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3.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omments4.xml" ContentType="application/vnd.openxmlformats-officedocument.spreadsheetml.comments+xml"/>
  <Override PartName="/xl/drawings/drawing6.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omments5.xml" ContentType="application/vnd.openxmlformats-officedocument.spreadsheetml.comments+xml"/>
  <Override PartName="/xl/drawings/drawing7.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omments6.xml" ContentType="application/vnd.openxmlformats-officedocument.spreadsheetml.comments+xml"/>
  <Override PartName="/xl/drawings/drawing8.xml" ContentType="application/vnd.openxmlformats-officedocument.drawing+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omments7.xml" ContentType="application/vnd.openxmlformats-officedocument.spreadsheetml.comments+xml"/>
  <Override PartName="/xl/drawings/drawing9.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omments8.xml" ContentType="application/vnd.openxmlformats-officedocument.spreadsheetml.comments+xml"/>
  <Override PartName="/xl/drawings/drawing10.xml" ContentType="application/vnd.openxmlformats-officedocument.drawing+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omments9.xml" ContentType="application/vnd.openxmlformats-officedocument.spreadsheetml.comments+xml"/>
  <Override PartName="/xl/drawings/drawing11.xml" ContentType="application/vnd.openxmlformats-officedocument.drawing+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omments10.xml" ContentType="application/vnd.openxmlformats-officedocument.spreadsheetml.comments+xml"/>
  <Override PartName="/xl/drawings/drawing12.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omments11.xml" ContentType="application/vnd.openxmlformats-officedocument.spreadsheetml.comments+xml"/>
  <Override PartName="/xl/drawings/drawing13.xml" ContentType="application/vnd.openxmlformats-officedocument.drawing+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omments12.xml" ContentType="application/vnd.openxmlformats-officedocument.spreadsheetml.comments+xml"/>
  <Override PartName="/xl/drawings/drawing14.xml" ContentType="application/vnd.openxmlformats-officedocument.drawing+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omments13.xml" ContentType="application/vnd.openxmlformats-officedocument.spreadsheetml.comments+xml"/>
  <Override PartName="/xl/drawings/drawing15.xml" ContentType="application/vnd.openxmlformats-officedocument.drawing+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omments14.xml" ContentType="application/vnd.openxmlformats-officedocument.spreadsheetml.comments+xml"/>
  <Override PartName="/xl/drawings/drawing16.xml" ContentType="application/vnd.openxmlformats-officedocument.drawing+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omments15.xml" ContentType="application/vnd.openxmlformats-officedocument.spreadsheetml.comments+xml"/>
  <Override PartName="/xl/drawings/drawing17.xml" ContentType="application/vnd.openxmlformats-officedocument.drawing+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omments16.xml" ContentType="application/vnd.openxmlformats-officedocument.spreadsheetml.comments+xml"/>
  <Override PartName="/xl/drawings/drawing18.xml" ContentType="application/vnd.openxmlformats-officedocument.drawing+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defaultThemeVersion="124226"/>
  <mc:AlternateContent xmlns:mc="http://schemas.openxmlformats.org/markup-compatibility/2006">
    <mc:Choice Requires="x15">
      <x15ac:absPath xmlns:x15ac="http://schemas.microsoft.com/office/spreadsheetml/2010/11/ac" url="\\docserve\docserve\free_space(1010000000)\23_エネルギー事業推進担当\304_事業者対策担当\21_特定事業者担当\01_特定事業者\R5年度\04-2_第五計画期間の報告書様式\記入例\"/>
    </mc:Choice>
  </mc:AlternateContent>
  <xr:revisionPtr revIDLastSave="0" documentId="13_ncr:1_{8ABD7AD9-A6E3-45A8-8591-490C261FA92D}" xr6:coauthVersionLast="47" xr6:coauthVersionMax="47" xr10:uidLastSave="{00000000-0000-0000-0000-000000000000}"/>
  <workbookProtection workbookPassword="CF70" lockStructure="1"/>
  <bookViews>
    <workbookView xWindow="-120" yWindow="-120" windowWidth="20730" windowHeight="11160" tabRatio="843" xr2:uid="{00000000-000D-0000-FFFF-FFFF00000000}"/>
  </bookViews>
  <sheets>
    <sheet name="別紙" sheetId="19" r:id="rId1"/>
    <sheet name="合計" sheetId="53" r:id="rId2"/>
    <sheet name="原油換算500kL未満の事業所" sheetId="210" r:id="rId3"/>
    <sheet name="事業所①" sheetId="214" r:id="rId4"/>
    <sheet name="事業所②" sheetId="229" r:id="rId5"/>
    <sheet name="事業所③" sheetId="216" r:id="rId6"/>
    <sheet name="事業所④" sheetId="217" r:id="rId7"/>
    <sheet name="事業所⑤" sheetId="218" r:id="rId8"/>
    <sheet name="事業所⑥" sheetId="219" r:id="rId9"/>
    <sheet name="事業所⑦" sheetId="220" r:id="rId10"/>
    <sheet name="事業所⑧" sheetId="221" r:id="rId11"/>
    <sheet name="事業所⑨" sheetId="222" r:id="rId12"/>
    <sheet name="事業所⑩" sheetId="223" r:id="rId13"/>
    <sheet name="事業所⑪" sheetId="224" r:id="rId14"/>
    <sheet name="事業所⑫" sheetId="225" r:id="rId15"/>
    <sheet name="事業所⑬" sheetId="226" r:id="rId16"/>
    <sheet name="事業所⑭" sheetId="227" r:id="rId17"/>
    <sheet name="事業所⑮" sheetId="228" r:id="rId18"/>
    <sheet name="最終シート" sheetId="209" r:id="rId19"/>
    <sheet name="係数１" sheetId="211" r:id="rId20"/>
    <sheet name="係数２" sheetId="212" r:id="rId21"/>
    <sheet name="参照" sheetId="213" state="hidden" r:id="rId22"/>
  </sheets>
  <externalReferences>
    <externalReference r:id="rId23"/>
    <externalReference r:id="rId24"/>
    <externalReference r:id="rId25"/>
    <externalReference r:id="rId26"/>
  </externalReferences>
  <definedNames>
    <definedName name="_1表月計Q" localSheetId="20">#REF!</definedName>
    <definedName name="_1表月計Q" localSheetId="3">#REF!</definedName>
    <definedName name="_1表月計Q" localSheetId="4">#REF!</definedName>
    <definedName name="_1表月計Q" localSheetId="5">#REF!</definedName>
    <definedName name="_1表月計Q" localSheetId="6">#REF!</definedName>
    <definedName name="_1表月計Q" localSheetId="7">#REF!</definedName>
    <definedName name="_1表月計Q" localSheetId="8">#REF!</definedName>
    <definedName name="_1表月計Q" localSheetId="9">#REF!</definedName>
    <definedName name="_1表月計Q" localSheetId="10">#REF!</definedName>
    <definedName name="_1表月計Q" localSheetId="11">#REF!</definedName>
    <definedName name="_1表月計Q" localSheetId="12">#REF!</definedName>
    <definedName name="_1表月計Q" localSheetId="13">#REF!</definedName>
    <definedName name="_1表月計Q" localSheetId="14">#REF!</definedName>
    <definedName name="_1表月計Q" localSheetId="15">#REF!</definedName>
    <definedName name="_1表月計Q" localSheetId="16">#REF!</definedName>
    <definedName name="_1表月計Q" localSheetId="17">#REF!</definedName>
    <definedName name="_1表月計Q">#REF!</definedName>
    <definedName name="_3表Ｐ月計q" localSheetId="3">#REF!</definedName>
    <definedName name="_3表Ｐ月計q" localSheetId="4">#REF!</definedName>
    <definedName name="_3表Ｐ月計q" localSheetId="5">#REF!</definedName>
    <definedName name="_3表Ｐ月計q" localSheetId="6">#REF!</definedName>
    <definedName name="_3表Ｐ月計q" localSheetId="7">#REF!</definedName>
    <definedName name="_3表Ｐ月計q" localSheetId="8">#REF!</definedName>
    <definedName name="_3表Ｐ月計q" localSheetId="9">#REF!</definedName>
    <definedName name="_3表Ｐ月計q" localSheetId="10">#REF!</definedName>
    <definedName name="_3表Ｐ月計q" localSheetId="11">#REF!</definedName>
    <definedName name="_3表Ｐ月計q" localSheetId="12">#REF!</definedName>
    <definedName name="_3表Ｐ月計q" localSheetId="13">#REF!</definedName>
    <definedName name="_3表Ｐ月計q" localSheetId="14">#REF!</definedName>
    <definedName name="_3表Ｐ月計q" localSheetId="15">#REF!</definedName>
    <definedName name="_3表Ｐ月計q" localSheetId="16">#REF!</definedName>
    <definedName name="_3表Ｐ月計q" localSheetId="17">#REF!</definedName>
    <definedName name="_3表Ｐ月計q">#REF!</definedName>
    <definedName name="_3表一月計q" localSheetId="3">#REF!</definedName>
    <definedName name="_3表一月計q" localSheetId="4">#REF!</definedName>
    <definedName name="_3表一月計q" localSheetId="5">#REF!</definedName>
    <definedName name="_3表一月計q" localSheetId="6">#REF!</definedName>
    <definedName name="_3表一月計q" localSheetId="7">#REF!</definedName>
    <definedName name="_3表一月計q" localSheetId="8">#REF!</definedName>
    <definedName name="_3表一月計q" localSheetId="9">#REF!</definedName>
    <definedName name="_3表一月計q" localSheetId="10">#REF!</definedName>
    <definedName name="_3表一月計q" localSheetId="11">#REF!</definedName>
    <definedName name="_3表一月計q" localSheetId="12">#REF!</definedName>
    <definedName name="_3表一月計q" localSheetId="13">#REF!</definedName>
    <definedName name="_3表一月計q" localSheetId="14">#REF!</definedName>
    <definedName name="_3表一月計q" localSheetId="15">#REF!</definedName>
    <definedName name="_3表一月計q" localSheetId="16">#REF!</definedName>
    <definedName name="_3表一月計q" localSheetId="17">#REF!</definedName>
    <definedName name="_3表一月計q">#REF!</definedName>
    <definedName name="_3表共月計q" localSheetId="3">#REF!</definedName>
    <definedName name="_3表共月計q" localSheetId="4">#REF!</definedName>
    <definedName name="_3表共月計q" localSheetId="5">#REF!</definedName>
    <definedName name="_3表共月計q" localSheetId="6">#REF!</definedName>
    <definedName name="_3表共月計q" localSheetId="7">#REF!</definedName>
    <definedName name="_3表共月計q" localSheetId="8">#REF!</definedName>
    <definedName name="_3表共月計q" localSheetId="9">#REF!</definedName>
    <definedName name="_3表共月計q" localSheetId="10">#REF!</definedName>
    <definedName name="_3表共月計q" localSheetId="11">#REF!</definedName>
    <definedName name="_3表共月計q" localSheetId="12">#REF!</definedName>
    <definedName name="_3表共月計q" localSheetId="13">#REF!</definedName>
    <definedName name="_3表共月計q" localSheetId="14">#REF!</definedName>
    <definedName name="_3表共月計q" localSheetId="15">#REF!</definedName>
    <definedName name="_3表共月計q" localSheetId="16">#REF!</definedName>
    <definedName name="_3表共月計q" localSheetId="17">#REF!</definedName>
    <definedName name="_3表共月計q">#REF!</definedName>
    <definedName name="_4自家発月計q" localSheetId="3">#REF!</definedName>
    <definedName name="_4自家発月計q" localSheetId="4">#REF!</definedName>
    <definedName name="_4自家発月計q" localSheetId="5">#REF!</definedName>
    <definedName name="_4自家発月計q" localSheetId="6">#REF!</definedName>
    <definedName name="_4自家発月計q" localSheetId="7">#REF!</definedName>
    <definedName name="_4自家発月計q" localSheetId="8">#REF!</definedName>
    <definedName name="_4自家発月計q" localSheetId="9">#REF!</definedName>
    <definedName name="_4自家発月計q" localSheetId="10">#REF!</definedName>
    <definedName name="_4自家発月計q" localSheetId="11">#REF!</definedName>
    <definedName name="_4自家発月計q" localSheetId="12">#REF!</definedName>
    <definedName name="_4自家発月計q" localSheetId="13">#REF!</definedName>
    <definedName name="_4自家発月計q" localSheetId="14">#REF!</definedName>
    <definedName name="_4自家発月計q" localSheetId="15">#REF!</definedName>
    <definedName name="_4自家発月計q" localSheetId="16">#REF!</definedName>
    <definedName name="_4自家発月計q" localSheetId="17">#REF!</definedName>
    <definedName name="_4自家発月計q">#REF!</definedName>
    <definedName name="_5大口合計Q" localSheetId="3">#REF!</definedName>
    <definedName name="_5大口合計Q" localSheetId="4">#REF!</definedName>
    <definedName name="_5大口合計Q" localSheetId="5">#REF!</definedName>
    <definedName name="_5大口合計Q" localSheetId="6">#REF!</definedName>
    <definedName name="_5大口合計Q" localSheetId="7">#REF!</definedName>
    <definedName name="_5大口合計Q" localSheetId="8">#REF!</definedName>
    <definedName name="_5大口合計Q" localSheetId="9">#REF!</definedName>
    <definedName name="_5大口合計Q" localSheetId="10">#REF!</definedName>
    <definedName name="_5大口合計Q" localSheetId="11">#REF!</definedName>
    <definedName name="_5大口合計Q" localSheetId="12">#REF!</definedName>
    <definedName name="_5大口合計Q" localSheetId="13">#REF!</definedName>
    <definedName name="_5大口合計Q" localSheetId="14">#REF!</definedName>
    <definedName name="_5大口合計Q" localSheetId="15">#REF!</definedName>
    <definedName name="_5大口合計Q" localSheetId="16">#REF!</definedName>
    <definedName name="_5大口合計Q" localSheetId="17">#REF!</definedName>
    <definedName name="_5大口合計Q">#REF!</definedName>
    <definedName name="_8自家発出力" localSheetId="3">#REF!</definedName>
    <definedName name="_8自家発出力" localSheetId="4">#REF!</definedName>
    <definedName name="_8自家発出力" localSheetId="5">#REF!</definedName>
    <definedName name="_8自家発出力" localSheetId="6">#REF!</definedName>
    <definedName name="_8自家発出力" localSheetId="7">#REF!</definedName>
    <definedName name="_8自家発出力" localSheetId="8">#REF!</definedName>
    <definedName name="_8自家発出力" localSheetId="9">#REF!</definedName>
    <definedName name="_8自家発出力" localSheetId="10">#REF!</definedName>
    <definedName name="_8自家発出力" localSheetId="11">#REF!</definedName>
    <definedName name="_8自家発出力" localSheetId="12">#REF!</definedName>
    <definedName name="_8自家発出力" localSheetId="13">#REF!</definedName>
    <definedName name="_8自家発出力" localSheetId="14">#REF!</definedName>
    <definedName name="_8自家発出力" localSheetId="15">#REF!</definedName>
    <definedName name="_8自家発出力" localSheetId="16">#REF!</definedName>
    <definedName name="_8自家発出力" localSheetId="17">#REF!</definedName>
    <definedName name="_8自家発出力">#REF!</definedName>
    <definedName name="_9下ﾃﾞｰﾀ" localSheetId="3">#REF!</definedName>
    <definedName name="_9下ﾃﾞｰﾀ" localSheetId="4">#REF!</definedName>
    <definedName name="_9下ﾃﾞｰﾀ" localSheetId="5">#REF!</definedName>
    <definedName name="_9下ﾃﾞｰﾀ" localSheetId="6">#REF!</definedName>
    <definedName name="_9下ﾃﾞｰﾀ" localSheetId="7">#REF!</definedName>
    <definedName name="_9下ﾃﾞｰﾀ" localSheetId="8">#REF!</definedName>
    <definedName name="_9下ﾃﾞｰﾀ" localSheetId="9">#REF!</definedName>
    <definedName name="_9下ﾃﾞｰﾀ" localSheetId="10">#REF!</definedName>
    <definedName name="_9下ﾃﾞｰﾀ" localSheetId="11">#REF!</definedName>
    <definedName name="_9下ﾃﾞｰﾀ" localSheetId="12">#REF!</definedName>
    <definedName name="_9下ﾃﾞｰﾀ" localSheetId="13">#REF!</definedName>
    <definedName name="_9下ﾃﾞｰﾀ" localSheetId="14">#REF!</definedName>
    <definedName name="_9下ﾃﾞｰﾀ" localSheetId="15">#REF!</definedName>
    <definedName name="_9下ﾃﾞｰﾀ" localSheetId="16">#REF!</definedName>
    <definedName name="_9下ﾃﾞｰﾀ" localSheetId="17">#REF!</definedName>
    <definedName name="_9下ﾃﾞｰﾀ">#REF!</definedName>
    <definedName name="_Fill" hidden="1">[1]昨年!$B$2:$J$2</definedName>
    <definedName name="_xlnm._FilterDatabase" localSheetId="20" hidden="1">係数２!$A$9:$I$9</definedName>
    <definedName name="_xlnm._FilterDatabase" localSheetId="21" hidden="1">参照!$A$3:$O$1128</definedName>
    <definedName name="EMS" localSheetId="2">#REF!</definedName>
    <definedName name="EMS" localSheetId="1">#REF!</definedName>
    <definedName name="EMS" localSheetId="3">#REF!</definedName>
    <definedName name="EMS" localSheetId="4">#REF!</definedName>
    <definedName name="EMS" localSheetId="5">#REF!</definedName>
    <definedName name="EMS" localSheetId="6">#REF!</definedName>
    <definedName name="EMS" localSheetId="7">#REF!</definedName>
    <definedName name="EMS" localSheetId="8">#REF!</definedName>
    <definedName name="EMS" localSheetId="9">#REF!</definedName>
    <definedName name="EMS" localSheetId="10">#REF!</definedName>
    <definedName name="EMS" localSheetId="11">#REF!</definedName>
    <definedName name="EMS" localSheetId="12">#REF!</definedName>
    <definedName name="EMS" localSheetId="13">#REF!</definedName>
    <definedName name="EMS" localSheetId="14">#REF!</definedName>
    <definedName name="EMS" localSheetId="15">#REF!</definedName>
    <definedName name="EMS" localSheetId="16">#REF!</definedName>
    <definedName name="EMS" localSheetId="17">#REF!</definedName>
    <definedName name="EMS">#REF!</definedName>
    <definedName name="EMSS" localSheetId="2">#REF!</definedName>
    <definedName name="EMSS" localSheetId="1">#REF!</definedName>
    <definedName name="EMSS" localSheetId="3">#REF!</definedName>
    <definedName name="EMSS" localSheetId="4">#REF!</definedName>
    <definedName name="EMSS" localSheetId="5">#REF!</definedName>
    <definedName name="EMSS" localSheetId="6">#REF!</definedName>
    <definedName name="EMSS" localSheetId="7">#REF!</definedName>
    <definedName name="EMSS" localSheetId="8">#REF!</definedName>
    <definedName name="EMSS" localSheetId="9">#REF!</definedName>
    <definedName name="EMSS" localSheetId="10">#REF!</definedName>
    <definedName name="EMSS" localSheetId="11">#REF!</definedName>
    <definedName name="EMSS" localSheetId="12">#REF!</definedName>
    <definedName name="EMSS" localSheetId="13">#REF!</definedName>
    <definedName name="EMSS" localSheetId="14">#REF!</definedName>
    <definedName name="EMSS" localSheetId="15">#REF!</definedName>
    <definedName name="EMSS" localSheetId="16">#REF!</definedName>
    <definedName name="EMSS" localSheetId="17">#REF!</definedName>
    <definedName name="EMSS">#REF!</definedName>
    <definedName name="HFC" localSheetId="3">#REF!</definedName>
    <definedName name="HFC" localSheetId="4">#REF!</definedName>
    <definedName name="HFC" localSheetId="5">#REF!</definedName>
    <definedName name="HFC" localSheetId="6">#REF!</definedName>
    <definedName name="HFC" localSheetId="7">#REF!</definedName>
    <definedName name="HFC" localSheetId="8">#REF!</definedName>
    <definedName name="HFC" localSheetId="9">#REF!</definedName>
    <definedName name="HFC" localSheetId="10">#REF!</definedName>
    <definedName name="HFC" localSheetId="11">#REF!</definedName>
    <definedName name="HFC" localSheetId="12">#REF!</definedName>
    <definedName name="HFC" localSheetId="13">#REF!</definedName>
    <definedName name="HFC" localSheetId="14">#REF!</definedName>
    <definedName name="HFC" localSheetId="15">#REF!</definedName>
    <definedName name="HFC" localSheetId="16">#REF!</definedName>
    <definedName name="HFC" localSheetId="17">#REF!</definedName>
    <definedName name="HFC">#REF!</definedName>
    <definedName name="HFCs" localSheetId="0">[2]係数!$D$106:$D$124</definedName>
    <definedName name="HFCs">[3]係数!$D$106:$D$124</definedName>
    <definedName name="HTML_CodePage" hidden="1">932</definedName>
    <definedName name="HTML_Control" localSheetId="20" hidden="1">{"'第２表'!$W$27:$AA$68"}</definedName>
    <definedName name="HTML_Control" hidden="1">{"'第２表'!$W$27:$AA$68"}</definedName>
    <definedName name="HTML_Description" hidden="1">""</definedName>
    <definedName name="HTML_Email" hidden="1">""</definedName>
    <definedName name="HTML_Header" hidden="1">"第１表印刷用"</definedName>
    <definedName name="HTML_LastUpdate" hidden="1">"平成 11/08/04 (水)"</definedName>
    <definedName name="HTML_LineAfter" hidden="1">FALSE</definedName>
    <definedName name="HTML_LineBefore" hidden="1">FALSE</definedName>
    <definedName name="HTML_Name" hidden="1">""</definedName>
    <definedName name="HTML_OBDlg2" hidden="1">TRUE</definedName>
    <definedName name="HTML_OBDlg3" hidden="1">TRUE</definedName>
    <definedName name="HTML_OBDlg4" hidden="1">TRUE</definedName>
    <definedName name="HTML_OS" hidden="1">0</definedName>
    <definedName name="HTML_PathFile" hidden="1">"N:\速報作業中\MyHTMLg.htm"</definedName>
    <definedName name="HTML_PathTemplate" hidden="1">"N:\速報作業中\MyHTMLg.htm"</definedName>
    <definedName name="HTML_Title" hidden="1">"10FYｿｸﾎｰ"</definedName>
    <definedName name="ISO" localSheetId="2">#REF!</definedName>
    <definedName name="ISO" localSheetId="1">#REF!</definedName>
    <definedName name="ISO" localSheetId="3">#REF!</definedName>
    <definedName name="ISO" localSheetId="4">#REF!</definedName>
    <definedName name="ISO" localSheetId="5">#REF!</definedName>
    <definedName name="ISO" localSheetId="6">#REF!</definedName>
    <definedName name="ISO" localSheetId="7">#REF!</definedName>
    <definedName name="ISO" localSheetId="8">#REF!</definedName>
    <definedName name="ISO" localSheetId="9">#REF!</definedName>
    <definedName name="ISO" localSheetId="10">#REF!</definedName>
    <definedName name="ISO" localSheetId="11">#REF!</definedName>
    <definedName name="ISO" localSheetId="12">#REF!</definedName>
    <definedName name="ISO" localSheetId="13">#REF!</definedName>
    <definedName name="ISO" localSheetId="14">#REF!</definedName>
    <definedName name="ISO" localSheetId="15">#REF!</definedName>
    <definedName name="ISO" localSheetId="16">#REF!</definedName>
    <definedName name="ISO" localSheetId="17">#REF!</definedName>
    <definedName name="ISO">#REF!</definedName>
    <definedName name="karui" localSheetId="20">#REF!</definedName>
    <definedName name="karui" localSheetId="3">#REF!</definedName>
    <definedName name="karui" localSheetId="4">#REF!</definedName>
    <definedName name="karui" localSheetId="5">#REF!</definedName>
    <definedName name="karui" localSheetId="6">#REF!</definedName>
    <definedName name="karui" localSheetId="7">#REF!</definedName>
    <definedName name="karui" localSheetId="8">#REF!</definedName>
    <definedName name="karui" localSheetId="9">#REF!</definedName>
    <definedName name="karui" localSheetId="10">#REF!</definedName>
    <definedName name="karui" localSheetId="11">#REF!</definedName>
    <definedName name="karui" localSheetId="12">#REF!</definedName>
    <definedName name="karui" localSheetId="13">#REF!</definedName>
    <definedName name="karui" localSheetId="14">#REF!</definedName>
    <definedName name="karui" localSheetId="15">#REF!</definedName>
    <definedName name="karui" localSheetId="16">#REF!</definedName>
    <definedName name="karui" localSheetId="17">#REF!</definedName>
    <definedName name="karui">#REF!</definedName>
    <definedName name="KES" localSheetId="2">#REF!</definedName>
    <definedName name="KES" localSheetId="1">#REF!</definedName>
    <definedName name="KES" localSheetId="3">#REF!</definedName>
    <definedName name="KES" localSheetId="4">#REF!</definedName>
    <definedName name="KES" localSheetId="5">#REF!</definedName>
    <definedName name="KES" localSheetId="6">#REF!</definedName>
    <definedName name="KES" localSheetId="7">#REF!</definedName>
    <definedName name="KES" localSheetId="8">#REF!</definedName>
    <definedName name="KES" localSheetId="9">#REF!</definedName>
    <definedName name="KES" localSheetId="10">#REF!</definedName>
    <definedName name="KES" localSheetId="11">#REF!</definedName>
    <definedName name="KES" localSheetId="12">#REF!</definedName>
    <definedName name="KES" localSheetId="13">#REF!</definedName>
    <definedName name="KES" localSheetId="14">#REF!</definedName>
    <definedName name="KES" localSheetId="15">#REF!</definedName>
    <definedName name="KES" localSheetId="16">#REF!</definedName>
    <definedName name="KES" localSheetId="17">#REF!</definedName>
    <definedName name="KES">#REF!</definedName>
    <definedName name="PFC" localSheetId="3">#REF!</definedName>
    <definedName name="PFC" localSheetId="4">#REF!</definedName>
    <definedName name="PFC" localSheetId="5">#REF!</definedName>
    <definedName name="PFC" localSheetId="6">#REF!</definedName>
    <definedName name="PFC" localSheetId="7">#REF!</definedName>
    <definedName name="PFC" localSheetId="8">#REF!</definedName>
    <definedName name="PFC" localSheetId="9">#REF!</definedName>
    <definedName name="PFC" localSheetId="10">#REF!</definedName>
    <definedName name="PFC" localSheetId="11">#REF!</definedName>
    <definedName name="PFC" localSheetId="12">#REF!</definedName>
    <definedName name="PFC" localSheetId="13">#REF!</definedName>
    <definedName name="PFC" localSheetId="14">#REF!</definedName>
    <definedName name="PFC" localSheetId="15">#REF!</definedName>
    <definedName name="PFC" localSheetId="16">#REF!</definedName>
    <definedName name="PFC" localSheetId="17">#REF!</definedName>
    <definedName name="PFC">#REF!</definedName>
    <definedName name="PFCs" localSheetId="0">[2]係数!$D$125:$D$133</definedName>
    <definedName name="PFCs">[3]係数!$D$125:$D$133</definedName>
    <definedName name="PPS" localSheetId="2">#REF!</definedName>
    <definedName name="PPS" localSheetId="3">#REF!</definedName>
    <definedName name="PPS" localSheetId="4">#REF!</definedName>
    <definedName name="PPS" localSheetId="5">#REF!</definedName>
    <definedName name="PPS" localSheetId="6">#REF!</definedName>
    <definedName name="PPS" localSheetId="7">#REF!</definedName>
    <definedName name="PPS" localSheetId="8">#REF!</definedName>
    <definedName name="PPS" localSheetId="9">#REF!</definedName>
    <definedName name="PPS" localSheetId="10">#REF!</definedName>
    <definedName name="PPS" localSheetId="11">#REF!</definedName>
    <definedName name="PPS" localSheetId="12">#REF!</definedName>
    <definedName name="PPS" localSheetId="13">#REF!</definedName>
    <definedName name="PPS" localSheetId="14">#REF!</definedName>
    <definedName name="PPS" localSheetId="15">#REF!</definedName>
    <definedName name="PPS" localSheetId="16">#REF!</definedName>
    <definedName name="PPS" localSheetId="17">#REF!</definedName>
    <definedName name="PPS">#REF!</definedName>
    <definedName name="pps推移" localSheetId="20" hidden="1">{"'第２表'!$W$27:$AA$68"}</definedName>
    <definedName name="pps推移" hidden="1">{"'第２表'!$W$27:$AA$68"}</definedName>
    <definedName name="_xlnm.Print_Area" localSheetId="20">係数２!$A$1:$G$1159</definedName>
    <definedName name="_xlnm.Print_Area" localSheetId="2">原油換算500kL未満の事業所!$A$1:$L$70,原油換算500kL未満の事業所!#REF!,原油換算500kL未満の事業所!#REF!</definedName>
    <definedName name="_xlnm.Print_Area" localSheetId="1">合計!$A$1:$L$68</definedName>
    <definedName name="_xlnm.Print_Area" localSheetId="3">事業所①!$A$1:$L$70,事業所①!#REF!,事業所①!#REF!</definedName>
    <definedName name="_xlnm.Print_Area" localSheetId="4">事業所②!$A$1:$L$70,事業所②!#REF!,事業所②!#REF!</definedName>
    <definedName name="_xlnm.Print_Area" localSheetId="5">事業所③!$A$1:$L$70,事業所③!#REF!,事業所③!#REF!</definedName>
    <definedName name="_xlnm.Print_Area" localSheetId="6">事業所④!$A$1:$L$70,事業所④!#REF!,事業所④!#REF!</definedName>
    <definedName name="_xlnm.Print_Area" localSheetId="7">事業所⑤!$A$1:$L$70,事業所⑤!#REF!,事業所⑤!#REF!</definedName>
    <definedName name="_xlnm.Print_Area" localSheetId="8">事業所⑥!$A$1:$L$70,事業所⑥!#REF!,事業所⑥!#REF!</definedName>
    <definedName name="_xlnm.Print_Area" localSheetId="9">事業所⑦!$A$1:$L$70,事業所⑦!#REF!,事業所⑦!#REF!</definedName>
    <definedName name="_xlnm.Print_Area" localSheetId="10">事業所⑧!$A$1:$L$70,事業所⑧!#REF!,事業所⑧!#REF!</definedName>
    <definedName name="_xlnm.Print_Area" localSheetId="11">事業所⑨!$A$1:$L$70,事業所⑨!#REF!,事業所⑨!#REF!</definedName>
    <definedName name="_xlnm.Print_Area" localSheetId="12">事業所⑩!$A$1:$L$70,事業所⑩!#REF!,事業所⑩!#REF!</definedName>
    <definedName name="_xlnm.Print_Area" localSheetId="13">事業所⑪!$A$1:$L$70,事業所⑪!#REF!,事業所⑪!#REF!</definedName>
    <definedName name="_xlnm.Print_Area" localSheetId="14">事業所⑫!$A$1:$L$70,事業所⑫!#REF!,事業所⑫!#REF!</definedName>
    <definedName name="_xlnm.Print_Area" localSheetId="15">事業所⑬!$A$1:$L$70,事業所⑬!#REF!,事業所⑬!#REF!</definedName>
    <definedName name="_xlnm.Print_Area" localSheetId="16">事業所⑭!$A$1:$L$70,事業所⑭!#REF!,事業所⑭!#REF!</definedName>
    <definedName name="_xlnm.Print_Area" localSheetId="17">事業所⑮!$A$1:$L$70,事業所⑮!#REF!,事業所⑮!#REF!</definedName>
    <definedName name="_xlnm.Print_Area" localSheetId="0">別紙!$A$1:$N$47,別紙!#REF!,別紙!#REF!</definedName>
    <definedName name="_xlnm.Print_Area">#REF!</definedName>
    <definedName name="PRINT_AREA_MI" localSheetId="20">#REF!</definedName>
    <definedName name="PRINT_AREA_MI" localSheetId="3">#REF!</definedName>
    <definedName name="PRINT_AREA_MI" localSheetId="4">#REF!</definedName>
    <definedName name="PRINT_AREA_MI" localSheetId="5">#REF!</definedName>
    <definedName name="PRINT_AREA_MI" localSheetId="6">#REF!</definedName>
    <definedName name="PRINT_AREA_MI" localSheetId="7">#REF!</definedName>
    <definedName name="PRINT_AREA_MI" localSheetId="8">#REF!</definedName>
    <definedName name="PRINT_AREA_MI" localSheetId="9">#REF!</definedName>
    <definedName name="PRINT_AREA_MI" localSheetId="10">#REF!</definedName>
    <definedName name="PRINT_AREA_MI" localSheetId="11">#REF!</definedName>
    <definedName name="PRINT_AREA_MI" localSheetId="12">#REF!</definedName>
    <definedName name="PRINT_AREA_MI" localSheetId="13">#REF!</definedName>
    <definedName name="PRINT_AREA_MI" localSheetId="14">#REF!</definedName>
    <definedName name="PRINT_AREA_MI" localSheetId="15">#REF!</definedName>
    <definedName name="PRINT_AREA_MI" localSheetId="16">#REF!</definedName>
    <definedName name="PRINT_AREA_MI" localSheetId="17">#REF!</definedName>
    <definedName name="PRINT_AREA_MI">#REF!</definedName>
    <definedName name="_xlnm.Print_Titles" localSheetId="20">係数２!$6:$8</definedName>
    <definedName name="_xlnm.Print_Titles" localSheetId="0">別紙!$1:$10</definedName>
    <definedName name="ああああ">[4]発電設備!$A$1:$G$93</definedName>
    <definedName name="その他電気事業者" localSheetId="0">[2]係数!$J$51:$J$80</definedName>
    <definedName name="その他電気事業者">[3]係数!$J$51:$J$80</definedName>
    <definedName name="ﾁｪｯｸ" localSheetId="2">#REF!</definedName>
    <definedName name="ﾁｪｯｸ" localSheetId="3">#REF!</definedName>
    <definedName name="ﾁｪｯｸ" localSheetId="4">#REF!</definedName>
    <definedName name="ﾁｪｯｸ" localSheetId="5">#REF!</definedName>
    <definedName name="ﾁｪｯｸ" localSheetId="6">#REF!</definedName>
    <definedName name="ﾁｪｯｸ" localSheetId="7">#REF!</definedName>
    <definedName name="ﾁｪｯｸ" localSheetId="8">#REF!</definedName>
    <definedName name="ﾁｪｯｸ" localSheetId="9">#REF!</definedName>
    <definedName name="ﾁｪｯｸ" localSheetId="10">#REF!</definedName>
    <definedName name="ﾁｪｯｸ" localSheetId="11">#REF!</definedName>
    <definedName name="ﾁｪｯｸ" localSheetId="12">#REF!</definedName>
    <definedName name="ﾁｪｯｸ" localSheetId="13">#REF!</definedName>
    <definedName name="ﾁｪｯｸ" localSheetId="14">#REF!</definedName>
    <definedName name="ﾁｪｯｸ" localSheetId="15">#REF!</definedName>
    <definedName name="ﾁｪｯｸ" localSheetId="16">#REF!</definedName>
    <definedName name="ﾁｪｯｸ" localSheetId="17">#REF!</definedName>
    <definedName name="ﾁｪｯｸ">#REF!</definedName>
    <definedName name="プリント" localSheetId="20">#REF!</definedName>
    <definedName name="プリント" localSheetId="3">#REF!</definedName>
    <definedName name="プリント" localSheetId="4">#REF!</definedName>
    <definedName name="プリント" localSheetId="5">#REF!</definedName>
    <definedName name="プリント" localSheetId="6">#REF!</definedName>
    <definedName name="プリント" localSheetId="7">#REF!</definedName>
    <definedName name="プリント" localSheetId="8">#REF!</definedName>
    <definedName name="プリント" localSheetId="9">#REF!</definedName>
    <definedName name="プリント" localSheetId="10">#REF!</definedName>
    <definedName name="プリント" localSheetId="11">#REF!</definedName>
    <definedName name="プリント" localSheetId="12">#REF!</definedName>
    <definedName name="プリント" localSheetId="13">#REF!</definedName>
    <definedName name="プリント" localSheetId="14">#REF!</definedName>
    <definedName name="プリント" localSheetId="15">#REF!</definedName>
    <definedName name="プリント" localSheetId="16">#REF!</definedName>
    <definedName name="プリント" localSheetId="17">#REF!</definedName>
    <definedName name="プリント">#REF!</definedName>
    <definedName name="期間" localSheetId="2">#REF!</definedName>
    <definedName name="期間" localSheetId="1">#REF!</definedName>
    <definedName name="期間" localSheetId="3">#REF!</definedName>
    <definedName name="期間" localSheetId="4">#REF!</definedName>
    <definedName name="期間" localSheetId="5">#REF!</definedName>
    <definedName name="期間" localSheetId="6">#REF!</definedName>
    <definedName name="期間" localSheetId="7">#REF!</definedName>
    <definedName name="期間" localSheetId="8">#REF!</definedName>
    <definedName name="期間" localSheetId="9">#REF!</definedName>
    <definedName name="期間" localSheetId="10">#REF!</definedName>
    <definedName name="期間" localSheetId="11">#REF!</definedName>
    <definedName name="期間" localSheetId="12">#REF!</definedName>
    <definedName name="期間" localSheetId="13">#REF!</definedName>
    <definedName name="期間" localSheetId="14">#REF!</definedName>
    <definedName name="期間" localSheetId="15">#REF!</definedName>
    <definedName name="期間" localSheetId="16">#REF!</definedName>
    <definedName name="期間" localSheetId="17">#REF!</definedName>
    <definedName name="期間">#REF!</definedName>
    <definedName name="記載区分" localSheetId="3">#REF!</definedName>
    <definedName name="記載区分" localSheetId="4">#REF!</definedName>
    <definedName name="記載区分" localSheetId="5">#REF!</definedName>
    <definedName name="記載区分" localSheetId="6">#REF!</definedName>
    <definedName name="記載区分" localSheetId="7">#REF!</definedName>
    <definedName name="記載区分" localSheetId="8">#REF!</definedName>
    <definedName name="記載区分" localSheetId="9">#REF!</definedName>
    <definedName name="記載区分" localSheetId="10">#REF!</definedName>
    <definedName name="記載区分" localSheetId="11">#REF!</definedName>
    <definedName name="記載区分" localSheetId="12">#REF!</definedName>
    <definedName name="記載区分" localSheetId="13">#REF!</definedName>
    <definedName name="記載区分" localSheetId="14">#REF!</definedName>
    <definedName name="記載区分" localSheetId="15">#REF!</definedName>
    <definedName name="記載区分" localSheetId="16">#REF!</definedName>
    <definedName name="記載区分" localSheetId="17">#REF!</definedName>
    <definedName name="記載区分">#REF!</definedName>
    <definedName name="区分" localSheetId="2">#REF!</definedName>
    <definedName name="区分" localSheetId="1">#REF!</definedName>
    <definedName name="区分" localSheetId="3">#REF!</definedName>
    <definedName name="区分" localSheetId="4">#REF!</definedName>
    <definedName name="区分" localSheetId="5">#REF!</definedName>
    <definedName name="区分" localSheetId="6">#REF!</definedName>
    <definedName name="区分" localSheetId="7">#REF!</definedName>
    <definedName name="区分" localSheetId="8">#REF!</definedName>
    <definedName name="区分" localSheetId="9">#REF!</definedName>
    <definedName name="区分" localSheetId="10">#REF!</definedName>
    <definedName name="区分" localSheetId="11">#REF!</definedName>
    <definedName name="区分" localSheetId="12">#REF!</definedName>
    <definedName name="区分" localSheetId="13">#REF!</definedName>
    <definedName name="区分" localSheetId="14">#REF!</definedName>
    <definedName name="区分" localSheetId="15">#REF!</definedName>
    <definedName name="区分" localSheetId="16">#REF!</definedName>
    <definedName name="区分" localSheetId="17">#REF!</definedName>
    <definedName name="区分">#REF!</definedName>
    <definedName name="計画期間" localSheetId="3">#REF!</definedName>
    <definedName name="計画期間" localSheetId="4">#REF!</definedName>
    <definedName name="計画期間" localSheetId="5">#REF!</definedName>
    <definedName name="計画期間" localSheetId="6">#REF!</definedName>
    <definedName name="計画期間" localSheetId="7">#REF!</definedName>
    <definedName name="計画期間" localSheetId="8">#REF!</definedName>
    <definedName name="計画期間" localSheetId="9">#REF!</definedName>
    <definedName name="計画期間" localSheetId="10">#REF!</definedName>
    <definedName name="計画期間" localSheetId="11">#REF!</definedName>
    <definedName name="計画期間" localSheetId="12">#REF!</definedName>
    <definedName name="計画期間" localSheetId="13">#REF!</definedName>
    <definedName name="計画期間" localSheetId="14">#REF!</definedName>
    <definedName name="計画期間" localSheetId="15">#REF!</definedName>
    <definedName name="計画期間" localSheetId="16">#REF!</definedName>
    <definedName name="計画期間" localSheetId="17">#REF!</definedName>
    <definedName name="計画期間">#REF!</definedName>
    <definedName name="電気" localSheetId="2">#REF!</definedName>
    <definedName name="電気" localSheetId="1">#REF!</definedName>
    <definedName name="電気" localSheetId="3">#REF!</definedName>
    <definedName name="電気" localSheetId="4">#REF!</definedName>
    <definedName name="電気" localSheetId="5">#REF!</definedName>
    <definedName name="電気" localSheetId="6">#REF!</definedName>
    <definedName name="電気" localSheetId="7">#REF!</definedName>
    <definedName name="電気" localSheetId="8">#REF!</definedName>
    <definedName name="電気" localSheetId="9">#REF!</definedName>
    <definedName name="電気" localSheetId="10">#REF!</definedName>
    <definedName name="電気" localSheetId="11">#REF!</definedName>
    <definedName name="電気" localSheetId="12">#REF!</definedName>
    <definedName name="電気" localSheetId="13">#REF!</definedName>
    <definedName name="電気" localSheetId="14">#REF!</definedName>
    <definedName name="電気" localSheetId="15">#REF!</definedName>
    <definedName name="電気" localSheetId="16">#REF!</definedName>
    <definedName name="電気" localSheetId="17">#REF!</definedName>
    <definedName name="電気">#REF!</definedName>
    <definedName name="年度" localSheetId="2">#REF!</definedName>
    <definedName name="年度" localSheetId="1">#REF!</definedName>
    <definedName name="年度" localSheetId="3">#REF!</definedName>
    <definedName name="年度" localSheetId="4">#REF!</definedName>
    <definedName name="年度" localSheetId="5">#REF!</definedName>
    <definedName name="年度" localSheetId="6">#REF!</definedName>
    <definedName name="年度" localSheetId="7">#REF!</definedName>
    <definedName name="年度" localSheetId="8">#REF!</definedName>
    <definedName name="年度" localSheetId="9">#REF!</definedName>
    <definedName name="年度" localSheetId="10">#REF!</definedName>
    <definedName name="年度" localSheetId="11">#REF!</definedName>
    <definedName name="年度" localSheetId="12">#REF!</definedName>
    <definedName name="年度" localSheetId="13">#REF!</definedName>
    <definedName name="年度" localSheetId="14">#REF!</definedName>
    <definedName name="年度" localSheetId="15">#REF!</definedName>
    <definedName name="年度" localSheetId="16">#REF!</definedName>
    <definedName name="年度" localSheetId="17">#REF!</definedName>
    <definedName name="年度">#REF!</definedName>
    <definedName name="燃料" localSheetId="2">#REF!</definedName>
    <definedName name="燃料" localSheetId="1">#REF!</definedName>
    <definedName name="燃料" localSheetId="3">#REF!</definedName>
    <definedName name="燃料" localSheetId="4">#REF!</definedName>
    <definedName name="燃料" localSheetId="5">#REF!</definedName>
    <definedName name="燃料" localSheetId="6">#REF!</definedName>
    <definedName name="燃料" localSheetId="7">#REF!</definedName>
    <definedName name="燃料" localSheetId="8">#REF!</definedName>
    <definedName name="燃料" localSheetId="9">#REF!</definedName>
    <definedName name="燃料" localSheetId="10">#REF!</definedName>
    <definedName name="燃料" localSheetId="11">#REF!</definedName>
    <definedName name="燃料" localSheetId="12">#REF!</definedName>
    <definedName name="燃料" localSheetId="13">#REF!</definedName>
    <definedName name="燃料" localSheetId="14">#REF!</definedName>
    <definedName name="燃料" localSheetId="15">#REF!</definedName>
    <definedName name="燃料" localSheetId="16">#REF!</definedName>
    <definedName name="燃料" localSheetId="17">#REF!</definedName>
    <definedName name="燃料">#REF!</definedName>
    <definedName name="報告年度" localSheetId="3">#REF!</definedName>
    <definedName name="報告年度" localSheetId="4">#REF!</definedName>
    <definedName name="報告年度" localSheetId="5">#REF!</definedName>
    <definedName name="報告年度" localSheetId="6">#REF!</definedName>
    <definedName name="報告年度" localSheetId="7">#REF!</definedName>
    <definedName name="報告年度" localSheetId="8">#REF!</definedName>
    <definedName name="報告年度" localSheetId="9">#REF!</definedName>
    <definedName name="報告年度" localSheetId="10">#REF!</definedName>
    <definedName name="報告年度" localSheetId="11">#REF!</definedName>
    <definedName name="報告年度" localSheetId="12">#REF!</definedName>
    <definedName name="報告年度" localSheetId="13">#REF!</definedName>
    <definedName name="報告年度" localSheetId="14">#REF!</definedName>
    <definedName name="報告年度" localSheetId="15">#REF!</definedName>
    <definedName name="報告年度" localSheetId="16">#REF!</definedName>
    <definedName name="報告年度" localSheetId="17">#REF!</definedName>
    <definedName name="報告年度">#REF!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62" i="228" l="1"/>
  <c r="V61" i="214" l="1"/>
  <c r="V60" i="214"/>
  <c r="V59" i="214"/>
  <c r="V54" i="214"/>
  <c r="V53" i="214"/>
  <c r="V52" i="214"/>
  <c r="T61" i="214"/>
  <c r="T60" i="214"/>
  <c r="T59" i="214"/>
  <c r="T54" i="214"/>
  <c r="T53" i="214"/>
  <c r="T52" i="214"/>
  <c r="V60" i="229"/>
  <c r="V59" i="229"/>
  <c r="V54" i="229"/>
  <c r="V53" i="229"/>
  <c r="V52" i="229"/>
  <c r="T61" i="229"/>
  <c r="V61" i="229" s="1"/>
  <c r="T60" i="229"/>
  <c r="T59" i="229"/>
  <c r="T54" i="229"/>
  <c r="T53" i="229"/>
  <c r="T52" i="229"/>
  <c r="V61" i="216"/>
  <c r="V60" i="216"/>
  <c r="V59" i="216"/>
  <c r="V54" i="216"/>
  <c r="V53" i="216"/>
  <c r="V52" i="216"/>
  <c r="T61" i="216"/>
  <c r="T60" i="216"/>
  <c r="T59" i="216"/>
  <c r="T54" i="216"/>
  <c r="T53" i="216"/>
  <c r="T52" i="216"/>
  <c r="V61" i="217"/>
  <c r="V60" i="217"/>
  <c r="V59" i="217"/>
  <c r="V54" i="217"/>
  <c r="V53" i="217"/>
  <c r="V52" i="217"/>
  <c r="T61" i="217"/>
  <c r="T60" i="217"/>
  <c r="T59" i="217"/>
  <c r="T54" i="217"/>
  <c r="T53" i="217"/>
  <c r="T52" i="217"/>
  <c r="V61" i="218"/>
  <c r="V60" i="218"/>
  <c r="V59" i="218"/>
  <c r="V54" i="218"/>
  <c r="V53" i="218"/>
  <c r="V52" i="218"/>
  <c r="T61" i="218"/>
  <c r="T60" i="218"/>
  <c r="T59" i="218"/>
  <c r="T54" i="218"/>
  <c r="T53" i="218"/>
  <c r="T52" i="218"/>
  <c r="V61" i="219"/>
  <c r="V60" i="219"/>
  <c r="V59" i="219"/>
  <c r="V54" i="219"/>
  <c r="V53" i="219"/>
  <c r="V52" i="219"/>
  <c r="T61" i="219"/>
  <c r="T60" i="219"/>
  <c r="T59" i="219"/>
  <c r="T54" i="219"/>
  <c r="T53" i="219"/>
  <c r="T52" i="219"/>
  <c r="V61" i="220"/>
  <c r="V60" i="220"/>
  <c r="V59" i="220"/>
  <c r="V54" i="220"/>
  <c r="V53" i="220"/>
  <c r="V52" i="220"/>
  <c r="T61" i="220"/>
  <c r="T60" i="220"/>
  <c r="T59" i="220"/>
  <c r="T54" i="220"/>
  <c r="T53" i="220"/>
  <c r="T52" i="220"/>
  <c r="V61" i="221"/>
  <c r="V60" i="221"/>
  <c r="V59" i="221"/>
  <c r="V54" i="221"/>
  <c r="V53" i="221"/>
  <c r="V52" i="221"/>
  <c r="T61" i="221"/>
  <c r="T60" i="221"/>
  <c r="T59" i="221"/>
  <c r="T54" i="221"/>
  <c r="T53" i="221"/>
  <c r="T52" i="221"/>
  <c r="V61" i="222"/>
  <c r="V60" i="222"/>
  <c r="V59" i="222"/>
  <c r="V54" i="222"/>
  <c r="V53" i="222"/>
  <c r="V52" i="222"/>
  <c r="T61" i="222"/>
  <c r="T60" i="222"/>
  <c r="T59" i="222"/>
  <c r="T54" i="222"/>
  <c r="T53" i="222"/>
  <c r="T52" i="222"/>
  <c r="V61" i="223"/>
  <c r="V60" i="223"/>
  <c r="V59" i="223"/>
  <c r="V54" i="223"/>
  <c r="V53" i="223"/>
  <c r="V52" i="223"/>
  <c r="T61" i="223"/>
  <c r="T60" i="223"/>
  <c r="T59" i="223"/>
  <c r="T54" i="223"/>
  <c r="T53" i="223"/>
  <c r="T52" i="223"/>
  <c r="S62" i="224"/>
  <c r="S55" i="224"/>
  <c r="V61" i="224"/>
  <c r="V60" i="224"/>
  <c r="V59" i="224"/>
  <c r="V54" i="224"/>
  <c r="V53" i="224"/>
  <c r="V52" i="224"/>
  <c r="T61" i="224"/>
  <c r="T60" i="224"/>
  <c r="T59" i="224"/>
  <c r="T54" i="224"/>
  <c r="T53" i="224"/>
  <c r="T52" i="224"/>
  <c r="S62" i="225"/>
  <c r="V61" i="226"/>
  <c r="V60" i="226"/>
  <c r="V59" i="226"/>
  <c r="V54" i="226"/>
  <c r="V53" i="226"/>
  <c r="V52" i="226"/>
  <c r="T61" i="226"/>
  <c r="T60" i="226"/>
  <c r="T59" i="226"/>
  <c r="T54" i="226"/>
  <c r="T53" i="226"/>
  <c r="T52" i="226"/>
  <c r="V61" i="227"/>
  <c r="V60" i="227"/>
  <c r="V59" i="227"/>
  <c r="V54" i="227"/>
  <c r="V53" i="227"/>
  <c r="V52" i="227"/>
  <c r="T61" i="227"/>
  <c r="T60" i="227"/>
  <c r="T59" i="227"/>
  <c r="T54" i="227"/>
  <c r="T53" i="227"/>
  <c r="T52" i="227"/>
  <c r="V61" i="228"/>
  <c r="V59" i="228"/>
  <c r="V54" i="228"/>
  <c r="V53" i="228"/>
  <c r="V52" i="228"/>
  <c r="T61" i="228"/>
  <c r="T60" i="228"/>
  <c r="V60" i="228" s="1"/>
  <c r="T59" i="228"/>
  <c r="T54" i="228"/>
  <c r="T53" i="228"/>
  <c r="T52" i="228"/>
  <c r="V61" i="225"/>
  <c r="T61" i="225"/>
  <c r="V60" i="225"/>
  <c r="T60" i="225"/>
  <c r="V59" i="225"/>
  <c r="T59" i="225"/>
  <c r="V54" i="225"/>
  <c r="T54" i="225"/>
  <c r="V53" i="225"/>
  <c r="T53" i="225"/>
  <c r="V52" i="225"/>
  <c r="T52" i="225"/>
  <c r="V61" i="210"/>
  <c r="V60" i="210"/>
  <c r="V59" i="210"/>
  <c r="V54" i="210"/>
  <c r="T61" i="210"/>
  <c r="T60" i="210"/>
  <c r="T59" i="210"/>
  <c r="T54" i="210"/>
  <c r="V53" i="210"/>
  <c r="T53" i="210"/>
  <c r="V52" i="210"/>
  <c r="T52" i="210"/>
  <c r="V55" i="229" l="1"/>
  <c r="V55" i="216"/>
  <c r="V55" i="217"/>
  <c r="V55" i="218"/>
  <c r="V55" i="219"/>
  <c r="V55" i="220"/>
  <c r="V55" i="221"/>
  <c r="V55" i="222"/>
  <c r="V55" i="223"/>
  <c r="V55" i="224"/>
  <c r="V55" i="225"/>
  <c r="V55" i="226"/>
  <c r="V55" i="227"/>
  <c r="V55" i="228"/>
  <c r="K17" i="214"/>
  <c r="K17" i="229"/>
  <c r="K17" i="216"/>
  <c r="K17" i="217"/>
  <c r="K17" i="218"/>
  <c r="K17" i="219"/>
  <c r="K17" i="220"/>
  <c r="K17" i="221"/>
  <c r="K17" i="222"/>
  <c r="K17" i="223"/>
  <c r="K17" i="224"/>
  <c r="K17" i="225"/>
  <c r="K17" i="226"/>
  <c r="K17" i="227"/>
  <c r="K17" i="228"/>
  <c r="K18" i="214"/>
  <c r="K18" i="229"/>
  <c r="K18" i="216"/>
  <c r="K18" i="217"/>
  <c r="K18" i="218"/>
  <c r="K18" i="219"/>
  <c r="K18" i="220"/>
  <c r="K18" i="221"/>
  <c r="K18" i="222"/>
  <c r="K18" i="223"/>
  <c r="K18" i="224"/>
  <c r="K18" i="225"/>
  <c r="K18" i="226"/>
  <c r="K18" i="227"/>
  <c r="K18" i="228"/>
  <c r="Q46" i="214"/>
  <c r="Q45" i="214"/>
  <c r="Q44" i="214"/>
  <c r="Q43" i="214"/>
  <c r="Q42" i="214"/>
  <c r="Q36" i="214"/>
  <c r="Q35" i="214"/>
  <c r="Q34" i="214"/>
  <c r="Q33" i="214"/>
  <c r="Q32" i="214"/>
  <c r="Q31" i="214"/>
  <c r="Q30" i="214"/>
  <c r="Q29" i="214"/>
  <c r="Q28" i="214"/>
  <c r="Q27" i="214"/>
  <c r="Q26" i="214"/>
  <c r="Q25" i="214"/>
  <c r="Q24" i="214"/>
  <c r="Q23" i="214"/>
  <c r="Q22" i="214"/>
  <c r="Q21" i="214"/>
  <c r="Q20" i="214"/>
  <c r="Q19" i="214"/>
  <c r="Q18" i="214"/>
  <c r="Q17" i="214"/>
  <c r="Q16" i="214"/>
  <c r="Q15" i="214"/>
  <c r="Q14" i="214"/>
  <c r="Q13" i="214"/>
  <c r="Q12" i="214"/>
  <c r="Q11" i="214"/>
  <c r="Q10" i="214"/>
  <c r="Q9" i="214"/>
  <c r="Q8" i="214"/>
  <c r="Q7" i="214"/>
  <c r="Q46" i="229"/>
  <c r="Q45" i="229"/>
  <c r="Q44" i="229"/>
  <c r="Q43" i="229"/>
  <c r="Q42" i="229"/>
  <c r="Q36" i="229"/>
  <c r="Q35" i="229"/>
  <c r="Q34" i="229"/>
  <c r="Q33" i="229"/>
  <c r="Q32" i="229"/>
  <c r="Q31" i="229"/>
  <c r="Q30" i="229"/>
  <c r="Q29" i="229"/>
  <c r="Q28" i="229"/>
  <c r="Q27" i="229"/>
  <c r="Q26" i="229"/>
  <c r="Q25" i="229"/>
  <c r="Q24" i="229"/>
  <c r="Q23" i="229"/>
  <c r="Q22" i="229"/>
  <c r="Q21" i="229"/>
  <c r="Q20" i="229"/>
  <c r="Q19" i="229"/>
  <c r="Q18" i="229"/>
  <c r="Q17" i="229"/>
  <c r="Q16" i="229"/>
  <c r="Q15" i="229"/>
  <c r="Q14" i="229"/>
  <c r="Q13" i="229"/>
  <c r="Q12" i="229"/>
  <c r="Q11" i="229"/>
  <c r="Q10" i="229"/>
  <c r="Q9" i="229"/>
  <c r="Q8" i="229"/>
  <c r="Q7" i="229"/>
  <c r="Q46" i="216"/>
  <c r="Q45" i="216"/>
  <c r="Q44" i="216"/>
  <c r="Q43" i="216"/>
  <c r="Q42" i="216"/>
  <c r="Q36" i="216"/>
  <c r="Q35" i="216"/>
  <c r="Q34" i="216"/>
  <c r="Q33" i="216"/>
  <c r="Q32" i="216"/>
  <c r="Q31" i="216"/>
  <c r="Q30" i="216"/>
  <c r="Q29" i="216"/>
  <c r="Q28" i="216"/>
  <c r="Q27" i="216"/>
  <c r="Q26" i="216"/>
  <c r="Q25" i="216"/>
  <c r="Q24" i="216"/>
  <c r="Q23" i="216"/>
  <c r="Q22" i="216"/>
  <c r="Q21" i="216"/>
  <c r="Q20" i="216"/>
  <c r="Q19" i="216"/>
  <c r="Q18" i="216"/>
  <c r="Q17" i="216"/>
  <c r="Q16" i="216"/>
  <c r="Q15" i="216"/>
  <c r="Q14" i="216"/>
  <c r="Q13" i="216"/>
  <c r="Q12" i="216"/>
  <c r="Q11" i="216"/>
  <c r="Q10" i="216"/>
  <c r="Q9" i="216"/>
  <c r="Q8" i="216"/>
  <c r="Q7" i="216"/>
  <c r="Q46" i="217"/>
  <c r="Q45" i="217"/>
  <c r="Q44" i="217"/>
  <c r="Q43" i="217"/>
  <c r="Q42" i="217"/>
  <c r="Q36" i="217"/>
  <c r="Q35" i="217"/>
  <c r="Q34" i="217"/>
  <c r="Q33" i="217"/>
  <c r="Q32" i="217"/>
  <c r="Q31" i="217"/>
  <c r="Q30" i="217"/>
  <c r="Q29" i="217"/>
  <c r="Q28" i="217"/>
  <c r="Q27" i="217"/>
  <c r="Q26" i="217"/>
  <c r="Q25" i="217"/>
  <c r="Q24" i="217"/>
  <c r="Q23" i="217"/>
  <c r="Q22" i="217"/>
  <c r="Q21" i="217"/>
  <c r="Q20" i="217"/>
  <c r="Q19" i="217"/>
  <c r="Q18" i="217"/>
  <c r="Q17" i="217"/>
  <c r="Q16" i="217"/>
  <c r="Q15" i="217"/>
  <c r="Q14" i="217"/>
  <c r="Q13" i="217"/>
  <c r="Q12" i="217"/>
  <c r="Q11" i="217"/>
  <c r="Q10" i="217"/>
  <c r="Q9" i="217"/>
  <c r="Q8" i="217"/>
  <c r="Q7" i="217"/>
  <c r="Q46" i="218"/>
  <c r="Q45" i="218"/>
  <c r="Q44" i="218"/>
  <c r="Q43" i="218"/>
  <c r="Q42" i="218"/>
  <c r="Q36" i="218"/>
  <c r="Q35" i="218"/>
  <c r="Q34" i="218"/>
  <c r="Q33" i="218"/>
  <c r="Q32" i="218"/>
  <c r="Q31" i="218"/>
  <c r="Q30" i="218"/>
  <c r="Q29" i="218"/>
  <c r="Q28" i="218"/>
  <c r="Q27" i="218"/>
  <c r="Q26" i="218"/>
  <c r="Q25" i="218"/>
  <c r="Q24" i="218"/>
  <c r="Q23" i="218"/>
  <c r="Q22" i="218"/>
  <c r="Q21" i="218"/>
  <c r="Q20" i="218"/>
  <c r="Q19" i="218"/>
  <c r="Q18" i="218"/>
  <c r="Q17" i="218"/>
  <c r="Q16" i="218"/>
  <c r="Q15" i="218"/>
  <c r="Q14" i="218"/>
  <c r="Q13" i="218"/>
  <c r="Q12" i="218"/>
  <c r="Q11" i="218"/>
  <c r="Q10" i="218"/>
  <c r="Q9" i="218"/>
  <c r="Q8" i="218"/>
  <c r="Q7" i="218"/>
  <c r="Q46" i="219"/>
  <c r="Q45" i="219"/>
  <c r="Q44" i="219"/>
  <c r="Q43" i="219"/>
  <c r="Q42" i="219"/>
  <c r="Q36" i="219"/>
  <c r="Q35" i="219"/>
  <c r="Q34" i="219"/>
  <c r="Q33" i="219"/>
  <c r="Q32" i="219"/>
  <c r="Q31" i="219"/>
  <c r="Q30" i="219"/>
  <c r="Q29" i="219"/>
  <c r="Q28" i="219"/>
  <c r="Q27" i="219"/>
  <c r="Q26" i="219"/>
  <c r="Q25" i="219"/>
  <c r="Q24" i="219"/>
  <c r="Q23" i="219"/>
  <c r="Q22" i="219"/>
  <c r="Q21" i="219"/>
  <c r="Q20" i="219"/>
  <c r="Q19" i="219"/>
  <c r="Q18" i="219"/>
  <c r="Q17" i="219"/>
  <c r="Q16" i="219"/>
  <c r="Q15" i="219"/>
  <c r="Q14" i="219"/>
  <c r="Q13" i="219"/>
  <c r="Q12" i="219"/>
  <c r="Q11" i="219"/>
  <c r="Q10" i="219"/>
  <c r="Q9" i="219"/>
  <c r="Q8" i="219"/>
  <c r="Q7" i="219"/>
  <c r="Q46" i="220"/>
  <c r="Q45" i="220"/>
  <c r="Q44" i="220"/>
  <c r="Q43" i="220"/>
  <c r="Q42" i="220"/>
  <c r="Q36" i="220"/>
  <c r="Q35" i="220"/>
  <c r="Q34" i="220"/>
  <c r="Q33" i="220"/>
  <c r="Q32" i="220"/>
  <c r="Q31" i="220"/>
  <c r="Q30" i="220"/>
  <c r="Q29" i="220"/>
  <c r="Q28" i="220"/>
  <c r="Q27" i="220"/>
  <c r="Q26" i="220"/>
  <c r="Q25" i="220"/>
  <c r="Q24" i="220"/>
  <c r="Q23" i="220"/>
  <c r="Q22" i="220"/>
  <c r="Q21" i="220"/>
  <c r="Q20" i="220"/>
  <c r="Q19" i="220"/>
  <c r="Q18" i="220"/>
  <c r="Q17" i="220"/>
  <c r="Q16" i="220"/>
  <c r="Q15" i="220"/>
  <c r="Q14" i="220"/>
  <c r="Q13" i="220"/>
  <c r="Q12" i="220"/>
  <c r="Q11" i="220"/>
  <c r="Q10" i="220"/>
  <c r="Q9" i="220"/>
  <c r="Q8" i="220"/>
  <c r="Q7" i="220"/>
  <c r="Q46" i="221"/>
  <c r="Q45" i="221"/>
  <c r="Q44" i="221"/>
  <c r="Q43" i="221"/>
  <c r="Q42" i="221"/>
  <c r="Q36" i="221"/>
  <c r="Q35" i="221"/>
  <c r="Q34" i="221"/>
  <c r="Q33" i="221"/>
  <c r="Q32" i="221"/>
  <c r="Q31" i="221"/>
  <c r="Q30" i="221"/>
  <c r="Q29" i="221"/>
  <c r="Q28" i="221"/>
  <c r="Q27" i="221"/>
  <c r="Q26" i="221"/>
  <c r="Q25" i="221"/>
  <c r="Q24" i="221"/>
  <c r="Q23" i="221"/>
  <c r="Q22" i="221"/>
  <c r="Q21" i="221"/>
  <c r="Q20" i="221"/>
  <c r="Q19" i="221"/>
  <c r="Q18" i="221"/>
  <c r="Q17" i="221"/>
  <c r="Q16" i="221"/>
  <c r="Q15" i="221"/>
  <c r="Q14" i="221"/>
  <c r="Q13" i="221"/>
  <c r="Q12" i="221"/>
  <c r="Q11" i="221"/>
  <c r="Q10" i="221"/>
  <c r="Q9" i="221"/>
  <c r="Q8" i="221"/>
  <c r="Q7" i="221"/>
  <c r="Q46" i="222"/>
  <c r="Q45" i="222"/>
  <c r="Q44" i="222"/>
  <c r="Q43" i="222"/>
  <c r="Q42" i="222"/>
  <c r="Q36" i="222"/>
  <c r="Q35" i="222"/>
  <c r="Q34" i="222"/>
  <c r="Q33" i="222"/>
  <c r="Q32" i="222"/>
  <c r="Q31" i="222"/>
  <c r="Q30" i="222"/>
  <c r="Q29" i="222"/>
  <c r="Q28" i="222"/>
  <c r="Q27" i="222"/>
  <c r="Q26" i="222"/>
  <c r="Q25" i="222"/>
  <c r="Q24" i="222"/>
  <c r="Q23" i="222"/>
  <c r="Q22" i="222"/>
  <c r="Q21" i="222"/>
  <c r="Q20" i="222"/>
  <c r="Q19" i="222"/>
  <c r="Q18" i="222"/>
  <c r="Q17" i="222"/>
  <c r="Q16" i="222"/>
  <c r="Q15" i="222"/>
  <c r="Q14" i="222"/>
  <c r="Q13" i="222"/>
  <c r="Q12" i="222"/>
  <c r="Q11" i="222"/>
  <c r="Q10" i="222"/>
  <c r="Q9" i="222"/>
  <c r="Q8" i="222"/>
  <c r="Q7" i="222"/>
  <c r="Q46" i="223"/>
  <c r="Q45" i="223"/>
  <c r="Q44" i="223"/>
  <c r="Q43" i="223"/>
  <c r="Q42" i="223"/>
  <c r="Q36" i="223"/>
  <c r="Q35" i="223"/>
  <c r="Q34" i="223"/>
  <c r="Q33" i="223"/>
  <c r="Q32" i="223"/>
  <c r="Q31" i="223"/>
  <c r="Q30" i="223"/>
  <c r="Q29" i="223"/>
  <c r="Q28" i="223"/>
  <c r="Q27" i="223"/>
  <c r="Q26" i="223"/>
  <c r="Q25" i="223"/>
  <c r="Q24" i="223"/>
  <c r="Q23" i="223"/>
  <c r="Q22" i="223"/>
  <c r="Q21" i="223"/>
  <c r="Q20" i="223"/>
  <c r="Q19" i="223"/>
  <c r="Q18" i="223"/>
  <c r="Q17" i="223"/>
  <c r="Q16" i="223"/>
  <c r="Q15" i="223"/>
  <c r="Q14" i="223"/>
  <c r="Q13" i="223"/>
  <c r="Q12" i="223"/>
  <c r="Q11" i="223"/>
  <c r="Q10" i="223"/>
  <c r="Q9" i="223"/>
  <c r="Q8" i="223"/>
  <c r="Q7" i="223"/>
  <c r="Q46" i="224"/>
  <c r="Q45" i="224"/>
  <c r="Q44" i="224"/>
  <c r="Q43" i="224"/>
  <c r="Q42" i="224"/>
  <c r="Q36" i="224"/>
  <c r="Q35" i="224"/>
  <c r="Q34" i="224"/>
  <c r="Q33" i="224"/>
  <c r="Q32" i="224"/>
  <c r="Q31" i="224"/>
  <c r="Q30" i="224"/>
  <c r="Q29" i="224"/>
  <c r="Q28" i="224"/>
  <c r="Q27" i="224"/>
  <c r="Q26" i="224"/>
  <c r="Q25" i="224"/>
  <c r="Q24" i="224"/>
  <c r="Q23" i="224"/>
  <c r="Q22" i="224"/>
  <c r="Q21" i="224"/>
  <c r="Q20" i="224"/>
  <c r="Q19" i="224"/>
  <c r="Q18" i="224"/>
  <c r="Q17" i="224"/>
  <c r="Q16" i="224"/>
  <c r="Q15" i="224"/>
  <c r="Q14" i="224"/>
  <c r="Q13" i="224"/>
  <c r="Q12" i="224"/>
  <c r="Q11" i="224"/>
  <c r="Q10" i="224"/>
  <c r="Q9" i="224"/>
  <c r="Q8" i="224"/>
  <c r="Q7" i="224"/>
  <c r="Q46" i="225"/>
  <c r="Q45" i="225"/>
  <c r="Q44" i="225"/>
  <c r="Q43" i="225"/>
  <c r="Q42" i="225"/>
  <c r="Q36" i="225"/>
  <c r="Q35" i="225"/>
  <c r="Q34" i="225"/>
  <c r="Q33" i="225"/>
  <c r="Q32" i="225"/>
  <c r="Q31" i="225"/>
  <c r="Q30" i="225"/>
  <c r="Q29" i="225"/>
  <c r="Q28" i="225"/>
  <c r="Q27" i="225"/>
  <c r="Q26" i="225"/>
  <c r="Q25" i="225"/>
  <c r="Q24" i="225"/>
  <c r="Q23" i="225"/>
  <c r="Q22" i="225"/>
  <c r="Q21" i="225"/>
  <c r="Q20" i="225"/>
  <c r="Q19" i="225"/>
  <c r="Q18" i="225"/>
  <c r="Q17" i="225"/>
  <c r="Q16" i="225"/>
  <c r="Q15" i="225"/>
  <c r="Q14" i="225"/>
  <c r="Q13" i="225"/>
  <c r="Q12" i="225"/>
  <c r="Q11" i="225"/>
  <c r="Q10" i="225"/>
  <c r="Q9" i="225"/>
  <c r="Q8" i="225"/>
  <c r="Q7" i="225"/>
  <c r="Q46" i="226"/>
  <c r="Q45" i="226"/>
  <c r="Q44" i="226"/>
  <c r="Q43" i="226"/>
  <c r="Q42" i="226"/>
  <c r="Q36" i="226"/>
  <c r="Q35" i="226"/>
  <c r="Q34" i="226"/>
  <c r="Q33" i="226"/>
  <c r="Q32" i="226"/>
  <c r="Q31" i="226"/>
  <c r="Q30" i="226"/>
  <c r="Q29" i="226"/>
  <c r="Q28" i="226"/>
  <c r="Q27" i="226"/>
  <c r="Q26" i="226"/>
  <c r="Q25" i="226"/>
  <c r="Q24" i="226"/>
  <c r="Q23" i="226"/>
  <c r="Q22" i="226"/>
  <c r="Q21" i="226"/>
  <c r="Q20" i="226"/>
  <c r="Q19" i="226"/>
  <c r="Q18" i="226"/>
  <c r="Q17" i="226"/>
  <c r="Q16" i="226"/>
  <c r="Q15" i="226"/>
  <c r="Q14" i="226"/>
  <c r="Q13" i="226"/>
  <c r="Q12" i="226"/>
  <c r="Q11" i="226"/>
  <c r="Q10" i="226"/>
  <c r="Q9" i="226"/>
  <c r="Q8" i="226"/>
  <c r="Q7" i="226"/>
  <c r="Q46" i="227"/>
  <c r="Q45" i="227"/>
  <c r="Q44" i="227"/>
  <c r="Q43" i="227"/>
  <c r="Q42" i="227"/>
  <c r="Q36" i="227"/>
  <c r="Q35" i="227"/>
  <c r="Q34" i="227"/>
  <c r="Q33" i="227"/>
  <c r="Q32" i="227"/>
  <c r="Q31" i="227"/>
  <c r="Q30" i="227"/>
  <c r="Q29" i="227"/>
  <c r="Q28" i="227"/>
  <c r="Q27" i="227"/>
  <c r="Q26" i="227"/>
  <c r="Q25" i="227"/>
  <c r="Q24" i="227"/>
  <c r="Q23" i="227"/>
  <c r="Q22" i="227"/>
  <c r="Q21" i="227"/>
  <c r="Q20" i="227"/>
  <c r="Q19" i="227"/>
  <c r="Q18" i="227"/>
  <c r="Q17" i="227"/>
  <c r="Q16" i="227"/>
  <c r="Q15" i="227"/>
  <c r="Q14" i="227"/>
  <c r="Q13" i="227"/>
  <c r="Q12" i="227"/>
  <c r="Q11" i="227"/>
  <c r="Q10" i="227"/>
  <c r="Q9" i="227"/>
  <c r="Q8" i="227"/>
  <c r="Q7" i="227"/>
  <c r="Q46" i="228"/>
  <c r="Q45" i="228"/>
  <c r="Q44" i="228"/>
  <c r="Q43" i="228"/>
  <c r="Q42" i="228"/>
  <c r="Q36" i="228"/>
  <c r="Q35" i="228"/>
  <c r="Q34" i="228"/>
  <c r="Q33" i="228"/>
  <c r="Q32" i="228"/>
  <c r="Q31" i="228"/>
  <c r="Q30" i="228"/>
  <c r="Q29" i="228"/>
  <c r="Q28" i="228"/>
  <c r="Q27" i="228"/>
  <c r="Q26" i="228"/>
  <c r="Q25" i="228"/>
  <c r="Q24" i="228"/>
  <c r="Q23" i="228"/>
  <c r="Q22" i="228"/>
  <c r="Q21" i="228"/>
  <c r="Q20" i="228"/>
  <c r="Q19" i="228"/>
  <c r="Q18" i="228"/>
  <c r="Q17" i="228"/>
  <c r="Q16" i="228"/>
  <c r="Q15" i="228"/>
  <c r="Q14" i="228"/>
  <c r="Q13" i="228"/>
  <c r="Q12" i="228"/>
  <c r="Q11" i="228"/>
  <c r="Q10" i="228"/>
  <c r="Q9" i="228"/>
  <c r="Q8" i="228"/>
  <c r="Q7" i="228"/>
  <c r="Q46" i="210"/>
  <c r="Q45" i="210"/>
  <c r="Q44" i="210"/>
  <c r="Q43" i="210"/>
  <c r="Q42" i="210"/>
  <c r="Q36" i="210"/>
  <c r="Q35" i="210"/>
  <c r="Q34" i="210"/>
  <c r="Q33" i="210"/>
  <c r="Q32" i="210"/>
  <c r="Q31" i="210"/>
  <c r="Q30" i="210"/>
  <c r="Q29" i="210"/>
  <c r="Q28" i="210"/>
  <c r="Q27" i="210"/>
  <c r="Q26" i="210"/>
  <c r="Q25" i="210"/>
  <c r="Q24" i="210"/>
  <c r="Q23" i="210"/>
  <c r="Q22" i="210"/>
  <c r="Q21" i="210"/>
  <c r="Q20" i="210"/>
  <c r="Q19" i="210"/>
  <c r="Q18" i="210"/>
  <c r="Q17" i="210"/>
  <c r="Q16" i="210"/>
  <c r="Q15" i="210"/>
  <c r="Q14" i="210"/>
  <c r="Q13" i="210"/>
  <c r="Q12" i="210"/>
  <c r="Q11" i="210"/>
  <c r="Q10" i="210"/>
  <c r="Q9" i="210"/>
  <c r="Q8" i="210"/>
  <c r="Q7" i="210"/>
  <c r="K18" i="210" l="1"/>
  <c r="K17" i="210"/>
  <c r="BD5" i="228" l="1"/>
  <c r="BD6" i="228"/>
  <c r="BD7" i="228"/>
  <c r="BD8" i="228"/>
  <c r="BD9" i="228"/>
  <c r="BD10" i="228"/>
  <c r="BD11" i="228"/>
  <c r="BD12" i="228"/>
  <c r="BD13" i="228"/>
  <c r="BD14" i="228"/>
  <c r="BD15" i="228"/>
  <c r="BD16" i="228"/>
  <c r="BD17" i="228"/>
  <c r="BD18" i="228"/>
  <c r="BD19" i="228"/>
  <c r="BD20" i="228"/>
  <c r="BD21" i="228"/>
  <c r="BD22" i="228"/>
  <c r="BD23" i="228"/>
  <c r="BD24" i="228"/>
  <c r="BD25" i="228"/>
  <c r="BD26" i="228"/>
  <c r="BD27" i="228"/>
  <c r="BD28" i="228"/>
  <c r="BD29" i="228"/>
  <c r="BD30" i="228"/>
  <c r="BD31" i="228"/>
  <c r="BD32" i="228"/>
  <c r="BD33" i="228"/>
  <c r="BD34" i="228"/>
  <c r="BD35" i="228"/>
  <c r="BD36" i="228"/>
  <c r="BD37" i="228"/>
  <c r="BD38" i="228"/>
  <c r="BD39" i="228"/>
  <c r="BD40" i="228"/>
  <c r="BD41" i="228"/>
  <c r="BD42" i="228"/>
  <c r="BD43" i="228"/>
  <c r="BD44" i="228"/>
  <c r="BD45" i="228"/>
  <c r="BD46" i="228"/>
  <c r="BD47" i="228"/>
  <c r="BD48" i="228"/>
  <c r="BD49" i="228"/>
  <c r="BD50" i="228"/>
  <c r="BD51" i="228"/>
  <c r="BD52" i="228"/>
  <c r="BD53" i="228"/>
  <c r="BD54" i="228"/>
  <c r="BD55" i="228"/>
  <c r="BD56" i="228"/>
  <c r="BD57" i="228"/>
  <c r="BD58" i="228"/>
  <c r="BD59" i="228"/>
  <c r="BD60" i="228"/>
  <c r="BD61" i="228"/>
  <c r="BD62" i="228"/>
  <c r="BD63" i="228"/>
  <c r="BD64" i="228"/>
  <c r="BD65" i="228"/>
  <c r="BD66" i="228"/>
  <c r="BD67" i="228"/>
  <c r="BD68" i="228"/>
  <c r="BD69" i="228"/>
  <c r="BD70" i="228"/>
  <c r="BD71" i="228"/>
  <c r="BD72" i="228"/>
  <c r="BD73" i="228"/>
  <c r="BD74" i="228"/>
  <c r="BD75" i="228"/>
  <c r="BD76" i="228"/>
  <c r="BD77" i="228"/>
  <c r="BD78" i="228"/>
  <c r="BD79" i="228"/>
  <c r="BD80" i="228"/>
  <c r="BD81" i="228"/>
  <c r="BD82" i="228"/>
  <c r="BD83" i="228"/>
  <c r="BD84" i="228"/>
  <c r="BD85" i="228"/>
  <c r="BD86" i="228"/>
  <c r="BD87" i="228"/>
  <c r="BD88" i="228"/>
  <c r="BD89" i="228"/>
  <c r="BD90" i="228"/>
  <c r="BD91" i="228"/>
  <c r="BD92" i="228"/>
  <c r="BD93" i="228"/>
  <c r="BD94" i="228"/>
  <c r="BD95" i="228"/>
  <c r="BD96" i="228"/>
  <c r="BD97" i="228"/>
  <c r="BD98" i="228"/>
  <c r="BD99" i="228"/>
  <c r="BD100" i="228"/>
  <c r="BD101" i="228"/>
  <c r="BD102" i="228"/>
  <c r="BD103" i="228"/>
  <c r="BD104" i="228"/>
  <c r="BD105" i="228"/>
  <c r="BD106" i="228"/>
  <c r="BD107" i="228"/>
  <c r="BD108" i="228"/>
  <c r="BD109" i="228"/>
  <c r="BD110" i="228"/>
  <c r="BD111" i="228"/>
  <c r="BD112" i="228"/>
  <c r="BD113" i="228"/>
  <c r="BD114" i="228"/>
  <c r="BD115" i="228"/>
  <c r="BD116" i="228"/>
  <c r="BD117" i="228"/>
  <c r="BD118" i="228"/>
  <c r="BD119" i="228"/>
  <c r="BD120" i="228"/>
  <c r="BD121" i="228"/>
  <c r="BD122" i="228"/>
  <c r="BD123" i="228"/>
  <c r="BD124" i="228"/>
  <c r="BD125" i="228"/>
  <c r="BD126" i="228"/>
  <c r="BD127" i="228"/>
  <c r="BD128" i="228"/>
  <c r="BD129" i="228"/>
  <c r="BD130" i="228"/>
  <c r="BD131" i="228"/>
  <c r="BD132" i="228"/>
  <c r="BD133" i="228"/>
  <c r="BD134" i="228"/>
  <c r="BD135" i="228"/>
  <c r="BD136" i="228"/>
  <c r="BD137" i="228"/>
  <c r="BD138" i="228"/>
  <c r="BD139" i="228"/>
  <c r="BD140" i="228"/>
  <c r="BD141" i="228"/>
  <c r="BD142" i="228"/>
  <c r="BD143" i="228"/>
  <c r="BD144" i="228"/>
  <c r="BD145" i="228"/>
  <c r="BD146" i="228"/>
  <c r="BD147" i="228"/>
  <c r="BD148" i="228"/>
  <c r="BD149" i="228"/>
  <c r="BD150" i="228"/>
  <c r="BD151" i="228"/>
  <c r="BD152" i="228"/>
  <c r="BD153" i="228"/>
  <c r="BD154" i="228"/>
  <c r="BD155" i="228"/>
  <c r="BD156" i="228"/>
  <c r="BD157" i="228"/>
  <c r="BD158" i="228"/>
  <c r="BD159" i="228"/>
  <c r="BD160" i="228"/>
  <c r="BD161" i="228"/>
  <c r="BD162" i="228"/>
  <c r="BD163" i="228"/>
  <c r="BD164" i="228"/>
  <c r="BD165" i="228"/>
  <c r="BD166" i="228"/>
  <c r="BD167" i="228"/>
  <c r="BD168" i="228"/>
  <c r="BD169" i="228"/>
  <c r="BD170" i="228"/>
  <c r="BD171" i="228"/>
  <c r="BD172" i="228"/>
  <c r="BD173" i="228"/>
  <c r="BD174" i="228"/>
  <c r="BD175" i="228"/>
  <c r="BD176" i="228"/>
  <c r="BD177" i="228"/>
  <c r="BD178" i="228"/>
  <c r="BD179" i="228"/>
  <c r="BD180" i="228"/>
  <c r="BD181" i="228"/>
  <c r="BD182" i="228"/>
  <c r="BD183" i="228"/>
  <c r="BD184" i="228"/>
  <c r="BD185" i="228"/>
  <c r="BD186" i="228"/>
  <c r="BD187" i="228"/>
  <c r="BD188" i="228"/>
  <c r="BD189" i="228"/>
  <c r="BD190" i="228"/>
  <c r="BD191" i="228"/>
  <c r="BD192" i="228"/>
  <c r="BD193" i="228"/>
  <c r="BD194" i="228"/>
  <c r="BD195" i="228"/>
  <c r="BD196" i="228"/>
  <c r="BD197" i="228"/>
  <c r="BD198" i="228"/>
  <c r="BD199" i="228"/>
  <c r="BD200" i="228"/>
  <c r="BD201" i="228"/>
  <c r="BD202" i="228"/>
  <c r="BD203" i="228"/>
  <c r="BD204" i="228"/>
  <c r="BD205" i="228"/>
  <c r="BD206" i="228"/>
  <c r="BD207" i="228"/>
  <c r="BD208" i="228"/>
  <c r="BD209" i="228"/>
  <c r="BD210" i="228"/>
  <c r="BD211" i="228"/>
  <c r="BD212" i="228"/>
  <c r="BD213" i="228"/>
  <c r="BD214" i="228"/>
  <c r="BD215" i="228"/>
  <c r="BD216" i="228"/>
  <c r="BD217" i="228"/>
  <c r="BD218" i="228"/>
  <c r="BD219" i="228"/>
  <c r="BD220" i="228"/>
  <c r="BD221" i="228"/>
  <c r="BD222" i="228"/>
  <c r="BD223" i="228"/>
  <c r="BD224" i="228"/>
  <c r="BD225" i="228"/>
  <c r="BD226" i="228"/>
  <c r="BD227" i="228"/>
  <c r="BD228" i="228"/>
  <c r="BD229" i="228"/>
  <c r="BD230" i="228"/>
  <c r="BD231" i="228"/>
  <c r="BD232" i="228"/>
  <c r="BD233" i="228"/>
  <c r="BD234" i="228"/>
  <c r="BD235" i="228"/>
  <c r="BD236" i="228"/>
  <c r="BD237" i="228"/>
  <c r="BD238" i="228"/>
  <c r="BD239" i="228"/>
  <c r="BD240" i="228"/>
  <c r="BD241" i="228"/>
  <c r="BD242" i="228"/>
  <c r="BD243" i="228"/>
  <c r="BD244" i="228"/>
  <c r="BD245" i="228"/>
  <c r="BD246" i="228"/>
  <c r="BD247" i="228"/>
  <c r="BD248" i="228"/>
  <c r="BD249" i="228"/>
  <c r="BD250" i="228"/>
  <c r="BD251" i="228"/>
  <c r="BD252" i="228"/>
  <c r="BD253" i="228"/>
  <c r="BD254" i="228"/>
  <c r="BD255" i="228"/>
  <c r="BD256" i="228"/>
  <c r="BD257" i="228"/>
  <c r="BD258" i="228"/>
  <c r="BD259" i="228"/>
  <c r="BD260" i="228"/>
  <c r="BD261" i="228"/>
  <c r="BD262" i="228"/>
  <c r="BD263" i="228"/>
  <c r="BD264" i="228"/>
  <c r="BD265" i="228"/>
  <c r="BD266" i="228"/>
  <c r="BD267" i="228"/>
  <c r="BD268" i="228"/>
  <c r="BD269" i="228"/>
  <c r="BD270" i="228"/>
  <c r="BD271" i="228"/>
  <c r="BD272" i="228"/>
  <c r="BD273" i="228"/>
  <c r="BD274" i="228"/>
  <c r="BD275" i="228"/>
  <c r="BD276" i="228"/>
  <c r="BD277" i="228"/>
  <c r="BD278" i="228"/>
  <c r="BD279" i="228"/>
  <c r="BD280" i="228"/>
  <c r="BD281" i="228"/>
  <c r="BD282" i="228"/>
  <c r="BD283" i="228"/>
  <c r="BD284" i="228"/>
  <c r="BD285" i="228"/>
  <c r="BD286" i="228"/>
  <c r="BD287" i="228"/>
  <c r="BD288" i="228"/>
  <c r="BD289" i="228"/>
  <c r="BD290" i="228"/>
  <c r="BD291" i="228"/>
  <c r="BD292" i="228"/>
  <c r="BD293" i="228"/>
  <c r="BD294" i="228"/>
  <c r="BD295" i="228"/>
  <c r="BD296" i="228"/>
  <c r="BD297" i="228"/>
  <c r="BD298" i="228"/>
  <c r="BD299" i="228"/>
  <c r="BD300" i="228"/>
  <c r="BD301" i="228"/>
  <c r="BD302" i="228"/>
  <c r="BD303" i="228"/>
  <c r="BD304" i="228"/>
  <c r="BD305" i="228"/>
  <c r="BD306" i="228"/>
  <c r="BD307" i="228"/>
  <c r="BD308" i="228"/>
  <c r="BD309" i="228"/>
  <c r="BD310" i="228"/>
  <c r="BD311" i="228"/>
  <c r="BD312" i="228"/>
  <c r="BD313" i="228"/>
  <c r="BD314" i="228"/>
  <c r="BD315" i="228"/>
  <c r="BD316" i="228"/>
  <c r="BD317" i="228"/>
  <c r="BD318" i="228"/>
  <c r="BD319" i="228"/>
  <c r="BD320" i="228"/>
  <c r="BD321" i="228"/>
  <c r="BD322" i="228"/>
  <c r="BD323" i="228"/>
  <c r="BD324" i="228"/>
  <c r="BD325" i="228"/>
  <c r="BD326" i="228"/>
  <c r="BD327" i="228"/>
  <c r="BD328" i="228"/>
  <c r="BD329" i="228"/>
  <c r="BD330" i="228"/>
  <c r="BD331" i="228"/>
  <c r="BD332" i="228"/>
  <c r="BD333" i="228"/>
  <c r="BD334" i="228"/>
  <c r="BD335" i="228"/>
  <c r="BD336" i="228"/>
  <c r="BD337" i="228"/>
  <c r="BD338" i="228"/>
  <c r="BD339" i="228"/>
  <c r="BD340" i="228"/>
  <c r="BD341" i="228"/>
  <c r="BD342" i="228"/>
  <c r="BD343" i="228"/>
  <c r="BD344" i="228"/>
  <c r="BD345" i="228"/>
  <c r="BD346" i="228"/>
  <c r="BD347" i="228"/>
  <c r="BD348" i="228"/>
  <c r="BD349" i="228"/>
  <c r="BD350" i="228"/>
  <c r="BD351" i="228"/>
  <c r="BD352" i="228"/>
  <c r="BD353" i="228"/>
  <c r="BD354" i="228"/>
  <c r="BD355" i="228"/>
  <c r="BD356" i="228"/>
  <c r="BD357" i="228"/>
  <c r="BD358" i="228"/>
  <c r="BD359" i="228"/>
  <c r="BD360" i="228"/>
  <c r="BD361" i="228"/>
  <c r="BD362" i="228"/>
  <c r="BD363" i="228"/>
  <c r="BD364" i="228"/>
  <c r="BD365" i="228"/>
  <c r="BD366" i="228"/>
  <c r="BD367" i="228"/>
  <c r="BD368" i="228"/>
  <c r="BD369" i="228"/>
  <c r="BD370" i="228"/>
  <c r="BD371" i="228"/>
  <c r="BD372" i="228"/>
  <c r="BD373" i="228"/>
  <c r="BD374" i="228"/>
  <c r="BD375" i="228"/>
  <c r="BD376" i="228"/>
  <c r="BD377" i="228"/>
  <c r="BD378" i="228"/>
  <c r="BD379" i="228"/>
  <c r="BD380" i="228"/>
  <c r="BD381" i="228"/>
  <c r="BD382" i="228"/>
  <c r="BD383" i="228"/>
  <c r="BD384" i="228"/>
  <c r="BD385" i="228"/>
  <c r="BD386" i="228"/>
  <c r="BD387" i="228"/>
  <c r="BD388" i="228"/>
  <c r="BD389" i="228"/>
  <c r="BD390" i="228"/>
  <c r="BD391" i="228"/>
  <c r="BD392" i="228"/>
  <c r="BD393" i="228"/>
  <c r="BD394" i="228"/>
  <c r="BD395" i="228"/>
  <c r="BD396" i="228"/>
  <c r="BD397" i="228"/>
  <c r="BD398" i="228"/>
  <c r="BD399" i="228"/>
  <c r="BD400" i="228"/>
  <c r="BD401" i="228"/>
  <c r="BD402" i="228"/>
  <c r="BD403" i="228"/>
  <c r="BD404" i="228"/>
  <c r="BD405" i="228"/>
  <c r="BD406" i="228"/>
  <c r="BD407" i="228"/>
  <c r="BD408" i="228"/>
  <c r="BD409" i="228"/>
  <c r="BD410" i="228"/>
  <c r="BD411" i="228"/>
  <c r="BD412" i="228"/>
  <c r="BD413" i="228"/>
  <c r="BD414" i="228"/>
  <c r="BD415" i="228"/>
  <c r="BD416" i="228"/>
  <c r="BD417" i="228"/>
  <c r="BD418" i="228"/>
  <c r="BD419" i="228"/>
  <c r="BD420" i="228"/>
  <c r="BD421" i="228"/>
  <c r="BD422" i="228"/>
  <c r="BD423" i="228"/>
  <c r="BD424" i="228"/>
  <c r="BD425" i="228"/>
  <c r="BD426" i="228"/>
  <c r="BD427" i="228"/>
  <c r="BD428" i="228"/>
  <c r="BD429" i="228"/>
  <c r="BD430" i="228"/>
  <c r="BD431" i="228"/>
  <c r="BD432" i="228"/>
  <c r="BD433" i="228"/>
  <c r="BD434" i="228"/>
  <c r="BD435" i="228"/>
  <c r="BD436" i="228"/>
  <c r="BD437" i="228"/>
  <c r="BD438" i="228"/>
  <c r="BD439" i="228"/>
  <c r="BD440" i="228"/>
  <c r="BD441" i="228"/>
  <c r="BD442" i="228"/>
  <c r="BD443" i="228"/>
  <c r="BD444" i="228"/>
  <c r="BD445" i="228"/>
  <c r="BD446" i="228"/>
  <c r="BD447" i="228"/>
  <c r="BD448" i="228"/>
  <c r="BD449" i="228"/>
  <c r="BD450" i="228"/>
  <c r="BD451" i="228"/>
  <c r="BD452" i="228"/>
  <c r="BD453" i="228"/>
  <c r="BD454" i="228"/>
  <c r="BD455" i="228"/>
  <c r="BD456" i="228"/>
  <c r="BD457" i="228"/>
  <c r="BD458" i="228"/>
  <c r="BD459" i="228"/>
  <c r="BD460" i="228"/>
  <c r="BD461" i="228"/>
  <c r="BD462" i="228"/>
  <c r="BD463" i="228"/>
  <c r="BD464" i="228"/>
  <c r="BD465" i="228"/>
  <c r="BD466" i="228"/>
  <c r="BD467" i="228"/>
  <c r="BD468" i="228"/>
  <c r="BD469" i="228"/>
  <c r="BD470" i="228"/>
  <c r="BD471" i="228"/>
  <c r="BD472" i="228"/>
  <c r="BD473" i="228"/>
  <c r="BD474" i="228"/>
  <c r="BD475" i="228"/>
  <c r="BD476" i="228"/>
  <c r="BD477" i="228"/>
  <c r="BD478" i="228"/>
  <c r="BD479" i="228"/>
  <c r="BD480" i="228"/>
  <c r="BD481" i="228"/>
  <c r="BD482" i="228"/>
  <c r="BD483" i="228"/>
  <c r="BD484" i="228"/>
  <c r="BD485" i="228"/>
  <c r="BD486" i="228"/>
  <c r="BD487" i="228"/>
  <c r="BD488" i="228"/>
  <c r="BD489" i="228"/>
  <c r="BD490" i="228"/>
  <c r="BD491" i="228"/>
  <c r="BD492" i="228"/>
  <c r="BD493" i="228"/>
  <c r="BD494" i="228"/>
  <c r="BD495" i="228"/>
  <c r="BD496" i="228"/>
  <c r="BD497" i="228"/>
  <c r="BD498" i="228"/>
  <c r="BD499" i="228"/>
  <c r="BD500" i="228"/>
  <c r="BD501" i="228"/>
  <c r="BD502" i="228"/>
  <c r="BD503" i="228"/>
  <c r="BD504" i="228"/>
  <c r="BD505" i="228"/>
  <c r="BD506" i="228"/>
  <c r="BD507" i="228"/>
  <c r="BD508" i="228"/>
  <c r="BD509" i="228"/>
  <c r="BD510" i="228"/>
  <c r="BD511" i="228"/>
  <c r="BD512" i="228"/>
  <c r="BD513" i="228"/>
  <c r="BD514" i="228"/>
  <c r="BD515" i="228"/>
  <c r="BD516" i="228"/>
  <c r="BD517" i="228"/>
  <c r="BD518" i="228"/>
  <c r="BD519" i="228"/>
  <c r="BD520" i="228"/>
  <c r="BD521" i="228"/>
  <c r="BD522" i="228"/>
  <c r="BD523" i="228"/>
  <c r="BD524" i="228"/>
  <c r="BD525" i="228"/>
  <c r="BD526" i="228"/>
  <c r="BD527" i="228"/>
  <c r="BD528" i="228"/>
  <c r="BD529" i="228"/>
  <c r="BD530" i="228"/>
  <c r="BD531" i="228"/>
  <c r="BD532" i="228"/>
  <c r="BD533" i="228"/>
  <c r="BD534" i="228"/>
  <c r="BD535" i="228"/>
  <c r="BD536" i="228"/>
  <c r="BD537" i="228"/>
  <c r="BD538" i="228"/>
  <c r="BD539" i="228"/>
  <c r="BD540" i="228"/>
  <c r="BD541" i="228"/>
  <c r="BD542" i="228"/>
  <c r="BD543" i="228"/>
  <c r="BD544" i="228"/>
  <c r="BD545" i="228"/>
  <c r="BD546" i="228"/>
  <c r="BD547" i="228"/>
  <c r="BD548" i="228"/>
  <c r="BD549" i="228"/>
  <c r="BD550" i="228"/>
  <c r="BD551" i="228"/>
  <c r="BD552" i="228"/>
  <c r="BD553" i="228"/>
  <c r="BD554" i="228"/>
  <c r="BD555" i="228"/>
  <c r="BD556" i="228"/>
  <c r="BD557" i="228"/>
  <c r="BD558" i="228"/>
  <c r="BD559" i="228"/>
  <c r="BD560" i="228"/>
  <c r="BD561" i="228"/>
  <c r="BD562" i="228"/>
  <c r="BD563" i="228"/>
  <c r="BD564" i="228"/>
  <c r="BD565" i="228"/>
  <c r="BD566" i="228"/>
  <c r="BD567" i="228"/>
  <c r="BD568" i="228"/>
  <c r="BD569" i="228"/>
  <c r="BD570" i="228"/>
  <c r="BD571" i="228"/>
  <c r="BD572" i="228"/>
  <c r="BD573" i="228"/>
  <c r="BD574" i="228"/>
  <c r="BD575" i="228"/>
  <c r="BD576" i="228"/>
  <c r="BD577" i="228"/>
  <c r="BD578" i="228"/>
  <c r="BD579" i="228"/>
  <c r="BD580" i="228"/>
  <c r="BD581" i="228"/>
  <c r="BD582" i="228"/>
  <c r="BD583" i="228"/>
  <c r="BD584" i="228"/>
  <c r="BD585" i="228"/>
  <c r="BD586" i="228"/>
  <c r="BD587" i="228"/>
  <c r="BD588" i="228"/>
  <c r="BD589" i="228"/>
  <c r="BD590" i="228"/>
  <c r="BD591" i="228"/>
  <c r="BD592" i="228"/>
  <c r="BD593" i="228"/>
  <c r="BD594" i="228"/>
  <c r="BD595" i="228"/>
  <c r="BD596" i="228"/>
  <c r="BD597" i="228"/>
  <c r="BD598" i="228"/>
  <c r="BD599" i="228"/>
  <c r="BD600" i="228"/>
  <c r="BD601" i="228"/>
  <c r="BD602" i="228"/>
  <c r="BD603" i="228"/>
  <c r="BD604" i="228"/>
  <c r="BD605" i="228"/>
  <c r="BD606" i="228"/>
  <c r="BD607" i="228"/>
  <c r="BD608" i="228"/>
  <c r="BD609" i="228"/>
  <c r="BD610" i="228"/>
  <c r="BD611" i="228"/>
  <c r="BD612" i="228"/>
  <c r="BD613" i="228"/>
  <c r="BD614" i="228"/>
  <c r="BD615" i="228"/>
  <c r="BD616" i="228"/>
  <c r="BD617" i="228"/>
  <c r="BD618" i="228"/>
  <c r="BD619" i="228"/>
  <c r="BD620" i="228"/>
  <c r="BD621" i="228"/>
  <c r="BD622" i="228"/>
  <c r="BD623" i="228"/>
  <c r="BD624" i="228"/>
  <c r="BD625" i="228"/>
  <c r="BD626" i="228"/>
  <c r="BD627" i="228"/>
  <c r="BD628" i="228"/>
  <c r="BD629" i="228"/>
  <c r="BD630" i="228"/>
  <c r="BD631" i="228"/>
  <c r="BD632" i="228"/>
  <c r="BD633" i="228"/>
  <c r="BD634" i="228"/>
  <c r="BD635" i="228"/>
  <c r="BD636" i="228"/>
  <c r="BD637" i="228"/>
  <c r="BD638" i="228"/>
  <c r="BD639" i="228"/>
  <c r="BD640" i="228"/>
  <c r="BD641" i="228"/>
  <c r="BD642" i="228"/>
  <c r="BD643" i="228"/>
  <c r="BD644" i="228"/>
  <c r="BD645" i="228"/>
  <c r="BD646" i="228"/>
  <c r="BD647" i="228"/>
  <c r="BD648" i="228"/>
  <c r="BD649" i="228"/>
  <c r="BD650" i="228"/>
  <c r="BD651" i="228"/>
  <c r="BD652" i="228"/>
  <c r="BD653" i="228"/>
  <c r="BD654" i="228"/>
  <c r="BD655" i="228"/>
  <c r="BD656" i="228"/>
  <c r="BD657" i="228"/>
  <c r="BD658" i="228"/>
  <c r="BD659" i="228"/>
  <c r="BD660" i="228"/>
  <c r="BD661" i="228"/>
  <c r="BD662" i="228"/>
  <c r="BD663" i="228"/>
  <c r="BD664" i="228"/>
  <c r="BD665" i="228"/>
  <c r="BD666" i="228"/>
  <c r="BD667" i="228"/>
  <c r="BD668" i="228"/>
  <c r="BD669" i="228"/>
  <c r="BD670" i="228"/>
  <c r="BD671" i="228"/>
  <c r="BD672" i="228"/>
  <c r="BD673" i="228"/>
  <c r="BD674" i="228"/>
  <c r="BD675" i="228"/>
  <c r="BD676" i="228"/>
  <c r="BD677" i="228"/>
  <c r="BD678" i="228"/>
  <c r="BD679" i="228"/>
  <c r="BD680" i="228"/>
  <c r="BD681" i="228"/>
  <c r="BD682" i="228"/>
  <c r="BD683" i="228"/>
  <c r="BD684" i="228"/>
  <c r="BD685" i="228"/>
  <c r="BD686" i="228"/>
  <c r="BD687" i="228"/>
  <c r="BD688" i="228"/>
  <c r="BD689" i="228"/>
  <c r="BD690" i="228"/>
  <c r="BD691" i="228"/>
  <c r="BD692" i="228"/>
  <c r="BD693" i="228"/>
  <c r="BD694" i="228"/>
  <c r="BD695" i="228"/>
  <c r="BD696" i="228"/>
  <c r="BD697" i="228"/>
  <c r="BD698" i="228"/>
  <c r="BD699" i="228"/>
  <c r="BD700" i="228"/>
  <c r="BD701" i="228"/>
  <c r="BD702" i="228"/>
  <c r="BD703" i="228"/>
  <c r="BD704" i="228"/>
  <c r="BD705" i="228"/>
  <c r="BD706" i="228"/>
  <c r="BD707" i="228"/>
  <c r="BD708" i="228"/>
  <c r="BD709" i="228"/>
  <c r="BD710" i="228"/>
  <c r="BD711" i="228"/>
  <c r="BD712" i="228"/>
  <c r="BD713" i="228"/>
  <c r="BD714" i="228"/>
  <c r="BD715" i="228"/>
  <c r="BD716" i="228"/>
  <c r="BD717" i="228"/>
  <c r="BD718" i="228"/>
  <c r="BD719" i="228"/>
  <c r="BD720" i="228"/>
  <c r="BD721" i="228"/>
  <c r="BD722" i="228"/>
  <c r="BD723" i="228"/>
  <c r="BD724" i="228"/>
  <c r="BD725" i="228"/>
  <c r="BD726" i="228"/>
  <c r="BD727" i="228"/>
  <c r="BD728" i="228"/>
  <c r="BD729" i="228"/>
  <c r="BD730" i="228"/>
  <c r="BD731" i="228"/>
  <c r="BD732" i="228"/>
  <c r="BD733" i="228"/>
  <c r="BD734" i="228"/>
  <c r="BD735" i="228"/>
  <c r="BD736" i="228"/>
  <c r="BD737" i="228"/>
  <c r="BD738" i="228"/>
  <c r="BD739" i="228"/>
  <c r="BD740" i="228"/>
  <c r="BD741" i="228"/>
  <c r="BD742" i="228"/>
  <c r="BD743" i="228"/>
  <c r="BD744" i="228"/>
  <c r="BD745" i="228"/>
  <c r="BD746" i="228"/>
  <c r="BD747" i="228"/>
  <c r="BD748" i="228"/>
  <c r="BD749" i="228"/>
  <c r="BD750" i="228"/>
  <c r="BD751" i="228"/>
  <c r="BD752" i="228"/>
  <c r="BD753" i="228"/>
  <c r="BD754" i="228"/>
  <c r="BD755" i="228"/>
  <c r="BD756" i="228"/>
  <c r="BD757" i="228"/>
  <c r="BD758" i="228"/>
  <c r="BD759" i="228"/>
  <c r="BD760" i="228"/>
  <c r="BD761" i="228"/>
  <c r="BD762" i="228"/>
  <c r="BD763" i="228"/>
  <c r="BD764" i="228"/>
  <c r="BD765" i="228"/>
  <c r="BD766" i="228"/>
  <c r="BD767" i="228"/>
  <c r="BD768" i="228"/>
  <c r="BD769" i="228"/>
  <c r="BD770" i="228"/>
  <c r="BD771" i="228"/>
  <c r="BD772" i="228"/>
  <c r="BD773" i="228"/>
  <c r="BD774" i="228"/>
  <c r="BD775" i="228"/>
  <c r="BD776" i="228"/>
  <c r="BD777" i="228"/>
  <c r="BD778" i="228"/>
  <c r="BD779" i="228"/>
  <c r="BD780" i="228"/>
  <c r="BD781" i="228"/>
  <c r="BD782" i="228"/>
  <c r="BD783" i="228"/>
  <c r="BD784" i="228"/>
  <c r="BD785" i="228"/>
  <c r="BD786" i="228"/>
  <c r="BD787" i="228"/>
  <c r="BD788" i="228"/>
  <c r="BD789" i="228"/>
  <c r="BD790" i="228"/>
  <c r="BD791" i="228"/>
  <c r="BD792" i="228"/>
  <c r="BD793" i="228"/>
  <c r="BD794" i="228"/>
  <c r="BD795" i="228"/>
  <c r="BD796" i="228"/>
  <c r="BD797" i="228"/>
  <c r="BD798" i="228"/>
  <c r="BD799" i="228"/>
  <c r="BD800" i="228"/>
  <c r="BD801" i="228"/>
  <c r="BD802" i="228"/>
  <c r="BD803" i="228"/>
  <c r="BD804" i="228"/>
  <c r="BD805" i="228"/>
  <c r="BD806" i="228"/>
  <c r="BD807" i="228"/>
  <c r="BD808" i="228"/>
  <c r="BD809" i="228"/>
  <c r="BD810" i="228"/>
  <c r="BD811" i="228"/>
  <c r="BD812" i="228"/>
  <c r="BD813" i="228"/>
  <c r="BD814" i="228"/>
  <c r="BD815" i="228"/>
  <c r="BD816" i="228"/>
  <c r="BD817" i="228"/>
  <c r="BD818" i="228"/>
  <c r="BD819" i="228"/>
  <c r="BD820" i="228"/>
  <c r="BD821" i="228"/>
  <c r="BD822" i="228"/>
  <c r="BD823" i="228"/>
  <c r="BD824" i="228"/>
  <c r="BD825" i="228"/>
  <c r="BD826" i="228"/>
  <c r="BD827" i="228"/>
  <c r="BD828" i="228"/>
  <c r="BD829" i="228"/>
  <c r="BD830" i="228"/>
  <c r="BD831" i="228"/>
  <c r="BD832" i="228"/>
  <c r="BD833" i="228"/>
  <c r="BD834" i="228"/>
  <c r="BD835" i="228"/>
  <c r="BD836" i="228"/>
  <c r="BD837" i="228"/>
  <c r="BD838" i="228"/>
  <c r="BD839" i="228"/>
  <c r="BD840" i="228"/>
  <c r="BD841" i="228"/>
  <c r="BD842" i="228"/>
  <c r="BD843" i="228"/>
  <c r="BD844" i="228"/>
  <c r="BD845" i="228"/>
  <c r="BD846" i="228"/>
  <c r="BD847" i="228"/>
  <c r="BD848" i="228"/>
  <c r="BD849" i="228"/>
  <c r="BD850" i="228"/>
  <c r="BD851" i="228"/>
  <c r="BD852" i="228"/>
  <c r="BD853" i="228"/>
  <c r="BD854" i="228"/>
  <c r="BD855" i="228"/>
  <c r="BD856" i="228"/>
  <c r="BD857" i="228"/>
  <c r="BD858" i="228"/>
  <c r="BD859" i="228"/>
  <c r="BD860" i="228"/>
  <c r="BD861" i="228"/>
  <c r="BD862" i="228"/>
  <c r="BD863" i="228"/>
  <c r="BD864" i="228"/>
  <c r="BD865" i="228"/>
  <c r="BD866" i="228"/>
  <c r="BD867" i="228"/>
  <c r="BD868" i="228"/>
  <c r="BD869" i="228"/>
  <c r="BD870" i="228"/>
  <c r="BD871" i="228"/>
  <c r="BD872" i="228"/>
  <c r="BD873" i="228"/>
  <c r="BD874" i="228"/>
  <c r="BD875" i="228"/>
  <c r="BD876" i="228"/>
  <c r="BD877" i="228"/>
  <c r="BD878" i="228"/>
  <c r="BD879" i="228"/>
  <c r="BD880" i="228"/>
  <c r="BD881" i="228"/>
  <c r="BD882" i="228"/>
  <c r="BD883" i="228"/>
  <c r="BD884" i="228"/>
  <c r="BD885" i="228"/>
  <c r="BD886" i="228"/>
  <c r="BD887" i="228"/>
  <c r="BD888" i="228"/>
  <c r="BD889" i="228"/>
  <c r="BD890" i="228"/>
  <c r="BD891" i="228"/>
  <c r="BD892" i="228"/>
  <c r="BD893" i="228"/>
  <c r="BD894" i="228"/>
  <c r="BD895" i="228"/>
  <c r="BD896" i="228"/>
  <c r="BD897" i="228"/>
  <c r="BD898" i="228"/>
  <c r="BD899" i="228"/>
  <c r="BD900" i="228"/>
  <c r="BD901" i="228"/>
  <c r="BD902" i="228"/>
  <c r="BD903" i="228"/>
  <c r="BD904" i="228"/>
  <c r="BD905" i="228"/>
  <c r="BD906" i="228"/>
  <c r="BD907" i="228"/>
  <c r="BD908" i="228"/>
  <c r="BD909" i="228"/>
  <c r="BD910" i="228"/>
  <c r="BD911" i="228"/>
  <c r="BD912" i="228"/>
  <c r="BD913" i="228"/>
  <c r="BD914" i="228"/>
  <c r="BD915" i="228"/>
  <c r="BD916" i="228"/>
  <c r="BD917" i="228"/>
  <c r="BD918" i="228"/>
  <c r="BD919" i="228"/>
  <c r="BD920" i="228"/>
  <c r="BD921" i="228"/>
  <c r="BD922" i="228"/>
  <c r="BD923" i="228"/>
  <c r="BD924" i="228"/>
  <c r="BD925" i="228"/>
  <c r="BD926" i="228"/>
  <c r="BD927" i="228"/>
  <c r="BD928" i="228"/>
  <c r="BD929" i="228"/>
  <c r="BD930" i="228"/>
  <c r="BD931" i="228"/>
  <c r="BD932" i="228"/>
  <c r="BD933" i="228"/>
  <c r="BD934" i="228"/>
  <c r="BD935" i="228"/>
  <c r="BD936" i="228"/>
  <c r="BD937" i="228"/>
  <c r="BD938" i="228"/>
  <c r="BD939" i="228"/>
  <c r="BD940" i="228"/>
  <c r="BD941" i="228"/>
  <c r="BD942" i="228"/>
  <c r="BD943" i="228"/>
  <c r="BD944" i="228"/>
  <c r="BD945" i="228"/>
  <c r="BD946" i="228"/>
  <c r="BD947" i="228"/>
  <c r="BD948" i="228"/>
  <c r="BD949" i="228"/>
  <c r="BD950" i="228"/>
  <c r="BD951" i="228"/>
  <c r="BD952" i="228"/>
  <c r="BD953" i="228"/>
  <c r="BD954" i="228"/>
  <c r="BD955" i="228"/>
  <c r="BD956" i="228"/>
  <c r="BD957" i="228"/>
  <c r="BD958" i="228"/>
  <c r="BD959" i="228"/>
  <c r="BD960" i="228"/>
  <c r="BD961" i="228"/>
  <c r="BD962" i="228"/>
  <c r="BD963" i="228"/>
  <c r="BD964" i="228"/>
  <c r="BD965" i="228"/>
  <c r="BD966" i="228"/>
  <c r="BD967" i="228"/>
  <c r="BD968" i="228"/>
  <c r="BD969" i="228"/>
  <c r="BD970" i="228"/>
  <c r="BD971" i="228"/>
  <c r="BD972" i="228"/>
  <c r="BD973" i="228"/>
  <c r="BD974" i="228"/>
  <c r="BD975" i="228"/>
  <c r="BD976" i="228"/>
  <c r="BD977" i="228"/>
  <c r="BD978" i="228"/>
  <c r="BD979" i="228"/>
  <c r="BD980" i="228"/>
  <c r="BD981" i="228"/>
  <c r="BD982" i="228"/>
  <c r="BD983" i="228"/>
  <c r="BD984" i="228"/>
  <c r="BD985" i="228"/>
  <c r="BD986" i="228"/>
  <c r="BD987" i="228"/>
  <c r="BD988" i="228"/>
  <c r="BD989" i="228"/>
  <c r="BD990" i="228"/>
  <c r="BD991" i="228"/>
  <c r="BD992" i="228"/>
  <c r="BD993" i="228"/>
  <c r="BD994" i="228"/>
  <c r="BD995" i="228"/>
  <c r="BD996" i="228"/>
  <c r="BD997" i="228"/>
  <c r="BD998" i="228"/>
  <c r="BD999" i="228"/>
  <c r="BD1000" i="228"/>
  <c r="BD1001" i="228"/>
  <c r="BD1002" i="228"/>
  <c r="BD1003" i="228"/>
  <c r="BD1004" i="228"/>
  <c r="BD1005" i="228"/>
  <c r="BD1006" i="228"/>
  <c r="BD1007" i="228"/>
  <c r="BD1008" i="228"/>
  <c r="BD1009" i="228"/>
  <c r="BD1010" i="228"/>
  <c r="BD1011" i="228"/>
  <c r="BD1012" i="228"/>
  <c r="BD1013" i="228"/>
  <c r="BD1014" i="228"/>
  <c r="BD1015" i="228"/>
  <c r="BD1016" i="228"/>
  <c r="BD1017" i="228"/>
  <c r="BD1018" i="228"/>
  <c r="BD1019" i="228"/>
  <c r="BD1020" i="228"/>
  <c r="BD1021" i="228"/>
  <c r="BD1022" i="228"/>
  <c r="BD1023" i="228"/>
  <c r="BD1024" i="228"/>
  <c r="BD1025" i="228"/>
  <c r="BD1026" i="228"/>
  <c r="BD1027" i="228"/>
  <c r="BD1028" i="228"/>
  <c r="BD1029" i="228"/>
  <c r="BD1030" i="228"/>
  <c r="BD1031" i="228"/>
  <c r="BD1032" i="228"/>
  <c r="BD1033" i="228"/>
  <c r="BD1034" i="228"/>
  <c r="BD1035" i="228"/>
  <c r="BD1036" i="228"/>
  <c r="BD1037" i="228"/>
  <c r="BD1038" i="228"/>
  <c r="BD1039" i="228"/>
  <c r="BD1040" i="228"/>
  <c r="BD1041" i="228"/>
  <c r="BD1042" i="228"/>
  <c r="BD1043" i="228"/>
  <c r="BD1044" i="228"/>
  <c r="BD1045" i="228"/>
  <c r="BD1046" i="228"/>
  <c r="BD1047" i="228"/>
  <c r="BD1048" i="228"/>
  <c r="BD1049" i="228"/>
  <c r="BD1050" i="228"/>
  <c r="BD1051" i="228"/>
  <c r="BD1052" i="228"/>
  <c r="BD1053" i="228"/>
  <c r="BD1054" i="228"/>
  <c r="BD1055" i="228"/>
  <c r="BD1056" i="228"/>
  <c r="BD1057" i="228"/>
  <c r="BD1058" i="228"/>
  <c r="BD1059" i="228"/>
  <c r="BD1060" i="228"/>
  <c r="BD1061" i="228"/>
  <c r="BD1062" i="228"/>
  <c r="BD1063" i="228"/>
  <c r="BD1064" i="228"/>
  <c r="BD1065" i="228"/>
  <c r="BD1066" i="228"/>
  <c r="BD1067" i="228"/>
  <c r="BD1068" i="228"/>
  <c r="BD1069" i="228"/>
  <c r="BD1070" i="228"/>
  <c r="BD1071" i="228"/>
  <c r="BD1072" i="228"/>
  <c r="BD1073" i="228"/>
  <c r="BD1074" i="228"/>
  <c r="BD1075" i="228"/>
  <c r="BD1076" i="228"/>
  <c r="BD1077" i="228"/>
  <c r="BD1078" i="228"/>
  <c r="BD1079" i="228"/>
  <c r="BD1080" i="228"/>
  <c r="BD1081" i="228"/>
  <c r="BD1082" i="228"/>
  <c r="BD1083" i="228"/>
  <c r="BD1084" i="228"/>
  <c r="BD1085" i="228"/>
  <c r="BD1086" i="228"/>
  <c r="BD1087" i="228"/>
  <c r="BD1088" i="228"/>
  <c r="BD1089" i="228"/>
  <c r="BD1090" i="228"/>
  <c r="BD1091" i="228"/>
  <c r="BD1092" i="228"/>
  <c r="BD1093" i="228"/>
  <c r="BD1094" i="228"/>
  <c r="BD1095" i="228"/>
  <c r="BD1096" i="228"/>
  <c r="BD1097" i="228"/>
  <c r="BD1098" i="228"/>
  <c r="BD1099" i="228"/>
  <c r="BD1100" i="228"/>
  <c r="BD1101" i="228"/>
  <c r="BD1102" i="228"/>
  <c r="BD1103" i="228"/>
  <c r="BD1104" i="228"/>
  <c r="BD1105" i="228"/>
  <c r="BD1106" i="228"/>
  <c r="BD1107" i="228"/>
  <c r="BD1108" i="228"/>
  <c r="BD1109" i="228"/>
  <c r="BD1110" i="228"/>
  <c r="BD1111" i="228"/>
  <c r="BD1112" i="228"/>
  <c r="BD1113" i="228"/>
  <c r="BD1114" i="228"/>
  <c r="BD1115" i="228"/>
  <c r="BD1116" i="228"/>
  <c r="BD1117" i="228"/>
  <c r="BD1118" i="228"/>
  <c r="BD1119" i="228"/>
  <c r="BD1120" i="228"/>
  <c r="BD1121" i="228"/>
  <c r="BD1122" i="228"/>
  <c r="BD1123" i="228"/>
  <c r="BD1124" i="228"/>
  <c r="BD1125" i="228"/>
  <c r="BD1126" i="228"/>
  <c r="BD1127" i="228"/>
  <c r="BD1128" i="228"/>
  <c r="F8" i="213" l="1"/>
  <c r="F9" i="213"/>
  <c r="F10" i="213"/>
  <c r="F11" i="213" s="1"/>
  <c r="F12" i="213" s="1"/>
  <c r="F13" i="213"/>
  <c r="F14" i="213" s="1"/>
  <c r="F15" i="213" s="1"/>
  <c r="F16" i="213" s="1"/>
  <c r="F17" i="213"/>
  <c r="F18" i="213"/>
  <c r="F19" i="213"/>
  <c r="F20" i="213" s="1"/>
  <c r="F21" i="213" s="1"/>
  <c r="F22" i="213" s="1"/>
  <c r="F23" i="213" s="1"/>
  <c r="F24" i="213" s="1"/>
  <c r="F25" i="213" s="1"/>
  <c r="F26" i="213" s="1"/>
  <c r="F27" i="213" s="1"/>
  <c r="F28" i="213"/>
  <c r="F29" i="213" s="1"/>
  <c r="F30" i="213" s="1"/>
  <c r="F31" i="213"/>
  <c r="F32" i="213" s="1"/>
  <c r="F33" i="213" s="1"/>
  <c r="F34" i="213" s="1"/>
  <c r="F35" i="213"/>
  <c r="F36" i="213"/>
  <c r="F37" i="213" s="1"/>
  <c r="F38" i="213" s="1"/>
  <c r="F39" i="213"/>
  <c r="F40" i="213" s="1"/>
  <c r="F41" i="213" s="1"/>
  <c r="F42" i="213"/>
  <c r="F43" i="213" s="1"/>
  <c r="F44" i="213" s="1"/>
  <c r="F45" i="213" s="1"/>
  <c r="F46" i="213" s="1"/>
  <c r="F47" i="213" s="1"/>
  <c r="F48" i="213" s="1"/>
  <c r="F49" i="213" s="1"/>
  <c r="F50" i="213" s="1"/>
  <c r="F51" i="213" s="1"/>
  <c r="F52" i="213" s="1"/>
  <c r="F53" i="213"/>
  <c r="F54" i="213"/>
  <c r="F55" i="213" s="1"/>
  <c r="F56" i="213" s="1"/>
  <c r="F57" i="213"/>
  <c r="F58" i="213" s="1"/>
  <c r="F59" i="213" s="1"/>
  <c r="F60" i="213"/>
  <c r="F61" i="213" s="1"/>
  <c r="F62" i="213" s="1"/>
  <c r="F63" i="213"/>
  <c r="F64" i="213" s="1"/>
  <c r="F65" i="213" s="1"/>
  <c r="F66" i="213" s="1"/>
  <c r="F67" i="213" s="1"/>
  <c r="F68" i="213" s="1"/>
  <c r="F69" i="213" s="1"/>
  <c r="F70" i="213"/>
  <c r="F71" i="213"/>
  <c r="F72" i="213" s="1"/>
  <c r="F73" i="213"/>
  <c r="F74" i="213" s="1"/>
  <c r="F75" i="213" s="1"/>
  <c r="F76" i="213" s="1"/>
  <c r="F77" i="213"/>
  <c r="F78" i="213" s="1"/>
  <c r="F79" i="213" s="1"/>
  <c r="F80" i="213" s="1"/>
  <c r="F81" i="213" s="1"/>
  <c r="F82" i="213" s="1"/>
  <c r="F83" i="213" s="1"/>
  <c r="F84" i="213" s="1"/>
  <c r="F85" i="213" s="1"/>
  <c r="F86" i="213" s="1"/>
  <c r="F87" i="213" s="1"/>
  <c r="F88" i="213" s="1"/>
  <c r="F89" i="213" s="1"/>
  <c r="F90" i="213" s="1"/>
  <c r="F91" i="213" s="1"/>
  <c r="F92" i="213"/>
  <c r="F93" i="213" s="1"/>
  <c r="F94" i="213" s="1"/>
  <c r="F95" i="213"/>
  <c r="F96" i="213" s="1"/>
  <c r="F97" i="213" s="1"/>
  <c r="F98" i="213" s="1"/>
  <c r="F99" i="213"/>
  <c r="F100" i="213"/>
  <c r="F101" i="213" s="1"/>
  <c r="F102" i="213" s="1"/>
  <c r="F103" i="213" s="1"/>
  <c r="F104" i="213"/>
  <c r="F105" i="213" s="1"/>
  <c r="F106" i="213" s="1"/>
  <c r="F107" i="213" s="1"/>
  <c r="F108" i="213" s="1"/>
  <c r="F109" i="213" s="1"/>
  <c r="F110" i="213" s="1"/>
  <c r="F111" i="213" s="1"/>
  <c r="F112" i="213" s="1"/>
  <c r="F113" i="213" s="1"/>
  <c r="F114" i="213"/>
  <c r="F115" i="213"/>
  <c r="F116" i="213"/>
  <c r="F117" i="213" s="1"/>
  <c r="F118" i="213" s="1"/>
  <c r="F119" i="213"/>
  <c r="F120" i="213"/>
  <c r="F121" i="213" s="1"/>
  <c r="F122" i="213" s="1"/>
  <c r="F123" i="213"/>
  <c r="F124" i="213" s="1"/>
  <c r="F125" i="213" s="1"/>
  <c r="F126" i="213"/>
  <c r="F127" i="213"/>
  <c r="F128" i="213" s="1"/>
  <c r="F129" i="213" s="1"/>
  <c r="F130" i="213" s="1"/>
  <c r="F131" i="213"/>
  <c r="F132" i="213" s="1"/>
  <c r="F133" i="213" s="1"/>
  <c r="F134" i="213" s="1"/>
  <c r="F135" i="213"/>
  <c r="F136" i="213" s="1"/>
  <c r="F137" i="213" s="1"/>
  <c r="F138" i="213"/>
  <c r="F139" i="213" s="1"/>
  <c r="F140" i="213" s="1"/>
  <c r="F141" i="213" s="1"/>
  <c r="F142" i="213" s="1"/>
  <c r="F143" i="213"/>
  <c r="F144" i="213" s="1"/>
  <c r="F145" i="213" s="1"/>
  <c r="F146" i="213" s="1"/>
  <c r="F147" i="213"/>
  <c r="F148" i="213"/>
  <c r="F149" i="213" s="1"/>
  <c r="F150" i="213" s="1"/>
  <c r="F151" i="213" s="1"/>
  <c r="F152" i="213"/>
  <c r="F153" i="213"/>
  <c r="F154" i="213" s="1"/>
  <c r="F155" i="213" s="1"/>
  <c r="F156" i="213" s="1"/>
  <c r="F157" i="213"/>
  <c r="F158" i="213" s="1"/>
  <c r="F159" i="213" s="1"/>
  <c r="F160" i="213" s="1"/>
  <c r="F161" i="213" s="1"/>
  <c r="F162" i="213" s="1"/>
  <c r="F163" i="213" s="1"/>
  <c r="F164" i="213" s="1"/>
  <c r="F165" i="213" s="1"/>
  <c r="F166" i="213"/>
  <c r="F167" i="213"/>
  <c r="F168" i="213" s="1"/>
  <c r="F169" i="213" s="1"/>
  <c r="F170" i="213" s="1"/>
  <c r="F171" i="213"/>
  <c r="F172" i="213" s="1"/>
  <c r="F173" i="213" s="1"/>
  <c r="F174" i="213" s="1"/>
  <c r="F175" i="213" s="1"/>
  <c r="F176" i="213"/>
  <c r="F177" i="213" s="1"/>
  <c r="F178" i="213" s="1"/>
  <c r="F179" i="213" s="1"/>
  <c r="F180" i="213" s="1"/>
  <c r="F181" i="213"/>
  <c r="F182" i="213" s="1"/>
  <c r="F183" i="213" s="1"/>
  <c r="F184" i="213"/>
  <c r="F185" i="213" s="1"/>
  <c r="F186" i="213" s="1"/>
  <c r="F187" i="213"/>
  <c r="F188" i="213" s="1"/>
  <c r="F189" i="213" s="1"/>
  <c r="F190" i="213"/>
  <c r="F191" i="213" s="1"/>
  <c r="F192" i="213" s="1"/>
  <c r="F193" i="213" s="1"/>
  <c r="F194" i="213" s="1"/>
  <c r="F195" i="213" s="1"/>
  <c r="F196" i="213" s="1"/>
  <c r="F197" i="213"/>
  <c r="F198" i="213" s="1"/>
  <c r="F199" i="213" s="1"/>
  <c r="F200" i="213"/>
  <c r="F201" i="213" s="1"/>
  <c r="F202" i="213" s="1"/>
  <c r="F203" i="213" s="1"/>
  <c r="F204" i="213" s="1"/>
  <c r="F205" i="213" s="1"/>
  <c r="F206" i="213" s="1"/>
  <c r="F207" i="213"/>
  <c r="F208" i="213"/>
  <c r="F209" i="213" s="1"/>
  <c r="F210" i="213"/>
  <c r="F211" i="213"/>
  <c r="F212" i="213" s="1"/>
  <c r="F213" i="213" s="1"/>
  <c r="F214" i="213" s="1"/>
  <c r="F215" i="213" s="1"/>
  <c r="F216" i="213" s="1"/>
  <c r="F217" i="213"/>
  <c r="F218" i="213"/>
  <c r="F219" i="213" s="1"/>
  <c r="F220" i="213" s="1"/>
  <c r="F221" i="213" s="1"/>
  <c r="F222" i="213" s="1"/>
  <c r="F223" i="213" s="1"/>
  <c r="F224" i="213" s="1"/>
  <c r="F225" i="213" s="1"/>
  <c r="F226" i="213"/>
  <c r="F227" i="213"/>
  <c r="F228" i="213" s="1"/>
  <c r="F229" i="213" s="1"/>
  <c r="F230" i="213" s="1"/>
  <c r="F231" i="213"/>
  <c r="F232" i="213"/>
  <c r="F233" i="213" s="1"/>
  <c r="F234" i="213"/>
  <c r="F235" i="213"/>
  <c r="F236" i="213" s="1"/>
  <c r="F237" i="213" s="1"/>
  <c r="F238" i="213"/>
  <c r="F239" i="213"/>
  <c r="F240" i="213"/>
  <c r="F241" i="213"/>
  <c r="F242" i="213" s="1"/>
  <c r="F243" i="213" s="1"/>
  <c r="F244" i="213" s="1"/>
  <c r="F245" i="213" s="1"/>
  <c r="F246" i="213" s="1"/>
  <c r="F247" i="213"/>
  <c r="F248" i="213" s="1"/>
  <c r="F249" i="213" s="1"/>
  <c r="F250" i="213"/>
  <c r="F251" i="213"/>
  <c r="F252" i="213"/>
  <c r="F253" i="213" s="1"/>
  <c r="F254" i="213" s="1"/>
  <c r="F255" i="213" s="1"/>
  <c r="F256" i="213"/>
  <c r="F257" i="213" s="1"/>
  <c r="F258" i="213" s="1"/>
  <c r="F259" i="213"/>
  <c r="F260" i="213"/>
  <c r="F261" i="213"/>
  <c r="F262" i="213" s="1"/>
  <c r="F263" i="213" s="1"/>
  <c r="F264" i="213" s="1"/>
  <c r="F265" i="213"/>
  <c r="F266" i="213" s="1"/>
  <c r="F267" i="213" s="1"/>
  <c r="F268" i="213" s="1"/>
  <c r="F269" i="213" s="1"/>
  <c r="F270" i="213" s="1"/>
  <c r="F271" i="213"/>
  <c r="F272" i="213" s="1"/>
  <c r="F273" i="213"/>
  <c r="F274" i="213" s="1"/>
  <c r="F275" i="213" s="1"/>
  <c r="F276" i="213" s="1"/>
  <c r="F277" i="213" s="1"/>
  <c r="F278" i="213" s="1"/>
  <c r="F279" i="213" s="1"/>
  <c r="F280" i="213" s="1"/>
  <c r="F281" i="213" s="1"/>
  <c r="F282" i="213" s="1"/>
  <c r="F283" i="213"/>
  <c r="F284" i="213" s="1"/>
  <c r="F285" i="213" s="1"/>
  <c r="F286" i="213" s="1"/>
  <c r="F287" i="213" s="1"/>
  <c r="F288" i="213"/>
  <c r="F289" i="213"/>
  <c r="F290" i="213" s="1"/>
  <c r="F291" i="213" s="1"/>
  <c r="F292" i="213"/>
  <c r="F293" i="213" s="1"/>
  <c r="F294" i="213" s="1"/>
  <c r="F295" i="213"/>
  <c r="F296" i="213"/>
  <c r="F297" i="213"/>
  <c r="F298" i="213" s="1"/>
  <c r="F299" i="213" s="1"/>
  <c r="F300" i="213"/>
  <c r="F301" i="213"/>
  <c r="F302" i="213"/>
  <c r="F303" i="213"/>
  <c r="F304" i="213"/>
  <c r="F305" i="213"/>
  <c r="F306" i="213"/>
  <c r="F307" i="213"/>
  <c r="F308" i="213"/>
  <c r="F309" i="213"/>
  <c r="F310" i="213" s="1"/>
  <c r="F311" i="213" s="1"/>
  <c r="F312" i="213" s="1"/>
  <c r="F313" i="213" s="1"/>
  <c r="F314" i="213" s="1"/>
  <c r="F315" i="213" s="1"/>
  <c r="F316" i="213" s="1"/>
  <c r="F317" i="213" s="1"/>
  <c r="F318" i="213" s="1"/>
  <c r="F319" i="213"/>
  <c r="F320" i="213"/>
  <c r="F321" i="213"/>
  <c r="F322" i="213"/>
  <c r="F323" i="213" s="1"/>
  <c r="F324" i="213" s="1"/>
  <c r="F325" i="213"/>
  <c r="F326" i="213" s="1"/>
  <c r="F327" i="213" s="1"/>
  <c r="F328" i="213"/>
  <c r="F329" i="213"/>
  <c r="F330" i="213" s="1"/>
  <c r="F331" i="213" s="1"/>
  <c r="F332" i="213" s="1"/>
  <c r="F333" i="213" s="1"/>
  <c r="F334" i="213" s="1"/>
  <c r="F335" i="213"/>
  <c r="F336" i="213"/>
  <c r="F337" i="213" s="1"/>
  <c r="F338" i="213" s="1"/>
  <c r="F339" i="213" s="1"/>
  <c r="F340" i="213"/>
  <c r="F341" i="213" s="1"/>
  <c r="F342" i="213" s="1"/>
  <c r="F343" i="213"/>
  <c r="F344" i="213" s="1"/>
  <c r="F345" i="213" s="1"/>
  <c r="F346" i="213"/>
  <c r="F347" i="213"/>
  <c r="F348" i="213" s="1"/>
  <c r="F349" i="213" s="1"/>
  <c r="F350" i="213"/>
  <c r="F351" i="213" s="1"/>
  <c r="F352" i="213" s="1"/>
  <c r="F353" i="213" s="1"/>
  <c r="F354" i="213" s="1"/>
  <c r="F355" i="213"/>
  <c r="F356" i="213" s="1"/>
  <c r="F357" i="213" s="1"/>
  <c r="F358" i="213"/>
  <c r="F359" i="213"/>
  <c r="F360" i="213" s="1"/>
  <c r="F361" i="213"/>
  <c r="F362" i="213" s="1"/>
  <c r="F363" i="213" s="1"/>
  <c r="F364" i="213" s="1"/>
  <c r="F365" i="213" s="1"/>
  <c r="F366" i="213" s="1"/>
  <c r="F367" i="213"/>
  <c r="F368" i="213"/>
  <c r="F369" i="213" s="1"/>
  <c r="F370" i="213" s="1"/>
  <c r="F371" i="213"/>
  <c r="F372" i="213"/>
  <c r="F373" i="213"/>
  <c r="F374" i="213" s="1"/>
  <c r="F375" i="213" s="1"/>
  <c r="F376" i="213"/>
  <c r="F377" i="213" s="1"/>
  <c r="F378" i="213" s="1"/>
  <c r="F379" i="213"/>
  <c r="F380" i="213"/>
  <c r="F381" i="213" s="1"/>
  <c r="F382" i="213" s="1"/>
  <c r="F383" i="213" s="1"/>
  <c r="F384" i="213" s="1"/>
  <c r="F385" i="213" s="1"/>
  <c r="F386" i="213" s="1"/>
  <c r="F387" i="213" s="1"/>
  <c r="F388" i="213" s="1"/>
  <c r="F389" i="213" s="1"/>
  <c r="F390" i="213" s="1"/>
  <c r="F391" i="213" s="1"/>
  <c r="F392" i="213" s="1"/>
  <c r="F393" i="213"/>
  <c r="F394" i="213"/>
  <c r="F395" i="213" s="1"/>
  <c r="F396" i="213" s="1"/>
  <c r="F397" i="213"/>
  <c r="F398" i="213"/>
  <c r="F399" i="213"/>
  <c r="F400" i="213" s="1"/>
  <c r="F401" i="213"/>
  <c r="F402" i="213"/>
  <c r="F403" i="213"/>
  <c r="F404" i="213"/>
  <c r="F405" i="213" s="1"/>
  <c r="F406" i="213" s="1"/>
  <c r="F407" i="213"/>
  <c r="F408" i="213" s="1"/>
  <c r="F409" i="213" s="1"/>
  <c r="F410" i="213"/>
  <c r="F411" i="213"/>
  <c r="F412" i="213"/>
  <c r="F413" i="213" s="1"/>
  <c r="F414" i="213" s="1"/>
  <c r="F415" i="213"/>
  <c r="F416" i="213"/>
  <c r="F417" i="213"/>
  <c r="F418" i="213"/>
  <c r="F419" i="213" s="1"/>
  <c r="F420" i="213" s="1"/>
  <c r="F421" i="213"/>
  <c r="F422" i="213" s="1"/>
  <c r="F423" i="213" s="1"/>
  <c r="F424" i="213" s="1"/>
  <c r="F425" i="213" s="1"/>
  <c r="F426" i="213" s="1"/>
  <c r="F427" i="213" s="1"/>
  <c r="F428" i="213" s="1"/>
  <c r="F429" i="213" s="1"/>
  <c r="F430" i="213" s="1"/>
  <c r="F431" i="213" s="1"/>
  <c r="F432" i="213" s="1"/>
  <c r="F433" i="213"/>
  <c r="F434" i="213" s="1"/>
  <c r="F435" i="213" s="1"/>
  <c r="F436" i="213" s="1"/>
  <c r="F437" i="213"/>
  <c r="F438" i="213"/>
  <c r="F439" i="213"/>
  <c r="F440" i="213" s="1"/>
  <c r="F441" i="213" s="1"/>
  <c r="F442" i="213"/>
  <c r="F443" i="213"/>
  <c r="F444" i="213" s="1"/>
  <c r="F445" i="213" s="1"/>
  <c r="F446" i="213" s="1"/>
  <c r="F447" i="213"/>
  <c r="F448" i="213" s="1"/>
  <c r="F449" i="213" s="1"/>
  <c r="F450" i="213" s="1"/>
  <c r="F451" i="213"/>
  <c r="F452" i="213" s="1"/>
  <c r="F453" i="213" s="1"/>
  <c r="F454" i="213" s="1"/>
  <c r="F455" i="213" s="1"/>
  <c r="F456" i="213"/>
  <c r="F457" i="213"/>
  <c r="F458" i="213" s="1"/>
  <c r="F459" i="213" s="1"/>
  <c r="F460" i="213"/>
  <c r="F461" i="213"/>
  <c r="F462" i="213" s="1"/>
  <c r="F463" i="213" s="1"/>
  <c r="F464" i="213" s="1"/>
  <c r="F465" i="213"/>
  <c r="F466" i="213" s="1"/>
  <c r="F467" i="213" s="1"/>
  <c r="F468" i="213"/>
  <c r="F469" i="213" s="1"/>
  <c r="F470" i="213" s="1"/>
  <c r="F471" i="213" s="1"/>
  <c r="F472" i="213"/>
  <c r="F473" i="213"/>
  <c r="F474" i="213"/>
  <c r="F475" i="213"/>
  <c r="F476" i="213"/>
  <c r="F477" i="213" s="1"/>
  <c r="F478" i="213" s="1"/>
  <c r="F479" i="213"/>
  <c r="F480" i="213"/>
  <c r="F481" i="213" s="1"/>
  <c r="F482" i="213" s="1"/>
  <c r="F483" i="213"/>
  <c r="F484" i="213"/>
  <c r="F485" i="213" s="1"/>
  <c r="F486" i="213" s="1"/>
  <c r="F487" i="213" s="1"/>
  <c r="F488" i="213" s="1"/>
  <c r="F489" i="213" s="1"/>
  <c r="F490" i="213"/>
  <c r="F491" i="213"/>
  <c r="F492" i="213" s="1"/>
  <c r="F493" i="213"/>
  <c r="F494" i="213"/>
  <c r="F495" i="213" s="1"/>
  <c r="F496" i="213"/>
  <c r="F497" i="213"/>
  <c r="F498" i="213"/>
  <c r="F499" i="213" s="1"/>
  <c r="F500" i="213" s="1"/>
  <c r="F501" i="213"/>
  <c r="F502" i="213"/>
  <c r="F503" i="213"/>
  <c r="F504" i="213"/>
  <c r="F505" i="213"/>
  <c r="F506" i="213"/>
  <c r="F507" i="213"/>
  <c r="F508" i="213"/>
  <c r="F509" i="213"/>
  <c r="F510" i="213"/>
  <c r="F511" i="213"/>
  <c r="F512" i="213" s="1"/>
  <c r="F513" i="213"/>
  <c r="F514" i="213"/>
  <c r="F515" i="213" s="1"/>
  <c r="F516" i="213" s="1"/>
  <c r="F517" i="213"/>
  <c r="F518" i="213"/>
  <c r="F519" i="213"/>
  <c r="F520" i="213" s="1"/>
  <c r="F521" i="213" s="1"/>
  <c r="F522" i="213" s="1"/>
  <c r="F523" i="213"/>
  <c r="F524" i="213"/>
  <c r="F525" i="213"/>
  <c r="F526" i="213"/>
  <c r="F527" i="213"/>
  <c r="F528" i="213" s="1"/>
  <c r="F529" i="213" s="1"/>
  <c r="F530" i="213"/>
  <c r="F531" i="213"/>
  <c r="F532" i="213" s="1"/>
  <c r="F533" i="213" s="1"/>
  <c r="F534" i="213"/>
  <c r="F535" i="213"/>
  <c r="F536" i="213" s="1"/>
  <c r="F537" i="213" s="1"/>
  <c r="F538" i="213"/>
  <c r="F539" i="213"/>
  <c r="F540" i="213"/>
  <c r="F541" i="213"/>
  <c r="F542" i="213"/>
  <c r="F543" i="213"/>
  <c r="F544" i="213"/>
  <c r="F545" i="213"/>
  <c r="F546" i="213"/>
  <c r="F547" i="213"/>
  <c r="F548" i="213"/>
  <c r="F549" i="213"/>
  <c r="F550" i="213"/>
  <c r="F551" i="213"/>
  <c r="F552" i="213" s="1"/>
  <c r="F553" i="213" s="1"/>
  <c r="F554" i="213"/>
  <c r="F555" i="213"/>
  <c r="F556" i="213"/>
  <c r="F557" i="213"/>
  <c r="F558" i="213"/>
  <c r="F559" i="213"/>
  <c r="F560" i="213"/>
  <c r="F561" i="213" s="1"/>
  <c r="F562" i="213" s="1"/>
  <c r="F563" i="213" s="1"/>
  <c r="F564" i="213"/>
  <c r="F565" i="213" s="1"/>
  <c r="F566" i="213" s="1"/>
  <c r="F567" i="213" s="1"/>
  <c r="F568" i="213"/>
  <c r="F569" i="213" s="1"/>
  <c r="F570" i="213" s="1"/>
  <c r="F571" i="213" s="1"/>
  <c r="F572" i="213" s="1"/>
  <c r="F573" i="213" s="1"/>
  <c r="F574" i="213" s="1"/>
  <c r="F575" i="213" s="1"/>
  <c r="F576" i="213" s="1"/>
  <c r="F577" i="213" s="1"/>
  <c r="F578" i="213" s="1"/>
  <c r="F579" i="213"/>
  <c r="F580" i="213" s="1"/>
  <c r="F581" i="213" s="1"/>
  <c r="F582" i="213"/>
  <c r="F583" i="213" s="1"/>
  <c r="F584" i="213" s="1"/>
  <c r="F585" i="213" s="1"/>
  <c r="F586" i="213" s="1"/>
  <c r="F587" i="213" s="1"/>
  <c r="F588" i="213"/>
  <c r="F589" i="213" s="1"/>
  <c r="F590" i="213" s="1"/>
  <c r="F591" i="213" s="1"/>
  <c r="F592" i="213" s="1"/>
  <c r="F593" i="213" s="1"/>
  <c r="F594" i="213" s="1"/>
  <c r="F595" i="213"/>
  <c r="F596" i="213" s="1"/>
  <c r="F597" i="213" s="1"/>
  <c r="F598" i="213" s="1"/>
  <c r="F599" i="213" s="1"/>
  <c r="F600" i="213" s="1"/>
  <c r="F601" i="213"/>
  <c r="F602" i="213" s="1"/>
  <c r="F603" i="213" s="1"/>
  <c r="F604" i="213" s="1"/>
  <c r="F605" i="213"/>
  <c r="F606" i="213" s="1"/>
  <c r="F607" i="213" s="1"/>
  <c r="F608" i="213"/>
  <c r="F609" i="213" s="1"/>
  <c r="F610" i="213" s="1"/>
  <c r="F611" i="213"/>
  <c r="F612" i="213"/>
  <c r="F613" i="213"/>
  <c r="F614" i="213"/>
  <c r="F615" i="213"/>
  <c r="F616" i="213"/>
  <c r="F617" i="213"/>
  <c r="F618" i="213"/>
  <c r="F619" i="213"/>
  <c r="F620" i="213"/>
  <c r="F621" i="213"/>
  <c r="F622" i="213"/>
  <c r="F623" i="213"/>
  <c r="F624" i="213"/>
  <c r="F625" i="213"/>
  <c r="F626" i="213"/>
  <c r="F627" i="213"/>
  <c r="F628" i="213"/>
  <c r="F629" i="213"/>
  <c r="F630" i="213" s="1"/>
  <c r="F631" i="213" s="1"/>
  <c r="F632" i="213" s="1"/>
  <c r="F633" i="213"/>
  <c r="F634" i="213"/>
  <c r="F635" i="213"/>
  <c r="F636" i="213"/>
  <c r="F637" i="213" s="1"/>
  <c r="F638" i="213" s="1"/>
  <c r="F639" i="213"/>
  <c r="F640" i="213" s="1"/>
  <c r="F641" i="213" s="1"/>
  <c r="F642" i="213" s="1"/>
  <c r="F643" i="213" s="1"/>
  <c r="F644" i="213"/>
  <c r="F645" i="213"/>
  <c r="F646" i="213"/>
  <c r="F647" i="213"/>
  <c r="F648" i="213"/>
  <c r="F649" i="213"/>
  <c r="F650" i="213"/>
  <c r="F651" i="213"/>
  <c r="F652" i="213"/>
  <c r="F653" i="213" s="1"/>
  <c r="F654" i="213" s="1"/>
  <c r="F655" i="213"/>
  <c r="F656" i="213" s="1"/>
  <c r="F657" i="213" s="1"/>
  <c r="F658" i="213"/>
  <c r="F659" i="213"/>
  <c r="F660" i="213"/>
  <c r="F661" i="213" s="1"/>
  <c r="F662" i="213"/>
  <c r="F663" i="213"/>
  <c r="F664" i="213"/>
  <c r="F665" i="213"/>
  <c r="F666" i="213"/>
  <c r="F667" i="213"/>
  <c r="F668" i="213"/>
  <c r="F669" i="213"/>
  <c r="F670" i="213"/>
  <c r="F671" i="213"/>
  <c r="F672" i="213"/>
  <c r="F673" i="213"/>
  <c r="F674" i="213"/>
  <c r="F675" i="213"/>
  <c r="F676" i="213"/>
  <c r="F677" i="213" s="1"/>
  <c r="F678" i="213" s="1"/>
  <c r="F679" i="213"/>
  <c r="F680" i="213" s="1"/>
  <c r="F681" i="213"/>
  <c r="F682" i="213"/>
  <c r="F683" i="213"/>
  <c r="F684" i="213"/>
  <c r="F685" i="213"/>
  <c r="F686" i="213"/>
  <c r="F687" i="213"/>
  <c r="F688" i="213"/>
  <c r="F689" i="213"/>
  <c r="F690" i="213" s="1"/>
  <c r="F691" i="213" s="1"/>
  <c r="F692" i="213"/>
  <c r="F693" i="213" s="1"/>
  <c r="F694" i="213" s="1"/>
  <c r="F695" i="213" s="1"/>
  <c r="F696" i="213" s="1"/>
  <c r="F697" i="213" s="1"/>
  <c r="F698" i="213"/>
  <c r="F699" i="213"/>
  <c r="F700" i="213" s="1"/>
  <c r="F701" i="213" s="1"/>
  <c r="F702" i="213"/>
  <c r="F703" i="213"/>
  <c r="F704" i="213"/>
  <c r="F705" i="213" s="1"/>
  <c r="F706" i="213" s="1"/>
  <c r="F707" i="213" s="1"/>
  <c r="F708" i="213" s="1"/>
  <c r="F709" i="213"/>
  <c r="F710" i="213"/>
  <c r="F711" i="213"/>
  <c r="F712" i="213"/>
  <c r="F713" i="213"/>
  <c r="F714" i="213"/>
  <c r="F715" i="213" s="1"/>
  <c r="F716" i="213" s="1"/>
  <c r="F717" i="213"/>
  <c r="F718" i="213"/>
  <c r="F719" i="213" s="1"/>
  <c r="F720" i="213" s="1"/>
  <c r="F721" i="213"/>
  <c r="F722" i="213"/>
  <c r="F723" i="213"/>
  <c r="F724" i="213" s="1"/>
  <c r="F725" i="213" s="1"/>
  <c r="F726" i="213" s="1"/>
  <c r="F727" i="213"/>
  <c r="F728" i="213"/>
  <c r="F729" i="213"/>
  <c r="F730" i="213"/>
  <c r="F731" i="213"/>
  <c r="F732" i="213"/>
  <c r="F733" i="213"/>
  <c r="F734" i="213"/>
  <c r="F735" i="213"/>
  <c r="F736" i="213"/>
  <c r="F737" i="213"/>
  <c r="F738" i="213"/>
  <c r="F739" i="213"/>
  <c r="F740" i="213"/>
  <c r="F741" i="213"/>
  <c r="F742" i="213"/>
  <c r="F743" i="213"/>
  <c r="F744" i="213"/>
  <c r="F745" i="213"/>
  <c r="F746" i="213" s="1"/>
  <c r="F747" i="213" s="1"/>
  <c r="F748" i="213"/>
  <c r="F749" i="213"/>
  <c r="F750" i="213"/>
  <c r="F751" i="213" s="1"/>
  <c r="F752" i="213" s="1"/>
  <c r="F753" i="213" s="1"/>
  <c r="F754" i="213"/>
  <c r="F755" i="213"/>
  <c r="F756" i="213"/>
  <c r="F757" i="213"/>
  <c r="F758" i="213"/>
  <c r="F759" i="213"/>
  <c r="F760" i="213" s="1"/>
  <c r="F761" i="213" s="1"/>
  <c r="F762" i="213"/>
  <c r="F763" i="213"/>
  <c r="F764" i="213"/>
  <c r="F765" i="213"/>
  <c r="F766" i="213"/>
  <c r="F767" i="213"/>
  <c r="F768" i="213"/>
  <c r="F769" i="213" s="1"/>
  <c r="F770" i="213" s="1"/>
  <c r="F771" i="213"/>
  <c r="F772" i="213"/>
  <c r="F773" i="213"/>
  <c r="F774" i="213"/>
  <c r="F775" i="213"/>
  <c r="F776" i="213"/>
  <c r="F777" i="213"/>
  <c r="F778" i="213"/>
  <c r="F779" i="213" s="1"/>
  <c r="F780" i="213"/>
  <c r="F781" i="213"/>
  <c r="F782" i="213"/>
  <c r="F783" i="213" s="1"/>
  <c r="F784" i="213" s="1"/>
  <c r="F785" i="213"/>
  <c r="F786" i="213"/>
  <c r="F787" i="213"/>
  <c r="F788" i="213" s="1"/>
  <c r="F789" i="213" s="1"/>
  <c r="F790" i="213"/>
  <c r="F791" i="213"/>
  <c r="F792" i="213"/>
  <c r="F793" i="213"/>
  <c r="F794" i="213" s="1"/>
  <c r="F795" i="213" s="1"/>
  <c r="F796" i="213" s="1"/>
  <c r="F797" i="213"/>
  <c r="F798" i="213"/>
  <c r="F799" i="213"/>
  <c r="F800" i="213"/>
  <c r="F801" i="213"/>
  <c r="F802" i="213"/>
  <c r="F803" i="213"/>
  <c r="F804" i="213"/>
  <c r="F805" i="213"/>
  <c r="F806" i="213" s="1"/>
  <c r="F807" i="213" s="1"/>
  <c r="F808" i="213"/>
  <c r="F809" i="213"/>
  <c r="F810" i="213"/>
  <c r="F811" i="213"/>
  <c r="F812" i="213"/>
  <c r="F813" i="213"/>
  <c r="F814" i="213"/>
  <c r="F815" i="213"/>
  <c r="F816" i="213"/>
  <c r="F817" i="213" s="1"/>
  <c r="F818" i="213" s="1"/>
  <c r="F819" i="213"/>
  <c r="F820" i="213"/>
  <c r="F821" i="213" s="1"/>
  <c r="F822" i="213" s="1"/>
  <c r="F823" i="213"/>
  <c r="F824" i="213" s="1"/>
  <c r="F825" i="213" s="1"/>
  <c r="F826" i="213" s="1"/>
  <c r="F827" i="213"/>
  <c r="F828" i="213"/>
  <c r="F829" i="213"/>
  <c r="F830" i="213"/>
  <c r="F831" i="213" s="1"/>
  <c r="F832" i="213" s="1"/>
  <c r="F833" i="213"/>
  <c r="F834" i="213"/>
  <c r="F835" i="213"/>
  <c r="F836" i="213"/>
  <c r="F837" i="213"/>
  <c r="F838" i="213" s="1"/>
  <c r="F839" i="213" s="1"/>
  <c r="F840" i="213" s="1"/>
  <c r="F841" i="213" s="1"/>
  <c r="F842" i="213" s="1"/>
  <c r="F843" i="213"/>
  <c r="F844" i="213"/>
  <c r="F845" i="213"/>
  <c r="F846" i="213"/>
  <c r="F847" i="213"/>
  <c r="F848" i="213"/>
  <c r="F849" i="213" s="1"/>
  <c r="F850" i="213" s="1"/>
  <c r="F851" i="213"/>
  <c r="F852" i="213" s="1"/>
  <c r="F853" i="213" s="1"/>
  <c r="F854" i="213"/>
  <c r="F855" i="213"/>
  <c r="F856" i="213"/>
  <c r="F857" i="213" s="1"/>
  <c r="F858" i="213" s="1"/>
  <c r="F859" i="213"/>
  <c r="F860" i="213"/>
  <c r="F861" i="213"/>
  <c r="F862" i="213" s="1"/>
  <c r="F863" i="213" s="1"/>
  <c r="F864" i="213" s="1"/>
  <c r="F865" i="213"/>
  <c r="F866" i="213"/>
  <c r="F867" i="213" s="1"/>
  <c r="F868" i="213" s="1"/>
  <c r="F869" i="213" s="1"/>
  <c r="F870" i="213"/>
  <c r="F871" i="213"/>
  <c r="F872" i="213"/>
  <c r="F873" i="213" s="1"/>
  <c r="F874" i="213" s="1"/>
  <c r="F875" i="213" s="1"/>
  <c r="F876" i="213" s="1"/>
  <c r="F877" i="213"/>
  <c r="F878" i="213"/>
  <c r="F879" i="213"/>
  <c r="F880" i="213" s="1"/>
  <c r="F881" i="213" s="1"/>
  <c r="F882" i="213"/>
  <c r="F883" i="213"/>
  <c r="F884" i="213"/>
  <c r="F885" i="213"/>
  <c r="F886" i="213"/>
  <c r="F887" i="213"/>
  <c r="F888" i="213"/>
  <c r="F889" i="213"/>
  <c r="F890" i="213"/>
  <c r="F891" i="213"/>
  <c r="F892" i="213" s="1"/>
  <c r="F893" i="213" s="1"/>
  <c r="F894" i="213"/>
  <c r="F895" i="213"/>
  <c r="F896" i="213" s="1"/>
  <c r="F897" i="213" s="1"/>
  <c r="F898" i="213" s="1"/>
  <c r="F899" i="213"/>
  <c r="F900" i="213"/>
  <c r="F901" i="213"/>
  <c r="F902" i="213" s="1"/>
  <c r="F903" i="213" s="1"/>
  <c r="F904" i="213"/>
  <c r="F905" i="213"/>
  <c r="F906" i="213"/>
  <c r="F907" i="213"/>
  <c r="F908" i="213"/>
  <c r="F909" i="213"/>
  <c r="F910" i="213"/>
  <c r="F911" i="213"/>
  <c r="F912" i="213"/>
  <c r="F913" i="213"/>
  <c r="F914" i="213"/>
  <c r="F915" i="213" s="1"/>
  <c r="F916" i="213" s="1"/>
  <c r="F917" i="213" s="1"/>
  <c r="F918" i="213"/>
  <c r="F919" i="213"/>
  <c r="F920" i="213"/>
  <c r="F921" i="213"/>
  <c r="F922" i="213" s="1"/>
  <c r="F923" i="213" s="1"/>
  <c r="F924" i="213"/>
  <c r="F925" i="213"/>
  <c r="F926" i="213"/>
  <c r="F927" i="213" s="1"/>
  <c r="F928" i="213" s="1"/>
  <c r="F929" i="213" s="1"/>
  <c r="F930" i="213"/>
  <c r="F931" i="213"/>
  <c r="F932" i="213"/>
  <c r="F933" i="213"/>
  <c r="F934" i="213" s="1"/>
  <c r="F935" i="213"/>
  <c r="F936" i="213"/>
  <c r="F937" i="213"/>
  <c r="F938" i="213"/>
  <c r="F939" i="213"/>
  <c r="F940" i="213" s="1"/>
  <c r="F941" i="213" s="1"/>
  <c r="F942" i="213"/>
  <c r="F943" i="213"/>
  <c r="F944" i="213" s="1"/>
  <c r="F945" i="213" s="1"/>
  <c r="F946" i="213" s="1"/>
  <c r="F947" i="213"/>
  <c r="F948" i="213"/>
  <c r="F949" i="213"/>
  <c r="F950" i="213"/>
  <c r="F951" i="213"/>
  <c r="F952" i="213"/>
  <c r="F953" i="213"/>
  <c r="F954" i="213"/>
  <c r="F955" i="213"/>
  <c r="F956" i="213"/>
  <c r="F957" i="213"/>
  <c r="F958" i="213"/>
  <c r="F959" i="213" s="1"/>
  <c r="F960" i="213" s="1"/>
  <c r="F961" i="213"/>
  <c r="F962" i="213"/>
  <c r="F963" i="213" s="1"/>
  <c r="F964" i="213" s="1"/>
  <c r="F965" i="213" s="1"/>
  <c r="F966" i="213"/>
  <c r="F967" i="213"/>
  <c r="F968" i="213"/>
  <c r="F969" i="213"/>
  <c r="F970" i="213"/>
  <c r="F971" i="213"/>
  <c r="F972" i="213"/>
  <c r="F973" i="213"/>
  <c r="F974" i="213" s="1"/>
  <c r="F975" i="213" s="1"/>
  <c r="F976" i="213"/>
  <c r="F977" i="213" s="1"/>
  <c r="F978" i="213" s="1"/>
  <c r="F979" i="213"/>
  <c r="F980" i="213"/>
  <c r="F981" i="213"/>
  <c r="F982" i="213"/>
  <c r="F983" i="213"/>
  <c r="F984" i="213"/>
  <c r="F985" i="213"/>
  <c r="F986" i="213"/>
  <c r="F987" i="213" s="1"/>
  <c r="F988" i="213" s="1"/>
  <c r="F989" i="213" s="1"/>
  <c r="F990" i="213"/>
  <c r="F991" i="213"/>
  <c r="F992" i="213"/>
  <c r="F993" i="213"/>
  <c r="F994" i="213"/>
  <c r="F995" i="213"/>
  <c r="F996" i="213"/>
  <c r="F997" i="213" s="1"/>
  <c r="F998" i="213" s="1"/>
  <c r="F999" i="213"/>
  <c r="F1000" i="213"/>
  <c r="F1001" i="213"/>
  <c r="F1002" i="213"/>
  <c r="F1003" i="213" s="1"/>
  <c r="F1004" i="213"/>
  <c r="F1005" i="213"/>
  <c r="F1006" i="213"/>
  <c r="F1007" i="213"/>
  <c r="F1008" i="213" s="1"/>
  <c r="F1009" i="213" s="1"/>
  <c r="F1010" i="213" s="1"/>
  <c r="F1011" i="213" s="1"/>
  <c r="F1012" i="213"/>
  <c r="F1013" i="213"/>
  <c r="F1014" i="213" s="1"/>
  <c r="F1015" i="213" s="1"/>
  <c r="F1016" i="213"/>
  <c r="F1017" i="213"/>
  <c r="F1018" i="213"/>
  <c r="F1019" i="213" s="1"/>
  <c r="F1020" i="213" s="1"/>
  <c r="F1021" i="213"/>
  <c r="F1022" i="213"/>
  <c r="F1023" i="213"/>
  <c r="F1024" i="213"/>
  <c r="F1025" i="213"/>
  <c r="F1026" i="213"/>
  <c r="F1027" i="213" s="1"/>
  <c r="F1028" i="213" s="1"/>
  <c r="F1029" i="213" s="1"/>
  <c r="F1030" i="213" s="1"/>
  <c r="F1031" i="213" s="1"/>
  <c r="F1032" i="213"/>
  <c r="F1033" i="213"/>
  <c r="F1034" i="213"/>
  <c r="F1035" i="213"/>
  <c r="F1036" i="213"/>
  <c r="F1037" i="213"/>
  <c r="F1038" i="213"/>
  <c r="F1039" i="213"/>
  <c r="F1040" i="213" s="1"/>
  <c r="F1041" i="213" s="1"/>
  <c r="F1042" i="213"/>
  <c r="F1043" i="213"/>
  <c r="F1044" i="213" s="1"/>
  <c r="F1045" i="213" s="1"/>
  <c r="F1046" i="213" s="1"/>
  <c r="F1047" i="213" s="1"/>
  <c r="F1048" i="213" s="1"/>
  <c r="F1049" i="213" s="1"/>
  <c r="F1050" i="213"/>
  <c r="F1051" i="213"/>
  <c r="F1052" i="213"/>
  <c r="F1053" i="213" s="1"/>
  <c r="F1054" i="213" s="1"/>
  <c r="F1055" i="213" s="1"/>
  <c r="F1056" i="213" s="1"/>
  <c r="F1057" i="213" s="1"/>
  <c r="F1058" i="213" s="1"/>
  <c r="F1059" i="213"/>
  <c r="F1060" i="213"/>
  <c r="F1061" i="213"/>
  <c r="F1062" i="213"/>
  <c r="F1063" i="213"/>
  <c r="F1064" i="213"/>
  <c r="F1065" i="213"/>
  <c r="F1066" i="213" s="1"/>
  <c r="F1067" i="213" s="1"/>
  <c r="F1068" i="213"/>
  <c r="F1069" i="213"/>
  <c r="F1070" i="213"/>
  <c r="F1071" i="213"/>
  <c r="F1072" i="213"/>
  <c r="F1073" i="213"/>
  <c r="F1074" i="213"/>
  <c r="F1075" i="213"/>
  <c r="F1076" i="213"/>
  <c r="F1077" i="213"/>
  <c r="F1078" i="213"/>
  <c r="F1079" i="213"/>
  <c r="F1080" i="213"/>
  <c r="F1081" i="213"/>
  <c r="F1082" i="213"/>
  <c r="F1083" i="213"/>
  <c r="F1084" i="213"/>
  <c r="F1085" i="213"/>
  <c r="F1086" i="213"/>
  <c r="F1087" i="213"/>
  <c r="F1088" i="213"/>
  <c r="F1089" i="213"/>
  <c r="F1090" i="213"/>
  <c r="F1091" i="213"/>
  <c r="F1092" i="213" s="1"/>
  <c r="F1093" i="213" s="1"/>
  <c r="F1094" i="213"/>
  <c r="F1095" i="213"/>
  <c r="F1096" i="213"/>
  <c r="F1097" i="213"/>
  <c r="F1098" i="213"/>
  <c r="F1099" i="213"/>
  <c r="F1100" i="213"/>
  <c r="F1101" i="213"/>
  <c r="F1102" i="213"/>
  <c r="F1103" i="213"/>
  <c r="F1104" i="213"/>
  <c r="F1105" i="213"/>
  <c r="F1106" i="213"/>
  <c r="F1107" i="213"/>
  <c r="F1108" i="213"/>
  <c r="F1109" i="213" s="1"/>
  <c r="F1110" i="213" s="1"/>
  <c r="F1111" i="213"/>
  <c r="F1112" i="213"/>
  <c r="F1113" i="213"/>
  <c r="F1114" i="213"/>
  <c r="F1115" i="213"/>
  <c r="F1116" i="213"/>
  <c r="F1117" i="213"/>
  <c r="F1118" i="213"/>
  <c r="F1119" i="213"/>
  <c r="F1120" i="213"/>
  <c r="F1121" i="213"/>
  <c r="F1122" i="213" s="1"/>
  <c r="F1123" i="213" s="1"/>
  <c r="F1124" i="213"/>
  <c r="F1125" i="213"/>
  <c r="F1126" i="213"/>
  <c r="F1127" i="213"/>
  <c r="F1128" i="213"/>
  <c r="F4" i="213"/>
  <c r="F5" i="213" s="1"/>
  <c r="F6" i="213" s="1"/>
  <c r="F7" i="213" s="1"/>
  <c r="K36" i="229" l="1"/>
  <c r="J36" i="229"/>
  <c r="K35" i="229"/>
  <c r="J35" i="229"/>
  <c r="K34" i="229"/>
  <c r="J34" i="229"/>
  <c r="K33" i="229"/>
  <c r="J33" i="229"/>
  <c r="K32" i="229"/>
  <c r="J32" i="229"/>
  <c r="K36" i="216"/>
  <c r="J36" i="216"/>
  <c r="K35" i="216"/>
  <c r="J35" i="216"/>
  <c r="K34" i="216"/>
  <c r="J34" i="216"/>
  <c r="K33" i="216"/>
  <c r="J33" i="216"/>
  <c r="K32" i="216"/>
  <c r="J32" i="216"/>
  <c r="K36" i="217"/>
  <c r="J36" i="217"/>
  <c r="K35" i="217"/>
  <c r="J35" i="217"/>
  <c r="K34" i="217"/>
  <c r="J34" i="217"/>
  <c r="K33" i="217"/>
  <c r="J33" i="217"/>
  <c r="K32" i="217"/>
  <c r="J32" i="217"/>
  <c r="K36" i="218"/>
  <c r="J36" i="218"/>
  <c r="K35" i="218"/>
  <c r="J35" i="218"/>
  <c r="K34" i="218"/>
  <c r="J34" i="218"/>
  <c r="K33" i="218"/>
  <c r="J33" i="218"/>
  <c r="K32" i="218"/>
  <c r="J32" i="218"/>
  <c r="K36" i="219"/>
  <c r="J36" i="219"/>
  <c r="K35" i="219"/>
  <c r="J35" i="219"/>
  <c r="K34" i="219"/>
  <c r="J34" i="219"/>
  <c r="K33" i="219"/>
  <c r="J33" i="219"/>
  <c r="K32" i="219"/>
  <c r="J32" i="219"/>
  <c r="K36" i="220"/>
  <c r="J36" i="220"/>
  <c r="K35" i="220"/>
  <c r="J35" i="220"/>
  <c r="K34" i="220"/>
  <c r="J34" i="220"/>
  <c r="K33" i="220"/>
  <c r="J33" i="220"/>
  <c r="K32" i="220"/>
  <c r="J32" i="220"/>
  <c r="K36" i="221"/>
  <c r="J36" i="221"/>
  <c r="K35" i="221"/>
  <c r="J35" i="221"/>
  <c r="K34" i="221"/>
  <c r="J34" i="221"/>
  <c r="K33" i="221"/>
  <c r="J33" i="221"/>
  <c r="K32" i="221"/>
  <c r="J32" i="221"/>
  <c r="K36" i="222"/>
  <c r="J36" i="222"/>
  <c r="K35" i="222"/>
  <c r="J35" i="222"/>
  <c r="K34" i="222"/>
  <c r="J34" i="222"/>
  <c r="K33" i="222"/>
  <c r="J33" i="222"/>
  <c r="K32" i="222"/>
  <c r="J32" i="222"/>
  <c r="K36" i="223"/>
  <c r="J36" i="223"/>
  <c r="K35" i="223"/>
  <c r="J35" i="223"/>
  <c r="K34" i="223"/>
  <c r="J34" i="223"/>
  <c r="K33" i="223"/>
  <c r="J33" i="223"/>
  <c r="K32" i="223"/>
  <c r="J32" i="223"/>
  <c r="K36" i="224"/>
  <c r="J36" i="224"/>
  <c r="K35" i="224"/>
  <c r="J35" i="224"/>
  <c r="K34" i="224"/>
  <c r="J34" i="224"/>
  <c r="K33" i="224"/>
  <c r="J33" i="224"/>
  <c r="K32" i="224"/>
  <c r="J32" i="224"/>
  <c r="K36" i="225"/>
  <c r="J36" i="225"/>
  <c r="K35" i="225"/>
  <c r="J35" i="225"/>
  <c r="K34" i="225"/>
  <c r="J34" i="225"/>
  <c r="K33" i="225"/>
  <c r="J33" i="225"/>
  <c r="K32" i="225"/>
  <c r="J32" i="225"/>
  <c r="K36" i="226"/>
  <c r="J36" i="226"/>
  <c r="K35" i="226"/>
  <c r="J35" i="226"/>
  <c r="K34" i="226"/>
  <c r="J34" i="226"/>
  <c r="K33" i="226"/>
  <c r="J33" i="226"/>
  <c r="K32" i="226"/>
  <c r="J32" i="226"/>
  <c r="K36" i="227"/>
  <c r="J36" i="227"/>
  <c r="K35" i="227"/>
  <c r="J35" i="227"/>
  <c r="K34" i="227"/>
  <c r="J34" i="227"/>
  <c r="K33" i="227"/>
  <c r="J33" i="227"/>
  <c r="K32" i="227"/>
  <c r="J32" i="227"/>
  <c r="K36" i="228"/>
  <c r="J36" i="228"/>
  <c r="K35" i="228"/>
  <c r="J35" i="228"/>
  <c r="K34" i="228"/>
  <c r="J34" i="228"/>
  <c r="K33" i="228"/>
  <c r="J33" i="228"/>
  <c r="K32" i="228"/>
  <c r="J32" i="228"/>
  <c r="K36" i="214"/>
  <c r="J36" i="214"/>
  <c r="K35" i="214"/>
  <c r="J35" i="214"/>
  <c r="K34" i="214"/>
  <c r="J34" i="214"/>
  <c r="K33" i="214"/>
  <c r="J33" i="214"/>
  <c r="K32" i="214"/>
  <c r="J32" i="214"/>
  <c r="K36" i="210"/>
  <c r="J18" i="229"/>
  <c r="J17" i="229"/>
  <c r="K16" i="229"/>
  <c r="J16" i="229"/>
  <c r="K15" i="229"/>
  <c r="J15" i="229"/>
  <c r="K14" i="229"/>
  <c r="J14" i="229"/>
  <c r="K13" i="229"/>
  <c r="J13" i="229"/>
  <c r="K12" i="229"/>
  <c r="J12" i="229"/>
  <c r="K11" i="229"/>
  <c r="J11" i="229"/>
  <c r="K10" i="229"/>
  <c r="J10" i="229"/>
  <c r="J18" i="216"/>
  <c r="J17" i="216"/>
  <c r="K16" i="216"/>
  <c r="J16" i="216"/>
  <c r="K15" i="216"/>
  <c r="J15" i="216"/>
  <c r="K14" i="216"/>
  <c r="J14" i="216"/>
  <c r="K13" i="216"/>
  <c r="J13" i="216"/>
  <c r="K12" i="216"/>
  <c r="J12" i="216"/>
  <c r="K11" i="216"/>
  <c r="J11" i="216"/>
  <c r="K10" i="216"/>
  <c r="J10" i="216"/>
  <c r="J18" i="217"/>
  <c r="J17" i="217"/>
  <c r="K16" i="217"/>
  <c r="J16" i="217"/>
  <c r="K15" i="217"/>
  <c r="J15" i="217"/>
  <c r="K14" i="217"/>
  <c r="J14" i="217"/>
  <c r="K13" i="217"/>
  <c r="J13" i="217"/>
  <c r="K12" i="217"/>
  <c r="J12" i="217"/>
  <c r="K11" i="217"/>
  <c r="J11" i="217"/>
  <c r="K10" i="217"/>
  <c r="J10" i="217"/>
  <c r="J18" i="218"/>
  <c r="J17" i="218"/>
  <c r="K16" i="218"/>
  <c r="J16" i="218"/>
  <c r="K15" i="218"/>
  <c r="J15" i="218"/>
  <c r="K14" i="218"/>
  <c r="J14" i="218"/>
  <c r="K13" i="218"/>
  <c r="J13" i="218"/>
  <c r="K12" i="218"/>
  <c r="J12" i="218"/>
  <c r="K11" i="218"/>
  <c r="J11" i="218"/>
  <c r="K10" i="218"/>
  <c r="J10" i="218"/>
  <c r="J18" i="219"/>
  <c r="J17" i="219"/>
  <c r="K16" i="219"/>
  <c r="J16" i="219"/>
  <c r="K15" i="219"/>
  <c r="J15" i="219"/>
  <c r="K14" i="219"/>
  <c r="J14" i="219"/>
  <c r="K13" i="219"/>
  <c r="J13" i="219"/>
  <c r="K12" i="219"/>
  <c r="J12" i="219"/>
  <c r="K11" i="219"/>
  <c r="J11" i="219"/>
  <c r="K10" i="219"/>
  <c r="J10" i="219"/>
  <c r="J18" i="220"/>
  <c r="J17" i="220"/>
  <c r="K16" i="220"/>
  <c r="J16" i="220"/>
  <c r="K15" i="220"/>
  <c r="J15" i="220"/>
  <c r="K14" i="220"/>
  <c r="J14" i="220"/>
  <c r="K13" i="220"/>
  <c r="J13" i="220"/>
  <c r="K12" i="220"/>
  <c r="J12" i="220"/>
  <c r="K11" i="220"/>
  <c r="J11" i="220"/>
  <c r="K10" i="220"/>
  <c r="J10" i="220"/>
  <c r="J18" i="221"/>
  <c r="J17" i="221"/>
  <c r="K16" i="221"/>
  <c r="J16" i="221"/>
  <c r="K15" i="221"/>
  <c r="J15" i="221"/>
  <c r="K14" i="221"/>
  <c r="J14" i="221"/>
  <c r="K13" i="221"/>
  <c r="J13" i="221"/>
  <c r="K12" i="221"/>
  <c r="J12" i="221"/>
  <c r="K11" i="221"/>
  <c r="J11" i="221"/>
  <c r="K10" i="221"/>
  <c r="J10" i="221"/>
  <c r="J18" i="222"/>
  <c r="J17" i="222"/>
  <c r="K16" i="222"/>
  <c r="J16" i="222"/>
  <c r="K15" i="222"/>
  <c r="J15" i="222"/>
  <c r="K14" i="222"/>
  <c r="J14" i="222"/>
  <c r="K13" i="222"/>
  <c r="J13" i="222"/>
  <c r="K12" i="222"/>
  <c r="J12" i="222"/>
  <c r="K11" i="222"/>
  <c r="J11" i="222"/>
  <c r="K10" i="222"/>
  <c r="J10" i="222"/>
  <c r="J18" i="223"/>
  <c r="J17" i="223"/>
  <c r="K16" i="223"/>
  <c r="J16" i="223"/>
  <c r="K15" i="223"/>
  <c r="J15" i="223"/>
  <c r="K14" i="223"/>
  <c r="J14" i="223"/>
  <c r="K13" i="223"/>
  <c r="J13" i="223"/>
  <c r="K12" i="223"/>
  <c r="J12" i="223"/>
  <c r="K11" i="223"/>
  <c r="J11" i="223"/>
  <c r="K10" i="223"/>
  <c r="J10" i="223"/>
  <c r="J18" i="224"/>
  <c r="J17" i="224"/>
  <c r="K16" i="224"/>
  <c r="J16" i="224"/>
  <c r="K15" i="224"/>
  <c r="J15" i="224"/>
  <c r="K14" i="224"/>
  <c r="J14" i="224"/>
  <c r="K13" i="224"/>
  <c r="J13" i="224"/>
  <c r="K12" i="224"/>
  <c r="J12" i="224"/>
  <c r="K11" i="224"/>
  <c r="J11" i="224"/>
  <c r="K10" i="224"/>
  <c r="J10" i="224"/>
  <c r="J18" i="225"/>
  <c r="J17" i="225"/>
  <c r="K16" i="225"/>
  <c r="J16" i="225"/>
  <c r="K15" i="225"/>
  <c r="J15" i="225"/>
  <c r="K14" i="225"/>
  <c r="J14" i="225"/>
  <c r="K13" i="225"/>
  <c r="J13" i="225"/>
  <c r="K12" i="225"/>
  <c r="J12" i="225"/>
  <c r="K11" i="225"/>
  <c r="J11" i="225"/>
  <c r="K10" i="225"/>
  <c r="J10" i="225"/>
  <c r="J18" i="226"/>
  <c r="J17" i="226"/>
  <c r="K16" i="226"/>
  <c r="J16" i="226"/>
  <c r="K15" i="226"/>
  <c r="J15" i="226"/>
  <c r="K14" i="226"/>
  <c r="J14" i="226"/>
  <c r="K13" i="226"/>
  <c r="J13" i="226"/>
  <c r="K12" i="226"/>
  <c r="J12" i="226"/>
  <c r="K11" i="226"/>
  <c r="J11" i="226"/>
  <c r="K10" i="226"/>
  <c r="J10" i="226"/>
  <c r="J18" i="227"/>
  <c r="J17" i="227"/>
  <c r="K16" i="227"/>
  <c r="J16" i="227"/>
  <c r="K15" i="227"/>
  <c r="J15" i="227"/>
  <c r="K14" i="227"/>
  <c r="J14" i="227"/>
  <c r="K13" i="227"/>
  <c r="J13" i="227"/>
  <c r="K12" i="227"/>
  <c r="J12" i="227"/>
  <c r="K11" i="227"/>
  <c r="J11" i="227"/>
  <c r="K10" i="227"/>
  <c r="J10" i="227"/>
  <c r="J18" i="228"/>
  <c r="J17" i="228"/>
  <c r="K16" i="228"/>
  <c r="J16" i="228"/>
  <c r="K15" i="228"/>
  <c r="J15" i="228"/>
  <c r="K14" i="228"/>
  <c r="J14" i="228"/>
  <c r="K13" i="228"/>
  <c r="J13" i="228"/>
  <c r="K12" i="228"/>
  <c r="J12" i="228"/>
  <c r="K11" i="228"/>
  <c r="J11" i="228"/>
  <c r="K10" i="228"/>
  <c r="J10" i="228"/>
  <c r="J18" i="214"/>
  <c r="J17" i="214"/>
  <c r="K16" i="214"/>
  <c r="J16" i="214"/>
  <c r="K15" i="214"/>
  <c r="J15" i="214"/>
  <c r="K14" i="214"/>
  <c r="J14" i="214"/>
  <c r="K13" i="214"/>
  <c r="J13" i="214"/>
  <c r="K12" i="214"/>
  <c r="J12" i="214"/>
  <c r="K11" i="214"/>
  <c r="J11" i="214"/>
  <c r="K10" i="214"/>
  <c r="J10" i="214"/>
  <c r="K16" i="210"/>
  <c r="AP42" i="228"/>
  <c r="AO42" i="228"/>
  <c r="AN42" i="228"/>
  <c r="AP46" i="229"/>
  <c r="AO46" i="229"/>
  <c r="AN46" i="229"/>
  <c r="AP45" i="229"/>
  <c r="AO45" i="229"/>
  <c r="AN45" i="229"/>
  <c r="AP44" i="229"/>
  <c r="AO44" i="229"/>
  <c r="AN44" i="229"/>
  <c r="AP43" i="229"/>
  <c r="AO43" i="229"/>
  <c r="AN43" i="229"/>
  <c r="AP42" i="229"/>
  <c r="AO42" i="229"/>
  <c r="AN42" i="229"/>
  <c r="AP46" i="216"/>
  <c r="AO46" i="216"/>
  <c r="AN46" i="216"/>
  <c r="AP45" i="216"/>
  <c r="AO45" i="216"/>
  <c r="AN45" i="216"/>
  <c r="AP44" i="216"/>
  <c r="AO44" i="216"/>
  <c r="AN44" i="216"/>
  <c r="AP43" i="216"/>
  <c r="AO43" i="216"/>
  <c r="AN43" i="216"/>
  <c r="AP42" i="216"/>
  <c r="AO42" i="216"/>
  <c r="AN42" i="216"/>
  <c r="AP46" i="217"/>
  <c r="AO46" i="217"/>
  <c r="AN46" i="217"/>
  <c r="AP45" i="217"/>
  <c r="AO45" i="217"/>
  <c r="AN45" i="217"/>
  <c r="AP44" i="217"/>
  <c r="AO44" i="217"/>
  <c r="AN44" i="217"/>
  <c r="AP43" i="217"/>
  <c r="AO43" i="217"/>
  <c r="AN43" i="217"/>
  <c r="AP42" i="217"/>
  <c r="AO42" i="217"/>
  <c r="AN42" i="217"/>
  <c r="AP46" i="218"/>
  <c r="AO46" i="218"/>
  <c r="AN46" i="218"/>
  <c r="AP45" i="218"/>
  <c r="AO45" i="218"/>
  <c r="AN45" i="218"/>
  <c r="AP44" i="218"/>
  <c r="AO44" i="218"/>
  <c r="AN44" i="218"/>
  <c r="AP43" i="218"/>
  <c r="AO43" i="218"/>
  <c r="AN43" i="218"/>
  <c r="AP42" i="218"/>
  <c r="AO42" i="218"/>
  <c r="AN42" i="218"/>
  <c r="AP46" i="219"/>
  <c r="AO46" i="219"/>
  <c r="AN46" i="219"/>
  <c r="AP45" i="219"/>
  <c r="AO45" i="219"/>
  <c r="AN45" i="219"/>
  <c r="AP44" i="219"/>
  <c r="AO44" i="219"/>
  <c r="AN44" i="219"/>
  <c r="AP43" i="219"/>
  <c r="AO43" i="219"/>
  <c r="AN43" i="219"/>
  <c r="AP42" i="219"/>
  <c r="AO42" i="219"/>
  <c r="AN42" i="219"/>
  <c r="AP46" i="220"/>
  <c r="AO46" i="220"/>
  <c r="AN46" i="220"/>
  <c r="AP45" i="220"/>
  <c r="AO45" i="220"/>
  <c r="AN45" i="220"/>
  <c r="AP44" i="220"/>
  <c r="AO44" i="220"/>
  <c r="AN44" i="220"/>
  <c r="AP43" i="220"/>
  <c r="AO43" i="220"/>
  <c r="AN43" i="220"/>
  <c r="AP42" i="220"/>
  <c r="AO42" i="220"/>
  <c r="AN42" i="220"/>
  <c r="AP46" i="221"/>
  <c r="AO46" i="221"/>
  <c r="AN46" i="221"/>
  <c r="AP45" i="221"/>
  <c r="AO45" i="221"/>
  <c r="AN45" i="221"/>
  <c r="AP44" i="221"/>
  <c r="AO44" i="221"/>
  <c r="AN44" i="221"/>
  <c r="AP43" i="221"/>
  <c r="AO43" i="221"/>
  <c r="AN43" i="221"/>
  <c r="AP42" i="221"/>
  <c r="AO42" i="221"/>
  <c r="AN42" i="221"/>
  <c r="AP46" i="222"/>
  <c r="AO46" i="222"/>
  <c r="AN46" i="222"/>
  <c r="AP45" i="222"/>
  <c r="AO45" i="222"/>
  <c r="AN45" i="222"/>
  <c r="AP44" i="222"/>
  <c r="AO44" i="222"/>
  <c r="AN44" i="222"/>
  <c r="AP43" i="222"/>
  <c r="AO43" i="222"/>
  <c r="AN43" i="222"/>
  <c r="AP42" i="222"/>
  <c r="AO42" i="222"/>
  <c r="AN42" i="222"/>
  <c r="AP46" i="223"/>
  <c r="AO46" i="223"/>
  <c r="AN46" i="223"/>
  <c r="AP45" i="223"/>
  <c r="AO45" i="223"/>
  <c r="AN45" i="223"/>
  <c r="AP44" i="223"/>
  <c r="AO44" i="223"/>
  <c r="AN44" i="223"/>
  <c r="AP43" i="223"/>
  <c r="AO43" i="223"/>
  <c r="AN43" i="223"/>
  <c r="AP42" i="223"/>
  <c r="AO42" i="223"/>
  <c r="AN42" i="223"/>
  <c r="AP46" i="224"/>
  <c r="AO46" i="224"/>
  <c r="AN46" i="224"/>
  <c r="AP45" i="224"/>
  <c r="AO45" i="224"/>
  <c r="AN45" i="224"/>
  <c r="AP44" i="224"/>
  <c r="AO44" i="224"/>
  <c r="AN44" i="224"/>
  <c r="AP43" i="224"/>
  <c r="AO43" i="224"/>
  <c r="AN43" i="224"/>
  <c r="AP42" i="224"/>
  <c r="AO42" i="224"/>
  <c r="AN42" i="224"/>
  <c r="AP46" i="225"/>
  <c r="AO46" i="225"/>
  <c r="AN46" i="225"/>
  <c r="AP45" i="225"/>
  <c r="AO45" i="225"/>
  <c r="AN45" i="225"/>
  <c r="AP44" i="225"/>
  <c r="AO44" i="225"/>
  <c r="AN44" i="225"/>
  <c r="AP43" i="225"/>
  <c r="AO43" i="225"/>
  <c r="AN43" i="225"/>
  <c r="AP42" i="225"/>
  <c r="AO42" i="225"/>
  <c r="AN42" i="225"/>
  <c r="AP46" i="226"/>
  <c r="AO46" i="226"/>
  <c r="AN46" i="226"/>
  <c r="AP45" i="226"/>
  <c r="AO45" i="226"/>
  <c r="AN45" i="226"/>
  <c r="AP44" i="226"/>
  <c r="AO44" i="226"/>
  <c r="AN44" i="226"/>
  <c r="AP43" i="226"/>
  <c r="AO43" i="226"/>
  <c r="AN43" i="226"/>
  <c r="AP42" i="226"/>
  <c r="AO42" i="226"/>
  <c r="AN42" i="226"/>
  <c r="AP46" i="227"/>
  <c r="AO46" i="227"/>
  <c r="AN46" i="227"/>
  <c r="AP45" i="227"/>
  <c r="AO45" i="227"/>
  <c r="AN45" i="227"/>
  <c r="AP44" i="227"/>
  <c r="AO44" i="227"/>
  <c r="AN44" i="227"/>
  <c r="AP43" i="227"/>
  <c r="AO43" i="227"/>
  <c r="AN43" i="227"/>
  <c r="AP42" i="227"/>
  <c r="AO42" i="227"/>
  <c r="AN42" i="227"/>
  <c r="AP46" i="228"/>
  <c r="AO46" i="228"/>
  <c r="AN46" i="228"/>
  <c r="AP45" i="228"/>
  <c r="AO45" i="228"/>
  <c r="AN45" i="228"/>
  <c r="AP44" i="228"/>
  <c r="AO44" i="228"/>
  <c r="AN44" i="228"/>
  <c r="AP43" i="228"/>
  <c r="AO43" i="228"/>
  <c r="AN43" i="228"/>
  <c r="AP46" i="214"/>
  <c r="AO46" i="214"/>
  <c r="AN46" i="214"/>
  <c r="AP45" i="214"/>
  <c r="AO45" i="214"/>
  <c r="AN45" i="214"/>
  <c r="AP44" i="214"/>
  <c r="AO44" i="214"/>
  <c r="AN44" i="214"/>
  <c r="AP43" i="214"/>
  <c r="AO43" i="214"/>
  <c r="AN43" i="214"/>
  <c r="AP42" i="214"/>
  <c r="AO42" i="214"/>
  <c r="AN42" i="214"/>
  <c r="AP7" i="228"/>
  <c r="AO7" i="228"/>
  <c r="AN7" i="228"/>
  <c r="AP7" i="229"/>
  <c r="AP7" i="216"/>
  <c r="AP7" i="217"/>
  <c r="AP7" i="218"/>
  <c r="AP7" i="219"/>
  <c r="AP7" i="220"/>
  <c r="AP7" i="221"/>
  <c r="AP7" i="222"/>
  <c r="AP7" i="223"/>
  <c r="AP7" i="224"/>
  <c r="AP7" i="225"/>
  <c r="AP7" i="226"/>
  <c r="AP7" i="227"/>
  <c r="AP7" i="214"/>
  <c r="AO7" i="229"/>
  <c r="AO7" i="216"/>
  <c r="AO7" i="217"/>
  <c r="AO7" i="218"/>
  <c r="AO7" i="219"/>
  <c r="AO7" i="220"/>
  <c r="AO7" i="221"/>
  <c r="AO7" i="222"/>
  <c r="AO7" i="223"/>
  <c r="AO7" i="224"/>
  <c r="AO7" i="225"/>
  <c r="AO7" i="226"/>
  <c r="AO7" i="227"/>
  <c r="AO7" i="214"/>
  <c r="AN7" i="229"/>
  <c r="AN7" i="216"/>
  <c r="AN7" i="217"/>
  <c r="AN7" i="218"/>
  <c r="AN7" i="219"/>
  <c r="AN7" i="220"/>
  <c r="AN7" i="221"/>
  <c r="AN7" i="222"/>
  <c r="AN7" i="223"/>
  <c r="AN7" i="224"/>
  <c r="AN7" i="225"/>
  <c r="AN7" i="226"/>
  <c r="AN7" i="227"/>
  <c r="AN7" i="214"/>
  <c r="AP11" i="229"/>
  <c r="AO11" i="229"/>
  <c r="AN11" i="229"/>
  <c r="AP10" i="229"/>
  <c r="AO10" i="229"/>
  <c r="AN10" i="229"/>
  <c r="AP9" i="229"/>
  <c r="AO9" i="229"/>
  <c r="AN9" i="229"/>
  <c r="AP8" i="229"/>
  <c r="AO8" i="229"/>
  <c r="AN8" i="229"/>
  <c r="AP11" i="216"/>
  <c r="AO11" i="216"/>
  <c r="AN11" i="216"/>
  <c r="AP10" i="216"/>
  <c r="AO10" i="216"/>
  <c r="AN10" i="216"/>
  <c r="AP9" i="216"/>
  <c r="AO9" i="216"/>
  <c r="AN9" i="216"/>
  <c r="AP8" i="216"/>
  <c r="AO8" i="216"/>
  <c r="AN8" i="216"/>
  <c r="AP11" i="217"/>
  <c r="AO11" i="217"/>
  <c r="AN11" i="217"/>
  <c r="AP10" i="217"/>
  <c r="AO10" i="217"/>
  <c r="AN10" i="217"/>
  <c r="AP9" i="217"/>
  <c r="AO9" i="217"/>
  <c r="AN9" i="217"/>
  <c r="AP8" i="217"/>
  <c r="AO8" i="217"/>
  <c r="AN8" i="217"/>
  <c r="AP11" i="218"/>
  <c r="AO11" i="218"/>
  <c r="AN11" i="218"/>
  <c r="AP10" i="218"/>
  <c r="AO10" i="218"/>
  <c r="AN10" i="218"/>
  <c r="AP9" i="218"/>
  <c r="AO9" i="218"/>
  <c r="AN9" i="218"/>
  <c r="AP8" i="218"/>
  <c r="AO8" i="218"/>
  <c r="AN8" i="218"/>
  <c r="AP11" i="219"/>
  <c r="AO11" i="219"/>
  <c r="AN11" i="219"/>
  <c r="AP10" i="219"/>
  <c r="AO10" i="219"/>
  <c r="AN10" i="219"/>
  <c r="AP9" i="219"/>
  <c r="AO9" i="219"/>
  <c r="AN9" i="219"/>
  <c r="AP8" i="219"/>
  <c r="AO8" i="219"/>
  <c r="AN8" i="219"/>
  <c r="AP11" i="220"/>
  <c r="AO11" i="220"/>
  <c r="AN11" i="220"/>
  <c r="AP10" i="220"/>
  <c r="AO10" i="220"/>
  <c r="AN10" i="220"/>
  <c r="AP9" i="220"/>
  <c r="AO9" i="220"/>
  <c r="AN9" i="220"/>
  <c r="AP8" i="220"/>
  <c r="AO8" i="220"/>
  <c r="AN8" i="220"/>
  <c r="AP11" i="221"/>
  <c r="AO11" i="221"/>
  <c r="AN11" i="221"/>
  <c r="AP10" i="221"/>
  <c r="AO10" i="221"/>
  <c r="AN10" i="221"/>
  <c r="AP9" i="221"/>
  <c r="AO9" i="221"/>
  <c r="AN9" i="221"/>
  <c r="AP8" i="221"/>
  <c r="AO8" i="221"/>
  <c r="AN8" i="221"/>
  <c r="AP11" i="222"/>
  <c r="AO11" i="222"/>
  <c r="AN11" i="222"/>
  <c r="AP10" i="222"/>
  <c r="AO10" i="222"/>
  <c r="AN10" i="222"/>
  <c r="AP9" i="222"/>
  <c r="AO9" i="222"/>
  <c r="AN9" i="222"/>
  <c r="AP8" i="222"/>
  <c r="AO8" i="222"/>
  <c r="AN8" i="222"/>
  <c r="AP11" i="223"/>
  <c r="AO11" i="223"/>
  <c r="AN11" i="223"/>
  <c r="AP10" i="223"/>
  <c r="AO10" i="223"/>
  <c r="AN10" i="223"/>
  <c r="AP9" i="223"/>
  <c r="AO9" i="223"/>
  <c r="AN9" i="223"/>
  <c r="AP8" i="223"/>
  <c r="AO8" i="223"/>
  <c r="AN8" i="223"/>
  <c r="AP11" i="224"/>
  <c r="AO11" i="224"/>
  <c r="AN11" i="224"/>
  <c r="AP10" i="224"/>
  <c r="AO10" i="224"/>
  <c r="AN10" i="224"/>
  <c r="AP9" i="224"/>
  <c r="AO9" i="224"/>
  <c r="AN9" i="224"/>
  <c r="AP8" i="224"/>
  <c r="AO8" i="224"/>
  <c r="AN8" i="224"/>
  <c r="AP11" i="225"/>
  <c r="AO11" i="225"/>
  <c r="AN11" i="225"/>
  <c r="AP10" i="225"/>
  <c r="AO10" i="225"/>
  <c r="AN10" i="225"/>
  <c r="AP9" i="225"/>
  <c r="AO9" i="225"/>
  <c r="AN9" i="225"/>
  <c r="AP8" i="225"/>
  <c r="AO8" i="225"/>
  <c r="AN8" i="225"/>
  <c r="AP11" i="226"/>
  <c r="AO11" i="226"/>
  <c r="AN11" i="226"/>
  <c r="AP10" i="226"/>
  <c r="AO10" i="226"/>
  <c r="AN10" i="226"/>
  <c r="AP9" i="226"/>
  <c r="AO9" i="226"/>
  <c r="AN9" i="226"/>
  <c r="AP8" i="226"/>
  <c r="AO8" i="226"/>
  <c r="AN8" i="226"/>
  <c r="AP11" i="227"/>
  <c r="AO11" i="227"/>
  <c r="AN11" i="227"/>
  <c r="AP10" i="227"/>
  <c r="AO10" i="227"/>
  <c r="AN10" i="227"/>
  <c r="AP9" i="227"/>
  <c r="AO9" i="227"/>
  <c r="AN9" i="227"/>
  <c r="AP8" i="227"/>
  <c r="AO8" i="227"/>
  <c r="AN8" i="227"/>
  <c r="AP11" i="228"/>
  <c r="AO11" i="228"/>
  <c r="AN11" i="228"/>
  <c r="AP10" i="228"/>
  <c r="AO10" i="228"/>
  <c r="AN10" i="228"/>
  <c r="AP9" i="228"/>
  <c r="AO9" i="228"/>
  <c r="AN9" i="228"/>
  <c r="AP8" i="228"/>
  <c r="AO8" i="228"/>
  <c r="AN8" i="228"/>
  <c r="AP11" i="214"/>
  <c r="AO11" i="214"/>
  <c r="AN11" i="214"/>
  <c r="AP10" i="214"/>
  <c r="AO10" i="214"/>
  <c r="AN10" i="214"/>
  <c r="AP9" i="214"/>
  <c r="AO9" i="214"/>
  <c r="AN9" i="214"/>
  <c r="AP8" i="214"/>
  <c r="AO8" i="214"/>
  <c r="AN8" i="214"/>
  <c r="AP42" i="210"/>
  <c r="AN42" i="210"/>
  <c r="AO42" i="210" s="1"/>
  <c r="AP46" i="210"/>
  <c r="AO46" i="210"/>
  <c r="AN46" i="210"/>
  <c r="AP45" i="210"/>
  <c r="AO45" i="210"/>
  <c r="AN45" i="210"/>
  <c r="AP44" i="210"/>
  <c r="AO44" i="210"/>
  <c r="AN44" i="210"/>
  <c r="AP43" i="210"/>
  <c r="AO43" i="210"/>
  <c r="AN43" i="210"/>
  <c r="AN8" i="210"/>
  <c r="AO8" i="210"/>
  <c r="AP8" i="210"/>
  <c r="AN9" i="210"/>
  <c r="AO9" i="210"/>
  <c r="AP9" i="210"/>
  <c r="AN10" i="210"/>
  <c r="AO10" i="210"/>
  <c r="AP10" i="210"/>
  <c r="AN11" i="210"/>
  <c r="AO11" i="210"/>
  <c r="AP11" i="210"/>
  <c r="AN7" i="210"/>
  <c r="AO7" i="210" s="1"/>
  <c r="AP7" i="210" l="1"/>
  <c r="C37" i="19" l="1"/>
  <c r="C35" i="19"/>
  <c r="C33" i="19"/>
  <c r="C31" i="19"/>
  <c r="C29" i="19"/>
  <c r="C11" i="19"/>
  <c r="C39" i="19"/>
  <c r="C27" i="19"/>
  <c r="C25" i="19"/>
  <c r="C23" i="19"/>
  <c r="C21" i="19"/>
  <c r="BD1128" i="210" l="1"/>
  <c r="AY1128" i="210"/>
  <c r="AX1128" i="210"/>
  <c r="AW1128" i="210"/>
  <c r="AV1128" i="210"/>
  <c r="AU1128" i="210"/>
  <c r="BD1127" i="210"/>
  <c r="AY1127" i="210"/>
  <c r="AX1127" i="210"/>
  <c r="AW1127" i="210"/>
  <c r="AV1127" i="210"/>
  <c r="AU1127" i="210"/>
  <c r="BD1126" i="210"/>
  <c r="AY1126" i="210"/>
  <c r="AX1126" i="210"/>
  <c r="AW1126" i="210"/>
  <c r="AV1126" i="210"/>
  <c r="AU1126" i="210"/>
  <c r="BD1125" i="210"/>
  <c r="AY1125" i="210"/>
  <c r="AX1125" i="210"/>
  <c r="AW1125" i="210"/>
  <c r="AV1125" i="210"/>
  <c r="AU1125" i="210"/>
  <c r="BD1124" i="210"/>
  <c r="AY1124" i="210"/>
  <c r="AX1124" i="210"/>
  <c r="AW1124" i="210"/>
  <c r="AV1124" i="210"/>
  <c r="AU1124" i="210"/>
  <c r="BD1123" i="210"/>
  <c r="AY1123" i="210"/>
  <c r="AX1123" i="210"/>
  <c r="AW1123" i="210"/>
  <c r="AV1123" i="210"/>
  <c r="AU1123" i="210"/>
  <c r="BD1122" i="210"/>
  <c r="AY1122" i="210"/>
  <c r="AX1122" i="210"/>
  <c r="AW1122" i="210"/>
  <c r="AV1122" i="210"/>
  <c r="AU1122" i="210"/>
  <c r="BD1121" i="210"/>
  <c r="AY1121" i="210"/>
  <c r="AX1121" i="210"/>
  <c r="AW1121" i="210"/>
  <c r="AV1121" i="210"/>
  <c r="AU1121" i="210"/>
  <c r="BD1120" i="210"/>
  <c r="AY1120" i="210"/>
  <c r="AX1120" i="210"/>
  <c r="AW1120" i="210"/>
  <c r="AV1120" i="210"/>
  <c r="AU1120" i="210"/>
  <c r="BD1119" i="210"/>
  <c r="AY1119" i="210"/>
  <c r="AX1119" i="210"/>
  <c r="AW1119" i="210"/>
  <c r="AV1119" i="210"/>
  <c r="AU1119" i="210"/>
  <c r="BD1118" i="210"/>
  <c r="AY1118" i="210"/>
  <c r="AX1118" i="210"/>
  <c r="AW1118" i="210"/>
  <c r="AV1118" i="210"/>
  <c r="AU1118" i="210"/>
  <c r="BD1117" i="210"/>
  <c r="AY1117" i="210"/>
  <c r="AX1117" i="210"/>
  <c r="AW1117" i="210"/>
  <c r="AV1117" i="210"/>
  <c r="AU1117" i="210"/>
  <c r="BD1116" i="210"/>
  <c r="AY1116" i="210"/>
  <c r="AX1116" i="210"/>
  <c r="AW1116" i="210"/>
  <c r="AV1116" i="210"/>
  <c r="AU1116" i="210"/>
  <c r="BD1115" i="210"/>
  <c r="AY1115" i="210"/>
  <c r="AX1115" i="210"/>
  <c r="AW1115" i="210"/>
  <c r="AV1115" i="210"/>
  <c r="AU1115" i="210"/>
  <c r="BD1114" i="210"/>
  <c r="AY1114" i="210"/>
  <c r="AX1114" i="210"/>
  <c r="AW1114" i="210"/>
  <c r="AV1114" i="210"/>
  <c r="AU1114" i="210"/>
  <c r="BD1113" i="210"/>
  <c r="AY1113" i="210"/>
  <c r="AX1113" i="210"/>
  <c r="AW1113" i="210"/>
  <c r="AV1113" i="210"/>
  <c r="AU1113" i="210"/>
  <c r="BD1112" i="210"/>
  <c r="AY1112" i="210"/>
  <c r="AX1112" i="210"/>
  <c r="AW1112" i="210"/>
  <c r="AV1112" i="210"/>
  <c r="AU1112" i="210"/>
  <c r="BD1111" i="210"/>
  <c r="AY1111" i="210"/>
  <c r="AX1111" i="210"/>
  <c r="AW1111" i="210"/>
  <c r="AV1111" i="210"/>
  <c r="AU1111" i="210"/>
  <c r="BD1110" i="210"/>
  <c r="AY1110" i="210"/>
  <c r="AX1110" i="210"/>
  <c r="AW1110" i="210"/>
  <c r="AV1110" i="210"/>
  <c r="AU1110" i="210"/>
  <c r="BD1109" i="210"/>
  <c r="AY1109" i="210"/>
  <c r="AX1109" i="210"/>
  <c r="AW1109" i="210"/>
  <c r="AV1109" i="210"/>
  <c r="AU1109" i="210"/>
  <c r="BD1108" i="210"/>
  <c r="AY1108" i="210"/>
  <c r="AX1108" i="210"/>
  <c r="AW1108" i="210"/>
  <c r="AV1108" i="210"/>
  <c r="AU1108" i="210"/>
  <c r="BD1107" i="210"/>
  <c r="AY1107" i="210"/>
  <c r="AX1107" i="210"/>
  <c r="AW1107" i="210"/>
  <c r="AV1107" i="210"/>
  <c r="AU1107" i="210"/>
  <c r="BD1106" i="210"/>
  <c r="AY1106" i="210"/>
  <c r="AX1106" i="210"/>
  <c r="AW1106" i="210"/>
  <c r="AV1106" i="210"/>
  <c r="AU1106" i="210"/>
  <c r="BD1105" i="210"/>
  <c r="AY1105" i="210"/>
  <c r="AX1105" i="210"/>
  <c r="AW1105" i="210"/>
  <c r="AV1105" i="210"/>
  <c r="AU1105" i="210"/>
  <c r="BD1104" i="210"/>
  <c r="AY1104" i="210"/>
  <c r="AX1104" i="210"/>
  <c r="AW1104" i="210"/>
  <c r="AV1104" i="210"/>
  <c r="AU1104" i="210"/>
  <c r="BD1103" i="210"/>
  <c r="AY1103" i="210"/>
  <c r="AX1103" i="210"/>
  <c r="AW1103" i="210"/>
  <c r="AV1103" i="210"/>
  <c r="AU1103" i="210"/>
  <c r="BD1102" i="210"/>
  <c r="AY1102" i="210"/>
  <c r="AX1102" i="210"/>
  <c r="AW1102" i="210"/>
  <c r="AV1102" i="210"/>
  <c r="AU1102" i="210"/>
  <c r="BD1101" i="210"/>
  <c r="AY1101" i="210"/>
  <c r="AX1101" i="210"/>
  <c r="AW1101" i="210"/>
  <c r="AV1101" i="210"/>
  <c r="AU1101" i="210"/>
  <c r="BD1100" i="210"/>
  <c r="AY1100" i="210"/>
  <c r="AX1100" i="210"/>
  <c r="AW1100" i="210"/>
  <c r="AV1100" i="210"/>
  <c r="AU1100" i="210"/>
  <c r="BD1099" i="210"/>
  <c r="AY1099" i="210"/>
  <c r="AX1099" i="210"/>
  <c r="AW1099" i="210"/>
  <c r="AV1099" i="210"/>
  <c r="AU1099" i="210"/>
  <c r="BD1098" i="210"/>
  <c r="AY1098" i="210"/>
  <c r="AX1098" i="210"/>
  <c r="AW1098" i="210"/>
  <c r="AV1098" i="210"/>
  <c r="AU1098" i="210"/>
  <c r="BD1097" i="210"/>
  <c r="AY1097" i="210"/>
  <c r="AX1097" i="210"/>
  <c r="AW1097" i="210"/>
  <c r="AV1097" i="210"/>
  <c r="AU1097" i="210"/>
  <c r="BD1096" i="210"/>
  <c r="AY1096" i="210"/>
  <c r="AX1096" i="210"/>
  <c r="AW1096" i="210"/>
  <c r="AV1096" i="210"/>
  <c r="AU1096" i="210"/>
  <c r="BD1095" i="210"/>
  <c r="AY1095" i="210"/>
  <c r="AX1095" i="210"/>
  <c r="AW1095" i="210"/>
  <c r="AV1095" i="210"/>
  <c r="AU1095" i="210"/>
  <c r="BD1094" i="210"/>
  <c r="AY1094" i="210"/>
  <c r="AX1094" i="210"/>
  <c r="AW1094" i="210"/>
  <c r="AV1094" i="210"/>
  <c r="AU1094" i="210"/>
  <c r="BD1093" i="210"/>
  <c r="AY1093" i="210"/>
  <c r="AX1093" i="210"/>
  <c r="AW1093" i="210"/>
  <c r="AV1093" i="210"/>
  <c r="AU1093" i="210"/>
  <c r="BD1092" i="210"/>
  <c r="AY1092" i="210"/>
  <c r="AX1092" i="210"/>
  <c r="AW1092" i="210"/>
  <c r="AV1092" i="210"/>
  <c r="AU1092" i="210"/>
  <c r="BD1091" i="210"/>
  <c r="AY1091" i="210"/>
  <c r="AX1091" i="210"/>
  <c r="AW1091" i="210"/>
  <c r="AV1091" i="210"/>
  <c r="AU1091" i="210"/>
  <c r="BD1090" i="210"/>
  <c r="AY1090" i="210"/>
  <c r="AX1090" i="210"/>
  <c r="AW1090" i="210"/>
  <c r="AV1090" i="210"/>
  <c r="AU1090" i="210"/>
  <c r="BD1089" i="210"/>
  <c r="AY1089" i="210"/>
  <c r="AX1089" i="210"/>
  <c r="AW1089" i="210"/>
  <c r="AV1089" i="210"/>
  <c r="AU1089" i="210"/>
  <c r="BD1088" i="210"/>
  <c r="AY1088" i="210"/>
  <c r="AX1088" i="210"/>
  <c r="AW1088" i="210"/>
  <c r="AV1088" i="210"/>
  <c r="AU1088" i="210"/>
  <c r="BD1087" i="210"/>
  <c r="AY1087" i="210"/>
  <c r="AX1087" i="210"/>
  <c r="AW1087" i="210"/>
  <c r="AV1087" i="210"/>
  <c r="AU1087" i="210"/>
  <c r="BD1086" i="210"/>
  <c r="AY1086" i="210"/>
  <c r="AX1086" i="210"/>
  <c r="AW1086" i="210"/>
  <c r="AV1086" i="210"/>
  <c r="AU1086" i="210"/>
  <c r="BD1085" i="210"/>
  <c r="AY1085" i="210"/>
  <c r="AX1085" i="210"/>
  <c r="AW1085" i="210"/>
  <c r="AV1085" i="210"/>
  <c r="AU1085" i="210"/>
  <c r="BD1084" i="210"/>
  <c r="AY1084" i="210"/>
  <c r="AX1084" i="210"/>
  <c r="AW1084" i="210"/>
  <c r="AV1084" i="210"/>
  <c r="AU1084" i="210"/>
  <c r="BD1083" i="210"/>
  <c r="AY1083" i="210"/>
  <c r="AX1083" i="210"/>
  <c r="AW1083" i="210"/>
  <c r="AV1083" i="210"/>
  <c r="AU1083" i="210"/>
  <c r="BD1082" i="210"/>
  <c r="AY1082" i="210"/>
  <c r="AX1082" i="210"/>
  <c r="AW1082" i="210"/>
  <c r="AV1082" i="210"/>
  <c r="AU1082" i="210"/>
  <c r="BD1081" i="210"/>
  <c r="AY1081" i="210"/>
  <c r="AX1081" i="210"/>
  <c r="AW1081" i="210"/>
  <c r="AV1081" i="210"/>
  <c r="AU1081" i="210"/>
  <c r="BD1080" i="210"/>
  <c r="AY1080" i="210"/>
  <c r="AX1080" i="210"/>
  <c r="AW1080" i="210"/>
  <c r="AV1080" i="210"/>
  <c r="AU1080" i="210"/>
  <c r="BD1079" i="210"/>
  <c r="AY1079" i="210"/>
  <c r="AX1079" i="210"/>
  <c r="AW1079" i="210"/>
  <c r="AV1079" i="210"/>
  <c r="AU1079" i="210"/>
  <c r="BD1078" i="210"/>
  <c r="AY1078" i="210"/>
  <c r="AX1078" i="210"/>
  <c r="AW1078" i="210"/>
  <c r="AV1078" i="210"/>
  <c r="AU1078" i="210"/>
  <c r="BD1077" i="210"/>
  <c r="AY1077" i="210"/>
  <c r="AX1077" i="210"/>
  <c r="AW1077" i="210"/>
  <c r="AV1077" i="210"/>
  <c r="AU1077" i="210"/>
  <c r="BD1076" i="210"/>
  <c r="AY1076" i="210"/>
  <c r="AX1076" i="210"/>
  <c r="AW1076" i="210"/>
  <c r="AV1076" i="210"/>
  <c r="AU1076" i="210"/>
  <c r="BD1075" i="210"/>
  <c r="AY1075" i="210"/>
  <c r="AX1075" i="210"/>
  <c r="AW1075" i="210"/>
  <c r="AV1075" i="210"/>
  <c r="AU1075" i="210"/>
  <c r="BD1074" i="210"/>
  <c r="AY1074" i="210"/>
  <c r="AX1074" i="210"/>
  <c r="AW1074" i="210"/>
  <c r="AV1074" i="210"/>
  <c r="AU1074" i="210"/>
  <c r="BD1073" i="210"/>
  <c r="AY1073" i="210"/>
  <c r="AX1073" i="210"/>
  <c r="AW1073" i="210"/>
  <c r="AV1073" i="210"/>
  <c r="AU1073" i="210"/>
  <c r="BD1072" i="210"/>
  <c r="AY1072" i="210"/>
  <c r="AX1072" i="210"/>
  <c r="AW1072" i="210"/>
  <c r="AV1072" i="210"/>
  <c r="AU1072" i="210"/>
  <c r="BD1071" i="210"/>
  <c r="AY1071" i="210"/>
  <c r="AX1071" i="210"/>
  <c r="AW1071" i="210"/>
  <c r="AV1071" i="210"/>
  <c r="AU1071" i="210"/>
  <c r="BD1070" i="210"/>
  <c r="AY1070" i="210"/>
  <c r="AX1070" i="210"/>
  <c r="AW1070" i="210"/>
  <c r="AV1070" i="210"/>
  <c r="AU1070" i="210"/>
  <c r="BD1069" i="210"/>
  <c r="AY1069" i="210"/>
  <c r="AX1069" i="210"/>
  <c r="AW1069" i="210"/>
  <c r="AV1069" i="210"/>
  <c r="AU1069" i="210"/>
  <c r="BD1068" i="210"/>
  <c r="AY1068" i="210"/>
  <c r="AX1068" i="210"/>
  <c r="AW1068" i="210"/>
  <c r="AV1068" i="210"/>
  <c r="AU1068" i="210"/>
  <c r="BD1067" i="210"/>
  <c r="AY1067" i="210"/>
  <c r="AX1067" i="210"/>
  <c r="AW1067" i="210"/>
  <c r="AV1067" i="210"/>
  <c r="AU1067" i="210"/>
  <c r="BD1066" i="210"/>
  <c r="AY1066" i="210"/>
  <c r="AX1066" i="210"/>
  <c r="AW1066" i="210"/>
  <c r="AV1066" i="210"/>
  <c r="AU1066" i="210"/>
  <c r="BD1065" i="210"/>
  <c r="AY1065" i="210"/>
  <c r="AX1065" i="210"/>
  <c r="AW1065" i="210"/>
  <c r="AV1065" i="210"/>
  <c r="AU1065" i="210"/>
  <c r="BD1064" i="210"/>
  <c r="AY1064" i="210"/>
  <c r="AX1064" i="210"/>
  <c r="AW1064" i="210"/>
  <c r="AV1064" i="210"/>
  <c r="AU1064" i="210"/>
  <c r="BD1063" i="210"/>
  <c r="AY1063" i="210"/>
  <c r="AX1063" i="210"/>
  <c r="AW1063" i="210"/>
  <c r="AV1063" i="210"/>
  <c r="AU1063" i="210"/>
  <c r="BD1062" i="210"/>
  <c r="AY1062" i="210"/>
  <c r="AX1062" i="210"/>
  <c r="AW1062" i="210"/>
  <c r="AV1062" i="210"/>
  <c r="AU1062" i="210"/>
  <c r="BD1061" i="210"/>
  <c r="AY1061" i="210"/>
  <c r="AX1061" i="210"/>
  <c r="AW1061" i="210"/>
  <c r="AV1061" i="210"/>
  <c r="AU1061" i="210"/>
  <c r="BD1060" i="210"/>
  <c r="AY1060" i="210"/>
  <c r="AX1060" i="210"/>
  <c r="AW1060" i="210"/>
  <c r="AV1060" i="210"/>
  <c r="AU1060" i="210"/>
  <c r="BD1059" i="210"/>
  <c r="AY1059" i="210"/>
  <c r="AX1059" i="210"/>
  <c r="AW1059" i="210"/>
  <c r="AV1059" i="210"/>
  <c r="AU1059" i="210"/>
  <c r="BD1058" i="210"/>
  <c r="AY1058" i="210"/>
  <c r="AX1058" i="210"/>
  <c r="AW1058" i="210"/>
  <c r="AV1058" i="210"/>
  <c r="AU1058" i="210"/>
  <c r="BD1057" i="210"/>
  <c r="AY1057" i="210"/>
  <c r="AX1057" i="210"/>
  <c r="AW1057" i="210"/>
  <c r="AV1057" i="210"/>
  <c r="AU1057" i="210"/>
  <c r="BD1056" i="210"/>
  <c r="AY1056" i="210"/>
  <c r="AX1056" i="210"/>
  <c r="AW1056" i="210"/>
  <c r="AV1056" i="210"/>
  <c r="AU1056" i="210"/>
  <c r="BD1055" i="210"/>
  <c r="AY1055" i="210"/>
  <c r="AX1055" i="210"/>
  <c r="AW1055" i="210"/>
  <c r="AV1055" i="210"/>
  <c r="AU1055" i="210"/>
  <c r="BD1054" i="210"/>
  <c r="AY1054" i="210"/>
  <c r="AX1054" i="210"/>
  <c r="AW1054" i="210"/>
  <c r="AV1054" i="210"/>
  <c r="AU1054" i="210"/>
  <c r="BD1053" i="210"/>
  <c r="AY1053" i="210"/>
  <c r="AX1053" i="210"/>
  <c r="AW1053" i="210"/>
  <c r="AV1053" i="210"/>
  <c r="AU1053" i="210"/>
  <c r="BD1052" i="210"/>
  <c r="AY1052" i="210"/>
  <c r="AX1052" i="210"/>
  <c r="AW1052" i="210"/>
  <c r="AV1052" i="210"/>
  <c r="AU1052" i="210"/>
  <c r="BD1051" i="210"/>
  <c r="AY1051" i="210"/>
  <c r="AX1051" i="210"/>
  <c r="AW1051" i="210"/>
  <c r="AV1051" i="210"/>
  <c r="AU1051" i="210"/>
  <c r="BD1050" i="210"/>
  <c r="AY1050" i="210"/>
  <c r="AX1050" i="210"/>
  <c r="AW1050" i="210"/>
  <c r="AV1050" i="210"/>
  <c r="AU1050" i="210"/>
  <c r="BD1049" i="210"/>
  <c r="AY1049" i="210"/>
  <c r="AX1049" i="210"/>
  <c r="AW1049" i="210"/>
  <c r="AV1049" i="210"/>
  <c r="AU1049" i="210"/>
  <c r="BD1048" i="210"/>
  <c r="AY1048" i="210"/>
  <c r="AX1048" i="210"/>
  <c r="AW1048" i="210"/>
  <c r="AV1048" i="210"/>
  <c r="AU1048" i="210"/>
  <c r="BD1047" i="210"/>
  <c r="AY1047" i="210"/>
  <c r="AX1047" i="210"/>
  <c r="AW1047" i="210"/>
  <c r="AV1047" i="210"/>
  <c r="AU1047" i="210"/>
  <c r="BD1046" i="210"/>
  <c r="AY1046" i="210"/>
  <c r="AX1046" i="210"/>
  <c r="AW1046" i="210"/>
  <c r="AV1046" i="210"/>
  <c r="AU1046" i="210"/>
  <c r="BD1045" i="210"/>
  <c r="AY1045" i="210"/>
  <c r="AX1045" i="210"/>
  <c r="AW1045" i="210"/>
  <c r="AV1045" i="210"/>
  <c r="AU1045" i="210"/>
  <c r="BD1044" i="210"/>
  <c r="AY1044" i="210"/>
  <c r="AX1044" i="210"/>
  <c r="AW1044" i="210"/>
  <c r="AV1044" i="210"/>
  <c r="AU1044" i="210"/>
  <c r="BD1043" i="210"/>
  <c r="AY1043" i="210"/>
  <c r="AX1043" i="210"/>
  <c r="AW1043" i="210"/>
  <c r="AV1043" i="210"/>
  <c r="AU1043" i="210"/>
  <c r="BD1042" i="210"/>
  <c r="AY1042" i="210"/>
  <c r="AX1042" i="210"/>
  <c r="AW1042" i="210"/>
  <c r="AV1042" i="210"/>
  <c r="AU1042" i="210"/>
  <c r="BD1041" i="210"/>
  <c r="AY1041" i="210"/>
  <c r="AX1041" i="210"/>
  <c r="AW1041" i="210"/>
  <c r="AV1041" i="210"/>
  <c r="AU1041" i="210"/>
  <c r="BD1040" i="210"/>
  <c r="AY1040" i="210"/>
  <c r="AX1040" i="210"/>
  <c r="AW1040" i="210"/>
  <c r="AV1040" i="210"/>
  <c r="AU1040" i="210"/>
  <c r="BD1039" i="210"/>
  <c r="AY1039" i="210"/>
  <c r="AX1039" i="210"/>
  <c r="AW1039" i="210"/>
  <c r="AV1039" i="210"/>
  <c r="AU1039" i="210"/>
  <c r="BD1038" i="210"/>
  <c r="AY1038" i="210"/>
  <c r="AX1038" i="210"/>
  <c r="AW1038" i="210"/>
  <c r="AV1038" i="210"/>
  <c r="AU1038" i="210"/>
  <c r="BD1037" i="210"/>
  <c r="AY1037" i="210"/>
  <c r="AX1037" i="210"/>
  <c r="AW1037" i="210"/>
  <c r="AV1037" i="210"/>
  <c r="AU1037" i="210"/>
  <c r="BD1036" i="210"/>
  <c r="AY1036" i="210"/>
  <c r="AX1036" i="210"/>
  <c r="AW1036" i="210"/>
  <c r="AV1036" i="210"/>
  <c r="AU1036" i="210"/>
  <c r="BD1035" i="210"/>
  <c r="AY1035" i="210"/>
  <c r="AX1035" i="210"/>
  <c r="AW1035" i="210"/>
  <c r="AV1035" i="210"/>
  <c r="AU1035" i="210"/>
  <c r="BD1034" i="210"/>
  <c r="AY1034" i="210"/>
  <c r="AX1034" i="210"/>
  <c r="AW1034" i="210"/>
  <c r="AV1034" i="210"/>
  <c r="AU1034" i="210"/>
  <c r="BD1033" i="210"/>
  <c r="AY1033" i="210"/>
  <c r="AX1033" i="210"/>
  <c r="AW1033" i="210"/>
  <c r="AV1033" i="210"/>
  <c r="AU1033" i="210"/>
  <c r="BD1032" i="210"/>
  <c r="AY1032" i="210"/>
  <c r="AX1032" i="210"/>
  <c r="AW1032" i="210"/>
  <c r="AV1032" i="210"/>
  <c r="AU1032" i="210"/>
  <c r="BD1031" i="210"/>
  <c r="AY1031" i="210"/>
  <c r="AX1031" i="210"/>
  <c r="AW1031" i="210"/>
  <c r="AV1031" i="210"/>
  <c r="AU1031" i="210"/>
  <c r="BD1030" i="210"/>
  <c r="AY1030" i="210"/>
  <c r="AX1030" i="210"/>
  <c r="AW1030" i="210"/>
  <c r="AV1030" i="210"/>
  <c r="AU1030" i="210"/>
  <c r="BD1029" i="210"/>
  <c r="AY1029" i="210"/>
  <c r="AX1029" i="210"/>
  <c r="AW1029" i="210"/>
  <c r="AV1029" i="210"/>
  <c r="AU1029" i="210"/>
  <c r="BD1028" i="210"/>
  <c r="AY1028" i="210"/>
  <c r="AX1028" i="210"/>
  <c r="AW1028" i="210"/>
  <c r="AV1028" i="210"/>
  <c r="AU1028" i="210"/>
  <c r="BD1027" i="210"/>
  <c r="AY1027" i="210"/>
  <c r="AX1027" i="210"/>
  <c r="AW1027" i="210"/>
  <c r="AV1027" i="210"/>
  <c r="AU1027" i="210"/>
  <c r="BD1026" i="210"/>
  <c r="AY1026" i="210"/>
  <c r="AX1026" i="210"/>
  <c r="AW1026" i="210"/>
  <c r="AV1026" i="210"/>
  <c r="AU1026" i="210"/>
  <c r="BD1025" i="210"/>
  <c r="AY1025" i="210"/>
  <c r="AX1025" i="210"/>
  <c r="AW1025" i="210"/>
  <c r="AV1025" i="210"/>
  <c r="AU1025" i="210"/>
  <c r="BD1024" i="210"/>
  <c r="AY1024" i="210"/>
  <c r="AX1024" i="210"/>
  <c r="AW1024" i="210"/>
  <c r="AV1024" i="210"/>
  <c r="AU1024" i="210"/>
  <c r="BD1023" i="210"/>
  <c r="AY1023" i="210"/>
  <c r="AX1023" i="210"/>
  <c r="AW1023" i="210"/>
  <c r="AV1023" i="210"/>
  <c r="AU1023" i="210"/>
  <c r="BD1022" i="210"/>
  <c r="AY1022" i="210"/>
  <c r="AX1022" i="210"/>
  <c r="AW1022" i="210"/>
  <c r="AV1022" i="210"/>
  <c r="AU1022" i="210"/>
  <c r="BD1021" i="210"/>
  <c r="AY1021" i="210"/>
  <c r="AX1021" i="210"/>
  <c r="AW1021" i="210"/>
  <c r="AV1021" i="210"/>
  <c r="AU1021" i="210"/>
  <c r="BD1020" i="210"/>
  <c r="AY1020" i="210"/>
  <c r="AX1020" i="210"/>
  <c r="AW1020" i="210"/>
  <c r="AV1020" i="210"/>
  <c r="AU1020" i="210"/>
  <c r="BD1019" i="210"/>
  <c r="AY1019" i="210"/>
  <c r="AX1019" i="210"/>
  <c r="AW1019" i="210"/>
  <c r="AV1019" i="210"/>
  <c r="AU1019" i="210"/>
  <c r="BD1018" i="210"/>
  <c r="AY1018" i="210"/>
  <c r="AX1018" i="210"/>
  <c r="AW1018" i="210"/>
  <c r="AV1018" i="210"/>
  <c r="AU1018" i="210"/>
  <c r="BD1017" i="210"/>
  <c r="AY1017" i="210"/>
  <c r="AX1017" i="210"/>
  <c r="AW1017" i="210"/>
  <c r="AV1017" i="210"/>
  <c r="AU1017" i="210"/>
  <c r="BD1016" i="210"/>
  <c r="AY1016" i="210"/>
  <c r="AX1016" i="210"/>
  <c r="AW1016" i="210"/>
  <c r="AV1016" i="210"/>
  <c r="AU1016" i="210"/>
  <c r="BD1015" i="210"/>
  <c r="AY1015" i="210"/>
  <c r="AX1015" i="210"/>
  <c r="AW1015" i="210"/>
  <c r="AV1015" i="210"/>
  <c r="AU1015" i="210"/>
  <c r="BD1014" i="210"/>
  <c r="AY1014" i="210"/>
  <c r="AX1014" i="210"/>
  <c r="AW1014" i="210"/>
  <c r="AV1014" i="210"/>
  <c r="AU1014" i="210"/>
  <c r="BD1013" i="210"/>
  <c r="AY1013" i="210"/>
  <c r="AX1013" i="210"/>
  <c r="AW1013" i="210"/>
  <c r="AV1013" i="210"/>
  <c r="AU1013" i="210"/>
  <c r="BD1012" i="210"/>
  <c r="AY1012" i="210"/>
  <c r="AX1012" i="210"/>
  <c r="AW1012" i="210"/>
  <c r="AV1012" i="210"/>
  <c r="AU1012" i="210"/>
  <c r="BD1011" i="210"/>
  <c r="AY1011" i="210"/>
  <c r="AX1011" i="210"/>
  <c r="AW1011" i="210"/>
  <c r="AV1011" i="210"/>
  <c r="AU1011" i="210"/>
  <c r="BD1010" i="210"/>
  <c r="AY1010" i="210"/>
  <c r="AX1010" i="210"/>
  <c r="AW1010" i="210"/>
  <c r="AV1010" i="210"/>
  <c r="AU1010" i="210"/>
  <c r="BD1009" i="210"/>
  <c r="AY1009" i="210"/>
  <c r="AX1009" i="210"/>
  <c r="AW1009" i="210"/>
  <c r="AV1009" i="210"/>
  <c r="AU1009" i="210"/>
  <c r="BD1008" i="210"/>
  <c r="AY1008" i="210"/>
  <c r="AX1008" i="210"/>
  <c r="AW1008" i="210"/>
  <c r="AV1008" i="210"/>
  <c r="AU1008" i="210"/>
  <c r="BD1007" i="210"/>
  <c r="AY1007" i="210"/>
  <c r="AX1007" i="210"/>
  <c r="AW1007" i="210"/>
  <c r="AV1007" i="210"/>
  <c r="AU1007" i="210"/>
  <c r="BD1006" i="210"/>
  <c r="AY1006" i="210"/>
  <c r="AX1006" i="210"/>
  <c r="AW1006" i="210"/>
  <c r="AV1006" i="210"/>
  <c r="AU1006" i="210"/>
  <c r="BD1005" i="210"/>
  <c r="AY1005" i="210"/>
  <c r="AX1005" i="210"/>
  <c r="AW1005" i="210"/>
  <c r="AV1005" i="210"/>
  <c r="AU1005" i="210"/>
  <c r="BD1004" i="210"/>
  <c r="AY1004" i="210"/>
  <c r="AX1004" i="210"/>
  <c r="AW1004" i="210"/>
  <c r="AV1004" i="210"/>
  <c r="AU1004" i="210"/>
  <c r="BD1003" i="210"/>
  <c r="AY1003" i="210"/>
  <c r="AX1003" i="210"/>
  <c r="AW1003" i="210"/>
  <c r="AV1003" i="210"/>
  <c r="AU1003" i="210"/>
  <c r="BD1002" i="210"/>
  <c r="AY1002" i="210"/>
  <c r="AX1002" i="210"/>
  <c r="AW1002" i="210"/>
  <c r="AV1002" i="210"/>
  <c r="AU1002" i="210"/>
  <c r="BD1001" i="210"/>
  <c r="AY1001" i="210"/>
  <c r="AX1001" i="210"/>
  <c r="AW1001" i="210"/>
  <c r="AV1001" i="210"/>
  <c r="AU1001" i="210"/>
  <c r="BD1000" i="210"/>
  <c r="AY1000" i="210"/>
  <c r="AX1000" i="210"/>
  <c r="AW1000" i="210"/>
  <c r="AV1000" i="210"/>
  <c r="AU1000" i="210"/>
  <c r="BD999" i="210"/>
  <c r="AY999" i="210"/>
  <c r="AX999" i="210"/>
  <c r="AW999" i="210"/>
  <c r="AV999" i="210"/>
  <c r="AU999" i="210"/>
  <c r="BD998" i="210"/>
  <c r="AY998" i="210"/>
  <c r="AX998" i="210"/>
  <c r="AW998" i="210"/>
  <c r="AV998" i="210"/>
  <c r="AU998" i="210"/>
  <c r="BD997" i="210"/>
  <c r="AY997" i="210"/>
  <c r="AX997" i="210"/>
  <c r="AW997" i="210"/>
  <c r="AV997" i="210"/>
  <c r="AU997" i="210"/>
  <c r="BD996" i="210"/>
  <c r="AY996" i="210"/>
  <c r="AX996" i="210"/>
  <c r="AW996" i="210"/>
  <c r="AV996" i="210"/>
  <c r="AU996" i="210"/>
  <c r="BD995" i="210"/>
  <c r="AY995" i="210"/>
  <c r="AX995" i="210"/>
  <c r="AW995" i="210"/>
  <c r="AV995" i="210"/>
  <c r="AU995" i="210"/>
  <c r="BD994" i="210"/>
  <c r="AY994" i="210"/>
  <c r="AX994" i="210"/>
  <c r="AW994" i="210"/>
  <c r="AV994" i="210"/>
  <c r="AU994" i="210"/>
  <c r="BD993" i="210"/>
  <c r="AY993" i="210"/>
  <c r="AX993" i="210"/>
  <c r="AW993" i="210"/>
  <c r="AV993" i="210"/>
  <c r="AU993" i="210"/>
  <c r="BD992" i="210"/>
  <c r="AY992" i="210"/>
  <c r="AX992" i="210"/>
  <c r="AW992" i="210"/>
  <c r="AV992" i="210"/>
  <c r="AU992" i="210"/>
  <c r="BD991" i="210"/>
  <c r="AY991" i="210"/>
  <c r="AX991" i="210"/>
  <c r="AW991" i="210"/>
  <c r="AV991" i="210"/>
  <c r="AU991" i="210"/>
  <c r="BD990" i="210"/>
  <c r="AY990" i="210"/>
  <c r="AX990" i="210"/>
  <c r="AW990" i="210"/>
  <c r="AV990" i="210"/>
  <c r="AU990" i="210"/>
  <c r="BD989" i="210"/>
  <c r="AY989" i="210"/>
  <c r="AX989" i="210"/>
  <c r="AW989" i="210"/>
  <c r="AV989" i="210"/>
  <c r="AU989" i="210"/>
  <c r="BD988" i="210"/>
  <c r="AY988" i="210"/>
  <c r="AX988" i="210"/>
  <c r="AW988" i="210"/>
  <c r="AV988" i="210"/>
  <c r="AU988" i="210"/>
  <c r="BD987" i="210"/>
  <c r="AY987" i="210"/>
  <c r="AX987" i="210"/>
  <c r="AW987" i="210"/>
  <c r="AV987" i="210"/>
  <c r="AU987" i="210"/>
  <c r="BD986" i="210"/>
  <c r="AY986" i="210"/>
  <c r="AX986" i="210"/>
  <c r="AW986" i="210"/>
  <c r="AV986" i="210"/>
  <c r="AU986" i="210"/>
  <c r="BD985" i="210"/>
  <c r="AY985" i="210"/>
  <c r="AX985" i="210"/>
  <c r="AW985" i="210"/>
  <c r="AV985" i="210"/>
  <c r="AU985" i="210"/>
  <c r="BD984" i="210"/>
  <c r="AY984" i="210"/>
  <c r="AX984" i="210"/>
  <c r="AW984" i="210"/>
  <c r="AV984" i="210"/>
  <c r="AU984" i="210"/>
  <c r="BD983" i="210"/>
  <c r="AY983" i="210"/>
  <c r="AX983" i="210"/>
  <c r="AW983" i="210"/>
  <c r="AV983" i="210"/>
  <c r="AU983" i="210"/>
  <c r="BD982" i="210"/>
  <c r="AY982" i="210"/>
  <c r="AX982" i="210"/>
  <c r="AW982" i="210"/>
  <c r="AV982" i="210"/>
  <c r="AU982" i="210"/>
  <c r="BD981" i="210"/>
  <c r="AY981" i="210"/>
  <c r="AX981" i="210"/>
  <c r="AW981" i="210"/>
  <c r="AV981" i="210"/>
  <c r="AU981" i="210"/>
  <c r="BD980" i="210"/>
  <c r="AY980" i="210"/>
  <c r="AX980" i="210"/>
  <c r="AW980" i="210"/>
  <c r="AV980" i="210"/>
  <c r="AU980" i="210"/>
  <c r="BD979" i="210"/>
  <c r="AY979" i="210"/>
  <c r="AX979" i="210"/>
  <c r="AW979" i="210"/>
  <c r="AV979" i="210"/>
  <c r="AU979" i="210"/>
  <c r="BD978" i="210"/>
  <c r="AY978" i="210"/>
  <c r="AX978" i="210"/>
  <c r="AW978" i="210"/>
  <c r="AV978" i="210"/>
  <c r="AU978" i="210"/>
  <c r="BD977" i="210"/>
  <c r="AY977" i="210"/>
  <c r="AX977" i="210"/>
  <c r="AW977" i="210"/>
  <c r="AV977" i="210"/>
  <c r="AU977" i="210"/>
  <c r="BD976" i="210"/>
  <c r="AY976" i="210"/>
  <c r="AX976" i="210"/>
  <c r="AW976" i="210"/>
  <c r="AV976" i="210"/>
  <c r="AU976" i="210"/>
  <c r="BD975" i="210"/>
  <c r="AY975" i="210"/>
  <c r="AX975" i="210"/>
  <c r="AW975" i="210"/>
  <c r="AV975" i="210"/>
  <c r="AU975" i="210"/>
  <c r="BD974" i="210"/>
  <c r="AY974" i="210"/>
  <c r="AX974" i="210"/>
  <c r="AW974" i="210"/>
  <c r="AV974" i="210"/>
  <c r="AU974" i="210"/>
  <c r="BD973" i="210"/>
  <c r="AY973" i="210"/>
  <c r="AX973" i="210"/>
  <c r="AW973" i="210"/>
  <c r="AV973" i="210"/>
  <c r="AU973" i="210"/>
  <c r="BD972" i="210"/>
  <c r="AY972" i="210"/>
  <c r="AX972" i="210"/>
  <c r="AW972" i="210"/>
  <c r="AV972" i="210"/>
  <c r="AU972" i="210"/>
  <c r="BD971" i="210"/>
  <c r="AY971" i="210"/>
  <c r="AX971" i="210"/>
  <c r="AW971" i="210"/>
  <c r="AV971" i="210"/>
  <c r="AU971" i="210"/>
  <c r="BD970" i="210"/>
  <c r="AY970" i="210"/>
  <c r="AX970" i="210"/>
  <c r="AW970" i="210"/>
  <c r="AV970" i="210"/>
  <c r="AU970" i="210"/>
  <c r="BD969" i="210"/>
  <c r="AY969" i="210"/>
  <c r="AX969" i="210"/>
  <c r="AW969" i="210"/>
  <c r="AV969" i="210"/>
  <c r="AU969" i="210"/>
  <c r="BD968" i="210"/>
  <c r="AY968" i="210"/>
  <c r="AX968" i="210"/>
  <c r="AW968" i="210"/>
  <c r="AV968" i="210"/>
  <c r="AU968" i="210"/>
  <c r="BD967" i="210"/>
  <c r="AY967" i="210"/>
  <c r="AX967" i="210"/>
  <c r="AW967" i="210"/>
  <c r="AV967" i="210"/>
  <c r="AU967" i="210"/>
  <c r="BD966" i="210"/>
  <c r="AY966" i="210"/>
  <c r="AX966" i="210"/>
  <c r="AW966" i="210"/>
  <c r="AV966" i="210"/>
  <c r="AU966" i="210"/>
  <c r="BD965" i="210"/>
  <c r="AY965" i="210"/>
  <c r="AX965" i="210"/>
  <c r="AW965" i="210"/>
  <c r="AV965" i="210"/>
  <c r="AU965" i="210"/>
  <c r="BD964" i="210"/>
  <c r="AY964" i="210"/>
  <c r="AX964" i="210"/>
  <c r="AW964" i="210"/>
  <c r="AV964" i="210"/>
  <c r="AU964" i="210"/>
  <c r="BD963" i="210"/>
  <c r="AY963" i="210"/>
  <c r="AX963" i="210"/>
  <c r="AW963" i="210"/>
  <c r="AV963" i="210"/>
  <c r="AU963" i="210"/>
  <c r="BD962" i="210"/>
  <c r="AY962" i="210"/>
  <c r="AX962" i="210"/>
  <c r="AW962" i="210"/>
  <c r="AV962" i="210"/>
  <c r="AU962" i="210"/>
  <c r="BD961" i="210"/>
  <c r="AY961" i="210"/>
  <c r="AX961" i="210"/>
  <c r="AW961" i="210"/>
  <c r="AV961" i="210"/>
  <c r="AU961" i="210"/>
  <c r="BD960" i="210"/>
  <c r="AY960" i="210"/>
  <c r="AX960" i="210"/>
  <c r="AW960" i="210"/>
  <c r="AV960" i="210"/>
  <c r="AU960" i="210"/>
  <c r="BD959" i="210"/>
  <c r="AY959" i="210"/>
  <c r="AX959" i="210"/>
  <c r="AW959" i="210"/>
  <c r="AV959" i="210"/>
  <c r="AU959" i="210"/>
  <c r="BD958" i="210"/>
  <c r="AY958" i="210"/>
  <c r="AX958" i="210"/>
  <c r="AW958" i="210"/>
  <c r="AV958" i="210"/>
  <c r="AU958" i="210"/>
  <c r="BD957" i="210"/>
  <c r="AY957" i="210"/>
  <c r="AX957" i="210"/>
  <c r="AW957" i="210"/>
  <c r="AV957" i="210"/>
  <c r="AU957" i="210"/>
  <c r="BD956" i="210"/>
  <c r="AY956" i="210"/>
  <c r="AX956" i="210"/>
  <c r="AW956" i="210"/>
  <c r="AV956" i="210"/>
  <c r="AU956" i="210"/>
  <c r="BD955" i="210"/>
  <c r="AY955" i="210"/>
  <c r="AX955" i="210"/>
  <c r="AW955" i="210"/>
  <c r="AV955" i="210"/>
  <c r="AU955" i="210"/>
  <c r="BD954" i="210"/>
  <c r="AY954" i="210"/>
  <c r="AX954" i="210"/>
  <c r="AW954" i="210"/>
  <c r="AV954" i="210"/>
  <c r="AU954" i="210"/>
  <c r="BD953" i="210"/>
  <c r="AY953" i="210"/>
  <c r="AX953" i="210"/>
  <c r="AW953" i="210"/>
  <c r="AV953" i="210"/>
  <c r="AU953" i="210"/>
  <c r="BD952" i="210"/>
  <c r="AY952" i="210"/>
  <c r="AX952" i="210"/>
  <c r="AW952" i="210"/>
  <c r="AV952" i="210"/>
  <c r="AU952" i="210"/>
  <c r="BD951" i="210"/>
  <c r="AY951" i="210"/>
  <c r="AX951" i="210"/>
  <c r="AW951" i="210"/>
  <c r="AV951" i="210"/>
  <c r="AU951" i="210"/>
  <c r="BD950" i="210"/>
  <c r="AY950" i="210"/>
  <c r="AX950" i="210"/>
  <c r="AW950" i="210"/>
  <c r="AV950" i="210"/>
  <c r="AU950" i="210"/>
  <c r="BD949" i="210"/>
  <c r="AY949" i="210"/>
  <c r="AX949" i="210"/>
  <c r="AW949" i="210"/>
  <c r="AV949" i="210"/>
  <c r="AU949" i="210"/>
  <c r="BD948" i="210"/>
  <c r="AY948" i="210"/>
  <c r="AX948" i="210"/>
  <c r="AW948" i="210"/>
  <c r="AV948" i="210"/>
  <c r="AU948" i="210"/>
  <c r="BD947" i="210"/>
  <c r="AY947" i="210"/>
  <c r="AX947" i="210"/>
  <c r="AW947" i="210"/>
  <c r="AV947" i="210"/>
  <c r="AU947" i="210"/>
  <c r="BD946" i="210"/>
  <c r="AY946" i="210"/>
  <c r="AX946" i="210"/>
  <c r="AW946" i="210"/>
  <c r="AV946" i="210"/>
  <c r="AU946" i="210"/>
  <c r="BD945" i="210"/>
  <c r="AY945" i="210"/>
  <c r="AX945" i="210"/>
  <c r="AW945" i="210"/>
  <c r="AV945" i="210"/>
  <c r="AU945" i="210"/>
  <c r="BD944" i="210"/>
  <c r="AY944" i="210"/>
  <c r="AX944" i="210"/>
  <c r="AW944" i="210"/>
  <c r="AV944" i="210"/>
  <c r="AU944" i="210"/>
  <c r="BD943" i="210"/>
  <c r="AY943" i="210"/>
  <c r="AX943" i="210"/>
  <c r="AW943" i="210"/>
  <c r="AV943" i="210"/>
  <c r="AU943" i="210"/>
  <c r="BD942" i="210"/>
  <c r="AY942" i="210"/>
  <c r="AX942" i="210"/>
  <c r="AW942" i="210"/>
  <c r="AV942" i="210"/>
  <c r="AU942" i="210"/>
  <c r="BD941" i="210"/>
  <c r="AY941" i="210"/>
  <c r="AX941" i="210"/>
  <c r="AW941" i="210"/>
  <c r="AV941" i="210"/>
  <c r="AU941" i="210"/>
  <c r="BD940" i="210"/>
  <c r="AY940" i="210"/>
  <c r="AX940" i="210"/>
  <c r="AW940" i="210"/>
  <c r="AV940" i="210"/>
  <c r="AU940" i="210"/>
  <c r="BD939" i="210"/>
  <c r="AY939" i="210"/>
  <c r="AX939" i="210"/>
  <c r="AW939" i="210"/>
  <c r="AV939" i="210"/>
  <c r="AU939" i="210"/>
  <c r="BD938" i="210"/>
  <c r="AY938" i="210"/>
  <c r="AX938" i="210"/>
  <c r="AW938" i="210"/>
  <c r="AV938" i="210"/>
  <c r="AU938" i="210"/>
  <c r="BD937" i="210"/>
  <c r="AY937" i="210"/>
  <c r="AX937" i="210"/>
  <c r="AW937" i="210"/>
  <c r="AV937" i="210"/>
  <c r="AU937" i="210"/>
  <c r="BD936" i="210"/>
  <c r="AY936" i="210"/>
  <c r="AX936" i="210"/>
  <c r="AW936" i="210"/>
  <c r="AV936" i="210"/>
  <c r="AU936" i="210"/>
  <c r="BD935" i="210"/>
  <c r="AY935" i="210"/>
  <c r="AX935" i="210"/>
  <c r="AW935" i="210"/>
  <c r="AV935" i="210"/>
  <c r="AU935" i="210"/>
  <c r="BD934" i="210"/>
  <c r="AY934" i="210"/>
  <c r="AX934" i="210"/>
  <c r="AW934" i="210"/>
  <c r="AV934" i="210"/>
  <c r="AU934" i="210"/>
  <c r="BD933" i="210"/>
  <c r="AY933" i="210"/>
  <c r="AX933" i="210"/>
  <c r="AW933" i="210"/>
  <c r="AV933" i="210"/>
  <c r="AU933" i="210"/>
  <c r="BD932" i="210"/>
  <c r="AY932" i="210"/>
  <c r="AX932" i="210"/>
  <c r="AW932" i="210"/>
  <c r="AV932" i="210"/>
  <c r="AU932" i="210"/>
  <c r="BD931" i="210"/>
  <c r="AY931" i="210"/>
  <c r="AX931" i="210"/>
  <c r="AW931" i="210"/>
  <c r="AV931" i="210"/>
  <c r="AU931" i="210"/>
  <c r="BD930" i="210"/>
  <c r="AY930" i="210"/>
  <c r="AX930" i="210"/>
  <c r="AW930" i="210"/>
  <c r="AV930" i="210"/>
  <c r="AU930" i="210"/>
  <c r="BD929" i="210"/>
  <c r="AY929" i="210"/>
  <c r="AX929" i="210"/>
  <c r="AW929" i="210"/>
  <c r="AV929" i="210"/>
  <c r="AU929" i="210"/>
  <c r="BD928" i="210"/>
  <c r="AY928" i="210"/>
  <c r="AX928" i="210"/>
  <c r="AW928" i="210"/>
  <c r="AV928" i="210"/>
  <c r="AU928" i="210"/>
  <c r="BD927" i="210"/>
  <c r="AY927" i="210"/>
  <c r="AX927" i="210"/>
  <c r="AW927" i="210"/>
  <c r="AV927" i="210"/>
  <c r="AU927" i="210"/>
  <c r="BD926" i="210"/>
  <c r="AY926" i="210"/>
  <c r="AX926" i="210"/>
  <c r="AW926" i="210"/>
  <c r="AV926" i="210"/>
  <c r="AU926" i="210"/>
  <c r="BD925" i="210"/>
  <c r="AY925" i="210"/>
  <c r="AX925" i="210"/>
  <c r="AW925" i="210"/>
  <c r="AV925" i="210"/>
  <c r="AU925" i="210"/>
  <c r="BD924" i="210"/>
  <c r="AY924" i="210"/>
  <c r="AX924" i="210"/>
  <c r="AW924" i="210"/>
  <c r="AV924" i="210"/>
  <c r="AU924" i="210"/>
  <c r="BD923" i="210"/>
  <c r="AY923" i="210"/>
  <c r="AX923" i="210"/>
  <c r="AW923" i="210"/>
  <c r="AV923" i="210"/>
  <c r="AU923" i="210"/>
  <c r="BD922" i="210"/>
  <c r="AY922" i="210"/>
  <c r="AX922" i="210"/>
  <c r="AW922" i="210"/>
  <c r="AV922" i="210"/>
  <c r="AU922" i="210"/>
  <c r="BD921" i="210"/>
  <c r="AY921" i="210"/>
  <c r="AX921" i="210"/>
  <c r="AW921" i="210"/>
  <c r="AV921" i="210"/>
  <c r="AU921" i="210"/>
  <c r="BD920" i="210"/>
  <c r="AY920" i="210"/>
  <c r="AX920" i="210"/>
  <c r="AW920" i="210"/>
  <c r="AV920" i="210"/>
  <c r="AU920" i="210"/>
  <c r="BD919" i="210"/>
  <c r="AY919" i="210"/>
  <c r="AX919" i="210"/>
  <c r="AW919" i="210"/>
  <c r="AV919" i="210"/>
  <c r="AU919" i="210"/>
  <c r="BD918" i="210"/>
  <c r="AY918" i="210"/>
  <c r="AX918" i="210"/>
  <c r="AW918" i="210"/>
  <c r="AV918" i="210"/>
  <c r="AU918" i="210"/>
  <c r="BD917" i="210"/>
  <c r="AY917" i="210"/>
  <c r="AX917" i="210"/>
  <c r="AW917" i="210"/>
  <c r="AV917" i="210"/>
  <c r="AU917" i="210"/>
  <c r="BD916" i="210"/>
  <c r="AY916" i="210"/>
  <c r="AX916" i="210"/>
  <c r="AW916" i="210"/>
  <c r="AV916" i="210"/>
  <c r="AU916" i="210"/>
  <c r="BD915" i="210"/>
  <c r="AY915" i="210"/>
  <c r="AX915" i="210"/>
  <c r="AW915" i="210"/>
  <c r="AV915" i="210"/>
  <c r="AU915" i="210"/>
  <c r="BD914" i="210"/>
  <c r="AY914" i="210"/>
  <c r="AX914" i="210"/>
  <c r="AW914" i="210"/>
  <c r="AV914" i="210"/>
  <c r="AU914" i="210"/>
  <c r="BD913" i="210"/>
  <c r="AY913" i="210"/>
  <c r="AX913" i="210"/>
  <c r="AW913" i="210"/>
  <c r="AV913" i="210"/>
  <c r="AU913" i="210"/>
  <c r="BD912" i="210"/>
  <c r="AY912" i="210"/>
  <c r="AX912" i="210"/>
  <c r="AW912" i="210"/>
  <c r="AV912" i="210"/>
  <c r="AU912" i="210"/>
  <c r="BD911" i="210"/>
  <c r="AY911" i="210"/>
  <c r="AX911" i="210"/>
  <c r="AW911" i="210"/>
  <c r="AV911" i="210"/>
  <c r="AU911" i="210"/>
  <c r="BD910" i="210"/>
  <c r="AY910" i="210"/>
  <c r="AX910" i="210"/>
  <c r="AW910" i="210"/>
  <c r="AV910" i="210"/>
  <c r="AU910" i="210"/>
  <c r="BD909" i="210"/>
  <c r="AY909" i="210"/>
  <c r="AX909" i="210"/>
  <c r="AW909" i="210"/>
  <c r="AV909" i="210"/>
  <c r="AU909" i="210"/>
  <c r="BD908" i="210"/>
  <c r="AY908" i="210"/>
  <c r="AX908" i="210"/>
  <c r="AW908" i="210"/>
  <c r="AV908" i="210"/>
  <c r="AU908" i="210"/>
  <c r="BD907" i="210"/>
  <c r="AY907" i="210"/>
  <c r="AX907" i="210"/>
  <c r="AW907" i="210"/>
  <c r="AV907" i="210"/>
  <c r="AU907" i="210"/>
  <c r="BD906" i="210"/>
  <c r="AY906" i="210"/>
  <c r="AX906" i="210"/>
  <c r="AW906" i="210"/>
  <c r="AV906" i="210"/>
  <c r="AU906" i="210"/>
  <c r="BD905" i="210"/>
  <c r="AY905" i="210"/>
  <c r="AX905" i="210"/>
  <c r="AW905" i="210"/>
  <c r="AV905" i="210"/>
  <c r="AU905" i="210"/>
  <c r="BD904" i="210"/>
  <c r="AY904" i="210"/>
  <c r="AX904" i="210"/>
  <c r="AW904" i="210"/>
  <c r="AV904" i="210"/>
  <c r="AU904" i="210"/>
  <c r="BD903" i="210"/>
  <c r="AY903" i="210"/>
  <c r="AX903" i="210"/>
  <c r="AW903" i="210"/>
  <c r="AV903" i="210"/>
  <c r="AU903" i="210"/>
  <c r="BD902" i="210"/>
  <c r="AY902" i="210"/>
  <c r="AX902" i="210"/>
  <c r="AW902" i="210"/>
  <c r="AV902" i="210"/>
  <c r="AU902" i="210"/>
  <c r="BD901" i="210"/>
  <c r="AY901" i="210"/>
  <c r="AX901" i="210"/>
  <c r="AW901" i="210"/>
  <c r="AV901" i="210"/>
  <c r="AU901" i="210"/>
  <c r="BD900" i="210"/>
  <c r="AY900" i="210"/>
  <c r="AX900" i="210"/>
  <c r="AW900" i="210"/>
  <c r="AV900" i="210"/>
  <c r="AU900" i="210"/>
  <c r="BD899" i="210"/>
  <c r="AY899" i="210"/>
  <c r="AX899" i="210"/>
  <c r="AW899" i="210"/>
  <c r="AV899" i="210"/>
  <c r="AU899" i="210"/>
  <c r="BD898" i="210"/>
  <c r="AY898" i="210"/>
  <c r="AX898" i="210"/>
  <c r="AW898" i="210"/>
  <c r="AV898" i="210"/>
  <c r="AU898" i="210"/>
  <c r="BD897" i="210"/>
  <c r="AY897" i="210"/>
  <c r="AX897" i="210"/>
  <c r="AW897" i="210"/>
  <c r="AV897" i="210"/>
  <c r="AU897" i="210"/>
  <c r="BD896" i="210"/>
  <c r="AY896" i="210"/>
  <c r="AX896" i="210"/>
  <c r="AW896" i="210"/>
  <c r="AV896" i="210"/>
  <c r="AU896" i="210"/>
  <c r="BD895" i="210"/>
  <c r="AY895" i="210"/>
  <c r="AX895" i="210"/>
  <c r="AW895" i="210"/>
  <c r="AV895" i="210"/>
  <c r="AU895" i="210"/>
  <c r="BD894" i="210"/>
  <c r="AY894" i="210"/>
  <c r="AX894" i="210"/>
  <c r="AW894" i="210"/>
  <c r="AV894" i="210"/>
  <c r="AU894" i="210"/>
  <c r="BD893" i="210"/>
  <c r="AY893" i="210"/>
  <c r="AX893" i="210"/>
  <c r="AW893" i="210"/>
  <c r="AV893" i="210"/>
  <c r="AU893" i="210"/>
  <c r="BD892" i="210"/>
  <c r="AY892" i="210"/>
  <c r="AX892" i="210"/>
  <c r="AW892" i="210"/>
  <c r="AV892" i="210"/>
  <c r="AU892" i="210"/>
  <c r="BD891" i="210"/>
  <c r="AY891" i="210"/>
  <c r="AX891" i="210"/>
  <c r="AW891" i="210"/>
  <c r="AV891" i="210"/>
  <c r="AU891" i="210"/>
  <c r="BD890" i="210"/>
  <c r="AY890" i="210"/>
  <c r="AX890" i="210"/>
  <c r="AW890" i="210"/>
  <c r="AV890" i="210"/>
  <c r="AU890" i="210"/>
  <c r="BD889" i="210"/>
  <c r="AY889" i="210"/>
  <c r="AX889" i="210"/>
  <c r="AW889" i="210"/>
  <c r="AV889" i="210"/>
  <c r="AU889" i="210"/>
  <c r="BD888" i="210"/>
  <c r="AY888" i="210"/>
  <c r="AX888" i="210"/>
  <c r="AW888" i="210"/>
  <c r="AV888" i="210"/>
  <c r="AU888" i="210"/>
  <c r="BD887" i="210"/>
  <c r="AY887" i="210"/>
  <c r="AX887" i="210"/>
  <c r="AW887" i="210"/>
  <c r="AV887" i="210"/>
  <c r="AU887" i="210"/>
  <c r="BD886" i="210"/>
  <c r="AY886" i="210"/>
  <c r="AX886" i="210"/>
  <c r="AW886" i="210"/>
  <c r="AV886" i="210"/>
  <c r="AU886" i="210"/>
  <c r="BD885" i="210"/>
  <c r="AY885" i="210"/>
  <c r="AX885" i="210"/>
  <c r="AW885" i="210"/>
  <c r="AV885" i="210"/>
  <c r="AU885" i="210"/>
  <c r="BD884" i="210"/>
  <c r="AY884" i="210"/>
  <c r="AX884" i="210"/>
  <c r="AW884" i="210"/>
  <c r="AV884" i="210"/>
  <c r="AU884" i="210"/>
  <c r="BD883" i="210"/>
  <c r="AY883" i="210"/>
  <c r="AX883" i="210"/>
  <c r="AW883" i="210"/>
  <c r="AV883" i="210"/>
  <c r="AU883" i="210"/>
  <c r="BD882" i="210"/>
  <c r="AY882" i="210"/>
  <c r="AX882" i="210"/>
  <c r="AW882" i="210"/>
  <c r="AV882" i="210"/>
  <c r="AU882" i="210"/>
  <c r="BD881" i="210"/>
  <c r="AY881" i="210"/>
  <c r="AX881" i="210"/>
  <c r="AW881" i="210"/>
  <c r="AV881" i="210"/>
  <c r="AU881" i="210"/>
  <c r="BD880" i="210"/>
  <c r="AY880" i="210"/>
  <c r="AX880" i="210"/>
  <c r="AW880" i="210"/>
  <c r="AV880" i="210"/>
  <c r="AU880" i="210"/>
  <c r="BD879" i="210"/>
  <c r="AY879" i="210"/>
  <c r="AX879" i="210"/>
  <c r="AW879" i="210"/>
  <c r="AV879" i="210"/>
  <c r="AU879" i="210"/>
  <c r="BD878" i="210"/>
  <c r="AY878" i="210"/>
  <c r="AX878" i="210"/>
  <c r="AW878" i="210"/>
  <c r="AV878" i="210"/>
  <c r="AU878" i="210"/>
  <c r="BD877" i="210"/>
  <c r="AY877" i="210"/>
  <c r="AX877" i="210"/>
  <c r="AW877" i="210"/>
  <c r="AV877" i="210"/>
  <c r="AU877" i="210"/>
  <c r="BD876" i="210"/>
  <c r="AY876" i="210"/>
  <c r="AX876" i="210"/>
  <c r="AW876" i="210"/>
  <c r="AV876" i="210"/>
  <c r="AU876" i="210"/>
  <c r="BD875" i="210"/>
  <c r="AY875" i="210"/>
  <c r="AX875" i="210"/>
  <c r="AW875" i="210"/>
  <c r="AV875" i="210"/>
  <c r="AU875" i="210"/>
  <c r="BD874" i="210"/>
  <c r="AY874" i="210"/>
  <c r="AX874" i="210"/>
  <c r="AW874" i="210"/>
  <c r="AV874" i="210"/>
  <c r="AU874" i="210"/>
  <c r="BD873" i="210"/>
  <c r="AY873" i="210"/>
  <c r="AX873" i="210"/>
  <c r="AW873" i="210"/>
  <c r="AV873" i="210"/>
  <c r="AU873" i="210"/>
  <c r="BD872" i="210"/>
  <c r="AY872" i="210"/>
  <c r="AX872" i="210"/>
  <c r="AW872" i="210"/>
  <c r="AV872" i="210"/>
  <c r="AU872" i="210"/>
  <c r="BD871" i="210"/>
  <c r="AY871" i="210"/>
  <c r="AX871" i="210"/>
  <c r="AW871" i="210"/>
  <c r="AV871" i="210"/>
  <c r="AU871" i="210"/>
  <c r="BD870" i="210"/>
  <c r="AY870" i="210"/>
  <c r="AX870" i="210"/>
  <c r="AW870" i="210"/>
  <c r="AV870" i="210"/>
  <c r="AU870" i="210"/>
  <c r="BD869" i="210"/>
  <c r="AY869" i="210"/>
  <c r="AX869" i="210"/>
  <c r="AW869" i="210"/>
  <c r="AV869" i="210"/>
  <c r="AU869" i="210"/>
  <c r="BD868" i="210"/>
  <c r="AY868" i="210"/>
  <c r="AX868" i="210"/>
  <c r="AW868" i="210"/>
  <c r="AV868" i="210"/>
  <c r="AU868" i="210"/>
  <c r="BD867" i="210"/>
  <c r="AY867" i="210"/>
  <c r="AX867" i="210"/>
  <c r="AW867" i="210"/>
  <c r="AV867" i="210"/>
  <c r="AU867" i="210"/>
  <c r="BD866" i="210"/>
  <c r="AY866" i="210"/>
  <c r="AX866" i="210"/>
  <c r="AW866" i="210"/>
  <c r="AV866" i="210"/>
  <c r="AU866" i="210"/>
  <c r="BD865" i="210"/>
  <c r="AY865" i="210"/>
  <c r="AX865" i="210"/>
  <c r="AW865" i="210"/>
  <c r="AV865" i="210"/>
  <c r="AU865" i="210"/>
  <c r="BD864" i="210"/>
  <c r="AY864" i="210"/>
  <c r="AX864" i="210"/>
  <c r="AW864" i="210"/>
  <c r="AV864" i="210"/>
  <c r="AU864" i="210"/>
  <c r="BD863" i="210"/>
  <c r="AY863" i="210"/>
  <c r="AX863" i="210"/>
  <c r="AW863" i="210"/>
  <c r="AV863" i="210"/>
  <c r="AU863" i="210"/>
  <c r="BD862" i="210"/>
  <c r="AY862" i="210"/>
  <c r="AX862" i="210"/>
  <c r="AW862" i="210"/>
  <c r="AV862" i="210"/>
  <c r="AU862" i="210"/>
  <c r="BD861" i="210"/>
  <c r="AY861" i="210"/>
  <c r="AX861" i="210"/>
  <c r="AW861" i="210"/>
  <c r="AV861" i="210"/>
  <c r="AU861" i="210"/>
  <c r="BD860" i="210"/>
  <c r="AY860" i="210"/>
  <c r="AX860" i="210"/>
  <c r="AW860" i="210"/>
  <c r="AV860" i="210"/>
  <c r="AU860" i="210"/>
  <c r="BD859" i="210"/>
  <c r="AY859" i="210"/>
  <c r="AX859" i="210"/>
  <c r="AW859" i="210"/>
  <c r="AV859" i="210"/>
  <c r="AU859" i="210"/>
  <c r="BD858" i="210"/>
  <c r="AY858" i="210"/>
  <c r="AX858" i="210"/>
  <c r="AW858" i="210"/>
  <c r="AV858" i="210"/>
  <c r="AU858" i="210"/>
  <c r="BD857" i="210"/>
  <c r="AY857" i="210"/>
  <c r="AX857" i="210"/>
  <c r="AW857" i="210"/>
  <c r="AV857" i="210"/>
  <c r="AU857" i="210"/>
  <c r="BD856" i="210"/>
  <c r="AY856" i="210"/>
  <c r="AX856" i="210"/>
  <c r="AW856" i="210"/>
  <c r="AV856" i="210"/>
  <c r="AU856" i="210"/>
  <c r="BD855" i="210"/>
  <c r="AY855" i="210"/>
  <c r="AX855" i="210"/>
  <c r="AW855" i="210"/>
  <c r="AV855" i="210"/>
  <c r="AU855" i="210"/>
  <c r="BD854" i="210"/>
  <c r="AY854" i="210"/>
  <c r="AX854" i="210"/>
  <c r="AW854" i="210"/>
  <c r="AV854" i="210"/>
  <c r="AU854" i="210"/>
  <c r="BD853" i="210"/>
  <c r="AY853" i="210"/>
  <c r="AX853" i="210"/>
  <c r="AW853" i="210"/>
  <c r="AV853" i="210"/>
  <c r="AU853" i="210"/>
  <c r="BD852" i="210"/>
  <c r="AY852" i="210"/>
  <c r="AX852" i="210"/>
  <c r="AW852" i="210"/>
  <c r="AV852" i="210"/>
  <c r="AU852" i="210"/>
  <c r="BD851" i="210"/>
  <c r="AY851" i="210"/>
  <c r="AX851" i="210"/>
  <c r="AW851" i="210"/>
  <c r="AV851" i="210"/>
  <c r="AU851" i="210"/>
  <c r="BD850" i="210"/>
  <c r="AY850" i="210"/>
  <c r="AX850" i="210"/>
  <c r="AW850" i="210"/>
  <c r="AV850" i="210"/>
  <c r="AU850" i="210"/>
  <c r="BD849" i="210"/>
  <c r="AY849" i="210"/>
  <c r="AX849" i="210"/>
  <c r="AW849" i="210"/>
  <c r="AV849" i="210"/>
  <c r="AU849" i="210"/>
  <c r="BD848" i="210"/>
  <c r="AY848" i="210"/>
  <c r="AX848" i="210"/>
  <c r="AW848" i="210"/>
  <c r="AV848" i="210"/>
  <c r="AU848" i="210"/>
  <c r="BD847" i="210"/>
  <c r="AY847" i="210"/>
  <c r="AX847" i="210"/>
  <c r="AW847" i="210"/>
  <c r="AV847" i="210"/>
  <c r="AU847" i="210"/>
  <c r="BD846" i="210"/>
  <c r="AY846" i="210"/>
  <c r="AX846" i="210"/>
  <c r="AW846" i="210"/>
  <c r="AV846" i="210"/>
  <c r="AU846" i="210"/>
  <c r="BD845" i="210"/>
  <c r="AY845" i="210"/>
  <c r="AX845" i="210"/>
  <c r="AW845" i="210"/>
  <c r="AV845" i="210"/>
  <c r="AU845" i="210"/>
  <c r="BD844" i="210"/>
  <c r="AY844" i="210"/>
  <c r="AX844" i="210"/>
  <c r="AW844" i="210"/>
  <c r="AV844" i="210"/>
  <c r="AU844" i="210"/>
  <c r="BD843" i="210"/>
  <c r="AY843" i="210"/>
  <c r="AX843" i="210"/>
  <c r="AW843" i="210"/>
  <c r="AV843" i="210"/>
  <c r="AU843" i="210"/>
  <c r="BD842" i="210"/>
  <c r="AY842" i="210"/>
  <c r="AX842" i="210"/>
  <c r="AW842" i="210"/>
  <c r="AV842" i="210"/>
  <c r="AU842" i="210"/>
  <c r="BD841" i="210"/>
  <c r="AY841" i="210"/>
  <c r="AX841" i="210"/>
  <c r="AW841" i="210"/>
  <c r="AV841" i="210"/>
  <c r="AU841" i="210"/>
  <c r="BD840" i="210"/>
  <c r="AY840" i="210"/>
  <c r="AX840" i="210"/>
  <c r="AW840" i="210"/>
  <c r="AV840" i="210"/>
  <c r="AU840" i="210"/>
  <c r="BD839" i="210"/>
  <c r="AY839" i="210"/>
  <c r="AX839" i="210"/>
  <c r="AW839" i="210"/>
  <c r="AV839" i="210"/>
  <c r="AU839" i="210"/>
  <c r="BD838" i="210"/>
  <c r="AY838" i="210"/>
  <c r="AX838" i="210"/>
  <c r="AW838" i="210"/>
  <c r="AV838" i="210"/>
  <c r="AU838" i="210"/>
  <c r="BD837" i="210"/>
  <c r="AY837" i="210"/>
  <c r="AX837" i="210"/>
  <c r="AW837" i="210"/>
  <c r="AV837" i="210"/>
  <c r="AU837" i="210"/>
  <c r="BD836" i="210"/>
  <c r="AY836" i="210"/>
  <c r="AX836" i="210"/>
  <c r="AW836" i="210"/>
  <c r="AV836" i="210"/>
  <c r="AU836" i="210"/>
  <c r="BD835" i="210"/>
  <c r="AY835" i="210"/>
  <c r="AX835" i="210"/>
  <c r="AW835" i="210"/>
  <c r="AV835" i="210"/>
  <c r="AU835" i="210"/>
  <c r="BD834" i="210"/>
  <c r="AY834" i="210"/>
  <c r="AX834" i="210"/>
  <c r="AW834" i="210"/>
  <c r="AV834" i="210"/>
  <c r="AU834" i="210"/>
  <c r="BD833" i="210"/>
  <c r="AY833" i="210"/>
  <c r="AX833" i="210"/>
  <c r="AW833" i="210"/>
  <c r="AV833" i="210"/>
  <c r="AU833" i="210"/>
  <c r="BD832" i="210"/>
  <c r="AY832" i="210"/>
  <c r="AX832" i="210"/>
  <c r="AW832" i="210"/>
  <c r="AV832" i="210"/>
  <c r="AU832" i="210"/>
  <c r="BD831" i="210"/>
  <c r="AY831" i="210"/>
  <c r="AX831" i="210"/>
  <c r="AW831" i="210"/>
  <c r="AV831" i="210"/>
  <c r="AU831" i="210"/>
  <c r="BD830" i="210"/>
  <c r="AY830" i="210"/>
  <c r="AX830" i="210"/>
  <c r="AW830" i="210"/>
  <c r="AV830" i="210"/>
  <c r="AU830" i="210"/>
  <c r="BD829" i="210"/>
  <c r="AY829" i="210"/>
  <c r="AX829" i="210"/>
  <c r="AW829" i="210"/>
  <c r="AV829" i="210"/>
  <c r="AU829" i="210"/>
  <c r="BD828" i="210"/>
  <c r="AY828" i="210"/>
  <c r="AX828" i="210"/>
  <c r="AW828" i="210"/>
  <c r="AV828" i="210"/>
  <c r="AU828" i="210"/>
  <c r="BD827" i="210"/>
  <c r="AY827" i="210"/>
  <c r="AX827" i="210"/>
  <c r="AW827" i="210"/>
  <c r="AV827" i="210"/>
  <c r="AU827" i="210"/>
  <c r="BD826" i="210"/>
  <c r="AY826" i="210"/>
  <c r="AX826" i="210"/>
  <c r="AW826" i="210"/>
  <c r="AV826" i="210"/>
  <c r="AU826" i="210"/>
  <c r="BD825" i="210"/>
  <c r="AY825" i="210"/>
  <c r="AX825" i="210"/>
  <c r="AW825" i="210"/>
  <c r="AV825" i="210"/>
  <c r="AU825" i="210"/>
  <c r="BD824" i="210"/>
  <c r="AY824" i="210"/>
  <c r="AX824" i="210"/>
  <c r="AW824" i="210"/>
  <c r="AV824" i="210"/>
  <c r="AU824" i="210"/>
  <c r="BD823" i="210"/>
  <c r="AY823" i="210"/>
  <c r="AX823" i="210"/>
  <c r="AW823" i="210"/>
  <c r="AV823" i="210"/>
  <c r="AU823" i="210"/>
  <c r="BD822" i="210"/>
  <c r="AY822" i="210"/>
  <c r="AX822" i="210"/>
  <c r="AW822" i="210"/>
  <c r="AV822" i="210"/>
  <c r="AU822" i="210"/>
  <c r="BD821" i="210"/>
  <c r="AY821" i="210"/>
  <c r="AX821" i="210"/>
  <c r="AW821" i="210"/>
  <c r="AV821" i="210"/>
  <c r="AU821" i="210"/>
  <c r="BD820" i="210"/>
  <c r="AY820" i="210"/>
  <c r="AX820" i="210"/>
  <c r="AW820" i="210"/>
  <c r="AV820" i="210"/>
  <c r="AU820" i="210"/>
  <c r="BD819" i="210"/>
  <c r="AY819" i="210"/>
  <c r="AX819" i="210"/>
  <c r="AW819" i="210"/>
  <c r="AV819" i="210"/>
  <c r="AU819" i="210"/>
  <c r="BD818" i="210"/>
  <c r="AY818" i="210"/>
  <c r="AX818" i="210"/>
  <c r="AW818" i="210"/>
  <c r="AV818" i="210"/>
  <c r="AU818" i="210"/>
  <c r="BD817" i="210"/>
  <c r="AY817" i="210"/>
  <c r="AX817" i="210"/>
  <c r="AW817" i="210"/>
  <c r="AV817" i="210"/>
  <c r="AU817" i="210"/>
  <c r="BD816" i="210"/>
  <c r="AY816" i="210"/>
  <c r="AX816" i="210"/>
  <c r="AW816" i="210"/>
  <c r="AV816" i="210"/>
  <c r="AU816" i="210"/>
  <c r="BD815" i="210"/>
  <c r="AY815" i="210"/>
  <c r="AX815" i="210"/>
  <c r="AW815" i="210"/>
  <c r="AV815" i="210"/>
  <c r="AU815" i="210"/>
  <c r="BD814" i="210"/>
  <c r="AY814" i="210"/>
  <c r="AX814" i="210"/>
  <c r="AW814" i="210"/>
  <c r="AV814" i="210"/>
  <c r="AU814" i="210"/>
  <c r="BD813" i="210"/>
  <c r="AY813" i="210"/>
  <c r="AX813" i="210"/>
  <c r="AW813" i="210"/>
  <c r="AV813" i="210"/>
  <c r="AU813" i="210"/>
  <c r="BD812" i="210"/>
  <c r="AY812" i="210"/>
  <c r="AX812" i="210"/>
  <c r="AW812" i="210"/>
  <c r="AV812" i="210"/>
  <c r="AU812" i="210"/>
  <c r="BD811" i="210"/>
  <c r="AY811" i="210"/>
  <c r="AX811" i="210"/>
  <c r="AW811" i="210"/>
  <c r="AV811" i="210"/>
  <c r="AU811" i="210"/>
  <c r="BD810" i="210"/>
  <c r="AY810" i="210"/>
  <c r="AX810" i="210"/>
  <c r="AW810" i="210"/>
  <c r="AV810" i="210"/>
  <c r="AU810" i="210"/>
  <c r="BD809" i="210"/>
  <c r="AY809" i="210"/>
  <c r="AX809" i="210"/>
  <c r="AW809" i="210"/>
  <c r="AV809" i="210"/>
  <c r="AU809" i="210"/>
  <c r="BD808" i="210"/>
  <c r="AY808" i="210"/>
  <c r="AX808" i="210"/>
  <c r="AW808" i="210"/>
  <c r="AV808" i="210"/>
  <c r="AU808" i="210"/>
  <c r="BD807" i="210"/>
  <c r="AY807" i="210"/>
  <c r="AX807" i="210"/>
  <c r="AW807" i="210"/>
  <c r="AV807" i="210"/>
  <c r="AU807" i="210"/>
  <c r="BD806" i="210"/>
  <c r="AY806" i="210"/>
  <c r="AX806" i="210"/>
  <c r="AW806" i="210"/>
  <c r="AV806" i="210"/>
  <c r="AU806" i="210"/>
  <c r="BD805" i="210"/>
  <c r="AY805" i="210"/>
  <c r="AX805" i="210"/>
  <c r="AW805" i="210"/>
  <c r="AV805" i="210"/>
  <c r="AU805" i="210"/>
  <c r="BD804" i="210"/>
  <c r="AY804" i="210"/>
  <c r="AX804" i="210"/>
  <c r="AW804" i="210"/>
  <c r="AV804" i="210"/>
  <c r="AU804" i="210"/>
  <c r="BD803" i="210"/>
  <c r="AY803" i="210"/>
  <c r="AX803" i="210"/>
  <c r="AW803" i="210"/>
  <c r="AV803" i="210"/>
  <c r="AU803" i="210"/>
  <c r="BD802" i="210"/>
  <c r="AY802" i="210"/>
  <c r="AX802" i="210"/>
  <c r="AW802" i="210"/>
  <c r="AV802" i="210"/>
  <c r="AU802" i="210"/>
  <c r="BD801" i="210"/>
  <c r="AY801" i="210"/>
  <c r="AX801" i="210"/>
  <c r="AW801" i="210"/>
  <c r="AV801" i="210"/>
  <c r="AU801" i="210"/>
  <c r="BD800" i="210"/>
  <c r="AY800" i="210"/>
  <c r="AX800" i="210"/>
  <c r="AW800" i="210"/>
  <c r="AV800" i="210"/>
  <c r="AU800" i="210"/>
  <c r="BD799" i="210"/>
  <c r="AY799" i="210"/>
  <c r="AX799" i="210"/>
  <c r="AW799" i="210"/>
  <c r="AV799" i="210"/>
  <c r="AU799" i="210"/>
  <c r="BD798" i="210"/>
  <c r="AY798" i="210"/>
  <c r="AX798" i="210"/>
  <c r="AW798" i="210"/>
  <c r="AV798" i="210"/>
  <c r="AU798" i="210"/>
  <c r="BD797" i="210"/>
  <c r="AY797" i="210"/>
  <c r="AX797" i="210"/>
  <c r="AW797" i="210"/>
  <c r="AV797" i="210"/>
  <c r="AU797" i="210"/>
  <c r="BD796" i="210"/>
  <c r="AY796" i="210"/>
  <c r="AX796" i="210"/>
  <c r="AW796" i="210"/>
  <c r="AV796" i="210"/>
  <c r="AU796" i="210"/>
  <c r="BD795" i="210"/>
  <c r="AY795" i="210"/>
  <c r="AX795" i="210"/>
  <c r="AW795" i="210"/>
  <c r="AV795" i="210"/>
  <c r="AU795" i="210"/>
  <c r="BD794" i="210"/>
  <c r="AY794" i="210"/>
  <c r="AX794" i="210"/>
  <c r="AW794" i="210"/>
  <c r="AV794" i="210"/>
  <c r="AU794" i="210"/>
  <c r="BD793" i="210"/>
  <c r="AY793" i="210"/>
  <c r="AX793" i="210"/>
  <c r="AW793" i="210"/>
  <c r="AV793" i="210"/>
  <c r="AU793" i="210"/>
  <c r="BD792" i="210"/>
  <c r="AY792" i="210"/>
  <c r="AX792" i="210"/>
  <c r="AW792" i="210"/>
  <c r="AV792" i="210"/>
  <c r="AU792" i="210"/>
  <c r="BD791" i="210"/>
  <c r="AY791" i="210"/>
  <c r="AX791" i="210"/>
  <c r="AW791" i="210"/>
  <c r="AV791" i="210"/>
  <c r="AU791" i="210"/>
  <c r="BD790" i="210"/>
  <c r="AY790" i="210"/>
  <c r="AX790" i="210"/>
  <c r="AW790" i="210"/>
  <c r="AV790" i="210"/>
  <c r="AU790" i="210"/>
  <c r="BD789" i="210"/>
  <c r="AY789" i="210"/>
  <c r="AX789" i="210"/>
  <c r="AW789" i="210"/>
  <c r="AV789" i="210"/>
  <c r="AU789" i="210"/>
  <c r="BD788" i="210"/>
  <c r="AY788" i="210"/>
  <c r="AX788" i="210"/>
  <c r="AW788" i="210"/>
  <c r="AV788" i="210"/>
  <c r="AU788" i="210"/>
  <c r="BD787" i="210"/>
  <c r="AY787" i="210"/>
  <c r="AX787" i="210"/>
  <c r="AW787" i="210"/>
  <c r="AV787" i="210"/>
  <c r="AU787" i="210"/>
  <c r="BD786" i="210"/>
  <c r="AY786" i="210"/>
  <c r="AX786" i="210"/>
  <c r="AW786" i="210"/>
  <c r="AV786" i="210"/>
  <c r="AU786" i="210"/>
  <c r="BD785" i="210"/>
  <c r="AY785" i="210"/>
  <c r="AX785" i="210"/>
  <c r="AW785" i="210"/>
  <c r="AV785" i="210"/>
  <c r="AU785" i="210"/>
  <c r="BD784" i="210"/>
  <c r="AY784" i="210"/>
  <c r="AX784" i="210"/>
  <c r="AW784" i="210"/>
  <c r="AV784" i="210"/>
  <c r="AU784" i="210"/>
  <c r="BD783" i="210"/>
  <c r="AY783" i="210"/>
  <c r="AX783" i="210"/>
  <c r="AW783" i="210"/>
  <c r="AV783" i="210"/>
  <c r="AU783" i="210"/>
  <c r="BD782" i="210"/>
  <c r="AY782" i="210"/>
  <c r="AX782" i="210"/>
  <c r="AW782" i="210"/>
  <c r="AV782" i="210"/>
  <c r="AU782" i="210"/>
  <c r="BD781" i="210"/>
  <c r="AY781" i="210"/>
  <c r="AX781" i="210"/>
  <c r="AW781" i="210"/>
  <c r="AV781" i="210"/>
  <c r="AU781" i="210"/>
  <c r="BD780" i="210"/>
  <c r="AY780" i="210"/>
  <c r="AX780" i="210"/>
  <c r="AW780" i="210"/>
  <c r="AV780" i="210"/>
  <c r="AU780" i="210"/>
  <c r="BD779" i="210"/>
  <c r="AY779" i="210"/>
  <c r="AX779" i="210"/>
  <c r="AW779" i="210"/>
  <c r="AV779" i="210"/>
  <c r="AU779" i="210"/>
  <c r="BD778" i="210"/>
  <c r="AY778" i="210"/>
  <c r="AX778" i="210"/>
  <c r="AW778" i="210"/>
  <c r="AV778" i="210"/>
  <c r="AU778" i="210"/>
  <c r="BD777" i="210"/>
  <c r="AY777" i="210"/>
  <c r="AX777" i="210"/>
  <c r="AW777" i="210"/>
  <c r="AV777" i="210"/>
  <c r="AU777" i="210"/>
  <c r="BD776" i="210"/>
  <c r="AY776" i="210"/>
  <c r="AX776" i="210"/>
  <c r="AW776" i="210"/>
  <c r="AV776" i="210"/>
  <c r="AU776" i="210"/>
  <c r="BD775" i="210"/>
  <c r="AY775" i="210"/>
  <c r="AX775" i="210"/>
  <c r="AW775" i="210"/>
  <c r="AV775" i="210"/>
  <c r="AU775" i="210"/>
  <c r="BD774" i="210"/>
  <c r="AY774" i="210"/>
  <c r="AX774" i="210"/>
  <c r="AW774" i="210"/>
  <c r="AV774" i="210"/>
  <c r="AU774" i="210"/>
  <c r="BD773" i="210"/>
  <c r="AY773" i="210"/>
  <c r="AX773" i="210"/>
  <c r="AW773" i="210"/>
  <c r="AV773" i="210"/>
  <c r="AU773" i="210"/>
  <c r="BD772" i="210"/>
  <c r="AY772" i="210"/>
  <c r="AX772" i="210"/>
  <c r="AW772" i="210"/>
  <c r="AV772" i="210"/>
  <c r="AU772" i="210"/>
  <c r="BD771" i="210"/>
  <c r="AY771" i="210"/>
  <c r="AX771" i="210"/>
  <c r="AW771" i="210"/>
  <c r="AV771" i="210"/>
  <c r="AU771" i="210"/>
  <c r="BD770" i="210"/>
  <c r="AY770" i="210"/>
  <c r="AX770" i="210"/>
  <c r="AW770" i="210"/>
  <c r="AV770" i="210"/>
  <c r="AU770" i="210"/>
  <c r="BD769" i="210"/>
  <c r="AY769" i="210"/>
  <c r="AX769" i="210"/>
  <c r="AW769" i="210"/>
  <c r="AV769" i="210"/>
  <c r="AU769" i="210"/>
  <c r="BD768" i="210"/>
  <c r="AY768" i="210"/>
  <c r="AX768" i="210"/>
  <c r="AW768" i="210"/>
  <c r="AV768" i="210"/>
  <c r="AU768" i="210"/>
  <c r="BD767" i="210"/>
  <c r="AY767" i="210"/>
  <c r="AX767" i="210"/>
  <c r="AW767" i="210"/>
  <c r="AV767" i="210"/>
  <c r="AU767" i="210"/>
  <c r="BD766" i="210"/>
  <c r="AY766" i="210"/>
  <c r="AX766" i="210"/>
  <c r="AW766" i="210"/>
  <c r="AV766" i="210"/>
  <c r="AU766" i="210"/>
  <c r="BD765" i="210"/>
  <c r="AY765" i="210"/>
  <c r="AX765" i="210"/>
  <c r="AW765" i="210"/>
  <c r="AV765" i="210"/>
  <c r="AU765" i="210"/>
  <c r="BD764" i="210"/>
  <c r="AY764" i="210"/>
  <c r="AX764" i="210"/>
  <c r="AW764" i="210"/>
  <c r="AV764" i="210"/>
  <c r="AU764" i="210"/>
  <c r="BD763" i="210"/>
  <c r="AY763" i="210"/>
  <c r="AX763" i="210"/>
  <c r="AW763" i="210"/>
  <c r="AV763" i="210"/>
  <c r="AU763" i="210"/>
  <c r="BD762" i="210"/>
  <c r="AY762" i="210"/>
  <c r="AX762" i="210"/>
  <c r="AW762" i="210"/>
  <c r="AV762" i="210"/>
  <c r="AU762" i="210"/>
  <c r="BD761" i="210"/>
  <c r="AY761" i="210"/>
  <c r="AX761" i="210"/>
  <c r="AW761" i="210"/>
  <c r="AV761" i="210"/>
  <c r="AU761" i="210"/>
  <c r="BD760" i="210"/>
  <c r="AY760" i="210"/>
  <c r="AX760" i="210"/>
  <c r="AW760" i="210"/>
  <c r="AV760" i="210"/>
  <c r="AU760" i="210"/>
  <c r="BD759" i="210"/>
  <c r="AY759" i="210"/>
  <c r="AX759" i="210"/>
  <c r="AW759" i="210"/>
  <c r="AV759" i="210"/>
  <c r="AU759" i="210"/>
  <c r="BD758" i="210"/>
  <c r="AY758" i="210"/>
  <c r="AX758" i="210"/>
  <c r="AW758" i="210"/>
  <c r="AV758" i="210"/>
  <c r="AU758" i="210"/>
  <c r="BD757" i="210"/>
  <c r="AY757" i="210"/>
  <c r="AX757" i="210"/>
  <c r="AW757" i="210"/>
  <c r="AV757" i="210"/>
  <c r="AU757" i="210"/>
  <c r="BD756" i="210"/>
  <c r="AY756" i="210"/>
  <c r="AX756" i="210"/>
  <c r="AW756" i="210"/>
  <c r="AV756" i="210"/>
  <c r="AU756" i="210"/>
  <c r="BD755" i="210"/>
  <c r="AY755" i="210"/>
  <c r="AX755" i="210"/>
  <c r="AW755" i="210"/>
  <c r="AV755" i="210"/>
  <c r="AU755" i="210"/>
  <c r="BD754" i="210"/>
  <c r="AY754" i="210"/>
  <c r="AX754" i="210"/>
  <c r="AW754" i="210"/>
  <c r="AV754" i="210"/>
  <c r="AU754" i="210"/>
  <c r="BD753" i="210"/>
  <c r="AY753" i="210"/>
  <c r="AX753" i="210"/>
  <c r="AW753" i="210"/>
  <c r="AV753" i="210"/>
  <c r="AU753" i="210"/>
  <c r="BD752" i="210"/>
  <c r="AY752" i="210"/>
  <c r="AX752" i="210"/>
  <c r="AW752" i="210"/>
  <c r="AV752" i="210"/>
  <c r="AU752" i="210"/>
  <c r="BD751" i="210"/>
  <c r="AY751" i="210"/>
  <c r="AX751" i="210"/>
  <c r="AW751" i="210"/>
  <c r="AV751" i="210"/>
  <c r="AU751" i="210"/>
  <c r="BD750" i="210"/>
  <c r="AY750" i="210"/>
  <c r="AX750" i="210"/>
  <c r="AW750" i="210"/>
  <c r="AV750" i="210"/>
  <c r="AU750" i="210"/>
  <c r="BD749" i="210"/>
  <c r="AY749" i="210"/>
  <c r="AX749" i="210"/>
  <c r="AW749" i="210"/>
  <c r="AV749" i="210"/>
  <c r="AU749" i="210"/>
  <c r="BD748" i="210"/>
  <c r="AY748" i="210"/>
  <c r="AX748" i="210"/>
  <c r="AW748" i="210"/>
  <c r="AV748" i="210"/>
  <c r="AU748" i="210"/>
  <c r="BD747" i="210"/>
  <c r="AY747" i="210"/>
  <c r="AX747" i="210"/>
  <c r="AW747" i="210"/>
  <c r="AV747" i="210"/>
  <c r="AU747" i="210"/>
  <c r="BD746" i="210"/>
  <c r="AY746" i="210"/>
  <c r="AX746" i="210"/>
  <c r="AW746" i="210"/>
  <c r="AV746" i="210"/>
  <c r="AU746" i="210"/>
  <c r="BD745" i="210"/>
  <c r="AY745" i="210"/>
  <c r="AX745" i="210"/>
  <c r="AW745" i="210"/>
  <c r="AV745" i="210"/>
  <c r="AU745" i="210"/>
  <c r="BD744" i="210"/>
  <c r="AY744" i="210"/>
  <c r="AX744" i="210"/>
  <c r="AW744" i="210"/>
  <c r="AV744" i="210"/>
  <c r="AU744" i="210"/>
  <c r="BD743" i="210"/>
  <c r="AY743" i="210"/>
  <c r="AX743" i="210"/>
  <c r="AW743" i="210"/>
  <c r="AV743" i="210"/>
  <c r="AU743" i="210"/>
  <c r="BD742" i="210"/>
  <c r="AY742" i="210"/>
  <c r="AX742" i="210"/>
  <c r="AW742" i="210"/>
  <c r="AV742" i="210"/>
  <c r="AU742" i="210"/>
  <c r="BD741" i="210"/>
  <c r="AY741" i="210"/>
  <c r="AX741" i="210"/>
  <c r="AW741" i="210"/>
  <c r="AV741" i="210"/>
  <c r="AU741" i="210"/>
  <c r="BD740" i="210"/>
  <c r="AY740" i="210"/>
  <c r="AX740" i="210"/>
  <c r="AW740" i="210"/>
  <c r="AV740" i="210"/>
  <c r="AU740" i="210"/>
  <c r="BD739" i="210"/>
  <c r="AY739" i="210"/>
  <c r="AX739" i="210"/>
  <c r="AW739" i="210"/>
  <c r="AV739" i="210"/>
  <c r="AU739" i="210"/>
  <c r="BD738" i="210"/>
  <c r="AY738" i="210"/>
  <c r="AX738" i="210"/>
  <c r="AW738" i="210"/>
  <c r="AV738" i="210"/>
  <c r="AU738" i="210"/>
  <c r="BD737" i="210"/>
  <c r="AY737" i="210"/>
  <c r="AX737" i="210"/>
  <c r="AW737" i="210"/>
  <c r="AV737" i="210"/>
  <c r="AU737" i="210"/>
  <c r="BD736" i="210"/>
  <c r="AY736" i="210"/>
  <c r="AX736" i="210"/>
  <c r="AW736" i="210"/>
  <c r="AV736" i="210"/>
  <c r="AU736" i="210"/>
  <c r="BD735" i="210"/>
  <c r="AY735" i="210"/>
  <c r="AX735" i="210"/>
  <c r="AW735" i="210"/>
  <c r="AV735" i="210"/>
  <c r="AU735" i="210"/>
  <c r="BD734" i="210"/>
  <c r="AY734" i="210"/>
  <c r="AX734" i="210"/>
  <c r="AW734" i="210"/>
  <c r="AV734" i="210"/>
  <c r="AU734" i="210"/>
  <c r="BD733" i="210"/>
  <c r="AY733" i="210"/>
  <c r="AX733" i="210"/>
  <c r="AW733" i="210"/>
  <c r="AV733" i="210"/>
  <c r="AU733" i="210"/>
  <c r="BD732" i="210"/>
  <c r="AY732" i="210"/>
  <c r="AX732" i="210"/>
  <c r="AW732" i="210"/>
  <c r="AV732" i="210"/>
  <c r="AU732" i="210"/>
  <c r="BD731" i="210"/>
  <c r="AY731" i="210"/>
  <c r="AX731" i="210"/>
  <c r="AW731" i="210"/>
  <c r="AV731" i="210"/>
  <c r="AU731" i="210"/>
  <c r="BD730" i="210"/>
  <c r="AY730" i="210"/>
  <c r="AX730" i="210"/>
  <c r="AW730" i="210"/>
  <c r="AV730" i="210"/>
  <c r="AU730" i="210"/>
  <c r="BD729" i="210"/>
  <c r="AY729" i="210"/>
  <c r="AX729" i="210"/>
  <c r="AW729" i="210"/>
  <c r="AV729" i="210"/>
  <c r="AU729" i="210"/>
  <c r="BD728" i="210"/>
  <c r="AY728" i="210"/>
  <c r="AX728" i="210"/>
  <c r="AW728" i="210"/>
  <c r="AV728" i="210"/>
  <c r="AU728" i="210"/>
  <c r="BD727" i="210"/>
  <c r="AY727" i="210"/>
  <c r="AX727" i="210"/>
  <c r="AW727" i="210"/>
  <c r="AV727" i="210"/>
  <c r="AU727" i="210"/>
  <c r="BD726" i="210"/>
  <c r="AY726" i="210"/>
  <c r="AX726" i="210"/>
  <c r="AW726" i="210"/>
  <c r="AV726" i="210"/>
  <c r="AU726" i="210"/>
  <c r="BD725" i="210"/>
  <c r="AY725" i="210"/>
  <c r="AX725" i="210"/>
  <c r="AW725" i="210"/>
  <c r="AV725" i="210"/>
  <c r="AU725" i="210"/>
  <c r="BD724" i="210"/>
  <c r="AY724" i="210"/>
  <c r="AX724" i="210"/>
  <c r="AW724" i="210"/>
  <c r="AV724" i="210"/>
  <c r="AU724" i="210"/>
  <c r="BD723" i="210"/>
  <c r="AY723" i="210"/>
  <c r="AX723" i="210"/>
  <c r="AW723" i="210"/>
  <c r="AV723" i="210"/>
  <c r="AU723" i="210"/>
  <c r="BD722" i="210"/>
  <c r="AY722" i="210"/>
  <c r="AX722" i="210"/>
  <c r="AW722" i="210"/>
  <c r="AV722" i="210"/>
  <c r="AU722" i="210"/>
  <c r="BD721" i="210"/>
  <c r="AY721" i="210"/>
  <c r="AX721" i="210"/>
  <c r="AW721" i="210"/>
  <c r="AV721" i="210"/>
  <c r="AU721" i="210"/>
  <c r="BD720" i="210"/>
  <c r="AY720" i="210"/>
  <c r="AX720" i="210"/>
  <c r="AW720" i="210"/>
  <c r="AV720" i="210"/>
  <c r="AU720" i="210"/>
  <c r="BD719" i="210"/>
  <c r="AY719" i="210"/>
  <c r="AX719" i="210"/>
  <c r="AW719" i="210"/>
  <c r="AV719" i="210"/>
  <c r="AU719" i="210"/>
  <c r="BD718" i="210"/>
  <c r="AY718" i="210"/>
  <c r="AX718" i="210"/>
  <c r="AW718" i="210"/>
  <c r="AV718" i="210"/>
  <c r="AU718" i="210"/>
  <c r="BD717" i="210"/>
  <c r="AY717" i="210"/>
  <c r="AX717" i="210"/>
  <c r="AW717" i="210"/>
  <c r="AV717" i="210"/>
  <c r="AU717" i="210"/>
  <c r="BD716" i="210"/>
  <c r="AY716" i="210"/>
  <c r="AX716" i="210"/>
  <c r="AW716" i="210"/>
  <c r="AV716" i="210"/>
  <c r="AU716" i="210"/>
  <c r="BD715" i="210"/>
  <c r="AY715" i="210"/>
  <c r="AX715" i="210"/>
  <c r="AW715" i="210"/>
  <c r="AV715" i="210"/>
  <c r="AU715" i="210"/>
  <c r="BD714" i="210"/>
  <c r="AY714" i="210"/>
  <c r="AX714" i="210"/>
  <c r="AW714" i="210"/>
  <c r="AV714" i="210"/>
  <c r="AU714" i="210"/>
  <c r="BD713" i="210"/>
  <c r="AY713" i="210"/>
  <c r="AX713" i="210"/>
  <c r="AW713" i="210"/>
  <c r="AV713" i="210"/>
  <c r="AU713" i="210"/>
  <c r="BD712" i="210"/>
  <c r="AY712" i="210"/>
  <c r="AX712" i="210"/>
  <c r="AW712" i="210"/>
  <c r="AV712" i="210"/>
  <c r="AU712" i="210"/>
  <c r="BD711" i="210"/>
  <c r="AY711" i="210"/>
  <c r="AX711" i="210"/>
  <c r="AW711" i="210"/>
  <c r="AV711" i="210"/>
  <c r="AU711" i="210"/>
  <c r="BD710" i="210"/>
  <c r="AY710" i="210"/>
  <c r="AX710" i="210"/>
  <c r="AW710" i="210"/>
  <c r="AV710" i="210"/>
  <c r="AU710" i="210"/>
  <c r="BD709" i="210"/>
  <c r="AY709" i="210"/>
  <c r="AX709" i="210"/>
  <c r="AW709" i="210"/>
  <c r="AV709" i="210"/>
  <c r="AU709" i="210"/>
  <c r="BD708" i="210"/>
  <c r="AY708" i="210"/>
  <c r="AX708" i="210"/>
  <c r="AW708" i="210"/>
  <c r="AV708" i="210"/>
  <c r="AU708" i="210"/>
  <c r="BD707" i="210"/>
  <c r="AY707" i="210"/>
  <c r="AX707" i="210"/>
  <c r="AW707" i="210"/>
  <c r="AV707" i="210"/>
  <c r="AU707" i="210"/>
  <c r="BD706" i="210"/>
  <c r="AY706" i="210"/>
  <c r="AX706" i="210"/>
  <c r="AW706" i="210"/>
  <c r="AV706" i="210"/>
  <c r="AU706" i="210"/>
  <c r="BD705" i="210"/>
  <c r="AY705" i="210"/>
  <c r="AX705" i="210"/>
  <c r="AW705" i="210"/>
  <c r="AV705" i="210"/>
  <c r="AU705" i="210"/>
  <c r="BD704" i="210"/>
  <c r="AY704" i="210"/>
  <c r="AX704" i="210"/>
  <c r="AW704" i="210"/>
  <c r="AV704" i="210"/>
  <c r="AU704" i="210"/>
  <c r="BD703" i="210"/>
  <c r="AY703" i="210"/>
  <c r="AX703" i="210"/>
  <c r="AW703" i="210"/>
  <c r="AV703" i="210"/>
  <c r="AU703" i="210"/>
  <c r="BD702" i="210"/>
  <c r="AY702" i="210"/>
  <c r="AX702" i="210"/>
  <c r="AW702" i="210"/>
  <c r="AV702" i="210"/>
  <c r="AU702" i="210"/>
  <c r="BD701" i="210"/>
  <c r="AY701" i="210"/>
  <c r="AX701" i="210"/>
  <c r="AW701" i="210"/>
  <c r="AV701" i="210"/>
  <c r="AU701" i="210"/>
  <c r="BD700" i="210"/>
  <c r="AY700" i="210"/>
  <c r="AX700" i="210"/>
  <c r="AW700" i="210"/>
  <c r="AV700" i="210"/>
  <c r="AU700" i="210"/>
  <c r="BD699" i="210"/>
  <c r="AY699" i="210"/>
  <c r="AX699" i="210"/>
  <c r="AW699" i="210"/>
  <c r="AV699" i="210"/>
  <c r="AU699" i="210"/>
  <c r="BD698" i="210"/>
  <c r="AY698" i="210"/>
  <c r="AX698" i="210"/>
  <c r="AW698" i="210"/>
  <c r="AV698" i="210"/>
  <c r="AU698" i="210"/>
  <c r="BD697" i="210"/>
  <c r="AY697" i="210"/>
  <c r="AX697" i="210"/>
  <c r="AW697" i="210"/>
  <c r="AV697" i="210"/>
  <c r="AU697" i="210"/>
  <c r="BD696" i="210"/>
  <c r="AY696" i="210"/>
  <c r="AX696" i="210"/>
  <c r="AW696" i="210"/>
  <c r="AV696" i="210"/>
  <c r="AU696" i="210"/>
  <c r="BD695" i="210"/>
  <c r="AY695" i="210"/>
  <c r="AX695" i="210"/>
  <c r="AW695" i="210"/>
  <c r="AV695" i="210"/>
  <c r="AU695" i="210"/>
  <c r="BD694" i="210"/>
  <c r="AY694" i="210"/>
  <c r="AX694" i="210"/>
  <c r="AW694" i="210"/>
  <c r="AV694" i="210"/>
  <c r="AU694" i="210"/>
  <c r="BD693" i="210"/>
  <c r="AY693" i="210"/>
  <c r="AX693" i="210"/>
  <c r="AW693" i="210"/>
  <c r="AV693" i="210"/>
  <c r="AU693" i="210"/>
  <c r="BD692" i="210"/>
  <c r="AY692" i="210"/>
  <c r="AX692" i="210"/>
  <c r="AW692" i="210"/>
  <c r="AV692" i="210"/>
  <c r="AU692" i="210"/>
  <c r="BD691" i="210"/>
  <c r="AY691" i="210"/>
  <c r="AX691" i="210"/>
  <c r="AW691" i="210"/>
  <c r="AV691" i="210"/>
  <c r="AU691" i="210"/>
  <c r="BD690" i="210"/>
  <c r="AY690" i="210"/>
  <c r="AX690" i="210"/>
  <c r="AW690" i="210"/>
  <c r="AV690" i="210"/>
  <c r="AU690" i="210"/>
  <c r="BD689" i="210"/>
  <c r="AY689" i="210"/>
  <c r="AX689" i="210"/>
  <c r="AW689" i="210"/>
  <c r="AV689" i="210"/>
  <c r="AU689" i="210"/>
  <c r="BD688" i="210"/>
  <c r="AY688" i="210"/>
  <c r="AX688" i="210"/>
  <c r="AW688" i="210"/>
  <c r="AV688" i="210"/>
  <c r="AU688" i="210"/>
  <c r="BD687" i="210"/>
  <c r="AY687" i="210"/>
  <c r="AX687" i="210"/>
  <c r="AW687" i="210"/>
  <c r="AV687" i="210"/>
  <c r="AU687" i="210"/>
  <c r="BD686" i="210"/>
  <c r="AY686" i="210"/>
  <c r="AX686" i="210"/>
  <c r="AW686" i="210"/>
  <c r="AV686" i="210"/>
  <c r="AU686" i="210"/>
  <c r="BD685" i="210"/>
  <c r="AY685" i="210"/>
  <c r="AX685" i="210"/>
  <c r="AW685" i="210"/>
  <c r="AV685" i="210"/>
  <c r="AU685" i="210"/>
  <c r="BD684" i="210"/>
  <c r="AY684" i="210"/>
  <c r="AX684" i="210"/>
  <c r="AW684" i="210"/>
  <c r="AV684" i="210"/>
  <c r="AU684" i="210"/>
  <c r="BD683" i="210"/>
  <c r="AY683" i="210"/>
  <c r="AX683" i="210"/>
  <c r="AW683" i="210"/>
  <c r="AV683" i="210"/>
  <c r="AU683" i="210"/>
  <c r="BD682" i="210"/>
  <c r="AY682" i="210"/>
  <c r="AX682" i="210"/>
  <c r="AW682" i="210"/>
  <c r="AV682" i="210"/>
  <c r="AU682" i="210"/>
  <c r="BD681" i="210"/>
  <c r="AY681" i="210"/>
  <c r="AX681" i="210"/>
  <c r="AW681" i="210"/>
  <c r="AV681" i="210"/>
  <c r="AU681" i="210"/>
  <c r="BD680" i="210"/>
  <c r="AY680" i="210"/>
  <c r="AX680" i="210"/>
  <c r="AW680" i="210"/>
  <c r="AV680" i="210"/>
  <c r="AU680" i="210"/>
  <c r="BD679" i="210"/>
  <c r="AY679" i="210"/>
  <c r="AX679" i="210"/>
  <c r="AW679" i="210"/>
  <c r="AV679" i="210"/>
  <c r="AU679" i="210"/>
  <c r="BD678" i="210"/>
  <c r="AY678" i="210"/>
  <c r="AX678" i="210"/>
  <c r="AW678" i="210"/>
  <c r="AV678" i="210"/>
  <c r="AU678" i="210"/>
  <c r="BD677" i="210"/>
  <c r="AY677" i="210"/>
  <c r="AX677" i="210"/>
  <c r="AW677" i="210"/>
  <c r="AV677" i="210"/>
  <c r="AU677" i="210"/>
  <c r="BD676" i="210"/>
  <c r="AY676" i="210"/>
  <c r="AX676" i="210"/>
  <c r="AW676" i="210"/>
  <c r="AV676" i="210"/>
  <c r="AU676" i="210"/>
  <c r="BD675" i="210"/>
  <c r="AY675" i="210"/>
  <c r="AX675" i="210"/>
  <c r="AW675" i="210"/>
  <c r="AV675" i="210"/>
  <c r="AU675" i="210"/>
  <c r="BD674" i="210"/>
  <c r="AY674" i="210"/>
  <c r="AX674" i="210"/>
  <c r="AW674" i="210"/>
  <c r="AV674" i="210"/>
  <c r="AU674" i="210"/>
  <c r="BD673" i="210"/>
  <c r="AY673" i="210"/>
  <c r="AX673" i="210"/>
  <c r="AW673" i="210"/>
  <c r="AV673" i="210"/>
  <c r="AU673" i="210"/>
  <c r="BD672" i="210"/>
  <c r="AY672" i="210"/>
  <c r="AX672" i="210"/>
  <c r="AW672" i="210"/>
  <c r="AV672" i="210"/>
  <c r="AU672" i="210"/>
  <c r="BD671" i="210"/>
  <c r="AY671" i="210"/>
  <c r="AX671" i="210"/>
  <c r="AW671" i="210"/>
  <c r="AV671" i="210"/>
  <c r="AU671" i="210"/>
  <c r="BD670" i="210"/>
  <c r="AY670" i="210"/>
  <c r="AX670" i="210"/>
  <c r="AW670" i="210"/>
  <c r="AV670" i="210"/>
  <c r="AU670" i="210"/>
  <c r="BD669" i="210"/>
  <c r="AY669" i="210"/>
  <c r="AX669" i="210"/>
  <c r="AW669" i="210"/>
  <c r="AV669" i="210"/>
  <c r="AU669" i="210"/>
  <c r="BD668" i="210"/>
  <c r="AY668" i="210"/>
  <c r="AX668" i="210"/>
  <c r="AW668" i="210"/>
  <c r="AV668" i="210"/>
  <c r="AU668" i="210"/>
  <c r="BD667" i="210"/>
  <c r="AY667" i="210"/>
  <c r="AX667" i="210"/>
  <c r="AW667" i="210"/>
  <c r="AV667" i="210"/>
  <c r="AU667" i="210"/>
  <c r="BD666" i="210"/>
  <c r="AY666" i="210"/>
  <c r="AX666" i="210"/>
  <c r="AW666" i="210"/>
  <c r="AV666" i="210"/>
  <c r="AU666" i="210"/>
  <c r="BD665" i="210"/>
  <c r="AY665" i="210"/>
  <c r="AX665" i="210"/>
  <c r="AW665" i="210"/>
  <c r="AV665" i="210"/>
  <c r="AU665" i="210"/>
  <c r="BD664" i="210"/>
  <c r="AY664" i="210"/>
  <c r="AX664" i="210"/>
  <c r="AW664" i="210"/>
  <c r="AV664" i="210"/>
  <c r="AU664" i="210"/>
  <c r="BD663" i="210"/>
  <c r="AY663" i="210"/>
  <c r="AX663" i="210"/>
  <c r="AW663" i="210"/>
  <c r="AV663" i="210"/>
  <c r="AU663" i="210"/>
  <c r="BD662" i="210"/>
  <c r="AY662" i="210"/>
  <c r="AX662" i="210"/>
  <c r="AW662" i="210"/>
  <c r="AV662" i="210"/>
  <c r="AU662" i="210"/>
  <c r="BD661" i="210"/>
  <c r="AY661" i="210"/>
  <c r="AX661" i="210"/>
  <c r="AW661" i="210"/>
  <c r="AV661" i="210"/>
  <c r="AU661" i="210"/>
  <c r="BD660" i="210"/>
  <c r="AY660" i="210"/>
  <c r="AX660" i="210"/>
  <c r="AW660" i="210"/>
  <c r="AV660" i="210"/>
  <c r="AU660" i="210"/>
  <c r="BD659" i="210"/>
  <c r="AY659" i="210"/>
  <c r="AX659" i="210"/>
  <c r="AW659" i="210"/>
  <c r="AV659" i="210"/>
  <c r="AU659" i="210"/>
  <c r="BD658" i="210"/>
  <c r="AY658" i="210"/>
  <c r="AX658" i="210"/>
  <c r="AW658" i="210"/>
  <c r="AV658" i="210"/>
  <c r="AU658" i="210"/>
  <c r="BD657" i="210"/>
  <c r="AY657" i="210"/>
  <c r="AX657" i="210"/>
  <c r="AW657" i="210"/>
  <c r="AV657" i="210"/>
  <c r="AU657" i="210"/>
  <c r="BD656" i="210"/>
  <c r="AY656" i="210"/>
  <c r="AX656" i="210"/>
  <c r="AW656" i="210"/>
  <c r="AV656" i="210"/>
  <c r="AU656" i="210"/>
  <c r="BD655" i="210"/>
  <c r="AY655" i="210"/>
  <c r="AX655" i="210"/>
  <c r="AW655" i="210"/>
  <c r="AV655" i="210"/>
  <c r="AU655" i="210"/>
  <c r="BD654" i="210"/>
  <c r="AY654" i="210"/>
  <c r="AX654" i="210"/>
  <c r="AW654" i="210"/>
  <c r="AV654" i="210"/>
  <c r="AU654" i="210"/>
  <c r="BD653" i="210"/>
  <c r="AY653" i="210"/>
  <c r="AX653" i="210"/>
  <c r="AW653" i="210"/>
  <c r="AV653" i="210"/>
  <c r="AU653" i="210"/>
  <c r="BD652" i="210"/>
  <c r="AY652" i="210"/>
  <c r="AX652" i="210"/>
  <c r="AW652" i="210"/>
  <c r="AV652" i="210"/>
  <c r="AU652" i="210"/>
  <c r="BD651" i="210"/>
  <c r="AY651" i="210"/>
  <c r="AX651" i="210"/>
  <c r="AW651" i="210"/>
  <c r="AV651" i="210"/>
  <c r="AU651" i="210"/>
  <c r="BD650" i="210"/>
  <c r="AY650" i="210"/>
  <c r="AX650" i="210"/>
  <c r="AW650" i="210"/>
  <c r="AV650" i="210"/>
  <c r="AU650" i="210"/>
  <c r="BD649" i="210"/>
  <c r="AY649" i="210"/>
  <c r="AX649" i="210"/>
  <c r="AW649" i="210"/>
  <c r="AV649" i="210"/>
  <c r="AU649" i="210"/>
  <c r="BD648" i="210"/>
  <c r="AY648" i="210"/>
  <c r="AX648" i="210"/>
  <c r="AW648" i="210"/>
  <c r="AV648" i="210"/>
  <c r="AU648" i="210"/>
  <c r="BD647" i="210"/>
  <c r="AY647" i="210"/>
  <c r="AX647" i="210"/>
  <c r="AW647" i="210"/>
  <c r="AV647" i="210"/>
  <c r="AU647" i="210"/>
  <c r="BD646" i="210"/>
  <c r="AY646" i="210"/>
  <c r="AX646" i="210"/>
  <c r="AW646" i="210"/>
  <c r="AV646" i="210"/>
  <c r="AU646" i="210"/>
  <c r="BD645" i="210"/>
  <c r="AY645" i="210"/>
  <c r="AX645" i="210"/>
  <c r="AW645" i="210"/>
  <c r="AV645" i="210"/>
  <c r="AU645" i="210"/>
  <c r="BD644" i="210"/>
  <c r="AY644" i="210"/>
  <c r="AX644" i="210"/>
  <c r="AW644" i="210"/>
  <c r="AV644" i="210"/>
  <c r="AU644" i="210"/>
  <c r="BD643" i="210"/>
  <c r="AY643" i="210"/>
  <c r="AX643" i="210"/>
  <c r="AW643" i="210"/>
  <c r="AV643" i="210"/>
  <c r="AU643" i="210"/>
  <c r="BD642" i="210"/>
  <c r="AY642" i="210"/>
  <c r="AX642" i="210"/>
  <c r="AW642" i="210"/>
  <c r="AV642" i="210"/>
  <c r="AU642" i="210"/>
  <c r="BD641" i="210"/>
  <c r="AY641" i="210"/>
  <c r="AX641" i="210"/>
  <c r="AW641" i="210"/>
  <c r="AV641" i="210"/>
  <c r="AU641" i="210"/>
  <c r="BD640" i="210"/>
  <c r="AY640" i="210"/>
  <c r="AX640" i="210"/>
  <c r="AW640" i="210"/>
  <c r="AV640" i="210"/>
  <c r="AU640" i="210"/>
  <c r="BD639" i="210"/>
  <c r="AY639" i="210"/>
  <c r="AX639" i="210"/>
  <c r="AW639" i="210"/>
  <c r="AV639" i="210"/>
  <c r="AU639" i="210"/>
  <c r="BD638" i="210"/>
  <c r="AY638" i="210"/>
  <c r="AX638" i="210"/>
  <c r="AW638" i="210"/>
  <c r="AV638" i="210"/>
  <c r="AU638" i="210"/>
  <c r="BD637" i="210"/>
  <c r="AY637" i="210"/>
  <c r="AX637" i="210"/>
  <c r="AW637" i="210"/>
  <c r="AV637" i="210"/>
  <c r="AU637" i="210"/>
  <c r="BD636" i="210"/>
  <c r="AY636" i="210"/>
  <c r="AX636" i="210"/>
  <c r="AW636" i="210"/>
  <c r="AV636" i="210"/>
  <c r="AU636" i="210"/>
  <c r="BD635" i="210"/>
  <c r="AY635" i="210"/>
  <c r="AX635" i="210"/>
  <c r="AW635" i="210"/>
  <c r="AV635" i="210"/>
  <c r="AU635" i="210"/>
  <c r="BD634" i="210"/>
  <c r="AY634" i="210"/>
  <c r="AX634" i="210"/>
  <c r="AW634" i="210"/>
  <c r="AV634" i="210"/>
  <c r="AU634" i="210"/>
  <c r="BD633" i="210"/>
  <c r="AY633" i="210"/>
  <c r="AX633" i="210"/>
  <c r="AW633" i="210"/>
  <c r="AV633" i="210"/>
  <c r="AU633" i="210"/>
  <c r="BD632" i="210"/>
  <c r="AY632" i="210"/>
  <c r="AX632" i="210"/>
  <c r="AW632" i="210"/>
  <c r="AV632" i="210"/>
  <c r="AU632" i="210"/>
  <c r="BD631" i="210"/>
  <c r="AY631" i="210"/>
  <c r="AX631" i="210"/>
  <c r="AW631" i="210"/>
  <c r="AV631" i="210"/>
  <c r="AU631" i="210"/>
  <c r="BD630" i="210"/>
  <c r="AY630" i="210"/>
  <c r="AX630" i="210"/>
  <c r="AW630" i="210"/>
  <c r="AV630" i="210"/>
  <c r="AU630" i="210"/>
  <c r="BD629" i="210"/>
  <c r="AY629" i="210"/>
  <c r="AX629" i="210"/>
  <c r="AW629" i="210"/>
  <c r="AV629" i="210"/>
  <c r="AU629" i="210"/>
  <c r="BD628" i="210"/>
  <c r="AY628" i="210"/>
  <c r="AX628" i="210"/>
  <c r="AW628" i="210"/>
  <c r="AV628" i="210"/>
  <c r="AU628" i="210"/>
  <c r="BD627" i="210"/>
  <c r="AY627" i="210"/>
  <c r="AX627" i="210"/>
  <c r="AW627" i="210"/>
  <c r="AV627" i="210"/>
  <c r="AU627" i="210"/>
  <c r="BD626" i="210"/>
  <c r="AY626" i="210"/>
  <c r="AX626" i="210"/>
  <c r="AW626" i="210"/>
  <c r="AV626" i="210"/>
  <c r="AU626" i="210"/>
  <c r="BD625" i="210"/>
  <c r="AY625" i="210"/>
  <c r="AX625" i="210"/>
  <c r="AW625" i="210"/>
  <c r="AV625" i="210"/>
  <c r="AU625" i="210"/>
  <c r="BD624" i="210"/>
  <c r="AY624" i="210"/>
  <c r="AX624" i="210"/>
  <c r="AW624" i="210"/>
  <c r="AV624" i="210"/>
  <c r="AU624" i="210"/>
  <c r="BD623" i="210"/>
  <c r="AY623" i="210"/>
  <c r="AX623" i="210"/>
  <c r="AW623" i="210"/>
  <c r="AV623" i="210"/>
  <c r="AU623" i="210"/>
  <c r="BD622" i="210"/>
  <c r="AY622" i="210"/>
  <c r="AX622" i="210"/>
  <c r="AW622" i="210"/>
  <c r="AV622" i="210"/>
  <c r="AU622" i="210"/>
  <c r="BD621" i="210"/>
  <c r="AY621" i="210"/>
  <c r="AX621" i="210"/>
  <c r="AW621" i="210"/>
  <c r="AV621" i="210"/>
  <c r="AU621" i="210"/>
  <c r="BD620" i="210"/>
  <c r="AY620" i="210"/>
  <c r="AX620" i="210"/>
  <c r="AW620" i="210"/>
  <c r="AV620" i="210"/>
  <c r="AU620" i="210"/>
  <c r="BD619" i="210"/>
  <c r="AY619" i="210"/>
  <c r="AX619" i="210"/>
  <c r="AW619" i="210"/>
  <c r="AV619" i="210"/>
  <c r="AU619" i="210"/>
  <c r="BD618" i="210"/>
  <c r="AY618" i="210"/>
  <c r="AX618" i="210"/>
  <c r="AW618" i="210"/>
  <c r="AV618" i="210"/>
  <c r="AU618" i="210"/>
  <c r="BD617" i="210"/>
  <c r="AY617" i="210"/>
  <c r="AX617" i="210"/>
  <c r="AW617" i="210"/>
  <c r="AV617" i="210"/>
  <c r="AU617" i="210"/>
  <c r="BD616" i="210"/>
  <c r="AY616" i="210"/>
  <c r="AX616" i="210"/>
  <c r="AW616" i="210"/>
  <c r="AV616" i="210"/>
  <c r="AU616" i="210"/>
  <c r="BD615" i="210"/>
  <c r="AY615" i="210"/>
  <c r="AX615" i="210"/>
  <c r="AW615" i="210"/>
  <c r="AV615" i="210"/>
  <c r="AU615" i="210"/>
  <c r="BD614" i="210"/>
  <c r="AY614" i="210"/>
  <c r="AX614" i="210"/>
  <c r="AW614" i="210"/>
  <c r="AV614" i="210"/>
  <c r="AU614" i="210"/>
  <c r="BD613" i="210"/>
  <c r="AY613" i="210"/>
  <c r="AX613" i="210"/>
  <c r="AW613" i="210"/>
  <c r="AV613" i="210"/>
  <c r="AU613" i="210"/>
  <c r="BD612" i="210"/>
  <c r="AY612" i="210"/>
  <c r="AX612" i="210"/>
  <c r="AW612" i="210"/>
  <c r="AV612" i="210"/>
  <c r="AU612" i="210"/>
  <c r="BD611" i="210"/>
  <c r="AY611" i="210"/>
  <c r="AX611" i="210"/>
  <c r="AW611" i="210"/>
  <c r="AV611" i="210"/>
  <c r="AU611" i="210"/>
  <c r="BD610" i="210"/>
  <c r="AY610" i="210"/>
  <c r="AX610" i="210"/>
  <c r="AW610" i="210"/>
  <c r="AV610" i="210"/>
  <c r="AU610" i="210"/>
  <c r="BD609" i="210"/>
  <c r="AY609" i="210"/>
  <c r="AX609" i="210"/>
  <c r="AW609" i="210"/>
  <c r="AV609" i="210"/>
  <c r="AU609" i="210"/>
  <c r="BD608" i="210"/>
  <c r="AY608" i="210"/>
  <c r="AX608" i="210"/>
  <c r="AW608" i="210"/>
  <c r="AV608" i="210"/>
  <c r="AU608" i="210"/>
  <c r="BD607" i="210"/>
  <c r="AY607" i="210"/>
  <c r="AX607" i="210"/>
  <c r="AW607" i="210"/>
  <c r="AV607" i="210"/>
  <c r="AU607" i="210"/>
  <c r="BD606" i="210"/>
  <c r="AY606" i="210"/>
  <c r="AX606" i="210"/>
  <c r="AW606" i="210"/>
  <c r="AV606" i="210"/>
  <c r="AU606" i="210"/>
  <c r="BD605" i="210"/>
  <c r="AY605" i="210"/>
  <c r="AX605" i="210"/>
  <c r="AW605" i="210"/>
  <c r="AV605" i="210"/>
  <c r="AU605" i="210"/>
  <c r="BD604" i="210"/>
  <c r="AY604" i="210"/>
  <c r="AX604" i="210"/>
  <c r="AW604" i="210"/>
  <c r="AV604" i="210"/>
  <c r="AU604" i="210"/>
  <c r="BD603" i="210"/>
  <c r="AY603" i="210"/>
  <c r="AX603" i="210"/>
  <c r="AW603" i="210"/>
  <c r="AV603" i="210"/>
  <c r="AU603" i="210"/>
  <c r="BD602" i="210"/>
  <c r="AY602" i="210"/>
  <c r="AX602" i="210"/>
  <c r="AW602" i="210"/>
  <c r="AV602" i="210"/>
  <c r="AU602" i="210"/>
  <c r="BD601" i="210"/>
  <c r="AY601" i="210"/>
  <c r="AX601" i="210"/>
  <c r="AW601" i="210"/>
  <c r="AV601" i="210"/>
  <c r="AU601" i="210"/>
  <c r="BD600" i="210"/>
  <c r="AY600" i="210"/>
  <c r="AX600" i="210"/>
  <c r="AW600" i="210"/>
  <c r="AV600" i="210"/>
  <c r="AU600" i="210"/>
  <c r="BD599" i="210"/>
  <c r="AY599" i="210"/>
  <c r="AX599" i="210"/>
  <c r="AW599" i="210"/>
  <c r="AV599" i="210"/>
  <c r="AU599" i="210"/>
  <c r="BD598" i="210"/>
  <c r="AY598" i="210"/>
  <c r="AX598" i="210"/>
  <c r="AW598" i="210"/>
  <c r="AV598" i="210"/>
  <c r="AU598" i="210"/>
  <c r="BD597" i="210"/>
  <c r="AY597" i="210"/>
  <c r="AX597" i="210"/>
  <c r="AW597" i="210"/>
  <c r="AV597" i="210"/>
  <c r="AU597" i="210"/>
  <c r="BD596" i="210"/>
  <c r="AY596" i="210"/>
  <c r="AX596" i="210"/>
  <c r="AW596" i="210"/>
  <c r="AV596" i="210"/>
  <c r="AU596" i="210"/>
  <c r="BD595" i="210"/>
  <c r="AY595" i="210"/>
  <c r="AX595" i="210"/>
  <c r="AW595" i="210"/>
  <c r="AV595" i="210"/>
  <c r="AU595" i="210"/>
  <c r="BD594" i="210"/>
  <c r="AY594" i="210"/>
  <c r="AX594" i="210"/>
  <c r="AW594" i="210"/>
  <c r="AV594" i="210"/>
  <c r="AU594" i="210"/>
  <c r="BD593" i="210"/>
  <c r="AY593" i="210"/>
  <c r="AX593" i="210"/>
  <c r="AW593" i="210"/>
  <c r="AV593" i="210"/>
  <c r="AU593" i="210"/>
  <c r="BD592" i="210"/>
  <c r="AY592" i="210"/>
  <c r="AX592" i="210"/>
  <c r="AW592" i="210"/>
  <c r="AV592" i="210"/>
  <c r="AU592" i="210"/>
  <c r="BD591" i="210"/>
  <c r="AY591" i="210"/>
  <c r="AX591" i="210"/>
  <c r="AW591" i="210"/>
  <c r="AV591" i="210"/>
  <c r="AU591" i="210"/>
  <c r="BD590" i="210"/>
  <c r="AY590" i="210"/>
  <c r="AX590" i="210"/>
  <c r="AW590" i="210"/>
  <c r="AV590" i="210"/>
  <c r="AU590" i="210"/>
  <c r="BD589" i="210"/>
  <c r="AY589" i="210"/>
  <c r="AX589" i="210"/>
  <c r="AW589" i="210"/>
  <c r="AV589" i="210"/>
  <c r="AU589" i="210"/>
  <c r="BD588" i="210"/>
  <c r="AY588" i="210"/>
  <c r="AX588" i="210"/>
  <c r="AW588" i="210"/>
  <c r="AV588" i="210"/>
  <c r="AU588" i="210"/>
  <c r="BD587" i="210"/>
  <c r="AY587" i="210"/>
  <c r="AX587" i="210"/>
  <c r="AW587" i="210"/>
  <c r="AV587" i="210"/>
  <c r="AU587" i="210"/>
  <c r="BD586" i="210"/>
  <c r="AY586" i="210"/>
  <c r="AX586" i="210"/>
  <c r="AW586" i="210"/>
  <c r="AV586" i="210"/>
  <c r="AU586" i="210"/>
  <c r="BD585" i="210"/>
  <c r="AY585" i="210"/>
  <c r="AX585" i="210"/>
  <c r="AW585" i="210"/>
  <c r="AV585" i="210"/>
  <c r="AU585" i="210"/>
  <c r="BD584" i="210"/>
  <c r="AY584" i="210"/>
  <c r="AX584" i="210"/>
  <c r="AW584" i="210"/>
  <c r="AV584" i="210"/>
  <c r="AU584" i="210"/>
  <c r="BD583" i="210"/>
  <c r="AY583" i="210"/>
  <c r="AX583" i="210"/>
  <c r="AW583" i="210"/>
  <c r="AV583" i="210"/>
  <c r="AU583" i="210"/>
  <c r="BD582" i="210"/>
  <c r="AY582" i="210"/>
  <c r="AX582" i="210"/>
  <c r="AW582" i="210"/>
  <c r="AV582" i="210"/>
  <c r="AU582" i="210"/>
  <c r="BD581" i="210"/>
  <c r="AY581" i="210"/>
  <c r="AX581" i="210"/>
  <c r="AW581" i="210"/>
  <c r="AV581" i="210"/>
  <c r="AU581" i="210"/>
  <c r="BD580" i="210"/>
  <c r="AY580" i="210"/>
  <c r="AX580" i="210"/>
  <c r="AW580" i="210"/>
  <c r="AV580" i="210"/>
  <c r="AU580" i="210"/>
  <c r="BD579" i="210"/>
  <c r="AY579" i="210"/>
  <c r="AX579" i="210"/>
  <c r="AW579" i="210"/>
  <c r="AV579" i="210"/>
  <c r="AU579" i="210"/>
  <c r="BD578" i="210"/>
  <c r="AY578" i="210"/>
  <c r="AX578" i="210"/>
  <c r="AW578" i="210"/>
  <c r="AV578" i="210"/>
  <c r="AU578" i="210"/>
  <c r="BD577" i="210"/>
  <c r="AY577" i="210"/>
  <c r="AX577" i="210"/>
  <c r="AW577" i="210"/>
  <c r="AV577" i="210"/>
  <c r="AU577" i="210"/>
  <c r="BD576" i="210"/>
  <c r="AY576" i="210"/>
  <c r="AX576" i="210"/>
  <c r="AW576" i="210"/>
  <c r="AV576" i="210"/>
  <c r="AU576" i="210"/>
  <c r="BD575" i="210"/>
  <c r="AY575" i="210"/>
  <c r="AX575" i="210"/>
  <c r="AW575" i="210"/>
  <c r="AV575" i="210"/>
  <c r="AU575" i="210"/>
  <c r="BD574" i="210"/>
  <c r="AY574" i="210"/>
  <c r="AX574" i="210"/>
  <c r="AW574" i="210"/>
  <c r="AV574" i="210"/>
  <c r="AU574" i="210"/>
  <c r="BD573" i="210"/>
  <c r="AY573" i="210"/>
  <c r="AX573" i="210"/>
  <c r="AW573" i="210"/>
  <c r="AV573" i="210"/>
  <c r="AU573" i="210"/>
  <c r="BD572" i="210"/>
  <c r="AY572" i="210"/>
  <c r="AX572" i="210"/>
  <c r="AW572" i="210"/>
  <c r="AV572" i="210"/>
  <c r="AU572" i="210"/>
  <c r="BD571" i="210"/>
  <c r="AY571" i="210"/>
  <c r="AX571" i="210"/>
  <c r="AW571" i="210"/>
  <c r="AV571" i="210"/>
  <c r="AU571" i="210"/>
  <c r="BD570" i="210"/>
  <c r="AY570" i="210"/>
  <c r="AX570" i="210"/>
  <c r="AW570" i="210"/>
  <c r="AV570" i="210"/>
  <c r="AU570" i="210"/>
  <c r="BD569" i="210"/>
  <c r="AY569" i="210"/>
  <c r="AX569" i="210"/>
  <c r="AW569" i="210"/>
  <c r="AV569" i="210"/>
  <c r="AU569" i="210"/>
  <c r="BD568" i="210"/>
  <c r="AY568" i="210"/>
  <c r="AX568" i="210"/>
  <c r="AW568" i="210"/>
  <c r="AV568" i="210"/>
  <c r="AU568" i="210"/>
  <c r="BD567" i="210"/>
  <c r="AY567" i="210"/>
  <c r="AX567" i="210"/>
  <c r="AW567" i="210"/>
  <c r="AV567" i="210"/>
  <c r="AU567" i="210"/>
  <c r="BD566" i="210"/>
  <c r="AY566" i="210"/>
  <c r="AX566" i="210"/>
  <c r="AW566" i="210"/>
  <c r="AV566" i="210"/>
  <c r="AU566" i="210"/>
  <c r="BD565" i="210"/>
  <c r="AY565" i="210"/>
  <c r="AX565" i="210"/>
  <c r="AW565" i="210"/>
  <c r="AV565" i="210"/>
  <c r="AU565" i="210"/>
  <c r="BD564" i="210"/>
  <c r="AY564" i="210"/>
  <c r="AX564" i="210"/>
  <c r="AW564" i="210"/>
  <c r="AV564" i="210"/>
  <c r="AU564" i="210"/>
  <c r="BD563" i="210"/>
  <c r="AY563" i="210"/>
  <c r="AX563" i="210"/>
  <c r="AW563" i="210"/>
  <c r="AV563" i="210"/>
  <c r="AU563" i="210"/>
  <c r="BD562" i="210"/>
  <c r="AY562" i="210"/>
  <c r="AX562" i="210"/>
  <c r="AW562" i="210"/>
  <c r="AV562" i="210"/>
  <c r="AU562" i="210"/>
  <c r="BD561" i="210"/>
  <c r="AY561" i="210"/>
  <c r="AX561" i="210"/>
  <c r="AW561" i="210"/>
  <c r="AV561" i="210"/>
  <c r="AU561" i="210"/>
  <c r="BD560" i="210"/>
  <c r="AY560" i="210"/>
  <c r="AX560" i="210"/>
  <c r="AW560" i="210"/>
  <c r="AV560" i="210"/>
  <c r="AU560" i="210"/>
  <c r="BD559" i="210"/>
  <c r="AY559" i="210"/>
  <c r="AX559" i="210"/>
  <c r="AW559" i="210"/>
  <c r="AV559" i="210"/>
  <c r="AU559" i="210"/>
  <c r="BD558" i="210"/>
  <c r="AY558" i="210"/>
  <c r="AX558" i="210"/>
  <c r="AW558" i="210"/>
  <c r="AV558" i="210"/>
  <c r="AU558" i="210"/>
  <c r="BD557" i="210"/>
  <c r="AY557" i="210"/>
  <c r="AX557" i="210"/>
  <c r="AW557" i="210"/>
  <c r="AV557" i="210"/>
  <c r="AU557" i="210"/>
  <c r="BD556" i="210"/>
  <c r="AY556" i="210"/>
  <c r="AX556" i="210"/>
  <c r="AW556" i="210"/>
  <c r="AV556" i="210"/>
  <c r="AU556" i="210"/>
  <c r="BD555" i="210"/>
  <c r="AY555" i="210"/>
  <c r="AX555" i="210"/>
  <c r="AW555" i="210"/>
  <c r="AV555" i="210"/>
  <c r="AU555" i="210"/>
  <c r="BD554" i="210"/>
  <c r="AY554" i="210"/>
  <c r="AX554" i="210"/>
  <c r="AW554" i="210"/>
  <c r="AV554" i="210"/>
  <c r="AU554" i="210"/>
  <c r="BD553" i="210"/>
  <c r="AY553" i="210"/>
  <c r="AX553" i="210"/>
  <c r="AW553" i="210"/>
  <c r="AV553" i="210"/>
  <c r="AU553" i="210"/>
  <c r="BD552" i="210"/>
  <c r="AY552" i="210"/>
  <c r="AX552" i="210"/>
  <c r="AW552" i="210"/>
  <c r="AV552" i="210"/>
  <c r="AU552" i="210"/>
  <c r="BD551" i="210"/>
  <c r="AY551" i="210"/>
  <c r="AX551" i="210"/>
  <c r="AW551" i="210"/>
  <c r="AV551" i="210"/>
  <c r="AU551" i="210"/>
  <c r="BD550" i="210"/>
  <c r="AY550" i="210"/>
  <c r="AX550" i="210"/>
  <c r="AW550" i="210"/>
  <c r="AV550" i="210"/>
  <c r="AU550" i="210"/>
  <c r="BD549" i="210"/>
  <c r="AY549" i="210"/>
  <c r="AX549" i="210"/>
  <c r="AW549" i="210"/>
  <c r="AV549" i="210"/>
  <c r="AU549" i="210"/>
  <c r="BD548" i="210"/>
  <c r="AY548" i="210"/>
  <c r="AX548" i="210"/>
  <c r="AW548" i="210"/>
  <c r="AV548" i="210"/>
  <c r="AU548" i="210"/>
  <c r="BD547" i="210"/>
  <c r="AY547" i="210"/>
  <c r="AX547" i="210"/>
  <c r="AW547" i="210"/>
  <c r="AV547" i="210"/>
  <c r="AU547" i="210"/>
  <c r="BD546" i="210"/>
  <c r="AY546" i="210"/>
  <c r="AX546" i="210"/>
  <c r="AW546" i="210"/>
  <c r="AV546" i="210"/>
  <c r="AU546" i="210"/>
  <c r="BD545" i="210"/>
  <c r="AY545" i="210"/>
  <c r="AX545" i="210"/>
  <c r="AW545" i="210"/>
  <c r="AV545" i="210"/>
  <c r="AU545" i="210"/>
  <c r="BD544" i="210"/>
  <c r="AY544" i="210"/>
  <c r="AX544" i="210"/>
  <c r="AW544" i="210"/>
  <c r="AV544" i="210"/>
  <c r="AU544" i="210"/>
  <c r="BD543" i="210"/>
  <c r="AY543" i="210"/>
  <c r="AX543" i="210"/>
  <c r="AW543" i="210"/>
  <c r="AV543" i="210"/>
  <c r="AU543" i="210"/>
  <c r="BD542" i="210"/>
  <c r="AY542" i="210"/>
  <c r="AX542" i="210"/>
  <c r="AW542" i="210"/>
  <c r="AV542" i="210"/>
  <c r="AU542" i="210"/>
  <c r="BD541" i="210"/>
  <c r="AY541" i="210"/>
  <c r="AX541" i="210"/>
  <c r="AW541" i="210"/>
  <c r="AV541" i="210"/>
  <c r="AU541" i="210"/>
  <c r="BD540" i="210"/>
  <c r="AY540" i="210"/>
  <c r="AX540" i="210"/>
  <c r="AW540" i="210"/>
  <c r="AV540" i="210"/>
  <c r="AU540" i="210"/>
  <c r="BD539" i="210"/>
  <c r="AY539" i="210"/>
  <c r="AX539" i="210"/>
  <c r="AW539" i="210"/>
  <c r="AV539" i="210"/>
  <c r="AU539" i="210"/>
  <c r="BD538" i="210"/>
  <c r="AY538" i="210"/>
  <c r="AX538" i="210"/>
  <c r="AW538" i="210"/>
  <c r="AV538" i="210"/>
  <c r="AU538" i="210"/>
  <c r="BD537" i="210"/>
  <c r="AY537" i="210"/>
  <c r="AX537" i="210"/>
  <c r="AW537" i="210"/>
  <c r="AV537" i="210"/>
  <c r="AU537" i="210"/>
  <c r="BD536" i="210"/>
  <c r="AY536" i="210"/>
  <c r="AX536" i="210"/>
  <c r="AW536" i="210"/>
  <c r="AV536" i="210"/>
  <c r="AU536" i="210"/>
  <c r="BD535" i="210"/>
  <c r="AY535" i="210"/>
  <c r="AX535" i="210"/>
  <c r="AW535" i="210"/>
  <c r="AV535" i="210"/>
  <c r="AU535" i="210"/>
  <c r="BD534" i="210"/>
  <c r="AY534" i="210"/>
  <c r="AX534" i="210"/>
  <c r="AW534" i="210"/>
  <c r="AV534" i="210"/>
  <c r="AU534" i="210"/>
  <c r="BD533" i="210"/>
  <c r="AY533" i="210"/>
  <c r="AX533" i="210"/>
  <c r="AW533" i="210"/>
  <c r="AV533" i="210"/>
  <c r="AU533" i="210"/>
  <c r="BD532" i="210"/>
  <c r="AY532" i="210"/>
  <c r="AX532" i="210"/>
  <c r="AW532" i="210"/>
  <c r="AV532" i="210"/>
  <c r="AU532" i="210"/>
  <c r="BD531" i="210"/>
  <c r="AY531" i="210"/>
  <c r="AX531" i="210"/>
  <c r="AW531" i="210"/>
  <c r="AV531" i="210"/>
  <c r="AU531" i="210"/>
  <c r="BD530" i="210"/>
  <c r="AY530" i="210"/>
  <c r="AX530" i="210"/>
  <c r="AW530" i="210"/>
  <c r="AV530" i="210"/>
  <c r="AU530" i="210"/>
  <c r="BD529" i="210"/>
  <c r="AY529" i="210"/>
  <c r="AX529" i="210"/>
  <c r="AW529" i="210"/>
  <c r="AV529" i="210"/>
  <c r="AU529" i="210"/>
  <c r="BD528" i="210"/>
  <c r="AY528" i="210"/>
  <c r="AX528" i="210"/>
  <c r="AW528" i="210"/>
  <c r="AV528" i="210"/>
  <c r="AU528" i="210"/>
  <c r="BD527" i="210"/>
  <c r="AY527" i="210"/>
  <c r="AX527" i="210"/>
  <c r="AW527" i="210"/>
  <c r="AV527" i="210"/>
  <c r="AU527" i="210"/>
  <c r="BD526" i="210"/>
  <c r="AY526" i="210"/>
  <c r="AX526" i="210"/>
  <c r="AW526" i="210"/>
  <c r="AV526" i="210"/>
  <c r="AU526" i="210"/>
  <c r="BD525" i="210"/>
  <c r="AY525" i="210"/>
  <c r="AX525" i="210"/>
  <c r="AW525" i="210"/>
  <c r="AV525" i="210"/>
  <c r="AU525" i="210"/>
  <c r="BD524" i="210"/>
  <c r="AY524" i="210"/>
  <c r="AX524" i="210"/>
  <c r="AW524" i="210"/>
  <c r="AV524" i="210"/>
  <c r="AU524" i="210"/>
  <c r="BD523" i="210"/>
  <c r="AY523" i="210"/>
  <c r="AX523" i="210"/>
  <c r="AW523" i="210"/>
  <c r="AV523" i="210"/>
  <c r="AU523" i="210"/>
  <c r="BD522" i="210"/>
  <c r="AY522" i="210"/>
  <c r="AX522" i="210"/>
  <c r="AW522" i="210"/>
  <c r="AV522" i="210"/>
  <c r="AU522" i="210"/>
  <c r="BD521" i="210"/>
  <c r="AY521" i="210"/>
  <c r="AX521" i="210"/>
  <c r="AW521" i="210"/>
  <c r="AV521" i="210"/>
  <c r="AU521" i="210"/>
  <c r="BD520" i="210"/>
  <c r="AY520" i="210"/>
  <c r="AX520" i="210"/>
  <c r="AW520" i="210"/>
  <c r="AV520" i="210"/>
  <c r="AU520" i="210"/>
  <c r="BD519" i="210"/>
  <c r="AY519" i="210"/>
  <c r="AX519" i="210"/>
  <c r="AW519" i="210"/>
  <c r="AV519" i="210"/>
  <c r="AU519" i="210"/>
  <c r="BD518" i="210"/>
  <c r="AY518" i="210"/>
  <c r="AX518" i="210"/>
  <c r="AW518" i="210"/>
  <c r="AV518" i="210"/>
  <c r="AU518" i="210"/>
  <c r="BD517" i="210"/>
  <c r="AY517" i="210"/>
  <c r="AX517" i="210"/>
  <c r="AW517" i="210"/>
  <c r="AV517" i="210"/>
  <c r="AU517" i="210"/>
  <c r="BD516" i="210"/>
  <c r="AY516" i="210"/>
  <c r="AX516" i="210"/>
  <c r="AW516" i="210"/>
  <c r="AV516" i="210"/>
  <c r="AU516" i="210"/>
  <c r="BD515" i="210"/>
  <c r="AY515" i="210"/>
  <c r="AX515" i="210"/>
  <c r="AW515" i="210"/>
  <c r="AV515" i="210"/>
  <c r="AU515" i="210"/>
  <c r="BD514" i="210"/>
  <c r="AY514" i="210"/>
  <c r="AX514" i="210"/>
  <c r="AW514" i="210"/>
  <c r="AV514" i="210"/>
  <c r="AU514" i="210"/>
  <c r="BD513" i="210"/>
  <c r="AY513" i="210"/>
  <c r="AX513" i="210"/>
  <c r="AW513" i="210"/>
  <c r="AV513" i="210"/>
  <c r="AU513" i="210"/>
  <c r="BD512" i="210"/>
  <c r="AY512" i="210"/>
  <c r="AX512" i="210"/>
  <c r="AW512" i="210"/>
  <c r="AV512" i="210"/>
  <c r="AU512" i="210"/>
  <c r="BD511" i="210"/>
  <c r="AY511" i="210"/>
  <c r="AX511" i="210"/>
  <c r="AW511" i="210"/>
  <c r="AV511" i="210"/>
  <c r="AU511" i="210"/>
  <c r="BD510" i="210"/>
  <c r="AY510" i="210"/>
  <c r="AX510" i="210"/>
  <c r="AW510" i="210"/>
  <c r="AV510" i="210"/>
  <c r="AU510" i="210"/>
  <c r="BD509" i="210"/>
  <c r="AY509" i="210"/>
  <c r="AX509" i="210"/>
  <c r="AW509" i="210"/>
  <c r="AV509" i="210"/>
  <c r="AU509" i="210"/>
  <c r="BD508" i="210"/>
  <c r="AY508" i="210"/>
  <c r="AX508" i="210"/>
  <c r="AW508" i="210"/>
  <c r="AV508" i="210"/>
  <c r="AU508" i="210"/>
  <c r="BD507" i="210"/>
  <c r="AY507" i="210"/>
  <c r="AX507" i="210"/>
  <c r="AW507" i="210"/>
  <c r="AV507" i="210"/>
  <c r="AU507" i="210"/>
  <c r="BD506" i="210"/>
  <c r="AY506" i="210"/>
  <c r="AX506" i="210"/>
  <c r="AW506" i="210"/>
  <c r="AV506" i="210"/>
  <c r="AU506" i="210"/>
  <c r="BD505" i="210"/>
  <c r="AY505" i="210"/>
  <c r="AX505" i="210"/>
  <c r="AW505" i="210"/>
  <c r="AV505" i="210"/>
  <c r="AU505" i="210"/>
  <c r="BD504" i="210"/>
  <c r="AY504" i="210"/>
  <c r="AX504" i="210"/>
  <c r="AW504" i="210"/>
  <c r="AV504" i="210"/>
  <c r="AU504" i="210"/>
  <c r="BD503" i="210"/>
  <c r="AY503" i="210"/>
  <c r="AX503" i="210"/>
  <c r="AW503" i="210"/>
  <c r="AV503" i="210"/>
  <c r="AU503" i="210"/>
  <c r="BD502" i="210"/>
  <c r="AY502" i="210"/>
  <c r="AX502" i="210"/>
  <c r="AW502" i="210"/>
  <c r="AV502" i="210"/>
  <c r="AU502" i="210"/>
  <c r="BD501" i="210"/>
  <c r="AY501" i="210"/>
  <c r="AX501" i="210"/>
  <c r="AW501" i="210"/>
  <c r="AV501" i="210"/>
  <c r="AU501" i="210"/>
  <c r="BD500" i="210"/>
  <c r="AY500" i="210"/>
  <c r="AX500" i="210"/>
  <c r="AW500" i="210"/>
  <c r="AV500" i="210"/>
  <c r="AU500" i="210"/>
  <c r="BD499" i="210"/>
  <c r="AY499" i="210"/>
  <c r="AX499" i="210"/>
  <c r="AW499" i="210"/>
  <c r="AV499" i="210"/>
  <c r="AU499" i="210"/>
  <c r="BD498" i="210"/>
  <c r="AY498" i="210"/>
  <c r="AX498" i="210"/>
  <c r="AW498" i="210"/>
  <c r="AV498" i="210"/>
  <c r="AU498" i="210"/>
  <c r="BD497" i="210"/>
  <c r="AY497" i="210"/>
  <c r="AX497" i="210"/>
  <c r="AW497" i="210"/>
  <c r="AV497" i="210"/>
  <c r="AU497" i="210"/>
  <c r="BD496" i="210"/>
  <c r="AY496" i="210"/>
  <c r="AX496" i="210"/>
  <c r="AW496" i="210"/>
  <c r="AV496" i="210"/>
  <c r="AU496" i="210"/>
  <c r="BD495" i="210"/>
  <c r="AY495" i="210"/>
  <c r="AX495" i="210"/>
  <c r="AW495" i="210"/>
  <c r="AV495" i="210"/>
  <c r="AU495" i="210"/>
  <c r="BD494" i="210"/>
  <c r="AY494" i="210"/>
  <c r="AX494" i="210"/>
  <c r="AW494" i="210"/>
  <c r="AV494" i="210"/>
  <c r="AU494" i="210"/>
  <c r="BD493" i="210"/>
  <c r="AY493" i="210"/>
  <c r="AX493" i="210"/>
  <c r="AW493" i="210"/>
  <c r="AV493" i="210"/>
  <c r="AU493" i="210"/>
  <c r="BD492" i="210"/>
  <c r="AY492" i="210"/>
  <c r="AX492" i="210"/>
  <c r="AW492" i="210"/>
  <c r="AV492" i="210"/>
  <c r="AU492" i="210"/>
  <c r="BD491" i="210"/>
  <c r="AY491" i="210"/>
  <c r="AX491" i="210"/>
  <c r="AW491" i="210"/>
  <c r="AV491" i="210"/>
  <c r="AU491" i="210"/>
  <c r="BD490" i="210"/>
  <c r="AY490" i="210"/>
  <c r="AX490" i="210"/>
  <c r="AW490" i="210"/>
  <c r="AV490" i="210"/>
  <c r="AU490" i="210"/>
  <c r="BD489" i="210"/>
  <c r="AY489" i="210"/>
  <c r="AX489" i="210"/>
  <c r="AW489" i="210"/>
  <c r="AV489" i="210"/>
  <c r="AU489" i="210"/>
  <c r="BD488" i="210"/>
  <c r="AY488" i="210"/>
  <c r="AX488" i="210"/>
  <c r="AW488" i="210"/>
  <c r="AV488" i="210"/>
  <c r="AU488" i="210"/>
  <c r="BD487" i="210"/>
  <c r="AY487" i="210"/>
  <c r="AX487" i="210"/>
  <c r="AW487" i="210"/>
  <c r="AV487" i="210"/>
  <c r="AU487" i="210"/>
  <c r="BD486" i="210"/>
  <c r="AY486" i="210"/>
  <c r="AX486" i="210"/>
  <c r="AW486" i="210"/>
  <c r="AV486" i="210"/>
  <c r="AU486" i="210"/>
  <c r="BD485" i="210"/>
  <c r="AY485" i="210"/>
  <c r="AX485" i="210"/>
  <c r="AW485" i="210"/>
  <c r="AV485" i="210"/>
  <c r="AU485" i="210"/>
  <c r="BD484" i="210"/>
  <c r="AY484" i="210"/>
  <c r="AX484" i="210"/>
  <c r="AW484" i="210"/>
  <c r="AV484" i="210"/>
  <c r="AU484" i="210"/>
  <c r="BD483" i="210"/>
  <c r="AY483" i="210"/>
  <c r="AX483" i="210"/>
  <c r="AW483" i="210"/>
  <c r="AV483" i="210"/>
  <c r="AU483" i="210"/>
  <c r="BD482" i="210"/>
  <c r="AY482" i="210"/>
  <c r="AX482" i="210"/>
  <c r="AW482" i="210"/>
  <c r="AV482" i="210"/>
  <c r="AU482" i="210"/>
  <c r="BD481" i="210"/>
  <c r="AY481" i="210"/>
  <c r="AX481" i="210"/>
  <c r="AW481" i="210"/>
  <c r="AV481" i="210"/>
  <c r="AU481" i="210"/>
  <c r="BD480" i="210"/>
  <c r="AY480" i="210"/>
  <c r="AX480" i="210"/>
  <c r="AW480" i="210"/>
  <c r="AV480" i="210"/>
  <c r="AU480" i="210"/>
  <c r="BD479" i="210"/>
  <c r="AY479" i="210"/>
  <c r="AX479" i="210"/>
  <c r="AW479" i="210"/>
  <c r="AV479" i="210"/>
  <c r="AU479" i="210"/>
  <c r="BD478" i="210"/>
  <c r="AY478" i="210"/>
  <c r="AX478" i="210"/>
  <c r="AW478" i="210"/>
  <c r="AV478" i="210"/>
  <c r="AU478" i="210"/>
  <c r="BD477" i="210"/>
  <c r="AY477" i="210"/>
  <c r="AX477" i="210"/>
  <c r="AW477" i="210"/>
  <c r="AV477" i="210"/>
  <c r="AU477" i="210"/>
  <c r="BD476" i="210"/>
  <c r="AY476" i="210"/>
  <c r="AX476" i="210"/>
  <c r="AW476" i="210"/>
  <c r="AV476" i="210"/>
  <c r="AU476" i="210"/>
  <c r="BD475" i="210"/>
  <c r="AY475" i="210"/>
  <c r="AX475" i="210"/>
  <c r="AW475" i="210"/>
  <c r="AV475" i="210"/>
  <c r="AU475" i="210"/>
  <c r="BD474" i="210"/>
  <c r="AY474" i="210"/>
  <c r="AX474" i="210"/>
  <c r="AW474" i="210"/>
  <c r="AV474" i="210"/>
  <c r="AU474" i="210"/>
  <c r="BD473" i="210"/>
  <c r="AY473" i="210"/>
  <c r="AX473" i="210"/>
  <c r="AW473" i="210"/>
  <c r="AV473" i="210"/>
  <c r="AU473" i="210"/>
  <c r="BD472" i="210"/>
  <c r="AY472" i="210"/>
  <c r="AX472" i="210"/>
  <c r="AW472" i="210"/>
  <c r="AV472" i="210"/>
  <c r="AU472" i="210"/>
  <c r="BD471" i="210"/>
  <c r="AY471" i="210"/>
  <c r="AX471" i="210"/>
  <c r="AW471" i="210"/>
  <c r="AV471" i="210"/>
  <c r="AU471" i="210"/>
  <c r="BD470" i="210"/>
  <c r="AY470" i="210"/>
  <c r="AX470" i="210"/>
  <c r="AW470" i="210"/>
  <c r="AV470" i="210"/>
  <c r="AU470" i="210"/>
  <c r="BD469" i="210"/>
  <c r="AY469" i="210"/>
  <c r="AX469" i="210"/>
  <c r="AW469" i="210"/>
  <c r="AV469" i="210"/>
  <c r="AU469" i="210"/>
  <c r="BD468" i="210"/>
  <c r="AY468" i="210"/>
  <c r="AX468" i="210"/>
  <c r="AW468" i="210"/>
  <c r="AV468" i="210"/>
  <c r="AU468" i="210"/>
  <c r="BD467" i="210"/>
  <c r="AY467" i="210"/>
  <c r="AX467" i="210"/>
  <c r="AW467" i="210"/>
  <c r="AV467" i="210"/>
  <c r="AU467" i="210"/>
  <c r="BD466" i="210"/>
  <c r="AY466" i="210"/>
  <c r="AX466" i="210"/>
  <c r="AW466" i="210"/>
  <c r="AV466" i="210"/>
  <c r="AU466" i="210"/>
  <c r="BD465" i="210"/>
  <c r="AY465" i="210"/>
  <c r="AX465" i="210"/>
  <c r="AW465" i="210"/>
  <c r="AV465" i="210"/>
  <c r="AU465" i="210"/>
  <c r="BD464" i="210"/>
  <c r="AY464" i="210"/>
  <c r="AX464" i="210"/>
  <c r="AW464" i="210"/>
  <c r="AV464" i="210"/>
  <c r="AU464" i="210"/>
  <c r="BD463" i="210"/>
  <c r="AY463" i="210"/>
  <c r="AX463" i="210"/>
  <c r="AW463" i="210"/>
  <c r="AV463" i="210"/>
  <c r="AU463" i="210"/>
  <c r="BD462" i="210"/>
  <c r="AY462" i="210"/>
  <c r="AX462" i="210"/>
  <c r="AW462" i="210"/>
  <c r="AV462" i="210"/>
  <c r="AU462" i="210"/>
  <c r="BD461" i="210"/>
  <c r="AY461" i="210"/>
  <c r="AX461" i="210"/>
  <c r="AW461" i="210"/>
  <c r="AV461" i="210"/>
  <c r="AU461" i="210"/>
  <c r="BD460" i="210"/>
  <c r="AY460" i="210"/>
  <c r="AX460" i="210"/>
  <c r="AW460" i="210"/>
  <c r="AV460" i="210"/>
  <c r="AU460" i="210"/>
  <c r="BD459" i="210"/>
  <c r="AY459" i="210"/>
  <c r="AX459" i="210"/>
  <c r="AW459" i="210"/>
  <c r="AV459" i="210"/>
  <c r="AU459" i="210"/>
  <c r="BD458" i="210"/>
  <c r="AY458" i="210"/>
  <c r="AX458" i="210"/>
  <c r="AW458" i="210"/>
  <c r="AV458" i="210"/>
  <c r="AU458" i="210"/>
  <c r="BD457" i="210"/>
  <c r="AY457" i="210"/>
  <c r="AX457" i="210"/>
  <c r="AW457" i="210"/>
  <c r="AV457" i="210"/>
  <c r="AU457" i="210"/>
  <c r="BD456" i="210"/>
  <c r="AY456" i="210"/>
  <c r="AX456" i="210"/>
  <c r="AW456" i="210"/>
  <c r="AV456" i="210"/>
  <c r="AU456" i="210"/>
  <c r="BD455" i="210"/>
  <c r="AY455" i="210"/>
  <c r="AX455" i="210"/>
  <c r="AW455" i="210"/>
  <c r="AV455" i="210"/>
  <c r="AU455" i="210"/>
  <c r="BD454" i="210"/>
  <c r="AY454" i="210"/>
  <c r="AX454" i="210"/>
  <c r="AW454" i="210"/>
  <c r="AV454" i="210"/>
  <c r="AU454" i="210"/>
  <c r="BD453" i="210"/>
  <c r="AY453" i="210"/>
  <c r="AX453" i="210"/>
  <c r="AW453" i="210"/>
  <c r="AV453" i="210"/>
  <c r="AU453" i="210"/>
  <c r="BD452" i="210"/>
  <c r="AY452" i="210"/>
  <c r="AX452" i="210"/>
  <c r="AW452" i="210"/>
  <c r="AV452" i="210"/>
  <c r="AU452" i="210"/>
  <c r="BD451" i="210"/>
  <c r="AY451" i="210"/>
  <c r="AX451" i="210"/>
  <c r="AW451" i="210"/>
  <c r="AV451" i="210"/>
  <c r="AU451" i="210"/>
  <c r="BD450" i="210"/>
  <c r="AY450" i="210"/>
  <c r="AX450" i="210"/>
  <c r="AW450" i="210"/>
  <c r="AV450" i="210"/>
  <c r="AU450" i="210"/>
  <c r="BD449" i="210"/>
  <c r="AY449" i="210"/>
  <c r="AX449" i="210"/>
  <c r="AW449" i="210"/>
  <c r="AV449" i="210"/>
  <c r="AU449" i="210"/>
  <c r="BD448" i="210"/>
  <c r="AY448" i="210"/>
  <c r="AX448" i="210"/>
  <c r="AW448" i="210"/>
  <c r="AV448" i="210"/>
  <c r="AU448" i="210"/>
  <c r="BD447" i="210"/>
  <c r="AY447" i="210"/>
  <c r="AX447" i="210"/>
  <c r="AW447" i="210"/>
  <c r="AV447" i="210"/>
  <c r="AU447" i="210"/>
  <c r="BD446" i="210"/>
  <c r="AY446" i="210"/>
  <c r="AX446" i="210"/>
  <c r="AW446" i="210"/>
  <c r="AV446" i="210"/>
  <c r="AU446" i="210"/>
  <c r="BD445" i="210"/>
  <c r="AY445" i="210"/>
  <c r="AX445" i="210"/>
  <c r="AW445" i="210"/>
  <c r="AV445" i="210"/>
  <c r="AU445" i="210"/>
  <c r="BD444" i="210"/>
  <c r="AY444" i="210"/>
  <c r="AX444" i="210"/>
  <c r="AW444" i="210"/>
  <c r="AV444" i="210"/>
  <c r="AU444" i="210"/>
  <c r="BD443" i="210"/>
  <c r="AY443" i="210"/>
  <c r="AX443" i="210"/>
  <c r="AW443" i="210"/>
  <c r="AV443" i="210"/>
  <c r="AU443" i="210"/>
  <c r="BD442" i="210"/>
  <c r="AY442" i="210"/>
  <c r="AX442" i="210"/>
  <c r="AW442" i="210"/>
  <c r="AV442" i="210"/>
  <c r="AU442" i="210"/>
  <c r="BD441" i="210"/>
  <c r="AY441" i="210"/>
  <c r="AX441" i="210"/>
  <c r="AW441" i="210"/>
  <c r="AV441" i="210"/>
  <c r="AU441" i="210"/>
  <c r="BD440" i="210"/>
  <c r="AY440" i="210"/>
  <c r="AX440" i="210"/>
  <c r="AW440" i="210"/>
  <c r="AV440" i="210"/>
  <c r="AU440" i="210"/>
  <c r="BD439" i="210"/>
  <c r="AY439" i="210"/>
  <c r="AX439" i="210"/>
  <c r="AW439" i="210"/>
  <c r="AV439" i="210"/>
  <c r="AU439" i="210"/>
  <c r="BD438" i="210"/>
  <c r="AY438" i="210"/>
  <c r="AX438" i="210"/>
  <c r="AW438" i="210"/>
  <c r="AV438" i="210"/>
  <c r="AU438" i="210"/>
  <c r="BD437" i="210"/>
  <c r="AY437" i="210"/>
  <c r="AX437" i="210"/>
  <c r="AW437" i="210"/>
  <c r="AV437" i="210"/>
  <c r="AU437" i="210"/>
  <c r="BD436" i="210"/>
  <c r="AY436" i="210"/>
  <c r="AX436" i="210"/>
  <c r="AW436" i="210"/>
  <c r="AV436" i="210"/>
  <c r="AU436" i="210"/>
  <c r="BD435" i="210"/>
  <c r="AY435" i="210"/>
  <c r="AX435" i="210"/>
  <c r="AW435" i="210"/>
  <c r="AV435" i="210"/>
  <c r="AU435" i="210"/>
  <c r="BD434" i="210"/>
  <c r="AY434" i="210"/>
  <c r="AX434" i="210"/>
  <c r="AW434" i="210"/>
  <c r="AV434" i="210"/>
  <c r="AU434" i="210"/>
  <c r="BD433" i="210"/>
  <c r="AY433" i="210"/>
  <c r="AX433" i="210"/>
  <c r="AW433" i="210"/>
  <c r="AV433" i="210"/>
  <c r="AU433" i="210"/>
  <c r="BD432" i="210"/>
  <c r="AY432" i="210"/>
  <c r="AX432" i="210"/>
  <c r="AW432" i="210"/>
  <c r="AV432" i="210"/>
  <c r="AU432" i="210"/>
  <c r="BD431" i="210"/>
  <c r="AY431" i="210"/>
  <c r="AX431" i="210"/>
  <c r="AW431" i="210"/>
  <c r="AV431" i="210"/>
  <c r="AU431" i="210"/>
  <c r="BD430" i="210"/>
  <c r="AY430" i="210"/>
  <c r="AX430" i="210"/>
  <c r="AW430" i="210"/>
  <c r="AV430" i="210"/>
  <c r="AU430" i="210"/>
  <c r="BD429" i="210"/>
  <c r="AY429" i="210"/>
  <c r="AX429" i="210"/>
  <c r="AW429" i="210"/>
  <c r="AV429" i="210"/>
  <c r="AU429" i="210"/>
  <c r="BD428" i="210"/>
  <c r="AY428" i="210"/>
  <c r="AX428" i="210"/>
  <c r="AW428" i="210"/>
  <c r="AV428" i="210"/>
  <c r="AU428" i="210"/>
  <c r="BD427" i="210"/>
  <c r="AY427" i="210"/>
  <c r="AX427" i="210"/>
  <c r="AW427" i="210"/>
  <c r="AV427" i="210"/>
  <c r="AU427" i="210"/>
  <c r="BD426" i="210"/>
  <c r="AY426" i="210"/>
  <c r="AX426" i="210"/>
  <c r="AW426" i="210"/>
  <c r="AV426" i="210"/>
  <c r="AU426" i="210"/>
  <c r="BD425" i="210"/>
  <c r="AY425" i="210"/>
  <c r="AX425" i="210"/>
  <c r="AW425" i="210"/>
  <c r="AV425" i="210"/>
  <c r="AU425" i="210"/>
  <c r="BD424" i="210"/>
  <c r="AY424" i="210"/>
  <c r="AX424" i="210"/>
  <c r="AW424" i="210"/>
  <c r="AV424" i="210"/>
  <c r="AU424" i="210"/>
  <c r="BD423" i="210"/>
  <c r="AY423" i="210"/>
  <c r="AX423" i="210"/>
  <c r="AW423" i="210"/>
  <c r="AV423" i="210"/>
  <c r="AU423" i="210"/>
  <c r="BD422" i="210"/>
  <c r="AY422" i="210"/>
  <c r="AX422" i="210"/>
  <c r="AW422" i="210"/>
  <c r="AV422" i="210"/>
  <c r="AU422" i="210"/>
  <c r="BD421" i="210"/>
  <c r="AY421" i="210"/>
  <c r="AX421" i="210"/>
  <c r="AW421" i="210"/>
  <c r="AV421" i="210"/>
  <c r="AU421" i="210"/>
  <c r="BD420" i="210"/>
  <c r="AY420" i="210"/>
  <c r="AX420" i="210"/>
  <c r="AW420" i="210"/>
  <c r="AV420" i="210"/>
  <c r="AU420" i="210"/>
  <c r="BD419" i="210"/>
  <c r="AY419" i="210"/>
  <c r="AX419" i="210"/>
  <c r="AW419" i="210"/>
  <c r="AV419" i="210"/>
  <c r="AU419" i="210"/>
  <c r="BD418" i="210"/>
  <c r="AY418" i="210"/>
  <c r="AX418" i="210"/>
  <c r="AW418" i="210"/>
  <c r="AV418" i="210"/>
  <c r="AU418" i="210"/>
  <c r="BD417" i="210"/>
  <c r="AY417" i="210"/>
  <c r="AX417" i="210"/>
  <c r="AW417" i="210"/>
  <c r="AV417" i="210"/>
  <c r="AU417" i="210"/>
  <c r="BD416" i="210"/>
  <c r="AY416" i="210"/>
  <c r="AX416" i="210"/>
  <c r="AW416" i="210"/>
  <c r="AV416" i="210"/>
  <c r="AU416" i="210"/>
  <c r="BD415" i="210"/>
  <c r="AY415" i="210"/>
  <c r="AX415" i="210"/>
  <c r="AW415" i="210"/>
  <c r="AV415" i="210"/>
  <c r="AU415" i="210"/>
  <c r="BD414" i="210"/>
  <c r="AY414" i="210"/>
  <c r="AX414" i="210"/>
  <c r="AW414" i="210"/>
  <c r="AV414" i="210"/>
  <c r="AU414" i="210"/>
  <c r="BD413" i="210"/>
  <c r="AY413" i="210"/>
  <c r="AX413" i="210"/>
  <c r="AW413" i="210"/>
  <c r="AV413" i="210"/>
  <c r="AU413" i="210"/>
  <c r="BD412" i="210"/>
  <c r="AY412" i="210"/>
  <c r="AX412" i="210"/>
  <c r="AW412" i="210"/>
  <c r="AV412" i="210"/>
  <c r="AU412" i="210"/>
  <c r="BD411" i="210"/>
  <c r="AY411" i="210"/>
  <c r="AX411" i="210"/>
  <c r="AW411" i="210"/>
  <c r="AV411" i="210"/>
  <c r="AU411" i="210"/>
  <c r="BD410" i="210"/>
  <c r="AY410" i="210"/>
  <c r="AX410" i="210"/>
  <c r="AW410" i="210"/>
  <c r="AV410" i="210"/>
  <c r="AU410" i="210"/>
  <c r="BD409" i="210"/>
  <c r="AY409" i="210"/>
  <c r="AX409" i="210"/>
  <c r="AW409" i="210"/>
  <c r="AV409" i="210"/>
  <c r="AU409" i="210"/>
  <c r="BD408" i="210"/>
  <c r="AY408" i="210"/>
  <c r="AX408" i="210"/>
  <c r="AW408" i="210"/>
  <c r="AV408" i="210"/>
  <c r="AU408" i="210"/>
  <c r="BD407" i="210"/>
  <c r="AY407" i="210"/>
  <c r="AX407" i="210"/>
  <c r="AW407" i="210"/>
  <c r="AV407" i="210"/>
  <c r="AU407" i="210"/>
  <c r="BD406" i="210"/>
  <c r="AY406" i="210"/>
  <c r="AX406" i="210"/>
  <c r="AW406" i="210"/>
  <c r="AV406" i="210"/>
  <c r="AU406" i="210"/>
  <c r="BD405" i="210"/>
  <c r="AY405" i="210"/>
  <c r="AX405" i="210"/>
  <c r="AW405" i="210"/>
  <c r="AV405" i="210"/>
  <c r="AU405" i="210"/>
  <c r="BD404" i="210"/>
  <c r="AY404" i="210"/>
  <c r="AX404" i="210"/>
  <c r="AW404" i="210"/>
  <c r="AV404" i="210"/>
  <c r="AU404" i="210"/>
  <c r="BD403" i="210"/>
  <c r="AY403" i="210"/>
  <c r="AX403" i="210"/>
  <c r="AW403" i="210"/>
  <c r="AV403" i="210"/>
  <c r="AU403" i="210"/>
  <c r="BD402" i="210"/>
  <c r="AY402" i="210"/>
  <c r="AX402" i="210"/>
  <c r="AW402" i="210"/>
  <c r="AV402" i="210"/>
  <c r="AU402" i="210"/>
  <c r="BD401" i="210"/>
  <c r="AY401" i="210"/>
  <c r="AX401" i="210"/>
  <c r="AW401" i="210"/>
  <c r="AV401" i="210"/>
  <c r="AU401" i="210"/>
  <c r="BD400" i="210"/>
  <c r="AY400" i="210"/>
  <c r="AX400" i="210"/>
  <c r="AW400" i="210"/>
  <c r="AV400" i="210"/>
  <c r="AU400" i="210"/>
  <c r="BD399" i="210"/>
  <c r="AY399" i="210"/>
  <c r="AX399" i="210"/>
  <c r="AW399" i="210"/>
  <c r="AV399" i="210"/>
  <c r="AU399" i="210"/>
  <c r="BD398" i="210"/>
  <c r="AY398" i="210"/>
  <c r="AX398" i="210"/>
  <c r="AW398" i="210"/>
  <c r="AV398" i="210"/>
  <c r="AU398" i="210"/>
  <c r="BD397" i="210"/>
  <c r="AY397" i="210"/>
  <c r="AX397" i="210"/>
  <c r="AW397" i="210"/>
  <c r="AV397" i="210"/>
  <c r="AU397" i="210"/>
  <c r="BD396" i="210"/>
  <c r="AY396" i="210"/>
  <c r="AX396" i="210"/>
  <c r="AW396" i="210"/>
  <c r="AV396" i="210"/>
  <c r="AU396" i="210"/>
  <c r="BD395" i="210"/>
  <c r="AY395" i="210"/>
  <c r="AX395" i="210"/>
  <c r="AW395" i="210"/>
  <c r="AV395" i="210"/>
  <c r="AU395" i="210"/>
  <c r="BD394" i="210"/>
  <c r="AY394" i="210"/>
  <c r="AX394" i="210"/>
  <c r="AW394" i="210"/>
  <c r="AV394" i="210"/>
  <c r="AU394" i="210"/>
  <c r="BD393" i="210"/>
  <c r="AY393" i="210"/>
  <c r="AX393" i="210"/>
  <c r="AW393" i="210"/>
  <c r="AV393" i="210"/>
  <c r="AU393" i="210"/>
  <c r="BD392" i="210"/>
  <c r="AY392" i="210"/>
  <c r="AX392" i="210"/>
  <c r="AW392" i="210"/>
  <c r="AV392" i="210"/>
  <c r="AU392" i="210"/>
  <c r="BD391" i="210"/>
  <c r="AY391" i="210"/>
  <c r="AX391" i="210"/>
  <c r="AW391" i="210"/>
  <c r="AV391" i="210"/>
  <c r="AU391" i="210"/>
  <c r="BD390" i="210"/>
  <c r="AY390" i="210"/>
  <c r="AX390" i="210"/>
  <c r="AW390" i="210"/>
  <c r="AV390" i="210"/>
  <c r="AU390" i="210"/>
  <c r="BD389" i="210"/>
  <c r="AY389" i="210"/>
  <c r="AX389" i="210"/>
  <c r="AW389" i="210"/>
  <c r="AV389" i="210"/>
  <c r="AU389" i="210"/>
  <c r="BD388" i="210"/>
  <c r="AY388" i="210"/>
  <c r="AX388" i="210"/>
  <c r="AW388" i="210"/>
  <c r="AV388" i="210"/>
  <c r="AU388" i="210"/>
  <c r="BD387" i="210"/>
  <c r="AY387" i="210"/>
  <c r="AX387" i="210"/>
  <c r="AW387" i="210"/>
  <c r="AV387" i="210"/>
  <c r="AU387" i="210"/>
  <c r="BD386" i="210"/>
  <c r="AY386" i="210"/>
  <c r="AX386" i="210"/>
  <c r="AW386" i="210"/>
  <c r="AV386" i="210"/>
  <c r="AU386" i="210"/>
  <c r="BD385" i="210"/>
  <c r="AY385" i="210"/>
  <c r="AX385" i="210"/>
  <c r="AW385" i="210"/>
  <c r="AV385" i="210"/>
  <c r="AU385" i="210"/>
  <c r="BD384" i="210"/>
  <c r="AY384" i="210"/>
  <c r="AX384" i="210"/>
  <c r="AW384" i="210"/>
  <c r="AV384" i="210"/>
  <c r="AU384" i="210"/>
  <c r="BD383" i="210"/>
  <c r="AY383" i="210"/>
  <c r="AX383" i="210"/>
  <c r="AW383" i="210"/>
  <c r="AV383" i="210"/>
  <c r="AU383" i="210"/>
  <c r="BD382" i="210"/>
  <c r="AY382" i="210"/>
  <c r="AX382" i="210"/>
  <c r="AW382" i="210"/>
  <c r="AV382" i="210"/>
  <c r="AU382" i="210"/>
  <c r="BD381" i="210"/>
  <c r="AY381" i="210"/>
  <c r="AX381" i="210"/>
  <c r="AW381" i="210"/>
  <c r="AV381" i="210"/>
  <c r="AU381" i="210"/>
  <c r="BD380" i="210"/>
  <c r="AY380" i="210"/>
  <c r="AX380" i="210"/>
  <c r="AW380" i="210"/>
  <c r="AV380" i="210"/>
  <c r="AU380" i="210"/>
  <c r="BD379" i="210"/>
  <c r="AY379" i="210"/>
  <c r="AX379" i="210"/>
  <c r="AW379" i="210"/>
  <c r="AV379" i="210"/>
  <c r="AU379" i="210"/>
  <c r="BD378" i="210"/>
  <c r="AY378" i="210"/>
  <c r="AX378" i="210"/>
  <c r="AW378" i="210"/>
  <c r="AV378" i="210"/>
  <c r="AU378" i="210"/>
  <c r="BD377" i="210"/>
  <c r="AY377" i="210"/>
  <c r="AX377" i="210"/>
  <c r="AW377" i="210"/>
  <c r="AV377" i="210"/>
  <c r="AU377" i="210"/>
  <c r="BD376" i="210"/>
  <c r="AY376" i="210"/>
  <c r="AX376" i="210"/>
  <c r="AW376" i="210"/>
  <c r="AV376" i="210"/>
  <c r="AU376" i="210"/>
  <c r="BD375" i="210"/>
  <c r="AY375" i="210"/>
  <c r="AX375" i="210"/>
  <c r="AW375" i="210"/>
  <c r="AV375" i="210"/>
  <c r="AU375" i="210"/>
  <c r="BD374" i="210"/>
  <c r="AY374" i="210"/>
  <c r="AX374" i="210"/>
  <c r="AW374" i="210"/>
  <c r="AV374" i="210"/>
  <c r="AU374" i="210"/>
  <c r="BD373" i="210"/>
  <c r="AY373" i="210"/>
  <c r="AX373" i="210"/>
  <c r="AW373" i="210"/>
  <c r="AV373" i="210"/>
  <c r="AU373" i="210"/>
  <c r="BD372" i="210"/>
  <c r="AY372" i="210"/>
  <c r="AX372" i="210"/>
  <c r="AW372" i="210"/>
  <c r="AV372" i="210"/>
  <c r="AU372" i="210"/>
  <c r="BD371" i="210"/>
  <c r="AY371" i="210"/>
  <c r="AX371" i="210"/>
  <c r="AW371" i="210"/>
  <c r="AV371" i="210"/>
  <c r="AU371" i="210"/>
  <c r="BD370" i="210"/>
  <c r="AY370" i="210"/>
  <c r="AX370" i="210"/>
  <c r="AW370" i="210"/>
  <c r="AV370" i="210"/>
  <c r="AU370" i="210"/>
  <c r="BD369" i="210"/>
  <c r="AY369" i="210"/>
  <c r="AX369" i="210"/>
  <c r="AW369" i="210"/>
  <c r="AV369" i="210"/>
  <c r="AU369" i="210"/>
  <c r="BD368" i="210"/>
  <c r="AY368" i="210"/>
  <c r="AX368" i="210"/>
  <c r="AW368" i="210"/>
  <c r="AV368" i="210"/>
  <c r="AU368" i="210"/>
  <c r="BD367" i="210"/>
  <c r="AY367" i="210"/>
  <c r="AX367" i="210"/>
  <c r="AW367" i="210"/>
  <c r="AV367" i="210"/>
  <c r="AU367" i="210"/>
  <c r="BD366" i="210"/>
  <c r="AY366" i="210"/>
  <c r="AX366" i="210"/>
  <c r="AW366" i="210"/>
  <c r="AV366" i="210"/>
  <c r="AU366" i="210"/>
  <c r="BD365" i="210"/>
  <c r="AY365" i="210"/>
  <c r="AX365" i="210"/>
  <c r="AW365" i="210"/>
  <c r="AV365" i="210"/>
  <c r="AU365" i="210"/>
  <c r="BD364" i="210"/>
  <c r="AY364" i="210"/>
  <c r="AX364" i="210"/>
  <c r="AW364" i="210"/>
  <c r="AV364" i="210"/>
  <c r="AU364" i="210"/>
  <c r="BD363" i="210"/>
  <c r="AY363" i="210"/>
  <c r="AX363" i="210"/>
  <c r="AW363" i="210"/>
  <c r="AV363" i="210"/>
  <c r="AU363" i="210"/>
  <c r="BD362" i="210"/>
  <c r="AY362" i="210"/>
  <c r="AX362" i="210"/>
  <c r="AW362" i="210"/>
  <c r="AV362" i="210"/>
  <c r="AU362" i="210"/>
  <c r="BD361" i="210"/>
  <c r="AY361" i="210"/>
  <c r="AX361" i="210"/>
  <c r="AW361" i="210"/>
  <c r="AV361" i="210"/>
  <c r="AU361" i="210"/>
  <c r="BD360" i="210"/>
  <c r="AY360" i="210"/>
  <c r="AX360" i="210"/>
  <c r="AW360" i="210"/>
  <c r="AV360" i="210"/>
  <c r="AU360" i="210"/>
  <c r="BD359" i="210"/>
  <c r="AY359" i="210"/>
  <c r="AX359" i="210"/>
  <c r="AW359" i="210"/>
  <c r="AV359" i="210"/>
  <c r="AU359" i="210"/>
  <c r="BD358" i="210"/>
  <c r="AY358" i="210"/>
  <c r="AX358" i="210"/>
  <c r="AW358" i="210"/>
  <c r="AV358" i="210"/>
  <c r="AU358" i="210"/>
  <c r="BD357" i="210"/>
  <c r="AY357" i="210"/>
  <c r="AX357" i="210"/>
  <c r="AW357" i="210"/>
  <c r="AV357" i="210"/>
  <c r="AU357" i="210"/>
  <c r="BD356" i="210"/>
  <c r="AY356" i="210"/>
  <c r="AX356" i="210"/>
  <c r="AW356" i="210"/>
  <c r="AV356" i="210"/>
  <c r="AU356" i="210"/>
  <c r="BD355" i="210"/>
  <c r="AY355" i="210"/>
  <c r="AX355" i="210"/>
  <c r="AW355" i="210"/>
  <c r="AV355" i="210"/>
  <c r="AU355" i="210"/>
  <c r="BD354" i="210"/>
  <c r="AY354" i="210"/>
  <c r="AX354" i="210"/>
  <c r="AW354" i="210"/>
  <c r="AV354" i="210"/>
  <c r="AU354" i="210"/>
  <c r="BD353" i="210"/>
  <c r="AY353" i="210"/>
  <c r="AX353" i="210"/>
  <c r="AW353" i="210"/>
  <c r="AV353" i="210"/>
  <c r="AU353" i="210"/>
  <c r="BD352" i="210"/>
  <c r="AY352" i="210"/>
  <c r="AX352" i="210"/>
  <c r="AW352" i="210"/>
  <c r="AV352" i="210"/>
  <c r="AU352" i="210"/>
  <c r="BD351" i="210"/>
  <c r="AY351" i="210"/>
  <c r="AX351" i="210"/>
  <c r="AW351" i="210"/>
  <c r="AV351" i="210"/>
  <c r="AU351" i="210"/>
  <c r="BD350" i="210"/>
  <c r="AY350" i="210"/>
  <c r="AX350" i="210"/>
  <c r="AW350" i="210"/>
  <c r="AV350" i="210"/>
  <c r="AU350" i="210"/>
  <c r="BD349" i="210"/>
  <c r="AY349" i="210"/>
  <c r="AX349" i="210"/>
  <c r="AW349" i="210"/>
  <c r="AV349" i="210"/>
  <c r="AU349" i="210"/>
  <c r="BD348" i="210"/>
  <c r="AY348" i="210"/>
  <c r="AX348" i="210"/>
  <c r="AW348" i="210"/>
  <c r="AV348" i="210"/>
  <c r="AU348" i="210"/>
  <c r="BD347" i="210"/>
  <c r="AY347" i="210"/>
  <c r="AX347" i="210"/>
  <c r="AW347" i="210"/>
  <c r="AV347" i="210"/>
  <c r="AU347" i="210"/>
  <c r="BD346" i="210"/>
  <c r="AY346" i="210"/>
  <c r="AX346" i="210"/>
  <c r="AW346" i="210"/>
  <c r="AV346" i="210"/>
  <c r="AU346" i="210"/>
  <c r="BD345" i="210"/>
  <c r="AY345" i="210"/>
  <c r="AX345" i="210"/>
  <c r="AW345" i="210"/>
  <c r="AV345" i="210"/>
  <c r="AU345" i="210"/>
  <c r="BD344" i="210"/>
  <c r="AY344" i="210"/>
  <c r="AX344" i="210"/>
  <c r="AW344" i="210"/>
  <c r="AV344" i="210"/>
  <c r="AU344" i="210"/>
  <c r="BD343" i="210"/>
  <c r="AY343" i="210"/>
  <c r="AX343" i="210"/>
  <c r="AW343" i="210"/>
  <c r="AV343" i="210"/>
  <c r="AU343" i="210"/>
  <c r="BD342" i="210"/>
  <c r="AY342" i="210"/>
  <c r="AX342" i="210"/>
  <c r="AW342" i="210"/>
  <c r="AV342" i="210"/>
  <c r="AU342" i="210"/>
  <c r="BD341" i="210"/>
  <c r="AY341" i="210"/>
  <c r="AX341" i="210"/>
  <c r="AW341" i="210"/>
  <c r="AV341" i="210"/>
  <c r="AU341" i="210"/>
  <c r="BD340" i="210"/>
  <c r="AY340" i="210"/>
  <c r="AX340" i="210"/>
  <c r="AW340" i="210"/>
  <c r="AV340" i="210"/>
  <c r="AU340" i="210"/>
  <c r="BD339" i="210"/>
  <c r="AY339" i="210"/>
  <c r="AX339" i="210"/>
  <c r="AW339" i="210"/>
  <c r="AV339" i="210"/>
  <c r="AU339" i="210"/>
  <c r="BD338" i="210"/>
  <c r="AY338" i="210"/>
  <c r="AX338" i="210"/>
  <c r="AW338" i="210"/>
  <c r="AV338" i="210"/>
  <c r="AU338" i="210"/>
  <c r="BD337" i="210"/>
  <c r="AY337" i="210"/>
  <c r="AX337" i="210"/>
  <c r="AW337" i="210"/>
  <c r="AV337" i="210"/>
  <c r="AU337" i="210"/>
  <c r="BD336" i="210"/>
  <c r="AY336" i="210"/>
  <c r="AX336" i="210"/>
  <c r="AW336" i="210"/>
  <c r="AV336" i="210"/>
  <c r="AU336" i="210"/>
  <c r="BD335" i="210"/>
  <c r="AY335" i="210"/>
  <c r="AX335" i="210"/>
  <c r="AW335" i="210"/>
  <c r="AV335" i="210"/>
  <c r="AU335" i="210"/>
  <c r="BD334" i="210"/>
  <c r="AY334" i="210"/>
  <c r="AX334" i="210"/>
  <c r="AW334" i="210"/>
  <c r="AV334" i="210"/>
  <c r="AU334" i="210"/>
  <c r="BD333" i="210"/>
  <c r="AY333" i="210"/>
  <c r="AX333" i="210"/>
  <c r="AW333" i="210"/>
  <c r="AV333" i="210"/>
  <c r="AU333" i="210"/>
  <c r="BD332" i="210"/>
  <c r="AY332" i="210"/>
  <c r="AX332" i="210"/>
  <c r="AW332" i="210"/>
  <c r="AV332" i="210"/>
  <c r="AU332" i="210"/>
  <c r="BD331" i="210"/>
  <c r="AY331" i="210"/>
  <c r="AX331" i="210"/>
  <c r="AW331" i="210"/>
  <c r="AV331" i="210"/>
  <c r="AU331" i="210"/>
  <c r="BD330" i="210"/>
  <c r="AY330" i="210"/>
  <c r="AX330" i="210"/>
  <c r="AW330" i="210"/>
  <c r="AV330" i="210"/>
  <c r="AU330" i="210"/>
  <c r="BD329" i="210"/>
  <c r="AY329" i="210"/>
  <c r="AX329" i="210"/>
  <c r="AW329" i="210"/>
  <c r="AV329" i="210"/>
  <c r="AU329" i="210"/>
  <c r="BD328" i="210"/>
  <c r="AY328" i="210"/>
  <c r="AX328" i="210"/>
  <c r="AW328" i="210"/>
  <c r="AV328" i="210"/>
  <c r="AU328" i="210"/>
  <c r="BD327" i="210"/>
  <c r="AY327" i="210"/>
  <c r="AX327" i="210"/>
  <c r="AW327" i="210"/>
  <c r="AV327" i="210"/>
  <c r="AU327" i="210"/>
  <c r="BD326" i="210"/>
  <c r="AY326" i="210"/>
  <c r="AX326" i="210"/>
  <c r="AW326" i="210"/>
  <c r="AV326" i="210"/>
  <c r="AU326" i="210"/>
  <c r="BD325" i="210"/>
  <c r="AY325" i="210"/>
  <c r="AX325" i="210"/>
  <c r="AW325" i="210"/>
  <c r="AV325" i="210"/>
  <c r="AU325" i="210"/>
  <c r="BD324" i="210"/>
  <c r="AY324" i="210"/>
  <c r="AX324" i="210"/>
  <c r="AW324" i="210"/>
  <c r="AV324" i="210"/>
  <c r="AU324" i="210"/>
  <c r="BD323" i="210"/>
  <c r="AY323" i="210"/>
  <c r="AX323" i="210"/>
  <c r="AW323" i="210"/>
  <c r="AV323" i="210"/>
  <c r="AU323" i="210"/>
  <c r="BD322" i="210"/>
  <c r="AY322" i="210"/>
  <c r="AX322" i="210"/>
  <c r="AW322" i="210"/>
  <c r="AV322" i="210"/>
  <c r="AU322" i="210"/>
  <c r="BD321" i="210"/>
  <c r="AY321" i="210"/>
  <c r="AX321" i="210"/>
  <c r="AW321" i="210"/>
  <c r="AV321" i="210"/>
  <c r="AU321" i="210"/>
  <c r="BD320" i="210"/>
  <c r="AY320" i="210"/>
  <c r="AX320" i="210"/>
  <c r="AW320" i="210"/>
  <c r="AV320" i="210"/>
  <c r="AU320" i="210"/>
  <c r="BD319" i="210"/>
  <c r="AY319" i="210"/>
  <c r="AX319" i="210"/>
  <c r="AW319" i="210"/>
  <c r="AV319" i="210"/>
  <c r="AU319" i="210"/>
  <c r="BD318" i="210"/>
  <c r="AY318" i="210"/>
  <c r="AX318" i="210"/>
  <c r="AW318" i="210"/>
  <c r="AV318" i="210"/>
  <c r="AU318" i="210"/>
  <c r="BD317" i="210"/>
  <c r="AY317" i="210"/>
  <c r="AX317" i="210"/>
  <c r="AW317" i="210"/>
  <c r="AV317" i="210"/>
  <c r="AU317" i="210"/>
  <c r="BD316" i="210"/>
  <c r="AY316" i="210"/>
  <c r="AX316" i="210"/>
  <c r="AW316" i="210"/>
  <c r="AV316" i="210"/>
  <c r="AU316" i="210"/>
  <c r="BD315" i="210"/>
  <c r="AY315" i="210"/>
  <c r="AX315" i="210"/>
  <c r="AW315" i="210"/>
  <c r="AV315" i="210"/>
  <c r="AU315" i="210"/>
  <c r="BD314" i="210"/>
  <c r="AY314" i="210"/>
  <c r="AX314" i="210"/>
  <c r="AW314" i="210"/>
  <c r="AV314" i="210"/>
  <c r="AU314" i="210"/>
  <c r="BD313" i="210"/>
  <c r="AY313" i="210"/>
  <c r="AX313" i="210"/>
  <c r="AW313" i="210"/>
  <c r="AV313" i="210"/>
  <c r="AU313" i="210"/>
  <c r="BD312" i="210"/>
  <c r="AY312" i="210"/>
  <c r="AX312" i="210"/>
  <c r="AW312" i="210"/>
  <c r="AV312" i="210"/>
  <c r="AU312" i="210"/>
  <c r="BD311" i="210"/>
  <c r="AY311" i="210"/>
  <c r="AX311" i="210"/>
  <c r="AW311" i="210"/>
  <c r="AV311" i="210"/>
  <c r="AU311" i="210"/>
  <c r="BD310" i="210"/>
  <c r="AY310" i="210"/>
  <c r="AX310" i="210"/>
  <c r="AW310" i="210"/>
  <c r="AV310" i="210"/>
  <c r="AU310" i="210"/>
  <c r="BD309" i="210"/>
  <c r="AY309" i="210"/>
  <c r="AX309" i="210"/>
  <c r="AW309" i="210"/>
  <c r="AV309" i="210"/>
  <c r="AU309" i="210"/>
  <c r="BD308" i="210"/>
  <c r="AY308" i="210"/>
  <c r="AX308" i="210"/>
  <c r="AW308" i="210"/>
  <c r="AV308" i="210"/>
  <c r="AU308" i="210"/>
  <c r="BD307" i="210"/>
  <c r="AY307" i="210"/>
  <c r="AX307" i="210"/>
  <c r="AW307" i="210"/>
  <c r="AV307" i="210"/>
  <c r="AU307" i="210"/>
  <c r="BD306" i="210"/>
  <c r="AY306" i="210"/>
  <c r="AX306" i="210"/>
  <c r="AW306" i="210"/>
  <c r="AV306" i="210"/>
  <c r="AU306" i="210"/>
  <c r="BD305" i="210"/>
  <c r="AY305" i="210"/>
  <c r="AX305" i="210"/>
  <c r="AW305" i="210"/>
  <c r="AV305" i="210"/>
  <c r="AU305" i="210"/>
  <c r="BD304" i="210"/>
  <c r="AY304" i="210"/>
  <c r="AX304" i="210"/>
  <c r="AW304" i="210"/>
  <c r="AV304" i="210"/>
  <c r="AU304" i="210"/>
  <c r="BD303" i="210"/>
  <c r="AY303" i="210"/>
  <c r="AX303" i="210"/>
  <c r="AW303" i="210"/>
  <c r="AV303" i="210"/>
  <c r="AU303" i="210"/>
  <c r="BD302" i="210"/>
  <c r="AY302" i="210"/>
  <c r="AX302" i="210"/>
  <c r="AW302" i="210"/>
  <c r="AV302" i="210"/>
  <c r="AU302" i="210"/>
  <c r="BD301" i="210"/>
  <c r="AY301" i="210"/>
  <c r="AX301" i="210"/>
  <c r="AW301" i="210"/>
  <c r="AV301" i="210"/>
  <c r="AU301" i="210"/>
  <c r="BD300" i="210"/>
  <c r="AY300" i="210"/>
  <c r="AX300" i="210"/>
  <c r="AW300" i="210"/>
  <c r="AV300" i="210"/>
  <c r="AU300" i="210"/>
  <c r="BD299" i="210"/>
  <c r="AY299" i="210"/>
  <c r="AX299" i="210"/>
  <c r="AW299" i="210"/>
  <c r="AV299" i="210"/>
  <c r="AU299" i="210"/>
  <c r="BD298" i="210"/>
  <c r="AY298" i="210"/>
  <c r="AX298" i="210"/>
  <c r="AW298" i="210"/>
  <c r="AV298" i="210"/>
  <c r="AU298" i="210"/>
  <c r="BD297" i="210"/>
  <c r="AY297" i="210"/>
  <c r="AX297" i="210"/>
  <c r="AW297" i="210"/>
  <c r="AV297" i="210"/>
  <c r="AU297" i="210"/>
  <c r="BD296" i="210"/>
  <c r="AY296" i="210"/>
  <c r="AX296" i="210"/>
  <c r="AW296" i="210"/>
  <c r="AV296" i="210"/>
  <c r="AU296" i="210"/>
  <c r="BD295" i="210"/>
  <c r="AY295" i="210"/>
  <c r="AX295" i="210"/>
  <c r="AW295" i="210"/>
  <c r="AV295" i="210"/>
  <c r="AU295" i="210"/>
  <c r="BD294" i="210"/>
  <c r="AY294" i="210"/>
  <c r="AX294" i="210"/>
  <c r="AW294" i="210"/>
  <c r="AV294" i="210"/>
  <c r="AU294" i="210"/>
  <c r="BD293" i="210"/>
  <c r="AY293" i="210"/>
  <c r="AX293" i="210"/>
  <c r="AW293" i="210"/>
  <c r="AV293" i="210"/>
  <c r="AU293" i="210"/>
  <c r="BD292" i="210"/>
  <c r="AY292" i="210"/>
  <c r="AX292" i="210"/>
  <c r="AW292" i="210"/>
  <c r="AV292" i="210"/>
  <c r="AU292" i="210"/>
  <c r="BD291" i="210"/>
  <c r="AY291" i="210"/>
  <c r="AX291" i="210"/>
  <c r="AW291" i="210"/>
  <c r="AV291" i="210"/>
  <c r="AU291" i="210"/>
  <c r="BD290" i="210"/>
  <c r="AY290" i="210"/>
  <c r="AX290" i="210"/>
  <c r="AW290" i="210"/>
  <c r="AV290" i="210"/>
  <c r="AU290" i="210"/>
  <c r="BD289" i="210"/>
  <c r="AY289" i="210"/>
  <c r="AX289" i="210"/>
  <c r="AW289" i="210"/>
  <c r="AV289" i="210"/>
  <c r="AU289" i="210"/>
  <c r="BD288" i="210"/>
  <c r="AY288" i="210"/>
  <c r="AX288" i="210"/>
  <c r="AW288" i="210"/>
  <c r="AV288" i="210"/>
  <c r="AU288" i="210"/>
  <c r="BD287" i="210"/>
  <c r="AY287" i="210"/>
  <c r="AX287" i="210"/>
  <c r="AW287" i="210"/>
  <c r="AV287" i="210"/>
  <c r="AU287" i="210"/>
  <c r="BD286" i="210"/>
  <c r="AY286" i="210"/>
  <c r="AX286" i="210"/>
  <c r="AW286" i="210"/>
  <c r="AV286" i="210"/>
  <c r="AU286" i="210"/>
  <c r="BD285" i="210"/>
  <c r="AY285" i="210"/>
  <c r="AX285" i="210"/>
  <c r="AW285" i="210"/>
  <c r="AV285" i="210"/>
  <c r="AU285" i="210"/>
  <c r="BD284" i="210"/>
  <c r="AY284" i="210"/>
  <c r="AX284" i="210"/>
  <c r="AW284" i="210"/>
  <c r="AV284" i="210"/>
  <c r="AU284" i="210"/>
  <c r="BD283" i="210"/>
  <c r="AY283" i="210"/>
  <c r="AX283" i="210"/>
  <c r="AW283" i="210"/>
  <c r="AV283" i="210"/>
  <c r="AU283" i="210"/>
  <c r="BD282" i="210"/>
  <c r="AY282" i="210"/>
  <c r="AX282" i="210"/>
  <c r="AW282" i="210"/>
  <c r="AV282" i="210"/>
  <c r="AU282" i="210"/>
  <c r="BD281" i="210"/>
  <c r="AY281" i="210"/>
  <c r="AX281" i="210"/>
  <c r="AW281" i="210"/>
  <c r="AV281" i="210"/>
  <c r="AU281" i="210"/>
  <c r="BD280" i="210"/>
  <c r="AY280" i="210"/>
  <c r="AX280" i="210"/>
  <c r="AW280" i="210"/>
  <c r="AV280" i="210"/>
  <c r="AU280" i="210"/>
  <c r="BD279" i="210"/>
  <c r="AY279" i="210"/>
  <c r="AX279" i="210"/>
  <c r="AW279" i="210"/>
  <c r="AV279" i="210"/>
  <c r="AU279" i="210"/>
  <c r="BD278" i="210"/>
  <c r="AY278" i="210"/>
  <c r="AX278" i="210"/>
  <c r="AW278" i="210"/>
  <c r="AV278" i="210"/>
  <c r="AU278" i="210"/>
  <c r="BD277" i="210"/>
  <c r="AY277" i="210"/>
  <c r="AX277" i="210"/>
  <c r="AW277" i="210"/>
  <c r="AV277" i="210"/>
  <c r="AU277" i="210"/>
  <c r="BD276" i="210"/>
  <c r="AY276" i="210"/>
  <c r="AX276" i="210"/>
  <c r="AW276" i="210"/>
  <c r="AV276" i="210"/>
  <c r="AU276" i="210"/>
  <c r="BD275" i="210"/>
  <c r="AY275" i="210"/>
  <c r="AX275" i="210"/>
  <c r="AW275" i="210"/>
  <c r="AV275" i="210"/>
  <c r="AU275" i="210"/>
  <c r="BD274" i="210"/>
  <c r="AY274" i="210"/>
  <c r="AX274" i="210"/>
  <c r="AW274" i="210"/>
  <c r="AV274" i="210"/>
  <c r="AU274" i="210"/>
  <c r="BD273" i="210"/>
  <c r="AY273" i="210"/>
  <c r="AX273" i="210"/>
  <c r="AW273" i="210"/>
  <c r="AV273" i="210"/>
  <c r="AU273" i="210"/>
  <c r="BD272" i="210"/>
  <c r="AY272" i="210"/>
  <c r="AX272" i="210"/>
  <c r="AW272" i="210"/>
  <c r="AV272" i="210"/>
  <c r="AU272" i="210"/>
  <c r="BD271" i="210"/>
  <c r="AY271" i="210"/>
  <c r="AX271" i="210"/>
  <c r="AW271" i="210"/>
  <c r="AV271" i="210"/>
  <c r="AU271" i="210"/>
  <c r="BD270" i="210"/>
  <c r="AY270" i="210"/>
  <c r="AX270" i="210"/>
  <c r="AW270" i="210"/>
  <c r="AV270" i="210"/>
  <c r="AU270" i="210"/>
  <c r="BD269" i="210"/>
  <c r="AY269" i="210"/>
  <c r="AX269" i="210"/>
  <c r="AW269" i="210"/>
  <c r="AV269" i="210"/>
  <c r="AU269" i="210"/>
  <c r="BD268" i="210"/>
  <c r="AY268" i="210"/>
  <c r="AX268" i="210"/>
  <c r="AW268" i="210"/>
  <c r="AV268" i="210"/>
  <c r="AU268" i="210"/>
  <c r="BD267" i="210"/>
  <c r="AY267" i="210"/>
  <c r="AX267" i="210"/>
  <c r="AW267" i="210"/>
  <c r="AV267" i="210"/>
  <c r="AU267" i="210"/>
  <c r="BD266" i="210"/>
  <c r="AY266" i="210"/>
  <c r="AX266" i="210"/>
  <c r="AW266" i="210"/>
  <c r="AV266" i="210"/>
  <c r="AU266" i="210"/>
  <c r="BD265" i="210"/>
  <c r="AY265" i="210"/>
  <c r="AX265" i="210"/>
  <c r="AW265" i="210"/>
  <c r="AV265" i="210"/>
  <c r="AU265" i="210"/>
  <c r="BD264" i="210"/>
  <c r="AY264" i="210"/>
  <c r="AX264" i="210"/>
  <c r="AW264" i="210"/>
  <c r="AV264" i="210"/>
  <c r="AU264" i="210"/>
  <c r="BD263" i="210"/>
  <c r="AY263" i="210"/>
  <c r="AX263" i="210"/>
  <c r="AW263" i="210"/>
  <c r="AV263" i="210"/>
  <c r="AU263" i="210"/>
  <c r="BD262" i="210"/>
  <c r="AY262" i="210"/>
  <c r="AX262" i="210"/>
  <c r="AW262" i="210"/>
  <c r="AV262" i="210"/>
  <c r="AU262" i="210"/>
  <c r="BD261" i="210"/>
  <c r="AY261" i="210"/>
  <c r="AX261" i="210"/>
  <c r="AW261" i="210"/>
  <c r="AV261" i="210"/>
  <c r="AU261" i="210"/>
  <c r="BD260" i="210"/>
  <c r="AY260" i="210"/>
  <c r="AX260" i="210"/>
  <c r="AW260" i="210"/>
  <c r="AV260" i="210"/>
  <c r="AU260" i="210"/>
  <c r="BD259" i="210"/>
  <c r="AY259" i="210"/>
  <c r="AX259" i="210"/>
  <c r="AW259" i="210"/>
  <c r="AV259" i="210"/>
  <c r="AU259" i="210"/>
  <c r="BD258" i="210"/>
  <c r="AY258" i="210"/>
  <c r="AX258" i="210"/>
  <c r="AW258" i="210"/>
  <c r="AV258" i="210"/>
  <c r="AU258" i="210"/>
  <c r="BD257" i="210"/>
  <c r="AY257" i="210"/>
  <c r="AX257" i="210"/>
  <c r="AW257" i="210"/>
  <c r="AV257" i="210"/>
  <c r="AU257" i="210"/>
  <c r="BD256" i="210"/>
  <c r="AY256" i="210"/>
  <c r="AX256" i="210"/>
  <c r="AW256" i="210"/>
  <c r="AV256" i="210"/>
  <c r="AU256" i="210"/>
  <c r="BD255" i="210"/>
  <c r="AY255" i="210"/>
  <c r="AX255" i="210"/>
  <c r="AW255" i="210"/>
  <c r="AV255" i="210"/>
  <c r="AU255" i="210"/>
  <c r="BD254" i="210"/>
  <c r="AY254" i="210"/>
  <c r="AX254" i="210"/>
  <c r="AW254" i="210"/>
  <c r="AV254" i="210"/>
  <c r="AU254" i="210"/>
  <c r="BD253" i="210"/>
  <c r="AY253" i="210"/>
  <c r="AX253" i="210"/>
  <c r="AW253" i="210"/>
  <c r="AV253" i="210"/>
  <c r="AU253" i="210"/>
  <c r="BD252" i="210"/>
  <c r="AY252" i="210"/>
  <c r="AX252" i="210"/>
  <c r="AW252" i="210"/>
  <c r="AV252" i="210"/>
  <c r="AU252" i="210"/>
  <c r="BD251" i="210"/>
  <c r="AY251" i="210"/>
  <c r="AX251" i="210"/>
  <c r="AW251" i="210"/>
  <c r="AV251" i="210"/>
  <c r="AU251" i="210"/>
  <c r="BD250" i="210"/>
  <c r="AY250" i="210"/>
  <c r="AX250" i="210"/>
  <c r="AW250" i="210"/>
  <c r="AV250" i="210"/>
  <c r="AU250" i="210"/>
  <c r="BD249" i="210"/>
  <c r="AY249" i="210"/>
  <c r="AX249" i="210"/>
  <c r="AW249" i="210"/>
  <c r="AV249" i="210"/>
  <c r="AU249" i="210"/>
  <c r="BD248" i="210"/>
  <c r="AY248" i="210"/>
  <c r="AX248" i="210"/>
  <c r="AW248" i="210"/>
  <c r="AV248" i="210"/>
  <c r="AU248" i="210"/>
  <c r="BD247" i="210"/>
  <c r="AY247" i="210"/>
  <c r="AX247" i="210"/>
  <c r="AW247" i="210"/>
  <c r="AV247" i="210"/>
  <c r="AU247" i="210"/>
  <c r="BD246" i="210"/>
  <c r="AY246" i="210"/>
  <c r="AX246" i="210"/>
  <c r="AW246" i="210"/>
  <c r="AV246" i="210"/>
  <c r="AU246" i="210"/>
  <c r="BD245" i="210"/>
  <c r="AY245" i="210"/>
  <c r="AX245" i="210"/>
  <c r="AW245" i="210"/>
  <c r="AV245" i="210"/>
  <c r="AU245" i="210"/>
  <c r="BD244" i="210"/>
  <c r="AY244" i="210"/>
  <c r="AX244" i="210"/>
  <c r="AW244" i="210"/>
  <c r="AV244" i="210"/>
  <c r="AU244" i="210"/>
  <c r="BD243" i="210"/>
  <c r="AY243" i="210"/>
  <c r="AX243" i="210"/>
  <c r="AW243" i="210"/>
  <c r="AV243" i="210"/>
  <c r="AU243" i="210"/>
  <c r="BD242" i="210"/>
  <c r="AY242" i="210"/>
  <c r="AX242" i="210"/>
  <c r="AW242" i="210"/>
  <c r="AV242" i="210"/>
  <c r="AU242" i="210"/>
  <c r="BD241" i="210"/>
  <c r="AY241" i="210"/>
  <c r="AX241" i="210"/>
  <c r="AW241" i="210"/>
  <c r="AV241" i="210"/>
  <c r="AU241" i="210"/>
  <c r="BD240" i="210"/>
  <c r="AY240" i="210"/>
  <c r="AX240" i="210"/>
  <c r="AW240" i="210"/>
  <c r="AV240" i="210"/>
  <c r="AU240" i="210"/>
  <c r="BD239" i="210"/>
  <c r="AY239" i="210"/>
  <c r="AX239" i="210"/>
  <c r="AW239" i="210"/>
  <c r="AV239" i="210"/>
  <c r="AU239" i="210"/>
  <c r="BD238" i="210"/>
  <c r="AY238" i="210"/>
  <c r="AX238" i="210"/>
  <c r="AW238" i="210"/>
  <c r="AV238" i="210"/>
  <c r="AU238" i="210"/>
  <c r="BD237" i="210"/>
  <c r="AY237" i="210"/>
  <c r="AX237" i="210"/>
  <c r="AW237" i="210"/>
  <c r="AV237" i="210"/>
  <c r="AU237" i="210"/>
  <c r="BD236" i="210"/>
  <c r="AY236" i="210"/>
  <c r="AX236" i="210"/>
  <c r="AW236" i="210"/>
  <c r="AV236" i="210"/>
  <c r="AU236" i="210"/>
  <c r="BD235" i="210"/>
  <c r="AY235" i="210"/>
  <c r="AX235" i="210"/>
  <c r="AW235" i="210"/>
  <c r="AV235" i="210"/>
  <c r="AU235" i="210"/>
  <c r="BD234" i="210"/>
  <c r="AY234" i="210"/>
  <c r="AX234" i="210"/>
  <c r="AW234" i="210"/>
  <c r="AV234" i="210"/>
  <c r="AU234" i="210"/>
  <c r="BD233" i="210"/>
  <c r="AY233" i="210"/>
  <c r="AX233" i="210"/>
  <c r="AW233" i="210"/>
  <c r="AV233" i="210"/>
  <c r="AU233" i="210"/>
  <c r="BD232" i="210"/>
  <c r="AY232" i="210"/>
  <c r="AX232" i="210"/>
  <c r="AW232" i="210"/>
  <c r="AV232" i="210"/>
  <c r="AU232" i="210"/>
  <c r="BD231" i="210"/>
  <c r="AY231" i="210"/>
  <c r="AX231" i="210"/>
  <c r="AW231" i="210"/>
  <c r="AV231" i="210"/>
  <c r="AU231" i="210"/>
  <c r="BD230" i="210"/>
  <c r="AY230" i="210"/>
  <c r="AX230" i="210"/>
  <c r="AW230" i="210"/>
  <c r="AV230" i="210"/>
  <c r="AU230" i="210"/>
  <c r="BD229" i="210"/>
  <c r="AY229" i="210"/>
  <c r="AX229" i="210"/>
  <c r="AW229" i="210"/>
  <c r="AV229" i="210"/>
  <c r="AU229" i="210"/>
  <c r="BD228" i="210"/>
  <c r="AY228" i="210"/>
  <c r="AX228" i="210"/>
  <c r="AW228" i="210"/>
  <c r="AV228" i="210"/>
  <c r="AU228" i="210"/>
  <c r="BD227" i="210"/>
  <c r="AY227" i="210"/>
  <c r="AX227" i="210"/>
  <c r="AW227" i="210"/>
  <c r="AV227" i="210"/>
  <c r="AU227" i="210"/>
  <c r="BD226" i="210"/>
  <c r="AY226" i="210"/>
  <c r="AX226" i="210"/>
  <c r="AW226" i="210"/>
  <c r="AV226" i="210"/>
  <c r="AU226" i="210"/>
  <c r="BD225" i="210"/>
  <c r="AY225" i="210"/>
  <c r="AX225" i="210"/>
  <c r="AW225" i="210"/>
  <c r="AV225" i="210"/>
  <c r="AU225" i="210"/>
  <c r="BD224" i="210"/>
  <c r="AY224" i="210"/>
  <c r="AX224" i="210"/>
  <c r="AW224" i="210"/>
  <c r="AV224" i="210"/>
  <c r="AU224" i="210"/>
  <c r="BD223" i="210"/>
  <c r="AY223" i="210"/>
  <c r="AX223" i="210"/>
  <c r="AW223" i="210"/>
  <c r="AV223" i="210"/>
  <c r="AU223" i="210"/>
  <c r="BD222" i="210"/>
  <c r="AY222" i="210"/>
  <c r="AX222" i="210"/>
  <c r="AW222" i="210"/>
  <c r="AV222" i="210"/>
  <c r="AU222" i="210"/>
  <c r="BD221" i="210"/>
  <c r="AY221" i="210"/>
  <c r="AX221" i="210"/>
  <c r="AW221" i="210"/>
  <c r="AV221" i="210"/>
  <c r="AU221" i="210"/>
  <c r="BD220" i="210"/>
  <c r="AY220" i="210"/>
  <c r="AX220" i="210"/>
  <c r="AW220" i="210"/>
  <c r="AV220" i="210"/>
  <c r="AU220" i="210"/>
  <c r="BD219" i="210"/>
  <c r="AY219" i="210"/>
  <c r="AX219" i="210"/>
  <c r="AW219" i="210"/>
  <c r="AV219" i="210"/>
  <c r="AU219" i="210"/>
  <c r="BD218" i="210"/>
  <c r="AY218" i="210"/>
  <c r="AX218" i="210"/>
  <c r="AW218" i="210"/>
  <c r="AV218" i="210"/>
  <c r="AU218" i="210"/>
  <c r="BD217" i="210"/>
  <c r="AY217" i="210"/>
  <c r="AX217" i="210"/>
  <c r="AW217" i="210"/>
  <c r="AV217" i="210"/>
  <c r="AU217" i="210"/>
  <c r="BD216" i="210"/>
  <c r="AY216" i="210"/>
  <c r="AX216" i="210"/>
  <c r="AW216" i="210"/>
  <c r="AV216" i="210"/>
  <c r="AU216" i="210"/>
  <c r="BD215" i="210"/>
  <c r="AY215" i="210"/>
  <c r="AX215" i="210"/>
  <c r="AW215" i="210"/>
  <c r="AV215" i="210"/>
  <c r="AU215" i="210"/>
  <c r="BD214" i="210"/>
  <c r="AY214" i="210"/>
  <c r="AX214" i="210"/>
  <c r="AW214" i="210"/>
  <c r="AV214" i="210"/>
  <c r="AU214" i="210"/>
  <c r="BD213" i="210"/>
  <c r="AY213" i="210"/>
  <c r="AX213" i="210"/>
  <c r="AW213" i="210"/>
  <c r="AV213" i="210"/>
  <c r="AU213" i="210"/>
  <c r="BD212" i="210"/>
  <c r="AY212" i="210"/>
  <c r="AX212" i="210"/>
  <c r="AW212" i="210"/>
  <c r="AV212" i="210"/>
  <c r="AU212" i="210"/>
  <c r="BD211" i="210"/>
  <c r="AY211" i="210"/>
  <c r="AX211" i="210"/>
  <c r="AW211" i="210"/>
  <c r="AV211" i="210"/>
  <c r="AU211" i="210"/>
  <c r="BD210" i="210"/>
  <c r="AY210" i="210"/>
  <c r="AX210" i="210"/>
  <c r="AW210" i="210"/>
  <c r="AV210" i="210"/>
  <c r="AU210" i="210"/>
  <c r="BD209" i="210"/>
  <c r="AY209" i="210"/>
  <c r="AX209" i="210"/>
  <c r="AW209" i="210"/>
  <c r="AV209" i="210"/>
  <c r="AU209" i="210"/>
  <c r="BD208" i="210"/>
  <c r="AY208" i="210"/>
  <c r="AX208" i="210"/>
  <c r="AW208" i="210"/>
  <c r="AV208" i="210"/>
  <c r="AU208" i="210"/>
  <c r="BD207" i="210"/>
  <c r="AY207" i="210"/>
  <c r="AX207" i="210"/>
  <c r="AW207" i="210"/>
  <c r="AV207" i="210"/>
  <c r="AU207" i="210"/>
  <c r="BD206" i="210"/>
  <c r="AY206" i="210"/>
  <c r="AX206" i="210"/>
  <c r="AW206" i="210"/>
  <c r="AV206" i="210"/>
  <c r="AU206" i="210"/>
  <c r="BD205" i="210"/>
  <c r="AY205" i="210"/>
  <c r="AX205" i="210"/>
  <c r="AW205" i="210"/>
  <c r="AV205" i="210"/>
  <c r="AU205" i="210"/>
  <c r="BD204" i="210"/>
  <c r="AY204" i="210"/>
  <c r="AX204" i="210"/>
  <c r="AW204" i="210"/>
  <c r="AV204" i="210"/>
  <c r="AU204" i="210"/>
  <c r="BD203" i="210"/>
  <c r="AY203" i="210"/>
  <c r="AX203" i="210"/>
  <c r="AW203" i="210"/>
  <c r="AV203" i="210"/>
  <c r="AU203" i="210"/>
  <c r="BD202" i="210"/>
  <c r="AY202" i="210"/>
  <c r="AX202" i="210"/>
  <c r="AW202" i="210"/>
  <c r="AV202" i="210"/>
  <c r="AU202" i="210"/>
  <c r="BD201" i="210"/>
  <c r="AY201" i="210"/>
  <c r="AX201" i="210"/>
  <c r="AW201" i="210"/>
  <c r="AV201" i="210"/>
  <c r="AU201" i="210"/>
  <c r="BD200" i="210"/>
  <c r="AY200" i="210"/>
  <c r="AX200" i="210"/>
  <c r="AW200" i="210"/>
  <c r="AV200" i="210"/>
  <c r="AU200" i="210"/>
  <c r="BD199" i="210"/>
  <c r="AY199" i="210"/>
  <c r="AX199" i="210"/>
  <c r="AW199" i="210"/>
  <c r="AV199" i="210"/>
  <c r="AU199" i="210"/>
  <c r="BD198" i="210"/>
  <c r="AY198" i="210"/>
  <c r="AX198" i="210"/>
  <c r="AW198" i="210"/>
  <c r="AV198" i="210"/>
  <c r="AU198" i="210"/>
  <c r="BD197" i="210"/>
  <c r="AY197" i="210"/>
  <c r="AX197" i="210"/>
  <c r="AW197" i="210"/>
  <c r="AV197" i="210"/>
  <c r="AU197" i="210"/>
  <c r="BD196" i="210"/>
  <c r="AY196" i="210"/>
  <c r="AX196" i="210"/>
  <c r="AW196" i="210"/>
  <c r="AV196" i="210"/>
  <c r="AU196" i="210"/>
  <c r="BD195" i="210"/>
  <c r="AY195" i="210"/>
  <c r="AX195" i="210"/>
  <c r="AW195" i="210"/>
  <c r="AV195" i="210"/>
  <c r="AU195" i="210"/>
  <c r="BD194" i="210"/>
  <c r="AY194" i="210"/>
  <c r="AX194" i="210"/>
  <c r="AW194" i="210"/>
  <c r="AV194" i="210"/>
  <c r="AU194" i="210"/>
  <c r="BD193" i="210"/>
  <c r="AY193" i="210"/>
  <c r="AX193" i="210"/>
  <c r="AW193" i="210"/>
  <c r="AV193" i="210"/>
  <c r="AU193" i="210"/>
  <c r="BD192" i="210"/>
  <c r="AY192" i="210"/>
  <c r="AX192" i="210"/>
  <c r="AW192" i="210"/>
  <c r="AV192" i="210"/>
  <c r="AU192" i="210"/>
  <c r="BD191" i="210"/>
  <c r="AY191" i="210"/>
  <c r="AX191" i="210"/>
  <c r="AW191" i="210"/>
  <c r="AV191" i="210"/>
  <c r="AU191" i="210"/>
  <c r="BD190" i="210"/>
  <c r="AY190" i="210"/>
  <c r="AX190" i="210"/>
  <c r="AW190" i="210"/>
  <c r="AV190" i="210"/>
  <c r="AU190" i="210"/>
  <c r="BD189" i="210"/>
  <c r="AY189" i="210"/>
  <c r="AX189" i="210"/>
  <c r="AW189" i="210"/>
  <c r="AV189" i="210"/>
  <c r="AU189" i="210"/>
  <c r="BD188" i="210"/>
  <c r="AY188" i="210"/>
  <c r="AX188" i="210"/>
  <c r="AW188" i="210"/>
  <c r="AV188" i="210"/>
  <c r="AU188" i="210"/>
  <c r="BD187" i="210"/>
  <c r="AY187" i="210"/>
  <c r="AX187" i="210"/>
  <c r="AW187" i="210"/>
  <c r="AV187" i="210"/>
  <c r="AU187" i="210"/>
  <c r="BD186" i="210"/>
  <c r="AY186" i="210"/>
  <c r="AX186" i="210"/>
  <c r="AW186" i="210"/>
  <c r="AV186" i="210"/>
  <c r="AU186" i="210"/>
  <c r="BD185" i="210"/>
  <c r="AY185" i="210"/>
  <c r="AX185" i="210"/>
  <c r="AW185" i="210"/>
  <c r="AV185" i="210"/>
  <c r="AU185" i="210"/>
  <c r="BD184" i="210"/>
  <c r="AY184" i="210"/>
  <c r="AX184" i="210"/>
  <c r="AW184" i="210"/>
  <c r="AV184" i="210"/>
  <c r="AU184" i="210"/>
  <c r="BD183" i="210"/>
  <c r="AY183" i="210"/>
  <c r="AX183" i="210"/>
  <c r="AW183" i="210"/>
  <c r="AV183" i="210"/>
  <c r="AU183" i="210"/>
  <c r="BD182" i="210"/>
  <c r="AY182" i="210"/>
  <c r="AX182" i="210"/>
  <c r="AW182" i="210"/>
  <c r="AV182" i="210"/>
  <c r="AU182" i="210"/>
  <c r="BD181" i="210"/>
  <c r="AY181" i="210"/>
  <c r="AX181" i="210"/>
  <c r="AW181" i="210"/>
  <c r="AV181" i="210"/>
  <c r="AU181" i="210"/>
  <c r="BD180" i="210"/>
  <c r="AY180" i="210"/>
  <c r="AX180" i="210"/>
  <c r="AW180" i="210"/>
  <c r="AV180" i="210"/>
  <c r="AU180" i="210"/>
  <c r="BD179" i="210"/>
  <c r="AY179" i="210"/>
  <c r="AX179" i="210"/>
  <c r="AW179" i="210"/>
  <c r="AV179" i="210"/>
  <c r="AU179" i="210"/>
  <c r="BD178" i="210"/>
  <c r="AY178" i="210"/>
  <c r="AX178" i="210"/>
  <c r="AW178" i="210"/>
  <c r="AV178" i="210"/>
  <c r="AU178" i="210"/>
  <c r="BD177" i="210"/>
  <c r="AY177" i="210"/>
  <c r="AX177" i="210"/>
  <c r="AW177" i="210"/>
  <c r="AV177" i="210"/>
  <c r="AU177" i="210"/>
  <c r="BD176" i="210"/>
  <c r="AY176" i="210"/>
  <c r="AX176" i="210"/>
  <c r="AW176" i="210"/>
  <c r="AV176" i="210"/>
  <c r="AU176" i="210"/>
  <c r="BD175" i="210"/>
  <c r="AY175" i="210"/>
  <c r="AX175" i="210"/>
  <c r="AW175" i="210"/>
  <c r="AV175" i="210"/>
  <c r="AU175" i="210"/>
  <c r="BD174" i="210"/>
  <c r="AY174" i="210"/>
  <c r="AX174" i="210"/>
  <c r="AW174" i="210"/>
  <c r="AV174" i="210"/>
  <c r="AU174" i="210"/>
  <c r="BD173" i="210"/>
  <c r="AY173" i="210"/>
  <c r="AX173" i="210"/>
  <c r="AW173" i="210"/>
  <c r="AV173" i="210"/>
  <c r="AU173" i="210"/>
  <c r="BD172" i="210"/>
  <c r="AY172" i="210"/>
  <c r="AX172" i="210"/>
  <c r="AW172" i="210"/>
  <c r="AV172" i="210"/>
  <c r="AU172" i="210"/>
  <c r="BD171" i="210"/>
  <c r="AY171" i="210"/>
  <c r="AX171" i="210"/>
  <c r="AW171" i="210"/>
  <c r="AV171" i="210"/>
  <c r="AU171" i="210"/>
  <c r="BD170" i="210"/>
  <c r="AY170" i="210"/>
  <c r="AX170" i="210"/>
  <c r="AW170" i="210"/>
  <c r="AV170" i="210"/>
  <c r="AU170" i="210"/>
  <c r="BD169" i="210"/>
  <c r="AY169" i="210"/>
  <c r="AX169" i="210"/>
  <c r="AW169" i="210"/>
  <c r="AV169" i="210"/>
  <c r="AU169" i="210"/>
  <c r="BD168" i="210"/>
  <c r="AY168" i="210"/>
  <c r="AX168" i="210"/>
  <c r="AW168" i="210"/>
  <c r="AV168" i="210"/>
  <c r="AU168" i="210"/>
  <c r="BD167" i="210"/>
  <c r="AY167" i="210"/>
  <c r="AX167" i="210"/>
  <c r="AW167" i="210"/>
  <c r="AV167" i="210"/>
  <c r="AU167" i="210"/>
  <c r="BD166" i="210"/>
  <c r="AY166" i="210"/>
  <c r="AX166" i="210"/>
  <c r="AW166" i="210"/>
  <c r="AV166" i="210"/>
  <c r="AU166" i="210"/>
  <c r="BD165" i="210"/>
  <c r="AY165" i="210"/>
  <c r="AX165" i="210"/>
  <c r="AW165" i="210"/>
  <c r="AV165" i="210"/>
  <c r="AU165" i="210"/>
  <c r="BD164" i="210"/>
  <c r="AY164" i="210"/>
  <c r="AX164" i="210"/>
  <c r="AW164" i="210"/>
  <c r="AV164" i="210"/>
  <c r="AU164" i="210"/>
  <c r="BD163" i="210"/>
  <c r="AY163" i="210"/>
  <c r="AX163" i="210"/>
  <c r="AW163" i="210"/>
  <c r="AV163" i="210"/>
  <c r="AU163" i="210"/>
  <c r="BD162" i="210"/>
  <c r="AY162" i="210"/>
  <c r="AX162" i="210"/>
  <c r="AW162" i="210"/>
  <c r="AV162" i="210"/>
  <c r="AU162" i="210"/>
  <c r="BD161" i="210"/>
  <c r="AY161" i="210"/>
  <c r="AX161" i="210"/>
  <c r="AW161" i="210"/>
  <c r="AV161" i="210"/>
  <c r="AU161" i="210"/>
  <c r="BD160" i="210"/>
  <c r="AY160" i="210"/>
  <c r="AX160" i="210"/>
  <c r="AW160" i="210"/>
  <c r="AV160" i="210"/>
  <c r="AU160" i="210"/>
  <c r="BD159" i="210"/>
  <c r="AY159" i="210"/>
  <c r="AX159" i="210"/>
  <c r="AW159" i="210"/>
  <c r="AV159" i="210"/>
  <c r="AU159" i="210"/>
  <c r="BD158" i="210"/>
  <c r="AY158" i="210"/>
  <c r="AX158" i="210"/>
  <c r="AW158" i="210"/>
  <c r="AV158" i="210"/>
  <c r="AU158" i="210"/>
  <c r="BD157" i="210"/>
  <c r="AY157" i="210"/>
  <c r="AX157" i="210"/>
  <c r="AW157" i="210"/>
  <c r="AV157" i="210"/>
  <c r="AU157" i="210"/>
  <c r="BD156" i="210"/>
  <c r="AY156" i="210"/>
  <c r="AX156" i="210"/>
  <c r="AW156" i="210"/>
  <c r="AV156" i="210"/>
  <c r="AU156" i="210"/>
  <c r="BD155" i="210"/>
  <c r="AY155" i="210"/>
  <c r="AX155" i="210"/>
  <c r="AW155" i="210"/>
  <c r="AV155" i="210"/>
  <c r="AU155" i="210"/>
  <c r="BD154" i="210"/>
  <c r="AY154" i="210"/>
  <c r="AX154" i="210"/>
  <c r="AW154" i="210"/>
  <c r="AV154" i="210"/>
  <c r="AU154" i="210"/>
  <c r="BD153" i="210"/>
  <c r="AY153" i="210"/>
  <c r="AX153" i="210"/>
  <c r="AW153" i="210"/>
  <c r="AV153" i="210"/>
  <c r="AU153" i="210"/>
  <c r="BD152" i="210"/>
  <c r="AY152" i="210"/>
  <c r="AX152" i="210"/>
  <c r="AW152" i="210"/>
  <c r="AV152" i="210"/>
  <c r="AU152" i="210"/>
  <c r="BD151" i="210"/>
  <c r="AY151" i="210"/>
  <c r="AX151" i="210"/>
  <c r="AW151" i="210"/>
  <c r="AV151" i="210"/>
  <c r="AU151" i="210"/>
  <c r="BD150" i="210"/>
  <c r="AY150" i="210"/>
  <c r="AX150" i="210"/>
  <c r="AW150" i="210"/>
  <c r="AV150" i="210"/>
  <c r="AU150" i="210"/>
  <c r="BD149" i="210"/>
  <c r="AY149" i="210"/>
  <c r="AX149" i="210"/>
  <c r="AW149" i="210"/>
  <c r="AV149" i="210"/>
  <c r="AU149" i="210"/>
  <c r="BD148" i="210"/>
  <c r="AY148" i="210"/>
  <c r="AX148" i="210"/>
  <c r="AW148" i="210"/>
  <c r="AV148" i="210"/>
  <c r="AU148" i="210"/>
  <c r="BD147" i="210"/>
  <c r="AY147" i="210"/>
  <c r="AX147" i="210"/>
  <c r="AW147" i="210"/>
  <c r="AV147" i="210"/>
  <c r="AU147" i="210"/>
  <c r="BD146" i="210"/>
  <c r="AY146" i="210"/>
  <c r="AX146" i="210"/>
  <c r="AW146" i="210"/>
  <c r="AV146" i="210"/>
  <c r="AU146" i="210"/>
  <c r="BD145" i="210"/>
  <c r="AY145" i="210"/>
  <c r="AX145" i="210"/>
  <c r="AW145" i="210"/>
  <c r="AV145" i="210"/>
  <c r="AU145" i="210"/>
  <c r="BD144" i="210"/>
  <c r="AY144" i="210"/>
  <c r="AX144" i="210"/>
  <c r="AW144" i="210"/>
  <c r="AV144" i="210"/>
  <c r="AU144" i="210"/>
  <c r="BD143" i="210"/>
  <c r="AY143" i="210"/>
  <c r="AX143" i="210"/>
  <c r="AW143" i="210"/>
  <c r="AV143" i="210"/>
  <c r="AU143" i="210"/>
  <c r="BD142" i="210"/>
  <c r="AY142" i="210"/>
  <c r="AX142" i="210"/>
  <c r="AW142" i="210"/>
  <c r="AV142" i="210"/>
  <c r="AU142" i="210"/>
  <c r="BD141" i="210"/>
  <c r="AY141" i="210"/>
  <c r="AX141" i="210"/>
  <c r="AW141" i="210"/>
  <c r="AV141" i="210"/>
  <c r="AU141" i="210"/>
  <c r="BD140" i="210"/>
  <c r="AY140" i="210"/>
  <c r="AX140" i="210"/>
  <c r="AW140" i="210"/>
  <c r="AV140" i="210"/>
  <c r="AU140" i="210"/>
  <c r="BD139" i="210"/>
  <c r="AY139" i="210"/>
  <c r="AX139" i="210"/>
  <c r="AW139" i="210"/>
  <c r="AV139" i="210"/>
  <c r="AU139" i="210"/>
  <c r="BD138" i="210"/>
  <c r="AY138" i="210"/>
  <c r="AX138" i="210"/>
  <c r="AW138" i="210"/>
  <c r="AV138" i="210"/>
  <c r="AU138" i="210"/>
  <c r="BD137" i="210"/>
  <c r="AY137" i="210"/>
  <c r="AX137" i="210"/>
  <c r="AW137" i="210"/>
  <c r="AV137" i="210"/>
  <c r="AU137" i="210"/>
  <c r="BD136" i="210"/>
  <c r="AY136" i="210"/>
  <c r="AX136" i="210"/>
  <c r="AW136" i="210"/>
  <c r="AV136" i="210"/>
  <c r="AU136" i="210"/>
  <c r="BD135" i="210"/>
  <c r="AY135" i="210"/>
  <c r="AX135" i="210"/>
  <c r="AW135" i="210"/>
  <c r="AV135" i="210"/>
  <c r="AU135" i="210"/>
  <c r="BD134" i="210"/>
  <c r="AY134" i="210"/>
  <c r="AX134" i="210"/>
  <c r="AW134" i="210"/>
  <c r="AV134" i="210"/>
  <c r="AU134" i="210"/>
  <c r="BD133" i="210"/>
  <c r="AY133" i="210"/>
  <c r="AX133" i="210"/>
  <c r="AW133" i="210"/>
  <c r="AV133" i="210"/>
  <c r="AU133" i="210"/>
  <c r="BD132" i="210"/>
  <c r="AY132" i="210"/>
  <c r="AX132" i="210"/>
  <c r="AW132" i="210"/>
  <c r="AV132" i="210"/>
  <c r="AU132" i="210"/>
  <c r="BD131" i="210"/>
  <c r="AY131" i="210"/>
  <c r="AX131" i="210"/>
  <c r="AW131" i="210"/>
  <c r="AV131" i="210"/>
  <c r="AU131" i="210"/>
  <c r="BD130" i="210"/>
  <c r="AY130" i="210"/>
  <c r="AX130" i="210"/>
  <c r="AW130" i="210"/>
  <c r="AV130" i="210"/>
  <c r="AU130" i="210"/>
  <c r="BD129" i="210"/>
  <c r="AY129" i="210"/>
  <c r="AX129" i="210"/>
  <c r="AW129" i="210"/>
  <c r="AV129" i="210"/>
  <c r="AU129" i="210"/>
  <c r="BD128" i="210"/>
  <c r="AY128" i="210"/>
  <c r="AX128" i="210"/>
  <c r="AW128" i="210"/>
  <c r="AV128" i="210"/>
  <c r="AU128" i="210"/>
  <c r="BD127" i="210"/>
  <c r="AY127" i="210"/>
  <c r="AX127" i="210"/>
  <c r="AW127" i="210"/>
  <c r="AV127" i="210"/>
  <c r="AU127" i="210"/>
  <c r="BD126" i="210"/>
  <c r="AY126" i="210"/>
  <c r="AX126" i="210"/>
  <c r="AW126" i="210"/>
  <c r="AV126" i="210"/>
  <c r="AU126" i="210"/>
  <c r="BD125" i="210"/>
  <c r="AY125" i="210"/>
  <c r="AX125" i="210"/>
  <c r="AW125" i="210"/>
  <c r="AV125" i="210"/>
  <c r="AU125" i="210"/>
  <c r="BD124" i="210"/>
  <c r="AY124" i="210"/>
  <c r="AX124" i="210"/>
  <c r="AW124" i="210"/>
  <c r="AV124" i="210"/>
  <c r="AU124" i="210"/>
  <c r="BD123" i="210"/>
  <c r="AY123" i="210"/>
  <c r="AX123" i="210"/>
  <c r="AW123" i="210"/>
  <c r="AV123" i="210"/>
  <c r="AU123" i="210"/>
  <c r="BD122" i="210"/>
  <c r="AY122" i="210"/>
  <c r="AX122" i="210"/>
  <c r="AW122" i="210"/>
  <c r="AV122" i="210"/>
  <c r="AU122" i="210"/>
  <c r="BD121" i="210"/>
  <c r="AY121" i="210"/>
  <c r="AX121" i="210"/>
  <c r="AW121" i="210"/>
  <c r="AV121" i="210"/>
  <c r="AU121" i="210"/>
  <c r="BD120" i="210"/>
  <c r="AY120" i="210"/>
  <c r="AX120" i="210"/>
  <c r="AW120" i="210"/>
  <c r="AV120" i="210"/>
  <c r="AU120" i="210"/>
  <c r="BD119" i="210"/>
  <c r="AY119" i="210"/>
  <c r="AX119" i="210"/>
  <c r="AW119" i="210"/>
  <c r="AV119" i="210"/>
  <c r="AU119" i="210"/>
  <c r="BD118" i="210"/>
  <c r="AY118" i="210"/>
  <c r="AX118" i="210"/>
  <c r="AW118" i="210"/>
  <c r="AV118" i="210"/>
  <c r="AU118" i="210"/>
  <c r="BD117" i="210"/>
  <c r="AY117" i="210"/>
  <c r="AX117" i="210"/>
  <c r="AW117" i="210"/>
  <c r="AV117" i="210"/>
  <c r="AU117" i="210"/>
  <c r="BD116" i="210"/>
  <c r="AY116" i="210"/>
  <c r="AX116" i="210"/>
  <c r="AW116" i="210"/>
  <c r="AV116" i="210"/>
  <c r="AU116" i="210"/>
  <c r="BD115" i="210"/>
  <c r="AY115" i="210"/>
  <c r="AX115" i="210"/>
  <c r="AW115" i="210"/>
  <c r="AV115" i="210"/>
  <c r="AU115" i="210"/>
  <c r="BD114" i="210"/>
  <c r="AY114" i="210"/>
  <c r="AX114" i="210"/>
  <c r="AW114" i="210"/>
  <c r="AV114" i="210"/>
  <c r="AU114" i="210"/>
  <c r="BD113" i="210"/>
  <c r="AY113" i="210"/>
  <c r="AX113" i="210"/>
  <c r="AW113" i="210"/>
  <c r="AV113" i="210"/>
  <c r="AU113" i="210"/>
  <c r="BD112" i="210"/>
  <c r="AY112" i="210"/>
  <c r="AX112" i="210"/>
  <c r="AW112" i="210"/>
  <c r="AV112" i="210"/>
  <c r="AU112" i="210"/>
  <c r="BD111" i="210"/>
  <c r="AY111" i="210"/>
  <c r="AX111" i="210"/>
  <c r="AW111" i="210"/>
  <c r="AV111" i="210"/>
  <c r="AU111" i="210"/>
  <c r="BD110" i="210"/>
  <c r="AY110" i="210"/>
  <c r="AX110" i="210"/>
  <c r="AW110" i="210"/>
  <c r="AV110" i="210"/>
  <c r="AU110" i="210"/>
  <c r="BD109" i="210"/>
  <c r="AY109" i="210"/>
  <c r="AX109" i="210"/>
  <c r="AW109" i="210"/>
  <c r="AV109" i="210"/>
  <c r="AU109" i="210"/>
  <c r="BD108" i="210"/>
  <c r="AY108" i="210"/>
  <c r="AX108" i="210"/>
  <c r="AW108" i="210"/>
  <c r="AV108" i="210"/>
  <c r="AU108" i="210"/>
  <c r="BD107" i="210"/>
  <c r="AY107" i="210"/>
  <c r="AX107" i="210"/>
  <c r="AW107" i="210"/>
  <c r="AV107" i="210"/>
  <c r="AU107" i="210"/>
  <c r="BD106" i="210"/>
  <c r="AY106" i="210"/>
  <c r="AX106" i="210"/>
  <c r="AW106" i="210"/>
  <c r="AV106" i="210"/>
  <c r="AU106" i="210"/>
  <c r="BD105" i="210"/>
  <c r="AY105" i="210"/>
  <c r="AX105" i="210"/>
  <c r="AW105" i="210"/>
  <c r="AV105" i="210"/>
  <c r="AU105" i="210"/>
  <c r="BD104" i="210"/>
  <c r="AY104" i="210"/>
  <c r="AX104" i="210"/>
  <c r="AW104" i="210"/>
  <c r="AV104" i="210"/>
  <c r="AU104" i="210"/>
  <c r="BD103" i="210"/>
  <c r="AY103" i="210"/>
  <c r="AX103" i="210"/>
  <c r="AW103" i="210"/>
  <c r="AV103" i="210"/>
  <c r="AU103" i="210"/>
  <c r="BD102" i="210"/>
  <c r="AY102" i="210"/>
  <c r="AX102" i="210"/>
  <c r="AW102" i="210"/>
  <c r="AV102" i="210"/>
  <c r="AU102" i="210"/>
  <c r="BD101" i="210"/>
  <c r="AY101" i="210"/>
  <c r="AX101" i="210"/>
  <c r="AW101" i="210"/>
  <c r="AV101" i="210"/>
  <c r="AU101" i="210"/>
  <c r="BD100" i="210"/>
  <c r="AY100" i="210"/>
  <c r="AX100" i="210"/>
  <c r="AW100" i="210"/>
  <c r="AV100" i="210"/>
  <c r="AU100" i="210"/>
  <c r="BD99" i="210"/>
  <c r="AY99" i="210"/>
  <c r="AX99" i="210"/>
  <c r="AW99" i="210"/>
  <c r="AV99" i="210"/>
  <c r="AU99" i="210"/>
  <c r="BD98" i="210"/>
  <c r="AY98" i="210"/>
  <c r="AX98" i="210"/>
  <c r="AW98" i="210"/>
  <c r="AV98" i="210"/>
  <c r="AU98" i="210"/>
  <c r="BD97" i="210"/>
  <c r="AY97" i="210"/>
  <c r="AX97" i="210"/>
  <c r="AW97" i="210"/>
  <c r="AV97" i="210"/>
  <c r="AU97" i="210"/>
  <c r="BD96" i="210"/>
  <c r="AY96" i="210"/>
  <c r="AX96" i="210"/>
  <c r="AW96" i="210"/>
  <c r="AV96" i="210"/>
  <c r="AU96" i="210"/>
  <c r="BD95" i="210"/>
  <c r="AY95" i="210"/>
  <c r="AX95" i="210"/>
  <c r="AW95" i="210"/>
  <c r="AV95" i="210"/>
  <c r="AU95" i="210"/>
  <c r="BD94" i="210"/>
  <c r="AY94" i="210"/>
  <c r="AX94" i="210"/>
  <c r="AW94" i="210"/>
  <c r="AV94" i="210"/>
  <c r="AU94" i="210"/>
  <c r="BD93" i="210"/>
  <c r="AY93" i="210"/>
  <c r="AX93" i="210"/>
  <c r="AW93" i="210"/>
  <c r="AV93" i="210"/>
  <c r="AU93" i="210"/>
  <c r="BD92" i="210"/>
  <c r="AY92" i="210"/>
  <c r="AX92" i="210"/>
  <c r="AW92" i="210"/>
  <c r="AV92" i="210"/>
  <c r="AU92" i="210"/>
  <c r="BD91" i="210"/>
  <c r="AY91" i="210"/>
  <c r="AX91" i="210"/>
  <c r="AW91" i="210"/>
  <c r="AV91" i="210"/>
  <c r="AU91" i="210"/>
  <c r="BD90" i="210"/>
  <c r="AY90" i="210"/>
  <c r="AX90" i="210"/>
  <c r="AW90" i="210"/>
  <c r="AV90" i="210"/>
  <c r="AU90" i="210"/>
  <c r="BD89" i="210"/>
  <c r="AY89" i="210"/>
  <c r="AX89" i="210"/>
  <c r="AW89" i="210"/>
  <c r="AV89" i="210"/>
  <c r="AU89" i="210"/>
  <c r="BD88" i="210"/>
  <c r="AY88" i="210"/>
  <c r="AX88" i="210"/>
  <c r="AW88" i="210"/>
  <c r="AV88" i="210"/>
  <c r="AU88" i="210"/>
  <c r="BD87" i="210"/>
  <c r="AY87" i="210"/>
  <c r="AX87" i="210"/>
  <c r="AW87" i="210"/>
  <c r="AV87" i="210"/>
  <c r="AU87" i="210"/>
  <c r="BD86" i="210"/>
  <c r="AY86" i="210"/>
  <c r="AX86" i="210"/>
  <c r="AW86" i="210"/>
  <c r="AV86" i="210"/>
  <c r="AU86" i="210"/>
  <c r="BD85" i="210"/>
  <c r="AY85" i="210"/>
  <c r="AX85" i="210"/>
  <c r="AW85" i="210"/>
  <c r="AV85" i="210"/>
  <c r="AU85" i="210"/>
  <c r="BD84" i="210"/>
  <c r="AY84" i="210"/>
  <c r="AX84" i="210"/>
  <c r="AW84" i="210"/>
  <c r="AV84" i="210"/>
  <c r="AU84" i="210"/>
  <c r="BD83" i="210"/>
  <c r="AY83" i="210"/>
  <c r="AX83" i="210"/>
  <c r="AW83" i="210"/>
  <c r="AV83" i="210"/>
  <c r="AU83" i="210"/>
  <c r="BD82" i="210"/>
  <c r="AY82" i="210"/>
  <c r="AX82" i="210"/>
  <c r="AW82" i="210"/>
  <c r="AV82" i="210"/>
  <c r="AU82" i="210"/>
  <c r="BD81" i="210"/>
  <c r="AY81" i="210"/>
  <c r="AX81" i="210"/>
  <c r="AW81" i="210"/>
  <c r="AV81" i="210"/>
  <c r="AU81" i="210"/>
  <c r="BD80" i="210"/>
  <c r="AY80" i="210"/>
  <c r="AX80" i="210"/>
  <c r="AW80" i="210"/>
  <c r="AV80" i="210"/>
  <c r="AU80" i="210"/>
  <c r="BD79" i="210"/>
  <c r="AY79" i="210"/>
  <c r="AX79" i="210"/>
  <c r="AW79" i="210"/>
  <c r="AV79" i="210"/>
  <c r="AU79" i="210"/>
  <c r="BD78" i="210"/>
  <c r="AY78" i="210"/>
  <c r="AX78" i="210"/>
  <c r="AW78" i="210"/>
  <c r="AV78" i="210"/>
  <c r="AU78" i="210"/>
  <c r="BD77" i="210"/>
  <c r="AY77" i="210"/>
  <c r="AX77" i="210"/>
  <c r="AW77" i="210"/>
  <c r="AV77" i="210"/>
  <c r="AU77" i="210"/>
  <c r="BD76" i="210"/>
  <c r="AY76" i="210"/>
  <c r="AX76" i="210"/>
  <c r="AW76" i="210"/>
  <c r="AV76" i="210"/>
  <c r="AU76" i="210"/>
  <c r="BD75" i="210"/>
  <c r="AY75" i="210"/>
  <c r="AX75" i="210"/>
  <c r="AW75" i="210"/>
  <c r="AV75" i="210"/>
  <c r="AU75" i="210"/>
  <c r="BD74" i="210"/>
  <c r="AY74" i="210"/>
  <c r="AX74" i="210"/>
  <c r="AW74" i="210"/>
  <c r="AV74" i="210"/>
  <c r="AU74" i="210"/>
  <c r="BD73" i="210"/>
  <c r="AY73" i="210"/>
  <c r="AX73" i="210"/>
  <c r="AW73" i="210"/>
  <c r="AV73" i="210"/>
  <c r="AU73" i="210"/>
  <c r="BD72" i="210"/>
  <c r="AY72" i="210"/>
  <c r="AX72" i="210"/>
  <c r="AW72" i="210"/>
  <c r="AV72" i="210"/>
  <c r="AU72" i="210"/>
  <c r="BD71" i="210"/>
  <c r="AY71" i="210"/>
  <c r="AX71" i="210"/>
  <c r="AW71" i="210"/>
  <c r="AV71" i="210"/>
  <c r="AU71" i="210"/>
  <c r="BD70" i="210"/>
  <c r="AY70" i="210"/>
  <c r="AX70" i="210"/>
  <c r="AW70" i="210"/>
  <c r="AV70" i="210"/>
  <c r="AU70" i="210"/>
  <c r="BD69" i="210"/>
  <c r="AY69" i="210"/>
  <c r="AX69" i="210"/>
  <c r="AW69" i="210"/>
  <c r="AV69" i="210"/>
  <c r="AU69" i="210"/>
  <c r="BD68" i="210"/>
  <c r="AY68" i="210"/>
  <c r="AX68" i="210"/>
  <c r="AW68" i="210"/>
  <c r="AV68" i="210"/>
  <c r="AU68" i="210"/>
  <c r="BD67" i="210"/>
  <c r="AY67" i="210"/>
  <c r="AX67" i="210"/>
  <c r="AW67" i="210"/>
  <c r="AV67" i="210"/>
  <c r="AU67" i="210"/>
  <c r="BD66" i="210"/>
  <c r="AY66" i="210"/>
  <c r="AX66" i="210"/>
  <c r="AW66" i="210"/>
  <c r="AV66" i="210"/>
  <c r="AU66" i="210"/>
  <c r="BD65" i="210"/>
  <c r="AY65" i="210"/>
  <c r="AX65" i="210"/>
  <c r="AW65" i="210"/>
  <c r="AV65" i="210"/>
  <c r="AU65" i="210"/>
  <c r="BD64" i="210"/>
  <c r="AY64" i="210"/>
  <c r="AX64" i="210"/>
  <c r="AW64" i="210"/>
  <c r="AV64" i="210"/>
  <c r="AU64" i="210"/>
  <c r="BD63" i="210"/>
  <c r="AY63" i="210"/>
  <c r="AX63" i="210"/>
  <c r="AW63" i="210"/>
  <c r="AV63" i="210"/>
  <c r="AU63" i="210"/>
  <c r="BD62" i="210"/>
  <c r="AY62" i="210"/>
  <c r="AX62" i="210"/>
  <c r="AW62" i="210"/>
  <c r="AV62" i="210"/>
  <c r="AU62" i="210"/>
  <c r="BD61" i="210"/>
  <c r="AY61" i="210"/>
  <c r="AX61" i="210"/>
  <c r="AW61" i="210"/>
  <c r="AV61" i="210"/>
  <c r="AU61" i="210"/>
  <c r="BD60" i="210"/>
  <c r="AY60" i="210"/>
  <c r="AX60" i="210"/>
  <c r="AW60" i="210"/>
  <c r="AV60" i="210"/>
  <c r="AU60" i="210"/>
  <c r="BD59" i="210"/>
  <c r="AY59" i="210"/>
  <c r="AX59" i="210"/>
  <c r="AW59" i="210"/>
  <c r="AV59" i="210"/>
  <c r="AU59" i="210"/>
  <c r="BD58" i="210"/>
  <c r="AY58" i="210"/>
  <c r="AX58" i="210"/>
  <c r="AW58" i="210"/>
  <c r="AV58" i="210"/>
  <c r="AU58" i="210"/>
  <c r="BD57" i="210"/>
  <c r="AY57" i="210"/>
  <c r="AX57" i="210"/>
  <c r="AW57" i="210"/>
  <c r="AV57" i="210"/>
  <c r="AU57" i="210"/>
  <c r="BD56" i="210"/>
  <c r="AY56" i="210"/>
  <c r="AX56" i="210"/>
  <c r="AW56" i="210"/>
  <c r="AV56" i="210"/>
  <c r="AU56" i="210"/>
  <c r="BD55" i="210"/>
  <c r="AY55" i="210"/>
  <c r="AX55" i="210"/>
  <c r="AW55" i="210"/>
  <c r="AV55" i="210"/>
  <c r="AU55" i="210"/>
  <c r="BD54" i="210"/>
  <c r="AY54" i="210"/>
  <c r="AX54" i="210"/>
  <c r="AW54" i="210"/>
  <c r="AV54" i="210"/>
  <c r="AU54" i="210"/>
  <c r="BD53" i="210"/>
  <c r="AY53" i="210"/>
  <c r="AX53" i="210"/>
  <c r="AW53" i="210"/>
  <c r="AV53" i="210"/>
  <c r="AU53" i="210"/>
  <c r="BD52" i="210"/>
  <c r="AY52" i="210"/>
  <c r="AX52" i="210"/>
  <c r="AW52" i="210"/>
  <c r="AV52" i="210"/>
  <c r="AU52" i="210"/>
  <c r="BD51" i="210"/>
  <c r="AY51" i="210"/>
  <c r="AX51" i="210"/>
  <c r="AW51" i="210"/>
  <c r="AV51" i="210"/>
  <c r="AU51" i="210"/>
  <c r="BD50" i="210"/>
  <c r="AY50" i="210"/>
  <c r="AX50" i="210"/>
  <c r="AW50" i="210"/>
  <c r="AV50" i="210"/>
  <c r="AU50" i="210"/>
  <c r="BD49" i="210"/>
  <c r="AY49" i="210"/>
  <c r="AX49" i="210"/>
  <c r="AW49" i="210"/>
  <c r="AV49" i="210"/>
  <c r="AU49" i="210"/>
  <c r="BD48" i="210"/>
  <c r="AY48" i="210"/>
  <c r="AX48" i="210"/>
  <c r="AW48" i="210"/>
  <c r="AV48" i="210"/>
  <c r="AU48" i="210"/>
  <c r="BD47" i="210"/>
  <c r="AY47" i="210"/>
  <c r="AX47" i="210"/>
  <c r="AW47" i="210"/>
  <c r="AV47" i="210"/>
  <c r="AU47" i="210"/>
  <c r="BD46" i="210"/>
  <c r="AY46" i="210"/>
  <c r="AX46" i="210"/>
  <c r="AW46" i="210"/>
  <c r="AV46" i="210"/>
  <c r="AU46" i="210"/>
  <c r="BD45" i="210"/>
  <c r="AY45" i="210"/>
  <c r="AX45" i="210"/>
  <c r="AW45" i="210"/>
  <c r="AV45" i="210"/>
  <c r="AU45" i="210"/>
  <c r="BD44" i="210"/>
  <c r="AY44" i="210"/>
  <c r="AX44" i="210"/>
  <c r="AW44" i="210"/>
  <c r="AV44" i="210"/>
  <c r="AU44" i="210"/>
  <c r="BD43" i="210"/>
  <c r="AY43" i="210"/>
  <c r="AX43" i="210"/>
  <c r="AW43" i="210"/>
  <c r="AV43" i="210"/>
  <c r="AU43" i="210"/>
  <c r="BD42" i="210"/>
  <c r="AY42" i="210"/>
  <c r="AX42" i="210"/>
  <c r="AW42" i="210"/>
  <c r="AV42" i="210"/>
  <c r="AU42" i="210"/>
  <c r="BD41" i="210"/>
  <c r="AY41" i="210"/>
  <c r="AX41" i="210"/>
  <c r="AW41" i="210"/>
  <c r="AV41" i="210"/>
  <c r="AU41" i="210"/>
  <c r="BD40" i="210"/>
  <c r="AY40" i="210"/>
  <c r="AX40" i="210"/>
  <c r="AW40" i="210"/>
  <c r="AV40" i="210"/>
  <c r="AU40" i="210"/>
  <c r="BD39" i="210"/>
  <c r="AY39" i="210"/>
  <c r="AX39" i="210"/>
  <c r="AW39" i="210"/>
  <c r="AV39" i="210"/>
  <c r="AU39" i="210"/>
  <c r="BD38" i="210"/>
  <c r="AY38" i="210"/>
  <c r="AX38" i="210"/>
  <c r="AW38" i="210"/>
  <c r="AV38" i="210"/>
  <c r="AU38" i="210"/>
  <c r="BD37" i="210"/>
  <c r="AY37" i="210"/>
  <c r="AX37" i="210"/>
  <c r="AW37" i="210"/>
  <c r="AV37" i="210"/>
  <c r="AU37" i="210"/>
  <c r="BD36" i="210"/>
  <c r="AY36" i="210"/>
  <c r="AX36" i="210"/>
  <c r="AW36" i="210"/>
  <c r="AV36" i="210"/>
  <c r="AU36" i="210"/>
  <c r="BD35" i="210"/>
  <c r="AY35" i="210"/>
  <c r="AX35" i="210"/>
  <c r="AW35" i="210"/>
  <c r="AV35" i="210"/>
  <c r="AU35" i="210"/>
  <c r="BD34" i="210"/>
  <c r="AY34" i="210"/>
  <c r="AX34" i="210"/>
  <c r="AW34" i="210"/>
  <c r="AV34" i="210"/>
  <c r="AU34" i="210"/>
  <c r="BD33" i="210"/>
  <c r="AY33" i="210"/>
  <c r="AX33" i="210"/>
  <c r="AW33" i="210"/>
  <c r="AV33" i="210"/>
  <c r="AU33" i="210"/>
  <c r="BD32" i="210"/>
  <c r="AY32" i="210"/>
  <c r="AX32" i="210"/>
  <c r="AW32" i="210"/>
  <c r="AV32" i="210"/>
  <c r="AU32" i="210"/>
  <c r="BD31" i="210"/>
  <c r="AY31" i="210"/>
  <c r="AX31" i="210"/>
  <c r="AW31" i="210"/>
  <c r="AV31" i="210"/>
  <c r="AU31" i="210"/>
  <c r="BD30" i="210"/>
  <c r="AY30" i="210"/>
  <c r="AX30" i="210"/>
  <c r="AW30" i="210"/>
  <c r="AV30" i="210"/>
  <c r="AU30" i="210"/>
  <c r="BD29" i="210"/>
  <c r="AY29" i="210"/>
  <c r="AX29" i="210"/>
  <c r="AW29" i="210"/>
  <c r="AV29" i="210"/>
  <c r="AU29" i="210"/>
  <c r="BD28" i="210"/>
  <c r="AY28" i="210"/>
  <c r="AX28" i="210"/>
  <c r="AW28" i="210"/>
  <c r="AV28" i="210"/>
  <c r="AU28" i="210"/>
  <c r="BD27" i="210"/>
  <c r="AY27" i="210"/>
  <c r="AX27" i="210"/>
  <c r="AW27" i="210"/>
  <c r="AV27" i="210"/>
  <c r="AU27" i="210"/>
  <c r="BD26" i="210"/>
  <c r="AY26" i="210"/>
  <c r="AX26" i="210"/>
  <c r="AW26" i="210"/>
  <c r="AV26" i="210"/>
  <c r="AU26" i="210"/>
  <c r="BD25" i="210"/>
  <c r="AY25" i="210"/>
  <c r="AX25" i="210"/>
  <c r="AW25" i="210"/>
  <c r="AV25" i="210"/>
  <c r="AU25" i="210"/>
  <c r="BD24" i="210"/>
  <c r="AY24" i="210"/>
  <c r="AX24" i="210"/>
  <c r="AW24" i="210"/>
  <c r="AV24" i="210"/>
  <c r="AU24" i="210"/>
  <c r="BD23" i="210"/>
  <c r="AY23" i="210"/>
  <c r="AX23" i="210"/>
  <c r="AW23" i="210"/>
  <c r="AV23" i="210"/>
  <c r="AU23" i="210"/>
  <c r="BD22" i="210"/>
  <c r="AY22" i="210"/>
  <c r="AX22" i="210"/>
  <c r="AW22" i="210"/>
  <c r="AV22" i="210"/>
  <c r="AU22" i="210"/>
  <c r="BD21" i="210"/>
  <c r="AY21" i="210"/>
  <c r="AX21" i="210"/>
  <c r="AW21" i="210"/>
  <c r="AV21" i="210"/>
  <c r="AU21" i="210"/>
  <c r="BD20" i="210"/>
  <c r="AY20" i="210"/>
  <c r="AX20" i="210"/>
  <c r="AW20" i="210"/>
  <c r="AV20" i="210"/>
  <c r="AU20" i="210"/>
  <c r="BD19" i="210"/>
  <c r="AY19" i="210"/>
  <c r="AX19" i="210"/>
  <c r="AW19" i="210"/>
  <c r="AV19" i="210"/>
  <c r="AU19" i="210"/>
  <c r="BD18" i="210"/>
  <c r="AY18" i="210"/>
  <c r="AX18" i="210"/>
  <c r="AW18" i="210"/>
  <c r="AV18" i="210"/>
  <c r="AU18" i="210"/>
  <c r="BD17" i="210"/>
  <c r="AY17" i="210"/>
  <c r="AX17" i="210"/>
  <c r="AW17" i="210"/>
  <c r="AV17" i="210"/>
  <c r="AU17" i="210"/>
  <c r="BD16" i="210"/>
  <c r="AY16" i="210"/>
  <c r="AX16" i="210"/>
  <c r="AW16" i="210"/>
  <c r="AV16" i="210"/>
  <c r="AU16" i="210"/>
  <c r="BD15" i="210"/>
  <c r="AY15" i="210"/>
  <c r="AX15" i="210"/>
  <c r="AW15" i="210"/>
  <c r="AV15" i="210"/>
  <c r="AU15" i="210"/>
  <c r="BD14" i="210"/>
  <c r="AY14" i="210"/>
  <c r="AX14" i="210"/>
  <c r="AW14" i="210"/>
  <c r="AV14" i="210"/>
  <c r="AU14" i="210"/>
  <c r="BD13" i="210"/>
  <c r="AY13" i="210"/>
  <c r="AX13" i="210"/>
  <c r="AW13" i="210"/>
  <c r="AV13" i="210"/>
  <c r="AU13" i="210"/>
  <c r="BD12" i="210"/>
  <c r="AY12" i="210"/>
  <c r="AX12" i="210"/>
  <c r="AW12" i="210"/>
  <c r="AV12" i="210"/>
  <c r="AU12" i="210"/>
  <c r="BD11" i="210"/>
  <c r="AY11" i="210"/>
  <c r="AX11" i="210"/>
  <c r="AW11" i="210"/>
  <c r="AV11" i="210"/>
  <c r="AU11" i="210"/>
  <c r="BD10" i="210"/>
  <c r="AY10" i="210"/>
  <c r="AX10" i="210"/>
  <c r="AW10" i="210"/>
  <c r="AV10" i="210"/>
  <c r="AU10" i="210"/>
  <c r="BD9" i="210"/>
  <c r="AY9" i="210"/>
  <c r="AX9" i="210"/>
  <c r="AW9" i="210"/>
  <c r="AV9" i="210"/>
  <c r="AU9" i="210"/>
  <c r="BD8" i="210"/>
  <c r="AY8" i="210"/>
  <c r="AX8" i="210"/>
  <c r="AW8" i="210"/>
  <c r="AV8" i="210"/>
  <c r="AU8" i="210"/>
  <c r="BD7" i="210"/>
  <c r="AY7" i="210"/>
  <c r="AX7" i="210"/>
  <c r="AW7" i="210"/>
  <c r="AV7" i="210"/>
  <c r="AU7" i="210"/>
  <c r="BD6" i="210"/>
  <c r="AY6" i="210"/>
  <c r="AX6" i="210"/>
  <c r="AW6" i="210"/>
  <c r="AV6" i="210"/>
  <c r="AU6" i="210"/>
  <c r="BD5" i="210"/>
  <c r="AY5" i="210"/>
  <c r="AX5" i="210"/>
  <c r="AW5" i="210"/>
  <c r="AV5" i="210"/>
  <c r="AU5" i="210"/>
  <c r="BD4" i="210"/>
  <c r="AY4" i="210"/>
  <c r="AX4" i="210"/>
  <c r="AW4" i="210"/>
  <c r="AV4" i="210"/>
  <c r="AU4" i="210"/>
  <c r="BD1128" i="214"/>
  <c r="AY1128" i="214"/>
  <c r="AX1128" i="214"/>
  <c r="AW1128" i="214"/>
  <c r="AV1128" i="214"/>
  <c r="AU1128" i="214"/>
  <c r="BD1127" i="214"/>
  <c r="AY1127" i="214"/>
  <c r="AX1127" i="214"/>
  <c r="AW1127" i="214"/>
  <c r="AV1127" i="214"/>
  <c r="AU1127" i="214"/>
  <c r="BD1126" i="214"/>
  <c r="AY1126" i="214"/>
  <c r="AX1126" i="214"/>
  <c r="AW1126" i="214"/>
  <c r="AV1126" i="214"/>
  <c r="AU1126" i="214"/>
  <c r="BD1125" i="214"/>
  <c r="AY1125" i="214"/>
  <c r="AX1125" i="214"/>
  <c r="AW1125" i="214"/>
  <c r="AV1125" i="214"/>
  <c r="AU1125" i="214"/>
  <c r="BD1124" i="214"/>
  <c r="AY1124" i="214"/>
  <c r="AX1124" i="214"/>
  <c r="AW1124" i="214"/>
  <c r="AV1124" i="214"/>
  <c r="AU1124" i="214"/>
  <c r="BD1123" i="214"/>
  <c r="AY1123" i="214"/>
  <c r="AX1123" i="214"/>
  <c r="AW1123" i="214"/>
  <c r="AV1123" i="214"/>
  <c r="AU1123" i="214"/>
  <c r="BD1122" i="214"/>
  <c r="AY1122" i="214"/>
  <c r="AX1122" i="214"/>
  <c r="AW1122" i="214"/>
  <c r="AV1122" i="214"/>
  <c r="AU1122" i="214"/>
  <c r="BD1121" i="214"/>
  <c r="AY1121" i="214"/>
  <c r="AX1121" i="214"/>
  <c r="AW1121" i="214"/>
  <c r="AV1121" i="214"/>
  <c r="AU1121" i="214"/>
  <c r="BD1120" i="214"/>
  <c r="AY1120" i="214"/>
  <c r="AX1120" i="214"/>
  <c r="AW1120" i="214"/>
  <c r="AV1120" i="214"/>
  <c r="AU1120" i="214"/>
  <c r="BD1119" i="214"/>
  <c r="AY1119" i="214"/>
  <c r="AX1119" i="214"/>
  <c r="AW1119" i="214"/>
  <c r="AV1119" i="214"/>
  <c r="AU1119" i="214"/>
  <c r="BD1118" i="214"/>
  <c r="AY1118" i="214"/>
  <c r="AX1118" i="214"/>
  <c r="AW1118" i="214"/>
  <c r="AV1118" i="214"/>
  <c r="AU1118" i="214"/>
  <c r="BD1117" i="214"/>
  <c r="AY1117" i="214"/>
  <c r="AX1117" i="214"/>
  <c r="AW1117" i="214"/>
  <c r="AV1117" i="214"/>
  <c r="AU1117" i="214"/>
  <c r="BD1116" i="214"/>
  <c r="AY1116" i="214"/>
  <c r="AX1116" i="214"/>
  <c r="AW1116" i="214"/>
  <c r="AV1116" i="214"/>
  <c r="AU1116" i="214"/>
  <c r="BD1115" i="214"/>
  <c r="AY1115" i="214"/>
  <c r="AX1115" i="214"/>
  <c r="AW1115" i="214"/>
  <c r="AV1115" i="214"/>
  <c r="AU1115" i="214"/>
  <c r="BD1114" i="214"/>
  <c r="AY1114" i="214"/>
  <c r="AX1114" i="214"/>
  <c r="AW1114" i="214"/>
  <c r="AV1114" i="214"/>
  <c r="AU1114" i="214"/>
  <c r="BD1113" i="214"/>
  <c r="AY1113" i="214"/>
  <c r="AX1113" i="214"/>
  <c r="AW1113" i="214"/>
  <c r="AV1113" i="214"/>
  <c r="AU1113" i="214"/>
  <c r="BD1112" i="214"/>
  <c r="AY1112" i="214"/>
  <c r="AX1112" i="214"/>
  <c r="AW1112" i="214"/>
  <c r="AV1112" i="214"/>
  <c r="AU1112" i="214"/>
  <c r="BD1111" i="214"/>
  <c r="AY1111" i="214"/>
  <c r="AX1111" i="214"/>
  <c r="AW1111" i="214"/>
  <c r="AV1111" i="214"/>
  <c r="AU1111" i="214"/>
  <c r="BD1110" i="214"/>
  <c r="AY1110" i="214"/>
  <c r="AX1110" i="214"/>
  <c r="AW1110" i="214"/>
  <c r="AV1110" i="214"/>
  <c r="AU1110" i="214"/>
  <c r="BD1109" i="214"/>
  <c r="AY1109" i="214"/>
  <c r="AX1109" i="214"/>
  <c r="AW1109" i="214"/>
  <c r="AV1109" i="214"/>
  <c r="AU1109" i="214"/>
  <c r="BD1108" i="214"/>
  <c r="AY1108" i="214"/>
  <c r="AX1108" i="214"/>
  <c r="AW1108" i="214"/>
  <c r="AV1108" i="214"/>
  <c r="AU1108" i="214"/>
  <c r="BD1107" i="214"/>
  <c r="AY1107" i="214"/>
  <c r="AX1107" i="214"/>
  <c r="AW1107" i="214"/>
  <c r="AV1107" i="214"/>
  <c r="AU1107" i="214"/>
  <c r="BD1106" i="214"/>
  <c r="AY1106" i="214"/>
  <c r="AX1106" i="214"/>
  <c r="AW1106" i="214"/>
  <c r="AV1106" i="214"/>
  <c r="AU1106" i="214"/>
  <c r="BD1105" i="214"/>
  <c r="AY1105" i="214"/>
  <c r="AX1105" i="214"/>
  <c r="AW1105" i="214"/>
  <c r="AV1105" i="214"/>
  <c r="AU1105" i="214"/>
  <c r="BD1104" i="214"/>
  <c r="AY1104" i="214"/>
  <c r="AX1104" i="214"/>
  <c r="AW1104" i="214"/>
  <c r="AV1104" i="214"/>
  <c r="AU1104" i="214"/>
  <c r="BD1103" i="214"/>
  <c r="AY1103" i="214"/>
  <c r="AX1103" i="214"/>
  <c r="AW1103" i="214"/>
  <c r="AV1103" i="214"/>
  <c r="AU1103" i="214"/>
  <c r="BD1102" i="214"/>
  <c r="AY1102" i="214"/>
  <c r="AX1102" i="214"/>
  <c r="AW1102" i="214"/>
  <c r="AV1102" i="214"/>
  <c r="AU1102" i="214"/>
  <c r="BD1101" i="214"/>
  <c r="AY1101" i="214"/>
  <c r="AX1101" i="214"/>
  <c r="AW1101" i="214"/>
  <c r="AV1101" i="214"/>
  <c r="AU1101" i="214"/>
  <c r="BD1100" i="214"/>
  <c r="AY1100" i="214"/>
  <c r="AX1100" i="214"/>
  <c r="AW1100" i="214"/>
  <c r="AV1100" i="214"/>
  <c r="AU1100" i="214"/>
  <c r="BD1099" i="214"/>
  <c r="AY1099" i="214"/>
  <c r="AX1099" i="214"/>
  <c r="AW1099" i="214"/>
  <c r="AV1099" i="214"/>
  <c r="AU1099" i="214"/>
  <c r="BD1098" i="214"/>
  <c r="AY1098" i="214"/>
  <c r="AX1098" i="214"/>
  <c r="AW1098" i="214"/>
  <c r="AV1098" i="214"/>
  <c r="AU1098" i="214"/>
  <c r="BD1097" i="214"/>
  <c r="AY1097" i="214"/>
  <c r="AX1097" i="214"/>
  <c r="AW1097" i="214"/>
  <c r="AV1097" i="214"/>
  <c r="AU1097" i="214"/>
  <c r="BD1096" i="214"/>
  <c r="AY1096" i="214"/>
  <c r="AX1096" i="214"/>
  <c r="AW1096" i="214"/>
  <c r="AV1096" i="214"/>
  <c r="AU1096" i="214"/>
  <c r="BD1095" i="214"/>
  <c r="AY1095" i="214"/>
  <c r="AX1095" i="214"/>
  <c r="AW1095" i="214"/>
  <c r="AV1095" i="214"/>
  <c r="AU1095" i="214"/>
  <c r="BD1094" i="214"/>
  <c r="AY1094" i="214"/>
  <c r="AX1094" i="214"/>
  <c r="AW1094" i="214"/>
  <c r="AV1094" i="214"/>
  <c r="AU1094" i="214"/>
  <c r="BD1093" i="214"/>
  <c r="AY1093" i="214"/>
  <c r="AX1093" i="214"/>
  <c r="AW1093" i="214"/>
  <c r="AV1093" i="214"/>
  <c r="AU1093" i="214"/>
  <c r="BD1092" i="214"/>
  <c r="AY1092" i="214"/>
  <c r="AX1092" i="214"/>
  <c r="AW1092" i="214"/>
  <c r="AV1092" i="214"/>
  <c r="AU1092" i="214"/>
  <c r="BD1091" i="214"/>
  <c r="AY1091" i="214"/>
  <c r="AX1091" i="214"/>
  <c r="AW1091" i="214"/>
  <c r="AV1091" i="214"/>
  <c r="AU1091" i="214"/>
  <c r="BD1090" i="214"/>
  <c r="AY1090" i="214"/>
  <c r="AX1090" i="214"/>
  <c r="AW1090" i="214"/>
  <c r="AV1090" i="214"/>
  <c r="AU1090" i="214"/>
  <c r="BD1089" i="214"/>
  <c r="AY1089" i="214"/>
  <c r="AX1089" i="214"/>
  <c r="AW1089" i="214"/>
  <c r="AV1089" i="214"/>
  <c r="AU1089" i="214"/>
  <c r="BD1088" i="214"/>
  <c r="AY1088" i="214"/>
  <c r="AX1088" i="214"/>
  <c r="AW1088" i="214"/>
  <c r="AV1088" i="214"/>
  <c r="AU1088" i="214"/>
  <c r="BD1087" i="214"/>
  <c r="AY1087" i="214"/>
  <c r="AX1087" i="214"/>
  <c r="AW1087" i="214"/>
  <c r="AV1087" i="214"/>
  <c r="AU1087" i="214"/>
  <c r="BD1086" i="214"/>
  <c r="AY1086" i="214"/>
  <c r="AX1086" i="214"/>
  <c r="AW1086" i="214"/>
  <c r="AV1086" i="214"/>
  <c r="AU1086" i="214"/>
  <c r="BD1085" i="214"/>
  <c r="AY1085" i="214"/>
  <c r="AX1085" i="214"/>
  <c r="AW1085" i="214"/>
  <c r="AV1085" i="214"/>
  <c r="AU1085" i="214"/>
  <c r="BD1084" i="214"/>
  <c r="AY1084" i="214"/>
  <c r="AX1084" i="214"/>
  <c r="AW1084" i="214"/>
  <c r="AV1084" i="214"/>
  <c r="AU1084" i="214"/>
  <c r="BD1083" i="214"/>
  <c r="AY1083" i="214"/>
  <c r="AX1083" i="214"/>
  <c r="AW1083" i="214"/>
  <c r="AV1083" i="214"/>
  <c r="AU1083" i="214"/>
  <c r="BD1082" i="214"/>
  <c r="AY1082" i="214"/>
  <c r="AX1082" i="214"/>
  <c r="AW1082" i="214"/>
  <c r="AV1082" i="214"/>
  <c r="AU1082" i="214"/>
  <c r="BD1081" i="214"/>
  <c r="AY1081" i="214"/>
  <c r="AX1081" i="214"/>
  <c r="AW1081" i="214"/>
  <c r="AV1081" i="214"/>
  <c r="AU1081" i="214"/>
  <c r="BD1080" i="214"/>
  <c r="AY1080" i="214"/>
  <c r="AX1080" i="214"/>
  <c r="AW1080" i="214"/>
  <c r="AV1080" i="214"/>
  <c r="AU1080" i="214"/>
  <c r="BD1079" i="214"/>
  <c r="AY1079" i="214"/>
  <c r="AX1079" i="214"/>
  <c r="AW1079" i="214"/>
  <c r="AV1079" i="214"/>
  <c r="AU1079" i="214"/>
  <c r="BD1078" i="214"/>
  <c r="AY1078" i="214"/>
  <c r="AX1078" i="214"/>
  <c r="AW1078" i="214"/>
  <c r="AV1078" i="214"/>
  <c r="AU1078" i="214"/>
  <c r="BD1077" i="214"/>
  <c r="AY1077" i="214"/>
  <c r="AX1077" i="214"/>
  <c r="AW1077" i="214"/>
  <c r="AV1077" i="214"/>
  <c r="AU1077" i="214"/>
  <c r="BD1076" i="214"/>
  <c r="AY1076" i="214"/>
  <c r="AX1076" i="214"/>
  <c r="AW1076" i="214"/>
  <c r="AV1076" i="214"/>
  <c r="AU1076" i="214"/>
  <c r="BD1075" i="214"/>
  <c r="AY1075" i="214"/>
  <c r="AX1075" i="214"/>
  <c r="AW1075" i="214"/>
  <c r="AV1075" i="214"/>
  <c r="AU1075" i="214"/>
  <c r="BD1074" i="214"/>
  <c r="AY1074" i="214"/>
  <c r="AX1074" i="214"/>
  <c r="AW1074" i="214"/>
  <c r="AV1074" i="214"/>
  <c r="AU1074" i="214"/>
  <c r="BD1073" i="214"/>
  <c r="AY1073" i="214"/>
  <c r="AX1073" i="214"/>
  <c r="AW1073" i="214"/>
  <c r="AV1073" i="214"/>
  <c r="AU1073" i="214"/>
  <c r="BD1072" i="214"/>
  <c r="AY1072" i="214"/>
  <c r="AX1072" i="214"/>
  <c r="AW1072" i="214"/>
  <c r="AV1072" i="214"/>
  <c r="AU1072" i="214"/>
  <c r="BD1071" i="214"/>
  <c r="AY1071" i="214"/>
  <c r="AX1071" i="214"/>
  <c r="AW1071" i="214"/>
  <c r="AV1071" i="214"/>
  <c r="AU1071" i="214"/>
  <c r="BD1070" i="214"/>
  <c r="AY1070" i="214"/>
  <c r="AX1070" i="214"/>
  <c r="AW1070" i="214"/>
  <c r="AV1070" i="214"/>
  <c r="AU1070" i="214"/>
  <c r="BD1069" i="214"/>
  <c r="AY1069" i="214"/>
  <c r="AX1069" i="214"/>
  <c r="AW1069" i="214"/>
  <c r="AV1069" i="214"/>
  <c r="AU1069" i="214"/>
  <c r="BD1068" i="214"/>
  <c r="AY1068" i="214"/>
  <c r="AX1068" i="214"/>
  <c r="AW1068" i="214"/>
  <c r="AV1068" i="214"/>
  <c r="AU1068" i="214"/>
  <c r="BD1067" i="214"/>
  <c r="AY1067" i="214"/>
  <c r="AX1067" i="214"/>
  <c r="AW1067" i="214"/>
  <c r="AV1067" i="214"/>
  <c r="AU1067" i="214"/>
  <c r="BD1066" i="214"/>
  <c r="AY1066" i="214"/>
  <c r="AX1066" i="214"/>
  <c r="AW1066" i="214"/>
  <c r="AV1066" i="214"/>
  <c r="AU1066" i="214"/>
  <c r="BD1065" i="214"/>
  <c r="AY1065" i="214"/>
  <c r="AX1065" i="214"/>
  <c r="AW1065" i="214"/>
  <c r="AV1065" i="214"/>
  <c r="AU1065" i="214"/>
  <c r="BD1064" i="214"/>
  <c r="AY1064" i="214"/>
  <c r="AX1064" i="214"/>
  <c r="AW1064" i="214"/>
  <c r="AV1064" i="214"/>
  <c r="AU1064" i="214"/>
  <c r="BD1063" i="214"/>
  <c r="AY1063" i="214"/>
  <c r="AX1063" i="214"/>
  <c r="AW1063" i="214"/>
  <c r="AV1063" i="214"/>
  <c r="AU1063" i="214"/>
  <c r="BD1062" i="214"/>
  <c r="AY1062" i="214"/>
  <c r="AX1062" i="214"/>
  <c r="AW1062" i="214"/>
  <c r="AV1062" i="214"/>
  <c r="AU1062" i="214"/>
  <c r="BD1061" i="214"/>
  <c r="AY1061" i="214"/>
  <c r="AX1061" i="214"/>
  <c r="AW1061" i="214"/>
  <c r="AV1061" i="214"/>
  <c r="AU1061" i="214"/>
  <c r="BD1060" i="214"/>
  <c r="AY1060" i="214"/>
  <c r="AX1060" i="214"/>
  <c r="AW1060" i="214"/>
  <c r="AV1060" i="214"/>
  <c r="AU1060" i="214"/>
  <c r="BD1059" i="214"/>
  <c r="AY1059" i="214"/>
  <c r="AX1059" i="214"/>
  <c r="AW1059" i="214"/>
  <c r="AV1059" i="214"/>
  <c r="AU1059" i="214"/>
  <c r="BD1058" i="214"/>
  <c r="AY1058" i="214"/>
  <c r="AX1058" i="214"/>
  <c r="AW1058" i="214"/>
  <c r="AV1058" i="214"/>
  <c r="AU1058" i="214"/>
  <c r="BD1057" i="214"/>
  <c r="AY1057" i="214"/>
  <c r="AX1057" i="214"/>
  <c r="AW1057" i="214"/>
  <c r="AV1057" i="214"/>
  <c r="AU1057" i="214"/>
  <c r="BD1056" i="214"/>
  <c r="AY1056" i="214"/>
  <c r="AX1056" i="214"/>
  <c r="AW1056" i="214"/>
  <c r="AV1056" i="214"/>
  <c r="AU1056" i="214"/>
  <c r="BD1055" i="214"/>
  <c r="AY1055" i="214"/>
  <c r="AX1055" i="214"/>
  <c r="AW1055" i="214"/>
  <c r="AV1055" i="214"/>
  <c r="AU1055" i="214"/>
  <c r="BD1054" i="214"/>
  <c r="AY1054" i="214"/>
  <c r="AX1054" i="214"/>
  <c r="AW1054" i="214"/>
  <c r="AV1054" i="214"/>
  <c r="AU1054" i="214"/>
  <c r="BD1053" i="214"/>
  <c r="AY1053" i="214"/>
  <c r="AX1053" i="214"/>
  <c r="AW1053" i="214"/>
  <c r="AV1053" i="214"/>
  <c r="AU1053" i="214"/>
  <c r="BD1052" i="214"/>
  <c r="AY1052" i="214"/>
  <c r="AX1052" i="214"/>
  <c r="AW1052" i="214"/>
  <c r="AV1052" i="214"/>
  <c r="AU1052" i="214"/>
  <c r="BD1051" i="214"/>
  <c r="AY1051" i="214"/>
  <c r="AX1051" i="214"/>
  <c r="AW1051" i="214"/>
  <c r="AV1051" i="214"/>
  <c r="AU1051" i="214"/>
  <c r="BD1050" i="214"/>
  <c r="AY1050" i="214"/>
  <c r="AX1050" i="214"/>
  <c r="AW1050" i="214"/>
  <c r="AV1050" i="214"/>
  <c r="AU1050" i="214"/>
  <c r="BD1049" i="214"/>
  <c r="AY1049" i="214"/>
  <c r="AX1049" i="214"/>
  <c r="AW1049" i="214"/>
  <c r="AV1049" i="214"/>
  <c r="AU1049" i="214"/>
  <c r="BD1048" i="214"/>
  <c r="AY1048" i="214"/>
  <c r="AX1048" i="214"/>
  <c r="AW1048" i="214"/>
  <c r="AV1048" i="214"/>
  <c r="AU1048" i="214"/>
  <c r="BD1047" i="214"/>
  <c r="AY1047" i="214"/>
  <c r="AX1047" i="214"/>
  <c r="AW1047" i="214"/>
  <c r="AV1047" i="214"/>
  <c r="AU1047" i="214"/>
  <c r="BD1046" i="214"/>
  <c r="AY1046" i="214"/>
  <c r="AX1046" i="214"/>
  <c r="AW1046" i="214"/>
  <c r="AV1046" i="214"/>
  <c r="AU1046" i="214"/>
  <c r="BD1045" i="214"/>
  <c r="AY1045" i="214"/>
  <c r="AX1045" i="214"/>
  <c r="AW1045" i="214"/>
  <c r="AV1045" i="214"/>
  <c r="AU1045" i="214"/>
  <c r="BD1044" i="214"/>
  <c r="AY1044" i="214"/>
  <c r="AX1044" i="214"/>
  <c r="AW1044" i="214"/>
  <c r="AV1044" i="214"/>
  <c r="AU1044" i="214"/>
  <c r="BD1043" i="214"/>
  <c r="AY1043" i="214"/>
  <c r="AX1043" i="214"/>
  <c r="AW1043" i="214"/>
  <c r="AV1043" i="214"/>
  <c r="AU1043" i="214"/>
  <c r="BD1042" i="214"/>
  <c r="AY1042" i="214"/>
  <c r="AX1042" i="214"/>
  <c r="AW1042" i="214"/>
  <c r="AV1042" i="214"/>
  <c r="AU1042" i="214"/>
  <c r="BD1041" i="214"/>
  <c r="AY1041" i="214"/>
  <c r="AX1041" i="214"/>
  <c r="AW1041" i="214"/>
  <c r="AV1041" i="214"/>
  <c r="AU1041" i="214"/>
  <c r="BD1040" i="214"/>
  <c r="AY1040" i="214"/>
  <c r="AX1040" i="214"/>
  <c r="AW1040" i="214"/>
  <c r="AV1040" i="214"/>
  <c r="AU1040" i="214"/>
  <c r="BD1039" i="214"/>
  <c r="AY1039" i="214"/>
  <c r="AX1039" i="214"/>
  <c r="AW1039" i="214"/>
  <c r="AV1039" i="214"/>
  <c r="AU1039" i="214"/>
  <c r="BD1038" i="214"/>
  <c r="AY1038" i="214"/>
  <c r="AX1038" i="214"/>
  <c r="AW1038" i="214"/>
  <c r="AV1038" i="214"/>
  <c r="AU1038" i="214"/>
  <c r="BD1037" i="214"/>
  <c r="AY1037" i="214"/>
  <c r="AX1037" i="214"/>
  <c r="AW1037" i="214"/>
  <c r="AV1037" i="214"/>
  <c r="AU1037" i="214"/>
  <c r="BD1036" i="214"/>
  <c r="AY1036" i="214"/>
  <c r="AX1036" i="214"/>
  <c r="AW1036" i="214"/>
  <c r="AV1036" i="214"/>
  <c r="AU1036" i="214"/>
  <c r="BD1035" i="214"/>
  <c r="AY1035" i="214"/>
  <c r="AX1035" i="214"/>
  <c r="AW1035" i="214"/>
  <c r="AV1035" i="214"/>
  <c r="AU1035" i="214"/>
  <c r="BD1034" i="214"/>
  <c r="AY1034" i="214"/>
  <c r="AX1034" i="214"/>
  <c r="AW1034" i="214"/>
  <c r="AV1034" i="214"/>
  <c r="AU1034" i="214"/>
  <c r="BD1033" i="214"/>
  <c r="AY1033" i="214"/>
  <c r="AX1033" i="214"/>
  <c r="AW1033" i="214"/>
  <c r="AV1033" i="214"/>
  <c r="AU1033" i="214"/>
  <c r="BD1032" i="214"/>
  <c r="AY1032" i="214"/>
  <c r="AX1032" i="214"/>
  <c r="AW1032" i="214"/>
  <c r="AV1032" i="214"/>
  <c r="AU1032" i="214"/>
  <c r="BD1031" i="214"/>
  <c r="AY1031" i="214"/>
  <c r="AX1031" i="214"/>
  <c r="AW1031" i="214"/>
  <c r="AV1031" i="214"/>
  <c r="AU1031" i="214"/>
  <c r="BD1030" i="214"/>
  <c r="AY1030" i="214"/>
  <c r="AX1030" i="214"/>
  <c r="AW1030" i="214"/>
  <c r="AV1030" i="214"/>
  <c r="AU1030" i="214"/>
  <c r="BD1029" i="214"/>
  <c r="AY1029" i="214"/>
  <c r="AX1029" i="214"/>
  <c r="AW1029" i="214"/>
  <c r="AV1029" i="214"/>
  <c r="AU1029" i="214"/>
  <c r="BD1028" i="214"/>
  <c r="AY1028" i="214"/>
  <c r="AX1028" i="214"/>
  <c r="AW1028" i="214"/>
  <c r="AV1028" i="214"/>
  <c r="AU1028" i="214"/>
  <c r="BD1027" i="214"/>
  <c r="AY1027" i="214"/>
  <c r="AX1027" i="214"/>
  <c r="AW1027" i="214"/>
  <c r="AV1027" i="214"/>
  <c r="AU1027" i="214"/>
  <c r="BD1026" i="214"/>
  <c r="AY1026" i="214"/>
  <c r="AX1026" i="214"/>
  <c r="AW1026" i="214"/>
  <c r="AV1026" i="214"/>
  <c r="AU1026" i="214"/>
  <c r="BD1025" i="214"/>
  <c r="AY1025" i="214"/>
  <c r="AX1025" i="214"/>
  <c r="AW1025" i="214"/>
  <c r="AV1025" i="214"/>
  <c r="AU1025" i="214"/>
  <c r="BD1024" i="214"/>
  <c r="AY1024" i="214"/>
  <c r="AX1024" i="214"/>
  <c r="AW1024" i="214"/>
  <c r="AV1024" i="214"/>
  <c r="AU1024" i="214"/>
  <c r="BD1023" i="214"/>
  <c r="AY1023" i="214"/>
  <c r="AX1023" i="214"/>
  <c r="AW1023" i="214"/>
  <c r="AV1023" i="214"/>
  <c r="AU1023" i="214"/>
  <c r="BD1022" i="214"/>
  <c r="AY1022" i="214"/>
  <c r="AX1022" i="214"/>
  <c r="AW1022" i="214"/>
  <c r="AV1022" i="214"/>
  <c r="AU1022" i="214"/>
  <c r="BD1021" i="214"/>
  <c r="AY1021" i="214"/>
  <c r="AX1021" i="214"/>
  <c r="AW1021" i="214"/>
  <c r="AV1021" i="214"/>
  <c r="AU1021" i="214"/>
  <c r="BD1020" i="214"/>
  <c r="AY1020" i="214"/>
  <c r="AX1020" i="214"/>
  <c r="AW1020" i="214"/>
  <c r="AV1020" i="214"/>
  <c r="AU1020" i="214"/>
  <c r="BD1019" i="214"/>
  <c r="AY1019" i="214"/>
  <c r="AX1019" i="214"/>
  <c r="AW1019" i="214"/>
  <c r="AV1019" i="214"/>
  <c r="AU1019" i="214"/>
  <c r="BD1018" i="214"/>
  <c r="AY1018" i="214"/>
  <c r="AX1018" i="214"/>
  <c r="AW1018" i="214"/>
  <c r="AV1018" i="214"/>
  <c r="AU1018" i="214"/>
  <c r="BD1017" i="214"/>
  <c r="AY1017" i="214"/>
  <c r="AX1017" i="214"/>
  <c r="AW1017" i="214"/>
  <c r="AV1017" i="214"/>
  <c r="AU1017" i="214"/>
  <c r="BD1016" i="214"/>
  <c r="AY1016" i="214"/>
  <c r="AX1016" i="214"/>
  <c r="AW1016" i="214"/>
  <c r="AV1016" i="214"/>
  <c r="AU1016" i="214"/>
  <c r="BD1015" i="214"/>
  <c r="AY1015" i="214"/>
  <c r="AX1015" i="214"/>
  <c r="AW1015" i="214"/>
  <c r="AV1015" i="214"/>
  <c r="AU1015" i="214"/>
  <c r="BD1014" i="214"/>
  <c r="AY1014" i="214"/>
  <c r="AX1014" i="214"/>
  <c r="AW1014" i="214"/>
  <c r="AV1014" i="214"/>
  <c r="AU1014" i="214"/>
  <c r="BD1013" i="214"/>
  <c r="AY1013" i="214"/>
  <c r="AX1013" i="214"/>
  <c r="AW1013" i="214"/>
  <c r="AV1013" i="214"/>
  <c r="AU1013" i="214"/>
  <c r="BD1012" i="214"/>
  <c r="AY1012" i="214"/>
  <c r="AX1012" i="214"/>
  <c r="AW1012" i="214"/>
  <c r="AV1012" i="214"/>
  <c r="AU1012" i="214"/>
  <c r="BD1011" i="214"/>
  <c r="AY1011" i="214"/>
  <c r="AX1011" i="214"/>
  <c r="AW1011" i="214"/>
  <c r="AV1011" i="214"/>
  <c r="AU1011" i="214"/>
  <c r="BD1010" i="214"/>
  <c r="AY1010" i="214"/>
  <c r="AX1010" i="214"/>
  <c r="AW1010" i="214"/>
  <c r="AV1010" i="214"/>
  <c r="AU1010" i="214"/>
  <c r="BD1009" i="214"/>
  <c r="AY1009" i="214"/>
  <c r="AX1009" i="214"/>
  <c r="AW1009" i="214"/>
  <c r="AV1009" i="214"/>
  <c r="AU1009" i="214"/>
  <c r="BD1008" i="214"/>
  <c r="AY1008" i="214"/>
  <c r="AX1008" i="214"/>
  <c r="AW1008" i="214"/>
  <c r="AV1008" i="214"/>
  <c r="AU1008" i="214"/>
  <c r="BD1007" i="214"/>
  <c r="AY1007" i="214"/>
  <c r="AX1007" i="214"/>
  <c r="AW1007" i="214"/>
  <c r="AV1007" i="214"/>
  <c r="AU1007" i="214"/>
  <c r="BD1006" i="214"/>
  <c r="AY1006" i="214"/>
  <c r="AX1006" i="214"/>
  <c r="AW1006" i="214"/>
  <c r="AV1006" i="214"/>
  <c r="AU1006" i="214"/>
  <c r="BD1005" i="214"/>
  <c r="AY1005" i="214"/>
  <c r="AX1005" i="214"/>
  <c r="AW1005" i="214"/>
  <c r="AV1005" i="214"/>
  <c r="AU1005" i="214"/>
  <c r="BD1004" i="214"/>
  <c r="AY1004" i="214"/>
  <c r="AX1004" i="214"/>
  <c r="AW1004" i="214"/>
  <c r="AV1004" i="214"/>
  <c r="AU1004" i="214"/>
  <c r="BD1003" i="214"/>
  <c r="AY1003" i="214"/>
  <c r="AX1003" i="214"/>
  <c r="AW1003" i="214"/>
  <c r="AV1003" i="214"/>
  <c r="AU1003" i="214"/>
  <c r="BD1002" i="214"/>
  <c r="AY1002" i="214"/>
  <c r="AX1002" i="214"/>
  <c r="AW1002" i="214"/>
  <c r="AV1002" i="214"/>
  <c r="AU1002" i="214"/>
  <c r="BD1001" i="214"/>
  <c r="AY1001" i="214"/>
  <c r="AX1001" i="214"/>
  <c r="AW1001" i="214"/>
  <c r="AV1001" i="214"/>
  <c r="AU1001" i="214"/>
  <c r="BD1000" i="214"/>
  <c r="AY1000" i="214"/>
  <c r="AX1000" i="214"/>
  <c r="AW1000" i="214"/>
  <c r="AV1000" i="214"/>
  <c r="AU1000" i="214"/>
  <c r="BD999" i="214"/>
  <c r="AY999" i="214"/>
  <c r="AX999" i="214"/>
  <c r="AW999" i="214"/>
  <c r="AV999" i="214"/>
  <c r="AU999" i="214"/>
  <c r="BD998" i="214"/>
  <c r="AY998" i="214"/>
  <c r="AX998" i="214"/>
  <c r="AW998" i="214"/>
  <c r="AV998" i="214"/>
  <c r="AU998" i="214"/>
  <c r="BD997" i="214"/>
  <c r="AY997" i="214"/>
  <c r="AX997" i="214"/>
  <c r="AW997" i="214"/>
  <c r="AV997" i="214"/>
  <c r="AU997" i="214"/>
  <c r="BD996" i="214"/>
  <c r="AY996" i="214"/>
  <c r="AX996" i="214"/>
  <c r="AW996" i="214"/>
  <c r="AV996" i="214"/>
  <c r="AU996" i="214"/>
  <c r="BD995" i="214"/>
  <c r="AY995" i="214"/>
  <c r="AX995" i="214"/>
  <c r="AW995" i="214"/>
  <c r="AV995" i="214"/>
  <c r="AU995" i="214"/>
  <c r="BD994" i="214"/>
  <c r="AY994" i="214"/>
  <c r="AX994" i="214"/>
  <c r="AW994" i="214"/>
  <c r="AV994" i="214"/>
  <c r="AU994" i="214"/>
  <c r="BD993" i="214"/>
  <c r="AY993" i="214"/>
  <c r="AX993" i="214"/>
  <c r="AW993" i="214"/>
  <c r="AV993" i="214"/>
  <c r="AU993" i="214"/>
  <c r="BD992" i="214"/>
  <c r="AY992" i="214"/>
  <c r="AX992" i="214"/>
  <c r="AW992" i="214"/>
  <c r="AV992" i="214"/>
  <c r="AU992" i="214"/>
  <c r="BD991" i="214"/>
  <c r="AY991" i="214"/>
  <c r="AX991" i="214"/>
  <c r="AW991" i="214"/>
  <c r="AV991" i="214"/>
  <c r="AU991" i="214"/>
  <c r="BD990" i="214"/>
  <c r="AY990" i="214"/>
  <c r="AX990" i="214"/>
  <c r="AW990" i="214"/>
  <c r="AV990" i="214"/>
  <c r="AU990" i="214"/>
  <c r="BD989" i="214"/>
  <c r="AY989" i="214"/>
  <c r="AX989" i="214"/>
  <c r="AW989" i="214"/>
  <c r="AV989" i="214"/>
  <c r="AU989" i="214"/>
  <c r="BD988" i="214"/>
  <c r="AY988" i="214"/>
  <c r="AX988" i="214"/>
  <c r="AW988" i="214"/>
  <c r="AV988" i="214"/>
  <c r="AU988" i="214"/>
  <c r="BD987" i="214"/>
  <c r="AY987" i="214"/>
  <c r="AX987" i="214"/>
  <c r="AW987" i="214"/>
  <c r="AV987" i="214"/>
  <c r="AU987" i="214"/>
  <c r="BD986" i="214"/>
  <c r="AY986" i="214"/>
  <c r="AX986" i="214"/>
  <c r="AW986" i="214"/>
  <c r="AV986" i="214"/>
  <c r="AU986" i="214"/>
  <c r="BD985" i="214"/>
  <c r="AY985" i="214"/>
  <c r="AX985" i="214"/>
  <c r="AW985" i="214"/>
  <c r="AV985" i="214"/>
  <c r="AU985" i="214"/>
  <c r="BD984" i="214"/>
  <c r="AY984" i="214"/>
  <c r="AX984" i="214"/>
  <c r="AW984" i="214"/>
  <c r="AV984" i="214"/>
  <c r="AU984" i="214"/>
  <c r="BD983" i="214"/>
  <c r="AY983" i="214"/>
  <c r="AX983" i="214"/>
  <c r="AW983" i="214"/>
  <c r="AV983" i="214"/>
  <c r="AU983" i="214"/>
  <c r="BD982" i="214"/>
  <c r="AY982" i="214"/>
  <c r="AX982" i="214"/>
  <c r="AW982" i="214"/>
  <c r="AV982" i="214"/>
  <c r="AU982" i="214"/>
  <c r="BD981" i="214"/>
  <c r="AY981" i="214"/>
  <c r="AX981" i="214"/>
  <c r="AW981" i="214"/>
  <c r="AV981" i="214"/>
  <c r="AU981" i="214"/>
  <c r="BD980" i="214"/>
  <c r="AY980" i="214"/>
  <c r="AX980" i="214"/>
  <c r="AW980" i="214"/>
  <c r="AV980" i="214"/>
  <c r="AU980" i="214"/>
  <c r="BD979" i="214"/>
  <c r="AY979" i="214"/>
  <c r="AX979" i="214"/>
  <c r="AW979" i="214"/>
  <c r="AV979" i="214"/>
  <c r="AU979" i="214"/>
  <c r="BD978" i="214"/>
  <c r="AY978" i="214"/>
  <c r="AX978" i="214"/>
  <c r="AW978" i="214"/>
  <c r="AV978" i="214"/>
  <c r="AU978" i="214"/>
  <c r="BD977" i="214"/>
  <c r="AY977" i="214"/>
  <c r="AX977" i="214"/>
  <c r="AW977" i="214"/>
  <c r="AV977" i="214"/>
  <c r="AU977" i="214"/>
  <c r="BD976" i="214"/>
  <c r="AY976" i="214"/>
  <c r="AX976" i="214"/>
  <c r="AW976" i="214"/>
  <c r="AV976" i="214"/>
  <c r="AU976" i="214"/>
  <c r="BD975" i="214"/>
  <c r="AY975" i="214"/>
  <c r="AX975" i="214"/>
  <c r="AW975" i="214"/>
  <c r="AV975" i="214"/>
  <c r="AU975" i="214"/>
  <c r="BD974" i="214"/>
  <c r="AY974" i="214"/>
  <c r="AX974" i="214"/>
  <c r="AW974" i="214"/>
  <c r="AV974" i="214"/>
  <c r="AU974" i="214"/>
  <c r="BD973" i="214"/>
  <c r="AY973" i="214"/>
  <c r="AX973" i="214"/>
  <c r="AW973" i="214"/>
  <c r="AV973" i="214"/>
  <c r="AU973" i="214"/>
  <c r="BD972" i="214"/>
  <c r="AY972" i="214"/>
  <c r="AX972" i="214"/>
  <c r="AW972" i="214"/>
  <c r="AV972" i="214"/>
  <c r="AU972" i="214"/>
  <c r="BD971" i="214"/>
  <c r="AY971" i="214"/>
  <c r="AX971" i="214"/>
  <c r="AW971" i="214"/>
  <c r="AV971" i="214"/>
  <c r="AU971" i="214"/>
  <c r="BD970" i="214"/>
  <c r="AY970" i="214"/>
  <c r="AX970" i="214"/>
  <c r="AW970" i="214"/>
  <c r="AV970" i="214"/>
  <c r="AU970" i="214"/>
  <c r="BD969" i="214"/>
  <c r="AY969" i="214"/>
  <c r="AX969" i="214"/>
  <c r="AW969" i="214"/>
  <c r="AV969" i="214"/>
  <c r="AU969" i="214"/>
  <c r="BD968" i="214"/>
  <c r="AY968" i="214"/>
  <c r="AX968" i="214"/>
  <c r="AW968" i="214"/>
  <c r="AV968" i="214"/>
  <c r="AU968" i="214"/>
  <c r="BD967" i="214"/>
  <c r="AY967" i="214"/>
  <c r="AX967" i="214"/>
  <c r="AW967" i="214"/>
  <c r="AV967" i="214"/>
  <c r="AU967" i="214"/>
  <c r="BD966" i="214"/>
  <c r="AY966" i="214"/>
  <c r="AX966" i="214"/>
  <c r="AW966" i="214"/>
  <c r="AV966" i="214"/>
  <c r="AU966" i="214"/>
  <c r="BD965" i="214"/>
  <c r="AY965" i="214"/>
  <c r="AX965" i="214"/>
  <c r="AW965" i="214"/>
  <c r="AV965" i="214"/>
  <c r="AU965" i="214"/>
  <c r="BD964" i="214"/>
  <c r="AY964" i="214"/>
  <c r="AX964" i="214"/>
  <c r="AW964" i="214"/>
  <c r="AV964" i="214"/>
  <c r="AU964" i="214"/>
  <c r="BD963" i="214"/>
  <c r="AY963" i="214"/>
  <c r="AX963" i="214"/>
  <c r="AW963" i="214"/>
  <c r="AV963" i="214"/>
  <c r="AU963" i="214"/>
  <c r="BD962" i="214"/>
  <c r="AY962" i="214"/>
  <c r="AX962" i="214"/>
  <c r="AW962" i="214"/>
  <c r="AV962" i="214"/>
  <c r="AU962" i="214"/>
  <c r="BD961" i="214"/>
  <c r="AY961" i="214"/>
  <c r="AX961" i="214"/>
  <c r="AW961" i="214"/>
  <c r="AV961" i="214"/>
  <c r="AU961" i="214"/>
  <c r="BD960" i="214"/>
  <c r="AY960" i="214"/>
  <c r="AX960" i="214"/>
  <c r="AW960" i="214"/>
  <c r="AV960" i="214"/>
  <c r="AU960" i="214"/>
  <c r="BD959" i="214"/>
  <c r="AY959" i="214"/>
  <c r="AX959" i="214"/>
  <c r="AW959" i="214"/>
  <c r="AV959" i="214"/>
  <c r="AU959" i="214"/>
  <c r="BD958" i="214"/>
  <c r="AY958" i="214"/>
  <c r="AX958" i="214"/>
  <c r="AW958" i="214"/>
  <c r="AV958" i="214"/>
  <c r="AU958" i="214"/>
  <c r="BD957" i="214"/>
  <c r="AY957" i="214"/>
  <c r="AX957" i="214"/>
  <c r="AW957" i="214"/>
  <c r="AV957" i="214"/>
  <c r="AU957" i="214"/>
  <c r="BD956" i="214"/>
  <c r="AY956" i="214"/>
  <c r="AX956" i="214"/>
  <c r="AW956" i="214"/>
  <c r="AV956" i="214"/>
  <c r="AU956" i="214"/>
  <c r="BD955" i="214"/>
  <c r="AY955" i="214"/>
  <c r="AX955" i="214"/>
  <c r="AW955" i="214"/>
  <c r="AV955" i="214"/>
  <c r="AU955" i="214"/>
  <c r="BD954" i="214"/>
  <c r="AY954" i="214"/>
  <c r="AX954" i="214"/>
  <c r="AW954" i="214"/>
  <c r="AV954" i="214"/>
  <c r="AU954" i="214"/>
  <c r="BD953" i="214"/>
  <c r="AY953" i="214"/>
  <c r="AX953" i="214"/>
  <c r="AW953" i="214"/>
  <c r="AV953" i="214"/>
  <c r="AU953" i="214"/>
  <c r="BD952" i="214"/>
  <c r="AY952" i="214"/>
  <c r="AX952" i="214"/>
  <c r="AW952" i="214"/>
  <c r="AV952" i="214"/>
  <c r="AU952" i="214"/>
  <c r="BD951" i="214"/>
  <c r="AY951" i="214"/>
  <c r="AX951" i="214"/>
  <c r="AW951" i="214"/>
  <c r="AV951" i="214"/>
  <c r="AU951" i="214"/>
  <c r="BD950" i="214"/>
  <c r="AY950" i="214"/>
  <c r="AX950" i="214"/>
  <c r="AW950" i="214"/>
  <c r="AV950" i="214"/>
  <c r="AU950" i="214"/>
  <c r="BD949" i="214"/>
  <c r="AY949" i="214"/>
  <c r="AX949" i="214"/>
  <c r="AW949" i="214"/>
  <c r="AV949" i="214"/>
  <c r="AU949" i="214"/>
  <c r="BD948" i="214"/>
  <c r="AY948" i="214"/>
  <c r="AX948" i="214"/>
  <c r="AW948" i="214"/>
  <c r="AV948" i="214"/>
  <c r="AU948" i="214"/>
  <c r="BD947" i="214"/>
  <c r="AY947" i="214"/>
  <c r="AX947" i="214"/>
  <c r="AW947" i="214"/>
  <c r="AV947" i="214"/>
  <c r="AU947" i="214"/>
  <c r="BD946" i="214"/>
  <c r="AY946" i="214"/>
  <c r="AX946" i="214"/>
  <c r="AW946" i="214"/>
  <c r="AV946" i="214"/>
  <c r="AU946" i="214"/>
  <c r="BD945" i="214"/>
  <c r="AY945" i="214"/>
  <c r="AX945" i="214"/>
  <c r="AW945" i="214"/>
  <c r="AV945" i="214"/>
  <c r="AU945" i="214"/>
  <c r="BD944" i="214"/>
  <c r="AY944" i="214"/>
  <c r="AX944" i="214"/>
  <c r="AW944" i="214"/>
  <c r="AV944" i="214"/>
  <c r="AU944" i="214"/>
  <c r="BD943" i="214"/>
  <c r="AY943" i="214"/>
  <c r="AX943" i="214"/>
  <c r="AW943" i="214"/>
  <c r="AV943" i="214"/>
  <c r="AU943" i="214"/>
  <c r="BD942" i="214"/>
  <c r="AY942" i="214"/>
  <c r="AX942" i="214"/>
  <c r="AW942" i="214"/>
  <c r="AV942" i="214"/>
  <c r="AU942" i="214"/>
  <c r="BD941" i="214"/>
  <c r="AY941" i="214"/>
  <c r="AX941" i="214"/>
  <c r="AW941" i="214"/>
  <c r="AV941" i="214"/>
  <c r="AU941" i="214"/>
  <c r="BD940" i="214"/>
  <c r="AY940" i="214"/>
  <c r="AX940" i="214"/>
  <c r="AW940" i="214"/>
  <c r="AV940" i="214"/>
  <c r="AU940" i="214"/>
  <c r="BD939" i="214"/>
  <c r="AY939" i="214"/>
  <c r="AX939" i="214"/>
  <c r="AW939" i="214"/>
  <c r="AV939" i="214"/>
  <c r="AU939" i="214"/>
  <c r="BD938" i="214"/>
  <c r="AY938" i="214"/>
  <c r="AX938" i="214"/>
  <c r="AW938" i="214"/>
  <c r="AV938" i="214"/>
  <c r="AU938" i="214"/>
  <c r="BD937" i="214"/>
  <c r="AY937" i="214"/>
  <c r="AX937" i="214"/>
  <c r="AW937" i="214"/>
  <c r="AV937" i="214"/>
  <c r="AU937" i="214"/>
  <c r="BD936" i="214"/>
  <c r="AY936" i="214"/>
  <c r="AX936" i="214"/>
  <c r="AW936" i="214"/>
  <c r="AV936" i="214"/>
  <c r="AU936" i="214"/>
  <c r="BD935" i="214"/>
  <c r="AY935" i="214"/>
  <c r="AX935" i="214"/>
  <c r="AW935" i="214"/>
  <c r="AV935" i="214"/>
  <c r="AU935" i="214"/>
  <c r="BD934" i="214"/>
  <c r="AY934" i="214"/>
  <c r="AX934" i="214"/>
  <c r="AW934" i="214"/>
  <c r="AV934" i="214"/>
  <c r="AU934" i="214"/>
  <c r="BD933" i="214"/>
  <c r="AY933" i="214"/>
  <c r="AX933" i="214"/>
  <c r="AW933" i="214"/>
  <c r="AV933" i="214"/>
  <c r="AU933" i="214"/>
  <c r="BD932" i="214"/>
  <c r="AY932" i="214"/>
  <c r="AX932" i="214"/>
  <c r="AW932" i="214"/>
  <c r="AV932" i="214"/>
  <c r="AU932" i="214"/>
  <c r="BD931" i="214"/>
  <c r="AY931" i="214"/>
  <c r="AX931" i="214"/>
  <c r="AW931" i="214"/>
  <c r="AV931" i="214"/>
  <c r="AU931" i="214"/>
  <c r="BD930" i="214"/>
  <c r="AY930" i="214"/>
  <c r="AX930" i="214"/>
  <c r="AW930" i="214"/>
  <c r="AV930" i="214"/>
  <c r="AU930" i="214"/>
  <c r="BD929" i="214"/>
  <c r="AY929" i="214"/>
  <c r="AX929" i="214"/>
  <c r="AW929" i="214"/>
  <c r="AV929" i="214"/>
  <c r="AU929" i="214"/>
  <c r="BD928" i="214"/>
  <c r="AY928" i="214"/>
  <c r="AX928" i="214"/>
  <c r="AW928" i="214"/>
  <c r="AV928" i="214"/>
  <c r="AU928" i="214"/>
  <c r="BD927" i="214"/>
  <c r="AY927" i="214"/>
  <c r="AX927" i="214"/>
  <c r="AW927" i="214"/>
  <c r="AV927" i="214"/>
  <c r="AU927" i="214"/>
  <c r="BD926" i="214"/>
  <c r="AY926" i="214"/>
  <c r="AX926" i="214"/>
  <c r="AW926" i="214"/>
  <c r="AV926" i="214"/>
  <c r="AU926" i="214"/>
  <c r="BD925" i="214"/>
  <c r="AY925" i="214"/>
  <c r="AX925" i="214"/>
  <c r="AW925" i="214"/>
  <c r="AV925" i="214"/>
  <c r="AU925" i="214"/>
  <c r="BD924" i="214"/>
  <c r="AY924" i="214"/>
  <c r="AX924" i="214"/>
  <c r="AW924" i="214"/>
  <c r="AV924" i="214"/>
  <c r="AU924" i="214"/>
  <c r="BD923" i="214"/>
  <c r="AY923" i="214"/>
  <c r="AX923" i="214"/>
  <c r="AW923" i="214"/>
  <c r="AV923" i="214"/>
  <c r="AU923" i="214"/>
  <c r="BD922" i="214"/>
  <c r="AY922" i="214"/>
  <c r="AX922" i="214"/>
  <c r="AW922" i="214"/>
  <c r="AV922" i="214"/>
  <c r="AU922" i="214"/>
  <c r="BD921" i="214"/>
  <c r="AY921" i="214"/>
  <c r="AX921" i="214"/>
  <c r="AW921" i="214"/>
  <c r="AV921" i="214"/>
  <c r="AU921" i="214"/>
  <c r="BD920" i="214"/>
  <c r="AY920" i="214"/>
  <c r="AX920" i="214"/>
  <c r="AW920" i="214"/>
  <c r="AV920" i="214"/>
  <c r="AU920" i="214"/>
  <c r="BD919" i="214"/>
  <c r="AY919" i="214"/>
  <c r="AX919" i="214"/>
  <c r="AW919" i="214"/>
  <c r="AV919" i="214"/>
  <c r="AU919" i="214"/>
  <c r="BD918" i="214"/>
  <c r="AY918" i="214"/>
  <c r="AX918" i="214"/>
  <c r="AW918" i="214"/>
  <c r="AV918" i="214"/>
  <c r="AU918" i="214"/>
  <c r="BD917" i="214"/>
  <c r="AY917" i="214"/>
  <c r="AX917" i="214"/>
  <c r="AW917" i="214"/>
  <c r="AV917" i="214"/>
  <c r="AU917" i="214"/>
  <c r="BD916" i="214"/>
  <c r="AY916" i="214"/>
  <c r="AX916" i="214"/>
  <c r="AW916" i="214"/>
  <c r="AV916" i="214"/>
  <c r="AU916" i="214"/>
  <c r="BD915" i="214"/>
  <c r="AY915" i="214"/>
  <c r="AX915" i="214"/>
  <c r="AW915" i="214"/>
  <c r="AV915" i="214"/>
  <c r="AU915" i="214"/>
  <c r="BD914" i="214"/>
  <c r="AY914" i="214"/>
  <c r="AX914" i="214"/>
  <c r="AW914" i="214"/>
  <c r="AV914" i="214"/>
  <c r="AU914" i="214"/>
  <c r="BD913" i="214"/>
  <c r="AY913" i="214"/>
  <c r="AX913" i="214"/>
  <c r="AW913" i="214"/>
  <c r="AV913" i="214"/>
  <c r="AU913" i="214"/>
  <c r="BD912" i="214"/>
  <c r="AY912" i="214"/>
  <c r="AX912" i="214"/>
  <c r="AW912" i="214"/>
  <c r="AV912" i="214"/>
  <c r="AU912" i="214"/>
  <c r="BD911" i="214"/>
  <c r="AY911" i="214"/>
  <c r="AX911" i="214"/>
  <c r="AW911" i="214"/>
  <c r="AV911" i="214"/>
  <c r="AU911" i="214"/>
  <c r="BD910" i="214"/>
  <c r="AY910" i="214"/>
  <c r="AX910" i="214"/>
  <c r="AW910" i="214"/>
  <c r="AV910" i="214"/>
  <c r="AU910" i="214"/>
  <c r="BD909" i="214"/>
  <c r="AY909" i="214"/>
  <c r="AX909" i="214"/>
  <c r="AW909" i="214"/>
  <c r="AV909" i="214"/>
  <c r="AU909" i="214"/>
  <c r="BD908" i="214"/>
  <c r="AY908" i="214"/>
  <c r="AX908" i="214"/>
  <c r="AW908" i="214"/>
  <c r="AV908" i="214"/>
  <c r="AU908" i="214"/>
  <c r="BD907" i="214"/>
  <c r="AY907" i="214"/>
  <c r="AX907" i="214"/>
  <c r="AW907" i="214"/>
  <c r="AV907" i="214"/>
  <c r="AU907" i="214"/>
  <c r="BD906" i="214"/>
  <c r="AY906" i="214"/>
  <c r="AX906" i="214"/>
  <c r="AW906" i="214"/>
  <c r="AV906" i="214"/>
  <c r="AU906" i="214"/>
  <c r="BD905" i="214"/>
  <c r="AY905" i="214"/>
  <c r="AX905" i="214"/>
  <c r="AW905" i="214"/>
  <c r="AV905" i="214"/>
  <c r="AU905" i="214"/>
  <c r="BD904" i="214"/>
  <c r="AY904" i="214"/>
  <c r="AX904" i="214"/>
  <c r="AW904" i="214"/>
  <c r="AV904" i="214"/>
  <c r="AU904" i="214"/>
  <c r="BD903" i="214"/>
  <c r="AY903" i="214"/>
  <c r="AX903" i="214"/>
  <c r="AW903" i="214"/>
  <c r="AV903" i="214"/>
  <c r="AU903" i="214"/>
  <c r="BD902" i="214"/>
  <c r="AY902" i="214"/>
  <c r="AX902" i="214"/>
  <c r="AW902" i="214"/>
  <c r="AV902" i="214"/>
  <c r="AU902" i="214"/>
  <c r="BD901" i="214"/>
  <c r="AY901" i="214"/>
  <c r="AX901" i="214"/>
  <c r="AW901" i="214"/>
  <c r="AV901" i="214"/>
  <c r="AU901" i="214"/>
  <c r="BD900" i="214"/>
  <c r="AY900" i="214"/>
  <c r="AX900" i="214"/>
  <c r="AW900" i="214"/>
  <c r="AV900" i="214"/>
  <c r="AU900" i="214"/>
  <c r="BD899" i="214"/>
  <c r="AY899" i="214"/>
  <c r="AX899" i="214"/>
  <c r="AW899" i="214"/>
  <c r="AV899" i="214"/>
  <c r="AU899" i="214"/>
  <c r="BD898" i="214"/>
  <c r="AY898" i="214"/>
  <c r="AX898" i="214"/>
  <c r="AW898" i="214"/>
  <c r="AV898" i="214"/>
  <c r="AU898" i="214"/>
  <c r="BD897" i="214"/>
  <c r="AY897" i="214"/>
  <c r="AX897" i="214"/>
  <c r="AW897" i="214"/>
  <c r="AV897" i="214"/>
  <c r="AU897" i="214"/>
  <c r="BD896" i="214"/>
  <c r="AY896" i="214"/>
  <c r="AX896" i="214"/>
  <c r="AW896" i="214"/>
  <c r="AV896" i="214"/>
  <c r="AU896" i="214"/>
  <c r="BD895" i="214"/>
  <c r="AY895" i="214"/>
  <c r="AX895" i="214"/>
  <c r="AW895" i="214"/>
  <c r="AV895" i="214"/>
  <c r="AU895" i="214"/>
  <c r="BD894" i="214"/>
  <c r="AY894" i="214"/>
  <c r="AX894" i="214"/>
  <c r="AW894" i="214"/>
  <c r="AV894" i="214"/>
  <c r="AU894" i="214"/>
  <c r="BD893" i="214"/>
  <c r="AY893" i="214"/>
  <c r="AX893" i="214"/>
  <c r="AW893" i="214"/>
  <c r="AV893" i="214"/>
  <c r="AU893" i="214"/>
  <c r="BD892" i="214"/>
  <c r="AY892" i="214"/>
  <c r="AX892" i="214"/>
  <c r="AW892" i="214"/>
  <c r="AV892" i="214"/>
  <c r="AU892" i="214"/>
  <c r="BD891" i="214"/>
  <c r="AY891" i="214"/>
  <c r="AX891" i="214"/>
  <c r="AW891" i="214"/>
  <c r="AV891" i="214"/>
  <c r="AU891" i="214"/>
  <c r="BD890" i="214"/>
  <c r="AY890" i="214"/>
  <c r="AX890" i="214"/>
  <c r="AW890" i="214"/>
  <c r="AV890" i="214"/>
  <c r="AU890" i="214"/>
  <c r="BD889" i="214"/>
  <c r="AY889" i="214"/>
  <c r="AX889" i="214"/>
  <c r="AW889" i="214"/>
  <c r="AV889" i="214"/>
  <c r="AU889" i="214"/>
  <c r="BD888" i="214"/>
  <c r="AY888" i="214"/>
  <c r="AX888" i="214"/>
  <c r="AW888" i="214"/>
  <c r="AV888" i="214"/>
  <c r="AU888" i="214"/>
  <c r="BD887" i="214"/>
  <c r="AY887" i="214"/>
  <c r="AX887" i="214"/>
  <c r="AW887" i="214"/>
  <c r="AV887" i="214"/>
  <c r="AU887" i="214"/>
  <c r="BD886" i="214"/>
  <c r="AY886" i="214"/>
  <c r="AX886" i="214"/>
  <c r="AW886" i="214"/>
  <c r="AV886" i="214"/>
  <c r="AU886" i="214"/>
  <c r="BD885" i="214"/>
  <c r="AY885" i="214"/>
  <c r="AX885" i="214"/>
  <c r="AW885" i="214"/>
  <c r="AV885" i="214"/>
  <c r="AU885" i="214"/>
  <c r="BD884" i="214"/>
  <c r="AY884" i="214"/>
  <c r="AX884" i="214"/>
  <c r="AW884" i="214"/>
  <c r="AV884" i="214"/>
  <c r="AU884" i="214"/>
  <c r="BD883" i="214"/>
  <c r="AY883" i="214"/>
  <c r="AX883" i="214"/>
  <c r="AW883" i="214"/>
  <c r="AV883" i="214"/>
  <c r="AU883" i="214"/>
  <c r="BD882" i="214"/>
  <c r="AY882" i="214"/>
  <c r="AX882" i="214"/>
  <c r="AW882" i="214"/>
  <c r="AV882" i="214"/>
  <c r="AU882" i="214"/>
  <c r="BD881" i="214"/>
  <c r="AY881" i="214"/>
  <c r="AX881" i="214"/>
  <c r="AW881" i="214"/>
  <c r="AV881" i="214"/>
  <c r="AU881" i="214"/>
  <c r="BD880" i="214"/>
  <c r="AY880" i="214"/>
  <c r="AX880" i="214"/>
  <c r="AW880" i="214"/>
  <c r="AV880" i="214"/>
  <c r="AU880" i="214"/>
  <c r="BD879" i="214"/>
  <c r="AY879" i="214"/>
  <c r="AX879" i="214"/>
  <c r="AW879" i="214"/>
  <c r="AV879" i="214"/>
  <c r="AU879" i="214"/>
  <c r="BD878" i="214"/>
  <c r="AY878" i="214"/>
  <c r="AX878" i="214"/>
  <c r="AW878" i="214"/>
  <c r="AV878" i="214"/>
  <c r="AU878" i="214"/>
  <c r="BD877" i="214"/>
  <c r="AY877" i="214"/>
  <c r="AX877" i="214"/>
  <c r="AW877" i="214"/>
  <c r="AV877" i="214"/>
  <c r="AU877" i="214"/>
  <c r="BD876" i="214"/>
  <c r="AY876" i="214"/>
  <c r="AX876" i="214"/>
  <c r="AW876" i="214"/>
  <c r="AV876" i="214"/>
  <c r="AU876" i="214"/>
  <c r="BD875" i="214"/>
  <c r="AY875" i="214"/>
  <c r="AX875" i="214"/>
  <c r="AW875" i="214"/>
  <c r="AV875" i="214"/>
  <c r="AU875" i="214"/>
  <c r="BD874" i="214"/>
  <c r="AY874" i="214"/>
  <c r="AX874" i="214"/>
  <c r="AW874" i="214"/>
  <c r="AV874" i="214"/>
  <c r="AU874" i="214"/>
  <c r="BD873" i="214"/>
  <c r="AY873" i="214"/>
  <c r="AX873" i="214"/>
  <c r="AW873" i="214"/>
  <c r="AV873" i="214"/>
  <c r="AU873" i="214"/>
  <c r="BD872" i="214"/>
  <c r="AY872" i="214"/>
  <c r="AX872" i="214"/>
  <c r="AW872" i="214"/>
  <c r="AV872" i="214"/>
  <c r="AU872" i="214"/>
  <c r="BD871" i="214"/>
  <c r="AY871" i="214"/>
  <c r="AX871" i="214"/>
  <c r="AW871" i="214"/>
  <c r="AV871" i="214"/>
  <c r="AU871" i="214"/>
  <c r="BD870" i="214"/>
  <c r="AY870" i="214"/>
  <c r="AX870" i="214"/>
  <c r="AW870" i="214"/>
  <c r="AV870" i="214"/>
  <c r="AU870" i="214"/>
  <c r="BD869" i="214"/>
  <c r="AY869" i="214"/>
  <c r="AX869" i="214"/>
  <c r="AW869" i="214"/>
  <c r="AV869" i="214"/>
  <c r="AU869" i="214"/>
  <c r="BD868" i="214"/>
  <c r="AY868" i="214"/>
  <c r="AX868" i="214"/>
  <c r="AW868" i="214"/>
  <c r="AV868" i="214"/>
  <c r="AU868" i="214"/>
  <c r="BD867" i="214"/>
  <c r="AY867" i="214"/>
  <c r="AX867" i="214"/>
  <c r="AW867" i="214"/>
  <c r="AV867" i="214"/>
  <c r="AU867" i="214"/>
  <c r="BD866" i="214"/>
  <c r="AY866" i="214"/>
  <c r="AX866" i="214"/>
  <c r="AW866" i="214"/>
  <c r="AV866" i="214"/>
  <c r="AU866" i="214"/>
  <c r="BD865" i="214"/>
  <c r="AY865" i="214"/>
  <c r="AX865" i="214"/>
  <c r="AW865" i="214"/>
  <c r="AV865" i="214"/>
  <c r="AU865" i="214"/>
  <c r="BD864" i="214"/>
  <c r="AY864" i="214"/>
  <c r="AX864" i="214"/>
  <c r="AW864" i="214"/>
  <c r="AV864" i="214"/>
  <c r="AU864" i="214"/>
  <c r="BD863" i="214"/>
  <c r="AY863" i="214"/>
  <c r="AX863" i="214"/>
  <c r="AW863" i="214"/>
  <c r="AV863" i="214"/>
  <c r="AU863" i="214"/>
  <c r="BD862" i="214"/>
  <c r="AY862" i="214"/>
  <c r="AX862" i="214"/>
  <c r="AW862" i="214"/>
  <c r="AV862" i="214"/>
  <c r="AU862" i="214"/>
  <c r="BD861" i="214"/>
  <c r="AY861" i="214"/>
  <c r="AX861" i="214"/>
  <c r="AW861" i="214"/>
  <c r="AV861" i="214"/>
  <c r="AU861" i="214"/>
  <c r="BD860" i="214"/>
  <c r="AY860" i="214"/>
  <c r="AX860" i="214"/>
  <c r="AW860" i="214"/>
  <c r="AV860" i="214"/>
  <c r="AU860" i="214"/>
  <c r="BD859" i="214"/>
  <c r="AY859" i="214"/>
  <c r="AX859" i="214"/>
  <c r="AW859" i="214"/>
  <c r="AV859" i="214"/>
  <c r="AU859" i="214"/>
  <c r="BD858" i="214"/>
  <c r="AY858" i="214"/>
  <c r="AX858" i="214"/>
  <c r="AW858" i="214"/>
  <c r="AV858" i="214"/>
  <c r="AU858" i="214"/>
  <c r="BD857" i="214"/>
  <c r="AY857" i="214"/>
  <c r="AX857" i="214"/>
  <c r="AW857" i="214"/>
  <c r="AV857" i="214"/>
  <c r="AU857" i="214"/>
  <c r="BD856" i="214"/>
  <c r="AY856" i="214"/>
  <c r="AX856" i="214"/>
  <c r="AW856" i="214"/>
  <c r="AV856" i="214"/>
  <c r="AU856" i="214"/>
  <c r="BD855" i="214"/>
  <c r="AY855" i="214"/>
  <c r="AX855" i="214"/>
  <c r="AW855" i="214"/>
  <c r="AV855" i="214"/>
  <c r="AU855" i="214"/>
  <c r="BD854" i="214"/>
  <c r="AY854" i="214"/>
  <c r="AX854" i="214"/>
  <c r="AW854" i="214"/>
  <c r="AV854" i="214"/>
  <c r="AU854" i="214"/>
  <c r="BD853" i="214"/>
  <c r="AY853" i="214"/>
  <c r="AX853" i="214"/>
  <c r="AW853" i="214"/>
  <c r="AV853" i="214"/>
  <c r="AU853" i="214"/>
  <c r="BD852" i="214"/>
  <c r="AY852" i="214"/>
  <c r="AX852" i="214"/>
  <c r="AW852" i="214"/>
  <c r="AV852" i="214"/>
  <c r="AU852" i="214"/>
  <c r="BD851" i="214"/>
  <c r="AY851" i="214"/>
  <c r="AX851" i="214"/>
  <c r="AW851" i="214"/>
  <c r="AV851" i="214"/>
  <c r="AU851" i="214"/>
  <c r="BD850" i="214"/>
  <c r="AY850" i="214"/>
  <c r="AX850" i="214"/>
  <c r="AW850" i="214"/>
  <c r="AV850" i="214"/>
  <c r="AU850" i="214"/>
  <c r="BD849" i="214"/>
  <c r="AY849" i="214"/>
  <c r="AX849" i="214"/>
  <c r="AW849" i="214"/>
  <c r="AV849" i="214"/>
  <c r="AU849" i="214"/>
  <c r="BD848" i="214"/>
  <c r="AY848" i="214"/>
  <c r="AX848" i="214"/>
  <c r="AW848" i="214"/>
  <c r="AV848" i="214"/>
  <c r="AU848" i="214"/>
  <c r="BD847" i="214"/>
  <c r="AY847" i="214"/>
  <c r="AX847" i="214"/>
  <c r="AW847" i="214"/>
  <c r="AV847" i="214"/>
  <c r="AU847" i="214"/>
  <c r="BD846" i="214"/>
  <c r="AY846" i="214"/>
  <c r="AX846" i="214"/>
  <c r="AW846" i="214"/>
  <c r="AV846" i="214"/>
  <c r="AU846" i="214"/>
  <c r="BD845" i="214"/>
  <c r="AY845" i="214"/>
  <c r="AX845" i="214"/>
  <c r="AW845" i="214"/>
  <c r="AV845" i="214"/>
  <c r="AU845" i="214"/>
  <c r="BD844" i="214"/>
  <c r="AY844" i="214"/>
  <c r="AX844" i="214"/>
  <c r="AW844" i="214"/>
  <c r="AV844" i="214"/>
  <c r="AU844" i="214"/>
  <c r="BD843" i="214"/>
  <c r="AY843" i="214"/>
  <c r="AX843" i="214"/>
  <c r="AW843" i="214"/>
  <c r="AV843" i="214"/>
  <c r="AU843" i="214"/>
  <c r="BD842" i="214"/>
  <c r="AY842" i="214"/>
  <c r="AX842" i="214"/>
  <c r="AW842" i="214"/>
  <c r="AV842" i="214"/>
  <c r="AU842" i="214"/>
  <c r="BD841" i="214"/>
  <c r="AY841" i="214"/>
  <c r="AX841" i="214"/>
  <c r="AW841" i="214"/>
  <c r="AV841" i="214"/>
  <c r="AU841" i="214"/>
  <c r="BD840" i="214"/>
  <c r="AY840" i="214"/>
  <c r="AX840" i="214"/>
  <c r="AW840" i="214"/>
  <c r="AV840" i="214"/>
  <c r="AU840" i="214"/>
  <c r="BD839" i="214"/>
  <c r="AY839" i="214"/>
  <c r="AX839" i="214"/>
  <c r="AW839" i="214"/>
  <c r="AV839" i="214"/>
  <c r="AU839" i="214"/>
  <c r="BD838" i="214"/>
  <c r="AY838" i="214"/>
  <c r="AX838" i="214"/>
  <c r="AW838" i="214"/>
  <c r="AV838" i="214"/>
  <c r="AU838" i="214"/>
  <c r="BD837" i="214"/>
  <c r="AY837" i="214"/>
  <c r="AX837" i="214"/>
  <c r="AW837" i="214"/>
  <c r="AV837" i="214"/>
  <c r="AU837" i="214"/>
  <c r="BD836" i="214"/>
  <c r="AY836" i="214"/>
  <c r="AX836" i="214"/>
  <c r="AW836" i="214"/>
  <c r="AV836" i="214"/>
  <c r="AU836" i="214"/>
  <c r="BD835" i="214"/>
  <c r="AY835" i="214"/>
  <c r="AX835" i="214"/>
  <c r="AW835" i="214"/>
  <c r="AV835" i="214"/>
  <c r="AU835" i="214"/>
  <c r="BD834" i="214"/>
  <c r="AY834" i="214"/>
  <c r="AX834" i="214"/>
  <c r="AW834" i="214"/>
  <c r="AV834" i="214"/>
  <c r="AU834" i="214"/>
  <c r="BD833" i="214"/>
  <c r="AY833" i="214"/>
  <c r="AX833" i="214"/>
  <c r="AW833" i="214"/>
  <c r="AV833" i="214"/>
  <c r="AU833" i="214"/>
  <c r="BD832" i="214"/>
  <c r="AY832" i="214"/>
  <c r="AX832" i="214"/>
  <c r="AW832" i="214"/>
  <c r="AV832" i="214"/>
  <c r="AU832" i="214"/>
  <c r="BD831" i="214"/>
  <c r="AY831" i="214"/>
  <c r="AX831" i="214"/>
  <c r="AW831" i="214"/>
  <c r="AV831" i="214"/>
  <c r="AU831" i="214"/>
  <c r="BD830" i="214"/>
  <c r="AY830" i="214"/>
  <c r="AX830" i="214"/>
  <c r="AW830" i="214"/>
  <c r="AV830" i="214"/>
  <c r="AU830" i="214"/>
  <c r="BD829" i="214"/>
  <c r="AY829" i="214"/>
  <c r="AX829" i="214"/>
  <c r="AW829" i="214"/>
  <c r="AV829" i="214"/>
  <c r="AU829" i="214"/>
  <c r="BD828" i="214"/>
  <c r="AY828" i="214"/>
  <c r="AX828" i="214"/>
  <c r="AW828" i="214"/>
  <c r="AV828" i="214"/>
  <c r="AU828" i="214"/>
  <c r="BD827" i="214"/>
  <c r="AY827" i="214"/>
  <c r="AX827" i="214"/>
  <c r="AW827" i="214"/>
  <c r="AV827" i="214"/>
  <c r="AU827" i="214"/>
  <c r="BD826" i="214"/>
  <c r="AY826" i="214"/>
  <c r="AX826" i="214"/>
  <c r="AW826" i="214"/>
  <c r="AV826" i="214"/>
  <c r="AU826" i="214"/>
  <c r="BD825" i="214"/>
  <c r="AY825" i="214"/>
  <c r="AX825" i="214"/>
  <c r="AW825" i="214"/>
  <c r="AV825" i="214"/>
  <c r="AU825" i="214"/>
  <c r="BD824" i="214"/>
  <c r="AY824" i="214"/>
  <c r="AX824" i="214"/>
  <c r="AW824" i="214"/>
  <c r="AV824" i="214"/>
  <c r="AU824" i="214"/>
  <c r="BD823" i="214"/>
  <c r="AY823" i="214"/>
  <c r="AX823" i="214"/>
  <c r="AW823" i="214"/>
  <c r="AV823" i="214"/>
  <c r="AU823" i="214"/>
  <c r="BD822" i="214"/>
  <c r="AY822" i="214"/>
  <c r="AX822" i="214"/>
  <c r="AW822" i="214"/>
  <c r="AV822" i="214"/>
  <c r="AU822" i="214"/>
  <c r="BD821" i="214"/>
  <c r="AY821" i="214"/>
  <c r="AX821" i="214"/>
  <c r="AW821" i="214"/>
  <c r="AV821" i="214"/>
  <c r="AU821" i="214"/>
  <c r="BD820" i="214"/>
  <c r="AY820" i="214"/>
  <c r="AX820" i="214"/>
  <c r="AW820" i="214"/>
  <c r="AV820" i="214"/>
  <c r="AU820" i="214"/>
  <c r="BD819" i="214"/>
  <c r="AY819" i="214"/>
  <c r="AX819" i="214"/>
  <c r="AW819" i="214"/>
  <c r="AV819" i="214"/>
  <c r="AU819" i="214"/>
  <c r="BD818" i="214"/>
  <c r="AY818" i="214"/>
  <c r="AX818" i="214"/>
  <c r="AW818" i="214"/>
  <c r="AV818" i="214"/>
  <c r="AU818" i="214"/>
  <c r="BD817" i="214"/>
  <c r="AY817" i="214"/>
  <c r="AX817" i="214"/>
  <c r="AW817" i="214"/>
  <c r="AV817" i="214"/>
  <c r="AU817" i="214"/>
  <c r="BD816" i="214"/>
  <c r="AY816" i="214"/>
  <c r="AX816" i="214"/>
  <c r="AW816" i="214"/>
  <c r="AV816" i="214"/>
  <c r="AU816" i="214"/>
  <c r="BD815" i="214"/>
  <c r="AY815" i="214"/>
  <c r="AX815" i="214"/>
  <c r="AW815" i="214"/>
  <c r="AV815" i="214"/>
  <c r="AU815" i="214"/>
  <c r="BD814" i="214"/>
  <c r="AY814" i="214"/>
  <c r="AX814" i="214"/>
  <c r="AW814" i="214"/>
  <c r="AV814" i="214"/>
  <c r="AU814" i="214"/>
  <c r="BD813" i="214"/>
  <c r="AY813" i="214"/>
  <c r="AX813" i="214"/>
  <c r="AW813" i="214"/>
  <c r="AV813" i="214"/>
  <c r="AU813" i="214"/>
  <c r="BD812" i="214"/>
  <c r="AY812" i="214"/>
  <c r="AX812" i="214"/>
  <c r="AW812" i="214"/>
  <c r="AV812" i="214"/>
  <c r="AU812" i="214"/>
  <c r="BD811" i="214"/>
  <c r="AY811" i="214"/>
  <c r="AX811" i="214"/>
  <c r="AW811" i="214"/>
  <c r="AV811" i="214"/>
  <c r="AU811" i="214"/>
  <c r="BD810" i="214"/>
  <c r="AY810" i="214"/>
  <c r="AX810" i="214"/>
  <c r="AW810" i="214"/>
  <c r="AV810" i="214"/>
  <c r="AU810" i="214"/>
  <c r="BD809" i="214"/>
  <c r="AY809" i="214"/>
  <c r="AX809" i="214"/>
  <c r="AW809" i="214"/>
  <c r="AV809" i="214"/>
  <c r="AU809" i="214"/>
  <c r="BD808" i="214"/>
  <c r="AY808" i="214"/>
  <c r="AX808" i="214"/>
  <c r="AW808" i="214"/>
  <c r="AV808" i="214"/>
  <c r="AU808" i="214"/>
  <c r="BD807" i="214"/>
  <c r="AY807" i="214"/>
  <c r="AX807" i="214"/>
  <c r="AW807" i="214"/>
  <c r="AV807" i="214"/>
  <c r="AU807" i="214"/>
  <c r="BD806" i="214"/>
  <c r="AY806" i="214"/>
  <c r="AX806" i="214"/>
  <c r="AW806" i="214"/>
  <c r="AV806" i="214"/>
  <c r="AU806" i="214"/>
  <c r="BD805" i="214"/>
  <c r="AY805" i="214"/>
  <c r="AX805" i="214"/>
  <c r="AW805" i="214"/>
  <c r="AV805" i="214"/>
  <c r="AU805" i="214"/>
  <c r="BD804" i="214"/>
  <c r="AY804" i="214"/>
  <c r="AX804" i="214"/>
  <c r="AW804" i="214"/>
  <c r="AV804" i="214"/>
  <c r="AU804" i="214"/>
  <c r="BD803" i="214"/>
  <c r="AY803" i="214"/>
  <c r="AX803" i="214"/>
  <c r="AW803" i="214"/>
  <c r="AV803" i="214"/>
  <c r="AU803" i="214"/>
  <c r="BD802" i="214"/>
  <c r="AY802" i="214"/>
  <c r="AX802" i="214"/>
  <c r="AW802" i="214"/>
  <c r="AV802" i="214"/>
  <c r="AU802" i="214"/>
  <c r="BD801" i="214"/>
  <c r="AY801" i="214"/>
  <c r="AX801" i="214"/>
  <c r="AW801" i="214"/>
  <c r="AV801" i="214"/>
  <c r="AU801" i="214"/>
  <c r="BD800" i="214"/>
  <c r="AY800" i="214"/>
  <c r="AX800" i="214"/>
  <c r="AW800" i="214"/>
  <c r="AV800" i="214"/>
  <c r="AU800" i="214"/>
  <c r="BD799" i="214"/>
  <c r="AY799" i="214"/>
  <c r="AX799" i="214"/>
  <c r="AW799" i="214"/>
  <c r="AV799" i="214"/>
  <c r="AU799" i="214"/>
  <c r="BD798" i="214"/>
  <c r="AY798" i="214"/>
  <c r="AX798" i="214"/>
  <c r="AW798" i="214"/>
  <c r="AV798" i="214"/>
  <c r="AU798" i="214"/>
  <c r="BD797" i="214"/>
  <c r="AY797" i="214"/>
  <c r="AX797" i="214"/>
  <c r="AW797" i="214"/>
  <c r="AV797" i="214"/>
  <c r="AU797" i="214"/>
  <c r="BD796" i="214"/>
  <c r="AY796" i="214"/>
  <c r="AX796" i="214"/>
  <c r="AW796" i="214"/>
  <c r="AV796" i="214"/>
  <c r="AU796" i="214"/>
  <c r="BD795" i="214"/>
  <c r="AY795" i="214"/>
  <c r="AX795" i="214"/>
  <c r="AW795" i="214"/>
  <c r="AV795" i="214"/>
  <c r="AU795" i="214"/>
  <c r="BD794" i="214"/>
  <c r="AY794" i="214"/>
  <c r="AX794" i="214"/>
  <c r="AW794" i="214"/>
  <c r="AV794" i="214"/>
  <c r="AU794" i="214"/>
  <c r="BD793" i="214"/>
  <c r="AY793" i="214"/>
  <c r="AX793" i="214"/>
  <c r="AW793" i="214"/>
  <c r="AV793" i="214"/>
  <c r="AU793" i="214"/>
  <c r="BD792" i="214"/>
  <c r="AY792" i="214"/>
  <c r="AX792" i="214"/>
  <c r="AW792" i="214"/>
  <c r="AV792" i="214"/>
  <c r="AU792" i="214"/>
  <c r="BD791" i="214"/>
  <c r="AY791" i="214"/>
  <c r="AX791" i="214"/>
  <c r="AW791" i="214"/>
  <c r="AV791" i="214"/>
  <c r="AU791" i="214"/>
  <c r="BD790" i="214"/>
  <c r="AY790" i="214"/>
  <c r="AX790" i="214"/>
  <c r="AW790" i="214"/>
  <c r="AV790" i="214"/>
  <c r="AU790" i="214"/>
  <c r="BD789" i="214"/>
  <c r="AY789" i="214"/>
  <c r="AX789" i="214"/>
  <c r="AW789" i="214"/>
  <c r="AV789" i="214"/>
  <c r="AU789" i="214"/>
  <c r="BD788" i="214"/>
  <c r="AY788" i="214"/>
  <c r="AX788" i="214"/>
  <c r="AW788" i="214"/>
  <c r="AV788" i="214"/>
  <c r="AU788" i="214"/>
  <c r="BD787" i="214"/>
  <c r="AY787" i="214"/>
  <c r="AX787" i="214"/>
  <c r="AW787" i="214"/>
  <c r="AV787" i="214"/>
  <c r="AU787" i="214"/>
  <c r="BD786" i="214"/>
  <c r="AY786" i="214"/>
  <c r="AX786" i="214"/>
  <c r="AW786" i="214"/>
  <c r="AV786" i="214"/>
  <c r="AU786" i="214"/>
  <c r="BD785" i="214"/>
  <c r="AY785" i="214"/>
  <c r="AX785" i="214"/>
  <c r="AW785" i="214"/>
  <c r="AV785" i="214"/>
  <c r="AU785" i="214"/>
  <c r="BD784" i="214"/>
  <c r="AY784" i="214"/>
  <c r="AX784" i="214"/>
  <c r="AW784" i="214"/>
  <c r="AV784" i="214"/>
  <c r="AU784" i="214"/>
  <c r="BD783" i="214"/>
  <c r="AY783" i="214"/>
  <c r="AX783" i="214"/>
  <c r="AW783" i="214"/>
  <c r="AV783" i="214"/>
  <c r="AU783" i="214"/>
  <c r="BD782" i="214"/>
  <c r="AY782" i="214"/>
  <c r="AX782" i="214"/>
  <c r="AW782" i="214"/>
  <c r="AV782" i="214"/>
  <c r="AU782" i="214"/>
  <c r="BD781" i="214"/>
  <c r="AY781" i="214"/>
  <c r="AX781" i="214"/>
  <c r="AW781" i="214"/>
  <c r="AV781" i="214"/>
  <c r="AU781" i="214"/>
  <c r="BD780" i="214"/>
  <c r="AY780" i="214"/>
  <c r="AX780" i="214"/>
  <c r="AW780" i="214"/>
  <c r="AV780" i="214"/>
  <c r="AU780" i="214"/>
  <c r="BD779" i="214"/>
  <c r="AY779" i="214"/>
  <c r="AX779" i="214"/>
  <c r="AW779" i="214"/>
  <c r="AV779" i="214"/>
  <c r="AU779" i="214"/>
  <c r="BD778" i="214"/>
  <c r="AY778" i="214"/>
  <c r="AX778" i="214"/>
  <c r="AW778" i="214"/>
  <c r="AV778" i="214"/>
  <c r="AU778" i="214"/>
  <c r="BD777" i="214"/>
  <c r="AY777" i="214"/>
  <c r="AX777" i="214"/>
  <c r="AW777" i="214"/>
  <c r="AV777" i="214"/>
  <c r="AU777" i="214"/>
  <c r="BD776" i="214"/>
  <c r="AY776" i="214"/>
  <c r="AX776" i="214"/>
  <c r="AW776" i="214"/>
  <c r="AV776" i="214"/>
  <c r="AU776" i="214"/>
  <c r="BD775" i="214"/>
  <c r="AY775" i="214"/>
  <c r="AX775" i="214"/>
  <c r="AW775" i="214"/>
  <c r="AV775" i="214"/>
  <c r="AU775" i="214"/>
  <c r="BD774" i="214"/>
  <c r="AY774" i="214"/>
  <c r="AX774" i="214"/>
  <c r="AW774" i="214"/>
  <c r="AV774" i="214"/>
  <c r="AU774" i="214"/>
  <c r="BD773" i="214"/>
  <c r="AY773" i="214"/>
  <c r="AX773" i="214"/>
  <c r="AW773" i="214"/>
  <c r="AV773" i="214"/>
  <c r="AU773" i="214"/>
  <c r="BD772" i="214"/>
  <c r="AY772" i="214"/>
  <c r="AX772" i="214"/>
  <c r="AW772" i="214"/>
  <c r="AV772" i="214"/>
  <c r="AU772" i="214"/>
  <c r="BD771" i="214"/>
  <c r="AY771" i="214"/>
  <c r="AX771" i="214"/>
  <c r="AW771" i="214"/>
  <c r="AV771" i="214"/>
  <c r="AU771" i="214"/>
  <c r="BD770" i="214"/>
  <c r="AY770" i="214"/>
  <c r="AX770" i="214"/>
  <c r="AW770" i="214"/>
  <c r="AV770" i="214"/>
  <c r="AU770" i="214"/>
  <c r="BD769" i="214"/>
  <c r="AY769" i="214"/>
  <c r="AX769" i="214"/>
  <c r="AW769" i="214"/>
  <c r="AV769" i="214"/>
  <c r="AU769" i="214"/>
  <c r="BD768" i="214"/>
  <c r="AY768" i="214"/>
  <c r="AX768" i="214"/>
  <c r="AW768" i="214"/>
  <c r="AV768" i="214"/>
  <c r="AU768" i="214"/>
  <c r="BD767" i="214"/>
  <c r="AY767" i="214"/>
  <c r="AX767" i="214"/>
  <c r="AW767" i="214"/>
  <c r="AV767" i="214"/>
  <c r="AU767" i="214"/>
  <c r="BD766" i="214"/>
  <c r="AY766" i="214"/>
  <c r="AX766" i="214"/>
  <c r="AW766" i="214"/>
  <c r="AV766" i="214"/>
  <c r="AU766" i="214"/>
  <c r="BD765" i="214"/>
  <c r="AY765" i="214"/>
  <c r="AX765" i="214"/>
  <c r="AW765" i="214"/>
  <c r="AV765" i="214"/>
  <c r="AU765" i="214"/>
  <c r="BD764" i="214"/>
  <c r="AY764" i="214"/>
  <c r="AX764" i="214"/>
  <c r="AW764" i="214"/>
  <c r="AV764" i="214"/>
  <c r="AU764" i="214"/>
  <c r="BD763" i="214"/>
  <c r="AY763" i="214"/>
  <c r="AX763" i="214"/>
  <c r="AW763" i="214"/>
  <c r="AV763" i="214"/>
  <c r="AU763" i="214"/>
  <c r="BD762" i="214"/>
  <c r="AY762" i="214"/>
  <c r="AX762" i="214"/>
  <c r="AW762" i="214"/>
  <c r="AV762" i="214"/>
  <c r="AU762" i="214"/>
  <c r="BD761" i="214"/>
  <c r="AY761" i="214"/>
  <c r="AX761" i="214"/>
  <c r="AW761" i="214"/>
  <c r="AV761" i="214"/>
  <c r="AU761" i="214"/>
  <c r="BD760" i="214"/>
  <c r="AY760" i="214"/>
  <c r="AX760" i="214"/>
  <c r="AW760" i="214"/>
  <c r="AV760" i="214"/>
  <c r="AU760" i="214"/>
  <c r="BD759" i="214"/>
  <c r="AY759" i="214"/>
  <c r="AX759" i="214"/>
  <c r="AW759" i="214"/>
  <c r="AV759" i="214"/>
  <c r="AU759" i="214"/>
  <c r="BD758" i="214"/>
  <c r="AY758" i="214"/>
  <c r="AX758" i="214"/>
  <c r="AW758" i="214"/>
  <c r="AV758" i="214"/>
  <c r="AU758" i="214"/>
  <c r="BD757" i="214"/>
  <c r="AY757" i="214"/>
  <c r="AX757" i="214"/>
  <c r="AW757" i="214"/>
  <c r="AV757" i="214"/>
  <c r="AU757" i="214"/>
  <c r="BD756" i="214"/>
  <c r="AY756" i="214"/>
  <c r="AX756" i="214"/>
  <c r="AW756" i="214"/>
  <c r="AV756" i="214"/>
  <c r="AU756" i="214"/>
  <c r="BD755" i="214"/>
  <c r="AY755" i="214"/>
  <c r="AX755" i="214"/>
  <c r="AW755" i="214"/>
  <c r="AV755" i="214"/>
  <c r="AU755" i="214"/>
  <c r="BD754" i="214"/>
  <c r="AY754" i="214"/>
  <c r="AX754" i="214"/>
  <c r="AW754" i="214"/>
  <c r="AV754" i="214"/>
  <c r="AU754" i="214"/>
  <c r="BD753" i="214"/>
  <c r="AY753" i="214"/>
  <c r="AX753" i="214"/>
  <c r="AW753" i="214"/>
  <c r="AV753" i="214"/>
  <c r="AU753" i="214"/>
  <c r="BD752" i="214"/>
  <c r="AY752" i="214"/>
  <c r="AX752" i="214"/>
  <c r="AW752" i="214"/>
  <c r="AV752" i="214"/>
  <c r="AU752" i="214"/>
  <c r="BD751" i="214"/>
  <c r="AY751" i="214"/>
  <c r="AX751" i="214"/>
  <c r="AW751" i="214"/>
  <c r="AV751" i="214"/>
  <c r="AU751" i="214"/>
  <c r="BD750" i="214"/>
  <c r="AY750" i="214"/>
  <c r="AX750" i="214"/>
  <c r="AW750" i="214"/>
  <c r="AV750" i="214"/>
  <c r="AU750" i="214"/>
  <c r="BD749" i="214"/>
  <c r="AY749" i="214"/>
  <c r="AX749" i="214"/>
  <c r="AW749" i="214"/>
  <c r="AV749" i="214"/>
  <c r="AU749" i="214"/>
  <c r="BD748" i="214"/>
  <c r="AY748" i="214"/>
  <c r="AX748" i="214"/>
  <c r="AW748" i="214"/>
  <c r="AV748" i="214"/>
  <c r="AU748" i="214"/>
  <c r="BD747" i="214"/>
  <c r="AY747" i="214"/>
  <c r="AX747" i="214"/>
  <c r="AW747" i="214"/>
  <c r="AV747" i="214"/>
  <c r="AU747" i="214"/>
  <c r="BD746" i="214"/>
  <c r="AY746" i="214"/>
  <c r="AX746" i="214"/>
  <c r="AW746" i="214"/>
  <c r="AV746" i="214"/>
  <c r="AU746" i="214"/>
  <c r="BD745" i="214"/>
  <c r="AY745" i="214"/>
  <c r="AX745" i="214"/>
  <c r="AW745" i="214"/>
  <c r="AV745" i="214"/>
  <c r="AU745" i="214"/>
  <c r="BD744" i="214"/>
  <c r="AY744" i="214"/>
  <c r="AX744" i="214"/>
  <c r="AW744" i="214"/>
  <c r="AV744" i="214"/>
  <c r="AU744" i="214"/>
  <c r="BD743" i="214"/>
  <c r="AY743" i="214"/>
  <c r="AX743" i="214"/>
  <c r="AW743" i="214"/>
  <c r="AV743" i="214"/>
  <c r="AU743" i="214"/>
  <c r="BD742" i="214"/>
  <c r="AY742" i="214"/>
  <c r="AX742" i="214"/>
  <c r="AW742" i="214"/>
  <c r="AV742" i="214"/>
  <c r="AU742" i="214"/>
  <c r="BD741" i="214"/>
  <c r="AY741" i="214"/>
  <c r="AX741" i="214"/>
  <c r="AW741" i="214"/>
  <c r="AV741" i="214"/>
  <c r="AU741" i="214"/>
  <c r="BD740" i="214"/>
  <c r="AY740" i="214"/>
  <c r="AX740" i="214"/>
  <c r="AW740" i="214"/>
  <c r="AV740" i="214"/>
  <c r="AU740" i="214"/>
  <c r="BD739" i="214"/>
  <c r="AY739" i="214"/>
  <c r="AX739" i="214"/>
  <c r="AW739" i="214"/>
  <c r="AV739" i="214"/>
  <c r="AU739" i="214"/>
  <c r="BD738" i="214"/>
  <c r="AY738" i="214"/>
  <c r="AX738" i="214"/>
  <c r="AW738" i="214"/>
  <c r="AV738" i="214"/>
  <c r="AU738" i="214"/>
  <c r="BD737" i="214"/>
  <c r="AY737" i="214"/>
  <c r="AX737" i="214"/>
  <c r="AW737" i="214"/>
  <c r="AV737" i="214"/>
  <c r="AU737" i="214"/>
  <c r="BD736" i="214"/>
  <c r="AY736" i="214"/>
  <c r="AX736" i="214"/>
  <c r="AW736" i="214"/>
  <c r="AV736" i="214"/>
  <c r="AU736" i="214"/>
  <c r="BD735" i="214"/>
  <c r="AY735" i="214"/>
  <c r="AX735" i="214"/>
  <c r="AW735" i="214"/>
  <c r="AV735" i="214"/>
  <c r="AU735" i="214"/>
  <c r="BD734" i="214"/>
  <c r="AY734" i="214"/>
  <c r="AX734" i="214"/>
  <c r="AW734" i="214"/>
  <c r="AV734" i="214"/>
  <c r="AU734" i="214"/>
  <c r="BD733" i="214"/>
  <c r="AY733" i="214"/>
  <c r="AX733" i="214"/>
  <c r="AW733" i="214"/>
  <c r="AV733" i="214"/>
  <c r="AU733" i="214"/>
  <c r="BD732" i="214"/>
  <c r="AY732" i="214"/>
  <c r="AX732" i="214"/>
  <c r="AW732" i="214"/>
  <c r="AV732" i="214"/>
  <c r="AU732" i="214"/>
  <c r="BD731" i="214"/>
  <c r="AY731" i="214"/>
  <c r="AX731" i="214"/>
  <c r="AW731" i="214"/>
  <c r="AV731" i="214"/>
  <c r="AU731" i="214"/>
  <c r="BD730" i="214"/>
  <c r="AY730" i="214"/>
  <c r="AX730" i="214"/>
  <c r="AW730" i="214"/>
  <c r="AV730" i="214"/>
  <c r="AU730" i="214"/>
  <c r="BD729" i="214"/>
  <c r="AY729" i="214"/>
  <c r="AX729" i="214"/>
  <c r="AW729" i="214"/>
  <c r="AV729" i="214"/>
  <c r="AU729" i="214"/>
  <c r="BD728" i="214"/>
  <c r="AY728" i="214"/>
  <c r="AX728" i="214"/>
  <c r="AW728" i="214"/>
  <c r="AV728" i="214"/>
  <c r="AU728" i="214"/>
  <c r="BD727" i="214"/>
  <c r="AY727" i="214"/>
  <c r="AX727" i="214"/>
  <c r="AW727" i="214"/>
  <c r="AV727" i="214"/>
  <c r="AU727" i="214"/>
  <c r="BD726" i="214"/>
  <c r="AY726" i="214"/>
  <c r="AX726" i="214"/>
  <c r="AW726" i="214"/>
  <c r="AV726" i="214"/>
  <c r="AU726" i="214"/>
  <c r="BD725" i="214"/>
  <c r="AY725" i="214"/>
  <c r="AX725" i="214"/>
  <c r="AW725" i="214"/>
  <c r="AV725" i="214"/>
  <c r="AU725" i="214"/>
  <c r="BD724" i="214"/>
  <c r="AY724" i="214"/>
  <c r="AX724" i="214"/>
  <c r="AW724" i="214"/>
  <c r="AV724" i="214"/>
  <c r="AU724" i="214"/>
  <c r="BD723" i="214"/>
  <c r="AY723" i="214"/>
  <c r="AX723" i="214"/>
  <c r="AW723" i="214"/>
  <c r="AV723" i="214"/>
  <c r="AU723" i="214"/>
  <c r="BD722" i="214"/>
  <c r="AY722" i="214"/>
  <c r="AX722" i="214"/>
  <c r="AW722" i="214"/>
  <c r="AV722" i="214"/>
  <c r="AU722" i="214"/>
  <c r="BD721" i="214"/>
  <c r="AY721" i="214"/>
  <c r="AX721" i="214"/>
  <c r="AW721" i="214"/>
  <c r="AV721" i="214"/>
  <c r="AU721" i="214"/>
  <c r="BD720" i="214"/>
  <c r="AY720" i="214"/>
  <c r="AX720" i="214"/>
  <c r="AW720" i="214"/>
  <c r="AV720" i="214"/>
  <c r="AU720" i="214"/>
  <c r="BD719" i="214"/>
  <c r="AY719" i="214"/>
  <c r="AX719" i="214"/>
  <c r="AW719" i="214"/>
  <c r="AV719" i="214"/>
  <c r="AU719" i="214"/>
  <c r="BD718" i="214"/>
  <c r="AY718" i="214"/>
  <c r="AX718" i="214"/>
  <c r="AW718" i="214"/>
  <c r="AV718" i="214"/>
  <c r="AU718" i="214"/>
  <c r="BD717" i="214"/>
  <c r="AY717" i="214"/>
  <c r="AX717" i="214"/>
  <c r="AW717" i="214"/>
  <c r="AV717" i="214"/>
  <c r="AU717" i="214"/>
  <c r="BD716" i="214"/>
  <c r="AY716" i="214"/>
  <c r="AX716" i="214"/>
  <c r="AW716" i="214"/>
  <c r="AV716" i="214"/>
  <c r="AU716" i="214"/>
  <c r="BD715" i="214"/>
  <c r="AY715" i="214"/>
  <c r="AX715" i="214"/>
  <c r="AW715" i="214"/>
  <c r="AV715" i="214"/>
  <c r="AU715" i="214"/>
  <c r="BD714" i="214"/>
  <c r="AY714" i="214"/>
  <c r="AX714" i="214"/>
  <c r="AW714" i="214"/>
  <c r="AV714" i="214"/>
  <c r="AU714" i="214"/>
  <c r="BD713" i="214"/>
  <c r="AY713" i="214"/>
  <c r="AX713" i="214"/>
  <c r="AW713" i="214"/>
  <c r="AV713" i="214"/>
  <c r="AU713" i="214"/>
  <c r="BD712" i="214"/>
  <c r="AY712" i="214"/>
  <c r="AX712" i="214"/>
  <c r="AW712" i="214"/>
  <c r="AV712" i="214"/>
  <c r="AU712" i="214"/>
  <c r="BD711" i="214"/>
  <c r="AY711" i="214"/>
  <c r="AX711" i="214"/>
  <c r="AW711" i="214"/>
  <c r="AV711" i="214"/>
  <c r="AU711" i="214"/>
  <c r="BD710" i="214"/>
  <c r="AY710" i="214"/>
  <c r="AX710" i="214"/>
  <c r="AW710" i="214"/>
  <c r="AV710" i="214"/>
  <c r="AU710" i="214"/>
  <c r="BD709" i="214"/>
  <c r="AY709" i="214"/>
  <c r="AX709" i="214"/>
  <c r="AW709" i="214"/>
  <c r="AV709" i="214"/>
  <c r="AU709" i="214"/>
  <c r="BD708" i="214"/>
  <c r="AY708" i="214"/>
  <c r="AX708" i="214"/>
  <c r="AW708" i="214"/>
  <c r="AV708" i="214"/>
  <c r="AU708" i="214"/>
  <c r="BD707" i="214"/>
  <c r="AY707" i="214"/>
  <c r="AX707" i="214"/>
  <c r="AW707" i="214"/>
  <c r="AV707" i="214"/>
  <c r="AU707" i="214"/>
  <c r="BD706" i="214"/>
  <c r="AY706" i="214"/>
  <c r="AX706" i="214"/>
  <c r="AW706" i="214"/>
  <c r="AV706" i="214"/>
  <c r="AU706" i="214"/>
  <c r="BD705" i="214"/>
  <c r="AY705" i="214"/>
  <c r="AX705" i="214"/>
  <c r="AW705" i="214"/>
  <c r="AV705" i="214"/>
  <c r="AU705" i="214"/>
  <c r="BD704" i="214"/>
  <c r="AY704" i="214"/>
  <c r="AX704" i="214"/>
  <c r="AW704" i="214"/>
  <c r="AV704" i="214"/>
  <c r="AU704" i="214"/>
  <c r="BD703" i="214"/>
  <c r="AY703" i="214"/>
  <c r="AX703" i="214"/>
  <c r="AW703" i="214"/>
  <c r="AV703" i="214"/>
  <c r="AU703" i="214"/>
  <c r="BD702" i="214"/>
  <c r="AY702" i="214"/>
  <c r="AX702" i="214"/>
  <c r="AW702" i="214"/>
  <c r="AV702" i="214"/>
  <c r="AU702" i="214"/>
  <c r="BD701" i="214"/>
  <c r="AY701" i="214"/>
  <c r="AX701" i="214"/>
  <c r="AW701" i="214"/>
  <c r="AV701" i="214"/>
  <c r="AU701" i="214"/>
  <c r="BD700" i="214"/>
  <c r="AY700" i="214"/>
  <c r="AX700" i="214"/>
  <c r="AW700" i="214"/>
  <c r="AV700" i="214"/>
  <c r="AU700" i="214"/>
  <c r="BD699" i="214"/>
  <c r="AY699" i="214"/>
  <c r="AX699" i="214"/>
  <c r="AW699" i="214"/>
  <c r="AV699" i="214"/>
  <c r="AU699" i="214"/>
  <c r="BD698" i="214"/>
  <c r="AY698" i="214"/>
  <c r="AX698" i="214"/>
  <c r="AW698" i="214"/>
  <c r="AV698" i="214"/>
  <c r="AU698" i="214"/>
  <c r="BD697" i="214"/>
  <c r="AY697" i="214"/>
  <c r="AX697" i="214"/>
  <c r="AW697" i="214"/>
  <c r="AV697" i="214"/>
  <c r="AU697" i="214"/>
  <c r="BD696" i="214"/>
  <c r="AY696" i="214"/>
  <c r="AX696" i="214"/>
  <c r="AW696" i="214"/>
  <c r="AV696" i="214"/>
  <c r="AU696" i="214"/>
  <c r="BD695" i="214"/>
  <c r="AY695" i="214"/>
  <c r="AX695" i="214"/>
  <c r="AW695" i="214"/>
  <c r="AV695" i="214"/>
  <c r="AU695" i="214"/>
  <c r="BD694" i="214"/>
  <c r="AY694" i="214"/>
  <c r="AX694" i="214"/>
  <c r="AW694" i="214"/>
  <c r="AV694" i="214"/>
  <c r="AU694" i="214"/>
  <c r="BD693" i="214"/>
  <c r="AY693" i="214"/>
  <c r="AX693" i="214"/>
  <c r="AW693" i="214"/>
  <c r="AV693" i="214"/>
  <c r="AU693" i="214"/>
  <c r="BD692" i="214"/>
  <c r="AY692" i="214"/>
  <c r="AX692" i="214"/>
  <c r="AW692" i="214"/>
  <c r="AV692" i="214"/>
  <c r="AU692" i="214"/>
  <c r="BD691" i="214"/>
  <c r="AY691" i="214"/>
  <c r="AX691" i="214"/>
  <c r="AW691" i="214"/>
  <c r="AV691" i="214"/>
  <c r="AU691" i="214"/>
  <c r="BD690" i="214"/>
  <c r="AY690" i="214"/>
  <c r="AX690" i="214"/>
  <c r="AW690" i="214"/>
  <c r="AV690" i="214"/>
  <c r="AU690" i="214"/>
  <c r="BD689" i="214"/>
  <c r="AY689" i="214"/>
  <c r="AX689" i="214"/>
  <c r="AW689" i="214"/>
  <c r="AV689" i="214"/>
  <c r="AU689" i="214"/>
  <c r="BD688" i="214"/>
  <c r="AY688" i="214"/>
  <c r="AX688" i="214"/>
  <c r="AW688" i="214"/>
  <c r="AV688" i="214"/>
  <c r="AU688" i="214"/>
  <c r="BD687" i="214"/>
  <c r="AY687" i="214"/>
  <c r="AX687" i="214"/>
  <c r="AW687" i="214"/>
  <c r="AV687" i="214"/>
  <c r="AU687" i="214"/>
  <c r="BD686" i="214"/>
  <c r="AY686" i="214"/>
  <c r="AX686" i="214"/>
  <c r="AW686" i="214"/>
  <c r="AV686" i="214"/>
  <c r="AU686" i="214"/>
  <c r="BD685" i="214"/>
  <c r="AY685" i="214"/>
  <c r="AX685" i="214"/>
  <c r="AW685" i="214"/>
  <c r="AV685" i="214"/>
  <c r="AU685" i="214"/>
  <c r="BD684" i="214"/>
  <c r="AY684" i="214"/>
  <c r="AX684" i="214"/>
  <c r="AW684" i="214"/>
  <c r="AV684" i="214"/>
  <c r="AU684" i="214"/>
  <c r="BD683" i="214"/>
  <c r="AY683" i="214"/>
  <c r="AX683" i="214"/>
  <c r="AW683" i="214"/>
  <c r="AV683" i="214"/>
  <c r="AU683" i="214"/>
  <c r="BD682" i="214"/>
  <c r="AY682" i="214"/>
  <c r="AX682" i="214"/>
  <c r="AW682" i="214"/>
  <c r="AV682" i="214"/>
  <c r="AU682" i="214"/>
  <c r="BD681" i="214"/>
  <c r="AY681" i="214"/>
  <c r="AX681" i="214"/>
  <c r="AW681" i="214"/>
  <c r="AV681" i="214"/>
  <c r="AU681" i="214"/>
  <c r="BD680" i="214"/>
  <c r="AY680" i="214"/>
  <c r="AX680" i="214"/>
  <c r="AW680" i="214"/>
  <c r="AV680" i="214"/>
  <c r="AU680" i="214"/>
  <c r="BD679" i="214"/>
  <c r="AY679" i="214"/>
  <c r="AX679" i="214"/>
  <c r="AW679" i="214"/>
  <c r="AV679" i="214"/>
  <c r="AU679" i="214"/>
  <c r="BD678" i="214"/>
  <c r="AY678" i="214"/>
  <c r="AX678" i="214"/>
  <c r="AW678" i="214"/>
  <c r="AV678" i="214"/>
  <c r="AU678" i="214"/>
  <c r="BD677" i="214"/>
  <c r="AY677" i="214"/>
  <c r="AX677" i="214"/>
  <c r="AW677" i="214"/>
  <c r="AV677" i="214"/>
  <c r="AU677" i="214"/>
  <c r="BD676" i="214"/>
  <c r="AY676" i="214"/>
  <c r="AX676" i="214"/>
  <c r="AW676" i="214"/>
  <c r="AV676" i="214"/>
  <c r="AU676" i="214"/>
  <c r="BD675" i="214"/>
  <c r="AY675" i="214"/>
  <c r="AX675" i="214"/>
  <c r="AW675" i="214"/>
  <c r="AV675" i="214"/>
  <c r="AU675" i="214"/>
  <c r="BD674" i="214"/>
  <c r="AY674" i="214"/>
  <c r="AX674" i="214"/>
  <c r="AW674" i="214"/>
  <c r="AV674" i="214"/>
  <c r="AU674" i="214"/>
  <c r="BD673" i="214"/>
  <c r="AY673" i="214"/>
  <c r="AX673" i="214"/>
  <c r="AW673" i="214"/>
  <c r="AV673" i="214"/>
  <c r="AU673" i="214"/>
  <c r="BD672" i="214"/>
  <c r="AY672" i="214"/>
  <c r="AX672" i="214"/>
  <c r="AW672" i="214"/>
  <c r="AV672" i="214"/>
  <c r="AU672" i="214"/>
  <c r="BD671" i="214"/>
  <c r="AY671" i="214"/>
  <c r="AX671" i="214"/>
  <c r="AW671" i="214"/>
  <c r="AV671" i="214"/>
  <c r="AU671" i="214"/>
  <c r="BD670" i="214"/>
  <c r="AY670" i="214"/>
  <c r="AX670" i="214"/>
  <c r="AW670" i="214"/>
  <c r="AV670" i="214"/>
  <c r="AU670" i="214"/>
  <c r="BD669" i="214"/>
  <c r="AY669" i="214"/>
  <c r="AX669" i="214"/>
  <c r="AW669" i="214"/>
  <c r="AV669" i="214"/>
  <c r="AU669" i="214"/>
  <c r="BD668" i="214"/>
  <c r="AY668" i="214"/>
  <c r="AX668" i="214"/>
  <c r="AW668" i="214"/>
  <c r="AV668" i="214"/>
  <c r="AU668" i="214"/>
  <c r="BD667" i="214"/>
  <c r="AY667" i="214"/>
  <c r="AX667" i="214"/>
  <c r="AW667" i="214"/>
  <c r="AV667" i="214"/>
  <c r="AU667" i="214"/>
  <c r="BD666" i="214"/>
  <c r="AY666" i="214"/>
  <c r="AX666" i="214"/>
  <c r="AW666" i="214"/>
  <c r="AV666" i="214"/>
  <c r="AU666" i="214"/>
  <c r="BD665" i="214"/>
  <c r="AY665" i="214"/>
  <c r="AX665" i="214"/>
  <c r="AW665" i="214"/>
  <c r="AV665" i="214"/>
  <c r="AU665" i="214"/>
  <c r="BD664" i="214"/>
  <c r="AY664" i="214"/>
  <c r="AX664" i="214"/>
  <c r="AW664" i="214"/>
  <c r="AV664" i="214"/>
  <c r="AU664" i="214"/>
  <c r="BD663" i="214"/>
  <c r="AY663" i="214"/>
  <c r="AX663" i="214"/>
  <c r="AW663" i="214"/>
  <c r="AV663" i="214"/>
  <c r="AU663" i="214"/>
  <c r="BD662" i="214"/>
  <c r="AY662" i="214"/>
  <c r="AX662" i="214"/>
  <c r="AW662" i="214"/>
  <c r="AV662" i="214"/>
  <c r="AU662" i="214"/>
  <c r="BD661" i="214"/>
  <c r="AY661" i="214"/>
  <c r="AX661" i="214"/>
  <c r="AW661" i="214"/>
  <c r="AV661" i="214"/>
  <c r="AU661" i="214"/>
  <c r="BD660" i="214"/>
  <c r="AY660" i="214"/>
  <c r="AX660" i="214"/>
  <c r="AW660" i="214"/>
  <c r="AV660" i="214"/>
  <c r="AU660" i="214"/>
  <c r="BD659" i="214"/>
  <c r="AY659" i="214"/>
  <c r="AX659" i="214"/>
  <c r="AW659" i="214"/>
  <c r="AV659" i="214"/>
  <c r="AU659" i="214"/>
  <c r="BD658" i="214"/>
  <c r="AY658" i="214"/>
  <c r="AX658" i="214"/>
  <c r="AW658" i="214"/>
  <c r="AV658" i="214"/>
  <c r="AU658" i="214"/>
  <c r="BD657" i="214"/>
  <c r="AY657" i="214"/>
  <c r="AX657" i="214"/>
  <c r="AW657" i="214"/>
  <c r="AV657" i="214"/>
  <c r="AU657" i="214"/>
  <c r="BD656" i="214"/>
  <c r="AY656" i="214"/>
  <c r="AX656" i="214"/>
  <c r="AW656" i="214"/>
  <c r="AV656" i="214"/>
  <c r="AU656" i="214"/>
  <c r="BD655" i="214"/>
  <c r="AY655" i="214"/>
  <c r="AX655" i="214"/>
  <c r="AW655" i="214"/>
  <c r="AV655" i="214"/>
  <c r="AU655" i="214"/>
  <c r="BD654" i="214"/>
  <c r="AY654" i="214"/>
  <c r="AX654" i="214"/>
  <c r="AW654" i="214"/>
  <c r="AV654" i="214"/>
  <c r="AU654" i="214"/>
  <c r="BD653" i="214"/>
  <c r="AY653" i="214"/>
  <c r="AX653" i="214"/>
  <c r="AW653" i="214"/>
  <c r="AV653" i="214"/>
  <c r="AU653" i="214"/>
  <c r="BD652" i="214"/>
  <c r="AY652" i="214"/>
  <c r="AX652" i="214"/>
  <c r="AW652" i="214"/>
  <c r="AV652" i="214"/>
  <c r="AU652" i="214"/>
  <c r="BD651" i="214"/>
  <c r="AY651" i="214"/>
  <c r="AX651" i="214"/>
  <c r="AW651" i="214"/>
  <c r="AV651" i="214"/>
  <c r="AU651" i="214"/>
  <c r="BD650" i="214"/>
  <c r="AY650" i="214"/>
  <c r="AX650" i="214"/>
  <c r="AW650" i="214"/>
  <c r="AV650" i="214"/>
  <c r="AU650" i="214"/>
  <c r="BD649" i="214"/>
  <c r="AY649" i="214"/>
  <c r="AX649" i="214"/>
  <c r="AW649" i="214"/>
  <c r="AV649" i="214"/>
  <c r="AU649" i="214"/>
  <c r="BD648" i="214"/>
  <c r="AY648" i="214"/>
  <c r="AX648" i="214"/>
  <c r="AW648" i="214"/>
  <c r="AV648" i="214"/>
  <c r="AU648" i="214"/>
  <c r="BD647" i="214"/>
  <c r="AY647" i="214"/>
  <c r="AX647" i="214"/>
  <c r="AW647" i="214"/>
  <c r="AV647" i="214"/>
  <c r="AU647" i="214"/>
  <c r="BD646" i="214"/>
  <c r="AY646" i="214"/>
  <c r="AX646" i="214"/>
  <c r="AW646" i="214"/>
  <c r="AV646" i="214"/>
  <c r="AU646" i="214"/>
  <c r="BD645" i="214"/>
  <c r="AY645" i="214"/>
  <c r="AX645" i="214"/>
  <c r="AW645" i="214"/>
  <c r="AV645" i="214"/>
  <c r="AU645" i="214"/>
  <c r="BD644" i="214"/>
  <c r="AY644" i="214"/>
  <c r="AX644" i="214"/>
  <c r="AW644" i="214"/>
  <c r="AV644" i="214"/>
  <c r="AU644" i="214"/>
  <c r="BD643" i="214"/>
  <c r="AY643" i="214"/>
  <c r="AX643" i="214"/>
  <c r="AW643" i="214"/>
  <c r="AV643" i="214"/>
  <c r="AU643" i="214"/>
  <c r="BD642" i="214"/>
  <c r="AY642" i="214"/>
  <c r="AX642" i="214"/>
  <c r="AW642" i="214"/>
  <c r="AV642" i="214"/>
  <c r="AU642" i="214"/>
  <c r="BD641" i="214"/>
  <c r="AY641" i="214"/>
  <c r="AX641" i="214"/>
  <c r="AW641" i="214"/>
  <c r="AV641" i="214"/>
  <c r="AU641" i="214"/>
  <c r="BD640" i="214"/>
  <c r="AY640" i="214"/>
  <c r="AX640" i="214"/>
  <c r="AW640" i="214"/>
  <c r="AV640" i="214"/>
  <c r="AU640" i="214"/>
  <c r="BD639" i="214"/>
  <c r="AY639" i="214"/>
  <c r="AX639" i="214"/>
  <c r="AW639" i="214"/>
  <c r="AV639" i="214"/>
  <c r="AU639" i="214"/>
  <c r="BD638" i="214"/>
  <c r="AY638" i="214"/>
  <c r="AX638" i="214"/>
  <c r="AW638" i="214"/>
  <c r="AV638" i="214"/>
  <c r="AU638" i="214"/>
  <c r="BD637" i="214"/>
  <c r="AY637" i="214"/>
  <c r="AX637" i="214"/>
  <c r="AW637" i="214"/>
  <c r="AV637" i="214"/>
  <c r="AU637" i="214"/>
  <c r="BD636" i="214"/>
  <c r="AY636" i="214"/>
  <c r="AX636" i="214"/>
  <c r="AW636" i="214"/>
  <c r="AV636" i="214"/>
  <c r="AU636" i="214"/>
  <c r="BD635" i="214"/>
  <c r="AY635" i="214"/>
  <c r="AX635" i="214"/>
  <c r="AW635" i="214"/>
  <c r="AV635" i="214"/>
  <c r="AU635" i="214"/>
  <c r="BD634" i="214"/>
  <c r="AY634" i="214"/>
  <c r="AX634" i="214"/>
  <c r="AW634" i="214"/>
  <c r="AV634" i="214"/>
  <c r="AU634" i="214"/>
  <c r="BD633" i="214"/>
  <c r="AY633" i="214"/>
  <c r="AX633" i="214"/>
  <c r="AW633" i="214"/>
  <c r="AV633" i="214"/>
  <c r="AU633" i="214"/>
  <c r="BD632" i="214"/>
  <c r="AY632" i="214"/>
  <c r="AX632" i="214"/>
  <c r="AW632" i="214"/>
  <c r="AV632" i="214"/>
  <c r="AU632" i="214"/>
  <c r="BD631" i="214"/>
  <c r="AY631" i="214"/>
  <c r="AX631" i="214"/>
  <c r="AW631" i="214"/>
  <c r="AV631" i="214"/>
  <c r="AU631" i="214"/>
  <c r="BD630" i="214"/>
  <c r="AY630" i="214"/>
  <c r="AX630" i="214"/>
  <c r="AW630" i="214"/>
  <c r="AV630" i="214"/>
  <c r="AU630" i="214"/>
  <c r="BD629" i="214"/>
  <c r="AY629" i="214"/>
  <c r="AX629" i="214"/>
  <c r="AW629" i="214"/>
  <c r="AV629" i="214"/>
  <c r="AU629" i="214"/>
  <c r="BD628" i="214"/>
  <c r="AY628" i="214"/>
  <c r="AX628" i="214"/>
  <c r="AW628" i="214"/>
  <c r="AV628" i="214"/>
  <c r="AU628" i="214"/>
  <c r="BD627" i="214"/>
  <c r="AY627" i="214"/>
  <c r="AX627" i="214"/>
  <c r="AW627" i="214"/>
  <c r="AV627" i="214"/>
  <c r="AU627" i="214"/>
  <c r="BD626" i="214"/>
  <c r="AY626" i="214"/>
  <c r="AX626" i="214"/>
  <c r="AW626" i="214"/>
  <c r="AV626" i="214"/>
  <c r="AU626" i="214"/>
  <c r="BD625" i="214"/>
  <c r="AY625" i="214"/>
  <c r="AX625" i="214"/>
  <c r="AW625" i="214"/>
  <c r="AV625" i="214"/>
  <c r="AU625" i="214"/>
  <c r="BD624" i="214"/>
  <c r="AY624" i="214"/>
  <c r="AX624" i="214"/>
  <c r="AW624" i="214"/>
  <c r="AV624" i="214"/>
  <c r="AU624" i="214"/>
  <c r="BD623" i="214"/>
  <c r="AY623" i="214"/>
  <c r="AX623" i="214"/>
  <c r="AW623" i="214"/>
  <c r="AV623" i="214"/>
  <c r="AU623" i="214"/>
  <c r="BD622" i="214"/>
  <c r="AY622" i="214"/>
  <c r="AX622" i="214"/>
  <c r="AW622" i="214"/>
  <c r="AV622" i="214"/>
  <c r="AU622" i="214"/>
  <c r="BD621" i="214"/>
  <c r="AY621" i="214"/>
  <c r="AX621" i="214"/>
  <c r="AW621" i="214"/>
  <c r="AV621" i="214"/>
  <c r="AU621" i="214"/>
  <c r="BD620" i="214"/>
  <c r="AY620" i="214"/>
  <c r="AX620" i="214"/>
  <c r="AW620" i="214"/>
  <c r="AV620" i="214"/>
  <c r="AU620" i="214"/>
  <c r="BD619" i="214"/>
  <c r="AY619" i="214"/>
  <c r="AX619" i="214"/>
  <c r="AW619" i="214"/>
  <c r="AV619" i="214"/>
  <c r="AU619" i="214"/>
  <c r="BD618" i="214"/>
  <c r="AY618" i="214"/>
  <c r="AX618" i="214"/>
  <c r="AW618" i="214"/>
  <c r="AV618" i="214"/>
  <c r="AU618" i="214"/>
  <c r="BD617" i="214"/>
  <c r="AY617" i="214"/>
  <c r="AX617" i="214"/>
  <c r="AW617" i="214"/>
  <c r="AV617" i="214"/>
  <c r="AU617" i="214"/>
  <c r="BD616" i="214"/>
  <c r="AY616" i="214"/>
  <c r="AX616" i="214"/>
  <c r="AW616" i="214"/>
  <c r="AV616" i="214"/>
  <c r="AU616" i="214"/>
  <c r="BD615" i="214"/>
  <c r="AY615" i="214"/>
  <c r="AX615" i="214"/>
  <c r="AW615" i="214"/>
  <c r="AV615" i="214"/>
  <c r="AU615" i="214"/>
  <c r="BD614" i="214"/>
  <c r="AY614" i="214"/>
  <c r="AX614" i="214"/>
  <c r="AW614" i="214"/>
  <c r="AV614" i="214"/>
  <c r="AU614" i="214"/>
  <c r="BD613" i="214"/>
  <c r="AY613" i="214"/>
  <c r="AX613" i="214"/>
  <c r="AW613" i="214"/>
  <c r="AV613" i="214"/>
  <c r="AU613" i="214"/>
  <c r="BD612" i="214"/>
  <c r="AY612" i="214"/>
  <c r="AX612" i="214"/>
  <c r="AW612" i="214"/>
  <c r="AV612" i="214"/>
  <c r="AU612" i="214"/>
  <c r="BD611" i="214"/>
  <c r="AY611" i="214"/>
  <c r="AX611" i="214"/>
  <c r="AW611" i="214"/>
  <c r="AV611" i="214"/>
  <c r="AU611" i="214"/>
  <c r="BD610" i="214"/>
  <c r="AY610" i="214"/>
  <c r="AX610" i="214"/>
  <c r="AW610" i="214"/>
  <c r="AV610" i="214"/>
  <c r="AU610" i="214"/>
  <c r="BD609" i="214"/>
  <c r="AY609" i="214"/>
  <c r="AX609" i="214"/>
  <c r="AW609" i="214"/>
  <c r="AV609" i="214"/>
  <c r="AU609" i="214"/>
  <c r="BD608" i="214"/>
  <c r="AY608" i="214"/>
  <c r="AX608" i="214"/>
  <c r="AW608" i="214"/>
  <c r="AV608" i="214"/>
  <c r="AU608" i="214"/>
  <c r="BD607" i="214"/>
  <c r="AY607" i="214"/>
  <c r="AX607" i="214"/>
  <c r="AW607" i="214"/>
  <c r="AV607" i="214"/>
  <c r="AU607" i="214"/>
  <c r="BD606" i="214"/>
  <c r="AY606" i="214"/>
  <c r="AX606" i="214"/>
  <c r="AW606" i="214"/>
  <c r="AV606" i="214"/>
  <c r="AU606" i="214"/>
  <c r="BD605" i="214"/>
  <c r="AY605" i="214"/>
  <c r="AX605" i="214"/>
  <c r="AW605" i="214"/>
  <c r="AV605" i="214"/>
  <c r="AU605" i="214"/>
  <c r="BD604" i="214"/>
  <c r="AY604" i="214"/>
  <c r="AX604" i="214"/>
  <c r="AW604" i="214"/>
  <c r="AV604" i="214"/>
  <c r="AU604" i="214"/>
  <c r="BD603" i="214"/>
  <c r="AY603" i="214"/>
  <c r="AX603" i="214"/>
  <c r="AW603" i="214"/>
  <c r="AV603" i="214"/>
  <c r="AU603" i="214"/>
  <c r="BD602" i="214"/>
  <c r="AY602" i="214"/>
  <c r="AX602" i="214"/>
  <c r="AW602" i="214"/>
  <c r="AV602" i="214"/>
  <c r="AU602" i="214"/>
  <c r="BD601" i="214"/>
  <c r="AY601" i="214"/>
  <c r="AX601" i="214"/>
  <c r="AW601" i="214"/>
  <c r="AV601" i="214"/>
  <c r="AU601" i="214"/>
  <c r="BD600" i="214"/>
  <c r="AY600" i="214"/>
  <c r="AX600" i="214"/>
  <c r="AW600" i="214"/>
  <c r="AV600" i="214"/>
  <c r="AU600" i="214"/>
  <c r="BD599" i="214"/>
  <c r="AY599" i="214"/>
  <c r="AX599" i="214"/>
  <c r="AW599" i="214"/>
  <c r="AV599" i="214"/>
  <c r="AU599" i="214"/>
  <c r="BD598" i="214"/>
  <c r="AY598" i="214"/>
  <c r="AX598" i="214"/>
  <c r="AW598" i="214"/>
  <c r="AV598" i="214"/>
  <c r="AU598" i="214"/>
  <c r="BD597" i="214"/>
  <c r="AY597" i="214"/>
  <c r="AX597" i="214"/>
  <c r="AW597" i="214"/>
  <c r="AV597" i="214"/>
  <c r="AU597" i="214"/>
  <c r="BD596" i="214"/>
  <c r="AY596" i="214"/>
  <c r="AX596" i="214"/>
  <c r="AW596" i="214"/>
  <c r="AV596" i="214"/>
  <c r="AU596" i="214"/>
  <c r="BD595" i="214"/>
  <c r="AY595" i="214"/>
  <c r="AX595" i="214"/>
  <c r="AW595" i="214"/>
  <c r="AV595" i="214"/>
  <c r="AU595" i="214"/>
  <c r="BD594" i="214"/>
  <c r="AY594" i="214"/>
  <c r="AX594" i="214"/>
  <c r="AW594" i="214"/>
  <c r="AV594" i="214"/>
  <c r="AU594" i="214"/>
  <c r="BD593" i="214"/>
  <c r="AY593" i="214"/>
  <c r="AX593" i="214"/>
  <c r="AW593" i="214"/>
  <c r="AV593" i="214"/>
  <c r="AU593" i="214"/>
  <c r="BD592" i="214"/>
  <c r="AY592" i="214"/>
  <c r="AX592" i="214"/>
  <c r="AW592" i="214"/>
  <c r="AV592" i="214"/>
  <c r="AU592" i="214"/>
  <c r="BD591" i="214"/>
  <c r="AY591" i="214"/>
  <c r="AX591" i="214"/>
  <c r="AW591" i="214"/>
  <c r="AV591" i="214"/>
  <c r="AU591" i="214"/>
  <c r="BD590" i="214"/>
  <c r="AY590" i="214"/>
  <c r="AX590" i="214"/>
  <c r="AW590" i="214"/>
  <c r="AV590" i="214"/>
  <c r="AU590" i="214"/>
  <c r="BD589" i="214"/>
  <c r="AY589" i="214"/>
  <c r="AX589" i="214"/>
  <c r="AW589" i="214"/>
  <c r="AV589" i="214"/>
  <c r="AU589" i="214"/>
  <c r="BD588" i="214"/>
  <c r="AY588" i="214"/>
  <c r="AX588" i="214"/>
  <c r="AW588" i="214"/>
  <c r="AV588" i="214"/>
  <c r="AU588" i="214"/>
  <c r="BD587" i="214"/>
  <c r="AY587" i="214"/>
  <c r="AX587" i="214"/>
  <c r="AW587" i="214"/>
  <c r="AV587" i="214"/>
  <c r="AU587" i="214"/>
  <c r="BD586" i="214"/>
  <c r="AY586" i="214"/>
  <c r="AX586" i="214"/>
  <c r="AW586" i="214"/>
  <c r="AV586" i="214"/>
  <c r="AU586" i="214"/>
  <c r="BD585" i="214"/>
  <c r="AY585" i="214"/>
  <c r="AX585" i="214"/>
  <c r="AW585" i="214"/>
  <c r="AV585" i="214"/>
  <c r="AU585" i="214"/>
  <c r="BD584" i="214"/>
  <c r="AY584" i="214"/>
  <c r="AX584" i="214"/>
  <c r="AW584" i="214"/>
  <c r="AV584" i="214"/>
  <c r="AU584" i="214"/>
  <c r="BD583" i="214"/>
  <c r="AY583" i="214"/>
  <c r="AX583" i="214"/>
  <c r="AW583" i="214"/>
  <c r="AV583" i="214"/>
  <c r="AU583" i="214"/>
  <c r="BD582" i="214"/>
  <c r="AY582" i="214"/>
  <c r="AX582" i="214"/>
  <c r="AW582" i="214"/>
  <c r="AV582" i="214"/>
  <c r="AU582" i="214"/>
  <c r="BD581" i="214"/>
  <c r="AY581" i="214"/>
  <c r="AX581" i="214"/>
  <c r="AW581" i="214"/>
  <c r="AV581" i="214"/>
  <c r="AU581" i="214"/>
  <c r="BD580" i="214"/>
  <c r="AY580" i="214"/>
  <c r="AX580" i="214"/>
  <c r="AW580" i="214"/>
  <c r="AV580" i="214"/>
  <c r="AU580" i="214"/>
  <c r="BD579" i="214"/>
  <c r="AY579" i="214"/>
  <c r="AX579" i="214"/>
  <c r="AW579" i="214"/>
  <c r="AV579" i="214"/>
  <c r="AU579" i="214"/>
  <c r="BD578" i="214"/>
  <c r="AY578" i="214"/>
  <c r="AX578" i="214"/>
  <c r="AW578" i="214"/>
  <c r="AV578" i="214"/>
  <c r="AU578" i="214"/>
  <c r="BD577" i="214"/>
  <c r="AY577" i="214"/>
  <c r="AX577" i="214"/>
  <c r="AW577" i="214"/>
  <c r="AV577" i="214"/>
  <c r="AU577" i="214"/>
  <c r="BD576" i="214"/>
  <c r="AY576" i="214"/>
  <c r="AX576" i="214"/>
  <c r="AW576" i="214"/>
  <c r="AV576" i="214"/>
  <c r="AU576" i="214"/>
  <c r="BD575" i="214"/>
  <c r="AY575" i="214"/>
  <c r="AX575" i="214"/>
  <c r="AW575" i="214"/>
  <c r="AV575" i="214"/>
  <c r="AU575" i="214"/>
  <c r="BD574" i="214"/>
  <c r="AY574" i="214"/>
  <c r="AX574" i="214"/>
  <c r="AW574" i="214"/>
  <c r="AV574" i="214"/>
  <c r="AU574" i="214"/>
  <c r="BD573" i="214"/>
  <c r="AY573" i="214"/>
  <c r="AX573" i="214"/>
  <c r="AW573" i="214"/>
  <c r="AV573" i="214"/>
  <c r="AU573" i="214"/>
  <c r="BD572" i="214"/>
  <c r="AY572" i="214"/>
  <c r="AX572" i="214"/>
  <c r="AW572" i="214"/>
  <c r="AV572" i="214"/>
  <c r="AU572" i="214"/>
  <c r="BD571" i="214"/>
  <c r="AY571" i="214"/>
  <c r="AX571" i="214"/>
  <c r="AW571" i="214"/>
  <c r="AV571" i="214"/>
  <c r="AU571" i="214"/>
  <c r="BD570" i="214"/>
  <c r="AY570" i="214"/>
  <c r="AX570" i="214"/>
  <c r="AW570" i="214"/>
  <c r="AV570" i="214"/>
  <c r="AU570" i="214"/>
  <c r="BD569" i="214"/>
  <c r="AY569" i="214"/>
  <c r="AX569" i="214"/>
  <c r="AW569" i="214"/>
  <c r="AV569" i="214"/>
  <c r="AU569" i="214"/>
  <c r="BD568" i="214"/>
  <c r="AY568" i="214"/>
  <c r="AX568" i="214"/>
  <c r="AW568" i="214"/>
  <c r="AV568" i="214"/>
  <c r="AU568" i="214"/>
  <c r="BD567" i="214"/>
  <c r="AY567" i="214"/>
  <c r="AX567" i="214"/>
  <c r="AW567" i="214"/>
  <c r="AV567" i="214"/>
  <c r="AU567" i="214"/>
  <c r="BD566" i="214"/>
  <c r="AY566" i="214"/>
  <c r="AX566" i="214"/>
  <c r="AW566" i="214"/>
  <c r="AV566" i="214"/>
  <c r="AU566" i="214"/>
  <c r="BD565" i="214"/>
  <c r="AY565" i="214"/>
  <c r="AX565" i="214"/>
  <c r="AW565" i="214"/>
  <c r="AV565" i="214"/>
  <c r="AU565" i="214"/>
  <c r="BD564" i="214"/>
  <c r="AY564" i="214"/>
  <c r="AX564" i="214"/>
  <c r="AW564" i="214"/>
  <c r="AV564" i="214"/>
  <c r="AU564" i="214"/>
  <c r="BD563" i="214"/>
  <c r="AY563" i="214"/>
  <c r="AX563" i="214"/>
  <c r="AW563" i="214"/>
  <c r="AV563" i="214"/>
  <c r="AU563" i="214"/>
  <c r="BD562" i="214"/>
  <c r="AY562" i="214"/>
  <c r="AX562" i="214"/>
  <c r="AW562" i="214"/>
  <c r="AV562" i="214"/>
  <c r="AU562" i="214"/>
  <c r="BD561" i="214"/>
  <c r="AY561" i="214"/>
  <c r="AX561" i="214"/>
  <c r="AW561" i="214"/>
  <c r="AV561" i="214"/>
  <c r="AU561" i="214"/>
  <c r="BD560" i="214"/>
  <c r="AY560" i="214"/>
  <c r="AX560" i="214"/>
  <c r="AW560" i="214"/>
  <c r="AV560" i="214"/>
  <c r="AU560" i="214"/>
  <c r="BD559" i="214"/>
  <c r="AY559" i="214"/>
  <c r="AX559" i="214"/>
  <c r="AW559" i="214"/>
  <c r="AV559" i="214"/>
  <c r="AU559" i="214"/>
  <c r="BD558" i="214"/>
  <c r="AY558" i="214"/>
  <c r="AX558" i="214"/>
  <c r="AW558" i="214"/>
  <c r="AV558" i="214"/>
  <c r="AU558" i="214"/>
  <c r="BD557" i="214"/>
  <c r="AY557" i="214"/>
  <c r="AX557" i="214"/>
  <c r="AW557" i="214"/>
  <c r="AV557" i="214"/>
  <c r="AU557" i="214"/>
  <c r="BD556" i="214"/>
  <c r="AY556" i="214"/>
  <c r="AX556" i="214"/>
  <c r="AW556" i="214"/>
  <c r="AV556" i="214"/>
  <c r="AU556" i="214"/>
  <c r="BD555" i="214"/>
  <c r="AY555" i="214"/>
  <c r="AX555" i="214"/>
  <c r="AW555" i="214"/>
  <c r="AV555" i="214"/>
  <c r="AU555" i="214"/>
  <c r="BD554" i="214"/>
  <c r="AY554" i="214"/>
  <c r="AX554" i="214"/>
  <c r="AW554" i="214"/>
  <c r="AV554" i="214"/>
  <c r="AU554" i="214"/>
  <c r="BD553" i="214"/>
  <c r="AY553" i="214"/>
  <c r="AX553" i="214"/>
  <c r="AW553" i="214"/>
  <c r="AV553" i="214"/>
  <c r="AU553" i="214"/>
  <c r="BD552" i="214"/>
  <c r="AY552" i="214"/>
  <c r="AX552" i="214"/>
  <c r="AW552" i="214"/>
  <c r="AV552" i="214"/>
  <c r="AU552" i="214"/>
  <c r="BD551" i="214"/>
  <c r="AY551" i="214"/>
  <c r="AX551" i="214"/>
  <c r="AW551" i="214"/>
  <c r="AV551" i="214"/>
  <c r="AU551" i="214"/>
  <c r="BD550" i="214"/>
  <c r="AY550" i="214"/>
  <c r="AX550" i="214"/>
  <c r="AW550" i="214"/>
  <c r="AV550" i="214"/>
  <c r="AU550" i="214"/>
  <c r="BD549" i="214"/>
  <c r="AY549" i="214"/>
  <c r="AX549" i="214"/>
  <c r="AW549" i="214"/>
  <c r="AV549" i="214"/>
  <c r="AU549" i="214"/>
  <c r="BD548" i="214"/>
  <c r="AY548" i="214"/>
  <c r="AX548" i="214"/>
  <c r="AW548" i="214"/>
  <c r="AV548" i="214"/>
  <c r="AU548" i="214"/>
  <c r="BD547" i="214"/>
  <c r="AY547" i="214"/>
  <c r="AX547" i="214"/>
  <c r="AW547" i="214"/>
  <c r="AV547" i="214"/>
  <c r="AU547" i="214"/>
  <c r="BD546" i="214"/>
  <c r="AY546" i="214"/>
  <c r="AX546" i="214"/>
  <c r="AW546" i="214"/>
  <c r="AV546" i="214"/>
  <c r="AU546" i="214"/>
  <c r="BD545" i="214"/>
  <c r="AY545" i="214"/>
  <c r="AX545" i="214"/>
  <c r="AW545" i="214"/>
  <c r="AV545" i="214"/>
  <c r="AU545" i="214"/>
  <c r="BD544" i="214"/>
  <c r="AY544" i="214"/>
  <c r="AX544" i="214"/>
  <c r="AW544" i="214"/>
  <c r="AV544" i="214"/>
  <c r="AU544" i="214"/>
  <c r="BD543" i="214"/>
  <c r="AY543" i="214"/>
  <c r="AX543" i="214"/>
  <c r="AW543" i="214"/>
  <c r="AV543" i="214"/>
  <c r="AU543" i="214"/>
  <c r="BD542" i="214"/>
  <c r="AY542" i="214"/>
  <c r="AX542" i="214"/>
  <c r="AW542" i="214"/>
  <c r="AV542" i="214"/>
  <c r="AU542" i="214"/>
  <c r="BD541" i="214"/>
  <c r="AY541" i="214"/>
  <c r="AX541" i="214"/>
  <c r="AW541" i="214"/>
  <c r="AV541" i="214"/>
  <c r="AU541" i="214"/>
  <c r="BD540" i="214"/>
  <c r="AY540" i="214"/>
  <c r="AX540" i="214"/>
  <c r="AW540" i="214"/>
  <c r="AV540" i="214"/>
  <c r="AU540" i="214"/>
  <c r="BD539" i="214"/>
  <c r="AY539" i="214"/>
  <c r="AX539" i="214"/>
  <c r="AW539" i="214"/>
  <c r="AV539" i="214"/>
  <c r="AU539" i="214"/>
  <c r="BD538" i="214"/>
  <c r="AY538" i="214"/>
  <c r="AX538" i="214"/>
  <c r="AW538" i="214"/>
  <c r="AV538" i="214"/>
  <c r="AU538" i="214"/>
  <c r="BD537" i="214"/>
  <c r="AY537" i="214"/>
  <c r="AX537" i="214"/>
  <c r="AW537" i="214"/>
  <c r="AV537" i="214"/>
  <c r="AU537" i="214"/>
  <c r="BD536" i="214"/>
  <c r="AY536" i="214"/>
  <c r="AX536" i="214"/>
  <c r="AW536" i="214"/>
  <c r="AV536" i="214"/>
  <c r="AU536" i="214"/>
  <c r="BD535" i="214"/>
  <c r="AY535" i="214"/>
  <c r="AX535" i="214"/>
  <c r="AW535" i="214"/>
  <c r="AV535" i="214"/>
  <c r="AU535" i="214"/>
  <c r="BD534" i="214"/>
  <c r="AY534" i="214"/>
  <c r="AX534" i="214"/>
  <c r="AW534" i="214"/>
  <c r="AV534" i="214"/>
  <c r="AU534" i="214"/>
  <c r="BD533" i="214"/>
  <c r="AY533" i="214"/>
  <c r="AX533" i="214"/>
  <c r="AW533" i="214"/>
  <c r="AV533" i="214"/>
  <c r="AU533" i="214"/>
  <c r="BD532" i="214"/>
  <c r="AY532" i="214"/>
  <c r="AX532" i="214"/>
  <c r="AW532" i="214"/>
  <c r="AV532" i="214"/>
  <c r="AU532" i="214"/>
  <c r="BD531" i="214"/>
  <c r="AY531" i="214"/>
  <c r="AX531" i="214"/>
  <c r="AW531" i="214"/>
  <c r="AV531" i="214"/>
  <c r="AU531" i="214"/>
  <c r="BD530" i="214"/>
  <c r="AY530" i="214"/>
  <c r="AX530" i="214"/>
  <c r="AW530" i="214"/>
  <c r="AV530" i="214"/>
  <c r="AU530" i="214"/>
  <c r="BD529" i="214"/>
  <c r="AY529" i="214"/>
  <c r="AX529" i="214"/>
  <c r="AW529" i="214"/>
  <c r="AV529" i="214"/>
  <c r="AU529" i="214"/>
  <c r="BD528" i="214"/>
  <c r="AY528" i="214"/>
  <c r="AX528" i="214"/>
  <c r="AW528" i="214"/>
  <c r="AV528" i="214"/>
  <c r="AU528" i="214"/>
  <c r="BD527" i="214"/>
  <c r="AY527" i="214"/>
  <c r="AX527" i="214"/>
  <c r="AW527" i="214"/>
  <c r="AV527" i="214"/>
  <c r="AU527" i="214"/>
  <c r="BD526" i="214"/>
  <c r="AY526" i="214"/>
  <c r="AX526" i="214"/>
  <c r="AW526" i="214"/>
  <c r="AV526" i="214"/>
  <c r="AU526" i="214"/>
  <c r="BD525" i="214"/>
  <c r="AY525" i="214"/>
  <c r="AX525" i="214"/>
  <c r="AW525" i="214"/>
  <c r="AV525" i="214"/>
  <c r="AU525" i="214"/>
  <c r="BD524" i="214"/>
  <c r="AY524" i="214"/>
  <c r="AX524" i="214"/>
  <c r="AW524" i="214"/>
  <c r="AV524" i="214"/>
  <c r="AU524" i="214"/>
  <c r="BD523" i="214"/>
  <c r="AY523" i="214"/>
  <c r="AX523" i="214"/>
  <c r="AW523" i="214"/>
  <c r="AV523" i="214"/>
  <c r="AU523" i="214"/>
  <c r="BD522" i="214"/>
  <c r="AY522" i="214"/>
  <c r="AX522" i="214"/>
  <c r="AW522" i="214"/>
  <c r="AV522" i="214"/>
  <c r="AU522" i="214"/>
  <c r="BD521" i="214"/>
  <c r="AY521" i="214"/>
  <c r="AX521" i="214"/>
  <c r="AW521" i="214"/>
  <c r="AV521" i="214"/>
  <c r="AU521" i="214"/>
  <c r="BD520" i="214"/>
  <c r="AY520" i="214"/>
  <c r="AX520" i="214"/>
  <c r="AW520" i="214"/>
  <c r="AV520" i="214"/>
  <c r="AU520" i="214"/>
  <c r="BD519" i="214"/>
  <c r="AY519" i="214"/>
  <c r="AX519" i="214"/>
  <c r="AW519" i="214"/>
  <c r="AV519" i="214"/>
  <c r="AU519" i="214"/>
  <c r="BD518" i="214"/>
  <c r="AY518" i="214"/>
  <c r="AX518" i="214"/>
  <c r="AW518" i="214"/>
  <c r="AV518" i="214"/>
  <c r="AU518" i="214"/>
  <c r="BD517" i="214"/>
  <c r="AY517" i="214"/>
  <c r="AX517" i="214"/>
  <c r="AW517" i="214"/>
  <c r="AV517" i="214"/>
  <c r="AU517" i="214"/>
  <c r="BD516" i="214"/>
  <c r="AY516" i="214"/>
  <c r="AX516" i="214"/>
  <c r="AW516" i="214"/>
  <c r="AV516" i="214"/>
  <c r="AU516" i="214"/>
  <c r="BD515" i="214"/>
  <c r="AY515" i="214"/>
  <c r="AX515" i="214"/>
  <c r="AW515" i="214"/>
  <c r="AV515" i="214"/>
  <c r="AU515" i="214"/>
  <c r="BD514" i="214"/>
  <c r="AY514" i="214"/>
  <c r="AX514" i="214"/>
  <c r="AW514" i="214"/>
  <c r="AV514" i="214"/>
  <c r="AU514" i="214"/>
  <c r="BD513" i="214"/>
  <c r="AY513" i="214"/>
  <c r="AX513" i="214"/>
  <c r="AW513" i="214"/>
  <c r="AV513" i="214"/>
  <c r="AU513" i="214"/>
  <c r="BD512" i="214"/>
  <c r="AY512" i="214"/>
  <c r="AX512" i="214"/>
  <c r="AW512" i="214"/>
  <c r="AV512" i="214"/>
  <c r="AU512" i="214"/>
  <c r="BD511" i="214"/>
  <c r="AY511" i="214"/>
  <c r="AX511" i="214"/>
  <c r="AW511" i="214"/>
  <c r="AV511" i="214"/>
  <c r="AU511" i="214"/>
  <c r="BD510" i="214"/>
  <c r="AY510" i="214"/>
  <c r="AX510" i="214"/>
  <c r="AW510" i="214"/>
  <c r="AV510" i="214"/>
  <c r="AU510" i="214"/>
  <c r="BD509" i="214"/>
  <c r="AY509" i="214"/>
  <c r="AX509" i="214"/>
  <c r="AW509" i="214"/>
  <c r="AV509" i="214"/>
  <c r="AU509" i="214"/>
  <c r="BD508" i="214"/>
  <c r="AY508" i="214"/>
  <c r="AX508" i="214"/>
  <c r="AW508" i="214"/>
  <c r="AV508" i="214"/>
  <c r="AU508" i="214"/>
  <c r="BD507" i="214"/>
  <c r="AY507" i="214"/>
  <c r="AX507" i="214"/>
  <c r="AW507" i="214"/>
  <c r="AV507" i="214"/>
  <c r="AU507" i="214"/>
  <c r="BD506" i="214"/>
  <c r="AY506" i="214"/>
  <c r="AX506" i="214"/>
  <c r="AW506" i="214"/>
  <c r="AV506" i="214"/>
  <c r="AU506" i="214"/>
  <c r="BD505" i="214"/>
  <c r="AY505" i="214"/>
  <c r="AX505" i="214"/>
  <c r="AW505" i="214"/>
  <c r="AV505" i="214"/>
  <c r="AU505" i="214"/>
  <c r="BD504" i="214"/>
  <c r="AY504" i="214"/>
  <c r="AX504" i="214"/>
  <c r="AW504" i="214"/>
  <c r="AV504" i="214"/>
  <c r="AU504" i="214"/>
  <c r="BD503" i="214"/>
  <c r="AY503" i="214"/>
  <c r="AX503" i="214"/>
  <c r="AW503" i="214"/>
  <c r="AV503" i="214"/>
  <c r="AU503" i="214"/>
  <c r="BD502" i="214"/>
  <c r="AY502" i="214"/>
  <c r="AX502" i="214"/>
  <c r="AW502" i="214"/>
  <c r="AV502" i="214"/>
  <c r="AU502" i="214"/>
  <c r="BD501" i="214"/>
  <c r="AY501" i="214"/>
  <c r="AX501" i="214"/>
  <c r="AW501" i="214"/>
  <c r="AV501" i="214"/>
  <c r="AU501" i="214"/>
  <c r="BD500" i="214"/>
  <c r="AY500" i="214"/>
  <c r="AX500" i="214"/>
  <c r="AW500" i="214"/>
  <c r="AV500" i="214"/>
  <c r="AU500" i="214"/>
  <c r="BD499" i="214"/>
  <c r="AY499" i="214"/>
  <c r="AX499" i="214"/>
  <c r="AW499" i="214"/>
  <c r="AV499" i="214"/>
  <c r="AU499" i="214"/>
  <c r="BD498" i="214"/>
  <c r="AY498" i="214"/>
  <c r="AX498" i="214"/>
  <c r="AW498" i="214"/>
  <c r="AV498" i="214"/>
  <c r="AU498" i="214"/>
  <c r="BD497" i="214"/>
  <c r="AY497" i="214"/>
  <c r="AX497" i="214"/>
  <c r="AW497" i="214"/>
  <c r="AV497" i="214"/>
  <c r="AU497" i="214"/>
  <c r="BD496" i="214"/>
  <c r="AY496" i="214"/>
  <c r="AX496" i="214"/>
  <c r="AW496" i="214"/>
  <c r="AV496" i="214"/>
  <c r="AU496" i="214"/>
  <c r="BD495" i="214"/>
  <c r="AY495" i="214"/>
  <c r="AX495" i="214"/>
  <c r="AW495" i="214"/>
  <c r="AV495" i="214"/>
  <c r="AU495" i="214"/>
  <c r="BD494" i="214"/>
  <c r="AY494" i="214"/>
  <c r="AX494" i="214"/>
  <c r="AW494" i="214"/>
  <c r="AV494" i="214"/>
  <c r="AU494" i="214"/>
  <c r="BD493" i="214"/>
  <c r="AY493" i="214"/>
  <c r="AX493" i="214"/>
  <c r="AW493" i="214"/>
  <c r="AV493" i="214"/>
  <c r="AU493" i="214"/>
  <c r="BD492" i="214"/>
  <c r="AY492" i="214"/>
  <c r="AX492" i="214"/>
  <c r="AW492" i="214"/>
  <c r="AV492" i="214"/>
  <c r="AU492" i="214"/>
  <c r="BD491" i="214"/>
  <c r="AY491" i="214"/>
  <c r="AX491" i="214"/>
  <c r="AW491" i="214"/>
  <c r="AV491" i="214"/>
  <c r="AU491" i="214"/>
  <c r="BD490" i="214"/>
  <c r="AY490" i="214"/>
  <c r="AX490" i="214"/>
  <c r="AW490" i="214"/>
  <c r="AV490" i="214"/>
  <c r="AU490" i="214"/>
  <c r="BD489" i="214"/>
  <c r="AY489" i="214"/>
  <c r="AX489" i="214"/>
  <c r="AW489" i="214"/>
  <c r="AV489" i="214"/>
  <c r="AU489" i="214"/>
  <c r="BD488" i="214"/>
  <c r="AY488" i="214"/>
  <c r="AX488" i="214"/>
  <c r="AW488" i="214"/>
  <c r="AV488" i="214"/>
  <c r="AU488" i="214"/>
  <c r="BD487" i="214"/>
  <c r="AY487" i="214"/>
  <c r="AX487" i="214"/>
  <c r="AW487" i="214"/>
  <c r="AV487" i="214"/>
  <c r="AU487" i="214"/>
  <c r="BD486" i="214"/>
  <c r="AY486" i="214"/>
  <c r="AX486" i="214"/>
  <c r="AW486" i="214"/>
  <c r="AV486" i="214"/>
  <c r="AU486" i="214"/>
  <c r="BD485" i="214"/>
  <c r="AY485" i="214"/>
  <c r="AX485" i="214"/>
  <c r="AW485" i="214"/>
  <c r="AV485" i="214"/>
  <c r="AU485" i="214"/>
  <c r="BD484" i="214"/>
  <c r="AY484" i="214"/>
  <c r="AX484" i="214"/>
  <c r="AW484" i="214"/>
  <c r="AV484" i="214"/>
  <c r="AU484" i="214"/>
  <c r="BD483" i="214"/>
  <c r="AY483" i="214"/>
  <c r="AX483" i="214"/>
  <c r="AW483" i="214"/>
  <c r="AV483" i="214"/>
  <c r="AU483" i="214"/>
  <c r="BD482" i="214"/>
  <c r="AY482" i="214"/>
  <c r="AX482" i="214"/>
  <c r="AW482" i="214"/>
  <c r="AV482" i="214"/>
  <c r="AU482" i="214"/>
  <c r="BD481" i="214"/>
  <c r="AY481" i="214"/>
  <c r="AX481" i="214"/>
  <c r="AW481" i="214"/>
  <c r="AV481" i="214"/>
  <c r="AU481" i="214"/>
  <c r="BD480" i="214"/>
  <c r="AY480" i="214"/>
  <c r="AX480" i="214"/>
  <c r="AW480" i="214"/>
  <c r="AV480" i="214"/>
  <c r="AU480" i="214"/>
  <c r="BD479" i="214"/>
  <c r="AY479" i="214"/>
  <c r="AX479" i="214"/>
  <c r="AW479" i="214"/>
  <c r="AV479" i="214"/>
  <c r="AU479" i="214"/>
  <c r="BD478" i="214"/>
  <c r="AY478" i="214"/>
  <c r="AX478" i="214"/>
  <c r="AW478" i="214"/>
  <c r="AV478" i="214"/>
  <c r="AU478" i="214"/>
  <c r="BD477" i="214"/>
  <c r="AY477" i="214"/>
  <c r="AX477" i="214"/>
  <c r="AW477" i="214"/>
  <c r="AV477" i="214"/>
  <c r="AU477" i="214"/>
  <c r="BD476" i="214"/>
  <c r="AY476" i="214"/>
  <c r="AX476" i="214"/>
  <c r="AW476" i="214"/>
  <c r="AV476" i="214"/>
  <c r="AU476" i="214"/>
  <c r="BD475" i="214"/>
  <c r="AY475" i="214"/>
  <c r="AX475" i="214"/>
  <c r="AW475" i="214"/>
  <c r="AV475" i="214"/>
  <c r="AU475" i="214"/>
  <c r="BD474" i="214"/>
  <c r="AY474" i="214"/>
  <c r="AX474" i="214"/>
  <c r="AW474" i="214"/>
  <c r="AV474" i="214"/>
  <c r="AU474" i="214"/>
  <c r="BD473" i="214"/>
  <c r="AY473" i="214"/>
  <c r="AX473" i="214"/>
  <c r="AW473" i="214"/>
  <c r="AV473" i="214"/>
  <c r="AU473" i="214"/>
  <c r="BD472" i="214"/>
  <c r="AY472" i="214"/>
  <c r="AX472" i="214"/>
  <c r="AW472" i="214"/>
  <c r="AV472" i="214"/>
  <c r="AU472" i="214"/>
  <c r="BD471" i="214"/>
  <c r="AY471" i="214"/>
  <c r="AX471" i="214"/>
  <c r="AW471" i="214"/>
  <c r="AV471" i="214"/>
  <c r="AU471" i="214"/>
  <c r="BD470" i="214"/>
  <c r="AY470" i="214"/>
  <c r="AX470" i="214"/>
  <c r="AW470" i="214"/>
  <c r="AV470" i="214"/>
  <c r="AU470" i="214"/>
  <c r="BD469" i="214"/>
  <c r="AY469" i="214"/>
  <c r="AX469" i="214"/>
  <c r="AW469" i="214"/>
  <c r="AV469" i="214"/>
  <c r="AU469" i="214"/>
  <c r="BD468" i="214"/>
  <c r="AY468" i="214"/>
  <c r="AX468" i="214"/>
  <c r="AW468" i="214"/>
  <c r="AV468" i="214"/>
  <c r="AU468" i="214"/>
  <c r="BD467" i="214"/>
  <c r="AY467" i="214"/>
  <c r="AX467" i="214"/>
  <c r="AW467" i="214"/>
  <c r="AV467" i="214"/>
  <c r="AU467" i="214"/>
  <c r="BD466" i="214"/>
  <c r="AY466" i="214"/>
  <c r="AX466" i="214"/>
  <c r="AW466" i="214"/>
  <c r="AV466" i="214"/>
  <c r="AU466" i="214"/>
  <c r="BD465" i="214"/>
  <c r="AY465" i="214"/>
  <c r="AX465" i="214"/>
  <c r="AW465" i="214"/>
  <c r="AV465" i="214"/>
  <c r="AU465" i="214"/>
  <c r="BD464" i="214"/>
  <c r="AY464" i="214"/>
  <c r="AX464" i="214"/>
  <c r="AW464" i="214"/>
  <c r="AV464" i="214"/>
  <c r="AU464" i="214"/>
  <c r="BD463" i="214"/>
  <c r="AY463" i="214"/>
  <c r="AX463" i="214"/>
  <c r="AW463" i="214"/>
  <c r="AV463" i="214"/>
  <c r="AU463" i="214"/>
  <c r="BD462" i="214"/>
  <c r="AY462" i="214"/>
  <c r="AX462" i="214"/>
  <c r="AW462" i="214"/>
  <c r="AV462" i="214"/>
  <c r="AU462" i="214"/>
  <c r="BD461" i="214"/>
  <c r="AY461" i="214"/>
  <c r="AX461" i="214"/>
  <c r="AW461" i="214"/>
  <c r="AV461" i="214"/>
  <c r="AU461" i="214"/>
  <c r="BD460" i="214"/>
  <c r="AY460" i="214"/>
  <c r="AX460" i="214"/>
  <c r="AW460" i="214"/>
  <c r="AV460" i="214"/>
  <c r="AU460" i="214"/>
  <c r="BD459" i="214"/>
  <c r="AY459" i="214"/>
  <c r="AX459" i="214"/>
  <c r="AW459" i="214"/>
  <c r="AV459" i="214"/>
  <c r="AU459" i="214"/>
  <c r="BD458" i="214"/>
  <c r="AY458" i="214"/>
  <c r="AX458" i="214"/>
  <c r="AW458" i="214"/>
  <c r="AV458" i="214"/>
  <c r="AU458" i="214"/>
  <c r="BD457" i="214"/>
  <c r="AY457" i="214"/>
  <c r="AX457" i="214"/>
  <c r="AW457" i="214"/>
  <c r="AV457" i="214"/>
  <c r="AU457" i="214"/>
  <c r="BD456" i="214"/>
  <c r="AY456" i="214"/>
  <c r="AX456" i="214"/>
  <c r="AW456" i="214"/>
  <c r="AV456" i="214"/>
  <c r="AU456" i="214"/>
  <c r="BD455" i="214"/>
  <c r="AY455" i="214"/>
  <c r="AX455" i="214"/>
  <c r="AW455" i="214"/>
  <c r="AV455" i="214"/>
  <c r="AU455" i="214"/>
  <c r="BD454" i="214"/>
  <c r="AY454" i="214"/>
  <c r="AX454" i="214"/>
  <c r="AW454" i="214"/>
  <c r="AV454" i="214"/>
  <c r="AU454" i="214"/>
  <c r="BD453" i="214"/>
  <c r="AY453" i="214"/>
  <c r="AX453" i="214"/>
  <c r="AW453" i="214"/>
  <c r="AV453" i="214"/>
  <c r="AU453" i="214"/>
  <c r="BD452" i="214"/>
  <c r="AY452" i="214"/>
  <c r="AX452" i="214"/>
  <c r="AW452" i="214"/>
  <c r="AV452" i="214"/>
  <c r="AU452" i="214"/>
  <c r="BD451" i="214"/>
  <c r="AY451" i="214"/>
  <c r="AX451" i="214"/>
  <c r="AW451" i="214"/>
  <c r="AV451" i="214"/>
  <c r="AU451" i="214"/>
  <c r="BD450" i="214"/>
  <c r="AY450" i="214"/>
  <c r="AX450" i="214"/>
  <c r="AW450" i="214"/>
  <c r="AV450" i="214"/>
  <c r="AU450" i="214"/>
  <c r="BD449" i="214"/>
  <c r="AY449" i="214"/>
  <c r="AX449" i="214"/>
  <c r="AW449" i="214"/>
  <c r="AV449" i="214"/>
  <c r="AU449" i="214"/>
  <c r="BD448" i="214"/>
  <c r="AY448" i="214"/>
  <c r="AX448" i="214"/>
  <c r="AW448" i="214"/>
  <c r="AV448" i="214"/>
  <c r="AU448" i="214"/>
  <c r="BD447" i="214"/>
  <c r="AY447" i="214"/>
  <c r="AX447" i="214"/>
  <c r="AW447" i="214"/>
  <c r="AV447" i="214"/>
  <c r="AU447" i="214"/>
  <c r="BD446" i="214"/>
  <c r="AY446" i="214"/>
  <c r="AX446" i="214"/>
  <c r="AW446" i="214"/>
  <c r="AV446" i="214"/>
  <c r="AU446" i="214"/>
  <c r="BD445" i="214"/>
  <c r="AY445" i="214"/>
  <c r="AX445" i="214"/>
  <c r="AW445" i="214"/>
  <c r="AV445" i="214"/>
  <c r="AU445" i="214"/>
  <c r="BD444" i="214"/>
  <c r="AY444" i="214"/>
  <c r="AX444" i="214"/>
  <c r="AW444" i="214"/>
  <c r="AV444" i="214"/>
  <c r="AU444" i="214"/>
  <c r="BD443" i="214"/>
  <c r="AY443" i="214"/>
  <c r="AX443" i="214"/>
  <c r="AW443" i="214"/>
  <c r="AV443" i="214"/>
  <c r="AU443" i="214"/>
  <c r="BD442" i="214"/>
  <c r="AY442" i="214"/>
  <c r="AX442" i="214"/>
  <c r="AW442" i="214"/>
  <c r="AV442" i="214"/>
  <c r="AU442" i="214"/>
  <c r="BD441" i="214"/>
  <c r="AY441" i="214"/>
  <c r="AX441" i="214"/>
  <c r="AW441" i="214"/>
  <c r="AV441" i="214"/>
  <c r="AU441" i="214"/>
  <c r="BD440" i="214"/>
  <c r="AY440" i="214"/>
  <c r="AX440" i="214"/>
  <c r="AW440" i="214"/>
  <c r="AV440" i="214"/>
  <c r="AU440" i="214"/>
  <c r="BD439" i="214"/>
  <c r="AY439" i="214"/>
  <c r="AX439" i="214"/>
  <c r="AW439" i="214"/>
  <c r="AV439" i="214"/>
  <c r="AU439" i="214"/>
  <c r="BD438" i="214"/>
  <c r="AY438" i="214"/>
  <c r="AX438" i="214"/>
  <c r="AW438" i="214"/>
  <c r="AV438" i="214"/>
  <c r="AU438" i="214"/>
  <c r="BD437" i="214"/>
  <c r="AY437" i="214"/>
  <c r="AX437" i="214"/>
  <c r="AW437" i="214"/>
  <c r="AV437" i="214"/>
  <c r="AU437" i="214"/>
  <c r="BD436" i="214"/>
  <c r="AY436" i="214"/>
  <c r="AX436" i="214"/>
  <c r="AW436" i="214"/>
  <c r="AV436" i="214"/>
  <c r="AU436" i="214"/>
  <c r="BD435" i="214"/>
  <c r="AY435" i="214"/>
  <c r="AX435" i="214"/>
  <c r="AW435" i="214"/>
  <c r="AV435" i="214"/>
  <c r="AU435" i="214"/>
  <c r="BD434" i="214"/>
  <c r="AY434" i="214"/>
  <c r="AX434" i="214"/>
  <c r="AW434" i="214"/>
  <c r="AV434" i="214"/>
  <c r="AU434" i="214"/>
  <c r="BD433" i="214"/>
  <c r="AY433" i="214"/>
  <c r="AX433" i="214"/>
  <c r="AW433" i="214"/>
  <c r="AV433" i="214"/>
  <c r="AU433" i="214"/>
  <c r="BD432" i="214"/>
  <c r="AY432" i="214"/>
  <c r="AX432" i="214"/>
  <c r="AW432" i="214"/>
  <c r="AV432" i="214"/>
  <c r="AU432" i="214"/>
  <c r="BD431" i="214"/>
  <c r="AY431" i="214"/>
  <c r="AX431" i="214"/>
  <c r="AW431" i="214"/>
  <c r="AV431" i="214"/>
  <c r="AU431" i="214"/>
  <c r="BD430" i="214"/>
  <c r="AY430" i="214"/>
  <c r="AX430" i="214"/>
  <c r="AW430" i="214"/>
  <c r="AV430" i="214"/>
  <c r="AU430" i="214"/>
  <c r="BD429" i="214"/>
  <c r="AY429" i="214"/>
  <c r="AX429" i="214"/>
  <c r="AW429" i="214"/>
  <c r="AV429" i="214"/>
  <c r="AU429" i="214"/>
  <c r="BD428" i="214"/>
  <c r="AY428" i="214"/>
  <c r="AX428" i="214"/>
  <c r="AW428" i="214"/>
  <c r="AV428" i="214"/>
  <c r="AU428" i="214"/>
  <c r="BD427" i="214"/>
  <c r="AY427" i="214"/>
  <c r="AX427" i="214"/>
  <c r="AW427" i="214"/>
  <c r="AV427" i="214"/>
  <c r="AU427" i="214"/>
  <c r="BD426" i="214"/>
  <c r="AY426" i="214"/>
  <c r="AX426" i="214"/>
  <c r="AW426" i="214"/>
  <c r="AV426" i="214"/>
  <c r="AU426" i="214"/>
  <c r="BD425" i="214"/>
  <c r="AY425" i="214"/>
  <c r="AX425" i="214"/>
  <c r="AW425" i="214"/>
  <c r="AV425" i="214"/>
  <c r="AU425" i="214"/>
  <c r="BD424" i="214"/>
  <c r="AY424" i="214"/>
  <c r="AX424" i="214"/>
  <c r="AW424" i="214"/>
  <c r="AV424" i="214"/>
  <c r="AU424" i="214"/>
  <c r="BD423" i="214"/>
  <c r="AY423" i="214"/>
  <c r="AX423" i="214"/>
  <c r="AW423" i="214"/>
  <c r="AV423" i="214"/>
  <c r="AU423" i="214"/>
  <c r="BD422" i="214"/>
  <c r="AY422" i="214"/>
  <c r="AX422" i="214"/>
  <c r="AW422" i="214"/>
  <c r="AV422" i="214"/>
  <c r="AU422" i="214"/>
  <c r="BD421" i="214"/>
  <c r="AY421" i="214"/>
  <c r="AX421" i="214"/>
  <c r="AW421" i="214"/>
  <c r="AV421" i="214"/>
  <c r="AU421" i="214"/>
  <c r="BD420" i="214"/>
  <c r="AY420" i="214"/>
  <c r="AX420" i="214"/>
  <c r="AW420" i="214"/>
  <c r="AV420" i="214"/>
  <c r="AU420" i="214"/>
  <c r="BD419" i="214"/>
  <c r="AY419" i="214"/>
  <c r="AX419" i="214"/>
  <c r="AW419" i="214"/>
  <c r="AV419" i="214"/>
  <c r="AU419" i="214"/>
  <c r="BD418" i="214"/>
  <c r="AY418" i="214"/>
  <c r="AX418" i="214"/>
  <c r="AW418" i="214"/>
  <c r="AV418" i="214"/>
  <c r="AU418" i="214"/>
  <c r="BD417" i="214"/>
  <c r="AY417" i="214"/>
  <c r="AX417" i="214"/>
  <c r="AW417" i="214"/>
  <c r="AV417" i="214"/>
  <c r="AU417" i="214"/>
  <c r="BD416" i="214"/>
  <c r="AY416" i="214"/>
  <c r="AX416" i="214"/>
  <c r="AW416" i="214"/>
  <c r="AV416" i="214"/>
  <c r="AU416" i="214"/>
  <c r="BD415" i="214"/>
  <c r="AY415" i="214"/>
  <c r="AX415" i="214"/>
  <c r="AW415" i="214"/>
  <c r="AV415" i="214"/>
  <c r="AU415" i="214"/>
  <c r="BD414" i="214"/>
  <c r="AY414" i="214"/>
  <c r="AX414" i="214"/>
  <c r="AW414" i="214"/>
  <c r="AV414" i="214"/>
  <c r="AU414" i="214"/>
  <c r="BD413" i="214"/>
  <c r="AY413" i="214"/>
  <c r="AX413" i="214"/>
  <c r="AW413" i="214"/>
  <c r="AV413" i="214"/>
  <c r="AU413" i="214"/>
  <c r="BD412" i="214"/>
  <c r="AY412" i="214"/>
  <c r="AX412" i="214"/>
  <c r="AW412" i="214"/>
  <c r="AV412" i="214"/>
  <c r="AU412" i="214"/>
  <c r="BD411" i="214"/>
  <c r="AY411" i="214"/>
  <c r="AX411" i="214"/>
  <c r="AW411" i="214"/>
  <c r="AV411" i="214"/>
  <c r="AU411" i="214"/>
  <c r="BD410" i="214"/>
  <c r="AY410" i="214"/>
  <c r="AX410" i="214"/>
  <c r="AW410" i="214"/>
  <c r="AV410" i="214"/>
  <c r="AU410" i="214"/>
  <c r="BD409" i="214"/>
  <c r="AY409" i="214"/>
  <c r="AX409" i="214"/>
  <c r="AW409" i="214"/>
  <c r="AV409" i="214"/>
  <c r="AU409" i="214"/>
  <c r="BD408" i="214"/>
  <c r="AY408" i="214"/>
  <c r="AX408" i="214"/>
  <c r="AW408" i="214"/>
  <c r="AV408" i="214"/>
  <c r="AU408" i="214"/>
  <c r="BD407" i="214"/>
  <c r="AY407" i="214"/>
  <c r="AX407" i="214"/>
  <c r="AW407" i="214"/>
  <c r="AV407" i="214"/>
  <c r="AU407" i="214"/>
  <c r="BD406" i="214"/>
  <c r="AY406" i="214"/>
  <c r="AX406" i="214"/>
  <c r="AW406" i="214"/>
  <c r="AV406" i="214"/>
  <c r="AU406" i="214"/>
  <c r="BD405" i="214"/>
  <c r="AY405" i="214"/>
  <c r="AX405" i="214"/>
  <c r="AW405" i="214"/>
  <c r="AV405" i="214"/>
  <c r="AU405" i="214"/>
  <c r="BD404" i="214"/>
  <c r="AY404" i="214"/>
  <c r="AX404" i="214"/>
  <c r="AW404" i="214"/>
  <c r="AV404" i="214"/>
  <c r="AU404" i="214"/>
  <c r="BD403" i="214"/>
  <c r="AY403" i="214"/>
  <c r="AX403" i="214"/>
  <c r="AW403" i="214"/>
  <c r="AV403" i="214"/>
  <c r="AU403" i="214"/>
  <c r="BD402" i="214"/>
  <c r="AY402" i="214"/>
  <c r="AX402" i="214"/>
  <c r="AW402" i="214"/>
  <c r="AV402" i="214"/>
  <c r="AU402" i="214"/>
  <c r="BD401" i="214"/>
  <c r="AY401" i="214"/>
  <c r="AX401" i="214"/>
  <c r="AW401" i="214"/>
  <c r="AV401" i="214"/>
  <c r="AU401" i="214"/>
  <c r="BD400" i="214"/>
  <c r="AY400" i="214"/>
  <c r="AX400" i="214"/>
  <c r="AW400" i="214"/>
  <c r="AV400" i="214"/>
  <c r="AU400" i="214"/>
  <c r="BD399" i="214"/>
  <c r="AY399" i="214"/>
  <c r="AX399" i="214"/>
  <c r="AW399" i="214"/>
  <c r="AV399" i="214"/>
  <c r="AU399" i="214"/>
  <c r="BD398" i="214"/>
  <c r="AY398" i="214"/>
  <c r="AX398" i="214"/>
  <c r="AW398" i="214"/>
  <c r="AV398" i="214"/>
  <c r="AU398" i="214"/>
  <c r="BD397" i="214"/>
  <c r="AY397" i="214"/>
  <c r="AX397" i="214"/>
  <c r="AW397" i="214"/>
  <c r="AV397" i="214"/>
  <c r="AU397" i="214"/>
  <c r="BD396" i="214"/>
  <c r="AY396" i="214"/>
  <c r="AX396" i="214"/>
  <c r="AW396" i="214"/>
  <c r="AV396" i="214"/>
  <c r="AU396" i="214"/>
  <c r="BD395" i="214"/>
  <c r="AY395" i="214"/>
  <c r="AX395" i="214"/>
  <c r="AW395" i="214"/>
  <c r="AV395" i="214"/>
  <c r="AU395" i="214"/>
  <c r="BD394" i="214"/>
  <c r="AY394" i="214"/>
  <c r="AX394" i="214"/>
  <c r="AW394" i="214"/>
  <c r="AV394" i="214"/>
  <c r="AU394" i="214"/>
  <c r="BD393" i="214"/>
  <c r="AY393" i="214"/>
  <c r="AX393" i="214"/>
  <c r="AW393" i="214"/>
  <c r="AV393" i="214"/>
  <c r="AU393" i="214"/>
  <c r="BD392" i="214"/>
  <c r="AY392" i="214"/>
  <c r="AX392" i="214"/>
  <c r="AW392" i="214"/>
  <c r="AV392" i="214"/>
  <c r="AU392" i="214"/>
  <c r="BD391" i="214"/>
  <c r="AY391" i="214"/>
  <c r="AX391" i="214"/>
  <c r="AW391" i="214"/>
  <c r="AV391" i="214"/>
  <c r="AU391" i="214"/>
  <c r="BD390" i="214"/>
  <c r="AY390" i="214"/>
  <c r="AX390" i="214"/>
  <c r="AW390" i="214"/>
  <c r="AV390" i="214"/>
  <c r="AU390" i="214"/>
  <c r="BD389" i="214"/>
  <c r="AY389" i="214"/>
  <c r="AX389" i="214"/>
  <c r="AW389" i="214"/>
  <c r="AV389" i="214"/>
  <c r="AU389" i="214"/>
  <c r="BD388" i="214"/>
  <c r="AY388" i="214"/>
  <c r="AX388" i="214"/>
  <c r="AW388" i="214"/>
  <c r="AV388" i="214"/>
  <c r="AU388" i="214"/>
  <c r="BD387" i="214"/>
  <c r="AY387" i="214"/>
  <c r="AX387" i="214"/>
  <c r="AW387" i="214"/>
  <c r="AV387" i="214"/>
  <c r="AU387" i="214"/>
  <c r="BD386" i="214"/>
  <c r="AY386" i="214"/>
  <c r="AX386" i="214"/>
  <c r="AW386" i="214"/>
  <c r="AV386" i="214"/>
  <c r="AU386" i="214"/>
  <c r="BD385" i="214"/>
  <c r="AY385" i="214"/>
  <c r="AX385" i="214"/>
  <c r="AW385" i="214"/>
  <c r="AV385" i="214"/>
  <c r="AU385" i="214"/>
  <c r="BD384" i="214"/>
  <c r="AY384" i="214"/>
  <c r="AX384" i="214"/>
  <c r="AW384" i="214"/>
  <c r="AV384" i="214"/>
  <c r="AU384" i="214"/>
  <c r="BD383" i="214"/>
  <c r="AY383" i="214"/>
  <c r="AX383" i="214"/>
  <c r="AW383" i="214"/>
  <c r="AV383" i="214"/>
  <c r="AU383" i="214"/>
  <c r="BD382" i="214"/>
  <c r="AY382" i="214"/>
  <c r="AX382" i="214"/>
  <c r="AW382" i="214"/>
  <c r="AV382" i="214"/>
  <c r="AU382" i="214"/>
  <c r="BD381" i="214"/>
  <c r="AY381" i="214"/>
  <c r="AX381" i="214"/>
  <c r="AW381" i="214"/>
  <c r="AV381" i="214"/>
  <c r="AU381" i="214"/>
  <c r="BD380" i="214"/>
  <c r="AY380" i="214"/>
  <c r="AX380" i="214"/>
  <c r="AW380" i="214"/>
  <c r="AV380" i="214"/>
  <c r="AU380" i="214"/>
  <c r="BD379" i="214"/>
  <c r="AY379" i="214"/>
  <c r="AX379" i="214"/>
  <c r="AW379" i="214"/>
  <c r="AV379" i="214"/>
  <c r="AU379" i="214"/>
  <c r="BD378" i="214"/>
  <c r="AY378" i="214"/>
  <c r="AX378" i="214"/>
  <c r="AW378" i="214"/>
  <c r="AV378" i="214"/>
  <c r="AU378" i="214"/>
  <c r="BD377" i="214"/>
  <c r="AY377" i="214"/>
  <c r="AX377" i="214"/>
  <c r="AW377" i="214"/>
  <c r="AV377" i="214"/>
  <c r="AU377" i="214"/>
  <c r="BD376" i="214"/>
  <c r="AY376" i="214"/>
  <c r="AX376" i="214"/>
  <c r="AW376" i="214"/>
  <c r="AV376" i="214"/>
  <c r="AU376" i="214"/>
  <c r="BD375" i="214"/>
  <c r="AY375" i="214"/>
  <c r="AX375" i="214"/>
  <c r="AW375" i="214"/>
  <c r="AV375" i="214"/>
  <c r="AU375" i="214"/>
  <c r="BD374" i="214"/>
  <c r="AY374" i="214"/>
  <c r="AX374" i="214"/>
  <c r="AW374" i="214"/>
  <c r="AV374" i="214"/>
  <c r="AU374" i="214"/>
  <c r="BD373" i="214"/>
  <c r="AY373" i="214"/>
  <c r="AX373" i="214"/>
  <c r="AW373" i="214"/>
  <c r="AV373" i="214"/>
  <c r="AU373" i="214"/>
  <c r="BD372" i="214"/>
  <c r="AY372" i="214"/>
  <c r="AX372" i="214"/>
  <c r="AW372" i="214"/>
  <c r="AV372" i="214"/>
  <c r="AU372" i="214"/>
  <c r="BD371" i="214"/>
  <c r="AY371" i="214"/>
  <c r="AX371" i="214"/>
  <c r="AW371" i="214"/>
  <c r="AV371" i="214"/>
  <c r="AU371" i="214"/>
  <c r="BD370" i="214"/>
  <c r="AY370" i="214"/>
  <c r="AX370" i="214"/>
  <c r="AW370" i="214"/>
  <c r="AV370" i="214"/>
  <c r="AU370" i="214"/>
  <c r="BD369" i="214"/>
  <c r="AY369" i="214"/>
  <c r="AX369" i="214"/>
  <c r="AW369" i="214"/>
  <c r="AV369" i="214"/>
  <c r="AU369" i="214"/>
  <c r="BD368" i="214"/>
  <c r="AY368" i="214"/>
  <c r="AX368" i="214"/>
  <c r="AW368" i="214"/>
  <c r="AV368" i="214"/>
  <c r="AU368" i="214"/>
  <c r="BD367" i="214"/>
  <c r="AY367" i="214"/>
  <c r="AX367" i="214"/>
  <c r="AW367" i="214"/>
  <c r="AV367" i="214"/>
  <c r="AU367" i="214"/>
  <c r="BD366" i="214"/>
  <c r="AY366" i="214"/>
  <c r="AX366" i="214"/>
  <c r="AW366" i="214"/>
  <c r="AV366" i="214"/>
  <c r="AU366" i="214"/>
  <c r="BD365" i="214"/>
  <c r="AY365" i="214"/>
  <c r="AX365" i="214"/>
  <c r="AW365" i="214"/>
  <c r="AV365" i="214"/>
  <c r="AU365" i="214"/>
  <c r="BD364" i="214"/>
  <c r="AY364" i="214"/>
  <c r="AX364" i="214"/>
  <c r="AW364" i="214"/>
  <c r="AV364" i="214"/>
  <c r="AU364" i="214"/>
  <c r="BD363" i="214"/>
  <c r="AY363" i="214"/>
  <c r="AX363" i="214"/>
  <c r="AW363" i="214"/>
  <c r="AV363" i="214"/>
  <c r="AU363" i="214"/>
  <c r="BD362" i="214"/>
  <c r="AY362" i="214"/>
  <c r="AX362" i="214"/>
  <c r="AW362" i="214"/>
  <c r="AV362" i="214"/>
  <c r="AU362" i="214"/>
  <c r="BD361" i="214"/>
  <c r="AY361" i="214"/>
  <c r="AX361" i="214"/>
  <c r="AW361" i="214"/>
  <c r="AV361" i="214"/>
  <c r="AU361" i="214"/>
  <c r="BD360" i="214"/>
  <c r="AY360" i="214"/>
  <c r="AX360" i="214"/>
  <c r="AW360" i="214"/>
  <c r="AV360" i="214"/>
  <c r="AU360" i="214"/>
  <c r="BD359" i="214"/>
  <c r="AY359" i="214"/>
  <c r="AX359" i="214"/>
  <c r="AW359" i="214"/>
  <c r="AV359" i="214"/>
  <c r="AU359" i="214"/>
  <c r="BD358" i="214"/>
  <c r="AY358" i="214"/>
  <c r="AX358" i="214"/>
  <c r="AW358" i="214"/>
  <c r="AV358" i="214"/>
  <c r="AU358" i="214"/>
  <c r="BD357" i="214"/>
  <c r="AY357" i="214"/>
  <c r="AX357" i="214"/>
  <c r="AW357" i="214"/>
  <c r="AV357" i="214"/>
  <c r="AU357" i="214"/>
  <c r="BD356" i="214"/>
  <c r="AY356" i="214"/>
  <c r="AX356" i="214"/>
  <c r="AW356" i="214"/>
  <c r="AV356" i="214"/>
  <c r="AU356" i="214"/>
  <c r="BD355" i="214"/>
  <c r="AY355" i="214"/>
  <c r="AX355" i="214"/>
  <c r="AW355" i="214"/>
  <c r="AV355" i="214"/>
  <c r="AU355" i="214"/>
  <c r="BD354" i="214"/>
  <c r="AY354" i="214"/>
  <c r="AX354" i="214"/>
  <c r="AW354" i="214"/>
  <c r="AV354" i="214"/>
  <c r="AU354" i="214"/>
  <c r="BD353" i="214"/>
  <c r="AY353" i="214"/>
  <c r="AX353" i="214"/>
  <c r="AW353" i="214"/>
  <c r="AV353" i="214"/>
  <c r="AU353" i="214"/>
  <c r="BD352" i="214"/>
  <c r="AY352" i="214"/>
  <c r="AX352" i="214"/>
  <c r="AW352" i="214"/>
  <c r="AV352" i="214"/>
  <c r="AU352" i="214"/>
  <c r="BD351" i="214"/>
  <c r="AY351" i="214"/>
  <c r="AX351" i="214"/>
  <c r="AW351" i="214"/>
  <c r="AV351" i="214"/>
  <c r="AU351" i="214"/>
  <c r="BD350" i="214"/>
  <c r="AY350" i="214"/>
  <c r="AX350" i="214"/>
  <c r="AW350" i="214"/>
  <c r="AV350" i="214"/>
  <c r="AU350" i="214"/>
  <c r="BD349" i="214"/>
  <c r="AY349" i="214"/>
  <c r="AX349" i="214"/>
  <c r="AW349" i="214"/>
  <c r="AV349" i="214"/>
  <c r="AU349" i="214"/>
  <c r="BD348" i="214"/>
  <c r="AY348" i="214"/>
  <c r="AX348" i="214"/>
  <c r="AW348" i="214"/>
  <c r="AV348" i="214"/>
  <c r="AU348" i="214"/>
  <c r="BD347" i="214"/>
  <c r="AY347" i="214"/>
  <c r="AX347" i="214"/>
  <c r="AW347" i="214"/>
  <c r="AV347" i="214"/>
  <c r="AU347" i="214"/>
  <c r="BD346" i="214"/>
  <c r="AY346" i="214"/>
  <c r="AX346" i="214"/>
  <c r="AW346" i="214"/>
  <c r="AV346" i="214"/>
  <c r="AU346" i="214"/>
  <c r="BD345" i="214"/>
  <c r="AY345" i="214"/>
  <c r="AX345" i="214"/>
  <c r="AW345" i="214"/>
  <c r="AV345" i="214"/>
  <c r="AU345" i="214"/>
  <c r="BD344" i="214"/>
  <c r="AY344" i="214"/>
  <c r="AX344" i="214"/>
  <c r="AW344" i="214"/>
  <c r="AV344" i="214"/>
  <c r="AU344" i="214"/>
  <c r="BD343" i="214"/>
  <c r="AY343" i="214"/>
  <c r="AX343" i="214"/>
  <c r="AW343" i="214"/>
  <c r="AV343" i="214"/>
  <c r="AU343" i="214"/>
  <c r="BD342" i="214"/>
  <c r="AY342" i="214"/>
  <c r="AX342" i="214"/>
  <c r="AW342" i="214"/>
  <c r="AV342" i="214"/>
  <c r="AU342" i="214"/>
  <c r="BD341" i="214"/>
  <c r="AY341" i="214"/>
  <c r="AX341" i="214"/>
  <c r="AW341" i="214"/>
  <c r="AV341" i="214"/>
  <c r="AU341" i="214"/>
  <c r="BD340" i="214"/>
  <c r="AY340" i="214"/>
  <c r="AX340" i="214"/>
  <c r="AW340" i="214"/>
  <c r="AV340" i="214"/>
  <c r="AU340" i="214"/>
  <c r="BD339" i="214"/>
  <c r="AY339" i="214"/>
  <c r="AX339" i="214"/>
  <c r="AW339" i="214"/>
  <c r="AV339" i="214"/>
  <c r="AU339" i="214"/>
  <c r="BD338" i="214"/>
  <c r="AY338" i="214"/>
  <c r="AX338" i="214"/>
  <c r="AW338" i="214"/>
  <c r="AV338" i="214"/>
  <c r="AU338" i="214"/>
  <c r="BD337" i="214"/>
  <c r="AY337" i="214"/>
  <c r="AX337" i="214"/>
  <c r="AW337" i="214"/>
  <c r="AV337" i="214"/>
  <c r="AU337" i="214"/>
  <c r="BD336" i="214"/>
  <c r="AY336" i="214"/>
  <c r="AX336" i="214"/>
  <c r="AW336" i="214"/>
  <c r="AV336" i="214"/>
  <c r="AU336" i="214"/>
  <c r="BD335" i="214"/>
  <c r="AY335" i="214"/>
  <c r="AX335" i="214"/>
  <c r="AW335" i="214"/>
  <c r="AV335" i="214"/>
  <c r="AU335" i="214"/>
  <c r="BD334" i="214"/>
  <c r="AY334" i="214"/>
  <c r="AX334" i="214"/>
  <c r="AW334" i="214"/>
  <c r="AV334" i="214"/>
  <c r="AU334" i="214"/>
  <c r="BD333" i="214"/>
  <c r="AY333" i="214"/>
  <c r="AX333" i="214"/>
  <c r="AW333" i="214"/>
  <c r="AV333" i="214"/>
  <c r="AU333" i="214"/>
  <c r="BD332" i="214"/>
  <c r="AY332" i="214"/>
  <c r="AX332" i="214"/>
  <c r="AW332" i="214"/>
  <c r="AV332" i="214"/>
  <c r="AU332" i="214"/>
  <c r="BD331" i="214"/>
  <c r="AY331" i="214"/>
  <c r="AX331" i="214"/>
  <c r="AW331" i="214"/>
  <c r="AV331" i="214"/>
  <c r="AU331" i="214"/>
  <c r="BD330" i="214"/>
  <c r="AY330" i="214"/>
  <c r="AX330" i="214"/>
  <c r="AW330" i="214"/>
  <c r="AV330" i="214"/>
  <c r="AU330" i="214"/>
  <c r="BD329" i="214"/>
  <c r="AY329" i="214"/>
  <c r="AX329" i="214"/>
  <c r="AW329" i="214"/>
  <c r="AV329" i="214"/>
  <c r="AU329" i="214"/>
  <c r="BD328" i="214"/>
  <c r="AY328" i="214"/>
  <c r="AX328" i="214"/>
  <c r="AW328" i="214"/>
  <c r="AV328" i="214"/>
  <c r="AU328" i="214"/>
  <c r="BD327" i="214"/>
  <c r="AY327" i="214"/>
  <c r="AX327" i="214"/>
  <c r="AW327" i="214"/>
  <c r="AV327" i="214"/>
  <c r="AU327" i="214"/>
  <c r="BD326" i="214"/>
  <c r="AY326" i="214"/>
  <c r="AX326" i="214"/>
  <c r="AW326" i="214"/>
  <c r="AV326" i="214"/>
  <c r="AU326" i="214"/>
  <c r="BD325" i="214"/>
  <c r="AY325" i="214"/>
  <c r="AX325" i="214"/>
  <c r="AW325" i="214"/>
  <c r="AV325" i="214"/>
  <c r="AU325" i="214"/>
  <c r="BD324" i="214"/>
  <c r="AY324" i="214"/>
  <c r="AX324" i="214"/>
  <c r="AW324" i="214"/>
  <c r="AV324" i="214"/>
  <c r="AU324" i="214"/>
  <c r="BD323" i="214"/>
  <c r="AY323" i="214"/>
  <c r="AX323" i="214"/>
  <c r="AW323" i="214"/>
  <c r="AV323" i="214"/>
  <c r="AU323" i="214"/>
  <c r="BD322" i="214"/>
  <c r="AY322" i="214"/>
  <c r="AX322" i="214"/>
  <c r="AW322" i="214"/>
  <c r="AV322" i="214"/>
  <c r="AU322" i="214"/>
  <c r="BD321" i="214"/>
  <c r="AY321" i="214"/>
  <c r="AX321" i="214"/>
  <c r="AW321" i="214"/>
  <c r="AV321" i="214"/>
  <c r="AU321" i="214"/>
  <c r="BD320" i="214"/>
  <c r="AY320" i="214"/>
  <c r="AX320" i="214"/>
  <c r="AW320" i="214"/>
  <c r="AV320" i="214"/>
  <c r="AU320" i="214"/>
  <c r="BD319" i="214"/>
  <c r="AY319" i="214"/>
  <c r="AX319" i="214"/>
  <c r="AW319" i="214"/>
  <c r="AV319" i="214"/>
  <c r="AU319" i="214"/>
  <c r="BD318" i="214"/>
  <c r="AY318" i="214"/>
  <c r="AX318" i="214"/>
  <c r="AW318" i="214"/>
  <c r="AV318" i="214"/>
  <c r="AU318" i="214"/>
  <c r="BD317" i="214"/>
  <c r="AY317" i="214"/>
  <c r="AX317" i="214"/>
  <c r="AW317" i="214"/>
  <c r="AV317" i="214"/>
  <c r="AU317" i="214"/>
  <c r="BD316" i="214"/>
  <c r="AY316" i="214"/>
  <c r="AX316" i="214"/>
  <c r="AW316" i="214"/>
  <c r="AV316" i="214"/>
  <c r="AU316" i="214"/>
  <c r="BD315" i="214"/>
  <c r="AY315" i="214"/>
  <c r="AX315" i="214"/>
  <c r="AW315" i="214"/>
  <c r="AV315" i="214"/>
  <c r="AU315" i="214"/>
  <c r="BD314" i="214"/>
  <c r="AY314" i="214"/>
  <c r="AX314" i="214"/>
  <c r="AW314" i="214"/>
  <c r="AV314" i="214"/>
  <c r="AU314" i="214"/>
  <c r="BD313" i="214"/>
  <c r="AY313" i="214"/>
  <c r="AX313" i="214"/>
  <c r="AW313" i="214"/>
  <c r="AV313" i="214"/>
  <c r="AU313" i="214"/>
  <c r="BD312" i="214"/>
  <c r="AY312" i="214"/>
  <c r="AX312" i="214"/>
  <c r="AW312" i="214"/>
  <c r="AV312" i="214"/>
  <c r="AU312" i="214"/>
  <c r="BD311" i="214"/>
  <c r="AY311" i="214"/>
  <c r="AX311" i="214"/>
  <c r="AW311" i="214"/>
  <c r="AV311" i="214"/>
  <c r="AU311" i="214"/>
  <c r="BD310" i="214"/>
  <c r="AY310" i="214"/>
  <c r="AX310" i="214"/>
  <c r="AW310" i="214"/>
  <c r="AV310" i="214"/>
  <c r="AU310" i="214"/>
  <c r="BD309" i="214"/>
  <c r="AY309" i="214"/>
  <c r="AX309" i="214"/>
  <c r="AW309" i="214"/>
  <c r="AV309" i="214"/>
  <c r="AU309" i="214"/>
  <c r="BD308" i="214"/>
  <c r="AY308" i="214"/>
  <c r="AX308" i="214"/>
  <c r="AW308" i="214"/>
  <c r="AV308" i="214"/>
  <c r="AU308" i="214"/>
  <c r="BD307" i="214"/>
  <c r="AY307" i="214"/>
  <c r="AX307" i="214"/>
  <c r="AW307" i="214"/>
  <c r="AV307" i="214"/>
  <c r="AU307" i="214"/>
  <c r="BD306" i="214"/>
  <c r="AY306" i="214"/>
  <c r="AX306" i="214"/>
  <c r="AW306" i="214"/>
  <c r="AV306" i="214"/>
  <c r="AU306" i="214"/>
  <c r="BD305" i="214"/>
  <c r="AY305" i="214"/>
  <c r="AX305" i="214"/>
  <c r="AW305" i="214"/>
  <c r="AV305" i="214"/>
  <c r="AU305" i="214"/>
  <c r="BD304" i="214"/>
  <c r="AY304" i="214"/>
  <c r="AX304" i="214"/>
  <c r="AW304" i="214"/>
  <c r="AV304" i="214"/>
  <c r="AU304" i="214"/>
  <c r="BD303" i="214"/>
  <c r="AY303" i="214"/>
  <c r="AX303" i="214"/>
  <c r="AW303" i="214"/>
  <c r="AV303" i="214"/>
  <c r="AU303" i="214"/>
  <c r="BD302" i="214"/>
  <c r="AY302" i="214"/>
  <c r="AX302" i="214"/>
  <c r="AW302" i="214"/>
  <c r="AV302" i="214"/>
  <c r="AU302" i="214"/>
  <c r="BD301" i="214"/>
  <c r="AY301" i="214"/>
  <c r="AX301" i="214"/>
  <c r="AW301" i="214"/>
  <c r="AV301" i="214"/>
  <c r="AU301" i="214"/>
  <c r="BD300" i="214"/>
  <c r="AY300" i="214"/>
  <c r="AX300" i="214"/>
  <c r="AW300" i="214"/>
  <c r="AV300" i="214"/>
  <c r="AU300" i="214"/>
  <c r="BD299" i="214"/>
  <c r="AY299" i="214"/>
  <c r="AX299" i="214"/>
  <c r="AW299" i="214"/>
  <c r="AV299" i="214"/>
  <c r="AU299" i="214"/>
  <c r="BD298" i="214"/>
  <c r="AY298" i="214"/>
  <c r="AX298" i="214"/>
  <c r="AW298" i="214"/>
  <c r="AV298" i="214"/>
  <c r="AU298" i="214"/>
  <c r="BD297" i="214"/>
  <c r="AY297" i="214"/>
  <c r="AX297" i="214"/>
  <c r="AW297" i="214"/>
  <c r="AV297" i="214"/>
  <c r="AU297" i="214"/>
  <c r="BD296" i="214"/>
  <c r="AY296" i="214"/>
  <c r="AX296" i="214"/>
  <c r="AW296" i="214"/>
  <c r="AV296" i="214"/>
  <c r="AU296" i="214"/>
  <c r="BD295" i="214"/>
  <c r="AY295" i="214"/>
  <c r="AX295" i="214"/>
  <c r="AW295" i="214"/>
  <c r="AV295" i="214"/>
  <c r="AU295" i="214"/>
  <c r="BD294" i="214"/>
  <c r="AY294" i="214"/>
  <c r="AX294" i="214"/>
  <c r="AW294" i="214"/>
  <c r="AV294" i="214"/>
  <c r="AU294" i="214"/>
  <c r="BD293" i="214"/>
  <c r="AY293" i="214"/>
  <c r="AX293" i="214"/>
  <c r="AW293" i="214"/>
  <c r="AV293" i="214"/>
  <c r="AU293" i="214"/>
  <c r="BD292" i="214"/>
  <c r="AY292" i="214"/>
  <c r="AX292" i="214"/>
  <c r="AW292" i="214"/>
  <c r="AV292" i="214"/>
  <c r="AU292" i="214"/>
  <c r="BD291" i="214"/>
  <c r="AY291" i="214"/>
  <c r="AX291" i="214"/>
  <c r="AW291" i="214"/>
  <c r="AV291" i="214"/>
  <c r="AU291" i="214"/>
  <c r="BD290" i="214"/>
  <c r="AY290" i="214"/>
  <c r="AX290" i="214"/>
  <c r="AW290" i="214"/>
  <c r="AV290" i="214"/>
  <c r="AU290" i="214"/>
  <c r="BD289" i="214"/>
  <c r="AY289" i="214"/>
  <c r="AX289" i="214"/>
  <c r="AW289" i="214"/>
  <c r="AV289" i="214"/>
  <c r="AU289" i="214"/>
  <c r="BD288" i="214"/>
  <c r="AY288" i="214"/>
  <c r="AX288" i="214"/>
  <c r="AW288" i="214"/>
  <c r="AV288" i="214"/>
  <c r="AU288" i="214"/>
  <c r="BD287" i="214"/>
  <c r="AY287" i="214"/>
  <c r="AX287" i="214"/>
  <c r="AW287" i="214"/>
  <c r="AV287" i="214"/>
  <c r="AU287" i="214"/>
  <c r="BD286" i="214"/>
  <c r="AY286" i="214"/>
  <c r="AX286" i="214"/>
  <c r="AW286" i="214"/>
  <c r="AV286" i="214"/>
  <c r="AU286" i="214"/>
  <c r="BD285" i="214"/>
  <c r="AY285" i="214"/>
  <c r="AX285" i="214"/>
  <c r="AW285" i="214"/>
  <c r="AV285" i="214"/>
  <c r="AU285" i="214"/>
  <c r="BD284" i="214"/>
  <c r="AY284" i="214"/>
  <c r="AX284" i="214"/>
  <c r="AW284" i="214"/>
  <c r="AV284" i="214"/>
  <c r="AU284" i="214"/>
  <c r="BD283" i="214"/>
  <c r="AY283" i="214"/>
  <c r="AX283" i="214"/>
  <c r="AW283" i="214"/>
  <c r="AV283" i="214"/>
  <c r="AU283" i="214"/>
  <c r="BD282" i="214"/>
  <c r="AY282" i="214"/>
  <c r="AX282" i="214"/>
  <c r="AW282" i="214"/>
  <c r="AV282" i="214"/>
  <c r="AU282" i="214"/>
  <c r="BD281" i="214"/>
  <c r="AY281" i="214"/>
  <c r="AX281" i="214"/>
  <c r="AW281" i="214"/>
  <c r="AV281" i="214"/>
  <c r="AU281" i="214"/>
  <c r="BD280" i="214"/>
  <c r="AY280" i="214"/>
  <c r="AX280" i="214"/>
  <c r="AW280" i="214"/>
  <c r="AV280" i="214"/>
  <c r="AU280" i="214"/>
  <c r="BD279" i="214"/>
  <c r="AY279" i="214"/>
  <c r="AX279" i="214"/>
  <c r="AW279" i="214"/>
  <c r="AV279" i="214"/>
  <c r="AU279" i="214"/>
  <c r="BD278" i="214"/>
  <c r="AY278" i="214"/>
  <c r="AX278" i="214"/>
  <c r="AW278" i="214"/>
  <c r="AV278" i="214"/>
  <c r="AU278" i="214"/>
  <c r="BD277" i="214"/>
  <c r="AY277" i="214"/>
  <c r="AX277" i="214"/>
  <c r="AW277" i="214"/>
  <c r="AV277" i="214"/>
  <c r="AU277" i="214"/>
  <c r="BD276" i="214"/>
  <c r="AY276" i="214"/>
  <c r="AX276" i="214"/>
  <c r="AW276" i="214"/>
  <c r="AV276" i="214"/>
  <c r="AU276" i="214"/>
  <c r="BD275" i="214"/>
  <c r="AY275" i="214"/>
  <c r="AX275" i="214"/>
  <c r="AW275" i="214"/>
  <c r="AV275" i="214"/>
  <c r="AU275" i="214"/>
  <c r="BD274" i="214"/>
  <c r="AY274" i="214"/>
  <c r="AX274" i="214"/>
  <c r="AW274" i="214"/>
  <c r="AV274" i="214"/>
  <c r="AU274" i="214"/>
  <c r="BD273" i="214"/>
  <c r="AY273" i="214"/>
  <c r="AX273" i="214"/>
  <c r="AW273" i="214"/>
  <c r="AV273" i="214"/>
  <c r="AU273" i="214"/>
  <c r="BD272" i="214"/>
  <c r="AY272" i="214"/>
  <c r="AX272" i="214"/>
  <c r="AW272" i="214"/>
  <c r="AV272" i="214"/>
  <c r="AU272" i="214"/>
  <c r="BD271" i="214"/>
  <c r="AY271" i="214"/>
  <c r="AX271" i="214"/>
  <c r="AW271" i="214"/>
  <c r="AV271" i="214"/>
  <c r="AU271" i="214"/>
  <c r="BD270" i="214"/>
  <c r="AY270" i="214"/>
  <c r="AX270" i="214"/>
  <c r="AW270" i="214"/>
  <c r="AV270" i="214"/>
  <c r="AU270" i="214"/>
  <c r="BD269" i="214"/>
  <c r="AY269" i="214"/>
  <c r="AX269" i="214"/>
  <c r="AW269" i="214"/>
  <c r="AV269" i="214"/>
  <c r="AU269" i="214"/>
  <c r="BD268" i="214"/>
  <c r="AY268" i="214"/>
  <c r="AX268" i="214"/>
  <c r="AW268" i="214"/>
  <c r="AV268" i="214"/>
  <c r="AU268" i="214"/>
  <c r="BD267" i="214"/>
  <c r="AY267" i="214"/>
  <c r="AX267" i="214"/>
  <c r="AW267" i="214"/>
  <c r="AV267" i="214"/>
  <c r="AU267" i="214"/>
  <c r="BD266" i="214"/>
  <c r="AY266" i="214"/>
  <c r="AX266" i="214"/>
  <c r="AW266" i="214"/>
  <c r="AV266" i="214"/>
  <c r="AU266" i="214"/>
  <c r="BD265" i="214"/>
  <c r="AY265" i="214"/>
  <c r="AX265" i="214"/>
  <c r="AW265" i="214"/>
  <c r="AV265" i="214"/>
  <c r="AU265" i="214"/>
  <c r="BD264" i="214"/>
  <c r="AY264" i="214"/>
  <c r="AX264" i="214"/>
  <c r="AW264" i="214"/>
  <c r="AV264" i="214"/>
  <c r="AU264" i="214"/>
  <c r="BD263" i="214"/>
  <c r="AY263" i="214"/>
  <c r="AX263" i="214"/>
  <c r="AW263" i="214"/>
  <c r="AV263" i="214"/>
  <c r="AU263" i="214"/>
  <c r="BD262" i="214"/>
  <c r="AY262" i="214"/>
  <c r="AX262" i="214"/>
  <c r="AW262" i="214"/>
  <c r="AV262" i="214"/>
  <c r="AU262" i="214"/>
  <c r="BD261" i="214"/>
  <c r="AY261" i="214"/>
  <c r="AX261" i="214"/>
  <c r="AW261" i="214"/>
  <c r="AV261" i="214"/>
  <c r="AU261" i="214"/>
  <c r="BD260" i="214"/>
  <c r="AY260" i="214"/>
  <c r="AX260" i="214"/>
  <c r="AW260" i="214"/>
  <c r="AV260" i="214"/>
  <c r="AU260" i="214"/>
  <c r="BD259" i="214"/>
  <c r="AY259" i="214"/>
  <c r="AX259" i="214"/>
  <c r="AW259" i="214"/>
  <c r="AV259" i="214"/>
  <c r="AU259" i="214"/>
  <c r="BD258" i="214"/>
  <c r="AY258" i="214"/>
  <c r="AX258" i="214"/>
  <c r="AW258" i="214"/>
  <c r="AV258" i="214"/>
  <c r="AU258" i="214"/>
  <c r="BD257" i="214"/>
  <c r="AY257" i="214"/>
  <c r="AX257" i="214"/>
  <c r="AW257" i="214"/>
  <c r="AV257" i="214"/>
  <c r="AU257" i="214"/>
  <c r="BD256" i="214"/>
  <c r="AY256" i="214"/>
  <c r="AX256" i="214"/>
  <c r="AW256" i="214"/>
  <c r="AV256" i="214"/>
  <c r="AU256" i="214"/>
  <c r="BD255" i="214"/>
  <c r="AY255" i="214"/>
  <c r="AX255" i="214"/>
  <c r="AW255" i="214"/>
  <c r="AV255" i="214"/>
  <c r="AU255" i="214"/>
  <c r="BD254" i="214"/>
  <c r="AY254" i="214"/>
  <c r="AX254" i="214"/>
  <c r="AW254" i="214"/>
  <c r="AV254" i="214"/>
  <c r="AU254" i="214"/>
  <c r="BD253" i="214"/>
  <c r="AY253" i="214"/>
  <c r="AX253" i="214"/>
  <c r="AW253" i="214"/>
  <c r="AV253" i="214"/>
  <c r="AU253" i="214"/>
  <c r="BD252" i="214"/>
  <c r="AY252" i="214"/>
  <c r="AX252" i="214"/>
  <c r="AW252" i="214"/>
  <c r="AV252" i="214"/>
  <c r="AU252" i="214"/>
  <c r="BD251" i="214"/>
  <c r="AY251" i="214"/>
  <c r="AX251" i="214"/>
  <c r="AW251" i="214"/>
  <c r="AV251" i="214"/>
  <c r="AU251" i="214"/>
  <c r="BD250" i="214"/>
  <c r="AY250" i="214"/>
  <c r="AX250" i="214"/>
  <c r="AW250" i="214"/>
  <c r="AV250" i="214"/>
  <c r="AU250" i="214"/>
  <c r="BD249" i="214"/>
  <c r="AY249" i="214"/>
  <c r="AX249" i="214"/>
  <c r="AW249" i="214"/>
  <c r="AV249" i="214"/>
  <c r="AU249" i="214"/>
  <c r="BD248" i="214"/>
  <c r="AY248" i="214"/>
  <c r="AX248" i="214"/>
  <c r="AW248" i="214"/>
  <c r="AV248" i="214"/>
  <c r="AU248" i="214"/>
  <c r="BD247" i="214"/>
  <c r="AY247" i="214"/>
  <c r="AX247" i="214"/>
  <c r="AW247" i="214"/>
  <c r="AV247" i="214"/>
  <c r="AU247" i="214"/>
  <c r="BD246" i="214"/>
  <c r="AY246" i="214"/>
  <c r="AX246" i="214"/>
  <c r="AW246" i="214"/>
  <c r="AV246" i="214"/>
  <c r="AU246" i="214"/>
  <c r="BD245" i="214"/>
  <c r="AY245" i="214"/>
  <c r="AX245" i="214"/>
  <c r="AW245" i="214"/>
  <c r="AV245" i="214"/>
  <c r="AU245" i="214"/>
  <c r="BD244" i="214"/>
  <c r="AY244" i="214"/>
  <c r="AX244" i="214"/>
  <c r="AW244" i="214"/>
  <c r="AV244" i="214"/>
  <c r="AU244" i="214"/>
  <c r="BD243" i="214"/>
  <c r="AY243" i="214"/>
  <c r="AX243" i="214"/>
  <c r="AW243" i="214"/>
  <c r="AV243" i="214"/>
  <c r="AU243" i="214"/>
  <c r="BD242" i="214"/>
  <c r="AY242" i="214"/>
  <c r="AX242" i="214"/>
  <c r="AW242" i="214"/>
  <c r="AV242" i="214"/>
  <c r="AU242" i="214"/>
  <c r="BD241" i="214"/>
  <c r="AY241" i="214"/>
  <c r="AX241" i="214"/>
  <c r="AW241" i="214"/>
  <c r="AV241" i="214"/>
  <c r="AU241" i="214"/>
  <c r="BD240" i="214"/>
  <c r="AY240" i="214"/>
  <c r="AX240" i="214"/>
  <c r="AW240" i="214"/>
  <c r="AV240" i="214"/>
  <c r="AU240" i="214"/>
  <c r="BD239" i="214"/>
  <c r="AY239" i="214"/>
  <c r="AX239" i="214"/>
  <c r="AW239" i="214"/>
  <c r="AV239" i="214"/>
  <c r="AU239" i="214"/>
  <c r="BD238" i="214"/>
  <c r="AY238" i="214"/>
  <c r="AX238" i="214"/>
  <c r="AW238" i="214"/>
  <c r="AV238" i="214"/>
  <c r="AU238" i="214"/>
  <c r="BD237" i="214"/>
  <c r="AY237" i="214"/>
  <c r="AX237" i="214"/>
  <c r="AW237" i="214"/>
  <c r="AV237" i="214"/>
  <c r="AU237" i="214"/>
  <c r="BD236" i="214"/>
  <c r="AY236" i="214"/>
  <c r="AX236" i="214"/>
  <c r="AW236" i="214"/>
  <c r="AV236" i="214"/>
  <c r="AU236" i="214"/>
  <c r="BD235" i="214"/>
  <c r="AY235" i="214"/>
  <c r="AX235" i="214"/>
  <c r="AW235" i="214"/>
  <c r="AV235" i="214"/>
  <c r="AU235" i="214"/>
  <c r="BD234" i="214"/>
  <c r="AY234" i="214"/>
  <c r="AX234" i="214"/>
  <c r="AW234" i="214"/>
  <c r="AV234" i="214"/>
  <c r="AU234" i="214"/>
  <c r="BD233" i="214"/>
  <c r="AY233" i="214"/>
  <c r="AX233" i="214"/>
  <c r="AW233" i="214"/>
  <c r="AV233" i="214"/>
  <c r="AU233" i="214"/>
  <c r="BD232" i="214"/>
  <c r="AY232" i="214"/>
  <c r="AX232" i="214"/>
  <c r="AW232" i="214"/>
  <c r="AV232" i="214"/>
  <c r="AU232" i="214"/>
  <c r="BD231" i="214"/>
  <c r="AY231" i="214"/>
  <c r="AX231" i="214"/>
  <c r="AW231" i="214"/>
  <c r="AV231" i="214"/>
  <c r="AU231" i="214"/>
  <c r="BD230" i="214"/>
  <c r="AY230" i="214"/>
  <c r="AX230" i="214"/>
  <c r="AW230" i="214"/>
  <c r="AV230" i="214"/>
  <c r="AU230" i="214"/>
  <c r="BD229" i="214"/>
  <c r="AY229" i="214"/>
  <c r="AX229" i="214"/>
  <c r="AW229" i="214"/>
  <c r="AV229" i="214"/>
  <c r="AU229" i="214"/>
  <c r="BD228" i="214"/>
  <c r="AY228" i="214"/>
  <c r="AX228" i="214"/>
  <c r="AW228" i="214"/>
  <c r="AV228" i="214"/>
  <c r="AU228" i="214"/>
  <c r="BD227" i="214"/>
  <c r="AY227" i="214"/>
  <c r="AX227" i="214"/>
  <c r="AW227" i="214"/>
  <c r="AV227" i="214"/>
  <c r="AU227" i="214"/>
  <c r="BD226" i="214"/>
  <c r="AY226" i="214"/>
  <c r="AX226" i="214"/>
  <c r="AW226" i="214"/>
  <c r="AV226" i="214"/>
  <c r="AU226" i="214"/>
  <c r="BD225" i="214"/>
  <c r="AY225" i="214"/>
  <c r="AX225" i="214"/>
  <c r="AW225" i="214"/>
  <c r="AV225" i="214"/>
  <c r="AU225" i="214"/>
  <c r="BD224" i="214"/>
  <c r="AY224" i="214"/>
  <c r="AX224" i="214"/>
  <c r="AW224" i="214"/>
  <c r="AV224" i="214"/>
  <c r="AU224" i="214"/>
  <c r="BD223" i="214"/>
  <c r="AY223" i="214"/>
  <c r="AX223" i="214"/>
  <c r="AW223" i="214"/>
  <c r="AV223" i="214"/>
  <c r="AU223" i="214"/>
  <c r="BD222" i="214"/>
  <c r="AY222" i="214"/>
  <c r="AX222" i="214"/>
  <c r="AW222" i="214"/>
  <c r="AV222" i="214"/>
  <c r="AU222" i="214"/>
  <c r="BD221" i="214"/>
  <c r="AY221" i="214"/>
  <c r="AX221" i="214"/>
  <c r="AW221" i="214"/>
  <c r="AV221" i="214"/>
  <c r="AU221" i="214"/>
  <c r="BD220" i="214"/>
  <c r="AY220" i="214"/>
  <c r="AX220" i="214"/>
  <c r="AW220" i="214"/>
  <c r="AV220" i="214"/>
  <c r="AU220" i="214"/>
  <c r="BD219" i="214"/>
  <c r="AY219" i="214"/>
  <c r="AX219" i="214"/>
  <c r="AW219" i="214"/>
  <c r="AV219" i="214"/>
  <c r="AU219" i="214"/>
  <c r="BD218" i="214"/>
  <c r="AY218" i="214"/>
  <c r="AX218" i="214"/>
  <c r="AW218" i="214"/>
  <c r="AV218" i="214"/>
  <c r="AU218" i="214"/>
  <c r="BD217" i="214"/>
  <c r="AY217" i="214"/>
  <c r="AX217" i="214"/>
  <c r="AW217" i="214"/>
  <c r="AV217" i="214"/>
  <c r="AU217" i="214"/>
  <c r="BD216" i="214"/>
  <c r="AY216" i="214"/>
  <c r="AX216" i="214"/>
  <c r="AW216" i="214"/>
  <c r="AV216" i="214"/>
  <c r="AU216" i="214"/>
  <c r="BD215" i="214"/>
  <c r="AY215" i="214"/>
  <c r="AX215" i="214"/>
  <c r="AW215" i="214"/>
  <c r="AV215" i="214"/>
  <c r="AU215" i="214"/>
  <c r="BD214" i="214"/>
  <c r="AY214" i="214"/>
  <c r="AX214" i="214"/>
  <c r="AW214" i="214"/>
  <c r="AV214" i="214"/>
  <c r="AU214" i="214"/>
  <c r="BD213" i="214"/>
  <c r="AY213" i="214"/>
  <c r="AX213" i="214"/>
  <c r="AW213" i="214"/>
  <c r="AV213" i="214"/>
  <c r="AU213" i="214"/>
  <c r="BD212" i="214"/>
  <c r="AY212" i="214"/>
  <c r="AX212" i="214"/>
  <c r="AW212" i="214"/>
  <c r="AV212" i="214"/>
  <c r="AU212" i="214"/>
  <c r="BD211" i="214"/>
  <c r="AY211" i="214"/>
  <c r="AX211" i="214"/>
  <c r="AW211" i="214"/>
  <c r="AV211" i="214"/>
  <c r="AU211" i="214"/>
  <c r="BD210" i="214"/>
  <c r="AY210" i="214"/>
  <c r="AX210" i="214"/>
  <c r="AW210" i="214"/>
  <c r="AV210" i="214"/>
  <c r="AU210" i="214"/>
  <c r="BD209" i="214"/>
  <c r="AY209" i="214"/>
  <c r="AX209" i="214"/>
  <c r="AW209" i="214"/>
  <c r="AV209" i="214"/>
  <c r="AU209" i="214"/>
  <c r="BD208" i="214"/>
  <c r="AY208" i="214"/>
  <c r="AX208" i="214"/>
  <c r="AW208" i="214"/>
  <c r="AV208" i="214"/>
  <c r="AU208" i="214"/>
  <c r="BD207" i="214"/>
  <c r="AY207" i="214"/>
  <c r="AX207" i="214"/>
  <c r="AW207" i="214"/>
  <c r="AV207" i="214"/>
  <c r="AU207" i="214"/>
  <c r="BD206" i="214"/>
  <c r="AY206" i="214"/>
  <c r="AX206" i="214"/>
  <c r="AW206" i="214"/>
  <c r="AV206" i="214"/>
  <c r="AU206" i="214"/>
  <c r="BD205" i="214"/>
  <c r="AY205" i="214"/>
  <c r="AX205" i="214"/>
  <c r="AW205" i="214"/>
  <c r="AV205" i="214"/>
  <c r="AU205" i="214"/>
  <c r="BD204" i="214"/>
  <c r="AY204" i="214"/>
  <c r="AX204" i="214"/>
  <c r="AW204" i="214"/>
  <c r="AV204" i="214"/>
  <c r="AU204" i="214"/>
  <c r="BD203" i="214"/>
  <c r="AY203" i="214"/>
  <c r="AX203" i="214"/>
  <c r="AW203" i="214"/>
  <c r="AV203" i="214"/>
  <c r="AU203" i="214"/>
  <c r="BD202" i="214"/>
  <c r="AY202" i="214"/>
  <c r="AX202" i="214"/>
  <c r="AW202" i="214"/>
  <c r="AV202" i="214"/>
  <c r="AU202" i="214"/>
  <c r="BD201" i="214"/>
  <c r="AY201" i="214"/>
  <c r="AX201" i="214"/>
  <c r="AW201" i="214"/>
  <c r="AV201" i="214"/>
  <c r="AU201" i="214"/>
  <c r="BD200" i="214"/>
  <c r="AY200" i="214"/>
  <c r="AX200" i="214"/>
  <c r="AW200" i="214"/>
  <c r="AV200" i="214"/>
  <c r="AU200" i="214"/>
  <c r="BD199" i="214"/>
  <c r="AY199" i="214"/>
  <c r="AX199" i="214"/>
  <c r="AW199" i="214"/>
  <c r="AV199" i="214"/>
  <c r="AU199" i="214"/>
  <c r="BD198" i="214"/>
  <c r="AY198" i="214"/>
  <c r="AX198" i="214"/>
  <c r="AW198" i="214"/>
  <c r="AV198" i="214"/>
  <c r="AU198" i="214"/>
  <c r="BD197" i="214"/>
  <c r="AY197" i="214"/>
  <c r="AX197" i="214"/>
  <c r="AW197" i="214"/>
  <c r="AV197" i="214"/>
  <c r="AU197" i="214"/>
  <c r="BD196" i="214"/>
  <c r="AY196" i="214"/>
  <c r="AX196" i="214"/>
  <c r="AW196" i="214"/>
  <c r="AV196" i="214"/>
  <c r="AU196" i="214"/>
  <c r="BD195" i="214"/>
  <c r="AY195" i="214"/>
  <c r="AX195" i="214"/>
  <c r="AW195" i="214"/>
  <c r="AV195" i="214"/>
  <c r="AU195" i="214"/>
  <c r="BD194" i="214"/>
  <c r="AY194" i="214"/>
  <c r="AX194" i="214"/>
  <c r="AW194" i="214"/>
  <c r="AV194" i="214"/>
  <c r="AU194" i="214"/>
  <c r="BD193" i="214"/>
  <c r="AY193" i="214"/>
  <c r="AX193" i="214"/>
  <c r="AW193" i="214"/>
  <c r="AV193" i="214"/>
  <c r="AU193" i="214"/>
  <c r="BD192" i="214"/>
  <c r="AY192" i="214"/>
  <c r="AX192" i="214"/>
  <c r="AW192" i="214"/>
  <c r="AV192" i="214"/>
  <c r="AU192" i="214"/>
  <c r="BD191" i="214"/>
  <c r="AY191" i="214"/>
  <c r="AX191" i="214"/>
  <c r="AW191" i="214"/>
  <c r="AV191" i="214"/>
  <c r="AU191" i="214"/>
  <c r="BD190" i="214"/>
  <c r="AY190" i="214"/>
  <c r="AX190" i="214"/>
  <c r="AW190" i="214"/>
  <c r="AV190" i="214"/>
  <c r="AU190" i="214"/>
  <c r="BD189" i="214"/>
  <c r="AY189" i="214"/>
  <c r="AX189" i="214"/>
  <c r="AW189" i="214"/>
  <c r="AV189" i="214"/>
  <c r="AU189" i="214"/>
  <c r="BD188" i="214"/>
  <c r="AY188" i="214"/>
  <c r="AX188" i="214"/>
  <c r="AW188" i="214"/>
  <c r="AV188" i="214"/>
  <c r="AU188" i="214"/>
  <c r="BD187" i="214"/>
  <c r="AY187" i="214"/>
  <c r="AX187" i="214"/>
  <c r="AW187" i="214"/>
  <c r="AV187" i="214"/>
  <c r="AU187" i="214"/>
  <c r="BD186" i="214"/>
  <c r="AY186" i="214"/>
  <c r="AX186" i="214"/>
  <c r="AW186" i="214"/>
  <c r="AV186" i="214"/>
  <c r="AU186" i="214"/>
  <c r="BD185" i="214"/>
  <c r="AY185" i="214"/>
  <c r="AX185" i="214"/>
  <c r="AW185" i="214"/>
  <c r="AV185" i="214"/>
  <c r="AU185" i="214"/>
  <c r="BD184" i="214"/>
  <c r="AY184" i="214"/>
  <c r="AX184" i="214"/>
  <c r="AW184" i="214"/>
  <c r="AV184" i="214"/>
  <c r="AU184" i="214"/>
  <c r="BD183" i="214"/>
  <c r="AY183" i="214"/>
  <c r="AX183" i="214"/>
  <c r="AW183" i="214"/>
  <c r="AV183" i="214"/>
  <c r="AU183" i="214"/>
  <c r="BD182" i="214"/>
  <c r="AY182" i="214"/>
  <c r="AX182" i="214"/>
  <c r="AW182" i="214"/>
  <c r="AV182" i="214"/>
  <c r="AU182" i="214"/>
  <c r="BD181" i="214"/>
  <c r="AY181" i="214"/>
  <c r="AX181" i="214"/>
  <c r="AW181" i="214"/>
  <c r="AV181" i="214"/>
  <c r="AU181" i="214"/>
  <c r="BD180" i="214"/>
  <c r="AY180" i="214"/>
  <c r="AX180" i="214"/>
  <c r="AW180" i="214"/>
  <c r="AV180" i="214"/>
  <c r="AU180" i="214"/>
  <c r="BD179" i="214"/>
  <c r="AY179" i="214"/>
  <c r="AX179" i="214"/>
  <c r="AW179" i="214"/>
  <c r="AV179" i="214"/>
  <c r="AU179" i="214"/>
  <c r="BD178" i="214"/>
  <c r="AY178" i="214"/>
  <c r="AX178" i="214"/>
  <c r="AW178" i="214"/>
  <c r="AV178" i="214"/>
  <c r="AU178" i="214"/>
  <c r="BD177" i="214"/>
  <c r="AY177" i="214"/>
  <c r="AX177" i="214"/>
  <c r="AW177" i="214"/>
  <c r="AV177" i="214"/>
  <c r="AU177" i="214"/>
  <c r="BD176" i="214"/>
  <c r="AY176" i="214"/>
  <c r="AX176" i="214"/>
  <c r="AW176" i="214"/>
  <c r="AV176" i="214"/>
  <c r="AU176" i="214"/>
  <c r="BD175" i="214"/>
  <c r="AY175" i="214"/>
  <c r="AX175" i="214"/>
  <c r="AW175" i="214"/>
  <c r="AV175" i="214"/>
  <c r="AU175" i="214"/>
  <c r="BD174" i="214"/>
  <c r="AY174" i="214"/>
  <c r="AX174" i="214"/>
  <c r="AW174" i="214"/>
  <c r="AV174" i="214"/>
  <c r="AU174" i="214"/>
  <c r="BD173" i="214"/>
  <c r="AY173" i="214"/>
  <c r="AX173" i="214"/>
  <c r="AW173" i="214"/>
  <c r="AV173" i="214"/>
  <c r="AU173" i="214"/>
  <c r="BD172" i="214"/>
  <c r="AY172" i="214"/>
  <c r="AX172" i="214"/>
  <c r="AW172" i="214"/>
  <c r="AV172" i="214"/>
  <c r="AU172" i="214"/>
  <c r="BD171" i="214"/>
  <c r="AY171" i="214"/>
  <c r="AX171" i="214"/>
  <c r="AW171" i="214"/>
  <c r="AV171" i="214"/>
  <c r="AU171" i="214"/>
  <c r="BD170" i="214"/>
  <c r="AY170" i="214"/>
  <c r="AX170" i="214"/>
  <c r="AW170" i="214"/>
  <c r="AV170" i="214"/>
  <c r="AU170" i="214"/>
  <c r="BD169" i="214"/>
  <c r="AY169" i="214"/>
  <c r="AX169" i="214"/>
  <c r="AW169" i="214"/>
  <c r="AV169" i="214"/>
  <c r="AU169" i="214"/>
  <c r="BD168" i="214"/>
  <c r="AY168" i="214"/>
  <c r="AX168" i="214"/>
  <c r="AW168" i="214"/>
  <c r="AV168" i="214"/>
  <c r="AU168" i="214"/>
  <c r="BD167" i="214"/>
  <c r="AY167" i="214"/>
  <c r="AX167" i="214"/>
  <c r="AW167" i="214"/>
  <c r="AV167" i="214"/>
  <c r="AU167" i="214"/>
  <c r="BD166" i="214"/>
  <c r="AY166" i="214"/>
  <c r="AX166" i="214"/>
  <c r="AW166" i="214"/>
  <c r="AV166" i="214"/>
  <c r="AU166" i="214"/>
  <c r="BD165" i="214"/>
  <c r="AY165" i="214"/>
  <c r="AX165" i="214"/>
  <c r="AW165" i="214"/>
  <c r="AV165" i="214"/>
  <c r="AU165" i="214"/>
  <c r="BD164" i="214"/>
  <c r="AY164" i="214"/>
  <c r="AX164" i="214"/>
  <c r="AW164" i="214"/>
  <c r="AV164" i="214"/>
  <c r="AU164" i="214"/>
  <c r="BD163" i="214"/>
  <c r="AY163" i="214"/>
  <c r="AX163" i="214"/>
  <c r="AW163" i="214"/>
  <c r="AV163" i="214"/>
  <c r="AU163" i="214"/>
  <c r="BD162" i="214"/>
  <c r="AY162" i="214"/>
  <c r="AX162" i="214"/>
  <c r="AW162" i="214"/>
  <c r="AV162" i="214"/>
  <c r="AU162" i="214"/>
  <c r="BD161" i="214"/>
  <c r="AY161" i="214"/>
  <c r="AX161" i="214"/>
  <c r="AW161" i="214"/>
  <c r="AV161" i="214"/>
  <c r="AU161" i="214"/>
  <c r="BD160" i="214"/>
  <c r="AY160" i="214"/>
  <c r="AX160" i="214"/>
  <c r="AW160" i="214"/>
  <c r="AV160" i="214"/>
  <c r="AU160" i="214"/>
  <c r="BD159" i="214"/>
  <c r="AY159" i="214"/>
  <c r="AX159" i="214"/>
  <c r="AW159" i="214"/>
  <c r="AV159" i="214"/>
  <c r="AU159" i="214"/>
  <c r="BD158" i="214"/>
  <c r="AY158" i="214"/>
  <c r="AX158" i="214"/>
  <c r="AW158" i="214"/>
  <c r="AV158" i="214"/>
  <c r="AU158" i="214"/>
  <c r="BD157" i="214"/>
  <c r="AY157" i="214"/>
  <c r="AX157" i="214"/>
  <c r="AW157" i="214"/>
  <c r="AV157" i="214"/>
  <c r="AU157" i="214"/>
  <c r="BD156" i="214"/>
  <c r="AY156" i="214"/>
  <c r="AX156" i="214"/>
  <c r="AW156" i="214"/>
  <c r="AV156" i="214"/>
  <c r="AU156" i="214"/>
  <c r="BD155" i="214"/>
  <c r="AY155" i="214"/>
  <c r="AX155" i="214"/>
  <c r="AW155" i="214"/>
  <c r="AV155" i="214"/>
  <c r="AU155" i="214"/>
  <c r="BD154" i="214"/>
  <c r="AY154" i="214"/>
  <c r="AX154" i="214"/>
  <c r="AW154" i="214"/>
  <c r="AV154" i="214"/>
  <c r="AU154" i="214"/>
  <c r="BD153" i="214"/>
  <c r="AY153" i="214"/>
  <c r="AX153" i="214"/>
  <c r="AW153" i="214"/>
  <c r="AV153" i="214"/>
  <c r="AU153" i="214"/>
  <c r="BD152" i="214"/>
  <c r="AY152" i="214"/>
  <c r="AX152" i="214"/>
  <c r="AW152" i="214"/>
  <c r="AV152" i="214"/>
  <c r="AU152" i="214"/>
  <c r="BD151" i="214"/>
  <c r="AY151" i="214"/>
  <c r="AX151" i="214"/>
  <c r="AW151" i="214"/>
  <c r="AV151" i="214"/>
  <c r="AU151" i="214"/>
  <c r="BD150" i="214"/>
  <c r="AY150" i="214"/>
  <c r="AX150" i="214"/>
  <c r="AW150" i="214"/>
  <c r="AV150" i="214"/>
  <c r="AU150" i="214"/>
  <c r="BD149" i="214"/>
  <c r="AY149" i="214"/>
  <c r="AX149" i="214"/>
  <c r="AW149" i="214"/>
  <c r="AV149" i="214"/>
  <c r="AU149" i="214"/>
  <c r="BD148" i="214"/>
  <c r="AY148" i="214"/>
  <c r="AX148" i="214"/>
  <c r="AW148" i="214"/>
  <c r="AV148" i="214"/>
  <c r="AU148" i="214"/>
  <c r="BD147" i="214"/>
  <c r="AY147" i="214"/>
  <c r="AX147" i="214"/>
  <c r="AW147" i="214"/>
  <c r="AV147" i="214"/>
  <c r="AU147" i="214"/>
  <c r="BD146" i="214"/>
  <c r="AY146" i="214"/>
  <c r="AX146" i="214"/>
  <c r="AW146" i="214"/>
  <c r="AV146" i="214"/>
  <c r="AU146" i="214"/>
  <c r="BD145" i="214"/>
  <c r="AY145" i="214"/>
  <c r="AX145" i="214"/>
  <c r="AW145" i="214"/>
  <c r="AV145" i="214"/>
  <c r="AU145" i="214"/>
  <c r="BD144" i="214"/>
  <c r="AY144" i="214"/>
  <c r="AX144" i="214"/>
  <c r="AW144" i="214"/>
  <c r="AV144" i="214"/>
  <c r="AU144" i="214"/>
  <c r="BD143" i="214"/>
  <c r="AY143" i="214"/>
  <c r="AX143" i="214"/>
  <c r="AW143" i="214"/>
  <c r="AV143" i="214"/>
  <c r="AU143" i="214"/>
  <c r="BD142" i="214"/>
  <c r="AY142" i="214"/>
  <c r="AX142" i="214"/>
  <c r="AW142" i="214"/>
  <c r="AV142" i="214"/>
  <c r="AU142" i="214"/>
  <c r="BD141" i="214"/>
  <c r="AY141" i="214"/>
  <c r="AX141" i="214"/>
  <c r="AW141" i="214"/>
  <c r="AV141" i="214"/>
  <c r="AU141" i="214"/>
  <c r="BD140" i="214"/>
  <c r="AY140" i="214"/>
  <c r="AX140" i="214"/>
  <c r="AW140" i="214"/>
  <c r="AV140" i="214"/>
  <c r="AU140" i="214"/>
  <c r="BD139" i="214"/>
  <c r="AY139" i="214"/>
  <c r="AX139" i="214"/>
  <c r="AW139" i="214"/>
  <c r="AV139" i="214"/>
  <c r="AU139" i="214"/>
  <c r="BD138" i="214"/>
  <c r="AY138" i="214"/>
  <c r="AX138" i="214"/>
  <c r="AW138" i="214"/>
  <c r="AV138" i="214"/>
  <c r="AU138" i="214"/>
  <c r="BD137" i="214"/>
  <c r="AY137" i="214"/>
  <c r="AX137" i="214"/>
  <c r="AW137" i="214"/>
  <c r="AV137" i="214"/>
  <c r="AU137" i="214"/>
  <c r="BD136" i="214"/>
  <c r="AY136" i="214"/>
  <c r="AX136" i="214"/>
  <c r="AW136" i="214"/>
  <c r="AV136" i="214"/>
  <c r="AU136" i="214"/>
  <c r="BD135" i="214"/>
  <c r="AY135" i="214"/>
  <c r="AX135" i="214"/>
  <c r="AW135" i="214"/>
  <c r="AV135" i="214"/>
  <c r="AU135" i="214"/>
  <c r="BD134" i="214"/>
  <c r="AY134" i="214"/>
  <c r="AX134" i="214"/>
  <c r="AW134" i="214"/>
  <c r="AV134" i="214"/>
  <c r="AU134" i="214"/>
  <c r="BD133" i="214"/>
  <c r="AY133" i="214"/>
  <c r="AX133" i="214"/>
  <c r="AW133" i="214"/>
  <c r="AV133" i="214"/>
  <c r="AU133" i="214"/>
  <c r="BD132" i="214"/>
  <c r="AY132" i="214"/>
  <c r="AX132" i="214"/>
  <c r="AW132" i="214"/>
  <c r="AV132" i="214"/>
  <c r="AU132" i="214"/>
  <c r="BD131" i="214"/>
  <c r="AY131" i="214"/>
  <c r="AX131" i="214"/>
  <c r="AW131" i="214"/>
  <c r="AV131" i="214"/>
  <c r="AU131" i="214"/>
  <c r="BD130" i="214"/>
  <c r="AY130" i="214"/>
  <c r="AX130" i="214"/>
  <c r="AW130" i="214"/>
  <c r="AV130" i="214"/>
  <c r="AU130" i="214"/>
  <c r="BD129" i="214"/>
  <c r="AY129" i="214"/>
  <c r="AX129" i="214"/>
  <c r="AW129" i="214"/>
  <c r="AV129" i="214"/>
  <c r="AU129" i="214"/>
  <c r="BD128" i="214"/>
  <c r="AY128" i="214"/>
  <c r="AX128" i="214"/>
  <c r="AW128" i="214"/>
  <c r="AV128" i="214"/>
  <c r="AU128" i="214"/>
  <c r="BD127" i="214"/>
  <c r="AY127" i="214"/>
  <c r="AX127" i="214"/>
  <c r="AW127" i="214"/>
  <c r="AV127" i="214"/>
  <c r="AU127" i="214"/>
  <c r="BD126" i="214"/>
  <c r="AY126" i="214"/>
  <c r="AX126" i="214"/>
  <c r="AW126" i="214"/>
  <c r="AV126" i="214"/>
  <c r="AU126" i="214"/>
  <c r="BD125" i="214"/>
  <c r="AY125" i="214"/>
  <c r="AX125" i="214"/>
  <c r="AW125" i="214"/>
  <c r="AV125" i="214"/>
  <c r="AU125" i="214"/>
  <c r="BD124" i="214"/>
  <c r="AY124" i="214"/>
  <c r="AX124" i="214"/>
  <c r="AW124" i="214"/>
  <c r="AV124" i="214"/>
  <c r="AU124" i="214"/>
  <c r="BD123" i="214"/>
  <c r="AY123" i="214"/>
  <c r="AX123" i="214"/>
  <c r="AW123" i="214"/>
  <c r="AV123" i="214"/>
  <c r="AU123" i="214"/>
  <c r="BD122" i="214"/>
  <c r="AY122" i="214"/>
  <c r="AX122" i="214"/>
  <c r="AW122" i="214"/>
  <c r="AV122" i="214"/>
  <c r="AU122" i="214"/>
  <c r="BD121" i="214"/>
  <c r="AY121" i="214"/>
  <c r="AX121" i="214"/>
  <c r="AW121" i="214"/>
  <c r="AV121" i="214"/>
  <c r="AU121" i="214"/>
  <c r="BD120" i="214"/>
  <c r="AY120" i="214"/>
  <c r="AX120" i="214"/>
  <c r="AW120" i="214"/>
  <c r="AV120" i="214"/>
  <c r="AU120" i="214"/>
  <c r="BD119" i="214"/>
  <c r="AY119" i="214"/>
  <c r="AX119" i="214"/>
  <c r="AW119" i="214"/>
  <c r="AV119" i="214"/>
  <c r="AU119" i="214"/>
  <c r="BD118" i="214"/>
  <c r="AY118" i="214"/>
  <c r="AX118" i="214"/>
  <c r="AW118" i="214"/>
  <c r="AV118" i="214"/>
  <c r="AU118" i="214"/>
  <c r="BD117" i="214"/>
  <c r="AY117" i="214"/>
  <c r="AX117" i="214"/>
  <c r="AW117" i="214"/>
  <c r="AV117" i="214"/>
  <c r="AU117" i="214"/>
  <c r="BD116" i="214"/>
  <c r="AY116" i="214"/>
  <c r="AX116" i="214"/>
  <c r="AW116" i="214"/>
  <c r="AV116" i="214"/>
  <c r="AU116" i="214"/>
  <c r="BD115" i="214"/>
  <c r="AY115" i="214"/>
  <c r="AX115" i="214"/>
  <c r="AW115" i="214"/>
  <c r="AV115" i="214"/>
  <c r="AU115" i="214"/>
  <c r="BD114" i="214"/>
  <c r="AY114" i="214"/>
  <c r="AX114" i="214"/>
  <c r="AW114" i="214"/>
  <c r="AV114" i="214"/>
  <c r="AU114" i="214"/>
  <c r="BD113" i="214"/>
  <c r="AY113" i="214"/>
  <c r="AX113" i="214"/>
  <c r="AW113" i="214"/>
  <c r="AV113" i="214"/>
  <c r="AU113" i="214"/>
  <c r="BD112" i="214"/>
  <c r="AY112" i="214"/>
  <c r="AX112" i="214"/>
  <c r="AW112" i="214"/>
  <c r="AV112" i="214"/>
  <c r="AU112" i="214"/>
  <c r="BD111" i="214"/>
  <c r="AY111" i="214"/>
  <c r="AX111" i="214"/>
  <c r="AW111" i="214"/>
  <c r="AV111" i="214"/>
  <c r="AU111" i="214"/>
  <c r="BD110" i="214"/>
  <c r="AY110" i="214"/>
  <c r="AX110" i="214"/>
  <c r="AW110" i="214"/>
  <c r="AV110" i="214"/>
  <c r="AU110" i="214"/>
  <c r="BD109" i="214"/>
  <c r="AY109" i="214"/>
  <c r="AX109" i="214"/>
  <c r="AW109" i="214"/>
  <c r="AV109" i="214"/>
  <c r="AU109" i="214"/>
  <c r="BD108" i="214"/>
  <c r="AY108" i="214"/>
  <c r="AX108" i="214"/>
  <c r="AW108" i="214"/>
  <c r="AV108" i="214"/>
  <c r="AU108" i="214"/>
  <c r="BD107" i="214"/>
  <c r="AY107" i="214"/>
  <c r="AX107" i="214"/>
  <c r="AW107" i="214"/>
  <c r="AV107" i="214"/>
  <c r="AU107" i="214"/>
  <c r="BD106" i="214"/>
  <c r="AY106" i="214"/>
  <c r="AX106" i="214"/>
  <c r="AW106" i="214"/>
  <c r="AV106" i="214"/>
  <c r="AU106" i="214"/>
  <c r="BD105" i="214"/>
  <c r="AY105" i="214"/>
  <c r="AX105" i="214"/>
  <c r="AW105" i="214"/>
  <c r="AV105" i="214"/>
  <c r="AU105" i="214"/>
  <c r="BD104" i="214"/>
  <c r="AY104" i="214"/>
  <c r="AX104" i="214"/>
  <c r="AW104" i="214"/>
  <c r="AV104" i="214"/>
  <c r="AU104" i="214"/>
  <c r="BD103" i="214"/>
  <c r="AY103" i="214"/>
  <c r="AX103" i="214"/>
  <c r="AW103" i="214"/>
  <c r="AV103" i="214"/>
  <c r="AU103" i="214"/>
  <c r="BD102" i="214"/>
  <c r="AY102" i="214"/>
  <c r="AX102" i="214"/>
  <c r="AW102" i="214"/>
  <c r="AV102" i="214"/>
  <c r="AU102" i="214"/>
  <c r="BD101" i="214"/>
  <c r="AY101" i="214"/>
  <c r="AX101" i="214"/>
  <c r="AW101" i="214"/>
  <c r="AV101" i="214"/>
  <c r="AU101" i="214"/>
  <c r="BD100" i="214"/>
  <c r="AY100" i="214"/>
  <c r="AX100" i="214"/>
  <c r="AW100" i="214"/>
  <c r="AV100" i="214"/>
  <c r="AU100" i="214"/>
  <c r="BD99" i="214"/>
  <c r="AY99" i="214"/>
  <c r="AX99" i="214"/>
  <c r="AW99" i="214"/>
  <c r="AV99" i="214"/>
  <c r="AU99" i="214"/>
  <c r="BD98" i="214"/>
  <c r="AY98" i="214"/>
  <c r="AX98" i="214"/>
  <c r="AW98" i="214"/>
  <c r="AV98" i="214"/>
  <c r="AU98" i="214"/>
  <c r="BD97" i="214"/>
  <c r="AY97" i="214"/>
  <c r="AX97" i="214"/>
  <c r="AW97" i="214"/>
  <c r="AV97" i="214"/>
  <c r="AU97" i="214"/>
  <c r="BD96" i="214"/>
  <c r="AY96" i="214"/>
  <c r="AX96" i="214"/>
  <c r="AW96" i="214"/>
  <c r="AV96" i="214"/>
  <c r="AU96" i="214"/>
  <c r="BD95" i="214"/>
  <c r="AY95" i="214"/>
  <c r="AX95" i="214"/>
  <c r="AW95" i="214"/>
  <c r="AV95" i="214"/>
  <c r="AU95" i="214"/>
  <c r="BD94" i="214"/>
  <c r="AY94" i="214"/>
  <c r="AX94" i="214"/>
  <c r="AW94" i="214"/>
  <c r="AV94" i="214"/>
  <c r="AU94" i="214"/>
  <c r="BD93" i="214"/>
  <c r="AY93" i="214"/>
  <c r="AX93" i="214"/>
  <c r="AW93" i="214"/>
  <c r="AV93" i="214"/>
  <c r="AU93" i="214"/>
  <c r="BD92" i="214"/>
  <c r="AY92" i="214"/>
  <c r="AX92" i="214"/>
  <c r="AW92" i="214"/>
  <c r="AV92" i="214"/>
  <c r="AU92" i="214"/>
  <c r="BD91" i="214"/>
  <c r="AY91" i="214"/>
  <c r="AX91" i="214"/>
  <c r="AW91" i="214"/>
  <c r="AV91" i="214"/>
  <c r="AU91" i="214"/>
  <c r="BD90" i="214"/>
  <c r="AY90" i="214"/>
  <c r="AX90" i="214"/>
  <c r="AW90" i="214"/>
  <c r="AV90" i="214"/>
  <c r="AU90" i="214"/>
  <c r="BD89" i="214"/>
  <c r="AY89" i="214"/>
  <c r="AX89" i="214"/>
  <c r="AW89" i="214"/>
  <c r="AV89" i="214"/>
  <c r="AU89" i="214"/>
  <c r="BD88" i="214"/>
  <c r="AY88" i="214"/>
  <c r="AX88" i="214"/>
  <c r="AW88" i="214"/>
  <c r="AV88" i="214"/>
  <c r="AU88" i="214"/>
  <c r="BD87" i="214"/>
  <c r="AY87" i="214"/>
  <c r="AX87" i="214"/>
  <c r="AW87" i="214"/>
  <c r="AV87" i="214"/>
  <c r="AU87" i="214"/>
  <c r="BD86" i="214"/>
  <c r="AY86" i="214"/>
  <c r="AX86" i="214"/>
  <c r="AW86" i="214"/>
  <c r="AV86" i="214"/>
  <c r="AU86" i="214"/>
  <c r="BD85" i="214"/>
  <c r="AY85" i="214"/>
  <c r="AX85" i="214"/>
  <c r="AW85" i="214"/>
  <c r="AV85" i="214"/>
  <c r="AU85" i="214"/>
  <c r="BD84" i="214"/>
  <c r="AY84" i="214"/>
  <c r="AX84" i="214"/>
  <c r="AW84" i="214"/>
  <c r="AV84" i="214"/>
  <c r="AU84" i="214"/>
  <c r="BD83" i="214"/>
  <c r="AY83" i="214"/>
  <c r="AX83" i="214"/>
  <c r="AW83" i="214"/>
  <c r="AV83" i="214"/>
  <c r="AU83" i="214"/>
  <c r="BD82" i="214"/>
  <c r="AY82" i="214"/>
  <c r="AX82" i="214"/>
  <c r="AW82" i="214"/>
  <c r="AV82" i="214"/>
  <c r="AU82" i="214"/>
  <c r="BD81" i="214"/>
  <c r="AY81" i="214"/>
  <c r="AX81" i="214"/>
  <c r="AW81" i="214"/>
  <c r="AV81" i="214"/>
  <c r="AU81" i="214"/>
  <c r="BD80" i="214"/>
  <c r="AY80" i="214"/>
  <c r="AX80" i="214"/>
  <c r="AW80" i="214"/>
  <c r="AV80" i="214"/>
  <c r="AU80" i="214"/>
  <c r="BD79" i="214"/>
  <c r="AY79" i="214"/>
  <c r="AX79" i="214"/>
  <c r="AW79" i="214"/>
  <c r="AV79" i="214"/>
  <c r="AU79" i="214"/>
  <c r="BD78" i="214"/>
  <c r="AY78" i="214"/>
  <c r="AX78" i="214"/>
  <c r="AW78" i="214"/>
  <c r="AV78" i="214"/>
  <c r="AU78" i="214"/>
  <c r="BD77" i="214"/>
  <c r="AY77" i="214"/>
  <c r="AX77" i="214"/>
  <c r="AW77" i="214"/>
  <c r="AV77" i="214"/>
  <c r="AU77" i="214"/>
  <c r="BD76" i="214"/>
  <c r="AY76" i="214"/>
  <c r="AX76" i="214"/>
  <c r="AW76" i="214"/>
  <c r="AV76" i="214"/>
  <c r="AU76" i="214"/>
  <c r="BD75" i="214"/>
  <c r="AY75" i="214"/>
  <c r="AX75" i="214"/>
  <c r="AW75" i="214"/>
  <c r="AV75" i="214"/>
  <c r="AU75" i="214"/>
  <c r="BD74" i="214"/>
  <c r="AY74" i="214"/>
  <c r="AX74" i="214"/>
  <c r="AW74" i="214"/>
  <c r="AV74" i="214"/>
  <c r="AU74" i="214"/>
  <c r="BD73" i="214"/>
  <c r="AY73" i="214"/>
  <c r="AX73" i="214"/>
  <c r="AW73" i="214"/>
  <c r="AV73" i="214"/>
  <c r="AU73" i="214"/>
  <c r="BD72" i="214"/>
  <c r="AY72" i="214"/>
  <c r="AX72" i="214"/>
  <c r="AW72" i="214"/>
  <c r="AV72" i="214"/>
  <c r="AU72" i="214"/>
  <c r="BD71" i="214"/>
  <c r="AY71" i="214"/>
  <c r="AX71" i="214"/>
  <c r="AW71" i="214"/>
  <c r="AV71" i="214"/>
  <c r="AU71" i="214"/>
  <c r="BD70" i="214"/>
  <c r="AY70" i="214"/>
  <c r="AX70" i="214"/>
  <c r="AW70" i="214"/>
  <c r="AV70" i="214"/>
  <c r="AU70" i="214"/>
  <c r="BD69" i="214"/>
  <c r="AY69" i="214"/>
  <c r="AX69" i="214"/>
  <c r="AW69" i="214"/>
  <c r="AV69" i="214"/>
  <c r="AU69" i="214"/>
  <c r="BD68" i="214"/>
  <c r="AY68" i="214"/>
  <c r="AX68" i="214"/>
  <c r="AW68" i="214"/>
  <c r="AV68" i="214"/>
  <c r="AU68" i="214"/>
  <c r="BD67" i="214"/>
  <c r="AY67" i="214"/>
  <c r="AX67" i="214"/>
  <c r="AW67" i="214"/>
  <c r="AV67" i="214"/>
  <c r="AU67" i="214"/>
  <c r="BD66" i="214"/>
  <c r="AY66" i="214"/>
  <c r="AX66" i="214"/>
  <c r="AW66" i="214"/>
  <c r="AV66" i="214"/>
  <c r="AU66" i="214"/>
  <c r="BD65" i="214"/>
  <c r="AY65" i="214"/>
  <c r="AX65" i="214"/>
  <c r="AW65" i="214"/>
  <c r="AV65" i="214"/>
  <c r="AU65" i="214"/>
  <c r="BD64" i="214"/>
  <c r="AY64" i="214"/>
  <c r="AX64" i="214"/>
  <c r="AW64" i="214"/>
  <c r="AV64" i="214"/>
  <c r="AU64" i="214"/>
  <c r="BD63" i="214"/>
  <c r="AY63" i="214"/>
  <c r="AX63" i="214"/>
  <c r="AW63" i="214"/>
  <c r="AV63" i="214"/>
  <c r="AU63" i="214"/>
  <c r="BD62" i="214"/>
  <c r="AY62" i="214"/>
  <c r="AX62" i="214"/>
  <c r="AW62" i="214"/>
  <c r="AV62" i="214"/>
  <c r="AU62" i="214"/>
  <c r="BD61" i="214"/>
  <c r="AY61" i="214"/>
  <c r="AX61" i="214"/>
  <c r="AW61" i="214"/>
  <c r="AV61" i="214"/>
  <c r="AU61" i="214"/>
  <c r="BD60" i="214"/>
  <c r="AY60" i="214"/>
  <c r="AX60" i="214"/>
  <c r="AW60" i="214"/>
  <c r="AV60" i="214"/>
  <c r="AU60" i="214"/>
  <c r="BD59" i="214"/>
  <c r="AY59" i="214"/>
  <c r="AX59" i="214"/>
  <c r="AW59" i="214"/>
  <c r="AV59" i="214"/>
  <c r="AU59" i="214"/>
  <c r="BD58" i="214"/>
  <c r="AY58" i="214"/>
  <c r="AX58" i="214"/>
  <c r="AW58" i="214"/>
  <c r="AV58" i="214"/>
  <c r="AU58" i="214"/>
  <c r="BD57" i="214"/>
  <c r="AY57" i="214"/>
  <c r="AX57" i="214"/>
  <c r="AW57" i="214"/>
  <c r="AV57" i="214"/>
  <c r="AU57" i="214"/>
  <c r="BD56" i="214"/>
  <c r="AY56" i="214"/>
  <c r="AX56" i="214"/>
  <c r="AW56" i="214"/>
  <c r="AV56" i="214"/>
  <c r="AU56" i="214"/>
  <c r="BD55" i="214"/>
  <c r="AY55" i="214"/>
  <c r="AX55" i="214"/>
  <c r="AW55" i="214"/>
  <c r="AV55" i="214"/>
  <c r="AU55" i="214"/>
  <c r="BD54" i="214"/>
  <c r="AY54" i="214"/>
  <c r="AX54" i="214"/>
  <c r="AW54" i="214"/>
  <c r="AV54" i="214"/>
  <c r="AU54" i="214"/>
  <c r="BD53" i="214"/>
  <c r="AY53" i="214"/>
  <c r="AX53" i="214"/>
  <c r="AW53" i="214"/>
  <c r="AV53" i="214"/>
  <c r="AU53" i="214"/>
  <c r="BD52" i="214"/>
  <c r="AY52" i="214"/>
  <c r="AX52" i="214"/>
  <c r="AW52" i="214"/>
  <c r="AV52" i="214"/>
  <c r="AU52" i="214"/>
  <c r="BD51" i="214"/>
  <c r="AY51" i="214"/>
  <c r="AX51" i="214"/>
  <c r="AW51" i="214"/>
  <c r="AV51" i="214"/>
  <c r="AU51" i="214"/>
  <c r="BD50" i="214"/>
  <c r="AY50" i="214"/>
  <c r="AX50" i="214"/>
  <c r="AW50" i="214"/>
  <c r="AV50" i="214"/>
  <c r="AU50" i="214"/>
  <c r="BD49" i="214"/>
  <c r="AY49" i="214"/>
  <c r="AX49" i="214"/>
  <c r="AW49" i="214"/>
  <c r="AV49" i="214"/>
  <c r="AU49" i="214"/>
  <c r="BD48" i="214"/>
  <c r="AY48" i="214"/>
  <c r="AX48" i="214"/>
  <c r="AW48" i="214"/>
  <c r="AV48" i="214"/>
  <c r="AU48" i="214"/>
  <c r="BD47" i="214"/>
  <c r="AY47" i="214"/>
  <c r="AX47" i="214"/>
  <c r="AW47" i="214"/>
  <c r="AV47" i="214"/>
  <c r="AU47" i="214"/>
  <c r="BD46" i="214"/>
  <c r="AY46" i="214"/>
  <c r="AX46" i="214"/>
  <c r="AW46" i="214"/>
  <c r="AV46" i="214"/>
  <c r="AU46" i="214"/>
  <c r="BD45" i="214"/>
  <c r="AY45" i="214"/>
  <c r="AX45" i="214"/>
  <c r="AW45" i="214"/>
  <c r="AV45" i="214"/>
  <c r="AU45" i="214"/>
  <c r="BD44" i="214"/>
  <c r="AY44" i="214"/>
  <c r="AX44" i="214"/>
  <c r="AW44" i="214"/>
  <c r="AV44" i="214"/>
  <c r="AU44" i="214"/>
  <c r="BD43" i="214"/>
  <c r="AY43" i="214"/>
  <c r="AX43" i="214"/>
  <c r="AW43" i="214"/>
  <c r="AV43" i="214"/>
  <c r="AU43" i="214"/>
  <c r="BD42" i="214"/>
  <c r="AY42" i="214"/>
  <c r="AX42" i="214"/>
  <c r="AW42" i="214"/>
  <c r="AV42" i="214"/>
  <c r="AU42" i="214"/>
  <c r="BD41" i="214"/>
  <c r="AY41" i="214"/>
  <c r="AX41" i="214"/>
  <c r="AW41" i="214"/>
  <c r="AV41" i="214"/>
  <c r="AU41" i="214"/>
  <c r="BD40" i="214"/>
  <c r="AY40" i="214"/>
  <c r="AX40" i="214"/>
  <c r="AW40" i="214"/>
  <c r="AV40" i="214"/>
  <c r="AU40" i="214"/>
  <c r="BD39" i="214"/>
  <c r="AY39" i="214"/>
  <c r="AX39" i="214"/>
  <c r="AW39" i="214"/>
  <c r="AV39" i="214"/>
  <c r="AU39" i="214"/>
  <c r="BD38" i="214"/>
  <c r="AY38" i="214"/>
  <c r="AX38" i="214"/>
  <c r="AW38" i="214"/>
  <c r="AV38" i="214"/>
  <c r="AU38" i="214"/>
  <c r="BD37" i="214"/>
  <c r="AY37" i="214"/>
  <c r="AX37" i="214"/>
  <c r="AW37" i="214"/>
  <c r="AV37" i="214"/>
  <c r="AU37" i="214"/>
  <c r="BD36" i="214"/>
  <c r="AY36" i="214"/>
  <c r="AX36" i="214"/>
  <c r="AW36" i="214"/>
  <c r="AV36" i="214"/>
  <c r="AU36" i="214"/>
  <c r="BD35" i="214"/>
  <c r="AY35" i="214"/>
  <c r="AX35" i="214"/>
  <c r="AW35" i="214"/>
  <c r="AV35" i="214"/>
  <c r="AU35" i="214"/>
  <c r="BD34" i="214"/>
  <c r="AY34" i="214"/>
  <c r="AX34" i="214"/>
  <c r="AW34" i="214"/>
  <c r="AV34" i="214"/>
  <c r="AU34" i="214"/>
  <c r="BD33" i="214"/>
  <c r="AY33" i="214"/>
  <c r="AX33" i="214"/>
  <c r="AW33" i="214"/>
  <c r="AV33" i="214"/>
  <c r="AU33" i="214"/>
  <c r="BD32" i="214"/>
  <c r="AY32" i="214"/>
  <c r="AX32" i="214"/>
  <c r="AW32" i="214"/>
  <c r="AV32" i="214"/>
  <c r="AU32" i="214"/>
  <c r="BD31" i="214"/>
  <c r="AY31" i="214"/>
  <c r="AX31" i="214"/>
  <c r="AW31" i="214"/>
  <c r="AV31" i="214"/>
  <c r="AU31" i="214"/>
  <c r="BD30" i="214"/>
  <c r="AY30" i="214"/>
  <c r="AX30" i="214"/>
  <c r="AW30" i="214"/>
  <c r="AV30" i="214"/>
  <c r="AU30" i="214"/>
  <c r="BD29" i="214"/>
  <c r="AY29" i="214"/>
  <c r="AX29" i="214"/>
  <c r="AW29" i="214"/>
  <c r="AV29" i="214"/>
  <c r="AU29" i="214"/>
  <c r="BD28" i="214"/>
  <c r="AY28" i="214"/>
  <c r="AX28" i="214"/>
  <c r="AW28" i="214"/>
  <c r="AV28" i="214"/>
  <c r="AU28" i="214"/>
  <c r="BD27" i="214"/>
  <c r="AY27" i="214"/>
  <c r="AX27" i="214"/>
  <c r="AW27" i="214"/>
  <c r="AV27" i="214"/>
  <c r="AU27" i="214"/>
  <c r="BD26" i="214"/>
  <c r="AY26" i="214"/>
  <c r="AX26" i="214"/>
  <c r="AW26" i="214"/>
  <c r="AV26" i="214"/>
  <c r="AU26" i="214"/>
  <c r="BD25" i="214"/>
  <c r="AY25" i="214"/>
  <c r="AX25" i="214"/>
  <c r="AW25" i="214"/>
  <c r="AV25" i="214"/>
  <c r="AU25" i="214"/>
  <c r="BD24" i="214"/>
  <c r="AY24" i="214"/>
  <c r="AX24" i="214"/>
  <c r="AW24" i="214"/>
  <c r="AV24" i="214"/>
  <c r="AU24" i="214"/>
  <c r="BD23" i="214"/>
  <c r="AY23" i="214"/>
  <c r="AX23" i="214"/>
  <c r="AW23" i="214"/>
  <c r="AV23" i="214"/>
  <c r="AU23" i="214"/>
  <c r="BD22" i="214"/>
  <c r="AY22" i="214"/>
  <c r="AX22" i="214"/>
  <c r="AW22" i="214"/>
  <c r="AV22" i="214"/>
  <c r="AU22" i="214"/>
  <c r="BD21" i="214"/>
  <c r="AY21" i="214"/>
  <c r="AX21" i="214"/>
  <c r="AW21" i="214"/>
  <c r="AV21" i="214"/>
  <c r="AU21" i="214"/>
  <c r="BD20" i="214"/>
  <c r="AY20" i="214"/>
  <c r="AX20" i="214"/>
  <c r="AW20" i="214"/>
  <c r="AV20" i="214"/>
  <c r="AU20" i="214"/>
  <c r="BD19" i="214"/>
  <c r="AY19" i="214"/>
  <c r="AX19" i="214"/>
  <c r="AW19" i="214"/>
  <c r="AV19" i="214"/>
  <c r="AU19" i="214"/>
  <c r="BD18" i="214"/>
  <c r="AY18" i="214"/>
  <c r="AX18" i="214"/>
  <c r="AW18" i="214"/>
  <c r="AV18" i="214"/>
  <c r="AU18" i="214"/>
  <c r="BD17" i="214"/>
  <c r="AY17" i="214"/>
  <c r="AX17" i="214"/>
  <c r="AW17" i="214"/>
  <c r="AV17" i="214"/>
  <c r="AU17" i="214"/>
  <c r="BD16" i="214"/>
  <c r="AY16" i="214"/>
  <c r="AX16" i="214"/>
  <c r="AW16" i="214"/>
  <c r="AV16" i="214"/>
  <c r="AU16" i="214"/>
  <c r="BD15" i="214"/>
  <c r="AY15" i="214"/>
  <c r="AX15" i="214"/>
  <c r="AW15" i="214"/>
  <c r="AV15" i="214"/>
  <c r="AU15" i="214"/>
  <c r="BD14" i="214"/>
  <c r="AY14" i="214"/>
  <c r="AX14" i="214"/>
  <c r="AW14" i="214"/>
  <c r="AV14" i="214"/>
  <c r="AU14" i="214"/>
  <c r="BD13" i="214"/>
  <c r="AY13" i="214"/>
  <c r="AX13" i="214"/>
  <c r="AW13" i="214"/>
  <c r="AV13" i="214"/>
  <c r="AU13" i="214"/>
  <c r="BD12" i="214"/>
  <c r="AY12" i="214"/>
  <c r="AX12" i="214"/>
  <c r="AW12" i="214"/>
  <c r="AV12" i="214"/>
  <c r="AU12" i="214"/>
  <c r="BD11" i="214"/>
  <c r="AY11" i="214"/>
  <c r="AX11" i="214"/>
  <c r="AW11" i="214"/>
  <c r="AV11" i="214"/>
  <c r="AU11" i="214"/>
  <c r="BD10" i="214"/>
  <c r="AY10" i="214"/>
  <c r="AX10" i="214"/>
  <c r="AW10" i="214"/>
  <c r="AV10" i="214"/>
  <c r="AU10" i="214"/>
  <c r="BD9" i="214"/>
  <c r="AY9" i="214"/>
  <c r="AX9" i="214"/>
  <c r="AW9" i="214"/>
  <c r="AV9" i="214"/>
  <c r="AU9" i="214"/>
  <c r="BD8" i="214"/>
  <c r="AY8" i="214"/>
  <c r="AX8" i="214"/>
  <c r="AW8" i="214"/>
  <c r="AV8" i="214"/>
  <c r="AU8" i="214"/>
  <c r="BD7" i="214"/>
  <c r="AY7" i="214"/>
  <c r="AX7" i="214"/>
  <c r="AW7" i="214"/>
  <c r="AV7" i="214"/>
  <c r="AU7" i="214"/>
  <c r="BD6" i="214"/>
  <c r="AY6" i="214"/>
  <c r="AX6" i="214"/>
  <c r="AW6" i="214"/>
  <c r="AV6" i="214"/>
  <c r="AU6" i="214"/>
  <c r="BD5" i="214"/>
  <c r="AY5" i="214"/>
  <c r="AX5" i="214"/>
  <c r="AW5" i="214"/>
  <c r="AV5" i="214"/>
  <c r="AU5" i="214"/>
  <c r="BD4" i="214"/>
  <c r="AY4" i="214"/>
  <c r="AX4" i="214"/>
  <c r="AW4" i="214"/>
  <c r="AV4" i="214"/>
  <c r="AU4" i="214"/>
  <c r="BD1128" i="229"/>
  <c r="AY1128" i="229"/>
  <c r="AX1128" i="229"/>
  <c r="AW1128" i="229"/>
  <c r="AV1128" i="229"/>
  <c r="AU1128" i="229"/>
  <c r="BD1127" i="229"/>
  <c r="AY1127" i="229"/>
  <c r="AX1127" i="229"/>
  <c r="AW1127" i="229"/>
  <c r="AV1127" i="229"/>
  <c r="AU1127" i="229"/>
  <c r="BD1126" i="229"/>
  <c r="AY1126" i="229"/>
  <c r="AX1126" i="229"/>
  <c r="AW1126" i="229"/>
  <c r="AV1126" i="229"/>
  <c r="AU1126" i="229"/>
  <c r="BD1125" i="229"/>
  <c r="AY1125" i="229"/>
  <c r="AX1125" i="229"/>
  <c r="AW1125" i="229"/>
  <c r="AV1125" i="229"/>
  <c r="AU1125" i="229"/>
  <c r="BD1124" i="229"/>
  <c r="AY1124" i="229"/>
  <c r="AX1124" i="229"/>
  <c r="AW1124" i="229"/>
  <c r="AV1124" i="229"/>
  <c r="AU1124" i="229"/>
  <c r="BD1123" i="229"/>
  <c r="AY1123" i="229"/>
  <c r="AX1123" i="229"/>
  <c r="AW1123" i="229"/>
  <c r="AV1123" i="229"/>
  <c r="AU1123" i="229"/>
  <c r="BD1122" i="229"/>
  <c r="AY1122" i="229"/>
  <c r="AX1122" i="229"/>
  <c r="AW1122" i="229"/>
  <c r="AV1122" i="229"/>
  <c r="AU1122" i="229"/>
  <c r="BD1121" i="229"/>
  <c r="AY1121" i="229"/>
  <c r="AX1121" i="229"/>
  <c r="AW1121" i="229"/>
  <c r="AV1121" i="229"/>
  <c r="AU1121" i="229"/>
  <c r="BD1120" i="229"/>
  <c r="AY1120" i="229"/>
  <c r="AX1120" i="229"/>
  <c r="AW1120" i="229"/>
  <c r="AV1120" i="229"/>
  <c r="AU1120" i="229"/>
  <c r="BD1119" i="229"/>
  <c r="AY1119" i="229"/>
  <c r="AX1119" i="229"/>
  <c r="AW1119" i="229"/>
  <c r="AV1119" i="229"/>
  <c r="AU1119" i="229"/>
  <c r="BD1118" i="229"/>
  <c r="AY1118" i="229"/>
  <c r="AX1118" i="229"/>
  <c r="AW1118" i="229"/>
  <c r="AV1118" i="229"/>
  <c r="AU1118" i="229"/>
  <c r="BD1117" i="229"/>
  <c r="AY1117" i="229"/>
  <c r="AX1117" i="229"/>
  <c r="AW1117" i="229"/>
  <c r="AV1117" i="229"/>
  <c r="AU1117" i="229"/>
  <c r="BD1116" i="229"/>
  <c r="AY1116" i="229"/>
  <c r="AX1116" i="229"/>
  <c r="AW1116" i="229"/>
  <c r="AV1116" i="229"/>
  <c r="AU1116" i="229"/>
  <c r="BD1115" i="229"/>
  <c r="AY1115" i="229"/>
  <c r="AX1115" i="229"/>
  <c r="AW1115" i="229"/>
  <c r="AV1115" i="229"/>
  <c r="AU1115" i="229"/>
  <c r="BD1114" i="229"/>
  <c r="AY1114" i="229"/>
  <c r="AX1114" i="229"/>
  <c r="AW1114" i="229"/>
  <c r="AV1114" i="229"/>
  <c r="AU1114" i="229"/>
  <c r="BD1113" i="229"/>
  <c r="AY1113" i="229"/>
  <c r="AX1113" i="229"/>
  <c r="AW1113" i="229"/>
  <c r="AV1113" i="229"/>
  <c r="AU1113" i="229"/>
  <c r="BD1112" i="229"/>
  <c r="AY1112" i="229"/>
  <c r="AX1112" i="229"/>
  <c r="AW1112" i="229"/>
  <c r="AV1112" i="229"/>
  <c r="AU1112" i="229"/>
  <c r="BD1111" i="229"/>
  <c r="AY1111" i="229"/>
  <c r="AX1111" i="229"/>
  <c r="AW1111" i="229"/>
  <c r="AV1111" i="229"/>
  <c r="AU1111" i="229"/>
  <c r="BD1110" i="229"/>
  <c r="AY1110" i="229"/>
  <c r="AX1110" i="229"/>
  <c r="AW1110" i="229"/>
  <c r="AV1110" i="229"/>
  <c r="AU1110" i="229"/>
  <c r="BD1109" i="229"/>
  <c r="AY1109" i="229"/>
  <c r="AX1109" i="229"/>
  <c r="AW1109" i="229"/>
  <c r="AV1109" i="229"/>
  <c r="AU1109" i="229"/>
  <c r="BD1108" i="229"/>
  <c r="AY1108" i="229"/>
  <c r="AX1108" i="229"/>
  <c r="AW1108" i="229"/>
  <c r="AV1108" i="229"/>
  <c r="AU1108" i="229"/>
  <c r="BD1107" i="229"/>
  <c r="AY1107" i="229"/>
  <c r="AX1107" i="229"/>
  <c r="AW1107" i="229"/>
  <c r="AV1107" i="229"/>
  <c r="AU1107" i="229"/>
  <c r="BD1106" i="229"/>
  <c r="AY1106" i="229"/>
  <c r="AX1106" i="229"/>
  <c r="AW1106" i="229"/>
  <c r="AV1106" i="229"/>
  <c r="AU1106" i="229"/>
  <c r="BD1105" i="229"/>
  <c r="AY1105" i="229"/>
  <c r="AX1105" i="229"/>
  <c r="AW1105" i="229"/>
  <c r="AV1105" i="229"/>
  <c r="AU1105" i="229"/>
  <c r="BD1104" i="229"/>
  <c r="AY1104" i="229"/>
  <c r="AX1104" i="229"/>
  <c r="AW1104" i="229"/>
  <c r="AV1104" i="229"/>
  <c r="AU1104" i="229"/>
  <c r="BD1103" i="229"/>
  <c r="AY1103" i="229"/>
  <c r="AX1103" i="229"/>
  <c r="AW1103" i="229"/>
  <c r="AV1103" i="229"/>
  <c r="AU1103" i="229"/>
  <c r="BD1102" i="229"/>
  <c r="AY1102" i="229"/>
  <c r="AX1102" i="229"/>
  <c r="AW1102" i="229"/>
  <c r="AV1102" i="229"/>
  <c r="AU1102" i="229"/>
  <c r="BD1101" i="229"/>
  <c r="AY1101" i="229"/>
  <c r="AX1101" i="229"/>
  <c r="AW1101" i="229"/>
  <c r="AV1101" i="229"/>
  <c r="AU1101" i="229"/>
  <c r="BD1100" i="229"/>
  <c r="AY1100" i="229"/>
  <c r="AX1100" i="229"/>
  <c r="AW1100" i="229"/>
  <c r="AV1100" i="229"/>
  <c r="AU1100" i="229"/>
  <c r="BD1099" i="229"/>
  <c r="AY1099" i="229"/>
  <c r="AX1099" i="229"/>
  <c r="AW1099" i="229"/>
  <c r="AV1099" i="229"/>
  <c r="AU1099" i="229"/>
  <c r="BD1098" i="229"/>
  <c r="AY1098" i="229"/>
  <c r="AX1098" i="229"/>
  <c r="AW1098" i="229"/>
  <c r="AV1098" i="229"/>
  <c r="AU1098" i="229"/>
  <c r="BD1097" i="229"/>
  <c r="AY1097" i="229"/>
  <c r="AX1097" i="229"/>
  <c r="AW1097" i="229"/>
  <c r="AV1097" i="229"/>
  <c r="AU1097" i="229"/>
  <c r="BD1096" i="229"/>
  <c r="AY1096" i="229"/>
  <c r="AX1096" i="229"/>
  <c r="AW1096" i="229"/>
  <c r="AV1096" i="229"/>
  <c r="AU1096" i="229"/>
  <c r="BD1095" i="229"/>
  <c r="AY1095" i="229"/>
  <c r="AX1095" i="229"/>
  <c r="AW1095" i="229"/>
  <c r="AV1095" i="229"/>
  <c r="AU1095" i="229"/>
  <c r="BD1094" i="229"/>
  <c r="AY1094" i="229"/>
  <c r="AX1094" i="229"/>
  <c r="AW1094" i="229"/>
  <c r="AV1094" i="229"/>
  <c r="AU1094" i="229"/>
  <c r="BD1093" i="229"/>
  <c r="AY1093" i="229"/>
  <c r="AX1093" i="229"/>
  <c r="AW1093" i="229"/>
  <c r="AV1093" i="229"/>
  <c r="AU1093" i="229"/>
  <c r="BD1092" i="229"/>
  <c r="AY1092" i="229"/>
  <c r="AX1092" i="229"/>
  <c r="AW1092" i="229"/>
  <c r="AV1092" i="229"/>
  <c r="AU1092" i="229"/>
  <c r="BD1091" i="229"/>
  <c r="AY1091" i="229"/>
  <c r="AX1091" i="229"/>
  <c r="AW1091" i="229"/>
  <c r="AV1091" i="229"/>
  <c r="AU1091" i="229"/>
  <c r="BD1090" i="229"/>
  <c r="AY1090" i="229"/>
  <c r="AX1090" i="229"/>
  <c r="AW1090" i="229"/>
  <c r="AV1090" i="229"/>
  <c r="AU1090" i="229"/>
  <c r="BD1089" i="229"/>
  <c r="AY1089" i="229"/>
  <c r="AX1089" i="229"/>
  <c r="AW1089" i="229"/>
  <c r="AV1089" i="229"/>
  <c r="AU1089" i="229"/>
  <c r="BD1088" i="229"/>
  <c r="AY1088" i="229"/>
  <c r="AX1088" i="229"/>
  <c r="AW1088" i="229"/>
  <c r="AV1088" i="229"/>
  <c r="AU1088" i="229"/>
  <c r="BD1087" i="229"/>
  <c r="AY1087" i="229"/>
  <c r="AX1087" i="229"/>
  <c r="AW1087" i="229"/>
  <c r="AV1087" i="229"/>
  <c r="AU1087" i="229"/>
  <c r="BD1086" i="229"/>
  <c r="AY1086" i="229"/>
  <c r="AX1086" i="229"/>
  <c r="AW1086" i="229"/>
  <c r="AV1086" i="229"/>
  <c r="AU1086" i="229"/>
  <c r="BD1085" i="229"/>
  <c r="AY1085" i="229"/>
  <c r="AX1085" i="229"/>
  <c r="AW1085" i="229"/>
  <c r="AV1085" i="229"/>
  <c r="AU1085" i="229"/>
  <c r="BD1084" i="229"/>
  <c r="AY1084" i="229"/>
  <c r="AX1084" i="229"/>
  <c r="AW1084" i="229"/>
  <c r="AV1084" i="229"/>
  <c r="AU1084" i="229"/>
  <c r="BD1083" i="229"/>
  <c r="AY1083" i="229"/>
  <c r="AX1083" i="229"/>
  <c r="AW1083" i="229"/>
  <c r="AV1083" i="229"/>
  <c r="AU1083" i="229"/>
  <c r="BD1082" i="229"/>
  <c r="AY1082" i="229"/>
  <c r="AX1082" i="229"/>
  <c r="AW1082" i="229"/>
  <c r="AV1082" i="229"/>
  <c r="AU1082" i="229"/>
  <c r="BD1081" i="229"/>
  <c r="AY1081" i="229"/>
  <c r="AX1081" i="229"/>
  <c r="AW1081" i="229"/>
  <c r="AV1081" i="229"/>
  <c r="AU1081" i="229"/>
  <c r="BD1080" i="229"/>
  <c r="AY1080" i="229"/>
  <c r="AX1080" i="229"/>
  <c r="AW1080" i="229"/>
  <c r="AV1080" i="229"/>
  <c r="AU1080" i="229"/>
  <c r="BD1079" i="229"/>
  <c r="AY1079" i="229"/>
  <c r="AX1079" i="229"/>
  <c r="AW1079" i="229"/>
  <c r="AV1079" i="229"/>
  <c r="AU1079" i="229"/>
  <c r="BD1078" i="229"/>
  <c r="AY1078" i="229"/>
  <c r="AX1078" i="229"/>
  <c r="AW1078" i="229"/>
  <c r="AV1078" i="229"/>
  <c r="AU1078" i="229"/>
  <c r="BD1077" i="229"/>
  <c r="AY1077" i="229"/>
  <c r="AX1077" i="229"/>
  <c r="AW1077" i="229"/>
  <c r="AV1077" i="229"/>
  <c r="AU1077" i="229"/>
  <c r="BD1076" i="229"/>
  <c r="AY1076" i="229"/>
  <c r="AX1076" i="229"/>
  <c r="AW1076" i="229"/>
  <c r="AV1076" i="229"/>
  <c r="AU1076" i="229"/>
  <c r="BD1075" i="229"/>
  <c r="AY1075" i="229"/>
  <c r="AX1075" i="229"/>
  <c r="AW1075" i="229"/>
  <c r="AV1075" i="229"/>
  <c r="AU1075" i="229"/>
  <c r="BD1074" i="229"/>
  <c r="AY1074" i="229"/>
  <c r="AX1074" i="229"/>
  <c r="AW1074" i="229"/>
  <c r="AV1074" i="229"/>
  <c r="AU1074" i="229"/>
  <c r="BD1073" i="229"/>
  <c r="AY1073" i="229"/>
  <c r="AX1073" i="229"/>
  <c r="AW1073" i="229"/>
  <c r="AV1073" i="229"/>
  <c r="AU1073" i="229"/>
  <c r="BD1072" i="229"/>
  <c r="AY1072" i="229"/>
  <c r="AX1072" i="229"/>
  <c r="AW1072" i="229"/>
  <c r="AV1072" i="229"/>
  <c r="AU1072" i="229"/>
  <c r="BD1071" i="229"/>
  <c r="AY1071" i="229"/>
  <c r="AX1071" i="229"/>
  <c r="AW1071" i="229"/>
  <c r="AV1071" i="229"/>
  <c r="AU1071" i="229"/>
  <c r="BD1070" i="229"/>
  <c r="AY1070" i="229"/>
  <c r="AX1070" i="229"/>
  <c r="AW1070" i="229"/>
  <c r="AV1070" i="229"/>
  <c r="AU1070" i="229"/>
  <c r="BD1069" i="229"/>
  <c r="AY1069" i="229"/>
  <c r="AX1069" i="229"/>
  <c r="AW1069" i="229"/>
  <c r="AV1069" i="229"/>
  <c r="AU1069" i="229"/>
  <c r="BD1068" i="229"/>
  <c r="AY1068" i="229"/>
  <c r="AX1068" i="229"/>
  <c r="AW1068" i="229"/>
  <c r="AV1068" i="229"/>
  <c r="AU1068" i="229"/>
  <c r="BD1067" i="229"/>
  <c r="AY1067" i="229"/>
  <c r="AX1067" i="229"/>
  <c r="AW1067" i="229"/>
  <c r="AV1067" i="229"/>
  <c r="AU1067" i="229"/>
  <c r="BD1066" i="229"/>
  <c r="AY1066" i="229"/>
  <c r="AX1066" i="229"/>
  <c r="AW1066" i="229"/>
  <c r="AV1066" i="229"/>
  <c r="AU1066" i="229"/>
  <c r="BD1065" i="229"/>
  <c r="AY1065" i="229"/>
  <c r="AX1065" i="229"/>
  <c r="AW1065" i="229"/>
  <c r="AV1065" i="229"/>
  <c r="AU1065" i="229"/>
  <c r="BD1064" i="229"/>
  <c r="AY1064" i="229"/>
  <c r="AX1064" i="229"/>
  <c r="AW1064" i="229"/>
  <c r="AV1064" i="229"/>
  <c r="AU1064" i="229"/>
  <c r="BD1063" i="229"/>
  <c r="AY1063" i="229"/>
  <c r="AX1063" i="229"/>
  <c r="AW1063" i="229"/>
  <c r="AV1063" i="229"/>
  <c r="AU1063" i="229"/>
  <c r="BD1062" i="229"/>
  <c r="AY1062" i="229"/>
  <c r="AX1062" i="229"/>
  <c r="AW1062" i="229"/>
  <c r="AV1062" i="229"/>
  <c r="AU1062" i="229"/>
  <c r="BD1061" i="229"/>
  <c r="AY1061" i="229"/>
  <c r="AX1061" i="229"/>
  <c r="AW1061" i="229"/>
  <c r="AV1061" i="229"/>
  <c r="AU1061" i="229"/>
  <c r="BD1060" i="229"/>
  <c r="AY1060" i="229"/>
  <c r="AX1060" i="229"/>
  <c r="AW1060" i="229"/>
  <c r="AV1060" i="229"/>
  <c r="AU1060" i="229"/>
  <c r="BD1059" i="229"/>
  <c r="AY1059" i="229"/>
  <c r="AX1059" i="229"/>
  <c r="AW1059" i="229"/>
  <c r="AV1059" i="229"/>
  <c r="AU1059" i="229"/>
  <c r="BD1058" i="229"/>
  <c r="AY1058" i="229"/>
  <c r="AX1058" i="229"/>
  <c r="AW1058" i="229"/>
  <c r="AV1058" i="229"/>
  <c r="AU1058" i="229"/>
  <c r="BD1057" i="229"/>
  <c r="AY1057" i="229"/>
  <c r="AX1057" i="229"/>
  <c r="AW1057" i="229"/>
  <c r="AV1057" i="229"/>
  <c r="AU1057" i="229"/>
  <c r="BD1056" i="229"/>
  <c r="AY1056" i="229"/>
  <c r="AX1056" i="229"/>
  <c r="AW1056" i="229"/>
  <c r="AV1056" i="229"/>
  <c r="AU1056" i="229"/>
  <c r="BD1055" i="229"/>
  <c r="AY1055" i="229"/>
  <c r="AX1055" i="229"/>
  <c r="AW1055" i="229"/>
  <c r="AV1055" i="229"/>
  <c r="AU1055" i="229"/>
  <c r="BD1054" i="229"/>
  <c r="AY1054" i="229"/>
  <c r="AX1054" i="229"/>
  <c r="AW1054" i="229"/>
  <c r="AV1054" i="229"/>
  <c r="AU1054" i="229"/>
  <c r="BD1053" i="229"/>
  <c r="AY1053" i="229"/>
  <c r="AX1053" i="229"/>
  <c r="AW1053" i="229"/>
  <c r="AV1053" i="229"/>
  <c r="AU1053" i="229"/>
  <c r="BD1052" i="229"/>
  <c r="AY1052" i="229"/>
  <c r="AX1052" i="229"/>
  <c r="AW1052" i="229"/>
  <c r="AV1052" i="229"/>
  <c r="AU1052" i="229"/>
  <c r="BD1051" i="229"/>
  <c r="AY1051" i="229"/>
  <c r="AX1051" i="229"/>
  <c r="AW1051" i="229"/>
  <c r="AV1051" i="229"/>
  <c r="AU1051" i="229"/>
  <c r="BD1050" i="229"/>
  <c r="AY1050" i="229"/>
  <c r="AX1050" i="229"/>
  <c r="AW1050" i="229"/>
  <c r="AV1050" i="229"/>
  <c r="AU1050" i="229"/>
  <c r="BD1049" i="229"/>
  <c r="AY1049" i="229"/>
  <c r="AX1049" i="229"/>
  <c r="AW1049" i="229"/>
  <c r="AV1049" i="229"/>
  <c r="AU1049" i="229"/>
  <c r="BD1048" i="229"/>
  <c r="AY1048" i="229"/>
  <c r="AX1048" i="229"/>
  <c r="AW1048" i="229"/>
  <c r="AV1048" i="229"/>
  <c r="AU1048" i="229"/>
  <c r="BD1047" i="229"/>
  <c r="AY1047" i="229"/>
  <c r="AX1047" i="229"/>
  <c r="AW1047" i="229"/>
  <c r="AV1047" i="229"/>
  <c r="AU1047" i="229"/>
  <c r="BD1046" i="229"/>
  <c r="AY1046" i="229"/>
  <c r="AX1046" i="229"/>
  <c r="AW1046" i="229"/>
  <c r="AV1046" i="229"/>
  <c r="AU1046" i="229"/>
  <c r="BD1045" i="229"/>
  <c r="AY1045" i="229"/>
  <c r="AX1045" i="229"/>
  <c r="AW1045" i="229"/>
  <c r="AV1045" i="229"/>
  <c r="AU1045" i="229"/>
  <c r="BD1044" i="229"/>
  <c r="AY1044" i="229"/>
  <c r="AX1044" i="229"/>
  <c r="AW1044" i="229"/>
  <c r="AV1044" i="229"/>
  <c r="AU1044" i="229"/>
  <c r="BD1043" i="229"/>
  <c r="AY1043" i="229"/>
  <c r="AX1043" i="229"/>
  <c r="AW1043" i="229"/>
  <c r="AV1043" i="229"/>
  <c r="AU1043" i="229"/>
  <c r="BD1042" i="229"/>
  <c r="AY1042" i="229"/>
  <c r="AX1042" i="229"/>
  <c r="AW1042" i="229"/>
  <c r="AV1042" i="229"/>
  <c r="AU1042" i="229"/>
  <c r="BD1041" i="229"/>
  <c r="AY1041" i="229"/>
  <c r="AX1041" i="229"/>
  <c r="AW1041" i="229"/>
  <c r="AV1041" i="229"/>
  <c r="AU1041" i="229"/>
  <c r="BD1040" i="229"/>
  <c r="AY1040" i="229"/>
  <c r="AX1040" i="229"/>
  <c r="AW1040" i="229"/>
  <c r="AV1040" i="229"/>
  <c r="AU1040" i="229"/>
  <c r="BD1039" i="229"/>
  <c r="AY1039" i="229"/>
  <c r="AX1039" i="229"/>
  <c r="AW1039" i="229"/>
  <c r="AV1039" i="229"/>
  <c r="AU1039" i="229"/>
  <c r="BD1038" i="229"/>
  <c r="AY1038" i="229"/>
  <c r="AX1038" i="229"/>
  <c r="AW1038" i="229"/>
  <c r="AV1038" i="229"/>
  <c r="AU1038" i="229"/>
  <c r="BD1037" i="229"/>
  <c r="AY1037" i="229"/>
  <c r="AX1037" i="229"/>
  <c r="AW1037" i="229"/>
  <c r="AV1037" i="229"/>
  <c r="AU1037" i="229"/>
  <c r="BD1036" i="229"/>
  <c r="AY1036" i="229"/>
  <c r="AX1036" i="229"/>
  <c r="AW1036" i="229"/>
  <c r="AV1036" i="229"/>
  <c r="AU1036" i="229"/>
  <c r="BD1035" i="229"/>
  <c r="AY1035" i="229"/>
  <c r="AX1035" i="229"/>
  <c r="AW1035" i="229"/>
  <c r="AV1035" i="229"/>
  <c r="AU1035" i="229"/>
  <c r="BD1034" i="229"/>
  <c r="AY1034" i="229"/>
  <c r="AX1034" i="229"/>
  <c r="AW1034" i="229"/>
  <c r="AV1034" i="229"/>
  <c r="AU1034" i="229"/>
  <c r="BD1033" i="229"/>
  <c r="AY1033" i="229"/>
  <c r="AX1033" i="229"/>
  <c r="AW1033" i="229"/>
  <c r="AV1033" i="229"/>
  <c r="AU1033" i="229"/>
  <c r="BD1032" i="229"/>
  <c r="AY1032" i="229"/>
  <c r="AX1032" i="229"/>
  <c r="AW1032" i="229"/>
  <c r="AV1032" i="229"/>
  <c r="AU1032" i="229"/>
  <c r="BD1031" i="229"/>
  <c r="AY1031" i="229"/>
  <c r="AX1031" i="229"/>
  <c r="AW1031" i="229"/>
  <c r="AV1031" i="229"/>
  <c r="AU1031" i="229"/>
  <c r="BD1030" i="229"/>
  <c r="AY1030" i="229"/>
  <c r="AX1030" i="229"/>
  <c r="AW1030" i="229"/>
  <c r="AV1030" i="229"/>
  <c r="AU1030" i="229"/>
  <c r="BD1029" i="229"/>
  <c r="AY1029" i="229"/>
  <c r="AX1029" i="229"/>
  <c r="AW1029" i="229"/>
  <c r="AV1029" i="229"/>
  <c r="AU1029" i="229"/>
  <c r="BD1028" i="229"/>
  <c r="AY1028" i="229"/>
  <c r="AX1028" i="229"/>
  <c r="AW1028" i="229"/>
  <c r="AV1028" i="229"/>
  <c r="AU1028" i="229"/>
  <c r="BD1027" i="229"/>
  <c r="AY1027" i="229"/>
  <c r="AX1027" i="229"/>
  <c r="AW1027" i="229"/>
  <c r="AV1027" i="229"/>
  <c r="AU1027" i="229"/>
  <c r="BD1026" i="229"/>
  <c r="AY1026" i="229"/>
  <c r="AX1026" i="229"/>
  <c r="AW1026" i="229"/>
  <c r="AV1026" i="229"/>
  <c r="AU1026" i="229"/>
  <c r="BD1025" i="229"/>
  <c r="AY1025" i="229"/>
  <c r="AX1025" i="229"/>
  <c r="AW1025" i="229"/>
  <c r="AV1025" i="229"/>
  <c r="AU1025" i="229"/>
  <c r="BD1024" i="229"/>
  <c r="AY1024" i="229"/>
  <c r="AX1024" i="229"/>
  <c r="AW1024" i="229"/>
  <c r="AV1024" i="229"/>
  <c r="AU1024" i="229"/>
  <c r="BD1023" i="229"/>
  <c r="AY1023" i="229"/>
  <c r="AX1023" i="229"/>
  <c r="AW1023" i="229"/>
  <c r="AV1023" i="229"/>
  <c r="AU1023" i="229"/>
  <c r="BD1022" i="229"/>
  <c r="AY1022" i="229"/>
  <c r="AX1022" i="229"/>
  <c r="AW1022" i="229"/>
  <c r="AV1022" i="229"/>
  <c r="AU1022" i="229"/>
  <c r="BD1021" i="229"/>
  <c r="AY1021" i="229"/>
  <c r="AX1021" i="229"/>
  <c r="AW1021" i="229"/>
  <c r="AV1021" i="229"/>
  <c r="AU1021" i="229"/>
  <c r="BD1020" i="229"/>
  <c r="AY1020" i="229"/>
  <c r="AX1020" i="229"/>
  <c r="AW1020" i="229"/>
  <c r="AV1020" i="229"/>
  <c r="AU1020" i="229"/>
  <c r="BD1019" i="229"/>
  <c r="AY1019" i="229"/>
  <c r="AX1019" i="229"/>
  <c r="AW1019" i="229"/>
  <c r="AV1019" i="229"/>
  <c r="AU1019" i="229"/>
  <c r="BD1018" i="229"/>
  <c r="AY1018" i="229"/>
  <c r="AX1018" i="229"/>
  <c r="AW1018" i="229"/>
  <c r="AV1018" i="229"/>
  <c r="AU1018" i="229"/>
  <c r="BD1017" i="229"/>
  <c r="AY1017" i="229"/>
  <c r="AX1017" i="229"/>
  <c r="AW1017" i="229"/>
  <c r="AV1017" i="229"/>
  <c r="AU1017" i="229"/>
  <c r="BD1016" i="229"/>
  <c r="AY1016" i="229"/>
  <c r="AX1016" i="229"/>
  <c r="AW1016" i="229"/>
  <c r="AV1016" i="229"/>
  <c r="AU1016" i="229"/>
  <c r="BD1015" i="229"/>
  <c r="AY1015" i="229"/>
  <c r="AX1015" i="229"/>
  <c r="AW1015" i="229"/>
  <c r="AV1015" i="229"/>
  <c r="AU1015" i="229"/>
  <c r="BD1014" i="229"/>
  <c r="AY1014" i="229"/>
  <c r="AX1014" i="229"/>
  <c r="AW1014" i="229"/>
  <c r="AV1014" i="229"/>
  <c r="AU1014" i="229"/>
  <c r="BD1013" i="229"/>
  <c r="AY1013" i="229"/>
  <c r="AX1013" i="229"/>
  <c r="AW1013" i="229"/>
  <c r="AV1013" i="229"/>
  <c r="AU1013" i="229"/>
  <c r="BD1012" i="229"/>
  <c r="AY1012" i="229"/>
  <c r="AX1012" i="229"/>
  <c r="AW1012" i="229"/>
  <c r="AV1012" i="229"/>
  <c r="AU1012" i="229"/>
  <c r="BD1011" i="229"/>
  <c r="AY1011" i="229"/>
  <c r="AX1011" i="229"/>
  <c r="AW1011" i="229"/>
  <c r="AV1011" i="229"/>
  <c r="AU1011" i="229"/>
  <c r="BD1010" i="229"/>
  <c r="AY1010" i="229"/>
  <c r="AX1010" i="229"/>
  <c r="AW1010" i="229"/>
  <c r="AV1010" i="229"/>
  <c r="AU1010" i="229"/>
  <c r="BD1009" i="229"/>
  <c r="AY1009" i="229"/>
  <c r="AX1009" i="229"/>
  <c r="AW1009" i="229"/>
  <c r="AV1009" i="229"/>
  <c r="AU1009" i="229"/>
  <c r="BD1008" i="229"/>
  <c r="AY1008" i="229"/>
  <c r="AX1008" i="229"/>
  <c r="AW1008" i="229"/>
  <c r="AV1008" i="229"/>
  <c r="AU1008" i="229"/>
  <c r="BD1007" i="229"/>
  <c r="AY1007" i="229"/>
  <c r="AX1007" i="229"/>
  <c r="AW1007" i="229"/>
  <c r="AV1007" i="229"/>
  <c r="AU1007" i="229"/>
  <c r="BD1006" i="229"/>
  <c r="AY1006" i="229"/>
  <c r="AX1006" i="229"/>
  <c r="AW1006" i="229"/>
  <c r="AV1006" i="229"/>
  <c r="AU1006" i="229"/>
  <c r="BD1005" i="229"/>
  <c r="AY1005" i="229"/>
  <c r="AX1005" i="229"/>
  <c r="AW1005" i="229"/>
  <c r="AV1005" i="229"/>
  <c r="AU1005" i="229"/>
  <c r="BD1004" i="229"/>
  <c r="AY1004" i="229"/>
  <c r="AX1004" i="229"/>
  <c r="AW1004" i="229"/>
  <c r="AV1004" i="229"/>
  <c r="AU1004" i="229"/>
  <c r="BD1003" i="229"/>
  <c r="AY1003" i="229"/>
  <c r="AX1003" i="229"/>
  <c r="AW1003" i="229"/>
  <c r="AV1003" i="229"/>
  <c r="AU1003" i="229"/>
  <c r="BD1002" i="229"/>
  <c r="AY1002" i="229"/>
  <c r="AX1002" i="229"/>
  <c r="AW1002" i="229"/>
  <c r="AV1002" i="229"/>
  <c r="AU1002" i="229"/>
  <c r="BD1001" i="229"/>
  <c r="AY1001" i="229"/>
  <c r="AX1001" i="229"/>
  <c r="AW1001" i="229"/>
  <c r="AV1001" i="229"/>
  <c r="AU1001" i="229"/>
  <c r="BD1000" i="229"/>
  <c r="AY1000" i="229"/>
  <c r="AX1000" i="229"/>
  <c r="AW1000" i="229"/>
  <c r="AV1000" i="229"/>
  <c r="AU1000" i="229"/>
  <c r="BD999" i="229"/>
  <c r="AY999" i="229"/>
  <c r="AX999" i="229"/>
  <c r="AW999" i="229"/>
  <c r="AV999" i="229"/>
  <c r="AU999" i="229"/>
  <c r="BD998" i="229"/>
  <c r="AY998" i="229"/>
  <c r="AX998" i="229"/>
  <c r="AW998" i="229"/>
  <c r="AV998" i="229"/>
  <c r="AU998" i="229"/>
  <c r="BD997" i="229"/>
  <c r="AY997" i="229"/>
  <c r="AX997" i="229"/>
  <c r="AW997" i="229"/>
  <c r="AV997" i="229"/>
  <c r="AU997" i="229"/>
  <c r="BD996" i="229"/>
  <c r="AY996" i="229"/>
  <c r="AX996" i="229"/>
  <c r="AW996" i="229"/>
  <c r="AV996" i="229"/>
  <c r="AU996" i="229"/>
  <c r="BD995" i="229"/>
  <c r="AY995" i="229"/>
  <c r="AX995" i="229"/>
  <c r="AW995" i="229"/>
  <c r="AV995" i="229"/>
  <c r="AU995" i="229"/>
  <c r="BD994" i="229"/>
  <c r="AY994" i="229"/>
  <c r="AX994" i="229"/>
  <c r="AW994" i="229"/>
  <c r="AV994" i="229"/>
  <c r="AU994" i="229"/>
  <c r="BD993" i="229"/>
  <c r="AY993" i="229"/>
  <c r="AX993" i="229"/>
  <c r="AW993" i="229"/>
  <c r="AV993" i="229"/>
  <c r="AU993" i="229"/>
  <c r="BD992" i="229"/>
  <c r="AY992" i="229"/>
  <c r="AX992" i="229"/>
  <c r="AW992" i="229"/>
  <c r="AV992" i="229"/>
  <c r="AU992" i="229"/>
  <c r="BD991" i="229"/>
  <c r="AY991" i="229"/>
  <c r="AX991" i="229"/>
  <c r="AW991" i="229"/>
  <c r="AV991" i="229"/>
  <c r="AU991" i="229"/>
  <c r="BD990" i="229"/>
  <c r="AY990" i="229"/>
  <c r="AX990" i="229"/>
  <c r="AW990" i="229"/>
  <c r="AV990" i="229"/>
  <c r="AU990" i="229"/>
  <c r="BD989" i="229"/>
  <c r="AY989" i="229"/>
  <c r="AX989" i="229"/>
  <c r="AW989" i="229"/>
  <c r="AV989" i="229"/>
  <c r="AU989" i="229"/>
  <c r="BD988" i="229"/>
  <c r="AY988" i="229"/>
  <c r="AX988" i="229"/>
  <c r="AW988" i="229"/>
  <c r="AV988" i="229"/>
  <c r="AU988" i="229"/>
  <c r="BD987" i="229"/>
  <c r="AY987" i="229"/>
  <c r="AX987" i="229"/>
  <c r="AW987" i="229"/>
  <c r="AV987" i="229"/>
  <c r="AU987" i="229"/>
  <c r="BD986" i="229"/>
  <c r="AY986" i="229"/>
  <c r="AX986" i="229"/>
  <c r="AW986" i="229"/>
  <c r="AV986" i="229"/>
  <c r="AU986" i="229"/>
  <c r="BD985" i="229"/>
  <c r="AY985" i="229"/>
  <c r="AX985" i="229"/>
  <c r="AW985" i="229"/>
  <c r="AV985" i="229"/>
  <c r="AU985" i="229"/>
  <c r="BD984" i="229"/>
  <c r="AY984" i="229"/>
  <c r="AX984" i="229"/>
  <c r="AW984" i="229"/>
  <c r="AV984" i="229"/>
  <c r="AU984" i="229"/>
  <c r="BD983" i="229"/>
  <c r="AY983" i="229"/>
  <c r="AX983" i="229"/>
  <c r="AW983" i="229"/>
  <c r="AV983" i="229"/>
  <c r="AU983" i="229"/>
  <c r="BD982" i="229"/>
  <c r="AY982" i="229"/>
  <c r="AX982" i="229"/>
  <c r="AW982" i="229"/>
  <c r="AV982" i="229"/>
  <c r="AU982" i="229"/>
  <c r="BD981" i="229"/>
  <c r="AY981" i="229"/>
  <c r="AX981" i="229"/>
  <c r="AW981" i="229"/>
  <c r="AV981" i="229"/>
  <c r="AU981" i="229"/>
  <c r="BD980" i="229"/>
  <c r="AY980" i="229"/>
  <c r="AX980" i="229"/>
  <c r="AW980" i="229"/>
  <c r="AV980" i="229"/>
  <c r="AU980" i="229"/>
  <c r="BD979" i="229"/>
  <c r="AY979" i="229"/>
  <c r="AX979" i="229"/>
  <c r="AW979" i="229"/>
  <c r="AV979" i="229"/>
  <c r="AU979" i="229"/>
  <c r="BD978" i="229"/>
  <c r="AY978" i="229"/>
  <c r="AX978" i="229"/>
  <c r="AW978" i="229"/>
  <c r="AV978" i="229"/>
  <c r="AU978" i="229"/>
  <c r="BD977" i="229"/>
  <c r="AY977" i="229"/>
  <c r="AX977" i="229"/>
  <c r="AW977" i="229"/>
  <c r="AV977" i="229"/>
  <c r="AU977" i="229"/>
  <c r="BD976" i="229"/>
  <c r="AY976" i="229"/>
  <c r="AX976" i="229"/>
  <c r="AW976" i="229"/>
  <c r="AV976" i="229"/>
  <c r="AU976" i="229"/>
  <c r="BD975" i="229"/>
  <c r="AY975" i="229"/>
  <c r="AX975" i="229"/>
  <c r="AW975" i="229"/>
  <c r="AV975" i="229"/>
  <c r="AU975" i="229"/>
  <c r="BD974" i="229"/>
  <c r="AY974" i="229"/>
  <c r="AX974" i="229"/>
  <c r="AW974" i="229"/>
  <c r="AV974" i="229"/>
  <c r="AU974" i="229"/>
  <c r="BD973" i="229"/>
  <c r="AY973" i="229"/>
  <c r="AX973" i="229"/>
  <c r="AW973" i="229"/>
  <c r="AV973" i="229"/>
  <c r="AU973" i="229"/>
  <c r="BD972" i="229"/>
  <c r="AY972" i="229"/>
  <c r="AX972" i="229"/>
  <c r="AW972" i="229"/>
  <c r="AV972" i="229"/>
  <c r="AU972" i="229"/>
  <c r="BD971" i="229"/>
  <c r="AY971" i="229"/>
  <c r="AX971" i="229"/>
  <c r="AW971" i="229"/>
  <c r="AV971" i="229"/>
  <c r="AU971" i="229"/>
  <c r="BD970" i="229"/>
  <c r="AY970" i="229"/>
  <c r="AX970" i="229"/>
  <c r="AW970" i="229"/>
  <c r="AV970" i="229"/>
  <c r="AU970" i="229"/>
  <c r="BD969" i="229"/>
  <c r="AY969" i="229"/>
  <c r="AX969" i="229"/>
  <c r="AW969" i="229"/>
  <c r="AV969" i="229"/>
  <c r="AU969" i="229"/>
  <c r="BD968" i="229"/>
  <c r="AY968" i="229"/>
  <c r="AX968" i="229"/>
  <c r="AW968" i="229"/>
  <c r="AV968" i="229"/>
  <c r="AU968" i="229"/>
  <c r="BD967" i="229"/>
  <c r="AY967" i="229"/>
  <c r="AX967" i="229"/>
  <c r="AW967" i="229"/>
  <c r="AV967" i="229"/>
  <c r="AU967" i="229"/>
  <c r="BD966" i="229"/>
  <c r="AY966" i="229"/>
  <c r="AX966" i="229"/>
  <c r="AW966" i="229"/>
  <c r="AV966" i="229"/>
  <c r="AU966" i="229"/>
  <c r="BD965" i="229"/>
  <c r="AY965" i="229"/>
  <c r="AX965" i="229"/>
  <c r="AW965" i="229"/>
  <c r="AV965" i="229"/>
  <c r="AU965" i="229"/>
  <c r="BD964" i="229"/>
  <c r="AY964" i="229"/>
  <c r="AX964" i="229"/>
  <c r="AW964" i="229"/>
  <c r="AV964" i="229"/>
  <c r="AU964" i="229"/>
  <c r="BD963" i="229"/>
  <c r="AY963" i="229"/>
  <c r="AX963" i="229"/>
  <c r="AW963" i="229"/>
  <c r="AV963" i="229"/>
  <c r="AU963" i="229"/>
  <c r="BD962" i="229"/>
  <c r="AY962" i="229"/>
  <c r="AX962" i="229"/>
  <c r="AW962" i="229"/>
  <c r="AV962" i="229"/>
  <c r="AU962" i="229"/>
  <c r="BD961" i="229"/>
  <c r="AY961" i="229"/>
  <c r="AX961" i="229"/>
  <c r="AW961" i="229"/>
  <c r="AV961" i="229"/>
  <c r="AU961" i="229"/>
  <c r="BD960" i="229"/>
  <c r="AY960" i="229"/>
  <c r="AX960" i="229"/>
  <c r="AW960" i="229"/>
  <c r="AV960" i="229"/>
  <c r="AU960" i="229"/>
  <c r="BD959" i="229"/>
  <c r="AY959" i="229"/>
  <c r="AX959" i="229"/>
  <c r="AW959" i="229"/>
  <c r="AV959" i="229"/>
  <c r="AU959" i="229"/>
  <c r="BD958" i="229"/>
  <c r="AY958" i="229"/>
  <c r="AX958" i="229"/>
  <c r="AW958" i="229"/>
  <c r="AV958" i="229"/>
  <c r="AU958" i="229"/>
  <c r="BD957" i="229"/>
  <c r="AY957" i="229"/>
  <c r="AX957" i="229"/>
  <c r="AW957" i="229"/>
  <c r="AV957" i="229"/>
  <c r="AU957" i="229"/>
  <c r="BD956" i="229"/>
  <c r="AY956" i="229"/>
  <c r="AX956" i="229"/>
  <c r="AW956" i="229"/>
  <c r="AV956" i="229"/>
  <c r="AU956" i="229"/>
  <c r="BD955" i="229"/>
  <c r="AY955" i="229"/>
  <c r="AX955" i="229"/>
  <c r="AW955" i="229"/>
  <c r="AV955" i="229"/>
  <c r="AU955" i="229"/>
  <c r="BD954" i="229"/>
  <c r="AY954" i="229"/>
  <c r="AX954" i="229"/>
  <c r="AW954" i="229"/>
  <c r="AV954" i="229"/>
  <c r="AU954" i="229"/>
  <c r="BD953" i="229"/>
  <c r="AY953" i="229"/>
  <c r="AX953" i="229"/>
  <c r="AW953" i="229"/>
  <c r="AV953" i="229"/>
  <c r="AU953" i="229"/>
  <c r="BD952" i="229"/>
  <c r="AY952" i="229"/>
  <c r="AX952" i="229"/>
  <c r="AW952" i="229"/>
  <c r="AV952" i="229"/>
  <c r="AU952" i="229"/>
  <c r="BD951" i="229"/>
  <c r="AY951" i="229"/>
  <c r="AX951" i="229"/>
  <c r="AW951" i="229"/>
  <c r="AV951" i="229"/>
  <c r="AU951" i="229"/>
  <c r="BD950" i="229"/>
  <c r="AY950" i="229"/>
  <c r="AX950" i="229"/>
  <c r="AW950" i="229"/>
  <c r="AV950" i="229"/>
  <c r="AU950" i="229"/>
  <c r="BD949" i="229"/>
  <c r="AY949" i="229"/>
  <c r="AX949" i="229"/>
  <c r="AW949" i="229"/>
  <c r="AV949" i="229"/>
  <c r="AU949" i="229"/>
  <c r="BD948" i="229"/>
  <c r="AY948" i="229"/>
  <c r="AX948" i="229"/>
  <c r="AW948" i="229"/>
  <c r="AV948" i="229"/>
  <c r="AU948" i="229"/>
  <c r="BD947" i="229"/>
  <c r="AY947" i="229"/>
  <c r="AX947" i="229"/>
  <c r="AW947" i="229"/>
  <c r="AV947" i="229"/>
  <c r="AU947" i="229"/>
  <c r="BD946" i="229"/>
  <c r="AY946" i="229"/>
  <c r="AX946" i="229"/>
  <c r="AW946" i="229"/>
  <c r="AV946" i="229"/>
  <c r="AU946" i="229"/>
  <c r="BD945" i="229"/>
  <c r="AY945" i="229"/>
  <c r="AX945" i="229"/>
  <c r="AW945" i="229"/>
  <c r="AV945" i="229"/>
  <c r="AU945" i="229"/>
  <c r="BD944" i="229"/>
  <c r="AY944" i="229"/>
  <c r="AX944" i="229"/>
  <c r="AW944" i="229"/>
  <c r="AV944" i="229"/>
  <c r="AU944" i="229"/>
  <c r="BD943" i="229"/>
  <c r="AY943" i="229"/>
  <c r="AX943" i="229"/>
  <c r="AW943" i="229"/>
  <c r="AV943" i="229"/>
  <c r="AU943" i="229"/>
  <c r="BD942" i="229"/>
  <c r="AY942" i="229"/>
  <c r="AX942" i="229"/>
  <c r="AW942" i="229"/>
  <c r="AV942" i="229"/>
  <c r="AU942" i="229"/>
  <c r="BD941" i="229"/>
  <c r="AY941" i="229"/>
  <c r="AX941" i="229"/>
  <c r="AW941" i="229"/>
  <c r="AV941" i="229"/>
  <c r="AU941" i="229"/>
  <c r="BD940" i="229"/>
  <c r="AY940" i="229"/>
  <c r="AX940" i="229"/>
  <c r="AW940" i="229"/>
  <c r="AV940" i="229"/>
  <c r="AU940" i="229"/>
  <c r="BD939" i="229"/>
  <c r="AY939" i="229"/>
  <c r="AX939" i="229"/>
  <c r="AW939" i="229"/>
  <c r="AV939" i="229"/>
  <c r="AU939" i="229"/>
  <c r="BD938" i="229"/>
  <c r="AY938" i="229"/>
  <c r="AX938" i="229"/>
  <c r="AW938" i="229"/>
  <c r="AV938" i="229"/>
  <c r="AU938" i="229"/>
  <c r="BD937" i="229"/>
  <c r="AY937" i="229"/>
  <c r="AX937" i="229"/>
  <c r="AW937" i="229"/>
  <c r="AV937" i="229"/>
  <c r="AU937" i="229"/>
  <c r="BD936" i="229"/>
  <c r="AY936" i="229"/>
  <c r="AX936" i="229"/>
  <c r="AW936" i="229"/>
  <c r="AV936" i="229"/>
  <c r="AU936" i="229"/>
  <c r="BD935" i="229"/>
  <c r="AY935" i="229"/>
  <c r="AX935" i="229"/>
  <c r="AW935" i="229"/>
  <c r="AV935" i="229"/>
  <c r="AU935" i="229"/>
  <c r="BD934" i="229"/>
  <c r="AY934" i="229"/>
  <c r="AX934" i="229"/>
  <c r="AW934" i="229"/>
  <c r="AV934" i="229"/>
  <c r="AU934" i="229"/>
  <c r="BD933" i="229"/>
  <c r="AY933" i="229"/>
  <c r="AX933" i="229"/>
  <c r="AW933" i="229"/>
  <c r="AV933" i="229"/>
  <c r="AU933" i="229"/>
  <c r="BD932" i="229"/>
  <c r="AY932" i="229"/>
  <c r="AX932" i="229"/>
  <c r="AW932" i="229"/>
  <c r="AV932" i="229"/>
  <c r="AU932" i="229"/>
  <c r="BD931" i="229"/>
  <c r="AY931" i="229"/>
  <c r="AX931" i="229"/>
  <c r="AW931" i="229"/>
  <c r="AV931" i="229"/>
  <c r="AU931" i="229"/>
  <c r="BD930" i="229"/>
  <c r="AY930" i="229"/>
  <c r="AX930" i="229"/>
  <c r="AW930" i="229"/>
  <c r="AV930" i="229"/>
  <c r="AU930" i="229"/>
  <c r="BD929" i="229"/>
  <c r="AY929" i="229"/>
  <c r="AX929" i="229"/>
  <c r="AW929" i="229"/>
  <c r="AV929" i="229"/>
  <c r="AU929" i="229"/>
  <c r="BD928" i="229"/>
  <c r="AY928" i="229"/>
  <c r="AX928" i="229"/>
  <c r="AW928" i="229"/>
  <c r="AV928" i="229"/>
  <c r="AU928" i="229"/>
  <c r="BD927" i="229"/>
  <c r="AY927" i="229"/>
  <c r="AX927" i="229"/>
  <c r="AW927" i="229"/>
  <c r="AV927" i="229"/>
  <c r="AU927" i="229"/>
  <c r="BD926" i="229"/>
  <c r="AY926" i="229"/>
  <c r="AX926" i="229"/>
  <c r="AW926" i="229"/>
  <c r="AV926" i="229"/>
  <c r="AU926" i="229"/>
  <c r="BD925" i="229"/>
  <c r="AY925" i="229"/>
  <c r="AX925" i="229"/>
  <c r="AW925" i="229"/>
  <c r="AV925" i="229"/>
  <c r="AU925" i="229"/>
  <c r="BD924" i="229"/>
  <c r="AY924" i="229"/>
  <c r="AX924" i="229"/>
  <c r="AW924" i="229"/>
  <c r="AV924" i="229"/>
  <c r="AU924" i="229"/>
  <c r="BD923" i="229"/>
  <c r="AY923" i="229"/>
  <c r="AX923" i="229"/>
  <c r="AW923" i="229"/>
  <c r="AV923" i="229"/>
  <c r="AU923" i="229"/>
  <c r="BD922" i="229"/>
  <c r="AY922" i="229"/>
  <c r="AX922" i="229"/>
  <c r="AW922" i="229"/>
  <c r="AV922" i="229"/>
  <c r="AU922" i="229"/>
  <c r="BD921" i="229"/>
  <c r="AY921" i="229"/>
  <c r="AX921" i="229"/>
  <c r="AW921" i="229"/>
  <c r="AV921" i="229"/>
  <c r="AU921" i="229"/>
  <c r="BD920" i="229"/>
  <c r="AY920" i="229"/>
  <c r="AX920" i="229"/>
  <c r="AW920" i="229"/>
  <c r="AV920" i="229"/>
  <c r="AU920" i="229"/>
  <c r="BD919" i="229"/>
  <c r="AY919" i="229"/>
  <c r="AX919" i="229"/>
  <c r="AW919" i="229"/>
  <c r="AV919" i="229"/>
  <c r="AU919" i="229"/>
  <c r="BD918" i="229"/>
  <c r="AY918" i="229"/>
  <c r="AX918" i="229"/>
  <c r="AW918" i="229"/>
  <c r="AV918" i="229"/>
  <c r="AU918" i="229"/>
  <c r="BD917" i="229"/>
  <c r="AY917" i="229"/>
  <c r="AX917" i="229"/>
  <c r="AW917" i="229"/>
  <c r="AV917" i="229"/>
  <c r="AU917" i="229"/>
  <c r="BD916" i="229"/>
  <c r="AY916" i="229"/>
  <c r="AX916" i="229"/>
  <c r="AW916" i="229"/>
  <c r="AV916" i="229"/>
  <c r="AU916" i="229"/>
  <c r="BD915" i="229"/>
  <c r="AY915" i="229"/>
  <c r="AX915" i="229"/>
  <c r="AW915" i="229"/>
  <c r="AV915" i="229"/>
  <c r="AU915" i="229"/>
  <c r="BD914" i="229"/>
  <c r="AY914" i="229"/>
  <c r="AX914" i="229"/>
  <c r="AW914" i="229"/>
  <c r="AV914" i="229"/>
  <c r="AU914" i="229"/>
  <c r="BD913" i="229"/>
  <c r="AY913" i="229"/>
  <c r="AX913" i="229"/>
  <c r="AW913" i="229"/>
  <c r="AV913" i="229"/>
  <c r="AU913" i="229"/>
  <c r="BD912" i="229"/>
  <c r="AY912" i="229"/>
  <c r="AX912" i="229"/>
  <c r="AW912" i="229"/>
  <c r="AV912" i="229"/>
  <c r="AU912" i="229"/>
  <c r="BD911" i="229"/>
  <c r="AY911" i="229"/>
  <c r="AX911" i="229"/>
  <c r="AW911" i="229"/>
  <c r="AV911" i="229"/>
  <c r="AU911" i="229"/>
  <c r="BD910" i="229"/>
  <c r="AY910" i="229"/>
  <c r="AX910" i="229"/>
  <c r="AW910" i="229"/>
  <c r="AV910" i="229"/>
  <c r="AU910" i="229"/>
  <c r="BD909" i="229"/>
  <c r="AY909" i="229"/>
  <c r="AX909" i="229"/>
  <c r="AW909" i="229"/>
  <c r="AV909" i="229"/>
  <c r="AU909" i="229"/>
  <c r="BD908" i="229"/>
  <c r="AY908" i="229"/>
  <c r="AX908" i="229"/>
  <c r="AW908" i="229"/>
  <c r="AV908" i="229"/>
  <c r="AU908" i="229"/>
  <c r="BD907" i="229"/>
  <c r="AY907" i="229"/>
  <c r="AX907" i="229"/>
  <c r="AW907" i="229"/>
  <c r="AV907" i="229"/>
  <c r="AU907" i="229"/>
  <c r="BD906" i="229"/>
  <c r="AY906" i="229"/>
  <c r="AX906" i="229"/>
  <c r="AW906" i="229"/>
  <c r="AV906" i="229"/>
  <c r="AU906" i="229"/>
  <c r="BD905" i="229"/>
  <c r="AY905" i="229"/>
  <c r="AX905" i="229"/>
  <c r="AW905" i="229"/>
  <c r="AV905" i="229"/>
  <c r="AU905" i="229"/>
  <c r="BD904" i="229"/>
  <c r="AY904" i="229"/>
  <c r="AX904" i="229"/>
  <c r="AW904" i="229"/>
  <c r="AV904" i="229"/>
  <c r="AU904" i="229"/>
  <c r="BD903" i="229"/>
  <c r="AY903" i="229"/>
  <c r="AX903" i="229"/>
  <c r="AW903" i="229"/>
  <c r="AV903" i="229"/>
  <c r="AU903" i="229"/>
  <c r="BD902" i="229"/>
  <c r="AY902" i="229"/>
  <c r="AX902" i="229"/>
  <c r="AW902" i="229"/>
  <c r="AV902" i="229"/>
  <c r="AU902" i="229"/>
  <c r="BD901" i="229"/>
  <c r="AY901" i="229"/>
  <c r="AX901" i="229"/>
  <c r="AW901" i="229"/>
  <c r="AV901" i="229"/>
  <c r="AU901" i="229"/>
  <c r="BD900" i="229"/>
  <c r="AY900" i="229"/>
  <c r="AX900" i="229"/>
  <c r="AW900" i="229"/>
  <c r="AV900" i="229"/>
  <c r="AU900" i="229"/>
  <c r="BD899" i="229"/>
  <c r="AY899" i="229"/>
  <c r="AX899" i="229"/>
  <c r="AW899" i="229"/>
  <c r="AV899" i="229"/>
  <c r="AU899" i="229"/>
  <c r="BD898" i="229"/>
  <c r="AY898" i="229"/>
  <c r="AX898" i="229"/>
  <c r="AW898" i="229"/>
  <c r="AV898" i="229"/>
  <c r="AU898" i="229"/>
  <c r="BD897" i="229"/>
  <c r="AY897" i="229"/>
  <c r="AX897" i="229"/>
  <c r="AW897" i="229"/>
  <c r="AV897" i="229"/>
  <c r="AU897" i="229"/>
  <c r="BD896" i="229"/>
  <c r="AY896" i="229"/>
  <c r="AX896" i="229"/>
  <c r="AW896" i="229"/>
  <c r="AV896" i="229"/>
  <c r="AU896" i="229"/>
  <c r="BD895" i="229"/>
  <c r="AY895" i="229"/>
  <c r="AX895" i="229"/>
  <c r="AW895" i="229"/>
  <c r="AV895" i="229"/>
  <c r="AU895" i="229"/>
  <c r="BD894" i="229"/>
  <c r="AY894" i="229"/>
  <c r="AX894" i="229"/>
  <c r="AW894" i="229"/>
  <c r="AV894" i="229"/>
  <c r="AU894" i="229"/>
  <c r="BD893" i="229"/>
  <c r="AY893" i="229"/>
  <c r="AX893" i="229"/>
  <c r="AW893" i="229"/>
  <c r="AV893" i="229"/>
  <c r="AU893" i="229"/>
  <c r="BD892" i="229"/>
  <c r="AY892" i="229"/>
  <c r="AX892" i="229"/>
  <c r="AW892" i="229"/>
  <c r="AV892" i="229"/>
  <c r="AU892" i="229"/>
  <c r="BD891" i="229"/>
  <c r="AY891" i="229"/>
  <c r="AX891" i="229"/>
  <c r="AW891" i="229"/>
  <c r="AV891" i="229"/>
  <c r="AU891" i="229"/>
  <c r="BD890" i="229"/>
  <c r="AY890" i="229"/>
  <c r="AX890" i="229"/>
  <c r="AW890" i="229"/>
  <c r="AV890" i="229"/>
  <c r="AU890" i="229"/>
  <c r="BD889" i="229"/>
  <c r="AY889" i="229"/>
  <c r="AX889" i="229"/>
  <c r="AW889" i="229"/>
  <c r="AV889" i="229"/>
  <c r="AU889" i="229"/>
  <c r="BD888" i="229"/>
  <c r="AY888" i="229"/>
  <c r="AX888" i="229"/>
  <c r="AW888" i="229"/>
  <c r="AV888" i="229"/>
  <c r="AU888" i="229"/>
  <c r="BD887" i="229"/>
  <c r="AY887" i="229"/>
  <c r="AX887" i="229"/>
  <c r="AW887" i="229"/>
  <c r="AV887" i="229"/>
  <c r="AU887" i="229"/>
  <c r="BD886" i="229"/>
  <c r="AY886" i="229"/>
  <c r="AX886" i="229"/>
  <c r="AW886" i="229"/>
  <c r="AV886" i="229"/>
  <c r="AU886" i="229"/>
  <c r="BD885" i="229"/>
  <c r="AY885" i="229"/>
  <c r="AX885" i="229"/>
  <c r="AW885" i="229"/>
  <c r="AV885" i="229"/>
  <c r="AU885" i="229"/>
  <c r="BD884" i="229"/>
  <c r="AY884" i="229"/>
  <c r="AX884" i="229"/>
  <c r="AW884" i="229"/>
  <c r="AV884" i="229"/>
  <c r="AU884" i="229"/>
  <c r="BD883" i="229"/>
  <c r="AY883" i="229"/>
  <c r="AX883" i="229"/>
  <c r="AW883" i="229"/>
  <c r="AV883" i="229"/>
  <c r="AU883" i="229"/>
  <c r="BD882" i="229"/>
  <c r="AY882" i="229"/>
  <c r="AX882" i="229"/>
  <c r="AW882" i="229"/>
  <c r="AV882" i="229"/>
  <c r="AU882" i="229"/>
  <c r="BD881" i="229"/>
  <c r="AY881" i="229"/>
  <c r="AX881" i="229"/>
  <c r="AW881" i="229"/>
  <c r="AV881" i="229"/>
  <c r="AU881" i="229"/>
  <c r="BD880" i="229"/>
  <c r="AY880" i="229"/>
  <c r="AX880" i="229"/>
  <c r="AW880" i="229"/>
  <c r="AV880" i="229"/>
  <c r="AU880" i="229"/>
  <c r="BD879" i="229"/>
  <c r="AY879" i="229"/>
  <c r="AX879" i="229"/>
  <c r="AW879" i="229"/>
  <c r="AV879" i="229"/>
  <c r="AU879" i="229"/>
  <c r="BD878" i="229"/>
  <c r="AY878" i="229"/>
  <c r="AX878" i="229"/>
  <c r="AW878" i="229"/>
  <c r="AV878" i="229"/>
  <c r="AU878" i="229"/>
  <c r="BD877" i="229"/>
  <c r="AY877" i="229"/>
  <c r="AX877" i="229"/>
  <c r="AW877" i="229"/>
  <c r="AV877" i="229"/>
  <c r="AU877" i="229"/>
  <c r="BD876" i="229"/>
  <c r="AY876" i="229"/>
  <c r="AX876" i="229"/>
  <c r="AW876" i="229"/>
  <c r="AV876" i="229"/>
  <c r="AU876" i="229"/>
  <c r="BD875" i="229"/>
  <c r="AY875" i="229"/>
  <c r="AX875" i="229"/>
  <c r="AW875" i="229"/>
  <c r="AV875" i="229"/>
  <c r="AU875" i="229"/>
  <c r="BD874" i="229"/>
  <c r="AY874" i="229"/>
  <c r="AX874" i="229"/>
  <c r="AW874" i="229"/>
  <c r="AV874" i="229"/>
  <c r="AU874" i="229"/>
  <c r="BD873" i="229"/>
  <c r="AY873" i="229"/>
  <c r="AX873" i="229"/>
  <c r="AW873" i="229"/>
  <c r="AV873" i="229"/>
  <c r="AU873" i="229"/>
  <c r="BD872" i="229"/>
  <c r="AY872" i="229"/>
  <c r="AX872" i="229"/>
  <c r="AW872" i="229"/>
  <c r="AV872" i="229"/>
  <c r="AU872" i="229"/>
  <c r="BD871" i="229"/>
  <c r="AY871" i="229"/>
  <c r="AX871" i="229"/>
  <c r="AW871" i="229"/>
  <c r="AV871" i="229"/>
  <c r="AU871" i="229"/>
  <c r="BD870" i="229"/>
  <c r="AY870" i="229"/>
  <c r="AX870" i="229"/>
  <c r="AW870" i="229"/>
  <c r="AV870" i="229"/>
  <c r="AU870" i="229"/>
  <c r="BD869" i="229"/>
  <c r="AY869" i="229"/>
  <c r="AX869" i="229"/>
  <c r="AW869" i="229"/>
  <c r="AV869" i="229"/>
  <c r="AU869" i="229"/>
  <c r="BD868" i="229"/>
  <c r="AY868" i="229"/>
  <c r="AX868" i="229"/>
  <c r="AW868" i="229"/>
  <c r="AV868" i="229"/>
  <c r="AU868" i="229"/>
  <c r="BD867" i="229"/>
  <c r="AY867" i="229"/>
  <c r="AX867" i="229"/>
  <c r="AW867" i="229"/>
  <c r="AV867" i="229"/>
  <c r="AU867" i="229"/>
  <c r="BD866" i="229"/>
  <c r="AY866" i="229"/>
  <c r="AX866" i="229"/>
  <c r="AW866" i="229"/>
  <c r="AV866" i="229"/>
  <c r="AU866" i="229"/>
  <c r="BD865" i="229"/>
  <c r="AY865" i="229"/>
  <c r="AX865" i="229"/>
  <c r="AW865" i="229"/>
  <c r="AV865" i="229"/>
  <c r="AU865" i="229"/>
  <c r="BD864" i="229"/>
  <c r="AY864" i="229"/>
  <c r="AX864" i="229"/>
  <c r="AW864" i="229"/>
  <c r="AV864" i="229"/>
  <c r="AU864" i="229"/>
  <c r="BD863" i="229"/>
  <c r="AY863" i="229"/>
  <c r="AX863" i="229"/>
  <c r="AW863" i="229"/>
  <c r="AV863" i="229"/>
  <c r="AU863" i="229"/>
  <c r="BD862" i="229"/>
  <c r="AY862" i="229"/>
  <c r="AX862" i="229"/>
  <c r="AW862" i="229"/>
  <c r="AV862" i="229"/>
  <c r="AU862" i="229"/>
  <c r="BD861" i="229"/>
  <c r="AY861" i="229"/>
  <c r="AX861" i="229"/>
  <c r="AW861" i="229"/>
  <c r="AV861" i="229"/>
  <c r="AU861" i="229"/>
  <c r="BD860" i="229"/>
  <c r="AY860" i="229"/>
  <c r="AX860" i="229"/>
  <c r="AW860" i="229"/>
  <c r="AV860" i="229"/>
  <c r="AU860" i="229"/>
  <c r="BD859" i="229"/>
  <c r="AY859" i="229"/>
  <c r="AX859" i="229"/>
  <c r="AW859" i="229"/>
  <c r="AV859" i="229"/>
  <c r="AU859" i="229"/>
  <c r="BD858" i="229"/>
  <c r="AY858" i="229"/>
  <c r="AX858" i="229"/>
  <c r="AW858" i="229"/>
  <c r="AV858" i="229"/>
  <c r="AU858" i="229"/>
  <c r="BD857" i="229"/>
  <c r="AY857" i="229"/>
  <c r="AX857" i="229"/>
  <c r="AW857" i="229"/>
  <c r="AV857" i="229"/>
  <c r="AU857" i="229"/>
  <c r="BD856" i="229"/>
  <c r="AY856" i="229"/>
  <c r="AX856" i="229"/>
  <c r="AW856" i="229"/>
  <c r="AV856" i="229"/>
  <c r="AU856" i="229"/>
  <c r="BD855" i="229"/>
  <c r="AY855" i="229"/>
  <c r="AX855" i="229"/>
  <c r="AW855" i="229"/>
  <c r="AV855" i="229"/>
  <c r="AU855" i="229"/>
  <c r="BD854" i="229"/>
  <c r="AY854" i="229"/>
  <c r="AX854" i="229"/>
  <c r="AW854" i="229"/>
  <c r="AV854" i="229"/>
  <c r="AU854" i="229"/>
  <c r="BD853" i="229"/>
  <c r="AY853" i="229"/>
  <c r="AX853" i="229"/>
  <c r="AW853" i="229"/>
  <c r="AV853" i="229"/>
  <c r="AU853" i="229"/>
  <c r="BD852" i="229"/>
  <c r="AY852" i="229"/>
  <c r="AX852" i="229"/>
  <c r="AW852" i="229"/>
  <c r="AV852" i="229"/>
  <c r="AU852" i="229"/>
  <c r="BD851" i="229"/>
  <c r="AY851" i="229"/>
  <c r="AX851" i="229"/>
  <c r="AW851" i="229"/>
  <c r="AV851" i="229"/>
  <c r="AU851" i="229"/>
  <c r="BD850" i="229"/>
  <c r="AY850" i="229"/>
  <c r="AX850" i="229"/>
  <c r="AW850" i="229"/>
  <c r="AV850" i="229"/>
  <c r="AU850" i="229"/>
  <c r="BD849" i="229"/>
  <c r="AY849" i="229"/>
  <c r="AX849" i="229"/>
  <c r="AW849" i="229"/>
  <c r="AV849" i="229"/>
  <c r="AU849" i="229"/>
  <c r="BD848" i="229"/>
  <c r="AY848" i="229"/>
  <c r="AX848" i="229"/>
  <c r="AW848" i="229"/>
  <c r="AV848" i="229"/>
  <c r="AU848" i="229"/>
  <c r="BD847" i="229"/>
  <c r="AY847" i="229"/>
  <c r="AX847" i="229"/>
  <c r="AW847" i="229"/>
  <c r="AV847" i="229"/>
  <c r="AU847" i="229"/>
  <c r="BD846" i="229"/>
  <c r="AY846" i="229"/>
  <c r="AX846" i="229"/>
  <c r="AW846" i="229"/>
  <c r="AV846" i="229"/>
  <c r="AU846" i="229"/>
  <c r="BD845" i="229"/>
  <c r="AY845" i="229"/>
  <c r="AX845" i="229"/>
  <c r="AW845" i="229"/>
  <c r="AV845" i="229"/>
  <c r="AU845" i="229"/>
  <c r="BD844" i="229"/>
  <c r="AY844" i="229"/>
  <c r="AX844" i="229"/>
  <c r="AW844" i="229"/>
  <c r="AV844" i="229"/>
  <c r="AU844" i="229"/>
  <c r="BD843" i="229"/>
  <c r="AY843" i="229"/>
  <c r="AX843" i="229"/>
  <c r="AW843" i="229"/>
  <c r="AV843" i="229"/>
  <c r="AU843" i="229"/>
  <c r="BD842" i="229"/>
  <c r="AY842" i="229"/>
  <c r="AX842" i="229"/>
  <c r="AW842" i="229"/>
  <c r="AV842" i="229"/>
  <c r="AU842" i="229"/>
  <c r="BD841" i="229"/>
  <c r="AY841" i="229"/>
  <c r="AX841" i="229"/>
  <c r="AW841" i="229"/>
  <c r="AV841" i="229"/>
  <c r="AU841" i="229"/>
  <c r="BD840" i="229"/>
  <c r="AY840" i="229"/>
  <c r="AX840" i="229"/>
  <c r="AW840" i="229"/>
  <c r="AV840" i="229"/>
  <c r="AU840" i="229"/>
  <c r="BD839" i="229"/>
  <c r="AY839" i="229"/>
  <c r="AX839" i="229"/>
  <c r="AW839" i="229"/>
  <c r="AV839" i="229"/>
  <c r="AU839" i="229"/>
  <c r="BD838" i="229"/>
  <c r="AY838" i="229"/>
  <c r="AX838" i="229"/>
  <c r="AW838" i="229"/>
  <c r="AV838" i="229"/>
  <c r="AU838" i="229"/>
  <c r="BD837" i="229"/>
  <c r="AY837" i="229"/>
  <c r="AX837" i="229"/>
  <c r="AW837" i="229"/>
  <c r="AV837" i="229"/>
  <c r="AU837" i="229"/>
  <c r="BD836" i="229"/>
  <c r="AY836" i="229"/>
  <c r="AX836" i="229"/>
  <c r="AW836" i="229"/>
  <c r="AV836" i="229"/>
  <c r="AU836" i="229"/>
  <c r="BD835" i="229"/>
  <c r="AY835" i="229"/>
  <c r="AX835" i="229"/>
  <c r="AW835" i="229"/>
  <c r="AV835" i="229"/>
  <c r="AU835" i="229"/>
  <c r="BD834" i="229"/>
  <c r="AY834" i="229"/>
  <c r="AX834" i="229"/>
  <c r="AW834" i="229"/>
  <c r="AV834" i="229"/>
  <c r="AU834" i="229"/>
  <c r="BD833" i="229"/>
  <c r="AY833" i="229"/>
  <c r="AX833" i="229"/>
  <c r="AW833" i="229"/>
  <c r="AV833" i="229"/>
  <c r="AU833" i="229"/>
  <c r="BD832" i="229"/>
  <c r="AY832" i="229"/>
  <c r="AX832" i="229"/>
  <c r="AW832" i="229"/>
  <c r="AV832" i="229"/>
  <c r="AU832" i="229"/>
  <c r="BD831" i="229"/>
  <c r="AY831" i="229"/>
  <c r="AX831" i="229"/>
  <c r="AW831" i="229"/>
  <c r="AV831" i="229"/>
  <c r="AU831" i="229"/>
  <c r="BD830" i="229"/>
  <c r="AY830" i="229"/>
  <c r="AX830" i="229"/>
  <c r="AW830" i="229"/>
  <c r="AV830" i="229"/>
  <c r="AU830" i="229"/>
  <c r="BD829" i="229"/>
  <c r="AY829" i="229"/>
  <c r="AX829" i="229"/>
  <c r="AW829" i="229"/>
  <c r="AV829" i="229"/>
  <c r="AU829" i="229"/>
  <c r="BD828" i="229"/>
  <c r="AY828" i="229"/>
  <c r="AX828" i="229"/>
  <c r="AW828" i="229"/>
  <c r="AV828" i="229"/>
  <c r="AU828" i="229"/>
  <c r="BD827" i="229"/>
  <c r="AY827" i="229"/>
  <c r="AX827" i="229"/>
  <c r="AW827" i="229"/>
  <c r="AV827" i="229"/>
  <c r="AU827" i="229"/>
  <c r="BD826" i="229"/>
  <c r="AY826" i="229"/>
  <c r="AX826" i="229"/>
  <c r="AW826" i="229"/>
  <c r="AV826" i="229"/>
  <c r="AU826" i="229"/>
  <c r="BD825" i="229"/>
  <c r="AY825" i="229"/>
  <c r="AX825" i="229"/>
  <c r="AW825" i="229"/>
  <c r="AV825" i="229"/>
  <c r="AU825" i="229"/>
  <c r="BD824" i="229"/>
  <c r="AY824" i="229"/>
  <c r="AX824" i="229"/>
  <c r="AW824" i="229"/>
  <c r="AV824" i="229"/>
  <c r="AU824" i="229"/>
  <c r="BD823" i="229"/>
  <c r="AY823" i="229"/>
  <c r="AX823" i="229"/>
  <c r="AW823" i="229"/>
  <c r="AV823" i="229"/>
  <c r="AU823" i="229"/>
  <c r="BD822" i="229"/>
  <c r="AY822" i="229"/>
  <c r="AX822" i="229"/>
  <c r="AW822" i="229"/>
  <c r="AV822" i="229"/>
  <c r="AU822" i="229"/>
  <c r="BD821" i="229"/>
  <c r="AY821" i="229"/>
  <c r="AX821" i="229"/>
  <c r="AW821" i="229"/>
  <c r="AV821" i="229"/>
  <c r="AU821" i="229"/>
  <c r="BD820" i="229"/>
  <c r="AY820" i="229"/>
  <c r="AX820" i="229"/>
  <c r="AW820" i="229"/>
  <c r="AV820" i="229"/>
  <c r="AU820" i="229"/>
  <c r="BD819" i="229"/>
  <c r="AY819" i="229"/>
  <c r="AX819" i="229"/>
  <c r="AW819" i="229"/>
  <c r="AV819" i="229"/>
  <c r="AU819" i="229"/>
  <c r="BD818" i="229"/>
  <c r="AY818" i="229"/>
  <c r="AX818" i="229"/>
  <c r="AW818" i="229"/>
  <c r="AV818" i="229"/>
  <c r="AU818" i="229"/>
  <c r="BD817" i="229"/>
  <c r="AY817" i="229"/>
  <c r="AX817" i="229"/>
  <c r="AW817" i="229"/>
  <c r="AV817" i="229"/>
  <c r="AU817" i="229"/>
  <c r="BD816" i="229"/>
  <c r="AY816" i="229"/>
  <c r="AX816" i="229"/>
  <c r="AW816" i="229"/>
  <c r="AV816" i="229"/>
  <c r="AU816" i="229"/>
  <c r="BD815" i="229"/>
  <c r="AY815" i="229"/>
  <c r="AX815" i="229"/>
  <c r="AW815" i="229"/>
  <c r="AV815" i="229"/>
  <c r="AU815" i="229"/>
  <c r="BD814" i="229"/>
  <c r="AY814" i="229"/>
  <c r="AX814" i="229"/>
  <c r="AW814" i="229"/>
  <c r="AV814" i="229"/>
  <c r="AU814" i="229"/>
  <c r="BD813" i="229"/>
  <c r="AY813" i="229"/>
  <c r="AX813" i="229"/>
  <c r="AW813" i="229"/>
  <c r="AV813" i="229"/>
  <c r="AU813" i="229"/>
  <c r="BD812" i="229"/>
  <c r="AY812" i="229"/>
  <c r="AX812" i="229"/>
  <c r="AW812" i="229"/>
  <c r="AV812" i="229"/>
  <c r="AU812" i="229"/>
  <c r="BD811" i="229"/>
  <c r="AY811" i="229"/>
  <c r="AX811" i="229"/>
  <c r="AW811" i="229"/>
  <c r="AV811" i="229"/>
  <c r="AU811" i="229"/>
  <c r="BD810" i="229"/>
  <c r="AY810" i="229"/>
  <c r="AX810" i="229"/>
  <c r="AW810" i="229"/>
  <c r="AV810" i="229"/>
  <c r="AU810" i="229"/>
  <c r="BD809" i="229"/>
  <c r="AY809" i="229"/>
  <c r="AX809" i="229"/>
  <c r="AW809" i="229"/>
  <c r="AV809" i="229"/>
  <c r="AU809" i="229"/>
  <c r="BD808" i="229"/>
  <c r="AY808" i="229"/>
  <c r="AX808" i="229"/>
  <c r="AW808" i="229"/>
  <c r="AV808" i="229"/>
  <c r="AU808" i="229"/>
  <c r="BD807" i="229"/>
  <c r="AY807" i="229"/>
  <c r="AX807" i="229"/>
  <c r="AW807" i="229"/>
  <c r="AV807" i="229"/>
  <c r="AU807" i="229"/>
  <c r="BD806" i="229"/>
  <c r="AY806" i="229"/>
  <c r="AX806" i="229"/>
  <c r="AW806" i="229"/>
  <c r="AV806" i="229"/>
  <c r="AU806" i="229"/>
  <c r="BD805" i="229"/>
  <c r="AY805" i="229"/>
  <c r="AX805" i="229"/>
  <c r="AW805" i="229"/>
  <c r="AV805" i="229"/>
  <c r="AU805" i="229"/>
  <c r="BD804" i="229"/>
  <c r="AY804" i="229"/>
  <c r="AX804" i="229"/>
  <c r="AW804" i="229"/>
  <c r="AV804" i="229"/>
  <c r="AU804" i="229"/>
  <c r="BD803" i="229"/>
  <c r="AY803" i="229"/>
  <c r="AX803" i="229"/>
  <c r="AW803" i="229"/>
  <c r="AV803" i="229"/>
  <c r="AU803" i="229"/>
  <c r="BD802" i="229"/>
  <c r="AY802" i="229"/>
  <c r="AX802" i="229"/>
  <c r="AW802" i="229"/>
  <c r="AV802" i="229"/>
  <c r="AU802" i="229"/>
  <c r="BD801" i="229"/>
  <c r="AY801" i="229"/>
  <c r="AX801" i="229"/>
  <c r="AW801" i="229"/>
  <c r="AV801" i="229"/>
  <c r="AU801" i="229"/>
  <c r="BD800" i="229"/>
  <c r="AY800" i="229"/>
  <c r="AX800" i="229"/>
  <c r="AW800" i="229"/>
  <c r="AV800" i="229"/>
  <c r="AU800" i="229"/>
  <c r="BD799" i="229"/>
  <c r="AY799" i="229"/>
  <c r="AX799" i="229"/>
  <c r="AW799" i="229"/>
  <c r="AV799" i="229"/>
  <c r="AU799" i="229"/>
  <c r="BD798" i="229"/>
  <c r="AY798" i="229"/>
  <c r="AX798" i="229"/>
  <c r="AW798" i="229"/>
  <c r="AV798" i="229"/>
  <c r="AU798" i="229"/>
  <c r="BD797" i="229"/>
  <c r="AY797" i="229"/>
  <c r="AX797" i="229"/>
  <c r="AW797" i="229"/>
  <c r="AV797" i="229"/>
  <c r="AU797" i="229"/>
  <c r="BD796" i="229"/>
  <c r="AY796" i="229"/>
  <c r="AX796" i="229"/>
  <c r="AW796" i="229"/>
  <c r="AV796" i="229"/>
  <c r="AU796" i="229"/>
  <c r="BD795" i="229"/>
  <c r="AY795" i="229"/>
  <c r="AX795" i="229"/>
  <c r="AW795" i="229"/>
  <c r="AV795" i="229"/>
  <c r="AU795" i="229"/>
  <c r="BD794" i="229"/>
  <c r="AY794" i="229"/>
  <c r="AX794" i="229"/>
  <c r="AW794" i="229"/>
  <c r="AV794" i="229"/>
  <c r="AU794" i="229"/>
  <c r="BD793" i="229"/>
  <c r="AY793" i="229"/>
  <c r="AX793" i="229"/>
  <c r="AW793" i="229"/>
  <c r="AV793" i="229"/>
  <c r="AU793" i="229"/>
  <c r="BD792" i="229"/>
  <c r="AY792" i="229"/>
  <c r="AX792" i="229"/>
  <c r="AW792" i="229"/>
  <c r="AV792" i="229"/>
  <c r="AU792" i="229"/>
  <c r="BD791" i="229"/>
  <c r="AY791" i="229"/>
  <c r="AX791" i="229"/>
  <c r="AW791" i="229"/>
  <c r="AV791" i="229"/>
  <c r="AU791" i="229"/>
  <c r="BD790" i="229"/>
  <c r="AY790" i="229"/>
  <c r="AX790" i="229"/>
  <c r="AW790" i="229"/>
  <c r="AV790" i="229"/>
  <c r="AU790" i="229"/>
  <c r="BD789" i="229"/>
  <c r="AY789" i="229"/>
  <c r="AX789" i="229"/>
  <c r="AW789" i="229"/>
  <c r="AV789" i="229"/>
  <c r="AU789" i="229"/>
  <c r="BD788" i="229"/>
  <c r="AY788" i="229"/>
  <c r="AX788" i="229"/>
  <c r="AW788" i="229"/>
  <c r="AV788" i="229"/>
  <c r="AU788" i="229"/>
  <c r="BD787" i="229"/>
  <c r="AY787" i="229"/>
  <c r="AX787" i="229"/>
  <c r="AW787" i="229"/>
  <c r="AV787" i="229"/>
  <c r="AU787" i="229"/>
  <c r="BD786" i="229"/>
  <c r="AY786" i="229"/>
  <c r="AX786" i="229"/>
  <c r="AW786" i="229"/>
  <c r="AV786" i="229"/>
  <c r="AU786" i="229"/>
  <c r="BD785" i="229"/>
  <c r="AY785" i="229"/>
  <c r="AX785" i="229"/>
  <c r="AW785" i="229"/>
  <c r="AV785" i="229"/>
  <c r="AU785" i="229"/>
  <c r="BD784" i="229"/>
  <c r="AY784" i="229"/>
  <c r="AX784" i="229"/>
  <c r="AW784" i="229"/>
  <c r="AV784" i="229"/>
  <c r="AU784" i="229"/>
  <c r="BD783" i="229"/>
  <c r="AY783" i="229"/>
  <c r="AX783" i="229"/>
  <c r="AW783" i="229"/>
  <c r="AV783" i="229"/>
  <c r="AU783" i="229"/>
  <c r="BD782" i="229"/>
  <c r="AY782" i="229"/>
  <c r="AX782" i="229"/>
  <c r="AW782" i="229"/>
  <c r="AV782" i="229"/>
  <c r="AU782" i="229"/>
  <c r="BD781" i="229"/>
  <c r="AY781" i="229"/>
  <c r="AX781" i="229"/>
  <c r="AW781" i="229"/>
  <c r="AV781" i="229"/>
  <c r="AU781" i="229"/>
  <c r="BD780" i="229"/>
  <c r="AY780" i="229"/>
  <c r="AX780" i="229"/>
  <c r="AW780" i="229"/>
  <c r="AV780" i="229"/>
  <c r="AU780" i="229"/>
  <c r="BD779" i="229"/>
  <c r="AY779" i="229"/>
  <c r="AX779" i="229"/>
  <c r="AW779" i="229"/>
  <c r="AV779" i="229"/>
  <c r="AU779" i="229"/>
  <c r="BD778" i="229"/>
  <c r="AY778" i="229"/>
  <c r="AX778" i="229"/>
  <c r="AW778" i="229"/>
  <c r="AV778" i="229"/>
  <c r="AU778" i="229"/>
  <c r="BD777" i="229"/>
  <c r="AY777" i="229"/>
  <c r="AX777" i="229"/>
  <c r="AW777" i="229"/>
  <c r="AV777" i="229"/>
  <c r="AU777" i="229"/>
  <c r="BD776" i="229"/>
  <c r="AY776" i="229"/>
  <c r="AX776" i="229"/>
  <c r="AW776" i="229"/>
  <c r="AV776" i="229"/>
  <c r="AU776" i="229"/>
  <c r="BD775" i="229"/>
  <c r="AY775" i="229"/>
  <c r="AX775" i="229"/>
  <c r="AW775" i="229"/>
  <c r="AV775" i="229"/>
  <c r="AU775" i="229"/>
  <c r="BD774" i="229"/>
  <c r="AY774" i="229"/>
  <c r="AX774" i="229"/>
  <c r="AW774" i="229"/>
  <c r="AV774" i="229"/>
  <c r="AU774" i="229"/>
  <c r="BD773" i="229"/>
  <c r="AY773" i="229"/>
  <c r="AX773" i="229"/>
  <c r="AW773" i="229"/>
  <c r="AV773" i="229"/>
  <c r="AU773" i="229"/>
  <c r="BD772" i="229"/>
  <c r="AY772" i="229"/>
  <c r="AX772" i="229"/>
  <c r="AW772" i="229"/>
  <c r="AV772" i="229"/>
  <c r="AU772" i="229"/>
  <c r="BD771" i="229"/>
  <c r="AY771" i="229"/>
  <c r="AX771" i="229"/>
  <c r="AW771" i="229"/>
  <c r="AV771" i="229"/>
  <c r="AU771" i="229"/>
  <c r="BD770" i="229"/>
  <c r="AY770" i="229"/>
  <c r="AX770" i="229"/>
  <c r="AW770" i="229"/>
  <c r="AV770" i="229"/>
  <c r="AU770" i="229"/>
  <c r="BD769" i="229"/>
  <c r="AY769" i="229"/>
  <c r="AX769" i="229"/>
  <c r="AW769" i="229"/>
  <c r="AV769" i="229"/>
  <c r="AU769" i="229"/>
  <c r="BD768" i="229"/>
  <c r="AY768" i="229"/>
  <c r="AX768" i="229"/>
  <c r="AW768" i="229"/>
  <c r="AV768" i="229"/>
  <c r="AU768" i="229"/>
  <c r="BD767" i="229"/>
  <c r="AY767" i="229"/>
  <c r="AX767" i="229"/>
  <c r="AW767" i="229"/>
  <c r="AV767" i="229"/>
  <c r="AU767" i="229"/>
  <c r="BD766" i="229"/>
  <c r="AY766" i="229"/>
  <c r="AX766" i="229"/>
  <c r="AW766" i="229"/>
  <c r="AV766" i="229"/>
  <c r="AU766" i="229"/>
  <c r="BD765" i="229"/>
  <c r="AY765" i="229"/>
  <c r="AX765" i="229"/>
  <c r="AW765" i="229"/>
  <c r="AV765" i="229"/>
  <c r="AU765" i="229"/>
  <c r="BD764" i="229"/>
  <c r="AY764" i="229"/>
  <c r="AX764" i="229"/>
  <c r="AW764" i="229"/>
  <c r="AV764" i="229"/>
  <c r="AU764" i="229"/>
  <c r="BD763" i="229"/>
  <c r="AY763" i="229"/>
  <c r="AX763" i="229"/>
  <c r="AW763" i="229"/>
  <c r="AV763" i="229"/>
  <c r="AU763" i="229"/>
  <c r="BD762" i="229"/>
  <c r="AY762" i="229"/>
  <c r="AX762" i="229"/>
  <c r="AW762" i="229"/>
  <c r="AV762" i="229"/>
  <c r="AU762" i="229"/>
  <c r="BD761" i="229"/>
  <c r="AY761" i="229"/>
  <c r="AX761" i="229"/>
  <c r="AW761" i="229"/>
  <c r="AV761" i="229"/>
  <c r="AU761" i="229"/>
  <c r="BD760" i="229"/>
  <c r="AY760" i="229"/>
  <c r="AX760" i="229"/>
  <c r="AW760" i="229"/>
  <c r="AV760" i="229"/>
  <c r="AU760" i="229"/>
  <c r="BD759" i="229"/>
  <c r="AY759" i="229"/>
  <c r="AX759" i="229"/>
  <c r="AW759" i="229"/>
  <c r="AV759" i="229"/>
  <c r="AU759" i="229"/>
  <c r="BD758" i="229"/>
  <c r="AY758" i="229"/>
  <c r="AX758" i="229"/>
  <c r="AW758" i="229"/>
  <c r="AV758" i="229"/>
  <c r="AU758" i="229"/>
  <c r="BD757" i="229"/>
  <c r="AY757" i="229"/>
  <c r="AX757" i="229"/>
  <c r="AW757" i="229"/>
  <c r="AV757" i="229"/>
  <c r="AU757" i="229"/>
  <c r="BD756" i="229"/>
  <c r="AY756" i="229"/>
  <c r="AX756" i="229"/>
  <c r="AW756" i="229"/>
  <c r="AV756" i="229"/>
  <c r="AU756" i="229"/>
  <c r="BD755" i="229"/>
  <c r="AY755" i="229"/>
  <c r="AX755" i="229"/>
  <c r="AW755" i="229"/>
  <c r="AV755" i="229"/>
  <c r="AU755" i="229"/>
  <c r="BD754" i="229"/>
  <c r="AY754" i="229"/>
  <c r="AX754" i="229"/>
  <c r="AW754" i="229"/>
  <c r="AV754" i="229"/>
  <c r="AU754" i="229"/>
  <c r="BD753" i="229"/>
  <c r="AY753" i="229"/>
  <c r="AX753" i="229"/>
  <c r="AW753" i="229"/>
  <c r="AV753" i="229"/>
  <c r="AU753" i="229"/>
  <c r="BD752" i="229"/>
  <c r="AY752" i="229"/>
  <c r="AX752" i="229"/>
  <c r="AW752" i="229"/>
  <c r="AV752" i="229"/>
  <c r="AU752" i="229"/>
  <c r="BD751" i="229"/>
  <c r="AY751" i="229"/>
  <c r="AX751" i="229"/>
  <c r="AW751" i="229"/>
  <c r="AV751" i="229"/>
  <c r="AU751" i="229"/>
  <c r="BD750" i="229"/>
  <c r="AY750" i="229"/>
  <c r="AX750" i="229"/>
  <c r="AW750" i="229"/>
  <c r="AV750" i="229"/>
  <c r="AU750" i="229"/>
  <c r="BD749" i="229"/>
  <c r="AY749" i="229"/>
  <c r="AX749" i="229"/>
  <c r="AW749" i="229"/>
  <c r="AV749" i="229"/>
  <c r="AU749" i="229"/>
  <c r="BD748" i="229"/>
  <c r="AY748" i="229"/>
  <c r="AX748" i="229"/>
  <c r="AW748" i="229"/>
  <c r="AV748" i="229"/>
  <c r="AU748" i="229"/>
  <c r="BD747" i="229"/>
  <c r="AY747" i="229"/>
  <c r="AX747" i="229"/>
  <c r="AW747" i="229"/>
  <c r="AV747" i="229"/>
  <c r="AU747" i="229"/>
  <c r="BD746" i="229"/>
  <c r="AY746" i="229"/>
  <c r="AX746" i="229"/>
  <c r="AW746" i="229"/>
  <c r="AV746" i="229"/>
  <c r="AU746" i="229"/>
  <c r="BD745" i="229"/>
  <c r="AY745" i="229"/>
  <c r="AX745" i="229"/>
  <c r="AW745" i="229"/>
  <c r="AV745" i="229"/>
  <c r="AU745" i="229"/>
  <c r="BD744" i="229"/>
  <c r="AY744" i="229"/>
  <c r="AX744" i="229"/>
  <c r="AW744" i="229"/>
  <c r="AV744" i="229"/>
  <c r="AU744" i="229"/>
  <c r="BD743" i="229"/>
  <c r="AY743" i="229"/>
  <c r="AX743" i="229"/>
  <c r="AW743" i="229"/>
  <c r="AV743" i="229"/>
  <c r="AU743" i="229"/>
  <c r="BD742" i="229"/>
  <c r="AY742" i="229"/>
  <c r="AX742" i="229"/>
  <c r="AW742" i="229"/>
  <c r="AV742" i="229"/>
  <c r="AU742" i="229"/>
  <c r="BD741" i="229"/>
  <c r="AY741" i="229"/>
  <c r="AX741" i="229"/>
  <c r="AW741" i="229"/>
  <c r="AV741" i="229"/>
  <c r="AU741" i="229"/>
  <c r="BD740" i="229"/>
  <c r="AY740" i="229"/>
  <c r="AX740" i="229"/>
  <c r="AW740" i="229"/>
  <c r="AV740" i="229"/>
  <c r="AU740" i="229"/>
  <c r="BD739" i="229"/>
  <c r="AY739" i="229"/>
  <c r="AX739" i="229"/>
  <c r="AW739" i="229"/>
  <c r="AV739" i="229"/>
  <c r="AU739" i="229"/>
  <c r="BD738" i="229"/>
  <c r="AY738" i="229"/>
  <c r="AX738" i="229"/>
  <c r="AW738" i="229"/>
  <c r="AV738" i="229"/>
  <c r="AU738" i="229"/>
  <c r="BD737" i="229"/>
  <c r="AY737" i="229"/>
  <c r="AX737" i="229"/>
  <c r="AW737" i="229"/>
  <c r="AV737" i="229"/>
  <c r="AU737" i="229"/>
  <c r="BD736" i="229"/>
  <c r="AY736" i="229"/>
  <c r="AX736" i="229"/>
  <c r="AW736" i="229"/>
  <c r="AV736" i="229"/>
  <c r="AU736" i="229"/>
  <c r="BD735" i="229"/>
  <c r="AY735" i="229"/>
  <c r="AX735" i="229"/>
  <c r="AW735" i="229"/>
  <c r="AV735" i="229"/>
  <c r="AU735" i="229"/>
  <c r="BD734" i="229"/>
  <c r="AY734" i="229"/>
  <c r="AX734" i="229"/>
  <c r="AW734" i="229"/>
  <c r="AV734" i="229"/>
  <c r="AU734" i="229"/>
  <c r="BD733" i="229"/>
  <c r="AY733" i="229"/>
  <c r="AX733" i="229"/>
  <c r="AW733" i="229"/>
  <c r="AV733" i="229"/>
  <c r="AU733" i="229"/>
  <c r="BD732" i="229"/>
  <c r="AY732" i="229"/>
  <c r="AX732" i="229"/>
  <c r="AW732" i="229"/>
  <c r="AV732" i="229"/>
  <c r="AU732" i="229"/>
  <c r="BD731" i="229"/>
  <c r="AY731" i="229"/>
  <c r="AX731" i="229"/>
  <c r="AW731" i="229"/>
  <c r="AV731" i="229"/>
  <c r="AU731" i="229"/>
  <c r="BD730" i="229"/>
  <c r="AY730" i="229"/>
  <c r="AX730" i="229"/>
  <c r="AW730" i="229"/>
  <c r="AV730" i="229"/>
  <c r="AU730" i="229"/>
  <c r="BD729" i="229"/>
  <c r="AY729" i="229"/>
  <c r="AX729" i="229"/>
  <c r="AW729" i="229"/>
  <c r="AV729" i="229"/>
  <c r="AU729" i="229"/>
  <c r="BD728" i="229"/>
  <c r="AY728" i="229"/>
  <c r="AX728" i="229"/>
  <c r="AW728" i="229"/>
  <c r="AV728" i="229"/>
  <c r="AU728" i="229"/>
  <c r="BD727" i="229"/>
  <c r="AY727" i="229"/>
  <c r="AX727" i="229"/>
  <c r="AW727" i="229"/>
  <c r="AV727" i="229"/>
  <c r="AU727" i="229"/>
  <c r="BD726" i="229"/>
  <c r="AY726" i="229"/>
  <c r="AX726" i="229"/>
  <c r="AW726" i="229"/>
  <c r="AV726" i="229"/>
  <c r="AU726" i="229"/>
  <c r="BD725" i="229"/>
  <c r="AY725" i="229"/>
  <c r="AX725" i="229"/>
  <c r="AW725" i="229"/>
  <c r="AV725" i="229"/>
  <c r="AU725" i="229"/>
  <c r="BD724" i="229"/>
  <c r="AY724" i="229"/>
  <c r="AX724" i="229"/>
  <c r="AW724" i="229"/>
  <c r="AV724" i="229"/>
  <c r="AU724" i="229"/>
  <c r="BD723" i="229"/>
  <c r="AY723" i="229"/>
  <c r="AX723" i="229"/>
  <c r="AW723" i="229"/>
  <c r="AV723" i="229"/>
  <c r="AU723" i="229"/>
  <c r="BD722" i="229"/>
  <c r="AY722" i="229"/>
  <c r="AX722" i="229"/>
  <c r="AW722" i="229"/>
  <c r="AV722" i="229"/>
  <c r="AU722" i="229"/>
  <c r="BD721" i="229"/>
  <c r="AY721" i="229"/>
  <c r="AX721" i="229"/>
  <c r="AW721" i="229"/>
  <c r="AV721" i="229"/>
  <c r="AU721" i="229"/>
  <c r="BD720" i="229"/>
  <c r="AY720" i="229"/>
  <c r="AX720" i="229"/>
  <c r="AW720" i="229"/>
  <c r="AV720" i="229"/>
  <c r="AU720" i="229"/>
  <c r="BD719" i="229"/>
  <c r="AY719" i="229"/>
  <c r="AX719" i="229"/>
  <c r="AW719" i="229"/>
  <c r="AV719" i="229"/>
  <c r="AU719" i="229"/>
  <c r="BD718" i="229"/>
  <c r="AY718" i="229"/>
  <c r="AX718" i="229"/>
  <c r="AW718" i="229"/>
  <c r="AV718" i="229"/>
  <c r="AU718" i="229"/>
  <c r="BD717" i="229"/>
  <c r="AY717" i="229"/>
  <c r="AX717" i="229"/>
  <c r="AW717" i="229"/>
  <c r="AV717" i="229"/>
  <c r="AU717" i="229"/>
  <c r="BD716" i="229"/>
  <c r="AY716" i="229"/>
  <c r="AX716" i="229"/>
  <c r="AW716" i="229"/>
  <c r="AV716" i="229"/>
  <c r="AU716" i="229"/>
  <c r="BD715" i="229"/>
  <c r="AY715" i="229"/>
  <c r="AX715" i="229"/>
  <c r="AW715" i="229"/>
  <c r="AV715" i="229"/>
  <c r="AU715" i="229"/>
  <c r="BD714" i="229"/>
  <c r="AY714" i="229"/>
  <c r="AX714" i="229"/>
  <c r="AW714" i="229"/>
  <c r="AV714" i="229"/>
  <c r="AU714" i="229"/>
  <c r="BD713" i="229"/>
  <c r="AY713" i="229"/>
  <c r="AX713" i="229"/>
  <c r="AW713" i="229"/>
  <c r="AV713" i="229"/>
  <c r="AU713" i="229"/>
  <c r="BD712" i="229"/>
  <c r="AY712" i="229"/>
  <c r="AX712" i="229"/>
  <c r="AW712" i="229"/>
  <c r="AV712" i="229"/>
  <c r="AU712" i="229"/>
  <c r="BD711" i="229"/>
  <c r="AY711" i="229"/>
  <c r="AX711" i="229"/>
  <c r="AW711" i="229"/>
  <c r="AV711" i="229"/>
  <c r="AU711" i="229"/>
  <c r="BD710" i="229"/>
  <c r="AY710" i="229"/>
  <c r="AX710" i="229"/>
  <c r="AW710" i="229"/>
  <c r="AV710" i="229"/>
  <c r="AU710" i="229"/>
  <c r="BD709" i="229"/>
  <c r="AY709" i="229"/>
  <c r="AX709" i="229"/>
  <c r="AW709" i="229"/>
  <c r="AV709" i="229"/>
  <c r="AU709" i="229"/>
  <c r="BD708" i="229"/>
  <c r="AY708" i="229"/>
  <c r="AX708" i="229"/>
  <c r="AW708" i="229"/>
  <c r="AV708" i="229"/>
  <c r="AU708" i="229"/>
  <c r="BD707" i="229"/>
  <c r="AY707" i="229"/>
  <c r="AX707" i="229"/>
  <c r="AW707" i="229"/>
  <c r="AV707" i="229"/>
  <c r="AU707" i="229"/>
  <c r="BD706" i="229"/>
  <c r="AY706" i="229"/>
  <c r="AX706" i="229"/>
  <c r="AW706" i="229"/>
  <c r="AV706" i="229"/>
  <c r="AU706" i="229"/>
  <c r="BD705" i="229"/>
  <c r="AY705" i="229"/>
  <c r="AX705" i="229"/>
  <c r="AW705" i="229"/>
  <c r="AV705" i="229"/>
  <c r="AU705" i="229"/>
  <c r="BD704" i="229"/>
  <c r="AY704" i="229"/>
  <c r="AX704" i="229"/>
  <c r="AW704" i="229"/>
  <c r="AV704" i="229"/>
  <c r="AU704" i="229"/>
  <c r="BD703" i="229"/>
  <c r="AY703" i="229"/>
  <c r="AX703" i="229"/>
  <c r="AW703" i="229"/>
  <c r="AV703" i="229"/>
  <c r="AU703" i="229"/>
  <c r="BD702" i="229"/>
  <c r="AY702" i="229"/>
  <c r="AX702" i="229"/>
  <c r="AW702" i="229"/>
  <c r="AV702" i="229"/>
  <c r="AU702" i="229"/>
  <c r="BD701" i="229"/>
  <c r="AY701" i="229"/>
  <c r="AX701" i="229"/>
  <c r="AW701" i="229"/>
  <c r="AV701" i="229"/>
  <c r="AU701" i="229"/>
  <c r="BD700" i="229"/>
  <c r="AY700" i="229"/>
  <c r="AX700" i="229"/>
  <c r="AW700" i="229"/>
  <c r="AV700" i="229"/>
  <c r="AU700" i="229"/>
  <c r="BD699" i="229"/>
  <c r="AY699" i="229"/>
  <c r="AX699" i="229"/>
  <c r="AW699" i="229"/>
  <c r="AV699" i="229"/>
  <c r="AU699" i="229"/>
  <c r="BD698" i="229"/>
  <c r="AY698" i="229"/>
  <c r="AX698" i="229"/>
  <c r="AW698" i="229"/>
  <c r="AV698" i="229"/>
  <c r="AU698" i="229"/>
  <c r="BD697" i="229"/>
  <c r="AY697" i="229"/>
  <c r="AX697" i="229"/>
  <c r="AW697" i="229"/>
  <c r="AV697" i="229"/>
  <c r="AU697" i="229"/>
  <c r="BD696" i="229"/>
  <c r="AY696" i="229"/>
  <c r="AX696" i="229"/>
  <c r="AW696" i="229"/>
  <c r="AV696" i="229"/>
  <c r="AU696" i="229"/>
  <c r="BD695" i="229"/>
  <c r="AY695" i="229"/>
  <c r="AX695" i="229"/>
  <c r="AW695" i="229"/>
  <c r="AV695" i="229"/>
  <c r="AU695" i="229"/>
  <c r="BD694" i="229"/>
  <c r="AY694" i="229"/>
  <c r="AX694" i="229"/>
  <c r="AW694" i="229"/>
  <c r="AV694" i="229"/>
  <c r="AU694" i="229"/>
  <c r="BD693" i="229"/>
  <c r="AY693" i="229"/>
  <c r="AX693" i="229"/>
  <c r="AW693" i="229"/>
  <c r="AV693" i="229"/>
  <c r="AU693" i="229"/>
  <c r="BD692" i="229"/>
  <c r="AY692" i="229"/>
  <c r="AX692" i="229"/>
  <c r="AW692" i="229"/>
  <c r="AV692" i="229"/>
  <c r="AU692" i="229"/>
  <c r="BD691" i="229"/>
  <c r="AY691" i="229"/>
  <c r="AX691" i="229"/>
  <c r="AW691" i="229"/>
  <c r="AV691" i="229"/>
  <c r="AU691" i="229"/>
  <c r="BD690" i="229"/>
  <c r="AY690" i="229"/>
  <c r="AX690" i="229"/>
  <c r="AW690" i="229"/>
  <c r="AV690" i="229"/>
  <c r="AU690" i="229"/>
  <c r="BD689" i="229"/>
  <c r="AY689" i="229"/>
  <c r="AX689" i="229"/>
  <c r="AW689" i="229"/>
  <c r="AV689" i="229"/>
  <c r="AU689" i="229"/>
  <c r="BD688" i="229"/>
  <c r="AY688" i="229"/>
  <c r="AX688" i="229"/>
  <c r="AW688" i="229"/>
  <c r="AV688" i="229"/>
  <c r="AU688" i="229"/>
  <c r="BD687" i="229"/>
  <c r="AY687" i="229"/>
  <c r="AX687" i="229"/>
  <c r="AW687" i="229"/>
  <c r="AV687" i="229"/>
  <c r="AU687" i="229"/>
  <c r="BD686" i="229"/>
  <c r="AY686" i="229"/>
  <c r="AX686" i="229"/>
  <c r="AW686" i="229"/>
  <c r="AV686" i="229"/>
  <c r="AU686" i="229"/>
  <c r="BD685" i="229"/>
  <c r="AY685" i="229"/>
  <c r="AX685" i="229"/>
  <c r="AW685" i="229"/>
  <c r="AV685" i="229"/>
  <c r="AU685" i="229"/>
  <c r="BD684" i="229"/>
  <c r="AY684" i="229"/>
  <c r="AX684" i="229"/>
  <c r="AW684" i="229"/>
  <c r="AV684" i="229"/>
  <c r="AU684" i="229"/>
  <c r="BD683" i="229"/>
  <c r="AY683" i="229"/>
  <c r="AX683" i="229"/>
  <c r="AW683" i="229"/>
  <c r="AV683" i="229"/>
  <c r="AU683" i="229"/>
  <c r="BD682" i="229"/>
  <c r="AY682" i="229"/>
  <c r="AX682" i="229"/>
  <c r="AW682" i="229"/>
  <c r="AV682" i="229"/>
  <c r="AU682" i="229"/>
  <c r="BD681" i="229"/>
  <c r="AY681" i="229"/>
  <c r="AX681" i="229"/>
  <c r="AW681" i="229"/>
  <c r="AV681" i="229"/>
  <c r="AU681" i="229"/>
  <c r="BD680" i="229"/>
  <c r="AY680" i="229"/>
  <c r="AX680" i="229"/>
  <c r="AW680" i="229"/>
  <c r="AV680" i="229"/>
  <c r="AU680" i="229"/>
  <c r="BD679" i="229"/>
  <c r="AY679" i="229"/>
  <c r="AX679" i="229"/>
  <c r="AW679" i="229"/>
  <c r="AV679" i="229"/>
  <c r="AU679" i="229"/>
  <c r="BD678" i="229"/>
  <c r="AY678" i="229"/>
  <c r="AX678" i="229"/>
  <c r="AW678" i="229"/>
  <c r="AV678" i="229"/>
  <c r="AU678" i="229"/>
  <c r="BD677" i="229"/>
  <c r="AY677" i="229"/>
  <c r="AX677" i="229"/>
  <c r="AW677" i="229"/>
  <c r="AV677" i="229"/>
  <c r="AU677" i="229"/>
  <c r="BD676" i="229"/>
  <c r="AY676" i="229"/>
  <c r="AX676" i="229"/>
  <c r="AW676" i="229"/>
  <c r="AV676" i="229"/>
  <c r="AU676" i="229"/>
  <c r="BD675" i="229"/>
  <c r="AY675" i="229"/>
  <c r="AX675" i="229"/>
  <c r="AW675" i="229"/>
  <c r="AV675" i="229"/>
  <c r="AU675" i="229"/>
  <c r="BD674" i="229"/>
  <c r="AY674" i="229"/>
  <c r="AX674" i="229"/>
  <c r="AW674" i="229"/>
  <c r="AV674" i="229"/>
  <c r="AU674" i="229"/>
  <c r="BD673" i="229"/>
  <c r="AY673" i="229"/>
  <c r="AX673" i="229"/>
  <c r="AW673" i="229"/>
  <c r="AV673" i="229"/>
  <c r="AU673" i="229"/>
  <c r="BD672" i="229"/>
  <c r="AY672" i="229"/>
  <c r="AX672" i="229"/>
  <c r="AW672" i="229"/>
  <c r="AV672" i="229"/>
  <c r="AU672" i="229"/>
  <c r="BD671" i="229"/>
  <c r="AY671" i="229"/>
  <c r="AX671" i="229"/>
  <c r="AW671" i="229"/>
  <c r="AV671" i="229"/>
  <c r="AU671" i="229"/>
  <c r="BD670" i="229"/>
  <c r="AY670" i="229"/>
  <c r="AX670" i="229"/>
  <c r="AW670" i="229"/>
  <c r="AV670" i="229"/>
  <c r="AU670" i="229"/>
  <c r="BD669" i="229"/>
  <c r="AY669" i="229"/>
  <c r="AX669" i="229"/>
  <c r="AW669" i="229"/>
  <c r="AV669" i="229"/>
  <c r="AU669" i="229"/>
  <c r="BD668" i="229"/>
  <c r="AY668" i="229"/>
  <c r="AX668" i="229"/>
  <c r="AW668" i="229"/>
  <c r="AV668" i="229"/>
  <c r="AU668" i="229"/>
  <c r="BD667" i="229"/>
  <c r="AY667" i="229"/>
  <c r="AX667" i="229"/>
  <c r="AW667" i="229"/>
  <c r="AV667" i="229"/>
  <c r="AU667" i="229"/>
  <c r="BD666" i="229"/>
  <c r="AY666" i="229"/>
  <c r="AX666" i="229"/>
  <c r="AW666" i="229"/>
  <c r="AV666" i="229"/>
  <c r="AU666" i="229"/>
  <c r="BD665" i="229"/>
  <c r="AY665" i="229"/>
  <c r="AX665" i="229"/>
  <c r="AW665" i="229"/>
  <c r="AV665" i="229"/>
  <c r="AU665" i="229"/>
  <c r="BD664" i="229"/>
  <c r="AY664" i="229"/>
  <c r="AX664" i="229"/>
  <c r="AW664" i="229"/>
  <c r="AV664" i="229"/>
  <c r="AU664" i="229"/>
  <c r="BD663" i="229"/>
  <c r="AY663" i="229"/>
  <c r="AX663" i="229"/>
  <c r="AW663" i="229"/>
  <c r="AV663" i="229"/>
  <c r="AU663" i="229"/>
  <c r="BD662" i="229"/>
  <c r="AY662" i="229"/>
  <c r="AX662" i="229"/>
  <c r="AW662" i="229"/>
  <c r="AV662" i="229"/>
  <c r="AU662" i="229"/>
  <c r="BD661" i="229"/>
  <c r="AY661" i="229"/>
  <c r="AX661" i="229"/>
  <c r="AW661" i="229"/>
  <c r="AV661" i="229"/>
  <c r="AU661" i="229"/>
  <c r="BD660" i="229"/>
  <c r="AY660" i="229"/>
  <c r="AX660" i="229"/>
  <c r="AW660" i="229"/>
  <c r="AV660" i="229"/>
  <c r="AU660" i="229"/>
  <c r="BD659" i="229"/>
  <c r="AY659" i="229"/>
  <c r="AX659" i="229"/>
  <c r="AW659" i="229"/>
  <c r="AV659" i="229"/>
  <c r="AU659" i="229"/>
  <c r="BD658" i="229"/>
  <c r="AY658" i="229"/>
  <c r="AX658" i="229"/>
  <c r="AW658" i="229"/>
  <c r="AV658" i="229"/>
  <c r="AU658" i="229"/>
  <c r="BD657" i="229"/>
  <c r="AY657" i="229"/>
  <c r="AX657" i="229"/>
  <c r="AW657" i="229"/>
  <c r="AV657" i="229"/>
  <c r="AU657" i="229"/>
  <c r="BD656" i="229"/>
  <c r="AY656" i="229"/>
  <c r="AX656" i="229"/>
  <c r="AW656" i="229"/>
  <c r="AV656" i="229"/>
  <c r="AU656" i="229"/>
  <c r="BD655" i="229"/>
  <c r="AY655" i="229"/>
  <c r="AX655" i="229"/>
  <c r="AW655" i="229"/>
  <c r="AV655" i="229"/>
  <c r="AU655" i="229"/>
  <c r="BD654" i="229"/>
  <c r="AY654" i="229"/>
  <c r="AX654" i="229"/>
  <c r="AW654" i="229"/>
  <c r="AV654" i="229"/>
  <c r="AU654" i="229"/>
  <c r="BD653" i="229"/>
  <c r="AY653" i="229"/>
  <c r="AX653" i="229"/>
  <c r="AW653" i="229"/>
  <c r="AV653" i="229"/>
  <c r="AU653" i="229"/>
  <c r="BD652" i="229"/>
  <c r="AY652" i="229"/>
  <c r="AX652" i="229"/>
  <c r="AW652" i="229"/>
  <c r="AV652" i="229"/>
  <c r="AU652" i="229"/>
  <c r="BD651" i="229"/>
  <c r="AY651" i="229"/>
  <c r="AX651" i="229"/>
  <c r="AW651" i="229"/>
  <c r="AV651" i="229"/>
  <c r="AU651" i="229"/>
  <c r="BD650" i="229"/>
  <c r="AY650" i="229"/>
  <c r="AX650" i="229"/>
  <c r="AW650" i="229"/>
  <c r="AV650" i="229"/>
  <c r="AU650" i="229"/>
  <c r="BD649" i="229"/>
  <c r="AY649" i="229"/>
  <c r="AX649" i="229"/>
  <c r="AW649" i="229"/>
  <c r="AV649" i="229"/>
  <c r="AU649" i="229"/>
  <c r="BD648" i="229"/>
  <c r="AY648" i="229"/>
  <c r="AX648" i="229"/>
  <c r="AW648" i="229"/>
  <c r="AV648" i="229"/>
  <c r="AU648" i="229"/>
  <c r="BD647" i="229"/>
  <c r="AY647" i="229"/>
  <c r="AX647" i="229"/>
  <c r="AW647" i="229"/>
  <c r="AV647" i="229"/>
  <c r="AU647" i="229"/>
  <c r="BD646" i="229"/>
  <c r="AY646" i="229"/>
  <c r="AX646" i="229"/>
  <c r="AW646" i="229"/>
  <c r="AV646" i="229"/>
  <c r="AU646" i="229"/>
  <c r="BD645" i="229"/>
  <c r="AY645" i="229"/>
  <c r="AX645" i="229"/>
  <c r="AW645" i="229"/>
  <c r="AV645" i="229"/>
  <c r="AU645" i="229"/>
  <c r="BD644" i="229"/>
  <c r="AY644" i="229"/>
  <c r="AX644" i="229"/>
  <c r="AW644" i="229"/>
  <c r="AV644" i="229"/>
  <c r="AU644" i="229"/>
  <c r="BD643" i="229"/>
  <c r="AY643" i="229"/>
  <c r="AX643" i="229"/>
  <c r="AW643" i="229"/>
  <c r="AV643" i="229"/>
  <c r="AU643" i="229"/>
  <c r="BD642" i="229"/>
  <c r="AY642" i="229"/>
  <c r="AX642" i="229"/>
  <c r="AW642" i="229"/>
  <c r="AV642" i="229"/>
  <c r="AU642" i="229"/>
  <c r="BD641" i="229"/>
  <c r="AY641" i="229"/>
  <c r="AX641" i="229"/>
  <c r="AW641" i="229"/>
  <c r="AV641" i="229"/>
  <c r="AU641" i="229"/>
  <c r="BD640" i="229"/>
  <c r="AY640" i="229"/>
  <c r="AX640" i="229"/>
  <c r="AW640" i="229"/>
  <c r="AV640" i="229"/>
  <c r="AU640" i="229"/>
  <c r="BD639" i="229"/>
  <c r="AY639" i="229"/>
  <c r="AX639" i="229"/>
  <c r="AW639" i="229"/>
  <c r="AV639" i="229"/>
  <c r="AU639" i="229"/>
  <c r="BD638" i="229"/>
  <c r="AY638" i="229"/>
  <c r="AX638" i="229"/>
  <c r="AW638" i="229"/>
  <c r="AV638" i="229"/>
  <c r="AU638" i="229"/>
  <c r="BD637" i="229"/>
  <c r="AY637" i="229"/>
  <c r="AX637" i="229"/>
  <c r="AW637" i="229"/>
  <c r="AV637" i="229"/>
  <c r="AU637" i="229"/>
  <c r="BD636" i="229"/>
  <c r="AY636" i="229"/>
  <c r="AX636" i="229"/>
  <c r="AW636" i="229"/>
  <c r="AV636" i="229"/>
  <c r="AU636" i="229"/>
  <c r="BD635" i="229"/>
  <c r="AY635" i="229"/>
  <c r="AX635" i="229"/>
  <c r="AW635" i="229"/>
  <c r="AV635" i="229"/>
  <c r="AU635" i="229"/>
  <c r="BD634" i="229"/>
  <c r="AY634" i="229"/>
  <c r="AX634" i="229"/>
  <c r="AW634" i="229"/>
  <c r="AV634" i="229"/>
  <c r="AU634" i="229"/>
  <c r="BD633" i="229"/>
  <c r="AY633" i="229"/>
  <c r="AX633" i="229"/>
  <c r="AW633" i="229"/>
  <c r="AV633" i="229"/>
  <c r="AU633" i="229"/>
  <c r="BD632" i="229"/>
  <c r="AY632" i="229"/>
  <c r="AX632" i="229"/>
  <c r="AW632" i="229"/>
  <c r="AV632" i="229"/>
  <c r="AU632" i="229"/>
  <c r="BD631" i="229"/>
  <c r="AY631" i="229"/>
  <c r="AX631" i="229"/>
  <c r="AW631" i="229"/>
  <c r="AV631" i="229"/>
  <c r="AU631" i="229"/>
  <c r="BD630" i="229"/>
  <c r="AY630" i="229"/>
  <c r="AX630" i="229"/>
  <c r="AW630" i="229"/>
  <c r="AV630" i="229"/>
  <c r="AU630" i="229"/>
  <c r="BD629" i="229"/>
  <c r="AY629" i="229"/>
  <c r="AX629" i="229"/>
  <c r="AW629" i="229"/>
  <c r="AV629" i="229"/>
  <c r="AU629" i="229"/>
  <c r="BD628" i="229"/>
  <c r="AY628" i="229"/>
  <c r="AX628" i="229"/>
  <c r="AW628" i="229"/>
  <c r="AV628" i="229"/>
  <c r="AU628" i="229"/>
  <c r="BD627" i="229"/>
  <c r="AY627" i="229"/>
  <c r="AX627" i="229"/>
  <c r="AW627" i="229"/>
  <c r="AV627" i="229"/>
  <c r="AU627" i="229"/>
  <c r="BD626" i="229"/>
  <c r="AY626" i="229"/>
  <c r="AX626" i="229"/>
  <c r="AW626" i="229"/>
  <c r="AV626" i="229"/>
  <c r="AU626" i="229"/>
  <c r="BD625" i="229"/>
  <c r="AY625" i="229"/>
  <c r="AX625" i="229"/>
  <c r="AW625" i="229"/>
  <c r="AV625" i="229"/>
  <c r="AU625" i="229"/>
  <c r="BD624" i="229"/>
  <c r="AY624" i="229"/>
  <c r="AX624" i="229"/>
  <c r="AW624" i="229"/>
  <c r="AV624" i="229"/>
  <c r="AU624" i="229"/>
  <c r="BD623" i="229"/>
  <c r="AY623" i="229"/>
  <c r="AX623" i="229"/>
  <c r="AW623" i="229"/>
  <c r="AV623" i="229"/>
  <c r="AU623" i="229"/>
  <c r="BD622" i="229"/>
  <c r="AY622" i="229"/>
  <c r="AX622" i="229"/>
  <c r="AW622" i="229"/>
  <c r="AV622" i="229"/>
  <c r="AU622" i="229"/>
  <c r="BD621" i="229"/>
  <c r="AY621" i="229"/>
  <c r="AX621" i="229"/>
  <c r="AW621" i="229"/>
  <c r="AV621" i="229"/>
  <c r="AU621" i="229"/>
  <c r="BD620" i="229"/>
  <c r="AY620" i="229"/>
  <c r="AX620" i="229"/>
  <c r="AW620" i="229"/>
  <c r="AV620" i="229"/>
  <c r="AU620" i="229"/>
  <c r="BD619" i="229"/>
  <c r="AY619" i="229"/>
  <c r="AX619" i="229"/>
  <c r="AW619" i="229"/>
  <c r="AV619" i="229"/>
  <c r="AU619" i="229"/>
  <c r="BD618" i="229"/>
  <c r="AY618" i="229"/>
  <c r="AX618" i="229"/>
  <c r="AW618" i="229"/>
  <c r="AV618" i="229"/>
  <c r="AU618" i="229"/>
  <c r="BD617" i="229"/>
  <c r="AY617" i="229"/>
  <c r="AX617" i="229"/>
  <c r="AW617" i="229"/>
  <c r="AV617" i="229"/>
  <c r="AU617" i="229"/>
  <c r="BD616" i="229"/>
  <c r="AY616" i="229"/>
  <c r="AX616" i="229"/>
  <c r="AW616" i="229"/>
  <c r="AV616" i="229"/>
  <c r="AU616" i="229"/>
  <c r="BD615" i="229"/>
  <c r="AY615" i="229"/>
  <c r="AX615" i="229"/>
  <c r="AW615" i="229"/>
  <c r="AV615" i="229"/>
  <c r="AU615" i="229"/>
  <c r="BD614" i="229"/>
  <c r="AY614" i="229"/>
  <c r="AX614" i="229"/>
  <c r="AW614" i="229"/>
  <c r="AV614" i="229"/>
  <c r="AU614" i="229"/>
  <c r="BD613" i="229"/>
  <c r="AY613" i="229"/>
  <c r="AX613" i="229"/>
  <c r="AW613" i="229"/>
  <c r="AV613" i="229"/>
  <c r="AU613" i="229"/>
  <c r="BD612" i="229"/>
  <c r="AY612" i="229"/>
  <c r="AX612" i="229"/>
  <c r="AW612" i="229"/>
  <c r="AV612" i="229"/>
  <c r="AU612" i="229"/>
  <c r="BD611" i="229"/>
  <c r="AY611" i="229"/>
  <c r="AX611" i="229"/>
  <c r="AW611" i="229"/>
  <c r="AV611" i="229"/>
  <c r="AU611" i="229"/>
  <c r="BD610" i="229"/>
  <c r="AY610" i="229"/>
  <c r="AX610" i="229"/>
  <c r="AW610" i="229"/>
  <c r="AV610" i="229"/>
  <c r="AU610" i="229"/>
  <c r="BD609" i="229"/>
  <c r="AY609" i="229"/>
  <c r="AX609" i="229"/>
  <c r="AW609" i="229"/>
  <c r="AV609" i="229"/>
  <c r="AU609" i="229"/>
  <c r="BD608" i="229"/>
  <c r="AY608" i="229"/>
  <c r="AX608" i="229"/>
  <c r="AW608" i="229"/>
  <c r="AV608" i="229"/>
  <c r="AU608" i="229"/>
  <c r="BD607" i="229"/>
  <c r="AY607" i="229"/>
  <c r="AX607" i="229"/>
  <c r="AW607" i="229"/>
  <c r="AV607" i="229"/>
  <c r="AU607" i="229"/>
  <c r="BD606" i="229"/>
  <c r="AY606" i="229"/>
  <c r="AX606" i="229"/>
  <c r="AW606" i="229"/>
  <c r="AV606" i="229"/>
  <c r="AU606" i="229"/>
  <c r="BD605" i="229"/>
  <c r="AY605" i="229"/>
  <c r="AX605" i="229"/>
  <c r="AW605" i="229"/>
  <c r="AV605" i="229"/>
  <c r="AU605" i="229"/>
  <c r="BD604" i="229"/>
  <c r="AY604" i="229"/>
  <c r="AX604" i="229"/>
  <c r="AW604" i="229"/>
  <c r="AV604" i="229"/>
  <c r="AU604" i="229"/>
  <c r="BD603" i="229"/>
  <c r="AY603" i="229"/>
  <c r="AX603" i="229"/>
  <c r="AW603" i="229"/>
  <c r="AV603" i="229"/>
  <c r="AU603" i="229"/>
  <c r="BD602" i="229"/>
  <c r="AY602" i="229"/>
  <c r="AX602" i="229"/>
  <c r="AW602" i="229"/>
  <c r="AV602" i="229"/>
  <c r="AU602" i="229"/>
  <c r="BD601" i="229"/>
  <c r="AY601" i="229"/>
  <c r="AX601" i="229"/>
  <c r="AW601" i="229"/>
  <c r="AV601" i="229"/>
  <c r="AU601" i="229"/>
  <c r="BD600" i="229"/>
  <c r="AY600" i="229"/>
  <c r="AX600" i="229"/>
  <c r="AW600" i="229"/>
  <c r="AV600" i="229"/>
  <c r="AU600" i="229"/>
  <c r="BD599" i="229"/>
  <c r="AY599" i="229"/>
  <c r="AX599" i="229"/>
  <c r="AW599" i="229"/>
  <c r="AV599" i="229"/>
  <c r="AU599" i="229"/>
  <c r="BD598" i="229"/>
  <c r="AY598" i="229"/>
  <c r="AX598" i="229"/>
  <c r="AW598" i="229"/>
  <c r="AV598" i="229"/>
  <c r="AU598" i="229"/>
  <c r="BD597" i="229"/>
  <c r="AY597" i="229"/>
  <c r="AX597" i="229"/>
  <c r="AW597" i="229"/>
  <c r="AV597" i="229"/>
  <c r="AU597" i="229"/>
  <c r="BD596" i="229"/>
  <c r="AY596" i="229"/>
  <c r="AX596" i="229"/>
  <c r="AW596" i="229"/>
  <c r="AV596" i="229"/>
  <c r="AU596" i="229"/>
  <c r="BD595" i="229"/>
  <c r="AY595" i="229"/>
  <c r="AX595" i="229"/>
  <c r="AW595" i="229"/>
  <c r="AV595" i="229"/>
  <c r="AU595" i="229"/>
  <c r="BD594" i="229"/>
  <c r="AY594" i="229"/>
  <c r="AX594" i="229"/>
  <c r="AW594" i="229"/>
  <c r="AV594" i="229"/>
  <c r="AU594" i="229"/>
  <c r="BD593" i="229"/>
  <c r="AY593" i="229"/>
  <c r="AX593" i="229"/>
  <c r="AW593" i="229"/>
  <c r="AV593" i="229"/>
  <c r="AU593" i="229"/>
  <c r="BD592" i="229"/>
  <c r="AY592" i="229"/>
  <c r="AX592" i="229"/>
  <c r="AW592" i="229"/>
  <c r="AV592" i="229"/>
  <c r="AU592" i="229"/>
  <c r="BD591" i="229"/>
  <c r="AY591" i="229"/>
  <c r="AX591" i="229"/>
  <c r="AW591" i="229"/>
  <c r="AV591" i="229"/>
  <c r="AU591" i="229"/>
  <c r="BD590" i="229"/>
  <c r="AY590" i="229"/>
  <c r="AX590" i="229"/>
  <c r="AW590" i="229"/>
  <c r="AV590" i="229"/>
  <c r="AU590" i="229"/>
  <c r="BD589" i="229"/>
  <c r="AY589" i="229"/>
  <c r="AX589" i="229"/>
  <c r="AW589" i="229"/>
  <c r="AV589" i="229"/>
  <c r="AU589" i="229"/>
  <c r="BD588" i="229"/>
  <c r="AY588" i="229"/>
  <c r="AX588" i="229"/>
  <c r="AW588" i="229"/>
  <c r="AV588" i="229"/>
  <c r="AU588" i="229"/>
  <c r="BD587" i="229"/>
  <c r="AY587" i="229"/>
  <c r="AX587" i="229"/>
  <c r="AW587" i="229"/>
  <c r="AV587" i="229"/>
  <c r="AU587" i="229"/>
  <c r="BD586" i="229"/>
  <c r="AY586" i="229"/>
  <c r="AX586" i="229"/>
  <c r="AW586" i="229"/>
  <c r="AV586" i="229"/>
  <c r="AU586" i="229"/>
  <c r="BD585" i="229"/>
  <c r="AY585" i="229"/>
  <c r="AX585" i="229"/>
  <c r="AW585" i="229"/>
  <c r="AV585" i="229"/>
  <c r="AU585" i="229"/>
  <c r="BD584" i="229"/>
  <c r="AY584" i="229"/>
  <c r="AX584" i="229"/>
  <c r="AW584" i="229"/>
  <c r="AV584" i="229"/>
  <c r="AU584" i="229"/>
  <c r="BD583" i="229"/>
  <c r="AY583" i="229"/>
  <c r="AX583" i="229"/>
  <c r="AW583" i="229"/>
  <c r="AV583" i="229"/>
  <c r="AU583" i="229"/>
  <c r="BD582" i="229"/>
  <c r="AY582" i="229"/>
  <c r="AX582" i="229"/>
  <c r="AW582" i="229"/>
  <c r="AV582" i="229"/>
  <c r="AU582" i="229"/>
  <c r="BD581" i="229"/>
  <c r="AY581" i="229"/>
  <c r="AX581" i="229"/>
  <c r="AW581" i="229"/>
  <c r="AV581" i="229"/>
  <c r="AU581" i="229"/>
  <c r="BD580" i="229"/>
  <c r="AY580" i="229"/>
  <c r="AX580" i="229"/>
  <c r="AW580" i="229"/>
  <c r="AV580" i="229"/>
  <c r="AU580" i="229"/>
  <c r="BD579" i="229"/>
  <c r="AY579" i="229"/>
  <c r="AX579" i="229"/>
  <c r="AW579" i="229"/>
  <c r="AV579" i="229"/>
  <c r="AU579" i="229"/>
  <c r="BD578" i="229"/>
  <c r="AY578" i="229"/>
  <c r="AX578" i="229"/>
  <c r="AW578" i="229"/>
  <c r="AV578" i="229"/>
  <c r="AU578" i="229"/>
  <c r="BD577" i="229"/>
  <c r="AY577" i="229"/>
  <c r="AX577" i="229"/>
  <c r="AW577" i="229"/>
  <c r="AV577" i="229"/>
  <c r="AU577" i="229"/>
  <c r="BD576" i="229"/>
  <c r="AY576" i="229"/>
  <c r="AX576" i="229"/>
  <c r="AW576" i="229"/>
  <c r="AV576" i="229"/>
  <c r="AU576" i="229"/>
  <c r="BD575" i="229"/>
  <c r="AY575" i="229"/>
  <c r="AX575" i="229"/>
  <c r="AW575" i="229"/>
  <c r="AV575" i="229"/>
  <c r="AU575" i="229"/>
  <c r="BD574" i="229"/>
  <c r="AY574" i="229"/>
  <c r="AX574" i="229"/>
  <c r="AW574" i="229"/>
  <c r="AV574" i="229"/>
  <c r="AU574" i="229"/>
  <c r="BD573" i="229"/>
  <c r="AY573" i="229"/>
  <c r="AX573" i="229"/>
  <c r="AW573" i="229"/>
  <c r="AV573" i="229"/>
  <c r="AU573" i="229"/>
  <c r="BD572" i="229"/>
  <c r="AY572" i="229"/>
  <c r="AX572" i="229"/>
  <c r="AW572" i="229"/>
  <c r="AV572" i="229"/>
  <c r="AU572" i="229"/>
  <c r="BD571" i="229"/>
  <c r="AY571" i="229"/>
  <c r="AX571" i="229"/>
  <c r="AW571" i="229"/>
  <c r="AV571" i="229"/>
  <c r="AU571" i="229"/>
  <c r="BD570" i="229"/>
  <c r="AY570" i="229"/>
  <c r="AX570" i="229"/>
  <c r="AW570" i="229"/>
  <c r="AV570" i="229"/>
  <c r="AU570" i="229"/>
  <c r="BD569" i="229"/>
  <c r="AY569" i="229"/>
  <c r="AX569" i="229"/>
  <c r="AW569" i="229"/>
  <c r="AV569" i="229"/>
  <c r="AU569" i="229"/>
  <c r="BD568" i="229"/>
  <c r="AY568" i="229"/>
  <c r="AX568" i="229"/>
  <c r="AW568" i="229"/>
  <c r="AV568" i="229"/>
  <c r="AU568" i="229"/>
  <c r="BD567" i="229"/>
  <c r="AY567" i="229"/>
  <c r="AX567" i="229"/>
  <c r="AW567" i="229"/>
  <c r="AV567" i="229"/>
  <c r="AU567" i="229"/>
  <c r="BD566" i="229"/>
  <c r="AY566" i="229"/>
  <c r="AX566" i="229"/>
  <c r="AW566" i="229"/>
  <c r="AV566" i="229"/>
  <c r="AU566" i="229"/>
  <c r="BD565" i="229"/>
  <c r="AY565" i="229"/>
  <c r="AX565" i="229"/>
  <c r="AW565" i="229"/>
  <c r="AV565" i="229"/>
  <c r="AU565" i="229"/>
  <c r="BD564" i="229"/>
  <c r="AY564" i="229"/>
  <c r="AX564" i="229"/>
  <c r="AW564" i="229"/>
  <c r="AV564" i="229"/>
  <c r="AU564" i="229"/>
  <c r="BD563" i="229"/>
  <c r="AY563" i="229"/>
  <c r="AX563" i="229"/>
  <c r="AW563" i="229"/>
  <c r="AV563" i="229"/>
  <c r="AU563" i="229"/>
  <c r="BD562" i="229"/>
  <c r="AY562" i="229"/>
  <c r="AX562" i="229"/>
  <c r="AW562" i="229"/>
  <c r="AV562" i="229"/>
  <c r="AU562" i="229"/>
  <c r="BD561" i="229"/>
  <c r="AY561" i="229"/>
  <c r="AX561" i="229"/>
  <c r="AW561" i="229"/>
  <c r="AV561" i="229"/>
  <c r="AU561" i="229"/>
  <c r="BD560" i="229"/>
  <c r="AY560" i="229"/>
  <c r="AX560" i="229"/>
  <c r="AW560" i="229"/>
  <c r="AV560" i="229"/>
  <c r="AU560" i="229"/>
  <c r="BD559" i="229"/>
  <c r="AY559" i="229"/>
  <c r="AX559" i="229"/>
  <c r="AW559" i="229"/>
  <c r="AV559" i="229"/>
  <c r="AU559" i="229"/>
  <c r="BD558" i="229"/>
  <c r="AY558" i="229"/>
  <c r="AX558" i="229"/>
  <c r="AW558" i="229"/>
  <c r="AV558" i="229"/>
  <c r="AU558" i="229"/>
  <c r="BD557" i="229"/>
  <c r="AY557" i="229"/>
  <c r="AX557" i="229"/>
  <c r="AW557" i="229"/>
  <c r="AV557" i="229"/>
  <c r="AU557" i="229"/>
  <c r="BD556" i="229"/>
  <c r="AY556" i="229"/>
  <c r="AX556" i="229"/>
  <c r="AW556" i="229"/>
  <c r="AV556" i="229"/>
  <c r="AU556" i="229"/>
  <c r="BD555" i="229"/>
  <c r="AY555" i="229"/>
  <c r="AX555" i="229"/>
  <c r="AW555" i="229"/>
  <c r="AV555" i="229"/>
  <c r="AU555" i="229"/>
  <c r="BD554" i="229"/>
  <c r="AY554" i="229"/>
  <c r="AX554" i="229"/>
  <c r="AW554" i="229"/>
  <c r="AV554" i="229"/>
  <c r="AU554" i="229"/>
  <c r="BD553" i="229"/>
  <c r="AY553" i="229"/>
  <c r="AX553" i="229"/>
  <c r="AW553" i="229"/>
  <c r="AV553" i="229"/>
  <c r="AU553" i="229"/>
  <c r="BD552" i="229"/>
  <c r="AY552" i="229"/>
  <c r="AX552" i="229"/>
  <c r="AW552" i="229"/>
  <c r="AV552" i="229"/>
  <c r="AU552" i="229"/>
  <c r="BD551" i="229"/>
  <c r="AY551" i="229"/>
  <c r="AX551" i="229"/>
  <c r="AW551" i="229"/>
  <c r="AV551" i="229"/>
  <c r="AU551" i="229"/>
  <c r="BD550" i="229"/>
  <c r="AY550" i="229"/>
  <c r="AX550" i="229"/>
  <c r="AW550" i="229"/>
  <c r="AV550" i="229"/>
  <c r="AU550" i="229"/>
  <c r="BD549" i="229"/>
  <c r="AY549" i="229"/>
  <c r="AX549" i="229"/>
  <c r="AW549" i="229"/>
  <c r="AV549" i="229"/>
  <c r="AU549" i="229"/>
  <c r="BD548" i="229"/>
  <c r="AY548" i="229"/>
  <c r="AX548" i="229"/>
  <c r="AW548" i="229"/>
  <c r="AV548" i="229"/>
  <c r="AU548" i="229"/>
  <c r="BD547" i="229"/>
  <c r="AY547" i="229"/>
  <c r="AX547" i="229"/>
  <c r="AW547" i="229"/>
  <c r="AV547" i="229"/>
  <c r="AU547" i="229"/>
  <c r="BD546" i="229"/>
  <c r="AY546" i="229"/>
  <c r="AX546" i="229"/>
  <c r="AW546" i="229"/>
  <c r="AV546" i="229"/>
  <c r="AU546" i="229"/>
  <c r="BD545" i="229"/>
  <c r="AY545" i="229"/>
  <c r="AX545" i="229"/>
  <c r="AW545" i="229"/>
  <c r="AV545" i="229"/>
  <c r="AU545" i="229"/>
  <c r="BD544" i="229"/>
  <c r="AY544" i="229"/>
  <c r="AX544" i="229"/>
  <c r="AW544" i="229"/>
  <c r="AV544" i="229"/>
  <c r="AU544" i="229"/>
  <c r="BD543" i="229"/>
  <c r="AY543" i="229"/>
  <c r="AX543" i="229"/>
  <c r="AW543" i="229"/>
  <c r="AV543" i="229"/>
  <c r="AU543" i="229"/>
  <c r="BD542" i="229"/>
  <c r="AY542" i="229"/>
  <c r="AX542" i="229"/>
  <c r="AW542" i="229"/>
  <c r="AV542" i="229"/>
  <c r="AU542" i="229"/>
  <c r="BD541" i="229"/>
  <c r="AY541" i="229"/>
  <c r="AX541" i="229"/>
  <c r="AW541" i="229"/>
  <c r="AV541" i="229"/>
  <c r="AU541" i="229"/>
  <c r="BD540" i="229"/>
  <c r="AY540" i="229"/>
  <c r="AX540" i="229"/>
  <c r="AW540" i="229"/>
  <c r="AV540" i="229"/>
  <c r="AU540" i="229"/>
  <c r="BD539" i="229"/>
  <c r="AY539" i="229"/>
  <c r="AX539" i="229"/>
  <c r="AW539" i="229"/>
  <c r="AV539" i="229"/>
  <c r="AU539" i="229"/>
  <c r="BD538" i="229"/>
  <c r="AY538" i="229"/>
  <c r="AX538" i="229"/>
  <c r="AW538" i="229"/>
  <c r="AV538" i="229"/>
  <c r="AU538" i="229"/>
  <c r="BD537" i="229"/>
  <c r="AY537" i="229"/>
  <c r="AX537" i="229"/>
  <c r="AW537" i="229"/>
  <c r="AV537" i="229"/>
  <c r="AU537" i="229"/>
  <c r="BD536" i="229"/>
  <c r="AY536" i="229"/>
  <c r="AX536" i="229"/>
  <c r="AW536" i="229"/>
  <c r="AV536" i="229"/>
  <c r="AU536" i="229"/>
  <c r="BD535" i="229"/>
  <c r="AY535" i="229"/>
  <c r="AX535" i="229"/>
  <c r="AW535" i="229"/>
  <c r="AV535" i="229"/>
  <c r="AU535" i="229"/>
  <c r="BD534" i="229"/>
  <c r="AY534" i="229"/>
  <c r="AX534" i="229"/>
  <c r="AW534" i="229"/>
  <c r="AV534" i="229"/>
  <c r="AU534" i="229"/>
  <c r="BD533" i="229"/>
  <c r="AY533" i="229"/>
  <c r="AX533" i="229"/>
  <c r="AW533" i="229"/>
  <c r="AV533" i="229"/>
  <c r="AU533" i="229"/>
  <c r="BD532" i="229"/>
  <c r="AY532" i="229"/>
  <c r="AX532" i="229"/>
  <c r="AW532" i="229"/>
  <c r="AV532" i="229"/>
  <c r="AU532" i="229"/>
  <c r="BD531" i="229"/>
  <c r="AY531" i="229"/>
  <c r="AX531" i="229"/>
  <c r="AW531" i="229"/>
  <c r="AV531" i="229"/>
  <c r="AU531" i="229"/>
  <c r="BD530" i="229"/>
  <c r="AY530" i="229"/>
  <c r="AX530" i="229"/>
  <c r="AW530" i="229"/>
  <c r="AV530" i="229"/>
  <c r="AU530" i="229"/>
  <c r="BD529" i="229"/>
  <c r="AY529" i="229"/>
  <c r="AX529" i="229"/>
  <c r="AW529" i="229"/>
  <c r="AV529" i="229"/>
  <c r="AU529" i="229"/>
  <c r="BD528" i="229"/>
  <c r="AY528" i="229"/>
  <c r="AX528" i="229"/>
  <c r="AW528" i="229"/>
  <c r="AV528" i="229"/>
  <c r="AU528" i="229"/>
  <c r="BD527" i="229"/>
  <c r="AY527" i="229"/>
  <c r="AX527" i="229"/>
  <c r="AW527" i="229"/>
  <c r="AV527" i="229"/>
  <c r="AU527" i="229"/>
  <c r="BD526" i="229"/>
  <c r="AY526" i="229"/>
  <c r="AX526" i="229"/>
  <c r="AW526" i="229"/>
  <c r="AV526" i="229"/>
  <c r="AU526" i="229"/>
  <c r="BD525" i="229"/>
  <c r="AY525" i="229"/>
  <c r="AX525" i="229"/>
  <c r="AW525" i="229"/>
  <c r="AV525" i="229"/>
  <c r="AU525" i="229"/>
  <c r="BD524" i="229"/>
  <c r="AY524" i="229"/>
  <c r="AX524" i="229"/>
  <c r="AW524" i="229"/>
  <c r="AV524" i="229"/>
  <c r="AU524" i="229"/>
  <c r="BD523" i="229"/>
  <c r="AY523" i="229"/>
  <c r="AX523" i="229"/>
  <c r="AW523" i="229"/>
  <c r="AV523" i="229"/>
  <c r="AU523" i="229"/>
  <c r="BD522" i="229"/>
  <c r="AY522" i="229"/>
  <c r="AX522" i="229"/>
  <c r="AW522" i="229"/>
  <c r="AV522" i="229"/>
  <c r="AU522" i="229"/>
  <c r="BD521" i="229"/>
  <c r="AY521" i="229"/>
  <c r="AX521" i="229"/>
  <c r="AW521" i="229"/>
  <c r="AV521" i="229"/>
  <c r="AU521" i="229"/>
  <c r="BD520" i="229"/>
  <c r="AY520" i="229"/>
  <c r="AX520" i="229"/>
  <c r="AW520" i="229"/>
  <c r="AV520" i="229"/>
  <c r="AU520" i="229"/>
  <c r="BD519" i="229"/>
  <c r="AY519" i="229"/>
  <c r="AX519" i="229"/>
  <c r="AW519" i="229"/>
  <c r="AV519" i="229"/>
  <c r="AU519" i="229"/>
  <c r="BD518" i="229"/>
  <c r="AY518" i="229"/>
  <c r="AX518" i="229"/>
  <c r="AW518" i="229"/>
  <c r="AV518" i="229"/>
  <c r="AU518" i="229"/>
  <c r="BD517" i="229"/>
  <c r="AY517" i="229"/>
  <c r="AX517" i="229"/>
  <c r="AW517" i="229"/>
  <c r="AV517" i="229"/>
  <c r="AU517" i="229"/>
  <c r="BD516" i="229"/>
  <c r="AY516" i="229"/>
  <c r="AX516" i="229"/>
  <c r="AW516" i="229"/>
  <c r="AV516" i="229"/>
  <c r="AU516" i="229"/>
  <c r="BD515" i="229"/>
  <c r="AY515" i="229"/>
  <c r="AX515" i="229"/>
  <c r="AW515" i="229"/>
  <c r="AV515" i="229"/>
  <c r="AU515" i="229"/>
  <c r="BD514" i="229"/>
  <c r="AY514" i="229"/>
  <c r="AX514" i="229"/>
  <c r="AW514" i="229"/>
  <c r="AV514" i="229"/>
  <c r="AU514" i="229"/>
  <c r="BD513" i="229"/>
  <c r="AY513" i="229"/>
  <c r="AX513" i="229"/>
  <c r="AW513" i="229"/>
  <c r="AV513" i="229"/>
  <c r="AU513" i="229"/>
  <c r="BD512" i="229"/>
  <c r="AY512" i="229"/>
  <c r="AX512" i="229"/>
  <c r="AW512" i="229"/>
  <c r="AV512" i="229"/>
  <c r="AU512" i="229"/>
  <c r="BD511" i="229"/>
  <c r="AY511" i="229"/>
  <c r="AX511" i="229"/>
  <c r="AW511" i="229"/>
  <c r="AV511" i="229"/>
  <c r="AU511" i="229"/>
  <c r="BD510" i="229"/>
  <c r="AY510" i="229"/>
  <c r="AX510" i="229"/>
  <c r="AW510" i="229"/>
  <c r="AV510" i="229"/>
  <c r="AU510" i="229"/>
  <c r="BD509" i="229"/>
  <c r="AY509" i="229"/>
  <c r="AX509" i="229"/>
  <c r="AW509" i="229"/>
  <c r="AV509" i="229"/>
  <c r="AU509" i="229"/>
  <c r="BD508" i="229"/>
  <c r="AY508" i="229"/>
  <c r="AX508" i="229"/>
  <c r="AW508" i="229"/>
  <c r="AV508" i="229"/>
  <c r="AU508" i="229"/>
  <c r="BD507" i="229"/>
  <c r="AY507" i="229"/>
  <c r="AX507" i="229"/>
  <c r="AW507" i="229"/>
  <c r="AV507" i="229"/>
  <c r="AU507" i="229"/>
  <c r="BD506" i="229"/>
  <c r="AY506" i="229"/>
  <c r="AX506" i="229"/>
  <c r="AW506" i="229"/>
  <c r="AV506" i="229"/>
  <c r="AU506" i="229"/>
  <c r="BD505" i="229"/>
  <c r="AY505" i="229"/>
  <c r="AX505" i="229"/>
  <c r="AW505" i="229"/>
  <c r="AV505" i="229"/>
  <c r="AU505" i="229"/>
  <c r="BD504" i="229"/>
  <c r="AY504" i="229"/>
  <c r="AX504" i="229"/>
  <c r="AW504" i="229"/>
  <c r="AV504" i="229"/>
  <c r="AU504" i="229"/>
  <c r="BD503" i="229"/>
  <c r="AY503" i="229"/>
  <c r="AX503" i="229"/>
  <c r="AW503" i="229"/>
  <c r="AV503" i="229"/>
  <c r="AU503" i="229"/>
  <c r="BD502" i="229"/>
  <c r="AY502" i="229"/>
  <c r="AX502" i="229"/>
  <c r="AW502" i="229"/>
  <c r="AV502" i="229"/>
  <c r="AU502" i="229"/>
  <c r="BD501" i="229"/>
  <c r="AY501" i="229"/>
  <c r="AX501" i="229"/>
  <c r="AW501" i="229"/>
  <c r="AV501" i="229"/>
  <c r="AU501" i="229"/>
  <c r="BD500" i="229"/>
  <c r="AY500" i="229"/>
  <c r="AX500" i="229"/>
  <c r="AW500" i="229"/>
  <c r="AV500" i="229"/>
  <c r="AU500" i="229"/>
  <c r="BD499" i="229"/>
  <c r="AY499" i="229"/>
  <c r="AX499" i="229"/>
  <c r="AW499" i="229"/>
  <c r="AV499" i="229"/>
  <c r="AU499" i="229"/>
  <c r="BD498" i="229"/>
  <c r="AY498" i="229"/>
  <c r="AX498" i="229"/>
  <c r="AW498" i="229"/>
  <c r="AV498" i="229"/>
  <c r="AU498" i="229"/>
  <c r="BD497" i="229"/>
  <c r="AY497" i="229"/>
  <c r="AX497" i="229"/>
  <c r="AW497" i="229"/>
  <c r="AV497" i="229"/>
  <c r="AU497" i="229"/>
  <c r="BD496" i="229"/>
  <c r="AY496" i="229"/>
  <c r="AX496" i="229"/>
  <c r="AW496" i="229"/>
  <c r="AV496" i="229"/>
  <c r="AU496" i="229"/>
  <c r="BD495" i="229"/>
  <c r="AY495" i="229"/>
  <c r="AX495" i="229"/>
  <c r="AW495" i="229"/>
  <c r="AV495" i="229"/>
  <c r="AU495" i="229"/>
  <c r="BD494" i="229"/>
  <c r="AY494" i="229"/>
  <c r="AX494" i="229"/>
  <c r="AW494" i="229"/>
  <c r="AV494" i="229"/>
  <c r="AU494" i="229"/>
  <c r="BD493" i="229"/>
  <c r="AY493" i="229"/>
  <c r="AX493" i="229"/>
  <c r="AW493" i="229"/>
  <c r="AV493" i="229"/>
  <c r="AU493" i="229"/>
  <c r="BD492" i="229"/>
  <c r="AY492" i="229"/>
  <c r="AX492" i="229"/>
  <c r="AW492" i="229"/>
  <c r="AV492" i="229"/>
  <c r="AU492" i="229"/>
  <c r="BD491" i="229"/>
  <c r="AY491" i="229"/>
  <c r="AX491" i="229"/>
  <c r="AW491" i="229"/>
  <c r="AV491" i="229"/>
  <c r="AU491" i="229"/>
  <c r="BD490" i="229"/>
  <c r="AY490" i="229"/>
  <c r="AX490" i="229"/>
  <c r="AW490" i="229"/>
  <c r="AV490" i="229"/>
  <c r="AU490" i="229"/>
  <c r="BD489" i="229"/>
  <c r="AY489" i="229"/>
  <c r="AX489" i="229"/>
  <c r="AW489" i="229"/>
  <c r="AV489" i="229"/>
  <c r="AU489" i="229"/>
  <c r="BD488" i="229"/>
  <c r="AY488" i="229"/>
  <c r="AX488" i="229"/>
  <c r="AW488" i="229"/>
  <c r="AV488" i="229"/>
  <c r="AU488" i="229"/>
  <c r="BD487" i="229"/>
  <c r="AY487" i="229"/>
  <c r="AX487" i="229"/>
  <c r="AW487" i="229"/>
  <c r="AV487" i="229"/>
  <c r="AU487" i="229"/>
  <c r="BD486" i="229"/>
  <c r="AY486" i="229"/>
  <c r="AX486" i="229"/>
  <c r="AW486" i="229"/>
  <c r="AV486" i="229"/>
  <c r="AU486" i="229"/>
  <c r="BD485" i="229"/>
  <c r="AY485" i="229"/>
  <c r="AX485" i="229"/>
  <c r="AW485" i="229"/>
  <c r="AV485" i="229"/>
  <c r="AU485" i="229"/>
  <c r="BD484" i="229"/>
  <c r="AY484" i="229"/>
  <c r="AX484" i="229"/>
  <c r="AW484" i="229"/>
  <c r="AV484" i="229"/>
  <c r="AU484" i="229"/>
  <c r="BD483" i="229"/>
  <c r="AY483" i="229"/>
  <c r="AX483" i="229"/>
  <c r="AW483" i="229"/>
  <c r="AV483" i="229"/>
  <c r="AU483" i="229"/>
  <c r="BD482" i="229"/>
  <c r="AY482" i="229"/>
  <c r="AX482" i="229"/>
  <c r="AW482" i="229"/>
  <c r="AV482" i="229"/>
  <c r="AU482" i="229"/>
  <c r="BD481" i="229"/>
  <c r="AY481" i="229"/>
  <c r="AX481" i="229"/>
  <c r="AW481" i="229"/>
  <c r="AV481" i="229"/>
  <c r="AU481" i="229"/>
  <c r="BD480" i="229"/>
  <c r="AY480" i="229"/>
  <c r="AX480" i="229"/>
  <c r="AW480" i="229"/>
  <c r="AV480" i="229"/>
  <c r="AU480" i="229"/>
  <c r="BD479" i="229"/>
  <c r="AY479" i="229"/>
  <c r="AX479" i="229"/>
  <c r="AW479" i="229"/>
  <c r="AV479" i="229"/>
  <c r="AU479" i="229"/>
  <c r="BD478" i="229"/>
  <c r="AY478" i="229"/>
  <c r="AX478" i="229"/>
  <c r="AW478" i="229"/>
  <c r="AV478" i="229"/>
  <c r="AU478" i="229"/>
  <c r="BD477" i="229"/>
  <c r="AY477" i="229"/>
  <c r="AX477" i="229"/>
  <c r="AW477" i="229"/>
  <c r="AV477" i="229"/>
  <c r="AU477" i="229"/>
  <c r="BD476" i="229"/>
  <c r="AY476" i="229"/>
  <c r="AX476" i="229"/>
  <c r="AW476" i="229"/>
  <c r="AV476" i="229"/>
  <c r="AU476" i="229"/>
  <c r="BD475" i="229"/>
  <c r="AY475" i="229"/>
  <c r="AX475" i="229"/>
  <c r="AW475" i="229"/>
  <c r="AV475" i="229"/>
  <c r="AU475" i="229"/>
  <c r="BD474" i="229"/>
  <c r="AY474" i="229"/>
  <c r="AX474" i="229"/>
  <c r="AW474" i="229"/>
  <c r="AV474" i="229"/>
  <c r="AU474" i="229"/>
  <c r="BD473" i="229"/>
  <c r="AY473" i="229"/>
  <c r="AX473" i="229"/>
  <c r="AW473" i="229"/>
  <c r="AV473" i="229"/>
  <c r="AU473" i="229"/>
  <c r="BD472" i="229"/>
  <c r="AY472" i="229"/>
  <c r="AX472" i="229"/>
  <c r="AW472" i="229"/>
  <c r="AV472" i="229"/>
  <c r="AU472" i="229"/>
  <c r="BD471" i="229"/>
  <c r="AY471" i="229"/>
  <c r="AX471" i="229"/>
  <c r="AW471" i="229"/>
  <c r="AV471" i="229"/>
  <c r="AU471" i="229"/>
  <c r="BD470" i="229"/>
  <c r="AY470" i="229"/>
  <c r="AX470" i="229"/>
  <c r="AW470" i="229"/>
  <c r="AV470" i="229"/>
  <c r="AU470" i="229"/>
  <c r="BD469" i="229"/>
  <c r="AY469" i="229"/>
  <c r="AX469" i="229"/>
  <c r="AW469" i="229"/>
  <c r="AV469" i="229"/>
  <c r="AU469" i="229"/>
  <c r="BD468" i="229"/>
  <c r="AY468" i="229"/>
  <c r="AX468" i="229"/>
  <c r="AW468" i="229"/>
  <c r="AV468" i="229"/>
  <c r="AU468" i="229"/>
  <c r="BD467" i="229"/>
  <c r="AY467" i="229"/>
  <c r="AX467" i="229"/>
  <c r="AW467" i="229"/>
  <c r="AV467" i="229"/>
  <c r="AU467" i="229"/>
  <c r="BD466" i="229"/>
  <c r="AY466" i="229"/>
  <c r="AX466" i="229"/>
  <c r="AW466" i="229"/>
  <c r="AV466" i="229"/>
  <c r="AU466" i="229"/>
  <c r="BD465" i="229"/>
  <c r="AY465" i="229"/>
  <c r="AX465" i="229"/>
  <c r="AW465" i="229"/>
  <c r="AV465" i="229"/>
  <c r="AU465" i="229"/>
  <c r="BD464" i="229"/>
  <c r="AY464" i="229"/>
  <c r="AX464" i="229"/>
  <c r="AW464" i="229"/>
  <c r="AV464" i="229"/>
  <c r="AU464" i="229"/>
  <c r="BD463" i="229"/>
  <c r="AY463" i="229"/>
  <c r="AX463" i="229"/>
  <c r="AW463" i="229"/>
  <c r="AV463" i="229"/>
  <c r="AU463" i="229"/>
  <c r="BD462" i="229"/>
  <c r="AY462" i="229"/>
  <c r="AX462" i="229"/>
  <c r="AW462" i="229"/>
  <c r="AV462" i="229"/>
  <c r="AU462" i="229"/>
  <c r="BD461" i="229"/>
  <c r="AY461" i="229"/>
  <c r="AX461" i="229"/>
  <c r="AW461" i="229"/>
  <c r="AV461" i="229"/>
  <c r="AU461" i="229"/>
  <c r="BD460" i="229"/>
  <c r="AY460" i="229"/>
  <c r="AX460" i="229"/>
  <c r="AW460" i="229"/>
  <c r="AV460" i="229"/>
  <c r="AU460" i="229"/>
  <c r="BD459" i="229"/>
  <c r="AY459" i="229"/>
  <c r="AX459" i="229"/>
  <c r="AW459" i="229"/>
  <c r="AV459" i="229"/>
  <c r="AU459" i="229"/>
  <c r="BD458" i="229"/>
  <c r="AY458" i="229"/>
  <c r="AX458" i="229"/>
  <c r="AW458" i="229"/>
  <c r="AV458" i="229"/>
  <c r="AU458" i="229"/>
  <c r="BD457" i="229"/>
  <c r="AY457" i="229"/>
  <c r="AX457" i="229"/>
  <c r="AW457" i="229"/>
  <c r="AV457" i="229"/>
  <c r="AU457" i="229"/>
  <c r="BD456" i="229"/>
  <c r="AY456" i="229"/>
  <c r="AX456" i="229"/>
  <c r="AW456" i="229"/>
  <c r="AV456" i="229"/>
  <c r="AU456" i="229"/>
  <c r="BD455" i="229"/>
  <c r="AY455" i="229"/>
  <c r="AX455" i="229"/>
  <c r="AW455" i="229"/>
  <c r="AV455" i="229"/>
  <c r="AU455" i="229"/>
  <c r="BD454" i="229"/>
  <c r="AY454" i="229"/>
  <c r="AX454" i="229"/>
  <c r="AW454" i="229"/>
  <c r="AV454" i="229"/>
  <c r="AU454" i="229"/>
  <c r="BD453" i="229"/>
  <c r="AY453" i="229"/>
  <c r="AX453" i="229"/>
  <c r="AW453" i="229"/>
  <c r="AV453" i="229"/>
  <c r="AU453" i="229"/>
  <c r="BD452" i="229"/>
  <c r="AY452" i="229"/>
  <c r="AX452" i="229"/>
  <c r="AW452" i="229"/>
  <c r="AV452" i="229"/>
  <c r="AU452" i="229"/>
  <c r="BD451" i="229"/>
  <c r="AY451" i="229"/>
  <c r="AX451" i="229"/>
  <c r="AW451" i="229"/>
  <c r="AV451" i="229"/>
  <c r="AU451" i="229"/>
  <c r="BD450" i="229"/>
  <c r="AY450" i="229"/>
  <c r="AX450" i="229"/>
  <c r="AW450" i="229"/>
  <c r="AV450" i="229"/>
  <c r="AU450" i="229"/>
  <c r="BD449" i="229"/>
  <c r="AY449" i="229"/>
  <c r="AX449" i="229"/>
  <c r="AW449" i="229"/>
  <c r="AV449" i="229"/>
  <c r="AU449" i="229"/>
  <c r="BD448" i="229"/>
  <c r="AY448" i="229"/>
  <c r="AX448" i="229"/>
  <c r="AW448" i="229"/>
  <c r="AV448" i="229"/>
  <c r="AU448" i="229"/>
  <c r="BD447" i="229"/>
  <c r="AY447" i="229"/>
  <c r="AX447" i="229"/>
  <c r="AW447" i="229"/>
  <c r="AV447" i="229"/>
  <c r="AU447" i="229"/>
  <c r="BD446" i="229"/>
  <c r="AY446" i="229"/>
  <c r="AX446" i="229"/>
  <c r="AW446" i="229"/>
  <c r="AV446" i="229"/>
  <c r="AU446" i="229"/>
  <c r="BD445" i="229"/>
  <c r="AY445" i="229"/>
  <c r="AX445" i="229"/>
  <c r="AW445" i="229"/>
  <c r="AV445" i="229"/>
  <c r="AU445" i="229"/>
  <c r="BD444" i="229"/>
  <c r="AY444" i="229"/>
  <c r="AX444" i="229"/>
  <c r="AW444" i="229"/>
  <c r="AV444" i="229"/>
  <c r="AU444" i="229"/>
  <c r="BD443" i="229"/>
  <c r="AY443" i="229"/>
  <c r="AX443" i="229"/>
  <c r="AW443" i="229"/>
  <c r="AV443" i="229"/>
  <c r="AU443" i="229"/>
  <c r="BD442" i="229"/>
  <c r="AY442" i="229"/>
  <c r="AX442" i="229"/>
  <c r="AW442" i="229"/>
  <c r="AV442" i="229"/>
  <c r="AU442" i="229"/>
  <c r="BD441" i="229"/>
  <c r="AY441" i="229"/>
  <c r="AX441" i="229"/>
  <c r="AW441" i="229"/>
  <c r="AV441" i="229"/>
  <c r="AU441" i="229"/>
  <c r="BD440" i="229"/>
  <c r="AY440" i="229"/>
  <c r="AX440" i="229"/>
  <c r="AW440" i="229"/>
  <c r="AV440" i="229"/>
  <c r="AU440" i="229"/>
  <c r="BD439" i="229"/>
  <c r="AY439" i="229"/>
  <c r="AX439" i="229"/>
  <c r="AW439" i="229"/>
  <c r="AV439" i="229"/>
  <c r="AU439" i="229"/>
  <c r="BD438" i="229"/>
  <c r="AY438" i="229"/>
  <c r="AX438" i="229"/>
  <c r="AW438" i="229"/>
  <c r="AV438" i="229"/>
  <c r="AU438" i="229"/>
  <c r="BD437" i="229"/>
  <c r="AY437" i="229"/>
  <c r="AX437" i="229"/>
  <c r="AW437" i="229"/>
  <c r="AV437" i="229"/>
  <c r="AU437" i="229"/>
  <c r="BD436" i="229"/>
  <c r="AY436" i="229"/>
  <c r="AX436" i="229"/>
  <c r="AW436" i="229"/>
  <c r="AV436" i="229"/>
  <c r="AU436" i="229"/>
  <c r="BD435" i="229"/>
  <c r="AY435" i="229"/>
  <c r="AX435" i="229"/>
  <c r="AW435" i="229"/>
  <c r="AV435" i="229"/>
  <c r="AU435" i="229"/>
  <c r="BD434" i="229"/>
  <c r="AY434" i="229"/>
  <c r="AX434" i="229"/>
  <c r="AW434" i="229"/>
  <c r="AV434" i="229"/>
  <c r="AU434" i="229"/>
  <c r="BD433" i="229"/>
  <c r="AY433" i="229"/>
  <c r="AX433" i="229"/>
  <c r="AW433" i="229"/>
  <c r="AV433" i="229"/>
  <c r="AU433" i="229"/>
  <c r="BD432" i="229"/>
  <c r="AY432" i="229"/>
  <c r="AX432" i="229"/>
  <c r="AW432" i="229"/>
  <c r="AV432" i="229"/>
  <c r="AU432" i="229"/>
  <c r="BD431" i="229"/>
  <c r="AY431" i="229"/>
  <c r="AX431" i="229"/>
  <c r="AW431" i="229"/>
  <c r="AV431" i="229"/>
  <c r="AU431" i="229"/>
  <c r="BD430" i="229"/>
  <c r="AY430" i="229"/>
  <c r="AX430" i="229"/>
  <c r="AW430" i="229"/>
  <c r="AV430" i="229"/>
  <c r="AU430" i="229"/>
  <c r="BD429" i="229"/>
  <c r="AY429" i="229"/>
  <c r="AX429" i="229"/>
  <c r="AW429" i="229"/>
  <c r="AV429" i="229"/>
  <c r="AU429" i="229"/>
  <c r="BD428" i="229"/>
  <c r="AY428" i="229"/>
  <c r="AX428" i="229"/>
  <c r="AW428" i="229"/>
  <c r="AV428" i="229"/>
  <c r="AU428" i="229"/>
  <c r="BD427" i="229"/>
  <c r="AY427" i="229"/>
  <c r="AX427" i="229"/>
  <c r="AW427" i="229"/>
  <c r="AV427" i="229"/>
  <c r="AU427" i="229"/>
  <c r="BD426" i="229"/>
  <c r="AY426" i="229"/>
  <c r="AX426" i="229"/>
  <c r="AW426" i="229"/>
  <c r="AV426" i="229"/>
  <c r="AU426" i="229"/>
  <c r="BD425" i="229"/>
  <c r="AY425" i="229"/>
  <c r="AX425" i="229"/>
  <c r="AW425" i="229"/>
  <c r="AV425" i="229"/>
  <c r="AU425" i="229"/>
  <c r="BD424" i="229"/>
  <c r="AY424" i="229"/>
  <c r="AX424" i="229"/>
  <c r="AW424" i="229"/>
  <c r="AV424" i="229"/>
  <c r="AU424" i="229"/>
  <c r="BD423" i="229"/>
  <c r="AY423" i="229"/>
  <c r="AX423" i="229"/>
  <c r="AW423" i="229"/>
  <c r="AV423" i="229"/>
  <c r="AU423" i="229"/>
  <c r="BD422" i="229"/>
  <c r="AY422" i="229"/>
  <c r="AX422" i="229"/>
  <c r="AW422" i="229"/>
  <c r="AV422" i="229"/>
  <c r="AU422" i="229"/>
  <c r="BD421" i="229"/>
  <c r="AY421" i="229"/>
  <c r="AX421" i="229"/>
  <c r="AW421" i="229"/>
  <c r="AV421" i="229"/>
  <c r="AU421" i="229"/>
  <c r="BD420" i="229"/>
  <c r="AY420" i="229"/>
  <c r="AX420" i="229"/>
  <c r="AW420" i="229"/>
  <c r="AV420" i="229"/>
  <c r="AU420" i="229"/>
  <c r="BD419" i="229"/>
  <c r="AY419" i="229"/>
  <c r="AX419" i="229"/>
  <c r="AW419" i="229"/>
  <c r="AV419" i="229"/>
  <c r="AU419" i="229"/>
  <c r="BD418" i="229"/>
  <c r="AY418" i="229"/>
  <c r="AX418" i="229"/>
  <c r="AW418" i="229"/>
  <c r="AV418" i="229"/>
  <c r="AU418" i="229"/>
  <c r="BD417" i="229"/>
  <c r="AY417" i="229"/>
  <c r="AX417" i="229"/>
  <c r="AW417" i="229"/>
  <c r="AV417" i="229"/>
  <c r="AU417" i="229"/>
  <c r="BD416" i="229"/>
  <c r="AY416" i="229"/>
  <c r="AX416" i="229"/>
  <c r="AW416" i="229"/>
  <c r="AV416" i="229"/>
  <c r="AU416" i="229"/>
  <c r="BD415" i="229"/>
  <c r="AY415" i="229"/>
  <c r="AX415" i="229"/>
  <c r="AW415" i="229"/>
  <c r="AV415" i="229"/>
  <c r="AU415" i="229"/>
  <c r="BD414" i="229"/>
  <c r="AY414" i="229"/>
  <c r="AX414" i="229"/>
  <c r="AW414" i="229"/>
  <c r="AV414" i="229"/>
  <c r="AU414" i="229"/>
  <c r="BD413" i="229"/>
  <c r="AY413" i="229"/>
  <c r="AX413" i="229"/>
  <c r="AW413" i="229"/>
  <c r="AV413" i="229"/>
  <c r="AU413" i="229"/>
  <c r="BD412" i="229"/>
  <c r="AY412" i="229"/>
  <c r="AX412" i="229"/>
  <c r="AW412" i="229"/>
  <c r="AV412" i="229"/>
  <c r="AU412" i="229"/>
  <c r="BD411" i="229"/>
  <c r="AY411" i="229"/>
  <c r="AX411" i="229"/>
  <c r="AW411" i="229"/>
  <c r="AV411" i="229"/>
  <c r="AU411" i="229"/>
  <c r="BD410" i="229"/>
  <c r="AY410" i="229"/>
  <c r="AX410" i="229"/>
  <c r="AW410" i="229"/>
  <c r="AV410" i="229"/>
  <c r="AU410" i="229"/>
  <c r="BD409" i="229"/>
  <c r="AY409" i="229"/>
  <c r="AX409" i="229"/>
  <c r="AW409" i="229"/>
  <c r="AV409" i="229"/>
  <c r="AU409" i="229"/>
  <c r="BD408" i="229"/>
  <c r="AY408" i="229"/>
  <c r="AX408" i="229"/>
  <c r="AW408" i="229"/>
  <c r="AV408" i="229"/>
  <c r="AU408" i="229"/>
  <c r="BD407" i="229"/>
  <c r="AY407" i="229"/>
  <c r="AX407" i="229"/>
  <c r="AW407" i="229"/>
  <c r="AV407" i="229"/>
  <c r="AU407" i="229"/>
  <c r="BD406" i="229"/>
  <c r="AY406" i="229"/>
  <c r="AX406" i="229"/>
  <c r="AW406" i="229"/>
  <c r="AV406" i="229"/>
  <c r="AU406" i="229"/>
  <c r="BD405" i="229"/>
  <c r="AY405" i="229"/>
  <c r="AX405" i="229"/>
  <c r="AW405" i="229"/>
  <c r="AV405" i="229"/>
  <c r="AU405" i="229"/>
  <c r="BD404" i="229"/>
  <c r="AY404" i="229"/>
  <c r="AX404" i="229"/>
  <c r="AW404" i="229"/>
  <c r="AV404" i="229"/>
  <c r="AU404" i="229"/>
  <c r="BD403" i="229"/>
  <c r="AY403" i="229"/>
  <c r="AX403" i="229"/>
  <c r="AW403" i="229"/>
  <c r="AV403" i="229"/>
  <c r="AU403" i="229"/>
  <c r="BD402" i="229"/>
  <c r="AY402" i="229"/>
  <c r="AX402" i="229"/>
  <c r="AW402" i="229"/>
  <c r="AV402" i="229"/>
  <c r="AU402" i="229"/>
  <c r="BD401" i="229"/>
  <c r="AY401" i="229"/>
  <c r="AX401" i="229"/>
  <c r="AW401" i="229"/>
  <c r="AV401" i="229"/>
  <c r="AU401" i="229"/>
  <c r="BD400" i="229"/>
  <c r="AY400" i="229"/>
  <c r="AX400" i="229"/>
  <c r="AW400" i="229"/>
  <c r="AV400" i="229"/>
  <c r="AU400" i="229"/>
  <c r="BD399" i="229"/>
  <c r="AY399" i="229"/>
  <c r="AX399" i="229"/>
  <c r="AW399" i="229"/>
  <c r="AV399" i="229"/>
  <c r="AU399" i="229"/>
  <c r="BD398" i="229"/>
  <c r="AY398" i="229"/>
  <c r="AX398" i="229"/>
  <c r="AW398" i="229"/>
  <c r="AV398" i="229"/>
  <c r="AU398" i="229"/>
  <c r="BD397" i="229"/>
  <c r="AY397" i="229"/>
  <c r="AX397" i="229"/>
  <c r="AW397" i="229"/>
  <c r="AV397" i="229"/>
  <c r="AU397" i="229"/>
  <c r="BD396" i="229"/>
  <c r="AY396" i="229"/>
  <c r="AX396" i="229"/>
  <c r="AW396" i="229"/>
  <c r="AV396" i="229"/>
  <c r="AU396" i="229"/>
  <c r="BD395" i="229"/>
  <c r="AY395" i="229"/>
  <c r="AX395" i="229"/>
  <c r="AW395" i="229"/>
  <c r="AV395" i="229"/>
  <c r="AU395" i="229"/>
  <c r="BD394" i="229"/>
  <c r="AY394" i="229"/>
  <c r="AX394" i="229"/>
  <c r="AW394" i="229"/>
  <c r="AV394" i="229"/>
  <c r="AU394" i="229"/>
  <c r="BD393" i="229"/>
  <c r="AY393" i="229"/>
  <c r="AX393" i="229"/>
  <c r="AW393" i="229"/>
  <c r="AV393" i="229"/>
  <c r="AU393" i="229"/>
  <c r="BD392" i="229"/>
  <c r="AY392" i="229"/>
  <c r="AX392" i="229"/>
  <c r="AW392" i="229"/>
  <c r="AV392" i="229"/>
  <c r="AU392" i="229"/>
  <c r="BD391" i="229"/>
  <c r="AY391" i="229"/>
  <c r="AX391" i="229"/>
  <c r="AW391" i="229"/>
  <c r="AV391" i="229"/>
  <c r="AU391" i="229"/>
  <c r="BD390" i="229"/>
  <c r="AY390" i="229"/>
  <c r="AX390" i="229"/>
  <c r="AW390" i="229"/>
  <c r="AV390" i="229"/>
  <c r="AU390" i="229"/>
  <c r="BD389" i="229"/>
  <c r="AY389" i="229"/>
  <c r="AX389" i="229"/>
  <c r="AW389" i="229"/>
  <c r="AV389" i="229"/>
  <c r="AU389" i="229"/>
  <c r="BD388" i="229"/>
  <c r="AY388" i="229"/>
  <c r="AX388" i="229"/>
  <c r="AW388" i="229"/>
  <c r="AV388" i="229"/>
  <c r="AU388" i="229"/>
  <c r="BD387" i="229"/>
  <c r="AY387" i="229"/>
  <c r="AX387" i="229"/>
  <c r="AW387" i="229"/>
  <c r="AV387" i="229"/>
  <c r="AU387" i="229"/>
  <c r="BD386" i="229"/>
  <c r="AY386" i="229"/>
  <c r="AX386" i="229"/>
  <c r="AW386" i="229"/>
  <c r="AV386" i="229"/>
  <c r="AU386" i="229"/>
  <c r="BD385" i="229"/>
  <c r="AY385" i="229"/>
  <c r="AX385" i="229"/>
  <c r="AW385" i="229"/>
  <c r="AV385" i="229"/>
  <c r="AU385" i="229"/>
  <c r="BD384" i="229"/>
  <c r="AY384" i="229"/>
  <c r="AX384" i="229"/>
  <c r="AW384" i="229"/>
  <c r="AV384" i="229"/>
  <c r="AU384" i="229"/>
  <c r="BD383" i="229"/>
  <c r="AY383" i="229"/>
  <c r="AX383" i="229"/>
  <c r="AW383" i="229"/>
  <c r="AV383" i="229"/>
  <c r="AU383" i="229"/>
  <c r="BD382" i="229"/>
  <c r="AY382" i="229"/>
  <c r="AX382" i="229"/>
  <c r="AW382" i="229"/>
  <c r="AV382" i="229"/>
  <c r="AU382" i="229"/>
  <c r="BD381" i="229"/>
  <c r="AY381" i="229"/>
  <c r="AX381" i="229"/>
  <c r="AW381" i="229"/>
  <c r="AV381" i="229"/>
  <c r="AU381" i="229"/>
  <c r="BD380" i="229"/>
  <c r="AY380" i="229"/>
  <c r="AX380" i="229"/>
  <c r="AW380" i="229"/>
  <c r="AV380" i="229"/>
  <c r="AU380" i="229"/>
  <c r="BD379" i="229"/>
  <c r="AY379" i="229"/>
  <c r="AX379" i="229"/>
  <c r="AW379" i="229"/>
  <c r="AV379" i="229"/>
  <c r="AU379" i="229"/>
  <c r="BD378" i="229"/>
  <c r="AY378" i="229"/>
  <c r="AX378" i="229"/>
  <c r="AW378" i="229"/>
  <c r="AV378" i="229"/>
  <c r="AU378" i="229"/>
  <c r="BD377" i="229"/>
  <c r="AY377" i="229"/>
  <c r="AX377" i="229"/>
  <c r="AW377" i="229"/>
  <c r="AV377" i="229"/>
  <c r="AU377" i="229"/>
  <c r="BD376" i="229"/>
  <c r="AY376" i="229"/>
  <c r="AX376" i="229"/>
  <c r="AW376" i="229"/>
  <c r="AV376" i="229"/>
  <c r="AU376" i="229"/>
  <c r="BD375" i="229"/>
  <c r="AY375" i="229"/>
  <c r="AX375" i="229"/>
  <c r="AW375" i="229"/>
  <c r="AV375" i="229"/>
  <c r="AU375" i="229"/>
  <c r="BD374" i="229"/>
  <c r="AY374" i="229"/>
  <c r="AX374" i="229"/>
  <c r="AW374" i="229"/>
  <c r="AV374" i="229"/>
  <c r="AU374" i="229"/>
  <c r="BD373" i="229"/>
  <c r="AY373" i="229"/>
  <c r="AX373" i="229"/>
  <c r="AW373" i="229"/>
  <c r="AV373" i="229"/>
  <c r="AU373" i="229"/>
  <c r="BD372" i="229"/>
  <c r="AY372" i="229"/>
  <c r="AX372" i="229"/>
  <c r="AW372" i="229"/>
  <c r="AV372" i="229"/>
  <c r="AU372" i="229"/>
  <c r="BD371" i="229"/>
  <c r="AY371" i="229"/>
  <c r="AX371" i="229"/>
  <c r="AW371" i="229"/>
  <c r="AV371" i="229"/>
  <c r="AU371" i="229"/>
  <c r="BD370" i="229"/>
  <c r="AY370" i="229"/>
  <c r="AX370" i="229"/>
  <c r="AW370" i="229"/>
  <c r="AV370" i="229"/>
  <c r="AU370" i="229"/>
  <c r="BD369" i="229"/>
  <c r="AY369" i="229"/>
  <c r="AX369" i="229"/>
  <c r="AW369" i="229"/>
  <c r="AV369" i="229"/>
  <c r="AU369" i="229"/>
  <c r="BD368" i="229"/>
  <c r="AY368" i="229"/>
  <c r="AX368" i="229"/>
  <c r="AW368" i="229"/>
  <c r="AV368" i="229"/>
  <c r="AU368" i="229"/>
  <c r="BD367" i="229"/>
  <c r="AY367" i="229"/>
  <c r="AX367" i="229"/>
  <c r="AW367" i="229"/>
  <c r="AV367" i="229"/>
  <c r="AU367" i="229"/>
  <c r="BD366" i="229"/>
  <c r="AY366" i="229"/>
  <c r="AX366" i="229"/>
  <c r="AW366" i="229"/>
  <c r="AV366" i="229"/>
  <c r="AU366" i="229"/>
  <c r="BD365" i="229"/>
  <c r="AY365" i="229"/>
  <c r="AX365" i="229"/>
  <c r="AW365" i="229"/>
  <c r="AV365" i="229"/>
  <c r="AU365" i="229"/>
  <c r="BD364" i="229"/>
  <c r="AY364" i="229"/>
  <c r="AX364" i="229"/>
  <c r="AW364" i="229"/>
  <c r="AV364" i="229"/>
  <c r="AU364" i="229"/>
  <c r="BD363" i="229"/>
  <c r="AY363" i="229"/>
  <c r="AX363" i="229"/>
  <c r="AW363" i="229"/>
  <c r="AV363" i="229"/>
  <c r="AU363" i="229"/>
  <c r="BD362" i="229"/>
  <c r="AY362" i="229"/>
  <c r="AX362" i="229"/>
  <c r="AW362" i="229"/>
  <c r="AV362" i="229"/>
  <c r="AU362" i="229"/>
  <c r="BD361" i="229"/>
  <c r="AY361" i="229"/>
  <c r="AX361" i="229"/>
  <c r="AW361" i="229"/>
  <c r="AV361" i="229"/>
  <c r="AU361" i="229"/>
  <c r="BD360" i="229"/>
  <c r="AY360" i="229"/>
  <c r="AX360" i="229"/>
  <c r="AW360" i="229"/>
  <c r="AV360" i="229"/>
  <c r="AU360" i="229"/>
  <c r="BD359" i="229"/>
  <c r="AY359" i="229"/>
  <c r="AX359" i="229"/>
  <c r="AW359" i="229"/>
  <c r="AV359" i="229"/>
  <c r="AU359" i="229"/>
  <c r="BD358" i="229"/>
  <c r="AY358" i="229"/>
  <c r="AX358" i="229"/>
  <c r="AW358" i="229"/>
  <c r="AV358" i="229"/>
  <c r="AU358" i="229"/>
  <c r="BD357" i="229"/>
  <c r="AY357" i="229"/>
  <c r="AX357" i="229"/>
  <c r="AW357" i="229"/>
  <c r="AV357" i="229"/>
  <c r="AU357" i="229"/>
  <c r="BD356" i="229"/>
  <c r="AY356" i="229"/>
  <c r="AX356" i="229"/>
  <c r="AW356" i="229"/>
  <c r="AV356" i="229"/>
  <c r="AU356" i="229"/>
  <c r="BD355" i="229"/>
  <c r="AY355" i="229"/>
  <c r="AX355" i="229"/>
  <c r="AW355" i="229"/>
  <c r="AV355" i="229"/>
  <c r="AU355" i="229"/>
  <c r="BD354" i="229"/>
  <c r="AY354" i="229"/>
  <c r="AX354" i="229"/>
  <c r="AW354" i="229"/>
  <c r="AV354" i="229"/>
  <c r="AU354" i="229"/>
  <c r="BD353" i="229"/>
  <c r="AY353" i="229"/>
  <c r="AX353" i="229"/>
  <c r="AW353" i="229"/>
  <c r="AV353" i="229"/>
  <c r="AU353" i="229"/>
  <c r="BD352" i="229"/>
  <c r="AY352" i="229"/>
  <c r="AX352" i="229"/>
  <c r="AW352" i="229"/>
  <c r="AV352" i="229"/>
  <c r="AU352" i="229"/>
  <c r="BD351" i="229"/>
  <c r="AY351" i="229"/>
  <c r="AX351" i="229"/>
  <c r="AW351" i="229"/>
  <c r="AV351" i="229"/>
  <c r="AU351" i="229"/>
  <c r="BD350" i="229"/>
  <c r="AY350" i="229"/>
  <c r="AX350" i="229"/>
  <c r="AW350" i="229"/>
  <c r="AV350" i="229"/>
  <c r="AU350" i="229"/>
  <c r="BD349" i="229"/>
  <c r="AY349" i="229"/>
  <c r="AX349" i="229"/>
  <c r="AW349" i="229"/>
  <c r="AV349" i="229"/>
  <c r="AU349" i="229"/>
  <c r="BD348" i="229"/>
  <c r="AY348" i="229"/>
  <c r="AX348" i="229"/>
  <c r="AW348" i="229"/>
  <c r="AV348" i="229"/>
  <c r="AU348" i="229"/>
  <c r="BD347" i="229"/>
  <c r="AY347" i="229"/>
  <c r="AX347" i="229"/>
  <c r="AW347" i="229"/>
  <c r="AV347" i="229"/>
  <c r="AU347" i="229"/>
  <c r="BD346" i="229"/>
  <c r="AY346" i="229"/>
  <c r="AX346" i="229"/>
  <c r="AW346" i="229"/>
  <c r="AV346" i="229"/>
  <c r="AU346" i="229"/>
  <c r="BD345" i="229"/>
  <c r="AY345" i="229"/>
  <c r="AX345" i="229"/>
  <c r="AW345" i="229"/>
  <c r="AV345" i="229"/>
  <c r="AU345" i="229"/>
  <c r="BD344" i="229"/>
  <c r="AY344" i="229"/>
  <c r="AX344" i="229"/>
  <c r="AW344" i="229"/>
  <c r="AV344" i="229"/>
  <c r="AU344" i="229"/>
  <c r="BD343" i="229"/>
  <c r="AY343" i="229"/>
  <c r="AX343" i="229"/>
  <c r="AW343" i="229"/>
  <c r="AV343" i="229"/>
  <c r="AU343" i="229"/>
  <c r="BD342" i="229"/>
  <c r="AY342" i="229"/>
  <c r="AX342" i="229"/>
  <c r="AW342" i="229"/>
  <c r="AV342" i="229"/>
  <c r="AU342" i="229"/>
  <c r="BD341" i="229"/>
  <c r="AY341" i="229"/>
  <c r="AX341" i="229"/>
  <c r="AW341" i="229"/>
  <c r="AV341" i="229"/>
  <c r="AU341" i="229"/>
  <c r="BD340" i="229"/>
  <c r="AY340" i="229"/>
  <c r="AX340" i="229"/>
  <c r="AW340" i="229"/>
  <c r="AV340" i="229"/>
  <c r="AU340" i="229"/>
  <c r="BD339" i="229"/>
  <c r="AY339" i="229"/>
  <c r="AX339" i="229"/>
  <c r="AW339" i="229"/>
  <c r="AV339" i="229"/>
  <c r="AU339" i="229"/>
  <c r="BD338" i="229"/>
  <c r="AY338" i="229"/>
  <c r="AX338" i="229"/>
  <c r="AW338" i="229"/>
  <c r="AV338" i="229"/>
  <c r="AU338" i="229"/>
  <c r="BD337" i="229"/>
  <c r="AY337" i="229"/>
  <c r="AX337" i="229"/>
  <c r="AW337" i="229"/>
  <c r="AV337" i="229"/>
  <c r="AU337" i="229"/>
  <c r="BD336" i="229"/>
  <c r="AY336" i="229"/>
  <c r="AX336" i="229"/>
  <c r="AW336" i="229"/>
  <c r="AV336" i="229"/>
  <c r="AU336" i="229"/>
  <c r="BD335" i="229"/>
  <c r="AY335" i="229"/>
  <c r="AX335" i="229"/>
  <c r="AW335" i="229"/>
  <c r="AV335" i="229"/>
  <c r="AU335" i="229"/>
  <c r="BD334" i="229"/>
  <c r="AY334" i="229"/>
  <c r="AX334" i="229"/>
  <c r="AW334" i="229"/>
  <c r="AV334" i="229"/>
  <c r="AU334" i="229"/>
  <c r="BD333" i="229"/>
  <c r="AY333" i="229"/>
  <c r="AX333" i="229"/>
  <c r="AW333" i="229"/>
  <c r="AV333" i="229"/>
  <c r="AU333" i="229"/>
  <c r="BD332" i="229"/>
  <c r="AY332" i="229"/>
  <c r="AX332" i="229"/>
  <c r="AW332" i="229"/>
  <c r="AV332" i="229"/>
  <c r="AU332" i="229"/>
  <c r="BD331" i="229"/>
  <c r="AY331" i="229"/>
  <c r="AX331" i="229"/>
  <c r="AW331" i="229"/>
  <c r="AV331" i="229"/>
  <c r="AU331" i="229"/>
  <c r="BD330" i="229"/>
  <c r="AY330" i="229"/>
  <c r="AX330" i="229"/>
  <c r="AW330" i="229"/>
  <c r="AV330" i="229"/>
  <c r="AU330" i="229"/>
  <c r="BD329" i="229"/>
  <c r="AY329" i="229"/>
  <c r="AX329" i="229"/>
  <c r="AW329" i="229"/>
  <c r="AV329" i="229"/>
  <c r="AU329" i="229"/>
  <c r="BD328" i="229"/>
  <c r="AY328" i="229"/>
  <c r="AX328" i="229"/>
  <c r="AW328" i="229"/>
  <c r="AV328" i="229"/>
  <c r="AU328" i="229"/>
  <c r="BD327" i="229"/>
  <c r="AY327" i="229"/>
  <c r="AX327" i="229"/>
  <c r="AW327" i="229"/>
  <c r="AV327" i="229"/>
  <c r="AU327" i="229"/>
  <c r="BD326" i="229"/>
  <c r="AY326" i="229"/>
  <c r="AX326" i="229"/>
  <c r="AW326" i="229"/>
  <c r="AV326" i="229"/>
  <c r="AU326" i="229"/>
  <c r="BD325" i="229"/>
  <c r="AY325" i="229"/>
  <c r="AX325" i="229"/>
  <c r="AW325" i="229"/>
  <c r="AV325" i="229"/>
  <c r="AU325" i="229"/>
  <c r="BD324" i="229"/>
  <c r="AY324" i="229"/>
  <c r="AX324" i="229"/>
  <c r="AW324" i="229"/>
  <c r="AV324" i="229"/>
  <c r="AU324" i="229"/>
  <c r="BD323" i="229"/>
  <c r="AY323" i="229"/>
  <c r="AX323" i="229"/>
  <c r="AW323" i="229"/>
  <c r="AV323" i="229"/>
  <c r="AU323" i="229"/>
  <c r="BD322" i="229"/>
  <c r="AY322" i="229"/>
  <c r="AX322" i="229"/>
  <c r="AW322" i="229"/>
  <c r="AV322" i="229"/>
  <c r="AU322" i="229"/>
  <c r="BD321" i="229"/>
  <c r="AY321" i="229"/>
  <c r="AX321" i="229"/>
  <c r="AW321" i="229"/>
  <c r="AV321" i="229"/>
  <c r="AU321" i="229"/>
  <c r="BD320" i="229"/>
  <c r="AY320" i="229"/>
  <c r="AX320" i="229"/>
  <c r="AW320" i="229"/>
  <c r="AV320" i="229"/>
  <c r="AU320" i="229"/>
  <c r="BD319" i="229"/>
  <c r="AY319" i="229"/>
  <c r="AX319" i="229"/>
  <c r="AW319" i="229"/>
  <c r="AV319" i="229"/>
  <c r="AU319" i="229"/>
  <c r="BD318" i="229"/>
  <c r="AY318" i="229"/>
  <c r="AX318" i="229"/>
  <c r="AW318" i="229"/>
  <c r="AV318" i="229"/>
  <c r="AU318" i="229"/>
  <c r="BD317" i="229"/>
  <c r="AY317" i="229"/>
  <c r="AX317" i="229"/>
  <c r="AW317" i="229"/>
  <c r="AV317" i="229"/>
  <c r="AU317" i="229"/>
  <c r="BD316" i="229"/>
  <c r="AY316" i="229"/>
  <c r="AX316" i="229"/>
  <c r="AW316" i="229"/>
  <c r="AV316" i="229"/>
  <c r="AU316" i="229"/>
  <c r="BD315" i="229"/>
  <c r="AY315" i="229"/>
  <c r="AX315" i="229"/>
  <c r="AW315" i="229"/>
  <c r="AV315" i="229"/>
  <c r="AU315" i="229"/>
  <c r="BD314" i="229"/>
  <c r="AY314" i="229"/>
  <c r="AX314" i="229"/>
  <c r="AW314" i="229"/>
  <c r="AV314" i="229"/>
  <c r="AU314" i="229"/>
  <c r="BD313" i="229"/>
  <c r="AY313" i="229"/>
  <c r="AX313" i="229"/>
  <c r="AW313" i="229"/>
  <c r="AV313" i="229"/>
  <c r="AU313" i="229"/>
  <c r="BD312" i="229"/>
  <c r="AY312" i="229"/>
  <c r="AX312" i="229"/>
  <c r="AW312" i="229"/>
  <c r="AV312" i="229"/>
  <c r="AU312" i="229"/>
  <c r="BD311" i="229"/>
  <c r="AY311" i="229"/>
  <c r="AX311" i="229"/>
  <c r="AW311" i="229"/>
  <c r="AV311" i="229"/>
  <c r="AU311" i="229"/>
  <c r="BD310" i="229"/>
  <c r="AY310" i="229"/>
  <c r="AX310" i="229"/>
  <c r="AW310" i="229"/>
  <c r="AV310" i="229"/>
  <c r="AU310" i="229"/>
  <c r="BD309" i="229"/>
  <c r="AY309" i="229"/>
  <c r="AX309" i="229"/>
  <c r="AW309" i="229"/>
  <c r="AV309" i="229"/>
  <c r="AU309" i="229"/>
  <c r="BD308" i="229"/>
  <c r="AY308" i="229"/>
  <c r="AX308" i="229"/>
  <c r="AW308" i="229"/>
  <c r="AV308" i="229"/>
  <c r="AU308" i="229"/>
  <c r="BD307" i="229"/>
  <c r="AY307" i="229"/>
  <c r="AX307" i="229"/>
  <c r="AW307" i="229"/>
  <c r="AV307" i="229"/>
  <c r="AU307" i="229"/>
  <c r="BD306" i="229"/>
  <c r="AY306" i="229"/>
  <c r="AX306" i="229"/>
  <c r="AW306" i="229"/>
  <c r="AV306" i="229"/>
  <c r="AU306" i="229"/>
  <c r="BD305" i="229"/>
  <c r="AY305" i="229"/>
  <c r="AX305" i="229"/>
  <c r="AW305" i="229"/>
  <c r="AV305" i="229"/>
  <c r="AU305" i="229"/>
  <c r="BD304" i="229"/>
  <c r="AY304" i="229"/>
  <c r="AX304" i="229"/>
  <c r="AW304" i="229"/>
  <c r="AV304" i="229"/>
  <c r="AU304" i="229"/>
  <c r="BD303" i="229"/>
  <c r="AY303" i="229"/>
  <c r="AX303" i="229"/>
  <c r="AW303" i="229"/>
  <c r="AV303" i="229"/>
  <c r="AU303" i="229"/>
  <c r="BD302" i="229"/>
  <c r="AY302" i="229"/>
  <c r="AX302" i="229"/>
  <c r="AW302" i="229"/>
  <c r="AV302" i="229"/>
  <c r="AU302" i="229"/>
  <c r="BD301" i="229"/>
  <c r="AY301" i="229"/>
  <c r="AX301" i="229"/>
  <c r="AW301" i="229"/>
  <c r="AV301" i="229"/>
  <c r="AU301" i="229"/>
  <c r="BD300" i="229"/>
  <c r="AY300" i="229"/>
  <c r="AX300" i="229"/>
  <c r="AW300" i="229"/>
  <c r="AV300" i="229"/>
  <c r="AU300" i="229"/>
  <c r="BD299" i="229"/>
  <c r="AY299" i="229"/>
  <c r="AX299" i="229"/>
  <c r="AW299" i="229"/>
  <c r="AV299" i="229"/>
  <c r="AU299" i="229"/>
  <c r="BD298" i="229"/>
  <c r="AY298" i="229"/>
  <c r="AX298" i="229"/>
  <c r="AW298" i="229"/>
  <c r="AV298" i="229"/>
  <c r="AU298" i="229"/>
  <c r="BD297" i="229"/>
  <c r="AY297" i="229"/>
  <c r="AX297" i="229"/>
  <c r="AW297" i="229"/>
  <c r="AV297" i="229"/>
  <c r="AU297" i="229"/>
  <c r="BD296" i="229"/>
  <c r="AY296" i="229"/>
  <c r="AX296" i="229"/>
  <c r="AW296" i="229"/>
  <c r="AV296" i="229"/>
  <c r="AU296" i="229"/>
  <c r="BD295" i="229"/>
  <c r="AY295" i="229"/>
  <c r="AX295" i="229"/>
  <c r="AW295" i="229"/>
  <c r="AV295" i="229"/>
  <c r="AU295" i="229"/>
  <c r="BD294" i="229"/>
  <c r="AY294" i="229"/>
  <c r="AX294" i="229"/>
  <c r="AW294" i="229"/>
  <c r="AV294" i="229"/>
  <c r="AU294" i="229"/>
  <c r="BD293" i="229"/>
  <c r="AY293" i="229"/>
  <c r="AX293" i="229"/>
  <c r="AW293" i="229"/>
  <c r="AV293" i="229"/>
  <c r="AU293" i="229"/>
  <c r="BD292" i="229"/>
  <c r="AY292" i="229"/>
  <c r="AX292" i="229"/>
  <c r="AW292" i="229"/>
  <c r="AV292" i="229"/>
  <c r="AU292" i="229"/>
  <c r="BD291" i="229"/>
  <c r="AY291" i="229"/>
  <c r="AX291" i="229"/>
  <c r="AW291" i="229"/>
  <c r="AV291" i="229"/>
  <c r="AU291" i="229"/>
  <c r="BD290" i="229"/>
  <c r="AY290" i="229"/>
  <c r="AX290" i="229"/>
  <c r="AW290" i="229"/>
  <c r="AV290" i="229"/>
  <c r="AU290" i="229"/>
  <c r="BD289" i="229"/>
  <c r="AY289" i="229"/>
  <c r="AX289" i="229"/>
  <c r="AW289" i="229"/>
  <c r="AV289" i="229"/>
  <c r="AU289" i="229"/>
  <c r="BD288" i="229"/>
  <c r="AY288" i="229"/>
  <c r="AX288" i="229"/>
  <c r="AW288" i="229"/>
  <c r="AV288" i="229"/>
  <c r="AU288" i="229"/>
  <c r="BD287" i="229"/>
  <c r="AY287" i="229"/>
  <c r="AX287" i="229"/>
  <c r="AW287" i="229"/>
  <c r="AV287" i="229"/>
  <c r="AU287" i="229"/>
  <c r="BD286" i="229"/>
  <c r="AY286" i="229"/>
  <c r="AX286" i="229"/>
  <c r="AW286" i="229"/>
  <c r="AV286" i="229"/>
  <c r="AU286" i="229"/>
  <c r="BD285" i="229"/>
  <c r="AY285" i="229"/>
  <c r="AX285" i="229"/>
  <c r="AW285" i="229"/>
  <c r="AV285" i="229"/>
  <c r="AU285" i="229"/>
  <c r="BD284" i="229"/>
  <c r="AY284" i="229"/>
  <c r="AX284" i="229"/>
  <c r="AW284" i="229"/>
  <c r="AV284" i="229"/>
  <c r="AU284" i="229"/>
  <c r="BD283" i="229"/>
  <c r="AY283" i="229"/>
  <c r="AX283" i="229"/>
  <c r="AW283" i="229"/>
  <c r="AV283" i="229"/>
  <c r="AU283" i="229"/>
  <c r="BD282" i="229"/>
  <c r="AY282" i="229"/>
  <c r="AX282" i="229"/>
  <c r="AW282" i="229"/>
  <c r="AV282" i="229"/>
  <c r="AU282" i="229"/>
  <c r="BD281" i="229"/>
  <c r="AY281" i="229"/>
  <c r="AX281" i="229"/>
  <c r="AW281" i="229"/>
  <c r="AV281" i="229"/>
  <c r="AU281" i="229"/>
  <c r="BD280" i="229"/>
  <c r="AY280" i="229"/>
  <c r="AX280" i="229"/>
  <c r="AW280" i="229"/>
  <c r="AV280" i="229"/>
  <c r="AU280" i="229"/>
  <c r="BD279" i="229"/>
  <c r="AY279" i="229"/>
  <c r="AX279" i="229"/>
  <c r="AW279" i="229"/>
  <c r="AV279" i="229"/>
  <c r="AU279" i="229"/>
  <c r="BD278" i="229"/>
  <c r="AY278" i="229"/>
  <c r="AX278" i="229"/>
  <c r="AW278" i="229"/>
  <c r="AV278" i="229"/>
  <c r="AU278" i="229"/>
  <c r="BD277" i="229"/>
  <c r="AY277" i="229"/>
  <c r="AX277" i="229"/>
  <c r="AW277" i="229"/>
  <c r="AV277" i="229"/>
  <c r="AU277" i="229"/>
  <c r="BD276" i="229"/>
  <c r="AY276" i="229"/>
  <c r="AX276" i="229"/>
  <c r="AW276" i="229"/>
  <c r="AV276" i="229"/>
  <c r="AU276" i="229"/>
  <c r="BD275" i="229"/>
  <c r="AY275" i="229"/>
  <c r="AX275" i="229"/>
  <c r="AW275" i="229"/>
  <c r="AV275" i="229"/>
  <c r="AU275" i="229"/>
  <c r="BD274" i="229"/>
  <c r="AY274" i="229"/>
  <c r="AX274" i="229"/>
  <c r="AW274" i="229"/>
  <c r="AV274" i="229"/>
  <c r="AU274" i="229"/>
  <c r="BD273" i="229"/>
  <c r="AY273" i="229"/>
  <c r="AX273" i="229"/>
  <c r="AW273" i="229"/>
  <c r="AV273" i="229"/>
  <c r="AU273" i="229"/>
  <c r="BD272" i="229"/>
  <c r="AY272" i="229"/>
  <c r="AX272" i="229"/>
  <c r="AW272" i="229"/>
  <c r="AV272" i="229"/>
  <c r="AU272" i="229"/>
  <c r="BD271" i="229"/>
  <c r="AY271" i="229"/>
  <c r="AX271" i="229"/>
  <c r="AW271" i="229"/>
  <c r="AV271" i="229"/>
  <c r="AU271" i="229"/>
  <c r="BD270" i="229"/>
  <c r="AY270" i="229"/>
  <c r="AX270" i="229"/>
  <c r="AW270" i="229"/>
  <c r="AV270" i="229"/>
  <c r="AU270" i="229"/>
  <c r="BD269" i="229"/>
  <c r="AY269" i="229"/>
  <c r="AX269" i="229"/>
  <c r="AW269" i="229"/>
  <c r="AV269" i="229"/>
  <c r="AU269" i="229"/>
  <c r="BD268" i="229"/>
  <c r="AY268" i="229"/>
  <c r="AX268" i="229"/>
  <c r="AW268" i="229"/>
  <c r="AV268" i="229"/>
  <c r="AU268" i="229"/>
  <c r="BD267" i="229"/>
  <c r="AY267" i="229"/>
  <c r="AX267" i="229"/>
  <c r="AW267" i="229"/>
  <c r="AV267" i="229"/>
  <c r="AU267" i="229"/>
  <c r="BD266" i="229"/>
  <c r="AY266" i="229"/>
  <c r="AX266" i="229"/>
  <c r="AW266" i="229"/>
  <c r="AV266" i="229"/>
  <c r="AU266" i="229"/>
  <c r="BD265" i="229"/>
  <c r="AY265" i="229"/>
  <c r="AX265" i="229"/>
  <c r="AW265" i="229"/>
  <c r="AV265" i="229"/>
  <c r="AU265" i="229"/>
  <c r="BD264" i="229"/>
  <c r="AY264" i="229"/>
  <c r="AX264" i="229"/>
  <c r="AW264" i="229"/>
  <c r="AV264" i="229"/>
  <c r="AU264" i="229"/>
  <c r="BD263" i="229"/>
  <c r="AY263" i="229"/>
  <c r="AX263" i="229"/>
  <c r="AW263" i="229"/>
  <c r="AV263" i="229"/>
  <c r="AU263" i="229"/>
  <c r="BD262" i="229"/>
  <c r="AY262" i="229"/>
  <c r="AX262" i="229"/>
  <c r="AW262" i="229"/>
  <c r="AV262" i="229"/>
  <c r="AU262" i="229"/>
  <c r="BD261" i="229"/>
  <c r="AY261" i="229"/>
  <c r="AX261" i="229"/>
  <c r="AW261" i="229"/>
  <c r="AV261" i="229"/>
  <c r="AU261" i="229"/>
  <c r="BD260" i="229"/>
  <c r="AY260" i="229"/>
  <c r="AX260" i="229"/>
  <c r="AW260" i="229"/>
  <c r="AV260" i="229"/>
  <c r="AU260" i="229"/>
  <c r="BD259" i="229"/>
  <c r="AY259" i="229"/>
  <c r="AX259" i="229"/>
  <c r="AW259" i="229"/>
  <c r="AV259" i="229"/>
  <c r="AU259" i="229"/>
  <c r="BD258" i="229"/>
  <c r="AY258" i="229"/>
  <c r="AX258" i="229"/>
  <c r="AW258" i="229"/>
  <c r="AV258" i="229"/>
  <c r="AU258" i="229"/>
  <c r="BD257" i="229"/>
  <c r="AY257" i="229"/>
  <c r="AX257" i="229"/>
  <c r="AW257" i="229"/>
  <c r="AV257" i="229"/>
  <c r="AU257" i="229"/>
  <c r="BD256" i="229"/>
  <c r="AY256" i="229"/>
  <c r="AX256" i="229"/>
  <c r="AW256" i="229"/>
  <c r="AV256" i="229"/>
  <c r="AU256" i="229"/>
  <c r="BD255" i="229"/>
  <c r="AY255" i="229"/>
  <c r="AX255" i="229"/>
  <c r="AW255" i="229"/>
  <c r="AV255" i="229"/>
  <c r="AU255" i="229"/>
  <c r="BD254" i="229"/>
  <c r="AY254" i="229"/>
  <c r="AX254" i="229"/>
  <c r="AW254" i="229"/>
  <c r="AV254" i="229"/>
  <c r="AU254" i="229"/>
  <c r="BD253" i="229"/>
  <c r="AY253" i="229"/>
  <c r="AX253" i="229"/>
  <c r="AW253" i="229"/>
  <c r="AV253" i="229"/>
  <c r="AU253" i="229"/>
  <c r="BD252" i="229"/>
  <c r="AY252" i="229"/>
  <c r="AX252" i="229"/>
  <c r="AW252" i="229"/>
  <c r="AV252" i="229"/>
  <c r="AU252" i="229"/>
  <c r="BD251" i="229"/>
  <c r="AY251" i="229"/>
  <c r="AX251" i="229"/>
  <c r="AW251" i="229"/>
  <c r="AV251" i="229"/>
  <c r="AU251" i="229"/>
  <c r="BD250" i="229"/>
  <c r="AY250" i="229"/>
  <c r="AX250" i="229"/>
  <c r="AW250" i="229"/>
  <c r="AV250" i="229"/>
  <c r="AU250" i="229"/>
  <c r="BD249" i="229"/>
  <c r="AY249" i="229"/>
  <c r="AX249" i="229"/>
  <c r="AW249" i="229"/>
  <c r="AV249" i="229"/>
  <c r="AU249" i="229"/>
  <c r="BD248" i="229"/>
  <c r="AY248" i="229"/>
  <c r="AX248" i="229"/>
  <c r="AW248" i="229"/>
  <c r="AV248" i="229"/>
  <c r="AU248" i="229"/>
  <c r="BD247" i="229"/>
  <c r="AY247" i="229"/>
  <c r="AX247" i="229"/>
  <c r="AW247" i="229"/>
  <c r="AV247" i="229"/>
  <c r="AU247" i="229"/>
  <c r="BD246" i="229"/>
  <c r="AY246" i="229"/>
  <c r="AX246" i="229"/>
  <c r="AW246" i="229"/>
  <c r="AV246" i="229"/>
  <c r="AU246" i="229"/>
  <c r="BD245" i="229"/>
  <c r="AY245" i="229"/>
  <c r="AX245" i="229"/>
  <c r="AW245" i="229"/>
  <c r="AV245" i="229"/>
  <c r="AU245" i="229"/>
  <c r="BD244" i="229"/>
  <c r="AY244" i="229"/>
  <c r="AX244" i="229"/>
  <c r="AW244" i="229"/>
  <c r="AV244" i="229"/>
  <c r="AU244" i="229"/>
  <c r="BD243" i="229"/>
  <c r="AY243" i="229"/>
  <c r="AX243" i="229"/>
  <c r="AW243" i="229"/>
  <c r="AV243" i="229"/>
  <c r="AU243" i="229"/>
  <c r="BD242" i="229"/>
  <c r="AY242" i="229"/>
  <c r="AX242" i="229"/>
  <c r="AW242" i="229"/>
  <c r="AV242" i="229"/>
  <c r="AU242" i="229"/>
  <c r="BD241" i="229"/>
  <c r="AY241" i="229"/>
  <c r="AX241" i="229"/>
  <c r="AW241" i="229"/>
  <c r="AV241" i="229"/>
  <c r="AU241" i="229"/>
  <c r="BD240" i="229"/>
  <c r="AY240" i="229"/>
  <c r="AX240" i="229"/>
  <c r="AW240" i="229"/>
  <c r="AV240" i="229"/>
  <c r="AU240" i="229"/>
  <c r="BD239" i="229"/>
  <c r="AY239" i="229"/>
  <c r="AX239" i="229"/>
  <c r="AW239" i="229"/>
  <c r="AV239" i="229"/>
  <c r="AU239" i="229"/>
  <c r="BD238" i="229"/>
  <c r="AY238" i="229"/>
  <c r="AX238" i="229"/>
  <c r="AW238" i="229"/>
  <c r="AV238" i="229"/>
  <c r="AU238" i="229"/>
  <c r="BD237" i="229"/>
  <c r="AY237" i="229"/>
  <c r="AX237" i="229"/>
  <c r="AW237" i="229"/>
  <c r="AV237" i="229"/>
  <c r="AU237" i="229"/>
  <c r="BD236" i="229"/>
  <c r="AY236" i="229"/>
  <c r="AX236" i="229"/>
  <c r="AW236" i="229"/>
  <c r="AV236" i="229"/>
  <c r="AU236" i="229"/>
  <c r="BD235" i="229"/>
  <c r="AY235" i="229"/>
  <c r="AX235" i="229"/>
  <c r="AW235" i="229"/>
  <c r="AV235" i="229"/>
  <c r="AU235" i="229"/>
  <c r="BD234" i="229"/>
  <c r="AY234" i="229"/>
  <c r="AX234" i="229"/>
  <c r="AW234" i="229"/>
  <c r="AV234" i="229"/>
  <c r="AU234" i="229"/>
  <c r="BD233" i="229"/>
  <c r="AY233" i="229"/>
  <c r="AX233" i="229"/>
  <c r="AW233" i="229"/>
  <c r="AV233" i="229"/>
  <c r="AU233" i="229"/>
  <c r="BD232" i="229"/>
  <c r="AY232" i="229"/>
  <c r="AX232" i="229"/>
  <c r="AW232" i="229"/>
  <c r="AV232" i="229"/>
  <c r="AU232" i="229"/>
  <c r="BD231" i="229"/>
  <c r="AY231" i="229"/>
  <c r="AX231" i="229"/>
  <c r="AW231" i="229"/>
  <c r="AV231" i="229"/>
  <c r="AU231" i="229"/>
  <c r="BD230" i="229"/>
  <c r="AY230" i="229"/>
  <c r="AX230" i="229"/>
  <c r="AW230" i="229"/>
  <c r="AV230" i="229"/>
  <c r="AU230" i="229"/>
  <c r="BD229" i="229"/>
  <c r="AY229" i="229"/>
  <c r="AX229" i="229"/>
  <c r="AW229" i="229"/>
  <c r="AV229" i="229"/>
  <c r="AU229" i="229"/>
  <c r="BD228" i="229"/>
  <c r="AY228" i="229"/>
  <c r="AX228" i="229"/>
  <c r="AW228" i="229"/>
  <c r="AV228" i="229"/>
  <c r="AU228" i="229"/>
  <c r="BD227" i="229"/>
  <c r="AY227" i="229"/>
  <c r="AX227" i="229"/>
  <c r="AW227" i="229"/>
  <c r="AV227" i="229"/>
  <c r="AU227" i="229"/>
  <c r="BD226" i="229"/>
  <c r="AY226" i="229"/>
  <c r="AX226" i="229"/>
  <c r="AW226" i="229"/>
  <c r="AV226" i="229"/>
  <c r="AU226" i="229"/>
  <c r="BD225" i="229"/>
  <c r="AY225" i="229"/>
  <c r="AX225" i="229"/>
  <c r="AW225" i="229"/>
  <c r="AV225" i="229"/>
  <c r="AU225" i="229"/>
  <c r="BD224" i="229"/>
  <c r="AY224" i="229"/>
  <c r="AX224" i="229"/>
  <c r="AW224" i="229"/>
  <c r="AV224" i="229"/>
  <c r="AU224" i="229"/>
  <c r="BD223" i="229"/>
  <c r="AY223" i="229"/>
  <c r="AX223" i="229"/>
  <c r="AW223" i="229"/>
  <c r="AV223" i="229"/>
  <c r="AU223" i="229"/>
  <c r="BD222" i="229"/>
  <c r="AY222" i="229"/>
  <c r="AX222" i="229"/>
  <c r="AW222" i="229"/>
  <c r="AV222" i="229"/>
  <c r="AU222" i="229"/>
  <c r="BD221" i="229"/>
  <c r="AY221" i="229"/>
  <c r="AX221" i="229"/>
  <c r="AW221" i="229"/>
  <c r="AV221" i="229"/>
  <c r="AU221" i="229"/>
  <c r="BD220" i="229"/>
  <c r="AY220" i="229"/>
  <c r="AX220" i="229"/>
  <c r="AW220" i="229"/>
  <c r="AV220" i="229"/>
  <c r="AU220" i="229"/>
  <c r="BD219" i="229"/>
  <c r="AY219" i="229"/>
  <c r="AX219" i="229"/>
  <c r="AW219" i="229"/>
  <c r="AV219" i="229"/>
  <c r="AU219" i="229"/>
  <c r="BD218" i="229"/>
  <c r="AY218" i="229"/>
  <c r="AX218" i="229"/>
  <c r="AW218" i="229"/>
  <c r="AV218" i="229"/>
  <c r="AU218" i="229"/>
  <c r="BD217" i="229"/>
  <c r="AY217" i="229"/>
  <c r="AX217" i="229"/>
  <c r="AW217" i="229"/>
  <c r="AV217" i="229"/>
  <c r="AU217" i="229"/>
  <c r="BD216" i="229"/>
  <c r="AY216" i="229"/>
  <c r="AX216" i="229"/>
  <c r="AW216" i="229"/>
  <c r="AV216" i="229"/>
  <c r="AU216" i="229"/>
  <c r="BD215" i="229"/>
  <c r="AY215" i="229"/>
  <c r="AX215" i="229"/>
  <c r="AW215" i="229"/>
  <c r="AV215" i="229"/>
  <c r="AU215" i="229"/>
  <c r="BD214" i="229"/>
  <c r="AY214" i="229"/>
  <c r="AX214" i="229"/>
  <c r="AW214" i="229"/>
  <c r="AV214" i="229"/>
  <c r="AU214" i="229"/>
  <c r="BD213" i="229"/>
  <c r="AY213" i="229"/>
  <c r="AX213" i="229"/>
  <c r="AW213" i="229"/>
  <c r="AV213" i="229"/>
  <c r="AU213" i="229"/>
  <c r="BD212" i="229"/>
  <c r="AY212" i="229"/>
  <c r="AX212" i="229"/>
  <c r="AW212" i="229"/>
  <c r="AV212" i="229"/>
  <c r="AU212" i="229"/>
  <c r="BD211" i="229"/>
  <c r="AY211" i="229"/>
  <c r="AX211" i="229"/>
  <c r="AW211" i="229"/>
  <c r="AV211" i="229"/>
  <c r="AU211" i="229"/>
  <c r="BD210" i="229"/>
  <c r="AY210" i="229"/>
  <c r="AX210" i="229"/>
  <c r="AW210" i="229"/>
  <c r="AV210" i="229"/>
  <c r="AU210" i="229"/>
  <c r="BD209" i="229"/>
  <c r="AY209" i="229"/>
  <c r="AX209" i="229"/>
  <c r="AW209" i="229"/>
  <c r="AV209" i="229"/>
  <c r="AU209" i="229"/>
  <c r="BD208" i="229"/>
  <c r="AY208" i="229"/>
  <c r="AX208" i="229"/>
  <c r="AW208" i="229"/>
  <c r="AV208" i="229"/>
  <c r="AU208" i="229"/>
  <c r="BD207" i="229"/>
  <c r="AY207" i="229"/>
  <c r="AX207" i="229"/>
  <c r="AW207" i="229"/>
  <c r="AV207" i="229"/>
  <c r="AU207" i="229"/>
  <c r="BD206" i="229"/>
  <c r="AY206" i="229"/>
  <c r="AX206" i="229"/>
  <c r="AW206" i="229"/>
  <c r="AV206" i="229"/>
  <c r="AU206" i="229"/>
  <c r="BD205" i="229"/>
  <c r="AY205" i="229"/>
  <c r="AX205" i="229"/>
  <c r="AW205" i="229"/>
  <c r="AV205" i="229"/>
  <c r="AU205" i="229"/>
  <c r="BD204" i="229"/>
  <c r="AY204" i="229"/>
  <c r="AX204" i="229"/>
  <c r="AW204" i="229"/>
  <c r="AV204" i="229"/>
  <c r="AU204" i="229"/>
  <c r="BD203" i="229"/>
  <c r="AY203" i="229"/>
  <c r="AX203" i="229"/>
  <c r="AW203" i="229"/>
  <c r="AV203" i="229"/>
  <c r="AU203" i="229"/>
  <c r="BD202" i="229"/>
  <c r="AY202" i="229"/>
  <c r="AX202" i="229"/>
  <c r="AW202" i="229"/>
  <c r="AV202" i="229"/>
  <c r="AU202" i="229"/>
  <c r="BD201" i="229"/>
  <c r="AY201" i="229"/>
  <c r="AX201" i="229"/>
  <c r="AW201" i="229"/>
  <c r="AV201" i="229"/>
  <c r="AU201" i="229"/>
  <c r="BD200" i="229"/>
  <c r="AY200" i="229"/>
  <c r="AX200" i="229"/>
  <c r="AW200" i="229"/>
  <c r="AV200" i="229"/>
  <c r="AU200" i="229"/>
  <c r="BD199" i="229"/>
  <c r="AY199" i="229"/>
  <c r="AX199" i="229"/>
  <c r="AW199" i="229"/>
  <c r="AV199" i="229"/>
  <c r="AU199" i="229"/>
  <c r="BD198" i="229"/>
  <c r="AY198" i="229"/>
  <c r="AX198" i="229"/>
  <c r="AW198" i="229"/>
  <c r="AV198" i="229"/>
  <c r="AU198" i="229"/>
  <c r="BD197" i="229"/>
  <c r="AY197" i="229"/>
  <c r="AX197" i="229"/>
  <c r="AW197" i="229"/>
  <c r="AV197" i="229"/>
  <c r="AU197" i="229"/>
  <c r="BD196" i="229"/>
  <c r="AY196" i="229"/>
  <c r="AX196" i="229"/>
  <c r="AW196" i="229"/>
  <c r="AV196" i="229"/>
  <c r="AU196" i="229"/>
  <c r="BD195" i="229"/>
  <c r="AY195" i="229"/>
  <c r="AX195" i="229"/>
  <c r="AW195" i="229"/>
  <c r="AV195" i="229"/>
  <c r="AU195" i="229"/>
  <c r="BD194" i="229"/>
  <c r="AY194" i="229"/>
  <c r="AX194" i="229"/>
  <c r="AW194" i="229"/>
  <c r="AV194" i="229"/>
  <c r="AU194" i="229"/>
  <c r="BD193" i="229"/>
  <c r="AY193" i="229"/>
  <c r="AX193" i="229"/>
  <c r="AW193" i="229"/>
  <c r="AV193" i="229"/>
  <c r="AU193" i="229"/>
  <c r="BD192" i="229"/>
  <c r="AY192" i="229"/>
  <c r="AX192" i="229"/>
  <c r="AW192" i="229"/>
  <c r="AV192" i="229"/>
  <c r="AU192" i="229"/>
  <c r="BD191" i="229"/>
  <c r="AY191" i="229"/>
  <c r="AX191" i="229"/>
  <c r="AW191" i="229"/>
  <c r="AV191" i="229"/>
  <c r="AU191" i="229"/>
  <c r="BD190" i="229"/>
  <c r="AY190" i="229"/>
  <c r="AX190" i="229"/>
  <c r="AW190" i="229"/>
  <c r="AV190" i="229"/>
  <c r="AU190" i="229"/>
  <c r="BD189" i="229"/>
  <c r="AY189" i="229"/>
  <c r="AX189" i="229"/>
  <c r="AW189" i="229"/>
  <c r="AV189" i="229"/>
  <c r="AU189" i="229"/>
  <c r="BD188" i="229"/>
  <c r="AY188" i="229"/>
  <c r="AX188" i="229"/>
  <c r="AW188" i="229"/>
  <c r="AV188" i="229"/>
  <c r="AU188" i="229"/>
  <c r="BD187" i="229"/>
  <c r="AY187" i="229"/>
  <c r="AX187" i="229"/>
  <c r="AW187" i="229"/>
  <c r="AV187" i="229"/>
  <c r="AU187" i="229"/>
  <c r="BD186" i="229"/>
  <c r="AY186" i="229"/>
  <c r="AX186" i="229"/>
  <c r="AW186" i="229"/>
  <c r="AV186" i="229"/>
  <c r="AU186" i="229"/>
  <c r="BD185" i="229"/>
  <c r="AY185" i="229"/>
  <c r="AX185" i="229"/>
  <c r="AW185" i="229"/>
  <c r="AV185" i="229"/>
  <c r="AU185" i="229"/>
  <c r="BD184" i="229"/>
  <c r="AY184" i="229"/>
  <c r="AX184" i="229"/>
  <c r="AW184" i="229"/>
  <c r="AV184" i="229"/>
  <c r="AU184" i="229"/>
  <c r="BD183" i="229"/>
  <c r="AY183" i="229"/>
  <c r="AX183" i="229"/>
  <c r="AW183" i="229"/>
  <c r="AV183" i="229"/>
  <c r="AU183" i="229"/>
  <c r="BD182" i="229"/>
  <c r="AY182" i="229"/>
  <c r="AX182" i="229"/>
  <c r="AW182" i="229"/>
  <c r="AV182" i="229"/>
  <c r="AU182" i="229"/>
  <c r="BD181" i="229"/>
  <c r="AY181" i="229"/>
  <c r="AX181" i="229"/>
  <c r="AW181" i="229"/>
  <c r="AV181" i="229"/>
  <c r="AU181" i="229"/>
  <c r="BD180" i="229"/>
  <c r="AY180" i="229"/>
  <c r="AX180" i="229"/>
  <c r="AW180" i="229"/>
  <c r="AV180" i="229"/>
  <c r="AU180" i="229"/>
  <c r="BD179" i="229"/>
  <c r="AY179" i="229"/>
  <c r="AX179" i="229"/>
  <c r="AW179" i="229"/>
  <c r="AV179" i="229"/>
  <c r="AU179" i="229"/>
  <c r="BD178" i="229"/>
  <c r="AY178" i="229"/>
  <c r="AX178" i="229"/>
  <c r="AW178" i="229"/>
  <c r="AV178" i="229"/>
  <c r="AU178" i="229"/>
  <c r="BD177" i="229"/>
  <c r="AY177" i="229"/>
  <c r="AX177" i="229"/>
  <c r="AW177" i="229"/>
  <c r="AV177" i="229"/>
  <c r="AU177" i="229"/>
  <c r="BD176" i="229"/>
  <c r="AY176" i="229"/>
  <c r="AX176" i="229"/>
  <c r="AW176" i="229"/>
  <c r="AV176" i="229"/>
  <c r="AU176" i="229"/>
  <c r="BD175" i="229"/>
  <c r="AY175" i="229"/>
  <c r="AX175" i="229"/>
  <c r="AW175" i="229"/>
  <c r="AV175" i="229"/>
  <c r="AU175" i="229"/>
  <c r="BD174" i="229"/>
  <c r="AY174" i="229"/>
  <c r="AX174" i="229"/>
  <c r="AW174" i="229"/>
  <c r="AV174" i="229"/>
  <c r="AU174" i="229"/>
  <c r="BD173" i="229"/>
  <c r="AY173" i="229"/>
  <c r="AX173" i="229"/>
  <c r="AW173" i="229"/>
  <c r="AV173" i="229"/>
  <c r="AU173" i="229"/>
  <c r="BD172" i="229"/>
  <c r="AY172" i="229"/>
  <c r="AX172" i="229"/>
  <c r="AW172" i="229"/>
  <c r="AV172" i="229"/>
  <c r="AU172" i="229"/>
  <c r="BD171" i="229"/>
  <c r="AY171" i="229"/>
  <c r="AX171" i="229"/>
  <c r="AW171" i="229"/>
  <c r="AV171" i="229"/>
  <c r="AU171" i="229"/>
  <c r="BD170" i="229"/>
  <c r="AY170" i="229"/>
  <c r="AX170" i="229"/>
  <c r="AW170" i="229"/>
  <c r="AV170" i="229"/>
  <c r="AU170" i="229"/>
  <c r="BD169" i="229"/>
  <c r="AY169" i="229"/>
  <c r="AX169" i="229"/>
  <c r="AW169" i="229"/>
  <c r="AV169" i="229"/>
  <c r="AU169" i="229"/>
  <c r="BD168" i="229"/>
  <c r="AY168" i="229"/>
  <c r="AX168" i="229"/>
  <c r="AW168" i="229"/>
  <c r="AV168" i="229"/>
  <c r="AU168" i="229"/>
  <c r="BD167" i="229"/>
  <c r="AY167" i="229"/>
  <c r="AX167" i="229"/>
  <c r="AW167" i="229"/>
  <c r="AV167" i="229"/>
  <c r="AU167" i="229"/>
  <c r="BD166" i="229"/>
  <c r="AY166" i="229"/>
  <c r="AX166" i="229"/>
  <c r="AW166" i="229"/>
  <c r="AV166" i="229"/>
  <c r="AU166" i="229"/>
  <c r="BD165" i="229"/>
  <c r="AY165" i="229"/>
  <c r="AX165" i="229"/>
  <c r="AW165" i="229"/>
  <c r="AV165" i="229"/>
  <c r="AU165" i="229"/>
  <c r="BD164" i="229"/>
  <c r="AY164" i="229"/>
  <c r="AX164" i="229"/>
  <c r="AW164" i="229"/>
  <c r="AV164" i="229"/>
  <c r="AU164" i="229"/>
  <c r="BD163" i="229"/>
  <c r="AY163" i="229"/>
  <c r="AX163" i="229"/>
  <c r="AW163" i="229"/>
  <c r="AV163" i="229"/>
  <c r="AU163" i="229"/>
  <c r="BD162" i="229"/>
  <c r="AY162" i="229"/>
  <c r="AX162" i="229"/>
  <c r="AW162" i="229"/>
  <c r="AV162" i="229"/>
  <c r="AU162" i="229"/>
  <c r="BD161" i="229"/>
  <c r="AY161" i="229"/>
  <c r="AX161" i="229"/>
  <c r="AW161" i="229"/>
  <c r="AV161" i="229"/>
  <c r="AU161" i="229"/>
  <c r="BD160" i="229"/>
  <c r="AY160" i="229"/>
  <c r="AX160" i="229"/>
  <c r="AW160" i="229"/>
  <c r="AV160" i="229"/>
  <c r="AU160" i="229"/>
  <c r="BD159" i="229"/>
  <c r="AY159" i="229"/>
  <c r="AX159" i="229"/>
  <c r="AW159" i="229"/>
  <c r="AV159" i="229"/>
  <c r="AU159" i="229"/>
  <c r="BD158" i="229"/>
  <c r="AY158" i="229"/>
  <c r="AX158" i="229"/>
  <c r="AW158" i="229"/>
  <c r="AV158" i="229"/>
  <c r="AU158" i="229"/>
  <c r="BD157" i="229"/>
  <c r="AY157" i="229"/>
  <c r="AX157" i="229"/>
  <c r="AW157" i="229"/>
  <c r="AV157" i="229"/>
  <c r="AU157" i="229"/>
  <c r="BD156" i="229"/>
  <c r="AY156" i="229"/>
  <c r="AX156" i="229"/>
  <c r="AW156" i="229"/>
  <c r="AV156" i="229"/>
  <c r="AU156" i="229"/>
  <c r="BD155" i="229"/>
  <c r="AY155" i="229"/>
  <c r="AX155" i="229"/>
  <c r="AW155" i="229"/>
  <c r="AV155" i="229"/>
  <c r="AU155" i="229"/>
  <c r="BD154" i="229"/>
  <c r="AY154" i="229"/>
  <c r="AX154" i="229"/>
  <c r="AW154" i="229"/>
  <c r="AV154" i="229"/>
  <c r="AU154" i="229"/>
  <c r="BD153" i="229"/>
  <c r="AY153" i="229"/>
  <c r="AX153" i="229"/>
  <c r="AW153" i="229"/>
  <c r="AV153" i="229"/>
  <c r="AU153" i="229"/>
  <c r="BD152" i="229"/>
  <c r="AY152" i="229"/>
  <c r="AX152" i="229"/>
  <c r="AW152" i="229"/>
  <c r="AV152" i="229"/>
  <c r="AU152" i="229"/>
  <c r="BD151" i="229"/>
  <c r="AY151" i="229"/>
  <c r="AX151" i="229"/>
  <c r="AW151" i="229"/>
  <c r="AV151" i="229"/>
  <c r="AU151" i="229"/>
  <c r="BD150" i="229"/>
  <c r="AY150" i="229"/>
  <c r="AX150" i="229"/>
  <c r="AW150" i="229"/>
  <c r="AV150" i="229"/>
  <c r="AU150" i="229"/>
  <c r="BD149" i="229"/>
  <c r="AY149" i="229"/>
  <c r="AX149" i="229"/>
  <c r="AW149" i="229"/>
  <c r="AV149" i="229"/>
  <c r="AU149" i="229"/>
  <c r="BD148" i="229"/>
  <c r="AY148" i="229"/>
  <c r="AX148" i="229"/>
  <c r="AW148" i="229"/>
  <c r="AV148" i="229"/>
  <c r="AU148" i="229"/>
  <c r="BD147" i="229"/>
  <c r="AY147" i="229"/>
  <c r="AX147" i="229"/>
  <c r="AW147" i="229"/>
  <c r="AV147" i="229"/>
  <c r="AU147" i="229"/>
  <c r="BD146" i="229"/>
  <c r="AY146" i="229"/>
  <c r="AX146" i="229"/>
  <c r="AW146" i="229"/>
  <c r="AV146" i="229"/>
  <c r="AU146" i="229"/>
  <c r="BD145" i="229"/>
  <c r="AY145" i="229"/>
  <c r="AX145" i="229"/>
  <c r="AW145" i="229"/>
  <c r="AV145" i="229"/>
  <c r="AU145" i="229"/>
  <c r="BD144" i="229"/>
  <c r="AY144" i="229"/>
  <c r="AX144" i="229"/>
  <c r="AW144" i="229"/>
  <c r="AV144" i="229"/>
  <c r="AU144" i="229"/>
  <c r="BD143" i="229"/>
  <c r="AY143" i="229"/>
  <c r="AX143" i="229"/>
  <c r="AW143" i="229"/>
  <c r="AV143" i="229"/>
  <c r="AU143" i="229"/>
  <c r="BD142" i="229"/>
  <c r="AY142" i="229"/>
  <c r="AX142" i="229"/>
  <c r="AW142" i="229"/>
  <c r="AV142" i="229"/>
  <c r="AU142" i="229"/>
  <c r="BD141" i="229"/>
  <c r="AY141" i="229"/>
  <c r="AX141" i="229"/>
  <c r="AW141" i="229"/>
  <c r="AV141" i="229"/>
  <c r="AU141" i="229"/>
  <c r="BD140" i="229"/>
  <c r="AY140" i="229"/>
  <c r="AX140" i="229"/>
  <c r="AW140" i="229"/>
  <c r="AV140" i="229"/>
  <c r="AU140" i="229"/>
  <c r="BD139" i="229"/>
  <c r="AY139" i="229"/>
  <c r="AX139" i="229"/>
  <c r="AW139" i="229"/>
  <c r="AV139" i="229"/>
  <c r="AU139" i="229"/>
  <c r="BD138" i="229"/>
  <c r="AY138" i="229"/>
  <c r="AX138" i="229"/>
  <c r="AW138" i="229"/>
  <c r="AV138" i="229"/>
  <c r="AU138" i="229"/>
  <c r="BD137" i="229"/>
  <c r="AY137" i="229"/>
  <c r="AX137" i="229"/>
  <c r="AW137" i="229"/>
  <c r="AV137" i="229"/>
  <c r="AU137" i="229"/>
  <c r="BD136" i="229"/>
  <c r="AY136" i="229"/>
  <c r="AX136" i="229"/>
  <c r="AW136" i="229"/>
  <c r="AV136" i="229"/>
  <c r="AU136" i="229"/>
  <c r="BD135" i="229"/>
  <c r="AY135" i="229"/>
  <c r="AX135" i="229"/>
  <c r="AW135" i="229"/>
  <c r="AV135" i="229"/>
  <c r="AU135" i="229"/>
  <c r="BD134" i="229"/>
  <c r="AY134" i="229"/>
  <c r="AX134" i="229"/>
  <c r="AW134" i="229"/>
  <c r="AV134" i="229"/>
  <c r="AU134" i="229"/>
  <c r="BD133" i="229"/>
  <c r="AY133" i="229"/>
  <c r="AX133" i="229"/>
  <c r="AW133" i="229"/>
  <c r="AV133" i="229"/>
  <c r="AU133" i="229"/>
  <c r="BD132" i="229"/>
  <c r="AY132" i="229"/>
  <c r="AX132" i="229"/>
  <c r="AW132" i="229"/>
  <c r="AV132" i="229"/>
  <c r="AU132" i="229"/>
  <c r="BD131" i="229"/>
  <c r="AY131" i="229"/>
  <c r="AX131" i="229"/>
  <c r="AW131" i="229"/>
  <c r="AV131" i="229"/>
  <c r="AU131" i="229"/>
  <c r="BD130" i="229"/>
  <c r="AY130" i="229"/>
  <c r="AX130" i="229"/>
  <c r="AW130" i="229"/>
  <c r="AV130" i="229"/>
  <c r="AU130" i="229"/>
  <c r="BD129" i="229"/>
  <c r="AY129" i="229"/>
  <c r="AX129" i="229"/>
  <c r="AW129" i="229"/>
  <c r="AV129" i="229"/>
  <c r="AU129" i="229"/>
  <c r="BD128" i="229"/>
  <c r="AY128" i="229"/>
  <c r="AX128" i="229"/>
  <c r="AW128" i="229"/>
  <c r="AV128" i="229"/>
  <c r="AU128" i="229"/>
  <c r="BD127" i="229"/>
  <c r="AY127" i="229"/>
  <c r="AX127" i="229"/>
  <c r="AW127" i="229"/>
  <c r="AV127" i="229"/>
  <c r="AU127" i="229"/>
  <c r="BD126" i="229"/>
  <c r="AY126" i="229"/>
  <c r="AX126" i="229"/>
  <c r="AW126" i="229"/>
  <c r="AV126" i="229"/>
  <c r="AU126" i="229"/>
  <c r="BD125" i="229"/>
  <c r="AY125" i="229"/>
  <c r="AX125" i="229"/>
  <c r="AW125" i="229"/>
  <c r="AV125" i="229"/>
  <c r="AU125" i="229"/>
  <c r="BD124" i="229"/>
  <c r="AY124" i="229"/>
  <c r="AX124" i="229"/>
  <c r="AW124" i="229"/>
  <c r="AV124" i="229"/>
  <c r="AU124" i="229"/>
  <c r="BD123" i="229"/>
  <c r="AY123" i="229"/>
  <c r="AX123" i="229"/>
  <c r="AW123" i="229"/>
  <c r="AV123" i="229"/>
  <c r="AU123" i="229"/>
  <c r="BD122" i="229"/>
  <c r="AY122" i="229"/>
  <c r="AX122" i="229"/>
  <c r="AW122" i="229"/>
  <c r="AV122" i="229"/>
  <c r="AU122" i="229"/>
  <c r="BD121" i="229"/>
  <c r="AY121" i="229"/>
  <c r="AX121" i="229"/>
  <c r="AW121" i="229"/>
  <c r="AV121" i="229"/>
  <c r="AU121" i="229"/>
  <c r="BD120" i="229"/>
  <c r="AY120" i="229"/>
  <c r="AX120" i="229"/>
  <c r="AW120" i="229"/>
  <c r="AV120" i="229"/>
  <c r="AU120" i="229"/>
  <c r="BD119" i="229"/>
  <c r="AY119" i="229"/>
  <c r="AX119" i="229"/>
  <c r="AW119" i="229"/>
  <c r="AV119" i="229"/>
  <c r="AU119" i="229"/>
  <c r="BD118" i="229"/>
  <c r="AY118" i="229"/>
  <c r="AX118" i="229"/>
  <c r="AW118" i="229"/>
  <c r="AV118" i="229"/>
  <c r="AU118" i="229"/>
  <c r="BD117" i="229"/>
  <c r="AY117" i="229"/>
  <c r="AX117" i="229"/>
  <c r="AW117" i="229"/>
  <c r="AV117" i="229"/>
  <c r="AU117" i="229"/>
  <c r="BD116" i="229"/>
  <c r="AY116" i="229"/>
  <c r="AX116" i="229"/>
  <c r="AW116" i="229"/>
  <c r="AV116" i="229"/>
  <c r="AU116" i="229"/>
  <c r="BD115" i="229"/>
  <c r="AY115" i="229"/>
  <c r="AX115" i="229"/>
  <c r="AW115" i="229"/>
  <c r="AV115" i="229"/>
  <c r="AU115" i="229"/>
  <c r="BD114" i="229"/>
  <c r="AY114" i="229"/>
  <c r="AX114" i="229"/>
  <c r="AW114" i="229"/>
  <c r="AV114" i="229"/>
  <c r="AU114" i="229"/>
  <c r="BD113" i="229"/>
  <c r="AY113" i="229"/>
  <c r="AX113" i="229"/>
  <c r="AW113" i="229"/>
  <c r="AV113" i="229"/>
  <c r="AU113" i="229"/>
  <c r="BD112" i="229"/>
  <c r="AY112" i="229"/>
  <c r="AX112" i="229"/>
  <c r="AW112" i="229"/>
  <c r="AV112" i="229"/>
  <c r="AU112" i="229"/>
  <c r="BD111" i="229"/>
  <c r="AY111" i="229"/>
  <c r="AX111" i="229"/>
  <c r="AW111" i="229"/>
  <c r="AV111" i="229"/>
  <c r="AU111" i="229"/>
  <c r="BD110" i="229"/>
  <c r="AY110" i="229"/>
  <c r="AX110" i="229"/>
  <c r="AW110" i="229"/>
  <c r="AV110" i="229"/>
  <c r="AU110" i="229"/>
  <c r="BD109" i="229"/>
  <c r="AY109" i="229"/>
  <c r="AX109" i="229"/>
  <c r="AW109" i="229"/>
  <c r="AV109" i="229"/>
  <c r="AU109" i="229"/>
  <c r="BD108" i="229"/>
  <c r="AY108" i="229"/>
  <c r="AX108" i="229"/>
  <c r="AW108" i="229"/>
  <c r="AV108" i="229"/>
  <c r="AU108" i="229"/>
  <c r="BD107" i="229"/>
  <c r="AY107" i="229"/>
  <c r="AX107" i="229"/>
  <c r="AW107" i="229"/>
  <c r="AV107" i="229"/>
  <c r="AU107" i="229"/>
  <c r="BD106" i="229"/>
  <c r="AY106" i="229"/>
  <c r="AX106" i="229"/>
  <c r="AW106" i="229"/>
  <c r="AV106" i="229"/>
  <c r="AU106" i="229"/>
  <c r="BD105" i="229"/>
  <c r="AY105" i="229"/>
  <c r="AX105" i="229"/>
  <c r="AW105" i="229"/>
  <c r="AV105" i="229"/>
  <c r="AU105" i="229"/>
  <c r="BD104" i="229"/>
  <c r="AY104" i="229"/>
  <c r="AX104" i="229"/>
  <c r="AW104" i="229"/>
  <c r="AV104" i="229"/>
  <c r="AU104" i="229"/>
  <c r="BD103" i="229"/>
  <c r="AY103" i="229"/>
  <c r="AX103" i="229"/>
  <c r="AW103" i="229"/>
  <c r="AV103" i="229"/>
  <c r="AU103" i="229"/>
  <c r="BD102" i="229"/>
  <c r="AY102" i="229"/>
  <c r="AX102" i="229"/>
  <c r="AW102" i="229"/>
  <c r="AV102" i="229"/>
  <c r="AU102" i="229"/>
  <c r="BD101" i="229"/>
  <c r="AY101" i="229"/>
  <c r="AX101" i="229"/>
  <c r="AW101" i="229"/>
  <c r="AV101" i="229"/>
  <c r="AU101" i="229"/>
  <c r="BD100" i="229"/>
  <c r="AY100" i="229"/>
  <c r="AX100" i="229"/>
  <c r="AW100" i="229"/>
  <c r="AV100" i="229"/>
  <c r="AU100" i="229"/>
  <c r="BD99" i="229"/>
  <c r="AY99" i="229"/>
  <c r="AX99" i="229"/>
  <c r="AW99" i="229"/>
  <c r="AV99" i="229"/>
  <c r="AU99" i="229"/>
  <c r="BD98" i="229"/>
  <c r="AY98" i="229"/>
  <c r="AX98" i="229"/>
  <c r="AW98" i="229"/>
  <c r="AV98" i="229"/>
  <c r="AU98" i="229"/>
  <c r="BD97" i="229"/>
  <c r="AY97" i="229"/>
  <c r="AX97" i="229"/>
  <c r="AW97" i="229"/>
  <c r="AV97" i="229"/>
  <c r="AU97" i="229"/>
  <c r="BD96" i="229"/>
  <c r="AY96" i="229"/>
  <c r="AX96" i="229"/>
  <c r="AW96" i="229"/>
  <c r="AV96" i="229"/>
  <c r="AU96" i="229"/>
  <c r="BD95" i="229"/>
  <c r="AY95" i="229"/>
  <c r="AX95" i="229"/>
  <c r="AW95" i="229"/>
  <c r="AV95" i="229"/>
  <c r="AU95" i="229"/>
  <c r="BD94" i="229"/>
  <c r="AY94" i="229"/>
  <c r="AX94" i="229"/>
  <c r="AW94" i="229"/>
  <c r="AV94" i="229"/>
  <c r="AU94" i="229"/>
  <c r="BD93" i="229"/>
  <c r="AY93" i="229"/>
  <c r="AX93" i="229"/>
  <c r="AW93" i="229"/>
  <c r="AV93" i="229"/>
  <c r="AU93" i="229"/>
  <c r="BD92" i="229"/>
  <c r="AY92" i="229"/>
  <c r="AX92" i="229"/>
  <c r="AW92" i="229"/>
  <c r="AV92" i="229"/>
  <c r="AU92" i="229"/>
  <c r="BD91" i="229"/>
  <c r="AY91" i="229"/>
  <c r="AX91" i="229"/>
  <c r="AW91" i="229"/>
  <c r="AV91" i="229"/>
  <c r="AU91" i="229"/>
  <c r="BD90" i="229"/>
  <c r="AY90" i="229"/>
  <c r="AX90" i="229"/>
  <c r="AW90" i="229"/>
  <c r="AV90" i="229"/>
  <c r="AU90" i="229"/>
  <c r="BD89" i="229"/>
  <c r="AY89" i="229"/>
  <c r="AX89" i="229"/>
  <c r="AW89" i="229"/>
  <c r="AV89" i="229"/>
  <c r="AU89" i="229"/>
  <c r="BD88" i="229"/>
  <c r="AY88" i="229"/>
  <c r="AX88" i="229"/>
  <c r="AW88" i="229"/>
  <c r="AV88" i="229"/>
  <c r="AU88" i="229"/>
  <c r="BD87" i="229"/>
  <c r="AY87" i="229"/>
  <c r="AX87" i="229"/>
  <c r="AW87" i="229"/>
  <c r="AV87" i="229"/>
  <c r="AU87" i="229"/>
  <c r="BD86" i="229"/>
  <c r="AY86" i="229"/>
  <c r="AX86" i="229"/>
  <c r="AW86" i="229"/>
  <c r="AV86" i="229"/>
  <c r="AU86" i="229"/>
  <c r="BD85" i="229"/>
  <c r="AY85" i="229"/>
  <c r="AX85" i="229"/>
  <c r="AW85" i="229"/>
  <c r="AV85" i="229"/>
  <c r="AU85" i="229"/>
  <c r="BD84" i="229"/>
  <c r="AY84" i="229"/>
  <c r="AX84" i="229"/>
  <c r="AW84" i="229"/>
  <c r="AV84" i="229"/>
  <c r="AU84" i="229"/>
  <c r="BD83" i="229"/>
  <c r="AY83" i="229"/>
  <c r="AX83" i="229"/>
  <c r="AW83" i="229"/>
  <c r="AV83" i="229"/>
  <c r="AU83" i="229"/>
  <c r="BD82" i="229"/>
  <c r="AY82" i="229"/>
  <c r="AX82" i="229"/>
  <c r="AW82" i="229"/>
  <c r="AV82" i="229"/>
  <c r="AU82" i="229"/>
  <c r="BD81" i="229"/>
  <c r="AY81" i="229"/>
  <c r="AX81" i="229"/>
  <c r="AW81" i="229"/>
  <c r="AV81" i="229"/>
  <c r="AU81" i="229"/>
  <c r="BD80" i="229"/>
  <c r="AY80" i="229"/>
  <c r="AX80" i="229"/>
  <c r="AW80" i="229"/>
  <c r="AV80" i="229"/>
  <c r="AU80" i="229"/>
  <c r="BD79" i="229"/>
  <c r="AY79" i="229"/>
  <c r="AX79" i="229"/>
  <c r="AW79" i="229"/>
  <c r="AV79" i="229"/>
  <c r="AU79" i="229"/>
  <c r="BD78" i="229"/>
  <c r="AY78" i="229"/>
  <c r="AX78" i="229"/>
  <c r="AW78" i="229"/>
  <c r="AV78" i="229"/>
  <c r="AU78" i="229"/>
  <c r="BD77" i="229"/>
  <c r="AY77" i="229"/>
  <c r="AX77" i="229"/>
  <c r="AW77" i="229"/>
  <c r="AV77" i="229"/>
  <c r="AU77" i="229"/>
  <c r="BD76" i="229"/>
  <c r="AY76" i="229"/>
  <c r="AX76" i="229"/>
  <c r="AW76" i="229"/>
  <c r="AV76" i="229"/>
  <c r="AU76" i="229"/>
  <c r="BD75" i="229"/>
  <c r="AY75" i="229"/>
  <c r="AX75" i="229"/>
  <c r="AW75" i="229"/>
  <c r="AV75" i="229"/>
  <c r="AU75" i="229"/>
  <c r="BD74" i="229"/>
  <c r="AY74" i="229"/>
  <c r="AX74" i="229"/>
  <c r="AW74" i="229"/>
  <c r="AV74" i="229"/>
  <c r="AU74" i="229"/>
  <c r="BD73" i="229"/>
  <c r="AY73" i="229"/>
  <c r="AX73" i="229"/>
  <c r="AW73" i="229"/>
  <c r="AV73" i="229"/>
  <c r="AU73" i="229"/>
  <c r="BD72" i="229"/>
  <c r="AY72" i="229"/>
  <c r="AX72" i="229"/>
  <c r="AW72" i="229"/>
  <c r="AV72" i="229"/>
  <c r="AU72" i="229"/>
  <c r="BD71" i="229"/>
  <c r="AY71" i="229"/>
  <c r="AX71" i="229"/>
  <c r="AW71" i="229"/>
  <c r="AV71" i="229"/>
  <c r="AU71" i="229"/>
  <c r="BD70" i="229"/>
  <c r="AY70" i="229"/>
  <c r="AX70" i="229"/>
  <c r="AW70" i="229"/>
  <c r="AV70" i="229"/>
  <c r="AU70" i="229"/>
  <c r="BD69" i="229"/>
  <c r="AY69" i="229"/>
  <c r="AX69" i="229"/>
  <c r="AW69" i="229"/>
  <c r="AV69" i="229"/>
  <c r="AU69" i="229"/>
  <c r="BD68" i="229"/>
  <c r="AY68" i="229"/>
  <c r="AX68" i="229"/>
  <c r="AW68" i="229"/>
  <c r="AV68" i="229"/>
  <c r="AU68" i="229"/>
  <c r="BD67" i="229"/>
  <c r="AY67" i="229"/>
  <c r="AX67" i="229"/>
  <c r="AW67" i="229"/>
  <c r="AV67" i="229"/>
  <c r="AU67" i="229"/>
  <c r="BD66" i="229"/>
  <c r="AY66" i="229"/>
  <c r="AX66" i="229"/>
  <c r="AW66" i="229"/>
  <c r="AV66" i="229"/>
  <c r="AU66" i="229"/>
  <c r="BD65" i="229"/>
  <c r="AY65" i="229"/>
  <c r="AX65" i="229"/>
  <c r="AW65" i="229"/>
  <c r="AV65" i="229"/>
  <c r="AU65" i="229"/>
  <c r="BD64" i="229"/>
  <c r="AY64" i="229"/>
  <c r="AX64" i="229"/>
  <c r="AW64" i="229"/>
  <c r="AV64" i="229"/>
  <c r="AU64" i="229"/>
  <c r="BD63" i="229"/>
  <c r="AY63" i="229"/>
  <c r="AX63" i="229"/>
  <c r="AW63" i="229"/>
  <c r="AV63" i="229"/>
  <c r="AU63" i="229"/>
  <c r="BD62" i="229"/>
  <c r="AY62" i="229"/>
  <c r="AX62" i="229"/>
  <c r="AW62" i="229"/>
  <c r="AV62" i="229"/>
  <c r="AU62" i="229"/>
  <c r="BD61" i="229"/>
  <c r="AY61" i="229"/>
  <c r="AX61" i="229"/>
  <c r="AW61" i="229"/>
  <c r="AV61" i="229"/>
  <c r="AU61" i="229"/>
  <c r="BD60" i="229"/>
  <c r="AY60" i="229"/>
  <c r="AX60" i="229"/>
  <c r="AW60" i="229"/>
  <c r="AV60" i="229"/>
  <c r="AU60" i="229"/>
  <c r="BD59" i="229"/>
  <c r="AY59" i="229"/>
  <c r="AX59" i="229"/>
  <c r="AW59" i="229"/>
  <c r="AV59" i="229"/>
  <c r="AU59" i="229"/>
  <c r="BD58" i="229"/>
  <c r="AY58" i="229"/>
  <c r="AX58" i="229"/>
  <c r="AW58" i="229"/>
  <c r="AV58" i="229"/>
  <c r="AU58" i="229"/>
  <c r="BD57" i="229"/>
  <c r="AY57" i="229"/>
  <c r="AX57" i="229"/>
  <c r="AW57" i="229"/>
  <c r="AV57" i="229"/>
  <c r="AU57" i="229"/>
  <c r="BD56" i="229"/>
  <c r="AY56" i="229"/>
  <c r="AX56" i="229"/>
  <c r="AW56" i="229"/>
  <c r="AV56" i="229"/>
  <c r="AU56" i="229"/>
  <c r="BD55" i="229"/>
  <c r="AY55" i="229"/>
  <c r="AX55" i="229"/>
  <c r="AW55" i="229"/>
  <c r="AV55" i="229"/>
  <c r="AU55" i="229"/>
  <c r="BD54" i="229"/>
  <c r="AY54" i="229"/>
  <c r="AX54" i="229"/>
  <c r="AW54" i="229"/>
  <c r="AV54" i="229"/>
  <c r="AU54" i="229"/>
  <c r="BD53" i="229"/>
  <c r="AY53" i="229"/>
  <c r="AX53" i="229"/>
  <c r="AW53" i="229"/>
  <c r="AV53" i="229"/>
  <c r="AU53" i="229"/>
  <c r="BD52" i="229"/>
  <c r="AY52" i="229"/>
  <c r="AX52" i="229"/>
  <c r="AW52" i="229"/>
  <c r="AV52" i="229"/>
  <c r="AU52" i="229"/>
  <c r="BD51" i="229"/>
  <c r="AY51" i="229"/>
  <c r="AX51" i="229"/>
  <c r="AW51" i="229"/>
  <c r="AV51" i="229"/>
  <c r="AU51" i="229"/>
  <c r="BD50" i="229"/>
  <c r="AY50" i="229"/>
  <c r="AX50" i="229"/>
  <c r="AW50" i="229"/>
  <c r="AV50" i="229"/>
  <c r="AU50" i="229"/>
  <c r="BD49" i="229"/>
  <c r="AY49" i="229"/>
  <c r="AX49" i="229"/>
  <c r="AW49" i="229"/>
  <c r="AV49" i="229"/>
  <c r="AU49" i="229"/>
  <c r="BD48" i="229"/>
  <c r="AY48" i="229"/>
  <c r="AX48" i="229"/>
  <c r="AW48" i="229"/>
  <c r="AV48" i="229"/>
  <c r="AU48" i="229"/>
  <c r="BD47" i="229"/>
  <c r="AY47" i="229"/>
  <c r="AX47" i="229"/>
  <c r="AW47" i="229"/>
  <c r="AV47" i="229"/>
  <c r="AU47" i="229"/>
  <c r="BD46" i="229"/>
  <c r="AY46" i="229"/>
  <c r="AX46" i="229"/>
  <c r="AW46" i="229"/>
  <c r="AV46" i="229"/>
  <c r="AU46" i="229"/>
  <c r="BD45" i="229"/>
  <c r="AY45" i="229"/>
  <c r="AX45" i="229"/>
  <c r="AW45" i="229"/>
  <c r="AV45" i="229"/>
  <c r="AU45" i="229"/>
  <c r="BD44" i="229"/>
  <c r="AY44" i="229"/>
  <c r="AX44" i="229"/>
  <c r="AW44" i="229"/>
  <c r="AV44" i="229"/>
  <c r="AU44" i="229"/>
  <c r="BD43" i="229"/>
  <c r="AY43" i="229"/>
  <c r="AX43" i="229"/>
  <c r="AW43" i="229"/>
  <c r="AV43" i="229"/>
  <c r="AU43" i="229"/>
  <c r="BD42" i="229"/>
  <c r="AY42" i="229"/>
  <c r="AX42" i="229"/>
  <c r="AW42" i="229"/>
  <c r="AV42" i="229"/>
  <c r="AU42" i="229"/>
  <c r="BD41" i="229"/>
  <c r="AY41" i="229"/>
  <c r="AX41" i="229"/>
  <c r="AW41" i="229"/>
  <c r="AV41" i="229"/>
  <c r="AU41" i="229"/>
  <c r="BD40" i="229"/>
  <c r="AY40" i="229"/>
  <c r="AX40" i="229"/>
  <c r="AW40" i="229"/>
  <c r="AV40" i="229"/>
  <c r="AU40" i="229"/>
  <c r="BD39" i="229"/>
  <c r="AY39" i="229"/>
  <c r="AX39" i="229"/>
  <c r="AW39" i="229"/>
  <c r="AV39" i="229"/>
  <c r="AU39" i="229"/>
  <c r="BD38" i="229"/>
  <c r="AY38" i="229"/>
  <c r="AX38" i="229"/>
  <c r="AW38" i="229"/>
  <c r="AV38" i="229"/>
  <c r="AU38" i="229"/>
  <c r="BD37" i="229"/>
  <c r="AY37" i="229"/>
  <c r="AX37" i="229"/>
  <c r="AW37" i="229"/>
  <c r="AV37" i="229"/>
  <c r="AU37" i="229"/>
  <c r="BD36" i="229"/>
  <c r="AY36" i="229"/>
  <c r="AX36" i="229"/>
  <c r="AW36" i="229"/>
  <c r="AV36" i="229"/>
  <c r="AU36" i="229"/>
  <c r="BD35" i="229"/>
  <c r="AY35" i="229"/>
  <c r="AX35" i="229"/>
  <c r="AW35" i="229"/>
  <c r="AV35" i="229"/>
  <c r="AU35" i="229"/>
  <c r="BD34" i="229"/>
  <c r="AY34" i="229"/>
  <c r="AX34" i="229"/>
  <c r="AW34" i="229"/>
  <c r="AV34" i="229"/>
  <c r="AU34" i="229"/>
  <c r="BD33" i="229"/>
  <c r="AY33" i="229"/>
  <c r="AX33" i="229"/>
  <c r="AW33" i="229"/>
  <c r="AV33" i="229"/>
  <c r="AU33" i="229"/>
  <c r="BD32" i="229"/>
  <c r="AY32" i="229"/>
  <c r="AX32" i="229"/>
  <c r="AW32" i="229"/>
  <c r="AV32" i="229"/>
  <c r="AU32" i="229"/>
  <c r="BD31" i="229"/>
  <c r="AY31" i="229"/>
  <c r="AX31" i="229"/>
  <c r="AW31" i="229"/>
  <c r="AV31" i="229"/>
  <c r="AU31" i="229"/>
  <c r="BD30" i="229"/>
  <c r="AY30" i="229"/>
  <c r="AX30" i="229"/>
  <c r="AW30" i="229"/>
  <c r="AV30" i="229"/>
  <c r="AU30" i="229"/>
  <c r="BD29" i="229"/>
  <c r="AY29" i="229"/>
  <c r="AX29" i="229"/>
  <c r="AW29" i="229"/>
  <c r="AV29" i="229"/>
  <c r="AU29" i="229"/>
  <c r="BD28" i="229"/>
  <c r="AY28" i="229"/>
  <c r="AX28" i="229"/>
  <c r="AW28" i="229"/>
  <c r="AV28" i="229"/>
  <c r="AU28" i="229"/>
  <c r="BD27" i="229"/>
  <c r="AY27" i="229"/>
  <c r="AX27" i="229"/>
  <c r="AW27" i="229"/>
  <c r="AV27" i="229"/>
  <c r="AU27" i="229"/>
  <c r="BD26" i="229"/>
  <c r="AY26" i="229"/>
  <c r="AX26" i="229"/>
  <c r="AW26" i="229"/>
  <c r="AV26" i="229"/>
  <c r="AU26" i="229"/>
  <c r="BD25" i="229"/>
  <c r="AY25" i="229"/>
  <c r="AX25" i="229"/>
  <c r="AW25" i="229"/>
  <c r="AV25" i="229"/>
  <c r="AU25" i="229"/>
  <c r="BD24" i="229"/>
  <c r="AY24" i="229"/>
  <c r="AX24" i="229"/>
  <c r="AW24" i="229"/>
  <c r="AV24" i="229"/>
  <c r="AU24" i="229"/>
  <c r="BD23" i="229"/>
  <c r="AY23" i="229"/>
  <c r="AX23" i="229"/>
  <c r="AW23" i="229"/>
  <c r="AV23" i="229"/>
  <c r="AU23" i="229"/>
  <c r="BD22" i="229"/>
  <c r="AY22" i="229"/>
  <c r="AX22" i="229"/>
  <c r="AW22" i="229"/>
  <c r="AV22" i="229"/>
  <c r="AU22" i="229"/>
  <c r="BD21" i="229"/>
  <c r="AY21" i="229"/>
  <c r="AX21" i="229"/>
  <c r="AW21" i="229"/>
  <c r="AV21" i="229"/>
  <c r="AU21" i="229"/>
  <c r="BD20" i="229"/>
  <c r="AY20" i="229"/>
  <c r="AX20" i="229"/>
  <c r="AW20" i="229"/>
  <c r="AV20" i="229"/>
  <c r="AU20" i="229"/>
  <c r="BD19" i="229"/>
  <c r="AY19" i="229"/>
  <c r="AX19" i="229"/>
  <c r="AW19" i="229"/>
  <c r="AV19" i="229"/>
  <c r="AU19" i="229"/>
  <c r="BD18" i="229"/>
  <c r="AY18" i="229"/>
  <c r="AX18" i="229"/>
  <c r="AW18" i="229"/>
  <c r="AV18" i="229"/>
  <c r="AU18" i="229"/>
  <c r="BD17" i="229"/>
  <c r="AY17" i="229"/>
  <c r="AX17" i="229"/>
  <c r="AW17" i="229"/>
  <c r="AV17" i="229"/>
  <c r="AU17" i="229"/>
  <c r="BD16" i="229"/>
  <c r="AY16" i="229"/>
  <c r="AX16" i="229"/>
  <c r="AW16" i="229"/>
  <c r="AV16" i="229"/>
  <c r="AU16" i="229"/>
  <c r="BD15" i="229"/>
  <c r="AY15" i="229"/>
  <c r="AX15" i="229"/>
  <c r="AW15" i="229"/>
  <c r="AV15" i="229"/>
  <c r="AU15" i="229"/>
  <c r="BD14" i="229"/>
  <c r="AY14" i="229"/>
  <c r="AX14" i="229"/>
  <c r="AW14" i="229"/>
  <c r="AV14" i="229"/>
  <c r="AU14" i="229"/>
  <c r="BD13" i="229"/>
  <c r="AY13" i="229"/>
  <c r="AX13" i="229"/>
  <c r="AW13" i="229"/>
  <c r="AV13" i="229"/>
  <c r="AU13" i="229"/>
  <c r="BD12" i="229"/>
  <c r="AY12" i="229"/>
  <c r="AX12" i="229"/>
  <c r="AW12" i="229"/>
  <c r="AV12" i="229"/>
  <c r="AU12" i="229"/>
  <c r="BD11" i="229"/>
  <c r="AY11" i="229"/>
  <c r="AX11" i="229"/>
  <c r="AW11" i="229"/>
  <c r="AV11" i="229"/>
  <c r="AU11" i="229"/>
  <c r="BD10" i="229"/>
  <c r="AY10" i="229"/>
  <c r="AX10" i="229"/>
  <c r="AW10" i="229"/>
  <c r="AV10" i="229"/>
  <c r="AU10" i="229"/>
  <c r="BD9" i="229"/>
  <c r="AY9" i="229"/>
  <c r="AX9" i="229"/>
  <c r="AW9" i="229"/>
  <c r="AV9" i="229"/>
  <c r="AU9" i="229"/>
  <c r="BD8" i="229"/>
  <c r="AY8" i="229"/>
  <c r="AX8" i="229"/>
  <c r="AW8" i="229"/>
  <c r="AV8" i="229"/>
  <c r="AU8" i="229"/>
  <c r="BD7" i="229"/>
  <c r="AY7" i="229"/>
  <c r="AX7" i="229"/>
  <c r="AW7" i="229"/>
  <c r="AV7" i="229"/>
  <c r="AU7" i="229"/>
  <c r="BD6" i="229"/>
  <c r="AY6" i="229"/>
  <c r="AX6" i="229"/>
  <c r="AW6" i="229"/>
  <c r="AV6" i="229"/>
  <c r="AU6" i="229"/>
  <c r="BD5" i="229"/>
  <c r="AY5" i="229"/>
  <c r="AX5" i="229"/>
  <c r="AW5" i="229"/>
  <c r="AV5" i="229"/>
  <c r="AU5" i="229"/>
  <c r="BD4" i="229"/>
  <c r="AY4" i="229"/>
  <c r="AX4" i="229"/>
  <c r="AW4" i="229"/>
  <c r="AV4" i="229"/>
  <c r="AU4" i="229"/>
  <c r="BD1128" i="216"/>
  <c r="AY1128" i="216"/>
  <c r="AX1128" i="216"/>
  <c r="AW1128" i="216"/>
  <c r="AV1128" i="216"/>
  <c r="AU1128" i="216"/>
  <c r="BD1127" i="216"/>
  <c r="AY1127" i="216"/>
  <c r="AX1127" i="216"/>
  <c r="AW1127" i="216"/>
  <c r="AV1127" i="216"/>
  <c r="AU1127" i="216"/>
  <c r="BD1126" i="216"/>
  <c r="AY1126" i="216"/>
  <c r="AX1126" i="216"/>
  <c r="AW1126" i="216"/>
  <c r="AV1126" i="216"/>
  <c r="AU1126" i="216"/>
  <c r="BD1125" i="216"/>
  <c r="AY1125" i="216"/>
  <c r="AX1125" i="216"/>
  <c r="AW1125" i="216"/>
  <c r="AV1125" i="216"/>
  <c r="AU1125" i="216"/>
  <c r="BD1124" i="216"/>
  <c r="AY1124" i="216"/>
  <c r="AX1124" i="216"/>
  <c r="AW1124" i="216"/>
  <c r="AV1124" i="216"/>
  <c r="AU1124" i="216"/>
  <c r="BD1123" i="216"/>
  <c r="AY1123" i="216"/>
  <c r="AX1123" i="216"/>
  <c r="AW1123" i="216"/>
  <c r="AV1123" i="216"/>
  <c r="AU1123" i="216"/>
  <c r="BD1122" i="216"/>
  <c r="AY1122" i="216"/>
  <c r="AX1122" i="216"/>
  <c r="AW1122" i="216"/>
  <c r="AV1122" i="216"/>
  <c r="AU1122" i="216"/>
  <c r="BD1121" i="216"/>
  <c r="AY1121" i="216"/>
  <c r="AX1121" i="216"/>
  <c r="AW1121" i="216"/>
  <c r="AV1121" i="216"/>
  <c r="AU1121" i="216"/>
  <c r="BD1120" i="216"/>
  <c r="AY1120" i="216"/>
  <c r="AX1120" i="216"/>
  <c r="AW1120" i="216"/>
  <c r="AV1120" i="216"/>
  <c r="AU1120" i="216"/>
  <c r="BD1119" i="216"/>
  <c r="AY1119" i="216"/>
  <c r="AX1119" i="216"/>
  <c r="AW1119" i="216"/>
  <c r="AV1119" i="216"/>
  <c r="AU1119" i="216"/>
  <c r="BD1118" i="216"/>
  <c r="AY1118" i="216"/>
  <c r="AX1118" i="216"/>
  <c r="AW1118" i="216"/>
  <c r="AV1118" i="216"/>
  <c r="AU1118" i="216"/>
  <c r="BD1117" i="216"/>
  <c r="AY1117" i="216"/>
  <c r="AX1117" i="216"/>
  <c r="AW1117" i="216"/>
  <c r="AV1117" i="216"/>
  <c r="AU1117" i="216"/>
  <c r="BD1116" i="216"/>
  <c r="AY1116" i="216"/>
  <c r="AX1116" i="216"/>
  <c r="AW1116" i="216"/>
  <c r="AV1116" i="216"/>
  <c r="AU1116" i="216"/>
  <c r="BD1115" i="216"/>
  <c r="AY1115" i="216"/>
  <c r="AX1115" i="216"/>
  <c r="AW1115" i="216"/>
  <c r="AV1115" i="216"/>
  <c r="AU1115" i="216"/>
  <c r="BD1114" i="216"/>
  <c r="AY1114" i="216"/>
  <c r="AX1114" i="216"/>
  <c r="AW1114" i="216"/>
  <c r="AV1114" i="216"/>
  <c r="AU1114" i="216"/>
  <c r="BD1113" i="216"/>
  <c r="AY1113" i="216"/>
  <c r="AX1113" i="216"/>
  <c r="AW1113" i="216"/>
  <c r="AV1113" i="216"/>
  <c r="AU1113" i="216"/>
  <c r="BD1112" i="216"/>
  <c r="AY1112" i="216"/>
  <c r="AX1112" i="216"/>
  <c r="AW1112" i="216"/>
  <c r="AV1112" i="216"/>
  <c r="AU1112" i="216"/>
  <c r="BD1111" i="216"/>
  <c r="AY1111" i="216"/>
  <c r="AX1111" i="216"/>
  <c r="AW1111" i="216"/>
  <c r="AV1111" i="216"/>
  <c r="AU1111" i="216"/>
  <c r="BD1110" i="216"/>
  <c r="AY1110" i="216"/>
  <c r="AX1110" i="216"/>
  <c r="AW1110" i="216"/>
  <c r="AV1110" i="216"/>
  <c r="AU1110" i="216"/>
  <c r="BD1109" i="216"/>
  <c r="AY1109" i="216"/>
  <c r="AX1109" i="216"/>
  <c r="AW1109" i="216"/>
  <c r="AV1109" i="216"/>
  <c r="AU1109" i="216"/>
  <c r="BD1108" i="216"/>
  <c r="AY1108" i="216"/>
  <c r="AX1108" i="216"/>
  <c r="AW1108" i="216"/>
  <c r="AV1108" i="216"/>
  <c r="AU1108" i="216"/>
  <c r="BD1107" i="216"/>
  <c r="AY1107" i="216"/>
  <c r="AX1107" i="216"/>
  <c r="AW1107" i="216"/>
  <c r="AV1107" i="216"/>
  <c r="AU1107" i="216"/>
  <c r="BD1106" i="216"/>
  <c r="AY1106" i="216"/>
  <c r="AX1106" i="216"/>
  <c r="AW1106" i="216"/>
  <c r="AV1106" i="216"/>
  <c r="AU1106" i="216"/>
  <c r="BD1105" i="216"/>
  <c r="AY1105" i="216"/>
  <c r="AX1105" i="216"/>
  <c r="AW1105" i="216"/>
  <c r="AV1105" i="216"/>
  <c r="AU1105" i="216"/>
  <c r="BD1104" i="216"/>
  <c r="AY1104" i="216"/>
  <c r="AX1104" i="216"/>
  <c r="AW1104" i="216"/>
  <c r="AV1104" i="216"/>
  <c r="AU1104" i="216"/>
  <c r="BD1103" i="216"/>
  <c r="AY1103" i="216"/>
  <c r="AX1103" i="216"/>
  <c r="AW1103" i="216"/>
  <c r="AV1103" i="216"/>
  <c r="AU1103" i="216"/>
  <c r="BD1102" i="216"/>
  <c r="AY1102" i="216"/>
  <c r="AX1102" i="216"/>
  <c r="AW1102" i="216"/>
  <c r="AV1102" i="216"/>
  <c r="AU1102" i="216"/>
  <c r="BD1101" i="216"/>
  <c r="AY1101" i="216"/>
  <c r="AX1101" i="216"/>
  <c r="AW1101" i="216"/>
  <c r="AV1101" i="216"/>
  <c r="AU1101" i="216"/>
  <c r="BD1100" i="216"/>
  <c r="AY1100" i="216"/>
  <c r="AX1100" i="216"/>
  <c r="AW1100" i="216"/>
  <c r="AV1100" i="216"/>
  <c r="AU1100" i="216"/>
  <c r="BD1099" i="216"/>
  <c r="AY1099" i="216"/>
  <c r="AX1099" i="216"/>
  <c r="AW1099" i="216"/>
  <c r="AV1099" i="216"/>
  <c r="AU1099" i="216"/>
  <c r="BD1098" i="216"/>
  <c r="AY1098" i="216"/>
  <c r="AX1098" i="216"/>
  <c r="AW1098" i="216"/>
  <c r="AV1098" i="216"/>
  <c r="AU1098" i="216"/>
  <c r="BD1097" i="216"/>
  <c r="AY1097" i="216"/>
  <c r="AX1097" i="216"/>
  <c r="AW1097" i="216"/>
  <c r="AV1097" i="216"/>
  <c r="AU1097" i="216"/>
  <c r="BD1096" i="216"/>
  <c r="AY1096" i="216"/>
  <c r="AX1096" i="216"/>
  <c r="AW1096" i="216"/>
  <c r="AV1096" i="216"/>
  <c r="AU1096" i="216"/>
  <c r="BD1095" i="216"/>
  <c r="AY1095" i="216"/>
  <c r="AX1095" i="216"/>
  <c r="AW1095" i="216"/>
  <c r="AV1095" i="216"/>
  <c r="AU1095" i="216"/>
  <c r="BD1094" i="216"/>
  <c r="AY1094" i="216"/>
  <c r="AX1094" i="216"/>
  <c r="AW1094" i="216"/>
  <c r="AV1094" i="216"/>
  <c r="AU1094" i="216"/>
  <c r="BD1093" i="216"/>
  <c r="AY1093" i="216"/>
  <c r="AX1093" i="216"/>
  <c r="AW1093" i="216"/>
  <c r="AV1093" i="216"/>
  <c r="AU1093" i="216"/>
  <c r="BD1092" i="216"/>
  <c r="AY1092" i="216"/>
  <c r="AX1092" i="216"/>
  <c r="AW1092" i="216"/>
  <c r="AV1092" i="216"/>
  <c r="AU1092" i="216"/>
  <c r="BD1091" i="216"/>
  <c r="AY1091" i="216"/>
  <c r="AX1091" i="216"/>
  <c r="AW1091" i="216"/>
  <c r="AV1091" i="216"/>
  <c r="AU1091" i="216"/>
  <c r="BD1090" i="216"/>
  <c r="AY1090" i="216"/>
  <c r="AX1090" i="216"/>
  <c r="AW1090" i="216"/>
  <c r="AV1090" i="216"/>
  <c r="AU1090" i="216"/>
  <c r="BD1089" i="216"/>
  <c r="AY1089" i="216"/>
  <c r="AX1089" i="216"/>
  <c r="AW1089" i="216"/>
  <c r="AV1089" i="216"/>
  <c r="AU1089" i="216"/>
  <c r="BD1088" i="216"/>
  <c r="AY1088" i="216"/>
  <c r="AX1088" i="216"/>
  <c r="AW1088" i="216"/>
  <c r="AV1088" i="216"/>
  <c r="AU1088" i="216"/>
  <c r="BD1087" i="216"/>
  <c r="AY1087" i="216"/>
  <c r="AX1087" i="216"/>
  <c r="AW1087" i="216"/>
  <c r="AV1087" i="216"/>
  <c r="AU1087" i="216"/>
  <c r="BD1086" i="216"/>
  <c r="AY1086" i="216"/>
  <c r="AX1086" i="216"/>
  <c r="AW1086" i="216"/>
  <c r="AV1086" i="216"/>
  <c r="AU1086" i="216"/>
  <c r="BD1085" i="216"/>
  <c r="AY1085" i="216"/>
  <c r="AX1085" i="216"/>
  <c r="AW1085" i="216"/>
  <c r="AV1085" i="216"/>
  <c r="AU1085" i="216"/>
  <c r="BD1084" i="216"/>
  <c r="AY1084" i="216"/>
  <c r="AX1084" i="216"/>
  <c r="AW1084" i="216"/>
  <c r="AV1084" i="216"/>
  <c r="AU1084" i="216"/>
  <c r="BD1083" i="216"/>
  <c r="AY1083" i="216"/>
  <c r="AX1083" i="216"/>
  <c r="AW1083" i="216"/>
  <c r="AV1083" i="216"/>
  <c r="AU1083" i="216"/>
  <c r="BD1082" i="216"/>
  <c r="AY1082" i="216"/>
  <c r="AX1082" i="216"/>
  <c r="AW1082" i="216"/>
  <c r="AV1082" i="216"/>
  <c r="AU1082" i="216"/>
  <c r="BD1081" i="216"/>
  <c r="AY1081" i="216"/>
  <c r="AX1081" i="216"/>
  <c r="AW1081" i="216"/>
  <c r="AV1081" i="216"/>
  <c r="AU1081" i="216"/>
  <c r="BD1080" i="216"/>
  <c r="AY1080" i="216"/>
  <c r="AX1080" i="216"/>
  <c r="AW1080" i="216"/>
  <c r="AV1080" i="216"/>
  <c r="AU1080" i="216"/>
  <c r="BD1079" i="216"/>
  <c r="AY1079" i="216"/>
  <c r="AX1079" i="216"/>
  <c r="AW1079" i="216"/>
  <c r="AV1079" i="216"/>
  <c r="AU1079" i="216"/>
  <c r="BD1078" i="216"/>
  <c r="AY1078" i="216"/>
  <c r="AX1078" i="216"/>
  <c r="AW1078" i="216"/>
  <c r="AV1078" i="216"/>
  <c r="AU1078" i="216"/>
  <c r="BD1077" i="216"/>
  <c r="AY1077" i="216"/>
  <c r="AX1077" i="216"/>
  <c r="AW1077" i="216"/>
  <c r="AV1077" i="216"/>
  <c r="AU1077" i="216"/>
  <c r="BD1076" i="216"/>
  <c r="AY1076" i="216"/>
  <c r="AX1076" i="216"/>
  <c r="AW1076" i="216"/>
  <c r="AV1076" i="216"/>
  <c r="AU1076" i="216"/>
  <c r="BD1075" i="216"/>
  <c r="AY1075" i="216"/>
  <c r="AX1075" i="216"/>
  <c r="AW1075" i="216"/>
  <c r="AV1075" i="216"/>
  <c r="AU1075" i="216"/>
  <c r="BD1074" i="216"/>
  <c r="AY1074" i="216"/>
  <c r="AX1074" i="216"/>
  <c r="AW1074" i="216"/>
  <c r="AV1074" i="216"/>
  <c r="AU1074" i="216"/>
  <c r="BD1073" i="216"/>
  <c r="AY1073" i="216"/>
  <c r="AX1073" i="216"/>
  <c r="AW1073" i="216"/>
  <c r="AV1073" i="216"/>
  <c r="AU1073" i="216"/>
  <c r="BD1072" i="216"/>
  <c r="AY1072" i="216"/>
  <c r="AX1072" i="216"/>
  <c r="AW1072" i="216"/>
  <c r="AV1072" i="216"/>
  <c r="AU1072" i="216"/>
  <c r="BD1071" i="216"/>
  <c r="AY1071" i="216"/>
  <c r="AX1071" i="216"/>
  <c r="AW1071" i="216"/>
  <c r="AV1071" i="216"/>
  <c r="AU1071" i="216"/>
  <c r="BD1070" i="216"/>
  <c r="AY1070" i="216"/>
  <c r="AX1070" i="216"/>
  <c r="AW1070" i="216"/>
  <c r="AV1070" i="216"/>
  <c r="AU1070" i="216"/>
  <c r="BD1069" i="216"/>
  <c r="AY1069" i="216"/>
  <c r="AX1069" i="216"/>
  <c r="AW1069" i="216"/>
  <c r="AV1069" i="216"/>
  <c r="AU1069" i="216"/>
  <c r="BD1068" i="216"/>
  <c r="AY1068" i="216"/>
  <c r="AX1068" i="216"/>
  <c r="AW1068" i="216"/>
  <c r="AV1068" i="216"/>
  <c r="AU1068" i="216"/>
  <c r="BD1067" i="216"/>
  <c r="AY1067" i="216"/>
  <c r="AX1067" i="216"/>
  <c r="AW1067" i="216"/>
  <c r="AV1067" i="216"/>
  <c r="AU1067" i="216"/>
  <c r="BD1066" i="216"/>
  <c r="AY1066" i="216"/>
  <c r="AX1066" i="216"/>
  <c r="AW1066" i="216"/>
  <c r="AV1066" i="216"/>
  <c r="AU1066" i="216"/>
  <c r="BD1065" i="216"/>
  <c r="AY1065" i="216"/>
  <c r="AX1065" i="216"/>
  <c r="AW1065" i="216"/>
  <c r="AV1065" i="216"/>
  <c r="AU1065" i="216"/>
  <c r="BD1064" i="216"/>
  <c r="AY1064" i="216"/>
  <c r="AX1064" i="216"/>
  <c r="AW1064" i="216"/>
  <c r="AV1064" i="216"/>
  <c r="AU1064" i="216"/>
  <c r="BD1063" i="216"/>
  <c r="AY1063" i="216"/>
  <c r="AX1063" i="216"/>
  <c r="AW1063" i="216"/>
  <c r="AV1063" i="216"/>
  <c r="AU1063" i="216"/>
  <c r="BD1062" i="216"/>
  <c r="AY1062" i="216"/>
  <c r="AX1062" i="216"/>
  <c r="AW1062" i="216"/>
  <c r="AV1062" i="216"/>
  <c r="AU1062" i="216"/>
  <c r="BD1061" i="216"/>
  <c r="AY1061" i="216"/>
  <c r="AX1061" i="216"/>
  <c r="AW1061" i="216"/>
  <c r="AV1061" i="216"/>
  <c r="AU1061" i="216"/>
  <c r="BD1060" i="216"/>
  <c r="AY1060" i="216"/>
  <c r="AX1060" i="216"/>
  <c r="AW1060" i="216"/>
  <c r="AV1060" i="216"/>
  <c r="AU1060" i="216"/>
  <c r="BD1059" i="216"/>
  <c r="AY1059" i="216"/>
  <c r="AX1059" i="216"/>
  <c r="AW1059" i="216"/>
  <c r="AV1059" i="216"/>
  <c r="AU1059" i="216"/>
  <c r="BD1058" i="216"/>
  <c r="AY1058" i="216"/>
  <c r="AX1058" i="216"/>
  <c r="AW1058" i="216"/>
  <c r="AV1058" i="216"/>
  <c r="AU1058" i="216"/>
  <c r="BD1057" i="216"/>
  <c r="AY1057" i="216"/>
  <c r="AX1057" i="216"/>
  <c r="AW1057" i="216"/>
  <c r="AV1057" i="216"/>
  <c r="AU1057" i="216"/>
  <c r="BD1056" i="216"/>
  <c r="AY1056" i="216"/>
  <c r="AX1056" i="216"/>
  <c r="AW1056" i="216"/>
  <c r="AV1056" i="216"/>
  <c r="AU1056" i="216"/>
  <c r="BD1055" i="216"/>
  <c r="AY1055" i="216"/>
  <c r="AX1055" i="216"/>
  <c r="AW1055" i="216"/>
  <c r="AV1055" i="216"/>
  <c r="AU1055" i="216"/>
  <c r="BD1054" i="216"/>
  <c r="AY1054" i="216"/>
  <c r="AX1054" i="216"/>
  <c r="AW1054" i="216"/>
  <c r="AV1054" i="216"/>
  <c r="AU1054" i="216"/>
  <c r="BD1053" i="216"/>
  <c r="AY1053" i="216"/>
  <c r="AX1053" i="216"/>
  <c r="AW1053" i="216"/>
  <c r="AV1053" i="216"/>
  <c r="AU1053" i="216"/>
  <c r="BD1052" i="216"/>
  <c r="AY1052" i="216"/>
  <c r="AX1052" i="216"/>
  <c r="AW1052" i="216"/>
  <c r="AV1052" i="216"/>
  <c r="AU1052" i="216"/>
  <c r="BD1051" i="216"/>
  <c r="AY1051" i="216"/>
  <c r="AX1051" i="216"/>
  <c r="AW1051" i="216"/>
  <c r="AV1051" i="216"/>
  <c r="AU1051" i="216"/>
  <c r="BD1050" i="216"/>
  <c r="AY1050" i="216"/>
  <c r="AX1050" i="216"/>
  <c r="AW1050" i="216"/>
  <c r="AV1050" i="216"/>
  <c r="AU1050" i="216"/>
  <c r="BD1049" i="216"/>
  <c r="AY1049" i="216"/>
  <c r="AX1049" i="216"/>
  <c r="AW1049" i="216"/>
  <c r="AV1049" i="216"/>
  <c r="AU1049" i="216"/>
  <c r="BD1048" i="216"/>
  <c r="AY1048" i="216"/>
  <c r="AX1048" i="216"/>
  <c r="AW1048" i="216"/>
  <c r="AV1048" i="216"/>
  <c r="AU1048" i="216"/>
  <c r="BD1047" i="216"/>
  <c r="AY1047" i="216"/>
  <c r="AX1047" i="216"/>
  <c r="AW1047" i="216"/>
  <c r="AV1047" i="216"/>
  <c r="AU1047" i="216"/>
  <c r="BD1046" i="216"/>
  <c r="AY1046" i="216"/>
  <c r="AX1046" i="216"/>
  <c r="AW1046" i="216"/>
  <c r="AV1046" i="216"/>
  <c r="AU1046" i="216"/>
  <c r="BD1045" i="216"/>
  <c r="AY1045" i="216"/>
  <c r="AX1045" i="216"/>
  <c r="AW1045" i="216"/>
  <c r="AV1045" i="216"/>
  <c r="AU1045" i="216"/>
  <c r="BD1044" i="216"/>
  <c r="AY1044" i="216"/>
  <c r="AX1044" i="216"/>
  <c r="AW1044" i="216"/>
  <c r="AV1044" i="216"/>
  <c r="AU1044" i="216"/>
  <c r="BD1043" i="216"/>
  <c r="AY1043" i="216"/>
  <c r="AX1043" i="216"/>
  <c r="AW1043" i="216"/>
  <c r="AV1043" i="216"/>
  <c r="AU1043" i="216"/>
  <c r="BD1042" i="216"/>
  <c r="AY1042" i="216"/>
  <c r="AX1042" i="216"/>
  <c r="AW1042" i="216"/>
  <c r="AV1042" i="216"/>
  <c r="AU1042" i="216"/>
  <c r="BD1041" i="216"/>
  <c r="AY1041" i="216"/>
  <c r="AX1041" i="216"/>
  <c r="AW1041" i="216"/>
  <c r="AV1041" i="216"/>
  <c r="AU1041" i="216"/>
  <c r="BD1040" i="216"/>
  <c r="AY1040" i="216"/>
  <c r="AX1040" i="216"/>
  <c r="AW1040" i="216"/>
  <c r="AV1040" i="216"/>
  <c r="AU1040" i="216"/>
  <c r="BD1039" i="216"/>
  <c r="AY1039" i="216"/>
  <c r="AX1039" i="216"/>
  <c r="AW1039" i="216"/>
  <c r="AV1039" i="216"/>
  <c r="AU1039" i="216"/>
  <c r="BD1038" i="216"/>
  <c r="AY1038" i="216"/>
  <c r="AX1038" i="216"/>
  <c r="AW1038" i="216"/>
  <c r="AV1038" i="216"/>
  <c r="AU1038" i="216"/>
  <c r="BD1037" i="216"/>
  <c r="AY1037" i="216"/>
  <c r="AX1037" i="216"/>
  <c r="AW1037" i="216"/>
  <c r="AV1037" i="216"/>
  <c r="AU1037" i="216"/>
  <c r="BD1036" i="216"/>
  <c r="AY1036" i="216"/>
  <c r="AX1036" i="216"/>
  <c r="AW1036" i="216"/>
  <c r="AV1036" i="216"/>
  <c r="AU1036" i="216"/>
  <c r="BD1035" i="216"/>
  <c r="AY1035" i="216"/>
  <c r="AX1035" i="216"/>
  <c r="AW1035" i="216"/>
  <c r="AV1035" i="216"/>
  <c r="AU1035" i="216"/>
  <c r="BD1034" i="216"/>
  <c r="AY1034" i="216"/>
  <c r="AX1034" i="216"/>
  <c r="AW1034" i="216"/>
  <c r="AV1034" i="216"/>
  <c r="AU1034" i="216"/>
  <c r="BD1033" i="216"/>
  <c r="AY1033" i="216"/>
  <c r="AX1033" i="216"/>
  <c r="AW1033" i="216"/>
  <c r="AV1033" i="216"/>
  <c r="AU1033" i="216"/>
  <c r="BD1032" i="216"/>
  <c r="AY1032" i="216"/>
  <c r="AX1032" i="216"/>
  <c r="AW1032" i="216"/>
  <c r="AV1032" i="216"/>
  <c r="AU1032" i="216"/>
  <c r="BD1031" i="216"/>
  <c r="AY1031" i="216"/>
  <c r="AX1031" i="216"/>
  <c r="AW1031" i="216"/>
  <c r="AV1031" i="216"/>
  <c r="AU1031" i="216"/>
  <c r="BD1030" i="216"/>
  <c r="AY1030" i="216"/>
  <c r="AX1030" i="216"/>
  <c r="AW1030" i="216"/>
  <c r="AV1030" i="216"/>
  <c r="AU1030" i="216"/>
  <c r="BD1029" i="216"/>
  <c r="AY1029" i="216"/>
  <c r="AX1029" i="216"/>
  <c r="AW1029" i="216"/>
  <c r="AV1029" i="216"/>
  <c r="AU1029" i="216"/>
  <c r="BD1028" i="216"/>
  <c r="AY1028" i="216"/>
  <c r="AX1028" i="216"/>
  <c r="AW1028" i="216"/>
  <c r="AV1028" i="216"/>
  <c r="AU1028" i="216"/>
  <c r="BD1027" i="216"/>
  <c r="AY1027" i="216"/>
  <c r="AX1027" i="216"/>
  <c r="AW1027" i="216"/>
  <c r="AV1027" i="216"/>
  <c r="AU1027" i="216"/>
  <c r="BD1026" i="216"/>
  <c r="AY1026" i="216"/>
  <c r="AX1026" i="216"/>
  <c r="AW1026" i="216"/>
  <c r="AV1026" i="216"/>
  <c r="AU1026" i="216"/>
  <c r="BD1025" i="216"/>
  <c r="AY1025" i="216"/>
  <c r="AX1025" i="216"/>
  <c r="AW1025" i="216"/>
  <c r="AV1025" i="216"/>
  <c r="AU1025" i="216"/>
  <c r="BD1024" i="216"/>
  <c r="AY1024" i="216"/>
  <c r="AX1024" i="216"/>
  <c r="AW1024" i="216"/>
  <c r="AV1024" i="216"/>
  <c r="AU1024" i="216"/>
  <c r="BD1023" i="216"/>
  <c r="AY1023" i="216"/>
  <c r="AX1023" i="216"/>
  <c r="AW1023" i="216"/>
  <c r="AV1023" i="216"/>
  <c r="AU1023" i="216"/>
  <c r="BD1022" i="216"/>
  <c r="AY1022" i="216"/>
  <c r="AX1022" i="216"/>
  <c r="AW1022" i="216"/>
  <c r="AV1022" i="216"/>
  <c r="AU1022" i="216"/>
  <c r="BD1021" i="216"/>
  <c r="AY1021" i="216"/>
  <c r="AX1021" i="216"/>
  <c r="AW1021" i="216"/>
  <c r="AV1021" i="216"/>
  <c r="AU1021" i="216"/>
  <c r="BD1020" i="216"/>
  <c r="AY1020" i="216"/>
  <c r="AX1020" i="216"/>
  <c r="AW1020" i="216"/>
  <c r="AV1020" i="216"/>
  <c r="AU1020" i="216"/>
  <c r="BD1019" i="216"/>
  <c r="AY1019" i="216"/>
  <c r="AX1019" i="216"/>
  <c r="AW1019" i="216"/>
  <c r="AV1019" i="216"/>
  <c r="AU1019" i="216"/>
  <c r="BD1018" i="216"/>
  <c r="AY1018" i="216"/>
  <c r="AX1018" i="216"/>
  <c r="AW1018" i="216"/>
  <c r="AV1018" i="216"/>
  <c r="AU1018" i="216"/>
  <c r="BD1017" i="216"/>
  <c r="AY1017" i="216"/>
  <c r="AX1017" i="216"/>
  <c r="AW1017" i="216"/>
  <c r="AV1017" i="216"/>
  <c r="AU1017" i="216"/>
  <c r="BD1016" i="216"/>
  <c r="AY1016" i="216"/>
  <c r="AX1016" i="216"/>
  <c r="AW1016" i="216"/>
  <c r="AV1016" i="216"/>
  <c r="AU1016" i="216"/>
  <c r="BD1015" i="216"/>
  <c r="AY1015" i="216"/>
  <c r="AX1015" i="216"/>
  <c r="AW1015" i="216"/>
  <c r="AV1015" i="216"/>
  <c r="AU1015" i="216"/>
  <c r="BD1014" i="216"/>
  <c r="AY1014" i="216"/>
  <c r="AX1014" i="216"/>
  <c r="AW1014" i="216"/>
  <c r="AV1014" i="216"/>
  <c r="AU1014" i="216"/>
  <c r="BD1013" i="216"/>
  <c r="AY1013" i="216"/>
  <c r="AX1013" i="216"/>
  <c r="AW1013" i="216"/>
  <c r="AV1013" i="216"/>
  <c r="AU1013" i="216"/>
  <c r="BD1012" i="216"/>
  <c r="AY1012" i="216"/>
  <c r="AX1012" i="216"/>
  <c r="AW1012" i="216"/>
  <c r="AV1012" i="216"/>
  <c r="AU1012" i="216"/>
  <c r="BD1011" i="216"/>
  <c r="AY1011" i="216"/>
  <c r="AX1011" i="216"/>
  <c r="AW1011" i="216"/>
  <c r="AV1011" i="216"/>
  <c r="AU1011" i="216"/>
  <c r="BD1010" i="216"/>
  <c r="AY1010" i="216"/>
  <c r="AX1010" i="216"/>
  <c r="AW1010" i="216"/>
  <c r="AV1010" i="216"/>
  <c r="AU1010" i="216"/>
  <c r="BD1009" i="216"/>
  <c r="AY1009" i="216"/>
  <c r="AX1009" i="216"/>
  <c r="AW1009" i="216"/>
  <c r="AV1009" i="216"/>
  <c r="AU1009" i="216"/>
  <c r="BD1008" i="216"/>
  <c r="AY1008" i="216"/>
  <c r="AX1008" i="216"/>
  <c r="AW1008" i="216"/>
  <c r="AV1008" i="216"/>
  <c r="AU1008" i="216"/>
  <c r="BD1007" i="216"/>
  <c r="AY1007" i="216"/>
  <c r="AX1007" i="216"/>
  <c r="AW1007" i="216"/>
  <c r="AV1007" i="216"/>
  <c r="AU1007" i="216"/>
  <c r="BD1006" i="216"/>
  <c r="AY1006" i="216"/>
  <c r="AX1006" i="216"/>
  <c r="AW1006" i="216"/>
  <c r="AV1006" i="216"/>
  <c r="AU1006" i="216"/>
  <c r="BD1005" i="216"/>
  <c r="AY1005" i="216"/>
  <c r="AX1005" i="216"/>
  <c r="AW1005" i="216"/>
  <c r="AV1005" i="216"/>
  <c r="AU1005" i="216"/>
  <c r="BD1004" i="216"/>
  <c r="AY1004" i="216"/>
  <c r="AX1004" i="216"/>
  <c r="AW1004" i="216"/>
  <c r="AV1004" i="216"/>
  <c r="AU1004" i="216"/>
  <c r="BD1003" i="216"/>
  <c r="AY1003" i="216"/>
  <c r="AX1003" i="216"/>
  <c r="AW1003" i="216"/>
  <c r="AV1003" i="216"/>
  <c r="AU1003" i="216"/>
  <c r="BD1002" i="216"/>
  <c r="AY1002" i="216"/>
  <c r="AX1002" i="216"/>
  <c r="AW1002" i="216"/>
  <c r="AV1002" i="216"/>
  <c r="AU1002" i="216"/>
  <c r="BD1001" i="216"/>
  <c r="AY1001" i="216"/>
  <c r="AX1001" i="216"/>
  <c r="AW1001" i="216"/>
  <c r="AV1001" i="216"/>
  <c r="AU1001" i="216"/>
  <c r="BD1000" i="216"/>
  <c r="AY1000" i="216"/>
  <c r="AX1000" i="216"/>
  <c r="AW1000" i="216"/>
  <c r="AV1000" i="216"/>
  <c r="AU1000" i="216"/>
  <c r="BD999" i="216"/>
  <c r="AY999" i="216"/>
  <c r="AX999" i="216"/>
  <c r="AW999" i="216"/>
  <c r="AV999" i="216"/>
  <c r="AU999" i="216"/>
  <c r="BD998" i="216"/>
  <c r="AY998" i="216"/>
  <c r="AX998" i="216"/>
  <c r="AW998" i="216"/>
  <c r="AV998" i="216"/>
  <c r="AU998" i="216"/>
  <c r="BD997" i="216"/>
  <c r="AY997" i="216"/>
  <c r="AX997" i="216"/>
  <c r="AW997" i="216"/>
  <c r="AV997" i="216"/>
  <c r="AU997" i="216"/>
  <c r="BD996" i="216"/>
  <c r="AY996" i="216"/>
  <c r="AX996" i="216"/>
  <c r="AW996" i="216"/>
  <c r="AV996" i="216"/>
  <c r="AU996" i="216"/>
  <c r="BD995" i="216"/>
  <c r="AY995" i="216"/>
  <c r="AX995" i="216"/>
  <c r="AW995" i="216"/>
  <c r="AV995" i="216"/>
  <c r="AU995" i="216"/>
  <c r="BD994" i="216"/>
  <c r="AY994" i="216"/>
  <c r="AX994" i="216"/>
  <c r="AW994" i="216"/>
  <c r="AV994" i="216"/>
  <c r="AU994" i="216"/>
  <c r="BD993" i="216"/>
  <c r="AY993" i="216"/>
  <c r="AX993" i="216"/>
  <c r="AW993" i="216"/>
  <c r="AV993" i="216"/>
  <c r="AU993" i="216"/>
  <c r="BD992" i="216"/>
  <c r="AY992" i="216"/>
  <c r="AX992" i="216"/>
  <c r="AW992" i="216"/>
  <c r="AV992" i="216"/>
  <c r="AU992" i="216"/>
  <c r="BD991" i="216"/>
  <c r="AY991" i="216"/>
  <c r="AX991" i="216"/>
  <c r="AW991" i="216"/>
  <c r="AV991" i="216"/>
  <c r="AU991" i="216"/>
  <c r="BD990" i="216"/>
  <c r="AY990" i="216"/>
  <c r="AX990" i="216"/>
  <c r="AW990" i="216"/>
  <c r="AV990" i="216"/>
  <c r="AU990" i="216"/>
  <c r="BD989" i="216"/>
  <c r="AY989" i="216"/>
  <c r="AX989" i="216"/>
  <c r="AW989" i="216"/>
  <c r="AV989" i="216"/>
  <c r="AU989" i="216"/>
  <c r="BD988" i="216"/>
  <c r="AY988" i="216"/>
  <c r="AX988" i="216"/>
  <c r="AW988" i="216"/>
  <c r="AV988" i="216"/>
  <c r="AU988" i="216"/>
  <c r="BD987" i="216"/>
  <c r="AY987" i="216"/>
  <c r="AX987" i="216"/>
  <c r="AW987" i="216"/>
  <c r="AV987" i="216"/>
  <c r="AU987" i="216"/>
  <c r="BD986" i="216"/>
  <c r="AY986" i="216"/>
  <c r="AX986" i="216"/>
  <c r="AW986" i="216"/>
  <c r="AV986" i="216"/>
  <c r="AU986" i="216"/>
  <c r="BD985" i="216"/>
  <c r="AY985" i="216"/>
  <c r="AX985" i="216"/>
  <c r="AW985" i="216"/>
  <c r="AV985" i="216"/>
  <c r="AU985" i="216"/>
  <c r="BD984" i="216"/>
  <c r="AY984" i="216"/>
  <c r="AX984" i="216"/>
  <c r="AW984" i="216"/>
  <c r="AV984" i="216"/>
  <c r="AU984" i="216"/>
  <c r="BD983" i="216"/>
  <c r="AY983" i="216"/>
  <c r="AX983" i="216"/>
  <c r="AW983" i="216"/>
  <c r="AV983" i="216"/>
  <c r="AU983" i="216"/>
  <c r="BD982" i="216"/>
  <c r="AY982" i="216"/>
  <c r="AX982" i="216"/>
  <c r="AW982" i="216"/>
  <c r="AV982" i="216"/>
  <c r="AU982" i="216"/>
  <c r="BD981" i="216"/>
  <c r="AY981" i="216"/>
  <c r="AX981" i="216"/>
  <c r="AW981" i="216"/>
  <c r="AV981" i="216"/>
  <c r="AU981" i="216"/>
  <c r="BD980" i="216"/>
  <c r="AY980" i="216"/>
  <c r="AX980" i="216"/>
  <c r="AW980" i="216"/>
  <c r="AV980" i="216"/>
  <c r="AU980" i="216"/>
  <c r="BD979" i="216"/>
  <c r="AY979" i="216"/>
  <c r="AX979" i="216"/>
  <c r="AW979" i="216"/>
  <c r="AV979" i="216"/>
  <c r="AU979" i="216"/>
  <c r="BD978" i="216"/>
  <c r="AY978" i="216"/>
  <c r="AX978" i="216"/>
  <c r="AW978" i="216"/>
  <c r="AV978" i="216"/>
  <c r="AU978" i="216"/>
  <c r="BD977" i="216"/>
  <c r="AY977" i="216"/>
  <c r="AX977" i="216"/>
  <c r="AW977" i="216"/>
  <c r="AV977" i="216"/>
  <c r="AU977" i="216"/>
  <c r="BD976" i="216"/>
  <c r="AY976" i="216"/>
  <c r="AX976" i="216"/>
  <c r="AW976" i="216"/>
  <c r="AV976" i="216"/>
  <c r="AU976" i="216"/>
  <c r="BD975" i="216"/>
  <c r="AY975" i="216"/>
  <c r="AX975" i="216"/>
  <c r="AW975" i="216"/>
  <c r="AV975" i="216"/>
  <c r="AU975" i="216"/>
  <c r="BD974" i="216"/>
  <c r="AY974" i="216"/>
  <c r="AX974" i="216"/>
  <c r="AW974" i="216"/>
  <c r="AV974" i="216"/>
  <c r="AU974" i="216"/>
  <c r="BD973" i="216"/>
  <c r="AY973" i="216"/>
  <c r="AX973" i="216"/>
  <c r="AW973" i="216"/>
  <c r="AV973" i="216"/>
  <c r="AU973" i="216"/>
  <c r="BD972" i="216"/>
  <c r="AY972" i="216"/>
  <c r="AX972" i="216"/>
  <c r="AW972" i="216"/>
  <c r="AV972" i="216"/>
  <c r="AU972" i="216"/>
  <c r="BD971" i="216"/>
  <c r="AY971" i="216"/>
  <c r="AX971" i="216"/>
  <c r="AW971" i="216"/>
  <c r="AV971" i="216"/>
  <c r="AU971" i="216"/>
  <c r="BD970" i="216"/>
  <c r="AY970" i="216"/>
  <c r="AX970" i="216"/>
  <c r="AW970" i="216"/>
  <c r="AV970" i="216"/>
  <c r="AU970" i="216"/>
  <c r="BD969" i="216"/>
  <c r="AY969" i="216"/>
  <c r="AX969" i="216"/>
  <c r="AW969" i="216"/>
  <c r="AV969" i="216"/>
  <c r="AU969" i="216"/>
  <c r="BD968" i="216"/>
  <c r="AY968" i="216"/>
  <c r="AX968" i="216"/>
  <c r="AW968" i="216"/>
  <c r="AV968" i="216"/>
  <c r="AU968" i="216"/>
  <c r="BD967" i="216"/>
  <c r="AY967" i="216"/>
  <c r="AX967" i="216"/>
  <c r="AW967" i="216"/>
  <c r="AV967" i="216"/>
  <c r="AU967" i="216"/>
  <c r="BD966" i="216"/>
  <c r="AY966" i="216"/>
  <c r="AX966" i="216"/>
  <c r="AW966" i="216"/>
  <c r="AV966" i="216"/>
  <c r="AU966" i="216"/>
  <c r="BD965" i="216"/>
  <c r="AY965" i="216"/>
  <c r="AX965" i="216"/>
  <c r="AW965" i="216"/>
  <c r="AV965" i="216"/>
  <c r="AU965" i="216"/>
  <c r="BD964" i="216"/>
  <c r="AY964" i="216"/>
  <c r="AX964" i="216"/>
  <c r="AW964" i="216"/>
  <c r="AV964" i="216"/>
  <c r="AU964" i="216"/>
  <c r="BD963" i="216"/>
  <c r="AY963" i="216"/>
  <c r="AX963" i="216"/>
  <c r="AW963" i="216"/>
  <c r="AV963" i="216"/>
  <c r="AU963" i="216"/>
  <c r="BD962" i="216"/>
  <c r="AY962" i="216"/>
  <c r="AX962" i="216"/>
  <c r="AW962" i="216"/>
  <c r="AV962" i="216"/>
  <c r="AU962" i="216"/>
  <c r="BD961" i="216"/>
  <c r="AY961" i="216"/>
  <c r="AX961" i="216"/>
  <c r="AW961" i="216"/>
  <c r="AV961" i="216"/>
  <c r="AU961" i="216"/>
  <c r="BD960" i="216"/>
  <c r="AY960" i="216"/>
  <c r="AX960" i="216"/>
  <c r="AW960" i="216"/>
  <c r="AV960" i="216"/>
  <c r="AU960" i="216"/>
  <c r="BD959" i="216"/>
  <c r="AY959" i="216"/>
  <c r="AX959" i="216"/>
  <c r="AW959" i="216"/>
  <c r="AV959" i="216"/>
  <c r="AU959" i="216"/>
  <c r="BD958" i="216"/>
  <c r="AY958" i="216"/>
  <c r="AX958" i="216"/>
  <c r="AW958" i="216"/>
  <c r="AV958" i="216"/>
  <c r="AU958" i="216"/>
  <c r="BD957" i="216"/>
  <c r="AY957" i="216"/>
  <c r="AX957" i="216"/>
  <c r="AW957" i="216"/>
  <c r="AV957" i="216"/>
  <c r="AU957" i="216"/>
  <c r="BD956" i="216"/>
  <c r="AY956" i="216"/>
  <c r="AX956" i="216"/>
  <c r="AW956" i="216"/>
  <c r="AV956" i="216"/>
  <c r="AU956" i="216"/>
  <c r="BD955" i="216"/>
  <c r="AY955" i="216"/>
  <c r="AX955" i="216"/>
  <c r="AW955" i="216"/>
  <c r="AV955" i="216"/>
  <c r="AU955" i="216"/>
  <c r="BD954" i="216"/>
  <c r="AY954" i="216"/>
  <c r="AX954" i="216"/>
  <c r="AW954" i="216"/>
  <c r="AV954" i="216"/>
  <c r="AU954" i="216"/>
  <c r="BD953" i="216"/>
  <c r="AY953" i="216"/>
  <c r="AX953" i="216"/>
  <c r="AW953" i="216"/>
  <c r="AV953" i="216"/>
  <c r="AU953" i="216"/>
  <c r="BD952" i="216"/>
  <c r="AY952" i="216"/>
  <c r="AX952" i="216"/>
  <c r="AW952" i="216"/>
  <c r="AV952" i="216"/>
  <c r="AU952" i="216"/>
  <c r="BD951" i="216"/>
  <c r="AY951" i="216"/>
  <c r="AX951" i="216"/>
  <c r="AW951" i="216"/>
  <c r="AV951" i="216"/>
  <c r="AU951" i="216"/>
  <c r="BD950" i="216"/>
  <c r="AY950" i="216"/>
  <c r="AX950" i="216"/>
  <c r="AW950" i="216"/>
  <c r="AV950" i="216"/>
  <c r="AU950" i="216"/>
  <c r="BD949" i="216"/>
  <c r="AY949" i="216"/>
  <c r="AX949" i="216"/>
  <c r="AW949" i="216"/>
  <c r="AV949" i="216"/>
  <c r="AU949" i="216"/>
  <c r="BD948" i="216"/>
  <c r="AY948" i="216"/>
  <c r="AX948" i="216"/>
  <c r="AW948" i="216"/>
  <c r="AV948" i="216"/>
  <c r="AU948" i="216"/>
  <c r="BD947" i="216"/>
  <c r="AY947" i="216"/>
  <c r="AX947" i="216"/>
  <c r="AW947" i="216"/>
  <c r="AV947" i="216"/>
  <c r="AU947" i="216"/>
  <c r="BD946" i="216"/>
  <c r="AY946" i="216"/>
  <c r="AX946" i="216"/>
  <c r="AW946" i="216"/>
  <c r="AV946" i="216"/>
  <c r="AU946" i="216"/>
  <c r="BD945" i="216"/>
  <c r="AY945" i="216"/>
  <c r="AX945" i="216"/>
  <c r="AW945" i="216"/>
  <c r="AV945" i="216"/>
  <c r="AU945" i="216"/>
  <c r="BD944" i="216"/>
  <c r="AY944" i="216"/>
  <c r="AX944" i="216"/>
  <c r="AW944" i="216"/>
  <c r="AV944" i="216"/>
  <c r="AU944" i="216"/>
  <c r="BD943" i="216"/>
  <c r="AY943" i="216"/>
  <c r="AX943" i="216"/>
  <c r="AW943" i="216"/>
  <c r="AV943" i="216"/>
  <c r="AU943" i="216"/>
  <c r="BD942" i="216"/>
  <c r="AY942" i="216"/>
  <c r="AX942" i="216"/>
  <c r="AW942" i="216"/>
  <c r="AV942" i="216"/>
  <c r="AU942" i="216"/>
  <c r="BD941" i="216"/>
  <c r="AY941" i="216"/>
  <c r="AX941" i="216"/>
  <c r="AW941" i="216"/>
  <c r="AV941" i="216"/>
  <c r="AU941" i="216"/>
  <c r="BD940" i="216"/>
  <c r="AY940" i="216"/>
  <c r="AX940" i="216"/>
  <c r="AW940" i="216"/>
  <c r="AV940" i="216"/>
  <c r="AU940" i="216"/>
  <c r="BD939" i="216"/>
  <c r="AY939" i="216"/>
  <c r="AX939" i="216"/>
  <c r="AW939" i="216"/>
  <c r="AV939" i="216"/>
  <c r="AU939" i="216"/>
  <c r="BD938" i="216"/>
  <c r="AY938" i="216"/>
  <c r="AX938" i="216"/>
  <c r="AW938" i="216"/>
  <c r="AV938" i="216"/>
  <c r="AU938" i="216"/>
  <c r="BD937" i="216"/>
  <c r="AY937" i="216"/>
  <c r="AX937" i="216"/>
  <c r="AW937" i="216"/>
  <c r="AV937" i="216"/>
  <c r="AU937" i="216"/>
  <c r="BD936" i="216"/>
  <c r="AY936" i="216"/>
  <c r="AX936" i="216"/>
  <c r="AW936" i="216"/>
  <c r="AV936" i="216"/>
  <c r="AU936" i="216"/>
  <c r="BD935" i="216"/>
  <c r="AY935" i="216"/>
  <c r="AX935" i="216"/>
  <c r="AW935" i="216"/>
  <c r="AV935" i="216"/>
  <c r="AU935" i="216"/>
  <c r="BD934" i="216"/>
  <c r="AY934" i="216"/>
  <c r="AX934" i="216"/>
  <c r="AW934" i="216"/>
  <c r="AV934" i="216"/>
  <c r="AU934" i="216"/>
  <c r="BD933" i="216"/>
  <c r="AY933" i="216"/>
  <c r="AX933" i="216"/>
  <c r="AW933" i="216"/>
  <c r="AV933" i="216"/>
  <c r="AU933" i="216"/>
  <c r="BD932" i="216"/>
  <c r="AY932" i="216"/>
  <c r="AX932" i="216"/>
  <c r="AW932" i="216"/>
  <c r="AV932" i="216"/>
  <c r="AU932" i="216"/>
  <c r="BD931" i="216"/>
  <c r="AY931" i="216"/>
  <c r="AX931" i="216"/>
  <c r="AW931" i="216"/>
  <c r="AV931" i="216"/>
  <c r="AU931" i="216"/>
  <c r="BD930" i="216"/>
  <c r="AY930" i="216"/>
  <c r="AX930" i="216"/>
  <c r="AW930" i="216"/>
  <c r="AV930" i="216"/>
  <c r="AU930" i="216"/>
  <c r="BD929" i="216"/>
  <c r="AY929" i="216"/>
  <c r="AX929" i="216"/>
  <c r="AW929" i="216"/>
  <c r="AV929" i="216"/>
  <c r="AU929" i="216"/>
  <c r="BD928" i="216"/>
  <c r="AY928" i="216"/>
  <c r="AX928" i="216"/>
  <c r="AW928" i="216"/>
  <c r="AV928" i="216"/>
  <c r="AU928" i="216"/>
  <c r="BD927" i="216"/>
  <c r="AY927" i="216"/>
  <c r="AX927" i="216"/>
  <c r="AW927" i="216"/>
  <c r="AV927" i="216"/>
  <c r="AU927" i="216"/>
  <c r="BD926" i="216"/>
  <c r="AY926" i="216"/>
  <c r="AX926" i="216"/>
  <c r="AW926" i="216"/>
  <c r="AV926" i="216"/>
  <c r="AU926" i="216"/>
  <c r="BD925" i="216"/>
  <c r="AY925" i="216"/>
  <c r="AX925" i="216"/>
  <c r="AW925" i="216"/>
  <c r="AV925" i="216"/>
  <c r="AU925" i="216"/>
  <c r="BD924" i="216"/>
  <c r="AY924" i="216"/>
  <c r="AX924" i="216"/>
  <c r="AW924" i="216"/>
  <c r="AV924" i="216"/>
  <c r="AU924" i="216"/>
  <c r="BD923" i="216"/>
  <c r="AY923" i="216"/>
  <c r="AX923" i="216"/>
  <c r="AW923" i="216"/>
  <c r="AV923" i="216"/>
  <c r="AU923" i="216"/>
  <c r="BD922" i="216"/>
  <c r="AY922" i="216"/>
  <c r="AX922" i="216"/>
  <c r="AW922" i="216"/>
  <c r="AV922" i="216"/>
  <c r="AU922" i="216"/>
  <c r="BD921" i="216"/>
  <c r="AY921" i="216"/>
  <c r="AX921" i="216"/>
  <c r="AW921" i="216"/>
  <c r="AV921" i="216"/>
  <c r="AU921" i="216"/>
  <c r="BD920" i="216"/>
  <c r="AY920" i="216"/>
  <c r="AX920" i="216"/>
  <c r="AW920" i="216"/>
  <c r="AV920" i="216"/>
  <c r="AU920" i="216"/>
  <c r="BD919" i="216"/>
  <c r="AY919" i="216"/>
  <c r="AX919" i="216"/>
  <c r="AW919" i="216"/>
  <c r="AV919" i="216"/>
  <c r="AU919" i="216"/>
  <c r="BD918" i="216"/>
  <c r="AY918" i="216"/>
  <c r="AX918" i="216"/>
  <c r="AW918" i="216"/>
  <c r="AV918" i="216"/>
  <c r="AU918" i="216"/>
  <c r="BD917" i="216"/>
  <c r="AY917" i="216"/>
  <c r="AX917" i="216"/>
  <c r="AW917" i="216"/>
  <c r="AV917" i="216"/>
  <c r="AU917" i="216"/>
  <c r="BD916" i="216"/>
  <c r="AY916" i="216"/>
  <c r="AX916" i="216"/>
  <c r="AW916" i="216"/>
  <c r="AV916" i="216"/>
  <c r="AU916" i="216"/>
  <c r="BD915" i="216"/>
  <c r="AY915" i="216"/>
  <c r="AX915" i="216"/>
  <c r="AW915" i="216"/>
  <c r="AV915" i="216"/>
  <c r="AU915" i="216"/>
  <c r="BD914" i="216"/>
  <c r="AY914" i="216"/>
  <c r="AX914" i="216"/>
  <c r="AW914" i="216"/>
  <c r="AV914" i="216"/>
  <c r="AU914" i="216"/>
  <c r="BD913" i="216"/>
  <c r="AY913" i="216"/>
  <c r="AX913" i="216"/>
  <c r="AW913" i="216"/>
  <c r="AV913" i="216"/>
  <c r="AU913" i="216"/>
  <c r="BD912" i="216"/>
  <c r="AY912" i="216"/>
  <c r="AX912" i="216"/>
  <c r="AW912" i="216"/>
  <c r="AV912" i="216"/>
  <c r="AU912" i="216"/>
  <c r="BD911" i="216"/>
  <c r="AY911" i="216"/>
  <c r="AX911" i="216"/>
  <c r="AW911" i="216"/>
  <c r="AV911" i="216"/>
  <c r="AU911" i="216"/>
  <c r="BD910" i="216"/>
  <c r="AY910" i="216"/>
  <c r="AX910" i="216"/>
  <c r="AW910" i="216"/>
  <c r="AV910" i="216"/>
  <c r="AU910" i="216"/>
  <c r="BD909" i="216"/>
  <c r="AY909" i="216"/>
  <c r="AX909" i="216"/>
  <c r="AW909" i="216"/>
  <c r="AV909" i="216"/>
  <c r="AU909" i="216"/>
  <c r="BD908" i="216"/>
  <c r="AY908" i="216"/>
  <c r="AX908" i="216"/>
  <c r="AW908" i="216"/>
  <c r="AV908" i="216"/>
  <c r="AU908" i="216"/>
  <c r="BD907" i="216"/>
  <c r="AY907" i="216"/>
  <c r="AX907" i="216"/>
  <c r="AW907" i="216"/>
  <c r="AV907" i="216"/>
  <c r="AU907" i="216"/>
  <c r="BD906" i="216"/>
  <c r="AY906" i="216"/>
  <c r="AX906" i="216"/>
  <c r="AW906" i="216"/>
  <c r="AV906" i="216"/>
  <c r="AU906" i="216"/>
  <c r="BD905" i="216"/>
  <c r="AY905" i="216"/>
  <c r="AX905" i="216"/>
  <c r="AW905" i="216"/>
  <c r="AV905" i="216"/>
  <c r="AU905" i="216"/>
  <c r="BD904" i="216"/>
  <c r="AY904" i="216"/>
  <c r="AX904" i="216"/>
  <c r="AW904" i="216"/>
  <c r="AV904" i="216"/>
  <c r="AU904" i="216"/>
  <c r="BD903" i="216"/>
  <c r="AY903" i="216"/>
  <c r="AX903" i="216"/>
  <c r="AW903" i="216"/>
  <c r="AV903" i="216"/>
  <c r="AU903" i="216"/>
  <c r="BD902" i="216"/>
  <c r="AY902" i="216"/>
  <c r="AX902" i="216"/>
  <c r="AW902" i="216"/>
  <c r="AV902" i="216"/>
  <c r="AU902" i="216"/>
  <c r="BD901" i="216"/>
  <c r="AY901" i="216"/>
  <c r="AX901" i="216"/>
  <c r="AW901" i="216"/>
  <c r="AV901" i="216"/>
  <c r="AU901" i="216"/>
  <c r="BD900" i="216"/>
  <c r="AY900" i="216"/>
  <c r="AX900" i="216"/>
  <c r="AW900" i="216"/>
  <c r="AV900" i="216"/>
  <c r="AU900" i="216"/>
  <c r="BD899" i="216"/>
  <c r="AY899" i="216"/>
  <c r="AX899" i="216"/>
  <c r="AW899" i="216"/>
  <c r="AV899" i="216"/>
  <c r="AU899" i="216"/>
  <c r="BD898" i="216"/>
  <c r="AY898" i="216"/>
  <c r="AX898" i="216"/>
  <c r="AW898" i="216"/>
  <c r="AV898" i="216"/>
  <c r="AU898" i="216"/>
  <c r="BD897" i="216"/>
  <c r="AY897" i="216"/>
  <c r="AX897" i="216"/>
  <c r="AW897" i="216"/>
  <c r="AV897" i="216"/>
  <c r="AU897" i="216"/>
  <c r="BD896" i="216"/>
  <c r="AY896" i="216"/>
  <c r="AX896" i="216"/>
  <c r="AW896" i="216"/>
  <c r="AV896" i="216"/>
  <c r="AU896" i="216"/>
  <c r="BD895" i="216"/>
  <c r="AY895" i="216"/>
  <c r="AX895" i="216"/>
  <c r="AW895" i="216"/>
  <c r="AV895" i="216"/>
  <c r="AU895" i="216"/>
  <c r="BD894" i="216"/>
  <c r="AY894" i="216"/>
  <c r="AX894" i="216"/>
  <c r="AW894" i="216"/>
  <c r="AV894" i="216"/>
  <c r="AU894" i="216"/>
  <c r="BD893" i="216"/>
  <c r="AY893" i="216"/>
  <c r="AX893" i="216"/>
  <c r="AW893" i="216"/>
  <c r="AV893" i="216"/>
  <c r="AU893" i="216"/>
  <c r="BD892" i="216"/>
  <c r="AY892" i="216"/>
  <c r="AX892" i="216"/>
  <c r="AW892" i="216"/>
  <c r="AV892" i="216"/>
  <c r="AU892" i="216"/>
  <c r="BD891" i="216"/>
  <c r="AY891" i="216"/>
  <c r="AX891" i="216"/>
  <c r="AW891" i="216"/>
  <c r="AV891" i="216"/>
  <c r="AU891" i="216"/>
  <c r="BD890" i="216"/>
  <c r="AY890" i="216"/>
  <c r="AX890" i="216"/>
  <c r="AW890" i="216"/>
  <c r="AV890" i="216"/>
  <c r="AU890" i="216"/>
  <c r="BD889" i="216"/>
  <c r="AY889" i="216"/>
  <c r="AX889" i="216"/>
  <c r="AW889" i="216"/>
  <c r="AV889" i="216"/>
  <c r="AU889" i="216"/>
  <c r="BD888" i="216"/>
  <c r="AY888" i="216"/>
  <c r="AX888" i="216"/>
  <c r="AW888" i="216"/>
  <c r="AV888" i="216"/>
  <c r="AU888" i="216"/>
  <c r="BD887" i="216"/>
  <c r="AY887" i="216"/>
  <c r="AX887" i="216"/>
  <c r="AW887" i="216"/>
  <c r="AV887" i="216"/>
  <c r="AU887" i="216"/>
  <c r="BD886" i="216"/>
  <c r="AY886" i="216"/>
  <c r="AX886" i="216"/>
  <c r="AW886" i="216"/>
  <c r="AV886" i="216"/>
  <c r="AU886" i="216"/>
  <c r="BD885" i="216"/>
  <c r="AY885" i="216"/>
  <c r="AX885" i="216"/>
  <c r="AW885" i="216"/>
  <c r="AV885" i="216"/>
  <c r="AU885" i="216"/>
  <c r="BD884" i="216"/>
  <c r="AY884" i="216"/>
  <c r="AX884" i="216"/>
  <c r="AW884" i="216"/>
  <c r="AV884" i="216"/>
  <c r="AU884" i="216"/>
  <c r="BD883" i="216"/>
  <c r="AY883" i="216"/>
  <c r="AX883" i="216"/>
  <c r="AW883" i="216"/>
  <c r="AV883" i="216"/>
  <c r="AU883" i="216"/>
  <c r="BD882" i="216"/>
  <c r="AY882" i="216"/>
  <c r="AX882" i="216"/>
  <c r="AW882" i="216"/>
  <c r="AV882" i="216"/>
  <c r="AU882" i="216"/>
  <c r="BD881" i="216"/>
  <c r="AY881" i="216"/>
  <c r="AX881" i="216"/>
  <c r="AW881" i="216"/>
  <c r="AV881" i="216"/>
  <c r="AU881" i="216"/>
  <c r="BD880" i="216"/>
  <c r="AY880" i="216"/>
  <c r="AX880" i="216"/>
  <c r="AW880" i="216"/>
  <c r="AV880" i="216"/>
  <c r="AU880" i="216"/>
  <c r="BD879" i="216"/>
  <c r="AY879" i="216"/>
  <c r="AX879" i="216"/>
  <c r="AW879" i="216"/>
  <c r="AV879" i="216"/>
  <c r="AU879" i="216"/>
  <c r="BD878" i="216"/>
  <c r="AY878" i="216"/>
  <c r="AX878" i="216"/>
  <c r="AW878" i="216"/>
  <c r="AV878" i="216"/>
  <c r="AU878" i="216"/>
  <c r="BD877" i="216"/>
  <c r="AY877" i="216"/>
  <c r="AX877" i="216"/>
  <c r="AW877" i="216"/>
  <c r="AV877" i="216"/>
  <c r="AU877" i="216"/>
  <c r="BD876" i="216"/>
  <c r="AY876" i="216"/>
  <c r="AX876" i="216"/>
  <c r="AW876" i="216"/>
  <c r="AV876" i="216"/>
  <c r="AU876" i="216"/>
  <c r="BD875" i="216"/>
  <c r="AY875" i="216"/>
  <c r="AX875" i="216"/>
  <c r="AW875" i="216"/>
  <c r="AV875" i="216"/>
  <c r="AU875" i="216"/>
  <c r="BD874" i="216"/>
  <c r="AY874" i="216"/>
  <c r="AX874" i="216"/>
  <c r="AW874" i="216"/>
  <c r="AV874" i="216"/>
  <c r="AU874" i="216"/>
  <c r="BD873" i="216"/>
  <c r="AY873" i="216"/>
  <c r="AX873" i="216"/>
  <c r="AW873" i="216"/>
  <c r="AV873" i="216"/>
  <c r="AU873" i="216"/>
  <c r="BD872" i="216"/>
  <c r="AY872" i="216"/>
  <c r="AX872" i="216"/>
  <c r="AW872" i="216"/>
  <c r="AV872" i="216"/>
  <c r="AU872" i="216"/>
  <c r="BD871" i="216"/>
  <c r="AY871" i="216"/>
  <c r="AX871" i="216"/>
  <c r="AW871" i="216"/>
  <c r="AV871" i="216"/>
  <c r="AU871" i="216"/>
  <c r="BD870" i="216"/>
  <c r="AY870" i="216"/>
  <c r="AX870" i="216"/>
  <c r="AW870" i="216"/>
  <c r="AV870" i="216"/>
  <c r="AU870" i="216"/>
  <c r="BD869" i="216"/>
  <c r="AY869" i="216"/>
  <c r="AX869" i="216"/>
  <c r="AW869" i="216"/>
  <c r="AV869" i="216"/>
  <c r="AU869" i="216"/>
  <c r="BD868" i="216"/>
  <c r="AY868" i="216"/>
  <c r="AX868" i="216"/>
  <c r="AW868" i="216"/>
  <c r="AV868" i="216"/>
  <c r="AU868" i="216"/>
  <c r="BD867" i="216"/>
  <c r="AY867" i="216"/>
  <c r="AX867" i="216"/>
  <c r="AW867" i="216"/>
  <c r="AV867" i="216"/>
  <c r="AU867" i="216"/>
  <c r="BD866" i="216"/>
  <c r="AY866" i="216"/>
  <c r="AX866" i="216"/>
  <c r="AW866" i="216"/>
  <c r="AV866" i="216"/>
  <c r="AU866" i="216"/>
  <c r="BD865" i="216"/>
  <c r="AY865" i="216"/>
  <c r="AX865" i="216"/>
  <c r="AW865" i="216"/>
  <c r="AV865" i="216"/>
  <c r="AU865" i="216"/>
  <c r="BD864" i="216"/>
  <c r="AY864" i="216"/>
  <c r="AX864" i="216"/>
  <c r="AW864" i="216"/>
  <c r="AV864" i="216"/>
  <c r="AU864" i="216"/>
  <c r="BD863" i="216"/>
  <c r="AY863" i="216"/>
  <c r="AX863" i="216"/>
  <c r="AW863" i="216"/>
  <c r="AV863" i="216"/>
  <c r="AU863" i="216"/>
  <c r="BD862" i="216"/>
  <c r="AY862" i="216"/>
  <c r="AX862" i="216"/>
  <c r="AW862" i="216"/>
  <c r="AV862" i="216"/>
  <c r="AU862" i="216"/>
  <c r="BD861" i="216"/>
  <c r="AY861" i="216"/>
  <c r="AX861" i="216"/>
  <c r="AW861" i="216"/>
  <c r="AV861" i="216"/>
  <c r="AU861" i="216"/>
  <c r="BD860" i="216"/>
  <c r="AY860" i="216"/>
  <c r="AX860" i="216"/>
  <c r="AW860" i="216"/>
  <c r="AV860" i="216"/>
  <c r="AU860" i="216"/>
  <c r="BD859" i="216"/>
  <c r="AY859" i="216"/>
  <c r="AX859" i="216"/>
  <c r="AW859" i="216"/>
  <c r="AV859" i="216"/>
  <c r="AU859" i="216"/>
  <c r="BD858" i="216"/>
  <c r="AY858" i="216"/>
  <c r="AX858" i="216"/>
  <c r="AW858" i="216"/>
  <c r="AV858" i="216"/>
  <c r="AU858" i="216"/>
  <c r="BD857" i="216"/>
  <c r="AY857" i="216"/>
  <c r="AX857" i="216"/>
  <c r="AW857" i="216"/>
  <c r="AV857" i="216"/>
  <c r="AU857" i="216"/>
  <c r="BD856" i="216"/>
  <c r="AY856" i="216"/>
  <c r="AX856" i="216"/>
  <c r="AW856" i="216"/>
  <c r="AV856" i="216"/>
  <c r="AU856" i="216"/>
  <c r="BD855" i="216"/>
  <c r="AY855" i="216"/>
  <c r="AX855" i="216"/>
  <c r="AW855" i="216"/>
  <c r="AV855" i="216"/>
  <c r="AU855" i="216"/>
  <c r="BD854" i="216"/>
  <c r="AY854" i="216"/>
  <c r="AX854" i="216"/>
  <c r="AW854" i="216"/>
  <c r="AV854" i="216"/>
  <c r="AU854" i="216"/>
  <c r="BD853" i="216"/>
  <c r="AY853" i="216"/>
  <c r="AX853" i="216"/>
  <c r="AW853" i="216"/>
  <c r="AV853" i="216"/>
  <c r="AU853" i="216"/>
  <c r="BD852" i="216"/>
  <c r="AY852" i="216"/>
  <c r="AX852" i="216"/>
  <c r="AW852" i="216"/>
  <c r="AV852" i="216"/>
  <c r="AU852" i="216"/>
  <c r="BD851" i="216"/>
  <c r="AY851" i="216"/>
  <c r="AX851" i="216"/>
  <c r="AW851" i="216"/>
  <c r="AV851" i="216"/>
  <c r="AU851" i="216"/>
  <c r="BD850" i="216"/>
  <c r="AY850" i="216"/>
  <c r="AX850" i="216"/>
  <c r="AW850" i="216"/>
  <c r="AV850" i="216"/>
  <c r="AU850" i="216"/>
  <c r="BD849" i="216"/>
  <c r="AY849" i="216"/>
  <c r="AX849" i="216"/>
  <c r="AW849" i="216"/>
  <c r="AV849" i="216"/>
  <c r="AU849" i="216"/>
  <c r="BD848" i="216"/>
  <c r="AY848" i="216"/>
  <c r="AX848" i="216"/>
  <c r="AW848" i="216"/>
  <c r="AV848" i="216"/>
  <c r="AU848" i="216"/>
  <c r="BD847" i="216"/>
  <c r="AY847" i="216"/>
  <c r="AX847" i="216"/>
  <c r="AW847" i="216"/>
  <c r="AV847" i="216"/>
  <c r="AU847" i="216"/>
  <c r="BD846" i="216"/>
  <c r="AY846" i="216"/>
  <c r="AX846" i="216"/>
  <c r="AW846" i="216"/>
  <c r="AV846" i="216"/>
  <c r="AU846" i="216"/>
  <c r="BD845" i="216"/>
  <c r="AY845" i="216"/>
  <c r="AX845" i="216"/>
  <c r="AW845" i="216"/>
  <c r="AV845" i="216"/>
  <c r="AU845" i="216"/>
  <c r="BD844" i="216"/>
  <c r="AY844" i="216"/>
  <c r="AX844" i="216"/>
  <c r="AW844" i="216"/>
  <c r="AV844" i="216"/>
  <c r="AU844" i="216"/>
  <c r="BD843" i="216"/>
  <c r="AY843" i="216"/>
  <c r="AX843" i="216"/>
  <c r="AW843" i="216"/>
  <c r="AV843" i="216"/>
  <c r="AU843" i="216"/>
  <c r="BD842" i="216"/>
  <c r="AY842" i="216"/>
  <c r="AX842" i="216"/>
  <c r="AW842" i="216"/>
  <c r="AV842" i="216"/>
  <c r="AU842" i="216"/>
  <c r="BD841" i="216"/>
  <c r="AY841" i="216"/>
  <c r="AX841" i="216"/>
  <c r="AW841" i="216"/>
  <c r="AV841" i="216"/>
  <c r="AU841" i="216"/>
  <c r="BD840" i="216"/>
  <c r="AY840" i="216"/>
  <c r="AX840" i="216"/>
  <c r="AW840" i="216"/>
  <c r="AV840" i="216"/>
  <c r="AU840" i="216"/>
  <c r="BD839" i="216"/>
  <c r="AY839" i="216"/>
  <c r="AX839" i="216"/>
  <c r="AW839" i="216"/>
  <c r="AV839" i="216"/>
  <c r="AU839" i="216"/>
  <c r="BD838" i="216"/>
  <c r="AY838" i="216"/>
  <c r="AX838" i="216"/>
  <c r="AW838" i="216"/>
  <c r="AV838" i="216"/>
  <c r="AU838" i="216"/>
  <c r="BD837" i="216"/>
  <c r="AY837" i="216"/>
  <c r="AX837" i="216"/>
  <c r="AW837" i="216"/>
  <c r="AV837" i="216"/>
  <c r="AU837" i="216"/>
  <c r="BD836" i="216"/>
  <c r="AY836" i="216"/>
  <c r="AX836" i="216"/>
  <c r="AW836" i="216"/>
  <c r="AV836" i="216"/>
  <c r="AU836" i="216"/>
  <c r="BD835" i="216"/>
  <c r="AY835" i="216"/>
  <c r="AX835" i="216"/>
  <c r="AW835" i="216"/>
  <c r="AV835" i="216"/>
  <c r="AU835" i="216"/>
  <c r="BD834" i="216"/>
  <c r="AY834" i="216"/>
  <c r="AX834" i="216"/>
  <c r="AW834" i="216"/>
  <c r="AV834" i="216"/>
  <c r="AU834" i="216"/>
  <c r="BD833" i="216"/>
  <c r="AY833" i="216"/>
  <c r="AX833" i="216"/>
  <c r="AW833" i="216"/>
  <c r="AV833" i="216"/>
  <c r="AU833" i="216"/>
  <c r="BD832" i="216"/>
  <c r="AY832" i="216"/>
  <c r="AX832" i="216"/>
  <c r="AW832" i="216"/>
  <c r="AV832" i="216"/>
  <c r="AU832" i="216"/>
  <c r="BD831" i="216"/>
  <c r="AY831" i="216"/>
  <c r="AX831" i="216"/>
  <c r="AW831" i="216"/>
  <c r="AV831" i="216"/>
  <c r="AU831" i="216"/>
  <c r="BD830" i="216"/>
  <c r="AY830" i="216"/>
  <c r="AX830" i="216"/>
  <c r="AW830" i="216"/>
  <c r="AV830" i="216"/>
  <c r="AU830" i="216"/>
  <c r="BD829" i="216"/>
  <c r="AY829" i="216"/>
  <c r="AX829" i="216"/>
  <c r="AW829" i="216"/>
  <c r="AV829" i="216"/>
  <c r="AU829" i="216"/>
  <c r="BD828" i="216"/>
  <c r="AY828" i="216"/>
  <c r="AX828" i="216"/>
  <c r="AW828" i="216"/>
  <c r="AV828" i="216"/>
  <c r="AU828" i="216"/>
  <c r="BD827" i="216"/>
  <c r="AY827" i="216"/>
  <c r="AX827" i="216"/>
  <c r="AW827" i="216"/>
  <c r="AV827" i="216"/>
  <c r="AU827" i="216"/>
  <c r="BD826" i="216"/>
  <c r="AY826" i="216"/>
  <c r="AX826" i="216"/>
  <c r="AW826" i="216"/>
  <c r="AV826" i="216"/>
  <c r="AU826" i="216"/>
  <c r="BD825" i="216"/>
  <c r="AY825" i="216"/>
  <c r="AX825" i="216"/>
  <c r="AW825" i="216"/>
  <c r="AV825" i="216"/>
  <c r="AU825" i="216"/>
  <c r="BD824" i="216"/>
  <c r="AY824" i="216"/>
  <c r="AX824" i="216"/>
  <c r="AW824" i="216"/>
  <c r="AV824" i="216"/>
  <c r="AU824" i="216"/>
  <c r="BD823" i="216"/>
  <c r="AY823" i="216"/>
  <c r="AX823" i="216"/>
  <c r="AW823" i="216"/>
  <c r="AV823" i="216"/>
  <c r="AU823" i="216"/>
  <c r="BD822" i="216"/>
  <c r="AY822" i="216"/>
  <c r="AX822" i="216"/>
  <c r="AW822" i="216"/>
  <c r="AV822" i="216"/>
  <c r="AU822" i="216"/>
  <c r="BD821" i="216"/>
  <c r="AY821" i="216"/>
  <c r="AX821" i="216"/>
  <c r="AW821" i="216"/>
  <c r="AV821" i="216"/>
  <c r="AU821" i="216"/>
  <c r="BD820" i="216"/>
  <c r="AY820" i="216"/>
  <c r="AX820" i="216"/>
  <c r="AW820" i="216"/>
  <c r="AV820" i="216"/>
  <c r="AU820" i="216"/>
  <c r="BD819" i="216"/>
  <c r="AY819" i="216"/>
  <c r="AX819" i="216"/>
  <c r="AW819" i="216"/>
  <c r="AV819" i="216"/>
  <c r="AU819" i="216"/>
  <c r="BD818" i="216"/>
  <c r="AY818" i="216"/>
  <c r="AX818" i="216"/>
  <c r="AW818" i="216"/>
  <c r="AV818" i="216"/>
  <c r="AU818" i="216"/>
  <c r="BD817" i="216"/>
  <c r="AY817" i="216"/>
  <c r="AX817" i="216"/>
  <c r="AW817" i="216"/>
  <c r="AV817" i="216"/>
  <c r="AU817" i="216"/>
  <c r="BD816" i="216"/>
  <c r="AY816" i="216"/>
  <c r="AX816" i="216"/>
  <c r="AW816" i="216"/>
  <c r="AV816" i="216"/>
  <c r="AU816" i="216"/>
  <c r="BD815" i="216"/>
  <c r="AY815" i="216"/>
  <c r="AX815" i="216"/>
  <c r="AW815" i="216"/>
  <c r="AV815" i="216"/>
  <c r="AU815" i="216"/>
  <c r="BD814" i="216"/>
  <c r="AY814" i="216"/>
  <c r="AX814" i="216"/>
  <c r="AW814" i="216"/>
  <c r="AV814" i="216"/>
  <c r="AU814" i="216"/>
  <c r="BD813" i="216"/>
  <c r="AY813" i="216"/>
  <c r="AX813" i="216"/>
  <c r="AW813" i="216"/>
  <c r="AV813" i="216"/>
  <c r="AU813" i="216"/>
  <c r="BD812" i="216"/>
  <c r="AY812" i="216"/>
  <c r="AX812" i="216"/>
  <c r="AW812" i="216"/>
  <c r="AV812" i="216"/>
  <c r="AU812" i="216"/>
  <c r="BD811" i="216"/>
  <c r="AY811" i="216"/>
  <c r="AX811" i="216"/>
  <c r="AW811" i="216"/>
  <c r="AV811" i="216"/>
  <c r="AU811" i="216"/>
  <c r="BD810" i="216"/>
  <c r="AY810" i="216"/>
  <c r="AX810" i="216"/>
  <c r="AW810" i="216"/>
  <c r="AV810" i="216"/>
  <c r="AU810" i="216"/>
  <c r="BD809" i="216"/>
  <c r="AY809" i="216"/>
  <c r="AX809" i="216"/>
  <c r="AW809" i="216"/>
  <c r="AV809" i="216"/>
  <c r="AU809" i="216"/>
  <c r="BD808" i="216"/>
  <c r="AY808" i="216"/>
  <c r="AX808" i="216"/>
  <c r="AW808" i="216"/>
  <c r="AV808" i="216"/>
  <c r="AU808" i="216"/>
  <c r="BD807" i="216"/>
  <c r="AY807" i="216"/>
  <c r="AX807" i="216"/>
  <c r="AW807" i="216"/>
  <c r="AV807" i="216"/>
  <c r="AU807" i="216"/>
  <c r="BD806" i="216"/>
  <c r="AY806" i="216"/>
  <c r="AX806" i="216"/>
  <c r="AW806" i="216"/>
  <c r="AV806" i="216"/>
  <c r="AU806" i="216"/>
  <c r="BD805" i="216"/>
  <c r="AY805" i="216"/>
  <c r="AX805" i="216"/>
  <c r="AW805" i="216"/>
  <c r="AV805" i="216"/>
  <c r="AU805" i="216"/>
  <c r="BD804" i="216"/>
  <c r="AY804" i="216"/>
  <c r="AX804" i="216"/>
  <c r="AW804" i="216"/>
  <c r="AV804" i="216"/>
  <c r="AU804" i="216"/>
  <c r="BD803" i="216"/>
  <c r="AY803" i="216"/>
  <c r="AX803" i="216"/>
  <c r="AW803" i="216"/>
  <c r="AV803" i="216"/>
  <c r="AU803" i="216"/>
  <c r="BD802" i="216"/>
  <c r="AY802" i="216"/>
  <c r="AX802" i="216"/>
  <c r="AW802" i="216"/>
  <c r="AV802" i="216"/>
  <c r="AU802" i="216"/>
  <c r="BD801" i="216"/>
  <c r="AY801" i="216"/>
  <c r="AX801" i="216"/>
  <c r="AW801" i="216"/>
  <c r="AV801" i="216"/>
  <c r="AU801" i="216"/>
  <c r="BD800" i="216"/>
  <c r="AY800" i="216"/>
  <c r="AX800" i="216"/>
  <c r="AW800" i="216"/>
  <c r="AV800" i="216"/>
  <c r="AU800" i="216"/>
  <c r="BD799" i="216"/>
  <c r="AY799" i="216"/>
  <c r="AX799" i="216"/>
  <c r="AW799" i="216"/>
  <c r="AV799" i="216"/>
  <c r="AU799" i="216"/>
  <c r="BD798" i="216"/>
  <c r="AY798" i="216"/>
  <c r="AX798" i="216"/>
  <c r="AW798" i="216"/>
  <c r="AV798" i="216"/>
  <c r="AU798" i="216"/>
  <c r="BD797" i="216"/>
  <c r="AY797" i="216"/>
  <c r="AX797" i="216"/>
  <c r="AW797" i="216"/>
  <c r="AV797" i="216"/>
  <c r="AU797" i="216"/>
  <c r="BD796" i="216"/>
  <c r="AY796" i="216"/>
  <c r="AX796" i="216"/>
  <c r="AW796" i="216"/>
  <c r="AV796" i="216"/>
  <c r="AU796" i="216"/>
  <c r="BD795" i="216"/>
  <c r="AY795" i="216"/>
  <c r="AX795" i="216"/>
  <c r="AW795" i="216"/>
  <c r="AV795" i="216"/>
  <c r="AU795" i="216"/>
  <c r="BD794" i="216"/>
  <c r="AY794" i="216"/>
  <c r="AX794" i="216"/>
  <c r="AW794" i="216"/>
  <c r="AV794" i="216"/>
  <c r="AU794" i="216"/>
  <c r="BD793" i="216"/>
  <c r="AY793" i="216"/>
  <c r="AX793" i="216"/>
  <c r="AW793" i="216"/>
  <c r="AV793" i="216"/>
  <c r="AU793" i="216"/>
  <c r="BD792" i="216"/>
  <c r="AY792" i="216"/>
  <c r="AX792" i="216"/>
  <c r="AW792" i="216"/>
  <c r="AV792" i="216"/>
  <c r="AU792" i="216"/>
  <c r="BD791" i="216"/>
  <c r="AY791" i="216"/>
  <c r="AX791" i="216"/>
  <c r="AW791" i="216"/>
  <c r="AV791" i="216"/>
  <c r="AU791" i="216"/>
  <c r="BD790" i="216"/>
  <c r="AY790" i="216"/>
  <c r="AX790" i="216"/>
  <c r="AW790" i="216"/>
  <c r="AV790" i="216"/>
  <c r="AU790" i="216"/>
  <c r="BD789" i="216"/>
  <c r="AY789" i="216"/>
  <c r="AX789" i="216"/>
  <c r="AW789" i="216"/>
  <c r="AV789" i="216"/>
  <c r="AU789" i="216"/>
  <c r="BD788" i="216"/>
  <c r="AY788" i="216"/>
  <c r="AX788" i="216"/>
  <c r="AW788" i="216"/>
  <c r="AV788" i="216"/>
  <c r="AU788" i="216"/>
  <c r="BD787" i="216"/>
  <c r="AY787" i="216"/>
  <c r="AX787" i="216"/>
  <c r="AW787" i="216"/>
  <c r="AV787" i="216"/>
  <c r="AU787" i="216"/>
  <c r="BD786" i="216"/>
  <c r="AY786" i="216"/>
  <c r="AX786" i="216"/>
  <c r="AW786" i="216"/>
  <c r="AV786" i="216"/>
  <c r="AU786" i="216"/>
  <c r="BD785" i="216"/>
  <c r="AY785" i="216"/>
  <c r="AX785" i="216"/>
  <c r="AW785" i="216"/>
  <c r="AV785" i="216"/>
  <c r="AU785" i="216"/>
  <c r="BD784" i="216"/>
  <c r="AY784" i="216"/>
  <c r="AX784" i="216"/>
  <c r="AW784" i="216"/>
  <c r="AV784" i="216"/>
  <c r="AU784" i="216"/>
  <c r="BD783" i="216"/>
  <c r="AY783" i="216"/>
  <c r="AX783" i="216"/>
  <c r="AW783" i="216"/>
  <c r="AV783" i="216"/>
  <c r="AU783" i="216"/>
  <c r="BD782" i="216"/>
  <c r="AY782" i="216"/>
  <c r="AX782" i="216"/>
  <c r="AW782" i="216"/>
  <c r="AV782" i="216"/>
  <c r="AU782" i="216"/>
  <c r="BD781" i="216"/>
  <c r="AY781" i="216"/>
  <c r="AX781" i="216"/>
  <c r="AW781" i="216"/>
  <c r="AV781" i="216"/>
  <c r="AU781" i="216"/>
  <c r="BD780" i="216"/>
  <c r="AY780" i="216"/>
  <c r="AX780" i="216"/>
  <c r="AW780" i="216"/>
  <c r="AV780" i="216"/>
  <c r="AU780" i="216"/>
  <c r="BD779" i="216"/>
  <c r="AY779" i="216"/>
  <c r="AX779" i="216"/>
  <c r="AW779" i="216"/>
  <c r="AV779" i="216"/>
  <c r="AU779" i="216"/>
  <c r="BD778" i="216"/>
  <c r="AY778" i="216"/>
  <c r="AX778" i="216"/>
  <c r="AW778" i="216"/>
  <c r="AV778" i="216"/>
  <c r="AU778" i="216"/>
  <c r="BD777" i="216"/>
  <c r="AY777" i="216"/>
  <c r="AX777" i="216"/>
  <c r="AW777" i="216"/>
  <c r="AV777" i="216"/>
  <c r="AU777" i="216"/>
  <c r="BD776" i="216"/>
  <c r="AY776" i="216"/>
  <c r="AX776" i="216"/>
  <c r="AW776" i="216"/>
  <c r="AV776" i="216"/>
  <c r="AU776" i="216"/>
  <c r="BD775" i="216"/>
  <c r="AY775" i="216"/>
  <c r="AX775" i="216"/>
  <c r="AW775" i="216"/>
  <c r="AV775" i="216"/>
  <c r="AU775" i="216"/>
  <c r="BD774" i="216"/>
  <c r="AY774" i="216"/>
  <c r="AX774" i="216"/>
  <c r="AW774" i="216"/>
  <c r="AV774" i="216"/>
  <c r="AU774" i="216"/>
  <c r="BD773" i="216"/>
  <c r="AY773" i="216"/>
  <c r="AX773" i="216"/>
  <c r="AW773" i="216"/>
  <c r="AV773" i="216"/>
  <c r="AU773" i="216"/>
  <c r="BD772" i="216"/>
  <c r="AY772" i="216"/>
  <c r="AX772" i="216"/>
  <c r="AW772" i="216"/>
  <c r="AV772" i="216"/>
  <c r="AU772" i="216"/>
  <c r="BD771" i="216"/>
  <c r="AY771" i="216"/>
  <c r="AX771" i="216"/>
  <c r="AW771" i="216"/>
  <c r="AV771" i="216"/>
  <c r="AU771" i="216"/>
  <c r="BD770" i="216"/>
  <c r="AY770" i="216"/>
  <c r="AX770" i="216"/>
  <c r="AW770" i="216"/>
  <c r="AV770" i="216"/>
  <c r="AU770" i="216"/>
  <c r="BD769" i="216"/>
  <c r="AY769" i="216"/>
  <c r="AX769" i="216"/>
  <c r="AW769" i="216"/>
  <c r="AV769" i="216"/>
  <c r="AU769" i="216"/>
  <c r="BD768" i="216"/>
  <c r="AY768" i="216"/>
  <c r="AX768" i="216"/>
  <c r="AW768" i="216"/>
  <c r="AV768" i="216"/>
  <c r="AU768" i="216"/>
  <c r="BD767" i="216"/>
  <c r="AY767" i="216"/>
  <c r="AX767" i="216"/>
  <c r="AW767" i="216"/>
  <c r="AV767" i="216"/>
  <c r="AU767" i="216"/>
  <c r="BD766" i="216"/>
  <c r="AY766" i="216"/>
  <c r="AX766" i="216"/>
  <c r="AW766" i="216"/>
  <c r="AV766" i="216"/>
  <c r="AU766" i="216"/>
  <c r="BD765" i="216"/>
  <c r="AY765" i="216"/>
  <c r="AX765" i="216"/>
  <c r="AW765" i="216"/>
  <c r="AV765" i="216"/>
  <c r="AU765" i="216"/>
  <c r="BD764" i="216"/>
  <c r="AY764" i="216"/>
  <c r="AX764" i="216"/>
  <c r="AW764" i="216"/>
  <c r="AV764" i="216"/>
  <c r="AU764" i="216"/>
  <c r="BD763" i="216"/>
  <c r="AY763" i="216"/>
  <c r="AX763" i="216"/>
  <c r="AW763" i="216"/>
  <c r="AV763" i="216"/>
  <c r="AU763" i="216"/>
  <c r="BD762" i="216"/>
  <c r="AY762" i="216"/>
  <c r="AX762" i="216"/>
  <c r="AW762" i="216"/>
  <c r="AV762" i="216"/>
  <c r="AU762" i="216"/>
  <c r="BD761" i="216"/>
  <c r="AY761" i="216"/>
  <c r="AX761" i="216"/>
  <c r="AW761" i="216"/>
  <c r="AV761" i="216"/>
  <c r="AU761" i="216"/>
  <c r="BD760" i="216"/>
  <c r="AY760" i="216"/>
  <c r="AX760" i="216"/>
  <c r="AW760" i="216"/>
  <c r="AV760" i="216"/>
  <c r="AU760" i="216"/>
  <c r="BD759" i="216"/>
  <c r="AY759" i="216"/>
  <c r="AX759" i="216"/>
  <c r="AW759" i="216"/>
  <c r="AV759" i="216"/>
  <c r="AU759" i="216"/>
  <c r="BD758" i="216"/>
  <c r="AY758" i="216"/>
  <c r="AX758" i="216"/>
  <c r="AW758" i="216"/>
  <c r="AV758" i="216"/>
  <c r="AU758" i="216"/>
  <c r="BD757" i="216"/>
  <c r="AY757" i="216"/>
  <c r="AX757" i="216"/>
  <c r="AW757" i="216"/>
  <c r="AV757" i="216"/>
  <c r="AU757" i="216"/>
  <c r="BD756" i="216"/>
  <c r="AY756" i="216"/>
  <c r="AX756" i="216"/>
  <c r="AW756" i="216"/>
  <c r="AV756" i="216"/>
  <c r="AU756" i="216"/>
  <c r="BD755" i="216"/>
  <c r="AY755" i="216"/>
  <c r="AX755" i="216"/>
  <c r="AW755" i="216"/>
  <c r="AV755" i="216"/>
  <c r="AU755" i="216"/>
  <c r="BD754" i="216"/>
  <c r="AY754" i="216"/>
  <c r="AX754" i="216"/>
  <c r="AW754" i="216"/>
  <c r="AV754" i="216"/>
  <c r="AU754" i="216"/>
  <c r="BD753" i="216"/>
  <c r="AY753" i="216"/>
  <c r="AX753" i="216"/>
  <c r="AW753" i="216"/>
  <c r="AV753" i="216"/>
  <c r="AU753" i="216"/>
  <c r="BD752" i="216"/>
  <c r="AY752" i="216"/>
  <c r="AX752" i="216"/>
  <c r="AW752" i="216"/>
  <c r="AV752" i="216"/>
  <c r="AU752" i="216"/>
  <c r="BD751" i="216"/>
  <c r="AY751" i="216"/>
  <c r="AX751" i="216"/>
  <c r="AW751" i="216"/>
  <c r="AV751" i="216"/>
  <c r="AU751" i="216"/>
  <c r="BD750" i="216"/>
  <c r="AY750" i="216"/>
  <c r="AX750" i="216"/>
  <c r="AW750" i="216"/>
  <c r="AV750" i="216"/>
  <c r="AU750" i="216"/>
  <c r="BD749" i="216"/>
  <c r="AY749" i="216"/>
  <c r="AX749" i="216"/>
  <c r="AW749" i="216"/>
  <c r="AV749" i="216"/>
  <c r="AU749" i="216"/>
  <c r="BD748" i="216"/>
  <c r="AY748" i="216"/>
  <c r="AX748" i="216"/>
  <c r="AW748" i="216"/>
  <c r="AV748" i="216"/>
  <c r="AU748" i="216"/>
  <c r="BD747" i="216"/>
  <c r="AY747" i="216"/>
  <c r="AX747" i="216"/>
  <c r="AW747" i="216"/>
  <c r="AV747" i="216"/>
  <c r="AU747" i="216"/>
  <c r="BD746" i="216"/>
  <c r="AY746" i="216"/>
  <c r="AX746" i="216"/>
  <c r="AW746" i="216"/>
  <c r="AV746" i="216"/>
  <c r="AU746" i="216"/>
  <c r="BD745" i="216"/>
  <c r="AY745" i="216"/>
  <c r="AX745" i="216"/>
  <c r="AW745" i="216"/>
  <c r="AV745" i="216"/>
  <c r="AU745" i="216"/>
  <c r="BD744" i="216"/>
  <c r="AY744" i="216"/>
  <c r="AX744" i="216"/>
  <c r="AW744" i="216"/>
  <c r="AV744" i="216"/>
  <c r="AU744" i="216"/>
  <c r="BD743" i="216"/>
  <c r="AY743" i="216"/>
  <c r="AX743" i="216"/>
  <c r="AW743" i="216"/>
  <c r="AV743" i="216"/>
  <c r="AU743" i="216"/>
  <c r="BD742" i="216"/>
  <c r="AY742" i="216"/>
  <c r="AX742" i="216"/>
  <c r="AW742" i="216"/>
  <c r="AV742" i="216"/>
  <c r="AU742" i="216"/>
  <c r="BD741" i="216"/>
  <c r="AY741" i="216"/>
  <c r="AX741" i="216"/>
  <c r="AW741" i="216"/>
  <c r="AV741" i="216"/>
  <c r="AU741" i="216"/>
  <c r="BD740" i="216"/>
  <c r="AY740" i="216"/>
  <c r="AX740" i="216"/>
  <c r="AW740" i="216"/>
  <c r="AV740" i="216"/>
  <c r="AU740" i="216"/>
  <c r="BD739" i="216"/>
  <c r="AY739" i="216"/>
  <c r="AX739" i="216"/>
  <c r="AW739" i="216"/>
  <c r="AV739" i="216"/>
  <c r="AU739" i="216"/>
  <c r="BD738" i="216"/>
  <c r="AY738" i="216"/>
  <c r="AX738" i="216"/>
  <c r="AW738" i="216"/>
  <c r="AV738" i="216"/>
  <c r="AU738" i="216"/>
  <c r="BD737" i="216"/>
  <c r="AY737" i="216"/>
  <c r="AX737" i="216"/>
  <c r="AW737" i="216"/>
  <c r="AV737" i="216"/>
  <c r="AU737" i="216"/>
  <c r="BD736" i="216"/>
  <c r="AY736" i="216"/>
  <c r="AX736" i="216"/>
  <c r="AW736" i="216"/>
  <c r="AV736" i="216"/>
  <c r="AU736" i="216"/>
  <c r="BD735" i="216"/>
  <c r="AY735" i="216"/>
  <c r="AX735" i="216"/>
  <c r="AW735" i="216"/>
  <c r="AV735" i="216"/>
  <c r="AU735" i="216"/>
  <c r="BD734" i="216"/>
  <c r="AY734" i="216"/>
  <c r="AX734" i="216"/>
  <c r="AW734" i="216"/>
  <c r="AV734" i="216"/>
  <c r="AU734" i="216"/>
  <c r="BD733" i="216"/>
  <c r="AY733" i="216"/>
  <c r="AX733" i="216"/>
  <c r="AW733" i="216"/>
  <c r="AV733" i="216"/>
  <c r="AU733" i="216"/>
  <c r="BD732" i="216"/>
  <c r="AY732" i="216"/>
  <c r="AX732" i="216"/>
  <c r="AW732" i="216"/>
  <c r="AV732" i="216"/>
  <c r="AU732" i="216"/>
  <c r="BD731" i="216"/>
  <c r="AY731" i="216"/>
  <c r="AX731" i="216"/>
  <c r="AW731" i="216"/>
  <c r="AV731" i="216"/>
  <c r="AU731" i="216"/>
  <c r="BD730" i="216"/>
  <c r="AY730" i="216"/>
  <c r="AX730" i="216"/>
  <c r="AW730" i="216"/>
  <c r="AV730" i="216"/>
  <c r="AU730" i="216"/>
  <c r="BD729" i="216"/>
  <c r="AY729" i="216"/>
  <c r="AX729" i="216"/>
  <c r="AW729" i="216"/>
  <c r="AV729" i="216"/>
  <c r="AU729" i="216"/>
  <c r="BD728" i="216"/>
  <c r="AY728" i="216"/>
  <c r="AX728" i="216"/>
  <c r="AW728" i="216"/>
  <c r="AV728" i="216"/>
  <c r="AU728" i="216"/>
  <c r="BD727" i="216"/>
  <c r="AY727" i="216"/>
  <c r="AX727" i="216"/>
  <c r="AW727" i="216"/>
  <c r="AV727" i="216"/>
  <c r="AU727" i="216"/>
  <c r="BD726" i="216"/>
  <c r="AY726" i="216"/>
  <c r="AX726" i="216"/>
  <c r="AW726" i="216"/>
  <c r="AV726" i="216"/>
  <c r="AU726" i="216"/>
  <c r="BD725" i="216"/>
  <c r="AY725" i="216"/>
  <c r="AX725" i="216"/>
  <c r="AW725" i="216"/>
  <c r="AV725" i="216"/>
  <c r="AU725" i="216"/>
  <c r="BD724" i="216"/>
  <c r="AY724" i="216"/>
  <c r="AX724" i="216"/>
  <c r="AW724" i="216"/>
  <c r="AV724" i="216"/>
  <c r="AU724" i="216"/>
  <c r="BD723" i="216"/>
  <c r="AY723" i="216"/>
  <c r="AX723" i="216"/>
  <c r="AW723" i="216"/>
  <c r="AV723" i="216"/>
  <c r="AU723" i="216"/>
  <c r="BD722" i="216"/>
  <c r="AY722" i="216"/>
  <c r="AX722" i="216"/>
  <c r="AW722" i="216"/>
  <c r="AV722" i="216"/>
  <c r="AU722" i="216"/>
  <c r="BD721" i="216"/>
  <c r="AY721" i="216"/>
  <c r="AX721" i="216"/>
  <c r="AW721" i="216"/>
  <c r="AV721" i="216"/>
  <c r="AU721" i="216"/>
  <c r="BD720" i="216"/>
  <c r="AY720" i="216"/>
  <c r="AX720" i="216"/>
  <c r="AW720" i="216"/>
  <c r="AV720" i="216"/>
  <c r="AU720" i="216"/>
  <c r="BD719" i="216"/>
  <c r="AY719" i="216"/>
  <c r="AX719" i="216"/>
  <c r="AW719" i="216"/>
  <c r="AV719" i="216"/>
  <c r="AU719" i="216"/>
  <c r="BD718" i="216"/>
  <c r="AY718" i="216"/>
  <c r="AX718" i="216"/>
  <c r="AW718" i="216"/>
  <c r="AV718" i="216"/>
  <c r="AU718" i="216"/>
  <c r="BD717" i="216"/>
  <c r="AY717" i="216"/>
  <c r="AX717" i="216"/>
  <c r="AW717" i="216"/>
  <c r="AV717" i="216"/>
  <c r="AU717" i="216"/>
  <c r="BD716" i="216"/>
  <c r="AY716" i="216"/>
  <c r="AX716" i="216"/>
  <c r="AW716" i="216"/>
  <c r="AV716" i="216"/>
  <c r="AU716" i="216"/>
  <c r="BD715" i="216"/>
  <c r="AY715" i="216"/>
  <c r="AX715" i="216"/>
  <c r="AW715" i="216"/>
  <c r="AV715" i="216"/>
  <c r="AU715" i="216"/>
  <c r="BD714" i="216"/>
  <c r="AY714" i="216"/>
  <c r="AX714" i="216"/>
  <c r="AW714" i="216"/>
  <c r="AV714" i="216"/>
  <c r="AU714" i="216"/>
  <c r="BD713" i="216"/>
  <c r="AY713" i="216"/>
  <c r="AX713" i="216"/>
  <c r="AW713" i="216"/>
  <c r="AV713" i="216"/>
  <c r="AU713" i="216"/>
  <c r="BD712" i="216"/>
  <c r="AY712" i="216"/>
  <c r="AX712" i="216"/>
  <c r="AW712" i="216"/>
  <c r="AV712" i="216"/>
  <c r="AU712" i="216"/>
  <c r="BD711" i="216"/>
  <c r="AY711" i="216"/>
  <c r="AX711" i="216"/>
  <c r="AW711" i="216"/>
  <c r="AV711" i="216"/>
  <c r="AU711" i="216"/>
  <c r="BD710" i="216"/>
  <c r="AY710" i="216"/>
  <c r="AX710" i="216"/>
  <c r="AW710" i="216"/>
  <c r="AV710" i="216"/>
  <c r="AU710" i="216"/>
  <c r="BD709" i="216"/>
  <c r="AY709" i="216"/>
  <c r="AX709" i="216"/>
  <c r="AW709" i="216"/>
  <c r="AV709" i="216"/>
  <c r="AU709" i="216"/>
  <c r="BD708" i="216"/>
  <c r="AY708" i="216"/>
  <c r="AX708" i="216"/>
  <c r="AW708" i="216"/>
  <c r="AV708" i="216"/>
  <c r="AU708" i="216"/>
  <c r="BD707" i="216"/>
  <c r="AY707" i="216"/>
  <c r="AX707" i="216"/>
  <c r="AW707" i="216"/>
  <c r="AV707" i="216"/>
  <c r="AU707" i="216"/>
  <c r="BD706" i="216"/>
  <c r="AY706" i="216"/>
  <c r="AX706" i="216"/>
  <c r="AW706" i="216"/>
  <c r="AV706" i="216"/>
  <c r="AU706" i="216"/>
  <c r="BD705" i="216"/>
  <c r="AY705" i="216"/>
  <c r="AX705" i="216"/>
  <c r="AW705" i="216"/>
  <c r="AV705" i="216"/>
  <c r="AU705" i="216"/>
  <c r="BD704" i="216"/>
  <c r="AY704" i="216"/>
  <c r="AX704" i="216"/>
  <c r="AW704" i="216"/>
  <c r="AV704" i="216"/>
  <c r="AU704" i="216"/>
  <c r="BD703" i="216"/>
  <c r="AY703" i="216"/>
  <c r="AX703" i="216"/>
  <c r="AW703" i="216"/>
  <c r="AV703" i="216"/>
  <c r="AU703" i="216"/>
  <c r="BD702" i="216"/>
  <c r="AY702" i="216"/>
  <c r="AX702" i="216"/>
  <c r="AW702" i="216"/>
  <c r="AV702" i="216"/>
  <c r="AU702" i="216"/>
  <c r="BD701" i="216"/>
  <c r="AY701" i="216"/>
  <c r="AX701" i="216"/>
  <c r="AW701" i="216"/>
  <c r="AV701" i="216"/>
  <c r="AU701" i="216"/>
  <c r="BD700" i="216"/>
  <c r="AY700" i="216"/>
  <c r="AX700" i="216"/>
  <c r="AW700" i="216"/>
  <c r="AV700" i="216"/>
  <c r="AU700" i="216"/>
  <c r="BD699" i="216"/>
  <c r="AY699" i="216"/>
  <c r="AX699" i="216"/>
  <c r="AW699" i="216"/>
  <c r="AV699" i="216"/>
  <c r="AU699" i="216"/>
  <c r="BD698" i="216"/>
  <c r="AY698" i="216"/>
  <c r="AX698" i="216"/>
  <c r="AW698" i="216"/>
  <c r="AV698" i="216"/>
  <c r="AU698" i="216"/>
  <c r="BD697" i="216"/>
  <c r="AY697" i="216"/>
  <c r="AX697" i="216"/>
  <c r="AW697" i="216"/>
  <c r="AV697" i="216"/>
  <c r="AU697" i="216"/>
  <c r="BD696" i="216"/>
  <c r="AY696" i="216"/>
  <c r="AX696" i="216"/>
  <c r="AW696" i="216"/>
  <c r="AV696" i="216"/>
  <c r="AU696" i="216"/>
  <c r="BD695" i="216"/>
  <c r="AY695" i="216"/>
  <c r="AX695" i="216"/>
  <c r="AW695" i="216"/>
  <c r="AV695" i="216"/>
  <c r="AU695" i="216"/>
  <c r="BD694" i="216"/>
  <c r="AY694" i="216"/>
  <c r="AX694" i="216"/>
  <c r="AW694" i="216"/>
  <c r="AV694" i="216"/>
  <c r="AU694" i="216"/>
  <c r="BD693" i="216"/>
  <c r="AY693" i="216"/>
  <c r="AX693" i="216"/>
  <c r="AW693" i="216"/>
  <c r="AV693" i="216"/>
  <c r="AU693" i="216"/>
  <c r="BD692" i="216"/>
  <c r="AY692" i="216"/>
  <c r="AX692" i="216"/>
  <c r="AW692" i="216"/>
  <c r="AV692" i="216"/>
  <c r="AU692" i="216"/>
  <c r="BD691" i="216"/>
  <c r="AY691" i="216"/>
  <c r="AX691" i="216"/>
  <c r="AW691" i="216"/>
  <c r="AV691" i="216"/>
  <c r="AU691" i="216"/>
  <c r="BD690" i="216"/>
  <c r="AY690" i="216"/>
  <c r="AX690" i="216"/>
  <c r="AW690" i="216"/>
  <c r="AV690" i="216"/>
  <c r="AU690" i="216"/>
  <c r="BD689" i="216"/>
  <c r="AY689" i="216"/>
  <c r="AX689" i="216"/>
  <c r="AW689" i="216"/>
  <c r="AV689" i="216"/>
  <c r="AU689" i="216"/>
  <c r="BD688" i="216"/>
  <c r="AY688" i="216"/>
  <c r="AX688" i="216"/>
  <c r="AW688" i="216"/>
  <c r="AV688" i="216"/>
  <c r="AU688" i="216"/>
  <c r="BD687" i="216"/>
  <c r="AY687" i="216"/>
  <c r="AX687" i="216"/>
  <c r="AW687" i="216"/>
  <c r="AV687" i="216"/>
  <c r="AU687" i="216"/>
  <c r="BD686" i="216"/>
  <c r="AY686" i="216"/>
  <c r="AX686" i="216"/>
  <c r="AW686" i="216"/>
  <c r="AV686" i="216"/>
  <c r="AU686" i="216"/>
  <c r="BD685" i="216"/>
  <c r="AY685" i="216"/>
  <c r="AX685" i="216"/>
  <c r="AW685" i="216"/>
  <c r="AV685" i="216"/>
  <c r="AU685" i="216"/>
  <c r="BD684" i="216"/>
  <c r="AY684" i="216"/>
  <c r="AX684" i="216"/>
  <c r="AW684" i="216"/>
  <c r="AV684" i="216"/>
  <c r="AU684" i="216"/>
  <c r="BD683" i="216"/>
  <c r="AY683" i="216"/>
  <c r="AX683" i="216"/>
  <c r="AW683" i="216"/>
  <c r="AV683" i="216"/>
  <c r="AU683" i="216"/>
  <c r="BD682" i="216"/>
  <c r="AY682" i="216"/>
  <c r="AX682" i="216"/>
  <c r="AW682" i="216"/>
  <c r="AV682" i="216"/>
  <c r="AU682" i="216"/>
  <c r="BD681" i="216"/>
  <c r="AY681" i="216"/>
  <c r="AX681" i="216"/>
  <c r="AW681" i="216"/>
  <c r="AV681" i="216"/>
  <c r="AU681" i="216"/>
  <c r="BD680" i="216"/>
  <c r="AY680" i="216"/>
  <c r="AX680" i="216"/>
  <c r="AW680" i="216"/>
  <c r="AV680" i="216"/>
  <c r="AU680" i="216"/>
  <c r="BD679" i="216"/>
  <c r="AY679" i="216"/>
  <c r="AX679" i="216"/>
  <c r="AW679" i="216"/>
  <c r="AV679" i="216"/>
  <c r="AU679" i="216"/>
  <c r="BD678" i="216"/>
  <c r="AY678" i="216"/>
  <c r="AX678" i="216"/>
  <c r="AW678" i="216"/>
  <c r="AV678" i="216"/>
  <c r="AU678" i="216"/>
  <c r="BD677" i="216"/>
  <c r="AY677" i="216"/>
  <c r="AX677" i="216"/>
  <c r="AW677" i="216"/>
  <c r="AV677" i="216"/>
  <c r="AU677" i="216"/>
  <c r="BD676" i="216"/>
  <c r="AY676" i="216"/>
  <c r="AX676" i="216"/>
  <c r="AW676" i="216"/>
  <c r="AV676" i="216"/>
  <c r="AU676" i="216"/>
  <c r="BD675" i="216"/>
  <c r="AY675" i="216"/>
  <c r="AX675" i="216"/>
  <c r="AW675" i="216"/>
  <c r="AV675" i="216"/>
  <c r="AU675" i="216"/>
  <c r="BD674" i="216"/>
  <c r="AY674" i="216"/>
  <c r="AX674" i="216"/>
  <c r="AW674" i="216"/>
  <c r="AV674" i="216"/>
  <c r="AU674" i="216"/>
  <c r="BD673" i="216"/>
  <c r="AY673" i="216"/>
  <c r="AX673" i="216"/>
  <c r="AW673" i="216"/>
  <c r="AV673" i="216"/>
  <c r="AU673" i="216"/>
  <c r="BD672" i="216"/>
  <c r="AY672" i="216"/>
  <c r="AX672" i="216"/>
  <c r="AW672" i="216"/>
  <c r="AV672" i="216"/>
  <c r="AU672" i="216"/>
  <c r="BD671" i="216"/>
  <c r="AY671" i="216"/>
  <c r="AX671" i="216"/>
  <c r="AW671" i="216"/>
  <c r="AV671" i="216"/>
  <c r="AU671" i="216"/>
  <c r="BD670" i="216"/>
  <c r="AY670" i="216"/>
  <c r="AX670" i="216"/>
  <c r="AW670" i="216"/>
  <c r="AV670" i="216"/>
  <c r="AU670" i="216"/>
  <c r="BD669" i="216"/>
  <c r="AY669" i="216"/>
  <c r="AX669" i="216"/>
  <c r="AW669" i="216"/>
  <c r="AV669" i="216"/>
  <c r="AU669" i="216"/>
  <c r="BD668" i="216"/>
  <c r="AY668" i="216"/>
  <c r="AX668" i="216"/>
  <c r="AW668" i="216"/>
  <c r="AV668" i="216"/>
  <c r="AU668" i="216"/>
  <c r="BD667" i="216"/>
  <c r="AY667" i="216"/>
  <c r="AX667" i="216"/>
  <c r="AW667" i="216"/>
  <c r="AV667" i="216"/>
  <c r="AU667" i="216"/>
  <c r="BD666" i="216"/>
  <c r="AY666" i="216"/>
  <c r="AX666" i="216"/>
  <c r="AW666" i="216"/>
  <c r="AV666" i="216"/>
  <c r="AU666" i="216"/>
  <c r="BD665" i="216"/>
  <c r="AY665" i="216"/>
  <c r="AX665" i="216"/>
  <c r="AW665" i="216"/>
  <c r="AV665" i="216"/>
  <c r="AU665" i="216"/>
  <c r="BD664" i="216"/>
  <c r="AY664" i="216"/>
  <c r="AX664" i="216"/>
  <c r="AW664" i="216"/>
  <c r="AV664" i="216"/>
  <c r="AU664" i="216"/>
  <c r="BD663" i="216"/>
  <c r="AY663" i="216"/>
  <c r="AX663" i="216"/>
  <c r="AW663" i="216"/>
  <c r="AV663" i="216"/>
  <c r="AU663" i="216"/>
  <c r="BD662" i="216"/>
  <c r="AY662" i="216"/>
  <c r="AX662" i="216"/>
  <c r="AW662" i="216"/>
  <c r="AV662" i="216"/>
  <c r="AU662" i="216"/>
  <c r="BD661" i="216"/>
  <c r="AY661" i="216"/>
  <c r="AX661" i="216"/>
  <c r="AW661" i="216"/>
  <c r="AV661" i="216"/>
  <c r="AU661" i="216"/>
  <c r="BD660" i="216"/>
  <c r="AY660" i="216"/>
  <c r="AX660" i="216"/>
  <c r="AW660" i="216"/>
  <c r="AV660" i="216"/>
  <c r="AU660" i="216"/>
  <c r="BD659" i="216"/>
  <c r="AY659" i="216"/>
  <c r="AX659" i="216"/>
  <c r="AW659" i="216"/>
  <c r="AV659" i="216"/>
  <c r="AU659" i="216"/>
  <c r="BD658" i="216"/>
  <c r="AY658" i="216"/>
  <c r="AX658" i="216"/>
  <c r="AW658" i="216"/>
  <c r="AV658" i="216"/>
  <c r="AU658" i="216"/>
  <c r="BD657" i="216"/>
  <c r="AY657" i="216"/>
  <c r="AX657" i="216"/>
  <c r="AW657" i="216"/>
  <c r="AV657" i="216"/>
  <c r="AU657" i="216"/>
  <c r="BD656" i="216"/>
  <c r="AY656" i="216"/>
  <c r="AX656" i="216"/>
  <c r="AW656" i="216"/>
  <c r="AV656" i="216"/>
  <c r="AU656" i="216"/>
  <c r="BD655" i="216"/>
  <c r="AY655" i="216"/>
  <c r="AX655" i="216"/>
  <c r="AW655" i="216"/>
  <c r="AV655" i="216"/>
  <c r="AU655" i="216"/>
  <c r="BD654" i="216"/>
  <c r="AY654" i="216"/>
  <c r="AX654" i="216"/>
  <c r="AW654" i="216"/>
  <c r="AV654" i="216"/>
  <c r="AU654" i="216"/>
  <c r="BD653" i="216"/>
  <c r="AY653" i="216"/>
  <c r="AX653" i="216"/>
  <c r="AW653" i="216"/>
  <c r="AV653" i="216"/>
  <c r="AU653" i="216"/>
  <c r="BD652" i="216"/>
  <c r="AY652" i="216"/>
  <c r="AX652" i="216"/>
  <c r="AW652" i="216"/>
  <c r="AV652" i="216"/>
  <c r="AU652" i="216"/>
  <c r="BD651" i="216"/>
  <c r="AY651" i="216"/>
  <c r="AX651" i="216"/>
  <c r="AW651" i="216"/>
  <c r="AV651" i="216"/>
  <c r="AU651" i="216"/>
  <c r="BD650" i="216"/>
  <c r="AY650" i="216"/>
  <c r="AX650" i="216"/>
  <c r="AW650" i="216"/>
  <c r="AV650" i="216"/>
  <c r="AU650" i="216"/>
  <c r="BD649" i="216"/>
  <c r="AY649" i="216"/>
  <c r="AX649" i="216"/>
  <c r="AW649" i="216"/>
  <c r="AV649" i="216"/>
  <c r="AU649" i="216"/>
  <c r="BD648" i="216"/>
  <c r="AY648" i="216"/>
  <c r="AX648" i="216"/>
  <c r="AW648" i="216"/>
  <c r="AV648" i="216"/>
  <c r="AU648" i="216"/>
  <c r="BD647" i="216"/>
  <c r="AY647" i="216"/>
  <c r="AX647" i="216"/>
  <c r="AW647" i="216"/>
  <c r="AV647" i="216"/>
  <c r="AU647" i="216"/>
  <c r="BD646" i="216"/>
  <c r="AY646" i="216"/>
  <c r="AX646" i="216"/>
  <c r="AW646" i="216"/>
  <c r="AV646" i="216"/>
  <c r="AU646" i="216"/>
  <c r="BD645" i="216"/>
  <c r="AY645" i="216"/>
  <c r="AX645" i="216"/>
  <c r="AW645" i="216"/>
  <c r="AV645" i="216"/>
  <c r="AU645" i="216"/>
  <c r="BD644" i="216"/>
  <c r="AY644" i="216"/>
  <c r="AX644" i="216"/>
  <c r="AW644" i="216"/>
  <c r="AV644" i="216"/>
  <c r="AU644" i="216"/>
  <c r="BD643" i="216"/>
  <c r="AY643" i="216"/>
  <c r="AX643" i="216"/>
  <c r="AW643" i="216"/>
  <c r="AV643" i="216"/>
  <c r="AU643" i="216"/>
  <c r="BD642" i="216"/>
  <c r="AY642" i="216"/>
  <c r="AX642" i="216"/>
  <c r="AW642" i="216"/>
  <c r="AV642" i="216"/>
  <c r="AU642" i="216"/>
  <c r="BD641" i="216"/>
  <c r="AY641" i="216"/>
  <c r="AX641" i="216"/>
  <c r="AW641" i="216"/>
  <c r="AV641" i="216"/>
  <c r="AU641" i="216"/>
  <c r="BD640" i="216"/>
  <c r="AY640" i="216"/>
  <c r="AX640" i="216"/>
  <c r="AW640" i="216"/>
  <c r="AV640" i="216"/>
  <c r="AU640" i="216"/>
  <c r="BD639" i="216"/>
  <c r="AY639" i="216"/>
  <c r="AX639" i="216"/>
  <c r="AW639" i="216"/>
  <c r="AV639" i="216"/>
  <c r="AU639" i="216"/>
  <c r="BD638" i="216"/>
  <c r="AY638" i="216"/>
  <c r="AX638" i="216"/>
  <c r="AW638" i="216"/>
  <c r="AV638" i="216"/>
  <c r="AU638" i="216"/>
  <c r="BD637" i="216"/>
  <c r="AY637" i="216"/>
  <c r="AX637" i="216"/>
  <c r="AW637" i="216"/>
  <c r="AV637" i="216"/>
  <c r="AU637" i="216"/>
  <c r="BD636" i="216"/>
  <c r="AY636" i="216"/>
  <c r="AX636" i="216"/>
  <c r="AW636" i="216"/>
  <c r="AV636" i="216"/>
  <c r="AU636" i="216"/>
  <c r="BD635" i="216"/>
  <c r="AY635" i="216"/>
  <c r="AX635" i="216"/>
  <c r="AW635" i="216"/>
  <c r="AV635" i="216"/>
  <c r="AU635" i="216"/>
  <c r="BD634" i="216"/>
  <c r="AY634" i="216"/>
  <c r="AX634" i="216"/>
  <c r="AW634" i="216"/>
  <c r="AV634" i="216"/>
  <c r="AU634" i="216"/>
  <c r="BD633" i="216"/>
  <c r="AY633" i="216"/>
  <c r="AX633" i="216"/>
  <c r="AW633" i="216"/>
  <c r="AV633" i="216"/>
  <c r="AU633" i="216"/>
  <c r="BD632" i="216"/>
  <c r="AY632" i="216"/>
  <c r="AX632" i="216"/>
  <c r="AW632" i="216"/>
  <c r="AV632" i="216"/>
  <c r="AU632" i="216"/>
  <c r="BD631" i="216"/>
  <c r="AY631" i="216"/>
  <c r="AX631" i="216"/>
  <c r="AW631" i="216"/>
  <c r="AV631" i="216"/>
  <c r="AU631" i="216"/>
  <c r="BD630" i="216"/>
  <c r="AY630" i="216"/>
  <c r="AX630" i="216"/>
  <c r="AW630" i="216"/>
  <c r="AV630" i="216"/>
  <c r="AU630" i="216"/>
  <c r="BD629" i="216"/>
  <c r="AY629" i="216"/>
  <c r="AX629" i="216"/>
  <c r="AW629" i="216"/>
  <c r="AV629" i="216"/>
  <c r="AU629" i="216"/>
  <c r="BD628" i="216"/>
  <c r="AY628" i="216"/>
  <c r="AX628" i="216"/>
  <c r="AW628" i="216"/>
  <c r="AV628" i="216"/>
  <c r="AU628" i="216"/>
  <c r="BD627" i="216"/>
  <c r="AY627" i="216"/>
  <c r="AX627" i="216"/>
  <c r="AW627" i="216"/>
  <c r="AV627" i="216"/>
  <c r="AU627" i="216"/>
  <c r="BD626" i="216"/>
  <c r="AY626" i="216"/>
  <c r="AX626" i="216"/>
  <c r="AW626" i="216"/>
  <c r="AV626" i="216"/>
  <c r="AU626" i="216"/>
  <c r="BD625" i="216"/>
  <c r="AY625" i="216"/>
  <c r="AX625" i="216"/>
  <c r="AW625" i="216"/>
  <c r="AV625" i="216"/>
  <c r="AU625" i="216"/>
  <c r="BD624" i="216"/>
  <c r="AY624" i="216"/>
  <c r="AX624" i="216"/>
  <c r="AW624" i="216"/>
  <c r="AV624" i="216"/>
  <c r="AU624" i="216"/>
  <c r="BD623" i="216"/>
  <c r="AY623" i="216"/>
  <c r="AX623" i="216"/>
  <c r="AW623" i="216"/>
  <c r="AV623" i="216"/>
  <c r="AU623" i="216"/>
  <c r="BD622" i="216"/>
  <c r="AY622" i="216"/>
  <c r="AX622" i="216"/>
  <c r="AW622" i="216"/>
  <c r="AV622" i="216"/>
  <c r="AU622" i="216"/>
  <c r="BD621" i="216"/>
  <c r="AY621" i="216"/>
  <c r="AX621" i="216"/>
  <c r="AW621" i="216"/>
  <c r="AV621" i="216"/>
  <c r="AU621" i="216"/>
  <c r="BD620" i="216"/>
  <c r="AY620" i="216"/>
  <c r="AX620" i="216"/>
  <c r="AW620" i="216"/>
  <c r="AV620" i="216"/>
  <c r="AU620" i="216"/>
  <c r="BD619" i="216"/>
  <c r="AY619" i="216"/>
  <c r="AX619" i="216"/>
  <c r="AW619" i="216"/>
  <c r="AV619" i="216"/>
  <c r="AU619" i="216"/>
  <c r="BD618" i="216"/>
  <c r="AY618" i="216"/>
  <c r="AX618" i="216"/>
  <c r="AW618" i="216"/>
  <c r="AV618" i="216"/>
  <c r="AU618" i="216"/>
  <c r="BD617" i="216"/>
  <c r="AY617" i="216"/>
  <c r="AX617" i="216"/>
  <c r="AW617" i="216"/>
  <c r="AV617" i="216"/>
  <c r="AU617" i="216"/>
  <c r="BD616" i="216"/>
  <c r="AY616" i="216"/>
  <c r="AX616" i="216"/>
  <c r="AW616" i="216"/>
  <c r="AV616" i="216"/>
  <c r="AU616" i="216"/>
  <c r="BD615" i="216"/>
  <c r="AY615" i="216"/>
  <c r="AX615" i="216"/>
  <c r="AW615" i="216"/>
  <c r="AV615" i="216"/>
  <c r="AU615" i="216"/>
  <c r="BD614" i="216"/>
  <c r="AY614" i="216"/>
  <c r="AX614" i="216"/>
  <c r="AW614" i="216"/>
  <c r="AV614" i="216"/>
  <c r="AU614" i="216"/>
  <c r="BD613" i="216"/>
  <c r="AY613" i="216"/>
  <c r="AX613" i="216"/>
  <c r="AW613" i="216"/>
  <c r="AV613" i="216"/>
  <c r="AU613" i="216"/>
  <c r="BD612" i="216"/>
  <c r="AY612" i="216"/>
  <c r="AX612" i="216"/>
  <c r="AW612" i="216"/>
  <c r="AV612" i="216"/>
  <c r="AU612" i="216"/>
  <c r="BD611" i="216"/>
  <c r="AY611" i="216"/>
  <c r="AX611" i="216"/>
  <c r="AW611" i="216"/>
  <c r="AV611" i="216"/>
  <c r="AU611" i="216"/>
  <c r="BD610" i="216"/>
  <c r="AY610" i="216"/>
  <c r="AX610" i="216"/>
  <c r="AW610" i="216"/>
  <c r="AV610" i="216"/>
  <c r="AU610" i="216"/>
  <c r="BD609" i="216"/>
  <c r="AY609" i="216"/>
  <c r="AX609" i="216"/>
  <c r="AW609" i="216"/>
  <c r="AV609" i="216"/>
  <c r="AU609" i="216"/>
  <c r="BD608" i="216"/>
  <c r="AY608" i="216"/>
  <c r="AX608" i="216"/>
  <c r="AW608" i="216"/>
  <c r="AV608" i="216"/>
  <c r="AU608" i="216"/>
  <c r="BD607" i="216"/>
  <c r="AY607" i="216"/>
  <c r="AX607" i="216"/>
  <c r="AW607" i="216"/>
  <c r="AV607" i="216"/>
  <c r="AU607" i="216"/>
  <c r="BD606" i="216"/>
  <c r="AY606" i="216"/>
  <c r="AX606" i="216"/>
  <c r="AW606" i="216"/>
  <c r="AV606" i="216"/>
  <c r="AU606" i="216"/>
  <c r="BD605" i="216"/>
  <c r="AY605" i="216"/>
  <c r="AX605" i="216"/>
  <c r="AW605" i="216"/>
  <c r="AV605" i="216"/>
  <c r="AU605" i="216"/>
  <c r="BD604" i="216"/>
  <c r="AY604" i="216"/>
  <c r="AX604" i="216"/>
  <c r="AW604" i="216"/>
  <c r="AV604" i="216"/>
  <c r="AU604" i="216"/>
  <c r="BD603" i="216"/>
  <c r="AY603" i="216"/>
  <c r="AX603" i="216"/>
  <c r="AW603" i="216"/>
  <c r="AV603" i="216"/>
  <c r="AU603" i="216"/>
  <c r="BD602" i="216"/>
  <c r="AY602" i="216"/>
  <c r="AX602" i="216"/>
  <c r="AW602" i="216"/>
  <c r="AV602" i="216"/>
  <c r="AU602" i="216"/>
  <c r="BD601" i="216"/>
  <c r="AY601" i="216"/>
  <c r="AX601" i="216"/>
  <c r="AW601" i="216"/>
  <c r="AV601" i="216"/>
  <c r="AU601" i="216"/>
  <c r="BD600" i="216"/>
  <c r="AY600" i="216"/>
  <c r="AX600" i="216"/>
  <c r="AW600" i="216"/>
  <c r="AV600" i="216"/>
  <c r="AU600" i="216"/>
  <c r="BD599" i="216"/>
  <c r="AY599" i="216"/>
  <c r="AX599" i="216"/>
  <c r="AW599" i="216"/>
  <c r="AV599" i="216"/>
  <c r="AU599" i="216"/>
  <c r="BD598" i="216"/>
  <c r="AY598" i="216"/>
  <c r="AX598" i="216"/>
  <c r="AW598" i="216"/>
  <c r="AV598" i="216"/>
  <c r="AU598" i="216"/>
  <c r="BD597" i="216"/>
  <c r="AY597" i="216"/>
  <c r="AX597" i="216"/>
  <c r="AW597" i="216"/>
  <c r="AV597" i="216"/>
  <c r="AU597" i="216"/>
  <c r="BD596" i="216"/>
  <c r="AY596" i="216"/>
  <c r="AX596" i="216"/>
  <c r="AW596" i="216"/>
  <c r="AV596" i="216"/>
  <c r="AU596" i="216"/>
  <c r="BD595" i="216"/>
  <c r="AY595" i="216"/>
  <c r="AX595" i="216"/>
  <c r="AW595" i="216"/>
  <c r="AV595" i="216"/>
  <c r="AU595" i="216"/>
  <c r="BD594" i="216"/>
  <c r="AY594" i="216"/>
  <c r="AX594" i="216"/>
  <c r="AW594" i="216"/>
  <c r="AV594" i="216"/>
  <c r="AU594" i="216"/>
  <c r="BD593" i="216"/>
  <c r="AY593" i="216"/>
  <c r="AX593" i="216"/>
  <c r="AW593" i="216"/>
  <c r="AV593" i="216"/>
  <c r="AU593" i="216"/>
  <c r="BD592" i="216"/>
  <c r="AY592" i="216"/>
  <c r="AX592" i="216"/>
  <c r="AW592" i="216"/>
  <c r="AV592" i="216"/>
  <c r="AU592" i="216"/>
  <c r="BD591" i="216"/>
  <c r="AY591" i="216"/>
  <c r="AX591" i="216"/>
  <c r="AW591" i="216"/>
  <c r="AV591" i="216"/>
  <c r="AU591" i="216"/>
  <c r="BD590" i="216"/>
  <c r="AY590" i="216"/>
  <c r="AX590" i="216"/>
  <c r="AW590" i="216"/>
  <c r="AV590" i="216"/>
  <c r="AU590" i="216"/>
  <c r="BD589" i="216"/>
  <c r="AY589" i="216"/>
  <c r="AX589" i="216"/>
  <c r="AW589" i="216"/>
  <c r="AV589" i="216"/>
  <c r="AU589" i="216"/>
  <c r="BD588" i="216"/>
  <c r="AY588" i="216"/>
  <c r="AX588" i="216"/>
  <c r="AW588" i="216"/>
  <c r="AV588" i="216"/>
  <c r="AU588" i="216"/>
  <c r="BD587" i="216"/>
  <c r="AY587" i="216"/>
  <c r="AX587" i="216"/>
  <c r="AW587" i="216"/>
  <c r="AV587" i="216"/>
  <c r="AU587" i="216"/>
  <c r="BD586" i="216"/>
  <c r="AY586" i="216"/>
  <c r="AX586" i="216"/>
  <c r="AW586" i="216"/>
  <c r="AV586" i="216"/>
  <c r="AU586" i="216"/>
  <c r="BD585" i="216"/>
  <c r="AY585" i="216"/>
  <c r="AX585" i="216"/>
  <c r="AW585" i="216"/>
  <c r="AV585" i="216"/>
  <c r="AU585" i="216"/>
  <c r="BD584" i="216"/>
  <c r="AY584" i="216"/>
  <c r="AX584" i="216"/>
  <c r="AW584" i="216"/>
  <c r="AV584" i="216"/>
  <c r="AU584" i="216"/>
  <c r="BD583" i="216"/>
  <c r="AY583" i="216"/>
  <c r="AX583" i="216"/>
  <c r="AW583" i="216"/>
  <c r="AV583" i="216"/>
  <c r="AU583" i="216"/>
  <c r="BD582" i="216"/>
  <c r="AY582" i="216"/>
  <c r="AX582" i="216"/>
  <c r="AW582" i="216"/>
  <c r="AV582" i="216"/>
  <c r="AU582" i="216"/>
  <c r="BD581" i="216"/>
  <c r="AY581" i="216"/>
  <c r="AX581" i="216"/>
  <c r="AW581" i="216"/>
  <c r="AV581" i="216"/>
  <c r="AU581" i="216"/>
  <c r="BD580" i="216"/>
  <c r="AY580" i="216"/>
  <c r="AX580" i="216"/>
  <c r="AW580" i="216"/>
  <c r="AV580" i="216"/>
  <c r="AU580" i="216"/>
  <c r="BD579" i="216"/>
  <c r="AY579" i="216"/>
  <c r="AX579" i="216"/>
  <c r="AW579" i="216"/>
  <c r="AV579" i="216"/>
  <c r="AU579" i="216"/>
  <c r="BD578" i="216"/>
  <c r="AY578" i="216"/>
  <c r="AX578" i="216"/>
  <c r="AW578" i="216"/>
  <c r="AV578" i="216"/>
  <c r="AU578" i="216"/>
  <c r="BD577" i="216"/>
  <c r="AY577" i="216"/>
  <c r="AX577" i="216"/>
  <c r="AW577" i="216"/>
  <c r="AV577" i="216"/>
  <c r="AU577" i="216"/>
  <c r="BD576" i="216"/>
  <c r="AY576" i="216"/>
  <c r="AX576" i="216"/>
  <c r="AW576" i="216"/>
  <c r="AV576" i="216"/>
  <c r="AU576" i="216"/>
  <c r="BD575" i="216"/>
  <c r="AY575" i="216"/>
  <c r="AX575" i="216"/>
  <c r="AW575" i="216"/>
  <c r="AV575" i="216"/>
  <c r="AU575" i="216"/>
  <c r="BD574" i="216"/>
  <c r="AY574" i="216"/>
  <c r="AX574" i="216"/>
  <c r="AW574" i="216"/>
  <c r="AV574" i="216"/>
  <c r="AU574" i="216"/>
  <c r="BD573" i="216"/>
  <c r="AY573" i="216"/>
  <c r="AX573" i="216"/>
  <c r="AW573" i="216"/>
  <c r="AV573" i="216"/>
  <c r="AU573" i="216"/>
  <c r="BD572" i="216"/>
  <c r="AY572" i="216"/>
  <c r="AX572" i="216"/>
  <c r="AW572" i="216"/>
  <c r="AV572" i="216"/>
  <c r="AU572" i="216"/>
  <c r="BD571" i="216"/>
  <c r="AY571" i="216"/>
  <c r="AX571" i="216"/>
  <c r="AW571" i="216"/>
  <c r="AV571" i="216"/>
  <c r="AU571" i="216"/>
  <c r="BD570" i="216"/>
  <c r="AY570" i="216"/>
  <c r="AX570" i="216"/>
  <c r="AW570" i="216"/>
  <c r="AV570" i="216"/>
  <c r="AU570" i="216"/>
  <c r="BD569" i="216"/>
  <c r="AY569" i="216"/>
  <c r="AX569" i="216"/>
  <c r="AW569" i="216"/>
  <c r="AV569" i="216"/>
  <c r="AU569" i="216"/>
  <c r="BD568" i="216"/>
  <c r="AY568" i="216"/>
  <c r="AX568" i="216"/>
  <c r="AW568" i="216"/>
  <c r="AV568" i="216"/>
  <c r="AU568" i="216"/>
  <c r="BD567" i="216"/>
  <c r="AY567" i="216"/>
  <c r="AX567" i="216"/>
  <c r="AW567" i="216"/>
  <c r="AV567" i="216"/>
  <c r="AU567" i="216"/>
  <c r="BD566" i="216"/>
  <c r="AY566" i="216"/>
  <c r="AX566" i="216"/>
  <c r="AW566" i="216"/>
  <c r="AV566" i="216"/>
  <c r="AU566" i="216"/>
  <c r="BD565" i="216"/>
  <c r="AY565" i="216"/>
  <c r="AX565" i="216"/>
  <c r="AW565" i="216"/>
  <c r="AV565" i="216"/>
  <c r="AU565" i="216"/>
  <c r="BD564" i="216"/>
  <c r="AY564" i="216"/>
  <c r="AX564" i="216"/>
  <c r="AW564" i="216"/>
  <c r="AV564" i="216"/>
  <c r="AU564" i="216"/>
  <c r="BD563" i="216"/>
  <c r="AY563" i="216"/>
  <c r="AX563" i="216"/>
  <c r="AW563" i="216"/>
  <c r="AV563" i="216"/>
  <c r="AU563" i="216"/>
  <c r="BD562" i="216"/>
  <c r="AY562" i="216"/>
  <c r="AX562" i="216"/>
  <c r="AW562" i="216"/>
  <c r="AV562" i="216"/>
  <c r="AU562" i="216"/>
  <c r="BD561" i="216"/>
  <c r="AY561" i="216"/>
  <c r="AX561" i="216"/>
  <c r="AW561" i="216"/>
  <c r="AV561" i="216"/>
  <c r="AU561" i="216"/>
  <c r="BD560" i="216"/>
  <c r="AY560" i="216"/>
  <c r="AX560" i="216"/>
  <c r="AW560" i="216"/>
  <c r="AV560" i="216"/>
  <c r="AU560" i="216"/>
  <c r="BD559" i="216"/>
  <c r="AY559" i="216"/>
  <c r="AX559" i="216"/>
  <c r="AW559" i="216"/>
  <c r="AV559" i="216"/>
  <c r="AU559" i="216"/>
  <c r="BD558" i="216"/>
  <c r="AY558" i="216"/>
  <c r="AX558" i="216"/>
  <c r="AW558" i="216"/>
  <c r="AV558" i="216"/>
  <c r="AU558" i="216"/>
  <c r="BD557" i="216"/>
  <c r="AY557" i="216"/>
  <c r="AX557" i="216"/>
  <c r="AW557" i="216"/>
  <c r="AV557" i="216"/>
  <c r="AU557" i="216"/>
  <c r="BD556" i="216"/>
  <c r="AY556" i="216"/>
  <c r="AX556" i="216"/>
  <c r="AW556" i="216"/>
  <c r="AV556" i="216"/>
  <c r="AU556" i="216"/>
  <c r="BD555" i="216"/>
  <c r="AY555" i="216"/>
  <c r="AX555" i="216"/>
  <c r="AW555" i="216"/>
  <c r="AV555" i="216"/>
  <c r="AU555" i="216"/>
  <c r="BD554" i="216"/>
  <c r="AY554" i="216"/>
  <c r="AX554" i="216"/>
  <c r="AW554" i="216"/>
  <c r="AV554" i="216"/>
  <c r="AU554" i="216"/>
  <c r="BD553" i="216"/>
  <c r="AY553" i="216"/>
  <c r="AX553" i="216"/>
  <c r="AW553" i="216"/>
  <c r="AV553" i="216"/>
  <c r="AU553" i="216"/>
  <c r="BD552" i="216"/>
  <c r="AY552" i="216"/>
  <c r="AX552" i="216"/>
  <c r="AW552" i="216"/>
  <c r="AV552" i="216"/>
  <c r="AU552" i="216"/>
  <c r="BD551" i="216"/>
  <c r="AY551" i="216"/>
  <c r="AX551" i="216"/>
  <c r="AW551" i="216"/>
  <c r="AV551" i="216"/>
  <c r="AU551" i="216"/>
  <c r="BD550" i="216"/>
  <c r="AY550" i="216"/>
  <c r="AX550" i="216"/>
  <c r="AW550" i="216"/>
  <c r="AV550" i="216"/>
  <c r="AU550" i="216"/>
  <c r="BD549" i="216"/>
  <c r="AY549" i="216"/>
  <c r="AX549" i="216"/>
  <c r="AW549" i="216"/>
  <c r="AV549" i="216"/>
  <c r="AU549" i="216"/>
  <c r="BD548" i="216"/>
  <c r="AY548" i="216"/>
  <c r="AX548" i="216"/>
  <c r="AW548" i="216"/>
  <c r="AV548" i="216"/>
  <c r="AU548" i="216"/>
  <c r="BD547" i="216"/>
  <c r="AY547" i="216"/>
  <c r="AX547" i="216"/>
  <c r="AW547" i="216"/>
  <c r="AV547" i="216"/>
  <c r="AU547" i="216"/>
  <c r="BD546" i="216"/>
  <c r="AY546" i="216"/>
  <c r="AX546" i="216"/>
  <c r="AW546" i="216"/>
  <c r="AV546" i="216"/>
  <c r="AU546" i="216"/>
  <c r="BD545" i="216"/>
  <c r="AY545" i="216"/>
  <c r="AX545" i="216"/>
  <c r="AW545" i="216"/>
  <c r="AV545" i="216"/>
  <c r="AU545" i="216"/>
  <c r="BD544" i="216"/>
  <c r="AY544" i="216"/>
  <c r="AX544" i="216"/>
  <c r="AW544" i="216"/>
  <c r="AV544" i="216"/>
  <c r="AU544" i="216"/>
  <c r="BD543" i="216"/>
  <c r="AY543" i="216"/>
  <c r="AX543" i="216"/>
  <c r="AW543" i="216"/>
  <c r="AV543" i="216"/>
  <c r="AU543" i="216"/>
  <c r="BD542" i="216"/>
  <c r="AY542" i="216"/>
  <c r="AX542" i="216"/>
  <c r="AW542" i="216"/>
  <c r="AV542" i="216"/>
  <c r="AU542" i="216"/>
  <c r="BD541" i="216"/>
  <c r="AY541" i="216"/>
  <c r="AX541" i="216"/>
  <c r="AW541" i="216"/>
  <c r="AV541" i="216"/>
  <c r="AU541" i="216"/>
  <c r="BD540" i="216"/>
  <c r="AY540" i="216"/>
  <c r="AX540" i="216"/>
  <c r="AW540" i="216"/>
  <c r="AV540" i="216"/>
  <c r="AU540" i="216"/>
  <c r="BD539" i="216"/>
  <c r="AY539" i="216"/>
  <c r="AX539" i="216"/>
  <c r="AW539" i="216"/>
  <c r="AV539" i="216"/>
  <c r="AU539" i="216"/>
  <c r="BD538" i="216"/>
  <c r="AY538" i="216"/>
  <c r="AX538" i="216"/>
  <c r="AW538" i="216"/>
  <c r="AV538" i="216"/>
  <c r="AU538" i="216"/>
  <c r="BD537" i="216"/>
  <c r="AY537" i="216"/>
  <c r="AX537" i="216"/>
  <c r="AW537" i="216"/>
  <c r="AV537" i="216"/>
  <c r="AU537" i="216"/>
  <c r="BD536" i="216"/>
  <c r="AY536" i="216"/>
  <c r="AX536" i="216"/>
  <c r="AW536" i="216"/>
  <c r="AV536" i="216"/>
  <c r="AU536" i="216"/>
  <c r="BD535" i="216"/>
  <c r="AY535" i="216"/>
  <c r="AX535" i="216"/>
  <c r="AW535" i="216"/>
  <c r="AV535" i="216"/>
  <c r="AU535" i="216"/>
  <c r="BD534" i="216"/>
  <c r="AY534" i="216"/>
  <c r="AX534" i="216"/>
  <c r="AW534" i="216"/>
  <c r="AV534" i="216"/>
  <c r="AU534" i="216"/>
  <c r="BD533" i="216"/>
  <c r="AY533" i="216"/>
  <c r="AX533" i="216"/>
  <c r="AW533" i="216"/>
  <c r="AV533" i="216"/>
  <c r="AU533" i="216"/>
  <c r="BD532" i="216"/>
  <c r="AY532" i="216"/>
  <c r="AX532" i="216"/>
  <c r="AW532" i="216"/>
  <c r="AV532" i="216"/>
  <c r="AU532" i="216"/>
  <c r="BD531" i="216"/>
  <c r="AY531" i="216"/>
  <c r="AX531" i="216"/>
  <c r="AW531" i="216"/>
  <c r="AV531" i="216"/>
  <c r="AU531" i="216"/>
  <c r="BD530" i="216"/>
  <c r="AY530" i="216"/>
  <c r="AX530" i="216"/>
  <c r="AW530" i="216"/>
  <c r="AV530" i="216"/>
  <c r="AU530" i="216"/>
  <c r="BD529" i="216"/>
  <c r="AY529" i="216"/>
  <c r="AX529" i="216"/>
  <c r="AW529" i="216"/>
  <c r="AV529" i="216"/>
  <c r="AU529" i="216"/>
  <c r="BD528" i="216"/>
  <c r="AY528" i="216"/>
  <c r="AX528" i="216"/>
  <c r="AW528" i="216"/>
  <c r="AV528" i="216"/>
  <c r="AU528" i="216"/>
  <c r="BD527" i="216"/>
  <c r="AY527" i="216"/>
  <c r="AX527" i="216"/>
  <c r="AW527" i="216"/>
  <c r="AV527" i="216"/>
  <c r="AU527" i="216"/>
  <c r="BD526" i="216"/>
  <c r="AY526" i="216"/>
  <c r="AX526" i="216"/>
  <c r="AW526" i="216"/>
  <c r="AV526" i="216"/>
  <c r="AU526" i="216"/>
  <c r="BD525" i="216"/>
  <c r="AY525" i="216"/>
  <c r="AX525" i="216"/>
  <c r="AW525" i="216"/>
  <c r="AV525" i="216"/>
  <c r="AU525" i="216"/>
  <c r="BD524" i="216"/>
  <c r="AY524" i="216"/>
  <c r="AX524" i="216"/>
  <c r="AW524" i="216"/>
  <c r="AV524" i="216"/>
  <c r="AU524" i="216"/>
  <c r="BD523" i="216"/>
  <c r="AY523" i="216"/>
  <c r="AX523" i="216"/>
  <c r="AW523" i="216"/>
  <c r="AV523" i="216"/>
  <c r="AU523" i="216"/>
  <c r="BD522" i="216"/>
  <c r="AY522" i="216"/>
  <c r="AX522" i="216"/>
  <c r="AW522" i="216"/>
  <c r="AV522" i="216"/>
  <c r="AU522" i="216"/>
  <c r="BD521" i="216"/>
  <c r="AY521" i="216"/>
  <c r="AX521" i="216"/>
  <c r="AW521" i="216"/>
  <c r="AV521" i="216"/>
  <c r="AU521" i="216"/>
  <c r="BD520" i="216"/>
  <c r="AY520" i="216"/>
  <c r="AX520" i="216"/>
  <c r="AW520" i="216"/>
  <c r="AV520" i="216"/>
  <c r="AU520" i="216"/>
  <c r="BD519" i="216"/>
  <c r="AY519" i="216"/>
  <c r="AX519" i="216"/>
  <c r="AW519" i="216"/>
  <c r="AV519" i="216"/>
  <c r="AU519" i="216"/>
  <c r="BD518" i="216"/>
  <c r="AY518" i="216"/>
  <c r="AX518" i="216"/>
  <c r="AW518" i="216"/>
  <c r="AV518" i="216"/>
  <c r="AU518" i="216"/>
  <c r="BD517" i="216"/>
  <c r="AY517" i="216"/>
  <c r="AX517" i="216"/>
  <c r="AW517" i="216"/>
  <c r="AV517" i="216"/>
  <c r="AU517" i="216"/>
  <c r="BD516" i="216"/>
  <c r="AY516" i="216"/>
  <c r="AX516" i="216"/>
  <c r="AW516" i="216"/>
  <c r="AV516" i="216"/>
  <c r="AU516" i="216"/>
  <c r="BD515" i="216"/>
  <c r="AY515" i="216"/>
  <c r="AX515" i="216"/>
  <c r="AW515" i="216"/>
  <c r="AV515" i="216"/>
  <c r="AU515" i="216"/>
  <c r="BD514" i="216"/>
  <c r="AY514" i="216"/>
  <c r="AX514" i="216"/>
  <c r="AW514" i="216"/>
  <c r="AV514" i="216"/>
  <c r="AU514" i="216"/>
  <c r="BD513" i="216"/>
  <c r="AY513" i="216"/>
  <c r="AX513" i="216"/>
  <c r="AW513" i="216"/>
  <c r="AV513" i="216"/>
  <c r="AU513" i="216"/>
  <c r="BD512" i="216"/>
  <c r="AY512" i="216"/>
  <c r="AX512" i="216"/>
  <c r="AW512" i="216"/>
  <c r="AV512" i="216"/>
  <c r="AU512" i="216"/>
  <c r="BD511" i="216"/>
  <c r="AY511" i="216"/>
  <c r="AX511" i="216"/>
  <c r="AW511" i="216"/>
  <c r="AV511" i="216"/>
  <c r="AU511" i="216"/>
  <c r="BD510" i="216"/>
  <c r="AY510" i="216"/>
  <c r="AX510" i="216"/>
  <c r="AW510" i="216"/>
  <c r="AV510" i="216"/>
  <c r="AU510" i="216"/>
  <c r="BD509" i="216"/>
  <c r="AY509" i="216"/>
  <c r="AX509" i="216"/>
  <c r="AW509" i="216"/>
  <c r="AV509" i="216"/>
  <c r="AU509" i="216"/>
  <c r="BD508" i="216"/>
  <c r="AY508" i="216"/>
  <c r="AX508" i="216"/>
  <c r="AW508" i="216"/>
  <c r="AV508" i="216"/>
  <c r="AU508" i="216"/>
  <c r="BD507" i="216"/>
  <c r="AY507" i="216"/>
  <c r="AX507" i="216"/>
  <c r="AW507" i="216"/>
  <c r="AV507" i="216"/>
  <c r="AU507" i="216"/>
  <c r="BD506" i="216"/>
  <c r="AY506" i="216"/>
  <c r="AX506" i="216"/>
  <c r="AW506" i="216"/>
  <c r="AV506" i="216"/>
  <c r="AU506" i="216"/>
  <c r="BD505" i="216"/>
  <c r="AY505" i="216"/>
  <c r="AX505" i="216"/>
  <c r="AW505" i="216"/>
  <c r="AV505" i="216"/>
  <c r="AU505" i="216"/>
  <c r="BD504" i="216"/>
  <c r="AY504" i="216"/>
  <c r="AX504" i="216"/>
  <c r="AW504" i="216"/>
  <c r="AV504" i="216"/>
  <c r="AU504" i="216"/>
  <c r="BD503" i="216"/>
  <c r="AY503" i="216"/>
  <c r="AX503" i="216"/>
  <c r="AW503" i="216"/>
  <c r="AV503" i="216"/>
  <c r="AU503" i="216"/>
  <c r="BD502" i="216"/>
  <c r="AY502" i="216"/>
  <c r="AX502" i="216"/>
  <c r="AW502" i="216"/>
  <c r="AV502" i="216"/>
  <c r="AU502" i="216"/>
  <c r="BD501" i="216"/>
  <c r="AY501" i="216"/>
  <c r="AX501" i="216"/>
  <c r="AW501" i="216"/>
  <c r="AV501" i="216"/>
  <c r="AU501" i="216"/>
  <c r="BD500" i="216"/>
  <c r="AY500" i="216"/>
  <c r="AX500" i="216"/>
  <c r="AW500" i="216"/>
  <c r="AV500" i="216"/>
  <c r="AU500" i="216"/>
  <c r="BD499" i="216"/>
  <c r="AY499" i="216"/>
  <c r="AX499" i="216"/>
  <c r="AW499" i="216"/>
  <c r="AV499" i="216"/>
  <c r="AU499" i="216"/>
  <c r="BD498" i="216"/>
  <c r="AY498" i="216"/>
  <c r="AX498" i="216"/>
  <c r="AW498" i="216"/>
  <c r="AV498" i="216"/>
  <c r="AU498" i="216"/>
  <c r="BD497" i="216"/>
  <c r="AY497" i="216"/>
  <c r="AX497" i="216"/>
  <c r="AW497" i="216"/>
  <c r="AV497" i="216"/>
  <c r="AU497" i="216"/>
  <c r="BD496" i="216"/>
  <c r="AY496" i="216"/>
  <c r="AX496" i="216"/>
  <c r="AW496" i="216"/>
  <c r="AV496" i="216"/>
  <c r="AU496" i="216"/>
  <c r="BD495" i="216"/>
  <c r="AY495" i="216"/>
  <c r="AX495" i="216"/>
  <c r="AW495" i="216"/>
  <c r="AV495" i="216"/>
  <c r="AU495" i="216"/>
  <c r="BD494" i="216"/>
  <c r="AY494" i="216"/>
  <c r="AX494" i="216"/>
  <c r="AW494" i="216"/>
  <c r="AV494" i="216"/>
  <c r="AU494" i="216"/>
  <c r="BD493" i="216"/>
  <c r="AY493" i="216"/>
  <c r="AX493" i="216"/>
  <c r="AW493" i="216"/>
  <c r="AV493" i="216"/>
  <c r="AU493" i="216"/>
  <c r="BD492" i="216"/>
  <c r="AY492" i="216"/>
  <c r="AX492" i="216"/>
  <c r="AW492" i="216"/>
  <c r="AV492" i="216"/>
  <c r="AU492" i="216"/>
  <c r="BD491" i="216"/>
  <c r="AY491" i="216"/>
  <c r="AX491" i="216"/>
  <c r="AW491" i="216"/>
  <c r="AV491" i="216"/>
  <c r="AU491" i="216"/>
  <c r="BD490" i="216"/>
  <c r="AY490" i="216"/>
  <c r="AX490" i="216"/>
  <c r="AW490" i="216"/>
  <c r="AV490" i="216"/>
  <c r="AU490" i="216"/>
  <c r="BD489" i="216"/>
  <c r="AY489" i="216"/>
  <c r="AX489" i="216"/>
  <c r="AW489" i="216"/>
  <c r="AV489" i="216"/>
  <c r="AU489" i="216"/>
  <c r="BD488" i="216"/>
  <c r="AY488" i="216"/>
  <c r="AX488" i="216"/>
  <c r="AW488" i="216"/>
  <c r="AV488" i="216"/>
  <c r="AU488" i="216"/>
  <c r="BD487" i="216"/>
  <c r="AY487" i="216"/>
  <c r="AX487" i="216"/>
  <c r="AW487" i="216"/>
  <c r="AV487" i="216"/>
  <c r="AU487" i="216"/>
  <c r="BD486" i="216"/>
  <c r="AY486" i="216"/>
  <c r="AX486" i="216"/>
  <c r="AW486" i="216"/>
  <c r="AV486" i="216"/>
  <c r="AU486" i="216"/>
  <c r="BD485" i="216"/>
  <c r="AY485" i="216"/>
  <c r="AX485" i="216"/>
  <c r="AW485" i="216"/>
  <c r="AV485" i="216"/>
  <c r="AU485" i="216"/>
  <c r="BD484" i="216"/>
  <c r="AY484" i="216"/>
  <c r="AX484" i="216"/>
  <c r="AW484" i="216"/>
  <c r="AV484" i="216"/>
  <c r="AU484" i="216"/>
  <c r="BD483" i="216"/>
  <c r="AY483" i="216"/>
  <c r="AX483" i="216"/>
  <c r="AW483" i="216"/>
  <c r="AV483" i="216"/>
  <c r="AU483" i="216"/>
  <c r="BD482" i="216"/>
  <c r="AY482" i="216"/>
  <c r="AX482" i="216"/>
  <c r="AW482" i="216"/>
  <c r="AV482" i="216"/>
  <c r="AU482" i="216"/>
  <c r="BD481" i="216"/>
  <c r="AY481" i="216"/>
  <c r="AX481" i="216"/>
  <c r="AW481" i="216"/>
  <c r="AV481" i="216"/>
  <c r="AU481" i="216"/>
  <c r="BD480" i="216"/>
  <c r="AY480" i="216"/>
  <c r="AX480" i="216"/>
  <c r="AW480" i="216"/>
  <c r="AV480" i="216"/>
  <c r="AU480" i="216"/>
  <c r="BD479" i="216"/>
  <c r="AY479" i="216"/>
  <c r="AX479" i="216"/>
  <c r="AW479" i="216"/>
  <c r="AV479" i="216"/>
  <c r="AU479" i="216"/>
  <c r="BD478" i="216"/>
  <c r="AY478" i="216"/>
  <c r="AX478" i="216"/>
  <c r="AW478" i="216"/>
  <c r="AV478" i="216"/>
  <c r="AU478" i="216"/>
  <c r="BD477" i="216"/>
  <c r="AY477" i="216"/>
  <c r="AX477" i="216"/>
  <c r="AW477" i="216"/>
  <c r="AV477" i="216"/>
  <c r="AU477" i="216"/>
  <c r="BD476" i="216"/>
  <c r="AY476" i="216"/>
  <c r="AX476" i="216"/>
  <c r="AW476" i="216"/>
  <c r="AV476" i="216"/>
  <c r="AU476" i="216"/>
  <c r="BD475" i="216"/>
  <c r="AY475" i="216"/>
  <c r="AX475" i="216"/>
  <c r="AW475" i="216"/>
  <c r="AV475" i="216"/>
  <c r="AU475" i="216"/>
  <c r="BD474" i="216"/>
  <c r="AY474" i="216"/>
  <c r="AX474" i="216"/>
  <c r="AW474" i="216"/>
  <c r="AV474" i="216"/>
  <c r="AU474" i="216"/>
  <c r="BD473" i="216"/>
  <c r="AY473" i="216"/>
  <c r="AX473" i="216"/>
  <c r="AW473" i="216"/>
  <c r="AV473" i="216"/>
  <c r="AU473" i="216"/>
  <c r="BD472" i="216"/>
  <c r="AY472" i="216"/>
  <c r="AX472" i="216"/>
  <c r="AW472" i="216"/>
  <c r="AV472" i="216"/>
  <c r="AU472" i="216"/>
  <c r="BD471" i="216"/>
  <c r="AY471" i="216"/>
  <c r="AX471" i="216"/>
  <c r="AW471" i="216"/>
  <c r="AV471" i="216"/>
  <c r="AU471" i="216"/>
  <c r="BD470" i="216"/>
  <c r="AY470" i="216"/>
  <c r="AX470" i="216"/>
  <c r="AW470" i="216"/>
  <c r="AV470" i="216"/>
  <c r="AU470" i="216"/>
  <c r="BD469" i="216"/>
  <c r="AY469" i="216"/>
  <c r="AX469" i="216"/>
  <c r="AW469" i="216"/>
  <c r="AV469" i="216"/>
  <c r="AU469" i="216"/>
  <c r="BD468" i="216"/>
  <c r="AY468" i="216"/>
  <c r="AX468" i="216"/>
  <c r="AW468" i="216"/>
  <c r="AV468" i="216"/>
  <c r="AU468" i="216"/>
  <c r="BD467" i="216"/>
  <c r="AY467" i="216"/>
  <c r="AX467" i="216"/>
  <c r="AW467" i="216"/>
  <c r="AV467" i="216"/>
  <c r="AU467" i="216"/>
  <c r="BD466" i="216"/>
  <c r="AY466" i="216"/>
  <c r="AX466" i="216"/>
  <c r="AW466" i="216"/>
  <c r="AV466" i="216"/>
  <c r="AU466" i="216"/>
  <c r="BD465" i="216"/>
  <c r="AY465" i="216"/>
  <c r="AX465" i="216"/>
  <c r="AW465" i="216"/>
  <c r="AV465" i="216"/>
  <c r="AU465" i="216"/>
  <c r="BD464" i="216"/>
  <c r="AY464" i="216"/>
  <c r="AX464" i="216"/>
  <c r="AW464" i="216"/>
  <c r="AV464" i="216"/>
  <c r="AU464" i="216"/>
  <c r="BD463" i="216"/>
  <c r="AY463" i="216"/>
  <c r="AX463" i="216"/>
  <c r="AW463" i="216"/>
  <c r="AV463" i="216"/>
  <c r="AU463" i="216"/>
  <c r="BD462" i="216"/>
  <c r="AY462" i="216"/>
  <c r="AX462" i="216"/>
  <c r="AW462" i="216"/>
  <c r="AV462" i="216"/>
  <c r="AU462" i="216"/>
  <c r="BD461" i="216"/>
  <c r="AY461" i="216"/>
  <c r="AX461" i="216"/>
  <c r="AW461" i="216"/>
  <c r="AV461" i="216"/>
  <c r="AU461" i="216"/>
  <c r="BD460" i="216"/>
  <c r="AY460" i="216"/>
  <c r="AX460" i="216"/>
  <c r="AW460" i="216"/>
  <c r="AV460" i="216"/>
  <c r="AU460" i="216"/>
  <c r="BD459" i="216"/>
  <c r="AY459" i="216"/>
  <c r="AX459" i="216"/>
  <c r="AW459" i="216"/>
  <c r="AV459" i="216"/>
  <c r="AU459" i="216"/>
  <c r="BD458" i="216"/>
  <c r="AY458" i="216"/>
  <c r="AX458" i="216"/>
  <c r="AW458" i="216"/>
  <c r="AV458" i="216"/>
  <c r="AU458" i="216"/>
  <c r="BD457" i="216"/>
  <c r="AY457" i="216"/>
  <c r="AX457" i="216"/>
  <c r="AW457" i="216"/>
  <c r="AV457" i="216"/>
  <c r="AU457" i="216"/>
  <c r="BD456" i="216"/>
  <c r="AY456" i="216"/>
  <c r="AX456" i="216"/>
  <c r="AW456" i="216"/>
  <c r="AV456" i="216"/>
  <c r="AU456" i="216"/>
  <c r="BD455" i="216"/>
  <c r="AY455" i="216"/>
  <c r="AX455" i="216"/>
  <c r="AW455" i="216"/>
  <c r="AV455" i="216"/>
  <c r="AU455" i="216"/>
  <c r="BD454" i="216"/>
  <c r="AY454" i="216"/>
  <c r="AX454" i="216"/>
  <c r="AW454" i="216"/>
  <c r="AV454" i="216"/>
  <c r="AU454" i="216"/>
  <c r="BD453" i="216"/>
  <c r="AY453" i="216"/>
  <c r="AX453" i="216"/>
  <c r="AW453" i="216"/>
  <c r="AV453" i="216"/>
  <c r="AU453" i="216"/>
  <c r="BD452" i="216"/>
  <c r="AY452" i="216"/>
  <c r="AX452" i="216"/>
  <c r="AW452" i="216"/>
  <c r="AV452" i="216"/>
  <c r="AU452" i="216"/>
  <c r="BD451" i="216"/>
  <c r="AY451" i="216"/>
  <c r="AX451" i="216"/>
  <c r="AW451" i="216"/>
  <c r="AV451" i="216"/>
  <c r="AU451" i="216"/>
  <c r="BD450" i="216"/>
  <c r="AY450" i="216"/>
  <c r="AX450" i="216"/>
  <c r="AW450" i="216"/>
  <c r="AV450" i="216"/>
  <c r="AU450" i="216"/>
  <c r="BD449" i="216"/>
  <c r="AY449" i="216"/>
  <c r="AX449" i="216"/>
  <c r="AW449" i="216"/>
  <c r="AV449" i="216"/>
  <c r="AU449" i="216"/>
  <c r="BD448" i="216"/>
  <c r="AY448" i="216"/>
  <c r="AX448" i="216"/>
  <c r="AW448" i="216"/>
  <c r="AV448" i="216"/>
  <c r="AU448" i="216"/>
  <c r="BD447" i="216"/>
  <c r="AY447" i="216"/>
  <c r="AX447" i="216"/>
  <c r="AW447" i="216"/>
  <c r="AV447" i="216"/>
  <c r="AU447" i="216"/>
  <c r="BD446" i="216"/>
  <c r="AY446" i="216"/>
  <c r="AX446" i="216"/>
  <c r="AW446" i="216"/>
  <c r="AV446" i="216"/>
  <c r="AU446" i="216"/>
  <c r="BD445" i="216"/>
  <c r="AY445" i="216"/>
  <c r="AX445" i="216"/>
  <c r="AW445" i="216"/>
  <c r="AV445" i="216"/>
  <c r="AU445" i="216"/>
  <c r="BD444" i="216"/>
  <c r="AY444" i="216"/>
  <c r="AX444" i="216"/>
  <c r="AW444" i="216"/>
  <c r="AV444" i="216"/>
  <c r="AU444" i="216"/>
  <c r="BD443" i="216"/>
  <c r="AY443" i="216"/>
  <c r="AX443" i="216"/>
  <c r="AW443" i="216"/>
  <c r="AV443" i="216"/>
  <c r="AU443" i="216"/>
  <c r="BD442" i="216"/>
  <c r="AY442" i="216"/>
  <c r="AX442" i="216"/>
  <c r="AW442" i="216"/>
  <c r="AV442" i="216"/>
  <c r="AU442" i="216"/>
  <c r="BD441" i="216"/>
  <c r="AY441" i="216"/>
  <c r="AX441" i="216"/>
  <c r="AW441" i="216"/>
  <c r="AV441" i="216"/>
  <c r="AU441" i="216"/>
  <c r="BD440" i="216"/>
  <c r="AY440" i="216"/>
  <c r="AX440" i="216"/>
  <c r="AW440" i="216"/>
  <c r="AV440" i="216"/>
  <c r="AU440" i="216"/>
  <c r="BD439" i="216"/>
  <c r="AY439" i="216"/>
  <c r="AX439" i="216"/>
  <c r="AW439" i="216"/>
  <c r="AV439" i="216"/>
  <c r="AU439" i="216"/>
  <c r="BD438" i="216"/>
  <c r="AY438" i="216"/>
  <c r="AX438" i="216"/>
  <c r="AW438" i="216"/>
  <c r="AV438" i="216"/>
  <c r="AU438" i="216"/>
  <c r="BD437" i="216"/>
  <c r="AY437" i="216"/>
  <c r="AX437" i="216"/>
  <c r="AW437" i="216"/>
  <c r="AV437" i="216"/>
  <c r="AU437" i="216"/>
  <c r="BD436" i="216"/>
  <c r="AY436" i="216"/>
  <c r="AX436" i="216"/>
  <c r="AW436" i="216"/>
  <c r="AV436" i="216"/>
  <c r="AU436" i="216"/>
  <c r="BD435" i="216"/>
  <c r="AY435" i="216"/>
  <c r="AX435" i="216"/>
  <c r="AW435" i="216"/>
  <c r="AV435" i="216"/>
  <c r="AU435" i="216"/>
  <c r="BD434" i="216"/>
  <c r="AY434" i="216"/>
  <c r="AX434" i="216"/>
  <c r="AW434" i="216"/>
  <c r="AV434" i="216"/>
  <c r="AU434" i="216"/>
  <c r="BD433" i="216"/>
  <c r="AY433" i="216"/>
  <c r="AX433" i="216"/>
  <c r="AW433" i="216"/>
  <c r="AV433" i="216"/>
  <c r="AU433" i="216"/>
  <c r="BD432" i="216"/>
  <c r="AY432" i="216"/>
  <c r="AX432" i="216"/>
  <c r="AW432" i="216"/>
  <c r="AV432" i="216"/>
  <c r="AU432" i="216"/>
  <c r="BD431" i="216"/>
  <c r="AY431" i="216"/>
  <c r="AX431" i="216"/>
  <c r="AW431" i="216"/>
  <c r="AV431" i="216"/>
  <c r="AU431" i="216"/>
  <c r="BD430" i="216"/>
  <c r="AY430" i="216"/>
  <c r="AX430" i="216"/>
  <c r="AW430" i="216"/>
  <c r="AV430" i="216"/>
  <c r="AU430" i="216"/>
  <c r="BD429" i="216"/>
  <c r="AY429" i="216"/>
  <c r="AX429" i="216"/>
  <c r="AW429" i="216"/>
  <c r="AV429" i="216"/>
  <c r="AU429" i="216"/>
  <c r="BD428" i="216"/>
  <c r="AY428" i="216"/>
  <c r="AX428" i="216"/>
  <c r="AW428" i="216"/>
  <c r="AV428" i="216"/>
  <c r="AU428" i="216"/>
  <c r="BD427" i="216"/>
  <c r="AY427" i="216"/>
  <c r="AX427" i="216"/>
  <c r="AW427" i="216"/>
  <c r="AV427" i="216"/>
  <c r="AU427" i="216"/>
  <c r="BD426" i="216"/>
  <c r="AY426" i="216"/>
  <c r="AX426" i="216"/>
  <c r="AW426" i="216"/>
  <c r="AV426" i="216"/>
  <c r="AU426" i="216"/>
  <c r="BD425" i="216"/>
  <c r="AY425" i="216"/>
  <c r="AX425" i="216"/>
  <c r="AW425" i="216"/>
  <c r="AV425" i="216"/>
  <c r="AU425" i="216"/>
  <c r="BD424" i="216"/>
  <c r="AY424" i="216"/>
  <c r="AX424" i="216"/>
  <c r="AW424" i="216"/>
  <c r="AV424" i="216"/>
  <c r="AU424" i="216"/>
  <c r="BD423" i="216"/>
  <c r="AY423" i="216"/>
  <c r="AX423" i="216"/>
  <c r="AW423" i="216"/>
  <c r="AV423" i="216"/>
  <c r="AU423" i="216"/>
  <c r="BD422" i="216"/>
  <c r="AY422" i="216"/>
  <c r="AX422" i="216"/>
  <c r="AW422" i="216"/>
  <c r="AV422" i="216"/>
  <c r="AU422" i="216"/>
  <c r="BD421" i="216"/>
  <c r="AY421" i="216"/>
  <c r="AX421" i="216"/>
  <c r="AW421" i="216"/>
  <c r="AV421" i="216"/>
  <c r="AU421" i="216"/>
  <c r="BD420" i="216"/>
  <c r="AY420" i="216"/>
  <c r="AX420" i="216"/>
  <c r="AW420" i="216"/>
  <c r="AV420" i="216"/>
  <c r="AU420" i="216"/>
  <c r="BD419" i="216"/>
  <c r="AY419" i="216"/>
  <c r="AX419" i="216"/>
  <c r="AW419" i="216"/>
  <c r="AV419" i="216"/>
  <c r="AU419" i="216"/>
  <c r="BD418" i="216"/>
  <c r="AY418" i="216"/>
  <c r="AX418" i="216"/>
  <c r="AW418" i="216"/>
  <c r="AV418" i="216"/>
  <c r="AU418" i="216"/>
  <c r="BD417" i="216"/>
  <c r="AY417" i="216"/>
  <c r="AX417" i="216"/>
  <c r="AW417" i="216"/>
  <c r="AV417" i="216"/>
  <c r="AU417" i="216"/>
  <c r="BD416" i="216"/>
  <c r="AY416" i="216"/>
  <c r="AX416" i="216"/>
  <c r="AW416" i="216"/>
  <c r="AV416" i="216"/>
  <c r="AU416" i="216"/>
  <c r="BD415" i="216"/>
  <c r="AY415" i="216"/>
  <c r="AX415" i="216"/>
  <c r="AW415" i="216"/>
  <c r="AV415" i="216"/>
  <c r="AU415" i="216"/>
  <c r="BD414" i="216"/>
  <c r="AY414" i="216"/>
  <c r="AX414" i="216"/>
  <c r="AW414" i="216"/>
  <c r="AV414" i="216"/>
  <c r="AU414" i="216"/>
  <c r="BD413" i="216"/>
  <c r="AY413" i="216"/>
  <c r="AX413" i="216"/>
  <c r="AW413" i="216"/>
  <c r="AV413" i="216"/>
  <c r="AU413" i="216"/>
  <c r="BD412" i="216"/>
  <c r="AY412" i="216"/>
  <c r="AX412" i="216"/>
  <c r="AW412" i="216"/>
  <c r="AV412" i="216"/>
  <c r="AU412" i="216"/>
  <c r="BD411" i="216"/>
  <c r="AY411" i="216"/>
  <c r="AX411" i="216"/>
  <c r="AW411" i="216"/>
  <c r="AV411" i="216"/>
  <c r="AU411" i="216"/>
  <c r="BD410" i="216"/>
  <c r="AY410" i="216"/>
  <c r="AX410" i="216"/>
  <c r="AW410" i="216"/>
  <c r="AV410" i="216"/>
  <c r="AU410" i="216"/>
  <c r="BD409" i="216"/>
  <c r="AY409" i="216"/>
  <c r="AX409" i="216"/>
  <c r="AW409" i="216"/>
  <c r="AV409" i="216"/>
  <c r="AU409" i="216"/>
  <c r="BD408" i="216"/>
  <c r="AY408" i="216"/>
  <c r="AX408" i="216"/>
  <c r="AW408" i="216"/>
  <c r="AV408" i="216"/>
  <c r="AU408" i="216"/>
  <c r="BD407" i="216"/>
  <c r="AY407" i="216"/>
  <c r="AX407" i="216"/>
  <c r="AW407" i="216"/>
  <c r="AV407" i="216"/>
  <c r="AU407" i="216"/>
  <c r="BD406" i="216"/>
  <c r="AY406" i="216"/>
  <c r="AX406" i="216"/>
  <c r="AW406" i="216"/>
  <c r="AV406" i="216"/>
  <c r="AU406" i="216"/>
  <c r="BD405" i="216"/>
  <c r="AY405" i="216"/>
  <c r="AX405" i="216"/>
  <c r="AW405" i="216"/>
  <c r="AV405" i="216"/>
  <c r="AU405" i="216"/>
  <c r="BD404" i="216"/>
  <c r="AY404" i="216"/>
  <c r="AX404" i="216"/>
  <c r="AW404" i="216"/>
  <c r="AV404" i="216"/>
  <c r="AU404" i="216"/>
  <c r="BD403" i="216"/>
  <c r="AY403" i="216"/>
  <c r="AX403" i="216"/>
  <c r="AW403" i="216"/>
  <c r="AV403" i="216"/>
  <c r="AU403" i="216"/>
  <c r="BD402" i="216"/>
  <c r="AY402" i="216"/>
  <c r="AX402" i="216"/>
  <c r="AW402" i="216"/>
  <c r="AV402" i="216"/>
  <c r="AU402" i="216"/>
  <c r="BD401" i="216"/>
  <c r="AY401" i="216"/>
  <c r="AX401" i="216"/>
  <c r="AW401" i="216"/>
  <c r="AV401" i="216"/>
  <c r="AU401" i="216"/>
  <c r="BD400" i="216"/>
  <c r="AY400" i="216"/>
  <c r="AX400" i="216"/>
  <c r="AW400" i="216"/>
  <c r="AV400" i="216"/>
  <c r="AU400" i="216"/>
  <c r="BD399" i="216"/>
  <c r="AY399" i="216"/>
  <c r="AX399" i="216"/>
  <c r="AW399" i="216"/>
  <c r="AV399" i="216"/>
  <c r="AU399" i="216"/>
  <c r="BD398" i="216"/>
  <c r="AY398" i="216"/>
  <c r="AX398" i="216"/>
  <c r="AW398" i="216"/>
  <c r="AV398" i="216"/>
  <c r="AU398" i="216"/>
  <c r="BD397" i="216"/>
  <c r="AY397" i="216"/>
  <c r="AX397" i="216"/>
  <c r="AW397" i="216"/>
  <c r="AV397" i="216"/>
  <c r="AU397" i="216"/>
  <c r="BD396" i="216"/>
  <c r="AY396" i="216"/>
  <c r="AX396" i="216"/>
  <c r="AW396" i="216"/>
  <c r="AV396" i="216"/>
  <c r="AU396" i="216"/>
  <c r="BD395" i="216"/>
  <c r="AY395" i="216"/>
  <c r="AX395" i="216"/>
  <c r="AW395" i="216"/>
  <c r="AV395" i="216"/>
  <c r="AU395" i="216"/>
  <c r="BD394" i="216"/>
  <c r="AY394" i="216"/>
  <c r="AX394" i="216"/>
  <c r="AW394" i="216"/>
  <c r="AV394" i="216"/>
  <c r="AU394" i="216"/>
  <c r="BD393" i="216"/>
  <c r="AY393" i="216"/>
  <c r="AX393" i="216"/>
  <c r="AW393" i="216"/>
  <c r="AV393" i="216"/>
  <c r="AU393" i="216"/>
  <c r="BD392" i="216"/>
  <c r="AY392" i="216"/>
  <c r="AX392" i="216"/>
  <c r="AW392" i="216"/>
  <c r="AV392" i="216"/>
  <c r="AU392" i="216"/>
  <c r="BD391" i="216"/>
  <c r="AY391" i="216"/>
  <c r="AX391" i="216"/>
  <c r="AW391" i="216"/>
  <c r="AV391" i="216"/>
  <c r="AU391" i="216"/>
  <c r="BD390" i="216"/>
  <c r="AY390" i="216"/>
  <c r="AX390" i="216"/>
  <c r="AW390" i="216"/>
  <c r="AV390" i="216"/>
  <c r="AU390" i="216"/>
  <c r="BD389" i="216"/>
  <c r="AY389" i="216"/>
  <c r="AX389" i="216"/>
  <c r="AW389" i="216"/>
  <c r="AV389" i="216"/>
  <c r="AU389" i="216"/>
  <c r="BD388" i="216"/>
  <c r="AY388" i="216"/>
  <c r="AX388" i="216"/>
  <c r="AW388" i="216"/>
  <c r="AV388" i="216"/>
  <c r="AU388" i="216"/>
  <c r="BD387" i="216"/>
  <c r="AY387" i="216"/>
  <c r="AX387" i="216"/>
  <c r="AW387" i="216"/>
  <c r="AV387" i="216"/>
  <c r="AU387" i="216"/>
  <c r="BD386" i="216"/>
  <c r="AY386" i="216"/>
  <c r="AX386" i="216"/>
  <c r="AW386" i="216"/>
  <c r="AV386" i="216"/>
  <c r="AU386" i="216"/>
  <c r="BD385" i="216"/>
  <c r="AY385" i="216"/>
  <c r="AX385" i="216"/>
  <c r="AW385" i="216"/>
  <c r="AV385" i="216"/>
  <c r="AU385" i="216"/>
  <c r="BD384" i="216"/>
  <c r="AY384" i="216"/>
  <c r="AX384" i="216"/>
  <c r="AW384" i="216"/>
  <c r="AV384" i="216"/>
  <c r="AU384" i="216"/>
  <c r="BD383" i="216"/>
  <c r="AY383" i="216"/>
  <c r="AX383" i="216"/>
  <c r="AW383" i="216"/>
  <c r="AV383" i="216"/>
  <c r="AU383" i="216"/>
  <c r="BD382" i="216"/>
  <c r="AY382" i="216"/>
  <c r="AX382" i="216"/>
  <c r="AW382" i="216"/>
  <c r="AV382" i="216"/>
  <c r="AU382" i="216"/>
  <c r="BD381" i="216"/>
  <c r="AY381" i="216"/>
  <c r="AX381" i="216"/>
  <c r="AW381" i="216"/>
  <c r="AV381" i="216"/>
  <c r="AU381" i="216"/>
  <c r="BD380" i="216"/>
  <c r="AY380" i="216"/>
  <c r="AX380" i="216"/>
  <c r="AW380" i="216"/>
  <c r="AV380" i="216"/>
  <c r="AU380" i="216"/>
  <c r="BD379" i="216"/>
  <c r="AY379" i="216"/>
  <c r="AX379" i="216"/>
  <c r="AW379" i="216"/>
  <c r="AV379" i="216"/>
  <c r="AU379" i="216"/>
  <c r="BD378" i="216"/>
  <c r="AY378" i="216"/>
  <c r="AX378" i="216"/>
  <c r="AW378" i="216"/>
  <c r="AV378" i="216"/>
  <c r="AU378" i="216"/>
  <c r="BD377" i="216"/>
  <c r="AY377" i="216"/>
  <c r="AX377" i="216"/>
  <c r="AW377" i="216"/>
  <c r="AV377" i="216"/>
  <c r="AU377" i="216"/>
  <c r="BD376" i="216"/>
  <c r="AY376" i="216"/>
  <c r="AX376" i="216"/>
  <c r="AW376" i="216"/>
  <c r="AV376" i="216"/>
  <c r="AU376" i="216"/>
  <c r="BD375" i="216"/>
  <c r="AY375" i="216"/>
  <c r="AX375" i="216"/>
  <c r="AW375" i="216"/>
  <c r="AV375" i="216"/>
  <c r="AU375" i="216"/>
  <c r="BD374" i="216"/>
  <c r="AY374" i="216"/>
  <c r="AX374" i="216"/>
  <c r="AW374" i="216"/>
  <c r="AV374" i="216"/>
  <c r="AU374" i="216"/>
  <c r="BD373" i="216"/>
  <c r="AY373" i="216"/>
  <c r="AX373" i="216"/>
  <c r="AW373" i="216"/>
  <c r="AV373" i="216"/>
  <c r="AU373" i="216"/>
  <c r="BD372" i="216"/>
  <c r="AY372" i="216"/>
  <c r="AX372" i="216"/>
  <c r="AW372" i="216"/>
  <c r="AV372" i="216"/>
  <c r="AU372" i="216"/>
  <c r="BD371" i="216"/>
  <c r="AY371" i="216"/>
  <c r="AX371" i="216"/>
  <c r="AW371" i="216"/>
  <c r="AV371" i="216"/>
  <c r="AU371" i="216"/>
  <c r="BD370" i="216"/>
  <c r="AY370" i="216"/>
  <c r="AX370" i="216"/>
  <c r="AW370" i="216"/>
  <c r="AV370" i="216"/>
  <c r="AU370" i="216"/>
  <c r="BD369" i="216"/>
  <c r="AY369" i="216"/>
  <c r="AX369" i="216"/>
  <c r="AW369" i="216"/>
  <c r="AV369" i="216"/>
  <c r="AU369" i="216"/>
  <c r="BD368" i="216"/>
  <c r="AY368" i="216"/>
  <c r="AX368" i="216"/>
  <c r="AW368" i="216"/>
  <c r="AV368" i="216"/>
  <c r="AU368" i="216"/>
  <c r="BD367" i="216"/>
  <c r="AY367" i="216"/>
  <c r="AX367" i="216"/>
  <c r="AW367" i="216"/>
  <c r="AV367" i="216"/>
  <c r="AU367" i="216"/>
  <c r="BD366" i="216"/>
  <c r="AY366" i="216"/>
  <c r="AX366" i="216"/>
  <c r="AW366" i="216"/>
  <c r="AV366" i="216"/>
  <c r="AU366" i="216"/>
  <c r="BD365" i="216"/>
  <c r="AY365" i="216"/>
  <c r="AX365" i="216"/>
  <c r="AW365" i="216"/>
  <c r="AV365" i="216"/>
  <c r="AU365" i="216"/>
  <c r="BD364" i="216"/>
  <c r="AY364" i="216"/>
  <c r="AX364" i="216"/>
  <c r="AW364" i="216"/>
  <c r="AV364" i="216"/>
  <c r="AU364" i="216"/>
  <c r="BD363" i="216"/>
  <c r="AY363" i="216"/>
  <c r="AX363" i="216"/>
  <c r="AW363" i="216"/>
  <c r="AV363" i="216"/>
  <c r="AU363" i="216"/>
  <c r="BD362" i="216"/>
  <c r="AY362" i="216"/>
  <c r="AX362" i="216"/>
  <c r="AW362" i="216"/>
  <c r="AV362" i="216"/>
  <c r="AU362" i="216"/>
  <c r="BD361" i="216"/>
  <c r="AY361" i="216"/>
  <c r="AX361" i="216"/>
  <c r="AW361" i="216"/>
  <c r="AV361" i="216"/>
  <c r="AU361" i="216"/>
  <c r="BD360" i="216"/>
  <c r="AY360" i="216"/>
  <c r="AX360" i="216"/>
  <c r="AW360" i="216"/>
  <c r="AV360" i="216"/>
  <c r="AU360" i="216"/>
  <c r="BD359" i="216"/>
  <c r="AY359" i="216"/>
  <c r="AX359" i="216"/>
  <c r="AW359" i="216"/>
  <c r="AV359" i="216"/>
  <c r="AU359" i="216"/>
  <c r="BD358" i="216"/>
  <c r="AY358" i="216"/>
  <c r="AX358" i="216"/>
  <c r="AW358" i="216"/>
  <c r="AV358" i="216"/>
  <c r="AU358" i="216"/>
  <c r="BD357" i="216"/>
  <c r="AY357" i="216"/>
  <c r="AX357" i="216"/>
  <c r="AW357" i="216"/>
  <c r="AV357" i="216"/>
  <c r="AU357" i="216"/>
  <c r="BD356" i="216"/>
  <c r="AY356" i="216"/>
  <c r="AX356" i="216"/>
  <c r="AW356" i="216"/>
  <c r="AV356" i="216"/>
  <c r="AU356" i="216"/>
  <c r="BD355" i="216"/>
  <c r="AY355" i="216"/>
  <c r="AX355" i="216"/>
  <c r="AW355" i="216"/>
  <c r="AV355" i="216"/>
  <c r="AU355" i="216"/>
  <c r="BD354" i="216"/>
  <c r="AY354" i="216"/>
  <c r="AX354" i="216"/>
  <c r="AW354" i="216"/>
  <c r="AV354" i="216"/>
  <c r="AU354" i="216"/>
  <c r="BD353" i="216"/>
  <c r="AY353" i="216"/>
  <c r="AX353" i="216"/>
  <c r="AW353" i="216"/>
  <c r="AV353" i="216"/>
  <c r="AU353" i="216"/>
  <c r="BD352" i="216"/>
  <c r="AY352" i="216"/>
  <c r="AX352" i="216"/>
  <c r="AW352" i="216"/>
  <c r="AV352" i="216"/>
  <c r="AU352" i="216"/>
  <c r="BD351" i="216"/>
  <c r="AY351" i="216"/>
  <c r="AX351" i="216"/>
  <c r="AW351" i="216"/>
  <c r="AV351" i="216"/>
  <c r="AU351" i="216"/>
  <c r="BD350" i="216"/>
  <c r="AY350" i="216"/>
  <c r="AX350" i="216"/>
  <c r="AW350" i="216"/>
  <c r="AV350" i="216"/>
  <c r="AU350" i="216"/>
  <c r="BD349" i="216"/>
  <c r="AY349" i="216"/>
  <c r="AX349" i="216"/>
  <c r="AW349" i="216"/>
  <c r="AV349" i="216"/>
  <c r="AU349" i="216"/>
  <c r="BD348" i="216"/>
  <c r="AY348" i="216"/>
  <c r="AX348" i="216"/>
  <c r="AW348" i="216"/>
  <c r="AV348" i="216"/>
  <c r="AU348" i="216"/>
  <c r="BD347" i="216"/>
  <c r="AY347" i="216"/>
  <c r="AX347" i="216"/>
  <c r="AW347" i="216"/>
  <c r="AV347" i="216"/>
  <c r="AU347" i="216"/>
  <c r="BD346" i="216"/>
  <c r="AY346" i="216"/>
  <c r="AX346" i="216"/>
  <c r="AW346" i="216"/>
  <c r="AV346" i="216"/>
  <c r="AU346" i="216"/>
  <c r="BD345" i="216"/>
  <c r="AY345" i="216"/>
  <c r="AX345" i="216"/>
  <c r="AW345" i="216"/>
  <c r="AV345" i="216"/>
  <c r="AU345" i="216"/>
  <c r="BD344" i="216"/>
  <c r="AY344" i="216"/>
  <c r="AX344" i="216"/>
  <c r="AW344" i="216"/>
  <c r="AV344" i="216"/>
  <c r="AU344" i="216"/>
  <c r="BD343" i="216"/>
  <c r="AY343" i="216"/>
  <c r="AX343" i="216"/>
  <c r="AW343" i="216"/>
  <c r="AV343" i="216"/>
  <c r="AU343" i="216"/>
  <c r="BD342" i="216"/>
  <c r="AY342" i="216"/>
  <c r="AX342" i="216"/>
  <c r="AW342" i="216"/>
  <c r="AV342" i="216"/>
  <c r="AU342" i="216"/>
  <c r="BD341" i="216"/>
  <c r="AY341" i="216"/>
  <c r="AX341" i="216"/>
  <c r="AW341" i="216"/>
  <c r="AV341" i="216"/>
  <c r="AU341" i="216"/>
  <c r="BD340" i="216"/>
  <c r="AY340" i="216"/>
  <c r="AX340" i="216"/>
  <c r="AW340" i="216"/>
  <c r="AV340" i="216"/>
  <c r="AU340" i="216"/>
  <c r="BD339" i="216"/>
  <c r="AY339" i="216"/>
  <c r="AX339" i="216"/>
  <c r="AW339" i="216"/>
  <c r="AV339" i="216"/>
  <c r="AU339" i="216"/>
  <c r="BD338" i="216"/>
  <c r="AY338" i="216"/>
  <c r="AX338" i="216"/>
  <c r="AW338" i="216"/>
  <c r="AV338" i="216"/>
  <c r="AU338" i="216"/>
  <c r="BD337" i="216"/>
  <c r="AY337" i="216"/>
  <c r="AX337" i="216"/>
  <c r="AW337" i="216"/>
  <c r="AV337" i="216"/>
  <c r="AU337" i="216"/>
  <c r="BD336" i="216"/>
  <c r="AY336" i="216"/>
  <c r="AX336" i="216"/>
  <c r="AW336" i="216"/>
  <c r="AV336" i="216"/>
  <c r="AU336" i="216"/>
  <c r="BD335" i="216"/>
  <c r="AY335" i="216"/>
  <c r="AX335" i="216"/>
  <c r="AW335" i="216"/>
  <c r="AV335" i="216"/>
  <c r="AU335" i="216"/>
  <c r="BD334" i="216"/>
  <c r="AY334" i="216"/>
  <c r="AX334" i="216"/>
  <c r="AW334" i="216"/>
  <c r="AV334" i="216"/>
  <c r="AU334" i="216"/>
  <c r="BD333" i="216"/>
  <c r="AY333" i="216"/>
  <c r="AX333" i="216"/>
  <c r="AW333" i="216"/>
  <c r="AV333" i="216"/>
  <c r="AU333" i="216"/>
  <c r="BD332" i="216"/>
  <c r="AY332" i="216"/>
  <c r="AX332" i="216"/>
  <c r="AW332" i="216"/>
  <c r="AV332" i="216"/>
  <c r="AU332" i="216"/>
  <c r="BD331" i="216"/>
  <c r="AY331" i="216"/>
  <c r="AX331" i="216"/>
  <c r="AW331" i="216"/>
  <c r="AV331" i="216"/>
  <c r="AU331" i="216"/>
  <c r="BD330" i="216"/>
  <c r="AY330" i="216"/>
  <c r="AX330" i="216"/>
  <c r="AW330" i="216"/>
  <c r="AV330" i="216"/>
  <c r="AU330" i="216"/>
  <c r="BD329" i="216"/>
  <c r="AY329" i="216"/>
  <c r="AX329" i="216"/>
  <c r="AW329" i="216"/>
  <c r="AV329" i="216"/>
  <c r="AU329" i="216"/>
  <c r="BD328" i="216"/>
  <c r="AY328" i="216"/>
  <c r="AX328" i="216"/>
  <c r="AW328" i="216"/>
  <c r="AV328" i="216"/>
  <c r="AU328" i="216"/>
  <c r="BD327" i="216"/>
  <c r="AY327" i="216"/>
  <c r="AX327" i="216"/>
  <c r="AW327" i="216"/>
  <c r="AV327" i="216"/>
  <c r="AU327" i="216"/>
  <c r="BD326" i="216"/>
  <c r="AY326" i="216"/>
  <c r="AX326" i="216"/>
  <c r="AW326" i="216"/>
  <c r="AV326" i="216"/>
  <c r="AU326" i="216"/>
  <c r="BD325" i="216"/>
  <c r="AY325" i="216"/>
  <c r="AX325" i="216"/>
  <c r="AW325" i="216"/>
  <c r="AV325" i="216"/>
  <c r="AU325" i="216"/>
  <c r="BD324" i="216"/>
  <c r="AY324" i="216"/>
  <c r="AX324" i="216"/>
  <c r="AW324" i="216"/>
  <c r="AV324" i="216"/>
  <c r="AU324" i="216"/>
  <c r="BD323" i="216"/>
  <c r="AY323" i="216"/>
  <c r="AX323" i="216"/>
  <c r="AW323" i="216"/>
  <c r="AV323" i="216"/>
  <c r="AU323" i="216"/>
  <c r="BD322" i="216"/>
  <c r="AY322" i="216"/>
  <c r="AX322" i="216"/>
  <c r="AW322" i="216"/>
  <c r="AV322" i="216"/>
  <c r="AU322" i="216"/>
  <c r="BD321" i="216"/>
  <c r="AY321" i="216"/>
  <c r="AX321" i="216"/>
  <c r="AW321" i="216"/>
  <c r="AV321" i="216"/>
  <c r="AU321" i="216"/>
  <c r="BD320" i="216"/>
  <c r="AY320" i="216"/>
  <c r="AX320" i="216"/>
  <c r="AW320" i="216"/>
  <c r="AV320" i="216"/>
  <c r="AU320" i="216"/>
  <c r="BD319" i="216"/>
  <c r="AY319" i="216"/>
  <c r="AX319" i="216"/>
  <c r="AW319" i="216"/>
  <c r="AV319" i="216"/>
  <c r="AU319" i="216"/>
  <c r="BD318" i="216"/>
  <c r="AY318" i="216"/>
  <c r="AX318" i="216"/>
  <c r="AW318" i="216"/>
  <c r="AV318" i="216"/>
  <c r="AU318" i="216"/>
  <c r="BD317" i="216"/>
  <c r="AY317" i="216"/>
  <c r="AX317" i="216"/>
  <c r="AW317" i="216"/>
  <c r="AV317" i="216"/>
  <c r="AU317" i="216"/>
  <c r="BD316" i="216"/>
  <c r="AY316" i="216"/>
  <c r="AX316" i="216"/>
  <c r="AW316" i="216"/>
  <c r="AV316" i="216"/>
  <c r="AU316" i="216"/>
  <c r="BD315" i="216"/>
  <c r="AY315" i="216"/>
  <c r="AX315" i="216"/>
  <c r="AW315" i="216"/>
  <c r="AV315" i="216"/>
  <c r="AU315" i="216"/>
  <c r="BD314" i="216"/>
  <c r="AY314" i="216"/>
  <c r="AX314" i="216"/>
  <c r="AW314" i="216"/>
  <c r="AV314" i="216"/>
  <c r="AU314" i="216"/>
  <c r="BD313" i="216"/>
  <c r="AY313" i="216"/>
  <c r="AX313" i="216"/>
  <c r="AW313" i="216"/>
  <c r="AV313" i="216"/>
  <c r="AU313" i="216"/>
  <c r="BD312" i="216"/>
  <c r="AY312" i="216"/>
  <c r="AX312" i="216"/>
  <c r="AW312" i="216"/>
  <c r="AV312" i="216"/>
  <c r="AU312" i="216"/>
  <c r="BD311" i="216"/>
  <c r="AY311" i="216"/>
  <c r="AX311" i="216"/>
  <c r="AW311" i="216"/>
  <c r="AV311" i="216"/>
  <c r="AU311" i="216"/>
  <c r="BD310" i="216"/>
  <c r="AY310" i="216"/>
  <c r="AX310" i="216"/>
  <c r="AW310" i="216"/>
  <c r="AV310" i="216"/>
  <c r="AU310" i="216"/>
  <c r="BD309" i="216"/>
  <c r="AY309" i="216"/>
  <c r="AX309" i="216"/>
  <c r="AW309" i="216"/>
  <c r="AV309" i="216"/>
  <c r="AU309" i="216"/>
  <c r="BD308" i="216"/>
  <c r="AY308" i="216"/>
  <c r="AX308" i="216"/>
  <c r="AW308" i="216"/>
  <c r="AV308" i="216"/>
  <c r="AU308" i="216"/>
  <c r="BD307" i="216"/>
  <c r="AY307" i="216"/>
  <c r="AX307" i="216"/>
  <c r="AW307" i="216"/>
  <c r="AV307" i="216"/>
  <c r="AU307" i="216"/>
  <c r="BD306" i="216"/>
  <c r="AY306" i="216"/>
  <c r="AX306" i="216"/>
  <c r="AW306" i="216"/>
  <c r="AV306" i="216"/>
  <c r="AU306" i="216"/>
  <c r="BD305" i="216"/>
  <c r="AY305" i="216"/>
  <c r="AX305" i="216"/>
  <c r="AW305" i="216"/>
  <c r="AV305" i="216"/>
  <c r="AU305" i="216"/>
  <c r="BD304" i="216"/>
  <c r="AY304" i="216"/>
  <c r="AX304" i="216"/>
  <c r="AW304" i="216"/>
  <c r="AV304" i="216"/>
  <c r="AU304" i="216"/>
  <c r="BD303" i="216"/>
  <c r="AY303" i="216"/>
  <c r="AX303" i="216"/>
  <c r="AW303" i="216"/>
  <c r="AV303" i="216"/>
  <c r="AU303" i="216"/>
  <c r="BD302" i="216"/>
  <c r="AY302" i="216"/>
  <c r="AX302" i="216"/>
  <c r="AW302" i="216"/>
  <c r="AV302" i="216"/>
  <c r="AU302" i="216"/>
  <c r="BD301" i="216"/>
  <c r="AY301" i="216"/>
  <c r="AX301" i="216"/>
  <c r="AW301" i="216"/>
  <c r="AV301" i="216"/>
  <c r="AU301" i="216"/>
  <c r="BD300" i="216"/>
  <c r="AY300" i="216"/>
  <c r="AX300" i="216"/>
  <c r="AW300" i="216"/>
  <c r="AV300" i="216"/>
  <c r="AU300" i="216"/>
  <c r="BD299" i="216"/>
  <c r="AY299" i="216"/>
  <c r="AX299" i="216"/>
  <c r="AW299" i="216"/>
  <c r="AV299" i="216"/>
  <c r="AU299" i="216"/>
  <c r="BD298" i="216"/>
  <c r="AY298" i="216"/>
  <c r="AX298" i="216"/>
  <c r="AW298" i="216"/>
  <c r="AV298" i="216"/>
  <c r="AU298" i="216"/>
  <c r="BD297" i="216"/>
  <c r="AY297" i="216"/>
  <c r="AX297" i="216"/>
  <c r="AW297" i="216"/>
  <c r="AV297" i="216"/>
  <c r="AU297" i="216"/>
  <c r="BD296" i="216"/>
  <c r="AY296" i="216"/>
  <c r="AX296" i="216"/>
  <c r="AW296" i="216"/>
  <c r="AV296" i="216"/>
  <c r="AU296" i="216"/>
  <c r="BD295" i="216"/>
  <c r="AY295" i="216"/>
  <c r="AX295" i="216"/>
  <c r="AW295" i="216"/>
  <c r="AV295" i="216"/>
  <c r="AU295" i="216"/>
  <c r="BD294" i="216"/>
  <c r="AY294" i="216"/>
  <c r="AX294" i="216"/>
  <c r="AW294" i="216"/>
  <c r="AV294" i="216"/>
  <c r="AU294" i="216"/>
  <c r="BD293" i="216"/>
  <c r="AY293" i="216"/>
  <c r="AX293" i="216"/>
  <c r="AW293" i="216"/>
  <c r="AV293" i="216"/>
  <c r="AU293" i="216"/>
  <c r="BD292" i="216"/>
  <c r="AY292" i="216"/>
  <c r="AX292" i="216"/>
  <c r="AW292" i="216"/>
  <c r="AV292" i="216"/>
  <c r="AU292" i="216"/>
  <c r="BD291" i="216"/>
  <c r="AY291" i="216"/>
  <c r="AX291" i="216"/>
  <c r="AW291" i="216"/>
  <c r="AV291" i="216"/>
  <c r="AU291" i="216"/>
  <c r="BD290" i="216"/>
  <c r="AY290" i="216"/>
  <c r="AX290" i="216"/>
  <c r="AW290" i="216"/>
  <c r="AV290" i="216"/>
  <c r="AU290" i="216"/>
  <c r="BD289" i="216"/>
  <c r="AY289" i="216"/>
  <c r="AX289" i="216"/>
  <c r="AW289" i="216"/>
  <c r="AV289" i="216"/>
  <c r="AU289" i="216"/>
  <c r="BD288" i="216"/>
  <c r="AY288" i="216"/>
  <c r="AX288" i="216"/>
  <c r="AW288" i="216"/>
  <c r="AV288" i="216"/>
  <c r="AU288" i="216"/>
  <c r="BD287" i="216"/>
  <c r="AY287" i="216"/>
  <c r="AX287" i="216"/>
  <c r="AW287" i="216"/>
  <c r="AV287" i="216"/>
  <c r="AU287" i="216"/>
  <c r="BD286" i="216"/>
  <c r="AY286" i="216"/>
  <c r="AX286" i="216"/>
  <c r="AW286" i="216"/>
  <c r="AV286" i="216"/>
  <c r="AU286" i="216"/>
  <c r="BD285" i="216"/>
  <c r="AY285" i="216"/>
  <c r="AX285" i="216"/>
  <c r="AW285" i="216"/>
  <c r="AV285" i="216"/>
  <c r="AU285" i="216"/>
  <c r="BD284" i="216"/>
  <c r="AY284" i="216"/>
  <c r="AX284" i="216"/>
  <c r="AW284" i="216"/>
  <c r="AV284" i="216"/>
  <c r="AU284" i="216"/>
  <c r="BD283" i="216"/>
  <c r="AY283" i="216"/>
  <c r="AX283" i="216"/>
  <c r="AW283" i="216"/>
  <c r="AV283" i="216"/>
  <c r="AU283" i="216"/>
  <c r="BD282" i="216"/>
  <c r="AY282" i="216"/>
  <c r="AX282" i="216"/>
  <c r="AW282" i="216"/>
  <c r="AV282" i="216"/>
  <c r="AU282" i="216"/>
  <c r="BD281" i="216"/>
  <c r="AY281" i="216"/>
  <c r="AX281" i="216"/>
  <c r="AW281" i="216"/>
  <c r="AV281" i="216"/>
  <c r="AU281" i="216"/>
  <c r="BD280" i="216"/>
  <c r="AY280" i="216"/>
  <c r="AX280" i="216"/>
  <c r="AW280" i="216"/>
  <c r="AV280" i="216"/>
  <c r="AU280" i="216"/>
  <c r="BD279" i="216"/>
  <c r="AY279" i="216"/>
  <c r="AX279" i="216"/>
  <c r="AW279" i="216"/>
  <c r="AV279" i="216"/>
  <c r="AU279" i="216"/>
  <c r="BD278" i="216"/>
  <c r="AY278" i="216"/>
  <c r="AX278" i="216"/>
  <c r="AW278" i="216"/>
  <c r="AV278" i="216"/>
  <c r="AU278" i="216"/>
  <c r="BD277" i="216"/>
  <c r="AY277" i="216"/>
  <c r="AX277" i="216"/>
  <c r="AW277" i="216"/>
  <c r="AV277" i="216"/>
  <c r="AU277" i="216"/>
  <c r="BD276" i="216"/>
  <c r="AY276" i="216"/>
  <c r="AX276" i="216"/>
  <c r="AW276" i="216"/>
  <c r="AV276" i="216"/>
  <c r="AU276" i="216"/>
  <c r="BD275" i="216"/>
  <c r="AY275" i="216"/>
  <c r="AX275" i="216"/>
  <c r="AW275" i="216"/>
  <c r="AV275" i="216"/>
  <c r="AU275" i="216"/>
  <c r="BD274" i="216"/>
  <c r="AY274" i="216"/>
  <c r="AX274" i="216"/>
  <c r="AW274" i="216"/>
  <c r="AV274" i="216"/>
  <c r="AU274" i="216"/>
  <c r="BD273" i="216"/>
  <c r="AY273" i="216"/>
  <c r="AX273" i="216"/>
  <c r="AW273" i="216"/>
  <c r="AV273" i="216"/>
  <c r="AU273" i="216"/>
  <c r="BD272" i="216"/>
  <c r="AY272" i="216"/>
  <c r="AX272" i="216"/>
  <c r="AW272" i="216"/>
  <c r="AV272" i="216"/>
  <c r="AU272" i="216"/>
  <c r="BD271" i="216"/>
  <c r="AY271" i="216"/>
  <c r="AX271" i="216"/>
  <c r="AW271" i="216"/>
  <c r="AV271" i="216"/>
  <c r="AU271" i="216"/>
  <c r="BD270" i="216"/>
  <c r="AY270" i="216"/>
  <c r="AX270" i="216"/>
  <c r="AW270" i="216"/>
  <c r="AV270" i="216"/>
  <c r="AU270" i="216"/>
  <c r="BD269" i="216"/>
  <c r="AY269" i="216"/>
  <c r="AX269" i="216"/>
  <c r="AW269" i="216"/>
  <c r="AV269" i="216"/>
  <c r="AU269" i="216"/>
  <c r="BD268" i="216"/>
  <c r="AY268" i="216"/>
  <c r="AX268" i="216"/>
  <c r="AW268" i="216"/>
  <c r="AV268" i="216"/>
  <c r="AU268" i="216"/>
  <c r="BD267" i="216"/>
  <c r="AY267" i="216"/>
  <c r="AX267" i="216"/>
  <c r="AW267" i="216"/>
  <c r="AV267" i="216"/>
  <c r="AU267" i="216"/>
  <c r="BD266" i="216"/>
  <c r="AY266" i="216"/>
  <c r="AX266" i="216"/>
  <c r="AW266" i="216"/>
  <c r="AV266" i="216"/>
  <c r="AU266" i="216"/>
  <c r="BD265" i="216"/>
  <c r="AY265" i="216"/>
  <c r="AX265" i="216"/>
  <c r="AW265" i="216"/>
  <c r="AV265" i="216"/>
  <c r="AU265" i="216"/>
  <c r="BD264" i="216"/>
  <c r="AY264" i="216"/>
  <c r="AX264" i="216"/>
  <c r="AW264" i="216"/>
  <c r="AV264" i="216"/>
  <c r="AU264" i="216"/>
  <c r="BD263" i="216"/>
  <c r="AY263" i="216"/>
  <c r="AX263" i="216"/>
  <c r="AW263" i="216"/>
  <c r="AV263" i="216"/>
  <c r="AU263" i="216"/>
  <c r="BD262" i="216"/>
  <c r="AY262" i="216"/>
  <c r="AX262" i="216"/>
  <c r="AW262" i="216"/>
  <c r="AV262" i="216"/>
  <c r="AU262" i="216"/>
  <c r="BD261" i="216"/>
  <c r="AY261" i="216"/>
  <c r="AX261" i="216"/>
  <c r="AW261" i="216"/>
  <c r="AV261" i="216"/>
  <c r="AU261" i="216"/>
  <c r="BD260" i="216"/>
  <c r="AY260" i="216"/>
  <c r="AX260" i="216"/>
  <c r="AW260" i="216"/>
  <c r="AV260" i="216"/>
  <c r="AU260" i="216"/>
  <c r="BD259" i="216"/>
  <c r="AY259" i="216"/>
  <c r="AX259" i="216"/>
  <c r="AW259" i="216"/>
  <c r="AV259" i="216"/>
  <c r="AU259" i="216"/>
  <c r="BD258" i="216"/>
  <c r="AY258" i="216"/>
  <c r="AX258" i="216"/>
  <c r="AW258" i="216"/>
  <c r="AV258" i="216"/>
  <c r="AU258" i="216"/>
  <c r="BD257" i="216"/>
  <c r="AY257" i="216"/>
  <c r="AX257" i="216"/>
  <c r="AW257" i="216"/>
  <c r="AV257" i="216"/>
  <c r="AU257" i="216"/>
  <c r="BD256" i="216"/>
  <c r="AY256" i="216"/>
  <c r="AX256" i="216"/>
  <c r="AW256" i="216"/>
  <c r="AV256" i="216"/>
  <c r="AU256" i="216"/>
  <c r="BD255" i="216"/>
  <c r="AY255" i="216"/>
  <c r="AX255" i="216"/>
  <c r="AW255" i="216"/>
  <c r="AV255" i="216"/>
  <c r="AU255" i="216"/>
  <c r="BD254" i="216"/>
  <c r="AY254" i="216"/>
  <c r="AX254" i="216"/>
  <c r="AW254" i="216"/>
  <c r="AV254" i="216"/>
  <c r="AU254" i="216"/>
  <c r="BD253" i="216"/>
  <c r="AY253" i="216"/>
  <c r="AX253" i="216"/>
  <c r="AW253" i="216"/>
  <c r="AV253" i="216"/>
  <c r="AU253" i="216"/>
  <c r="BD252" i="216"/>
  <c r="AY252" i="216"/>
  <c r="AX252" i="216"/>
  <c r="AW252" i="216"/>
  <c r="AV252" i="216"/>
  <c r="AU252" i="216"/>
  <c r="BD251" i="216"/>
  <c r="AY251" i="216"/>
  <c r="AX251" i="216"/>
  <c r="AW251" i="216"/>
  <c r="AV251" i="216"/>
  <c r="AU251" i="216"/>
  <c r="BD250" i="216"/>
  <c r="AY250" i="216"/>
  <c r="AX250" i="216"/>
  <c r="AW250" i="216"/>
  <c r="AV250" i="216"/>
  <c r="AU250" i="216"/>
  <c r="BD249" i="216"/>
  <c r="AY249" i="216"/>
  <c r="AX249" i="216"/>
  <c r="AW249" i="216"/>
  <c r="AV249" i="216"/>
  <c r="AU249" i="216"/>
  <c r="BD248" i="216"/>
  <c r="AY248" i="216"/>
  <c r="AX248" i="216"/>
  <c r="AW248" i="216"/>
  <c r="AV248" i="216"/>
  <c r="AU248" i="216"/>
  <c r="BD247" i="216"/>
  <c r="AY247" i="216"/>
  <c r="AX247" i="216"/>
  <c r="AW247" i="216"/>
  <c r="AV247" i="216"/>
  <c r="AU247" i="216"/>
  <c r="BD246" i="216"/>
  <c r="AY246" i="216"/>
  <c r="AX246" i="216"/>
  <c r="AW246" i="216"/>
  <c r="AV246" i="216"/>
  <c r="AU246" i="216"/>
  <c r="BD245" i="216"/>
  <c r="AY245" i="216"/>
  <c r="AX245" i="216"/>
  <c r="AW245" i="216"/>
  <c r="AV245" i="216"/>
  <c r="AU245" i="216"/>
  <c r="BD244" i="216"/>
  <c r="AY244" i="216"/>
  <c r="AX244" i="216"/>
  <c r="AW244" i="216"/>
  <c r="AV244" i="216"/>
  <c r="AU244" i="216"/>
  <c r="BD243" i="216"/>
  <c r="AY243" i="216"/>
  <c r="AX243" i="216"/>
  <c r="AW243" i="216"/>
  <c r="AV243" i="216"/>
  <c r="AU243" i="216"/>
  <c r="BD242" i="216"/>
  <c r="AY242" i="216"/>
  <c r="AX242" i="216"/>
  <c r="AW242" i="216"/>
  <c r="AV242" i="216"/>
  <c r="AU242" i="216"/>
  <c r="BD241" i="216"/>
  <c r="AY241" i="216"/>
  <c r="AX241" i="216"/>
  <c r="AW241" i="216"/>
  <c r="AV241" i="216"/>
  <c r="AU241" i="216"/>
  <c r="BD240" i="216"/>
  <c r="AY240" i="216"/>
  <c r="AX240" i="216"/>
  <c r="AW240" i="216"/>
  <c r="AV240" i="216"/>
  <c r="AU240" i="216"/>
  <c r="BD239" i="216"/>
  <c r="AY239" i="216"/>
  <c r="AX239" i="216"/>
  <c r="AW239" i="216"/>
  <c r="AV239" i="216"/>
  <c r="AU239" i="216"/>
  <c r="BD238" i="216"/>
  <c r="AY238" i="216"/>
  <c r="AX238" i="216"/>
  <c r="AW238" i="216"/>
  <c r="AV238" i="216"/>
  <c r="AU238" i="216"/>
  <c r="BD237" i="216"/>
  <c r="AY237" i="216"/>
  <c r="AX237" i="216"/>
  <c r="AW237" i="216"/>
  <c r="AV237" i="216"/>
  <c r="AU237" i="216"/>
  <c r="BD236" i="216"/>
  <c r="AY236" i="216"/>
  <c r="AX236" i="216"/>
  <c r="AW236" i="216"/>
  <c r="AV236" i="216"/>
  <c r="AU236" i="216"/>
  <c r="BD235" i="216"/>
  <c r="AY235" i="216"/>
  <c r="AX235" i="216"/>
  <c r="AW235" i="216"/>
  <c r="AV235" i="216"/>
  <c r="AU235" i="216"/>
  <c r="BD234" i="216"/>
  <c r="AY234" i="216"/>
  <c r="AX234" i="216"/>
  <c r="AW234" i="216"/>
  <c r="AV234" i="216"/>
  <c r="AU234" i="216"/>
  <c r="BD233" i="216"/>
  <c r="AY233" i="216"/>
  <c r="AX233" i="216"/>
  <c r="AW233" i="216"/>
  <c r="AV233" i="216"/>
  <c r="AU233" i="216"/>
  <c r="BD232" i="216"/>
  <c r="AY232" i="216"/>
  <c r="AX232" i="216"/>
  <c r="AW232" i="216"/>
  <c r="AV232" i="216"/>
  <c r="AU232" i="216"/>
  <c r="BD231" i="216"/>
  <c r="AY231" i="216"/>
  <c r="AX231" i="216"/>
  <c r="AW231" i="216"/>
  <c r="AV231" i="216"/>
  <c r="AU231" i="216"/>
  <c r="BD230" i="216"/>
  <c r="AY230" i="216"/>
  <c r="AX230" i="216"/>
  <c r="AW230" i="216"/>
  <c r="AV230" i="216"/>
  <c r="AU230" i="216"/>
  <c r="BD229" i="216"/>
  <c r="AY229" i="216"/>
  <c r="AX229" i="216"/>
  <c r="AW229" i="216"/>
  <c r="AV229" i="216"/>
  <c r="AU229" i="216"/>
  <c r="BD228" i="216"/>
  <c r="AY228" i="216"/>
  <c r="AX228" i="216"/>
  <c r="AW228" i="216"/>
  <c r="AV228" i="216"/>
  <c r="AU228" i="216"/>
  <c r="BD227" i="216"/>
  <c r="AY227" i="216"/>
  <c r="AX227" i="216"/>
  <c r="AW227" i="216"/>
  <c r="AV227" i="216"/>
  <c r="AU227" i="216"/>
  <c r="BD226" i="216"/>
  <c r="AY226" i="216"/>
  <c r="AX226" i="216"/>
  <c r="AW226" i="216"/>
  <c r="AV226" i="216"/>
  <c r="AU226" i="216"/>
  <c r="BD225" i="216"/>
  <c r="AY225" i="216"/>
  <c r="AX225" i="216"/>
  <c r="AW225" i="216"/>
  <c r="AV225" i="216"/>
  <c r="AU225" i="216"/>
  <c r="BD224" i="216"/>
  <c r="AY224" i="216"/>
  <c r="AX224" i="216"/>
  <c r="AW224" i="216"/>
  <c r="AV224" i="216"/>
  <c r="AU224" i="216"/>
  <c r="BD223" i="216"/>
  <c r="AY223" i="216"/>
  <c r="AX223" i="216"/>
  <c r="AW223" i="216"/>
  <c r="AV223" i="216"/>
  <c r="AU223" i="216"/>
  <c r="BD222" i="216"/>
  <c r="AY222" i="216"/>
  <c r="AX222" i="216"/>
  <c r="AW222" i="216"/>
  <c r="AV222" i="216"/>
  <c r="AU222" i="216"/>
  <c r="BD221" i="216"/>
  <c r="AY221" i="216"/>
  <c r="AX221" i="216"/>
  <c r="AW221" i="216"/>
  <c r="AV221" i="216"/>
  <c r="AU221" i="216"/>
  <c r="BD220" i="216"/>
  <c r="AY220" i="216"/>
  <c r="AX220" i="216"/>
  <c r="AW220" i="216"/>
  <c r="AV220" i="216"/>
  <c r="AU220" i="216"/>
  <c r="BD219" i="216"/>
  <c r="AY219" i="216"/>
  <c r="AX219" i="216"/>
  <c r="AW219" i="216"/>
  <c r="AV219" i="216"/>
  <c r="AU219" i="216"/>
  <c r="BD218" i="216"/>
  <c r="AY218" i="216"/>
  <c r="AX218" i="216"/>
  <c r="AW218" i="216"/>
  <c r="AV218" i="216"/>
  <c r="AU218" i="216"/>
  <c r="BD217" i="216"/>
  <c r="AY217" i="216"/>
  <c r="AX217" i="216"/>
  <c r="AW217" i="216"/>
  <c r="AV217" i="216"/>
  <c r="AU217" i="216"/>
  <c r="BD216" i="216"/>
  <c r="AY216" i="216"/>
  <c r="AX216" i="216"/>
  <c r="AW216" i="216"/>
  <c r="AV216" i="216"/>
  <c r="AU216" i="216"/>
  <c r="BD215" i="216"/>
  <c r="AY215" i="216"/>
  <c r="AX215" i="216"/>
  <c r="AW215" i="216"/>
  <c r="AV215" i="216"/>
  <c r="AU215" i="216"/>
  <c r="BD214" i="216"/>
  <c r="AY214" i="216"/>
  <c r="AX214" i="216"/>
  <c r="AW214" i="216"/>
  <c r="AV214" i="216"/>
  <c r="AU214" i="216"/>
  <c r="BD213" i="216"/>
  <c r="AY213" i="216"/>
  <c r="AX213" i="216"/>
  <c r="AW213" i="216"/>
  <c r="AV213" i="216"/>
  <c r="AU213" i="216"/>
  <c r="BD212" i="216"/>
  <c r="AY212" i="216"/>
  <c r="AX212" i="216"/>
  <c r="AW212" i="216"/>
  <c r="AV212" i="216"/>
  <c r="AU212" i="216"/>
  <c r="BD211" i="216"/>
  <c r="AY211" i="216"/>
  <c r="AX211" i="216"/>
  <c r="AW211" i="216"/>
  <c r="AV211" i="216"/>
  <c r="AU211" i="216"/>
  <c r="BD210" i="216"/>
  <c r="AY210" i="216"/>
  <c r="AX210" i="216"/>
  <c r="AW210" i="216"/>
  <c r="AV210" i="216"/>
  <c r="AU210" i="216"/>
  <c r="BD209" i="216"/>
  <c r="AY209" i="216"/>
  <c r="AX209" i="216"/>
  <c r="AW209" i="216"/>
  <c r="AV209" i="216"/>
  <c r="AU209" i="216"/>
  <c r="BD208" i="216"/>
  <c r="AY208" i="216"/>
  <c r="AX208" i="216"/>
  <c r="AW208" i="216"/>
  <c r="AV208" i="216"/>
  <c r="AU208" i="216"/>
  <c r="BD207" i="216"/>
  <c r="AY207" i="216"/>
  <c r="AX207" i="216"/>
  <c r="AW207" i="216"/>
  <c r="AV207" i="216"/>
  <c r="AU207" i="216"/>
  <c r="BD206" i="216"/>
  <c r="AY206" i="216"/>
  <c r="AX206" i="216"/>
  <c r="AW206" i="216"/>
  <c r="AV206" i="216"/>
  <c r="AU206" i="216"/>
  <c r="BD205" i="216"/>
  <c r="AY205" i="216"/>
  <c r="AX205" i="216"/>
  <c r="AW205" i="216"/>
  <c r="AV205" i="216"/>
  <c r="AU205" i="216"/>
  <c r="BD204" i="216"/>
  <c r="AY204" i="216"/>
  <c r="AX204" i="216"/>
  <c r="AW204" i="216"/>
  <c r="AV204" i="216"/>
  <c r="AU204" i="216"/>
  <c r="BD203" i="216"/>
  <c r="AY203" i="216"/>
  <c r="AX203" i="216"/>
  <c r="AW203" i="216"/>
  <c r="AV203" i="216"/>
  <c r="AU203" i="216"/>
  <c r="BD202" i="216"/>
  <c r="AY202" i="216"/>
  <c r="AX202" i="216"/>
  <c r="AW202" i="216"/>
  <c r="AV202" i="216"/>
  <c r="AU202" i="216"/>
  <c r="BD201" i="216"/>
  <c r="AY201" i="216"/>
  <c r="AX201" i="216"/>
  <c r="AW201" i="216"/>
  <c r="AV201" i="216"/>
  <c r="AU201" i="216"/>
  <c r="BD200" i="216"/>
  <c r="AY200" i="216"/>
  <c r="AX200" i="216"/>
  <c r="AW200" i="216"/>
  <c r="AV200" i="216"/>
  <c r="AU200" i="216"/>
  <c r="BD199" i="216"/>
  <c r="AY199" i="216"/>
  <c r="AX199" i="216"/>
  <c r="AW199" i="216"/>
  <c r="AV199" i="216"/>
  <c r="AU199" i="216"/>
  <c r="BD198" i="216"/>
  <c r="AY198" i="216"/>
  <c r="AX198" i="216"/>
  <c r="AW198" i="216"/>
  <c r="AV198" i="216"/>
  <c r="AU198" i="216"/>
  <c r="BD197" i="216"/>
  <c r="AY197" i="216"/>
  <c r="AX197" i="216"/>
  <c r="AW197" i="216"/>
  <c r="AV197" i="216"/>
  <c r="AU197" i="216"/>
  <c r="BD196" i="216"/>
  <c r="AY196" i="216"/>
  <c r="AX196" i="216"/>
  <c r="AW196" i="216"/>
  <c r="AV196" i="216"/>
  <c r="AU196" i="216"/>
  <c r="BD195" i="216"/>
  <c r="AY195" i="216"/>
  <c r="AX195" i="216"/>
  <c r="AW195" i="216"/>
  <c r="AV195" i="216"/>
  <c r="AU195" i="216"/>
  <c r="BD194" i="216"/>
  <c r="AY194" i="216"/>
  <c r="AX194" i="216"/>
  <c r="AW194" i="216"/>
  <c r="AV194" i="216"/>
  <c r="AU194" i="216"/>
  <c r="BD193" i="216"/>
  <c r="AY193" i="216"/>
  <c r="AX193" i="216"/>
  <c r="AW193" i="216"/>
  <c r="AV193" i="216"/>
  <c r="AU193" i="216"/>
  <c r="BD192" i="216"/>
  <c r="AY192" i="216"/>
  <c r="AX192" i="216"/>
  <c r="AW192" i="216"/>
  <c r="AV192" i="216"/>
  <c r="AU192" i="216"/>
  <c r="BD191" i="216"/>
  <c r="AY191" i="216"/>
  <c r="AX191" i="216"/>
  <c r="AW191" i="216"/>
  <c r="AV191" i="216"/>
  <c r="AU191" i="216"/>
  <c r="BD190" i="216"/>
  <c r="AY190" i="216"/>
  <c r="AX190" i="216"/>
  <c r="AW190" i="216"/>
  <c r="AV190" i="216"/>
  <c r="AU190" i="216"/>
  <c r="BD189" i="216"/>
  <c r="AY189" i="216"/>
  <c r="AX189" i="216"/>
  <c r="AW189" i="216"/>
  <c r="AV189" i="216"/>
  <c r="AU189" i="216"/>
  <c r="BD188" i="216"/>
  <c r="AY188" i="216"/>
  <c r="AX188" i="216"/>
  <c r="AW188" i="216"/>
  <c r="AV188" i="216"/>
  <c r="AU188" i="216"/>
  <c r="BD187" i="216"/>
  <c r="AY187" i="216"/>
  <c r="AX187" i="216"/>
  <c r="AW187" i="216"/>
  <c r="AV187" i="216"/>
  <c r="AU187" i="216"/>
  <c r="BD186" i="216"/>
  <c r="AY186" i="216"/>
  <c r="AX186" i="216"/>
  <c r="AW186" i="216"/>
  <c r="AV186" i="216"/>
  <c r="AU186" i="216"/>
  <c r="BD185" i="216"/>
  <c r="AY185" i="216"/>
  <c r="AX185" i="216"/>
  <c r="AW185" i="216"/>
  <c r="AV185" i="216"/>
  <c r="AU185" i="216"/>
  <c r="BD184" i="216"/>
  <c r="AY184" i="216"/>
  <c r="AX184" i="216"/>
  <c r="AW184" i="216"/>
  <c r="AV184" i="216"/>
  <c r="AU184" i="216"/>
  <c r="BD183" i="216"/>
  <c r="AY183" i="216"/>
  <c r="AX183" i="216"/>
  <c r="AW183" i="216"/>
  <c r="AV183" i="216"/>
  <c r="AU183" i="216"/>
  <c r="BD182" i="216"/>
  <c r="AY182" i="216"/>
  <c r="AX182" i="216"/>
  <c r="AW182" i="216"/>
  <c r="AV182" i="216"/>
  <c r="AU182" i="216"/>
  <c r="BD181" i="216"/>
  <c r="AY181" i="216"/>
  <c r="AX181" i="216"/>
  <c r="AW181" i="216"/>
  <c r="AV181" i="216"/>
  <c r="AU181" i="216"/>
  <c r="BD180" i="216"/>
  <c r="AY180" i="216"/>
  <c r="AX180" i="216"/>
  <c r="AW180" i="216"/>
  <c r="AV180" i="216"/>
  <c r="AU180" i="216"/>
  <c r="BD179" i="216"/>
  <c r="AY179" i="216"/>
  <c r="AX179" i="216"/>
  <c r="AW179" i="216"/>
  <c r="AV179" i="216"/>
  <c r="AU179" i="216"/>
  <c r="BD178" i="216"/>
  <c r="AY178" i="216"/>
  <c r="AX178" i="216"/>
  <c r="AW178" i="216"/>
  <c r="AV178" i="216"/>
  <c r="AU178" i="216"/>
  <c r="BD177" i="216"/>
  <c r="AY177" i="216"/>
  <c r="AX177" i="216"/>
  <c r="AW177" i="216"/>
  <c r="AV177" i="216"/>
  <c r="AU177" i="216"/>
  <c r="BD176" i="216"/>
  <c r="AY176" i="216"/>
  <c r="AX176" i="216"/>
  <c r="AW176" i="216"/>
  <c r="AV176" i="216"/>
  <c r="AU176" i="216"/>
  <c r="BD175" i="216"/>
  <c r="AY175" i="216"/>
  <c r="AX175" i="216"/>
  <c r="AW175" i="216"/>
  <c r="AV175" i="216"/>
  <c r="AU175" i="216"/>
  <c r="BD174" i="216"/>
  <c r="AY174" i="216"/>
  <c r="AX174" i="216"/>
  <c r="AW174" i="216"/>
  <c r="AV174" i="216"/>
  <c r="AU174" i="216"/>
  <c r="BD173" i="216"/>
  <c r="AY173" i="216"/>
  <c r="AX173" i="216"/>
  <c r="AW173" i="216"/>
  <c r="AV173" i="216"/>
  <c r="AU173" i="216"/>
  <c r="BD172" i="216"/>
  <c r="AY172" i="216"/>
  <c r="AX172" i="216"/>
  <c r="AW172" i="216"/>
  <c r="AV172" i="216"/>
  <c r="AU172" i="216"/>
  <c r="BD171" i="216"/>
  <c r="AY171" i="216"/>
  <c r="AX171" i="216"/>
  <c r="AW171" i="216"/>
  <c r="AV171" i="216"/>
  <c r="AU171" i="216"/>
  <c r="BD170" i="216"/>
  <c r="AY170" i="216"/>
  <c r="AX170" i="216"/>
  <c r="AW170" i="216"/>
  <c r="AV170" i="216"/>
  <c r="AU170" i="216"/>
  <c r="BD169" i="216"/>
  <c r="AY169" i="216"/>
  <c r="AX169" i="216"/>
  <c r="AW169" i="216"/>
  <c r="AV169" i="216"/>
  <c r="AU169" i="216"/>
  <c r="BD168" i="216"/>
  <c r="AY168" i="216"/>
  <c r="AX168" i="216"/>
  <c r="AW168" i="216"/>
  <c r="AV168" i="216"/>
  <c r="AU168" i="216"/>
  <c r="BD167" i="216"/>
  <c r="AY167" i="216"/>
  <c r="AX167" i="216"/>
  <c r="AW167" i="216"/>
  <c r="AV167" i="216"/>
  <c r="AU167" i="216"/>
  <c r="BD166" i="216"/>
  <c r="AY166" i="216"/>
  <c r="AX166" i="216"/>
  <c r="AW166" i="216"/>
  <c r="AV166" i="216"/>
  <c r="AU166" i="216"/>
  <c r="BD165" i="216"/>
  <c r="AY165" i="216"/>
  <c r="AX165" i="216"/>
  <c r="AW165" i="216"/>
  <c r="AV165" i="216"/>
  <c r="AU165" i="216"/>
  <c r="BD164" i="216"/>
  <c r="AY164" i="216"/>
  <c r="AX164" i="216"/>
  <c r="AW164" i="216"/>
  <c r="AV164" i="216"/>
  <c r="AU164" i="216"/>
  <c r="BD163" i="216"/>
  <c r="AY163" i="216"/>
  <c r="AX163" i="216"/>
  <c r="AW163" i="216"/>
  <c r="AV163" i="216"/>
  <c r="AU163" i="216"/>
  <c r="BD162" i="216"/>
  <c r="AY162" i="216"/>
  <c r="AX162" i="216"/>
  <c r="AW162" i="216"/>
  <c r="AV162" i="216"/>
  <c r="AU162" i="216"/>
  <c r="BD161" i="216"/>
  <c r="AY161" i="216"/>
  <c r="AX161" i="216"/>
  <c r="AW161" i="216"/>
  <c r="AV161" i="216"/>
  <c r="AU161" i="216"/>
  <c r="BD160" i="216"/>
  <c r="AY160" i="216"/>
  <c r="AX160" i="216"/>
  <c r="AW160" i="216"/>
  <c r="AV160" i="216"/>
  <c r="AU160" i="216"/>
  <c r="BD159" i="216"/>
  <c r="AY159" i="216"/>
  <c r="AX159" i="216"/>
  <c r="AW159" i="216"/>
  <c r="AV159" i="216"/>
  <c r="AU159" i="216"/>
  <c r="BD158" i="216"/>
  <c r="AY158" i="216"/>
  <c r="AX158" i="216"/>
  <c r="AW158" i="216"/>
  <c r="AV158" i="216"/>
  <c r="AU158" i="216"/>
  <c r="BD157" i="216"/>
  <c r="AY157" i="216"/>
  <c r="AX157" i="216"/>
  <c r="AW157" i="216"/>
  <c r="AV157" i="216"/>
  <c r="AU157" i="216"/>
  <c r="BD156" i="216"/>
  <c r="AY156" i="216"/>
  <c r="AX156" i="216"/>
  <c r="AW156" i="216"/>
  <c r="AV156" i="216"/>
  <c r="AU156" i="216"/>
  <c r="BD155" i="216"/>
  <c r="AY155" i="216"/>
  <c r="AX155" i="216"/>
  <c r="AW155" i="216"/>
  <c r="AV155" i="216"/>
  <c r="AU155" i="216"/>
  <c r="BD154" i="216"/>
  <c r="AY154" i="216"/>
  <c r="AX154" i="216"/>
  <c r="AW154" i="216"/>
  <c r="AV154" i="216"/>
  <c r="AU154" i="216"/>
  <c r="BD153" i="216"/>
  <c r="AY153" i="216"/>
  <c r="AX153" i="216"/>
  <c r="AW153" i="216"/>
  <c r="AV153" i="216"/>
  <c r="AU153" i="216"/>
  <c r="BD152" i="216"/>
  <c r="AY152" i="216"/>
  <c r="AX152" i="216"/>
  <c r="AW152" i="216"/>
  <c r="AV152" i="216"/>
  <c r="AU152" i="216"/>
  <c r="BD151" i="216"/>
  <c r="AY151" i="216"/>
  <c r="AX151" i="216"/>
  <c r="AW151" i="216"/>
  <c r="AV151" i="216"/>
  <c r="AU151" i="216"/>
  <c r="BD150" i="216"/>
  <c r="AY150" i="216"/>
  <c r="AX150" i="216"/>
  <c r="AW150" i="216"/>
  <c r="AV150" i="216"/>
  <c r="AU150" i="216"/>
  <c r="BD149" i="216"/>
  <c r="AY149" i="216"/>
  <c r="AX149" i="216"/>
  <c r="AW149" i="216"/>
  <c r="AV149" i="216"/>
  <c r="AU149" i="216"/>
  <c r="BD148" i="216"/>
  <c r="AY148" i="216"/>
  <c r="AX148" i="216"/>
  <c r="AW148" i="216"/>
  <c r="AV148" i="216"/>
  <c r="AU148" i="216"/>
  <c r="BD147" i="216"/>
  <c r="AY147" i="216"/>
  <c r="AX147" i="216"/>
  <c r="AW147" i="216"/>
  <c r="AV147" i="216"/>
  <c r="AU147" i="216"/>
  <c r="BD146" i="216"/>
  <c r="AY146" i="216"/>
  <c r="AX146" i="216"/>
  <c r="AW146" i="216"/>
  <c r="AV146" i="216"/>
  <c r="AU146" i="216"/>
  <c r="BD145" i="216"/>
  <c r="AY145" i="216"/>
  <c r="AX145" i="216"/>
  <c r="AW145" i="216"/>
  <c r="AV145" i="216"/>
  <c r="AU145" i="216"/>
  <c r="BD144" i="216"/>
  <c r="AY144" i="216"/>
  <c r="AX144" i="216"/>
  <c r="AW144" i="216"/>
  <c r="AV144" i="216"/>
  <c r="AU144" i="216"/>
  <c r="BD143" i="216"/>
  <c r="AY143" i="216"/>
  <c r="AX143" i="216"/>
  <c r="AW143" i="216"/>
  <c r="AV143" i="216"/>
  <c r="AU143" i="216"/>
  <c r="BD142" i="216"/>
  <c r="AY142" i="216"/>
  <c r="AX142" i="216"/>
  <c r="AW142" i="216"/>
  <c r="AV142" i="216"/>
  <c r="AU142" i="216"/>
  <c r="BD141" i="216"/>
  <c r="AY141" i="216"/>
  <c r="AX141" i="216"/>
  <c r="AW141" i="216"/>
  <c r="AV141" i="216"/>
  <c r="AU141" i="216"/>
  <c r="BD140" i="216"/>
  <c r="AY140" i="216"/>
  <c r="AX140" i="216"/>
  <c r="AW140" i="216"/>
  <c r="AV140" i="216"/>
  <c r="AU140" i="216"/>
  <c r="BD139" i="216"/>
  <c r="AY139" i="216"/>
  <c r="AX139" i="216"/>
  <c r="AW139" i="216"/>
  <c r="AV139" i="216"/>
  <c r="AU139" i="216"/>
  <c r="BD138" i="216"/>
  <c r="AY138" i="216"/>
  <c r="AX138" i="216"/>
  <c r="AW138" i="216"/>
  <c r="AV138" i="216"/>
  <c r="AU138" i="216"/>
  <c r="BD137" i="216"/>
  <c r="AY137" i="216"/>
  <c r="AX137" i="216"/>
  <c r="AW137" i="216"/>
  <c r="AV137" i="216"/>
  <c r="AU137" i="216"/>
  <c r="BD136" i="216"/>
  <c r="AY136" i="216"/>
  <c r="AX136" i="216"/>
  <c r="AW136" i="216"/>
  <c r="AV136" i="216"/>
  <c r="AU136" i="216"/>
  <c r="BD135" i="216"/>
  <c r="AY135" i="216"/>
  <c r="AX135" i="216"/>
  <c r="AW135" i="216"/>
  <c r="AV135" i="216"/>
  <c r="AU135" i="216"/>
  <c r="BD134" i="216"/>
  <c r="AY134" i="216"/>
  <c r="AX134" i="216"/>
  <c r="AW134" i="216"/>
  <c r="AV134" i="216"/>
  <c r="AU134" i="216"/>
  <c r="BD133" i="216"/>
  <c r="AY133" i="216"/>
  <c r="AX133" i="216"/>
  <c r="AW133" i="216"/>
  <c r="AV133" i="216"/>
  <c r="AU133" i="216"/>
  <c r="BD132" i="216"/>
  <c r="AY132" i="216"/>
  <c r="AX132" i="216"/>
  <c r="AW132" i="216"/>
  <c r="AV132" i="216"/>
  <c r="AU132" i="216"/>
  <c r="BD131" i="216"/>
  <c r="AY131" i="216"/>
  <c r="AX131" i="216"/>
  <c r="AW131" i="216"/>
  <c r="AV131" i="216"/>
  <c r="AU131" i="216"/>
  <c r="BD130" i="216"/>
  <c r="AY130" i="216"/>
  <c r="AX130" i="216"/>
  <c r="AW130" i="216"/>
  <c r="AV130" i="216"/>
  <c r="AU130" i="216"/>
  <c r="BD129" i="216"/>
  <c r="AY129" i="216"/>
  <c r="AX129" i="216"/>
  <c r="AW129" i="216"/>
  <c r="AV129" i="216"/>
  <c r="AU129" i="216"/>
  <c r="BD128" i="216"/>
  <c r="AY128" i="216"/>
  <c r="AX128" i="216"/>
  <c r="AW128" i="216"/>
  <c r="AV128" i="216"/>
  <c r="AU128" i="216"/>
  <c r="BD127" i="216"/>
  <c r="AY127" i="216"/>
  <c r="AX127" i="216"/>
  <c r="AW127" i="216"/>
  <c r="AV127" i="216"/>
  <c r="AU127" i="216"/>
  <c r="BD126" i="216"/>
  <c r="AY126" i="216"/>
  <c r="AX126" i="216"/>
  <c r="AW126" i="216"/>
  <c r="AV126" i="216"/>
  <c r="AU126" i="216"/>
  <c r="BD125" i="216"/>
  <c r="AY125" i="216"/>
  <c r="AX125" i="216"/>
  <c r="AW125" i="216"/>
  <c r="AV125" i="216"/>
  <c r="AU125" i="216"/>
  <c r="BD124" i="216"/>
  <c r="AY124" i="216"/>
  <c r="AX124" i="216"/>
  <c r="AW124" i="216"/>
  <c r="AV124" i="216"/>
  <c r="AU124" i="216"/>
  <c r="BD123" i="216"/>
  <c r="AY123" i="216"/>
  <c r="AX123" i="216"/>
  <c r="AW123" i="216"/>
  <c r="AV123" i="216"/>
  <c r="AU123" i="216"/>
  <c r="BD122" i="216"/>
  <c r="AY122" i="216"/>
  <c r="AX122" i="216"/>
  <c r="AW122" i="216"/>
  <c r="AV122" i="216"/>
  <c r="AU122" i="216"/>
  <c r="BD121" i="216"/>
  <c r="AY121" i="216"/>
  <c r="AX121" i="216"/>
  <c r="AW121" i="216"/>
  <c r="AV121" i="216"/>
  <c r="AU121" i="216"/>
  <c r="BD120" i="216"/>
  <c r="AY120" i="216"/>
  <c r="AX120" i="216"/>
  <c r="AW120" i="216"/>
  <c r="AV120" i="216"/>
  <c r="AU120" i="216"/>
  <c r="BD119" i="216"/>
  <c r="AY119" i="216"/>
  <c r="AX119" i="216"/>
  <c r="AW119" i="216"/>
  <c r="AV119" i="216"/>
  <c r="AU119" i="216"/>
  <c r="BD118" i="216"/>
  <c r="AY118" i="216"/>
  <c r="AX118" i="216"/>
  <c r="AW118" i="216"/>
  <c r="AV118" i="216"/>
  <c r="AU118" i="216"/>
  <c r="BD117" i="216"/>
  <c r="AY117" i="216"/>
  <c r="AX117" i="216"/>
  <c r="AW117" i="216"/>
  <c r="AV117" i="216"/>
  <c r="AU117" i="216"/>
  <c r="BD116" i="216"/>
  <c r="AY116" i="216"/>
  <c r="AX116" i="216"/>
  <c r="AW116" i="216"/>
  <c r="AV116" i="216"/>
  <c r="AU116" i="216"/>
  <c r="BD115" i="216"/>
  <c r="AY115" i="216"/>
  <c r="AX115" i="216"/>
  <c r="AW115" i="216"/>
  <c r="AV115" i="216"/>
  <c r="AU115" i="216"/>
  <c r="BD114" i="216"/>
  <c r="AY114" i="216"/>
  <c r="AX114" i="216"/>
  <c r="AW114" i="216"/>
  <c r="AV114" i="216"/>
  <c r="AU114" i="216"/>
  <c r="BD113" i="216"/>
  <c r="AY113" i="216"/>
  <c r="AX113" i="216"/>
  <c r="AW113" i="216"/>
  <c r="AV113" i="216"/>
  <c r="AU113" i="216"/>
  <c r="BD112" i="216"/>
  <c r="AY112" i="216"/>
  <c r="AX112" i="216"/>
  <c r="AW112" i="216"/>
  <c r="AV112" i="216"/>
  <c r="AU112" i="216"/>
  <c r="BD111" i="216"/>
  <c r="AY111" i="216"/>
  <c r="AX111" i="216"/>
  <c r="AW111" i="216"/>
  <c r="AV111" i="216"/>
  <c r="AU111" i="216"/>
  <c r="BD110" i="216"/>
  <c r="AY110" i="216"/>
  <c r="AX110" i="216"/>
  <c r="AW110" i="216"/>
  <c r="AV110" i="216"/>
  <c r="AU110" i="216"/>
  <c r="BD109" i="216"/>
  <c r="AY109" i="216"/>
  <c r="AX109" i="216"/>
  <c r="AW109" i="216"/>
  <c r="AV109" i="216"/>
  <c r="AU109" i="216"/>
  <c r="BD108" i="216"/>
  <c r="AY108" i="216"/>
  <c r="AX108" i="216"/>
  <c r="AW108" i="216"/>
  <c r="AV108" i="216"/>
  <c r="AU108" i="216"/>
  <c r="BD107" i="216"/>
  <c r="AY107" i="216"/>
  <c r="AX107" i="216"/>
  <c r="AW107" i="216"/>
  <c r="AV107" i="216"/>
  <c r="AU107" i="216"/>
  <c r="BD106" i="216"/>
  <c r="AY106" i="216"/>
  <c r="AX106" i="216"/>
  <c r="AW106" i="216"/>
  <c r="AV106" i="216"/>
  <c r="AU106" i="216"/>
  <c r="BD105" i="216"/>
  <c r="AY105" i="216"/>
  <c r="AX105" i="216"/>
  <c r="AW105" i="216"/>
  <c r="AV105" i="216"/>
  <c r="AU105" i="216"/>
  <c r="BD104" i="216"/>
  <c r="AY104" i="216"/>
  <c r="AX104" i="216"/>
  <c r="AW104" i="216"/>
  <c r="AV104" i="216"/>
  <c r="AU104" i="216"/>
  <c r="BD103" i="216"/>
  <c r="AY103" i="216"/>
  <c r="AX103" i="216"/>
  <c r="AW103" i="216"/>
  <c r="AV103" i="216"/>
  <c r="AU103" i="216"/>
  <c r="BD102" i="216"/>
  <c r="AY102" i="216"/>
  <c r="AX102" i="216"/>
  <c r="AW102" i="216"/>
  <c r="AV102" i="216"/>
  <c r="AU102" i="216"/>
  <c r="BD101" i="216"/>
  <c r="AY101" i="216"/>
  <c r="AX101" i="216"/>
  <c r="AW101" i="216"/>
  <c r="AV101" i="216"/>
  <c r="AU101" i="216"/>
  <c r="BD100" i="216"/>
  <c r="AY100" i="216"/>
  <c r="AX100" i="216"/>
  <c r="AW100" i="216"/>
  <c r="AV100" i="216"/>
  <c r="AU100" i="216"/>
  <c r="BD99" i="216"/>
  <c r="AY99" i="216"/>
  <c r="AX99" i="216"/>
  <c r="AW99" i="216"/>
  <c r="AV99" i="216"/>
  <c r="AU99" i="216"/>
  <c r="BD98" i="216"/>
  <c r="AY98" i="216"/>
  <c r="AX98" i="216"/>
  <c r="AW98" i="216"/>
  <c r="AV98" i="216"/>
  <c r="AU98" i="216"/>
  <c r="BD97" i="216"/>
  <c r="AY97" i="216"/>
  <c r="AX97" i="216"/>
  <c r="AW97" i="216"/>
  <c r="AV97" i="216"/>
  <c r="AU97" i="216"/>
  <c r="BD96" i="216"/>
  <c r="AY96" i="216"/>
  <c r="AX96" i="216"/>
  <c r="AW96" i="216"/>
  <c r="AV96" i="216"/>
  <c r="AU96" i="216"/>
  <c r="BD95" i="216"/>
  <c r="AY95" i="216"/>
  <c r="AX95" i="216"/>
  <c r="AW95" i="216"/>
  <c r="AV95" i="216"/>
  <c r="AU95" i="216"/>
  <c r="BD94" i="216"/>
  <c r="AY94" i="216"/>
  <c r="AX94" i="216"/>
  <c r="AW94" i="216"/>
  <c r="AV94" i="216"/>
  <c r="AU94" i="216"/>
  <c r="BD93" i="216"/>
  <c r="AY93" i="216"/>
  <c r="AX93" i="216"/>
  <c r="AW93" i="216"/>
  <c r="AV93" i="216"/>
  <c r="AU93" i="216"/>
  <c r="BD92" i="216"/>
  <c r="AY92" i="216"/>
  <c r="AX92" i="216"/>
  <c r="AW92" i="216"/>
  <c r="AV92" i="216"/>
  <c r="AU92" i="216"/>
  <c r="BD91" i="216"/>
  <c r="AY91" i="216"/>
  <c r="AX91" i="216"/>
  <c r="AW91" i="216"/>
  <c r="AV91" i="216"/>
  <c r="AU91" i="216"/>
  <c r="BD90" i="216"/>
  <c r="AY90" i="216"/>
  <c r="AX90" i="216"/>
  <c r="AW90" i="216"/>
  <c r="AV90" i="216"/>
  <c r="AU90" i="216"/>
  <c r="BD89" i="216"/>
  <c r="AY89" i="216"/>
  <c r="AX89" i="216"/>
  <c r="AW89" i="216"/>
  <c r="AV89" i="216"/>
  <c r="AU89" i="216"/>
  <c r="BD88" i="216"/>
  <c r="AY88" i="216"/>
  <c r="AX88" i="216"/>
  <c r="AW88" i="216"/>
  <c r="AV88" i="216"/>
  <c r="AU88" i="216"/>
  <c r="BD87" i="216"/>
  <c r="AY87" i="216"/>
  <c r="AX87" i="216"/>
  <c r="AW87" i="216"/>
  <c r="AV87" i="216"/>
  <c r="AU87" i="216"/>
  <c r="BD86" i="216"/>
  <c r="AY86" i="216"/>
  <c r="AX86" i="216"/>
  <c r="AW86" i="216"/>
  <c r="AV86" i="216"/>
  <c r="AU86" i="216"/>
  <c r="BD85" i="216"/>
  <c r="AY85" i="216"/>
  <c r="AX85" i="216"/>
  <c r="AW85" i="216"/>
  <c r="AV85" i="216"/>
  <c r="AU85" i="216"/>
  <c r="BD84" i="216"/>
  <c r="AY84" i="216"/>
  <c r="AX84" i="216"/>
  <c r="AW84" i="216"/>
  <c r="AV84" i="216"/>
  <c r="AU84" i="216"/>
  <c r="BD83" i="216"/>
  <c r="AY83" i="216"/>
  <c r="AX83" i="216"/>
  <c r="AW83" i="216"/>
  <c r="AV83" i="216"/>
  <c r="AU83" i="216"/>
  <c r="BD82" i="216"/>
  <c r="AY82" i="216"/>
  <c r="AX82" i="216"/>
  <c r="AW82" i="216"/>
  <c r="AV82" i="216"/>
  <c r="AU82" i="216"/>
  <c r="BD81" i="216"/>
  <c r="AY81" i="216"/>
  <c r="AX81" i="216"/>
  <c r="AW81" i="216"/>
  <c r="AV81" i="216"/>
  <c r="AU81" i="216"/>
  <c r="BD80" i="216"/>
  <c r="AY80" i="216"/>
  <c r="AX80" i="216"/>
  <c r="AW80" i="216"/>
  <c r="AV80" i="216"/>
  <c r="AU80" i="216"/>
  <c r="BD79" i="216"/>
  <c r="AY79" i="216"/>
  <c r="AX79" i="216"/>
  <c r="AW79" i="216"/>
  <c r="AV79" i="216"/>
  <c r="AU79" i="216"/>
  <c r="BD78" i="216"/>
  <c r="AY78" i="216"/>
  <c r="AX78" i="216"/>
  <c r="AW78" i="216"/>
  <c r="AV78" i="216"/>
  <c r="AU78" i="216"/>
  <c r="BD77" i="216"/>
  <c r="AY77" i="216"/>
  <c r="AX77" i="216"/>
  <c r="AW77" i="216"/>
  <c r="AV77" i="216"/>
  <c r="AU77" i="216"/>
  <c r="BD76" i="216"/>
  <c r="AY76" i="216"/>
  <c r="AX76" i="216"/>
  <c r="AW76" i="216"/>
  <c r="AV76" i="216"/>
  <c r="AU76" i="216"/>
  <c r="BD75" i="216"/>
  <c r="AY75" i="216"/>
  <c r="AX75" i="216"/>
  <c r="AW75" i="216"/>
  <c r="AV75" i="216"/>
  <c r="AU75" i="216"/>
  <c r="BD74" i="216"/>
  <c r="AY74" i="216"/>
  <c r="AX74" i="216"/>
  <c r="AW74" i="216"/>
  <c r="AV74" i="216"/>
  <c r="AU74" i="216"/>
  <c r="BD73" i="216"/>
  <c r="AY73" i="216"/>
  <c r="AX73" i="216"/>
  <c r="AW73" i="216"/>
  <c r="AV73" i="216"/>
  <c r="AU73" i="216"/>
  <c r="BD72" i="216"/>
  <c r="AY72" i="216"/>
  <c r="AX72" i="216"/>
  <c r="AW72" i="216"/>
  <c r="AV72" i="216"/>
  <c r="AU72" i="216"/>
  <c r="BD71" i="216"/>
  <c r="AY71" i="216"/>
  <c r="AX71" i="216"/>
  <c r="AW71" i="216"/>
  <c r="AV71" i="216"/>
  <c r="AU71" i="216"/>
  <c r="BD70" i="216"/>
  <c r="AY70" i="216"/>
  <c r="AX70" i="216"/>
  <c r="AW70" i="216"/>
  <c r="AV70" i="216"/>
  <c r="AU70" i="216"/>
  <c r="BD69" i="216"/>
  <c r="AY69" i="216"/>
  <c r="AX69" i="216"/>
  <c r="AW69" i="216"/>
  <c r="AV69" i="216"/>
  <c r="AU69" i="216"/>
  <c r="BD68" i="216"/>
  <c r="AY68" i="216"/>
  <c r="AX68" i="216"/>
  <c r="AW68" i="216"/>
  <c r="AV68" i="216"/>
  <c r="AU68" i="216"/>
  <c r="BD67" i="216"/>
  <c r="AY67" i="216"/>
  <c r="AX67" i="216"/>
  <c r="AW67" i="216"/>
  <c r="AV67" i="216"/>
  <c r="AU67" i="216"/>
  <c r="BD66" i="216"/>
  <c r="AY66" i="216"/>
  <c r="AX66" i="216"/>
  <c r="AW66" i="216"/>
  <c r="AV66" i="216"/>
  <c r="AU66" i="216"/>
  <c r="BD65" i="216"/>
  <c r="AY65" i="216"/>
  <c r="AX65" i="216"/>
  <c r="AW65" i="216"/>
  <c r="AV65" i="216"/>
  <c r="AU65" i="216"/>
  <c r="BD64" i="216"/>
  <c r="AY64" i="216"/>
  <c r="AX64" i="216"/>
  <c r="AW64" i="216"/>
  <c r="AV64" i="216"/>
  <c r="AU64" i="216"/>
  <c r="BD63" i="216"/>
  <c r="AY63" i="216"/>
  <c r="AX63" i="216"/>
  <c r="AW63" i="216"/>
  <c r="AV63" i="216"/>
  <c r="AU63" i="216"/>
  <c r="BD62" i="216"/>
  <c r="AY62" i="216"/>
  <c r="AX62" i="216"/>
  <c r="AW62" i="216"/>
  <c r="AV62" i="216"/>
  <c r="AU62" i="216"/>
  <c r="BD61" i="216"/>
  <c r="AY61" i="216"/>
  <c r="AX61" i="216"/>
  <c r="AW61" i="216"/>
  <c r="AV61" i="216"/>
  <c r="AU61" i="216"/>
  <c r="BD60" i="216"/>
  <c r="AY60" i="216"/>
  <c r="AX60" i="216"/>
  <c r="AW60" i="216"/>
  <c r="AV60" i="216"/>
  <c r="AU60" i="216"/>
  <c r="BD59" i="216"/>
  <c r="AY59" i="216"/>
  <c r="AX59" i="216"/>
  <c r="AW59" i="216"/>
  <c r="AV59" i="216"/>
  <c r="AU59" i="216"/>
  <c r="BD58" i="216"/>
  <c r="AY58" i="216"/>
  <c r="AX58" i="216"/>
  <c r="AW58" i="216"/>
  <c r="AV58" i="216"/>
  <c r="AU58" i="216"/>
  <c r="BD57" i="216"/>
  <c r="AY57" i="216"/>
  <c r="AX57" i="216"/>
  <c r="AW57" i="216"/>
  <c r="AV57" i="216"/>
  <c r="AU57" i="216"/>
  <c r="BD56" i="216"/>
  <c r="AY56" i="216"/>
  <c r="AX56" i="216"/>
  <c r="AW56" i="216"/>
  <c r="AV56" i="216"/>
  <c r="AU56" i="216"/>
  <c r="BD55" i="216"/>
  <c r="AY55" i="216"/>
  <c r="AX55" i="216"/>
  <c r="AW55" i="216"/>
  <c r="AV55" i="216"/>
  <c r="AU55" i="216"/>
  <c r="BD54" i="216"/>
  <c r="AY54" i="216"/>
  <c r="AX54" i="216"/>
  <c r="AW54" i="216"/>
  <c r="AV54" i="216"/>
  <c r="AU54" i="216"/>
  <c r="BD53" i="216"/>
  <c r="AY53" i="216"/>
  <c r="AX53" i="216"/>
  <c r="AW53" i="216"/>
  <c r="AV53" i="216"/>
  <c r="AU53" i="216"/>
  <c r="BD52" i="216"/>
  <c r="AY52" i="216"/>
  <c r="AX52" i="216"/>
  <c r="AW52" i="216"/>
  <c r="AV52" i="216"/>
  <c r="AU52" i="216"/>
  <c r="BD51" i="216"/>
  <c r="AY51" i="216"/>
  <c r="AX51" i="216"/>
  <c r="AW51" i="216"/>
  <c r="AV51" i="216"/>
  <c r="AU51" i="216"/>
  <c r="BD50" i="216"/>
  <c r="AY50" i="216"/>
  <c r="AX50" i="216"/>
  <c r="AW50" i="216"/>
  <c r="AV50" i="216"/>
  <c r="AU50" i="216"/>
  <c r="BD49" i="216"/>
  <c r="AY49" i="216"/>
  <c r="AX49" i="216"/>
  <c r="AW49" i="216"/>
  <c r="AV49" i="216"/>
  <c r="AU49" i="216"/>
  <c r="BD48" i="216"/>
  <c r="AY48" i="216"/>
  <c r="AX48" i="216"/>
  <c r="AW48" i="216"/>
  <c r="AV48" i="216"/>
  <c r="AU48" i="216"/>
  <c r="BD47" i="216"/>
  <c r="AY47" i="216"/>
  <c r="AX47" i="216"/>
  <c r="AW47" i="216"/>
  <c r="AV47" i="216"/>
  <c r="AU47" i="216"/>
  <c r="BD46" i="216"/>
  <c r="AY46" i="216"/>
  <c r="AX46" i="216"/>
  <c r="AW46" i="216"/>
  <c r="AV46" i="216"/>
  <c r="AU46" i="216"/>
  <c r="BD45" i="216"/>
  <c r="AY45" i="216"/>
  <c r="AX45" i="216"/>
  <c r="AW45" i="216"/>
  <c r="AV45" i="216"/>
  <c r="AU45" i="216"/>
  <c r="BD44" i="216"/>
  <c r="AY44" i="216"/>
  <c r="AX44" i="216"/>
  <c r="AW44" i="216"/>
  <c r="AV44" i="216"/>
  <c r="AU44" i="216"/>
  <c r="BD43" i="216"/>
  <c r="AY43" i="216"/>
  <c r="AX43" i="216"/>
  <c r="AW43" i="216"/>
  <c r="AV43" i="216"/>
  <c r="AU43" i="216"/>
  <c r="BD42" i="216"/>
  <c r="AY42" i="216"/>
  <c r="AX42" i="216"/>
  <c r="AW42" i="216"/>
  <c r="AV42" i="216"/>
  <c r="AU42" i="216"/>
  <c r="BD41" i="216"/>
  <c r="AY41" i="216"/>
  <c r="AX41" i="216"/>
  <c r="AW41" i="216"/>
  <c r="AV41" i="216"/>
  <c r="AU41" i="216"/>
  <c r="BD40" i="216"/>
  <c r="AY40" i="216"/>
  <c r="AX40" i="216"/>
  <c r="AW40" i="216"/>
  <c r="AV40" i="216"/>
  <c r="AU40" i="216"/>
  <c r="BD39" i="216"/>
  <c r="AY39" i="216"/>
  <c r="AX39" i="216"/>
  <c r="AW39" i="216"/>
  <c r="AV39" i="216"/>
  <c r="AU39" i="216"/>
  <c r="BD38" i="216"/>
  <c r="AY38" i="216"/>
  <c r="AX38" i="216"/>
  <c r="AW38" i="216"/>
  <c r="AV38" i="216"/>
  <c r="AU38" i="216"/>
  <c r="BD37" i="216"/>
  <c r="AY37" i="216"/>
  <c r="AX37" i="216"/>
  <c r="AW37" i="216"/>
  <c r="AV37" i="216"/>
  <c r="AU37" i="216"/>
  <c r="BD36" i="216"/>
  <c r="AY36" i="216"/>
  <c r="AX36" i="216"/>
  <c r="AW36" i="216"/>
  <c r="AV36" i="216"/>
  <c r="AU36" i="216"/>
  <c r="BD35" i="216"/>
  <c r="AY35" i="216"/>
  <c r="AX35" i="216"/>
  <c r="AW35" i="216"/>
  <c r="AV35" i="216"/>
  <c r="AU35" i="216"/>
  <c r="BD34" i="216"/>
  <c r="AY34" i="216"/>
  <c r="AX34" i="216"/>
  <c r="AW34" i="216"/>
  <c r="AV34" i="216"/>
  <c r="AU34" i="216"/>
  <c r="BD33" i="216"/>
  <c r="AY33" i="216"/>
  <c r="AX33" i="216"/>
  <c r="AW33" i="216"/>
  <c r="AV33" i="216"/>
  <c r="AU33" i="216"/>
  <c r="BD32" i="216"/>
  <c r="AY32" i="216"/>
  <c r="AX32" i="216"/>
  <c r="AW32" i="216"/>
  <c r="AV32" i="216"/>
  <c r="AU32" i="216"/>
  <c r="BD31" i="216"/>
  <c r="AY31" i="216"/>
  <c r="AX31" i="216"/>
  <c r="AW31" i="216"/>
  <c r="AV31" i="216"/>
  <c r="AU31" i="216"/>
  <c r="BD30" i="216"/>
  <c r="AY30" i="216"/>
  <c r="AX30" i="216"/>
  <c r="AW30" i="216"/>
  <c r="AV30" i="216"/>
  <c r="AU30" i="216"/>
  <c r="BD29" i="216"/>
  <c r="AY29" i="216"/>
  <c r="AX29" i="216"/>
  <c r="AW29" i="216"/>
  <c r="AV29" i="216"/>
  <c r="AU29" i="216"/>
  <c r="BD28" i="216"/>
  <c r="AY28" i="216"/>
  <c r="AX28" i="216"/>
  <c r="AW28" i="216"/>
  <c r="AV28" i="216"/>
  <c r="AU28" i="216"/>
  <c r="BD27" i="216"/>
  <c r="AY27" i="216"/>
  <c r="AX27" i="216"/>
  <c r="AW27" i="216"/>
  <c r="AV27" i="216"/>
  <c r="AU27" i="216"/>
  <c r="BD26" i="216"/>
  <c r="AY26" i="216"/>
  <c r="AX26" i="216"/>
  <c r="AW26" i="216"/>
  <c r="AV26" i="216"/>
  <c r="AU26" i="216"/>
  <c r="BD25" i="216"/>
  <c r="AY25" i="216"/>
  <c r="AX25" i="216"/>
  <c r="AW25" i="216"/>
  <c r="AV25" i="216"/>
  <c r="AU25" i="216"/>
  <c r="BD24" i="216"/>
  <c r="AY24" i="216"/>
  <c r="AX24" i="216"/>
  <c r="AW24" i="216"/>
  <c r="AV24" i="216"/>
  <c r="AU24" i="216"/>
  <c r="BD23" i="216"/>
  <c r="AY23" i="216"/>
  <c r="AX23" i="216"/>
  <c r="AW23" i="216"/>
  <c r="AV23" i="216"/>
  <c r="AU23" i="216"/>
  <c r="BD22" i="216"/>
  <c r="AY22" i="216"/>
  <c r="AX22" i="216"/>
  <c r="AW22" i="216"/>
  <c r="AV22" i="216"/>
  <c r="AU22" i="216"/>
  <c r="BD21" i="216"/>
  <c r="AY21" i="216"/>
  <c r="AX21" i="216"/>
  <c r="AW21" i="216"/>
  <c r="AV21" i="216"/>
  <c r="AU21" i="216"/>
  <c r="BD20" i="216"/>
  <c r="AY20" i="216"/>
  <c r="AX20" i="216"/>
  <c r="AW20" i="216"/>
  <c r="AV20" i="216"/>
  <c r="AU20" i="216"/>
  <c r="BD19" i="216"/>
  <c r="AY19" i="216"/>
  <c r="AX19" i="216"/>
  <c r="AW19" i="216"/>
  <c r="AV19" i="216"/>
  <c r="AU19" i="216"/>
  <c r="BD18" i="216"/>
  <c r="AY18" i="216"/>
  <c r="AX18" i="216"/>
  <c r="AW18" i="216"/>
  <c r="AV18" i="216"/>
  <c r="AU18" i="216"/>
  <c r="BD17" i="216"/>
  <c r="AY17" i="216"/>
  <c r="AX17" i="216"/>
  <c r="AW17" i="216"/>
  <c r="AV17" i="216"/>
  <c r="AU17" i="216"/>
  <c r="BD16" i="216"/>
  <c r="AY16" i="216"/>
  <c r="AX16" i="216"/>
  <c r="AW16" i="216"/>
  <c r="AV16" i="216"/>
  <c r="AU16" i="216"/>
  <c r="BD15" i="216"/>
  <c r="AY15" i="216"/>
  <c r="AX15" i="216"/>
  <c r="AW15" i="216"/>
  <c r="AV15" i="216"/>
  <c r="AU15" i="216"/>
  <c r="BD14" i="216"/>
  <c r="AY14" i="216"/>
  <c r="AX14" i="216"/>
  <c r="AW14" i="216"/>
  <c r="AV14" i="216"/>
  <c r="AU14" i="216"/>
  <c r="BD13" i="216"/>
  <c r="AY13" i="216"/>
  <c r="AX13" i="216"/>
  <c r="AW13" i="216"/>
  <c r="AV13" i="216"/>
  <c r="AU13" i="216"/>
  <c r="BD12" i="216"/>
  <c r="AY12" i="216"/>
  <c r="AX12" i="216"/>
  <c r="AW12" i="216"/>
  <c r="AV12" i="216"/>
  <c r="AU12" i="216"/>
  <c r="BD11" i="216"/>
  <c r="AY11" i="216"/>
  <c r="AX11" i="216"/>
  <c r="AW11" i="216"/>
  <c r="AV11" i="216"/>
  <c r="AU11" i="216"/>
  <c r="BD10" i="216"/>
  <c r="AY10" i="216"/>
  <c r="AX10" i="216"/>
  <c r="AW10" i="216"/>
  <c r="AV10" i="216"/>
  <c r="AU10" i="216"/>
  <c r="BD9" i="216"/>
  <c r="AY9" i="216"/>
  <c r="AX9" i="216"/>
  <c r="AW9" i="216"/>
  <c r="AV9" i="216"/>
  <c r="AU9" i="216"/>
  <c r="BD8" i="216"/>
  <c r="AY8" i="216"/>
  <c r="AX8" i="216"/>
  <c r="AW8" i="216"/>
  <c r="AV8" i="216"/>
  <c r="AU8" i="216"/>
  <c r="BD7" i="216"/>
  <c r="AY7" i="216"/>
  <c r="AX7" i="216"/>
  <c r="AW7" i="216"/>
  <c r="AV7" i="216"/>
  <c r="AU7" i="216"/>
  <c r="BD6" i="216"/>
  <c r="AY6" i="216"/>
  <c r="AX6" i="216"/>
  <c r="AW6" i="216"/>
  <c r="AV6" i="216"/>
  <c r="AU6" i="216"/>
  <c r="BD5" i="216"/>
  <c r="AY5" i="216"/>
  <c r="AX5" i="216"/>
  <c r="AW5" i="216"/>
  <c r="AV5" i="216"/>
  <c r="AU5" i="216"/>
  <c r="BD4" i="216"/>
  <c r="AY4" i="216"/>
  <c r="AX4" i="216"/>
  <c r="AW4" i="216"/>
  <c r="AV4" i="216"/>
  <c r="AU4" i="216"/>
  <c r="BD1128" i="217"/>
  <c r="AY1128" i="217"/>
  <c r="AX1128" i="217"/>
  <c r="AW1128" i="217"/>
  <c r="AV1128" i="217"/>
  <c r="AU1128" i="217"/>
  <c r="BD1127" i="217"/>
  <c r="AY1127" i="217"/>
  <c r="AX1127" i="217"/>
  <c r="AW1127" i="217"/>
  <c r="AV1127" i="217"/>
  <c r="AU1127" i="217"/>
  <c r="BD1126" i="217"/>
  <c r="AY1126" i="217"/>
  <c r="AX1126" i="217"/>
  <c r="AW1126" i="217"/>
  <c r="AV1126" i="217"/>
  <c r="AU1126" i="217"/>
  <c r="BD1125" i="217"/>
  <c r="AY1125" i="217"/>
  <c r="AX1125" i="217"/>
  <c r="AW1125" i="217"/>
  <c r="AV1125" i="217"/>
  <c r="AU1125" i="217"/>
  <c r="BD1124" i="217"/>
  <c r="AY1124" i="217"/>
  <c r="AX1124" i="217"/>
  <c r="AW1124" i="217"/>
  <c r="AV1124" i="217"/>
  <c r="AU1124" i="217"/>
  <c r="BD1123" i="217"/>
  <c r="AY1123" i="217"/>
  <c r="AX1123" i="217"/>
  <c r="AW1123" i="217"/>
  <c r="AV1123" i="217"/>
  <c r="AU1123" i="217"/>
  <c r="BD1122" i="217"/>
  <c r="AY1122" i="217"/>
  <c r="AX1122" i="217"/>
  <c r="AW1122" i="217"/>
  <c r="AV1122" i="217"/>
  <c r="AU1122" i="217"/>
  <c r="BD1121" i="217"/>
  <c r="AY1121" i="217"/>
  <c r="AX1121" i="217"/>
  <c r="AW1121" i="217"/>
  <c r="AV1121" i="217"/>
  <c r="AU1121" i="217"/>
  <c r="BD1120" i="217"/>
  <c r="AY1120" i="217"/>
  <c r="AX1120" i="217"/>
  <c r="AW1120" i="217"/>
  <c r="AV1120" i="217"/>
  <c r="AU1120" i="217"/>
  <c r="BD1119" i="217"/>
  <c r="AY1119" i="217"/>
  <c r="AX1119" i="217"/>
  <c r="AW1119" i="217"/>
  <c r="AV1119" i="217"/>
  <c r="AU1119" i="217"/>
  <c r="BD1118" i="217"/>
  <c r="AY1118" i="217"/>
  <c r="AX1118" i="217"/>
  <c r="AW1118" i="217"/>
  <c r="AV1118" i="217"/>
  <c r="AU1118" i="217"/>
  <c r="BD1117" i="217"/>
  <c r="AY1117" i="217"/>
  <c r="AX1117" i="217"/>
  <c r="AW1117" i="217"/>
  <c r="AV1117" i="217"/>
  <c r="AU1117" i="217"/>
  <c r="BD1116" i="217"/>
  <c r="AY1116" i="217"/>
  <c r="AX1116" i="217"/>
  <c r="AW1116" i="217"/>
  <c r="AV1116" i="217"/>
  <c r="AU1116" i="217"/>
  <c r="BD1115" i="217"/>
  <c r="AY1115" i="217"/>
  <c r="AX1115" i="217"/>
  <c r="AW1115" i="217"/>
  <c r="AV1115" i="217"/>
  <c r="AU1115" i="217"/>
  <c r="BD1114" i="217"/>
  <c r="AY1114" i="217"/>
  <c r="AX1114" i="217"/>
  <c r="AW1114" i="217"/>
  <c r="AV1114" i="217"/>
  <c r="AU1114" i="217"/>
  <c r="BD1113" i="217"/>
  <c r="AY1113" i="217"/>
  <c r="AX1113" i="217"/>
  <c r="AW1113" i="217"/>
  <c r="AV1113" i="217"/>
  <c r="AU1113" i="217"/>
  <c r="BD1112" i="217"/>
  <c r="AY1112" i="217"/>
  <c r="AX1112" i="217"/>
  <c r="AW1112" i="217"/>
  <c r="AV1112" i="217"/>
  <c r="AU1112" i="217"/>
  <c r="BD1111" i="217"/>
  <c r="AY1111" i="217"/>
  <c r="AX1111" i="217"/>
  <c r="AW1111" i="217"/>
  <c r="AV1111" i="217"/>
  <c r="AU1111" i="217"/>
  <c r="BD1110" i="217"/>
  <c r="AY1110" i="217"/>
  <c r="AX1110" i="217"/>
  <c r="AW1110" i="217"/>
  <c r="AV1110" i="217"/>
  <c r="AU1110" i="217"/>
  <c r="BD1109" i="217"/>
  <c r="AY1109" i="217"/>
  <c r="AX1109" i="217"/>
  <c r="AW1109" i="217"/>
  <c r="AV1109" i="217"/>
  <c r="AU1109" i="217"/>
  <c r="BD1108" i="217"/>
  <c r="AY1108" i="217"/>
  <c r="AX1108" i="217"/>
  <c r="AW1108" i="217"/>
  <c r="AV1108" i="217"/>
  <c r="AU1108" i="217"/>
  <c r="BD1107" i="217"/>
  <c r="AY1107" i="217"/>
  <c r="AX1107" i="217"/>
  <c r="AW1107" i="217"/>
  <c r="AV1107" i="217"/>
  <c r="AU1107" i="217"/>
  <c r="BD1106" i="217"/>
  <c r="AY1106" i="217"/>
  <c r="AX1106" i="217"/>
  <c r="AW1106" i="217"/>
  <c r="AV1106" i="217"/>
  <c r="AU1106" i="217"/>
  <c r="BD1105" i="217"/>
  <c r="AY1105" i="217"/>
  <c r="AX1105" i="217"/>
  <c r="AW1105" i="217"/>
  <c r="AV1105" i="217"/>
  <c r="AU1105" i="217"/>
  <c r="BD1104" i="217"/>
  <c r="AY1104" i="217"/>
  <c r="AX1104" i="217"/>
  <c r="AW1104" i="217"/>
  <c r="AV1104" i="217"/>
  <c r="AU1104" i="217"/>
  <c r="BD1103" i="217"/>
  <c r="AY1103" i="217"/>
  <c r="AX1103" i="217"/>
  <c r="AW1103" i="217"/>
  <c r="AV1103" i="217"/>
  <c r="AU1103" i="217"/>
  <c r="BD1102" i="217"/>
  <c r="AY1102" i="217"/>
  <c r="AX1102" i="217"/>
  <c r="AW1102" i="217"/>
  <c r="AV1102" i="217"/>
  <c r="AU1102" i="217"/>
  <c r="BD1101" i="217"/>
  <c r="AY1101" i="217"/>
  <c r="AX1101" i="217"/>
  <c r="AW1101" i="217"/>
  <c r="AV1101" i="217"/>
  <c r="AU1101" i="217"/>
  <c r="BD1100" i="217"/>
  <c r="AY1100" i="217"/>
  <c r="AX1100" i="217"/>
  <c r="AW1100" i="217"/>
  <c r="AV1100" i="217"/>
  <c r="AU1100" i="217"/>
  <c r="BD1099" i="217"/>
  <c r="AY1099" i="217"/>
  <c r="AX1099" i="217"/>
  <c r="AW1099" i="217"/>
  <c r="AV1099" i="217"/>
  <c r="AU1099" i="217"/>
  <c r="BD1098" i="217"/>
  <c r="AY1098" i="217"/>
  <c r="AX1098" i="217"/>
  <c r="AW1098" i="217"/>
  <c r="AV1098" i="217"/>
  <c r="AU1098" i="217"/>
  <c r="BD1097" i="217"/>
  <c r="AY1097" i="217"/>
  <c r="AX1097" i="217"/>
  <c r="AW1097" i="217"/>
  <c r="AV1097" i="217"/>
  <c r="AU1097" i="217"/>
  <c r="BD1096" i="217"/>
  <c r="AY1096" i="217"/>
  <c r="AX1096" i="217"/>
  <c r="AW1096" i="217"/>
  <c r="AV1096" i="217"/>
  <c r="AU1096" i="217"/>
  <c r="BD1095" i="217"/>
  <c r="AY1095" i="217"/>
  <c r="AX1095" i="217"/>
  <c r="AW1095" i="217"/>
  <c r="AV1095" i="217"/>
  <c r="AU1095" i="217"/>
  <c r="BD1094" i="217"/>
  <c r="AY1094" i="217"/>
  <c r="AX1094" i="217"/>
  <c r="AW1094" i="217"/>
  <c r="AV1094" i="217"/>
  <c r="AU1094" i="217"/>
  <c r="BD1093" i="217"/>
  <c r="AY1093" i="217"/>
  <c r="AX1093" i="217"/>
  <c r="AW1093" i="217"/>
  <c r="AV1093" i="217"/>
  <c r="AU1093" i="217"/>
  <c r="BD1092" i="217"/>
  <c r="AY1092" i="217"/>
  <c r="AX1092" i="217"/>
  <c r="AW1092" i="217"/>
  <c r="AV1092" i="217"/>
  <c r="AU1092" i="217"/>
  <c r="BD1091" i="217"/>
  <c r="AY1091" i="217"/>
  <c r="AX1091" i="217"/>
  <c r="AW1091" i="217"/>
  <c r="AV1091" i="217"/>
  <c r="AU1091" i="217"/>
  <c r="BD1090" i="217"/>
  <c r="AY1090" i="217"/>
  <c r="AX1090" i="217"/>
  <c r="AW1090" i="217"/>
  <c r="AV1090" i="217"/>
  <c r="AU1090" i="217"/>
  <c r="BD1089" i="217"/>
  <c r="AY1089" i="217"/>
  <c r="AX1089" i="217"/>
  <c r="AW1089" i="217"/>
  <c r="AV1089" i="217"/>
  <c r="AU1089" i="217"/>
  <c r="BD1088" i="217"/>
  <c r="AY1088" i="217"/>
  <c r="AX1088" i="217"/>
  <c r="AW1088" i="217"/>
  <c r="AV1088" i="217"/>
  <c r="AU1088" i="217"/>
  <c r="BD1087" i="217"/>
  <c r="AY1087" i="217"/>
  <c r="AX1087" i="217"/>
  <c r="AW1087" i="217"/>
  <c r="AV1087" i="217"/>
  <c r="AU1087" i="217"/>
  <c r="BD1086" i="217"/>
  <c r="AY1086" i="217"/>
  <c r="AX1086" i="217"/>
  <c r="AW1086" i="217"/>
  <c r="AV1086" i="217"/>
  <c r="AU1086" i="217"/>
  <c r="BD1085" i="217"/>
  <c r="AY1085" i="217"/>
  <c r="AX1085" i="217"/>
  <c r="AW1085" i="217"/>
  <c r="AV1085" i="217"/>
  <c r="AU1085" i="217"/>
  <c r="BD1084" i="217"/>
  <c r="AY1084" i="217"/>
  <c r="AX1084" i="217"/>
  <c r="AW1084" i="217"/>
  <c r="AV1084" i="217"/>
  <c r="AU1084" i="217"/>
  <c r="BD1083" i="217"/>
  <c r="AY1083" i="217"/>
  <c r="AX1083" i="217"/>
  <c r="AW1083" i="217"/>
  <c r="AV1083" i="217"/>
  <c r="AU1083" i="217"/>
  <c r="BD1082" i="217"/>
  <c r="AY1082" i="217"/>
  <c r="AX1082" i="217"/>
  <c r="AW1082" i="217"/>
  <c r="AV1082" i="217"/>
  <c r="AU1082" i="217"/>
  <c r="BD1081" i="217"/>
  <c r="AY1081" i="217"/>
  <c r="AX1081" i="217"/>
  <c r="AW1081" i="217"/>
  <c r="AV1081" i="217"/>
  <c r="AU1081" i="217"/>
  <c r="BD1080" i="217"/>
  <c r="AY1080" i="217"/>
  <c r="AX1080" i="217"/>
  <c r="AW1080" i="217"/>
  <c r="AV1080" i="217"/>
  <c r="AU1080" i="217"/>
  <c r="BD1079" i="217"/>
  <c r="AY1079" i="217"/>
  <c r="AX1079" i="217"/>
  <c r="AW1079" i="217"/>
  <c r="AV1079" i="217"/>
  <c r="AU1079" i="217"/>
  <c r="BD1078" i="217"/>
  <c r="AY1078" i="217"/>
  <c r="AX1078" i="217"/>
  <c r="AW1078" i="217"/>
  <c r="AV1078" i="217"/>
  <c r="AU1078" i="217"/>
  <c r="BD1077" i="217"/>
  <c r="AY1077" i="217"/>
  <c r="AX1077" i="217"/>
  <c r="AW1077" i="217"/>
  <c r="AV1077" i="217"/>
  <c r="AU1077" i="217"/>
  <c r="BD1076" i="217"/>
  <c r="AY1076" i="217"/>
  <c r="AX1076" i="217"/>
  <c r="AW1076" i="217"/>
  <c r="AV1076" i="217"/>
  <c r="AU1076" i="217"/>
  <c r="BD1075" i="217"/>
  <c r="AY1075" i="217"/>
  <c r="AX1075" i="217"/>
  <c r="AW1075" i="217"/>
  <c r="AV1075" i="217"/>
  <c r="AU1075" i="217"/>
  <c r="BD1074" i="217"/>
  <c r="AY1074" i="217"/>
  <c r="AX1074" i="217"/>
  <c r="AW1074" i="217"/>
  <c r="AV1074" i="217"/>
  <c r="AU1074" i="217"/>
  <c r="BD1073" i="217"/>
  <c r="AY1073" i="217"/>
  <c r="AX1073" i="217"/>
  <c r="AW1073" i="217"/>
  <c r="AV1073" i="217"/>
  <c r="AU1073" i="217"/>
  <c r="BD1072" i="217"/>
  <c r="AY1072" i="217"/>
  <c r="AX1072" i="217"/>
  <c r="AW1072" i="217"/>
  <c r="AV1072" i="217"/>
  <c r="AU1072" i="217"/>
  <c r="BD1071" i="217"/>
  <c r="AY1071" i="217"/>
  <c r="AX1071" i="217"/>
  <c r="AW1071" i="217"/>
  <c r="AV1071" i="217"/>
  <c r="AU1071" i="217"/>
  <c r="BD1070" i="217"/>
  <c r="AY1070" i="217"/>
  <c r="AX1070" i="217"/>
  <c r="AW1070" i="217"/>
  <c r="AV1070" i="217"/>
  <c r="AU1070" i="217"/>
  <c r="BD1069" i="217"/>
  <c r="AY1069" i="217"/>
  <c r="AX1069" i="217"/>
  <c r="AW1069" i="217"/>
  <c r="AV1069" i="217"/>
  <c r="AU1069" i="217"/>
  <c r="BD1068" i="217"/>
  <c r="AY1068" i="217"/>
  <c r="AX1068" i="217"/>
  <c r="AW1068" i="217"/>
  <c r="AV1068" i="217"/>
  <c r="AU1068" i="217"/>
  <c r="BD1067" i="217"/>
  <c r="AY1067" i="217"/>
  <c r="AX1067" i="217"/>
  <c r="AW1067" i="217"/>
  <c r="AV1067" i="217"/>
  <c r="AU1067" i="217"/>
  <c r="BD1066" i="217"/>
  <c r="AY1066" i="217"/>
  <c r="AX1066" i="217"/>
  <c r="AW1066" i="217"/>
  <c r="AV1066" i="217"/>
  <c r="AU1066" i="217"/>
  <c r="BD1065" i="217"/>
  <c r="AY1065" i="217"/>
  <c r="AX1065" i="217"/>
  <c r="AW1065" i="217"/>
  <c r="AV1065" i="217"/>
  <c r="AU1065" i="217"/>
  <c r="BD1064" i="217"/>
  <c r="AY1064" i="217"/>
  <c r="AX1064" i="217"/>
  <c r="AW1064" i="217"/>
  <c r="AV1064" i="217"/>
  <c r="AU1064" i="217"/>
  <c r="BD1063" i="217"/>
  <c r="AY1063" i="217"/>
  <c r="AX1063" i="217"/>
  <c r="AW1063" i="217"/>
  <c r="AV1063" i="217"/>
  <c r="AU1063" i="217"/>
  <c r="BD1062" i="217"/>
  <c r="AY1062" i="217"/>
  <c r="AX1062" i="217"/>
  <c r="AW1062" i="217"/>
  <c r="AV1062" i="217"/>
  <c r="AU1062" i="217"/>
  <c r="BD1061" i="217"/>
  <c r="AY1061" i="217"/>
  <c r="AX1061" i="217"/>
  <c r="AW1061" i="217"/>
  <c r="AV1061" i="217"/>
  <c r="AU1061" i="217"/>
  <c r="BD1060" i="217"/>
  <c r="AY1060" i="217"/>
  <c r="AX1060" i="217"/>
  <c r="AW1060" i="217"/>
  <c r="AV1060" i="217"/>
  <c r="AU1060" i="217"/>
  <c r="BD1059" i="217"/>
  <c r="AY1059" i="217"/>
  <c r="AX1059" i="217"/>
  <c r="AW1059" i="217"/>
  <c r="AV1059" i="217"/>
  <c r="AU1059" i="217"/>
  <c r="BD1058" i="217"/>
  <c r="AY1058" i="217"/>
  <c r="AX1058" i="217"/>
  <c r="AW1058" i="217"/>
  <c r="AV1058" i="217"/>
  <c r="AU1058" i="217"/>
  <c r="BD1057" i="217"/>
  <c r="AY1057" i="217"/>
  <c r="AX1057" i="217"/>
  <c r="AW1057" i="217"/>
  <c r="AV1057" i="217"/>
  <c r="AU1057" i="217"/>
  <c r="BD1056" i="217"/>
  <c r="AY1056" i="217"/>
  <c r="AX1056" i="217"/>
  <c r="AW1056" i="217"/>
  <c r="AV1056" i="217"/>
  <c r="AU1056" i="217"/>
  <c r="BD1055" i="217"/>
  <c r="AY1055" i="217"/>
  <c r="AX1055" i="217"/>
  <c r="AW1055" i="217"/>
  <c r="AV1055" i="217"/>
  <c r="AU1055" i="217"/>
  <c r="BD1054" i="217"/>
  <c r="AY1054" i="217"/>
  <c r="AX1054" i="217"/>
  <c r="AW1054" i="217"/>
  <c r="AV1054" i="217"/>
  <c r="AU1054" i="217"/>
  <c r="BD1053" i="217"/>
  <c r="AY1053" i="217"/>
  <c r="AX1053" i="217"/>
  <c r="AW1053" i="217"/>
  <c r="AV1053" i="217"/>
  <c r="AU1053" i="217"/>
  <c r="BD1052" i="217"/>
  <c r="AY1052" i="217"/>
  <c r="AX1052" i="217"/>
  <c r="AW1052" i="217"/>
  <c r="AV1052" i="217"/>
  <c r="AU1052" i="217"/>
  <c r="BD1051" i="217"/>
  <c r="AY1051" i="217"/>
  <c r="AX1051" i="217"/>
  <c r="AW1051" i="217"/>
  <c r="AV1051" i="217"/>
  <c r="AU1051" i="217"/>
  <c r="BD1050" i="217"/>
  <c r="AY1050" i="217"/>
  <c r="AX1050" i="217"/>
  <c r="AW1050" i="217"/>
  <c r="AV1050" i="217"/>
  <c r="AU1050" i="217"/>
  <c r="BD1049" i="217"/>
  <c r="AY1049" i="217"/>
  <c r="AX1049" i="217"/>
  <c r="AW1049" i="217"/>
  <c r="AV1049" i="217"/>
  <c r="AU1049" i="217"/>
  <c r="BD1048" i="217"/>
  <c r="AY1048" i="217"/>
  <c r="AX1048" i="217"/>
  <c r="AW1048" i="217"/>
  <c r="AV1048" i="217"/>
  <c r="AU1048" i="217"/>
  <c r="BD1047" i="217"/>
  <c r="AY1047" i="217"/>
  <c r="AX1047" i="217"/>
  <c r="AW1047" i="217"/>
  <c r="AV1047" i="217"/>
  <c r="AU1047" i="217"/>
  <c r="BD1046" i="217"/>
  <c r="AY1046" i="217"/>
  <c r="AX1046" i="217"/>
  <c r="AW1046" i="217"/>
  <c r="AV1046" i="217"/>
  <c r="AU1046" i="217"/>
  <c r="BD1045" i="217"/>
  <c r="AY1045" i="217"/>
  <c r="AX1045" i="217"/>
  <c r="AW1045" i="217"/>
  <c r="AV1045" i="217"/>
  <c r="AU1045" i="217"/>
  <c r="BD1044" i="217"/>
  <c r="AY1044" i="217"/>
  <c r="AX1044" i="217"/>
  <c r="AW1044" i="217"/>
  <c r="AV1044" i="217"/>
  <c r="AU1044" i="217"/>
  <c r="BD1043" i="217"/>
  <c r="AY1043" i="217"/>
  <c r="AX1043" i="217"/>
  <c r="AW1043" i="217"/>
  <c r="AV1043" i="217"/>
  <c r="AU1043" i="217"/>
  <c r="BD1042" i="217"/>
  <c r="AY1042" i="217"/>
  <c r="AX1042" i="217"/>
  <c r="AW1042" i="217"/>
  <c r="AV1042" i="217"/>
  <c r="AU1042" i="217"/>
  <c r="BD1041" i="217"/>
  <c r="AY1041" i="217"/>
  <c r="AX1041" i="217"/>
  <c r="AW1041" i="217"/>
  <c r="AV1041" i="217"/>
  <c r="AU1041" i="217"/>
  <c r="BD1040" i="217"/>
  <c r="AY1040" i="217"/>
  <c r="AX1040" i="217"/>
  <c r="AW1040" i="217"/>
  <c r="AV1040" i="217"/>
  <c r="AU1040" i="217"/>
  <c r="BD1039" i="217"/>
  <c r="AY1039" i="217"/>
  <c r="AX1039" i="217"/>
  <c r="AW1039" i="217"/>
  <c r="AV1039" i="217"/>
  <c r="AU1039" i="217"/>
  <c r="BD1038" i="217"/>
  <c r="AY1038" i="217"/>
  <c r="AX1038" i="217"/>
  <c r="AW1038" i="217"/>
  <c r="AV1038" i="217"/>
  <c r="AU1038" i="217"/>
  <c r="BD1037" i="217"/>
  <c r="AY1037" i="217"/>
  <c r="AX1037" i="217"/>
  <c r="AW1037" i="217"/>
  <c r="AV1037" i="217"/>
  <c r="AU1037" i="217"/>
  <c r="BD1036" i="217"/>
  <c r="AY1036" i="217"/>
  <c r="AX1036" i="217"/>
  <c r="AW1036" i="217"/>
  <c r="AV1036" i="217"/>
  <c r="AU1036" i="217"/>
  <c r="BD1035" i="217"/>
  <c r="AY1035" i="217"/>
  <c r="AX1035" i="217"/>
  <c r="AW1035" i="217"/>
  <c r="AV1035" i="217"/>
  <c r="AU1035" i="217"/>
  <c r="BD1034" i="217"/>
  <c r="AY1034" i="217"/>
  <c r="AX1034" i="217"/>
  <c r="AW1034" i="217"/>
  <c r="AV1034" i="217"/>
  <c r="AU1034" i="217"/>
  <c r="BD1033" i="217"/>
  <c r="AY1033" i="217"/>
  <c r="AX1033" i="217"/>
  <c r="AW1033" i="217"/>
  <c r="AV1033" i="217"/>
  <c r="AU1033" i="217"/>
  <c r="BD1032" i="217"/>
  <c r="AY1032" i="217"/>
  <c r="AX1032" i="217"/>
  <c r="AW1032" i="217"/>
  <c r="AV1032" i="217"/>
  <c r="AU1032" i="217"/>
  <c r="BD1031" i="217"/>
  <c r="AY1031" i="217"/>
  <c r="AX1031" i="217"/>
  <c r="AW1031" i="217"/>
  <c r="AV1031" i="217"/>
  <c r="AU1031" i="217"/>
  <c r="BD1030" i="217"/>
  <c r="AY1030" i="217"/>
  <c r="AX1030" i="217"/>
  <c r="AW1030" i="217"/>
  <c r="AV1030" i="217"/>
  <c r="AU1030" i="217"/>
  <c r="BD1029" i="217"/>
  <c r="AY1029" i="217"/>
  <c r="AX1029" i="217"/>
  <c r="AW1029" i="217"/>
  <c r="AV1029" i="217"/>
  <c r="AU1029" i="217"/>
  <c r="BD1028" i="217"/>
  <c r="AY1028" i="217"/>
  <c r="AX1028" i="217"/>
  <c r="AW1028" i="217"/>
  <c r="AV1028" i="217"/>
  <c r="AU1028" i="217"/>
  <c r="BD1027" i="217"/>
  <c r="AY1027" i="217"/>
  <c r="AX1027" i="217"/>
  <c r="AW1027" i="217"/>
  <c r="AV1027" i="217"/>
  <c r="AU1027" i="217"/>
  <c r="BD1026" i="217"/>
  <c r="AY1026" i="217"/>
  <c r="AX1026" i="217"/>
  <c r="AW1026" i="217"/>
  <c r="AV1026" i="217"/>
  <c r="AU1026" i="217"/>
  <c r="BD1025" i="217"/>
  <c r="AY1025" i="217"/>
  <c r="AX1025" i="217"/>
  <c r="AW1025" i="217"/>
  <c r="AV1025" i="217"/>
  <c r="AU1025" i="217"/>
  <c r="BD1024" i="217"/>
  <c r="AY1024" i="217"/>
  <c r="AX1024" i="217"/>
  <c r="AW1024" i="217"/>
  <c r="AV1024" i="217"/>
  <c r="AU1024" i="217"/>
  <c r="BD1023" i="217"/>
  <c r="AY1023" i="217"/>
  <c r="AX1023" i="217"/>
  <c r="AW1023" i="217"/>
  <c r="AV1023" i="217"/>
  <c r="AU1023" i="217"/>
  <c r="BD1022" i="217"/>
  <c r="AY1022" i="217"/>
  <c r="AX1022" i="217"/>
  <c r="AW1022" i="217"/>
  <c r="AV1022" i="217"/>
  <c r="AU1022" i="217"/>
  <c r="BD1021" i="217"/>
  <c r="AY1021" i="217"/>
  <c r="AX1021" i="217"/>
  <c r="AW1021" i="217"/>
  <c r="AV1021" i="217"/>
  <c r="AU1021" i="217"/>
  <c r="BD1020" i="217"/>
  <c r="AY1020" i="217"/>
  <c r="AX1020" i="217"/>
  <c r="AW1020" i="217"/>
  <c r="AV1020" i="217"/>
  <c r="AU1020" i="217"/>
  <c r="BD1019" i="217"/>
  <c r="AY1019" i="217"/>
  <c r="AX1019" i="217"/>
  <c r="AW1019" i="217"/>
  <c r="AV1019" i="217"/>
  <c r="AU1019" i="217"/>
  <c r="BD1018" i="217"/>
  <c r="AY1018" i="217"/>
  <c r="AX1018" i="217"/>
  <c r="AW1018" i="217"/>
  <c r="AV1018" i="217"/>
  <c r="AU1018" i="217"/>
  <c r="BD1017" i="217"/>
  <c r="AY1017" i="217"/>
  <c r="AX1017" i="217"/>
  <c r="AW1017" i="217"/>
  <c r="AV1017" i="217"/>
  <c r="AU1017" i="217"/>
  <c r="BD1016" i="217"/>
  <c r="AY1016" i="217"/>
  <c r="AX1016" i="217"/>
  <c r="AW1016" i="217"/>
  <c r="AV1016" i="217"/>
  <c r="AU1016" i="217"/>
  <c r="BD1015" i="217"/>
  <c r="AY1015" i="217"/>
  <c r="AX1015" i="217"/>
  <c r="AW1015" i="217"/>
  <c r="AV1015" i="217"/>
  <c r="AU1015" i="217"/>
  <c r="BD1014" i="217"/>
  <c r="AY1014" i="217"/>
  <c r="AX1014" i="217"/>
  <c r="AW1014" i="217"/>
  <c r="AV1014" i="217"/>
  <c r="AU1014" i="217"/>
  <c r="BD1013" i="217"/>
  <c r="AY1013" i="217"/>
  <c r="AX1013" i="217"/>
  <c r="AW1013" i="217"/>
  <c r="AV1013" i="217"/>
  <c r="AU1013" i="217"/>
  <c r="BD1012" i="217"/>
  <c r="AY1012" i="217"/>
  <c r="AX1012" i="217"/>
  <c r="AW1012" i="217"/>
  <c r="AV1012" i="217"/>
  <c r="AU1012" i="217"/>
  <c r="BD1011" i="217"/>
  <c r="AY1011" i="217"/>
  <c r="AX1011" i="217"/>
  <c r="AW1011" i="217"/>
  <c r="AV1011" i="217"/>
  <c r="AU1011" i="217"/>
  <c r="BD1010" i="217"/>
  <c r="AY1010" i="217"/>
  <c r="AX1010" i="217"/>
  <c r="AW1010" i="217"/>
  <c r="AV1010" i="217"/>
  <c r="AU1010" i="217"/>
  <c r="BD1009" i="217"/>
  <c r="AY1009" i="217"/>
  <c r="AX1009" i="217"/>
  <c r="AW1009" i="217"/>
  <c r="AV1009" i="217"/>
  <c r="AU1009" i="217"/>
  <c r="BD1008" i="217"/>
  <c r="AY1008" i="217"/>
  <c r="AX1008" i="217"/>
  <c r="AW1008" i="217"/>
  <c r="AV1008" i="217"/>
  <c r="AU1008" i="217"/>
  <c r="BD1007" i="217"/>
  <c r="AY1007" i="217"/>
  <c r="AX1007" i="217"/>
  <c r="AW1007" i="217"/>
  <c r="AV1007" i="217"/>
  <c r="AU1007" i="217"/>
  <c r="BD1006" i="217"/>
  <c r="AY1006" i="217"/>
  <c r="AX1006" i="217"/>
  <c r="AW1006" i="217"/>
  <c r="AV1006" i="217"/>
  <c r="AU1006" i="217"/>
  <c r="BD1005" i="217"/>
  <c r="AY1005" i="217"/>
  <c r="AX1005" i="217"/>
  <c r="AW1005" i="217"/>
  <c r="AV1005" i="217"/>
  <c r="AU1005" i="217"/>
  <c r="BD1004" i="217"/>
  <c r="AY1004" i="217"/>
  <c r="AX1004" i="217"/>
  <c r="AW1004" i="217"/>
  <c r="AV1004" i="217"/>
  <c r="AU1004" i="217"/>
  <c r="BD1003" i="217"/>
  <c r="AY1003" i="217"/>
  <c r="AX1003" i="217"/>
  <c r="AW1003" i="217"/>
  <c r="AV1003" i="217"/>
  <c r="AU1003" i="217"/>
  <c r="BD1002" i="217"/>
  <c r="AY1002" i="217"/>
  <c r="AX1002" i="217"/>
  <c r="AW1002" i="217"/>
  <c r="AV1002" i="217"/>
  <c r="AU1002" i="217"/>
  <c r="BD1001" i="217"/>
  <c r="AY1001" i="217"/>
  <c r="AX1001" i="217"/>
  <c r="AW1001" i="217"/>
  <c r="AV1001" i="217"/>
  <c r="AU1001" i="217"/>
  <c r="BD1000" i="217"/>
  <c r="AY1000" i="217"/>
  <c r="AX1000" i="217"/>
  <c r="AW1000" i="217"/>
  <c r="AV1000" i="217"/>
  <c r="AU1000" i="217"/>
  <c r="BD999" i="217"/>
  <c r="AY999" i="217"/>
  <c r="AX999" i="217"/>
  <c r="AW999" i="217"/>
  <c r="AV999" i="217"/>
  <c r="AU999" i="217"/>
  <c r="BD998" i="217"/>
  <c r="AY998" i="217"/>
  <c r="AX998" i="217"/>
  <c r="AW998" i="217"/>
  <c r="AV998" i="217"/>
  <c r="AU998" i="217"/>
  <c r="BD997" i="217"/>
  <c r="AY997" i="217"/>
  <c r="AX997" i="217"/>
  <c r="AW997" i="217"/>
  <c r="AV997" i="217"/>
  <c r="AU997" i="217"/>
  <c r="BD996" i="217"/>
  <c r="AY996" i="217"/>
  <c r="AX996" i="217"/>
  <c r="AW996" i="217"/>
  <c r="AV996" i="217"/>
  <c r="AU996" i="217"/>
  <c r="BD995" i="217"/>
  <c r="AY995" i="217"/>
  <c r="AX995" i="217"/>
  <c r="AW995" i="217"/>
  <c r="AV995" i="217"/>
  <c r="AU995" i="217"/>
  <c r="BD994" i="217"/>
  <c r="AY994" i="217"/>
  <c r="AX994" i="217"/>
  <c r="AW994" i="217"/>
  <c r="AV994" i="217"/>
  <c r="AU994" i="217"/>
  <c r="BD993" i="217"/>
  <c r="AY993" i="217"/>
  <c r="AX993" i="217"/>
  <c r="AW993" i="217"/>
  <c r="AV993" i="217"/>
  <c r="AU993" i="217"/>
  <c r="BD992" i="217"/>
  <c r="AY992" i="217"/>
  <c r="AX992" i="217"/>
  <c r="AW992" i="217"/>
  <c r="AV992" i="217"/>
  <c r="AU992" i="217"/>
  <c r="BD991" i="217"/>
  <c r="AY991" i="217"/>
  <c r="AX991" i="217"/>
  <c r="AW991" i="217"/>
  <c r="AV991" i="217"/>
  <c r="AU991" i="217"/>
  <c r="BD990" i="217"/>
  <c r="AY990" i="217"/>
  <c r="AX990" i="217"/>
  <c r="AW990" i="217"/>
  <c r="AV990" i="217"/>
  <c r="AU990" i="217"/>
  <c r="BD989" i="217"/>
  <c r="AY989" i="217"/>
  <c r="AX989" i="217"/>
  <c r="AW989" i="217"/>
  <c r="AV989" i="217"/>
  <c r="AU989" i="217"/>
  <c r="BD988" i="217"/>
  <c r="AY988" i="217"/>
  <c r="AX988" i="217"/>
  <c r="AW988" i="217"/>
  <c r="AV988" i="217"/>
  <c r="AU988" i="217"/>
  <c r="BD987" i="217"/>
  <c r="AY987" i="217"/>
  <c r="AX987" i="217"/>
  <c r="AW987" i="217"/>
  <c r="AV987" i="217"/>
  <c r="AU987" i="217"/>
  <c r="BD986" i="217"/>
  <c r="AY986" i="217"/>
  <c r="AX986" i="217"/>
  <c r="AW986" i="217"/>
  <c r="AV986" i="217"/>
  <c r="AU986" i="217"/>
  <c r="BD985" i="217"/>
  <c r="AY985" i="217"/>
  <c r="AX985" i="217"/>
  <c r="AW985" i="217"/>
  <c r="AV985" i="217"/>
  <c r="AU985" i="217"/>
  <c r="BD984" i="217"/>
  <c r="AY984" i="217"/>
  <c r="AX984" i="217"/>
  <c r="AW984" i="217"/>
  <c r="AV984" i="217"/>
  <c r="AU984" i="217"/>
  <c r="BD983" i="217"/>
  <c r="AY983" i="217"/>
  <c r="AX983" i="217"/>
  <c r="AW983" i="217"/>
  <c r="AV983" i="217"/>
  <c r="AU983" i="217"/>
  <c r="BD982" i="217"/>
  <c r="AY982" i="217"/>
  <c r="AX982" i="217"/>
  <c r="AW982" i="217"/>
  <c r="AV982" i="217"/>
  <c r="AU982" i="217"/>
  <c r="BD981" i="217"/>
  <c r="AY981" i="217"/>
  <c r="AX981" i="217"/>
  <c r="AW981" i="217"/>
  <c r="AV981" i="217"/>
  <c r="AU981" i="217"/>
  <c r="BD980" i="217"/>
  <c r="AY980" i="217"/>
  <c r="AX980" i="217"/>
  <c r="AW980" i="217"/>
  <c r="AV980" i="217"/>
  <c r="AU980" i="217"/>
  <c r="BD979" i="217"/>
  <c r="AY979" i="217"/>
  <c r="AX979" i="217"/>
  <c r="AW979" i="217"/>
  <c r="AV979" i="217"/>
  <c r="AU979" i="217"/>
  <c r="BD978" i="217"/>
  <c r="AY978" i="217"/>
  <c r="AX978" i="217"/>
  <c r="AW978" i="217"/>
  <c r="AV978" i="217"/>
  <c r="AU978" i="217"/>
  <c r="BD977" i="217"/>
  <c r="AY977" i="217"/>
  <c r="AX977" i="217"/>
  <c r="AW977" i="217"/>
  <c r="AV977" i="217"/>
  <c r="AU977" i="217"/>
  <c r="BD976" i="217"/>
  <c r="AY976" i="217"/>
  <c r="AX976" i="217"/>
  <c r="AW976" i="217"/>
  <c r="AV976" i="217"/>
  <c r="AU976" i="217"/>
  <c r="BD975" i="217"/>
  <c r="AY975" i="217"/>
  <c r="AX975" i="217"/>
  <c r="AW975" i="217"/>
  <c r="AV975" i="217"/>
  <c r="AU975" i="217"/>
  <c r="BD974" i="217"/>
  <c r="AY974" i="217"/>
  <c r="AX974" i="217"/>
  <c r="AW974" i="217"/>
  <c r="AV974" i="217"/>
  <c r="AU974" i="217"/>
  <c r="BD973" i="217"/>
  <c r="AY973" i="217"/>
  <c r="AX973" i="217"/>
  <c r="AW973" i="217"/>
  <c r="AV973" i="217"/>
  <c r="AU973" i="217"/>
  <c r="BD972" i="217"/>
  <c r="AY972" i="217"/>
  <c r="AX972" i="217"/>
  <c r="AW972" i="217"/>
  <c r="AV972" i="217"/>
  <c r="AU972" i="217"/>
  <c r="BD971" i="217"/>
  <c r="AY971" i="217"/>
  <c r="AX971" i="217"/>
  <c r="AW971" i="217"/>
  <c r="AV971" i="217"/>
  <c r="AU971" i="217"/>
  <c r="BD970" i="217"/>
  <c r="AY970" i="217"/>
  <c r="AX970" i="217"/>
  <c r="AW970" i="217"/>
  <c r="AV970" i="217"/>
  <c r="AU970" i="217"/>
  <c r="BD969" i="217"/>
  <c r="AY969" i="217"/>
  <c r="AX969" i="217"/>
  <c r="AW969" i="217"/>
  <c r="AV969" i="217"/>
  <c r="AU969" i="217"/>
  <c r="BD968" i="217"/>
  <c r="AY968" i="217"/>
  <c r="AX968" i="217"/>
  <c r="AW968" i="217"/>
  <c r="AV968" i="217"/>
  <c r="AU968" i="217"/>
  <c r="BD967" i="217"/>
  <c r="AY967" i="217"/>
  <c r="AX967" i="217"/>
  <c r="AW967" i="217"/>
  <c r="AV967" i="217"/>
  <c r="AU967" i="217"/>
  <c r="BD966" i="217"/>
  <c r="AY966" i="217"/>
  <c r="AX966" i="217"/>
  <c r="AW966" i="217"/>
  <c r="AV966" i="217"/>
  <c r="AU966" i="217"/>
  <c r="BD965" i="217"/>
  <c r="AY965" i="217"/>
  <c r="AX965" i="217"/>
  <c r="AW965" i="217"/>
  <c r="AV965" i="217"/>
  <c r="AU965" i="217"/>
  <c r="BD964" i="217"/>
  <c r="AY964" i="217"/>
  <c r="AX964" i="217"/>
  <c r="AW964" i="217"/>
  <c r="AV964" i="217"/>
  <c r="AU964" i="217"/>
  <c r="BD963" i="217"/>
  <c r="AY963" i="217"/>
  <c r="AX963" i="217"/>
  <c r="AW963" i="217"/>
  <c r="AV963" i="217"/>
  <c r="AU963" i="217"/>
  <c r="BD962" i="217"/>
  <c r="AY962" i="217"/>
  <c r="AX962" i="217"/>
  <c r="AW962" i="217"/>
  <c r="AV962" i="217"/>
  <c r="AU962" i="217"/>
  <c r="BD961" i="217"/>
  <c r="AY961" i="217"/>
  <c r="AX961" i="217"/>
  <c r="AW961" i="217"/>
  <c r="AV961" i="217"/>
  <c r="AU961" i="217"/>
  <c r="BD960" i="217"/>
  <c r="AY960" i="217"/>
  <c r="AX960" i="217"/>
  <c r="AW960" i="217"/>
  <c r="AV960" i="217"/>
  <c r="AU960" i="217"/>
  <c r="BD959" i="217"/>
  <c r="AY959" i="217"/>
  <c r="AX959" i="217"/>
  <c r="AW959" i="217"/>
  <c r="AV959" i="217"/>
  <c r="AU959" i="217"/>
  <c r="BD958" i="217"/>
  <c r="AY958" i="217"/>
  <c r="AX958" i="217"/>
  <c r="AW958" i="217"/>
  <c r="AV958" i="217"/>
  <c r="AU958" i="217"/>
  <c r="BD957" i="217"/>
  <c r="AY957" i="217"/>
  <c r="AX957" i="217"/>
  <c r="AW957" i="217"/>
  <c r="AV957" i="217"/>
  <c r="AU957" i="217"/>
  <c r="BD956" i="217"/>
  <c r="AY956" i="217"/>
  <c r="AX956" i="217"/>
  <c r="AW956" i="217"/>
  <c r="AV956" i="217"/>
  <c r="AU956" i="217"/>
  <c r="BD955" i="217"/>
  <c r="AY955" i="217"/>
  <c r="AX955" i="217"/>
  <c r="AW955" i="217"/>
  <c r="AV955" i="217"/>
  <c r="AU955" i="217"/>
  <c r="BD954" i="217"/>
  <c r="AY954" i="217"/>
  <c r="AX954" i="217"/>
  <c r="AW954" i="217"/>
  <c r="AV954" i="217"/>
  <c r="AU954" i="217"/>
  <c r="BD953" i="217"/>
  <c r="AY953" i="217"/>
  <c r="AX953" i="217"/>
  <c r="AW953" i="217"/>
  <c r="AV953" i="217"/>
  <c r="AU953" i="217"/>
  <c r="BD952" i="217"/>
  <c r="AY952" i="217"/>
  <c r="AX952" i="217"/>
  <c r="AW952" i="217"/>
  <c r="AV952" i="217"/>
  <c r="AU952" i="217"/>
  <c r="BD951" i="217"/>
  <c r="AY951" i="217"/>
  <c r="AX951" i="217"/>
  <c r="AW951" i="217"/>
  <c r="AV951" i="217"/>
  <c r="AU951" i="217"/>
  <c r="BD950" i="217"/>
  <c r="AY950" i="217"/>
  <c r="AX950" i="217"/>
  <c r="AW950" i="217"/>
  <c r="AV950" i="217"/>
  <c r="AU950" i="217"/>
  <c r="BD949" i="217"/>
  <c r="AY949" i="217"/>
  <c r="AX949" i="217"/>
  <c r="AW949" i="217"/>
  <c r="AV949" i="217"/>
  <c r="AU949" i="217"/>
  <c r="BD948" i="217"/>
  <c r="AY948" i="217"/>
  <c r="AX948" i="217"/>
  <c r="AW948" i="217"/>
  <c r="AV948" i="217"/>
  <c r="AU948" i="217"/>
  <c r="BD947" i="217"/>
  <c r="AY947" i="217"/>
  <c r="AX947" i="217"/>
  <c r="AW947" i="217"/>
  <c r="AV947" i="217"/>
  <c r="AU947" i="217"/>
  <c r="BD946" i="217"/>
  <c r="AY946" i="217"/>
  <c r="AX946" i="217"/>
  <c r="AW946" i="217"/>
  <c r="AV946" i="217"/>
  <c r="AU946" i="217"/>
  <c r="BD945" i="217"/>
  <c r="AY945" i="217"/>
  <c r="AX945" i="217"/>
  <c r="AW945" i="217"/>
  <c r="AV945" i="217"/>
  <c r="AU945" i="217"/>
  <c r="BD944" i="217"/>
  <c r="AY944" i="217"/>
  <c r="AX944" i="217"/>
  <c r="AW944" i="217"/>
  <c r="AV944" i="217"/>
  <c r="AU944" i="217"/>
  <c r="BD943" i="217"/>
  <c r="AY943" i="217"/>
  <c r="AX943" i="217"/>
  <c r="AW943" i="217"/>
  <c r="AV943" i="217"/>
  <c r="AU943" i="217"/>
  <c r="BD942" i="217"/>
  <c r="AY942" i="217"/>
  <c r="AX942" i="217"/>
  <c r="AW942" i="217"/>
  <c r="AV942" i="217"/>
  <c r="AU942" i="217"/>
  <c r="BD941" i="217"/>
  <c r="AY941" i="217"/>
  <c r="AX941" i="217"/>
  <c r="AW941" i="217"/>
  <c r="AV941" i="217"/>
  <c r="AU941" i="217"/>
  <c r="BD940" i="217"/>
  <c r="AY940" i="217"/>
  <c r="AX940" i="217"/>
  <c r="AW940" i="217"/>
  <c r="AV940" i="217"/>
  <c r="AU940" i="217"/>
  <c r="BD939" i="217"/>
  <c r="AY939" i="217"/>
  <c r="AX939" i="217"/>
  <c r="AW939" i="217"/>
  <c r="AV939" i="217"/>
  <c r="AU939" i="217"/>
  <c r="BD938" i="217"/>
  <c r="AY938" i="217"/>
  <c r="AX938" i="217"/>
  <c r="AW938" i="217"/>
  <c r="AV938" i="217"/>
  <c r="AU938" i="217"/>
  <c r="BD937" i="217"/>
  <c r="AY937" i="217"/>
  <c r="AX937" i="217"/>
  <c r="AW937" i="217"/>
  <c r="AV937" i="217"/>
  <c r="AU937" i="217"/>
  <c r="BD936" i="217"/>
  <c r="AY936" i="217"/>
  <c r="AX936" i="217"/>
  <c r="AW936" i="217"/>
  <c r="AV936" i="217"/>
  <c r="AU936" i="217"/>
  <c r="BD935" i="217"/>
  <c r="AY935" i="217"/>
  <c r="AX935" i="217"/>
  <c r="AW935" i="217"/>
  <c r="AV935" i="217"/>
  <c r="AU935" i="217"/>
  <c r="BD934" i="217"/>
  <c r="AY934" i="217"/>
  <c r="AX934" i="217"/>
  <c r="AW934" i="217"/>
  <c r="AV934" i="217"/>
  <c r="AU934" i="217"/>
  <c r="BD933" i="217"/>
  <c r="AY933" i="217"/>
  <c r="AX933" i="217"/>
  <c r="AW933" i="217"/>
  <c r="AV933" i="217"/>
  <c r="AU933" i="217"/>
  <c r="BD932" i="217"/>
  <c r="AY932" i="217"/>
  <c r="AX932" i="217"/>
  <c r="AW932" i="217"/>
  <c r="AV932" i="217"/>
  <c r="AU932" i="217"/>
  <c r="BD931" i="217"/>
  <c r="AY931" i="217"/>
  <c r="AX931" i="217"/>
  <c r="AW931" i="217"/>
  <c r="AV931" i="217"/>
  <c r="AU931" i="217"/>
  <c r="BD930" i="217"/>
  <c r="AY930" i="217"/>
  <c r="AX930" i="217"/>
  <c r="AW930" i="217"/>
  <c r="AV930" i="217"/>
  <c r="AU930" i="217"/>
  <c r="BD929" i="217"/>
  <c r="AY929" i="217"/>
  <c r="AX929" i="217"/>
  <c r="AW929" i="217"/>
  <c r="AV929" i="217"/>
  <c r="AU929" i="217"/>
  <c r="BD928" i="217"/>
  <c r="AY928" i="217"/>
  <c r="AX928" i="217"/>
  <c r="AW928" i="217"/>
  <c r="AV928" i="217"/>
  <c r="AU928" i="217"/>
  <c r="BD927" i="217"/>
  <c r="AY927" i="217"/>
  <c r="AX927" i="217"/>
  <c r="AW927" i="217"/>
  <c r="AV927" i="217"/>
  <c r="AU927" i="217"/>
  <c r="BD926" i="217"/>
  <c r="AY926" i="217"/>
  <c r="AX926" i="217"/>
  <c r="AW926" i="217"/>
  <c r="AV926" i="217"/>
  <c r="AU926" i="217"/>
  <c r="BD925" i="217"/>
  <c r="AY925" i="217"/>
  <c r="AX925" i="217"/>
  <c r="AW925" i="217"/>
  <c r="AV925" i="217"/>
  <c r="AU925" i="217"/>
  <c r="BD924" i="217"/>
  <c r="AY924" i="217"/>
  <c r="AX924" i="217"/>
  <c r="AW924" i="217"/>
  <c r="AV924" i="217"/>
  <c r="AU924" i="217"/>
  <c r="BD923" i="217"/>
  <c r="AY923" i="217"/>
  <c r="AX923" i="217"/>
  <c r="AW923" i="217"/>
  <c r="AV923" i="217"/>
  <c r="AU923" i="217"/>
  <c r="BD922" i="217"/>
  <c r="AY922" i="217"/>
  <c r="AX922" i="217"/>
  <c r="AW922" i="217"/>
  <c r="AV922" i="217"/>
  <c r="AU922" i="217"/>
  <c r="BD921" i="217"/>
  <c r="AY921" i="217"/>
  <c r="AX921" i="217"/>
  <c r="AW921" i="217"/>
  <c r="AV921" i="217"/>
  <c r="AU921" i="217"/>
  <c r="BD920" i="217"/>
  <c r="AY920" i="217"/>
  <c r="AX920" i="217"/>
  <c r="AW920" i="217"/>
  <c r="AV920" i="217"/>
  <c r="AU920" i="217"/>
  <c r="BD919" i="217"/>
  <c r="AY919" i="217"/>
  <c r="AX919" i="217"/>
  <c r="AW919" i="217"/>
  <c r="AV919" i="217"/>
  <c r="AU919" i="217"/>
  <c r="BD918" i="217"/>
  <c r="AY918" i="217"/>
  <c r="AX918" i="217"/>
  <c r="AW918" i="217"/>
  <c r="AV918" i="217"/>
  <c r="AU918" i="217"/>
  <c r="BD917" i="217"/>
  <c r="AY917" i="217"/>
  <c r="AX917" i="217"/>
  <c r="AW917" i="217"/>
  <c r="AV917" i="217"/>
  <c r="AU917" i="217"/>
  <c r="BD916" i="217"/>
  <c r="AY916" i="217"/>
  <c r="AX916" i="217"/>
  <c r="AW916" i="217"/>
  <c r="AV916" i="217"/>
  <c r="AU916" i="217"/>
  <c r="BD915" i="217"/>
  <c r="AY915" i="217"/>
  <c r="AX915" i="217"/>
  <c r="AW915" i="217"/>
  <c r="AV915" i="217"/>
  <c r="AU915" i="217"/>
  <c r="BD914" i="217"/>
  <c r="AY914" i="217"/>
  <c r="AX914" i="217"/>
  <c r="AW914" i="217"/>
  <c r="AV914" i="217"/>
  <c r="AU914" i="217"/>
  <c r="BD913" i="217"/>
  <c r="AY913" i="217"/>
  <c r="AX913" i="217"/>
  <c r="AW913" i="217"/>
  <c r="AV913" i="217"/>
  <c r="AU913" i="217"/>
  <c r="BD912" i="217"/>
  <c r="AY912" i="217"/>
  <c r="AX912" i="217"/>
  <c r="AW912" i="217"/>
  <c r="AV912" i="217"/>
  <c r="AU912" i="217"/>
  <c r="BD911" i="217"/>
  <c r="AY911" i="217"/>
  <c r="AX911" i="217"/>
  <c r="AW911" i="217"/>
  <c r="AV911" i="217"/>
  <c r="AU911" i="217"/>
  <c r="BD910" i="217"/>
  <c r="AY910" i="217"/>
  <c r="AX910" i="217"/>
  <c r="AW910" i="217"/>
  <c r="AV910" i="217"/>
  <c r="AU910" i="217"/>
  <c r="BD909" i="217"/>
  <c r="AY909" i="217"/>
  <c r="AX909" i="217"/>
  <c r="AW909" i="217"/>
  <c r="AV909" i="217"/>
  <c r="AU909" i="217"/>
  <c r="BD908" i="217"/>
  <c r="AY908" i="217"/>
  <c r="AX908" i="217"/>
  <c r="AW908" i="217"/>
  <c r="AV908" i="217"/>
  <c r="AU908" i="217"/>
  <c r="BD907" i="217"/>
  <c r="AY907" i="217"/>
  <c r="AX907" i="217"/>
  <c r="AW907" i="217"/>
  <c r="AV907" i="217"/>
  <c r="AU907" i="217"/>
  <c r="BD906" i="217"/>
  <c r="AY906" i="217"/>
  <c r="AX906" i="217"/>
  <c r="AW906" i="217"/>
  <c r="AV906" i="217"/>
  <c r="AU906" i="217"/>
  <c r="BD905" i="217"/>
  <c r="AY905" i="217"/>
  <c r="AX905" i="217"/>
  <c r="AW905" i="217"/>
  <c r="AV905" i="217"/>
  <c r="AU905" i="217"/>
  <c r="BD904" i="217"/>
  <c r="AY904" i="217"/>
  <c r="AX904" i="217"/>
  <c r="AW904" i="217"/>
  <c r="AV904" i="217"/>
  <c r="AU904" i="217"/>
  <c r="BD903" i="217"/>
  <c r="AY903" i="217"/>
  <c r="AX903" i="217"/>
  <c r="AW903" i="217"/>
  <c r="AV903" i="217"/>
  <c r="AU903" i="217"/>
  <c r="BD902" i="217"/>
  <c r="AY902" i="217"/>
  <c r="AX902" i="217"/>
  <c r="AW902" i="217"/>
  <c r="AV902" i="217"/>
  <c r="AU902" i="217"/>
  <c r="BD901" i="217"/>
  <c r="AY901" i="217"/>
  <c r="AX901" i="217"/>
  <c r="AW901" i="217"/>
  <c r="AV901" i="217"/>
  <c r="AU901" i="217"/>
  <c r="BD900" i="217"/>
  <c r="AY900" i="217"/>
  <c r="AX900" i="217"/>
  <c r="AW900" i="217"/>
  <c r="AV900" i="217"/>
  <c r="AU900" i="217"/>
  <c r="BD899" i="217"/>
  <c r="AY899" i="217"/>
  <c r="AX899" i="217"/>
  <c r="AW899" i="217"/>
  <c r="AV899" i="217"/>
  <c r="AU899" i="217"/>
  <c r="BD898" i="217"/>
  <c r="AY898" i="217"/>
  <c r="AX898" i="217"/>
  <c r="AW898" i="217"/>
  <c r="AV898" i="217"/>
  <c r="AU898" i="217"/>
  <c r="BD897" i="217"/>
  <c r="AY897" i="217"/>
  <c r="AX897" i="217"/>
  <c r="AW897" i="217"/>
  <c r="AV897" i="217"/>
  <c r="AU897" i="217"/>
  <c r="BD896" i="217"/>
  <c r="AY896" i="217"/>
  <c r="AX896" i="217"/>
  <c r="AW896" i="217"/>
  <c r="AV896" i="217"/>
  <c r="AU896" i="217"/>
  <c r="BD895" i="217"/>
  <c r="AY895" i="217"/>
  <c r="AX895" i="217"/>
  <c r="AW895" i="217"/>
  <c r="AV895" i="217"/>
  <c r="AU895" i="217"/>
  <c r="BD894" i="217"/>
  <c r="AY894" i="217"/>
  <c r="AX894" i="217"/>
  <c r="AW894" i="217"/>
  <c r="AV894" i="217"/>
  <c r="AU894" i="217"/>
  <c r="BD893" i="217"/>
  <c r="AY893" i="217"/>
  <c r="AX893" i="217"/>
  <c r="AW893" i="217"/>
  <c r="AV893" i="217"/>
  <c r="AU893" i="217"/>
  <c r="BD892" i="217"/>
  <c r="AY892" i="217"/>
  <c r="AX892" i="217"/>
  <c r="AW892" i="217"/>
  <c r="AV892" i="217"/>
  <c r="AU892" i="217"/>
  <c r="BD891" i="217"/>
  <c r="AY891" i="217"/>
  <c r="AX891" i="217"/>
  <c r="AW891" i="217"/>
  <c r="AV891" i="217"/>
  <c r="AU891" i="217"/>
  <c r="BD890" i="217"/>
  <c r="AY890" i="217"/>
  <c r="AX890" i="217"/>
  <c r="AW890" i="217"/>
  <c r="AV890" i="217"/>
  <c r="AU890" i="217"/>
  <c r="BD889" i="217"/>
  <c r="AY889" i="217"/>
  <c r="AX889" i="217"/>
  <c r="AW889" i="217"/>
  <c r="AV889" i="217"/>
  <c r="AU889" i="217"/>
  <c r="BD888" i="217"/>
  <c r="AY888" i="217"/>
  <c r="AX888" i="217"/>
  <c r="AW888" i="217"/>
  <c r="AV888" i="217"/>
  <c r="AU888" i="217"/>
  <c r="BD887" i="217"/>
  <c r="AY887" i="217"/>
  <c r="AX887" i="217"/>
  <c r="AW887" i="217"/>
  <c r="AV887" i="217"/>
  <c r="AU887" i="217"/>
  <c r="BD886" i="217"/>
  <c r="AY886" i="217"/>
  <c r="AX886" i="217"/>
  <c r="AW886" i="217"/>
  <c r="AV886" i="217"/>
  <c r="AU886" i="217"/>
  <c r="BD885" i="217"/>
  <c r="AY885" i="217"/>
  <c r="AX885" i="217"/>
  <c r="AW885" i="217"/>
  <c r="AV885" i="217"/>
  <c r="AU885" i="217"/>
  <c r="BD884" i="217"/>
  <c r="AY884" i="217"/>
  <c r="AX884" i="217"/>
  <c r="AW884" i="217"/>
  <c r="AV884" i="217"/>
  <c r="AU884" i="217"/>
  <c r="BD883" i="217"/>
  <c r="AY883" i="217"/>
  <c r="AX883" i="217"/>
  <c r="AW883" i="217"/>
  <c r="AV883" i="217"/>
  <c r="AU883" i="217"/>
  <c r="BD882" i="217"/>
  <c r="AY882" i="217"/>
  <c r="AX882" i="217"/>
  <c r="AW882" i="217"/>
  <c r="AV882" i="217"/>
  <c r="AU882" i="217"/>
  <c r="BD881" i="217"/>
  <c r="AY881" i="217"/>
  <c r="AX881" i="217"/>
  <c r="AW881" i="217"/>
  <c r="AV881" i="217"/>
  <c r="AU881" i="217"/>
  <c r="BD880" i="217"/>
  <c r="AY880" i="217"/>
  <c r="AX880" i="217"/>
  <c r="AW880" i="217"/>
  <c r="AV880" i="217"/>
  <c r="AU880" i="217"/>
  <c r="BD879" i="217"/>
  <c r="AY879" i="217"/>
  <c r="AX879" i="217"/>
  <c r="AW879" i="217"/>
  <c r="AV879" i="217"/>
  <c r="AU879" i="217"/>
  <c r="BD878" i="217"/>
  <c r="AY878" i="217"/>
  <c r="AX878" i="217"/>
  <c r="AW878" i="217"/>
  <c r="AV878" i="217"/>
  <c r="AU878" i="217"/>
  <c r="BD877" i="217"/>
  <c r="AY877" i="217"/>
  <c r="AX877" i="217"/>
  <c r="AW877" i="217"/>
  <c r="AV877" i="217"/>
  <c r="AU877" i="217"/>
  <c r="BD876" i="217"/>
  <c r="AY876" i="217"/>
  <c r="AX876" i="217"/>
  <c r="AW876" i="217"/>
  <c r="AV876" i="217"/>
  <c r="AU876" i="217"/>
  <c r="BD875" i="217"/>
  <c r="AY875" i="217"/>
  <c r="AX875" i="217"/>
  <c r="AW875" i="217"/>
  <c r="AV875" i="217"/>
  <c r="AU875" i="217"/>
  <c r="BD874" i="217"/>
  <c r="AY874" i="217"/>
  <c r="AX874" i="217"/>
  <c r="AW874" i="217"/>
  <c r="AV874" i="217"/>
  <c r="AU874" i="217"/>
  <c r="BD873" i="217"/>
  <c r="AY873" i="217"/>
  <c r="AX873" i="217"/>
  <c r="AW873" i="217"/>
  <c r="AV873" i="217"/>
  <c r="AU873" i="217"/>
  <c r="BD872" i="217"/>
  <c r="AY872" i="217"/>
  <c r="AX872" i="217"/>
  <c r="AW872" i="217"/>
  <c r="AV872" i="217"/>
  <c r="AU872" i="217"/>
  <c r="BD871" i="217"/>
  <c r="AY871" i="217"/>
  <c r="AX871" i="217"/>
  <c r="AW871" i="217"/>
  <c r="AV871" i="217"/>
  <c r="AU871" i="217"/>
  <c r="BD870" i="217"/>
  <c r="AY870" i="217"/>
  <c r="AX870" i="217"/>
  <c r="AW870" i="217"/>
  <c r="AV870" i="217"/>
  <c r="AU870" i="217"/>
  <c r="BD869" i="217"/>
  <c r="AY869" i="217"/>
  <c r="AX869" i="217"/>
  <c r="AW869" i="217"/>
  <c r="AV869" i="217"/>
  <c r="AU869" i="217"/>
  <c r="BD868" i="217"/>
  <c r="AY868" i="217"/>
  <c r="AX868" i="217"/>
  <c r="AW868" i="217"/>
  <c r="AV868" i="217"/>
  <c r="AU868" i="217"/>
  <c r="BD867" i="217"/>
  <c r="AY867" i="217"/>
  <c r="AX867" i="217"/>
  <c r="AW867" i="217"/>
  <c r="AV867" i="217"/>
  <c r="AU867" i="217"/>
  <c r="BD866" i="217"/>
  <c r="AY866" i="217"/>
  <c r="AX866" i="217"/>
  <c r="AW866" i="217"/>
  <c r="AV866" i="217"/>
  <c r="AU866" i="217"/>
  <c r="BD865" i="217"/>
  <c r="AY865" i="217"/>
  <c r="AX865" i="217"/>
  <c r="AW865" i="217"/>
  <c r="AV865" i="217"/>
  <c r="AU865" i="217"/>
  <c r="BD864" i="217"/>
  <c r="AY864" i="217"/>
  <c r="AX864" i="217"/>
  <c r="AW864" i="217"/>
  <c r="AV864" i="217"/>
  <c r="AU864" i="217"/>
  <c r="BD863" i="217"/>
  <c r="AY863" i="217"/>
  <c r="AX863" i="217"/>
  <c r="AW863" i="217"/>
  <c r="AV863" i="217"/>
  <c r="AU863" i="217"/>
  <c r="BD862" i="217"/>
  <c r="AY862" i="217"/>
  <c r="AX862" i="217"/>
  <c r="AW862" i="217"/>
  <c r="AV862" i="217"/>
  <c r="AU862" i="217"/>
  <c r="BD861" i="217"/>
  <c r="AY861" i="217"/>
  <c r="AX861" i="217"/>
  <c r="AW861" i="217"/>
  <c r="AV861" i="217"/>
  <c r="AU861" i="217"/>
  <c r="BD860" i="217"/>
  <c r="AY860" i="217"/>
  <c r="AX860" i="217"/>
  <c r="AW860" i="217"/>
  <c r="AV860" i="217"/>
  <c r="AU860" i="217"/>
  <c r="BD859" i="217"/>
  <c r="AY859" i="217"/>
  <c r="AX859" i="217"/>
  <c r="AW859" i="217"/>
  <c r="AV859" i="217"/>
  <c r="AU859" i="217"/>
  <c r="BD858" i="217"/>
  <c r="AY858" i="217"/>
  <c r="AX858" i="217"/>
  <c r="AW858" i="217"/>
  <c r="AV858" i="217"/>
  <c r="AU858" i="217"/>
  <c r="BD857" i="217"/>
  <c r="AY857" i="217"/>
  <c r="AX857" i="217"/>
  <c r="AW857" i="217"/>
  <c r="AV857" i="217"/>
  <c r="AU857" i="217"/>
  <c r="BD856" i="217"/>
  <c r="AY856" i="217"/>
  <c r="AX856" i="217"/>
  <c r="AW856" i="217"/>
  <c r="AV856" i="217"/>
  <c r="AU856" i="217"/>
  <c r="BD855" i="217"/>
  <c r="AY855" i="217"/>
  <c r="AX855" i="217"/>
  <c r="AW855" i="217"/>
  <c r="AV855" i="217"/>
  <c r="AU855" i="217"/>
  <c r="BD854" i="217"/>
  <c r="AY854" i="217"/>
  <c r="AX854" i="217"/>
  <c r="AW854" i="217"/>
  <c r="AV854" i="217"/>
  <c r="AU854" i="217"/>
  <c r="BD853" i="217"/>
  <c r="AY853" i="217"/>
  <c r="AX853" i="217"/>
  <c r="AW853" i="217"/>
  <c r="AV853" i="217"/>
  <c r="AU853" i="217"/>
  <c r="BD852" i="217"/>
  <c r="AY852" i="217"/>
  <c r="AX852" i="217"/>
  <c r="AW852" i="217"/>
  <c r="AV852" i="217"/>
  <c r="AU852" i="217"/>
  <c r="BD851" i="217"/>
  <c r="AY851" i="217"/>
  <c r="AX851" i="217"/>
  <c r="AW851" i="217"/>
  <c r="AV851" i="217"/>
  <c r="AU851" i="217"/>
  <c r="BD850" i="217"/>
  <c r="AY850" i="217"/>
  <c r="AX850" i="217"/>
  <c r="AW850" i="217"/>
  <c r="AV850" i="217"/>
  <c r="AU850" i="217"/>
  <c r="BD849" i="217"/>
  <c r="AY849" i="217"/>
  <c r="AX849" i="217"/>
  <c r="AW849" i="217"/>
  <c r="AV849" i="217"/>
  <c r="AU849" i="217"/>
  <c r="BD848" i="217"/>
  <c r="AY848" i="217"/>
  <c r="AX848" i="217"/>
  <c r="AW848" i="217"/>
  <c r="AV848" i="217"/>
  <c r="AU848" i="217"/>
  <c r="BD847" i="217"/>
  <c r="AY847" i="217"/>
  <c r="AX847" i="217"/>
  <c r="AW847" i="217"/>
  <c r="AV847" i="217"/>
  <c r="AU847" i="217"/>
  <c r="BD846" i="217"/>
  <c r="AY846" i="217"/>
  <c r="AX846" i="217"/>
  <c r="AW846" i="217"/>
  <c r="AV846" i="217"/>
  <c r="AU846" i="217"/>
  <c r="BD845" i="217"/>
  <c r="AY845" i="217"/>
  <c r="AX845" i="217"/>
  <c r="AW845" i="217"/>
  <c r="AV845" i="217"/>
  <c r="AU845" i="217"/>
  <c r="BD844" i="217"/>
  <c r="AY844" i="217"/>
  <c r="AX844" i="217"/>
  <c r="AW844" i="217"/>
  <c r="AV844" i="217"/>
  <c r="AU844" i="217"/>
  <c r="BD843" i="217"/>
  <c r="AY843" i="217"/>
  <c r="AX843" i="217"/>
  <c r="AW843" i="217"/>
  <c r="AV843" i="217"/>
  <c r="AU843" i="217"/>
  <c r="BD842" i="217"/>
  <c r="AY842" i="217"/>
  <c r="AX842" i="217"/>
  <c r="AW842" i="217"/>
  <c r="AV842" i="217"/>
  <c r="AU842" i="217"/>
  <c r="BD841" i="217"/>
  <c r="AY841" i="217"/>
  <c r="AX841" i="217"/>
  <c r="AW841" i="217"/>
  <c r="AV841" i="217"/>
  <c r="AU841" i="217"/>
  <c r="BD840" i="217"/>
  <c r="AY840" i="217"/>
  <c r="AX840" i="217"/>
  <c r="AW840" i="217"/>
  <c r="AV840" i="217"/>
  <c r="AU840" i="217"/>
  <c r="BD839" i="217"/>
  <c r="AY839" i="217"/>
  <c r="AX839" i="217"/>
  <c r="AW839" i="217"/>
  <c r="AV839" i="217"/>
  <c r="AU839" i="217"/>
  <c r="BD838" i="217"/>
  <c r="AY838" i="217"/>
  <c r="AX838" i="217"/>
  <c r="AW838" i="217"/>
  <c r="AV838" i="217"/>
  <c r="AU838" i="217"/>
  <c r="BD837" i="217"/>
  <c r="AY837" i="217"/>
  <c r="AX837" i="217"/>
  <c r="AW837" i="217"/>
  <c r="AV837" i="217"/>
  <c r="AU837" i="217"/>
  <c r="BD836" i="217"/>
  <c r="AY836" i="217"/>
  <c r="AX836" i="217"/>
  <c r="AW836" i="217"/>
  <c r="AV836" i="217"/>
  <c r="AU836" i="217"/>
  <c r="BD835" i="217"/>
  <c r="AY835" i="217"/>
  <c r="AX835" i="217"/>
  <c r="AW835" i="217"/>
  <c r="AV835" i="217"/>
  <c r="AU835" i="217"/>
  <c r="BD834" i="217"/>
  <c r="AY834" i="217"/>
  <c r="AX834" i="217"/>
  <c r="AW834" i="217"/>
  <c r="AV834" i="217"/>
  <c r="AU834" i="217"/>
  <c r="BD833" i="217"/>
  <c r="AY833" i="217"/>
  <c r="AX833" i="217"/>
  <c r="AW833" i="217"/>
  <c r="AV833" i="217"/>
  <c r="AU833" i="217"/>
  <c r="BD832" i="217"/>
  <c r="AY832" i="217"/>
  <c r="AX832" i="217"/>
  <c r="AW832" i="217"/>
  <c r="AV832" i="217"/>
  <c r="AU832" i="217"/>
  <c r="BD831" i="217"/>
  <c r="AY831" i="217"/>
  <c r="AX831" i="217"/>
  <c r="AW831" i="217"/>
  <c r="AV831" i="217"/>
  <c r="AU831" i="217"/>
  <c r="BD830" i="217"/>
  <c r="AY830" i="217"/>
  <c r="AX830" i="217"/>
  <c r="AW830" i="217"/>
  <c r="AV830" i="217"/>
  <c r="AU830" i="217"/>
  <c r="BD829" i="217"/>
  <c r="AY829" i="217"/>
  <c r="AX829" i="217"/>
  <c r="AW829" i="217"/>
  <c r="AV829" i="217"/>
  <c r="AU829" i="217"/>
  <c r="BD828" i="217"/>
  <c r="AY828" i="217"/>
  <c r="AX828" i="217"/>
  <c r="AW828" i="217"/>
  <c r="AV828" i="217"/>
  <c r="AU828" i="217"/>
  <c r="BD827" i="217"/>
  <c r="AY827" i="217"/>
  <c r="AX827" i="217"/>
  <c r="AW827" i="217"/>
  <c r="AV827" i="217"/>
  <c r="AU827" i="217"/>
  <c r="BD826" i="217"/>
  <c r="AY826" i="217"/>
  <c r="AX826" i="217"/>
  <c r="AW826" i="217"/>
  <c r="AV826" i="217"/>
  <c r="AU826" i="217"/>
  <c r="BD825" i="217"/>
  <c r="AY825" i="217"/>
  <c r="AX825" i="217"/>
  <c r="AW825" i="217"/>
  <c r="AV825" i="217"/>
  <c r="AU825" i="217"/>
  <c r="BD824" i="217"/>
  <c r="AY824" i="217"/>
  <c r="AX824" i="217"/>
  <c r="AW824" i="217"/>
  <c r="AV824" i="217"/>
  <c r="AU824" i="217"/>
  <c r="BD823" i="217"/>
  <c r="AY823" i="217"/>
  <c r="AX823" i="217"/>
  <c r="AW823" i="217"/>
  <c r="AV823" i="217"/>
  <c r="AU823" i="217"/>
  <c r="BD822" i="217"/>
  <c r="AY822" i="217"/>
  <c r="AX822" i="217"/>
  <c r="AW822" i="217"/>
  <c r="AV822" i="217"/>
  <c r="AU822" i="217"/>
  <c r="BD821" i="217"/>
  <c r="AY821" i="217"/>
  <c r="AX821" i="217"/>
  <c r="AW821" i="217"/>
  <c r="AV821" i="217"/>
  <c r="AU821" i="217"/>
  <c r="BD820" i="217"/>
  <c r="AY820" i="217"/>
  <c r="AX820" i="217"/>
  <c r="AW820" i="217"/>
  <c r="AV820" i="217"/>
  <c r="AU820" i="217"/>
  <c r="BD819" i="217"/>
  <c r="AY819" i="217"/>
  <c r="AX819" i="217"/>
  <c r="AW819" i="217"/>
  <c r="AV819" i="217"/>
  <c r="AU819" i="217"/>
  <c r="BD818" i="217"/>
  <c r="AY818" i="217"/>
  <c r="AX818" i="217"/>
  <c r="AW818" i="217"/>
  <c r="AV818" i="217"/>
  <c r="AU818" i="217"/>
  <c r="BD817" i="217"/>
  <c r="AY817" i="217"/>
  <c r="AX817" i="217"/>
  <c r="AW817" i="217"/>
  <c r="AV817" i="217"/>
  <c r="AU817" i="217"/>
  <c r="BD816" i="217"/>
  <c r="AY816" i="217"/>
  <c r="AX816" i="217"/>
  <c r="AW816" i="217"/>
  <c r="AV816" i="217"/>
  <c r="AU816" i="217"/>
  <c r="BD815" i="217"/>
  <c r="AY815" i="217"/>
  <c r="AX815" i="217"/>
  <c r="AW815" i="217"/>
  <c r="AV815" i="217"/>
  <c r="AU815" i="217"/>
  <c r="BD814" i="217"/>
  <c r="AY814" i="217"/>
  <c r="AX814" i="217"/>
  <c r="AW814" i="217"/>
  <c r="AV814" i="217"/>
  <c r="AU814" i="217"/>
  <c r="BD813" i="217"/>
  <c r="AY813" i="217"/>
  <c r="AX813" i="217"/>
  <c r="AW813" i="217"/>
  <c r="AV813" i="217"/>
  <c r="AU813" i="217"/>
  <c r="BD812" i="217"/>
  <c r="AY812" i="217"/>
  <c r="AX812" i="217"/>
  <c r="AW812" i="217"/>
  <c r="AV812" i="217"/>
  <c r="AU812" i="217"/>
  <c r="BD811" i="217"/>
  <c r="AY811" i="217"/>
  <c r="AX811" i="217"/>
  <c r="AW811" i="217"/>
  <c r="AV811" i="217"/>
  <c r="AU811" i="217"/>
  <c r="BD810" i="217"/>
  <c r="AY810" i="217"/>
  <c r="AX810" i="217"/>
  <c r="AW810" i="217"/>
  <c r="AV810" i="217"/>
  <c r="AU810" i="217"/>
  <c r="BD809" i="217"/>
  <c r="AY809" i="217"/>
  <c r="AX809" i="217"/>
  <c r="AW809" i="217"/>
  <c r="AV809" i="217"/>
  <c r="AU809" i="217"/>
  <c r="BD808" i="217"/>
  <c r="AY808" i="217"/>
  <c r="AX808" i="217"/>
  <c r="AW808" i="217"/>
  <c r="AV808" i="217"/>
  <c r="AU808" i="217"/>
  <c r="BD807" i="217"/>
  <c r="AY807" i="217"/>
  <c r="AX807" i="217"/>
  <c r="AW807" i="217"/>
  <c r="AV807" i="217"/>
  <c r="AU807" i="217"/>
  <c r="BD806" i="217"/>
  <c r="AY806" i="217"/>
  <c r="AX806" i="217"/>
  <c r="AW806" i="217"/>
  <c r="AV806" i="217"/>
  <c r="AU806" i="217"/>
  <c r="BD805" i="217"/>
  <c r="AY805" i="217"/>
  <c r="AX805" i="217"/>
  <c r="AW805" i="217"/>
  <c r="AV805" i="217"/>
  <c r="AU805" i="217"/>
  <c r="BD804" i="217"/>
  <c r="AY804" i="217"/>
  <c r="AX804" i="217"/>
  <c r="AW804" i="217"/>
  <c r="AV804" i="217"/>
  <c r="AU804" i="217"/>
  <c r="BD803" i="217"/>
  <c r="AY803" i="217"/>
  <c r="AX803" i="217"/>
  <c r="AW803" i="217"/>
  <c r="AV803" i="217"/>
  <c r="AU803" i="217"/>
  <c r="BD802" i="217"/>
  <c r="AY802" i="217"/>
  <c r="AX802" i="217"/>
  <c r="AW802" i="217"/>
  <c r="AV802" i="217"/>
  <c r="AU802" i="217"/>
  <c r="BD801" i="217"/>
  <c r="AY801" i="217"/>
  <c r="AX801" i="217"/>
  <c r="AW801" i="217"/>
  <c r="AV801" i="217"/>
  <c r="AU801" i="217"/>
  <c r="BD800" i="217"/>
  <c r="AY800" i="217"/>
  <c r="AX800" i="217"/>
  <c r="AW800" i="217"/>
  <c r="AV800" i="217"/>
  <c r="AU800" i="217"/>
  <c r="BD799" i="217"/>
  <c r="AY799" i="217"/>
  <c r="AX799" i="217"/>
  <c r="AW799" i="217"/>
  <c r="AV799" i="217"/>
  <c r="AU799" i="217"/>
  <c r="BD798" i="217"/>
  <c r="AY798" i="217"/>
  <c r="AX798" i="217"/>
  <c r="AW798" i="217"/>
  <c r="AV798" i="217"/>
  <c r="AU798" i="217"/>
  <c r="BD797" i="217"/>
  <c r="AY797" i="217"/>
  <c r="AX797" i="217"/>
  <c r="AW797" i="217"/>
  <c r="AV797" i="217"/>
  <c r="AU797" i="217"/>
  <c r="BD796" i="217"/>
  <c r="AY796" i="217"/>
  <c r="AX796" i="217"/>
  <c r="AW796" i="217"/>
  <c r="AV796" i="217"/>
  <c r="AU796" i="217"/>
  <c r="BD795" i="217"/>
  <c r="AY795" i="217"/>
  <c r="AX795" i="217"/>
  <c r="AW795" i="217"/>
  <c r="AV795" i="217"/>
  <c r="AU795" i="217"/>
  <c r="BD794" i="217"/>
  <c r="AY794" i="217"/>
  <c r="AX794" i="217"/>
  <c r="AW794" i="217"/>
  <c r="AV794" i="217"/>
  <c r="AU794" i="217"/>
  <c r="BD793" i="217"/>
  <c r="AY793" i="217"/>
  <c r="AX793" i="217"/>
  <c r="AW793" i="217"/>
  <c r="AV793" i="217"/>
  <c r="AU793" i="217"/>
  <c r="BD792" i="217"/>
  <c r="AY792" i="217"/>
  <c r="AX792" i="217"/>
  <c r="AW792" i="217"/>
  <c r="AV792" i="217"/>
  <c r="AU792" i="217"/>
  <c r="BD791" i="217"/>
  <c r="AY791" i="217"/>
  <c r="AX791" i="217"/>
  <c r="AW791" i="217"/>
  <c r="AV791" i="217"/>
  <c r="AU791" i="217"/>
  <c r="BD790" i="217"/>
  <c r="AY790" i="217"/>
  <c r="AX790" i="217"/>
  <c r="AW790" i="217"/>
  <c r="AV790" i="217"/>
  <c r="AU790" i="217"/>
  <c r="BD789" i="217"/>
  <c r="AY789" i="217"/>
  <c r="AX789" i="217"/>
  <c r="AW789" i="217"/>
  <c r="AV789" i="217"/>
  <c r="AU789" i="217"/>
  <c r="BD788" i="217"/>
  <c r="AY788" i="217"/>
  <c r="AX788" i="217"/>
  <c r="AW788" i="217"/>
  <c r="AV788" i="217"/>
  <c r="AU788" i="217"/>
  <c r="BD787" i="217"/>
  <c r="AY787" i="217"/>
  <c r="AX787" i="217"/>
  <c r="AW787" i="217"/>
  <c r="AV787" i="217"/>
  <c r="AU787" i="217"/>
  <c r="BD786" i="217"/>
  <c r="AY786" i="217"/>
  <c r="AX786" i="217"/>
  <c r="AW786" i="217"/>
  <c r="AV786" i="217"/>
  <c r="AU786" i="217"/>
  <c r="BD785" i="217"/>
  <c r="AY785" i="217"/>
  <c r="AX785" i="217"/>
  <c r="AW785" i="217"/>
  <c r="AV785" i="217"/>
  <c r="AU785" i="217"/>
  <c r="BD784" i="217"/>
  <c r="AY784" i="217"/>
  <c r="AX784" i="217"/>
  <c r="AW784" i="217"/>
  <c r="AV784" i="217"/>
  <c r="AU784" i="217"/>
  <c r="BD783" i="217"/>
  <c r="AY783" i="217"/>
  <c r="AX783" i="217"/>
  <c r="AW783" i="217"/>
  <c r="AV783" i="217"/>
  <c r="AU783" i="217"/>
  <c r="BD782" i="217"/>
  <c r="AY782" i="217"/>
  <c r="AX782" i="217"/>
  <c r="AW782" i="217"/>
  <c r="AV782" i="217"/>
  <c r="AU782" i="217"/>
  <c r="BD781" i="217"/>
  <c r="AY781" i="217"/>
  <c r="AX781" i="217"/>
  <c r="AW781" i="217"/>
  <c r="AV781" i="217"/>
  <c r="AU781" i="217"/>
  <c r="BD780" i="217"/>
  <c r="AY780" i="217"/>
  <c r="AX780" i="217"/>
  <c r="AW780" i="217"/>
  <c r="AV780" i="217"/>
  <c r="AU780" i="217"/>
  <c r="BD779" i="217"/>
  <c r="AY779" i="217"/>
  <c r="AX779" i="217"/>
  <c r="AW779" i="217"/>
  <c r="AV779" i="217"/>
  <c r="AU779" i="217"/>
  <c r="BD778" i="217"/>
  <c r="AY778" i="217"/>
  <c r="AX778" i="217"/>
  <c r="AW778" i="217"/>
  <c r="AV778" i="217"/>
  <c r="AU778" i="217"/>
  <c r="BD777" i="217"/>
  <c r="AY777" i="217"/>
  <c r="AX777" i="217"/>
  <c r="AW777" i="217"/>
  <c r="AV777" i="217"/>
  <c r="AU777" i="217"/>
  <c r="BD776" i="217"/>
  <c r="AY776" i="217"/>
  <c r="AX776" i="217"/>
  <c r="AW776" i="217"/>
  <c r="AV776" i="217"/>
  <c r="AU776" i="217"/>
  <c r="BD775" i="217"/>
  <c r="AY775" i="217"/>
  <c r="AX775" i="217"/>
  <c r="AW775" i="217"/>
  <c r="AV775" i="217"/>
  <c r="AU775" i="217"/>
  <c r="BD774" i="217"/>
  <c r="AY774" i="217"/>
  <c r="AX774" i="217"/>
  <c r="AW774" i="217"/>
  <c r="AV774" i="217"/>
  <c r="AU774" i="217"/>
  <c r="BD773" i="217"/>
  <c r="AY773" i="217"/>
  <c r="AX773" i="217"/>
  <c r="AW773" i="217"/>
  <c r="AV773" i="217"/>
  <c r="AU773" i="217"/>
  <c r="BD772" i="217"/>
  <c r="AY772" i="217"/>
  <c r="AX772" i="217"/>
  <c r="AW772" i="217"/>
  <c r="AV772" i="217"/>
  <c r="AU772" i="217"/>
  <c r="BD771" i="217"/>
  <c r="AY771" i="217"/>
  <c r="AX771" i="217"/>
  <c r="AW771" i="217"/>
  <c r="AV771" i="217"/>
  <c r="AU771" i="217"/>
  <c r="BD770" i="217"/>
  <c r="AY770" i="217"/>
  <c r="AX770" i="217"/>
  <c r="AW770" i="217"/>
  <c r="AV770" i="217"/>
  <c r="AU770" i="217"/>
  <c r="BD769" i="217"/>
  <c r="AY769" i="217"/>
  <c r="AX769" i="217"/>
  <c r="AW769" i="217"/>
  <c r="AV769" i="217"/>
  <c r="AU769" i="217"/>
  <c r="BD768" i="217"/>
  <c r="AY768" i="217"/>
  <c r="AX768" i="217"/>
  <c r="AW768" i="217"/>
  <c r="AV768" i="217"/>
  <c r="AU768" i="217"/>
  <c r="BD767" i="217"/>
  <c r="AY767" i="217"/>
  <c r="AX767" i="217"/>
  <c r="AW767" i="217"/>
  <c r="AV767" i="217"/>
  <c r="AU767" i="217"/>
  <c r="BD766" i="217"/>
  <c r="AY766" i="217"/>
  <c r="AX766" i="217"/>
  <c r="AW766" i="217"/>
  <c r="AV766" i="217"/>
  <c r="AU766" i="217"/>
  <c r="BD765" i="217"/>
  <c r="AY765" i="217"/>
  <c r="AX765" i="217"/>
  <c r="AW765" i="217"/>
  <c r="AV765" i="217"/>
  <c r="AU765" i="217"/>
  <c r="BD764" i="217"/>
  <c r="AY764" i="217"/>
  <c r="AX764" i="217"/>
  <c r="AW764" i="217"/>
  <c r="AV764" i="217"/>
  <c r="AU764" i="217"/>
  <c r="BD763" i="217"/>
  <c r="AY763" i="217"/>
  <c r="AX763" i="217"/>
  <c r="AW763" i="217"/>
  <c r="AV763" i="217"/>
  <c r="AU763" i="217"/>
  <c r="BD762" i="217"/>
  <c r="AY762" i="217"/>
  <c r="AX762" i="217"/>
  <c r="AW762" i="217"/>
  <c r="AV762" i="217"/>
  <c r="AU762" i="217"/>
  <c r="BD761" i="217"/>
  <c r="AY761" i="217"/>
  <c r="AX761" i="217"/>
  <c r="AW761" i="217"/>
  <c r="AV761" i="217"/>
  <c r="AU761" i="217"/>
  <c r="BD760" i="217"/>
  <c r="AY760" i="217"/>
  <c r="AX760" i="217"/>
  <c r="AW760" i="217"/>
  <c r="AV760" i="217"/>
  <c r="AU760" i="217"/>
  <c r="BD759" i="217"/>
  <c r="AY759" i="217"/>
  <c r="AX759" i="217"/>
  <c r="AW759" i="217"/>
  <c r="AV759" i="217"/>
  <c r="AU759" i="217"/>
  <c r="BD758" i="217"/>
  <c r="AY758" i="217"/>
  <c r="AX758" i="217"/>
  <c r="AW758" i="217"/>
  <c r="AV758" i="217"/>
  <c r="AU758" i="217"/>
  <c r="BD757" i="217"/>
  <c r="AY757" i="217"/>
  <c r="AX757" i="217"/>
  <c r="AW757" i="217"/>
  <c r="AV757" i="217"/>
  <c r="AU757" i="217"/>
  <c r="BD756" i="217"/>
  <c r="AY756" i="217"/>
  <c r="AX756" i="217"/>
  <c r="AW756" i="217"/>
  <c r="AV756" i="217"/>
  <c r="AU756" i="217"/>
  <c r="BD755" i="217"/>
  <c r="AY755" i="217"/>
  <c r="AX755" i="217"/>
  <c r="AW755" i="217"/>
  <c r="AV755" i="217"/>
  <c r="AU755" i="217"/>
  <c r="BD754" i="217"/>
  <c r="AY754" i="217"/>
  <c r="AX754" i="217"/>
  <c r="AW754" i="217"/>
  <c r="AV754" i="217"/>
  <c r="AU754" i="217"/>
  <c r="BD753" i="217"/>
  <c r="AY753" i="217"/>
  <c r="AX753" i="217"/>
  <c r="AW753" i="217"/>
  <c r="AV753" i="217"/>
  <c r="AU753" i="217"/>
  <c r="BD752" i="217"/>
  <c r="AY752" i="217"/>
  <c r="AX752" i="217"/>
  <c r="AW752" i="217"/>
  <c r="AV752" i="217"/>
  <c r="AU752" i="217"/>
  <c r="BD751" i="217"/>
  <c r="AY751" i="217"/>
  <c r="AX751" i="217"/>
  <c r="AW751" i="217"/>
  <c r="AV751" i="217"/>
  <c r="AU751" i="217"/>
  <c r="BD750" i="217"/>
  <c r="AY750" i="217"/>
  <c r="AX750" i="217"/>
  <c r="AW750" i="217"/>
  <c r="AV750" i="217"/>
  <c r="AU750" i="217"/>
  <c r="BD749" i="217"/>
  <c r="AY749" i="217"/>
  <c r="AX749" i="217"/>
  <c r="AW749" i="217"/>
  <c r="AV749" i="217"/>
  <c r="AU749" i="217"/>
  <c r="BD748" i="217"/>
  <c r="AY748" i="217"/>
  <c r="AX748" i="217"/>
  <c r="AW748" i="217"/>
  <c r="AV748" i="217"/>
  <c r="AU748" i="217"/>
  <c r="BD747" i="217"/>
  <c r="AY747" i="217"/>
  <c r="AX747" i="217"/>
  <c r="AW747" i="217"/>
  <c r="AV747" i="217"/>
  <c r="AU747" i="217"/>
  <c r="BD746" i="217"/>
  <c r="AY746" i="217"/>
  <c r="AX746" i="217"/>
  <c r="AW746" i="217"/>
  <c r="AV746" i="217"/>
  <c r="AU746" i="217"/>
  <c r="BD745" i="217"/>
  <c r="AY745" i="217"/>
  <c r="AX745" i="217"/>
  <c r="AW745" i="217"/>
  <c r="AV745" i="217"/>
  <c r="AU745" i="217"/>
  <c r="BD744" i="217"/>
  <c r="AY744" i="217"/>
  <c r="AX744" i="217"/>
  <c r="AW744" i="217"/>
  <c r="AV744" i="217"/>
  <c r="AU744" i="217"/>
  <c r="BD743" i="217"/>
  <c r="AY743" i="217"/>
  <c r="AX743" i="217"/>
  <c r="AW743" i="217"/>
  <c r="AV743" i="217"/>
  <c r="AU743" i="217"/>
  <c r="BD742" i="217"/>
  <c r="AY742" i="217"/>
  <c r="AX742" i="217"/>
  <c r="AW742" i="217"/>
  <c r="AV742" i="217"/>
  <c r="AU742" i="217"/>
  <c r="BD741" i="217"/>
  <c r="AY741" i="217"/>
  <c r="AX741" i="217"/>
  <c r="AW741" i="217"/>
  <c r="AV741" i="217"/>
  <c r="AU741" i="217"/>
  <c r="BD740" i="217"/>
  <c r="AY740" i="217"/>
  <c r="AX740" i="217"/>
  <c r="AW740" i="217"/>
  <c r="AV740" i="217"/>
  <c r="AU740" i="217"/>
  <c r="BD739" i="217"/>
  <c r="AY739" i="217"/>
  <c r="AX739" i="217"/>
  <c r="AW739" i="217"/>
  <c r="AV739" i="217"/>
  <c r="AU739" i="217"/>
  <c r="BD738" i="217"/>
  <c r="AY738" i="217"/>
  <c r="AX738" i="217"/>
  <c r="AW738" i="217"/>
  <c r="AV738" i="217"/>
  <c r="AU738" i="217"/>
  <c r="BD737" i="217"/>
  <c r="AY737" i="217"/>
  <c r="AX737" i="217"/>
  <c r="AW737" i="217"/>
  <c r="AV737" i="217"/>
  <c r="AU737" i="217"/>
  <c r="BD736" i="217"/>
  <c r="AY736" i="217"/>
  <c r="AX736" i="217"/>
  <c r="AW736" i="217"/>
  <c r="AV736" i="217"/>
  <c r="AU736" i="217"/>
  <c r="BD735" i="217"/>
  <c r="AY735" i="217"/>
  <c r="AX735" i="217"/>
  <c r="AW735" i="217"/>
  <c r="AV735" i="217"/>
  <c r="AU735" i="217"/>
  <c r="BD734" i="217"/>
  <c r="AY734" i="217"/>
  <c r="AX734" i="217"/>
  <c r="AW734" i="217"/>
  <c r="AV734" i="217"/>
  <c r="AU734" i="217"/>
  <c r="BD733" i="217"/>
  <c r="AY733" i="217"/>
  <c r="AX733" i="217"/>
  <c r="AW733" i="217"/>
  <c r="AV733" i="217"/>
  <c r="AU733" i="217"/>
  <c r="BD732" i="217"/>
  <c r="AY732" i="217"/>
  <c r="AX732" i="217"/>
  <c r="AW732" i="217"/>
  <c r="AV732" i="217"/>
  <c r="AU732" i="217"/>
  <c r="BD731" i="217"/>
  <c r="AY731" i="217"/>
  <c r="AX731" i="217"/>
  <c r="AW731" i="217"/>
  <c r="AV731" i="217"/>
  <c r="AU731" i="217"/>
  <c r="BD730" i="217"/>
  <c r="AY730" i="217"/>
  <c r="AX730" i="217"/>
  <c r="AW730" i="217"/>
  <c r="AV730" i="217"/>
  <c r="AU730" i="217"/>
  <c r="BD729" i="217"/>
  <c r="AY729" i="217"/>
  <c r="AX729" i="217"/>
  <c r="AW729" i="217"/>
  <c r="AV729" i="217"/>
  <c r="AU729" i="217"/>
  <c r="BD728" i="217"/>
  <c r="AY728" i="217"/>
  <c r="AX728" i="217"/>
  <c r="AW728" i="217"/>
  <c r="AV728" i="217"/>
  <c r="AU728" i="217"/>
  <c r="BD727" i="217"/>
  <c r="AY727" i="217"/>
  <c r="AX727" i="217"/>
  <c r="AW727" i="217"/>
  <c r="AV727" i="217"/>
  <c r="AU727" i="217"/>
  <c r="BD726" i="217"/>
  <c r="AY726" i="217"/>
  <c r="AX726" i="217"/>
  <c r="AW726" i="217"/>
  <c r="AV726" i="217"/>
  <c r="AU726" i="217"/>
  <c r="BD725" i="217"/>
  <c r="AY725" i="217"/>
  <c r="AX725" i="217"/>
  <c r="AW725" i="217"/>
  <c r="AV725" i="217"/>
  <c r="AU725" i="217"/>
  <c r="BD724" i="217"/>
  <c r="AY724" i="217"/>
  <c r="AX724" i="217"/>
  <c r="AW724" i="217"/>
  <c r="AV724" i="217"/>
  <c r="AU724" i="217"/>
  <c r="BD723" i="217"/>
  <c r="AY723" i="217"/>
  <c r="AX723" i="217"/>
  <c r="AW723" i="217"/>
  <c r="AV723" i="217"/>
  <c r="AU723" i="217"/>
  <c r="BD722" i="217"/>
  <c r="AY722" i="217"/>
  <c r="AX722" i="217"/>
  <c r="AW722" i="217"/>
  <c r="AV722" i="217"/>
  <c r="AU722" i="217"/>
  <c r="BD721" i="217"/>
  <c r="AY721" i="217"/>
  <c r="AX721" i="217"/>
  <c r="AW721" i="217"/>
  <c r="AV721" i="217"/>
  <c r="AU721" i="217"/>
  <c r="BD720" i="217"/>
  <c r="AY720" i="217"/>
  <c r="AX720" i="217"/>
  <c r="AW720" i="217"/>
  <c r="AV720" i="217"/>
  <c r="AU720" i="217"/>
  <c r="BD719" i="217"/>
  <c r="AY719" i="217"/>
  <c r="AX719" i="217"/>
  <c r="AW719" i="217"/>
  <c r="AV719" i="217"/>
  <c r="AU719" i="217"/>
  <c r="BD718" i="217"/>
  <c r="AY718" i="217"/>
  <c r="AX718" i="217"/>
  <c r="AW718" i="217"/>
  <c r="AV718" i="217"/>
  <c r="AU718" i="217"/>
  <c r="BD717" i="217"/>
  <c r="AY717" i="217"/>
  <c r="AX717" i="217"/>
  <c r="AW717" i="217"/>
  <c r="AV717" i="217"/>
  <c r="AU717" i="217"/>
  <c r="BD716" i="217"/>
  <c r="AY716" i="217"/>
  <c r="AX716" i="217"/>
  <c r="AW716" i="217"/>
  <c r="AV716" i="217"/>
  <c r="AU716" i="217"/>
  <c r="BD715" i="217"/>
  <c r="AY715" i="217"/>
  <c r="AX715" i="217"/>
  <c r="AW715" i="217"/>
  <c r="AV715" i="217"/>
  <c r="AU715" i="217"/>
  <c r="BD714" i="217"/>
  <c r="AY714" i="217"/>
  <c r="AX714" i="217"/>
  <c r="AW714" i="217"/>
  <c r="AV714" i="217"/>
  <c r="AU714" i="217"/>
  <c r="BD713" i="217"/>
  <c r="AY713" i="217"/>
  <c r="AX713" i="217"/>
  <c r="AW713" i="217"/>
  <c r="AV713" i="217"/>
  <c r="AU713" i="217"/>
  <c r="BD712" i="217"/>
  <c r="AY712" i="217"/>
  <c r="AX712" i="217"/>
  <c r="AW712" i="217"/>
  <c r="AV712" i="217"/>
  <c r="AU712" i="217"/>
  <c r="BD711" i="217"/>
  <c r="AY711" i="217"/>
  <c r="AX711" i="217"/>
  <c r="AW711" i="217"/>
  <c r="AV711" i="217"/>
  <c r="AU711" i="217"/>
  <c r="BD710" i="217"/>
  <c r="AY710" i="217"/>
  <c r="AX710" i="217"/>
  <c r="AW710" i="217"/>
  <c r="AV710" i="217"/>
  <c r="AU710" i="217"/>
  <c r="BD709" i="217"/>
  <c r="AY709" i="217"/>
  <c r="AX709" i="217"/>
  <c r="AW709" i="217"/>
  <c r="AV709" i="217"/>
  <c r="AU709" i="217"/>
  <c r="BD708" i="217"/>
  <c r="AY708" i="217"/>
  <c r="AX708" i="217"/>
  <c r="AW708" i="217"/>
  <c r="AV708" i="217"/>
  <c r="AU708" i="217"/>
  <c r="BD707" i="217"/>
  <c r="AY707" i="217"/>
  <c r="AX707" i="217"/>
  <c r="AW707" i="217"/>
  <c r="AV707" i="217"/>
  <c r="AU707" i="217"/>
  <c r="BD706" i="217"/>
  <c r="AY706" i="217"/>
  <c r="AX706" i="217"/>
  <c r="AW706" i="217"/>
  <c r="AV706" i="217"/>
  <c r="AU706" i="217"/>
  <c r="BD705" i="217"/>
  <c r="AY705" i="217"/>
  <c r="AX705" i="217"/>
  <c r="AW705" i="217"/>
  <c r="AV705" i="217"/>
  <c r="AU705" i="217"/>
  <c r="BD704" i="217"/>
  <c r="AY704" i="217"/>
  <c r="AX704" i="217"/>
  <c r="AW704" i="217"/>
  <c r="AV704" i="217"/>
  <c r="AU704" i="217"/>
  <c r="BD703" i="217"/>
  <c r="AY703" i="217"/>
  <c r="AX703" i="217"/>
  <c r="AW703" i="217"/>
  <c r="AV703" i="217"/>
  <c r="AU703" i="217"/>
  <c r="BD702" i="217"/>
  <c r="AY702" i="217"/>
  <c r="AX702" i="217"/>
  <c r="AW702" i="217"/>
  <c r="AV702" i="217"/>
  <c r="AU702" i="217"/>
  <c r="BD701" i="217"/>
  <c r="AY701" i="217"/>
  <c r="AX701" i="217"/>
  <c r="AW701" i="217"/>
  <c r="AV701" i="217"/>
  <c r="AU701" i="217"/>
  <c r="BD700" i="217"/>
  <c r="AY700" i="217"/>
  <c r="AX700" i="217"/>
  <c r="AW700" i="217"/>
  <c r="AV700" i="217"/>
  <c r="AU700" i="217"/>
  <c r="BD699" i="217"/>
  <c r="AY699" i="217"/>
  <c r="AX699" i="217"/>
  <c r="AW699" i="217"/>
  <c r="AV699" i="217"/>
  <c r="AU699" i="217"/>
  <c r="BD698" i="217"/>
  <c r="AY698" i="217"/>
  <c r="AX698" i="217"/>
  <c r="AW698" i="217"/>
  <c r="AV698" i="217"/>
  <c r="AU698" i="217"/>
  <c r="BD697" i="217"/>
  <c r="AY697" i="217"/>
  <c r="AX697" i="217"/>
  <c r="AW697" i="217"/>
  <c r="AV697" i="217"/>
  <c r="AU697" i="217"/>
  <c r="BD696" i="217"/>
  <c r="AY696" i="217"/>
  <c r="AX696" i="217"/>
  <c r="AW696" i="217"/>
  <c r="AV696" i="217"/>
  <c r="AU696" i="217"/>
  <c r="BD695" i="217"/>
  <c r="AY695" i="217"/>
  <c r="AX695" i="217"/>
  <c r="AW695" i="217"/>
  <c r="AV695" i="217"/>
  <c r="AU695" i="217"/>
  <c r="BD694" i="217"/>
  <c r="AY694" i="217"/>
  <c r="AX694" i="217"/>
  <c r="AW694" i="217"/>
  <c r="AV694" i="217"/>
  <c r="AU694" i="217"/>
  <c r="BD693" i="217"/>
  <c r="AY693" i="217"/>
  <c r="AX693" i="217"/>
  <c r="AW693" i="217"/>
  <c r="AV693" i="217"/>
  <c r="AU693" i="217"/>
  <c r="BD692" i="217"/>
  <c r="AY692" i="217"/>
  <c r="AX692" i="217"/>
  <c r="AW692" i="217"/>
  <c r="AV692" i="217"/>
  <c r="AU692" i="217"/>
  <c r="BD691" i="217"/>
  <c r="AY691" i="217"/>
  <c r="AX691" i="217"/>
  <c r="AW691" i="217"/>
  <c r="AV691" i="217"/>
  <c r="AU691" i="217"/>
  <c r="BD690" i="217"/>
  <c r="AY690" i="217"/>
  <c r="AX690" i="217"/>
  <c r="AW690" i="217"/>
  <c r="AV690" i="217"/>
  <c r="AU690" i="217"/>
  <c r="BD689" i="217"/>
  <c r="AY689" i="217"/>
  <c r="AX689" i="217"/>
  <c r="AW689" i="217"/>
  <c r="AV689" i="217"/>
  <c r="AU689" i="217"/>
  <c r="BD688" i="217"/>
  <c r="AY688" i="217"/>
  <c r="AX688" i="217"/>
  <c r="AW688" i="217"/>
  <c r="AV688" i="217"/>
  <c r="AU688" i="217"/>
  <c r="BD687" i="217"/>
  <c r="AY687" i="217"/>
  <c r="AX687" i="217"/>
  <c r="AW687" i="217"/>
  <c r="AV687" i="217"/>
  <c r="AU687" i="217"/>
  <c r="BD686" i="217"/>
  <c r="AY686" i="217"/>
  <c r="AX686" i="217"/>
  <c r="AW686" i="217"/>
  <c r="AV686" i="217"/>
  <c r="AU686" i="217"/>
  <c r="BD685" i="217"/>
  <c r="AY685" i="217"/>
  <c r="AX685" i="217"/>
  <c r="AW685" i="217"/>
  <c r="AV685" i="217"/>
  <c r="AU685" i="217"/>
  <c r="BD684" i="217"/>
  <c r="AY684" i="217"/>
  <c r="AX684" i="217"/>
  <c r="AW684" i="217"/>
  <c r="AV684" i="217"/>
  <c r="AU684" i="217"/>
  <c r="BD683" i="217"/>
  <c r="AY683" i="217"/>
  <c r="AX683" i="217"/>
  <c r="AW683" i="217"/>
  <c r="AV683" i="217"/>
  <c r="AU683" i="217"/>
  <c r="BD682" i="217"/>
  <c r="AY682" i="217"/>
  <c r="AX682" i="217"/>
  <c r="AW682" i="217"/>
  <c r="AV682" i="217"/>
  <c r="AU682" i="217"/>
  <c r="BD681" i="217"/>
  <c r="AY681" i="217"/>
  <c r="AX681" i="217"/>
  <c r="AW681" i="217"/>
  <c r="AV681" i="217"/>
  <c r="AU681" i="217"/>
  <c r="BD680" i="217"/>
  <c r="AY680" i="217"/>
  <c r="AX680" i="217"/>
  <c r="AW680" i="217"/>
  <c r="AV680" i="217"/>
  <c r="AU680" i="217"/>
  <c r="BD679" i="217"/>
  <c r="AY679" i="217"/>
  <c r="AX679" i="217"/>
  <c r="AW679" i="217"/>
  <c r="AV679" i="217"/>
  <c r="AU679" i="217"/>
  <c r="BD678" i="217"/>
  <c r="AY678" i="217"/>
  <c r="AX678" i="217"/>
  <c r="AW678" i="217"/>
  <c r="AV678" i="217"/>
  <c r="AU678" i="217"/>
  <c r="BD677" i="217"/>
  <c r="AY677" i="217"/>
  <c r="AX677" i="217"/>
  <c r="AW677" i="217"/>
  <c r="AV677" i="217"/>
  <c r="AU677" i="217"/>
  <c r="BD676" i="217"/>
  <c r="AY676" i="217"/>
  <c r="AX676" i="217"/>
  <c r="AW676" i="217"/>
  <c r="AV676" i="217"/>
  <c r="AU676" i="217"/>
  <c r="BD675" i="217"/>
  <c r="AY675" i="217"/>
  <c r="AX675" i="217"/>
  <c r="AW675" i="217"/>
  <c r="AV675" i="217"/>
  <c r="AU675" i="217"/>
  <c r="BD674" i="217"/>
  <c r="AY674" i="217"/>
  <c r="AX674" i="217"/>
  <c r="AW674" i="217"/>
  <c r="AV674" i="217"/>
  <c r="AU674" i="217"/>
  <c r="BD673" i="217"/>
  <c r="AY673" i="217"/>
  <c r="AX673" i="217"/>
  <c r="AW673" i="217"/>
  <c r="AV673" i="217"/>
  <c r="AU673" i="217"/>
  <c r="BD672" i="217"/>
  <c r="AY672" i="217"/>
  <c r="AX672" i="217"/>
  <c r="AW672" i="217"/>
  <c r="AV672" i="217"/>
  <c r="AU672" i="217"/>
  <c r="BD671" i="217"/>
  <c r="AY671" i="217"/>
  <c r="AX671" i="217"/>
  <c r="AW671" i="217"/>
  <c r="AV671" i="217"/>
  <c r="AU671" i="217"/>
  <c r="BD670" i="217"/>
  <c r="AY670" i="217"/>
  <c r="AX670" i="217"/>
  <c r="AW670" i="217"/>
  <c r="AV670" i="217"/>
  <c r="AU670" i="217"/>
  <c r="BD669" i="217"/>
  <c r="AY669" i="217"/>
  <c r="AX669" i="217"/>
  <c r="AW669" i="217"/>
  <c r="AV669" i="217"/>
  <c r="AU669" i="217"/>
  <c r="BD668" i="217"/>
  <c r="AY668" i="217"/>
  <c r="AX668" i="217"/>
  <c r="AW668" i="217"/>
  <c r="AV668" i="217"/>
  <c r="AU668" i="217"/>
  <c r="BD667" i="217"/>
  <c r="AY667" i="217"/>
  <c r="AX667" i="217"/>
  <c r="AW667" i="217"/>
  <c r="AV667" i="217"/>
  <c r="AU667" i="217"/>
  <c r="BD666" i="217"/>
  <c r="AY666" i="217"/>
  <c r="AX666" i="217"/>
  <c r="AW666" i="217"/>
  <c r="AV666" i="217"/>
  <c r="AU666" i="217"/>
  <c r="BD665" i="217"/>
  <c r="AY665" i="217"/>
  <c r="AX665" i="217"/>
  <c r="AW665" i="217"/>
  <c r="AV665" i="217"/>
  <c r="AU665" i="217"/>
  <c r="BD664" i="217"/>
  <c r="AY664" i="217"/>
  <c r="AX664" i="217"/>
  <c r="AW664" i="217"/>
  <c r="AV664" i="217"/>
  <c r="AU664" i="217"/>
  <c r="BD663" i="217"/>
  <c r="AY663" i="217"/>
  <c r="AX663" i="217"/>
  <c r="AW663" i="217"/>
  <c r="AV663" i="217"/>
  <c r="AU663" i="217"/>
  <c r="BD662" i="217"/>
  <c r="AY662" i="217"/>
  <c r="AX662" i="217"/>
  <c r="AW662" i="217"/>
  <c r="AV662" i="217"/>
  <c r="AU662" i="217"/>
  <c r="BD661" i="217"/>
  <c r="AY661" i="217"/>
  <c r="AX661" i="217"/>
  <c r="AW661" i="217"/>
  <c r="AV661" i="217"/>
  <c r="AU661" i="217"/>
  <c r="BD660" i="217"/>
  <c r="AY660" i="217"/>
  <c r="AX660" i="217"/>
  <c r="AW660" i="217"/>
  <c r="AV660" i="217"/>
  <c r="AU660" i="217"/>
  <c r="BD659" i="217"/>
  <c r="AY659" i="217"/>
  <c r="AX659" i="217"/>
  <c r="AW659" i="217"/>
  <c r="AV659" i="217"/>
  <c r="AU659" i="217"/>
  <c r="BD658" i="217"/>
  <c r="AY658" i="217"/>
  <c r="AX658" i="217"/>
  <c r="AW658" i="217"/>
  <c r="AV658" i="217"/>
  <c r="AU658" i="217"/>
  <c r="BD657" i="217"/>
  <c r="AY657" i="217"/>
  <c r="AX657" i="217"/>
  <c r="AW657" i="217"/>
  <c r="AV657" i="217"/>
  <c r="AU657" i="217"/>
  <c r="BD656" i="217"/>
  <c r="AY656" i="217"/>
  <c r="AX656" i="217"/>
  <c r="AW656" i="217"/>
  <c r="AV656" i="217"/>
  <c r="AU656" i="217"/>
  <c r="BD655" i="217"/>
  <c r="AY655" i="217"/>
  <c r="AX655" i="217"/>
  <c r="AW655" i="217"/>
  <c r="AV655" i="217"/>
  <c r="AU655" i="217"/>
  <c r="BD654" i="217"/>
  <c r="AY654" i="217"/>
  <c r="AX654" i="217"/>
  <c r="AW654" i="217"/>
  <c r="AV654" i="217"/>
  <c r="AU654" i="217"/>
  <c r="BD653" i="217"/>
  <c r="AY653" i="217"/>
  <c r="AX653" i="217"/>
  <c r="AW653" i="217"/>
  <c r="AV653" i="217"/>
  <c r="AU653" i="217"/>
  <c r="BD652" i="217"/>
  <c r="AY652" i="217"/>
  <c r="AX652" i="217"/>
  <c r="AW652" i="217"/>
  <c r="AV652" i="217"/>
  <c r="AU652" i="217"/>
  <c r="BD651" i="217"/>
  <c r="AY651" i="217"/>
  <c r="AX651" i="217"/>
  <c r="AW651" i="217"/>
  <c r="AV651" i="217"/>
  <c r="AU651" i="217"/>
  <c r="BD650" i="217"/>
  <c r="AY650" i="217"/>
  <c r="AX650" i="217"/>
  <c r="AW650" i="217"/>
  <c r="AV650" i="217"/>
  <c r="AU650" i="217"/>
  <c r="BD649" i="217"/>
  <c r="AY649" i="217"/>
  <c r="AX649" i="217"/>
  <c r="AW649" i="217"/>
  <c r="AV649" i="217"/>
  <c r="AU649" i="217"/>
  <c r="BD648" i="217"/>
  <c r="AY648" i="217"/>
  <c r="AX648" i="217"/>
  <c r="AW648" i="217"/>
  <c r="AV648" i="217"/>
  <c r="AU648" i="217"/>
  <c r="BD647" i="217"/>
  <c r="AY647" i="217"/>
  <c r="AX647" i="217"/>
  <c r="AW647" i="217"/>
  <c r="AV647" i="217"/>
  <c r="AU647" i="217"/>
  <c r="BD646" i="217"/>
  <c r="AY646" i="217"/>
  <c r="AX646" i="217"/>
  <c r="AW646" i="217"/>
  <c r="AV646" i="217"/>
  <c r="AU646" i="217"/>
  <c r="BD645" i="217"/>
  <c r="AY645" i="217"/>
  <c r="AX645" i="217"/>
  <c r="AW645" i="217"/>
  <c r="AV645" i="217"/>
  <c r="AU645" i="217"/>
  <c r="BD644" i="217"/>
  <c r="AY644" i="217"/>
  <c r="AX644" i="217"/>
  <c r="AW644" i="217"/>
  <c r="AV644" i="217"/>
  <c r="AU644" i="217"/>
  <c r="BD643" i="217"/>
  <c r="AY643" i="217"/>
  <c r="AX643" i="217"/>
  <c r="AW643" i="217"/>
  <c r="AV643" i="217"/>
  <c r="AU643" i="217"/>
  <c r="BD642" i="217"/>
  <c r="AY642" i="217"/>
  <c r="AX642" i="217"/>
  <c r="AW642" i="217"/>
  <c r="AV642" i="217"/>
  <c r="AU642" i="217"/>
  <c r="BD641" i="217"/>
  <c r="AY641" i="217"/>
  <c r="AX641" i="217"/>
  <c r="AW641" i="217"/>
  <c r="AV641" i="217"/>
  <c r="AU641" i="217"/>
  <c r="BD640" i="217"/>
  <c r="AY640" i="217"/>
  <c r="AX640" i="217"/>
  <c r="AW640" i="217"/>
  <c r="AV640" i="217"/>
  <c r="AU640" i="217"/>
  <c r="BD639" i="217"/>
  <c r="AY639" i="217"/>
  <c r="AX639" i="217"/>
  <c r="AW639" i="217"/>
  <c r="AV639" i="217"/>
  <c r="AU639" i="217"/>
  <c r="BD638" i="217"/>
  <c r="AY638" i="217"/>
  <c r="AX638" i="217"/>
  <c r="AW638" i="217"/>
  <c r="AV638" i="217"/>
  <c r="AU638" i="217"/>
  <c r="BD637" i="217"/>
  <c r="AY637" i="217"/>
  <c r="AX637" i="217"/>
  <c r="AW637" i="217"/>
  <c r="AV637" i="217"/>
  <c r="AU637" i="217"/>
  <c r="BD636" i="217"/>
  <c r="AY636" i="217"/>
  <c r="AX636" i="217"/>
  <c r="AW636" i="217"/>
  <c r="AV636" i="217"/>
  <c r="AU636" i="217"/>
  <c r="BD635" i="217"/>
  <c r="AY635" i="217"/>
  <c r="AX635" i="217"/>
  <c r="AW635" i="217"/>
  <c r="AV635" i="217"/>
  <c r="AU635" i="217"/>
  <c r="BD634" i="217"/>
  <c r="AY634" i="217"/>
  <c r="AX634" i="217"/>
  <c r="AW634" i="217"/>
  <c r="AV634" i="217"/>
  <c r="AU634" i="217"/>
  <c r="BD633" i="217"/>
  <c r="AY633" i="217"/>
  <c r="AX633" i="217"/>
  <c r="AW633" i="217"/>
  <c r="AV633" i="217"/>
  <c r="AU633" i="217"/>
  <c r="BD632" i="217"/>
  <c r="AY632" i="217"/>
  <c r="AX632" i="217"/>
  <c r="AW632" i="217"/>
  <c r="AV632" i="217"/>
  <c r="AU632" i="217"/>
  <c r="BD631" i="217"/>
  <c r="AY631" i="217"/>
  <c r="AX631" i="217"/>
  <c r="AW631" i="217"/>
  <c r="AV631" i="217"/>
  <c r="AU631" i="217"/>
  <c r="BD630" i="217"/>
  <c r="AY630" i="217"/>
  <c r="AX630" i="217"/>
  <c r="AW630" i="217"/>
  <c r="AV630" i="217"/>
  <c r="AU630" i="217"/>
  <c r="BD629" i="217"/>
  <c r="AY629" i="217"/>
  <c r="AX629" i="217"/>
  <c r="AW629" i="217"/>
  <c r="AV629" i="217"/>
  <c r="AU629" i="217"/>
  <c r="BD628" i="217"/>
  <c r="AY628" i="217"/>
  <c r="AX628" i="217"/>
  <c r="AW628" i="217"/>
  <c r="AV628" i="217"/>
  <c r="AU628" i="217"/>
  <c r="BD627" i="217"/>
  <c r="AY627" i="217"/>
  <c r="AX627" i="217"/>
  <c r="AW627" i="217"/>
  <c r="AV627" i="217"/>
  <c r="AU627" i="217"/>
  <c r="BD626" i="217"/>
  <c r="AY626" i="217"/>
  <c r="AX626" i="217"/>
  <c r="AW626" i="217"/>
  <c r="AV626" i="217"/>
  <c r="AU626" i="217"/>
  <c r="BD625" i="217"/>
  <c r="AY625" i="217"/>
  <c r="AX625" i="217"/>
  <c r="AW625" i="217"/>
  <c r="AV625" i="217"/>
  <c r="AU625" i="217"/>
  <c r="BD624" i="217"/>
  <c r="AY624" i="217"/>
  <c r="AX624" i="217"/>
  <c r="AW624" i="217"/>
  <c r="AV624" i="217"/>
  <c r="AU624" i="217"/>
  <c r="BD623" i="217"/>
  <c r="AY623" i="217"/>
  <c r="AX623" i="217"/>
  <c r="AW623" i="217"/>
  <c r="AV623" i="217"/>
  <c r="AU623" i="217"/>
  <c r="BD622" i="217"/>
  <c r="AY622" i="217"/>
  <c r="AX622" i="217"/>
  <c r="AW622" i="217"/>
  <c r="AV622" i="217"/>
  <c r="AU622" i="217"/>
  <c r="BD621" i="217"/>
  <c r="AY621" i="217"/>
  <c r="AX621" i="217"/>
  <c r="AW621" i="217"/>
  <c r="AV621" i="217"/>
  <c r="AU621" i="217"/>
  <c r="BD620" i="217"/>
  <c r="AY620" i="217"/>
  <c r="AX620" i="217"/>
  <c r="AW620" i="217"/>
  <c r="AV620" i="217"/>
  <c r="AU620" i="217"/>
  <c r="BD619" i="217"/>
  <c r="AY619" i="217"/>
  <c r="AX619" i="217"/>
  <c r="AW619" i="217"/>
  <c r="AV619" i="217"/>
  <c r="AU619" i="217"/>
  <c r="BD618" i="217"/>
  <c r="AY618" i="217"/>
  <c r="AX618" i="217"/>
  <c r="AW618" i="217"/>
  <c r="AV618" i="217"/>
  <c r="AU618" i="217"/>
  <c r="BD617" i="217"/>
  <c r="AY617" i="217"/>
  <c r="AX617" i="217"/>
  <c r="AW617" i="217"/>
  <c r="AV617" i="217"/>
  <c r="AU617" i="217"/>
  <c r="BD616" i="217"/>
  <c r="AY616" i="217"/>
  <c r="AX616" i="217"/>
  <c r="AW616" i="217"/>
  <c r="AV616" i="217"/>
  <c r="AU616" i="217"/>
  <c r="BD615" i="217"/>
  <c r="AY615" i="217"/>
  <c r="AX615" i="217"/>
  <c r="AW615" i="217"/>
  <c r="AV615" i="217"/>
  <c r="AU615" i="217"/>
  <c r="BD614" i="217"/>
  <c r="AY614" i="217"/>
  <c r="AX614" i="217"/>
  <c r="AW614" i="217"/>
  <c r="AV614" i="217"/>
  <c r="AU614" i="217"/>
  <c r="BD613" i="217"/>
  <c r="AY613" i="217"/>
  <c r="AX613" i="217"/>
  <c r="AW613" i="217"/>
  <c r="AV613" i="217"/>
  <c r="AU613" i="217"/>
  <c r="BD612" i="217"/>
  <c r="AY612" i="217"/>
  <c r="AX612" i="217"/>
  <c r="AW612" i="217"/>
  <c r="AV612" i="217"/>
  <c r="AU612" i="217"/>
  <c r="BD611" i="217"/>
  <c r="AY611" i="217"/>
  <c r="AX611" i="217"/>
  <c r="AW611" i="217"/>
  <c r="AV611" i="217"/>
  <c r="AU611" i="217"/>
  <c r="BD610" i="217"/>
  <c r="AY610" i="217"/>
  <c r="AX610" i="217"/>
  <c r="AW610" i="217"/>
  <c r="AV610" i="217"/>
  <c r="AU610" i="217"/>
  <c r="BD609" i="217"/>
  <c r="AY609" i="217"/>
  <c r="AX609" i="217"/>
  <c r="AW609" i="217"/>
  <c r="AV609" i="217"/>
  <c r="AU609" i="217"/>
  <c r="BD608" i="217"/>
  <c r="AY608" i="217"/>
  <c r="AX608" i="217"/>
  <c r="AW608" i="217"/>
  <c r="AV608" i="217"/>
  <c r="AU608" i="217"/>
  <c r="BD607" i="217"/>
  <c r="AY607" i="217"/>
  <c r="AX607" i="217"/>
  <c r="AW607" i="217"/>
  <c r="AV607" i="217"/>
  <c r="AU607" i="217"/>
  <c r="BD606" i="217"/>
  <c r="AY606" i="217"/>
  <c r="AX606" i="217"/>
  <c r="AW606" i="217"/>
  <c r="AV606" i="217"/>
  <c r="AU606" i="217"/>
  <c r="BD605" i="217"/>
  <c r="AY605" i="217"/>
  <c r="AX605" i="217"/>
  <c r="AW605" i="217"/>
  <c r="AV605" i="217"/>
  <c r="AU605" i="217"/>
  <c r="BD604" i="217"/>
  <c r="AY604" i="217"/>
  <c r="AX604" i="217"/>
  <c r="AW604" i="217"/>
  <c r="AV604" i="217"/>
  <c r="AU604" i="217"/>
  <c r="BD603" i="217"/>
  <c r="AY603" i="217"/>
  <c r="AX603" i="217"/>
  <c r="AW603" i="217"/>
  <c r="AV603" i="217"/>
  <c r="AU603" i="217"/>
  <c r="BD602" i="217"/>
  <c r="AY602" i="217"/>
  <c r="AX602" i="217"/>
  <c r="AW602" i="217"/>
  <c r="AV602" i="217"/>
  <c r="AU602" i="217"/>
  <c r="BD601" i="217"/>
  <c r="AY601" i="217"/>
  <c r="AX601" i="217"/>
  <c r="AW601" i="217"/>
  <c r="AV601" i="217"/>
  <c r="AU601" i="217"/>
  <c r="BD600" i="217"/>
  <c r="AY600" i="217"/>
  <c r="AX600" i="217"/>
  <c r="AW600" i="217"/>
  <c r="AV600" i="217"/>
  <c r="AU600" i="217"/>
  <c r="BD599" i="217"/>
  <c r="AY599" i="217"/>
  <c r="AX599" i="217"/>
  <c r="AW599" i="217"/>
  <c r="AV599" i="217"/>
  <c r="AU599" i="217"/>
  <c r="BD598" i="217"/>
  <c r="AY598" i="217"/>
  <c r="AX598" i="217"/>
  <c r="AW598" i="217"/>
  <c r="AV598" i="217"/>
  <c r="AU598" i="217"/>
  <c r="BD597" i="217"/>
  <c r="AY597" i="217"/>
  <c r="AX597" i="217"/>
  <c r="AW597" i="217"/>
  <c r="AV597" i="217"/>
  <c r="AU597" i="217"/>
  <c r="BD596" i="217"/>
  <c r="AY596" i="217"/>
  <c r="AX596" i="217"/>
  <c r="AW596" i="217"/>
  <c r="AV596" i="217"/>
  <c r="AU596" i="217"/>
  <c r="BD595" i="217"/>
  <c r="AY595" i="217"/>
  <c r="AX595" i="217"/>
  <c r="AW595" i="217"/>
  <c r="AV595" i="217"/>
  <c r="AU595" i="217"/>
  <c r="BD594" i="217"/>
  <c r="AY594" i="217"/>
  <c r="AX594" i="217"/>
  <c r="AW594" i="217"/>
  <c r="AV594" i="217"/>
  <c r="AU594" i="217"/>
  <c r="BD593" i="217"/>
  <c r="AY593" i="217"/>
  <c r="AX593" i="217"/>
  <c r="AW593" i="217"/>
  <c r="AV593" i="217"/>
  <c r="AU593" i="217"/>
  <c r="BD592" i="217"/>
  <c r="AY592" i="217"/>
  <c r="AX592" i="217"/>
  <c r="AW592" i="217"/>
  <c r="AV592" i="217"/>
  <c r="AU592" i="217"/>
  <c r="BD591" i="217"/>
  <c r="AY591" i="217"/>
  <c r="AX591" i="217"/>
  <c r="AW591" i="217"/>
  <c r="AV591" i="217"/>
  <c r="AU591" i="217"/>
  <c r="BD590" i="217"/>
  <c r="AY590" i="217"/>
  <c r="AX590" i="217"/>
  <c r="AW590" i="217"/>
  <c r="AV590" i="217"/>
  <c r="AU590" i="217"/>
  <c r="BD589" i="217"/>
  <c r="AY589" i="217"/>
  <c r="AX589" i="217"/>
  <c r="AW589" i="217"/>
  <c r="AV589" i="217"/>
  <c r="AU589" i="217"/>
  <c r="BD588" i="217"/>
  <c r="AY588" i="217"/>
  <c r="AX588" i="217"/>
  <c r="AW588" i="217"/>
  <c r="AV588" i="217"/>
  <c r="AU588" i="217"/>
  <c r="BD587" i="217"/>
  <c r="AY587" i="217"/>
  <c r="AX587" i="217"/>
  <c r="AW587" i="217"/>
  <c r="AV587" i="217"/>
  <c r="AU587" i="217"/>
  <c r="BD586" i="217"/>
  <c r="AY586" i="217"/>
  <c r="AX586" i="217"/>
  <c r="AW586" i="217"/>
  <c r="AV586" i="217"/>
  <c r="AU586" i="217"/>
  <c r="BD585" i="217"/>
  <c r="AY585" i="217"/>
  <c r="AX585" i="217"/>
  <c r="AW585" i="217"/>
  <c r="AV585" i="217"/>
  <c r="AU585" i="217"/>
  <c r="BD584" i="217"/>
  <c r="AY584" i="217"/>
  <c r="AX584" i="217"/>
  <c r="AW584" i="217"/>
  <c r="AV584" i="217"/>
  <c r="AU584" i="217"/>
  <c r="BD583" i="217"/>
  <c r="AY583" i="217"/>
  <c r="AX583" i="217"/>
  <c r="AW583" i="217"/>
  <c r="AV583" i="217"/>
  <c r="AU583" i="217"/>
  <c r="BD582" i="217"/>
  <c r="AY582" i="217"/>
  <c r="AX582" i="217"/>
  <c r="AW582" i="217"/>
  <c r="AV582" i="217"/>
  <c r="AU582" i="217"/>
  <c r="BD581" i="217"/>
  <c r="AY581" i="217"/>
  <c r="AX581" i="217"/>
  <c r="AW581" i="217"/>
  <c r="AV581" i="217"/>
  <c r="AU581" i="217"/>
  <c r="BD580" i="217"/>
  <c r="AY580" i="217"/>
  <c r="AX580" i="217"/>
  <c r="AW580" i="217"/>
  <c r="AV580" i="217"/>
  <c r="AU580" i="217"/>
  <c r="BD579" i="217"/>
  <c r="AY579" i="217"/>
  <c r="AX579" i="217"/>
  <c r="AW579" i="217"/>
  <c r="AV579" i="217"/>
  <c r="AU579" i="217"/>
  <c r="BD578" i="217"/>
  <c r="AY578" i="217"/>
  <c r="AX578" i="217"/>
  <c r="AW578" i="217"/>
  <c r="AV578" i="217"/>
  <c r="AU578" i="217"/>
  <c r="BD577" i="217"/>
  <c r="AY577" i="217"/>
  <c r="AX577" i="217"/>
  <c r="AW577" i="217"/>
  <c r="AV577" i="217"/>
  <c r="AU577" i="217"/>
  <c r="BD576" i="217"/>
  <c r="AY576" i="217"/>
  <c r="AX576" i="217"/>
  <c r="AW576" i="217"/>
  <c r="AV576" i="217"/>
  <c r="AU576" i="217"/>
  <c r="BD575" i="217"/>
  <c r="AY575" i="217"/>
  <c r="AX575" i="217"/>
  <c r="AW575" i="217"/>
  <c r="AV575" i="217"/>
  <c r="AU575" i="217"/>
  <c r="BD574" i="217"/>
  <c r="AY574" i="217"/>
  <c r="AX574" i="217"/>
  <c r="AW574" i="217"/>
  <c r="AV574" i="217"/>
  <c r="AU574" i="217"/>
  <c r="BD573" i="217"/>
  <c r="AY573" i="217"/>
  <c r="AX573" i="217"/>
  <c r="AW573" i="217"/>
  <c r="AV573" i="217"/>
  <c r="AU573" i="217"/>
  <c r="BD572" i="217"/>
  <c r="AY572" i="217"/>
  <c r="AX572" i="217"/>
  <c r="AW572" i="217"/>
  <c r="AV572" i="217"/>
  <c r="AU572" i="217"/>
  <c r="BD571" i="217"/>
  <c r="AY571" i="217"/>
  <c r="AX571" i="217"/>
  <c r="AW571" i="217"/>
  <c r="AV571" i="217"/>
  <c r="AU571" i="217"/>
  <c r="BD570" i="217"/>
  <c r="AY570" i="217"/>
  <c r="AX570" i="217"/>
  <c r="AW570" i="217"/>
  <c r="AV570" i="217"/>
  <c r="AU570" i="217"/>
  <c r="BD569" i="217"/>
  <c r="AY569" i="217"/>
  <c r="AX569" i="217"/>
  <c r="AW569" i="217"/>
  <c r="AV569" i="217"/>
  <c r="AU569" i="217"/>
  <c r="BD568" i="217"/>
  <c r="AY568" i="217"/>
  <c r="AX568" i="217"/>
  <c r="AW568" i="217"/>
  <c r="AV568" i="217"/>
  <c r="AU568" i="217"/>
  <c r="BD567" i="217"/>
  <c r="AY567" i="217"/>
  <c r="AX567" i="217"/>
  <c r="AW567" i="217"/>
  <c r="AV567" i="217"/>
  <c r="AU567" i="217"/>
  <c r="BD566" i="217"/>
  <c r="AY566" i="217"/>
  <c r="AX566" i="217"/>
  <c r="AW566" i="217"/>
  <c r="AV566" i="217"/>
  <c r="AU566" i="217"/>
  <c r="BD565" i="217"/>
  <c r="AY565" i="217"/>
  <c r="AX565" i="217"/>
  <c r="AW565" i="217"/>
  <c r="AV565" i="217"/>
  <c r="AU565" i="217"/>
  <c r="BD564" i="217"/>
  <c r="AY564" i="217"/>
  <c r="AX564" i="217"/>
  <c r="AW564" i="217"/>
  <c r="AV564" i="217"/>
  <c r="AU564" i="217"/>
  <c r="BD563" i="217"/>
  <c r="AY563" i="217"/>
  <c r="AX563" i="217"/>
  <c r="AW563" i="217"/>
  <c r="AV563" i="217"/>
  <c r="AU563" i="217"/>
  <c r="BD562" i="217"/>
  <c r="AY562" i="217"/>
  <c r="AX562" i="217"/>
  <c r="AW562" i="217"/>
  <c r="AV562" i="217"/>
  <c r="AU562" i="217"/>
  <c r="BD561" i="217"/>
  <c r="AY561" i="217"/>
  <c r="AX561" i="217"/>
  <c r="AW561" i="217"/>
  <c r="AV561" i="217"/>
  <c r="AU561" i="217"/>
  <c r="BD560" i="217"/>
  <c r="AY560" i="217"/>
  <c r="AX560" i="217"/>
  <c r="AW560" i="217"/>
  <c r="AV560" i="217"/>
  <c r="AU560" i="217"/>
  <c r="BD559" i="217"/>
  <c r="AY559" i="217"/>
  <c r="AX559" i="217"/>
  <c r="AW559" i="217"/>
  <c r="AV559" i="217"/>
  <c r="AU559" i="217"/>
  <c r="BD558" i="217"/>
  <c r="AY558" i="217"/>
  <c r="AX558" i="217"/>
  <c r="AW558" i="217"/>
  <c r="AV558" i="217"/>
  <c r="AU558" i="217"/>
  <c r="BD557" i="217"/>
  <c r="AY557" i="217"/>
  <c r="AX557" i="217"/>
  <c r="AW557" i="217"/>
  <c r="AV557" i="217"/>
  <c r="AU557" i="217"/>
  <c r="BD556" i="217"/>
  <c r="AY556" i="217"/>
  <c r="AX556" i="217"/>
  <c r="AW556" i="217"/>
  <c r="AV556" i="217"/>
  <c r="AU556" i="217"/>
  <c r="BD555" i="217"/>
  <c r="AY555" i="217"/>
  <c r="AX555" i="217"/>
  <c r="AW555" i="217"/>
  <c r="AV555" i="217"/>
  <c r="AU555" i="217"/>
  <c r="BD554" i="217"/>
  <c r="AY554" i="217"/>
  <c r="AX554" i="217"/>
  <c r="AW554" i="217"/>
  <c r="AV554" i="217"/>
  <c r="AU554" i="217"/>
  <c r="BD553" i="217"/>
  <c r="AY553" i="217"/>
  <c r="AX553" i="217"/>
  <c r="AW553" i="217"/>
  <c r="AV553" i="217"/>
  <c r="AU553" i="217"/>
  <c r="BD552" i="217"/>
  <c r="AY552" i="217"/>
  <c r="AX552" i="217"/>
  <c r="AW552" i="217"/>
  <c r="AV552" i="217"/>
  <c r="AU552" i="217"/>
  <c r="BD551" i="217"/>
  <c r="AY551" i="217"/>
  <c r="AX551" i="217"/>
  <c r="AW551" i="217"/>
  <c r="AV551" i="217"/>
  <c r="AU551" i="217"/>
  <c r="BD550" i="217"/>
  <c r="AY550" i="217"/>
  <c r="AX550" i="217"/>
  <c r="AW550" i="217"/>
  <c r="AV550" i="217"/>
  <c r="AU550" i="217"/>
  <c r="BD549" i="217"/>
  <c r="AY549" i="217"/>
  <c r="AX549" i="217"/>
  <c r="AW549" i="217"/>
  <c r="AV549" i="217"/>
  <c r="AU549" i="217"/>
  <c r="BD548" i="217"/>
  <c r="AY548" i="217"/>
  <c r="AX548" i="217"/>
  <c r="AW548" i="217"/>
  <c r="AV548" i="217"/>
  <c r="AU548" i="217"/>
  <c r="BD547" i="217"/>
  <c r="AY547" i="217"/>
  <c r="AX547" i="217"/>
  <c r="AW547" i="217"/>
  <c r="AV547" i="217"/>
  <c r="AU547" i="217"/>
  <c r="BD546" i="217"/>
  <c r="AY546" i="217"/>
  <c r="AX546" i="217"/>
  <c r="AW546" i="217"/>
  <c r="AV546" i="217"/>
  <c r="AU546" i="217"/>
  <c r="BD545" i="217"/>
  <c r="AY545" i="217"/>
  <c r="AX545" i="217"/>
  <c r="AW545" i="217"/>
  <c r="AV545" i="217"/>
  <c r="AU545" i="217"/>
  <c r="BD544" i="217"/>
  <c r="AY544" i="217"/>
  <c r="AX544" i="217"/>
  <c r="AW544" i="217"/>
  <c r="AV544" i="217"/>
  <c r="AU544" i="217"/>
  <c r="BD543" i="217"/>
  <c r="AY543" i="217"/>
  <c r="AX543" i="217"/>
  <c r="AW543" i="217"/>
  <c r="AV543" i="217"/>
  <c r="AU543" i="217"/>
  <c r="BD542" i="217"/>
  <c r="AY542" i="217"/>
  <c r="AX542" i="217"/>
  <c r="AW542" i="217"/>
  <c r="AV542" i="217"/>
  <c r="AU542" i="217"/>
  <c r="BD541" i="217"/>
  <c r="AY541" i="217"/>
  <c r="AX541" i="217"/>
  <c r="AW541" i="217"/>
  <c r="AV541" i="217"/>
  <c r="AU541" i="217"/>
  <c r="BD540" i="217"/>
  <c r="AY540" i="217"/>
  <c r="AX540" i="217"/>
  <c r="AW540" i="217"/>
  <c r="AV540" i="217"/>
  <c r="AU540" i="217"/>
  <c r="BD539" i="217"/>
  <c r="AY539" i="217"/>
  <c r="AX539" i="217"/>
  <c r="AW539" i="217"/>
  <c r="AV539" i="217"/>
  <c r="AU539" i="217"/>
  <c r="BD538" i="217"/>
  <c r="AY538" i="217"/>
  <c r="AX538" i="217"/>
  <c r="AW538" i="217"/>
  <c r="AV538" i="217"/>
  <c r="AU538" i="217"/>
  <c r="BD537" i="217"/>
  <c r="AY537" i="217"/>
  <c r="AX537" i="217"/>
  <c r="AW537" i="217"/>
  <c r="AV537" i="217"/>
  <c r="AU537" i="217"/>
  <c r="BD536" i="217"/>
  <c r="AY536" i="217"/>
  <c r="AX536" i="217"/>
  <c r="AW536" i="217"/>
  <c r="AV536" i="217"/>
  <c r="AU536" i="217"/>
  <c r="BD535" i="217"/>
  <c r="AY535" i="217"/>
  <c r="AX535" i="217"/>
  <c r="AW535" i="217"/>
  <c r="AV535" i="217"/>
  <c r="AU535" i="217"/>
  <c r="BD534" i="217"/>
  <c r="AY534" i="217"/>
  <c r="AX534" i="217"/>
  <c r="AW534" i="217"/>
  <c r="AV534" i="217"/>
  <c r="AU534" i="217"/>
  <c r="BD533" i="217"/>
  <c r="AY533" i="217"/>
  <c r="AX533" i="217"/>
  <c r="AW533" i="217"/>
  <c r="AV533" i="217"/>
  <c r="AU533" i="217"/>
  <c r="BD532" i="217"/>
  <c r="AY532" i="217"/>
  <c r="AX532" i="217"/>
  <c r="AW532" i="217"/>
  <c r="AV532" i="217"/>
  <c r="AU532" i="217"/>
  <c r="BD531" i="217"/>
  <c r="AY531" i="217"/>
  <c r="AX531" i="217"/>
  <c r="AW531" i="217"/>
  <c r="AV531" i="217"/>
  <c r="AU531" i="217"/>
  <c r="BD530" i="217"/>
  <c r="AY530" i="217"/>
  <c r="AX530" i="217"/>
  <c r="AW530" i="217"/>
  <c r="AV530" i="217"/>
  <c r="AU530" i="217"/>
  <c r="BD529" i="217"/>
  <c r="AY529" i="217"/>
  <c r="AX529" i="217"/>
  <c r="AW529" i="217"/>
  <c r="AV529" i="217"/>
  <c r="AU529" i="217"/>
  <c r="BD528" i="217"/>
  <c r="AY528" i="217"/>
  <c r="AX528" i="217"/>
  <c r="AW528" i="217"/>
  <c r="AV528" i="217"/>
  <c r="AU528" i="217"/>
  <c r="BD527" i="217"/>
  <c r="AY527" i="217"/>
  <c r="AX527" i="217"/>
  <c r="AW527" i="217"/>
  <c r="AV527" i="217"/>
  <c r="AU527" i="217"/>
  <c r="BD526" i="217"/>
  <c r="AY526" i="217"/>
  <c r="AX526" i="217"/>
  <c r="AW526" i="217"/>
  <c r="AV526" i="217"/>
  <c r="AU526" i="217"/>
  <c r="BD525" i="217"/>
  <c r="AY525" i="217"/>
  <c r="AX525" i="217"/>
  <c r="AW525" i="217"/>
  <c r="AV525" i="217"/>
  <c r="AU525" i="217"/>
  <c r="BD524" i="217"/>
  <c r="AY524" i="217"/>
  <c r="AX524" i="217"/>
  <c r="AW524" i="217"/>
  <c r="AV524" i="217"/>
  <c r="AU524" i="217"/>
  <c r="BD523" i="217"/>
  <c r="AY523" i="217"/>
  <c r="AX523" i="217"/>
  <c r="AW523" i="217"/>
  <c r="AV523" i="217"/>
  <c r="AU523" i="217"/>
  <c r="BD522" i="217"/>
  <c r="AY522" i="217"/>
  <c r="AX522" i="217"/>
  <c r="AW522" i="217"/>
  <c r="AV522" i="217"/>
  <c r="AU522" i="217"/>
  <c r="BD521" i="217"/>
  <c r="AY521" i="217"/>
  <c r="AX521" i="217"/>
  <c r="AW521" i="217"/>
  <c r="AV521" i="217"/>
  <c r="AU521" i="217"/>
  <c r="BD520" i="217"/>
  <c r="AY520" i="217"/>
  <c r="AX520" i="217"/>
  <c r="AW520" i="217"/>
  <c r="AV520" i="217"/>
  <c r="AU520" i="217"/>
  <c r="BD519" i="217"/>
  <c r="AY519" i="217"/>
  <c r="AX519" i="217"/>
  <c r="AW519" i="217"/>
  <c r="AV519" i="217"/>
  <c r="AU519" i="217"/>
  <c r="BD518" i="217"/>
  <c r="AY518" i="217"/>
  <c r="AX518" i="217"/>
  <c r="AW518" i="217"/>
  <c r="AV518" i="217"/>
  <c r="AU518" i="217"/>
  <c r="BD517" i="217"/>
  <c r="AY517" i="217"/>
  <c r="AX517" i="217"/>
  <c r="AW517" i="217"/>
  <c r="AV517" i="217"/>
  <c r="AU517" i="217"/>
  <c r="BD516" i="217"/>
  <c r="AY516" i="217"/>
  <c r="AX516" i="217"/>
  <c r="AW516" i="217"/>
  <c r="AV516" i="217"/>
  <c r="AU516" i="217"/>
  <c r="BD515" i="217"/>
  <c r="AY515" i="217"/>
  <c r="AX515" i="217"/>
  <c r="AW515" i="217"/>
  <c r="AV515" i="217"/>
  <c r="AU515" i="217"/>
  <c r="BD514" i="217"/>
  <c r="AY514" i="217"/>
  <c r="AX514" i="217"/>
  <c r="AW514" i="217"/>
  <c r="AV514" i="217"/>
  <c r="AU514" i="217"/>
  <c r="BD513" i="217"/>
  <c r="AY513" i="217"/>
  <c r="AX513" i="217"/>
  <c r="AW513" i="217"/>
  <c r="AV513" i="217"/>
  <c r="AU513" i="217"/>
  <c r="BD512" i="217"/>
  <c r="AY512" i="217"/>
  <c r="AX512" i="217"/>
  <c r="AW512" i="217"/>
  <c r="AV512" i="217"/>
  <c r="AU512" i="217"/>
  <c r="BD511" i="217"/>
  <c r="AY511" i="217"/>
  <c r="AX511" i="217"/>
  <c r="AW511" i="217"/>
  <c r="AV511" i="217"/>
  <c r="AU511" i="217"/>
  <c r="BD510" i="217"/>
  <c r="AY510" i="217"/>
  <c r="AX510" i="217"/>
  <c r="AW510" i="217"/>
  <c r="AV510" i="217"/>
  <c r="AU510" i="217"/>
  <c r="BD509" i="217"/>
  <c r="AY509" i="217"/>
  <c r="AX509" i="217"/>
  <c r="AW509" i="217"/>
  <c r="AV509" i="217"/>
  <c r="AU509" i="217"/>
  <c r="BD508" i="217"/>
  <c r="AY508" i="217"/>
  <c r="AX508" i="217"/>
  <c r="AW508" i="217"/>
  <c r="AV508" i="217"/>
  <c r="AU508" i="217"/>
  <c r="BD507" i="217"/>
  <c r="AY507" i="217"/>
  <c r="AX507" i="217"/>
  <c r="AW507" i="217"/>
  <c r="AV507" i="217"/>
  <c r="AU507" i="217"/>
  <c r="BD506" i="217"/>
  <c r="AY506" i="217"/>
  <c r="AX506" i="217"/>
  <c r="AW506" i="217"/>
  <c r="AV506" i="217"/>
  <c r="AU506" i="217"/>
  <c r="BD505" i="217"/>
  <c r="AY505" i="217"/>
  <c r="AX505" i="217"/>
  <c r="AW505" i="217"/>
  <c r="AV505" i="217"/>
  <c r="AU505" i="217"/>
  <c r="BD504" i="217"/>
  <c r="AY504" i="217"/>
  <c r="AX504" i="217"/>
  <c r="AW504" i="217"/>
  <c r="AV504" i="217"/>
  <c r="AU504" i="217"/>
  <c r="BD503" i="217"/>
  <c r="AY503" i="217"/>
  <c r="AX503" i="217"/>
  <c r="AW503" i="217"/>
  <c r="AV503" i="217"/>
  <c r="AU503" i="217"/>
  <c r="BD502" i="217"/>
  <c r="AY502" i="217"/>
  <c r="AX502" i="217"/>
  <c r="AW502" i="217"/>
  <c r="AV502" i="217"/>
  <c r="AU502" i="217"/>
  <c r="BD501" i="217"/>
  <c r="AY501" i="217"/>
  <c r="AX501" i="217"/>
  <c r="AW501" i="217"/>
  <c r="AV501" i="217"/>
  <c r="AU501" i="217"/>
  <c r="BD500" i="217"/>
  <c r="AY500" i="217"/>
  <c r="AX500" i="217"/>
  <c r="AW500" i="217"/>
  <c r="AV500" i="217"/>
  <c r="AU500" i="217"/>
  <c r="BD499" i="217"/>
  <c r="AY499" i="217"/>
  <c r="AX499" i="217"/>
  <c r="AW499" i="217"/>
  <c r="AV499" i="217"/>
  <c r="AU499" i="217"/>
  <c r="BD498" i="217"/>
  <c r="AY498" i="217"/>
  <c r="AX498" i="217"/>
  <c r="AW498" i="217"/>
  <c r="AV498" i="217"/>
  <c r="AU498" i="217"/>
  <c r="BD497" i="217"/>
  <c r="AY497" i="217"/>
  <c r="AX497" i="217"/>
  <c r="AW497" i="217"/>
  <c r="AV497" i="217"/>
  <c r="AU497" i="217"/>
  <c r="BD496" i="217"/>
  <c r="AY496" i="217"/>
  <c r="AX496" i="217"/>
  <c r="AW496" i="217"/>
  <c r="AV496" i="217"/>
  <c r="AU496" i="217"/>
  <c r="BD495" i="217"/>
  <c r="AY495" i="217"/>
  <c r="AX495" i="217"/>
  <c r="AW495" i="217"/>
  <c r="AV495" i="217"/>
  <c r="AU495" i="217"/>
  <c r="BD494" i="217"/>
  <c r="AY494" i="217"/>
  <c r="AX494" i="217"/>
  <c r="AW494" i="217"/>
  <c r="AV494" i="217"/>
  <c r="AU494" i="217"/>
  <c r="BD493" i="217"/>
  <c r="AY493" i="217"/>
  <c r="AX493" i="217"/>
  <c r="AW493" i="217"/>
  <c r="AV493" i="217"/>
  <c r="AU493" i="217"/>
  <c r="BD492" i="217"/>
  <c r="AY492" i="217"/>
  <c r="AX492" i="217"/>
  <c r="AW492" i="217"/>
  <c r="AV492" i="217"/>
  <c r="AU492" i="217"/>
  <c r="BD491" i="217"/>
  <c r="AY491" i="217"/>
  <c r="AX491" i="217"/>
  <c r="AW491" i="217"/>
  <c r="AV491" i="217"/>
  <c r="AU491" i="217"/>
  <c r="BD490" i="217"/>
  <c r="AY490" i="217"/>
  <c r="AX490" i="217"/>
  <c r="AW490" i="217"/>
  <c r="AV490" i="217"/>
  <c r="AU490" i="217"/>
  <c r="BD489" i="217"/>
  <c r="AY489" i="217"/>
  <c r="AX489" i="217"/>
  <c r="AW489" i="217"/>
  <c r="AV489" i="217"/>
  <c r="AU489" i="217"/>
  <c r="BD488" i="217"/>
  <c r="AY488" i="217"/>
  <c r="AX488" i="217"/>
  <c r="AW488" i="217"/>
  <c r="AV488" i="217"/>
  <c r="AU488" i="217"/>
  <c r="BD487" i="217"/>
  <c r="AY487" i="217"/>
  <c r="AX487" i="217"/>
  <c r="AW487" i="217"/>
  <c r="AV487" i="217"/>
  <c r="AU487" i="217"/>
  <c r="BD486" i="217"/>
  <c r="AY486" i="217"/>
  <c r="AX486" i="217"/>
  <c r="AW486" i="217"/>
  <c r="AV486" i="217"/>
  <c r="AU486" i="217"/>
  <c r="BD485" i="217"/>
  <c r="AY485" i="217"/>
  <c r="AX485" i="217"/>
  <c r="AW485" i="217"/>
  <c r="AV485" i="217"/>
  <c r="AU485" i="217"/>
  <c r="BD484" i="217"/>
  <c r="AY484" i="217"/>
  <c r="AX484" i="217"/>
  <c r="AW484" i="217"/>
  <c r="AV484" i="217"/>
  <c r="AU484" i="217"/>
  <c r="BD483" i="217"/>
  <c r="AY483" i="217"/>
  <c r="AX483" i="217"/>
  <c r="AW483" i="217"/>
  <c r="AV483" i="217"/>
  <c r="AU483" i="217"/>
  <c r="BD482" i="217"/>
  <c r="AY482" i="217"/>
  <c r="AX482" i="217"/>
  <c r="AW482" i="217"/>
  <c r="AV482" i="217"/>
  <c r="AU482" i="217"/>
  <c r="BD481" i="217"/>
  <c r="AY481" i="217"/>
  <c r="AX481" i="217"/>
  <c r="AW481" i="217"/>
  <c r="AV481" i="217"/>
  <c r="AU481" i="217"/>
  <c r="BD480" i="217"/>
  <c r="AY480" i="217"/>
  <c r="AX480" i="217"/>
  <c r="AW480" i="217"/>
  <c r="AV480" i="217"/>
  <c r="AU480" i="217"/>
  <c r="BD479" i="217"/>
  <c r="AY479" i="217"/>
  <c r="AX479" i="217"/>
  <c r="AW479" i="217"/>
  <c r="AV479" i="217"/>
  <c r="AU479" i="217"/>
  <c r="BD478" i="217"/>
  <c r="AY478" i="217"/>
  <c r="AX478" i="217"/>
  <c r="AW478" i="217"/>
  <c r="AV478" i="217"/>
  <c r="AU478" i="217"/>
  <c r="BD477" i="217"/>
  <c r="AY477" i="217"/>
  <c r="AX477" i="217"/>
  <c r="AW477" i="217"/>
  <c r="AV477" i="217"/>
  <c r="AU477" i="217"/>
  <c r="BD476" i="217"/>
  <c r="AY476" i="217"/>
  <c r="AX476" i="217"/>
  <c r="AW476" i="217"/>
  <c r="AV476" i="217"/>
  <c r="AU476" i="217"/>
  <c r="BD475" i="217"/>
  <c r="AY475" i="217"/>
  <c r="AX475" i="217"/>
  <c r="AW475" i="217"/>
  <c r="AV475" i="217"/>
  <c r="AU475" i="217"/>
  <c r="BD474" i="217"/>
  <c r="AY474" i="217"/>
  <c r="AX474" i="217"/>
  <c r="AW474" i="217"/>
  <c r="AV474" i="217"/>
  <c r="AU474" i="217"/>
  <c r="BD473" i="217"/>
  <c r="AY473" i="217"/>
  <c r="AX473" i="217"/>
  <c r="AW473" i="217"/>
  <c r="AV473" i="217"/>
  <c r="AU473" i="217"/>
  <c r="BD472" i="217"/>
  <c r="AY472" i="217"/>
  <c r="AX472" i="217"/>
  <c r="AW472" i="217"/>
  <c r="AV472" i="217"/>
  <c r="AU472" i="217"/>
  <c r="BD471" i="217"/>
  <c r="AY471" i="217"/>
  <c r="AX471" i="217"/>
  <c r="AW471" i="217"/>
  <c r="AV471" i="217"/>
  <c r="AU471" i="217"/>
  <c r="BD470" i="217"/>
  <c r="AY470" i="217"/>
  <c r="AX470" i="217"/>
  <c r="AW470" i="217"/>
  <c r="AV470" i="217"/>
  <c r="AU470" i="217"/>
  <c r="BD469" i="217"/>
  <c r="AY469" i="217"/>
  <c r="AX469" i="217"/>
  <c r="AW469" i="217"/>
  <c r="AV469" i="217"/>
  <c r="AU469" i="217"/>
  <c r="BD468" i="217"/>
  <c r="AY468" i="217"/>
  <c r="AX468" i="217"/>
  <c r="AW468" i="217"/>
  <c r="AV468" i="217"/>
  <c r="AU468" i="217"/>
  <c r="BD467" i="217"/>
  <c r="AY467" i="217"/>
  <c r="AX467" i="217"/>
  <c r="AW467" i="217"/>
  <c r="AV467" i="217"/>
  <c r="AU467" i="217"/>
  <c r="BD466" i="217"/>
  <c r="AY466" i="217"/>
  <c r="AX466" i="217"/>
  <c r="AW466" i="217"/>
  <c r="AV466" i="217"/>
  <c r="AU466" i="217"/>
  <c r="BD465" i="217"/>
  <c r="AY465" i="217"/>
  <c r="AX465" i="217"/>
  <c r="AW465" i="217"/>
  <c r="AV465" i="217"/>
  <c r="AU465" i="217"/>
  <c r="BD464" i="217"/>
  <c r="AY464" i="217"/>
  <c r="AX464" i="217"/>
  <c r="AW464" i="217"/>
  <c r="AV464" i="217"/>
  <c r="AU464" i="217"/>
  <c r="BD463" i="217"/>
  <c r="AY463" i="217"/>
  <c r="AX463" i="217"/>
  <c r="AW463" i="217"/>
  <c r="AV463" i="217"/>
  <c r="AU463" i="217"/>
  <c r="BD462" i="217"/>
  <c r="AY462" i="217"/>
  <c r="AX462" i="217"/>
  <c r="AW462" i="217"/>
  <c r="AV462" i="217"/>
  <c r="AU462" i="217"/>
  <c r="BD461" i="217"/>
  <c r="AY461" i="217"/>
  <c r="AX461" i="217"/>
  <c r="AW461" i="217"/>
  <c r="AV461" i="217"/>
  <c r="AU461" i="217"/>
  <c r="BD460" i="217"/>
  <c r="AY460" i="217"/>
  <c r="AX460" i="217"/>
  <c r="AW460" i="217"/>
  <c r="AV460" i="217"/>
  <c r="AU460" i="217"/>
  <c r="BD459" i="217"/>
  <c r="AY459" i="217"/>
  <c r="AX459" i="217"/>
  <c r="AW459" i="217"/>
  <c r="AV459" i="217"/>
  <c r="AU459" i="217"/>
  <c r="BD458" i="217"/>
  <c r="AY458" i="217"/>
  <c r="AX458" i="217"/>
  <c r="AW458" i="217"/>
  <c r="AV458" i="217"/>
  <c r="AU458" i="217"/>
  <c r="BD457" i="217"/>
  <c r="AY457" i="217"/>
  <c r="AX457" i="217"/>
  <c r="AW457" i="217"/>
  <c r="AV457" i="217"/>
  <c r="AU457" i="217"/>
  <c r="BD456" i="217"/>
  <c r="AY456" i="217"/>
  <c r="AX456" i="217"/>
  <c r="AW456" i="217"/>
  <c r="AV456" i="217"/>
  <c r="AU456" i="217"/>
  <c r="BD455" i="217"/>
  <c r="AY455" i="217"/>
  <c r="AX455" i="217"/>
  <c r="AW455" i="217"/>
  <c r="AV455" i="217"/>
  <c r="AU455" i="217"/>
  <c r="BD454" i="217"/>
  <c r="AY454" i="217"/>
  <c r="AX454" i="217"/>
  <c r="AW454" i="217"/>
  <c r="AV454" i="217"/>
  <c r="AU454" i="217"/>
  <c r="BD453" i="217"/>
  <c r="AY453" i="217"/>
  <c r="AX453" i="217"/>
  <c r="AW453" i="217"/>
  <c r="AV453" i="217"/>
  <c r="AU453" i="217"/>
  <c r="BD452" i="217"/>
  <c r="AY452" i="217"/>
  <c r="AX452" i="217"/>
  <c r="AW452" i="217"/>
  <c r="AV452" i="217"/>
  <c r="AU452" i="217"/>
  <c r="BD451" i="217"/>
  <c r="AY451" i="217"/>
  <c r="AX451" i="217"/>
  <c r="AW451" i="217"/>
  <c r="AV451" i="217"/>
  <c r="AU451" i="217"/>
  <c r="BD450" i="217"/>
  <c r="AY450" i="217"/>
  <c r="AX450" i="217"/>
  <c r="AW450" i="217"/>
  <c r="AV450" i="217"/>
  <c r="AU450" i="217"/>
  <c r="BD449" i="217"/>
  <c r="AY449" i="217"/>
  <c r="AX449" i="217"/>
  <c r="AW449" i="217"/>
  <c r="AV449" i="217"/>
  <c r="AU449" i="217"/>
  <c r="BD448" i="217"/>
  <c r="AY448" i="217"/>
  <c r="AX448" i="217"/>
  <c r="AW448" i="217"/>
  <c r="AV448" i="217"/>
  <c r="AU448" i="217"/>
  <c r="BD447" i="217"/>
  <c r="AY447" i="217"/>
  <c r="AX447" i="217"/>
  <c r="AW447" i="217"/>
  <c r="AV447" i="217"/>
  <c r="AU447" i="217"/>
  <c r="BD446" i="217"/>
  <c r="AY446" i="217"/>
  <c r="AX446" i="217"/>
  <c r="AW446" i="217"/>
  <c r="AV446" i="217"/>
  <c r="AU446" i="217"/>
  <c r="BD445" i="217"/>
  <c r="AY445" i="217"/>
  <c r="AX445" i="217"/>
  <c r="AW445" i="217"/>
  <c r="AV445" i="217"/>
  <c r="AU445" i="217"/>
  <c r="BD444" i="217"/>
  <c r="AY444" i="217"/>
  <c r="AX444" i="217"/>
  <c r="AW444" i="217"/>
  <c r="AV444" i="217"/>
  <c r="AU444" i="217"/>
  <c r="BD443" i="217"/>
  <c r="AY443" i="217"/>
  <c r="AX443" i="217"/>
  <c r="AW443" i="217"/>
  <c r="AV443" i="217"/>
  <c r="AU443" i="217"/>
  <c r="BD442" i="217"/>
  <c r="AY442" i="217"/>
  <c r="AX442" i="217"/>
  <c r="AW442" i="217"/>
  <c r="AV442" i="217"/>
  <c r="AU442" i="217"/>
  <c r="BD441" i="217"/>
  <c r="AY441" i="217"/>
  <c r="AX441" i="217"/>
  <c r="AW441" i="217"/>
  <c r="AV441" i="217"/>
  <c r="AU441" i="217"/>
  <c r="BD440" i="217"/>
  <c r="AY440" i="217"/>
  <c r="AX440" i="217"/>
  <c r="AW440" i="217"/>
  <c r="AV440" i="217"/>
  <c r="AU440" i="217"/>
  <c r="BD439" i="217"/>
  <c r="AY439" i="217"/>
  <c r="AX439" i="217"/>
  <c r="AW439" i="217"/>
  <c r="AV439" i="217"/>
  <c r="AU439" i="217"/>
  <c r="BD438" i="217"/>
  <c r="AY438" i="217"/>
  <c r="AX438" i="217"/>
  <c r="AW438" i="217"/>
  <c r="AV438" i="217"/>
  <c r="AU438" i="217"/>
  <c r="BD437" i="217"/>
  <c r="AY437" i="217"/>
  <c r="AX437" i="217"/>
  <c r="AW437" i="217"/>
  <c r="AV437" i="217"/>
  <c r="AU437" i="217"/>
  <c r="BD436" i="217"/>
  <c r="AY436" i="217"/>
  <c r="AX436" i="217"/>
  <c r="AW436" i="217"/>
  <c r="AV436" i="217"/>
  <c r="AU436" i="217"/>
  <c r="BD435" i="217"/>
  <c r="AY435" i="217"/>
  <c r="AX435" i="217"/>
  <c r="AW435" i="217"/>
  <c r="AV435" i="217"/>
  <c r="AU435" i="217"/>
  <c r="BD434" i="217"/>
  <c r="AY434" i="217"/>
  <c r="AX434" i="217"/>
  <c r="AW434" i="217"/>
  <c r="AV434" i="217"/>
  <c r="AU434" i="217"/>
  <c r="BD433" i="217"/>
  <c r="AY433" i="217"/>
  <c r="AX433" i="217"/>
  <c r="AW433" i="217"/>
  <c r="AV433" i="217"/>
  <c r="AU433" i="217"/>
  <c r="BD432" i="217"/>
  <c r="AY432" i="217"/>
  <c r="AX432" i="217"/>
  <c r="AW432" i="217"/>
  <c r="AV432" i="217"/>
  <c r="AU432" i="217"/>
  <c r="BD431" i="217"/>
  <c r="AY431" i="217"/>
  <c r="AX431" i="217"/>
  <c r="AW431" i="217"/>
  <c r="AV431" i="217"/>
  <c r="AU431" i="217"/>
  <c r="BD430" i="217"/>
  <c r="AY430" i="217"/>
  <c r="AX430" i="217"/>
  <c r="AW430" i="217"/>
  <c r="AV430" i="217"/>
  <c r="AU430" i="217"/>
  <c r="BD429" i="217"/>
  <c r="AY429" i="217"/>
  <c r="AX429" i="217"/>
  <c r="AW429" i="217"/>
  <c r="AV429" i="217"/>
  <c r="AU429" i="217"/>
  <c r="BD428" i="217"/>
  <c r="AY428" i="217"/>
  <c r="AX428" i="217"/>
  <c r="AW428" i="217"/>
  <c r="AV428" i="217"/>
  <c r="AU428" i="217"/>
  <c r="BD427" i="217"/>
  <c r="AY427" i="217"/>
  <c r="AX427" i="217"/>
  <c r="AW427" i="217"/>
  <c r="AV427" i="217"/>
  <c r="AU427" i="217"/>
  <c r="BD426" i="217"/>
  <c r="AY426" i="217"/>
  <c r="AX426" i="217"/>
  <c r="AW426" i="217"/>
  <c r="AV426" i="217"/>
  <c r="AU426" i="217"/>
  <c r="BD425" i="217"/>
  <c r="AY425" i="217"/>
  <c r="AX425" i="217"/>
  <c r="AW425" i="217"/>
  <c r="AV425" i="217"/>
  <c r="AU425" i="217"/>
  <c r="BD424" i="217"/>
  <c r="AY424" i="217"/>
  <c r="AX424" i="217"/>
  <c r="AW424" i="217"/>
  <c r="AV424" i="217"/>
  <c r="AU424" i="217"/>
  <c r="BD423" i="217"/>
  <c r="AY423" i="217"/>
  <c r="AX423" i="217"/>
  <c r="AW423" i="217"/>
  <c r="AV423" i="217"/>
  <c r="AU423" i="217"/>
  <c r="BD422" i="217"/>
  <c r="AY422" i="217"/>
  <c r="AX422" i="217"/>
  <c r="AW422" i="217"/>
  <c r="AV422" i="217"/>
  <c r="AU422" i="217"/>
  <c r="BD421" i="217"/>
  <c r="AY421" i="217"/>
  <c r="AX421" i="217"/>
  <c r="AW421" i="217"/>
  <c r="AV421" i="217"/>
  <c r="AU421" i="217"/>
  <c r="BD420" i="217"/>
  <c r="AY420" i="217"/>
  <c r="AX420" i="217"/>
  <c r="AW420" i="217"/>
  <c r="AV420" i="217"/>
  <c r="AU420" i="217"/>
  <c r="BD419" i="217"/>
  <c r="AY419" i="217"/>
  <c r="AX419" i="217"/>
  <c r="AW419" i="217"/>
  <c r="AV419" i="217"/>
  <c r="AU419" i="217"/>
  <c r="BD418" i="217"/>
  <c r="AY418" i="217"/>
  <c r="AX418" i="217"/>
  <c r="AW418" i="217"/>
  <c r="AV418" i="217"/>
  <c r="AU418" i="217"/>
  <c r="BD417" i="217"/>
  <c r="AY417" i="217"/>
  <c r="AX417" i="217"/>
  <c r="AW417" i="217"/>
  <c r="AV417" i="217"/>
  <c r="AU417" i="217"/>
  <c r="BD416" i="217"/>
  <c r="AY416" i="217"/>
  <c r="AX416" i="217"/>
  <c r="AW416" i="217"/>
  <c r="AV416" i="217"/>
  <c r="AU416" i="217"/>
  <c r="BD415" i="217"/>
  <c r="AY415" i="217"/>
  <c r="AX415" i="217"/>
  <c r="AW415" i="217"/>
  <c r="AV415" i="217"/>
  <c r="AU415" i="217"/>
  <c r="BD414" i="217"/>
  <c r="AY414" i="217"/>
  <c r="AX414" i="217"/>
  <c r="AW414" i="217"/>
  <c r="AV414" i="217"/>
  <c r="AU414" i="217"/>
  <c r="BD413" i="217"/>
  <c r="AY413" i="217"/>
  <c r="AX413" i="217"/>
  <c r="AW413" i="217"/>
  <c r="AV413" i="217"/>
  <c r="AU413" i="217"/>
  <c r="BD412" i="217"/>
  <c r="AY412" i="217"/>
  <c r="AX412" i="217"/>
  <c r="AW412" i="217"/>
  <c r="AV412" i="217"/>
  <c r="AU412" i="217"/>
  <c r="BD411" i="217"/>
  <c r="AY411" i="217"/>
  <c r="AX411" i="217"/>
  <c r="AW411" i="217"/>
  <c r="AV411" i="217"/>
  <c r="AU411" i="217"/>
  <c r="BD410" i="217"/>
  <c r="AY410" i="217"/>
  <c r="AX410" i="217"/>
  <c r="AW410" i="217"/>
  <c r="AV410" i="217"/>
  <c r="AU410" i="217"/>
  <c r="BD409" i="217"/>
  <c r="AY409" i="217"/>
  <c r="AX409" i="217"/>
  <c r="AW409" i="217"/>
  <c r="AV409" i="217"/>
  <c r="AU409" i="217"/>
  <c r="BD408" i="217"/>
  <c r="AY408" i="217"/>
  <c r="AX408" i="217"/>
  <c r="AW408" i="217"/>
  <c r="AV408" i="217"/>
  <c r="AU408" i="217"/>
  <c r="BD407" i="217"/>
  <c r="AY407" i="217"/>
  <c r="AX407" i="217"/>
  <c r="AW407" i="217"/>
  <c r="AV407" i="217"/>
  <c r="AU407" i="217"/>
  <c r="BD406" i="217"/>
  <c r="AY406" i="217"/>
  <c r="AX406" i="217"/>
  <c r="AW406" i="217"/>
  <c r="AV406" i="217"/>
  <c r="AU406" i="217"/>
  <c r="BD405" i="217"/>
  <c r="AY405" i="217"/>
  <c r="AX405" i="217"/>
  <c r="AW405" i="217"/>
  <c r="AV405" i="217"/>
  <c r="AU405" i="217"/>
  <c r="BD404" i="217"/>
  <c r="AY404" i="217"/>
  <c r="AX404" i="217"/>
  <c r="AW404" i="217"/>
  <c r="AV404" i="217"/>
  <c r="AU404" i="217"/>
  <c r="BD403" i="217"/>
  <c r="AY403" i="217"/>
  <c r="AX403" i="217"/>
  <c r="AW403" i="217"/>
  <c r="AV403" i="217"/>
  <c r="AU403" i="217"/>
  <c r="BD402" i="217"/>
  <c r="AY402" i="217"/>
  <c r="AX402" i="217"/>
  <c r="AW402" i="217"/>
  <c r="AV402" i="217"/>
  <c r="AU402" i="217"/>
  <c r="BD401" i="217"/>
  <c r="AY401" i="217"/>
  <c r="AX401" i="217"/>
  <c r="AW401" i="217"/>
  <c r="AV401" i="217"/>
  <c r="AU401" i="217"/>
  <c r="BD400" i="217"/>
  <c r="AY400" i="217"/>
  <c r="AX400" i="217"/>
  <c r="AW400" i="217"/>
  <c r="AV400" i="217"/>
  <c r="AU400" i="217"/>
  <c r="BD399" i="217"/>
  <c r="AY399" i="217"/>
  <c r="AX399" i="217"/>
  <c r="AW399" i="217"/>
  <c r="AV399" i="217"/>
  <c r="AU399" i="217"/>
  <c r="BD398" i="217"/>
  <c r="AY398" i="217"/>
  <c r="AX398" i="217"/>
  <c r="AW398" i="217"/>
  <c r="AV398" i="217"/>
  <c r="AU398" i="217"/>
  <c r="BD397" i="217"/>
  <c r="AY397" i="217"/>
  <c r="AX397" i="217"/>
  <c r="AW397" i="217"/>
  <c r="AV397" i="217"/>
  <c r="AU397" i="217"/>
  <c r="BD396" i="217"/>
  <c r="AY396" i="217"/>
  <c r="AX396" i="217"/>
  <c r="AW396" i="217"/>
  <c r="AV396" i="217"/>
  <c r="AU396" i="217"/>
  <c r="BD395" i="217"/>
  <c r="AY395" i="217"/>
  <c r="AX395" i="217"/>
  <c r="AW395" i="217"/>
  <c r="AV395" i="217"/>
  <c r="AU395" i="217"/>
  <c r="BD394" i="217"/>
  <c r="AY394" i="217"/>
  <c r="AX394" i="217"/>
  <c r="AW394" i="217"/>
  <c r="AV394" i="217"/>
  <c r="AU394" i="217"/>
  <c r="BD393" i="217"/>
  <c r="AY393" i="217"/>
  <c r="AX393" i="217"/>
  <c r="AW393" i="217"/>
  <c r="AV393" i="217"/>
  <c r="AU393" i="217"/>
  <c r="BD392" i="217"/>
  <c r="AY392" i="217"/>
  <c r="AX392" i="217"/>
  <c r="AW392" i="217"/>
  <c r="AV392" i="217"/>
  <c r="AU392" i="217"/>
  <c r="BD391" i="217"/>
  <c r="AY391" i="217"/>
  <c r="AX391" i="217"/>
  <c r="AW391" i="217"/>
  <c r="AV391" i="217"/>
  <c r="AU391" i="217"/>
  <c r="BD390" i="217"/>
  <c r="AY390" i="217"/>
  <c r="AX390" i="217"/>
  <c r="AW390" i="217"/>
  <c r="AV390" i="217"/>
  <c r="AU390" i="217"/>
  <c r="BD389" i="217"/>
  <c r="AY389" i="217"/>
  <c r="AX389" i="217"/>
  <c r="AW389" i="217"/>
  <c r="AV389" i="217"/>
  <c r="AU389" i="217"/>
  <c r="BD388" i="217"/>
  <c r="AY388" i="217"/>
  <c r="AX388" i="217"/>
  <c r="AW388" i="217"/>
  <c r="AV388" i="217"/>
  <c r="AU388" i="217"/>
  <c r="BD387" i="217"/>
  <c r="AY387" i="217"/>
  <c r="AX387" i="217"/>
  <c r="AW387" i="217"/>
  <c r="AV387" i="217"/>
  <c r="AU387" i="217"/>
  <c r="BD386" i="217"/>
  <c r="AY386" i="217"/>
  <c r="AX386" i="217"/>
  <c r="AW386" i="217"/>
  <c r="AV386" i="217"/>
  <c r="AU386" i="217"/>
  <c r="BD385" i="217"/>
  <c r="AY385" i="217"/>
  <c r="AX385" i="217"/>
  <c r="AW385" i="217"/>
  <c r="AV385" i="217"/>
  <c r="AU385" i="217"/>
  <c r="BD384" i="217"/>
  <c r="AY384" i="217"/>
  <c r="AX384" i="217"/>
  <c r="AW384" i="217"/>
  <c r="AV384" i="217"/>
  <c r="AU384" i="217"/>
  <c r="BD383" i="217"/>
  <c r="AY383" i="217"/>
  <c r="AX383" i="217"/>
  <c r="AW383" i="217"/>
  <c r="AV383" i="217"/>
  <c r="AU383" i="217"/>
  <c r="BD382" i="217"/>
  <c r="AY382" i="217"/>
  <c r="AX382" i="217"/>
  <c r="AW382" i="217"/>
  <c r="AV382" i="217"/>
  <c r="AU382" i="217"/>
  <c r="BD381" i="217"/>
  <c r="AY381" i="217"/>
  <c r="AX381" i="217"/>
  <c r="AW381" i="217"/>
  <c r="AV381" i="217"/>
  <c r="AU381" i="217"/>
  <c r="BD380" i="217"/>
  <c r="AY380" i="217"/>
  <c r="AX380" i="217"/>
  <c r="AW380" i="217"/>
  <c r="AV380" i="217"/>
  <c r="AU380" i="217"/>
  <c r="BD379" i="217"/>
  <c r="AY379" i="217"/>
  <c r="AX379" i="217"/>
  <c r="AW379" i="217"/>
  <c r="AV379" i="217"/>
  <c r="AU379" i="217"/>
  <c r="BD378" i="217"/>
  <c r="AY378" i="217"/>
  <c r="AX378" i="217"/>
  <c r="AW378" i="217"/>
  <c r="AV378" i="217"/>
  <c r="AU378" i="217"/>
  <c r="BD377" i="217"/>
  <c r="AY377" i="217"/>
  <c r="AX377" i="217"/>
  <c r="AW377" i="217"/>
  <c r="AV377" i="217"/>
  <c r="AU377" i="217"/>
  <c r="BD376" i="217"/>
  <c r="AY376" i="217"/>
  <c r="AX376" i="217"/>
  <c r="AW376" i="217"/>
  <c r="AV376" i="217"/>
  <c r="AU376" i="217"/>
  <c r="BD375" i="217"/>
  <c r="AY375" i="217"/>
  <c r="AX375" i="217"/>
  <c r="AW375" i="217"/>
  <c r="AV375" i="217"/>
  <c r="AU375" i="217"/>
  <c r="BD374" i="217"/>
  <c r="AY374" i="217"/>
  <c r="AX374" i="217"/>
  <c r="AW374" i="217"/>
  <c r="AV374" i="217"/>
  <c r="AU374" i="217"/>
  <c r="BD373" i="217"/>
  <c r="AY373" i="217"/>
  <c r="AX373" i="217"/>
  <c r="AW373" i="217"/>
  <c r="AV373" i="217"/>
  <c r="AU373" i="217"/>
  <c r="BD372" i="217"/>
  <c r="AY372" i="217"/>
  <c r="AX372" i="217"/>
  <c r="AW372" i="217"/>
  <c r="AV372" i="217"/>
  <c r="AU372" i="217"/>
  <c r="BD371" i="217"/>
  <c r="AY371" i="217"/>
  <c r="AX371" i="217"/>
  <c r="AW371" i="217"/>
  <c r="AV371" i="217"/>
  <c r="AU371" i="217"/>
  <c r="BD370" i="217"/>
  <c r="AY370" i="217"/>
  <c r="AX370" i="217"/>
  <c r="AW370" i="217"/>
  <c r="AV370" i="217"/>
  <c r="AU370" i="217"/>
  <c r="BD369" i="217"/>
  <c r="AY369" i="217"/>
  <c r="AX369" i="217"/>
  <c r="AW369" i="217"/>
  <c r="AV369" i="217"/>
  <c r="AU369" i="217"/>
  <c r="BD368" i="217"/>
  <c r="AY368" i="217"/>
  <c r="AX368" i="217"/>
  <c r="AW368" i="217"/>
  <c r="AV368" i="217"/>
  <c r="AU368" i="217"/>
  <c r="BD367" i="217"/>
  <c r="AY367" i="217"/>
  <c r="AX367" i="217"/>
  <c r="AW367" i="217"/>
  <c r="AV367" i="217"/>
  <c r="AU367" i="217"/>
  <c r="BD366" i="217"/>
  <c r="AY366" i="217"/>
  <c r="AX366" i="217"/>
  <c r="AW366" i="217"/>
  <c r="AV366" i="217"/>
  <c r="AU366" i="217"/>
  <c r="BD365" i="217"/>
  <c r="AY365" i="217"/>
  <c r="AX365" i="217"/>
  <c r="AW365" i="217"/>
  <c r="AV365" i="217"/>
  <c r="AU365" i="217"/>
  <c r="BD364" i="217"/>
  <c r="AY364" i="217"/>
  <c r="AX364" i="217"/>
  <c r="AW364" i="217"/>
  <c r="AV364" i="217"/>
  <c r="AU364" i="217"/>
  <c r="BD363" i="217"/>
  <c r="AY363" i="217"/>
  <c r="AX363" i="217"/>
  <c r="AW363" i="217"/>
  <c r="AV363" i="217"/>
  <c r="AU363" i="217"/>
  <c r="BD362" i="217"/>
  <c r="AY362" i="217"/>
  <c r="AX362" i="217"/>
  <c r="AW362" i="217"/>
  <c r="AV362" i="217"/>
  <c r="AU362" i="217"/>
  <c r="BD361" i="217"/>
  <c r="AY361" i="217"/>
  <c r="AX361" i="217"/>
  <c r="AW361" i="217"/>
  <c r="AV361" i="217"/>
  <c r="AU361" i="217"/>
  <c r="BD360" i="217"/>
  <c r="AY360" i="217"/>
  <c r="AX360" i="217"/>
  <c r="AW360" i="217"/>
  <c r="AV360" i="217"/>
  <c r="AU360" i="217"/>
  <c r="BD359" i="217"/>
  <c r="AY359" i="217"/>
  <c r="AX359" i="217"/>
  <c r="AW359" i="217"/>
  <c r="AV359" i="217"/>
  <c r="AU359" i="217"/>
  <c r="BD358" i="217"/>
  <c r="AY358" i="217"/>
  <c r="AX358" i="217"/>
  <c r="AW358" i="217"/>
  <c r="AV358" i="217"/>
  <c r="AU358" i="217"/>
  <c r="BD357" i="217"/>
  <c r="AY357" i="217"/>
  <c r="AX357" i="217"/>
  <c r="AW357" i="217"/>
  <c r="AV357" i="217"/>
  <c r="AU357" i="217"/>
  <c r="BD356" i="217"/>
  <c r="AY356" i="217"/>
  <c r="AX356" i="217"/>
  <c r="AW356" i="217"/>
  <c r="AV356" i="217"/>
  <c r="AU356" i="217"/>
  <c r="BD355" i="217"/>
  <c r="AY355" i="217"/>
  <c r="AX355" i="217"/>
  <c r="AW355" i="217"/>
  <c r="AV355" i="217"/>
  <c r="AU355" i="217"/>
  <c r="BD354" i="217"/>
  <c r="AY354" i="217"/>
  <c r="AX354" i="217"/>
  <c r="AW354" i="217"/>
  <c r="AV354" i="217"/>
  <c r="AU354" i="217"/>
  <c r="BD353" i="217"/>
  <c r="AY353" i="217"/>
  <c r="AX353" i="217"/>
  <c r="AW353" i="217"/>
  <c r="AV353" i="217"/>
  <c r="AU353" i="217"/>
  <c r="BD352" i="217"/>
  <c r="AY352" i="217"/>
  <c r="AX352" i="217"/>
  <c r="AW352" i="217"/>
  <c r="AV352" i="217"/>
  <c r="AU352" i="217"/>
  <c r="BD351" i="217"/>
  <c r="AY351" i="217"/>
  <c r="AX351" i="217"/>
  <c r="AW351" i="217"/>
  <c r="AV351" i="217"/>
  <c r="AU351" i="217"/>
  <c r="BD350" i="217"/>
  <c r="AY350" i="217"/>
  <c r="AX350" i="217"/>
  <c r="AW350" i="217"/>
  <c r="AV350" i="217"/>
  <c r="AU350" i="217"/>
  <c r="BD349" i="217"/>
  <c r="AY349" i="217"/>
  <c r="AX349" i="217"/>
  <c r="AW349" i="217"/>
  <c r="AV349" i="217"/>
  <c r="AU349" i="217"/>
  <c r="BD348" i="217"/>
  <c r="AY348" i="217"/>
  <c r="AX348" i="217"/>
  <c r="AW348" i="217"/>
  <c r="AV348" i="217"/>
  <c r="AU348" i="217"/>
  <c r="BD347" i="217"/>
  <c r="AY347" i="217"/>
  <c r="AX347" i="217"/>
  <c r="AW347" i="217"/>
  <c r="AV347" i="217"/>
  <c r="AU347" i="217"/>
  <c r="BD346" i="217"/>
  <c r="AY346" i="217"/>
  <c r="AX346" i="217"/>
  <c r="AW346" i="217"/>
  <c r="AV346" i="217"/>
  <c r="AU346" i="217"/>
  <c r="BD345" i="217"/>
  <c r="AY345" i="217"/>
  <c r="AX345" i="217"/>
  <c r="AW345" i="217"/>
  <c r="AV345" i="217"/>
  <c r="AU345" i="217"/>
  <c r="BD344" i="217"/>
  <c r="AY344" i="217"/>
  <c r="AX344" i="217"/>
  <c r="AW344" i="217"/>
  <c r="AV344" i="217"/>
  <c r="AU344" i="217"/>
  <c r="BD343" i="217"/>
  <c r="AY343" i="217"/>
  <c r="AX343" i="217"/>
  <c r="AW343" i="217"/>
  <c r="AV343" i="217"/>
  <c r="AU343" i="217"/>
  <c r="BD342" i="217"/>
  <c r="AY342" i="217"/>
  <c r="AX342" i="217"/>
  <c r="AW342" i="217"/>
  <c r="AV342" i="217"/>
  <c r="AU342" i="217"/>
  <c r="BD341" i="217"/>
  <c r="AY341" i="217"/>
  <c r="AX341" i="217"/>
  <c r="AW341" i="217"/>
  <c r="AV341" i="217"/>
  <c r="AU341" i="217"/>
  <c r="BD340" i="217"/>
  <c r="AY340" i="217"/>
  <c r="AX340" i="217"/>
  <c r="AW340" i="217"/>
  <c r="AV340" i="217"/>
  <c r="AU340" i="217"/>
  <c r="BD339" i="217"/>
  <c r="AY339" i="217"/>
  <c r="AX339" i="217"/>
  <c r="AW339" i="217"/>
  <c r="AV339" i="217"/>
  <c r="AU339" i="217"/>
  <c r="BD338" i="217"/>
  <c r="AY338" i="217"/>
  <c r="AX338" i="217"/>
  <c r="AW338" i="217"/>
  <c r="AV338" i="217"/>
  <c r="AU338" i="217"/>
  <c r="BD337" i="217"/>
  <c r="AY337" i="217"/>
  <c r="AX337" i="217"/>
  <c r="AW337" i="217"/>
  <c r="AV337" i="217"/>
  <c r="AU337" i="217"/>
  <c r="BD336" i="217"/>
  <c r="AY336" i="217"/>
  <c r="AX336" i="217"/>
  <c r="AW336" i="217"/>
  <c r="AV336" i="217"/>
  <c r="AU336" i="217"/>
  <c r="BD335" i="217"/>
  <c r="AY335" i="217"/>
  <c r="AX335" i="217"/>
  <c r="AW335" i="217"/>
  <c r="AV335" i="217"/>
  <c r="AU335" i="217"/>
  <c r="BD334" i="217"/>
  <c r="AY334" i="217"/>
  <c r="AX334" i="217"/>
  <c r="AW334" i="217"/>
  <c r="AV334" i="217"/>
  <c r="AU334" i="217"/>
  <c r="BD333" i="217"/>
  <c r="AY333" i="217"/>
  <c r="AX333" i="217"/>
  <c r="AW333" i="217"/>
  <c r="AV333" i="217"/>
  <c r="AU333" i="217"/>
  <c r="BD332" i="217"/>
  <c r="AY332" i="217"/>
  <c r="AX332" i="217"/>
  <c r="AW332" i="217"/>
  <c r="AV332" i="217"/>
  <c r="AU332" i="217"/>
  <c r="BD331" i="217"/>
  <c r="AY331" i="217"/>
  <c r="AX331" i="217"/>
  <c r="AW331" i="217"/>
  <c r="AV331" i="217"/>
  <c r="AU331" i="217"/>
  <c r="BD330" i="217"/>
  <c r="AY330" i="217"/>
  <c r="AX330" i="217"/>
  <c r="AW330" i="217"/>
  <c r="AV330" i="217"/>
  <c r="AU330" i="217"/>
  <c r="BD329" i="217"/>
  <c r="AY329" i="217"/>
  <c r="AX329" i="217"/>
  <c r="AW329" i="217"/>
  <c r="AV329" i="217"/>
  <c r="AU329" i="217"/>
  <c r="BD328" i="217"/>
  <c r="AY328" i="217"/>
  <c r="AX328" i="217"/>
  <c r="AW328" i="217"/>
  <c r="AV328" i="217"/>
  <c r="AU328" i="217"/>
  <c r="BD327" i="217"/>
  <c r="AY327" i="217"/>
  <c r="AX327" i="217"/>
  <c r="AW327" i="217"/>
  <c r="AV327" i="217"/>
  <c r="AU327" i="217"/>
  <c r="BD326" i="217"/>
  <c r="AY326" i="217"/>
  <c r="AX326" i="217"/>
  <c r="AW326" i="217"/>
  <c r="AV326" i="217"/>
  <c r="AU326" i="217"/>
  <c r="BD325" i="217"/>
  <c r="AY325" i="217"/>
  <c r="AX325" i="217"/>
  <c r="AW325" i="217"/>
  <c r="AV325" i="217"/>
  <c r="AU325" i="217"/>
  <c r="BD324" i="217"/>
  <c r="AY324" i="217"/>
  <c r="AX324" i="217"/>
  <c r="AW324" i="217"/>
  <c r="AV324" i="217"/>
  <c r="AU324" i="217"/>
  <c r="BD323" i="217"/>
  <c r="AY323" i="217"/>
  <c r="AX323" i="217"/>
  <c r="AW323" i="217"/>
  <c r="AV323" i="217"/>
  <c r="AU323" i="217"/>
  <c r="BD322" i="217"/>
  <c r="AY322" i="217"/>
  <c r="AX322" i="217"/>
  <c r="AW322" i="217"/>
  <c r="AV322" i="217"/>
  <c r="AU322" i="217"/>
  <c r="BD321" i="217"/>
  <c r="AY321" i="217"/>
  <c r="AX321" i="217"/>
  <c r="AW321" i="217"/>
  <c r="AV321" i="217"/>
  <c r="AU321" i="217"/>
  <c r="BD320" i="217"/>
  <c r="AY320" i="217"/>
  <c r="AX320" i="217"/>
  <c r="AW320" i="217"/>
  <c r="AV320" i="217"/>
  <c r="AU320" i="217"/>
  <c r="BD319" i="217"/>
  <c r="AY319" i="217"/>
  <c r="AX319" i="217"/>
  <c r="AW319" i="217"/>
  <c r="AV319" i="217"/>
  <c r="AU319" i="217"/>
  <c r="BD318" i="217"/>
  <c r="AY318" i="217"/>
  <c r="AX318" i="217"/>
  <c r="AW318" i="217"/>
  <c r="AV318" i="217"/>
  <c r="AU318" i="217"/>
  <c r="BD317" i="217"/>
  <c r="AY317" i="217"/>
  <c r="AX317" i="217"/>
  <c r="AW317" i="217"/>
  <c r="AV317" i="217"/>
  <c r="AU317" i="217"/>
  <c r="BD316" i="217"/>
  <c r="AY316" i="217"/>
  <c r="AX316" i="217"/>
  <c r="AW316" i="217"/>
  <c r="AV316" i="217"/>
  <c r="AU316" i="217"/>
  <c r="BD315" i="217"/>
  <c r="AY315" i="217"/>
  <c r="AX315" i="217"/>
  <c r="AW315" i="217"/>
  <c r="AV315" i="217"/>
  <c r="AU315" i="217"/>
  <c r="BD314" i="217"/>
  <c r="AY314" i="217"/>
  <c r="AX314" i="217"/>
  <c r="AW314" i="217"/>
  <c r="AV314" i="217"/>
  <c r="AU314" i="217"/>
  <c r="BD313" i="217"/>
  <c r="AY313" i="217"/>
  <c r="AX313" i="217"/>
  <c r="AW313" i="217"/>
  <c r="AV313" i="217"/>
  <c r="AU313" i="217"/>
  <c r="BD312" i="217"/>
  <c r="AY312" i="217"/>
  <c r="AX312" i="217"/>
  <c r="AW312" i="217"/>
  <c r="AV312" i="217"/>
  <c r="AU312" i="217"/>
  <c r="BD311" i="217"/>
  <c r="AY311" i="217"/>
  <c r="AX311" i="217"/>
  <c r="AW311" i="217"/>
  <c r="AV311" i="217"/>
  <c r="AU311" i="217"/>
  <c r="BD310" i="217"/>
  <c r="AY310" i="217"/>
  <c r="AX310" i="217"/>
  <c r="AW310" i="217"/>
  <c r="AV310" i="217"/>
  <c r="AU310" i="217"/>
  <c r="BD309" i="217"/>
  <c r="AY309" i="217"/>
  <c r="AX309" i="217"/>
  <c r="AW309" i="217"/>
  <c r="AV309" i="217"/>
  <c r="AU309" i="217"/>
  <c r="BD308" i="217"/>
  <c r="AY308" i="217"/>
  <c r="AX308" i="217"/>
  <c r="AW308" i="217"/>
  <c r="AV308" i="217"/>
  <c r="AU308" i="217"/>
  <c r="BD307" i="217"/>
  <c r="AY307" i="217"/>
  <c r="AX307" i="217"/>
  <c r="AW307" i="217"/>
  <c r="AV307" i="217"/>
  <c r="AU307" i="217"/>
  <c r="BD306" i="217"/>
  <c r="AY306" i="217"/>
  <c r="AX306" i="217"/>
  <c r="AW306" i="217"/>
  <c r="AV306" i="217"/>
  <c r="AU306" i="217"/>
  <c r="BD305" i="217"/>
  <c r="AY305" i="217"/>
  <c r="AX305" i="217"/>
  <c r="AW305" i="217"/>
  <c r="AV305" i="217"/>
  <c r="AU305" i="217"/>
  <c r="BD304" i="217"/>
  <c r="AY304" i="217"/>
  <c r="AX304" i="217"/>
  <c r="AW304" i="217"/>
  <c r="AV304" i="217"/>
  <c r="AU304" i="217"/>
  <c r="BD303" i="217"/>
  <c r="AY303" i="217"/>
  <c r="AX303" i="217"/>
  <c r="AW303" i="217"/>
  <c r="AV303" i="217"/>
  <c r="AU303" i="217"/>
  <c r="BD302" i="217"/>
  <c r="AY302" i="217"/>
  <c r="AX302" i="217"/>
  <c r="AW302" i="217"/>
  <c r="AV302" i="217"/>
  <c r="AU302" i="217"/>
  <c r="BD301" i="217"/>
  <c r="AY301" i="217"/>
  <c r="AX301" i="217"/>
  <c r="AW301" i="217"/>
  <c r="AV301" i="217"/>
  <c r="AU301" i="217"/>
  <c r="BD300" i="217"/>
  <c r="AY300" i="217"/>
  <c r="AX300" i="217"/>
  <c r="AW300" i="217"/>
  <c r="AV300" i="217"/>
  <c r="AU300" i="217"/>
  <c r="BD299" i="217"/>
  <c r="AY299" i="217"/>
  <c r="AX299" i="217"/>
  <c r="AW299" i="217"/>
  <c r="AV299" i="217"/>
  <c r="AU299" i="217"/>
  <c r="BD298" i="217"/>
  <c r="AY298" i="217"/>
  <c r="AX298" i="217"/>
  <c r="AW298" i="217"/>
  <c r="AV298" i="217"/>
  <c r="AU298" i="217"/>
  <c r="BD297" i="217"/>
  <c r="AY297" i="217"/>
  <c r="AX297" i="217"/>
  <c r="AW297" i="217"/>
  <c r="AV297" i="217"/>
  <c r="AU297" i="217"/>
  <c r="BD296" i="217"/>
  <c r="AY296" i="217"/>
  <c r="AX296" i="217"/>
  <c r="AW296" i="217"/>
  <c r="AV296" i="217"/>
  <c r="AU296" i="217"/>
  <c r="BD295" i="217"/>
  <c r="AY295" i="217"/>
  <c r="AX295" i="217"/>
  <c r="AW295" i="217"/>
  <c r="AV295" i="217"/>
  <c r="AU295" i="217"/>
  <c r="BD294" i="217"/>
  <c r="AY294" i="217"/>
  <c r="AX294" i="217"/>
  <c r="AW294" i="217"/>
  <c r="AV294" i="217"/>
  <c r="AU294" i="217"/>
  <c r="BD293" i="217"/>
  <c r="AY293" i="217"/>
  <c r="AX293" i="217"/>
  <c r="AW293" i="217"/>
  <c r="AV293" i="217"/>
  <c r="AU293" i="217"/>
  <c r="BD292" i="217"/>
  <c r="AY292" i="217"/>
  <c r="AX292" i="217"/>
  <c r="AW292" i="217"/>
  <c r="AV292" i="217"/>
  <c r="AU292" i="217"/>
  <c r="BD291" i="217"/>
  <c r="AY291" i="217"/>
  <c r="AX291" i="217"/>
  <c r="AW291" i="217"/>
  <c r="AV291" i="217"/>
  <c r="AU291" i="217"/>
  <c r="BD290" i="217"/>
  <c r="AY290" i="217"/>
  <c r="AX290" i="217"/>
  <c r="AW290" i="217"/>
  <c r="AV290" i="217"/>
  <c r="AU290" i="217"/>
  <c r="BD289" i="217"/>
  <c r="AY289" i="217"/>
  <c r="AX289" i="217"/>
  <c r="AW289" i="217"/>
  <c r="AV289" i="217"/>
  <c r="AU289" i="217"/>
  <c r="BD288" i="217"/>
  <c r="AY288" i="217"/>
  <c r="AX288" i="217"/>
  <c r="AW288" i="217"/>
  <c r="AV288" i="217"/>
  <c r="AU288" i="217"/>
  <c r="BD287" i="217"/>
  <c r="AY287" i="217"/>
  <c r="AX287" i="217"/>
  <c r="AW287" i="217"/>
  <c r="AV287" i="217"/>
  <c r="AU287" i="217"/>
  <c r="BD286" i="217"/>
  <c r="AY286" i="217"/>
  <c r="AX286" i="217"/>
  <c r="AW286" i="217"/>
  <c r="AV286" i="217"/>
  <c r="AU286" i="217"/>
  <c r="BD285" i="217"/>
  <c r="AY285" i="217"/>
  <c r="AX285" i="217"/>
  <c r="AW285" i="217"/>
  <c r="AV285" i="217"/>
  <c r="AU285" i="217"/>
  <c r="BD284" i="217"/>
  <c r="AY284" i="217"/>
  <c r="AX284" i="217"/>
  <c r="AW284" i="217"/>
  <c r="AV284" i="217"/>
  <c r="AU284" i="217"/>
  <c r="BD283" i="217"/>
  <c r="AY283" i="217"/>
  <c r="AX283" i="217"/>
  <c r="AW283" i="217"/>
  <c r="AV283" i="217"/>
  <c r="AU283" i="217"/>
  <c r="BD282" i="217"/>
  <c r="AY282" i="217"/>
  <c r="AX282" i="217"/>
  <c r="AW282" i="217"/>
  <c r="AV282" i="217"/>
  <c r="AU282" i="217"/>
  <c r="BD281" i="217"/>
  <c r="AY281" i="217"/>
  <c r="AX281" i="217"/>
  <c r="AW281" i="217"/>
  <c r="AV281" i="217"/>
  <c r="AU281" i="217"/>
  <c r="BD280" i="217"/>
  <c r="AY280" i="217"/>
  <c r="AX280" i="217"/>
  <c r="AW280" i="217"/>
  <c r="AV280" i="217"/>
  <c r="AU280" i="217"/>
  <c r="BD279" i="217"/>
  <c r="AY279" i="217"/>
  <c r="AX279" i="217"/>
  <c r="AW279" i="217"/>
  <c r="AV279" i="217"/>
  <c r="AU279" i="217"/>
  <c r="BD278" i="217"/>
  <c r="AY278" i="217"/>
  <c r="AX278" i="217"/>
  <c r="AW278" i="217"/>
  <c r="AV278" i="217"/>
  <c r="AU278" i="217"/>
  <c r="BD277" i="217"/>
  <c r="AY277" i="217"/>
  <c r="AX277" i="217"/>
  <c r="AW277" i="217"/>
  <c r="AV277" i="217"/>
  <c r="AU277" i="217"/>
  <c r="BD276" i="217"/>
  <c r="AY276" i="217"/>
  <c r="AX276" i="217"/>
  <c r="AW276" i="217"/>
  <c r="AV276" i="217"/>
  <c r="AU276" i="217"/>
  <c r="BD275" i="217"/>
  <c r="AY275" i="217"/>
  <c r="AX275" i="217"/>
  <c r="AW275" i="217"/>
  <c r="AV275" i="217"/>
  <c r="AU275" i="217"/>
  <c r="BD274" i="217"/>
  <c r="AY274" i="217"/>
  <c r="AX274" i="217"/>
  <c r="AW274" i="217"/>
  <c r="AV274" i="217"/>
  <c r="AU274" i="217"/>
  <c r="BD273" i="217"/>
  <c r="AY273" i="217"/>
  <c r="AX273" i="217"/>
  <c r="AW273" i="217"/>
  <c r="AV273" i="217"/>
  <c r="AU273" i="217"/>
  <c r="BD272" i="217"/>
  <c r="AY272" i="217"/>
  <c r="AX272" i="217"/>
  <c r="AW272" i="217"/>
  <c r="AV272" i="217"/>
  <c r="AU272" i="217"/>
  <c r="BD271" i="217"/>
  <c r="AY271" i="217"/>
  <c r="AX271" i="217"/>
  <c r="AW271" i="217"/>
  <c r="AV271" i="217"/>
  <c r="AU271" i="217"/>
  <c r="BD270" i="217"/>
  <c r="AY270" i="217"/>
  <c r="AX270" i="217"/>
  <c r="AW270" i="217"/>
  <c r="AV270" i="217"/>
  <c r="AU270" i="217"/>
  <c r="BD269" i="217"/>
  <c r="AY269" i="217"/>
  <c r="AX269" i="217"/>
  <c r="AW269" i="217"/>
  <c r="AV269" i="217"/>
  <c r="AU269" i="217"/>
  <c r="BD268" i="217"/>
  <c r="AY268" i="217"/>
  <c r="AX268" i="217"/>
  <c r="AW268" i="217"/>
  <c r="AV268" i="217"/>
  <c r="AU268" i="217"/>
  <c r="BD267" i="217"/>
  <c r="AY267" i="217"/>
  <c r="AX267" i="217"/>
  <c r="AW267" i="217"/>
  <c r="AV267" i="217"/>
  <c r="AU267" i="217"/>
  <c r="BD266" i="217"/>
  <c r="AY266" i="217"/>
  <c r="AX266" i="217"/>
  <c r="AW266" i="217"/>
  <c r="AV266" i="217"/>
  <c r="AU266" i="217"/>
  <c r="BD265" i="217"/>
  <c r="AY265" i="217"/>
  <c r="AX265" i="217"/>
  <c r="AW265" i="217"/>
  <c r="AV265" i="217"/>
  <c r="AU265" i="217"/>
  <c r="BD264" i="217"/>
  <c r="AY264" i="217"/>
  <c r="AX264" i="217"/>
  <c r="AW264" i="217"/>
  <c r="AV264" i="217"/>
  <c r="AU264" i="217"/>
  <c r="BD263" i="217"/>
  <c r="AY263" i="217"/>
  <c r="AX263" i="217"/>
  <c r="AW263" i="217"/>
  <c r="AV263" i="217"/>
  <c r="AU263" i="217"/>
  <c r="BD262" i="217"/>
  <c r="AY262" i="217"/>
  <c r="AX262" i="217"/>
  <c r="AW262" i="217"/>
  <c r="AV262" i="217"/>
  <c r="AU262" i="217"/>
  <c r="BD261" i="217"/>
  <c r="AY261" i="217"/>
  <c r="AX261" i="217"/>
  <c r="AW261" i="217"/>
  <c r="AV261" i="217"/>
  <c r="AU261" i="217"/>
  <c r="BD260" i="217"/>
  <c r="AY260" i="217"/>
  <c r="AX260" i="217"/>
  <c r="AW260" i="217"/>
  <c r="AV260" i="217"/>
  <c r="AU260" i="217"/>
  <c r="BD259" i="217"/>
  <c r="AY259" i="217"/>
  <c r="AX259" i="217"/>
  <c r="AW259" i="217"/>
  <c r="AV259" i="217"/>
  <c r="AU259" i="217"/>
  <c r="BD258" i="217"/>
  <c r="AY258" i="217"/>
  <c r="AX258" i="217"/>
  <c r="AW258" i="217"/>
  <c r="AV258" i="217"/>
  <c r="AU258" i="217"/>
  <c r="BD257" i="217"/>
  <c r="AY257" i="217"/>
  <c r="AX257" i="217"/>
  <c r="AW257" i="217"/>
  <c r="AV257" i="217"/>
  <c r="AU257" i="217"/>
  <c r="BD256" i="217"/>
  <c r="AY256" i="217"/>
  <c r="AX256" i="217"/>
  <c r="AW256" i="217"/>
  <c r="AV256" i="217"/>
  <c r="AU256" i="217"/>
  <c r="BD255" i="217"/>
  <c r="AY255" i="217"/>
  <c r="AX255" i="217"/>
  <c r="AW255" i="217"/>
  <c r="AV255" i="217"/>
  <c r="AU255" i="217"/>
  <c r="BD254" i="217"/>
  <c r="AY254" i="217"/>
  <c r="AX254" i="217"/>
  <c r="AW254" i="217"/>
  <c r="AV254" i="217"/>
  <c r="AU254" i="217"/>
  <c r="BD253" i="217"/>
  <c r="AY253" i="217"/>
  <c r="AX253" i="217"/>
  <c r="AW253" i="217"/>
  <c r="AV253" i="217"/>
  <c r="AU253" i="217"/>
  <c r="BD252" i="217"/>
  <c r="AY252" i="217"/>
  <c r="AX252" i="217"/>
  <c r="AW252" i="217"/>
  <c r="AV252" i="217"/>
  <c r="AU252" i="217"/>
  <c r="BD251" i="217"/>
  <c r="AY251" i="217"/>
  <c r="AX251" i="217"/>
  <c r="AW251" i="217"/>
  <c r="AV251" i="217"/>
  <c r="AU251" i="217"/>
  <c r="BD250" i="217"/>
  <c r="AY250" i="217"/>
  <c r="AX250" i="217"/>
  <c r="AW250" i="217"/>
  <c r="AV250" i="217"/>
  <c r="AU250" i="217"/>
  <c r="BD249" i="217"/>
  <c r="AY249" i="217"/>
  <c r="AX249" i="217"/>
  <c r="AW249" i="217"/>
  <c r="AV249" i="217"/>
  <c r="AU249" i="217"/>
  <c r="BD248" i="217"/>
  <c r="AY248" i="217"/>
  <c r="AX248" i="217"/>
  <c r="AW248" i="217"/>
  <c r="AV248" i="217"/>
  <c r="AU248" i="217"/>
  <c r="BD247" i="217"/>
  <c r="AY247" i="217"/>
  <c r="AX247" i="217"/>
  <c r="AW247" i="217"/>
  <c r="AV247" i="217"/>
  <c r="AU247" i="217"/>
  <c r="BD246" i="217"/>
  <c r="AY246" i="217"/>
  <c r="AX246" i="217"/>
  <c r="AW246" i="217"/>
  <c r="AV246" i="217"/>
  <c r="AU246" i="217"/>
  <c r="BD245" i="217"/>
  <c r="AY245" i="217"/>
  <c r="AX245" i="217"/>
  <c r="AW245" i="217"/>
  <c r="AV245" i="217"/>
  <c r="AU245" i="217"/>
  <c r="BD244" i="217"/>
  <c r="AY244" i="217"/>
  <c r="AX244" i="217"/>
  <c r="AW244" i="217"/>
  <c r="AV244" i="217"/>
  <c r="AU244" i="217"/>
  <c r="BD243" i="217"/>
  <c r="AY243" i="217"/>
  <c r="AX243" i="217"/>
  <c r="AW243" i="217"/>
  <c r="AV243" i="217"/>
  <c r="AU243" i="217"/>
  <c r="BD242" i="217"/>
  <c r="AY242" i="217"/>
  <c r="AX242" i="217"/>
  <c r="AW242" i="217"/>
  <c r="AV242" i="217"/>
  <c r="AU242" i="217"/>
  <c r="BD241" i="217"/>
  <c r="AY241" i="217"/>
  <c r="AX241" i="217"/>
  <c r="AW241" i="217"/>
  <c r="AV241" i="217"/>
  <c r="AU241" i="217"/>
  <c r="BD240" i="217"/>
  <c r="AY240" i="217"/>
  <c r="AX240" i="217"/>
  <c r="AW240" i="217"/>
  <c r="AV240" i="217"/>
  <c r="AU240" i="217"/>
  <c r="BD239" i="217"/>
  <c r="AY239" i="217"/>
  <c r="AX239" i="217"/>
  <c r="AW239" i="217"/>
  <c r="AV239" i="217"/>
  <c r="AU239" i="217"/>
  <c r="BD238" i="217"/>
  <c r="AY238" i="217"/>
  <c r="AX238" i="217"/>
  <c r="AW238" i="217"/>
  <c r="AV238" i="217"/>
  <c r="AU238" i="217"/>
  <c r="BD237" i="217"/>
  <c r="AY237" i="217"/>
  <c r="AX237" i="217"/>
  <c r="AW237" i="217"/>
  <c r="AV237" i="217"/>
  <c r="AU237" i="217"/>
  <c r="BD236" i="217"/>
  <c r="AY236" i="217"/>
  <c r="AX236" i="217"/>
  <c r="AW236" i="217"/>
  <c r="AV236" i="217"/>
  <c r="AU236" i="217"/>
  <c r="BD235" i="217"/>
  <c r="AY235" i="217"/>
  <c r="AX235" i="217"/>
  <c r="AW235" i="217"/>
  <c r="AV235" i="217"/>
  <c r="AU235" i="217"/>
  <c r="BD234" i="217"/>
  <c r="AY234" i="217"/>
  <c r="AX234" i="217"/>
  <c r="AW234" i="217"/>
  <c r="AV234" i="217"/>
  <c r="AU234" i="217"/>
  <c r="BD233" i="217"/>
  <c r="AY233" i="217"/>
  <c r="AX233" i="217"/>
  <c r="AW233" i="217"/>
  <c r="AV233" i="217"/>
  <c r="AU233" i="217"/>
  <c r="BD232" i="217"/>
  <c r="AY232" i="217"/>
  <c r="AX232" i="217"/>
  <c r="AW232" i="217"/>
  <c r="AV232" i="217"/>
  <c r="AU232" i="217"/>
  <c r="BD231" i="217"/>
  <c r="AY231" i="217"/>
  <c r="AX231" i="217"/>
  <c r="AW231" i="217"/>
  <c r="AV231" i="217"/>
  <c r="AU231" i="217"/>
  <c r="BD230" i="217"/>
  <c r="AY230" i="217"/>
  <c r="AX230" i="217"/>
  <c r="AW230" i="217"/>
  <c r="AV230" i="217"/>
  <c r="AU230" i="217"/>
  <c r="BD229" i="217"/>
  <c r="AY229" i="217"/>
  <c r="AX229" i="217"/>
  <c r="AW229" i="217"/>
  <c r="AV229" i="217"/>
  <c r="AU229" i="217"/>
  <c r="BD228" i="217"/>
  <c r="AY228" i="217"/>
  <c r="AX228" i="217"/>
  <c r="AW228" i="217"/>
  <c r="AV228" i="217"/>
  <c r="AU228" i="217"/>
  <c r="BD227" i="217"/>
  <c r="AY227" i="217"/>
  <c r="AX227" i="217"/>
  <c r="AW227" i="217"/>
  <c r="AV227" i="217"/>
  <c r="AU227" i="217"/>
  <c r="BD226" i="217"/>
  <c r="AY226" i="217"/>
  <c r="AX226" i="217"/>
  <c r="AW226" i="217"/>
  <c r="AV226" i="217"/>
  <c r="AU226" i="217"/>
  <c r="BD225" i="217"/>
  <c r="AY225" i="217"/>
  <c r="AX225" i="217"/>
  <c r="AW225" i="217"/>
  <c r="AV225" i="217"/>
  <c r="AU225" i="217"/>
  <c r="BD224" i="217"/>
  <c r="AY224" i="217"/>
  <c r="AX224" i="217"/>
  <c r="AW224" i="217"/>
  <c r="AV224" i="217"/>
  <c r="AU224" i="217"/>
  <c r="BD223" i="217"/>
  <c r="AY223" i="217"/>
  <c r="AX223" i="217"/>
  <c r="AW223" i="217"/>
  <c r="AV223" i="217"/>
  <c r="AU223" i="217"/>
  <c r="BD222" i="217"/>
  <c r="AY222" i="217"/>
  <c r="AX222" i="217"/>
  <c r="AW222" i="217"/>
  <c r="AV222" i="217"/>
  <c r="AU222" i="217"/>
  <c r="BD221" i="217"/>
  <c r="AY221" i="217"/>
  <c r="AX221" i="217"/>
  <c r="AW221" i="217"/>
  <c r="AV221" i="217"/>
  <c r="AU221" i="217"/>
  <c r="BD220" i="217"/>
  <c r="AY220" i="217"/>
  <c r="AX220" i="217"/>
  <c r="AW220" i="217"/>
  <c r="AV220" i="217"/>
  <c r="AU220" i="217"/>
  <c r="BD219" i="217"/>
  <c r="AY219" i="217"/>
  <c r="AX219" i="217"/>
  <c r="AW219" i="217"/>
  <c r="AV219" i="217"/>
  <c r="AU219" i="217"/>
  <c r="BD218" i="217"/>
  <c r="AY218" i="217"/>
  <c r="AX218" i="217"/>
  <c r="AW218" i="217"/>
  <c r="AV218" i="217"/>
  <c r="AU218" i="217"/>
  <c r="BD217" i="217"/>
  <c r="AY217" i="217"/>
  <c r="AX217" i="217"/>
  <c r="AW217" i="217"/>
  <c r="AV217" i="217"/>
  <c r="AU217" i="217"/>
  <c r="BD216" i="217"/>
  <c r="AY216" i="217"/>
  <c r="AX216" i="217"/>
  <c r="AW216" i="217"/>
  <c r="AV216" i="217"/>
  <c r="AU216" i="217"/>
  <c r="BD215" i="217"/>
  <c r="AY215" i="217"/>
  <c r="AX215" i="217"/>
  <c r="AW215" i="217"/>
  <c r="AV215" i="217"/>
  <c r="AU215" i="217"/>
  <c r="BD214" i="217"/>
  <c r="AY214" i="217"/>
  <c r="AX214" i="217"/>
  <c r="AW214" i="217"/>
  <c r="AV214" i="217"/>
  <c r="AU214" i="217"/>
  <c r="BD213" i="217"/>
  <c r="AY213" i="217"/>
  <c r="AX213" i="217"/>
  <c r="AW213" i="217"/>
  <c r="AV213" i="217"/>
  <c r="AU213" i="217"/>
  <c r="BD212" i="217"/>
  <c r="AY212" i="217"/>
  <c r="AX212" i="217"/>
  <c r="AW212" i="217"/>
  <c r="AV212" i="217"/>
  <c r="AU212" i="217"/>
  <c r="BD211" i="217"/>
  <c r="AY211" i="217"/>
  <c r="AX211" i="217"/>
  <c r="AW211" i="217"/>
  <c r="AV211" i="217"/>
  <c r="AU211" i="217"/>
  <c r="BD210" i="217"/>
  <c r="AY210" i="217"/>
  <c r="AX210" i="217"/>
  <c r="AW210" i="217"/>
  <c r="AV210" i="217"/>
  <c r="AU210" i="217"/>
  <c r="BD209" i="217"/>
  <c r="AY209" i="217"/>
  <c r="AX209" i="217"/>
  <c r="AW209" i="217"/>
  <c r="AV209" i="217"/>
  <c r="AU209" i="217"/>
  <c r="BD208" i="217"/>
  <c r="AY208" i="217"/>
  <c r="AX208" i="217"/>
  <c r="AW208" i="217"/>
  <c r="AV208" i="217"/>
  <c r="AU208" i="217"/>
  <c r="BD207" i="217"/>
  <c r="AY207" i="217"/>
  <c r="AX207" i="217"/>
  <c r="AW207" i="217"/>
  <c r="AV207" i="217"/>
  <c r="AU207" i="217"/>
  <c r="BD206" i="217"/>
  <c r="AY206" i="217"/>
  <c r="AX206" i="217"/>
  <c r="AW206" i="217"/>
  <c r="AV206" i="217"/>
  <c r="AU206" i="217"/>
  <c r="BD205" i="217"/>
  <c r="AY205" i="217"/>
  <c r="AX205" i="217"/>
  <c r="AW205" i="217"/>
  <c r="AV205" i="217"/>
  <c r="AU205" i="217"/>
  <c r="BD204" i="217"/>
  <c r="AY204" i="217"/>
  <c r="AX204" i="217"/>
  <c r="AW204" i="217"/>
  <c r="AV204" i="217"/>
  <c r="AU204" i="217"/>
  <c r="BD203" i="217"/>
  <c r="AY203" i="217"/>
  <c r="AX203" i="217"/>
  <c r="AW203" i="217"/>
  <c r="AV203" i="217"/>
  <c r="AU203" i="217"/>
  <c r="BD202" i="217"/>
  <c r="AY202" i="217"/>
  <c r="AX202" i="217"/>
  <c r="AW202" i="217"/>
  <c r="AV202" i="217"/>
  <c r="AU202" i="217"/>
  <c r="BD201" i="217"/>
  <c r="AY201" i="217"/>
  <c r="AX201" i="217"/>
  <c r="AW201" i="217"/>
  <c r="AV201" i="217"/>
  <c r="AU201" i="217"/>
  <c r="BD200" i="217"/>
  <c r="AY200" i="217"/>
  <c r="AX200" i="217"/>
  <c r="AW200" i="217"/>
  <c r="AV200" i="217"/>
  <c r="AU200" i="217"/>
  <c r="BD199" i="217"/>
  <c r="AY199" i="217"/>
  <c r="AX199" i="217"/>
  <c r="AW199" i="217"/>
  <c r="AV199" i="217"/>
  <c r="AU199" i="217"/>
  <c r="BD198" i="217"/>
  <c r="AY198" i="217"/>
  <c r="AX198" i="217"/>
  <c r="AW198" i="217"/>
  <c r="AV198" i="217"/>
  <c r="AU198" i="217"/>
  <c r="BD197" i="217"/>
  <c r="AY197" i="217"/>
  <c r="AX197" i="217"/>
  <c r="AW197" i="217"/>
  <c r="AV197" i="217"/>
  <c r="AU197" i="217"/>
  <c r="BD196" i="217"/>
  <c r="AY196" i="217"/>
  <c r="AX196" i="217"/>
  <c r="AW196" i="217"/>
  <c r="AV196" i="217"/>
  <c r="AU196" i="217"/>
  <c r="BD195" i="217"/>
  <c r="AY195" i="217"/>
  <c r="AX195" i="217"/>
  <c r="AW195" i="217"/>
  <c r="AV195" i="217"/>
  <c r="AU195" i="217"/>
  <c r="BD194" i="217"/>
  <c r="AY194" i="217"/>
  <c r="AX194" i="217"/>
  <c r="AW194" i="217"/>
  <c r="AV194" i="217"/>
  <c r="AU194" i="217"/>
  <c r="BD193" i="217"/>
  <c r="AY193" i="217"/>
  <c r="AX193" i="217"/>
  <c r="AW193" i="217"/>
  <c r="AV193" i="217"/>
  <c r="AU193" i="217"/>
  <c r="BD192" i="217"/>
  <c r="AY192" i="217"/>
  <c r="AX192" i="217"/>
  <c r="AW192" i="217"/>
  <c r="AV192" i="217"/>
  <c r="AU192" i="217"/>
  <c r="BD191" i="217"/>
  <c r="AY191" i="217"/>
  <c r="AX191" i="217"/>
  <c r="AW191" i="217"/>
  <c r="AV191" i="217"/>
  <c r="AU191" i="217"/>
  <c r="BD190" i="217"/>
  <c r="AY190" i="217"/>
  <c r="AX190" i="217"/>
  <c r="AW190" i="217"/>
  <c r="AV190" i="217"/>
  <c r="AU190" i="217"/>
  <c r="BD189" i="217"/>
  <c r="AY189" i="217"/>
  <c r="AX189" i="217"/>
  <c r="AW189" i="217"/>
  <c r="AV189" i="217"/>
  <c r="AU189" i="217"/>
  <c r="BD188" i="217"/>
  <c r="AY188" i="217"/>
  <c r="AX188" i="217"/>
  <c r="AW188" i="217"/>
  <c r="AV188" i="217"/>
  <c r="AU188" i="217"/>
  <c r="BD187" i="217"/>
  <c r="AY187" i="217"/>
  <c r="AX187" i="217"/>
  <c r="AW187" i="217"/>
  <c r="AV187" i="217"/>
  <c r="AU187" i="217"/>
  <c r="BD186" i="217"/>
  <c r="AY186" i="217"/>
  <c r="AX186" i="217"/>
  <c r="AW186" i="217"/>
  <c r="AV186" i="217"/>
  <c r="AU186" i="217"/>
  <c r="BD185" i="217"/>
  <c r="AY185" i="217"/>
  <c r="AX185" i="217"/>
  <c r="AW185" i="217"/>
  <c r="AV185" i="217"/>
  <c r="AU185" i="217"/>
  <c r="BD184" i="217"/>
  <c r="AY184" i="217"/>
  <c r="AX184" i="217"/>
  <c r="AW184" i="217"/>
  <c r="AV184" i="217"/>
  <c r="AU184" i="217"/>
  <c r="BD183" i="217"/>
  <c r="AY183" i="217"/>
  <c r="AX183" i="217"/>
  <c r="AW183" i="217"/>
  <c r="AV183" i="217"/>
  <c r="AU183" i="217"/>
  <c r="BD182" i="217"/>
  <c r="AY182" i="217"/>
  <c r="AX182" i="217"/>
  <c r="AW182" i="217"/>
  <c r="AV182" i="217"/>
  <c r="AU182" i="217"/>
  <c r="BD181" i="217"/>
  <c r="AY181" i="217"/>
  <c r="AX181" i="217"/>
  <c r="AW181" i="217"/>
  <c r="AV181" i="217"/>
  <c r="AU181" i="217"/>
  <c r="BD180" i="217"/>
  <c r="AY180" i="217"/>
  <c r="AX180" i="217"/>
  <c r="AW180" i="217"/>
  <c r="AV180" i="217"/>
  <c r="AU180" i="217"/>
  <c r="BD179" i="217"/>
  <c r="AY179" i="217"/>
  <c r="AX179" i="217"/>
  <c r="AW179" i="217"/>
  <c r="AV179" i="217"/>
  <c r="AU179" i="217"/>
  <c r="BD178" i="217"/>
  <c r="AY178" i="217"/>
  <c r="AX178" i="217"/>
  <c r="AW178" i="217"/>
  <c r="AV178" i="217"/>
  <c r="AU178" i="217"/>
  <c r="BD177" i="217"/>
  <c r="AY177" i="217"/>
  <c r="AX177" i="217"/>
  <c r="AW177" i="217"/>
  <c r="AV177" i="217"/>
  <c r="AU177" i="217"/>
  <c r="BD176" i="217"/>
  <c r="AY176" i="217"/>
  <c r="AX176" i="217"/>
  <c r="AW176" i="217"/>
  <c r="AV176" i="217"/>
  <c r="AU176" i="217"/>
  <c r="BD175" i="217"/>
  <c r="AY175" i="217"/>
  <c r="AX175" i="217"/>
  <c r="AW175" i="217"/>
  <c r="AV175" i="217"/>
  <c r="AU175" i="217"/>
  <c r="BD174" i="217"/>
  <c r="AY174" i="217"/>
  <c r="AX174" i="217"/>
  <c r="AW174" i="217"/>
  <c r="AV174" i="217"/>
  <c r="AU174" i="217"/>
  <c r="BD173" i="217"/>
  <c r="AY173" i="217"/>
  <c r="AX173" i="217"/>
  <c r="AW173" i="217"/>
  <c r="AV173" i="217"/>
  <c r="AU173" i="217"/>
  <c r="BD172" i="217"/>
  <c r="AY172" i="217"/>
  <c r="AX172" i="217"/>
  <c r="AW172" i="217"/>
  <c r="AV172" i="217"/>
  <c r="AU172" i="217"/>
  <c r="BD171" i="217"/>
  <c r="AY171" i="217"/>
  <c r="AX171" i="217"/>
  <c r="AW171" i="217"/>
  <c r="AV171" i="217"/>
  <c r="AU171" i="217"/>
  <c r="BD170" i="217"/>
  <c r="AY170" i="217"/>
  <c r="AX170" i="217"/>
  <c r="AW170" i="217"/>
  <c r="AV170" i="217"/>
  <c r="AU170" i="217"/>
  <c r="BD169" i="217"/>
  <c r="AY169" i="217"/>
  <c r="AX169" i="217"/>
  <c r="AW169" i="217"/>
  <c r="AV169" i="217"/>
  <c r="AU169" i="217"/>
  <c r="BD168" i="217"/>
  <c r="AY168" i="217"/>
  <c r="AX168" i="217"/>
  <c r="AW168" i="217"/>
  <c r="AV168" i="217"/>
  <c r="AU168" i="217"/>
  <c r="BD167" i="217"/>
  <c r="AY167" i="217"/>
  <c r="AX167" i="217"/>
  <c r="AW167" i="217"/>
  <c r="AV167" i="217"/>
  <c r="AU167" i="217"/>
  <c r="BD166" i="217"/>
  <c r="AY166" i="217"/>
  <c r="AX166" i="217"/>
  <c r="AW166" i="217"/>
  <c r="AV166" i="217"/>
  <c r="AU166" i="217"/>
  <c r="BD165" i="217"/>
  <c r="AY165" i="217"/>
  <c r="AX165" i="217"/>
  <c r="AW165" i="217"/>
  <c r="AV165" i="217"/>
  <c r="AU165" i="217"/>
  <c r="BD164" i="217"/>
  <c r="AY164" i="217"/>
  <c r="AX164" i="217"/>
  <c r="AW164" i="217"/>
  <c r="AV164" i="217"/>
  <c r="AU164" i="217"/>
  <c r="BD163" i="217"/>
  <c r="AY163" i="217"/>
  <c r="AX163" i="217"/>
  <c r="AW163" i="217"/>
  <c r="AV163" i="217"/>
  <c r="AU163" i="217"/>
  <c r="BD162" i="217"/>
  <c r="AY162" i="217"/>
  <c r="AX162" i="217"/>
  <c r="AW162" i="217"/>
  <c r="AV162" i="217"/>
  <c r="AU162" i="217"/>
  <c r="BD161" i="217"/>
  <c r="AY161" i="217"/>
  <c r="AX161" i="217"/>
  <c r="AW161" i="217"/>
  <c r="AV161" i="217"/>
  <c r="AU161" i="217"/>
  <c r="BD160" i="217"/>
  <c r="AY160" i="217"/>
  <c r="AX160" i="217"/>
  <c r="AW160" i="217"/>
  <c r="AV160" i="217"/>
  <c r="AU160" i="217"/>
  <c r="BD159" i="217"/>
  <c r="AY159" i="217"/>
  <c r="AX159" i="217"/>
  <c r="AW159" i="217"/>
  <c r="AV159" i="217"/>
  <c r="AU159" i="217"/>
  <c r="BD158" i="217"/>
  <c r="AY158" i="217"/>
  <c r="AX158" i="217"/>
  <c r="AW158" i="217"/>
  <c r="AV158" i="217"/>
  <c r="AU158" i="217"/>
  <c r="BD157" i="217"/>
  <c r="AY157" i="217"/>
  <c r="AX157" i="217"/>
  <c r="AW157" i="217"/>
  <c r="AV157" i="217"/>
  <c r="AU157" i="217"/>
  <c r="BD156" i="217"/>
  <c r="AY156" i="217"/>
  <c r="AX156" i="217"/>
  <c r="AW156" i="217"/>
  <c r="AV156" i="217"/>
  <c r="AU156" i="217"/>
  <c r="BD155" i="217"/>
  <c r="AY155" i="217"/>
  <c r="AX155" i="217"/>
  <c r="AW155" i="217"/>
  <c r="AV155" i="217"/>
  <c r="AU155" i="217"/>
  <c r="BD154" i="217"/>
  <c r="AY154" i="217"/>
  <c r="AX154" i="217"/>
  <c r="AW154" i="217"/>
  <c r="AV154" i="217"/>
  <c r="AU154" i="217"/>
  <c r="BD153" i="217"/>
  <c r="AY153" i="217"/>
  <c r="AX153" i="217"/>
  <c r="AW153" i="217"/>
  <c r="AV153" i="217"/>
  <c r="AU153" i="217"/>
  <c r="BD152" i="217"/>
  <c r="AY152" i="217"/>
  <c r="AX152" i="217"/>
  <c r="AW152" i="217"/>
  <c r="AV152" i="217"/>
  <c r="AU152" i="217"/>
  <c r="BD151" i="217"/>
  <c r="AY151" i="217"/>
  <c r="AX151" i="217"/>
  <c r="AW151" i="217"/>
  <c r="AV151" i="217"/>
  <c r="AU151" i="217"/>
  <c r="BD150" i="217"/>
  <c r="AY150" i="217"/>
  <c r="AX150" i="217"/>
  <c r="AW150" i="217"/>
  <c r="AV150" i="217"/>
  <c r="AU150" i="217"/>
  <c r="BD149" i="217"/>
  <c r="AY149" i="217"/>
  <c r="AX149" i="217"/>
  <c r="AW149" i="217"/>
  <c r="AV149" i="217"/>
  <c r="AU149" i="217"/>
  <c r="BD148" i="217"/>
  <c r="AY148" i="217"/>
  <c r="AX148" i="217"/>
  <c r="AW148" i="217"/>
  <c r="AV148" i="217"/>
  <c r="AU148" i="217"/>
  <c r="BD147" i="217"/>
  <c r="AY147" i="217"/>
  <c r="AX147" i="217"/>
  <c r="AW147" i="217"/>
  <c r="AV147" i="217"/>
  <c r="AU147" i="217"/>
  <c r="BD146" i="217"/>
  <c r="AY146" i="217"/>
  <c r="AX146" i="217"/>
  <c r="AW146" i="217"/>
  <c r="AV146" i="217"/>
  <c r="AU146" i="217"/>
  <c r="BD145" i="217"/>
  <c r="AY145" i="217"/>
  <c r="AX145" i="217"/>
  <c r="AW145" i="217"/>
  <c r="AV145" i="217"/>
  <c r="AU145" i="217"/>
  <c r="BD144" i="217"/>
  <c r="AY144" i="217"/>
  <c r="AX144" i="217"/>
  <c r="AW144" i="217"/>
  <c r="AV144" i="217"/>
  <c r="AU144" i="217"/>
  <c r="BD143" i="217"/>
  <c r="AY143" i="217"/>
  <c r="AX143" i="217"/>
  <c r="AW143" i="217"/>
  <c r="AV143" i="217"/>
  <c r="AU143" i="217"/>
  <c r="BD142" i="217"/>
  <c r="AY142" i="217"/>
  <c r="AX142" i="217"/>
  <c r="AW142" i="217"/>
  <c r="AV142" i="217"/>
  <c r="AU142" i="217"/>
  <c r="BD141" i="217"/>
  <c r="AY141" i="217"/>
  <c r="AX141" i="217"/>
  <c r="AW141" i="217"/>
  <c r="AV141" i="217"/>
  <c r="AU141" i="217"/>
  <c r="BD140" i="217"/>
  <c r="AY140" i="217"/>
  <c r="AX140" i="217"/>
  <c r="AW140" i="217"/>
  <c r="AV140" i="217"/>
  <c r="AU140" i="217"/>
  <c r="BD139" i="217"/>
  <c r="AY139" i="217"/>
  <c r="AX139" i="217"/>
  <c r="AW139" i="217"/>
  <c r="AV139" i="217"/>
  <c r="AU139" i="217"/>
  <c r="BD138" i="217"/>
  <c r="AY138" i="217"/>
  <c r="AX138" i="217"/>
  <c r="AW138" i="217"/>
  <c r="AV138" i="217"/>
  <c r="AU138" i="217"/>
  <c r="BD137" i="217"/>
  <c r="AY137" i="217"/>
  <c r="AX137" i="217"/>
  <c r="AW137" i="217"/>
  <c r="AV137" i="217"/>
  <c r="AU137" i="217"/>
  <c r="BD136" i="217"/>
  <c r="AY136" i="217"/>
  <c r="AX136" i="217"/>
  <c r="AW136" i="217"/>
  <c r="AV136" i="217"/>
  <c r="AU136" i="217"/>
  <c r="BD135" i="217"/>
  <c r="AY135" i="217"/>
  <c r="AX135" i="217"/>
  <c r="AW135" i="217"/>
  <c r="AV135" i="217"/>
  <c r="AU135" i="217"/>
  <c r="BD134" i="217"/>
  <c r="AY134" i="217"/>
  <c r="AX134" i="217"/>
  <c r="AW134" i="217"/>
  <c r="AV134" i="217"/>
  <c r="AU134" i="217"/>
  <c r="BD133" i="217"/>
  <c r="AY133" i="217"/>
  <c r="AX133" i="217"/>
  <c r="AW133" i="217"/>
  <c r="AV133" i="217"/>
  <c r="AU133" i="217"/>
  <c r="BD132" i="217"/>
  <c r="AY132" i="217"/>
  <c r="AX132" i="217"/>
  <c r="AW132" i="217"/>
  <c r="AV132" i="217"/>
  <c r="AU132" i="217"/>
  <c r="BD131" i="217"/>
  <c r="AY131" i="217"/>
  <c r="AX131" i="217"/>
  <c r="AW131" i="217"/>
  <c r="AV131" i="217"/>
  <c r="AU131" i="217"/>
  <c r="BD130" i="217"/>
  <c r="AY130" i="217"/>
  <c r="AX130" i="217"/>
  <c r="AW130" i="217"/>
  <c r="AV130" i="217"/>
  <c r="AU130" i="217"/>
  <c r="BD129" i="217"/>
  <c r="AY129" i="217"/>
  <c r="AX129" i="217"/>
  <c r="AW129" i="217"/>
  <c r="AV129" i="217"/>
  <c r="AU129" i="217"/>
  <c r="BD128" i="217"/>
  <c r="AY128" i="217"/>
  <c r="AX128" i="217"/>
  <c r="AW128" i="217"/>
  <c r="AV128" i="217"/>
  <c r="AU128" i="217"/>
  <c r="BD127" i="217"/>
  <c r="AY127" i="217"/>
  <c r="AX127" i="217"/>
  <c r="AW127" i="217"/>
  <c r="AV127" i="217"/>
  <c r="AU127" i="217"/>
  <c r="BD126" i="217"/>
  <c r="AY126" i="217"/>
  <c r="AX126" i="217"/>
  <c r="AW126" i="217"/>
  <c r="AV126" i="217"/>
  <c r="AU126" i="217"/>
  <c r="BD125" i="217"/>
  <c r="AY125" i="217"/>
  <c r="AX125" i="217"/>
  <c r="AW125" i="217"/>
  <c r="AV125" i="217"/>
  <c r="AU125" i="217"/>
  <c r="BD124" i="217"/>
  <c r="AY124" i="217"/>
  <c r="AX124" i="217"/>
  <c r="AW124" i="217"/>
  <c r="AV124" i="217"/>
  <c r="AU124" i="217"/>
  <c r="BD123" i="217"/>
  <c r="AY123" i="217"/>
  <c r="AX123" i="217"/>
  <c r="AW123" i="217"/>
  <c r="AV123" i="217"/>
  <c r="AU123" i="217"/>
  <c r="BD122" i="217"/>
  <c r="AY122" i="217"/>
  <c r="AX122" i="217"/>
  <c r="AW122" i="217"/>
  <c r="AV122" i="217"/>
  <c r="AU122" i="217"/>
  <c r="BD121" i="217"/>
  <c r="AY121" i="217"/>
  <c r="AX121" i="217"/>
  <c r="AW121" i="217"/>
  <c r="AV121" i="217"/>
  <c r="AU121" i="217"/>
  <c r="BD120" i="217"/>
  <c r="AY120" i="217"/>
  <c r="AX120" i="217"/>
  <c r="AW120" i="217"/>
  <c r="AV120" i="217"/>
  <c r="AU120" i="217"/>
  <c r="BD119" i="217"/>
  <c r="AY119" i="217"/>
  <c r="AX119" i="217"/>
  <c r="AW119" i="217"/>
  <c r="AV119" i="217"/>
  <c r="AU119" i="217"/>
  <c r="BD118" i="217"/>
  <c r="AY118" i="217"/>
  <c r="AX118" i="217"/>
  <c r="AW118" i="217"/>
  <c r="AV118" i="217"/>
  <c r="AU118" i="217"/>
  <c r="BD117" i="217"/>
  <c r="AY117" i="217"/>
  <c r="AX117" i="217"/>
  <c r="AW117" i="217"/>
  <c r="AV117" i="217"/>
  <c r="AU117" i="217"/>
  <c r="BD116" i="217"/>
  <c r="AY116" i="217"/>
  <c r="AX116" i="217"/>
  <c r="AW116" i="217"/>
  <c r="AV116" i="217"/>
  <c r="AU116" i="217"/>
  <c r="BD115" i="217"/>
  <c r="AY115" i="217"/>
  <c r="AX115" i="217"/>
  <c r="AW115" i="217"/>
  <c r="AV115" i="217"/>
  <c r="AU115" i="217"/>
  <c r="BD114" i="217"/>
  <c r="AY114" i="217"/>
  <c r="AX114" i="217"/>
  <c r="AW114" i="217"/>
  <c r="AV114" i="217"/>
  <c r="AU114" i="217"/>
  <c r="BD113" i="217"/>
  <c r="AY113" i="217"/>
  <c r="AX113" i="217"/>
  <c r="AW113" i="217"/>
  <c r="AV113" i="217"/>
  <c r="AU113" i="217"/>
  <c r="BD112" i="217"/>
  <c r="AY112" i="217"/>
  <c r="AX112" i="217"/>
  <c r="AW112" i="217"/>
  <c r="AV112" i="217"/>
  <c r="AU112" i="217"/>
  <c r="BD111" i="217"/>
  <c r="AY111" i="217"/>
  <c r="AX111" i="217"/>
  <c r="AW111" i="217"/>
  <c r="AV111" i="217"/>
  <c r="AU111" i="217"/>
  <c r="BD110" i="217"/>
  <c r="AY110" i="217"/>
  <c r="AX110" i="217"/>
  <c r="AW110" i="217"/>
  <c r="AV110" i="217"/>
  <c r="AU110" i="217"/>
  <c r="BD109" i="217"/>
  <c r="AY109" i="217"/>
  <c r="AX109" i="217"/>
  <c r="AW109" i="217"/>
  <c r="AV109" i="217"/>
  <c r="AU109" i="217"/>
  <c r="BD108" i="217"/>
  <c r="AY108" i="217"/>
  <c r="AX108" i="217"/>
  <c r="AW108" i="217"/>
  <c r="AV108" i="217"/>
  <c r="AU108" i="217"/>
  <c r="BD107" i="217"/>
  <c r="AY107" i="217"/>
  <c r="AX107" i="217"/>
  <c r="AW107" i="217"/>
  <c r="AV107" i="217"/>
  <c r="AU107" i="217"/>
  <c r="BD106" i="217"/>
  <c r="AY106" i="217"/>
  <c r="AX106" i="217"/>
  <c r="AW106" i="217"/>
  <c r="AV106" i="217"/>
  <c r="AU106" i="217"/>
  <c r="BD105" i="217"/>
  <c r="AY105" i="217"/>
  <c r="AX105" i="217"/>
  <c r="AW105" i="217"/>
  <c r="AV105" i="217"/>
  <c r="AU105" i="217"/>
  <c r="BD104" i="217"/>
  <c r="AY104" i="217"/>
  <c r="AX104" i="217"/>
  <c r="AW104" i="217"/>
  <c r="AV104" i="217"/>
  <c r="AU104" i="217"/>
  <c r="BD103" i="217"/>
  <c r="AY103" i="217"/>
  <c r="AX103" i="217"/>
  <c r="AW103" i="217"/>
  <c r="AV103" i="217"/>
  <c r="AU103" i="217"/>
  <c r="BD102" i="217"/>
  <c r="AY102" i="217"/>
  <c r="AX102" i="217"/>
  <c r="AW102" i="217"/>
  <c r="AV102" i="217"/>
  <c r="AU102" i="217"/>
  <c r="BD101" i="217"/>
  <c r="AY101" i="217"/>
  <c r="AX101" i="217"/>
  <c r="AW101" i="217"/>
  <c r="AV101" i="217"/>
  <c r="AU101" i="217"/>
  <c r="BD100" i="217"/>
  <c r="AY100" i="217"/>
  <c r="AX100" i="217"/>
  <c r="AW100" i="217"/>
  <c r="AV100" i="217"/>
  <c r="AU100" i="217"/>
  <c r="BD99" i="217"/>
  <c r="AY99" i="217"/>
  <c r="AX99" i="217"/>
  <c r="AW99" i="217"/>
  <c r="AV99" i="217"/>
  <c r="AU99" i="217"/>
  <c r="BD98" i="217"/>
  <c r="AY98" i="217"/>
  <c r="AX98" i="217"/>
  <c r="AW98" i="217"/>
  <c r="AV98" i="217"/>
  <c r="AU98" i="217"/>
  <c r="BD97" i="217"/>
  <c r="AY97" i="217"/>
  <c r="AX97" i="217"/>
  <c r="AW97" i="217"/>
  <c r="AV97" i="217"/>
  <c r="AU97" i="217"/>
  <c r="BD96" i="217"/>
  <c r="AY96" i="217"/>
  <c r="AX96" i="217"/>
  <c r="AW96" i="217"/>
  <c r="AV96" i="217"/>
  <c r="AU96" i="217"/>
  <c r="BD95" i="217"/>
  <c r="AY95" i="217"/>
  <c r="AX95" i="217"/>
  <c r="AW95" i="217"/>
  <c r="AV95" i="217"/>
  <c r="AU95" i="217"/>
  <c r="BD94" i="217"/>
  <c r="AY94" i="217"/>
  <c r="AX94" i="217"/>
  <c r="AW94" i="217"/>
  <c r="AV94" i="217"/>
  <c r="AU94" i="217"/>
  <c r="BD93" i="217"/>
  <c r="AY93" i="217"/>
  <c r="AX93" i="217"/>
  <c r="AW93" i="217"/>
  <c r="AV93" i="217"/>
  <c r="AU93" i="217"/>
  <c r="BD92" i="217"/>
  <c r="AY92" i="217"/>
  <c r="AX92" i="217"/>
  <c r="AW92" i="217"/>
  <c r="AV92" i="217"/>
  <c r="AU92" i="217"/>
  <c r="BD91" i="217"/>
  <c r="AY91" i="217"/>
  <c r="AX91" i="217"/>
  <c r="AW91" i="217"/>
  <c r="AV91" i="217"/>
  <c r="AU91" i="217"/>
  <c r="BD90" i="217"/>
  <c r="AY90" i="217"/>
  <c r="AX90" i="217"/>
  <c r="AW90" i="217"/>
  <c r="AV90" i="217"/>
  <c r="AU90" i="217"/>
  <c r="BD89" i="217"/>
  <c r="AY89" i="217"/>
  <c r="AX89" i="217"/>
  <c r="AW89" i="217"/>
  <c r="AV89" i="217"/>
  <c r="AU89" i="217"/>
  <c r="BD88" i="217"/>
  <c r="AY88" i="217"/>
  <c r="AX88" i="217"/>
  <c r="AW88" i="217"/>
  <c r="AV88" i="217"/>
  <c r="AU88" i="217"/>
  <c r="BD87" i="217"/>
  <c r="AY87" i="217"/>
  <c r="AX87" i="217"/>
  <c r="AW87" i="217"/>
  <c r="AV87" i="217"/>
  <c r="AU87" i="217"/>
  <c r="BD86" i="217"/>
  <c r="AY86" i="217"/>
  <c r="AX86" i="217"/>
  <c r="AW86" i="217"/>
  <c r="AV86" i="217"/>
  <c r="AU86" i="217"/>
  <c r="BD85" i="217"/>
  <c r="AY85" i="217"/>
  <c r="AX85" i="217"/>
  <c r="AW85" i="217"/>
  <c r="AV85" i="217"/>
  <c r="AU85" i="217"/>
  <c r="BD84" i="217"/>
  <c r="AY84" i="217"/>
  <c r="AX84" i="217"/>
  <c r="AW84" i="217"/>
  <c r="AV84" i="217"/>
  <c r="AU84" i="217"/>
  <c r="BD83" i="217"/>
  <c r="AY83" i="217"/>
  <c r="AX83" i="217"/>
  <c r="AW83" i="217"/>
  <c r="AV83" i="217"/>
  <c r="AU83" i="217"/>
  <c r="BD82" i="217"/>
  <c r="AY82" i="217"/>
  <c r="AX82" i="217"/>
  <c r="AW82" i="217"/>
  <c r="AV82" i="217"/>
  <c r="AU82" i="217"/>
  <c r="BD81" i="217"/>
  <c r="AY81" i="217"/>
  <c r="AX81" i="217"/>
  <c r="AW81" i="217"/>
  <c r="AV81" i="217"/>
  <c r="AU81" i="217"/>
  <c r="BD80" i="217"/>
  <c r="AY80" i="217"/>
  <c r="AX80" i="217"/>
  <c r="AW80" i="217"/>
  <c r="AV80" i="217"/>
  <c r="AU80" i="217"/>
  <c r="BD79" i="217"/>
  <c r="AY79" i="217"/>
  <c r="AX79" i="217"/>
  <c r="AW79" i="217"/>
  <c r="AV79" i="217"/>
  <c r="AU79" i="217"/>
  <c r="BD78" i="217"/>
  <c r="AY78" i="217"/>
  <c r="AX78" i="217"/>
  <c r="AW78" i="217"/>
  <c r="AV78" i="217"/>
  <c r="AU78" i="217"/>
  <c r="BD77" i="217"/>
  <c r="AY77" i="217"/>
  <c r="AX77" i="217"/>
  <c r="AW77" i="217"/>
  <c r="AV77" i="217"/>
  <c r="AU77" i="217"/>
  <c r="BD76" i="217"/>
  <c r="AY76" i="217"/>
  <c r="AX76" i="217"/>
  <c r="AW76" i="217"/>
  <c r="AV76" i="217"/>
  <c r="AU76" i="217"/>
  <c r="BD75" i="217"/>
  <c r="AY75" i="217"/>
  <c r="AX75" i="217"/>
  <c r="AW75" i="217"/>
  <c r="AV75" i="217"/>
  <c r="AU75" i="217"/>
  <c r="BD74" i="217"/>
  <c r="AY74" i="217"/>
  <c r="AX74" i="217"/>
  <c r="AW74" i="217"/>
  <c r="AV74" i="217"/>
  <c r="AU74" i="217"/>
  <c r="BD73" i="217"/>
  <c r="AY73" i="217"/>
  <c r="AX73" i="217"/>
  <c r="AW73" i="217"/>
  <c r="AV73" i="217"/>
  <c r="AU73" i="217"/>
  <c r="BD72" i="217"/>
  <c r="AY72" i="217"/>
  <c r="AX72" i="217"/>
  <c r="AW72" i="217"/>
  <c r="AV72" i="217"/>
  <c r="AU72" i="217"/>
  <c r="BD71" i="217"/>
  <c r="AY71" i="217"/>
  <c r="AX71" i="217"/>
  <c r="AW71" i="217"/>
  <c r="AV71" i="217"/>
  <c r="AU71" i="217"/>
  <c r="BD70" i="217"/>
  <c r="AY70" i="217"/>
  <c r="AX70" i="217"/>
  <c r="AW70" i="217"/>
  <c r="AV70" i="217"/>
  <c r="AU70" i="217"/>
  <c r="BD69" i="217"/>
  <c r="AY69" i="217"/>
  <c r="AX69" i="217"/>
  <c r="AW69" i="217"/>
  <c r="AV69" i="217"/>
  <c r="AU69" i="217"/>
  <c r="BD68" i="217"/>
  <c r="AY68" i="217"/>
  <c r="AX68" i="217"/>
  <c r="AW68" i="217"/>
  <c r="AV68" i="217"/>
  <c r="AU68" i="217"/>
  <c r="BD67" i="217"/>
  <c r="AY67" i="217"/>
  <c r="AX67" i="217"/>
  <c r="AW67" i="217"/>
  <c r="AV67" i="217"/>
  <c r="AU67" i="217"/>
  <c r="BD66" i="217"/>
  <c r="AY66" i="217"/>
  <c r="AX66" i="217"/>
  <c r="AW66" i="217"/>
  <c r="AV66" i="217"/>
  <c r="AU66" i="217"/>
  <c r="BD65" i="217"/>
  <c r="AY65" i="217"/>
  <c r="AX65" i="217"/>
  <c r="AW65" i="217"/>
  <c r="AV65" i="217"/>
  <c r="AU65" i="217"/>
  <c r="BD64" i="217"/>
  <c r="AY64" i="217"/>
  <c r="AX64" i="217"/>
  <c r="AW64" i="217"/>
  <c r="AV64" i="217"/>
  <c r="AU64" i="217"/>
  <c r="BD63" i="217"/>
  <c r="AY63" i="217"/>
  <c r="AX63" i="217"/>
  <c r="AW63" i="217"/>
  <c r="AV63" i="217"/>
  <c r="AU63" i="217"/>
  <c r="BD62" i="217"/>
  <c r="AY62" i="217"/>
  <c r="AX62" i="217"/>
  <c r="AW62" i="217"/>
  <c r="AV62" i="217"/>
  <c r="AU62" i="217"/>
  <c r="BD61" i="217"/>
  <c r="AY61" i="217"/>
  <c r="AX61" i="217"/>
  <c r="AW61" i="217"/>
  <c r="AV61" i="217"/>
  <c r="AU61" i="217"/>
  <c r="BD60" i="217"/>
  <c r="AY60" i="217"/>
  <c r="AX60" i="217"/>
  <c r="AW60" i="217"/>
  <c r="AV60" i="217"/>
  <c r="AU60" i="217"/>
  <c r="BD59" i="217"/>
  <c r="AY59" i="217"/>
  <c r="AX59" i="217"/>
  <c r="AW59" i="217"/>
  <c r="AV59" i="217"/>
  <c r="AU59" i="217"/>
  <c r="BD58" i="217"/>
  <c r="AY58" i="217"/>
  <c r="AX58" i="217"/>
  <c r="AW58" i="217"/>
  <c r="AV58" i="217"/>
  <c r="AU58" i="217"/>
  <c r="BD57" i="217"/>
  <c r="AY57" i="217"/>
  <c r="AX57" i="217"/>
  <c r="AW57" i="217"/>
  <c r="AV57" i="217"/>
  <c r="AU57" i="217"/>
  <c r="BD56" i="217"/>
  <c r="AY56" i="217"/>
  <c r="AX56" i="217"/>
  <c r="AW56" i="217"/>
  <c r="AV56" i="217"/>
  <c r="AU56" i="217"/>
  <c r="BD55" i="217"/>
  <c r="AY55" i="217"/>
  <c r="AX55" i="217"/>
  <c r="AW55" i="217"/>
  <c r="AV55" i="217"/>
  <c r="AU55" i="217"/>
  <c r="BD54" i="217"/>
  <c r="AY54" i="217"/>
  <c r="AX54" i="217"/>
  <c r="AW54" i="217"/>
  <c r="AV54" i="217"/>
  <c r="AU54" i="217"/>
  <c r="BD53" i="217"/>
  <c r="AY53" i="217"/>
  <c r="AX53" i="217"/>
  <c r="AW53" i="217"/>
  <c r="AV53" i="217"/>
  <c r="AU53" i="217"/>
  <c r="BD52" i="217"/>
  <c r="AY52" i="217"/>
  <c r="AX52" i="217"/>
  <c r="AW52" i="217"/>
  <c r="AV52" i="217"/>
  <c r="AU52" i="217"/>
  <c r="BD51" i="217"/>
  <c r="AY51" i="217"/>
  <c r="AX51" i="217"/>
  <c r="AW51" i="217"/>
  <c r="AV51" i="217"/>
  <c r="AU51" i="217"/>
  <c r="BD50" i="217"/>
  <c r="AY50" i="217"/>
  <c r="AX50" i="217"/>
  <c r="AW50" i="217"/>
  <c r="AV50" i="217"/>
  <c r="AU50" i="217"/>
  <c r="BD49" i="217"/>
  <c r="AY49" i="217"/>
  <c r="AX49" i="217"/>
  <c r="AW49" i="217"/>
  <c r="AV49" i="217"/>
  <c r="AU49" i="217"/>
  <c r="BD48" i="217"/>
  <c r="AY48" i="217"/>
  <c r="AX48" i="217"/>
  <c r="AW48" i="217"/>
  <c r="AV48" i="217"/>
  <c r="AU48" i="217"/>
  <c r="BD47" i="217"/>
  <c r="AY47" i="217"/>
  <c r="AX47" i="217"/>
  <c r="AW47" i="217"/>
  <c r="AV47" i="217"/>
  <c r="AU47" i="217"/>
  <c r="BD46" i="217"/>
  <c r="AY46" i="217"/>
  <c r="AX46" i="217"/>
  <c r="AW46" i="217"/>
  <c r="AV46" i="217"/>
  <c r="AU46" i="217"/>
  <c r="BD45" i="217"/>
  <c r="AY45" i="217"/>
  <c r="AX45" i="217"/>
  <c r="AW45" i="217"/>
  <c r="AV45" i="217"/>
  <c r="AU45" i="217"/>
  <c r="BD44" i="217"/>
  <c r="AY44" i="217"/>
  <c r="AX44" i="217"/>
  <c r="AW44" i="217"/>
  <c r="AV44" i="217"/>
  <c r="AU44" i="217"/>
  <c r="BD43" i="217"/>
  <c r="AY43" i="217"/>
  <c r="AX43" i="217"/>
  <c r="AW43" i="217"/>
  <c r="AV43" i="217"/>
  <c r="AU43" i="217"/>
  <c r="BD42" i="217"/>
  <c r="AY42" i="217"/>
  <c r="AX42" i="217"/>
  <c r="AW42" i="217"/>
  <c r="AV42" i="217"/>
  <c r="AU42" i="217"/>
  <c r="BD41" i="217"/>
  <c r="AY41" i="217"/>
  <c r="AX41" i="217"/>
  <c r="AW41" i="217"/>
  <c r="AV41" i="217"/>
  <c r="AU41" i="217"/>
  <c r="BD40" i="217"/>
  <c r="AY40" i="217"/>
  <c r="AX40" i="217"/>
  <c r="AW40" i="217"/>
  <c r="AV40" i="217"/>
  <c r="AU40" i="217"/>
  <c r="BD39" i="217"/>
  <c r="AY39" i="217"/>
  <c r="AX39" i="217"/>
  <c r="AW39" i="217"/>
  <c r="AV39" i="217"/>
  <c r="AU39" i="217"/>
  <c r="BD38" i="217"/>
  <c r="AY38" i="217"/>
  <c r="AX38" i="217"/>
  <c r="AW38" i="217"/>
  <c r="AV38" i="217"/>
  <c r="AU38" i="217"/>
  <c r="BD37" i="217"/>
  <c r="AY37" i="217"/>
  <c r="AX37" i="217"/>
  <c r="AW37" i="217"/>
  <c r="AV37" i="217"/>
  <c r="AU37" i="217"/>
  <c r="BD36" i="217"/>
  <c r="AY36" i="217"/>
  <c r="AX36" i="217"/>
  <c r="AW36" i="217"/>
  <c r="AV36" i="217"/>
  <c r="AU36" i="217"/>
  <c r="BD35" i="217"/>
  <c r="AY35" i="217"/>
  <c r="AX35" i="217"/>
  <c r="AW35" i="217"/>
  <c r="AV35" i="217"/>
  <c r="AU35" i="217"/>
  <c r="BD34" i="217"/>
  <c r="AY34" i="217"/>
  <c r="AX34" i="217"/>
  <c r="AW34" i="217"/>
  <c r="AV34" i="217"/>
  <c r="AU34" i="217"/>
  <c r="BD33" i="217"/>
  <c r="AY33" i="217"/>
  <c r="AX33" i="217"/>
  <c r="AW33" i="217"/>
  <c r="AV33" i="217"/>
  <c r="AU33" i="217"/>
  <c r="BD32" i="217"/>
  <c r="AY32" i="217"/>
  <c r="AX32" i="217"/>
  <c r="AW32" i="217"/>
  <c r="AV32" i="217"/>
  <c r="AU32" i="217"/>
  <c r="BD31" i="217"/>
  <c r="AY31" i="217"/>
  <c r="AX31" i="217"/>
  <c r="AW31" i="217"/>
  <c r="AV31" i="217"/>
  <c r="AU31" i="217"/>
  <c r="BD30" i="217"/>
  <c r="AY30" i="217"/>
  <c r="AX30" i="217"/>
  <c r="AW30" i="217"/>
  <c r="AV30" i="217"/>
  <c r="AU30" i="217"/>
  <c r="BD29" i="217"/>
  <c r="AY29" i="217"/>
  <c r="AX29" i="217"/>
  <c r="AW29" i="217"/>
  <c r="AV29" i="217"/>
  <c r="AU29" i="217"/>
  <c r="BD28" i="217"/>
  <c r="AY28" i="217"/>
  <c r="AX28" i="217"/>
  <c r="AW28" i="217"/>
  <c r="AV28" i="217"/>
  <c r="AU28" i="217"/>
  <c r="BD27" i="217"/>
  <c r="AY27" i="217"/>
  <c r="AX27" i="217"/>
  <c r="AW27" i="217"/>
  <c r="AV27" i="217"/>
  <c r="AU27" i="217"/>
  <c r="BD26" i="217"/>
  <c r="AY26" i="217"/>
  <c r="AX26" i="217"/>
  <c r="AW26" i="217"/>
  <c r="AV26" i="217"/>
  <c r="AU26" i="217"/>
  <c r="BD25" i="217"/>
  <c r="AY25" i="217"/>
  <c r="AX25" i="217"/>
  <c r="AW25" i="217"/>
  <c r="AV25" i="217"/>
  <c r="AU25" i="217"/>
  <c r="BD24" i="217"/>
  <c r="AY24" i="217"/>
  <c r="AX24" i="217"/>
  <c r="AW24" i="217"/>
  <c r="AV24" i="217"/>
  <c r="AU24" i="217"/>
  <c r="BD23" i="217"/>
  <c r="AY23" i="217"/>
  <c r="AX23" i="217"/>
  <c r="AW23" i="217"/>
  <c r="AV23" i="217"/>
  <c r="AU23" i="217"/>
  <c r="BD22" i="217"/>
  <c r="AY22" i="217"/>
  <c r="AX22" i="217"/>
  <c r="AW22" i="217"/>
  <c r="AV22" i="217"/>
  <c r="AU22" i="217"/>
  <c r="BD21" i="217"/>
  <c r="AY21" i="217"/>
  <c r="AX21" i="217"/>
  <c r="AW21" i="217"/>
  <c r="AV21" i="217"/>
  <c r="AU21" i="217"/>
  <c r="BD20" i="217"/>
  <c r="AY20" i="217"/>
  <c r="AX20" i="217"/>
  <c r="AW20" i="217"/>
  <c r="AV20" i="217"/>
  <c r="AU20" i="217"/>
  <c r="BD19" i="217"/>
  <c r="AY19" i="217"/>
  <c r="AX19" i="217"/>
  <c r="AW19" i="217"/>
  <c r="AV19" i="217"/>
  <c r="AU19" i="217"/>
  <c r="BD18" i="217"/>
  <c r="AY18" i="217"/>
  <c r="AX18" i="217"/>
  <c r="AW18" i="217"/>
  <c r="AV18" i="217"/>
  <c r="AU18" i="217"/>
  <c r="BD17" i="217"/>
  <c r="AY17" i="217"/>
  <c r="AX17" i="217"/>
  <c r="AW17" i="217"/>
  <c r="AV17" i="217"/>
  <c r="AU17" i="217"/>
  <c r="BD16" i="217"/>
  <c r="AY16" i="217"/>
  <c r="AX16" i="217"/>
  <c r="AW16" i="217"/>
  <c r="AV16" i="217"/>
  <c r="AU16" i="217"/>
  <c r="BD15" i="217"/>
  <c r="AY15" i="217"/>
  <c r="AX15" i="217"/>
  <c r="AW15" i="217"/>
  <c r="AV15" i="217"/>
  <c r="AU15" i="217"/>
  <c r="BD14" i="217"/>
  <c r="AY14" i="217"/>
  <c r="AX14" i="217"/>
  <c r="AW14" i="217"/>
  <c r="AV14" i="217"/>
  <c r="AU14" i="217"/>
  <c r="BD13" i="217"/>
  <c r="AY13" i="217"/>
  <c r="AX13" i="217"/>
  <c r="AW13" i="217"/>
  <c r="AV13" i="217"/>
  <c r="AU13" i="217"/>
  <c r="BD12" i="217"/>
  <c r="AY12" i="217"/>
  <c r="AX12" i="217"/>
  <c r="AW12" i="217"/>
  <c r="AV12" i="217"/>
  <c r="AU12" i="217"/>
  <c r="BD11" i="217"/>
  <c r="AY11" i="217"/>
  <c r="AX11" i="217"/>
  <c r="AW11" i="217"/>
  <c r="AV11" i="217"/>
  <c r="AU11" i="217"/>
  <c r="BD10" i="217"/>
  <c r="AY10" i="217"/>
  <c r="AX10" i="217"/>
  <c r="AW10" i="217"/>
  <c r="AV10" i="217"/>
  <c r="AU10" i="217"/>
  <c r="BD9" i="217"/>
  <c r="AY9" i="217"/>
  <c r="AX9" i="217"/>
  <c r="AW9" i="217"/>
  <c r="AV9" i="217"/>
  <c r="AU9" i="217"/>
  <c r="BD8" i="217"/>
  <c r="AY8" i="217"/>
  <c r="AX8" i="217"/>
  <c r="AW8" i="217"/>
  <c r="AV8" i="217"/>
  <c r="AU8" i="217"/>
  <c r="BD7" i="217"/>
  <c r="AY7" i="217"/>
  <c r="AX7" i="217"/>
  <c r="AW7" i="217"/>
  <c r="AV7" i="217"/>
  <c r="AU7" i="217"/>
  <c r="BD6" i="217"/>
  <c r="AY6" i="217"/>
  <c r="AX6" i="217"/>
  <c r="AW6" i="217"/>
  <c r="AV6" i="217"/>
  <c r="AU6" i="217"/>
  <c r="BD5" i="217"/>
  <c r="AY5" i="217"/>
  <c r="AX5" i="217"/>
  <c r="AW5" i="217"/>
  <c r="AV5" i="217"/>
  <c r="AU5" i="217"/>
  <c r="BD4" i="217"/>
  <c r="AY4" i="217"/>
  <c r="AX4" i="217"/>
  <c r="AW4" i="217"/>
  <c r="AV4" i="217"/>
  <c r="AU4" i="217"/>
  <c r="BD1128" i="218"/>
  <c r="AY1128" i="218"/>
  <c r="AX1128" i="218"/>
  <c r="AW1128" i="218"/>
  <c r="AV1128" i="218"/>
  <c r="AU1128" i="218"/>
  <c r="BD1127" i="218"/>
  <c r="AY1127" i="218"/>
  <c r="AX1127" i="218"/>
  <c r="AW1127" i="218"/>
  <c r="AV1127" i="218"/>
  <c r="AU1127" i="218"/>
  <c r="BD1126" i="218"/>
  <c r="AY1126" i="218"/>
  <c r="AX1126" i="218"/>
  <c r="AW1126" i="218"/>
  <c r="AV1126" i="218"/>
  <c r="AU1126" i="218"/>
  <c r="BD1125" i="218"/>
  <c r="AY1125" i="218"/>
  <c r="AX1125" i="218"/>
  <c r="AW1125" i="218"/>
  <c r="AV1125" i="218"/>
  <c r="AU1125" i="218"/>
  <c r="BD1124" i="218"/>
  <c r="AY1124" i="218"/>
  <c r="AX1124" i="218"/>
  <c r="AW1124" i="218"/>
  <c r="AV1124" i="218"/>
  <c r="AU1124" i="218"/>
  <c r="BD1123" i="218"/>
  <c r="AY1123" i="218"/>
  <c r="AX1123" i="218"/>
  <c r="AW1123" i="218"/>
  <c r="AV1123" i="218"/>
  <c r="AU1123" i="218"/>
  <c r="BD1122" i="218"/>
  <c r="AY1122" i="218"/>
  <c r="AX1122" i="218"/>
  <c r="AW1122" i="218"/>
  <c r="AV1122" i="218"/>
  <c r="AU1122" i="218"/>
  <c r="BD1121" i="218"/>
  <c r="AY1121" i="218"/>
  <c r="AX1121" i="218"/>
  <c r="AW1121" i="218"/>
  <c r="AV1121" i="218"/>
  <c r="AU1121" i="218"/>
  <c r="BD1120" i="218"/>
  <c r="AY1120" i="218"/>
  <c r="AX1120" i="218"/>
  <c r="AW1120" i="218"/>
  <c r="AV1120" i="218"/>
  <c r="AU1120" i="218"/>
  <c r="BD1119" i="218"/>
  <c r="AY1119" i="218"/>
  <c r="AX1119" i="218"/>
  <c r="AW1119" i="218"/>
  <c r="AV1119" i="218"/>
  <c r="AU1119" i="218"/>
  <c r="BD1118" i="218"/>
  <c r="AY1118" i="218"/>
  <c r="AX1118" i="218"/>
  <c r="AW1118" i="218"/>
  <c r="AV1118" i="218"/>
  <c r="AU1118" i="218"/>
  <c r="BD1117" i="218"/>
  <c r="AY1117" i="218"/>
  <c r="AX1117" i="218"/>
  <c r="AW1117" i="218"/>
  <c r="AV1117" i="218"/>
  <c r="AU1117" i="218"/>
  <c r="BD1116" i="218"/>
  <c r="AY1116" i="218"/>
  <c r="AX1116" i="218"/>
  <c r="AW1116" i="218"/>
  <c r="AV1116" i="218"/>
  <c r="AU1116" i="218"/>
  <c r="BD1115" i="218"/>
  <c r="AY1115" i="218"/>
  <c r="AX1115" i="218"/>
  <c r="AW1115" i="218"/>
  <c r="AV1115" i="218"/>
  <c r="AU1115" i="218"/>
  <c r="BD1114" i="218"/>
  <c r="AY1114" i="218"/>
  <c r="AX1114" i="218"/>
  <c r="AW1114" i="218"/>
  <c r="AV1114" i="218"/>
  <c r="AU1114" i="218"/>
  <c r="BD1113" i="218"/>
  <c r="AY1113" i="218"/>
  <c r="AX1113" i="218"/>
  <c r="AW1113" i="218"/>
  <c r="AV1113" i="218"/>
  <c r="AU1113" i="218"/>
  <c r="BD1112" i="218"/>
  <c r="AY1112" i="218"/>
  <c r="AX1112" i="218"/>
  <c r="AW1112" i="218"/>
  <c r="AV1112" i="218"/>
  <c r="AU1112" i="218"/>
  <c r="BD1111" i="218"/>
  <c r="AY1111" i="218"/>
  <c r="AX1111" i="218"/>
  <c r="AW1111" i="218"/>
  <c r="AV1111" i="218"/>
  <c r="AU1111" i="218"/>
  <c r="BD1110" i="218"/>
  <c r="AY1110" i="218"/>
  <c r="AX1110" i="218"/>
  <c r="AW1110" i="218"/>
  <c r="AV1110" i="218"/>
  <c r="AU1110" i="218"/>
  <c r="BD1109" i="218"/>
  <c r="AY1109" i="218"/>
  <c r="AX1109" i="218"/>
  <c r="AW1109" i="218"/>
  <c r="AV1109" i="218"/>
  <c r="AU1109" i="218"/>
  <c r="BD1108" i="218"/>
  <c r="AY1108" i="218"/>
  <c r="AX1108" i="218"/>
  <c r="AW1108" i="218"/>
  <c r="AV1108" i="218"/>
  <c r="AU1108" i="218"/>
  <c r="BD1107" i="218"/>
  <c r="AY1107" i="218"/>
  <c r="AX1107" i="218"/>
  <c r="AW1107" i="218"/>
  <c r="AV1107" i="218"/>
  <c r="AU1107" i="218"/>
  <c r="BD1106" i="218"/>
  <c r="AY1106" i="218"/>
  <c r="AX1106" i="218"/>
  <c r="AW1106" i="218"/>
  <c r="AV1106" i="218"/>
  <c r="AU1106" i="218"/>
  <c r="BD1105" i="218"/>
  <c r="AY1105" i="218"/>
  <c r="AX1105" i="218"/>
  <c r="AW1105" i="218"/>
  <c r="AV1105" i="218"/>
  <c r="AU1105" i="218"/>
  <c r="BD1104" i="218"/>
  <c r="AY1104" i="218"/>
  <c r="AX1104" i="218"/>
  <c r="AW1104" i="218"/>
  <c r="AV1104" i="218"/>
  <c r="AU1104" i="218"/>
  <c r="BD1103" i="218"/>
  <c r="AY1103" i="218"/>
  <c r="AX1103" i="218"/>
  <c r="AW1103" i="218"/>
  <c r="AV1103" i="218"/>
  <c r="AU1103" i="218"/>
  <c r="BD1102" i="218"/>
  <c r="AY1102" i="218"/>
  <c r="AX1102" i="218"/>
  <c r="AW1102" i="218"/>
  <c r="AV1102" i="218"/>
  <c r="AU1102" i="218"/>
  <c r="BD1101" i="218"/>
  <c r="AY1101" i="218"/>
  <c r="AX1101" i="218"/>
  <c r="AW1101" i="218"/>
  <c r="AV1101" i="218"/>
  <c r="AU1101" i="218"/>
  <c r="BD1100" i="218"/>
  <c r="AY1100" i="218"/>
  <c r="AX1100" i="218"/>
  <c r="AW1100" i="218"/>
  <c r="AV1100" i="218"/>
  <c r="AU1100" i="218"/>
  <c r="BD1099" i="218"/>
  <c r="AY1099" i="218"/>
  <c r="AX1099" i="218"/>
  <c r="AW1099" i="218"/>
  <c r="AV1099" i="218"/>
  <c r="AU1099" i="218"/>
  <c r="BD1098" i="218"/>
  <c r="AY1098" i="218"/>
  <c r="AX1098" i="218"/>
  <c r="AW1098" i="218"/>
  <c r="AV1098" i="218"/>
  <c r="AU1098" i="218"/>
  <c r="BD1097" i="218"/>
  <c r="AY1097" i="218"/>
  <c r="AX1097" i="218"/>
  <c r="AW1097" i="218"/>
  <c r="AV1097" i="218"/>
  <c r="AU1097" i="218"/>
  <c r="BD1096" i="218"/>
  <c r="AY1096" i="218"/>
  <c r="AX1096" i="218"/>
  <c r="AW1096" i="218"/>
  <c r="AV1096" i="218"/>
  <c r="AU1096" i="218"/>
  <c r="BD1095" i="218"/>
  <c r="AY1095" i="218"/>
  <c r="AX1095" i="218"/>
  <c r="AW1095" i="218"/>
  <c r="AV1095" i="218"/>
  <c r="AU1095" i="218"/>
  <c r="BD1094" i="218"/>
  <c r="AY1094" i="218"/>
  <c r="AX1094" i="218"/>
  <c r="AW1094" i="218"/>
  <c r="AV1094" i="218"/>
  <c r="AU1094" i="218"/>
  <c r="BD1093" i="218"/>
  <c r="AY1093" i="218"/>
  <c r="AX1093" i="218"/>
  <c r="AW1093" i="218"/>
  <c r="AV1093" i="218"/>
  <c r="AU1093" i="218"/>
  <c r="BD1092" i="218"/>
  <c r="AY1092" i="218"/>
  <c r="AX1092" i="218"/>
  <c r="AW1092" i="218"/>
  <c r="AV1092" i="218"/>
  <c r="AU1092" i="218"/>
  <c r="BD1091" i="218"/>
  <c r="AY1091" i="218"/>
  <c r="AX1091" i="218"/>
  <c r="AW1091" i="218"/>
  <c r="AV1091" i="218"/>
  <c r="AU1091" i="218"/>
  <c r="BD1090" i="218"/>
  <c r="AY1090" i="218"/>
  <c r="AX1090" i="218"/>
  <c r="AW1090" i="218"/>
  <c r="AV1090" i="218"/>
  <c r="AU1090" i="218"/>
  <c r="BD1089" i="218"/>
  <c r="AY1089" i="218"/>
  <c r="AX1089" i="218"/>
  <c r="AW1089" i="218"/>
  <c r="AV1089" i="218"/>
  <c r="AU1089" i="218"/>
  <c r="BD1088" i="218"/>
  <c r="AY1088" i="218"/>
  <c r="AX1088" i="218"/>
  <c r="AW1088" i="218"/>
  <c r="AV1088" i="218"/>
  <c r="AU1088" i="218"/>
  <c r="BD1087" i="218"/>
  <c r="AY1087" i="218"/>
  <c r="AX1087" i="218"/>
  <c r="AW1087" i="218"/>
  <c r="AV1087" i="218"/>
  <c r="AU1087" i="218"/>
  <c r="BD1086" i="218"/>
  <c r="AY1086" i="218"/>
  <c r="AX1086" i="218"/>
  <c r="AW1086" i="218"/>
  <c r="AV1086" i="218"/>
  <c r="AU1086" i="218"/>
  <c r="BD1085" i="218"/>
  <c r="AY1085" i="218"/>
  <c r="AX1085" i="218"/>
  <c r="AW1085" i="218"/>
  <c r="AV1085" i="218"/>
  <c r="AU1085" i="218"/>
  <c r="BD1084" i="218"/>
  <c r="AY1084" i="218"/>
  <c r="AX1084" i="218"/>
  <c r="AW1084" i="218"/>
  <c r="AV1084" i="218"/>
  <c r="AU1084" i="218"/>
  <c r="BD1083" i="218"/>
  <c r="AY1083" i="218"/>
  <c r="AX1083" i="218"/>
  <c r="AW1083" i="218"/>
  <c r="AV1083" i="218"/>
  <c r="AU1083" i="218"/>
  <c r="BD1082" i="218"/>
  <c r="AY1082" i="218"/>
  <c r="AX1082" i="218"/>
  <c r="AW1082" i="218"/>
  <c r="AV1082" i="218"/>
  <c r="AU1082" i="218"/>
  <c r="BD1081" i="218"/>
  <c r="AY1081" i="218"/>
  <c r="AX1081" i="218"/>
  <c r="AW1081" i="218"/>
  <c r="AV1081" i="218"/>
  <c r="AU1081" i="218"/>
  <c r="BD1080" i="218"/>
  <c r="AY1080" i="218"/>
  <c r="AX1080" i="218"/>
  <c r="AW1080" i="218"/>
  <c r="AV1080" i="218"/>
  <c r="AU1080" i="218"/>
  <c r="BD1079" i="218"/>
  <c r="AY1079" i="218"/>
  <c r="AX1079" i="218"/>
  <c r="AW1079" i="218"/>
  <c r="AV1079" i="218"/>
  <c r="AU1079" i="218"/>
  <c r="BD1078" i="218"/>
  <c r="AY1078" i="218"/>
  <c r="AX1078" i="218"/>
  <c r="AW1078" i="218"/>
  <c r="AV1078" i="218"/>
  <c r="AU1078" i="218"/>
  <c r="BD1077" i="218"/>
  <c r="AY1077" i="218"/>
  <c r="AX1077" i="218"/>
  <c r="AW1077" i="218"/>
  <c r="AV1077" i="218"/>
  <c r="AU1077" i="218"/>
  <c r="BD1076" i="218"/>
  <c r="AY1076" i="218"/>
  <c r="AX1076" i="218"/>
  <c r="AW1076" i="218"/>
  <c r="AV1076" i="218"/>
  <c r="AU1076" i="218"/>
  <c r="BD1075" i="218"/>
  <c r="AY1075" i="218"/>
  <c r="AX1075" i="218"/>
  <c r="AW1075" i="218"/>
  <c r="AV1075" i="218"/>
  <c r="AU1075" i="218"/>
  <c r="BD1074" i="218"/>
  <c r="AY1074" i="218"/>
  <c r="AX1074" i="218"/>
  <c r="AW1074" i="218"/>
  <c r="AV1074" i="218"/>
  <c r="AU1074" i="218"/>
  <c r="BD1073" i="218"/>
  <c r="AY1073" i="218"/>
  <c r="AX1073" i="218"/>
  <c r="AW1073" i="218"/>
  <c r="AV1073" i="218"/>
  <c r="AU1073" i="218"/>
  <c r="BD1072" i="218"/>
  <c r="AY1072" i="218"/>
  <c r="AX1072" i="218"/>
  <c r="AW1072" i="218"/>
  <c r="AV1072" i="218"/>
  <c r="AU1072" i="218"/>
  <c r="BD1071" i="218"/>
  <c r="AY1071" i="218"/>
  <c r="AX1071" i="218"/>
  <c r="AW1071" i="218"/>
  <c r="AV1071" i="218"/>
  <c r="AU1071" i="218"/>
  <c r="BD1070" i="218"/>
  <c r="AY1070" i="218"/>
  <c r="AX1070" i="218"/>
  <c r="AW1070" i="218"/>
  <c r="AV1070" i="218"/>
  <c r="AU1070" i="218"/>
  <c r="BD1069" i="218"/>
  <c r="AY1069" i="218"/>
  <c r="AX1069" i="218"/>
  <c r="AW1069" i="218"/>
  <c r="AV1069" i="218"/>
  <c r="AU1069" i="218"/>
  <c r="BD1068" i="218"/>
  <c r="AY1068" i="218"/>
  <c r="AX1068" i="218"/>
  <c r="AW1068" i="218"/>
  <c r="AV1068" i="218"/>
  <c r="AU1068" i="218"/>
  <c r="BD1067" i="218"/>
  <c r="AY1067" i="218"/>
  <c r="AX1067" i="218"/>
  <c r="AW1067" i="218"/>
  <c r="AV1067" i="218"/>
  <c r="AU1067" i="218"/>
  <c r="BD1066" i="218"/>
  <c r="AY1066" i="218"/>
  <c r="AX1066" i="218"/>
  <c r="AW1066" i="218"/>
  <c r="AV1066" i="218"/>
  <c r="AU1066" i="218"/>
  <c r="BD1065" i="218"/>
  <c r="AY1065" i="218"/>
  <c r="AX1065" i="218"/>
  <c r="AW1065" i="218"/>
  <c r="AV1065" i="218"/>
  <c r="AU1065" i="218"/>
  <c r="BD1064" i="218"/>
  <c r="AY1064" i="218"/>
  <c r="AX1064" i="218"/>
  <c r="AW1064" i="218"/>
  <c r="AV1064" i="218"/>
  <c r="AU1064" i="218"/>
  <c r="BD1063" i="218"/>
  <c r="AY1063" i="218"/>
  <c r="AX1063" i="218"/>
  <c r="AW1063" i="218"/>
  <c r="AV1063" i="218"/>
  <c r="AU1063" i="218"/>
  <c r="BD1062" i="218"/>
  <c r="AY1062" i="218"/>
  <c r="AX1062" i="218"/>
  <c r="AW1062" i="218"/>
  <c r="AV1062" i="218"/>
  <c r="AU1062" i="218"/>
  <c r="BD1061" i="218"/>
  <c r="AY1061" i="218"/>
  <c r="AX1061" i="218"/>
  <c r="AW1061" i="218"/>
  <c r="AV1061" i="218"/>
  <c r="AU1061" i="218"/>
  <c r="BD1060" i="218"/>
  <c r="AY1060" i="218"/>
  <c r="AX1060" i="218"/>
  <c r="AW1060" i="218"/>
  <c r="AV1060" i="218"/>
  <c r="AU1060" i="218"/>
  <c r="BD1059" i="218"/>
  <c r="AY1059" i="218"/>
  <c r="AX1059" i="218"/>
  <c r="AW1059" i="218"/>
  <c r="AV1059" i="218"/>
  <c r="AU1059" i="218"/>
  <c r="BD1058" i="218"/>
  <c r="AY1058" i="218"/>
  <c r="AX1058" i="218"/>
  <c r="AW1058" i="218"/>
  <c r="AV1058" i="218"/>
  <c r="AU1058" i="218"/>
  <c r="BD1057" i="218"/>
  <c r="AY1057" i="218"/>
  <c r="AX1057" i="218"/>
  <c r="AW1057" i="218"/>
  <c r="AV1057" i="218"/>
  <c r="AU1057" i="218"/>
  <c r="BD1056" i="218"/>
  <c r="AY1056" i="218"/>
  <c r="AX1056" i="218"/>
  <c r="AW1056" i="218"/>
  <c r="AV1056" i="218"/>
  <c r="AU1056" i="218"/>
  <c r="BD1055" i="218"/>
  <c r="AY1055" i="218"/>
  <c r="AX1055" i="218"/>
  <c r="AW1055" i="218"/>
  <c r="AV1055" i="218"/>
  <c r="AU1055" i="218"/>
  <c r="BD1054" i="218"/>
  <c r="AY1054" i="218"/>
  <c r="AX1054" i="218"/>
  <c r="AW1054" i="218"/>
  <c r="AV1054" i="218"/>
  <c r="AU1054" i="218"/>
  <c r="BD1053" i="218"/>
  <c r="AY1053" i="218"/>
  <c r="AX1053" i="218"/>
  <c r="AW1053" i="218"/>
  <c r="AV1053" i="218"/>
  <c r="AU1053" i="218"/>
  <c r="BD1052" i="218"/>
  <c r="AY1052" i="218"/>
  <c r="AX1052" i="218"/>
  <c r="AW1052" i="218"/>
  <c r="AV1052" i="218"/>
  <c r="AU1052" i="218"/>
  <c r="BD1051" i="218"/>
  <c r="AY1051" i="218"/>
  <c r="AX1051" i="218"/>
  <c r="AW1051" i="218"/>
  <c r="AV1051" i="218"/>
  <c r="AU1051" i="218"/>
  <c r="BD1050" i="218"/>
  <c r="AY1050" i="218"/>
  <c r="AX1050" i="218"/>
  <c r="AW1050" i="218"/>
  <c r="AV1050" i="218"/>
  <c r="AU1050" i="218"/>
  <c r="BD1049" i="218"/>
  <c r="AY1049" i="218"/>
  <c r="AX1049" i="218"/>
  <c r="AW1049" i="218"/>
  <c r="AV1049" i="218"/>
  <c r="AU1049" i="218"/>
  <c r="BD1048" i="218"/>
  <c r="AY1048" i="218"/>
  <c r="AX1048" i="218"/>
  <c r="AW1048" i="218"/>
  <c r="AV1048" i="218"/>
  <c r="AU1048" i="218"/>
  <c r="BD1047" i="218"/>
  <c r="AY1047" i="218"/>
  <c r="AX1047" i="218"/>
  <c r="AW1047" i="218"/>
  <c r="AV1047" i="218"/>
  <c r="AU1047" i="218"/>
  <c r="BD1046" i="218"/>
  <c r="AY1046" i="218"/>
  <c r="AX1046" i="218"/>
  <c r="AW1046" i="218"/>
  <c r="AV1046" i="218"/>
  <c r="AU1046" i="218"/>
  <c r="BD1045" i="218"/>
  <c r="AY1045" i="218"/>
  <c r="AX1045" i="218"/>
  <c r="AW1045" i="218"/>
  <c r="AV1045" i="218"/>
  <c r="AU1045" i="218"/>
  <c r="BD1044" i="218"/>
  <c r="AY1044" i="218"/>
  <c r="AX1044" i="218"/>
  <c r="AW1044" i="218"/>
  <c r="AV1044" i="218"/>
  <c r="AU1044" i="218"/>
  <c r="BD1043" i="218"/>
  <c r="AY1043" i="218"/>
  <c r="AX1043" i="218"/>
  <c r="AW1043" i="218"/>
  <c r="AV1043" i="218"/>
  <c r="AU1043" i="218"/>
  <c r="BD1042" i="218"/>
  <c r="AY1042" i="218"/>
  <c r="AX1042" i="218"/>
  <c r="AW1042" i="218"/>
  <c r="AV1042" i="218"/>
  <c r="AU1042" i="218"/>
  <c r="BD1041" i="218"/>
  <c r="AY1041" i="218"/>
  <c r="AX1041" i="218"/>
  <c r="AW1041" i="218"/>
  <c r="AV1041" i="218"/>
  <c r="AU1041" i="218"/>
  <c r="BD1040" i="218"/>
  <c r="AY1040" i="218"/>
  <c r="AX1040" i="218"/>
  <c r="AW1040" i="218"/>
  <c r="AV1040" i="218"/>
  <c r="AU1040" i="218"/>
  <c r="BD1039" i="218"/>
  <c r="AY1039" i="218"/>
  <c r="AX1039" i="218"/>
  <c r="AW1039" i="218"/>
  <c r="AV1039" i="218"/>
  <c r="AU1039" i="218"/>
  <c r="BD1038" i="218"/>
  <c r="AY1038" i="218"/>
  <c r="AX1038" i="218"/>
  <c r="AW1038" i="218"/>
  <c r="AV1038" i="218"/>
  <c r="AU1038" i="218"/>
  <c r="BD1037" i="218"/>
  <c r="AY1037" i="218"/>
  <c r="AX1037" i="218"/>
  <c r="AW1037" i="218"/>
  <c r="AV1037" i="218"/>
  <c r="AU1037" i="218"/>
  <c r="BD1036" i="218"/>
  <c r="AY1036" i="218"/>
  <c r="AX1036" i="218"/>
  <c r="AW1036" i="218"/>
  <c r="AV1036" i="218"/>
  <c r="AU1036" i="218"/>
  <c r="BD1035" i="218"/>
  <c r="AY1035" i="218"/>
  <c r="AX1035" i="218"/>
  <c r="AW1035" i="218"/>
  <c r="AV1035" i="218"/>
  <c r="AU1035" i="218"/>
  <c r="BD1034" i="218"/>
  <c r="AY1034" i="218"/>
  <c r="AX1034" i="218"/>
  <c r="AW1034" i="218"/>
  <c r="AV1034" i="218"/>
  <c r="AU1034" i="218"/>
  <c r="BD1033" i="218"/>
  <c r="AY1033" i="218"/>
  <c r="AX1033" i="218"/>
  <c r="AW1033" i="218"/>
  <c r="AV1033" i="218"/>
  <c r="AU1033" i="218"/>
  <c r="BD1032" i="218"/>
  <c r="AY1032" i="218"/>
  <c r="AX1032" i="218"/>
  <c r="AW1032" i="218"/>
  <c r="AV1032" i="218"/>
  <c r="AU1032" i="218"/>
  <c r="BD1031" i="218"/>
  <c r="AY1031" i="218"/>
  <c r="AX1031" i="218"/>
  <c r="AW1031" i="218"/>
  <c r="AV1031" i="218"/>
  <c r="AU1031" i="218"/>
  <c r="BD1030" i="218"/>
  <c r="AY1030" i="218"/>
  <c r="AX1030" i="218"/>
  <c r="AW1030" i="218"/>
  <c r="AV1030" i="218"/>
  <c r="AU1030" i="218"/>
  <c r="BD1029" i="218"/>
  <c r="AY1029" i="218"/>
  <c r="AX1029" i="218"/>
  <c r="AW1029" i="218"/>
  <c r="AV1029" i="218"/>
  <c r="AU1029" i="218"/>
  <c r="BD1028" i="218"/>
  <c r="AY1028" i="218"/>
  <c r="AX1028" i="218"/>
  <c r="AW1028" i="218"/>
  <c r="AV1028" i="218"/>
  <c r="AU1028" i="218"/>
  <c r="BD1027" i="218"/>
  <c r="AY1027" i="218"/>
  <c r="AX1027" i="218"/>
  <c r="AW1027" i="218"/>
  <c r="AV1027" i="218"/>
  <c r="AU1027" i="218"/>
  <c r="BD1026" i="218"/>
  <c r="AY1026" i="218"/>
  <c r="AX1026" i="218"/>
  <c r="AW1026" i="218"/>
  <c r="AV1026" i="218"/>
  <c r="AU1026" i="218"/>
  <c r="BD1025" i="218"/>
  <c r="AY1025" i="218"/>
  <c r="AX1025" i="218"/>
  <c r="AW1025" i="218"/>
  <c r="AV1025" i="218"/>
  <c r="AU1025" i="218"/>
  <c r="BD1024" i="218"/>
  <c r="AY1024" i="218"/>
  <c r="AX1024" i="218"/>
  <c r="AW1024" i="218"/>
  <c r="AV1024" i="218"/>
  <c r="AU1024" i="218"/>
  <c r="BD1023" i="218"/>
  <c r="AY1023" i="218"/>
  <c r="AX1023" i="218"/>
  <c r="AW1023" i="218"/>
  <c r="AV1023" i="218"/>
  <c r="AU1023" i="218"/>
  <c r="BD1022" i="218"/>
  <c r="AY1022" i="218"/>
  <c r="AX1022" i="218"/>
  <c r="AW1022" i="218"/>
  <c r="AV1022" i="218"/>
  <c r="AU1022" i="218"/>
  <c r="BD1021" i="218"/>
  <c r="AY1021" i="218"/>
  <c r="AX1021" i="218"/>
  <c r="AW1021" i="218"/>
  <c r="AV1021" i="218"/>
  <c r="AU1021" i="218"/>
  <c r="BD1020" i="218"/>
  <c r="AY1020" i="218"/>
  <c r="AX1020" i="218"/>
  <c r="AW1020" i="218"/>
  <c r="AV1020" i="218"/>
  <c r="AU1020" i="218"/>
  <c r="BD1019" i="218"/>
  <c r="AY1019" i="218"/>
  <c r="AX1019" i="218"/>
  <c r="AW1019" i="218"/>
  <c r="AV1019" i="218"/>
  <c r="AU1019" i="218"/>
  <c r="BD1018" i="218"/>
  <c r="AY1018" i="218"/>
  <c r="AX1018" i="218"/>
  <c r="AW1018" i="218"/>
  <c r="AV1018" i="218"/>
  <c r="AU1018" i="218"/>
  <c r="BD1017" i="218"/>
  <c r="AY1017" i="218"/>
  <c r="AX1017" i="218"/>
  <c r="AW1017" i="218"/>
  <c r="AV1017" i="218"/>
  <c r="AU1017" i="218"/>
  <c r="BD1016" i="218"/>
  <c r="AY1016" i="218"/>
  <c r="AX1016" i="218"/>
  <c r="AW1016" i="218"/>
  <c r="AV1016" i="218"/>
  <c r="AU1016" i="218"/>
  <c r="BD1015" i="218"/>
  <c r="AY1015" i="218"/>
  <c r="AX1015" i="218"/>
  <c r="AW1015" i="218"/>
  <c r="AV1015" i="218"/>
  <c r="AU1015" i="218"/>
  <c r="BD1014" i="218"/>
  <c r="AY1014" i="218"/>
  <c r="AX1014" i="218"/>
  <c r="AW1014" i="218"/>
  <c r="AV1014" i="218"/>
  <c r="AU1014" i="218"/>
  <c r="BD1013" i="218"/>
  <c r="AY1013" i="218"/>
  <c r="AX1013" i="218"/>
  <c r="AW1013" i="218"/>
  <c r="AV1013" i="218"/>
  <c r="AU1013" i="218"/>
  <c r="BD1012" i="218"/>
  <c r="AY1012" i="218"/>
  <c r="AX1012" i="218"/>
  <c r="AW1012" i="218"/>
  <c r="AV1012" i="218"/>
  <c r="AU1012" i="218"/>
  <c r="BD1011" i="218"/>
  <c r="AY1011" i="218"/>
  <c r="AX1011" i="218"/>
  <c r="AW1011" i="218"/>
  <c r="AV1011" i="218"/>
  <c r="AU1011" i="218"/>
  <c r="BD1010" i="218"/>
  <c r="AY1010" i="218"/>
  <c r="AX1010" i="218"/>
  <c r="AW1010" i="218"/>
  <c r="AV1010" i="218"/>
  <c r="AU1010" i="218"/>
  <c r="BD1009" i="218"/>
  <c r="AY1009" i="218"/>
  <c r="AX1009" i="218"/>
  <c r="AW1009" i="218"/>
  <c r="AV1009" i="218"/>
  <c r="AU1009" i="218"/>
  <c r="BD1008" i="218"/>
  <c r="AY1008" i="218"/>
  <c r="AX1008" i="218"/>
  <c r="AW1008" i="218"/>
  <c r="AV1008" i="218"/>
  <c r="AU1008" i="218"/>
  <c r="BD1007" i="218"/>
  <c r="AY1007" i="218"/>
  <c r="AX1007" i="218"/>
  <c r="AW1007" i="218"/>
  <c r="AV1007" i="218"/>
  <c r="AU1007" i="218"/>
  <c r="BD1006" i="218"/>
  <c r="AY1006" i="218"/>
  <c r="AX1006" i="218"/>
  <c r="AW1006" i="218"/>
  <c r="AV1006" i="218"/>
  <c r="AU1006" i="218"/>
  <c r="BD1005" i="218"/>
  <c r="AY1005" i="218"/>
  <c r="AX1005" i="218"/>
  <c r="AW1005" i="218"/>
  <c r="AV1005" i="218"/>
  <c r="AU1005" i="218"/>
  <c r="BD1004" i="218"/>
  <c r="AY1004" i="218"/>
  <c r="AX1004" i="218"/>
  <c r="AW1004" i="218"/>
  <c r="AV1004" i="218"/>
  <c r="AU1004" i="218"/>
  <c r="BD1003" i="218"/>
  <c r="AY1003" i="218"/>
  <c r="AX1003" i="218"/>
  <c r="AW1003" i="218"/>
  <c r="AV1003" i="218"/>
  <c r="AU1003" i="218"/>
  <c r="BD1002" i="218"/>
  <c r="AY1002" i="218"/>
  <c r="AX1002" i="218"/>
  <c r="AW1002" i="218"/>
  <c r="AV1002" i="218"/>
  <c r="AU1002" i="218"/>
  <c r="BD1001" i="218"/>
  <c r="AY1001" i="218"/>
  <c r="AX1001" i="218"/>
  <c r="AW1001" i="218"/>
  <c r="AV1001" i="218"/>
  <c r="AU1001" i="218"/>
  <c r="BD1000" i="218"/>
  <c r="AY1000" i="218"/>
  <c r="AX1000" i="218"/>
  <c r="AW1000" i="218"/>
  <c r="AV1000" i="218"/>
  <c r="AU1000" i="218"/>
  <c r="BD999" i="218"/>
  <c r="AY999" i="218"/>
  <c r="AX999" i="218"/>
  <c r="AW999" i="218"/>
  <c r="AV999" i="218"/>
  <c r="AU999" i="218"/>
  <c r="BD998" i="218"/>
  <c r="AY998" i="218"/>
  <c r="AX998" i="218"/>
  <c r="AW998" i="218"/>
  <c r="AV998" i="218"/>
  <c r="AU998" i="218"/>
  <c r="BD997" i="218"/>
  <c r="AY997" i="218"/>
  <c r="AX997" i="218"/>
  <c r="AW997" i="218"/>
  <c r="AV997" i="218"/>
  <c r="AU997" i="218"/>
  <c r="BD996" i="218"/>
  <c r="AY996" i="218"/>
  <c r="AX996" i="218"/>
  <c r="AW996" i="218"/>
  <c r="AV996" i="218"/>
  <c r="AU996" i="218"/>
  <c r="BD995" i="218"/>
  <c r="AY995" i="218"/>
  <c r="AX995" i="218"/>
  <c r="AW995" i="218"/>
  <c r="AV995" i="218"/>
  <c r="AU995" i="218"/>
  <c r="BD994" i="218"/>
  <c r="AY994" i="218"/>
  <c r="AX994" i="218"/>
  <c r="AW994" i="218"/>
  <c r="AV994" i="218"/>
  <c r="AU994" i="218"/>
  <c r="BD993" i="218"/>
  <c r="AY993" i="218"/>
  <c r="AX993" i="218"/>
  <c r="AW993" i="218"/>
  <c r="AV993" i="218"/>
  <c r="AU993" i="218"/>
  <c r="BD992" i="218"/>
  <c r="AY992" i="218"/>
  <c r="AX992" i="218"/>
  <c r="AW992" i="218"/>
  <c r="AV992" i="218"/>
  <c r="AU992" i="218"/>
  <c r="BD991" i="218"/>
  <c r="AY991" i="218"/>
  <c r="AX991" i="218"/>
  <c r="AW991" i="218"/>
  <c r="AV991" i="218"/>
  <c r="AU991" i="218"/>
  <c r="BD990" i="218"/>
  <c r="AY990" i="218"/>
  <c r="AX990" i="218"/>
  <c r="AW990" i="218"/>
  <c r="AV990" i="218"/>
  <c r="AU990" i="218"/>
  <c r="BD989" i="218"/>
  <c r="AY989" i="218"/>
  <c r="AX989" i="218"/>
  <c r="AW989" i="218"/>
  <c r="AV989" i="218"/>
  <c r="AU989" i="218"/>
  <c r="BD988" i="218"/>
  <c r="AY988" i="218"/>
  <c r="AX988" i="218"/>
  <c r="AW988" i="218"/>
  <c r="AV988" i="218"/>
  <c r="AU988" i="218"/>
  <c r="BD987" i="218"/>
  <c r="AY987" i="218"/>
  <c r="AX987" i="218"/>
  <c r="AW987" i="218"/>
  <c r="AV987" i="218"/>
  <c r="AU987" i="218"/>
  <c r="BD986" i="218"/>
  <c r="AY986" i="218"/>
  <c r="AX986" i="218"/>
  <c r="AW986" i="218"/>
  <c r="AV986" i="218"/>
  <c r="AU986" i="218"/>
  <c r="BD985" i="218"/>
  <c r="AY985" i="218"/>
  <c r="AX985" i="218"/>
  <c r="AW985" i="218"/>
  <c r="AV985" i="218"/>
  <c r="AU985" i="218"/>
  <c r="BD984" i="218"/>
  <c r="AY984" i="218"/>
  <c r="AX984" i="218"/>
  <c r="AW984" i="218"/>
  <c r="AV984" i="218"/>
  <c r="AU984" i="218"/>
  <c r="BD983" i="218"/>
  <c r="AY983" i="218"/>
  <c r="AX983" i="218"/>
  <c r="AW983" i="218"/>
  <c r="AV983" i="218"/>
  <c r="AU983" i="218"/>
  <c r="BD982" i="218"/>
  <c r="AY982" i="218"/>
  <c r="AX982" i="218"/>
  <c r="AW982" i="218"/>
  <c r="AV982" i="218"/>
  <c r="AU982" i="218"/>
  <c r="BD981" i="218"/>
  <c r="AY981" i="218"/>
  <c r="AX981" i="218"/>
  <c r="AW981" i="218"/>
  <c r="AV981" i="218"/>
  <c r="AU981" i="218"/>
  <c r="BD980" i="218"/>
  <c r="AY980" i="218"/>
  <c r="AX980" i="218"/>
  <c r="AW980" i="218"/>
  <c r="AV980" i="218"/>
  <c r="AU980" i="218"/>
  <c r="BD979" i="218"/>
  <c r="AY979" i="218"/>
  <c r="AX979" i="218"/>
  <c r="AW979" i="218"/>
  <c r="AV979" i="218"/>
  <c r="AU979" i="218"/>
  <c r="BD978" i="218"/>
  <c r="AY978" i="218"/>
  <c r="AX978" i="218"/>
  <c r="AW978" i="218"/>
  <c r="AV978" i="218"/>
  <c r="AU978" i="218"/>
  <c r="BD977" i="218"/>
  <c r="AY977" i="218"/>
  <c r="AX977" i="218"/>
  <c r="AW977" i="218"/>
  <c r="AV977" i="218"/>
  <c r="AU977" i="218"/>
  <c r="BD976" i="218"/>
  <c r="AY976" i="218"/>
  <c r="AX976" i="218"/>
  <c r="AW976" i="218"/>
  <c r="AV976" i="218"/>
  <c r="AU976" i="218"/>
  <c r="BD975" i="218"/>
  <c r="AY975" i="218"/>
  <c r="AX975" i="218"/>
  <c r="AW975" i="218"/>
  <c r="AV975" i="218"/>
  <c r="AU975" i="218"/>
  <c r="BD974" i="218"/>
  <c r="AY974" i="218"/>
  <c r="AX974" i="218"/>
  <c r="AW974" i="218"/>
  <c r="AV974" i="218"/>
  <c r="AU974" i="218"/>
  <c r="BD973" i="218"/>
  <c r="AY973" i="218"/>
  <c r="AX973" i="218"/>
  <c r="AW973" i="218"/>
  <c r="AV973" i="218"/>
  <c r="AU973" i="218"/>
  <c r="BD972" i="218"/>
  <c r="AY972" i="218"/>
  <c r="AX972" i="218"/>
  <c r="AW972" i="218"/>
  <c r="AV972" i="218"/>
  <c r="AU972" i="218"/>
  <c r="BD971" i="218"/>
  <c r="AY971" i="218"/>
  <c r="AX971" i="218"/>
  <c r="AW971" i="218"/>
  <c r="AV971" i="218"/>
  <c r="AU971" i="218"/>
  <c r="BD970" i="218"/>
  <c r="AY970" i="218"/>
  <c r="AX970" i="218"/>
  <c r="AW970" i="218"/>
  <c r="AV970" i="218"/>
  <c r="AU970" i="218"/>
  <c r="BD969" i="218"/>
  <c r="AY969" i="218"/>
  <c r="AX969" i="218"/>
  <c r="AW969" i="218"/>
  <c r="AV969" i="218"/>
  <c r="AU969" i="218"/>
  <c r="BD968" i="218"/>
  <c r="AY968" i="218"/>
  <c r="AX968" i="218"/>
  <c r="AW968" i="218"/>
  <c r="AV968" i="218"/>
  <c r="AU968" i="218"/>
  <c r="BD967" i="218"/>
  <c r="AY967" i="218"/>
  <c r="AX967" i="218"/>
  <c r="AW967" i="218"/>
  <c r="AV967" i="218"/>
  <c r="AU967" i="218"/>
  <c r="BD966" i="218"/>
  <c r="AY966" i="218"/>
  <c r="AX966" i="218"/>
  <c r="AW966" i="218"/>
  <c r="AV966" i="218"/>
  <c r="AU966" i="218"/>
  <c r="BD965" i="218"/>
  <c r="AY965" i="218"/>
  <c r="AX965" i="218"/>
  <c r="AW965" i="218"/>
  <c r="AV965" i="218"/>
  <c r="AU965" i="218"/>
  <c r="BD964" i="218"/>
  <c r="AY964" i="218"/>
  <c r="AX964" i="218"/>
  <c r="AW964" i="218"/>
  <c r="AV964" i="218"/>
  <c r="AU964" i="218"/>
  <c r="BD963" i="218"/>
  <c r="AY963" i="218"/>
  <c r="AX963" i="218"/>
  <c r="AW963" i="218"/>
  <c r="AV963" i="218"/>
  <c r="AU963" i="218"/>
  <c r="BD962" i="218"/>
  <c r="AY962" i="218"/>
  <c r="AX962" i="218"/>
  <c r="AW962" i="218"/>
  <c r="AV962" i="218"/>
  <c r="AU962" i="218"/>
  <c r="BD961" i="218"/>
  <c r="AY961" i="218"/>
  <c r="AX961" i="218"/>
  <c r="AW961" i="218"/>
  <c r="AV961" i="218"/>
  <c r="AU961" i="218"/>
  <c r="BD960" i="218"/>
  <c r="AY960" i="218"/>
  <c r="AX960" i="218"/>
  <c r="AW960" i="218"/>
  <c r="AV960" i="218"/>
  <c r="AU960" i="218"/>
  <c r="BD959" i="218"/>
  <c r="AY959" i="218"/>
  <c r="AX959" i="218"/>
  <c r="AW959" i="218"/>
  <c r="AV959" i="218"/>
  <c r="AU959" i="218"/>
  <c r="BD958" i="218"/>
  <c r="AY958" i="218"/>
  <c r="AX958" i="218"/>
  <c r="AW958" i="218"/>
  <c r="AV958" i="218"/>
  <c r="AU958" i="218"/>
  <c r="BD957" i="218"/>
  <c r="AY957" i="218"/>
  <c r="AX957" i="218"/>
  <c r="AW957" i="218"/>
  <c r="AV957" i="218"/>
  <c r="AU957" i="218"/>
  <c r="BD956" i="218"/>
  <c r="AY956" i="218"/>
  <c r="AX956" i="218"/>
  <c r="AW956" i="218"/>
  <c r="AV956" i="218"/>
  <c r="AU956" i="218"/>
  <c r="BD955" i="218"/>
  <c r="AY955" i="218"/>
  <c r="AX955" i="218"/>
  <c r="AW955" i="218"/>
  <c r="AV955" i="218"/>
  <c r="AU955" i="218"/>
  <c r="BD954" i="218"/>
  <c r="AY954" i="218"/>
  <c r="AX954" i="218"/>
  <c r="AW954" i="218"/>
  <c r="AV954" i="218"/>
  <c r="AU954" i="218"/>
  <c r="BD953" i="218"/>
  <c r="AY953" i="218"/>
  <c r="AX953" i="218"/>
  <c r="AW953" i="218"/>
  <c r="AV953" i="218"/>
  <c r="AU953" i="218"/>
  <c r="BD952" i="218"/>
  <c r="AY952" i="218"/>
  <c r="AX952" i="218"/>
  <c r="AW952" i="218"/>
  <c r="AV952" i="218"/>
  <c r="AU952" i="218"/>
  <c r="BD951" i="218"/>
  <c r="AY951" i="218"/>
  <c r="AX951" i="218"/>
  <c r="AW951" i="218"/>
  <c r="AV951" i="218"/>
  <c r="AU951" i="218"/>
  <c r="BD950" i="218"/>
  <c r="AY950" i="218"/>
  <c r="AX950" i="218"/>
  <c r="AW950" i="218"/>
  <c r="AV950" i="218"/>
  <c r="AU950" i="218"/>
  <c r="BD949" i="218"/>
  <c r="AY949" i="218"/>
  <c r="AX949" i="218"/>
  <c r="AW949" i="218"/>
  <c r="AV949" i="218"/>
  <c r="AU949" i="218"/>
  <c r="BD948" i="218"/>
  <c r="AY948" i="218"/>
  <c r="AX948" i="218"/>
  <c r="AW948" i="218"/>
  <c r="AV948" i="218"/>
  <c r="AU948" i="218"/>
  <c r="BD947" i="218"/>
  <c r="AY947" i="218"/>
  <c r="AX947" i="218"/>
  <c r="AW947" i="218"/>
  <c r="AV947" i="218"/>
  <c r="AU947" i="218"/>
  <c r="BD946" i="218"/>
  <c r="AY946" i="218"/>
  <c r="AX946" i="218"/>
  <c r="AW946" i="218"/>
  <c r="AV946" i="218"/>
  <c r="AU946" i="218"/>
  <c r="BD945" i="218"/>
  <c r="AY945" i="218"/>
  <c r="AX945" i="218"/>
  <c r="AW945" i="218"/>
  <c r="AV945" i="218"/>
  <c r="AU945" i="218"/>
  <c r="BD944" i="218"/>
  <c r="AY944" i="218"/>
  <c r="AX944" i="218"/>
  <c r="AW944" i="218"/>
  <c r="AV944" i="218"/>
  <c r="AU944" i="218"/>
  <c r="BD943" i="218"/>
  <c r="AY943" i="218"/>
  <c r="AX943" i="218"/>
  <c r="AW943" i="218"/>
  <c r="AV943" i="218"/>
  <c r="AU943" i="218"/>
  <c r="BD942" i="218"/>
  <c r="AY942" i="218"/>
  <c r="AX942" i="218"/>
  <c r="AW942" i="218"/>
  <c r="AV942" i="218"/>
  <c r="AU942" i="218"/>
  <c r="BD941" i="218"/>
  <c r="AY941" i="218"/>
  <c r="AX941" i="218"/>
  <c r="AW941" i="218"/>
  <c r="AV941" i="218"/>
  <c r="AU941" i="218"/>
  <c r="BD940" i="218"/>
  <c r="AY940" i="218"/>
  <c r="AX940" i="218"/>
  <c r="AW940" i="218"/>
  <c r="AV940" i="218"/>
  <c r="AU940" i="218"/>
  <c r="BD939" i="218"/>
  <c r="AY939" i="218"/>
  <c r="AX939" i="218"/>
  <c r="AW939" i="218"/>
  <c r="AV939" i="218"/>
  <c r="AU939" i="218"/>
  <c r="BD938" i="218"/>
  <c r="AY938" i="218"/>
  <c r="AX938" i="218"/>
  <c r="AW938" i="218"/>
  <c r="AV938" i="218"/>
  <c r="AU938" i="218"/>
  <c r="BD937" i="218"/>
  <c r="AY937" i="218"/>
  <c r="AX937" i="218"/>
  <c r="AW937" i="218"/>
  <c r="AV937" i="218"/>
  <c r="AU937" i="218"/>
  <c r="BD936" i="218"/>
  <c r="AY936" i="218"/>
  <c r="AX936" i="218"/>
  <c r="AW936" i="218"/>
  <c r="AV936" i="218"/>
  <c r="AU936" i="218"/>
  <c r="BD935" i="218"/>
  <c r="AY935" i="218"/>
  <c r="AX935" i="218"/>
  <c r="AW935" i="218"/>
  <c r="AV935" i="218"/>
  <c r="AU935" i="218"/>
  <c r="BD934" i="218"/>
  <c r="AY934" i="218"/>
  <c r="AX934" i="218"/>
  <c r="AW934" i="218"/>
  <c r="AV934" i="218"/>
  <c r="AU934" i="218"/>
  <c r="BD933" i="218"/>
  <c r="AY933" i="218"/>
  <c r="AX933" i="218"/>
  <c r="AW933" i="218"/>
  <c r="AV933" i="218"/>
  <c r="AU933" i="218"/>
  <c r="BD932" i="218"/>
  <c r="AY932" i="218"/>
  <c r="AX932" i="218"/>
  <c r="AW932" i="218"/>
  <c r="AV932" i="218"/>
  <c r="AU932" i="218"/>
  <c r="BD931" i="218"/>
  <c r="AY931" i="218"/>
  <c r="AX931" i="218"/>
  <c r="AW931" i="218"/>
  <c r="AV931" i="218"/>
  <c r="AU931" i="218"/>
  <c r="BD930" i="218"/>
  <c r="AY930" i="218"/>
  <c r="AX930" i="218"/>
  <c r="AW930" i="218"/>
  <c r="AV930" i="218"/>
  <c r="AU930" i="218"/>
  <c r="BD929" i="218"/>
  <c r="AY929" i="218"/>
  <c r="AX929" i="218"/>
  <c r="AW929" i="218"/>
  <c r="AV929" i="218"/>
  <c r="AU929" i="218"/>
  <c r="BD928" i="218"/>
  <c r="AY928" i="218"/>
  <c r="AX928" i="218"/>
  <c r="AW928" i="218"/>
  <c r="AV928" i="218"/>
  <c r="AU928" i="218"/>
  <c r="BD927" i="218"/>
  <c r="AY927" i="218"/>
  <c r="AX927" i="218"/>
  <c r="AW927" i="218"/>
  <c r="AV927" i="218"/>
  <c r="AU927" i="218"/>
  <c r="BD926" i="218"/>
  <c r="AY926" i="218"/>
  <c r="AX926" i="218"/>
  <c r="AW926" i="218"/>
  <c r="AV926" i="218"/>
  <c r="AU926" i="218"/>
  <c r="BD925" i="218"/>
  <c r="AY925" i="218"/>
  <c r="AX925" i="218"/>
  <c r="AW925" i="218"/>
  <c r="AV925" i="218"/>
  <c r="AU925" i="218"/>
  <c r="BD924" i="218"/>
  <c r="AY924" i="218"/>
  <c r="AX924" i="218"/>
  <c r="AW924" i="218"/>
  <c r="AV924" i="218"/>
  <c r="AU924" i="218"/>
  <c r="BD923" i="218"/>
  <c r="AY923" i="218"/>
  <c r="AX923" i="218"/>
  <c r="AW923" i="218"/>
  <c r="AV923" i="218"/>
  <c r="AU923" i="218"/>
  <c r="BD922" i="218"/>
  <c r="AY922" i="218"/>
  <c r="AX922" i="218"/>
  <c r="AW922" i="218"/>
  <c r="AV922" i="218"/>
  <c r="AU922" i="218"/>
  <c r="BD921" i="218"/>
  <c r="AY921" i="218"/>
  <c r="AX921" i="218"/>
  <c r="AW921" i="218"/>
  <c r="AV921" i="218"/>
  <c r="AU921" i="218"/>
  <c r="BD920" i="218"/>
  <c r="AY920" i="218"/>
  <c r="AX920" i="218"/>
  <c r="AW920" i="218"/>
  <c r="AV920" i="218"/>
  <c r="AU920" i="218"/>
  <c r="BD919" i="218"/>
  <c r="AY919" i="218"/>
  <c r="AX919" i="218"/>
  <c r="AW919" i="218"/>
  <c r="AV919" i="218"/>
  <c r="AU919" i="218"/>
  <c r="BD918" i="218"/>
  <c r="AY918" i="218"/>
  <c r="AX918" i="218"/>
  <c r="AW918" i="218"/>
  <c r="AV918" i="218"/>
  <c r="AU918" i="218"/>
  <c r="BD917" i="218"/>
  <c r="AY917" i="218"/>
  <c r="AX917" i="218"/>
  <c r="AW917" i="218"/>
  <c r="AV917" i="218"/>
  <c r="AU917" i="218"/>
  <c r="BD916" i="218"/>
  <c r="AY916" i="218"/>
  <c r="AX916" i="218"/>
  <c r="AW916" i="218"/>
  <c r="AV916" i="218"/>
  <c r="AU916" i="218"/>
  <c r="BD915" i="218"/>
  <c r="AY915" i="218"/>
  <c r="AX915" i="218"/>
  <c r="AW915" i="218"/>
  <c r="AV915" i="218"/>
  <c r="AU915" i="218"/>
  <c r="BD914" i="218"/>
  <c r="AY914" i="218"/>
  <c r="AX914" i="218"/>
  <c r="AW914" i="218"/>
  <c r="AV914" i="218"/>
  <c r="AU914" i="218"/>
  <c r="BD913" i="218"/>
  <c r="AY913" i="218"/>
  <c r="AX913" i="218"/>
  <c r="AW913" i="218"/>
  <c r="AV913" i="218"/>
  <c r="AU913" i="218"/>
  <c r="BD912" i="218"/>
  <c r="AY912" i="218"/>
  <c r="AX912" i="218"/>
  <c r="AW912" i="218"/>
  <c r="AV912" i="218"/>
  <c r="AU912" i="218"/>
  <c r="BD911" i="218"/>
  <c r="AY911" i="218"/>
  <c r="AX911" i="218"/>
  <c r="AW911" i="218"/>
  <c r="AV911" i="218"/>
  <c r="AU911" i="218"/>
  <c r="BD910" i="218"/>
  <c r="AY910" i="218"/>
  <c r="AX910" i="218"/>
  <c r="AW910" i="218"/>
  <c r="AV910" i="218"/>
  <c r="AU910" i="218"/>
  <c r="BD909" i="218"/>
  <c r="AY909" i="218"/>
  <c r="AX909" i="218"/>
  <c r="AW909" i="218"/>
  <c r="AV909" i="218"/>
  <c r="AU909" i="218"/>
  <c r="BD908" i="218"/>
  <c r="AY908" i="218"/>
  <c r="AX908" i="218"/>
  <c r="AW908" i="218"/>
  <c r="AV908" i="218"/>
  <c r="AU908" i="218"/>
  <c r="BD907" i="218"/>
  <c r="AY907" i="218"/>
  <c r="AX907" i="218"/>
  <c r="AW907" i="218"/>
  <c r="AV907" i="218"/>
  <c r="AU907" i="218"/>
  <c r="BD906" i="218"/>
  <c r="AY906" i="218"/>
  <c r="AX906" i="218"/>
  <c r="AW906" i="218"/>
  <c r="AV906" i="218"/>
  <c r="AU906" i="218"/>
  <c r="BD905" i="218"/>
  <c r="AY905" i="218"/>
  <c r="AX905" i="218"/>
  <c r="AW905" i="218"/>
  <c r="AV905" i="218"/>
  <c r="AU905" i="218"/>
  <c r="BD904" i="218"/>
  <c r="AY904" i="218"/>
  <c r="AX904" i="218"/>
  <c r="AW904" i="218"/>
  <c r="AV904" i="218"/>
  <c r="AU904" i="218"/>
  <c r="BD903" i="218"/>
  <c r="AY903" i="218"/>
  <c r="AX903" i="218"/>
  <c r="AW903" i="218"/>
  <c r="AV903" i="218"/>
  <c r="AU903" i="218"/>
  <c r="BD902" i="218"/>
  <c r="AY902" i="218"/>
  <c r="AX902" i="218"/>
  <c r="AW902" i="218"/>
  <c r="AV902" i="218"/>
  <c r="AU902" i="218"/>
  <c r="BD901" i="218"/>
  <c r="AY901" i="218"/>
  <c r="AX901" i="218"/>
  <c r="AW901" i="218"/>
  <c r="AV901" i="218"/>
  <c r="AU901" i="218"/>
  <c r="BD900" i="218"/>
  <c r="AY900" i="218"/>
  <c r="AX900" i="218"/>
  <c r="AW900" i="218"/>
  <c r="AV900" i="218"/>
  <c r="AU900" i="218"/>
  <c r="BD899" i="218"/>
  <c r="AY899" i="218"/>
  <c r="AX899" i="218"/>
  <c r="AW899" i="218"/>
  <c r="AV899" i="218"/>
  <c r="AU899" i="218"/>
  <c r="BD898" i="218"/>
  <c r="AY898" i="218"/>
  <c r="AX898" i="218"/>
  <c r="AW898" i="218"/>
  <c r="AV898" i="218"/>
  <c r="AU898" i="218"/>
  <c r="BD897" i="218"/>
  <c r="AY897" i="218"/>
  <c r="AX897" i="218"/>
  <c r="AW897" i="218"/>
  <c r="AV897" i="218"/>
  <c r="AU897" i="218"/>
  <c r="BD896" i="218"/>
  <c r="AY896" i="218"/>
  <c r="AX896" i="218"/>
  <c r="AW896" i="218"/>
  <c r="AV896" i="218"/>
  <c r="AU896" i="218"/>
  <c r="BD895" i="218"/>
  <c r="AY895" i="218"/>
  <c r="AX895" i="218"/>
  <c r="AW895" i="218"/>
  <c r="AV895" i="218"/>
  <c r="AU895" i="218"/>
  <c r="BD894" i="218"/>
  <c r="AY894" i="218"/>
  <c r="AX894" i="218"/>
  <c r="AW894" i="218"/>
  <c r="AV894" i="218"/>
  <c r="AU894" i="218"/>
  <c r="BD893" i="218"/>
  <c r="AY893" i="218"/>
  <c r="AX893" i="218"/>
  <c r="AW893" i="218"/>
  <c r="AV893" i="218"/>
  <c r="AU893" i="218"/>
  <c r="BD892" i="218"/>
  <c r="AY892" i="218"/>
  <c r="AX892" i="218"/>
  <c r="AW892" i="218"/>
  <c r="AV892" i="218"/>
  <c r="AU892" i="218"/>
  <c r="BD891" i="218"/>
  <c r="AY891" i="218"/>
  <c r="AX891" i="218"/>
  <c r="AW891" i="218"/>
  <c r="AV891" i="218"/>
  <c r="AU891" i="218"/>
  <c r="BD890" i="218"/>
  <c r="AY890" i="218"/>
  <c r="AX890" i="218"/>
  <c r="AW890" i="218"/>
  <c r="AV890" i="218"/>
  <c r="AU890" i="218"/>
  <c r="BD889" i="218"/>
  <c r="AY889" i="218"/>
  <c r="AX889" i="218"/>
  <c r="AW889" i="218"/>
  <c r="AV889" i="218"/>
  <c r="AU889" i="218"/>
  <c r="BD888" i="218"/>
  <c r="AY888" i="218"/>
  <c r="AX888" i="218"/>
  <c r="AW888" i="218"/>
  <c r="AV888" i="218"/>
  <c r="AU888" i="218"/>
  <c r="BD887" i="218"/>
  <c r="AY887" i="218"/>
  <c r="AX887" i="218"/>
  <c r="AW887" i="218"/>
  <c r="AV887" i="218"/>
  <c r="AU887" i="218"/>
  <c r="BD886" i="218"/>
  <c r="AY886" i="218"/>
  <c r="AX886" i="218"/>
  <c r="AW886" i="218"/>
  <c r="AV886" i="218"/>
  <c r="AU886" i="218"/>
  <c r="BD885" i="218"/>
  <c r="AY885" i="218"/>
  <c r="AX885" i="218"/>
  <c r="AW885" i="218"/>
  <c r="AV885" i="218"/>
  <c r="AU885" i="218"/>
  <c r="BD884" i="218"/>
  <c r="AY884" i="218"/>
  <c r="AX884" i="218"/>
  <c r="AW884" i="218"/>
  <c r="AV884" i="218"/>
  <c r="AU884" i="218"/>
  <c r="BD883" i="218"/>
  <c r="AY883" i="218"/>
  <c r="AX883" i="218"/>
  <c r="AW883" i="218"/>
  <c r="AV883" i="218"/>
  <c r="AU883" i="218"/>
  <c r="BD882" i="218"/>
  <c r="AY882" i="218"/>
  <c r="AX882" i="218"/>
  <c r="AW882" i="218"/>
  <c r="AV882" i="218"/>
  <c r="AU882" i="218"/>
  <c r="BD881" i="218"/>
  <c r="AY881" i="218"/>
  <c r="AX881" i="218"/>
  <c r="AW881" i="218"/>
  <c r="AV881" i="218"/>
  <c r="AU881" i="218"/>
  <c r="BD880" i="218"/>
  <c r="AY880" i="218"/>
  <c r="AX880" i="218"/>
  <c r="AW880" i="218"/>
  <c r="AV880" i="218"/>
  <c r="AU880" i="218"/>
  <c r="BD879" i="218"/>
  <c r="AY879" i="218"/>
  <c r="AX879" i="218"/>
  <c r="AW879" i="218"/>
  <c r="AV879" i="218"/>
  <c r="AU879" i="218"/>
  <c r="BD878" i="218"/>
  <c r="AY878" i="218"/>
  <c r="AX878" i="218"/>
  <c r="AW878" i="218"/>
  <c r="AV878" i="218"/>
  <c r="AU878" i="218"/>
  <c r="BD877" i="218"/>
  <c r="AY877" i="218"/>
  <c r="AX877" i="218"/>
  <c r="AW877" i="218"/>
  <c r="AV877" i="218"/>
  <c r="AU877" i="218"/>
  <c r="BD876" i="218"/>
  <c r="AY876" i="218"/>
  <c r="AX876" i="218"/>
  <c r="AW876" i="218"/>
  <c r="AV876" i="218"/>
  <c r="AU876" i="218"/>
  <c r="BD875" i="218"/>
  <c r="AY875" i="218"/>
  <c r="AX875" i="218"/>
  <c r="AW875" i="218"/>
  <c r="AV875" i="218"/>
  <c r="AU875" i="218"/>
  <c r="BD874" i="218"/>
  <c r="AY874" i="218"/>
  <c r="AX874" i="218"/>
  <c r="AW874" i="218"/>
  <c r="AV874" i="218"/>
  <c r="AU874" i="218"/>
  <c r="BD873" i="218"/>
  <c r="AY873" i="218"/>
  <c r="AX873" i="218"/>
  <c r="AW873" i="218"/>
  <c r="AV873" i="218"/>
  <c r="AU873" i="218"/>
  <c r="BD872" i="218"/>
  <c r="AY872" i="218"/>
  <c r="AX872" i="218"/>
  <c r="AW872" i="218"/>
  <c r="AV872" i="218"/>
  <c r="AU872" i="218"/>
  <c r="BD871" i="218"/>
  <c r="AY871" i="218"/>
  <c r="AX871" i="218"/>
  <c r="AW871" i="218"/>
  <c r="AV871" i="218"/>
  <c r="AU871" i="218"/>
  <c r="BD870" i="218"/>
  <c r="AY870" i="218"/>
  <c r="AX870" i="218"/>
  <c r="AW870" i="218"/>
  <c r="AV870" i="218"/>
  <c r="AU870" i="218"/>
  <c r="BD869" i="218"/>
  <c r="AY869" i="218"/>
  <c r="AX869" i="218"/>
  <c r="AW869" i="218"/>
  <c r="AV869" i="218"/>
  <c r="AU869" i="218"/>
  <c r="BD868" i="218"/>
  <c r="AY868" i="218"/>
  <c r="AX868" i="218"/>
  <c r="AW868" i="218"/>
  <c r="AV868" i="218"/>
  <c r="AU868" i="218"/>
  <c r="BD867" i="218"/>
  <c r="AY867" i="218"/>
  <c r="AX867" i="218"/>
  <c r="AW867" i="218"/>
  <c r="AV867" i="218"/>
  <c r="AU867" i="218"/>
  <c r="BD866" i="218"/>
  <c r="AY866" i="218"/>
  <c r="AX866" i="218"/>
  <c r="AW866" i="218"/>
  <c r="AV866" i="218"/>
  <c r="AU866" i="218"/>
  <c r="BD865" i="218"/>
  <c r="AY865" i="218"/>
  <c r="AX865" i="218"/>
  <c r="AW865" i="218"/>
  <c r="AV865" i="218"/>
  <c r="AU865" i="218"/>
  <c r="BD864" i="218"/>
  <c r="AY864" i="218"/>
  <c r="AX864" i="218"/>
  <c r="AW864" i="218"/>
  <c r="AV864" i="218"/>
  <c r="AU864" i="218"/>
  <c r="BD863" i="218"/>
  <c r="AY863" i="218"/>
  <c r="AX863" i="218"/>
  <c r="AW863" i="218"/>
  <c r="AV863" i="218"/>
  <c r="AU863" i="218"/>
  <c r="BD862" i="218"/>
  <c r="AY862" i="218"/>
  <c r="AX862" i="218"/>
  <c r="AW862" i="218"/>
  <c r="AV862" i="218"/>
  <c r="AU862" i="218"/>
  <c r="BD861" i="218"/>
  <c r="AY861" i="218"/>
  <c r="AX861" i="218"/>
  <c r="AW861" i="218"/>
  <c r="AV861" i="218"/>
  <c r="AU861" i="218"/>
  <c r="BD860" i="218"/>
  <c r="AY860" i="218"/>
  <c r="AX860" i="218"/>
  <c r="AW860" i="218"/>
  <c r="AV860" i="218"/>
  <c r="AU860" i="218"/>
  <c r="BD859" i="218"/>
  <c r="AY859" i="218"/>
  <c r="AX859" i="218"/>
  <c r="AW859" i="218"/>
  <c r="AV859" i="218"/>
  <c r="AU859" i="218"/>
  <c r="BD858" i="218"/>
  <c r="AY858" i="218"/>
  <c r="AX858" i="218"/>
  <c r="AW858" i="218"/>
  <c r="AV858" i="218"/>
  <c r="AU858" i="218"/>
  <c r="BD857" i="218"/>
  <c r="AY857" i="218"/>
  <c r="AX857" i="218"/>
  <c r="AW857" i="218"/>
  <c r="AV857" i="218"/>
  <c r="AU857" i="218"/>
  <c r="BD856" i="218"/>
  <c r="AY856" i="218"/>
  <c r="AX856" i="218"/>
  <c r="AW856" i="218"/>
  <c r="AV856" i="218"/>
  <c r="AU856" i="218"/>
  <c r="BD855" i="218"/>
  <c r="AY855" i="218"/>
  <c r="AX855" i="218"/>
  <c r="AW855" i="218"/>
  <c r="AV855" i="218"/>
  <c r="AU855" i="218"/>
  <c r="BD854" i="218"/>
  <c r="AY854" i="218"/>
  <c r="AX854" i="218"/>
  <c r="AW854" i="218"/>
  <c r="AV854" i="218"/>
  <c r="AU854" i="218"/>
  <c r="BD853" i="218"/>
  <c r="AY853" i="218"/>
  <c r="AX853" i="218"/>
  <c r="AW853" i="218"/>
  <c r="AV853" i="218"/>
  <c r="AU853" i="218"/>
  <c r="BD852" i="218"/>
  <c r="AY852" i="218"/>
  <c r="AX852" i="218"/>
  <c r="AW852" i="218"/>
  <c r="AV852" i="218"/>
  <c r="AU852" i="218"/>
  <c r="BD851" i="218"/>
  <c r="AY851" i="218"/>
  <c r="AX851" i="218"/>
  <c r="AW851" i="218"/>
  <c r="AV851" i="218"/>
  <c r="AU851" i="218"/>
  <c r="BD850" i="218"/>
  <c r="AY850" i="218"/>
  <c r="AX850" i="218"/>
  <c r="AW850" i="218"/>
  <c r="AV850" i="218"/>
  <c r="AU850" i="218"/>
  <c r="BD849" i="218"/>
  <c r="AY849" i="218"/>
  <c r="AX849" i="218"/>
  <c r="AW849" i="218"/>
  <c r="AV849" i="218"/>
  <c r="AU849" i="218"/>
  <c r="BD848" i="218"/>
  <c r="AY848" i="218"/>
  <c r="AX848" i="218"/>
  <c r="AW848" i="218"/>
  <c r="AV848" i="218"/>
  <c r="AU848" i="218"/>
  <c r="BD847" i="218"/>
  <c r="AY847" i="218"/>
  <c r="AX847" i="218"/>
  <c r="AW847" i="218"/>
  <c r="AV847" i="218"/>
  <c r="AU847" i="218"/>
  <c r="BD846" i="218"/>
  <c r="AY846" i="218"/>
  <c r="AX846" i="218"/>
  <c r="AW846" i="218"/>
  <c r="AV846" i="218"/>
  <c r="AU846" i="218"/>
  <c r="BD845" i="218"/>
  <c r="AY845" i="218"/>
  <c r="AX845" i="218"/>
  <c r="AW845" i="218"/>
  <c r="AV845" i="218"/>
  <c r="AU845" i="218"/>
  <c r="BD844" i="218"/>
  <c r="AY844" i="218"/>
  <c r="AX844" i="218"/>
  <c r="AW844" i="218"/>
  <c r="AV844" i="218"/>
  <c r="AU844" i="218"/>
  <c r="BD843" i="218"/>
  <c r="AY843" i="218"/>
  <c r="AX843" i="218"/>
  <c r="AW843" i="218"/>
  <c r="AV843" i="218"/>
  <c r="AU843" i="218"/>
  <c r="BD842" i="218"/>
  <c r="AY842" i="218"/>
  <c r="AX842" i="218"/>
  <c r="AW842" i="218"/>
  <c r="AV842" i="218"/>
  <c r="AU842" i="218"/>
  <c r="BD841" i="218"/>
  <c r="AY841" i="218"/>
  <c r="AX841" i="218"/>
  <c r="AW841" i="218"/>
  <c r="AV841" i="218"/>
  <c r="AU841" i="218"/>
  <c r="BD840" i="218"/>
  <c r="AY840" i="218"/>
  <c r="AX840" i="218"/>
  <c r="AW840" i="218"/>
  <c r="AV840" i="218"/>
  <c r="AU840" i="218"/>
  <c r="BD839" i="218"/>
  <c r="AY839" i="218"/>
  <c r="AX839" i="218"/>
  <c r="AW839" i="218"/>
  <c r="AV839" i="218"/>
  <c r="AU839" i="218"/>
  <c r="BD838" i="218"/>
  <c r="AY838" i="218"/>
  <c r="AX838" i="218"/>
  <c r="AW838" i="218"/>
  <c r="AV838" i="218"/>
  <c r="AU838" i="218"/>
  <c r="BD837" i="218"/>
  <c r="AY837" i="218"/>
  <c r="AX837" i="218"/>
  <c r="AW837" i="218"/>
  <c r="AV837" i="218"/>
  <c r="AU837" i="218"/>
  <c r="BD836" i="218"/>
  <c r="AY836" i="218"/>
  <c r="AX836" i="218"/>
  <c r="AW836" i="218"/>
  <c r="AV836" i="218"/>
  <c r="AU836" i="218"/>
  <c r="BD835" i="218"/>
  <c r="AY835" i="218"/>
  <c r="AX835" i="218"/>
  <c r="AW835" i="218"/>
  <c r="AV835" i="218"/>
  <c r="AU835" i="218"/>
  <c r="BD834" i="218"/>
  <c r="AY834" i="218"/>
  <c r="AX834" i="218"/>
  <c r="AW834" i="218"/>
  <c r="AV834" i="218"/>
  <c r="AU834" i="218"/>
  <c r="BD833" i="218"/>
  <c r="AY833" i="218"/>
  <c r="AX833" i="218"/>
  <c r="AW833" i="218"/>
  <c r="AV833" i="218"/>
  <c r="AU833" i="218"/>
  <c r="BD832" i="218"/>
  <c r="AY832" i="218"/>
  <c r="AX832" i="218"/>
  <c r="AW832" i="218"/>
  <c r="AV832" i="218"/>
  <c r="AU832" i="218"/>
  <c r="BD831" i="218"/>
  <c r="AY831" i="218"/>
  <c r="AX831" i="218"/>
  <c r="AW831" i="218"/>
  <c r="AV831" i="218"/>
  <c r="AU831" i="218"/>
  <c r="BD830" i="218"/>
  <c r="AY830" i="218"/>
  <c r="AX830" i="218"/>
  <c r="AW830" i="218"/>
  <c r="AV830" i="218"/>
  <c r="AU830" i="218"/>
  <c r="BD829" i="218"/>
  <c r="AY829" i="218"/>
  <c r="AX829" i="218"/>
  <c r="AW829" i="218"/>
  <c r="AV829" i="218"/>
  <c r="AU829" i="218"/>
  <c r="BD828" i="218"/>
  <c r="AY828" i="218"/>
  <c r="AX828" i="218"/>
  <c r="AW828" i="218"/>
  <c r="AV828" i="218"/>
  <c r="AU828" i="218"/>
  <c r="BD827" i="218"/>
  <c r="AY827" i="218"/>
  <c r="AX827" i="218"/>
  <c r="AW827" i="218"/>
  <c r="AV827" i="218"/>
  <c r="AU827" i="218"/>
  <c r="BD826" i="218"/>
  <c r="AY826" i="218"/>
  <c r="AX826" i="218"/>
  <c r="AW826" i="218"/>
  <c r="AV826" i="218"/>
  <c r="AU826" i="218"/>
  <c r="BD825" i="218"/>
  <c r="AY825" i="218"/>
  <c r="AX825" i="218"/>
  <c r="AW825" i="218"/>
  <c r="AV825" i="218"/>
  <c r="AU825" i="218"/>
  <c r="BD824" i="218"/>
  <c r="AY824" i="218"/>
  <c r="AX824" i="218"/>
  <c r="AW824" i="218"/>
  <c r="AV824" i="218"/>
  <c r="AU824" i="218"/>
  <c r="BD823" i="218"/>
  <c r="AY823" i="218"/>
  <c r="AX823" i="218"/>
  <c r="AW823" i="218"/>
  <c r="AV823" i="218"/>
  <c r="AU823" i="218"/>
  <c r="BD822" i="218"/>
  <c r="AY822" i="218"/>
  <c r="AX822" i="218"/>
  <c r="AW822" i="218"/>
  <c r="AV822" i="218"/>
  <c r="AU822" i="218"/>
  <c r="BD821" i="218"/>
  <c r="AY821" i="218"/>
  <c r="AX821" i="218"/>
  <c r="AW821" i="218"/>
  <c r="AV821" i="218"/>
  <c r="AU821" i="218"/>
  <c r="BD820" i="218"/>
  <c r="AY820" i="218"/>
  <c r="AX820" i="218"/>
  <c r="AW820" i="218"/>
  <c r="AV820" i="218"/>
  <c r="AU820" i="218"/>
  <c r="BD819" i="218"/>
  <c r="AY819" i="218"/>
  <c r="AX819" i="218"/>
  <c r="AW819" i="218"/>
  <c r="AV819" i="218"/>
  <c r="AU819" i="218"/>
  <c r="BD818" i="218"/>
  <c r="AY818" i="218"/>
  <c r="AX818" i="218"/>
  <c r="AW818" i="218"/>
  <c r="AV818" i="218"/>
  <c r="AU818" i="218"/>
  <c r="BD817" i="218"/>
  <c r="AY817" i="218"/>
  <c r="AX817" i="218"/>
  <c r="AW817" i="218"/>
  <c r="AV817" i="218"/>
  <c r="AU817" i="218"/>
  <c r="BD816" i="218"/>
  <c r="AY816" i="218"/>
  <c r="AX816" i="218"/>
  <c r="AW816" i="218"/>
  <c r="AV816" i="218"/>
  <c r="AU816" i="218"/>
  <c r="BD815" i="218"/>
  <c r="AY815" i="218"/>
  <c r="AX815" i="218"/>
  <c r="AW815" i="218"/>
  <c r="AV815" i="218"/>
  <c r="AU815" i="218"/>
  <c r="BD814" i="218"/>
  <c r="AY814" i="218"/>
  <c r="AX814" i="218"/>
  <c r="AW814" i="218"/>
  <c r="AV814" i="218"/>
  <c r="AU814" i="218"/>
  <c r="BD813" i="218"/>
  <c r="AY813" i="218"/>
  <c r="AX813" i="218"/>
  <c r="AW813" i="218"/>
  <c r="AV813" i="218"/>
  <c r="AU813" i="218"/>
  <c r="BD812" i="218"/>
  <c r="AY812" i="218"/>
  <c r="AX812" i="218"/>
  <c r="AW812" i="218"/>
  <c r="AV812" i="218"/>
  <c r="AU812" i="218"/>
  <c r="BD811" i="218"/>
  <c r="AY811" i="218"/>
  <c r="AX811" i="218"/>
  <c r="AW811" i="218"/>
  <c r="AV811" i="218"/>
  <c r="AU811" i="218"/>
  <c r="BD810" i="218"/>
  <c r="AY810" i="218"/>
  <c r="AX810" i="218"/>
  <c r="AW810" i="218"/>
  <c r="AV810" i="218"/>
  <c r="AU810" i="218"/>
  <c r="BD809" i="218"/>
  <c r="AY809" i="218"/>
  <c r="AX809" i="218"/>
  <c r="AW809" i="218"/>
  <c r="AV809" i="218"/>
  <c r="AU809" i="218"/>
  <c r="BD808" i="218"/>
  <c r="AY808" i="218"/>
  <c r="AX808" i="218"/>
  <c r="AW808" i="218"/>
  <c r="AV808" i="218"/>
  <c r="AU808" i="218"/>
  <c r="BD807" i="218"/>
  <c r="AY807" i="218"/>
  <c r="AX807" i="218"/>
  <c r="AW807" i="218"/>
  <c r="AV807" i="218"/>
  <c r="AU807" i="218"/>
  <c r="BD806" i="218"/>
  <c r="AY806" i="218"/>
  <c r="AX806" i="218"/>
  <c r="AW806" i="218"/>
  <c r="AV806" i="218"/>
  <c r="AU806" i="218"/>
  <c r="BD805" i="218"/>
  <c r="AY805" i="218"/>
  <c r="AX805" i="218"/>
  <c r="AW805" i="218"/>
  <c r="AV805" i="218"/>
  <c r="AU805" i="218"/>
  <c r="BD804" i="218"/>
  <c r="AY804" i="218"/>
  <c r="AX804" i="218"/>
  <c r="AW804" i="218"/>
  <c r="AV804" i="218"/>
  <c r="AU804" i="218"/>
  <c r="BD803" i="218"/>
  <c r="AY803" i="218"/>
  <c r="AX803" i="218"/>
  <c r="AW803" i="218"/>
  <c r="AV803" i="218"/>
  <c r="AU803" i="218"/>
  <c r="BD802" i="218"/>
  <c r="AY802" i="218"/>
  <c r="AX802" i="218"/>
  <c r="AW802" i="218"/>
  <c r="AV802" i="218"/>
  <c r="AU802" i="218"/>
  <c r="BD801" i="218"/>
  <c r="AY801" i="218"/>
  <c r="AX801" i="218"/>
  <c r="AW801" i="218"/>
  <c r="AV801" i="218"/>
  <c r="AU801" i="218"/>
  <c r="BD800" i="218"/>
  <c r="AY800" i="218"/>
  <c r="AX800" i="218"/>
  <c r="AW800" i="218"/>
  <c r="AV800" i="218"/>
  <c r="AU800" i="218"/>
  <c r="BD799" i="218"/>
  <c r="AY799" i="218"/>
  <c r="AX799" i="218"/>
  <c r="AW799" i="218"/>
  <c r="AV799" i="218"/>
  <c r="AU799" i="218"/>
  <c r="BD798" i="218"/>
  <c r="AY798" i="218"/>
  <c r="AX798" i="218"/>
  <c r="AW798" i="218"/>
  <c r="AV798" i="218"/>
  <c r="AU798" i="218"/>
  <c r="BD797" i="218"/>
  <c r="AY797" i="218"/>
  <c r="AX797" i="218"/>
  <c r="AW797" i="218"/>
  <c r="AV797" i="218"/>
  <c r="AU797" i="218"/>
  <c r="BD796" i="218"/>
  <c r="AY796" i="218"/>
  <c r="AX796" i="218"/>
  <c r="AW796" i="218"/>
  <c r="AV796" i="218"/>
  <c r="AU796" i="218"/>
  <c r="BD795" i="218"/>
  <c r="AY795" i="218"/>
  <c r="AX795" i="218"/>
  <c r="AW795" i="218"/>
  <c r="AV795" i="218"/>
  <c r="AU795" i="218"/>
  <c r="BD794" i="218"/>
  <c r="AY794" i="218"/>
  <c r="AX794" i="218"/>
  <c r="AW794" i="218"/>
  <c r="AV794" i="218"/>
  <c r="AU794" i="218"/>
  <c r="BD793" i="218"/>
  <c r="AY793" i="218"/>
  <c r="AX793" i="218"/>
  <c r="AW793" i="218"/>
  <c r="AV793" i="218"/>
  <c r="AU793" i="218"/>
  <c r="BD792" i="218"/>
  <c r="AY792" i="218"/>
  <c r="AX792" i="218"/>
  <c r="AW792" i="218"/>
  <c r="AV792" i="218"/>
  <c r="AU792" i="218"/>
  <c r="BD791" i="218"/>
  <c r="AY791" i="218"/>
  <c r="AX791" i="218"/>
  <c r="AW791" i="218"/>
  <c r="AV791" i="218"/>
  <c r="AU791" i="218"/>
  <c r="BD790" i="218"/>
  <c r="AY790" i="218"/>
  <c r="AX790" i="218"/>
  <c r="AW790" i="218"/>
  <c r="AV790" i="218"/>
  <c r="AU790" i="218"/>
  <c r="BD789" i="218"/>
  <c r="AY789" i="218"/>
  <c r="AX789" i="218"/>
  <c r="AW789" i="218"/>
  <c r="AV789" i="218"/>
  <c r="AU789" i="218"/>
  <c r="BD788" i="218"/>
  <c r="AY788" i="218"/>
  <c r="AX788" i="218"/>
  <c r="AW788" i="218"/>
  <c r="AV788" i="218"/>
  <c r="AU788" i="218"/>
  <c r="BD787" i="218"/>
  <c r="AY787" i="218"/>
  <c r="AX787" i="218"/>
  <c r="AW787" i="218"/>
  <c r="AV787" i="218"/>
  <c r="AU787" i="218"/>
  <c r="BD786" i="218"/>
  <c r="AY786" i="218"/>
  <c r="AX786" i="218"/>
  <c r="AW786" i="218"/>
  <c r="AV786" i="218"/>
  <c r="AU786" i="218"/>
  <c r="BD785" i="218"/>
  <c r="AY785" i="218"/>
  <c r="AX785" i="218"/>
  <c r="AW785" i="218"/>
  <c r="AV785" i="218"/>
  <c r="AU785" i="218"/>
  <c r="BD784" i="218"/>
  <c r="AY784" i="218"/>
  <c r="AX784" i="218"/>
  <c r="AW784" i="218"/>
  <c r="AV784" i="218"/>
  <c r="AU784" i="218"/>
  <c r="BD783" i="218"/>
  <c r="AY783" i="218"/>
  <c r="AX783" i="218"/>
  <c r="AW783" i="218"/>
  <c r="AV783" i="218"/>
  <c r="AU783" i="218"/>
  <c r="BD782" i="218"/>
  <c r="AY782" i="218"/>
  <c r="AX782" i="218"/>
  <c r="AW782" i="218"/>
  <c r="AV782" i="218"/>
  <c r="AU782" i="218"/>
  <c r="BD781" i="218"/>
  <c r="AY781" i="218"/>
  <c r="AX781" i="218"/>
  <c r="AW781" i="218"/>
  <c r="AV781" i="218"/>
  <c r="AU781" i="218"/>
  <c r="BD780" i="218"/>
  <c r="AY780" i="218"/>
  <c r="AX780" i="218"/>
  <c r="AW780" i="218"/>
  <c r="AV780" i="218"/>
  <c r="AU780" i="218"/>
  <c r="BD779" i="218"/>
  <c r="AY779" i="218"/>
  <c r="AX779" i="218"/>
  <c r="AW779" i="218"/>
  <c r="AV779" i="218"/>
  <c r="AU779" i="218"/>
  <c r="BD778" i="218"/>
  <c r="AY778" i="218"/>
  <c r="AX778" i="218"/>
  <c r="AW778" i="218"/>
  <c r="AV778" i="218"/>
  <c r="AU778" i="218"/>
  <c r="BD777" i="218"/>
  <c r="AY777" i="218"/>
  <c r="AX777" i="218"/>
  <c r="AW777" i="218"/>
  <c r="AV777" i="218"/>
  <c r="AU777" i="218"/>
  <c r="BD776" i="218"/>
  <c r="AY776" i="218"/>
  <c r="AX776" i="218"/>
  <c r="AW776" i="218"/>
  <c r="AV776" i="218"/>
  <c r="AU776" i="218"/>
  <c r="BD775" i="218"/>
  <c r="AY775" i="218"/>
  <c r="AX775" i="218"/>
  <c r="AW775" i="218"/>
  <c r="AV775" i="218"/>
  <c r="AU775" i="218"/>
  <c r="BD774" i="218"/>
  <c r="AY774" i="218"/>
  <c r="AX774" i="218"/>
  <c r="AW774" i="218"/>
  <c r="AV774" i="218"/>
  <c r="AU774" i="218"/>
  <c r="BD773" i="218"/>
  <c r="AY773" i="218"/>
  <c r="AX773" i="218"/>
  <c r="AW773" i="218"/>
  <c r="AV773" i="218"/>
  <c r="AU773" i="218"/>
  <c r="BD772" i="218"/>
  <c r="AY772" i="218"/>
  <c r="AX772" i="218"/>
  <c r="AW772" i="218"/>
  <c r="AV772" i="218"/>
  <c r="AU772" i="218"/>
  <c r="BD771" i="218"/>
  <c r="AY771" i="218"/>
  <c r="AX771" i="218"/>
  <c r="AW771" i="218"/>
  <c r="AV771" i="218"/>
  <c r="AU771" i="218"/>
  <c r="BD770" i="218"/>
  <c r="AY770" i="218"/>
  <c r="AX770" i="218"/>
  <c r="AW770" i="218"/>
  <c r="AV770" i="218"/>
  <c r="AU770" i="218"/>
  <c r="BD769" i="218"/>
  <c r="AY769" i="218"/>
  <c r="AX769" i="218"/>
  <c r="AW769" i="218"/>
  <c r="AV769" i="218"/>
  <c r="AU769" i="218"/>
  <c r="BD768" i="218"/>
  <c r="AY768" i="218"/>
  <c r="AX768" i="218"/>
  <c r="AW768" i="218"/>
  <c r="AV768" i="218"/>
  <c r="AU768" i="218"/>
  <c r="BD767" i="218"/>
  <c r="AY767" i="218"/>
  <c r="AX767" i="218"/>
  <c r="AW767" i="218"/>
  <c r="AV767" i="218"/>
  <c r="AU767" i="218"/>
  <c r="BD766" i="218"/>
  <c r="AY766" i="218"/>
  <c r="AX766" i="218"/>
  <c r="AW766" i="218"/>
  <c r="AV766" i="218"/>
  <c r="AU766" i="218"/>
  <c r="BD765" i="218"/>
  <c r="AY765" i="218"/>
  <c r="AX765" i="218"/>
  <c r="AW765" i="218"/>
  <c r="AV765" i="218"/>
  <c r="AU765" i="218"/>
  <c r="BD764" i="218"/>
  <c r="AY764" i="218"/>
  <c r="AX764" i="218"/>
  <c r="AW764" i="218"/>
  <c r="AV764" i="218"/>
  <c r="AU764" i="218"/>
  <c r="BD763" i="218"/>
  <c r="AY763" i="218"/>
  <c r="AX763" i="218"/>
  <c r="AW763" i="218"/>
  <c r="AV763" i="218"/>
  <c r="AU763" i="218"/>
  <c r="BD762" i="218"/>
  <c r="AY762" i="218"/>
  <c r="AX762" i="218"/>
  <c r="AW762" i="218"/>
  <c r="AV762" i="218"/>
  <c r="AU762" i="218"/>
  <c r="BD761" i="218"/>
  <c r="AY761" i="218"/>
  <c r="AX761" i="218"/>
  <c r="AW761" i="218"/>
  <c r="AV761" i="218"/>
  <c r="AU761" i="218"/>
  <c r="BD760" i="218"/>
  <c r="AY760" i="218"/>
  <c r="AX760" i="218"/>
  <c r="AW760" i="218"/>
  <c r="AV760" i="218"/>
  <c r="AU760" i="218"/>
  <c r="BD759" i="218"/>
  <c r="AY759" i="218"/>
  <c r="AX759" i="218"/>
  <c r="AW759" i="218"/>
  <c r="AV759" i="218"/>
  <c r="AU759" i="218"/>
  <c r="BD758" i="218"/>
  <c r="AY758" i="218"/>
  <c r="AX758" i="218"/>
  <c r="AW758" i="218"/>
  <c r="AV758" i="218"/>
  <c r="AU758" i="218"/>
  <c r="BD757" i="218"/>
  <c r="AY757" i="218"/>
  <c r="AX757" i="218"/>
  <c r="AW757" i="218"/>
  <c r="AV757" i="218"/>
  <c r="AU757" i="218"/>
  <c r="BD756" i="218"/>
  <c r="AY756" i="218"/>
  <c r="AX756" i="218"/>
  <c r="AW756" i="218"/>
  <c r="AV756" i="218"/>
  <c r="AU756" i="218"/>
  <c r="BD755" i="218"/>
  <c r="AY755" i="218"/>
  <c r="AX755" i="218"/>
  <c r="AW755" i="218"/>
  <c r="AV755" i="218"/>
  <c r="AU755" i="218"/>
  <c r="BD754" i="218"/>
  <c r="AY754" i="218"/>
  <c r="AX754" i="218"/>
  <c r="AW754" i="218"/>
  <c r="AV754" i="218"/>
  <c r="AU754" i="218"/>
  <c r="BD753" i="218"/>
  <c r="AY753" i="218"/>
  <c r="AX753" i="218"/>
  <c r="AW753" i="218"/>
  <c r="AV753" i="218"/>
  <c r="AU753" i="218"/>
  <c r="BD752" i="218"/>
  <c r="AY752" i="218"/>
  <c r="AX752" i="218"/>
  <c r="AW752" i="218"/>
  <c r="AV752" i="218"/>
  <c r="AU752" i="218"/>
  <c r="BD751" i="218"/>
  <c r="AY751" i="218"/>
  <c r="AX751" i="218"/>
  <c r="AW751" i="218"/>
  <c r="AV751" i="218"/>
  <c r="AU751" i="218"/>
  <c r="BD750" i="218"/>
  <c r="AY750" i="218"/>
  <c r="AX750" i="218"/>
  <c r="AW750" i="218"/>
  <c r="AV750" i="218"/>
  <c r="AU750" i="218"/>
  <c r="BD749" i="218"/>
  <c r="AY749" i="218"/>
  <c r="AX749" i="218"/>
  <c r="AW749" i="218"/>
  <c r="AV749" i="218"/>
  <c r="AU749" i="218"/>
  <c r="BD748" i="218"/>
  <c r="AY748" i="218"/>
  <c r="AX748" i="218"/>
  <c r="AW748" i="218"/>
  <c r="AV748" i="218"/>
  <c r="AU748" i="218"/>
  <c r="BD747" i="218"/>
  <c r="AY747" i="218"/>
  <c r="AX747" i="218"/>
  <c r="AW747" i="218"/>
  <c r="AV747" i="218"/>
  <c r="AU747" i="218"/>
  <c r="BD746" i="218"/>
  <c r="AY746" i="218"/>
  <c r="AX746" i="218"/>
  <c r="AW746" i="218"/>
  <c r="AV746" i="218"/>
  <c r="AU746" i="218"/>
  <c r="BD745" i="218"/>
  <c r="AY745" i="218"/>
  <c r="AX745" i="218"/>
  <c r="AW745" i="218"/>
  <c r="AV745" i="218"/>
  <c r="AU745" i="218"/>
  <c r="BD744" i="218"/>
  <c r="AY744" i="218"/>
  <c r="AX744" i="218"/>
  <c r="AW744" i="218"/>
  <c r="AV744" i="218"/>
  <c r="AU744" i="218"/>
  <c r="BD743" i="218"/>
  <c r="AY743" i="218"/>
  <c r="AX743" i="218"/>
  <c r="AW743" i="218"/>
  <c r="AV743" i="218"/>
  <c r="AU743" i="218"/>
  <c r="BD742" i="218"/>
  <c r="AY742" i="218"/>
  <c r="AX742" i="218"/>
  <c r="AW742" i="218"/>
  <c r="AV742" i="218"/>
  <c r="AU742" i="218"/>
  <c r="BD741" i="218"/>
  <c r="AY741" i="218"/>
  <c r="AX741" i="218"/>
  <c r="AW741" i="218"/>
  <c r="AV741" i="218"/>
  <c r="AU741" i="218"/>
  <c r="BD740" i="218"/>
  <c r="AY740" i="218"/>
  <c r="AX740" i="218"/>
  <c r="AW740" i="218"/>
  <c r="AV740" i="218"/>
  <c r="AU740" i="218"/>
  <c r="BD739" i="218"/>
  <c r="AY739" i="218"/>
  <c r="AX739" i="218"/>
  <c r="AW739" i="218"/>
  <c r="AV739" i="218"/>
  <c r="AU739" i="218"/>
  <c r="BD738" i="218"/>
  <c r="AY738" i="218"/>
  <c r="AX738" i="218"/>
  <c r="AW738" i="218"/>
  <c r="AV738" i="218"/>
  <c r="AU738" i="218"/>
  <c r="BD737" i="218"/>
  <c r="AY737" i="218"/>
  <c r="AX737" i="218"/>
  <c r="AW737" i="218"/>
  <c r="AV737" i="218"/>
  <c r="AU737" i="218"/>
  <c r="BD736" i="218"/>
  <c r="AY736" i="218"/>
  <c r="AX736" i="218"/>
  <c r="AW736" i="218"/>
  <c r="AV736" i="218"/>
  <c r="AU736" i="218"/>
  <c r="BD735" i="218"/>
  <c r="AY735" i="218"/>
  <c r="AX735" i="218"/>
  <c r="AW735" i="218"/>
  <c r="AV735" i="218"/>
  <c r="AU735" i="218"/>
  <c r="BD734" i="218"/>
  <c r="AY734" i="218"/>
  <c r="AX734" i="218"/>
  <c r="AW734" i="218"/>
  <c r="AV734" i="218"/>
  <c r="AU734" i="218"/>
  <c r="BD733" i="218"/>
  <c r="AY733" i="218"/>
  <c r="AX733" i="218"/>
  <c r="AW733" i="218"/>
  <c r="AV733" i="218"/>
  <c r="AU733" i="218"/>
  <c r="BD732" i="218"/>
  <c r="AY732" i="218"/>
  <c r="AX732" i="218"/>
  <c r="AW732" i="218"/>
  <c r="AV732" i="218"/>
  <c r="AU732" i="218"/>
  <c r="BD731" i="218"/>
  <c r="AY731" i="218"/>
  <c r="AX731" i="218"/>
  <c r="AW731" i="218"/>
  <c r="AV731" i="218"/>
  <c r="AU731" i="218"/>
  <c r="BD730" i="218"/>
  <c r="AY730" i="218"/>
  <c r="AX730" i="218"/>
  <c r="AW730" i="218"/>
  <c r="AV730" i="218"/>
  <c r="AU730" i="218"/>
  <c r="BD729" i="218"/>
  <c r="AY729" i="218"/>
  <c r="AX729" i="218"/>
  <c r="AW729" i="218"/>
  <c r="AV729" i="218"/>
  <c r="AU729" i="218"/>
  <c r="BD728" i="218"/>
  <c r="AY728" i="218"/>
  <c r="AX728" i="218"/>
  <c r="AW728" i="218"/>
  <c r="AV728" i="218"/>
  <c r="AU728" i="218"/>
  <c r="BD727" i="218"/>
  <c r="AY727" i="218"/>
  <c r="AX727" i="218"/>
  <c r="AW727" i="218"/>
  <c r="AV727" i="218"/>
  <c r="AU727" i="218"/>
  <c r="BD726" i="218"/>
  <c r="AY726" i="218"/>
  <c r="AX726" i="218"/>
  <c r="AW726" i="218"/>
  <c r="AV726" i="218"/>
  <c r="AU726" i="218"/>
  <c r="BD725" i="218"/>
  <c r="AY725" i="218"/>
  <c r="AX725" i="218"/>
  <c r="AW725" i="218"/>
  <c r="AV725" i="218"/>
  <c r="AU725" i="218"/>
  <c r="BD724" i="218"/>
  <c r="AY724" i="218"/>
  <c r="AX724" i="218"/>
  <c r="AW724" i="218"/>
  <c r="AV724" i="218"/>
  <c r="AU724" i="218"/>
  <c r="BD723" i="218"/>
  <c r="AY723" i="218"/>
  <c r="AX723" i="218"/>
  <c r="AW723" i="218"/>
  <c r="AV723" i="218"/>
  <c r="AU723" i="218"/>
  <c r="BD722" i="218"/>
  <c r="AY722" i="218"/>
  <c r="AX722" i="218"/>
  <c r="AW722" i="218"/>
  <c r="AV722" i="218"/>
  <c r="AU722" i="218"/>
  <c r="BD721" i="218"/>
  <c r="AY721" i="218"/>
  <c r="AX721" i="218"/>
  <c r="AW721" i="218"/>
  <c r="AV721" i="218"/>
  <c r="AU721" i="218"/>
  <c r="BD720" i="218"/>
  <c r="AY720" i="218"/>
  <c r="AX720" i="218"/>
  <c r="AW720" i="218"/>
  <c r="AV720" i="218"/>
  <c r="AU720" i="218"/>
  <c r="BD719" i="218"/>
  <c r="AY719" i="218"/>
  <c r="AX719" i="218"/>
  <c r="AW719" i="218"/>
  <c r="AV719" i="218"/>
  <c r="AU719" i="218"/>
  <c r="BD718" i="218"/>
  <c r="AY718" i="218"/>
  <c r="AX718" i="218"/>
  <c r="AW718" i="218"/>
  <c r="AV718" i="218"/>
  <c r="AU718" i="218"/>
  <c r="BD717" i="218"/>
  <c r="AY717" i="218"/>
  <c r="AX717" i="218"/>
  <c r="AW717" i="218"/>
  <c r="AV717" i="218"/>
  <c r="AU717" i="218"/>
  <c r="BD716" i="218"/>
  <c r="AY716" i="218"/>
  <c r="AX716" i="218"/>
  <c r="AW716" i="218"/>
  <c r="AV716" i="218"/>
  <c r="AU716" i="218"/>
  <c r="BD715" i="218"/>
  <c r="AY715" i="218"/>
  <c r="AX715" i="218"/>
  <c r="AW715" i="218"/>
  <c r="AV715" i="218"/>
  <c r="AU715" i="218"/>
  <c r="BD714" i="218"/>
  <c r="AY714" i="218"/>
  <c r="AX714" i="218"/>
  <c r="AW714" i="218"/>
  <c r="AV714" i="218"/>
  <c r="AU714" i="218"/>
  <c r="BD713" i="218"/>
  <c r="AY713" i="218"/>
  <c r="AX713" i="218"/>
  <c r="AW713" i="218"/>
  <c r="AV713" i="218"/>
  <c r="AU713" i="218"/>
  <c r="BD712" i="218"/>
  <c r="AY712" i="218"/>
  <c r="AX712" i="218"/>
  <c r="AW712" i="218"/>
  <c r="AV712" i="218"/>
  <c r="AU712" i="218"/>
  <c r="BD711" i="218"/>
  <c r="AY711" i="218"/>
  <c r="AX711" i="218"/>
  <c r="AW711" i="218"/>
  <c r="AV711" i="218"/>
  <c r="AU711" i="218"/>
  <c r="BD710" i="218"/>
  <c r="AY710" i="218"/>
  <c r="AX710" i="218"/>
  <c r="AW710" i="218"/>
  <c r="AV710" i="218"/>
  <c r="AU710" i="218"/>
  <c r="BD709" i="218"/>
  <c r="AY709" i="218"/>
  <c r="AX709" i="218"/>
  <c r="AW709" i="218"/>
  <c r="AV709" i="218"/>
  <c r="AU709" i="218"/>
  <c r="BD708" i="218"/>
  <c r="AY708" i="218"/>
  <c r="AX708" i="218"/>
  <c r="AW708" i="218"/>
  <c r="AV708" i="218"/>
  <c r="AU708" i="218"/>
  <c r="BD707" i="218"/>
  <c r="AY707" i="218"/>
  <c r="AX707" i="218"/>
  <c r="AW707" i="218"/>
  <c r="AV707" i="218"/>
  <c r="AU707" i="218"/>
  <c r="BD706" i="218"/>
  <c r="AY706" i="218"/>
  <c r="AX706" i="218"/>
  <c r="AW706" i="218"/>
  <c r="AV706" i="218"/>
  <c r="AU706" i="218"/>
  <c r="BD705" i="218"/>
  <c r="AY705" i="218"/>
  <c r="AX705" i="218"/>
  <c r="AW705" i="218"/>
  <c r="AV705" i="218"/>
  <c r="AU705" i="218"/>
  <c r="BD704" i="218"/>
  <c r="AY704" i="218"/>
  <c r="AX704" i="218"/>
  <c r="AW704" i="218"/>
  <c r="AV704" i="218"/>
  <c r="AU704" i="218"/>
  <c r="BD703" i="218"/>
  <c r="AY703" i="218"/>
  <c r="AX703" i="218"/>
  <c r="AW703" i="218"/>
  <c r="AV703" i="218"/>
  <c r="AU703" i="218"/>
  <c r="BD702" i="218"/>
  <c r="AY702" i="218"/>
  <c r="AX702" i="218"/>
  <c r="AW702" i="218"/>
  <c r="AV702" i="218"/>
  <c r="AU702" i="218"/>
  <c r="BD701" i="218"/>
  <c r="AY701" i="218"/>
  <c r="AX701" i="218"/>
  <c r="AW701" i="218"/>
  <c r="AV701" i="218"/>
  <c r="AU701" i="218"/>
  <c r="BD700" i="218"/>
  <c r="AY700" i="218"/>
  <c r="AX700" i="218"/>
  <c r="AW700" i="218"/>
  <c r="AV700" i="218"/>
  <c r="AU700" i="218"/>
  <c r="BD699" i="218"/>
  <c r="AY699" i="218"/>
  <c r="AX699" i="218"/>
  <c r="AW699" i="218"/>
  <c r="AV699" i="218"/>
  <c r="AU699" i="218"/>
  <c r="BD698" i="218"/>
  <c r="AY698" i="218"/>
  <c r="AX698" i="218"/>
  <c r="AW698" i="218"/>
  <c r="AV698" i="218"/>
  <c r="AU698" i="218"/>
  <c r="BD697" i="218"/>
  <c r="AY697" i="218"/>
  <c r="AX697" i="218"/>
  <c r="AW697" i="218"/>
  <c r="AV697" i="218"/>
  <c r="AU697" i="218"/>
  <c r="BD696" i="218"/>
  <c r="AY696" i="218"/>
  <c r="AX696" i="218"/>
  <c r="AW696" i="218"/>
  <c r="AV696" i="218"/>
  <c r="AU696" i="218"/>
  <c r="BD695" i="218"/>
  <c r="AY695" i="218"/>
  <c r="AX695" i="218"/>
  <c r="AW695" i="218"/>
  <c r="AV695" i="218"/>
  <c r="AU695" i="218"/>
  <c r="BD694" i="218"/>
  <c r="AY694" i="218"/>
  <c r="AX694" i="218"/>
  <c r="AW694" i="218"/>
  <c r="AV694" i="218"/>
  <c r="AU694" i="218"/>
  <c r="BD693" i="218"/>
  <c r="AY693" i="218"/>
  <c r="AX693" i="218"/>
  <c r="AW693" i="218"/>
  <c r="AV693" i="218"/>
  <c r="AU693" i="218"/>
  <c r="BD692" i="218"/>
  <c r="AY692" i="218"/>
  <c r="AX692" i="218"/>
  <c r="AW692" i="218"/>
  <c r="AV692" i="218"/>
  <c r="AU692" i="218"/>
  <c r="BD691" i="218"/>
  <c r="AY691" i="218"/>
  <c r="AX691" i="218"/>
  <c r="AW691" i="218"/>
  <c r="AV691" i="218"/>
  <c r="AU691" i="218"/>
  <c r="BD690" i="218"/>
  <c r="AY690" i="218"/>
  <c r="AX690" i="218"/>
  <c r="AW690" i="218"/>
  <c r="AV690" i="218"/>
  <c r="AU690" i="218"/>
  <c r="BD689" i="218"/>
  <c r="AY689" i="218"/>
  <c r="AX689" i="218"/>
  <c r="AW689" i="218"/>
  <c r="AV689" i="218"/>
  <c r="AU689" i="218"/>
  <c r="BD688" i="218"/>
  <c r="AY688" i="218"/>
  <c r="AX688" i="218"/>
  <c r="AW688" i="218"/>
  <c r="AV688" i="218"/>
  <c r="AU688" i="218"/>
  <c r="BD687" i="218"/>
  <c r="AY687" i="218"/>
  <c r="AX687" i="218"/>
  <c r="AW687" i="218"/>
  <c r="AV687" i="218"/>
  <c r="AU687" i="218"/>
  <c r="BD686" i="218"/>
  <c r="AY686" i="218"/>
  <c r="AX686" i="218"/>
  <c r="AW686" i="218"/>
  <c r="AV686" i="218"/>
  <c r="AU686" i="218"/>
  <c r="BD685" i="218"/>
  <c r="AY685" i="218"/>
  <c r="AX685" i="218"/>
  <c r="AW685" i="218"/>
  <c r="AV685" i="218"/>
  <c r="AU685" i="218"/>
  <c r="BD684" i="218"/>
  <c r="AY684" i="218"/>
  <c r="AX684" i="218"/>
  <c r="AW684" i="218"/>
  <c r="AV684" i="218"/>
  <c r="AU684" i="218"/>
  <c r="BD683" i="218"/>
  <c r="AY683" i="218"/>
  <c r="AX683" i="218"/>
  <c r="AW683" i="218"/>
  <c r="AV683" i="218"/>
  <c r="AU683" i="218"/>
  <c r="BD682" i="218"/>
  <c r="AY682" i="218"/>
  <c r="AX682" i="218"/>
  <c r="AW682" i="218"/>
  <c r="AV682" i="218"/>
  <c r="AU682" i="218"/>
  <c r="BD681" i="218"/>
  <c r="AY681" i="218"/>
  <c r="AX681" i="218"/>
  <c r="AW681" i="218"/>
  <c r="AV681" i="218"/>
  <c r="AU681" i="218"/>
  <c r="BD680" i="218"/>
  <c r="AY680" i="218"/>
  <c r="AX680" i="218"/>
  <c r="AW680" i="218"/>
  <c r="AV680" i="218"/>
  <c r="AU680" i="218"/>
  <c r="BD679" i="218"/>
  <c r="AY679" i="218"/>
  <c r="AX679" i="218"/>
  <c r="AW679" i="218"/>
  <c r="AV679" i="218"/>
  <c r="AU679" i="218"/>
  <c r="BD678" i="218"/>
  <c r="AY678" i="218"/>
  <c r="AX678" i="218"/>
  <c r="AW678" i="218"/>
  <c r="AV678" i="218"/>
  <c r="AU678" i="218"/>
  <c r="BD677" i="218"/>
  <c r="AY677" i="218"/>
  <c r="AX677" i="218"/>
  <c r="AW677" i="218"/>
  <c r="AV677" i="218"/>
  <c r="AU677" i="218"/>
  <c r="BD676" i="218"/>
  <c r="AY676" i="218"/>
  <c r="AX676" i="218"/>
  <c r="AW676" i="218"/>
  <c r="AV676" i="218"/>
  <c r="AU676" i="218"/>
  <c r="BD675" i="218"/>
  <c r="AY675" i="218"/>
  <c r="AX675" i="218"/>
  <c r="AW675" i="218"/>
  <c r="AV675" i="218"/>
  <c r="AU675" i="218"/>
  <c r="BD674" i="218"/>
  <c r="AY674" i="218"/>
  <c r="AX674" i="218"/>
  <c r="AW674" i="218"/>
  <c r="AV674" i="218"/>
  <c r="AU674" i="218"/>
  <c r="BD673" i="218"/>
  <c r="AY673" i="218"/>
  <c r="AX673" i="218"/>
  <c r="AW673" i="218"/>
  <c r="AV673" i="218"/>
  <c r="AU673" i="218"/>
  <c r="BD672" i="218"/>
  <c r="AY672" i="218"/>
  <c r="AX672" i="218"/>
  <c r="AW672" i="218"/>
  <c r="AV672" i="218"/>
  <c r="AU672" i="218"/>
  <c r="BD671" i="218"/>
  <c r="AY671" i="218"/>
  <c r="AX671" i="218"/>
  <c r="AW671" i="218"/>
  <c r="AV671" i="218"/>
  <c r="AU671" i="218"/>
  <c r="BD670" i="218"/>
  <c r="AY670" i="218"/>
  <c r="AX670" i="218"/>
  <c r="AW670" i="218"/>
  <c r="AV670" i="218"/>
  <c r="AU670" i="218"/>
  <c r="BD669" i="218"/>
  <c r="AY669" i="218"/>
  <c r="AX669" i="218"/>
  <c r="AW669" i="218"/>
  <c r="AV669" i="218"/>
  <c r="AU669" i="218"/>
  <c r="BD668" i="218"/>
  <c r="AY668" i="218"/>
  <c r="AX668" i="218"/>
  <c r="AW668" i="218"/>
  <c r="AV668" i="218"/>
  <c r="AU668" i="218"/>
  <c r="BD667" i="218"/>
  <c r="AY667" i="218"/>
  <c r="AX667" i="218"/>
  <c r="AW667" i="218"/>
  <c r="AV667" i="218"/>
  <c r="AU667" i="218"/>
  <c r="BD666" i="218"/>
  <c r="AY666" i="218"/>
  <c r="AX666" i="218"/>
  <c r="AW666" i="218"/>
  <c r="AV666" i="218"/>
  <c r="AU666" i="218"/>
  <c r="BD665" i="218"/>
  <c r="AY665" i="218"/>
  <c r="AX665" i="218"/>
  <c r="AW665" i="218"/>
  <c r="AV665" i="218"/>
  <c r="AU665" i="218"/>
  <c r="BD664" i="218"/>
  <c r="AY664" i="218"/>
  <c r="AX664" i="218"/>
  <c r="AW664" i="218"/>
  <c r="AV664" i="218"/>
  <c r="AU664" i="218"/>
  <c r="BD663" i="218"/>
  <c r="AY663" i="218"/>
  <c r="AX663" i="218"/>
  <c r="AW663" i="218"/>
  <c r="AV663" i="218"/>
  <c r="AU663" i="218"/>
  <c r="BD662" i="218"/>
  <c r="AY662" i="218"/>
  <c r="AX662" i="218"/>
  <c r="AW662" i="218"/>
  <c r="AV662" i="218"/>
  <c r="AU662" i="218"/>
  <c r="BD661" i="218"/>
  <c r="AY661" i="218"/>
  <c r="AX661" i="218"/>
  <c r="AW661" i="218"/>
  <c r="AV661" i="218"/>
  <c r="AU661" i="218"/>
  <c r="BD660" i="218"/>
  <c r="AY660" i="218"/>
  <c r="AX660" i="218"/>
  <c r="AW660" i="218"/>
  <c r="AV660" i="218"/>
  <c r="AU660" i="218"/>
  <c r="BD659" i="218"/>
  <c r="AY659" i="218"/>
  <c r="AX659" i="218"/>
  <c r="AW659" i="218"/>
  <c r="AV659" i="218"/>
  <c r="AU659" i="218"/>
  <c r="BD658" i="218"/>
  <c r="AY658" i="218"/>
  <c r="AX658" i="218"/>
  <c r="AW658" i="218"/>
  <c r="AV658" i="218"/>
  <c r="AU658" i="218"/>
  <c r="BD657" i="218"/>
  <c r="AY657" i="218"/>
  <c r="AX657" i="218"/>
  <c r="AW657" i="218"/>
  <c r="AV657" i="218"/>
  <c r="AU657" i="218"/>
  <c r="BD656" i="218"/>
  <c r="AY656" i="218"/>
  <c r="AX656" i="218"/>
  <c r="AW656" i="218"/>
  <c r="AV656" i="218"/>
  <c r="AU656" i="218"/>
  <c r="BD655" i="218"/>
  <c r="AY655" i="218"/>
  <c r="AX655" i="218"/>
  <c r="AW655" i="218"/>
  <c r="AV655" i="218"/>
  <c r="AU655" i="218"/>
  <c r="BD654" i="218"/>
  <c r="AY654" i="218"/>
  <c r="AX654" i="218"/>
  <c r="AW654" i="218"/>
  <c r="AV654" i="218"/>
  <c r="AU654" i="218"/>
  <c r="BD653" i="218"/>
  <c r="AY653" i="218"/>
  <c r="AX653" i="218"/>
  <c r="AW653" i="218"/>
  <c r="AV653" i="218"/>
  <c r="AU653" i="218"/>
  <c r="BD652" i="218"/>
  <c r="AY652" i="218"/>
  <c r="AX652" i="218"/>
  <c r="AW652" i="218"/>
  <c r="AV652" i="218"/>
  <c r="AU652" i="218"/>
  <c r="BD651" i="218"/>
  <c r="AY651" i="218"/>
  <c r="AX651" i="218"/>
  <c r="AW651" i="218"/>
  <c r="AV651" i="218"/>
  <c r="AU651" i="218"/>
  <c r="BD650" i="218"/>
  <c r="AY650" i="218"/>
  <c r="AX650" i="218"/>
  <c r="AW650" i="218"/>
  <c r="AV650" i="218"/>
  <c r="AU650" i="218"/>
  <c r="BD649" i="218"/>
  <c r="AY649" i="218"/>
  <c r="AX649" i="218"/>
  <c r="AW649" i="218"/>
  <c r="AV649" i="218"/>
  <c r="AU649" i="218"/>
  <c r="BD648" i="218"/>
  <c r="AY648" i="218"/>
  <c r="AX648" i="218"/>
  <c r="AW648" i="218"/>
  <c r="AV648" i="218"/>
  <c r="AU648" i="218"/>
  <c r="BD647" i="218"/>
  <c r="AY647" i="218"/>
  <c r="AX647" i="218"/>
  <c r="AW647" i="218"/>
  <c r="AV647" i="218"/>
  <c r="AU647" i="218"/>
  <c r="BD646" i="218"/>
  <c r="AY646" i="218"/>
  <c r="AX646" i="218"/>
  <c r="AW646" i="218"/>
  <c r="AV646" i="218"/>
  <c r="AU646" i="218"/>
  <c r="BD645" i="218"/>
  <c r="AY645" i="218"/>
  <c r="AX645" i="218"/>
  <c r="AW645" i="218"/>
  <c r="AV645" i="218"/>
  <c r="AU645" i="218"/>
  <c r="BD644" i="218"/>
  <c r="AY644" i="218"/>
  <c r="AX644" i="218"/>
  <c r="AW644" i="218"/>
  <c r="AV644" i="218"/>
  <c r="AU644" i="218"/>
  <c r="BD643" i="218"/>
  <c r="AY643" i="218"/>
  <c r="AX643" i="218"/>
  <c r="AW643" i="218"/>
  <c r="AV643" i="218"/>
  <c r="AU643" i="218"/>
  <c r="BD642" i="218"/>
  <c r="AY642" i="218"/>
  <c r="AX642" i="218"/>
  <c r="AW642" i="218"/>
  <c r="AV642" i="218"/>
  <c r="AU642" i="218"/>
  <c r="BD641" i="218"/>
  <c r="AY641" i="218"/>
  <c r="AX641" i="218"/>
  <c r="AW641" i="218"/>
  <c r="AV641" i="218"/>
  <c r="AU641" i="218"/>
  <c r="BD640" i="218"/>
  <c r="AY640" i="218"/>
  <c r="AX640" i="218"/>
  <c r="AW640" i="218"/>
  <c r="AV640" i="218"/>
  <c r="AU640" i="218"/>
  <c r="BD639" i="218"/>
  <c r="AY639" i="218"/>
  <c r="AX639" i="218"/>
  <c r="AW639" i="218"/>
  <c r="AV639" i="218"/>
  <c r="AU639" i="218"/>
  <c r="BD638" i="218"/>
  <c r="AY638" i="218"/>
  <c r="AX638" i="218"/>
  <c r="AW638" i="218"/>
  <c r="AV638" i="218"/>
  <c r="AU638" i="218"/>
  <c r="BD637" i="218"/>
  <c r="AY637" i="218"/>
  <c r="AX637" i="218"/>
  <c r="AW637" i="218"/>
  <c r="AV637" i="218"/>
  <c r="AU637" i="218"/>
  <c r="BD636" i="218"/>
  <c r="AY636" i="218"/>
  <c r="AX636" i="218"/>
  <c r="AW636" i="218"/>
  <c r="AV636" i="218"/>
  <c r="AU636" i="218"/>
  <c r="BD635" i="218"/>
  <c r="AY635" i="218"/>
  <c r="AX635" i="218"/>
  <c r="AW635" i="218"/>
  <c r="AV635" i="218"/>
  <c r="AU635" i="218"/>
  <c r="BD634" i="218"/>
  <c r="AY634" i="218"/>
  <c r="AX634" i="218"/>
  <c r="AW634" i="218"/>
  <c r="AV634" i="218"/>
  <c r="AU634" i="218"/>
  <c r="BD633" i="218"/>
  <c r="AY633" i="218"/>
  <c r="AX633" i="218"/>
  <c r="AW633" i="218"/>
  <c r="AV633" i="218"/>
  <c r="AU633" i="218"/>
  <c r="BD632" i="218"/>
  <c r="AY632" i="218"/>
  <c r="AX632" i="218"/>
  <c r="AW632" i="218"/>
  <c r="AV632" i="218"/>
  <c r="AU632" i="218"/>
  <c r="BD631" i="218"/>
  <c r="AY631" i="218"/>
  <c r="AX631" i="218"/>
  <c r="AW631" i="218"/>
  <c r="AV631" i="218"/>
  <c r="AU631" i="218"/>
  <c r="BD630" i="218"/>
  <c r="AY630" i="218"/>
  <c r="AX630" i="218"/>
  <c r="AW630" i="218"/>
  <c r="AV630" i="218"/>
  <c r="AU630" i="218"/>
  <c r="BD629" i="218"/>
  <c r="AY629" i="218"/>
  <c r="AX629" i="218"/>
  <c r="AW629" i="218"/>
  <c r="AV629" i="218"/>
  <c r="AU629" i="218"/>
  <c r="BD628" i="218"/>
  <c r="AY628" i="218"/>
  <c r="AX628" i="218"/>
  <c r="AW628" i="218"/>
  <c r="AV628" i="218"/>
  <c r="AU628" i="218"/>
  <c r="BD627" i="218"/>
  <c r="AY627" i="218"/>
  <c r="AX627" i="218"/>
  <c r="AW627" i="218"/>
  <c r="AV627" i="218"/>
  <c r="AU627" i="218"/>
  <c r="BD626" i="218"/>
  <c r="AY626" i="218"/>
  <c r="AX626" i="218"/>
  <c r="AW626" i="218"/>
  <c r="AV626" i="218"/>
  <c r="AU626" i="218"/>
  <c r="BD625" i="218"/>
  <c r="AY625" i="218"/>
  <c r="AX625" i="218"/>
  <c r="AW625" i="218"/>
  <c r="AV625" i="218"/>
  <c r="AU625" i="218"/>
  <c r="BD624" i="218"/>
  <c r="AY624" i="218"/>
  <c r="AX624" i="218"/>
  <c r="AW624" i="218"/>
  <c r="AV624" i="218"/>
  <c r="AU624" i="218"/>
  <c r="BD623" i="218"/>
  <c r="AY623" i="218"/>
  <c r="AX623" i="218"/>
  <c r="AW623" i="218"/>
  <c r="AV623" i="218"/>
  <c r="AU623" i="218"/>
  <c r="BD622" i="218"/>
  <c r="AY622" i="218"/>
  <c r="AX622" i="218"/>
  <c r="AW622" i="218"/>
  <c r="AV622" i="218"/>
  <c r="AU622" i="218"/>
  <c r="BD621" i="218"/>
  <c r="AY621" i="218"/>
  <c r="AX621" i="218"/>
  <c r="AW621" i="218"/>
  <c r="AV621" i="218"/>
  <c r="AU621" i="218"/>
  <c r="BD620" i="218"/>
  <c r="AY620" i="218"/>
  <c r="AX620" i="218"/>
  <c r="AW620" i="218"/>
  <c r="AV620" i="218"/>
  <c r="AU620" i="218"/>
  <c r="BD619" i="218"/>
  <c r="AY619" i="218"/>
  <c r="AX619" i="218"/>
  <c r="AW619" i="218"/>
  <c r="AV619" i="218"/>
  <c r="AU619" i="218"/>
  <c r="BD618" i="218"/>
  <c r="AY618" i="218"/>
  <c r="AX618" i="218"/>
  <c r="AW618" i="218"/>
  <c r="AV618" i="218"/>
  <c r="AU618" i="218"/>
  <c r="BD617" i="218"/>
  <c r="AY617" i="218"/>
  <c r="AX617" i="218"/>
  <c r="AW617" i="218"/>
  <c r="AV617" i="218"/>
  <c r="AU617" i="218"/>
  <c r="BD616" i="218"/>
  <c r="AY616" i="218"/>
  <c r="AX616" i="218"/>
  <c r="AW616" i="218"/>
  <c r="AV616" i="218"/>
  <c r="AU616" i="218"/>
  <c r="BD615" i="218"/>
  <c r="AY615" i="218"/>
  <c r="AX615" i="218"/>
  <c r="AW615" i="218"/>
  <c r="AV615" i="218"/>
  <c r="AU615" i="218"/>
  <c r="BD614" i="218"/>
  <c r="AY614" i="218"/>
  <c r="AX614" i="218"/>
  <c r="AW614" i="218"/>
  <c r="AV614" i="218"/>
  <c r="AU614" i="218"/>
  <c r="BD613" i="218"/>
  <c r="AY613" i="218"/>
  <c r="AX613" i="218"/>
  <c r="AW613" i="218"/>
  <c r="AV613" i="218"/>
  <c r="AU613" i="218"/>
  <c r="BD612" i="218"/>
  <c r="AY612" i="218"/>
  <c r="AX612" i="218"/>
  <c r="AW612" i="218"/>
  <c r="AV612" i="218"/>
  <c r="AU612" i="218"/>
  <c r="BD611" i="218"/>
  <c r="AY611" i="218"/>
  <c r="AX611" i="218"/>
  <c r="AW611" i="218"/>
  <c r="AV611" i="218"/>
  <c r="AU611" i="218"/>
  <c r="BD610" i="218"/>
  <c r="AY610" i="218"/>
  <c r="AX610" i="218"/>
  <c r="AW610" i="218"/>
  <c r="AV610" i="218"/>
  <c r="AU610" i="218"/>
  <c r="BD609" i="218"/>
  <c r="AY609" i="218"/>
  <c r="AX609" i="218"/>
  <c r="AW609" i="218"/>
  <c r="AV609" i="218"/>
  <c r="AU609" i="218"/>
  <c r="BD608" i="218"/>
  <c r="AY608" i="218"/>
  <c r="AX608" i="218"/>
  <c r="AW608" i="218"/>
  <c r="AV608" i="218"/>
  <c r="AU608" i="218"/>
  <c r="BD607" i="218"/>
  <c r="AY607" i="218"/>
  <c r="AX607" i="218"/>
  <c r="AW607" i="218"/>
  <c r="AV607" i="218"/>
  <c r="AU607" i="218"/>
  <c r="BD606" i="218"/>
  <c r="AY606" i="218"/>
  <c r="AX606" i="218"/>
  <c r="AW606" i="218"/>
  <c r="AV606" i="218"/>
  <c r="AU606" i="218"/>
  <c r="BD605" i="218"/>
  <c r="AY605" i="218"/>
  <c r="AX605" i="218"/>
  <c r="AW605" i="218"/>
  <c r="AV605" i="218"/>
  <c r="AU605" i="218"/>
  <c r="BD604" i="218"/>
  <c r="AY604" i="218"/>
  <c r="AX604" i="218"/>
  <c r="AW604" i="218"/>
  <c r="AV604" i="218"/>
  <c r="AU604" i="218"/>
  <c r="BD603" i="218"/>
  <c r="AY603" i="218"/>
  <c r="AX603" i="218"/>
  <c r="AW603" i="218"/>
  <c r="AV603" i="218"/>
  <c r="AU603" i="218"/>
  <c r="BD602" i="218"/>
  <c r="AY602" i="218"/>
  <c r="AX602" i="218"/>
  <c r="AW602" i="218"/>
  <c r="AV602" i="218"/>
  <c r="AU602" i="218"/>
  <c r="BD601" i="218"/>
  <c r="AY601" i="218"/>
  <c r="AX601" i="218"/>
  <c r="AW601" i="218"/>
  <c r="AV601" i="218"/>
  <c r="AU601" i="218"/>
  <c r="BD600" i="218"/>
  <c r="AY600" i="218"/>
  <c r="AX600" i="218"/>
  <c r="AW600" i="218"/>
  <c r="AV600" i="218"/>
  <c r="AU600" i="218"/>
  <c r="BD599" i="218"/>
  <c r="AY599" i="218"/>
  <c r="AX599" i="218"/>
  <c r="AW599" i="218"/>
  <c r="AV599" i="218"/>
  <c r="AU599" i="218"/>
  <c r="BD598" i="218"/>
  <c r="AY598" i="218"/>
  <c r="AX598" i="218"/>
  <c r="AW598" i="218"/>
  <c r="AV598" i="218"/>
  <c r="AU598" i="218"/>
  <c r="BD597" i="218"/>
  <c r="AY597" i="218"/>
  <c r="AX597" i="218"/>
  <c r="AW597" i="218"/>
  <c r="AV597" i="218"/>
  <c r="AU597" i="218"/>
  <c r="BD596" i="218"/>
  <c r="AY596" i="218"/>
  <c r="AX596" i="218"/>
  <c r="AW596" i="218"/>
  <c r="AV596" i="218"/>
  <c r="AU596" i="218"/>
  <c r="BD595" i="218"/>
  <c r="AY595" i="218"/>
  <c r="AX595" i="218"/>
  <c r="AW595" i="218"/>
  <c r="AV595" i="218"/>
  <c r="AU595" i="218"/>
  <c r="BD594" i="218"/>
  <c r="AY594" i="218"/>
  <c r="AX594" i="218"/>
  <c r="AW594" i="218"/>
  <c r="AV594" i="218"/>
  <c r="AU594" i="218"/>
  <c r="BD593" i="218"/>
  <c r="AY593" i="218"/>
  <c r="AX593" i="218"/>
  <c r="AW593" i="218"/>
  <c r="AV593" i="218"/>
  <c r="AU593" i="218"/>
  <c r="BD592" i="218"/>
  <c r="AY592" i="218"/>
  <c r="AX592" i="218"/>
  <c r="AW592" i="218"/>
  <c r="AV592" i="218"/>
  <c r="AU592" i="218"/>
  <c r="BD591" i="218"/>
  <c r="AY591" i="218"/>
  <c r="AX591" i="218"/>
  <c r="AW591" i="218"/>
  <c r="AV591" i="218"/>
  <c r="AU591" i="218"/>
  <c r="BD590" i="218"/>
  <c r="AY590" i="218"/>
  <c r="AX590" i="218"/>
  <c r="AW590" i="218"/>
  <c r="AV590" i="218"/>
  <c r="AU590" i="218"/>
  <c r="BD589" i="218"/>
  <c r="AY589" i="218"/>
  <c r="AX589" i="218"/>
  <c r="AW589" i="218"/>
  <c r="AV589" i="218"/>
  <c r="AU589" i="218"/>
  <c r="BD588" i="218"/>
  <c r="AY588" i="218"/>
  <c r="AX588" i="218"/>
  <c r="AW588" i="218"/>
  <c r="AV588" i="218"/>
  <c r="AU588" i="218"/>
  <c r="BD587" i="218"/>
  <c r="AY587" i="218"/>
  <c r="AX587" i="218"/>
  <c r="AW587" i="218"/>
  <c r="AV587" i="218"/>
  <c r="AU587" i="218"/>
  <c r="BD586" i="218"/>
  <c r="AY586" i="218"/>
  <c r="AX586" i="218"/>
  <c r="AW586" i="218"/>
  <c r="AV586" i="218"/>
  <c r="AU586" i="218"/>
  <c r="BD585" i="218"/>
  <c r="AY585" i="218"/>
  <c r="AX585" i="218"/>
  <c r="AW585" i="218"/>
  <c r="AV585" i="218"/>
  <c r="AU585" i="218"/>
  <c r="BD584" i="218"/>
  <c r="AY584" i="218"/>
  <c r="AX584" i="218"/>
  <c r="AW584" i="218"/>
  <c r="AV584" i="218"/>
  <c r="AU584" i="218"/>
  <c r="BD583" i="218"/>
  <c r="AY583" i="218"/>
  <c r="AX583" i="218"/>
  <c r="AW583" i="218"/>
  <c r="AV583" i="218"/>
  <c r="AU583" i="218"/>
  <c r="BD582" i="218"/>
  <c r="AY582" i="218"/>
  <c r="AX582" i="218"/>
  <c r="AW582" i="218"/>
  <c r="AV582" i="218"/>
  <c r="AU582" i="218"/>
  <c r="BD581" i="218"/>
  <c r="AY581" i="218"/>
  <c r="AX581" i="218"/>
  <c r="AW581" i="218"/>
  <c r="AV581" i="218"/>
  <c r="AU581" i="218"/>
  <c r="BD580" i="218"/>
  <c r="AY580" i="218"/>
  <c r="AX580" i="218"/>
  <c r="AW580" i="218"/>
  <c r="AV580" i="218"/>
  <c r="AU580" i="218"/>
  <c r="BD579" i="218"/>
  <c r="AY579" i="218"/>
  <c r="AX579" i="218"/>
  <c r="AW579" i="218"/>
  <c r="AV579" i="218"/>
  <c r="AU579" i="218"/>
  <c r="BD578" i="218"/>
  <c r="AY578" i="218"/>
  <c r="AX578" i="218"/>
  <c r="AW578" i="218"/>
  <c r="AV578" i="218"/>
  <c r="AU578" i="218"/>
  <c r="BD577" i="218"/>
  <c r="AY577" i="218"/>
  <c r="AX577" i="218"/>
  <c r="AW577" i="218"/>
  <c r="AV577" i="218"/>
  <c r="AU577" i="218"/>
  <c r="BD576" i="218"/>
  <c r="AY576" i="218"/>
  <c r="AX576" i="218"/>
  <c r="AW576" i="218"/>
  <c r="AV576" i="218"/>
  <c r="AU576" i="218"/>
  <c r="BD575" i="218"/>
  <c r="AY575" i="218"/>
  <c r="AX575" i="218"/>
  <c r="AW575" i="218"/>
  <c r="AV575" i="218"/>
  <c r="AU575" i="218"/>
  <c r="BD574" i="218"/>
  <c r="AY574" i="218"/>
  <c r="AX574" i="218"/>
  <c r="AW574" i="218"/>
  <c r="AV574" i="218"/>
  <c r="AU574" i="218"/>
  <c r="BD573" i="218"/>
  <c r="AY573" i="218"/>
  <c r="AX573" i="218"/>
  <c r="AW573" i="218"/>
  <c r="AV573" i="218"/>
  <c r="AU573" i="218"/>
  <c r="BD572" i="218"/>
  <c r="AY572" i="218"/>
  <c r="AX572" i="218"/>
  <c r="AW572" i="218"/>
  <c r="AV572" i="218"/>
  <c r="AU572" i="218"/>
  <c r="BD571" i="218"/>
  <c r="AY571" i="218"/>
  <c r="AX571" i="218"/>
  <c r="AW571" i="218"/>
  <c r="AV571" i="218"/>
  <c r="AU571" i="218"/>
  <c r="BD570" i="218"/>
  <c r="AY570" i="218"/>
  <c r="AX570" i="218"/>
  <c r="AW570" i="218"/>
  <c r="AV570" i="218"/>
  <c r="AU570" i="218"/>
  <c r="BD569" i="218"/>
  <c r="AY569" i="218"/>
  <c r="AX569" i="218"/>
  <c r="AW569" i="218"/>
  <c r="AV569" i="218"/>
  <c r="AU569" i="218"/>
  <c r="BD568" i="218"/>
  <c r="AY568" i="218"/>
  <c r="AX568" i="218"/>
  <c r="AW568" i="218"/>
  <c r="AV568" i="218"/>
  <c r="AU568" i="218"/>
  <c r="BD567" i="218"/>
  <c r="AY567" i="218"/>
  <c r="AX567" i="218"/>
  <c r="AW567" i="218"/>
  <c r="AV567" i="218"/>
  <c r="AU567" i="218"/>
  <c r="BD566" i="218"/>
  <c r="AY566" i="218"/>
  <c r="AX566" i="218"/>
  <c r="AW566" i="218"/>
  <c r="AV566" i="218"/>
  <c r="AU566" i="218"/>
  <c r="BD565" i="218"/>
  <c r="AY565" i="218"/>
  <c r="AX565" i="218"/>
  <c r="AW565" i="218"/>
  <c r="AV565" i="218"/>
  <c r="AU565" i="218"/>
  <c r="BD564" i="218"/>
  <c r="AY564" i="218"/>
  <c r="AX564" i="218"/>
  <c r="AW564" i="218"/>
  <c r="AV564" i="218"/>
  <c r="AU564" i="218"/>
  <c r="BD563" i="218"/>
  <c r="AY563" i="218"/>
  <c r="AX563" i="218"/>
  <c r="AW563" i="218"/>
  <c r="AV563" i="218"/>
  <c r="AU563" i="218"/>
  <c r="BD562" i="218"/>
  <c r="AY562" i="218"/>
  <c r="AX562" i="218"/>
  <c r="AW562" i="218"/>
  <c r="AV562" i="218"/>
  <c r="AU562" i="218"/>
  <c r="BD561" i="218"/>
  <c r="AY561" i="218"/>
  <c r="AX561" i="218"/>
  <c r="AW561" i="218"/>
  <c r="AV561" i="218"/>
  <c r="AU561" i="218"/>
  <c r="BD560" i="218"/>
  <c r="AY560" i="218"/>
  <c r="AX560" i="218"/>
  <c r="AW560" i="218"/>
  <c r="AV560" i="218"/>
  <c r="AU560" i="218"/>
  <c r="BD559" i="218"/>
  <c r="AY559" i="218"/>
  <c r="AX559" i="218"/>
  <c r="AW559" i="218"/>
  <c r="AV559" i="218"/>
  <c r="AU559" i="218"/>
  <c r="BD558" i="218"/>
  <c r="AY558" i="218"/>
  <c r="AX558" i="218"/>
  <c r="AW558" i="218"/>
  <c r="AV558" i="218"/>
  <c r="AU558" i="218"/>
  <c r="BD557" i="218"/>
  <c r="AY557" i="218"/>
  <c r="AX557" i="218"/>
  <c r="AW557" i="218"/>
  <c r="AV557" i="218"/>
  <c r="AU557" i="218"/>
  <c r="BD556" i="218"/>
  <c r="AY556" i="218"/>
  <c r="AX556" i="218"/>
  <c r="AW556" i="218"/>
  <c r="AV556" i="218"/>
  <c r="AU556" i="218"/>
  <c r="BD555" i="218"/>
  <c r="AY555" i="218"/>
  <c r="AX555" i="218"/>
  <c r="AW555" i="218"/>
  <c r="AV555" i="218"/>
  <c r="AU555" i="218"/>
  <c r="BD554" i="218"/>
  <c r="AY554" i="218"/>
  <c r="AX554" i="218"/>
  <c r="AW554" i="218"/>
  <c r="AV554" i="218"/>
  <c r="AU554" i="218"/>
  <c r="BD553" i="218"/>
  <c r="AY553" i="218"/>
  <c r="AX553" i="218"/>
  <c r="AW553" i="218"/>
  <c r="AV553" i="218"/>
  <c r="AU553" i="218"/>
  <c r="BD552" i="218"/>
  <c r="AY552" i="218"/>
  <c r="AX552" i="218"/>
  <c r="AW552" i="218"/>
  <c r="AV552" i="218"/>
  <c r="AU552" i="218"/>
  <c r="BD551" i="218"/>
  <c r="AY551" i="218"/>
  <c r="AX551" i="218"/>
  <c r="AW551" i="218"/>
  <c r="AV551" i="218"/>
  <c r="AU551" i="218"/>
  <c r="BD550" i="218"/>
  <c r="AY550" i="218"/>
  <c r="AX550" i="218"/>
  <c r="AW550" i="218"/>
  <c r="AV550" i="218"/>
  <c r="AU550" i="218"/>
  <c r="BD549" i="218"/>
  <c r="AY549" i="218"/>
  <c r="AX549" i="218"/>
  <c r="AW549" i="218"/>
  <c r="AV549" i="218"/>
  <c r="AU549" i="218"/>
  <c r="BD548" i="218"/>
  <c r="AY548" i="218"/>
  <c r="AX548" i="218"/>
  <c r="AW548" i="218"/>
  <c r="AV548" i="218"/>
  <c r="AU548" i="218"/>
  <c r="BD547" i="218"/>
  <c r="AY547" i="218"/>
  <c r="AX547" i="218"/>
  <c r="AW547" i="218"/>
  <c r="AV547" i="218"/>
  <c r="AU547" i="218"/>
  <c r="BD546" i="218"/>
  <c r="AY546" i="218"/>
  <c r="AX546" i="218"/>
  <c r="AW546" i="218"/>
  <c r="AV546" i="218"/>
  <c r="AU546" i="218"/>
  <c r="BD545" i="218"/>
  <c r="AY545" i="218"/>
  <c r="AX545" i="218"/>
  <c r="AW545" i="218"/>
  <c r="AV545" i="218"/>
  <c r="AU545" i="218"/>
  <c r="BD544" i="218"/>
  <c r="AY544" i="218"/>
  <c r="AX544" i="218"/>
  <c r="AW544" i="218"/>
  <c r="AV544" i="218"/>
  <c r="AU544" i="218"/>
  <c r="BD543" i="218"/>
  <c r="AY543" i="218"/>
  <c r="AX543" i="218"/>
  <c r="AW543" i="218"/>
  <c r="AV543" i="218"/>
  <c r="AU543" i="218"/>
  <c r="BD542" i="218"/>
  <c r="AY542" i="218"/>
  <c r="AX542" i="218"/>
  <c r="AW542" i="218"/>
  <c r="AV542" i="218"/>
  <c r="AU542" i="218"/>
  <c r="BD541" i="218"/>
  <c r="AY541" i="218"/>
  <c r="AX541" i="218"/>
  <c r="AW541" i="218"/>
  <c r="AV541" i="218"/>
  <c r="AU541" i="218"/>
  <c r="BD540" i="218"/>
  <c r="AY540" i="218"/>
  <c r="AX540" i="218"/>
  <c r="AW540" i="218"/>
  <c r="AV540" i="218"/>
  <c r="AU540" i="218"/>
  <c r="BD539" i="218"/>
  <c r="AY539" i="218"/>
  <c r="AX539" i="218"/>
  <c r="AW539" i="218"/>
  <c r="AV539" i="218"/>
  <c r="AU539" i="218"/>
  <c r="BD538" i="218"/>
  <c r="AY538" i="218"/>
  <c r="AX538" i="218"/>
  <c r="AW538" i="218"/>
  <c r="AV538" i="218"/>
  <c r="AU538" i="218"/>
  <c r="BD537" i="218"/>
  <c r="AY537" i="218"/>
  <c r="AX537" i="218"/>
  <c r="AW537" i="218"/>
  <c r="AV537" i="218"/>
  <c r="AU537" i="218"/>
  <c r="BD536" i="218"/>
  <c r="AY536" i="218"/>
  <c r="AX536" i="218"/>
  <c r="AW536" i="218"/>
  <c r="AV536" i="218"/>
  <c r="AU536" i="218"/>
  <c r="BD535" i="218"/>
  <c r="AY535" i="218"/>
  <c r="AX535" i="218"/>
  <c r="AW535" i="218"/>
  <c r="AV535" i="218"/>
  <c r="AU535" i="218"/>
  <c r="BD534" i="218"/>
  <c r="AY534" i="218"/>
  <c r="AX534" i="218"/>
  <c r="AW534" i="218"/>
  <c r="AV534" i="218"/>
  <c r="AU534" i="218"/>
  <c r="BD533" i="218"/>
  <c r="AY533" i="218"/>
  <c r="AX533" i="218"/>
  <c r="AW533" i="218"/>
  <c r="AV533" i="218"/>
  <c r="AU533" i="218"/>
  <c r="BD532" i="218"/>
  <c r="AY532" i="218"/>
  <c r="AX532" i="218"/>
  <c r="AW532" i="218"/>
  <c r="AV532" i="218"/>
  <c r="AU532" i="218"/>
  <c r="BD531" i="218"/>
  <c r="AY531" i="218"/>
  <c r="AX531" i="218"/>
  <c r="AW531" i="218"/>
  <c r="AV531" i="218"/>
  <c r="AU531" i="218"/>
  <c r="BD530" i="218"/>
  <c r="AY530" i="218"/>
  <c r="AX530" i="218"/>
  <c r="AW530" i="218"/>
  <c r="AV530" i="218"/>
  <c r="AU530" i="218"/>
  <c r="BD529" i="218"/>
  <c r="AY529" i="218"/>
  <c r="AX529" i="218"/>
  <c r="AW529" i="218"/>
  <c r="AV529" i="218"/>
  <c r="AU529" i="218"/>
  <c r="BD528" i="218"/>
  <c r="AY528" i="218"/>
  <c r="AX528" i="218"/>
  <c r="AW528" i="218"/>
  <c r="AV528" i="218"/>
  <c r="AU528" i="218"/>
  <c r="BD527" i="218"/>
  <c r="AY527" i="218"/>
  <c r="AX527" i="218"/>
  <c r="AW527" i="218"/>
  <c r="AV527" i="218"/>
  <c r="AU527" i="218"/>
  <c r="BD526" i="218"/>
  <c r="AY526" i="218"/>
  <c r="AX526" i="218"/>
  <c r="AW526" i="218"/>
  <c r="AV526" i="218"/>
  <c r="AU526" i="218"/>
  <c r="BD525" i="218"/>
  <c r="AY525" i="218"/>
  <c r="AX525" i="218"/>
  <c r="AW525" i="218"/>
  <c r="AV525" i="218"/>
  <c r="AU525" i="218"/>
  <c r="BD524" i="218"/>
  <c r="AY524" i="218"/>
  <c r="AX524" i="218"/>
  <c r="AW524" i="218"/>
  <c r="AV524" i="218"/>
  <c r="AU524" i="218"/>
  <c r="BD523" i="218"/>
  <c r="AY523" i="218"/>
  <c r="AX523" i="218"/>
  <c r="AW523" i="218"/>
  <c r="AV523" i="218"/>
  <c r="AU523" i="218"/>
  <c r="BD522" i="218"/>
  <c r="AY522" i="218"/>
  <c r="AX522" i="218"/>
  <c r="AW522" i="218"/>
  <c r="AV522" i="218"/>
  <c r="AU522" i="218"/>
  <c r="BD521" i="218"/>
  <c r="AY521" i="218"/>
  <c r="AX521" i="218"/>
  <c r="AW521" i="218"/>
  <c r="AV521" i="218"/>
  <c r="AU521" i="218"/>
  <c r="BD520" i="218"/>
  <c r="AY520" i="218"/>
  <c r="AX520" i="218"/>
  <c r="AW520" i="218"/>
  <c r="AV520" i="218"/>
  <c r="AU520" i="218"/>
  <c r="BD519" i="218"/>
  <c r="AY519" i="218"/>
  <c r="AX519" i="218"/>
  <c r="AW519" i="218"/>
  <c r="AV519" i="218"/>
  <c r="AU519" i="218"/>
  <c r="BD518" i="218"/>
  <c r="AY518" i="218"/>
  <c r="AX518" i="218"/>
  <c r="AW518" i="218"/>
  <c r="AV518" i="218"/>
  <c r="AU518" i="218"/>
  <c r="BD517" i="218"/>
  <c r="AY517" i="218"/>
  <c r="AX517" i="218"/>
  <c r="AW517" i="218"/>
  <c r="AV517" i="218"/>
  <c r="AU517" i="218"/>
  <c r="BD516" i="218"/>
  <c r="AY516" i="218"/>
  <c r="AX516" i="218"/>
  <c r="AW516" i="218"/>
  <c r="AV516" i="218"/>
  <c r="AU516" i="218"/>
  <c r="BD515" i="218"/>
  <c r="AY515" i="218"/>
  <c r="AX515" i="218"/>
  <c r="AW515" i="218"/>
  <c r="AV515" i="218"/>
  <c r="AU515" i="218"/>
  <c r="BD514" i="218"/>
  <c r="AY514" i="218"/>
  <c r="AX514" i="218"/>
  <c r="AW514" i="218"/>
  <c r="AV514" i="218"/>
  <c r="AU514" i="218"/>
  <c r="BD513" i="218"/>
  <c r="AY513" i="218"/>
  <c r="AX513" i="218"/>
  <c r="AW513" i="218"/>
  <c r="AV513" i="218"/>
  <c r="AU513" i="218"/>
  <c r="BD512" i="218"/>
  <c r="AY512" i="218"/>
  <c r="AX512" i="218"/>
  <c r="AW512" i="218"/>
  <c r="AV512" i="218"/>
  <c r="AU512" i="218"/>
  <c r="BD511" i="218"/>
  <c r="AY511" i="218"/>
  <c r="AX511" i="218"/>
  <c r="AW511" i="218"/>
  <c r="AV511" i="218"/>
  <c r="AU511" i="218"/>
  <c r="BD510" i="218"/>
  <c r="AY510" i="218"/>
  <c r="AX510" i="218"/>
  <c r="AW510" i="218"/>
  <c r="AV510" i="218"/>
  <c r="AU510" i="218"/>
  <c r="BD509" i="218"/>
  <c r="AY509" i="218"/>
  <c r="AX509" i="218"/>
  <c r="AW509" i="218"/>
  <c r="AV509" i="218"/>
  <c r="AU509" i="218"/>
  <c r="BD508" i="218"/>
  <c r="AY508" i="218"/>
  <c r="AX508" i="218"/>
  <c r="AW508" i="218"/>
  <c r="AV508" i="218"/>
  <c r="AU508" i="218"/>
  <c r="BD507" i="218"/>
  <c r="AY507" i="218"/>
  <c r="AX507" i="218"/>
  <c r="AW507" i="218"/>
  <c r="AV507" i="218"/>
  <c r="AU507" i="218"/>
  <c r="BD506" i="218"/>
  <c r="AY506" i="218"/>
  <c r="AX506" i="218"/>
  <c r="AW506" i="218"/>
  <c r="AV506" i="218"/>
  <c r="AU506" i="218"/>
  <c r="BD505" i="218"/>
  <c r="AY505" i="218"/>
  <c r="AX505" i="218"/>
  <c r="AW505" i="218"/>
  <c r="AV505" i="218"/>
  <c r="AU505" i="218"/>
  <c r="BD504" i="218"/>
  <c r="AY504" i="218"/>
  <c r="AX504" i="218"/>
  <c r="AW504" i="218"/>
  <c r="AV504" i="218"/>
  <c r="AU504" i="218"/>
  <c r="BD503" i="218"/>
  <c r="AY503" i="218"/>
  <c r="AX503" i="218"/>
  <c r="AW503" i="218"/>
  <c r="AV503" i="218"/>
  <c r="AU503" i="218"/>
  <c r="BD502" i="218"/>
  <c r="AY502" i="218"/>
  <c r="AX502" i="218"/>
  <c r="AW502" i="218"/>
  <c r="AV502" i="218"/>
  <c r="AU502" i="218"/>
  <c r="BD501" i="218"/>
  <c r="AY501" i="218"/>
  <c r="AX501" i="218"/>
  <c r="AW501" i="218"/>
  <c r="AV501" i="218"/>
  <c r="AU501" i="218"/>
  <c r="BD500" i="218"/>
  <c r="AY500" i="218"/>
  <c r="AX500" i="218"/>
  <c r="AW500" i="218"/>
  <c r="AV500" i="218"/>
  <c r="AU500" i="218"/>
  <c r="BD499" i="218"/>
  <c r="AY499" i="218"/>
  <c r="AX499" i="218"/>
  <c r="AW499" i="218"/>
  <c r="AV499" i="218"/>
  <c r="AU499" i="218"/>
  <c r="BD498" i="218"/>
  <c r="AY498" i="218"/>
  <c r="AX498" i="218"/>
  <c r="AW498" i="218"/>
  <c r="AV498" i="218"/>
  <c r="AU498" i="218"/>
  <c r="BD497" i="218"/>
  <c r="AY497" i="218"/>
  <c r="AX497" i="218"/>
  <c r="AW497" i="218"/>
  <c r="AV497" i="218"/>
  <c r="AU497" i="218"/>
  <c r="BD496" i="218"/>
  <c r="AY496" i="218"/>
  <c r="AX496" i="218"/>
  <c r="AW496" i="218"/>
  <c r="AV496" i="218"/>
  <c r="AU496" i="218"/>
  <c r="BD495" i="218"/>
  <c r="AY495" i="218"/>
  <c r="AX495" i="218"/>
  <c r="AW495" i="218"/>
  <c r="AV495" i="218"/>
  <c r="AU495" i="218"/>
  <c r="BD494" i="218"/>
  <c r="AY494" i="218"/>
  <c r="AX494" i="218"/>
  <c r="AW494" i="218"/>
  <c r="AV494" i="218"/>
  <c r="AU494" i="218"/>
  <c r="BD493" i="218"/>
  <c r="AY493" i="218"/>
  <c r="AX493" i="218"/>
  <c r="AW493" i="218"/>
  <c r="AV493" i="218"/>
  <c r="AU493" i="218"/>
  <c r="BD492" i="218"/>
  <c r="AY492" i="218"/>
  <c r="AX492" i="218"/>
  <c r="AW492" i="218"/>
  <c r="AV492" i="218"/>
  <c r="AU492" i="218"/>
  <c r="BD491" i="218"/>
  <c r="AY491" i="218"/>
  <c r="AX491" i="218"/>
  <c r="AW491" i="218"/>
  <c r="AV491" i="218"/>
  <c r="AU491" i="218"/>
  <c r="BD490" i="218"/>
  <c r="AY490" i="218"/>
  <c r="AX490" i="218"/>
  <c r="AW490" i="218"/>
  <c r="AV490" i="218"/>
  <c r="AU490" i="218"/>
  <c r="BD489" i="218"/>
  <c r="AY489" i="218"/>
  <c r="AX489" i="218"/>
  <c r="AW489" i="218"/>
  <c r="AV489" i="218"/>
  <c r="AU489" i="218"/>
  <c r="BD488" i="218"/>
  <c r="AY488" i="218"/>
  <c r="AX488" i="218"/>
  <c r="AW488" i="218"/>
  <c r="AV488" i="218"/>
  <c r="AU488" i="218"/>
  <c r="BD487" i="218"/>
  <c r="AY487" i="218"/>
  <c r="AX487" i="218"/>
  <c r="AW487" i="218"/>
  <c r="AV487" i="218"/>
  <c r="AU487" i="218"/>
  <c r="BD486" i="218"/>
  <c r="AY486" i="218"/>
  <c r="AX486" i="218"/>
  <c r="AW486" i="218"/>
  <c r="AV486" i="218"/>
  <c r="AU486" i="218"/>
  <c r="BD485" i="218"/>
  <c r="AY485" i="218"/>
  <c r="AX485" i="218"/>
  <c r="AW485" i="218"/>
  <c r="AV485" i="218"/>
  <c r="AU485" i="218"/>
  <c r="BD484" i="218"/>
  <c r="AY484" i="218"/>
  <c r="AX484" i="218"/>
  <c r="AW484" i="218"/>
  <c r="AV484" i="218"/>
  <c r="AU484" i="218"/>
  <c r="BD483" i="218"/>
  <c r="AY483" i="218"/>
  <c r="AX483" i="218"/>
  <c r="AW483" i="218"/>
  <c r="AV483" i="218"/>
  <c r="AU483" i="218"/>
  <c r="BD482" i="218"/>
  <c r="AY482" i="218"/>
  <c r="AX482" i="218"/>
  <c r="AW482" i="218"/>
  <c r="AV482" i="218"/>
  <c r="AU482" i="218"/>
  <c r="BD481" i="218"/>
  <c r="AY481" i="218"/>
  <c r="AX481" i="218"/>
  <c r="AW481" i="218"/>
  <c r="AV481" i="218"/>
  <c r="AU481" i="218"/>
  <c r="BD480" i="218"/>
  <c r="AY480" i="218"/>
  <c r="AX480" i="218"/>
  <c r="AW480" i="218"/>
  <c r="AV480" i="218"/>
  <c r="AU480" i="218"/>
  <c r="BD479" i="218"/>
  <c r="AY479" i="218"/>
  <c r="AX479" i="218"/>
  <c r="AW479" i="218"/>
  <c r="AV479" i="218"/>
  <c r="AU479" i="218"/>
  <c r="BD478" i="218"/>
  <c r="AY478" i="218"/>
  <c r="AX478" i="218"/>
  <c r="AW478" i="218"/>
  <c r="AV478" i="218"/>
  <c r="AU478" i="218"/>
  <c r="BD477" i="218"/>
  <c r="AY477" i="218"/>
  <c r="AX477" i="218"/>
  <c r="AW477" i="218"/>
  <c r="AV477" i="218"/>
  <c r="AU477" i="218"/>
  <c r="BD476" i="218"/>
  <c r="AY476" i="218"/>
  <c r="AX476" i="218"/>
  <c r="AW476" i="218"/>
  <c r="AV476" i="218"/>
  <c r="AU476" i="218"/>
  <c r="BD475" i="218"/>
  <c r="AY475" i="218"/>
  <c r="AX475" i="218"/>
  <c r="AW475" i="218"/>
  <c r="AV475" i="218"/>
  <c r="AU475" i="218"/>
  <c r="BD474" i="218"/>
  <c r="AY474" i="218"/>
  <c r="AX474" i="218"/>
  <c r="AW474" i="218"/>
  <c r="AV474" i="218"/>
  <c r="AU474" i="218"/>
  <c r="BD473" i="218"/>
  <c r="AY473" i="218"/>
  <c r="AX473" i="218"/>
  <c r="AW473" i="218"/>
  <c r="AV473" i="218"/>
  <c r="AU473" i="218"/>
  <c r="BD472" i="218"/>
  <c r="AY472" i="218"/>
  <c r="AX472" i="218"/>
  <c r="AW472" i="218"/>
  <c r="AV472" i="218"/>
  <c r="AU472" i="218"/>
  <c r="BD471" i="218"/>
  <c r="AY471" i="218"/>
  <c r="AX471" i="218"/>
  <c r="AW471" i="218"/>
  <c r="AV471" i="218"/>
  <c r="AU471" i="218"/>
  <c r="BD470" i="218"/>
  <c r="AY470" i="218"/>
  <c r="AX470" i="218"/>
  <c r="AW470" i="218"/>
  <c r="AV470" i="218"/>
  <c r="AU470" i="218"/>
  <c r="BD469" i="218"/>
  <c r="AY469" i="218"/>
  <c r="AX469" i="218"/>
  <c r="AW469" i="218"/>
  <c r="AV469" i="218"/>
  <c r="AU469" i="218"/>
  <c r="BD468" i="218"/>
  <c r="AY468" i="218"/>
  <c r="AX468" i="218"/>
  <c r="AW468" i="218"/>
  <c r="AV468" i="218"/>
  <c r="AU468" i="218"/>
  <c r="BD467" i="218"/>
  <c r="AY467" i="218"/>
  <c r="AX467" i="218"/>
  <c r="AW467" i="218"/>
  <c r="AV467" i="218"/>
  <c r="AU467" i="218"/>
  <c r="BD466" i="218"/>
  <c r="AY466" i="218"/>
  <c r="AX466" i="218"/>
  <c r="AW466" i="218"/>
  <c r="AV466" i="218"/>
  <c r="AU466" i="218"/>
  <c r="BD465" i="218"/>
  <c r="AY465" i="218"/>
  <c r="AX465" i="218"/>
  <c r="AW465" i="218"/>
  <c r="AV465" i="218"/>
  <c r="AU465" i="218"/>
  <c r="BD464" i="218"/>
  <c r="AY464" i="218"/>
  <c r="AX464" i="218"/>
  <c r="AW464" i="218"/>
  <c r="AV464" i="218"/>
  <c r="AU464" i="218"/>
  <c r="BD463" i="218"/>
  <c r="AY463" i="218"/>
  <c r="AX463" i="218"/>
  <c r="AW463" i="218"/>
  <c r="AV463" i="218"/>
  <c r="AU463" i="218"/>
  <c r="BD462" i="218"/>
  <c r="AY462" i="218"/>
  <c r="AX462" i="218"/>
  <c r="AW462" i="218"/>
  <c r="AV462" i="218"/>
  <c r="AU462" i="218"/>
  <c r="BD461" i="218"/>
  <c r="AY461" i="218"/>
  <c r="AX461" i="218"/>
  <c r="AW461" i="218"/>
  <c r="AV461" i="218"/>
  <c r="AU461" i="218"/>
  <c r="BD460" i="218"/>
  <c r="AY460" i="218"/>
  <c r="AX460" i="218"/>
  <c r="AW460" i="218"/>
  <c r="AV460" i="218"/>
  <c r="AU460" i="218"/>
  <c r="BD459" i="218"/>
  <c r="AY459" i="218"/>
  <c r="AX459" i="218"/>
  <c r="AW459" i="218"/>
  <c r="AV459" i="218"/>
  <c r="AU459" i="218"/>
  <c r="BD458" i="218"/>
  <c r="AY458" i="218"/>
  <c r="AX458" i="218"/>
  <c r="AW458" i="218"/>
  <c r="AV458" i="218"/>
  <c r="AU458" i="218"/>
  <c r="BD457" i="218"/>
  <c r="AY457" i="218"/>
  <c r="AX457" i="218"/>
  <c r="AW457" i="218"/>
  <c r="AV457" i="218"/>
  <c r="AU457" i="218"/>
  <c r="BD456" i="218"/>
  <c r="AY456" i="218"/>
  <c r="AX456" i="218"/>
  <c r="AW456" i="218"/>
  <c r="AV456" i="218"/>
  <c r="AU456" i="218"/>
  <c r="BD455" i="218"/>
  <c r="AY455" i="218"/>
  <c r="AX455" i="218"/>
  <c r="AW455" i="218"/>
  <c r="AV455" i="218"/>
  <c r="AU455" i="218"/>
  <c r="BD454" i="218"/>
  <c r="AY454" i="218"/>
  <c r="AX454" i="218"/>
  <c r="AW454" i="218"/>
  <c r="AV454" i="218"/>
  <c r="AU454" i="218"/>
  <c r="BD453" i="218"/>
  <c r="AY453" i="218"/>
  <c r="AX453" i="218"/>
  <c r="AW453" i="218"/>
  <c r="AV453" i="218"/>
  <c r="AU453" i="218"/>
  <c r="BD452" i="218"/>
  <c r="AY452" i="218"/>
  <c r="AX452" i="218"/>
  <c r="AW452" i="218"/>
  <c r="AV452" i="218"/>
  <c r="AU452" i="218"/>
  <c r="BD451" i="218"/>
  <c r="AY451" i="218"/>
  <c r="AX451" i="218"/>
  <c r="AW451" i="218"/>
  <c r="AV451" i="218"/>
  <c r="AU451" i="218"/>
  <c r="BD450" i="218"/>
  <c r="AY450" i="218"/>
  <c r="AX450" i="218"/>
  <c r="AW450" i="218"/>
  <c r="AV450" i="218"/>
  <c r="AU450" i="218"/>
  <c r="BD449" i="218"/>
  <c r="AY449" i="218"/>
  <c r="AX449" i="218"/>
  <c r="AW449" i="218"/>
  <c r="AV449" i="218"/>
  <c r="AU449" i="218"/>
  <c r="BD448" i="218"/>
  <c r="AY448" i="218"/>
  <c r="AX448" i="218"/>
  <c r="AW448" i="218"/>
  <c r="AV448" i="218"/>
  <c r="AU448" i="218"/>
  <c r="BD447" i="218"/>
  <c r="AY447" i="218"/>
  <c r="AX447" i="218"/>
  <c r="AW447" i="218"/>
  <c r="AV447" i="218"/>
  <c r="AU447" i="218"/>
  <c r="BD446" i="218"/>
  <c r="AY446" i="218"/>
  <c r="AX446" i="218"/>
  <c r="AW446" i="218"/>
  <c r="AV446" i="218"/>
  <c r="AU446" i="218"/>
  <c r="BD445" i="218"/>
  <c r="AY445" i="218"/>
  <c r="AX445" i="218"/>
  <c r="AW445" i="218"/>
  <c r="AV445" i="218"/>
  <c r="AU445" i="218"/>
  <c r="BD444" i="218"/>
  <c r="AY444" i="218"/>
  <c r="AX444" i="218"/>
  <c r="AW444" i="218"/>
  <c r="AV444" i="218"/>
  <c r="AU444" i="218"/>
  <c r="BD443" i="218"/>
  <c r="AY443" i="218"/>
  <c r="AX443" i="218"/>
  <c r="AW443" i="218"/>
  <c r="AV443" i="218"/>
  <c r="AU443" i="218"/>
  <c r="BD442" i="218"/>
  <c r="AY442" i="218"/>
  <c r="AX442" i="218"/>
  <c r="AW442" i="218"/>
  <c r="AV442" i="218"/>
  <c r="AU442" i="218"/>
  <c r="BD441" i="218"/>
  <c r="AY441" i="218"/>
  <c r="AX441" i="218"/>
  <c r="AW441" i="218"/>
  <c r="AV441" i="218"/>
  <c r="AU441" i="218"/>
  <c r="BD440" i="218"/>
  <c r="AY440" i="218"/>
  <c r="AX440" i="218"/>
  <c r="AW440" i="218"/>
  <c r="AV440" i="218"/>
  <c r="AU440" i="218"/>
  <c r="BD439" i="218"/>
  <c r="AY439" i="218"/>
  <c r="AX439" i="218"/>
  <c r="AW439" i="218"/>
  <c r="AV439" i="218"/>
  <c r="AU439" i="218"/>
  <c r="BD438" i="218"/>
  <c r="AY438" i="218"/>
  <c r="AX438" i="218"/>
  <c r="AW438" i="218"/>
  <c r="AV438" i="218"/>
  <c r="AU438" i="218"/>
  <c r="BD437" i="218"/>
  <c r="AY437" i="218"/>
  <c r="AX437" i="218"/>
  <c r="AW437" i="218"/>
  <c r="AV437" i="218"/>
  <c r="AU437" i="218"/>
  <c r="BD436" i="218"/>
  <c r="AY436" i="218"/>
  <c r="AX436" i="218"/>
  <c r="AW436" i="218"/>
  <c r="AV436" i="218"/>
  <c r="AU436" i="218"/>
  <c r="BD435" i="218"/>
  <c r="AY435" i="218"/>
  <c r="AX435" i="218"/>
  <c r="AW435" i="218"/>
  <c r="AV435" i="218"/>
  <c r="AU435" i="218"/>
  <c r="BD434" i="218"/>
  <c r="AY434" i="218"/>
  <c r="AX434" i="218"/>
  <c r="AW434" i="218"/>
  <c r="AV434" i="218"/>
  <c r="AU434" i="218"/>
  <c r="BD433" i="218"/>
  <c r="AY433" i="218"/>
  <c r="AX433" i="218"/>
  <c r="AW433" i="218"/>
  <c r="AV433" i="218"/>
  <c r="AU433" i="218"/>
  <c r="BD432" i="218"/>
  <c r="AY432" i="218"/>
  <c r="AX432" i="218"/>
  <c r="AW432" i="218"/>
  <c r="AV432" i="218"/>
  <c r="AU432" i="218"/>
  <c r="BD431" i="218"/>
  <c r="AY431" i="218"/>
  <c r="AX431" i="218"/>
  <c r="AW431" i="218"/>
  <c r="AV431" i="218"/>
  <c r="AU431" i="218"/>
  <c r="BD430" i="218"/>
  <c r="AY430" i="218"/>
  <c r="AX430" i="218"/>
  <c r="AW430" i="218"/>
  <c r="AV430" i="218"/>
  <c r="AU430" i="218"/>
  <c r="BD429" i="218"/>
  <c r="AY429" i="218"/>
  <c r="AX429" i="218"/>
  <c r="AW429" i="218"/>
  <c r="AV429" i="218"/>
  <c r="AU429" i="218"/>
  <c r="BD428" i="218"/>
  <c r="AY428" i="218"/>
  <c r="AX428" i="218"/>
  <c r="AW428" i="218"/>
  <c r="AV428" i="218"/>
  <c r="AU428" i="218"/>
  <c r="BD427" i="218"/>
  <c r="AY427" i="218"/>
  <c r="AX427" i="218"/>
  <c r="AW427" i="218"/>
  <c r="AV427" i="218"/>
  <c r="AU427" i="218"/>
  <c r="BD426" i="218"/>
  <c r="AY426" i="218"/>
  <c r="AX426" i="218"/>
  <c r="AW426" i="218"/>
  <c r="AV426" i="218"/>
  <c r="AU426" i="218"/>
  <c r="BD425" i="218"/>
  <c r="AY425" i="218"/>
  <c r="AX425" i="218"/>
  <c r="AW425" i="218"/>
  <c r="AV425" i="218"/>
  <c r="AU425" i="218"/>
  <c r="BD424" i="218"/>
  <c r="AY424" i="218"/>
  <c r="AX424" i="218"/>
  <c r="AW424" i="218"/>
  <c r="AV424" i="218"/>
  <c r="AU424" i="218"/>
  <c r="BD423" i="218"/>
  <c r="AY423" i="218"/>
  <c r="AX423" i="218"/>
  <c r="AW423" i="218"/>
  <c r="AV423" i="218"/>
  <c r="AU423" i="218"/>
  <c r="BD422" i="218"/>
  <c r="AY422" i="218"/>
  <c r="AX422" i="218"/>
  <c r="AW422" i="218"/>
  <c r="AV422" i="218"/>
  <c r="AU422" i="218"/>
  <c r="BD421" i="218"/>
  <c r="AY421" i="218"/>
  <c r="AX421" i="218"/>
  <c r="AW421" i="218"/>
  <c r="AV421" i="218"/>
  <c r="AU421" i="218"/>
  <c r="BD420" i="218"/>
  <c r="AY420" i="218"/>
  <c r="AX420" i="218"/>
  <c r="AW420" i="218"/>
  <c r="AV420" i="218"/>
  <c r="AU420" i="218"/>
  <c r="BD419" i="218"/>
  <c r="AY419" i="218"/>
  <c r="AX419" i="218"/>
  <c r="AW419" i="218"/>
  <c r="AV419" i="218"/>
  <c r="AU419" i="218"/>
  <c r="BD418" i="218"/>
  <c r="AY418" i="218"/>
  <c r="AX418" i="218"/>
  <c r="AW418" i="218"/>
  <c r="AV418" i="218"/>
  <c r="AU418" i="218"/>
  <c r="BD417" i="218"/>
  <c r="AY417" i="218"/>
  <c r="AX417" i="218"/>
  <c r="AW417" i="218"/>
  <c r="AV417" i="218"/>
  <c r="AU417" i="218"/>
  <c r="BD416" i="218"/>
  <c r="AY416" i="218"/>
  <c r="AX416" i="218"/>
  <c r="AW416" i="218"/>
  <c r="AV416" i="218"/>
  <c r="AU416" i="218"/>
  <c r="BD415" i="218"/>
  <c r="AY415" i="218"/>
  <c r="AX415" i="218"/>
  <c r="AW415" i="218"/>
  <c r="AV415" i="218"/>
  <c r="AU415" i="218"/>
  <c r="BD414" i="218"/>
  <c r="AY414" i="218"/>
  <c r="AX414" i="218"/>
  <c r="AW414" i="218"/>
  <c r="AV414" i="218"/>
  <c r="AU414" i="218"/>
  <c r="BD413" i="218"/>
  <c r="AY413" i="218"/>
  <c r="AX413" i="218"/>
  <c r="AW413" i="218"/>
  <c r="AV413" i="218"/>
  <c r="AU413" i="218"/>
  <c r="BD412" i="218"/>
  <c r="AY412" i="218"/>
  <c r="AX412" i="218"/>
  <c r="AW412" i="218"/>
  <c r="AV412" i="218"/>
  <c r="AU412" i="218"/>
  <c r="BD411" i="218"/>
  <c r="AY411" i="218"/>
  <c r="AX411" i="218"/>
  <c r="AW411" i="218"/>
  <c r="AV411" i="218"/>
  <c r="AU411" i="218"/>
  <c r="BD410" i="218"/>
  <c r="AY410" i="218"/>
  <c r="AX410" i="218"/>
  <c r="AW410" i="218"/>
  <c r="AV410" i="218"/>
  <c r="AU410" i="218"/>
  <c r="BD409" i="218"/>
  <c r="AY409" i="218"/>
  <c r="AX409" i="218"/>
  <c r="AW409" i="218"/>
  <c r="AV409" i="218"/>
  <c r="AU409" i="218"/>
  <c r="BD408" i="218"/>
  <c r="AY408" i="218"/>
  <c r="AX408" i="218"/>
  <c r="AW408" i="218"/>
  <c r="AV408" i="218"/>
  <c r="AU408" i="218"/>
  <c r="BD407" i="218"/>
  <c r="AY407" i="218"/>
  <c r="AX407" i="218"/>
  <c r="AW407" i="218"/>
  <c r="AV407" i="218"/>
  <c r="AU407" i="218"/>
  <c r="BD406" i="218"/>
  <c r="AY406" i="218"/>
  <c r="AX406" i="218"/>
  <c r="AW406" i="218"/>
  <c r="AV406" i="218"/>
  <c r="AU406" i="218"/>
  <c r="BD405" i="218"/>
  <c r="AY405" i="218"/>
  <c r="AX405" i="218"/>
  <c r="AW405" i="218"/>
  <c r="AV405" i="218"/>
  <c r="AU405" i="218"/>
  <c r="BD404" i="218"/>
  <c r="AY404" i="218"/>
  <c r="AX404" i="218"/>
  <c r="AW404" i="218"/>
  <c r="AV404" i="218"/>
  <c r="AU404" i="218"/>
  <c r="BD403" i="218"/>
  <c r="AY403" i="218"/>
  <c r="AX403" i="218"/>
  <c r="AW403" i="218"/>
  <c r="AV403" i="218"/>
  <c r="AU403" i="218"/>
  <c r="BD402" i="218"/>
  <c r="AY402" i="218"/>
  <c r="AX402" i="218"/>
  <c r="AW402" i="218"/>
  <c r="AV402" i="218"/>
  <c r="AU402" i="218"/>
  <c r="BD401" i="218"/>
  <c r="AY401" i="218"/>
  <c r="AX401" i="218"/>
  <c r="AW401" i="218"/>
  <c r="AV401" i="218"/>
  <c r="AU401" i="218"/>
  <c r="BD400" i="218"/>
  <c r="AY400" i="218"/>
  <c r="AX400" i="218"/>
  <c r="AW400" i="218"/>
  <c r="AV400" i="218"/>
  <c r="AU400" i="218"/>
  <c r="BD399" i="218"/>
  <c r="AY399" i="218"/>
  <c r="AX399" i="218"/>
  <c r="AW399" i="218"/>
  <c r="AV399" i="218"/>
  <c r="AU399" i="218"/>
  <c r="BD398" i="218"/>
  <c r="AY398" i="218"/>
  <c r="AX398" i="218"/>
  <c r="AW398" i="218"/>
  <c r="AV398" i="218"/>
  <c r="AU398" i="218"/>
  <c r="BD397" i="218"/>
  <c r="AY397" i="218"/>
  <c r="AX397" i="218"/>
  <c r="AW397" i="218"/>
  <c r="AV397" i="218"/>
  <c r="AU397" i="218"/>
  <c r="BD396" i="218"/>
  <c r="AY396" i="218"/>
  <c r="AX396" i="218"/>
  <c r="AW396" i="218"/>
  <c r="AV396" i="218"/>
  <c r="AU396" i="218"/>
  <c r="BD395" i="218"/>
  <c r="AY395" i="218"/>
  <c r="AX395" i="218"/>
  <c r="AW395" i="218"/>
  <c r="AV395" i="218"/>
  <c r="AU395" i="218"/>
  <c r="BD394" i="218"/>
  <c r="AY394" i="218"/>
  <c r="AX394" i="218"/>
  <c r="AW394" i="218"/>
  <c r="AV394" i="218"/>
  <c r="AU394" i="218"/>
  <c r="BD393" i="218"/>
  <c r="AY393" i="218"/>
  <c r="AX393" i="218"/>
  <c r="AW393" i="218"/>
  <c r="AV393" i="218"/>
  <c r="AU393" i="218"/>
  <c r="BD392" i="218"/>
  <c r="AY392" i="218"/>
  <c r="AX392" i="218"/>
  <c r="AW392" i="218"/>
  <c r="AV392" i="218"/>
  <c r="AU392" i="218"/>
  <c r="BD391" i="218"/>
  <c r="AY391" i="218"/>
  <c r="AX391" i="218"/>
  <c r="AW391" i="218"/>
  <c r="AV391" i="218"/>
  <c r="AU391" i="218"/>
  <c r="BD390" i="218"/>
  <c r="AY390" i="218"/>
  <c r="AX390" i="218"/>
  <c r="AW390" i="218"/>
  <c r="AV390" i="218"/>
  <c r="AU390" i="218"/>
  <c r="BD389" i="218"/>
  <c r="AY389" i="218"/>
  <c r="AX389" i="218"/>
  <c r="AW389" i="218"/>
  <c r="AV389" i="218"/>
  <c r="AU389" i="218"/>
  <c r="BD388" i="218"/>
  <c r="AY388" i="218"/>
  <c r="AX388" i="218"/>
  <c r="AW388" i="218"/>
  <c r="AV388" i="218"/>
  <c r="AU388" i="218"/>
  <c r="BD387" i="218"/>
  <c r="AY387" i="218"/>
  <c r="AX387" i="218"/>
  <c r="AW387" i="218"/>
  <c r="AV387" i="218"/>
  <c r="AU387" i="218"/>
  <c r="BD386" i="218"/>
  <c r="AY386" i="218"/>
  <c r="AX386" i="218"/>
  <c r="AW386" i="218"/>
  <c r="AV386" i="218"/>
  <c r="AU386" i="218"/>
  <c r="BD385" i="218"/>
  <c r="AY385" i="218"/>
  <c r="AX385" i="218"/>
  <c r="AW385" i="218"/>
  <c r="AV385" i="218"/>
  <c r="AU385" i="218"/>
  <c r="BD384" i="218"/>
  <c r="AY384" i="218"/>
  <c r="AX384" i="218"/>
  <c r="AW384" i="218"/>
  <c r="AV384" i="218"/>
  <c r="AU384" i="218"/>
  <c r="BD383" i="218"/>
  <c r="AY383" i="218"/>
  <c r="AX383" i="218"/>
  <c r="AW383" i="218"/>
  <c r="AV383" i="218"/>
  <c r="AU383" i="218"/>
  <c r="BD382" i="218"/>
  <c r="AY382" i="218"/>
  <c r="AX382" i="218"/>
  <c r="AW382" i="218"/>
  <c r="AV382" i="218"/>
  <c r="AU382" i="218"/>
  <c r="BD381" i="218"/>
  <c r="AY381" i="218"/>
  <c r="AX381" i="218"/>
  <c r="AW381" i="218"/>
  <c r="AV381" i="218"/>
  <c r="AU381" i="218"/>
  <c r="BD380" i="218"/>
  <c r="AY380" i="218"/>
  <c r="AX380" i="218"/>
  <c r="AW380" i="218"/>
  <c r="AV380" i="218"/>
  <c r="AU380" i="218"/>
  <c r="BD379" i="218"/>
  <c r="AY379" i="218"/>
  <c r="AX379" i="218"/>
  <c r="AW379" i="218"/>
  <c r="AV379" i="218"/>
  <c r="AU379" i="218"/>
  <c r="BD378" i="218"/>
  <c r="AY378" i="218"/>
  <c r="AX378" i="218"/>
  <c r="AW378" i="218"/>
  <c r="AV378" i="218"/>
  <c r="AU378" i="218"/>
  <c r="BD377" i="218"/>
  <c r="AY377" i="218"/>
  <c r="AX377" i="218"/>
  <c r="AW377" i="218"/>
  <c r="AV377" i="218"/>
  <c r="AU377" i="218"/>
  <c r="BD376" i="218"/>
  <c r="AY376" i="218"/>
  <c r="AX376" i="218"/>
  <c r="AW376" i="218"/>
  <c r="AV376" i="218"/>
  <c r="AU376" i="218"/>
  <c r="BD375" i="218"/>
  <c r="AY375" i="218"/>
  <c r="AX375" i="218"/>
  <c r="AW375" i="218"/>
  <c r="AV375" i="218"/>
  <c r="AU375" i="218"/>
  <c r="BD374" i="218"/>
  <c r="AY374" i="218"/>
  <c r="AX374" i="218"/>
  <c r="AW374" i="218"/>
  <c r="AV374" i="218"/>
  <c r="AU374" i="218"/>
  <c r="BD373" i="218"/>
  <c r="AY373" i="218"/>
  <c r="AX373" i="218"/>
  <c r="AW373" i="218"/>
  <c r="AV373" i="218"/>
  <c r="AU373" i="218"/>
  <c r="BD372" i="218"/>
  <c r="AY372" i="218"/>
  <c r="AX372" i="218"/>
  <c r="AW372" i="218"/>
  <c r="AV372" i="218"/>
  <c r="AU372" i="218"/>
  <c r="BD371" i="218"/>
  <c r="AY371" i="218"/>
  <c r="AX371" i="218"/>
  <c r="AW371" i="218"/>
  <c r="AV371" i="218"/>
  <c r="AU371" i="218"/>
  <c r="BD370" i="218"/>
  <c r="AY370" i="218"/>
  <c r="AX370" i="218"/>
  <c r="AW370" i="218"/>
  <c r="AV370" i="218"/>
  <c r="AU370" i="218"/>
  <c r="BD369" i="218"/>
  <c r="AY369" i="218"/>
  <c r="AX369" i="218"/>
  <c r="AW369" i="218"/>
  <c r="AV369" i="218"/>
  <c r="AU369" i="218"/>
  <c r="BD368" i="218"/>
  <c r="AY368" i="218"/>
  <c r="AX368" i="218"/>
  <c r="AW368" i="218"/>
  <c r="AV368" i="218"/>
  <c r="AU368" i="218"/>
  <c r="BD367" i="218"/>
  <c r="AY367" i="218"/>
  <c r="AX367" i="218"/>
  <c r="AW367" i="218"/>
  <c r="AV367" i="218"/>
  <c r="AU367" i="218"/>
  <c r="BD366" i="218"/>
  <c r="AY366" i="218"/>
  <c r="AX366" i="218"/>
  <c r="AW366" i="218"/>
  <c r="AV366" i="218"/>
  <c r="AU366" i="218"/>
  <c r="BD365" i="218"/>
  <c r="AY365" i="218"/>
  <c r="AX365" i="218"/>
  <c r="AW365" i="218"/>
  <c r="AV365" i="218"/>
  <c r="AU365" i="218"/>
  <c r="BD364" i="218"/>
  <c r="AY364" i="218"/>
  <c r="AX364" i="218"/>
  <c r="AW364" i="218"/>
  <c r="AV364" i="218"/>
  <c r="AU364" i="218"/>
  <c r="BD363" i="218"/>
  <c r="AY363" i="218"/>
  <c r="AX363" i="218"/>
  <c r="AW363" i="218"/>
  <c r="AV363" i="218"/>
  <c r="AU363" i="218"/>
  <c r="BD362" i="218"/>
  <c r="AY362" i="218"/>
  <c r="AX362" i="218"/>
  <c r="AW362" i="218"/>
  <c r="AV362" i="218"/>
  <c r="AU362" i="218"/>
  <c r="BD361" i="218"/>
  <c r="AY361" i="218"/>
  <c r="AX361" i="218"/>
  <c r="AW361" i="218"/>
  <c r="AV361" i="218"/>
  <c r="AU361" i="218"/>
  <c r="BD360" i="218"/>
  <c r="AY360" i="218"/>
  <c r="AX360" i="218"/>
  <c r="AW360" i="218"/>
  <c r="AV360" i="218"/>
  <c r="AU360" i="218"/>
  <c r="BD359" i="218"/>
  <c r="AY359" i="218"/>
  <c r="AX359" i="218"/>
  <c r="AW359" i="218"/>
  <c r="AV359" i="218"/>
  <c r="AU359" i="218"/>
  <c r="BD358" i="218"/>
  <c r="AY358" i="218"/>
  <c r="AX358" i="218"/>
  <c r="AW358" i="218"/>
  <c r="AV358" i="218"/>
  <c r="AU358" i="218"/>
  <c r="BD357" i="218"/>
  <c r="AY357" i="218"/>
  <c r="AX357" i="218"/>
  <c r="AW357" i="218"/>
  <c r="AV357" i="218"/>
  <c r="AU357" i="218"/>
  <c r="BD356" i="218"/>
  <c r="AY356" i="218"/>
  <c r="AX356" i="218"/>
  <c r="AW356" i="218"/>
  <c r="AV356" i="218"/>
  <c r="AU356" i="218"/>
  <c r="BD355" i="218"/>
  <c r="AY355" i="218"/>
  <c r="AX355" i="218"/>
  <c r="AW355" i="218"/>
  <c r="AV355" i="218"/>
  <c r="AU355" i="218"/>
  <c r="BD354" i="218"/>
  <c r="AY354" i="218"/>
  <c r="AX354" i="218"/>
  <c r="AW354" i="218"/>
  <c r="AV354" i="218"/>
  <c r="AU354" i="218"/>
  <c r="BD353" i="218"/>
  <c r="AY353" i="218"/>
  <c r="AX353" i="218"/>
  <c r="AW353" i="218"/>
  <c r="AV353" i="218"/>
  <c r="AU353" i="218"/>
  <c r="BD352" i="218"/>
  <c r="AY352" i="218"/>
  <c r="AX352" i="218"/>
  <c r="AW352" i="218"/>
  <c r="AV352" i="218"/>
  <c r="AU352" i="218"/>
  <c r="BD351" i="218"/>
  <c r="AY351" i="218"/>
  <c r="AX351" i="218"/>
  <c r="AW351" i="218"/>
  <c r="AV351" i="218"/>
  <c r="AU351" i="218"/>
  <c r="BD350" i="218"/>
  <c r="AY350" i="218"/>
  <c r="AX350" i="218"/>
  <c r="AW350" i="218"/>
  <c r="AV350" i="218"/>
  <c r="AU350" i="218"/>
  <c r="BD349" i="218"/>
  <c r="AY349" i="218"/>
  <c r="AX349" i="218"/>
  <c r="AW349" i="218"/>
  <c r="AV349" i="218"/>
  <c r="AU349" i="218"/>
  <c r="BD348" i="218"/>
  <c r="AY348" i="218"/>
  <c r="AX348" i="218"/>
  <c r="AW348" i="218"/>
  <c r="AV348" i="218"/>
  <c r="AU348" i="218"/>
  <c r="BD347" i="218"/>
  <c r="AY347" i="218"/>
  <c r="AX347" i="218"/>
  <c r="AW347" i="218"/>
  <c r="AV347" i="218"/>
  <c r="AU347" i="218"/>
  <c r="BD346" i="218"/>
  <c r="AY346" i="218"/>
  <c r="AX346" i="218"/>
  <c r="AW346" i="218"/>
  <c r="AV346" i="218"/>
  <c r="AU346" i="218"/>
  <c r="BD345" i="218"/>
  <c r="AY345" i="218"/>
  <c r="AX345" i="218"/>
  <c r="AW345" i="218"/>
  <c r="AV345" i="218"/>
  <c r="AU345" i="218"/>
  <c r="BD344" i="218"/>
  <c r="AY344" i="218"/>
  <c r="AX344" i="218"/>
  <c r="AW344" i="218"/>
  <c r="AV344" i="218"/>
  <c r="AU344" i="218"/>
  <c r="BD343" i="218"/>
  <c r="AY343" i="218"/>
  <c r="AX343" i="218"/>
  <c r="AW343" i="218"/>
  <c r="AV343" i="218"/>
  <c r="AU343" i="218"/>
  <c r="BD342" i="218"/>
  <c r="AY342" i="218"/>
  <c r="AX342" i="218"/>
  <c r="AW342" i="218"/>
  <c r="AV342" i="218"/>
  <c r="AU342" i="218"/>
  <c r="BD341" i="218"/>
  <c r="AY341" i="218"/>
  <c r="AX341" i="218"/>
  <c r="AW341" i="218"/>
  <c r="AV341" i="218"/>
  <c r="AU341" i="218"/>
  <c r="BD340" i="218"/>
  <c r="AY340" i="218"/>
  <c r="AX340" i="218"/>
  <c r="AW340" i="218"/>
  <c r="AV340" i="218"/>
  <c r="AU340" i="218"/>
  <c r="BD339" i="218"/>
  <c r="AY339" i="218"/>
  <c r="AX339" i="218"/>
  <c r="AW339" i="218"/>
  <c r="AV339" i="218"/>
  <c r="AU339" i="218"/>
  <c r="BD338" i="218"/>
  <c r="AY338" i="218"/>
  <c r="AX338" i="218"/>
  <c r="AW338" i="218"/>
  <c r="AV338" i="218"/>
  <c r="AU338" i="218"/>
  <c r="BD337" i="218"/>
  <c r="AY337" i="218"/>
  <c r="AX337" i="218"/>
  <c r="AW337" i="218"/>
  <c r="AV337" i="218"/>
  <c r="AU337" i="218"/>
  <c r="BD336" i="218"/>
  <c r="AY336" i="218"/>
  <c r="AX336" i="218"/>
  <c r="AW336" i="218"/>
  <c r="AV336" i="218"/>
  <c r="AU336" i="218"/>
  <c r="BD335" i="218"/>
  <c r="AY335" i="218"/>
  <c r="AX335" i="218"/>
  <c r="AW335" i="218"/>
  <c r="AV335" i="218"/>
  <c r="AU335" i="218"/>
  <c r="BD334" i="218"/>
  <c r="AY334" i="218"/>
  <c r="AX334" i="218"/>
  <c r="AW334" i="218"/>
  <c r="AV334" i="218"/>
  <c r="AU334" i="218"/>
  <c r="BD333" i="218"/>
  <c r="AY333" i="218"/>
  <c r="AX333" i="218"/>
  <c r="AW333" i="218"/>
  <c r="AV333" i="218"/>
  <c r="AU333" i="218"/>
  <c r="BD332" i="218"/>
  <c r="AY332" i="218"/>
  <c r="AX332" i="218"/>
  <c r="AW332" i="218"/>
  <c r="AV332" i="218"/>
  <c r="AU332" i="218"/>
  <c r="BD331" i="218"/>
  <c r="AY331" i="218"/>
  <c r="AX331" i="218"/>
  <c r="AW331" i="218"/>
  <c r="AV331" i="218"/>
  <c r="AU331" i="218"/>
  <c r="BD330" i="218"/>
  <c r="AY330" i="218"/>
  <c r="AX330" i="218"/>
  <c r="AW330" i="218"/>
  <c r="AV330" i="218"/>
  <c r="AU330" i="218"/>
  <c r="BD329" i="218"/>
  <c r="AY329" i="218"/>
  <c r="AX329" i="218"/>
  <c r="AW329" i="218"/>
  <c r="AV329" i="218"/>
  <c r="AU329" i="218"/>
  <c r="BD328" i="218"/>
  <c r="AY328" i="218"/>
  <c r="AX328" i="218"/>
  <c r="AW328" i="218"/>
  <c r="AV328" i="218"/>
  <c r="AU328" i="218"/>
  <c r="BD327" i="218"/>
  <c r="AY327" i="218"/>
  <c r="AX327" i="218"/>
  <c r="AW327" i="218"/>
  <c r="AV327" i="218"/>
  <c r="AU327" i="218"/>
  <c r="BD326" i="218"/>
  <c r="AY326" i="218"/>
  <c r="AX326" i="218"/>
  <c r="AW326" i="218"/>
  <c r="AV326" i="218"/>
  <c r="AU326" i="218"/>
  <c r="BD325" i="218"/>
  <c r="AY325" i="218"/>
  <c r="AX325" i="218"/>
  <c r="AW325" i="218"/>
  <c r="AV325" i="218"/>
  <c r="AU325" i="218"/>
  <c r="BD324" i="218"/>
  <c r="AY324" i="218"/>
  <c r="AX324" i="218"/>
  <c r="AW324" i="218"/>
  <c r="AV324" i="218"/>
  <c r="AU324" i="218"/>
  <c r="BD323" i="218"/>
  <c r="AY323" i="218"/>
  <c r="AX323" i="218"/>
  <c r="AW323" i="218"/>
  <c r="AV323" i="218"/>
  <c r="AU323" i="218"/>
  <c r="BD322" i="218"/>
  <c r="AY322" i="218"/>
  <c r="AX322" i="218"/>
  <c r="AW322" i="218"/>
  <c r="AV322" i="218"/>
  <c r="AU322" i="218"/>
  <c r="BD321" i="218"/>
  <c r="AY321" i="218"/>
  <c r="AX321" i="218"/>
  <c r="AW321" i="218"/>
  <c r="AV321" i="218"/>
  <c r="AU321" i="218"/>
  <c r="BD320" i="218"/>
  <c r="AY320" i="218"/>
  <c r="AX320" i="218"/>
  <c r="AW320" i="218"/>
  <c r="AV320" i="218"/>
  <c r="AU320" i="218"/>
  <c r="BD319" i="218"/>
  <c r="AY319" i="218"/>
  <c r="AX319" i="218"/>
  <c r="AW319" i="218"/>
  <c r="AV319" i="218"/>
  <c r="AU319" i="218"/>
  <c r="BD318" i="218"/>
  <c r="AY318" i="218"/>
  <c r="AX318" i="218"/>
  <c r="AW318" i="218"/>
  <c r="AV318" i="218"/>
  <c r="AU318" i="218"/>
  <c r="BD317" i="218"/>
  <c r="AY317" i="218"/>
  <c r="AX317" i="218"/>
  <c r="AW317" i="218"/>
  <c r="AV317" i="218"/>
  <c r="AU317" i="218"/>
  <c r="BD316" i="218"/>
  <c r="AY316" i="218"/>
  <c r="AX316" i="218"/>
  <c r="AW316" i="218"/>
  <c r="AV316" i="218"/>
  <c r="AU316" i="218"/>
  <c r="BD315" i="218"/>
  <c r="AY315" i="218"/>
  <c r="AX315" i="218"/>
  <c r="AW315" i="218"/>
  <c r="AV315" i="218"/>
  <c r="AU315" i="218"/>
  <c r="BD314" i="218"/>
  <c r="AY314" i="218"/>
  <c r="AX314" i="218"/>
  <c r="AW314" i="218"/>
  <c r="AV314" i="218"/>
  <c r="AU314" i="218"/>
  <c r="BD313" i="218"/>
  <c r="AY313" i="218"/>
  <c r="AX313" i="218"/>
  <c r="AW313" i="218"/>
  <c r="AV313" i="218"/>
  <c r="AU313" i="218"/>
  <c r="BD312" i="218"/>
  <c r="AY312" i="218"/>
  <c r="AX312" i="218"/>
  <c r="AW312" i="218"/>
  <c r="AV312" i="218"/>
  <c r="AU312" i="218"/>
  <c r="BD311" i="218"/>
  <c r="AY311" i="218"/>
  <c r="AX311" i="218"/>
  <c r="AW311" i="218"/>
  <c r="AV311" i="218"/>
  <c r="AU311" i="218"/>
  <c r="BD310" i="218"/>
  <c r="AY310" i="218"/>
  <c r="AX310" i="218"/>
  <c r="AW310" i="218"/>
  <c r="AV310" i="218"/>
  <c r="AU310" i="218"/>
  <c r="BD309" i="218"/>
  <c r="AY309" i="218"/>
  <c r="AX309" i="218"/>
  <c r="AW309" i="218"/>
  <c r="AV309" i="218"/>
  <c r="AU309" i="218"/>
  <c r="BD308" i="218"/>
  <c r="AY308" i="218"/>
  <c r="AX308" i="218"/>
  <c r="AW308" i="218"/>
  <c r="AV308" i="218"/>
  <c r="AU308" i="218"/>
  <c r="BD307" i="218"/>
  <c r="AY307" i="218"/>
  <c r="AX307" i="218"/>
  <c r="AW307" i="218"/>
  <c r="AV307" i="218"/>
  <c r="AU307" i="218"/>
  <c r="BD306" i="218"/>
  <c r="AY306" i="218"/>
  <c r="AX306" i="218"/>
  <c r="AW306" i="218"/>
  <c r="AV306" i="218"/>
  <c r="AU306" i="218"/>
  <c r="BD305" i="218"/>
  <c r="AY305" i="218"/>
  <c r="AX305" i="218"/>
  <c r="AW305" i="218"/>
  <c r="AV305" i="218"/>
  <c r="AU305" i="218"/>
  <c r="BD304" i="218"/>
  <c r="AY304" i="218"/>
  <c r="AX304" i="218"/>
  <c r="AW304" i="218"/>
  <c r="AV304" i="218"/>
  <c r="AU304" i="218"/>
  <c r="BD303" i="218"/>
  <c r="AY303" i="218"/>
  <c r="AX303" i="218"/>
  <c r="AW303" i="218"/>
  <c r="AV303" i="218"/>
  <c r="AU303" i="218"/>
  <c r="BD302" i="218"/>
  <c r="AY302" i="218"/>
  <c r="AX302" i="218"/>
  <c r="AW302" i="218"/>
  <c r="AV302" i="218"/>
  <c r="AU302" i="218"/>
  <c r="BD301" i="218"/>
  <c r="AY301" i="218"/>
  <c r="AX301" i="218"/>
  <c r="AW301" i="218"/>
  <c r="AV301" i="218"/>
  <c r="AU301" i="218"/>
  <c r="BD300" i="218"/>
  <c r="AY300" i="218"/>
  <c r="AX300" i="218"/>
  <c r="AW300" i="218"/>
  <c r="AV300" i="218"/>
  <c r="AU300" i="218"/>
  <c r="BD299" i="218"/>
  <c r="AY299" i="218"/>
  <c r="AX299" i="218"/>
  <c r="AW299" i="218"/>
  <c r="AV299" i="218"/>
  <c r="AU299" i="218"/>
  <c r="BD298" i="218"/>
  <c r="AY298" i="218"/>
  <c r="AX298" i="218"/>
  <c r="AW298" i="218"/>
  <c r="AV298" i="218"/>
  <c r="AU298" i="218"/>
  <c r="BD297" i="218"/>
  <c r="AY297" i="218"/>
  <c r="AX297" i="218"/>
  <c r="AW297" i="218"/>
  <c r="AV297" i="218"/>
  <c r="AU297" i="218"/>
  <c r="BD296" i="218"/>
  <c r="AY296" i="218"/>
  <c r="AX296" i="218"/>
  <c r="AW296" i="218"/>
  <c r="AV296" i="218"/>
  <c r="AU296" i="218"/>
  <c r="BD295" i="218"/>
  <c r="AY295" i="218"/>
  <c r="AX295" i="218"/>
  <c r="AW295" i="218"/>
  <c r="AV295" i="218"/>
  <c r="AU295" i="218"/>
  <c r="BD294" i="218"/>
  <c r="AY294" i="218"/>
  <c r="AX294" i="218"/>
  <c r="AW294" i="218"/>
  <c r="AV294" i="218"/>
  <c r="AU294" i="218"/>
  <c r="BD293" i="218"/>
  <c r="AY293" i="218"/>
  <c r="AX293" i="218"/>
  <c r="AW293" i="218"/>
  <c r="AV293" i="218"/>
  <c r="AU293" i="218"/>
  <c r="BD292" i="218"/>
  <c r="AY292" i="218"/>
  <c r="AX292" i="218"/>
  <c r="AW292" i="218"/>
  <c r="AV292" i="218"/>
  <c r="AU292" i="218"/>
  <c r="BD291" i="218"/>
  <c r="AY291" i="218"/>
  <c r="AX291" i="218"/>
  <c r="AW291" i="218"/>
  <c r="AV291" i="218"/>
  <c r="AU291" i="218"/>
  <c r="BD290" i="218"/>
  <c r="AY290" i="218"/>
  <c r="AX290" i="218"/>
  <c r="AW290" i="218"/>
  <c r="AV290" i="218"/>
  <c r="AU290" i="218"/>
  <c r="BD289" i="218"/>
  <c r="AY289" i="218"/>
  <c r="AX289" i="218"/>
  <c r="AW289" i="218"/>
  <c r="AV289" i="218"/>
  <c r="AU289" i="218"/>
  <c r="BD288" i="218"/>
  <c r="AY288" i="218"/>
  <c r="AX288" i="218"/>
  <c r="AW288" i="218"/>
  <c r="AV288" i="218"/>
  <c r="AU288" i="218"/>
  <c r="BD287" i="218"/>
  <c r="AY287" i="218"/>
  <c r="AX287" i="218"/>
  <c r="AW287" i="218"/>
  <c r="AV287" i="218"/>
  <c r="AU287" i="218"/>
  <c r="BD286" i="218"/>
  <c r="AY286" i="218"/>
  <c r="AX286" i="218"/>
  <c r="AW286" i="218"/>
  <c r="AV286" i="218"/>
  <c r="AU286" i="218"/>
  <c r="BD285" i="218"/>
  <c r="AY285" i="218"/>
  <c r="AX285" i="218"/>
  <c r="AW285" i="218"/>
  <c r="AV285" i="218"/>
  <c r="AU285" i="218"/>
  <c r="BD284" i="218"/>
  <c r="AY284" i="218"/>
  <c r="AX284" i="218"/>
  <c r="AW284" i="218"/>
  <c r="AV284" i="218"/>
  <c r="AU284" i="218"/>
  <c r="BD283" i="218"/>
  <c r="AY283" i="218"/>
  <c r="AX283" i="218"/>
  <c r="AW283" i="218"/>
  <c r="AV283" i="218"/>
  <c r="AU283" i="218"/>
  <c r="BD282" i="218"/>
  <c r="AY282" i="218"/>
  <c r="AX282" i="218"/>
  <c r="AW282" i="218"/>
  <c r="AV282" i="218"/>
  <c r="AU282" i="218"/>
  <c r="BD281" i="218"/>
  <c r="AY281" i="218"/>
  <c r="AX281" i="218"/>
  <c r="AW281" i="218"/>
  <c r="AV281" i="218"/>
  <c r="AU281" i="218"/>
  <c r="BD280" i="218"/>
  <c r="AY280" i="218"/>
  <c r="AX280" i="218"/>
  <c r="AW280" i="218"/>
  <c r="AV280" i="218"/>
  <c r="AU280" i="218"/>
  <c r="BD279" i="218"/>
  <c r="AY279" i="218"/>
  <c r="AX279" i="218"/>
  <c r="AW279" i="218"/>
  <c r="AV279" i="218"/>
  <c r="AU279" i="218"/>
  <c r="BD278" i="218"/>
  <c r="AY278" i="218"/>
  <c r="AX278" i="218"/>
  <c r="AW278" i="218"/>
  <c r="AV278" i="218"/>
  <c r="AU278" i="218"/>
  <c r="BD277" i="218"/>
  <c r="AY277" i="218"/>
  <c r="AX277" i="218"/>
  <c r="AW277" i="218"/>
  <c r="AV277" i="218"/>
  <c r="AU277" i="218"/>
  <c r="BD276" i="218"/>
  <c r="AY276" i="218"/>
  <c r="AX276" i="218"/>
  <c r="AW276" i="218"/>
  <c r="AV276" i="218"/>
  <c r="AU276" i="218"/>
  <c r="BD275" i="218"/>
  <c r="AY275" i="218"/>
  <c r="AX275" i="218"/>
  <c r="AW275" i="218"/>
  <c r="AV275" i="218"/>
  <c r="AU275" i="218"/>
  <c r="BD274" i="218"/>
  <c r="AY274" i="218"/>
  <c r="AX274" i="218"/>
  <c r="AW274" i="218"/>
  <c r="AV274" i="218"/>
  <c r="AU274" i="218"/>
  <c r="BD273" i="218"/>
  <c r="AY273" i="218"/>
  <c r="AX273" i="218"/>
  <c r="AW273" i="218"/>
  <c r="AV273" i="218"/>
  <c r="AU273" i="218"/>
  <c r="BD272" i="218"/>
  <c r="AY272" i="218"/>
  <c r="AX272" i="218"/>
  <c r="AW272" i="218"/>
  <c r="AV272" i="218"/>
  <c r="AU272" i="218"/>
  <c r="BD271" i="218"/>
  <c r="AY271" i="218"/>
  <c r="AX271" i="218"/>
  <c r="AW271" i="218"/>
  <c r="AV271" i="218"/>
  <c r="AU271" i="218"/>
  <c r="BD270" i="218"/>
  <c r="AY270" i="218"/>
  <c r="AX270" i="218"/>
  <c r="AW270" i="218"/>
  <c r="AV270" i="218"/>
  <c r="AU270" i="218"/>
  <c r="BD269" i="218"/>
  <c r="AY269" i="218"/>
  <c r="AX269" i="218"/>
  <c r="AW269" i="218"/>
  <c r="AV269" i="218"/>
  <c r="AU269" i="218"/>
  <c r="BD268" i="218"/>
  <c r="AY268" i="218"/>
  <c r="AX268" i="218"/>
  <c r="AW268" i="218"/>
  <c r="AV268" i="218"/>
  <c r="AU268" i="218"/>
  <c r="BD267" i="218"/>
  <c r="AY267" i="218"/>
  <c r="AX267" i="218"/>
  <c r="AW267" i="218"/>
  <c r="AV267" i="218"/>
  <c r="AU267" i="218"/>
  <c r="BD266" i="218"/>
  <c r="AY266" i="218"/>
  <c r="AX266" i="218"/>
  <c r="AW266" i="218"/>
  <c r="AV266" i="218"/>
  <c r="AU266" i="218"/>
  <c r="BD265" i="218"/>
  <c r="AY265" i="218"/>
  <c r="AX265" i="218"/>
  <c r="AW265" i="218"/>
  <c r="AV265" i="218"/>
  <c r="AU265" i="218"/>
  <c r="BD264" i="218"/>
  <c r="AY264" i="218"/>
  <c r="AX264" i="218"/>
  <c r="AW264" i="218"/>
  <c r="AV264" i="218"/>
  <c r="AU264" i="218"/>
  <c r="BD263" i="218"/>
  <c r="AY263" i="218"/>
  <c r="AX263" i="218"/>
  <c r="AW263" i="218"/>
  <c r="AV263" i="218"/>
  <c r="AU263" i="218"/>
  <c r="BD262" i="218"/>
  <c r="AY262" i="218"/>
  <c r="AX262" i="218"/>
  <c r="AW262" i="218"/>
  <c r="AV262" i="218"/>
  <c r="AU262" i="218"/>
  <c r="BD261" i="218"/>
  <c r="AY261" i="218"/>
  <c r="AX261" i="218"/>
  <c r="AW261" i="218"/>
  <c r="AV261" i="218"/>
  <c r="AU261" i="218"/>
  <c r="BD260" i="218"/>
  <c r="AY260" i="218"/>
  <c r="AX260" i="218"/>
  <c r="AW260" i="218"/>
  <c r="AV260" i="218"/>
  <c r="AU260" i="218"/>
  <c r="BD259" i="218"/>
  <c r="AY259" i="218"/>
  <c r="AX259" i="218"/>
  <c r="AW259" i="218"/>
  <c r="AV259" i="218"/>
  <c r="AU259" i="218"/>
  <c r="BD258" i="218"/>
  <c r="AY258" i="218"/>
  <c r="AX258" i="218"/>
  <c r="AW258" i="218"/>
  <c r="AV258" i="218"/>
  <c r="AU258" i="218"/>
  <c r="BD257" i="218"/>
  <c r="AY257" i="218"/>
  <c r="AX257" i="218"/>
  <c r="AW257" i="218"/>
  <c r="AV257" i="218"/>
  <c r="AU257" i="218"/>
  <c r="BD256" i="218"/>
  <c r="AY256" i="218"/>
  <c r="AX256" i="218"/>
  <c r="AW256" i="218"/>
  <c r="AV256" i="218"/>
  <c r="AU256" i="218"/>
  <c r="BD255" i="218"/>
  <c r="AY255" i="218"/>
  <c r="AX255" i="218"/>
  <c r="AW255" i="218"/>
  <c r="AV255" i="218"/>
  <c r="AU255" i="218"/>
  <c r="BD254" i="218"/>
  <c r="AY254" i="218"/>
  <c r="AX254" i="218"/>
  <c r="AW254" i="218"/>
  <c r="AV254" i="218"/>
  <c r="AU254" i="218"/>
  <c r="BD253" i="218"/>
  <c r="AY253" i="218"/>
  <c r="AX253" i="218"/>
  <c r="AW253" i="218"/>
  <c r="AV253" i="218"/>
  <c r="AU253" i="218"/>
  <c r="BD252" i="218"/>
  <c r="AY252" i="218"/>
  <c r="AX252" i="218"/>
  <c r="AW252" i="218"/>
  <c r="AV252" i="218"/>
  <c r="AU252" i="218"/>
  <c r="BD251" i="218"/>
  <c r="AY251" i="218"/>
  <c r="AX251" i="218"/>
  <c r="AW251" i="218"/>
  <c r="AV251" i="218"/>
  <c r="AU251" i="218"/>
  <c r="BD250" i="218"/>
  <c r="AY250" i="218"/>
  <c r="AX250" i="218"/>
  <c r="AW250" i="218"/>
  <c r="AV250" i="218"/>
  <c r="AU250" i="218"/>
  <c r="BD249" i="218"/>
  <c r="AY249" i="218"/>
  <c r="AX249" i="218"/>
  <c r="AW249" i="218"/>
  <c r="AV249" i="218"/>
  <c r="AU249" i="218"/>
  <c r="BD248" i="218"/>
  <c r="AY248" i="218"/>
  <c r="AX248" i="218"/>
  <c r="AW248" i="218"/>
  <c r="AV248" i="218"/>
  <c r="AU248" i="218"/>
  <c r="BD247" i="218"/>
  <c r="AY247" i="218"/>
  <c r="AX247" i="218"/>
  <c r="AW247" i="218"/>
  <c r="AV247" i="218"/>
  <c r="AU247" i="218"/>
  <c r="BD246" i="218"/>
  <c r="AY246" i="218"/>
  <c r="AX246" i="218"/>
  <c r="AW246" i="218"/>
  <c r="AV246" i="218"/>
  <c r="AU246" i="218"/>
  <c r="BD245" i="218"/>
  <c r="AY245" i="218"/>
  <c r="AX245" i="218"/>
  <c r="AW245" i="218"/>
  <c r="AV245" i="218"/>
  <c r="AU245" i="218"/>
  <c r="BD244" i="218"/>
  <c r="AY244" i="218"/>
  <c r="AX244" i="218"/>
  <c r="AW244" i="218"/>
  <c r="AV244" i="218"/>
  <c r="AU244" i="218"/>
  <c r="BD243" i="218"/>
  <c r="AY243" i="218"/>
  <c r="AX243" i="218"/>
  <c r="AW243" i="218"/>
  <c r="AV243" i="218"/>
  <c r="AU243" i="218"/>
  <c r="BD242" i="218"/>
  <c r="AY242" i="218"/>
  <c r="AX242" i="218"/>
  <c r="AW242" i="218"/>
  <c r="AV242" i="218"/>
  <c r="AU242" i="218"/>
  <c r="BD241" i="218"/>
  <c r="AY241" i="218"/>
  <c r="AX241" i="218"/>
  <c r="AW241" i="218"/>
  <c r="AV241" i="218"/>
  <c r="AU241" i="218"/>
  <c r="BD240" i="218"/>
  <c r="AY240" i="218"/>
  <c r="AX240" i="218"/>
  <c r="AW240" i="218"/>
  <c r="AV240" i="218"/>
  <c r="AU240" i="218"/>
  <c r="BD239" i="218"/>
  <c r="AY239" i="218"/>
  <c r="AX239" i="218"/>
  <c r="AW239" i="218"/>
  <c r="AV239" i="218"/>
  <c r="AU239" i="218"/>
  <c r="BD238" i="218"/>
  <c r="AY238" i="218"/>
  <c r="AX238" i="218"/>
  <c r="AW238" i="218"/>
  <c r="AV238" i="218"/>
  <c r="AU238" i="218"/>
  <c r="BD237" i="218"/>
  <c r="AY237" i="218"/>
  <c r="AX237" i="218"/>
  <c r="AW237" i="218"/>
  <c r="AV237" i="218"/>
  <c r="AU237" i="218"/>
  <c r="BD236" i="218"/>
  <c r="AY236" i="218"/>
  <c r="AX236" i="218"/>
  <c r="AW236" i="218"/>
  <c r="AV236" i="218"/>
  <c r="AU236" i="218"/>
  <c r="BD235" i="218"/>
  <c r="AY235" i="218"/>
  <c r="AX235" i="218"/>
  <c r="AW235" i="218"/>
  <c r="AV235" i="218"/>
  <c r="AU235" i="218"/>
  <c r="BD234" i="218"/>
  <c r="AY234" i="218"/>
  <c r="AX234" i="218"/>
  <c r="AW234" i="218"/>
  <c r="AV234" i="218"/>
  <c r="AU234" i="218"/>
  <c r="BD233" i="218"/>
  <c r="AY233" i="218"/>
  <c r="AX233" i="218"/>
  <c r="AW233" i="218"/>
  <c r="AV233" i="218"/>
  <c r="AU233" i="218"/>
  <c r="BD232" i="218"/>
  <c r="AY232" i="218"/>
  <c r="AX232" i="218"/>
  <c r="AW232" i="218"/>
  <c r="AV232" i="218"/>
  <c r="AU232" i="218"/>
  <c r="BD231" i="218"/>
  <c r="AY231" i="218"/>
  <c r="AX231" i="218"/>
  <c r="AW231" i="218"/>
  <c r="AV231" i="218"/>
  <c r="AU231" i="218"/>
  <c r="BD230" i="218"/>
  <c r="AY230" i="218"/>
  <c r="AX230" i="218"/>
  <c r="AW230" i="218"/>
  <c r="AV230" i="218"/>
  <c r="AU230" i="218"/>
  <c r="BD229" i="218"/>
  <c r="AY229" i="218"/>
  <c r="AX229" i="218"/>
  <c r="AW229" i="218"/>
  <c r="AV229" i="218"/>
  <c r="AU229" i="218"/>
  <c r="BD228" i="218"/>
  <c r="AY228" i="218"/>
  <c r="AX228" i="218"/>
  <c r="AW228" i="218"/>
  <c r="AV228" i="218"/>
  <c r="AU228" i="218"/>
  <c r="BD227" i="218"/>
  <c r="AY227" i="218"/>
  <c r="AX227" i="218"/>
  <c r="AW227" i="218"/>
  <c r="AV227" i="218"/>
  <c r="AU227" i="218"/>
  <c r="BD226" i="218"/>
  <c r="AY226" i="218"/>
  <c r="AX226" i="218"/>
  <c r="AW226" i="218"/>
  <c r="AV226" i="218"/>
  <c r="AU226" i="218"/>
  <c r="BD225" i="218"/>
  <c r="AY225" i="218"/>
  <c r="AX225" i="218"/>
  <c r="AW225" i="218"/>
  <c r="AV225" i="218"/>
  <c r="AU225" i="218"/>
  <c r="BD224" i="218"/>
  <c r="AY224" i="218"/>
  <c r="AX224" i="218"/>
  <c r="AW224" i="218"/>
  <c r="AV224" i="218"/>
  <c r="AU224" i="218"/>
  <c r="BD223" i="218"/>
  <c r="AY223" i="218"/>
  <c r="AX223" i="218"/>
  <c r="AW223" i="218"/>
  <c r="AV223" i="218"/>
  <c r="AU223" i="218"/>
  <c r="BD222" i="218"/>
  <c r="AY222" i="218"/>
  <c r="AX222" i="218"/>
  <c r="AW222" i="218"/>
  <c r="AV222" i="218"/>
  <c r="AU222" i="218"/>
  <c r="BD221" i="218"/>
  <c r="AY221" i="218"/>
  <c r="AX221" i="218"/>
  <c r="AW221" i="218"/>
  <c r="AV221" i="218"/>
  <c r="AU221" i="218"/>
  <c r="BD220" i="218"/>
  <c r="AY220" i="218"/>
  <c r="AX220" i="218"/>
  <c r="AW220" i="218"/>
  <c r="AV220" i="218"/>
  <c r="AU220" i="218"/>
  <c r="BD219" i="218"/>
  <c r="AY219" i="218"/>
  <c r="AX219" i="218"/>
  <c r="AW219" i="218"/>
  <c r="AV219" i="218"/>
  <c r="AU219" i="218"/>
  <c r="BD218" i="218"/>
  <c r="AY218" i="218"/>
  <c r="AX218" i="218"/>
  <c r="AW218" i="218"/>
  <c r="AV218" i="218"/>
  <c r="AU218" i="218"/>
  <c r="BD217" i="218"/>
  <c r="AY217" i="218"/>
  <c r="AX217" i="218"/>
  <c r="AW217" i="218"/>
  <c r="AV217" i="218"/>
  <c r="AU217" i="218"/>
  <c r="BD216" i="218"/>
  <c r="AY216" i="218"/>
  <c r="AX216" i="218"/>
  <c r="AW216" i="218"/>
  <c r="AV216" i="218"/>
  <c r="AU216" i="218"/>
  <c r="BD215" i="218"/>
  <c r="AY215" i="218"/>
  <c r="AX215" i="218"/>
  <c r="AW215" i="218"/>
  <c r="AV215" i="218"/>
  <c r="AU215" i="218"/>
  <c r="BD214" i="218"/>
  <c r="AY214" i="218"/>
  <c r="AX214" i="218"/>
  <c r="AW214" i="218"/>
  <c r="AV214" i="218"/>
  <c r="AU214" i="218"/>
  <c r="BD213" i="218"/>
  <c r="AY213" i="218"/>
  <c r="AX213" i="218"/>
  <c r="AW213" i="218"/>
  <c r="AV213" i="218"/>
  <c r="AU213" i="218"/>
  <c r="BD212" i="218"/>
  <c r="AY212" i="218"/>
  <c r="AX212" i="218"/>
  <c r="AW212" i="218"/>
  <c r="AV212" i="218"/>
  <c r="AU212" i="218"/>
  <c r="BD211" i="218"/>
  <c r="AY211" i="218"/>
  <c r="AX211" i="218"/>
  <c r="AW211" i="218"/>
  <c r="AV211" i="218"/>
  <c r="AU211" i="218"/>
  <c r="BD210" i="218"/>
  <c r="AY210" i="218"/>
  <c r="AX210" i="218"/>
  <c r="AW210" i="218"/>
  <c r="AV210" i="218"/>
  <c r="AU210" i="218"/>
  <c r="BD209" i="218"/>
  <c r="AY209" i="218"/>
  <c r="AX209" i="218"/>
  <c r="AW209" i="218"/>
  <c r="AV209" i="218"/>
  <c r="AU209" i="218"/>
  <c r="BD208" i="218"/>
  <c r="AY208" i="218"/>
  <c r="AX208" i="218"/>
  <c r="AW208" i="218"/>
  <c r="AV208" i="218"/>
  <c r="AU208" i="218"/>
  <c r="BD207" i="218"/>
  <c r="AY207" i="218"/>
  <c r="AX207" i="218"/>
  <c r="AW207" i="218"/>
  <c r="AV207" i="218"/>
  <c r="AU207" i="218"/>
  <c r="BD206" i="218"/>
  <c r="AY206" i="218"/>
  <c r="AX206" i="218"/>
  <c r="AW206" i="218"/>
  <c r="AV206" i="218"/>
  <c r="AU206" i="218"/>
  <c r="BD205" i="218"/>
  <c r="AY205" i="218"/>
  <c r="AX205" i="218"/>
  <c r="AW205" i="218"/>
  <c r="AV205" i="218"/>
  <c r="AU205" i="218"/>
  <c r="BD204" i="218"/>
  <c r="AY204" i="218"/>
  <c r="AX204" i="218"/>
  <c r="AW204" i="218"/>
  <c r="AV204" i="218"/>
  <c r="AU204" i="218"/>
  <c r="BD203" i="218"/>
  <c r="AY203" i="218"/>
  <c r="AX203" i="218"/>
  <c r="AW203" i="218"/>
  <c r="AV203" i="218"/>
  <c r="AU203" i="218"/>
  <c r="BD202" i="218"/>
  <c r="AY202" i="218"/>
  <c r="AX202" i="218"/>
  <c r="AW202" i="218"/>
  <c r="AV202" i="218"/>
  <c r="AU202" i="218"/>
  <c r="BD201" i="218"/>
  <c r="AY201" i="218"/>
  <c r="AX201" i="218"/>
  <c r="AW201" i="218"/>
  <c r="AV201" i="218"/>
  <c r="AU201" i="218"/>
  <c r="BD200" i="218"/>
  <c r="AY200" i="218"/>
  <c r="AX200" i="218"/>
  <c r="AW200" i="218"/>
  <c r="AV200" i="218"/>
  <c r="AU200" i="218"/>
  <c r="BD199" i="218"/>
  <c r="AY199" i="218"/>
  <c r="AX199" i="218"/>
  <c r="AW199" i="218"/>
  <c r="AV199" i="218"/>
  <c r="AU199" i="218"/>
  <c r="BD198" i="218"/>
  <c r="AY198" i="218"/>
  <c r="AX198" i="218"/>
  <c r="AW198" i="218"/>
  <c r="AV198" i="218"/>
  <c r="AU198" i="218"/>
  <c r="BD197" i="218"/>
  <c r="AY197" i="218"/>
  <c r="AX197" i="218"/>
  <c r="AW197" i="218"/>
  <c r="AV197" i="218"/>
  <c r="AU197" i="218"/>
  <c r="BD196" i="218"/>
  <c r="AY196" i="218"/>
  <c r="AX196" i="218"/>
  <c r="AW196" i="218"/>
  <c r="AV196" i="218"/>
  <c r="AU196" i="218"/>
  <c r="BD195" i="218"/>
  <c r="AY195" i="218"/>
  <c r="AX195" i="218"/>
  <c r="AW195" i="218"/>
  <c r="AV195" i="218"/>
  <c r="AU195" i="218"/>
  <c r="BD194" i="218"/>
  <c r="AY194" i="218"/>
  <c r="AX194" i="218"/>
  <c r="AW194" i="218"/>
  <c r="AV194" i="218"/>
  <c r="AU194" i="218"/>
  <c r="BD193" i="218"/>
  <c r="AY193" i="218"/>
  <c r="AX193" i="218"/>
  <c r="AW193" i="218"/>
  <c r="AV193" i="218"/>
  <c r="AU193" i="218"/>
  <c r="BD192" i="218"/>
  <c r="AY192" i="218"/>
  <c r="AX192" i="218"/>
  <c r="AW192" i="218"/>
  <c r="AV192" i="218"/>
  <c r="AU192" i="218"/>
  <c r="BD191" i="218"/>
  <c r="AY191" i="218"/>
  <c r="AX191" i="218"/>
  <c r="AW191" i="218"/>
  <c r="AV191" i="218"/>
  <c r="AU191" i="218"/>
  <c r="BD190" i="218"/>
  <c r="AY190" i="218"/>
  <c r="AX190" i="218"/>
  <c r="AW190" i="218"/>
  <c r="AV190" i="218"/>
  <c r="AU190" i="218"/>
  <c r="BD189" i="218"/>
  <c r="AY189" i="218"/>
  <c r="AX189" i="218"/>
  <c r="AW189" i="218"/>
  <c r="AV189" i="218"/>
  <c r="AU189" i="218"/>
  <c r="BD188" i="218"/>
  <c r="AY188" i="218"/>
  <c r="AX188" i="218"/>
  <c r="AW188" i="218"/>
  <c r="AV188" i="218"/>
  <c r="AU188" i="218"/>
  <c r="BD187" i="218"/>
  <c r="AY187" i="218"/>
  <c r="AX187" i="218"/>
  <c r="AW187" i="218"/>
  <c r="AV187" i="218"/>
  <c r="AU187" i="218"/>
  <c r="BD186" i="218"/>
  <c r="AY186" i="218"/>
  <c r="AX186" i="218"/>
  <c r="AW186" i="218"/>
  <c r="AV186" i="218"/>
  <c r="AU186" i="218"/>
  <c r="BD185" i="218"/>
  <c r="AY185" i="218"/>
  <c r="AX185" i="218"/>
  <c r="AW185" i="218"/>
  <c r="AV185" i="218"/>
  <c r="AU185" i="218"/>
  <c r="BD184" i="218"/>
  <c r="AY184" i="218"/>
  <c r="AX184" i="218"/>
  <c r="AW184" i="218"/>
  <c r="AV184" i="218"/>
  <c r="AU184" i="218"/>
  <c r="BD183" i="218"/>
  <c r="AY183" i="218"/>
  <c r="AX183" i="218"/>
  <c r="AW183" i="218"/>
  <c r="AV183" i="218"/>
  <c r="AU183" i="218"/>
  <c r="BD182" i="218"/>
  <c r="AY182" i="218"/>
  <c r="AX182" i="218"/>
  <c r="AW182" i="218"/>
  <c r="AV182" i="218"/>
  <c r="AU182" i="218"/>
  <c r="BD181" i="218"/>
  <c r="AY181" i="218"/>
  <c r="AX181" i="218"/>
  <c r="AW181" i="218"/>
  <c r="AV181" i="218"/>
  <c r="AU181" i="218"/>
  <c r="BD180" i="218"/>
  <c r="AY180" i="218"/>
  <c r="AX180" i="218"/>
  <c r="AW180" i="218"/>
  <c r="AV180" i="218"/>
  <c r="AU180" i="218"/>
  <c r="BD179" i="218"/>
  <c r="AY179" i="218"/>
  <c r="AX179" i="218"/>
  <c r="AW179" i="218"/>
  <c r="AV179" i="218"/>
  <c r="AU179" i="218"/>
  <c r="BD178" i="218"/>
  <c r="AY178" i="218"/>
  <c r="AX178" i="218"/>
  <c r="AW178" i="218"/>
  <c r="AV178" i="218"/>
  <c r="AU178" i="218"/>
  <c r="BD177" i="218"/>
  <c r="AY177" i="218"/>
  <c r="AX177" i="218"/>
  <c r="AW177" i="218"/>
  <c r="AV177" i="218"/>
  <c r="AU177" i="218"/>
  <c r="BD176" i="218"/>
  <c r="AY176" i="218"/>
  <c r="AX176" i="218"/>
  <c r="AW176" i="218"/>
  <c r="AV176" i="218"/>
  <c r="AU176" i="218"/>
  <c r="BD175" i="218"/>
  <c r="AY175" i="218"/>
  <c r="AX175" i="218"/>
  <c r="AW175" i="218"/>
  <c r="AV175" i="218"/>
  <c r="AU175" i="218"/>
  <c r="BD174" i="218"/>
  <c r="AY174" i="218"/>
  <c r="AX174" i="218"/>
  <c r="AW174" i="218"/>
  <c r="AV174" i="218"/>
  <c r="AU174" i="218"/>
  <c r="BD173" i="218"/>
  <c r="AY173" i="218"/>
  <c r="AX173" i="218"/>
  <c r="AW173" i="218"/>
  <c r="AV173" i="218"/>
  <c r="AU173" i="218"/>
  <c r="BD172" i="218"/>
  <c r="AY172" i="218"/>
  <c r="AX172" i="218"/>
  <c r="AW172" i="218"/>
  <c r="AV172" i="218"/>
  <c r="AU172" i="218"/>
  <c r="BD171" i="218"/>
  <c r="AY171" i="218"/>
  <c r="AX171" i="218"/>
  <c r="AW171" i="218"/>
  <c r="AV171" i="218"/>
  <c r="AU171" i="218"/>
  <c r="BD170" i="218"/>
  <c r="AY170" i="218"/>
  <c r="AX170" i="218"/>
  <c r="AW170" i="218"/>
  <c r="AV170" i="218"/>
  <c r="AU170" i="218"/>
  <c r="BD169" i="218"/>
  <c r="AY169" i="218"/>
  <c r="AX169" i="218"/>
  <c r="AW169" i="218"/>
  <c r="AV169" i="218"/>
  <c r="AU169" i="218"/>
  <c r="BD168" i="218"/>
  <c r="AY168" i="218"/>
  <c r="AX168" i="218"/>
  <c r="AW168" i="218"/>
  <c r="AV168" i="218"/>
  <c r="AU168" i="218"/>
  <c r="BD167" i="218"/>
  <c r="AY167" i="218"/>
  <c r="AX167" i="218"/>
  <c r="AW167" i="218"/>
  <c r="AV167" i="218"/>
  <c r="AU167" i="218"/>
  <c r="BD166" i="218"/>
  <c r="AY166" i="218"/>
  <c r="AX166" i="218"/>
  <c r="AW166" i="218"/>
  <c r="AV166" i="218"/>
  <c r="AU166" i="218"/>
  <c r="BD165" i="218"/>
  <c r="AY165" i="218"/>
  <c r="AX165" i="218"/>
  <c r="AW165" i="218"/>
  <c r="AV165" i="218"/>
  <c r="AU165" i="218"/>
  <c r="BD164" i="218"/>
  <c r="AY164" i="218"/>
  <c r="AX164" i="218"/>
  <c r="AW164" i="218"/>
  <c r="AV164" i="218"/>
  <c r="AU164" i="218"/>
  <c r="BD163" i="218"/>
  <c r="AY163" i="218"/>
  <c r="AX163" i="218"/>
  <c r="AW163" i="218"/>
  <c r="AV163" i="218"/>
  <c r="AU163" i="218"/>
  <c r="BD162" i="218"/>
  <c r="AY162" i="218"/>
  <c r="AX162" i="218"/>
  <c r="AW162" i="218"/>
  <c r="AV162" i="218"/>
  <c r="AU162" i="218"/>
  <c r="BD161" i="218"/>
  <c r="AY161" i="218"/>
  <c r="AX161" i="218"/>
  <c r="AW161" i="218"/>
  <c r="AV161" i="218"/>
  <c r="AU161" i="218"/>
  <c r="BD160" i="218"/>
  <c r="AY160" i="218"/>
  <c r="AX160" i="218"/>
  <c r="AW160" i="218"/>
  <c r="AV160" i="218"/>
  <c r="AU160" i="218"/>
  <c r="BD159" i="218"/>
  <c r="AY159" i="218"/>
  <c r="AX159" i="218"/>
  <c r="AW159" i="218"/>
  <c r="AV159" i="218"/>
  <c r="AU159" i="218"/>
  <c r="BD158" i="218"/>
  <c r="AY158" i="218"/>
  <c r="AX158" i="218"/>
  <c r="AW158" i="218"/>
  <c r="AV158" i="218"/>
  <c r="AU158" i="218"/>
  <c r="BD157" i="218"/>
  <c r="AY157" i="218"/>
  <c r="AX157" i="218"/>
  <c r="AW157" i="218"/>
  <c r="AV157" i="218"/>
  <c r="AU157" i="218"/>
  <c r="BD156" i="218"/>
  <c r="AY156" i="218"/>
  <c r="AX156" i="218"/>
  <c r="AW156" i="218"/>
  <c r="AV156" i="218"/>
  <c r="AU156" i="218"/>
  <c r="BD155" i="218"/>
  <c r="AY155" i="218"/>
  <c r="AX155" i="218"/>
  <c r="AW155" i="218"/>
  <c r="AV155" i="218"/>
  <c r="AU155" i="218"/>
  <c r="BD154" i="218"/>
  <c r="AY154" i="218"/>
  <c r="AX154" i="218"/>
  <c r="AW154" i="218"/>
  <c r="AV154" i="218"/>
  <c r="AU154" i="218"/>
  <c r="BD153" i="218"/>
  <c r="AY153" i="218"/>
  <c r="AX153" i="218"/>
  <c r="AW153" i="218"/>
  <c r="AV153" i="218"/>
  <c r="AU153" i="218"/>
  <c r="BD152" i="218"/>
  <c r="AY152" i="218"/>
  <c r="AX152" i="218"/>
  <c r="AW152" i="218"/>
  <c r="AV152" i="218"/>
  <c r="AU152" i="218"/>
  <c r="BD151" i="218"/>
  <c r="AY151" i="218"/>
  <c r="AX151" i="218"/>
  <c r="AW151" i="218"/>
  <c r="AV151" i="218"/>
  <c r="AU151" i="218"/>
  <c r="BD150" i="218"/>
  <c r="AY150" i="218"/>
  <c r="AX150" i="218"/>
  <c r="AW150" i="218"/>
  <c r="AV150" i="218"/>
  <c r="AU150" i="218"/>
  <c r="BD149" i="218"/>
  <c r="AY149" i="218"/>
  <c r="AX149" i="218"/>
  <c r="AW149" i="218"/>
  <c r="AV149" i="218"/>
  <c r="AU149" i="218"/>
  <c r="BD148" i="218"/>
  <c r="AY148" i="218"/>
  <c r="AX148" i="218"/>
  <c r="AW148" i="218"/>
  <c r="AV148" i="218"/>
  <c r="AU148" i="218"/>
  <c r="BD147" i="218"/>
  <c r="AY147" i="218"/>
  <c r="AX147" i="218"/>
  <c r="AW147" i="218"/>
  <c r="AV147" i="218"/>
  <c r="AU147" i="218"/>
  <c r="BD146" i="218"/>
  <c r="AY146" i="218"/>
  <c r="AX146" i="218"/>
  <c r="AW146" i="218"/>
  <c r="AV146" i="218"/>
  <c r="AU146" i="218"/>
  <c r="BD145" i="218"/>
  <c r="AY145" i="218"/>
  <c r="AX145" i="218"/>
  <c r="AW145" i="218"/>
  <c r="AV145" i="218"/>
  <c r="AU145" i="218"/>
  <c r="BD144" i="218"/>
  <c r="AY144" i="218"/>
  <c r="AX144" i="218"/>
  <c r="AW144" i="218"/>
  <c r="AV144" i="218"/>
  <c r="AU144" i="218"/>
  <c r="BD143" i="218"/>
  <c r="AY143" i="218"/>
  <c r="AX143" i="218"/>
  <c r="AW143" i="218"/>
  <c r="AV143" i="218"/>
  <c r="AU143" i="218"/>
  <c r="BD142" i="218"/>
  <c r="AY142" i="218"/>
  <c r="AX142" i="218"/>
  <c r="AW142" i="218"/>
  <c r="AV142" i="218"/>
  <c r="AU142" i="218"/>
  <c r="BD141" i="218"/>
  <c r="AY141" i="218"/>
  <c r="AX141" i="218"/>
  <c r="AW141" i="218"/>
  <c r="AV141" i="218"/>
  <c r="AU141" i="218"/>
  <c r="BD140" i="218"/>
  <c r="AY140" i="218"/>
  <c r="AX140" i="218"/>
  <c r="AW140" i="218"/>
  <c r="AV140" i="218"/>
  <c r="AU140" i="218"/>
  <c r="BD139" i="218"/>
  <c r="AY139" i="218"/>
  <c r="AX139" i="218"/>
  <c r="AW139" i="218"/>
  <c r="AV139" i="218"/>
  <c r="AU139" i="218"/>
  <c r="BD138" i="218"/>
  <c r="AY138" i="218"/>
  <c r="AX138" i="218"/>
  <c r="AW138" i="218"/>
  <c r="AV138" i="218"/>
  <c r="AU138" i="218"/>
  <c r="BD137" i="218"/>
  <c r="AY137" i="218"/>
  <c r="AX137" i="218"/>
  <c r="AW137" i="218"/>
  <c r="AV137" i="218"/>
  <c r="AU137" i="218"/>
  <c r="BD136" i="218"/>
  <c r="AY136" i="218"/>
  <c r="AX136" i="218"/>
  <c r="AW136" i="218"/>
  <c r="AV136" i="218"/>
  <c r="AU136" i="218"/>
  <c r="BD135" i="218"/>
  <c r="AY135" i="218"/>
  <c r="AX135" i="218"/>
  <c r="AW135" i="218"/>
  <c r="AV135" i="218"/>
  <c r="AU135" i="218"/>
  <c r="BD134" i="218"/>
  <c r="AY134" i="218"/>
  <c r="AX134" i="218"/>
  <c r="AW134" i="218"/>
  <c r="AV134" i="218"/>
  <c r="AU134" i="218"/>
  <c r="BD133" i="218"/>
  <c r="AY133" i="218"/>
  <c r="AX133" i="218"/>
  <c r="AW133" i="218"/>
  <c r="AV133" i="218"/>
  <c r="AU133" i="218"/>
  <c r="BD132" i="218"/>
  <c r="AY132" i="218"/>
  <c r="AX132" i="218"/>
  <c r="AW132" i="218"/>
  <c r="AV132" i="218"/>
  <c r="AU132" i="218"/>
  <c r="BD131" i="218"/>
  <c r="AY131" i="218"/>
  <c r="AX131" i="218"/>
  <c r="AW131" i="218"/>
  <c r="AV131" i="218"/>
  <c r="AU131" i="218"/>
  <c r="BD130" i="218"/>
  <c r="AY130" i="218"/>
  <c r="AX130" i="218"/>
  <c r="AW130" i="218"/>
  <c r="AV130" i="218"/>
  <c r="AU130" i="218"/>
  <c r="BD129" i="218"/>
  <c r="AY129" i="218"/>
  <c r="AX129" i="218"/>
  <c r="AW129" i="218"/>
  <c r="AV129" i="218"/>
  <c r="AU129" i="218"/>
  <c r="BD128" i="218"/>
  <c r="AY128" i="218"/>
  <c r="AX128" i="218"/>
  <c r="AW128" i="218"/>
  <c r="AV128" i="218"/>
  <c r="AU128" i="218"/>
  <c r="BD127" i="218"/>
  <c r="AY127" i="218"/>
  <c r="AX127" i="218"/>
  <c r="AW127" i="218"/>
  <c r="AV127" i="218"/>
  <c r="AU127" i="218"/>
  <c r="BD126" i="218"/>
  <c r="AY126" i="218"/>
  <c r="AX126" i="218"/>
  <c r="AW126" i="218"/>
  <c r="AV126" i="218"/>
  <c r="AU126" i="218"/>
  <c r="BD125" i="218"/>
  <c r="AY125" i="218"/>
  <c r="AX125" i="218"/>
  <c r="AW125" i="218"/>
  <c r="AV125" i="218"/>
  <c r="AU125" i="218"/>
  <c r="BD124" i="218"/>
  <c r="AY124" i="218"/>
  <c r="AX124" i="218"/>
  <c r="AW124" i="218"/>
  <c r="AV124" i="218"/>
  <c r="AU124" i="218"/>
  <c r="BD123" i="218"/>
  <c r="AY123" i="218"/>
  <c r="AX123" i="218"/>
  <c r="AW123" i="218"/>
  <c r="AV123" i="218"/>
  <c r="AU123" i="218"/>
  <c r="BD122" i="218"/>
  <c r="AY122" i="218"/>
  <c r="AX122" i="218"/>
  <c r="AW122" i="218"/>
  <c r="AV122" i="218"/>
  <c r="AU122" i="218"/>
  <c r="BD121" i="218"/>
  <c r="AY121" i="218"/>
  <c r="AX121" i="218"/>
  <c r="AW121" i="218"/>
  <c r="AV121" i="218"/>
  <c r="AU121" i="218"/>
  <c r="BD120" i="218"/>
  <c r="AY120" i="218"/>
  <c r="AX120" i="218"/>
  <c r="AW120" i="218"/>
  <c r="AV120" i="218"/>
  <c r="AU120" i="218"/>
  <c r="BD119" i="218"/>
  <c r="AY119" i="218"/>
  <c r="AX119" i="218"/>
  <c r="AW119" i="218"/>
  <c r="AV119" i="218"/>
  <c r="AU119" i="218"/>
  <c r="BD118" i="218"/>
  <c r="AY118" i="218"/>
  <c r="AX118" i="218"/>
  <c r="AW118" i="218"/>
  <c r="AV118" i="218"/>
  <c r="AU118" i="218"/>
  <c r="BD117" i="218"/>
  <c r="AY117" i="218"/>
  <c r="AX117" i="218"/>
  <c r="AW117" i="218"/>
  <c r="AV117" i="218"/>
  <c r="AU117" i="218"/>
  <c r="BD116" i="218"/>
  <c r="AY116" i="218"/>
  <c r="AX116" i="218"/>
  <c r="AW116" i="218"/>
  <c r="AV116" i="218"/>
  <c r="AU116" i="218"/>
  <c r="BD115" i="218"/>
  <c r="AY115" i="218"/>
  <c r="AX115" i="218"/>
  <c r="AW115" i="218"/>
  <c r="AV115" i="218"/>
  <c r="AU115" i="218"/>
  <c r="BD114" i="218"/>
  <c r="AY114" i="218"/>
  <c r="AX114" i="218"/>
  <c r="AW114" i="218"/>
  <c r="AV114" i="218"/>
  <c r="AU114" i="218"/>
  <c r="BD113" i="218"/>
  <c r="AY113" i="218"/>
  <c r="AX113" i="218"/>
  <c r="AW113" i="218"/>
  <c r="AV113" i="218"/>
  <c r="AU113" i="218"/>
  <c r="BD112" i="218"/>
  <c r="AY112" i="218"/>
  <c r="AX112" i="218"/>
  <c r="AW112" i="218"/>
  <c r="AV112" i="218"/>
  <c r="AU112" i="218"/>
  <c r="BD111" i="218"/>
  <c r="AY111" i="218"/>
  <c r="AX111" i="218"/>
  <c r="AW111" i="218"/>
  <c r="AV111" i="218"/>
  <c r="AU111" i="218"/>
  <c r="BD110" i="218"/>
  <c r="AY110" i="218"/>
  <c r="AX110" i="218"/>
  <c r="AW110" i="218"/>
  <c r="AV110" i="218"/>
  <c r="AU110" i="218"/>
  <c r="BD109" i="218"/>
  <c r="AY109" i="218"/>
  <c r="AX109" i="218"/>
  <c r="AW109" i="218"/>
  <c r="AV109" i="218"/>
  <c r="AU109" i="218"/>
  <c r="BD108" i="218"/>
  <c r="AY108" i="218"/>
  <c r="AX108" i="218"/>
  <c r="AW108" i="218"/>
  <c r="AV108" i="218"/>
  <c r="AU108" i="218"/>
  <c r="BD107" i="218"/>
  <c r="AY107" i="218"/>
  <c r="AX107" i="218"/>
  <c r="AW107" i="218"/>
  <c r="AV107" i="218"/>
  <c r="AU107" i="218"/>
  <c r="BD106" i="218"/>
  <c r="AY106" i="218"/>
  <c r="AX106" i="218"/>
  <c r="AW106" i="218"/>
  <c r="AV106" i="218"/>
  <c r="AU106" i="218"/>
  <c r="BD105" i="218"/>
  <c r="AY105" i="218"/>
  <c r="AX105" i="218"/>
  <c r="AW105" i="218"/>
  <c r="AV105" i="218"/>
  <c r="AU105" i="218"/>
  <c r="BD104" i="218"/>
  <c r="AY104" i="218"/>
  <c r="AX104" i="218"/>
  <c r="AW104" i="218"/>
  <c r="AV104" i="218"/>
  <c r="AU104" i="218"/>
  <c r="BD103" i="218"/>
  <c r="AY103" i="218"/>
  <c r="AX103" i="218"/>
  <c r="AW103" i="218"/>
  <c r="AV103" i="218"/>
  <c r="AU103" i="218"/>
  <c r="BD102" i="218"/>
  <c r="AY102" i="218"/>
  <c r="AX102" i="218"/>
  <c r="AW102" i="218"/>
  <c r="AV102" i="218"/>
  <c r="AU102" i="218"/>
  <c r="BD101" i="218"/>
  <c r="AY101" i="218"/>
  <c r="AX101" i="218"/>
  <c r="AW101" i="218"/>
  <c r="AV101" i="218"/>
  <c r="AU101" i="218"/>
  <c r="BD100" i="218"/>
  <c r="AY100" i="218"/>
  <c r="AX100" i="218"/>
  <c r="AW100" i="218"/>
  <c r="AV100" i="218"/>
  <c r="AU100" i="218"/>
  <c r="BD99" i="218"/>
  <c r="AY99" i="218"/>
  <c r="AX99" i="218"/>
  <c r="AW99" i="218"/>
  <c r="AV99" i="218"/>
  <c r="AU99" i="218"/>
  <c r="BD98" i="218"/>
  <c r="AY98" i="218"/>
  <c r="AX98" i="218"/>
  <c r="AW98" i="218"/>
  <c r="AV98" i="218"/>
  <c r="AU98" i="218"/>
  <c r="BD97" i="218"/>
  <c r="AY97" i="218"/>
  <c r="AX97" i="218"/>
  <c r="AW97" i="218"/>
  <c r="AV97" i="218"/>
  <c r="AU97" i="218"/>
  <c r="BD96" i="218"/>
  <c r="AY96" i="218"/>
  <c r="AX96" i="218"/>
  <c r="AW96" i="218"/>
  <c r="AV96" i="218"/>
  <c r="AU96" i="218"/>
  <c r="BD95" i="218"/>
  <c r="AY95" i="218"/>
  <c r="AX95" i="218"/>
  <c r="AW95" i="218"/>
  <c r="AV95" i="218"/>
  <c r="AU95" i="218"/>
  <c r="BD94" i="218"/>
  <c r="AY94" i="218"/>
  <c r="AX94" i="218"/>
  <c r="AW94" i="218"/>
  <c r="AV94" i="218"/>
  <c r="AU94" i="218"/>
  <c r="BD93" i="218"/>
  <c r="AY93" i="218"/>
  <c r="AX93" i="218"/>
  <c r="AW93" i="218"/>
  <c r="AV93" i="218"/>
  <c r="AU93" i="218"/>
  <c r="BD92" i="218"/>
  <c r="AY92" i="218"/>
  <c r="AX92" i="218"/>
  <c r="AW92" i="218"/>
  <c r="AV92" i="218"/>
  <c r="AU92" i="218"/>
  <c r="BD91" i="218"/>
  <c r="AY91" i="218"/>
  <c r="AX91" i="218"/>
  <c r="AW91" i="218"/>
  <c r="AV91" i="218"/>
  <c r="AU91" i="218"/>
  <c r="BD90" i="218"/>
  <c r="AY90" i="218"/>
  <c r="AX90" i="218"/>
  <c r="AW90" i="218"/>
  <c r="AV90" i="218"/>
  <c r="AU90" i="218"/>
  <c r="BD89" i="218"/>
  <c r="AY89" i="218"/>
  <c r="AX89" i="218"/>
  <c r="AW89" i="218"/>
  <c r="AV89" i="218"/>
  <c r="AU89" i="218"/>
  <c r="BD88" i="218"/>
  <c r="AY88" i="218"/>
  <c r="AX88" i="218"/>
  <c r="AW88" i="218"/>
  <c r="AV88" i="218"/>
  <c r="AU88" i="218"/>
  <c r="BD87" i="218"/>
  <c r="AY87" i="218"/>
  <c r="AX87" i="218"/>
  <c r="AW87" i="218"/>
  <c r="AV87" i="218"/>
  <c r="AU87" i="218"/>
  <c r="BD86" i="218"/>
  <c r="AY86" i="218"/>
  <c r="AX86" i="218"/>
  <c r="AW86" i="218"/>
  <c r="AV86" i="218"/>
  <c r="AU86" i="218"/>
  <c r="BD85" i="218"/>
  <c r="AY85" i="218"/>
  <c r="AX85" i="218"/>
  <c r="AW85" i="218"/>
  <c r="AV85" i="218"/>
  <c r="AU85" i="218"/>
  <c r="BD84" i="218"/>
  <c r="AY84" i="218"/>
  <c r="AX84" i="218"/>
  <c r="AW84" i="218"/>
  <c r="AV84" i="218"/>
  <c r="AU84" i="218"/>
  <c r="BD83" i="218"/>
  <c r="AY83" i="218"/>
  <c r="AX83" i="218"/>
  <c r="AW83" i="218"/>
  <c r="AV83" i="218"/>
  <c r="AU83" i="218"/>
  <c r="BD82" i="218"/>
  <c r="AY82" i="218"/>
  <c r="AX82" i="218"/>
  <c r="AW82" i="218"/>
  <c r="AV82" i="218"/>
  <c r="AU82" i="218"/>
  <c r="BD81" i="218"/>
  <c r="AY81" i="218"/>
  <c r="AX81" i="218"/>
  <c r="AW81" i="218"/>
  <c r="AV81" i="218"/>
  <c r="AU81" i="218"/>
  <c r="BD80" i="218"/>
  <c r="AY80" i="218"/>
  <c r="AX80" i="218"/>
  <c r="AW80" i="218"/>
  <c r="AV80" i="218"/>
  <c r="AU80" i="218"/>
  <c r="BD79" i="218"/>
  <c r="AY79" i="218"/>
  <c r="AX79" i="218"/>
  <c r="AW79" i="218"/>
  <c r="AV79" i="218"/>
  <c r="AU79" i="218"/>
  <c r="BD78" i="218"/>
  <c r="AY78" i="218"/>
  <c r="AX78" i="218"/>
  <c r="AW78" i="218"/>
  <c r="AV78" i="218"/>
  <c r="AU78" i="218"/>
  <c r="BD77" i="218"/>
  <c r="AY77" i="218"/>
  <c r="AX77" i="218"/>
  <c r="AW77" i="218"/>
  <c r="AV77" i="218"/>
  <c r="AU77" i="218"/>
  <c r="BD76" i="218"/>
  <c r="AY76" i="218"/>
  <c r="AX76" i="218"/>
  <c r="AW76" i="218"/>
  <c r="AV76" i="218"/>
  <c r="AU76" i="218"/>
  <c r="BD75" i="218"/>
  <c r="AY75" i="218"/>
  <c r="AX75" i="218"/>
  <c r="AW75" i="218"/>
  <c r="AV75" i="218"/>
  <c r="AU75" i="218"/>
  <c r="BD74" i="218"/>
  <c r="AY74" i="218"/>
  <c r="AX74" i="218"/>
  <c r="AW74" i="218"/>
  <c r="AV74" i="218"/>
  <c r="AU74" i="218"/>
  <c r="BD73" i="218"/>
  <c r="AY73" i="218"/>
  <c r="AX73" i="218"/>
  <c r="AW73" i="218"/>
  <c r="AV73" i="218"/>
  <c r="AU73" i="218"/>
  <c r="BD72" i="218"/>
  <c r="AY72" i="218"/>
  <c r="AX72" i="218"/>
  <c r="AW72" i="218"/>
  <c r="AV72" i="218"/>
  <c r="AU72" i="218"/>
  <c r="BD71" i="218"/>
  <c r="AY71" i="218"/>
  <c r="AX71" i="218"/>
  <c r="AW71" i="218"/>
  <c r="AV71" i="218"/>
  <c r="AU71" i="218"/>
  <c r="BD70" i="218"/>
  <c r="AY70" i="218"/>
  <c r="AX70" i="218"/>
  <c r="AW70" i="218"/>
  <c r="AV70" i="218"/>
  <c r="AU70" i="218"/>
  <c r="BD69" i="218"/>
  <c r="AY69" i="218"/>
  <c r="AX69" i="218"/>
  <c r="AW69" i="218"/>
  <c r="AV69" i="218"/>
  <c r="AU69" i="218"/>
  <c r="BD68" i="218"/>
  <c r="AY68" i="218"/>
  <c r="AX68" i="218"/>
  <c r="AW68" i="218"/>
  <c r="AV68" i="218"/>
  <c r="AU68" i="218"/>
  <c r="BD67" i="218"/>
  <c r="AY67" i="218"/>
  <c r="AX67" i="218"/>
  <c r="AW67" i="218"/>
  <c r="AV67" i="218"/>
  <c r="AU67" i="218"/>
  <c r="BD66" i="218"/>
  <c r="AY66" i="218"/>
  <c r="AX66" i="218"/>
  <c r="AW66" i="218"/>
  <c r="AV66" i="218"/>
  <c r="AU66" i="218"/>
  <c r="BD65" i="218"/>
  <c r="AY65" i="218"/>
  <c r="AX65" i="218"/>
  <c r="AW65" i="218"/>
  <c r="AV65" i="218"/>
  <c r="AU65" i="218"/>
  <c r="BD64" i="218"/>
  <c r="AY64" i="218"/>
  <c r="AX64" i="218"/>
  <c r="AW64" i="218"/>
  <c r="AV64" i="218"/>
  <c r="AU64" i="218"/>
  <c r="BD63" i="218"/>
  <c r="AY63" i="218"/>
  <c r="AX63" i="218"/>
  <c r="AW63" i="218"/>
  <c r="AV63" i="218"/>
  <c r="AU63" i="218"/>
  <c r="BD62" i="218"/>
  <c r="AY62" i="218"/>
  <c r="AX62" i="218"/>
  <c r="AW62" i="218"/>
  <c r="AV62" i="218"/>
  <c r="AU62" i="218"/>
  <c r="BD61" i="218"/>
  <c r="AY61" i="218"/>
  <c r="AX61" i="218"/>
  <c r="AW61" i="218"/>
  <c r="AV61" i="218"/>
  <c r="AU61" i="218"/>
  <c r="BD60" i="218"/>
  <c r="AY60" i="218"/>
  <c r="AX60" i="218"/>
  <c r="AW60" i="218"/>
  <c r="AV60" i="218"/>
  <c r="AU60" i="218"/>
  <c r="BD59" i="218"/>
  <c r="AY59" i="218"/>
  <c r="AX59" i="218"/>
  <c r="AW59" i="218"/>
  <c r="AV59" i="218"/>
  <c r="AU59" i="218"/>
  <c r="BD58" i="218"/>
  <c r="AY58" i="218"/>
  <c r="AX58" i="218"/>
  <c r="AW58" i="218"/>
  <c r="AV58" i="218"/>
  <c r="AU58" i="218"/>
  <c r="BD57" i="218"/>
  <c r="AY57" i="218"/>
  <c r="AX57" i="218"/>
  <c r="AW57" i="218"/>
  <c r="AV57" i="218"/>
  <c r="AU57" i="218"/>
  <c r="BD56" i="218"/>
  <c r="AY56" i="218"/>
  <c r="AX56" i="218"/>
  <c r="AW56" i="218"/>
  <c r="AV56" i="218"/>
  <c r="AU56" i="218"/>
  <c r="BD55" i="218"/>
  <c r="AY55" i="218"/>
  <c r="AX55" i="218"/>
  <c r="AW55" i="218"/>
  <c r="AV55" i="218"/>
  <c r="AU55" i="218"/>
  <c r="BD54" i="218"/>
  <c r="AY54" i="218"/>
  <c r="AX54" i="218"/>
  <c r="AW54" i="218"/>
  <c r="AV54" i="218"/>
  <c r="AU54" i="218"/>
  <c r="BD53" i="218"/>
  <c r="AY53" i="218"/>
  <c r="AX53" i="218"/>
  <c r="AW53" i="218"/>
  <c r="AV53" i="218"/>
  <c r="AU53" i="218"/>
  <c r="BD52" i="218"/>
  <c r="AY52" i="218"/>
  <c r="AX52" i="218"/>
  <c r="AW52" i="218"/>
  <c r="AV52" i="218"/>
  <c r="AU52" i="218"/>
  <c r="BD51" i="218"/>
  <c r="AY51" i="218"/>
  <c r="AX51" i="218"/>
  <c r="AW51" i="218"/>
  <c r="AV51" i="218"/>
  <c r="AU51" i="218"/>
  <c r="BD50" i="218"/>
  <c r="AY50" i="218"/>
  <c r="AX50" i="218"/>
  <c r="AW50" i="218"/>
  <c r="AV50" i="218"/>
  <c r="AU50" i="218"/>
  <c r="BD49" i="218"/>
  <c r="AY49" i="218"/>
  <c r="AX49" i="218"/>
  <c r="AW49" i="218"/>
  <c r="AV49" i="218"/>
  <c r="AU49" i="218"/>
  <c r="BD48" i="218"/>
  <c r="AY48" i="218"/>
  <c r="AX48" i="218"/>
  <c r="AW48" i="218"/>
  <c r="AV48" i="218"/>
  <c r="AU48" i="218"/>
  <c r="BD47" i="218"/>
  <c r="AY47" i="218"/>
  <c r="AX47" i="218"/>
  <c r="AW47" i="218"/>
  <c r="AV47" i="218"/>
  <c r="AU47" i="218"/>
  <c r="BD46" i="218"/>
  <c r="AY46" i="218"/>
  <c r="AX46" i="218"/>
  <c r="AW46" i="218"/>
  <c r="AV46" i="218"/>
  <c r="AU46" i="218"/>
  <c r="BD45" i="218"/>
  <c r="AY45" i="218"/>
  <c r="AX45" i="218"/>
  <c r="AW45" i="218"/>
  <c r="AV45" i="218"/>
  <c r="AU45" i="218"/>
  <c r="BD44" i="218"/>
  <c r="AY44" i="218"/>
  <c r="AX44" i="218"/>
  <c r="AW44" i="218"/>
  <c r="AV44" i="218"/>
  <c r="AU44" i="218"/>
  <c r="BD43" i="218"/>
  <c r="AY43" i="218"/>
  <c r="AX43" i="218"/>
  <c r="AW43" i="218"/>
  <c r="AV43" i="218"/>
  <c r="AU43" i="218"/>
  <c r="BD42" i="218"/>
  <c r="AY42" i="218"/>
  <c r="AX42" i="218"/>
  <c r="AW42" i="218"/>
  <c r="AV42" i="218"/>
  <c r="AU42" i="218"/>
  <c r="BD41" i="218"/>
  <c r="AY41" i="218"/>
  <c r="AX41" i="218"/>
  <c r="AW41" i="218"/>
  <c r="AV41" i="218"/>
  <c r="AU41" i="218"/>
  <c r="BD40" i="218"/>
  <c r="AY40" i="218"/>
  <c r="AX40" i="218"/>
  <c r="AW40" i="218"/>
  <c r="AV40" i="218"/>
  <c r="AU40" i="218"/>
  <c r="BD39" i="218"/>
  <c r="AY39" i="218"/>
  <c r="AX39" i="218"/>
  <c r="AW39" i="218"/>
  <c r="AV39" i="218"/>
  <c r="AU39" i="218"/>
  <c r="BD38" i="218"/>
  <c r="AY38" i="218"/>
  <c r="AX38" i="218"/>
  <c r="AW38" i="218"/>
  <c r="AV38" i="218"/>
  <c r="AU38" i="218"/>
  <c r="BD37" i="218"/>
  <c r="AY37" i="218"/>
  <c r="AX37" i="218"/>
  <c r="AW37" i="218"/>
  <c r="AV37" i="218"/>
  <c r="AU37" i="218"/>
  <c r="BD36" i="218"/>
  <c r="AY36" i="218"/>
  <c r="AX36" i="218"/>
  <c r="AW36" i="218"/>
  <c r="AV36" i="218"/>
  <c r="AU36" i="218"/>
  <c r="BD35" i="218"/>
  <c r="AY35" i="218"/>
  <c r="AX35" i="218"/>
  <c r="AW35" i="218"/>
  <c r="AV35" i="218"/>
  <c r="AU35" i="218"/>
  <c r="BD34" i="218"/>
  <c r="AY34" i="218"/>
  <c r="AX34" i="218"/>
  <c r="AW34" i="218"/>
  <c r="AV34" i="218"/>
  <c r="AU34" i="218"/>
  <c r="BD33" i="218"/>
  <c r="AY33" i="218"/>
  <c r="AX33" i="218"/>
  <c r="AW33" i="218"/>
  <c r="AV33" i="218"/>
  <c r="AU33" i="218"/>
  <c r="BD32" i="218"/>
  <c r="AY32" i="218"/>
  <c r="AX32" i="218"/>
  <c r="AW32" i="218"/>
  <c r="AV32" i="218"/>
  <c r="AU32" i="218"/>
  <c r="BD31" i="218"/>
  <c r="AY31" i="218"/>
  <c r="AX31" i="218"/>
  <c r="AW31" i="218"/>
  <c r="AV31" i="218"/>
  <c r="AU31" i="218"/>
  <c r="BD30" i="218"/>
  <c r="AY30" i="218"/>
  <c r="AX30" i="218"/>
  <c r="AW30" i="218"/>
  <c r="AV30" i="218"/>
  <c r="AU30" i="218"/>
  <c r="BD29" i="218"/>
  <c r="AY29" i="218"/>
  <c r="AX29" i="218"/>
  <c r="AW29" i="218"/>
  <c r="AV29" i="218"/>
  <c r="AU29" i="218"/>
  <c r="BD28" i="218"/>
  <c r="AY28" i="218"/>
  <c r="AX28" i="218"/>
  <c r="AW28" i="218"/>
  <c r="AV28" i="218"/>
  <c r="AU28" i="218"/>
  <c r="BD27" i="218"/>
  <c r="AY27" i="218"/>
  <c r="AX27" i="218"/>
  <c r="AW27" i="218"/>
  <c r="AV27" i="218"/>
  <c r="AU27" i="218"/>
  <c r="BD26" i="218"/>
  <c r="AY26" i="218"/>
  <c r="AX26" i="218"/>
  <c r="AW26" i="218"/>
  <c r="AV26" i="218"/>
  <c r="AU26" i="218"/>
  <c r="BD25" i="218"/>
  <c r="AY25" i="218"/>
  <c r="AX25" i="218"/>
  <c r="AW25" i="218"/>
  <c r="AV25" i="218"/>
  <c r="AU25" i="218"/>
  <c r="BD24" i="218"/>
  <c r="AY24" i="218"/>
  <c r="AX24" i="218"/>
  <c r="AW24" i="218"/>
  <c r="AV24" i="218"/>
  <c r="AU24" i="218"/>
  <c r="BD23" i="218"/>
  <c r="AY23" i="218"/>
  <c r="AX23" i="218"/>
  <c r="AW23" i="218"/>
  <c r="AV23" i="218"/>
  <c r="AU23" i="218"/>
  <c r="BD22" i="218"/>
  <c r="AY22" i="218"/>
  <c r="AX22" i="218"/>
  <c r="AW22" i="218"/>
  <c r="AV22" i="218"/>
  <c r="AU22" i="218"/>
  <c r="BD21" i="218"/>
  <c r="AY21" i="218"/>
  <c r="AX21" i="218"/>
  <c r="AW21" i="218"/>
  <c r="AV21" i="218"/>
  <c r="AU21" i="218"/>
  <c r="BD20" i="218"/>
  <c r="AY20" i="218"/>
  <c r="AX20" i="218"/>
  <c r="AW20" i="218"/>
  <c r="AV20" i="218"/>
  <c r="AU20" i="218"/>
  <c r="BD19" i="218"/>
  <c r="AY19" i="218"/>
  <c r="AX19" i="218"/>
  <c r="AW19" i="218"/>
  <c r="AV19" i="218"/>
  <c r="AU19" i="218"/>
  <c r="BD18" i="218"/>
  <c r="AY18" i="218"/>
  <c r="AX18" i="218"/>
  <c r="AW18" i="218"/>
  <c r="AV18" i="218"/>
  <c r="AU18" i="218"/>
  <c r="BD17" i="218"/>
  <c r="AY17" i="218"/>
  <c r="AX17" i="218"/>
  <c r="AW17" i="218"/>
  <c r="AV17" i="218"/>
  <c r="AU17" i="218"/>
  <c r="BD16" i="218"/>
  <c r="AY16" i="218"/>
  <c r="AX16" i="218"/>
  <c r="AW16" i="218"/>
  <c r="AV16" i="218"/>
  <c r="AU16" i="218"/>
  <c r="BD15" i="218"/>
  <c r="AY15" i="218"/>
  <c r="AX15" i="218"/>
  <c r="AW15" i="218"/>
  <c r="AV15" i="218"/>
  <c r="AU15" i="218"/>
  <c r="BD14" i="218"/>
  <c r="AY14" i="218"/>
  <c r="AX14" i="218"/>
  <c r="AW14" i="218"/>
  <c r="AV14" i="218"/>
  <c r="AU14" i="218"/>
  <c r="BD13" i="218"/>
  <c r="AY13" i="218"/>
  <c r="AX13" i="218"/>
  <c r="AW13" i="218"/>
  <c r="AV13" i="218"/>
  <c r="AU13" i="218"/>
  <c r="BD12" i="218"/>
  <c r="AY12" i="218"/>
  <c r="AX12" i="218"/>
  <c r="AW12" i="218"/>
  <c r="AV12" i="218"/>
  <c r="AU12" i="218"/>
  <c r="BD11" i="218"/>
  <c r="AY11" i="218"/>
  <c r="AX11" i="218"/>
  <c r="AW11" i="218"/>
  <c r="AV11" i="218"/>
  <c r="AU11" i="218"/>
  <c r="BD10" i="218"/>
  <c r="AY10" i="218"/>
  <c r="AX10" i="218"/>
  <c r="AW10" i="218"/>
  <c r="AV10" i="218"/>
  <c r="AU10" i="218"/>
  <c r="BD9" i="218"/>
  <c r="AY9" i="218"/>
  <c r="AX9" i="218"/>
  <c r="AW9" i="218"/>
  <c r="AV9" i="218"/>
  <c r="AU9" i="218"/>
  <c r="BD8" i="218"/>
  <c r="AY8" i="218"/>
  <c r="AX8" i="218"/>
  <c r="AW8" i="218"/>
  <c r="AV8" i="218"/>
  <c r="AU8" i="218"/>
  <c r="BD7" i="218"/>
  <c r="AY7" i="218"/>
  <c r="AX7" i="218"/>
  <c r="AW7" i="218"/>
  <c r="AV7" i="218"/>
  <c r="AU7" i="218"/>
  <c r="BD6" i="218"/>
  <c r="AY6" i="218"/>
  <c r="AX6" i="218"/>
  <c r="AW6" i="218"/>
  <c r="AV6" i="218"/>
  <c r="AU6" i="218"/>
  <c r="BD5" i="218"/>
  <c r="AY5" i="218"/>
  <c r="AX5" i="218"/>
  <c r="AW5" i="218"/>
  <c r="AV5" i="218"/>
  <c r="AU5" i="218"/>
  <c r="BD4" i="218"/>
  <c r="AY4" i="218"/>
  <c r="AX4" i="218"/>
  <c r="AW4" i="218"/>
  <c r="AV4" i="218"/>
  <c r="AU4" i="218"/>
  <c r="BD1128" i="219"/>
  <c r="AY1128" i="219"/>
  <c r="AX1128" i="219"/>
  <c r="AW1128" i="219"/>
  <c r="AV1128" i="219"/>
  <c r="AU1128" i="219"/>
  <c r="BD1127" i="219"/>
  <c r="AY1127" i="219"/>
  <c r="AX1127" i="219"/>
  <c r="AW1127" i="219"/>
  <c r="AV1127" i="219"/>
  <c r="AU1127" i="219"/>
  <c r="BD1126" i="219"/>
  <c r="AY1126" i="219"/>
  <c r="AX1126" i="219"/>
  <c r="AW1126" i="219"/>
  <c r="AV1126" i="219"/>
  <c r="AU1126" i="219"/>
  <c r="BD1125" i="219"/>
  <c r="AY1125" i="219"/>
  <c r="AX1125" i="219"/>
  <c r="AW1125" i="219"/>
  <c r="AV1125" i="219"/>
  <c r="AU1125" i="219"/>
  <c r="BD1124" i="219"/>
  <c r="AY1124" i="219"/>
  <c r="AX1124" i="219"/>
  <c r="AW1124" i="219"/>
  <c r="AV1124" i="219"/>
  <c r="AU1124" i="219"/>
  <c r="BD1123" i="219"/>
  <c r="AY1123" i="219"/>
  <c r="AX1123" i="219"/>
  <c r="AW1123" i="219"/>
  <c r="AV1123" i="219"/>
  <c r="AU1123" i="219"/>
  <c r="BD1122" i="219"/>
  <c r="AY1122" i="219"/>
  <c r="AX1122" i="219"/>
  <c r="AW1122" i="219"/>
  <c r="AV1122" i="219"/>
  <c r="AU1122" i="219"/>
  <c r="BD1121" i="219"/>
  <c r="AY1121" i="219"/>
  <c r="AX1121" i="219"/>
  <c r="AW1121" i="219"/>
  <c r="AV1121" i="219"/>
  <c r="AU1121" i="219"/>
  <c r="BD1120" i="219"/>
  <c r="AY1120" i="219"/>
  <c r="AX1120" i="219"/>
  <c r="AW1120" i="219"/>
  <c r="AV1120" i="219"/>
  <c r="AU1120" i="219"/>
  <c r="BD1119" i="219"/>
  <c r="AY1119" i="219"/>
  <c r="AX1119" i="219"/>
  <c r="AW1119" i="219"/>
  <c r="AV1119" i="219"/>
  <c r="AU1119" i="219"/>
  <c r="BD1118" i="219"/>
  <c r="AY1118" i="219"/>
  <c r="AX1118" i="219"/>
  <c r="AW1118" i="219"/>
  <c r="AV1118" i="219"/>
  <c r="AU1118" i="219"/>
  <c r="BD1117" i="219"/>
  <c r="AY1117" i="219"/>
  <c r="AX1117" i="219"/>
  <c r="AW1117" i="219"/>
  <c r="AV1117" i="219"/>
  <c r="AU1117" i="219"/>
  <c r="BD1116" i="219"/>
  <c r="AY1116" i="219"/>
  <c r="AX1116" i="219"/>
  <c r="AW1116" i="219"/>
  <c r="AV1116" i="219"/>
  <c r="AU1116" i="219"/>
  <c r="BD1115" i="219"/>
  <c r="AY1115" i="219"/>
  <c r="AX1115" i="219"/>
  <c r="AW1115" i="219"/>
  <c r="AV1115" i="219"/>
  <c r="AU1115" i="219"/>
  <c r="BD1114" i="219"/>
  <c r="AY1114" i="219"/>
  <c r="AX1114" i="219"/>
  <c r="AW1114" i="219"/>
  <c r="AV1114" i="219"/>
  <c r="AU1114" i="219"/>
  <c r="BD1113" i="219"/>
  <c r="AY1113" i="219"/>
  <c r="AX1113" i="219"/>
  <c r="AW1113" i="219"/>
  <c r="AV1113" i="219"/>
  <c r="AU1113" i="219"/>
  <c r="BD1112" i="219"/>
  <c r="AY1112" i="219"/>
  <c r="AX1112" i="219"/>
  <c r="AW1112" i="219"/>
  <c r="AV1112" i="219"/>
  <c r="AU1112" i="219"/>
  <c r="BD1111" i="219"/>
  <c r="AY1111" i="219"/>
  <c r="AX1111" i="219"/>
  <c r="AW1111" i="219"/>
  <c r="AV1111" i="219"/>
  <c r="AU1111" i="219"/>
  <c r="BD1110" i="219"/>
  <c r="AY1110" i="219"/>
  <c r="AX1110" i="219"/>
  <c r="AW1110" i="219"/>
  <c r="AV1110" i="219"/>
  <c r="AU1110" i="219"/>
  <c r="BD1109" i="219"/>
  <c r="AY1109" i="219"/>
  <c r="AX1109" i="219"/>
  <c r="AW1109" i="219"/>
  <c r="AV1109" i="219"/>
  <c r="AU1109" i="219"/>
  <c r="BD1108" i="219"/>
  <c r="AY1108" i="219"/>
  <c r="AX1108" i="219"/>
  <c r="AW1108" i="219"/>
  <c r="AV1108" i="219"/>
  <c r="AU1108" i="219"/>
  <c r="BD1107" i="219"/>
  <c r="AY1107" i="219"/>
  <c r="AX1107" i="219"/>
  <c r="AW1107" i="219"/>
  <c r="AV1107" i="219"/>
  <c r="AU1107" i="219"/>
  <c r="BD1106" i="219"/>
  <c r="AY1106" i="219"/>
  <c r="AX1106" i="219"/>
  <c r="AW1106" i="219"/>
  <c r="AV1106" i="219"/>
  <c r="AU1106" i="219"/>
  <c r="BD1105" i="219"/>
  <c r="AY1105" i="219"/>
  <c r="AX1105" i="219"/>
  <c r="AW1105" i="219"/>
  <c r="AV1105" i="219"/>
  <c r="AU1105" i="219"/>
  <c r="BD1104" i="219"/>
  <c r="AY1104" i="219"/>
  <c r="AX1104" i="219"/>
  <c r="AW1104" i="219"/>
  <c r="AV1104" i="219"/>
  <c r="AU1104" i="219"/>
  <c r="BD1103" i="219"/>
  <c r="AY1103" i="219"/>
  <c r="AX1103" i="219"/>
  <c r="AW1103" i="219"/>
  <c r="AV1103" i="219"/>
  <c r="AU1103" i="219"/>
  <c r="BD1102" i="219"/>
  <c r="AY1102" i="219"/>
  <c r="AX1102" i="219"/>
  <c r="AW1102" i="219"/>
  <c r="AV1102" i="219"/>
  <c r="AU1102" i="219"/>
  <c r="BD1101" i="219"/>
  <c r="AY1101" i="219"/>
  <c r="AX1101" i="219"/>
  <c r="AW1101" i="219"/>
  <c r="AV1101" i="219"/>
  <c r="AU1101" i="219"/>
  <c r="BD1100" i="219"/>
  <c r="AY1100" i="219"/>
  <c r="AX1100" i="219"/>
  <c r="AW1100" i="219"/>
  <c r="AV1100" i="219"/>
  <c r="AU1100" i="219"/>
  <c r="BD1099" i="219"/>
  <c r="AY1099" i="219"/>
  <c r="AX1099" i="219"/>
  <c r="AW1099" i="219"/>
  <c r="AV1099" i="219"/>
  <c r="AU1099" i="219"/>
  <c r="BD1098" i="219"/>
  <c r="AY1098" i="219"/>
  <c r="AX1098" i="219"/>
  <c r="AW1098" i="219"/>
  <c r="AV1098" i="219"/>
  <c r="AU1098" i="219"/>
  <c r="BD1097" i="219"/>
  <c r="AY1097" i="219"/>
  <c r="AX1097" i="219"/>
  <c r="AW1097" i="219"/>
  <c r="AV1097" i="219"/>
  <c r="AU1097" i="219"/>
  <c r="BD1096" i="219"/>
  <c r="AY1096" i="219"/>
  <c r="AX1096" i="219"/>
  <c r="AW1096" i="219"/>
  <c r="AV1096" i="219"/>
  <c r="AU1096" i="219"/>
  <c r="BD1095" i="219"/>
  <c r="AY1095" i="219"/>
  <c r="AX1095" i="219"/>
  <c r="AW1095" i="219"/>
  <c r="AV1095" i="219"/>
  <c r="AU1095" i="219"/>
  <c r="BD1094" i="219"/>
  <c r="AY1094" i="219"/>
  <c r="AX1094" i="219"/>
  <c r="AW1094" i="219"/>
  <c r="AV1094" i="219"/>
  <c r="AU1094" i="219"/>
  <c r="BD1093" i="219"/>
  <c r="AY1093" i="219"/>
  <c r="AX1093" i="219"/>
  <c r="AW1093" i="219"/>
  <c r="AV1093" i="219"/>
  <c r="AU1093" i="219"/>
  <c r="BD1092" i="219"/>
  <c r="AY1092" i="219"/>
  <c r="AX1092" i="219"/>
  <c r="AW1092" i="219"/>
  <c r="AV1092" i="219"/>
  <c r="AU1092" i="219"/>
  <c r="BD1091" i="219"/>
  <c r="AY1091" i="219"/>
  <c r="AX1091" i="219"/>
  <c r="AW1091" i="219"/>
  <c r="AV1091" i="219"/>
  <c r="AU1091" i="219"/>
  <c r="BD1090" i="219"/>
  <c r="AY1090" i="219"/>
  <c r="AX1090" i="219"/>
  <c r="AW1090" i="219"/>
  <c r="AV1090" i="219"/>
  <c r="AU1090" i="219"/>
  <c r="BD1089" i="219"/>
  <c r="AY1089" i="219"/>
  <c r="AX1089" i="219"/>
  <c r="AW1089" i="219"/>
  <c r="AV1089" i="219"/>
  <c r="AU1089" i="219"/>
  <c r="BD1088" i="219"/>
  <c r="AY1088" i="219"/>
  <c r="AX1088" i="219"/>
  <c r="AW1088" i="219"/>
  <c r="AV1088" i="219"/>
  <c r="AU1088" i="219"/>
  <c r="BD1087" i="219"/>
  <c r="AY1087" i="219"/>
  <c r="AX1087" i="219"/>
  <c r="AW1087" i="219"/>
  <c r="AV1087" i="219"/>
  <c r="AU1087" i="219"/>
  <c r="BD1086" i="219"/>
  <c r="AY1086" i="219"/>
  <c r="AX1086" i="219"/>
  <c r="AW1086" i="219"/>
  <c r="AV1086" i="219"/>
  <c r="AU1086" i="219"/>
  <c r="BD1085" i="219"/>
  <c r="AY1085" i="219"/>
  <c r="AX1085" i="219"/>
  <c r="AW1085" i="219"/>
  <c r="AV1085" i="219"/>
  <c r="AU1085" i="219"/>
  <c r="BD1084" i="219"/>
  <c r="AY1084" i="219"/>
  <c r="AX1084" i="219"/>
  <c r="AW1084" i="219"/>
  <c r="AV1084" i="219"/>
  <c r="AU1084" i="219"/>
  <c r="BD1083" i="219"/>
  <c r="AY1083" i="219"/>
  <c r="AX1083" i="219"/>
  <c r="AW1083" i="219"/>
  <c r="AV1083" i="219"/>
  <c r="AU1083" i="219"/>
  <c r="BD1082" i="219"/>
  <c r="AY1082" i="219"/>
  <c r="AX1082" i="219"/>
  <c r="AW1082" i="219"/>
  <c r="AV1082" i="219"/>
  <c r="AU1082" i="219"/>
  <c r="BD1081" i="219"/>
  <c r="AY1081" i="219"/>
  <c r="AX1081" i="219"/>
  <c r="AW1081" i="219"/>
  <c r="AV1081" i="219"/>
  <c r="AU1081" i="219"/>
  <c r="BD1080" i="219"/>
  <c r="AY1080" i="219"/>
  <c r="AX1080" i="219"/>
  <c r="AW1080" i="219"/>
  <c r="AV1080" i="219"/>
  <c r="AU1080" i="219"/>
  <c r="BD1079" i="219"/>
  <c r="AY1079" i="219"/>
  <c r="AX1079" i="219"/>
  <c r="AW1079" i="219"/>
  <c r="AV1079" i="219"/>
  <c r="AU1079" i="219"/>
  <c r="BD1078" i="219"/>
  <c r="AY1078" i="219"/>
  <c r="AX1078" i="219"/>
  <c r="AW1078" i="219"/>
  <c r="AV1078" i="219"/>
  <c r="AU1078" i="219"/>
  <c r="BD1077" i="219"/>
  <c r="AY1077" i="219"/>
  <c r="AX1077" i="219"/>
  <c r="AW1077" i="219"/>
  <c r="AV1077" i="219"/>
  <c r="AU1077" i="219"/>
  <c r="BD1076" i="219"/>
  <c r="AY1076" i="219"/>
  <c r="AX1076" i="219"/>
  <c r="AW1076" i="219"/>
  <c r="AV1076" i="219"/>
  <c r="AU1076" i="219"/>
  <c r="BD1075" i="219"/>
  <c r="AY1075" i="219"/>
  <c r="AX1075" i="219"/>
  <c r="AW1075" i="219"/>
  <c r="AV1075" i="219"/>
  <c r="AU1075" i="219"/>
  <c r="BD1074" i="219"/>
  <c r="AY1074" i="219"/>
  <c r="AX1074" i="219"/>
  <c r="AW1074" i="219"/>
  <c r="AV1074" i="219"/>
  <c r="AU1074" i="219"/>
  <c r="BD1073" i="219"/>
  <c r="AY1073" i="219"/>
  <c r="AX1073" i="219"/>
  <c r="AW1073" i="219"/>
  <c r="AV1073" i="219"/>
  <c r="AU1073" i="219"/>
  <c r="BD1072" i="219"/>
  <c r="AY1072" i="219"/>
  <c r="AX1072" i="219"/>
  <c r="AW1072" i="219"/>
  <c r="AV1072" i="219"/>
  <c r="AU1072" i="219"/>
  <c r="BD1071" i="219"/>
  <c r="AY1071" i="219"/>
  <c r="AX1071" i="219"/>
  <c r="AW1071" i="219"/>
  <c r="AV1071" i="219"/>
  <c r="AU1071" i="219"/>
  <c r="BD1070" i="219"/>
  <c r="AY1070" i="219"/>
  <c r="AX1070" i="219"/>
  <c r="AW1070" i="219"/>
  <c r="AV1070" i="219"/>
  <c r="AU1070" i="219"/>
  <c r="BD1069" i="219"/>
  <c r="AY1069" i="219"/>
  <c r="AX1069" i="219"/>
  <c r="AW1069" i="219"/>
  <c r="AV1069" i="219"/>
  <c r="AU1069" i="219"/>
  <c r="BD1068" i="219"/>
  <c r="AY1068" i="219"/>
  <c r="AX1068" i="219"/>
  <c r="AW1068" i="219"/>
  <c r="AV1068" i="219"/>
  <c r="AU1068" i="219"/>
  <c r="BD1067" i="219"/>
  <c r="AY1067" i="219"/>
  <c r="AX1067" i="219"/>
  <c r="AW1067" i="219"/>
  <c r="AV1067" i="219"/>
  <c r="AU1067" i="219"/>
  <c r="BD1066" i="219"/>
  <c r="AY1066" i="219"/>
  <c r="AX1066" i="219"/>
  <c r="AW1066" i="219"/>
  <c r="AV1066" i="219"/>
  <c r="AU1066" i="219"/>
  <c r="BD1065" i="219"/>
  <c r="AY1065" i="219"/>
  <c r="AX1065" i="219"/>
  <c r="AW1065" i="219"/>
  <c r="AV1065" i="219"/>
  <c r="AU1065" i="219"/>
  <c r="BD1064" i="219"/>
  <c r="AY1064" i="219"/>
  <c r="AX1064" i="219"/>
  <c r="AW1064" i="219"/>
  <c r="AV1064" i="219"/>
  <c r="AU1064" i="219"/>
  <c r="BD1063" i="219"/>
  <c r="AY1063" i="219"/>
  <c r="AX1063" i="219"/>
  <c r="AW1063" i="219"/>
  <c r="AV1063" i="219"/>
  <c r="AU1063" i="219"/>
  <c r="BD1062" i="219"/>
  <c r="AY1062" i="219"/>
  <c r="AX1062" i="219"/>
  <c r="AW1062" i="219"/>
  <c r="AV1062" i="219"/>
  <c r="AU1062" i="219"/>
  <c r="BD1061" i="219"/>
  <c r="AY1061" i="219"/>
  <c r="AX1061" i="219"/>
  <c r="AW1061" i="219"/>
  <c r="AV1061" i="219"/>
  <c r="AU1061" i="219"/>
  <c r="BD1060" i="219"/>
  <c r="AY1060" i="219"/>
  <c r="AX1060" i="219"/>
  <c r="AW1060" i="219"/>
  <c r="AV1060" i="219"/>
  <c r="AU1060" i="219"/>
  <c r="BD1059" i="219"/>
  <c r="AY1059" i="219"/>
  <c r="AX1059" i="219"/>
  <c r="AW1059" i="219"/>
  <c r="AV1059" i="219"/>
  <c r="AU1059" i="219"/>
  <c r="BD1058" i="219"/>
  <c r="AY1058" i="219"/>
  <c r="AX1058" i="219"/>
  <c r="AW1058" i="219"/>
  <c r="AV1058" i="219"/>
  <c r="AU1058" i="219"/>
  <c r="BD1057" i="219"/>
  <c r="AY1057" i="219"/>
  <c r="AX1057" i="219"/>
  <c r="AW1057" i="219"/>
  <c r="AV1057" i="219"/>
  <c r="AU1057" i="219"/>
  <c r="BD1056" i="219"/>
  <c r="AY1056" i="219"/>
  <c r="AX1056" i="219"/>
  <c r="AW1056" i="219"/>
  <c r="AV1056" i="219"/>
  <c r="AU1056" i="219"/>
  <c r="BD1055" i="219"/>
  <c r="AY1055" i="219"/>
  <c r="AX1055" i="219"/>
  <c r="AW1055" i="219"/>
  <c r="AV1055" i="219"/>
  <c r="AU1055" i="219"/>
  <c r="BD1054" i="219"/>
  <c r="AY1054" i="219"/>
  <c r="AX1054" i="219"/>
  <c r="AW1054" i="219"/>
  <c r="AV1054" i="219"/>
  <c r="AU1054" i="219"/>
  <c r="BD1053" i="219"/>
  <c r="AY1053" i="219"/>
  <c r="AX1053" i="219"/>
  <c r="AW1053" i="219"/>
  <c r="AV1053" i="219"/>
  <c r="AU1053" i="219"/>
  <c r="BD1052" i="219"/>
  <c r="AY1052" i="219"/>
  <c r="AX1052" i="219"/>
  <c r="AW1052" i="219"/>
  <c r="AV1052" i="219"/>
  <c r="AU1052" i="219"/>
  <c r="BD1051" i="219"/>
  <c r="AY1051" i="219"/>
  <c r="AX1051" i="219"/>
  <c r="AW1051" i="219"/>
  <c r="AV1051" i="219"/>
  <c r="AU1051" i="219"/>
  <c r="BD1050" i="219"/>
  <c r="AY1050" i="219"/>
  <c r="AX1050" i="219"/>
  <c r="AW1050" i="219"/>
  <c r="AV1050" i="219"/>
  <c r="AU1050" i="219"/>
  <c r="BD1049" i="219"/>
  <c r="AY1049" i="219"/>
  <c r="AX1049" i="219"/>
  <c r="AW1049" i="219"/>
  <c r="AV1049" i="219"/>
  <c r="AU1049" i="219"/>
  <c r="BD1048" i="219"/>
  <c r="AY1048" i="219"/>
  <c r="AX1048" i="219"/>
  <c r="AW1048" i="219"/>
  <c r="AV1048" i="219"/>
  <c r="AU1048" i="219"/>
  <c r="BD1047" i="219"/>
  <c r="AY1047" i="219"/>
  <c r="AX1047" i="219"/>
  <c r="AW1047" i="219"/>
  <c r="AV1047" i="219"/>
  <c r="AU1047" i="219"/>
  <c r="BD1046" i="219"/>
  <c r="AY1046" i="219"/>
  <c r="AX1046" i="219"/>
  <c r="AW1046" i="219"/>
  <c r="AV1046" i="219"/>
  <c r="AU1046" i="219"/>
  <c r="BD1045" i="219"/>
  <c r="AY1045" i="219"/>
  <c r="AX1045" i="219"/>
  <c r="AW1045" i="219"/>
  <c r="AV1045" i="219"/>
  <c r="AU1045" i="219"/>
  <c r="BD1044" i="219"/>
  <c r="AY1044" i="219"/>
  <c r="AX1044" i="219"/>
  <c r="AW1044" i="219"/>
  <c r="AV1044" i="219"/>
  <c r="AU1044" i="219"/>
  <c r="BD1043" i="219"/>
  <c r="AY1043" i="219"/>
  <c r="AX1043" i="219"/>
  <c r="AW1043" i="219"/>
  <c r="AV1043" i="219"/>
  <c r="AU1043" i="219"/>
  <c r="BD1042" i="219"/>
  <c r="AY1042" i="219"/>
  <c r="AX1042" i="219"/>
  <c r="AW1042" i="219"/>
  <c r="AV1042" i="219"/>
  <c r="AU1042" i="219"/>
  <c r="BD1041" i="219"/>
  <c r="AY1041" i="219"/>
  <c r="AX1041" i="219"/>
  <c r="AW1041" i="219"/>
  <c r="AV1041" i="219"/>
  <c r="AU1041" i="219"/>
  <c r="BD1040" i="219"/>
  <c r="AY1040" i="219"/>
  <c r="AX1040" i="219"/>
  <c r="AW1040" i="219"/>
  <c r="AV1040" i="219"/>
  <c r="AU1040" i="219"/>
  <c r="BD1039" i="219"/>
  <c r="AY1039" i="219"/>
  <c r="AX1039" i="219"/>
  <c r="AW1039" i="219"/>
  <c r="AV1039" i="219"/>
  <c r="AU1039" i="219"/>
  <c r="BD1038" i="219"/>
  <c r="AY1038" i="219"/>
  <c r="AX1038" i="219"/>
  <c r="AW1038" i="219"/>
  <c r="AV1038" i="219"/>
  <c r="AU1038" i="219"/>
  <c r="BD1037" i="219"/>
  <c r="AY1037" i="219"/>
  <c r="AX1037" i="219"/>
  <c r="AW1037" i="219"/>
  <c r="AV1037" i="219"/>
  <c r="AU1037" i="219"/>
  <c r="BD1036" i="219"/>
  <c r="AY1036" i="219"/>
  <c r="AX1036" i="219"/>
  <c r="AW1036" i="219"/>
  <c r="AV1036" i="219"/>
  <c r="AU1036" i="219"/>
  <c r="BD1035" i="219"/>
  <c r="AY1035" i="219"/>
  <c r="AX1035" i="219"/>
  <c r="AW1035" i="219"/>
  <c r="AV1035" i="219"/>
  <c r="AU1035" i="219"/>
  <c r="BD1034" i="219"/>
  <c r="AY1034" i="219"/>
  <c r="AX1034" i="219"/>
  <c r="AW1034" i="219"/>
  <c r="AV1034" i="219"/>
  <c r="AU1034" i="219"/>
  <c r="BD1033" i="219"/>
  <c r="AY1033" i="219"/>
  <c r="AX1033" i="219"/>
  <c r="AW1033" i="219"/>
  <c r="AV1033" i="219"/>
  <c r="AU1033" i="219"/>
  <c r="BD1032" i="219"/>
  <c r="AY1032" i="219"/>
  <c r="AX1032" i="219"/>
  <c r="AW1032" i="219"/>
  <c r="AV1032" i="219"/>
  <c r="AU1032" i="219"/>
  <c r="BD1031" i="219"/>
  <c r="AY1031" i="219"/>
  <c r="AX1031" i="219"/>
  <c r="AW1031" i="219"/>
  <c r="AV1031" i="219"/>
  <c r="AU1031" i="219"/>
  <c r="BD1030" i="219"/>
  <c r="AY1030" i="219"/>
  <c r="AX1030" i="219"/>
  <c r="AW1030" i="219"/>
  <c r="AV1030" i="219"/>
  <c r="AU1030" i="219"/>
  <c r="BD1029" i="219"/>
  <c r="AY1029" i="219"/>
  <c r="AX1029" i="219"/>
  <c r="AW1029" i="219"/>
  <c r="AV1029" i="219"/>
  <c r="AU1029" i="219"/>
  <c r="BD1028" i="219"/>
  <c r="AY1028" i="219"/>
  <c r="AX1028" i="219"/>
  <c r="AW1028" i="219"/>
  <c r="AV1028" i="219"/>
  <c r="AU1028" i="219"/>
  <c r="BD1027" i="219"/>
  <c r="AY1027" i="219"/>
  <c r="AX1027" i="219"/>
  <c r="AW1027" i="219"/>
  <c r="AV1027" i="219"/>
  <c r="AU1027" i="219"/>
  <c r="BD1026" i="219"/>
  <c r="AY1026" i="219"/>
  <c r="AX1026" i="219"/>
  <c r="AW1026" i="219"/>
  <c r="AV1026" i="219"/>
  <c r="AU1026" i="219"/>
  <c r="BD1025" i="219"/>
  <c r="AY1025" i="219"/>
  <c r="AX1025" i="219"/>
  <c r="AW1025" i="219"/>
  <c r="AV1025" i="219"/>
  <c r="AU1025" i="219"/>
  <c r="BD1024" i="219"/>
  <c r="AY1024" i="219"/>
  <c r="AX1024" i="219"/>
  <c r="AW1024" i="219"/>
  <c r="AV1024" i="219"/>
  <c r="AU1024" i="219"/>
  <c r="BD1023" i="219"/>
  <c r="AY1023" i="219"/>
  <c r="AX1023" i="219"/>
  <c r="AW1023" i="219"/>
  <c r="AV1023" i="219"/>
  <c r="AU1023" i="219"/>
  <c r="BD1022" i="219"/>
  <c r="AY1022" i="219"/>
  <c r="AX1022" i="219"/>
  <c r="AW1022" i="219"/>
  <c r="AV1022" i="219"/>
  <c r="AU1022" i="219"/>
  <c r="BD1021" i="219"/>
  <c r="AY1021" i="219"/>
  <c r="AX1021" i="219"/>
  <c r="AW1021" i="219"/>
  <c r="AV1021" i="219"/>
  <c r="AU1021" i="219"/>
  <c r="BD1020" i="219"/>
  <c r="AY1020" i="219"/>
  <c r="AX1020" i="219"/>
  <c r="AW1020" i="219"/>
  <c r="AV1020" i="219"/>
  <c r="AU1020" i="219"/>
  <c r="BD1019" i="219"/>
  <c r="AY1019" i="219"/>
  <c r="AX1019" i="219"/>
  <c r="AW1019" i="219"/>
  <c r="AV1019" i="219"/>
  <c r="AU1019" i="219"/>
  <c r="BD1018" i="219"/>
  <c r="AY1018" i="219"/>
  <c r="AX1018" i="219"/>
  <c r="AW1018" i="219"/>
  <c r="AV1018" i="219"/>
  <c r="AU1018" i="219"/>
  <c r="BD1017" i="219"/>
  <c r="AY1017" i="219"/>
  <c r="AX1017" i="219"/>
  <c r="AW1017" i="219"/>
  <c r="AV1017" i="219"/>
  <c r="AU1017" i="219"/>
  <c r="BD1016" i="219"/>
  <c r="AY1016" i="219"/>
  <c r="AX1016" i="219"/>
  <c r="AW1016" i="219"/>
  <c r="AV1016" i="219"/>
  <c r="AU1016" i="219"/>
  <c r="BD1015" i="219"/>
  <c r="AY1015" i="219"/>
  <c r="AX1015" i="219"/>
  <c r="AW1015" i="219"/>
  <c r="AV1015" i="219"/>
  <c r="AU1015" i="219"/>
  <c r="BD1014" i="219"/>
  <c r="AY1014" i="219"/>
  <c r="AX1014" i="219"/>
  <c r="AW1014" i="219"/>
  <c r="AV1014" i="219"/>
  <c r="AU1014" i="219"/>
  <c r="BD1013" i="219"/>
  <c r="AY1013" i="219"/>
  <c r="AX1013" i="219"/>
  <c r="AW1013" i="219"/>
  <c r="AV1013" i="219"/>
  <c r="AU1013" i="219"/>
  <c r="BD1012" i="219"/>
  <c r="AY1012" i="219"/>
  <c r="AX1012" i="219"/>
  <c r="AW1012" i="219"/>
  <c r="AV1012" i="219"/>
  <c r="AU1012" i="219"/>
  <c r="BD1011" i="219"/>
  <c r="AY1011" i="219"/>
  <c r="AX1011" i="219"/>
  <c r="AW1011" i="219"/>
  <c r="AV1011" i="219"/>
  <c r="AU1011" i="219"/>
  <c r="BD1010" i="219"/>
  <c r="AY1010" i="219"/>
  <c r="AX1010" i="219"/>
  <c r="AW1010" i="219"/>
  <c r="AV1010" i="219"/>
  <c r="AU1010" i="219"/>
  <c r="BD1009" i="219"/>
  <c r="AY1009" i="219"/>
  <c r="AX1009" i="219"/>
  <c r="AW1009" i="219"/>
  <c r="AV1009" i="219"/>
  <c r="AU1009" i="219"/>
  <c r="BD1008" i="219"/>
  <c r="AY1008" i="219"/>
  <c r="AX1008" i="219"/>
  <c r="AW1008" i="219"/>
  <c r="AV1008" i="219"/>
  <c r="AU1008" i="219"/>
  <c r="BD1007" i="219"/>
  <c r="AY1007" i="219"/>
  <c r="AX1007" i="219"/>
  <c r="AW1007" i="219"/>
  <c r="AV1007" i="219"/>
  <c r="AU1007" i="219"/>
  <c r="BD1006" i="219"/>
  <c r="AY1006" i="219"/>
  <c r="AX1006" i="219"/>
  <c r="AW1006" i="219"/>
  <c r="AV1006" i="219"/>
  <c r="AU1006" i="219"/>
  <c r="BD1005" i="219"/>
  <c r="AY1005" i="219"/>
  <c r="AX1005" i="219"/>
  <c r="AW1005" i="219"/>
  <c r="AV1005" i="219"/>
  <c r="AU1005" i="219"/>
  <c r="BD1004" i="219"/>
  <c r="AY1004" i="219"/>
  <c r="AX1004" i="219"/>
  <c r="AW1004" i="219"/>
  <c r="AV1004" i="219"/>
  <c r="AU1004" i="219"/>
  <c r="BD1003" i="219"/>
  <c r="AY1003" i="219"/>
  <c r="AX1003" i="219"/>
  <c r="AW1003" i="219"/>
  <c r="AV1003" i="219"/>
  <c r="AU1003" i="219"/>
  <c r="BD1002" i="219"/>
  <c r="AY1002" i="219"/>
  <c r="AX1002" i="219"/>
  <c r="AW1002" i="219"/>
  <c r="AV1002" i="219"/>
  <c r="AU1002" i="219"/>
  <c r="BD1001" i="219"/>
  <c r="AY1001" i="219"/>
  <c r="AX1001" i="219"/>
  <c r="AW1001" i="219"/>
  <c r="AV1001" i="219"/>
  <c r="AU1001" i="219"/>
  <c r="BD1000" i="219"/>
  <c r="AY1000" i="219"/>
  <c r="AX1000" i="219"/>
  <c r="AW1000" i="219"/>
  <c r="AV1000" i="219"/>
  <c r="AU1000" i="219"/>
  <c r="BD999" i="219"/>
  <c r="AY999" i="219"/>
  <c r="AX999" i="219"/>
  <c r="AW999" i="219"/>
  <c r="AV999" i="219"/>
  <c r="AU999" i="219"/>
  <c r="BD998" i="219"/>
  <c r="AY998" i="219"/>
  <c r="AX998" i="219"/>
  <c r="AW998" i="219"/>
  <c r="AV998" i="219"/>
  <c r="AU998" i="219"/>
  <c r="BD997" i="219"/>
  <c r="AY997" i="219"/>
  <c r="AX997" i="219"/>
  <c r="AW997" i="219"/>
  <c r="AV997" i="219"/>
  <c r="AU997" i="219"/>
  <c r="BD996" i="219"/>
  <c r="AY996" i="219"/>
  <c r="AX996" i="219"/>
  <c r="AW996" i="219"/>
  <c r="AV996" i="219"/>
  <c r="AU996" i="219"/>
  <c r="BD995" i="219"/>
  <c r="AY995" i="219"/>
  <c r="AX995" i="219"/>
  <c r="AW995" i="219"/>
  <c r="AV995" i="219"/>
  <c r="AU995" i="219"/>
  <c r="BD994" i="219"/>
  <c r="AY994" i="219"/>
  <c r="AX994" i="219"/>
  <c r="AW994" i="219"/>
  <c r="AV994" i="219"/>
  <c r="AU994" i="219"/>
  <c r="BD993" i="219"/>
  <c r="AY993" i="219"/>
  <c r="AX993" i="219"/>
  <c r="AW993" i="219"/>
  <c r="AV993" i="219"/>
  <c r="AU993" i="219"/>
  <c r="BD992" i="219"/>
  <c r="AY992" i="219"/>
  <c r="AX992" i="219"/>
  <c r="AW992" i="219"/>
  <c r="AV992" i="219"/>
  <c r="AU992" i="219"/>
  <c r="BD991" i="219"/>
  <c r="AY991" i="219"/>
  <c r="AX991" i="219"/>
  <c r="AW991" i="219"/>
  <c r="AV991" i="219"/>
  <c r="AU991" i="219"/>
  <c r="BD990" i="219"/>
  <c r="AY990" i="219"/>
  <c r="AX990" i="219"/>
  <c r="AW990" i="219"/>
  <c r="AV990" i="219"/>
  <c r="AU990" i="219"/>
  <c r="BD989" i="219"/>
  <c r="AY989" i="219"/>
  <c r="AX989" i="219"/>
  <c r="AW989" i="219"/>
  <c r="AV989" i="219"/>
  <c r="AU989" i="219"/>
  <c r="BD988" i="219"/>
  <c r="AY988" i="219"/>
  <c r="AX988" i="219"/>
  <c r="AW988" i="219"/>
  <c r="AV988" i="219"/>
  <c r="AU988" i="219"/>
  <c r="BD987" i="219"/>
  <c r="AY987" i="219"/>
  <c r="AX987" i="219"/>
  <c r="AW987" i="219"/>
  <c r="AV987" i="219"/>
  <c r="AU987" i="219"/>
  <c r="BD986" i="219"/>
  <c r="AY986" i="219"/>
  <c r="AX986" i="219"/>
  <c r="AW986" i="219"/>
  <c r="AV986" i="219"/>
  <c r="AU986" i="219"/>
  <c r="BD985" i="219"/>
  <c r="AY985" i="219"/>
  <c r="AX985" i="219"/>
  <c r="AW985" i="219"/>
  <c r="AV985" i="219"/>
  <c r="AU985" i="219"/>
  <c r="BD984" i="219"/>
  <c r="AY984" i="219"/>
  <c r="AX984" i="219"/>
  <c r="AW984" i="219"/>
  <c r="AV984" i="219"/>
  <c r="AU984" i="219"/>
  <c r="BD983" i="219"/>
  <c r="AY983" i="219"/>
  <c r="AX983" i="219"/>
  <c r="AW983" i="219"/>
  <c r="AV983" i="219"/>
  <c r="AU983" i="219"/>
  <c r="BD982" i="219"/>
  <c r="AY982" i="219"/>
  <c r="AX982" i="219"/>
  <c r="AW982" i="219"/>
  <c r="AV982" i="219"/>
  <c r="AU982" i="219"/>
  <c r="BD981" i="219"/>
  <c r="AY981" i="219"/>
  <c r="AX981" i="219"/>
  <c r="AW981" i="219"/>
  <c r="AV981" i="219"/>
  <c r="AU981" i="219"/>
  <c r="BD980" i="219"/>
  <c r="AY980" i="219"/>
  <c r="AX980" i="219"/>
  <c r="AW980" i="219"/>
  <c r="AV980" i="219"/>
  <c r="AU980" i="219"/>
  <c r="BD979" i="219"/>
  <c r="AY979" i="219"/>
  <c r="AX979" i="219"/>
  <c r="AW979" i="219"/>
  <c r="AV979" i="219"/>
  <c r="AU979" i="219"/>
  <c r="BD978" i="219"/>
  <c r="AY978" i="219"/>
  <c r="AX978" i="219"/>
  <c r="AW978" i="219"/>
  <c r="AV978" i="219"/>
  <c r="AU978" i="219"/>
  <c r="BD977" i="219"/>
  <c r="AY977" i="219"/>
  <c r="AX977" i="219"/>
  <c r="AW977" i="219"/>
  <c r="AV977" i="219"/>
  <c r="AU977" i="219"/>
  <c r="BD976" i="219"/>
  <c r="AY976" i="219"/>
  <c r="AX976" i="219"/>
  <c r="AW976" i="219"/>
  <c r="AV976" i="219"/>
  <c r="AU976" i="219"/>
  <c r="BD975" i="219"/>
  <c r="AY975" i="219"/>
  <c r="AX975" i="219"/>
  <c r="AW975" i="219"/>
  <c r="AV975" i="219"/>
  <c r="AU975" i="219"/>
  <c r="BD974" i="219"/>
  <c r="AY974" i="219"/>
  <c r="AX974" i="219"/>
  <c r="AW974" i="219"/>
  <c r="AV974" i="219"/>
  <c r="AU974" i="219"/>
  <c r="BD973" i="219"/>
  <c r="AY973" i="219"/>
  <c r="AX973" i="219"/>
  <c r="AW973" i="219"/>
  <c r="AV973" i="219"/>
  <c r="AU973" i="219"/>
  <c r="BD972" i="219"/>
  <c r="AY972" i="219"/>
  <c r="AX972" i="219"/>
  <c r="AW972" i="219"/>
  <c r="AV972" i="219"/>
  <c r="AU972" i="219"/>
  <c r="BD971" i="219"/>
  <c r="AY971" i="219"/>
  <c r="AX971" i="219"/>
  <c r="AW971" i="219"/>
  <c r="AV971" i="219"/>
  <c r="AU971" i="219"/>
  <c r="BD970" i="219"/>
  <c r="AY970" i="219"/>
  <c r="AX970" i="219"/>
  <c r="AW970" i="219"/>
  <c r="AV970" i="219"/>
  <c r="AU970" i="219"/>
  <c r="BD969" i="219"/>
  <c r="AY969" i="219"/>
  <c r="AX969" i="219"/>
  <c r="AW969" i="219"/>
  <c r="AV969" i="219"/>
  <c r="AU969" i="219"/>
  <c r="BD968" i="219"/>
  <c r="AY968" i="219"/>
  <c r="AX968" i="219"/>
  <c r="AW968" i="219"/>
  <c r="AV968" i="219"/>
  <c r="AU968" i="219"/>
  <c r="BD967" i="219"/>
  <c r="AY967" i="219"/>
  <c r="AX967" i="219"/>
  <c r="AW967" i="219"/>
  <c r="AV967" i="219"/>
  <c r="AU967" i="219"/>
  <c r="BD966" i="219"/>
  <c r="AY966" i="219"/>
  <c r="AX966" i="219"/>
  <c r="AW966" i="219"/>
  <c r="AV966" i="219"/>
  <c r="AU966" i="219"/>
  <c r="BD965" i="219"/>
  <c r="AY965" i="219"/>
  <c r="AX965" i="219"/>
  <c r="AW965" i="219"/>
  <c r="AV965" i="219"/>
  <c r="AU965" i="219"/>
  <c r="BD964" i="219"/>
  <c r="AY964" i="219"/>
  <c r="AX964" i="219"/>
  <c r="AW964" i="219"/>
  <c r="AV964" i="219"/>
  <c r="AU964" i="219"/>
  <c r="BD963" i="219"/>
  <c r="AY963" i="219"/>
  <c r="AX963" i="219"/>
  <c r="AW963" i="219"/>
  <c r="AV963" i="219"/>
  <c r="AU963" i="219"/>
  <c r="BD962" i="219"/>
  <c r="AY962" i="219"/>
  <c r="AX962" i="219"/>
  <c r="AW962" i="219"/>
  <c r="AV962" i="219"/>
  <c r="AU962" i="219"/>
  <c r="BD961" i="219"/>
  <c r="AY961" i="219"/>
  <c r="AX961" i="219"/>
  <c r="AW961" i="219"/>
  <c r="AV961" i="219"/>
  <c r="AU961" i="219"/>
  <c r="BD960" i="219"/>
  <c r="AY960" i="219"/>
  <c r="AX960" i="219"/>
  <c r="AW960" i="219"/>
  <c r="AV960" i="219"/>
  <c r="AU960" i="219"/>
  <c r="BD959" i="219"/>
  <c r="AY959" i="219"/>
  <c r="AX959" i="219"/>
  <c r="AW959" i="219"/>
  <c r="AV959" i="219"/>
  <c r="AU959" i="219"/>
  <c r="BD958" i="219"/>
  <c r="AY958" i="219"/>
  <c r="AX958" i="219"/>
  <c r="AW958" i="219"/>
  <c r="AV958" i="219"/>
  <c r="AU958" i="219"/>
  <c r="BD957" i="219"/>
  <c r="AY957" i="219"/>
  <c r="AX957" i="219"/>
  <c r="AW957" i="219"/>
  <c r="AV957" i="219"/>
  <c r="AU957" i="219"/>
  <c r="BD956" i="219"/>
  <c r="AY956" i="219"/>
  <c r="AX956" i="219"/>
  <c r="AW956" i="219"/>
  <c r="AV956" i="219"/>
  <c r="AU956" i="219"/>
  <c r="BD955" i="219"/>
  <c r="AY955" i="219"/>
  <c r="AX955" i="219"/>
  <c r="AW955" i="219"/>
  <c r="AV955" i="219"/>
  <c r="AU955" i="219"/>
  <c r="BD954" i="219"/>
  <c r="AY954" i="219"/>
  <c r="AX954" i="219"/>
  <c r="AW954" i="219"/>
  <c r="AV954" i="219"/>
  <c r="AU954" i="219"/>
  <c r="BD953" i="219"/>
  <c r="AY953" i="219"/>
  <c r="AX953" i="219"/>
  <c r="AW953" i="219"/>
  <c r="AV953" i="219"/>
  <c r="AU953" i="219"/>
  <c r="BD952" i="219"/>
  <c r="AY952" i="219"/>
  <c r="AX952" i="219"/>
  <c r="AW952" i="219"/>
  <c r="AV952" i="219"/>
  <c r="AU952" i="219"/>
  <c r="BD951" i="219"/>
  <c r="AY951" i="219"/>
  <c r="AX951" i="219"/>
  <c r="AW951" i="219"/>
  <c r="AV951" i="219"/>
  <c r="AU951" i="219"/>
  <c r="BD950" i="219"/>
  <c r="AY950" i="219"/>
  <c r="AX950" i="219"/>
  <c r="AW950" i="219"/>
  <c r="AV950" i="219"/>
  <c r="AU950" i="219"/>
  <c r="BD949" i="219"/>
  <c r="AY949" i="219"/>
  <c r="AX949" i="219"/>
  <c r="AW949" i="219"/>
  <c r="AV949" i="219"/>
  <c r="AU949" i="219"/>
  <c r="BD948" i="219"/>
  <c r="AY948" i="219"/>
  <c r="AX948" i="219"/>
  <c r="AW948" i="219"/>
  <c r="AV948" i="219"/>
  <c r="AU948" i="219"/>
  <c r="BD947" i="219"/>
  <c r="AY947" i="219"/>
  <c r="AX947" i="219"/>
  <c r="AW947" i="219"/>
  <c r="AV947" i="219"/>
  <c r="AU947" i="219"/>
  <c r="BD946" i="219"/>
  <c r="AY946" i="219"/>
  <c r="AX946" i="219"/>
  <c r="AW946" i="219"/>
  <c r="AV946" i="219"/>
  <c r="AU946" i="219"/>
  <c r="BD945" i="219"/>
  <c r="AY945" i="219"/>
  <c r="AX945" i="219"/>
  <c r="AW945" i="219"/>
  <c r="AV945" i="219"/>
  <c r="AU945" i="219"/>
  <c r="BD944" i="219"/>
  <c r="AY944" i="219"/>
  <c r="AX944" i="219"/>
  <c r="AW944" i="219"/>
  <c r="AV944" i="219"/>
  <c r="AU944" i="219"/>
  <c r="BD943" i="219"/>
  <c r="AY943" i="219"/>
  <c r="AX943" i="219"/>
  <c r="AW943" i="219"/>
  <c r="AV943" i="219"/>
  <c r="AU943" i="219"/>
  <c r="BD942" i="219"/>
  <c r="AY942" i="219"/>
  <c r="AX942" i="219"/>
  <c r="AW942" i="219"/>
  <c r="AV942" i="219"/>
  <c r="AU942" i="219"/>
  <c r="BD941" i="219"/>
  <c r="AY941" i="219"/>
  <c r="AX941" i="219"/>
  <c r="AW941" i="219"/>
  <c r="AV941" i="219"/>
  <c r="AU941" i="219"/>
  <c r="BD940" i="219"/>
  <c r="AY940" i="219"/>
  <c r="AX940" i="219"/>
  <c r="AW940" i="219"/>
  <c r="AV940" i="219"/>
  <c r="AU940" i="219"/>
  <c r="BD939" i="219"/>
  <c r="AY939" i="219"/>
  <c r="AX939" i="219"/>
  <c r="AW939" i="219"/>
  <c r="AV939" i="219"/>
  <c r="AU939" i="219"/>
  <c r="BD938" i="219"/>
  <c r="AY938" i="219"/>
  <c r="AX938" i="219"/>
  <c r="AW938" i="219"/>
  <c r="AV938" i="219"/>
  <c r="AU938" i="219"/>
  <c r="BD937" i="219"/>
  <c r="AY937" i="219"/>
  <c r="AX937" i="219"/>
  <c r="AW937" i="219"/>
  <c r="AV937" i="219"/>
  <c r="AU937" i="219"/>
  <c r="BD936" i="219"/>
  <c r="AY936" i="219"/>
  <c r="AX936" i="219"/>
  <c r="AW936" i="219"/>
  <c r="AV936" i="219"/>
  <c r="AU936" i="219"/>
  <c r="BD935" i="219"/>
  <c r="AY935" i="219"/>
  <c r="AX935" i="219"/>
  <c r="AW935" i="219"/>
  <c r="AV935" i="219"/>
  <c r="AU935" i="219"/>
  <c r="BD934" i="219"/>
  <c r="AY934" i="219"/>
  <c r="AX934" i="219"/>
  <c r="AW934" i="219"/>
  <c r="AV934" i="219"/>
  <c r="AU934" i="219"/>
  <c r="BD933" i="219"/>
  <c r="AY933" i="219"/>
  <c r="AX933" i="219"/>
  <c r="AW933" i="219"/>
  <c r="AV933" i="219"/>
  <c r="AU933" i="219"/>
  <c r="BD932" i="219"/>
  <c r="AY932" i="219"/>
  <c r="AX932" i="219"/>
  <c r="AW932" i="219"/>
  <c r="AV932" i="219"/>
  <c r="AU932" i="219"/>
  <c r="BD931" i="219"/>
  <c r="AY931" i="219"/>
  <c r="AX931" i="219"/>
  <c r="AW931" i="219"/>
  <c r="AV931" i="219"/>
  <c r="AU931" i="219"/>
  <c r="BD930" i="219"/>
  <c r="AY930" i="219"/>
  <c r="AX930" i="219"/>
  <c r="AW930" i="219"/>
  <c r="AV930" i="219"/>
  <c r="AU930" i="219"/>
  <c r="BD929" i="219"/>
  <c r="AY929" i="219"/>
  <c r="AX929" i="219"/>
  <c r="AW929" i="219"/>
  <c r="AV929" i="219"/>
  <c r="AU929" i="219"/>
  <c r="BD928" i="219"/>
  <c r="AY928" i="219"/>
  <c r="AX928" i="219"/>
  <c r="AW928" i="219"/>
  <c r="AV928" i="219"/>
  <c r="AU928" i="219"/>
  <c r="BD927" i="219"/>
  <c r="AY927" i="219"/>
  <c r="AX927" i="219"/>
  <c r="AW927" i="219"/>
  <c r="AV927" i="219"/>
  <c r="AU927" i="219"/>
  <c r="BD926" i="219"/>
  <c r="AY926" i="219"/>
  <c r="AX926" i="219"/>
  <c r="AW926" i="219"/>
  <c r="AV926" i="219"/>
  <c r="AU926" i="219"/>
  <c r="BD925" i="219"/>
  <c r="AY925" i="219"/>
  <c r="AX925" i="219"/>
  <c r="AW925" i="219"/>
  <c r="AV925" i="219"/>
  <c r="AU925" i="219"/>
  <c r="BD924" i="219"/>
  <c r="AY924" i="219"/>
  <c r="AX924" i="219"/>
  <c r="AW924" i="219"/>
  <c r="AV924" i="219"/>
  <c r="AU924" i="219"/>
  <c r="BD923" i="219"/>
  <c r="AY923" i="219"/>
  <c r="AX923" i="219"/>
  <c r="AW923" i="219"/>
  <c r="AV923" i="219"/>
  <c r="AU923" i="219"/>
  <c r="BD922" i="219"/>
  <c r="AY922" i="219"/>
  <c r="AX922" i="219"/>
  <c r="AW922" i="219"/>
  <c r="AV922" i="219"/>
  <c r="AU922" i="219"/>
  <c r="BD921" i="219"/>
  <c r="AY921" i="219"/>
  <c r="AX921" i="219"/>
  <c r="AW921" i="219"/>
  <c r="AV921" i="219"/>
  <c r="AU921" i="219"/>
  <c r="BD920" i="219"/>
  <c r="AY920" i="219"/>
  <c r="AX920" i="219"/>
  <c r="AW920" i="219"/>
  <c r="AV920" i="219"/>
  <c r="AU920" i="219"/>
  <c r="BD919" i="219"/>
  <c r="AY919" i="219"/>
  <c r="AX919" i="219"/>
  <c r="AW919" i="219"/>
  <c r="AV919" i="219"/>
  <c r="AU919" i="219"/>
  <c r="BD918" i="219"/>
  <c r="AY918" i="219"/>
  <c r="AX918" i="219"/>
  <c r="AW918" i="219"/>
  <c r="AV918" i="219"/>
  <c r="AU918" i="219"/>
  <c r="BD917" i="219"/>
  <c r="AY917" i="219"/>
  <c r="AX917" i="219"/>
  <c r="AW917" i="219"/>
  <c r="AV917" i="219"/>
  <c r="AU917" i="219"/>
  <c r="BD916" i="219"/>
  <c r="AY916" i="219"/>
  <c r="AX916" i="219"/>
  <c r="AW916" i="219"/>
  <c r="AV916" i="219"/>
  <c r="AU916" i="219"/>
  <c r="BD915" i="219"/>
  <c r="AY915" i="219"/>
  <c r="AX915" i="219"/>
  <c r="AW915" i="219"/>
  <c r="AV915" i="219"/>
  <c r="AU915" i="219"/>
  <c r="BD914" i="219"/>
  <c r="AY914" i="219"/>
  <c r="AX914" i="219"/>
  <c r="AW914" i="219"/>
  <c r="AV914" i="219"/>
  <c r="AU914" i="219"/>
  <c r="BD913" i="219"/>
  <c r="AY913" i="219"/>
  <c r="AX913" i="219"/>
  <c r="AW913" i="219"/>
  <c r="AV913" i="219"/>
  <c r="AU913" i="219"/>
  <c r="BD912" i="219"/>
  <c r="AY912" i="219"/>
  <c r="AX912" i="219"/>
  <c r="AW912" i="219"/>
  <c r="AV912" i="219"/>
  <c r="AU912" i="219"/>
  <c r="BD911" i="219"/>
  <c r="AY911" i="219"/>
  <c r="AX911" i="219"/>
  <c r="AW911" i="219"/>
  <c r="AV911" i="219"/>
  <c r="AU911" i="219"/>
  <c r="BD910" i="219"/>
  <c r="AY910" i="219"/>
  <c r="AX910" i="219"/>
  <c r="AW910" i="219"/>
  <c r="AV910" i="219"/>
  <c r="AU910" i="219"/>
  <c r="BD909" i="219"/>
  <c r="AY909" i="219"/>
  <c r="AX909" i="219"/>
  <c r="AW909" i="219"/>
  <c r="AV909" i="219"/>
  <c r="AU909" i="219"/>
  <c r="BD908" i="219"/>
  <c r="AY908" i="219"/>
  <c r="AX908" i="219"/>
  <c r="AW908" i="219"/>
  <c r="AV908" i="219"/>
  <c r="AU908" i="219"/>
  <c r="BD907" i="219"/>
  <c r="AY907" i="219"/>
  <c r="AX907" i="219"/>
  <c r="AW907" i="219"/>
  <c r="AV907" i="219"/>
  <c r="AU907" i="219"/>
  <c r="BD906" i="219"/>
  <c r="AY906" i="219"/>
  <c r="AX906" i="219"/>
  <c r="AW906" i="219"/>
  <c r="AV906" i="219"/>
  <c r="AU906" i="219"/>
  <c r="BD905" i="219"/>
  <c r="AY905" i="219"/>
  <c r="AX905" i="219"/>
  <c r="AW905" i="219"/>
  <c r="AV905" i="219"/>
  <c r="AU905" i="219"/>
  <c r="BD904" i="219"/>
  <c r="AY904" i="219"/>
  <c r="AX904" i="219"/>
  <c r="AW904" i="219"/>
  <c r="AV904" i="219"/>
  <c r="AU904" i="219"/>
  <c r="BD903" i="219"/>
  <c r="AY903" i="219"/>
  <c r="AX903" i="219"/>
  <c r="AW903" i="219"/>
  <c r="AV903" i="219"/>
  <c r="AU903" i="219"/>
  <c r="BD902" i="219"/>
  <c r="AY902" i="219"/>
  <c r="AX902" i="219"/>
  <c r="AW902" i="219"/>
  <c r="AV902" i="219"/>
  <c r="AU902" i="219"/>
  <c r="BD901" i="219"/>
  <c r="AY901" i="219"/>
  <c r="AX901" i="219"/>
  <c r="AW901" i="219"/>
  <c r="AV901" i="219"/>
  <c r="AU901" i="219"/>
  <c r="BD900" i="219"/>
  <c r="AY900" i="219"/>
  <c r="AX900" i="219"/>
  <c r="AW900" i="219"/>
  <c r="AV900" i="219"/>
  <c r="AU900" i="219"/>
  <c r="BD899" i="219"/>
  <c r="AY899" i="219"/>
  <c r="AX899" i="219"/>
  <c r="AW899" i="219"/>
  <c r="AV899" i="219"/>
  <c r="AU899" i="219"/>
  <c r="BD898" i="219"/>
  <c r="AY898" i="219"/>
  <c r="AX898" i="219"/>
  <c r="AW898" i="219"/>
  <c r="AV898" i="219"/>
  <c r="AU898" i="219"/>
  <c r="BD897" i="219"/>
  <c r="AY897" i="219"/>
  <c r="AX897" i="219"/>
  <c r="AW897" i="219"/>
  <c r="AV897" i="219"/>
  <c r="AU897" i="219"/>
  <c r="BD896" i="219"/>
  <c r="AY896" i="219"/>
  <c r="AX896" i="219"/>
  <c r="AW896" i="219"/>
  <c r="AV896" i="219"/>
  <c r="AU896" i="219"/>
  <c r="BD895" i="219"/>
  <c r="AY895" i="219"/>
  <c r="AX895" i="219"/>
  <c r="AW895" i="219"/>
  <c r="AV895" i="219"/>
  <c r="AU895" i="219"/>
  <c r="BD894" i="219"/>
  <c r="AY894" i="219"/>
  <c r="AX894" i="219"/>
  <c r="AW894" i="219"/>
  <c r="AV894" i="219"/>
  <c r="AU894" i="219"/>
  <c r="BD893" i="219"/>
  <c r="AY893" i="219"/>
  <c r="AX893" i="219"/>
  <c r="AW893" i="219"/>
  <c r="AV893" i="219"/>
  <c r="AU893" i="219"/>
  <c r="BD892" i="219"/>
  <c r="AY892" i="219"/>
  <c r="AX892" i="219"/>
  <c r="AW892" i="219"/>
  <c r="AV892" i="219"/>
  <c r="AU892" i="219"/>
  <c r="BD891" i="219"/>
  <c r="AY891" i="219"/>
  <c r="AX891" i="219"/>
  <c r="AW891" i="219"/>
  <c r="AV891" i="219"/>
  <c r="AU891" i="219"/>
  <c r="BD890" i="219"/>
  <c r="AY890" i="219"/>
  <c r="AX890" i="219"/>
  <c r="AW890" i="219"/>
  <c r="AV890" i="219"/>
  <c r="AU890" i="219"/>
  <c r="BD889" i="219"/>
  <c r="AY889" i="219"/>
  <c r="AX889" i="219"/>
  <c r="AW889" i="219"/>
  <c r="AV889" i="219"/>
  <c r="AU889" i="219"/>
  <c r="BD888" i="219"/>
  <c r="AY888" i="219"/>
  <c r="AX888" i="219"/>
  <c r="AW888" i="219"/>
  <c r="AV888" i="219"/>
  <c r="AU888" i="219"/>
  <c r="BD887" i="219"/>
  <c r="AY887" i="219"/>
  <c r="AX887" i="219"/>
  <c r="AW887" i="219"/>
  <c r="AV887" i="219"/>
  <c r="AU887" i="219"/>
  <c r="BD886" i="219"/>
  <c r="AY886" i="219"/>
  <c r="AX886" i="219"/>
  <c r="AW886" i="219"/>
  <c r="AV886" i="219"/>
  <c r="AU886" i="219"/>
  <c r="BD885" i="219"/>
  <c r="AY885" i="219"/>
  <c r="AX885" i="219"/>
  <c r="AW885" i="219"/>
  <c r="AV885" i="219"/>
  <c r="AU885" i="219"/>
  <c r="BD884" i="219"/>
  <c r="AY884" i="219"/>
  <c r="AX884" i="219"/>
  <c r="AW884" i="219"/>
  <c r="AV884" i="219"/>
  <c r="AU884" i="219"/>
  <c r="BD883" i="219"/>
  <c r="AY883" i="219"/>
  <c r="AX883" i="219"/>
  <c r="AW883" i="219"/>
  <c r="AV883" i="219"/>
  <c r="AU883" i="219"/>
  <c r="BD882" i="219"/>
  <c r="AY882" i="219"/>
  <c r="AX882" i="219"/>
  <c r="AW882" i="219"/>
  <c r="AV882" i="219"/>
  <c r="AU882" i="219"/>
  <c r="BD881" i="219"/>
  <c r="AY881" i="219"/>
  <c r="AX881" i="219"/>
  <c r="AW881" i="219"/>
  <c r="AV881" i="219"/>
  <c r="AU881" i="219"/>
  <c r="BD880" i="219"/>
  <c r="AY880" i="219"/>
  <c r="AX880" i="219"/>
  <c r="AW880" i="219"/>
  <c r="AV880" i="219"/>
  <c r="AU880" i="219"/>
  <c r="BD879" i="219"/>
  <c r="AY879" i="219"/>
  <c r="AX879" i="219"/>
  <c r="AW879" i="219"/>
  <c r="AV879" i="219"/>
  <c r="AU879" i="219"/>
  <c r="BD878" i="219"/>
  <c r="AY878" i="219"/>
  <c r="AX878" i="219"/>
  <c r="AW878" i="219"/>
  <c r="AV878" i="219"/>
  <c r="AU878" i="219"/>
  <c r="BD877" i="219"/>
  <c r="AY877" i="219"/>
  <c r="AX877" i="219"/>
  <c r="AW877" i="219"/>
  <c r="AV877" i="219"/>
  <c r="AU877" i="219"/>
  <c r="BD876" i="219"/>
  <c r="AY876" i="219"/>
  <c r="AX876" i="219"/>
  <c r="AW876" i="219"/>
  <c r="AV876" i="219"/>
  <c r="AU876" i="219"/>
  <c r="BD875" i="219"/>
  <c r="AY875" i="219"/>
  <c r="AX875" i="219"/>
  <c r="AW875" i="219"/>
  <c r="AV875" i="219"/>
  <c r="AU875" i="219"/>
  <c r="BD874" i="219"/>
  <c r="AY874" i="219"/>
  <c r="AX874" i="219"/>
  <c r="AW874" i="219"/>
  <c r="AV874" i="219"/>
  <c r="AU874" i="219"/>
  <c r="BD873" i="219"/>
  <c r="AY873" i="219"/>
  <c r="AX873" i="219"/>
  <c r="AW873" i="219"/>
  <c r="AV873" i="219"/>
  <c r="AU873" i="219"/>
  <c r="BD872" i="219"/>
  <c r="AY872" i="219"/>
  <c r="AX872" i="219"/>
  <c r="AW872" i="219"/>
  <c r="AV872" i="219"/>
  <c r="AU872" i="219"/>
  <c r="BD871" i="219"/>
  <c r="AY871" i="219"/>
  <c r="AX871" i="219"/>
  <c r="AW871" i="219"/>
  <c r="AV871" i="219"/>
  <c r="AU871" i="219"/>
  <c r="BD870" i="219"/>
  <c r="AY870" i="219"/>
  <c r="AX870" i="219"/>
  <c r="AW870" i="219"/>
  <c r="AV870" i="219"/>
  <c r="AU870" i="219"/>
  <c r="BD869" i="219"/>
  <c r="AY869" i="219"/>
  <c r="AX869" i="219"/>
  <c r="AW869" i="219"/>
  <c r="AV869" i="219"/>
  <c r="AU869" i="219"/>
  <c r="BD868" i="219"/>
  <c r="AY868" i="219"/>
  <c r="AX868" i="219"/>
  <c r="AW868" i="219"/>
  <c r="AV868" i="219"/>
  <c r="AU868" i="219"/>
  <c r="BD867" i="219"/>
  <c r="AY867" i="219"/>
  <c r="AX867" i="219"/>
  <c r="AW867" i="219"/>
  <c r="AV867" i="219"/>
  <c r="AU867" i="219"/>
  <c r="BD866" i="219"/>
  <c r="AY866" i="219"/>
  <c r="AX866" i="219"/>
  <c r="AW866" i="219"/>
  <c r="AV866" i="219"/>
  <c r="AU866" i="219"/>
  <c r="BD865" i="219"/>
  <c r="AY865" i="219"/>
  <c r="AX865" i="219"/>
  <c r="AW865" i="219"/>
  <c r="AV865" i="219"/>
  <c r="AU865" i="219"/>
  <c r="BD864" i="219"/>
  <c r="AY864" i="219"/>
  <c r="AX864" i="219"/>
  <c r="AW864" i="219"/>
  <c r="AV864" i="219"/>
  <c r="AU864" i="219"/>
  <c r="BD863" i="219"/>
  <c r="AY863" i="219"/>
  <c r="AX863" i="219"/>
  <c r="AW863" i="219"/>
  <c r="AV863" i="219"/>
  <c r="AU863" i="219"/>
  <c r="BD862" i="219"/>
  <c r="AY862" i="219"/>
  <c r="AX862" i="219"/>
  <c r="AW862" i="219"/>
  <c r="AV862" i="219"/>
  <c r="AU862" i="219"/>
  <c r="BD861" i="219"/>
  <c r="AY861" i="219"/>
  <c r="AX861" i="219"/>
  <c r="AW861" i="219"/>
  <c r="AV861" i="219"/>
  <c r="AU861" i="219"/>
  <c r="BD860" i="219"/>
  <c r="AY860" i="219"/>
  <c r="AX860" i="219"/>
  <c r="AW860" i="219"/>
  <c r="AV860" i="219"/>
  <c r="AU860" i="219"/>
  <c r="BD859" i="219"/>
  <c r="AY859" i="219"/>
  <c r="AX859" i="219"/>
  <c r="AW859" i="219"/>
  <c r="AV859" i="219"/>
  <c r="AU859" i="219"/>
  <c r="BD858" i="219"/>
  <c r="AY858" i="219"/>
  <c r="AX858" i="219"/>
  <c r="AW858" i="219"/>
  <c r="AV858" i="219"/>
  <c r="AU858" i="219"/>
  <c r="BD857" i="219"/>
  <c r="AY857" i="219"/>
  <c r="AX857" i="219"/>
  <c r="AW857" i="219"/>
  <c r="AV857" i="219"/>
  <c r="AU857" i="219"/>
  <c r="BD856" i="219"/>
  <c r="AY856" i="219"/>
  <c r="AX856" i="219"/>
  <c r="AW856" i="219"/>
  <c r="AV856" i="219"/>
  <c r="AU856" i="219"/>
  <c r="BD855" i="219"/>
  <c r="AY855" i="219"/>
  <c r="AX855" i="219"/>
  <c r="AW855" i="219"/>
  <c r="AV855" i="219"/>
  <c r="AU855" i="219"/>
  <c r="BD854" i="219"/>
  <c r="AY854" i="219"/>
  <c r="AX854" i="219"/>
  <c r="AW854" i="219"/>
  <c r="AV854" i="219"/>
  <c r="AU854" i="219"/>
  <c r="BD853" i="219"/>
  <c r="AY853" i="219"/>
  <c r="AX853" i="219"/>
  <c r="AW853" i="219"/>
  <c r="AV853" i="219"/>
  <c r="AU853" i="219"/>
  <c r="BD852" i="219"/>
  <c r="AY852" i="219"/>
  <c r="AX852" i="219"/>
  <c r="AW852" i="219"/>
  <c r="AV852" i="219"/>
  <c r="AU852" i="219"/>
  <c r="BD851" i="219"/>
  <c r="AY851" i="219"/>
  <c r="AX851" i="219"/>
  <c r="AW851" i="219"/>
  <c r="AV851" i="219"/>
  <c r="AU851" i="219"/>
  <c r="BD850" i="219"/>
  <c r="AY850" i="219"/>
  <c r="AX850" i="219"/>
  <c r="AW850" i="219"/>
  <c r="AV850" i="219"/>
  <c r="AU850" i="219"/>
  <c r="BD849" i="219"/>
  <c r="AY849" i="219"/>
  <c r="AX849" i="219"/>
  <c r="AW849" i="219"/>
  <c r="AV849" i="219"/>
  <c r="AU849" i="219"/>
  <c r="BD848" i="219"/>
  <c r="AY848" i="219"/>
  <c r="AX848" i="219"/>
  <c r="AW848" i="219"/>
  <c r="AV848" i="219"/>
  <c r="AU848" i="219"/>
  <c r="BD847" i="219"/>
  <c r="AY847" i="219"/>
  <c r="AX847" i="219"/>
  <c r="AW847" i="219"/>
  <c r="AV847" i="219"/>
  <c r="AU847" i="219"/>
  <c r="BD846" i="219"/>
  <c r="AY846" i="219"/>
  <c r="AX846" i="219"/>
  <c r="AW846" i="219"/>
  <c r="AV846" i="219"/>
  <c r="AU846" i="219"/>
  <c r="BD845" i="219"/>
  <c r="AY845" i="219"/>
  <c r="AX845" i="219"/>
  <c r="AW845" i="219"/>
  <c r="AV845" i="219"/>
  <c r="AU845" i="219"/>
  <c r="BD844" i="219"/>
  <c r="AY844" i="219"/>
  <c r="AX844" i="219"/>
  <c r="AW844" i="219"/>
  <c r="AV844" i="219"/>
  <c r="AU844" i="219"/>
  <c r="BD843" i="219"/>
  <c r="AY843" i="219"/>
  <c r="AX843" i="219"/>
  <c r="AW843" i="219"/>
  <c r="AV843" i="219"/>
  <c r="AU843" i="219"/>
  <c r="BD842" i="219"/>
  <c r="AY842" i="219"/>
  <c r="AX842" i="219"/>
  <c r="AW842" i="219"/>
  <c r="AV842" i="219"/>
  <c r="AU842" i="219"/>
  <c r="BD841" i="219"/>
  <c r="AY841" i="219"/>
  <c r="AX841" i="219"/>
  <c r="AW841" i="219"/>
  <c r="AV841" i="219"/>
  <c r="AU841" i="219"/>
  <c r="BD840" i="219"/>
  <c r="AY840" i="219"/>
  <c r="AX840" i="219"/>
  <c r="AW840" i="219"/>
  <c r="AV840" i="219"/>
  <c r="AU840" i="219"/>
  <c r="BD839" i="219"/>
  <c r="AY839" i="219"/>
  <c r="AX839" i="219"/>
  <c r="AW839" i="219"/>
  <c r="AV839" i="219"/>
  <c r="AU839" i="219"/>
  <c r="BD838" i="219"/>
  <c r="AY838" i="219"/>
  <c r="AX838" i="219"/>
  <c r="AW838" i="219"/>
  <c r="AV838" i="219"/>
  <c r="AU838" i="219"/>
  <c r="BD837" i="219"/>
  <c r="AY837" i="219"/>
  <c r="AX837" i="219"/>
  <c r="AW837" i="219"/>
  <c r="AV837" i="219"/>
  <c r="AU837" i="219"/>
  <c r="BD836" i="219"/>
  <c r="AY836" i="219"/>
  <c r="AX836" i="219"/>
  <c r="AW836" i="219"/>
  <c r="AV836" i="219"/>
  <c r="AU836" i="219"/>
  <c r="BD835" i="219"/>
  <c r="AY835" i="219"/>
  <c r="AX835" i="219"/>
  <c r="AW835" i="219"/>
  <c r="AV835" i="219"/>
  <c r="AU835" i="219"/>
  <c r="BD834" i="219"/>
  <c r="AY834" i="219"/>
  <c r="AX834" i="219"/>
  <c r="AW834" i="219"/>
  <c r="AV834" i="219"/>
  <c r="AU834" i="219"/>
  <c r="BD833" i="219"/>
  <c r="AY833" i="219"/>
  <c r="AX833" i="219"/>
  <c r="AW833" i="219"/>
  <c r="AV833" i="219"/>
  <c r="AU833" i="219"/>
  <c r="BD832" i="219"/>
  <c r="AY832" i="219"/>
  <c r="AX832" i="219"/>
  <c r="AW832" i="219"/>
  <c r="AV832" i="219"/>
  <c r="AU832" i="219"/>
  <c r="BD831" i="219"/>
  <c r="AY831" i="219"/>
  <c r="AX831" i="219"/>
  <c r="AW831" i="219"/>
  <c r="AV831" i="219"/>
  <c r="AU831" i="219"/>
  <c r="BD830" i="219"/>
  <c r="AY830" i="219"/>
  <c r="AX830" i="219"/>
  <c r="AW830" i="219"/>
  <c r="AV830" i="219"/>
  <c r="AU830" i="219"/>
  <c r="BD829" i="219"/>
  <c r="AY829" i="219"/>
  <c r="AX829" i="219"/>
  <c r="AW829" i="219"/>
  <c r="AV829" i="219"/>
  <c r="AU829" i="219"/>
  <c r="BD828" i="219"/>
  <c r="AY828" i="219"/>
  <c r="AX828" i="219"/>
  <c r="AW828" i="219"/>
  <c r="AV828" i="219"/>
  <c r="AU828" i="219"/>
  <c r="BD827" i="219"/>
  <c r="AY827" i="219"/>
  <c r="AX827" i="219"/>
  <c r="AW827" i="219"/>
  <c r="AV827" i="219"/>
  <c r="AU827" i="219"/>
  <c r="BD826" i="219"/>
  <c r="AY826" i="219"/>
  <c r="AX826" i="219"/>
  <c r="AW826" i="219"/>
  <c r="AV826" i="219"/>
  <c r="AU826" i="219"/>
  <c r="BD825" i="219"/>
  <c r="AY825" i="219"/>
  <c r="AX825" i="219"/>
  <c r="AW825" i="219"/>
  <c r="AV825" i="219"/>
  <c r="AU825" i="219"/>
  <c r="BD824" i="219"/>
  <c r="AY824" i="219"/>
  <c r="AX824" i="219"/>
  <c r="AW824" i="219"/>
  <c r="AV824" i="219"/>
  <c r="AU824" i="219"/>
  <c r="BD823" i="219"/>
  <c r="AY823" i="219"/>
  <c r="AX823" i="219"/>
  <c r="AW823" i="219"/>
  <c r="AV823" i="219"/>
  <c r="AU823" i="219"/>
  <c r="BD822" i="219"/>
  <c r="AY822" i="219"/>
  <c r="AX822" i="219"/>
  <c r="AW822" i="219"/>
  <c r="AV822" i="219"/>
  <c r="AU822" i="219"/>
  <c r="BD821" i="219"/>
  <c r="AY821" i="219"/>
  <c r="AX821" i="219"/>
  <c r="AW821" i="219"/>
  <c r="AV821" i="219"/>
  <c r="AU821" i="219"/>
  <c r="BD820" i="219"/>
  <c r="AY820" i="219"/>
  <c r="AX820" i="219"/>
  <c r="AW820" i="219"/>
  <c r="AV820" i="219"/>
  <c r="AU820" i="219"/>
  <c r="BD819" i="219"/>
  <c r="AY819" i="219"/>
  <c r="AX819" i="219"/>
  <c r="AW819" i="219"/>
  <c r="AV819" i="219"/>
  <c r="AU819" i="219"/>
  <c r="BD818" i="219"/>
  <c r="AY818" i="219"/>
  <c r="AX818" i="219"/>
  <c r="AW818" i="219"/>
  <c r="AV818" i="219"/>
  <c r="AU818" i="219"/>
  <c r="BD817" i="219"/>
  <c r="AY817" i="219"/>
  <c r="AX817" i="219"/>
  <c r="AW817" i="219"/>
  <c r="AV817" i="219"/>
  <c r="AU817" i="219"/>
  <c r="BD816" i="219"/>
  <c r="AY816" i="219"/>
  <c r="AX816" i="219"/>
  <c r="AW816" i="219"/>
  <c r="AV816" i="219"/>
  <c r="AU816" i="219"/>
  <c r="BD815" i="219"/>
  <c r="AY815" i="219"/>
  <c r="AX815" i="219"/>
  <c r="AW815" i="219"/>
  <c r="AV815" i="219"/>
  <c r="AU815" i="219"/>
  <c r="BD814" i="219"/>
  <c r="AY814" i="219"/>
  <c r="AX814" i="219"/>
  <c r="AW814" i="219"/>
  <c r="AV814" i="219"/>
  <c r="AU814" i="219"/>
  <c r="BD813" i="219"/>
  <c r="AY813" i="219"/>
  <c r="AX813" i="219"/>
  <c r="AW813" i="219"/>
  <c r="AV813" i="219"/>
  <c r="AU813" i="219"/>
  <c r="BD812" i="219"/>
  <c r="AY812" i="219"/>
  <c r="AX812" i="219"/>
  <c r="AW812" i="219"/>
  <c r="AV812" i="219"/>
  <c r="AU812" i="219"/>
  <c r="BD811" i="219"/>
  <c r="AY811" i="219"/>
  <c r="AX811" i="219"/>
  <c r="AW811" i="219"/>
  <c r="AV811" i="219"/>
  <c r="AU811" i="219"/>
  <c r="BD810" i="219"/>
  <c r="AY810" i="219"/>
  <c r="AX810" i="219"/>
  <c r="AW810" i="219"/>
  <c r="AV810" i="219"/>
  <c r="AU810" i="219"/>
  <c r="BD809" i="219"/>
  <c r="AY809" i="219"/>
  <c r="AX809" i="219"/>
  <c r="AW809" i="219"/>
  <c r="AV809" i="219"/>
  <c r="AU809" i="219"/>
  <c r="BD808" i="219"/>
  <c r="AY808" i="219"/>
  <c r="AX808" i="219"/>
  <c r="AW808" i="219"/>
  <c r="AV808" i="219"/>
  <c r="AU808" i="219"/>
  <c r="BD807" i="219"/>
  <c r="AY807" i="219"/>
  <c r="AX807" i="219"/>
  <c r="AW807" i="219"/>
  <c r="AV807" i="219"/>
  <c r="AU807" i="219"/>
  <c r="BD806" i="219"/>
  <c r="AY806" i="219"/>
  <c r="AX806" i="219"/>
  <c r="AW806" i="219"/>
  <c r="AV806" i="219"/>
  <c r="AU806" i="219"/>
  <c r="BD805" i="219"/>
  <c r="AY805" i="219"/>
  <c r="AX805" i="219"/>
  <c r="AW805" i="219"/>
  <c r="AV805" i="219"/>
  <c r="AU805" i="219"/>
  <c r="BD804" i="219"/>
  <c r="AY804" i="219"/>
  <c r="AX804" i="219"/>
  <c r="AW804" i="219"/>
  <c r="AV804" i="219"/>
  <c r="AU804" i="219"/>
  <c r="BD803" i="219"/>
  <c r="AY803" i="219"/>
  <c r="AX803" i="219"/>
  <c r="AW803" i="219"/>
  <c r="AV803" i="219"/>
  <c r="AU803" i="219"/>
  <c r="BD802" i="219"/>
  <c r="AY802" i="219"/>
  <c r="AX802" i="219"/>
  <c r="AW802" i="219"/>
  <c r="AV802" i="219"/>
  <c r="AU802" i="219"/>
  <c r="BD801" i="219"/>
  <c r="AY801" i="219"/>
  <c r="AX801" i="219"/>
  <c r="AW801" i="219"/>
  <c r="AV801" i="219"/>
  <c r="AU801" i="219"/>
  <c r="BD800" i="219"/>
  <c r="AY800" i="219"/>
  <c r="AX800" i="219"/>
  <c r="AW800" i="219"/>
  <c r="AV800" i="219"/>
  <c r="AU800" i="219"/>
  <c r="BD799" i="219"/>
  <c r="AY799" i="219"/>
  <c r="AX799" i="219"/>
  <c r="AW799" i="219"/>
  <c r="AV799" i="219"/>
  <c r="AU799" i="219"/>
  <c r="BD798" i="219"/>
  <c r="AY798" i="219"/>
  <c r="AX798" i="219"/>
  <c r="AW798" i="219"/>
  <c r="AV798" i="219"/>
  <c r="AU798" i="219"/>
  <c r="BD797" i="219"/>
  <c r="AY797" i="219"/>
  <c r="AX797" i="219"/>
  <c r="AW797" i="219"/>
  <c r="AV797" i="219"/>
  <c r="AU797" i="219"/>
  <c r="BD796" i="219"/>
  <c r="AY796" i="219"/>
  <c r="AX796" i="219"/>
  <c r="AW796" i="219"/>
  <c r="AV796" i="219"/>
  <c r="AU796" i="219"/>
  <c r="BD795" i="219"/>
  <c r="AY795" i="219"/>
  <c r="AX795" i="219"/>
  <c r="AW795" i="219"/>
  <c r="AV795" i="219"/>
  <c r="AU795" i="219"/>
  <c r="BD794" i="219"/>
  <c r="AY794" i="219"/>
  <c r="AX794" i="219"/>
  <c r="AW794" i="219"/>
  <c r="AV794" i="219"/>
  <c r="AU794" i="219"/>
  <c r="BD793" i="219"/>
  <c r="AY793" i="219"/>
  <c r="AX793" i="219"/>
  <c r="AW793" i="219"/>
  <c r="AV793" i="219"/>
  <c r="AU793" i="219"/>
  <c r="BD792" i="219"/>
  <c r="AY792" i="219"/>
  <c r="AX792" i="219"/>
  <c r="AW792" i="219"/>
  <c r="AV792" i="219"/>
  <c r="AU792" i="219"/>
  <c r="BD791" i="219"/>
  <c r="AY791" i="219"/>
  <c r="AX791" i="219"/>
  <c r="AW791" i="219"/>
  <c r="AV791" i="219"/>
  <c r="AU791" i="219"/>
  <c r="BD790" i="219"/>
  <c r="AY790" i="219"/>
  <c r="AX790" i="219"/>
  <c r="AW790" i="219"/>
  <c r="AV790" i="219"/>
  <c r="AU790" i="219"/>
  <c r="BD789" i="219"/>
  <c r="AY789" i="219"/>
  <c r="AX789" i="219"/>
  <c r="AW789" i="219"/>
  <c r="AV789" i="219"/>
  <c r="AU789" i="219"/>
  <c r="BD788" i="219"/>
  <c r="AY788" i="219"/>
  <c r="AX788" i="219"/>
  <c r="AW788" i="219"/>
  <c r="AV788" i="219"/>
  <c r="AU788" i="219"/>
  <c r="BD787" i="219"/>
  <c r="AY787" i="219"/>
  <c r="AX787" i="219"/>
  <c r="AW787" i="219"/>
  <c r="AV787" i="219"/>
  <c r="AU787" i="219"/>
  <c r="BD786" i="219"/>
  <c r="AY786" i="219"/>
  <c r="AX786" i="219"/>
  <c r="AW786" i="219"/>
  <c r="AV786" i="219"/>
  <c r="AU786" i="219"/>
  <c r="BD785" i="219"/>
  <c r="AY785" i="219"/>
  <c r="AX785" i="219"/>
  <c r="AW785" i="219"/>
  <c r="AV785" i="219"/>
  <c r="AU785" i="219"/>
  <c r="BD784" i="219"/>
  <c r="AY784" i="219"/>
  <c r="AX784" i="219"/>
  <c r="AW784" i="219"/>
  <c r="AV784" i="219"/>
  <c r="AU784" i="219"/>
  <c r="BD783" i="219"/>
  <c r="AY783" i="219"/>
  <c r="AX783" i="219"/>
  <c r="AW783" i="219"/>
  <c r="AV783" i="219"/>
  <c r="AU783" i="219"/>
  <c r="BD782" i="219"/>
  <c r="AY782" i="219"/>
  <c r="AX782" i="219"/>
  <c r="AW782" i="219"/>
  <c r="AV782" i="219"/>
  <c r="AU782" i="219"/>
  <c r="BD781" i="219"/>
  <c r="AY781" i="219"/>
  <c r="AX781" i="219"/>
  <c r="AW781" i="219"/>
  <c r="AV781" i="219"/>
  <c r="AU781" i="219"/>
  <c r="BD780" i="219"/>
  <c r="AY780" i="219"/>
  <c r="AX780" i="219"/>
  <c r="AW780" i="219"/>
  <c r="AV780" i="219"/>
  <c r="AU780" i="219"/>
  <c r="BD779" i="219"/>
  <c r="AY779" i="219"/>
  <c r="AX779" i="219"/>
  <c r="AW779" i="219"/>
  <c r="AV779" i="219"/>
  <c r="AU779" i="219"/>
  <c r="BD778" i="219"/>
  <c r="AY778" i="219"/>
  <c r="AX778" i="219"/>
  <c r="AW778" i="219"/>
  <c r="AV778" i="219"/>
  <c r="AU778" i="219"/>
  <c r="BD777" i="219"/>
  <c r="AY777" i="219"/>
  <c r="AX777" i="219"/>
  <c r="AW777" i="219"/>
  <c r="AV777" i="219"/>
  <c r="AU777" i="219"/>
  <c r="BD776" i="219"/>
  <c r="AY776" i="219"/>
  <c r="AX776" i="219"/>
  <c r="AW776" i="219"/>
  <c r="AV776" i="219"/>
  <c r="AU776" i="219"/>
  <c r="BD775" i="219"/>
  <c r="AY775" i="219"/>
  <c r="AX775" i="219"/>
  <c r="AW775" i="219"/>
  <c r="AV775" i="219"/>
  <c r="AU775" i="219"/>
  <c r="BD774" i="219"/>
  <c r="AY774" i="219"/>
  <c r="AX774" i="219"/>
  <c r="AW774" i="219"/>
  <c r="AV774" i="219"/>
  <c r="AU774" i="219"/>
  <c r="BD773" i="219"/>
  <c r="AY773" i="219"/>
  <c r="AX773" i="219"/>
  <c r="AW773" i="219"/>
  <c r="AV773" i="219"/>
  <c r="AU773" i="219"/>
  <c r="BD772" i="219"/>
  <c r="AY772" i="219"/>
  <c r="AX772" i="219"/>
  <c r="AW772" i="219"/>
  <c r="AV772" i="219"/>
  <c r="AU772" i="219"/>
  <c r="BD771" i="219"/>
  <c r="AY771" i="219"/>
  <c r="AX771" i="219"/>
  <c r="AW771" i="219"/>
  <c r="AV771" i="219"/>
  <c r="AU771" i="219"/>
  <c r="BD770" i="219"/>
  <c r="AY770" i="219"/>
  <c r="AX770" i="219"/>
  <c r="AW770" i="219"/>
  <c r="AV770" i="219"/>
  <c r="AU770" i="219"/>
  <c r="BD769" i="219"/>
  <c r="AY769" i="219"/>
  <c r="AX769" i="219"/>
  <c r="AW769" i="219"/>
  <c r="AV769" i="219"/>
  <c r="AU769" i="219"/>
  <c r="BD768" i="219"/>
  <c r="AY768" i="219"/>
  <c r="AX768" i="219"/>
  <c r="AW768" i="219"/>
  <c r="AV768" i="219"/>
  <c r="AU768" i="219"/>
  <c r="BD767" i="219"/>
  <c r="AY767" i="219"/>
  <c r="AX767" i="219"/>
  <c r="AW767" i="219"/>
  <c r="AV767" i="219"/>
  <c r="AU767" i="219"/>
  <c r="BD766" i="219"/>
  <c r="AY766" i="219"/>
  <c r="AX766" i="219"/>
  <c r="AW766" i="219"/>
  <c r="AV766" i="219"/>
  <c r="AU766" i="219"/>
  <c r="BD765" i="219"/>
  <c r="AY765" i="219"/>
  <c r="AX765" i="219"/>
  <c r="AW765" i="219"/>
  <c r="AV765" i="219"/>
  <c r="AU765" i="219"/>
  <c r="BD764" i="219"/>
  <c r="AY764" i="219"/>
  <c r="AX764" i="219"/>
  <c r="AW764" i="219"/>
  <c r="AV764" i="219"/>
  <c r="AU764" i="219"/>
  <c r="BD763" i="219"/>
  <c r="AY763" i="219"/>
  <c r="AX763" i="219"/>
  <c r="AW763" i="219"/>
  <c r="AV763" i="219"/>
  <c r="AU763" i="219"/>
  <c r="BD762" i="219"/>
  <c r="AY762" i="219"/>
  <c r="AX762" i="219"/>
  <c r="AW762" i="219"/>
  <c r="AV762" i="219"/>
  <c r="AU762" i="219"/>
  <c r="BD761" i="219"/>
  <c r="AY761" i="219"/>
  <c r="AX761" i="219"/>
  <c r="AW761" i="219"/>
  <c r="AV761" i="219"/>
  <c r="AU761" i="219"/>
  <c r="BD760" i="219"/>
  <c r="AY760" i="219"/>
  <c r="AX760" i="219"/>
  <c r="AW760" i="219"/>
  <c r="AV760" i="219"/>
  <c r="AU760" i="219"/>
  <c r="BD759" i="219"/>
  <c r="AY759" i="219"/>
  <c r="AX759" i="219"/>
  <c r="AW759" i="219"/>
  <c r="AV759" i="219"/>
  <c r="AU759" i="219"/>
  <c r="BD758" i="219"/>
  <c r="AY758" i="219"/>
  <c r="AX758" i="219"/>
  <c r="AW758" i="219"/>
  <c r="AV758" i="219"/>
  <c r="AU758" i="219"/>
  <c r="BD757" i="219"/>
  <c r="AY757" i="219"/>
  <c r="AX757" i="219"/>
  <c r="AW757" i="219"/>
  <c r="AV757" i="219"/>
  <c r="AU757" i="219"/>
  <c r="BD756" i="219"/>
  <c r="AY756" i="219"/>
  <c r="AX756" i="219"/>
  <c r="AW756" i="219"/>
  <c r="AV756" i="219"/>
  <c r="AU756" i="219"/>
  <c r="BD755" i="219"/>
  <c r="AY755" i="219"/>
  <c r="AX755" i="219"/>
  <c r="AW755" i="219"/>
  <c r="AV755" i="219"/>
  <c r="AU755" i="219"/>
  <c r="BD754" i="219"/>
  <c r="AY754" i="219"/>
  <c r="AX754" i="219"/>
  <c r="AW754" i="219"/>
  <c r="AV754" i="219"/>
  <c r="AU754" i="219"/>
  <c r="BD753" i="219"/>
  <c r="AY753" i="219"/>
  <c r="AX753" i="219"/>
  <c r="AW753" i="219"/>
  <c r="AV753" i="219"/>
  <c r="AU753" i="219"/>
  <c r="BD752" i="219"/>
  <c r="AY752" i="219"/>
  <c r="AX752" i="219"/>
  <c r="AW752" i="219"/>
  <c r="AV752" i="219"/>
  <c r="AU752" i="219"/>
  <c r="BD751" i="219"/>
  <c r="AY751" i="219"/>
  <c r="AX751" i="219"/>
  <c r="AW751" i="219"/>
  <c r="AV751" i="219"/>
  <c r="AU751" i="219"/>
  <c r="BD750" i="219"/>
  <c r="AY750" i="219"/>
  <c r="AX750" i="219"/>
  <c r="AW750" i="219"/>
  <c r="AV750" i="219"/>
  <c r="AU750" i="219"/>
  <c r="BD749" i="219"/>
  <c r="AY749" i="219"/>
  <c r="AX749" i="219"/>
  <c r="AW749" i="219"/>
  <c r="AV749" i="219"/>
  <c r="AU749" i="219"/>
  <c r="BD748" i="219"/>
  <c r="AY748" i="219"/>
  <c r="AX748" i="219"/>
  <c r="AW748" i="219"/>
  <c r="AV748" i="219"/>
  <c r="AU748" i="219"/>
  <c r="BD747" i="219"/>
  <c r="AY747" i="219"/>
  <c r="AX747" i="219"/>
  <c r="AW747" i="219"/>
  <c r="AV747" i="219"/>
  <c r="AU747" i="219"/>
  <c r="BD746" i="219"/>
  <c r="AY746" i="219"/>
  <c r="AX746" i="219"/>
  <c r="AW746" i="219"/>
  <c r="AV746" i="219"/>
  <c r="AU746" i="219"/>
  <c r="BD745" i="219"/>
  <c r="AY745" i="219"/>
  <c r="AX745" i="219"/>
  <c r="AW745" i="219"/>
  <c r="AV745" i="219"/>
  <c r="AU745" i="219"/>
  <c r="BD744" i="219"/>
  <c r="AY744" i="219"/>
  <c r="AX744" i="219"/>
  <c r="AW744" i="219"/>
  <c r="AV744" i="219"/>
  <c r="AU744" i="219"/>
  <c r="BD743" i="219"/>
  <c r="AY743" i="219"/>
  <c r="AX743" i="219"/>
  <c r="AW743" i="219"/>
  <c r="AV743" i="219"/>
  <c r="AU743" i="219"/>
  <c r="BD742" i="219"/>
  <c r="AY742" i="219"/>
  <c r="AX742" i="219"/>
  <c r="AW742" i="219"/>
  <c r="AV742" i="219"/>
  <c r="AU742" i="219"/>
  <c r="BD741" i="219"/>
  <c r="AY741" i="219"/>
  <c r="AX741" i="219"/>
  <c r="AW741" i="219"/>
  <c r="AV741" i="219"/>
  <c r="AU741" i="219"/>
  <c r="BD740" i="219"/>
  <c r="AY740" i="219"/>
  <c r="AX740" i="219"/>
  <c r="AW740" i="219"/>
  <c r="AV740" i="219"/>
  <c r="AU740" i="219"/>
  <c r="BD739" i="219"/>
  <c r="AY739" i="219"/>
  <c r="AX739" i="219"/>
  <c r="AW739" i="219"/>
  <c r="AV739" i="219"/>
  <c r="AU739" i="219"/>
  <c r="BD738" i="219"/>
  <c r="AY738" i="219"/>
  <c r="AX738" i="219"/>
  <c r="AW738" i="219"/>
  <c r="AV738" i="219"/>
  <c r="AU738" i="219"/>
  <c r="BD737" i="219"/>
  <c r="AY737" i="219"/>
  <c r="AX737" i="219"/>
  <c r="AW737" i="219"/>
  <c r="AV737" i="219"/>
  <c r="AU737" i="219"/>
  <c r="BD736" i="219"/>
  <c r="AY736" i="219"/>
  <c r="AX736" i="219"/>
  <c r="AW736" i="219"/>
  <c r="AV736" i="219"/>
  <c r="AU736" i="219"/>
  <c r="BD735" i="219"/>
  <c r="AY735" i="219"/>
  <c r="AX735" i="219"/>
  <c r="AW735" i="219"/>
  <c r="AV735" i="219"/>
  <c r="AU735" i="219"/>
  <c r="BD734" i="219"/>
  <c r="AY734" i="219"/>
  <c r="AX734" i="219"/>
  <c r="AW734" i="219"/>
  <c r="AV734" i="219"/>
  <c r="AU734" i="219"/>
  <c r="BD733" i="219"/>
  <c r="AY733" i="219"/>
  <c r="AX733" i="219"/>
  <c r="AW733" i="219"/>
  <c r="AV733" i="219"/>
  <c r="AU733" i="219"/>
  <c r="BD732" i="219"/>
  <c r="AY732" i="219"/>
  <c r="AX732" i="219"/>
  <c r="AW732" i="219"/>
  <c r="AV732" i="219"/>
  <c r="AU732" i="219"/>
  <c r="BD731" i="219"/>
  <c r="AY731" i="219"/>
  <c r="AX731" i="219"/>
  <c r="AW731" i="219"/>
  <c r="AV731" i="219"/>
  <c r="AU731" i="219"/>
  <c r="BD730" i="219"/>
  <c r="AY730" i="219"/>
  <c r="AX730" i="219"/>
  <c r="AW730" i="219"/>
  <c r="AV730" i="219"/>
  <c r="AU730" i="219"/>
  <c r="BD729" i="219"/>
  <c r="AY729" i="219"/>
  <c r="AX729" i="219"/>
  <c r="AW729" i="219"/>
  <c r="AV729" i="219"/>
  <c r="AU729" i="219"/>
  <c r="BD728" i="219"/>
  <c r="AY728" i="219"/>
  <c r="AX728" i="219"/>
  <c r="AW728" i="219"/>
  <c r="AV728" i="219"/>
  <c r="AU728" i="219"/>
  <c r="BD727" i="219"/>
  <c r="AY727" i="219"/>
  <c r="AX727" i="219"/>
  <c r="AW727" i="219"/>
  <c r="AV727" i="219"/>
  <c r="AU727" i="219"/>
  <c r="BD726" i="219"/>
  <c r="AY726" i="219"/>
  <c r="AX726" i="219"/>
  <c r="AW726" i="219"/>
  <c r="AV726" i="219"/>
  <c r="AU726" i="219"/>
  <c r="BD725" i="219"/>
  <c r="AY725" i="219"/>
  <c r="AX725" i="219"/>
  <c r="AW725" i="219"/>
  <c r="AV725" i="219"/>
  <c r="AU725" i="219"/>
  <c r="BD724" i="219"/>
  <c r="AY724" i="219"/>
  <c r="AX724" i="219"/>
  <c r="AW724" i="219"/>
  <c r="AV724" i="219"/>
  <c r="AU724" i="219"/>
  <c r="BD723" i="219"/>
  <c r="AY723" i="219"/>
  <c r="AX723" i="219"/>
  <c r="AW723" i="219"/>
  <c r="AV723" i="219"/>
  <c r="AU723" i="219"/>
  <c r="BD722" i="219"/>
  <c r="AY722" i="219"/>
  <c r="AX722" i="219"/>
  <c r="AW722" i="219"/>
  <c r="AV722" i="219"/>
  <c r="AU722" i="219"/>
  <c r="BD721" i="219"/>
  <c r="AY721" i="219"/>
  <c r="AX721" i="219"/>
  <c r="AW721" i="219"/>
  <c r="AV721" i="219"/>
  <c r="AU721" i="219"/>
  <c r="BD720" i="219"/>
  <c r="AY720" i="219"/>
  <c r="AX720" i="219"/>
  <c r="AW720" i="219"/>
  <c r="AV720" i="219"/>
  <c r="AU720" i="219"/>
  <c r="BD719" i="219"/>
  <c r="AY719" i="219"/>
  <c r="AX719" i="219"/>
  <c r="AW719" i="219"/>
  <c r="AV719" i="219"/>
  <c r="AU719" i="219"/>
  <c r="BD718" i="219"/>
  <c r="AY718" i="219"/>
  <c r="AX718" i="219"/>
  <c r="AW718" i="219"/>
  <c r="AV718" i="219"/>
  <c r="AU718" i="219"/>
  <c r="BD717" i="219"/>
  <c r="AY717" i="219"/>
  <c r="AX717" i="219"/>
  <c r="AW717" i="219"/>
  <c r="AV717" i="219"/>
  <c r="AU717" i="219"/>
  <c r="BD716" i="219"/>
  <c r="AY716" i="219"/>
  <c r="AX716" i="219"/>
  <c r="AW716" i="219"/>
  <c r="AV716" i="219"/>
  <c r="AU716" i="219"/>
  <c r="BD715" i="219"/>
  <c r="AY715" i="219"/>
  <c r="AX715" i="219"/>
  <c r="AW715" i="219"/>
  <c r="AV715" i="219"/>
  <c r="AU715" i="219"/>
  <c r="BD714" i="219"/>
  <c r="AY714" i="219"/>
  <c r="AX714" i="219"/>
  <c r="AW714" i="219"/>
  <c r="AV714" i="219"/>
  <c r="AU714" i="219"/>
  <c r="BD713" i="219"/>
  <c r="AY713" i="219"/>
  <c r="AX713" i="219"/>
  <c r="AW713" i="219"/>
  <c r="AV713" i="219"/>
  <c r="AU713" i="219"/>
  <c r="BD712" i="219"/>
  <c r="AY712" i="219"/>
  <c r="AX712" i="219"/>
  <c r="AW712" i="219"/>
  <c r="AV712" i="219"/>
  <c r="AU712" i="219"/>
  <c r="BD711" i="219"/>
  <c r="AY711" i="219"/>
  <c r="AX711" i="219"/>
  <c r="AW711" i="219"/>
  <c r="AV711" i="219"/>
  <c r="AU711" i="219"/>
  <c r="BD710" i="219"/>
  <c r="AY710" i="219"/>
  <c r="AX710" i="219"/>
  <c r="AW710" i="219"/>
  <c r="AV710" i="219"/>
  <c r="AU710" i="219"/>
  <c r="BD709" i="219"/>
  <c r="AY709" i="219"/>
  <c r="AX709" i="219"/>
  <c r="AW709" i="219"/>
  <c r="AV709" i="219"/>
  <c r="AU709" i="219"/>
  <c r="BD708" i="219"/>
  <c r="AY708" i="219"/>
  <c r="AX708" i="219"/>
  <c r="AW708" i="219"/>
  <c r="AV708" i="219"/>
  <c r="AU708" i="219"/>
  <c r="BD707" i="219"/>
  <c r="AY707" i="219"/>
  <c r="AX707" i="219"/>
  <c r="AW707" i="219"/>
  <c r="AV707" i="219"/>
  <c r="AU707" i="219"/>
  <c r="BD706" i="219"/>
  <c r="AY706" i="219"/>
  <c r="AX706" i="219"/>
  <c r="AW706" i="219"/>
  <c r="AV706" i="219"/>
  <c r="AU706" i="219"/>
  <c r="BD705" i="219"/>
  <c r="AY705" i="219"/>
  <c r="AX705" i="219"/>
  <c r="AW705" i="219"/>
  <c r="AV705" i="219"/>
  <c r="AU705" i="219"/>
  <c r="BD704" i="219"/>
  <c r="AY704" i="219"/>
  <c r="AX704" i="219"/>
  <c r="AW704" i="219"/>
  <c r="AV704" i="219"/>
  <c r="AU704" i="219"/>
  <c r="BD703" i="219"/>
  <c r="AY703" i="219"/>
  <c r="AX703" i="219"/>
  <c r="AW703" i="219"/>
  <c r="AV703" i="219"/>
  <c r="AU703" i="219"/>
  <c r="BD702" i="219"/>
  <c r="AY702" i="219"/>
  <c r="AX702" i="219"/>
  <c r="AW702" i="219"/>
  <c r="AV702" i="219"/>
  <c r="AU702" i="219"/>
  <c r="BD701" i="219"/>
  <c r="AY701" i="219"/>
  <c r="AX701" i="219"/>
  <c r="AW701" i="219"/>
  <c r="AV701" i="219"/>
  <c r="AU701" i="219"/>
  <c r="BD700" i="219"/>
  <c r="AY700" i="219"/>
  <c r="AX700" i="219"/>
  <c r="AW700" i="219"/>
  <c r="AV700" i="219"/>
  <c r="AU700" i="219"/>
  <c r="BD699" i="219"/>
  <c r="AY699" i="219"/>
  <c r="AX699" i="219"/>
  <c r="AW699" i="219"/>
  <c r="AV699" i="219"/>
  <c r="AU699" i="219"/>
  <c r="BD698" i="219"/>
  <c r="AY698" i="219"/>
  <c r="AX698" i="219"/>
  <c r="AW698" i="219"/>
  <c r="AV698" i="219"/>
  <c r="AU698" i="219"/>
  <c r="BD697" i="219"/>
  <c r="AY697" i="219"/>
  <c r="AX697" i="219"/>
  <c r="AW697" i="219"/>
  <c r="AV697" i="219"/>
  <c r="AU697" i="219"/>
  <c r="BD696" i="219"/>
  <c r="AY696" i="219"/>
  <c r="AX696" i="219"/>
  <c r="AW696" i="219"/>
  <c r="AV696" i="219"/>
  <c r="AU696" i="219"/>
  <c r="BD695" i="219"/>
  <c r="AY695" i="219"/>
  <c r="AX695" i="219"/>
  <c r="AW695" i="219"/>
  <c r="AV695" i="219"/>
  <c r="AU695" i="219"/>
  <c r="BD694" i="219"/>
  <c r="AY694" i="219"/>
  <c r="AX694" i="219"/>
  <c r="AW694" i="219"/>
  <c r="AV694" i="219"/>
  <c r="AU694" i="219"/>
  <c r="BD693" i="219"/>
  <c r="AY693" i="219"/>
  <c r="AX693" i="219"/>
  <c r="AW693" i="219"/>
  <c r="AV693" i="219"/>
  <c r="AU693" i="219"/>
  <c r="BD692" i="219"/>
  <c r="AY692" i="219"/>
  <c r="AX692" i="219"/>
  <c r="AW692" i="219"/>
  <c r="AV692" i="219"/>
  <c r="AU692" i="219"/>
  <c r="BD691" i="219"/>
  <c r="AY691" i="219"/>
  <c r="AX691" i="219"/>
  <c r="AW691" i="219"/>
  <c r="AV691" i="219"/>
  <c r="AU691" i="219"/>
  <c r="BD690" i="219"/>
  <c r="AY690" i="219"/>
  <c r="AX690" i="219"/>
  <c r="AW690" i="219"/>
  <c r="AV690" i="219"/>
  <c r="AU690" i="219"/>
  <c r="BD689" i="219"/>
  <c r="AY689" i="219"/>
  <c r="AX689" i="219"/>
  <c r="AW689" i="219"/>
  <c r="AV689" i="219"/>
  <c r="AU689" i="219"/>
  <c r="BD688" i="219"/>
  <c r="AY688" i="219"/>
  <c r="AX688" i="219"/>
  <c r="AW688" i="219"/>
  <c r="AV688" i="219"/>
  <c r="AU688" i="219"/>
  <c r="BD687" i="219"/>
  <c r="AY687" i="219"/>
  <c r="AX687" i="219"/>
  <c r="AW687" i="219"/>
  <c r="AV687" i="219"/>
  <c r="AU687" i="219"/>
  <c r="BD686" i="219"/>
  <c r="AY686" i="219"/>
  <c r="AX686" i="219"/>
  <c r="AW686" i="219"/>
  <c r="AV686" i="219"/>
  <c r="AU686" i="219"/>
  <c r="BD685" i="219"/>
  <c r="AY685" i="219"/>
  <c r="AX685" i="219"/>
  <c r="AW685" i="219"/>
  <c r="AV685" i="219"/>
  <c r="AU685" i="219"/>
  <c r="BD684" i="219"/>
  <c r="AY684" i="219"/>
  <c r="AX684" i="219"/>
  <c r="AW684" i="219"/>
  <c r="AV684" i="219"/>
  <c r="AU684" i="219"/>
  <c r="BD683" i="219"/>
  <c r="AY683" i="219"/>
  <c r="AX683" i="219"/>
  <c r="AW683" i="219"/>
  <c r="AV683" i="219"/>
  <c r="AU683" i="219"/>
  <c r="BD682" i="219"/>
  <c r="AY682" i="219"/>
  <c r="AX682" i="219"/>
  <c r="AW682" i="219"/>
  <c r="AV682" i="219"/>
  <c r="AU682" i="219"/>
  <c r="BD681" i="219"/>
  <c r="AY681" i="219"/>
  <c r="AX681" i="219"/>
  <c r="AW681" i="219"/>
  <c r="AV681" i="219"/>
  <c r="AU681" i="219"/>
  <c r="BD680" i="219"/>
  <c r="AY680" i="219"/>
  <c r="AX680" i="219"/>
  <c r="AW680" i="219"/>
  <c r="AV680" i="219"/>
  <c r="AU680" i="219"/>
  <c r="BD679" i="219"/>
  <c r="AY679" i="219"/>
  <c r="AX679" i="219"/>
  <c r="AW679" i="219"/>
  <c r="AV679" i="219"/>
  <c r="AU679" i="219"/>
  <c r="BD678" i="219"/>
  <c r="AY678" i="219"/>
  <c r="AX678" i="219"/>
  <c r="AW678" i="219"/>
  <c r="AV678" i="219"/>
  <c r="AU678" i="219"/>
  <c r="BD677" i="219"/>
  <c r="AY677" i="219"/>
  <c r="AX677" i="219"/>
  <c r="AW677" i="219"/>
  <c r="AV677" i="219"/>
  <c r="AU677" i="219"/>
  <c r="BD676" i="219"/>
  <c r="AY676" i="219"/>
  <c r="AX676" i="219"/>
  <c r="AW676" i="219"/>
  <c r="AV676" i="219"/>
  <c r="AU676" i="219"/>
  <c r="BD675" i="219"/>
  <c r="AY675" i="219"/>
  <c r="AX675" i="219"/>
  <c r="AW675" i="219"/>
  <c r="AV675" i="219"/>
  <c r="AU675" i="219"/>
  <c r="BD674" i="219"/>
  <c r="AY674" i="219"/>
  <c r="AX674" i="219"/>
  <c r="AW674" i="219"/>
  <c r="AV674" i="219"/>
  <c r="AU674" i="219"/>
  <c r="BD673" i="219"/>
  <c r="AY673" i="219"/>
  <c r="AX673" i="219"/>
  <c r="AW673" i="219"/>
  <c r="AV673" i="219"/>
  <c r="AU673" i="219"/>
  <c r="BD672" i="219"/>
  <c r="AY672" i="219"/>
  <c r="AX672" i="219"/>
  <c r="AW672" i="219"/>
  <c r="AV672" i="219"/>
  <c r="AU672" i="219"/>
  <c r="BD671" i="219"/>
  <c r="AY671" i="219"/>
  <c r="AX671" i="219"/>
  <c r="AW671" i="219"/>
  <c r="AV671" i="219"/>
  <c r="AU671" i="219"/>
  <c r="BD670" i="219"/>
  <c r="AY670" i="219"/>
  <c r="AX670" i="219"/>
  <c r="AW670" i="219"/>
  <c r="AV670" i="219"/>
  <c r="AU670" i="219"/>
  <c r="BD669" i="219"/>
  <c r="AY669" i="219"/>
  <c r="AX669" i="219"/>
  <c r="AW669" i="219"/>
  <c r="AV669" i="219"/>
  <c r="AU669" i="219"/>
  <c r="BD668" i="219"/>
  <c r="AY668" i="219"/>
  <c r="AX668" i="219"/>
  <c r="AW668" i="219"/>
  <c r="AV668" i="219"/>
  <c r="AU668" i="219"/>
  <c r="BD667" i="219"/>
  <c r="AY667" i="219"/>
  <c r="AX667" i="219"/>
  <c r="AW667" i="219"/>
  <c r="AV667" i="219"/>
  <c r="AU667" i="219"/>
  <c r="BD666" i="219"/>
  <c r="AY666" i="219"/>
  <c r="AX666" i="219"/>
  <c r="AW666" i="219"/>
  <c r="AV666" i="219"/>
  <c r="AU666" i="219"/>
  <c r="BD665" i="219"/>
  <c r="AY665" i="219"/>
  <c r="AX665" i="219"/>
  <c r="AW665" i="219"/>
  <c r="AV665" i="219"/>
  <c r="AU665" i="219"/>
  <c r="BD664" i="219"/>
  <c r="AY664" i="219"/>
  <c r="AX664" i="219"/>
  <c r="AW664" i="219"/>
  <c r="AV664" i="219"/>
  <c r="AU664" i="219"/>
  <c r="BD663" i="219"/>
  <c r="AY663" i="219"/>
  <c r="AX663" i="219"/>
  <c r="AW663" i="219"/>
  <c r="AV663" i="219"/>
  <c r="AU663" i="219"/>
  <c r="BD662" i="219"/>
  <c r="AY662" i="219"/>
  <c r="AX662" i="219"/>
  <c r="AW662" i="219"/>
  <c r="AV662" i="219"/>
  <c r="AU662" i="219"/>
  <c r="BD661" i="219"/>
  <c r="AY661" i="219"/>
  <c r="AX661" i="219"/>
  <c r="AW661" i="219"/>
  <c r="AV661" i="219"/>
  <c r="AU661" i="219"/>
  <c r="BD660" i="219"/>
  <c r="AY660" i="219"/>
  <c r="AX660" i="219"/>
  <c r="AW660" i="219"/>
  <c r="AV660" i="219"/>
  <c r="AU660" i="219"/>
  <c r="BD659" i="219"/>
  <c r="AY659" i="219"/>
  <c r="AX659" i="219"/>
  <c r="AW659" i="219"/>
  <c r="AV659" i="219"/>
  <c r="AU659" i="219"/>
  <c r="BD658" i="219"/>
  <c r="AY658" i="219"/>
  <c r="AX658" i="219"/>
  <c r="AW658" i="219"/>
  <c r="AV658" i="219"/>
  <c r="AU658" i="219"/>
  <c r="BD657" i="219"/>
  <c r="AY657" i="219"/>
  <c r="AX657" i="219"/>
  <c r="AW657" i="219"/>
  <c r="AV657" i="219"/>
  <c r="AU657" i="219"/>
  <c r="BD656" i="219"/>
  <c r="AY656" i="219"/>
  <c r="AX656" i="219"/>
  <c r="AW656" i="219"/>
  <c r="AV656" i="219"/>
  <c r="AU656" i="219"/>
  <c r="BD655" i="219"/>
  <c r="AY655" i="219"/>
  <c r="AX655" i="219"/>
  <c r="AW655" i="219"/>
  <c r="AV655" i="219"/>
  <c r="AU655" i="219"/>
  <c r="BD654" i="219"/>
  <c r="AY654" i="219"/>
  <c r="AX654" i="219"/>
  <c r="AW654" i="219"/>
  <c r="AV654" i="219"/>
  <c r="AU654" i="219"/>
  <c r="BD653" i="219"/>
  <c r="AY653" i="219"/>
  <c r="AX653" i="219"/>
  <c r="AW653" i="219"/>
  <c r="AV653" i="219"/>
  <c r="AU653" i="219"/>
  <c r="BD652" i="219"/>
  <c r="AY652" i="219"/>
  <c r="AX652" i="219"/>
  <c r="AW652" i="219"/>
  <c r="AV652" i="219"/>
  <c r="AU652" i="219"/>
  <c r="BD651" i="219"/>
  <c r="AY651" i="219"/>
  <c r="AX651" i="219"/>
  <c r="AW651" i="219"/>
  <c r="AV651" i="219"/>
  <c r="AU651" i="219"/>
  <c r="BD650" i="219"/>
  <c r="AY650" i="219"/>
  <c r="AX650" i="219"/>
  <c r="AW650" i="219"/>
  <c r="AV650" i="219"/>
  <c r="AU650" i="219"/>
  <c r="BD649" i="219"/>
  <c r="AY649" i="219"/>
  <c r="AX649" i="219"/>
  <c r="AW649" i="219"/>
  <c r="AV649" i="219"/>
  <c r="AU649" i="219"/>
  <c r="BD648" i="219"/>
  <c r="AY648" i="219"/>
  <c r="AX648" i="219"/>
  <c r="AW648" i="219"/>
  <c r="AV648" i="219"/>
  <c r="AU648" i="219"/>
  <c r="BD647" i="219"/>
  <c r="AY647" i="219"/>
  <c r="AX647" i="219"/>
  <c r="AW647" i="219"/>
  <c r="AV647" i="219"/>
  <c r="AU647" i="219"/>
  <c r="BD646" i="219"/>
  <c r="AY646" i="219"/>
  <c r="AX646" i="219"/>
  <c r="AW646" i="219"/>
  <c r="AV646" i="219"/>
  <c r="AU646" i="219"/>
  <c r="BD645" i="219"/>
  <c r="AY645" i="219"/>
  <c r="AX645" i="219"/>
  <c r="AW645" i="219"/>
  <c r="AV645" i="219"/>
  <c r="AU645" i="219"/>
  <c r="BD644" i="219"/>
  <c r="AY644" i="219"/>
  <c r="AX644" i="219"/>
  <c r="AW644" i="219"/>
  <c r="AV644" i="219"/>
  <c r="AU644" i="219"/>
  <c r="BD643" i="219"/>
  <c r="AY643" i="219"/>
  <c r="AX643" i="219"/>
  <c r="AW643" i="219"/>
  <c r="AV643" i="219"/>
  <c r="AU643" i="219"/>
  <c r="BD642" i="219"/>
  <c r="AY642" i="219"/>
  <c r="AX642" i="219"/>
  <c r="AW642" i="219"/>
  <c r="AV642" i="219"/>
  <c r="AU642" i="219"/>
  <c r="BD641" i="219"/>
  <c r="AY641" i="219"/>
  <c r="AX641" i="219"/>
  <c r="AW641" i="219"/>
  <c r="AV641" i="219"/>
  <c r="AU641" i="219"/>
  <c r="BD640" i="219"/>
  <c r="AY640" i="219"/>
  <c r="AX640" i="219"/>
  <c r="AW640" i="219"/>
  <c r="AV640" i="219"/>
  <c r="AU640" i="219"/>
  <c r="BD639" i="219"/>
  <c r="AY639" i="219"/>
  <c r="AX639" i="219"/>
  <c r="AW639" i="219"/>
  <c r="AV639" i="219"/>
  <c r="AU639" i="219"/>
  <c r="BD638" i="219"/>
  <c r="AY638" i="219"/>
  <c r="AX638" i="219"/>
  <c r="AW638" i="219"/>
  <c r="AV638" i="219"/>
  <c r="AU638" i="219"/>
  <c r="BD637" i="219"/>
  <c r="AY637" i="219"/>
  <c r="AX637" i="219"/>
  <c r="AW637" i="219"/>
  <c r="AV637" i="219"/>
  <c r="AU637" i="219"/>
  <c r="BD636" i="219"/>
  <c r="AY636" i="219"/>
  <c r="AX636" i="219"/>
  <c r="AW636" i="219"/>
  <c r="AV636" i="219"/>
  <c r="AU636" i="219"/>
  <c r="BD635" i="219"/>
  <c r="AY635" i="219"/>
  <c r="AX635" i="219"/>
  <c r="AW635" i="219"/>
  <c r="AV635" i="219"/>
  <c r="AU635" i="219"/>
  <c r="BD634" i="219"/>
  <c r="AY634" i="219"/>
  <c r="AX634" i="219"/>
  <c r="AW634" i="219"/>
  <c r="AV634" i="219"/>
  <c r="AU634" i="219"/>
  <c r="BD633" i="219"/>
  <c r="AY633" i="219"/>
  <c r="AX633" i="219"/>
  <c r="AW633" i="219"/>
  <c r="AV633" i="219"/>
  <c r="AU633" i="219"/>
  <c r="BD632" i="219"/>
  <c r="AY632" i="219"/>
  <c r="AX632" i="219"/>
  <c r="AW632" i="219"/>
  <c r="AV632" i="219"/>
  <c r="AU632" i="219"/>
  <c r="BD631" i="219"/>
  <c r="AY631" i="219"/>
  <c r="AX631" i="219"/>
  <c r="AW631" i="219"/>
  <c r="AV631" i="219"/>
  <c r="AU631" i="219"/>
  <c r="BD630" i="219"/>
  <c r="AY630" i="219"/>
  <c r="AX630" i="219"/>
  <c r="AW630" i="219"/>
  <c r="AV630" i="219"/>
  <c r="AU630" i="219"/>
  <c r="BD629" i="219"/>
  <c r="AY629" i="219"/>
  <c r="AX629" i="219"/>
  <c r="AW629" i="219"/>
  <c r="AV629" i="219"/>
  <c r="AU629" i="219"/>
  <c r="BD628" i="219"/>
  <c r="AY628" i="219"/>
  <c r="AX628" i="219"/>
  <c r="AW628" i="219"/>
  <c r="AV628" i="219"/>
  <c r="AU628" i="219"/>
  <c r="BD627" i="219"/>
  <c r="AY627" i="219"/>
  <c r="AX627" i="219"/>
  <c r="AW627" i="219"/>
  <c r="AV627" i="219"/>
  <c r="AU627" i="219"/>
  <c r="BD626" i="219"/>
  <c r="AY626" i="219"/>
  <c r="AX626" i="219"/>
  <c r="AW626" i="219"/>
  <c r="AV626" i="219"/>
  <c r="AU626" i="219"/>
  <c r="BD625" i="219"/>
  <c r="AY625" i="219"/>
  <c r="AX625" i="219"/>
  <c r="AW625" i="219"/>
  <c r="AV625" i="219"/>
  <c r="AU625" i="219"/>
  <c r="BD624" i="219"/>
  <c r="AY624" i="219"/>
  <c r="AX624" i="219"/>
  <c r="AW624" i="219"/>
  <c r="AV624" i="219"/>
  <c r="AU624" i="219"/>
  <c r="BD623" i="219"/>
  <c r="AY623" i="219"/>
  <c r="AX623" i="219"/>
  <c r="AW623" i="219"/>
  <c r="AV623" i="219"/>
  <c r="AU623" i="219"/>
  <c r="BD622" i="219"/>
  <c r="AY622" i="219"/>
  <c r="AX622" i="219"/>
  <c r="AW622" i="219"/>
  <c r="AV622" i="219"/>
  <c r="AU622" i="219"/>
  <c r="BD621" i="219"/>
  <c r="AY621" i="219"/>
  <c r="AX621" i="219"/>
  <c r="AW621" i="219"/>
  <c r="AV621" i="219"/>
  <c r="AU621" i="219"/>
  <c r="BD620" i="219"/>
  <c r="AY620" i="219"/>
  <c r="AX620" i="219"/>
  <c r="AW620" i="219"/>
  <c r="AV620" i="219"/>
  <c r="AU620" i="219"/>
  <c r="BD619" i="219"/>
  <c r="AY619" i="219"/>
  <c r="AX619" i="219"/>
  <c r="AW619" i="219"/>
  <c r="AV619" i="219"/>
  <c r="AU619" i="219"/>
  <c r="BD618" i="219"/>
  <c r="AY618" i="219"/>
  <c r="AX618" i="219"/>
  <c r="AW618" i="219"/>
  <c r="AV618" i="219"/>
  <c r="AU618" i="219"/>
  <c r="BD617" i="219"/>
  <c r="AY617" i="219"/>
  <c r="AX617" i="219"/>
  <c r="AW617" i="219"/>
  <c r="AV617" i="219"/>
  <c r="AU617" i="219"/>
  <c r="BD616" i="219"/>
  <c r="AY616" i="219"/>
  <c r="AX616" i="219"/>
  <c r="AW616" i="219"/>
  <c r="AV616" i="219"/>
  <c r="AU616" i="219"/>
  <c r="BD615" i="219"/>
  <c r="AY615" i="219"/>
  <c r="AX615" i="219"/>
  <c r="AW615" i="219"/>
  <c r="AV615" i="219"/>
  <c r="AU615" i="219"/>
  <c r="BD614" i="219"/>
  <c r="AY614" i="219"/>
  <c r="AX614" i="219"/>
  <c r="AW614" i="219"/>
  <c r="AV614" i="219"/>
  <c r="AU614" i="219"/>
  <c r="BD613" i="219"/>
  <c r="AY613" i="219"/>
  <c r="AX613" i="219"/>
  <c r="AW613" i="219"/>
  <c r="AV613" i="219"/>
  <c r="AU613" i="219"/>
  <c r="BD612" i="219"/>
  <c r="AY612" i="219"/>
  <c r="AX612" i="219"/>
  <c r="AW612" i="219"/>
  <c r="AV612" i="219"/>
  <c r="AU612" i="219"/>
  <c r="BD611" i="219"/>
  <c r="AY611" i="219"/>
  <c r="AX611" i="219"/>
  <c r="AW611" i="219"/>
  <c r="AV611" i="219"/>
  <c r="AU611" i="219"/>
  <c r="BD610" i="219"/>
  <c r="AY610" i="219"/>
  <c r="AX610" i="219"/>
  <c r="AW610" i="219"/>
  <c r="AV610" i="219"/>
  <c r="AU610" i="219"/>
  <c r="BD609" i="219"/>
  <c r="AY609" i="219"/>
  <c r="AX609" i="219"/>
  <c r="AW609" i="219"/>
  <c r="AV609" i="219"/>
  <c r="AU609" i="219"/>
  <c r="BD608" i="219"/>
  <c r="AY608" i="219"/>
  <c r="AX608" i="219"/>
  <c r="AW608" i="219"/>
  <c r="AV608" i="219"/>
  <c r="AU608" i="219"/>
  <c r="BD607" i="219"/>
  <c r="AY607" i="219"/>
  <c r="AX607" i="219"/>
  <c r="AW607" i="219"/>
  <c r="AV607" i="219"/>
  <c r="AU607" i="219"/>
  <c r="BD606" i="219"/>
  <c r="AY606" i="219"/>
  <c r="AX606" i="219"/>
  <c r="AW606" i="219"/>
  <c r="AV606" i="219"/>
  <c r="AU606" i="219"/>
  <c r="BD605" i="219"/>
  <c r="AY605" i="219"/>
  <c r="AX605" i="219"/>
  <c r="AW605" i="219"/>
  <c r="AV605" i="219"/>
  <c r="AU605" i="219"/>
  <c r="BD604" i="219"/>
  <c r="AY604" i="219"/>
  <c r="AX604" i="219"/>
  <c r="AW604" i="219"/>
  <c r="AV604" i="219"/>
  <c r="AU604" i="219"/>
  <c r="BD603" i="219"/>
  <c r="AY603" i="219"/>
  <c r="AX603" i="219"/>
  <c r="AW603" i="219"/>
  <c r="AV603" i="219"/>
  <c r="AU603" i="219"/>
  <c r="BD602" i="219"/>
  <c r="AY602" i="219"/>
  <c r="AX602" i="219"/>
  <c r="AW602" i="219"/>
  <c r="AV602" i="219"/>
  <c r="AU602" i="219"/>
  <c r="BD601" i="219"/>
  <c r="AY601" i="219"/>
  <c r="AX601" i="219"/>
  <c r="AW601" i="219"/>
  <c r="AV601" i="219"/>
  <c r="AU601" i="219"/>
  <c r="BD600" i="219"/>
  <c r="AY600" i="219"/>
  <c r="AX600" i="219"/>
  <c r="AW600" i="219"/>
  <c r="AV600" i="219"/>
  <c r="AU600" i="219"/>
  <c r="BD599" i="219"/>
  <c r="AY599" i="219"/>
  <c r="AX599" i="219"/>
  <c r="AW599" i="219"/>
  <c r="AV599" i="219"/>
  <c r="AU599" i="219"/>
  <c r="BD598" i="219"/>
  <c r="AY598" i="219"/>
  <c r="AX598" i="219"/>
  <c r="AW598" i="219"/>
  <c r="AV598" i="219"/>
  <c r="AU598" i="219"/>
  <c r="BD597" i="219"/>
  <c r="AY597" i="219"/>
  <c r="AX597" i="219"/>
  <c r="AW597" i="219"/>
  <c r="AV597" i="219"/>
  <c r="AU597" i="219"/>
  <c r="BD596" i="219"/>
  <c r="AY596" i="219"/>
  <c r="AX596" i="219"/>
  <c r="AW596" i="219"/>
  <c r="AV596" i="219"/>
  <c r="AU596" i="219"/>
  <c r="BD595" i="219"/>
  <c r="AY595" i="219"/>
  <c r="AX595" i="219"/>
  <c r="AW595" i="219"/>
  <c r="AV595" i="219"/>
  <c r="AU595" i="219"/>
  <c r="BD594" i="219"/>
  <c r="AY594" i="219"/>
  <c r="AX594" i="219"/>
  <c r="AW594" i="219"/>
  <c r="AV594" i="219"/>
  <c r="AU594" i="219"/>
  <c r="BD593" i="219"/>
  <c r="AY593" i="219"/>
  <c r="AX593" i="219"/>
  <c r="AW593" i="219"/>
  <c r="AV593" i="219"/>
  <c r="AU593" i="219"/>
  <c r="BD592" i="219"/>
  <c r="AY592" i="219"/>
  <c r="AX592" i="219"/>
  <c r="AW592" i="219"/>
  <c r="AV592" i="219"/>
  <c r="AU592" i="219"/>
  <c r="BD591" i="219"/>
  <c r="AY591" i="219"/>
  <c r="AX591" i="219"/>
  <c r="AW591" i="219"/>
  <c r="AV591" i="219"/>
  <c r="AU591" i="219"/>
  <c r="BD590" i="219"/>
  <c r="AY590" i="219"/>
  <c r="AX590" i="219"/>
  <c r="AW590" i="219"/>
  <c r="AV590" i="219"/>
  <c r="AU590" i="219"/>
  <c r="BD589" i="219"/>
  <c r="AY589" i="219"/>
  <c r="AX589" i="219"/>
  <c r="AW589" i="219"/>
  <c r="AV589" i="219"/>
  <c r="AU589" i="219"/>
  <c r="BD588" i="219"/>
  <c r="AY588" i="219"/>
  <c r="AX588" i="219"/>
  <c r="AW588" i="219"/>
  <c r="AV588" i="219"/>
  <c r="AU588" i="219"/>
  <c r="BD587" i="219"/>
  <c r="AY587" i="219"/>
  <c r="AX587" i="219"/>
  <c r="AW587" i="219"/>
  <c r="AV587" i="219"/>
  <c r="AU587" i="219"/>
  <c r="BD586" i="219"/>
  <c r="AY586" i="219"/>
  <c r="AX586" i="219"/>
  <c r="AW586" i="219"/>
  <c r="AV586" i="219"/>
  <c r="AU586" i="219"/>
  <c r="BD585" i="219"/>
  <c r="AY585" i="219"/>
  <c r="AX585" i="219"/>
  <c r="AW585" i="219"/>
  <c r="AV585" i="219"/>
  <c r="AU585" i="219"/>
  <c r="BD584" i="219"/>
  <c r="AY584" i="219"/>
  <c r="AX584" i="219"/>
  <c r="AW584" i="219"/>
  <c r="AV584" i="219"/>
  <c r="AU584" i="219"/>
  <c r="BD583" i="219"/>
  <c r="AY583" i="219"/>
  <c r="AX583" i="219"/>
  <c r="AW583" i="219"/>
  <c r="AV583" i="219"/>
  <c r="AU583" i="219"/>
  <c r="BD582" i="219"/>
  <c r="AY582" i="219"/>
  <c r="AX582" i="219"/>
  <c r="AW582" i="219"/>
  <c r="AV582" i="219"/>
  <c r="AU582" i="219"/>
  <c r="BD581" i="219"/>
  <c r="AY581" i="219"/>
  <c r="AX581" i="219"/>
  <c r="AW581" i="219"/>
  <c r="AV581" i="219"/>
  <c r="AU581" i="219"/>
  <c r="BD580" i="219"/>
  <c r="AY580" i="219"/>
  <c r="AX580" i="219"/>
  <c r="AW580" i="219"/>
  <c r="AV580" i="219"/>
  <c r="AU580" i="219"/>
  <c r="BD579" i="219"/>
  <c r="AY579" i="219"/>
  <c r="AX579" i="219"/>
  <c r="AW579" i="219"/>
  <c r="AV579" i="219"/>
  <c r="AU579" i="219"/>
  <c r="BD578" i="219"/>
  <c r="AY578" i="219"/>
  <c r="AX578" i="219"/>
  <c r="AW578" i="219"/>
  <c r="AV578" i="219"/>
  <c r="AU578" i="219"/>
  <c r="BD577" i="219"/>
  <c r="AY577" i="219"/>
  <c r="AX577" i="219"/>
  <c r="AW577" i="219"/>
  <c r="AV577" i="219"/>
  <c r="AU577" i="219"/>
  <c r="BD576" i="219"/>
  <c r="AY576" i="219"/>
  <c r="AX576" i="219"/>
  <c r="AW576" i="219"/>
  <c r="AV576" i="219"/>
  <c r="AU576" i="219"/>
  <c r="BD575" i="219"/>
  <c r="AY575" i="219"/>
  <c r="AX575" i="219"/>
  <c r="AW575" i="219"/>
  <c r="AV575" i="219"/>
  <c r="AU575" i="219"/>
  <c r="BD574" i="219"/>
  <c r="AY574" i="219"/>
  <c r="AX574" i="219"/>
  <c r="AW574" i="219"/>
  <c r="AV574" i="219"/>
  <c r="AU574" i="219"/>
  <c r="BD573" i="219"/>
  <c r="AY573" i="219"/>
  <c r="AX573" i="219"/>
  <c r="AW573" i="219"/>
  <c r="AV573" i="219"/>
  <c r="AU573" i="219"/>
  <c r="BD572" i="219"/>
  <c r="AY572" i="219"/>
  <c r="AX572" i="219"/>
  <c r="AW572" i="219"/>
  <c r="AV572" i="219"/>
  <c r="AU572" i="219"/>
  <c r="BD571" i="219"/>
  <c r="AY571" i="219"/>
  <c r="AX571" i="219"/>
  <c r="AW571" i="219"/>
  <c r="AV571" i="219"/>
  <c r="AU571" i="219"/>
  <c r="BD570" i="219"/>
  <c r="AY570" i="219"/>
  <c r="AX570" i="219"/>
  <c r="AW570" i="219"/>
  <c r="AV570" i="219"/>
  <c r="AU570" i="219"/>
  <c r="BD569" i="219"/>
  <c r="AY569" i="219"/>
  <c r="AX569" i="219"/>
  <c r="AW569" i="219"/>
  <c r="AV569" i="219"/>
  <c r="AU569" i="219"/>
  <c r="BD568" i="219"/>
  <c r="AY568" i="219"/>
  <c r="AX568" i="219"/>
  <c r="AW568" i="219"/>
  <c r="AV568" i="219"/>
  <c r="AU568" i="219"/>
  <c r="BD567" i="219"/>
  <c r="AY567" i="219"/>
  <c r="AX567" i="219"/>
  <c r="AW567" i="219"/>
  <c r="AV567" i="219"/>
  <c r="AU567" i="219"/>
  <c r="BD566" i="219"/>
  <c r="AY566" i="219"/>
  <c r="AX566" i="219"/>
  <c r="AW566" i="219"/>
  <c r="AV566" i="219"/>
  <c r="AU566" i="219"/>
  <c r="BD565" i="219"/>
  <c r="AY565" i="219"/>
  <c r="AX565" i="219"/>
  <c r="AW565" i="219"/>
  <c r="AV565" i="219"/>
  <c r="AU565" i="219"/>
  <c r="BD564" i="219"/>
  <c r="AY564" i="219"/>
  <c r="AX564" i="219"/>
  <c r="AW564" i="219"/>
  <c r="AV564" i="219"/>
  <c r="AU564" i="219"/>
  <c r="BD563" i="219"/>
  <c r="AY563" i="219"/>
  <c r="AX563" i="219"/>
  <c r="AW563" i="219"/>
  <c r="AV563" i="219"/>
  <c r="AU563" i="219"/>
  <c r="BD562" i="219"/>
  <c r="AY562" i="219"/>
  <c r="AX562" i="219"/>
  <c r="AW562" i="219"/>
  <c r="AV562" i="219"/>
  <c r="AU562" i="219"/>
  <c r="BD561" i="219"/>
  <c r="AY561" i="219"/>
  <c r="AX561" i="219"/>
  <c r="AW561" i="219"/>
  <c r="AV561" i="219"/>
  <c r="AU561" i="219"/>
  <c r="BD560" i="219"/>
  <c r="AY560" i="219"/>
  <c r="AX560" i="219"/>
  <c r="AW560" i="219"/>
  <c r="AV560" i="219"/>
  <c r="AU560" i="219"/>
  <c r="BD559" i="219"/>
  <c r="AY559" i="219"/>
  <c r="AX559" i="219"/>
  <c r="AW559" i="219"/>
  <c r="AV559" i="219"/>
  <c r="AU559" i="219"/>
  <c r="BD558" i="219"/>
  <c r="AY558" i="219"/>
  <c r="AX558" i="219"/>
  <c r="AW558" i="219"/>
  <c r="AV558" i="219"/>
  <c r="AU558" i="219"/>
  <c r="BD557" i="219"/>
  <c r="AY557" i="219"/>
  <c r="AX557" i="219"/>
  <c r="AW557" i="219"/>
  <c r="AV557" i="219"/>
  <c r="AU557" i="219"/>
  <c r="BD556" i="219"/>
  <c r="AY556" i="219"/>
  <c r="AX556" i="219"/>
  <c r="AW556" i="219"/>
  <c r="AV556" i="219"/>
  <c r="AU556" i="219"/>
  <c r="BD555" i="219"/>
  <c r="AY555" i="219"/>
  <c r="AX555" i="219"/>
  <c r="AW555" i="219"/>
  <c r="AV555" i="219"/>
  <c r="AU555" i="219"/>
  <c r="BD554" i="219"/>
  <c r="AY554" i="219"/>
  <c r="AX554" i="219"/>
  <c r="AW554" i="219"/>
  <c r="AV554" i="219"/>
  <c r="AU554" i="219"/>
  <c r="BD553" i="219"/>
  <c r="AY553" i="219"/>
  <c r="AX553" i="219"/>
  <c r="AW553" i="219"/>
  <c r="AV553" i="219"/>
  <c r="AU553" i="219"/>
  <c r="BD552" i="219"/>
  <c r="AY552" i="219"/>
  <c r="AX552" i="219"/>
  <c r="AW552" i="219"/>
  <c r="AV552" i="219"/>
  <c r="AU552" i="219"/>
  <c r="BD551" i="219"/>
  <c r="AY551" i="219"/>
  <c r="AX551" i="219"/>
  <c r="AW551" i="219"/>
  <c r="AV551" i="219"/>
  <c r="AU551" i="219"/>
  <c r="BD550" i="219"/>
  <c r="AY550" i="219"/>
  <c r="AX550" i="219"/>
  <c r="AW550" i="219"/>
  <c r="AV550" i="219"/>
  <c r="AU550" i="219"/>
  <c r="BD549" i="219"/>
  <c r="AY549" i="219"/>
  <c r="AX549" i="219"/>
  <c r="AW549" i="219"/>
  <c r="AV549" i="219"/>
  <c r="AU549" i="219"/>
  <c r="BD548" i="219"/>
  <c r="AY548" i="219"/>
  <c r="AX548" i="219"/>
  <c r="AW548" i="219"/>
  <c r="AV548" i="219"/>
  <c r="AU548" i="219"/>
  <c r="BD547" i="219"/>
  <c r="AY547" i="219"/>
  <c r="AX547" i="219"/>
  <c r="AW547" i="219"/>
  <c r="AV547" i="219"/>
  <c r="AU547" i="219"/>
  <c r="BD546" i="219"/>
  <c r="AY546" i="219"/>
  <c r="AX546" i="219"/>
  <c r="AW546" i="219"/>
  <c r="AV546" i="219"/>
  <c r="AU546" i="219"/>
  <c r="BD545" i="219"/>
  <c r="AY545" i="219"/>
  <c r="AX545" i="219"/>
  <c r="AW545" i="219"/>
  <c r="AV545" i="219"/>
  <c r="AU545" i="219"/>
  <c r="BD544" i="219"/>
  <c r="AY544" i="219"/>
  <c r="AX544" i="219"/>
  <c r="AW544" i="219"/>
  <c r="AV544" i="219"/>
  <c r="AU544" i="219"/>
  <c r="BD543" i="219"/>
  <c r="AY543" i="219"/>
  <c r="AX543" i="219"/>
  <c r="AW543" i="219"/>
  <c r="AV543" i="219"/>
  <c r="AU543" i="219"/>
  <c r="BD542" i="219"/>
  <c r="AY542" i="219"/>
  <c r="AX542" i="219"/>
  <c r="AW542" i="219"/>
  <c r="AV542" i="219"/>
  <c r="AU542" i="219"/>
  <c r="BD541" i="219"/>
  <c r="AY541" i="219"/>
  <c r="AX541" i="219"/>
  <c r="AW541" i="219"/>
  <c r="AV541" i="219"/>
  <c r="AU541" i="219"/>
  <c r="BD540" i="219"/>
  <c r="AY540" i="219"/>
  <c r="AX540" i="219"/>
  <c r="AW540" i="219"/>
  <c r="AV540" i="219"/>
  <c r="AU540" i="219"/>
  <c r="BD539" i="219"/>
  <c r="AY539" i="219"/>
  <c r="AX539" i="219"/>
  <c r="AW539" i="219"/>
  <c r="AV539" i="219"/>
  <c r="AU539" i="219"/>
  <c r="BD538" i="219"/>
  <c r="AY538" i="219"/>
  <c r="AX538" i="219"/>
  <c r="AW538" i="219"/>
  <c r="AV538" i="219"/>
  <c r="AU538" i="219"/>
  <c r="BD537" i="219"/>
  <c r="AY537" i="219"/>
  <c r="AX537" i="219"/>
  <c r="AW537" i="219"/>
  <c r="AV537" i="219"/>
  <c r="AU537" i="219"/>
  <c r="BD536" i="219"/>
  <c r="AY536" i="219"/>
  <c r="AX536" i="219"/>
  <c r="AW536" i="219"/>
  <c r="AV536" i="219"/>
  <c r="AU536" i="219"/>
  <c r="BD535" i="219"/>
  <c r="AY535" i="219"/>
  <c r="AX535" i="219"/>
  <c r="AW535" i="219"/>
  <c r="AV535" i="219"/>
  <c r="AU535" i="219"/>
  <c r="BD534" i="219"/>
  <c r="AY534" i="219"/>
  <c r="AX534" i="219"/>
  <c r="AW534" i="219"/>
  <c r="AV534" i="219"/>
  <c r="AU534" i="219"/>
  <c r="BD533" i="219"/>
  <c r="AY533" i="219"/>
  <c r="AX533" i="219"/>
  <c r="AW533" i="219"/>
  <c r="AV533" i="219"/>
  <c r="AU533" i="219"/>
  <c r="BD532" i="219"/>
  <c r="AY532" i="219"/>
  <c r="AX532" i="219"/>
  <c r="AW532" i="219"/>
  <c r="AV532" i="219"/>
  <c r="AU532" i="219"/>
  <c r="BD531" i="219"/>
  <c r="AY531" i="219"/>
  <c r="AX531" i="219"/>
  <c r="AW531" i="219"/>
  <c r="AV531" i="219"/>
  <c r="AU531" i="219"/>
  <c r="BD530" i="219"/>
  <c r="AY530" i="219"/>
  <c r="AX530" i="219"/>
  <c r="AW530" i="219"/>
  <c r="AV530" i="219"/>
  <c r="AU530" i="219"/>
  <c r="BD529" i="219"/>
  <c r="AY529" i="219"/>
  <c r="AX529" i="219"/>
  <c r="AW529" i="219"/>
  <c r="AV529" i="219"/>
  <c r="AU529" i="219"/>
  <c r="BD528" i="219"/>
  <c r="AY528" i="219"/>
  <c r="AX528" i="219"/>
  <c r="AW528" i="219"/>
  <c r="AV528" i="219"/>
  <c r="AU528" i="219"/>
  <c r="BD527" i="219"/>
  <c r="AY527" i="219"/>
  <c r="AX527" i="219"/>
  <c r="AW527" i="219"/>
  <c r="AV527" i="219"/>
  <c r="AU527" i="219"/>
  <c r="BD526" i="219"/>
  <c r="AY526" i="219"/>
  <c r="AX526" i="219"/>
  <c r="AW526" i="219"/>
  <c r="AV526" i="219"/>
  <c r="AU526" i="219"/>
  <c r="BD525" i="219"/>
  <c r="AY525" i="219"/>
  <c r="AX525" i="219"/>
  <c r="AW525" i="219"/>
  <c r="AV525" i="219"/>
  <c r="AU525" i="219"/>
  <c r="BD524" i="219"/>
  <c r="AY524" i="219"/>
  <c r="AX524" i="219"/>
  <c r="AW524" i="219"/>
  <c r="AV524" i="219"/>
  <c r="AU524" i="219"/>
  <c r="BD523" i="219"/>
  <c r="AY523" i="219"/>
  <c r="AX523" i="219"/>
  <c r="AW523" i="219"/>
  <c r="AV523" i="219"/>
  <c r="AU523" i="219"/>
  <c r="BD522" i="219"/>
  <c r="AY522" i="219"/>
  <c r="AX522" i="219"/>
  <c r="AW522" i="219"/>
  <c r="AV522" i="219"/>
  <c r="AU522" i="219"/>
  <c r="BD521" i="219"/>
  <c r="AY521" i="219"/>
  <c r="AX521" i="219"/>
  <c r="AW521" i="219"/>
  <c r="AV521" i="219"/>
  <c r="AU521" i="219"/>
  <c r="BD520" i="219"/>
  <c r="AY520" i="219"/>
  <c r="AX520" i="219"/>
  <c r="AW520" i="219"/>
  <c r="AV520" i="219"/>
  <c r="AU520" i="219"/>
  <c r="BD519" i="219"/>
  <c r="AY519" i="219"/>
  <c r="AX519" i="219"/>
  <c r="AW519" i="219"/>
  <c r="AV519" i="219"/>
  <c r="AU519" i="219"/>
  <c r="BD518" i="219"/>
  <c r="AY518" i="219"/>
  <c r="AX518" i="219"/>
  <c r="AW518" i="219"/>
  <c r="AV518" i="219"/>
  <c r="AU518" i="219"/>
  <c r="BD517" i="219"/>
  <c r="AY517" i="219"/>
  <c r="AX517" i="219"/>
  <c r="AW517" i="219"/>
  <c r="AV517" i="219"/>
  <c r="AU517" i="219"/>
  <c r="BD516" i="219"/>
  <c r="AY516" i="219"/>
  <c r="AX516" i="219"/>
  <c r="AW516" i="219"/>
  <c r="AV516" i="219"/>
  <c r="AU516" i="219"/>
  <c r="BD515" i="219"/>
  <c r="AY515" i="219"/>
  <c r="AX515" i="219"/>
  <c r="AW515" i="219"/>
  <c r="AV515" i="219"/>
  <c r="AU515" i="219"/>
  <c r="BD514" i="219"/>
  <c r="AY514" i="219"/>
  <c r="AX514" i="219"/>
  <c r="AW514" i="219"/>
  <c r="AV514" i="219"/>
  <c r="AU514" i="219"/>
  <c r="BD513" i="219"/>
  <c r="AY513" i="219"/>
  <c r="AX513" i="219"/>
  <c r="AW513" i="219"/>
  <c r="AV513" i="219"/>
  <c r="AU513" i="219"/>
  <c r="BD512" i="219"/>
  <c r="AY512" i="219"/>
  <c r="AX512" i="219"/>
  <c r="AW512" i="219"/>
  <c r="AV512" i="219"/>
  <c r="AU512" i="219"/>
  <c r="BD511" i="219"/>
  <c r="AY511" i="219"/>
  <c r="AX511" i="219"/>
  <c r="AW511" i="219"/>
  <c r="AV511" i="219"/>
  <c r="AU511" i="219"/>
  <c r="BD510" i="219"/>
  <c r="AY510" i="219"/>
  <c r="AX510" i="219"/>
  <c r="AW510" i="219"/>
  <c r="AV510" i="219"/>
  <c r="AU510" i="219"/>
  <c r="BD509" i="219"/>
  <c r="AY509" i="219"/>
  <c r="AX509" i="219"/>
  <c r="AW509" i="219"/>
  <c r="AV509" i="219"/>
  <c r="AU509" i="219"/>
  <c r="BD508" i="219"/>
  <c r="AY508" i="219"/>
  <c r="AX508" i="219"/>
  <c r="AW508" i="219"/>
  <c r="AV508" i="219"/>
  <c r="AU508" i="219"/>
  <c r="BD507" i="219"/>
  <c r="AY507" i="219"/>
  <c r="AX507" i="219"/>
  <c r="AW507" i="219"/>
  <c r="AV507" i="219"/>
  <c r="AU507" i="219"/>
  <c r="BD506" i="219"/>
  <c r="AY506" i="219"/>
  <c r="AX506" i="219"/>
  <c r="AW506" i="219"/>
  <c r="AV506" i="219"/>
  <c r="AU506" i="219"/>
  <c r="BD505" i="219"/>
  <c r="AY505" i="219"/>
  <c r="AX505" i="219"/>
  <c r="AW505" i="219"/>
  <c r="AV505" i="219"/>
  <c r="AU505" i="219"/>
  <c r="BD504" i="219"/>
  <c r="AY504" i="219"/>
  <c r="AX504" i="219"/>
  <c r="AW504" i="219"/>
  <c r="AV504" i="219"/>
  <c r="AU504" i="219"/>
  <c r="BD503" i="219"/>
  <c r="AY503" i="219"/>
  <c r="AX503" i="219"/>
  <c r="AW503" i="219"/>
  <c r="AV503" i="219"/>
  <c r="AU503" i="219"/>
  <c r="BD502" i="219"/>
  <c r="AY502" i="219"/>
  <c r="AX502" i="219"/>
  <c r="AW502" i="219"/>
  <c r="AV502" i="219"/>
  <c r="AU502" i="219"/>
  <c r="BD501" i="219"/>
  <c r="AY501" i="219"/>
  <c r="AX501" i="219"/>
  <c r="AW501" i="219"/>
  <c r="AV501" i="219"/>
  <c r="AU501" i="219"/>
  <c r="BD500" i="219"/>
  <c r="AY500" i="219"/>
  <c r="AX500" i="219"/>
  <c r="AW500" i="219"/>
  <c r="AV500" i="219"/>
  <c r="AU500" i="219"/>
  <c r="BD499" i="219"/>
  <c r="AY499" i="219"/>
  <c r="AX499" i="219"/>
  <c r="AW499" i="219"/>
  <c r="AV499" i="219"/>
  <c r="AU499" i="219"/>
  <c r="BD498" i="219"/>
  <c r="AY498" i="219"/>
  <c r="AX498" i="219"/>
  <c r="AW498" i="219"/>
  <c r="AV498" i="219"/>
  <c r="AU498" i="219"/>
  <c r="BD497" i="219"/>
  <c r="AY497" i="219"/>
  <c r="AX497" i="219"/>
  <c r="AW497" i="219"/>
  <c r="AV497" i="219"/>
  <c r="AU497" i="219"/>
  <c r="BD496" i="219"/>
  <c r="AY496" i="219"/>
  <c r="AX496" i="219"/>
  <c r="AW496" i="219"/>
  <c r="AV496" i="219"/>
  <c r="AU496" i="219"/>
  <c r="BD495" i="219"/>
  <c r="AY495" i="219"/>
  <c r="AX495" i="219"/>
  <c r="AW495" i="219"/>
  <c r="AV495" i="219"/>
  <c r="AU495" i="219"/>
  <c r="BD494" i="219"/>
  <c r="AY494" i="219"/>
  <c r="AX494" i="219"/>
  <c r="AW494" i="219"/>
  <c r="AV494" i="219"/>
  <c r="AU494" i="219"/>
  <c r="BD493" i="219"/>
  <c r="AY493" i="219"/>
  <c r="AX493" i="219"/>
  <c r="AW493" i="219"/>
  <c r="AV493" i="219"/>
  <c r="AU493" i="219"/>
  <c r="BD492" i="219"/>
  <c r="AY492" i="219"/>
  <c r="AX492" i="219"/>
  <c r="AW492" i="219"/>
  <c r="AV492" i="219"/>
  <c r="AU492" i="219"/>
  <c r="BD491" i="219"/>
  <c r="AY491" i="219"/>
  <c r="AX491" i="219"/>
  <c r="AW491" i="219"/>
  <c r="AV491" i="219"/>
  <c r="AU491" i="219"/>
  <c r="BD490" i="219"/>
  <c r="AY490" i="219"/>
  <c r="AX490" i="219"/>
  <c r="AW490" i="219"/>
  <c r="AV490" i="219"/>
  <c r="AU490" i="219"/>
  <c r="BD489" i="219"/>
  <c r="AY489" i="219"/>
  <c r="AX489" i="219"/>
  <c r="AW489" i="219"/>
  <c r="AV489" i="219"/>
  <c r="AU489" i="219"/>
  <c r="BD488" i="219"/>
  <c r="AY488" i="219"/>
  <c r="AX488" i="219"/>
  <c r="AW488" i="219"/>
  <c r="AV488" i="219"/>
  <c r="AU488" i="219"/>
  <c r="BD487" i="219"/>
  <c r="AY487" i="219"/>
  <c r="AX487" i="219"/>
  <c r="AW487" i="219"/>
  <c r="AV487" i="219"/>
  <c r="AU487" i="219"/>
  <c r="BD486" i="219"/>
  <c r="AY486" i="219"/>
  <c r="AX486" i="219"/>
  <c r="AW486" i="219"/>
  <c r="AV486" i="219"/>
  <c r="AU486" i="219"/>
  <c r="BD485" i="219"/>
  <c r="AY485" i="219"/>
  <c r="AX485" i="219"/>
  <c r="AW485" i="219"/>
  <c r="AV485" i="219"/>
  <c r="AU485" i="219"/>
  <c r="BD484" i="219"/>
  <c r="AY484" i="219"/>
  <c r="AX484" i="219"/>
  <c r="AW484" i="219"/>
  <c r="AV484" i="219"/>
  <c r="AU484" i="219"/>
  <c r="BD483" i="219"/>
  <c r="AY483" i="219"/>
  <c r="AX483" i="219"/>
  <c r="AW483" i="219"/>
  <c r="AV483" i="219"/>
  <c r="AU483" i="219"/>
  <c r="BD482" i="219"/>
  <c r="AY482" i="219"/>
  <c r="AX482" i="219"/>
  <c r="AW482" i="219"/>
  <c r="AV482" i="219"/>
  <c r="AU482" i="219"/>
  <c r="BD481" i="219"/>
  <c r="AY481" i="219"/>
  <c r="AX481" i="219"/>
  <c r="AW481" i="219"/>
  <c r="AV481" i="219"/>
  <c r="AU481" i="219"/>
  <c r="BD480" i="219"/>
  <c r="AY480" i="219"/>
  <c r="AX480" i="219"/>
  <c r="AW480" i="219"/>
  <c r="AV480" i="219"/>
  <c r="AU480" i="219"/>
  <c r="BD479" i="219"/>
  <c r="AY479" i="219"/>
  <c r="AX479" i="219"/>
  <c r="AW479" i="219"/>
  <c r="AV479" i="219"/>
  <c r="AU479" i="219"/>
  <c r="BD478" i="219"/>
  <c r="AY478" i="219"/>
  <c r="AX478" i="219"/>
  <c r="AW478" i="219"/>
  <c r="AV478" i="219"/>
  <c r="AU478" i="219"/>
  <c r="BD477" i="219"/>
  <c r="AY477" i="219"/>
  <c r="AX477" i="219"/>
  <c r="AW477" i="219"/>
  <c r="AV477" i="219"/>
  <c r="AU477" i="219"/>
  <c r="BD476" i="219"/>
  <c r="AY476" i="219"/>
  <c r="AX476" i="219"/>
  <c r="AW476" i="219"/>
  <c r="AV476" i="219"/>
  <c r="AU476" i="219"/>
  <c r="BD475" i="219"/>
  <c r="AY475" i="219"/>
  <c r="AX475" i="219"/>
  <c r="AW475" i="219"/>
  <c r="AV475" i="219"/>
  <c r="AU475" i="219"/>
  <c r="BD474" i="219"/>
  <c r="AY474" i="219"/>
  <c r="AX474" i="219"/>
  <c r="AW474" i="219"/>
  <c r="AV474" i="219"/>
  <c r="AU474" i="219"/>
  <c r="BD473" i="219"/>
  <c r="AY473" i="219"/>
  <c r="AX473" i="219"/>
  <c r="AW473" i="219"/>
  <c r="AV473" i="219"/>
  <c r="AU473" i="219"/>
  <c r="BD472" i="219"/>
  <c r="AY472" i="219"/>
  <c r="AX472" i="219"/>
  <c r="AW472" i="219"/>
  <c r="AV472" i="219"/>
  <c r="AU472" i="219"/>
  <c r="BD471" i="219"/>
  <c r="AY471" i="219"/>
  <c r="AX471" i="219"/>
  <c r="AW471" i="219"/>
  <c r="AV471" i="219"/>
  <c r="AU471" i="219"/>
  <c r="BD470" i="219"/>
  <c r="AY470" i="219"/>
  <c r="AX470" i="219"/>
  <c r="AW470" i="219"/>
  <c r="AV470" i="219"/>
  <c r="AU470" i="219"/>
  <c r="BD469" i="219"/>
  <c r="AY469" i="219"/>
  <c r="AX469" i="219"/>
  <c r="AW469" i="219"/>
  <c r="AV469" i="219"/>
  <c r="AU469" i="219"/>
  <c r="BD468" i="219"/>
  <c r="AY468" i="219"/>
  <c r="AX468" i="219"/>
  <c r="AW468" i="219"/>
  <c r="AV468" i="219"/>
  <c r="AU468" i="219"/>
  <c r="BD467" i="219"/>
  <c r="AY467" i="219"/>
  <c r="AX467" i="219"/>
  <c r="AW467" i="219"/>
  <c r="AV467" i="219"/>
  <c r="AU467" i="219"/>
  <c r="BD466" i="219"/>
  <c r="AY466" i="219"/>
  <c r="AX466" i="219"/>
  <c r="AW466" i="219"/>
  <c r="AV466" i="219"/>
  <c r="AU466" i="219"/>
  <c r="BD465" i="219"/>
  <c r="AY465" i="219"/>
  <c r="AX465" i="219"/>
  <c r="AW465" i="219"/>
  <c r="AV465" i="219"/>
  <c r="AU465" i="219"/>
  <c r="BD464" i="219"/>
  <c r="AY464" i="219"/>
  <c r="AX464" i="219"/>
  <c r="AW464" i="219"/>
  <c r="AV464" i="219"/>
  <c r="AU464" i="219"/>
  <c r="BD463" i="219"/>
  <c r="AY463" i="219"/>
  <c r="AX463" i="219"/>
  <c r="AW463" i="219"/>
  <c r="AV463" i="219"/>
  <c r="AU463" i="219"/>
  <c r="BD462" i="219"/>
  <c r="AY462" i="219"/>
  <c r="AX462" i="219"/>
  <c r="AW462" i="219"/>
  <c r="AV462" i="219"/>
  <c r="AU462" i="219"/>
  <c r="BD461" i="219"/>
  <c r="AY461" i="219"/>
  <c r="AX461" i="219"/>
  <c r="AW461" i="219"/>
  <c r="AV461" i="219"/>
  <c r="AU461" i="219"/>
  <c r="BD460" i="219"/>
  <c r="AY460" i="219"/>
  <c r="AX460" i="219"/>
  <c r="AW460" i="219"/>
  <c r="AV460" i="219"/>
  <c r="AU460" i="219"/>
  <c r="BD459" i="219"/>
  <c r="AY459" i="219"/>
  <c r="AX459" i="219"/>
  <c r="AW459" i="219"/>
  <c r="AV459" i="219"/>
  <c r="AU459" i="219"/>
  <c r="BD458" i="219"/>
  <c r="AY458" i="219"/>
  <c r="AX458" i="219"/>
  <c r="AW458" i="219"/>
  <c r="AV458" i="219"/>
  <c r="AU458" i="219"/>
  <c r="BD457" i="219"/>
  <c r="AY457" i="219"/>
  <c r="AX457" i="219"/>
  <c r="AW457" i="219"/>
  <c r="AV457" i="219"/>
  <c r="AU457" i="219"/>
  <c r="BD456" i="219"/>
  <c r="AY456" i="219"/>
  <c r="AX456" i="219"/>
  <c r="AW456" i="219"/>
  <c r="AV456" i="219"/>
  <c r="AU456" i="219"/>
  <c r="BD455" i="219"/>
  <c r="AY455" i="219"/>
  <c r="AX455" i="219"/>
  <c r="AW455" i="219"/>
  <c r="AV455" i="219"/>
  <c r="AU455" i="219"/>
  <c r="BD454" i="219"/>
  <c r="AY454" i="219"/>
  <c r="AX454" i="219"/>
  <c r="AW454" i="219"/>
  <c r="AV454" i="219"/>
  <c r="AU454" i="219"/>
  <c r="BD453" i="219"/>
  <c r="AY453" i="219"/>
  <c r="AX453" i="219"/>
  <c r="AW453" i="219"/>
  <c r="AV453" i="219"/>
  <c r="AU453" i="219"/>
  <c r="BD452" i="219"/>
  <c r="AY452" i="219"/>
  <c r="AX452" i="219"/>
  <c r="AW452" i="219"/>
  <c r="AV452" i="219"/>
  <c r="AU452" i="219"/>
  <c r="BD451" i="219"/>
  <c r="AY451" i="219"/>
  <c r="AX451" i="219"/>
  <c r="AW451" i="219"/>
  <c r="AV451" i="219"/>
  <c r="AU451" i="219"/>
  <c r="BD450" i="219"/>
  <c r="AY450" i="219"/>
  <c r="AX450" i="219"/>
  <c r="AW450" i="219"/>
  <c r="AV450" i="219"/>
  <c r="AU450" i="219"/>
  <c r="BD449" i="219"/>
  <c r="AY449" i="219"/>
  <c r="AX449" i="219"/>
  <c r="AW449" i="219"/>
  <c r="AV449" i="219"/>
  <c r="AU449" i="219"/>
  <c r="BD448" i="219"/>
  <c r="AY448" i="219"/>
  <c r="AX448" i="219"/>
  <c r="AW448" i="219"/>
  <c r="AV448" i="219"/>
  <c r="AU448" i="219"/>
  <c r="BD447" i="219"/>
  <c r="AY447" i="219"/>
  <c r="AX447" i="219"/>
  <c r="AW447" i="219"/>
  <c r="AV447" i="219"/>
  <c r="AU447" i="219"/>
  <c r="BD446" i="219"/>
  <c r="AY446" i="219"/>
  <c r="AX446" i="219"/>
  <c r="AW446" i="219"/>
  <c r="AV446" i="219"/>
  <c r="AU446" i="219"/>
  <c r="BD445" i="219"/>
  <c r="AY445" i="219"/>
  <c r="AX445" i="219"/>
  <c r="AW445" i="219"/>
  <c r="AV445" i="219"/>
  <c r="AU445" i="219"/>
  <c r="BD444" i="219"/>
  <c r="AY444" i="219"/>
  <c r="AX444" i="219"/>
  <c r="AW444" i="219"/>
  <c r="AV444" i="219"/>
  <c r="AU444" i="219"/>
  <c r="BD443" i="219"/>
  <c r="AY443" i="219"/>
  <c r="AX443" i="219"/>
  <c r="AW443" i="219"/>
  <c r="AV443" i="219"/>
  <c r="AU443" i="219"/>
  <c r="BD442" i="219"/>
  <c r="AY442" i="219"/>
  <c r="AX442" i="219"/>
  <c r="AW442" i="219"/>
  <c r="AV442" i="219"/>
  <c r="AU442" i="219"/>
  <c r="BD441" i="219"/>
  <c r="AY441" i="219"/>
  <c r="AX441" i="219"/>
  <c r="AW441" i="219"/>
  <c r="AV441" i="219"/>
  <c r="AU441" i="219"/>
  <c r="BD440" i="219"/>
  <c r="AY440" i="219"/>
  <c r="AX440" i="219"/>
  <c r="AW440" i="219"/>
  <c r="AV440" i="219"/>
  <c r="AU440" i="219"/>
  <c r="BD439" i="219"/>
  <c r="AY439" i="219"/>
  <c r="AX439" i="219"/>
  <c r="AW439" i="219"/>
  <c r="AV439" i="219"/>
  <c r="AU439" i="219"/>
  <c r="BD438" i="219"/>
  <c r="AY438" i="219"/>
  <c r="AX438" i="219"/>
  <c r="AW438" i="219"/>
  <c r="AV438" i="219"/>
  <c r="AU438" i="219"/>
  <c r="BD437" i="219"/>
  <c r="AY437" i="219"/>
  <c r="AX437" i="219"/>
  <c r="AW437" i="219"/>
  <c r="AV437" i="219"/>
  <c r="AU437" i="219"/>
  <c r="BD436" i="219"/>
  <c r="AY436" i="219"/>
  <c r="AX436" i="219"/>
  <c r="AW436" i="219"/>
  <c r="AV436" i="219"/>
  <c r="AU436" i="219"/>
  <c r="BD435" i="219"/>
  <c r="AY435" i="219"/>
  <c r="AX435" i="219"/>
  <c r="AW435" i="219"/>
  <c r="AV435" i="219"/>
  <c r="AU435" i="219"/>
  <c r="BD434" i="219"/>
  <c r="AY434" i="219"/>
  <c r="AX434" i="219"/>
  <c r="AW434" i="219"/>
  <c r="AV434" i="219"/>
  <c r="AU434" i="219"/>
  <c r="BD433" i="219"/>
  <c r="AY433" i="219"/>
  <c r="AX433" i="219"/>
  <c r="AW433" i="219"/>
  <c r="AV433" i="219"/>
  <c r="AU433" i="219"/>
  <c r="BD432" i="219"/>
  <c r="AY432" i="219"/>
  <c r="AX432" i="219"/>
  <c r="AW432" i="219"/>
  <c r="AV432" i="219"/>
  <c r="AU432" i="219"/>
  <c r="BD431" i="219"/>
  <c r="AY431" i="219"/>
  <c r="AX431" i="219"/>
  <c r="AW431" i="219"/>
  <c r="AV431" i="219"/>
  <c r="AU431" i="219"/>
  <c r="BD430" i="219"/>
  <c r="AY430" i="219"/>
  <c r="AX430" i="219"/>
  <c r="AW430" i="219"/>
  <c r="AV430" i="219"/>
  <c r="AU430" i="219"/>
  <c r="BD429" i="219"/>
  <c r="AY429" i="219"/>
  <c r="AX429" i="219"/>
  <c r="AW429" i="219"/>
  <c r="AV429" i="219"/>
  <c r="AU429" i="219"/>
  <c r="BD428" i="219"/>
  <c r="AY428" i="219"/>
  <c r="AX428" i="219"/>
  <c r="AW428" i="219"/>
  <c r="AV428" i="219"/>
  <c r="AU428" i="219"/>
  <c r="BD427" i="219"/>
  <c r="AY427" i="219"/>
  <c r="AX427" i="219"/>
  <c r="AW427" i="219"/>
  <c r="AV427" i="219"/>
  <c r="AU427" i="219"/>
  <c r="BD426" i="219"/>
  <c r="AY426" i="219"/>
  <c r="AX426" i="219"/>
  <c r="AW426" i="219"/>
  <c r="AV426" i="219"/>
  <c r="AU426" i="219"/>
  <c r="BD425" i="219"/>
  <c r="AY425" i="219"/>
  <c r="AX425" i="219"/>
  <c r="AW425" i="219"/>
  <c r="AV425" i="219"/>
  <c r="AU425" i="219"/>
  <c r="BD424" i="219"/>
  <c r="AY424" i="219"/>
  <c r="AX424" i="219"/>
  <c r="AW424" i="219"/>
  <c r="AV424" i="219"/>
  <c r="AU424" i="219"/>
  <c r="BD423" i="219"/>
  <c r="AY423" i="219"/>
  <c r="AX423" i="219"/>
  <c r="AW423" i="219"/>
  <c r="AV423" i="219"/>
  <c r="AU423" i="219"/>
  <c r="BD422" i="219"/>
  <c r="AY422" i="219"/>
  <c r="AX422" i="219"/>
  <c r="AW422" i="219"/>
  <c r="AV422" i="219"/>
  <c r="AU422" i="219"/>
  <c r="BD421" i="219"/>
  <c r="AY421" i="219"/>
  <c r="AX421" i="219"/>
  <c r="AW421" i="219"/>
  <c r="AV421" i="219"/>
  <c r="AU421" i="219"/>
  <c r="BD420" i="219"/>
  <c r="AY420" i="219"/>
  <c r="AX420" i="219"/>
  <c r="AW420" i="219"/>
  <c r="AV420" i="219"/>
  <c r="AU420" i="219"/>
  <c r="BD419" i="219"/>
  <c r="AY419" i="219"/>
  <c r="AX419" i="219"/>
  <c r="AW419" i="219"/>
  <c r="AV419" i="219"/>
  <c r="AU419" i="219"/>
  <c r="BD418" i="219"/>
  <c r="AY418" i="219"/>
  <c r="AX418" i="219"/>
  <c r="AW418" i="219"/>
  <c r="AV418" i="219"/>
  <c r="AU418" i="219"/>
  <c r="BD417" i="219"/>
  <c r="AY417" i="219"/>
  <c r="AX417" i="219"/>
  <c r="AW417" i="219"/>
  <c r="AV417" i="219"/>
  <c r="AU417" i="219"/>
  <c r="BD416" i="219"/>
  <c r="AY416" i="219"/>
  <c r="AX416" i="219"/>
  <c r="AW416" i="219"/>
  <c r="AV416" i="219"/>
  <c r="AU416" i="219"/>
  <c r="BD415" i="219"/>
  <c r="AY415" i="219"/>
  <c r="AX415" i="219"/>
  <c r="AW415" i="219"/>
  <c r="AV415" i="219"/>
  <c r="AU415" i="219"/>
  <c r="BD414" i="219"/>
  <c r="AY414" i="219"/>
  <c r="AX414" i="219"/>
  <c r="AW414" i="219"/>
  <c r="AV414" i="219"/>
  <c r="AU414" i="219"/>
  <c r="BD413" i="219"/>
  <c r="AY413" i="219"/>
  <c r="AX413" i="219"/>
  <c r="AW413" i="219"/>
  <c r="AV413" i="219"/>
  <c r="AU413" i="219"/>
  <c r="BD412" i="219"/>
  <c r="AY412" i="219"/>
  <c r="AX412" i="219"/>
  <c r="AW412" i="219"/>
  <c r="AV412" i="219"/>
  <c r="AU412" i="219"/>
  <c r="BD411" i="219"/>
  <c r="AY411" i="219"/>
  <c r="AX411" i="219"/>
  <c r="AW411" i="219"/>
  <c r="AV411" i="219"/>
  <c r="AU411" i="219"/>
  <c r="BD410" i="219"/>
  <c r="AY410" i="219"/>
  <c r="AX410" i="219"/>
  <c r="AW410" i="219"/>
  <c r="AV410" i="219"/>
  <c r="AU410" i="219"/>
  <c r="BD409" i="219"/>
  <c r="AY409" i="219"/>
  <c r="AX409" i="219"/>
  <c r="AW409" i="219"/>
  <c r="AV409" i="219"/>
  <c r="AU409" i="219"/>
  <c r="BD408" i="219"/>
  <c r="AY408" i="219"/>
  <c r="AX408" i="219"/>
  <c r="AW408" i="219"/>
  <c r="AV408" i="219"/>
  <c r="AU408" i="219"/>
  <c r="BD407" i="219"/>
  <c r="AY407" i="219"/>
  <c r="AX407" i="219"/>
  <c r="AW407" i="219"/>
  <c r="AV407" i="219"/>
  <c r="AU407" i="219"/>
  <c r="BD406" i="219"/>
  <c r="AY406" i="219"/>
  <c r="AX406" i="219"/>
  <c r="AW406" i="219"/>
  <c r="AV406" i="219"/>
  <c r="AU406" i="219"/>
  <c r="BD405" i="219"/>
  <c r="AY405" i="219"/>
  <c r="AX405" i="219"/>
  <c r="AW405" i="219"/>
  <c r="AV405" i="219"/>
  <c r="AU405" i="219"/>
  <c r="BD404" i="219"/>
  <c r="AY404" i="219"/>
  <c r="AX404" i="219"/>
  <c r="AW404" i="219"/>
  <c r="AV404" i="219"/>
  <c r="AU404" i="219"/>
  <c r="BD403" i="219"/>
  <c r="AY403" i="219"/>
  <c r="AX403" i="219"/>
  <c r="AW403" i="219"/>
  <c r="AV403" i="219"/>
  <c r="AU403" i="219"/>
  <c r="BD402" i="219"/>
  <c r="AY402" i="219"/>
  <c r="AX402" i="219"/>
  <c r="AW402" i="219"/>
  <c r="AV402" i="219"/>
  <c r="AU402" i="219"/>
  <c r="BD401" i="219"/>
  <c r="AY401" i="219"/>
  <c r="AX401" i="219"/>
  <c r="AW401" i="219"/>
  <c r="AV401" i="219"/>
  <c r="AU401" i="219"/>
  <c r="BD400" i="219"/>
  <c r="AY400" i="219"/>
  <c r="AX400" i="219"/>
  <c r="AW400" i="219"/>
  <c r="AV400" i="219"/>
  <c r="AU400" i="219"/>
  <c r="BD399" i="219"/>
  <c r="AY399" i="219"/>
  <c r="AX399" i="219"/>
  <c r="AW399" i="219"/>
  <c r="AV399" i="219"/>
  <c r="AU399" i="219"/>
  <c r="BD398" i="219"/>
  <c r="AY398" i="219"/>
  <c r="AX398" i="219"/>
  <c r="AW398" i="219"/>
  <c r="AV398" i="219"/>
  <c r="AU398" i="219"/>
  <c r="BD397" i="219"/>
  <c r="AY397" i="219"/>
  <c r="AX397" i="219"/>
  <c r="AW397" i="219"/>
  <c r="AV397" i="219"/>
  <c r="AU397" i="219"/>
  <c r="BD396" i="219"/>
  <c r="AY396" i="219"/>
  <c r="AX396" i="219"/>
  <c r="AW396" i="219"/>
  <c r="AV396" i="219"/>
  <c r="AU396" i="219"/>
  <c r="BD395" i="219"/>
  <c r="AY395" i="219"/>
  <c r="AX395" i="219"/>
  <c r="AW395" i="219"/>
  <c r="AV395" i="219"/>
  <c r="AU395" i="219"/>
  <c r="BD394" i="219"/>
  <c r="AY394" i="219"/>
  <c r="AX394" i="219"/>
  <c r="AW394" i="219"/>
  <c r="AV394" i="219"/>
  <c r="AU394" i="219"/>
  <c r="BD393" i="219"/>
  <c r="AY393" i="219"/>
  <c r="AX393" i="219"/>
  <c r="AW393" i="219"/>
  <c r="AV393" i="219"/>
  <c r="AU393" i="219"/>
  <c r="BD392" i="219"/>
  <c r="AY392" i="219"/>
  <c r="AX392" i="219"/>
  <c r="AW392" i="219"/>
  <c r="AV392" i="219"/>
  <c r="AU392" i="219"/>
  <c r="BD391" i="219"/>
  <c r="AY391" i="219"/>
  <c r="AX391" i="219"/>
  <c r="AW391" i="219"/>
  <c r="AV391" i="219"/>
  <c r="AU391" i="219"/>
  <c r="BD390" i="219"/>
  <c r="AY390" i="219"/>
  <c r="AX390" i="219"/>
  <c r="AW390" i="219"/>
  <c r="AV390" i="219"/>
  <c r="AU390" i="219"/>
  <c r="BD389" i="219"/>
  <c r="AY389" i="219"/>
  <c r="AX389" i="219"/>
  <c r="AW389" i="219"/>
  <c r="AV389" i="219"/>
  <c r="AU389" i="219"/>
  <c r="BD388" i="219"/>
  <c r="AY388" i="219"/>
  <c r="AX388" i="219"/>
  <c r="AW388" i="219"/>
  <c r="AV388" i="219"/>
  <c r="AU388" i="219"/>
  <c r="BD387" i="219"/>
  <c r="AY387" i="219"/>
  <c r="AX387" i="219"/>
  <c r="AW387" i="219"/>
  <c r="AV387" i="219"/>
  <c r="AU387" i="219"/>
  <c r="BD386" i="219"/>
  <c r="AY386" i="219"/>
  <c r="AX386" i="219"/>
  <c r="AW386" i="219"/>
  <c r="AV386" i="219"/>
  <c r="AU386" i="219"/>
  <c r="BD385" i="219"/>
  <c r="AY385" i="219"/>
  <c r="AX385" i="219"/>
  <c r="AW385" i="219"/>
  <c r="AV385" i="219"/>
  <c r="AU385" i="219"/>
  <c r="BD384" i="219"/>
  <c r="AY384" i="219"/>
  <c r="AX384" i="219"/>
  <c r="AW384" i="219"/>
  <c r="AV384" i="219"/>
  <c r="AU384" i="219"/>
  <c r="BD383" i="219"/>
  <c r="AY383" i="219"/>
  <c r="AX383" i="219"/>
  <c r="AW383" i="219"/>
  <c r="AV383" i="219"/>
  <c r="AU383" i="219"/>
  <c r="BD382" i="219"/>
  <c r="AY382" i="219"/>
  <c r="AX382" i="219"/>
  <c r="AW382" i="219"/>
  <c r="AV382" i="219"/>
  <c r="AU382" i="219"/>
  <c r="BD381" i="219"/>
  <c r="AY381" i="219"/>
  <c r="AX381" i="219"/>
  <c r="AW381" i="219"/>
  <c r="AV381" i="219"/>
  <c r="AU381" i="219"/>
  <c r="BD380" i="219"/>
  <c r="AY380" i="219"/>
  <c r="AX380" i="219"/>
  <c r="AW380" i="219"/>
  <c r="AV380" i="219"/>
  <c r="AU380" i="219"/>
  <c r="BD379" i="219"/>
  <c r="AY379" i="219"/>
  <c r="AX379" i="219"/>
  <c r="AW379" i="219"/>
  <c r="AV379" i="219"/>
  <c r="AU379" i="219"/>
  <c r="BD378" i="219"/>
  <c r="AY378" i="219"/>
  <c r="AX378" i="219"/>
  <c r="AW378" i="219"/>
  <c r="AV378" i="219"/>
  <c r="AU378" i="219"/>
  <c r="BD377" i="219"/>
  <c r="AY377" i="219"/>
  <c r="AX377" i="219"/>
  <c r="AW377" i="219"/>
  <c r="AV377" i="219"/>
  <c r="AU377" i="219"/>
  <c r="BD376" i="219"/>
  <c r="AY376" i="219"/>
  <c r="AX376" i="219"/>
  <c r="AW376" i="219"/>
  <c r="AV376" i="219"/>
  <c r="AU376" i="219"/>
  <c r="BD375" i="219"/>
  <c r="AY375" i="219"/>
  <c r="AX375" i="219"/>
  <c r="AW375" i="219"/>
  <c r="AV375" i="219"/>
  <c r="AU375" i="219"/>
  <c r="BD374" i="219"/>
  <c r="AY374" i="219"/>
  <c r="AX374" i="219"/>
  <c r="AW374" i="219"/>
  <c r="AV374" i="219"/>
  <c r="AU374" i="219"/>
  <c r="BD373" i="219"/>
  <c r="AY373" i="219"/>
  <c r="AX373" i="219"/>
  <c r="AW373" i="219"/>
  <c r="AV373" i="219"/>
  <c r="AU373" i="219"/>
  <c r="BD372" i="219"/>
  <c r="AY372" i="219"/>
  <c r="AX372" i="219"/>
  <c r="AW372" i="219"/>
  <c r="AV372" i="219"/>
  <c r="AU372" i="219"/>
  <c r="BD371" i="219"/>
  <c r="AY371" i="219"/>
  <c r="AX371" i="219"/>
  <c r="AW371" i="219"/>
  <c r="AV371" i="219"/>
  <c r="AU371" i="219"/>
  <c r="BD370" i="219"/>
  <c r="AY370" i="219"/>
  <c r="AX370" i="219"/>
  <c r="AW370" i="219"/>
  <c r="AV370" i="219"/>
  <c r="AU370" i="219"/>
  <c r="BD369" i="219"/>
  <c r="AY369" i="219"/>
  <c r="AX369" i="219"/>
  <c r="AW369" i="219"/>
  <c r="AV369" i="219"/>
  <c r="AU369" i="219"/>
  <c r="BD368" i="219"/>
  <c r="AY368" i="219"/>
  <c r="AX368" i="219"/>
  <c r="AW368" i="219"/>
  <c r="AV368" i="219"/>
  <c r="AU368" i="219"/>
  <c r="BD367" i="219"/>
  <c r="AY367" i="219"/>
  <c r="AX367" i="219"/>
  <c r="AW367" i="219"/>
  <c r="AV367" i="219"/>
  <c r="AU367" i="219"/>
  <c r="BD366" i="219"/>
  <c r="AY366" i="219"/>
  <c r="AX366" i="219"/>
  <c r="AW366" i="219"/>
  <c r="AV366" i="219"/>
  <c r="AU366" i="219"/>
  <c r="BD365" i="219"/>
  <c r="AY365" i="219"/>
  <c r="AX365" i="219"/>
  <c r="AW365" i="219"/>
  <c r="AV365" i="219"/>
  <c r="AU365" i="219"/>
  <c r="BD364" i="219"/>
  <c r="AY364" i="219"/>
  <c r="AX364" i="219"/>
  <c r="AW364" i="219"/>
  <c r="AV364" i="219"/>
  <c r="AU364" i="219"/>
  <c r="BD363" i="219"/>
  <c r="AY363" i="219"/>
  <c r="AX363" i="219"/>
  <c r="AW363" i="219"/>
  <c r="AV363" i="219"/>
  <c r="AU363" i="219"/>
  <c r="BD362" i="219"/>
  <c r="AY362" i="219"/>
  <c r="AX362" i="219"/>
  <c r="AW362" i="219"/>
  <c r="AV362" i="219"/>
  <c r="AU362" i="219"/>
  <c r="BD361" i="219"/>
  <c r="AY361" i="219"/>
  <c r="AX361" i="219"/>
  <c r="AW361" i="219"/>
  <c r="AV361" i="219"/>
  <c r="AU361" i="219"/>
  <c r="BD360" i="219"/>
  <c r="AY360" i="219"/>
  <c r="AX360" i="219"/>
  <c r="AW360" i="219"/>
  <c r="AV360" i="219"/>
  <c r="AU360" i="219"/>
  <c r="BD359" i="219"/>
  <c r="AY359" i="219"/>
  <c r="AX359" i="219"/>
  <c r="AW359" i="219"/>
  <c r="AV359" i="219"/>
  <c r="AU359" i="219"/>
  <c r="BD358" i="219"/>
  <c r="AY358" i="219"/>
  <c r="AX358" i="219"/>
  <c r="AW358" i="219"/>
  <c r="AV358" i="219"/>
  <c r="AU358" i="219"/>
  <c r="BD357" i="219"/>
  <c r="AY357" i="219"/>
  <c r="AX357" i="219"/>
  <c r="AW357" i="219"/>
  <c r="AV357" i="219"/>
  <c r="AU357" i="219"/>
  <c r="BD356" i="219"/>
  <c r="AY356" i="219"/>
  <c r="AX356" i="219"/>
  <c r="AW356" i="219"/>
  <c r="AV356" i="219"/>
  <c r="AU356" i="219"/>
  <c r="BD355" i="219"/>
  <c r="AY355" i="219"/>
  <c r="AX355" i="219"/>
  <c r="AW355" i="219"/>
  <c r="AV355" i="219"/>
  <c r="AU355" i="219"/>
  <c r="BD354" i="219"/>
  <c r="AY354" i="219"/>
  <c r="AX354" i="219"/>
  <c r="AW354" i="219"/>
  <c r="AV354" i="219"/>
  <c r="AU354" i="219"/>
  <c r="BD353" i="219"/>
  <c r="AY353" i="219"/>
  <c r="AX353" i="219"/>
  <c r="AW353" i="219"/>
  <c r="AV353" i="219"/>
  <c r="AU353" i="219"/>
  <c r="BD352" i="219"/>
  <c r="AY352" i="219"/>
  <c r="AX352" i="219"/>
  <c r="AW352" i="219"/>
  <c r="AV352" i="219"/>
  <c r="AU352" i="219"/>
  <c r="BD351" i="219"/>
  <c r="AY351" i="219"/>
  <c r="AX351" i="219"/>
  <c r="AW351" i="219"/>
  <c r="AV351" i="219"/>
  <c r="AU351" i="219"/>
  <c r="BD350" i="219"/>
  <c r="AY350" i="219"/>
  <c r="AX350" i="219"/>
  <c r="AW350" i="219"/>
  <c r="AV350" i="219"/>
  <c r="AU350" i="219"/>
  <c r="BD349" i="219"/>
  <c r="AY349" i="219"/>
  <c r="AX349" i="219"/>
  <c r="AW349" i="219"/>
  <c r="AV349" i="219"/>
  <c r="AU349" i="219"/>
  <c r="BD348" i="219"/>
  <c r="AY348" i="219"/>
  <c r="AX348" i="219"/>
  <c r="AW348" i="219"/>
  <c r="AV348" i="219"/>
  <c r="AU348" i="219"/>
  <c r="BD347" i="219"/>
  <c r="AY347" i="219"/>
  <c r="AX347" i="219"/>
  <c r="AW347" i="219"/>
  <c r="AV347" i="219"/>
  <c r="AU347" i="219"/>
  <c r="BD346" i="219"/>
  <c r="AY346" i="219"/>
  <c r="AX346" i="219"/>
  <c r="AW346" i="219"/>
  <c r="AV346" i="219"/>
  <c r="AU346" i="219"/>
  <c r="BD345" i="219"/>
  <c r="AY345" i="219"/>
  <c r="AX345" i="219"/>
  <c r="AW345" i="219"/>
  <c r="AV345" i="219"/>
  <c r="AU345" i="219"/>
  <c r="BD344" i="219"/>
  <c r="AY344" i="219"/>
  <c r="AX344" i="219"/>
  <c r="AW344" i="219"/>
  <c r="AV344" i="219"/>
  <c r="AU344" i="219"/>
  <c r="BD343" i="219"/>
  <c r="AY343" i="219"/>
  <c r="AX343" i="219"/>
  <c r="AW343" i="219"/>
  <c r="AV343" i="219"/>
  <c r="AU343" i="219"/>
  <c r="BD342" i="219"/>
  <c r="AY342" i="219"/>
  <c r="AX342" i="219"/>
  <c r="AW342" i="219"/>
  <c r="AV342" i="219"/>
  <c r="AU342" i="219"/>
  <c r="BD341" i="219"/>
  <c r="AY341" i="219"/>
  <c r="AX341" i="219"/>
  <c r="AW341" i="219"/>
  <c r="AV341" i="219"/>
  <c r="AU341" i="219"/>
  <c r="BD340" i="219"/>
  <c r="AY340" i="219"/>
  <c r="AX340" i="219"/>
  <c r="AW340" i="219"/>
  <c r="AV340" i="219"/>
  <c r="AU340" i="219"/>
  <c r="BD339" i="219"/>
  <c r="AY339" i="219"/>
  <c r="AX339" i="219"/>
  <c r="AW339" i="219"/>
  <c r="AV339" i="219"/>
  <c r="AU339" i="219"/>
  <c r="BD338" i="219"/>
  <c r="AY338" i="219"/>
  <c r="AX338" i="219"/>
  <c r="AW338" i="219"/>
  <c r="AV338" i="219"/>
  <c r="AU338" i="219"/>
  <c r="BD337" i="219"/>
  <c r="AY337" i="219"/>
  <c r="AX337" i="219"/>
  <c r="AW337" i="219"/>
  <c r="AV337" i="219"/>
  <c r="AU337" i="219"/>
  <c r="BD336" i="219"/>
  <c r="AY336" i="219"/>
  <c r="AX336" i="219"/>
  <c r="AW336" i="219"/>
  <c r="AV336" i="219"/>
  <c r="AU336" i="219"/>
  <c r="BD335" i="219"/>
  <c r="AY335" i="219"/>
  <c r="AX335" i="219"/>
  <c r="AW335" i="219"/>
  <c r="AV335" i="219"/>
  <c r="AU335" i="219"/>
  <c r="BD334" i="219"/>
  <c r="AY334" i="219"/>
  <c r="AX334" i="219"/>
  <c r="AW334" i="219"/>
  <c r="AV334" i="219"/>
  <c r="AU334" i="219"/>
  <c r="BD333" i="219"/>
  <c r="AY333" i="219"/>
  <c r="AX333" i="219"/>
  <c r="AW333" i="219"/>
  <c r="AV333" i="219"/>
  <c r="AU333" i="219"/>
  <c r="BD332" i="219"/>
  <c r="AY332" i="219"/>
  <c r="AX332" i="219"/>
  <c r="AW332" i="219"/>
  <c r="AV332" i="219"/>
  <c r="AU332" i="219"/>
  <c r="BD331" i="219"/>
  <c r="AY331" i="219"/>
  <c r="AX331" i="219"/>
  <c r="AW331" i="219"/>
  <c r="AV331" i="219"/>
  <c r="AU331" i="219"/>
  <c r="BD330" i="219"/>
  <c r="AY330" i="219"/>
  <c r="AX330" i="219"/>
  <c r="AW330" i="219"/>
  <c r="AV330" i="219"/>
  <c r="AU330" i="219"/>
  <c r="BD329" i="219"/>
  <c r="AY329" i="219"/>
  <c r="AX329" i="219"/>
  <c r="AW329" i="219"/>
  <c r="AV329" i="219"/>
  <c r="AU329" i="219"/>
  <c r="BD328" i="219"/>
  <c r="AY328" i="219"/>
  <c r="AX328" i="219"/>
  <c r="AW328" i="219"/>
  <c r="AV328" i="219"/>
  <c r="AU328" i="219"/>
  <c r="BD327" i="219"/>
  <c r="AY327" i="219"/>
  <c r="AX327" i="219"/>
  <c r="AW327" i="219"/>
  <c r="AV327" i="219"/>
  <c r="AU327" i="219"/>
  <c r="BD326" i="219"/>
  <c r="AY326" i="219"/>
  <c r="AX326" i="219"/>
  <c r="AW326" i="219"/>
  <c r="AV326" i="219"/>
  <c r="AU326" i="219"/>
  <c r="BD325" i="219"/>
  <c r="AY325" i="219"/>
  <c r="AX325" i="219"/>
  <c r="AW325" i="219"/>
  <c r="AV325" i="219"/>
  <c r="AU325" i="219"/>
  <c r="BD324" i="219"/>
  <c r="AY324" i="219"/>
  <c r="AX324" i="219"/>
  <c r="AW324" i="219"/>
  <c r="AV324" i="219"/>
  <c r="AU324" i="219"/>
  <c r="BD323" i="219"/>
  <c r="AY323" i="219"/>
  <c r="AX323" i="219"/>
  <c r="AW323" i="219"/>
  <c r="AV323" i="219"/>
  <c r="AU323" i="219"/>
  <c r="BD322" i="219"/>
  <c r="AY322" i="219"/>
  <c r="AX322" i="219"/>
  <c r="AW322" i="219"/>
  <c r="AV322" i="219"/>
  <c r="AU322" i="219"/>
  <c r="BD321" i="219"/>
  <c r="AY321" i="219"/>
  <c r="AX321" i="219"/>
  <c r="AW321" i="219"/>
  <c r="AV321" i="219"/>
  <c r="AU321" i="219"/>
  <c r="BD320" i="219"/>
  <c r="AY320" i="219"/>
  <c r="AX320" i="219"/>
  <c r="AW320" i="219"/>
  <c r="AV320" i="219"/>
  <c r="AU320" i="219"/>
  <c r="BD319" i="219"/>
  <c r="AY319" i="219"/>
  <c r="AX319" i="219"/>
  <c r="AW319" i="219"/>
  <c r="AV319" i="219"/>
  <c r="AU319" i="219"/>
  <c r="BD318" i="219"/>
  <c r="AY318" i="219"/>
  <c r="AX318" i="219"/>
  <c r="AW318" i="219"/>
  <c r="AV318" i="219"/>
  <c r="AU318" i="219"/>
  <c r="BD317" i="219"/>
  <c r="AY317" i="219"/>
  <c r="AX317" i="219"/>
  <c r="AW317" i="219"/>
  <c r="AV317" i="219"/>
  <c r="AU317" i="219"/>
  <c r="BD316" i="219"/>
  <c r="AY316" i="219"/>
  <c r="AX316" i="219"/>
  <c r="AW316" i="219"/>
  <c r="AV316" i="219"/>
  <c r="AU316" i="219"/>
  <c r="BD315" i="219"/>
  <c r="AY315" i="219"/>
  <c r="AX315" i="219"/>
  <c r="AW315" i="219"/>
  <c r="AV315" i="219"/>
  <c r="AU315" i="219"/>
  <c r="BD314" i="219"/>
  <c r="AY314" i="219"/>
  <c r="AX314" i="219"/>
  <c r="AW314" i="219"/>
  <c r="AV314" i="219"/>
  <c r="AU314" i="219"/>
  <c r="BD313" i="219"/>
  <c r="AY313" i="219"/>
  <c r="AX313" i="219"/>
  <c r="AW313" i="219"/>
  <c r="AV313" i="219"/>
  <c r="AU313" i="219"/>
  <c r="BD312" i="219"/>
  <c r="AY312" i="219"/>
  <c r="AX312" i="219"/>
  <c r="AW312" i="219"/>
  <c r="AV312" i="219"/>
  <c r="AU312" i="219"/>
  <c r="BD311" i="219"/>
  <c r="AY311" i="219"/>
  <c r="AX311" i="219"/>
  <c r="AW311" i="219"/>
  <c r="AV311" i="219"/>
  <c r="AU311" i="219"/>
  <c r="BD310" i="219"/>
  <c r="AY310" i="219"/>
  <c r="AX310" i="219"/>
  <c r="AW310" i="219"/>
  <c r="AV310" i="219"/>
  <c r="AU310" i="219"/>
  <c r="BD309" i="219"/>
  <c r="AY309" i="219"/>
  <c r="AX309" i="219"/>
  <c r="AW309" i="219"/>
  <c r="AV309" i="219"/>
  <c r="AU309" i="219"/>
  <c r="BD308" i="219"/>
  <c r="AY308" i="219"/>
  <c r="AX308" i="219"/>
  <c r="AW308" i="219"/>
  <c r="AV308" i="219"/>
  <c r="AU308" i="219"/>
  <c r="BD307" i="219"/>
  <c r="AY307" i="219"/>
  <c r="AX307" i="219"/>
  <c r="AW307" i="219"/>
  <c r="AV307" i="219"/>
  <c r="AU307" i="219"/>
  <c r="BD306" i="219"/>
  <c r="AY306" i="219"/>
  <c r="AX306" i="219"/>
  <c r="AW306" i="219"/>
  <c r="AV306" i="219"/>
  <c r="AU306" i="219"/>
  <c r="BD305" i="219"/>
  <c r="AY305" i="219"/>
  <c r="AX305" i="219"/>
  <c r="AW305" i="219"/>
  <c r="AV305" i="219"/>
  <c r="AU305" i="219"/>
  <c r="BD304" i="219"/>
  <c r="AY304" i="219"/>
  <c r="AX304" i="219"/>
  <c r="AW304" i="219"/>
  <c r="AV304" i="219"/>
  <c r="AU304" i="219"/>
  <c r="BD303" i="219"/>
  <c r="AY303" i="219"/>
  <c r="AX303" i="219"/>
  <c r="AW303" i="219"/>
  <c r="AV303" i="219"/>
  <c r="AU303" i="219"/>
  <c r="BD302" i="219"/>
  <c r="AY302" i="219"/>
  <c r="AX302" i="219"/>
  <c r="AW302" i="219"/>
  <c r="AV302" i="219"/>
  <c r="AU302" i="219"/>
  <c r="BD301" i="219"/>
  <c r="AY301" i="219"/>
  <c r="AX301" i="219"/>
  <c r="AW301" i="219"/>
  <c r="AV301" i="219"/>
  <c r="AU301" i="219"/>
  <c r="BD300" i="219"/>
  <c r="AY300" i="219"/>
  <c r="AX300" i="219"/>
  <c r="AW300" i="219"/>
  <c r="AV300" i="219"/>
  <c r="AU300" i="219"/>
  <c r="BD299" i="219"/>
  <c r="AY299" i="219"/>
  <c r="AX299" i="219"/>
  <c r="AW299" i="219"/>
  <c r="AV299" i="219"/>
  <c r="AU299" i="219"/>
  <c r="BD298" i="219"/>
  <c r="AY298" i="219"/>
  <c r="AX298" i="219"/>
  <c r="AW298" i="219"/>
  <c r="AV298" i="219"/>
  <c r="AU298" i="219"/>
  <c r="BD297" i="219"/>
  <c r="AY297" i="219"/>
  <c r="AX297" i="219"/>
  <c r="AW297" i="219"/>
  <c r="AV297" i="219"/>
  <c r="AU297" i="219"/>
  <c r="BD296" i="219"/>
  <c r="AY296" i="219"/>
  <c r="AX296" i="219"/>
  <c r="AW296" i="219"/>
  <c r="AV296" i="219"/>
  <c r="AU296" i="219"/>
  <c r="BD295" i="219"/>
  <c r="AY295" i="219"/>
  <c r="AX295" i="219"/>
  <c r="AW295" i="219"/>
  <c r="AV295" i="219"/>
  <c r="AU295" i="219"/>
  <c r="BD294" i="219"/>
  <c r="AY294" i="219"/>
  <c r="AX294" i="219"/>
  <c r="AW294" i="219"/>
  <c r="AV294" i="219"/>
  <c r="AU294" i="219"/>
  <c r="BD293" i="219"/>
  <c r="AY293" i="219"/>
  <c r="AX293" i="219"/>
  <c r="AW293" i="219"/>
  <c r="AV293" i="219"/>
  <c r="AU293" i="219"/>
  <c r="BD292" i="219"/>
  <c r="AY292" i="219"/>
  <c r="AX292" i="219"/>
  <c r="AW292" i="219"/>
  <c r="AV292" i="219"/>
  <c r="AU292" i="219"/>
  <c r="BD291" i="219"/>
  <c r="AY291" i="219"/>
  <c r="AX291" i="219"/>
  <c r="AW291" i="219"/>
  <c r="AV291" i="219"/>
  <c r="AU291" i="219"/>
  <c r="BD290" i="219"/>
  <c r="AY290" i="219"/>
  <c r="AX290" i="219"/>
  <c r="AW290" i="219"/>
  <c r="AV290" i="219"/>
  <c r="AU290" i="219"/>
  <c r="BD289" i="219"/>
  <c r="AY289" i="219"/>
  <c r="AX289" i="219"/>
  <c r="AW289" i="219"/>
  <c r="AV289" i="219"/>
  <c r="AU289" i="219"/>
  <c r="BD288" i="219"/>
  <c r="AY288" i="219"/>
  <c r="AX288" i="219"/>
  <c r="AW288" i="219"/>
  <c r="AV288" i="219"/>
  <c r="AU288" i="219"/>
  <c r="BD287" i="219"/>
  <c r="AY287" i="219"/>
  <c r="AX287" i="219"/>
  <c r="AW287" i="219"/>
  <c r="AV287" i="219"/>
  <c r="AU287" i="219"/>
  <c r="BD286" i="219"/>
  <c r="AY286" i="219"/>
  <c r="AX286" i="219"/>
  <c r="AW286" i="219"/>
  <c r="AV286" i="219"/>
  <c r="AU286" i="219"/>
  <c r="BD285" i="219"/>
  <c r="AY285" i="219"/>
  <c r="AX285" i="219"/>
  <c r="AW285" i="219"/>
  <c r="AV285" i="219"/>
  <c r="AU285" i="219"/>
  <c r="BD284" i="219"/>
  <c r="AY284" i="219"/>
  <c r="AX284" i="219"/>
  <c r="AW284" i="219"/>
  <c r="AV284" i="219"/>
  <c r="AU284" i="219"/>
  <c r="BD283" i="219"/>
  <c r="AY283" i="219"/>
  <c r="AX283" i="219"/>
  <c r="AW283" i="219"/>
  <c r="AV283" i="219"/>
  <c r="AU283" i="219"/>
  <c r="BD282" i="219"/>
  <c r="AY282" i="219"/>
  <c r="AX282" i="219"/>
  <c r="AW282" i="219"/>
  <c r="AV282" i="219"/>
  <c r="AU282" i="219"/>
  <c r="BD281" i="219"/>
  <c r="AY281" i="219"/>
  <c r="AX281" i="219"/>
  <c r="AW281" i="219"/>
  <c r="AV281" i="219"/>
  <c r="AU281" i="219"/>
  <c r="BD280" i="219"/>
  <c r="AY280" i="219"/>
  <c r="AX280" i="219"/>
  <c r="AW280" i="219"/>
  <c r="AV280" i="219"/>
  <c r="AU280" i="219"/>
  <c r="BD279" i="219"/>
  <c r="AY279" i="219"/>
  <c r="AX279" i="219"/>
  <c r="AW279" i="219"/>
  <c r="AV279" i="219"/>
  <c r="AU279" i="219"/>
  <c r="BD278" i="219"/>
  <c r="AY278" i="219"/>
  <c r="AX278" i="219"/>
  <c r="AW278" i="219"/>
  <c r="AV278" i="219"/>
  <c r="AU278" i="219"/>
  <c r="BD277" i="219"/>
  <c r="AY277" i="219"/>
  <c r="AX277" i="219"/>
  <c r="AW277" i="219"/>
  <c r="AV277" i="219"/>
  <c r="AU277" i="219"/>
  <c r="BD276" i="219"/>
  <c r="AY276" i="219"/>
  <c r="AX276" i="219"/>
  <c r="AW276" i="219"/>
  <c r="AV276" i="219"/>
  <c r="AU276" i="219"/>
  <c r="BD275" i="219"/>
  <c r="AY275" i="219"/>
  <c r="AX275" i="219"/>
  <c r="AW275" i="219"/>
  <c r="AV275" i="219"/>
  <c r="AU275" i="219"/>
  <c r="BD274" i="219"/>
  <c r="AY274" i="219"/>
  <c r="AX274" i="219"/>
  <c r="AW274" i="219"/>
  <c r="AV274" i="219"/>
  <c r="AU274" i="219"/>
  <c r="BD273" i="219"/>
  <c r="AY273" i="219"/>
  <c r="AX273" i="219"/>
  <c r="AW273" i="219"/>
  <c r="AV273" i="219"/>
  <c r="AU273" i="219"/>
  <c r="BD272" i="219"/>
  <c r="AY272" i="219"/>
  <c r="AX272" i="219"/>
  <c r="AW272" i="219"/>
  <c r="AV272" i="219"/>
  <c r="AU272" i="219"/>
  <c r="BD271" i="219"/>
  <c r="AY271" i="219"/>
  <c r="AX271" i="219"/>
  <c r="AW271" i="219"/>
  <c r="AV271" i="219"/>
  <c r="AU271" i="219"/>
  <c r="BD270" i="219"/>
  <c r="AY270" i="219"/>
  <c r="AX270" i="219"/>
  <c r="AW270" i="219"/>
  <c r="AV270" i="219"/>
  <c r="AU270" i="219"/>
  <c r="BD269" i="219"/>
  <c r="AY269" i="219"/>
  <c r="AX269" i="219"/>
  <c r="AW269" i="219"/>
  <c r="AV269" i="219"/>
  <c r="AU269" i="219"/>
  <c r="BD268" i="219"/>
  <c r="AY268" i="219"/>
  <c r="AX268" i="219"/>
  <c r="AW268" i="219"/>
  <c r="AV268" i="219"/>
  <c r="AU268" i="219"/>
  <c r="BD267" i="219"/>
  <c r="AY267" i="219"/>
  <c r="AX267" i="219"/>
  <c r="AW267" i="219"/>
  <c r="AV267" i="219"/>
  <c r="AU267" i="219"/>
  <c r="BD266" i="219"/>
  <c r="AY266" i="219"/>
  <c r="AX266" i="219"/>
  <c r="AW266" i="219"/>
  <c r="AV266" i="219"/>
  <c r="AU266" i="219"/>
  <c r="BD265" i="219"/>
  <c r="AY265" i="219"/>
  <c r="AX265" i="219"/>
  <c r="AW265" i="219"/>
  <c r="AV265" i="219"/>
  <c r="AU265" i="219"/>
  <c r="BD264" i="219"/>
  <c r="AY264" i="219"/>
  <c r="AX264" i="219"/>
  <c r="AW264" i="219"/>
  <c r="AV264" i="219"/>
  <c r="AU264" i="219"/>
  <c r="BD263" i="219"/>
  <c r="AY263" i="219"/>
  <c r="AX263" i="219"/>
  <c r="AW263" i="219"/>
  <c r="AV263" i="219"/>
  <c r="AU263" i="219"/>
  <c r="BD262" i="219"/>
  <c r="AY262" i="219"/>
  <c r="AX262" i="219"/>
  <c r="AW262" i="219"/>
  <c r="AV262" i="219"/>
  <c r="AU262" i="219"/>
  <c r="BD261" i="219"/>
  <c r="AY261" i="219"/>
  <c r="AX261" i="219"/>
  <c r="AW261" i="219"/>
  <c r="AV261" i="219"/>
  <c r="AU261" i="219"/>
  <c r="BD260" i="219"/>
  <c r="AY260" i="219"/>
  <c r="AX260" i="219"/>
  <c r="AW260" i="219"/>
  <c r="AV260" i="219"/>
  <c r="AU260" i="219"/>
  <c r="BD259" i="219"/>
  <c r="AY259" i="219"/>
  <c r="AX259" i="219"/>
  <c r="AW259" i="219"/>
  <c r="AV259" i="219"/>
  <c r="AU259" i="219"/>
  <c r="BD258" i="219"/>
  <c r="AY258" i="219"/>
  <c r="AX258" i="219"/>
  <c r="AW258" i="219"/>
  <c r="AV258" i="219"/>
  <c r="AU258" i="219"/>
  <c r="BD257" i="219"/>
  <c r="AY257" i="219"/>
  <c r="AX257" i="219"/>
  <c r="AW257" i="219"/>
  <c r="AV257" i="219"/>
  <c r="AU257" i="219"/>
  <c r="BD256" i="219"/>
  <c r="AY256" i="219"/>
  <c r="AX256" i="219"/>
  <c r="AW256" i="219"/>
  <c r="AV256" i="219"/>
  <c r="AU256" i="219"/>
  <c r="BD255" i="219"/>
  <c r="AY255" i="219"/>
  <c r="AX255" i="219"/>
  <c r="AW255" i="219"/>
  <c r="AV255" i="219"/>
  <c r="AU255" i="219"/>
  <c r="BD254" i="219"/>
  <c r="AY254" i="219"/>
  <c r="AX254" i="219"/>
  <c r="AW254" i="219"/>
  <c r="AV254" i="219"/>
  <c r="AU254" i="219"/>
  <c r="BD253" i="219"/>
  <c r="AY253" i="219"/>
  <c r="AX253" i="219"/>
  <c r="AW253" i="219"/>
  <c r="AV253" i="219"/>
  <c r="AU253" i="219"/>
  <c r="BD252" i="219"/>
  <c r="AY252" i="219"/>
  <c r="AX252" i="219"/>
  <c r="AW252" i="219"/>
  <c r="AV252" i="219"/>
  <c r="AU252" i="219"/>
  <c r="BD251" i="219"/>
  <c r="AY251" i="219"/>
  <c r="AX251" i="219"/>
  <c r="AW251" i="219"/>
  <c r="AV251" i="219"/>
  <c r="AU251" i="219"/>
  <c r="BD250" i="219"/>
  <c r="AY250" i="219"/>
  <c r="AX250" i="219"/>
  <c r="AW250" i="219"/>
  <c r="AV250" i="219"/>
  <c r="AU250" i="219"/>
  <c r="BD249" i="219"/>
  <c r="AY249" i="219"/>
  <c r="AX249" i="219"/>
  <c r="AW249" i="219"/>
  <c r="AV249" i="219"/>
  <c r="AU249" i="219"/>
  <c r="BD248" i="219"/>
  <c r="AY248" i="219"/>
  <c r="AX248" i="219"/>
  <c r="AW248" i="219"/>
  <c r="AV248" i="219"/>
  <c r="AU248" i="219"/>
  <c r="BD247" i="219"/>
  <c r="AY247" i="219"/>
  <c r="AX247" i="219"/>
  <c r="AW247" i="219"/>
  <c r="AV247" i="219"/>
  <c r="AU247" i="219"/>
  <c r="BD246" i="219"/>
  <c r="AY246" i="219"/>
  <c r="AX246" i="219"/>
  <c r="AW246" i="219"/>
  <c r="AV246" i="219"/>
  <c r="AU246" i="219"/>
  <c r="BD245" i="219"/>
  <c r="AY245" i="219"/>
  <c r="AX245" i="219"/>
  <c r="AW245" i="219"/>
  <c r="AV245" i="219"/>
  <c r="AU245" i="219"/>
  <c r="BD244" i="219"/>
  <c r="AY244" i="219"/>
  <c r="AX244" i="219"/>
  <c r="AW244" i="219"/>
  <c r="AV244" i="219"/>
  <c r="AU244" i="219"/>
  <c r="BD243" i="219"/>
  <c r="AY243" i="219"/>
  <c r="AX243" i="219"/>
  <c r="AW243" i="219"/>
  <c r="AV243" i="219"/>
  <c r="AU243" i="219"/>
  <c r="BD242" i="219"/>
  <c r="AY242" i="219"/>
  <c r="AX242" i="219"/>
  <c r="AW242" i="219"/>
  <c r="AV242" i="219"/>
  <c r="AU242" i="219"/>
  <c r="BD241" i="219"/>
  <c r="AY241" i="219"/>
  <c r="AX241" i="219"/>
  <c r="AW241" i="219"/>
  <c r="AV241" i="219"/>
  <c r="AU241" i="219"/>
  <c r="BD240" i="219"/>
  <c r="AY240" i="219"/>
  <c r="AX240" i="219"/>
  <c r="AW240" i="219"/>
  <c r="AV240" i="219"/>
  <c r="AU240" i="219"/>
  <c r="BD239" i="219"/>
  <c r="AY239" i="219"/>
  <c r="AX239" i="219"/>
  <c r="AW239" i="219"/>
  <c r="AV239" i="219"/>
  <c r="AU239" i="219"/>
  <c r="BD238" i="219"/>
  <c r="AY238" i="219"/>
  <c r="AX238" i="219"/>
  <c r="AW238" i="219"/>
  <c r="AV238" i="219"/>
  <c r="AU238" i="219"/>
  <c r="BD237" i="219"/>
  <c r="AY237" i="219"/>
  <c r="AX237" i="219"/>
  <c r="AW237" i="219"/>
  <c r="AV237" i="219"/>
  <c r="AU237" i="219"/>
  <c r="BD236" i="219"/>
  <c r="AY236" i="219"/>
  <c r="AX236" i="219"/>
  <c r="AW236" i="219"/>
  <c r="AV236" i="219"/>
  <c r="AU236" i="219"/>
  <c r="BD235" i="219"/>
  <c r="AY235" i="219"/>
  <c r="AX235" i="219"/>
  <c r="AW235" i="219"/>
  <c r="AV235" i="219"/>
  <c r="AU235" i="219"/>
  <c r="BD234" i="219"/>
  <c r="AY234" i="219"/>
  <c r="AX234" i="219"/>
  <c r="AW234" i="219"/>
  <c r="AV234" i="219"/>
  <c r="AU234" i="219"/>
  <c r="BD233" i="219"/>
  <c r="AY233" i="219"/>
  <c r="AX233" i="219"/>
  <c r="AW233" i="219"/>
  <c r="AV233" i="219"/>
  <c r="AU233" i="219"/>
  <c r="BD232" i="219"/>
  <c r="AY232" i="219"/>
  <c r="AX232" i="219"/>
  <c r="AW232" i="219"/>
  <c r="AV232" i="219"/>
  <c r="AU232" i="219"/>
  <c r="BD231" i="219"/>
  <c r="AY231" i="219"/>
  <c r="AX231" i="219"/>
  <c r="AW231" i="219"/>
  <c r="AV231" i="219"/>
  <c r="AU231" i="219"/>
  <c r="BD230" i="219"/>
  <c r="AY230" i="219"/>
  <c r="AX230" i="219"/>
  <c r="AW230" i="219"/>
  <c r="AV230" i="219"/>
  <c r="AU230" i="219"/>
  <c r="BD229" i="219"/>
  <c r="AY229" i="219"/>
  <c r="AX229" i="219"/>
  <c r="AW229" i="219"/>
  <c r="AV229" i="219"/>
  <c r="AU229" i="219"/>
  <c r="BD228" i="219"/>
  <c r="AY228" i="219"/>
  <c r="AX228" i="219"/>
  <c r="AW228" i="219"/>
  <c r="AV228" i="219"/>
  <c r="AU228" i="219"/>
  <c r="BD227" i="219"/>
  <c r="AY227" i="219"/>
  <c r="AX227" i="219"/>
  <c r="AW227" i="219"/>
  <c r="AV227" i="219"/>
  <c r="AU227" i="219"/>
  <c r="BD226" i="219"/>
  <c r="AY226" i="219"/>
  <c r="AX226" i="219"/>
  <c r="AW226" i="219"/>
  <c r="AV226" i="219"/>
  <c r="AU226" i="219"/>
  <c r="BD225" i="219"/>
  <c r="AY225" i="219"/>
  <c r="AX225" i="219"/>
  <c r="AW225" i="219"/>
  <c r="AV225" i="219"/>
  <c r="AU225" i="219"/>
  <c r="BD224" i="219"/>
  <c r="AY224" i="219"/>
  <c r="AX224" i="219"/>
  <c r="AW224" i="219"/>
  <c r="AV224" i="219"/>
  <c r="AU224" i="219"/>
  <c r="BD223" i="219"/>
  <c r="AY223" i="219"/>
  <c r="AX223" i="219"/>
  <c r="AW223" i="219"/>
  <c r="AV223" i="219"/>
  <c r="AU223" i="219"/>
  <c r="BD222" i="219"/>
  <c r="AY222" i="219"/>
  <c r="AX222" i="219"/>
  <c r="AW222" i="219"/>
  <c r="AV222" i="219"/>
  <c r="AU222" i="219"/>
  <c r="BD221" i="219"/>
  <c r="AY221" i="219"/>
  <c r="AX221" i="219"/>
  <c r="AW221" i="219"/>
  <c r="AV221" i="219"/>
  <c r="AU221" i="219"/>
  <c r="BD220" i="219"/>
  <c r="AY220" i="219"/>
  <c r="AX220" i="219"/>
  <c r="AW220" i="219"/>
  <c r="AV220" i="219"/>
  <c r="AU220" i="219"/>
  <c r="BD219" i="219"/>
  <c r="AY219" i="219"/>
  <c r="AX219" i="219"/>
  <c r="AW219" i="219"/>
  <c r="AV219" i="219"/>
  <c r="AU219" i="219"/>
  <c r="BD218" i="219"/>
  <c r="AY218" i="219"/>
  <c r="AX218" i="219"/>
  <c r="AW218" i="219"/>
  <c r="AV218" i="219"/>
  <c r="AU218" i="219"/>
  <c r="BD217" i="219"/>
  <c r="AY217" i="219"/>
  <c r="AX217" i="219"/>
  <c r="AW217" i="219"/>
  <c r="AV217" i="219"/>
  <c r="AU217" i="219"/>
  <c r="BD216" i="219"/>
  <c r="AY216" i="219"/>
  <c r="AX216" i="219"/>
  <c r="AW216" i="219"/>
  <c r="AV216" i="219"/>
  <c r="AU216" i="219"/>
  <c r="BD215" i="219"/>
  <c r="AY215" i="219"/>
  <c r="AX215" i="219"/>
  <c r="AW215" i="219"/>
  <c r="AV215" i="219"/>
  <c r="AU215" i="219"/>
  <c r="BD214" i="219"/>
  <c r="AY214" i="219"/>
  <c r="AX214" i="219"/>
  <c r="AW214" i="219"/>
  <c r="AV214" i="219"/>
  <c r="AU214" i="219"/>
  <c r="BD213" i="219"/>
  <c r="AY213" i="219"/>
  <c r="AX213" i="219"/>
  <c r="AW213" i="219"/>
  <c r="AV213" i="219"/>
  <c r="AU213" i="219"/>
  <c r="BD212" i="219"/>
  <c r="AY212" i="219"/>
  <c r="AX212" i="219"/>
  <c r="AW212" i="219"/>
  <c r="AV212" i="219"/>
  <c r="AU212" i="219"/>
  <c r="BD211" i="219"/>
  <c r="AY211" i="219"/>
  <c r="AX211" i="219"/>
  <c r="AW211" i="219"/>
  <c r="AV211" i="219"/>
  <c r="AU211" i="219"/>
  <c r="BD210" i="219"/>
  <c r="AY210" i="219"/>
  <c r="AX210" i="219"/>
  <c r="AW210" i="219"/>
  <c r="AV210" i="219"/>
  <c r="AU210" i="219"/>
  <c r="BD209" i="219"/>
  <c r="AY209" i="219"/>
  <c r="AX209" i="219"/>
  <c r="AW209" i="219"/>
  <c r="AV209" i="219"/>
  <c r="AU209" i="219"/>
  <c r="BD208" i="219"/>
  <c r="AY208" i="219"/>
  <c r="AX208" i="219"/>
  <c r="AW208" i="219"/>
  <c r="AV208" i="219"/>
  <c r="AU208" i="219"/>
  <c r="BD207" i="219"/>
  <c r="AY207" i="219"/>
  <c r="AX207" i="219"/>
  <c r="AW207" i="219"/>
  <c r="AV207" i="219"/>
  <c r="AU207" i="219"/>
  <c r="BD206" i="219"/>
  <c r="AY206" i="219"/>
  <c r="AX206" i="219"/>
  <c r="AW206" i="219"/>
  <c r="AV206" i="219"/>
  <c r="AU206" i="219"/>
  <c r="BD205" i="219"/>
  <c r="AY205" i="219"/>
  <c r="AX205" i="219"/>
  <c r="AW205" i="219"/>
  <c r="AV205" i="219"/>
  <c r="AU205" i="219"/>
  <c r="BD204" i="219"/>
  <c r="AY204" i="219"/>
  <c r="AX204" i="219"/>
  <c r="AW204" i="219"/>
  <c r="AV204" i="219"/>
  <c r="AU204" i="219"/>
  <c r="BD203" i="219"/>
  <c r="AY203" i="219"/>
  <c r="AX203" i="219"/>
  <c r="AW203" i="219"/>
  <c r="AV203" i="219"/>
  <c r="AU203" i="219"/>
  <c r="BD202" i="219"/>
  <c r="AY202" i="219"/>
  <c r="AX202" i="219"/>
  <c r="AW202" i="219"/>
  <c r="AV202" i="219"/>
  <c r="AU202" i="219"/>
  <c r="BD201" i="219"/>
  <c r="AY201" i="219"/>
  <c r="AX201" i="219"/>
  <c r="AW201" i="219"/>
  <c r="AV201" i="219"/>
  <c r="AU201" i="219"/>
  <c r="BD200" i="219"/>
  <c r="AY200" i="219"/>
  <c r="AX200" i="219"/>
  <c r="AW200" i="219"/>
  <c r="AV200" i="219"/>
  <c r="AU200" i="219"/>
  <c r="BD199" i="219"/>
  <c r="AY199" i="219"/>
  <c r="AX199" i="219"/>
  <c r="AW199" i="219"/>
  <c r="AV199" i="219"/>
  <c r="AU199" i="219"/>
  <c r="BD198" i="219"/>
  <c r="AY198" i="219"/>
  <c r="AX198" i="219"/>
  <c r="AW198" i="219"/>
  <c r="AV198" i="219"/>
  <c r="AU198" i="219"/>
  <c r="BD197" i="219"/>
  <c r="AY197" i="219"/>
  <c r="AX197" i="219"/>
  <c r="AW197" i="219"/>
  <c r="AV197" i="219"/>
  <c r="AU197" i="219"/>
  <c r="BD196" i="219"/>
  <c r="AY196" i="219"/>
  <c r="AX196" i="219"/>
  <c r="AW196" i="219"/>
  <c r="AV196" i="219"/>
  <c r="AU196" i="219"/>
  <c r="BD195" i="219"/>
  <c r="AY195" i="219"/>
  <c r="AX195" i="219"/>
  <c r="AW195" i="219"/>
  <c r="AV195" i="219"/>
  <c r="AU195" i="219"/>
  <c r="BD194" i="219"/>
  <c r="AY194" i="219"/>
  <c r="AX194" i="219"/>
  <c r="AW194" i="219"/>
  <c r="AV194" i="219"/>
  <c r="AU194" i="219"/>
  <c r="BD193" i="219"/>
  <c r="AY193" i="219"/>
  <c r="AX193" i="219"/>
  <c r="AW193" i="219"/>
  <c r="AV193" i="219"/>
  <c r="AU193" i="219"/>
  <c r="BD192" i="219"/>
  <c r="AY192" i="219"/>
  <c r="AX192" i="219"/>
  <c r="AW192" i="219"/>
  <c r="AV192" i="219"/>
  <c r="AU192" i="219"/>
  <c r="BD191" i="219"/>
  <c r="AY191" i="219"/>
  <c r="AX191" i="219"/>
  <c r="AW191" i="219"/>
  <c r="AV191" i="219"/>
  <c r="AU191" i="219"/>
  <c r="BD190" i="219"/>
  <c r="AY190" i="219"/>
  <c r="AX190" i="219"/>
  <c r="AW190" i="219"/>
  <c r="AV190" i="219"/>
  <c r="AU190" i="219"/>
  <c r="BD189" i="219"/>
  <c r="AY189" i="219"/>
  <c r="AX189" i="219"/>
  <c r="AW189" i="219"/>
  <c r="AV189" i="219"/>
  <c r="AU189" i="219"/>
  <c r="BD188" i="219"/>
  <c r="AY188" i="219"/>
  <c r="AX188" i="219"/>
  <c r="AW188" i="219"/>
  <c r="AV188" i="219"/>
  <c r="AU188" i="219"/>
  <c r="BD187" i="219"/>
  <c r="AY187" i="219"/>
  <c r="AX187" i="219"/>
  <c r="AW187" i="219"/>
  <c r="AV187" i="219"/>
  <c r="AU187" i="219"/>
  <c r="BD186" i="219"/>
  <c r="AY186" i="219"/>
  <c r="AX186" i="219"/>
  <c r="AW186" i="219"/>
  <c r="AV186" i="219"/>
  <c r="AU186" i="219"/>
  <c r="BD185" i="219"/>
  <c r="AY185" i="219"/>
  <c r="AX185" i="219"/>
  <c r="AW185" i="219"/>
  <c r="AV185" i="219"/>
  <c r="AU185" i="219"/>
  <c r="BD184" i="219"/>
  <c r="AY184" i="219"/>
  <c r="AX184" i="219"/>
  <c r="AW184" i="219"/>
  <c r="AV184" i="219"/>
  <c r="AU184" i="219"/>
  <c r="BD183" i="219"/>
  <c r="AY183" i="219"/>
  <c r="AX183" i="219"/>
  <c r="AW183" i="219"/>
  <c r="AV183" i="219"/>
  <c r="AU183" i="219"/>
  <c r="BD182" i="219"/>
  <c r="AY182" i="219"/>
  <c r="AX182" i="219"/>
  <c r="AW182" i="219"/>
  <c r="AV182" i="219"/>
  <c r="AU182" i="219"/>
  <c r="BD181" i="219"/>
  <c r="AY181" i="219"/>
  <c r="AX181" i="219"/>
  <c r="AW181" i="219"/>
  <c r="AV181" i="219"/>
  <c r="AU181" i="219"/>
  <c r="BD180" i="219"/>
  <c r="AY180" i="219"/>
  <c r="AX180" i="219"/>
  <c r="AW180" i="219"/>
  <c r="AV180" i="219"/>
  <c r="AU180" i="219"/>
  <c r="BD179" i="219"/>
  <c r="AY179" i="219"/>
  <c r="AX179" i="219"/>
  <c r="AW179" i="219"/>
  <c r="AV179" i="219"/>
  <c r="AU179" i="219"/>
  <c r="BD178" i="219"/>
  <c r="AY178" i="219"/>
  <c r="AX178" i="219"/>
  <c r="AW178" i="219"/>
  <c r="AV178" i="219"/>
  <c r="AU178" i="219"/>
  <c r="BD177" i="219"/>
  <c r="AY177" i="219"/>
  <c r="AX177" i="219"/>
  <c r="AW177" i="219"/>
  <c r="AV177" i="219"/>
  <c r="AU177" i="219"/>
  <c r="BD176" i="219"/>
  <c r="AY176" i="219"/>
  <c r="AX176" i="219"/>
  <c r="AW176" i="219"/>
  <c r="AV176" i="219"/>
  <c r="AU176" i="219"/>
  <c r="BD175" i="219"/>
  <c r="AY175" i="219"/>
  <c r="AX175" i="219"/>
  <c r="AW175" i="219"/>
  <c r="AV175" i="219"/>
  <c r="AU175" i="219"/>
  <c r="BD174" i="219"/>
  <c r="AY174" i="219"/>
  <c r="AX174" i="219"/>
  <c r="AW174" i="219"/>
  <c r="AV174" i="219"/>
  <c r="AU174" i="219"/>
  <c r="BD173" i="219"/>
  <c r="AY173" i="219"/>
  <c r="AX173" i="219"/>
  <c r="AW173" i="219"/>
  <c r="AV173" i="219"/>
  <c r="AU173" i="219"/>
  <c r="BD172" i="219"/>
  <c r="AY172" i="219"/>
  <c r="AX172" i="219"/>
  <c r="AW172" i="219"/>
  <c r="AV172" i="219"/>
  <c r="AU172" i="219"/>
  <c r="BD171" i="219"/>
  <c r="AY171" i="219"/>
  <c r="AX171" i="219"/>
  <c r="AW171" i="219"/>
  <c r="AV171" i="219"/>
  <c r="AU171" i="219"/>
  <c r="BD170" i="219"/>
  <c r="AY170" i="219"/>
  <c r="AX170" i="219"/>
  <c r="AW170" i="219"/>
  <c r="AV170" i="219"/>
  <c r="AU170" i="219"/>
  <c r="BD169" i="219"/>
  <c r="AY169" i="219"/>
  <c r="AX169" i="219"/>
  <c r="AW169" i="219"/>
  <c r="AV169" i="219"/>
  <c r="AU169" i="219"/>
  <c r="BD168" i="219"/>
  <c r="AY168" i="219"/>
  <c r="AX168" i="219"/>
  <c r="AW168" i="219"/>
  <c r="AV168" i="219"/>
  <c r="AU168" i="219"/>
  <c r="BD167" i="219"/>
  <c r="AY167" i="219"/>
  <c r="AX167" i="219"/>
  <c r="AW167" i="219"/>
  <c r="AV167" i="219"/>
  <c r="AU167" i="219"/>
  <c r="BD166" i="219"/>
  <c r="AY166" i="219"/>
  <c r="AX166" i="219"/>
  <c r="AW166" i="219"/>
  <c r="AV166" i="219"/>
  <c r="AU166" i="219"/>
  <c r="BD165" i="219"/>
  <c r="AY165" i="219"/>
  <c r="AX165" i="219"/>
  <c r="AW165" i="219"/>
  <c r="AV165" i="219"/>
  <c r="AU165" i="219"/>
  <c r="BD164" i="219"/>
  <c r="AY164" i="219"/>
  <c r="AX164" i="219"/>
  <c r="AW164" i="219"/>
  <c r="AV164" i="219"/>
  <c r="AU164" i="219"/>
  <c r="BD163" i="219"/>
  <c r="AY163" i="219"/>
  <c r="AX163" i="219"/>
  <c r="AW163" i="219"/>
  <c r="AV163" i="219"/>
  <c r="AU163" i="219"/>
  <c r="BD162" i="219"/>
  <c r="AY162" i="219"/>
  <c r="AX162" i="219"/>
  <c r="AW162" i="219"/>
  <c r="AV162" i="219"/>
  <c r="AU162" i="219"/>
  <c r="BD161" i="219"/>
  <c r="AY161" i="219"/>
  <c r="AX161" i="219"/>
  <c r="AW161" i="219"/>
  <c r="AV161" i="219"/>
  <c r="AU161" i="219"/>
  <c r="BD160" i="219"/>
  <c r="AY160" i="219"/>
  <c r="AX160" i="219"/>
  <c r="AW160" i="219"/>
  <c r="AV160" i="219"/>
  <c r="AU160" i="219"/>
  <c r="BD159" i="219"/>
  <c r="AY159" i="219"/>
  <c r="AX159" i="219"/>
  <c r="AW159" i="219"/>
  <c r="AV159" i="219"/>
  <c r="AU159" i="219"/>
  <c r="BD158" i="219"/>
  <c r="AY158" i="219"/>
  <c r="AX158" i="219"/>
  <c r="AW158" i="219"/>
  <c r="AV158" i="219"/>
  <c r="AU158" i="219"/>
  <c r="BD157" i="219"/>
  <c r="AY157" i="219"/>
  <c r="AX157" i="219"/>
  <c r="AW157" i="219"/>
  <c r="AV157" i="219"/>
  <c r="AU157" i="219"/>
  <c r="BD156" i="219"/>
  <c r="AY156" i="219"/>
  <c r="AX156" i="219"/>
  <c r="AW156" i="219"/>
  <c r="AV156" i="219"/>
  <c r="AU156" i="219"/>
  <c r="BD155" i="219"/>
  <c r="AY155" i="219"/>
  <c r="AX155" i="219"/>
  <c r="AW155" i="219"/>
  <c r="AV155" i="219"/>
  <c r="AU155" i="219"/>
  <c r="BD154" i="219"/>
  <c r="AY154" i="219"/>
  <c r="AX154" i="219"/>
  <c r="AW154" i="219"/>
  <c r="AV154" i="219"/>
  <c r="AU154" i="219"/>
  <c r="BD153" i="219"/>
  <c r="AY153" i="219"/>
  <c r="AX153" i="219"/>
  <c r="AW153" i="219"/>
  <c r="AV153" i="219"/>
  <c r="AU153" i="219"/>
  <c r="BD152" i="219"/>
  <c r="AY152" i="219"/>
  <c r="AX152" i="219"/>
  <c r="AW152" i="219"/>
  <c r="AV152" i="219"/>
  <c r="AU152" i="219"/>
  <c r="BD151" i="219"/>
  <c r="AY151" i="219"/>
  <c r="AX151" i="219"/>
  <c r="AW151" i="219"/>
  <c r="AV151" i="219"/>
  <c r="AU151" i="219"/>
  <c r="BD150" i="219"/>
  <c r="AY150" i="219"/>
  <c r="AX150" i="219"/>
  <c r="AW150" i="219"/>
  <c r="AV150" i="219"/>
  <c r="AU150" i="219"/>
  <c r="BD149" i="219"/>
  <c r="AY149" i="219"/>
  <c r="AX149" i="219"/>
  <c r="AW149" i="219"/>
  <c r="AV149" i="219"/>
  <c r="AU149" i="219"/>
  <c r="BD148" i="219"/>
  <c r="AY148" i="219"/>
  <c r="AX148" i="219"/>
  <c r="AW148" i="219"/>
  <c r="AV148" i="219"/>
  <c r="AU148" i="219"/>
  <c r="BD147" i="219"/>
  <c r="AY147" i="219"/>
  <c r="AX147" i="219"/>
  <c r="AW147" i="219"/>
  <c r="AV147" i="219"/>
  <c r="AU147" i="219"/>
  <c r="BD146" i="219"/>
  <c r="AY146" i="219"/>
  <c r="AX146" i="219"/>
  <c r="AW146" i="219"/>
  <c r="AV146" i="219"/>
  <c r="AU146" i="219"/>
  <c r="BD145" i="219"/>
  <c r="AY145" i="219"/>
  <c r="AX145" i="219"/>
  <c r="AW145" i="219"/>
  <c r="AV145" i="219"/>
  <c r="AU145" i="219"/>
  <c r="BD144" i="219"/>
  <c r="AY144" i="219"/>
  <c r="AX144" i="219"/>
  <c r="AW144" i="219"/>
  <c r="AV144" i="219"/>
  <c r="AU144" i="219"/>
  <c r="BD143" i="219"/>
  <c r="AY143" i="219"/>
  <c r="AX143" i="219"/>
  <c r="AW143" i="219"/>
  <c r="AV143" i="219"/>
  <c r="AU143" i="219"/>
  <c r="BD142" i="219"/>
  <c r="AY142" i="219"/>
  <c r="AX142" i="219"/>
  <c r="AW142" i="219"/>
  <c r="AV142" i="219"/>
  <c r="AU142" i="219"/>
  <c r="BD141" i="219"/>
  <c r="AY141" i="219"/>
  <c r="AX141" i="219"/>
  <c r="AW141" i="219"/>
  <c r="AV141" i="219"/>
  <c r="AU141" i="219"/>
  <c r="BD140" i="219"/>
  <c r="AY140" i="219"/>
  <c r="AX140" i="219"/>
  <c r="AW140" i="219"/>
  <c r="AV140" i="219"/>
  <c r="AU140" i="219"/>
  <c r="BD139" i="219"/>
  <c r="AY139" i="219"/>
  <c r="AX139" i="219"/>
  <c r="AW139" i="219"/>
  <c r="AV139" i="219"/>
  <c r="AU139" i="219"/>
  <c r="BD138" i="219"/>
  <c r="AY138" i="219"/>
  <c r="AX138" i="219"/>
  <c r="AW138" i="219"/>
  <c r="AV138" i="219"/>
  <c r="AU138" i="219"/>
  <c r="BD137" i="219"/>
  <c r="AY137" i="219"/>
  <c r="AX137" i="219"/>
  <c r="AW137" i="219"/>
  <c r="AV137" i="219"/>
  <c r="AU137" i="219"/>
  <c r="BD136" i="219"/>
  <c r="AY136" i="219"/>
  <c r="AX136" i="219"/>
  <c r="AW136" i="219"/>
  <c r="AV136" i="219"/>
  <c r="AU136" i="219"/>
  <c r="BD135" i="219"/>
  <c r="AY135" i="219"/>
  <c r="AX135" i="219"/>
  <c r="AW135" i="219"/>
  <c r="AV135" i="219"/>
  <c r="AU135" i="219"/>
  <c r="BD134" i="219"/>
  <c r="AY134" i="219"/>
  <c r="AX134" i="219"/>
  <c r="AW134" i="219"/>
  <c r="AV134" i="219"/>
  <c r="AU134" i="219"/>
  <c r="BD133" i="219"/>
  <c r="AY133" i="219"/>
  <c r="AX133" i="219"/>
  <c r="AW133" i="219"/>
  <c r="AV133" i="219"/>
  <c r="AU133" i="219"/>
  <c r="BD132" i="219"/>
  <c r="AY132" i="219"/>
  <c r="AX132" i="219"/>
  <c r="AW132" i="219"/>
  <c r="AV132" i="219"/>
  <c r="AU132" i="219"/>
  <c r="BD131" i="219"/>
  <c r="AY131" i="219"/>
  <c r="AX131" i="219"/>
  <c r="AW131" i="219"/>
  <c r="AV131" i="219"/>
  <c r="AU131" i="219"/>
  <c r="BD130" i="219"/>
  <c r="AY130" i="219"/>
  <c r="AX130" i="219"/>
  <c r="AW130" i="219"/>
  <c r="AV130" i="219"/>
  <c r="AU130" i="219"/>
  <c r="BD129" i="219"/>
  <c r="AY129" i="219"/>
  <c r="AX129" i="219"/>
  <c r="AW129" i="219"/>
  <c r="AV129" i="219"/>
  <c r="AU129" i="219"/>
  <c r="BD128" i="219"/>
  <c r="AY128" i="219"/>
  <c r="AX128" i="219"/>
  <c r="AW128" i="219"/>
  <c r="AV128" i="219"/>
  <c r="AU128" i="219"/>
  <c r="BD127" i="219"/>
  <c r="AY127" i="219"/>
  <c r="AX127" i="219"/>
  <c r="AW127" i="219"/>
  <c r="AV127" i="219"/>
  <c r="AU127" i="219"/>
  <c r="BD126" i="219"/>
  <c r="AY126" i="219"/>
  <c r="AX126" i="219"/>
  <c r="AW126" i="219"/>
  <c r="AV126" i="219"/>
  <c r="AU126" i="219"/>
  <c r="BD125" i="219"/>
  <c r="AY125" i="219"/>
  <c r="AX125" i="219"/>
  <c r="AW125" i="219"/>
  <c r="AV125" i="219"/>
  <c r="AU125" i="219"/>
  <c r="BD124" i="219"/>
  <c r="AY124" i="219"/>
  <c r="AX124" i="219"/>
  <c r="AW124" i="219"/>
  <c r="AV124" i="219"/>
  <c r="AU124" i="219"/>
  <c r="BD123" i="219"/>
  <c r="AY123" i="219"/>
  <c r="AX123" i="219"/>
  <c r="AW123" i="219"/>
  <c r="AV123" i="219"/>
  <c r="AU123" i="219"/>
  <c r="BD122" i="219"/>
  <c r="AY122" i="219"/>
  <c r="AX122" i="219"/>
  <c r="AW122" i="219"/>
  <c r="AV122" i="219"/>
  <c r="AU122" i="219"/>
  <c r="BD121" i="219"/>
  <c r="AY121" i="219"/>
  <c r="AX121" i="219"/>
  <c r="AW121" i="219"/>
  <c r="AV121" i="219"/>
  <c r="AU121" i="219"/>
  <c r="BD120" i="219"/>
  <c r="AY120" i="219"/>
  <c r="AX120" i="219"/>
  <c r="AW120" i="219"/>
  <c r="AV120" i="219"/>
  <c r="AU120" i="219"/>
  <c r="BD119" i="219"/>
  <c r="AY119" i="219"/>
  <c r="AX119" i="219"/>
  <c r="AW119" i="219"/>
  <c r="AV119" i="219"/>
  <c r="AU119" i="219"/>
  <c r="BD118" i="219"/>
  <c r="AY118" i="219"/>
  <c r="AX118" i="219"/>
  <c r="AW118" i="219"/>
  <c r="AV118" i="219"/>
  <c r="AU118" i="219"/>
  <c r="BD117" i="219"/>
  <c r="AY117" i="219"/>
  <c r="AX117" i="219"/>
  <c r="AW117" i="219"/>
  <c r="AV117" i="219"/>
  <c r="AU117" i="219"/>
  <c r="BD116" i="219"/>
  <c r="AY116" i="219"/>
  <c r="AX116" i="219"/>
  <c r="AW116" i="219"/>
  <c r="AV116" i="219"/>
  <c r="AU116" i="219"/>
  <c r="BD115" i="219"/>
  <c r="AY115" i="219"/>
  <c r="AX115" i="219"/>
  <c r="AW115" i="219"/>
  <c r="AV115" i="219"/>
  <c r="AU115" i="219"/>
  <c r="BD114" i="219"/>
  <c r="AY114" i="219"/>
  <c r="AX114" i="219"/>
  <c r="AW114" i="219"/>
  <c r="AV114" i="219"/>
  <c r="AU114" i="219"/>
  <c r="BD113" i="219"/>
  <c r="AY113" i="219"/>
  <c r="AX113" i="219"/>
  <c r="AW113" i="219"/>
  <c r="AV113" i="219"/>
  <c r="AU113" i="219"/>
  <c r="BD112" i="219"/>
  <c r="AY112" i="219"/>
  <c r="AX112" i="219"/>
  <c r="AW112" i="219"/>
  <c r="AV112" i="219"/>
  <c r="AU112" i="219"/>
  <c r="BD111" i="219"/>
  <c r="AY111" i="219"/>
  <c r="AX111" i="219"/>
  <c r="AW111" i="219"/>
  <c r="AV111" i="219"/>
  <c r="AU111" i="219"/>
  <c r="BD110" i="219"/>
  <c r="AY110" i="219"/>
  <c r="AX110" i="219"/>
  <c r="AW110" i="219"/>
  <c r="AV110" i="219"/>
  <c r="AU110" i="219"/>
  <c r="BD109" i="219"/>
  <c r="AY109" i="219"/>
  <c r="AX109" i="219"/>
  <c r="AW109" i="219"/>
  <c r="AV109" i="219"/>
  <c r="AU109" i="219"/>
  <c r="BD108" i="219"/>
  <c r="AY108" i="219"/>
  <c r="AX108" i="219"/>
  <c r="AW108" i="219"/>
  <c r="AV108" i="219"/>
  <c r="AU108" i="219"/>
  <c r="BD107" i="219"/>
  <c r="AY107" i="219"/>
  <c r="AX107" i="219"/>
  <c r="AW107" i="219"/>
  <c r="AV107" i="219"/>
  <c r="AU107" i="219"/>
  <c r="BD106" i="219"/>
  <c r="AY106" i="219"/>
  <c r="AX106" i="219"/>
  <c r="AW106" i="219"/>
  <c r="AV106" i="219"/>
  <c r="AU106" i="219"/>
  <c r="BD105" i="219"/>
  <c r="AY105" i="219"/>
  <c r="AX105" i="219"/>
  <c r="AW105" i="219"/>
  <c r="AV105" i="219"/>
  <c r="AU105" i="219"/>
  <c r="BD104" i="219"/>
  <c r="AY104" i="219"/>
  <c r="AX104" i="219"/>
  <c r="AW104" i="219"/>
  <c r="AV104" i="219"/>
  <c r="AU104" i="219"/>
  <c r="BD103" i="219"/>
  <c r="AY103" i="219"/>
  <c r="AX103" i="219"/>
  <c r="AW103" i="219"/>
  <c r="AV103" i="219"/>
  <c r="AU103" i="219"/>
  <c r="BD102" i="219"/>
  <c r="AY102" i="219"/>
  <c r="AX102" i="219"/>
  <c r="AW102" i="219"/>
  <c r="AV102" i="219"/>
  <c r="AU102" i="219"/>
  <c r="BD101" i="219"/>
  <c r="AY101" i="219"/>
  <c r="AX101" i="219"/>
  <c r="AW101" i="219"/>
  <c r="AV101" i="219"/>
  <c r="AU101" i="219"/>
  <c r="BD100" i="219"/>
  <c r="AY100" i="219"/>
  <c r="AX100" i="219"/>
  <c r="AW100" i="219"/>
  <c r="AV100" i="219"/>
  <c r="AU100" i="219"/>
  <c r="BD99" i="219"/>
  <c r="AY99" i="219"/>
  <c r="AX99" i="219"/>
  <c r="AW99" i="219"/>
  <c r="AV99" i="219"/>
  <c r="AU99" i="219"/>
  <c r="BD98" i="219"/>
  <c r="AY98" i="219"/>
  <c r="AX98" i="219"/>
  <c r="AW98" i="219"/>
  <c r="AV98" i="219"/>
  <c r="AU98" i="219"/>
  <c r="BD97" i="219"/>
  <c r="AY97" i="219"/>
  <c r="AX97" i="219"/>
  <c r="AW97" i="219"/>
  <c r="AV97" i="219"/>
  <c r="AU97" i="219"/>
  <c r="BD96" i="219"/>
  <c r="AY96" i="219"/>
  <c r="AX96" i="219"/>
  <c r="AW96" i="219"/>
  <c r="AV96" i="219"/>
  <c r="AU96" i="219"/>
  <c r="BD95" i="219"/>
  <c r="AY95" i="219"/>
  <c r="AX95" i="219"/>
  <c r="AW95" i="219"/>
  <c r="AV95" i="219"/>
  <c r="AU95" i="219"/>
  <c r="BD94" i="219"/>
  <c r="AY94" i="219"/>
  <c r="AX94" i="219"/>
  <c r="AW94" i="219"/>
  <c r="AV94" i="219"/>
  <c r="AU94" i="219"/>
  <c r="BD93" i="219"/>
  <c r="AY93" i="219"/>
  <c r="AX93" i="219"/>
  <c r="AW93" i="219"/>
  <c r="AV93" i="219"/>
  <c r="AU93" i="219"/>
  <c r="BD92" i="219"/>
  <c r="AY92" i="219"/>
  <c r="AX92" i="219"/>
  <c r="AW92" i="219"/>
  <c r="AV92" i="219"/>
  <c r="AU92" i="219"/>
  <c r="BD91" i="219"/>
  <c r="AY91" i="219"/>
  <c r="AX91" i="219"/>
  <c r="AW91" i="219"/>
  <c r="AV91" i="219"/>
  <c r="AU91" i="219"/>
  <c r="BD90" i="219"/>
  <c r="AY90" i="219"/>
  <c r="AX90" i="219"/>
  <c r="AW90" i="219"/>
  <c r="AV90" i="219"/>
  <c r="AU90" i="219"/>
  <c r="BD89" i="219"/>
  <c r="AY89" i="219"/>
  <c r="AX89" i="219"/>
  <c r="AW89" i="219"/>
  <c r="AV89" i="219"/>
  <c r="AU89" i="219"/>
  <c r="BD88" i="219"/>
  <c r="AY88" i="219"/>
  <c r="AX88" i="219"/>
  <c r="AW88" i="219"/>
  <c r="AV88" i="219"/>
  <c r="AU88" i="219"/>
  <c r="BD87" i="219"/>
  <c r="AY87" i="219"/>
  <c r="AX87" i="219"/>
  <c r="AW87" i="219"/>
  <c r="AV87" i="219"/>
  <c r="AU87" i="219"/>
  <c r="BD86" i="219"/>
  <c r="AY86" i="219"/>
  <c r="AX86" i="219"/>
  <c r="AW86" i="219"/>
  <c r="AV86" i="219"/>
  <c r="AU86" i="219"/>
  <c r="BD85" i="219"/>
  <c r="AY85" i="219"/>
  <c r="AX85" i="219"/>
  <c r="AW85" i="219"/>
  <c r="AV85" i="219"/>
  <c r="AU85" i="219"/>
  <c r="BD84" i="219"/>
  <c r="AY84" i="219"/>
  <c r="AX84" i="219"/>
  <c r="AW84" i="219"/>
  <c r="AV84" i="219"/>
  <c r="AU84" i="219"/>
  <c r="BD83" i="219"/>
  <c r="AY83" i="219"/>
  <c r="AX83" i="219"/>
  <c r="AW83" i="219"/>
  <c r="AV83" i="219"/>
  <c r="AU83" i="219"/>
  <c r="BD82" i="219"/>
  <c r="AY82" i="219"/>
  <c r="AX82" i="219"/>
  <c r="AW82" i="219"/>
  <c r="AV82" i="219"/>
  <c r="AU82" i="219"/>
  <c r="BD81" i="219"/>
  <c r="AY81" i="219"/>
  <c r="AX81" i="219"/>
  <c r="AW81" i="219"/>
  <c r="AV81" i="219"/>
  <c r="AU81" i="219"/>
  <c r="BD80" i="219"/>
  <c r="AY80" i="219"/>
  <c r="AX80" i="219"/>
  <c r="AW80" i="219"/>
  <c r="AV80" i="219"/>
  <c r="AU80" i="219"/>
  <c r="BD79" i="219"/>
  <c r="AY79" i="219"/>
  <c r="AX79" i="219"/>
  <c r="AW79" i="219"/>
  <c r="AV79" i="219"/>
  <c r="AU79" i="219"/>
  <c r="BD78" i="219"/>
  <c r="AY78" i="219"/>
  <c r="AX78" i="219"/>
  <c r="AW78" i="219"/>
  <c r="AV78" i="219"/>
  <c r="AU78" i="219"/>
  <c r="BD77" i="219"/>
  <c r="AY77" i="219"/>
  <c r="AX77" i="219"/>
  <c r="AW77" i="219"/>
  <c r="AV77" i="219"/>
  <c r="AU77" i="219"/>
  <c r="BD76" i="219"/>
  <c r="AY76" i="219"/>
  <c r="AX76" i="219"/>
  <c r="AW76" i="219"/>
  <c r="AV76" i="219"/>
  <c r="AU76" i="219"/>
  <c r="BD75" i="219"/>
  <c r="AY75" i="219"/>
  <c r="AX75" i="219"/>
  <c r="AW75" i="219"/>
  <c r="AV75" i="219"/>
  <c r="AU75" i="219"/>
  <c r="BD74" i="219"/>
  <c r="AY74" i="219"/>
  <c r="AX74" i="219"/>
  <c r="AW74" i="219"/>
  <c r="AV74" i="219"/>
  <c r="AU74" i="219"/>
  <c r="BD73" i="219"/>
  <c r="AY73" i="219"/>
  <c r="AX73" i="219"/>
  <c r="AW73" i="219"/>
  <c r="AV73" i="219"/>
  <c r="AU73" i="219"/>
  <c r="BD72" i="219"/>
  <c r="AY72" i="219"/>
  <c r="AX72" i="219"/>
  <c r="AW72" i="219"/>
  <c r="AV72" i="219"/>
  <c r="AU72" i="219"/>
  <c r="BD71" i="219"/>
  <c r="AY71" i="219"/>
  <c r="AX71" i="219"/>
  <c r="AW71" i="219"/>
  <c r="AV71" i="219"/>
  <c r="AU71" i="219"/>
  <c r="BD70" i="219"/>
  <c r="AY70" i="219"/>
  <c r="AX70" i="219"/>
  <c r="AW70" i="219"/>
  <c r="AV70" i="219"/>
  <c r="AU70" i="219"/>
  <c r="BD69" i="219"/>
  <c r="AY69" i="219"/>
  <c r="AX69" i="219"/>
  <c r="AW69" i="219"/>
  <c r="AV69" i="219"/>
  <c r="AU69" i="219"/>
  <c r="BD68" i="219"/>
  <c r="AY68" i="219"/>
  <c r="AX68" i="219"/>
  <c r="AW68" i="219"/>
  <c r="AV68" i="219"/>
  <c r="AU68" i="219"/>
  <c r="BD67" i="219"/>
  <c r="AY67" i="219"/>
  <c r="AX67" i="219"/>
  <c r="AW67" i="219"/>
  <c r="AV67" i="219"/>
  <c r="AU67" i="219"/>
  <c r="BD66" i="219"/>
  <c r="AY66" i="219"/>
  <c r="AX66" i="219"/>
  <c r="AW66" i="219"/>
  <c r="AV66" i="219"/>
  <c r="AU66" i="219"/>
  <c r="BD65" i="219"/>
  <c r="AY65" i="219"/>
  <c r="AX65" i="219"/>
  <c r="AW65" i="219"/>
  <c r="AV65" i="219"/>
  <c r="AU65" i="219"/>
  <c r="BD64" i="219"/>
  <c r="AY64" i="219"/>
  <c r="AX64" i="219"/>
  <c r="AW64" i="219"/>
  <c r="AV64" i="219"/>
  <c r="AU64" i="219"/>
  <c r="BD63" i="219"/>
  <c r="AY63" i="219"/>
  <c r="AX63" i="219"/>
  <c r="AW63" i="219"/>
  <c r="AV63" i="219"/>
  <c r="AU63" i="219"/>
  <c r="BD62" i="219"/>
  <c r="AY62" i="219"/>
  <c r="AX62" i="219"/>
  <c r="AW62" i="219"/>
  <c r="AV62" i="219"/>
  <c r="AU62" i="219"/>
  <c r="BD61" i="219"/>
  <c r="AY61" i="219"/>
  <c r="AX61" i="219"/>
  <c r="AW61" i="219"/>
  <c r="AV61" i="219"/>
  <c r="AU61" i="219"/>
  <c r="BD60" i="219"/>
  <c r="AY60" i="219"/>
  <c r="AX60" i="219"/>
  <c r="AW60" i="219"/>
  <c r="AV60" i="219"/>
  <c r="AU60" i="219"/>
  <c r="BD59" i="219"/>
  <c r="AY59" i="219"/>
  <c r="AX59" i="219"/>
  <c r="AW59" i="219"/>
  <c r="AV59" i="219"/>
  <c r="AU59" i="219"/>
  <c r="BD58" i="219"/>
  <c r="AY58" i="219"/>
  <c r="AX58" i="219"/>
  <c r="AW58" i="219"/>
  <c r="AV58" i="219"/>
  <c r="AU58" i="219"/>
  <c r="BD57" i="219"/>
  <c r="AY57" i="219"/>
  <c r="AX57" i="219"/>
  <c r="AW57" i="219"/>
  <c r="AV57" i="219"/>
  <c r="AU57" i="219"/>
  <c r="BD56" i="219"/>
  <c r="AY56" i="219"/>
  <c r="AX56" i="219"/>
  <c r="AW56" i="219"/>
  <c r="AV56" i="219"/>
  <c r="AU56" i="219"/>
  <c r="BD55" i="219"/>
  <c r="AY55" i="219"/>
  <c r="AX55" i="219"/>
  <c r="AW55" i="219"/>
  <c r="AV55" i="219"/>
  <c r="AU55" i="219"/>
  <c r="BD54" i="219"/>
  <c r="AY54" i="219"/>
  <c r="AX54" i="219"/>
  <c r="AW54" i="219"/>
  <c r="AV54" i="219"/>
  <c r="AU54" i="219"/>
  <c r="BD53" i="219"/>
  <c r="AY53" i="219"/>
  <c r="AX53" i="219"/>
  <c r="AW53" i="219"/>
  <c r="AV53" i="219"/>
  <c r="AU53" i="219"/>
  <c r="BD52" i="219"/>
  <c r="AY52" i="219"/>
  <c r="AX52" i="219"/>
  <c r="AW52" i="219"/>
  <c r="AV52" i="219"/>
  <c r="AU52" i="219"/>
  <c r="BD51" i="219"/>
  <c r="AY51" i="219"/>
  <c r="AX51" i="219"/>
  <c r="AW51" i="219"/>
  <c r="AV51" i="219"/>
  <c r="AU51" i="219"/>
  <c r="BD50" i="219"/>
  <c r="AY50" i="219"/>
  <c r="AX50" i="219"/>
  <c r="AW50" i="219"/>
  <c r="AV50" i="219"/>
  <c r="AU50" i="219"/>
  <c r="BD49" i="219"/>
  <c r="AY49" i="219"/>
  <c r="AX49" i="219"/>
  <c r="AW49" i="219"/>
  <c r="AV49" i="219"/>
  <c r="AU49" i="219"/>
  <c r="BD48" i="219"/>
  <c r="AY48" i="219"/>
  <c r="AX48" i="219"/>
  <c r="AW48" i="219"/>
  <c r="AV48" i="219"/>
  <c r="AU48" i="219"/>
  <c r="BD47" i="219"/>
  <c r="AY47" i="219"/>
  <c r="AX47" i="219"/>
  <c r="AW47" i="219"/>
  <c r="AV47" i="219"/>
  <c r="AU47" i="219"/>
  <c r="BD46" i="219"/>
  <c r="AY46" i="219"/>
  <c r="AX46" i="219"/>
  <c r="AW46" i="219"/>
  <c r="AV46" i="219"/>
  <c r="AU46" i="219"/>
  <c r="BD45" i="219"/>
  <c r="AY45" i="219"/>
  <c r="AX45" i="219"/>
  <c r="AW45" i="219"/>
  <c r="AV45" i="219"/>
  <c r="AU45" i="219"/>
  <c r="BD44" i="219"/>
  <c r="AY44" i="219"/>
  <c r="AX44" i="219"/>
  <c r="AW44" i="219"/>
  <c r="AV44" i="219"/>
  <c r="AU44" i="219"/>
  <c r="BD43" i="219"/>
  <c r="AY43" i="219"/>
  <c r="AX43" i="219"/>
  <c r="AW43" i="219"/>
  <c r="AV43" i="219"/>
  <c r="AU43" i="219"/>
  <c r="BD42" i="219"/>
  <c r="AY42" i="219"/>
  <c r="AX42" i="219"/>
  <c r="AW42" i="219"/>
  <c r="AV42" i="219"/>
  <c r="AU42" i="219"/>
  <c r="BD41" i="219"/>
  <c r="AY41" i="219"/>
  <c r="AX41" i="219"/>
  <c r="AW41" i="219"/>
  <c r="AV41" i="219"/>
  <c r="AU41" i="219"/>
  <c r="BD40" i="219"/>
  <c r="AY40" i="219"/>
  <c r="AX40" i="219"/>
  <c r="AW40" i="219"/>
  <c r="AV40" i="219"/>
  <c r="AU40" i="219"/>
  <c r="BD39" i="219"/>
  <c r="AY39" i="219"/>
  <c r="AX39" i="219"/>
  <c r="AW39" i="219"/>
  <c r="AV39" i="219"/>
  <c r="AU39" i="219"/>
  <c r="BD38" i="219"/>
  <c r="AY38" i="219"/>
  <c r="AX38" i="219"/>
  <c r="AW38" i="219"/>
  <c r="AV38" i="219"/>
  <c r="AU38" i="219"/>
  <c r="BD37" i="219"/>
  <c r="AY37" i="219"/>
  <c r="AX37" i="219"/>
  <c r="AW37" i="219"/>
  <c r="AV37" i="219"/>
  <c r="AU37" i="219"/>
  <c r="BD36" i="219"/>
  <c r="AY36" i="219"/>
  <c r="AX36" i="219"/>
  <c r="AW36" i="219"/>
  <c r="AV36" i="219"/>
  <c r="AU36" i="219"/>
  <c r="BD35" i="219"/>
  <c r="AY35" i="219"/>
  <c r="AX35" i="219"/>
  <c r="AW35" i="219"/>
  <c r="AV35" i="219"/>
  <c r="AU35" i="219"/>
  <c r="BD34" i="219"/>
  <c r="AY34" i="219"/>
  <c r="AX34" i="219"/>
  <c r="AW34" i="219"/>
  <c r="AV34" i="219"/>
  <c r="AU34" i="219"/>
  <c r="BD33" i="219"/>
  <c r="AY33" i="219"/>
  <c r="AX33" i="219"/>
  <c r="AW33" i="219"/>
  <c r="AV33" i="219"/>
  <c r="AU33" i="219"/>
  <c r="BD32" i="219"/>
  <c r="AY32" i="219"/>
  <c r="AX32" i="219"/>
  <c r="AW32" i="219"/>
  <c r="AV32" i="219"/>
  <c r="AU32" i="219"/>
  <c r="BD31" i="219"/>
  <c r="AY31" i="219"/>
  <c r="AX31" i="219"/>
  <c r="AW31" i="219"/>
  <c r="AV31" i="219"/>
  <c r="AU31" i="219"/>
  <c r="BD30" i="219"/>
  <c r="AY30" i="219"/>
  <c r="AX30" i="219"/>
  <c r="AW30" i="219"/>
  <c r="AV30" i="219"/>
  <c r="AU30" i="219"/>
  <c r="BD29" i="219"/>
  <c r="AY29" i="219"/>
  <c r="AX29" i="219"/>
  <c r="AW29" i="219"/>
  <c r="AV29" i="219"/>
  <c r="AU29" i="219"/>
  <c r="BD28" i="219"/>
  <c r="AY28" i="219"/>
  <c r="AX28" i="219"/>
  <c r="AW28" i="219"/>
  <c r="AV28" i="219"/>
  <c r="AU28" i="219"/>
  <c r="BD27" i="219"/>
  <c r="AY27" i="219"/>
  <c r="AX27" i="219"/>
  <c r="AW27" i="219"/>
  <c r="AV27" i="219"/>
  <c r="AU27" i="219"/>
  <c r="BD26" i="219"/>
  <c r="AY26" i="219"/>
  <c r="AX26" i="219"/>
  <c r="AW26" i="219"/>
  <c r="AV26" i="219"/>
  <c r="AU26" i="219"/>
  <c r="BD25" i="219"/>
  <c r="AY25" i="219"/>
  <c r="AX25" i="219"/>
  <c r="AW25" i="219"/>
  <c r="AV25" i="219"/>
  <c r="AU25" i="219"/>
  <c r="BD24" i="219"/>
  <c r="AY24" i="219"/>
  <c r="AX24" i="219"/>
  <c r="AW24" i="219"/>
  <c r="AV24" i="219"/>
  <c r="AU24" i="219"/>
  <c r="BD23" i="219"/>
  <c r="AY23" i="219"/>
  <c r="AX23" i="219"/>
  <c r="AW23" i="219"/>
  <c r="AV23" i="219"/>
  <c r="AU23" i="219"/>
  <c r="BD22" i="219"/>
  <c r="AY22" i="219"/>
  <c r="AX22" i="219"/>
  <c r="AW22" i="219"/>
  <c r="AV22" i="219"/>
  <c r="AU22" i="219"/>
  <c r="BD21" i="219"/>
  <c r="AY21" i="219"/>
  <c r="AX21" i="219"/>
  <c r="AW21" i="219"/>
  <c r="AV21" i="219"/>
  <c r="AU21" i="219"/>
  <c r="BD20" i="219"/>
  <c r="AY20" i="219"/>
  <c r="AX20" i="219"/>
  <c r="AW20" i="219"/>
  <c r="AV20" i="219"/>
  <c r="AU20" i="219"/>
  <c r="BD19" i="219"/>
  <c r="AY19" i="219"/>
  <c r="AX19" i="219"/>
  <c r="AW19" i="219"/>
  <c r="AV19" i="219"/>
  <c r="AU19" i="219"/>
  <c r="BD18" i="219"/>
  <c r="AY18" i="219"/>
  <c r="AX18" i="219"/>
  <c r="AW18" i="219"/>
  <c r="AV18" i="219"/>
  <c r="AU18" i="219"/>
  <c r="BD17" i="219"/>
  <c r="AY17" i="219"/>
  <c r="AX17" i="219"/>
  <c r="AW17" i="219"/>
  <c r="AV17" i="219"/>
  <c r="AU17" i="219"/>
  <c r="BD16" i="219"/>
  <c r="AY16" i="219"/>
  <c r="AX16" i="219"/>
  <c r="AW16" i="219"/>
  <c r="AV16" i="219"/>
  <c r="AU16" i="219"/>
  <c r="BD15" i="219"/>
  <c r="AY15" i="219"/>
  <c r="AX15" i="219"/>
  <c r="AW15" i="219"/>
  <c r="AV15" i="219"/>
  <c r="AU15" i="219"/>
  <c r="BD14" i="219"/>
  <c r="AY14" i="219"/>
  <c r="AX14" i="219"/>
  <c r="AW14" i="219"/>
  <c r="AV14" i="219"/>
  <c r="AU14" i="219"/>
  <c r="BD13" i="219"/>
  <c r="AY13" i="219"/>
  <c r="AX13" i="219"/>
  <c r="AW13" i="219"/>
  <c r="AV13" i="219"/>
  <c r="AU13" i="219"/>
  <c r="BD12" i="219"/>
  <c r="AY12" i="219"/>
  <c r="AX12" i="219"/>
  <c r="AW12" i="219"/>
  <c r="AV12" i="219"/>
  <c r="AU12" i="219"/>
  <c r="BD11" i="219"/>
  <c r="AY11" i="219"/>
  <c r="AX11" i="219"/>
  <c r="AW11" i="219"/>
  <c r="AV11" i="219"/>
  <c r="AU11" i="219"/>
  <c r="BD10" i="219"/>
  <c r="AY10" i="219"/>
  <c r="AX10" i="219"/>
  <c r="AW10" i="219"/>
  <c r="AV10" i="219"/>
  <c r="AU10" i="219"/>
  <c r="BD9" i="219"/>
  <c r="AY9" i="219"/>
  <c r="AX9" i="219"/>
  <c r="AW9" i="219"/>
  <c r="AV9" i="219"/>
  <c r="AU9" i="219"/>
  <c r="BD8" i="219"/>
  <c r="AY8" i="219"/>
  <c r="AX8" i="219"/>
  <c r="AW8" i="219"/>
  <c r="AV8" i="219"/>
  <c r="AU8" i="219"/>
  <c r="BD7" i="219"/>
  <c r="AY7" i="219"/>
  <c r="AX7" i="219"/>
  <c r="AW7" i="219"/>
  <c r="AV7" i="219"/>
  <c r="AU7" i="219"/>
  <c r="BD6" i="219"/>
  <c r="AY6" i="219"/>
  <c r="AX6" i="219"/>
  <c r="AW6" i="219"/>
  <c r="AV6" i="219"/>
  <c r="AU6" i="219"/>
  <c r="BD5" i="219"/>
  <c r="AY5" i="219"/>
  <c r="AX5" i="219"/>
  <c r="AW5" i="219"/>
  <c r="AV5" i="219"/>
  <c r="AU5" i="219"/>
  <c r="BD4" i="219"/>
  <c r="AY4" i="219"/>
  <c r="AX4" i="219"/>
  <c r="AW4" i="219"/>
  <c r="AV4" i="219"/>
  <c r="AU4" i="219"/>
  <c r="BD1128" i="220"/>
  <c r="AY1128" i="220"/>
  <c r="AX1128" i="220"/>
  <c r="AW1128" i="220"/>
  <c r="AV1128" i="220"/>
  <c r="AU1128" i="220"/>
  <c r="BD1127" i="220"/>
  <c r="AY1127" i="220"/>
  <c r="AX1127" i="220"/>
  <c r="AW1127" i="220"/>
  <c r="AV1127" i="220"/>
  <c r="AU1127" i="220"/>
  <c r="BD1126" i="220"/>
  <c r="AY1126" i="220"/>
  <c r="AX1126" i="220"/>
  <c r="AW1126" i="220"/>
  <c r="AV1126" i="220"/>
  <c r="AU1126" i="220"/>
  <c r="BD1125" i="220"/>
  <c r="AY1125" i="220"/>
  <c r="AX1125" i="220"/>
  <c r="AW1125" i="220"/>
  <c r="AV1125" i="220"/>
  <c r="AU1125" i="220"/>
  <c r="BD1124" i="220"/>
  <c r="AY1124" i="220"/>
  <c r="AX1124" i="220"/>
  <c r="AW1124" i="220"/>
  <c r="AV1124" i="220"/>
  <c r="AU1124" i="220"/>
  <c r="BD1123" i="220"/>
  <c r="AY1123" i="220"/>
  <c r="AX1123" i="220"/>
  <c r="AW1123" i="220"/>
  <c r="AV1123" i="220"/>
  <c r="AU1123" i="220"/>
  <c r="BD1122" i="220"/>
  <c r="AY1122" i="220"/>
  <c r="AX1122" i="220"/>
  <c r="AW1122" i="220"/>
  <c r="AV1122" i="220"/>
  <c r="AU1122" i="220"/>
  <c r="BD1121" i="220"/>
  <c r="AY1121" i="220"/>
  <c r="AX1121" i="220"/>
  <c r="AW1121" i="220"/>
  <c r="AV1121" i="220"/>
  <c r="AU1121" i="220"/>
  <c r="BD1120" i="220"/>
  <c r="AY1120" i="220"/>
  <c r="AX1120" i="220"/>
  <c r="AW1120" i="220"/>
  <c r="AV1120" i="220"/>
  <c r="AU1120" i="220"/>
  <c r="BD1119" i="220"/>
  <c r="AY1119" i="220"/>
  <c r="AX1119" i="220"/>
  <c r="AW1119" i="220"/>
  <c r="AV1119" i="220"/>
  <c r="AU1119" i="220"/>
  <c r="BD1118" i="220"/>
  <c r="AY1118" i="220"/>
  <c r="AX1118" i="220"/>
  <c r="AW1118" i="220"/>
  <c r="AV1118" i="220"/>
  <c r="AU1118" i="220"/>
  <c r="BD1117" i="220"/>
  <c r="AY1117" i="220"/>
  <c r="AX1117" i="220"/>
  <c r="AW1117" i="220"/>
  <c r="AV1117" i="220"/>
  <c r="AU1117" i="220"/>
  <c r="BD1116" i="220"/>
  <c r="AY1116" i="220"/>
  <c r="AX1116" i="220"/>
  <c r="AW1116" i="220"/>
  <c r="AV1116" i="220"/>
  <c r="AU1116" i="220"/>
  <c r="BD1115" i="220"/>
  <c r="AY1115" i="220"/>
  <c r="AX1115" i="220"/>
  <c r="AW1115" i="220"/>
  <c r="AV1115" i="220"/>
  <c r="AU1115" i="220"/>
  <c r="BD1114" i="220"/>
  <c r="AY1114" i="220"/>
  <c r="AX1114" i="220"/>
  <c r="AW1114" i="220"/>
  <c r="AV1114" i="220"/>
  <c r="AU1114" i="220"/>
  <c r="BD1113" i="220"/>
  <c r="AY1113" i="220"/>
  <c r="AX1113" i="220"/>
  <c r="AW1113" i="220"/>
  <c r="AV1113" i="220"/>
  <c r="AU1113" i="220"/>
  <c r="BD1112" i="220"/>
  <c r="AY1112" i="220"/>
  <c r="AX1112" i="220"/>
  <c r="AW1112" i="220"/>
  <c r="AV1112" i="220"/>
  <c r="AU1112" i="220"/>
  <c r="BD1111" i="220"/>
  <c r="AY1111" i="220"/>
  <c r="AX1111" i="220"/>
  <c r="AW1111" i="220"/>
  <c r="AV1111" i="220"/>
  <c r="AU1111" i="220"/>
  <c r="BD1110" i="220"/>
  <c r="AY1110" i="220"/>
  <c r="AX1110" i="220"/>
  <c r="AW1110" i="220"/>
  <c r="AV1110" i="220"/>
  <c r="AU1110" i="220"/>
  <c r="BD1109" i="220"/>
  <c r="AY1109" i="220"/>
  <c r="AX1109" i="220"/>
  <c r="AW1109" i="220"/>
  <c r="AV1109" i="220"/>
  <c r="AU1109" i="220"/>
  <c r="BD1108" i="220"/>
  <c r="AY1108" i="220"/>
  <c r="AX1108" i="220"/>
  <c r="AW1108" i="220"/>
  <c r="AV1108" i="220"/>
  <c r="AU1108" i="220"/>
  <c r="BD1107" i="220"/>
  <c r="AY1107" i="220"/>
  <c r="AX1107" i="220"/>
  <c r="AW1107" i="220"/>
  <c r="AV1107" i="220"/>
  <c r="AU1107" i="220"/>
  <c r="BD1106" i="220"/>
  <c r="AY1106" i="220"/>
  <c r="AX1106" i="220"/>
  <c r="AW1106" i="220"/>
  <c r="AV1106" i="220"/>
  <c r="AU1106" i="220"/>
  <c r="BD1105" i="220"/>
  <c r="AY1105" i="220"/>
  <c r="AX1105" i="220"/>
  <c r="AW1105" i="220"/>
  <c r="AV1105" i="220"/>
  <c r="AU1105" i="220"/>
  <c r="BD1104" i="220"/>
  <c r="AY1104" i="220"/>
  <c r="AX1104" i="220"/>
  <c r="AW1104" i="220"/>
  <c r="AV1104" i="220"/>
  <c r="AU1104" i="220"/>
  <c r="BD1103" i="220"/>
  <c r="AY1103" i="220"/>
  <c r="AX1103" i="220"/>
  <c r="AW1103" i="220"/>
  <c r="AV1103" i="220"/>
  <c r="AU1103" i="220"/>
  <c r="BD1102" i="220"/>
  <c r="AY1102" i="220"/>
  <c r="AX1102" i="220"/>
  <c r="AW1102" i="220"/>
  <c r="AV1102" i="220"/>
  <c r="AU1102" i="220"/>
  <c r="BD1101" i="220"/>
  <c r="AY1101" i="220"/>
  <c r="AX1101" i="220"/>
  <c r="AW1101" i="220"/>
  <c r="AV1101" i="220"/>
  <c r="AU1101" i="220"/>
  <c r="BD1100" i="220"/>
  <c r="AY1100" i="220"/>
  <c r="AX1100" i="220"/>
  <c r="AW1100" i="220"/>
  <c r="AV1100" i="220"/>
  <c r="AU1100" i="220"/>
  <c r="BD1099" i="220"/>
  <c r="AY1099" i="220"/>
  <c r="AX1099" i="220"/>
  <c r="AW1099" i="220"/>
  <c r="AV1099" i="220"/>
  <c r="AU1099" i="220"/>
  <c r="BD1098" i="220"/>
  <c r="AY1098" i="220"/>
  <c r="AX1098" i="220"/>
  <c r="AW1098" i="220"/>
  <c r="AV1098" i="220"/>
  <c r="AU1098" i="220"/>
  <c r="BD1097" i="220"/>
  <c r="AY1097" i="220"/>
  <c r="AX1097" i="220"/>
  <c r="AW1097" i="220"/>
  <c r="AV1097" i="220"/>
  <c r="AU1097" i="220"/>
  <c r="BD1096" i="220"/>
  <c r="AY1096" i="220"/>
  <c r="AX1096" i="220"/>
  <c r="AW1096" i="220"/>
  <c r="AV1096" i="220"/>
  <c r="AU1096" i="220"/>
  <c r="BD1095" i="220"/>
  <c r="AY1095" i="220"/>
  <c r="AX1095" i="220"/>
  <c r="AW1095" i="220"/>
  <c r="AV1095" i="220"/>
  <c r="AU1095" i="220"/>
  <c r="BD1094" i="220"/>
  <c r="AY1094" i="220"/>
  <c r="AX1094" i="220"/>
  <c r="AW1094" i="220"/>
  <c r="AV1094" i="220"/>
  <c r="AU1094" i="220"/>
  <c r="BD1093" i="220"/>
  <c r="AY1093" i="220"/>
  <c r="AX1093" i="220"/>
  <c r="AW1093" i="220"/>
  <c r="AV1093" i="220"/>
  <c r="AU1093" i="220"/>
  <c r="BD1092" i="220"/>
  <c r="AY1092" i="220"/>
  <c r="AX1092" i="220"/>
  <c r="AW1092" i="220"/>
  <c r="AV1092" i="220"/>
  <c r="AU1092" i="220"/>
  <c r="BD1091" i="220"/>
  <c r="AY1091" i="220"/>
  <c r="AX1091" i="220"/>
  <c r="AW1091" i="220"/>
  <c r="AV1091" i="220"/>
  <c r="AU1091" i="220"/>
  <c r="BD1090" i="220"/>
  <c r="AY1090" i="220"/>
  <c r="AX1090" i="220"/>
  <c r="AW1090" i="220"/>
  <c r="AV1090" i="220"/>
  <c r="AU1090" i="220"/>
  <c r="BD1089" i="220"/>
  <c r="AY1089" i="220"/>
  <c r="AX1089" i="220"/>
  <c r="AW1089" i="220"/>
  <c r="AV1089" i="220"/>
  <c r="AU1089" i="220"/>
  <c r="BD1088" i="220"/>
  <c r="AY1088" i="220"/>
  <c r="AX1088" i="220"/>
  <c r="AW1088" i="220"/>
  <c r="AV1088" i="220"/>
  <c r="AU1088" i="220"/>
  <c r="BD1087" i="220"/>
  <c r="AY1087" i="220"/>
  <c r="AX1087" i="220"/>
  <c r="AW1087" i="220"/>
  <c r="AV1087" i="220"/>
  <c r="AU1087" i="220"/>
  <c r="BD1086" i="220"/>
  <c r="AY1086" i="220"/>
  <c r="AX1086" i="220"/>
  <c r="AW1086" i="220"/>
  <c r="AV1086" i="220"/>
  <c r="AU1086" i="220"/>
  <c r="BD1085" i="220"/>
  <c r="AY1085" i="220"/>
  <c r="AX1085" i="220"/>
  <c r="AW1085" i="220"/>
  <c r="AV1085" i="220"/>
  <c r="AU1085" i="220"/>
  <c r="BD1084" i="220"/>
  <c r="AY1084" i="220"/>
  <c r="AX1084" i="220"/>
  <c r="AW1084" i="220"/>
  <c r="AV1084" i="220"/>
  <c r="AU1084" i="220"/>
  <c r="BD1083" i="220"/>
  <c r="AY1083" i="220"/>
  <c r="AX1083" i="220"/>
  <c r="AW1083" i="220"/>
  <c r="AV1083" i="220"/>
  <c r="AU1083" i="220"/>
  <c r="BD1082" i="220"/>
  <c r="AY1082" i="220"/>
  <c r="AX1082" i="220"/>
  <c r="AW1082" i="220"/>
  <c r="AV1082" i="220"/>
  <c r="AU1082" i="220"/>
  <c r="BD1081" i="220"/>
  <c r="AY1081" i="220"/>
  <c r="AX1081" i="220"/>
  <c r="AW1081" i="220"/>
  <c r="AV1081" i="220"/>
  <c r="AU1081" i="220"/>
  <c r="BD1080" i="220"/>
  <c r="AY1080" i="220"/>
  <c r="AX1080" i="220"/>
  <c r="AW1080" i="220"/>
  <c r="AV1080" i="220"/>
  <c r="AU1080" i="220"/>
  <c r="BD1079" i="220"/>
  <c r="AY1079" i="220"/>
  <c r="AX1079" i="220"/>
  <c r="AW1079" i="220"/>
  <c r="AV1079" i="220"/>
  <c r="AU1079" i="220"/>
  <c r="BD1078" i="220"/>
  <c r="AY1078" i="220"/>
  <c r="AX1078" i="220"/>
  <c r="AW1078" i="220"/>
  <c r="AV1078" i="220"/>
  <c r="AU1078" i="220"/>
  <c r="BD1077" i="220"/>
  <c r="AY1077" i="220"/>
  <c r="AX1077" i="220"/>
  <c r="AW1077" i="220"/>
  <c r="AV1077" i="220"/>
  <c r="AU1077" i="220"/>
  <c r="BD1076" i="220"/>
  <c r="AY1076" i="220"/>
  <c r="AX1076" i="220"/>
  <c r="AW1076" i="220"/>
  <c r="AV1076" i="220"/>
  <c r="AU1076" i="220"/>
  <c r="BD1075" i="220"/>
  <c r="AY1075" i="220"/>
  <c r="AX1075" i="220"/>
  <c r="AW1075" i="220"/>
  <c r="AV1075" i="220"/>
  <c r="AU1075" i="220"/>
  <c r="BD1074" i="220"/>
  <c r="AY1074" i="220"/>
  <c r="AX1074" i="220"/>
  <c r="AW1074" i="220"/>
  <c r="AV1074" i="220"/>
  <c r="AU1074" i="220"/>
  <c r="BD1073" i="220"/>
  <c r="AY1073" i="220"/>
  <c r="AX1073" i="220"/>
  <c r="AW1073" i="220"/>
  <c r="AV1073" i="220"/>
  <c r="AU1073" i="220"/>
  <c r="BD1072" i="220"/>
  <c r="AY1072" i="220"/>
  <c r="AX1072" i="220"/>
  <c r="AW1072" i="220"/>
  <c r="AV1072" i="220"/>
  <c r="AU1072" i="220"/>
  <c r="BD1071" i="220"/>
  <c r="AY1071" i="220"/>
  <c r="AX1071" i="220"/>
  <c r="AW1071" i="220"/>
  <c r="AV1071" i="220"/>
  <c r="AU1071" i="220"/>
  <c r="BD1070" i="220"/>
  <c r="AY1070" i="220"/>
  <c r="AX1070" i="220"/>
  <c r="AW1070" i="220"/>
  <c r="AV1070" i="220"/>
  <c r="AU1070" i="220"/>
  <c r="BD1069" i="220"/>
  <c r="AY1069" i="220"/>
  <c r="AX1069" i="220"/>
  <c r="AW1069" i="220"/>
  <c r="AV1069" i="220"/>
  <c r="AU1069" i="220"/>
  <c r="BD1068" i="220"/>
  <c r="AY1068" i="220"/>
  <c r="AX1068" i="220"/>
  <c r="AW1068" i="220"/>
  <c r="AV1068" i="220"/>
  <c r="AU1068" i="220"/>
  <c r="BD1067" i="220"/>
  <c r="AY1067" i="220"/>
  <c r="AX1067" i="220"/>
  <c r="AW1067" i="220"/>
  <c r="AV1067" i="220"/>
  <c r="AU1067" i="220"/>
  <c r="BD1066" i="220"/>
  <c r="AY1066" i="220"/>
  <c r="AX1066" i="220"/>
  <c r="AW1066" i="220"/>
  <c r="AV1066" i="220"/>
  <c r="AU1066" i="220"/>
  <c r="BD1065" i="220"/>
  <c r="AY1065" i="220"/>
  <c r="AX1065" i="220"/>
  <c r="AW1065" i="220"/>
  <c r="AV1065" i="220"/>
  <c r="AU1065" i="220"/>
  <c r="BD1064" i="220"/>
  <c r="AY1064" i="220"/>
  <c r="AX1064" i="220"/>
  <c r="AW1064" i="220"/>
  <c r="AV1064" i="220"/>
  <c r="AU1064" i="220"/>
  <c r="BD1063" i="220"/>
  <c r="AY1063" i="220"/>
  <c r="AX1063" i="220"/>
  <c r="AW1063" i="220"/>
  <c r="AV1063" i="220"/>
  <c r="AU1063" i="220"/>
  <c r="BD1062" i="220"/>
  <c r="AY1062" i="220"/>
  <c r="AX1062" i="220"/>
  <c r="AW1062" i="220"/>
  <c r="AV1062" i="220"/>
  <c r="AU1062" i="220"/>
  <c r="BD1061" i="220"/>
  <c r="AY1061" i="220"/>
  <c r="AX1061" i="220"/>
  <c r="AW1061" i="220"/>
  <c r="AV1061" i="220"/>
  <c r="AU1061" i="220"/>
  <c r="BD1060" i="220"/>
  <c r="AY1060" i="220"/>
  <c r="AX1060" i="220"/>
  <c r="AW1060" i="220"/>
  <c r="AV1060" i="220"/>
  <c r="AU1060" i="220"/>
  <c r="BD1059" i="220"/>
  <c r="AY1059" i="220"/>
  <c r="AX1059" i="220"/>
  <c r="AW1059" i="220"/>
  <c r="AV1059" i="220"/>
  <c r="AU1059" i="220"/>
  <c r="BD1058" i="220"/>
  <c r="AY1058" i="220"/>
  <c r="AX1058" i="220"/>
  <c r="AW1058" i="220"/>
  <c r="AV1058" i="220"/>
  <c r="AU1058" i="220"/>
  <c r="BD1057" i="220"/>
  <c r="AY1057" i="220"/>
  <c r="AX1057" i="220"/>
  <c r="AW1057" i="220"/>
  <c r="AV1057" i="220"/>
  <c r="AU1057" i="220"/>
  <c r="BD1056" i="220"/>
  <c r="AY1056" i="220"/>
  <c r="AX1056" i="220"/>
  <c r="AW1056" i="220"/>
  <c r="AV1056" i="220"/>
  <c r="AU1056" i="220"/>
  <c r="BD1055" i="220"/>
  <c r="AY1055" i="220"/>
  <c r="AX1055" i="220"/>
  <c r="AW1055" i="220"/>
  <c r="AV1055" i="220"/>
  <c r="AU1055" i="220"/>
  <c r="BD1054" i="220"/>
  <c r="AY1054" i="220"/>
  <c r="AX1054" i="220"/>
  <c r="AW1054" i="220"/>
  <c r="AV1054" i="220"/>
  <c r="AU1054" i="220"/>
  <c r="BD1053" i="220"/>
  <c r="AY1053" i="220"/>
  <c r="AX1053" i="220"/>
  <c r="AW1053" i="220"/>
  <c r="AV1053" i="220"/>
  <c r="AU1053" i="220"/>
  <c r="BD1052" i="220"/>
  <c r="AY1052" i="220"/>
  <c r="AX1052" i="220"/>
  <c r="AW1052" i="220"/>
  <c r="AV1052" i="220"/>
  <c r="AU1052" i="220"/>
  <c r="BD1051" i="220"/>
  <c r="AY1051" i="220"/>
  <c r="AX1051" i="220"/>
  <c r="AW1051" i="220"/>
  <c r="AV1051" i="220"/>
  <c r="AU1051" i="220"/>
  <c r="BD1050" i="220"/>
  <c r="AY1050" i="220"/>
  <c r="AX1050" i="220"/>
  <c r="AW1050" i="220"/>
  <c r="AV1050" i="220"/>
  <c r="AU1050" i="220"/>
  <c r="BD1049" i="220"/>
  <c r="AY1049" i="220"/>
  <c r="AX1049" i="220"/>
  <c r="AW1049" i="220"/>
  <c r="AV1049" i="220"/>
  <c r="AU1049" i="220"/>
  <c r="BD1048" i="220"/>
  <c r="AY1048" i="220"/>
  <c r="AX1048" i="220"/>
  <c r="AW1048" i="220"/>
  <c r="AV1048" i="220"/>
  <c r="AU1048" i="220"/>
  <c r="BD1047" i="220"/>
  <c r="AY1047" i="220"/>
  <c r="AX1047" i="220"/>
  <c r="AW1047" i="220"/>
  <c r="AV1047" i="220"/>
  <c r="AU1047" i="220"/>
  <c r="BD1046" i="220"/>
  <c r="AY1046" i="220"/>
  <c r="AX1046" i="220"/>
  <c r="AW1046" i="220"/>
  <c r="AV1046" i="220"/>
  <c r="AU1046" i="220"/>
  <c r="BD1045" i="220"/>
  <c r="AY1045" i="220"/>
  <c r="AX1045" i="220"/>
  <c r="AW1045" i="220"/>
  <c r="AV1045" i="220"/>
  <c r="AU1045" i="220"/>
  <c r="BD1044" i="220"/>
  <c r="AY1044" i="220"/>
  <c r="AX1044" i="220"/>
  <c r="AW1044" i="220"/>
  <c r="AV1044" i="220"/>
  <c r="AU1044" i="220"/>
  <c r="BD1043" i="220"/>
  <c r="AY1043" i="220"/>
  <c r="AX1043" i="220"/>
  <c r="AW1043" i="220"/>
  <c r="AV1043" i="220"/>
  <c r="AU1043" i="220"/>
  <c r="BD1042" i="220"/>
  <c r="AY1042" i="220"/>
  <c r="AX1042" i="220"/>
  <c r="AW1042" i="220"/>
  <c r="AV1042" i="220"/>
  <c r="AU1042" i="220"/>
  <c r="BD1041" i="220"/>
  <c r="AY1041" i="220"/>
  <c r="AX1041" i="220"/>
  <c r="AW1041" i="220"/>
  <c r="AV1041" i="220"/>
  <c r="AU1041" i="220"/>
  <c r="BD1040" i="220"/>
  <c r="AY1040" i="220"/>
  <c r="AX1040" i="220"/>
  <c r="AW1040" i="220"/>
  <c r="AV1040" i="220"/>
  <c r="AU1040" i="220"/>
  <c r="BD1039" i="220"/>
  <c r="AY1039" i="220"/>
  <c r="AX1039" i="220"/>
  <c r="AW1039" i="220"/>
  <c r="AV1039" i="220"/>
  <c r="AU1039" i="220"/>
  <c r="BD1038" i="220"/>
  <c r="AY1038" i="220"/>
  <c r="AX1038" i="220"/>
  <c r="AW1038" i="220"/>
  <c r="AV1038" i="220"/>
  <c r="AU1038" i="220"/>
  <c r="BD1037" i="220"/>
  <c r="AY1037" i="220"/>
  <c r="AX1037" i="220"/>
  <c r="AW1037" i="220"/>
  <c r="AV1037" i="220"/>
  <c r="AU1037" i="220"/>
  <c r="BD1036" i="220"/>
  <c r="AY1036" i="220"/>
  <c r="AX1036" i="220"/>
  <c r="AW1036" i="220"/>
  <c r="AV1036" i="220"/>
  <c r="AU1036" i="220"/>
  <c r="BD1035" i="220"/>
  <c r="AY1035" i="220"/>
  <c r="AX1035" i="220"/>
  <c r="AW1035" i="220"/>
  <c r="AV1035" i="220"/>
  <c r="AU1035" i="220"/>
  <c r="BD1034" i="220"/>
  <c r="AY1034" i="220"/>
  <c r="AX1034" i="220"/>
  <c r="AW1034" i="220"/>
  <c r="AV1034" i="220"/>
  <c r="AU1034" i="220"/>
  <c r="BD1033" i="220"/>
  <c r="AY1033" i="220"/>
  <c r="AX1033" i="220"/>
  <c r="AW1033" i="220"/>
  <c r="AV1033" i="220"/>
  <c r="AU1033" i="220"/>
  <c r="BD1032" i="220"/>
  <c r="AY1032" i="220"/>
  <c r="AX1032" i="220"/>
  <c r="AW1032" i="220"/>
  <c r="AV1032" i="220"/>
  <c r="AU1032" i="220"/>
  <c r="BD1031" i="220"/>
  <c r="AY1031" i="220"/>
  <c r="AX1031" i="220"/>
  <c r="AW1031" i="220"/>
  <c r="AV1031" i="220"/>
  <c r="AU1031" i="220"/>
  <c r="BD1030" i="220"/>
  <c r="AY1030" i="220"/>
  <c r="AX1030" i="220"/>
  <c r="AW1030" i="220"/>
  <c r="AV1030" i="220"/>
  <c r="AU1030" i="220"/>
  <c r="BD1029" i="220"/>
  <c r="AY1029" i="220"/>
  <c r="AX1029" i="220"/>
  <c r="AW1029" i="220"/>
  <c r="AV1029" i="220"/>
  <c r="AU1029" i="220"/>
  <c r="BD1028" i="220"/>
  <c r="AY1028" i="220"/>
  <c r="AX1028" i="220"/>
  <c r="AW1028" i="220"/>
  <c r="AV1028" i="220"/>
  <c r="AU1028" i="220"/>
  <c r="BD1027" i="220"/>
  <c r="AY1027" i="220"/>
  <c r="AX1027" i="220"/>
  <c r="AW1027" i="220"/>
  <c r="AV1027" i="220"/>
  <c r="AU1027" i="220"/>
  <c r="BD1026" i="220"/>
  <c r="AY1026" i="220"/>
  <c r="AX1026" i="220"/>
  <c r="AW1026" i="220"/>
  <c r="AV1026" i="220"/>
  <c r="AU1026" i="220"/>
  <c r="BD1025" i="220"/>
  <c r="AY1025" i="220"/>
  <c r="AX1025" i="220"/>
  <c r="AW1025" i="220"/>
  <c r="AV1025" i="220"/>
  <c r="AU1025" i="220"/>
  <c r="BD1024" i="220"/>
  <c r="AY1024" i="220"/>
  <c r="AX1024" i="220"/>
  <c r="AW1024" i="220"/>
  <c r="AV1024" i="220"/>
  <c r="AU1024" i="220"/>
  <c r="BD1023" i="220"/>
  <c r="AY1023" i="220"/>
  <c r="AX1023" i="220"/>
  <c r="AW1023" i="220"/>
  <c r="AV1023" i="220"/>
  <c r="AU1023" i="220"/>
  <c r="BD1022" i="220"/>
  <c r="AY1022" i="220"/>
  <c r="AX1022" i="220"/>
  <c r="AW1022" i="220"/>
  <c r="AV1022" i="220"/>
  <c r="AU1022" i="220"/>
  <c r="BD1021" i="220"/>
  <c r="AY1021" i="220"/>
  <c r="AX1021" i="220"/>
  <c r="AW1021" i="220"/>
  <c r="AV1021" i="220"/>
  <c r="AU1021" i="220"/>
  <c r="BD1020" i="220"/>
  <c r="AY1020" i="220"/>
  <c r="AX1020" i="220"/>
  <c r="AW1020" i="220"/>
  <c r="AV1020" i="220"/>
  <c r="AU1020" i="220"/>
  <c r="BD1019" i="220"/>
  <c r="AY1019" i="220"/>
  <c r="AX1019" i="220"/>
  <c r="AW1019" i="220"/>
  <c r="AV1019" i="220"/>
  <c r="AU1019" i="220"/>
  <c r="BD1018" i="220"/>
  <c r="AY1018" i="220"/>
  <c r="AX1018" i="220"/>
  <c r="AW1018" i="220"/>
  <c r="AV1018" i="220"/>
  <c r="AU1018" i="220"/>
  <c r="BD1017" i="220"/>
  <c r="AY1017" i="220"/>
  <c r="AX1017" i="220"/>
  <c r="AW1017" i="220"/>
  <c r="AV1017" i="220"/>
  <c r="AU1017" i="220"/>
  <c r="BD1016" i="220"/>
  <c r="AY1016" i="220"/>
  <c r="AX1016" i="220"/>
  <c r="AW1016" i="220"/>
  <c r="AV1016" i="220"/>
  <c r="AU1016" i="220"/>
  <c r="BD1015" i="220"/>
  <c r="AY1015" i="220"/>
  <c r="AX1015" i="220"/>
  <c r="AW1015" i="220"/>
  <c r="AV1015" i="220"/>
  <c r="AU1015" i="220"/>
  <c r="BD1014" i="220"/>
  <c r="AY1014" i="220"/>
  <c r="AX1014" i="220"/>
  <c r="AW1014" i="220"/>
  <c r="AV1014" i="220"/>
  <c r="AU1014" i="220"/>
  <c r="BD1013" i="220"/>
  <c r="AY1013" i="220"/>
  <c r="AX1013" i="220"/>
  <c r="AW1013" i="220"/>
  <c r="AV1013" i="220"/>
  <c r="AU1013" i="220"/>
  <c r="BD1012" i="220"/>
  <c r="AY1012" i="220"/>
  <c r="AX1012" i="220"/>
  <c r="AW1012" i="220"/>
  <c r="AV1012" i="220"/>
  <c r="AU1012" i="220"/>
  <c r="BD1011" i="220"/>
  <c r="AY1011" i="220"/>
  <c r="AX1011" i="220"/>
  <c r="AW1011" i="220"/>
  <c r="AV1011" i="220"/>
  <c r="AU1011" i="220"/>
  <c r="BD1010" i="220"/>
  <c r="AY1010" i="220"/>
  <c r="AX1010" i="220"/>
  <c r="AW1010" i="220"/>
  <c r="AV1010" i="220"/>
  <c r="AU1010" i="220"/>
  <c r="BD1009" i="220"/>
  <c r="AY1009" i="220"/>
  <c r="AX1009" i="220"/>
  <c r="AW1009" i="220"/>
  <c r="AV1009" i="220"/>
  <c r="AU1009" i="220"/>
  <c r="BD1008" i="220"/>
  <c r="AY1008" i="220"/>
  <c r="AX1008" i="220"/>
  <c r="AW1008" i="220"/>
  <c r="AV1008" i="220"/>
  <c r="AU1008" i="220"/>
  <c r="BD1007" i="220"/>
  <c r="AY1007" i="220"/>
  <c r="AX1007" i="220"/>
  <c r="AW1007" i="220"/>
  <c r="AV1007" i="220"/>
  <c r="AU1007" i="220"/>
  <c r="BD1006" i="220"/>
  <c r="AY1006" i="220"/>
  <c r="AX1006" i="220"/>
  <c r="AW1006" i="220"/>
  <c r="AV1006" i="220"/>
  <c r="AU1006" i="220"/>
  <c r="BD1005" i="220"/>
  <c r="AY1005" i="220"/>
  <c r="AX1005" i="220"/>
  <c r="AW1005" i="220"/>
  <c r="AV1005" i="220"/>
  <c r="AU1005" i="220"/>
  <c r="BD1004" i="220"/>
  <c r="AY1004" i="220"/>
  <c r="AX1004" i="220"/>
  <c r="AW1004" i="220"/>
  <c r="AV1004" i="220"/>
  <c r="AU1004" i="220"/>
  <c r="BD1003" i="220"/>
  <c r="AY1003" i="220"/>
  <c r="AX1003" i="220"/>
  <c r="AW1003" i="220"/>
  <c r="AV1003" i="220"/>
  <c r="AU1003" i="220"/>
  <c r="BD1002" i="220"/>
  <c r="AY1002" i="220"/>
  <c r="AX1002" i="220"/>
  <c r="AW1002" i="220"/>
  <c r="AV1002" i="220"/>
  <c r="AU1002" i="220"/>
  <c r="BD1001" i="220"/>
  <c r="AY1001" i="220"/>
  <c r="AX1001" i="220"/>
  <c r="AW1001" i="220"/>
  <c r="AV1001" i="220"/>
  <c r="AU1001" i="220"/>
  <c r="BD1000" i="220"/>
  <c r="AY1000" i="220"/>
  <c r="AX1000" i="220"/>
  <c r="AW1000" i="220"/>
  <c r="AV1000" i="220"/>
  <c r="AU1000" i="220"/>
  <c r="BD999" i="220"/>
  <c r="AY999" i="220"/>
  <c r="AX999" i="220"/>
  <c r="AW999" i="220"/>
  <c r="AV999" i="220"/>
  <c r="AU999" i="220"/>
  <c r="BD998" i="220"/>
  <c r="AY998" i="220"/>
  <c r="AX998" i="220"/>
  <c r="AW998" i="220"/>
  <c r="AV998" i="220"/>
  <c r="AU998" i="220"/>
  <c r="BD997" i="220"/>
  <c r="AY997" i="220"/>
  <c r="AX997" i="220"/>
  <c r="AW997" i="220"/>
  <c r="AV997" i="220"/>
  <c r="AU997" i="220"/>
  <c r="BD996" i="220"/>
  <c r="AY996" i="220"/>
  <c r="AX996" i="220"/>
  <c r="AW996" i="220"/>
  <c r="AV996" i="220"/>
  <c r="AU996" i="220"/>
  <c r="BD995" i="220"/>
  <c r="AY995" i="220"/>
  <c r="AX995" i="220"/>
  <c r="AW995" i="220"/>
  <c r="AV995" i="220"/>
  <c r="AU995" i="220"/>
  <c r="BD994" i="220"/>
  <c r="AY994" i="220"/>
  <c r="AX994" i="220"/>
  <c r="AW994" i="220"/>
  <c r="AV994" i="220"/>
  <c r="AU994" i="220"/>
  <c r="BD993" i="220"/>
  <c r="AY993" i="220"/>
  <c r="AX993" i="220"/>
  <c r="AW993" i="220"/>
  <c r="AV993" i="220"/>
  <c r="AU993" i="220"/>
  <c r="BD992" i="220"/>
  <c r="AY992" i="220"/>
  <c r="AX992" i="220"/>
  <c r="AW992" i="220"/>
  <c r="AV992" i="220"/>
  <c r="AU992" i="220"/>
  <c r="BD991" i="220"/>
  <c r="AY991" i="220"/>
  <c r="AX991" i="220"/>
  <c r="AW991" i="220"/>
  <c r="AV991" i="220"/>
  <c r="AU991" i="220"/>
  <c r="BD990" i="220"/>
  <c r="AY990" i="220"/>
  <c r="AX990" i="220"/>
  <c r="AW990" i="220"/>
  <c r="AV990" i="220"/>
  <c r="AU990" i="220"/>
  <c r="BD989" i="220"/>
  <c r="AY989" i="220"/>
  <c r="AX989" i="220"/>
  <c r="AW989" i="220"/>
  <c r="AV989" i="220"/>
  <c r="AU989" i="220"/>
  <c r="BD988" i="220"/>
  <c r="AY988" i="220"/>
  <c r="AX988" i="220"/>
  <c r="AW988" i="220"/>
  <c r="AV988" i="220"/>
  <c r="AU988" i="220"/>
  <c r="BD987" i="220"/>
  <c r="AY987" i="220"/>
  <c r="AX987" i="220"/>
  <c r="AW987" i="220"/>
  <c r="AV987" i="220"/>
  <c r="AU987" i="220"/>
  <c r="BD986" i="220"/>
  <c r="AY986" i="220"/>
  <c r="AX986" i="220"/>
  <c r="AW986" i="220"/>
  <c r="AV986" i="220"/>
  <c r="AU986" i="220"/>
  <c r="BD985" i="220"/>
  <c r="AY985" i="220"/>
  <c r="AX985" i="220"/>
  <c r="AW985" i="220"/>
  <c r="AV985" i="220"/>
  <c r="AU985" i="220"/>
  <c r="BD984" i="220"/>
  <c r="AY984" i="220"/>
  <c r="AX984" i="220"/>
  <c r="AW984" i="220"/>
  <c r="AV984" i="220"/>
  <c r="AU984" i="220"/>
  <c r="BD983" i="220"/>
  <c r="AY983" i="220"/>
  <c r="AX983" i="220"/>
  <c r="AW983" i="220"/>
  <c r="AV983" i="220"/>
  <c r="AU983" i="220"/>
  <c r="BD982" i="220"/>
  <c r="AY982" i="220"/>
  <c r="AX982" i="220"/>
  <c r="AW982" i="220"/>
  <c r="AV982" i="220"/>
  <c r="AU982" i="220"/>
  <c r="BD981" i="220"/>
  <c r="AY981" i="220"/>
  <c r="AX981" i="220"/>
  <c r="AW981" i="220"/>
  <c r="AV981" i="220"/>
  <c r="AU981" i="220"/>
  <c r="BD980" i="220"/>
  <c r="AY980" i="220"/>
  <c r="AX980" i="220"/>
  <c r="AW980" i="220"/>
  <c r="AV980" i="220"/>
  <c r="AU980" i="220"/>
  <c r="BD979" i="220"/>
  <c r="AY979" i="220"/>
  <c r="AX979" i="220"/>
  <c r="AW979" i="220"/>
  <c r="AV979" i="220"/>
  <c r="AU979" i="220"/>
  <c r="BD978" i="220"/>
  <c r="AY978" i="220"/>
  <c r="AX978" i="220"/>
  <c r="AW978" i="220"/>
  <c r="AV978" i="220"/>
  <c r="AU978" i="220"/>
  <c r="BD977" i="220"/>
  <c r="AY977" i="220"/>
  <c r="AX977" i="220"/>
  <c r="AW977" i="220"/>
  <c r="AV977" i="220"/>
  <c r="AU977" i="220"/>
  <c r="BD976" i="220"/>
  <c r="AY976" i="220"/>
  <c r="AX976" i="220"/>
  <c r="AW976" i="220"/>
  <c r="AV976" i="220"/>
  <c r="AU976" i="220"/>
  <c r="BD975" i="220"/>
  <c r="AY975" i="220"/>
  <c r="AX975" i="220"/>
  <c r="AW975" i="220"/>
  <c r="AV975" i="220"/>
  <c r="AU975" i="220"/>
  <c r="BD974" i="220"/>
  <c r="AY974" i="220"/>
  <c r="AX974" i="220"/>
  <c r="AW974" i="220"/>
  <c r="AV974" i="220"/>
  <c r="AU974" i="220"/>
  <c r="BD973" i="220"/>
  <c r="AY973" i="220"/>
  <c r="AX973" i="220"/>
  <c r="AW973" i="220"/>
  <c r="AV973" i="220"/>
  <c r="AU973" i="220"/>
  <c r="BD972" i="220"/>
  <c r="AY972" i="220"/>
  <c r="AX972" i="220"/>
  <c r="AW972" i="220"/>
  <c r="AV972" i="220"/>
  <c r="AU972" i="220"/>
  <c r="BD971" i="220"/>
  <c r="AY971" i="220"/>
  <c r="AX971" i="220"/>
  <c r="AW971" i="220"/>
  <c r="AV971" i="220"/>
  <c r="AU971" i="220"/>
  <c r="BD970" i="220"/>
  <c r="AY970" i="220"/>
  <c r="AX970" i="220"/>
  <c r="AW970" i="220"/>
  <c r="AV970" i="220"/>
  <c r="AU970" i="220"/>
  <c r="BD969" i="220"/>
  <c r="AY969" i="220"/>
  <c r="AX969" i="220"/>
  <c r="AW969" i="220"/>
  <c r="AV969" i="220"/>
  <c r="AU969" i="220"/>
  <c r="BD968" i="220"/>
  <c r="AY968" i="220"/>
  <c r="AX968" i="220"/>
  <c r="AW968" i="220"/>
  <c r="AV968" i="220"/>
  <c r="AU968" i="220"/>
  <c r="BD967" i="220"/>
  <c r="AY967" i="220"/>
  <c r="AX967" i="220"/>
  <c r="AW967" i="220"/>
  <c r="AV967" i="220"/>
  <c r="AU967" i="220"/>
  <c r="BD966" i="220"/>
  <c r="AY966" i="220"/>
  <c r="AX966" i="220"/>
  <c r="AW966" i="220"/>
  <c r="AV966" i="220"/>
  <c r="AU966" i="220"/>
  <c r="BD965" i="220"/>
  <c r="AY965" i="220"/>
  <c r="AX965" i="220"/>
  <c r="AW965" i="220"/>
  <c r="AV965" i="220"/>
  <c r="AU965" i="220"/>
  <c r="BD964" i="220"/>
  <c r="AY964" i="220"/>
  <c r="AX964" i="220"/>
  <c r="AW964" i="220"/>
  <c r="AV964" i="220"/>
  <c r="AU964" i="220"/>
  <c r="BD963" i="220"/>
  <c r="AY963" i="220"/>
  <c r="AX963" i="220"/>
  <c r="AW963" i="220"/>
  <c r="AV963" i="220"/>
  <c r="AU963" i="220"/>
  <c r="BD962" i="220"/>
  <c r="AY962" i="220"/>
  <c r="AX962" i="220"/>
  <c r="AW962" i="220"/>
  <c r="AV962" i="220"/>
  <c r="AU962" i="220"/>
  <c r="BD961" i="220"/>
  <c r="AY961" i="220"/>
  <c r="AX961" i="220"/>
  <c r="AW961" i="220"/>
  <c r="AV961" i="220"/>
  <c r="AU961" i="220"/>
  <c r="BD960" i="220"/>
  <c r="AY960" i="220"/>
  <c r="AX960" i="220"/>
  <c r="AW960" i="220"/>
  <c r="AV960" i="220"/>
  <c r="AU960" i="220"/>
  <c r="BD959" i="220"/>
  <c r="AY959" i="220"/>
  <c r="AX959" i="220"/>
  <c r="AW959" i="220"/>
  <c r="AV959" i="220"/>
  <c r="AU959" i="220"/>
  <c r="BD958" i="220"/>
  <c r="AY958" i="220"/>
  <c r="AX958" i="220"/>
  <c r="AW958" i="220"/>
  <c r="AV958" i="220"/>
  <c r="AU958" i="220"/>
  <c r="BD957" i="220"/>
  <c r="AY957" i="220"/>
  <c r="AX957" i="220"/>
  <c r="AW957" i="220"/>
  <c r="AV957" i="220"/>
  <c r="AU957" i="220"/>
  <c r="BD956" i="220"/>
  <c r="AY956" i="220"/>
  <c r="AX956" i="220"/>
  <c r="AW956" i="220"/>
  <c r="AV956" i="220"/>
  <c r="AU956" i="220"/>
  <c r="BD955" i="220"/>
  <c r="AY955" i="220"/>
  <c r="AX955" i="220"/>
  <c r="AW955" i="220"/>
  <c r="AV955" i="220"/>
  <c r="AU955" i="220"/>
  <c r="BD954" i="220"/>
  <c r="AY954" i="220"/>
  <c r="AX954" i="220"/>
  <c r="AW954" i="220"/>
  <c r="AV954" i="220"/>
  <c r="AU954" i="220"/>
  <c r="BD953" i="220"/>
  <c r="AY953" i="220"/>
  <c r="AX953" i="220"/>
  <c r="AW953" i="220"/>
  <c r="AV953" i="220"/>
  <c r="AU953" i="220"/>
  <c r="BD952" i="220"/>
  <c r="AY952" i="220"/>
  <c r="AX952" i="220"/>
  <c r="AW952" i="220"/>
  <c r="AV952" i="220"/>
  <c r="AU952" i="220"/>
  <c r="BD951" i="220"/>
  <c r="AY951" i="220"/>
  <c r="AX951" i="220"/>
  <c r="AW951" i="220"/>
  <c r="AV951" i="220"/>
  <c r="AU951" i="220"/>
  <c r="BD950" i="220"/>
  <c r="AY950" i="220"/>
  <c r="AX950" i="220"/>
  <c r="AW950" i="220"/>
  <c r="AV950" i="220"/>
  <c r="AU950" i="220"/>
  <c r="BD949" i="220"/>
  <c r="AY949" i="220"/>
  <c r="AX949" i="220"/>
  <c r="AW949" i="220"/>
  <c r="AV949" i="220"/>
  <c r="AU949" i="220"/>
  <c r="BD948" i="220"/>
  <c r="AY948" i="220"/>
  <c r="AX948" i="220"/>
  <c r="AW948" i="220"/>
  <c r="AV948" i="220"/>
  <c r="AU948" i="220"/>
  <c r="BD947" i="220"/>
  <c r="AY947" i="220"/>
  <c r="AX947" i="220"/>
  <c r="AW947" i="220"/>
  <c r="AV947" i="220"/>
  <c r="AU947" i="220"/>
  <c r="BD946" i="220"/>
  <c r="AY946" i="220"/>
  <c r="AX946" i="220"/>
  <c r="AW946" i="220"/>
  <c r="AV946" i="220"/>
  <c r="AU946" i="220"/>
  <c r="BD945" i="220"/>
  <c r="AY945" i="220"/>
  <c r="AX945" i="220"/>
  <c r="AW945" i="220"/>
  <c r="AV945" i="220"/>
  <c r="AU945" i="220"/>
  <c r="BD944" i="220"/>
  <c r="AY944" i="220"/>
  <c r="AX944" i="220"/>
  <c r="AW944" i="220"/>
  <c r="AV944" i="220"/>
  <c r="AU944" i="220"/>
  <c r="BD943" i="220"/>
  <c r="AY943" i="220"/>
  <c r="AX943" i="220"/>
  <c r="AW943" i="220"/>
  <c r="AV943" i="220"/>
  <c r="AU943" i="220"/>
  <c r="BD942" i="220"/>
  <c r="AY942" i="220"/>
  <c r="AX942" i="220"/>
  <c r="AW942" i="220"/>
  <c r="AV942" i="220"/>
  <c r="AU942" i="220"/>
  <c r="BD941" i="220"/>
  <c r="AY941" i="220"/>
  <c r="AX941" i="220"/>
  <c r="AW941" i="220"/>
  <c r="AV941" i="220"/>
  <c r="AU941" i="220"/>
  <c r="BD940" i="220"/>
  <c r="AY940" i="220"/>
  <c r="AX940" i="220"/>
  <c r="AW940" i="220"/>
  <c r="AV940" i="220"/>
  <c r="AU940" i="220"/>
  <c r="BD939" i="220"/>
  <c r="AY939" i="220"/>
  <c r="AX939" i="220"/>
  <c r="AW939" i="220"/>
  <c r="AV939" i="220"/>
  <c r="AU939" i="220"/>
  <c r="BD938" i="220"/>
  <c r="AY938" i="220"/>
  <c r="AX938" i="220"/>
  <c r="AW938" i="220"/>
  <c r="AV938" i="220"/>
  <c r="AU938" i="220"/>
  <c r="BD937" i="220"/>
  <c r="AY937" i="220"/>
  <c r="AX937" i="220"/>
  <c r="AW937" i="220"/>
  <c r="AV937" i="220"/>
  <c r="AU937" i="220"/>
  <c r="BD936" i="220"/>
  <c r="AY936" i="220"/>
  <c r="AX936" i="220"/>
  <c r="AW936" i="220"/>
  <c r="AV936" i="220"/>
  <c r="AU936" i="220"/>
  <c r="BD935" i="220"/>
  <c r="AY935" i="220"/>
  <c r="AX935" i="220"/>
  <c r="AW935" i="220"/>
  <c r="AV935" i="220"/>
  <c r="AU935" i="220"/>
  <c r="BD934" i="220"/>
  <c r="AY934" i="220"/>
  <c r="AX934" i="220"/>
  <c r="AW934" i="220"/>
  <c r="AV934" i="220"/>
  <c r="AU934" i="220"/>
  <c r="BD933" i="220"/>
  <c r="AY933" i="220"/>
  <c r="AX933" i="220"/>
  <c r="AW933" i="220"/>
  <c r="AV933" i="220"/>
  <c r="AU933" i="220"/>
  <c r="BD932" i="220"/>
  <c r="AY932" i="220"/>
  <c r="AX932" i="220"/>
  <c r="AW932" i="220"/>
  <c r="AV932" i="220"/>
  <c r="AU932" i="220"/>
  <c r="BD931" i="220"/>
  <c r="AY931" i="220"/>
  <c r="AX931" i="220"/>
  <c r="AW931" i="220"/>
  <c r="AV931" i="220"/>
  <c r="AU931" i="220"/>
  <c r="BD930" i="220"/>
  <c r="AY930" i="220"/>
  <c r="AX930" i="220"/>
  <c r="AW930" i="220"/>
  <c r="AV930" i="220"/>
  <c r="AU930" i="220"/>
  <c r="BD929" i="220"/>
  <c r="AY929" i="220"/>
  <c r="AX929" i="220"/>
  <c r="AW929" i="220"/>
  <c r="AV929" i="220"/>
  <c r="AU929" i="220"/>
  <c r="BD928" i="220"/>
  <c r="AY928" i="220"/>
  <c r="AX928" i="220"/>
  <c r="AW928" i="220"/>
  <c r="AV928" i="220"/>
  <c r="AU928" i="220"/>
  <c r="BD927" i="220"/>
  <c r="AY927" i="220"/>
  <c r="AX927" i="220"/>
  <c r="AW927" i="220"/>
  <c r="AV927" i="220"/>
  <c r="AU927" i="220"/>
  <c r="BD926" i="220"/>
  <c r="AY926" i="220"/>
  <c r="AX926" i="220"/>
  <c r="AW926" i="220"/>
  <c r="AV926" i="220"/>
  <c r="AU926" i="220"/>
  <c r="BD925" i="220"/>
  <c r="AY925" i="220"/>
  <c r="AX925" i="220"/>
  <c r="AW925" i="220"/>
  <c r="AV925" i="220"/>
  <c r="AU925" i="220"/>
  <c r="BD924" i="220"/>
  <c r="AY924" i="220"/>
  <c r="AX924" i="220"/>
  <c r="AW924" i="220"/>
  <c r="AV924" i="220"/>
  <c r="AU924" i="220"/>
  <c r="BD923" i="220"/>
  <c r="AY923" i="220"/>
  <c r="AX923" i="220"/>
  <c r="AW923" i="220"/>
  <c r="AV923" i="220"/>
  <c r="AU923" i="220"/>
  <c r="BD922" i="220"/>
  <c r="AY922" i="220"/>
  <c r="AX922" i="220"/>
  <c r="AW922" i="220"/>
  <c r="AV922" i="220"/>
  <c r="AU922" i="220"/>
  <c r="BD921" i="220"/>
  <c r="AY921" i="220"/>
  <c r="AX921" i="220"/>
  <c r="AW921" i="220"/>
  <c r="AV921" i="220"/>
  <c r="AU921" i="220"/>
  <c r="BD920" i="220"/>
  <c r="AY920" i="220"/>
  <c r="AX920" i="220"/>
  <c r="AW920" i="220"/>
  <c r="AV920" i="220"/>
  <c r="AU920" i="220"/>
  <c r="BD919" i="220"/>
  <c r="AY919" i="220"/>
  <c r="AX919" i="220"/>
  <c r="AW919" i="220"/>
  <c r="AV919" i="220"/>
  <c r="AU919" i="220"/>
  <c r="BD918" i="220"/>
  <c r="AY918" i="220"/>
  <c r="AX918" i="220"/>
  <c r="AW918" i="220"/>
  <c r="AV918" i="220"/>
  <c r="AU918" i="220"/>
  <c r="BD917" i="220"/>
  <c r="AY917" i="220"/>
  <c r="AX917" i="220"/>
  <c r="AW917" i="220"/>
  <c r="AV917" i="220"/>
  <c r="AU917" i="220"/>
  <c r="BD916" i="220"/>
  <c r="AY916" i="220"/>
  <c r="AX916" i="220"/>
  <c r="AW916" i="220"/>
  <c r="AV916" i="220"/>
  <c r="AU916" i="220"/>
  <c r="BD915" i="220"/>
  <c r="AY915" i="220"/>
  <c r="AX915" i="220"/>
  <c r="AW915" i="220"/>
  <c r="AV915" i="220"/>
  <c r="AU915" i="220"/>
  <c r="BD914" i="220"/>
  <c r="AY914" i="220"/>
  <c r="AX914" i="220"/>
  <c r="AW914" i="220"/>
  <c r="AV914" i="220"/>
  <c r="AU914" i="220"/>
  <c r="BD913" i="220"/>
  <c r="AY913" i="220"/>
  <c r="AX913" i="220"/>
  <c r="AW913" i="220"/>
  <c r="AV913" i="220"/>
  <c r="AU913" i="220"/>
  <c r="BD912" i="220"/>
  <c r="AY912" i="220"/>
  <c r="AX912" i="220"/>
  <c r="AW912" i="220"/>
  <c r="AV912" i="220"/>
  <c r="AU912" i="220"/>
  <c r="BD911" i="220"/>
  <c r="AY911" i="220"/>
  <c r="AX911" i="220"/>
  <c r="AW911" i="220"/>
  <c r="AV911" i="220"/>
  <c r="AU911" i="220"/>
  <c r="BD910" i="220"/>
  <c r="AY910" i="220"/>
  <c r="AX910" i="220"/>
  <c r="AW910" i="220"/>
  <c r="AV910" i="220"/>
  <c r="AU910" i="220"/>
  <c r="BD909" i="220"/>
  <c r="AY909" i="220"/>
  <c r="AX909" i="220"/>
  <c r="AW909" i="220"/>
  <c r="AV909" i="220"/>
  <c r="AU909" i="220"/>
  <c r="BD908" i="220"/>
  <c r="AY908" i="220"/>
  <c r="AX908" i="220"/>
  <c r="AW908" i="220"/>
  <c r="AV908" i="220"/>
  <c r="AU908" i="220"/>
  <c r="BD907" i="220"/>
  <c r="AY907" i="220"/>
  <c r="AX907" i="220"/>
  <c r="AW907" i="220"/>
  <c r="AV907" i="220"/>
  <c r="AU907" i="220"/>
  <c r="BD906" i="220"/>
  <c r="AY906" i="220"/>
  <c r="AX906" i="220"/>
  <c r="AW906" i="220"/>
  <c r="AV906" i="220"/>
  <c r="AU906" i="220"/>
  <c r="BD905" i="220"/>
  <c r="AY905" i="220"/>
  <c r="AX905" i="220"/>
  <c r="AW905" i="220"/>
  <c r="AV905" i="220"/>
  <c r="AU905" i="220"/>
  <c r="BD904" i="220"/>
  <c r="AY904" i="220"/>
  <c r="AX904" i="220"/>
  <c r="AW904" i="220"/>
  <c r="AV904" i="220"/>
  <c r="AU904" i="220"/>
  <c r="BD903" i="220"/>
  <c r="AY903" i="220"/>
  <c r="AX903" i="220"/>
  <c r="AW903" i="220"/>
  <c r="AV903" i="220"/>
  <c r="AU903" i="220"/>
  <c r="BD902" i="220"/>
  <c r="AY902" i="220"/>
  <c r="AX902" i="220"/>
  <c r="AW902" i="220"/>
  <c r="AV902" i="220"/>
  <c r="AU902" i="220"/>
  <c r="BD901" i="220"/>
  <c r="AY901" i="220"/>
  <c r="AX901" i="220"/>
  <c r="AW901" i="220"/>
  <c r="AV901" i="220"/>
  <c r="AU901" i="220"/>
  <c r="BD900" i="220"/>
  <c r="AY900" i="220"/>
  <c r="AX900" i="220"/>
  <c r="AW900" i="220"/>
  <c r="AV900" i="220"/>
  <c r="AU900" i="220"/>
  <c r="BD899" i="220"/>
  <c r="AY899" i="220"/>
  <c r="AX899" i="220"/>
  <c r="AW899" i="220"/>
  <c r="AV899" i="220"/>
  <c r="AU899" i="220"/>
  <c r="BD898" i="220"/>
  <c r="AY898" i="220"/>
  <c r="AX898" i="220"/>
  <c r="AW898" i="220"/>
  <c r="AV898" i="220"/>
  <c r="AU898" i="220"/>
  <c r="BD897" i="220"/>
  <c r="AY897" i="220"/>
  <c r="AX897" i="220"/>
  <c r="AW897" i="220"/>
  <c r="AV897" i="220"/>
  <c r="AU897" i="220"/>
  <c r="BD896" i="220"/>
  <c r="AY896" i="220"/>
  <c r="AX896" i="220"/>
  <c r="AW896" i="220"/>
  <c r="AV896" i="220"/>
  <c r="AU896" i="220"/>
  <c r="BD895" i="220"/>
  <c r="AY895" i="220"/>
  <c r="AX895" i="220"/>
  <c r="AW895" i="220"/>
  <c r="AV895" i="220"/>
  <c r="AU895" i="220"/>
  <c r="BD894" i="220"/>
  <c r="AY894" i="220"/>
  <c r="AX894" i="220"/>
  <c r="AW894" i="220"/>
  <c r="AV894" i="220"/>
  <c r="AU894" i="220"/>
  <c r="BD893" i="220"/>
  <c r="AY893" i="220"/>
  <c r="AX893" i="220"/>
  <c r="AW893" i="220"/>
  <c r="AV893" i="220"/>
  <c r="AU893" i="220"/>
  <c r="BD892" i="220"/>
  <c r="AY892" i="220"/>
  <c r="AX892" i="220"/>
  <c r="AW892" i="220"/>
  <c r="AV892" i="220"/>
  <c r="AU892" i="220"/>
  <c r="BD891" i="220"/>
  <c r="AY891" i="220"/>
  <c r="AX891" i="220"/>
  <c r="AW891" i="220"/>
  <c r="AV891" i="220"/>
  <c r="AU891" i="220"/>
  <c r="BD890" i="220"/>
  <c r="AY890" i="220"/>
  <c r="AX890" i="220"/>
  <c r="AW890" i="220"/>
  <c r="AV890" i="220"/>
  <c r="AU890" i="220"/>
  <c r="BD889" i="220"/>
  <c r="AY889" i="220"/>
  <c r="AX889" i="220"/>
  <c r="AW889" i="220"/>
  <c r="AV889" i="220"/>
  <c r="AU889" i="220"/>
  <c r="BD888" i="220"/>
  <c r="AY888" i="220"/>
  <c r="AX888" i="220"/>
  <c r="AW888" i="220"/>
  <c r="AV888" i="220"/>
  <c r="AU888" i="220"/>
  <c r="BD887" i="220"/>
  <c r="AY887" i="220"/>
  <c r="AX887" i="220"/>
  <c r="AW887" i="220"/>
  <c r="AV887" i="220"/>
  <c r="AU887" i="220"/>
  <c r="BD886" i="220"/>
  <c r="AY886" i="220"/>
  <c r="AX886" i="220"/>
  <c r="AW886" i="220"/>
  <c r="AV886" i="220"/>
  <c r="AU886" i="220"/>
  <c r="BD885" i="220"/>
  <c r="AY885" i="220"/>
  <c r="AX885" i="220"/>
  <c r="AW885" i="220"/>
  <c r="AV885" i="220"/>
  <c r="AU885" i="220"/>
  <c r="BD884" i="220"/>
  <c r="AY884" i="220"/>
  <c r="AX884" i="220"/>
  <c r="AW884" i="220"/>
  <c r="AV884" i="220"/>
  <c r="AU884" i="220"/>
  <c r="BD883" i="220"/>
  <c r="AY883" i="220"/>
  <c r="AX883" i="220"/>
  <c r="AW883" i="220"/>
  <c r="AV883" i="220"/>
  <c r="AU883" i="220"/>
  <c r="BD882" i="220"/>
  <c r="AY882" i="220"/>
  <c r="AX882" i="220"/>
  <c r="AW882" i="220"/>
  <c r="AV882" i="220"/>
  <c r="AU882" i="220"/>
  <c r="BD881" i="220"/>
  <c r="AY881" i="220"/>
  <c r="AX881" i="220"/>
  <c r="AW881" i="220"/>
  <c r="AV881" i="220"/>
  <c r="AU881" i="220"/>
  <c r="BD880" i="220"/>
  <c r="AY880" i="220"/>
  <c r="AX880" i="220"/>
  <c r="AW880" i="220"/>
  <c r="AV880" i="220"/>
  <c r="AU880" i="220"/>
  <c r="BD879" i="220"/>
  <c r="AY879" i="220"/>
  <c r="AX879" i="220"/>
  <c r="AW879" i="220"/>
  <c r="AV879" i="220"/>
  <c r="AU879" i="220"/>
  <c r="BD878" i="220"/>
  <c r="AY878" i="220"/>
  <c r="AX878" i="220"/>
  <c r="AW878" i="220"/>
  <c r="AV878" i="220"/>
  <c r="AU878" i="220"/>
  <c r="BD877" i="220"/>
  <c r="AY877" i="220"/>
  <c r="AX877" i="220"/>
  <c r="AW877" i="220"/>
  <c r="AV877" i="220"/>
  <c r="AU877" i="220"/>
  <c r="BD876" i="220"/>
  <c r="AY876" i="220"/>
  <c r="AX876" i="220"/>
  <c r="AW876" i="220"/>
  <c r="AV876" i="220"/>
  <c r="AU876" i="220"/>
  <c r="BD875" i="220"/>
  <c r="AY875" i="220"/>
  <c r="AX875" i="220"/>
  <c r="AW875" i="220"/>
  <c r="AV875" i="220"/>
  <c r="AU875" i="220"/>
  <c r="BD874" i="220"/>
  <c r="AY874" i="220"/>
  <c r="AX874" i="220"/>
  <c r="AW874" i="220"/>
  <c r="AV874" i="220"/>
  <c r="AU874" i="220"/>
  <c r="BD873" i="220"/>
  <c r="AY873" i="220"/>
  <c r="AX873" i="220"/>
  <c r="AW873" i="220"/>
  <c r="AV873" i="220"/>
  <c r="AU873" i="220"/>
  <c r="BD872" i="220"/>
  <c r="AY872" i="220"/>
  <c r="AX872" i="220"/>
  <c r="AW872" i="220"/>
  <c r="AV872" i="220"/>
  <c r="AU872" i="220"/>
  <c r="BD871" i="220"/>
  <c r="AY871" i="220"/>
  <c r="AX871" i="220"/>
  <c r="AW871" i="220"/>
  <c r="AV871" i="220"/>
  <c r="AU871" i="220"/>
  <c r="BD870" i="220"/>
  <c r="AY870" i="220"/>
  <c r="AX870" i="220"/>
  <c r="AW870" i="220"/>
  <c r="AV870" i="220"/>
  <c r="AU870" i="220"/>
  <c r="BD869" i="220"/>
  <c r="AY869" i="220"/>
  <c r="AX869" i="220"/>
  <c r="AW869" i="220"/>
  <c r="AV869" i="220"/>
  <c r="AU869" i="220"/>
  <c r="BD868" i="220"/>
  <c r="AY868" i="220"/>
  <c r="AX868" i="220"/>
  <c r="AW868" i="220"/>
  <c r="AV868" i="220"/>
  <c r="AU868" i="220"/>
  <c r="BD867" i="220"/>
  <c r="AY867" i="220"/>
  <c r="AX867" i="220"/>
  <c r="AW867" i="220"/>
  <c r="AV867" i="220"/>
  <c r="AU867" i="220"/>
  <c r="BD866" i="220"/>
  <c r="AY866" i="220"/>
  <c r="AX866" i="220"/>
  <c r="AW866" i="220"/>
  <c r="AV866" i="220"/>
  <c r="AU866" i="220"/>
  <c r="BD865" i="220"/>
  <c r="AY865" i="220"/>
  <c r="AX865" i="220"/>
  <c r="AW865" i="220"/>
  <c r="AV865" i="220"/>
  <c r="AU865" i="220"/>
  <c r="BD864" i="220"/>
  <c r="AY864" i="220"/>
  <c r="AX864" i="220"/>
  <c r="AW864" i="220"/>
  <c r="AV864" i="220"/>
  <c r="AU864" i="220"/>
  <c r="BD863" i="220"/>
  <c r="AY863" i="220"/>
  <c r="AX863" i="220"/>
  <c r="AW863" i="220"/>
  <c r="AV863" i="220"/>
  <c r="AU863" i="220"/>
  <c r="BD862" i="220"/>
  <c r="AY862" i="220"/>
  <c r="AX862" i="220"/>
  <c r="AW862" i="220"/>
  <c r="AV862" i="220"/>
  <c r="AU862" i="220"/>
  <c r="BD861" i="220"/>
  <c r="AY861" i="220"/>
  <c r="AX861" i="220"/>
  <c r="AW861" i="220"/>
  <c r="AV861" i="220"/>
  <c r="AU861" i="220"/>
  <c r="BD860" i="220"/>
  <c r="AY860" i="220"/>
  <c r="AX860" i="220"/>
  <c r="AW860" i="220"/>
  <c r="AV860" i="220"/>
  <c r="AU860" i="220"/>
  <c r="BD859" i="220"/>
  <c r="AY859" i="220"/>
  <c r="AX859" i="220"/>
  <c r="AW859" i="220"/>
  <c r="AV859" i="220"/>
  <c r="AU859" i="220"/>
  <c r="BD858" i="220"/>
  <c r="AY858" i="220"/>
  <c r="AX858" i="220"/>
  <c r="AW858" i="220"/>
  <c r="AV858" i="220"/>
  <c r="AU858" i="220"/>
  <c r="BD857" i="220"/>
  <c r="AY857" i="220"/>
  <c r="AX857" i="220"/>
  <c r="AW857" i="220"/>
  <c r="AV857" i="220"/>
  <c r="AU857" i="220"/>
  <c r="BD856" i="220"/>
  <c r="AY856" i="220"/>
  <c r="AX856" i="220"/>
  <c r="AW856" i="220"/>
  <c r="AV856" i="220"/>
  <c r="AU856" i="220"/>
  <c r="BD855" i="220"/>
  <c r="AY855" i="220"/>
  <c r="AX855" i="220"/>
  <c r="AW855" i="220"/>
  <c r="AV855" i="220"/>
  <c r="AU855" i="220"/>
  <c r="BD854" i="220"/>
  <c r="AY854" i="220"/>
  <c r="AX854" i="220"/>
  <c r="AW854" i="220"/>
  <c r="AV854" i="220"/>
  <c r="AU854" i="220"/>
  <c r="BD853" i="220"/>
  <c r="AY853" i="220"/>
  <c r="AX853" i="220"/>
  <c r="AW853" i="220"/>
  <c r="AV853" i="220"/>
  <c r="AU853" i="220"/>
  <c r="BD852" i="220"/>
  <c r="AY852" i="220"/>
  <c r="AX852" i="220"/>
  <c r="AW852" i="220"/>
  <c r="AV852" i="220"/>
  <c r="AU852" i="220"/>
  <c r="BD851" i="220"/>
  <c r="AY851" i="220"/>
  <c r="AX851" i="220"/>
  <c r="AW851" i="220"/>
  <c r="AV851" i="220"/>
  <c r="AU851" i="220"/>
  <c r="BD850" i="220"/>
  <c r="AY850" i="220"/>
  <c r="AX850" i="220"/>
  <c r="AW850" i="220"/>
  <c r="AV850" i="220"/>
  <c r="AU850" i="220"/>
  <c r="BD849" i="220"/>
  <c r="AY849" i="220"/>
  <c r="AX849" i="220"/>
  <c r="AW849" i="220"/>
  <c r="AV849" i="220"/>
  <c r="AU849" i="220"/>
  <c r="BD848" i="220"/>
  <c r="AY848" i="220"/>
  <c r="AX848" i="220"/>
  <c r="AW848" i="220"/>
  <c r="AV848" i="220"/>
  <c r="AU848" i="220"/>
  <c r="BD847" i="220"/>
  <c r="AY847" i="220"/>
  <c r="AX847" i="220"/>
  <c r="AW847" i="220"/>
  <c r="AV847" i="220"/>
  <c r="AU847" i="220"/>
  <c r="BD846" i="220"/>
  <c r="AY846" i="220"/>
  <c r="AX846" i="220"/>
  <c r="AW846" i="220"/>
  <c r="AV846" i="220"/>
  <c r="AU846" i="220"/>
  <c r="BD845" i="220"/>
  <c r="AY845" i="220"/>
  <c r="AX845" i="220"/>
  <c r="AW845" i="220"/>
  <c r="AV845" i="220"/>
  <c r="AU845" i="220"/>
  <c r="BD844" i="220"/>
  <c r="AY844" i="220"/>
  <c r="AX844" i="220"/>
  <c r="AW844" i="220"/>
  <c r="AV844" i="220"/>
  <c r="AU844" i="220"/>
  <c r="BD843" i="220"/>
  <c r="AY843" i="220"/>
  <c r="AX843" i="220"/>
  <c r="AW843" i="220"/>
  <c r="AV843" i="220"/>
  <c r="AU843" i="220"/>
  <c r="BD842" i="220"/>
  <c r="AY842" i="220"/>
  <c r="AX842" i="220"/>
  <c r="AW842" i="220"/>
  <c r="AV842" i="220"/>
  <c r="AU842" i="220"/>
  <c r="BD841" i="220"/>
  <c r="AY841" i="220"/>
  <c r="AX841" i="220"/>
  <c r="AW841" i="220"/>
  <c r="AV841" i="220"/>
  <c r="AU841" i="220"/>
  <c r="BD840" i="220"/>
  <c r="AY840" i="220"/>
  <c r="AX840" i="220"/>
  <c r="AW840" i="220"/>
  <c r="AV840" i="220"/>
  <c r="AU840" i="220"/>
  <c r="BD839" i="220"/>
  <c r="AY839" i="220"/>
  <c r="AX839" i="220"/>
  <c r="AW839" i="220"/>
  <c r="AV839" i="220"/>
  <c r="AU839" i="220"/>
  <c r="BD838" i="220"/>
  <c r="AY838" i="220"/>
  <c r="AX838" i="220"/>
  <c r="AW838" i="220"/>
  <c r="AV838" i="220"/>
  <c r="AU838" i="220"/>
  <c r="BD837" i="220"/>
  <c r="AY837" i="220"/>
  <c r="AX837" i="220"/>
  <c r="AW837" i="220"/>
  <c r="AV837" i="220"/>
  <c r="AU837" i="220"/>
  <c r="BD836" i="220"/>
  <c r="AY836" i="220"/>
  <c r="AX836" i="220"/>
  <c r="AW836" i="220"/>
  <c r="AV836" i="220"/>
  <c r="AU836" i="220"/>
  <c r="BD835" i="220"/>
  <c r="AY835" i="220"/>
  <c r="AX835" i="220"/>
  <c r="AW835" i="220"/>
  <c r="AV835" i="220"/>
  <c r="AU835" i="220"/>
  <c r="BD834" i="220"/>
  <c r="AY834" i="220"/>
  <c r="AX834" i="220"/>
  <c r="AW834" i="220"/>
  <c r="AV834" i="220"/>
  <c r="AU834" i="220"/>
  <c r="BD833" i="220"/>
  <c r="AY833" i="220"/>
  <c r="AX833" i="220"/>
  <c r="AW833" i="220"/>
  <c r="AV833" i="220"/>
  <c r="AU833" i="220"/>
  <c r="BD832" i="220"/>
  <c r="AY832" i="220"/>
  <c r="AX832" i="220"/>
  <c r="AW832" i="220"/>
  <c r="AV832" i="220"/>
  <c r="AU832" i="220"/>
  <c r="BD831" i="220"/>
  <c r="AY831" i="220"/>
  <c r="AX831" i="220"/>
  <c r="AW831" i="220"/>
  <c r="AV831" i="220"/>
  <c r="AU831" i="220"/>
  <c r="BD830" i="220"/>
  <c r="AY830" i="220"/>
  <c r="AX830" i="220"/>
  <c r="AW830" i="220"/>
  <c r="AV830" i="220"/>
  <c r="AU830" i="220"/>
  <c r="BD829" i="220"/>
  <c r="AY829" i="220"/>
  <c r="AX829" i="220"/>
  <c r="AW829" i="220"/>
  <c r="AV829" i="220"/>
  <c r="AU829" i="220"/>
  <c r="BD828" i="220"/>
  <c r="AY828" i="220"/>
  <c r="AX828" i="220"/>
  <c r="AW828" i="220"/>
  <c r="AV828" i="220"/>
  <c r="AU828" i="220"/>
  <c r="BD827" i="220"/>
  <c r="AY827" i="220"/>
  <c r="AX827" i="220"/>
  <c r="AW827" i="220"/>
  <c r="AV827" i="220"/>
  <c r="AU827" i="220"/>
  <c r="BD826" i="220"/>
  <c r="AY826" i="220"/>
  <c r="AX826" i="220"/>
  <c r="AW826" i="220"/>
  <c r="AV826" i="220"/>
  <c r="AU826" i="220"/>
  <c r="BD825" i="220"/>
  <c r="AY825" i="220"/>
  <c r="AX825" i="220"/>
  <c r="AW825" i="220"/>
  <c r="AV825" i="220"/>
  <c r="AU825" i="220"/>
  <c r="BD824" i="220"/>
  <c r="AY824" i="220"/>
  <c r="AX824" i="220"/>
  <c r="AW824" i="220"/>
  <c r="AV824" i="220"/>
  <c r="AU824" i="220"/>
  <c r="BD823" i="220"/>
  <c r="AY823" i="220"/>
  <c r="AX823" i="220"/>
  <c r="AW823" i="220"/>
  <c r="AV823" i="220"/>
  <c r="AU823" i="220"/>
  <c r="BD822" i="220"/>
  <c r="AY822" i="220"/>
  <c r="AX822" i="220"/>
  <c r="AW822" i="220"/>
  <c r="AV822" i="220"/>
  <c r="AU822" i="220"/>
  <c r="BD821" i="220"/>
  <c r="AY821" i="220"/>
  <c r="AX821" i="220"/>
  <c r="AW821" i="220"/>
  <c r="AV821" i="220"/>
  <c r="AU821" i="220"/>
  <c r="BD820" i="220"/>
  <c r="AY820" i="220"/>
  <c r="AX820" i="220"/>
  <c r="AW820" i="220"/>
  <c r="AV820" i="220"/>
  <c r="AU820" i="220"/>
  <c r="BD819" i="220"/>
  <c r="AY819" i="220"/>
  <c r="AX819" i="220"/>
  <c r="AW819" i="220"/>
  <c r="AV819" i="220"/>
  <c r="AU819" i="220"/>
  <c r="BD818" i="220"/>
  <c r="AY818" i="220"/>
  <c r="AX818" i="220"/>
  <c r="AW818" i="220"/>
  <c r="AV818" i="220"/>
  <c r="AU818" i="220"/>
  <c r="BD817" i="220"/>
  <c r="AY817" i="220"/>
  <c r="AX817" i="220"/>
  <c r="AW817" i="220"/>
  <c r="AV817" i="220"/>
  <c r="AU817" i="220"/>
  <c r="BD816" i="220"/>
  <c r="AY816" i="220"/>
  <c r="AX816" i="220"/>
  <c r="AW816" i="220"/>
  <c r="AV816" i="220"/>
  <c r="AU816" i="220"/>
  <c r="BD815" i="220"/>
  <c r="AY815" i="220"/>
  <c r="AX815" i="220"/>
  <c r="AW815" i="220"/>
  <c r="AV815" i="220"/>
  <c r="AU815" i="220"/>
  <c r="BD814" i="220"/>
  <c r="AY814" i="220"/>
  <c r="AX814" i="220"/>
  <c r="AW814" i="220"/>
  <c r="AV814" i="220"/>
  <c r="AU814" i="220"/>
  <c r="BD813" i="220"/>
  <c r="AY813" i="220"/>
  <c r="AX813" i="220"/>
  <c r="AW813" i="220"/>
  <c r="AV813" i="220"/>
  <c r="AU813" i="220"/>
  <c r="BD812" i="220"/>
  <c r="AY812" i="220"/>
  <c r="AX812" i="220"/>
  <c r="AW812" i="220"/>
  <c r="AV812" i="220"/>
  <c r="AU812" i="220"/>
  <c r="BD811" i="220"/>
  <c r="AY811" i="220"/>
  <c r="AX811" i="220"/>
  <c r="AW811" i="220"/>
  <c r="AV811" i="220"/>
  <c r="AU811" i="220"/>
  <c r="BD810" i="220"/>
  <c r="AY810" i="220"/>
  <c r="AX810" i="220"/>
  <c r="AW810" i="220"/>
  <c r="AV810" i="220"/>
  <c r="AU810" i="220"/>
  <c r="BD809" i="220"/>
  <c r="AY809" i="220"/>
  <c r="AX809" i="220"/>
  <c r="AW809" i="220"/>
  <c r="AV809" i="220"/>
  <c r="AU809" i="220"/>
  <c r="BD808" i="220"/>
  <c r="AY808" i="220"/>
  <c r="AX808" i="220"/>
  <c r="AW808" i="220"/>
  <c r="AV808" i="220"/>
  <c r="AU808" i="220"/>
  <c r="BD807" i="220"/>
  <c r="AY807" i="220"/>
  <c r="AX807" i="220"/>
  <c r="AW807" i="220"/>
  <c r="AV807" i="220"/>
  <c r="AU807" i="220"/>
  <c r="BD806" i="220"/>
  <c r="AY806" i="220"/>
  <c r="AX806" i="220"/>
  <c r="AW806" i="220"/>
  <c r="AV806" i="220"/>
  <c r="AU806" i="220"/>
  <c r="BD805" i="220"/>
  <c r="AY805" i="220"/>
  <c r="AX805" i="220"/>
  <c r="AW805" i="220"/>
  <c r="AV805" i="220"/>
  <c r="AU805" i="220"/>
  <c r="BD804" i="220"/>
  <c r="AY804" i="220"/>
  <c r="AX804" i="220"/>
  <c r="AW804" i="220"/>
  <c r="AV804" i="220"/>
  <c r="AU804" i="220"/>
  <c r="BD803" i="220"/>
  <c r="AY803" i="220"/>
  <c r="AX803" i="220"/>
  <c r="AW803" i="220"/>
  <c r="AV803" i="220"/>
  <c r="AU803" i="220"/>
  <c r="BD802" i="220"/>
  <c r="AY802" i="220"/>
  <c r="AX802" i="220"/>
  <c r="AW802" i="220"/>
  <c r="AV802" i="220"/>
  <c r="AU802" i="220"/>
  <c r="BD801" i="220"/>
  <c r="AY801" i="220"/>
  <c r="AX801" i="220"/>
  <c r="AW801" i="220"/>
  <c r="AV801" i="220"/>
  <c r="AU801" i="220"/>
  <c r="BD800" i="220"/>
  <c r="AY800" i="220"/>
  <c r="AX800" i="220"/>
  <c r="AW800" i="220"/>
  <c r="AV800" i="220"/>
  <c r="AU800" i="220"/>
  <c r="BD799" i="220"/>
  <c r="AY799" i="220"/>
  <c r="AX799" i="220"/>
  <c r="AW799" i="220"/>
  <c r="AV799" i="220"/>
  <c r="AU799" i="220"/>
  <c r="BD798" i="220"/>
  <c r="AY798" i="220"/>
  <c r="AX798" i="220"/>
  <c r="AW798" i="220"/>
  <c r="AV798" i="220"/>
  <c r="AU798" i="220"/>
  <c r="BD797" i="220"/>
  <c r="AY797" i="220"/>
  <c r="AX797" i="220"/>
  <c r="AW797" i="220"/>
  <c r="AV797" i="220"/>
  <c r="AU797" i="220"/>
  <c r="BD796" i="220"/>
  <c r="AY796" i="220"/>
  <c r="AX796" i="220"/>
  <c r="AW796" i="220"/>
  <c r="AV796" i="220"/>
  <c r="AU796" i="220"/>
  <c r="BD795" i="220"/>
  <c r="AY795" i="220"/>
  <c r="AX795" i="220"/>
  <c r="AW795" i="220"/>
  <c r="AV795" i="220"/>
  <c r="AU795" i="220"/>
  <c r="BD794" i="220"/>
  <c r="AY794" i="220"/>
  <c r="AX794" i="220"/>
  <c r="AW794" i="220"/>
  <c r="AV794" i="220"/>
  <c r="AU794" i="220"/>
  <c r="BD793" i="220"/>
  <c r="AY793" i="220"/>
  <c r="AX793" i="220"/>
  <c r="AW793" i="220"/>
  <c r="AV793" i="220"/>
  <c r="AU793" i="220"/>
  <c r="BD792" i="220"/>
  <c r="AY792" i="220"/>
  <c r="AX792" i="220"/>
  <c r="AW792" i="220"/>
  <c r="AV792" i="220"/>
  <c r="AU792" i="220"/>
  <c r="BD791" i="220"/>
  <c r="AY791" i="220"/>
  <c r="AX791" i="220"/>
  <c r="AW791" i="220"/>
  <c r="AV791" i="220"/>
  <c r="AU791" i="220"/>
  <c r="BD790" i="220"/>
  <c r="AY790" i="220"/>
  <c r="AX790" i="220"/>
  <c r="AW790" i="220"/>
  <c r="AV790" i="220"/>
  <c r="AU790" i="220"/>
  <c r="BD789" i="220"/>
  <c r="AY789" i="220"/>
  <c r="AX789" i="220"/>
  <c r="AW789" i="220"/>
  <c r="AV789" i="220"/>
  <c r="AU789" i="220"/>
  <c r="BD788" i="220"/>
  <c r="AY788" i="220"/>
  <c r="AX788" i="220"/>
  <c r="AW788" i="220"/>
  <c r="AV788" i="220"/>
  <c r="AU788" i="220"/>
  <c r="BD787" i="220"/>
  <c r="AY787" i="220"/>
  <c r="AX787" i="220"/>
  <c r="AW787" i="220"/>
  <c r="AV787" i="220"/>
  <c r="AU787" i="220"/>
  <c r="BD786" i="220"/>
  <c r="AY786" i="220"/>
  <c r="AX786" i="220"/>
  <c r="AW786" i="220"/>
  <c r="AV786" i="220"/>
  <c r="AU786" i="220"/>
  <c r="BD785" i="220"/>
  <c r="AY785" i="220"/>
  <c r="AX785" i="220"/>
  <c r="AW785" i="220"/>
  <c r="AV785" i="220"/>
  <c r="AU785" i="220"/>
  <c r="BD784" i="220"/>
  <c r="AY784" i="220"/>
  <c r="AX784" i="220"/>
  <c r="AW784" i="220"/>
  <c r="AV784" i="220"/>
  <c r="AU784" i="220"/>
  <c r="BD783" i="220"/>
  <c r="AY783" i="220"/>
  <c r="AX783" i="220"/>
  <c r="AW783" i="220"/>
  <c r="AV783" i="220"/>
  <c r="AU783" i="220"/>
  <c r="BD782" i="220"/>
  <c r="AY782" i="220"/>
  <c r="AX782" i="220"/>
  <c r="AW782" i="220"/>
  <c r="AV782" i="220"/>
  <c r="AU782" i="220"/>
  <c r="BD781" i="220"/>
  <c r="AY781" i="220"/>
  <c r="AX781" i="220"/>
  <c r="AW781" i="220"/>
  <c r="AV781" i="220"/>
  <c r="AU781" i="220"/>
  <c r="BD780" i="220"/>
  <c r="AY780" i="220"/>
  <c r="AX780" i="220"/>
  <c r="AW780" i="220"/>
  <c r="AV780" i="220"/>
  <c r="AU780" i="220"/>
  <c r="BD779" i="220"/>
  <c r="AY779" i="220"/>
  <c r="AX779" i="220"/>
  <c r="AW779" i="220"/>
  <c r="AV779" i="220"/>
  <c r="AU779" i="220"/>
  <c r="BD778" i="220"/>
  <c r="AY778" i="220"/>
  <c r="AX778" i="220"/>
  <c r="AW778" i="220"/>
  <c r="AV778" i="220"/>
  <c r="AU778" i="220"/>
  <c r="BD777" i="220"/>
  <c r="AY777" i="220"/>
  <c r="AX777" i="220"/>
  <c r="AW777" i="220"/>
  <c r="AV777" i="220"/>
  <c r="AU777" i="220"/>
  <c r="BD776" i="220"/>
  <c r="AY776" i="220"/>
  <c r="AX776" i="220"/>
  <c r="AW776" i="220"/>
  <c r="AV776" i="220"/>
  <c r="AU776" i="220"/>
  <c r="BD775" i="220"/>
  <c r="AY775" i="220"/>
  <c r="AX775" i="220"/>
  <c r="AW775" i="220"/>
  <c r="AV775" i="220"/>
  <c r="AU775" i="220"/>
  <c r="BD774" i="220"/>
  <c r="AY774" i="220"/>
  <c r="AX774" i="220"/>
  <c r="AW774" i="220"/>
  <c r="AV774" i="220"/>
  <c r="AU774" i="220"/>
  <c r="BD773" i="220"/>
  <c r="AY773" i="220"/>
  <c r="AX773" i="220"/>
  <c r="AW773" i="220"/>
  <c r="AV773" i="220"/>
  <c r="AU773" i="220"/>
  <c r="BD772" i="220"/>
  <c r="AY772" i="220"/>
  <c r="AX772" i="220"/>
  <c r="AW772" i="220"/>
  <c r="AV772" i="220"/>
  <c r="AU772" i="220"/>
  <c r="BD771" i="220"/>
  <c r="AY771" i="220"/>
  <c r="AX771" i="220"/>
  <c r="AW771" i="220"/>
  <c r="AV771" i="220"/>
  <c r="AU771" i="220"/>
  <c r="BD770" i="220"/>
  <c r="AY770" i="220"/>
  <c r="AX770" i="220"/>
  <c r="AW770" i="220"/>
  <c r="AV770" i="220"/>
  <c r="AU770" i="220"/>
  <c r="BD769" i="220"/>
  <c r="AY769" i="220"/>
  <c r="AX769" i="220"/>
  <c r="AW769" i="220"/>
  <c r="AV769" i="220"/>
  <c r="AU769" i="220"/>
  <c r="BD768" i="220"/>
  <c r="AY768" i="220"/>
  <c r="AX768" i="220"/>
  <c r="AW768" i="220"/>
  <c r="AV768" i="220"/>
  <c r="AU768" i="220"/>
  <c r="BD767" i="220"/>
  <c r="AY767" i="220"/>
  <c r="AX767" i="220"/>
  <c r="AW767" i="220"/>
  <c r="AV767" i="220"/>
  <c r="AU767" i="220"/>
  <c r="BD766" i="220"/>
  <c r="AY766" i="220"/>
  <c r="AX766" i="220"/>
  <c r="AW766" i="220"/>
  <c r="AV766" i="220"/>
  <c r="AU766" i="220"/>
  <c r="BD765" i="220"/>
  <c r="AY765" i="220"/>
  <c r="AX765" i="220"/>
  <c r="AW765" i="220"/>
  <c r="AV765" i="220"/>
  <c r="AU765" i="220"/>
  <c r="BD764" i="220"/>
  <c r="AY764" i="220"/>
  <c r="AX764" i="220"/>
  <c r="AW764" i="220"/>
  <c r="AV764" i="220"/>
  <c r="AU764" i="220"/>
  <c r="BD763" i="220"/>
  <c r="AY763" i="220"/>
  <c r="AX763" i="220"/>
  <c r="AW763" i="220"/>
  <c r="AV763" i="220"/>
  <c r="AU763" i="220"/>
  <c r="BD762" i="220"/>
  <c r="AY762" i="220"/>
  <c r="AX762" i="220"/>
  <c r="AW762" i="220"/>
  <c r="AV762" i="220"/>
  <c r="AU762" i="220"/>
  <c r="BD761" i="220"/>
  <c r="AY761" i="220"/>
  <c r="AX761" i="220"/>
  <c r="AW761" i="220"/>
  <c r="AV761" i="220"/>
  <c r="AU761" i="220"/>
  <c r="BD760" i="220"/>
  <c r="AY760" i="220"/>
  <c r="AX760" i="220"/>
  <c r="AW760" i="220"/>
  <c r="AV760" i="220"/>
  <c r="AU760" i="220"/>
  <c r="BD759" i="220"/>
  <c r="AY759" i="220"/>
  <c r="AX759" i="220"/>
  <c r="AW759" i="220"/>
  <c r="AV759" i="220"/>
  <c r="AU759" i="220"/>
  <c r="BD758" i="220"/>
  <c r="AY758" i="220"/>
  <c r="AX758" i="220"/>
  <c r="AW758" i="220"/>
  <c r="AV758" i="220"/>
  <c r="AU758" i="220"/>
  <c r="BD757" i="220"/>
  <c r="AY757" i="220"/>
  <c r="AX757" i="220"/>
  <c r="AW757" i="220"/>
  <c r="AV757" i="220"/>
  <c r="AU757" i="220"/>
  <c r="BD756" i="220"/>
  <c r="AY756" i="220"/>
  <c r="AX756" i="220"/>
  <c r="AW756" i="220"/>
  <c r="AV756" i="220"/>
  <c r="AU756" i="220"/>
  <c r="BD755" i="220"/>
  <c r="AY755" i="220"/>
  <c r="AX755" i="220"/>
  <c r="AW755" i="220"/>
  <c r="AV755" i="220"/>
  <c r="AU755" i="220"/>
  <c r="BD754" i="220"/>
  <c r="AY754" i="220"/>
  <c r="AX754" i="220"/>
  <c r="AW754" i="220"/>
  <c r="AV754" i="220"/>
  <c r="AU754" i="220"/>
  <c r="BD753" i="220"/>
  <c r="AY753" i="220"/>
  <c r="AX753" i="220"/>
  <c r="AW753" i="220"/>
  <c r="AV753" i="220"/>
  <c r="AU753" i="220"/>
  <c r="BD752" i="220"/>
  <c r="AY752" i="220"/>
  <c r="AX752" i="220"/>
  <c r="AW752" i="220"/>
  <c r="AV752" i="220"/>
  <c r="AU752" i="220"/>
  <c r="BD751" i="220"/>
  <c r="AY751" i="220"/>
  <c r="AX751" i="220"/>
  <c r="AW751" i="220"/>
  <c r="AV751" i="220"/>
  <c r="AU751" i="220"/>
  <c r="BD750" i="220"/>
  <c r="AY750" i="220"/>
  <c r="AX750" i="220"/>
  <c r="AW750" i="220"/>
  <c r="AV750" i="220"/>
  <c r="AU750" i="220"/>
  <c r="BD749" i="220"/>
  <c r="AY749" i="220"/>
  <c r="AX749" i="220"/>
  <c r="AW749" i="220"/>
  <c r="AV749" i="220"/>
  <c r="AU749" i="220"/>
  <c r="BD748" i="220"/>
  <c r="AY748" i="220"/>
  <c r="AX748" i="220"/>
  <c r="AW748" i="220"/>
  <c r="AV748" i="220"/>
  <c r="AU748" i="220"/>
  <c r="BD747" i="220"/>
  <c r="AY747" i="220"/>
  <c r="AX747" i="220"/>
  <c r="AW747" i="220"/>
  <c r="AV747" i="220"/>
  <c r="AU747" i="220"/>
  <c r="BD746" i="220"/>
  <c r="AY746" i="220"/>
  <c r="AX746" i="220"/>
  <c r="AW746" i="220"/>
  <c r="AV746" i="220"/>
  <c r="AU746" i="220"/>
  <c r="BD745" i="220"/>
  <c r="AY745" i="220"/>
  <c r="AX745" i="220"/>
  <c r="AW745" i="220"/>
  <c r="AV745" i="220"/>
  <c r="AU745" i="220"/>
  <c r="BD744" i="220"/>
  <c r="AY744" i="220"/>
  <c r="AX744" i="220"/>
  <c r="AW744" i="220"/>
  <c r="AV744" i="220"/>
  <c r="AU744" i="220"/>
  <c r="BD743" i="220"/>
  <c r="AY743" i="220"/>
  <c r="AX743" i="220"/>
  <c r="AW743" i="220"/>
  <c r="AV743" i="220"/>
  <c r="AU743" i="220"/>
  <c r="BD742" i="220"/>
  <c r="AY742" i="220"/>
  <c r="AX742" i="220"/>
  <c r="AW742" i="220"/>
  <c r="AV742" i="220"/>
  <c r="AU742" i="220"/>
  <c r="BD741" i="220"/>
  <c r="AY741" i="220"/>
  <c r="AX741" i="220"/>
  <c r="AW741" i="220"/>
  <c r="AV741" i="220"/>
  <c r="AU741" i="220"/>
  <c r="BD740" i="220"/>
  <c r="AY740" i="220"/>
  <c r="AX740" i="220"/>
  <c r="AW740" i="220"/>
  <c r="AV740" i="220"/>
  <c r="AU740" i="220"/>
  <c r="BD739" i="220"/>
  <c r="AY739" i="220"/>
  <c r="AX739" i="220"/>
  <c r="AW739" i="220"/>
  <c r="AV739" i="220"/>
  <c r="AU739" i="220"/>
  <c r="BD738" i="220"/>
  <c r="AY738" i="220"/>
  <c r="AX738" i="220"/>
  <c r="AW738" i="220"/>
  <c r="AV738" i="220"/>
  <c r="AU738" i="220"/>
  <c r="BD737" i="220"/>
  <c r="AY737" i="220"/>
  <c r="AX737" i="220"/>
  <c r="AW737" i="220"/>
  <c r="AV737" i="220"/>
  <c r="AU737" i="220"/>
  <c r="BD736" i="220"/>
  <c r="AY736" i="220"/>
  <c r="AX736" i="220"/>
  <c r="AW736" i="220"/>
  <c r="AV736" i="220"/>
  <c r="AU736" i="220"/>
  <c r="BD735" i="220"/>
  <c r="AY735" i="220"/>
  <c r="AX735" i="220"/>
  <c r="AW735" i="220"/>
  <c r="AV735" i="220"/>
  <c r="AU735" i="220"/>
  <c r="BD734" i="220"/>
  <c r="AY734" i="220"/>
  <c r="AX734" i="220"/>
  <c r="AW734" i="220"/>
  <c r="AV734" i="220"/>
  <c r="AU734" i="220"/>
  <c r="BD733" i="220"/>
  <c r="AY733" i="220"/>
  <c r="AX733" i="220"/>
  <c r="AW733" i="220"/>
  <c r="AV733" i="220"/>
  <c r="AU733" i="220"/>
  <c r="BD732" i="220"/>
  <c r="AY732" i="220"/>
  <c r="AX732" i="220"/>
  <c r="AW732" i="220"/>
  <c r="AV732" i="220"/>
  <c r="AU732" i="220"/>
  <c r="BD731" i="220"/>
  <c r="AY731" i="220"/>
  <c r="AX731" i="220"/>
  <c r="AW731" i="220"/>
  <c r="AV731" i="220"/>
  <c r="AU731" i="220"/>
  <c r="BD730" i="220"/>
  <c r="AY730" i="220"/>
  <c r="AX730" i="220"/>
  <c r="AW730" i="220"/>
  <c r="AV730" i="220"/>
  <c r="AU730" i="220"/>
  <c r="BD729" i="220"/>
  <c r="AY729" i="220"/>
  <c r="AX729" i="220"/>
  <c r="AW729" i="220"/>
  <c r="AV729" i="220"/>
  <c r="AU729" i="220"/>
  <c r="BD728" i="220"/>
  <c r="AY728" i="220"/>
  <c r="AX728" i="220"/>
  <c r="AW728" i="220"/>
  <c r="AV728" i="220"/>
  <c r="AU728" i="220"/>
  <c r="BD727" i="220"/>
  <c r="AY727" i="220"/>
  <c r="AX727" i="220"/>
  <c r="AW727" i="220"/>
  <c r="AV727" i="220"/>
  <c r="AU727" i="220"/>
  <c r="BD726" i="220"/>
  <c r="AY726" i="220"/>
  <c r="AX726" i="220"/>
  <c r="AW726" i="220"/>
  <c r="AV726" i="220"/>
  <c r="AU726" i="220"/>
  <c r="BD725" i="220"/>
  <c r="AY725" i="220"/>
  <c r="AX725" i="220"/>
  <c r="AW725" i="220"/>
  <c r="AV725" i="220"/>
  <c r="AU725" i="220"/>
  <c r="BD724" i="220"/>
  <c r="AY724" i="220"/>
  <c r="AX724" i="220"/>
  <c r="AW724" i="220"/>
  <c r="AV724" i="220"/>
  <c r="AU724" i="220"/>
  <c r="BD723" i="220"/>
  <c r="AY723" i="220"/>
  <c r="AX723" i="220"/>
  <c r="AW723" i="220"/>
  <c r="AV723" i="220"/>
  <c r="AU723" i="220"/>
  <c r="BD722" i="220"/>
  <c r="AY722" i="220"/>
  <c r="AX722" i="220"/>
  <c r="AW722" i="220"/>
  <c r="AV722" i="220"/>
  <c r="AU722" i="220"/>
  <c r="BD721" i="220"/>
  <c r="AY721" i="220"/>
  <c r="AX721" i="220"/>
  <c r="AW721" i="220"/>
  <c r="AV721" i="220"/>
  <c r="AU721" i="220"/>
  <c r="BD720" i="220"/>
  <c r="AY720" i="220"/>
  <c r="AX720" i="220"/>
  <c r="AW720" i="220"/>
  <c r="AV720" i="220"/>
  <c r="AU720" i="220"/>
  <c r="BD719" i="220"/>
  <c r="AY719" i="220"/>
  <c r="AX719" i="220"/>
  <c r="AW719" i="220"/>
  <c r="AV719" i="220"/>
  <c r="AU719" i="220"/>
  <c r="BD718" i="220"/>
  <c r="AY718" i="220"/>
  <c r="AX718" i="220"/>
  <c r="AW718" i="220"/>
  <c r="AV718" i="220"/>
  <c r="AU718" i="220"/>
  <c r="BD717" i="220"/>
  <c r="AY717" i="220"/>
  <c r="AX717" i="220"/>
  <c r="AW717" i="220"/>
  <c r="AV717" i="220"/>
  <c r="AU717" i="220"/>
  <c r="BD716" i="220"/>
  <c r="AY716" i="220"/>
  <c r="AX716" i="220"/>
  <c r="AW716" i="220"/>
  <c r="AV716" i="220"/>
  <c r="AU716" i="220"/>
  <c r="BD715" i="220"/>
  <c r="AY715" i="220"/>
  <c r="AX715" i="220"/>
  <c r="AW715" i="220"/>
  <c r="AV715" i="220"/>
  <c r="AU715" i="220"/>
  <c r="BD714" i="220"/>
  <c r="AY714" i="220"/>
  <c r="AX714" i="220"/>
  <c r="AW714" i="220"/>
  <c r="AV714" i="220"/>
  <c r="AU714" i="220"/>
  <c r="BD713" i="220"/>
  <c r="AY713" i="220"/>
  <c r="AX713" i="220"/>
  <c r="AW713" i="220"/>
  <c r="AV713" i="220"/>
  <c r="AU713" i="220"/>
  <c r="BD712" i="220"/>
  <c r="AY712" i="220"/>
  <c r="AX712" i="220"/>
  <c r="AW712" i="220"/>
  <c r="AV712" i="220"/>
  <c r="AU712" i="220"/>
  <c r="BD711" i="220"/>
  <c r="AY711" i="220"/>
  <c r="AX711" i="220"/>
  <c r="AW711" i="220"/>
  <c r="AV711" i="220"/>
  <c r="AU711" i="220"/>
  <c r="BD710" i="220"/>
  <c r="AY710" i="220"/>
  <c r="AX710" i="220"/>
  <c r="AW710" i="220"/>
  <c r="AV710" i="220"/>
  <c r="AU710" i="220"/>
  <c r="BD709" i="220"/>
  <c r="AY709" i="220"/>
  <c r="AX709" i="220"/>
  <c r="AW709" i="220"/>
  <c r="AV709" i="220"/>
  <c r="AU709" i="220"/>
  <c r="BD708" i="220"/>
  <c r="AY708" i="220"/>
  <c r="AX708" i="220"/>
  <c r="AW708" i="220"/>
  <c r="AV708" i="220"/>
  <c r="AU708" i="220"/>
  <c r="BD707" i="220"/>
  <c r="AY707" i="220"/>
  <c r="AX707" i="220"/>
  <c r="AW707" i="220"/>
  <c r="AV707" i="220"/>
  <c r="AU707" i="220"/>
  <c r="BD706" i="220"/>
  <c r="AY706" i="220"/>
  <c r="AX706" i="220"/>
  <c r="AW706" i="220"/>
  <c r="AV706" i="220"/>
  <c r="AU706" i="220"/>
  <c r="BD705" i="220"/>
  <c r="AY705" i="220"/>
  <c r="AX705" i="220"/>
  <c r="AW705" i="220"/>
  <c r="AV705" i="220"/>
  <c r="AU705" i="220"/>
  <c r="BD704" i="220"/>
  <c r="AY704" i="220"/>
  <c r="AX704" i="220"/>
  <c r="AW704" i="220"/>
  <c r="AV704" i="220"/>
  <c r="AU704" i="220"/>
  <c r="BD703" i="220"/>
  <c r="AY703" i="220"/>
  <c r="AX703" i="220"/>
  <c r="AW703" i="220"/>
  <c r="AV703" i="220"/>
  <c r="AU703" i="220"/>
  <c r="BD702" i="220"/>
  <c r="AY702" i="220"/>
  <c r="AX702" i="220"/>
  <c r="AW702" i="220"/>
  <c r="AV702" i="220"/>
  <c r="AU702" i="220"/>
  <c r="BD701" i="220"/>
  <c r="AY701" i="220"/>
  <c r="AX701" i="220"/>
  <c r="AW701" i="220"/>
  <c r="AV701" i="220"/>
  <c r="AU701" i="220"/>
  <c r="BD700" i="220"/>
  <c r="AY700" i="220"/>
  <c r="AX700" i="220"/>
  <c r="AW700" i="220"/>
  <c r="AV700" i="220"/>
  <c r="AU700" i="220"/>
  <c r="BD699" i="220"/>
  <c r="AY699" i="220"/>
  <c r="AX699" i="220"/>
  <c r="AW699" i="220"/>
  <c r="AV699" i="220"/>
  <c r="AU699" i="220"/>
  <c r="BD698" i="220"/>
  <c r="AY698" i="220"/>
  <c r="AX698" i="220"/>
  <c r="AW698" i="220"/>
  <c r="AV698" i="220"/>
  <c r="AU698" i="220"/>
  <c r="BD697" i="220"/>
  <c r="AY697" i="220"/>
  <c r="AX697" i="220"/>
  <c r="AW697" i="220"/>
  <c r="AV697" i="220"/>
  <c r="AU697" i="220"/>
  <c r="BD696" i="220"/>
  <c r="AY696" i="220"/>
  <c r="AX696" i="220"/>
  <c r="AW696" i="220"/>
  <c r="AV696" i="220"/>
  <c r="AU696" i="220"/>
  <c r="BD695" i="220"/>
  <c r="AY695" i="220"/>
  <c r="AX695" i="220"/>
  <c r="AW695" i="220"/>
  <c r="AV695" i="220"/>
  <c r="AU695" i="220"/>
  <c r="BD694" i="220"/>
  <c r="AY694" i="220"/>
  <c r="AX694" i="220"/>
  <c r="AW694" i="220"/>
  <c r="AV694" i="220"/>
  <c r="AU694" i="220"/>
  <c r="BD693" i="220"/>
  <c r="AY693" i="220"/>
  <c r="AX693" i="220"/>
  <c r="AW693" i="220"/>
  <c r="AV693" i="220"/>
  <c r="AU693" i="220"/>
  <c r="BD692" i="220"/>
  <c r="AY692" i="220"/>
  <c r="AX692" i="220"/>
  <c r="AW692" i="220"/>
  <c r="AV692" i="220"/>
  <c r="AU692" i="220"/>
  <c r="BD691" i="220"/>
  <c r="AY691" i="220"/>
  <c r="AX691" i="220"/>
  <c r="AW691" i="220"/>
  <c r="AV691" i="220"/>
  <c r="AU691" i="220"/>
  <c r="BD690" i="220"/>
  <c r="AY690" i="220"/>
  <c r="AX690" i="220"/>
  <c r="AW690" i="220"/>
  <c r="AV690" i="220"/>
  <c r="AU690" i="220"/>
  <c r="BD689" i="220"/>
  <c r="AY689" i="220"/>
  <c r="AX689" i="220"/>
  <c r="AW689" i="220"/>
  <c r="AV689" i="220"/>
  <c r="AU689" i="220"/>
  <c r="BD688" i="220"/>
  <c r="AY688" i="220"/>
  <c r="AX688" i="220"/>
  <c r="AW688" i="220"/>
  <c r="AV688" i="220"/>
  <c r="AU688" i="220"/>
  <c r="BD687" i="220"/>
  <c r="AY687" i="220"/>
  <c r="AX687" i="220"/>
  <c r="AW687" i="220"/>
  <c r="AV687" i="220"/>
  <c r="AU687" i="220"/>
  <c r="BD686" i="220"/>
  <c r="AY686" i="220"/>
  <c r="AX686" i="220"/>
  <c r="AW686" i="220"/>
  <c r="AV686" i="220"/>
  <c r="AU686" i="220"/>
  <c r="BD685" i="220"/>
  <c r="AY685" i="220"/>
  <c r="AX685" i="220"/>
  <c r="AW685" i="220"/>
  <c r="AV685" i="220"/>
  <c r="AU685" i="220"/>
  <c r="BD684" i="220"/>
  <c r="AY684" i="220"/>
  <c r="AX684" i="220"/>
  <c r="AW684" i="220"/>
  <c r="AV684" i="220"/>
  <c r="AU684" i="220"/>
  <c r="BD683" i="220"/>
  <c r="AY683" i="220"/>
  <c r="AX683" i="220"/>
  <c r="AW683" i="220"/>
  <c r="AV683" i="220"/>
  <c r="AU683" i="220"/>
  <c r="BD682" i="220"/>
  <c r="AY682" i="220"/>
  <c r="AX682" i="220"/>
  <c r="AW682" i="220"/>
  <c r="AV682" i="220"/>
  <c r="AU682" i="220"/>
  <c r="BD681" i="220"/>
  <c r="AY681" i="220"/>
  <c r="AX681" i="220"/>
  <c r="AW681" i="220"/>
  <c r="AV681" i="220"/>
  <c r="AU681" i="220"/>
  <c r="BD680" i="220"/>
  <c r="AY680" i="220"/>
  <c r="AX680" i="220"/>
  <c r="AW680" i="220"/>
  <c r="AV680" i="220"/>
  <c r="AU680" i="220"/>
  <c r="BD679" i="220"/>
  <c r="AY679" i="220"/>
  <c r="AX679" i="220"/>
  <c r="AW679" i="220"/>
  <c r="AV679" i="220"/>
  <c r="AU679" i="220"/>
  <c r="BD678" i="220"/>
  <c r="AY678" i="220"/>
  <c r="AX678" i="220"/>
  <c r="AW678" i="220"/>
  <c r="AV678" i="220"/>
  <c r="AU678" i="220"/>
  <c r="BD677" i="220"/>
  <c r="AY677" i="220"/>
  <c r="AX677" i="220"/>
  <c r="AW677" i="220"/>
  <c r="AV677" i="220"/>
  <c r="AU677" i="220"/>
  <c r="BD676" i="220"/>
  <c r="AY676" i="220"/>
  <c r="AX676" i="220"/>
  <c r="AW676" i="220"/>
  <c r="AV676" i="220"/>
  <c r="AU676" i="220"/>
  <c r="BD675" i="220"/>
  <c r="AY675" i="220"/>
  <c r="AX675" i="220"/>
  <c r="AW675" i="220"/>
  <c r="AV675" i="220"/>
  <c r="AU675" i="220"/>
  <c r="BD674" i="220"/>
  <c r="AY674" i="220"/>
  <c r="AX674" i="220"/>
  <c r="AW674" i="220"/>
  <c r="AV674" i="220"/>
  <c r="AU674" i="220"/>
  <c r="BD673" i="220"/>
  <c r="AY673" i="220"/>
  <c r="AX673" i="220"/>
  <c r="AW673" i="220"/>
  <c r="AV673" i="220"/>
  <c r="AU673" i="220"/>
  <c r="BD672" i="220"/>
  <c r="AY672" i="220"/>
  <c r="AX672" i="220"/>
  <c r="AW672" i="220"/>
  <c r="AV672" i="220"/>
  <c r="AU672" i="220"/>
  <c r="BD671" i="220"/>
  <c r="AY671" i="220"/>
  <c r="AX671" i="220"/>
  <c r="AW671" i="220"/>
  <c r="AV671" i="220"/>
  <c r="AU671" i="220"/>
  <c r="BD670" i="220"/>
  <c r="AY670" i="220"/>
  <c r="AX670" i="220"/>
  <c r="AW670" i="220"/>
  <c r="AV670" i="220"/>
  <c r="AU670" i="220"/>
  <c r="BD669" i="220"/>
  <c r="AY669" i="220"/>
  <c r="AX669" i="220"/>
  <c r="AW669" i="220"/>
  <c r="AV669" i="220"/>
  <c r="AU669" i="220"/>
  <c r="BD668" i="220"/>
  <c r="AY668" i="220"/>
  <c r="AX668" i="220"/>
  <c r="AW668" i="220"/>
  <c r="AV668" i="220"/>
  <c r="AU668" i="220"/>
  <c r="BD667" i="220"/>
  <c r="AY667" i="220"/>
  <c r="AX667" i="220"/>
  <c r="AW667" i="220"/>
  <c r="AV667" i="220"/>
  <c r="AU667" i="220"/>
  <c r="BD666" i="220"/>
  <c r="AY666" i="220"/>
  <c r="AX666" i="220"/>
  <c r="AW666" i="220"/>
  <c r="AV666" i="220"/>
  <c r="AU666" i="220"/>
  <c r="BD665" i="220"/>
  <c r="AY665" i="220"/>
  <c r="AX665" i="220"/>
  <c r="AW665" i="220"/>
  <c r="AV665" i="220"/>
  <c r="AU665" i="220"/>
  <c r="BD664" i="220"/>
  <c r="AY664" i="220"/>
  <c r="AX664" i="220"/>
  <c r="AW664" i="220"/>
  <c r="AV664" i="220"/>
  <c r="AU664" i="220"/>
  <c r="BD663" i="220"/>
  <c r="AY663" i="220"/>
  <c r="AX663" i="220"/>
  <c r="AW663" i="220"/>
  <c r="AV663" i="220"/>
  <c r="AU663" i="220"/>
  <c r="BD662" i="220"/>
  <c r="AY662" i="220"/>
  <c r="AX662" i="220"/>
  <c r="AW662" i="220"/>
  <c r="AV662" i="220"/>
  <c r="AU662" i="220"/>
  <c r="BD661" i="220"/>
  <c r="AY661" i="220"/>
  <c r="AX661" i="220"/>
  <c r="AW661" i="220"/>
  <c r="AV661" i="220"/>
  <c r="AU661" i="220"/>
  <c r="BD660" i="220"/>
  <c r="AY660" i="220"/>
  <c r="AX660" i="220"/>
  <c r="AW660" i="220"/>
  <c r="AV660" i="220"/>
  <c r="AU660" i="220"/>
  <c r="BD659" i="220"/>
  <c r="AY659" i="220"/>
  <c r="AX659" i="220"/>
  <c r="AW659" i="220"/>
  <c r="AV659" i="220"/>
  <c r="AU659" i="220"/>
  <c r="BD658" i="220"/>
  <c r="AY658" i="220"/>
  <c r="AX658" i="220"/>
  <c r="AW658" i="220"/>
  <c r="AV658" i="220"/>
  <c r="AU658" i="220"/>
  <c r="BD657" i="220"/>
  <c r="AY657" i="220"/>
  <c r="AX657" i="220"/>
  <c r="AW657" i="220"/>
  <c r="AV657" i="220"/>
  <c r="AU657" i="220"/>
  <c r="BD656" i="220"/>
  <c r="AY656" i="220"/>
  <c r="AX656" i="220"/>
  <c r="AW656" i="220"/>
  <c r="AV656" i="220"/>
  <c r="AU656" i="220"/>
  <c r="BD655" i="220"/>
  <c r="AY655" i="220"/>
  <c r="AX655" i="220"/>
  <c r="AW655" i="220"/>
  <c r="AV655" i="220"/>
  <c r="AU655" i="220"/>
  <c r="BD654" i="220"/>
  <c r="AY654" i="220"/>
  <c r="AX654" i="220"/>
  <c r="AW654" i="220"/>
  <c r="AV654" i="220"/>
  <c r="AU654" i="220"/>
  <c r="BD653" i="220"/>
  <c r="AY653" i="220"/>
  <c r="AX653" i="220"/>
  <c r="AW653" i="220"/>
  <c r="AV653" i="220"/>
  <c r="AU653" i="220"/>
  <c r="BD652" i="220"/>
  <c r="AY652" i="220"/>
  <c r="AX652" i="220"/>
  <c r="AW652" i="220"/>
  <c r="AV652" i="220"/>
  <c r="AU652" i="220"/>
  <c r="BD651" i="220"/>
  <c r="AY651" i="220"/>
  <c r="AX651" i="220"/>
  <c r="AW651" i="220"/>
  <c r="AV651" i="220"/>
  <c r="AU651" i="220"/>
  <c r="BD650" i="220"/>
  <c r="AY650" i="220"/>
  <c r="AX650" i="220"/>
  <c r="AW650" i="220"/>
  <c r="AV650" i="220"/>
  <c r="AU650" i="220"/>
  <c r="BD649" i="220"/>
  <c r="AY649" i="220"/>
  <c r="AX649" i="220"/>
  <c r="AW649" i="220"/>
  <c r="AV649" i="220"/>
  <c r="AU649" i="220"/>
  <c r="BD648" i="220"/>
  <c r="AY648" i="220"/>
  <c r="AX648" i="220"/>
  <c r="AW648" i="220"/>
  <c r="AV648" i="220"/>
  <c r="AU648" i="220"/>
  <c r="BD647" i="220"/>
  <c r="AY647" i="220"/>
  <c r="AX647" i="220"/>
  <c r="AW647" i="220"/>
  <c r="AV647" i="220"/>
  <c r="AU647" i="220"/>
  <c r="BD646" i="220"/>
  <c r="AY646" i="220"/>
  <c r="AX646" i="220"/>
  <c r="AW646" i="220"/>
  <c r="AV646" i="220"/>
  <c r="AU646" i="220"/>
  <c r="BD645" i="220"/>
  <c r="AY645" i="220"/>
  <c r="AX645" i="220"/>
  <c r="AW645" i="220"/>
  <c r="AV645" i="220"/>
  <c r="AU645" i="220"/>
  <c r="BD644" i="220"/>
  <c r="AY644" i="220"/>
  <c r="AX644" i="220"/>
  <c r="AW644" i="220"/>
  <c r="AV644" i="220"/>
  <c r="AU644" i="220"/>
  <c r="BD643" i="220"/>
  <c r="AY643" i="220"/>
  <c r="AX643" i="220"/>
  <c r="AW643" i="220"/>
  <c r="AV643" i="220"/>
  <c r="AU643" i="220"/>
  <c r="BD642" i="220"/>
  <c r="AY642" i="220"/>
  <c r="AX642" i="220"/>
  <c r="AW642" i="220"/>
  <c r="AV642" i="220"/>
  <c r="AU642" i="220"/>
  <c r="BD641" i="220"/>
  <c r="AY641" i="220"/>
  <c r="AX641" i="220"/>
  <c r="AW641" i="220"/>
  <c r="AV641" i="220"/>
  <c r="AU641" i="220"/>
  <c r="BD640" i="220"/>
  <c r="AY640" i="220"/>
  <c r="AX640" i="220"/>
  <c r="AW640" i="220"/>
  <c r="AV640" i="220"/>
  <c r="AU640" i="220"/>
  <c r="BD639" i="220"/>
  <c r="AY639" i="220"/>
  <c r="AX639" i="220"/>
  <c r="AW639" i="220"/>
  <c r="AV639" i="220"/>
  <c r="AU639" i="220"/>
  <c r="BD638" i="220"/>
  <c r="AY638" i="220"/>
  <c r="AX638" i="220"/>
  <c r="AW638" i="220"/>
  <c r="AV638" i="220"/>
  <c r="AU638" i="220"/>
  <c r="BD637" i="220"/>
  <c r="AY637" i="220"/>
  <c r="AX637" i="220"/>
  <c r="AW637" i="220"/>
  <c r="AV637" i="220"/>
  <c r="AU637" i="220"/>
  <c r="BD636" i="220"/>
  <c r="AY636" i="220"/>
  <c r="AX636" i="220"/>
  <c r="AW636" i="220"/>
  <c r="AV636" i="220"/>
  <c r="AU636" i="220"/>
  <c r="BD635" i="220"/>
  <c r="AY635" i="220"/>
  <c r="AX635" i="220"/>
  <c r="AW635" i="220"/>
  <c r="AV635" i="220"/>
  <c r="AU635" i="220"/>
  <c r="BD634" i="220"/>
  <c r="AY634" i="220"/>
  <c r="AX634" i="220"/>
  <c r="AW634" i="220"/>
  <c r="AV634" i="220"/>
  <c r="AU634" i="220"/>
  <c r="BD633" i="220"/>
  <c r="AY633" i="220"/>
  <c r="AX633" i="220"/>
  <c r="AW633" i="220"/>
  <c r="AV633" i="220"/>
  <c r="AU633" i="220"/>
  <c r="BD632" i="220"/>
  <c r="AY632" i="220"/>
  <c r="AX632" i="220"/>
  <c r="AW632" i="220"/>
  <c r="AV632" i="220"/>
  <c r="AU632" i="220"/>
  <c r="BD631" i="220"/>
  <c r="AY631" i="220"/>
  <c r="AX631" i="220"/>
  <c r="AW631" i="220"/>
  <c r="AV631" i="220"/>
  <c r="AU631" i="220"/>
  <c r="BD630" i="220"/>
  <c r="AY630" i="220"/>
  <c r="AX630" i="220"/>
  <c r="AW630" i="220"/>
  <c r="AV630" i="220"/>
  <c r="AU630" i="220"/>
  <c r="BD629" i="220"/>
  <c r="AY629" i="220"/>
  <c r="AX629" i="220"/>
  <c r="AW629" i="220"/>
  <c r="AV629" i="220"/>
  <c r="AU629" i="220"/>
  <c r="BD628" i="220"/>
  <c r="AY628" i="220"/>
  <c r="AX628" i="220"/>
  <c r="AW628" i="220"/>
  <c r="AV628" i="220"/>
  <c r="AU628" i="220"/>
  <c r="BD627" i="220"/>
  <c r="AY627" i="220"/>
  <c r="AX627" i="220"/>
  <c r="AW627" i="220"/>
  <c r="AV627" i="220"/>
  <c r="AU627" i="220"/>
  <c r="BD626" i="220"/>
  <c r="AY626" i="220"/>
  <c r="AX626" i="220"/>
  <c r="AW626" i="220"/>
  <c r="AV626" i="220"/>
  <c r="AU626" i="220"/>
  <c r="BD625" i="220"/>
  <c r="AY625" i="220"/>
  <c r="AX625" i="220"/>
  <c r="AW625" i="220"/>
  <c r="AV625" i="220"/>
  <c r="AU625" i="220"/>
  <c r="BD624" i="220"/>
  <c r="AY624" i="220"/>
  <c r="AX624" i="220"/>
  <c r="AW624" i="220"/>
  <c r="AV624" i="220"/>
  <c r="AU624" i="220"/>
  <c r="BD623" i="220"/>
  <c r="AY623" i="220"/>
  <c r="AX623" i="220"/>
  <c r="AW623" i="220"/>
  <c r="AV623" i="220"/>
  <c r="AU623" i="220"/>
  <c r="BD622" i="220"/>
  <c r="AY622" i="220"/>
  <c r="AX622" i="220"/>
  <c r="AW622" i="220"/>
  <c r="AV622" i="220"/>
  <c r="AU622" i="220"/>
  <c r="BD621" i="220"/>
  <c r="AY621" i="220"/>
  <c r="AX621" i="220"/>
  <c r="AW621" i="220"/>
  <c r="AV621" i="220"/>
  <c r="AU621" i="220"/>
  <c r="BD620" i="220"/>
  <c r="AY620" i="220"/>
  <c r="AX620" i="220"/>
  <c r="AW620" i="220"/>
  <c r="AV620" i="220"/>
  <c r="AU620" i="220"/>
  <c r="BD619" i="220"/>
  <c r="AY619" i="220"/>
  <c r="AX619" i="220"/>
  <c r="AW619" i="220"/>
  <c r="AV619" i="220"/>
  <c r="AU619" i="220"/>
  <c r="BD618" i="220"/>
  <c r="AY618" i="220"/>
  <c r="AX618" i="220"/>
  <c r="AW618" i="220"/>
  <c r="AV618" i="220"/>
  <c r="AU618" i="220"/>
  <c r="BD617" i="220"/>
  <c r="AY617" i="220"/>
  <c r="AX617" i="220"/>
  <c r="AW617" i="220"/>
  <c r="AV617" i="220"/>
  <c r="AU617" i="220"/>
  <c r="BD616" i="220"/>
  <c r="AY616" i="220"/>
  <c r="AX616" i="220"/>
  <c r="AW616" i="220"/>
  <c r="AV616" i="220"/>
  <c r="AU616" i="220"/>
  <c r="BD615" i="220"/>
  <c r="AY615" i="220"/>
  <c r="AX615" i="220"/>
  <c r="AW615" i="220"/>
  <c r="AV615" i="220"/>
  <c r="AU615" i="220"/>
  <c r="BD614" i="220"/>
  <c r="AY614" i="220"/>
  <c r="AX614" i="220"/>
  <c r="AW614" i="220"/>
  <c r="AV614" i="220"/>
  <c r="AU614" i="220"/>
  <c r="BD613" i="220"/>
  <c r="AY613" i="220"/>
  <c r="AX613" i="220"/>
  <c r="AW613" i="220"/>
  <c r="AV613" i="220"/>
  <c r="AU613" i="220"/>
  <c r="BD612" i="220"/>
  <c r="AY612" i="220"/>
  <c r="AX612" i="220"/>
  <c r="AW612" i="220"/>
  <c r="AV612" i="220"/>
  <c r="AU612" i="220"/>
  <c r="BD611" i="220"/>
  <c r="AY611" i="220"/>
  <c r="AX611" i="220"/>
  <c r="AW611" i="220"/>
  <c r="AV611" i="220"/>
  <c r="AU611" i="220"/>
  <c r="BD610" i="220"/>
  <c r="AY610" i="220"/>
  <c r="AX610" i="220"/>
  <c r="AW610" i="220"/>
  <c r="AV610" i="220"/>
  <c r="AU610" i="220"/>
  <c r="BD609" i="220"/>
  <c r="AY609" i="220"/>
  <c r="AX609" i="220"/>
  <c r="AW609" i="220"/>
  <c r="AV609" i="220"/>
  <c r="AU609" i="220"/>
  <c r="BD608" i="220"/>
  <c r="AY608" i="220"/>
  <c r="AX608" i="220"/>
  <c r="AW608" i="220"/>
  <c r="AV608" i="220"/>
  <c r="AU608" i="220"/>
  <c r="BD607" i="220"/>
  <c r="AY607" i="220"/>
  <c r="AX607" i="220"/>
  <c r="AW607" i="220"/>
  <c r="AV607" i="220"/>
  <c r="AU607" i="220"/>
  <c r="BD606" i="220"/>
  <c r="AY606" i="220"/>
  <c r="AX606" i="220"/>
  <c r="AW606" i="220"/>
  <c r="AV606" i="220"/>
  <c r="AU606" i="220"/>
  <c r="BD605" i="220"/>
  <c r="AY605" i="220"/>
  <c r="AX605" i="220"/>
  <c r="AW605" i="220"/>
  <c r="AV605" i="220"/>
  <c r="AU605" i="220"/>
  <c r="BD604" i="220"/>
  <c r="AY604" i="220"/>
  <c r="AX604" i="220"/>
  <c r="AW604" i="220"/>
  <c r="AV604" i="220"/>
  <c r="AU604" i="220"/>
  <c r="BD603" i="220"/>
  <c r="AY603" i="220"/>
  <c r="AX603" i="220"/>
  <c r="AW603" i="220"/>
  <c r="AV603" i="220"/>
  <c r="AU603" i="220"/>
  <c r="BD602" i="220"/>
  <c r="AY602" i="220"/>
  <c r="AX602" i="220"/>
  <c r="AW602" i="220"/>
  <c r="AV602" i="220"/>
  <c r="AU602" i="220"/>
  <c r="BD601" i="220"/>
  <c r="AY601" i="220"/>
  <c r="AX601" i="220"/>
  <c r="AW601" i="220"/>
  <c r="AV601" i="220"/>
  <c r="AU601" i="220"/>
  <c r="BD600" i="220"/>
  <c r="AY600" i="220"/>
  <c r="AX600" i="220"/>
  <c r="AW600" i="220"/>
  <c r="AV600" i="220"/>
  <c r="AU600" i="220"/>
  <c r="BD599" i="220"/>
  <c r="AY599" i="220"/>
  <c r="AX599" i="220"/>
  <c r="AW599" i="220"/>
  <c r="AV599" i="220"/>
  <c r="AU599" i="220"/>
  <c r="BD598" i="220"/>
  <c r="AY598" i="220"/>
  <c r="AX598" i="220"/>
  <c r="AW598" i="220"/>
  <c r="AV598" i="220"/>
  <c r="AU598" i="220"/>
  <c r="BD597" i="220"/>
  <c r="AY597" i="220"/>
  <c r="AX597" i="220"/>
  <c r="AW597" i="220"/>
  <c r="AV597" i="220"/>
  <c r="AU597" i="220"/>
  <c r="BD596" i="220"/>
  <c r="AY596" i="220"/>
  <c r="AX596" i="220"/>
  <c r="AW596" i="220"/>
  <c r="AV596" i="220"/>
  <c r="AU596" i="220"/>
  <c r="BD595" i="220"/>
  <c r="AY595" i="220"/>
  <c r="AX595" i="220"/>
  <c r="AW595" i="220"/>
  <c r="AV595" i="220"/>
  <c r="AU595" i="220"/>
  <c r="BD594" i="220"/>
  <c r="AY594" i="220"/>
  <c r="AX594" i="220"/>
  <c r="AW594" i="220"/>
  <c r="AV594" i="220"/>
  <c r="AU594" i="220"/>
  <c r="BD593" i="220"/>
  <c r="AY593" i="220"/>
  <c r="AX593" i="220"/>
  <c r="AW593" i="220"/>
  <c r="AV593" i="220"/>
  <c r="AU593" i="220"/>
  <c r="BD592" i="220"/>
  <c r="AY592" i="220"/>
  <c r="AX592" i="220"/>
  <c r="AW592" i="220"/>
  <c r="AV592" i="220"/>
  <c r="AU592" i="220"/>
  <c r="BD591" i="220"/>
  <c r="AY591" i="220"/>
  <c r="AX591" i="220"/>
  <c r="AW591" i="220"/>
  <c r="AV591" i="220"/>
  <c r="AU591" i="220"/>
  <c r="BD590" i="220"/>
  <c r="AY590" i="220"/>
  <c r="AX590" i="220"/>
  <c r="AW590" i="220"/>
  <c r="AV590" i="220"/>
  <c r="AU590" i="220"/>
  <c r="BD589" i="220"/>
  <c r="AY589" i="220"/>
  <c r="AX589" i="220"/>
  <c r="AW589" i="220"/>
  <c r="AV589" i="220"/>
  <c r="AU589" i="220"/>
  <c r="BD588" i="220"/>
  <c r="AY588" i="220"/>
  <c r="AX588" i="220"/>
  <c r="AW588" i="220"/>
  <c r="AV588" i="220"/>
  <c r="AU588" i="220"/>
  <c r="BD587" i="220"/>
  <c r="AY587" i="220"/>
  <c r="AX587" i="220"/>
  <c r="AW587" i="220"/>
  <c r="AV587" i="220"/>
  <c r="AU587" i="220"/>
  <c r="BD586" i="220"/>
  <c r="AY586" i="220"/>
  <c r="AX586" i="220"/>
  <c r="AW586" i="220"/>
  <c r="AV586" i="220"/>
  <c r="AU586" i="220"/>
  <c r="BD585" i="220"/>
  <c r="AY585" i="220"/>
  <c r="AX585" i="220"/>
  <c r="AW585" i="220"/>
  <c r="AV585" i="220"/>
  <c r="AU585" i="220"/>
  <c r="BD584" i="220"/>
  <c r="AY584" i="220"/>
  <c r="AX584" i="220"/>
  <c r="AW584" i="220"/>
  <c r="AV584" i="220"/>
  <c r="AU584" i="220"/>
  <c r="BD583" i="220"/>
  <c r="AY583" i="220"/>
  <c r="AX583" i="220"/>
  <c r="AW583" i="220"/>
  <c r="AV583" i="220"/>
  <c r="AU583" i="220"/>
  <c r="BD582" i="220"/>
  <c r="AY582" i="220"/>
  <c r="AX582" i="220"/>
  <c r="AW582" i="220"/>
  <c r="AV582" i="220"/>
  <c r="AU582" i="220"/>
  <c r="BD581" i="220"/>
  <c r="AY581" i="220"/>
  <c r="AX581" i="220"/>
  <c r="AW581" i="220"/>
  <c r="AV581" i="220"/>
  <c r="AU581" i="220"/>
  <c r="BD580" i="220"/>
  <c r="AY580" i="220"/>
  <c r="AX580" i="220"/>
  <c r="AW580" i="220"/>
  <c r="AV580" i="220"/>
  <c r="AU580" i="220"/>
  <c r="BD579" i="220"/>
  <c r="AY579" i="220"/>
  <c r="AX579" i="220"/>
  <c r="AW579" i="220"/>
  <c r="AV579" i="220"/>
  <c r="AU579" i="220"/>
  <c r="BD578" i="220"/>
  <c r="AY578" i="220"/>
  <c r="AX578" i="220"/>
  <c r="AW578" i="220"/>
  <c r="AV578" i="220"/>
  <c r="AU578" i="220"/>
  <c r="BD577" i="220"/>
  <c r="AY577" i="220"/>
  <c r="AX577" i="220"/>
  <c r="AW577" i="220"/>
  <c r="AV577" i="220"/>
  <c r="AU577" i="220"/>
  <c r="BD576" i="220"/>
  <c r="AY576" i="220"/>
  <c r="AX576" i="220"/>
  <c r="AW576" i="220"/>
  <c r="AV576" i="220"/>
  <c r="AU576" i="220"/>
  <c r="BD575" i="220"/>
  <c r="AY575" i="220"/>
  <c r="AX575" i="220"/>
  <c r="AW575" i="220"/>
  <c r="AV575" i="220"/>
  <c r="AU575" i="220"/>
  <c r="BD574" i="220"/>
  <c r="AY574" i="220"/>
  <c r="AX574" i="220"/>
  <c r="AW574" i="220"/>
  <c r="AV574" i="220"/>
  <c r="AU574" i="220"/>
  <c r="BD573" i="220"/>
  <c r="AY573" i="220"/>
  <c r="AX573" i="220"/>
  <c r="AW573" i="220"/>
  <c r="AV573" i="220"/>
  <c r="AU573" i="220"/>
  <c r="BD572" i="220"/>
  <c r="AY572" i="220"/>
  <c r="AX572" i="220"/>
  <c r="AW572" i="220"/>
  <c r="AV572" i="220"/>
  <c r="AU572" i="220"/>
  <c r="BD571" i="220"/>
  <c r="AY571" i="220"/>
  <c r="AX571" i="220"/>
  <c r="AW571" i="220"/>
  <c r="AV571" i="220"/>
  <c r="AU571" i="220"/>
  <c r="BD570" i="220"/>
  <c r="AY570" i="220"/>
  <c r="AX570" i="220"/>
  <c r="AW570" i="220"/>
  <c r="AV570" i="220"/>
  <c r="AU570" i="220"/>
  <c r="BD569" i="220"/>
  <c r="AY569" i="220"/>
  <c r="AX569" i="220"/>
  <c r="AW569" i="220"/>
  <c r="AV569" i="220"/>
  <c r="AU569" i="220"/>
  <c r="BD568" i="220"/>
  <c r="AY568" i="220"/>
  <c r="AX568" i="220"/>
  <c r="AW568" i="220"/>
  <c r="AV568" i="220"/>
  <c r="AU568" i="220"/>
  <c r="BD567" i="220"/>
  <c r="AY567" i="220"/>
  <c r="AX567" i="220"/>
  <c r="AW567" i="220"/>
  <c r="AV567" i="220"/>
  <c r="AU567" i="220"/>
  <c r="BD566" i="220"/>
  <c r="AY566" i="220"/>
  <c r="AX566" i="220"/>
  <c r="AW566" i="220"/>
  <c r="AV566" i="220"/>
  <c r="AU566" i="220"/>
  <c r="BD565" i="220"/>
  <c r="AY565" i="220"/>
  <c r="AX565" i="220"/>
  <c r="AW565" i="220"/>
  <c r="AV565" i="220"/>
  <c r="AU565" i="220"/>
  <c r="BD564" i="220"/>
  <c r="AY564" i="220"/>
  <c r="AX564" i="220"/>
  <c r="AW564" i="220"/>
  <c r="AV564" i="220"/>
  <c r="AU564" i="220"/>
  <c r="BD563" i="220"/>
  <c r="AY563" i="220"/>
  <c r="AX563" i="220"/>
  <c r="AW563" i="220"/>
  <c r="AV563" i="220"/>
  <c r="AU563" i="220"/>
  <c r="BD562" i="220"/>
  <c r="AY562" i="220"/>
  <c r="AX562" i="220"/>
  <c r="AW562" i="220"/>
  <c r="AV562" i="220"/>
  <c r="AU562" i="220"/>
  <c r="BD561" i="220"/>
  <c r="AY561" i="220"/>
  <c r="AX561" i="220"/>
  <c r="AW561" i="220"/>
  <c r="AV561" i="220"/>
  <c r="AU561" i="220"/>
  <c r="BD560" i="220"/>
  <c r="AY560" i="220"/>
  <c r="AX560" i="220"/>
  <c r="AW560" i="220"/>
  <c r="AV560" i="220"/>
  <c r="AU560" i="220"/>
  <c r="BD559" i="220"/>
  <c r="AY559" i="220"/>
  <c r="AX559" i="220"/>
  <c r="AW559" i="220"/>
  <c r="AV559" i="220"/>
  <c r="AU559" i="220"/>
  <c r="BD558" i="220"/>
  <c r="AY558" i="220"/>
  <c r="AX558" i="220"/>
  <c r="AW558" i="220"/>
  <c r="AV558" i="220"/>
  <c r="AU558" i="220"/>
  <c r="BD557" i="220"/>
  <c r="AY557" i="220"/>
  <c r="AX557" i="220"/>
  <c r="AW557" i="220"/>
  <c r="AV557" i="220"/>
  <c r="AU557" i="220"/>
  <c r="BD556" i="220"/>
  <c r="AY556" i="220"/>
  <c r="AX556" i="220"/>
  <c r="AW556" i="220"/>
  <c r="AV556" i="220"/>
  <c r="AU556" i="220"/>
  <c r="BD555" i="220"/>
  <c r="AY555" i="220"/>
  <c r="AX555" i="220"/>
  <c r="AW555" i="220"/>
  <c r="AV555" i="220"/>
  <c r="AU555" i="220"/>
  <c r="BD554" i="220"/>
  <c r="AY554" i="220"/>
  <c r="AX554" i="220"/>
  <c r="AW554" i="220"/>
  <c r="AV554" i="220"/>
  <c r="AU554" i="220"/>
  <c r="BD553" i="220"/>
  <c r="AY553" i="220"/>
  <c r="AX553" i="220"/>
  <c r="AW553" i="220"/>
  <c r="AV553" i="220"/>
  <c r="AU553" i="220"/>
  <c r="BD552" i="220"/>
  <c r="AY552" i="220"/>
  <c r="AX552" i="220"/>
  <c r="AW552" i="220"/>
  <c r="AV552" i="220"/>
  <c r="AU552" i="220"/>
  <c r="BD551" i="220"/>
  <c r="AY551" i="220"/>
  <c r="AX551" i="220"/>
  <c r="AW551" i="220"/>
  <c r="AV551" i="220"/>
  <c r="AU551" i="220"/>
  <c r="BD550" i="220"/>
  <c r="AY550" i="220"/>
  <c r="AX550" i="220"/>
  <c r="AW550" i="220"/>
  <c r="AV550" i="220"/>
  <c r="AU550" i="220"/>
  <c r="BD549" i="220"/>
  <c r="AY549" i="220"/>
  <c r="AX549" i="220"/>
  <c r="AW549" i="220"/>
  <c r="AV549" i="220"/>
  <c r="AU549" i="220"/>
  <c r="BD548" i="220"/>
  <c r="AY548" i="220"/>
  <c r="AX548" i="220"/>
  <c r="AW548" i="220"/>
  <c r="AV548" i="220"/>
  <c r="AU548" i="220"/>
  <c r="BD547" i="220"/>
  <c r="AY547" i="220"/>
  <c r="AX547" i="220"/>
  <c r="AW547" i="220"/>
  <c r="AV547" i="220"/>
  <c r="AU547" i="220"/>
  <c r="BD546" i="220"/>
  <c r="AY546" i="220"/>
  <c r="AX546" i="220"/>
  <c r="AW546" i="220"/>
  <c r="AV546" i="220"/>
  <c r="AU546" i="220"/>
  <c r="BD545" i="220"/>
  <c r="AY545" i="220"/>
  <c r="AX545" i="220"/>
  <c r="AW545" i="220"/>
  <c r="AV545" i="220"/>
  <c r="AU545" i="220"/>
  <c r="BD544" i="220"/>
  <c r="AY544" i="220"/>
  <c r="AX544" i="220"/>
  <c r="AW544" i="220"/>
  <c r="AV544" i="220"/>
  <c r="AU544" i="220"/>
  <c r="BD543" i="220"/>
  <c r="AY543" i="220"/>
  <c r="AX543" i="220"/>
  <c r="AW543" i="220"/>
  <c r="AV543" i="220"/>
  <c r="AU543" i="220"/>
  <c r="BD542" i="220"/>
  <c r="AY542" i="220"/>
  <c r="AX542" i="220"/>
  <c r="AW542" i="220"/>
  <c r="AV542" i="220"/>
  <c r="AU542" i="220"/>
  <c r="BD541" i="220"/>
  <c r="AY541" i="220"/>
  <c r="AX541" i="220"/>
  <c r="AW541" i="220"/>
  <c r="AV541" i="220"/>
  <c r="AU541" i="220"/>
  <c r="BD540" i="220"/>
  <c r="AY540" i="220"/>
  <c r="AX540" i="220"/>
  <c r="AW540" i="220"/>
  <c r="AV540" i="220"/>
  <c r="AU540" i="220"/>
  <c r="BD539" i="220"/>
  <c r="AY539" i="220"/>
  <c r="AX539" i="220"/>
  <c r="AW539" i="220"/>
  <c r="AV539" i="220"/>
  <c r="AU539" i="220"/>
  <c r="BD538" i="220"/>
  <c r="AY538" i="220"/>
  <c r="AX538" i="220"/>
  <c r="AW538" i="220"/>
  <c r="AV538" i="220"/>
  <c r="AU538" i="220"/>
  <c r="BD537" i="220"/>
  <c r="AY537" i="220"/>
  <c r="AX537" i="220"/>
  <c r="AW537" i="220"/>
  <c r="AV537" i="220"/>
  <c r="AU537" i="220"/>
  <c r="BD536" i="220"/>
  <c r="AY536" i="220"/>
  <c r="AX536" i="220"/>
  <c r="AW536" i="220"/>
  <c r="AV536" i="220"/>
  <c r="AU536" i="220"/>
  <c r="BD535" i="220"/>
  <c r="AY535" i="220"/>
  <c r="AX535" i="220"/>
  <c r="AW535" i="220"/>
  <c r="AV535" i="220"/>
  <c r="AU535" i="220"/>
  <c r="BD534" i="220"/>
  <c r="AY534" i="220"/>
  <c r="AX534" i="220"/>
  <c r="AW534" i="220"/>
  <c r="AV534" i="220"/>
  <c r="AU534" i="220"/>
  <c r="BD533" i="220"/>
  <c r="AY533" i="220"/>
  <c r="AX533" i="220"/>
  <c r="AW533" i="220"/>
  <c r="AV533" i="220"/>
  <c r="AU533" i="220"/>
  <c r="BD532" i="220"/>
  <c r="AY532" i="220"/>
  <c r="AX532" i="220"/>
  <c r="AW532" i="220"/>
  <c r="AV532" i="220"/>
  <c r="AU532" i="220"/>
  <c r="BD531" i="220"/>
  <c r="AY531" i="220"/>
  <c r="AX531" i="220"/>
  <c r="AW531" i="220"/>
  <c r="AV531" i="220"/>
  <c r="AU531" i="220"/>
  <c r="BD530" i="220"/>
  <c r="AY530" i="220"/>
  <c r="AX530" i="220"/>
  <c r="AW530" i="220"/>
  <c r="AV530" i="220"/>
  <c r="AU530" i="220"/>
  <c r="BD529" i="220"/>
  <c r="AY529" i="220"/>
  <c r="AX529" i="220"/>
  <c r="AW529" i="220"/>
  <c r="AV529" i="220"/>
  <c r="AU529" i="220"/>
  <c r="BD528" i="220"/>
  <c r="AY528" i="220"/>
  <c r="AX528" i="220"/>
  <c r="AW528" i="220"/>
  <c r="AV528" i="220"/>
  <c r="AU528" i="220"/>
  <c r="BD527" i="220"/>
  <c r="AY527" i="220"/>
  <c r="AX527" i="220"/>
  <c r="AW527" i="220"/>
  <c r="AV527" i="220"/>
  <c r="AU527" i="220"/>
  <c r="BD526" i="220"/>
  <c r="AY526" i="220"/>
  <c r="AX526" i="220"/>
  <c r="AW526" i="220"/>
  <c r="AV526" i="220"/>
  <c r="AU526" i="220"/>
  <c r="BD525" i="220"/>
  <c r="AY525" i="220"/>
  <c r="AX525" i="220"/>
  <c r="AW525" i="220"/>
  <c r="AV525" i="220"/>
  <c r="AU525" i="220"/>
  <c r="BD524" i="220"/>
  <c r="AY524" i="220"/>
  <c r="AX524" i="220"/>
  <c r="AW524" i="220"/>
  <c r="AV524" i="220"/>
  <c r="AU524" i="220"/>
  <c r="BD523" i="220"/>
  <c r="AY523" i="220"/>
  <c r="AX523" i="220"/>
  <c r="AW523" i="220"/>
  <c r="AV523" i="220"/>
  <c r="AU523" i="220"/>
  <c r="BD522" i="220"/>
  <c r="AY522" i="220"/>
  <c r="AX522" i="220"/>
  <c r="AW522" i="220"/>
  <c r="AV522" i="220"/>
  <c r="AU522" i="220"/>
  <c r="BD521" i="220"/>
  <c r="AY521" i="220"/>
  <c r="AX521" i="220"/>
  <c r="AW521" i="220"/>
  <c r="AV521" i="220"/>
  <c r="AU521" i="220"/>
  <c r="BD520" i="220"/>
  <c r="AY520" i="220"/>
  <c r="AX520" i="220"/>
  <c r="AW520" i="220"/>
  <c r="AV520" i="220"/>
  <c r="AU520" i="220"/>
  <c r="BD519" i="220"/>
  <c r="AY519" i="220"/>
  <c r="AX519" i="220"/>
  <c r="AW519" i="220"/>
  <c r="AV519" i="220"/>
  <c r="AU519" i="220"/>
  <c r="BD518" i="220"/>
  <c r="AY518" i="220"/>
  <c r="AX518" i="220"/>
  <c r="AW518" i="220"/>
  <c r="AV518" i="220"/>
  <c r="AU518" i="220"/>
  <c r="BD517" i="220"/>
  <c r="AY517" i="220"/>
  <c r="AX517" i="220"/>
  <c r="AW517" i="220"/>
  <c r="AV517" i="220"/>
  <c r="AU517" i="220"/>
  <c r="BD516" i="220"/>
  <c r="AY516" i="220"/>
  <c r="AX516" i="220"/>
  <c r="AW516" i="220"/>
  <c r="AV516" i="220"/>
  <c r="AU516" i="220"/>
  <c r="BD515" i="220"/>
  <c r="AY515" i="220"/>
  <c r="AX515" i="220"/>
  <c r="AW515" i="220"/>
  <c r="AV515" i="220"/>
  <c r="AU515" i="220"/>
  <c r="BD514" i="220"/>
  <c r="AY514" i="220"/>
  <c r="AX514" i="220"/>
  <c r="AW514" i="220"/>
  <c r="AV514" i="220"/>
  <c r="AU514" i="220"/>
  <c r="BD513" i="220"/>
  <c r="AY513" i="220"/>
  <c r="AX513" i="220"/>
  <c r="AW513" i="220"/>
  <c r="AV513" i="220"/>
  <c r="AU513" i="220"/>
  <c r="BD512" i="220"/>
  <c r="AY512" i="220"/>
  <c r="AX512" i="220"/>
  <c r="AW512" i="220"/>
  <c r="AV512" i="220"/>
  <c r="AU512" i="220"/>
  <c r="BD511" i="220"/>
  <c r="AY511" i="220"/>
  <c r="AX511" i="220"/>
  <c r="AW511" i="220"/>
  <c r="AV511" i="220"/>
  <c r="AU511" i="220"/>
  <c r="BD510" i="220"/>
  <c r="AY510" i="220"/>
  <c r="AX510" i="220"/>
  <c r="AW510" i="220"/>
  <c r="AV510" i="220"/>
  <c r="AU510" i="220"/>
  <c r="BD509" i="220"/>
  <c r="AY509" i="220"/>
  <c r="AX509" i="220"/>
  <c r="AW509" i="220"/>
  <c r="AV509" i="220"/>
  <c r="AU509" i="220"/>
  <c r="BD508" i="220"/>
  <c r="AY508" i="220"/>
  <c r="AX508" i="220"/>
  <c r="AW508" i="220"/>
  <c r="AV508" i="220"/>
  <c r="AU508" i="220"/>
  <c r="BD507" i="220"/>
  <c r="AY507" i="220"/>
  <c r="AX507" i="220"/>
  <c r="AW507" i="220"/>
  <c r="AV507" i="220"/>
  <c r="AU507" i="220"/>
  <c r="BD506" i="220"/>
  <c r="AY506" i="220"/>
  <c r="AX506" i="220"/>
  <c r="AW506" i="220"/>
  <c r="AV506" i="220"/>
  <c r="AU506" i="220"/>
  <c r="BD505" i="220"/>
  <c r="AY505" i="220"/>
  <c r="AX505" i="220"/>
  <c r="AW505" i="220"/>
  <c r="AV505" i="220"/>
  <c r="AU505" i="220"/>
  <c r="BD504" i="220"/>
  <c r="AY504" i="220"/>
  <c r="AX504" i="220"/>
  <c r="AW504" i="220"/>
  <c r="AV504" i="220"/>
  <c r="AU504" i="220"/>
  <c r="BD503" i="220"/>
  <c r="AY503" i="220"/>
  <c r="AX503" i="220"/>
  <c r="AW503" i="220"/>
  <c r="AV503" i="220"/>
  <c r="AU503" i="220"/>
  <c r="BD502" i="220"/>
  <c r="AY502" i="220"/>
  <c r="AX502" i="220"/>
  <c r="AW502" i="220"/>
  <c r="AV502" i="220"/>
  <c r="AU502" i="220"/>
  <c r="BD501" i="220"/>
  <c r="AY501" i="220"/>
  <c r="AX501" i="220"/>
  <c r="AW501" i="220"/>
  <c r="AV501" i="220"/>
  <c r="AU501" i="220"/>
  <c r="BD500" i="220"/>
  <c r="AY500" i="220"/>
  <c r="AX500" i="220"/>
  <c r="AW500" i="220"/>
  <c r="AV500" i="220"/>
  <c r="AU500" i="220"/>
  <c r="BD499" i="220"/>
  <c r="AY499" i="220"/>
  <c r="AX499" i="220"/>
  <c r="AW499" i="220"/>
  <c r="AV499" i="220"/>
  <c r="AU499" i="220"/>
  <c r="BD498" i="220"/>
  <c r="AY498" i="220"/>
  <c r="AX498" i="220"/>
  <c r="AW498" i="220"/>
  <c r="AV498" i="220"/>
  <c r="AU498" i="220"/>
  <c r="BD497" i="220"/>
  <c r="AY497" i="220"/>
  <c r="AX497" i="220"/>
  <c r="AW497" i="220"/>
  <c r="AV497" i="220"/>
  <c r="AU497" i="220"/>
  <c r="BD496" i="220"/>
  <c r="AY496" i="220"/>
  <c r="AX496" i="220"/>
  <c r="AW496" i="220"/>
  <c r="AV496" i="220"/>
  <c r="AU496" i="220"/>
  <c r="BD495" i="220"/>
  <c r="AY495" i="220"/>
  <c r="AX495" i="220"/>
  <c r="AW495" i="220"/>
  <c r="AV495" i="220"/>
  <c r="AU495" i="220"/>
  <c r="BD494" i="220"/>
  <c r="AY494" i="220"/>
  <c r="AX494" i="220"/>
  <c r="AW494" i="220"/>
  <c r="AV494" i="220"/>
  <c r="AU494" i="220"/>
  <c r="BD493" i="220"/>
  <c r="AY493" i="220"/>
  <c r="AX493" i="220"/>
  <c r="AW493" i="220"/>
  <c r="AV493" i="220"/>
  <c r="AU493" i="220"/>
  <c r="BD492" i="220"/>
  <c r="AY492" i="220"/>
  <c r="AX492" i="220"/>
  <c r="AW492" i="220"/>
  <c r="AV492" i="220"/>
  <c r="AU492" i="220"/>
  <c r="BD491" i="220"/>
  <c r="AY491" i="220"/>
  <c r="AX491" i="220"/>
  <c r="AW491" i="220"/>
  <c r="AV491" i="220"/>
  <c r="AU491" i="220"/>
  <c r="BD490" i="220"/>
  <c r="AY490" i="220"/>
  <c r="AX490" i="220"/>
  <c r="AW490" i="220"/>
  <c r="AV490" i="220"/>
  <c r="AU490" i="220"/>
  <c r="BD489" i="220"/>
  <c r="AY489" i="220"/>
  <c r="AX489" i="220"/>
  <c r="AW489" i="220"/>
  <c r="AV489" i="220"/>
  <c r="AU489" i="220"/>
  <c r="BD488" i="220"/>
  <c r="AY488" i="220"/>
  <c r="AX488" i="220"/>
  <c r="AW488" i="220"/>
  <c r="AV488" i="220"/>
  <c r="AU488" i="220"/>
  <c r="BD487" i="220"/>
  <c r="AY487" i="220"/>
  <c r="AX487" i="220"/>
  <c r="AW487" i="220"/>
  <c r="AV487" i="220"/>
  <c r="AU487" i="220"/>
  <c r="BD486" i="220"/>
  <c r="AY486" i="220"/>
  <c r="AX486" i="220"/>
  <c r="AW486" i="220"/>
  <c r="AV486" i="220"/>
  <c r="AU486" i="220"/>
  <c r="BD485" i="220"/>
  <c r="AY485" i="220"/>
  <c r="AX485" i="220"/>
  <c r="AW485" i="220"/>
  <c r="AV485" i="220"/>
  <c r="AU485" i="220"/>
  <c r="BD484" i="220"/>
  <c r="AY484" i="220"/>
  <c r="AX484" i="220"/>
  <c r="AW484" i="220"/>
  <c r="AV484" i="220"/>
  <c r="AU484" i="220"/>
  <c r="BD483" i="220"/>
  <c r="AY483" i="220"/>
  <c r="AX483" i="220"/>
  <c r="AW483" i="220"/>
  <c r="AV483" i="220"/>
  <c r="AU483" i="220"/>
  <c r="BD482" i="220"/>
  <c r="AY482" i="220"/>
  <c r="AX482" i="220"/>
  <c r="AW482" i="220"/>
  <c r="AV482" i="220"/>
  <c r="AU482" i="220"/>
  <c r="BD481" i="220"/>
  <c r="AY481" i="220"/>
  <c r="AX481" i="220"/>
  <c r="AW481" i="220"/>
  <c r="AV481" i="220"/>
  <c r="AU481" i="220"/>
  <c r="BD480" i="220"/>
  <c r="AY480" i="220"/>
  <c r="AX480" i="220"/>
  <c r="AW480" i="220"/>
  <c r="AV480" i="220"/>
  <c r="AU480" i="220"/>
  <c r="BD479" i="220"/>
  <c r="AY479" i="220"/>
  <c r="AX479" i="220"/>
  <c r="AW479" i="220"/>
  <c r="AV479" i="220"/>
  <c r="AU479" i="220"/>
  <c r="BD478" i="220"/>
  <c r="AY478" i="220"/>
  <c r="AX478" i="220"/>
  <c r="AW478" i="220"/>
  <c r="AV478" i="220"/>
  <c r="AU478" i="220"/>
  <c r="BD477" i="220"/>
  <c r="AY477" i="220"/>
  <c r="AX477" i="220"/>
  <c r="AW477" i="220"/>
  <c r="AV477" i="220"/>
  <c r="AU477" i="220"/>
  <c r="BD476" i="220"/>
  <c r="AY476" i="220"/>
  <c r="AX476" i="220"/>
  <c r="AW476" i="220"/>
  <c r="AV476" i="220"/>
  <c r="AU476" i="220"/>
  <c r="BD475" i="220"/>
  <c r="AY475" i="220"/>
  <c r="AX475" i="220"/>
  <c r="AW475" i="220"/>
  <c r="AV475" i="220"/>
  <c r="AU475" i="220"/>
  <c r="BD474" i="220"/>
  <c r="AY474" i="220"/>
  <c r="AX474" i="220"/>
  <c r="AW474" i="220"/>
  <c r="AV474" i="220"/>
  <c r="AU474" i="220"/>
  <c r="BD473" i="220"/>
  <c r="AY473" i="220"/>
  <c r="AX473" i="220"/>
  <c r="AW473" i="220"/>
  <c r="AV473" i="220"/>
  <c r="AU473" i="220"/>
  <c r="BD472" i="220"/>
  <c r="AY472" i="220"/>
  <c r="AX472" i="220"/>
  <c r="AW472" i="220"/>
  <c r="AV472" i="220"/>
  <c r="AU472" i="220"/>
  <c r="BD471" i="220"/>
  <c r="AY471" i="220"/>
  <c r="AX471" i="220"/>
  <c r="AW471" i="220"/>
  <c r="AV471" i="220"/>
  <c r="AU471" i="220"/>
  <c r="BD470" i="220"/>
  <c r="AY470" i="220"/>
  <c r="AX470" i="220"/>
  <c r="AW470" i="220"/>
  <c r="AV470" i="220"/>
  <c r="AU470" i="220"/>
  <c r="BD469" i="220"/>
  <c r="AY469" i="220"/>
  <c r="AX469" i="220"/>
  <c r="AW469" i="220"/>
  <c r="AV469" i="220"/>
  <c r="AU469" i="220"/>
  <c r="BD468" i="220"/>
  <c r="AY468" i="220"/>
  <c r="AX468" i="220"/>
  <c r="AW468" i="220"/>
  <c r="AV468" i="220"/>
  <c r="AU468" i="220"/>
  <c r="BD467" i="220"/>
  <c r="AY467" i="220"/>
  <c r="AX467" i="220"/>
  <c r="AW467" i="220"/>
  <c r="AV467" i="220"/>
  <c r="AU467" i="220"/>
  <c r="BD466" i="220"/>
  <c r="AY466" i="220"/>
  <c r="AX466" i="220"/>
  <c r="AW466" i="220"/>
  <c r="AV466" i="220"/>
  <c r="AU466" i="220"/>
  <c r="BD465" i="220"/>
  <c r="AY465" i="220"/>
  <c r="AX465" i="220"/>
  <c r="AW465" i="220"/>
  <c r="AV465" i="220"/>
  <c r="AU465" i="220"/>
  <c r="BD464" i="220"/>
  <c r="AY464" i="220"/>
  <c r="AX464" i="220"/>
  <c r="AW464" i="220"/>
  <c r="AV464" i="220"/>
  <c r="AU464" i="220"/>
  <c r="BD463" i="220"/>
  <c r="AY463" i="220"/>
  <c r="AX463" i="220"/>
  <c r="AW463" i="220"/>
  <c r="AV463" i="220"/>
  <c r="AU463" i="220"/>
  <c r="BD462" i="220"/>
  <c r="AY462" i="220"/>
  <c r="AX462" i="220"/>
  <c r="AW462" i="220"/>
  <c r="AV462" i="220"/>
  <c r="AU462" i="220"/>
  <c r="BD461" i="220"/>
  <c r="AY461" i="220"/>
  <c r="AX461" i="220"/>
  <c r="AW461" i="220"/>
  <c r="AV461" i="220"/>
  <c r="AU461" i="220"/>
  <c r="BD460" i="220"/>
  <c r="AY460" i="220"/>
  <c r="AX460" i="220"/>
  <c r="AW460" i="220"/>
  <c r="AV460" i="220"/>
  <c r="AU460" i="220"/>
  <c r="BD459" i="220"/>
  <c r="AY459" i="220"/>
  <c r="AX459" i="220"/>
  <c r="AW459" i="220"/>
  <c r="AV459" i="220"/>
  <c r="AU459" i="220"/>
  <c r="BD458" i="220"/>
  <c r="AY458" i="220"/>
  <c r="AX458" i="220"/>
  <c r="AW458" i="220"/>
  <c r="AV458" i="220"/>
  <c r="AU458" i="220"/>
  <c r="BD457" i="220"/>
  <c r="AY457" i="220"/>
  <c r="AX457" i="220"/>
  <c r="AW457" i="220"/>
  <c r="AV457" i="220"/>
  <c r="AU457" i="220"/>
  <c r="BD456" i="220"/>
  <c r="AY456" i="220"/>
  <c r="AX456" i="220"/>
  <c r="AW456" i="220"/>
  <c r="AV456" i="220"/>
  <c r="AU456" i="220"/>
  <c r="BD455" i="220"/>
  <c r="AY455" i="220"/>
  <c r="AX455" i="220"/>
  <c r="AW455" i="220"/>
  <c r="AV455" i="220"/>
  <c r="AU455" i="220"/>
  <c r="BD454" i="220"/>
  <c r="AY454" i="220"/>
  <c r="AX454" i="220"/>
  <c r="AW454" i="220"/>
  <c r="AV454" i="220"/>
  <c r="AU454" i="220"/>
  <c r="BD453" i="220"/>
  <c r="AY453" i="220"/>
  <c r="AX453" i="220"/>
  <c r="AW453" i="220"/>
  <c r="AV453" i="220"/>
  <c r="AU453" i="220"/>
  <c r="BD452" i="220"/>
  <c r="AY452" i="220"/>
  <c r="AX452" i="220"/>
  <c r="AW452" i="220"/>
  <c r="AV452" i="220"/>
  <c r="AU452" i="220"/>
  <c r="BD451" i="220"/>
  <c r="AY451" i="220"/>
  <c r="AX451" i="220"/>
  <c r="AW451" i="220"/>
  <c r="AV451" i="220"/>
  <c r="AU451" i="220"/>
  <c r="BD450" i="220"/>
  <c r="AY450" i="220"/>
  <c r="AX450" i="220"/>
  <c r="AW450" i="220"/>
  <c r="AV450" i="220"/>
  <c r="AU450" i="220"/>
  <c r="BD449" i="220"/>
  <c r="AY449" i="220"/>
  <c r="AX449" i="220"/>
  <c r="AW449" i="220"/>
  <c r="AV449" i="220"/>
  <c r="AU449" i="220"/>
  <c r="BD448" i="220"/>
  <c r="AY448" i="220"/>
  <c r="AX448" i="220"/>
  <c r="AW448" i="220"/>
  <c r="AV448" i="220"/>
  <c r="AU448" i="220"/>
  <c r="BD447" i="220"/>
  <c r="AY447" i="220"/>
  <c r="AX447" i="220"/>
  <c r="AW447" i="220"/>
  <c r="AV447" i="220"/>
  <c r="AU447" i="220"/>
  <c r="BD446" i="220"/>
  <c r="AY446" i="220"/>
  <c r="AX446" i="220"/>
  <c r="AW446" i="220"/>
  <c r="AV446" i="220"/>
  <c r="AU446" i="220"/>
  <c r="BD445" i="220"/>
  <c r="AY445" i="220"/>
  <c r="AX445" i="220"/>
  <c r="AW445" i="220"/>
  <c r="AV445" i="220"/>
  <c r="AU445" i="220"/>
  <c r="BD444" i="220"/>
  <c r="AY444" i="220"/>
  <c r="AX444" i="220"/>
  <c r="AW444" i="220"/>
  <c r="AV444" i="220"/>
  <c r="AU444" i="220"/>
  <c r="BD443" i="220"/>
  <c r="AY443" i="220"/>
  <c r="AX443" i="220"/>
  <c r="AW443" i="220"/>
  <c r="AV443" i="220"/>
  <c r="AU443" i="220"/>
  <c r="BD442" i="220"/>
  <c r="AY442" i="220"/>
  <c r="AX442" i="220"/>
  <c r="AW442" i="220"/>
  <c r="AV442" i="220"/>
  <c r="AU442" i="220"/>
  <c r="BD441" i="220"/>
  <c r="AY441" i="220"/>
  <c r="AX441" i="220"/>
  <c r="AW441" i="220"/>
  <c r="AV441" i="220"/>
  <c r="AU441" i="220"/>
  <c r="BD440" i="220"/>
  <c r="AY440" i="220"/>
  <c r="AX440" i="220"/>
  <c r="AW440" i="220"/>
  <c r="AV440" i="220"/>
  <c r="AU440" i="220"/>
  <c r="BD439" i="220"/>
  <c r="AY439" i="220"/>
  <c r="AX439" i="220"/>
  <c r="AW439" i="220"/>
  <c r="AV439" i="220"/>
  <c r="AU439" i="220"/>
  <c r="BD438" i="220"/>
  <c r="AY438" i="220"/>
  <c r="AX438" i="220"/>
  <c r="AW438" i="220"/>
  <c r="AV438" i="220"/>
  <c r="AU438" i="220"/>
  <c r="BD437" i="220"/>
  <c r="AY437" i="220"/>
  <c r="AX437" i="220"/>
  <c r="AW437" i="220"/>
  <c r="AV437" i="220"/>
  <c r="AU437" i="220"/>
  <c r="BD436" i="220"/>
  <c r="AY436" i="220"/>
  <c r="AX436" i="220"/>
  <c r="AW436" i="220"/>
  <c r="AV436" i="220"/>
  <c r="AU436" i="220"/>
  <c r="BD435" i="220"/>
  <c r="AY435" i="220"/>
  <c r="AX435" i="220"/>
  <c r="AW435" i="220"/>
  <c r="AV435" i="220"/>
  <c r="AU435" i="220"/>
  <c r="BD434" i="220"/>
  <c r="AY434" i="220"/>
  <c r="AX434" i="220"/>
  <c r="AW434" i="220"/>
  <c r="AV434" i="220"/>
  <c r="AU434" i="220"/>
  <c r="BD433" i="220"/>
  <c r="AY433" i="220"/>
  <c r="AX433" i="220"/>
  <c r="AW433" i="220"/>
  <c r="AV433" i="220"/>
  <c r="AU433" i="220"/>
  <c r="BD432" i="220"/>
  <c r="AY432" i="220"/>
  <c r="AX432" i="220"/>
  <c r="AW432" i="220"/>
  <c r="AV432" i="220"/>
  <c r="AU432" i="220"/>
  <c r="BD431" i="220"/>
  <c r="AY431" i="220"/>
  <c r="AX431" i="220"/>
  <c r="AW431" i="220"/>
  <c r="AV431" i="220"/>
  <c r="AU431" i="220"/>
  <c r="BD430" i="220"/>
  <c r="AY430" i="220"/>
  <c r="AX430" i="220"/>
  <c r="AW430" i="220"/>
  <c r="AV430" i="220"/>
  <c r="AU430" i="220"/>
  <c r="BD429" i="220"/>
  <c r="AY429" i="220"/>
  <c r="AX429" i="220"/>
  <c r="AW429" i="220"/>
  <c r="AV429" i="220"/>
  <c r="AU429" i="220"/>
  <c r="BD428" i="220"/>
  <c r="AY428" i="220"/>
  <c r="AX428" i="220"/>
  <c r="AW428" i="220"/>
  <c r="AV428" i="220"/>
  <c r="AU428" i="220"/>
  <c r="BD427" i="220"/>
  <c r="AY427" i="220"/>
  <c r="AX427" i="220"/>
  <c r="AW427" i="220"/>
  <c r="AV427" i="220"/>
  <c r="AU427" i="220"/>
  <c r="BD426" i="220"/>
  <c r="AY426" i="220"/>
  <c r="AX426" i="220"/>
  <c r="AW426" i="220"/>
  <c r="AV426" i="220"/>
  <c r="AU426" i="220"/>
  <c r="BD425" i="220"/>
  <c r="AY425" i="220"/>
  <c r="AX425" i="220"/>
  <c r="AW425" i="220"/>
  <c r="AV425" i="220"/>
  <c r="AU425" i="220"/>
  <c r="BD424" i="220"/>
  <c r="AY424" i="220"/>
  <c r="AX424" i="220"/>
  <c r="AW424" i="220"/>
  <c r="AV424" i="220"/>
  <c r="AU424" i="220"/>
  <c r="BD423" i="220"/>
  <c r="AY423" i="220"/>
  <c r="AX423" i="220"/>
  <c r="AW423" i="220"/>
  <c r="AV423" i="220"/>
  <c r="AU423" i="220"/>
  <c r="BD422" i="220"/>
  <c r="AY422" i="220"/>
  <c r="AX422" i="220"/>
  <c r="AW422" i="220"/>
  <c r="AV422" i="220"/>
  <c r="AU422" i="220"/>
  <c r="BD421" i="220"/>
  <c r="AY421" i="220"/>
  <c r="AX421" i="220"/>
  <c r="AW421" i="220"/>
  <c r="AV421" i="220"/>
  <c r="AU421" i="220"/>
  <c r="BD420" i="220"/>
  <c r="AY420" i="220"/>
  <c r="AX420" i="220"/>
  <c r="AW420" i="220"/>
  <c r="AV420" i="220"/>
  <c r="AU420" i="220"/>
  <c r="BD419" i="220"/>
  <c r="AY419" i="220"/>
  <c r="AX419" i="220"/>
  <c r="AW419" i="220"/>
  <c r="AV419" i="220"/>
  <c r="AU419" i="220"/>
  <c r="BD418" i="220"/>
  <c r="AY418" i="220"/>
  <c r="AX418" i="220"/>
  <c r="AW418" i="220"/>
  <c r="AV418" i="220"/>
  <c r="AU418" i="220"/>
  <c r="BD417" i="220"/>
  <c r="AY417" i="220"/>
  <c r="AX417" i="220"/>
  <c r="AW417" i="220"/>
  <c r="AV417" i="220"/>
  <c r="AU417" i="220"/>
  <c r="BD416" i="220"/>
  <c r="AY416" i="220"/>
  <c r="AX416" i="220"/>
  <c r="AW416" i="220"/>
  <c r="AV416" i="220"/>
  <c r="AU416" i="220"/>
  <c r="BD415" i="220"/>
  <c r="AY415" i="220"/>
  <c r="AX415" i="220"/>
  <c r="AW415" i="220"/>
  <c r="AV415" i="220"/>
  <c r="AU415" i="220"/>
  <c r="BD414" i="220"/>
  <c r="AY414" i="220"/>
  <c r="AX414" i="220"/>
  <c r="AW414" i="220"/>
  <c r="AV414" i="220"/>
  <c r="AU414" i="220"/>
  <c r="BD413" i="220"/>
  <c r="AY413" i="220"/>
  <c r="AX413" i="220"/>
  <c r="AW413" i="220"/>
  <c r="AV413" i="220"/>
  <c r="AU413" i="220"/>
  <c r="BD412" i="220"/>
  <c r="AY412" i="220"/>
  <c r="AX412" i="220"/>
  <c r="AW412" i="220"/>
  <c r="AV412" i="220"/>
  <c r="AU412" i="220"/>
  <c r="BD411" i="220"/>
  <c r="AY411" i="220"/>
  <c r="AX411" i="220"/>
  <c r="AW411" i="220"/>
  <c r="AV411" i="220"/>
  <c r="AU411" i="220"/>
  <c r="BD410" i="220"/>
  <c r="AY410" i="220"/>
  <c r="AX410" i="220"/>
  <c r="AW410" i="220"/>
  <c r="AV410" i="220"/>
  <c r="AU410" i="220"/>
  <c r="BD409" i="220"/>
  <c r="AY409" i="220"/>
  <c r="AX409" i="220"/>
  <c r="AW409" i="220"/>
  <c r="AV409" i="220"/>
  <c r="AU409" i="220"/>
  <c r="BD408" i="220"/>
  <c r="AY408" i="220"/>
  <c r="AX408" i="220"/>
  <c r="AW408" i="220"/>
  <c r="AV408" i="220"/>
  <c r="AU408" i="220"/>
  <c r="BD407" i="220"/>
  <c r="AY407" i="220"/>
  <c r="AX407" i="220"/>
  <c r="AW407" i="220"/>
  <c r="AV407" i="220"/>
  <c r="AU407" i="220"/>
  <c r="BD406" i="220"/>
  <c r="AY406" i="220"/>
  <c r="AX406" i="220"/>
  <c r="AW406" i="220"/>
  <c r="AV406" i="220"/>
  <c r="AU406" i="220"/>
  <c r="BD405" i="220"/>
  <c r="AY405" i="220"/>
  <c r="AX405" i="220"/>
  <c r="AW405" i="220"/>
  <c r="AV405" i="220"/>
  <c r="AU405" i="220"/>
  <c r="BD404" i="220"/>
  <c r="AY404" i="220"/>
  <c r="AX404" i="220"/>
  <c r="AW404" i="220"/>
  <c r="AV404" i="220"/>
  <c r="AU404" i="220"/>
  <c r="BD403" i="220"/>
  <c r="AY403" i="220"/>
  <c r="AX403" i="220"/>
  <c r="AW403" i="220"/>
  <c r="AV403" i="220"/>
  <c r="AU403" i="220"/>
  <c r="BD402" i="220"/>
  <c r="AY402" i="220"/>
  <c r="AX402" i="220"/>
  <c r="AW402" i="220"/>
  <c r="AV402" i="220"/>
  <c r="AU402" i="220"/>
  <c r="BD401" i="220"/>
  <c r="AY401" i="220"/>
  <c r="AX401" i="220"/>
  <c r="AW401" i="220"/>
  <c r="AV401" i="220"/>
  <c r="AU401" i="220"/>
  <c r="BD400" i="220"/>
  <c r="AY400" i="220"/>
  <c r="AX400" i="220"/>
  <c r="AW400" i="220"/>
  <c r="AV400" i="220"/>
  <c r="AU400" i="220"/>
  <c r="BD399" i="220"/>
  <c r="AY399" i="220"/>
  <c r="AX399" i="220"/>
  <c r="AW399" i="220"/>
  <c r="AV399" i="220"/>
  <c r="AU399" i="220"/>
  <c r="BD398" i="220"/>
  <c r="AY398" i="220"/>
  <c r="AX398" i="220"/>
  <c r="AW398" i="220"/>
  <c r="AV398" i="220"/>
  <c r="AU398" i="220"/>
  <c r="BD397" i="220"/>
  <c r="AY397" i="220"/>
  <c r="AX397" i="220"/>
  <c r="AW397" i="220"/>
  <c r="AV397" i="220"/>
  <c r="AU397" i="220"/>
  <c r="BD396" i="220"/>
  <c r="AY396" i="220"/>
  <c r="AX396" i="220"/>
  <c r="AW396" i="220"/>
  <c r="AV396" i="220"/>
  <c r="AU396" i="220"/>
  <c r="BD395" i="220"/>
  <c r="AY395" i="220"/>
  <c r="AX395" i="220"/>
  <c r="AW395" i="220"/>
  <c r="AV395" i="220"/>
  <c r="AU395" i="220"/>
  <c r="BD394" i="220"/>
  <c r="AY394" i="220"/>
  <c r="AX394" i="220"/>
  <c r="AW394" i="220"/>
  <c r="AV394" i="220"/>
  <c r="AU394" i="220"/>
  <c r="BD393" i="220"/>
  <c r="AY393" i="220"/>
  <c r="AX393" i="220"/>
  <c r="AW393" i="220"/>
  <c r="AV393" i="220"/>
  <c r="AU393" i="220"/>
  <c r="BD392" i="220"/>
  <c r="AY392" i="220"/>
  <c r="AX392" i="220"/>
  <c r="AW392" i="220"/>
  <c r="AV392" i="220"/>
  <c r="AU392" i="220"/>
  <c r="BD391" i="220"/>
  <c r="AY391" i="220"/>
  <c r="AX391" i="220"/>
  <c r="AW391" i="220"/>
  <c r="AV391" i="220"/>
  <c r="AU391" i="220"/>
  <c r="BD390" i="220"/>
  <c r="AY390" i="220"/>
  <c r="AX390" i="220"/>
  <c r="AW390" i="220"/>
  <c r="AV390" i="220"/>
  <c r="AU390" i="220"/>
  <c r="BD389" i="220"/>
  <c r="AY389" i="220"/>
  <c r="AX389" i="220"/>
  <c r="AW389" i="220"/>
  <c r="AV389" i="220"/>
  <c r="AU389" i="220"/>
  <c r="BD388" i="220"/>
  <c r="AY388" i="220"/>
  <c r="AX388" i="220"/>
  <c r="AW388" i="220"/>
  <c r="AV388" i="220"/>
  <c r="AU388" i="220"/>
  <c r="BD387" i="220"/>
  <c r="AY387" i="220"/>
  <c r="AX387" i="220"/>
  <c r="AW387" i="220"/>
  <c r="AV387" i="220"/>
  <c r="AU387" i="220"/>
  <c r="BD386" i="220"/>
  <c r="AY386" i="220"/>
  <c r="AX386" i="220"/>
  <c r="AW386" i="220"/>
  <c r="AV386" i="220"/>
  <c r="AU386" i="220"/>
  <c r="BD385" i="220"/>
  <c r="AY385" i="220"/>
  <c r="AX385" i="220"/>
  <c r="AW385" i="220"/>
  <c r="AV385" i="220"/>
  <c r="AU385" i="220"/>
  <c r="BD384" i="220"/>
  <c r="AY384" i="220"/>
  <c r="AX384" i="220"/>
  <c r="AW384" i="220"/>
  <c r="AV384" i="220"/>
  <c r="AU384" i="220"/>
  <c r="BD383" i="220"/>
  <c r="AY383" i="220"/>
  <c r="AX383" i="220"/>
  <c r="AW383" i="220"/>
  <c r="AV383" i="220"/>
  <c r="AU383" i="220"/>
  <c r="BD382" i="220"/>
  <c r="AY382" i="220"/>
  <c r="AX382" i="220"/>
  <c r="AW382" i="220"/>
  <c r="AV382" i="220"/>
  <c r="AU382" i="220"/>
  <c r="BD381" i="220"/>
  <c r="AY381" i="220"/>
  <c r="AX381" i="220"/>
  <c r="AW381" i="220"/>
  <c r="AV381" i="220"/>
  <c r="AU381" i="220"/>
  <c r="BD380" i="220"/>
  <c r="AY380" i="220"/>
  <c r="AX380" i="220"/>
  <c r="AW380" i="220"/>
  <c r="AV380" i="220"/>
  <c r="AU380" i="220"/>
  <c r="BD379" i="220"/>
  <c r="AY379" i="220"/>
  <c r="AX379" i="220"/>
  <c r="AW379" i="220"/>
  <c r="AV379" i="220"/>
  <c r="AU379" i="220"/>
  <c r="BD378" i="220"/>
  <c r="AY378" i="220"/>
  <c r="AX378" i="220"/>
  <c r="AW378" i="220"/>
  <c r="AV378" i="220"/>
  <c r="AU378" i="220"/>
  <c r="BD377" i="220"/>
  <c r="AY377" i="220"/>
  <c r="AX377" i="220"/>
  <c r="AW377" i="220"/>
  <c r="AV377" i="220"/>
  <c r="AU377" i="220"/>
  <c r="BD376" i="220"/>
  <c r="AY376" i="220"/>
  <c r="AX376" i="220"/>
  <c r="AW376" i="220"/>
  <c r="AV376" i="220"/>
  <c r="AU376" i="220"/>
  <c r="BD375" i="220"/>
  <c r="AY375" i="220"/>
  <c r="AX375" i="220"/>
  <c r="AW375" i="220"/>
  <c r="AV375" i="220"/>
  <c r="AU375" i="220"/>
  <c r="BD374" i="220"/>
  <c r="AY374" i="220"/>
  <c r="AX374" i="220"/>
  <c r="AW374" i="220"/>
  <c r="AV374" i="220"/>
  <c r="AU374" i="220"/>
  <c r="BD373" i="220"/>
  <c r="AY373" i="220"/>
  <c r="AX373" i="220"/>
  <c r="AW373" i="220"/>
  <c r="AV373" i="220"/>
  <c r="AU373" i="220"/>
  <c r="BD372" i="220"/>
  <c r="AY372" i="220"/>
  <c r="AX372" i="220"/>
  <c r="AW372" i="220"/>
  <c r="AV372" i="220"/>
  <c r="AU372" i="220"/>
  <c r="BD371" i="220"/>
  <c r="AY371" i="220"/>
  <c r="AX371" i="220"/>
  <c r="AW371" i="220"/>
  <c r="AV371" i="220"/>
  <c r="AU371" i="220"/>
  <c r="BD370" i="220"/>
  <c r="AY370" i="220"/>
  <c r="AX370" i="220"/>
  <c r="AW370" i="220"/>
  <c r="AV370" i="220"/>
  <c r="AU370" i="220"/>
  <c r="BD369" i="220"/>
  <c r="AY369" i="220"/>
  <c r="AX369" i="220"/>
  <c r="AW369" i="220"/>
  <c r="AV369" i="220"/>
  <c r="AU369" i="220"/>
  <c r="BD368" i="220"/>
  <c r="AY368" i="220"/>
  <c r="AX368" i="220"/>
  <c r="AW368" i="220"/>
  <c r="AV368" i="220"/>
  <c r="AU368" i="220"/>
  <c r="BD367" i="220"/>
  <c r="AY367" i="220"/>
  <c r="AX367" i="220"/>
  <c r="AW367" i="220"/>
  <c r="AV367" i="220"/>
  <c r="AU367" i="220"/>
  <c r="BD366" i="220"/>
  <c r="AY366" i="220"/>
  <c r="AX366" i="220"/>
  <c r="AW366" i="220"/>
  <c r="AV366" i="220"/>
  <c r="AU366" i="220"/>
  <c r="BD365" i="220"/>
  <c r="AY365" i="220"/>
  <c r="AX365" i="220"/>
  <c r="AW365" i="220"/>
  <c r="AV365" i="220"/>
  <c r="AU365" i="220"/>
  <c r="BD364" i="220"/>
  <c r="AY364" i="220"/>
  <c r="AX364" i="220"/>
  <c r="AW364" i="220"/>
  <c r="AV364" i="220"/>
  <c r="AU364" i="220"/>
  <c r="BD363" i="220"/>
  <c r="AY363" i="220"/>
  <c r="AX363" i="220"/>
  <c r="AW363" i="220"/>
  <c r="AV363" i="220"/>
  <c r="AU363" i="220"/>
  <c r="BD362" i="220"/>
  <c r="AY362" i="220"/>
  <c r="AX362" i="220"/>
  <c r="AW362" i="220"/>
  <c r="AV362" i="220"/>
  <c r="AU362" i="220"/>
  <c r="BD361" i="220"/>
  <c r="AY361" i="220"/>
  <c r="AX361" i="220"/>
  <c r="AW361" i="220"/>
  <c r="AV361" i="220"/>
  <c r="AU361" i="220"/>
  <c r="BD360" i="220"/>
  <c r="AY360" i="220"/>
  <c r="AX360" i="220"/>
  <c r="AW360" i="220"/>
  <c r="AV360" i="220"/>
  <c r="AU360" i="220"/>
  <c r="BD359" i="220"/>
  <c r="AY359" i="220"/>
  <c r="AX359" i="220"/>
  <c r="AW359" i="220"/>
  <c r="AV359" i="220"/>
  <c r="AU359" i="220"/>
  <c r="BD358" i="220"/>
  <c r="AY358" i="220"/>
  <c r="AX358" i="220"/>
  <c r="AW358" i="220"/>
  <c r="AV358" i="220"/>
  <c r="AU358" i="220"/>
  <c r="BD357" i="220"/>
  <c r="AY357" i="220"/>
  <c r="AX357" i="220"/>
  <c r="AW357" i="220"/>
  <c r="AV357" i="220"/>
  <c r="AU357" i="220"/>
  <c r="BD356" i="220"/>
  <c r="AY356" i="220"/>
  <c r="AX356" i="220"/>
  <c r="AW356" i="220"/>
  <c r="AV356" i="220"/>
  <c r="AU356" i="220"/>
  <c r="BD355" i="220"/>
  <c r="AY355" i="220"/>
  <c r="AX355" i="220"/>
  <c r="AW355" i="220"/>
  <c r="AV355" i="220"/>
  <c r="AU355" i="220"/>
  <c r="BD354" i="220"/>
  <c r="AY354" i="220"/>
  <c r="AX354" i="220"/>
  <c r="AW354" i="220"/>
  <c r="AV354" i="220"/>
  <c r="AU354" i="220"/>
  <c r="BD353" i="220"/>
  <c r="AY353" i="220"/>
  <c r="AX353" i="220"/>
  <c r="AW353" i="220"/>
  <c r="AV353" i="220"/>
  <c r="AU353" i="220"/>
  <c r="BD352" i="220"/>
  <c r="AY352" i="220"/>
  <c r="AX352" i="220"/>
  <c r="AW352" i="220"/>
  <c r="AV352" i="220"/>
  <c r="AU352" i="220"/>
  <c r="BD351" i="220"/>
  <c r="AY351" i="220"/>
  <c r="AX351" i="220"/>
  <c r="AW351" i="220"/>
  <c r="AV351" i="220"/>
  <c r="AU351" i="220"/>
  <c r="BD350" i="220"/>
  <c r="AY350" i="220"/>
  <c r="AX350" i="220"/>
  <c r="AW350" i="220"/>
  <c r="AV350" i="220"/>
  <c r="AU350" i="220"/>
  <c r="BD349" i="220"/>
  <c r="AY349" i="220"/>
  <c r="AX349" i="220"/>
  <c r="AW349" i="220"/>
  <c r="AV349" i="220"/>
  <c r="AU349" i="220"/>
  <c r="BD348" i="220"/>
  <c r="AY348" i="220"/>
  <c r="AX348" i="220"/>
  <c r="AW348" i="220"/>
  <c r="AV348" i="220"/>
  <c r="AU348" i="220"/>
  <c r="BD347" i="220"/>
  <c r="AY347" i="220"/>
  <c r="AX347" i="220"/>
  <c r="AW347" i="220"/>
  <c r="AV347" i="220"/>
  <c r="AU347" i="220"/>
  <c r="BD346" i="220"/>
  <c r="AY346" i="220"/>
  <c r="AX346" i="220"/>
  <c r="AW346" i="220"/>
  <c r="AV346" i="220"/>
  <c r="AU346" i="220"/>
  <c r="BD345" i="220"/>
  <c r="AY345" i="220"/>
  <c r="AX345" i="220"/>
  <c r="AW345" i="220"/>
  <c r="AV345" i="220"/>
  <c r="AU345" i="220"/>
  <c r="BD344" i="220"/>
  <c r="AY344" i="220"/>
  <c r="AX344" i="220"/>
  <c r="AW344" i="220"/>
  <c r="AV344" i="220"/>
  <c r="AU344" i="220"/>
  <c r="BD343" i="220"/>
  <c r="AY343" i="220"/>
  <c r="AX343" i="220"/>
  <c r="AW343" i="220"/>
  <c r="AV343" i="220"/>
  <c r="AU343" i="220"/>
  <c r="BD342" i="220"/>
  <c r="AY342" i="220"/>
  <c r="AX342" i="220"/>
  <c r="AW342" i="220"/>
  <c r="AV342" i="220"/>
  <c r="AU342" i="220"/>
  <c r="BD341" i="220"/>
  <c r="AY341" i="220"/>
  <c r="AX341" i="220"/>
  <c r="AW341" i="220"/>
  <c r="AV341" i="220"/>
  <c r="AU341" i="220"/>
  <c r="BD340" i="220"/>
  <c r="AY340" i="220"/>
  <c r="AX340" i="220"/>
  <c r="AW340" i="220"/>
  <c r="AV340" i="220"/>
  <c r="AU340" i="220"/>
  <c r="BD339" i="220"/>
  <c r="AY339" i="220"/>
  <c r="AX339" i="220"/>
  <c r="AW339" i="220"/>
  <c r="AV339" i="220"/>
  <c r="AU339" i="220"/>
  <c r="BD338" i="220"/>
  <c r="AY338" i="220"/>
  <c r="AX338" i="220"/>
  <c r="AW338" i="220"/>
  <c r="AV338" i="220"/>
  <c r="AU338" i="220"/>
  <c r="BD337" i="220"/>
  <c r="AY337" i="220"/>
  <c r="AX337" i="220"/>
  <c r="AW337" i="220"/>
  <c r="AV337" i="220"/>
  <c r="AU337" i="220"/>
  <c r="BD336" i="220"/>
  <c r="AY336" i="220"/>
  <c r="AX336" i="220"/>
  <c r="AW336" i="220"/>
  <c r="AV336" i="220"/>
  <c r="AU336" i="220"/>
  <c r="BD335" i="220"/>
  <c r="AY335" i="220"/>
  <c r="AX335" i="220"/>
  <c r="AW335" i="220"/>
  <c r="AV335" i="220"/>
  <c r="AU335" i="220"/>
  <c r="BD334" i="220"/>
  <c r="AY334" i="220"/>
  <c r="AX334" i="220"/>
  <c r="AW334" i="220"/>
  <c r="AV334" i="220"/>
  <c r="AU334" i="220"/>
  <c r="BD333" i="220"/>
  <c r="AY333" i="220"/>
  <c r="AX333" i="220"/>
  <c r="AW333" i="220"/>
  <c r="AV333" i="220"/>
  <c r="AU333" i="220"/>
  <c r="BD332" i="220"/>
  <c r="AY332" i="220"/>
  <c r="AX332" i="220"/>
  <c r="AW332" i="220"/>
  <c r="AV332" i="220"/>
  <c r="AU332" i="220"/>
  <c r="BD331" i="220"/>
  <c r="AY331" i="220"/>
  <c r="AX331" i="220"/>
  <c r="AW331" i="220"/>
  <c r="AV331" i="220"/>
  <c r="AU331" i="220"/>
  <c r="BD330" i="220"/>
  <c r="AY330" i="220"/>
  <c r="AX330" i="220"/>
  <c r="AW330" i="220"/>
  <c r="AV330" i="220"/>
  <c r="AU330" i="220"/>
  <c r="BD329" i="220"/>
  <c r="AY329" i="220"/>
  <c r="AX329" i="220"/>
  <c r="AW329" i="220"/>
  <c r="AV329" i="220"/>
  <c r="AU329" i="220"/>
  <c r="BD328" i="220"/>
  <c r="AY328" i="220"/>
  <c r="AX328" i="220"/>
  <c r="AW328" i="220"/>
  <c r="AV328" i="220"/>
  <c r="AU328" i="220"/>
  <c r="BD327" i="220"/>
  <c r="AY327" i="220"/>
  <c r="AX327" i="220"/>
  <c r="AW327" i="220"/>
  <c r="AV327" i="220"/>
  <c r="AU327" i="220"/>
  <c r="BD326" i="220"/>
  <c r="AY326" i="220"/>
  <c r="AX326" i="220"/>
  <c r="AW326" i="220"/>
  <c r="AV326" i="220"/>
  <c r="AU326" i="220"/>
  <c r="BD325" i="220"/>
  <c r="AY325" i="220"/>
  <c r="AX325" i="220"/>
  <c r="AW325" i="220"/>
  <c r="AV325" i="220"/>
  <c r="AU325" i="220"/>
  <c r="BD324" i="220"/>
  <c r="AY324" i="220"/>
  <c r="AX324" i="220"/>
  <c r="AW324" i="220"/>
  <c r="AV324" i="220"/>
  <c r="AU324" i="220"/>
  <c r="BD323" i="220"/>
  <c r="AY323" i="220"/>
  <c r="AX323" i="220"/>
  <c r="AW323" i="220"/>
  <c r="AV323" i="220"/>
  <c r="AU323" i="220"/>
  <c r="BD322" i="220"/>
  <c r="AY322" i="220"/>
  <c r="AX322" i="220"/>
  <c r="AW322" i="220"/>
  <c r="AV322" i="220"/>
  <c r="AU322" i="220"/>
  <c r="BD321" i="220"/>
  <c r="AY321" i="220"/>
  <c r="AX321" i="220"/>
  <c r="AW321" i="220"/>
  <c r="AV321" i="220"/>
  <c r="AU321" i="220"/>
  <c r="BD320" i="220"/>
  <c r="AY320" i="220"/>
  <c r="AX320" i="220"/>
  <c r="AW320" i="220"/>
  <c r="AV320" i="220"/>
  <c r="AU320" i="220"/>
  <c r="BD319" i="220"/>
  <c r="AY319" i="220"/>
  <c r="AX319" i="220"/>
  <c r="AW319" i="220"/>
  <c r="AV319" i="220"/>
  <c r="AU319" i="220"/>
  <c r="BD318" i="220"/>
  <c r="AY318" i="220"/>
  <c r="AX318" i="220"/>
  <c r="AW318" i="220"/>
  <c r="AV318" i="220"/>
  <c r="AU318" i="220"/>
  <c r="BD317" i="220"/>
  <c r="AY317" i="220"/>
  <c r="AX317" i="220"/>
  <c r="AW317" i="220"/>
  <c r="AV317" i="220"/>
  <c r="AU317" i="220"/>
  <c r="BD316" i="220"/>
  <c r="AY316" i="220"/>
  <c r="AX316" i="220"/>
  <c r="AW316" i="220"/>
  <c r="AV316" i="220"/>
  <c r="AU316" i="220"/>
  <c r="BD315" i="220"/>
  <c r="AY315" i="220"/>
  <c r="AX315" i="220"/>
  <c r="AW315" i="220"/>
  <c r="AV315" i="220"/>
  <c r="AU315" i="220"/>
  <c r="BD314" i="220"/>
  <c r="AY314" i="220"/>
  <c r="AX314" i="220"/>
  <c r="AW314" i="220"/>
  <c r="AV314" i="220"/>
  <c r="AU314" i="220"/>
  <c r="BD313" i="220"/>
  <c r="AY313" i="220"/>
  <c r="AX313" i="220"/>
  <c r="AW313" i="220"/>
  <c r="AV313" i="220"/>
  <c r="AU313" i="220"/>
  <c r="BD312" i="220"/>
  <c r="AY312" i="220"/>
  <c r="AX312" i="220"/>
  <c r="AW312" i="220"/>
  <c r="AV312" i="220"/>
  <c r="AU312" i="220"/>
  <c r="BD311" i="220"/>
  <c r="AY311" i="220"/>
  <c r="AX311" i="220"/>
  <c r="AW311" i="220"/>
  <c r="AV311" i="220"/>
  <c r="AU311" i="220"/>
  <c r="BD310" i="220"/>
  <c r="AY310" i="220"/>
  <c r="AX310" i="220"/>
  <c r="AW310" i="220"/>
  <c r="AV310" i="220"/>
  <c r="AU310" i="220"/>
  <c r="BD309" i="220"/>
  <c r="AY309" i="220"/>
  <c r="AX309" i="220"/>
  <c r="AW309" i="220"/>
  <c r="AV309" i="220"/>
  <c r="AU309" i="220"/>
  <c r="BD308" i="220"/>
  <c r="AY308" i="220"/>
  <c r="AX308" i="220"/>
  <c r="AW308" i="220"/>
  <c r="AV308" i="220"/>
  <c r="AU308" i="220"/>
  <c r="BD307" i="220"/>
  <c r="AY307" i="220"/>
  <c r="AX307" i="220"/>
  <c r="AW307" i="220"/>
  <c r="AV307" i="220"/>
  <c r="AU307" i="220"/>
  <c r="BD306" i="220"/>
  <c r="AY306" i="220"/>
  <c r="AX306" i="220"/>
  <c r="AW306" i="220"/>
  <c r="AV306" i="220"/>
  <c r="AU306" i="220"/>
  <c r="BD305" i="220"/>
  <c r="AY305" i="220"/>
  <c r="AX305" i="220"/>
  <c r="AW305" i="220"/>
  <c r="AV305" i="220"/>
  <c r="AU305" i="220"/>
  <c r="BD304" i="220"/>
  <c r="AY304" i="220"/>
  <c r="AX304" i="220"/>
  <c r="AW304" i="220"/>
  <c r="AV304" i="220"/>
  <c r="AU304" i="220"/>
  <c r="BD303" i="220"/>
  <c r="AY303" i="220"/>
  <c r="AX303" i="220"/>
  <c r="AW303" i="220"/>
  <c r="AV303" i="220"/>
  <c r="AU303" i="220"/>
  <c r="BD302" i="220"/>
  <c r="AY302" i="220"/>
  <c r="AX302" i="220"/>
  <c r="AW302" i="220"/>
  <c r="AV302" i="220"/>
  <c r="AU302" i="220"/>
  <c r="BD301" i="220"/>
  <c r="AY301" i="220"/>
  <c r="AX301" i="220"/>
  <c r="AW301" i="220"/>
  <c r="AV301" i="220"/>
  <c r="AU301" i="220"/>
  <c r="BD300" i="220"/>
  <c r="AY300" i="220"/>
  <c r="AX300" i="220"/>
  <c r="AW300" i="220"/>
  <c r="AV300" i="220"/>
  <c r="AU300" i="220"/>
  <c r="BD299" i="220"/>
  <c r="AY299" i="220"/>
  <c r="AX299" i="220"/>
  <c r="AW299" i="220"/>
  <c r="AV299" i="220"/>
  <c r="AU299" i="220"/>
  <c r="BD298" i="220"/>
  <c r="AY298" i="220"/>
  <c r="AX298" i="220"/>
  <c r="AW298" i="220"/>
  <c r="AV298" i="220"/>
  <c r="AU298" i="220"/>
  <c r="BD297" i="220"/>
  <c r="AY297" i="220"/>
  <c r="AX297" i="220"/>
  <c r="AW297" i="220"/>
  <c r="AV297" i="220"/>
  <c r="AU297" i="220"/>
  <c r="BD296" i="220"/>
  <c r="AY296" i="220"/>
  <c r="AX296" i="220"/>
  <c r="AW296" i="220"/>
  <c r="AV296" i="220"/>
  <c r="AU296" i="220"/>
  <c r="BD295" i="220"/>
  <c r="AY295" i="220"/>
  <c r="AX295" i="220"/>
  <c r="AW295" i="220"/>
  <c r="AV295" i="220"/>
  <c r="AU295" i="220"/>
  <c r="BD294" i="220"/>
  <c r="AY294" i="220"/>
  <c r="AX294" i="220"/>
  <c r="AW294" i="220"/>
  <c r="AV294" i="220"/>
  <c r="AU294" i="220"/>
  <c r="BD293" i="220"/>
  <c r="AY293" i="220"/>
  <c r="AX293" i="220"/>
  <c r="AW293" i="220"/>
  <c r="AV293" i="220"/>
  <c r="AU293" i="220"/>
  <c r="BD292" i="220"/>
  <c r="AY292" i="220"/>
  <c r="AX292" i="220"/>
  <c r="AW292" i="220"/>
  <c r="AV292" i="220"/>
  <c r="AU292" i="220"/>
  <c r="BD291" i="220"/>
  <c r="AY291" i="220"/>
  <c r="AX291" i="220"/>
  <c r="AW291" i="220"/>
  <c r="AV291" i="220"/>
  <c r="AU291" i="220"/>
  <c r="BD290" i="220"/>
  <c r="AY290" i="220"/>
  <c r="AX290" i="220"/>
  <c r="AW290" i="220"/>
  <c r="AV290" i="220"/>
  <c r="AU290" i="220"/>
  <c r="BD289" i="220"/>
  <c r="AY289" i="220"/>
  <c r="AX289" i="220"/>
  <c r="AW289" i="220"/>
  <c r="AV289" i="220"/>
  <c r="AU289" i="220"/>
  <c r="BD288" i="220"/>
  <c r="AY288" i="220"/>
  <c r="AX288" i="220"/>
  <c r="AW288" i="220"/>
  <c r="AV288" i="220"/>
  <c r="AU288" i="220"/>
  <c r="BD287" i="220"/>
  <c r="AY287" i="220"/>
  <c r="AX287" i="220"/>
  <c r="AW287" i="220"/>
  <c r="AV287" i="220"/>
  <c r="AU287" i="220"/>
  <c r="BD286" i="220"/>
  <c r="AY286" i="220"/>
  <c r="AX286" i="220"/>
  <c r="AW286" i="220"/>
  <c r="AV286" i="220"/>
  <c r="AU286" i="220"/>
  <c r="BD285" i="220"/>
  <c r="AY285" i="220"/>
  <c r="AX285" i="220"/>
  <c r="AW285" i="220"/>
  <c r="AV285" i="220"/>
  <c r="AU285" i="220"/>
  <c r="BD284" i="220"/>
  <c r="AY284" i="220"/>
  <c r="AX284" i="220"/>
  <c r="AW284" i="220"/>
  <c r="AV284" i="220"/>
  <c r="AU284" i="220"/>
  <c r="BD283" i="220"/>
  <c r="AY283" i="220"/>
  <c r="AX283" i="220"/>
  <c r="AW283" i="220"/>
  <c r="AV283" i="220"/>
  <c r="AU283" i="220"/>
  <c r="BD282" i="220"/>
  <c r="AY282" i="220"/>
  <c r="AX282" i="220"/>
  <c r="AW282" i="220"/>
  <c r="AV282" i="220"/>
  <c r="AU282" i="220"/>
  <c r="BD281" i="220"/>
  <c r="AY281" i="220"/>
  <c r="AX281" i="220"/>
  <c r="AW281" i="220"/>
  <c r="AV281" i="220"/>
  <c r="AU281" i="220"/>
  <c r="BD280" i="220"/>
  <c r="AY280" i="220"/>
  <c r="AX280" i="220"/>
  <c r="AW280" i="220"/>
  <c r="AV280" i="220"/>
  <c r="AU280" i="220"/>
  <c r="BD279" i="220"/>
  <c r="AY279" i="220"/>
  <c r="AX279" i="220"/>
  <c r="AW279" i="220"/>
  <c r="AV279" i="220"/>
  <c r="AU279" i="220"/>
  <c r="BD278" i="220"/>
  <c r="AY278" i="220"/>
  <c r="AX278" i="220"/>
  <c r="AW278" i="220"/>
  <c r="AV278" i="220"/>
  <c r="AU278" i="220"/>
  <c r="BD277" i="220"/>
  <c r="AY277" i="220"/>
  <c r="AX277" i="220"/>
  <c r="AW277" i="220"/>
  <c r="AV277" i="220"/>
  <c r="AU277" i="220"/>
  <c r="BD276" i="220"/>
  <c r="AY276" i="220"/>
  <c r="AX276" i="220"/>
  <c r="AW276" i="220"/>
  <c r="AV276" i="220"/>
  <c r="AU276" i="220"/>
  <c r="BD275" i="220"/>
  <c r="AY275" i="220"/>
  <c r="AX275" i="220"/>
  <c r="AW275" i="220"/>
  <c r="AV275" i="220"/>
  <c r="AU275" i="220"/>
  <c r="BD274" i="220"/>
  <c r="AY274" i="220"/>
  <c r="AX274" i="220"/>
  <c r="AW274" i="220"/>
  <c r="AV274" i="220"/>
  <c r="AU274" i="220"/>
  <c r="BD273" i="220"/>
  <c r="AY273" i="220"/>
  <c r="AX273" i="220"/>
  <c r="AW273" i="220"/>
  <c r="AV273" i="220"/>
  <c r="AU273" i="220"/>
  <c r="BD272" i="220"/>
  <c r="AY272" i="220"/>
  <c r="AX272" i="220"/>
  <c r="AW272" i="220"/>
  <c r="AV272" i="220"/>
  <c r="AU272" i="220"/>
  <c r="BD271" i="220"/>
  <c r="AY271" i="220"/>
  <c r="AX271" i="220"/>
  <c r="AW271" i="220"/>
  <c r="AV271" i="220"/>
  <c r="AU271" i="220"/>
  <c r="BD270" i="220"/>
  <c r="AY270" i="220"/>
  <c r="AX270" i="220"/>
  <c r="AW270" i="220"/>
  <c r="AV270" i="220"/>
  <c r="AU270" i="220"/>
  <c r="BD269" i="220"/>
  <c r="AY269" i="220"/>
  <c r="AX269" i="220"/>
  <c r="AW269" i="220"/>
  <c r="AV269" i="220"/>
  <c r="AU269" i="220"/>
  <c r="BD268" i="220"/>
  <c r="AY268" i="220"/>
  <c r="AX268" i="220"/>
  <c r="AW268" i="220"/>
  <c r="AV268" i="220"/>
  <c r="AU268" i="220"/>
  <c r="BD267" i="220"/>
  <c r="AY267" i="220"/>
  <c r="AX267" i="220"/>
  <c r="AW267" i="220"/>
  <c r="AV267" i="220"/>
  <c r="AU267" i="220"/>
  <c r="BD266" i="220"/>
  <c r="AY266" i="220"/>
  <c r="AX266" i="220"/>
  <c r="AW266" i="220"/>
  <c r="AV266" i="220"/>
  <c r="AU266" i="220"/>
  <c r="BD265" i="220"/>
  <c r="AY265" i="220"/>
  <c r="AX265" i="220"/>
  <c r="AW265" i="220"/>
  <c r="AV265" i="220"/>
  <c r="AU265" i="220"/>
  <c r="BD264" i="220"/>
  <c r="AY264" i="220"/>
  <c r="AX264" i="220"/>
  <c r="AW264" i="220"/>
  <c r="AV264" i="220"/>
  <c r="AU264" i="220"/>
  <c r="BD263" i="220"/>
  <c r="AY263" i="220"/>
  <c r="AX263" i="220"/>
  <c r="AW263" i="220"/>
  <c r="AV263" i="220"/>
  <c r="AU263" i="220"/>
  <c r="BD262" i="220"/>
  <c r="AY262" i="220"/>
  <c r="AX262" i="220"/>
  <c r="AW262" i="220"/>
  <c r="AV262" i="220"/>
  <c r="AU262" i="220"/>
  <c r="BD261" i="220"/>
  <c r="AY261" i="220"/>
  <c r="AX261" i="220"/>
  <c r="AW261" i="220"/>
  <c r="AV261" i="220"/>
  <c r="AU261" i="220"/>
  <c r="BD260" i="220"/>
  <c r="AY260" i="220"/>
  <c r="AX260" i="220"/>
  <c r="AW260" i="220"/>
  <c r="AV260" i="220"/>
  <c r="AU260" i="220"/>
  <c r="BD259" i="220"/>
  <c r="AY259" i="220"/>
  <c r="AX259" i="220"/>
  <c r="AW259" i="220"/>
  <c r="AV259" i="220"/>
  <c r="AU259" i="220"/>
  <c r="BD258" i="220"/>
  <c r="AY258" i="220"/>
  <c r="AX258" i="220"/>
  <c r="AW258" i="220"/>
  <c r="AV258" i="220"/>
  <c r="AU258" i="220"/>
  <c r="BD257" i="220"/>
  <c r="AY257" i="220"/>
  <c r="AX257" i="220"/>
  <c r="AW257" i="220"/>
  <c r="AV257" i="220"/>
  <c r="AU257" i="220"/>
  <c r="BD256" i="220"/>
  <c r="AY256" i="220"/>
  <c r="AX256" i="220"/>
  <c r="AW256" i="220"/>
  <c r="AV256" i="220"/>
  <c r="AU256" i="220"/>
  <c r="BD255" i="220"/>
  <c r="AY255" i="220"/>
  <c r="AX255" i="220"/>
  <c r="AW255" i="220"/>
  <c r="AV255" i="220"/>
  <c r="AU255" i="220"/>
  <c r="BD254" i="220"/>
  <c r="AY254" i="220"/>
  <c r="AX254" i="220"/>
  <c r="AW254" i="220"/>
  <c r="AV254" i="220"/>
  <c r="AU254" i="220"/>
  <c r="BD253" i="220"/>
  <c r="AY253" i="220"/>
  <c r="AX253" i="220"/>
  <c r="AW253" i="220"/>
  <c r="AV253" i="220"/>
  <c r="AU253" i="220"/>
  <c r="BD252" i="220"/>
  <c r="AY252" i="220"/>
  <c r="AX252" i="220"/>
  <c r="AW252" i="220"/>
  <c r="AV252" i="220"/>
  <c r="AU252" i="220"/>
  <c r="BD251" i="220"/>
  <c r="AY251" i="220"/>
  <c r="AX251" i="220"/>
  <c r="AW251" i="220"/>
  <c r="AV251" i="220"/>
  <c r="AU251" i="220"/>
  <c r="BD250" i="220"/>
  <c r="AY250" i="220"/>
  <c r="AX250" i="220"/>
  <c r="AW250" i="220"/>
  <c r="AV250" i="220"/>
  <c r="AU250" i="220"/>
  <c r="BD249" i="220"/>
  <c r="AY249" i="220"/>
  <c r="AX249" i="220"/>
  <c r="AW249" i="220"/>
  <c r="AV249" i="220"/>
  <c r="AU249" i="220"/>
  <c r="BD248" i="220"/>
  <c r="AY248" i="220"/>
  <c r="AX248" i="220"/>
  <c r="AW248" i="220"/>
  <c r="AV248" i="220"/>
  <c r="AU248" i="220"/>
  <c r="BD247" i="220"/>
  <c r="AY247" i="220"/>
  <c r="AX247" i="220"/>
  <c r="AW247" i="220"/>
  <c r="AV247" i="220"/>
  <c r="AU247" i="220"/>
  <c r="BD246" i="220"/>
  <c r="AY246" i="220"/>
  <c r="AX246" i="220"/>
  <c r="AW246" i="220"/>
  <c r="AV246" i="220"/>
  <c r="AU246" i="220"/>
  <c r="BD245" i="220"/>
  <c r="AY245" i="220"/>
  <c r="AX245" i="220"/>
  <c r="AW245" i="220"/>
  <c r="AV245" i="220"/>
  <c r="AU245" i="220"/>
  <c r="BD244" i="220"/>
  <c r="AY244" i="220"/>
  <c r="AX244" i="220"/>
  <c r="AW244" i="220"/>
  <c r="AV244" i="220"/>
  <c r="AU244" i="220"/>
  <c r="BD243" i="220"/>
  <c r="AY243" i="220"/>
  <c r="AX243" i="220"/>
  <c r="AW243" i="220"/>
  <c r="AV243" i="220"/>
  <c r="AU243" i="220"/>
  <c r="BD242" i="220"/>
  <c r="AY242" i="220"/>
  <c r="AX242" i="220"/>
  <c r="AW242" i="220"/>
  <c r="AV242" i="220"/>
  <c r="AU242" i="220"/>
  <c r="BD241" i="220"/>
  <c r="AY241" i="220"/>
  <c r="AX241" i="220"/>
  <c r="AW241" i="220"/>
  <c r="AV241" i="220"/>
  <c r="AU241" i="220"/>
  <c r="BD240" i="220"/>
  <c r="AY240" i="220"/>
  <c r="AX240" i="220"/>
  <c r="AW240" i="220"/>
  <c r="AV240" i="220"/>
  <c r="AU240" i="220"/>
  <c r="BD239" i="220"/>
  <c r="AY239" i="220"/>
  <c r="AX239" i="220"/>
  <c r="AW239" i="220"/>
  <c r="AV239" i="220"/>
  <c r="AU239" i="220"/>
  <c r="BD238" i="220"/>
  <c r="AY238" i="220"/>
  <c r="AX238" i="220"/>
  <c r="AW238" i="220"/>
  <c r="AV238" i="220"/>
  <c r="AU238" i="220"/>
  <c r="BD237" i="220"/>
  <c r="AY237" i="220"/>
  <c r="AX237" i="220"/>
  <c r="AW237" i="220"/>
  <c r="AV237" i="220"/>
  <c r="AU237" i="220"/>
  <c r="BD236" i="220"/>
  <c r="AY236" i="220"/>
  <c r="AX236" i="220"/>
  <c r="AW236" i="220"/>
  <c r="AV236" i="220"/>
  <c r="AU236" i="220"/>
  <c r="BD235" i="220"/>
  <c r="AY235" i="220"/>
  <c r="AX235" i="220"/>
  <c r="AW235" i="220"/>
  <c r="AV235" i="220"/>
  <c r="AU235" i="220"/>
  <c r="BD234" i="220"/>
  <c r="AY234" i="220"/>
  <c r="AX234" i="220"/>
  <c r="AW234" i="220"/>
  <c r="AV234" i="220"/>
  <c r="AU234" i="220"/>
  <c r="BD233" i="220"/>
  <c r="AY233" i="220"/>
  <c r="AX233" i="220"/>
  <c r="AW233" i="220"/>
  <c r="AV233" i="220"/>
  <c r="AU233" i="220"/>
  <c r="BD232" i="220"/>
  <c r="AY232" i="220"/>
  <c r="AX232" i="220"/>
  <c r="AW232" i="220"/>
  <c r="AV232" i="220"/>
  <c r="AU232" i="220"/>
  <c r="BD231" i="220"/>
  <c r="AY231" i="220"/>
  <c r="AX231" i="220"/>
  <c r="AW231" i="220"/>
  <c r="AV231" i="220"/>
  <c r="AU231" i="220"/>
  <c r="BD230" i="220"/>
  <c r="AY230" i="220"/>
  <c r="AX230" i="220"/>
  <c r="AW230" i="220"/>
  <c r="AV230" i="220"/>
  <c r="AU230" i="220"/>
  <c r="BD229" i="220"/>
  <c r="AY229" i="220"/>
  <c r="AX229" i="220"/>
  <c r="AW229" i="220"/>
  <c r="AV229" i="220"/>
  <c r="AU229" i="220"/>
  <c r="BD228" i="220"/>
  <c r="AY228" i="220"/>
  <c r="AX228" i="220"/>
  <c r="AW228" i="220"/>
  <c r="AV228" i="220"/>
  <c r="AU228" i="220"/>
  <c r="BD227" i="220"/>
  <c r="AY227" i="220"/>
  <c r="AX227" i="220"/>
  <c r="AW227" i="220"/>
  <c r="AV227" i="220"/>
  <c r="AU227" i="220"/>
  <c r="BD226" i="220"/>
  <c r="AY226" i="220"/>
  <c r="AX226" i="220"/>
  <c r="AW226" i="220"/>
  <c r="AV226" i="220"/>
  <c r="AU226" i="220"/>
  <c r="BD225" i="220"/>
  <c r="AY225" i="220"/>
  <c r="AX225" i="220"/>
  <c r="AW225" i="220"/>
  <c r="AV225" i="220"/>
  <c r="AU225" i="220"/>
  <c r="BD224" i="220"/>
  <c r="AY224" i="220"/>
  <c r="AX224" i="220"/>
  <c r="AW224" i="220"/>
  <c r="AV224" i="220"/>
  <c r="AU224" i="220"/>
  <c r="BD223" i="220"/>
  <c r="AY223" i="220"/>
  <c r="AX223" i="220"/>
  <c r="AW223" i="220"/>
  <c r="AV223" i="220"/>
  <c r="AU223" i="220"/>
  <c r="BD222" i="220"/>
  <c r="AY222" i="220"/>
  <c r="AX222" i="220"/>
  <c r="AW222" i="220"/>
  <c r="AV222" i="220"/>
  <c r="AU222" i="220"/>
  <c r="BD221" i="220"/>
  <c r="AY221" i="220"/>
  <c r="AX221" i="220"/>
  <c r="AW221" i="220"/>
  <c r="AV221" i="220"/>
  <c r="AU221" i="220"/>
  <c r="BD220" i="220"/>
  <c r="AY220" i="220"/>
  <c r="AX220" i="220"/>
  <c r="AW220" i="220"/>
  <c r="AV220" i="220"/>
  <c r="AU220" i="220"/>
  <c r="BD219" i="220"/>
  <c r="AY219" i="220"/>
  <c r="AX219" i="220"/>
  <c r="AW219" i="220"/>
  <c r="AV219" i="220"/>
  <c r="AU219" i="220"/>
  <c r="BD218" i="220"/>
  <c r="AY218" i="220"/>
  <c r="AX218" i="220"/>
  <c r="AW218" i="220"/>
  <c r="AV218" i="220"/>
  <c r="AU218" i="220"/>
  <c r="BD217" i="220"/>
  <c r="AY217" i="220"/>
  <c r="AX217" i="220"/>
  <c r="AW217" i="220"/>
  <c r="AV217" i="220"/>
  <c r="AU217" i="220"/>
  <c r="BD216" i="220"/>
  <c r="AY216" i="220"/>
  <c r="AX216" i="220"/>
  <c r="AW216" i="220"/>
  <c r="AV216" i="220"/>
  <c r="AU216" i="220"/>
  <c r="BD215" i="220"/>
  <c r="AY215" i="220"/>
  <c r="AX215" i="220"/>
  <c r="AW215" i="220"/>
  <c r="AV215" i="220"/>
  <c r="AU215" i="220"/>
  <c r="BD214" i="220"/>
  <c r="AY214" i="220"/>
  <c r="AX214" i="220"/>
  <c r="AW214" i="220"/>
  <c r="AV214" i="220"/>
  <c r="AU214" i="220"/>
  <c r="BD213" i="220"/>
  <c r="AY213" i="220"/>
  <c r="AX213" i="220"/>
  <c r="AW213" i="220"/>
  <c r="AV213" i="220"/>
  <c r="AU213" i="220"/>
  <c r="BD212" i="220"/>
  <c r="AY212" i="220"/>
  <c r="AX212" i="220"/>
  <c r="AW212" i="220"/>
  <c r="AV212" i="220"/>
  <c r="AU212" i="220"/>
  <c r="BD211" i="220"/>
  <c r="AY211" i="220"/>
  <c r="AX211" i="220"/>
  <c r="AW211" i="220"/>
  <c r="AV211" i="220"/>
  <c r="AU211" i="220"/>
  <c r="BD210" i="220"/>
  <c r="AY210" i="220"/>
  <c r="AX210" i="220"/>
  <c r="AW210" i="220"/>
  <c r="AV210" i="220"/>
  <c r="AU210" i="220"/>
  <c r="BD209" i="220"/>
  <c r="AY209" i="220"/>
  <c r="AX209" i="220"/>
  <c r="AW209" i="220"/>
  <c r="AV209" i="220"/>
  <c r="AU209" i="220"/>
  <c r="BD208" i="220"/>
  <c r="AY208" i="220"/>
  <c r="AX208" i="220"/>
  <c r="AW208" i="220"/>
  <c r="AV208" i="220"/>
  <c r="AU208" i="220"/>
  <c r="BD207" i="220"/>
  <c r="AY207" i="220"/>
  <c r="AX207" i="220"/>
  <c r="AW207" i="220"/>
  <c r="AV207" i="220"/>
  <c r="AU207" i="220"/>
  <c r="BD206" i="220"/>
  <c r="AY206" i="220"/>
  <c r="AX206" i="220"/>
  <c r="AW206" i="220"/>
  <c r="AV206" i="220"/>
  <c r="AU206" i="220"/>
  <c r="BD205" i="220"/>
  <c r="AY205" i="220"/>
  <c r="AX205" i="220"/>
  <c r="AW205" i="220"/>
  <c r="AV205" i="220"/>
  <c r="AU205" i="220"/>
  <c r="BD204" i="220"/>
  <c r="AY204" i="220"/>
  <c r="AX204" i="220"/>
  <c r="AW204" i="220"/>
  <c r="AV204" i="220"/>
  <c r="AU204" i="220"/>
  <c r="BD203" i="220"/>
  <c r="AY203" i="220"/>
  <c r="AX203" i="220"/>
  <c r="AW203" i="220"/>
  <c r="AV203" i="220"/>
  <c r="AU203" i="220"/>
  <c r="BD202" i="220"/>
  <c r="AY202" i="220"/>
  <c r="AX202" i="220"/>
  <c r="AW202" i="220"/>
  <c r="AV202" i="220"/>
  <c r="AU202" i="220"/>
  <c r="BD201" i="220"/>
  <c r="AY201" i="220"/>
  <c r="AX201" i="220"/>
  <c r="AW201" i="220"/>
  <c r="AV201" i="220"/>
  <c r="AU201" i="220"/>
  <c r="BD200" i="220"/>
  <c r="AY200" i="220"/>
  <c r="AX200" i="220"/>
  <c r="AW200" i="220"/>
  <c r="AV200" i="220"/>
  <c r="AU200" i="220"/>
  <c r="BD199" i="220"/>
  <c r="AY199" i="220"/>
  <c r="AX199" i="220"/>
  <c r="AW199" i="220"/>
  <c r="AV199" i="220"/>
  <c r="AU199" i="220"/>
  <c r="BD198" i="220"/>
  <c r="AY198" i="220"/>
  <c r="AX198" i="220"/>
  <c r="AW198" i="220"/>
  <c r="AV198" i="220"/>
  <c r="AU198" i="220"/>
  <c r="BD197" i="220"/>
  <c r="AY197" i="220"/>
  <c r="AX197" i="220"/>
  <c r="AW197" i="220"/>
  <c r="AV197" i="220"/>
  <c r="AU197" i="220"/>
  <c r="BD196" i="220"/>
  <c r="AY196" i="220"/>
  <c r="AX196" i="220"/>
  <c r="AW196" i="220"/>
  <c r="AV196" i="220"/>
  <c r="AU196" i="220"/>
  <c r="BD195" i="220"/>
  <c r="AY195" i="220"/>
  <c r="AX195" i="220"/>
  <c r="AW195" i="220"/>
  <c r="AV195" i="220"/>
  <c r="AU195" i="220"/>
  <c r="BD194" i="220"/>
  <c r="AY194" i="220"/>
  <c r="AX194" i="220"/>
  <c r="AW194" i="220"/>
  <c r="AV194" i="220"/>
  <c r="AU194" i="220"/>
  <c r="BD193" i="220"/>
  <c r="AY193" i="220"/>
  <c r="AX193" i="220"/>
  <c r="AW193" i="220"/>
  <c r="AV193" i="220"/>
  <c r="AU193" i="220"/>
  <c r="BD192" i="220"/>
  <c r="AY192" i="220"/>
  <c r="AX192" i="220"/>
  <c r="AW192" i="220"/>
  <c r="AV192" i="220"/>
  <c r="AU192" i="220"/>
  <c r="BD191" i="220"/>
  <c r="AY191" i="220"/>
  <c r="AX191" i="220"/>
  <c r="AW191" i="220"/>
  <c r="AV191" i="220"/>
  <c r="AU191" i="220"/>
  <c r="BD190" i="220"/>
  <c r="AY190" i="220"/>
  <c r="AX190" i="220"/>
  <c r="AW190" i="220"/>
  <c r="AV190" i="220"/>
  <c r="AU190" i="220"/>
  <c r="BD189" i="220"/>
  <c r="AY189" i="220"/>
  <c r="AX189" i="220"/>
  <c r="AW189" i="220"/>
  <c r="AV189" i="220"/>
  <c r="AU189" i="220"/>
  <c r="BD188" i="220"/>
  <c r="AY188" i="220"/>
  <c r="AX188" i="220"/>
  <c r="AW188" i="220"/>
  <c r="AV188" i="220"/>
  <c r="AU188" i="220"/>
  <c r="BD187" i="220"/>
  <c r="AY187" i="220"/>
  <c r="AX187" i="220"/>
  <c r="AW187" i="220"/>
  <c r="AV187" i="220"/>
  <c r="AU187" i="220"/>
  <c r="BD186" i="220"/>
  <c r="AY186" i="220"/>
  <c r="AX186" i="220"/>
  <c r="AW186" i="220"/>
  <c r="AV186" i="220"/>
  <c r="AU186" i="220"/>
  <c r="BD185" i="220"/>
  <c r="AY185" i="220"/>
  <c r="AX185" i="220"/>
  <c r="AW185" i="220"/>
  <c r="AV185" i="220"/>
  <c r="AU185" i="220"/>
  <c r="BD184" i="220"/>
  <c r="AY184" i="220"/>
  <c r="AX184" i="220"/>
  <c r="AW184" i="220"/>
  <c r="AV184" i="220"/>
  <c r="AU184" i="220"/>
  <c r="BD183" i="220"/>
  <c r="AY183" i="220"/>
  <c r="AX183" i="220"/>
  <c r="AW183" i="220"/>
  <c r="AV183" i="220"/>
  <c r="AU183" i="220"/>
  <c r="BD182" i="220"/>
  <c r="AY182" i="220"/>
  <c r="AX182" i="220"/>
  <c r="AW182" i="220"/>
  <c r="AV182" i="220"/>
  <c r="AU182" i="220"/>
  <c r="BD181" i="220"/>
  <c r="AY181" i="220"/>
  <c r="AX181" i="220"/>
  <c r="AW181" i="220"/>
  <c r="AV181" i="220"/>
  <c r="AU181" i="220"/>
  <c r="BD180" i="220"/>
  <c r="AY180" i="220"/>
  <c r="AX180" i="220"/>
  <c r="AW180" i="220"/>
  <c r="AV180" i="220"/>
  <c r="AU180" i="220"/>
  <c r="BD179" i="220"/>
  <c r="AY179" i="220"/>
  <c r="AX179" i="220"/>
  <c r="AW179" i="220"/>
  <c r="AV179" i="220"/>
  <c r="AU179" i="220"/>
  <c r="BD178" i="220"/>
  <c r="AY178" i="220"/>
  <c r="AX178" i="220"/>
  <c r="AW178" i="220"/>
  <c r="AV178" i="220"/>
  <c r="AU178" i="220"/>
  <c r="BD177" i="220"/>
  <c r="AY177" i="220"/>
  <c r="AX177" i="220"/>
  <c r="AW177" i="220"/>
  <c r="AV177" i="220"/>
  <c r="AU177" i="220"/>
  <c r="BD176" i="220"/>
  <c r="AY176" i="220"/>
  <c r="AX176" i="220"/>
  <c r="AW176" i="220"/>
  <c r="AV176" i="220"/>
  <c r="AU176" i="220"/>
  <c r="BD175" i="220"/>
  <c r="AY175" i="220"/>
  <c r="AX175" i="220"/>
  <c r="AW175" i="220"/>
  <c r="AV175" i="220"/>
  <c r="AU175" i="220"/>
  <c r="BD174" i="220"/>
  <c r="AY174" i="220"/>
  <c r="AX174" i="220"/>
  <c r="AW174" i="220"/>
  <c r="AV174" i="220"/>
  <c r="AU174" i="220"/>
  <c r="BD173" i="220"/>
  <c r="AY173" i="220"/>
  <c r="AX173" i="220"/>
  <c r="AW173" i="220"/>
  <c r="AV173" i="220"/>
  <c r="AU173" i="220"/>
  <c r="BD172" i="220"/>
  <c r="AY172" i="220"/>
  <c r="AX172" i="220"/>
  <c r="AW172" i="220"/>
  <c r="AV172" i="220"/>
  <c r="AU172" i="220"/>
  <c r="BD171" i="220"/>
  <c r="AY171" i="220"/>
  <c r="AX171" i="220"/>
  <c r="AW171" i="220"/>
  <c r="AV171" i="220"/>
  <c r="AU171" i="220"/>
  <c r="BD170" i="220"/>
  <c r="AY170" i="220"/>
  <c r="AX170" i="220"/>
  <c r="AW170" i="220"/>
  <c r="AV170" i="220"/>
  <c r="AU170" i="220"/>
  <c r="BD169" i="220"/>
  <c r="AY169" i="220"/>
  <c r="AX169" i="220"/>
  <c r="AW169" i="220"/>
  <c r="AV169" i="220"/>
  <c r="AU169" i="220"/>
  <c r="BD168" i="220"/>
  <c r="AY168" i="220"/>
  <c r="AX168" i="220"/>
  <c r="AW168" i="220"/>
  <c r="AV168" i="220"/>
  <c r="AU168" i="220"/>
  <c r="BD167" i="220"/>
  <c r="AY167" i="220"/>
  <c r="AX167" i="220"/>
  <c r="AW167" i="220"/>
  <c r="AV167" i="220"/>
  <c r="AU167" i="220"/>
  <c r="BD166" i="220"/>
  <c r="AY166" i="220"/>
  <c r="AX166" i="220"/>
  <c r="AW166" i="220"/>
  <c r="AV166" i="220"/>
  <c r="AU166" i="220"/>
  <c r="BD165" i="220"/>
  <c r="AY165" i="220"/>
  <c r="AX165" i="220"/>
  <c r="AW165" i="220"/>
  <c r="AV165" i="220"/>
  <c r="AU165" i="220"/>
  <c r="BD164" i="220"/>
  <c r="AY164" i="220"/>
  <c r="AX164" i="220"/>
  <c r="AW164" i="220"/>
  <c r="AV164" i="220"/>
  <c r="AU164" i="220"/>
  <c r="BD163" i="220"/>
  <c r="AY163" i="220"/>
  <c r="AX163" i="220"/>
  <c r="AW163" i="220"/>
  <c r="AV163" i="220"/>
  <c r="AU163" i="220"/>
  <c r="BD162" i="220"/>
  <c r="AY162" i="220"/>
  <c r="AX162" i="220"/>
  <c r="AW162" i="220"/>
  <c r="AV162" i="220"/>
  <c r="AU162" i="220"/>
  <c r="BD161" i="220"/>
  <c r="AY161" i="220"/>
  <c r="AX161" i="220"/>
  <c r="AW161" i="220"/>
  <c r="AV161" i="220"/>
  <c r="AU161" i="220"/>
  <c r="BD160" i="220"/>
  <c r="AY160" i="220"/>
  <c r="AX160" i="220"/>
  <c r="AW160" i="220"/>
  <c r="AV160" i="220"/>
  <c r="AU160" i="220"/>
  <c r="BD159" i="220"/>
  <c r="AY159" i="220"/>
  <c r="AX159" i="220"/>
  <c r="AW159" i="220"/>
  <c r="AV159" i="220"/>
  <c r="AU159" i="220"/>
  <c r="BD158" i="220"/>
  <c r="AY158" i="220"/>
  <c r="AX158" i="220"/>
  <c r="AW158" i="220"/>
  <c r="AV158" i="220"/>
  <c r="AU158" i="220"/>
  <c r="BD157" i="220"/>
  <c r="AY157" i="220"/>
  <c r="AX157" i="220"/>
  <c r="AW157" i="220"/>
  <c r="AV157" i="220"/>
  <c r="AU157" i="220"/>
  <c r="BD156" i="220"/>
  <c r="AY156" i="220"/>
  <c r="AX156" i="220"/>
  <c r="AW156" i="220"/>
  <c r="AV156" i="220"/>
  <c r="AU156" i="220"/>
  <c r="BD155" i="220"/>
  <c r="AY155" i="220"/>
  <c r="AX155" i="220"/>
  <c r="AW155" i="220"/>
  <c r="AV155" i="220"/>
  <c r="AU155" i="220"/>
  <c r="BD154" i="220"/>
  <c r="AY154" i="220"/>
  <c r="AX154" i="220"/>
  <c r="AW154" i="220"/>
  <c r="AV154" i="220"/>
  <c r="AU154" i="220"/>
  <c r="BD153" i="220"/>
  <c r="AY153" i="220"/>
  <c r="AX153" i="220"/>
  <c r="AW153" i="220"/>
  <c r="AV153" i="220"/>
  <c r="AU153" i="220"/>
  <c r="BD152" i="220"/>
  <c r="AY152" i="220"/>
  <c r="AX152" i="220"/>
  <c r="AW152" i="220"/>
  <c r="AV152" i="220"/>
  <c r="AU152" i="220"/>
  <c r="BD151" i="220"/>
  <c r="AY151" i="220"/>
  <c r="AX151" i="220"/>
  <c r="AW151" i="220"/>
  <c r="AV151" i="220"/>
  <c r="AU151" i="220"/>
  <c r="BD150" i="220"/>
  <c r="AY150" i="220"/>
  <c r="AX150" i="220"/>
  <c r="AW150" i="220"/>
  <c r="AV150" i="220"/>
  <c r="AU150" i="220"/>
  <c r="BD149" i="220"/>
  <c r="AY149" i="220"/>
  <c r="AX149" i="220"/>
  <c r="AW149" i="220"/>
  <c r="AV149" i="220"/>
  <c r="AU149" i="220"/>
  <c r="BD148" i="220"/>
  <c r="AY148" i="220"/>
  <c r="AX148" i="220"/>
  <c r="AW148" i="220"/>
  <c r="AV148" i="220"/>
  <c r="AU148" i="220"/>
  <c r="BD147" i="220"/>
  <c r="AY147" i="220"/>
  <c r="AX147" i="220"/>
  <c r="AW147" i="220"/>
  <c r="AV147" i="220"/>
  <c r="AU147" i="220"/>
  <c r="BD146" i="220"/>
  <c r="AY146" i="220"/>
  <c r="AX146" i="220"/>
  <c r="AW146" i="220"/>
  <c r="AV146" i="220"/>
  <c r="AU146" i="220"/>
  <c r="BD145" i="220"/>
  <c r="AY145" i="220"/>
  <c r="AX145" i="220"/>
  <c r="AW145" i="220"/>
  <c r="AV145" i="220"/>
  <c r="AU145" i="220"/>
  <c r="BD144" i="220"/>
  <c r="AY144" i="220"/>
  <c r="AX144" i="220"/>
  <c r="AW144" i="220"/>
  <c r="AV144" i="220"/>
  <c r="AU144" i="220"/>
  <c r="BD143" i="220"/>
  <c r="AY143" i="220"/>
  <c r="AX143" i="220"/>
  <c r="AW143" i="220"/>
  <c r="AV143" i="220"/>
  <c r="AU143" i="220"/>
  <c r="BD142" i="220"/>
  <c r="AY142" i="220"/>
  <c r="AX142" i="220"/>
  <c r="AW142" i="220"/>
  <c r="AV142" i="220"/>
  <c r="AU142" i="220"/>
  <c r="BD141" i="220"/>
  <c r="AY141" i="220"/>
  <c r="AX141" i="220"/>
  <c r="AW141" i="220"/>
  <c r="AV141" i="220"/>
  <c r="AU141" i="220"/>
  <c r="BD140" i="220"/>
  <c r="AY140" i="220"/>
  <c r="AX140" i="220"/>
  <c r="AW140" i="220"/>
  <c r="AV140" i="220"/>
  <c r="AU140" i="220"/>
  <c r="BD139" i="220"/>
  <c r="AY139" i="220"/>
  <c r="AX139" i="220"/>
  <c r="AW139" i="220"/>
  <c r="AV139" i="220"/>
  <c r="AU139" i="220"/>
  <c r="BD138" i="220"/>
  <c r="AY138" i="220"/>
  <c r="AX138" i="220"/>
  <c r="AW138" i="220"/>
  <c r="AV138" i="220"/>
  <c r="AU138" i="220"/>
  <c r="BD137" i="220"/>
  <c r="AY137" i="220"/>
  <c r="AX137" i="220"/>
  <c r="AW137" i="220"/>
  <c r="AV137" i="220"/>
  <c r="AU137" i="220"/>
  <c r="BD136" i="220"/>
  <c r="AY136" i="220"/>
  <c r="AX136" i="220"/>
  <c r="AW136" i="220"/>
  <c r="AV136" i="220"/>
  <c r="AU136" i="220"/>
  <c r="BD135" i="220"/>
  <c r="AY135" i="220"/>
  <c r="AX135" i="220"/>
  <c r="AW135" i="220"/>
  <c r="AV135" i="220"/>
  <c r="AU135" i="220"/>
  <c r="BD134" i="220"/>
  <c r="AY134" i="220"/>
  <c r="AX134" i="220"/>
  <c r="AW134" i="220"/>
  <c r="AV134" i="220"/>
  <c r="AU134" i="220"/>
  <c r="BD133" i="220"/>
  <c r="AY133" i="220"/>
  <c r="AX133" i="220"/>
  <c r="AW133" i="220"/>
  <c r="AV133" i="220"/>
  <c r="AU133" i="220"/>
  <c r="BD132" i="220"/>
  <c r="AY132" i="220"/>
  <c r="AX132" i="220"/>
  <c r="AW132" i="220"/>
  <c r="AV132" i="220"/>
  <c r="AU132" i="220"/>
  <c r="BD131" i="220"/>
  <c r="AY131" i="220"/>
  <c r="AX131" i="220"/>
  <c r="AW131" i="220"/>
  <c r="AV131" i="220"/>
  <c r="AU131" i="220"/>
  <c r="BD130" i="220"/>
  <c r="AY130" i="220"/>
  <c r="AX130" i="220"/>
  <c r="AW130" i="220"/>
  <c r="AV130" i="220"/>
  <c r="AU130" i="220"/>
  <c r="BD129" i="220"/>
  <c r="AY129" i="220"/>
  <c r="AX129" i="220"/>
  <c r="AW129" i="220"/>
  <c r="AV129" i="220"/>
  <c r="AU129" i="220"/>
  <c r="BD128" i="220"/>
  <c r="AY128" i="220"/>
  <c r="AX128" i="220"/>
  <c r="AW128" i="220"/>
  <c r="AV128" i="220"/>
  <c r="AU128" i="220"/>
  <c r="BD127" i="220"/>
  <c r="AY127" i="220"/>
  <c r="AX127" i="220"/>
  <c r="AW127" i="220"/>
  <c r="AV127" i="220"/>
  <c r="AU127" i="220"/>
  <c r="BD126" i="220"/>
  <c r="AY126" i="220"/>
  <c r="AX126" i="220"/>
  <c r="AW126" i="220"/>
  <c r="AV126" i="220"/>
  <c r="AU126" i="220"/>
  <c r="BD125" i="220"/>
  <c r="AY125" i="220"/>
  <c r="AX125" i="220"/>
  <c r="AW125" i="220"/>
  <c r="AV125" i="220"/>
  <c r="AU125" i="220"/>
  <c r="BD124" i="220"/>
  <c r="AY124" i="220"/>
  <c r="AX124" i="220"/>
  <c r="AW124" i="220"/>
  <c r="AV124" i="220"/>
  <c r="AU124" i="220"/>
  <c r="BD123" i="220"/>
  <c r="AY123" i="220"/>
  <c r="AX123" i="220"/>
  <c r="AW123" i="220"/>
  <c r="AV123" i="220"/>
  <c r="AU123" i="220"/>
  <c r="BD122" i="220"/>
  <c r="AY122" i="220"/>
  <c r="AX122" i="220"/>
  <c r="AW122" i="220"/>
  <c r="AV122" i="220"/>
  <c r="AU122" i="220"/>
  <c r="BD121" i="220"/>
  <c r="AY121" i="220"/>
  <c r="AX121" i="220"/>
  <c r="AW121" i="220"/>
  <c r="AV121" i="220"/>
  <c r="AU121" i="220"/>
  <c r="BD120" i="220"/>
  <c r="AY120" i="220"/>
  <c r="AX120" i="220"/>
  <c r="AW120" i="220"/>
  <c r="AV120" i="220"/>
  <c r="AU120" i="220"/>
  <c r="BD119" i="220"/>
  <c r="AY119" i="220"/>
  <c r="AX119" i="220"/>
  <c r="AW119" i="220"/>
  <c r="AV119" i="220"/>
  <c r="AU119" i="220"/>
  <c r="BD118" i="220"/>
  <c r="AY118" i="220"/>
  <c r="AX118" i="220"/>
  <c r="AW118" i="220"/>
  <c r="AV118" i="220"/>
  <c r="AU118" i="220"/>
  <c r="BD117" i="220"/>
  <c r="AY117" i="220"/>
  <c r="AX117" i="220"/>
  <c r="AW117" i="220"/>
  <c r="AV117" i="220"/>
  <c r="AU117" i="220"/>
  <c r="BD116" i="220"/>
  <c r="AY116" i="220"/>
  <c r="AX116" i="220"/>
  <c r="AW116" i="220"/>
  <c r="AV116" i="220"/>
  <c r="AU116" i="220"/>
  <c r="BD115" i="220"/>
  <c r="AY115" i="220"/>
  <c r="AX115" i="220"/>
  <c r="AW115" i="220"/>
  <c r="AV115" i="220"/>
  <c r="AU115" i="220"/>
  <c r="BD114" i="220"/>
  <c r="AY114" i="220"/>
  <c r="AX114" i="220"/>
  <c r="AW114" i="220"/>
  <c r="AV114" i="220"/>
  <c r="AU114" i="220"/>
  <c r="BD113" i="220"/>
  <c r="AY113" i="220"/>
  <c r="AX113" i="220"/>
  <c r="AW113" i="220"/>
  <c r="AV113" i="220"/>
  <c r="AU113" i="220"/>
  <c r="BD112" i="220"/>
  <c r="AY112" i="220"/>
  <c r="AX112" i="220"/>
  <c r="AW112" i="220"/>
  <c r="AV112" i="220"/>
  <c r="AU112" i="220"/>
  <c r="BD111" i="220"/>
  <c r="AY111" i="220"/>
  <c r="AX111" i="220"/>
  <c r="AW111" i="220"/>
  <c r="AV111" i="220"/>
  <c r="AU111" i="220"/>
  <c r="BD110" i="220"/>
  <c r="AY110" i="220"/>
  <c r="AX110" i="220"/>
  <c r="AW110" i="220"/>
  <c r="AV110" i="220"/>
  <c r="AU110" i="220"/>
  <c r="BD109" i="220"/>
  <c r="AY109" i="220"/>
  <c r="AX109" i="220"/>
  <c r="AW109" i="220"/>
  <c r="AV109" i="220"/>
  <c r="AU109" i="220"/>
  <c r="BD108" i="220"/>
  <c r="AY108" i="220"/>
  <c r="AX108" i="220"/>
  <c r="AW108" i="220"/>
  <c r="AV108" i="220"/>
  <c r="AU108" i="220"/>
  <c r="BD107" i="220"/>
  <c r="AY107" i="220"/>
  <c r="AX107" i="220"/>
  <c r="AW107" i="220"/>
  <c r="AV107" i="220"/>
  <c r="AU107" i="220"/>
  <c r="BD106" i="220"/>
  <c r="AY106" i="220"/>
  <c r="AX106" i="220"/>
  <c r="AW106" i="220"/>
  <c r="AV106" i="220"/>
  <c r="AU106" i="220"/>
  <c r="BD105" i="220"/>
  <c r="AY105" i="220"/>
  <c r="AX105" i="220"/>
  <c r="AW105" i="220"/>
  <c r="AV105" i="220"/>
  <c r="AU105" i="220"/>
  <c r="BD104" i="220"/>
  <c r="AY104" i="220"/>
  <c r="AX104" i="220"/>
  <c r="AW104" i="220"/>
  <c r="AV104" i="220"/>
  <c r="AU104" i="220"/>
  <c r="BD103" i="220"/>
  <c r="AY103" i="220"/>
  <c r="AX103" i="220"/>
  <c r="AW103" i="220"/>
  <c r="AV103" i="220"/>
  <c r="AU103" i="220"/>
  <c r="BD102" i="220"/>
  <c r="AY102" i="220"/>
  <c r="AX102" i="220"/>
  <c r="AW102" i="220"/>
  <c r="AV102" i="220"/>
  <c r="AU102" i="220"/>
  <c r="BD101" i="220"/>
  <c r="AY101" i="220"/>
  <c r="AX101" i="220"/>
  <c r="AW101" i="220"/>
  <c r="AV101" i="220"/>
  <c r="AU101" i="220"/>
  <c r="BD100" i="220"/>
  <c r="AY100" i="220"/>
  <c r="AX100" i="220"/>
  <c r="AW100" i="220"/>
  <c r="AV100" i="220"/>
  <c r="AU100" i="220"/>
  <c r="BD99" i="220"/>
  <c r="AY99" i="220"/>
  <c r="AX99" i="220"/>
  <c r="AW99" i="220"/>
  <c r="AV99" i="220"/>
  <c r="AU99" i="220"/>
  <c r="BD98" i="220"/>
  <c r="AY98" i="220"/>
  <c r="AX98" i="220"/>
  <c r="AW98" i="220"/>
  <c r="AV98" i="220"/>
  <c r="AU98" i="220"/>
  <c r="BD97" i="220"/>
  <c r="AY97" i="220"/>
  <c r="AX97" i="220"/>
  <c r="AW97" i="220"/>
  <c r="AV97" i="220"/>
  <c r="AU97" i="220"/>
  <c r="BD96" i="220"/>
  <c r="AY96" i="220"/>
  <c r="AX96" i="220"/>
  <c r="AW96" i="220"/>
  <c r="AV96" i="220"/>
  <c r="AU96" i="220"/>
  <c r="BD95" i="220"/>
  <c r="AY95" i="220"/>
  <c r="AX95" i="220"/>
  <c r="AW95" i="220"/>
  <c r="AV95" i="220"/>
  <c r="AU95" i="220"/>
  <c r="BD94" i="220"/>
  <c r="AY94" i="220"/>
  <c r="AX94" i="220"/>
  <c r="AW94" i="220"/>
  <c r="AV94" i="220"/>
  <c r="AU94" i="220"/>
  <c r="BD93" i="220"/>
  <c r="AY93" i="220"/>
  <c r="AX93" i="220"/>
  <c r="AW93" i="220"/>
  <c r="AV93" i="220"/>
  <c r="AU93" i="220"/>
  <c r="BD92" i="220"/>
  <c r="AY92" i="220"/>
  <c r="AX92" i="220"/>
  <c r="AW92" i="220"/>
  <c r="AV92" i="220"/>
  <c r="AU92" i="220"/>
  <c r="BD91" i="220"/>
  <c r="AY91" i="220"/>
  <c r="AX91" i="220"/>
  <c r="AW91" i="220"/>
  <c r="AV91" i="220"/>
  <c r="AU91" i="220"/>
  <c r="BD90" i="220"/>
  <c r="AY90" i="220"/>
  <c r="AX90" i="220"/>
  <c r="AW90" i="220"/>
  <c r="AV90" i="220"/>
  <c r="AU90" i="220"/>
  <c r="BD89" i="220"/>
  <c r="AY89" i="220"/>
  <c r="AX89" i="220"/>
  <c r="AW89" i="220"/>
  <c r="AV89" i="220"/>
  <c r="AU89" i="220"/>
  <c r="BD88" i="220"/>
  <c r="AY88" i="220"/>
  <c r="AX88" i="220"/>
  <c r="AW88" i="220"/>
  <c r="AV88" i="220"/>
  <c r="AU88" i="220"/>
  <c r="BD87" i="220"/>
  <c r="AY87" i="220"/>
  <c r="AX87" i="220"/>
  <c r="AW87" i="220"/>
  <c r="AV87" i="220"/>
  <c r="AU87" i="220"/>
  <c r="BD86" i="220"/>
  <c r="AY86" i="220"/>
  <c r="AX86" i="220"/>
  <c r="AW86" i="220"/>
  <c r="AV86" i="220"/>
  <c r="AU86" i="220"/>
  <c r="BD85" i="220"/>
  <c r="AY85" i="220"/>
  <c r="AX85" i="220"/>
  <c r="AW85" i="220"/>
  <c r="AV85" i="220"/>
  <c r="AU85" i="220"/>
  <c r="BD84" i="220"/>
  <c r="AY84" i="220"/>
  <c r="AX84" i="220"/>
  <c r="AW84" i="220"/>
  <c r="AV84" i="220"/>
  <c r="AU84" i="220"/>
  <c r="BD83" i="220"/>
  <c r="AY83" i="220"/>
  <c r="AX83" i="220"/>
  <c r="AW83" i="220"/>
  <c r="AV83" i="220"/>
  <c r="AU83" i="220"/>
  <c r="BD82" i="220"/>
  <c r="AY82" i="220"/>
  <c r="AX82" i="220"/>
  <c r="AW82" i="220"/>
  <c r="AV82" i="220"/>
  <c r="AU82" i="220"/>
  <c r="BD81" i="220"/>
  <c r="AY81" i="220"/>
  <c r="AX81" i="220"/>
  <c r="AW81" i="220"/>
  <c r="AV81" i="220"/>
  <c r="AU81" i="220"/>
  <c r="BD80" i="220"/>
  <c r="AY80" i="220"/>
  <c r="AX80" i="220"/>
  <c r="AW80" i="220"/>
  <c r="AV80" i="220"/>
  <c r="AU80" i="220"/>
  <c r="BD79" i="220"/>
  <c r="AY79" i="220"/>
  <c r="AX79" i="220"/>
  <c r="AW79" i="220"/>
  <c r="AV79" i="220"/>
  <c r="AU79" i="220"/>
  <c r="BD78" i="220"/>
  <c r="AY78" i="220"/>
  <c r="AX78" i="220"/>
  <c r="AW78" i="220"/>
  <c r="AV78" i="220"/>
  <c r="AU78" i="220"/>
  <c r="BD77" i="220"/>
  <c r="AY77" i="220"/>
  <c r="AX77" i="220"/>
  <c r="AW77" i="220"/>
  <c r="AV77" i="220"/>
  <c r="AU77" i="220"/>
  <c r="BD76" i="220"/>
  <c r="AY76" i="220"/>
  <c r="AX76" i="220"/>
  <c r="AW76" i="220"/>
  <c r="AV76" i="220"/>
  <c r="AU76" i="220"/>
  <c r="BD75" i="220"/>
  <c r="AY75" i="220"/>
  <c r="AX75" i="220"/>
  <c r="AW75" i="220"/>
  <c r="AV75" i="220"/>
  <c r="AU75" i="220"/>
  <c r="BD74" i="220"/>
  <c r="AY74" i="220"/>
  <c r="AX74" i="220"/>
  <c r="AW74" i="220"/>
  <c r="AV74" i="220"/>
  <c r="AU74" i="220"/>
  <c r="BD73" i="220"/>
  <c r="AY73" i="220"/>
  <c r="AX73" i="220"/>
  <c r="AW73" i="220"/>
  <c r="AV73" i="220"/>
  <c r="AU73" i="220"/>
  <c r="BD72" i="220"/>
  <c r="AY72" i="220"/>
  <c r="AX72" i="220"/>
  <c r="AW72" i="220"/>
  <c r="AV72" i="220"/>
  <c r="AU72" i="220"/>
  <c r="BD71" i="220"/>
  <c r="AY71" i="220"/>
  <c r="AX71" i="220"/>
  <c r="AW71" i="220"/>
  <c r="AV71" i="220"/>
  <c r="AU71" i="220"/>
  <c r="BD70" i="220"/>
  <c r="AY70" i="220"/>
  <c r="AX70" i="220"/>
  <c r="AW70" i="220"/>
  <c r="AV70" i="220"/>
  <c r="AU70" i="220"/>
  <c r="BD69" i="220"/>
  <c r="AY69" i="220"/>
  <c r="AX69" i="220"/>
  <c r="AW69" i="220"/>
  <c r="AV69" i="220"/>
  <c r="AU69" i="220"/>
  <c r="BD68" i="220"/>
  <c r="AY68" i="220"/>
  <c r="AX68" i="220"/>
  <c r="AW68" i="220"/>
  <c r="AV68" i="220"/>
  <c r="AU68" i="220"/>
  <c r="BD67" i="220"/>
  <c r="AY67" i="220"/>
  <c r="AX67" i="220"/>
  <c r="AW67" i="220"/>
  <c r="AV67" i="220"/>
  <c r="AU67" i="220"/>
  <c r="BD66" i="220"/>
  <c r="AY66" i="220"/>
  <c r="AX66" i="220"/>
  <c r="AW66" i="220"/>
  <c r="AV66" i="220"/>
  <c r="AU66" i="220"/>
  <c r="BD65" i="220"/>
  <c r="AY65" i="220"/>
  <c r="AX65" i="220"/>
  <c r="AW65" i="220"/>
  <c r="AV65" i="220"/>
  <c r="AU65" i="220"/>
  <c r="BD64" i="220"/>
  <c r="AY64" i="220"/>
  <c r="AX64" i="220"/>
  <c r="AW64" i="220"/>
  <c r="AV64" i="220"/>
  <c r="AU64" i="220"/>
  <c r="BD63" i="220"/>
  <c r="AY63" i="220"/>
  <c r="AX63" i="220"/>
  <c r="AW63" i="220"/>
  <c r="AV63" i="220"/>
  <c r="AU63" i="220"/>
  <c r="BD62" i="220"/>
  <c r="AY62" i="220"/>
  <c r="AX62" i="220"/>
  <c r="AW62" i="220"/>
  <c r="AV62" i="220"/>
  <c r="AU62" i="220"/>
  <c r="BD61" i="220"/>
  <c r="AY61" i="220"/>
  <c r="AX61" i="220"/>
  <c r="AW61" i="220"/>
  <c r="AV61" i="220"/>
  <c r="AU61" i="220"/>
  <c r="BD60" i="220"/>
  <c r="AY60" i="220"/>
  <c r="AX60" i="220"/>
  <c r="AW60" i="220"/>
  <c r="AV60" i="220"/>
  <c r="AU60" i="220"/>
  <c r="BD59" i="220"/>
  <c r="AY59" i="220"/>
  <c r="AX59" i="220"/>
  <c r="AW59" i="220"/>
  <c r="AV59" i="220"/>
  <c r="AU59" i="220"/>
  <c r="BD58" i="220"/>
  <c r="AY58" i="220"/>
  <c r="AX58" i="220"/>
  <c r="AW58" i="220"/>
  <c r="AV58" i="220"/>
  <c r="AU58" i="220"/>
  <c r="BD57" i="220"/>
  <c r="AY57" i="220"/>
  <c r="AX57" i="220"/>
  <c r="AW57" i="220"/>
  <c r="AV57" i="220"/>
  <c r="AU57" i="220"/>
  <c r="BD56" i="220"/>
  <c r="AY56" i="220"/>
  <c r="AX56" i="220"/>
  <c r="AW56" i="220"/>
  <c r="AV56" i="220"/>
  <c r="AU56" i="220"/>
  <c r="BD55" i="220"/>
  <c r="AY55" i="220"/>
  <c r="AX55" i="220"/>
  <c r="AW55" i="220"/>
  <c r="AV55" i="220"/>
  <c r="AU55" i="220"/>
  <c r="BD54" i="220"/>
  <c r="AY54" i="220"/>
  <c r="AX54" i="220"/>
  <c r="AW54" i="220"/>
  <c r="AV54" i="220"/>
  <c r="AU54" i="220"/>
  <c r="BD53" i="220"/>
  <c r="AY53" i="220"/>
  <c r="AX53" i="220"/>
  <c r="AW53" i="220"/>
  <c r="AV53" i="220"/>
  <c r="AU53" i="220"/>
  <c r="BD52" i="220"/>
  <c r="AY52" i="220"/>
  <c r="AX52" i="220"/>
  <c r="AW52" i="220"/>
  <c r="AV52" i="220"/>
  <c r="AU52" i="220"/>
  <c r="BD51" i="220"/>
  <c r="AY51" i="220"/>
  <c r="AX51" i="220"/>
  <c r="AW51" i="220"/>
  <c r="AV51" i="220"/>
  <c r="AU51" i="220"/>
  <c r="BD50" i="220"/>
  <c r="AY50" i="220"/>
  <c r="AX50" i="220"/>
  <c r="AW50" i="220"/>
  <c r="AV50" i="220"/>
  <c r="AU50" i="220"/>
  <c r="BD49" i="220"/>
  <c r="AY49" i="220"/>
  <c r="AX49" i="220"/>
  <c r="AW49" i="220"/>
  <c r="AV49" i="220"/>
  <c r="AU49" i="220"/>
  <c r="BD48" i="220"/>
  <c r="AY48" i="220"/>
  <c r="AX48" i="220"/>
  <c r="AW48" i="220"/>
  <c r="AV48" i="220"/>
  <c r="AU48" i="220"/>
  <c r="BD47" i="220"/>
  <c r="AY47" i="220"/>
  <c r="AX47" i="220"/>
  <c r="AW47" i="220"/>
  <c r="AV47" i="220"/>
  <c r="AU47" i="220"/>
  <c r="BD46" i="220"/>
  <c r="AY46" i="220"/>
  <c r="AX46" i="220"/>
  <c r="AW46" i="220"/>
  <c r="AV46" i="220"/>
  <c r="AU46" i="220"/>
  <c r="BD45" i="220"/>
  <c r="AY45" i="220"/>
  <c r="AX45" i="220"/>
  <c r="AW45" i="220"/>
  <c r="AV45" i="220"/>
  <c r="AU45" i="220"/>
  <c r="BD44" i="220"/>
  <c r="AY44" i="220"/>
  <c r="AX44" i="220"/>
  <c r="AW44" i="220"/>
  <c r="AV44" i="220"/>
  <c r="AU44" i="220"/>
  <c r="BD43" i="220"/>
  <c r="AY43" i="220"/>
  <c r="AX43" i="220"/>
  <c r="AW43" i="220"/>
  <c r="AV43" i="220"/>
  <c r="AU43" i="220"/>
  <c r="BD42" i="220"/>
  <c r="AY42" i="220"/>
  <c r="AX42" i="220"/>
  <c r="AW42" i="220"/>
  <c r="AV42" i="220"/>
  <c r="AU42" i="220"/>
  <c r="BD41" i="220"/>
  <c r="AY41" i="220"/>
  <c r="AX41" i="220"/>
  <c r="AW41" i="220"/>
  <c r="AV41" i="220"/>
  <c r="AU41" i="220"/>
  <c r="BD40" i="220"/>
  <c r="AY40" i="220"/>
  <c r="AX40" i="220"/>
  <c r="AW40" i="220"/>
  <c r="AV40" i="220"/>
  <c r="AU40" i="220"/>
  <c r="BD39" i="220"/>
  <c r="AY39" i="220"/>
  <c r="AX39" i="220"/>
  <c r="AW39" i="220"/>
  <c r="AV39" i="220"/>
  <c r="AU39" i="220"/>
  <c r="BD38" i="220"/>
  <c r="AY38" i="220"/>
  <c r="AX38" i="220"/>
  <c r="AW38" i="220"/>
  <c r="AV38" i="220"/>
  <c r="AU38" i="220"/>
  <c r="BD37" i="220"/>
  <c r="AY37" i="220"/>
  <c r="AX37" i="220"/>
  <c r="AW37" i="220"/>
  <c r="AV37" i="220"/>
  <c r="AU37" i="220"/>
  <c r="BD36" i="220"/>
  <c r="AY36" i="220"/>
  <c r="AX36" i="220"/>
  <c r="AW36" i="220"/>
  <c r="AV36" i="220"/>
  <c r="AU36" i="220"/>
  <c r="BD35" i="220"/>
  <c r="AY35" i="220"/>
  <c r="AX35" i="220"/>
  <c r="AW35" i="220"/>
  <c r="AV35" i="220"/>
  <c r="AU35" i="220"/>
  <c r="BD34" i="220"/>
  <c r="AY34" i="220"/>
  <c r="AX34" i="220"/>
  <c r="AW34" i="220"/>
  <c r="AV34" i="220"/>
  <c r="AU34" i="220"/>
  <c r="BD33" i="220"/>
  <c r="AY33" i="220"/>
  <c r="AX33" i="220"/>
  <c r="AW33" i="220"/>
  <c r="AV33" i="220"/>
  <c r="AU33" i="220"/>
  <c r="BD32" i="220"/>
  <c r="AY32" i="220"/>
  <c r="AX32" i="220"/>
  <c r="AW32" i="220"/>
  <c r="AV32" i="220"/>
  <c r="AU32" i="220"/>
  <c r="BD31" i="220"/>
  <c r="AY31" i="220"/>
  <c r="AX31" i="220"/>
  <c r="AW31" i="220"/>
  <c r="AV31" i="220"/>
  <c r="AU31" i="220"/>
  <c r="BD30" i="220"/>
  <c r="AY30" i="220"/>
  <c r="AX30" i="220"/>
  <c r="AW30" i="220"/>
  <c r="AV30" i="220"/>
  <c r="AU30" i="220"/>
  <c r="BD29" i="220"/>
  <c r="AY29" i="220"/>
  <c r="AX29" i="220"/>
  <c r="AW29" i="220"/>
  <c r="AV29" i="220"/>
  <c r="AU29" i="220"/>
  <c r="BD28" i="220"/>
  <c r="AY28" i="220"/>
  <c r="AX28" i="220"/>
  <c r="AW28" i="220"/>
  <c r="AV28" i="220"/>
  <c r="AU28" i="220"/>
  <c r="BD27" i="220"/>
  <c r="AY27" i="220"/>
  <c r="AX27" i="220"/>
  <c r="AW27" i="220"/>
  <c r="AV27" i="220"/>
  <c r="AU27" i="220"/>
  <c r="BD26" i="220"/>
  <c r="AY26" i="220"/>
  <c r="AX26" i="220"/>
  <c r="AW26" i="220"/>
  <c r="AV26" i="220"/>
  <c r="AU26" i="220"/>
  <c r="BD25" i="220"/>
  <c r="AY25" i="220"/>
  <c r="AX25" i="220"/>
  <c r="AW25" i="220"/>
  <c r="AV25" i="220"/>
  <c r="AU25" i="220"/>
  <c r="BD24" i="220"/>
  <c r="AY24" i="220"/>
  <c r="AX24" i="220"/>
  <c r="AW24" i="220"/>
  <c r="AV24" i="220"/>
  <c r="AU24" i="220"/>
  <c r="BD23" i="220"/>
  <c r="AY23" i="220"/>
  <c r="AX23" i="220"/>
  <c r="AW23" i="220"/>
  <c r="AV23" i="220"/>
  <c r="AU23" i="220"/>
  <c r="BD22" i="220"/>
  <c r="AY22" i="220"/>
  <c r="AX22" i="220"/>
  <c r="AW22" i="220"/>
  <c r="AV22" i="220"/>
  <c r="AU22" i="220"/>
  <c r="BD21" i="220"/>
  <c r="AY21" i="220"/>
  <c r="AX21" i="220"/>
  <c r="AW21" i="220"/>
  <c r="AV21" i="220"/>
  <c r="AU21" i="220"/>
  <c r="BD20" i="220"/>
  <c r="AY20" i="220"/>
  <c r="AX20" i="220"/>
  <c r="AW20" i="220"/>
  <c r="AV20" i="220"/>
  <c r="AU20" i="220"/>
  <c r="BD19" i="220"/>
  <c r="AY19" i="220"/>
  <c r="AX19" i="220"/>
  <c r="AW19" i="220"/>
  <c r="AV19" i="220"/>
  <c r="AU19" i="220"/>
  <c r="BD18" i="220"/>
  <c r="AY18" i="220"/>
  <c r="AX18" i="220"/>
  <c r="AW18" i="220"/>
  <c r="AV18" i="220"/>
  <c r="AU18" i="220"/>
  <c r="BD17" i="220"/>
  <c r="AY17" i="220"/>
  <c r="AX17" i="220"/>
  <c r="AW17" i="220"/>
  <c r="AV17" i="220"/>
  <c r="AU17" i="220"/>
  <c r="BD16" i="220"/>
  <c r="AY16" i="220"/>
  <c r="AX16" i="220"/>
  <c r="AW16" i="220"/>
  <c r="AV16" i="220"/>
  <c r="AU16" i="220"/>
  <c r="BD15" i="220"/>
  <c r="AY15" i="220"/>
  <c r="AX15" i="220"/>
  <c r="AW15" i="220"/>
  <c r="AV15" i="220"/>
  <c r="AU15" i="220"/>
  <c r="BD14" i="220"/>
  <c r="AY14" i="220"/>
  <c r="AX14" i="220"/>
  <c r="AW14" i="220"/>
  <c r="AV14" i="220"/>
  <c r="AU14" i="220"/>
  <c r="BD13" i="220"/>
  <c r="AY13" i="220"/>
  <c r="AX13" i="220"/>
  <c r="AW13" i="220"/>
  <c r="AV13" i="220"/>
  <c r="AU13" i="220"/>
  <c r="BD12" i="220"/>
  <c r="AY12" i="220"/>
  <c r="AX12" i="220"/>
  <c r="AW12" i="220"/>
  <c r="AV12" i="220"/>
  <c r="AU12" i="220"/>
  <c r="BD11" i="220"/>
  <c r="AY11" i="220"/>
  <c r="AX11" i="220"/>
  <c r="AW11" i="220"/>
  <c r="AV11" i="220"/>
  <c r="AU11" i="220"/>
  <c r="BD10" i="220"/>
  <c r="AY10" i="220"/>
  <c r="AX10" i="220"/>
  <c r="AW10" i="220"/>
  <c r="AV10" i="220"/>
  <c r="AU10" i="220"/>
  <c r="BD9" i="220"/>
  <c r="AY9" i="220"/>
  <c r="AX9" i="220"/>
  <c r="AW9" i="220"/>
  <c r="AV9" i="220"/>
  <c r="AU9" i="220"/>
  <c r="BD8" i="220"/>
  <c r="AY8" i="220"/>
  <c r="AX8" i="220"/>
  <c r="AW8" i="220"/>
  <c r="AV8" i="220"/>
  <c r="AU8" i="220"/>
  <c r="BD7" i="220"/>
  <c r="AY7" i="220"/>
  <c r="AX7" i="220"/>
  <c r="AW7" i="220"/>
  <c r="AV7" i="220"/>
  <c r="AU7" i="220"/>
  <c r="BD6" i="220"/>
  <c r="AY6" i="220"/>
  <c r="AX6" i="220"/>
  <c r="AW6" i="220"/>
  <c r="AV6" i="220"/>
  <c r="AU6" i="220"/>
  <c r="BD5" i="220"/>
  <c r="AY5" i="220"/>
  <c r="AX5" i="220"/>
  <c r="AW5" i="220"/>
  <c r="AV5" i="220"/>
  <c r="AU5" i="220"/>
  <c r="BD4" i="220"/>
  <c r="AY4" i="220"/>
  <c r="AX4" i="220"/>
  <c r="AW4" i="220"/>
  <c r="AV4" i="220"/>
  <c r="AU4" i="220"/>
  <c r="BD1128" i="221"/>
  <c r="AY1128" i="221"/>
  <c r="AX1128" i="221"/>
  <c r="AW1128" i="221"/>
  <c r="AV1128" i="221"/>
  <c r="AU1128" i="221"/>
  <c r="BD1127" i="221"/>
  <c r="AY1127" i="221"/>
  <c r="AX1127" i="221"/>
  <c r="AW1127" i="221"/>
  <c r="AV1127" i="221"/>
  <c r="AU1127" i="221"/>
  <c r="BD1126" i="221"/>
  <c r="AY1126" i="221"/>
  <c r="AX1126" i="221"/>
  <c r="AW1126" i="221"/>
  <c r="AV1126" i="221"/>
  <c r="AU1126" i="221"/>
  <c r="BD1125" i="221"/>
  <c r="AY1125" i="221"/>
  <c r="AX1125" i="221"/>
  <c r="AW1125" i="221"/>
  <c r="AV1125" i="221"/>
  <c r="AU1125" i="221"/>
  <c r="BD1124" i="221"/>
  <c r="AY1124" i="221"/>
  <c r="AX1124" i="221"/>
  <c r="AW1124" i="221"/>
  <c r="AV1124" i="221"/>
  <c r="AU1124" i="221"/>
  <c r="BD1123" i="221"/>
  <c r="AY1123" i="221"/>
  <c r="AX1123" i="221"/>
  <c r="AW1123" i="221"/>
  <c r="AV1123" i="221"/>
  <c r="AU1123" i="221"/>
  <c r="BD1122" i="221"/>
  <c r="AY1122" i="221"/>
  <c r="AX1122" i="221"/>
  <c r="AW1122" i="221"/>
  <c r="AV1122" i="221"/>
  <c r="AU1122" i="221"/>
  <c r="BD1121" i="221"/>
  <c r="AY1121" i="221"/>
  <c r="AX1121" i="221"/>
  <c r="AW1121" i="221"/>
  <c r="AV1121" i="221"/>
  <c r="AU1121" i="221"/>
  <c r="BD1120" i="221"/>
  <c r="AY1120" i="221"/>
  <c r="AX1120" i="221"/>
  <c r="AW1120" i="221"/>
  <c r="AV1120" i="221"/>
  <c r="AU1120" i="221"/>
  <c r="BD1119" i="221"/>
  <c r="AY1119" i="221"/>
  <c r="AX1119" i="221"/>
  <c r="AW1119" i="221"/>
  <c r="AV1119" i="221"/>
  <c r="AU1119" i="221"/>
  <c r="BD1118" i="221"/>
  <c r="AY1118" i="221"/>
  <c r="AX1118" i="221"/>
  <c r="AW1118" i="221"/>
  <c r="AV1118" i="221"/>
  <c r="AU1118" i="221"/>
  <c r="BD1117" i="221"/>
  <c r="AY1117" i="221"/>
  <c r="AX1117" i="221"/>
  <c r="AW1117" i="221"/>
  <c r="AV1117" i="221"/>
  <c r="AU1117" i="221"/>
  <c r="BD1116" i="221"/>
  <c r="AY1116" i="221"/>
  <c r="AX1116" i="221"/>
  <c r="AW1116" i="221"/>
  <c r="AV1116" i="221"/>
  <c r="AU1116" i="221"/>
  <c r="BD1115" i="221"/>
  <c r="AY1115" i="221"/>
  <c r="AX1115" i="221"/>
  <c r="AW1115" i="221"/>
  <c r="AV1115" i="221"/>
  <c r="AU1115" i="221"/>
  <c r="BD1114" i="221"/>
  <c r="AY1114" i="221"/>
  <c r="AX1114" i="221"/>
  <c r="AW1114" i="221"/>
  <c r="AV1114" i="221"/>
  <c r="AU1114" i="221"/>
  <c r="BD1113" i="221"/>
  <c r="AY1113" i="221"/>
  <c r="AX1113" i="221"/>
  <c r="AW1113" i="221"/>
  <c r="AV1113" i="221"/>
  <c r="AU1113" i="221"/>
  <c r="BD1112" i="221"/>
  <c r="AY1112" i="221"/>
  <c r="AX1112" i="221"/>
  <c r="AW1112" i="221"/>
  <c r="AV1112" i="221"/>
  <c r="AU1112" i="221"/>
  <c r="BD1111" i="221"/>
  <c r="AY1111" i="221"/>
  <c r="AX1111" i="221"/>
  <c r="AW1111" i="221"/>
  <c r="AV1111" i="221"/>
  <c r="AU1111" i="221"/>
  <c r="BD1110" i="221"/>
  <c r="AY1110" i="221"/>
  <c r="AX1110" i="221"/>
  <c r="AW1110" i="221"/>
  <c r="AV1110" i="221"/>
  <c r="AU1110" i="221"/>
  <c r="BD1109" i="221"/>
  <c r="AY1109" i="221"/>
  <c r="AX1109" i="221"/>
  <c r="AW1109" i="221"/>
  <c r="AV1109" i="221"/>
  <c r="AU1109" i="221"/>
  <c r="BD1108" i="221"/>
  <c r="AY1108" i="221"/>
  <c r="AX1108" i="221"/>
  <c r="AW1108" i="221"/>
  <c r="AV1108" i="221"/>
  <c r="AU1108" i="221"/>
  <c r="BD1107" i="221"/>
  <c r="AY1107" i="221"/>
  <c r="AX1107" i="221"/>
  <c r="AW1107" i="221"/>
  <c r="AV1107" i="221"/>
  <c r="AU1107" i="221"/>
  <c r="BD1106" i="221"/>
  <c r="AY1106" i="221"/>
  <c r="AX1106" i="221"/>
  <c r="AW1106" i="221"/>
  <c r="AV1106" i="221"/>
  <c r="AU1106" i="221"/>
  <c r="BD1105" i="221"/>
  <c r="AY1105" i="221"/>
  <c r="AX1105" i="221"/>
  <c r="AW1105" i="221"/>
  <c r="AV1105" i="221"/>
  <c r="AU1105" i="221"/>
  <c r="BD1104" i="221"/>
  <c r="AY1104" i="221"/>
  <c r="AX1104" i="221"/>
  <c r="AW1104" i="221"/>
  <c r="AV1104" i="221"/>
  <c r="AU1104" i="221"/>
  <c r="BD1103" i="221"/>
  <c r="AY1103" i="221"/>
  <c r="AX1103" i="221"/>
  <c r="AW1103" i="221"/>
  <c r="AV1103" i="221"/>
  <c r="AU1103" i="221"/>
  <c r="BD1102" i="221"/>
  <c r="AY1102" i="221"/>
  <c r="AX1102" i="221"/>
  <c r="AW1102" i="221"/>
  <c r="AV1102" i="221"/>
  <c r="AU1102" i="221"/>
  <c r="BD1101" i="221"/>
  <c r="AY1101" i="221"/>
  <c r="AX1101" i="221"/>
  <c r="AW1101" i="221"/>
  <c r="AV1101" i="221"/>
  <c r="AU1101" i="221"/>
  <c r="BD1100" i="221"/>
  <c r="AY1100" i="221"/>
  <c r="AX1100" i="221"/>
  <c r="AW1100" i="221"/>
  <c r="AV1100" i="221"/>
  <c r="AU1100" i="221"/>
  <c r="BD1099" i="221"/>
  <c r="AY1099" i="221"/>
  <c r="AX1099" i="221"/>
  <c r="AW1099" i="221"/>
  <c r="AV1099" i="221"/>
  <c r="AU1099" i="221"/>
  <c r="BD1098" i="221"/>
  <c r="AY1098" i="221"/>
  <c r="AX1098" i="221"/>
  <c r="AW1098" i="221"/>
  <c r="AV1098" i="221"/>
  <c r="AU1098" i="221"/>
  <c r="BD1097" i="221"/>
  <c r="AY1097" i="221"/>
  <c r="AX1097" i="221"/>
  <c r="AW1097" i="221"/>
  <c r="AV1097" i="221"/>
  <c r="AU1097" i="221"/>
  <c r="BD1096" i="221"/>
  <c r="AY1096" i="221"/>
  <c r="AX1096" i="221"/>
  <c r="AW1096" i="221"/>
  <c r="AV1096" i="221"/>
  <c r="AU1096" i="221"/>
  <c r="BD1095" i="221"/>
  <c r="AY1095" i="221"/>
  <c r="AX1095" i="221"/>
  <c r="AW1095" i="221"/>
  <c r="AV1095" i="221"/>
  <c r="AU1095" i="221"/>
  <c r="BD1094" i="221"/>
  <c r="AY1094" i="221"/>
  <c r="AX1094" i="221"/>
  <c r="AW1094" i="221"/>
  <c r="AV1094" i="221"/>
  <c r="AU1094" i="221"/>
  <c r="BD1093" i="221"/>
  <c r="AY1093" i="221"/>
  <c r="AX1093" i="221"/>
  <c r="AW1093" i="221"/>
  <c r="AV1093" i="221"/>
  <c r="AU1093" i="221"/>
  <c r="BD1092" i="221"/>
  <c r="AY1092" i="221"/>
  <c r="AX1092" i="221"/>
  <c r="AW1092" i="221"/>
  <c r="AV1092" i="221"/>
  <c r="AU1092" i="221"/>
  <c r="BD1091" i="221"/>
  <c r="AY1091" i="221"/>
  <c r="AX1091" i="221"/>
  <c r="AW1091" i="221"/>
  <c r="AV1091" i="221"/>
  <c r="AU1091" i="221"/>
  <c r="BD1090" i="221"/>
  <c r="AY1090" i="221"/>
  <c r="AX1090" i="221"/>
  <c r="AW1090" i="221"/>
  <c r="AV1090" i="221"/>
  <c r="AU1090" i="221"/>
  <c r="BD1089" i="221"/>
  <c r="AY1089" i="221"/>
  <c r="AX1089" i="221"/>
  <c r="AW1089" i="221"/>
  <c r="AV1089" i="221"/>
  <c r="AU1089" i="221"/>
  <c r="BD1088" i="221"/>
  <c r="AY1088" i="221"/>
  <c r="AX1088" i="221"/>
  <c r="AW1088" i="221"/>
  <c r="AV1088" i="221"/>
  <c r="AU1088" i="221"/>
  <c r="BD1087" i="221"/>
  <c r="AY1087" i="221"/>
  <c r="AX1087" i="221"/>
  <c r="AW1087" i="221"/>
  <c r="AV1087" i="221"/>
  <c r="AU1087" i="221"/>
  <c r="BD1086" i="221"/>
  <c r="AY1086" i="221"/>
  <c r="AX1086" i="221"/>
  <c r="AW1086" i="221"/>
  <c r="AV1086" i="221"/>
  <c r="AU1086" i="221"/>
  <c r="BD1085" i="221"/>
  <c r="AY1085" i="221"/>
  <c r="AX1085" i="221"/>
  <c r="AW1085" i="221"/>
  <c r="AV1085" i="221"/>
  <c r="AU1085" i="221"/>
  <c r="BD1084" i="221"/>
  <c r="AY1084" i="221"/>
  <c r="AX1084" i="221"/>
  <c r="AW1084" i="221"/>
  <c r="AV1084" i="221"/>
  <c r="AU1084" i="221"/>
  <c r="BD1083" i="221"/>
  <c r="AY1083" i="221"/>
  <c r="AX1083" i="221"/>
  <c r="AW1083" i="221"/>
  <c r="AV1083" i="221"/>
  <c r="AU1083" i="221"/>
  <c r="BD1082" i="221"/>
  <c r="AY1082" i="221"/>
  <c r="AX1082" i="221"/>
  <c r="AW1082" i="221"/>
  <c r="AV1082" i="221"/>
  <c r="AU1082" i="221"/>
  <c r="BD1081" i="221"/>
  <c r="AY1081" i="221"/>
  <c r="AX1081" i="221"/>
  <c r="AW1081" i="221"/>
  <c r="AV1081" i="221"/>
  <c r="AU1081" i="221"/>
  <c r="BD1080" i="221"/>
  <c r="AY1080" i="221"/>
  <c r="AX1080" i="221"/>
  <c r="AW1080" i="221"/>
  <c r="AV1080" i="221"/>
  <c r="AU1080" i="221"/>
  <c r="BD1079" i="221"/>
  <c r="AY1079" i="221"/>
  <c r="AX1079" i="221"/>
  <c r="AW1079" i="221"/>
  <c r="AV1079" i="221"/>
  <c r="AU1079" i="221"/>
  <c r="BD1078" i="221"/>
  <c r="AY1078" i="221"/>
  <c r="AX1078" i="221"/>
  <c r="AW1078" i="221"/>
  <c r="AV1078" i="221"/>
  <c r="AU1078" i="221"/>
  <c r="BD1077" i="221"/>
  <c r="AY1077" i="221"/>
  <c r="AX1077" i="221"/>
  <c r="AW1077" i="221"/>
  <c r="AV1077" i="221"/>
  <c r="AU1077" i="221"/>
  <c r="BD1076" i="221"/>
  <c r="AY1076" i="221"/>
  <c r="AX1076" i="221"/>
  <c r="AW1076" i="221"/>
  <c r="AV1076" i="221"/>
  <c r="AU1076" i="221"/>
  <c r="BD1075" i="221"/>
  <c r="AY1075" i="221"/>
  <c r="AX1075" i="221"/>
  <c r="AW1075" i="221"/>
  <c r="AV1075" i="221"/>
  <c r="AU1075" i="221"/>
  <c r="BD1074" i="221"/>
  <c r="AY1074" i="221"/>
  <c r="AX1074" i="221"/>
  <c r="AW1074" i="221"/>
  <c r="AV1074" i="221"/>
  <c r="AU1074" i="221"/>
  <c r="BD1073" i="221"/>
  <c r="AY1073" i="221"/>
  <c r="AX1073" i="221"/>
  <c r="AW1073" i="221"/>
  <c r="AV1073" i="221"/>
  <c r="AU1073" i="221"/>
  <c r="BD1072" i="221"/>
  <c r="AY1072" i="221"/>
  <c r="AX1072" i="221"/>
  <c r="AW1072" i="221"/>
  <c r="AV1072" i="221"/>
  <c r="AU1072" i="221"/>
  <c r="BD1071" i="221"/>
  <c r="AY1071" i="221"/>
  <c r="AX1071" i="221"/>
  <c r="AW1071" i="221"/>
  <c r="AV1071" i="221"/>
  <c r="AU1071" i="221"/>
  <c r="BD1070" i="221"/>
  <c r="AY1070" i="221"/>
  <c r="AX1070" i="221"/>
  <c r="AW1070" i="221"/>
  <c r="AV1070" i="221"/>
  <c r="AU1070" i="221"/>
  <c r="BD1069" i="221"/>
  <c r="AY1069" i="221"/>
  <c r="AX1069" i="221"/>
  <c r="AW1069" i="221"/>
  <c r="AV1069" i="221"/>
  <c r="AU1069" i="221"/>
  <c r="BD1068" i="221"/>
  <c r="AY1068" i="221"/>
  <c r="AX1068" i="221"/>
  <c r="AW1068" i="221"/>
  <c r="AV1068" i="221"/>
  <c r="AU1068" i="221"/>
  <c r="BD1067" i="221"/>
  <c r="AY1067" i="221"/>
  <c r="AX1067" i="221"/>
  <c r="AW1067" i="221"/>
  <c r="AV1067" i="221"/>
  <c r="AU1067" i="221"/>
  <c r="BD1066" i="221"/>
  <c r="AY1066" i="221"/>
  <c r="AX1066" i="221"/>
  <c r="AW1066" i="221"/>
  <c r="AV1066" i="221"/>
  <c r="AU1066" i="221"/>
  <c r="BD1065" i="221"/>
  <c r="AY1065" i="221"/>
  <c r="AX1065" i="221"/>
  <c r="AW1065" i="221"/>
  <c r="AV1065" i="221"/>
  <c r="AU1065" i="221"/>
  <c r="BD1064" i="221"/>
  <c r="AY1064" i="221"/>
  <c r="AX1064" i="221"/>
  <c r="AW1064" i="221"/>
  <c r="AV1064" i="221"/>
  <c r="AU1064" i="221"/>
  <c r="BD1063" i="221"/>
  <c r="AY1063" i="221"/>
  <c r="AX1063" i="221"/>
  <c r="AW1063" i="221"/>
  <c r="AV1063" i="221"/>
  <c r="AU1063" i="221"/>
  <c r="BD1062" i="221"/>
  <c r="AY1062" i="221"/>
  <c r="AX1062" i="221"/>
  <c r="AW1062" i="221"/>
  <c r="AV1062" i="221"/>
  <c r="AU1062" i="221"/>
  <c r="BD1061" i="221"/>
  <c r="AY1061" i="221"/>
  <c r="AX1061" i="221"/>
  <c r="AW1061" i="221"/>
  <c r="AV1061" i="221"/>
  <c r="AU1061" i="221"/>
  <c r="BD1060" i="221"/>
  <c r="AY1060" i="221"/>
  <c r="AX1060" i="221"/>
  <c r="AW1060" i="221"/>
  <c r="AV1060" i="221"/>
  <c r="AU1060" i="221"/>
  <c r="BD1059" i="221"/>
  <c r="AY1059" i="221"/>
  <c r="AX1059" i="221"/>
  <c r="AW1059" i="221"/>
  <c r="AV1059" i="221"/>
  <c r="AU1059" i="221"/>
  <c r="BD1058" i="221"/>
  <c r="AY1058" i="221"/>
  <c r="AX1058" i="221"/>
  <c r="AW1058" i="221"/>
  <c r="AV1058" i="221"/>
  <c r="AU1058" i="221"/>
  <c r="BD1057" i="221"/>
  <c r="AY1057" i="221"/>
  <c r="AX1057" i="221"/>
  <c r="AW1057" i="221"/>
  <c r="AV1057" i="221"/>
  <c r="AU1057" i="221"/>
  <c r="BD1056" i="221"/>
  <c r="AY1056" i="221"/>
  <c r="AX1056" i="221"/>
  <c r="AW1056" i="221"/>
  <c r="AV1056" i="221"/>
  <c r="AU1056" i="221"/>
  <c r="BD1055" i="221"/>
  <c r="AY1055" i="221"/>
  <c r="AX1055" i="221"/>
  <c r="AW1055" i="221"/>
  <c r="AV1055" i="221"/>
  <c r="AU1055" i="221"/>
  <c r="BD1054" i="221"/>
  <c r="AY1054" i="221"/>
  <c r="AX1054" i="221"/>
  <c r="AW1054" i="221"/>
  <c r="AV1054" i="221"/>
  <c r="AU1054" i="221"/>
  <c r="BD1053" i="221"/>
  <c r="AY1053" i="221"/>
  <c r="AX1053" i="221"/>
  <c r="AW1053" i="221"/>
  <c r="AV1053" i="221"/>
  <c r="AU1053" i="221"/>
  <c r="BD1052" i="221"/>
  <c r="AY1052" i="221"/>
  <c r="AX1052" i="221"/>
  <c r="AW1052" i="221"/>
  <c r="AV1052" i="221"/>
  <c r="AU1052" i="221"/>
  <c r="BD1051" i="221"/>
  <c r="AY1051" i="221"/>
  <c r="AX1051" i="221"/>
  <c r="AW1051" i="221"/>
  <c r="AV1051" i="221"/>
  <c r="AU1051" i="221"/>
  <c r="BD1050" i="221"/>
  <c r="AY1050" i="221"/>
  <c r="AX1050" i="221"/>
  <c r="AW1050" i="221"/>
  <c r="AV1050" i="221"/>
  <c r="AU1050" i="221"/>
  <c r="BD1049" i="221"/>
  <c r="AY1049" i="221"/>
  <c r="AX1049" i="221"/>
  <c r="AW1049" i="221"/>
  <c r="AV1049" i="221"/>
  <c r="AU1049" i="221"/>
  <c r="BD1048" i="221"/>
  <c r="AY1048" i="221"/>
  <c r="AX1048" i="221"/>
  <c r="AW1048" i="221"/>
  <c r="AV1048" i="221"/>
  <c r="AU1048" i="221"/>
  <c r="BD1047" i="221"/>
  <c r="AY1047" i="221"/>
  <c r="AX1047" i="221"/>
  <c r="AW1047" i="221"/>
  <c r="AV1047" i="221"/>
  <c r="AU1047" i="221"/>
  <c r="BD1046" i="221"/>
  <c r="AY1046" i="221"/>
  <c r="AX1046" i="221"/>
  <c r="AW1046" i="221"/>
  <c r="AV1046" i="221"/>
  <c r="AU1046" i="221"/>
  <c r="BD1045" i="221"/>
  <c r="AY1045" i="221"/>
  <c r="AX1045" i="221"/>
  <c r="AW1045" i="221"/>
  <c r="AV1045" i="221"/>
  <c r="AU1045" i="221"/>
  <c r="BD1044" i="221"/>
  <c r="AY1044" i="221"/>
  <c r="AX1044" i="221"/>
  <c r="AW1044" i="221"/>
  <c r="AV1044" i="221"/>
  <c r="AU1044" i="221"/>
  <c r="BD1043" i="221"/>
  <c r="AY1043" i="221"/>
  <c r="AX1043" i="221"/>
  <c r="AW1043" i="221"/>
  <c r="AV1043" i="221"/>
  <c r="AU1043" i="221"/>
  <c r="BD1042" i="221"/>
  <c r="AY1042" i="221"/>
  <c r="AX1042" i="221"/>
  <c r="AW1042" i="221"/>
  <c r="AV1042" i="221"/>
  <c r="AU1042" i="221"/>
  <c r="BD1041" i="221"/>
  <c r="AY1041" i="221"/>
  <c r="AX1041" i="221"/>
  <c r="AW1041" i="221"/>
  <c r="AV1041" i="221"/>
  <c r="AU1041" i="221"/>
  <c r="BD1040" i="221"/>
  <c r="AY1040" i="221"/>
  <c r="AX1040" i="221"/>
  <c r="AW1040" i="221"/>
  <c r="AV1040" i="221"/>
  <c r="AU1040" i="221"/>
  <c r="BD1039" i="221"/>
  <c r="AY1039" i="221"/>
  <c r="AX1039" i="221"/>
  <c r="AW1039" i="221"/>
  <c r="AV1039" i="221"/>
  <c r="AU1039" i="221"/>
  <c r="BD1038" i="221"/>
  <c r="AY1038" i="221"/>
  <c r="AX1038" i="221"/>
  <c r="AW1038" i="221"/>
  <c r="AV1038" i="221"/>
  <c r="AU1038" i="221"/>
  <c r="BD1037" i="221"/>
  <c r="AY1037" i="221"/>
  <c r="AX1037" i="221"/>
  <c r="AW1037" i="221"/>
  <c r="AV1037" i="221"/>
  <c r="AU1037" i="221"/>
  <c r="BD1036" i="221"/>
  <c r="AY1036" i="221"/>
  <c r="AX1036" i="221"/>
  <c r="AW1036" i="221"/>
  <c r="AV1036" i="221"/>
  <c r="AU1036" i="221"/>
  <c r="BD1035" i="221"/>
  <c r="AY1035" i="221"/>
  <c r="AX1035" i="221"/>
  <c r="AW1035" i="221"/>
  <c r="AV1035" i="221"/>
  <c r="AU1035" i="221"/>
  <c r="BD1034" i="221"/>
  <c r="AY1034" i="221"/>
  <c r="AX1034" i="221"/>
  <c r="AW1034" i="221"/>
  <c r="AV1034" i="221"/>
  <c r="AU1034" i="221"/>
  <c r="BD1033" i="221"/>
  <c r="AY1033" i="221"/>
  <c r="AX1033" i="221"/>
  <c r="AW1033" i="221"/>
  <c r="AV1033" i="221"/>
  <c r="AU1033" i="221"/>
  <c r="BD1032" i="221"/>
  <c r="AY1032" i="221"/>
  <c r="AX1032" i="221"/>
  <c r="AW1032" i="221"/>
  <c r="AV1032" i="221"/>
  <c r="AU1032" i="221"/>
  <c r="BD1031" i="221"/>
  <c r="AY1031" i="221"/>
  <c r="AX1031" i="221"/>
  <c r="AW1031" i="221"/>
  <c r="AV1031" i="221"/>
  <c r="AU1031" i="221"/>
  <c r="BD1030" i="221"/>
  <c r="AY1030" i="221"/>
  <c r="AX1030" i="221"/>
  <c r="AW1030" i="221"/>
  <c r="AV1030" i="221"/>
  <c r="AU1030" i="221"/>
  <c r="BD1029" i="221"/>
  <c r="AY1029" i="221"/>
  <c r="AX1029" i="221"/>
  <c r="AW1029" i="221"/>
  <c r="AV1029" i="221"/>
  <c r="AU1029" i="221"/>
  <c r="BD1028" i="221"/>
  <c r="AY1028" i="221"/>
  <c r="AX1028" i="221"/>
  <c r="AW1028" i="221"/>
  <c r="AV1028" i="221"/>
  <c r="AU1028" i="221"/>
  <c r="BD1027" i="221"/>
  <c r="AY1027" i="221"/>
  <c r="AX1027" i="221"/>
  <c r="AW1027" i="221"/>
  <c r="AV1027" i="221"/>
  <c r="AU1027" i="221"/>
  <c r="BD1026" i="221"/>
  <c r="AY1026" i="221"/>
  <c r="AX1026" i="221"/>
  <c r="AW1026" i="221"/>
  <c r="AV1026" i="221"/>
  <c r="AU1026" i="221"/>
  <c r="BD1025" i="221"/>
  <c r="AY1025" i="221"/>
  <c r="AX1025" i="221"/>
  <c r="AW1025" i="221"/>
  <c r="AV1025" i="221"/>
  <c r="AU1025" i="221"/>
  <c r="BD1024" i="221"/>
  <c r="AY1024" i="221"/>
  <c r="AX1024" i="221"/>
  <c r="AW1024" i="221"/>
  <c r="AV1024" i="221"/>
  <c r="AU1024" i="221"/>
  <c r="BD1023" i="221"/>
  <c r="AY1023" i="221"/>
  <c r="AX1023" i="221"/>
  <c r="AW1023" i="221"/>
  <c r="AV1023" i="221"/>
  <c r="AU1023" i="221"/>
  <c r="BD1022" i="221"/>
  <c r="AY1022" i="221"/>
  <c r="AX1022" i="221"/>
  <c r="AW1022" i="221"/>
  <c r="AV1022" i="221"/>
  <c r="AU1022" i="221"/>
  <c r="BD1021" i="221"/>
  <c r="AY1021" i="221"/>
  <c r="AX1021" i="221"/>
  <c r="AW1021" i="221"/>
  <c r="AV1021" i="221"/>
  <c r="AU1021" i="221"/>
  <c r="BD1020" i="221"/>
  <c r="AY1020" i="221"/>
  <c r="AX1020" i="221"/>
  <c r="AW1020" i="221"/>
  <c r="AV1020" i="221"/>
  <c r="AU1020" i="221"/>
  <c r="BD1019" i="221"/>
  <c r="AY1019" i="221"/>
  <c r="AX1019" i="221"/>
  <c r="AW1019" i="221"/>
  <c r="AV1019" i="221"/>
  <c r="AU1019" i="221"/>
  <c r="BD1018" i="221"/>
  <c r="AY1018" i="221"/>
  <c r="AX1018" i="221"/>
  <c r="AW1018" i="221"/>
  <c r="AV1018" i="221"/>
  <c r="AU1018" i="221"/>
  <c r="BD1017" i="221"/>
  <c r="AY1017" i="221"/>
  <c r="AX1017" i="221"/>
  <c r="AW1017" i="221"/>
  <c r="AV1017" i="221"/>
  <c r="AU1017" i="221"/>
  <c r="BD1016" i="221"/>
  <c r="AY1016" i="221"/>
  <c r="AX1016" i="221"/>
  <c r="AW1016" i="221"/>
  <c r="AV1016" i="221"/>
  <c r="AU1016" i="221"/>
  <c r="BD1015" i="221"/>
  <c r="AY1015" i="221"/>
  <c r="AX1015" i="221"/>
  <c r="AW1015" i="221"/>
  <c r="AV1015" i="221"/>
  <c r="AU1015" i="221"/>
  <c r="BD1014" i="221"/>
  <c r="AY1014" i="221"/>
  <c r="AX1014" i="221"/>
  <c r="AW1014" i="221"/>
  <c r="AV1014" i="221"/>
  <c r="AU1014" i="221"/>
  <c r="BD1013" i="221"/>
  <c r="AY1013" i="221"/>
  <c r="AX1013" i="221"/>
  <c r="AW1013" i="221"/>
  <c r="AV1013" i="221"/>
  <c r="AU1013" i="221"/>
  <c r="BD1012" i="221"/>
  <c r="AY1012" i="221"/>
  <c r="AX1012" i="221"/>
  <c r="AW1012" i="221"/>
  <c r="AV1012" i="221"/>
  <c r="AU1012" i="221"/>
  <c r="BD1011" i="221"/>
  <c r="AY1011" i="221"/>
  <c r="AX1011" i="221"/>
  <c r="AW1011" i="221"/>
  <c r="AV1011" i="221"/>
  <c r="AU1011" i="221"/>
  <c r="BD1010" i="221"/>
  <c r="AY1010" i="221"/>
  <c r="AX1010" i="221"/>
  <c r="AW1010" i="221"/>
  <c r="AV1010" i="221"/>
  <c r="AU1010" i="221"/>
  <c r="BD1009" i="221"/>
  <c r="AY1009" i="221"/>
  <c r="AX1009" i="221"/>
  <c r="AW1009" i="221"/>
  <c r="AV1009" i="221"/>
  <c r="AU1009" i="221"/>
  <c r="BD1008" i="221"/>
  <c r="AY1008" i="221"/>
  <c r="AX1008" i="221"/>
  <c r="AW1008" i="221"/>
  <c r="AV1008" i="221"/>
  <c r="AU1008" i="221"/>
  <c r="BD1007" i="221"/>
  <c r="AY1007" i="221"/>
  <c r="AX1007" i="221"/>
  <c r="AW1007" i="221"/>
  <c r="AV1007" i="221"/>
  <c r="AU1007" i="221"/>
  <c r="BD1006" i="221"/>
  <c r="AY1006" i="221"/>
  <c r="AX1006" i="221"/>
  <c r="AW1006" i="221"/>
  <c r="AV1006" i="221"/>
  <c r="AU1006" i="221"/>
  <c r="BD1005" i="221"/>
  <c r="AY1005" i="221"/>
  <c r="AX1005" i="221"/>
  <c r="AW1005" i="221"/>
  <c r="AV1005" i="221"/>
  <c r="AU1005" i="221"/>
  <c r="BD1004" i="221"/>
  <c r="AY1004" i="221"/>
  <c r="AX1004" i="221"/>
  <c r="AW1004" i="221"/>
  <c r="AV1004" i="221"/>
  <c r="AU1004" i="221"/>
  <c r="BD1003" i="221"/>
  <c r="AY1003" i="221"/>
  <c r="AX1003" i="221"/>
  <c r="AW1003" i="221"/>
  <c r="AV1003" i="221"/>
  <c r="AU1003" i="221"/>
  <c r="BD1002" i="221"/>
  <c r="AY1002" i="221"/>
  <c r="AX1002" i="221"/>
  <c r="AW1002" i="221"/>
  <c r="AV1002" i="221"/>
  <c r="AU1002" i="221"/>
  <c r="BD1001" i="221"/>
  <c r="AY1001" i="221"/>
  <c r="AX1001" i="221"/>
  <c r="AW1001" i="221"/>
  <c r="AV1001" i="221"/>
  <c r="AU1001" i="221"/>
  <c r="BD1000" i="221"/>
  <c r="AY1000" i="221"/>
  <c r="AX1000" i="221"/>
  <c r="AW1000" i="221"/>
  <c r="AV1000" i="221"/>
  <c r="AU1000" i="221"/>
  <c r="BD999" i="221"/>
  <c r="AY999" i="221"/>
  <c r="AX999" i="221"/>
  <c r="AW999" i="221"/>
  <c r="AV999" i="221"/>
  <c r="AU999" i="221"/>
  <c r="BD998" i="221"/>
  <c r="AY998" i="221"/>
  <c r="AX998" i="221"/>
  <c r="AW998" i="221"/>
  <c r="AV998" i="221"/>
  <c r="AU998" i="221"/>
  <c r="BD997" i="221"/>
  <c r="AY997" i="221"/>
  <c r="AX997" i="221"/>
  <c r="AW997" i="221"/>
  <c r="AV997" i="221"/>
  <c r="AU997" i="221"/>
  <c r="BD996" i="221"/>
  <c r="AY996" i="221"/>
  <c r="AX996" i="221"/>
  <c r="AW996" i="221"/>
  <c r="AV996" i="221"/>
  <c r="AU996" i="221"/>
  <c r="BD995" i="221"/>
  <c r="AY995" i="221"/>
  <c r="AX995" i="221"/>
  <c r="AW995" i="221"/>
  <c r="AV995" i="221"/>
  <c r="AU995" i="221"/>
  <c r="BD994" i="221"/>
  <c r="AY994" i="221"/>
  <c r="AX994" i="221"/>
  <c r="AW994" i="221"/>
  <c r="AV994" i="221"/>
  <c r="AU994" i="221"/>
  <c r="BD993" i="221"/>
  <c r="AY993" i="221"/>
  <c r="AX993" i="221"/>
  <c r="AW993" i="221"/>
  <c r="AV993" i="221"/>
  <c r="AU993" i="221"/>
  <c r="BD992" i="221"/>
  <c r="AY992" i="221"/>
  <c r="AX992" i="221"/>
  <c r="AW992" i="221"/>
  <c r="AV992" i="221"/>
  <c r="AU992" i="221"/>
  <c r="BD991" i="221"/>
  <c r="AY991" i="221"/>
  <c r="AX991" i="221"/>
  <c r="AW991" i="221"/>
  <c r="AV991" i="221"/>
  <c r="AU991" i="221"/>
  <c r="BD990" i="221"/>
  <c r="AY990" i="221"/>
  <c r="AX990" i="221"/>
  <c r="AW990" i="221"/>
  <c r="AV990" i="221"/>
  <c r="AU990" i="221"/>
  <c r="BD989" i="221"/>
  <c r="AY989" i="221"/>
  <c r="AX989" i="221"/>
  <c r="AW989" i="221"/>
  <c r="AV989" i="221"/>
  <c r="AU989" i="221"/>
  <c r="BD988" i="221"/>
  <c r="AY988" i="221"/>
  <c r="AX988" i="221"/>
  <c r="AW988" i="221"/>
  <c r="AV988" i="221"/>
  <c r="AU988" i="221"/>
  <c r="BD987" i="221"/>
  <c r="AY987" i="221"/>
  <c r="AX987" i="221"/>
  <c r="AW987" i="221"/>
  <c r="AV987" i="221"/>
  <c r="AU987" i="221"/>
  <c r="BD986" i="221"/>
  <c r="AY986" i="221"/>
  <c r="AX986" i="221"/>
  <c r="AW986" i="221"/>
  <c r="AV986" i="221"/>
  <c r="AU986" i="221"/>
  <c r="BD985" i="221"/>
  <c r="AY985" i="221"/>
  <c r="AX985" i="221"/>
  <c r="AW985" i="221"/>
  <c r="AV985" i="221"/>
  <c r="AU985" i="221"/>
  <c r="BD984" i="221"/>
  <c r="AY984" i="221"/>
  <c r="AX984" i="221"/>
  <c r="AW984" i="221"/>
  <c r="AV984" i="221"/>
  <c r="AU984" i="221"/>
  <c r="BD983" i="221"/>
  <c r="AY983" i="221"/>
  <c r="AX983" i="221"/>
  <c r="AW983" i="221"/>
  <c r="AV983" i="221"/>
  <c r="AU983" i="221"/>
  <c r="BD982" i="221"/>
  <c r="AY982" i="221"/>
  <c r="AX982" i="221"/>
  <c r="AW982" i="221"/>
  <c r="AV982" i="221"/>
  <c r="AU982" i="221"/>
  <c r="BD981" i="221"/>
  <c r="AY981" i="221"/>
  <c r="AX981" i="221"/>
  <c r="AW981" i="221"/>
  <c r="AV981" i="221"/>
  <c r="AU981" i="221"/>
  <c r="BD980" i="221"/>
  <c r="AY980" i="221"/>
  <c r="AX980" i="221"/>
  <c r="AW980" i="221"/>
  <c r="AV980" i="221"/>
  <c r="AU980" i="221"/>
  <c r="BD979" i="221"/>
  <c r="AY979" i="221"/>
  <c r="AX979" i="221"/>
  <c r="AW979" i="221"/>
  <c r="AV979" i="221"/>
  <c r="AU979" i="221"/>
  <c r="BD978" i="221"/>
  <c r="AY978" i="221"/>
  <c r="AX978" i="221"/>
  <c r="AW978" i="221"/>
  <c r="AV978" i="221"/>
  <c r="AU978" i="221"/>
  <c r="BD977" i="221"/>
  <c r="AY977" i="221"/>
  <c r="AX977" i="221"/>
  <c r="AW977" i="221"/>
  <c r="AV977" i="221"/>
  <c r="AU977" i="221"/>
  <c r="BD976" i="221"/>
  <c r="AY976" i="221"/>
  <c r="AX976" i="221"/>
  <c r="AW976" i="221"/>
  <c r="AV976" i="221"/>
  <c r="AU976" i="221"/>
  <c r="BD975" i="221"/>
  <c r="AY975" i="221"/>
  <c r="AX975" i="221"/>
  <c r="AW975" i="221"/>
  <c r="AV975" i="221"/>
  <c r="AU975" i="221"/>
  <c r="BD974" i="221"/>
  <c r="AY974" i="221"/>
  <c r="AX974" i="221"/>
  <c r="AW974" i="221"/>
  <c r="AV974" i="221"/>
  <c r="AU974" i="221"/>
  <c r="BD973" i="221"/>
  <c r="AY973" i="221"/>
  <c r="AX973" i="221"/>
  <c r="AW973" i="221"/>
  <c r="AV973" i="221"/>
  <c r="AU973" i="221"/>
  <c r="BD972" i="221"/>
  <c r="AY972" i="221"/>
  <c r="AX972" i="221"/>
  <c r="AW972" i="221"/>
  <c r="AV972" i="221"/>
  <c r="AU972" i="221"/>
  <c r="BD971" i="221"/>
  <c r="AY971" i="221"/>
  <c r="AX971" i="221"/>
  <c r="AW971" i="221"/>
  <c r="AV971" i="221"/>
  <c r="AU971" i="221"/>
  <c r="BD970" i="221"/>
  <c r="AY970" i="221"/>
  <c r="AX970" i="221"/>
  <c r="AW970" i="221"/>
  <c r="AV970" i="221"/>
  <c r="AU970" i="221"/>
  <c r="BD969" i="221"/>
  <c r="AY969" i="221"/>
  <c r="AX969" i="221"/>
  <c r="AW969" i="221"/>
  <c r="AV969" i="221"/>
  <c r="AU969" i="221"/>
  <c r="BD968" i="221"/>
  <c r="AY968" i="221"/>
  <c r="AX968" i="221"/>
  <c r="AW968" i="221"/>
  <c r="AV968" i="221"/>
  <c r="AU968" i="221"/>
  <c r="BD967" i="221"/>
  <c r="AY967" i="221"/>
  <c r="AX967" i="221"/>
  <c r="AW967" i="221"/>
  <c r="AV967" i="221"/>
  <c r="AU967" i="221"/>
  <c r="BD966" i="221"/>
  <c r="AY966" i="221"/>
  <c r="AX966" i="221"/>
  <c r="AW966" i="221"/>
  <c r="AV966" i="221"/>
  <c r="AU966" i="221"/>
  <c r="BD965" i="221"/>
  <c r="AY965" i="221"/>
  <c r="AX965" i="221"/>
  <c r="AW965" i="221"/>
  <c r="AV965" i="221"/>
  <c r="AU965" i="221"/>
  <c r="BD964" i="221"/>
  <c r="AY964" i="221"/>
  <c r="AX964" i="221"/>
  <c r="AW964" i="221"/>
  <c r="AV964" i="221"/>
  <c r="AU964" i="221"/>
  <c r="BD963" i="221"/>
  <c r="AY963" i="221"/>
  <c r="AX963" i="221"/>
  <c r="AW963" i="221"/>
  <c r="AV963" i="221"/>
  <c r="AU963" i="221"/>
  <c r="BD962" i="221"/>
  <c r="AY962" i="221"/>
  <c r="AX962" i="221"/>
  <c r="AW962" i="221"/>
  <c r="AV962" i="221"/>
  <c r="AU962" i="221"/>
  <c r="BD961" i="221"/>
  <c r="AY961" i="221"/>
  <c r="AX961" i="221"/>
  <c r="AW961" i="221"/>
  <c r="AV961" i="221"/>
  <c r="AU961" i="221"/>
  <c r="BD960" i="221"/>
  <c r="AY960" i="221"/>
  <c r="AX960" i="221"/>
  <c r="AW960" i="221"/>
  <c r="AV960" i="221"/>
  <c r="AU960" i="221"/>
  <c r="BD959" i="221"/>
  <c r="AY959" i="221"/>
  <c r="AX959" i="221"/>
  <c r="AW959" i="221"/>
  <c r="AV959" i="221"/>
  <c r="AU959" i="221"/>
  <c r="BD958" i="221"/>
  <c r="AY958" i="221"/>
  <c r="AX958" i="221"/>
  <c r="AW958" i="221"/>
  <c r="AV958" i="221"/>
  <c r="AU958" i="221"/>
  <c r="BD957" i="221"/>
  <c r="AY957" i="221"/>
  <c r="AX957" i="221"/>
  <c r="AW957" i="221"/>
  <c r="AV957" i="221"/>
  <c r="AU957" i="221"/>
  <c r="BD956" i="221"/>
  <c r="AY956" i="221"/>
  <c r="AX956" i="221"/>
  <c r="AW956" i="221"/>
  <c r="AV956" i="221"/>
  <c r="AU956" i="221"/>
  <c r="BD955" i="221"/>
  <c r="AY955" i="221"/>
  <c r="AX955" i="221"/>
  <c r="AW955" i="221"/>
  <c r="AV955" i="221"/>
  <c r="AU955" i="221"/>
  <c r="BD954" i="221"/>
  <c r="AY954" i="221"/>
  <c r="AX954" i="221"/>
  <c r="AW954" i="221"/>
  <c r="AV954" i="221"/>
  <c r="AU954" i="221"/>
  <c r="BD953" i="221"/>
  <c r="AY953" i="221"/>
  <c r="AX953" i="221"/>
  <c r="AW953" i="221"/>
  <c r="AV953" i="221"/>
  <c r="AU953" i="221"/>
  <c r="BD952" i="221"/>
  <c r="AY952" i="221"/>
  <c r="AX952" i="221"/>
  <c r="AW952" i="221"/>
  <c r="AV952" i="221"/>
  <c r="AU952" i="221"/>
  <c r="BD951" i="221"/>
  <c r="AY951" i="221"/>
  <c r="AX951" i="221"/>
  <c r="AW951" i="221"/>
  <c r="AV951" i="221"/>
  <c r="AU951" i="221"/>
  <c r="BD950" i="221"/>
  <c r="AY950" i="221"/>
  <c r="AX950" i="221"/>
  <c r="AW950" i="221"/>
  <c r="AV950" i="221"/>
  <c r="AU950" i="221"/>
  <c r="BD949" i="221"/>
  <c r="AY949" i="221"/>
  <c r="AX949" i="221"/>
  <c r="AW949" i="221"/>
  <c r="AV949" i="221"/>
  <c r="AU949" i="221"/>
  <c r="BD948" i="221"/>
  <c r="AY948" i="221"/>
  <c r="AX948" i="221"/>
  <c r="AW948" i="221"/>
  <c r="AV948" i="221"/>
  <c r="AU948" i="221"/>
  <c r="BD947" i="221"/>
  <c r="AY947" i="221"/>
  <c r="AX947" i="221"/>
  <c r="AW947" i="221"/>
  <c r="AV947" i="221"/>
  <c r="AU947" i="221"/>
  <c r="BD946" i="221"/>
  <c r="AY946" i="221"/>
  <c r="AX946" i="221"/>
  <c r="AW946" i="221"/>
  <c r="AV946" i="221"/>
  <c r="AU946" i="221"/>
  <c r="BD945" i="221"/>
  <c r="AY945" i="221"/>
  <c r="AX945" i="221"/>
  <c r="AW945" i="221"/>
  <c r="AV945" i="221"/>
  <c r="AU945" i="221"/>
  <c r="BD944" i="221"/>
  <c r="AY944" i="221"/>
  <c r="AX944" i="221"/>
  <c r="AW944" i="221"/>
  <c r="AV944" i="221"/>
  <c r="AU944" i="221"/>
  <c r="BD943" i="221"/>
  <c r="AY943" i="221"/>
  <c r="AX943" i="221"/>
  <c r="AW943" i="221"/>
  <c r="AV943" i="221"/>
  <c r="AU943" i="221"/>
  <c r="BD942" i="221"/>
  <c r="AY942" i="221"/>
  <c r="AX942" i="221"/>
  <c r="AW942" i="221"/>
  <c r="AV942" i="221"/>
  <c r="AU942" i="221"/>
  <c r="BD941" i="221"/>
  <c r="AY941" i="221"/>
  <c r="AX941" i="221"/>
  <c r="AW941" i="221"/>
  <c r="AV941" i="221"/>
  <c r="AU941" i="221"/>
  <c r="BD940" i="221"/>
  <c r="AY940" i="221"/>
  <c r="AX940" i="221"/>
  <c r="AW940" i="221"/>
  <c r="AV940" i="221"/>
  <c r="AU940" i="221"/>
  <c r="BD939" i="221"/>
  <c r="AY939" i="221"/>
  <c r="AX939" i="221"/>
  <c r="AW939" i="221"/>
  <c r="AV939" i="221"/>
  <c r="AU939" i="221"/>
  <c r="BD938" i="221"/>
  <c r="AY938" i="221"/>
  <c r="AX938" i="221"/>
  <c r="AW938" i="221"/>
  <c r="AV938" i="221"/>
  <c r="AU938" i="221"/>
  <c r="BD937" i="221"/>
  <c r="AY937" i="221"/>
  <c r="AX937" i="221"/>
  <c r="AW937" i="221"/>
  <c r="AV937" i="221"/>
  <c r="AU937" i="221"/>
  <c r="BD936" i="221"/>
  <c r="AY936" i="221"/>
  <c r="AX936" i="221"/>
  <c r="AW936" i="221"/>
  <c r="AV936" i="221"/>
  <c r="AU936" i="221"/>
  <c r="BD935" i="221"/>
  <c r="AY935" i="221"/>
  <c r="AX935" i="221"/>
  <c r="AW935" i="221"/>
  <c r="AV935" i="221"/>
  <c r="AU935" i="221"/>
  <c r="BD934" i="221"/>
  <c r="AY934" i="221"/>
  <c r="AX934" i="221"/>
  <c r="AW934" i="221"/>
  <c r="AV934" i="221"/>
  <c r="AU934" i="221"/>
  <c r="BD933" i="221"/>
  <c r="AY933" i="221"/>
  <c r="AX933" i="221"/>
  <c r="AW933" i="221"/>
  <c r="AV933" i="221"/>
  <c r="AU933" i="221"/>
  <c r="BD932" i="221"/>
  <c r="AY932" i="221"/>
  <c r="AX932" i="221"/>
  <c r="AW932" i="221"/>
  <c r="AV932" i="221"/>
  <c r="AU932" i="221"/>
  <c r="BD931" i="221"/>
  <c r="AY931" i="221"/>
  <c r="AX931" i="221"/>
  <c r="AW931" i="221"/>
  <c r="AV931" i="221"/>
  <c r="AU931" i="221"/>
  <c r="BD930" i="221"/>
  <c r="AY930" i="221"/>
  <c r="AX930" i="221"/>
  <c r="AW930" i="221"/>
  <c r="AV930" i="221"/>
  <c r="AU930" i="221"/>
  <c r="BD929" i="221"/>
  <c r="AY929" i="221"/>
  <c r="AX929" i="221"/>
  <c r="AW929" i="221"/>
  <c r="AV929" i="221"/>
  <c r="AU929" i="221"/>
  <c r="BD928" i="221"/>
  <c r="AY928" i="221"/>
  <c r="AX928" i="221"/>
  <c r="AW928" i="221"/>
  <c r="AV928" i="221"/>
  <c r="AU928" i="221"/>
  <c r="BD927" i="221"/>
  <c r="AY927" i="221"/>
  <c r="AX927" i="221"/>
  <c r="AW927" i="221"/>
  <c r="AV927" i="221"/>
  <c r="AU927" i="221"/>
  <c r="BD926" i="221"/>
  <c r="AY926" i="221"/>
  <c r="AX926" i="221"/>
  <c r="AW926" i="221"/>
  <c r="AV926" i="221"/>
  <c r="AU926" i="221"/>
  <c r="BD925" i="221"/>
  <c r="AY925" i="221"/>
  <c r="AX925" i="221"/>
  <c r="AW925" i="221"/>
  <c r="AV925" i="221"/>
  <c r="AU925" i="221"/>
  <c r="BD924" i="221"/>
  <c r="AY924" i="221"/>
  <c r="AX924" i="221"/>
  <c r="AW924" i="221"/>
  <c r="AV924" i="221"/>
  <c r="AU924" i="221"/>
  <c r="BD923" i="221"/>
  <c r="AY923" i="221"/>
  <c r="AX923" i="221"/>
  <c r="AW923" i="221"/>
  <c r="AV923" i="221"/>
  <c r="AU923" i="221"/>
  <c r="BD922" i="221"/>
  <c r="AY922" i="221"/>
  <c r="AX922" i="221"/>
  <c r="AW922" i="221"/>
  <c r="AV922" i="221"/>
  <c r="AU922" i="221"/>
  <c r="BD921" i="221"/>
  <c r="AY921" i="221"/>
  <c r="AX921" i="221"/>
  <c r="AW921" i="221"/>
  <c r="AV921" i="221"/>
  <c r="AU921" i="221"/>
  <c r="BD920" i="221"/>
  <c r="AY920" i="221"/>
  <c r="AX920" i="221"/>
  <c r="AW920" i="221"/>
  <c r="AV920" i="221"/>
  <c r="AU920" i="221"/>
  <c r="BD919" i="221"/>
  <c r="AY919" i="221"/>
  <c r="AX919" i="221"/>
  <c r="AW919" i="221"/>
  <c r="AV919" i="221"/>
  <c r="AU919" i="221"/>
  <c r="BD918" i="221"/>
  <c r="AY918" i="221"/>
  <c r="AX918" i="221"/>
  <c r="AW918" i="221"/>
  <c r="AV918" i="221"/>
  <c r="AU918" i="221"/>
  <c r="BD917" i="221"/>
  <c r="AY917" i="221"/>
  <c r="AX917" i="221"/>
  <c r="AW917" i="221"/>
  <c r="AV917" i="221"/>
  <c r="AU917" i="221"/>
  <c r="BD916" i="221"/>
  <c r="AY916" i="221"/>
  <c r="AX916" i="221"/>
  <c r="AW916" i="221"/>
  <c r="AV916" i="221"/>
  <c r="AU916" i="221"/>
  <c r="BD915" i="221"/>
  <c r="AY915" i="221"/>
  <c r="AX915" i="221"/>
  <c r="AW915" i="221"/>
  <c r="AV915" i="221"/>
  <c r="AU915" i="221"/>
  <c r="BD914" i="221"/>
  <c r="AY914" i="221"/>
  <c r="AX914" i="221"/>
  <c r="AW914" i="221"/>
  <c r="AV914" i="221"/>
  <c r="AU914" i="221"/>
  <c r="BD913" i="221"/>
  <c r="AY913" i="221"/>
  <c r="AX913" i="221"/>
  <c r="AW913" i="221"/>
  <c r="AV913" i="221"/>
  <c r="AU913" i="221"/>
  <c r="BD912" i="221"/>
  <c r="AY912" i="221"/>
  <c r="AX912" i="221"/>
  <c r="AW912" i="221"/>
  <c r="AV912" i="221"/>
  <c r="AU912" i="221"/>
  <c r="BD911" i="221"/>
  <c r="AY911" i="221"/>
  <c r="AX911" i="221"/>
  <c r="AW911" i="221"/>
  <c r="AV911" i="221"/>
  <c r="AU911" i="221"/>
  <c r="BD910" i="221"/>
  <c r="AY910" i="221"/>
  <c r="AX910" i="221"/>
  <c r="AW910" i="221"/>
  <c r="AV910" i="221"/>
  <c r="AU910" i="221"/>
  <c r="BD909" i="221"/>
  <c r="AY909" i="221"/>
  <c r="AX909" i="221"/>
  <c r="AW909" i="221"/>
  <c r="AV909" i="221"/>
  <c r="AU909" i="221"/>
  <c r="BD908" i="221"/>
  <c r="AY908" i="221"/>
  <c r="AX908" i="221"/>
  <c r="AW908" i="221"/>
  <c r="AV908" i="221"/>
  <c r="AU908" i="221"/>
  <c r="BD907" i="221"/>
  <c r="AY907" i="221"/>
  <c r="AX907" i="221"/>
  <c r="AW907" i="221"/>
  <c r="AV907" i="221"/>
  <c r="AU907" i="221"/>
  <c r="BD906" i="221"/>
  <c r="AY906" i="221"/>
  <c r="AX906" i="221"/>
  <c r="AW906" i="221"/>
  <c r="AV906" i="221"/>
  <c r="AU906" i="221"/>
  <c r="BD905" i="221"/>
  <c r="AY905" i="221"/>
  <c r="AX905" i="221"/>
  <c r="AW905" i="221"/>
  <c r="AV905" i="221"/>
  <c r="AU905" i="221"/>
  <c r="BD904" i="221"/>
  <c r="AY904" i="221"/>
  <c r="AX904" i="221"/>
  <c r="AW904" i="221"/>
  <c r="AV904" i="221"/>
  <c r="AU904" i="221"/>
  <c r="BD903" i="221"/>
  <c r="AY903" i="221"/>
  <c r="AX903" i="221"/>
  <c r="AW903" i="221"/>
  <c r="AV903" i="221"/>
  <c r="AU903" i="221"/>
  <c r="BD902" i="221"/>
  <c r="AY902" i="221"/>
  <c r="AX902" i="221"/>
  <c r="AW902" i="221"/>
  <c r="AV902" i="221"/>
  <c r="AU902" i="221"/>
  <c r="BD901" i="221"/>
  <c r="AY901" i="221"/>
  <c r="AX901" i="221"/>
  <c r="AW901" i="221"/>
  <c r="AV901" i="221"/>
  <c r="AU901" i="221"/>
  <c r="BD900" i="221"/>
  <c r="AY900" i="221"/>
  <c r="AX900" i="221"/>
  <c r="AW900" i="221"/>
  <c r="AV900" i="221"/>
  <c r="AU900" i="221"/>
  <c r="BD899" i="221"/>
  <c r="AY899" i="221"/>
  <c r="AX899" i="221"/>
  <c r="AW899" i="221"/>
  <c r="AV899" i="221"/>
  <c r="AU899" i="221"/>
  <c r="BD898" i="221"/>
  <c r="AY898" i="221"/>
  <c r="AX898" i="221"/>
  <c r="AW898" i="221"/>
  <c r="AV898" i="221"/>
  <c r="AU898" i="221"/>
  <c r="BD897" i="221"/>
  <c r="AY897" i="221"/>
  <c r="AX897" i="221"/>
  <c r="AW897" i="221"/>
  <c r="AV897" i="221"/>
  <c r="AU897" i="221"/>
  <c r="BD896" i="221"/>
  <c r="AY896" i="221"/>
  <c r="AX896" i="221"/>
  <c r="AW896" i="221"/>
  <c r="AV896" i="221"/>
  <c r="AU896" i="221"/>
  <c r="BD895" i="221"/>
  <c r="AY895" i="221"/>
  <c r="AX895" i="221"/>
  <c r="AW895" i="221"/>
  <c r="AV895" i="221"/>
  <c r="AU895" i="221"/>
  <c r="BD894" i="221"/>
  <c r="AY894" i="221"/>
  <c r="AX894" i="221"/>
  <c r="AW894" i="221"/>
  <c r="AV894" i="221"/>
  <c r="AU894" i="221"/>
  <c r="BD893" i="221"/>
  <c r="AY893" i="221"/>
  <c r="AX893" i="221"/>
  <c r="AW893" i="221"/>
  <c r="AV893" i="221"/>
  <c r="AU893" i="221"/>
  <c r="BD892" i="221"/>
  <c r="AY892" i="221"/>
  <c r="AX892" i="221"/>
  <c r="AW892" i="221"/>
  <c r="AV892" i="221"/>
  <c r="AU892" i="221"/>
  <c r="BD891" i="221"/>
  <c r="AY891" i="221"/>
  <c r="AX891" i="221"/>
  <c r="AW891" i="221"/>
  <c r="AV891" i="221"/>
  <c r="AU891" i="221"/>
  <c r="BD890" i="221"/>
  <c r="AY890" i="221"/>
  <c r="AX890" i="221"/>
  <c r="AW890" i="221"/>
  <c r="AV890" i="221"/>
  <c r="AU890" i="221"/>
  <c r="BD889" i="221"/>
  <c r="AY889" i="221"/>
  <c r="AX889" i="221"/>
  <c r="AW889" i="221"/>
  <c r="AV889" i="221"/>
  <c r="AU889" i="221"/>
  <c r="BD888" i="221"/>
  <c r="AY888" i="221"/>
  <c r="AX888" i="221"/>
  <c r="AW888" i="221"/>
  <c r="AV888" i="221"/>
  <c r="AU888" i="221"/>
  <c r="BD887" i="221"/>
  <c r="AY887" i="221"/>
  <c r="AX887" i="221"/>
  <c r="AW887" i="221"/>
  <c r="AV887" i="221"/>
  <c r="AU887" i="221"/>
  <c r="BD886" i="221"/>
  <c r="AY886" i="221"/>
  <c r="AX886" i="221"/>
  <c r="AW886" i="221"/>
  <c r="AV886" i="221"/>
  <c r="AU886" i="221"/>
  <c r="BD885" i="221"/>
  <c r="AY885" i="221"/>
  <c r="AX885" i="221"/>
  <c r="AW885" i="221"/>
  <c r="AV885" i="221"/>
  <c r="AU885" i="221"/>
  <c r="BD884" i="221"/>
  <c r="AY884" i="221"/>
  <c r="AX884" i="221"/>
  <c r="AW884" i="221"/>
  <c r="AV884" i="221"/>
  <c r="AU884" i="221"/>
  <c r="BD883" i="221"/>
  <c r="AY883" i="221"/>
  <c r="AX883" i="221"/>
  <c r="AW883" i="221"/>
  <c r="AV883" i="221"/>
  <c r="AU883" i="221"/>
  <c r="BD882" i="221"/>
  <c r="AY882" i="221"/>
  <c r="AX882" i="221"/>
  <c r="AW882" i="221"/>
  <c r="AV882" i="221"/>
  <c r="AU882" i="221"/>
  <c r="BD881" i="221"/>
  <c r="AY881" i="221"/>
  <c r="AX881" i="221"/>
  <c r="AW881" i="221"/>
  <c r="AV881" i="221"/>
  <c r="AU881" i="221"/>
  <c r="BD880" i="221"/>
  <c r="AY880" i="221"/>
  <c r="AX880" i="221"/>
  <c r="AW880" i="221"/>
  <c r="AV880" i="221"/>
  <c r="AU880" i="221"/>
  <c r="BD879" i="221"/>
  <c r="AY879" i="221"/>
  <c r="AX879" i="221"/>
  <c r="AW879" i="221"/>
  <c r="AV879" i="221"/>
  <c r="AU879" i="221"/>
  <c r="BD878" i="221"/>
  <c r="AY878" i="221"/>
  <c r="AX878" i="221"/>
  <c r="AW878" i="221"/>
  <c r="AV878" i="221"/>
  <c r="AU878" i="221"/>
  <c r="BD877" i="221"/>
  <c r="AY877" i="221"/>
  <c r="AX877" i="221"/>
  <c r="AW877" i="221"/>
  <c r="AV877" i="221"/>
  <c r="AU877" i="221"/>
  <c r="BD876" i="221"/>
  <c r="AY876" i="221"/>
  <c r="AX876" i="221"/>
  <c r="AW876" i="221"/>
  <c r="AV876" i="221"/>
  <c r="AU876" i="221"/>
  <c r="BD875" i="221"/>
  <c r="AY875" i="221"/>
  <c r="AX875" i="221"/>
  <c r="AW875" i="221"/>
  <c r="AV875" i="221"/>
  <c r="AU875" i="221"/>
  <c r="BD874" i="221"/>
  <c r="AY874" i="221"/>
  <c r="AX874" i="221"/>
  <c r="AW874" i="221"/>
  <c r="AV874" i="221"/>
  <c r="AU874" i="221"/>
  <c r="BD873" i="221"/>
  <c r="AY873" i="221"/>
  <c r="AX873" i="221"/>
  <c r="AW873" i="221"/>
  <c r="AV873" i="221"/>
  <c r="AU873" i="221"/>
  <c r="BD872" i="221"/>
  <c r="AY872" i="221"/>
  <c r="AX872" i="221"/>
  <c r="AW872" i="221"/>
  <c r="AV872" i="221"/>
  <c r="AU872" i="221"/>
  <c r="BD871" i="221"/>
  <c r="AY871" i="221"/>
  <c r="AX871" i="221"/>
  <c r="AW871" i="221"/>
  <c r="AV871" i="221"/>
  <c r="AU871" i="221"/>
  <c r="BD870" i="221"/>
  <c r="AY870" i="221"/>
  <c r="AX870" i="221"/>
  <c r="AW870" i="221"/>
  <c r="AV870" i="221"/>
  <c r="AU870" i="221"/>
  <c r="BD869" i="221"/>
  <c r="AY869" i="221"/>
  <c r="AX869" i="221"/>
  <c r="AW869" i="221"/>
  <c r="AV869" i="221"/>
  <c r="AU869" i="221"/>
  <c r="BD868" i="221"/>
  <c r="AY868" i="221"/>
  <c r="AX868" i="221"/>
  <c r="AW868" i="221"/>
  <c r="AV868" i="221"/>
  <c r="AU868" i="221"/>
  <c r="BD867" i="221"/>
  <c r="AY867" i="221"/>
  <c r="AX867" i="221"/>
  <c r="AW867" i="221"/>
  <c r="AV867" i="221"/>
  <c r="AU867" i="221"/>
  <c r="BD866" i="221"/>
  <c r="AY866" i="221"/>
  <c r="AX866" i="221"/>
  <c r="AW866" i="221"/>
  <c r="AV866" i="221"/>
  <c r="AU866" i="221"/>
  <c r="BD865" i="221"/>
  <c r="AY865" i="221"/>
  <c r="AX865" i="221"/>
  <c r="AW865" i="221"/>
  <c r="AV865" i="221"/>
  <c r="AU865" i="221"/>
  <c r="BD864" i="221"/>
  <c r="AY864" i="221"/>
  <c r="AX864" i="221"/>
  <c r="AW864" i="221"/>
  <c r="AV864" i="221"/>
  <c r="AU864" i="221"/>
  <c r="BD863" i="221"/>
  <c r="AY863" i="221"/>
  <c r="AX863" i="221"/>
  <c r="AW863" i="221"/>
  <c r="AV863" i="221"/>
  <c r="AU863" i="221"/>
  <c r="BD862" i="221"/>
  <c r="AY862" i="221"/>
  <c r="AX862" i="221"/>
  <c r="AW862" i="221"/>
  <c r="AV862" i="221"/>
  <c r="AU862" i="221"/>
  <c r="BD861" i="221"/>
  <c r="AY861" i="221"/>
  <c r="AX861" i="221"/>
  <c r="AW861" i="221"/>
  <c r="AV861" i="221"/>
  <c r="AU861" i="221"/>
  <c r="BD860" i="221"/>
  <c r="AY860" i="221"/>
  <c r="AX860" i="221"/>
  <c r="AW860" i="221"/>
  <c r="AV860" i="221"/>
  <c r="AU860" i="221"/>
  <c r="BD859" i="221"/>
  <c r="AY859" i="221"/>
  <c r="AX859" i="221"/>
  <c r="AW859" i="221"/>
  <c r="AV859" i="221"/>
  <c r="AU859" i="221"/>
  <c r="BD858" i="221"/>
  <c r="AY858" i="221"/>
  <c r="AX858" i="221"/>
  <c r="AW858" i="221"/>
  <c r="AV858" i="221"/>
  <c r="AU858" i="221"/>
  <c r="BD857" i="221"/>
  <c r="AY857" i="221"/>
  <c r="AX857" i="221"/>
  <c r="AW857" i="221"/>
  <c r="AV857" i="221"/>
  <c r="AU857" i="221"/>
  <c r="BD856" i="221"/>
  <c r="AY856" i="221"/>
  <c r="AX856" i="221"/>
  <c r="AW856" i="221"/>
  <c r="AV856" i="221"/>
  <c r="AU856" i="221"/>
  <c r="BD855" i="221"/>
  <c r="AY855" i="221"/>
  <c r="AX855" i="221"/>
  <c r="AW855" i="221"/>
  <c r="AV855" i="221"/>
  <c r="AU855" i="221"/>
  <c r="BD854" i="221"/>
  <c r="AY854" i="221"/>
  <c r="AX854" i="221"/>
  <c r="AW854" i="221"/>
  <c r="AV854" i="221"/>
  <c r="AU854" i="221"/>
  <c r="BD853" i="221"/>
  <c r="AY853" i="221"/>
  <c r="AX853" i="221"/>
  <c r="AW853" i="221"/>
  <c r="AV853" i="221"/>
  <c r="AU853" i="221"/>
  <c r="BD852" i="221"/>
  <c r="AY852" i="221"/>
  <c r="AX852" i="221"/>
  <c r="AW852" i="221"/>
  <c r="AV852" i="221"/>
  <c r="AU852" i="221"/>
  <c r="BD851" i="221"/>
  <c r="AY851" i="221"/>
  <c r="AX851" i="221"/>
  <c r="AW851" i="221"/>
  <c r="AV851" i="221"/>
  <c r="AU851" i="221"/>
  <c r="BD850" i="221"/>
  <c r="AY850" i="221"/>
  <c r="AX850" i="221"/>
  <c r="AW850" i="221"/>
  <c r="AV850" i="221"/>
  <c r="AU850" i="221"/>
  <c r="BD849" i="221"/>
  <c r="AY849" i="221"/>
  <c r="AX849" i="221"/>
  <c r="AW849" i="221"/>
  <c r="AV849" i="221"/>
  <c r="AU849" i="221"/>
  <c r="BD848" i="221"/>
  <c r="AY848" i="221"/>
  <c r="AX848" i="221"/>
  <c r="AW848" i="221"/>
  <c r="AV848" i="221"/>
  <c r="AU848" i="221"/>
  <c r="BD847" i="221"/>
  <c r="AY847" i="221"/>
  <c r="AX847" i="221"/>
  <c r="AW847" i="221"/>
  <c r="AV847" i="221"/>
  <c r="AU847" i="221"/>
  <c r="BD846" i="221"/>
  <c r="AY846" i="221"/>
  <c r="AX846" i="221"/>
  <c r="AW846" i="221"/>
  <c r="AV846" i="221"/>
  <c r="AU846" i="221"/>
  <c r="BD845" i="221"/>
  <c r="AY845" i="221"/>
  <c r="AX845" i="221"/>
  <c r="AW845" i="221"/>
  <c r="AV845" i="221"/>
  <c r="AU845" i="221"/>
  <c r="BD844" i="221"/>
  <c r="AY844" i="221"/>
  <c r="AX844" i="221"/>
  <c r="AW844" i="221"/>
  <c r="AV844" i="221"/>
  <c r="AU844" i="221"/>
  <c r="BD843" i="221"/>
  <c r="AY843" i="221"/>
  <c r="AX843" i="221"/>
  <c r="AW843" i="221"/>
  <c r="AV843" i="221"/>
  <c r="AU843" i="221"/>
  <c r="BD842" i="221"/>
  <c r="AY842" i="221"/>
  <c r="AX842" i="221"/>
  <c r="AW842" i="221"/>
  <c r="AV842" i="221"/>
  <c r="AU842" i="221"/>
  <c r="BD841" i="221"/>
  <c r="AY841" i="221"/>
  <c r="AX841" i="221"/>
  <c r="AW841" i="221"/>
  <c r="AV841" i="221"/>
  <c r="AU841" i="221"/>
  <c r="BD840" i="221"/>
  <c r="AY840" i="221"/>
  <c r="AX840" i="221"/>
  <c r="AW840" i="221"/>
  <c r="AV840" i="221"/>
  <c r="AU840" i="221"/>
  <c r="BD839" i="221"/>
  <c r="AY839" i="221"/>
  <c r="AX839" i="221"/>
  <c r="AW839" i="221"/>
  <c r="AV839" i="221"/>
  <c r="AU839" i="221"/>
  <c r="BD838" i="221"/>
  <c r="AY838" i="221"/>
  <c r="AX838" i="221"/>
  <c r="AW838" i="221"/>
  <c r="AV838" i="221"/>
  <c r="AU838" i="221"/>
  <c r="BD837" i="221"/>
  <c r="AY837" i="221"/>
  <c r="AX837" i="221"/>
  <c r="AW837" i="221"/>
  <c r="AV837" i="221"/>
  <c r="AU837" i="221"/>
  <c r="BD836" i="221"/>
  <c r="AY836" i="221"/>
  <c r="AX836" i="221"/>
  <c r="AW836" i="221"/>
  <c r="AV836" i="221"/>
  <c r="AU836" i="221"/>
  <c r="BD835" i="221"/>
  <c r="AY835" i="221"/>
  <c r="AX835" i="221"/>
  <c r="AW835" i="221"/>
  <c r="AV835" i="221"/>
  <c r="AU835" i="221"/>
  <c r="BD834" i="221"/>
  <c r="AY834" i="221"/>
  <c r="AX834" i="221"/>
  <c r="AW834" i="221"/>
  <c r="AV834" i="221"/>
  <c r="AU834" i="221"/>
  <c r="BD833" i="221"/>
  <c r="AY833" i="221"/>
  <c r="AX833" i="221"/>
  <c r="AW833" i="221"/>
  <c r="AV833" i="221"/>
  <c r="AU833" i="221"/>
  <c r="BD832" i="221"/>
  <c r="AY832" i="221"/>
  <c r="AX832" i="221"/>
  <c r="AW832" i="221"/>
  <c r="AV832" i="221"/>
  <c r="AU832" i="221"/>
  <c r="BD831" i="221"/>
  <c r="AY831" i="221"/>
  <c r="AX831" i="221"/>
  <c r="AW831" i="221"/>
  <c r="AV831" i="221"/>
  <c r="AU831" i="221"/>
  <c r="BD830" i="221"/>
  <c r="AY830" i="221"/>
  <c r="AX830" i="221"/>
  <c r="AW830" i="221"/>
  <c r="AV830" i="221"/>
  <c r="AU830" i="221"/>
  <c r="BD829" i="221"/>
  <c r="AY829" i="221"/>
  <c r="AX829" i="221"/>
  <c r="AW829" i="221"/>
  <c r="AV829" i="221"/>
  <c r="AU829" i="221"/>
  <c r="BD828" i="221"/>
  <c r="AY828" i="221"/>
  <c r="AX828" i="221"/>
  <c r="AW828" i="221"/>
  <c r="AV828" i="221"/>
  <c r="AU828" i="221"/>
  <c r="BD827" i="221"/>
  <c r="AY827" i="221"/>
  <c r="AX827" i="221"/>
  <c r="AW827" i="221"/>
  <c r="AV827" i="221"/>
  <c r="AU827" i="221"/>
  <c r="BD826" i="221"/>
  <c r="AY826" i="221"/>
  <c r="AX826" i="221"/>
  <c r="AW826" i="221"/>
  <c r="AV826" i="221"/>
  <c r="AU826" i="221"/>
  <c r="BD825" i="221"/>
  <c r="AY825" i="221"/>
  <c r="AX825" i="221"/>
  <c r="AW825" i="221"/>
  <c r="AV825" i="221"/>
  <c r="AU825" i="221"/>
  <c r="BD824" i="221"/>
  <c r="AY824" i="221"/>
  <c r="AX824" i="221"/>
  <c r="AW824" i="221"/>
  <c r="AV824" i="221"/>
  <c r="AU824" i="221"/>
  <c r="BD823" i="221"/>
  <c r="AY823" i="221"/>
  <c r="AX823" i="221"/>
  <c r="AW823" i="221"/>
  <c r="AV823" i="221"/>
  <c r="AU823" i="221"/>
  <c r="BD822" i="221"/>
  <c r="AY822" i="221"/>
  <c r="AX822" i="221"/>
  <c r="AW822" i="221"/>
  <c r="AV822" i="221"/>
  <c r="AU822" i="221"/>
  <c r="BD821" i="221"/>
  <c r="AY821" i="221"/>
  <c r="AX821" i="221"/>
  <c r="AW821" i="221"/>
  <c r="AV821" i="221"/>
  <c r="AU821" i="221"/>
  <c r="BD820" i="221"/>
  <c r="AY820" i="221"/>
  <c r="AX820" i="221"/>
  <c r="AW820" i="221"/>
  <c r="AV820" i="221"/>
  <c r="AU820" i="221"/>
  <c r="BD819" i="221"/>
  <c r="AY819" i="221"/>
  <c r="AX819" i="221"/>
  <c r="AW819" i="221"/>
  <c r="AV819" i="221"/>
  <c r="AU819" i="221"/>
  <c r="BD818" i="221"/>
  <c r="AY818" i="221"/>
  <c r="AX818" i="221"/>
  <c r="AW818" i="221"/>
  <c r="AV818" i="221"/>
  <c r="AU818" i="221"/>
  <c r="BD817" i="221"/>
  <c r="AY817" i="221"/>
  <c r="AX817" i="221"/>
  <c r="AW817" i="221"/>
  <c r="AV817" i="221"/>
  <c r="AU817" i="221"/>
  <c r="BD816" i="221"/>
  <c r="AY816" i="221"/>
  <c r="AX816" i="221"/>
  <c r="AW816" i="221"/>
  <c r="AV816" i="221"/>
  <c r="AU816" i="221"/>
  <c r="BD815" i="221"/>
  <c r="AY815" i="221"/>
  <c r="AX815" i="221"/>
  <c r="AW815" i="221"/>
  <c r="AV815" i="221"/>
  <c r="AU815" i="221"/>
  <c r="BD814" i="221"/>
  <c r="AY814" i="221"/>
  <c r="AX814" i="221"/>
  <c r="AW814" i="221"/>
  <c r="AV814" i="221"/>
  <c r="AU814" i="221"/>
  <c r="BD813" i="221"/>
  <c r="AY813" i="221"/>
  <c r="AX813" i="221"/>
  <c r="AW813" i="221"/>
  <c r="AV813" i="221"/>
  <c r="AU813" i="221"/>
  <c r="BD812" i="221"/>
  <c r="AY812" i="221"/>
  <c r="AX812" i="221"/>
  <c r="AW812" i="221"/>
  <c r="AV812" i="221"/>
  <c r="AU812" i="221"/>
  <c r="BD811" i="221"/>
  <c r="AY811" i="221"/>
  <c r="AX811" i="221"/>
  <c r="AW811" i="221"/>
  <c r="AV811" i="221"/>
  <c r="AU811" i="221"/>
  <c r="BD810" i="221"/>
  <c r="AY810" i="221"/>
  <c r="AX810" i="221"/>
  <c r="AW810" i="221"/>
  <c r="AV810" i="221"/>
  <c r="AU810" i="221"/>
  <c r="BD809" i="221"/>
  <c r="AY809" i="221"/>
  <c r="AX809" i="221"/>
  <c r="AW809" i="221"/>
  <c r="AV809" i="221"/>
  <c r="AU809" i="221"/>
  <c r="BD808" i="221"/>
  <c r="AY808" i="221"/>
  <c r="AX808" i="221"/>
  <c r="AW808" i="221"/>
  <c r="AV808" i="221"/>
  <c r="AU808" i="221"/>
  <c r="BD807" i="221"/>
  <c r="AY807" i="221"/>
  <c r="AX807" i="221"/>
  <c r="AW807" i="221"/>
  <c r="AV807" i="221"/>
  <c r="AU807" i="221"/>
  <c r="BD806" i="221"/>
  <c r="AY806" i="221"/>
  <c r="AX806" i="221"/>
  <c r="AW806" i="221"/>
  <c r="AV806" i="221"/>
  <c r="AU806" i="221"/>
  <c r="BD805" i="221"/>
  <c r="AY805" i="221"/>
  <c r="AX805" i="221"/>
  <c r="AW805" i="221"/>
  <c r="AV805" i="221"/>
  <c r="AU805" i="221"/>
  <c r="BD804" i="221"/>
  <c r="AY804" i="221"/>
  <c r="AX804" i="221"/>
  <c r="AW804" i="221"/>
  <c r="AV804" i="221"/>
  <c r="AU804" i="221"/>
  <c r="BD803" i="221"/>
  <c r="AY803" i="221"/>
  <c r="AX803" i="221"/>
  <c r="AW803" i="221"/>
  <c r="AV803" i="221"/>
  <c r="AU803" i="221"/>
  <c r="BD802" i="221"/>
  <c r="AY802" i="221"/>
  <c r="AX802" i="221"/>
  <c r="AW802" i="221"/>
  <c r="AV802" i="221"/>
  <c r="AU802" i="221"/>
  <c r="BD801" i="221"/>
  <c r="AY801" i="221"/>
  <c r="AX801" i="221"/>
  <c r="AW801" i="221"/>
  <c r="AV801" i="221"/>
  <c r="AU801" i="221"/>
  <c r="BD800" i="221"/>
  <c r="AY800" i="221"/>
  <c r="AX800" i="221"/>
  <c r="AW800" i="221"/>
  <c r="AV800" i="221"/>
  <c r="AU800" i="221"/>
  <c r="BD799" i="221"/>
  <c r="AY799" i="221"/>
  <c r="AX799" i="221"/>
  <c r="AW799" i="221"/>
  <c r="AV799" i="221"/>
  <c r="AU799" i="221"/>
  <c r="BD798" i="221"/>
  <c r="AY798" i="221"/>
  <c r="AX798" i="221"/>
  <c r="AW798" i="221"/>
  <c r="AV798" i="221"/>
  <c r="AU798" i="221"/>
  <c r="BD797" i="221"/>
  <c r="AY797" i="221"/>
  <c r="AX797" i="221"/>
  <c r="AW797" i="221"/>
  <c r="AV797" i="221"/>
  <c r="AU797" i="221"/>
  <c r="BD796" i="221"/>
  <c r="AY796" i="221"/>
  <c r="AX796" i="221"/>
  <c r="AW796" i="221"/>
  <c r="AV796" i="221"/>
  <c r="AU796" i="221"/>
  <c r="BD795" i="221"/>
  <c r="AY795" i="221"/>
  <c r="AX795" i="221"/>
  <c r="AW795" i="221"/>
  <c r="AV795" i="221"/>
  <c r="AU795" i="221"/>
  <c r="BD794" i="221"/>
  <c r="AY794" i="221"/>
  <c r="AX794" i="221"/>
  <c r="AW794" i="221"/>
  <c r="AV794" i="221"/>
  <c r="AU794" i="221"/>
  <c r="BD793" i="221"/>
  <c r="AY793" i="221"/>
  <c r="AX793" i="221"/>
  <c r="AW793" i="221"/>
  <c r="AV793" i="221"/>
  <c r="AU793" i="221"/>
  <c r="BD792" i="221"/>
  <c r="AY792" i="221"/>
  <c r="AX792" i="221"/>
  <c r="AW792" i="221"/>
  <c r="AV792" i="221"/>
  <c r="AU792" i="221"/>
  <c r="BD791" i="221"/>
  <c r="AY791" i="221"/>
  <c r="AX791" i="221"/>
  <c r="AW791" i="221"/>
  <c r="AV791" i="221"/>
  <c r="AU791" i="221"/>
  <c r="BD790" i="221"/>
  <c r="AY790" i="221"/>
  <c r="AX790" i="221"/>
  <c r="AW790" i="221"/>
  <c r="AV790" i="221"/>
  <c r="AU790" i="221"/>
  <c r="BD789" i="221"/>
  <c r="AY789" i="221"/>
  <c r="AX789" i="221"/>
  <c r="AW789" i="221"/>
  <c r="AV789" i="221"/>
  <c r="AU789" i="221"/>
  <c r="BD788" i="221"/>
  <c r="AY788" i="221"/>
  <c r="AX788" i="221"/>
  <c r="AW788" i="221"/>
  <c r="AV788" i="221"/>
  <c r="AU788" i="221"/>
  <c r="BD787" i="221"/>
  <c r="AY787" i="221"/>
  <c r="AX787" i="221"/>
  <c r="AW787" i="221"/>
  <c r="AV787" i="221"/>
  <c r="AU787" i="221"/>
  <c r="BD786" i="221"/>
  <c r="AY786" i="221"/>
  <c r="AX786" i="221"/>
  <c r="AW786" i="221"/>
  <c r="AV786" i="221"/>
  <c r="AU786" i="221"/>
  <c r="BD785" i="221"/>
  <c r="AY785" i="221"/>
  <c r="AX785" i="221"/>
  <c r="AW785" i="221"/>
  <c r="AV785" i="221"/>
  <c r="AU785" i="221"/>
  <c r="BD784" i="221"/>
  <c r="AY784" i="221"/>
  <c r="AX784" i="221"/>
  <c r="AW784" i="221"/>
  <c r="AV784" i="221"/>
  <c r="AU784" i="221"/>
  <c r="BD783" i="221"/>
  <c r="AY783" i="221"/>
  <c r="AX783" i="221"/>
  <c r="AW783" i="221"/>
  <c r="AV783" i="221"/>
  <c r="AU783" i="221"/>
  <c r="BD782" i="221"/>
  <c r="AY782" i="221"/>
  <c r="AX782" i="221"/>
  <c r="AW782" i="221"/>
  <c r="AV782" i="221"/>
  <c r="AU782" i="221"/>
  <c r="BD781" i="221"/>
  <c r="AY781" i="221"/>
  <c r="AX781" i="221"/>
  <c r="AW781" i="221"/>
  <c r="AV781" i="221"/>
  <c r="AU781" i="221"/>
  <c r="BD780" i="221"/>
  <c r="AY780" i="221"/>
  <c r="AX780" i="221"/>
  <c r="AW780" i="221"/>
  <c r="AV780" i="221"/>
  <c r="AU780" i="221"/>
  <c r="BD779" i="221"/>
  <c r="AY779" i="221"/>
  <c r="AX779" i="221"/>
  <c r="AW779" i="221"/>
  <c r="AV779" i="221"/>
  <c r="AU779" i="221"/>
  <c r="BD778" i="221"/>
  <c r="AY778" i="221"/>
  <c r="AX778" i="221"/>
  <c r="AW778" i="221"/>
  <c r="AV778" i="221"/>
  <c r="AU778" i="221"/>
  <c r="BD777" i="221"/>
  <c r="AY777" i="221"/>
  <c r="AX777" i="221"/>
  <c r="AW777" i="221"/>
  <c r="AV777" i="221"/>
  <c r="AU777" i="221"/>
  <c r="BD776" i="221"/>
  <c r="AY776" i="221"/>
  <c r="AX776" i="221"/>
  <c r="AW776" i="221"/>
  <c r="AV776" i="221"/>
  <c r="AU776" i="221"/>
  <c r="BD775" i="221"/>
  <c r="AY775" i="221"/>
  <c r="AX775" i="221"/>
  <c r="AW775" i="221"/>
  <c r="AV775" i="221"/>
  <c r="AU775" i="221"/>
  <c r="BD774" i="221"/>
  <c r="AY774" i="221"/>
  <c r="AX774" i="221"/>
  <c r="AW774" i="221"/>
  <c r="AV774" i="221"/>
  <c r="AU774" i="221"/>
  <c r="BD773" i="221"/>
  <c r="AY773" i="221"/>
  <c r="AX773" i="221"/>
  <c r="AW773" i="221"/>
  <c r="AV773" i="221"/>
  <c r="AU773" i="221"/>
  <c r="BD772" i="221"/>
  <c r="AY772" i="221"/>
  <c r="AX772" i="221"/>
  <c r="AW772" i="221"/>
  <c r="AV772" i="221"/>
  <c r="AU772" i="221"/>
  <c r="BD771" i="221"/>
  <c r="AY771" i="221"/>
  <c r="AX771" i="221"/>
  <c r="AW771" i="221"/>
  <c r="AV771" i="221"/>
  <c r="AU771" i="221"/>
  <c r="BD770" i="221"/>
  <c r="AY770" i="221"/>
  <c r="AX770" i="221"/>
  <c r="AW770" i="221"/>
  <c r="AV770" i="221"/>
  <c r="AU770" i="221"/>
  <c r="BD769" i="221"/>
  <c r="AY769" i="221"/>
  <c r="AX769" i="221"/>
  <c r="AW769" i="221"/>
  <c r="AV769" i="221"/>
  <c r="AU769" i="221"/>
  <c r="BD768" i="221"/>
  <c r="AY768" i="221"/>
  <c r="AX768" i="221"/>
  <c r="AW768" i="221"/>
  <c r="AV768" i="221"/>
  <c r="AU768" i="221"/>
  <c r="BD767" i="221"/>
  <c r="AY767" i="221"/>
  <c r="AX767" i="221"/>
  <c r="AW767" i="221"/>
  <c r="AV767" i="221"/>
  <c r="AU767" i="221"/>
  <c r="BD766" i="221"/>
  <c r="AY766" i="221"/>
  <c r="AX766" i="221"/>
  <c r="AW766" i="221"/>
  <c r="AV766" i="221"/>
  <c r="AU766" i="221"/>
  <c r="BD765" i="221"/>
  <c r="AY765" i="221"/>
  <c r="AX765" i="221"/>
  <c r="AW765" i="221"/>
  <c r="AV765" i="221"/>
  <c r="AU765" i="221"/>
  <c r="BD764" i="221"/>
  <c r="AY764" i="221"/>
  <c r="AX764" i="221"/>
  <c r="AW764" i="221"/>
  <c r="AV764" i="221"/>
  <c r="AU764" i="221"/>
  <c r="BD763" i="221"/>
  <c r="AY763" i="221"/>
  <c r="AX763" i="221"/>
  <c r="AW763" i="221"/>
  <c r="AV763" i="221"/>
  <c r="AU763" i="221"/>
  <c r="BD762" i="221"/>
  <c r="AY762" i="221"/>
  <c r="AX762" i="221"/>
  <c r="AW762" i="221"/>
  <c r="AV762" i="221"/>
  <c r="AU762" i="221"/>
  <c r="BD761" i="221"/>
  <c r="AY761" i="221"/>
  <c r="AX761" i="221"/>
  <c r="AW761" i="221"/>
  <c r="AV761" i="221"/>
  <c r="AU761" i="221"/>
  <c r="BD760" i="221"/>
  <c r="AY760" i="221"/>
  <c r="AX760" i="221"/>
  <c r="AW760" i="221"/>
  <c r="AV760" i="221"/>
  <c r="AU760" i="221"/>
  <c r="BD759" i="221"/>
  <c r="AY759" i="221"/>
  <c r="AX759" i="221"/>
  <c r="AW759" i="221"/>
  <c r="AV759" i="221"/>
  <c r="AU759" i="221"/>
  <c r="BD758" i="221"/>
  <c r="AY758" i="221"/>
  <c r="AX758" i="221"/>
  <c r="AW758" i="221"/>
  <c r="AV758" i="221"/>
  <c r="AU758" i="221"/>
  <c r="BD757" i="221"/>
  <c r="AY757" i="221"/>
  <c r="AX757" i="221"/>
  <c r="AW757" i="221"/>
  <c r="AV757" i="221"/>
  <c r="AU757" i="221"/>
  <c r="BD756" i="221"/>
  <c r="AY756" i="221"/>
  <c r="AX756" i="221"/>
  <c r="AW756" i="221"/>
  <c r="AV756" i="221"/>
  <c r="AU756" i="221"/>
  <c r="BD755" i="221"/>
  <c r="AY755" i="221"/>
  <c r="AX755" i="221"/>
  <c r="AW755" i="221"/>
  <c r="AV755" i="221"/>
  <c r="AU755" i="221"/>
  <c r="BD754" i="221"/>
  <c r="AY754" i="221"/>
  <c r="AX754" i="221"/>
  <c r="AW754" i="221"/>
  <c r="AV754" i="221"/>
  <c r="AU754" i="221"/>
  <c r="BD753" i="221"/>
  <c r="AY753" i="221"/>
  <c r="AX753" i="221"/>
  <c r="AW753" i="221"/>
  <c r="AV753" i="221"/>
  <c r="AU753" i="221"/>
  <c r="BD752" i="221"/>
  <c r="AY752" i="221"/>
  <c r="AX752" i="221"/>
  <c r="AW752" i="221"/>
  <c r="AV752" i="221"/>
  <c r="AU752" i="221"/>
  <c r="BD751" i="221"/>
  <c r="AY751" i="221"/>
  <c r="AX751" i="221"/>
  <c r="AW751" i="221"/>
  <c r="AV751" i="221"/>
  <c r="AU751" i="221"/>
  <c r="BD750" i="221"/>
  <c r="AY750" i="221"/>
  <c r="AX750" i="221"/>
  <c r="AW750" i="221"/>
  <c r="AV750" i="221"/>
  <c r="AU750" i="221"/>
  <c r="BD749" i="221"/>
  <c r="AY749" i="221"/>
  <c r="AX749" i="221"/>
  <c r="AW749" i="221"/>
  <c r="AV749" i="221"/>
  <c r="AU749" i="221"/>
  <c r="BD748" i="221"/>
  <c r="AY748" i="221"/>
  <c r="AX748" i="221"/>
  <c r="AW748" i="221"/>
  <c r="AV748" i="221"/>
  <c r="AU748" i="221"/>
  <c r="BD747" i="221"/>
  <c r="AY747" i="221"/>
  <c r="AX747" i="221"/>
  <c r="AW747" i="221"/>
  <c r="AV747" i="221"/>
  <c r="AU747" i="221"/>
  <c r="BD746" i="221"/>
  <c r="AY746" i="221"/>
  <c r="AX746" i="221"/>
  <c r="AW746" i="221"/>
  <c r="AV746" i="221"/>
  <c r="AU746" i="221"/>
  <c r="BD745" i="221"/>
  <c r="AY745" i="221"/>
  <c r="AX745" i="221"/>
  <c r="AW745" i="221"/>
  <c r="AV745" i="221"/>
  <c r="AU745" i="221"/>
  <c r="BD744" i="221"/>
  <c r="AY744" i="221"/>
  <c r="AX744" i="221"/>
  <c r="AW744" i="221"/>
  <c r="AV744" i="221"/>
  <c r="AU744" i="221"/>
  <c r="BD743" i="221"/>
  <c r="AY743" i="221"/>
  <c r="AX743" i="221"/>
  <c r="AW743" i="221"/>
  <c r="AV743" i="221"/>
  <c r="AU743" i="221"/>
  <c r="BD742" i="221"/>
  <c r="AY742" i="221"/>
  <c r="AX742" i="221"/>
  <c r="AW742" i="221"/>
  <c r="AV742" i="221"/>
  <c r="AU742" i="221"/>
  <c r="BD741" i="221"/>
  <c r="AY741" i="221"/>
  <c r="AX741" i="221"/>
  <c r="AW741" i="221"/>
  <c r="AV741" i="221"/>
  <c r="AU741" i="221"/>
  <c r="BD740" i="221"/>
  <c r="AY740" i="221"/>
  <c r="AX740" i="221"/>
  <c r="AW740" i="221"/>
  <c r="AV740" i="221"/>
  <c r="AU740" i="221"/>
  <c r="BD739" i="221"/>
  <c r="AY739" i="221"/>
  <c r="AX739" i="221"/>
  <c r="AW739" i="221"/>
  <c r="AV739" i="221"/>
  <c r="AU739" i="221"/>
  <c r="BD738" i="221"/>
  <c r="AY738" i="221"/>
  <c r="AX738" i="221"/>
  <c r="AW738" i="221"/>
  <c r="AV738" i="221"/>
  <c r="AU738" i="221"/>
  <c r="BD737" i="221"/>
  <c r="AY737" i="221"/>
  <c r="AX737" i="221"/>
  <c r="AW737" i="221"/>
  <c r="AV737" i="221"/>
  <c r="AU737" i="221"/>
  <c r="BD736" i="221"/>
  <c r="AY736" i="221"/>
  <c r="AX736" i="221"/>
  <c r="AW736" i="221"/>
  <c r="AV736" i="221"/>
  <c r="AU736" i="221"/>
  <c r="BD735" i="221"/>
  <c r="AY735" i="221"/>
  <c r="AX735" i="221"/>
  <c r="AW735" i="221"/>
  <c r="AV735" i="221"/>
  <c r="AU735" i="221"/>
  <c r="BD734" i="221"/>
  <c r="AY734" i="221"/>
  <c r="AX734" i="221"/>
  <c r="AW734" i="221"/>
  <c r="AV734" i="221"/>
  <c r="AU734" i="221"/>
  <c r="BD733" i="221"/>
  <c r="AY733" i="221"/>
  <c r="AX733" i="221"/>
  <c r="AW733" i="221"/>
  <c r="AV733" i="221"/>
  <c r="AU733" i="221"/>
  <c r="BD732" i="221"/>
  <c r="AY732" i="221"/>
  <c r="AX732" i="221"/>
  <c r="AW732" i="221"/>
  <c r="AV732" i="221"/>
  <c r="AU732" i="221"/>
  <c r="BD731" i="221"/>
  <c r="AY731" i="221"/>
  <c r="AX731" i="221"/>
  <c r="AW731" i="221"/>
  <c r="AV731" i="221"/>
  <c r="AU731" i="221"/>
  <c r="BD730" i="221"/>
  <c r="AY730" i="221"/>
  <c r="AX730" i="221"/>
  <c r="AW730" i="221"/>
  <c r="AV730" i="221"/>
  <c r="AU730" i="221"/>
  <c r="BD729" i="221"/>
  <c r="AY729" i="221"/>
  <c r="AX729" i="221"/>
  <c r="AW729" i="221"/>
  <c r="AV729" i="221"/>
  <c r="AU729" i="221"/>
  <c r="BD728" i="221"/>
  <c r="AY728" i="221"/>
  <c r="AX728" i="221"/>
  <c r="AW728" i="221"/>
  <c r="AV728" i="221"/>
  <c r="AU728" i="221"/>
  <c r="BD727" i="221"/>
  <c r="AY727" i="221"/>
  <c r="AX727" i="221"/>
  <c r="AW727" i="221"/>
  <c r="AV727" i="221"/>
  <c r="AU727" i="221"/>
  <c r="BD726" i="221"/>
  <c r="AY726" i="221"/>
  <c r="AX726" i="221"/>
  <c r="AW726" i="221"/>
  <c r="AV726" i="221"/>
  <c r="AU726" i="221"/>
  <c r="BD725" i="221"/>
  <c r="AY725" i="221"/>
  <c r="AX725" i="221"/>
  <c r="AW725" i="221"/>
  <c r="AV725" i="221"/>
  <c r="AU725" i="221"/>
  <c r="BD724" i="221"/>
  <c r="AY724" i="221"/>
  <c r="AX724" i="221"/>
  <c r="AW724" i="221"/>
  <c r="AV724" i="221"/>
  <c r="AU724" i="221"/>
  <c r="BD723" i="221"/>
  <c r="AY723" i="221"/>
  <c r="AX723" i="221"/>
  <c r="AW723" i="221"/>
  <c r="AV723" i="221"/>
  <c r="AU723" i="221"/>
  <c r="BD722" i="221"/>
  <c r="AY722" i="221"/>
  <c r="AX722" i="221"/>
  <c r="AW722" i="221"/>
  <c r="AV722" i="221"/>
  <c r="AU722" i="221"/>
  <c r="BD721" i="221"/>
  <c r="AY721" i="221"/>
  <c r="AX721" i="221"/>
  <c r="AW721" i="221"/>
  <c r="AV721" i="221"/>
  <c r="AU721" i="221"/>
  <c r="BD720" i="221"/>
  <c r="AY720" i="221"/>
  <c r="AX720" i="221"/>
  <c r="AW720" i="221"/>
  <c r="AV720" i="221"/>
  <c r="AU720" i="221"/>
  <c r="BD719" i="221"/>
  <c r="AY719" i="221"/>
  <c r="AX719" i="221"/>
  <c r="AW719" i="221"/>
  <c r="AV719" i="221"/>
  <c r="AU719" i="221"/>
  <c r="BD718" i="221"/>
  <c r="AY718" i="221"/>
  <c r="AX718" i="221"/>
  <c r="AW718" i="221"/>
  <c r="AV718" i="221"/>
  <c r="AU718" i="221"/>
  <c r="BD717" i="221"/>
  <c r="AY717" i="221"/>
  <c r="AX717" i="221"/>
  <c r="AW717" i="221"/>
  <c r="AV717" i="221"/>
  <c r="AU717" i="221"/>
  <c r="BD716" i="221"/>
  <c r="AY716" i="221"/>
  <c r="AX716" i="221"/>
  <c r="AW716" i="221"/>
  <c r="AV716" i="221"/>
  <c r="AU716" i="221"/>
  <c r="BD715" i="221"/>
  <c r="AY715" i="221"/>
  <c r="AX715" i="221"/>
  <c r="AW715" i="221"/>
  <c r="AV715" i="221"/>
  <c r="AU715" i="221"/>
  <c r="BD714" i="221"/>
  <c r="AY714" i="221"/>
  <c r="AX714" i="221"/>
  <c r="AW714" i="221"/>
  <c r="AV714" i="221"/>
  <c r="AU714" i="221"/>
  <c r="BD713" i="221"/>
  <c r="AY713" i="221"/>
  <c r="AX713" i="221"/>
  <c r="AW713" i="221"/>
  <c r="AV713" i="221"/>
  <c r="AU713" i="221"/>
  <c r="BD712" i="221"/>
  <c r="AY712" i="221"/>
  <c r="AX712" i="221"/>
  <c r="AW712" i="221"/>
  <c r="AV712" i="221"/>
  <c r="AU712" i="221"/>
  <c r="BD711" i="221"/>
  <c r="AY711" i="221"/>
  <c r="AX711" i="221"/>
  <c r="AW711" i="221"/>
  <c r="AV711" i="221"/>
  <c r="AU711" i="221"/>
  <c r="BD710" i="221"/>
  <c r="AY710" i="221"/>
  <c r="AX710" i="221"/>
  <c r="AW710" i="221"/>
  <c r="AV710" i="221"/>
  <c r="AU710" i="221"/>
  <c r="BD709" i="221"/>
  <c r="AY709" i="221"/>
  <c r="AX709" i="221"/>
  <c r="AW709" i="221"/>
  <c r="AV709" i="221"/>
  <c r="AU709" i="221"/>
  <c r="BD708" i="221"/>
  <c r="AY708" i="221"/>
  <c r="AX708" i="221"/>
  <c r="AW708" i="221"/>
  <c r="AV708" i="221"/>
  <c r="AU708" i="221"/>
  <c r="BD707" i="221"/>
  <c r="AY707" i="221"/>
  <c r="AX707" i="221"/>
  <c r="AW707" i="221"/>
  <c r="AV707" i="221"/>
  <c r="AU707" i="221"/>
  <c r="BD706" i="221"/>
  <c r="AY706" i="221"/>
  <c r="AX706" i="221"/>
  <c r="AW706" i="221"/>
  <c r="AV706" i="221"/>
  <c r="AU706" i="221"/>
  <c r="BD705" i="221"/>
  <c r="AY705" i="221"/>
  <c r="AX705" i="221"/>
  <c r="AW705" i="221"/>
  <c r="AV705" i="221"/>
  <c r="AU705" i="221"/>
  <c r="BD704" i="221"/>
  <c r="AY704" i="221"/>
  <c r="AX704" i="221"/>
  <c r="AW704" i="221"/>
  <c r="AV704" i="221"/>
  <c r="AU704" i="221"/>
  <c r="BD703" i="221"/>
  <c r="AY703" i="221"/>
  <c r="AX703" i="221"/>
  <c r="AW703" i="221"/>
  <c r="AV703" i="221"/>
  <c r="AU703" i="221"/>
  <c r="BD702" i="221"/>
  <c r="AY702" i="221"/>
  <c r="AX702" i="221"/>
  <c r="AW702" i="221"/>
  <c r="AV702" i="221"/>
  <c r="AU702" i="221"/>
  <c r="BD701" i="221"/>
  <c r="AY701" i="221"/>
  <c r="AX701" i="221"/>
  <c r="AW701" i="221"/>
  <c r="AV701" i="221"/>
  <c r="AU701" i="221"/>
  <c r="BD700" i="221"/>
  <c r="AY700" i="221"/>
  <c r="AX700" i="221"/>
  <c r="AW700" i="221"/>
  <c r="AV700" i="221"/>
  <c r="AU700" i="221"/>
  <c r="BD699" i="221"/>
  <c r="AY699" i="221"/>
  <c r="AX699" i="221"/>
  <c r="AW699" i="221"/>
  <c r="AV699" i="221"/>
  <c r="AU699" i="221"/>
  <c r="BD698" i="221"/>
  <c r="AY698" i="221"/>
  <c r="AX698" i="221"/>
  <c r="AW698" i="221"/>
  <c r="AV698" i="221"/>
  <c r="AU698" i="221"/>
  <c r="BD697" i="221"/>
  <c r="AY697" i="221"/>
  <c r="AX697" i="221"/>
  <c r="AW697" i="221"/>
  <c r="AV697" i="221"/>
  <c r="AU697" i="221"/>
  <c r="BD696" i="221"/>
  <c r="AY696" i="221"/>
  <c r="AX696" i="221"/>
  <c r="AW696" i="221"/>
  <c r="AV696" i="221"/>
  <c r="AU696" i="221"/>
  <c r="BD695" i="221"/>
  <c r="AY695" i="221"/>
  <c r="AX695" i="221"/>
  <c r="AW695" i="221"/>
  <c r="AV695" i="221"/>
  <c r="AU695" i="221"/>
  <c r="BD694" i="221"/>
  <c r="AY694" i="221"/>
  <c r="AX694" i="221"/>
  <c r="AW694" i="221"/>
  <c r="AV694" i="221"/>
  <c r="AU694" i="221"/>
  <c r="BD693" i="221"/>
  <c r="AY693" i="221"/>
  <c r="AX693" i="221"/>
  <c r="AW693" i="221"/>
  <c r="AV693" i="221"/>
  <c r="AU693" i="221"/>
  <c r="BD692" i="221"/>
  <c r="AY692" i="221"/>
  <c r="AX692" i="221"/>
  <c r="AW692" i="221"/>
  <c r="AV692" i="221"/>
  <c r="AU692" i="221"/>
  <c r="BD691" i="221"/>
  <c r="AY691" i="221"/>
  <c r="AX691" i="221"/>
  <c r="AW691" i="221"/>
  <c r="AV691" i="221"/>
  <c r="AU691" i="221"/>
  <c r="BD690" i="221"/>
  <c r="AY690" i="221"/>
  <c r="AX690" i="221"/>
  <c r="AW690" i="221"/>
  <c r="AV690" i="221"/>
  <c r="AU690" i="221"/>
  <c r="BD689" i="221"/>
  <c r="AY689" i="221"/>
  <c r="AX689" i="221"/>
  <c r="AW689" i="221"/>
  <c r="AV689" i="221"/>
  <c r="AU689" i="221"/>
  <c r="BD688" i="221"/>
  <c r="AY688" i="221"/>
  <c r="AX688" i="221"/>
  <c r="AW688" i="221"/>
  <c r="AV688" i="221"/>
  <c r="AU688" i="221"/>
  <c r="BD687" i="221"/>
  <c r="AY687" i="221"/>
  <c r="AX687" i="221"/>
  <c r="AW687" i="221"/>
  <c r="AV687" i="221"/>
  <c r="AU687" i="221"/>
  <c r="BD686" i="221"/>
  <c r="AY686" i="221"/>
  <c r="AX686" i="221"/>
  <c r="AW686" i="221"/>
  <c r="AV686" i="221"/>
  <c r="AU686" i="221"/>
  <c r="BD685" i="221"/>
  <c r="AY685" i="221"/>
  <c r="AX685" i="221"/>
  <c r="AW685" i="221"/>
  <c r="AV685" i="221"/>
  <c r="AU685" i="221"/>
  <c r="BD684" i="221"/>
  <c r="AY684" i="221"/>
  <c r="AX684" i="221"/>
  <c r="AW684" i="221"/>
  <c r="AV684" i="221"/>
  <c r="AU684" i="221"/>
  <c r="BD683" i="221"/>
  <c r="AY683" i="221"/>
  <c r="AX683" i="221"/>
  <c r="AW683" i="221"/>
  <c r="AV683" i="221"/>
  <c r="AU683" i="221"/>
  <c r="BD682" i="221"/>
  <c r="AY682" i="221"/>
  <c r="AX682" i="221"/>
  <c r="AW682" i="221"/>
  <c r="AV682" i="221"/>
  <c r="AU682" i="221"/>
  <c r="BD681" i="221"/>
  <c r="AY681" i="221"/>
  <c r="AX681" i="221"/>
  <c r="AW681" i="221"/>
  <c r="AV681" i="221"/>
  <c r="AU681" i="221"/>
  <c r="BD680" i="221"/>
  <c r="AY680" i="221"/>
  <c r="AX680" i="221"/>
  <c r="AW680" i="221"/>
  <c r="AV680" i="221"/>
  <c r="AU680" i="221"/>
  <c r="BD679" i="221"/>
  <c r="AY679" i="221"/>
  <c r="AX679" i="221"/>
  <c r="AW679" i="221"/>
  <c r="AV679" i="221"/>
  <c r="AU679" i="221"/>
  <c r="BD678" i="221"/>
  <c r="AY678" i="221"/>
  <c r="AX678" i="221"/>
  <c r="AW678" i="221"/>
  <c r="AV678" i="221"/>
  <c r="AU678" i="221"/>
  <c r="BD677" i="221"/>
  <c r="AY677" i="221"/>
  <c r="AX677" i="221"/>
  <c r="AW677" i="221"/>
  <c r="AV677" i="221"/>
  <c r="AU677" i="221"/>
  <c r="BD676" i="221"/>
  <c r="AY676" i="221"/>
  <c r="AX676" i="221"/>
  <c r="AW676" i="221"/>
  <c r="AV676" i="221"/>
  <c r="AU676" i="221"/>
  <c r="BD675" i="221"/>
  <c r="AY675" i="221"/>
  <c r="AX675" i="221"/>
  <c r="AW675" i="221"/>
  <c r="AV675" i="221"/>
  <c r="AU675" i="221"/>
  <c r="BD674" i="221"/>
  <c r="AY674" i="221"/>
  <c r="AX674" i="221"/>
  <c r="AW674" i="221"/>
  <c r="AV674" i="221"/>
  <c r="AU674" i="221"/>
  <c r="BD673" i="221"/>
  <c r="AY673" i="221"/>
  <c r="AX673" i="221"/>
  <c r="AW673" i="221"/>
  <c r="AV673" i="221"/>
  <c r="AU673" i="221"/>
  <c r="BD672" i="221"/>
  <c r="AY672" i="221"/>
  <c r="AX672" i="221"/>
  <c r="AW672" i="221"/>
  <c r="AV672" i="221"/>
  <c r="AU672" i="221"/>
  <c r="BD671" i="221"/>
  <c r="AY671" i="221"/>
  <c r="AX671" i="221"/>
  <c r="AW671" i="221"/>
  <c r="AV671" i="221"/>
  <c r="AU671" i="221"/>
  <c r="BD670" i="221"/>
  <c r="AY670" i="221"/>
  <c r="AX670" i="221"/>
  <c r="AW670" i="221"/>
  <c r="AV670" i="221"/>
  <c r="AU670" i="221"/>
  <c r="BD669" i="221"/>
  <c r="AY669" i="221"/>
  <c r="AX669" i="221"/>
  <c r="AW669" i="221"/>
  <c r="AV669" i="221"/>
  <c r="AU669" i="221"/>
  <c r="BD668" i="221"/>
  <c r="AY668" i="221"/>
  <c r="AX668" i="221"/>
  <c r="AW668" i="221"/>
  <c r="AV668" i="221"/>
  <c r="AU668" i="221"/>
  <c r="BD667" i="221"/>
  <c r="AY667" i="221"/>
  <c r="AX667" i="221"/>
  <c r="AW667" i="221"/>
  <c r="AV667" i="221"/>
  <c r="AU667" i="221"/>
  <c r="BD666" i="221"/>
  <c r="AY666" i="221"/>
  <c r="AX666" i="221"/>
  <c r="AW666" i="221"/>
  <c r="AV666" i="221"/>
  <c r="AU666" i="221"/>
  <c r="BD665" i="221"/>
  <c r="AY665" i="221"/>
  <c r="AX665" i="221"/>
  <c r="AW665" i="221"/>
  <c r="AV665" i="221"/>
  <c r="AU665" i="221"/>
  <c r="BD664" i="221"/>
  <c r="AY664" i="221"/>
  <c r="AX664" i="221"/>
  <c r="AW664" i="221"/>
  <c r="AV664" i="221"/>
  <c r="AU664" i="221"/>
  <c r="BD663" i="221"/>
  <c r="AY663" i="221"/>
  <c r="AX663" i="221"/>
  <c r="AW663" i="221"/>
  <c r="AV663" i="221"/>
  <c r="AU663" i="221"/>
  <c r="BD662" i="221"/>
  <c r="AY662" i="221"/>
  <c r="AX662" i="221"/>
  <c r="AW662" i="221"/>
  <c r="AV662" i="221"/>
  <c r="AU662" i="221"/>
  <c r="BD661" i="221"/>
  <c r="AY661" i="221"/>
  <c r="AX661" i="221"/>
  <c r="AW661" i="221"/>
  <c r="AV661" i="221"/>
  <c r="AU661" i="221"/>
  <c r="BD660" i="221"/>
  <c r="AY660" i="221"/>
  <c r="AX660" i="221"/>
  <c r="AW660" i="221"/>
  <c r="AV660" i="221"/>
  <c r="AU660" i="221"/>
  <c r="BD659" i="221"/>
  <c r="AY659" i="221"/>
  <c r="AX659" i="221"/>
  <c r="AW659" i="221"/>
  <c r="AV659" i="221"/>
  <c r="AU659" i="221"/>
  <c r="BD658" i="221"/>
  <c r="AY658" i="221"/>
  <c r="AX658" i="221"/>
  <c r="AW658" i="221"/>
  <c r="AV658" i="221"/>
  <c r="AU658" i="221"/>
  <c r="BD657" i="221"/>
  <c r="AY657" i="221"/>
  <c r="AX657" i="221"/>
  <c r="AW657" i="221"/>
  <c r="AV657" i="221"/>
  <c r="AU657" i="221"/>
  <c r="BD656" i="221"/>
  <c r="AY656" i="221"/>
  <c r="AX656" i="221"/>
  <c r="AW656" i="221"/>
  <c r="AV656" i="221"/>
  <c r="AU656" i="221"/>
  <c r="BD655" i="221"/>
  <c r="AY655" i="221"/>
  <c r="AX655" i="221"/>
  <c r="AW655" i="221"/>
  <c r="AV655" i="221"/>
  <c r="AU655" i="221"/>
  <c r="BD654" i="221"/>
  <c r="AY654" i="221"/>
  <c r="AX654" i="221"/>
  <c r="AW654" i="221"/>
  <c r="AV654" i="221"/>
  <c r="AU654" i="221"/>
  <c r="BD653" i="221"/>
  <c r="AY653" i="221"/>
  <c r="AX653" i="221"/>
  <c r="AW653" i="221"/>
  <c r="AV653" i="221"/>
  <c r="AU653" i="221"/>
  <c r="BD652" i="221"/>
  <c r="AY652" i="221"/>
  <c r="AX652" i="221"/>
  <c r="AW652" i="221"/>
  <c r="AV652" i="221"/>
  <c r="AU652" i="221"/>
  <c r="BD651" i="221"/>
  <c r="AY651" i="221"/>
  <c r="AX651" i="221"/>
  <c r="AW651" i="221"/>
  <c r="AV651" i="221"/>
  <c r="AU651" i="221"/>
  <c r="BD650" i="221"/>
  <c r="AY650" i="221"/>
  <c r="AX650" i="221"/>
  <c r="AW650" i="221"/>
  <c r="AV650" i="221"/>
  <c r="AU650" i="221"/>
  <c r="BD649" i="221"/>
  <c r="AY649" i="221"/>
  <c r="AX649" i="221"/>
  <c r="AW649" i="221"/>
  <c r="AV649" i="221"/>
  <c r="AU649" i="221"/>
  <c r="BD648" i="221"/>
  <c r="AY648" i="221"/>
  <c r="AX648" i="221"/>
  <c r="AW648" i="221"/>
  <c r="AV648" i="221"/>
  <c r="AU648" i="221"/>
  <c r="BD647" i="221"/>
  <c r="AY647" i="221"/>
  <c r="AX647" i="221"/>
  <c r="AW647" i="221"/>
  <c r="AV647" i="221"/>
  <c r="AU647" i="221"/>
  <c r="BD646" i="221"/>
  <c r="AY646" i="221"/>
  <c r="AX646" i="221"/>
  <c r="AW646" i="221"/>
  <c r="AV646" i="221"/>
  <c r="AU646" i="221"/>
  <c r="BD645" i="221"/>
  <c r="AY645" i="221"/>
  <c r="AX645" i="221"/>
  <c r="AW645" i="221"/>
  <c r="AV645" i="221"/>
  <c r="AU645" i="221"/>
  <c r="BD644" i="221"/>
  <c r="AY644" i="221"/>
  <c r="AX644" i="221"/>
  <c r="AW644" i="221"/>
  <c r="AV644" i="221"/>
  <c r="AU644" i="221"/>
  <c r="BD643" i="221"/>
  <c r="AY643" i="221"/>
  <c r="AX643" i="221"/>
  <c r="AW643" i="221"/>
  <c r="AV643" i="221"/>
  <c r="AU643" i="221"/>
  <c r="BD642" i="221"/>
  <c r="AY642" i="221"/>
  <c r="AX642" i="221"/>
  <c r="AW642" i="221"/>
  <c r="AV642" i="221"/>
  <c r="AU642" i="221"/>
  <c r="BD641" i="221"/>
  <c r="AY641" i="221"/>
  <c r="AX641" i="221"/>
  <c r="AW641" i="221"/>
  <c r="AV641" i="221"/>
  <c r="AU641" i="221"/>
  <c r="BD640" i="221"/>
  <c r="AY640" i="221"/>
  <c r="AX640" i="221"/>
  <c r="AW640" i="221"/>
  <c r="AV640" i="221"/>
  <c r="AU640" i="221"/>
  <c r="BD639" i="221"/>
  <c r="AY639" i="221"/>
  <c r="AX639" i="221"/>
  <c r="AW639" i="221"/>
  <c r="AV639" i="221"/>
  <c r="AU639" i="221"/>
  <c r="BD638" i="221"/>
  <c r="AY638" i="221"/>
  <c r="AX638" i="221"/>
  <c r="AW638" i="221"/>
  <c r="AV638" i="221"/>
  <c r="AU638" i="221"/>
  <c r="BD637" i="221"/>
  <c r="AY637" i="221"/>
  <c r="AX637" i="221"/>
  <c r="AW637" i="221"/>
  <c r="AV637" i="221"/>
  <c r="AU637" i="221"/>
  <c r="BD636" i="221"/>
  <c r="AY636" i="221"/>
  <c r="AX636" i="221"/>
  <c r="AW636" i="221"/>
  <c r="AV636" i="221"/>
  <c r="AU636" i="221"/>
  <c r="BD635" i="221"/>
  <c r="AY635" i="221"/>
  <c r="AX635" i="221"/>
  <c r="AW635" i="221"/>
  <c r="AV635" i="221"/>
  <c r="AU635" i="221"/>
  <c r="BD634" i="221"/>
  <c r="AY634" i="221"/>
  <c r="AX634" i="221"/>
  <c r="AW634" i="221"/>
  <c r="AV634" i="221"/>
  <c r="AU634" i="221"/>
  <c r="BD633" i="221"/>
  <c r="AY633" i="221"/>
  <c r="AX633" i="221"/>
  <c r="AW633" i="221"/>
  <c r="AV633" i="221"/>
  <c r="AU633" i="221"/>
  <c r="BD632" i="221"/>
  <c r="AY632" i="221"/>
  <c r="AX632" i="221"/>
  <c r="AW632" i="221"/>
  <c r="AV632" i="221"/>
  <c r="AU632" i="221"/>
  <c r="BD631" i="221"/>
  <c r="AY631" i="221"/>
  <c r="AX631" i="221"/>
  <c r="AW631" i="221"/>
  <c r="AV631" i="221"/>
  <c r="AU631" i="221"/>
  <c r="BD630" i="221"/>
  <c r="AY630" i="221"/>
  <c r="AX630" i="221"/>
  <c r="AW630" i="221"/>
  <c r="AV630" i="221"/>
  <c r="AU630" i="221"/>
  <c r="BD629" i="221"/>
  <c r="AY629" i="221"/>
  <c r="AX629" i="221"/>
  <c r="AW629" i="221"/>
  <c r="AV629" i="221"/>
  <c r="AU629" i="221"/>
  <c r="BD628" i="221"/>
  <c r="AY628" i="221"/>
  <c r="AX628" i="221"/>
  <c r="AW628" i="221"/>
  <c r="AV628" i="221"/>
  <c r="AU628" i="221"/>
  <c r="BD627" i="221"/>
  <c r="AY627" i="221"/>
  <c r="AX627" i="221"/>
  <c r="AW627" i="221"/>
  <c r="AV627" i="221"/>
  <c r="AU627" i="221"/>
  <c r="BD626" i="221"/>
  <c r="AY626" i="221"/>
  <c r="AX626" i="221"/>
  <c r="AW626" i="221"/>
  <c r="AV626" i="221"/>
  <c r="AU626" i="221"/>
  <c r="BD625" i="221"/>
  <c r="AY625" i="221"/>
  <c r="AX625" i="221"/>
  <c r="AW625" i="221"/>
  <c r="AV625" i="221"/>
  <c r="AU625" i="221"/>
  <c r="BD624" i="221"/>
  <c r="AY624" i="221"/>
  <c r="AX624" i="221"/>
  <c r="AW624" i="221"/>
  <c r="AV624" i="221"/>
  <c r="AU624" i="221"/>
  <c r="BD623" i="221"/>
  <c r="AY623" i="221"/>
  <c r="AX623" i="221"/>
  <c r="AW623" i="221"/>
  <c r="AV623" i="221"/>
  <c r="AU623" i="221"/>
  <c r="BD622" i="221"/>
  <c r="AY622" i="221"/>
  <c r="AX622" i="221"/>
  <c r="AW622" i="221"/>
  <c r="AV622" i="221"/>
  <c r="AU622" i="221"/>
  <c r="BD621" i="221"/>
  <c r="AY621" i="221"/>
  <c r="AX621" i="221"/>
  <c r="AW621" i="221"/>
  <c r="AV621" i="221"/>
  <c r="AU621" i="221"/>
  <c r="BD620" i="221"/>
  <c r="AY620" i="221"/>
  <c r="AX620" i="221"/>
  <c r="AW620" i="221"/>
  <c r="AV620" i="221"/>
  <c r="AU620" i="221"/>
  <c r="BD619" i="221"/>
  <c r="AY619" i="221"/>
  <c r="AX619" i="221"/>
  <c r="AW619" i="221"/>
  <c r="AV619" i="221"/>
  <c r="AU619" i="221"/>
  <c r="BD618" i="221"/>
  <c r="AY618" i="221"/>
  <c r="AX618" i="221"/>
  <c r="AW618" i="221"/>
  <c r="AV618" i="221"/>
  <c r="AU618" i="221"/>
  <c r="BD617" i="221"/>
  <c r="AY617" i="221"/>
  <c r="AX617" i="221"/>
  <c r="AW617" i="221"/>
  <c r="AV617" i="221"/>
  <c r="AU617" i="221"/>
  <c r="BD616" i="221"/>
  <c r="AY616" i="221"/>
  <c r="AX616" i="221"/>
  <c r="AW616" i="221"/>
  <c r="AV616" i="221"/>
  <c r="AU616" i="221"/>
  <c r="BD615" i="221"/>
  <c r="AY615" i="221"/>
  <c r="AX615" i="221"/>
  <c r="AW615" i="221"/>
  <c r="AV615" i="221"/>
  <c r="AU615" i="221"/>
  <c r="BD614" i="221"/>
  <c r="AY614" i="221"/>
  <c r="AX614" i="221"/>
  <c r="AW614" i="221"/>
  <c r="AV614" i="221"/>
  <c r="AU614" i="221"/>
  <c r="BD613" i="221"/>
  <c r="AY613" i="221"/>
  <c r="AX613" i="221"/>
  <c r="AW613" i="221"/>
  <c r="AV613" i="221"/>
  <c r="AU613" i="221"/>
  <c r="BD612" i="221"/>
  <c r="AY612" i="221"/>
  <c r="AX612" i="221"/>
  <c r="AW612" i="221"/>
  <c r="AV612" i="221"/>
  <c r="AU612" i="221"/>
  <c r="BD611" i="221"/>
  <c r="AY611" i="221"/>
  <c r="AX611" i="221"/>
  <c r="AW611" i="221"/>
  <c r="AV611" i="221"/>
  <c r="AU611" i="221"/>
  <c r="BD610" i="221"/>
  <c r="AY610" i="221"/>
  <c r="AX610" i="221"/>
  <c r="AW610" i="221"/>
  <c r="AV610" i="221"/>
  <c r="AU610" i="221"/>
  <c r="BD609" i="221"/>
  <c r="AY609" i="221"/>
  <c r="AX609" i="221"/>
  <c r="AW609" i="221"/>
  <c r="AV609" i="221"/>
  <c r="AU609" i="221"/>
  <c r="BD608" i="221"/>
  <c r="AY608" i="221"/>
  <c r="AX608" i="221"/>
  <c r="AW608" i="221"/>
  <c r="AV608" i="221"/>
  <c r="AU608" i="221"/>
  <c r="BD607" i="221"/>
  <c r="AY607" i="221"/>
  <c r="AX607" i="221"/>
  <c r="AW607" i="221"/>
  <c r="AV607" i="221"/>
  <c r="AU607" i="221"/>
  <c r="BD606" i="221"/>
  <c r="AY606" i="221"/>
  <c r="AX606" i="221"/>
  <c r="AW606" i="221"/>
  <c r="AV606" i="221"/>
  <c r="AU606" i="221"/>
  <c r="BD605" i="221"/>
  <c r="AY605" i="221"/>
  <c r="AX605" i="221"/>
  <c r="AW605" i="221"/>
  <c r="AV605" i="221"/>
  <c r="AU605" i="221"/>
  <c r="BD604" i="221"/>
  <c r="AY604" i="221"/>
  <c r="AX604" i="221"/>
  <c r="AW604" i="221"/>
  <c r="AV604" i="221"/>
  <c r="AU604" i="221"/>
  <c r="BD603" i="221"/>
  <c r="AY603" i="221"/>
  <c r="AX603" i="221"/>
  <c r="AW603" i="221"/>
  <c r="AV603" i="221"/>
  <c r="AU603" i="221"/>
  <c r="BD602" i="221"/>
  <c r="AY602" i="221"/>
  <c r="AX602" i="221"/>
  <c r="AW602" i="221"/>
  <c r="AV602" i="221"/>
  <c r="AU602" i="221"/>
  <c r="BD601" i="221"/>
  <c r="AY601" i="221"/>
  <c r="AX601" i="221"/>
  <c r="AW601" i="221"/>
  <c r="AV601" i="221"/>
  <c r="AU601" i="221"/>
  <c r="BD600" i="221"/>
  <c r="AY600" i="221"/>
  <c r="AX600" i="221"/>
  <c r="AW600" i="221"/>
  <c r="AV600" i="221"/>
  <c r="AU600" i="221"/>
  <c r="BD599" i="221"/>
  <c r="AY599" i="221"/>
  <c r="AX599" i="221"/>
  <c r="AW599" i="221"/>
  <c r="AV599" i="221"/>
  <c r="AU599" i="221"/>
  <c r="BD598" i="221"/>
  <c r="AY598" i="221"/>
  <c r="AX598" i="221"/>
  <c r="AW598" i="221"/>
  <c r="AV598" i="221"/>
  <c r="AU598" i="221"/>
  <c r="BD597" i="221"/>
  <c r="AY597" i="221"/>
  <c r="AX597" i="221"/>
  <c r="AW597" i="221"/>
  <c r="AV597" i="221"/>
  <c r="AU597" i="221"/>
  <c r="BD596" i="221"/>
  <c r="AY596" i="221"/>
  <c r="AX596" i="221"/>
  <c r="AW596" i="221"/>
  <c r="AV596" i="221"/>
  <c r="AU596" i="221"/>
  <c r="BD595" i="221"/>
  <c r="AY595" i="221"/>
  <c r="AX595" i="221"/>
  <c r="AW595" i="221"/>
  <c r="AV595" i="221"/>
  <c r="AU595" i="221"/>
  <c r="BD594" i="221"/>
  <c r="AY594" i="221"/>
  <c r="AX594" i="221"/>
  <c r="AW594" i="221"/>
  <c r="AV594" i="221"/>
  <c r="AU594" i="221"/>
  <c r="BD593" i="221"/>
  <c r="AY593" i="221"/>
  <c r="AX593" i="221"/>
  <c r="AW593" i="221"/>
  <c r="AV593" i="221"/>
  <c r="AU593" i="221"/>
  <c r="BD592" i="221"/>
  <c r="AY592" i="221"/>
  <c r="AX592" i="221"/>
  <c r="AW592" i="221"/>
  <c r="AV592" i="221"/>
  <c r="AU592" i="221"/>
  <c r="BD591" i="221"/>
  <c r="AY591" i="221"/>
  <c r="AX591" i="221"/>
  <c r="AW591" i="221"/>
  <c r="AV591" i="221"/>
  <c r="AU591" i="221"/>
  <c r="BD590" i="221"/>
  <c r="AY590" i="221"/>
  <c r="AX590" i="221"/>
  <c r="AW590" i="221"/>
  <c r="AV590" i="221"/>
  <c r="AU590" i="221"/>
  <c r="BD589" i="221"/>
  <c r="AY589" i="221"/>
  <c r="AX589" i="221"/>
  <c r="AW589" i="221"/>
  <c r="AV589" i="221"/>
  <c r="AU589" i="221"/>
  <c r="BD588" i="221"/>
  <c r="AY588" i="221"/>
  <c r="AX588" i="221"/>
  <c r="AW588" i="221"/>
  <c r="AV588" i="221"/>
  <c r="AU588" i="221"/>
  <c r="BD587" i="221"/>
  <c r="AY587" i="221"/>
  <c r="AX587" i="221"/>
  <c r="AW587" i="221"/>
  <c r="AV587" i="221"/>
  <c r="AU587" i="221"/>
  <c r="BD586" i="221"/>
  <c r="AY586" i="221"/>
  <c r="AX586" i="221"/>
  <c r="AW586" i="221"/>
  <c r="AV586" i="221"/>
  <c r="AU586" i="221"/>
  <c r="BD585" i="221"/>
  <c r="AY585" i="221"/>
  <c r="AX585" i="221"/>
  <c r="AW585" i="221"/>
  <c r="AV585" i="221"/>
  <c r="AU585" i="221"/>
  <c r="BD584" i="221"/>
  <c r="AY584" i="221"/>
  <c r="AX584" i="221"/>
  <c r="AW584" i="221"/>
  <c r="AV584" i="221"/>
  <c r="AU584" i="221"/>
  <c r="BD583" i="221"/>
  <c r="AY583" i="221"/>
  <c r="AX583" i="221"/>
  <c r="AW583" i="221"/>
  <c r="AV583" i="221"/>
  <c r="AU583" i="221"/>
  <c r="BD582" i="221"/>
  <c r="AY582" i="221"/>
  <c r="AX582" i="221"/>
  <c r="AW582" i="221"/>
  <c r="AV582" i="221"/>
  <c r="AU582" i="221"/>
  <c r="BD581" i="221"/>
  <c r="AY581" i="221"/>
  <c r="AX581" i="221"/>
  <c r="AW581" i="221"/>
  <c r="AV581" i="221"/>
  <c r="AU581" i="221"/>
  <c r="BD580" i="221"/>
  <c r="AY580" i="221"/>
  <c r="AX580" i="221"/>
  <c r="AW580" i="221"/>
  <c r="AV580" i="221"/>
  <c r="AU580" i="221"/>
  <c r="BD579" i="221"/>
  <c r="AY579" i="221"/>
  <c r="AX579" i="221"/>
  <c r="AW579" i="221"/>
  <c r="AV579" i="221"/>
  <c r="AU579" i="221"/>
  <c r="BD578" i="221"/>
  <c r="AY578" i="221"/>
  <c r="AX578" i="221"/>
  <c r="AW578" i="221"/>
  <c r="AV578" i="221"/>
  <c r="AU578" i="221"/>
  <c r="BD577" i="221"/>
  <c r="AY577" i="221"/>
  <c r="AX577" i="221"/>
  <c r="AW577" i="221"/>
  <c r="AV577" i="221"/>
  <c r="AU577" i="221"/>
  <c r="BD576" i="221"/>
  <c r="AY576" i="221"/>
  <c r="AX576" i="221"/>
  <c r="AW576" i="221"/>
  <c r="AV576" i="221"/>
  <c r="AU576" i="221"/>
  <c r="BD575" i="221"/>
  <c r="AY575" i="221"/>
  <c r="AX575" i="221"/>
  <c r="AW575" i="221"/>
  <c r="AV575" i="221"/>
  <c r="AU575" i="221"/>
  <c r="BD574" i="221"/>
  <c r="AY574" i="221"/>
  <c r="AX574" i="221"/>
  <c r="AW574" i="221"/>
  <c r="AV574" i="221"/>
  <c r="AU574" i="221"/>
  <c r="BD573" i="221"/>
  <c r="AY573" i="221"/>
  <c r="AX573" i="221"/>
  <c r="AW573" i="221"/>
  <c r="AV573" i="221"/>
  <c r="AU573" i="221"/>
  <c r="BD572" i="221"/>
  <c r="AY572" i="221"/>
  <c r="AX572" i="221"/>
  <c r="AW572" i="221"/>
  <c r="AV572" i="221"/>
  <c r="AU572" i="221"/>
  <c r="BD571" i="221"/>
  <c r="AY571" i="221"/>
  <c r="AX571" i="221"/>
  <c r="AW571" i="221"/>
  <c r="AV571" i="221"/>
  <c r="AU571" i="221"/>
  <c r="BD570" i="221"/>
  <c r="AY570" i="221"/>
  <c r="AX570" i="221"/>
  <c r="AW570" i="221"/>
  <c r="AV570" i="221"/>
  <c r="AU570" i="221"/>
  <c r="BD569" i="221"/>
  <c r="AY569" i="221"/>
  <c r="AX569" i="221"/>
  <c r="AW569" i="221"/>
  <c r="AV569" i="221"/>
  <c r="AU569" i="221"/>
  <c r="BD568" i="221"/>
  <c r="AY568" i="221"/>
  <c r="AX568" i="221"/>
  <c r="AW568" i="221"/>
  <c r="AV568" i="221"/>
  <c r="AU568" i="221"/>
  <c r="BD567" i="221"/>
  <c r="AY567" i="221"/>
  <c r="AX567" i="221"/>
  <c r="AW567" i="221"/>
  <c r="AV567" i="221"/>
  <c r="AU567" i="221"/>
  <c r="BD566" i="221"/>
  <c r="AY566" i="221"/>
  <c r="AX566" i="221"/>
  <c r="AW566" i="221"/>
  <c r="AV566" i="221"/>
  <c r="AU566" i="221"/>
  <c r="BD565" i="221"/>
  <c r="AY565" i="221"/>
  <c r="AX565" i="221"/>
  <c r="AW565" i="221"/>
  <c r="AV565" i="221"/>
  <c r="AU565" i="221"/>
  <c r="BD564" i="221"/>
  <c r="AY564" i="221"/>
  <c r="AX564" i="221"/>
  <c r="AW564" i="221"/>
  <c r="AV564" i="221"/>
  <c r="AU564" i="221"/>
  <c r="BD563" i="221"/>
  <c r="AY563" i="221"/>
  <c r="AX563" i="221"/>
  <c r="AW563" i="221"/>
  <c r="AV563" i="221"/>
  <c r="AU563" i="221"/>
  <c r="BD562" i="221"/>
  <c r="AY562" i="221"/>
  <c r="AX562" i="221"/>
  <c r="AW562" i="221"/>
  <c r="AV562" i="221"/>
  <c r="AU562" i="221"/>
  <c r="BD561" i="221"/>
  <c r="AY561" i="221"/>
  <c r="AX561" i="221"/>
  <c r="AW561" i="221"/>
  <c r="AV561" i="221"/>
  <c r="AU561" i="221"/>
  <c r="BD560" i="221"/>
  <c r="AY560" i="221"/>
  <c r="AX560" i="221"/>
  <c r="AW560" i="221"/>
  <c r="AV560" i="221"/>
  <c r="AU560" i="221"/>
  <c r="BD559" i="221"/>
  <c r="AY559" i="221"/>
  <c r="AX559" i="221"/>
  <c r="AW559" i="221"/>
  <c r="AV559" i="221"/>
  <c r="AU559" i="221"/>
  <c r="BD558" i="221"/>
  <c r="AY558" i="221"/>
  <c r="AX558" i="221"/>
  <c r="AW558" i="221"/>
  <c r="AV558" i="221"/>
  <c r="AU558" i="221"/>
  <c r="BD557" i="221"/>
  <c r="AY557" i="221"/>
  <c r="AX557" i="221"/>
  <c r="AW557" i="221"/>
  <c r="AV557" i="221"/>
  <c r="AU557" i="221"/>
  <c r="BD556" i="221"/>
  <c r="AY556" i="221"/>
  <c r="AX556" i="221"/>
  <c r="AW556" i="221"/>
  <c r="AV556" i="221"/>
  <c r="AU556" i="221"/>
  <c r="BD555" i="221"/>
  <c r="AY555" i="221"/>
  <c r="AX555" i="221"/>
  <c r="AW555" i="221"/>
  <c r="AV555" i="221"/>
  <c r="AU555" i="221"/>
  <c r="BD554" i="221"/>
  <c r="AY554" i="221"/>
  <c r="AX554" i="221"/>
  <c r="AW554" i="221"/>
  <c r="AV554" i="221"/>
  <c r="AU554" i="221"/>
  <c r="BD553" i="221"/>
  <c r="AY553" i="221"/>
  <c r="AX553" i="221"/>
  <c r="AW553" i="221"/>
  <c r="AV553" i="221"/>
  <c r="AU553" i="221"/>
  <c r="BD552" i="221"/>
  <c r="AY552" i="221"/>
  <c r="AX552" i="221"/>
  <c r="AW552" i="221"/>
  <c r="AV552" i="221"/>
  <c r="AU552" i="221"/>
  <c r="BD551" i="221"/>
  <c r="AY551" i="221"/>
  <c r="AX551" i="221"/>
  <c r="AW551" i="221"/>
  <c r="AV551" i="221"/>
  <c r="AU551" i="221"/>
  <c r="BD550" i="221"/>
  <c r="AY550" i="221"/>
  <c r="AX550" i="221"/>
  <c r="AW550" i="221"/>
  <c r="AV550" i="221"/>
  <c r="AU550" i="221"/>
  <c r="BD549" i="221"/>
  <c r="AY549" i="221"/>
  <c r="AX549" i="221"/>
  <c r="AW549" i="221"/>
  <c r="AV549" i="221"/>
  <c r="AU549" i="221"/>
  <c r="BD548" i="221"/>
  <c r="AY548" i="221"/>
  <c r="AX548" i="221"/>
  <c r="AW548" i="221"/>
  <c r="AV548" i="221"/>
  <c r="AU548" i="221"/>
  <c r="BD547" i="221"/>
  <c r="AY547" i="221"/>
  <c r="AX547" i="221"/>
  <c r="AW547" i="221"/>
  <c r="AV547" i="221"/>
  <c r="AU547" i="221"/>
  <c r="BD546" i="221"/>
  <c r="AY546" i="221"/>
  <c r="AX546" i="221"/>
  <c r="AW546" i="221"/>
  <c r="AV546" i="221"/>
  <c r="AU546" i="221"/>
  <c r="BD545" i="221"/>
  <c r="AY545" i="221"/>
  <c r="AX545" i="221"/>
  <c r="AW545" i="221"/>
  <c r="AV545" i="221"/>
  <c r="AU545" i="221"/>
  <c r="BD544" i="221"/>
  <c r="AY544" i="221"/>
  <c r="AX544" i="221"/>
  <c r="AW544" i="221"/>
  <c r="AV544" i="221"/>
  <c r="AU544" i="221"/>
  <c r="BD543" i="221"/>
  <c r="AY543" i="221"/>
  <c r="AX543" i="221"/>
  <c r="AW543" i="221"/>
  <c r="AV543" i="221"/>
  <c r="AU543" i="221"/>
  <c r="BD542" i="221"/>
  <c r="AY542" i="221"/>
  <c r="AX542" i="221"/>
  <c r="AW542" i="221"/>
  <c r="AV542" i="221"/>
  <c r="AU542" i="221"/>
  <c r="BD541" i="221"/>
  <c r="AY541" i="221"/>
  <c r="AX541" i="221"/>
  <c r="AW541" i="221"/>
  <c r="AV541" i="221"/>
  <c r="AU541" i="221"/>
  <c r="BD540" i="221"/>
  <c r="AY540" i="221"/>
  <c r="AX540" i="221"/>
  <c r="AW540" i="221"/>
  <c r="AV540" i="221"/>
  <c r="AU540" i="221"/>
  <c r="BD539" i="221"/>
  <c r="AY539" i="221"/>
  <c r="AX539" i="221"/>
  <c r="AW539" i="221"/>
  <c r="AV539" i="221"/>
  <c r="AU539" i="221"/>
  <c r="BD538" i="221"/>
  <c r="AY538" i="221"/>
  <c r="AX538" i="221"/>
  <c r="AW538" i="221"/>
  <c r="AV538" i="221"/>
  <c r="AU538" i="221"/>
  <c r="BD537" i="221"/>
  <c r="AY537" i="221"/>
  <c r="AX537" i="221"/>
  <c r="AW537" i="221"/>
  <c r="AV537" i="221"/>
  <c r="AU537" i="221"/>
  <c r="BD536" i="221"/>
  <c r="AY536" i="221"/>
  <c r="AX536" i="221"/>
  <c r="AW536" i="221"/>
  <c r="AV536" i="221"/>
  <c r="AU536" i="221"/>
  <c r="BD535" i="221"/>
  <c r="AY535" i="221"/>
  <c r="AX535" i="221"/>
  <c r="AW535" i="221"/>
  <c r="AV535" i="221"/>
  <c r="AU535" i="221"/>
  <c r="BD534" i="221"/>
  <c r="AY534" i="221"/>
  <c r="AX534" i="221"/>
  <c r="AW534" i="221"/>
  <c r="AV534" i="221"/>
  <c r="AU534" i="221"/>
  <c r="BD533" i="221"/>
  <c r="AY533" i="221"/>
  <c r="AX533" i="221"/>
  <c r="AW533" i="221"/>
  <c r="AV533" i="221"/>
  <c r="AU533" i="221"/>
  <c r="BD532" i="221"/>
  <c r="AY532" i="221"/>
  <c r="AX532" i="221"/>
  <c r="AW532" i="221"/>
  <c r="AV532" i="221"/>
  <c r="AU532" i="221"/>
  <c r="BD531" i="221"/>
  <c r="AY531" i="221"/>
  <c r="AX531" i="221"/>
  <c r="AW531" i="221"/>
  <c r="AV531" i="221"/>
  <c r="AU531" i="221"/>
  <c r="BD530" i="221"/>
  <c r="AY530" i="221"/>
  <c r="AX530" i="221"/>
  <c r="AW530" i="221"/>
  <c r="AV530" i="221"/>
  <c r="AU530" i="221"/>
  <c r="BD529" i="221"/>
  <c r="AY529" i="221"/>
  <c r="AX529" i="221"/>
  <c r="AW529" i="221"/>
  <c r="AV529" i="221"/>
  <c r="AU529" i="221"/>
  <c r="BD528" i="221"/>
  <c r="AY528" i="221"/>
  <c r="AX528" i="221"/>
  <c r="AW528" i="221"/>
  <c r="AV528" i="221"/>
  <c r="AU528" i="221"/>
  <c r="BD527" i="221"/>
  <c r="AY527" i="221"/>
  <c r="AX527" i="221"/>
  <c r="AW527" i="221"/>
  <c r="AV527" i="221"/>
  <c r="AU527" i="221"/>
  <c r="BD526" i="221"/>
  <c r="AY526" i="221"/>
  <c r="AX526" i="221"/>
  <c r="AW526" i="221"/>
  <c r="AV526" i="221"/>
  <c r="AU526" i="221"/>
  <c r="BD525" i="221"/>
  <c r="AY525" i="221"/>
  <c r="AX525" i="221"/>
  <c r="AW525" i="221"/>
  <c r="AV525" i="221"/>
  <c r="AU525" i="221"/>
  <c r="BD524" i="221"/>
  <c r="AY524" i="221"/>
  <c r="AX524" i="221"/>
  <c r="AW524" i="221"/>
  <c r="AV524" i="221"/>
  <c r="AU524" i="221"/>
  <c r="BD523" i="221"/>
  <c r="AY523" i="221"/>
  <c r="AX523" i="221"/>
  <c r="AW523" i="221"/>
  <c r="AV523" i="221"/>
  <c r="AU523" i="221"/>
  <c r="BD522" i="221"/>
  <c r="AY522" i="221"/>
  <c r="AX522" i="221"/>
  <c r="AW522" i="221"/>
  <c r="AV522" i="221"/>
  <c r="AU522" i="221"/>
  <c r="BD521" i="221"/>
  <c r="AY521" i="221"/>
  <c r="AX521" i="221"/>
  <c r="AW521" i="221"/>
  <c r="AV521" i="221"/>
  <c r="AU521" i="221"/>
  <c r="BD520" i="221"/>
  <c r="AY520" i="221"/>
  <c r="AX520" i="221"/>
  <c r="AW520" i="221"/>
  <c r="AV520" i="221"/>
  <c r="AU520" i="221"/>
  <c r="BD519" i="221"/>
  <c r="AY519" i="221"/>
  <c r="AX519" i="221"/>
  <c r="AW519" i="221"/>
  <c r="AV519" i="221"/>
  <c r="AU519" i="221"/>
  <c r="BD518" i="221"/>
  <c r="AY518" i="221"/>
  <c r="AX518" i="221"/>
  <c r="AW518" i="221"/>
  <c r="AV518" i="221"/>
  <c r="AU518" i="221"/>
  <c r="BD517" i="221"/>
  <c r="AY517" i="221"/>
  <c r="AX517" i="221"/>
  <c r="AW517" i="221"/>
  <c r="AV517" i="221"/>
  <c r="AU517" i="221"/>
  <c r="BD516" i="221"/>
  <c r="AY516" i="221"/>
  <c r="AX516" i="221"/>
  <c r="AW516" i="221"/>
  <c r="AV516" i="221"/>
  <c r="AU516" i="221"/>
  <c r="BD515" i="221"/>
  <c r="AY515" i="221"/>
  <c r="AX515" i="221"/>
  <c r="AW515" i="221"/>
  <c r="AV515" i="221"/>
  <c r="AU515" i="221"/>
  <c r="BD514" i="221"/>
  <c r="AY514" i="221"/>
  <c r="AX514" i="221"/>
  <c r="AW514" i="221"/>
  <c r="AV514" i="221"/>
  <c r="AU514" i="221"/>
  <c r="BD513" i="221"/>
  <c r="AY513" i="221"/>
  <c r="AX513" i="221"/>
  <c r="AW513" i="221"/>
  <c r="AV513" i="221"/>
  <c r="AU513" i="221"/>
  <c r="BD512" i="221"/>
  <c r="AY512" i="221"/>
  <c r="AX512" i="221"/>
  <c r="AW512" i="221"/>
  <c r="AV512" i="221"/>
  <c r="AU512" i="221"/>
  <c r="BD511" i="221"/>
  <c r="AY511" i="221"/>
  <c r="AX511" i="221"/>
  <c r="AW511" i="221"/>
  <c r="AV511" i="221"/>
  <c r="AU511" i="221"/>
  <c r="BD510" i="221"/>
  <c r="AY510" i="221"/>
  <c r="AX510" i="221"/>
  <c r="AW510" i="221"/>
  <c r="AV510" i="221"/>
  <c r="AU510" i="221"/>
  <c r="BD509" i="221"/>
  <c r="AY509" i="221"/>
  <c r="AX509" i="221"/>
  <c r="AW509" i="221"/>
  <c r="AV509" i="221"/>
  <c r="AU509" i="221"/>
  <c r="BD508" i="221"/>
  <c r="AY508" i="221"/>
  <c r="AX508" i="221"/>
  <c r="AW508" i="221"/>
  <c r="AV508" i="221"/>
  <c r="AU508" i="221"/>
  <c r="BD507" i="221"/>
  <c r="AY507" i="221"/>
  <c r="AX507" i="221"/>
  <c r="AW507" i="221"/>
  <c r="AV507" i="221"/>
  <c r="AU507" i="221"/>
  <c r="BD506" i="221"/>
  <c r="AY506" i="221"/>
  <c r="AX506" i="221"/>
  <c r="AW506" i="221"/>
  <c r="AV506" i="221"/>
  <c r="AU506" i="221"/>
  <c r="BD505" i="221"/>
  <c r="AY505" i="221"/>
  <c r="AX505" i="221"/>
  <c r="AW505" i="221"/>
  <c r="AV505" i="221"/>
  <c r="AU505" i="221"/>
  <c r="BD504" i="221"/>
  <c r="AY504" i="221"/>
  <c r="AX504" i="221"/>
  <c r="AW504" i="221"/>
  <c r="AV504" i="221"/>
  <c r="AU504" i="221"/>
  <c r="BD503" i="221"/>
  <c r="AY503" i="221"/>
  <c r="AX503" i="221"/>
  <c r="AW503" i="221"/>
  <c r="AV503" i="221"/>
  <c r="AU503" i="221"/>
  <c r="BD502" i="221"/>
  <c r="AY502" i="221"/>
  <c r="AX502" i="221"/>
  <c r="AW502" i="221"/>
  <c r="AV502" i="221"/>
  <c r="AU502" i="221"/>
  <c r="BD501" i="221"/>
  <c r="AY501" i="221"/>
  <c r="AX501" i="221"/>
  <c r="AW501" i="221"/>
  <c r="AV501" i="221"/>
  <c r="AU501" i="221"/>
  <c r="BD500" i="221"/>
  <c r="AY500" i="221"/>
  <c r="AX500" i="221"/>
  <c r="AW500" i="221"/>
  <c r="AV500" i="221"/>
  <c r="AU500" i="221"/>
  <c r="BD499" i="221"/>
  <c r="AY499" i="221"/>
  <c r="AX499" i="221"/>
  <c r="AW499" i="221"/>
  <c r="AV499" i="221"/>
  <c r="AU499" i="221"/>
  <c r="BD498" i="221"/>
  <c r="AY498" i="221"/>
  <c r="AX498" i="221"/>
  <c r="AW498" i="221"/>
  <c r="AV498" i="221"/>
  <c r="AU498" i="221"/>
  <c r="BD497" i="221"/>
  <c r="AY497" i="221"/>
  <c r="AX497" i="221"/>
  <c r="AW497" i="221"/>
  <c r="AV497" i="221"/>
  <c r="AU497" i="221"/>
  <c r="BD496" i="221"/>
  <c r="AY496" i="221"/>
  <c r="AX496" i="221"/>
  <c r="AW496" i="221"/>
  <c r="AV496" i="221"/>
  <c r="AU496" i="221"/>
  <c r="BD495" i="221"/>
  <c r="AY495" i="221"/>
  <c r="AX495" i="221"/>
  <c r="AW495" i="221"/>
  <c r="AV495" i="221"/>
  <c r="AU495" i="221"/>
  <c r="BD494" i="221"/>
  <c r="AY494" i="221"/>
  <c r="AX494" i="221"/>
  <c r="AW494" i="221"/>
  <c r="AV494" i="221"/>
  <c r="AU494" i="221"/>
  <c r="BD493" i="221"/>
  <c r="AY493" i="221"/>
  <c r="AX493" i="221"/>
  <c r="AW493" i="221"/>
  <c r="AV493" i="221"/>
  <c r="AU493" i="221"/>
  <c r="BD492" i="221"/>
  <c r="AY492" i="221"/>
  <c r="AX492" i="221"/>
  <c r="AW492" i="221"/>
  <c r="AV492" i="221"/>
  <c r="AU492" i="221"/>
  <c r="BD491" i="221"/>
  <c r="AY491" i="221"/>
  <c r="AX491" i="221"/>
  <c r="AW491" i="221"/>
  <c r="AV491" i="221"/>
  <c r="AU491" i="221"/>
  <c r="BD490" i="221"/>
  <c r="AY490" i="221"/>
  <c r="AX490" i="221"/>
  <c r="AW490" i="221"/>
  <c r="AV490" i="221"/>
  <c r="AU490" i="221"/>
  <c r="BD489" i="221"/>
  <c r="AY489" i="221"/>
  <c r="AX489" i="221"/>
  <c r="AW489" i="221"/>
  <c r="AV489" i="221"/>
  <c r="AU489" i="221"/>
  <c r="BD488" i="221"/>
  <c r="AY488" i="221"/>
  <c r="AX488" i="221"/>
  <c r="AW488" i="221"/>
  <c r="AV488" i="221"/>
  <c r="AU488" i="221"/>
  <c r="BD487" i="221"/>
  <c r="AY487" i="221"/>
  <c r="AX487" i="221"/>
  <c r="AW487" i="221"/>
  <c r="AV487" i="221"/>
  <c r="AU487" i="221"/>
  <c r="BD486" i="221"/>
  <c r="AY486" i="221"/>
  <c r="AX486" i="221"/>
  <c r="AW486" i="221"/>
  <c r="AV486" i="221"/>
  <c r="AU486" i="221"/>
  <c r="BD485" i="221"/>
  <c r="AY485" i="221"/>
  <c r="AX485" i="221"/>
  <c r="AW485" i="221"/>
  <c r="AV485" i="221"/>
  <c r="AU485" i="221"/>
  <c r="BD484" i="221"/>
  <c r="AY484" i="221"/>
  <c r="AX484" i="221"/>
  <c r="AW484" i="221"/>
  <c r="AV484" i="221"/>
  <c r="AU484" i="221"/>
  <c r="BD483" i="221"/>
  <c r="AY483" i="221"/>
  <c r="AX483" i="221"/>
  <c r="AW483" i="221"/>
  <c r="AV483" i="221"/>
  <c r="AU483" i="221"/>
  <c r="BD482" i="221"/>
  <c r="AY482" i="221"/>
  <c r="AX482" i="221"/>
  <c r="AW482" i="221"/>
  <c r="AV482" i="221"/>
  <c r="AU482" i="221"/>
  <c r="BD481" i="221"/>
  <c r="AY481" i="221"/>
  <c r="AX481" i="221"/>
  <c r="AW481" i="221"/>
  <c r="AV481" i="221"/>
  <c r="AU481" i="221"/>
  <c r="BD480" i="221"/>
  <c r="AY480" i="221"/>
  <c r="AX480" i="221"/>
  <c r="AW480" i="221"/>
  <c r="AV480" i="221"/>
  <c r="AU480" i="221"/>
  <c r="BD479" i="221"/>
  <c r="AY479" i="221"/>
  <c r="AX479" i="221"/>
  <c r="AW479" i="221"/>
  <c r="AV479" i="221"/>
  <c r="AU479" i="221"/>
  <c r="BD478" i="221"/>
  <c r="AY478" i="221"/>
  <c r="AX478" i="221"/>
  <c r="AW478" i="221"/>
  <c r="AV478" i="221"/>
  <c r="AU478" i="221"/>
  <c r="BD477" i="221"/>
  <c r="AY477" i="221"/>
  <c r="AX477" i="221"/>
  <c r="AW477" i="221"/>
  <c r="AV477" i="221"/>
  <c r="AU477" i="221"/>
  <c r="BD476" i="221"/>
  <c r="AY476" i="221"/>
  <c r="AX476" i="221"/>
  <c r="AW476" i="221"/>
  <c r="AV476" i="221"/>
  <c r="AU476" i="221"/>
  <c r="BD475" i="221"/>
  <c r="AY475" i="221"/>
  <c r="AX475" i="221"/>
  <c r="AW475" i="221"/>
  <c r="AV475" i="221"/>
  <c r="AU475" i="221"/>
  <c r="BD474" i="221"/>
  <c r="AY474" i="221"/>
  <c r="AX474" i="221"/>
  <c r="AW474" i="221"/>
  <c r="AV474" i="221"/>
  <c r="AU474" i="221"/>
  <c r="BD473" i="221"/>
  <c r="AY473" i="221"/>
  <c r="AX473" i="221"/>
  <c r="AW473" i="221"/>
  <c r="AV473" i="221"/>
  <c r="AU473" i="221"/>
  <c r="BD472" i="221"/>
  <c r="AY472" i="221"/>
  <c r="AX472" i="221"/>
  <c r="AW472" i="221"/>
  <c r="AV472" i="221"/>
  <c r="AU472" i="221"/>
  <c r="BD471" i="221"/>
  <c r="AY471" i="221"/>
  <c r="AX471" i="221"/>
  <c r="AW471" i="221"/>
  <c r="AV471" i="221"/>
  <c r="AU471" i="221"/>
  <c r="BD470" i="221"/>
  <c r="AY470" i="221"/>
  <c r="AX470" i="221"/>
  <c r="AW470" i="221"/>
  <c r="AV470" i="221"/>
  <c r="AU470" i="221"/>
  <c r="BD469" i="221"/>
  <c r="AY469" i="221"/>
  <c r="AX469" i="221"/>
  <c r="AW469" i="221"/>
  <c r="AV469" i="221"/>
  <c r="AU469" i="221"/>
  <c r="BD468" i="221"/>
  <c r="AY468" i="221"/>
  <c r="AX468" i="221"/>
  <c r="AW468" i="221"/>
  <c r="AV468" i="221"/>
  <c r="AU468" i="221"/>
  <c r="BD467" i="221"/>
  <c r="AY467" i="221"/>
  <c r="AX467" i="221"/>
  <c r="AW467" i="221"/>
  <c r="AV467" i="221"/>
  <c r="AU467" i="221"/>
  <c r="BD466" i="221"/>
  <c r="AY466" i="221"/>
  <c r="AX466" i="221"/>
  <c r="AW466" i="221"/>
  <c r="AV466" i="221"/>
  <c r="AU466" i="221"/>
  <c r="BD465" i="221"/>
  <c r="AY465" i="221"/>
  <c r="AX465" i="221"/>
  <c r="AW465" i="221"/>
  <c r="AV465" i="221"/>
  <c r="AU465" i="221"/>
  <c r="BD464" i="221"/>
  <c r="AY464" i="221"/>
  <c r="AX464" i="221"/>
  <c r="AW464" i="221"/>
  <c r="AV464" i="221"/>
  <c r="AU464" i="221"/>
  <c r="BD463" i="221"/>
  <c r="AY463" i="221"/>
  <c r="AX463" i="221"/>
  <c r="AW463" i="221"/>
  <c r="AV463" i="221"/>
  <c r="AU463" i="221"/>
  <c r="BD462" i="221"/>
  <c r="AY462" i="221"/>
  <c r="AX462" i="221"/>
  <c r="AW462" i="221"/>
  <c r="AV462" i="221"/>
  <c r="AU462" i="221"/>
  <c r="BD461" i="221"/>
  <c r="AY461" i="221"/>
  <c r="AX461" i="221"/>
  <c r="AW461" i="221"/>
  <c r="AV461" i="221"/>
  <c r="AU461" i="221"/>
  <c r="BD460" i="221"/>
  <c r="AY460" i="221"/>
  <c r="AX460" i="221"/>
  <c r="AW460" i="221"/>
  <c r="AV460" i="221"/>
  <c r="AU460" i="221"/>
  <c r="BD459" i="221"/>
  <c r="AY459" i="221"/>
  <c r="AX459" i="221"/>
  <c r="AW459" i="221"/>
  <c r="AV459" i="221"/>
  <c r="AU459" i="221"/>
  <c r="BD458" i="221"/>
  <c r="AY458" i="221"/>
  <c r="AX458" i="221"/>
  <c r="AW458" i="221"/>
  <c r="AV458" i="221"/>
  <c r="AU458" i="221"/>
  <c r="BD457" i="221"/>
  <c r="AY457" i="221"/>
  <c r="AX457" i="221"/>
  <c r="AW457" i="221"/>
  <c r="AV457" i="221"/>
  <c r="AU457" i="221"/>
  <c r="BD456" i="221"/>
  <c r="AY456" i="221"/>
  <c r="AX456" i="221"/>
  <c r="AW456" i="221"/>
  <c r="AV456" i="221"/>
  <c r="AU456" i="221"/>
  <c r="BD455" i="221"/>
  <c r="AY455" i="221"/>
  <c r="AX455" i="221"/>
  <c r="AW455" i="221"/>
  <c r="AV455" i="221"/>
  <c r="AU455" i="221"/>
  <c r="BD454" i="221"/>
  <c r="AY454" i="221"/>
  <c r="AX454" i="221"/>
  <c r="AW454" i="221"/>
  <c r="AV454" i="221"/>
  <c r="AU454" i="221"/>
  <c r="BD453" i="221"/>
  <c r="AY453" i="221"/>
  <c r="AX453" i="221"/>
  <c r="AW453" i="221"/>
  <c r="AV453" i="221"/>
  <c r="AU453" i="221"/>
  <c r="BD452" i="221"/>
  <c r="AY452" i="221"/>
  <c r="AX452" i="221"/>
  <c r="AW452" i="221"/>
  <c r="AV452" i="221"/>
  <c r="AU452" i="221"/>
  <c r="BD451" i="221"/>
  <c r="AY451" i="221"/>
  <c r="AX451" i="221"/>
  <c r="AW451" i="221"/>
  <c r="AV451" i="221"/>
  <c r="AU451" i="221"/>
  <c r="BD450" i="221"/>
  <c r="AY450" i="221"/>
  <c r="AX450" i="221"/>
  <c r="AW450" i="221"/>
  <c r="AV450" i="221"/>
  <c r="AU450" i="221"/>
  <c r="BD449" i="221"/>
  <c r="AY449" i="221"/>
  <c r="AX449" i="221"/>
  <c r="AW449" i="221"/>
  <c r="AV449" i="221"/>
  <c r="AU449" i="221"/>
  <c r="BD448" i="221"/>
  <c r="AY448" i="221"/>
  <c r="AX448" i="221"/>
  <c r="AW448" i="221"/>
  <c r="AV448" i="221"/>
  <c r="AU448" i="221"/>
  <c r="BD447" i="221"/>
  <c r="AY447" i="221"/>
  <c r="AX447" i="221"/>
  <c r="AW447" i="221"/>
  <c r="AV447" i="221"/>
  <c r="AU447" i="221"/>
  <c r="BD446" i="221"/>
  <c r="AY446" i="221"/>
  <c r="AX446" i="221"/>
  <c r="AW446" i="221"/>
  <c r="AV446" i="221"/>
  <c r="AU446" i="221"/>
  <c r="BD445" i="221"/>
  <c r="AY445" i="221"/>
  <c r="AX445" i="221"/>
  <c r="AW445" i="221"/>
  <c r="AV445" i="221"/>
  <c r="AU445" i="221"/>
  <c r="BD444" i="221"/>
  <c r="AY444" i="221"/>
  <c r="AX444" i="221"/>
  <c r="AW444" i="221"/>
  <c r="AV444" i="221"/>
  <c r="AU444" i="221"/>
  <c r="BD443" i="221"/>
  <c r="AY443" i="221"/>
  <c r="AX443" i="221"/>
  <c r="AW443" i="221"/>
  <c r="AV443" i="221"/>
  <c r="AU443" i="221"/>
  <c r="BD442" i="221"/>
  <c r="AY442" i="221"/>
  <c r="AX442" i="221"/>
  <c r="AW442" i="221"/>
  <c r="AV442" i="221"/>
  <c r="AU442" i="221"/>
  <c r="BD441" i="221"/>
  <c r="AY441" i="221"/>
  <c r="AX441" i="221"/>
  <c r="AW441" i="221"/>
  <c r="AV441" i="221"/>
  <c r="AU441" i="221"/>
  <c r="BD440" i="221"/>
  <c r="AY440" i="221"/>
  <c r="AX440" i="221"/>
  <c r="AW440" i="221"/>
  <c r="AV440" i="221"/>
  <c r="AU440" i="221"/>
  <c r="BD439" i="221"/>
  <c r="AY439" i="221"/>
  <c r="AX439" i="221"/>
  <c r="AW439" i="221"/>
  <c r="AV439" i="221"/>
  <c r="AU439" i="221"/>
  <c r="BD438" i="221"/>
  <c r="AY438" i="221"/>
  <c r="AX438" i="221"/>
  <c r="AW438" i="221"/>
  <c r="AV438" i="221"/>
  <c r="AU438" i="221"/>
  <c r="BD437" i="221"/>
  <c r="AY437" i="221"/>
  <c r="AX437" i="221"/>
  <c r="AW437" i="221"/>
  <c r="AV437" i="221"/>
  <c r="AU437" i="221"/>
  <c r="BD436" i="221"/>
  <c r="AY436" i="221"/>
  <c r="AX436" i="221"/>
  <c r="AW436" i="221"/>
  <c r="AV436" i="221"/>
  <c r="AU436" i="221"/>
  <c r="BD435" i="221"/>
  <c r="AY435" i="221"/>
  <c r="AX435" i="221"/>
  <c r="AW435" i="221"/>
  <c r="AV435" i="221"/>
  <c r="AU435" i="221"/>
  <c r="BD434" i="221"/>
  <c r="AY434" i="221"/>
  <c r="AX434" i="221"/>
  <c r="AW434" i="221"/>
  <c r="AV434" i="221"/>
  <c r="AU434" i="221"/>
  <c r="BD433" i="221"/>
  <c r="AY433" i="221"/>
  <c r="AX433" i="221"/>
  <c r="AW433" i="221"/>
  <c r="AV433" i="221"/>
  <c r="AU433" i="221"/>
  <c r="BD432" i="221"/>
  <c r="AY432" i="221"/>
  <c r="AX432" i="221"/>
  <c r="AW432" i="221"/>
  <c r="AV432" i="221"/>
  <c r="AU432" i="221"/>
  <c r="BD431" i="221"/>
  <c r="AY431" i="221"/>
  <c r="AX431" i="221"/>
  <c r="AW431" i="221"/>
  <c r="AV431" i="221"/>
  <c r="AU431" i="221"/>
  <c r="BD430" i="221"/>
  <c r="AY430" i="221"/>
  <c r="AX430" i="221"/>
  <c r="AW430" i="221"/>
  <c r="AV430" i="221"/>
  <c r="AU430" i="221"/>
  <c r="BD429" i="221"/>
  <c r="AY429" i="221"/>
  <c r="AX429" i="221"/>
  <c r="AW429" i="221"/>
  <c r="AV429" i="221"/>
  <c r="AU429" i="221"/>
  <c r="BD428" i="221"/>
  <c r="AY428" i="221"/>
  <c r="AX428" i="221"/>
  <c r="AW428" i="221"/>
  <c r="AV428" i="221"/>
  <c r="AU428" i="221"/>
  <c r="BD427" i="221"/>
  <c r="AY427" i="221"/>
  <c r="AX427" i="221"/>
  <c r="AW427" i="221"/>
  <c r="AV427" i="221"/>
  <c r="AU427" i="221"/>
  <c r="BD426" i="221"/>
  <c r="AY426" i="221"/>
  <c r="AX426" i="221"/>
  <c r="AW426" i="221"/>
  <c r="AV426" i="221"/>
  <c r="AU426" i="221"/>
  <c r="BD425" i="221"/>
  <c r="AY425" i="221"/>
  <c r="AX425" i="221"/>
  <c r="AW425" i="221"/>
  <c r="AV425" i="221"/>
  <c r="AU425" i="221"/>
  <c r="BD424" i="221"/>
  <c r="AY424" i="221"/>
  <c r="AX424" i="221"/>
  <c r="AW424" i="221"/>
  <c r="AV424" i="221"/>
  <c r="AU424" i="221"/>
  <c r="BD423" i="221"/>
  <c r="AY423" i="221"/>
  <c r="AX423" i="221"/>
  <c r="AW423" i="221"/>
  <c r="AV423" i="221"/>
  <c r="AU423" i="221"/>
  <c r="BD422" i="221"/>
  <c r="AY422" i="221"/>
  <c r="AX422" i="221"/>
  <c r="AW422" i="221"/>
  <c r="AV422" i="221"/>
  <c r="AU422" i="221"/>
  <c r="BD421" i="221"/>
  <c r="AY421" i="221"/>
  <c r="AX421" i="221"/>
  <c r="AW421" i="221"/>
  <c r="AV421" i="221"/>
  <c r="AU421" i="221"/>
  <c r="BD420" i="221"/>
  <c r="AY420" i="221"/>
  <c r="AX420" i="221"/>
  <c r="AW420" i="221"/>
  <c r="AV420" i="221"/>
  <c r="AU420" i="221"/>
  <c r="BD419" i="221"/>
  <c r="AY419" i="221"/>
  <c r="AX419" i="221"/>
  <c r="AW419" i="221"/>
  <c r="AV419" i="221"/>
  <c r="AU419" i="221"/>
  <c r="BD418" i="221"/>
  <c r="AY418" i="221"/>
  <c r="AX418" i="221"/>
  <c r="AW418" i="221"/>
  <c r="AV418" i="221"/>
  <c r="AU418" i="221"/>
  <c r="BD417" i="221"/>
  <c r="AY417" i="221"/>
  <c r="AX417" i="221"/>
  <c r="AW417" i="221"/>
  <c r="AV417" i="221"/>
  <c r="AU417" i="221"/>
  <c r="BD416" i="221"/>
  <c r="AY416" i="221"/>
  <c r="AX416" i="221"/>
  <c r="AW416" i="221"/>
  <c r="AV416" i="221"/>
  <c r="AU416" i="221"/>
  <c r="BD415" i="221"/>
  <c r="AY415" i="221"/>
  <c r="AX415" i="221"/>
  <c r="AW415" i="221"/>
  <c r="AV415" i="221"/>
  <c r="AU415" i="221"/>
  <c r="BD414" i="221"/>
  <c r="AY414" i="221"/>
  <c r="AX414" i="221"/>
  <c r="AW414" i="221"/>
  <c r="AV414" i="221"/>
  <c r="AU414" i="221"/>
  <c r="BD413" i="221"/>
  <c r="AY413" i="221"/>
  <c r="AX413" i="221"/>
  <c r="AW413" i="221"/>
  <c r="AV413" i="221"/>
  <c r="AU413" i="221"/>
  <c r="BD412" i="221"/>
  <c r="AY412" i="221"/>
  <c r="AX412" i="221"/>
  <c r="AW412" i="221"/>
  <c r="AV412" i="221"/>
  <c r="AU412" i="221"/>
  <c r="BD411" i="221"/>
  <c r="AY411" i="221"/>
  <c r="AX411" i="221"/>
  <c r="AW411" i="221"/>
  <c r="AV411" i="221"/>
  <c r="AU411" i="221"/>
  <c r="BD410" i="221"/>
  <c r="AY410" i="221"/>
  <c r="AX410" i="221"/>
  <c r="AW410" i="221"/>
  <c r="AV410" i="221"/>
  <c r="AU410" i="221"/>
  <c r="BD409" i="221"/>
  <c r="AY409" i="221"/>
  <c r="AX409" i="221"/>
  <c r="AW409" i="221"/>
  <c r="AV409" i="221"/>
  <c r="AU409" i="221"/>
  <c r="BD408" i="221"/>
  <c r="AY408" i="221"/>
  <c r="AX408" i="221"/>
  <c r="AW408" i="221"/>
  <c r="AV408" i="221"/>
  <c r="AU408" i="221"/>
  <c r="BD407" i="221"/>
  <c r="AY407" i="221"/>
  <c r="AX407" i="221"/>
  <c r="AW407" i="221"/>
  <c r="AV407" i="221"/>
  <c r="AU407" i="221"/>
  <c r="BD406" i="221"/>
  <c r="AY406" i="221"/>
  <c r="AX406" i="221"/>
  <c r="AW406" i="221"/>
  <c r="AV406" i="221"/>
  <c r="AU406" i="221"/>
  <c r="BD405" i="221"/>
  <c r="AY405" i="221"/>
  <c r="AX405" i="221"/>
  <c r="AW405" i="221"/>
  <c r="AV405" i="221"/>
  <c r="AU405" i="221"/>
  <c r="BD404" i="221"/>
  <c r="AY404" i="221"/>
  <c r="AX404" i="221"/>
  <c r="AW404" i="221"/>
  <c r="AV404" i="221"/>
  <c r="AU404" i="221"/>
  <c r="BD403" i="221"/>
  <c r="AY403" i="221"/>
  <c r="AX403" i="221"/>
  <c r="AW403" i="221"/>
  <c r="AV403" i="221"/>
  <c r="AU403" i="221"/>
  <c r="BD402" i="221"/>
  <c r="AY402" i="221"/>
  <c r="AX402" i="221"/>
  <c r="AW402" i="221"/>
  <c r="AV402" i="221"/>
  <c r="AU402" i="221"/>
  <c r="BD401" i="221"/>
  <c r="AY401" i="221"/>
  <c r="AX401" i="221"/>
  <c r="AW401" i="221"/>
  <c r="AV401" i="221"/>
  <c r="AU401" i="221"/>
  <c r="BD400" i="221"/>
  <c r="AY400" i="221"/>
  <c r="AX400" i="221"/>
  <c r="AW400" i="221"/>
  <c r="AV400" i="221"/>
  <c r="AU400" i="221"/>
  <c r="BD399" i="221"/>
  <c r="AY399" i="221"/>
  <c r="AX399" i="221"/>
  <c r="AW399" i="221"/>
  <c r="AV399" i="221"/>
  <c r="AU399" i="221"/>
  <c r="BD398" i="221"/>
  <c r="AY398" i="221"/>
  <c r="AX398" i="221"/>
  <c r="AW398" i="221"/>
  <c r="AV398" i="221"/>
  <c r="AU398" i="221"/>
  <c r="BD397" i="221"/>
  <c r="AY397" i="221"/>
  <c r="AX397" i="221"/>
  <c r="AW397" i="221"/>
  <c r="AV397" i="221"/>
  <c r="AU397" i="221"/>
  <c r="BD396" i="221"/>
  <c r="AY396" i="221"/>
  <c r="AX396" i="221"/>
  <c r="AW396" i="221"/>
  <c r="AV396" i="221"/>
  <c r="AU396" i="221"/>
  <c r="BD395" i="221"/>
  <c r="AY395" i="221"/>
  <c r="AX395" i="221"/>
  <c r="AW395" i="221"/>
  <c r="AV395" i="221"/>
  <c r="AU395" i="221"/>
  <c r="BD394" i="221"/>
  <c r="AY394" i="221"/>
  <c r="AX394" i="221"/>
  <c r="AW394" i="221"/>
  <c r="AV394" i="221"/>
  <c r="AU394" i="221"/>
  <c r="BD393" i="221"/>
  <c r="AY393" i="221"/>
  <c r="AX393" i="221"/>
  <c r="AW393" i="221"/>
  <c r="AV393" i="221"/>
  <c r="AU393" i="221"/>
  <c r="BD392" i="221"/>
  <c r="AY392" i="221"/>
  <c r="AX392" i="221"/>
  <c r="AW392" i="221"/>
  <c r="AV392" i="221"/>
  <c r="AU392" i="221"/>
  <c r="BD391" i="221"/>
  <c r="AY391" i="221"/>
  <c r="AX391" i="221"/>
  <c r="AW391" i="221"/>
  <c r="AV391" i="221"/>
  <c r="AU391" i="221"/>
  <c r="BD390" i="221"/>
  <c r="AY390" i="221"/>
  <c r="AX390" i="221"/>
  <c r="AW390" i="221"/>
  <c r="AV390" i="221"/>
  <c r="AU390" i="221"/>
  <c r="BD389" i="221"/>
  <c r="AY389" i="221"/>
  <c r="AX389" i="221"/>
  <c r="AW389" i="221"/>
  <c r="AV389" i="221"/>
  <c r="AU389" i="221"/>
  <c r="BD388" i="221"/>
  <c r="AY388" i="221"/>
  <c r="AX388" i="221"/>
  <c r="AW388" i="221"/>
  <c r="AV388" i="221"/>
  <c r="AU388" i="221"/>
  <c r="BD387" i="221"/>
  <c r="AY387" i="221"/>
  <c r="AX387" i="221"/>
  <c r="AW387" i="221"/>
  <c r="AV387" i="221"/>
  <c r="AU387" i="221"/>
  <c r="BD386" i="221"/>
  <c r="AY386" i="221"/>
  <c r="AX386" i="221"/>
  <c r="AW386" i="221"/>
  <c r="AV386" i="221"/>
  <c r="AU386" i="221"/>
  <c r="BD385" i="221"/>
  <c r="AY385" i="221"/>
  <c r="AX385" i="221"/>
  <c r="AW385" i="221"/>
  <c r="AV385" i="221"/>
  <c r="AU385" i="221"/>
  <c r="BD384" i="221"/>
  <c r="AY384" i="221"/>
  <c r="AX384" i="221"/>
  <c r="AW384" i="221"/>
  <c r="AV384" i="221"/>
  <c r="AU384" i="221"/>
  <c r="BD383" i="221"/>
  <c r="AY383" i="221"/>
  <c r="AX383" i="221"/>
  <c r="AW383" i="221"/>
  <c r="AV383" i="221"/>
  <c r="AU383" i="221"/>
  <c r="BD382" i="221"/>
  <c r="AY382" i="221"/>
  <c r="AX382" i="221"/>
  <c r="AW382" i="221"/>
  <c r="AV382" i="221"/>
  <c r="AU382" i="221"/>
  <c r="BD381" i="221"/>
  <c r="AY381" i="221"/>
  <c r="AX381" i="221"/>
  <c r="AW381" i="221"/>
  <c r="AV381" i="221"/>
  <c r="AU381" i="221"/>
  <c r="BD380" i="221"/>
  <c r="AY380" i="221"/>
  <c r="AX380" i="221"/>
  <c r="AW380" i="221"/>
  <c r="AV380" i="221"/>
  <c r="AU380" i="221"/>
  <c r="BD379" i="221"/>
  <c r="AY379" i="221"/>
  <c r="AX379" i="221"/>
  <c r="AW379" i="221"/>
  <c r="AV379" i="221"/>
  <c r="AU379" i="221"/>
  <c r="BD378" i="221"/>
  <c r="AY378" i="221"/>
  <c r="AX378" i="221"/>
  <c r="AW378" i="221"/>
  <c r="AV378" i="221"/>
  <c r="AU378" i="221"/>
  <c r="BD377" i="221"/>
  <c r="AY377" i="221"/>
  <c r="AX377" i="221"/>
  <c r="AW377" i="221"/>
  <c r="AV377" i="221"/>
  <c r="AU377" i="221"/>
  <c r="BD376" i="221"/>
  <c r="AY376" i="221"/>
  <c r="AX376" i="221"/>
  <c r="AW376" i="221"/>
  <c r="AV376" i="221"/>
  <c r="AU376" i="221"/>
  <c r="BD375" i="221"/>
  <c r="AY375" i="221"/>
  <c r="AX375" i="221"/>
  <c r="AW375" i="221"/>
  <c r="AV375" i="221"/>
  <c r="AU375" i="221"/>
  <c r="BD374" i="221"/>
  <c r="AY374" i="221"/>
  <c r="AX374" i="221"/>
  <c r="AW374" i="221"/>
  <c r="AV374" i="221"/>
  <c r="AU374" i="221"/>
  <c r="BD373" i="221"/>
  <c r="AY373" i="221"/>
  <c r="AX373" i="221"/>
  <c r="AW373" i="221"/>
  <c r="AV373" i="221"/>
  <c r="AU373" i="221"/>
  <c r="BD372" i="221"/>
  <c r="AY372" i="221"/>
  <c r="AX372" i="221"/>
  <c r="AW372" i="221"/>
  <c r="AV372" i="221"/>
  <c r="AU372" i="221"/>
  <c r="BD371" i="221"/>
  <c r="AY371" i="221"/>
  <c r="AX371" i="221"/>
  <c r="AW371" i="221"/>
  <c r="AV371" i="221"/>
  <c r="AU371" i="221"/>
  <c r="BD370" i="221"/>
  <c r="AY370" i="221"/>
  <c r="AX370" i="221"/>
  <c r="AW370" i="221"/>
  <c r="AV370" i="221"/>
  <c r="AU370" i="221"/>
  <c r="BD369" i="221"/>
  <c r="AY369" i="221"/>
  <c r="AX369" i="221"/>
  <c r="AW369" i="221"/>
  <c r="AV369" i="221"/>
  <c r="AU369" i="221"/>
  <c r="BD368" i="221"/>
  <c r="AY368" i="221"/>
  <c r="AX368" i="221"/>
  <c r="AW368" i="221"/>
  <c r="AV368" i="221"/>
  <c r="AU368" i="221"/>
  <c r="BD367" i="221"/>
  <c r="AY367" i="221"/>
  <c r="AX367" i="221"/>
  <c r="AW367" i="221"/>
  <c r="AV367" i="221"/>
  <c r="AU367" i="221"/>
  <c r="BD366" i="221"/>
  <c r="AY366" i="221"/>
  <c r="AX366" i="221"/>
  <c r="AW366" i="221"/>
  <c r="AV366" i="221"/>
  <c r="AU366" i="221"/>
  <c r="BD365" i="221"/>
  <c r="AY365" i="221"/>
  <c r="AX365" i="221"/>
  <c r="AW365" i="221"/>
  <c r="AV365" i="221"/>
  <c r="AU365" i="221"/>
  <c r="BD364" i="221"/>
  <c r="AY364" i="221"/>
  <c r="AX364" i="221"/>
  <c r="AW364" i="221"/>
  <c r="AV364" i="221"/>
  <c r="AU364" i="221"/>
  <c r="BD363" i="221"/>
  <c r="AY363" i="221"/>
  <c r="AX363" i="221"/>
  <c r="AW363" i="221"/>
  <c r="AV363" i="221"/>
  <c r="AU363" i="221"/>
  <c r="BD362" i="221"/>
  <c r="AY362" i="221"/>
  <c r="AX362" i="221"/>
  <c r="AW362" i="221"/>
  <c r="AV362" i="221"/>
  <c r="AU362" i="221"/>
  <c r="BD361" i="221"/>
  <c r="AY361" i="221"/>
  <c r="AX361" i="221"/>
  <c r="AW361" i="221"/>
  <c r="AV361" i="221"/>
  <c r="AU361" i="221"/>
  <c r="BD360" i="221"/>
  <c r="AY360" i="221"/>
  <c r="AX360" i="221"/>
  <c r="AW360" i="221"/>
  <c r="AV360" i="221"/>
  <c r="AU360" i="221"/>
  <c r="BD359" i="221"/>
  <c r="AY359" i="221"/>
  <c r="AX359" i="221"/>
  <c r="AW359" i="221"/>
  <c r="AV359" i="221"/>
  <c r="AU359" i="221"/>
  <c r="BD358" i="221"/>
  <c r="AY358" i="221"/>
  <c r="AX358" i="221"/>
  <c r="AW358" i="221"/>
  <c r="AV358" i="221"/>
  <c r="AU358" i="221"/>
  <c r="BD357" i="221"/>
  <c r="AY357" i="221"/>
  <c r="AX357" i="221"/>
  <c r="AW357" i="221"/>
  <c r="AV357" i="221"/>
  <c r="AU357" i="221"/>
  <c r="BD356" i="221"/>
  <c r="AY356" i="221"/>
  <c r="AX356" i="221"/>
  <c r="AW356" i="221"/>
  <c r="AV356" i="221"/>
  <c r="AU356" i="221"/>
  <c r="BD355" i="221"/>
  <c r="AY355" i="221"/>
  <c r="AX355" i="221"/>
  <c r="AW355" i="221"/>
  <c r="AV355" i="221"/>
  <c r="AU355" i="221"/>
  <c r="BD354" i="221"/>
  <c r="AY354" i="221"/>
  <c r="AX354" i="221"/>
  <c r="AW354" i="221"/>
  <c r="AV354" i="221"/>
  <c r="AU354" i="221"/>
  <c r="BD353" i="221"/>
  <c r="AY353" i="221"/>
  <c r="AX353" i="221"/>
  <c r="AW353" i="221"/>
  <c r="AV353" i="221"/>
  <c r="AU353" i="221"/>
  <c r="BD352" i="221"/>
  <c r="AY352" i="221"/>
  <c r="AX352" i="221"/>
  <c r="AW352" i="221"/>
  <c r="AV352" i="221"/>
  <c r="AU352" i="221"/>
  <c r="BD351" i="221"/>
  <c r="AY351" i="221"/>
  <c r="AX351" i="221"/>
  <c r="AW351" i="221"/>
  <c r="AV351" i="221"/>
  <c r="AU351" i="221"/>
  <c r="BD350" i="221"/>
  <c r="AY350" i="221"/>
  <c r="AX350" i="221"/>
  <c r="AW350" i="221"/>
  <c r="AV350" i="221"/>
  <c r="AU350" i="221"/>
  <c r="BD349" i="221"/>
  <c r="AY349" i="221"/>
  <c r="AX349" i="221"/>
  <c r="AW349" i="221"/>
  <c r="AV349" i="221"/>
  <c r="AU349" i="221"/>
  <c r="BD348" i="221"/>
  <c r="AY348" i="221"/>
  <c r="AX348" i="221"/>
  <c r="AW348" i="221"/>
  <c r="AV348" i="221"/>
  <c r="AU348" i="221"/>
  <c r="BD347" i="221"/>
  <c r="AY347" i="221"/>
  <c r="AX347" i="221"/>
  <c r="AW347" i="221"/>
  <c r="AV347" i="221"/>
  <c r="AU347" i="221"/>
  <c r="BD346" i="221"/>
  <c r="AY346" i="221"/>
  <c r="AX346" i="221"/>
  <c r="AW346" i="221"/>
  <c r="AV346" i="221"/>
  <c r="AU346" i="221"/>
  <c r="BD345" i="221"/>
  <c r="AY345" i="221"/>
  <c r="AX345" i="221"/>
  <c r="AW345" i="221"/>
  <c r="AV345" i="221"/>
  <c r="AU345" i="221"/>
  <c r="BD344" i="221"/>
  <c r="AY344" i="221"/>
  <c r="AX344" i="221"/>
  <c r="AW344" i="221"/>
  <c r="AV344" i="221"/>
  <c r="AU344" i="221"/>
  <c r="BD343" i="221"/>
  <c r="AY343" i="221"/>
  <c r="AX343" i="221"/>
  <c r="AW343" i="221"/>
  <c r="AV343" i="221"/>
  <c r="AU343" i="221"/>
  <c r="BD342" i="221"/>
  <c r="AY342" i="221"/>
  <c r="AX342" i="221"/>
  <c r="AW342" i="221"/>
  <c r="AV342" i="221"/>
  <c r="AU342" i="221"/>
  <c r="BD341" i="221"/>
  <c r="AY341" i="221"/>
  <c r="AX341" i="221"/>
  <c r="AW341" i="221"/>
  <c r="AV341" i="221"/>
  <c r="AU341" i="221"/>
  <c r="BD340" i="221"/>
  <c r="AY340" i="221"/>
  <c r="AX340" i="221"/>
  <c r="AW340" i="221"/>
  <c r="AV340" i="221"/>
  <c r="AU340" i="221"/>
  <c r="BD339" i="221"/>
  <c r="AY339" i="221"/>
  <c r="AX339" i="221"/>
  <c r="AW339" i="221"/>
  <c r="AV339" i="221"/>
  <c r="AU339" i="221"/>
  <c r="BD338" i="221"/>
  <c r="AY338" i="221"/>
  <c r="AX338" i="221"/>
  <c r="AW338" i="221"/>
  <c r="AV338" i="221"/>
  <c r="AU338" i="221"/>
  <c r="BD337" i="221"/>
  <c r="AY337" i="221"/>
  <c r="AX337" i="221"/>
  <c r="AW337" i="221"/>
  <c r="AV337" i="221"/>
  <c r="AU337" i="221"/>
  <c r="BD336" i="221"/>
  <c r="AY336" i="221"/>
  <c r="AX336" i="221"/>
  <c r="AW336" i="221"/>
  <c r="AV336" i="221"/>
  <c r="AU336" i="221"/>
  <c r="BD335" i="221"/>
  <c r="AY335" i="221"/>
  <c r="AX335" i="221"/>
  <c r="AW335" i="221"/>
  <c r="AV335" i="221"/>
  <c r="AU335" i="221"/>
  <c r="BD334" i="221"/>
  <c r="AY334" i="221"/>
  <c r="AX334" i="221"/>
  <c r="AW334" i="221"/>
  <c r="AV334" i="221"/>
  <c r="AU334" i="221"/>
  <c r="BD333" i="221"/>
  <c r="AY333" i="221"/>
  <c r="AX333" i="221"/>
  <c r="AW333" i="221"/>
  <c r="AV333" i="221"/>
  <c r="AU333" i="221"/>
  <c r="BD332" i="221"/>
  <c r="AY332" i="221"/>
  <c r="AX332" i="221"/>
  <c r="AW332" i="221"/>
  <c r="AV332" i="221"/>
  <c r="AU332" i="221"/>
  <c r="BD331" i="221"/>
  <c r="AY331" i="221"/>
  <c r="AX331" i="221"/>
  <c r="AW331" i="221"/>
  <c r="AV331" i="221"/>
  <c r="AU331" i="221"/>
  <c r="BD330" i="221"/>
  <c r="AY330" i="221"/>
  <c r="AX330" i="221"/>
  <c r="AW330" i="221"/>
  <c r="AV330" i="221"/>
  <c r="AU330" i="221"/>
  <c r="BD329" i="221"/>
  <c r="AY329" i="221"/>
  <c r="AX329" i="221"/>
  <c r="AW329" i="221"/>
  <c r="AV329" i="221"/>
  <c r="AU329" i="221"/>
  <c r="BD328" i="221"/>
  <c r="AY328" i="221"/>
  <c r="AX328" i="221"/>
  <c r="AW328" i="221"/>
  <c r="AV328" i="221"/>
  <c r="AU328" i="221"/>
  <c r="BD327" i="221"/>
  <c r="AY327" i="221"/>
  <c r="AX327" i="221"/>
  <c r="AW327" i="221"/>
  <c r="AV327" i="221"/>
  <c r="AU327" i="221"/>
  <c r="BD326" i="221"/>
  <c r="AY326" i="221"/>
  <c r="AX326" i="221"/>
  <c r="AW326" i="221"/>
  <c r="AV326" i="221"/>
  <c r="AU326" i="221"/>
  <c r="BD325" i="221"/>
  <c r="AY325" i="221"/>
  <c r="AX325" i="221"/>
  <c r="AW325" i="221"/>
  <c r="AV325" i="221"/>
  <c r="AU325" i="221"/>
  <c r="BD324" i="221"/>
  <c r="AY324" i="221"/>
  <c r="AX324" i="221"/>
  <c r="AW324" i="221"/>
  <c r="AV324" i="221"/>
  <c r="AU324" i="221"/>
  <c r="BD323" i="221"/>
  <c r="AY323" i="221"/>
  <c r="AX323" i="221"/>
  <c r="AW323" i="221"/>
  <c r="AV323" i="221"/>
  <c r="AU323" i="221"/>
  <c r="BD322" i="221"/>
  <c r="AY322" i="221"/>
  <c r="AX322" i="221"/>
  <c r="AW322" i="221"/>
  <c r="AV322" i="221"/>
  <c r="AU322" i="221"/>
  <c r="BD321" i="221"/>
  <c r="AY321" i="221"/>
  <c r="AX321" i="221"/>
  <c r="AW321" i="221"/>
  <c r="AV321" i="221"/>
  <c r="AU321" i="221"/>
  <c r="BD320" i="221"/>
  <c r="AY320" i="221"/>
  <c r="AX320" i="221"/>
  <c r="AW320" i="221"/>
  <c r="AV320" i="221"/>
  <c r="AU320" i="221"/>
  <c r="BD319" i="221"/>
  <c r="AY319" i="221"/>
  <c r="AX319" i="221"/>
  <c r="AW319" i="221"/>
  <c r="AV319" i="221"/>
  <c r="AU319" i="221"/>
  <c r="BD318" i="221"/>
  <c r="AY318" i="221"/>
  <c r="AX318" i="221"/>
  <c r="AW318" i="221"/>
  <c r="AV318" i="221"/>
  <c r="AU318" i="221"/>
  <c r="BD317" i="221"/>
  <c r="AY317" i="221"/>
  <c r="AX317" i="221"/>
  <c r="AW317" i="221"/>
  <c r="AV317" i="221"/>
  <c r="AU317" i="221"/>
  <c r="BD316" i="221"/>
  <c r="AY316" i="221"/>
  <c r="AX316" i="221"/>
  <c r="AW316" i="221"/>
  <c r="AV316" i="221"/>
  <c r="AU316" i="221"/>
  <c r="BD315" i="221"/>
  <c r="AY315" i="221"/>
  <c r="AX315" i="221"/>
  <c r="AW315" i="221"/>
  <c r="AV315" i="221"/>
  <c r="AU315" i="221"/>
  <c r="BD314" i="221"/>
  <c r="AY314" i="221"/>
  <c r="AX314" i="221"/>
  <c r="AW314" i="221"/>
  <c r="AV314" i="221"/>
  <c r="AU314" i="221"/>
  <c r="BD313" i="221"/>
  <c r="AY313" i="221"/>
  <c r="AX313" i="221"/>
  <c r="AW313" i="221"/>
  <c r="AV313" i="221"/>
  <c r="AU313" i="221"/>
  <c r="BD312" i="221"/>
  <c r="AY312" i="221"/>
  <c r="AX312" i="221"/>
  <c r="AW312" i="221"/>
  <c r="AV312" i="221"/>
  <c r="AU312" i="221"/>
  <c r="BD311" i="221"/>
  <c r="AY311" i="221"/>
  <c r="AX311" i="221"/>
  <c r="AW311" i="221"/>
  <c r="AV311" i="221"/>
  <c r="AU311" i="221"/>
  <c r="BD310" i="221"/>
  <c r="AY310" i="221"/>
  <c r="AX310" i="221"/>
  <c r="AW310" i="221"/>
  <c r="AV310" i="221"/>
  <c r="AU310" i="221"/>
  <c r="BD309" i="221"/>
  <c r="AY309" i="221"/>
  <c r="AX309" i="221"/>
  <c r="AW309" i="221"/>
  <c r="AV309" i="221"/>
  <c r="AU309" i="221"/>
  <c r="BD308" i="221"/>
  <c r="AY308" i="221"/>
  <c r="AX308" i="221"/>
  <c r="AW308" i="221"/>
  <c r="AV308" i="221"/>
  <c r="AU308" i="221"/>
  <c r="BD307" i="221"/>
  <c r="AY307" i="221"/>
  <c r="AX307" i="221"/>
  <c r="AW307" i="221"/>
  <c r="AV307" i="221"/>
  <c r="AU307" i="221"/>
  <c r="BD306" i="221"/>
  <c r="AY306" i="221"/>
  <c r="AX306" i="221"/>
  <c r="AW306" i="221"/>
  <c r="AV306" i="221"/>
  <c r="AU306" i="221"/>
  <c r="BD305" i="221"/>
  <c r="AY305" i="221"/>
  <c r="AX305" i="221"/>
  <c r="AW305" i="221"/>
  <c r="AV305" i="221"/>
  <c r="AU305" i="221"/>
  <c r="BD304" i="221"/>
  <c r="AY304" i="221"/>
  <c r="AX304" i="221"/>
  <c r="AW304" i="221"/>
  <c r="AV304" i="221"/>
  <c r="AU304" i="221"/>
  <c r="BD303" i="221"/>
  <c r="AY303" i="221"/>
  <c r="AX303" i="221"/>
  <c r="AW303" i="221"/>
  <c r="AV303" i="221"/>
  <c r="AU303" i="221"/>
  <c r="BD302" i="221"/>
  <c r="AY302" i="221"/>
  <c r="AX302" i="221"/>
  <c r="AW302" i="221"/>
  <c r="AV302" i="221"/>
  <c r="AU302" i="221"/>
  <c r="BD301" i="221"/>
  <c r="AY301" i="221"/>
  <c r="AX301" i="221"/>
  <c r="AW301" i="221"/>
  <c r="AV301" i="221"/>
  <c r="AU301" i="221"/>
  <c r="BD300" i="221"/>
  <c r="AY300" i="221"/>
  <c r="AX300" i="221"/>
  <c r="AW300" i="221"/>
  <c r="AV300" i="221"/>
  <c r="AU300" i="221"/>
  <c r="BD299" i="221"/>
  <c r="AY299" i="221"/>
  <c r="AX299" i="221"/>
  <c r="AW299" i="221"/>
  <c r="AV299" i="221"/>
  <c r="AU299" i="221"/>
  <c r="BD298" i="221"/>
  <c r="AY298" i="221"/>
  <c r="AX298" i="221"/>
  <c r="AW298" i="221"/>
  <c r="AV298" i="221"/>
  <c r="AU298" i="221"/>
  <c r="BD297" i="221"/>
  <c r="AY297" i="221"/>
  <c r="AX297" i="221"/>
  <c r="AW297" i="221"/>
  <c r="AV297" i="221"/>
  <c r="AU297" i="221"/>
  <c r="BD296" i="221"/>
  <c r="AY296" i="221"/>
  <c r="AX296" i="221"/>
  <c r="AW296" i="221"/>
  <c r="AV296" i="221"/>
  <c r="AU296" i="221"/>
  <c r="BD295" i="221"/>
  <c r="AY295" i="221"/>
  <c r="AX295" i="221"/>
  <c r="AW295" i="221"/>
  <c r="AV295" i="221"/>
  <c r="AU295" i="221"/>
  <c r="BD294" i="221"/>
  <c r="AY294" i="221"/>
  <c r="AX294" i="221"/>
  <c r="AW294" i="221"/>
  <c r="AV294" i="221"/>
  <c r="AU294" i="221"/>
  <c r="BD293" i="221"/>
  <c r="AY293" i="221"/>
  <c r="AX293" i="221"/>
  <c r="AW293" i="221"/>
  <c r="AV293" i="221"/>
  <c r="AU293" i="221"/>
  <c r="BD292" i="221"/>
  <c r="AY292" i="221"/>
  <c r="AX292" i="221"/>
  <c r="AW292" i="221"/>
  <c r="AV292" i="221"/>
  <c r="AU292" i="221"/>
  <c r="BD291" i="221"/>
  <c r="AY291" i="221"/>
  <c r="AX291" i="221"/>
  <c r="AW291" i="221"/>
  <c r="AV291" i="221"/>
  <c r="AU291" i="221"/>
  <c r="BD290" i="221"/>
  <c r="AY290" i="221"/>
  <c r="AX290" i="221"/>
  <c r="AW290" i="221"/>
  <c r="AV290" i="221"/>
  <c r="AU290" i="221"/>
  <c r="BD289" i="221"/>
  <c r="AY289" i="221"/>
  <c r="AX289" i="221"/>
  <c r="AW289" i="221"/>
  <c r="AV289" i="221"/>
  <c r="AU289" i="221"/>
  <c r="BD288" i="221"/>
  <c r="AY288" i="221"/>
  <c r="AX288" i="221"/>
  <c r="AW288" i="221"/>
  <c r="AV288" i="221"/>
  <c r="AU288" i="221"/>
  <c r="BD287" i="221"/>
  <c r="AY287" i="221"/>
  <c r="AX287" i="221"/>
  <c r="AW287" i="221"/>
  <c r="AV287" i="221"/>
  <c r="AU287" i="221"/>
  <c r="BD286" i="221"/>
  <c r="AY286" i="221"/>
  <c r="AX286" i="221"/>
  <c r="AW286" i="221"/>
  <c r="AV286" i="221"/>
  <c r="AU286" i="221"/>
  <c r="BD285" i="221"/>
  <c r="AY285" i="221"/>
  <c r="AX285" i="221"/>
  <c r="AW285" i="221"/>
  <c r="AV285" i="221"/>
  <c r="AU285" i="221"/>
  <c r="BD284" i="221"/>
  <c r="AY284" i="221"/>
  <c r="AX284" i="221"/>
  <c r="AW284" i="221"/>
  <c r="AV284" i="221"/>
  <c r="AU284" i="221"/>
  <c r="BD283" i="221"/>
  <c r="AY283" i="221"/>
  <c r="AX283" i="221"/>
  <c r="AW283" i="221"/>
  <c r="AV283" i="221"/>
  <c r="AU283" i="221"/>
  <c r="BD282" i="221"/>
  <c r="AY282" i="221"/>
  <c r="AX282" i="221"/>
  <c r="AW282" i="221"/>
  <c r="AV282" i="221"/>
  <c r="AU282" i="221"/>
  <c r="BD281" i="221"/>
  <c r="AY281" i="221"/>
  <c r="AX281" i="221"/>
  <c r="AW281" i="221"/>
  <c r="AV281" i="221"/>
  <c r="AU281" i="221"/>
  <c r="BD280" i="221"/>
  <c r="AY280" i="221"/>
  <c r="AX280" i="221"/>
  <c r="AW280" i="221"/>
  <c r="AV280" i="221"/>
  <c r="AU280" i="221"/>
  <c r="BD279" i="221"/>
  <c r="AY279" i="221"/>
  <c r="AX279" i="221"/>
  <c r="AW279" i="221"/>
  <c r="AV279" i="221"/>
  <c r="AU279" i="221"/>
  <c r="BD278" i="221"/>
  <c r="AY278" i="221"/>
  <c r="AX278" i="221"/>
  <c r="AW278" i="221"/>
  <c r="AV278" i="221"/>
  <c r="AU278" i="221"/>
  <c r="BD277" i="221"/>
  <c r="AY277" i="221"/>
  <c r="AX277" i="221"/>
  <c r="AW277" i="221"/>
  <c r="AV277" i="221"/>
  <c r="AU277" i="221"/>
  <c r="BD276" i="221"/>
  <c r="AY276" i="221"/>
  <c r="AX276" i="221"/>
  <c r="AW276" i="221"/>
  <c r="AV276" i="221"/>
  <c r="AU276" i="221"/>
  <c r="BD275" i="221"/>
  <c r="AY275" i="221"/>
  <c r="AX275" i="221"/>
  <c r="AW275" i="221"/>
  <c r="AV275" i="221"/>
  <c r="AU275" i="221"/>
  <c r="BD274" i="221"/>
  <c r="AY274" i="221"/>
  <c r="AX274" i="221"/>
  <c r="AW274" i="221"/>
  <c r="AV274" i="221"/>
  <c r="AU274" i="221"/>
  <c r="BD273" i="221"/>
  <c r="AY273" i="221"/>
  <c r="AX273" i="221"/>
  <c r="AW273" i="221"/>
  <c r="AV273" i="221"/>
  <c r="AU273" i="221"/>
  <c r="BD272" i="221"/>
  <c r="AY272" i="221"/>
  <c r="AX272" i="221"/>
  <c r="AW272" i="221"/>
  <c r="AV272" i="221"/>
  <c r="AU272" i="221"/>
  <c r="BD271" i="221"/>
  <c r="AY271" i="221"/>
  <c r="AX271" i="221"/>
  <c r="AW271" i="221"/>
  <c r="AV271" i="221"/>
  <c r="AU271" i="221"/>
  <c r="BD270" i="221"/>
  <c r="AY270" i="221"/>
  <c r="AX270" i="221"/>
  <c r="AW270" i="221"/>
  <c r="AV270" i="221"/>
  <c r="AU270" i="221"/>
  <c r="BD269" i="221"/>
  <c r="AY269" i="221"/>
  <c r="AX269" i="221"/>
  <c r="AW269" i="221"/>
  <c r="AV269" i="221"/>
  <c r="AU269" i="221"/>
  <c r="BD268" i="221"/>
  <c r="AY268" i="221"/>
  <c r="AX268" i="221"/>
  <c r="AW268" i="221"/>
  <c r="AV268" i="221"/>
  <c r="AU268" i="221"/>
  <c r="BD267" i="221"/>
  <c r="AY267" i="221"/>
  <c r="AX267" i="221"/>
  <c r="AW267" i="221"/>
  <c r="AV267" i="221"/>
  <c r="AU267" i="221"/>
  <c r="BD266" i="221"/>
  <c r="AY266" i="221"/>
  <c r="AX266" i="221"/>
  <c r="AW266" i="221"/>
  <c r="AV266" i="221"/>
  <c r="AU266" i="221"/>
  <c r="BD265" i="221"/>
  <c r="AY265" i="221"/>
  <c r="AX265" i="221"/>
  <c r="AW265" i="221"/>
  <c r="AV265" i="221"/>
  <c r="AU265" i="221"/>
  <c r="BD264" i="221"/>
  <c r="AY264" i="221"/>
  <c r="AX264" i="221"/>
  <c r="AW264" i="221"/>
  <c r="AV264" i="221"/>
  <c r="AU264" i="221"/>
  <c r="BD263" i="221"/>
  <c r="AY263" i="221"/>
  <c r="AX263" i="221"/>
  <c r="AW263" i="221"/>
  <c r="AV263" i="221"/>
  <c r="AU263" i="221"/>
  <c r="BD262" i="221"/>
  <c r="AY262" i="221"/>
  <c r="AX262" i="221"/>
  <c r="AW262" i="221"/>
  <c r="AV262" i="221"/>
  <c r="AU262" i="221"/>
  <c r="BD261" i="221"/>
  <c r="AY261" i="221"/>
  <c r="AX261" i="221"/>
  <c r="AW261" i="221"/>
  <c r="AV261" i="221"/>
  <c r="AU261" i="221"/>
  <c r="BD260" i="221"/>
  <c r="AY260" i="221"/>
  <c r="AX260" i="221"/>
  <c r="AW260" i="221"/>
  <c r="AV260" i="221"/>
  <c r="AU260" i="221"/>
  <c r="BD259" i="221"/>
  <c r="AY259" i="221"/>
  <c r="AX259" i="221"/>
  <c r="AW259" i="221"/>
  <c r="AV259" i="221"/>
  <c r="AU259" i="221"/>
  <c r="BD258" i="221"/>
  <c r="AY258" i="221"/>
  <c r="AX258" i="221"/>
  <c r="AW258" i="221"/>
  <c r="AV258" i="221"/>
  <c r="AU258" i="221"/>
  <c r="BD257" i="221"/>
  <c r="AY257" i="221"/>
  <c r="AX257" i="221"/>
  <c r="AW257" i="221"/>
  <c r="AV257" i="221"/>
  <c r="AU257" i="221"/>
  <c r="BD256" i="221"/>
  <c r="AY256" i="221"/>
  <c r="AX256" i="221"/>
  <c r="AW256" i="221"/>
  <c r="AV256" i="221"/>
  <c r="AU256" i="221"/>
  <c r="BD255" i="221"/>
  <c r="AY255" i="221"/>
  <c r="AX255" i="221"/>
  <c r="AW255" i="221"/>
  <c r="AV255" i="221"/>
  <c r="AU255" i="221"/>
  <c r="BD254" i="221"/>
  <c r="AY254" i="221"/>
  <c r="AX254" i="221"/>
  <c r="AW254" i="221"/>
  <c r="AV254" i="221"/>
  <c r="AU254" i="221"/>
  <c r="BD253" i="221"/>
  <c r="AY253" i="221"/>
  <c r="AX253" i="221"/>
  <c r="AW253" i="221"/>
  <c r="AV253" i="221"/>
  <c r="AU253" i="221"/>
  <c r="BD252" i="221"/>
  <c r="AY252" i="221"/>
  <c r="AX252" i="221"/>
  <c r="AW252" i="221"/>
  <c r="AV252" i="221"/>
  <c r="AU252" i="221"/>
  <c r="BD251" i="221"/>
  <c r="AY251" i="221"/>
  <c r="AX251" i="221"/>
  <c r="AW251" i="221"/>
  <c r="AV251" i="221"/>
  <c r="AU251" i="221"/>
  <c r="BD250" i="221"/>
  <c r="AY250" i="221"/>
  <c r="AX250" i="221"/>
  <c r="AW250" i="221"/>
  <c r="AV250" i="221"/>
  <c r="AU250" i="221"/>
  <c r="BD249" i="221"/>
  <c r="AY249" i="221"/>
  <c r="AX249" i="221"/>
  <c r="AW249" i="221"/>
  <c r="AV249" i="221"/>
  <c r="AU249" i="221"/>
  <c r="BD248" i="221"/>
  <c r="AY248" i="221"/>
  <c r="AX248" i="221"/>
  <c r="AW248" i="221"/>
  <c r="AV248" i="221"/>
  <c r="AU248" i="221"/>
  <c r="BD247" i="221"/>
  <c r="AY247" i="221"/>
  <c r="AX247" i="221"/>
  <c r="AW247" i="221"/>
  <c r="AV247" i="221"/>
  <c r="AU247" i="221"/>
  <c r="BD246" i="221"/>
  <c r="AY246" i="221"/>
  <c r="AX246" i="221"/>
  <c r="AW246" i="221"/>
  <c r="AV246" i="221"/>
  <c r="AU246" i="221"/>
  <c r="BD245" i="221"/>
  <c r="AY245" i="221"/>
  <c r="AX245" i="221"/>
  <c r="AW245" i="221"/>
  <c r="AV245" i="221"/>
  <c r="AU245" i="221"/>
  <c r="BD244" i="221"/>
  <c r="AY244" i="221"/>
  <c r="AX244" i="221"/>
  <c r="AW244" i="221"/>
  <c r="AV244" i="221"/>
  <c r="AU244" i="221"/>
  <c r="BD243" i="221"/>
  <c r="AY243" i="221"/>
  <c r="AX243" i="221"/>
  <c r="AW243" i="221"/>
  <c r="AV243" i="221"/>
  <c r="AU243" i="221"/>
  <c r="BD242" i="221"/>
  <c r="AY242" i="221"/>
  <c r="AX242" i="221"/>
  <c r="AW242" i="221"/>
  <c r="AV242" i="221"/>
  <c r="AU242" i="221"/>
  <c r="BD241" i="221"/>
  <c r="AY241" i="221"/>
  <c r="AX241" i="221"/>
  <c r="AW241" i="221"/>
  <c r="AV241" i="221"/>
  <c r="AU241" i="221"/>
  <c r="BD240" i="221"/>
  <c r="AY240" i="221"/>
  <c r="AX240" i="221"/>
  <c r="AW240" i="221"/>
  <c r="AV240" i="221"/>
  <c r="AU240" i="221"/>
  <c r="BD239" i="221"/>
  <c r="AY239" i="221"/>
  <c r="AX239" i="221"/>
  <c r="AW239" i="221"/>
  <c r="AV239" i="221"/>
  <c r="AU239" i="221"/>
  <c r="BD238" i="221"/>
  <c r="AY238" i="221"/>
  <c r="AX238" i="221"/>
  <c r="AW238" i="221"/>
  <c r="AV238" i="221"/>
  <c r="AU238" i="221"/>
  <c r="BD237" i="221"/>
  <c r="AY237" i="221"/>
  <c r="AX237" i="221"/>
  <c r="AW237" i="221"/>
  <c r="AV237" i="221"/>
  <c r="AU237" i="221"/>
  <c r="BD236" i="221"/>
  <c r="AY236" i="221"/>
  <c r="AX236" i="221"/>
  <c r="AW236" i="221"/>
  <c r="AV236" i="221"/>
  <c r="AU236" i="221"/>
  <c r="BD235" i="221"/>
  <c r="AY235" i="221"/>
  <c r="AX235" i="221"/>
  <c r="AW235" i="221"/>
  <c r="AV235" i="221"/>
  <c r="AU235" i="221"/>
  <c r="BD234" i="221"/>
  <c r="AY234" i="221"/>
  <c r="AX234" i="221"/>
  <c r="AW234" i="221"/>
  <c r="AV234" i="221"/>
  <c r="AU234" i="221"/>
  <c r="BD233" i="221"/>
  <c r="AY233" i="221"/>
  <c r="AX233" i="221"/>
  <c r="AW233" i="221"/>
  <c r="AV233" i="221"/>
  <c r="AU233" i="221"/>
  <c r="BD232" i="221"/>
  <c r="AY232" i="221"/>
  <c r="AX232" i="221"/>
  <c r="AW232" i="221"/>
  <c r="AV232" i="221"/>
  <c r="AU232" i="221"/>
  <c r="BD231" i="221"/>
  <c r="AY231" i="221"/>
  <c r="AX231" i="221"/>
  <c r="AW231" i="221"/>
  <c r="AV231" i="221"/>
  <c r="AU231" i="221"/>
  <c r="BD230" i="221"/>
  <c r="AY230" i="221"/>
  <c r="AX230" i="221"/>
  <c r="AW230" i="221"/>
  <c r="AV230" i="221"/>
  <c r="AU230" i="221"/>
  <c r="BD229" i="221"/>
  <c r="AY229" i="221"/>
  <c r="AX229" i="221"/>
  <c r="AW229" i="221"/>
  <c r="AV229" i="221"/>
  <c r="AU229" i="221"/>
  <c r="BD228" i="221"/>
  <c r="AY228" i="221"/>
  <c r="AX228" i="221"/>
  <c r="AW228" i="221"/>
  <c r="AV228" i="221"/>
  <c r="AU228" i="221"/>
  <c r="BD227" i="221"/>
  <c r="AY227" i="221"/>
  <c r="AX227" i="221"/>
  <c r="AW227" i="221"/>
  <c r="AV227" i="221"/>
  <c r="AU227" i="221"/>
  <c r="BD226" i="221"/>
  <c r="AY226" i="221"/>
  <c r="AX226" i="221"/>
  <c r="AW226" i="221"/>
  <c r="AV226" i="221"/>
  <c r="AU226" i="221"/>
  <c r="BD225" i="221"/>
  <c r="AY225" i="221"/>
  <c r="AX225" i="221"/>
  <c r="AW225" i="221"/>
  <c r="AV225" i="221"/>
  <c r="AU225" i="221"/>
  <c r="BD224" i="221"/>
  <c r="AY224" i="221"/>
  <c r="AX224" i="221"/>
  <c r="AW224" i="221"/>
  <c r="AV224" i="221"/>
  <c r="AU224" i="221"/>
  <c r="BD223" i="221"/>
  <c r="AY223" i="221"/>
  <c r="AX223" i="221"/>
  <c r="AW223" i="221"/>
  <c r="AV223" i="221"/>
  <c r="AU223" i="221"/>
  <c r="BD222" i="221"/>
  <c r="AY222" i="221"/>
  <c r="AX222" i="221"/>
  <c r="AW222" i="221"/>
  <c r="AV222" i="221"/>
  <c r="AU222" i="221"/>
  <c r="BD221" i="221"/>
  <c r="AY221" i="221"/>
  <c r="AX221" i="221"/>
  <c r="AW221" i="221"/>
  <c r="AV221" i="221"/>
  <c r="AU221" i="221"/>
  <c r="BD220" i="221"/>
  <c r="AY220" i="221"/>
  <c r="AX220" i="221"/>
  <c r="AW220" i="221"/>
  <c r="AV220" i="221"/>
  <c r="AU220" i="221"/>
  <c r="BD219" i="221"/>
  <c r="AY219" i="221"/>
  <c r="AX219" i="221"/>
  <c r="AW219" i="221"/>
  <c r="AV219" i="221"/>
  <c r="AU219" i="221"/>
  <c r="BD218" i="221"/>
  <c r="AY218" i="221"/>
  <c r="AX218" i="221"/>
  <c r="AW218" i="221"/>
  <c r="AV218" i="221"/>
  <c r="AU218" i="221"/>
  <c r="BD217" i="221"/>
  <c r="AY217" i="221"/>
  <c r="AX217" i="221"/>
  <c r="AW217" i="221"/>
  <c r="AV217" i="221"/>
  <c r="AU217" i="221"/>
  <c r="BD216" i="221"/>
  <c r="AY216" i="221"/>
  <c r="AX216" i="221"/>
  <c r="AW216" i="221"/>
  <c r="AV216" i="221"/>
  <c r="AU216" i="221"/>
  <c r="BD215" i="221"/>
  <c r="AY215" i="221"/>
  <c r="AX215" i="221"/>
  <c r="AW215" i="221"/>
  <c r="AV215" i="221"/>
  <c r="AU215" i="221"/>
  <c r="BD214" i="221"/>
  <c r="AY214" i="221"/>
  <c r="AX214" i="221"/>
  <c r="AW214" i="221"/>
  <c r="AV214" i="221"/>
  <c r="AU214" i="221"/>
  <c r="BD213" i="221"/>
  <c r="AY213" i="221"/>
  <c r="AX213" i="221"/>
  <c r="AW213" i="221"/>
  <c r="AV213" i="221"/>
  <c r="AU213" i="221"/>
  <c r="BD212" i="221"/>
  <c r="AY212" i="221"/>
  <c r="AX212" i="221"/>
  <c r="AW212" i="221"/>
  <c r="AV212" i="221"/>
  <c r="AU212" i="221"/>
  <c r="BD211" i="221"/>
  <c r="AY211" i="221"/>
  <c r="AX211" i="221"/>
  <c r="AW211" i="221"/>
  <c r="AV211" i="221"/>
  <c r="AU211" i="221"/>
  <c r="BD210" i="221"/>
  <c r="AY210" i="221"/>
  <c r="AX210" i="221"/>
  <c r="AW210" i="221"/>
  <c r="AV210" i="221"/>
  <c r="AU210" i="221"/>
  <c r="BD209" i="221"/>
  <c r="AY209" i="221"/>
  <c r="AX209" i="221"/>
  <c r="AW209" i="221"/>
  <c r="AV209" i="221"/>
  <c r="AU209" i="221"/>
  <c r="BD208" i="221"/>
  <c r="AY208" i="221"/>
  <c r="AX208" i="221"/>
  <c r="AW208" i="221"/>
  <c r="AV208" i="221"/>
  <c r="AU208" i="221"/>
  <c r="BD207" i="221"/>
  <c r="AY207" i="221"/>
  <c r="AX207" i="221"/>
  <c r="AW207" i="221"/>
  <c r="AV207" i="221"/>
  <c r="AU207" i="221"/>
  <c r="BD206" i="221"/>
  <c r="AY206" i="221"/>
  <c r="AX206" i="221"/>
  <c r="AW206" i="221"/>
  <c r="AV206" i="221"/>
  <c r="AU206" i="221"/>
  <c r="BD205" i="221"/>
  <c r="AY205" i="221"/>
  <c r="AX205" i="221"/>
  <c r="AW205" i="221"/>
  <c r="AV205" i="221"/>
  <c r="AU205" i="221"/>
  <c r="BD204" i="221"/>
  <c r="AY204" i="221"/>
  <c r="AX204" i="221"/>
  <c r="AW204" i="221"/>
  <c r="AV204" i="221"/>
  <c r="AU204" i="221"/>
  <c r="BD203" i="221"/>
  <c r="AY203" i="221"/>
  <c r="AX203" i="221"/>
  <c r="AW203" i="221"/>
  <c r="AV203" i="221"/>
  <c r="AU203" i="221"/>
  <c r="BD202" i="221"/>
  <c r="AY202" i="221"/>
  <c r="AX202" i="221"/>
  <c r="AW202" i="221"/>
  <c r="AV202" i="221"/>
  <c r="AU202" i="221"/>
  <c r="BD201" i="221"/>
  <c r="AY201" i="221"/>
  <c r="AX201" i="221"/>
  <c r="AW201" i="221"/>
  <c r="AV201" i="221"/>
  <c r="AU201" i="221"/>
  <c r="BD200" i="221"/>
  <c r="AY200" i="221"/>
  <c r="AX200" i="221"/>
  <c r="AW200" i="221"/>
  <c r="AV200" i="221"/>
  <c r="AU200" i="221"/>
  <c r="BD199" i="221"/>
  <c r="AY199" i="221"/>
  <c r="AX199" i="221"/>
  <c r="AW199" i="221"/>
  <c r="AV199" i="221"/>
  <c r="AU199" i="221"/>
  <c r="BD198" i="221"/>
  <c r="AY198" i="221"/>
  <c r="AX198" i="221"/>
  <c r="AW198" i="221"/>
  <c r="AV198" i="221"/>
  <c r="AU198" i="221"/>
  <c r="BD197" i="221"/>
  <c r="AY197" i="221"/>
  <c r="AX197" i="221"/>
  <c r="AW197" i="221"/>
  <c r="AV197" i="221"/>
  <c r="AU197" i="221"/>
  <c r="BD196" i="221"/>
  <c r="AY196" i="221"/>
  <c r="AX196" i="221"/>
  <c r="AW196" i="221"/>
  <c r="AV196" i="221"/>
  <c r="AU196" i="221"/>
  <c r="BD195" i="221"/>
  <c r="AY195" i="221"/>
  <c r="AX195" i="221"/>
  <c r="AW195" i="221"/>
  <c r="AV195" i="221"/>
  <c r="AU195" i="221"/>
  <c r="BD194" i="221"/>
  <c r="AY194" i="221"/>
  <c r="AX194" i="221"/>
  <c r="AW194" i="221"/>
  <c r="AV194" i="221"/>
  <c r="AU194" i="221"/>
  <c r="BD193" i="221"/>
  <c r="AY193" i="221"/>
  <c r="AX193" i="221"/>
  <c r="AW193" i="221"/>
  <c r="AV193" i="221"/>
  <c r="AU193" i="221"/>
  <c r="BD192" i="221"/>
  <c r="AY192" i="221"/>
  <c r="AX192" i="221"/>
  <c r="AW192" i="221"/>
  <c r="AV192" i="221"/>
  <c r="AU192" i="221"/>
  <c r="BD191" i="221"/>
  <c r="AY191" i="221"/>
  <c r="AX191" i="221"/>
  <c r="AW191" i="221"/>
  <c r="AV191" i="221"/>
  <c r="AU191" i="221"/>
  <c r="BD190" i="221"/>
  <c r="AY190" i="221"/>
  <c r="AX190" i="221"/>
  <c r="AW190" i="221"/>
  <c r="AV190" i="221"/>
  <c r="AU190" i="221"/>
  <c r="BD189" i="221"/>
  <c r="AY189" i="221"/>
  <c r="AX189" i="221"/>
  <c r="AW189" i="221"/>
  <c r="AV189" i="221"/>
  <c r="AU189" i="221"/>
  <c r="BD188" i="221"/>
  <c r="AY188" i="221"/>
  <c r="AX188" i="221"/>
  <c r="AW188" i="221"/>
  <c r="AV188" i="221"/>
  <c r="AU188" i="221"/>
  <c r="BD187" i="221"/>
  <c r="AY187" i="221"/>
  <c r="AX187" i="221"/>
  <c r="AW187" i="221"/>
  <c r="AV187" i="221"/>
  <c r="AU187" i="221"/>
  <c r="BD186" i="221"/>
  <c r="AY186" i="221"/>
  <c r="AX186" i="221"/>
  <c r="AW186" i="221"/>
  <c r="AV186" i="221"/>
  <c r="AU186" i="221"/>
  <c r="BD185" i="221"/>
  <c r="AY185" i="221"/>
  <c r="AX185" i="221"/>
  <c r="AW185" i="221"/>
  <c r="AV185" i="221"/>
  <c r="AU185" i="221"/>
  <c r="BD184" i="221"/>
  <c r="AY184" i="221"/>
  <c r="AX184" i="221"/>
  <c r="AW184" i="221"/>
  <c r="AV184" i="221"/>
  <c r="AU184" i="221"/>
  <c r="BD183" i="221"/>
  <c r="AY183" i="221"/>
  <c r="AX183" i="221"/>
  <c r="AW183" i="221"/>
  <c r="AV183" i="221"/>
  <c r="AU183" i="221"/>
  <c r="BD182" i="221"/>
  <c r="AY182" i="221"/>
  <c r="AX182" i="221"/>
  <c r="AW182" i="221"/>
  <c r="AV182" i="221"/>
  <c r="AU182" i="221"/>
  <c r="BD181" i="221"/>
  <c r="AY181" i="221"/>
  <c r="AX181" i="221"/>
  <c r="AW181" i="221"/>
  <c r="AV181" i="221"/>
  <c r="AU181" i="221"/>
  <c r="BD180" i="221"/>
  <c r="AY180" i="221"/>
  <c r="AX180" i="221"/>
  <c r="AW180" i="221"/>
  <c r="AV180" i="221"/>
  <c r="AU180" i="221"/>
  <c r="BD179" i="221"/>
  <c r="AY179" i="221"/>
  <c r="AX179" i="221"/>
  <c r="AW179" i="221"/>
  <c r="AV179" i="221"/>
  <c r="AU179" i="221"/>
  <c r="BD178" i="221"/>
  <c r="AY178" i="221"/>
  <c r="AX178" i="221"/>
  <c r="AW178" i="221"/>
  <c r="AV178" i="221"/>
  <c r="AU178" i="221"/>
  <c r="BD177" i="221"/>
  <c r="AY177" i="221"/>
  <c r="AX177" i="221"/>
  <c r="AW177" i="221"/>
  <c r="AV177" i="221"/>
  <c r="AU177" i="221"/>
  <c r="BD176" i="221"/>
  <c r="AY176" i="221"/>
  <c r="AX176" i="221"/>
  <c r="AW176" i="221"/>
  <c r="AV176" i="221"/>
  <c r="AU176" i="221"/>
  <c r="BD175" i="221"/>
  <c r="AY175" i="221"/>
  <c r="AX175" i="221"/>
  <c r="AW175" i="221"/>
  <c r="AV175" i="221"/>
  <c r="AU175" i="221"/>
  <c r="BD174" i="221"/>
  <c r="AY174" i="221"/>
  <c r="AX174" i="221"/>
  <c r="AW174" i="221"/>
  <c r="AV174" i="221"/>
  <c r="AU174" i="221"/>
  <c r="BD173" i="221"/>
  <c r="AY173" i="221"/>
  <c r="AX173" i="221"/>
  <c r="AW173" i="221"/>
  <c r="AV173" i="221"/>
  <c r="AU173" i="221"/>
  <c r="BD172" i="221"/>
  <c r="AY172" i="221"/>
  <c r="AX172" i="221"/>
  <c r="AW172" i="221"/>
  <c r="AV172" i="221"/>
  <c r="AU172" i="221"/>
  <c r="BD171" i="221"/>
  <c r="AY171" i="221"/>
  <c r="AX171" i="221"/>
  <c r="AW171" i="221"/>
  <c r="AV171" i="221"/>
  <c r="AU171" i="221"/>
  <c r="BD170" i="221"/>
  <c r="AY170" i="221"/>
  <c r="AX170" i="221"/>
  <c r="AW170" i="221"/>
  <c r="AV170" i="221"/>
  <c r="AU170" i="221"/>
  <c r="BD169" i="221"/>
  <c r="AY169" i="221"/>
  <c r="AX169" i="221"/>
  <c r="AW169" i="221"/>
  <c r="AV169" i="221"/>
  <c r="AU169" i="221"/>
  <c r="BD168" i="221"/>
  <c r="AY168" i="221"/>
  <c r="AX168" i="221"/>
  <c r="AW168" i="221"/>
  <c r="AV168" i="221"/>
  <c r="AU168" i="221"/>
  <c r="BD167" i="221"/>
  <c r="AY167" i="221"/>
  <c r="AX167" i="221"/>
  <c r="AW167" i="221"/>
  <c r="AV167" i="221"/>
  <c r="AU167" i="221"/>
  <c r="BD166" i="221"/>
  <c r="AY166" i="221"/>
  <c r="AX166" i="221"/>
  <c r="AW166" i="221"/>
  <c r="AV166" i="221"/>
  <c r="AU166" i="221"/>
  <c r="BD165" i="221"/>
  <c r="AY165" i="221"/>
  <c r="AX165" i="221"/>
  <c r="AW165" i="221"/>
  <c r="AV165" i="221"/>
  <c r="AU165" i="221"/>
  <c r="BD164" i="221"/>
  <c r="AY164" i="221"/>
  <c r="AX164" i="221"/>
  <c r="AW164" i="221"/>
  <c r="AV164" i="221"/>
  <c r="AU164" i="221"/>
  <c r="BD163" i="221"/>
  <c r="AY163" i="221"/>
  <c r="AX163" i="221"/>
  <c r="AW163" i="221"/>
  <c r="AV163" i="221"/>
  <c r="AU163" i="221"/>
  <c r="BD162" i="221"/>
  <c r="AY162" i="221"/>
  <c r="AX162" i="221"/>
  <c r="AW162" i="221"/>
  <c r="AV162" i="221"/>
  <c r="AU162" i="221"/>
  <c r="BD161" i="221"/>
  <c r="AY161" i="221"/>
  <c r="AX161" i="221"/>
  <c r="AW161" i="221"/>
  <c r="AV161" i="221"/>
  <c r="AU161" i="221"/>
  <c r="BD160" i="221"/>
  <c r="AY160" i="221"/>
  <c r="AX160" i="221"/>
  <c r="AW160" i="221"/>
  <c r="AV160" i="221"/>
  <c r="AU160" i="221"/>
  <c r="BD159" i="221"/>
  <c r="AY159" i="221"/>
  <c r="AX159" i="221"/>
  <c r="AW159" i="221"/>
  <c r="AV159" i="221"/>
  <c r="AU159" i="221"/>
  <c r="BD158" i="221"/>
  <c r="AY158" i="221"/>
  <c r="AX158" i="221"/>
  <c r="AW158" i="221"/>
  <c r="AV158" i="221"/>
  <c r="AU158" i="221"/>
  <c r="BD157" i="221"/>
  <c r="AY157" i="221"/>
  <c r="AX157" i="221"/>
  <c r="AW157" i="221"/>
  <c r="AV157" i="221"/>
  <c r="AU157" i="221"/>
  <c r="BD156" i="221"/>
  <c r="AY156" i="221"/>
  <c r="AX156" i="221"/>
  <c r="AW156" i="221"/>
  <c r="AV156" i="221"/>
  <c r="AU156" i="221"/>
  <c r="BD155" i="221"/>
  <c r="AY155" i="221"/>
  <c r="AX155" i="221"/>
  <c r="AW155" i="221"/>
  <c r="AV155" i="221"/>
  <c r="AU155" i="221"/>
  <c r="BD154" i="221"/>
  <c r="AY154" i="221"/>
  <c r="AX154" i="221"/>
  <c r="AW154" i="221"/>
  <c r="AV154" i="221"/>
  <c r="AU154" i="221"/>
  <c r="BD153" i="221"/>
  <c r="AY153" i="221"/>
  <c r="AX153" i="221"/>
  <c r="AW153" i="221"/>
  <c r="AV153" i="221"/>
  <c r="AU153" i="221"/>
  <c r="BD152" i="221"/>
  <c r="AY152" i="221"/>
  <c r="AX152" i="221"/>
  <c r="AW152" i="221"/>
  <c r="AV152" i="221"/>
  <c r="AU152" i="221"/>
  <c r="BD151" i="221"/>
  <c r="AY151" i="221"/>
  <c r="AX151" i="221"/>
  <c r="AW151" i="221"/>
  <c r="AV151" i="221"/>
  <c r="AU151" i="221"/>
  <c r="BD150" i="221"/>
  <c r="AY150" i="221"/>
  <c r="AX150" i="221"/>
  <c r="AW150" i="221"/>
  <c r="AV150" i="221"/>
  <c r="AU150" i="221"/>
  <c r="BD149" i="221"/>
  <c r="AY149" i="221"/>
  <c r="AX149" i="221"/>
  <c r="AW149" i="221"/>
  <c r="AV149" i="221"/>
  <c r="AU149" i="221"/>
  <c r="BD148" i="221"/>
  <c r="AY148" i="221"/>
  <c r="AX148" i="221"/>
  <c r="AW148" i="221"/>
  <c r="AV148" i="221"/>
  <c r="AU148" i="221"/>
  <c r="BD147" i="221"/>
  <c r="AY147" i="221"/>
  <c r="AX147" i="221"/>
  <c r="AW147" i="221"/>
  <c r="AV147" i="221"/>
  <c r="AU147" i="221"/>
  <c r="BD146" i="221"/>
  <c r="AY146" i="221"/>
  <c r="AX146" i="221"/>
  <c r="AW146" i="221"/>
  <c r="AV146" i="221"/>
  <c r="AU146" i="221"/>
  <c r="BD145" i="221"/>
  <c r="AY145" i="221"/>
  <c r="AX145" i="221"/>
  <c r="AW145" i="221"/>
  <c r="AV145" i="221"/>
  <c r="AU145" i="221"/>
  <c r="BD144" i="221"/>
  <c r="AY144" i="221"/>
  <c r="AX144" i="221"/>
  <c r="AW144" i="221"/>
  <c r="AV144" i="221"/>
  <c r="AU144" i="221"/>
  <c r="BD143" i="221"/>
  <c r="AY143" i="221"/>
  <c r="AX143" i="221"/>
  <c r="AW143" i="221"/>
  <c r="AV143" i="221"/>
  <c r="AU143" i="221"/>
  <c r="BD142" i="221"/>
  <c r="AY142" i="221"/>
  <c r="AX142" i="221"/>
  <c r="AW142" i="221"/>
  <c r="AV142" i="221"/>
  <c r="AU142" i="221"/>
  <c r="BD141" i="221"/>
  <c r="AY141" i="221"/>
  <c r="AX141" i="221"/>
  <c r="AW141" i="221"/>
  <c r="AV141" i="221"/>
  <c r="AU141" i="221"/>
  <c r="BD140" i="221"/>
  <c r="AY140" i="221"/>
  <c r="AX140" i="221"/>
  <c r="AW140" i="221"/>
  <c r="AV140" i="221"/>
  <c r="AU140" i="221"/>
  <c r="BD139" i="221"/>
  <c r="AY139" i="221"/>
  <c r="AX139" i="221"/>
  <c r="AW139" i="221"/>
  <c r="AV139" i="221"/>
  <c r="AU139" i="221"/>
  <c r="BD138" i="221"/>
  <c r="AY138" i="221"/>
  <c r="AX138" i="221"/>
  <c r="AW138" i="221"/>
  <c r="AV138" i="221"/>
  <c r="AU138" i="221"/>
  <c r="BD137" i="221"/>
  <c r="AY137" i="221"/>
  <c r="AX137" i="221"/>
  <c r="AW137" i="221"/>
  <c r="AV137" i="221"/>
  <c r="AU137" i="221"/>
  <c r="BD136" i="221"/>
  <c r="AY136" i="221"/>
  <c r="AX136" i="221"/>
  <c r="AW136" i="221"/>
  <c r="AV136" i="221"/>
  <c r="AU136" i="221"/>
  <c r="BD135" i="221"/>
  <c r="AY135" i="221"/>
  <c r="AX135" i="221"/>
  <c r="AW135" i="221"/>
  <c r="AV135" i="221"/>
  <c r="AU135" i="221"/>
  <c r="BD134" i="221"/>
  <c r="AY134" i="221"/>
  <c r="AX134" i="221"/>
  <c r="AW134" i="221"/>
  <c r="AV134" i="221"/>
  <c r="AU134" i="221"/>
  <c r="BD133" i="221"/>
  <c r="AY133" i="221"/>
  <c r="AX133" i="221"/>
  <c r="AW133" i="221"/>
  <c r="AV133" i="221"/>
  <c r="AU133" i="221"/>
  <c r="BD132" i="221"/>
  <c r="AY132" i="221"/>
  <c r="AX132" i="221"/>
  <c r="AW132" i="221"/>
  <c r="AV132" i="221"/>
  <c r="AU132" i="221"/>
  <c r="BD131" i="221"/>
  <c r="AY131" i="221"/>
  <c r="AX131" i="221"/>
  <c r="AW131" i="221"/>
  <c r="AV131" i="221"/>
  <c r="AU131" i="221"/>
  <c r="BD130" i="221"/>
  <c r="AY130" i="221"/>
  <c r="AX130" i="221"/>
  <c r="AW130" i="221"/>
  <c r="AV130" i="221"/>
  <c r="AU130" i="221"/>
  <c r="BD129" i="221"/>
  <c r="AY129" i="221"/>
  <c r="AX129" i="221"/>
  <c r="AW129" i="221"/>
  <c r="AV129" i="221"/>
  <c r="AU129" i="221"/>
  <c r="BD128" i="221"/>
  <c r="AY128" i="221"/>
  <c r="AX128" i="221"/>
  <c r="AW128" i="221"/>
  <c r="AV128" i="221"/>
  <c r="AU128" i="221"/>
  <c r="BD127" i="221"/>
  <c r="AY127" i="221"/>
  <c r="AX127" i="221"/>
  <c r="AW127" i="221"/>
  <c r="AV127" i="221"/>
  <c r="AU127" i="221"/>
  <c r="BD126" i="221"/>
  <c r="AY126" i="221"/>
  <c r="AX126" i="221"/>
  <c r="AW126" i="221"/>
  <c r="AV126" i="221"/>
  <c r="AU126" i="221"/>
  <c r="BD125" i="221"/>
  <c r="AY125" i="221"/>
  <c r="AX125" i="221"/>
  <c r="AW125" i="221"/>
  <c r="AV125" i="221"/>
  <c r="AU125" i="221"/>
  <c r="BD124" i="221"/>
  <c r="AY124" i="221"/>
  <c r="AX124" i="221"/>
  <c r="AW124" i="221"/>
  <c r="AV124" i="221"/>
  <c r="AU124" i="221"/>
  <c r="BD123" i="221"/>
  <c r="AY123" i="221"/>
  <c r="AX123" i="221"/>
  <c r="AW123" i="221"/>
  <c r="AV123" i="221"/>
  <c r="AU123" i="221"/>
  <c r="BD122" i="221"/>
  <c r="AY122" i="221"/>
  <c r="AX122" i="221"/>
  <c r="AW122" i="221"/>
  <c r="AV122" i="221"/>
  <c r="AU122" i="221"/>
  <c r="BD121" i="221"/>
  <c r="AY121" i="221"/>
  <c r="AX121" i="221"/>
  <c r="AW121" i="221"/>
  <c r="AV121" i="221"/>
  <c r="AU121" i="221"/>
  <c r="BD120" i="221"/>
  <c r="AY120" i="221"/>
  <c r="AX120" i="221"/>
  <c r="AW120" i="221"/>
  <c r="AV120" i="221"/>
  <c r="AU120" i="221"/>
  <c r="BD119" i="221"/>
  <c r="AY119" i="221"/>
  <c r="AX119" i="221"/>
  <c r="AW119" i="221"/>
  <c r="AV119" i="221"/>
  <c r="AU119" i="221"/>
  <c r="BD118" i="221"/>
  <c r="AY118" i="221"/>
  <c r="AX118" i="221"/>
  <c r="AW118" i="221"/>
  <c r="AV118" i="221"/>
  <c r="AU118" i="221"/>
  <c r="BD117" i="221"/>
  <c r="AY117" i="221"/>
  <c r="AX117" i="221"/>
  <c r="AW117" i="221"/>
  <c r="AV117" i="221"/>
  <c r="AU117" i="221"/>
  <c r="BD116" i="221"/>
  <c r="AY116" i="221"/>
  <c r="AX116" i="221"/>
  <c r="AW116" i="221"/>
  <c r="AV116" i="221"/>
  <c r="AU116" i="221"/>
  <c r="BD115" i="221"/>
  <c r="AY115" i="221"/>
  <c r="AX115" i="221"/>
  <c r="AW115" i="221"/>
  <c r="AV115" i="221"/>
  <c r="AU115" i="221"/>
  <c r="BD114" i="221"/>
  <c r="AY114" i="221"/>
  <c r="AX114" i="221"/>
  <c r="AW114" i="221"/>
  <c r="AV114" i="221"/>
  <c r="AU114" i="221"/>
  <c r="BD113" i="221"/>
  <c r="AY113" i="221"/>
  <c r="AX113" i="221"/>
  <c r="AW113" i="221"/>
  <c r="AV113" i="221"/>
  <c r="AU113" i="221"/>
  <c r="BD112" i="221"/>
  <c r="AY112" i="221"/>
  <c r="AX112" i="221"/>
  <c r="AW112" i="221"/>
  <c r="AV112" i="221"/>
  <c r="AU112" i="221"/>
  <c r="BD111" i="221"/>
  <c r="AY111" i="221"/>
  <c r="AX111" i="221"/>
  <c r="AW111" i="221"/>
  <c r="AV111" i="221"/>
  <c r="AU111" i="221"/>
  <c r="BD110" i="221"/>
  <c r="AY110" i="221"/>
  <c r="AX110" i="221"/>
  <c r="AW110" i="221"/>
  <c r="AV110" i="221"/>
  <c r="AU110" i="221"/>
  <c r="BD109" i="221"/>
  <c r="AY109" i="221"/>
  <c r="AX109" i="221"/>
  <c r="AW109" i="221"/>
  <c r="AV109" i="221"/>
  <c r="AU109" i="221"/>
  <c r="BD108" i="221"/>
  <c r="AY108" i="221"/>
  <c r="AX108" i="221"/>
  <c r="AW108" i="221"/>
  <c r="AV108" i="221"/>
  <c r="AU108" i="221"/>
  <c r="BD107" i="221"/>
  <c r="AY107" i="221"/>
  <c r="AX107" i="221"/>
  <c r="AW107" i="221"/>
  <c r="AV107" i="221"/>
  <c r="AU107" i="221"/>
  <c r="BD106" i="221"/>
  <c r="AY106" i="221"/>
  <c r="AX106" i="221"/>
  <c r="AW106" i="221"/>
  <c r="AV106" i="221"/>
  <c r="AU106" i="221"/>
  <c r="BD105" i="221"/>
  <c r="AY105" i="221"/>
  <c r="AX105" i="221"/>
  <c r="AW105" i="221"/>
  <c r="AV105" i="221"/>
  <c r="AU105" i="221"/>
  <c r="BD104" i="221"/>
  <c r="AY104" i="221"/>
  <c r="AX104" i="221"/>
  <c r="AW104" i="221"/>
  <c r="AV104" i="221"/>
  <c r="AU104" i="221"/>
  <c r="BD103" i="221"/>
  <c r="AY103" i="221"/>
  <c r="AX103" i="221"/>
  <c r="AW103" i="221"/>
  <c r="AV103" i="221"/>
  <c r="AU103" i="221"/>
  <c r="BD102" i="221"/>
  <c r="AY102" i="221"/>
  <c r="AX102" i="221"/>
  <c r="AW102" i="221"/>
  <c r="AV102" i="221"/>
  <c r="AU102" i="221"/>
  <c r="BD101" i="221"/>
  <c r="AY101" i="221"/>
  <c r="AX101" i="221"/>
  <c r="AW101" i="221"/>
  <c r="AV101" i="221"/>
  <c r="AU101" i="221"/>
  <c r="BD100" i="221"/>
  <c r="AY100" i="221"/>
  <c r="AX100" i="221"/>
  <c r="AW100" i="221"/>
  <c r="AV100" i="221"/>
  <c r="AU100" i="221"/>
  <c r="BD99" i="221"/>
  <c r="AY99" i="221"/>
  <c r="AX99" i="221"/>
  <c r="AW99" i="221"/>
  <c r="AV99" i="221"/>
  <c r="AU99" i="221"/>
  <c r="BD98" i="221"/>
  <c r="AY98" i="221"/>
  <c r="AX98" i="221"/>
  <c r="AW98" i="221"/>
  <c r="AV98" i="221"/>
  <c r="AU98" i="221"/>
  <c r="BD97" i="221"/>
  <c r="AY97" i="221"/>
  <c r="AX97" i="221"/>
  <c r="AW97" i="221"/>
  <c r="AV97" i="221"/>
  <c r="AU97" i="221"/>
  <c r="BD96" i="221"/>
  <c r="AY96" i="221"/>
  <c r="AX96" i="221"/>
  <c r="AW96" i="221"/>
  <c r="AV96" i="221"/>
  <c r="AU96" i="221"/>
  <c r="BD95" i="221"/>
  <c r="AY95" i="221"/>
  <c r="AX95" i="221"/>
  <c r="AW95" i="221"/>
  <c r="AV95" i="221"/>
  <c r="AU95" i="221"/>
  <c r="BD94" i="221"/>
  <c r="AY94" i="221"/>
  <c r="AX94" i="221"/>
  <c r="AW94" i="221"/>
  <c r="AV94" i="221"/>
  <c r="AU94" i="221"/>
  <c r="BD93" i="221"/>
  <c r="AY93" i="221"/>
  <c r="AX93" i="221"/>
  <c r="AW93" i="221"/>
  <c r="AV93" i="221"/>
  <c r="AU93" i="221"/>
  <c r="BD92" i="221"/>
  <c r="AY92" i="221"/>
  <c r="AX92" i="221"/>
  <c r="AW92" i="221"/>
  <c r="AV92" i="221"/>
  <c r="AU92" i="221"/>
  <c r="BD91" i="221"/>
  <c r="AY91" i="221"/>
  <c r="AX91" i="221"/>
  <c r="AW91" i="221"/>
  <c r="AV91" i="221"/>
  <c r="AU91" i="221"/>
  <c r="BD90" i="221"/>
  <c r="AY90" i="221"/>
  <c r="AX90" i="221"/>
  <c r="AW90" i="221"/>
  <c r="AV90" i="221"/>
  <c r="AU90" i="221"/>
  <c r="BD89" i="221"/>
  <c r="AY89" i="221"/>
  <c r="AX89" i="221"/>
  <c r="AW89" i="221"/>
  <c r="AV89" i="221"/>
  <c r="AU89" i="221"/>
  <c r="BD88" i="221"/>
  <c r="AY88" i="221"/>
  <c r="AX88" i="221"/>
  <c r="AW88" i="221"/>
  <c r="AV88" i="221"/>
  <c r="AU88" i="221"/>
  <c r="BD87" i="221"/>
  <c r="AY87" i="221"/>
  <c r="AX87" i="221"/>
  <c r="AW87" i="221"/>
  <c r="AV87" i="221"/>
  <c r="AU87" i="221"/>
  <c r="BD86" i="221"/>
  <c r="AY86" i="221"/>
  <c r="AX86" i="221"/>
  <c r="AW86" i="221"/>
  <c r="AV86" i="221"/>
  <c r="AU86" i="221"/>
  <c r="BD85" i="221"/>
  <c r="AY85" i="221"/>
  <c r="AX85" i="221"/>
  <c r="AW85" i="221"/>
  <c r="AV85" i="221"/>
  <c r="AU85" i="221"/>
  <c r="BD84" i="221"/>
  <c r="AY84" i="221"/>
  <c r="AX84" i="221"/>
  <c r="AW84" i="221"/>
  <c r="AV84" i="221"/>
  <c r="AU84" i="221"/>
  <c r="BD83" i="221"/>
  <c r="AY83" i="221"/>
  <c r="AX83" i="221"/>
  <c r="AW83" i="221"/>
  <c r="AV83" i="221"/>
  <c r="AU83" i="221"/>
  <c r="BD82" i="221"/>
  <c r="AY82" i="221"/>
  <c r="AX82" i="221"/>
  <c r="AW82" i="221"/>
  <c r="AV82" i="221"/>
  <c r="AU82" i="221"/>
  <c r="BD81" i="221"/>
  <c r="AY81" i="221"/>
  <c r="AX81" i="221"/>
  <c r="AW81" i="221"/>
  <c r="AV81" i="221"/>
  <c r="AU81" i="221"/>
  <c r="BD80" i="221"/>
  <c r="AY80" i="221"/>
  <c r="AX80" i="221"/>
  <c r="AW80" i="221"/>
  <c r="AV80" i="221"/>
  <c r="AU80" i="221"/>
  <c r="BD79" i="221"/>
  <c r="AY79" i="221"/>
  <c r="AX79" i="221"/>
  <c r="AW79" i="221"/>
  <c r="AV79" i="221"/>
  <c r="AU79" i="221"/>
  <c r="BD78" i="221"/>
  <c r="AY78" i="221"/>
  <c r="AX78" i="221"/>
  <c r="AW78" i="221"/>
  <c r="AV78" i="221"/>
  <c r="AU78" i="221"/>
  <c r="BD77" i="221"/>
  <c r="AY77" i="221"/>
  <c r="AX77" i="221"/>
  <c r="AW77" i="221"/>
  <c r="AV77" i="221"/>
  <c r="AU77" i="221"/>
  <c r="BD76" i="221"/>
  <c r="AY76" i="221"/>
  <c r="AX76" i="221"/>
  <c r="AW76" i="221"/>
  <c r="AV76" i="221"/>
  <c r="AU76" i="221"/>
  <c r="BD75" i="221"/>
  <c r="AY75" i="221"/>
  <c r="AX75" i="221"/>
  <c r="AW75" i="221"/>
  <c r="AV75" i="221"/>
  <c r="AU75" i="221"/>
  <c r="BD74" i="221"/>
  <c r="AY74" i="221"/>
  <c r="AX74" i="221"/>
  <c r="AW74" i="221"/>
  <c r="AV74" i="221"/>
  <c r="AU74" i="221"/>
  <c r="BD73" i="221"/>
  <c r="AY73" i="221"/>
  <c r="AX73" i="221"/>
  <c r="AW73" i="221"/>
  <c r="AV73" i="221"/>
  <c r="AU73" i="221"/>
  <c r="BD72" i="221"/>
  <c r="AY72" i="221"/>
  <c r="AX72" i="221"/>
  <c r="AW72" i="221"/>
  <c r="AV72" i="221"/>
  <c r="AU72" i="221"/>
  <c r="BD71" i="221"/>
  <c r="AY71" i="221"/>
  <c r="AX71" i="221"/>
  <c r="AW71" i="221"/>
  <c r="AV71" i="221"/>
  <c r="AU71" i="221"/>
  <c r="BD70" i="221"/>
  <c r="AY70" i="221"/>
  <c r="AX70" i="221"/>
  <c r="AW70" i="221"/>
  <c r="AV70" i="221"/>
  <c r="AU70" i="221"/>
  <c r="BD69" i="221"/>
  <c r="AY69" i="221"/>
  <c r="AX69" i="221"/>
  <c r="AW69" i="221"/>
  <c r="AV69" i="221"/>
  <c r="AU69" i="221"/>
  <c r="BD68" i="221"/>
  <c r="AY68" i="221"/>
  <c r="AX68" i="221"/>
  <c r="AW68" i="221"/>
  <c r="AV68" i="221"/>
  <c r="AU68" i="221"/>
  <c r="BD67" i="221"/>
  <c r="AY67" i="221"/>
  <c r="AX67" i="221"/>
  <c r="AW67" i="221"/>
  <c r="AV67" i="221"/>
  <c r="AU67" i="221"/>
  <c r="BD66" i="221"/>
  <c r="AY66" i="221"/>
  <c r="AX66" i="221"/>
  <c r="AW66" i="221"/>
  <c r="AV66" i="221"/>
  <c r="AU66" i="221"/>
  <c r="BD65" i="221"/>
  <c r="AY65" i="221"/>
  <c r="AX65" i="221"/>
  <c r="AW65" i="221"/>
  <c r="AV65" i="221"/>
  <c r="AU65" i="221"/>
  <c r="BD64" i="221"/>
  <c r="AY64" i="221"/>
  <c r="AX64" i="221"/>
  <c r="AW64" i="221"/>
  <c r="AV64" i="221"/>
  <c r="AU64" i="221"/>
  <c r="BD63" i="221"/>
  <c r="AY63" i="221"/>
  <c r="AX63" i="221"/>
  <c r="AW63" i="221"/>
  <c r="AV63" i="221"/>
  <c r="AU63" i="221"/>
  <c r="BD62" i="221"/>
  <c r="AY62" i="221"/>
  <c r="AX62" i="221"/>
  <c r="AW62" i="221"/>
  <c r="AV62" i="221"/>
  <c r="AU62" i="221"/>
  <c r="BD61" i="221"/>
  <c r="AY61" i="221"/>
  <c r="AX61" i="221"/>
  <c r="AW61" i="221"/>
  <c r="AV61" i="221"/>
  <c r="AU61" i="221"/>
  <c r="BD60" i="221"/>
  <c r="AY60" i="221"/>
  <c r="AX60" i="221"/>
  <c r="AW60" i="221"/>
  <c r="AV60" i="221"/>
  <c r="AU60" i="221"/>
  <c r="BD59" i="221"/>
  <c r="AY59" i="221"/>
  <c r="AX59" i="221"/>
  <c r="AW59" i="221"/>
  <c r="AV59" i="221"/>
  <c r="AU59" i="221"/>
  <c r="BD58" i="221"/>
  <c r="AY58" i="221"/>
  <c r="AX58" i="221"/>
  <c r="AW58" i="221"/>
  <c r="AV58" i="221"/>
  <c r="AU58" i="221"/>
  <c r="BD57" i="221"/>
  <c r="AY57" i="221"/>
  <c r="AX57" i="221"/>
  <c r="AW57" i="221"/>
  <c r="AV57" i="221"/>
  <c r="AU57" i="221"/>
  <c r="BD56" i="221"/>
  <c r="AY56" i="221"/>
  <c r="AX56" i="221"/>
  <c r="AW56" i="221"/>
  <c r="AV56" i="221"/>
  <c r="AU56" i="221"/>
  <c r="BD55" i="221"/>
  <c r="AY55" i="221"/>
  <c r="AX55" i="221"/>
  <c r="AW55" i="221"/>
  <c r="AV55" i="221"/>
  <c r="AU55" i="221"/>
  <c r="BD54" i="221"/>
  <c r="AY54" i="221"/>
  <c r="AX54" i="221"/>
  <c r="AW54" i="221"/>
  <c r="AV54" i="221"/>
  <c r="AU54" i="221"/>
  <c r="BD53" i="221"/>
  <c r="AY53" i="221"/>
  <c r="AX53" i="221"/>
  <c r="AW53" i="221"/>
  <c r="AV53" i="221"/>
  <c r="AU53" i="221"/>
  <c r="BD52" i="221"/>
  <c r="AY52" i="221"/>
  <c r="AX52" i="221"/>
  <c r="AW52" i="221"/>
  <c r="AV52" i="221"/>
  <c r="AU52" i="221"/>
  <c r="BD51" i="221"/>
  <c r="AY51" i="221"/>
  <c r="AX51" i="221"/>
  <c r="AW51" i="221"/>
  <c r="AV51" i="221"/>
  <c r="AU51" i="221"/>
  <c r="BD50" i="221"/>
  <c r="AY50" i="221"/>
  <c r="AX50" i="221"/>
  <c r="AW50" i="221"/>
  <c r="AV50" i="221"/>
  <c r="AU50" i="221"/>
  <c r="BD49" i="221"/>
  <c r="AY49" i="221"/>
  <c r="AX49" i="221"/>
  <c r="AW49" i="221"/>
  <c r="AV49" i="221"/>
  <c r="AU49" i="221"/>
  <c r="BD48" i="221"/>
  <c r="AY48" i="221"/>
  <c r="AX48" i="221"/>
  <c r="AW48" i="221"/>
  <c r="AV48" i="221"/>
  <c r="AU48" i="221"/>
  <c r="BD47" i="221"/>
  <c r="AY47" i="221"/>
  <c r="AX47" i="221"/>
  <c r="AW47" i="221"/>
  <c r="AV47" i="221"/>
  <c r="AU47" i="221"/>
  <c r="BD46" i="221"/>
  <c r="AY46" i="221"/>
  <c r="AX46" i="221"/>
  <c r="AW46" i="221"/>
  <c r="AV46" i="221"/>
  <c r="AU46" i="221"/>
  <c r="BD45" i="221"/>
  <c r="AY45" i="221"/>
  <c r="AX45" i="221"/>
  <c r="AW45" i="221"/>
  <c r="AV45" i="221"/>
  <c r="AU45" i="221"/>
  <c r="BD44" i="221"/>
  <c r="AY44" i="221"/>
  <c r="AX44" i="221"/>
  <c r="AW44" i="221"/>
  <c r="AV44" i="221"/>
  <c r="AU44" i="221"/>
  <c r="BD43" i="221"/>
  <c r="AY43" i="221"/>
  <c r="AX43" i="221"/>
  <c r="AW43" i="221"/>
  <c r="AV43" i="221"/>
  <c r="AU43" i="221"/>
  <c r="BD42" i="221"/>
  <c r="AY42" i="221"/>
  <c r="AX42" i="221"/>
  <c r="AW42" i="221"/>
  <c r="AV42" i="221"/>
  <c r="AU42" i="221"/>
  <c r="BD41" i="221"/>
  <c r="AY41" i="221"/>
  <c r="AX41" i="221"/>
  <c r="AW41" i="221"/>
  <c r="AV41" i="221"/>
  <c r="AU41" i="221"/>
  <c r="BD40" i="221"/>
  <c r="AY40" i="221"/>
  <c r="AX40" i="221"/>
  <c r="AW40" i="221"/>
  <c r="AV40" i="221"/>
  <c r="AU40" i="221"/>
  <c r="BD39" i="221"/>
  <c r="AY39" i="221"/>
  <c r="AX39" i="221"/>
  <c r="AW39" i="221"/>
  <c r="AV39" i="221"/>
  <c r="AU39" i="221"/>
  <c r="BD38" i="221"/>
  <c r="AY38" i="221"/>
  <c r="AX38" i="221"/>
  <c r="AW38" i="221"/>
  <c r="AV38" i="221"/>
  <c r="AU38" i="221"/>
  <c r="BD37" i="221"/>
  <c r="AY37" i="221"/>
  <c r="AX37" i="221"/>
  <c r="AW37" i="221"/>
  <c r="AV37" i="221"/>
  <c r="AU37" i="221"/>
  <c r="BD36" i="221"/>
  <c r="AY36" i="221"/>
  <c r="AX36" i="221"/>
  <c r="AW36" i="221"/>
  <c r="AV36" i="221"/>
  <c r="AU36" i="221"/>
  <c r="BD35" i="221"/>
  <c r="AY35" i="221"/>
  <c r="AX35" i="221"/>
  <c r="AW35" i="221"/>
  <c r="AV35" i="221"/>
  <c r="AU35" i="221"/>
  <c r="BD34" i="221"/>
  <c r="AY34" i="221"/>
  <c r="AX34" i="221"/>
  <c r="AW34" i="221"/>
  <c r="AV34" i="221"/>
  <c r="AU34" i="221"/>
  <c r="BD33" i="221"/>
  <c r="AY33" i="221"/>
  <c r="AX33" i="221"/>
  <c r="AW33" i="221"/>
  <c r="AV33" i="221"/>
  <c r="AU33" i="221"/>
  <c r="BD32" i="221"/>
  <c r="AY32" i="221"/>
  <c r="AX32" i="221"/>
  <c r="AW32" i="221"/>
  <c r="AV32" i="221"/>
  <c r="AU32" i="221"/>
  <c r="BD31" i="221"/>
  <c r="AY31" i="221"/>
  <c r="AX31" i="221"/>
  <c r="AW31" i="221"/>
  <c r="AV31" i="221"/>
  <c r="AU31" i="221"/>
  <c r="BD30" i="221"/>
  <c r="AY30" i="221"/>
  <c r="AX30" i="221"/>
  <c r="AW30" i="221"/>
  <c r="AV30" i="221"/>
  <c r="AU30" i="221"/>
  <c r="BD29" i="221"/>
  <c r="AY29" i="221"/>
  <c r="AX29" i="221"/>
  <c r="AW29" i="221"/>
  <c r="AV29" i="221"/>
  <c r="AU29" i="221"/>
  <c r="BD28" i="221"/>
  <c r="AY28" i="221"/>
  <c r="AX28" i="221"/>
  <c r="AW28" i="221"/>
  <c r="AV28" i="221"/>
  <c r="AU28" i="221"/>
  <c r="BD27" i="221"/>
  <c r="AY27" i="221"/>
  <c r="AX27" i="221"/>
  <c r="AW27" i="221"/>
  <c r="AV27" i="221"/>
  <c r="AU27" i="221"/>
  <c r="BD26" i="221"/>
  <c r="AY26" i="221"/>
  <c r="AX26" i="221"/>
  <c r="AW26" i="221"/>
  <c r="AV26" i="221"/>
  <c r="AU26" i="221"/>
  <c r="BD25" i="221"/>
  <c r="AY25" i="221"/>
  <c r="AX25" i="221"/>
  <c r="AW25" i="221"/>
  <c r="AV25" i="221"/>
  <c r="AU25" i="221"/>
  <c r="BD24" i="221"/>
  <c r="AY24" i="221"/>
  <c r="AX24" i="221"/>
  <c r="AW24" i="221"/>
  <c r="AV24" i="221"/>
  <c r="AU24" i="221"/>
  <c r="BD23" i="221"/>
  <c r="AY23" i="221"/>
  <c r="AX23" i="221"/>
  <c r="AW23" i="221"/>
  <c r="AV23" i="221"/>
  <c r="AU23" i="221"/>
  <c r="BD22" i="221"/>
  <c r="AY22" i="221"/>
  <c r="AX22" i="221"/>
  <c r="AW22" i="221"/>
  <c r="AV22" i="221"/>
  <c r="AU22" i="221"/>
  <c r="BD21" i="221"/>
  <c r="AY21" i="221"/>
  <c r="AX21" i="221"/>
  <c r="AW21" i="221"/>
  <c r="AV21" i="221"/>
  <c r="AU21" i="221"/>
  <c r="BD20" i="221"/>
  <c r="AY20" i="221"/>
  <c r="AX20" i="221"/>
  <c r="AW20" i="221"/>
  <c r="AV20" i="221"/>
  <c r="AU20" i="221"/>
  <c r="BD19" i="221"/>
  <c r="AY19" i="221"/>
  <c r="AX19" i="221"/>
  <c r="AW19" i="221"/>
  <c r="AV19" i="221"/>
  <c r="AU19" i="221"/>
  <c r="BD18" i="221"/>
  <c r="AY18" i="221"/>
  <c r="AX18" i="221"/>
  <c r="AW18" i="221"/>
  <c r="AV18" i="221"/>
  <c r="AU18" i="221"/>
  <c r="BD17" i="221"/>
  <c r="AY17" i="221"/>
  <c r="AX17" i="221"/>
  <c r="AW17" i="221"/>
  <c r="AV17" i="221"/>
  <c r="AU17" i="221"/>
  <c r="BD16" i="221"/>
  <c r="AY16" i="221"/>
  <c r="AX16" i="221"/>
  <c r="AW16" i="221"/>
  <c r="AV16" i="221"/>
  <c r="AU16" i="221"/>
  <c r="BD15" i="221"/>
  <c r="AY15" i="221"/>
  <c r="AX15" i="221"/>
  <c r="AW15" i="221"/>
  <c r="AV15" i="221"/>
  <c r="AU15" i="221"/>
  <c r="BD14" i="221"/>
  <c r="AY14" i="221"/>
  <c r="AX14" i="221"/>
  <c r="AW14" i="221"/>
  <c r="AV14" i="221"/>
  <c r="AU14" i="221"/>
  <c r="BD13" i="221"/>
  <c r="AY13" i="221"/>
  <c r="AX13" i="221"/>
  <c r="AW13" i="221"/>
  <c r="AV13" i="221"/>
  <c r="AU13" i="221"/>
  <c r="BD12" i="221"/>
  <c r="AY12" i="221"/>
  <c r="AX12" i="221"/>
  <c r="AW12" i="221"/>
  <c r="AV12" i="221"/>
  <c r="AU12" i="221"/>
  <c r="BD11" i="221"/>
  <c r="AY11" i="221"/>
  <c r="AX11" i="221"/>
  <c r="AW11" i="221"/>
  <c r="AV11" i="221"/>
  <c r="AU11" i="221"/>
  <c r="BD10" i="221"/>
  <c r="AY10" i="221"/>
  <c r="AX10" i="221"/>
  <c r="AW10" i="221"/>
  <c r="AV10" i="221"/>
  <c r="AU10" i="221"/>
  <c r="BD9" i="221"/>
  <c r="AY9" i="221"/>
  <c r="AX9" i="221"/>
  <c r="AW9" i="221"/>
  <c r="AV9" i="221"/>
  <c r="AU9" i="221"/>
  <c r="BD8" i="221"/>
  <c r="AY8" i="221"/>
  <c r="AX8" i="221"/>
  <c r="AW8" i="221"/>
  <c r="AV8" i="221"/>
  <c r="AU8" i="221"/>
  <c r="BD7" i="221"/>
  <c r="AY7" i="221"/>
  <c r="AX7" i="221"/>
  <c r="AW7" i="221"/>
  <c r="AV7" i="221"/>
  <c r="AU7" i="221"/>
  <c r="BD6" i="221"/>
  <c r="AY6" i="221"/>
  <c r="AX6" i="221"/>
  <c r="AW6" i="221"/>
  <c r="AV6" i="221"/>
  <c r="AU6" i="221"/>
  <c r="BD5" i="221"/>
  <c r="AY5" i="221"/>
  <c r="AX5" i="221"/>
  <c r="AW5" i="221"/>
  <c r="AV5" i="221"/>
  <c r="AU5" i="221"/>
  <c r="BD4" i="221"/>
  <c r="AY4" i="221"/>
  <c r="AX4" i="221"/>
  <c r="AW4" i="221"/>
  <c r="AV4" i="221"/>
  <c r="AU4" i="221"/>
  <c r="BD1128" i="222"/>
  <c r="AY1128" i="222"/>
  <c r="AX1128" i="222"/>
  <c r="AW1128" i="222"/>
  <c r="AV1128" i="222"/>
  <c r="AU1128" i="222"/>
  <c r="BD1127" i="222"/>
  <c r="AY1127" i="222"/>
  <c r="AX1127" i="222"/>
  <c r="AW1127" i="222"/>
  <c r="AV1127" i="222"/>
  <c r="AU1127" i="222"/>
  <c r="BD1126" i="222"/>
  <c r="AY1126" i="222"/>
  <c r="AX1126" i="222"/>
  <c r="AW1126" i="222"/>
  <c r="AV1126" i="222"/>
  <c r="AU1126" i="222"/>
  <c r="BD1125" i="222"/>
  <c r="AY1125" i="222"/>
  <c r="AX1125" i="222"/>
  <c r="AW1125" i="222"/>
  <c r="AV1125" i="222"/>
  <c r="AU1125" i="222"/>
  <c r="BD1124" i="222"/>
  <c r="AY1124" i="222"/>
  <c r="AX1124" i="222"/>
  <c r="AW1124" i="222"/>
  <c r="AV1124" i="222"/>
  <c r="AU1124" i="222"/>
  <c r="BD1123" i="222"/>
  <c r="AY1123" i="222"/>
  <c r="AX1123" i="222"/>
  <c r="AW1123" i="222"/>
  <c r="AV1123" i="222"/>
  <c r="AU1123" i="222"/>
  <c r="BD1122" i="222"/>
  <c r="AY1122" i="222"/>
  <c r="AX1122" i="222"/>
  <c r="AW1122" i="222"/>
  <c r="AV1122" i="222"/>
  <c r="AU1122" i="222"/>
  <c r="BD1121" i="222"/>
  <c r="AY1121" i="222"/>
  <c r="AX1121" i="222"/>
  <c r="AW1121" i="222"/>
  <c r="AV1121" i="222"/>
  <c r="AU1121" i="222"/>
  <c r="BD1120" i="222"/>
  <c r="AY1120" i="222"/>
  <c r="AX1120" i="222"/>
  <c r="AW1120" i="222"/>
  <c r="AV1120" i="222"/>
  <c r="AU1120" i="222"/>
  <c r="BD1119" i="222"/>
  <c r="AY1119" i="222"/>
  <c r="AX1119" i="222"/>
  <c r="AW1119" i="222"/>
  <c r="AV1119" i="222"/>
  <c r="AU1119" i="222"/>
  <c r="BD1118" i="222"/>
  <c r="AY1118" i="222"/>
  <c r="AX1118" i="222"/>
  <c r="AW1118" i="222"/>
  <c r="AV1118" i="222"/>
  <c r="AU1118" i="222"/>
  <c r="BD1117" i="222"/>
  <c r="AY1117" i="222"/>
  <c r="AX1117" i="222"/>
  <c r="AW1117" i="222"/>
  <c r="AV1117" i="222"/>
  <c r="AU1117" i="222"/>
  <c r="BD1116" i="222"/>
  <c r="AY1116" i="222"/>
  <c r="AX1116" i="222"/>
  <c r="AW1116" i="222"/>
  <c r="AV1116" i="222"/>
  <c r="AU1116" i="222"/>
  <c r="BD1115" i="222"/>
  <c r="AY1115" i="222"/>
  <c r="AX1115" i="222"/>
  <c r="AW1115" i="222"/>
  <c r="AV1115" i="222"/>
  <c r="AU1115" i="222"/>
  <c r="BD1114" i="222"/>
  <c r="AY1114" i="222"/>
  <c r="AX1114" i="222"/>
  <c r="AW1114" i="222"/>
  <c r="AV1114" i="222"/>
  <c r="AU1114" i="222"/>
  <c r="BD1113" i="222"/>
  <c r="AY1113" i="222"/>
  <c r="AX1113" i="222"/>
  <c r="AW1113" i="222"/>
  <c r="AV1113" i="222"/>
  <c r="AU1113" i="222"/>
  <c r="BD1112" i="222"/>
  <c r="AY1112" i="222"/>
  <c r="AX1112" i="222"/>
  <c r="AW1112" i="222"/>
  <c r="AV1112" i="222"/>
  <c r="AU1112" i="222"/>
  <c r="BD1111" i="222"/>
  <c r="AY1111" i="222"/>
  <c r="AX1111" i="222"/>
  <c r="AW1111" i="222"/>
  <c r="AV1111" i="222"/>
  <c r="AU1111" i="222"/>
  <c r="BD1110" i="222"/>
  <c r="AY1110" i="222"/>
  <c r="AX1110" i="222"/>
  <c r="AW1110" i="222"/>
  <c r="AV1110" i="222"/>
  <c r="AU1110" i="222"/>
  <c r="BD1109" i="222"/>
  <c r="AY1109" i="222"/>
  <c r="AX1109" i="222"/>
  <c r="AW1109" i="222"/>
  <c r="AV1109" i="222"/>
  <c r="AU1109" i="222"/>
  <c r="BD1108" i="222"/>
  <c r="AY1108" i="222"/>
  <c r="AX1108" i="222"/>
  <c r="AW1108" i="222"/>
  <c r="AV1108" i="222"/>
  <c r="AU1108" i="222"/>
  <c r="BD1107" i="222"/>
  <c r="AY1107" i="222"/>
  <c r="AX1107" i="222"/>
  <c r="AW1107" i="222"/>
  <c r="AV1107" i="222"/>
  <c r="AU1107" i="222"/>
  <c r="BD1106" i="222"/>
  <c r="AY1106" i="222"/>
  <c r="AX1106" i="222"/>
  <c r="AW1106" i="222"/>
  <c r="AV1106" i="222"/>
  <c r="AU1106" i="222"/>
  <c r="BD1105" i="222"/>
  <c r="AY1105" i="222"/>
  <c r="AX1105" i="222"/>
  <c r="AW1105" i="222"/>
  <c r="AV1105" i="222"/>
  <c r="AU1105" i="222"/>
  <c r="BD1104" i="222"/>
  <c r="AY1104" i="222"/>
  <c r="AX1104" i="222"/>
  <c r="AW1104" i="222"/>
  <c r="AV1104" i="222"/>
  <c r="AU1104" i="222"/>
  <c r="BD1103" i="222"/>
  <c r="AY1103" i="222"/>
  <c r="AX1103" i="222"/>
  <c r="AW1103" i="222"/>
  <c r="AV1103" i="222"/>
  <c r="AU1103" i="222"/>
  <c r="BD1102" i="222"/>
  <c r="AY1102" i="222"/>
  <c r="AX1102" i="222"/>
  <c r="AW1102" i="222"/>
  <c r="AV1102" i="222"/>
  <c r="AU1102" i="222"/>
  <c r="BD1101" i="222"/>
  <c r="AY1101" i="222"/>
  <c r="AX1101" i="222"/>
  <c r="AW1101" i="222"/>
  <c r="AV1101" i="222"/>
  <c r="AU1101" i="222"/>
  <c r="BD1100" i="222"/>
  <c r="AY1100" i="222"/>
  <c r="AX1100" i="222"/>
  <c r="AW1100" i="222"/>
  <c r="AV1100" i="222"/>
  <c r="AU1100" i="222"/>
  <c r="BD1099" i="222"/>
  <c r="AY1099" i="222"/>
  <c r="AX1099" i="222"/>
  <c r="AW1099" i="222"/>
  <c r="AV1099" i="222"/>
  <c r="AU1099" i="222"/>
  <c r="BD1098" i="222"/>
  <c r="AY1098" i="222"/>
  <c r="AX1098" i="222"/>
  <c r="AW1098" i="222"/>
  <c r="AV1098" i="222"/>
  <c r="AU1098" i="222"/>
  <c r="BD1097" i="222"/>
  <c r="AY1097" i="222"/>
  <c r="AX1097" i="222"/>
  <c r="AW1097" i="222"/>
  <c r="AV1097" i="222"/>
  <c r="AU1097" i="222"/>
  <c r="BD1096" i="222"/>
  <c r="AY1096" i="222"/>
  <c r="AX1096" i="222"/>
  <c r="AW1096" i="222"/>
  <c r="AV1096" i="222"/>
  <c r="AU1096" i="222"/>
  <c r="BD1095" i="222"/>
  <c r="AY1095" i="222"/>
  <c r="AX1095" i="222"/>
  <c r="AW1095" i="222"/>
  <c r="AV1095" i="222"/>
  <c r="AU1095" i="222"/>
  <c r="BD1094" i="222"/>
  <c r="AY1094" i="222"/>
  <c r="AX1094" i="222"/>
  <c r="AW1094" i="222"/>
  <c r="AV1094" i="222"/>
  <c r="AU1094" i="222"/>
  <c r="BD1093" i="222"/>
  <c r="AY1093" i="222"/>
  <c r="AX1093" i="222"/>
  <c r="AW1093" i="222"/>
  <c r="AV1093" i="222"/>
  <c r="AU1093" i="222"/>
  <c r="BD1092" i="222"/>
  <c r="AY1092" i="222"/>
  <c r="AX1092" i="222"/>
  <c r="AW1092" i="222"/>
  <c r="AV1092" i="222"/>
  <c r="AU1092" i="222"/>
  <c r="BD1091" i="222"/>
  <c r="AY1091" i="222"/>
  <c r="AX1091" i="222"/>
  <c r="AW1091" i="222"/>
  <c r="AV1091" i="222"/>
  <c r="AU1091" i="222"/>
  <c r="BD1090" i="222"/>
  <c r="AY1090" i="222"/>
  <c r="AX1090" i="222"/>
  <c r="AW1090" i="222"/>
  <c r="AV1090" i="222"/>
  <c r="AU1090" i="222"/>
  <c r="BD1089" i="222"/>
  <c r="AY1089" i="222"/>
  <c r="AX1089" i="222"/>
  <c r="AW1089" i="222"/>
  <c r="AV1089" i="222"/>
  <c r="AU1089" i="222"/>
  <c r="BD1088" i="222"/>
  <c r="AY1088" i="222"/>
  <c r="AX1088" i="222"/>
  <c r="AW1088" i="222"/>
  <c r="AV1088" i="222"/>
  <c r="AU1088" i="222"/>
  <c r="BD1087" i="222"/>
  <c r="AY1087" i="222"/>
  <c r="AX1087" i="222"/>
  <c r="AW1087" i="222"/>
  <c r="AV1087" i="222"/>
  <c r="AU1087" i="222"/>
  <c r="BD1086" i="222"/>
  <c r="AY1086" i="222"/>
  <c r="AX1086" i="222"/>
  <c r="AW1086" i="222"/>
  <c r="AV1086" i="222"/>
  <c r="AU1086" i="222"/>
  <c r="BD1085" i="222"/>
  <c r="AY1085" i="222"/>
  <c r="AX1085" i="222"/>
  <c r="AW1085" i="222"/>
  <c r="AV1085" i="222"/>
  <c r="AU1085" i="222"/>
  <c r="BD1084" i="222"/>
  <c r="AY1084" i="222"/>
  <c r="AX1084" i="222"/>
  <c r="AW1084" i="222"/>
  <c r="AV1084" i="222"/>
  <c r="AU1084" i="222"/>
  <c r="BD1083" i="222"/>
  <c r="AY1083" i="222"/>
  <c r="AX1083" i="222"/>
  <c r="AW1083" i="222"/>
  <c r="AV1083" i="222"/>
  <c r="AU1083" i="222"/>
  <c r="BD1082" i="222"/>
  <c r="AY1082" i="222"/>
  <c r="AX1082" i="222"/>
  <c r="AW1082" i="222"/>
  <c r="AV1082" i="222"/>
  <c r="AU1082" i="222"/>
  <c r="BD1081" i="222"/>
  <c r="AY1081" i="222"/>
  <c r="AX1081" i="222"/>
  <c r="AW1081" i="222"/>
  <c r="AV1081" i="222"/>
  <c r="AU1081" i="222"/>
  <c r="BD1080" i="222"/>
  <c r="AY1080" i="222"/>
  <c r="AX1080" i="222"/>
  <c r="AW1080" i="222"/>
  <c r="AV1080" i="222"/>
  <c r="AU1080" i="222"/>
  <c r="BD1079" i="222"/>
  <c r="AY1079" i="222"/>
  <c r="AX1079" i="222"/>
  <c r="AW1079" i="222"/>
  <c r="AV1079" i="222"/>
  <c r="AU1079" i="222"/>
  <c r="BD1078" i="222"/>
  <c r="AY1078" i="222"/>
  <c r="AX1078" i="222"/>
  <c r="AW1078" i="222"/>
  <c r="AV1078" i="222"/>
  <c r="AU1078" i="222"/>
  <c r="BD1077" i="222"/>
  <c r="AY1077" i="222"/>
  <c r="AX1077" i="222"/>
  <c r="AW1077" i="222"/>
  <c r="AV1077" i="222"/>
  <c r="AU1077" i="222"/>
  <c r="BD1076" i="222"/>
  <c r="AY1076" i="222"/>
  <c r="AX1076" i="222"/>
  <c r="AW1076" i="222"/>
  <c r="AV1076" i="222"/>
  <c r="AU1076" i="222"/>
  <c r="BD1075" i="222"/>
  <c r="AY1075" i="222"/>
  <c r="AX1075" i="222"/>
  <c r="AW1075" i="222"/>
  <c r="AV1075" i="222"/>
  <c r="AU1075" i="222"/>
  <c r="BD1074" i="222"/>
  <c r="AY1074" i="222"/>
  <c r="AX1074" i="222"/>
  <c r="AW1074" i="222"/>
  <c r="AV1074" i="222"/>
  <c r="AU1074" i="222"/>
  <c r="BD1073" i="222"/>
  <c r="AY1073" i="222"/>
  <c r="AX1073" i="222"/>
  <c r="AW1073" i="222"/>
  <c r="AV1073" i="222"/>
  <c r="AU1073" i="222"/>
  <c r="BD1072" i="222"/>
  <c r="AY1072" i="222"/>
  <c r="AX1072" i="222"/>
  <c r="AW1072" i="222"/>
  <c r="AV1072" i="222"/>
  <c r="AU1072" i="222"/>
  <c r="BD1071" i="222"/>
  <c r="AY1071" i="222"/>
  <c r="AX1071" i="222"/>
  <c r="AW1071" i="222"/>
  <c r="AV1071" i="222"/>
  <c r="AU1071" i="222"/>
  <c r="BD1070" i="222"/>
  <c r="AY1070" i="222"/>
  <c r="AX1070" i="222"/>
  <c r="AW1070" i="222"/>
  <c r="AV1070" i="222"/>
  <c r="AU1070" i="222"/>
  <c r="BD1069" i="222"/>
  <c r="AY1069" i="222"/>
  <c r="AX1069" i="222"/>
  <c r="AW1069" i="222"/>
  <c r="AV1069" i="222"/>
  <c r="AU1069" i="222"/>
  <c r="BD1068" i="222"/>
  <c r="AY1068" i="222"/>
  <c r="AX1068" i="222"/>
  <c r="AW1068" i="222"/>
  <c r="AV1068" i="222"/>
  <c r="AU1068" i="222"/>
  <c r="BD1067" i="222"/>
  <c r="AY1067" i="222"/>
  <c r="AX1067" i="222"/>
  <c r="AW1067" i="222"/>
  <c r="AV1067" i="222"/>
  <c r="AU1067" i="222"/>
  <c r="BD1066" i="222"/>
  <c r="AY1066" i="222"/>
  <c r="AX1066" i="222"/>
  <c r="AW1066" i="222"/>
  <c r="AV1066" i="222"/>
  <c r="AU1066" i="222"/>
  <c r="BD1065" i="222"/>
  <c r="AY1065" i="222"/>
  <c r="AX1065" i="222"/>
  <c r="AW1065" i="222"/>
  <c r="AV1065" i="222"/>
  <c r="AU1065" i="222"/>
  <c r="BD1064" i="222"/>
  <c r="AY1064" i="222"/>
  <c r="AX1064" i="222"/>
  <c r="AW1064" i="222"/>
  <c r="AV1064" i="222"/>
  <c r="AU1064" i="222"/>
  <c r="BD1063" i="222"/>
  <c r="AY1063" i="222"/>
  <c r="AX1063" i="222"/>
  <c r="AW1063" i="222"/>
  <c r="AV1063" i="222"/>
  <c r="AU1063" i="222"/>
  <c r="BD1062" i="222"/>
  <c r="AY1062" i="222"/>
  <c r="AX1062" i="222"/>
  <c r="AW1062" i="222"/>
  <c r="AV1062" i="222"/>
  <c r="AU1062" i="222"/>
  <c r="BD1061" i="222"/>
  <c r="AY1061" i="222"/>
  <c r="AX1061" i="222"/>
  <c r="AW1061" i="222"/>
  <c r="AV1061" i="222"/>
  <c r="AU1061" i="222"/>
  <c r="BD1060" i="222"/>
  <c r="AY1060" i="222"/>
  <c r="AX1060" i="222"/>
  <c r="AW1060" i="222"/>
  <c r="AV1060" i="222"/>
  <c r="AU1060" i="222"/>
  <c r="BD1059" i="222"/>
  <c r="AY1059" i="222"/>
  <c r="AX1059" i="222"/>
  <c r="AW1059" i="222"/>
  <c r="AV1059" i="222"/>
  <c r="AU1059" i="222"/>
  <c r="BD1058" i="222"/>
  <c r="AY1058" i="222"/>
  <c r="AX1058" i="222"/>
  <c r="AW1058" i="222"/>
  <c r="AV1058" i="222"/>
  <c r="AU1058" i="222"/>
  <c r="BD1057" i="222"/>
  <c r="AY1057" i="222"/>
  <c r="AX1057" i="222"/>
  <c r="AW1057" i="222"/>
  <c r="AV1057" i="222"/>
  <c r="AU1057" i="222"/>
  <c r="BD1056" i="222"/>
  <c r="AY1056" i="222"/>
  <c r="AX1056" i="222"/>
  <c r="AW1056" i="222"/>
  <c r="AV1056" i="222"/>
  <c r="AU1056" i="222"/>
  <c r="BD1055" i="222"/>
  <c r="AY1055" i="222"/>
  <c r="AX1055" i="222"/>
  <c r="AW1055" i="222"/>
  <c r="AV1055" i="222"/>
  <c r="AU1055" i="222"/>
  <c r="BD1054" i="222"/>
  <c r="AY1054" i="222"/>
  <c r="AX1054" i="222"/>
  <c r="AW1054" i="222"/>
  <c r="AV1054" i="222"/>
  <c r="AU1054" i="222"/>
  <c r="BD1053" i="222"/>
  <c r="AY1053" i="222"/>
  <c r="AX1053" i="222"/>
  <c r="AW1053" i="222"/>
  <c r="AV1053" i="222"/>
  <c r="AU1053" i="222"/>
  <c r="BD1052" i="222"/>
  <c r="AY1052" i="222"/>
  <c r="AX1052" i="222"/>
  <c r="AW1052" i="222"/>
  <c r="AV1052" i="222"/>
  <c r="AU1052" i="222"/>
  <c r="BD1051" i="222"/>
  <c r="AY1051" i="222"/>
  <c r="AX1051" i="222"/>
  <c r="AW1051" i="222"/>
  <c r="AV1051" i="222"/>
  <c r="AU1051" i="222"/>
  <c r="BD1050" i="222"/>
  <c r="AY1050" i="222"/>
  <c r="AX1050" i="222"/>
  <c r="AW1050" i="222"/>
  <c r="AV1050" i="222"/>
  <c r="AU1050" i="222"/>
  <c r="BD1049" i="222"/>
  <c r="AY1049" i="222"/>
  <c r="AX1049" i="222"/>
  <c r="AW1049" i="222"/>
  <c r="AV1049" i="222"/>
  <c r="AU1049" i="222"/>
  <c r="BD1048" i="222"/>
  <c r="AY1048" i="222"/>
  <c r="AX1048" i="222"/>
  <c r="AW1048" i="222"/>
  <c r="AV1048" i="222"/>
  <c r="AU1048" i="222"/>
  <c r="BD1047" i="222"/>
  <c r="AY1047" i="222"/>
  <c r="AX1047" i="222"/>
  <c r="AW1047" i="222"/>
  <c r="AV1047" i="222"/>
  <c r="AU1047" i="222"/>
  <c r="BD1046" i="222"/>
  <c r="AY1046" i="222"/>
  <c r="AX1046" i="222"/>
  <c r="AW1046" i="222"/>
  <c r="AV1046" i="222"/>
  <c r="AU1046" i="222"/>
  <c r="BD1045" i="222"/>
  <c r="AY1045" i="222"/>
  <c r="AX1045" i="222"/>
  <c r="AW1045" i="222"/>
  <c r="AV1045" i="222"/>
  <c r="AU1045" i="222"/>
  <c r="BD1044" i="222"/>
  <c r="AY1044" i="222"/>
  <c r="AX1044" i="222"/>
  <c r="AW1044" i="222"/>
  <c r="AV1044" i="222"/>
  <c r="AU1044" i="222"/>
  <c r="BD1043" i="222"/>
  <c r="AY1043" i="222"/>
  <c r="AX1043" i="222"/>
  <c r="AW1043" i="222"/>
  <c r="AV1043" i="222"/>
  <c r="AU1043" i="222"/>
  <c r="BD1042" i="222"/>
  <c r="AY1042" i="222"/>
  <c r="AX1042" i="222"/>
  <c r="AW1042" i="222"/>
  <c r="AV1042" i="222"/>
  <c r="AU1042" i="222"/>
  <c r="BD1041" i="222"/>
  <c r="AY1041" i="222"/>
  <c r="AX1041" i="222"/>
  <c r="AW1041" i="222"/>
  <c r="AV1041" i="222"/>
  <c r="AU1041" i="222"/>
  <c r="BD1040" i="222"/>
  <c r="AY1040" i="222"/>
  <c r="AX1040" i="222"/>
  <c r="AW1040" i="222"/>
  <c r="AV1040" i="222"/>
  <c r="AU1040" i="222"/>
  <c r="BD1039" i="222"/>
  <c r="AY1039" i="222"/>
  <c r="AX1039" i="222"/>
  <c r="AW1039" i="222"/>
  <c r="AV1039" i="222"/>
  <c r="AU1039" i="222"/>
  <c r="BD1038" i="222"/>
  <c r="AY1038" i="222"/>
  <c r="AX1038" i="222"/>
  <c r="AW1038" i="222"/>
  <c r="AV1038" i="222"/>
  <c r="AU1038" i="222"/>
  <c r="BD1037" i="222"/>
  <c r="AY1037" i="222"/>
  <c r="AX1037" i="222"/>
  <c r="AW1037" i="222"/>
  <c r="AV1037" i="222"/>
  <c r="AU1037" i="222"/>
  <c r="BD1036" i="222"/>
  <c r="AY1036" i="222"/>
  <c r="AX1036" i="222"/>
  <c r="AW1036" i="222"/>
  <c r="AV1036" i="222"/>
  <c r="AU1036" i="222"/>
  <c r="BD1035" i="222"/>
  <c r="AY1035" i="222"/>
  <c r="AX1035" i="222"/>
  <c r="AW1035" i="222"/>
  <c r="AV1035" i="222"/>
  <c r="AU1035" i="222"/>
  <c r="BD1034" i="222"/>
  <c r="AY1034" i="222"/>
  <c r="AX1034" i="222"/>
  <c r="AW1034" i="222"/>
  <c r="AV1034" i="222"/>
  <c r="AU1034" i="222"/>
  <c r="BD1033" i="222"/>
  <c r="AY1033" i="222"/>
  <c r="AX1033" i="222"/>
  <c r="AW1033" i="222"/>
  <c r="AV1033" i="222"/>
  <c r="AU1033" i="222"/>
  <c r="BD1032" i="222"/>
  <c r="AY1032" i="222"/>
  <c r="AX1032" i="222"/>
  <c r="AW1032" i="222"/>
  <c r="AV1032" i="222"/>
  <c r="AU1032" i="222"/>
  <c r="BD1031" i="222"/>
  <c r="AY1031" i="222"/>
  <c r="AX1031" i="222"/>
  <c r="AW1031" i="222"/>
  <c r="AV1031" i="222"/>
  <c r="AU1031" i="222"/>
  <c r="BD1030" i="222"/>
  <c r="AY1030" i="222"/>
  <c r="AX1030" i="222"/>
  <c r="AW1030" i="222"/>
  <c r="AV1030" i="222"/>
  <c r="AU1030" i="222"/>
  <c r="BD1029" i="222"/>
  <c r="AY1029" i="222"/>
  <c r="AX1029" i="222"/>
  <c r="AW1029" i="222"/>
  <c r="AV1029" i="222"/>
  <c r="AU1029" i="222"/>
  <c r="BD1028" i="222"/>
  <c r="AY1028" i="222"/>
  <c r="AX1028" i="222"/>
  <c r="AW1028" i="222"/>
  <c r="AV1028" i="222"/>
  <c r="AU1028" i="222"/>
  <c r="BD1027" i="222"/>
  <c r="AY1027" i="222"/>
  <c r="AX1027" i="222"/>
  <c r="AW1027" i="222"/>
  <c r="AV1027" i="222"/>
  <c r="AU1027" i="222"/>
  <c r="BD1026" i="222"/>
  <c r="AY1026" i="222"/>
  <c r="AX1026" i="222"/>
  <c r="AW1026" i="222"/>
  <c r="AV1026" i="222"/>
  <c r="AU1026" i="222"/>
  <c r="BD1025" i="222"/>
  <c r="AY1025" i="222"/>
  <c r="AX1025" i="222"/>
  <c r="AW1025" i="222"/>
  <c r="AV1025" i="222"/>
  <c r="AU1025" i="222"/>
  <c r="BD1024" i="222"/>
  <c r="AY1024" i="222"/>
  <c r="AX1024" i="222"/>
  <c r="AW1024" i="222"/>
  <c r="AV1024" i="222"/>
  <c r="AU1024" i="222"/>
  <c r="BD1023" i="222"/>
  <c r="AY1023" i="222"/>
  <c r="AX1023" i="222"/>
  <c r="AW1023" i="222"/>
  <c r="AV1023" i="222"/>
  <c r="AU1023" i="222"/>
  <c r="BD1022" i="222"/>
  <c r="AY1022" i="222"/>
  <c r="AX1022" i="222"/>
  <c r="AW1022" i="222"/>
  <c r="AV1022" i="222"/>
  <c r="AU1022" i="222"/>
  <c r="BD1021" i="222"/>
  <c r="AY1021" i="222"/>
  <c r="AX1021" i="222"/>
  <c r="AW1021" i="222"/>
  <c r="AV1021" i="222"/>
  <c r="AU1021" i="222"/>
  <c r="BD1020" i="222"/>
  <c r="AY1020" i="222"/>
  <c r="AX1020" i="222"/>
  <c r="AW1020" i="222"/>
  <c r="AV1020" i="222"/>
  <c r="AU1020" i="222"/>
  <c r="BD1019" i="222"/>
  <c r="AY1019" i="222"/>
  <c r="AX1019" i="222"/>
  <c r="AW1019" i="222"/>
  <c r="AV1019" i="222"/>
  <c r="AU1019" i="222"/>
  <c r="BD1018" i="222"/>
  <c r="AY1018" i="222"/>
  <c r="AX1018" i="222"/>
  <c r="AW1018" i="222"/>
  <c r="AV1018" i="222"/>
  <c r="AU1018" i="222"/>
  <c r="BD1017" i="222"/>
  <c r="AY1017" i="222"/>
  <c r="AX1017" i="222"/>
  <c r="AW1017" i="222"/>
  <c r="AV1017" i="222"/>
  <c r="AU1017" i="222"/>
  <c r="BD1016" i="222"/>
  <c r="AY1016" i="222"/>
  <c r="AX1016" i="222"/>
  <c r="AW1016" i="222"/>
  <c r="AV1016" i="222"/>
  <c r="AU1016" i="222"/>
  <c r="BD1015" i="222"/>
  <c r="AY1015" i="222"/>
  <c r="AX1015" i="222"/>
  <c r="AW1015" i="222"/>
  <c r="AV1015" i="222"/>
  <c r="AU1015" i="222"/>
  <c r="BD1014" i="222"/>
  <c r="AY1014" i="222"/>
  <c r="AX1014" i="222"/>
  <c r="AW1014" i="222"/>
  <c r="AV1014" i="222"/>
  <c r="AU1014" i="222"/>
  <c r="BD1013" i="222"/>
  <c r="AY1013" i="222"/>
  <c r="AX1013" i="222"/>
  <c r="AW1013" i="222"/>
  <c r="AV1013" i="222"/>
  <c r="AU1013" i="222"/>
  <c r="BD1012" i="222"/>
  <c r="AY1012" i="222"/>
  <c r="AX1012" i="222"/>
  <c r="AW1012" i="222"/>
  <c r="AV1012" i="222"/>
  <c r="AU1012" i="222"/>
  <c r="BD1011" i="222"/>
  <c r="AY1011" i="222"/>
  <c r="AX1011" i="222"/>
  <c r="AW1011" i="222"/>
  <c r="AV1011" i="222"/>
  <c r="AU1011" i="222"/>
  <c r="BD1010" i="222"/>
  <c r="AY1010" i="222"/>
  <c r="AX1010" i="222"/>
  <c r="AW1010" i="222"/>
  <c r="AV1010" i="222"/>
  <c r="AU1010" i="222"/>
  <c r="BD1009" i="222"/>
  <c r="AY1009" i="222"/>
  <c r="AX1009" i="222"/>
  <c r="AW1009" i="222"/>
  <c r="AV1009" i="222"/>
  <c r="AU1009" i="222"/>
  <c r="BD1008" i="222"/>
  <c r="AY1008" i="222"/>
  <c r="AX1008" i="222"/>
  <c r="AW1008" i="222"/>
  <c r="AV1008" i="222"/>
  <c r="AU1008" i="222"/>
  <c r="BD1007" i="222"/>
  <c r="AY1007" i="222"/>
  <c r="AX1007" i="222"/>
  <c r="AW1007" i="222"/>
  <c r="AV1007" i="222"/>
  <c r="AU1007" i="222"/>
  <c r="BD1006" i="222"/>
  <c r="AY1006" i="222"/>
  <c r="AX1006" i="222"/>
  <c r="AW1006" i="222"/>
  <c r="AV1006" i="222"/>
  <c r="AU1006" i="222"/>
  <c r="BD1005" i="222"/>
  <c r="AY1005" i="222"/>
  <c r="AX1005" i="222"/>
  <c r="AW1005" i="222"/>
  <c r="AV1005" i="222"/>
  <c r="AU1005" i="222"/>
  <c r="BD1004" i="222"/>
  <c r="AY1004" i="222"/>
  <c r="AX1004" i="222"/>
  <c r="AW1004" i="222"/>
  <c r="AV1004" i="222"/>
  <c r="AU1004" i="222"/>
  <c r="BD1003" i="222"/>
  <c r="AY1003" i="222"/>
  <c r="AX1003" i="222"/>
  <c r="AW1003" i="222"/>
  <c r="AV1003" i="222"/>
  <c r="AU1003" i="222"/>
  <c r="BD1002" i="222"/>
  <c r="AY1002" i="222"/>
  <c r="AX1002" i="222"/>
  <c r="AW1002" i="222"/>
  <c r="AV1002" i="222"/>
  <c r="AU1002" i="222"/>
  <c r="BD1001" i="222"/>
  <c r="AY1001" i="222"/>
  <c r="AX1001" i="222"/>
  <c r="AW1001" i="222"/>
  <c r="AV1001" i="222"/>
  <c r="AU1001" i="222"/>
  <c r="BD1000" i="222"/>
  <c r="AY1000" i="222"/>
  <c r="AX1000" i="222"/>
  <c r="AW1000" i="222"/>
  <c r="AV1000" i="222"/>
  <c r="AU1000" i="222"/>
  <c r="BD999" i="222"/>
  <c r="AY999" i="222"/>
  <c r="AX999" i="222"/>
  <c r="AW999" i="222"/>
  <c r="AV999" i="222"/>
  <c r="AU999" i="222"/>
  <c r="BD998" i="222"/>
  <c r="AY998" i="222"/>
  <c r="AX998" i="222"/>
  <c r="AW998" i="222"/>
  <c r="AV998" i="222"/>
  <c r="AU998" i="222"/>
  <c r="BD997" i="222"/>
  <c r="AY997" i="222"/>
  <c r="AX997" i="222"/>
  <c r="AW997" i="222"/>
  <c r="AV997" i="222"/>
  <c r="AU997" i="222"/>
  <c r="BD996" i="222"/>
  <c r="AY996" i="222"/>
  <c r="AX996" i="222"/>
  <c r="AW996" i="222"/>
  <c r="AV996" i="222"/>
  <c r="AU996" i="222"/>
  <c r="BD995" i="222"/>
  <c r="AY995" i="222"/>
  <c r="AX995" i="222"/>
  <c r="AW995" i="222"/>
  <c r="AV995" i="222"/>
  <c r="AU995" i="222"/>
  <c r="BD994" i="222"/>
  <c r="AY994" i="222"/>
  <c r="AX994" i="222"/>
  <c r="AW994" i="222"/>
  <c r="AV994" i="222"/>
  <c r="AU994" i="222"/>
  <c r="BD993" i="222"/>
  <c r="AY993" i="222"/>
  <c r="AX993" i="222"/>
  <c r="AW993" i="222"/>
  <c r="AV993" i="222"/>
  <c r="AU993" i="222"/>
  <c r="BD992" i="222"/>
  <c r="AY992" i="222"/>
  <c r="AX992" i="222"/>
  <c r="AW992" i="222"/>
  <c r="AV992" i="222"/>
  <c r="AU992" i="222"/>
  <c r="BD991" i="222"/>
  <c r="AY991" i="222"/>
  <c r="AX991" i="222"/>
  <c r="AW991" i="222"/>
  <c r="AV991" i="222"/>
  <c r="AU991" i="222"/>
  <c r="BD990" i="222"/>
  <c r="AY990" i="222"/>
  <c r="AX990" i="222"/>
  <c r="AW990" i="222"/>
  <c r="AV990" i="222"/>
  <c r="AU990" i="222"/>
  <c r="BD989" i="222"/>
  <c r="AY989" i="222"/>
  <c r="AX989" i="222"/>
  <c r="AW989" i="222"/>
  <c r="AV989" i="222"/>
  <c r="AU989" i="222"/>
  <c r="BD988" i="222"/>
  <c r="AY988" i="222"/>
  <c r="AX988" i="222"/>
  <c r="AW988" i="222"/>
  <c r="AV988" i="222"/>
  <c r="AU988" i="222"/>
  <c r="BD987" i="222"/>
  <c r="AY987" i="222"/>
  <c r="AX987" i="222"/>
  <c r="AW987" i="222"/>
  <c r="AV987" i="222"/>
  <c r="AU987" i="222"/>
  <c r="BD986" i="222"/>
  <c r="AY986" i="222"/>
  <c r="AX986" i="222"/>
  <c r="AW986" i="222"/>
  <c r="AV986" i="222"/>
  <c r="AU986" i="222"/>
  <c r="BD985" i="222"/>
  <c r="AY985" i="222"/>
  <c r="AX985" i="222"/>
  <c r="AW985" i="222"/>
  <c r="AV985" i="222"/>
  <c r="AU985" i="222"/>
  <c r="BD984" i="222"/>
  <c r="AY984" i="222"/>
  <c r="AX984" i="222"/>
  <c r="AW984" i="222"/>
  <c r="AV984" i="222"/>
  <c r="AU984" i="222"/>
  <c r="BD983" i="222"/>
  <c r="AY983" i="222"/>
  <c r="AX983" i="222"/>
  <c r="AW983" i="222"/>
  <c r="AV983" i="222"/>
  <c r="AU983" i="222"/>
  <c r="BD982" i="222"/>
  <c r="AY982" i="222"/>
  <c r="AX982" i="222"/>
  <c r="AW982" i="222"/>
  <c r="AV982" i="222"/>
  <c r="AU982" i="222"/>
  <c r="BD981" i="222"/>
  <c r="AY981" i="222"/>
  <c r="AX981" i="222"/>
  <c r="AW981" i="222"/>
  <c r="AV981" i="222"/>
  <c r="AU981" i="222"/>
  <c r="BD980" i="222"/>
  <c r="AY980" i="222"/>
  <c r="AX980" i="222"/>
  <c r="AW980" i="222"/>
  <c r="AV980" i="222"/>
  <c r="AU980" i="222"/>
  <c r="BD979" i="222"/>
  <c r="AY979" i="222"/>
  <c r="AX979" i="222"/>
  <c r="AW979" i="222"/>
  <c r="AV979" i="222"/>
  <c r="AU979" i="222"/>
  <c r="BD978" i="222"/>
  <c r="AY978" i="222"/>
  <c r="AX978" i="222"/>
  <c r="AW978" i="222"/>
  <c r="AV978" i="222"/>
  <c r="AU978" i="222"/>
  <c r="BD977" i="222"/>
  <c r="AY977" i="222"/>
  <c r="AX977" i="222"/>
  <c r="AW977" i="222"/>
  <c r="AV977" i="222"/>
  <c r="AU977" i="222"/>
  <c r="BD976" i="222"/>
  <c r="AY976" i="222"/>
  <c r="AX976" i="222"/>
  <c r="AW976" i="222"/>
  <c r="AV976" i="222"/>
  <c r="AU976" i="222"/>
  <c r="BD975" i="222"/>
  <c r="AY975" i="222"/>
  <c r="AX975" i="222"/>
  <c r="AW975" i="222"/>
  <c r="AV975" i="222"/>
  <c r="AU975" i="222"/>
  <c r="BD974" i="222"/>
  <c r="AY974" i="222"/>
  <c r="AX974" i="222"/>
  <c r="AW974" i="222"/>
  <c r="AV974" i="222"/>
  <c r="AU974" i="222"/>
  <c r="BD973" i="222"/>
  <c r="AY973" i="222"/>
  <c r="AX973" i="222"/>
  <c r="AW973" i="222"/>
  <c r="AV973" i="222"/>
  <c r="AU973" i="222"/>
  <c r="BD972" i="222"/>
  <c r="AY972" i="222"/>
  <c r="AX972" i="222"/>
  <c r="AW972" i="222"/>
  <c r="AV972" i="222"/>
  <c r="AU972" i="222"/>
  <c r="BD971" i="222"/>
  <c r="AY971" i="222"/>
  <c r="AX971" i="222"/>
  <c r="AW971" i="222"/>
  <c r="AV971" i="222"/>
  <c r="AU971" i="222"/>
  <c r="BD970" i="222"/>
  <c r="AY970" i="222"/>
  <c r="AX970" i="222"/>
  <c r="AW970" i="222"/>
  <c r="AV970" i="222"/>
  <c r="AU970" i="222"/>
  <c r="BD969" i="222"/>
  <c r="AY969" i="222"/>
  <c r="AX969" i="222"/>
  <c r="AW969" i="222"/>
  <c r="AV969" i="222"/>
  <c r="AU969" i="222"/>
  <c r="BD968" i="222"/>
  <c r="AY968" i="222"/>
  <c r="AX968" i="222"/>
  <c r="AW968" i="222"/>
  <c r="AV968" i="222"/>
  <c r="AU968" i="222"/>
  <c r="BD967" i="222"/>
  <c r="AY967" i="222"/>
  <c r="AX967" i="222"/>
  <c r="AW967" i="222"/>
  <c r="AV967" i="222"/>
  <c r="AU967" i="222"/>
  <c r="BD966" i="222"/>
  <c r="AY966" i="222"/>
  <c r="AX966" i="222"/>
  <c r="AW966" i="222"/>
  <c r="AV966" i="222"/>
  <c r="AU966" i="222"/>
  <c r="BD965" i="222"/>
  <c r="AY965" i="222"/>
  <c r="AX965" i="222"/>
  <c r="AW965" i="222"/>
  <c r="AV965" i="222"/>
  <c r="AU965" i="222"/>
  <c r="BD964" i="222"/>
  <c r="AY964" i="222"/>
  <c r="AX964" i="222"/>
  <c r="AW964" i="222"/>
  <c r="AV964" i="222"/>
  <c r="AU964" i="222"/>
  <c r="BD963" i="222"/>
  <c r="AY963" i="222"/>
  <c r="AX963" i="222"/>
  <c r="AW963" i="222"/>
  <c r="AV963" i="222"/>
  <c r="AU963" i="222"/>
  <c r="BD962" i="222"/>
  <c r="AY962" i="222"/>
  <c r="AX962" i="222"/>
  <c r="AW962" i="222"/>
  <c r="AV962" i="222"/>
  <c r="AU962" i="222"/>
  <c r="BD961" i="222"/>
  <c r="AY961" i="222"/>
  <c r="AX961" i="222"/>
  <c r="AW961" i="222"/>
  <c r="AV961" i="222"/>
  <c r="AU961" i="222"/>
  <c r="BD960" i="222"/>
  <c r="AY960" i="222"/>
  <c r="AX960" i="222"/>
  <c r="AW960" i="222"/>
  <c r="AV960" i="222"/>
  <c r="AU960" i="222"/>
  <c r="BD959" i="222"/>
  <c r="AY959" i="222"/>
  <c r="AX959" i="222"/>
  <c r="AW959" i="222"/>
  <c r="AV959" i="222"/>
  <c r="AU959" i="222"/>
  <c r="BD958" i="222"/>
  <c r="AY958" i="222"/>
  <c r="AX958" i="222"/>
  <c r="AW958" i="222"/>
  <c r="AV958" i="222"/>
  <c r="AU958" i="222"/>
  <c r="BD957" i="222"/>
  <c r="AY957" i="222"/>
  <c r="AX957" i="222"/>
  <c r="AW957" i="222"/>
  <c r="AV957" i="222"/>
  <c r="AU957" i="222"/>
  <c r="BD956" i="222"/>
  <c r="AY956" i="222"/>
  <c r="AX956" i="222"/>
  <c r="AW956" i="222"/>
  <c r="AV956" i="222"/>
  <c r="AU956" i="222"/>
  <c r="BD955" i="222"/>
  <c r="AY955" i="222"/>
  <c r="AX955" i="222"/>
  <c r="AW955" i="222"/>
  <c r="AV955" i="222"/>
  <c r="AU955" i="222"/>
  <c r="BD954" i="222"/>
  <c r="AY954" i="222"/>
  <c r="AX954" i="222"/>
  <c r="AW954" i="222"/>
  <c r="AV954" i="222"/>
  <c r="AU954" i="222"/>
  <c r="BD953" i="222"/>
  <c r="AY953" i="222"/>
  <c r="AX953" i="222"/>
  <c r="AW953" i="222"/>
  <c r="AV953" i="222"/>
  <c r="AU953" i="222"/>
  <c r="BD952" i="222"/>
  <c r="AY952" i="222"/>
  <c r="AX952" i="222"/>
  <c r="AW952" i="222"/>
  <c r="AV952" i="222"/>
  <c r="AU952" i="222"/>
  <c r="BD951" i="222"/>
  <c r="AY951" i="222"/>
  <c r="AX951" i="222"/>
  <c r="AW951" i="222"/>
  <c r="AV951" i="222"/>
  <c r="AU951" i="222"/>
  <c r="BD950" i="222"/>
  <c r="AY950" i="222"/>
  <c r="AX950" i="222"/>
  <c r="AW950" i="222"/>
  <c r="AV950" i="222"/>
  <c r="AU950" i="222"/>
  <c r="BD949" i="222"/>
  <c r="AY949" i="222"/>
  <c r="AX949" i="222"/>
  <c r="AW949" i="222"/>
  <c r="AV949" i="222"/>
  <c r="AU949" i="222"/>
  <c r="BD948" i="222"/>
  <c r="AY948" i="222"/>
  <c r="AX948" i="222"/>
  <c r="AW948" i="222"/>
  <c r="AV948" i="222"/>
  <c r="AU948" i="222"/>
  <c r="BD947" i="222"/>
  <c r="AY947" i="222"/>
  <c r="AX947" i="222"/>
  <c r="AW947" i="222"/>
  <c r="AV947" i="222"/>
  <c r="AU947" i="222"/>
  <c r="BD946" i="222"/>
  <c r="AY946" i="222"/>
  <c r="AX946" i="222"/>
  <c r="AW946" i="222"/>
  <c r="AV946" i="222"/>
  <c r="AU946" i="222"/>
  <c r="BD945" i="222"/>
  <c r="AY945" i="222"/>
  <c r="AX945" i="222"/>
  <c r="AW945" i="222"/>
  <c r="AV945" i="222"/>
  <c r="AU945" i="222"/>
  <c r="BD944" i="222"/>
  <c r="AY944" i="222"/>
  <c r="AX944" i="222"/>
  <c r="AW944" i="222"/>
  <c r="AV944" i="222"/>
  <c r="AU944" i="222"/>
  <c r="BD943" i="222"/>
  <c r="AY943" i="222"/>
  <c r="AX943" i="222"/>
  <c r="AW943" i="222"/>
  <c r="AV943" i="222"/>
  <c r="AU943" i="222"/>
  <c r="BD942" i="222"/>
  <c r="AY942" i="222"/>
  <c r="AX942" i="222"/>
  <c r="AW942" i="222"/>
  <c r="AV942" i="222"/>
  <c r="AU942" i="222"/>
  <c r="BD941" i="222"/>
  <c r="AY941" i="222"/>
  <c r="AX941" i="222"/>
  <c r="AW941" i="222"/>
  <c r="AV941" i="222"/>
  <c r="AU941" i="222"/>
  <c r="BD940" i="222"/>
  <c r="AY940" i="222"/>
  <c r="AX940" i="222"/>
  <c r="AW940" i="222"/>
  <c r="AV940" i="222"/>
  <c r="AU940" i="222"/>
  <c r="BD939" i="222"/>
  <c r="AY939" i="222"/>
  <c r="AX939" i="222"/>
  <c r="AW939" i="222"/>
  <c r="AV939" i="222"/>
  <c r="AU939" i="222"/>
  <c r="BD938" i="222"/>
  <c r="AY938" i="222"/>
  <c r="AX938" i="222"/>
  <c r="AW938" i="222"/>
  <c r="AV938" i="222"/>
  <c r="AU938" i="222"/>
  <c r="BD937" i="222"/>
  <c r="AY937" i="222"/>
  <c r="AX937" i="222"/>
  <c r="AW937" i="222"/>
  <c r="AV937" i="222"/>
  <c r="AU937" i="222"/>
  <c r="BD936" i="222"/>
  <c r="AY936" i="222"/>
  <c r="AX936" i="222"/>
  <c r="AW936" i="222"/>
  <c r="AV936" i="222"/>
  <c r="AU936" i="222"/>
  <c r="BD935" i="222"/>
  <c r="AY935" i="222"/>
  <c r="AX935" i="222"/>
  <c r="AW935" i="222"/>
  <c r="AV935" i="222"/>
  <c r="AU935" i="222"/>
  <c r="BD934" i="222"/>
  <c r="AY934" i="222"/>
  <c r="AX934" i="222"/>
  <c r="AW934" i="222"/>
  <c r="AV934" i="222"/>
  <c r="AU934" i="222"/>
  <c r="BD933" i="222"/>
  <c r="AY933" i="222"/>
  <c r="AX933" i="222"/>
  <c r="AW933" i="222"/>
  <c r="AV933" i="222"/>
  <c r="AU933" i="222"/>
  <c r="BD932" i="222"/>
  <c r="AY932" i="222"/>
  <c r="AX932" i="222"/>
  <c r="AW932" i="222"/>
  <c r="AV932" i="222"/>
  <c r="AU932" i="222"/>
  <c r="BD931" i="222"/>
  <c r="AY931" i="222"/>
  <c r="AX931" i="222"/>
  <c r="AW931" i="222"/>
  <c r="AV931" i="222"/>
  <c r="AU931" i="222"/>
  <c r="BD930" i="222"/>
  <c r="AY930" i="222"/>
  <c r="AX930" i="222"/>
  <c r="AW930" i="222"/>
  <c r="AV930" i="222"/>
  <c r="AU930" i="222"/>
  <c r="BD929" i="222"/>
  <c r="AY929" i="222"/>
  <c r="AX929" i="222"/>
  <c r="AW929" i="222"/>
  <c r="AV929" i="222"/>
  <c r="AU929" i="222"/>
  <c r="BD928" i="222"/>
  <c r="AY928" i="222"/>
  <c r="AX928" i="222"/>
  <c r="AW928" i="222"/>
  <c r="AV928" i="222"/>
  <c r="AU928" i="222"/>
  <c r="BD927" i="222"/>
  <c r="AY927" i="222"/>
  <c r="AX927" i="222"/>
  <c r="AW927" i="222"/>
  <c r="AV927" i="222"/>
  <c r="AU927" i="222"/>
  <c r="BD926" i="222"/>
  <c r="AY926" i="222"/>
  <c r="AX926" i="222"/>
  <c r="AW926" i="222"/>
  <c r="AV926" i="222"/>
  <c r="AU926" i="222"/>
  <c r="BD925" i="222"/>
  <c r="AY925" i="222"/>
  <c r="AX925" i="222"/>
  <c r="AW925" i="222"/>
  <c r="AV925" i="222"/>
  <c r="AU925" i="222"/>
  <c r="BD924" i="222"/>
  <c r="AY924" i="222"/>
  <c r="AX924" i="222"/>
  <c r="AW924" i="222"/>
  <c r="AV924" i="222"/>
  <c r="AU924" i="222"/>
  <c r="BD923" i="222"/>
  <c r="AY923" i="222"/>
  <c r="AX923" i="222"/>
  <c r="AW923" i="222"/>
  <c r="AV923" i="222"/>
  <c r="AU923" i="222"/>
  <c r="BD922" i="222"/>
  <c r="AY922" i="222"/>
  <c r="AX922" i="222"/>
  <c r="AW922" i="222"/>
  <c r="AV922" i="222"/>
  <c r="AU922" i="222"/>
  <c r="BD921" i="222"/>
  <c r="AY921" i="222"/>
  <c r="AX921" i="222"/>
  <c r="AW921" i="222"/>
  <c r="AV921" i="222"/>
  <c r="AU921" i="222"/>
  <c r="BD920" i="222"/>
  <c r="AY920" i="222"/>
  <c r="AX920" i="222"/>
  <c r="AW920" i="222"/>
  <c r="AV920" i="222"/>
  <c r="AU920" i="222"/>
  <c r="BD919" i="222"/>
  <c r="AY919" i="222"/>
  <c r="AX919" i="222"/>
  <c r="AW919" i="222"/>
  <c r="AV919" i="222"/>
  <c r="AU919" i="222"/>
  <c r="BD918" i="222"/>
  <c r="AY918" i="222"/>
  <c r="AX918" i="222"/>
  <c r="AW918" i="222"/>
  <c r="AV918" i="222"/>
  <c r="AU918" i="222"/>
  <c r="BD917" i="222"/>
  <c r="AY917" i="222"/>
  <c r="AX917" i="222"/>
  <c r="AW917" i="222"/>
  <c r="AV917" i="222"/>
  <c r="AU917" i="222"/>
  <c r="BD916" i="222"/>
  <c r="AY916" i="222"/>
  <c r="AX916" i="222"/>
  <c r="AW916" i="222"/>
  <c r="AV916" i="222"/>
  <c r="AU916" i="222"/>
  <c r="BD915" i="222"/>
  <c r="AY915" i="222"/>
  <c r="AX915" i="222"/>
  <c r="AW915" i="222"/>
  <c r="AV915" i="222"/>
  <c r="AU915" i="222"/>
  <c r="BD914" i="222"/>
  <c r="AY914" i="222"/>
  <c r="AX914" i="222"/>
  <c r="AW914" i="222"/>
  <c r="AV914" i="222"/>
  <c r="AU914" i="222"/>
  <c r="BD913" i="222"/>
  <c r="AY913" i="222"/>
  <c r="AX913" i="222"/>
  <c r="AW913" i="222"/>
  <c r="AV913" i="222"/>
  <c r="AU913" i="222"/>
  <c r="BD912" i="222"/>
  <c r="AY912" i="222"/>
  <c r="AX912" i="222"/>
  <c r="AW912" i="222"/>
  <c r="AV912" i="222"/>
  <c r="AU912" i="222"/>
  <c r="BD911" i="222"/>
  <c r="AY911" i="222"/>
  <c r="AX911" i="222"/>
  <c r="AW911" i="222"/>
  <c r="AV911" i="222"/>
  <c r="AU911" i="222"/>
  <c r="BD910" i="222"/>
  <c r="AY910" i="222"/>
  <c r="AX910" i="222"/>
  <c r="AW910" i="222"/>
  <c r="AV910" i="222"/>
  <c r="AU910" i="222"/>
  <c r="BD909" i="222"/>
  <c r="AY909" i="222"/>
  <c r="AX909" i="222"/>
  <c r="AW909" i="222"/>
  <c r="AV909" i="222"/>
  <c r="AU909" i="222"/>
  <c r="BD908" i="222"/>
  <c r="AY908" i="222"/>
  <c r="AX908" i="222"/>
  <c r="AW908" i="222"/>
  <c r="AV908" i="222"/>
  <c r="AU908" i="222"/>
  <c r="BD907" i="222"/>
  <c r="AY907" i="222"/>
  <c r="AX907" i="222"/>
  <c r="AW907" i="222"/>
  <c r="AV907" i="222"/>
  <c r="AU907" i="222"/>
  <c r="BD906" i="222"/>
  <c r="AY906" i="222"/>
  <c r="AX906" i="222"/>
  <c r="AW906" i="222"/>
  <c r="AV906" i="222"/>
  <c r="AU906" i="222"/>
  <c r="BD905" i="222"/>
  <c r="AY905" i="222"/>
  <c r="AX905" i="222"/>
  <c r="AW905" i="222"/>
  <c r="AV905" i="222"/>
  <c r="AU905" i="222"/>
  <c r="BD904" i="222"/>
  <c r="AY904" i="222"/>
  <c r="AX904" i="222"/>
  <c r="AW904" i="222"/>
  <c r="AV904" i="222"/>
  <c r="AU904" i="222"/>
  <c r="BD903" i="222"/>
  <c r="AY903" i="222"/>
  <c r="AX903" i="222"/>
  <c r="AW903" i="222"/>
  <c r="AV903" i="222"/>
  <c r="AU903" i="222"/>
  <c r="BD902" i="222"/>
  <c r="AY902" i="222"/>
  <c r="AX902" i="222"/>
  <c r="AW902" i="222"/>
  <c r="AV902" i="222"/>
  <c r="AU902" i="222"/>
  <c r="BD901" i="222"/>
  <c r="AY901" i="222"/>
  <c r="AX901" i="222"/>
  <c r="AW901" i="222"/>
  <c r="AV901" i="222"/>
  <c r="AU901" i="222"/>
  <c r="BD900" i="222"/>
  <c r="AY900" i="222"/>
  <c r="AX900" i="222"/>
  <c r="AW900" i="222"/>
  <c r="AV900" i="222"/>
  <c r="AU900" i="222"/>
  <c r="BD899" i="222"/>
  <c r="AY899" i="222"/>
  <c r="AX899" i="222"/>
  <c r="AW899" i="222"/>
  <c r="AV899" i="222"/>
  <c r="AU899" i="222"/>
  <c r="BD898" i="222"/>
  <c r="AY898" i="222"/>
  <c r="AX898" i="222"/>
  <c r="AW898" i="222"/>
  <c r="AV898" i="222"/>
  <c r="AU898" i="222"/>
  <c r="BD897" i="222"/>
  <c r="AY897" i="222"/>
  <c r="AX897" i="222"/>
  <c r="AW897" i="222"/>
  <c r="AV897" i="222"/>
  <c r="AU897" i="222"/>
  <c r="BD896" i="222"/>
  <c r="AY896" i="222"/>
  <c r="AX896" i="222"/>
  <c r="AW896" i="222"/>
  <c r="AV896" i="222"/>
  <c r="AU896" i="222"/>
  <c r="BD895" i="222"/>
  <c r="AY895" i="222"/>
  <c r="AX895" i="222"/>
  <c r="AW895" i="222"/>
  <c r="AV895" i="222"/>
  <c r="AU895" i="222"/>
  <c r="BD894" i="222"/>
  <c r="AY894" i="222"/>
  <c r="AX894" i="222"/>
  <c r="AW894" i="222"/>
  <c r="AV894" i="222"/>
  <c r="AU894" i="222"/>
  <c r="BD893" i="222"/>
  <c r="AY893" i="222"/>
  <c r="AX893" i="222"/>
  <c r="AW893" i="222"/>
  <c r="AV893" i="222"/>
  <c r="AU893" i="222"/>
  <c r="BD892" i="222"/>
  <c r="AY892" i="222"/>
  <c r="AX892" i="222"/>
  <c r="AW892" i="222"/>
  <c r="AV892" i="222"/>
  <c r="AU892" i="222"/>
  <c r="BD891" i="222"/>
  <c r="AY891" i="222"/>
  <c r="AX891" i="222"/>
  <c r="AW891" i="222"/>
  <c r="AV891" i="222"/>
  <c r="AU891" i="222"/>
  <c r="BD890" i="222"/>
  <c r="AY890" i="222"/>
  <c r="AX890" i="222"/>
  <c r="AW890" i="222"/>
  <c r="AV890" i="222"/>
  <c r="AU890" i="222"/>
  <c r="BD889" i="222"/>
  <c r="AY889" i="222"/>
  <c r="AX889" i="222"/>
  <c r="AW889" i="222"/>
  <c r="AV889" i="222"/>
  <c r="AU889" i="222"/>
  <c r="BD888" i="222"/>
  <c r="AY888" i="222"/>
  <c r="AX888" i="222"/>
  <c r="AW888" i="222"/>
  <c r="AV888" i="222"/>
  <c r="AU888" i="222"/>
  <c r="BD887" i="222"/>
  <c r="AY887" i="222"/>
  <c r="AX887" i="222"/>
  <c r="AW887" i="222"/>
  <c r="AV887" i="222"/>
  <c r="AU887" i="222"/>
  <c r="BD886" i="222"/>
  <c r="AY886" i="222"/>
  <c r="AX886" i="222"/>
  <c r="AW886" i="222"/>
  <c r="AV886" i="222"/>
  <c r="AU886" i="222"/>
  <c r="BD885" i="222"/>
  <c r="AY885" i="222"/>
  <c r="AX885" i="222"/>
  <c r="AW885" i="222"/>
  <c r="AV885" i="222"/>
  <c r="AU885" i="222"/>
  <c r="BD884" i="222"/>
  <c r="AY884" i="222"/>
  <c r="AX884" i="222"/>
  <c r="AW884" i="222"/>
  <c r="AV884" i="222"/>
  <c r="AU884" i="222"/>
  <c r="BD883" i="222"/>
  <c r="AY883" i="222"/>
  <c r="AX883" i="222"/>
  <c r="AW883" i="222"/>
  <c r="AV883" i="222"/>
  <c r="AU883" i="222"/>
  <c r="BD882" i="222"/>
  <c r="AY882" i="222"/>
  <c r="AX882" i="222"/>
  <c r="AW882" i="222"/>
  <c r="AV882" i="222"/>
  <c r="AU882" i="222"/>
  <c r="BD881" i="222"/>
  <c r="AY881" i="222"/>
  <c r="AX881" i="222"/>
  <c r="AW881" i="222"/>
  <c r="AV881" i="222"/>
  <c r="AU881" i="222"/>
  <c r="BD880" i="222"/>
  <c r="AY880" i="222"/>
  <c r="AX880" i="222"/>
  <c r="AW880" i="222"/>
  <c r="AV880" i="222"/>
  <c r="AU880" i="222"/>
  <c r="BD879" i="222"/>
  <c r="AY879" i="222"/>
  <c r="AX879" i="222"/>
  <c r="AW879" i="222"/>
  <c r="AV879" i="222"/>
  <c r="AU879" i="222"/>
  <c r="BD878" i="222"/>
  <c r="AY878" i="222"/>
  <c r="AX878" i="222"/>
  <c r="AW878" i="222"/>
  <c r="AV878" i="222"/>
  <c r="AU878" i="222"/>
  <c r="BD877" i="222"/>
  <c r="AY877" i="222"/>
  <c r="AX877" i="222"/>
  <c r="AW877" i="222"/>
  <c r="AV877" i="222"/>
  <c r="AU877" i="222"/>
  <c r="BD876" i="222"/>
  <c r="AY876" i="222"/>
  <c r="AX876" i="222"/>
  <c r="AW876" i="222"/>
  <c r="AV876" i="222"/>
  <c r="AU876" i="222"/>
  <c r="BD875" i="222"/>
  <c r="AY875" i="222"/>
  <c r="AX875" i="222"/>
  <c r="AW875" i="222"/>
  <c r="AV875" i="222"/>
  <c r="AU875" i="222"/>
  <c r="BD874" i="222"/>
  <c r="AY874" i="222"/>
  <c r="AX874" i="222"/>
  <c r="AW874" i="222"/>
  <c r="AV874" i="222"/>
  <c r="AU874" i="222"/>
  <c r="BD873" i="222"/>
  <c r="AY873" i="222"/>
  <c r="AX873" i="222"/>
  <c r="AW873" i="222"/>
  <c r="AV873" i="222"/>
  <c r="AU873" i="222"/>
  <c r="BD872" i="222"/>
  <c r="AY872" i="222"/>
  <c r="AX872" i="222"/>
  <c r="AW872" i="222"/>
  <c r="AV872" i="222"/>
  <c r="AU872" i="222"/>
  <c r="BD871" i="222"/>
  <c r="AY871" i="222"/>
  <c r="AX871" i="222"/>
  <c r="AW871" i="222"/>
  <c r="AV871" i="222"/>
  <c r="AU871" i="222"/>
  <c r="BD870" i="222"/>
  <c r="AY870" i="222"/>
  <c r="AX870" i="222"/>
  <c r="AW870" i="222"/>
  <c r="AV870" i="222"/>
  <c r="AU870" i="222"/>
  <c r="BD869" i="222"/>
  <c r="AY869" i="222"/>
  <c r="AX869" i="222"/>
  <c r="AW869" i="222"/>
  <c r="AV869" i="222"/>
  <c r="AU869" i="222"/>
  <c r="BD868" i="222"/>
  <c r="AY868" i="222"/>
  <c r="AX868" i="222"/>
  <c r="AW868" i="222"/>
  <c r="AV868" i="222"/>
  <c r="AU868" i="222"/>
  <c r="BD867" i="222"/>
  <c r="AY867" i="222"/>
  <c r="AX867" i="222"/>
  <c r="AW867" i="222"/>
  <c r="AV867" i="222"/>
  <c r="AU867" i="222"/>
  <c r="BD866" i="222"/>
  <c r="AY866" i="222"/>
  <c r="AX866" i="222"/>
  <c r="AW866" i="222"/>
  <c r="AV866" i="222"/>
  <c r="AU866" i="222"/>
  <c r="BD865" i="222"/>
  <c r="AY865" i="222"/>
  <c r="AX865" i="222"/>
  <c r="AW865" i="222"/>
  <c r="AV865" i="222"/>
  <c r="AU865" i="222"/>
  <c r="BD864" i="222"/>
  <c r="AY864" i="222"/>
  <c r="AX864" i="222"/>
  <c r="AW864" i="222"/>
  <c r="AV864" i="222"/>
  <c r="AU864" i="222"/>
  <c r="BD863" i="222"/>
  <c r="AY863" i="222"/>
  <c r="AX863" i="222"/>
  <c r="AW863" i="222"/>
  <c r="AV863" i="222"/>
  <c r="AU863" i="222"/>
  <c r="BD862" i="222"/>
  <c r="AY862" i="222"/>
  <c r="AX862" i="222"/>
  <c r="AW862" i="222"/>
  <c r="AV862" i="222"/>
  <c r="AU862" i="222"/>
  <c r="BD861" i="222"/>
  <c r="AY861" i="222"/>
  <c r="AX861" i="222"/>
  <c r="AW861" i="222"/>
  <c r="AV861" i="222"/>
  <c r="AU861" i="222"/>
  <c r="BD860" i="222"/>
  <c r="AY860" i="222"/>
  <c r="AX860" i="222"/>
  <c r="AW860" i="222"/>
  <c r="AV860" i="222"/>
  <c r="AU860" i="222"/>
  <c r="BD859" i="222"/>
  <c r="AY859" i="222"/>
  <c r="AX859" i="222"/>
  <c r="AW859" i="222"/>
  <c r="AV859" i="222"/>
  <c r="AU859" i="222"/>
  <c r="BD858" i="222"/>
  <c r="AY858" i="222"/>
  <c r="AX858" i="222"/>
  <c r="AW858" i="222"/>
  <c r="AV858" i="222"/>
  <c r="AU858" i="222"/>
  <c r="BD857" i="222"/>
  <c r="AY857" i="222"/>
  <c r="AX857" i="222"/>
  <c r="AW857" i="222"/>
  <c r="AV857" i="222"/>
  <c r="AU857" i="222"/>
  <c r="BD856" i="222"/>
  <c r="AY856" i="222"/>
  <c r="AX856" i="222"/>
  <c r="AW856" i="222"/>
  <c r="AV856" i="222"/>
  <c r="AU856" i="222"/>
  <c r="BD855" i="222"/>
  <c r="AY855" i="222"/>
  <c r="AX855" i="222"/>
  <c r="AW855" i="222"/>
  <c r="AV855" i="222"/>
  <c r="AU855" i="222"/>
  <c r="BD854" i="222"/>
  <c r="AY854" i="222"/>
  <c r="AX854" i="222"/>
  <c r="AW854" i="222"/>
  <c r="AV854" i="222"/>
  <c r="AU854" i="222"/>
  <c r="BD853" i="222"/>
  <c r="AY853" i="222"/>
  <c r="AX853" i="222"/>
  <c r="AW853" i="222"/>
  <c r="AV853" i="222"/>
  <c r="AU853" i="222"/>
  <c r="BD852" i="222"/>
  <c r="AY852" i="222"/>
  <c r="AX852" i="222"/>
  <c r="AW852" i="222"/>
  <c r="AV852" i="222"/>
  <c r="AU852" i="222"/>
  <c r="BD851" i="222"/>
  <c r="AY851" i="222"/>
  <c r="AX851" i="222"/>
  <c r="AW851" i="222"/>
  <c r="AV851" i="222"/>
  <c r="AU851" i="222"/>
  <c r="BD850" i="222"/>
  <c r="AY850" i="222"/>
  <c r="AX850" i="222"/>
  <c r="AW850" i="222"/>
  <c r="AV850" i="222"/>
  <c r="AU850" i="222"/>
  <c r="BD849" i="222"/>
  <c r="AY849" i="222"/>
  <c r="AX849" i="222"/>
  <c r="AW849" i="222"/>
  <c r="AV849" i="222"/>
  <c r="AU849" i="222"/>
  <c r="BD848" i="222"/>
  <c r="AY848" i="222"/>
  <c r="AX848" i="222"/>
  <c r="AW848" i="222"/>
  <c r="AV848" i="222"/>
  <c r="AU848" i="222"/>
  <c r="BD847" i="222"/>
  <c r="AY847" i="222"/>
  <c r="AX847" i="222"/>
  <c r="AW847" i="222"/>
  <c r="AV847" i="222"/>
  <c r="AU847" i="222"/>
  <c r="BD846" i="222"/>
  <c r="AY846" i="222"/>
  <c r="AX846" i="222"/>
  <c r="AW846" i="222"/>
  <c r="AV846" i="222"/>
  <c r="AU846" i="222"/>
  <c r="BD845" i="222"/>
  <c r="AY845" i="222"/>
  <c r="AX845" i="222"/>
  <c r="AW845" i="222"/>
  <c r="AV845" i="222"/>
  <c r="AU845" i="222"/>
  <c r="BD844" i="222"/>
  <c r="AY844" i="222"/>
  <c r="AX844" i="222"/>
  <c r="AW844" i="222"/>
  <c r="AV844" i="222"/>
  <c r="AU844" i="222"/>
  <c r="BD843" i="222"/>
  <c r="AY843" i="222"/>
  <c r="AX843" i="222"/>
  <c r="AW843" i="222"/>
  <c r="AV843" i="222"/>
  <c r="AU843" i="222"/>
  <c r="BD842" i="222"/>
  <c r="AY842" i="222"/>
  <c r="AX842" i="222"/>
  <c r="AW842" i="222"/>
  <c r="AV842" i="222"/>
  <c r="AU842" i="222"/>
  <c r="BD841" i="222"/>
  <c r="AY841" i="222"/>
  <c r="AX841" i="222"/>
  <c r="AW841" i="222"/>
  <c r="AV841" i="222"/>
  <c r="AU841" i="222"/>
  <c r="BD840" i="222"/>
  <c r="AY840" i="222"/>
  <c r="AX840" i="222"/>
  <c r="AW840" i="222"/>
  <c r="AV840" i="222"/>
  <c r="AU840" i="222"/>
  <c r="BD839" i="222"/>
  <c r="AY839" i="222"/>
  <c r="AX839" i="222"/>
  <c r="AW839" i="222"/>
  <c r="AV839" i="222"/>
  <c r="AU839" i="222"/>
  <c r="BD838" i="222"/>
  <c r="AY838" i="222"/>
  <c r="AX838" i="222"/>
  <c r="AW838" i="222"/>
  <c r="AV838" i="222"/>
  <c r="AU838" i="222"/>
  <c r="BD837" i="222"/>
  <c r="AY837" i="222"/>
  <c r="AX837" i="222"/>
  <c r="AW837" i="222"/>
  <c r="AV837" i="222"/>
  <c r="AU837" i="222"/>
  <c r="BD836" i="222"/>
  <c r="AY836" i="222"/>
  <c r="AX836" i="222"/>
  <c r="AW836" i="222"/>
  <c r="AV836" i="222"/>
  <c r="AU836" i="222"/>
  <c r="BD835" i="222"/>
  <c r="AY835" i="222"/>
  <c r="AX835" i="222"/>
  <c r="AW835" i="222"/>
  <c r="AV835" i="222"/>
  <c r="AU835" i="222"/>
  <c r="BD834" i="222"/>
  <c r="AY834" i="222"/>
  <c r="AX834" i="222"/>
  <c r="AW834" i="222"/>
  <c r="AV834" i="222"/>
  <c r="AU834" i="222"/>
  <c r="BD833" i="222"/>
  <c r="AY833" i="222"/>
  <c r="AX833" i="222"/>
  <c r="AW833" i="222"/>
  <c r="AV833" i="222"/>
  <c r="AU833" i="222"/>
  <c r="BD832" i="222"/>
  <c r="AY832" i="222"/>
  <c r="AX832" i="222"/>
  <c r="AW832" i="222"/>
  <c r="AV832" i="222"/>
  <c r="AU832" i="222"/>
  <c r="BD831" i="222"/>
  <c r="AY831" i="222"/>
  <c r="AX831" i="222"/>
  <c r="AW831" i="222"/>
  <c r="AV831" i="222"/>
  <c r="AU831" i="222"/>
  <c r="BD830" i="222"/>
  <c r="AY830" i="222"/>
  <c r="AX830" i="222"/>
  <c r="AW830" i="222"/>
  <c r="AV830" i="222"/>
  <c r="AU830" i="222"/>
  <c r="BD829" i="222"/>
  <c r="AY829" i="222"/>
  <c r="AX829" i="222"/>
  <c r="AW829" i="222"/>
  <c r="AV829" i="222"/>
  <c r="AU829" i="222"/>
  <c r="BD828" i="222"/>
  <c r="AY828" i="222"/>
  <c r="AX828" i="222"/>
  <c r="AW828" i="222"/>
  <c r="AV828" i="222"/>
  <c r="AU828" i="222"/>
  <c r="BD827" i="222"/>
  <c r="AY827" i="222"/>
  <c r="AX827" i="222"/>
  <c r="AW827" i="222"/>
  <c r="AV827" i="222"/>
  <c r="AU827" i="222"/>
  <c r="BD826" i="222"/>
  <c r="AY826" i="222"/>
  <c r="AX826" i="222"/>
  <c r="AW826" i="222"/>
  <c r="AV826" i="222"/>
  <c r="AU826" i="222"/>
  <c r="BD825" i="222"/>
  <c r="AY825" i="222"/>
  <c r="AX825" i="222"/>
  <c r="AW825" i="222"/>
  <c r="AV825" i="222"/>
  <c r="AU825" i="222"/>
  <c r="BD824" i="222"/>
  <c r="AY824" i="222"/>
  <c r="AX824" i="222"/>
  <c r="AW824" i="222"/>
  <c r="AV824" i="222"/>
  <c r="AU824" i="222"/>
  <c r="BD823" i="222"/>
  <c r="AY823" i="222"/>
  <c r="AX823" i="222"/>
  <c r="AW823" i="222"/>
  <c r="AV823" i="222"/>
  <c r="AU823" i="222"/>
  <c r="BD822" i="222"/>
  <c r="AY822" i="222"/>
  <c r="AX822" i="222"/>
  <c r="AW822" i="222"/>
  <c r="AV822" i="222"/>
  <c r="AU822" i="222"/>
  <c r="BD821" i="222"/>
  <c r="AY821" i="222"/>
  <c r="AX821" i="222"/>
  <c r="AW821" i="222"/>
  <c r="AV821" i="222"/>
  <c r="AU821" i="222"/>
  <c r="BD820" i="222"/>
  <c r="AY820" i="222"/>
  <c r="AX820" i="222"/>
  <c r="AW820" i="222"/>
  <c r="AV820" i="222"/>
  <c r="AU820" i="222"/>
  <c r="BD819" i="222"/>
  <c r="AY819" i="222"/>
  <c r="AX819" i="222"/>
  <c r="AW819" i="222"/>
  <c r="AV819" i="222"/>
  <c r="AU819" i="222"/>
  <c r="BD818" i="222"/>
  <c r="AY818" i="222"/>
  <c r="AX818" i="222"/>
  <c r="AW818" i="222"/>
  <c r="AV818" i="222"/>
  <c r="AU818" i="222"/>
  <c r="BD817" i="222"/>
  <c r="AY817" i="222"/>
  <c r="AX817" i="222"/>
  <c r="AW817" i="222"/>
  <c r="AV817" i="222"/>
  <c r="AU817" i="222"/>
  <c r="BD816" i="222"/>
  <c r="AY816" i="222"/>
  <c r="AX816" i="222"/>
  <c r="AW816" i="222"/>
  <c r="AV816" i="222"/>
  <c r="AU816" i="222"/>
  <c r="BD815" i="222"/>
  <c r="AY815" i="222"/>
  <c r="AX815" i="222"/>
  <c r="AW815" i="222"/>
  <c r="AV815" i="222"/>
  <c r="AU815" i="222"/>
  <c r="BD814" i="222"/>
  <c r="AY814" i="222"/>
  <c r="AX814" i="222"/>
  <c r="AW814" i="222"/>
  <c r="AV814" i="222"/>
  <c r="AU814" i="222"/>
  <c r="BD813" i="222"/>
  <c r="AY813" i="222"/>
  <c r="AX813" i="222"/>
  <c r="AW813" i="222"/>
  <c r="AV813" i="222"/>
  <c r="AU813" i="222"/>
  <c r="BD812" i="222"/>
  <c r="AY812" i="222"/>
  <c r="AX812" i="222"/>
  <c r="AW812" i="222"/>
  <c r="AV812" i="222"/>
  <c r="AU812" i="222"/>
  <c r="BD811" i="222"/>
  <c r="AY811" i="222"/>
  <c r="AX811" i="222"/>
  <c r="AW811" i="222"/>
  <c r="AV811" i="222"/>
  <c r="AU811" i="222"/>
  <c r="BD810" i="222"/>
  <c r="AY810" i="222"/>
  <c r="AX810" i="222"/>
  <c r="AW810" i="222"/>
  <c r="AV810" i="222"/>
  <c r="AU810" i="222"/>
  <c r="BD809" i="222"/>
  <c r="AY809" i="222"/>
  <c r="AX809" i="222"/>
  <c r="AW809" i="222"/>
  <c r="AV809" i="222"/>
  <c r="AU809" i="222"/>
  <c r="BD808" i="222"/>
  <c r="AY808" i="222"/>
  <c r="AX808" i="222"/>
  <c r="AW808" i="222"/>
  <c r="AV808" i="222"/>
  <c r="AU808" i="222"/>
  <c r="BD807" i="222"/>
  <c r="AY807" i="222"/>
  <c r="AX807" i="222"/>
  <c r="AW807" i="222"/>
  <c r="AV807" i="222"/>
  <c r="AU807" i="222"/>
  <c r="BD806" i="222"/>
  <c r="AY806" i="222"/>
  <c r="AX806" i="222"/>
  <c r="AW806" i="222"/>
  <c r="AV806" i="222"/>
  <c r="AU806" i="222"/>
  <c r="BD805" i="222"/>
  <c r="AY805" i="222"/>
  <c r="AX805" i="222"/>
  <c r="AW805" i="222"/>
  <c r="AV805" i="222"/>
  <c r="AU805" i="222"/>
  <c r="BD804" i="222"/>
  <c r="AY804" i="222"/>
  <c r="AX804" i="222"/>
  <c r="AW804" i="222"/>
  <c r="AV804" i="222"/>
  <c r="AU804" i="222"/>
  <c r="BD803" i="222"/>
  <c r="AY803" i="222"/>
  <c r="AX803" i="222"/>
  <c r="AW803" i="222"/>
  <c r="AV803" i="222"/>
  <c r="AU803" i="222"/>
  <c r="BD802" i="222"/>
  <c r="AY802" i="222"/>
  <c r="AX802" i="222"/>
  <c r="AW802" i="222"/>
  <c r="AV802" i="222"/>
  <c r="AU802" i="222"/>
  <c r="BD801" i="222"/>
  <c r="AY801" i="222"/>
  <c r="AX801" i="222"/>
  <c r="AW801" i="222"/>
  <c r="AV801" i="222"/>
  <c r="AU801" i="222"/>
  <c r="BD800" i="222"/>
  <c r="AY800" i="222"/>
  <c r="AX800" i="222"/>
  <c r="AW800" i="222"/>
  <c r="AV800" i="222"/>
  <c r="AU800" i="222"/>
  <c r="BD799" i="222"/>
  <c r="AY799" i="222"/>
  <c r="AX799" i="222"/>
  <c r="AW799" i="222"/>
  <c r="AV799" i="222"/>
  <c r="AU799" i="222"/>
  <c r="BD798" i="222"/>
  <c r="AY798" i="222"/>
  <c r="AX798" i="222"/>
  <c r="AW798" i="222"/>
  <c r="AV798" i="222"/>
  <c r="AU798" i="222"/>
  <c r="BD797" i="222"/>
  <c r="AY797" i="222"/>
  <c r="AX797" i="222"/>
  <c r="AW797" i="222"/>
  <c r="AV797" i="222"/>
  <c r="AU797" i="222"/>
  <c r="BD796" i="222"/>
  <c r="AY796" i="222"/>
  <c r="AX796" i="222"/>
  <c r="AW796" i="222"/>
  <c r="AV796" i="222"/>
  <c r="AU796" i="222"/>
  <c r="BD795" i="222"/>
  <c r="AY795" i="222"/>
  <c r="AX795" i="222"/>
  <c r="AW795" i="222"/>
  <c r="AV795" i="222"/>
  <c r="AU795" i="222"/>
  <c r="BD794" i="222"/>
  <c r="AY794" i="222"/>
  <c r="AX794" i="222"/>
  <c r="AW794" i="222"/>
  <c r="AV794" i="222"/>
  <c r="AU794" i="222"/>
  <c r="BD793" i="222"/>
  <c r="AY793" i="222"/>
  <c r="AX793" i="222"/>
  <c r="AW793" i="222"/>
  <c r="AV793" i="222"/>
  <c r="AU793" i="222"/>
  <c r="BD792" i="222"/>
  <c r="AY792" i="222"/>
  <c r="AX792" i="222"/>
  <c r="AW792" i="222"/>
  <c r="AV792" i="222"/>
  <c r="AU792" i="222"/>
  <c r="BD791" i="222"/>
  <c r="AY791" i="222"/>
  <c r="AX791" i="222"/>
  <c r="AW791" i="222"/>
  <c r="AV791" i="222"/>
  <c r="AU791" i="222"/>
  <c r="BD790" i="222"/>
  <c r="AY790" i="222"/>
  <c r="AX790" i="222"/>
  <c r="AW790" i="222"/>
  <c r="AV790" i="222"/>
  <c r="AU790" i="222"/>
  <c r="BD789" i="222"/>
  <c r="AY789" i="222"/>
  <c r="AX789" i="222"/>
  <c r="AW789" i="222"/>
  <c r="AV789" i="222"/>
  <c r="AU789" i="222"/>
  <c r="BD788" i="222"/>
  <c r="AY788" i="222"/>
  <c r="AX788" i="222"/>
  <c r="AW788" i="222"/>
  <c r="AV788" i="222"/>
  <c r="AU788" i="222"/>
  <c r="BD787" i="222"/>
  <c r="AY787" i="222"/>
  <c r="AX787" i="222"/>
  <c r="AW787" i="222"/>
  <c r="AV787" i="222"/>
  <c r="AU787" i="222"/>
  <c r="BD786" i="222"/>
  <c r="AY786" i="222"/>
  <c r="AX786" i="222"/>
  <c r="AW786" i="222"/>
  <c r="AV786" i="222"/>
  <c r="AU786" i="222"/>
  <c r="BD785" i="222"/>
  <c r="AY785" i="222"/>
  <c r="AX785" i="222"/>
  <c r="AW785" i="222"/>
  <c r="AV785" i="222"/>
  <c r="AU785" i="222"/>
  <c r="BD784" i="222"/>
  <c r="AY784" i="222"/>
  <c r="AX784" i="222"/>
  <c r="AW784" i="222"/>
  <c r="AV784" i="222"/>
  <c r="AU784" i="222"/>
  <c r="BD783" i="222"/>
  <c r="AY783" i="222"/>
  <c r="AX783" i="222"/>
  <c r="AW783" i="222"/>
  <c r="AV783" i="222"/>
  <c r="AU783" i="222"/>
  <c r="BD782" i="222"/>
  <c r="AY782" i="222"/>
  <c r="AX782" i="222"/>
  <c r="AW782" i="222"/>
  <c r="AV782" i="222"/>
  <c r="AU782" i="222"/>
  <c r="BD781" i="222"/>
  <c r="AY781" i="222"/>
  <c r="AX781" i="222"/>
  <c r="AW781" i="222"/>
  <c r="AV781" i="222"/>
  <c r="AU781" i="222"/>
  <c r="BD780" i="222"/>
  <c r="AY780" i="222"/>
  <c r="AX780" i="222"/>
  <c r="AW780" i="222"/>
  <c r="AV780" i="222"/>
  <c r="AU780" i="222"/>
  <c r="BD779" i="222"/>
  <c r="AY779" i="222"/>
  <c r="AX779" i="222"/>
  <c r="AW779" i="222"/>
  <c r="AV779" i="222"/>
  <c r="AU779" i="222"/>
  <c r="BD778" i="222"/>
  <c r="AY778" i="222"/>
  <c r="AX778" i="222"/>
  <c r="AW778" i="222"/>
  <c r="AV778" i="222"/>
  <c r="AU778" i="222"/>
  <c r="BD777" i="222"/>
  <c r="AY777" i="222"/>
  <c r="AX777" i="222"/>
  <c r="AW777" i="222"/>
  <c r="AV777" i="222"/>
  <c r="AU777" i="222"/>
  <c r="BD776" i="222"/>
  <c r="AY776" i="222"/>
  <c r="AX776" i="222"/>
  <c r="AW776" i="222"/>
  <c r="AV776" i="222"/>
  <c r="AU776" i="222"/>
  <c r="BD775" i="222"/>
  <c r="AY775" i="222"/>
  <c r="AX775" i="222"/>
  <c r="AW775" i="222"/>
  <c r="AV775" i="222"/>
  <c r="AU775" i="222"/>
  <c r="BD774" i="222"/>
  <c r="AY774" i="222"/>
  <c r="AX774" i="222"/>
  <c r="AW774" i="222"/>
  <c r="AV774" i="222"/>
  <c r="AU774" i="222"/>
  <c r="BD773" i="222"/>
  <c r="AY773" i="222"/>
  <c r="AX773" i="222"/>
  <c r="AW773" i="222"/>
  <c r="AV773" i="222"/>
  <c r="AU773" i="222"/>
  <c r="BD772" i="222"/>
  <c r="AY772" i="222"/>
  <c r="AX772" i="222"/>
  <c r="AW772" i="222"/>
  <c r="AV772" i="222"/>
  <c r="AU772" i="222"/>
  <c r="BD771" i="222"/>
  <c r="AY771" i="222"/>
  <c r="AX771" i="222"/>
  <c r="AW771" i="222"/>
  <c r="AV771" i="222"/>
  <c r="AU771" i="222"/>
  <c r="BD770" i="222"/>
  <c r="AY770" i="222"/>
  <c r="AX770" i="222"/>
  <c r="AW770" i="222"/>
  <c r="AV770" i="222"/>
  <c r="AU770" i="222"/>
  <c r="BD769" i="222"/>
  <c r="AY769" i="222"/>
  <c r="AX769" i="222"/>
  <c r="AW769" i="222"/>
  <c r="AV769" i="222"/>
  <c r="AU769" i="222"/>
  <c r="BD768" i="222"/>
  <c r="AY768" i="222"/>
  <c r="AX768" i="222"/>
  <c r="AW768" i="222"/>
  <c r="AV768" i="222"/>
  <c r="AU768" i="222"/>
  <c r="BD767" i="222"/>
  <c r="AY767" i="222"/>
  <c r="AX767" i="222"/>
  <c r="AW767" i="222"/>
  <c r="AV767" i="222"/>
  <c r="AU767" i="222"/>
  <c r="BD766" i="222"/>
  <c r="AY766" i="222"/>
  <c r="AX766" i="222"/>
  <c r="AW766" i="222"/>
  <c r="AV766" i="222"/>
  <c r="AU766" i="222"/>
  <c r="BD765" i="222"/>
  <c r="AY765" i="222"/>
  <c r="AX765" i="222"/>
  <c r="AW765" i="222"/>
  <c r="AV765" i="222"/>
  <c r="AU765" i="222"/>
  <c r="BD764" i="222"/>
  <c r="AY764" i="222"/>
  <c r="AX764" i="222"/>
  <c r="AW764" i="222"/>
  <c r="AV764" i="222"/>
  <c r="AU764" i="222"/>
  <c r="BD763" i="222"/>
  <c r="AY763" i="222"/>
  <c r="AX763" i="222"/>
  <c r="AW763" i="222"/>
  <c r="AV763" i="222"/>
  <c r="AU763" i="222"/>
  <c r="BD762" i="222"/>
  <c r="AY762" i="222"/>
  <c r="AX762" i="222"/>
  <c r="AW762" i="222"/>
  <c r="AV762" i="222"/>
  <c r="AU762" i="222"/>
  <c r="BD761" i="222"/>
  <c r="AY761" i="222"/>
  <c r="AX761" i="222"/>
  <c r="AW761" i="222"/>
  <c r="AV761" i="222"/>
  <c r="AU761" i="222"/>
  <c r="BD760" i="222"/>
  <c r="AY760" i="222"/>
  <c r="AX760" i="222"/>
  <c r="AW760" i="222"/>
  <c r="AV760" i="222"/>
  <c r="AU760" i="222"/>
  <c r="BD759" i="222"/>
  <c r="AY759" i="222"/>
  <c r="AX759" i="222"/>
  <c r="AW759" i="222"/>
  <c r="AV759" i="222"/>
  <c r="AU759" i="222"/>
  <c r="BD758" i="222"/>
  <c r="AY758" i="222"/>
  <c r="AX758" i="222"/>
  <c r="AW758" i="222"/>
  <c r="AV758" i="222"/>
  <c r="AU758" i="222"/>
  <c r="BD757" i="222"/>
  <c r="AY757" i="222"/>
  <c r="AX757" i="222"/>
  <c r="AW757" i="222"/>
  <c r="AV757" i="222"/>
  <c r="AU757" i="222"/>
  <c r="BD756" i="222"/>
  <c r="AY756" i="222"/>
  <c r="AX756" i="222"/>
  <c r="AW756" i="222"/>
  <c r="AV756" i="222"/>
  <c r="AU756" i="222"/>
  <c r="BD755" i="222"/>
  <c r="AY755" i="222"/>
  <c r="AX755" i="222"/>
  <c r="AW755" i="222"/>
  <c r="AV755" i="222"/>
  <c r="AU755" i="222"/>
  <c r="BD754" i="222"/>
  <c r="AY754" i="222"/>
  <c r="AX754" i="222"/>
  <c r="AW754" i="222"/>
  <c r="AV754" i="222"/>
  <c r="AU754" i="222"/>
  <c r="BD753" i="222"/>
  <c r="AY753" i="222"/>
  <c r="AX753" i="222"/>
  <c r="AW753" i="222"/>
  <c r="AV753" i="222"/>
  <c r="AU753" i="222"/>
  <c r="BD752" i="222"/>
  <c r="AY752" i="222"/>
  <c r="AX752" i="222"/>
  <c r="AW752" i="222"/>
  <c r="AV752" i="222"/>
  <c r="AU752" i="222"/>
  <c r="BD751" i="222"/>
  <c r="AY751" i="222"/>
  <c r="AX751" i="222"/>
  <c r="AW751" i="222"/>
  <c r="AV751" i="222"/>
  <c r="AU751" i="222"/>
  <c r="BD750" i="222"/>
  <c r="AY750" i="222"/>
  <c r="AX750" i="222"/>
  <c r="AW750" i="222"/>
  <c r="AV750" i="222"/>
  <c r="AU750" i="222"/>
  <c r="BD749" i="222"/>
  <c r="AY749" i="222"/>
  <c r="AX749" i="222"/>
  <c r="AW749" i="222"/>
  <c r="AV749" i="222"/>
  <c r="AU749" i="222"/>
  <c r="BD748" i="222"/>
  <c r="AY748" i="222"/>
  <c r="AX748" i="222"/>
  <c r="AW748" i="222"/>
  <c r="AV748" i="222"/>
  <c r="AU748" i="222"/>
  <c r="BD747" i="222"/>
  <c r="AY747" i="222"/>
  <c r="AX747" i="222"/>
  <c r="AW747" i="222"/>
  <c r="AV747" i="222"/>
  <c r="AU747" i="222"/>
  <c r="BD746" i="222"/>
  <c r="AY746" i="222"/>
  <c r="AX746" i="222"/>
  <c r="AW746" i="222"/>
  <c r="AV746" i="222"/>
  <c r="AU746" i="222"/>
  <c r="BD745" i="222"/>
  <c r="AY745" i="222"/>
  <c r="AX745" i="222"/>
  <c r="AW745" i="222"/>
  <c r="AV745" i="222"/>
  <c r="AU745" i="222"/>
  <c r="BD744" i="222"/>
  <c r="AY744" i="222"/>
  <c r="AX744" i="222"/>
  <c r="AW744" i="222"/>
  <c r="AV744" i="222"/>
  <c r="AU744" i="222"/>
  <c r="BD743" i="222"/>
  <c r="AY743" i="222"/>
  <c r="AX743" i="222"/>
  <c r="AW743" i="222"/>
  <c r="AV743" i="222"/>
  <c r="AU743" i="222"/>
  <c r="BD742" i="222"/>
  <c r="AY742" i="222"/>
  <c r="AX742" i="222"/>
  <c r="AW742" i="222"/>
  <c r="AV742" i="222"/>
  <c r="AU742" i="222"/>
  <c r="BD741" i="222"/>
  <c r="AY741" i="222"/>
  <c r="AX741" i="222"/>
  <c r="AW741" i="222"/>
  <c r="AV741" i="222"/>
  <c r="AU741" i="222"/>
  <c r="BD740" i="222"/>
  <c r="AY740" i="222"/>
  <c r="AX740" i="222"/>
  <c r="AW740" i="222"/>
  <c r="AV740" i="222"/>
  <c r="AU740" i="222"/>
  <c r="BD739" i="222"/>
  <c r="AY739" i="222"/>
  <c r="AX739" i="222"/>
  <c r="AW739" i="222"/>
  <c r="AV739" i="222"/>
  <c r="AU739" i="222"/>
  <c r="BD738" i="222"/>
  <c r="AY738" i="222"/>
  <c r="AX738" i="222"/>
  <c r="AW738" i="222"/>
  <c r="AV738" i="222"/>
  <c r="AU738" i="222"/>
  <c r="BD737" i="222"/>
  <c r="AY737" i="222"/>
  <c r="AX737" i="222"/>
  <c r="AW737" i="222"/>
  <c r="AV737" i="222"/>
  <c r="AU737" i="222"/>
  <c r="BD736" i="222"/>
  <c r="AY736" i="222"/>
  <c r="AX736" i="222"/>
  <c r="AW736" i="222"/>
  <c r="AV736" i="222"/>
  <c r="AU736" i="222"/>
  <c r="BD735" i="222"/>
  <c r="AY735" i="222"/>
  <c r="AX735" i="222"/>
  <c r="AW735" i="222"/>
  <c r="AV735" i="222"/>
  <c r="AU735" i="222"/>
  <c r="BD734" i="222"/>
  <c r="AY734" i="222"/>
  <c r="AX734" i="222"/>
  <c r="AW734" i="222"/>
  <c r="AV734" i="222"/>
  <c r="AU734" i="222"/>
  <c r="BD733" i="222"/>
  <c r="AY733" i="222"/>
  <c r="AX733" i="222"/>
  <c r="AW733" i="222"/>
  <c r="AV733" i="222"/>
  <c r="AU733" i="222"/>
  <c r="BD732" i="222"/>
  <c r="AY732" i="222"/>
  <c r="AX732" i="222"/>
  <c r="AW732" i="222"/>
  <c r="AV732" i="222"/>
  <c r="AU732" i="222"/>
  <c r="BD731" i="222"/>
  <c r="AY731" i="222"/>
  <c r="AX731" i="222"/>
  <c r="AW731" i="222"/>
  <c r="AV731" i="222"/>
  <c r="AU731" i="222"/>
  <c r="BD730" i="222"/>
  <c r="AY730" i="222"/>
  <c r="AX730" i="222"/>
  <c r="AW730" i="222"/>
  <c r="AV730" i="222"/>
  <c r="AU730" i="222"/>
  <c r="BD729" i="222"/>
  <c r="AY729" i="222"/>
  <c r="AX729" i="222"/>
  <c r="AW729" i="222"/>
  <c r="AV729" i="222"/>
  <c r="AU729" i="222"/>
  <c r="BD728" i="222"/>
  <c r="AY728" i="222"/>
  <c r="AX728" i="222"/>
  <c r="AW728" i="222"/>
  <c r="AV728" i="222"/>
  <c r="AU728" i="222"/>
  <c r="BD727" i="222"/>
  <c r="AY727" i="222"/>
  <c r="AX727" i="222"/>
  <c r="AW727" i="222"/>
  <c r="AV727" i="222"/>
  <c r="AU727" i="222"/>
  <c r="BD726" i="222"/>
  <c r="AY726" i="222"/>
  <c r="AX726" i="222"/>
  <c r="AW726" i="222"/>
  <c r="AV726" i="222"/>
  <c r="AU726" i="222"/>
  <c r="BD725" i="222"/>
  <c r="AY725" i="222"/>
  <c r="AX725" i="222"/>
  <c r="AW725" i="222"/>
  <c r="AV725" i="222"/>
  <c r="AU725" i="222"/>
  <c r="BD724" i="222"/>
  <c r="AY724" i="222"/>
  <c r="AX724" i="222"/>
  <c r="AW724" i="222"/>
  <c r="AV724" i="222"/>
  <c r="AU724" i="222"/>
  <c r="BD723" i="222"/>
  <c r="AY723" i="222"/>
  <c r="AX723" i="222"/>
  <c r="AW723" i="222"/>
  <c r="AV723" i="222"/>
  <c r="AU723" i="222"/>
  <c r="BD722" i="222"/>
  <c r="AY722" i="222"/>
  <c r="AX722" i="222"/>
  <c r="AW722" i="222"/>
  <c r="AV722" i="222"/>
  <c r="AU722" i="222"/>
  <c r="BD721" i="222"/>
  <c r="AY721" i="222"/>
  <c r="AX721" i="222"/>
  <c r="AW721" i="222"/>
  <c r="AV721" i="222"/>
  <c r="AU721" i="222"/>
  <c r="BD720" i="222"/>
  <c r="AY720" i="222"/>
  <c r="AX720" i="222"/>
  <c r="AW720" i="222"/>
  <c r="AV720" i="222"/>
  <c r="AU720" i="222"/>
  <c r="BD719" i="222"/>
  <c r="AY719" i="222"/>
  <c r="AX719" i="222"/>
  <c r="AW719" i="222"/>
  <c r="AV719" i="222"/>
  <c r="AU719" i="222"/>
  <c r="BD718" i="222"/>
  <c r="AY718" i="222"/>
  <c r="AX718" i="222"/>
  <c r="AW718" i="222"/>
  <c r="AV718" i="222"/>
  <c r="AU718" i="222"/>
  <c r="BD717" i="222"/>
  <c r="AY717" i="222"/>
  <c r="AX717" i="222"/>
  <c r="AW717" i="222"/>
  <c r="AV717" i="222"/>
  <c r="AU717" i="222"/>
  <c r="BD716" i="222"/>
  <c r="AY716" i="222"/>
  <c r="AX716" i="222"/>
  <c r="AW716" i="222"/>
  <c r="AV716" i="222"/>
  <c r="AU716" i="222"/>
  <c r="BD715" i="222"/>
  <c r="AY715" i="222"/>
  <c r="AX715" i="222"/>
  <c r="AW715" i="222"/>
  <c r="AV715" i="222"/>
  <c r="AU715" i="222"/>
  <c r="BD714" i="222"/>
  <c r="AY714" i="222"/>
  <c r="AX714" i="222"/>
  <c r="AW714" i="222"/>
  <c r="AV714" i="222"/>
  <c r="AU714" i="222"/>
  <c r="BD713" i="222"/>
  <c r="AY713" i="222"/>
  <c r="AX713" i="222"/>
  <c r="AW713" i="222"/>
  <c r="AV713" i="222"/>
  <c r="AU713" i="222"/>
  <c r="BD712" i="222"/>
  <c r="AY712" i="222"/>
  <c r="AX712" i="222"/>
  <c r="AW712" i="222"/>
  <c r="AV712" i="222"/>
  <c r="AU712" i="222"/>
  <c r="BD711" i="222"/>
  <c r="AY711" i="222"/>
  <c r="AX711" i="222"/>
  <c r="AW711" i="222"/>
  <c r="AV711" i="222"/>
  <c r="AU711" i="222"/>
  <c r="BD710" i="222"/>
  <c r="AY710" i="222"/>
  <c r="AX710" i="222"/>
  <c r="AW710" i="222"/>
  <c r="AV710" i="222"/>
  <c r="AU710" i="222"/>
  <c r="BD709" i="222"/>
  <c r="AY709" i="222"/>
  <c r="AX709" i="222"/>
  <c r="AW709" i="222"/>
  <c r="AV709" i="222"/>
  <c r="AU709" i="222"/>
  <c r="BD708" i="222"/>
  <c r="AY708" i="222"/>
  <c r="AX708" i="222"/>
  <c r="AW708" i="222"/>
  <c r="AV708" i="222"/>
  <c r="AU708" i="222"/>
  <c r="BD707" i="222"/>
  <c r="AY707" i="222"/>
  <c r="AX707" i="222"/>
  <c r="AW707" i="222"/>
  <c r="AV707" i="222"/>
  <c r="AU707" i="222"/>
  <c r="BD706" i="222"/>
  <c r="AY706" i="222"/>
  <c r="AX706" i="222"/>
  <c r="AW706" i="222"/>
  <c r="AV706" i="222"/>
  <c r="AU706" i="222"/>
  <c r="BD705" i="222"/>
  <c r="AY705" i="222"/>
  <c r="AX705" i="222"/>
  <c r="AW705" i="222"/>
  <c r="AV705" i="222"/>
  <c r="AU705" i="222"/>
  <c r="BD704" i="222"/>
  <c r="AY704" i="222"/>
  <c r="AX704" i="222"/>
  <c r="AW704" i="222"/>
  <c r="AV704" i="222"/>
  <c r="AU704" i="222"/>
  <c r="BD703" i="222"/>
  <c r="AY703" i="222"/>
  <c r="AX703" i="222"/>
  <c r="AW703" i="222"/>
  <c r="AV703" i="222"/>
  <c r="AU703" i="222"/>
  <c r="BD702" i="222"/>
  <c r="AY702" i="222"/>
  <c r="AX702" i="222"/>
  <c r="AW702" i="222"/>
  <c r="AV702" i="222"/>
  <c r="AU702" i="222"/>
  <c r="BD701" i="222"/>
  <c r="AY701" i="222"/>
  <c r="AX701" i="222"/>
  <c r="AW701" i="222"/>
  <c r="AV701" i="222"/>
  <c r="AU701" i="222"/>
  <c r="BD700" i="222"/>
  <c r="AY700" i="222"/>
  <c r="AX700" i="222"/>
  <c r="AW700" i="222"/>
  <c r="AV700" i="222"/>
  <c r="AU700" i="222"/>
  <c r="BD699" i="222"/>
  <c r="AY699" i="222"/>
  <c r="AX699" i="222"/>
  <c r="AW699" i="222"/>
  <c r="AV699" i="222"/>
  <c r="AU699" i="222"/>
  <c r="BD698" i="222"/>
  <c r="AY698" i="222"/>
  <c r="AX698" i="222"/>
  <c r="AW698" i="222"/>
  <c r="AV698" i="222"/>
  <c r="AU698" i="222"/>
  <c r="BD697" i="222"/>
  <c r="AY697" i="222"/>
  <c r="AX697" i="222"/>
  <c r="AW697" i="222"/>
  <c r="AV697" i="222"/>
  <c r="AU697" i="222"/>
  <c r="BD696" i="222"/>
  <c r="AY696" i="222"/>
  <c r="AX696" i="222"/>
  <c r="AW696" i="222"/>
  <c r="AV696" i="222"/>
  <c r="AU696" i="222"/>
  <c r="BD695" i="222"/>
  <c r="AY695" i="222"/>
  <c r="AX695" i="222"/>
  <c r="AW695" i="222"/>
  <c r="AV695" i="222"/>
  <c r="AU695" i="222"/>
  <c r="BD694" i="222"/>
  <c r="AY694" i="222"/>
  <c r="AX694" i="222"/>
  <c r="AW694" i="222"/>
  <c r="AV694" i="222"/>
  <c r="AU694" i="222"/>
  <c r="BD693" i="222"/>
  <c r="AY693" i="222"/>
  <c r="AX693" i="222"/>
  <c r="AW693" i="222"/>
  <c r="AV693" i="222"/>
  <c r="AU693" i="222"/>
  <c r="BD692" i="222"/>
  <c r="AY692" i="222"/>
  <c r="AX692" i="222"/>
  <c r="AW692" i="222"/>
  <c r="AV692" i="222"/>
  <c r="AU692" i="222"/>
  <c r="BD691" i="222"/>
  <c r="AY691" i="222"/>
  <c r="AX691" i="222"/>
  <c r="AW691" i="222"/>
  <c r="AV691" i="222"/>
  <c r="AU691" i="222"/>
  <c r="BD690" i="222"/>
  <c r="AY690" i="222"/>
  <c r="AX690" i="222"/>
  <c r="AW690" i="222"/>
  <c r="AV690" i="222"/>
  <c r="AU690" i="222"/>
  <c r="BD689" i="222"/>
  <c r="AY689" i="222"/>
  <c r="AX689" i="222"/>
  <c r="AW689" i="222"/>
  <c r="AV689" i="222"/>
  <c r="AU689" i="222"/>
  <c r="BD688" i="222"/>
  <c r="AY688" i="222"/>
  <c r="AX688" i="222"/>
  <c r="AW688" i="222"/>
  <c r="AV688" i="222"/>
  <c r="AU688" i="222"/>
  <c r="BD687" i="222"/>
  <c r="AY687" i="222"/>
  <c r="AX687" i="222"/>
  <c r="AW687" i="222"/>
  <c r="AV687" i="222"/>
  <c r="AU687" i="222"/>
  <c r="BD686" i="222"/>
  <c r="AY686" i="222"/>
  <c r="AX686" i="222"/>
  <c r="AW686" i="222"/>
  <c r="AV686" i="222"/>
  <c r="AU686" i="222"/>
  <c r="BD685" i="222"/>
  <c r="AY685" i="222"/>
  <c r="AX685" i="222"/>
  <c r="AW685" i="222"/>
  <c r="AV685" i="222"/>
  <c r="AU685" i="222"/>
  <c r="BD684" i="222"/>
  <c r="AY684" i="222"/>
  <c r="AX684" i="222"/>
  <c r="AW684" i="222"/>
  <c r="AV684" i="222"/>
  <c r="AU684" i="222"/>
  <c r="BD683" i="222"/>
  <c r="AY683" i="222"/>
  <c r="AX683" i="222"/>
  <c r="AW683" i="222"/>
  <c r="AV683" i="222"/>
  <c r="AU683" i="222"/>
  <c r="BD682" i="222"/>
  <c r="AY682" i="222"/>
  <c r="AX682" i="222"/>
  <c r="AW682" i="222"/>
  <c r="AV682" i="222"/>
  <c r="AU682" i="222"/>
  <c r="BD681" i="222"/>
  <c r="AY681" i="222"/>
  <c r="AX681" i="222"/>
  <c r="AW681" i="222"/>
  <c r="AV681" i="222"/>
  <c r="AU681" i="222"/>
  <c r="BD680" i="222"/>
  <c r="AY680" i="222"/>
  <c r="AX680" i="222"/>
  <c r="AW680" i="222"/>
  <c r="AV680" i="222"/>
  <c r="AU680" i="222"/>
  <c r="BD679" i="222"/>
  <c r="AY679" i="222"/>
  <c r="AX679" i="222"/>
  <c r="AW679" i="222"/>
  <c r="AV679" i="222"/>
  <c r="AU679" i="222"/>
  <c r="BD678" i="222"/>
  <c r="AY678" i="222"/>
  <c r="AX678" i="222"/>
  <c r="AW678" i="222"/>
  <c r="AV678" i="222"/>
  <c r="AU678" i="222"/>
  <c r="BD677" i="222"/>
  <c r="AY677" i="222"/>
  <c r="AX677" i="222"/>
  <c r="AW677" i="222"/>
  <c r="AV677" i="222"/>
  <c r="AU677" i="222"/>
  <c r="BD676" i="222"/>
  <c r="AY676" i="222"/>
  <c r="AX676" i="222"/>
  <c r="AW676" i="222"/>
  <c r="AV676" i="222"/>
  <c r="AU676" i="222"/>
  <c r="BD675" i="222"/>
  <c r="AY675" i="222"/>
  <c r="AX675" i="222"/>
  <c r="AW675" i="222"/>
  <c r="AV675" i="222"/>
  <c r="AU675" i="222"/>
  <c r="BD674" i="222"/>
  <c r="AY674" i="222"/>
  <c r="AX674" i="222"/>
  <c r="AW674" i="222"/>
  <c r="AV674" i="222"/>
  <c r="AU674" i="222"/>
  <c r="BD673" i="222"/>
  <c r="AY673" i="222"/>
  <c r="AX673" i="222"/>
  <c r="AW673" i="222"/>
  <c r="AV673" i="222"/>
  <c r="AU673" i="222"/>
  <c r="BD672" i="222"/>
  <c r="AY672" i="222"/>
  <c r="AX672" i="222"/>
  <c r="AW672" i="222"/>
  <c r="AV672" i="222"/>
  <c r="AU672" i="222"/>
  <c r="BD671" i="222"/>
  <c r="AY671" i="222"/>
  <c r="AX671" i="222"/>
  <c r="AW671" i="222"/>
  <c r="AV671" i="222"/>
  <c r="AU671" i="222"/>
  <c r="BD670" i="222"/>
  <c r="AY670" i="222"/>
  <c r="AX670" i="222"/>
  <c r="AW670" i="222"/>
  <c r="AV670" i="222"/>
  <c r="AU670" i="222"/>
  <c r="BD669" i="222"/>
  <c r="AY669" i="222"/>
  <c r="AX669" i="222"/>
  <c r="AW669" i="222"/>
  <c r="AV669" i="222"/>
  <c r="AU669" i="222"/>
  <c r="BD668" i="222"/>
  <c r="AY668" i="222"/>
  <c r="AX668" i="222"/>
  <c r="AW668" i="222"/>
  <c r="AV668" i="222"/>
  <c r="AU668" i="222"/>
  <c r="BD667" i="222"/>
  <c r="AY667" i="222"/>
  <c r="AX667" i="222"/>
  <c r="AW667" i="222"/>
  <c r="AV667" i="222"/>
  <c r="AU667" i="222"/>
  <c r="BD666" i="222"/>
  <c r="AY666" i="222"/>
  <c r="AX666" i="222"/>
  <c r="AW666" i="222"/>
  <c r="AV666" i="222"/>
  <c r="AU666" i="222"/>
  <c r="BD665" i="222"/>
  <c r="AY665" i="222"/>
  <c r="AX665" i="222"/>
  <c r="AW665" i="222"/>
  <c r="AV665" i="222"/>
  <c r="AU665" i="222"/>
  <c r="BD664" i="222"/>
  <c r="AY664" i="222"/>
  <c r="AX664" i="222"/>
  <c r="AW664" i="222"/>
  <c r="AV664" i="222"/>
  <c r="AU664" i="222"/>
  <c r="BD663" i="222"/>
  <c r="AY663" i="222"/>
  <c r="AX663" i="222"/>
  <c r="AW663" i="222"/>
  <c r="AV663" i="222"/>
  <c r="AU663" i="222"/>
  <c r="BD662" i="222"/>
  <c r="AY662" i="222"/>
  <c r="AX662" i="222"/>
  <c r="AW662" i="222"/>
  <c r="AV662" i="222"/>
  <c r="AU662" i="222"/>
  <c r="BD661" i="222"/>
  <c r="AY661" i="222"/>
  <c r="AX661" i="222"/>
  <c r="AW661" i="222"/>
  <c r="AV661" i="222"/>
  <c r="AU661" i="222"/>
  <c r="BD660" i="222"/>
  <c r="AY660" i="222"/>
  <c r="AX660" i="222"/>
  <c r="AW660" i="222"/>
  <c r="AV660" i="222"/>
  <c r="AU660" i="222"/>
  <c r="BD659" i="222"/>
  <c r="AY659" i="222"/>
  <c r="AX659" i="222"/>
  <c r="AW659" i="222"/>
  <c r="AV659" i="222"/>
  <c r="AU659" i="222"/>
  <c r="BD658" i="222"/>
  <c r="AY658" i="222"/>
  <c r="AX658" i="222"/>
  <c r="AW658" i="222"/>
  <c r="AV658" i="222"/>
  <c r="AU658" i="222"/>
  <c r="BD657" i="222"/>
  <c r="AY657" i="222"/>
  <c r="AX657" i="222"/>
  <c r="AW657" i="222"/>
  <c r="AV657" i="222"/>
  <c r="AU657" i="222"/>
  <c r="BD656" i="222"/>
  <c r="AY656" i="222"/>
  <c r="AX656" i="222"/>
  <c r="AW656" i="222"/>
  <c r="AV656" i="222"/>
  <c r="AU656" i="222"/>
  <c r="BD655" i="222"/>
  <c r="AY655" i="222"/>
  <c r="AX655" i="222"/>
  <c r="AW655" i="222"/>
  <c r="AV655" i="222"/>
  <c r="AU655" i="222"/>
  <c r="BD654" i="222"/>
  <c r="AY654" i="222"/>
  <c r="AX654" i="222"/>
  <c r="AW654" i="222"/>
  <c r="AV654" i="222"/>
  <c r="AU654" i="222"/>
  <c r="BD653" i="222"/>
  <c r="AY653" i="222"/>
  <c r="AX653" i="222"/>
  <c r="AW653" i="222"/>
  <c r="AV653" i="222"/>
  <c r="AU653" i="222"/>
  <c r="BD652" i="222"/>
  <c r="AY652" i="222"/>
  <c r="AX652" i="222"/>
  <c r="AW652" i="222"/>
  <c r="AV652" i="222"/>
  <c r="AU652" i="222"/>
  <c r="BD651" i="222"/>
  <c r="AY651" i="222"/>
  <c r="AX651" i="222"/>
  <c r="AW651" i="222"/>
  <c r="AV651" i="222"/>
  <c r="AU651" i="222"/>
  <c r="BD650" i="222"/>
  <c r="AY650" i="222"/>
  <c r="AX650" i="222"/>
  <c r="AW650" i="222"/>
  <c r="AV650" i="222"/>
  <c r="AU650" i="222"/>
  <c r="BD649" i="222"/>
  <c r="AY649" i="222"/>
  <c r="AX649" i="222"/>
  <c r="AW649" i="222"/>
  <c r="AV649" i="222"/>
  <c r="AU649" i="222"/>
  <c r="BD648" i="222"/>
  <c r="AY648" i="222"/>
  <c r="AX648" i="222"/>
  <c r="AW648" i="222"/>
  <c r="AV648" i="222"/>
  <c r="AU648" i="222"/>
  <c r="BD647" i="222"/>
  <c r="AY647" i="222"/>
  <c r="AX647" i="222"/>
  <c r="AW647" i="222"/>
  <c r="AV647" i="222"/>
  <c r="AU647" i="222"/>
  <c r="BD646" i="222"/>
  <c r="AY646" i="222"/>
  <c r="AX646" i="222"/>
  <c r="AW646" i="222"/>
  <c r="AV646" i="222"/>
  <c r="AU646" i="222"/>
  <c r="BD645" i="222"/>
  <c r="AY645" i="222"/>
  <c r="AX645" i="222"/>
  <c r="AW645" i="222"/>
  <c r="AV645" i="222"/>
  <c r="AU645" i="222"/>
  <c r="BD644" i="222"/>
  <c r="AY644" i="222"/>
  <c r="AX644" i="222"/>
  <c r="AW644" i="222"/>
  <c r="AV644" i="222"/>
  <c r="AU644" i="222"/>
  <c r="BD643" i="222"/>
  <c r="AY643" i="222"/>
  <c r="AX643" i="222"/>
  <c r="AW643" i="222"/>
  <c r="AV643" i="222"/>
  <c r="AU643" i="222"/>
  <c r="BD642" i="222"/>
  <c r="AY642" i="222"/>
  <c r="AX642" i="222"/>
  <c r="AW642" i="222"/>
  <c r="AV642" i="222"/>
  <c r="AU642" i="222"/>
  <c r="BD641" i="222"/>
  <c r="AY641" i="222"/>
  <c r="AX641" i="222"/>
  <c r="AW641" i="222"/>
  <c r="AV641" i="222"/>
  <c r="AU641" i="222"/>
  <c r="BD640" i="222"/>
  <c r="AY640" i="222"/>
  <c r="AX640" i="222"/>
  <c r="AW640" i="222"/>
  <c r="AV640" i="222"/>
  <c r="AU640" i="222"/>
  <c r="BD639" i="222"/>
  <c r="AY639" i="222"/>
  <c r="AX639" i="222"/>
  <c r="AW639" i="222"/>
  <c r="AV639" i="222"/>
  <c r="AU639" i="222"/>
  <c r="BD638" i="222"/>
  <c r="AY638" i="222"/>
  <c r="AX638" i="222"/>
  <c r="AW638" i="222"/>
  <c r="AV638" i="222"/>
  <c r="AU638" i="222"/>
  <c r="BD637" i="222"/>
  <c r="AY637" i="222"/>
  <c r="AX637" i="222"/>
  <c r="AW637" i="222"/>
  <c r="AV637" i="222"/>
  <c r="AU637" i="222"/>
  <c r="BD636" i="222"/>
  <c r="AY636" i="222"/>
  <c r="AX636" i="222"/>
  <c r="AW636" i="222"/>
  <c r="AV636" i="222"/>
  <c r="AU636" i="222"/>
  <c r="BD635" i="222"/>
  <c r="AY635" i="222"/>
  <c r="AX635" i="222"/>
  <c r="AW635" i="222"/>
  <c r="AV635" i="222"/>
  <c r="AU635" i="222"/>
  <c r="BD634" i="222"/>
  <c r="AY634" i="222"/>
  <c r="AX634" i="222"/>
  <c r="AW634" i="222"/>
  <c r="AV634" i="222"/>
  <c r="AU634" i="222"/>
  <c r="BD633" i="222"/>
  <c r="AY633" i="222"/>
  <c r="AX633" i="222"/>
  <c r="AW633" i="222"/>
  <c r="AV633" i="222"/>
  <c r="AU633" i="222"/>
  <c r="BD632" i="222"/>
  <c r="AY632" i="222"/>
  <c r="AX632" i="222"/>
  <c r="AW632" i="222"/>
  <c r="AV632" i="222"/>
  <c r="AU632" i="222"/>
  <c r="BD631" i="222"/>
  <c r="AY631" i="222"/>
  <c r="AX631" i="222"/>
  <c r="AW631" i="222"/>
  <c r="AV631" i="222"/>
  <c r="AU631" i="222"/>
  <c r="BD630" i="222"/>
  <c r="AY630" i="222"/>
  <c r="AX630" i="222"/>
  <c r="AW630" i="222"/>
  <c r="AV630" i="222"/>
  <c r="AU630" i="222"/>
  <c r="BD629" i="222"/>
  <c r="AY629" i="222"/>
  <c r="AX629" i="222"/>
  <c r="AW629" i="222"/>
  <c r="AV629" i="222"/>
  <c r="AU629" i="222"/>
  <c r="BD628" i="222"/>
  <c r="AY628" i="222"/>
  <c r="AX628" i="222"/>
  <c r="AW628" i="222"/>
  <c r="AV628" i="222"/>
  <c r="AU628" i="222"/>
  <c r="BD627" i="222"/>
  <c r="AY627" i="222"/>
  <c r="AX627" i="222"/>
  <c r="AW627" i="222"/>
  <c r="AV627" i="222"/>
  <c r="AU627" i="222"/>
  <c r="BD626" i="222"/>
  <c r="AY626" i="222"/>
  <c r="AX626" i="222"/>
  <c r="AW626" i="222"/>
  <c r="AV626" i="222"/>
  <c r="AU626" i="222"/>
  <c r="BD625" i="222"/>
  <c r="AY625" i="222"/>
  <c r="AX625" i="222"/>
  <c r="AW625" i="222"/>
  <c r="AV625" i="222"/>
  <c r="AU625" i="222"/>
  <c r="BD624" i="222"/>
  <c r="AY624" i="222"/>
  <c r="AX624" i="222"/>
  <c r="AW624" i="222"/>
  <c r="AV624" i="222"/>
  <c r="AU624" i="222"/>
  <c r="BD623" i="222"/>
  <c r="AY623" i="222"/>
  <c r="AX623" i="222"/>
  <c r="AW623" i="222"/>
  <c r="AV623" i="222"/>
  <c r="AU623" i="222"/>
  <c r="BD622" i="222"/>
  <c r="AY622" i="222"/>
  <c r="AX622" i="222"/>
  <c r="AW622" i="222"/>
  <c r="AV622" i="222"/>
  <c r="AU622" i="222"/>
  <c r="BD621" i="222"/>
  <c r="AY621" i="222"/>
  <c r="AX621" i="222"/>
  <c r="AW621" i="222"/>
  <c r="AV621" i="222"/>
  <c r="AU621" i="222"/>
  <c r="BD620" i="222"/>
  <c r="AY620" i="222"/>
  <c r="AX620" i="222"/>
  <c r="AW620" i="222"/>
  <c r="AV620" i="222"/>
  <c r="AU620" i="222"/>
  <c r="BD619" i="222"/>
  <c r="AY619" i="222"/>
  <c r="AX619" i="222"/>
  <c r="AW619" i="222"/>
  <c r="AV619" i="222"/>
  <c r="AU619" i="222"/>
  <c r="BD618" i="222"/>
  <c r="AY618" i="222"/>
  <c r="AX618" i="222"/>
  <c r="AW618" i="222"/>
  <c r="AV618" i="222"/>
  <c r="AU618" i="222"/>
  <c r="BD617" i="222"/>
  <c r="AY617" i="222"/>
  <c r="AX617" i="222"/>
  <c r="AW617" i="222"/>
  <c r="AV617" i="222"/>
  <c r="AU617" i="222"/>
  <c r="BD616" i="222"/>
  <c r="AY616" i="222"/>
  <c r="AX616" i="222"/>
  <c r="AW616" i="222"/>
  <c r="AV616" i="222"/>
  <c r="AU616" i="222"/>
  <c r="BD615" i="222"/>
  <c r="AY615" i="222"/>
  <c r="AX615" i="222"/>
  <c r="AW615" i="222"/>
  <c r="AV615" i="222"/>
  <c r="AU615" i="222"/>
  <c r="BD614" i="222"/>
  <c r="AY614" i="222"/>
  <c r="AX614" i="222"/>
  <c r="AW614" i="222"/>
  <c r="AV614" i="222"/>
  <c r="AU614" i="222"/>
  <c r="BD613" i="222"/>
  <c r="AY613" i="222"/>
  <c r="AX613" i="222"/>
  <c r="AW613" i="222"/>
  <c r="AV613" i="222"/>
  <c r="AU613" i="222"/>
  <c r="BD612" i="222"/>
  <c r="AY612" i="222"/>
  <c r="AX612" i="222"/>
  <c r="AW612" i="222"/>
  <c r="AV612" i="222"/>
  <c r="AU612" i="222"/>
  <c r="BD611" i="222"/>
  <c r="AY611" i="222"/>
  <c r="AX611" i="222"/>
  <c r="AW611" i="222"/>
  <c r="AV611" i="222"/>
  <c r="AU611" i="222"/>
  <c r="BD610" i="222"/>
  <c r="AY610" i="222"/>
  <c r="AX610" i="222"/>
  <c r="AW610" i="222"/>
  <c r="AV610" i="222"/>
  <c r="AU610" i="222"/>
  <c r="BD609" i="222"/>
  <c r="AY609" i="222"/>
  <c r="AX609" i="222"/>
  <c r="AW609" i="222"/>
  <c r="AV609" i="222"/>
  <c r="AU609" i="222"/>
  <c r="BD608" i="222"/>
  <c r="AY608" i="222"/>
  <c r="AX608" i="222"/>
  <c r="AW608" i="222"/>
  <c r="AV608" i="222"/>
  <c r="AU608" i="222"/>
  <c r="BD607" i="222"/>
  <c r="AY607" i="222"/>
  <c r="AX607" i="222"/>
  <c r="AW607" i="222"/>
  <c r="AV607" i="222"/>
  <c r="AU607" i="222"/>
  <c r="BD606" i="222"/>
  <c r="AY606" i="222"/>
  <c r="AX606" i="222"/>
  <c r="AW606" i="222"/>
  <c r="AV606" i="222"/>
  <c r="AU606" i="222"/>
  <c r="BD605" i="222"/>
  <c r="AY605" i="222"/>
  <c r="AX605" i="222"/>
  <c r="AW605" i="222"/>
  <c r="AV605" i="222"/>
  <c r="AU605" i="222"/>
  <c r="BD604" i="222"/>
  <c r="AY604" i="222"/>
  <c r="AX604" i="222"/>
  <c r="AW604" i="222"/>
  <c r="AV604" i="222"/>
  <c r="AU604" i="222"/>
  <c r="BD603" i="222"/>
  <c r="AY603" i="222"/>
  <c r="AX603" i="222"/>
  <c r="AW603" i="222"/>
  <c r="AV603" i="222"/>
  <c r="AU603" i="222"/>
  <c r="BD602" i="222"/>
  <c r="AY602" i="222"/>
  <c r="AX602" i="222"/>
  <c r="AW602" i="222"/>
  <c r="AV602" i="222"/>
  <c r="AU602" i="222"/>
  <c r="BD601" i="222"/>
  <c r="AY601" i="222"/>
  <c r="AX601" i="222"/>
  <c r="AW601" i="222"/>
  <c r="AV601" i="222"/>
  <c r="AU601" i="222"/>
  <c r="BD600" i="222"/>
  <c r="AY600" i="222"/>
  <c r="AX600" i="222"/>
  <c r="AW600" i="222"/>
  <c r="AV600" i="222"/>
  <c r="AU600" i="222"/>
  <c r="BD599" i="222"/>
  <c r="AY599" i="222"/>
  <c r="AX599" i="222"/>
  <c r="AW599" i="222"/>
  <c r="AV599" i="222"/>
  <c r="AU599" i="222"/>
  <c r="BD598" i="222"/>
  <c r="AY598" i="222"/>
  <c r="AX598" i="222"/>
  <c r="AW598" i="222"/>
  <c r="AV598" i="222"/>
  <c r="AU598" i="222"/>
  <c r="BD597" i="222"/>
  <c r="AY597" i="222"/>
  <c r="AX597" i="222"/>
  <c r="AW597" i="222"/>
  <c r="AV597" i="222"/>
  <c r="AU597" i="222"/>
  <c r="BD596" i="222"/>
  <c r="AY596" i="222"/>
  <c r="AX596" i="222"/>
  <c r="AW596" i="222"/>
  <c r="AV596" i="222"/>
  <c r="AU596" i="222"/>
  <c r="BD595" i="222"/>
  <c r="AY595" i="222"/>
  <c r="AX595" i="222"/>
  <c r="AW595" i="222"/>
  <c r="AV595" i="222"/>
  <c r="AU595" i="222"/>
  <c r="BD594" i="222"/>
  <c r="AY594" i="222"/>
  <c r="AX594" i="222"/>
  <c r="AW594" i="222"/>
  <c r="AV594" i="222"/>
  <c r="AU594" i="222"/>
  <c r="BD593" i="222"/>
  <c r="AY593" i="222"/>
  <c r="AX593" i="222"/>
  <c r="AW593" i="222"/>
  <c r="AV593" i="222"/>
  <c r="AU593" i="222"/>
  <c r="BD592" i="222"/>
  <c r="AY592" i="222"/>
  <c r="AX592" i="222"/>
  <c r="AW592" i="222"/>
  <c r="AV592" i="222"/>
  <c r="AU592" i="222"/>
  <c r="BD591" i="222"/>
  <c r="AY591" i="222"/>
  <c r="AX591" i="222"/>
  <c r="AW591" i="222"/>
  <c r="AV591" i="222"/>
  <c r="AU591" i="222"/>
  <c r="BD590" i="222"/>
  <c r="AY590" i="222"/>
  <c r="AX590" i="222"/>
  <c r="AW590" i="222"/>
  <c r="AV590" i="222"/>
  <c r="AU590" i="222"/>
  <c r="BD589" i="222"/>
  <c r="AY589" i="222"/>
  <c r="AX589" i="222"/>
  <c r="AW589" i="222"/>
  <c r="AV589" i="222"/>
  <c r="AU589" i="222"/>
  <c r="BD588" i="222"/>
  <c r="AY588" i="222"/>
  <c r="AX588" i="222"/>
  <c r="AW588" i="222"/>
  <c r="AV588" i="222"/>
  <c r="AU588" i="222"/>
  <c r="BD587" i="222"/>
  <c r="AY587" i="222"/>
  <c r="AX587" i="222"/>
  <c r="AW587" i="222"/>
  <c r="AV587" i="222"/>
  <c r="AU587" i="222"/>
  <c r="BD586" i="222"/>
  <c r="AY586" i="222"/>
  <c r="AX586" i="222"/>
  <c r="AW586" i="222"/>
  <c r="AV586" i="222"/>
  <c r="AU586" i="222"/>
  <c r="BD585" i="222"/>
  <c r="AY585" i="222"/>
  <c r="AX585" i="222"/>
  <c r="AW585" i="222"/>
  <c r="AV585" i="222"/>
  <c r="AU585" i="222"/>
  <c r="BD584" i="222"/>
  <c r="AY584" i="222"/>
  <c r="AX584" i="222"/>
  <c r="AW584" i="222"/>
  <c r="AV584" i="222"/>
  <c r="AU584" i="222"/>
  <c r="BD583" i="222"/>
  <c r="AY583" i="222"/>
  <c r="AX583" i="222"/>
  <c r="AW583" i="222"/>
  <c r="AV583" i="222"/>
  <c r="AU583" i="222"/>
  <c r="BD582" i="222"/>
  <c r="AY582" i="222"/>
  <c r="AX582" i="222"/>
  <c r="AW582" i="222"/>
  <c r="AV582" i="222"/>
  <c r="AU582" i="222"/>
  <c r="BD581" i="222"/>
  <c r="AY581" i="222"/>
  <c r="AX581" i="222"/>
  <c r="AW581" i="222"/>
  <c r="AV581" i="222"/>
  <c r="AU581" i="222"/>
  <c r="BD580" i="222"/>
  <c r="AY580" i="222"/>
  <c r="AX580" i="222"/>
  <c r="AW580" i="222"/>
  <c r="AV580" i="222"/>
  <c r="AU580" i="222"/>
  <c r="BD579" i="222"/>
  <c r="AY579" i="222"/>
  <c r="AX579" i="222"/>
  <c r="AW579" i="222"/>
  <c r="AV579" i="222"/>
  <c r="AU579" i="222"/>
  <c r="BD578" i="222"/>
  <c r="AY578" i="222"/>
  <c r="AX578" i="222"/>
  <c r="AW578" i="222"/>
  <c r="AV578" i="222"/>
  <c r="AU578" i="222"/>
  <c r="BD577" i="222"/>
  <c r="AY577" i="222"/>
  <c r="AX577" i="222"/>
  <c r="AW577" i="222"/>
  <c r="AV577" i="222"/>
  <c r="AU577" i="222"/>
  <c r="BD576" i="222"/>
  <c r="AY576" i="222"/>
  <c r="AX576" i="222"/>
  <c r="AW576" i="222"/>
  <c r="AV576" i="222"/>
  <c r="AU576" i="222"/>
  <c r="BD575" i="222"/>
  <c r="AY575" i="222"/>
  <c r="AX575" i="222"/>
  <c r="AW575" i="222"/>
  <c r="AV575" i="222"/>
  <c r="AU575" i="222"/>
  <c r="BD574" i="222"/>
  <c r="AY574" i="222"/>
  <c r="AX574" i="222"/>
  <c r="AW574" i="222"/>
  <c r="AV574" i="222"/>
  <c r="AU574" i="222"/>
  <c r="BD573" i="222"/>
  <c r="AY573" i="222"/>
  <c r="AX573" i="222"/>
  <c r="AW573" i="222"/>
  <c r="AV573" i="222"/>
  <c r="AU573" i="222"/>
  <c r="BD572" i="222"/>
  <c r="AY572" i="222"/>
  <c r="AX572" i="222"/>
  <c r="AW572" i="222"/>
  <c r="AV572" i="222"/>
  <c r="AU572" i="222"/>
  <c r="BD571" i="222"/>
  <c r="AY571" i="222"/>
  <c r="AX571" i="222"/>
  <c r="AW571" i="222"/>
  <c r="AV571" i="222"/>
  <c r="AU571" i="222"/>
  <c r="BD570" i="222"/>
  <c r="AY570" i="222"/>
  <c r="AX570" i="222"/>
  <c r="AW570" i="222"/>
  <c r="AV570" i="222"/>
  <c r="AU570" i="222"/>
  <c r="BD569" i="222"/>
  <c r="AY569" i="222"/>
  <c r="AX569" i="222"/>
  <c r="AW569" i="222"/>
  <c r="AV569" i="222"/>
  <c r="AU569" i="222"/>
  <c r="BD568" i="222"/>
  <c r="AY568" i="222"/>
  <c r="AX568" i="222"/>
  <c r="AW568" i="222"/>
  <c r="AV568" i="222"/>
  <c r="AU568" i="222"/>
  <c r="BD567" i="222"/>
  <c r="AY567" i="222"/>
  <c r="AX567" i="222"/>
  <c r="AW567" i="222"/>
  <c r="AV567" i="222"/>
  <c r="AU567" i="222"/>
  <c r="BD566" i="222"/>
  <c r="AY566" i="222"/>
  <c r="AX566" i="222"/>
  <c r="AW566" i="222"/>
  <c r="AV566" i="222"/>
  <c r="AU566" i="222"/>
  <c r="BD565" i="222"/>
  <c r="AY565" i="222"/>
  <c r="AX565" i="222"/>
  <c r="AW565" i="222"/>
  <c r="AV565" i="222"/>
  <c r="AU565" i="222"/>
  <c r="BD564" i="222"/>
  <c r="AY564" i="222"/>
  <c r="AX564" i="222"/>
  <c r="AW564" i="222"/>
  <c r="AV564" i="222"/>
  <c r="AU564" i="222"/>
  <c r="BD563" i="222"/>
  <c r="AY563" i="222"/>
  <c r="AX563" i="222"/>
  <c r="AW563" i="222"/>
  <c r="AV563" i="222"/>
  <c r="AU563" i="222"/>
  <c r="BD562" i="222"/>
  <c r="AY562" i="222"/>
  <c r="AX562" i="222"/>
  <c r="AW562" i="222"/>
  <c r="AV562" i="222"/>
  <c r="AU562" i="222"/>
  <c r="BD561" i="222"/>
  <c r="AY561" i="222"/>
  <c r="AX561" i="222"/>
  <c r="AW561" i="222"/>
  <c r="AV561" i="222"/>
  <c r="AU561" i="222"/>
  <c r="BD560" i="222"/>
  <c r="AY560" i="222"/>
  <c r="AX560" i="222"/>
  <c r="AW560" i="222"/>
  <c r="AV560" i="222"/>
  <c r="AU560" i="222"/>
  <c r="BD559" i="222"/>
  <c r="AY559" i="222"/>
  <c r="AX559" i="222"/>
  <c r="AW559" i="222"/>
  <c r="AV559" i="222"/>
  <c r="AU559" i="222"/>
  <c r="BD558" i="222"/>
  <c r="AY558" i="222"/>
  <c r="AX558" i="222"/>
  <c r="AW558" i="222"/>
  <c r="AV558" i="222"/>
  <c r="AU558" i="222"/>
  <c r="BD557" i="222"/>
  <c r="AY557" i="222"/>
  <c r="AX557" i="222"/>
  <c r="AW557" i="222"/>
  <c r="AV557" i="222"/>
  <c r="AU557" i="222"/>
  <c r="BD556" i="222"/>
  <c r="AY556" i="222"/>
  <c r="AX556" i="222"/>
  <c r="AW556" i="222"/>
  <c r="AV556" i="222"/>
  <c r="AU556" i="222"/>
  <c r="BD555" i="222"/>
  <c r="AY555" i="222"/>
  <c r="AX555" i="222"/>
  <c r="AW555" i="222"/>
  <c r="AV555" i="222"/>
  <c r="AU555" i="222"/>
  <c r="BD554" i="222"/>
  <c r="AY554" i="222"/>
  <c r="AX554" i="222"/>
  <c r="AW554" i="222"/>
  <c r="AV554" i="222"/>
  <c r="AU554" i="222"/>
  <c r="BD553" i="222"/>
  <c r="AY553" i="222"/>
  <c r="AX553" i="222"/>
  <c r="AW553" i="222"/>
  <c r="AV553" i="222"/>
  <c r="AU553" i="222"/>
  <c r="BD552" i="222"/>
  <c r="AY552" i="222"/>
  <c r="AX552" i="222"/>
  <c r="AW552" i="222"/>
  <c r="AV552" i="222"/>
  <c r="AU552" i="222"/>
  <c r="BD551" i="222"/>
  <c r="AY551" i="222"/>
  <c r="AX551" i="222"/>
  <c r="AW551" i="222"/>
  <c r="AV551" i="222"/>
  <c r="AU551" i="222"/>
  <c r="BD550" i="222"/>
  <c r="AY550" i="222"/>
  <c r="AX550" i="222"/>
  <c r="AW550" i="222"/>
  <c r="AV550" i="222"/>
  <c r="AU550" i="222"/>
  <c r="BD549" i="222"/>
  <c r="AY549" i="222"/>
  <c r="AX549" i="222"/>
  <c r="AW549" i="222"/>
  <c r="AV549" i="222"/>
  <c r="AU549" i="222"/>
  <c r="BD548" i="222"/>
  <c r="AY548" i="222"/>
  <c r="AX548" i="222"/>
  <c r="AW548" i="222"/>
  <c r="AV548" i="222"/>
  <c r="AU548" i="222"/>
  <c r="BD547" i="222"/>
  <c r="AY547" i="222"/>
  <c r="AX547" i="222"/>
  <c r="AW547" i="222"/>
  <c r="AV547" i="222"/>
  <c r="AU547" i="222"/>
  <c r="BD546" i="222"/>
  <c r="AY546" i="222"/>
  <c r="AX546" i="222"/>
  <c r="AW546" i="222"/>
  <c r="AV546" i="222"/>
  <c r="AU546" i="222"/>
  <c r="BD545" i="222"/>
  <c r="AY545" i="222"/>
  <c r="AX545" i="222"/>
  <c r="AW545" i="222"/>
  <c r="AV545" i="222"/>
  <c r="AU545" i="222"/>
  <c r="BD544" i="222"/>
  <c r="AY544" i="222"/>
  <c r="AX544" i="222"/>
  <c r="AW544" i="222"/>
  <c r="AV544" i="222"/>
  <c r="AU544" i="222"/>
  <c r="BD543" i="222"/>
  <c r="AY543" i="222"/>
  <c r="AX543" i="222"/>
  <c r="AW543" i="222"/>
  <c r="AV543" i="222"/>
  <c r="AU543" i="222"/>
  <c r="BD542" i="222"/>
  <c r="AY542" i="222"/>
  <c r="AX542" i="222"/>
  <c r="AW542" i="222"/>
  <c r="AV542" i="222"/>
  <c r="AU542" i="222"/>
  <c r="BD541" i="222"/>
  <c r="AY541" i="222"/>
  <c r="AX541" i="222"/>
  <c r="AW541" i="222"/>
  <c r="AV541" i="222"/>
  <c r="AU541" i="222"/>
  <c r="BD540" i="222"/>
  <c r="AY540" i="222"/>
  <c r="AX540" i="222"/>
  <c r="AW540" i="222"/>
  <c r="AV540" i="222"/>
  <c r="AU540" i="222"/>
  <c r="BD539" i="222"/>
  <c r="AY539" i="222"/>
  <c r="AX539" i="222"/>
  <c r="AW539" i="222"/>
  <c r="AV539" i="222"/>
  <c r="AU539" i="222"/>
  <c r="BD538" i="222"/>
  <c r="AY538" i="222"/>
  <c r="AX538" i="222"/>
  <c r="AW538" i="222"/>
  <c r="AV538" i="222"/>
  <c r="AU538" i="222"/>
  <c r="BD537" i="222"/>
  <c r="AY537" i="222"/>
  <c r="AX537" i="222"/>
  <c r="AW537" i="222"/>
  <c r="AV537" i="222"/>
  <c r="AU537" i="222"/>
  <c r="BD536" i="222"/>
  <c r="AY536" i="222"/>
  <c r="AX536" i="222"/>
  <c r="AW536" i="222"/>
  <c r="AV536" i="222"/>
  <c r="AU536" i="222"/>
  <c r="BD535" i="222"/>
  <c r="AY535" i="222"/>
  <c r="AX535" i="222"/>
  <c r="AW535" i="222"/>
  <c r="AV535" i="222"/>
  <c r="AU535" i="222"/>
  <c r="BD534" i="222"/>
  <c r="AY534" i="222"/>
  <c r="AX534" i="222"/>
  <c r="AW534" i="222"/>
  <c r="AV534" i="222"/>
  <c r="AU534" i="222"/>
  <c r="BD533" i="222"/>
  <c r="AY533" i="222"/>
  <c r="AX533" i="222"/>
  <c r="AW533" i="222"/>
  <c r="AV533" i="222"/>
  <c r="AU533" i="222"/>
  <c r="BD532" i="222"/>
  <c r="AY532" i="222"/>
  <c r="AX532" i="222"/>
  <c r="AW532" i="222"/>
  <c r="AV532" i="222"/>
  <c r="AU532" i="222"/>
  <c r="BD531" i="222"/>
  <c r="AY531" i="222"/>
  <c r="AX531" i="222"/>
  <c r="AW531" i="222"/>
  <c r="AV531" i="222"/>
  <c r="AU531" i="222"/>
  <c r="BD530" i="222"/>
  <c r="AY530" i="222"/>
  <c r="AX530" i="222"/>
  <c r="AW530" i="222"/>
  <c r="AV530" i="222"/>
  <c r="AU530" i="222"/>
  <c r="BD529" i="222"/>
  <c r="AY529" i="222"/>
  <c r="AX529" i="222"/>
  <c r="AW529" i="222"/>
  <c r="AV529" i="222"/>
  <c r="AU529" i="222"/>
  <c r="BD528" i="222"/>
  <c r="AY528" i="222"/>
  <c r="AX528" i="222"/>
  <c r="AW528" i="222"/>
  <c r="AV528" i="222"/>
  <c r="AU528" i="222"/>
  <c r="BD527" i="222"/>
  <c r="AY527" i="222"/>
  <c r="AX527" i="222"/>
  <c r="AW527" i="222"/>
  <c r="AV527" i="222"/>
  <c r="AU527" i="222"/>
  <c r="BD526" i="222"/>
  <c r="AY526" i="222"/>
  <c r="AX526" i="222"/>
  <c r="AW526" i="222"/>
  <c r="AV526" i="222"/>
  <c r="AU526" i="222"/>
  <c r="BD525" i="222"/>
  <c r="AY525" i="222"/>
  <c r="AX525" i="222"/>
  <c r="AW525" i="222"/>
  <c r="AV525" i="222"/>
  <c r="AU525" i="222"/>
  <c r="BD524" i="222"/>
  <c r="AY524" i="222"/>
  <c r="AX524" i="222"/>
  <c r="AW524" i="222"/>
  <c r="AV524" i="222"/>
  <c r="AU524" i="222"/>
  <c r="BD523" i="222"/>
  <c r="AY523" i="222"/>
  <c r="AX523" i="222"/>
  <c r="AW523" i="222"/>
  <c r="AV523" i="222"/>
  <c r="AU523" i="222"/>
  <c r="BD522" i="222"/>
  <c r="AY522" i="222"/>
  <c r="AX522" i="222"/>
  <c r="AW522" i="222"/>
  <c r="AV522" i="222"/>
  <c r="AU522" i="222"/>
  <c r="BD521" i="222"/>
  <c r="AY521" i="222"/>
  <c r="AX521" i="222"/>
  <c r="AW521" i="222"/>
  <c r="AV521" i="222"/>
  <c r="AU521" i="222"/>
  <c r="BD520" i="222"/>
  <c r="AY520" i="222"/>
  <c r="AX520" i="222"/>
  <c r="AW520" i="222"/>
  <c r="AV520" i="222"/>
  <c r="AU520" i="222"/>
  <c r="BD519" i="222"/>
  <c r="AY519" i="222"/>
  <c r="AX519" i="222"/>
  <c r="AW519" i="222"/>
  <c r="AV519" i="222"/>
  <c r="AU519" i="222"/>
  <c r="BD518" i="222"/>
  <c r="AY518" i="222"/>
  <c r="AX518" i="222"/>
  <c r="AW518" i="222"/>
  <c r="AV518" i="222"/>
  <c r="AU518" i="222"/>
  <c r="BD517" i="222"/>
  <c r="AY517" i="222"/>
  <c r="AX517" i="222"/>
  <c r="AW517" i="222"/>
  <c r="AV517" i="222"/>
  <c r="AU517" i="222"/>
  <c r="BD516" i="222"/>
  <c r="AY516" i="222"/>
  <c r="AX516" i="222"/>
  <c r="AW516" i="222"/>
  <c r="AV516" i="222"/>
  <c r="AU516" i="222"/>
  <c r="BD515" i="222"/>
  <c r="AY515" i="222"/>
  <c r="AX515" i="222"/>
  <c r="AW515" i="222"/>
  <c r="AV515" i="222"/>
  <c r="AU515" i="222"/>
  <c r="BD514" i="222"/>
  <c r="AY514" i="222"/>
  <c r="AX514" i="222"/>
  <c r="AW514" i="222"/>
  <c r="AV514" i="222"/>
  <c r="AU514" i="222"/>
  <c r="BD513" i="222"/>
  <c r="AY513" i="222"/>
  <c r="AX513" i="222"/>
  <c r="AW513" i="222"/>
  <c r="AV513" i="222"/>
  <c r="AU513" i="222"/>
  <c r="BD512" i="222"/>
  <c r="AY512" i="222"/>
  <c r="AX512" i="222"/>
  <c r="AW512" i="222"/>
  <c r="AV512" i="222"/>
  <c r="AU512" i="222"/>
  <c r="BD511" i="222"/>
  <c r="AY511" i="222"/>
  <c r="AX511" i="222"/>
  <c r="AW511" i="222"/>
  <c r="AV511" i="222"/>
  <c r="AU511" i="222"/>
  <c r="BD510" i="222"/>
  <c r="AY510" i="222"/>
  <c r="AX510" i="222"/>
  <c r="AW510" i="222"/>
  <c r="AV510" i="222"/>
  <c r="AU510" i="222"/>
  <c r="BD509" i="222"/>
  <c r="AY509" i="222"/>
  <c r="AX509" i="222"/>
  <c r="AW509" i="222"/>
  <c r="AV509" i="222"/>
  <c r="AU509" i="222"/>
  <c r="BD508" i="222"/>
  <c r="AY508" i="222"/>
  <c r="AX508" i="222"/>
  <c r="AW508" i="222"/>
  <c r="AV508" i="222"/>
  <c r="AU508" i="222"/>
  <c r="BD507" i="222"/>
  <c r="AY507" i="222"/>
  <c r="AX507" i="222"/>
  <c r="AW507" i="222"/>
  <c r="AV507" i="222"/>
  <c r="AU507" i="222"/>
  <c r="BD506" i="222"/>
  <c r="AY506" i="222"/>
  <c r="AX506" i="222"/>
  <c r="AW506" i="222"/>
  <c r="AV506" i="222"/>
  <c r="AU506" i="222"/>
  <c r="BD505" i="222"/>
  <c r="AY505" i="222"/>
  <c r="AX505" i="222"/>
  <c r="AW505" i="222"/>
  <c r="AV505" i="222"/>
  <c r="AU505" i="222"/>
  <c r="BD504" i="222"/>
  <c r="AY504" i="222"/>
  <c r="AX504" i="222"/>
  <c r="AW504" i="222"/>
  <c r="AV504" i="222"/>
  <c r="AU504" i="222"/>
  <c r="BD503" i="222"/>
  <c r="AY503" i="222"/>
  <c r="AX503" i="222"/>
  <c r="AW503" i="222"/>
  <c r="AV503" i="222"/>
  <c r="AU503" i="222"/>
  <c r="BD502" i="222"/>
  <c r="AY502" i="222"/>
  <c r="AX502" i="222"/>
  <c r="AW502" i="222"/>
  <c r="AV502" i="222"/>
  <c r="AU502" i="222"/>
  <c r="BD501" i="222"/>
  <c r="AY501" i="222"/>
  <c r="AX501" i="222"/>
  <c r="AW501" i="222"/>
  <c r="AV501" i="222"/>
  <c r="AU501" i="222"/>
  <c r="BD500" i="222"/>
  <c r="AY500" i="222"/>
  <c r="AX500" i="222"/>
  <c r="AW500" i="222"/>
  <c r="AV500" i="222"/>
  <c r="AU500" i="222"/>
  <c r="BD499" i="222"/>
  <c r="AY499" i="222"/>
  <c r="AX499" i="222"/>
  <c r="AW499" i="222"/>
  <c r="AV499" i="222"/>
  <c r="AU499" i="222"/>
  <c r="BD498" i="222"/>
  <c r="AY498" i="222"/>
  <c r="AX498" i="222"/>
  <c r="AW498" i="222"/>
  <c r="AV498" i="222"/>
  <c r="AU498" i="222"/>
  <c r="BD497" i="222"/>
  <c r="AY497" i="222"/>
  <c r="AX497" i="222"/>
  <c r="AW497" i="222"/>
  <c r="AV497" i="222"/>
  <c r="AU497" i="222"/>
  <c r="BD496" i="222"/>
  <c r="AY496" i="222"/>
  <c r="AX496" i="222"/>
  <c r="AW496" i="222"/>
  <c r="AV496" i="222"/>
  <c r="AU496" i="222"/>
  <c r="BD495" i="222"/>
  <c r="AY495" i="222"/>
  <c r="AX495" i="222"/>
  <c r="AW495" i="222"/>
  <c r="AV495" i="222"/>
  <c r="AU495" i="222"/>
  <c r="BD494" i="222"/>
  <c r="AY494" i="222"/>
  <c r="AX494" i="222"/>
  <c r="AW494" i="222"/>
  <c r="AV494" i="222"/>
  <c r="AU494" i="222"/>
  <c r="BD493" i="222"/>
  <c r="AY493" i="222"/>
  <c r="AX493" i="222"/>
  <c r="AW493" i="222"/>
  <c r="AV493" i="222"/>
  <c r="AU493" i="222"/>
  <c r="BD492" i="222"/>
  <c r="AY492" i="222"/>
  <c r="AX492" i="222"/>
  <c r="AW492" i="222"/>
  <c r="AV492" i="222"/>
  <c r="AU492" i="222"/>
  <c r="BD491" i="222"/>
  <c r="AY491" i="222"/>
  <c r="AX491" i="222"/>
  <c r="AW491" i="222"/>
  <c r="AV491" i="222"/>
  <c r="AU491" i="222"/>
  <c r="BD490" i="222"/>
  <c r="AY490" i="222"/>
  <c r="AX490" i="222"/>
  <c r="AW490" i="222"/>
  <c r="AV490" i="222"/>
  <c r="AU490" i="222"/>
  <c r="BD489" i="222"/>
  <c r="AY489" i="222"/>
  <c r="AX489" i="222"/>
  <c r="AW489" i="222"/>
  <c r="AV489" i="222"/>
  <c r="AU489" i="222"/>
  <c r="BD488" i="222"/>
  <c r="AY488" i="222"/>
  <c r="AX488" i="222"/>
  <c r="AW488" i="222"/>
  <c r="AV488" i="222"/>
  <c r="AU488" i="222"/>
  <c r="BD487" i="222"/>
  <c r="AY487" i="222"/>
  <c r="AX487" i="222"/>
  <c r="AW487" i="222"/>
  <c r="AV487" i="222"/>
  <c r="AU487" i="222"/>
  <c r="BD486" i="222"/>
  <c r="AY486" i="222"/>
  <c r="AX486" i="222"/>
  <c r="AW486" i="222"/>
  <c r="AV486" i="222"/>
  <c r="AU486" i="222"/>
  <c r="BD485" i="222"/>
  <c r="AY485" i="222"/>
  <c r="AX485" i="222"/>
  <c r="AW485" i="222"/>
  <c r="AV485" i="222"/>
  <c r="AU485" i="222"/>
  <c r="BD484" i="222"/>
  <c r="AY484" i="222"/>
  <c r="AX484" i="222"/>
  <c r="AW484" i="222"/>
  <c r="AV484" i="222"/>
  <c r="AU484" i="222"/>
  <c r="BD483" i="222"/>
  <c r="AY483" i="222"/>
  <c r="AX483" i="222"/>
  <c r="AW483" i="222"/>
  <c r="AV483" i="222"/>
  <c r="AU483" i="222"/>
  <c r="BD482" i="222"/>
  <c r="AY482" i="222"/>
  <c r="AX482" i="222"/>
  <c r="AW482" i="222"/>
  <c r="AV482" i="222"/>
  <c r="AU482" i="222"/>
  <c r="BD481" i="222"/>
  <c r="AY481" i="222"/>
  <c r="AX481" i="222"/>
  <c r="AW481" i="222"/>
  <c r="AV481" i="222"/>
  <c r="AU481" i="222"/>
  <c r="BD480" i="222"/>
  <c r="AY480" i="222"/>
  <c r="AX480" i="222"/>
  <c r="AW480" i="222"/>
  <c r="AV480" i="222"/>
  <c r="AU480" i="222"/>
  <c r="BD479" i="222"/>
  <c r="AY479" i="222"/>
  <c r="AX479" i="222"/>
  <c r="AW479" i="222"/>
  <c r="AV479" i="222"/>
  <c r="AU479" i="222"/>
  <c r="BD478" i="222"/>
  <c r="AY478" i="222"/>
  <c r="AX478" i="222"/>
  <c r="AW478" i="222"/>
  <c r="AV478" i="222"/>
  <c r="AU478" i="222"/>
  <c r="BD477" i="222"/>
  <c r="AY477" i="222"/>
  <c r="AX477" i="222"/>
  <c r="AW477" i="222"/>
  <c r="AV477" i="222"/>
  <c r="AU477" i="222"/>
  <c r="BD476" i="222"/>
  <c r="AY476" i="222"/>
  <c r="AX476" i="222"/>
  <c r="AW476" i="222"/>
  <c r="AV476" i="222"/>
  <c r="AU476" i="222"/>
  <c r="BD475" i="222"/>
  <c r="AY475" i="222"/>
  <c r="AX475" i="222"/>
  <c r="AW475" i="222"/>
  <c r="AV475" i="222"/>
  <c r="AU475" i="222"/>
  <c r="BD474" i="222"/>
  <c r="AY474" i="222"/>
  <c r="AX474" i="222"/>
  <c r="AW474" i="222"/>
  <c r="AV474" i="222"/>
  <c r="AU474" i="222"/>
  <c r="BD473" i="222"/>
  <c r="AY473" i="222"/>
  <c r="AX473" i="222"/>
  <c r="AW473" i="222"/>
  <c r="AV473" i="222"/>
  <c r="AU473" i="222"/>
  <c r="BD472" i="222"/>
  <c r="AY472" i="222"/>
  <c r="AX472" i="222"/>
  <c r="AW472" i="222"/>
  <c r="AV472" i="222"/>
  <c r="AU472" i="222"/>
  <c r="BD471" i="222"/>
  <c r="AY471" i="222"/>
  <c r="AX471" i="222"/>
  <c r="AW471" i="222"/>
  <c r="AV471" i="222"/>
  <c r="AU471" i="222"/>
  <c r="BD470" i="222"/>
  <c r="AY470" i="222"/>
  <c r="AX470" i="222"/>
  <c r="AW470" i="222"/>
  <c r="AV470" i="222"/>
  <c r="AU470" i="222"/>
  <c r="BD469" i="222"/>
  <c r="AY469" i="222"/>
  <c r="AX469" i="222"/>
  <c r="AW469" i="222"/>
  <c r="AV469" i="222"/>
  <c r="AU469" i="222"/>
  <c r="BD468" i="222"/>
  <c r="AY468" i="222"/>
  <c r="AX468" i="222"/>
  <c r="AW468" i="222"/>
  <c r="AV468" i="222"/>
  <c r="AU468" i="222"/>
  <c r="BD467" i="222"/>
  <c r="AY467" i="222"/>
  <c r="AX467" i="222"/>
  <c r="AW467" i="222"/>
  <c r="AV467" i="222"/>
  <c r="AU467" i="222"/>
  <c r="BD466" i="222"/>
  <c r="AY466" i="222"/>
  <c r="AX466" i="222"/>
  <c r="AW466" i="222"/>
  <c r="AV466" i="222"/>
  <c r="AU466" i="222"/>
  <c r="BD465" i="222"/>
  <c r="AY465" i="222"/>
  <c r="AX465" i="222"/>
  <c r="AW465" i="222"/>
  <c r="AV465" i="222"/>
  <c r="AU465" i="222"/>
  <c r="BD464" i="222"/>
  <c r="AY464" i="222"/>
  <c r="AX464" i="222"/>
  <c r="AW464" i="222"/>
  <c r="AV464" i="222"/>
  <c r="AU464" i="222"/>
  <c r="BD463" i="222"/>
  <c r="AY463" i="222"/>
  <c r="AX463" i="222"/>
  <c r="AW463" i="222"/>
  <c r="AV463" i="222"/>
  <c r="AU463" i="222"/>
  <c r="BD462" i="222"/>
  <c r="AY462" i="222"/>
  <c r="AX462" i="222"/>
  <c r="AW462" i="222"/>
  <c r="AV462" i="222"/>
  <c r="AU462" i="222"/>
  <c r="BD461" i="222"/>
  <c r="AY461" i="222"/>
  <c r="AX461" i="222"/>
  <c r="AW461" i="222"/>
  <c r="AV461" i="222"/>
  <c r="AU461" i="222"/>
  <c r="BD460" i="222"/>
  <c r="AY460" i="222"/>
  <c r="AX460" i="222"/>
  <c r="AW460" i="222"/>
  <c r="AV460" i="222"/>
  <c r="AU460" i="222"/>
  <c r="BD459" i="222"/>
  <c r="AY459" i="222"/>
  <c r="AX459" i="222"/>
  <c r="AW459" i="222"/>
  <c r="AV459" i="222"/>
  <c r="AU459" i="222"/>
  <c r="BD458" i="222"/>
  <c r="AY458" i="222"/>
  <c r="AX458" i="222"/>
  <c r="AW458" i="222"/>
  <c r="AV458" i="222"/>
  <c r="AU458" i="222"/>
  <c r="BD457" i="222"/>
  <c r="AY457" i="222"/>
  <c r="AX457" i="222"/>
  <c r="AW457" i="222"/>
  <c r="AV457" i="222"/>
  <c r="AU457" i="222"/>
  <c r="BD456" i="222"/>
  <c r="AY456" i="222"/>
  <c r="AX456" i="222"/>
  <c r="AW456" i="222"/>
  <c r="AV456" i="222"/>
  <c r="AU456" i="222"/>
  <c r="BD455" i="222"/>
  <c r="AY455" i="222"/>
  <c r="AX455" i="222"/>
  <c r="AW455" i="222"/>
  <c r="AV455" i="222"/>
  <c r="AU455" i="222"/>
  <c r="BD454" i="222"/>
  <c r="AY454" i="222"/>
  <c r="AX454" i="222"/>
  <c r="AW454" i="222"/>
  <c r="AV454" i="222"/>
  <c r="AU454" i="222"/>
  <c r="BD453" i="222"/>
  <c r="AY453" i="222"/>
  <c r="AX453" i="222"/>
  <c r="AW453" i="222"/>
  <c r="AV453" i="222"/>
  <c r="AU453" i="222"/>
  <c r="BD452" i="222"/>
  <c r="AY452" i="222"/>
  <c r="AX452" i="222"/>
  <c r="AW452" i="222"/>
  <c r="AV452" i="222"/>
  <c r="AU452" i="222"/>
  <c r="BD451" i="222"/>
  <c r="AY451" i="222"/>
  <c r="AX451" i="222"/>
  <c r="AW451" i="222"/>
  <c r="AV451" i="222"/>
  <c r="AU451" i="222"/>
  <c r="BD450" i="222"/>
  <c r="AY450" i="222"/>
  <c r="AX450" i="222"/>
  <c r="AW450" i="222"/>
  <c r="AV450" i="222"/>
  <c r="AU450" i="222"/>
  <c r="BD449" i="222"/>
  <c r="AY449" i="222"/>
  <c r="AX449" i="222"/>
  <c r="AW449" i="222"/>
  <c r="AV449" i="222"/>
  <c r="AU449" i="222"/>
  <c r="BD448" i="222"/>
  <c r="AY448" i="222"/>
  <c r="AX448" i="222"/>
  <c r="AW448" i="222"/>
  <c r="AV448" i="222"/>
  <c r="AU448" i="222"/>
  <c r="BD447" i="222"/>
  <c r="AY447" i="222"/>
  <c r="AX447" i="222"/>
  <c r="AW447" i="222"/>
  <c r="AV447" i="222"/>
  <c r="AU447" i="222"/>
  <c r="BD446" i="222"/>
  <c r="AY446" i="222"/>
  <c r="AX446" i="222"/>
  <c r="AW446" i="222"/>
  <c r="AV446" i="222"/>
  <c r="AU446" i="222"/>
  <c r="BD445" i="222"/>
  <c r="AY445" i="222"/>
  <c r="AX445" i="222"/>
  <c r="AW445" i="222"/>
  <c r="AV445" i="222"/>
  <c r="AU445" i="222"/>
  <c r="BD444" i="222"/>
  <c r="AY444" i="222"/>
  <c r="AX444" i="222"/>
  <c r="AW444" i="222"/>
  <c r="AV444" i="222"/>
  <c r="AU444" i="222"/>
  <c r="BD443" i="222"/>
  <c r="AY443" i="222"/>
  <c r="AX443" i="222"/>
  <c r="AW443" i="222"/>
  <c r="AV443" i="222"/>
  <c r="AU443" i="222"/>
  <c r="BD442" i="222"/>
  <c r="AY442" i="222"/>
  <c r="AX442" i="222"/>
  <c r="AW442" i="222"/>
  <c r="AV442" i="222"/>
  <c r="AU442" i="222"/>
  <c r="BD441" i="222"/>
  <c r="AY441" i="222"/>
  <c r="AX441" i="222"/>
  <c r="AW441" i="222"/>
  <c r="AV441" i="222"/>
  <c r="AU441" i="222"/>
  <c r="BD440" i="222"/>
  <c r="AY440" i="222"/>
  <c r="AX440" i="222"/>
  <c r="AW440" i="222"/>
  <c r="AV440" i="222"/>
  <c r="AU440" i="222"/>
  <c r="BD439" i="222"/>
  <c r="AY439" i="222"/>
  <c r="AX439" i="222"/>
  <c r="AW439" i="222"/>
  <c r="AV439" i="222"/>
  <c r="AU439" i="222"/>
  <c r="BD438" i="222"/>
  <c r="AY438" i="222"/>
  <c r="AX438" i="222"/>
  <c r="AW438" i="222"/>
  <c r="AV438" i="222"/>
  <c r="AU438" i="222"/>
  <c r="BD437" i="222"/>
  <c r="AY437" i="222"/>
  <c r="AX437" i="222"/>
  <c r="AW437" i="222"/>
  <c r="AV437" i="222"/>
  <c r="AU437" i="222"/>
  <c r="BD436" i="222"/>
  <c r="AY436" i="222"/>
  <c r="AX436" i="222"/>
  <c r="AW436" i="222"/>
  <c r="AV436" i="222"/>
  <c r="AU436" i="222"/>
  <c r="BD435" i="222"/>
  <c r="AY435" i="222"/>
  <c r="AX435" i="222"/>
  <c r="AW435" i="222"/>
  <c r="AV435" i="222"/>
  <c r="AU435" i="222"/>
  <c r="BD434" i="222"/>
  <c r="AY434" i="222"/>
  <c r="AX434" i="222"/>
  <c r="AW434" i="222"/>
  <c r="AV434" i="222"/>
  <c r="AU434" i="222"/>
  <c r="BD433" i="222"/>
  <c r="AY433" i="222"/>
  <c r="AX433" i="222"/>
  <c r="AW433" i="222"/>
  <c r="AV433" i="222"/>
  <c r="AU433" i="222"/>
  <c r="BD432" i="222"/>
  <c r="AY432" i="222"/>
  <c r="AX432" i="222"/>
  <c r="AW432" i="222"/>
  <c r="AV432" i="222"/>
  <c r="AU432" i="222"/>
  <c r="BD431" i="222"/>
  <c r="AY431" i="222"/>
  <c r="AX431" i="222"/>
  <c r="AW431" i="222"/>
  <c r="AV431" i="222"/>
  <c r="AU431" i="222"/>
  <c r="BD430" i="222"/>
  <c r="AY430" i="222"/>
  <c r="AX430" i="222"/>
  <c r="AW430" i="222"/>
  <c r="AV430" i="222"/>
  <c r="AU430" i="222"/>
  <c r="BD429" i="222"/>
  <c r="AY429" i="222"/>
  <c r="AX429" i="222"/>
  <c r="AW429" i="222"/>
  <c r="AV429" i="222"/>
  <c r="AU429" i="222"/>
  <c r="BD428" i="222"/>
  <c r="AY428" i="222"/>
  <c r="AX428" i="222"/>
  <c r="AW428" i="222"/>
  <c r="AV428" i="222"/>
  <c r="AU428" i="222"/>
  <c r="BD427" i="222"/>
  <c r="AY427" i="222"/>
  <c r="AX427" i="222"/>
  <c r="AW427" i="222"/>
  <c r="AV427" i="222"/>
  <c r="AU427" i="222"/>
  <c r="BD426" i="222"/>
  <c r="AY426" i="222"/>
  <c r="AX426" i="222"/>
  <c r="AW426" i="222"/>
  <c r="AV426" i="222"/>
  <c r="AU426" i="222"/>
  <c r="BD425" i="222"/>
  <c r="AY425" i="222"/>
  <c r="AX425" i="222"/>
  <c r="AW425" i="222"/>
  <c r="AV425" i="222"/>
  <c r="AU425" i="222"/>
  <c r="BD424" i="222"/>
  <c r="AY424" i="222"/>
  <c r="AX424" i="222"/>
  <c r="AW424" i="222"/>
  <c r="AV424" i="222"/>
  <c r="AU424" i="222"/>
  <c r="BD423" i="222"/>
  <c r="AY423" i="222"/>
  <c r="AX423" i="222"/>
  <c r="AW423" i="222"/>
  <c r="AV423" i="222"/>
  <c r="AU423" i="222"/>
  <c r="BD422" i="222"/>
  <c r="AY422" i="222"/>
  <c r="AX422" i="222"/>
  <c r="AW422" i="222"/>
  <c r="AV422" i="222"/>
  <c r="AU422" i="222"/>
  <c r="BD421" i="222"/>
  <c r="AY421" i="222"/>
  <c r="AX421" i="222"/>
  <c r="AW421" i="222"/>
  <c r="AV421" i="222"/>
  <c r="AU421" i="222"/>
  <c r="BD420" i="222"/>
  <c r="AY420" i="222"/>
  <c r="AX420" i="222"/>
  <c r="AW420" i="222"/>
  <c r="AV420" i="222"/>
  <c r="AU420" i="222"/>
  <c r="BD419" i="222"/>
  <c r="AY419" i="222"/>
  <c r="AX419" i="222"/>
  <c r="AW419" i="222"/>
  <c r="AV419" i="222"/>
  <c r="AU419" i="222"/>
  <c r="BD418" i="222"/>
  <c r="AY418" i="222"/>
  <c r="AX418" i="222"/>
  <c r="AW418" i="222"/>
  <c r="AV418" i="222"/>
  <c r="AU418" i="222"/>
  <c r="BD417" i="222"/>
  <c r="AY417" i="222"/>
  <c r="AX417" i="222"/>
  <c r="AW417" i="222"/>
  <c r="AV417" i="222"/>
  <c r="AU417" i="222"/>
  <c r="BD416" i="222"/>
  <c r="AY416" i="222"/>
  <c r="AX416" i="222"/>
  <c r="AW416" i="222"/>
  <c r="AV416" i="222"/>
  <c r="AU416" i="222"/>
  <c r="BD415" i="222"/>
  <c r="AY415" i="222"/>
  <c r="AX415" i="222"/>
  <c r="AW415" i="222"/>
  <c r="AV415" i="222"/>
  <c r="AU415" i="222"/>
  <c r="BD414" i="222"/>
  <c r="AY414" i="222"/>
  <c r="AX414" i="222"/>
  <c r="AW414" i="222"/>
  <c r="AV414" i="222"/>
  <c r="AU414" i="222"/>
  <c r="BD413" i="222"/>
  <c r="AY413" i="222"/>
  <c r="AX413" i="222"/>
  <c r="AW413" i="222"/>
  <c r="AV413" i="222"/>
  <c r="AU413" i="222"/>
  <c r="BD412" i="222"/>
  <c r="AY412" i="222"/>
  <c r="AX412" i="222"/>
  <c r="AW412" i="222"/>
  <c r="AV412" i="222"/>
  <c r="AU412" i="222"/>
  <c r="BD411" i="222"/>
  <c r="AY411" i="222"/>
  <c r="AX411" i="222"/>
  <c r="AW411" i="222"/>
  <c r="AV411" i="222"/>
  <c r="AU411" i="222"/>
  <c r="BD410" i="222"/>
  <c r="AY410" i="222"/>
  <c r="AX410" i="222"/>
  <c r="AW410" i="222"/>
  <c r="AV410" i="222"/>
  <c r="AU410" i="222"/>
  <c r="BD409" i="222"/>
  <c r="AY409" i="222"/>
  <c r="AX409" i="222"/>
  <c r="AW409" i="222"/>
  <c r="AV409" i="222"/>
  <c r="AU409" i="222"/>
  <c r="BD408" i="222"/>
  <c r="AY408" i="222"/>
  <c r="AX408" i="222"/>
  <c r="AW408" i="222"/>
  <c r="AV408" i="222"/>
  <c r="AU408" i="222"/>
  <c r="BD407" i="222"/>
  <c r="AY407" i="222"/>
  <c r="AX407" i="222"/>
  <c r="AW407" i="222"/>
  <c r="AV407" i="222"/>
  <c r="AU407" i="222"/>
  <c r="BD406" i="222"/>
  <c r="AY406" i="222"/>
  <c r="AX406" i="222"/>
  <c r="AW406" i="222"/>
  <c r="AV406" i="222"/>
  <c r="AU406" i="222"/>
  <c r="BD405" i="222"/>
  <c r="AY405" i="222"/>
  <c r="AX405" i="222"/>
  <c r="AW405" i="222"/>
  <c r="AV405" i="222"/>
  <c r="AU405" i="222"/>
  <c r="BD404" i="222"/>
  <c r="AY404" i="222"/>
  <c r="AX404" i="222"/>
  <c r="AW404" i="222"/>
  <c r="AV404" i="222"/>
  <c r="AU404" i="222"/>
  <c r="BD403" i="222"/>
  <c r="AY403" i="222"/>
  <c r="AX403" i="222"/>
  <c r="AW403" i="222"/>
  <c r="AV403" i="222"/>
  <c r="AU403" i="222"/>
  <c r="BD402" i="222"/>
  <c r="AY402" i="222"/>
  <c r="AX402" i="222"/>
  <c r="AW402" i="222"/>
  <c r="AV402" i="222"/>
  <c r="AU402" i="222"/>
  <c r="BD401" i="222"/>
  <c r="AY401" i="222"/>
  <c r="AX401" i="222"/>
  <c r="AW401" i="222"/>
  <c r="AV401" i="222"/>
  <c r="AU401" i="222"/>
  <c r="BD400" i="222"/>
  <c r="AY400" i="222"/>
  <c r="AX400" i="222"/>
  <c r="AW400" i="222"/>
  <c r="AV400" i="222"/>
  <c r="AU400" i="222"/>
  <c r="BD399" i="222"/>
  <c r="AY399" i="222"/>
  <c r="AX399" i="222"/>
  <c r="AW399" i="222"/>
  <c r="AV399" i="222"/>
  <c r="AU399" i="222"/>
  <c r="BD398" i="222"/>
  <c r="AY398" i="222"/>
  <c r="AX398" i="222"/>
  <c r="AW398" i="222"/>
  <c r="AV398" i="222"/>
  <c r="AU398" i="222"/>
  <c r="BD397" i="222"/>
  <c r="AY397" i="222"/>
  <c r="AX397" i="222"/>
  <c r="AW397" i="222"/>
  <c r="AV397" i="222"/>
  <c r="AU397" i="222"/>
  <c r="BD396" i="222"/>
  <c r="AY396" i="222"/>
  <c r="AX396" i="222"/>
  <c r="AW396" i="222"/>
  <c r="AV396" i="222"/>
  <c r="AU396" i="222"/>
  <c r="BD395" i="222"/>
  <c r="AY395" i="222"/>
  <c r="AX395" i="222"/>
  <c r="AW395" i="222"/>
  <c r="AV395" i="222"/>
  <c r="AU395" i="222"/>
  <c r="BD394" i="222"/>
  <c r="AY394" i="222"/>
  <c r="AX394" i="222"/>
  <c r="AW394" i="222"/>
  <c r="AV394" i="222"/>
  <c r="AU394" i="222"/>
  <c r="BD393" i="222"/>
  <c r="AY393" i="222"/>
  <c r="AX393" i="222"/>
  <c r="AW393" i="222"/>
  <c r="AV393" i="222"/>
  <c r="AU393" i="222"/>
  <c r="BD392" i="222"/>
  <c r="AY392" i="222"/>
  <c r="AX392" i="222"/>
  <c r="AW392" i="222"/>
  <c r="AV392" i="222"/>
  <c r="AU392" i="222"/>
  <c r="BD391" i="222"/>
  <c r="AY391" i="222"/>
  <c r="AX391" i="222"/>
  <c r="AW391" i="222"/>
  <c r="AV391" i="222"/>
  <c r="AU391" i="222"/>
  <c r="BD390" i="222"/>
  <c r="AY390" i="222"/>
  <c r="AX390" i="222"/>
  <c r="AW390" i="222"/>
  <c r="AV390" i="222"/>
  <c r="AU390" i="222"/>
  <c r="BD389" i="222"/>
  <c r="AY389" i="222"/>
  <c r="AX389" i="222"/>
  <c r="AW389" i="222"/>
  <c r="AV389" i="222"/>
  <c r="AU389" i="222"/>
  <c r="BD388" i="222"/>
  <c r="AY388" i="222"/>
  <c r="AX388" i="222"/>
  <c r="AW388" i="222"/>
  <c r="AV388" i="222"/>
  <c r="AU388" i="222"/>
  <c r="BD387" i="222"/>
  <c r="AY387" i="222"/>
  <c r="AX387" i="222"/>
  <c r="AW387" i="222"/>
  <c r="AV387" i="222"/>
  <c r="AU387" i="222"/>
  <c r="BD386" i="222"/>
  <c r="AY386" i="222"/>
  <c r="AX386" i="222"/>
  <c r="AW386" i="222"/>
  <c r="AV386" i="222"/>
  <c r="AU386" i="222"/>
  <c r="BD385" i="222"/>
  <c r="AY385" i="222"/>
  <c r="AX385" i="222"/>
  <c r="AW385" i="222"/>
  <c r="AV385" i="222"/>
  <c r="AU385" i="222"/>
  <c r="BD384" i="222"/>
  <c r="AY384" i="222"/>
  <c r="AX384" i="222"/>
  <c r="AW384" i="222"/>
  <c r="AV384" i="222"/>
  <c r="AU384" i="222"/>
  <c r="BD383" i="222"/>
  <c r="AY383" i="222"/>
  <c r="AX383" i="222"/>
  <c r="AW383" i="222"/>
  <c r="AV383" i="222"/>
  <c r="AU383" i="222"/>
  <c r="BD382" i="222"/>
  <c r="AY382" i="222"/>
  <c r="AX382" i="222"/>
  <c r="AW382" i="222"/>
  <c r="AV382" i="222"/>
  <c r="AU382" i="222"/>
  <c r="BD381" i="222"/>
  <c r="AY381" i="222"/>
  <c r="AX381" i="222"/>
  <c r="AW381" i="222"/>
  <c r="AV381" i="222"/>
  <c r="AU381" i="222"/>
  <c r="BD380" i="222"/>
  <c r="AY380" i="222"/>
  <c r="AX380" i="222"/>
  <c r="AW380" i="222"/>
  <c r="AV380" i="222"/>
  <c r="AU380" i="222"/>
  <c r="BD379" i="222"/>
  <c r="AY379" i="222"/>
  <c r="AX379" i="222"/>
  <c r="AW379" i="222"/>
  <c r="AV379" i="222"/>
  <c r="AU379" i="222"/>
  <c r="BD378" i="222"/>
  <c r="AY378" i="222"/>
  <c r="AX378" i="222"/>
  <c r="AW378" i="222"/>
  <c r="AV378" i="222"/>
  <c r="AU378" i="222"/>
  <c r="BD377" i="222"/>
  <c r="AY377" i="222"/>
  <c r="AX377" i="222"/>
  <c r="AW377" i="222"/>
  <c r="AV377" i="222"/>
  <c r="AU377" i="222"/>
  <c r="BD376" i="222"/>
  <c r="AY376" i="222"/>
  <c r="AX376" i="222"/>
  <c r="AW376" i="222"/>
  <c r="AV376" i="222"/>
  <c r="AU376" i="222"/>
  <c r="BD375" i="222"/>
  <c r="AY375" i="222"/>
  <c r="AX375" i="222"/>
  <c r="AW375" i="222"/>
  <c r="AV375" i="222"/>
  <c r="AU375" i="222"/>
  <c r="BD374" i="222"/>
  <c r="AY374" i="222"/>
  <c r="AX374" i="222"/>
  <c r="AW374" i="222"/>
  <c r="AV374" i="222"/>
  <c r="AU374" i="222"/>
  <c r="BD373" i="222"/>
  <c r="AY373" i="222"/>
  <c r="AX373" i="222"/>
  <c r="AW373" i="222"/>
  <c r="AV373" i="222"/>
  <c r="AU373" i="222"/>
  <c r="BD372" i="222"/>
  <c r="AY372" i="222"/>
  <c r="AX372" i="222"/>
  <c r="AW372" i="222"/>
  <c r="AV372" i="222"/>
  <c r="AU372" i="222"/>
  <c r="BD371" i="222"/>
  <c r="AY371" i="222"/>
  <c r="AX371" i="222"/>
  <c r="AW371" i="222"/>
  <c r="AV371" i="222"/>
  <c r="AU371" i="222"/>
  <c r="BD370" i="222"/>
  <c r="AY370" i="222"/>
  <c r="AX370" i="222"/>
  <c r="AW370" i="222"/>
  <c r="AV370" i="222"/>
  <c r="AU370" i="222"/>
  <c r="BD369" i="222"/>
  <c r="AY369" i="222"/>
  <c r="AX369" i="222"/>
  <c r="AW369" i="222"/>
  <c r="AV369" i="222"/>
  <c r="AU369" i="222"/>
  <c r="BD368" i="222"/>
  <c r="AY368" i="222"/>
  <c r="AX368" i="222"/>
  <c r="AW368" i="222"/>
  <c r="AV368" i="222"/>
  <c r="AU368" i="222"/>
  <c r="BD367" i="222"/>
  <c r="AY367" i="222"/>
  <c r="AX367" i="222"/>
  <c r="AW367" i="222"/>
  <c r="AV367" i="222"/>
  <c r="AU367" i="222"/>
  <c r="BD366" i="222"/>
  <c r="AY366" i="222"/>
  <c r="AX366" i="222"/>
  <c r="AW366" i="222"/>
  <c r="AV366" i="222"/>
  <c r="AU366" i="222"/>
  <c r="BD365" i="222"/>
  <c r="AY365" i="222"/>
  <c r="AX365" i="222"/>
  <c r="AW365" i="222"/>
  <c r="AV365" i="222"/>
  <c r="AU365" i="222"/>
  <c r="BD364" i="222"/>
  <c r="AY364" i="222"/>
  <c r="AX364" i="222"/>
  <c r="AW364" i="222"/>
  <c r="AV364" i="222"/>
  <c r="AU364" i="222"/>
  <c r="BD363" i="222"/>
  <c r="AY363" i="222"/>
  <c r="AX363" i="222"/>
  <c r="AW363" i="222"/>
  <c r="AV363" i="222"/>
  <c r="AU363" i="222"/>
  <c r="BD362" i="222"/>
  <c r="AY362" i="222"/>
  <c r="AX362" i="222"/>
  <c r="AW362" i="222"/>
  <c r="AV362" i="222"/>
  <c r="AU362" i="222"/>
  <c r="BD361" i="222"/>
  <c r="AY361" i="222"/>
  <c r="AX361" i="222"/>
  <c r="AW361" i="222"/>
  <c r="AV361" i="222"/>
  <c r="AU361" i="222"/>
  <c r="BD360" i="222"/>
  <c r="AY360" i="222"/>
  <c r="AX360" i="222"/>
  <c r="AW360" i="222"/>
  <c r="AV360" i="222"/>
  <c r="AU360" i="222"/>
  <c r="BD359" i="222"/>
  <c r="AY359" i="222"/>
  <c r="AX359" i="222"/>
  <c r="AW359" i="222"/>
  <c r="AV359" i="222"/>
  <c r="AU359" i="222"/>
  <c r="BD358" i="222"/>
  <c r="AY358" i="222"/>
  <c r="AX358" i="222"/>
  <c r="AW358" i="222"/>
  <c r="AV358" i="222"/>
  <c r="AU358" i="222"/>
  <c r="BD357" i="222"/>
  <c r="AY357" i="222"/>
  <c r="AX357" i="222"/>
  <c r="AW357" i="222"/>
  <c r="AV357" i="222"/>
  <c r="AU357" i="222"/>
  <c r="BD356" i="222"/>
  <c r="AY356" i="222"/>
  <c r="AX356" i="222"/>
  <c r="AW356" i="222"/>
  <c r="AV356" i="222"/>
  <c r="AU356" i="222"/>
  <c r="BD355" i="222"/>
  <c r="AY355" i="222"/>
  <c r="AX355" i="222"/>
  <c r="AW355" i="222"/>
  <c r="AV355" i="222"/>
  <c r="AU355" i="222"/>
  <c r="BD354" i="222"/>
  <c r="AY354" i="222"/>
  <c r="AX354" i="222"/>
  <c r="AW354" i="222"/>
  <c r="AV354" i="222"/>
  <c r="AU354" i="222"/>
  <c r="BD353" i="222"/>
  <c r="AY353" i="222"/>
  <c r="AX353" i="222"/>
  <c r="AW353" i="222"/>
  <c r="AV353" i="222"/>
  <c r="AU353" i="222"/>
  <c r="BD352" i="222"/>
  <c r="AY352" i="222"/>
  <c r="AX352" i="222"/>
  <c r="AW352" i="222"/>
  <c r="AV352" i="222"/>
  <c r="AU352" i="222"/>
  <c r="BD351" i="222"/>
  <c r="AY351" i="222"/>
  <c r="AX351" i="222"/>
  <c r="AW351" i="222"/>
  <c r="AV351" i="222"/>
  <c r="AU351" i="222"/>
  <c r="BD350" i="222"/>
  <c r="AY350" i="222"/>
  <c r="AX350" i="222"/>
  <c r="AW350" i="222"/>
  <c r="AV350" i="222"/>
  <c r="AU350" i="222"/>
  <c r="BD349" i="222"/>
  <c r="AY349" i="222"/>
  <c r="AX349" i="222"/>
  <c r="AW349" i="222"/>
  <c r="AV349" i="222"/>
  <c r="AU349" i="222"/>
  <c r="BD348" i="222"/>
  <c r="AY348" i="222"/>
  <c r="AX348" i="222"/>
  <c r="AW348" i="222"/>
  <c r="AV348" i="222"/>
  <c r="AU348" i="222"/>
  <c r="BD347" i="222"/>
  <c r="AY347" i="222"/>
  <c r="AX347" i="222"/>
  <c r="AW347" i="222"/>
  <c r="AV347" i="222"/>
  <c r="AU347" i="222"/>
  <c r="BD346" i="222"/>
  <c r="AY346" i="222"/>
  <c r="AX346" i="222"/>
  <c r="AW346" i="222"/>
  <c r="AV346" i="222"/>
  <c r="AU346" i="222"/>
  <c r="BD345" i="222"/>
  <c r="AY345" i="222"/>
  <c r="AX345" i="222"/>
  <c r="AW345" i="222"/>
  <c r="AV345" i="222"/>
  <c r="AU345" i="222"/>
  <c r="BD344" i="222"/>
  <c r="AY344" i="222"/>
  <c r="AX344" i="222"/>
  <c r="AW344" i="222"/>
  <c r="AV344" i="222"/>
  <c r="AU344" i="222"/>
  <c r="BD343" i="222"/>
  <c r="AY343" i="222"/>
  <c r="AX343" i="222"/>
  <c r="AW343" i="222"/>
  <c r="AV343" i="222"/>
  <c r="AU343" i="222"/>
  <c r="BD342" i="222"/>
  <c r="AY342" i="222"/>
  <c r="AX342" i="222"/>
  <c r="AW342" i="222"/>
  <c r="AV342" i="222"/>
  <c r="AU342" i="222"/>
  <c r="BD341" i="222"/>
  <c r="AY341" i="222"/>
  <c r="AX341" i="222"/>
  <c r="AW341" i="222"/>
  <c r="AV341" i="222"/>
  <c r="AU341" i="222"/>
  <c r="BD340" i="222"/>
  <c r="AY340" i="222"/>
  <c r="AX340" i="222"/>
  <c r="AW340" i="222"/>
  <c r="AV340" i="222"/>
  <c r="AU340" i="222"/>
  <c r="BD339" i="222"/>
  <c r="AY339" i="222"/>
  <c r="AX339" i="222"/>
  <c r="AW339" i="222"/>
  <c r="AV339" i="222"/>
  <c r="AU339" i="222"/>
  <c r="BD338" i="222"/>
  <c r="AY338" i="222"/>
  <c r="AX338" i="222"/>
  <c r="AW338" i="222"/>
  <c r="AV338" i="222"/>
  <c r="AU338" i="222"/>
  <c r="BD337" i="222"/>
  <c r="AY337" i="222"/>
  <c r="AX337" i="222"/>
  <c r="AW337" i="222"/>
  <c r="AV337" i="222"/>
  <c r="AU337" i="222"/>
  <c r="BD336" i="222"/>
  <c r="AY336" i="222"/>
  <c r="AX336" i="222"/>
  <c r="AW336" i="222"/>
  <c r="AV336" i="222"/>
  <c r="AU336" i="222"/>
  <c r="BD335" i="222"/>
  <c r="AY335" i="222"/>
  <c r="AX335" i="222"/>
  <c r="AW335" i="222"/>
  <c r="AV335" i="222"/>
  <c r="AU335" i="222"/>
  <c r="BD334" i="222"/>
  <c r="AY334" i="222"/>
  <c r="AX334" i="222"/>
  <c r="AW334" i="222"/>
  <c r="AV334" i="222"/>
  <c r="AU334" i="222"/>
  <c r="BD333" i="222"/>
  <c r="AY333" i="222"/>
  <c r="AX333" i="222"/>
  <c r="AW333" i="222"/>
  <c r="AV333" i="222"/>
  <c r="AU333" i="222"/>
  <c r="BD332" i="222"/>
  <c r="AY332" i="222"/>
  <c r="AX332" i="222"/>
  <c r="AW332" i="222"/>
  <c r="AV332" i="222"/>
  <c r="AU332" i="222"/>
  <c r="BD331" i="222"/>
  <c r="AY331" i="222"/>
  <c r="AX331" i="222"/>
  <c r="AW331" i="222"/>
  <c r="AV331" i="222"/>
  <c r="AU331" i="222"/>
  <c r="BD330" i="222"/>
  <c r="AY330" i="222"/>
  <c r="AX330" i="222"/>
  <c r="AW330" i="222"/>
  <c r="AV330" i="222"/>
  <c r="AU330" i="222"/>
  <c r="BD329" i="222"/>
  <c r="AY329" i="222"/>
  <c r="AX329" i="222"/>
  <c r="AW329" i="222"/>
  <c r="AV329" i="222"/>
  <c r="AU329" i="222"/>
  <c r="BD328" i="222"/>
  <c r="AY328" i="222"/>
  <c r="AX328" i="222"/>
  <c r="AW328" i="222"/>
  <c r="AV328" i="222"/>
  <c r="AU328" i="222"/>
  <c r="BD327" i="222"/>
  <c r="AY327" i="222"/>
  <c r="AX327" i="222"/>
  <c r="AW327" i="222"/>
  <c r="AV327" i="222"/>
  <c r="AU327" i="222"/>
  <c r="BD326" i="222"/>
  <c r="AY326" i="222"/>
  <c r="AX326" i="222"/>
  <c r="AW326" i="222"/>
  <c r="AV326" i="222"/>
  <c r="AU326" i="222"/>
  <c r="BD325" i="222"/>
  <c r="AY325" i="222"/>
  <c r="AX325" i="222"/>
  <c r="AW325" i="222"/>
  <c r="AV325" i="222"/>
  <c r="AU325" i="222"/>
  <c r="BD324" i="222"/>
  <c r="AY324" i="222"/>
  <c r="AX324" i="222"/>
  <c r="AW324" i="222"/>
  <c r="AV324" i="222"/>
  <c r="AU324" i="222"/>
  <c r="BD323" i="222"/>
  <c r="AY323" i="222"/>
  <c r="AX323" i="222"/>
  <c r="AW323" i="222"/>
  <c r="AV323" i="222"/>
  <c r="AU323" i="222"/>
  <c r="BD322" i="222"/>
  <c r="AY322" i="222"/>
  <c r="AX322" i="222"/>
  <c r="AW322" i="222"/>
  <c r="AV322" i="222"/>
  <c r="AU322" i="222"/>
  <c r="BD321" i="222"/>
  <c r="AY321" i="222"/>
  <c r="AX321" i="222"/>
  <c r="AW321" i="222"/>
  <c r="AV321" i="222"/>
  <c r="AU321" i="222"/>
  <c r="BD320" i="222"/>
  <c r="AY320" i="222"/>
  <c r="AX320" i="222"/>
  <c r="AW320" i="222"/>
  <c r="AV320" i="222"/>
  <c r="AU320" i="222"/>
  <c r="BD319" i="222"/>
  <c r="AY319" i="222"/>
  <c r="AX319" i="222"/>
  <c r="AW319" i="222"/>
  <c r="AV319" i="222"/>
  <c r="AU319" i="222"/>
  <c r="BD318" i="222"/>
  <c r="AY318" i="222"/>
  <c r="AX318" i="222"/>
  <c r="AW318" i="222"/>
  <c r="AV318" i="222"/>
  <c r="AU318" i="222"/>
  <c r="BD317" i="222"/>
  <c r="AY317" i="222"/>
  <c r="AX317" i="222"/>
  <c r="AW317" i="222"/>
  <c r="AV317" i="222"/>
  <c r="AU317" i="222"/>
  <c r="BD316" i="222"/>
  <c r="AY316" i="222"/>
  <c r="AX316" i="222"/>
  <c r="AW316" i="222"/>
  <c r="AV316" i="222"/>
  <c r="AU316" i="222"/>
  <c r="BD315" i="222"/>
  <c r="AY315" i="222"/>
  <c r="AX315" i="222"/>
  <c r="AW315" i="222"/>
  <c r="AV315" i="222"/>
  <c r="AU315" i="222"/>
  <c r="BD314" i="222"/>
  <c r="AY314" i="222"/>
  <c r="AX314" i="222"/>
  <c r="AW314" i="222"/>
  <c r="AV314" i="222"/>
  <c r="AU314" i="222"/>
  <c r="BD313" i="222"/>
  <c r="AY313" i="222"/>
  <c r="AX313" i="222"/>
  <c r="AW313" i="222"/>
  <c r="AV313" i="222"/>
  <c r="AU313" i="222"/>
  <c r="BD312" i="222"/>
  <c r="AY312" i="222"/>
  <c r="AX312" i="222"/>
  <c r="AW312" i="222"/>
  <c r="AV312" i="222"/>
  <c r="AU312" i="222"/>
  <c r="BD311" i="222"/>
  <c r="AY311" i="222"/>
  <c r="AX311" i="222"/>
  <c r="AW311" i="222"/>
  <c r="AV311" i="222"/>
  <c r="AU311" i="222"/>
  <c r="BD310" i="222"/>
  <c r="AY310" i="222"/>
  <c r="AX310" i="222"/>
  <c r="AW310" i="222"/>
  <c r="AV310" i="222"/>
  <c r="AU310" i="222"/>
  <c r="BD309" i="222"/>
  <c r="AY309" i="222"/>
  <c r="AX309" i="222"/>
  <c r="AW309" i="222"/>
  <c r="AV309" i="222"/>
  <c r="AU309" i="222"/>
  <c r="BD308" i="222"/>
  <c r="AY308" i="222"/>
  <c r="AX308" i="222"/>
  <c r="AW308" i="222"/>
  <c r="AV308" i="222"/>
  <c r="AU308" i="222"/>
  <c r="BD307" i="222"/>
  <c r="AY307" i="222"/>
  <c r="AX307" i="222"/>
  <c r="AW307" i="222"/>
  <c r="AV307" i="222"/>
  <c r="AU307" i="222"/>
  <c r="BD306" i="222"/>
  <c r="AY306" i="222"/>
  <c r="AX306" i="222"/>
  <c r="AW306" i="222"/>
  <c r="AV306" i="222"/>
  <c r="AU306" i="222"/>
  <c r="BD305" i="222"/>
  <c r="AY305" i="222"/>
  <c r="AX305" i="222"/>
  <c r="AW305" i="222"/>
  <c r="AV305" i="222"/>
  <c r="AU305" i="222"/>
  <c r="BD304" i="222"/>
  <c r="AY304" i="222"/>
  <c r="AX304" i="222"/>
  <c r="AW304" i="222"/>
  <c r="AV304" i="222"/>
  <c r="AU304" i="222"/>
  <c r="BD303" i="222"/>
  <c r="AY303" i="222"/>
  <c r="AX303" i="222"/>
  <c r="AW303" i="222"/>
  <c r="AV303" i="222"/>
  <c r="AU303" i="222"/>
  <c r="BD302" i="222"/>
  <c r="AY302" i="222"/>
  <c r="AX302" i="222"/>
  <c r="AW302" i="222"/>
  <c r="AV302" i="222"/>
  <c r="AU302" i="222"/>
  <c r="BD301" i="222"/>
  <c r="AY301" i="222"/>
  <c r="AX301" i="222"/>
  <c r="AW301" i="222"/>
  <c r="AV301" i="222"/>
  <c r="AU301" i="222"/>
  <c r="BD300" i="222"/>
  <c r="AY300" i="222"/>
  <c r="AX300" i="222"/>
  <c r="AW300" i="222"/>
  <c r="AV300" i="222"/>
  <c r="AU300" i="222"/>
  <c r="BD299" i="222"/>
  <c r="AY299" i="222"/>
  <c r="AX299" i="222"/>
  <c r="AW299" i="222"/>
  <c r="AV299" i="222"/>
  <c r="AU299" i="222"/>
  <c r="BD298" i="222"/>
  <c r="AY298" i="222"/>
  <c r="AX298" i="222"/>
  <c r="AW298" i="222"/>
  <c r="AV298" i="222"/>
  <c r="AU298" i="222"/>
  <c r="BD297" i="222"/>
  <c r="AY297" i="222"/>
  <c r="AX297" i="222"/>
  <c r="AW297" i="222"/>
  <c r="AV297" i="222"/>
  <c r="AU297" i="222"/>
  <c r="BD296" i="222"/>
  <c r="AY296" i="222"/>
  <c r="AX296" i="222"/>
  <c r="AW296" i="222"/>
  <c r="AV296" i="222"/>
  <c r="AU296" i="222"/>
  <c r="BD295" i="222"/>
  <c r="AY295" i="222"/>
  <c r="AX295" i="222"/>
  <c r="AW295" i="222"/>
  <c r="AV295" i="222"/>
  <c r="AU295" i="222"/>
  <c r="BD294" i="222"/>
  <c r="AY294" i="222"/>
  <c r="AX294" i="222"/>
  <c r="AW294" i="222"/>
  <c r="AV294" i="222"/>
  <c r="AU294" i="222"/>
  <c r="BD293" i="222"/>
  <c r="AY293" i="222"/>
  <c r="AX293" i="222"/>
  <c r="AW293" i="222"/>
  <c r="AV293" i="222"/>
  <c r="AU293" i="222"/>
  <c r="BD292" i="222"/>
  <c r="AY292" i="222"/>
  <c r="AX292" i="222"/>
  <c r="AW292" i="222"/>
  <c r="AV292" i="222"/>
  <c r="AU292" i="222"/>
  <c r="BD291" i="222"/>
  <c r="AY291" i="222"/>
  <c r="AX291" i="222"/>
  <c r="AW291" i="222"/>
  <c r="AV291" i="222"/>
  <c r="AU291" i="222"/>
  <c r="BD290" i="222"/>
  <c r="AY290" i="222"/>
  <c r="AX290" i="222"/>
  <c r="AW290" i="222"/>
  <c r="AV290" i="222"/>
  <c r="AU290" i="222"/>
  <c r="BD289" i="222"/>
  <c r="AY289" i="222"/>
  <c r="AX289" i="222"/>
  <c r="AW289" i="222"/>
  <c r="AV289" i="222"/>
  <c r="AU289" i="222"/>
  <c r="BD288" i="222"/>
  <c r="AY288" i="222"/>
  <c r="AX288" i="222"/>
  <c r="AW288" i="222"/>
  <c r="AV288" i="222"/>
  <c r="AU288" i="222"/>
  <c r="BD287" i="222"/>
  <c r="AY287" i="222"/>
  <c r="AX287" i="222"/>
  <c r="AW287" i="222"/>
  <c r="AV287" i="222"/>
  <c r="AU287" i="222"/>
  <c r="BD286" i="222"/>
  <c r="AY286" i="222"/>
  <c r="AX286" i="222"/>
  <c r="AW286" i="222"/>
  <c r="AV286" i="222"/>
  <c r="AU286" i="222"/>
  <c r="BD285" i="222"/>
  <c r="AY285" i="222"/>
  <c r="AX285" i="222"/>
  <c r="AW285" i="222"/>
  <c r="AV285" i="222"/>
  <c r="AU285" i="222"/>
  <c r="BD284" i="222"/>
  <c r="AY284" i="222"/>
  <c r="AX284" i="222"/>
  <c r="AW284" i="222"/>
  <c r="AV284" i="222"/>
  <c r="AU284" i="222"/>
  <c r="BD283" i="222"/>
  <c r="AY283" i="222"/>
  <c r="AX283" i="222"/>
  <c r="AW283" i="222"/>
  <c r="AV283" i="222"/>
  <c r="AU283" i="222"/>
  <c r="BD282" i="222"/>
  <c r="AY282" i="222"/>
  <c r="AX282" i="222"/>
  <c r="AW282" i="222"/>
  <c r="AV282" i="222"/>
  <c r="AU282" i="222"/>
  <c r="BD281" i="222"/>
  <c r="AY281" i="222"/>
  <c r="AX281" i="222"/>
  <c r="AW281" i="222"/>
  <c r="AV281" i="222"/>
  <c r="AU281" i="222"/>
  <c r="BD280" i="222"/>
  <c r="AY280" i="222"/>
  <c r="AX280" i="222"/>
  <c r="AW280" i="222"/>
  <c r="AV280" i="222"/>
  <c r="AU280" i="222"/>
  <c r="BD279" i="222"/>
  <c r="AY279" i="222"/>
  <c r="AX279" i="222"/>
  <c r="AW279" i="222"/>
  <c r="AV279" i="222"/>
  <c r="AU279" i="222"/>
  <c r="BD278" i="222"/>
  <c r="AY278" i="222"/>
  <c r="AX278" i="222"/>
  <c r="AW278" i="222"/>
  <c r="AV278" i="222"/>
  <c r="AU278" i="222"/>
  <c r="BD277" i="222"/>
  <c r="AY277" i="222"/>
  <c r="AX277" i="222"/>
  <c r="AW277" i="222"/>
  <c r="AV277" i="222"/>
  <c r="AU277" i="222"/>
  <c r="BD276" i="222"/>
  <c r="AY276" i="222"/>
  <c r="AX276" i="222"/>
  <c r="AW276" i="222"/>
  <c r="AV276" i="222"/>
  <c r="AU276" i="222"/>
  <c r="BD275" i="222"/>
  <c r="AY275" i="222"/>
  <c r="AX275" i="222"/>
  <c r="AW275" i="222"/>
  <c r="AV275" i="222"/>
  <c r="AU275" i="222"/>
  <c r="BD274" i="222"/>
  <c r="AY274" i="222"/>
  <c r="AX274" i="222"/>
  <c r="AW274" i="222"/>
  <c r="AV274" i="222"/>
  <c r="AU274" i="222"/>
  <c r="BD273" i="222"/>
  <c r="AY273" i="222"/>
  <c r="AX273" i="222"/>
  <c r="AW273" i="222"/>
  <c r="AV273" i="222"/>
  <c r="AU273" i="222"/>
  <c r="BD272" i="222"/>
  <c r="AY272" i="222"/>
  <c r="AX272" i="222"/>
  <c r="AW272" i="222"/>
  <c r="AV272" i="222"/>
  <c r="AU272" i="222"/>
  <c r="BD271" i="222"/>
  <c r="AY271" i="222"/>
  <c r="AX271" i="222"/>
  <c r="AW271" i="222"/>
  <c r="AV271" i="222"/>
  <c r="AU271" i="222"/>
  <c r="BD270" i="222"/>
  <c r="AY270" i="222"/>
  <c r="AX270" i="222"/>
  <c r="AW270" i="222"/>
  <c r="AV270" i="222"/>
  <c r="AU270" i="222"/>
  <c r="BD269" i="222"/>
  <c r="AY269" i="222"/>
  <c r="AX269" i="222"/>
  <c r="AW269" i="222"/>
  <c r="AV269" i="222"/>
  <c r="AU269" i="222"/>
  <c r="BD268" i="222"/>
  <c r="AY268" i="222"/>
  <c r="AX268" i="222"/>
  <c r="AW268" i="222"/>
  <c r="AV268" i="222"/>
  <c r="AU268" i="222"/>
  <c r="BD267" i="222"/>
  <c r="AY267" i="222"/>
  <c r="AX267" i="222"/>
  <c r="AW267" i="222"/>
  <c r="AV267" i="222"/>
  <c r="AU267" i="222"/>
  <c r="BD266" i="222"/>
  <c r="AY266" i="222"/>
  <c r="AX266" i="222"/>
  <c r="AW266" i="222"/>
  <c r="AV266" i="222"/>
  <c r="AU266" i="222"/>
  <c r="BD265" i="222"/>
  <c r="AY265" i="222"/>
  <c r="AX265" i="222"/>
  <c r="AW265" i="222"/>
  <c r="AV265" i="222"/>
  <c r="AU265" i="222"/>
  <c r="BD264" i="222"/>
  <c r="AY264" i="222"/>
  <c r="AX264" i="222"/>
  <c r="AW264" i="222"/>
  <c r="AV264" i="222"/>
  <c r="AU264" i="222"/>
  <c r="BD263" i="222"/>
  <c r="AY263" i="222"/>
  <c r="AX263" i="222"/>
  <c r="AW263" i="222"/>
  <c r="AV263" i="222"/>
  <c r="AU263" i="222"/>
  <c r="BD262" i="222"/>
  <c r="AY262" i="222"/>
  <c r="AX262" i="222"/>
  <c r="AW262" i="222"/>
  <c r="AV262" i="222"/>
  <c r="AU262" i="222"/>
  <c r="BD261" i="222"/>
  <c r="AY261" i="222"/>
  <c r="AX261" i="222"/>
  <c r="AW261" i="222"/>
  <c r="AV261" i="222"/>
  <c r="AU261" i="222"/>
  <c r="BD260" i="222"/>
  <c r="AY260" i="222"/>
  <c r="AX260" i="222"/>
  <c r="AW260" i="222"/>
  <c r="AV260" i="222"/>
  <c r="AU260" i="222"/>
  <c r="BD259" i="222"/>
  <c r="AY259" i="222"/>
  <c r="AX259" i="222"/>
  <c r="AW259" i="222"/>
  <c r="AV259" i="222"/>
  <c r="AU259" i="222"/>
  <c r="BD258" i="222"/>
  <c r="AY258" i="222"/>
  <c r="AX258" i="222"/>
  <c r="AW258" i="222"/>
  <c r="AV258" i="222"/>
  <c r="AU258" i="222"/>
  <c r="BD257" i="222"/>
  <c r="AY257" i="222"/>
  <c r="AX257" i="222"/>
  <c r="AW257" i="222"/>
  <c r="AV257" i="222"/>
  <c r="AU257" i="222"/>
  <c r="BD256" i="222"/>
  <c r="AY256" i="222"/>
  <c r="AX256" i="222"/>
  <c r="AW256" i="222"/>
  <c r="AV256" i="222"/>
  <c r="AU256" i="222"/>
  <c r="BD255" i="222"/>
  <c r="AY255" i="222"/>
  <c r="AX255" i="222"/>
  <c r="AW255" i="222"/>
  <c r="AV255" i="222"/>
  <c r="AU255" i="222"/>
  <c r="BD254" i="222"/>
  <c r="AY254" i="222"/>
  <c r="AX254" i="222"/>
  <c r="AW254" i="222"/>
  <c r="AV254" i="222"/>
  <c r="AU254" i="222"/>
  <c r="BD253" i="222"/>
  <c r="AY253" i="222"/>
  <c r="AX253" i="222"/>
  <c r="AW253" i="222"/>
  <c r="AV253" i="222"/>
  <c r="AU253" i="222"/>
  <c r="BD252" i="222"/>
  <c r="AY252" i="222"/>
  <c r="AX252" i="222"/>
  <c r="AW252" i="222"/>
  <c r="AV252" i="222"/>
  <c r="AU252" i="222"/>
  <c r="BD251" i="222"/>
  <c r="AY251" i="222"/>
  <c r="AX251" i="222"/>
  <c r="AW251" i="222"/>
  <c r="AV251" i="222"/>
  <c r="AU251" i="222"/>
  <c r="BD250" i="222"/>
  <c r="AY250" i="222"/>
  <c r="AX250" i="222"/>
  <c r="AW250" i="222"/>
  <c r="AV250" i="222"/>
  <c r="AU250" i="222"/>
  <c r="BD249" i="222"/>
  <c r="AY249" i="222"/>
  <c r="AX249" i="222"/>
  <c r="AW249" i="222"/>
  <c r="AV249" i="222"/>
  <c r="AU249" i="222"/>
  <c r="BD248" i="222"/>
  <c r="AY248" i="222"/>
  <c r="AX248" i="222"/>
  <c r="AW248" i="222"/>
  <c r="AV248" i="222"/>
  <c r="AU248" i="222"/>
  <c r="BD247" i="222"/>
  <c r="AY247" i="222"/>
  <c r="AX247" i="222"/>
  <c r="AW247" i="222"/>
  <c r="AV247" i="222"/>
  <c r="AU247" i="222"/>
  <c r="BD246" i="222"/>
  <c r="AY246" i="222"/>
  <c r="AX246" i="222"/>
  <c r="AW246" i="222"/>
  <c r="AV246" i="222"/>
  <c r="AU246" i="222"/>
  <c r="BD245" i="222"/>
  <c r="AY245" i="222"/>
  <c r="AX245" i="222"/>
  <c r="AW245" i="222"/>
  <c r="AV245" i="222"/>
  <c r="AU245" i="222"/>
  <c r="BD244" i="222"/>
  <c r="AY244" i="222"/>
  <c r="AX244" i="222"/>
  <c r="AW244" i="222"/>
  <c r="AV244" i="222"/>
  <c r="AU244" i="222"/>
  <c r="BD243" i="222"/>
  <c r="AY243" i="222"/>
  <c r="AX243" i="222"/>
  <c r="AW243" i="222"/>
  <c r="AV243" i="222"/>
  <c r="AU243" i="222"/>
  <c r="BD242" i="222"/>
  <c r="AY242" i="222"/>
  <c r="AX242" i="222"/>
  <c r="AW242" i="222"/>
  <c r="AV242" i="222"/>
  <c r="AU242" i="222"/>
  <c r="BD241" i="222"/>
  <c r="AY241" i="222"/>
  <c r="AX241" i="222"/>
  <c r="AW241" i="222"/>
  <c r="AV241" i="222"/>
  <c r="AU241" i="222"/>
  <c r="BD240" i="222"/>
  <c r="AY240" i="222"/>
  <c r="AX240" i="222"/>
  <c r="AW240" i="222"/>
  <c r="AV240" i="222"/>
  <c r="AU240" i="222"/>
  <c r="BD239" i="222"/>
  <c r="AY239" i="222"/>
  <c r="AX239" i="222"/>
  <c r="AW239" i="222"/>
  <c r="AV239" i="222"/>
  <c r="AU239" i="222"/>
  <c r="BD238" i="222"/>
  <c r="AY238" i="222"/>
  <c r="AX238" i="222"/>
  <c r="AW238" i="222"/>
  <c r="AV238" i="222"/>
  <c r="AU238" i="222"/>
  <c r="BD237" i="222"/>
  <c r="AY237" i="222"/>
  <c r="AX237" i="222"/>
  <c r="AW237" i="222"/>
  <c r="AV237" i="222"/>
  <c r="AU237" i="222"/>
  <c r="BD236" i="222"/>
  <c r="AY236" i="222"/>
  <c r="AX236" i="222"/>
  <c r="AW236" i="222"/>
  <c r="AV236" i="222"/>
  <c r="AU236" i="222"/>
  <c r="BD235" i="222"/>
  <c r="AY235" i="222"/>
  <c r="AX235" i="222"/>
  <c r="AW235" i="222"/>
  <c r="AV235" i="222"/>
  <c r="AU235" i="222"/>
  <c r="BD234" i="222"/>
  <c r="AY234" i="222"/>
  <c r="AX234" i="222"/>
  <c r="AW234" i="222"/>
  <c r="AV234" i="222"/>
  <c r="AU234" i="222"/>
  <c r="BD233" i="222"/>
  <c r="AY233" i="222"/>
  <c r="AX233" i="222"/>
  <c r="AW233" i="222"/>
  <c r="AV233" i="222"/>
  <c r="AU233" i="222"/>
  <c r="BD232" i="222"/>
  <c r="AY232" i="222"/>
  <c r="AX232" i="222"/>
  <c r="AW232" i="222"/>
  <c r="AV232" i="222"/>
  <c r="AU232" i="222"/>
  <c r="BD231" i="222"/>
  <c r="AY231" i="222"/>
  <c r="AX231" i="222"/>
  <c r="AW231" i="222"/>
  <c r="AV231" i="222"/>
  <c r="AU231" i="222"/>
  <c r="BD230" i="222"/>
  <c r="AY230" i="222"/>
  <c r="AX230" i="222"/>
  <c r="AW230" i="222"/>
  <c r="AV230" i="222"/>
  <c r="AU230" i="222"/>
  <c r="BD229" i="222"/>
  <c r="AY229" i="222"/>
  <c r="AX229" i="222"/>
  <c r="AW229" i="222"/>
  <c r="AV229" i="222"/>
  <c r="AU229" i="222"/>
  <c r="BD228" i="222"/>
  <c r="AY228" i="222"/>
  <c r="AX228" i="222"/>
  <c r="AW228" i="222"/>
  <c r="AV228" i="222"/>
  <c r="AU228" i="222"/>
  <c r="BD227" i="222"/>
  <c r="AY227" i="222"/>
  <c r="AX227" i="222"/>
  <c r="AW227" i="222"/>
  <c r="AV227" i="222"/>
  <c r="AU227" i="222"/>
  <c r="BD226" i="222"/>
  <c r="AY226" i="222"/>
  <c r="AX226" i="222"/>
  <c r="AW226" i="222"/>
  <c r="AV226" i="222"/>
  <c r="AU226" i="222"/>
  <c r="BD225" i="222"/>
  <c r="AY225" i="222"/>
  <c r="AX225" i="222"/>
  <c r="AW225" i="222"/>
  <c r="AV225" i="222"/>
  <c r="AU225" i="222"/>
  <c r="BD224" i="222"/>
  <c r="AY224" i="222"/>
  <c r="AX224" i="222"/>
  <c r="AW224" i="222"/>
  <c r="AV224" i="222"/>
  <c r="AU224" i="222"/>
  <c r="BD223" i="222"/>
  <c r="AY223" i="222"/>
  <c r="AX223" i="222"/>
  <c r="AW223" i="222"/>
  <c r="AV223" i="222"/>
  <c r="AU223" i="222"/>
  <c r="BD222" i="222"/>
  <c r="AY222" i="222"/>
  <c r="AX222" i="222"/>
  <c r="AW222" i="222"/>
  <c r="AV222" i="222"/>
  <c r="AU222" i="222"/>
  <c r="BD221" i="222"/>
  <c r="AY221" i="222"/>
  <c r="AX221" i="222"/>
  <c r="AW221" i="222"/>
  <c r="AV221" i="222"/>
  <c r="AU221" i="222"/>
  <c r="BD220" i="222"/>
  <c r="AY220" i="222"/>
  <c r="AX220" i="222"/>
  <c r="AW220" i="222"/>
  <c r="AV220" i="222"/>
  <c r="AU220" i="222"/>
  <c r="BD219" i="222"/>
  <c r="AY219" i="222"/>
  <c r="AX219" i="222"/>
  <c r="AW219" i="222"/>
  <c r="AV219" i="222"/>
  <c r="AU219" i="222"/>
  <c r="BD218" i="222"/>
  <c r="AY218" i="222"/>
  <c r="AX218" i="222"/>
  <c r="AW218" i="222"/>
  <c r="AV218" i="222"/>
  <c r="AU218" i="222"/>
  <c r="BD217" i="222"/>
  <c r="AY217" i="222"/>
  <c r="AX217" i="222"/>
  <c r="AW217" i="222"/>
  <c r="AV217" i="222"/>
  <c r="AU217" i="222"/>
  <c r="BD216" i="222"/>
  <c r="AY216" i="222"/>
  <c r="AX216" i="222"/>
  <c r="AW216" i="222"/>
  <c r="AV216" i="222"/>
  <c r="AU216" i="222"/>
  <c r="BD215" i="222"/>
  <c r="AY215" i="222"/>
  <c r="AX215" i="222"/>
  <c r="AW215" i="222"/>
  <c r="AV215" i="222"/>
  <c r="AU215" i="222"/>
  <c r="BD214" i="222"/>
  <c r="AY214" i="222"/>
  <c r="AX214" i="222"/>
  <c r="AW214" i="222"/>
  <c r="AV214" i="222"/>
  <c r="AU214" i="222"/>
  <c r="BD213" i="222"/>
  <c r="AY213" i="222"/>
  <c r="AX213" i="222"/>
  <c r="AW213" i="222"/>
  <c r="AV213" i="222"/>
  <c r="AU213" i="222"/>
  <c r="BD212" i="222"/>
  <c r="AY212" i="222"/>
  <c r="AX212" i="222"/>
  <c r="AW212" i="222"/>
  <c r="AV212" i="222"/>
  <c r="AU212" i="222"/>
  <c r="BD211" i="222"/>
  <c r="AY211" i="222"/>
  <c r="AX211" i="222"/>
  <c r="AW211" i="222"/>
  <c r="AV211" i="222"/>
  <c r="AU211" i="222"/>
  <c r="BD210" i="222"/>
  <c r="AY210" i="222"/>
  <c r="AX210" i="222"/>
  <c r="AW210" i="222"/>
  <c r="AV210" i="222"/>
  <c r="AU210" i="222"/>
  <c r="BD209" i="222"/>
  <c r="AY209" i="222"/>
  <c r="AX209" i="222"/>
  <c r="AW209" i="222"/>
  <c r="AV209" i="222"/>
  <c r="AU209" i="222"/>
  <c r="BD208" i="222"/>
  <c r="AY208" i="222"/>
  <c r="AX208" i="222"/>
  <c r="AW208" i="222"/>
  <c r="AV208" i="222"/>
  <c r="AU208" i="222"/>
  <c r="BD207" i="222"/>
  <c r="AY207" i="222"/>
  <c r="AX207" i="222"/>
  <c r="AW207" i="222"/>
  <c r="AV207" i="222"/>
  <c r="AU207" i="222"/>
  <c r="BD206" i="222"/>
  <c r="AY206" i="222"/>
  <c r="AX206" i="222"/>
  <c r="AW206" i="222"/>
  <c r="AV206" i="222"/>
  <c r="AU206" i="222"/>
  <c r="BD205" i="222"/>
  <c r="AY205" i="222"/>
  <c r="AX205" i="222"/>
  <c r="AW205" i="222"/>
  <c r="AV205" i="222"/>
  <c r="AU205" i="222"/>
  <c r="BD204" i="222"/>
  <c r="AY204" i="222"/>
  <c r="AX204" i="222"/>
  <c r="AW204" i="222"/>
  <c r="AV204" i="222"/>
  <c r="AU204" i="222"/>
  <c r="BD203" i="222"/>
  <c r="AY203" i="222"/>
  <c r="AX203" i="222"/>
  <c r="AW203" i="222"/>
  <c r="AV203" i="222"/>
  <c r="AU203" i="222"/>
  <c r="BD202" i="222"/>
  <c r="AY202" i="222"/>
  <c r="AX202" i="222"/>
  <c r="AW202" i="222"/>
  <c r="AV202" i="222"/>
  <c r="AU202" i="222"/>
  <c r="BD201" i="222"/>
  <c r="AY201" i="222"/>
  <c r="AX201" i="222"/>
  <c r="AW201" i="222"/>
  <c r="AV201" i="222"/>
  <c r="AU201" i="222"/>
  <c r="BD200" i="222"/>
  <c r="AY200" i="222"/>
  <c r="AX200" i="222"/>
  <c r="AW200" i="222"/>
  <c r="AV200" i="222"/>
  <c r="AU200" i="222"/>
  <c r="BD199" i="222"/>
  <c r="AY199" i="222"/>
  <c r="AX199" i="222"/>
  <c r="AW199" i="222"/>
  <c r="AV199" i="222"/>
  <c r="AU199" i="222"/>
  <c r="BD198" i="222"/>
  <c r="AY198" i="222"/>
  <c r="AX198" i="222"/>
  <c r="AW198" i="222"/>
  <c r="AV198" i="222"/>
  <c r="AU198" i="222"/>
  <c r="BD197" i="222"/>
  <c r="AY197" i="222"/>
  <c r="AX197" i="222"/>
  <c r="AW197" i="222"/>
  <c r="AV197" i="222"/>
  <c r="AU197" i="222"/>
  <c r="BD196" i="222"/>
  <c r="AY196" i="222"/>
  <c r="AX196" i="222"/>
  <c r="AW196" i="222"/>
  <c r="AV196" i="222"/>
  <c r="AU196" i="222"/>
  <c r="BD195" i="222"/>
  <c r="AY195" i="222"/>
  <c r="AX195" i="222"/>
  <c r="AW195" i="222"/>
  <c r="AV195" i="222"/>
  <c r="AU195" i="222"/>
  <c r="BD194" i="222"/>
  <c r="AY194" i="222"/>
  <c r="AX194" i="222"/>
  <c r="AW194" i="222"/>
  <c r="AV194" i="222"/>
  <c r="AU194" i="222"/>
  <c r="BD193" i="222"/>
  <c r="AY193" i="222"/>
  <c r="AX193" i="222"/>
  <c r="AW193" i="222"/>
  <c r="AV193" i="222"/>
  <c r="AU193" i="222"/>
  <c r="BD192" i="222"/>
  <c r="AY192" i="222"/>
  <c r="AX192" i="222"/>
  <c r="AW192" i="222"/>
  <c r="AV192" i="222"/>
  <c r="AU192" i="222"/>
  <c r="BD191" i="222"/>
  <c r="AY191" i="222"/>
  <c r="AX191" i="222"/>
  <c r="AW191" i="222"/>
  <c r="AV191" i="222"/>
  <c r="AU191" i="222"/>
  <c r="BD190" i="222"/>
  <c r="AY190" i="222"/>
  <c r="AX190" i="222"/>
  <c r="AW190" i="222"/>
  <c r="AV190" i="222"/>
  <c r="AU190" i="222"/>
  <c r="BD189" i="222"/>
  <c r="AY189" i="222"/>
  <c r="AX189" i="222"/>
  <c r="AW189" i="222"/>
  <c r="AV189" i="222"/>
  <c r="AU189" i="222"/>
  <c r="BD188" i="222"/>
  <c r="AY188" i="222"/>
  <c r="AX188" i="222"/>
  <c r="AW188" i="222"/>
  <c r="AV188" i="222"/>
  <c r="AU188" i="222"/>
  <c r="BD187" i="222"/>
  <c r="AY187" i="222"/>
  <c r="AX187" i="222"/>
  <c r="AW187" i="222"/>
  <c r="AV187" i="222"/>
  <c r="AU187" i="222"/>
  <c r="BD186" i="222"/>
  <c r="AY186" i="222"/>
  <c r="AX186" i="222"/>
  <c r="AW186" i="222"/>
  <c r="AV186" i="222"/>
  <c r="AU186" i="222"/>
  <c r="BD185" i="222"/>
  <c r="AY185" i="222"/>
  <c r="AX185" i="222"/>
  <c r="AW185" i="222"/>
  <c r="AV185" i="222"/>
  <c r="AU185" i="222"/>
  <c r="BD184" i="222"/>
  <c r="AY184" i="222"/>
  <c r="AX184" i="222"/>
  <c r="AW184" i="222"/>
  <c r="AV184" i="222"/>
  <c r="AU184" i="222"/>
  <c r="BD183" i="222"/>
  <c r="AY183" i="222"/>
  <c r="AX183" i="222"/>
  <c r="AW183" i="222"/>
  <c r="AV183" i="222"/>
  <c r="AU183" i="222"/>
  <c r="BD182" i="222"/>
  <c r="AY182" i="222"/>
  <c r="AX182" i="222"/>
  <c r="AW182" i="222"/>
  <c r="AV182" i="222"/>
  <c r="AU182" i="222"/>
  <c r="BD181" i="222"/>
  <c r="AY181" i="222"/>
  <c r="AX181" i="222"/>
  <c r="AW181" i="222"/>
  <c r="AV181" i="222"/>
  <c r="AU181" i="222"/>
  <c r="BD180" i="222"/>
  <c r="AY180" i="222"/>
  <c r="AX180" i="222"/>
  <c r="AW180" i="222"/>
  <c r="AV180" i="222"/>
  <c r="AU180" i="222"/>
  <c r="BD179" i="222"/>
  <c r="AY179" i="222"/>
  <c r="AX179" i="222"/>
  <c r="AW179" i="222"/>
  <c r="AV179" i="222"/>
  <c r="AU179" i="222"/>
  <c r="BD178" i="222"/>
  <c r="AY178" i="222"/>
  <c r="AX178" i="222"/>
  <c r="AW178" i="222"/>
  <c r="AV178" i="222"/>
  <c r="AU178" i="222"/>
  <c r="BD177" i="222"/>
  <c r="AY177" i="222"/>
  <c r="AX177" i="222"/>
  <c r="AW177" i="222"/>
  <c r="AV177" i="222"/>
  <c r="AU177" i="222"/>
  <c r="BD176" i="222"/>
  <c r="AY176" i="222"/>
  <c r="AX176" i="222"/>
  <c r="AW176" i="222"/>
  <c r="AV176" i="222"/>
  <c r="AU176" i="222"/>
  <c r="BD175" i="222"/>
  <c r="AY175" i="222"/>
  <c r="AX175" i="222"/>
  <c r="AW175" i="222"/>
  <c r="AV175" i="222"/>
  <c r="AU175" i="222"/>
  <c r="BD174" i="222"/>
  <c r="AY174" i="222"/>
  <c r="AX174" i="222"/>
  <c r="AW174" i="222"/>
  <c r="AV174" i="222"/>
  <c r="AU174" i="222"/>
  <c r="BD173" i="222"/>
  <c r="AY173" i="222"/>
  <c r="AX173" i="222"/>
  <c r="AW173" i="222"/>
  <c r="AV173" i="222"/>
  <c r="AU173" i="222"/>
  <c r="BD172" i="222"/>
  <c r="AY172" i="222"/>
  <c r="AX172" i="222"/>
  <c r="AW172" i="222"/>
  <c r="AV172" i="222"/>
  <c r="AU172" i="222"/>
  <c r="BD171" i="222"/>
  <c r="AY171" i="222"/>
  <c r="AX171" i="222"/>
  <c r="AW171" i="222"/>
  <c r="AV171" i="222"/>
  <c r="AU171" i="222"/>
  <c r="BD170" i="222"/>
  <c r="AY170" i="222"/>
  <c r="AX170" i="222"/>
  <c r="AW170" i="222"/>
  <c r="AV170" i="222"/>
  <c r="AU170" i="222"/>
  <c r="BD169" i="222"/>
  <c r="AY169" i="222"/>
  <c r="AX169" i="222"/>
  <c r="AW169" i="222"/>
  <c r="AV169" i="222"/>
  <c r="AU169" i="222"/>
  <c r="BD168" i="222"/>
  <c r="AY168" i="222"/>
  <c r="AX168" i="222"/>
  <c r="AW168" i="222"/>
  <c r="AV168" i="222"/>
  <c r="AU168" i="222"/>
  <c r="BD167" i="222"/>
  <c r="AY167" i="222"/>
  <c r="AX167" i="222"/>
  <c r="AW167" i="222"/>
  <c r="AV167" i="222"/>
  <c r="AU167" i="222"/>
  <c r="BD166" i="222"/>
  <c r="AY166" i="222"/>
  <c r="AX166" i="222"/>
  <c r="AW166" i="222"/>
  <c r="AV166" i="222"/>
  <c r="AU166" i="222"/>
  <c r="BD165" i="222"/>
  <c r="AY165" i="222"/>
  <c r="AX165" i="222"/>
  <c r="AW165" i="222"/>
  <c r="AV165" i="222"/>
  <c r="AU165" i="222"/>
  <c r="BD164" i="222"/>
  <c r="AY164" i="222"/>
  <c r="AX164" i="222"/>
  <c r="AW164" i="222"/>
  <c r="AV164" i="222"/>
  <c r="AU164" i="222"/>
  <c r="BD163" i="222"/>
  <c r="AY163" i="222"/>
  <c r="AX163" i="222"/>
  <c r="AW163" i="222"/>
  <c r="AV163" i="222"/>
  <c r="AU163" i="222"/>
  <c r="BD162" i="222"/>
  <c r="AY162" i="222"/>
  <c r="AX162" i="222"/>
  <c r="AW162" i="222"/>
  <c r="AV162" i="222"/>
  <c r="AU162" i="222"/>
  <c r="BD161" i="222"/>
  <c r="AY161" i="222"/>
  <c r="AX161" i="222"/>
  <c r="AW161" i="222"/>
  <c r="AV161" i="222"/>
  <c r="AU161" i="222"/>
  <c r="BD160" i="222"/>
  <c r="AY160" i="222"/>
  <c r="AX160" i="222"/>
  <c r="AW160" i="222"/>
  <c r="AV160" i="222"/>
  <c r="AU160" i="222"/>
  <c r="BD159" i="222"/>
  <c r="AY159" i="222"/>
  <c r="AX159" i="222"/>
  <c r="AW159" i="222"/>
  <c r="AV159" i="222"/>
  <c r="AU159" i="222"/>
  <c r="BD158" i="222"/>
  <c r="AY158" i="222"/>
  <c r="AX158" i="222"/>
  <c r="AW158" i="222"/>
  <c r="AV158" i="222"/>
  <c r="AU158" i="222"/>
  <c r="BD157" i="222"/>
  <c r="AY157" i="222"/>
  <c r="AX157" i="222"/>
  <c r="AW157" i="222"/>
  <c r="AV157" i="222"/>
  <c r="AU157" i="222"/>
  <c r="BD156" i="222"/>
  <c r="AY156" i="222"/>
  <c r="AX156" i="222"/>
  <c r="AW156" i="222"/>
  <c r="AV156" i="222"/>
  <c r="AU156" i="222"/>
  <c r="BD155" i="222"/>
  <c r="AY155" i="222"/>
  <c r="AX155" i="222"/>
  <c r="AW155" i="222"/>
  <c r="AV155" i="222"/>
  <c r="AU155" i="222"/>
  <c r="BD154" i="222"/>
  <c r="AY154" i="222"/>
  <c r="AX154" i="222"/>
  <c r="AW154" i="222"/>
  <c r="AV154" i="222"/>
  <c r="AU154" i="222"/>
  <c r="BD153" i="222"/>
  <c r="AY153" i="222"/>
  <c r="AX153" i="222"/>
  <c r="AW153" i="222"/>
  <c r="AV153" i="222"/>
  <c r="AU153" i="222"/>
  <c r="BD152" i="222"/>
  <c r="AY152" i="222"/>
  <c r="AX152" i="222"/>
  <c r="AW152" i="222"/>
  <c r="AV152" i="222"/>
  <c r="AU152" i="222"/>
  <c r="BD151" i="222"/>
  <c r="AY151" i="222"/>
  <c r="AX151" i="222"/>
  <c r="AW151" i="222"/>
  <c r="AV151" i="222"/>
  <c r="AU151" i="222"/>
  <c r="BD150" i="222"/>
  <c r="AY150" i="222"/>
  <c r="AX150" i="222"/>
  <c r="AW150" i="222"/>
  <c r="AV150" i="222"/>
  <c r="AU150" i="222"/>
  <c r="BD149" i="222"/>
  <c r="AY149" i="222"/>
  <c r="AX149" i="222"/>
  <c r="AW149" i="222"/>
  <c r="AV149" i="222"/>
  <c r="AU149" i="222"/>
  <c r="BD148" i="222"/>
  <c r="AY148" i="222"/>
  <c r="AX148" i="222"/>
  <c r="AW148" i="222"/>
  <c r="AV148" i="222"/>
  <c r="AU148" i="222"/>
  <c r="BD147" i="222"/>
  <c r="AY147" i="222"/>
  <c r="AX147" i="222"/>
  <c r="AW147" i="222"/>
  <c r="AV147" i="222"/>
  <c r="AU147" i="222"/>
  <c r="BD146" i="222"/>
  <c r="AY146" i="222"/>
  <c r="AX146" i="222"/>
  <c r="AW146" i="222"/>
  <c r="AV146" i="222"/>
  <c r="AU146" i="222"/>
  <c r="BD145" i="222"/>
  <c r="AY145" i="222"/>
  <c r="AX145" i="222"/>
  <c r="AW145" i="222"/>
  <c r="AV145" i="222"/>
  <c r="AU145" i="222"/>
  <c r="BD144" i="222"/>
  <c r="AY144" i="222"/>
  <c r="AX144" i="222"/>
  <c r="AW144" i="222"/>
  <c r="AV144" i="222"/>
  <c r="AU144" i="222"/>
  <c r="BD143" i="222"/>
  <c r="AY143" i="222"/>
  <c r="AX143" i="222"/>
  <c r="AW143" i="222"/>
  <c r="AV143" i="222"/>
  <c r="AU143" i="222"/>
  <c r="BD142" i="222"/>
  <c r="AY142" i="222"/>
  <c r="AX142" i="222"/>
  <c r="AW142" i="222"/>
  <c r="AV142" i="222"/>
  <c r="AU142" i="222"/>
  <c r="BD141" i="222"/>
  <c r="AY141" i="222"/>
  <c r="AX141" i="222"/>
  <c r="AW141" i="222"/>
  <c r="AV141" i="222"/>
  <c r="AU141" i="222"/>
  <c r="BD140" i="222"/>
  <c r="AY140" i="222"/>
  <c r="AX140" i="222"/>
  <c r="AW140" i="222"/>
  <c r="AV140" i="222"/>
  <c r="AU140" i="222"/>
  <c r="BD139" i="222"/>
  <c r="AY139" i="222"/>
  <c r="AX139" i="222"/>
  <c r="AW139" i="222"/>
  <c r="AV139" i="222"/>
  <c r="AU139" i="222"/>
  <c r="BD138" i="222"/>
  <c r="AY138" i="222"/>
  <c r="AX138" i="222"/>
  <c r="AW138" i="222"/>
  <c r="AV138" i="222"/>
  <c r="AU138" i="222"/>
  <c r="BD137" i="222"/>
  <c r="AY137" i="222"/>
  <c r="AX137" i="222"/>
  <c r="AW137" i="222"/>
  <c r="AV137" i="222"/>
  <c r="AU137" i="222"/>
  <c r="BD136" i="222"/>
  <c r="AY136" i="222"/>
  <c r="AX136" i="222"/>
  <c r="AW136" i="222"/>
  <c r="AV136" i="222"/>
  <c r="AU136" i="222"/>
  <c r="BD135" i="222"/>
  <c r="AY135" i="222"/>
  <c r="AX135" i="222"/>
  <c r="AW135" i="222"/>
  <c r="AV135" i="222"/>
  <c r="AU135" i="222"/>
  <c r="BD134" i="222"/>
  <c r="AY134" i="222"/>
  <c r="AX134" i="222"/>
  <c r="AW134" i="222"/>
  <c r="AV134" i="222"/>
  <c r="AU134" i="222"/>
  <c r="BD133" i="222"/>
  <c r="AY133" i="222"/>
  <c r="AX133" i="222"/>
  <c r="AW133" i="222"/>
  <c r="AV133" i="222"/>
  <c r="AU133" i="222"/>
  <c r="BD132" i="222"/>
  <c r="AY132" i="222"/>
  <c r="AX132" i="222"/>
  <c r="AW132" i="222"/>
  <c r="AV132" i="222"/>
  <c r="AU132" i="222"/>
  <c r="BD131" i="222"/>
  <c r="AY131" i="222"/>
  <c r="AX131" i="222"/>
  <c r="AW131" i="222"/>
  <c r="AV131" i="222"/>
  <c r="AU131" i="222"/>
  <c r="BD130" i="222"/>
  <c r="AY130" i="222"/>
  <c r="AX130" i="222"/>
  <c r="AW130" i="222"/>
  <c r="AV130" i="222"/>
  <c r="AU130" i="222"/>
  <c r="BD129" i="222"/>
  <c r="AY129" i="222"/>
  <c r="AX129" i="222"/>
  <c r="AW129" i="222"/>
  <c r="AV129" i="222"/>
  <c r="AU129" i="222"/>
  <c r="BD128" i="222"/>
  <c r="AY128" i="222"/>
  <c r="AX128" i="222"/>
  <c r="AW128" i="222"/>
  <c r="AV128" i="222"/>
  <c r="AU128" i="222"/>
  <c r="BD127" i="222"/>
  <c r="AY127" i="222"/>
  <c r="AX127" i="222"/>
  <c r="AW127" i="222"/>
  <c r="AV127" i="222"/>
  <c r="AU127" i="222"/>
  <c r="BD126" i="222"/>
  <c r="AY126" i="222"/>
  <c r="AX126" i="222"/>
  <c r="AW126" i="222"/>
  <c r="AV126" i="222"/>
  <c r="AU126" i="222"/>
  <c r="BD125" i="222"/>
  <c r="AY125" i="222"/>
  <c r="AX125" i="222"/>
  <c r="AW125" i="222"/>
  <c r="AV125" i="222"/>
  <c r="AU125" i="222"/>
  <c r="BD124" i="222"/>
  <c r="AY124" i="222"/>
  <c r="AX124" i="222"/>
  <c r="AW124" i="222"/>
  <c r="AV124" i="222"/>
  <c r="AU124" i="222"/>
  <c r="BD123" i="222"/>
  <c r="AY123" i="222"/>
  <c r="AX123" i="222"/>
  <c r="AW123" i="222"/>
  <c r="AV123" i="222"/>
  <c r="AU123" i="222"/>
  <c r="BD122" i="222"/>
  <c r="AY122" i="222"/>
  <c r="AX122" i="222"/>
  <c r="AW122" i="222"/>
  <c r="AV122" i="222"/>
  <c r="AU122" i="222"/>
  <c r="BD121" i="222"/>
  <c r="AY121" i="222"/>
  <c r="AX121" i="222"/>
  <c r="AW121" i="222"/>
  <c r="AV121" i="222"/>
  <c r="AU121" i="222"/>
  <c r="BD120" i="222"/>
  <c r="AY120" i="222"/>
  <c r="AX120" i="222"/>
  <c r="AW120" i="222"/>
  <c r="AV120" i="222"/>
  <c r="AU120" i="222"/>
  <c r="BD119" i="222"/>
  <c r="AY119" i="222"/>
  <c r="AX119" i="222"/>
  <c r="AW119" i="222"/>
  <c r="AV119" i="222"/>
  <c r="AU119" i="222"/>
  <c r="BD118" i="222"/>
  <c r="AY118" i="222"/>
  <c r="AX118" i="222"/>
  <c r="AW118" i="222"/>
  <c r="AV118" i="222"/>
  <c r="AU118" i="222"/>
  <c r="BD117" i="222"/>
  <c r="AY117" i="222"/>
  <c r="AX117" i="222"/>
  <c r="AW117" i="222"/>
  <c r="AV117" i="222"/>
  <c r="AU117" i="222"/>
  <c r="BD116" i="222"/>
  <c r="AY116" i="222"/>
  <c r="AX116" i="222"/>
  <c r="AW116" i="222"/>
  <c r="AV116" i="222"/>
  <c r="AU116" i="222"/>
  <c r="BD115" i="222"/>
  <c r="AY115" i="222"/>
  <c r="AX115" i="222"/>
  <c r="AW115" i="222"/>
  <c r="AV115" i="222"/>
  <c r="AU115" i="222"/>
  <c r="BD114" i="222"/>
  <c r="AY114" i="222"/>
  <c r="AX114" i="222"/>
  <c r="AW114" i="222"/>
  <c r="AV114" i="222"/>
  <c r="AU114" i="222"/>
  <c r="BD113" i="222"/>
  <c r="AY113" i="222"/>
  <c r="AX113" i="222"/>
  <c r="AW113" i="222"/>
  <c r="AV113" i="222"/>
  <c r="AU113" i="222"/>
  <c r="BD112" i="222"/>
  <c r="AY112" i="222"/>
  <c r="AX112" i="222"/>
  <c r="AW112" i="222"/>
  <c r="AV112" i="222"/>
  <c r="AU112" i="222"/>
  <c r="BD111" i="222"/>
  <c r="AY111" i="222"/>
  <c r="AX111" i="222"/>
  <c r="AW111" i="222"/>
  <c r="AV111" i="222"/>
  <c r="AU111" i="222"/>
  <c r="BD110" i="222"/>
  <c r="AY110" i="222"/>
  <c r="AX110" i="222"/>
  <c r="AW110" i="222"/>
  <c r="AV110" i="222"/>
  <c r="AU110" i="222"/>
  <c r="BD109" i="222"/>
  <c r="AY109" i="222"/>
  <c r="AX109" i="222"/>
  <c r="AW109" i="222"/>
  <c r="AV109" i="222"/>
  <c r="AU109" i="222"/>
  <c r="BD108" i="222"/>
  <c r="AY108" i="222"/>
  <c r="AX108" i="222"/>
  <c r="AW108" i="222"/>
  <c r="AV108" i="222"/>
  <c r="AU108" i="222"/>
  <c r="BD107" i="222"/>
  <c r="AY107" i="222"/>
  <c r="AX107" i="222"/>
  <c r="AW107" i="222"/>
  <c r="AV107" i="222"/>
  <c r="AU107" i="222"/>
  <c r="BD106" i="222"/>
  <c r="AY106" i="222"/>
  <c r="AX106" i="222"/>
  <c r="AW106" i="222"/>
  <c r="AV106" i="222"/>
  <c r="AU106" i="222"/>
  <c r="BD105" i="222"/>
  <c r="AY105" i="222"/>
  <c r="AX105" i="222"/>
  <c r="AW105" i="222"/>
  <c r="AV105" i="222"/>
  <c r="AU105" i="222"/>
  <c r="BD104" i="222"/>
  <c r="AY104" i="222"/>
  <c r="AX104" i="222"/>
  <c r="AW104" i="222"/>
  <c r="AV104" i="222"/>
  <c r="AU104" i="222"/>
  <c r="BD103" i="222"/>
  <c r="AY103" i="222"/>
  <c r="AX103" i="222"/>
  <c r="AW103" i="222"/>
  <c r="AV103" i="222"/>
  <c r="AU103" i="222"/>
  <c r="BD102" i="222"/>
  <c r="AY102" i="222"/>
  <c r="AX102" i="222"/>
  <c r="AW102" i="222"/>
  <c r="AV102" i="222"/>
  <c r="AU102" i="222"/>
  <c r="BD101" i="222"/>
  <c r="AY101" i="222"/>
  <c r="AX101" i="222"/>
  <c r="AW101" i="222"/>
  <c r="AV101" i="222"/>
  <c r="AU101" i="222"/>
  <c r="BD100" i="222"/>
  <c r="AY100" i="222"/>
  <c r="AX100" i="222"/>
  <c r="AW100" i="222"/>
  <c r="AV100" i="222"/>
  <c r="AU100" i="222"/>
  <c r="BD99" i="222"/>
  <c r="AY99" i="222"/>
  <c r="AX99" i="222"/>
  <c r="AW99" i="222"/>
  <c r="AV99" i="222"/>
  <c r="AU99" i="222"/>
  <c r="BD98" i="222"/>
  <c r="AY98" i="222"/>
  <c r="AX98" i="222"/>
  <c r="AW98" i="222"/>
  <c r="AV98" i="222"/>
  <c r="AU98" i="222"/>
  <c r="BD97" i="222"/>
  <c r="AY97" i="222"/>
  <c r="AX97" i="222"/>
  <c r="AW97" i="222"/>
  <c r="AV97" i="222"/>
  <c r="AU97" i="222"/>
  <c r="BD96" i="222"/>
  <c r="AY96" i="222"/>
  <c r="AX96" i="222"/>
  <c r="AW96" i="222"/>
  <c r="AV96" i="222"/>
  <c r="AU96" i="222"/>
  <c r="BD95" i="222"/>
  <c r="AY95" i="222"/>
  <c r="AX95" i="222"/>
  <c r="AW95" i="222"/>
  <c r="AV95" i="222"/>
  <c r="AU95" i="222"/>
  <c r="BD94" i="222"/>
  <c r="AY94" i="222"/>
  <c r="AX94" i="222"/>
  <c r="AW94" i="222"/>
  <c r="AV94" i="222"/>
  <c r="AU94" i="222"/>
  <c r="BD93" i="222"/>
  <c r="AY93" i="222"/>
  <c r="AX93" i="222"/>
  <c r="AW93" i="222"/>
  <c r="AV93" i="222"/>
  <c r="AU93" i="222"/>
  <c r="BD92" i="222"/>
  <c r="AY92" i="222"/>
  <c r="AX92" i="222"/>
  <c r="AW92" i="222"/>
  <c r="AV92" i="222"/>
  <c r="AU92" i="222"/>
  <c r="BD91" i="222"/>
  <c r="AY91" i="222"/>
  <c r="AX91" i="222"/>
  <c r="AW91" i="222"/>
  <c r="AV91" i="222"/>
  <c r="AU91" i="222"/>
  <c r="BD90" i="222"/>
  <c r="AY90" i="222"/>
  <c r="AX90" i="222"/>
  <c r="AW90" i="222"/>
  <c r="AV90" i="222"/>
  <c r="AU90" i="222"/>
  <c r="BD89" i="222"/>
  <c r="AY89" i="222"/>
  <c r="AX89" i="222"/>
  <c r="AW89" i="222"/>
  <c r="AV89" i="222"/>
  <c r="AU89" i="222"/>
  <c r="BD88" i="222"/>
  <c r="AY88" i="222"/>
  <c r="AX88" i="222"/>
  <c r="AW88" i="222"/>
  <c r="AV88" i="222"/>
  <c r="AU88" i="222"/>
  <c r="BD87" i="222"/>
  <c r="AY87" i="222"/>
  <c r="AX87" i="222"/>
  <c r="AW87" i="222"/>
  <c r="AV87" i="222"/>
  <c r="AU87" i="222"/>
  <c r="BD86" i="222"/>
  <c r="AY86" i="222"/>
  <c r="AX86" i="222"/>
  <c r="AW86" i="222"/>
  <c r="AV86" i="222"/>
  <c r="AU86" i="222"/>
  <c r="BD85" i="222"/>
  <c r="AY85" i="222"/>
  <c r="AX85" i="222"/>
  <c r="AW85" i="222"/>
  <c r="AV85" i="222"/>
  <c r="AU85" i="222"/>
  <c r="BD84" i="222"/>
  <c r="AY84" i="222"/>
  <c r="AX84" i="222"/>
  <c r="AW84" i="222"/>
  <c r="AV84" i="222"/>
  <c r="AU84" i="222"/>
  <c r="BD83" i="222"/>
  <c r="AY83" i="222"/>
  <c r="AX83" i="222"/>
  <c r="AW83" i="222"/>
  <c r="AV83" i="222"/>
  <c r="AU83" i="222"/>
  <c r="BD82" i="222"/>
  <c r="AY82" i="222"/>
  <c r="AX82" i="222"/>
  <c r="AW82" i="222"/>
  <c r="AV82" i="222"/>
  <c r="AU82" i="222"/>
  <c r="BD81" i="222"/>
  <c r="AY81" i="222"/>
  <c r="AX81" i="222"/>
  <c r="AW81" i="222"/>
  <c r="AV81" i="222"/>
  <c r="AU81" i="222"/>
  <c r="BD80" i="222"/>
  <c r="AY80" i="222"/>
  <c r="AX80" i="222"/>
  <c r="AW80" i="222"/>
  <c r="AV80" i="222"/>
  <c r="AU80" i="222"/>
  <c r="BD79" i="222"/>
  <c r="AY79" i="222"/>
  <c r="AX79" i="222"/>
  <c r="AW79" i="222"/>
  <c r="AV79" i="222"/>
  <c r="AU79" i="222"/>
  <c r="BD78" i="222"/>
  <c r="AY78" i="222"/>
  <c r="AX78" i="222"/>
  <c r="AW78" i="222"/>
  <c r="AV78" i="222"/>
  <c r="AU78" i="222"/>
  <c r="BD77" i="222"/>
  <c r="AY77" i="222"/>
  <c r="AX77" i="222"/>
  <c r="AW77" i="222"/>
  <c r="AV77" i="222"/>
  <c r="AU77" i="222"/>
  <c r="BD76" i="222"/>
  <c r="AY76" i="222"/>
  <c r="AX76" i="222"/>
  <c r="AW76" i="222"/>
  <c r="AV76" i="222"/>
  <c r="AU76" i="222"/>
  <c r="BD75" i="222"/>
  <c r="AY75" i="222"/>
  <c r="AX75" i="222"/>
  <c r="AW75" i="222"/>
  <c r="AV75" i="222"/>
  <c r="AU75" i="222"/>
  <c r="BD74" i="222"/>
  <c r="AY74" i="222"/>
  <c r="AX74" i="222"/>
  <c r="AW74" i="222"/>
  <c r="AV74" i="222"/>
  <c r="AU74" i="222"/>
  <c r="BD73" i="222"/>
  <c r="AY73" i="222"/>
  <c r="AX73" i="222"/>
  <c r="AW73" i="222"/>
  <c r="AV73" i="222"/>
  <c r="AU73" i="222"/>
  <c r="BD72" i="222"/>
  <c r="AY72" i="222"/>
  <c r="AX72" i="222"/>
  <c r="AW72" i="222"/>
  <c r="AV72" i="222"/>
  <c r="AU72" i="222"/>
  <c r="BD71" i="222"/>
  <c r="AY71" i="222"/>
  <c r="AX71" i="222"/>
  <c r="AW71" i="222"/>
  <c r="AV71" i="222"/>
  <c r="AU71" i="222"/>
  <c r="BD70" i="222"/>
  <c r="AY70" i="222"/>
  <c r="AX70" i="222"/>
  <c r="AW70" i="222"/>
  <c r="AV70" i="222"/>
  <c r="AU70" i="222"/>
  <c r="BD69" i="222"/>
  <c r="AY69" i="222"/>
  <c r="AX69" i="222"/>
  <c r="AW69" i="222"/>
  <c r="AV69" i="222"/>
  <c r="AU69" i="222"/>
  <c r="BD68" i="222"/>
  <c r="AY68" i="222"/>
  <c r="AX68" i="222"/>
  <c r="AW68" i="222"/>
  <c r="AV68" i="222"/>
  <c r="AU68" i="222"/>
  <c r="BD67" i="222"/>
  <c r="AY67" i="222"/>
  <c r="AX67" i="222"/>
  <c r="AW67" i="222"/>
  <c r="AV67" i="222"/>
  <c r="AU67" i="222"/>
  <c r="BD66" i="222"/>
  <c r="AY66" i="222"/>
  <c r="AX66" i="222"/>
  <c r="AW66" i="222"/>
  <c r="AV66" i="222"/>
  <c r="AU66" i="222"/>
  <c r="BD65" i="222"/>
  <c r="AY65" i="222"/>
  <c r="AX65" i="222"/>
  <c r="AW65" i="222"/>
  <c r="AV65" i="222"/>
  <c r="AU65" i="222"/>
  <c r="BD64" i="222"/>
  <c r="AY64" i="222"/>
  <c r="AX64" i="222"/>
  <c r="AW64" i="222"/>
  <c r="AV64" i="222"/>
  <c r="AU64" i="222"/>
  <c r="BD63" i="222"/>
  <c r="AY63" i="222"/>
  <c r="AX63" i="222"/>
  <c r="AW63" i="222"/>
  <c r="AV63" i="222"/>
  <c r="AU63" i="222"/>
  <c r="BD62" i="222"/>
  <c r="AY62" i="222"/>
  <c r="AX62" i="222"/>
  <c r="AW62" i="222"/>
  <c r="AV62" i="222"/>
  <c r="AU62" i="222"/>
  <c r="BD61" i="222"/>
  <c r="AY61" i="222"/>
  <c r="AX61" i="222"/>
  <c r="AW61" i="222"/>
  <c r="AV61" i="222"/>
  <c r="AU61" i="222"/>
  <c r="BD60" i="222"/>
  <c r="AY60" i="222"/>
  <c r="AX60" i="222"/>
  <c r="AW60" i="222"/>
  <c r="AV60" i="222"/>
  <c r="AU60" i="222"/>
  <c r="BD59" i="222"/>
  <c r="AY59" i="222"/>
  <c r="AX59" i="222"/>
  <c r="AW59" i="222"/>
  <c r="AV59" i="222"/>
  <c r="AU59" i="222"/>
  <c r="BD58" i="222"/>
  <c r="AY58" i="222"/>
  <c r="AX58" i="222"/>
  <c r="AW58" i="222"/>
  <c r="AV58" i="222"/>
  <c r="AU58" i="222"/>
  <c r="BD57" i="222"/>
  <c r="AY57" i="222"/>
  <c r="AX57" i="222"/>
  <c r="AW57" i="222"/>
  <c r="AV57" i="222"/>
  <c r="AU57" i="222"/>
  <c r="BD56" i="222"/>
  <c r="AY56" i="222"/>
  <c r="AX56" i="222"/>
  <c r="AW56" i="222"/>
  <c r="AV56" i="222"/>
  <c r="AU56" i="222"/>
  <c r="BD55" i="222"/>
  <c r="AY55" i="222"/>
  <c r="AX55" i="222"/>
  <c r="AW55" i="222"/>
  <c r="AV55" i="222"/>
  <c r="AU55" i="222"/>
  <c r="BD54" i="222"/>
  <c r="AY54" i="222"/>
  <c r="AX54" i="222"/>
  <c r="AW54" i="222"/>
  <c r="AV54" i="222"/>
  <c r="AU54" i="222"/>
  <c r="BD53" i="222"/>
  <c r="AY53" i="222"/>
  <c r="AX53" i="222"/>
  <c r="AW53" i="222"/>
  <c r="AV53" i="222"/>
  <c r="AU53" i="222"/>
  <c r="BD52" i="222"/>
  <c r="AY52" i="222"/>
  <c r="AX52" i="222"/>
  <c r="AW52" i="222"/>
  <c r="AV52" i="222"/>
  <c r="AU52" i="222"/>
  <c r="BD51" i="222"/>
  <c r="AY51" i="222"/>
  <c r="AX51" i="222"/>
  <c r="AW51" i="222"/>
  <c r="AV51" i="222"/>
  <c r="AU51" i="222"/>
  <c r="BD50" i="222"/>
  <c r="AY50" i="222"/>
  <c r="AX50" i="222"/>
  <c r="AW50" i="222"/>
  <c r="AV50" i="222"/>
  <c r="AU50" i="222"/>
  <c r="BD49" i="222"/>
  <c r="AY49" i="222"/>
  <c r="AX49" i="222"/>
  <c r="AW49" i="222"/>
  <c r="AV49" i="222"/>
  <c r="AU49" i="222"/>
  <c r="BD48" i="222"/>
  <c r="AY48" i="222"/>
  <c r="AX48" i="222"/>
  <c r="AW48" i="222"/>
  <c r="AV48" i="222"/>
  <c r="AU48" i="222"/>
  <c r="BD47" i="222"/>
  <c r="AY47" i="222"/>
  <c r="AX47" i="222"/>
  <c r="AW47" i="222"/>
  <c r="AV47" i="222"/>
  <c r="AU47" i="222"/>
  <c r="BD46" i="222"/>
  <c r="AY46" i="222"/>
  <c r="AX46" i="222"/>
  <c r="AW46" i="222"/>
  <c r="AV46" i="222"/>
  <c r="AU46" i="222"/>
  <c r="BD45" i="222"/>
  <c r="AY45" i="222"/>
  <c r="AX45" i="222"/>
  <c r="AW45" i="222"/>
  <c r="AV45" i="222"/>
  <c r="AU45" i="222"/>
  <c r="BD44" i="222"/>
  <c r="AY44" i="222"/>
  <c r="AX44" i="222"/>
  <c r="AW44" i="222"/>
  <c r="AV44" i="222"/>
  <c r="AU44" i="222"/>
  <c r="BD43" i="222"/>
  <c r="AY43" i="222"/>
  <c r="AX43" i="222"/>
  <c r="AW43" i="222"/>
  <c r="AV43" i="222"/>
  <c r="AU43" i="222"/>
  <c r="BD42" i="222"/>
  <c r="AY42" i="222"/>
  <c r="AX42" i="222"/>
  <c r="AW42" i="222"/>
  <c r="AV42" i="222"/>
  <c r="AU42" i="222"/>
  <c r="BD41" i="222"/>
  <c r="AY41" i="222"/>
  <c r="AX41" i="222"/>
  <c r="AW41" i="222"/>
  <c r="AV41" i="222"/>
  <c r="AU41" i="222"/>
  <c r="BD40" i="222"/>
  <c r="AY40" i="222"/>
  <c r="AX40" i="222"/>
  <c r="AW40" i="222"/>
  <c r="AV40" i="222"/>
  <c r="AU40" i="222"/>
  <c r="BD39" i="222"/>
  <c r="AY39" i="222"/>
  <c r="AX39" i="222"/>
  <c r="AW39" i="222"/>
  <c r="AV39" i="222"/>
  <c r="AU39" i="222"/>
  <c r="BD38" i="222"/>
  <c r="AY38" i="222"/>
  <c r="AX38" i="222"/>
  <c r="AW38" i="222"/>
  <c r="AV38" i="222"/>
  <c r="AU38" i="222"/>
  <c r="BD37" i="222"/>
  <c r="AY37" i="222"/>
  <c r="AX37" i="222"/>
  <c r="AW37" i="222"/>
  <c r="AV37" i="222"/>
  <c r="AU37" i="222"/>
  <c r="BD36" i="222"/>
  <c r="AY36" i="222"/>
  <c r="AX36" i="222"/>
  <c r="AW36" i="222"/>
  <c r="AV36" i="222"/>
  <c r="AU36" i="222"/>
  <c r="BD35" i="222"/>
  <c r="AY35" i="222"/>
  <c r="AX35" i="222"/>
  <c r="AW35" i="222"/>
  <c r="AV35" i="222"/>
  <c r="AU35" i="222"/>
  <c r="BD34" i="222"/>
  <c r="AY34" i="222"/>
  <c r="AX34" i="222"/>
  <c r="AW34" i="222"/>
  <c r="AV34" i="222"/>
  <c r="AU34" i="222"/>
  <c r="BD33" i="222"/>
  <c r="AY33" i="222"/>
  <c r="AX33" i="222"/>
  <c r="AW33" i="222"/>
  <c r="AV33" i="222"/>
  <c r="AU33" i="222"/>
  <c r="BD32" i="222"/>
  <c r="AY32" i="222"/>
  <c r="AX32" i="222"/>
  <c r="AW32" i="222"/>
  <c r="AV32" i="222"/>
  <c r="AU32" i="222"/>
  <c r="BD31" i="222"/>
  <c r="AY31" i="222"/>
  <c r="AX31" i="222"/>
  <c r="AW31" i="222"/>
  <c r="AV31" i="222"/>
  <c r="AU31" i="222"/>
  <c r="BD30" i="222"/>
  <c r="AY30" i="222"/>
  <c r="AX30" i="222"/>
  <c r="AW30" i="222"/>
  <c r="AV30" i="222"/>
  <c r="AU30" i="222"/>
  <c r="BD29" i="222"/>
  <c r="AY29" i="222"/>
  <c r="AX29" i="222"/>
  <c r="AW29" i="222"/>
  <c r="AV29" i="222"/>
  <c r="AU29" i="222"/>
  <c r="BD28" i="222"/>
  <c r="AY28" i="222"/>
  <c r="AX28" i="222"/>
  <c r="AW28" i="222"/>
  <c r="AV28" i="222"/>
  <c r="AU28" i="222"/>
  <c r="BD27" i="222"/>
  <c r="AY27" i="222"/>
  <c r="AX27" i="222"/>
  <c r="AW27" i="222"/>
  <c r="AV27" i="222"/>
  <c r="AU27" i="222"/>
  <c r="BD26" i="222"/>
  <c r="AY26" i="222"/>
  <c r="AX26" i="222"/>
  <c r="AW26" i="222"/>
  <c r="AV26" i="222"/>
  <c r="AU26" i="222"/>
  <c r="BD25" i="222"/>
  <c r="AY25" i="222"/>
  <c r="AX25" i="222"/>
  <c r="AW25" i="222"/>
  <c r="AV25" i="222"/>
  <c r="AU25" i="222"/>
  <c r="BD24" i="222"/>
  <c r="AY24" i="222"/>
  <c r="AX24" i="222"/>
  <c r="AW24" i="222"/>
  <c r="AV24" i="222"/>
  <c r="AU24" i="222"/>
  <c r="BD23" i="222"/>
  <c r="AY23" i="222"/>
  <c r="AX23" i="222"/>
  <c r="AW23" i="222"/>
  <c r="AV23" i="222"/>
  <c r="AU23" i="222"/>
  <c r="BD22" i="222"/>
  <c r="AY22" i="222"/>
  <c r="AX22" i="222"/>
  <c r="AW22" i="222"/>
  <c r="AV22" i="222"/>
  <c r="AU22" i="222"/>
  <c r="BD21" i="222"/>
  <c r="AY21" i="222"/>
  <c r="AX21" i="222"/>
  <c r="AW21" i="222"/>
  <c r="AV21" i="222"/>
  <c r="AU21" i="222"/>
  <c r="BD20" i="222"/>
  <c r="AY20" i="222"/>
  <c r="AX20" i="222"/>
  <c r="AW20" i="222"/>
  <c r="AV20" i="222"/>
  <c r="AU20" i="222"/>
  <c r="BD19" i="222"/>
  <c r="AY19" i="222"/>
  <c r="AX19" i="222"/>
  <c r="AW19" i="222"/>
  <c r="AV19" i="222"/>
  <c r="AU19" i="222"/>
  <c r="BD18" i="222"/>
  <c r="AY18" i="222"/>
  <c r="AX18" i="222"/>
  <c r="AW18" i="222"/>
  <c r="AV18" i="222"/>
  <c r="AU18" i="222"/>
  <c r="BD17" i="222"/>
  <c r="AY17" i="222"/>
  <c r="AX17" i="222"/>
  <c r="AW17" i="222"/>
  <c r="AV17" i="222"/>
  <c r="AU17" i="222"/>
  <c r="BD16" i="222"/>
  <c r="AY16" i="222"/>
  <c r="AX16" i="222"/>
  <c r="AW16" i="222"/>
  <c r="AV16" i="222"/>
  <c r="AU16" i="222"/>
  <c r="BD15" i="222"/>
  <c r="AY15" i="222"/>
  <c r="AX15" i="222"/>
  <c r="AW15" i="222"/>
  <c r="AV15" i="222"/>
  <c r="AU15" i="222"/>
  <c r="BD14" i="222"/>
  <c r="AY14" i="222"/>
  <c r="AX14" i="222"/>
  <c r="AW14" i="222"/>
  <c r="AV14" i="222"/>
  <c r="AU14" i="222"/>
  <c r="BD13" i="222"/>
  <c r="AY13" i="222"/>
  <c r="AX13" i="222"/>
  <c r="AW13" i="222"/>
  <c r="AV13" i="222"/>
  <c r="AU13" i="222"/>
  <c r="BD12" i="222"/>
  <c r="AY12" i="222"/>
  <c r="AX12" i="222"/>
  <c r="AW12" i="222"/>
  <c r="AV12" i="222"/>
  <c r="AU12" i="222"/>
  <c r="BD11" i="222"/>
  <c r="AY11" i="222"/>
  <c r="AX11" i="222"/>
  <c r="AW11" i="222"/>
  <c r="AV11" i="222"/>
  <c r="AU11" i="222"/>
  <c r="BD10" i="222"/>
  <c r="AY10" i="222"/>
  <c r="AX10" i="222"/>
  <c r="AW10" i="222"/>
  <c r="AV10" i="222"/>
  <c r="AU10" i="222"/>
  <c r="BD9" i="222"/>
  <c r="AY9" i="222"/>
  <c r="AX9" i="222"/>
  <c r="AW9" i="222"/>
  <c r="AV9" i="222"/>
  <c r="AU9" i="222"/>
  <c r="BD8" i="222"/>
  <c r="AY8" i="222"/>
  <c r="AX8" i="222"/>
  <c r="AW8" i="222"/>
  <c r="AV8" i="222"/>
  <c r="AU8" i="222"/>
  <c r="BD7" i="222"/>
  <c r="AY7" i="222"/>
  <c r="AX7" i="222"/>
  <c r="AW7" i="222"/>
  <c r="AV7" i="222"/>
  <c r="AU7" i="222"/>
  <c r="BD6" i="222"/>
  <c r="AY6" i="222"/>
  <c r="AX6" i="222"/>
  <c r="AW6" i="222"/>
  <c r="AV6" i="222"/>
  <c r="AU6" i="222"/>
  <c r="BD5" i="222"/>
  <c r="AY5" i="222"/>
  <c r="AX5" i="222"/>
  <c r="AW5" i="222"/>
  <c r="AV5" i="222"/>
  <c r="AU5" i="222"/>
  <c r="BD4" i="222"/>
  <c r="AY4" i="222"/>
  <c r="AX4" i="222"/>
  <c r="AW4" i="222"/>
  <c r="AV4" i="222"/>
  <c r="AU4" i="222"/>
  <c r="BD1128" i="223"/>
  <c r="AY1128" i="223"/>
  <c r="AX1128" i="223"/>
  <c r="AW1128" i="223"/>
  <c r="AV1128" i="223"/>
  <c r="AU1128" i="223"/>
  <c r="BD1127" i="223"/>
  <c r="AY1127" i="223"/>
  <c r="AX1127" i="223"/>
  <c r="AW1127" i="223"/>
  <c r="AV1127" i="223"/>
  <c r="AU1127" i="223"/>
  <c r="BD1126" i="223"/>
  <c r="AY1126" i="223"/>
  <c r="AX1126" i="223"/>
  <c r="AW1126" i="223"/>
  <c r="AV1126" i="223"/>
  <c r="AU1126" i="223"/>
  <c r="BD1125" i="223"/>
  <c r="AY1125" i="223"/>
  <c r="AX1125" i="223"/>
  <c r="AW1125" i="223"/>
  <c r="AV1125" i="223"/>
  <c r="AU1125" i="223"/>
  <c r="BD1124" i="223"/>
  <c r="AY1124" i="223"/>
  <c r="AX1124" i="223"/>
  <c r="AW1124" i="223"/>
  <c r="AV1124" i="223"/>
  <c r="AU1124" i="223"/>
  <c r="BD1123" i="223"/>
  <c r="AY1123" i="223"/>
  <c r="AX1123" i="223"/>
  <c r="AW1123" i="223"/>
  <c r="AV1123" i="223"/>
  <c r="AU1123" i="223"/>
  <c r="BD1122" i="223"/>
  <c r="AY1122" i="223"/>
  <c r="AX1122" i="223"/>
  <c r="AW1122" i="223"/>
  <c r="AV1122" i="223"/>
  <c r="AU1122" i="223"/>
  <c r="BD1121" i="223"/>
  <c r="AY1121" i="223"/>
  <c r="AX1121" i="223"/>
  <c r="AW1121" i="223"/>
  <c r="AV1121" i="223"/>
  <c r="AU1121" i="223"/>
  <c r="BD1120" i="223"/>
  <c r="AY1120" i="223"/>
  <c r="AX1120" i="223"/>
  <c r="AW1120" i="223"/>
  <c r="AV1120" i="223"/>
  <c r="AU1120" i="223"/>
  <c r="BD1119" i="223"/>
  <c r="AY1119" i="223"/>
  <c r="AX1119" i="223"/>
  <c r="AW1119" i="223"/>
  <c r="AV1119" i="223"/>
  <c r="AU1119" i="223"/>
  <c r="BD1118" i="223"/>
  <c r="AY1118" i="223"/>
  <c r="AX1118" i="223"/>
  <c r="AW1118" i="223"/>
  <c r="AV1118" i="223"/>
  <c r="AU1118" i="223"/>
  <c r="BD1117" i="223"/>
  <c r="AY1117" i="223"/>
  <c r="AX1117" i="223"/>
  <c r="AW1117" i="223"/>
  <c r="AV1117" i="223"/>
  <c r="AU1117" i="223"/>
  <c r="BD1116" i="223"/>
  <c r="AY1116" i="223"/>
  <c r="AX1116" i="223"/>
  <c r="AW1116" i="223"/>
  <c r="AV1116" i="223"/>
  <c r="AU1116" i="223"/>
  <c r="BD1115" i="223"/>
  <c r="AY1115" i="223"/>
  <c r="AX1115" i="223"/>
  <c r="AW1115" i="223"/>
  <c r="AV1115" i="223"/>
  <c r="AU1115" i="223"/>
  <c r="BD1114" i="223"/>
  <c r="AY1114" i="223"/>
  <c r="AX1114" i="223"/>
  <c r="AW1114" i="223"/>
  <c r="AV1114" i="223"/>
  <c r="AU1114" i="223"/>
  <c r="BD1113" i="223"/>
  <c r="AY1113" i="223"/>
  <c r="AX1113" i="223"/>
  <c r="AW1113" i="223"/>
  <c r="AV1113" i="223"/>
  <c r="AU1113" i="223"/>
  <c r="BD1112" i="223"/>
  <c r="AY1112" i="223"/>
  <c r="AX1112" i="223"/>
  <c r="AW1112" i="223"/>
  <c r="AV1112" i="223"/>
  <c r="AU1112" i="223"/>
  <c r="BD1111" i="223"/>
  <c r="AY1111" i="223"/>
  <c r="AX1111" i="223"/>
  <c r="AW1111" i="223"/>
  <c r="AV1111" i="223"/>
  <c r="AU1111" i="223"/>
  <c r="BD1110" i="223"/>
  <c r="AY1110" i="223"/>
  <c r="AX1110" i="223"/>
  <c r="AW1110" i="223"/>
  <c r="AV1110" i="223"/>
  <c r="AU1110" i="223"/>
  <c r="BD1109" i="223"/>
  <c r="AY1109" i="223"/>
  <c r="AX1109" i="223"/>
  <c r="AW1109" i="223"/>
  <c r="AV1109" i="223"/>
  <c r="AU1109" i="223"/>
  <c r="BD1108" i="223"/>
  <c r="AY1108" i="223"/>
  <c r="AX1108" i="223"/>
  <c r="AW1108" i="223"/>
  <c r="AV1108" i="223"/>
  <c r="AU1108" i="223"/>
  <c r="BD1107" i="223"/>
  <c r="AY1107" i="223"/>
  <c r="AX1107" i="223"/>
  <c r="AW1107" i="223"/>
  <c r="AV1107" i="223"/>
  <c r="AU1107" i="223"/>
  <c r="BD1106" i="223"/>
  <c r="AY1106" i="223"/>
  <c r="AX1106" i="223"/>
  <c r="AW1106" i="223"/>
  <c r="AV1106" i="223"/>
  <c r="AU1106" i="223"/>
  <c r="BD1105" i="223"/>
  <c r="AY1105" i="223"/>
  <c r="AX1105" i="223"/>
  <c r="AW1105" i="223"/>
  <c r="AV1105" i="223"/>
  <c r="AU1105" i="223"/>
  <c r="BD1104" i="223"/>
  <c r="AY1104" i="223"/>
  <c r="AX1104" i="223"/>
  <c r="AW1104" i="223"/>
  <c r="AV1104" i="223"/>
  <c r="AU1104" i="223"/>
  <c r="BD1103" i="223"/>
  <c r="AY1103" i="223"/>
  <c r="AX1103" i="223"/>
  <c r="AW1103" i="223"/>
  <c r="AV1103" i="223"/>
  <c r="AU1103" i="223"/>
  <c r="BD1102" i="223"/>
  <c r="AY1102" i="223"/>
  <c r="AX1102" i="223"/>
  <c r="AW1102" i="223"/>
  <c r="AV1102" i="223"/>
  <c r="AU1102" i="223"/>
  <c r="BD1101" i="223"/>
  <c r="AY1101" i="223"/>
  <c r="AX1101" i="223"/>
  <c r="AW1101" i="223"/>
  <c r="AV1101" i="223"/>
  <c r="AU1101" i="223"/>
  <c r="BD1100" i="223"/>
  <c r="AY1100" i="223"/>
  <c r="AX1100" i="223"/>
  <c r="AW1100" i="223"/>
  <c r="AV1100" i="223"/>
  <c r="AU1100" i="223"/>
  <c r="BD1099" i="223"/>
  <c r="AY1099" i="223"/>
  <c r="AX1099" i="223"/>
  <c r="AW1099" i="223"/>
  <c r="AV1099" i="223"/>
  <c r="AU1099" i="223"/>
  <c r="BD1098" i="223"/>
  <c r="AY1098" i="223"/>
  <c r="AX1098" i="223"/>
  <c r="AW1098" i="223"/>
  <c r="AV1098" i="223"/>
  <c r="AU1098" i="223"/>
  <c r="BD1097" i="223"/>
  <c r="AY1097" i="223"/>
  <c r="AX1097" i="223"/>
  <c r="AW1097" i="223"/>
  <c r="AV1097" i="223"/>
  <c r="AU1097" i="223"/>
  <c r="BD1096" i="223"/>
  <c r="AY1096" i="223"/>
  <c r="AX1096" i="223"/>
  <c r="AW1096" i="223"/>
  <c r="AV1096" i="223"/>
  <c r="AU1096" i="223"/>
  <c r="BD1095" i="223"/>
  <c r="AY1095" i="223"/>
  <c r="AX1095" i="223"/>
  <c r="AW1095" i="223"/>
  <c r="AV1095" i="223"/>
  <c r="AU1095" i="223"/>
  <c r="BD1094" i="223"/>
  <c r="AY1094" i="223"/>
  <c r="AX1094" i="223"/>
  <c r="AW1094" i="223"/>
  <c r="AV1094" i="223"/>
  <c r="AU1094" i="223"/>
  <c r="BD1093" i="223"/>
  <c r="AY1093" i="223"/>
  <c r="AX1093" i="223"/>
  <c r="AW1093" i="223"/>
  <c r="AV1093" i="223"/>
  <c r="AU1093" i="223"/>
  <c r="BD1092" i="223"/>
  <c r="AY1092" i="223"/>
  <c r="AX1092" i="223"/>
  <c r="AW1092" i="223"/>
  <c r="AV1092" i="223"/>
  <c r="AU1092" i="223"/>
  <c r="BD1091" i="223"/>
  <c r="AY1091" i="223"/>
  <c r="AX1091" i="223"/>
  <c r="AW1091" i="223"/>
  <c r="AV1091" i="223"/>
  <c r="AU1091" i="223"/>
  <c r="BD1090" i="223"/>
  <c r="AY1090" i="223"/>
  <c r="AX1090" i="223"/>
  <c r="AW1090" i="223"/>
  <c r="AV1090" i="223"/>
  <c r="AU1090" i="223"/>
  <c r="BD1089" i="223"/>
  <c r="AY1089" i="223"/>
  <c r="AX1089" i="223"/>
  <c r="AW1089" i="223"/>
  <c r="AV1089" i="223"/>
  <c r="AU1089" i="223"/>
  <c r="BD1088" i="223"/>
  <c r="AY1088" i="223"/>
  <c r="AX1088" i="223"/>
  <c r="AW1088" i="223"/>
  <c r="AV1088" i="223"/>
  <c r="AU1088" i="223"/>
  <c r="BD1087" i="223"/>
  <c r="AY1087" i="223"/>
  <c r="AX1087" i="223"/>
  <c r="AW1087" i="223"/>
  <c r="AV1087" i="223"/>
  <c r="AU1087" i="223"/>
  <c r="BD1086" i="223"/>
  <c r="AY1086" i="223"/>
  <c r="AX1086" i="223"/>
  <c r="AW1086" i="223"/>
  <c r="AV1086" i="223"/>
  <c r="AU1086" i="223"/>
  <c r="BD1085" i="223"/>
  <c r="AY1085" i="223"/>
  <c r="AX1085" i="223"/>
  <c r="AW1085" i="223"/>
  <c r="AV1085" i="223"/>
  <c r="AU1085" i="223"/>
  <c r="BD1084" i="223"/>
  <c r="AY1084" i="223"/>
  <c r="AX1084" i="223"/>
  <c r="AW1084" i="223"/>
  <c r="AV1084" i="223"/>
  <c r="AU1084" i="223"/>
  <c r="BD1083" i="223"/>
  <c r="AY1083" i="223"/>
  <c r="AX1083" i="223"/>
  <c r="AW1083" i="223"/>
  <c r="AV1083" i="223"/>
  <c r="AU1083" i="223"/>
  <c r="BD1082" i="223"/>
  <c r="AY1082" i="223"/>
  <c r="AX1082" i="223"/>
  <c r="AW1082" i="223"/>
  <c r="AV1082" i="223"/>
  <c r="AU1082" i="223"/>
  <c r="BD1081" i="223"/>
  <c r="AY1081" i="223"/>
  <c r="AX1081" i="223"/>
  <c r="AW1081" i="223"/>
  <c r="AV1081" i="223"/>
  <c r="AU1081" i="223"/>
  <c r="BD1080" i="223"/>
  <c r="AY1080" i="223"/>
  <c r="AX1080" i="223"/>
  <c r="AW1080" i="223"/>
  <c r="AV1080" i="223"/>
  <c r="AU1080" i="223"/>
  <c r="BD1079" i="223"/>
  <c r="AY1079" i="223"/>
  <c r="AX1079" i="223"/>
  <c r="AW1079" i="223"/>
  <c r="AV1079" i="223"/>
  <c r="AU1079" i="223"/>
  <c r="BD1078" i="223"/>
  <c r="AY1078" i="223"/>
  <c r="AX1078" i="223"/>
  <c r="AW1078" i="223"/>
  <c r="AV1078" i="223"/>
  <c r="AU1078" i="223"/>
  <c r="BD1077" i="223"/>
  <c r="AY1077" i="223"/>
  <c r="AX1077" i="223"/>
  <c r="AW1077" i="223"/>
  <c r="AV1077" i="223"/>
  <c r="AU1077" i="223"/>
  <c r="BD1076" i="223"/>
  <c r="AY1076" i="223"/>
  <c r="AX1076" i="223"/>
  <c r="AW1076" i="223"/>
  <c r="AV1076" i="223"/>
  <c r="AU1076" i="223"/>
  <c r="BD1075" i="223"/>
  <c r="AY1075" i="223"/>
  <c r="AX1075" i="223"/>
  <c r="AW1075" i="223"/>
  <c r="AV1075" i="223"/>
  <c r="AU1075" i="223"/>
  <c r="BD1074" i="223"/>
  <c r="AY1074" i="223"/>
  <c r="AX1074" i="223"/>
  <c r="AW1074" i="223"/>
  <c r="AV1074" i="223"/>
  <c r="AU1074" i="223"/>
  <c r="BD1073" i="223"/>
  <c r="AY1073" i="223"/>
  <c r="AX1073" i="223"/>
  <c r="AW1073" i="223"/>
  <c r="AV1073" i="223"/>
  <c r="AU1073" i="223"/>
  <c r="BD1072" i="223"/>
  <c r="AY1072" i="223"/>
  <c r="AX1072" i="223"/>
  <c r="AW1072" i="223"/>
  <c r="AV1072" i="223"/>
  <c r="AU1072" i="223"/>
  <c r="BD1071" i="223"/>
  <c r="AY1071" i="223"/>
  <c r="AX1071" i="223"/>
  <c r="AW1071" i="223"/>
  <c r="AV1071" i="223"/>
  <c r="AU1071" i="223"/>
  <c r="BD1070" i="223"/>
  <c r="AY1070" i="223"/>
  <c r="AX1070" i="223"/>
  <c r="AW1070" i="223"/>
  <c r="AV1070" i="223"/>
  <c r="AU1070" i="223"/>
  <c r="BD1069" i="223"/>
  <c r="AY1069" i="223"/>
  <c r="AX1069" i="223"/>
  <c r="AW1069" i="223"/>
  <c r="AV1069" i="223"/>
  <c r="AU1069" i="223"/>
  <c r="BD1068" i="223"/>
  <c r="AY1068" i="223"/>
  <c r="AX1068" i="223"/>
  <c r="AW1068" i="223"/>
  <c r="AV1068" i="223"/>
  <c r="AU1068" i="223"/>
  <c r="BD1067" i="223"/>
  <c r="AY1067" i="223"/>
  <c r="AX1067" i="223"/>
  <c r="AW1067" i="223"/>
  <c r="AV1067" i="223"/>
  <c r="AU1067" i="223"/>
  <c r="BD1066" i="223"/>
  <c r="AY1066" i="223"/>
  <c r="AX1066" i="223"/>
  <c r="AW1066" i="223"/>
  <c r="AV1066" i="223"/>
  <c r="AU1066" i="223"/>
  <c r="BD1065" i="223"/>
  <c r="AY1065" i="223"/>
  <c r="AX1065" i="223"/>
  <c r="AW1065" i="223"/>
  <c r="AV1065" i="223"/>
  <c r="AU1065" i="223"/>
  <c r="BD1064" i="223"/>
  <c r="AY1064" i="223"/>
  <c r="AX1064" i="223"/>
  <c r="AW1064" i="223"/>
  <c r="AV1064" i="223"/>
  <c r="AU1064" i="223"/>
  <c r="BD1063" i="223"/>
  <c r="AY1063" i="223"/>
  <c r="AX1063" i="223"/>
  <c r="AW1063" i="223"/>
  <c r="AV1063" i="223"/>
  <c r="AU1063" i="223"/>
  <c r="BD1062" i="223"/>
  <c r="AY1062" i="223"/>
  <c r="AX1062" i="223"/>
  <c r="AW1062" i="223"/>
  <c r="AV1062" i="223"/>
  <c r="AU1062" i="223"/>
  <c r="BD1061" i="223"/>
  <c r="AY1061" i="223"/>
  <c r="AX1061" i="223"/>
  <c r="AW1061" i="223"/>
  <c r="AV1061" i="223"/>
  <c r="AU1061" i="223"/>
  <c r="BD1060" i="223"/>
  <c r="AY1060" i="223"/>
  <c r="AX1060" i="223"/>
  <c r="AW1060" i="223"/>
  <c r="AV1060" i="223"/>
  <c r="AU1060" i="223"/>
  <c r="BD1059" i="223"/>
  <c r="AY1059" i="223"/>
  <c r="AX1059" i="223"/>
  <c r="AW1059" i="223"/>
  <c r="AV1059" i="223"/>
  <c r="AU1059" i="223"/>
  <c r="BD1058" i="223"/>
  <c r="AY1058" i="223"/>
  <c r="AX1058" i="223"/>
  <c r="AW1058" i="223"/>
  <c r="AV1058" i="223"/>
  <c r="AU1058" i="223"/>
  <c r="BD1057" i="223"/>
  <c r="AY1057" i="223"/>
  <c r="AX1057" i="223"/>
  <c r="AW1057" i="223"/>
  <c r="AV1057" i="223"/>
  <c r="AU1057" i="223"/>
  <c r="BD1056" i="223"/>
  <c r="AY1056" i="223"/>
  <c r="AX1056" i="223"/>
  <c r="AW1056" i="223"/>
  <c r="AV1056" i="223"/>
  <c r="AU1056" i="223"/>
  <c r="BD1055" i="223"/>
  <c r="AY1055" i="223"/>
  <c r="AX1055" i="223"/>
  <c r="AW1055" i="223"/>
  <c r="AV1055" i="223"/>
  <c r="AU1055" i="223"/>
  <c r="BD1054" i="223"/>
  <c r="AY1054" i="223"/>
  <c r="AX1054" i="223"/>
  <c r="AW1054" i="223"/>
  <c r="AV1054" i="223"/>
  <c r="AU1054" i="223"/>
  <c r="BD1053" i="223"/>
  <c r="AY1053" i="223"/>
  <c r="AX1053" i="223"/>
  <c r="AW1053" i="223"/>
  <c r="AV1053" i="223"/>
  <c r="AU1053" i="223"/>
  <c r="BD1052" i="223"/>
  <c r="AY1052" i="223"/>
  <c r="AX1052" i="223"/>
  <c r="AW1052" i="223"/>
  <c r="AV1052" i="223"/>
  <c r="AU1052" i="223"/>
  <c r="BD1051" i="223"/>
  <c r="AY1051" i="223"/>
  <c r="AX1051" i="223"/>
  <c r="AW1051" i="223"/>
  <c r="AV1051" i="223"/>
  <c r="AU1051" i="223"/>
  <c r="BD1050" i="223"/>
  <c r="AY1050" i="223"/>
  <c r="AX1050" i="223"/>
  <c r="AW1050" i="223"/>
  <c r="AV1050" i="223"/>
  <c r="AU1050" i="223"/>
  <c r="BD1049" i="223"/>
  <c r="AY1049" i="223"/>
  <c r="AX1049" i="223"/>
  <c r="AW1049" i="223"/>
  <c r="AV1049" i="223"/>
  <c r="AU1049" i="223"/>
  <c r="BD1048" i="223"/>
  <c r="AY1048" i="223"/>
  <c r="AX1048" i="223"/>
  <c r="AW1048" i="223"/>
  <c r="AV1048" i="223"/>
  <c r="AU1048" i="223"/>
  <c r="BD1047" i="223"/>
  <c r="AY1047" i="223"/>
  <c r="AX1047" i="223"/>
  <c r="AW1047" i="223"/>
  <c r="AV1047" i="223"/>
  <c r="AU1047" i="223"/>
  <c r="BD1046" i="223"/>
  <c r="AY1046" i="223"/>
  <c r="AX1046" i="223"/>
  <c r="AW1046" i="223"/>
  <c r="AV1046" i="223"/>
  <c r="AU1046" i="223"/>
  <c r="BD1045" i="223"/>
  <c r="AY1045" i="223"/>
  <c r="AX1045" i="223"/>
  <c r="AW1045" i="223"/>
  <c r="AV1045" i="223"/>
  <c r="AU1045" i="223"/>
  <c r="BD1044" i="223"/>
  <c r="AY1044" i="223"/>
  <c r="AX1044" i="223"/>
  <c r="AW1044" i="223"/>
  <c r="AV1044" i="223"/>
  <c r="AU1044" i="223"/>
  <c r="BD1043" i="223"/>
  <c r="AY1043" i="223"/>
  <c r="AX1043" i="223"/>
  <c r="AW1043" i="223"/>
  <c r="AV1043" i="223"/>
  <c r="AU1043" i="223"/>
  <c r="BD1042" i="223"/>
  <c r="AY1042" i="223"/>
  <c r="AX1042" i="223"/>
  <c r="AW1042" i="223"/>
  <c r="AV1042" i="223"/>
  <c r="AU1042" i="223"/>
  <c r="BD1041" i="223"/>
  <c r="AY1041" i="223"/>
  <c r="AX1041" i="223"/>
  <c r="AW1041" i="223"/>
  <c r="AV1041" i="223"/>
  <c r="AU1041" i="223"/>
  <c r="BD1040" i="223"/>
  <c r="AY1040" i="223"/>
  <c r="AX1040" i="223"/>
  <c r="AW1040" i="223"/>
  <c r="AV1040" i="223"/>
  <c r="AU1040" i="223"/>
  <c r="BD1039" i="223"/>
  <c r="AY1039" i="223"/>
  <c r="AX1039" i="223"/>
  <c r="AW1039" i="223"/>
  <c r="AV1039" i="223"/>
  <c r="AU1039" i="223"/>
  <c r="BD1038" i="223"/>
  <c r="AY1038" i="223"/>
  <c r="AX1038" i="223"/>
  <c r="AW1038" i="223"/>
  <c r="AV1038" i="223"/>
  <c r="AU1038" i="223"/>
  <c r="BD1037" i="223"/>
  <c r="AY1037" i="223"/>
  <c r="AX1037" i="223"/>
  <c r="AW1037" i="223"/>
  <c r="AV1037" i="223"/>
  <c r="AU1037" i="223"/>
  <c r="BD1036" i="223"/>
  <c r="AY1036" i="223"/>
  <c r="AX1036" i="223"/>
  <c r="AW1036" i="223"/>
  <c r="AV1036" i="223"/>
  <c r="AU1036" i="223"/>
  <c r="BD1035" i="223"/>
  <c r="AY1035" i="223"/>
  <c r="AX1035" i="223"/>
  <c r="AW1035" i="223"/>
  <c r="AV1035" i="223"/>
  <c r="AU1035" i="223"/>
  <c r="BD1034" i="223"/>
  <c r="AY1034" i="223"/>
  <c r="AX1034" i="223"/>
  <c r="AW1034" i="223"/>
  <c r="AV1034" i="223"/>
  <c r="AU1034" i="223"/>
  <c r="BD1033" i="223"/>
  <c r="AY1033" i="223"/>
  <c r="AX1033" i="223"/>
  <c r="AW1033" i="223"/>
  <c r="AV1033" i="223"/>
  <c r="AU1033" i="223"/>
  <c r="BD1032" i="223"/>
  <c r="AY1032" i="223"/>
  <c r="AX1032" i="223"/>
  <c r="AW1032" i="223"/>
  <c r="AV1032" i="223"/>
  <c r="AU1032" i="223"/>
  <c r="BD1031" i="223"/>
  <c r="AY1031" i="223"/>
  <c r="AX1031" i="223"/>
  <c r="AW1031" i="223"/>
  <c r="AV1031" i="223"/>
  <c r="AU1031" i="223"/>
  <c r="BD1030" i="223"/>
  <c r="AY1030" i="223"/>
  <c r="AX1030" i="223"/>
  <c r="AW1030" i="223"/>
  <c r="AV1030" i="223"/>
  <c r="AU1030" i="223"/>
  <c r="BD1029" i="223"/>
  <c r="AY1029" i="223"/>
  <c r="AX1029" i="223"/>
  <c r="AW1029" i="223"/>
  <c r="AV1029" i="223"/>
  <c r="AU1029" i="223"/>
  <c r="BD1028" i="223"/>
  <c r="AY1028" i="223"/>
  <c r="AX1028" i="223"/>
  <c r="AW1028" i="223"/>
  <c r="AV1028" i="223"/>
  <c r="AU1028" i="223"/>
  <c r="BD1027" i="223"/>
  <c r="AY1027" i="223"/>
  <c r="AX1027" i="223"/>
  <c r="AW1027" i="223"/>
  <c r="AV1027" i="223"/>
  <c r="AU1027" i="223"/>
  <c r="BD1026" i="223"/>
  <c r="AY1026" i="223"/>
  <c r="AX1026" i="223"/>
  <c r="AW1026" i="223"/>
  <c r="AV1026" i="223"/>
  <c r="AU1026" i="223"/>
  <c r="BD1025" i="223"/>
  <c r="AY1025" i="223"/>
  <c r="AX1025" i="223"/>
  <c r="AW1025" i="223"/>
  <c r="AV1025" i="223"/>
  <c r="AU1025" i="223"/>
  <c r="BD1024" i="223"/>
  <c r="AY1024" i="223"/>
  <c r="AX1024" i="223"/>
  <c r="AW1024" i="223"/>
  <c r="AV1024" i="223"/>
  <c r="AU1024" i="223"/>
  <c r="BD1023" i="223"/>
  <c r="AY1023" i="223"/>
  <c r="AX1023" i="223"/>
  <c r="AW1023" i="223"/>
  <c r="AV1023" i="223"/>
  <c r="AU1023" i="223"/>
  <c r="BD1022" i="223"/>
  <c r="AY1022" i="223"/>
  <c r="AX1022" i="223"/>
  <c r="AW1022" i="223"/>
  <c r="AV1022" i="223"/>
  <c r="AU1022" i="223"/>
  <c r="BD1021" i="223"/>
  <c r="AY1021" i="223"/>
  <c r="AX1021" i="223"/>
  <c r="AW1021" i="223"/>
  <c r="AV1021" i="223"/>
  <c r="AU1021" i="223"/>
  <c r="BD1020" i="223"/>
  <c r="AY1020" i="223"/>
  <c r="AX1020" i="223"/>
  <c r="AW1020" i="223"/>
  <c r="AV1020" i="223"/>
  <c r="AU1020" i="223"/>
  <c r="BD1019" i="223"/>
  <c r="AY1019" i="223"/>
  <c r="AX1019" i="223"/>
  <c r="AW1019" i="223"/>
  <c r="AV1019" i="223"/>
  <c r="AU1019" i="223"/>
  <c r="BD1018" i="223"/>
  <c r="AY1018" i="223"/>
  <c r="AX1018" i="223"/>
  <c r="AW1018" i="223"/>
  <c r="AV1018" i="223"/>
  <c r="AU1018" i="223"/>
  <c r="BD1017" i="223"/>
  <c r="AY1017" i="223"/>
  <c r="AX1017" i="223"/>
  <c r="AW1017" i="223"/>
  <c r="AV1017" i="223"/>
  <c r="AU1017" i="223"/>
  <c r="BD1016" i="223"/>
  <c r="AY1016" i="223"/>
  <c r="AX1016" i="223"/>
  <c r="AW1016" i="223"/>
  <c r="AV1016" i="223"/>
  <c r="AU1016" i="223"/>
  <c r="BD1015" i="223"/>
  <c r="AY1015" i="223"/>
  <c r="AX1015" i="223"/>
  <c r="AW1015" i="223"/>
  <c r="AV1015" i="223"/>
  <c r="AU1015" i="223"/>
  <c r="BD1014" i="223"/>
  <c r="AY1014" i="223"/>
  <c r="AX1014" i="223"/>
  <c r="AW1014" i="223"/>
  <c r="AV1014" i="223"/>
  <c r="AU1014" i="223"/>
  <c r="BD1013" i="223"/>
  <c r="AY1013" i="223"/>
  <c r="AX1013" i="223"/>
  <c r="AW1013" i="223"/>
  <c r="AV1013" i="223"/>
  <c r="AU1013" i="223"/>
  <c r="BD1012" i="223"/>
  <c r="AY1012" i="223"/>
  <c r="AX1012" i="223"/>
  <c r="AW1012" i="223"/>
  <c r="AV1012" i="223"/>
  <c r="AU1012" i="223"/>
  <c r="BD1011" i="223"/>
  <c r="AY1011" i="223"/>
  <c r="AX1011" i="223"/>
  <c r="AW1011" i="223"/>
  <c r="AV1011" i="223"/>
  <c r="AU1011" i="223"/>
  <c r="BD1010" i="223"/>
  <c r="AY1010" i="223"/>
  <c r="AX1010" i="223"/>
  <c r="AW1010" i="223"/>
  <c r="AV1010" i="223"/>
  <c r="AU1010" i="223"/>
  <c r="BD1009" i="223"/>
  <c r="AY1009" i="223"/>
  <c r="AX1009" i="223"/>
  <c r="AW1009" i="223"/>
  <c r="AV1009" i="223"/>
  <c r="AU1009" i="223"/>
  <c r="BD1008" i="223"/>
  <c r="AY1008" i="223"/>
  <c r="AX1008" i="223"/>
  <c r="AW1008" i="223"/>
  <c r="AV1008" i="223"/>
  <c r="AU1008" i="223"/>
  <c r="BD1007" i="223"/>
  <c r="AY1007" i="223"/>
  <c r="AX1007" i="223"/>
  <c r="AW1007" i="223"/>
  <c r="AV1007" i="223"/>
  <c r="AU1007" i="223"/>
  <c r="BD1006" i="223"/>
  <c r="AY1006" i="223"/>
  <c r="AX1006" i="223"/>
  <c r="AW1006" i="223"/>
  <c r="AV1006" i="223"/>
  <c r="AU1006" i="223"/>
  <c r="BD1005" i="223"/>
  <c r="AY1005" i="223"/>
  <c r="AX1005" i="223"/>
  <c r="AW1005" i="223"/>
  <c r="AV1005" i="223"/>
  <c r="AU1005" i="223"/>
  <c r="BD1004" i="223"/>
  <c r="AY1004" i="223"/>
  <c r="AX1004" i="223"/>
  <c r="AW1004" i="223"/>
  <c r="AV1004" i="223"/>
  <c r="AU1004" i="223"/>
  <c r="BD1003" i="223"/>
  <c r="AY1003" i="223"/>
  <c r="AX1003" i="223"/>
  <c r="AW1003" i="223"/>
  <c r="AV1003" i="223"/>
  <c r="AU1003" i="223"/>
  <c r="BD1002" i="223"/>
  <c r="AY1002" i="223"/>
  <c r="AX1002" i="223"/>
  <c r="AW1002" i="223"/>
  <c r="AV1002" i="223"/>
  <c r="AU1002" i="223"/>
  <c r="BD1001" i="223"/>
  <c r="AY1001" i="223"/>
  <c r="AX1001" i="223"/>
  <c r="AW1001" i="223"/>
  <c r="AV1001" i="223"/>
  <c r="AU1001" i="223"/>
  <c r="BD1000" i="223"/>
  <c r="AY1000" i="223"/>
  <c r="AX1000" i="223"/>
  <c r="AW1000" i="223"/>
  <c r="AV1000" i="223"/>
  <c r="AU1000" i="223"/>
  <c r="BD999" i="223"/>
  <c r="AY999" i="223"/>
  <c r="AX999" i="223"/>
  <c r="AW999" i="223"/>
  <c r="AV999" i="223"/>
  <c r="AU999" i="223"/>
  <c r="BD998" i="223"/>
  <c r="AY998" i="223"/>
  <c r="AX998" i="223"/>
  <c r="AW998" i="223"/>
  <c r="AV998" i="223"/>
  <c r="AU998" i="223"/>
  <c r="BD997" i="223"/>
  <c r="AY997" i="223"/>
  <c r="AX997" i="223"/>
  <c r="AW997" i="223"/>
  <c r="AV997" i="223"/>
  <c r="AU997" i="223"/>
  <c r="BD996" i="223"/>
  <c r="AY996" i="223"/>
  <c r="AX996" i="223"/>
  <c r="AW996" i="223"/>
  <c r="AV996" i="223"/>
  <c r="AU996" i="223"/>
  <c r="BD995" i="223"/>
  <c r="AY995" i="223"/>
  <c r="AX995" i="223"/>
  <c r="AW995" i="223"/>
  <c r="AV995" i="223"/>
  <c r="AU995" i="223"/>
  <c r="BD994" i="223"/>
  <c r="AY994" i="223"/>
  <c r="AX994" i="223"/>
  <c r="AW994" i="223"/>
  <c r="AV994" i="223"/>
  <c r="AU994" i="223"/>
  <c r="BD993" i="223"/>
  <c r="AY993" i="223"/>
  <c r="AX993" i="223"/>
  <c r="AW993" i="223"/>
  <c r="AV993" i="223"/>
  <c r="AU993" i="223"/>
  <c r="BD992" i="223"/>
  <c r="AY992" i="223"/>
  <c r="AX992" i="223"/>
  <c r="AW992" i="223"/>
  <c r="AV992" i="223"/>
  <c r="AU992" i="223"/>
  <c r="BD991" i="223"/>
  <c r="AY991" i="223"/>
  <c r="AX991" i="223"/>
  <c r="AW991" i="223"/>
  <c r="AV991" i="223"/>
  <c r="AU991" i="223"/>
  <c r="BD990" i="223"/>
  <c r="AY990" i="223"/>
  <c r="AX990" i="223"/>
  <c r="AW990" i="223"/>
  <c r="AV990" i="223"/>
  <c r="AU990" i="223"/>
  <c r="BD989" i="223"/>
  <c r="AY989" i="223"/>
  <c r="AX989" i="223"/>
  <c r="AW989" i="223"/>
  <c r="AV989" i="223"/>
  <c r="AU989" i="223"/>
  <c r="BD988" i="223"/>
  <c r="AY988" i="223"/>
  <c r="AX988" i="223"/>
  <c r="AW988" i="223"/>
  <c r="AV988" i="223"/>
  <c r="AU988" i="223"/>
  <c r="BD987" i="223"/>
  <c r="AY987" i="223"/>
  <c r="AX987" i="223"/>
  <c r="AW987" i="223"/>
  <c r="AV987" i="223"/>
  <c r="AU987" i="223"/>
  <c r="BD986" i="223"/>
  <c r="AY986" i="223"/>
  <c r="AX986" i="223"/>
  <c r="AW986" i="223"/>
  <c r="AV986" i="223"/>
  <c r="AU986" i="223"/>
  <c r="BD985" i="223"/>
  <c r="AY985" i="223"/>
  <c r="AX985" i="223"/>
  <c r="AW985" i="223"/>
  <c r="AV985" i="223"/>
  <c r="AU985" i="223"/>
  <c r="BD984" i="223"/>
  <c r="AY984" i="223"/>
  <c r="AX984" i="223"/>
  <c r="AW984" i="223"/>
  <c r="AV984" i="223"/>
  <c r="AU984" i="223"/>
  <c r="BD983" i="223"/>
  <c r="AY983" i="223"/>
  <c r="AX983" i="223"/>
  <c r="AW983" i="223"/>
  <c r="AV983" i="223"/>
  <c r="AU983" i="223"/>
  <c r="BD982" i="223"/>
  <c r="AY982" i="223"/>
  <c r="AX982" i="223"/>
  <c r="AW982" i="223"/>
  <c r="AV982" i="223"/>
  <c r="AU982" i="223"/>
  <c r="BD981" i="223"/>
  <c r="AY981" i="223"/>
  <c r="AX981" i="223"/>
  <c r="AW981" i="223"/>
  <c r="AV981" i="223"/>
  <c r="AU981" i="223"/>
  <c r="BD980" i="223"/>
  <c r="AY980" i="223"/>
  <c r="AX980" i="223"/>
  <c r="AW980" i="223"/>
  <c r="AV980" i="223"/>
  <c r="AU980" i="223"/>
  <c r="BD979" i="223"/>
  <c r="AY979" i="223"/>
  <c r="AX979" i="223"/>
  <c r="AW979" i="223"/>
  <c r="AV979" i="223"/>
  <c r="AU979" i="223"/>
  <c r="BD978" i="223"/>
  <c r="AY978" i="223"/>
  <c r="AX978" i="223"/>
  <c r="AW978" i="223"/>
  <c r="AV978" i="223"/>
  <c r="AU978" i="223"/>
  <c r="BD977" i="223"/>
  <c r="AY977" i="223"/>
  <c r="AX977" i="223"/>
  <c r="AW977" i="223"/>
  <c r="AV977" i="223"/>
  <c r="AU977" i="223"/>
  <c r="BD976" i="223"/>
  <c r="AY976" i="223"/>
  <c r="AX976" i="223"/>
  <c r="AW976" i="223"/>
  <c r="AV976" i="223"/>
  <c r="AU976" i="223"/>
  <c r="BD975" i="223"/>
  <c r="AY975" i="223"/>
  <c r="AX975" i="223"/>
  <c r="AW975" i="223"/>
  <c r="AV975" i="223"/>
  <c r="AU975" i="223"/>
  <c r="BD974" i="223"/>
  <c r="AY974" i="223"/>
  <c r="AX974" i="223"/>
  <c r="AW974" i="223"/>
  <c r="AV974" i="223"/>
  <c r="AU974" i="223"/>
  <c r="BD973" i="223"/>
  <c r="AY973" i="223"/>
  <c r="AX973" i="223"/>
  <c r="AW973" i="223"/>
  <c r="AV973" i="223"/>
  <c r="AU973" i="223"/>
  <c r="BD972" i="223"/>
  <c r="AY972" i="223"/>
  <c r="AX972" i="223"/>
  <c r="AW972" i="223"/>
  <c r="AV972" i="223"/>
  <c r="AU972" i="223"/>
  <c r="BD971" i="223"/>
  <c r="AY971" i="223"/>
  <c r="AX971" i="223"/>
  <c r="AW971" i="223"/>
  <c r="AV971" i="223"/>
  <c r="AU971" i="223"/>
  <c r="BD970" i="223"/>
  <c r="AY970" i="223"/>
  <c r="AX970" i="223"/>
  <c r="AW970" i="223"/>
  <c r="AV970" i="223"/>
  <c r="AU970" i="223"/>
  <c r="BD969" i="223"/>
  <c r="AY969" i="223"/>
  <c r="AX969" i="223"/>
  <c r="AW969" i="223"/>
  <c r="AV969" i="223"/>
  <c r="AU969" i="223"/>
  <c r="BD968" i="223"/>
  <c r="AY968" i="223"/>
  <c r="AX968" i="223"/>
  <c r="AW968" i="223"/>
  <c r="AV968" i="223"/>
  <c r="AU968" i="223"/>
  <c r="BD967" i="223"/>
  <c r="AY967" i="223"/>
  <c r="AX967" i="223"/>
  <c r="AW967" i="223"/>
  <c r="AV967" i="223"/>
  <c r="AU967" i="223"/>
  <c r="BD966" i="223"/>
  <c r="AY966" i="223"/>
  <c r="AX966" i="223"/>
  <c r="AW966" i="223"/>
  <c r="AV966" i="223"/>
  <c r="AU966" i="223"/>
  <c r="BD965" i="223"/>
  <c r="AY965" i="223"/>
  <c r="AX965" i="223"/>
  <c r="AW965" i="223"/>
  <c r="AV965" i="223"/>
  <c r="AU965" i="223"/>
  <c r="BD964" i="223"/>
  <c r="AY964" i="223"/>
  <c r="AX964" i="223"/>
  <c r="AW964" i="223"/>
  <c r="AV964" i="223"/>
  <c r="AU964" i="223"/>
  <c r="BD963" i="223"/>
  <c r="AY963" i="223"/>
  <c r="AX963" i="223"/>
  <c r="AW963" i="223"/>
  <c r="AV963" i="223"/>
  <c r="AU963" i="223"/>
  <c r="BD962" i="223"/>
  <c r="AY962" i="223"/>
  <c r="AX962" i="223"/>
  <c r="AW962" i="223"/>
  <c r="AV962" i="223"/>
  <c r="AU962" i="223"/>
  <c r="BD961" i="223"/>
  <c r="AY961" i="223"/>
  <c r="AX961" i="223"/>
  <c r="AW961" i="223"/>
  <c r="AV961" i="223"/>
  <c r="AU961" i="223"/>
  <c r="BD960" i="223"/>
  <c r="AY960" i="223"/>
  <c r="AX960" i="223"/>
  <c r="AW960" i="223"/>
  <c r="AV960" i="223"/>
  <c r="AU960" i="223"/>
  <c r="BD959" i="223"/>
  <c r="AY959" i="223"/>
  <c r="AX959" i="223"/>
  <c r="AW959" i="223"/>
  <c r="AV959" i="223"/>
  <c r="AU959" i="223"/>
  <c r="BD958" i="223"/>
  <c r="AY958" i="223"/>
  <c r="AX958" i="223"/>
  <c r="AW958" i="223"/>
  <c r="AV958" i="223"/>
  <c r="AU958" i="223"/>
  <c r="BD957" i="223"/>
  <c r="AY957" i="223"/>
  <c r="AX957" i="223"/>
  <c r="AW957" i="223"/>
  <c r="AV957" i="223"/>
  <c r="AU957" i="223"/>
  <c r="BD956" i="223"/>
  <c r="AY956" i="223"/>
  <c r="AX956" i="223"/>
  <c r="AW956" i="223"/>
  <c r="AV956" i="223"/>
  <c r="AU956" i="223"/>
  <c r="BD955" i="223"/>
  <c r="AY955" i="223"/>
  <c r="AX955" i="223"/>
  <c r="AW955" i="223"/>
  <c r="AV955" i="223"/>
  <c r="AU955" i="223"/>
  <c r="BD954" i="223"/>
  <c r="AY954" i="223"/>
  <c r="AX954" i="223"/>
  <c r="AW954" i="223"/>
  <c r="AV954" i="223"/>
  <c r="AU954" i="223"/>
  <c r="BD953" i="223"/>
  <c r="AY953" i="223"/>
  <c r="AX953" i="223"/>
  <c r="AW953" i="223"/>
  <c r="AV953" i="223"/>
  <c r="AU953" i="223"/>
  <c r="BD952" i="223"/>
  <c r="AY952" i="223"/>
  <c r="AX952" i="223"/>
  <c r="AW952" i="223"/>
  <c r="AV952" i="223"/>
  <c r="AU952" i="223"/>
  <c r="BD951" i="223"/>
  <c r="AY951" i="223"/>
  <c r="AX951" i="223"/>
  <c r="AW951" i="223"/>
  <c r="AV951" i="223"/>
  <c r="AU951" i="223"/>
  <c r="BD950" i="223"/>
  <c r="AY950" i="223"/>
  <c r="AX950" i="223"/>
  <c r="AW950" i="223"/>
  <c r="AV950" i="223"/>
  <c r="AU950" i="223"/>
  <c r="BD949" i="223"/>
  <c r="AY949" i="223"/>
  <c r="AX949" i="223"/>
  <c r="AW949" i="223"/>
  <c r="AV949" i="223"/>
  <c r="AU949" i="223"/>
  <c r="BD948" i="223"/>
  <c r="AY948" i="223"/>
  <c r="AX948" i="223"/>
  <c r="AW948" i="223"/>
  <c r="AV948" i="223"/>
  <c r="AU948" i="223"/>
  <c r="BD947" i="223"/>
  <c r="AY947" i="223"/>
  <c r="AX947" i="223"/>
  <c r="AW947" i="223"/>
  <c r="AV947" i="223"/>
  <c r="AU947" i="223"/>
  <c r="BD946" i="223"/>
  <c r="AY946" i="223"/>
  <c r="AX946" i="223"/>
  <c r="AW946" i="223"/>
  <c r="AV946" i="223"/>
  <c r="AU946" i="223"/>
  <c r="BD945" i="223"/>
  <c r="AY945" i="223"/>
  <c r="AX945" i="223"/>
  <c r="AW945" i="223"/>
  <c r="AV945" i="223"/>
  <c r="AU945" i="223"/>
  <c r="BD944" i="223"/>
  <c r="AY944" i="223"/>
  <c r="AX944" i="223"/>
  <c r="AW944" i="223"/>
  <c r="AV944" i="223"/>
  <c r="AU944" i="223"/>
  <c r="BD943" i="223"/>
  <c r="AY943" i="223"/>
  <c r="AX943" i="223"/>
  <c r="AW943" i="223"/>
  <c r="AV943" i="223"/>
  <c r="AU943" i="223"/>
  <c r="BD942" i="223"/>
  <c r="AY942" i="223"/>
  <c r="AX942" i="223"/>
  <c r="AW942" i="223"/>
  <c r="AV942" i="223"/>
  <c r="AU942" i="223"/>
  <c r="BD941" i="223"/>
  <c r="AY941" i="223"/>
  <c r="AX941" i="223"/>
  <c r="AW941" i="223"/>
  <c r="AV941" i="223"/>
  <c r="AU941" i="223"/>
  <c r="BD940" i="223"/>
  <c r="AY940" i="223"/>
  <c r="AX940" i="223"/>
  <c r="AW940" i="223"/>
  <c r="AV940" i="223"/>
  <c r="AU940" i="223"/>
  <c r="BD939" i="223"/>
  <c r="AY939" i="223"/>
  <c r="AX939" i="223"/>
  <c r="AW939" i="223"/>
  <c r="AV939" i="223"/>
  <c r="AU939" i="223"/>
  <c r="BD938" i="223"/>
  <c r="AY938" i="223"/>
  <c r="AX938" i="223"/>
  <c r="AW938" i="223"/>
  <c r="AV938" i="223"/>
  <c r="AU938" i="223"/>
  <c r="BD937" i="223"/>
  <c r="AY937" i="223"/>
  <c r="AX937" i="223"/>
  <c r="AW937" i="223"/>
  <c r="AV937" i="223"/>
  <c r="AU937" i="223"/>
  <c r="BD936" i="223"/>
  <c r="AY936" i="223"/>
  <c r="AX936" i="223"/>
  <c r="AW936" i="223"/>
  <c r="AV936" i="223"/>
  <c r="AU936" i="223"/>
  <c r="BD935" i="223"/>
  <c r="AY935" i="223"/>
  <c r="AX935" i="223"/>
  <c r="AW935" i="223"/>
  <c r="AV935" i="223"/>
  <c r="AU935" i="223"/>
  <c r="BD934" i="223"/>
  <c r="AY934" i="223"/>
  <c r="AX934" i="223"/>
  <c r="AW934" i="223"/>
  <c r="AV934" i="223"/>
  <c r="AU934" i="223"/>
  <c r="BD933" i="223"/>
  <c r="AY933" i="223"/>
  <c r="AX933" i="223"/>
  <c r="AW933" i="223"/>
  <c r="AV933" i="223"/>
  <c r="AU933" i="223"/>
  <c r="BD932" i="223"/>
  <c r="AY932" i="223"/>
  <c r="AX932" i="223"/>
  <c r="AW932" i="223"/>
  <c r="AV932" i="223"/>
  <c r="AU932" i="223"/>
  <c r="BD931" i="223"/>
  <c r="AY931" i="223"/>
  <c r="AX931" i="223"/>
  <c r="AW931" i="223"/>
  <c r="AV931" i="223"/>
  <c r="AU931" i="223"/>
  <c r="BD930" i="223"/>
  <c r="AY930" i="223"/>
  <c r="AX930" i="223"/>
  <c r="AW930" i="223"/>
  <c r="AV930" i="223"/>
  <c r="AU930" i="223"/>
  <c r="BD929" i="223"/>
  <c r="AY929" i="223"/>
  <c r="AX929" i="223"/>
  <c r="AW929" i="223"/>
  <c r="AV929" i="223"/>
  <c r="AU929" i="223"/>
  <c r="BD928" i="223"/>
  <c r="AY928" i="223"/>
  <c r="AX928" i="223"/>
  <c r="AW928" i="223"/>
  <c r="AV928" i="223"/>
  <c r="AU928" i="223"/>
  <c r="BD927" i="223"/>
  <c r="AY927" i="223"/>
  <c r="AX927" i="223"/>
  <c r="AW927" i="223"/>
  <c r="AV927" i="223"/>
  <c r="AU927" i="223"/>
  <c r="BD926" i="223"/>
  <c r="AY926" i="223"/>
  <c r="AX926" i="223"/>
  <c r="AW926" i="223"/>
  <c r="AV926" i="223"/>
  <c r="AU926" i="223"/>
  <c r="BD925" i="223"/>
  <c r="AY925" i="223"/>
  <c r="AX925" i="223"/>
  <c r="AW925" i="223"/>
  <c r="AV925" i="223"/>
  <c r="AU925" i="223"/>
  <c r="BD924" i="223"/>
  <c r="AY924" i="223"/>
  <c r="AX924" i="223"/>
  <c r="AW924" i="223"/>
  <c r="AV924" i="223"/>
  <c r="AU924" i="223"/>
  <c r="BD923" i="223"/>
  <c r="AY923" i="223"/>
  <c r="AX923" i="223"/>
  <c r="AW923" i="223"/>
  <c r="AV923" i="223"/>
  <c r="AU923" i="223"/>
  <c r="BD922" i="223"/>
  <c r="AY922" i="223"/>
  <c r="AX922" i="223"/>
  <c r="AW922" i="223"/>
  <c r="AV922" i="223"/>
  <c r="AU922" i="223"/>
  <c r="BD921" i="223"/>
  <c r="AY921" i="223"/>
  <c r="AX921" i="223"/>
  <c r="AW921" i="223"/>
  <c r="AV921" i="223"/>
  <c r="AU921" i="223"/>
  <c r="BD920" i="223"/>
  <c r="AY920" i="223"/>
  <c r="AX920" i="223"/>
  <c r="AW920" i="223"/>
  <c r="AV920" i="223"/>
  <c r="AU920" i="223"/>
  <c r="BD919" i="223"/>
  <c r="AY919" i="223"/>
  <c r="AX919" i="223"/>
  <c r="AW919" i="223"/>
  <c r="AV919" i="223"/>
  <c r="AU919" i="223"/>
  <c r="BD918" i="223"/>
  <c r="AY918" i="223"/>
  <c r="AX918" i="223"/>
  <c r="AW918" i="223"/>
  <c r="AV918" i="223"/>
  <c r="AU918" i="223"/>
  <c r="BD917" i="223"/>
  <c r="AY917" i="223"/>
  <c r="AX917" i="223"/>
  <c r="AW917" i="223"/>
  <c r="AV917" i="223"/>
  <c r="AU917" i="223"/>
  <c r="BD916" i="223"/>
  <c r="AY916" i="223"/>
  <c r="AX916" i="223"/>
  <c r="AW916" i="223"/>
  <c r="AV916" i="223"/>
  <c r="AU916" i="223"/>
  <c r="BD915" i="223"/>
  <c r="AY915" i="223"/>
  <c r="AX915" i="223"/>
  <c r="AW915" i="223"/>
  <c r="AV915" i="223"/>
  <c r="AU915" i="223"/>
  <c r="BD914" i="223"/>
  <c r="AY914" i="223"/>
  <c r="AX914" i="223"/>
  <c r="AW914" i="223"/>
  <c r="AV914" i="223"/>
  <c r="AU914" i="223"/>
  <c r="BD913" i="223"/>
  <c r="AY913" i="223"/>
  <c r="AX913" i="223"/>
  <c r="AW913" i="223"/>
  <c r="AV913" i="223"/>
  <c r="AU913" i="223"/>
  <c r="BD912" i="223"/>
  <c r="AY912" i="223"/>
  <c r="AX912" i="223"/>
  <c r="AW912" i="223"/>
  <c r="AV912" i="223"/>
  <c r="AU912" i="223"/>
  <c r="BD911" i="223"/>
  <c r="AY911" i="223"/>
  <c r="AX911" i="223"/>
  <c r="AW911" i="223"/>
  <c r="AV911" i="223"/>
  <c r="AU911" i="223"/>
  <c r="BD910" i="223"/>
  <c r="AY910" i="223"/>
  <c r="AX910" i="223"/>
  <c r="AW910" i="223"/>
  <c r="AV910" i="223"/>
  <c r="AU910" i="223"/>
  <c r="BD909" i="223"/>
  <c r="AY909" i="223"/>
  <c r="AX909" i="223"/>
  <c r="AW909" i="223"/>
  <c r="AV909" i="223"/>
  <c r="AU909" i="223"/>
  <c r="BD908" i="223"/>
  <c r="AY908" i="223"/>
  <c r="AX908" i="223"/>
  <c r="AW908" i="223"/>
  <c r="AV908" i="223"/>
  <c r="AU908" i="223"/>
  <c r="BD907" i="223"/>
  <c r="AY907" i="223"/>
  <c r="AX907" i="223"/>
  <c r="AW907" i="223"/>
  <c r="AV907" i="223"/>
  <c r="AU907" i="223"/>
  <c r="BD906" i="223"/>
  <c r="AY906" i="223"/>
  <c r="AX906" i="223"/>
  <c r="AW906" i="223"/>
  <c r="AV906" i="223"/>
  <c r="AU906" i="223"/>
  <c r="BD905" i="223"/>
  <c r="AY905" i="223"/>
  <c r="AX905" i="223"/>
  <c r="AW905" i="223"/>
  <c r="AV905" i="223"/>
  <c r="AU905" i="223"/>
  <c r="BD904" i="223"/>
  <c r="AY904" i="223"/>
  <c r="AX904" i="223"/>
  <c r="AW904" i="223"/>
  <c r="AV904" i="223"/>
  <c r="AU904" i="223"/>
  <c r="BD903" i="223"/>
  <c r="AY903" i="223"/>
  <c r="AX903" i="223"/>
  <c r="AW903" i="223"/>
  <c r="AV903" i="223"/>
  <c r="AU903" i="223"/>
  <c r="BD902" i="223"/>
  <c r="AY902" i="223"/>
  <c r="AX902" i="223"/>
  <c r="AW902" i="223"/>
  <c r="AV902" i="223"/>
  <c r="AU902" i="223"/>
  <c r="BD901" i="223"/>
  <c r="AY901" i="223"/>
  <c r="AX901" i="223"/>
  <c r="AW901" i="223"/>
  <c r="AV901" i="223"/>
  <c r="AU901" i="223"/>
  <c r="BD900" i="223"/>
  <c r="AY900" i="223"/>
  <c r="AX900" i="223"/>
  <c r="AW900" i="223"/>
  <c r="AV900" i="223"/>
  <c r="AU900" i="223"/>
  <c r="BD899" i="223"/>
  <c r="AY899" i="223"/>
  <c r="AX899" i="223"/>
  <c r="AW899" i="223"/>
  <c r="AV899" i="223"/>
  <c r="AU899" i="223"/>
  <c r="BD898" i="223"/>
  <c r="AY898" i="223"/>
  <c r="AX898" i="223"/>
  <c r="AW898" i="223"/>
  <c r="AV898" i="223"/>
  <c r="AU898" i="223"/>
  <c r="BD897" i="223"/>
  <c r="AY897" i="223"/>
  <c r="AX897" i="223"/>
  <c r="AW897" i="223"/>
  <c r="AV897" i="223"/>
  <c r="AU897" i="223"/>
  <c r="BD896" i="223"/>
  <c r="AY896" i="223"/>
  <c r="AX896" i="223"/>
  <c r="AW896" i="223"/>
  <c r="AV896" i="223"/>
  <c r="AU896" i="223"/>
  <c r="BD895" i="223"/>
  <c r="AY895" i="223"/>
  <c r="AX895" i="223"/>
  <c r="AW895" i="223"/>
  <c r="AV895" i="223"/>
  <c r="AU895" i="223"/>
  <c r="BD894" i="223"/>
  <c r="AY894" i="223"/>
  <c r="AX894" i="223"/>
  <c r="AW894" i="223"/>
  <c r="AV894" i="223"/>
  <c r="AU894" i="223"/>
  <c r="BD893" i="223"/>
  <c r="AY893" i="223"/>
  <c r="AX893" i="223"/>
  <c r="AW893" i="223"/>
  <c r="AV893" i="223"/>
  <c r="AU893" i="223"/>
  <c r="BD892" i="223"/>
  <c r="AY892" i="223"/>
  <c r="AX892" i="223"/>
  <c r="AW892" i="223"/>
  <c r="AV892" i="223"/>
  <c r="AU892" i="223"/>
  <c r="BD891" i="223"/>
  <c r="AY891" i="223"/>
  <c r="AX891" i="223"/>
  <c r="AW891" i="223"/>
  <c r="AV891" i="223"/>
  <c r="AU891" i="223"/>
  <c r="BD890" i="223"/>
  <c r="AY890" i="223"/>
  <c r="AX890" i="223"/>
  <c r="AW890" i="223"/>
  <c r="AV890" i="223"/>
  <c r="AU890" i="223"/>
  <c r="BD889" i="223"/>
  <c r="AY889" i="223"/>
  <c r="AX889" i="223"/>
  <c r="AW889" i="223"/>
  <c r="AV889" i="223"/>
  <c r="AU889" i="223"/>
  <c r="BD888" i="223"/>
  <c r="AY888" i="223"/>
  <c r="AX888" i="223"/>
  <c r="AW888" i="223"/>
  <c r="AV888" i="223"/>
  <c r="AU888" i="223"/>
  <c r="BD887" i="223"/>
  <c r="AY887" i="223"/>
  <c r="AX887" i="223"/>
  <c r="AW887" i="223"/>
  <c r="AV887" i="223"/>
  <c r="AU887" i="223"/>
  <c r="BD886" i="223"/>
  <c r="AY886" i="223"/>
  <c r="AX886" i="223"/>
  <c r="AW886" i="223"/>
  <c r="AV886" i="223"/>
  <c r="AU886" i="223"/>
  <c r="BD885" i="223"/>
  <c r="AY885" i="223"/>
  <c r="AX885" i="223"/>
  <c r="AW885" i="223"/>
  <c r="AV885" i="223"/>
  <c r="AU885" i="223"/>
  <c r="BD884" i="223"/>
  <c r="AY884" i="223"/>
  <c r="AX884" i="223"/>
  <c r="AW884" i="223"/>
  <c r="AV884" i="223"/>
  <c r="AU884" i="223"/>
  <c r="BD883" i="223"/>
  <c r="AY883" i="223"/>
  <c r="AX883" i="223"/>
  <c r="AW883" i="223"/>
  <c r="AV883" i="223"/>
  <c r="AU883" i="223"/>
  <c r="BD882" i="223"/>
  <c r="AY882" i="223"/>
  <c r="AX882" i="223"/>
  <c r="AW882" i="223"/>
  <c r="AV882" i="223"/>
  <c r="AU882" i="223"/>
  <c r="BD881" i="223"/>
  <c r="AY881" i="223"/>
  <c r="AX881" i="223"/>
  <c r="AW881" i="223"/>
  <c r="AV881" i="223"/>
  <c r="AU881" i="223"/>
  <c r="BD880" i="223"/>
  <c r="AY880" i="223"/>
  <c r="AX880" i="223"/>
  <c r="AW880" i="223"/>
  <c r="AV880" i="223"/>
  <c r="AU880" i="223"/>
  <c r="BD879" i="223"/>
  <c r="AY879" i="223"/>
  <c r="AX879" i="223"/>
  <c r="AW879" i="223"/>
  <c r="AV879" i="223"/>
  <c r="AU879" i="223"/>
  <c r="BD878" i="223"/>
  <c r="AY878" i="223"/>
  <c r="AX878" i="223"/>
  <c r="AW878" i="223"/>
  <c r="AV878" i="223"/>
  <c r="AU878" i="223"/>
  <c r="BD877" i="223"/>
  <c r="AY877" i="223"/>
  <c r="AX877" i="223"/>
  <c r="AW877" i="223"/>
  <c r="AV877" i="223"/>
  <c r="AU877" i="223"/>
  <c r="BD876" i="223"/>
  <c r="AY876" i="223"/>
  <c r="AX876" i="223"/>
  <c r="AW876" i="223"/>
  <c r="AV876" i="223"/>
  <c r="AU876" i="223"/>
  <c r="BD875" i="223"/>
  <c r="AY875" i="223"/>
  <c r="AX875" i="223"/>
  <c r="AW875" i="223"/>
  <c r="AV875" i="223"/>
  <c r="AU875" i="223"/>
  <c r="BD874" i="223"/>
  <c r="AY874" i="223"/>
  <c r="AX874" i="223"/>
  <c r="AW874" i="223"/>
  <c r="AV874" i="223"/>
  <c r="AU874" i="223"/>
  <c r="BD873" i="223"/>
  <c r="AY873" i="223"/>
  <c r="AX873" i="223"/>
  <c r="AW873" i="223"/>
  <c r="AV873" i="223"/>
  <c r="AU873" i="223"/>
  <c r="BD872" i="223"/>
  <c r="AY872" i="223"/>
  <c r="AX872" i="223"/>
  <c r="AW872" i="223"/>
  <c r="AV872" i="223"/>
  <c r="AU872" i="223"/>
  <c r="BD871" i="223"/>
  <c r="AY871" i="223"/>
  <c r="AX871" i="223"/>
  <c r="AW871" i="223"/>
  <c r="AV871" i="223"/>
  <c r="AU871" i="223"/>
  <c r="BD870" i="223"/>
  <c r="AY870" i="223"/>
  <c r="AX870" i="223"/>
  <c r="AW870" i="223"/>
  <c r="AV870" i="223"/>
  <c r="AU870" i="223"/>
  <c r="BD869" i="223"/>
  <c r="AY869" i="223"/>
  <c r="AX869" i="223"/>
  <c r="AW869" i="223"/>
  <c r="AV869" i="223"/>
  <c r="AU869" i="223"/>
  <c r="BD868" i="223"/>
  <c r="AY868" i="223"/>
  <c r="AX868" i="223"/>
  <c r="AW868" i="223"/>
  <c r="AV868" i="223"/>
  <c r="AU868" i="223"/>
  <c r="BD867" i="223"/>
  <c r="AY867" i="223"/>
  <c r="AX867" i="223"/>
  <c r="AW867" i="223"/>
  <c r="AV867" i="223"/>
  <c r="AU867" i="223"/>
  <c r="BD866" i="223"/>
  <c r="AY866" i="223"/>
  <c r="AX866" i="223"/>
  <c r="AW866" i="223"/>
  <c r="AV866" i="223"/>
  <c r="AU866" i="223"/>
  <c r="BD865" i="223"/>
  <c r="AY865" i="223"/>
  <c r="AX865" i="223"/>
  <c r="AW865" i="223"/>
  <c r="AV865" i="223"/>
  <c r="AU865" i="223"/>
  <c r="BD864" i="223"/>
  <c r="AY864" i="223"/>
  <c r="AX864" i="223"/>
  <c r="AW864" i="223"/>
  <c r="AV864" i="223"/>
  <c r="AU864" i="223"/>
  <c r="BD863" i="223"/>
  <c r="AY863" i="223"/>
  <c r="AX863" i="223"/>
  <c r="AW863" i="223"/>
  <c r="AV863" i="223"/>
  <c r="AU863" i="223"/>
  <c r="BD862" i="223"/>
  <c r="AY862" i="223"/>
  <c r="AX862" i="223"/>
  <c r="AW862" i="223"/>
  <c r="AV862" i="223"/>
  <c r="AU862" i="223"/>
  <c r="BD861" i="223"/>
  <c r="AY861" i="223"/>
  <c r="AX861" i="223"/>
  <c r="AW861" i="223"/>
  <c r="AV861" i="223"/>
  <c r="AU861" i="223"/>
  <c r="BD860" i="223"/>
  <c r="AY860" i="223"/>
  <c r="AX860" i="223"/>
  <c r="AW860" i="223"/>
  <c r="AV860" i="223"/>
  <c r="AU860" i="223"/>
  <c r="BD859" i="223"/>
  <c r="AY859" i="223"/>
  <c r="AX859" i="223"/>
  <c r="AW859" i="223"/>
  <c r="AV859" i="223"/>
  <c r="AU859" i="223"/>
  <c r="BD858" i="223"/>
  <c r="AY858" i="223"/>
  <c r="AX858" i="223"/>
  <c r="AW858" i="223"/>
  <c r="AV858" i="223"/>
  <c r="AU858" i="223"/>
  <c r="BD857" i="223"/>
  <c r="AY857" i="223"/>
  <c r="AX857" i="223"/>
  <c r="AW857" i="223"/>
  <c r="AV857" i="223"/>
  <c r="AU857" i="223"/>
  <c r="BD856" i="223"/>
  <c r="AY856" i="223"/>
  <c r="AX856" i="223"/>
  <c r="AW856" i="223"/>
  <c r="AV856" i="223"/>
  <c r="AU856" i="223"/>
  <c r="BD855" i="223"/>
  <c r="AY855" i="223"/>
  <c r="AX855" i="223"/>
  <c r="AW855" i="223"/>
  <c r="AV855" i="223"/>
  <c r="AU855" i="223"/>
  <c r="BD854" i="223"/>
  <c r="AY854" i="223"/>
  <c r="AX854" i="223"/>
  <c r="AW854" i="223"/>
  <c r="AV854" i="223"/>
  <c r="AU854" i="223"/>
  <c r="BD853" i="223"/>
  <c r="AY853" i="223"/>
  <c r="AX853" i="223"/>
  <c r="AW853" i="223"/>
  <c r="AV853" i="223"/>
  <c r="AU853" i="223"/>
  <c r="BD852" i="223"/>
  <c r="AY852" i="223"/>
  <c r="AX852" i="223"/>
  <c r="AW852" i="223"/>
  <c r="AV852" i="223"/>
  <c r="AU852" i="223"/>
  <c r="BD851" i="223"/>
  <c r="AY851" i="223"/>
  <c r="AX851" i="223"/>
  <c r="AW851" i="223"/>
  <c r="AV851" i="223"/>
  <c r="AU851" i="223"/>
  <c r="BD850" i="223"/>
  <c r="AY850" i="223"/>
  <c r="AX850" i="223"/>
  <c r="AW850" i="223"/>
  <c r="AV850" i="223"/>
  <c r="AU850" i="223"/>
  <c r="BD849" i="223"/>
  <c r="AY849" i="223"/>
  <c r="AX849" i="223"/>
  <c r="AW849" i="223"/>
  <c r="AV849" i="223"/>
  <c r="AU849" i="223"/>
  <c r="BD848" i="223"/>
  <c r="AY848" i="223"/>
  <c r="AX848" i="223"/>
  <c r="AW848" i="223"/>
  <c r="AV848" i="223"/>
  <c r="AU848" i="223"/>
  <c r="BD847" i="223"/>
  <c r="AY847" i="223"/>
  <c r="AX847" i="223"/>
  <c r="AW847" i="223"/>
  <c r="AV847" i="223"/>
  <c r="AU847" i="223"/>
  <c r="BD846" i="223"/>
  <c r="AY846" i="223"/>
  <c r="AX846" i="223"/>
  <c r="AW846" i="223"/>
  <c r="AV846" i="223"/>
  <c r="AU846" i="223"/>
  <c r="BD845" i="223"/>
  <c r="AY845" i="223"/>
  <c r="AX845" i="223"/>
  <c r="AW845" i="223"/>
  <c r="AV845" i="223"/>
  <c r="AU845" i="223"/>
  <c r="BD844" i="223"/>
  <c r="AY844" i="223"/>
  <c r="AX844" i="223"/>
  <c r="AW844" i="223"/>
  <c r="AV844" i="223"/>
  <c r="AU844" i="223"/>
  <c r="BD843" i="223"/>
  <c r="AY843" i="223"/>
  <c r="AX843" i="223"/>
  <c r="AW843" i="223"/>
  <c r="AV843" i="223"/>
  <c r="AU843" i="223"/>
  <c r="BD842" i="223"/>
  <c r="AY842" i="223"/>
  <c r="AX842" i="223"/>
  <c r="AW842" i="223"/>
  <c r="AV842" i="223"/>
  <c r="AU842" i="223"/>
  <c r="BD841" i="223"/>
  <c r="AY841" i="223"/>
  <c r="AX841" i="223"/>
  <c r="AW841" i="223"/>
  <c r="AV841" i="223"/>
  <c r="AU841" i="223"/>
  <c r="BD840" i="223"/>
  <c r="AY840" i="223"/>
  <c r="AX840" i="223"/>
  <c r="AW840" i="223"/>
  <c r="AV840" i="223"/>
  <c r="AU840" i="223"/>
  <c r="BD839" i="223"/>
  <c r="AY839" i="223"/>
  <c r="AX839" i="223"/>
  <c r="AW839" i="223"/>
  <c r="AV839" i="223"/>
  <c r="AU839" i="223"/>
  <c r="BD838" i="223"/>
  <c r="AY838" i="223"/>
  <c r="AX838" i="223"/>
  <c r="AW838" i="223"/>
  <c r="AV838" i="223"/>
  <c r="AU838" i="223"/>
  <c r="BD837" i="223"/>
  <c r="AY837" i="223"/>
  <c r="AX837" i="223"/>
  <c r="AW837" i="223"/>
  <c r="AV837" i="223"/>
  <c r="AU837" i="223"/>
  <c r="BD836" i="223"/>
  <c r="AY836" i="223"/>
  <c r="AX836" i="223"/>
  <c r="AW836" i="223"/>
  <c r="AV836" i="223"/>
  <c r="AU836" i="223"/>
  <c r="BD835" i="223"/>
  <c r="AY835" i="223"/>
  <c r="AX835" i="223"/>
  <c r="AW835" i="223"/>
  <c r="AV835" i="223"/>
  <c r="AU835" i="223"/>
  <c r="BD834" i="223"/>
  <c r="AY834" i="223"/>
  <c r="AX834" i="223"/>
  <c r="AW834" i="223"/>
  <c r="AV834" i="223"/>
  <c r="AU834" i="223"/>
  <c r="BD833" i="223"/>
  <c r="AY833" i="223"/>
  <c r="AX833" i="223"/>
  <c r="AW833" i="223"/>
  <c r="AV833" i="223"/>
  <c r="AU833" i="223"/>
  <c r="BD832" i="223"/>
  <c r="AY832" i="223"/>
  <c r="AX832" i="223"/>
  <c r="AW832" i="223"/>
  <c r="AV832" i="223"/>
  <c r="AU832" i="223"/>
  <c r="BD831" i="223"/>
  <c r="AY831" i="223"/>
  <c r="AX831" i="223"/>
  <c r="AW831" i="223"/>
  <c r="AV831" i="223"/>
  <c r="AU831" i="223"/>
  <c r="BD830" i="223"/>
  <c r="AY830" i="223"/>
  <c r="AX830" i="223"/>
  <c r="AW830" i="223"/>
  <c r="AV830" i="223"/>
  <c r="AU830" i="223"/>
  <c r="BD829" i="223"/>
  <c r="AY829" i="223"/>
  <c r="AX829" i="223"/>
  <c r="AW829" i="223"/>
  <c r="AV829" i="223"/>
  <c r="AU829" i="223"/>
  <c r="BD828" i="223"/>
  <c r="AY828" i="223"/>
  <c r="AX828" i="223"/>
  <c r="AW828" i="223"/>
  <c r="AV828" i="223"/>
  <c r="AU828" i="223"/>
  <c r="BD827" i="223"/>
  <c r="AY827" i="223"/>
  <c r="AX827" i="223"/>
  <c r="AW827" i="223"/>
  <c r="AV827" i="223"/>
  <c r="AU827" i="223"/>
  <c r="BD826" i="223"/>
  <c r="AY826" i="223"/>
  <c r="AX826" i="223"/>
  <c r="AW826" i="223"/>
  <c r="AV826" i="223"/>
  <c r="AU826" i="223"/>
  <c r="BD825" i="223"/>
  <c r="AY825" i="223"/>
  <c r="AX825" i="223"/>
  <c r="AW825" i="223"/>
  <c r="AV825" i="223"/>
  <c r="AU825" i="223"/>
  <c r="BD824" i="223"/>
  <c r="AY824" i="223"/>
  <c r="AX824" i="223"/>
  <c r="AW824" i="223"/>
  <c r="AV824" i="223"/>
  <c r="AU824" i="223"/>
  <c r="BD823" i="223"/>
  <c r="AY823" i="223"/>
  <c r="AX823" i="223"/>
  <c r="AW823" i="223"/>
  <c r="AV823" i="223"/>
  <c r="AU823" i="223"/>
  <c r="BD822" i="223"/>
  <c r="AY822" i="223"/>
  <c r="AX822" i="223"/>
  <c r="AW822" i="223"/>
  <c r="AV822" i="223"/>
  <c r="AU822" i="223"/>
  <c r="BD821" i="223"/>
  <c r="AY821" i="223"/>
  <c r="AX821" i="223"/>
  <c r="AW821" i="223"/>
  <c r="AV821" i="223"/>
  <c r="AU821" i="223"/>
  <c r="BD820" i="223"/>
  <c r="AY820" i="223"/>
  <c r="AX820" i="223"/>
  <c r="AW820" i="223"/>
  <c r="AV820" i="223"/>
  <c r="AU820" i="223"/>
  <c r="BD819" i="223"/>
  <c r="AY819" i="223"/>
  <c r="AX819" i="223"/>
  <c r="AW819" i="223"/>
  <c r="AV819" i="223"/>
  <c r="AU819" i="223"/>
  <c r="BD818" i="223"/>
  <c r="AY818" i="223"/>
  <c r="AX818" i="223"/>
  <c r="AW818" i="223"/>
  <c r="AV818" i="223"/>
  <c r="AU818" i="223"/>
  <c r="BD817" i="223"/>
  <c r="AY817" i="223"/>
  <c r="AX817" i="223"/>
  <c r="AW817" i="223"/>
  <c r="AV817" i="223"/>
  <c r="AU817" i="223"/>
  <c r="BD816" i="223"/>
  <c r="AY816" i="223"/>
  <c r="AX816" i="223"/>
  <c r="AW816" i="223"/>
  <c r="AV816" i="223"/>
  <c r="AU816" i="223"/>
  <c r="BD815" i="223"/>
  <c r="AY815" i="223"/>
  <c r="AX815" i="223"/>
  <c r="AW815" i="223"/>
  <c r="AV815" i="223"/>
  <c r="AU815" i="223"/>
  <c r="BD814" i="223"/>
  <c r="AY814" i="223"/>
  <c r="AX814" i="223"/>
  <c r="AW814" i="223"/>
  <c r="AV814" i="223"/>
  <c r="AU814" i="223"/>
  <c r="BD813" i="223"/>
  <c r="AY813" i="223"/>
  <c r="AX813" i="223"/>
  <c r="AW813" i="223"/>
  <c r="AV813" i="223"/>
  <c r="AU813" i="223"/>
  <c r="BD812" i="223"/>
  <c r="AY812" i="223"/>
  <c r="AX812" i="223"/>
  <c r="AW812" i="223"/>
  <c r="AV812" i="223"/>
  <c r="AU812" i="223"/>
  <c r="BD811" i="223"/>
  <c r="AY811" i="223"/>
  <c r="AX811" i="223"/>
  <c r="AW811" i="223"/>
  <c r="AV811" i="223"/>
  <c r="AU811" i="223"/>
  <c r="BD810" i="223"/>
  <c r="AY810" i="223"/>
  <c r="AX810" i="223"/>
  <c r="AW810" i="223"/>
  <c r="AV810" i="223"/>
  <c r="AU810" i="223"/>
  <c r="BD809" i="223"/>
  <c r="AY809" i="223"/>
  <c r="AX809" i="223"/>
  <c r="AW809" i="223"/>
  <c r="AV809" i="223"/>
  <c r="AU809" i="223"/>
  <c r="BD808" i="223"/>
  <c r="AY808" i="223"/>
  <c r="AX808" i="223"/>
  <c r="AW808" i="223"/>
  <c r="AV808" i="223"/>
  <c r="AU808" i="223"/>
  <c r="BD807" i="223"/>
  <c r="AY807" i="223"/>
  <c r="AX807" i="223"/>
  <c r="AW807" i="223"/>
  <c r="AV807" i="223"/>
  <c r="AU807" i="223"/>
  <c r="BD806" i="223"/>
  <c r="AY806" i="223"/>
  <c r="AX806" i="223"/>
  <c r="AW806" i="223"/>
  <c r="AV806" i="223"/>
  <c r="AU806" i="223"/>
  <c r="BD805" i="223"/>
  <c r="AY805" i="223"/>
  <c r="AX805" i="223"/>
  <c r="AW805" i="223"/>
  <c r="AV805" i="223"/>
  <c r="AU805" i="223"/>
  <c r="BD804" i="223"/>
  <c r="AY804" i="223"/>
  <c r="AX804" i="223"/>
  <c r="AW804" i="223"/>
  <c r="AV804" i="223"/>
  <c r="AU804" i="223"/>
  <c r="BD803" i="223"/>
  <c r="AY803" i="223"/>
  <c r="AX803" i="223"/>
  <c r="AW803" i="223"/>
  <c r="AV803" i="223"/>
  <c r="AU803" i="223"/>
  <c r="BD802" i="223"/>
  <c r="AY802" i="223"/>
  <c r="AX802" i="223"/>
  <c r="AW802" i="223"/>
  <c r="AV802" i="223"/>
  <c r="AU802" i="223"/>
  <c r="BD801" i="223"/>
  <c r="AY801" i="223"/>
  <c r="AX801" i="223"/>
  <c r="AW801" i="223"/>
  <c r="AV801" i="223"/>
  <c r="AU801" i="223"/>
  <c r="BD800" i="223"/>
  <c r="AY800" i="223"/>
  <c r="AX800" i="223"/>
  <c r="AW800" i="223"/>
  <c r="AV800" i="223"/>
  <c r="AU800" i="223"/>
  <c r="BD799" i="223"/>
  <c r="AY799" i="223"/>
  <c r="AX799" i="223"/>
  <c r="AW799" i="223"/>
  <c r="AV799" i="223"/>
  <c r="AU799" i="223"/>
  <c r="BD798" i="223"/>
  <c r="AY798" i="223"/>
  <c r="AX798" i="223"/>
  <c r="AW798" i="223"/>
  <c r="AV798" i="223"/>
  <c r="AU798" i="223"/>
  <c r="BD797" i="223"/>
  <c r="AY797" i="223"/>
  <c r="AX797" i="223"/>
  <c r="AW797" i="223"/>
  <c r="AV797" i="223"/>
  <c r="AU797" i="223"/>
  <c r="BD796" i="223"/>
  <c r="AY796" i="223"/>
  <c r="AX796" i="223"/>
  <c r="AW796" i="223"/>
  <c r="AV796" i="223"/>
  <c r="AU796" i="223"/>
  <c r="BD795" i="223"/>
  <c r="AY795" i="223"/>
  <c r="AX795" i="223"/>
  <c r="AW795" i="223"/>
  <c r="AV795" i="223"/>
  <c r="AU795" i="223"/>
  <c r="BD794" i="223"/>
  <c r="AY794" i="223"/>
  <c r="AX794" i="223"/>
  <c r="AW794" i="223"/>
  <c r="AV794" i="223"/>
  <c r="AU794" i="223"/>
  <c r="BD793" i="223"/>
  <c r="AY793" i="223"/>
  <c r="AX793" i="223"/>
  <c r="AW793" i="223"/>
  <c r="AV793" i="223"/>
  <c r="AU793" i="223"/>
  <c r="BD792" i="223"/>
  <c r="AY792" i="223"/>
  <c r="AX792" i="223"/>
  <c r="AW792" i="223"/>
  <c r="AV792" i="223"/>
  <c r="AU792" i="223"/>
  <c r="BD791" i="223"/>
  <c r="AY791" i="223"/>
  <c r="AX791" i="223"/>
  <c r="AW791" i="223"/>
  <c r="AV791" i="223"/>
  <c r="AU791" i="223"/>
  <c r="BD790" i="223"/>
  <c r="AY790" i="223"/>
  <c r="AX790" i="223"/>
  <c r="AW790" i="223"/>
  <c r="AV790" i="223"/>
  <c r="AU790" i="223"/>
  <c r="BD789" i="223"/>
  <c r="AY789" i="223"/>
  <c r="AX789" i="223"/>
  <c r="AW789" i="223"/>
  <c r="AV789" i="223"/>
  <c r="AU789" i="223"/>
  <c r="BD788" i="223"/>
  <c r="AY788" i="223"/>
  <c r="AX788" i="223"/>
  <c r="AW788" i="223"/>
  <c r="AV788" i="223"/>
  <c r="AU788" i="223"/>
  <c r="BD787" i="223"/>
  <c r="AY787" i="223"/>
  <c r="AX787" i="223"/>
  <c r="AW787" i="223"/>
  <c r="AV787" i="223"/>
  <c r="AU787" i="223"/>
  <c r="BD786" i="223"/>
  <c r="AY786" i="223"/>
  <c r="AX786" i="223"/>
  <c r="AW786" i="223"/>
  <c r="AV786" i="223"/>
  <c r="AU786" i="223"/>
  <c r="BD785" i="223"/>
  <c r="AY785" i="223"/>
  <c r="AX785" i="223"/>
  <c r="AW785" i="223"/>
  <c r="AV785" i="223"/>
  <c r="AU785" i="223"/>
  <c r="BD784" i="223"/>
  <c r="AY784" i="223"/>
  <c r="AX784" i="223"/>
  <c r="AW784" i="223"/>
  <c r="AV784" i="223"/>
  <c r="AU784" i="223"/>
  <c r="BD783" i="223"/>
  <c r="AY783" i="223"/>
  <c r="AX783" i="223"/>
  <c r="AW783" i="223"/>
  <c r="AV783" i="223"/>
  <c r="AU783" i="223"/>
  <c r="BD782" i="223"/>
  <c r="AY782" i="223"/>
  <c r="AX782" i="223"/>
  <c r="AW782" i="223"/>
  <c r="AV782" i="223"/>
  <c r="AU782" i="223"/>
  <c r="BD781" i="223"/>
  <c r="AY781" i="223"/>
  <c r="AX781" i="223"/>
  <c r="AW781" i="223"/>
  <c r="AV781" i="223"/>
  <c r="AU781" i="223"/>
  <c r="BD780" i="223"/>
  <c r="AY780" i="223"/>
  <c r="AX780" i="223"/>
  <c r="AW780" i="223"/>
  <c r="AV780" i="223"/>
  <c r="AU780" i="223"/>
  <c r="BD779" i="223"/>
  <c r="AY779" i="223"/>
  <c r="AX779" i="223"/>
  <c r="AW779" i="223"/>
  <c r="AV779" i="223"/>
  <c r="AU779" i="223"/>
  <c r="BD778" i="223"/>
  <c r="AY778" i="223"/>
  <c r="AX778" i="223"/>
  <c r="AW778" i="223"/>
  <c r="AV778" i="223"/>
  <c r="AU778" i="223"/>
  <c r="BD777" i="223"/>
  <c r="AY777" i="223"/>
  <c r="AX777" i="223"/>
  <c r="AW777" i="223"/>
  <c r="AV777" i="223"/>
  <c r="AU777" i="223"/>
  <c r="BD776" i="223"/>
  <c r="AY776" i="223"/>
  <c r="AX776" i="223"/>
  <c r="AW776" i="223"/>
  <c r="AV776" i="223"/>
  <c r="AU776" i="223"/>
  <c r="BD775" i="223"/>
  <c r="AY775" i="223"/>
  <c r="AX775" i="223"/>
  <c r="AW775" i="223"/>
  <c r="AV775" i="223"/>
  <c r="AU775" i="223"/>
  <c r="BD774" i="223"/>
  <c r="AY774" i="223"/>
  <c r="AX774" i="223"/>
  <c r="AW774" i="223"/>
  <c r="AV774" i="223"/>
  <c r="AU774" i="223"/>
  <c r="BD773" i="223"/>
  <c r="AY773" i="223"/>
  <c r="AX773" i="223"/>
  <c r="AW773" i="223"/>
  <c r="AV773" i="223"/>
  <c r="AU773" i="223"/>
  <c r="BD772" i="223"/>
  <c r="AY772" i="223"/>
  <c r="AX772" i="223"/>
  <c r="AW772" i="223"/>
  <c r="AV772" i="223"/>
  <c r="AU772" i="223"/>
  <c r="BD771" i="223"/>
  <c r="AY771" i="223"/>
  <c r="AX771" i="223"/>
  <c r="AW771" i="223"/>
  <c r="AV771" i="223"/>
  <c r="AU771" i="223"/>
  <c r="BD770" i="223"/>
  <c r="AY770" i="223"/>
  <c r="AX770" i="223"/>
  <c r="AW770" i="223"/>
  <c r="AV770" i="223"/>
  <c r="AU770" i="223"/>
  <c r="BD769" i="223"/>
  <c r="AY769" i="223"/>
  <c r="AX769" i="223"/>
  <c r="AW769" i="223"/>
  <c r="AV769" i="223"/>
  <c r="AU769" i="223"/>
  <c r="BD768" i="223"/>
  <c r="AY768" i="223"/>
  <c r="AX768" i="223"/>
  <c r="AW768" i="223"/>
  <c r="AV768" i="223"/>
  <c r="AU768" i="223"/>
  <c r="BD767" i="223"/>
  <c r="AY767" i="223"/>
  <c r="AX767" i="223"/>
  <c r="AW767" i="223"/>
  <c r="AV767" i="223"/>
  <c r="AU767" i="223"/>
  <c r="BD766" i="223"/>
  <c r="AY766" i="223"/>
  <c r="AX766" i="223"/>
  <c r="AW766" i="223"/>
  <c r="AV766" i="223"/>
  <c r="AU766" i="223"/>
  <c r="BD765" i="223"/>
  <c r="AY765" i="223"/>
  <c r="AX765" i="223"/>
  <c r="AW765" i="223"/>
  <c r="AV765" i="223"/>
  <c r="AU765" i="223"/>
  <c r="BD764" i="223"/>
  <c r="AY764" i="223"/>
  <c r="AX764" i="223"/>
  <c r="AW764" i="223"/>
  <c r="AV764" i="223"/>
  <c r="AU764" i="223"/>
  <c r="BD763" i="223"/>
  <c r="AY763" i="223"/>
  <c r="AX763" i="223"/>
  <c r="AW763" i="223"/>
  <c r="AV763" i="223"/>
  <c r="AU763" i="223"/>
  <c r="BD762" i="223"/>
  <c r="AY762" i="223"/>
  <c r="AX762" i="223"/>
  <c r="AW762" i="223"/>
  <c r="AV762" i="223"/>
  <c r="AU762" i="223"/>
  <c r="BD761" i="223"/>
  <c r="AY761" i="223"/>
  <c r="AX761" i="223"/>
  <c r="AW761" i="223"/>
  <c r="AV761" i="223"/>
  <c r="AU761" i="223"/>
  <c r="BD760" i="223"/>
  <c r="AY760" i="223"/>
  <c r="AX760" i="223"/>
  <c r="AW760" i="223"/>
  <c r="AV760" i="223"/>
  <c r="AU760" i="223"/>
  <c r="BD759" i="223"/>
  <c r="AY759" i="223"/>
  <c r="AX759" i="223"/>
  <c r="AW759" i="223"/>
  <c r="AV759" i="223"/>
  <c r="AU759" i="223"/>
  <c r="BD758" i="223"/>
  <c r="AY758" i="223"/>
  <c r="AX758" i="223"/>
  <c r="AW758" i="223"/>
  <c r="AV758" i="223"/>
  <c r="AU758" i="223"/>
  <c r="BD757" i="223"/>
  <c r="AY757" i="223"/>
  <c r="AX757" i="223"/>
  <c r="AW757" i="223"/>
  <c r="AV757" i="223"/>
  <c r="AU757" i="223"/>
  <c r="BD756" i="223"/>
  <c r="AY756" i="223"/>
  <c r="AX756" i="223"/>
  <c r="AW756" i="223"/>
  <c r="AV756" i="223"/>
  <c r="AU756" i="223"/>
  <c r="BD755" i="223"/>
  <c r="AY755" i="223"/>
  <c r="AX755" i="223"/>
  <c r="AW755" i="223"/>
  <c r="AV755" i="223"/>
  <c r="AU755" i="223"/>
  <c r="BD754" i="223"/>
  <c r="AY754" i="223"/>
  <c r="AX754" i="223"/>
  <c r="AW754" i="223"/>
  <c r="AV754" i="223"/>
  <c r="AU754" i="223"/>
  <c r="BD753" i="223"/>
  <c r="AY753" i="223"/>
  <c r="AX753" i="223"/>
  <c r="AW753" i="223"/>
  <c r="AV753" i="223"/>
  <c r="AU753" i="223"/>
  <c r="BD752" i="223"/>
  <c r="AY752" i="223"/>
  <c r="AX752" i="223"/>
  <c r="AW752" i="223"/>
  <c r="AV752" i="223"/>
  <c r="AU752" i="223"/>
  <c r="BD751" i="223"/>
  <c r="AY751" i="223"/>
  <c r="AX751" i="223"/>
  <c r="AW751" i="223"/>
  <c r="AV751" i="223"/>
  <c r="AU751" i="223"/>
  <c r="BD750" i="223"/>
  <c r="AY750" i="223"/>
  <c r="AX750" i="223"/>
  <c r="AW750" i="223"/>
  <c r="AV750" i="223"/>
  <c r="AU750" i="223"/>
  <c r="BD749" i="223"/>
  <c r="AY749" i="223"/>
  <c r="AX749" i="223"/>
  <c r="AW749" i="223"/>
  <c r="AV749" i="223"/>
  <c r="AU749" i="223"/>
  <c r="BD748" i="223"/>
  <c r="AY748" i="223"/>
  <c r="AX748" i="223"/>
  <c r="AW748" i="223"/>
  <c r="AV748" i="223"/>
  <c r="AU748" i="223"/>
  <c r="BD747" i="223"/>
  <c r="AY747" i="223"/>
  <c r="AX747" i="223"/>
  <c r="AW747" i="223"/>
  <c r="AV747" i="223"/>
  <c r="AU747" i="223"/>
  <c r="BD746" i="223"/>
  <c r="AY746" i="223"/>
  <c r="AX746" i="223"/>
  <c r="AW746" i="223"/>
  <c r="AV746" i="223"/>
  <c r="AU746" i="223"/>
  <c r="BD745" i="223"/>
  <c r="AY745" i="223"/>
  <c r="AX745" i="223"/>
  <c r="AW745" i="223"/>
  <c r="AV745" i="223"/>
  <c r="AU745" i="223"/>
  <c r="BD744" i="223"/>
  <c r="AY744" i="223"/>
  <c r="AX744" i="223"/>
  <c r="AW744" i="223"/>
  <c r="AV744" i="223"/>
  <c r="AU744" i="223"/>
  <c r="BD743" i="223"/>
  <c r="AY743" i="223"/>
  <c r="AX743" i="223"/>
  <c r="AW743" i="223"/>
  <c r="AV743" i="223"/>
  <c r="AU743" i="223"/>
  <c r="BD742" i="223"/>
  <c r="AY742" i="223"/>
  <c r="AX742" i="223"/>
  <c r="AW742" i="223"/>
  <c r="AV742" i="223"/>
  <c r="AU742" i="223"/>
  <c r="BD741" i="223"/>
  <c r="AY741" i="223"/>
  <c r="AX741" i="223"/>
  <c r="AW741" i="223"/>
  <c r="AV741" i="223"/>
  <c r="AU741" i="223"/>
  <c r="BD740" i="223"/>
  <c r="AY740" i="223"/>
  <c r="AX740" i="223"/>
  <c r="AW740" i="223"/>
  <c r="AV740" i="223"/>
  <c r="AU740" i="223"/>
  <c r="BD739" i="223"/>
  <c r="AY739" i="223"/>
  <c r="AX739" i="223"/>
  <c r="AW739" i="223"/>
  <c r="AV739" i="223"/>
  <c r="AU739" i="223"/>
  <c r="BD738" i="223"/>
  <c r="AY738" i="223"/>
  <c r="AX738" i="223"/>
  <c r="AW738" i="223"/>
  <c r="AV738" i="223"/>
  <c r="AU738" i="223"/>
  <c r="BD737" i="223"/>
  <c r="AY737" i="223"/>
  <c r="AX737" i="223"/>
  <c r="AW737" i="223"/>
  <c r="AV737" i="223"/>
  <c r="AU737" i="223"/>
  <c r="BD736" i="223"/>
  <c r="AY736" i="223"/>
  <c r="AX736" i="223"/>
  <c r="AW736" i="223"/>
  <c r="AV736" i="223"/>
  <c r="AU736" i="223"/>
  <c r="BD735" i="223"/>
  <c r="AY735" i="223"/>
  <c r="AX735" i="223"/>
  <c r="AW735" i="223"/>
  <c r="AV735" i="223"/>
  <c r="AU735" i="223"/>
  <c r="BD734" i="223"/>
  <c r="AY734" i="223"/>
  <c r="AX734" i="223"/>
  <c r="AW734" i="223"/>
  <c r="AV734" i="223"/>
  <c r="AU734" i="223"/>
  <c r="BD733" i="223"/>
  <c r="AY733" i="223"/>
  <c r="AX733" i="223"/>
  <c r="AW733" i="223"/>
  <c r="AV733" i="223"/>
  <c r="AU733" i="223"/>
  <c r="BD732" i="223"/>
  <c r="AY732" i="223"/>
  <c r="AX732" i="223"/>
  <c r="AW732" i="223"/>
  <c r="AV732" i="223"/>
  <c r="AU732" i="223"/>
  <c r="BD731" i="223"/>
  <c r="AY731" i="223"/>
  <c r="AX731" i="223"/>
  <c r="AW731" i="223"/>
  <c r="AV731" i="223"/>
  <c r="AU731" i="223"/>
  <c r="BD730" i="223"/>
  <c r="AY730" i="223"/>
  <c r="AX730" i="223"/>
  <c r="AW730" i="223"/>
  <c r="AV730" i="223"/>
  <c r="AU730" i="223"/>
  <c r="BD729" i="223"/>
  <c r="AY729" i="223"/>
  <c r="AX729" i="223"/>
  <c r="AW729" i="223"/>
  <c r="AV729" i="223"/>
  <c r="AU729" i="223"/>
  <c r="BD728" i="223"/>
  <c r="AY728" i="223"/>
  <c r="AX728" i="223"/>
  <c r="AW728" i="223"/>
  <c r="AV728" i="223"/>
  <c r="AU728" i="223"/>
  <c r="BD727" i="223"/>
  <c r="AY727" i="223"/>
  <c r="AX727" i="223"/>
  <c r="AW727" i="223"/>
  <c r="AV727" i="223"/>
  <c r="AU727" i="223"/>
  <c r="BD726" i="223"/>
  <c r="AY726" i="223"/>
  <c r="AX726" i="223"/>
  <c r="AW726" i="223"/>
  <c r="AV726" i="223"/>
  <c r="AU726" i="223"/>
  <c r="BD725" i="223"/>
  <c r="AY725" i="223"/>
  <c r="AX725" i="223"/>
  <c r="AW725" i="223"/>
  <c r="AV725" i="223"/>
  <c r="AU725" i="223"/>
  <c r="BD724" i="223"/>
  <c r="AY724" i="223"/>
  <c r="AX724" i="223"/>
  <c r="AW724" i="223"/>
  <c r="AV724" i="223"/>
  <c r="AU724" i="223"/>
  <c r="BD723" i="223"/>
  <c r="AY723" i="223"/>
  <c r="AX723" i="223"/>
  <c r="AW723" i="223"/>
  <c r="AV723" i="223"/>
  <c r="AU723" i="223"/>
  <c r="BD722" i="223"/>
  <c r="AY722" i="223"/>
  <c r="AX722" i="223"/>
  <c r="AW722" i="223"/>
  <c r="AV722" i="223"/>
  <c r="AU722" i="223"/>
  <c r="BD721" i="223"/>
  <c r="AY721" i="223"/>
  <c r="AX721" i="223"/>
  <c r="AW721" i="223"/>
  <c r="AV721" i="223"/>
  <c r="AU721" i="223"/>
  <c r="BD720" i="223"/>
  <c r="AY720" i="223"/>
  <c r="AX720" i="223"/>
  <c r="AW720" i="223"/>
  <c r="AV720" i="223"/>
  <c r="AU720" i="223"/>
  <c r="BD719" i="223"/>
  <c r="AY719" i="223"/>
  <c r="AX719" i="223"/>
  <c r="AW719" i="223"/>
  <c r="AV719" i="223"/>
  <c r="AU719" i="223"/>
  <c r="BD718" i="223"/>
  <c r="AY718" i="223"/>
  <c r="AX718" i="223"/>
  <c r="AW718" i="223"/>
  <c r="AV718" i="223"/>
  <c r="AU718" i="223"/>
  <c r="BD717" i="223"/>
  <c r="AY717" i="223"/>
  <c r="AX717" i="223"/>
  <c r="AW717" i="223"/>
  <c r="AV717" i="223"/>
  <c r="AU717" i="223"/>
  <c r="BD716" i="223"/>
  <c r="AY716" i="223"/>
  <c r="AX716" i="223"/>
  <c r="AW716" i="223"/>
  <c r="AV716" i="223"/>
  <c r="AU716" i="223"/>
  <c r="BD715" i="223"/>
  <c r="AY715" i="223"/>
  <c r="AX715" i="223"/>
  <c r="AW715" i="223"/>
  <c r="AV715" i="223"/>
  <c r="AU715" i="223"/>
  <c r="BD714" i="223"/>
  <c r="AY714" i="223"/>
  <c r="AX714" i="223"/>
  <c r="AW714" i="223"/>
  <c r="AV714" i="223"/>
  <c r="AU714" i="223"/>
  <c r="BD713" i="223"/>
  <c r="AY713" i="223"/>
  <c r="AX713" i="223"/>
  <c r="AW713" i="223"/>
  <c r="AV713" i="223"/>
  <c r="AU713" i="223"/>
  <c r="BD712" i="223"/>
  <c r="AY712" i="223"/>
  <c r="AX712" i="223"/>
  <c r="AW712" i="223"/>
  <c r="AV712" i="223"/>
  <c r="AU712" i="223"/>
  <c r="BD711" i="223"/>
  <c r="AY711" i="223"/>
  <c r="AX711" i="223"/>
  <c r="AW711" i="223"/>
  <c r="AV711" i="223"/>
  <c r="AU711" i="223"/>
  <c r="BD710" i="223"/>
  <c r="AY710" i="223"/>
  <c r="AX710" i="223"/>
  <c r="AW710" i="223"/>
  <c r="AV710" i="223"/>
  <c r="AU710" i="223"/>
  <c r="BD709" i="223"/>
  <c r="AY709" i="223"/>
  <c r="AX709" i="223"/>
  <c r="AW709" i="223"/>
  <c r="AV709" i="223"/>
  <c r="AU709" i="223"/>
  <c r="BD708" i="223"/>
  <c r="AY708" i="223"/>
  <c r="AX708" i="223"/>
  <c r="AW708" i="223"/>
  <c r="AV708" i="223"/>
  <c r="AU708" i="223"/>
  <c r="BD707" i="223"/>
  <c r="AY707" i="223"/>
  <c r="AX707" i="223"/>
  <c r="AW707" i="223"/>
  <c r="AV707" i="223"/>
  <c r="AU707" i="223"/>
  <c r="BD706" i="223"/>
  <c r="AY706" i="223"/>
  <c r="AX706" i="223"/>
  <c r="AW706" i="223"/>
  <c r="AV706" i="223"/>
  <c r="AU706" i="223"/>
  <c r="BD705" i="223"/>
  <c r="AY705" i="223"/>
  <c r="AX705" i="223"/>
  <c r="AW705" i="223"/>
  <c r="AV705" i="223"/>
  <c r="AU705" i="223"/>
  <c r="BD704" i="223"/>
  <c r="AY704" i="223"/>
  <c r="AX704" i="223"/>
  <c r="AW704" i="223"/>
  <c r="AV704" i="223"/>
  <c r="AU704" i="223"/>
  <c r="BD703" i="223"/>
  <c r="AY703" i="223"/>
  <c r="AX703" i="223"/>
  <c r="AW703" i="223"/>
  <c r="AV703" i="223"/>
  <c r="AU703" i="223"/>
  <c r="BD702" i="223"/>
  <c r="AY702" i="223"/>
  <c r="AX702" i="223"/>
  <c r="AW702" i="223"/>
  <c r="AV702" i="223"/>
  <c r="AU702" i="223"/>
  <c r="BD701" i="223"/>
  <c r="AY701" i="223"/>
  <c r="AX701" i="223"/>
  <c r="AW701" i="223"/>
  <c r="AV701" i="223"/>
  <c r="AU701" i="223"/>
  <c r="BD700" i="223"/>
  <c r="AY700" i="223"/>
  <c r="AX700" i="223"/>
  <c r="AW700" i="223"/>
  <c r="AV700" i="223"/>
  <c r="AU700" i="223"/>
  <c r="BD699" i="223"/>
  <c r="AY699" i="223"/>
  <c r="AX699" i="223"/>
  <c r="AW699" i="223"/>
  <c r="AV699" i="223"/>
  <c r="AU699" i="223"/>
  <c r="BD698" i="223"/>
  <c r="AY698" i="223"/>
  <c r="AX698" i="223"/>
  <c r="AW698" i="223"/>
  <c r="AV698" i="223"/>
  <c r="AU698" i="223"/>
  <c r="BD697" i="223"/>
  <c r="AY697" i="223"/>
  <c r="AX697" i="223"/>
  <c r="AW697" i="223"/>
  <c r="AV697" i="223"/>
  <c r="AU697" i="223"/>
  <c r="BD696" i="223"/>
  <c r="AY696" i="223"/>
  <c r="AX696" i="223"/>
  <c r="AW696" i="223"/>
  <c r="AV696" i="223"/>
  <c r="AU696" i="223"/>
  <c r="BD695" i="223"/>
  <c r="AY695" i="223"/>
  <c r="AX695" i="223"/>
  <c r="AW695" i="223"/>
  <c r="AV695" i="223"/>
  <c r="AU695" i="223"/>
  <c r="BD694" i="223"/>
  <c r="AY694" i="223"/>
  <c r="AX694" i="223"/>
  <c r="AW694" i="223"/>
  <c r="AV694" i="223"/>
  <c r="AU694" i="223"/>
  <c r="BD693" i="223"/>
  <c r="AY693" i="223"/>
  <c r="AX693" i="223"/>
  <c r="AW693" i="223"/>
  <c r="AV693" i="223"/>
  <c r="AU693" i="223"/>
  <c r="BD692" i="223"/>
  <c r="AY692" i="223"/>
  <c r="AX692" i="223"/>
  <c r="AW692" i="223"/>
  <c r="AV692" i="223"/>
  <c r="AU692" i="223"/>
  <c r="BD691" i="223"/>
  <c r="AY691" i="223"/>
  <c r="AX691" i="223"/>
  <c r="AW691" i="223"/>
  <c r="AV691" i="223"/>
  <c r="AU691" i="223"/>
  <c r="BD690" i="223"/>
  <c r="AY690" i="223"/>
  <c r="AX690" i="223"/>
  <c r="AW690" i="223"/>
  <c r="AV690" i="223"/>
  <c r="AU690" i="223"/>
  <c r="BD689" i="223"/>
  <c r="AY689" i="223"/>
  <c r="AX689" i="223"/>
  <c r="AW689" i="223"/>
  <c r="AV689" i="223"/>
  <c r="AU689" i="223"/>
  <c r="BD688" i="223"/>
  <c r="AY688" i="223"/>
  <c r="AX688" i="223"/>
  <c r="AW688" i="223"/>
  <c r="AV688" i="223"/>
  <c r="AU688" i="223"/>
  <c r="BD687" i="223"/>
  <c r="AY687" i="223"/>
  <c r="AX687" i="223"/>
  <c r="AW687" i="223"/>
  <c r="AV687" i="223"/>
  <c r="AU687" i="223"/>
  <c r="BD686" i="223"/>
  <c r="AY686" i="223"/>
  <c r="AX686" i="223"/>
  <c r="AW686" i="223"/>
  <c r="AV686" i="223"/>
  <c r="AU686" i="223"/>
  <c r="BD685" i="223"/>
  <c r="AY685" i="223"/>
  <c r="AX685" i="223"/>
  <c r="AW685" i="223"/>
  <c r="AV685" i="223"/>
  <c r="AU685" i="223"/>
  <c r="BD684" i="223"/>
  <c r="AY684" i="223"/>
  <c r="AX684" i="223"/>
  <c r="AW684" i="223"/>
  <c r="AV684" i="223"/>
  <c r="AU684" i="223"/>
  <c r="BD683" i="223"/>
  <c r="AY683" i="223"/>
  <c r="AX683" i="223"/>
  <c r="AW683" i="223"/>
  <c r="AV683" i="223"/>
  <c r="AU683" i="223"/>
  <c r="BD682" i="223"/>
  <c r="AY682" i="223"/>
  <c r="AX682" i="223"/>
  <c r="AW682" i="223"/>
  <c r="AV682" i="223"/>
  <c r="AU682" i="223"/>
  <c r="BD681" i="223"/>
  <c r="AY681" i="223"/>
  <c r="AX681" i="223"/>
  <c r="AW681" i="223"/>
  <c r="AV681" i="223"/>
  <c r="AU681" i="223"/>
  <c r="BD680" i="223"/>
  <c r="AY680" i="223"/>
  <c r="AX680" i="223"/>
  <c r="AW680" i="223"/>
  <c r="AV680" i="223"/>
  <c r="AU680" i="223"/>
  <c r="BD679" i="223"/>
  <c r="AY679" i="223"/>
  <c r="AX679" i="223"/>
  <c r="AW679" i="223"/>
  <c r="AV679" i="223"/>
  <c r="AU679" i="223"/>
  <c r="BD678" i="223"/>
  <c r="AY678" i="223"/>
  <c r="AX678" i="223"/>
  <c r="AW678" i="223"/>
  <c r="AV678" i="223"/>
  <c r="AU678" i="223"/>
  <c r="BD677" i="223"/>
  <c r="AY677" i="223"/>
  <c r="AX677" i="223"/>
  <c r="AW677" i="223"/>
  <c r="AV677" i="223"/>
  <c r="AU677" i="223"/>
  <c r="BD676" i="223"/>
  <c r="AY676" i="223"/>
  <c r="AX676" i="223"/>
  <c r="AW676" i="223"/>
  <c r="AV676" i="223"/>
  <c r="AU676" i="223"/>
  <c r="BD675" i="223"/>
  <c r="AY675" i="223"/>
  <c r="AX675" i="223"/>
  <c r="AW675" i="223"/>
  <c r="AV675" i="223"/>
  <c r="AU675" i="223"/>
  <c r="BD674" i="223"/>
  <c r="AY674" i="223"/>
  <c r="AX674" i="223"/>
  <c r="AW674" i="223"/>
  <c r="AV674" i="223"/>
  <c r="AU674" i="223"/>
  <c r="BD673" i="223"/>
  <c r="AY673" i="223"/>
  <c r="AX673" i="223"/>
  <c r="AW673" i="223"/>
  <c r="AV673" i="223"/>
  <c r="AU673" i="223"/>
  <c r="BD672" i="223"/>
  <c r="AY672" i="223"/>
  <c r="AX672" i="223"/>
  <c r="AW672" i="223"/>
  <c r="AV672" i="223"/>
  <c r="AU672" i="223"/>
  <c r="BD671" i="223"/>
  <c r="AY671" i="223"/>
  <c r="AX671" i="223"/>
  <c r="AW671" i="223"/>
  <c r="AV671" i="223"/>
  <c r="AU671" i="223"/>
  <c r="BD670" i="223"/>
  <c r="AY670" i="223"/>
  <c r="AX670" i="223"/>
  <c r="AW670" i="223"/>
  <c r="AV670" i="223"/>
  <c r="AU670" i="223"/>
  <c r="BD669" i="223"/>
  <c r="AY669" i="223"/>
  <c r="AX669" i="223"/>
  <c r="AW669" i="223"/>
  <c r="AV669" i="223"/>
  <c r="AU669" i="223"/>
  <c r="BD668" i="223"/>
  <c r="AY668" i="223"/>
  <c r="AX668" i="223"/>
  <c r="AW668" i="223"/>
  <c r="AV668" i="223"/>
  <c r="AU668" i="223"/>
  <c r="BD667" i="223"/>
  <c r="AY667" i="223"/>
  <c r="AX667" i="223"/>
  <c r="AW667" i="223"/>
  <c r="AV667" i="223"/>
  <c r="AU667" i="223"/>
  <c r="BD666" i="223"/>
  <c r="AY666" i="223"/>
  <c r="AX666" i="223"/>
  <c r="AW666" i="223"/>
  <c r="AV666" i="223"/>
  <c r="AU666" i="223"/>
  <c r="BD665" i="223"/>
  <c r="AY665" i="223"/>
  <c r="AX665" i="223"/>
  <c r="AW665" i="223"/>
  <c r="AV665" i="223"/>
  <c r="AU665" i="223"/>
  <c r="BD664" i="223"/>
  <c r="AY664" i="223"/>
  <c r="AX664" i="223"/>
  <c r="AW664" i="223"/>
  <c r="AV664" i="223"/>
  <c r="AU664" i="223"/>
  <c r="BD663" i="223"/>
  <c r="AY663" i="223"/>
  <c r="AX663" i="223"/>
  <c r="AW663" i="223"/>
  <c r="AV663" i="223"/>
  <c r="AU663" i="223"/>
  <c r="BD662" i="223"/>
  <c r="AY662" i="223"/>
  <c r="AX662" i="223"/>
  <c r="AW662" i="223"/>
  <c r="AV662" i="223"/>
  <c r="AU662" i="223"/>
  <c r="BD661" i="223"/>
  <c r="AY661" i="223"/>
  <c r="AX661" i="223"/>
  <c r="AW661" i="223"/>
  <c r="AV661" i="223"/>
  <c r="AU661" i="223"/>
  <c r="BD660" i="223"/>
  <c r="AY660" i="223"/>
  <c r="AX660" i="223"/>
  <c r="AW660" i="223"/>
  <c r="AV660" i="223"/>
  <c r="AU660" i="223"/>
  <c r="BD659" i="223"/>
  <c r="AY659" i="223"/>
  <c r="AX659" i="223"/>
  <c r="AW659" i="223"/>
  <c r="AV659" i="223"/>
  <c r="AU659" i="223"/>
  <c r="BD658" i="223"/>
  <c r="AY658" i="223"/>
  <c r="AX658" i="223"/>
  <c r="AW658" i="223"/>
  <c r="AV658" i="223"/>
  <c r="AU658" i="223"/>
  <c r="BD657" i="223"/>
  <c r="AY657" i="223"/>
  <c r="AX657" i="223"/>
  <c r="AW657" i="223"/>
  <c r="AV657" i="223"/>
  <c r="AU657" i="223"/>
  <c r="BD656" i="223"/>
  <c r="AY656" i="223"/>
  <c r="AX656" i="223"/>
  <c r="AW656" i="223"/>
  <c r="AV656" i="223"/>
  <c r="AU656" i="223"/>
  <c r="BD655" i="223"/>
  <c r="AY655" i="223"/>
  <c r="AX655" i="223"/>
  <c r="AW655" i="223"/>
  <c r="AV655" i="223"/>
  <c r="AU655" i="223"/>
  <c r="BD654" i="223"/>
  <c r="AY654" i="223"/>
  <c r="AX654" i="223"/>
  <c r="AW654" i="223"/>
  <c r="AV654" i="223"/>
  <c r="AU654" i="223"/>
  <c r="BD653" i="223"/>
  <c r="AY653" i="223"/>
  <c r="AX653" i="223"/>
  <c r="AW653" i="223"/>
  <c r="AV653" i="223"/>
  <c r="AU653" i="223"/>
  <c r="BD652" i="223"/>
  <c r="AY652" i="223"/>
  <c r="AX652" i="223"/>
  <c r="AW652" i="223"/>
  <c r="AV652" i="223"/>
  <c r="AU652" i="223"/>
  <c r="BD651" i="223"/>
  <c r="AY651" i="223"/>
  <c r="AX651" i="223"/>
  <c r="AW651" i="223"/>
  <c r="AV651" i="223"/>
  <c r="AU651" i="223"/>
  <c r="BD650" i="223"/>
  <c r="AY650" i="223"/>
  <c r="AX650" i="223"/>
  <c r="AW650" i="223"/>
  <c r="AV650" i="223"/>
  <c r="AU650" i="223"/>
  <c r="BD649" i="223"/>
  <c r="AY649" i="223"/>
  <c r="AX649" i="223"/>
  <c r="AW649" i="223"/>
  <c r="AV649" i="223"/>
  <c r="AU649" i="223"/>
  <c r="BD648" i="223"/>
  <c r="AY648" i="223"/>
  <c r="AX648" i="223"/>
  <c r="AW648" i="223"/>
  <c r="AV648" i="223"/>
  <c r="AU648" i="223"/>
  <c r="BD647" i="223"/>
  <c r="AY647" i="223"/>
  <c r="AX647" i="223"/>
  <c r="AW647" i="223"/>
  <c r="AV647" i="223"/>
  <c r="AU647" i="223"/>
  <c r="BD646" i="223"/>
  <c r="AY646" i="223"/>
  <c r="AX646" i="223"/>
  <c r="AW646" i="223"/>
  <c r="AV646" i="223"/>
  <c r="AU646" i="223"/>
  <c r="BD645" i="223"/>
  <c r="AY645" i="223"/>
  <c r="AX645" i="223"/>
  <c r="AW645" i="223"/>
  <c r="AV645" i="223"/>
  <c r="AU645" i="223"/>
  <c r="BD644" i="223"/>
  <c r="AY644" i="223"/>
  <c r="AX644" i="223"/>
  <c r="AW644" i="223"/>
  <c r="AV644" i="223"/>
  <c r="AU644" i="223"/>
  <c r="BD643" i="223"/>
  <c r="AY643" i="223"/>
  <c r="AX643" i="223"/>
  <c r="AW643" i="223"/>
  <c r="AV643" i="223"/>
  <c r="AU643" i="223"/>
  <c r="BD642" i="223"/>
  <c r="AY642" i="223"/>
  <c r="AX642" i="223"/>
  <c r="AW642" i="223"/>
  <c r="AV642" i="223"/>
  <c r="AU642" i="223"/>
  <c r="BD641" i="223"/>
  <c r="AY641" i="223"/>
  <c r="AX641" i="223"/>
  <c r="AW641" i="223"/>
  <c r="AV641" i="223"/>
  <c r="AU641" i="223"/>
  <c r="BD640" i="223"/>
  <c r="AY640" i="223"/>
  <c r="AX640" i="223"/>
  <c r="AW640" i="223"/>
  <c r="AV640" i="223"/>
  <c r="AU640" i="223"/>
  <c r="BD639" i="223"/>
  <c r="AY639" i="223"/>
  <c r="AX639" i="223"/>
  <c r="AW639" i="223"/>
  <c r="AV639" i="223"/>
  <c r="AU639" i="223"/>
  <c r="BD638" i="223"/>
  <c r="AY638" i="223"/>
  <c r="AX638" i="223"/>
  <c r="AW638" i="223"/>
  <c r="AV638" i="223"/>
  <c r="AU638" i="223"/>
  <c r="BD637" i="223"/>
  <c r="AY637" i="223"/>
  <c r="AX637" i="223"/>
  <c r="AW637" i="223"/>
  <c r="AV637" i="223"/>
  <c r="AU637" i="223"/>
  <c r="BD636" i="223"/>
  <c r="AY636" i="223"/>
  <c r="AX636" i="223"/>
  <c r="AW636" i="223"/>
  <c r="AV636" i="223"/>
  <c r="AU636" i="223"/>
  <c r="BD635" i="223"/>
  <c r="AY635" i="223"/>
  <c r="AX635" i="223"/>
  <c r="AW635" i="223"/>
  <c r="AV635" i="223"/>
  <c r="AU635" i="223"/>
  <c r="BD634" i="223"/>
  <c r="AY634" i="223"/>
  <c r="AX634" i="223"/>
  <c r="AW634" i="223"/>
  <c r="AV634" i="223"/>
  <c r="AU634" i="223"/>
  <c r="BD633" i="223"/>
  <c r="AY633" i="223"/>
  <c r="AX633" i="223"/>
  <c r="AW633" i="223"/>
  <c r="AV633" i="223"/>
  <c r="AU633" i="223"/>
  <c r="BD632" i="223"/>
  <c r="AY632" i="223"/>
  <c r="AX632" i="223"/>
  <c r="AW632" i="223"/>
  <c r="AV632" i="223"/>
  <c r="AU632" i="223"/>
  <c r="BD631" i="223"/>
  <c r="AY631" i="223"/>
  <c r="AX631" i="223"/>
  <c r="AW631" i="223"/>
  <c r="AV631" i="223"/>
  <c r="AU631" i="223"/>
  <c r="BD630" i="223"/>
  <c r="AY630" i="223"/>
  <c r="AX630" i="223"/>
  <c r="AW630" i="223"/>
  <c r="AV630" i="223"/>
  <c r="AU630" i="223"/>
  <c r="BD629" i="223"/>
  <c r="AY629" i="223"/>
  <c r="AX629" i="223"/>
  <c r="AW629" i="223"/>
  <c r="AV629" i="223"/>
  <c r="AU629" i="223"/>
  <c r="BD628" i="223"/>
  <c r="AY628" i="223"/>
  <c r="AX628" i="223"/>
  <c r="AW628" i="223"/>
  <c r="AV628" i="223"/>
  <c r="AU628" i="223"/>
  <c r="BD627" i="223"/>
  <c r="AY627" i="223"/>
  <c r="AX627" i="223"/>
  <c r="AW627" i="223"/>
  <c r="AV627" i="223"/>
  <c r="AU627" i="223"/>
  <c r="BD626" i="223"/>
  <c r="AY626" i="223"/>
  <c r="AX626" i="223"/>
  <c r="AW626" i="223"/>
  <c r="AV626" i="223"/>
  <c r="AU626" i="223"/>
  <c r="BD625" i="223"/>
  <c r="AY625" i="223"/>
  <c r="AX625" i="223"/>
  <c r="AW625" i="223"/>
  <c r="AV625" i="223"/>
  <c r="AU625" i="223"/>
  <c r="BD624" i="223"/>
  <c r="AY624" i="223"/>
  <c r="AX624" i="223"/>
  <c r="AW624" i="223"/>
  <c r="AV624" i="223"/>
  <c r="AU624" i="223"/>
  <c r="BD623" i="223"/>
  <c r="AY623" i="223"/>
  <c r="AX623" i="223"/>
  <c r="AW623" i="223"/>
  <c r="AV623" i="223"/>
  <c r="AU623" i="223"/>
  <c r="BD622" i="223"/>
  <c r="AY622" i="223"/>
  <c r="AX622" i="223"/>
  <c r="AW622" i="223"/>
  <c r="AV622" i="223"/>
  <c r="AU622" i="223"/>
  <c r="BD621" i="223"/>
  <c r="AY621" i="223"/>
  <c r="AX621" i="223"/>
  <c r="AW621" i="223"/>
  <c r="AV621" i="223"/>
  <c r="AU621" i="223"/>
  <c r="BD620" i="223"/>
  <c r="AY620" i="223"/>
  <c r="AX620" i="223"/>
  <c r="AW620" i="223"/>
  <c r="AV620" i="223"/>
  <c r="AU620" i="223"/>
  <c r="BD619" i="223"/>
  <c r="AY619" i="223"/>
  <c r="AX619" i="223"/>
  <c r="AW619" i="223"/>
  <c r="AV619" i="223"/>
  <c r="AU619" i="223"/>
  <c r="BD618" i="223"/>
  <c r="AY618" i="223"/>
  <c r="AX618" i="223"/>
  <c r="AW618" i="223"/>
  <c r="AV618" i="223"/>
  <c r="AU618" i="223"/>
  <c r="BD617" i="223"/>
  <c r="AY617" i="223"/>
  <c r="AX617" i="223"/>
  <c r="AW617" i="223"/>
  <c r="AV617" i="223"/>
  <c r="AU617" i="223"/>
  <c r="BD616" i="223"/>
  <c r="AY616" i="223"/>
  <c r="AX616" i="223"/>
  <c r="AW616" i="223"/>
  <c r="AV616" i="223"/>
  <c r="AU616" i="223"/>
  <c r="BD615" i="223"/>
  <c r="AY615" i="223"/>
  <c r="AX615" i="223"/>
  <c r="AW615" i="223"/>
  <c r="AV615" i="223"/>
  <c r="AU615" i="223"/>
  <c r="BD614" i="223"/>
  <c r="AY614" i="223"/>
  <c r="AX614" i="223"/>
  <c r="AW614" i="223"/>
  <c r="AV614" i="223"/>
  <c r="AU614" i="223"/>
  <c r="BD613" i="223"/>
  <c r="AY613" i="223"/>
  <c r="AX613" i="223"/>
  <c r="AW613" i="223"/>
  <c r="AV613" i="223"/>
  <c r="AU613" i="223"/>
  <c r="BD612" i="223"/>
  <c r="AY612" i="223"/>
  <c r="AX612" i="223"/>
  <c r="AW612" i="223"/>
  <c r="AV612" i="223"/>
  <c r="AU612" i="223"/>
  <c r="BD611" i="223"/>
  <c r="AY611" i="223"/>
  <c r="AX611" i="223"/>
  <c r="AW611" i="223"/>
  <c r="AV611" i="223"/>
  <c r="AU611" i="223"/>
  <c r="BD610" i="223"/>
  <c r="AY610" i="223"/>
  <c r="AX610" i="223"/>
  <c r="AW610" i="223"/>
  <c r="AV610" i="223"/>
  <c r="AU610" i="223"/>
  <c r="BD609" i="223"/>
  <c r="AY609" i="223"/>
  <c r="AX609" i="223"/>
  <c r="AW609" i="223"/>
  <c r="AV609" i="223"/>
  <c r="AU609" i="223"/>
  <c r="BD608" i="223"/>
  <c r="AY608" i="223"/>
  <c r="AX608" i="223"/>
  <c r="AW608" i="223"/>
  <c r="AV608" i="223"/>
  <c r="AU608" i="223"/>
  <c r="BD607" i="223"/>
  <c r="AY607" i="223"/>
  <c r="AX607" i="223"/>
  <c r="AW607" i="223"/>
  <c r="AV607" i="223"/>
  <c r="AU607" i="223"/>
  <c r="BD606" i="223"/>
  <c r="AY606" i="223"/>
  <c r="AX606" i="223"/>
  <c r="AW606" i="223"/>
  <c r="AV606" i="223"/>
  <c r="AU606" i="223"/>
  <c r="BD605" i="223"/>
  <c r="AY605" i="223"/>
  <c r="AX605" i="223"/>
  <c r="AW605" i="223"/>
  <c r="AV605" i="223"/>
  <c r="AU605" i="223"/>
  <c r="BD604" i="223"/>
  <c r="AY604" i="223"/>
  <c r="AX604" i="223"/>
  <c r="AW604" i="223"/>
  <c r="AV604" i="223"/>
  <c r="AU604" i="223"/>
  <c r="BD603" i="223"/>
  <c r="AY603" i="223"/>
  <c r="AX603" i="223"/>
  <c r="AW603" i="223"/>
  <c r="AV603" i="223"/>
  <c r="AU603" i="223"/>
  <c r="BD602" i="223"/>
  <c r="AY602" i="223"/>
  <c r="AX602" i="223"/>
  <c r="AW602" i="223"/>
  <c r="AV602" i="223"/>
  <c r="AU602" i="223"/>
  <c r="BD601" i="223"/>
  <c r="AY601" i="223"/>
  <c r="AX601" i="223"/>
  <c r="AW601" i="223"/>
  <c r="AV601" i="223"/>
  <c r="AU601" i="223"/>
  <c r="BD600" i="223"/>
  <c r="AY600" i="223"/>
  <c r="AX600" i="223"/>
  <c r="AW600" i="223"/>
  <c r="AV600" i="223"/>
  <c r="AU600" i="223"/>
  <c r="BD599" i="223"/>
  <c r="AY599" i="223"/>
  <c r="AX599" i="223"/>
  <c r="AW599" i="223"/>
  <c r="AV599" i="223"/>
  <c r="AU599" i="223"/>
  <c r="BD598" i="223"/>
  <c r="AY598" i="223"/>
  <c r="AX598" i="223"/>
  <c r="AW598" i="223"/>
  <c r="AV598" i="223"/>
  <c r="AU598" i="223"/>
  <c r="BD597" i="223"/>
  <c r="AY597" i="223"/>
  <c r="AX597" i="223"/>
  <c r="AW597" i="223"/>
  <c r="AV597" i="223"/>
  <c r="AU597" i="223"/>
  <c r="BD596" i="223"/>
  <c r="AY596" i="223"/>
  <c r="AX596" i="223"/>
  <c r="AW596" i="223"/>
  <c r="AV596" i="223"/>
  <c r="AU596" i="223"/>
  <c r="BD595" i="223"/>
  <c r="AY595" i="223"/>
  <c r="AX595" i="223"/>
  <c r="AW595" i="223"/>
  <c r="AV595" i="223"/>
  <c r="AU595" i="223"/>
  <c r="BD594" i="223"/>
  <c r="AY594" i="223"/>
  <c r="AX594" i="223"/>
  <c r="AW594" i="223"/>
  <c r="AV594" i="223"/>
  <c r="AU594" i="223"/>
  <c r="BD593" i="223"/>
  <c r="AY593" i="223"/>
  <c r="AX593" i="223"/>
  <c r="AW593" i="223"/>
  <c r="AV593" i="223"/>
  <c r="AU593" i="223"/>
  <c r="BD592" i="223"/>
  <c r="AY592" i="223"/>
  <c r="AX592" i="223"/>
  <c r="AW592" i="223"/>
  <c r="AV592" i="223"/>
  <c r="AU592" i="223"/>
  <c r="BD591" i="223"/>
  <c r="AY591" i="223"/>
  <c r="AX591" i="223"/>
  <c r="AW591" i="223"/>
  <c r="AV591" i="223"/>
  <c r="AU591" i="223"/>
  <c r="BD590" i="223"/>
  <c r="AY590" i="223"/>
  <c r="AX590" i="223"/>
  <c r="AW590" i="223"/>
  <c r="AV590" i="223"/>
  <c r="AU590" i="223"/>
  <c r="BD589" i="223"/>
  <c r="AY589" i="223"/>
  <c r="AX589" i="223"/>
  <c r="AW589" i="223"/>
  <c r="AV589" i="223"/>
  <c r="AU589" i="223"/>
  <c r="BD588" i="223"/>
  <c r="AY588" i="223"/>
  <c r="AX588" i="223"/>
  <c r="AW588" i="223"/>
  <c r="AV588" i="223"/>
  <c r="AU588" i="223"/>
  <c r="BD587" i="223"/>
  <c r="AY587" i="223"/>
  <c r="AX587" i="223"/>
  <c r="AW587" i="223"/>
  <c r="AV587" i="223"/>
  <c r="AU587" i="223"/>
  <c r="BD586" i="223"/>
  <c r="AY586" i="223"/>
  <c r="AX586" i="223"/>
  <c r="AW586" i="223"/>
  <c r="AV586" i="223"/>
  <c r="AU586" i="223"/>
  <c r="BD585" i="223"/>
  <c r="AY585" i="223"/>
  <c r="AX585" i="223"/>
  <c r="AW585" i="223"/>
  <c r="AV585" i="223"/>
  <c r="AU585" i="223"/>
  <c r="BD584" i="223"/>
  <c r="AY584" i="223"/>
  <c r="AX584" i="223"/>
  <c r="AW584" i="223"/>
  <c r="AV584" i="223"/>
  <c r="AU584" i="223"/>
  <c r="BD583" i="223"/>
  <c r="AY583" i="223"/>
  <c r="AX583" i="223"/>
  <c r="AW583" i="223"/>
  <c r="AV583" i="223"/>
  <c r="AU583" i="223"/>
  <c r="BD582" i="223"/>
  <c r="AY582" i="223"/>
  <c r="AX582" i="223"/>
  <c r="AW582" i="223"/>
  <c r="AV582" i="223"/>
  <c r="AU582" i="223"/>
  <c r="BD581" i="223"/>
  <c r="AY581" i="223"/>
  <c r="AX581" i="223"/>
  <c r="AW581" i="223"/>
  <c r="AV581" i="223"/>
  <c r="AU581" i="223"/>
  <c r="BD580" i="223"/>
  <c r="AY580" i="223"/>
  <c r="AX580" i="223"/>
  <c r="AW580" i="223"/>
  <c r="AV580" i="223"/>
  <c r="AU580" i="223"/>
  <c r="BD579" i="223"/>
  <c r="AY579" i="223"/>
  <c r="AX579" i="223"/>
  <c r="AW579" i="223"/>
  <c r="AV579" i="223"/>
  <c r="AU579" i="223"/>
  <c r="BD578" i="223"/>
  <c r="AY578" i="223"/>
  <c r="AX578" i="223"/>
  <c r="AW578" i="223"/>
  <c r="AV578" i="223"/>
  <c r="AU578" i="223"/>
  <c r="BD577" i="223"/>
  <c r="AY577" i="223"/>
  <c r="AX577" i="223"/>
  <c r="AW577" i="223"/>
  <c r="AV577" i="223"/>
  <c r="AU577" i="223"/>
  <c r="BD576" i="223"/>
  <c r="AY576" i="223"/>
  <c r="AX576" i="223"/>
  <c r="AW576" i="223"/>
  <c r="AV576" i="223"/>
  <c r="AU576" i="223"/>
  <c r="BD575" i="223"/>
  <c r="AY575" i="223"/>
  <c r="AX575" i="223"/>
  <c r="AW575" i="223"/>
  <c r="AV575" i="223"/>
  <c r="AU575" i="223"/>
  <c r="BD574" i="223"/>
  <c r="AY574" i="223"/>
  <c r="AX574" i="223"/>
  <c r="AW574" i="223"/>
  <c r="AV574" i="223"/>
  <c r="AU574" i="223"/>
  <c r="BD573" i="223"/>
  <c r="AY573" i="223"/>
  <c r="AX573" i="223"/>
  <c r="AW573" i="223"/>
  <c r="AV573" i="223"/>
  <c r="AU573" i="223"/>
  <c r="BD572" i="223"/>
  <c r="AY572" i="223"/>
  <c r="AX572" i="223"/>
  <c r="AW572" i="223"/>
  <c r="AV572" i="223"/>
  <c r="AU572" i="223"/>
  <c r="BD571" i="223"/>
  <c r="AY571" i="223"/>
  <c r="AX571" i="223"/>
  <c r="AW571" i="223"/>
  <c r="AV571" i="223"/>
  <c r="AU571" i="223"/>
  <c r="BD570" i="223"/>
  <c r="AY570" i="223"/>
  <c r="AX570" i="223"/>
  <c r="AW570" i="223"/>
  <c r="AV570" i="223"/>
  <c r="AU570" i="223"/>
  <c r="BD569" i="223"/>
  <c r="AY569" i="223"/>
  <c r="AX569" i="223"/>
  <c r="AW569" i="223"/>
  <c r="AV569" i="223"/>
  <c r="AU569" i="223"/>
  <c r="BD568" i="223"/>
  <c r="AY568" i="223"/>
  <c r="AX568" i="223"/>
  <c r="AW568" i="223"/>
  <c r="AV568" i="223"/>
  <c r="AU568" i="223"/>
  <c r="BD567" i="223"/>
  <c r="AY567" i="223"/>
  <c r="AX567" i="223"/>
  <c r="AW567" i="223"/>
  <c r="AV567" i="223"/>
  <c r="AU567" i="223"/>
  <c r="BD566" i="223"/>
  <c r="AY566" i="223"/>
  <c r="AX566" i="223"/>
  <c r="AW566" i="223"/>
  <c r="AV566" i="223"/>
  <c r="AU566" i="223"/>
  <c r="BD565" i="223"/>
  <c r="AY565" i="223"/>
  <c r="AX565" i="223"/>
  <c r="AW565" i="223"/>
  <c r="AV565" i="223"/>
  <c r="AU565" i="223"/>
  <c r="BD564" i="223"/>
  <c r="AY564" i="223"/>
  <c r="AX564" i="223"/>
  <c r="AW564" i="223"/>
  <c r="AV564" i="223"/>
  <c r="AU564" i="223"/>
  <c r="BD563" i="223"/>
  <c r="AY563" i="223"/>
  <c r="AX563" i="223"/>
  <c r="AW563" i="223"/>
  <c r="AV563" i="223"/>
  <c r="AU563" i="223"/>
  <c r="BD562" i="223"/>
  <c r="AY562" i="223"/>
  <c r="AX562" i="223"/>
  <c r="AW562" i="223"/>
  <c r="AV562" i="223"/>
  <c r="AU562" i="223"/>
  <c r="BD561" i="223"/>
  <c r="AY561" i="223"/>
  <c r="AX561" i="223"/>
  <c r="AW561" i="223"/>
  <c r="AV561" i="223"/>
  <c r="AU561" i="223"/>
  <c r="BD560" i="223"/>
  <c r="AY560" i="223"/>
  <c r="AX560" i="223"/>
  <c r="AW560" i="223"/>
  <c r="AV560" i="223"/>
  <c r="AU560" i="223"/>
  <c r="BD559" i="223"/>
  <c r="AY559" i="223"/>
  <c r="AX559" i="223"/>
  <c r="AW559" i="223"/>
  <c r="AV559" i="223"/>
  <c r="AU559" i="223"/>
  <c r="BD558" i="223"/>
  <c r="AY558" i="223"/>
  <c r="AX558" i="223"/>
  <c r="AW558" i="223"/>
  <c r="AV558" i="223"/>
  <c r="AU558" i="223"/>
  <c r="BD557" i="223"/>
  <c r="AY557" i="223"/>
  <c r="AX557" i="223"/>
  <c r="AW557" i="223"/>
  <c r="AV557" i="223"/>
  <c r="AU557" i="223"/>
  <c r="BD556" i="223"/>
  <c r="AY556" i="223"/>
  <c r="AX556" i="223"/>
  <c r="AW556" i="223"/>
  <c r="AV556" i="223"/>
  <c r="AU556" i="223"/>
  <c r="BD555" i="223"/>
  <c r="AY555" i="223"/>
  <c r="AX555" i="223"/>
  <c r="AW555" i="223"/>
  <c r="AV555" i="223"/>
  <c r="AU555" i="223"/>
  <c r="BD554" i="223"/>
  <c r="AY554" i="223"/>
  <c r="AX554" i="223"/>
  <c r="AW554" i="223"/>
  <c r="AV554" i="223"/>
  <c r="AU554" i="223"/>
  <c r="BD553" i="223"/>
  <c r="AY553" i="223"/>
  <c r="AX553" i="223"/>
  <c r="AW553" i="223"/>
  <c r="AV553" i="223"/>
  <c r="AU553" i="223"/>
  <c r="BD552" i="223"/>
  <c r="AY552" i="223"/>
  <c r="AX552" i="223"/>
  <c r="AW552" i="223"/>
  <c r="AV552" i="223"/>
  <c r="AU552" i="223"/>
  <c r="BD551" i="223"/>
  <c r="AY551" i="223"/>
  <c r="AX551" i="223"/>
  <c r="AW551" i="223"/>
  <c r="AV551" i="223"/>
  <c r="AU551" i="223"/>
  <c r="BD550" i="223"/>
  <c r="AY550" i="223"/>
  <c r="AX550" i="223"/>
  <c r="AW550" i="223"/>
  <c r="AV550" i="223"/>
  <c r="AU550" i="223"/>
  <c r="BD549" i="223"/>
  <c r="AY549" i="223"/>
  <c r="AX549" i="223"/>
  <c r="AW549" i="223"/>
  <c r="AV549" i="223"/>
  <c r="AU549" i="223"/>
  <c r="BD548" i="223"/>
  <c r="AY548" i="223"/>
  <c r="AX548" i="223"/>
  <c r="AW548" i="223"/>
  <c r="AV548" i="223"/>
  <c r="AU548" i="223"/>
  <c r="BD547" i="223"/>
  <c r="AY547" i="223"/>
  <c r="AX547" i="223"/>
  <c r="AW547" i="223"/>
  <c r="AV547" i="223"/>
  <c r="AU547" i="223"/>
  <c r="BD546" i="223"/>
  <c r="AY546" i="223"/>
  <c r="AX546" i="223"/>
  <c r="AW546" i="223"/>
  <c r="AV546" i="223"/>
  <c r="AU546" i="223"/>
  <c r="BD545" i="223"/>
  <c r="AY545" i="223"/>
  <c r="AX545" i="223"/>
  <c r="AW545" i="223"/>
  <c r="AV545" i="223"/>
  <c r="AU545" i="223"/>
  <c r="BD544" i="223"/>
  <c r="AY544" i="223"/>
  <c r="AX544" i="223"/>
  <c r="AW544" i="223"/>
  <c r="AV544" i="223"/>
  <c r="AU544" i="223"/>
  <c r="BD543" i="223"/>
  <c r="AY543" i="223"/>
  <c r="AX543" i="223"/>
  <c r="AW543" i="223"/>
  <c r="AV543" i="223"/>
  <c r="AU543" i="223"/>
  <c r="BD542" i="223"/>
  <c r="AY542" i="223"/>
  <c r="AX542" i="223"/>
  <c r="AW542" i="223"/>
  <c r="AV542" i="223"/>
  <c r="AU542" i="223"/>
  <c r="BD541" i="223"/>
  <c r="AY541" i="223"/>
  <c r="AX541" i="223"/>
  <c r="AW541" i="223"/>
  <c r="AV541" i="223"/>
  <c r="AU541" i="223"/>
  <c r="BD540" i="223"/>
  <c r="AY540" i="223"/>
  <c r="AX540" i="223"/>
  <c r="AW540" i="223"/>
  <c r="AV540" i="223"/>
  <c r="AU540" i="223"/>
  <c r="BD539" i="223"/>
  <c r="AY539" i="223"/>
  <c r="AX539" i="223"/>
  <c r="AW539" i="223"/>
  <c r="AV539" i="223"/>
  <c r="AU539" i="223"/>
  <c r="BD538" i="223"/>
  <c r="AY538" i="223"/>
  <c r="AX538" i="223"/>
  <c r="AW538" i="223"/>
  <c r="AV538" i="223"/>
  <c r="AU538" i="223"/>
  <c r="BD537" i="223"/>
  <c r="AY537" i="223"/>
  <c r="AX537" i="223"/>
  <c r="AW537" i="223"/>
  <c r="AV537" i="223"/>
  <c r="AU537" i="223"/>
  <c r="BD536" i="223"/>
  <c r="AY536" i="223"/>
  <c r="AX536" i="223"/>
  <c r="AW536" i="223"/>
  <c r="AV536" i="223"/>
  <c r="AU536" i="223"/>
  <c r="BD535" i="223"/>
  <c r="AY535" i="223"/>
  <c r="AX535" i="223"/>
  <c r="AW535" i="223"/>
  <c r="AV535" i="223"/>
  <c r="AU535" i="223"/>
  <c r="BD534" i="223"/>
  <c r="AY534" i="223"/>
  <c r="AX534" i="223"/>
  <c r="AW534" i="223"/>
  <c r="AV534" i="223"/>
  <c r="AU534" i="223"/>
  <c r="BD533" i="223"/>
  <c r="AY533" i="223"/>
  <c r="AX533" i="223"/>
  <c r="AW533" i="223"/>
  <c r="AV533" i="223"/>
  <c r="AU533" i="223"/>
  <c r="BD532" i="223"/>
  <c r="AY532" i="223"/>
  <c r="AX532" i="223"/>
  <c r="AW532" i="223"/>
  <c r="AV532" i="223"/>
  <c r="AU532" i="223"/>
  <c r="BD531" i="223"/>
  <c r="AY531" i="223"/>
  <c r="AX531" i="223"/>
  <c r="AW531" i="223"/>
  <c r="AV531" i="223"/>
  <c r="AU531" i="223"/>
  <c r="BD530" i="223"/>
  <c r="AY530" i="223"/>
  <c r="AX530" i="223"/>
  <c r="AW530" i="223"/>
  <c r="AV530" i="223"/>
  <c r="AU530" i="223"/>
  <c r="BD529" i="223"/>
  <c r="AY529" i="223"/>
  <c r="AX529" i="223"/>
  <c r="AW529" i="223"/>
  <c r="AV529" i="223"/>
  <c r="AU529" i="223"/>
  <c r="BD528" i="223"/>
  <c r="AY528" i="223"/>
  <c r="AX528" i="223"/>
  <c r="AW528" i="223"/>
  <c r="AV528" i="223"/>
  <c r="AU528" i="223"/>
  <c r="BD527" i="223"/>
  <c r="AY527" i="223"/>
  <c r="AX527" i="223"/>
  <c r="AW527" i="223"/>
  <c r="AV527" i="223"/>
  <c r="AU527" i="223"/>
  <c r="BD526" i="223"/>
  <c r="AY526" i="223"/>
  <c r="AX526" i="223"/>
  <c r="AW526" i="223"/>
  <c r="AV526" i="223"/>
  <c r="AU526" i="223"/>
  <c r="BD525" i="223"/>
  <c r="AY525" i="223"/>
  <c r="AX525" i="223"/>
  <c r="AW525" i="223"/>
  <c r="AV525" i="223"/>
  <c r="AU525" i="223"/>
  <c r="BD524" i="223"/>
  <c r="AY524" i="223"/>
  <c r="AX524" i="223"/>
  <c r="AW524" i="223"/>
  <c r="AV524" i="223"/>
  <c r="AU524" i="223"/>
  <c r="BD523" i="223"/>
  <c r="AY523" i="223"/>
  <c r="AX523" i="223"/>
  <c r="AW523" i="223"/>
  <c r="AV523" i="223"/>
  <c r="AU523" i="223"/>
  <c r="BD522" i="223"/>
  <c r="AY522" i="223"/>
  <c r="AX522" i="223"/>
  <c r="AW522" i="223"/>
  <c r="AV522" i="223"/>
  <c r="AU522" i="223"/>
  <c r="BD521" i="223"/>
  <c r="AY521" i="223"/>
  <c r="AX521" i="223"/>
  <c r="AW521" i="223"/>
  <c r="AV521" i="223"/>
  <c r="AU521" i="223"/>
  <c r="BD520" i="223"/>
  <c r="AY520" i="223"/>
  <c r="AX520" i="223"/>
  <c r="AW520" i="223"/>
  <c r="AV520" i="223"/>
  <c r="AU520" i="223"/>
  <c r="BD519" i="223"/>
  <c r="AY519" i="223"/>
  <c r="AX519" i="223"/>
  <c r="AW519" i="223"/>
  <c r="AV519" i="223"/>
  <c r="AU519" i="223"/>
  <c r="BD518" i="223"/>
  <c r="AY518" i="223"/>
  <c r="AX518" i="223"/>
  <c r="AW518" i="223"/>
  <c r="AV518" i="223"/>
  <c r="AU518" i="223"/>
  <c r="BD517" i="223"/>
  <c r="AY517" i="223"/>
  <c r="AX517" i="223"/>
  <c r="AW517" i="223"/>
  <c r="AV517" i="223"/>
  <c r="AU517" i="223"/>
  <c r="BD516" i="223"/>
  <c r="AY516" i="223"/>
  <c r="AX516" i="223"/>
  <c r="AW516" i="223"/>
  <c r="AV516" i="223"/>
  <c r="AU516" i="223"/>
  <c r="BD515" i="223"/>
  <c r="AY515" i="223"/>
  <c r="AX515" i="223"/>
  <c r="AW515" i="223"/>
  <c r="AV515" i="223"/>
  <c r="AU515" i="223"/>
  <c r="BD514" i="223"/>
  <c r="AY514" i="223"/>
  <c r="AX514" i="223"/>
  <c r="AW514" i="223"/>
  <c r="AV514" i="223"/>
  <c r="AU514" i="223"/>
  <c r="BD513" i="223"/>
  <c r="AY513" i="223"/>
  <c r="AX513" i="223"/>
  <c r="AW513" i="223"/>
  <c r="AV513" i="223"/>
  <c r="AU513" i="223"/>
  <c r="BD512" i="223"/>
  <c r="AY512" i="223"/>
  <c r="AX512" i="223"/>
  <c r="AW512" i="223"/>
  <c r="AV512" i="223"/>
  <c r="AU512" i="223"/>
  <c r="BD511" i="223"/>
  <c r="AY511" i="223"/>
  <c r="AX511" i="223"/>
  <c r="AW511" i="223"/>
  <c r="AV511" i="223"/>
  <c r="AU511" i="223"/>
  <c r="BD510" i="223"/>
  <c r="AY510" i="223"/>
  <c r="AX510" i="223"/>
  <c r="AW510" i="223"/>
  <c r="AV510" i="223"/>
  <c r="AU510" i="223"/>
  <c r="BD509" i="223"/>
  <c r="AY509" i="223"/>
  <c r="AX509" i="223"/>
  <c r="AW509" i="223"/>
  <c r="AV509" i="223"/>
  <c r="AU509" i="223"/>
  <c r="BD508" i="223"/>
  <c r="AY508" i="223"/>
  <c r="AX508" i="223"/>
  <c r="AW508" i="223"/>
  <c r="AV508" i="223"/>
  <c r="AU508" i="223"/>
  <c r="BD507" i="223"/>
  <c r="AY507" i="223"/>
  <c r="AX507" i="223"/>
  <c r="AW507" i="223"/>
  <c r="AV507" i="223"/>
  <c r="AU507" i="223"/>
  <c r="BD506" i="223"/>
  <c r="AY506" i="223"/>
  <c r="AX506" i="223"/>
  <c r="AW506" i="223"/>
  <c r="AV506" i="223"/>
  <c r="AU506" i="223"/>
  <c r="BD505" i="223"/>
  <c r="AY505" i="223"/>
  <c r="AX505" i="223"/>
  <c r="AW505" i="223"/>
  <c r="AV505" i="223"/>
  <c r="AU505" i="223"/>
  <c r="BD504" i="223"/>
  <c r="AY504" i="223"/>
  <c r="AX504" i="223"/>
  <c r="AW504" i="223"/>
  <c r="AV504" i="223"/>
  <c r="AU504" i="223"/>
  <c r="BD503" i="223"/>
  <c r="AY503" i="223"/>
  <c r="AX503" i="223"/>
  <c r="AW503" i="223"/>
  <c r="AV503" i="223"/>
  <c r="AU503" i="223"/>
  <c r="BD502" i="223"/>
  <c r="AY502" i="223"/>
  <c r="AX502" i="223"/>
  <c r="AW502" i="223"/>
  <c r="AV502" i="223"/>
  <c r="AU502" i="223"/>
  <c r="BD501" i="223"/>
  <c r="AY501" i="223"/>
  <c r="AX501" i="223"/>
  <c r="AW501" i="223"/>
  <c r="AV501" i="223"/>
  <c r="AU501" i="223"/>
  <c r="BD500" i="223"/>
  <c r="AY500" i="223"/>
  <c r="AX500" i="223"/>
  <c r="AW500" i="223"/>
  <c r="AV500" i="223"/>
  <c r="AU500" i="223"/>
  <c r="BD499" i="223"/>
  <c r="AY499" i="223"/>
  <c r="AX499" i="223"/>
  <c r="AW499" i="223"/>
  <c r="AV499" i="223"/>
  <c r="AU499" i="223"/>
  <c r="BD498" i="223"/>
  <c r="AY498" i="223"/>
  <c r="AX498" i="223"/>
  <c r="AW498" i="223"/>
  <c r="AV498" i="223"/>
  <c r="AU498" i="223"/>
  <c r="BD497" i="223"/>
  <c r="AY497" i="223"/>
  <c r="AX497" i="223"/>
  <c r="AW497" i="223"/>
  <c r="AV497" i="223"/>
  <c r="AU497" i="223"/>
  <c r="BD496" i="223"/>
  <c r="AY496" i="223"/>
  <c r="AX496" i="223"/>
  <c r="AW496" i="223"/>
  <c r="AV496" i="223"/>
  <c r="AU496" i="223"/>
  <c r="BD495" i="223"/>
  <c r="AY495" i="223"/>
  <c r="AX495" i="223"/>
  <c r="AW495" i="223"/>
  <c r="AV495" i="223"/>
  <c r="AU495" i="223"/>
  <c r="BD494" i="223"/>
  <c r="AY494" i="223"/>
  <c r="AX494" i="223"/>
  <c r="AW494" i="223"/>
  <c r="AV494" i="223"/>
  <c r="AU494" i="223"/>
  <c r="BD493" i="223"/>
  <c r="AY493" i="223"/>
  <c r="AX493" i="223"/>
  <c r="AW493" i="223"/>
  <c r="AV493" i="223"/>
  <c r="AU493" i="223"/>
  <c r="BD492" i="223"/>
  <c r="AY492" i="223"/>
  <c r="AX492" i="223"/>
  <c r="AW492" i="223"/>
  <c r="AV492" i="223"/>
  <c r="AU492" i="223"/>
  <c r="BD491" i="223"/>
  <c r="AY491" i="223"/>
  <c r="AX491" i="223"/>
  <c r="AW491" i="223"/>
  <c r="AV491" i="223"/>
  <c r="AU491" i="223"/>
  <c r="BD490" i="223"/>
  <c r="AY490" i="223"/>
  <c r="AX490" i="223"/>
  <c r="AW490" i="223"/>
  <c r="AV490" i="223"/>
  <c r="AU490" i="223"/>
  <c r="BD489" i="223"/>
  <c r="AY489" i="223"/>
  <c r="AX489" i="223"/>
  <c r="AW489" i="223"/>
  <c r="AV489" i="223"/>
  <c r="AU489" i="223"/>
  <c r="BD488" i="223"/>
  <c r="AY488" i="223"/>
  <c r="AX488" i="223"/>
  <c r="AW488" i="223"/>
  <c r="AV488" i="223"/>
  <c r="AU488" i="223"/>
  <c r="BD487" i="223"/>
  <c r="AY487" i="223"/>
  <c r="AX487" i="223"/>
  <c r="AW487" i="223"/>
  <c r="AV487" i="223"/>
  <c r="AU487" i="223"/>
  <c r="BD486" i="223"/>
  <c r="AY486" i="223"/>
  <c r="AX486" i="223"/>
  <c r="AW486" i="223"/>
  <c r="AV486" i="223"/>
  <c r="AU486" i="223"/>
  <c r="BD485" i="223"/>
  <c r="AY485" i="223"/>
  <c r="AX485" i="223"/>
  <c r="AW485" i="223"/>
  <c r="AV485" i="223"/>
  <c r="AU485" i="223"/>
  <c r="BD484" i="223"/>
  <c r="AY484" i="223"/>
  <c r="AX484" i="223"/>
  <c r="AW484" i="223"/>
  <c r="AV484" i="223"/>
  <c r="AU484" i="223"/>
  <c r="BD483" i="223"/>
  <c r="AY483" i="223"/>
  <c r="AX483" i="223"/>
  <c r="AW483" i="223"/>
  <c r="AV483" i="223"/>
  <c r="AU483" i="223"/>
  <c r="BD482" i="223"/>
  <c r="AY482" i="223"/>
  <c r="AX482" i="223"/>
  <c r="AW482" i="223"/>
  <c r="AV482" i="223"/>
  <c r="AU482" i="223"/>
  <c r="BD481" i="223"/>
  <c r="AY481" i="223"/>
  <c r="AX481" i="223"/>
  <c r="AW481" i="223"/>
  <c r="AV481" i="223"/>
  <c r="AU481" i="223"/>
  <c r="BD480" i="223"/>
  <c r="AY480" i="223"/>
  <c r="AX480" i="223"/>
  <c r="AW480" i="223"/>
  <c r="AV480" i="223"/>
  <c r="AU480" i="223"/>
  <c r="BD479" i="223"/>
  <c r="AY479" i="223"/>
  <c r="AX479" i="223"/>
  <c r="AW479" i="223"/>
  <c r="AV479" i="223"/>
  <c r="AU479" i="223"/>
  <c r="BD478" i="223"/>
  <c r="AY478" i="223"/>
  <c r="AX478" i="223"/>
  <c r="AW478" i="223"/>
  <c r="AV478" i="223"/>
  <c r="AU478" i="223"/>
  <c r="BD477" i="223"/>
  <c r="AY477" i="223"/>
  <c r="AX477" i="223"/>
  <c r="AW477" i="223"/>
  <c r="AV477" i="223"/>
  <c r="AU477" i="223"/>
  <c r="BD476" i="223"/>
  <c r="AY476" i="223"/>
  <c r="AX476" i="223"/>
  <c r="AW476" i="223"/>
  <c r="AV476" i="223"/>
  <c r="AU476" i="223"/>
  <c r="BD475" i="223"/>
  <c r="AY475" i="223"/>
  <c r="AX475" i="223"/>
  <c r="AW475" i="223"/>
  <c r="AV475" i="223"/>
  <c r="AU475" i="223"/>
  <c r="BD474" i="223"/>
  <c r="AY474" i="223"/>
  <c r="AX474" i="223"/>
  <c r="AW474" i="223"/>
  <c r="AV474" i="223"/>
  <c r="AU474" i="223"/>
  <c r="BD473" i="223"/>
  <c r="AY473" i="223"/>
  <c r="AX473" i="223"/>
  <c r="AW473" i="223"/>
  <c r="AV473" i="223"/>
  <c r="AU473" i="223"/>
  <c r="BD472" i="223"/>
  <c r="AY472" i="223"/>
  <c r="AX472" i="223"/>
  <c r="AW472" i="223"/>
  <c r="AV472" i="223"/>
  <c r="AU472" i="223"/>
  <c r="BD471" i="223"/>
  <c r="AY471" i="223"/>
  <c r="AX471" i="223"/>
  <c r="AW471" i="223"/>
  <c r="AV471" i="223"/>
  <c r="AU471" i="223"/>
  <c r="BD470" i="223"/>
  <c r="AY470" i="223"/>
  <c r="AX470" i="223"/>
  <c r="AW470" i="223"/>
  <c r="AV470" i="223"/>
  <c r="AU470" i="223"/>
  <c r="BD469" i="223"/>
  <c r="AY469" i="223"/>
  <c r="AX469" i="223"/>
  <c r="AW469" i="223"/>
  <c r="AV469" i="223"/>
  <c r="AU469" i="223"/>
  <c r="BD468" i="223"/>
  <c r="AY468" i="223"/>
  <c r="AX468" i="223"/>
  <c r="AW468" i="223"/>
  <c r="AV468" i="223"/>
  <c r="AU468" i="223"/>
  <c r="BD467" i="223"/>
  <c r="AY467" i="223"/>
  <c r="AX467" i="223"/>
  <c r="AW467" i="223"/>
  <c r="AV467" i="223"/>
  <c r="AU467" i="223"/>
  <c r="BD466" i="223"/>
  <c r="AY466" i="223"/>
  <c r="AX466" i="223"/>
  <c r="AW466" i="223"/>
  <c r="AV466" i="223"/>
  <c r="AU466" i="223"/>
  <c r="BD465" i="223"/>
  <c r="AY465" i="223"/>
  <c r="AX465" i="223"/>
  <c r="AW465" i="223"/>
  <c r="AV465" i="223"/>
  <c r="AU465" i="223"/>
  <c r="BD464" i="223"/>
  <c r="AY464" i="223"/>
  <c r="AX464" i="223"/>
  <c r="AW464" i="223"/>
  <c r="AV464" i="223"/>
  <c r="AU464" i="223"/>
  <c r="BD463" i="223"/>
  <c r="AY463" i="223"/>
  <c r="AX463" i="223"/>
  <c r="AW463" i="223"/>
  <c r="AV463" i="223"/>
  <c r="AU463" i="223"/>
  <c r="BD462" i="223"/>
  <c r="AY462" i="223"/>
  <c r="AX462" i="223"/>
  <c r="AW462" i="223"/>
  <c r="AV462" i="223"/>
  <c r="AU462" i="223"/>
  <c r="BD461" i="223"/>
  <c r="AY461" i="223"/>
  <c r="AX461" i="223"/>
  <c r="AW461" i="223"/>
  <c r="AV461" i="223"/>
  <c r="AU461" i="223"/>
  <c r="BD460" i="223"/>
  <c r="AY460" i="223"/>
  <c r="AX460" i="223"/>
  <c r="AW460" i="223"/>
  <c r="AV460" i="223"/>
  <c r="AU460" i="223"/>
  <c r="BD459" i="223"/>
  <c r="AY459" i="223"/>
  <c r="AX459" i="223"/>
  <c r="AW459" i="223"/>
  <c r="AV459" i="223"/>
  <c r="AU459" i="223"/>
  <c r="BD458" i="223"/>
  <c r="AY458" i="223"/>
  <c r="AX458" i="223"/>
  <c r="AW458" i="223"/>
  <c r="AV458" i="223"/>
  <c r="AU458" i="223"/>
  <c r="BD457" i="223"/>
  <c r="AY457" i="223"/>
  <c r="AX457" i="223"/>
  <c r="AW457" i="223"/>
  <c r="AV457" i="223"/>
  <c r="AU457" i="223"/>
  <c r="BD456" i="223"/>
  <c r="AY456" i="223"/>
  <c r="AX456" i="223"/>
  <c r="AW456" i="223"/>
  <c r="AV456" i="223"/>
  <c r="AU456" i="223"/>
  <c r="BD455" i="223"/>
  <c r="AY455" i="223"/>
  <c r="AX455" i="223"/>
  <c r="AW455" i="223"/>
  <c r="AV455" i="223"/>
  <c r="AU455" i="223"/>
  <c r="BD454" i="223"/>
  <c r="AY454" i="223"/>
  <c r="AX454" i="223"/>
  <c r="AW454" i="223"/>
  <c r="AV454" i="223"/>
  <c r="AU454" i="223"/>
  <c r="BD453" i="223"/>
  <c r="AY453" i="223"/>
  <c r="AX453" i="223"/>
  <c r="AW453" i="223"/>
  <c r="AV453" i="223"/>
  <c r="AU453" i="223"/>
  <c r="BD452" i="223"/>
  <c r="AY452" i="223"/>
  <c r="AX452" i="223"/>
  <c r="AW452" i="223"/>
  <c r="AV452" i="223"/>
  <c r="AU452" i="223"/>
  <c r="BD451" i="223"/>
  <c r="AY451" i="223"/>
  <c r="AX451" i="223"/>
  <c r="AW451" i="223"/>
  <c r="AV451" i="223"/>
  <c r="AU451" i="223"/>
  <c r="BD450" i="223"/>
  <c r="AY450" i="223"/>
  <c r="AX450" i="223"/>
  <c r="AW450" i="223"/>
  <c r="AV450" i="223"/>
  <c r="AU450" i="223"/>
  <c r="BD449" i="223"/>
  <c r="AY449" i="223"/>
  <c r="AX449" i="223"/>
  <c r="AW449" i="223"/>
  <c r="AV449" i="223"/>
  <c r="AU449" i="223"/>
  <c r="BD448" i="223"/>
  <c r="AY448" i="223"/>
  <c r="AX448" i="223"/>
  <c r="AW448" i="223"/>
  <c r="AV448" i="223"/>
  <c r="AU448" i="223"/>
  <c r="BD447" i="223"/>
  <c r="AY447" i="223"/>
  <c r="AX447" i="223"/>
  <c r="AW447" i="223"/>
  <c r="AV447" i="223"/>
  <c r="AU447" i="223"/>
  <c r="BD446" i="223"/>
  <c r="AY446" i="223"/>
  <c r="AX446" i="223"/>
  <c r="AW446" i="223"/>
  <c r="AV446" i="223"/>
  <c r="AU446" i="223"/>
  <c r="BD445" i="223"/>
  <c r="AY445" i="223"/>
  <c r="AX445" i="223"/>
  <c r="AW445" i="223"/>
  <c r="AV445" i="223"/>
  <c r="AU445" i="223"/>
  <c r="BD444" i="223"/>
  <c r="AY444" i="223"/>
  <c r="AX444" i="223"/>
  <c r="AW444" i="223"/>
  <c r="AV444" i="223"/>
  <c r="AU444" i="223"/>
  <c r="BD443" i="223"/>
  <c r="AY443" i="223"/>
  <c r="AX443" i="223"/>
  <c r="AW443" i="223"/>
  <c r="AV443" i="223"/>
  <c r="AU443" i="223"/>
  <c r="BD442" i="223"/>
  <c r="AY442" i="223"/>
  <c r="AX442" i="223"/>
  <c r="AW442" i="223"/>
  <c r="AV442" i="223"/>
  <c r="AU442" i="223"/>
  <c r="BD441" i="223"/>
  <c r="AY441" i="223"/>
  <c r="AX441" i="223"/>
  <c r="AW441" i="223"/>
  <c r="AV441" i="223"/>
  <c r="AU441" i="223"/>
  <c r="BD440" i="223"/>
  <c r="AY440" i="223"/>
  <c r="AX440" i="223"/>
  <c r="AW440" i="223"/>
  <c r="AV440" i="223"/>
  <c r="AU440" i="223"/>
  <c r="BD439" i="223"/>
  <c r="AY439" i="223"/>
  <c r="AX439" i="223"/>
  <c r="AW439" i="223"/>
  <c r="AV439" i="223"/>
  <c r="AU439" i="223"/>
  <c r="BD438" i="223"/>
  <c r="AY438" i="223"/>
  <c r="AX438" i="223"/>
  <c r="AW438" i="223"/>
  <c r="AV438" i="223"/>
  <c r="AU438" i="223"/>
  <c r="BD437" i="223"/>
  <c r="AY437" i="223"/>
  <c r="AX437" i="223"/>
  <c r="AW437" i="223"/>
  <c r="AV437" i="223"/>
  <c r="AU437" i="223"/>
  <c r="BD436" i="223"/>
  <c r="AY436" i="223"/>
  <c r="AX436" i="223"/>
  <c r="AW436" i="223"/>
  <c r="AV436" i="223"/>
  <c r="AU436" i="223"/>
  <c r="BD435" i="223"/>
  <c r="AY435" i="223"/>
  <c r="AX435" i="223"/>
  <c r="AW435" i="223"/>
  <c r="AV435" i="223"/>
  <c r="AU435" i="223"/>
  <c r="BD434" i="223"/>
  <c r="AY434" i="223"/>
  <c r="AX434" i="223"/>
  <c r="AW434" i="223"/>
  <c r="AV434" i="223"/>
  <c r="AU434" i="223"/>
  <c r="BD433" i="223"/>
  <c r="AY433" i="223"/>
  <c r="AX433" i="223"/>
  <c r="AW433" i="223"/>
  <c r="AV433" i="223"/>
  <c r="AU433" i="223"/>
  <c r="BD432" i="223"/>
  <c r="AY432" i="223"/>
  <c r="AX432" i="223"/>
  <c r="AW432" i="223"/>
  <c r="AV432" i="223"/>
  <c r="AU432" i="223"/>
  <c r="BD431" i="223"/>
  <c r="AY431" i="223"/>
  <c r="AX431" i="223"/>
  <c r="AW431" i="223"/>
  <c r="AV431" i="223"/>
  <c r="AU431" i="223"/>
  <c r="BD430" i="223"/>
  <c r="AY430" i="223"/>
  <c r="AX430" i="223"/>
  <c r="AW430" i="223"/>
  <c r="AV430" i="223"/>
  <c r="AU430" i="223"/>
  <c r="BD429" i="223"/>
  <c r="AY429" i="223"/>
  <c r="AX429" i="223"/>
  <c r="AW429" i="223"/>
  <c r="AV429" i="223"/>
  <c r="AU429" i="223"/>
  <c r="BD428" i="223"/>
  <c r="AY428" i="223"/>
  <c r="AX428" i="223"/>
  <c r="AW428" i="223"/>
  <c r="AV428" i="223"/>
  <c r="AU428" i="223"/>
  <c r="BD427" i="223"/>
  <c r="AY427" i="223"/>
  <c r="AX427" i="223"/>
  <c r="AW427" i="223"/>
  <c r="AV427" i="223"/>
  <c r="AU427" i="223"/>
  <c r="BD426" i="223"/>
  <c r="AY426" i="223"/>
  <c r="AX426" i="223"/>
  <c r="AW426" i="223"/>
  <c r="AV426" i="223"/>
  <c r="AU426" i="223"/>
  <c r="BD425" i="223"/>
  <c r="AY425" i="223"/>
  <c r="AX425" i="223"/>
  <c r="AW425" i="223"/>
  <c r="AV425" i="223"/>
  <c r="AU425" i="223"/>
  <c r="BD424" i="223"/>
  <c r="AY424" i="223"/>
  <c r="AX424" i="223"/>
  <c r="AW424" i="223"/>
  <c r="AV424" i="223"/>
  <c r="AU424" i="223"/>
  <c r="BD423" i="223"/>
  <c r="AY423" i="223"/>
  <c r="AX423" i="223"/>
  <c r="AW423" i="223"/>
  <c r="AV423" i="223"/>
  <c r="AU423" i="223"/>
  <c r="BD422" i="223"/>
  <c r="AY422" i="223"/>
  <c r="AX422" i="223"/>
  <c r="AW422" i="223"/>
  <c r="AV422" i="223"/>
  <c r="AU422" i="223"/>
  <c r="BD421" i="223"/>
  <c r="AY421" i="223"/>
  <c r="AX421" i="223"/>
  <c r="AW421" i="223"/>
  <c r="AV421" i="223"/>
  <c r="AU421" i="223"/>
  <c r="BD420" i="223"/>
  <c r="AY420" i="223"/>
  <c r="AX420" i="223"/>
  <c r="AW420" i="223"/>
  <c r="AV420" i="223"/>
  <c r="AU420" i="223"/>
  <c r="BD419" i="223"/>
  <c r="AY419" i="223"/>
  <c r="AX419" i="223"/>
  <c r="AW419" i="223"/>
  <c r="AV419" i="223"/>
  <c r="AU419" i="223"/>
  <c r="BD418" i="223"/>
  <c r="AY418" i="223"/>
  <c r="AX418" i="223"/>
  <c r="AW418" i="223"/>
  <c r="AV418" i="223"/>
  <c r="AU418" i="223"/>
  <c r="BD417" i="223"/>
  <c r="AY417" i="223"/>
  <c r="AX417" i="223"/>
  <c r="AW417" i="223"/>
  <c r="AV417" i="223"/>
  <c r="AU417" i="223"/>
  <c r="BD416" i="223"/>
  <c r="AY416" i="223"/>
  <c r="AX416" i="223"/>
  <c r="AW416" i="223"/>
  <c r="AV416" i="223"/>
  <c r="AU416" i="223"/>
  <c r="BD415" i="223"/>
  <c r="AY415" i="223"/>
  <c r="AX415" i="223"/>
  <c r="AW415" i="223"/>
  <c r="AV415" i="223"/>
  <c r="AU415" i="223"/>
  <c r="BD414" i="223"/>
  <c r="AY414" i="223"/>
  <c r="AX414" i="223"/>
  <c r="AW414" i="223"/>
  <c r="AV414" i="223"/>
  <c r="AU414" i="223"/>
  <c r="BD413" i="223"/>
  <c r="AY413" i="223"/>
  <c r="AX413" i="223"/>
  <c r="AW413" i="223"/>
  <c r="AV413" i="223"/>
  <c r="AU413" i="223"/>
  <c r="BD412" i="223"/>
  <c r="AY412" i="223"/>
  <c r="AX412" i="223"/>
  <c r="AW412" i="223"/>
  <c r="AV412" i="223"/>
  <c r="AU412" i="223"/>
  <c r="BD411" i="223"/>
  <c r="AY411" i="223"/>
  <c r="AX411" i="223"/>
  <c r="AW411" i="223"/>
  <c r="AV411" i="223"/>
  <c r="AU411" i="223"/>
  <c r="BD410" i="223"/>
  <c r="AY410" i="223"/>
  <c r="AX410" i="223"/>
  <c r="AW410" i="223"/>
  <c r="AV410" i="223"/>
  <c r="AU410" i="223"/>
  <c r="BD409" i="223"/>
  <c r="AY409" i="223"/>
  <c r="AX409" i="223"/>
  <c r="AW409" i="223"/>
  <c r="AV409" i="223"/>
  <c r="AU409" i="223"/>
  <c r="BD408" i="223"/>
  <c r="AY408" i="223"/>
  <c r="AX408" i="223"/>
  <c r="AW408" i="223"/>
  <c r="AV408" i="223"/>
  <c r="AU408" i="223"/>
  <c r="BD407" i="223"/>
  <c r="AY407" i="223"/>
  <c r="AX407" i="223"/>
  <c r="AW407" i="223"/>
  <c r="AV407" i="223"/>
  <c r="AU407" i="223"/>
  <c r="BD406" i="223"/>
  <c r="AY406" i="223"/>
  <c r="AX406" i="223"/>
  <c r="AW406" i="223"/>
  <c r="AV406" i="223"/>
  <c r="AU406" i="223"/>
  <c r="BD405" i="223"/>
  <c r="AY405" i="223"/>
  <c r="AX405" i="223"/>
  <c r="AW405" i="223"/>
  <c r="AV405" i="223"/>
  <c r="AU405" i="223"/>
  <c r="BD404" i="223"/>
  <c r="AY404" i="223"/>
  <c r="AX404" i="223"/>
  <c r="AW404" i="223"/>
  <c r="AV404" i="223"/>
  <c r="AU404" i="223"/>
  <c r="BD403" i="223"/>
  <c r="AY403" i="223"/>
  <c r="AX403" i="223"/>
  <c r="AW403" i="223"/>
  <c r="AV403" i="223"/>
  <c r="AU403" i="223"/>
  <c r="BD402" i="223"/>
  <c r="AY402" i="223"/>
  <c r="AX402" i="223"/>
  <c r="AW402" i="223"/>
  <c r="AV402" i="223"/>
  <c r="AU402" i="223"/>
  <c r="BD401" i="223"/>
  <c r="AY401" i="223"/>
  <c r="AX401" i="223"/>
  <c r="AW401" i="223"/>
  <c r="AV401" i="223"/>
  <c r="AU401" i="223"/>
  <c r="BD400" i="223"/>
  <c r="AY400" i="223"/>
  <c r="AX400" i="223"/>
  <c r="AW400" i="223"/>
  <c r="AV400" i="223"/>
  <c r="AU400" i="223"/>
  <c r="BD399" i="223"/>
  <c r="AY399" i="223"/>
  <c r="AX399" i="223"/>
  <c r="AW399" i="223"/>
  <c r="AV399" i="223"/>
  <c r="AU399" i="223"/>
  <c r="BD398" i="223"/>
  <c r="AY398" i="223"/>
  <c r="AX398" i="223"/>
  <c r="AW398" i="223"/>
  <c r="AV398" i="223"/>
  <c r="AU398" i="223"/>
  <c r="BD397" i="223"/>
  <c r="AY397" i="223"/>
  <c r="AX397" i="223"/>
  <c r="AW397" i="223"/>
  <c r="AV397" i="223"/>
  <c r="AU397" i="223"/>
  <c r="BD396" i="223"/>
  <c r="AY396" i="223"/>
  <c r="AX396" i="223"/>
  <c r="AW396" i="223"/>
  <c r="AV396" i="223"/>
  <c r="AU396" i="223"/>
  <c r="BD395" i="223"/>
  <c r="AY395" i="223"/>
  <c r="AX395" i="223"/>
  <c r="AW395" i="223"/>
  <c r="AV395" i="223"/>
  <c r="AU395" i="223"/>
  <c r="BD394" i="223"/>
  <c r="AY394" i="223"/>
  <c r="AX394" i="223"/>
  <c r="AW394" i="223"/>
  <c r="AV394" i="223"/>
  <c r="AU394" i="223"/>
  <c r="BD393" i="223"/>
  <c r="AY393" i="223"/>
  <c r="AX393" i="223"/>
  <c r="AW393" i="223"/>
  <c r="AV393" i="223"/>
  <c r="AU393" i="223"/>
  <c r="BD392" i="223"/>
  <c r="AY392" i="223"/>
  <c r="AX392" i="223"/>
  <c r="AW392" i="223"/>
  <c r="AV392" i="223"/>
  <c r="AU392" i="223"/>
  <c r="BD391" i="223"/>
  <c r="AY391" i="223"/>
  <c r="AX391" i="223"/>
  <c r="AW391" i="223"/>
  <c r="AV391" i="223"/>
  <c r="AU391" i="223"/>
  <c r="BD390" i="223"/>
  <c r="AY390" i="223"/>
  <c r="AX390" i="223"/>
  <c r="AW390" i="223"/>
  <c r="AV390" i="223"/>
  <c r="AU390" i="223"/>
  <c r="BD389" i="223"/>
  <c r="AY389" i="223"/>
  <c r="AX389" i="223"/>
  <c r="AW389" i="223"/>
  <c r="AV389" i="223"/>
  <c r="AU389" i="223"/>
  <c r="BD388" i="223"/>
  <c r="AY388" i="223"/>
  <c r="AX388" i="223"/>
  <c r="AW388" i="223"/>
  <c r="AV388" i="223"/>
  <c r="AU388" i="223"/>
  <c r="BD387" i="223"/>
  <c r="AY387" i="223"/>
  <c r="AX387" i="223"/>
  <c r="AW387" i="223"/>
  <c r="AV387" i="223"/>
  <c r="AU387" i="223"/>
  <c r="BD386" i="223"/>
  <c r="AY386" i="223"/>
  <c r="AX386" i="223"/>
  <c r="AW386" i="223"/>
  <c r="AV386" i="223"/>
  <c r="AU386" i="223"/>
  <c r="BD385" i="223"/>
  <c r="AY385" i="223"/>
  <c r="AX385" i="223"/>
  <c r="AW385" i="223"/>
  <c r="AV385" i="223"/>
  <c r="AU385" i="223"/>
  <c r="BD384" i="223"/>
  <c r="AY384" i="223"/>
  <c r="AX384" i="223"/>
  <c r="AW384" i="223"/>
  <c r="AV384" i="223"/>
  <c r="AU384" i="223"/>
  <c r="BD383" i="223"/>
  <c r="AY383" i="223"/>
  <c r="AX383" i="223"/>
  <c r="AW383" i="223"/>
  <c r="AV383" i="223"/>
  <c r="AU383" i="223"/>
  <c r="BD382" i="223"/>
  <c r="AY382" i="223"/>
  <c r="AX382" i="223"/>
  <c r="AW382" i="223"/>
  <c r="AV382" i="223"/>
  <c r="AU382" i="223"/>
  <c r="BD381" i="223"/>
  <c r="AY381" i="223"/>
  <c r="AX381" i="223"/>
  <c r="AW381" i="223"/>
  <c r="AV381" i="223"/>
  <c r="AU381" i="223"/>
  <c r="BD380" i="223"/>
  <c r="AY380" i="223"/>
  <c r="AX380" i="223"/>
  <c r="AW380" i="223"/>
  <c r="AV380" i="223"/>
  <c r="AU380" i="223"/>
  <c r="BD379" i="223"/>
  <c r="AY379" i="223"/>
  <c r="AX379" i="223"/>
  <c r="AW379" i="223"/>
  <c r="AV379" i="223"/>
  <c r="AU379" i="223"/>
  <c r="BD378" i="223"/>
  <c r="AY378" i="223"/>
  <c r="AX378" i="223"/>
  <c r="AW378" i="223"/>
  <c r="AV378" i="223"/>
  <c r="AU378" i="223"/>
  <c r="BD377" i="223"/>
  <c r="AY377" i="223"/>
  <c r="AX377" i="223"/>
  <c r="AW377" i="223"/>
  <c r="AV377" i="223"/>
  <c r="AU377" i="223"/>
  <c r="BD376" i="223"/>
  <c r="AY376" i="223"/>
  <c r="AX376" i="223"/>
  <c r="AW376" i="223"/>
  <c r="AV376" i="223"/>
  <c r="AU376" i="223"/>
  <c r="BD375" i="223"/>
  <c r="AY375" i="223"/>
  <c r="AX375" i="223"/>
  <c r="AW375" i="223"/>
  <c r="AV375" i="223"/>
  <c r="AU375" i="223"/>
  <c r="BD374" i="223"/>
  <c r="AY374" i="223"/>
  <c r="AX374" i="223"/>
  <c r="AW374" i="223"/>
  <c r="AV374" i="223"/>
  <c r="AU374" i="223"/>
  <c r="BD373" i="223"/>
  <c r="AY373" i="223"/>
  <c r="AX373" i="223"/>
  <c r="AW373" i="223"/>
  <c r="AV373" i="223"/>
  <c r="AU373" i="223"/>
  <c r="BD372" i="223"/>
  <c r="AY372" i="223"/>
  <c r="AX372" i="223"/>
  <c r="AW372" i="223"/>
  <c r="AV372" i="223"/>
  <c r="AU372" i="223"/>
  <c r="BD371" i="223"/>
  <c r="AY371" i="223"/>
  <c r="AX371" i="223"/>
  <c r="AW371" i="223"/>
  <c r="AV371" i="223"/>
  <c r="AU371" i="223"/>
  <c r="BD370" i="223"/>
  <c r="AY370" i="223"/>
  <c r="AX370" i="223"/>
  <c r="AW370" i="223"/>
  <c r="AV370" i="223"/>
  <c r="AU370" i="223"/>
  <c r="BD369" i="223"/>
  <c r="AY369" i="223"/>
  <c r="AX369" i="223"/>
  <c r="AW369" i="223"/>
  <c r="AV369" i="223"/>
  <c r="AU369" i="223"/>
  <c r="BD368" i="223"/>
  <c r="AY368" i="223"/>
  <c r="AX368" i="223"/>
  <c r="AW368" i="223"/>
  <c r="AV368" i="223"/>
  <c r="AU368" i="223"/>
  <c r="BD367" i="223"/>
  <c r="AY367" i="223"/>
  <c r="AX367" i="223"/>
  <c r="AW367" i="223"/>
  <c r="AV367" i="223"/>
  <c r="AU367" i="223"/>
  <c r="BD366" i="223"/>
  <c r="AY366" i="223"/>
  <c r="AX366" i="223"/>
  <c r="AW366" i="223"/>
  <c r="AV366" i="223"/>
  <c r="AU366" i="223"/>
  <c r="BD365" i="223"/>
  <c r="AY365" i="223"/>
  <c r="AX365" i="223"/>
  <c r="AW365" i="223"/>
  <c r="AV365" i="223"/>
  <c r="AU365" i="223"/>
  <c r="BD364" i="223"/>
  <c r="AY364" i="223"/>
  <c r="AX364" i="223"/>
  <c r="AW364" i="223"/>
  <c r="AV364" i="223"/>
  <c r="AU364" i="223"/>
  <c r="BD363" i="223"/>
  <c r="AY363" i="223"/>
  <c r="AX363" i="223"/>
  <c r="AW363" i="223"/>
  <c r="AV363" i="223"/>
  <c r="AU363" i="223"/>
  <c r="BD362" i="223"/>
  <c r="AY362" i="223"/>
  <c r="AX362" i="223"/>
  <c r="AW362" i="223"/>
  <c r="AV362" i="223"/>
  <c r="AU362" i="223"/>
  <c r="BD361" i="223"/>
  <c r="AY361" i="223"/>
  <c r="AX361" i="223"/>
  <c r="AW361" i="223"/>
  <c r="AV361" i="223"/>
  <c r="AU361" i="223"/>
  <c r="BD360" i="223"/>
  <c r="AY360" i="223"/>
  <c r="AX360" i="223"/>
  <c r="AW360" i="223"/>
  <c r="AV360" i="223"/>
  <c r="AU360" i="223"/>
  <c r="BD359" i="223"/>
  <c r="AY359" i="223"/>
  <c r="AX359" i="223"/>
  <c r="AW359" i="223"/>
  <c r="AV359" i="223"/>
  <c r="AU359" i="223"/>
  <c r="BD358" i="223"/>
  <c r="AY358" i="223"/>
  <c r="AX358" i="223"/>
  <c r="AW358" i="223"/>
  <c r="AV358" i="223"/>
  <c r="AU358" i="223"/>
  <c r="BD357" i="223"/>
  <c r="AY357" i="223"/>
  <c r="AX357" i="223"/>
  <c r="AW357" i="223"/>
  <c r="AV357" i="223"/>
  <c r="AU357" i="223"/>
  <c r="BD356" i="223"/>
  <c r="AY356" i="223"/>
  <c r="AX356" i="223"/>
  <c r="AW356" i="223"/>
  <c r="AV356" i="223"/>
  <c r="AU356" i="223"/>
  <c r="BD355" i="223"/>
  <c r="AY355" i="223"/>
  <c r="AX355" i="223"/>
  <c r="AW355" i="223"/>
  <c r="AV355" i="223"/>
  <c r="AU355" i="223"/>
  <c r="BD354" i="223"/>
  <c r="AY354" i="223"/>
  <c r="AX354" i="223"/>
  <c r="AW354" i="223"/>
  <c r="AV354" i="223"/>
  <c r="AU354" i="223"/>
  <c r="BD353" i="223"/>
  <c r="AY353" i="223"/>
  <c r="AX353" i="223"/>
  <c r="AW353" i="223"/>
  <c r="AV353" i="223"/>
  <c r="AU353" i="223"/>
  <c r="BD352" i="223"/>
  <c r="AY352" i="223"/>
  <c r="AX352" i="223"/>
  <c r="AW352" i="223"/>
  <c r="AV352" i="223"/>
  <c r="AU352" i="223"/>
  <c r="BD351" i="223"/>
  <c r="AY351" i="223"/>
  <c r="AX351" i="223"/>
  <c r="AW351" i="223"/>
  <c r="AV351" i="223"/>
  <c r="AU351" i="223"/>
  <c r="BD350" i="223"/>
  <c r="AY350" i="223"/>
  <c r="AX350" i="223"/>
  <c r="AW350" i="223"/>
  <c r="AV350" i="223"/>
  <c r="AU350" i="223"/>
  <c r="BD349" i="223"/>
  <c r="AY349" i="223"/>
  <c r="AX349" i="223"/>
  <c r="AW349" i="223"/>
  <c r="AV349" i="223"/>
  <c r="AU349" i="223"/>
  <c r="BD348" i="223"/>
  <c r="AY348" i="223"/>
  <c r="AX348" i="223"/>
  <c r="AW348" i="223"/>
  <c r="AV348" i="223"/>
  <c r="AU348" i="223"/>
  <c r="BD347" i="223"/>
  <c r="AY347" i="223"/>
  <c r="AX347" i="223"/>
  <c r="AW347" i="223"/>
  <c r="AV347" i="223"/>
  <c r="AU347" i="223"/>
  <c r="BD346" i="223"/>
  <c r="AY346" i="223"/>
  <c r="AX346" i="223"/>
  <c r="AW346" i="223"/>
  <c r="AV346" i="223"/>
  <c r="AU346" i="223"/>
  <c r="BD345" i="223"/>
  <c r="AY345" i="223"/>
  <c r="AX345" i="223"/>
  <c r="AW345" i="223"/>
  <c r="AV345" i="223"/>
  <c r="AU345" i="223"/>
  <c r="BD344" i="223"/>
  <c r="AY344" i="223"/>
  <c r="AX344" i="223"/>
  <c r="AW344" i="223"/>
  <c r="AV344" i="223"/>
  <c r="AU344" i="223"/>
  <c r="BD343" i="223"/>
  <c r="AY343" i="223"/>
  <c r="AX343" i="223"/>
  <c r="AW343" i="223"/>
  <c r="AV343" i="223"/>
  <c r="AU343" i="223"/>
  <c r="BD342" i="223"/>
  <c r="AY342" i="223"/>
  <c r="AX342" i="223"/>
  <c r="AW342" i="223"/>
  <c r="AV342" i="223"/>
  <c r="AU342" i="223"/>
  <c r="BD341" i="223"/>
  <c r="AY341" i="223"/>
  <c r="AX341" i="223"/>
  <c r="AW341" i="223"/>
  <c r="AV341" i="223"/>
  <c r="AU341" i="223"/>
  <c r="BD340" i="223"/>
  <c r="AY340" i="223"/>
  <c r="AX340" i="223"/>
  <c r="AW340" i="223"/>
  <c r="AV340" i="223"/>
  <c r="AU340" i="223"/>
  <c r="BD339" i="223"/>
  <c r="AY339" i="223"/>
  <c r="AX339" i="223"/>
  <c r="AW339" i="223"/>
  <c r="AV339" i="223"/>
  <c r="AU339" i="223"/>
  <c r="BD338" i="223"/>
  <c r="AY338" i="223"/>
  <c r="AX338" i="223"/>
  <c r="AW338" i="223"/>
  <c r="AV338" i="223"/>
  <c r="AU338" i="223"/>
  <c r="BD337" i="223"/>
  <c r="AY337" i="223"/>
  <c r="AX337" i="223"/>
  <c r="AW337" i="223"/>
  <c r="AV337" i="223"/>
  <c r="AU337" i="223"/>
  <c r="BD336" i="223"/>
  <c r="AY336" i="223"/>
  <c r="AX336" i="223"/>
  <c r="AW336" i="223"/>
  <c r="AV336" i="223"/>
  <c r="AU336" i="223"/>
  <c r="BD335" i="223"/>
  <c r="AY335" i="223"/>
  <c r="AX335" i="223"/>
  <c r="AW335" i="223"/>
  <c r="AV335" i="223"/>
  <c r="AU335" i="223"/>
  <c r="BD334" i="223"/>
  <c r="AY334" i="223"/>
  <c r="AX334" i="223"/>
  <c r="AW334" i="223"/>
  <c r="AV334" i="223"/>
  <c r="AU334" i="223"/>
  <c r="BD333" i="223"/>
  <c r="AY333" i="223"/>
  <c r="AX333" i="223"/>
  <c r="AW333" i="223"/>
  <c r="AV333" i="223"/>
  <c r="AU333" i="223"/>
  <c r="BD332" i="223"/>
  <c r="AY332" i="223"/>
  <c r="AX332" i="223"/>
  <c r="AW332" i="223"/>
  <c r="AV332" i="223"/>
  <c r="AU332" i="223"/>
  <c r="BD331" i="223"/>
  <c r="AY331" i="223"/>
  <c r="AX331" i="223"/>
  <c r="AW331" i="223"/>
  <c r="AV331" i="223"/>
  <c r="AU331" i="223"/>
  <c r="BD330" i="223"/>
  <c r="AY330" i="223"/>
  <c r="AX330" i="223"/>
  <c r="AW330" i="223"/>
  <c r="AV330" i="223"/>
  <c r="AU330" i="223"/>
  <c r="BD329" i="223"/>
  <c r="AY329" i="223"/>
  <c r="AX329" i="223"/>
  <c r="AW329" i="223"/>
  <c r="AV329" i="223"/>
  <c r="AU329" i="223"/>
  <c r="BD328" i="223"/>
  <c r="AY328" i="223"/>
  <c r="AX328" i="223"/>
  <c r="AW328" i="223"/>
  <c r="AV328" i="223"/>
  <c r="AU328" i="223"/>
  <c r="BD327" i="223"/>
  <c r="AY327" i="223"/>
  <c r="AX327" i="223"/>
  <c r="AW327" i="223"/>
  <c r="AV327" i="223"/>
  <c r="AU327" i="223"/>
  <c r="BD326" i="223"/>
  <c r="AY326" i="223"/>
  <c r="AX326" i="223"/>
  <c r="AW326" i="223"/>
  <c r="AV326" i="223"/>
  <c r="AU326" i="223"/>
  <c r="BD325" i="223"/>
  <c r="AY325" i="223"/>
  <c r="AX325" i="223"/>
  <c r="AW325" i="223"/>
  <c r="AV325" i="223"/>
  <c r="AU325" i="223"/>
  <c r="BD324" i="223"/>
  <c r="AY324" i="223"/>
  <c r="AX324" i="223"/>
  <c r="AW324" i="223"/>
  <c r="AV324" i="223"/>
  <c r="AU324" i="223"/>
  <c r="BD323" i="223"/>
  <c r="AY323" i="223"/>
  <c r="AX323" i="223"/>
  <c r="AW323" i="223"/>
  <c r="AV323" i="223"/>
  <c r="AU323" i="223"/>
  <c r="BD322" i="223"/>
  <c r="AY322" i="223"/>
  <c r="AX322" i="223"/>
  <c r="AW322" i="223"/>
  <c r="AV322" i="223"/>
  <c r="AU322" i="223"/>
  <c r="BD321" i="223"/>
  <c r="AY321" i="223"/>
  <c r="AX321" i="223"/>
  <c r="AW321" i="223"/>
  <c r="AV321" i="223"/>
  <c r="AU321" i="223"/>
  <c r="BD320" i="223"/>
  <c r="AY320" i="223"/>
  <c r="AX320" i="223"/>
  <c r="AW320" i="223"/>
  <c r="AV320" i="223"/>
  <c r="AU320" i="223"/>
  <c r="BD319" i="223"/>
  <c r="AY319" i="223"/>
  <c r="AX319" i="223"/>
  <c r="AW319" i="223"/>
  <c r="AV319" i="223"/>
  <c r="AU319" i="223"/>
  <c r="BD318" i="223"/>
  <c r="AY318" i="223"/>
  <c r="AX318" i="223"/>
  <c r="AW318" i="223"/>
  <c r="AV318" i="223"/>
  <c r="AU318" i="223"/>
  <c r="BD317" i="223"/>
  <c r="AY317" i="223"/>
  <c r="AX317" i="223"/>
  <c r="AW317" i="223"/>
  <c r="AV317" i="223"/>
  <c r="AU317" i="223"/>
  <c r="BD316" i="223"/>
  <c r="AY316" i="223"/>
  <c r="AX316" i="223"/>
  <c r="AW316" i="223"/>
  <c r="AV316" i="223"/>
  <c r="AU316" i="223"/>
  <c r="BD315" i="223"/>
  <c r="AY315" i="223"/>
  <c r="AX315" i="223"/>
  <c r="AW315" i="223"/>
  <c r="AV315" i="223"/>
  <c r="AU315" i="223"/>
  <c r="BD314" i="223"/>
  <c r="AY314" i="223"/>
  <c r="AX314" i="223"/>
  <c r="AW314" i="223"/>
  <c r="AV314" i="223"/>
  <c r="AU314" i="223"/>
  <c r="BD313" i="223"/>
  <c r="AY313" i="223"/>
  <c r="AX313" i="223"/>
  <c r="AW313" i="223"/>
  <c r="AV313" i="223"/>
  <c r="AU313" i="223"/>
  <c r="BD312" i="223"/>
  <c r="AY312" i="223"/>
  <c r="AX312" i="223"/>
  <c r="AW312" i="223"/>
  <c r="AV312" i="223"/>
  <c r="AU312" i="223"/>
  <c r="BD311" i="223"/>
  <c r="AY311" i="223"/>
  <c r="AX311" i="223"/>
  <c r="AW311" i="223"/>
  <c r="AV311" i="223"/>
  <c r="AU311" i="223"/>
  <c r="BD310" i="223"/>
  <c r="AY310" i="223"/>
  <c r="AX310" i="223"/>
  <c r="AW310" i="223"/>
  <c r="AV310" i="223"/>
  <c r="AU310" i="223"/>
  <c r="BD309" i="223"/>
  <c r="AY309" i="223"/>
  <c r="AX309" i="223"/>
  <c r="AW309" i="223"/>
  <c r="AV309" i="223"/>
  <c r="AU309" i="223"/>
  <c r="BD308" i="223"/>
  <c r="AY308" i="223"/>
  <c r="AX308" i="223"/>
  <c r="AW308" i="223"/>
  <c r="AV308" i="223"/>
  <c r="AU308" i="223"/>
  <c r="BD307" i="223"/>
  <c r="AY307" i="223"/>
  <c r="AX307" i="223"/>
  <c r="AW307" i="223"/>
  <c r="AV307" i="223"/>
  <c r="AU307" i="223"/>
  <c r="BD306" i="223"/>
  <c r="AY306" i="223"/>
  <c r="AX306" i="223"/>
  <c r="AW306" i="223"/>
  <c r="AV306" i="223"/>
  <c r="AU306" i="223"/>
  <c r="BD305" i="223"/>
  <c r="AY305" i="223"/>
  <c r="AX305" i="223"/>
  <c r="AW305" i="223"/>
  <c r="AV305" i="223"/>
  <c r="AU305" i="223"/>
  <c r="BD304" i="223"/>
  <c r="AY304" i="223"/>
  <c r="AX304" i="223"/>
  <c r="AW304" i="223"/>
  <c r="AV304" i="223"/>
  <c r="AU304" i="223"/>
  <c r="BD303" i="223"/>
  <c r="AY303" i="223"/>
  <c r="AX303" i="223"/>
  <c r="AW303" i="223"/>
  <c r="AV303" i="223"/>
  <c r="AU303" i="223"/>
  <c r="BD302" i="223"/>
  <c r="AY302" i="223"/>
  <c r="AX302" i="223"/>
  <c r="AW302" i="223"/>
  <c r="AV302" i="223"/>
  <c r="AU302" i="223"/>
  <c r="BD301" i="223"/>
  <c r="AY301" i="223"/>
  <c r="AX301" i="223"/>
  <c r="AW301" i="223"/>
  <c r="AV301" i="223"/>
  <c r="AU301" i="223"/>
  <c r="BD300" i="223"/>
  <c r="AY300" i="223"/>
  <c r="AX300" i="223"/>
  <c r="AW300" i="223"/>
  <c r="AV300" i="223"/>
  <c r="AU300" i="223"/>
  <c r="BD299" i="223"/>
  <c r="AY299" i="223"/>
  <c r="AX299" i="223"/>
  <c r="AW299" i="223"/>
  <c r="AV299" i="223"/>
  <c r="AU299" i="223"/>
  <c r="BD298" i="223"/>
  <c r="AY298" i="223"/>
  <c r="AX298" i="223"/>
  <c r="AW298" i="223"/>
  <c r="AV298" i="223"/>
  <c r="AU298" i="223"/>
  <c r="BD297" i="223"/>
  <c r="AY297" i="223"/>
  <c r="AX297" i="223"/>
  <c r="AW297" i="223"/>
  <c r="AV297" i="223"/>
  <c r="AU297" i="223"/>
  <c r="BD296" i="223"/>
  <c r="AY296" i="223"/>
  <c r="AX296" i="223"/>
  <c r="AW296" i="223"/>
  <c r="AV296" i="223"/>
  <c r="AU296" i="223"/>
  <c r="BD295" i="223"/>
  <c r="AY295" i="223"/>
  <c r="AX295" i="223"/>
  <c r="AW295" i="223"/>
  <c r="AV295" i="223"/>
  <c r="AU295" i="223"/>
  <c r="BD294" i="223"/>
  <c r="AY294" i="223"/>
  <c r="AX294" i="223"/>
  <c r="AW294" i="223"/>
  <c r="AV294" i="223"/>
  <c r="AU294" i="223"/>
  <c r="BD293" i="223"/>
  <c r="AY293" i="223"/>
  <c r="AX293" i="223"/>
  <c r="AW293" i="223"/>
  <c r="AV293" i="223"/>
  <c r="AU293" i="223"/>
  <c r="BD292" i="223"/>
  <c r="AY292" i="223"/>
  <c r="AX292" i="223"/>
  <c r="AW292" i="223"/>
  <c r="AV292" i="223"/>
  <c r="AU292" i="223"/>
  <c r="BD291" i="223"/>
  <c r="AY291" i="223"/>
  <c r="AX291" i="223"/>
  <c r="AW291" i="223"/>
  <c r="AV291" i="223"/>
  <c r="AU291" i="223"/>
  <c r="BD290" i="223"/>
  <c r="AY290" i="223"/>
  <c r="AX290" i="223"/>
  <c r="AW290" i="223"/>
  <c r="AV290" i="223"/>
  <c r="AU290" i="223"/>
  <c r="BD289" i="223"/>
  <c r="AY289" i="223"/>
  <c r="AX289" i="223"/>
  <c r="AW289" i="223"/>
  <c r="AV289" i="223"/>
  <c r="AU289" i="223"/>
  <c r="BD288" i="223"/>
  <c r="AY288" i="223"/>
  <c r="AX288" i="223"/>
  <c r="AW288" i="223"/>
  <c r="AV288" i="223"/>
  <c r="AU288" i="223"/>
  <c r="BD287" i="223"/>
  <c r="AY287" i="223"/>
  <c r="AX287" i="223"/>
  <c r="AW287" i="223"/>
  <c r="AV287" i="223"/>
  <c r="AU287" i="223"/>
  <c r="BD286" i="223"/>
  <c r="AY286" i="223"/>
  <c r="AX286" i="223"/>
  <c r="AW286" i="223"/>
  <c r="AV286" i="223"/>
  <c r="AU286" i="223"/>
  <c r="BD285" i="223"/>
  <c r="AY285" i="223"/>
  <c r="AX285" i="223"/>
  <c r="AW285" i="223"/>
  <c r="AV285" i="223"/>
  <c r="AU285" i="223"/>
  <c r="BD284" i="223"/>
  <c r="AY284" i="223"/>
  <c r="AX284" i="223"/>
  <c r="AW284" i="223"/>
  <c r="AV284" i="223"/>
  <c r="AU284" i="223"/>
  <c r="BD283" i="223"/>
  <c r="AY283" i="223"/>
  <c r="AX283" i="223"/>
  <c r="AW283" i="223"/>
  <c r="AV283" i="223"/>
  <c r="AU283" i="223"/>
  <c r="BD282" i="223"/>
  <c r="AY282" i="223"/>
  <c r="AX282" i="223"/>
  <c r="AW282" i="223"/>
  <c r="AV282" i="223"/>
  <c r="AU282" i="223"/>
  <c r="BD281" i="223"/>
  <c r="AY281" i="223"/>
  <c r="AX281" i="223"/>
  <c r="AW281" i="223"/>
  <c r="AV281" i="223"/>
  <c r="AU281" i="223"/>
  <c r="BD280" i="223"/>
  <c r="AY280" i="223"/>
  <c r="AX280" i="223"/>
  <c r="AW280" i="223"/>
  <c r="AV280" i="223"/>
  <c r="AU280" i="223"/>
  <c r="BD279" i="223"/>
  <c r="AY279" i="223"/>
  <c r="AX279" i="223"/>
  <c r="AW279" i="223"/>
  <c r="AV279" i="223"/>
  <c r="AU279" i="223"/>
  <c r="BD278" i="223"/>
  <c r="AY278" i="223"/>
  <c r="AX278" i="223"/>
  <c r="AW278" i="223"/>
  <c r="AV278" i="223"/>
  <c r="AU278" i="223"/>
  <c r="BD277" i="223"/>
  <c r="AY277" i="223"/>
  <c r="AX277" i="223"/>
  <c r="AW277" i="223"/>
  <c r="AV277" i="223"/>
  <c r="AU277" i="223"/>
  <c r="BD276" i="223"/>
  <c r="AY276" i="223"/>
  <c r="AX276" i="223"/>
  <c r="AW276" i="223"/>
  <c r="AV276" i="223"/>
  <c r="AU276" i="223"/>
  <c r="BD275" i="223"/>
  <c r="AY275" i="223"/>
  <c r="AX275" i="223"/>
  <c r="AW275" i="223"/>
  <c r="AV275" i="223"/>
  <c r="AU275" i="223"/>
  <c r="BD274" i="223"/>
  <c r="AY274" i="223"/>
  <c r="AX274" i="223"/>
  <c r="AW274" i="223"/>
  <c r="AV274" i="223"/>
  <c r="AU274" i="223"/>
  <c r="BD273" i="223"/>
  <c r="AY273" i="223"/>
  <c r="AX273" i="223"/>
  <c r="AW273" i="223"/>
  <c r="AV273" i="223"/>
  <c r="AU273" i="223"/>
  <c r="BD272" i="223"/>
  <c r="AY272" i="223"/>
  <c r="AX272" i="223"/>
  <c r="AW272" i="223"/>
  <c r="AV272" i="223"/>
  <c r="AU272" i="223"/>
  <c r="BD271" i="223"/>
  <c r="AY271" i="223"/>
  <c r="AX271" i="223"/>
  <c r="AW271" i="223"/>
  <c r="AV271" i="223"/>
  <c r="AU271" i="223"/>
  <c r="BD270" i="223"/>
  <c r="AY270" i="223"/>
  <c r="AX270" i="223"/>
  <c r="AW270" i="223"/>
  <c r="AV270" i="223"/>
  <c r="AU270" i="223"/>
  <c r="BD269" i="223"/>
  <c r="AY269" i="223"/>
  <c r="AX269" i="223"/>
  <c r="AW269" i="223"/>
  <c r="AV269" i="223"/>
  <c r="AU269" i="223"/>
  <c r="BD268" i="223"/>
  <c r="AY268" i="223"/>
  <c r="AX268" i="223"/>
  <c r="AW268" i="223"/>
  <c r="AV268" i="223"/>
  <c r="AU268" i="223"/>
  <c r="BD267" i="223"/>
  <c r="AY267" i="223"/>
  <c r="AX267" i="223"/>
  <c r="AW267" i="223"/>
  <c r="AV267" i="223"/>
  <c r="AU267" i="223"/>
  <c r="BD266" i="223"/>
  <c r="AY266" i="223"/>
  <c r="AX266" i="223"/>
  <c r="AW266" i="223"/>
  <c r="AV266" i="223"/>
  <c r="AU266" i="223"/>
  <c r="BD265" i="223"/>
  <c r="AY265" i="223"/>
  <c r="AX265" i="223"/>
  <c r="AW265" i="223"/>
  <c r="AV265" i="223"/>
  <c r="AU265" i="223"/>
  <c r="BD264" i="223"/>
  <c r="AY264" i="223"/>
  <c r="AX264" i="223"/>
  <c r="AW264" i="223"/>
  <c r="AV264" i="223"/>
  <c r="AU264" i="223"/>
  <c r="BD263" i="223"/>
  <c r="AY263" i="223"/>
  <c r="AX263" i="223"/>
  <c r="AW263" i="223"/>
  <c r="AV263" i="223"/>
  <c r="AU263" i="223"/>
  <c r="BD262" i="223"/>
  <c r="AY262" i="223"/>
  <c r="AX262" i="223"/>
  <c r="AW262" i="223"/>
  <c r="AV262" i="223"/>
  <c r="AU262" i="223"/>
  <c r="BD261" i="223"/>
  <c r="AY261" i="223"/>
  <c r="AX261" i="223"/>
  <c r="AW261" i="223"/>
  <c r="AV261" i="223"/>
  <c r="AU261" i="223"/>
  <c r="BD260" i="223"/>
  <c r="AY260" i="223"/>
  <c r="AX260" i="223"/>
  <c r="AW260" i="223"/>
  <c r="AV260" i="223"/>
  <c r="AU260" i="223"/>
  <c r="BD259" i="223"/>
  <c r="AY259" i="223"/>
  <c r="AX259" i="223"/>
  <c r="AW259" i="223"/>
  <c r="AV259" i="223"/>
  <c r="AU259" i="223"/>
  <c r="BD258" i="223"/>
  <c r="AY258" i="223"/>
  <c r="AX258" i="223"/>
  <c r="AW258" i="223"/>
  <c r="AV258" i="223"/>
  <c r="AU258" i="223"/>
  <c r="BD257" i="223"/>
  <c r="AY257" i="223"/>
  <c r="AX257" i="223"/>
  <c r="AW257" i="223"/>
  <c r="AV257" i="223"/>
  <c r="AU257" i="223"/>
  <c r="BD256" i="223"/>
  <c r="AY256" i="223"/>
  <c r="AX256" i="223"/>
  <c r="AW256" i="223"/>
  <c r="AV256" i="223"/>
  <c r="AU256" i="223"/>
  <c r="BD255" i="223"/>
  <c r="AY255" i="223"/>
  <c r="AX255" i="223"/>
  <c r="AW255" i="223"/>
  <c r="AV255" i="223"/>
  <c r="AU255" i="223"/>
  <c r="BD254" i="223"/>
  <c r="AY254" i="223"/>
  <c r="AX254" i="223"/>
  <c r="AW254" i="223"/>
  <c r="AV254" i="223"/>
  <c r="AU254" i="223"/>
  <c r="BD253" i="223"/>
  <c r="AY253" i="223"/>
  <c r="AX253" i="223"/>
  <c r="AW253" i="223"/>
  <c r="AV253" i="223"/>
  <c r="AU253" i="223"/>
  <c r="BD252" i="223"/>
  <c r="AY252" i="223"/>
  <c r="AX252" i="223"/>
  <c r="AW252" i="223"/>
  <c r="AV252" i="223"/>
  <c r="AU252" i="223"/>
  <c r="BD251" i="223"/>
  <c r="AY251" i="223"/>
  <c r="AX251" i="223"/>
  <c r="AW251" i="223"/>
  <c r="AV251" i="223"/>
  <c r="AU251" i="223"/>
  <c r="BD250" i="223"/>
  <c r="AY250" i="223"/>
  <c r="AX250" i="223"/>
  <c r="AW250" i="223"/>
  <c r="AV250" i="223"/>
  <c r="AU250" i="223"/>
  <c r="BD249" i="223"/>
  <c r="AY249" i="223"/>
  <c r="AX249" i="223"/>
  <c r="AW249" i="223"/>
  <c r="AV249" i="223"/>
  <c r="AU249" i="223"/>
  <c r="BD248" i="223"/>
  <c r="AY248" i="223"/>
  <c r="AX248" i="223"/>
  <c r="AW248" i="223"/>
  <c r="AV248" i="223"/>
  <c r="AU248" i="223"/>
  <c r="BD247" i="223"/>
  <c r="AY247" i="223"/>
  <c r="AX247" i="223"/>
  <c r="AW247" i="223"/>
  <c r="AV247" i="223"/>
  <c r="AU247" i="223"/>
  <c r="BD246" i="223"/>
  <c r="AY246" i="223"/>
  <c r="AX246" i="223"/>
  <c r="AW246" i="223"/>
  <c r="AV246" i="223"/>
  <c r="AU246" i="223"/>
  <c r="BD245" i="223"/>
  <c r="AY245" i="223"/>
  <c r="AX245" i="223"/>
  <c r="AW245" i="223"/>
  <c r="AV245" i="223"/>
  <c r="AU245" i="223"/>
  <c r="BD244" i="223"/>
  <c r="AY244" i="223"/>
  <c r="AX244" i="223"/>
  <c r="AW244" i="223"/>
  <c r="AV244" i="223"/>
  <c r="AU244" i="223"/>
  <c r="BD243" i="223"/>
  <c r="AY243" i="223"/>
  <c r="AX243" i="223"/>
  <c r="AW243" i="223"/>
  <c r="AV243" i="223"/>
  <c r="AU243" i="223"/>
  <c r="BD242" i="223"/>
  <c r="AY242" i="223"/>
  <c r="AX242" i="223"/>
  <c r="AW242" i="223"/>
  <c r="AV242" i="223"/>
  <c r="AU242" i="223"/>
  <c r="BD241" i="223"/>
  <c r="AY241" i="223"/>
  <c r="AX241" i="223"/>
  <c r="AW241" i="223"/>
  <c r="AV241" i="223"/>
  <c r="AU241" i="223"/>
  <c r="BD240" i="223"/>
  <c r="AY240" i="223"/>
  <c r="AX240" i="223"/>
  <c r="AW240" i="223"/>
  <c r="AV240" i="223"/>
  <c r="AU240" i="223"/>
  <c r="BD239" i="223"/>
  <c r="AY239" i="223"/>
  <c r="AX239" i="223"/>
  <c r="AW239" i="223"/>
  <c r="AV239" i="223"/>
  <c r="AU239" i="223"/>
  <c r="BD238" i="223"/>
  <c r="AY238" i="223"/>
  <c r="AX238" i="223"/>
  <c r="AW238" i="223"/>
  <c r="AV238" i="223"/>
  <c r="AU238" i="223"/>
  <c r="BD237" i="223"/>
  <c r="AY237" i="223"/>
  <c r="AX237" i="223"/>
  <c r="AW237" i="223"/>
  <c r="AV237" i="223"/>
  <c r="AU237" i="223"/>
  <c r="BD236" i="223"/>
  <c r="AY236" i="223"/>
  <c r="AX236" i="223"/>
  <c r="AW236" i="223"/>
  <c r="AV236" i="223"/>
  <c r="AU236" i="223"/>
  <c r="BD235" i="223"/>
  <c r="AY235" i="223"/>
  <c r="AX235" i="223"/>
  <c r="AW235" i="223"/>
  <c r="AV235" i="223"/>
  <c r="AU235" i="223"/>
  <c r="BD234" i="223"/>
  <c r="AY234" i="223"/>
  <c r="AX234" i="223"/>
  <c r="AW234" i="223"/>
  <c r="AV234" i="223"/>
  <c r="AU234" i="223"/>
  <c r="BD233" i="223"/>
  <c r="AY233" i="223"/>
  <c r="AX233" i="223"/>
  <c r="AW233" i="223"/>
  <c r="AV233" i="223"/>
  <c r="AU233" i="223"/>
  <c r="BD232" i="223"/>
  <c r="AY232" i="223"/>
  <c r="AX232" i="223"/>
  <c r="AW232" i="223"/>
  <c r="AV232" i="223"/>
  <c r="AU232" i="223"/>
  <c r="BD231" i="223"/>
  <c r="AY231" i="223"/>
  <c r="AX231" i="223"/>
  <c r="AW231" i="223"/>
  <c r="AV231" i="223"/>
  <c r="AU231" i="223"/>
  <c r="BD230" i="223"/>
  <c r="AY230" i="223"/>
  <c r="AX230" i="223"/>
  <c r="AW230" i="223"/>
  <c r="AV230" i="223"/>
  <c r="AU230" i="223"/>
  <c r="BD229" i="223"/>
  <c r="AY229" i="223"/>
  <c r="AX229" i="223"/>
  <c r="AW229" i="223"/>
  <c r="AV229" i="223"/>
  <c r="AU229" i="223"/>
  <c r="BD228" i="223"/>
  <c r="AY228" i="223"/>
  <c r="AX228" i="223"/>
  <c r="AW228" i="223"/>
  <c r="AV228" i="223"/>
  <c r="AU228" i="223"/>
  <c r="BD227" i="223"/>
  <c r="AY227" i="223"/>
  <c r="AX227" i="223"/>
  <c r="AW227" i="223"/>
  <c r="AV227" i="223"/>
  <c r="AU227" i="223"/>
  <c r="BD226" i="223"/>
  <c r="AY226" i="223"/>
  <c r="AX226" i="223"/>
  <c r="AW226" i="223"/>
  <c r="AV226" i="223"/>
  <c r="AU226" i="223"/>
  <c r="BD225" i="223"/>
  <c r="AY225" i="223"/>
  <c r="AX225" i="223"/>
  <c r="AW225" i="223"/>
  <c r="AV225" i="223"/>
  <c r="AU225" i="223"/>
  <c r="BD224" i="223"/>
  <c r="AY224" i="223"/>
  <c r="AX224" i="223"/>
  <c r="AW224" i="223"/>
  <c r="AV224" i="223"/>
  <c r="AU224" i="223"/>
  <c r="BD223" i="223"/>
  <c r="AY223" i="223"/>
  <c r="AX223" i="223"/>
  <c r="AW223" i="223"/>
  <c r="AV223" i="223"/>
  <c r="AU223" i="223"/>
  <c r="BD222" i="223"/>
  <c r="AY222" i="223"/>
  <c r="AX222" i="223"/>
  <c r="AW222" i="223"/>
  <c r="AV222" i="223"/>
  <c r="AU222" i="223"/>
  <c r="BD221" i="223"/>
  <c r="AY221" i="223"/>
  <c r="AX221" i="223"/>
  <c r="AW221" i="223"/>
  <c r="AV221" i="223"/>
  <c r="AU221" i="223"/>
  <c r="BD220" i="223"/>
  <c r="AY220" i="223"/>
  <c r="AX220" i="223"/>
  <c r="AW220" i="223"/>
  <c r="AV220" i="223"/>
  <c r="AU220" i="223"/>
  <c r="BD219" i="223"/>
  <c r="AY219" i="223"/>
  <c r="AX219" i="223"/>
  <c r="AW219" i="223"/>
  <c r="AV219" i="223"/>
  <c r="AU219" i="223"/>
  <c r="BD218" i="223"/>
  <c r="AY218" i="223"/>
  <c r="AX218" i="223"/>
  <c r="AW218" i="223"/>
  <c r="AV218" i="223"/>
  <c r="AU218" i="223"/>
  <c r="BD217" i="223"/>
  <c r="AY217" i="223"/>
  <c r="AX217" i="223"/>
  <c r="AW217" i="223"/>
  <c r="AV217" i="223"/>
  <c r="AU217" i="223"/>
  <c r="BD216" i="223"/>
  <c r="AY216" i="223"/>
  <c r="AX216" i="223"/>
  <c r="AW216" i="223"/>
  <c r="AV216" i="223"/>
  <c r="AU216" i="223"/>
  <c r="BD215" i="223"/>
  <c r="AY215" i="223"/>
  <c r="AX215" i="223"/>
  <c r="AW215" i="223"/>
  <c r="AV215" i="223"/>
  <c r="AU215" i="223"/>
  <c r="BD214" i="223"/>
  <c r="AY214" i="223"/>
  <c r="AX214" i="223"/>
  <c r="AW214" i="223"/>
  <c r="AV214" i="223"/>
  <c r="AU214" i="223"/>
  <c r="BD213" i="223"/>
  <c r="AY213" i="223"/>
  <c r="AX213" i="223"/>
  <c r="AW213" i="223"/>
  <c r="AV213" i="223"/>
  <c r="AU213" i="223"/>
  <c r="BD212" i="223"/>
  <c r="AY212" i="223"/>
  <c r="AX212" i="223"/>
  <c r="AW212" i="223"/>
  <c r="AV212" i="223"/>
  <c r="AU212" i="223"/>
  <c r="BD211" i="223"/>
  <c r="AY211" i="223"/>
  <c r="AX211" i="223"/>
  <c r="AW211" i="223"/>
  <c r="AV211" i="223"/>
  <c r="AU211" i="223"/>
  <c r="BD210" i="223"/>
  <c r="AY210" i="223"/>
  <c r="AX210" i="223"/>
  <c r="AW210" i="223"/>
  <c r="AV210" i="223"/>
  <c r="AU210" i="223"/>
  <c r="BD209" i="223"/>
  <c r="AY209" i="223"/>
  <c r="AX209" i="223"/>
  <c r="AW209" i="223"/>
  <c r="AV209" i="223"/>
  <c r="AU209" i="223"/>
  <c r="BD208" i="223"/>
  <c r="AY208" i="223"/>
  <c r="AX208" i="223"/>
  <c r="AW208" i="223"/>
  <c r="AV208" i="223"/>
  <c r="AU208" i="223"/>
  <c r="BD207" i="223"/>
  <c r="AY207" i="223"/>
  <c r="AX207" i="223"/>
  <c r="AW207" i="223"/>
  <c r="AV207" i="223"/>
  <c r="AU207" i="223"/>
  <c r="BD206" i="223"/>
  <c r="AY206" i="223"/>
  <c r="AX206" i="223"/>
  <c r="AW206" i="223"/>
  <c r="AV206" i="223"/>
  <c r="AU206" i="223"/>
  <c r="BD205" i="223"/>
  <c r="AY205" i="223"/>
  <c r="AX205" i="223"/>
  <c r="AW205" i="223"/>
  <c r="AV205" i="223"/>
  <c r="AU205" i="223"/>
  <c r="BD204" i="223"/>
  <c r="AY204" i="223"/>
  <c r="AX204" i="223"/>
  <c r="AW204" i="223"/>
  <c r="AV204" i="223"/>
  <c r="AU204" i="223"/>
  <c r="BD203" i="223"/>
  <c r="AY203" i="223"/>
  <c r="AX203" i="223"/>
  <c r="AW203" i="223"/>
  <c r="AV203" i="223"/>
  <c r="AU203" i="223"/>
  <c r="BD202" i="223"/>
  <c r="AY202" i="223"/>
  <c r="AX202" i="223"/>
  <c r="AW202" i="223"/>
  <c r="AV202" i="223"/>
  <c r="AU202" i="223"/>
  <c r="BD201" i="223"/>
  <c r="AY201" i="223"/>
  <c r="AX201" i="223"/>
  <c r="AW201" i="223"/>
  <c r="AV201" i="223"/>
  <c r="AU201" i="223"/>
  <c r="BD200" i="223"/>
  <c r="AY200" i="223"/>
  <c r="AX200" i="223"/>
  <c r="AW200" i="223"/>
  <c r="AV200" i="223"/>
  <c r="AU200" i="223"/>
  <c r="BD199" i="223"/>
  <c r="AY199" i="223"/>
  <c r="AX199" i="223"/>
  <c r="AW199" i="223"/>
  <c r="AV199" i="223"/>
  <c r="AU199" i="223"/>
  <c r="BD198" i="223"/>
  <c r="AY198" i="223"/>
  <c r="AX198" i="223"/>
  <c r="AW198" i="223"/>
  <c r="AV198" i="223"/>
  <c r="AU198" i="223"/>
  <c r="BD197" i="223"/>
  <c r="AY197" i="223"/>
  <c r="AX197" i="223"/>
  <c r="AW197" i="223"/>
  <c r="AV197" i="223"/>
  <c r="AU197" i="223"/>
  <c r="BD196" i="223"/>
  <c r="AY196" i="223"/>
  <c r="AX196" i="223"/>
  <c r="AW196" i="223"/>
  <c r="AV196" i="223"/>
  <c r="AU196" i="223"/>
  <c r="BD195" i="223"/>
  <c r="AY195" i="223"/>
  <c r="AX195" i="223"/>
  <c r="AW195" i="223"/>
  <c r="AV195" i="223"/>
  <c r="AU195" i="223"/>
  <c r="BD194" i="223"/>
  <c r="AY194" i="223"/>
  <c r="AX194" i="223"/>
  <c r="AW194" i="223"/>
  <c r="AV194" i="223"/>
  <c r="AU194" i="223"/>
  <c r="BD193" i="223"/>
  <c r="AY193" i="223"/>
  <c r="AX193" i="223"/>
  <c r="AW193" i="223"/>
  <c r="AV193" i="223"/>
  <c r="AU193" i="223"/>
  <c r="BD192" i="223"/>
  <c r="AY192" i="223"/>
  <c r="AX192" i="223"/>
  <c r="AW192" i="223"/>
  <c r="AV192" i="223"/>
  <c r="AU192" i="223"/>
  <c r="BD191" i="223"/>
  <c r="AY191" i="223"/>
  <c r="AX191" i="223"/>
  <c r="AW191" i="223"/>
  <c r="AV191" i="223"/>
  <c r="AU191" i="223"/>
  <c r="BD190" i="223"/>
  <c r="AY190" i="223"/>
  <c r="AX190" i="223"/>
  <c r="AW190" i="223"/>
  <c r="AV190" i="223"/>
  <c r="AU190" i="223"/>
  <c r="BD189" i="223"/>
  <c r="AY189" i="223"/>
  <c r="AX189" i="223"/>
  <c r="AW189" i="223"/>
  <c r="AV189" i="223"/>
  <c r="AU189" i="223"/>
  <c r="BD188" i="223"/>
  <c r="AY188" i="223"/>
  <c r="AX188" i="223"/>
  <c r="AW188" i="223"/>
  <c r="AV188" i="223"/>
  <c r="AU188" i="223"/>
  <c r="BD187" i="223"/>
  <c r="AY187" i="223"/>
  <c r="AX187" i="223"/>
  <c r="AW187" i="223"/>
  <c r="AV187" i="223"/>
  <c r="AU187" i="223"/>
  <c r="BD186" i="223"/>
  <c r="AY186" i="223"/>
  <c r="AX186" i="223"/>
  <c r="AW186" i="223"/>
  <c r="AV186" i="223"/>
  <c r="AU186" i="223"/>
  <c r="BD185" i="223"/>
  <c r="AY185" i="223"/>
  <c r="AX185" i="223"/>
  <c r="AW185" i="223"/>
  <c r="AV185" i="223"/>
  <c r="AU185" i="223"/>
  <c r="BD184" i="223"/>
  <c r="AY184" i="223"/>
  <c r="AX184" i="223"/>
  <c r="AW184" i="223"/>
  <c r="AV184" i="223"/>
  <c r="AU184" i="223"/>
  <c r="BD183" i="223"/>
  <c r="AY183" i="223"/>
  <c r="AX183" i="223"/>
  <c r="AW183" i="223"/>
  <c r="AV183" i="223"/>
  <c r="AU183" i="223"/>
  <c r="BD182" i="223"/>
  <c r="AY182" i="223"/>
  <c r="AX182" i="223"/>
  <c r="AW182" i="223"/>
  <c r="AV182" i="223"/>
  <c r="AU182" i="223"/>
  <c r="BD181" i="223"/>
  <c r="AY181" i="223"/>
  <c r="AX181" i="223"/>
  <c r="AW181" i="223"/>
  <c r="AV181" i="223"/>
  <c r="AU181" i="223"/>
  <c r="BD180" i="223"/>
  <c r="AY180" i="223"/>
  <c r="AX180" i="223"/>
  <c r="AW180" i="223"/>
  <c r="AV180" i="223"/>
  <c r="AU180" i="223"/>
  <c r="BD179" i="223"/>
  <c r="AY179" i="223"/>
  <c r="AX179" i="223"/>
  <c r="AW179" i="223"/>
  <c r="AV179" i="223"/>
  <c r="AU179" i="223"/>
  <c r="BD178" i="223"/>
  <c r="AY178" i="223"/>
  <c r="AX178" i="223"/>
  <c r="AW178" i="223"/>
  <c r="AV178" i="223"/>
  <c r="AU178" i="223"/>
  <c r="BD177" i="223"/>
  <c r="AY177" i="223"/>
  <c r="AX177" i="223"/>
  <c r="AW177" i="223"/>
  <c r="AV177" i="223"/>
  <c r="AU177" i="223"/>
  <c r="BD176" i="223"/>
  <c r="AY176" i="223"/>
  <c r="AX176" i="223"/>
  <c r="AW176" i="223"/>
  <c r="AV176" i="223"/>
  <c r="AU176" i="223"/>
  <c r="BD175" i="223"/>
  <c r="AY175" i="223"/>
  <c r="AX175" i="223"/>
  <c r="AW175" i="223"/>
  <c r="AV175" i="223"/>
  <c r="AU175" i="223"/>
  <c r="BD174" i="223"/>
  <c r="AY174" i="223"/>
  <c r="AX174" i="223"/>
  <c r="AW174" i="223"/>
  <c r="AV174" i="223"/>
  <c r="AU174" i="223"/>
  <c r="BD173" i="223"/>
  <c r="AY173" i="223"/>
  <c r="AX173" i="223"/>
  <c r="AW173" i="223"/>
  <c r="AV173" i="223"/>
  <c r="AU173" i="223"/>
  <c r="BD172" i="223"/>
  <c r="AY172" i="223"/>
  <c r="AX172" i="223"/>
  <c r="AW172" i="223"/>
  <c r="AV172" i="223"/>
  <c r="AU172" i="223"/>
  <c r="BD171" i="223"/>
  <c r="AY171" i="223"/>
  <c r="AX171" i="223"/>
  <c r="AW171" i="223"/>
  <c r="AV171" i="223"/>
  <c r="AU171" i="223"/>
  <c r="BD170" i="223"/>
  <c r="AY170" i="223"/>
  <c r="AX170" i="223"/>
  <c r="AW170" i="223"/>
  <c r="AV170" i="223"/>
  <c r="AU170" i="223"/>
  <c r="BD169" i="223"/>
  <c r="AY169" i="223"/>
  <c r="AX169" i="223"/>
  <c r="AW169" i="223"/>
  <c r="AV169" i="223"/>
  <c r="AU169" i="223"/>
  <c r="BD168" i="223"/>
  <c r="AY168" i="223"/>
  <c r="AX168" i="223"/>
  <c r="AW168" i="223"/>
  <c r="AV168" i="223"/>
  <c r="AU168" i="223"/>
  <c r="BD167" i="223"/>
  <c r="AY167" i="223"/>
  <c r="AX167" i="223"/>
  <c r="AW167" i="223"/>
  <c r="AV167" i="223"/>
  <c r="AU167" i="223"/>
  <c r="BD166" i="223"/>
  <c r="AY166" i="223"/>
  <c r="AX166" i="223"/>
  <c r="AW166" i="223"/>
  <c r="AV166" i="223"/>
  <c r="AU166" i="223"/>
  <c r="BD165" i="223"/>
  <c r="AY165" i="223"/>
  <c r="AX165" i="223"/>
  <c r="AW165" i="223"/>
  <c r="AV165" i="223"/>
  <c r="AU165" i="223"/>
  <c r="BD164" i="223"/>
  <c r="AY164" i="223"/>
  <c r="AX164" i="223"/>
  <c r="AW164" i="223"/>
  <c r="AV164" i="223"/>
  <c r="AU164" i="223"/>
  <c r="BD163" i="223"/>
  <c r="AY163" i="223"/>
  <c r="AX163" i="223"/>
  <c r="AW163" i="223"/>
  <c r="AV163" i="223"/>
  <c r="AU163" i="223"/>
  <c r="BD162" i="223"/>
  <c r="AY162" i="223"/>
  <c r="AX162" i="223"/>
  <c r="AW162" i="223"/>
  <c r="AV162" i="223"/>
  <c r="AU162" i="223"/>
  <c r="BD161" i="223"/>
  <c r="AY161" i="223"/>
  <c r="AX161" i="223"/>
  <c r="AW161" i="223"/>
  <c r="AV161" i="223"/>
  <c r="AU161" i="223"/>
  <c r="BD160" i="223"/>
  <c r="AY160" i="223"/>
  <c r="AX160" i="223"/>
  <c r="AW160" i="223"/>
  <c r="AV160" i="223"/>
  <c r="AU160" i="223"/>
  <c r="BD159" i="223"/>
  <c r="AY159" i="223"/>
  <c r="AX159" i="223"/>
  <c r="AW159" i="223"/>
  <c r="AV159" i="223"/>
  <c r="AU159" i="223"/>
  <c r="BD158" i="223"/>
  <c r="AY158" i="223"/>
  <c r="AX158" i="223"/>
  <c r="AW158" i="223"/>
  <c r="AV158" i="223"/>
  <c r="AU158" i="223"/>
  <c r="BD157" i="223"/>
  <c r="AY157" i="223"/>
  <c r="AX157" i="223"/>
  <c r="AW157" i="223"/>
  <c r="AV157" i="223"/>
  <c r="AU157" i="223"/>
  <c r="BD156" i="223"/>
  <c r="AY156" i="223"/>
  <c r="AX156" i="223"/>
  <c r="AW156" i="223"/>
  <c r="AV156" i="223"/>
  <c r="AU156" i="223"/>
  <c r="BD155" i="223"/>
  <c r="AY155" i="223"/>
  <c r="AX155" i="223"/>
  <c r="AW155" i="223"/>
  <c r="AV155" i="223"/>
  <c r="AU155" i="223"/>
  <c r="BD154" i="223"/>
  <c r="AY154" i="223"/>
  <c r="AX154" i="223"/>
  <c r="AW154" i="223"/>
  <c r="AV154" i="223"/>
  <c r="AU154" i="223"/>
  <c r="BD153" i="223"/>
  <c r="AY153" i="223"/>
  <c r="AX153" i="223"/>
  <c r="AW153" i="223"/>
  <c r="AV153" i="223"/>
  <c r="AU153" i="223"/>
  <c r="BD152" i="223"/>
  <c r="AY152" i="223"/>
  <c r="AX152" i="223"/>
  <c r="AW152" i="223"/>
  <c r="AV152" i="223"/>
  <c r="AU152" i="223"/>
  <c r="BD151" i="223"/>
  <c r="AY151" i="223"/>
  <c r="AX151" i="223"/>
  <c r="AW151" i="223"/>
  <c r="AV151" i="223"/>
  <c r="AU151" i="223"/>
  <c r="BD150" i="223"/>
  <c r="AY150" i="223"/>
  <c r="AX150" i="223"/>
  <c r="AW150" i="223"/>
  <c r="AV150" i="223"/>
  <c r="AU150" i="223"/>
  <c r="BD149" i="223"/>
  <c r="AY149" i="223"/>
  <c r="AX149" i="223"/>
  <c r="AW149" i="223"/>
  <c r="AV149" i="223"/>
  <c r="AU149" i="223"/>
  <c r="BD148" i="223"/>
  <c r="AY148" i="223"/>
  <c r="AX148" i="223"/>
  <c r="AW148" i="223"/>
  <c r="AV148" i="223"/>
  <c r="AU148" i="223"/>
  <c r="BD147" i="223"/>
  <c r="AY147" i="223"/>
  <c r="AX147" i="223"/>
  <c r="AW147" i="223"/>
  <c r="AV147" i="223"/>
  <c r="AU147" i="223"/>
  <c r="BD146" i="223"/>
  <c r="AY146" i="223"/>
  <c r="AX146" i="223"/>
  <c r="AW146" i="223"/>
  <c r="AV146" i="223"/>
  <c r="AU146" i="223"/>
  <c r="BD145" i="223"/>
  <c r="AY145" i="223"/>
  <c r="AX145" i="223"/>
  <c r="AW145" i="223"/>
  <c r="AV145" i="223"/>
  <c r="AU145" i="223"/>
  <c r="BD144" i="223"/>
  <c r="AY144" i="223"/>
  <c r="AX144" i="223"/>
  <c r="AW144" i="223"/>
  <c r="AV144" i="223"/>
  <c r="AU144" i="223"/>
  <c r="BD143" i="223"/>
  <c r="AY143" i="223"/>
  <c r="AX143" i="223"/>
  <c r="AW143" i="223"/>
  <c r="AV143" i="223"/>
  <c r="AU143" i="223"/>
  <c r="BD142" i="223"/>
  <c r="AY142" i="223"/>
  <c r="AX142" i="223"/>
  <c r="AW142" i="223"/>
  <c r="AV142" i="223"/>
  <c r="AU142" i="223"/>
  <c r="BD141" i="223"/>
  <c r="AY141" i="223"/>
  <c r="AX141" i="223"/>
  <c r="AW141" i="223"/>
  <c r="AV141" i="223"/>
  <c r="AU141" i="223"/>
  <c r="BD140" i="223"/>
  <c r="AY140" i="223"/>
  <c r="AX140" i="223"/>
  <c r="AW140" i="223"/>
  <c r="AV140" i="223"/>
  <c r="AU140" i="223"/>
  <c r="BD139" i="223"/>
  <c r="AY139" i="223"/>
  <c r="AX139" i="223"/>
  <c r="AW139" i="223"/>
  <c r="AV139" i="223"/>
  <c r="AU139" i="223"/>
  <c r="BD138" i="223"/>
  <c r="AY138" i="223"/>
  <c r="AX138" i="223"/>
  <c r="AW138" i="223"/>
  <c r="AV138" i="223"/>
  <c r="AU138" i="223"/>
  <c r="BD137" i="223"/>
  <c r="AY137" i="223"/>
  <c r="AX137" i="223"/>
  <c r="AW137" i="223"/>
  <c r="AV137" i="223"/>
  <c r="AU137" i="223"/>
  <c r="BD136" i="223"/>
  <c r="AY136" i="223"/>
  <c r="AX136" i="223"/>
  <c r="AW136" i="223"/>
  <c r="AV136" i="223"/>
  <c r="AU136" i="223"/>
  <c r="BD135" i="223"/>
  <c r="AY135" i="223"/>
  <c r="AX135" i="223"/>
  <c r="AW135" i="223"/>
  <c r="AV135" i="223"/>
  <c r="AU135" i="223"/>
  <c r="BD134" i="223"/>
  <c r="AY134" i="223"/>
  <c r="AX134" i="223"/>
  <c r="AW134" i="223"/>
  <c r="AV134" i="223"/>
  <c r="AU134" i="223"/>
  <c r="BD133" i="223"/>
  <c r="AY133" i="223"/>
  <c r="AX133" i="223"/>
  <c r="AW133" i="223"/>
  <c r="AV133" i="223"/>
  <c r="AU133" i="223"/>
  <c r="BD132" i="223"/>
  <c r="AY132" i="223"/>
  <c r="AX132" i="223"/>
  <c r="AW132" i="223"/>
  <c r="AV132" i="223"/>
  <c r="AU132" i="223"/>
  <c r="BD131" i="223"/>
  <c r="AY131" i="223"/>
  <c r="AX131" i="223"/>
  <c r="AW131" i="223"/>
  <c r="AV131" i="223"/>
  <c r="AU131" i="223"/>
  <c r="BD130" i="223"/>
  <c r="AY130" i="223"/>
  <c r="AX130" i="223"/>
  <c r="AW130" i="223"/>
  <c r="AV130" i="223"/>
  <c r="AU130" i="223"/>
  <c r="BD129" i="223"/>
  <c r="AY129" i="223"/>
  <c r="AX129" i="223"/>
  <c r="AW129" i="223"/>
  <c r="AV129" i="223"/>
  <c r="AU129" i="223"/>
  <c r="BD128" i="223"/>
  <c r="AY128" i="223"/>
  <c r="AX128" i="223"/>
  <c r="AW128" i="223"/>
  <c r="AV128" i="223"/>
  <c r="AU128" i="223"/>
  <c r="BD127" i="223"/>
  <c r="AY127" i="223"/>
  <c r="AX127" i="223"/>
  <c r="AW127" i="223"/>
  <c r="AV127" i="223"/>
  <c r="AU127" i="223"/>
  <c r="BD126" i="223"/>
  <c r="AY126" i="223"/>
  <c r="AX126" i="223"/>
  <c r="AW126" i="223"/>
  <c r="AV126" i="223"/>
  <c r="AU126" i="223"/>
  <c r="BD125" i="223"/>
  <c r="AY125" i="223"/>
  <c r="AX125" i="223"/>
  <c r="AW125" i="223"/>
  <c r="AV125" i="223"/>
  <c r="AU125" i="223"/>
  <c r="BD124" i="223"/>
  <c r="AY124" i="223"/>
  <c r="AX124" i="223"/>
  <c r="AW124" i="223"/>
  <c r="AV124" i="223"/>
  <c r="AU124" i="223"/>
  <c r="BD123" i="223"/>
  <c r="AY123" i="223"/>
  <c r="AX123" i="223"/>
  <c r="AW123" i="223"/>
  <c r="AV123" i="223"/>
  <c r="AU123" i="223"/>
  <c r="BD122" i="223"/>
  <c r="AY122" i="223"/>
  <c r="AX122" i="223"/>
  <c r="AW122" i="223"/>
  <c r="AV122" i="223"/>
  <c r="AU122" i="223"/>
  <c r="BD121" i="223"/>
  <c r="AY121" i="223"/>
  <c r="AX121" i="223"/>
  <c r="AW121" i="223"/>
  <c r="AV121" i="223"/>
  <c r="AU121" i="223"/>
  <c r="BD120" i="223"/>
  <c r="AY120" i="223"/>
  <c r="AX120" i="223"/>
  <c r="AW120" i="223"/>
  <c r="AV120" i="223"/>
  <c r="AU120" i="223"/>
  <c r="BD119" i="223"/>
  <c r="AY119" i="223"/>
  <c r="AX119" i="223"/>
  <c r="AW119" i="223"/>
  <c r="AV119" i="223"/>
  <c r="AU119" i="223"/>
  <c r="BD118" i="223"/>
  <c r="AY118" i="223"/>
  <c r="AX118" i="223"/>
  <c r="AW118" i="223"/>
  <c r="AV118" i="223"/>
  <c r="AU118" i="223"/>
  <c r="BD117" i="223"/>
  <c r="AY117" i="223"/>
  <c r="AX117" i="223"/>
  <c r="AW117" i="223"/>
  <c r="AV117" i="223"/>
  <c r="AU117" i="223"/>
  <c r="BD116" i="223"/>
  <c r="AY116" i="223"/>
  <c r="AX116" i="223"/>
  <c r="AW116" i="223"/>
  <c r="AV116" i="223"/>
  <c r="AU116" i="223"/>
  <c r="BD115" i="223"/>
  <c r="AY115" i="223"/>
  <c r="AX115" i="223"/>
  <c r="AW115" i="223"/>
  <c r="AV115" i="223"/>
  <c r="AU115" i="223"/>
  <c r="BD114" i="223"/>
  <c r="AY114" i="223"/>
  <c r="AX114" i="223"/>
  <c r="AW114" i="223"/>
  <c r="AV114" i="223"/>
  <c r="AU114" i="223"/>
  <c r="BD113" i="223"/>
  <c r="AY113" i="223"/>
  <c r="AX113" i="223"/>
  <c r="AW113" i="223"/>
  <c r="AV113" i="223"/>
  <c r="AU113" i="223"/>
  <c r="BD112" i="223"/>
  <c r="AY112" i="223"/>
  <c r="AX112" i="223"/>
  <c r="AW112" i="223"/>
  <c r="AV112" i="223"/>
  <c r="AU112" i="223"/>
  <c r="BD111" i="223"/>
  <c r="AY111" i="223"/>
  <c r="AX111" i="223"/>
  <c r="AW111" i="223"/>
  <c r="AV111" i="223"/>
  <c r="AU111" i="223"/>
  <c r="BD110" i="223"/>
  <c r="AY110" i="223"/>
  <c r="AX110" i="223"/>
  <c r="AW110" i="223"/>
  <c r="AV110" i="223"/>
  <c r="AU110" i="223"/>
  <c r="BD109" i="223"/>
  <c r="AY109" i="223"/>
  <c r="AX109" i="223"/>
  <c r="AW109" i="223"/>
  <c r="AV109" i="223"/>
  <c r="AU109" i="223"/>
  <c r="BD108" i="223"/>
  <c r="AY108" i="223"/>
  <c r="AX108" i="223"/>
  <c r="AW108" i="223"/>
  <c r="AV108" i="223"/>
  <c r="AU108" i="223"/>
  <c r="BD107" i="223"/>
  <c r="AY107" i="223"/>
  <c r="AX107" i="223"/>
  <c r="AW107" i="223"/>
  <c r="AV107" i="223"/>
  <c r="AU107" i="223"/>
  <c r="BD106" i="223"/>
  <c r="AY106" i="223"/>
  <c r="AX106" i="223"/>
  <c r="AW106" i="223"/>
  <c r="AV106" i="223"/>
  <c r="AU106" i="223"/>
  <c r="BD105" i="223"/>
  <c r="AY105" i="223"/>
  <c r="AX105" i="223"/>
  <c r="AW105" i="223"/>
  <c r="AV105" i="223"/>
  <c r="AU105" i="223"/>
  <c r="BD104" i="223"/>
  <c r="AY104" i="223"/>
  <c r="AX104" i="223"/>
  <c r="AW104" i="223"/>
  <c r="AV104" i="223"/>
  <c r="AU104" i="223"/>
  <c r="BD103" i="223"/>
  <c r="AY103" i="223"/>
  <c r="AX103" i="223"/>
  <c r="AW103" i="223"/>
  <c r="AV103" i="223"/>
  <c r="AU103" i="223"/>
  <c r="BD102" i="223"/>
  <c r="AY102" i="223"/>
  <c r="AX102" i="223"/>
  <c r="AW102" i="223"/>
  <c r="AV102" i="223"/>
  <c r="AU102" i="223"/>
  <c r="BD101" i="223"/>
  <c r="AY101" i="223"/>
  <c r="AX101" i="223"/>
  <c r="AW101" i="223"/>
  <c r="AV101" i="223"/>
  <c r="AU101" i="223"/>
  <c r="BD100" i="223"/>
  <c r="AY100" i="223"/>
  <c r="AX100" i="223"/>
  <c r="AW100" i="223"/>
  <c r="AV100" i="223"/>
  <c r="AU100" i="223"/>
  <c r="BD99" i="223"/>
  <c r="AY99" i="223"/>
  <c r="AX99" i="223"/>
  <c r="AW99" i="223"/>
  <c r="AV99" i="223"/>
  <c r="AU99" i="223"/>
  <c r="BD98" i="223"/>
  <c r="AY98" i="223"/>
  <c r="AX98" i="223"/>
  <c r="AW98" i="223"/>
  <c r="AV98" i="223"/>
  <c r="AU98" i="223"/>
  <c r="BD97" i="223"/>
  <c r="AY97" i="223"/>
  <c r="AX97" i="223"/>
  <c r="AW97" i="223"/>
  <c r="AV97" i="223"/>
  <c r="AU97" i="223"/>
  <c r="BD96" i="223"/>
  <c r="AY96" i="223"/>
  <c r="AX96" i="223"/>
  <c r="AW96" i="223"/>
  <c r="AV96" i="223"/>
  <c r="AU96" i="223"/>
  <c r="BD95" i="223"/>
  <c r="AY95" i="223"/>
  <c r="AX95" i="223"/>
  <c r="AW95" i="223"/>
  <c r="AV95" i="223"/>
  <c r="AU95" i="223"/>
  <c r="BD94" i="223"/>
  <c r="AY94" i="223"/>
  <c r="AX94" i="223"/>
  <c r="AW94" i="223"/>
  <c r="AV94" i="223"/>
  <c r="AU94" i="223"/>
  <c r="BD93" i="223"/>
  <c r="AY93" i="223"/>
  <c r="AX93" i="223"/>
  <c r="AW93" i="223"/>
  <c r="AV93" i="223"/>
  <c r="AU93" i="223"/>
  <c r="BD92" i="223"/>
  <c r="AY92" i="223"/>
  <c r="AX92" i="223"/>
  <c r="AW92" i="223"/>
  <c r="AV92" i="223"/>
  <c r="AU92" i="223"/>
  <c r="BD91" i="223"/>
  <c r="AY91" i="223"/>
  <c r="AX91" i="223"/>
  <c r="AW91" i="223"/>
  <c r="AV91" i="223"/>
  <c r="AU91" i="223"/>
  <c r="BD90" i="223"/>
  <c r="AY90" i="223"/>
  <c r="AX90" i="223"/>
  <c r="AW90" i="223"/>
  <c r="AV90" i="223"/>
  <c r="AU90" i="223"/>
  <c r="BD89" i="223"/>
  <c r="AY89" i="223"/>
  <c r="AX89" i="223"/>
  <c r="AW89" i="223"/>
  <c r="AV89" i="223"/>
  <c r="AU89" i="223"/>
  <c r="BD88" i="223"/>
  <c r="AY88" i="223"/>
  <c r="AX88" i="223"/>
  <c r="AW88" i="223"/>
  <c r="AV88" i="223"/>
  <c r="AU88" i="223"/>
  <c r="BD87" i="223"/>
  <c r="AY87" i="223"/>
  <c r="AX87" i="223"/>
  <c r="AW87" i="223"/>
  <c r="AV87" i="223"/>
  <c r="AU87" i="223"/>
  <c r="BD86" i="223"/>
  <c r="AY86" i="223"/>
  <c r="AX86" i="223"/>
  <c r="AW86" i="223"/>
  <c r="AV86" i="223"/>
  <c r="AU86" i="223"/>
  <c r="BD85" i="223"/>
  <c r="AY85" i="223"/>
  <c r="AX85" i="223"/>
  <c r="AW85" i="223"/>
  <c r="AV85" i="223"/>
  <c r="AU85" i="223"/>
  <c r="BD84" i="223"/>
  <c r="AY84" i="223"/>
  <c r="AX84" i="223"/>
  <c r="AW84" i="223"/>
  <c r="AV84" i="223"/>
  <c r="AU84" i="223"/>
  <c r="BD83" i="223"/>
  <c r="AY83" i="223"/>
  <c r="AX83" i="223"/>
  <c r="AW83" i="223"/>
  <c r="AV83" i="223"/>
  <c r="AU83" i="223"/>
  <c r="BD82" i="223"/>
  <c r="AY82" i="223"/>
  <c r="AX82" i="223"/>
  <c r="AW82" i="223"/>
  <c r="AV82" i="223"/>
  <c r="AU82" i="223"/>
  <c r="BD81" i="223"/>
  <c r="AY81" i="223"/>
  <c r="AX81" i="223"/>
  <c r="AW81" i="223"/>
  <c r="AV81" i="223"/>
  <c r="AU81" i="223"/>
  <c r="BD80" i="223"/>
  <c r="AY80" i="223"/>
  <c r="AX80" i="223"/>
  <c r="AW80" i="223"/>
  <c r="AV80" i="223"/>
  <c r="AU80" i="223"/>
  <c r="BD79" i="223"/>
  <c r="AY79" i="223"/>
  <c r="AX79" i="223"/>
  <c r="AW79" i="223"/>
  <c r="AV79" i="223"/>
  <c r="AU79" i="223"/>
  <c r="BD78" i="223"/>
  <c r="AY78" i="223"/>
  <c r="AX78" i="223"/>
  <c r="AW78" i="223"/>
  <c r="AV78" i="223"/>
  <c r="AU78" i="223"/>
  <c r="BD77" i="223"/>
  <c r="AY77" i="223"/>
  <c r="AX77" i="223"/>
  <c r="AW77" i="223"/>
  <c r="AV77" i="223"/>
  <c r="AU77" i="223"/>
  <c r="BD76" i="223"/>
  <c r="AY76" i="223"/>
  <c r="AX76" i="223"/>
  <c r="AW76" i="223"/>
  <c r="AV76" i="223"/>
  <c r="AU76" i="223"/>
  <c r="BD75" i="223"/>
  <c r="AY75" i="223"/>
  <c r="AX75" i="223"/>
  <c r="AW75" i="223"/>
  <c r="AV75" i="223"/>
  <c r="AU75" i="223"/>
  <c r="BD74" i="223"/>
  <c r="AY74" i="223"/>
  <c r="AX74" i="223"/>
  <c r="AW74" i="223"/>
  <c r="AV74" i="223"/>
  <c r="AU74" i="223"/>
  <c r="BD73" i="223"/>
  <c r="AY73" i="223"/>
  <c r="AX73" i="223"/>
  <c r="AW73" i="223"/>
  <c r="AV73" i="223"/>
  <c r="AU73" i="223"/>
  <c r="BD72" i="223"/>
  <c r="AY72" i="223"/>
  <c r="AX72" i="223"/>
  <c r="AW72" i="223"/>
  <c r="AV72" i="223"/>
  <c r="AU72" i="223"/>
  <c r="BD71" i="223"/>
  <c r="AY71" i="223"/>
  <c r="AX71" i="223"/>
  <c r="AW71" i="223"/>
  <c r="AV71" i="223"/>
  <c r="AU71" i="223"/>
  <c r="BD70" i="223"/>
  <c r="AY70" i="223"/>
  <c r="AX70" i="223"/>
  <c r="AW70" i="223"/>
  <c r="AV70" i="223"/>
  <c r="AU70" i="223"/>
  <c r="BD69" i="223"/>
  <c r="AY69" i="223"/>
  <c r="AX69" i="223"/>
  <c r="AW69" i="223"/>
  <c r="AV69" i="223"/>
  <c r="AU69" i="223"/>
  <c r="BD68" i="223"/>
  <c r="AY68" i="223"/>
  <c r="AX68" i="223"/>
  <c r="AW68" i="223"/>
  <c r="AV68" i="223"/>
  <c r="AU68" i="223"/>
  <c r="BD67" i="223"/>
  <c r="AY67" i="223"/>
  <c r="AX67" i="223"/>
  <c r="AW67" i="223"/>
  <c r="AV67" i="223"/>
  <c r="AU67" i="223"/>
  <c r="BD66" i="223"/>
  <c r="AY66" i="223"/>
  <c r="AX66" i="223"/>
  <c r="AW66" i="223"/>
  <c r="AV66" i="223"/>
  <c r="AU66" i="223"/>
  <c r="BD65" i="223"/>
  <c r="AY65" i="223"/>
  <c r="AX65" i="223"/>
  <c r="AW65" i="223"/>
  <c r="AV65" i="223"/>
  <c r="AU65" i="223"/>
  <c r="BD64" i="223"/>
  <c r="AY64" i="223"/>
  <c r="AX64" i="223"/>
  <c r="AW64" i="223"/>
  <c r="AV64" i="223"/>
  <c r="AU64" i="223"/>
  <c r="BD63" i="223"/>
  <c r="AY63" i="223"/>
  <c r="AX63" i="223"/>
  <c r="AW63" i="223"/>
  <c r="AV63" i="223"/>
  <c r="AU63" i="223"/>
  <c r="BD62" i="223"/>
  <c r="AY62" i="223"/>
  <c r="AX62" i="223"/>
  <c r="AW62" i="223"/>
  <c r="AV62" i="223"/>
  <c r="AU62" i="223"/>
  <c r="BD61" i="223"/>
  <c r="AY61" i="223"/>
  <c r="AX61" i="223"/>
  <c r="AW61" i="223"/>
  <c r="AV61" i="223"/>
  <c r="AU61" i="223"/>
  <c r="BD60" i="223"/>
  <c r="AY60" i="223"/>
  <c r="AX60" i="223"/>
  <c r="AW60" i="223"/>
  <c r="AV60" i="223"/>
  <c r="AU60" i="223"/>
  <c r="BD59" i="223"/>
  <c r="AY59" i="223"/>
  <c r="AX59" i="223"/>
  <c r="AW59" i="223"/>
  <c r="AV59" i="223"/>
  <c r="AU59" i="223"/>
  <c r="BD58" i="223"/>
  <c r="AY58" i="223"/>
  <c r="AX58" i="223"/>
  <c r="AW58" i="223"/>
  <c r="AV58" i="223"/>
  <c r="AU58" i="223"/>
  <c r="BD57" i="223"/>
  <c r="AY57" i="223"/>
  <c r="AX57" i="223"/>
  <c r="AW57" i="223"/>
  <c r="AV57" i="223"/>
  <c r="AU57" i="223"/>
  <c r="BD56" i="223"/>
  <c r="AY56" i="223"/>
  <c r="AX56" i="223"/>
  <c r="AW56" i="223"/>
  <c r="AV56" i="223"/>
  <c r="AU56" i="223"/>
  <c r="BD55" i="223"/>
  <c r="AY55" i="223"/>
  <c r="AX55" i="223"/>
  <c r="AW55" i="223"/>
  <c r="AV55" i="223"/>
  <c r="AU55" i="223"/>
  <c r="BD54" i="223"/>
  <c r="AY54" i="223"/>
  <c r="AX54" i="223"/>
  <c r="AW54" i="223"/>
  <c r="AV54" i="223"/>
  <c r="AU54" i="223"/>
  <c r="BD53" i="223"/>
  <c r="AY53" i="223"/>
  <c r="AX53" i="223"/>
  <c r="AW53" i="223"/>
  <c r="AV53" i="223"/>
  <c r="AU53" i="223"/>
  <c r="BD52" i="223"/>
  <c r="AY52" i="223"/>
  <c r="AX52" i="223"/>
  <c r="AW52" i="223"/>
  <c r="AV52" i="223"/>
  <c r="AU52" i="223"/>
  <c r="BD51" i="223"/>
  <c r="AY51" i="223"/>
  <c r="AX51" i="223"/>
  <c r="AW51" i="223"/>
  <c r="AV51" i="223"/>
  <c r="AU51" i="223"/>
  <c r="BD50" i="223"/>
  <c r="AY50" i="223"/>
  <c r="AX50" i="223"/>
  <c r="AW50" i="223"/>
  <c r="AV50" i="223"/>
  <c r="AU50" i="223"/>
  <c r="BD49" i="223"/>
  <c r="AY49" i="223"/>
  <c r="AX49" i="223"/>
  <c r="AW49" i="223"/>
  <c r="AV49" i="223"/>
  <c r="AU49" i="223"/>
  <c r="BD48" i="223"/>
  <c r="AY48" i="223"/>
  <c r="AX48" i="223"/>
  <c r="AW48" i="223"/>
  <c r="AV48" i="223"/>
  <c r="AU48" i="223"/>
  <c r="BD47" i="223"/>
  <c r="AY47" i="223"/>
  <c r="AX47" i="223"/>
  <c r="AW47" i="223"/>
  <c r="AV47" i="223"/>
  <c r="AU47" i="223"/>
  <c r="BD46" i="223"/>
  <c r="AY46" i="223"/>
  <c r="AX46" i="223"/>
  <c r="AW46" i="223"/>
  <c r="AV46" i="223"/>
  <c r="AU46" i="223"/>
  <c r="BD45" i="223"/>
  <c r="AY45" i="223"/>
  <c r="AX45" i="223"/>
  <c r="AW45" i="223"/>
  <c r="AV45" i="223"/>
  <c r="AU45" i="223"/>
  <c r="BD44" i="223"/>
  <c r="AY44" i="223"/>
  <c r="AX44" i="223"/>
  <c r="AW44" i="223"/>
  <c r="AV44" i="223"/>
  <c r="AU44" i="223"/>
  <c r="BD43" i="223"/>
  <c r="AY43" i="223"/>
  <c r="AX43" i="223"/>
  <c r="AW43" i="223"/>
  <c r="AV43" i="223"/>
  <c r="AU43" i="223"/>
  <c r="BD42" i="223"/>
  <c r="AY42" i="223"/>
  <c r="AX42" i="223"/>
  <c r="AW42" i="223"/>
  <c r="AV42" i="223"/>
  <c r="AU42" i="223"/>
  <c r="BD41" i="223"/>
  <c r="AY41" i="223"/>
  <c r="AX41" i="223"/>
  <c r="AW41" i="223"/>
  <c r="AV41" i="223"/>
  <c r="AU41" i="223"/>
  <c r="BD40" i="223"/>
  <c r="AY40" i="223"/>
  <c r="AX40" i="223"/>
  <c r="AW40" i="223"/>
  <c r="AV40" i="223"/>
  <c r="AU40" i="223"/>
  <c r="BD39" i="223"/>
  <c r="AY39" i="223"/>
  <c r="AX39" i="223"/>
  <c r="AW39" i="223"/>
  <c r="AV39" i="223"/>
  <c r="AU39" i="223"/>
  <c r="BD38" i="223"/>
  <c r="AY38" i="223"/>
  <c r="AX38" i="223"/>
  <c r="AW38" i="223"/>
  <c r="AV38" i="223"/>
  <c r="AU38" i="223"/>
  <c r="BD37" i="223"/>
  <c r="AY37" i="223"/>
  <c r="AX37" i="223"/>
  <c r="AW37" i="223"/>
  <c r="AV37" i="223"/>
  <c r="AU37" i="223"/>
  <c r="BD36" i="223"/>
  <c r="AY36" i="223"/>
  <c r="AX36" i="223"/>
  <c r="AW36" i="223"/>
  <c r="AV36" i="223"/>
  <c r="AU36" i="223"/>
  <c r="BD35" i="223"/>
  <c r="AY35" i="223"/>
  <c r="AX35" i="223"/>
  <c r="AW35" i="223"/>
  <c r="AV35" i="223"/>
  <c r="AU35" i="223"/>
  <c r="BD34" i="223"/>
  <c r="AY34" i="223"/>
  <c r="AX34" i="223"/>
  <c r="AW34" i="223"/>
  <c r="AV34" i="223"/>
  <c r="AU34" i="223"/>
  <c r="BD33" i="223"/>
  <c r="AY33" i="223"/>
  <c r="AX33" i="223"/>
  <c r="AW33" i="223"/>
  <c r="AV33" i="223"/>
  <c r="AU33" i="223"/>
  <c r="BD32" i="223"/>
  <c r="AY32" i="223"/>
  <c r="AX32" i="223"/>
  <c r="AW32" i="223"/>
  <c r="AV32" i="223"/>
  <c r="AU32" i="223"/>
  <c r="BD31" i="223"/>
  <c r="AY31" i="223"/>
  <c r="AX31" i="223"/>
  <c r="AW31" i="223"/>
  <c r="AV31" i="223"/>
  <c r="AU31" i="223"/>
  <c r="BD30" i="223"/>
  <c r="AY30" i="223"/>
  <c r="AX30" i="223"/>
  <c r="AW30" i="223"/>
  <c r="AV30" i="223"/>
  <c r="AU30" i="223"/>
  <c r="BD29" i="223"/>
  <c r="AY29" i="223"/>
  <c r="AX29" i="223"/>
  <c r="AW29" i="223"/>
  <c r="AV29" i="223"/>
  <c r="AU29" i="223"/>
  <c r="BD28" i="223"/>
  <c r="AY28" i="223"/>
  <c r="AX28" i="223"/>
  <c r="AW28" i="223"/>
  <c r="AV28" i="223"/>
  <c r="AU28" i="223"/>
  <c r="BD27" i="223"/>
  <c r="AY27" i="223"/>
  <c r="AX27" i="223"/>
  <c r="AW27" i="223"/>
  <c r="AV27" i="223"/>
  <c r="AU27" i="223"/>
  <c r="BD26" i="223"/>
  <c r="AY26" i="223"/>
  <c r="AX26" i="223"/>
  <c r="AW26" i="223"/>
  <c r="AV26" i="223"/>
  <c r="AU26" i="223"/>
  <c r="BD25" i="223"/>
  <c r="AY25" i="223"/>
  <c r="AX25" i="223"/>
  <c r="AW25" i="223"/>
  <c r="AV25" i="223"/>
  <c r="AU25" i="223"/>
  <c r="BD24" i="223"/>
  <c r="AY24" i="223"/>
  <c r="AX24" i="223"/>
  <c r="AW24" i="223"/>
  <c r="AV24" i="223"/>
  <c r="AU24" i="223"/>
  <c r="BD23" i="223"/>
  <c r="AY23" i="223"/>
  <c r="AX23" i="223"/>
  <c r="AW23" i="223"/>
  <c r="AV23" i="223"/>
  <c r="AU23" i="223"/>
  <c r="BD22" i="223"/>
  <c r="AY22" i="223"/>
  <c r="AX22" i="223"/>
  <c r="AW22" i="223"/>
  <c r="AV22" i="223"/>
  <c r="AU22" i="223"/>
  <c r="BD21" i="223"/>
  <c r="AY21" i="223"/>
  <c r="AX21" i="223"/>
  <c r="AW21" i="223"/>
  <c r="AV21" i="223"/>
  <c r="AU21" i="223"/>
  <c r="BD20" i="223"/>
  <c r="AY20" i="223"/>
  <c r="AX20" i="223"/>
  <c r="AW20" i="223"/>
  <c r="AV20" i="223"/>
  <c r="AU20" i="223"/>
  <c r="BD19" i="223"/>
  <c r="AY19" i="223"/>
  <c r="AX19" i="223"/>
  <c r="AW19" i="223"/>
  <c r="AV19" i="223"/>
  <c r="AU19" i="223"/>
  <c r="BD18" i="223"/>
  <c r="AY18" i="223"/>
  <c r="AX18" i="223"/>
  <c r="AW18" i="223"/>
  <c r="AV18" i="223"/>
  <c r="AU18" i="223"/>
  <c r="BD17" i="223"/>
  <c r="AY17" i="223"/>
  <c r="AX17" i="223"/>
  <c r="AW17" i="223"/>
  <c r="AV17" i="223"/>
  <c r="AU17" i="223"/>
  <c r="BD16" i="223"/>
  <c r="AY16" i="223"/>
  <c r="AX16" i="223"/>
  <c r="AW16" i="223"/>
  <c r="AV16" i="223"/>
  <c r="AU16" i="223"/>
  <c r="BD15" i="223"/>
  <c r="AY15" i="223"/>
  <c r="AX15" i="223"/>
  <c r="AW15" i="223"/>
  <c r="AV15" i="223"/>
  <c r="AU15" i="223"/>
  <c r="BD14" i="223"/>
  <c r="AY14" i="223"/>
  <c r="AX14" i="223"/>
  <c r="AW14" i="223"/>
  <c r="AV14" i="223"/>
  <c r="AU14" i="223"/>
  <c r="BD13" i="223"/>
  <c r="AY13" i="223"/>
  <c r="AX13" i="223"/>
  <c r="AW13" i="223"/>
  <c r="AV13" i="223"/>
  <c r="AU13" i="223"/>
  <c r="BD12" i="223"/>
  <c r="AY12" i="223"/>
  <c r="AX12" i="223"/>
  <c r="AW12" i="223"/>
  <c r="AV12" i="223"/>
  <c r="AU12" i="223"/>
  <c r="BD11" i="223"/>
  <c r="AY11" i="223"/>
  <c r="AX11" i="223"/>
  <c r="AW11" i="223"/>
  <c r="AV11" i="223"/>
  <c r="AU11" i="223"/>
  <c r="BD10" i="223"/>
  <c r="AY10" i="223"/>
  <c r="AX10" i="223"/>
  <c r="AW10" i="223"/>
  <c r="AV10" i="223"/>
  <c r="AU10" i="223"/>
  <c r="BD9" i="223"/>
  <c r="AY9" i="223"/>
  <c r="AX9" i="223"/>
  <c r="AW9" i="223"/>
  <c r="AV9" i="223"/>
  <c r="AU9" i="223"/>
  <c r="BD8" i="223"/>
  <c r="AY8" i="223"/>
  <c r="AX8" i="223"/>
  <c r="AW8" i="223"/>
  <c r="AV8" i="223"/>
  <c r="AU8" i="223"/>
  <c r="BD7" i="223"/>
  <c r="AY7" i="223"/>
  <c r="AX7" i="223"/>
  <c r="AW7" i="223"/>
  <c r="AV7" i="223"/>
  <c r="AU7" i="223"/>
  <c r="BD6" i="223"/>
  <c r="AY6" i="223"/>
  <c r="AX6" i="223"/>
  <c r="AW6" i="223"/>
  <c r="AV6" i="223"/>
  <c r="AU6" i="223"/>
  <c r="BD5" i="223"/>
  <c r="AY5" i="223"/>
  <c r="AX5" i="223"/>
  <c r="AW5" i="223"/>
  <c r="AV5" i="223"/>
  <c r="AU5" i="223"/>
  <c r="BD4" i="223"/>
  <c r="AY4" i="223"/>
  <c r="AX4" i="223"/>
  <c r="AW4" i="223"/>
  <c r="AV4" i="223"/>
  <c r="AU4" i="223"/>
  <c r="BD1128" i="224"/>
  <c r="AY1128" i="224"/>
  <c r="AX1128" i="224"/>
  <c r="AW1128" i="224"/>
  <c r="AV1128" i="224"/>
  <c r="AU1128" i="224"/>
  <c r="BD1127" i="224"/>
  <c r="AY1127" i="224"/>
  <c r="AX1127" i="224"/>
  <c r="AW1127" i="224"/>
  <c r="AV1127" i="224"/>
  <c r="AU1127" i="224"/>
  <c r="BD1126" i="224"/>
  <c r="AY1126" i="224"/>
  <c r="AX1126" i="224"/>
  <c r="AW1126" i="224"/>
  <c r="AV1126" i="224"/>
  <c r="AU1126" i="224"/>
  <c r="BD1125" i="224"/>
  <c r="AY1125" i="224"/>
  <c r="AX1125" i="224"/>
  <c r="AW1125" i="224"/>
  <c r="AV1125" i="224"/>
  <c r="AU1125" i="224"/>
  <c r="BD1124" i="224"/>
  <c r="AY1124" i="224"/>
  <c r="AX1124" i="224"/>
  <c r="AW1124" i="224"/>
  <c r="AV1124" i="224"/>
  <c r="AU1124" i="224"/>
  <c r="BD1123" i="224"/>
  <c r="AY1123" i="224"/>
  <c r="AX1123" i="224"/>
  <c r="AW1123" i="224"/>
  <c r="AV1123" i="224"/>
  <c r="AU1123" i="224"/>
  <c r="BD1122" i="224"/>
  <c r="AY1122" i="224"/>
  <c r="AX1122" i="224"/>
  <c r="AW1122" i="224"/>
  <c r="AV1122" i="224"/>
  <c r="AU1122" i="224"/>
  <c r="BD1121" i="224"/>
  <c r="AY1121" i="224"/>
  <c r="AX1121" i="224"/>
  <c r="AW1121" i="224"/>
  <c r="AV1121" i="224"/>
  <c r="AU1121" i="224"/>
  <c r="BD1120" i="224"/>
  <c r="AY1120" i="224"/>
  <c r="AX1120" i="224"/>
  <c r="AW1120" i="224"/>
  <c r="AV1120" i="224"/>
  <c r="AU1120" i="224"/>
  <c r="BD1119" i="224"/>
  <c r="AY1119" i="224"/>
  <c r="AX1119" i="224"/>
  <c r="AW1119" i="224"/>
  <c r="AV1119" i="224"/>
  <c r="AU1119" i="224"/>
  <c r="BD1118" i="224"/>
  <c r="AY1118" i="224"/>
  <c r="AX1118" i="224"/>
  <c r="AW1118" i="224"/>
  <c r="AV1118" i="224"/>
  <c r="AU1118" i="224"/>
  <c r="BD1117" i="224"/>
  <c r="AY1117" i="224"/>
  <c r="AX1117" i="224"/>
  <c r="AW1117" i="224"/>
  <c r="AV1117" i="224"/>
  <c r="AU1117" i="224"/>
  <c r="BD1116" i="224"/>
  <c r="AY1116" i="224"/>
  <c r="AX1116" i="224"/>
  <c r="AW1116" i="224"/>
  <c r="AV1116" i="224"/>
  <c r="AU1116" i="224"/>
  <c r="BD1115" i="224"/>
  <c r="AY1115" i="224"/>
  <c r="AX1115" i="224"/>
  <c r="AW1115" i="224"/>
  <c r="AV1115" i="224"/>
  <c r="AU1115" i="224"/>
  <c r="BD1114" i="224"/>
  <c r="AY1114" i="224"/>
  <c r="AX1114" i="224"/>
  <c r="AW1114" i="224"/>
  <c r="AV1114" i="224"/>
  <c r="AU1114" i="224"/>
  <c r="BD1113" i="224"/>
  <c r="AY1113" i="224"/>
  <c r="AX1113" i="224"/>
  <c r="AW1113" i="224"/>
  <c r="AV1113" i="224"/>
  <c r="AU1113" i="224"/>
  <c r="BD1112" i="224"/>
  <c r="AY1112" i="224"/>
  <c r="AX1112" i="224"/>
  <c r="AW1112" i="224"/>
  <c r="AV1112" i="224"/>
  <c r="AU1112" i="224"/>
  <c r="BD1111" i="224"/>
  <c r="AY1111" i="224"/>
  <c r="AX1111" i="224"/>
  <c r="AW1111" i="224"/>
  <c r="AV1111" i="224"/>
  <c r="AU1111" i="224"/>
  <c r="BD1110" i="224"/>
  <c r="AY1110" i="224"/>
  <c r="AX1110" i="224"/>
  <c r="AW1110" i="224"/>
  <c r="AV1110" i="224"/>
  <c r="AU1110" i="224"/>
  <c r="BD1109" i="224"/>
  <c r="AY1109" i="224"/>
  <c r="AX1109" i="224"/>
  <c r="AW1109" i="224"/>
  <c r="AV1109" i="224"/>
  <c r="AU1109" i="224"/>
  <c r="BD1108" i="224"/>
  <c r="AY1108" i="224"/>
  <c r="AX1108" i="224"/>
  <c r="AW1108" i="224"/>
  <c r="AV1108" i="224"/>
  <c r="AU1108" i="224"/>
  <c r="BD1107" i="224"/>
  <c r="AY1107" i="224"/>
  <c r="AX1107" i="224"/>
  <c r="AW1107" i="224"/>
  <c r="AV1107" i="224"/>
  <c r="AU1107" i="224"/>
  <c r="BD1106" i="224"/>
  <c r="AY1106" i="224"/>
  <c r="AX1106" i="224"/>
  <c r="AW1106" i="224"/>
  <c r="AV1106" i="224"/>
  <c r="AU1106" i="224"/>
  <c r="BD1105" i="224"/>
  <c r="AY1105" i="224"/>
  <c r="AX1105" i="224"/>
  <c r="AW1105" i="224"/>
  <c r="AV1105" i="224"/>
  <c r="AU1105" i="224"/>
  <c r="BD1104" i="224"/>
  <c r="AY1104" i="224"/>
  <c r="AX1104" i="224"/>
  <c r="AW1104" i="224"/>
  <c r="AV1104" i="224"/>
  <c r="AU1104" i="224"/>
  <c r="BD1103" i="224"/>
  <c r="AY1103" i="224"/>
  <c r="AX1103" i="224"/>
  <c r="AW1103" i="224"/>
  <c r="AV1103" i="224"/>
  <c r="AU1103" i="224"/>
  <c r="BD1102" i="224"/>
  <c r="AY1102" i="224"/>
  <c r="AX1102" i="224"/>
  <c r="AW1102" i="224"/>
  <c r="AV1102" i="224"/>
  <c r="AU1102" i="224"/>
  <c r="BD1101" i="224"/>
  <c r="AY1101" i="224"/>
  <c r="AX1101" i="224"/>
  <c r="AW1101" i="224"/>
  <c r="AV1101" i="224"/>
  <c r="AU1101" i="224"/>
  <c r="BD1100" i="224"/>
  <c r="AY1100" i="224"/>
  <c r="AX1100" i="224"/>
  <c r="AW1100" i="224"/>
  <c r="AV1100" i="224"/>
  <c r="AU1100" i="224"/>
  <c r="BD1099" i="224"/>
  <c r="AY1099" i="224"/>
  <c r="AX1099" i="224"/>
  <c r="AW1099" i="224"/>
  <c r="AV1099" i="224"/>
  <c r="AU1099" i="224"/>
  <c r="BD1098" i="224"/>
  <c r="AY1098" i="224"/>
  <c r="AX1098" i="224"/>
  <c r="AW1098" i="224"/>
  <c r="AV1098" i="224"/>
  <c r="AU1098" i="224"/>
  <c r="BD1097" i="224"/>
  <c r="AY1097" i="224"/>
  <c r="AX1097" i="224"/>
  <c r="AW1097" i="224"/>
  <c r="AV1097" i="224"/>
  <c r="AU1097" i="224"/>
  <c r="BD1096" i="224"/>
  <c r="AY1096" i="224"/>
  <c r="AX1096" i="224"/>
  <c r="AW1096" i="224"/>
  <c r="AV1096" i="224"/>
  <c r="AU1096" i="224"/>
  <c r="BD1095" i="224"/>
  <c r="AY1095" i="224"/>
  <c r="AX1095" i="224"/>
  <c r="AW1095" i="224"/>
  <c r="AV1095" i="224"/>
  <c r="AU1095" i="224"/>
  <c r="BD1094" i="224"/>
  <c r="AY1094" i="224"/>
  <c r="AX1094" i="224"/>
  <c r="AW1094" i="224"/>
  <c r="AV1094" i="224"/>
  <c r="AU1094" i="224"/>
  <c r="BD1093" i="224"/>
  <c r="AY1093" i="224"/>
  <c r="AX1093" i="224"/>
  <c r="AW1093" i="224"/>
  <c r="AV1093" i="224"/>
  <c r="AU1093" i="224"/>
  <c r="BD1092" i="224"/>
  <c r="AY1092" i="224"/>
  <c r="AX1092" i="224"/>
  <c r="AW1092" i="224"/>
  <c r="AV1092" i="224"/>
  <c r="AU1092" i="224"/>
  <c r="BD1091" i="224"/>
  <c r="AY1091" i="224"/>
  <c r="AX1091" i="224"/>
  <c r="AW1091" i="224"/>
  <c r="AV1091" i="224"/>
  <c r="AU1091" i="224"/>
  <c r="BD1090" i="224"/>
  <c r="AY1090" i="224"/>
  <c r="AX1090" i="224"/>
  <c r="AW1090" i="224"/>
  <c r="AV1090" i="224"/>
  <c r="AU1090" i="224"/>
  <c r="BD1089" i="224"/>
  <c r="AY1089" i="224"/>
  <c r="AX1089" i="224"/>
  <c r="AW1089" i="224"/>
  <c r="AV1089" i="224"/>
  <c r="AU1089" i="224"/>
  <c r="BD1088" i="224"/>
  <c r="AY1088" i="224"/>
  <c r="AX1088" i="224"/>
  <c r="AW1088" i="224"/>
  <c r="AV1088" i="224"/>
  <c r="AU1088" i="224"/>
  <c r="BD1087" i="224"/>
  <c r="AY1087" i="224"/>
  <c r="AX1087" i="224"/>
  <c r="AW1087" i="224"/>
  <c r="AV1087" i="224"/>
  <c r="AU1087" i="224"/>
  <c r="BD1086" i="224"/>
  <c r="AY1086" i="224"/>
  <c r="AX1086" i="224"/>
  <c r="AW1086" i="224"/>
  <c r="AV1086" i="224"/>
  <c r="AU1086" i="224"/>
  <c r="BD1085" i="224"/>
  <c r="AY1085" i="224"/>
  <c r="AX1085" i="224"/>
  <c r="AW1085" i="224"/>
  <c r="AV1085" i="224"/>
  <c r="AU1085" i="224"/>
  <c r="BD1084" i="224"/>
  <c r="AY1084" i="224"/>
  <c r="AX1084" i="224"/>
  <c r="AW1084" i="224"/>
  <c r="AV1084" i="224"/>
  <c r="AU1084" i="224"/>
  <c r="BD1083" i="224"/>
  <c r="AY1083" i="224"/>
  <c r="AX1083" i="224"/>
  <c r="AW1083" i="224"/>
  <c r="AV1083" i="224"/>
  <c r="AU1083" i="224"/>
  <c r="BD1082" i="224"/>
  <c r="AY1082" i="224"/>
  <c r="AX1082" i="224"/>
  <c r="AW1082" i="224"/>
  <c r="AV1082" i="224"/>
  <c r="AU1082" i="224"/>
  <c r="BD1081" i="224"/>
  <c r="AY1081" i="224"/>
  <c r="AX1081" i="224"/>
  <c r="AW1081" i="224"/>
  <c r="AV1081" i="224"/>
  <c r="AU1081" i="224"/>
  <c r="BD1080" i="224"/>
  <c r="AY1080" i="224"/>
  <c r="AX1080" i="224"/>
  <c r="AW1080" i="224"/>
  <c r="AV1080" i="224"/>
  <c r="AU1080" i="224"/>
  <c r="BD1079" i="224"/>
  <c r="AY1079" i="224"/>
  <c r="AX1079" i="224"/>
  <c r="AW1079" i="224"/>
  <c r="AV1079" i="224"/>
  <c r="AU1079" i="224"/>
  <c r="BD1078" i="224"/>
  <c r="AY1078" i="224"/>
  <c r="AX1078" i="224"/>
  <c r="AW1078" i="224"/>
  <c r="AV1078" i="224"/>
  <c r="AU1078" i="224"/>
  <c r="BD1077" i="224"/>
  <c r="AY1077" i="224"/>
  <c r="AX1077" i="224"/>
  <c r="AW1077" i="224"/>
  <c r="AV1077" i="224"/>
  <c r="AU1077" i="224"/>
  <c r="BD1076" i="224"/>
  <c r="AY1076" i="224"/>
  <c r="AX1076" i="224"/>
  <c r="AW1076" i="224"/>
  <c r="AV1076" i="224"/>
  <c r="AU1076" i="224"/>
  <c r="BD1075" i="224"/>
  <c r="AY1075" i="224"/>
  <c r="AX1075" i="224"/>
  <c r="AW1075" i="224"/>
  <c r="AV1075" i="224"/>
  <c r="AU1075" i="224"/>
  <c r="BD1074" i="224"/>
  <c r="AY1074" i="224"/>
  <c r="AX1074" i="224"/>
  <c r="AW1074" i="224"/>
  <c r="AV1074" i="224"/>
  <c r="AU1074" i="224"/>
  <c r="BD1073" i="224"/>
  <c r="AY1073" i="224"/>
  <c r="AX1073" i="224"/>
  <c r="AW1073" i="224"/>
  <c r="AV1073" i="224"/>
  <c r="AU1073" i="224"/>
  <c r="BD1072" i="224"/>
  <c r="AY1072" i="224"/>
  <c r="AX1072" i="224"/>
  <c r="AW1072" i="224"/>
  <c r="AV1072" i="224"/>
  <c r="AU1072" i="224"/>
  <c r="BD1071" i="224"/>
  <c r="AY1071" i="224"/>
  <c r="AX1071" i="224"/>
  <c r="AW1071" i="224"/>
  <c r="AV1071" i="224"/>
  <c r="AU1071" i="224"/>
  <c r="BD1070" i="224"/>
  <c r="AY1070" i="224"/>
  <c r="AX1070" i="224"/>
  <c r="AW1070" i="224"/>
  <c r="AV1070" i="224"/>
  <c r="AU1070" i="224"/>
  <c r="BD1069" i="224"/>
  <c r="AY1069" i="224"/>
  <c r="AX1069" i="224"/>
  <c r="AW1069" i="224"/>
  <c r="AV1069" i="224"/>
  <c r="AU1069" i="224"/>
  <c r="BD1068" i="224"/>
  <c r="AY1068" i="224"/>
  <c r="AX1068" i="224"/>
  <c r="AW1068" i="224"/>
  <c r="AV1068" i="224"/>
  <c r="AU1068" i="224"/>
  <c r="BD1067" i="224"/>
  <c r="AY1067" i="224"/>
  <c r="AX1067" i="224"/>
  <c r="AW1067" i="224"/>
  <c r="AV1067" i="224"/>
  <c r="AU1067" i="224"/>
  <c r="BD1066" i="224"/>
  <c r="AY1066" i="224"/>
  <c r="AX1066" i="224"/>
  <c r="AW1066" i="224"/>
  <c r="AV1066" i="224"/>
  <c r="AU1066" i="224"/>
  <c r="BD1065" i="224"/>
  <c r="AY1065" i="224"/>
  <c r="AX1065" i="224"/>
  <c r="AW1065" i="224"/>
  <c r="AV1065" i="224"/>
  <c r="AU1065" i="224"/>
  <c r="BD1064" i="224"/>
  <c r="AY1064" i="224"/>
  <c r="AX1064" i="224"/>
  <c r="AW1064" i="224"/>
  <c r="AV1064" i="224"/>
  <c r="AU1064" i="224"/>
  <c r="BD1063" i="224"/>
  <c r="AY1063" i="224"/>
  <c r="AX1063" i="224"/>
  <c r="AW1063" i="224"/>
  <c r="AV1063" i="224"/>
  <c r="AU1063" i="224"/>
  <c r="BD1062" i="224"/>
  <c r="AY1062" i="224"/>
  <c r="AX1062" i="224"/>
  <c r="AW1062" i="224"/>
  <c r="AV1062" i="224"/>
  <c r="AU1062" i="224"/>
  <c r="BD1061" i="224"/>
  <c r="AY1061" i="224"/>
  <c r="AX1061" i="224"/>
  <c r="AW1061" i="224"/>
  <c r="AV1061" i="224"/>
  <c r="AU1061" i="224"/>
  <c r="BD1060" i="224"/>
  <c r="AY1060" i="224"/>
  <c r="AX1060" i="224"/>
  <c r="AW1060" i="224"/>
  <c r="AV1060" i="224"/>
  <c r="AU1060" i="224"/>
  <c r="BD1059" i="224"/>
  <c r="AY1059" i="224"/>
  <c r="AX1059" i="224"/>
  <c r="AW1059" i="224"/>
  <c r="AV1059" i="224"/>
  <c r="AU1059" i="224"/>
  <c r="BD1058" i="224"/>
  <c r="AY1058" i="224"/>
  <c r="AX1058" i="224"/>
  <c r="AW1058" i="224"/>
  <c r="AV1058" i="224"/>
  <c r="AU1058" i="224"/>
  <c r="BD1057" i="224"/>
  <c r="AY1057" i="224"/>
  <c r="AX1057" i="224"/>
  <c r="AW1057" i="224"/>
  <c r="AV1057" i="224"/>
  <c r="AU1057" i="224"/>
  <c r="BD1056" i="224"/>
  <c r="AY1056" i="224"/>
  <c r="AX1056" i="224"/>
  <c r="AW1056" i="224"/>
  <c r="AV1056" i="224"/>
  <c r="AU1056" i="224"/>
  <c r="BD1055" i="224"/>
  <c r="AY1055" i="224"/>
  <c r="AX1055" i="224"/>
  <c r="AW1055" i="224"/>
  <c r="AV1055" i="224"/>
  <c r="AU1055" i="224"/>
  <c r="BD1054" i="224"/>
  <c r="AY1054" i="224"/>
  <c r="AX1054" i="224"/>
  <c r="AW1054" i="224"/>
  <c r="AV1054" i="224"/>
  <c r="AU1054" i="224"/>
  <c r="BD1053" i="224"/>
  <c r="AY1053" i="224"/>
  <c r="AX1053" i="224"/>
  <c r="AW1053" i="224"/>
  <c r="AV1053" i="224"/>
  <c r="AU1053" i="224"/>
  <c r="BD1052" i="224"/>
  <c r="AY1052" i="224"/>
  <c r="AX1052" i="224"/>
  <c r="AW1052" i="224"/>
  <c r="AV1052" i="224"/>
  <c r="AU1052" i="224"/>
  <c r="BD1051" i="224"/>
  <c r="AY1051" i="224"/>
  <c r="AX1051" i="224"/>
  <c r="AW1051" i="224"/>
  <c r="AV1051" i="224"/>
  <c r="AU1051" i="224"/>
  <c r="BD1050" i="224"/>
  <c r="AY1050" i="224"/>
  <c r="AX1050" i="224"/>
  <c r="AW1050" i="224"/>
  <c r="AV1050" i="224"/>
  <c r="AU1050" i="224"/>
  <c r="BD1049" i="224"/>
  <c r="AY1049" i="224"/>
  <c r="AX1049" i="224"/>
  <c r="AW1049" i="224"/>
  <c r="AV1049" i="224"/>
  <c r="AU1049" i="224"/>
  <c r="BD1048" i="224"/>
  <c r="AY1048" i="224"/>
  <c r="AX1048" i="224"/>
  <c r="AW1048" i="224"/>
  <c r="AV1048" i="224"/>
  <c r="AU1048" i="224"/>
  <c r="BD1047" i="224"/>
  <c r="AY1047" i="224"/>
  <c r="AX1047" i="224"/>
  <c r="AW1047" i="224"/>
  <c r="AV1047" i="224"/>
  <c r="AU1047" i="224"/>
  <c r="BD1046" i="224"/>
  <c r="AY1046" i="224"/>
  <c r="AX1046" i="224"/>
  <c r="AW1046" i="224"/>
  <c r="AV1046" i="224"/>
  <c r="AU1046" i="224"/>
  <c r="BD1045" i="224"/>
  <c r="AY1045" i="224"/>
  <c r="AX1045" i="224"/>
  <c r="AW1045" i="224"/>
  <c r="AV1045" i="224"/>
  <c r="AU1045" i="224"/>
  <c r="BD1044" i="224"/>
  <c r="AY1044" i="224"/>
  <c r="AX1044" i="224"/>
  <c r="AW1044" i="224"/>
  <c r="AV1044" i="224"/>
  <c r="AU1044" i="224"/>
  <c r="BD1043" i="224"/>
  <c r="AY1043" i="224"/>
  <c r="AX1043" i="224"/>
  <c r="AW1043" i="224"/>
  <c r="AV1043" i="224"/>
  <c r="AU1043" i="224"/>
  <c r="BD1042" i="224"/>
  <c r="AY1042" i="224"/>
  <c r="AX1042" i="224"/>
  <c r="AW1042" i="224"/>
  <c r="AV1042" i="224"/>
  <c r="AU1042" i="224"/>
  <c r="BD1041" i="224"/>
  <c r="AY1041" i="224"/>
  <c r="AX1041" i="224"/>
  <c r="AW1041" i="224"/>
  <c r="AV1041" i="224"/>
  <c r="AU1041" i="224"/>
  <c r="BD1040" i="224"/>
  <c r="AY1040" i="224"/>
  <c r="AX1040" i="224"/>
  <c r="AW1040" i="224"/>
  <c r="AV1040" i="224"/>
  <c r="AU1040" i="224"/>
  <c r="BD1039" i="224"/>
  <c r="AY1039" i="224"/>
  <c r="AX1039" i="224"/>
  <c r="AW1039" i="224"/>
  <c r="AV1039" i="224"/>
  <c r="AU1039" i="224"/>
  <c r="BD1038" i="224"/>
  <c r="AY1038" i="224"/>
  <c r="AX1038" i="224"/>
  <c r="AW1038" i="224"/>
  <c r="AV1038" i="224"/>
  <c r="AU1038" i="224"/>
  <c r="BD1037" i="224"/>
  <c r="AY1037" i="224"/>
  <c r="AX1037" i="224"/>
  <c r="AW1037" i="224"/>
  <c r="AV1037" i="224"/>
  <c r="AU1037" i="224"/>
  <c r="BD1036" i="224"/>
  <c r="AY1036" i="224"/>
  <c r="AX1036" i="224"/>
  <c r="AW1036" i="224"/>
  <c r="AV1036" i="224"/>
  <c r="AU1036" i="224"/>
  <c r="BD1035" i="224"/>
  <c r="AY1035" i="224"/>
  <c r="AX1035" i="224"/>
  <c r="AW1035" i="224"/>
  <c r="AV1035" i="224"/>
  <c r="AU1035" i="224"/>
  <c r="BD1034" i="224"/>
  <c r="AY1034" i="224"/>
  <c r="AX1034" i="224"/>
  <c r="AW1034" i="224"/>
  <c r="AV1034" i="224"/>
  <c r="AU1034" i="224"/>
  <c r="BD1033" i="224"/>
  <c r="AY1033" i="224"/>
  <c r="AX1033" i="224"/>
  <c r="AW1033" i="224"/>
  <c r="AV1033" i="224"/>
  <c r="AU1033" i="224"/>
  <c r="BD1032" i="224"/>
  <c r="AY1032" i="224"/>
  <c r="AX1032" i="224"/>
  <c r="AW1032" i="224"/>
  <c r="AV1032" i="224"/>
  <c r="AU1032" i="224"/>
  <c r="BD1031" i="224"/>
  <c r="AY1031" i="224"/>
  <c r="AX1031" i="224"/>
  <c r="AW1031" i="224"/>
  <c r="AV1031" i="224"/>
  <c r="AU1031" i="224"/>
  <c r="BD1030" i="224"/>
  <c r="AY1030" i="224"/>
  <c r="AX1030" i="224"/>
  <c r="AW1030" i="224"/>
  <c r="AV1030" i="224"/>
  <c r="AU1030" i="224"/>
  <c r="BD1029" i="224"/>
  <c r="AY1029" i="224"/>
  <c r="AX1029" i="224"/>
  <c r="AW1029" i="224"/>
  <c r="AV1029" i="224"/>
  <c r="AU1029" i="224"/>
  <c r="BD1028" i="224"/>
  <c r="AY1028" i="224"/>
  <c r="AX1028" i="224"/>
  <c r="AW1028" i="224"/>
  <c r="AV1028" i="224"/>
  <c r="AU1028" i="224"/>
  <c r="BD1027" i="224"/>
  <c r="AY1027" i="224"/>
  <c r="AX1027" i="224"/>
  <c r="AW1027" i="224"/>
  <c r="AV1027" i="224"/>
  <c r="AU1027" i="224"/>
  <c r="BD1026" i="224"/>
  <c r="AY1026" i="224"/>
  <c r="AX1026" i="224"/>
  <c r="AW1026" i="224"/>
  <c r="AV1026" i="224"/>
  <c r="AU1026" i="224"/>
  <c r="BD1025" i="224"/>
  <c r="AY1025" i="224"/>
  <c r="AX1025" i="224"/>
  <c r="AW1025" i="224"/>
  <c r="AV1025" i="224"/>
  <c r="AU1025" i="224"/>
  <c r="BD1024" i="224"/>
  <c r="AY1024" i="224"/>
  <c r="AX1024" i="224"/>
  <c r="AW1024" i="224"/>
  <c r="AV1024" i="224"/>
  <c r="AU1024" i="224"/>
  <c r="BD1023" i="224"/>
  <c r="AY1023" i="224"/>
  <c r="AX1023" i="224"/>
  <c r="AW1023" i="224"/>
  <c r="AV1023" i="224"/>
  <c r="AU1023" i="224"/>
  <c r="BD1022" i="224"/>
  <c r="AY1022" i="224"/>
  <c r="AX1022" i="224"/>
  <c r="AW1022" i="224"/>
  <c r="AV1022" i="224"/>
  <c r="AU1022" i="224"/>
  <c r="BD1021" i="224"/>
  <c r="AY1021" i="224"/>
  <c r="AX1021" i="224"/>
  <c r="AW1021" i="224"/>
  <c r="AV1021" i="224"/>
  <c r="AU1021" i="224"/>
  <c r="BD1020" i="224"/>
  <c r="AY1020" i="224"/>
  <c r="AX1020" i="224"/>
  <c r="AW1020" i="224"/>
  <c r="AV1020" i="224"/>
  <c r="AU1020" i="224"/>
  <c r="BD1019" i="224"/>
  <c r="AY1019" i="224"/>
  <c r="AX1019" i="224"/>
  <c r="AW1019" i="224"/>
  <c r="AV1019" i="224"/>
  <c r="AU1019" i="224"/>
  <c r="BD1018" i="224"/>
  <c r="AY1018" i="224"/>
  <c r="AX1018" i="224"/>
  <c r="AW1018" i="224"/>
  <c r="AV1018" i="224"/>
  <c r="AU1018" i="224"/>
  <c r="BD1017" i="224"/>
  <c r="AY1017" i="224"/>
  <c r="AX1017" i="224"/>
  <c r="AW1017" i="224"/>
  <c r="AV1017" i="224"/>
  <c r="AU1017" i="224"/>
  <c r="BD1016" i="224"/>
  <c r="AY1016" i="224"/>
  <c r="AX1016" i="224"/>
  <c r="AW1016" i="224"/>
  <c r="AV1016" i="224"/>
  <c r="AU1016" i="224"/>
  <c r="BD1015" i="224"/>
  <c r="AY1015" i="224"/>
  <c r="AX1015" i="224"/>
  <c r="AW1015" i="224"/>
  <c r="AV1015" i="224"/>
  <c r="AU1015" i="224"/>
  <c r="BD1014" i="224"/>
  <c r="AY1014" i="224"/>
  <c r="AX1014" i="224"/>
  <c r="AW1014" i="224"/>
  <c r="AV1014" i="224"/>
  <c r="AU1014" i="224"/>
  <c r="BD1013" i="224"/>
  <c r="AY1013" i="224"/>
  <c r="AX1013" i="224"/>
  <c r="AW1013" i="224"/>
  <c r="AV1013" i="224"/>
  <c r="AU1013" i="224"/>
  <c r="BD1012" i="224"/>
  <c r="AY1012" i="224"/>
  <c r="AX1012" i="224"/>
  <c r="AW1012" i="224"/>
  <c r="AV1012" i="224"/>
  <c r="AU1012" i="224"/>
  <c r="BD1011" i="224"/>
  <c r="AY1011" i="224"/>
  <c r="AX1011" i="224"/>
  <c r="AW1011" i="224"/>
  <c r="AV1011" i="224"/>
  <c r="AU1011" i="224"/>
  <c r="BD1010" i="224"/>
  <c r="AY1010" i="224"/>
  <c r="AX1010" i="224"/>
  <c r="AW1010" i="224"/>
  <c r="AV1010" i="224"/>
  <c r="AU1010" i="224"/>
  <c r="BD1009" i="224"/>
  <c r="AY1009" i="224"/>
  <c r="AX1009" i="224"/>
  <c r="AW1009" i="224"/>
  <c r="AV1009" i="224"/>
  <c r="AU1009" i="224"/>
  <c r="BD1008" i="224"/>
  <c r="AY1008" i="224"/>
  <c r="AX1008" i="224"/>
  <c r="AW1008" i="224"/>
  <c r="AV1008" i="224"/>
  <c r="AU1008" i="224"/>
  <c r="BD1007" i="224"/>
  <c r="AY1007" i="224"/>
  <c r="AX1007" i="224"/>
  <c r="AW1007" i="224"/>
  <c r="AV1007" i="224"/>
  <c r="AU1007" i="224"/>
  <c r="BD1006" i="224"/>
  <c r="AY1006" i="224"/>
  <c r="AX1006" i="224"/>
  <c r="AW1006" i="224"/>
  <c r="AV1006" i="224"/>
  <c r="AU1006" i="224"/>
  <c r="BD1005" i="224"/>
  <c r="AY1005" i="224"/>
  <c r="AX1005" i="224"/>
  <c r="AW1005" i="224"/>
  <c r="AV1005" i="224"/>
  <c r="AU1005" i="224"/>
  <c r="BD1004" i="224"/>
  <c r="AY1004" i="224"/>
  <c r="AX1004" i="224"/>
  <c r="AW1004" i="224"/>
  <c r="AV1004" i="224"/>
  <c r="AU1004" i="224"/>
  <c r="BD1003" i="224"/>
  <c r="AY1003" i="224"/>
  <c r="AX1003" i="224"/>
  <c r="AW1003" i="224"/>
  <c r="AV1003" i="224"/>
  <c r="AU1003" i="224"/>
  <c r="BD1002" i="224"/>
  <c r="AY1002" i="224"/>
  <c r="AX1002" i="224"/>
  <c r="AW1002" i="224"/>
  <c r="AV1002" i="224"/>
  <c r="AU1002" i="224"/>
  <c r="BD1001" i="224"/>
  <c r="AY1001" i="224"/>
  <c r="AX1001" i="224"/>
  <c r="AW1001" i="224"/>
  <c r="AV1001" i="224"/>
  <c r="AU1001" i="224"/>
  <c r="BD1000" i="224"/>
  <c r="AY1000" i="224"/>
  <c r="AX1000" i="224"/>
  <c r="AW1000" i="224"/>
  <c r="AV1000" i="224"/>
  <c r="AU1000" i="224"/>
  <c r="BD999" i="224"/>
  <c r="AY999" i="224"/>
  <c r="AX999" i="224"/>
  <c r="AW999" i="224"/>
  <c r="AV999" i="224"/>
  <c r="AU999" i="224"/>
  <c r="BD998" i="224"/>
  <c r="AY998" i="224"/>
  <c r="AX998" i="224"/>
  <c r="AW998" i="224"/>
  <c r="AV998" i="224"/>
  <c r="AU998" i="224"/>
  <c r="BD997" i="224"/>
  <c r="AY997" i="224"/>
  <c r="AX997" i="224"/>
  <c r="AW997" i="224"/>
  <c r="AV997" i="224"/>
  <c r="AU997" i="224"/>
  <c r="BD996" i="224"/>
  <c r="AY996" i="224"/>
  <c r="AX996" i="224"/>
  <c r="AW996" i="224"/>
  <c r="AV996" i="224"/>
  <c r="AU996" i="224"/>
  <c r="BD995" i="224"/>
  <c r="AY995" i="224"/>
  <c r="AX995" i="224"/>
  <c r="AW995" i="224"/>
  <c r="AV995" i="224"/>
  <c r="AU995" i="224"/>
  <c r="BD994" i="224"/>
  <c r="AY994" i="224"/>
  <c r="AX994" i="224"/>
  <c r="AW994" i="224"/>
  <c r="AV994" i="224"/>
  <c r="AU994" i="224"/>
  <c r="BD993" i="224"/>
  <c r="AY993" i="224"/>
  <c r="AX993" i="224"/>
  <c r="AW993" i="224"/>
  <c r="AV993" i="224"/>
  <c r="AU993" i="224"/>
  <c r="BD992" i="224"/>
  <c r="AY992" i="224"/>
  <c r="AX992" i="224"/>
  <c r="AW992" i="224"/>
  <c r="AV992" i="224"/>
  <c r="AU992" i="224"/>
  <c r="BD991" i="224"/>
  <c r="AY991" i="224"/>
  <c r="AX991" i="224"/>
  <c r="AW991" i="224"/>
  <c r="AV991" i="224"/>
  <c r="AU991" i="224"/>
  <c r="BD990" i="224"/>
  <c r="AY990" i="224"/>
  <c r="AX990" i="224"/>
  <c r="AW990" i="224"/>
  <c r="AV990" i="224"/>
  <c r="AU990" i="224"/>
  <c r="BD989" i="224"/>
  <c r="AY989" i="224"/>
  <c r="AX989" i="224"/>
  <c r="AW989" i="224"/>
  <c r="AV989" i="224"/>
  <c r="AU989" i="224"/>
  <c r="BD988" i="224"/>
  <c r="AY988" i="224"/>
  <c r="AX988" i="224"/>
  <c r="AW988" i="224"/>
  <c r="AV988" i="224"/>
  <c r="AU988" i="224"/>
  <c r="BD987" i="224"/>
  <c r="AY987" i="224"/>
  <c r="AX987" i="224"/>
  <c r="AW987" i="224"/>
  <c r="AV987" i="224"/>
  <c r="AU987" i="224"/>
  <c r="BD986" i="224"/>
  <c r="AY986" i="224"/>
  <c r="AX986" i="224"/>
  <c r="AW986" i="224"/>
  <c r="AV986" i="224"/>
  <c r="AU986" i="224"/>
  <c r="BD985" i="224"/>
  <c r="AY985" i="224"/>
  <c r="AX985" i="224"/>
  <c r="AW985" i="224"/>
  <c r="AV985" i="224"/>
  <c r="AU985" i="224"/>
  <c r="BD984" i="224"/>
  <c r="AY984" i="224"/>
  <c r="AX984" i="224"/>
  <c r="AW984" i="224"/>
  <c r="AV984" i="224"/>
  <c r="AU984" i="224"/>
  <c r="BD983" i="224"/>
  <c r="AY983" i="224"/>
  <c r="AX983" i="224"/>
  <c r="AW983" i="224"/>
  <c r="AV983" i="224"/>
  <c r="AU983" i="224"/>
  <c r="BD982" i="224"/>
  <c r="AY982" i="224"/>
  <c r="AX982" i="224"/>
  <c r="AW982" i="224"/>
  <c r="AV982" i="224"/>
  <c r="AU982" i="224"/>
  <c r="BD981" i="224"/>
  <c r="AY981" i="224"/>
  <c r="AX981" i="224"/>
  <c r="AW981" i="224"/>
  <c r="AV981" i="224"/>
  <c r="AU981" i="224"/>
  <c r="BD980" i="224"/>
  <c r="AY980" i="224"/>
  <c r="AX980" i="224"/>
  <c r="AW980" i="224"/>
  <c r="AV980" i="224"/>
  <c r="AU980" i="224"/>
  <c r="BD979" i="224"/>
  <c r="AY979" i="224"/>
  <c r="AX979" i="224"/>
  <c r="AW979" i="224"/>
  <c r="AV979" i="224"/>
  <c r="AU979" i="224"/>
  <c r="BD978" i="224"/>
  <c r="AY978" i="224"/>
  <c r="AX978" i="224"/>
  <c r="AW978" i="224"/>
  <c r="AV978" i="224"/>
  <c r="AU978" i="224"/>
  <c r="BD977" i="224"/>
  <c r="AY977" i="224"/>
  <c r="AX977" i="224"/>
  <c r="AW977" i="224"/>
  <c r="AV977" i="224"/>
  <c r="AU977" i="224"/>
  <c r="BD976" i="224"/>
  <c r="AY976" i="224"/>
  <c r="AX976" i="224"/>
  <c r="AW976" i="224"/>
  <c r="AV976" i="224"/>
  <c r="AU976" i="224"/>
  <c r="BD975" i="224"/>
  <c r="AY975" i="224"/>
  <c r="AX975" i="224"/>
  <c r="AW975" i="224"/>
  <c r="AV975" i="224"/>
  <c r="AU975" i="224"/>
  <c r="BD974" i="224"/>
  <c r="AY974" i="224"/>
  <c r="AX974" i="224"/>
  <c r="AW974" i="224"/>
  <c r="AV974" i="224"/>
  <c r="AU974" i="224"/>
  <c r="BD973" i="224"/>
  <c r="AY973" i="224"/>
  <c r="AX973" i="224"/>
  <c r="AW973" i="224"/>
  <c r="AV973" i="224"/>
  <c r="AU973" i="224"/>
  <c r="BD972" i="224"/>
  <c r="AY972" i="224"/>
  <c r="AX972" i="224"/>
  <c r="AW972" i="224"/>
  <c r="AV972" i="224"/>
  <c r="AU972" i="224"/>
  <c r="BD971" i="224"/>
  <c r="AY971" i="224"/>
  <c r="AX971" i="224"/>
  <c r="AW971" i="224"/>
  <c r="AV971" i="224"/>
  <c r="AU971" i="224"/>
  <c r="BD970" i="224"/>
  <c r="AY970" i="224"/>
  <c r="AX970" i="224"/>
  <c r="AW970" i="224"/>
  <c r="AV970" i="224"/>
  <c r="AU970" i="224"/>
  <c r="BD969" i="224"/>
  <c r="AY969" i="224"/>
  <c r="AX969" i="224"/>
  <c r="AW969" i="224"/>
  <c r="AV969" i="224"/>
  <c r="AU969" i="224"/>
  <c r="BD968" i="224"/>
  <c r="AY968" i="224"/>
  <c r="AX968" i="224"/>
  <c r="AW968" i="224"/>
  <c r="AV968" i="224"/>
  <c r="AU968" i="224"/>
  <c r="BD967" i="224"/>
  <c r="AY967" i="224"/>
  <c r="AX967" i="224"/>
  <c r="AW967" i="224"/>
  <c r="AV967" i="224"/>
  <c r="AU967" i="224"/>
  <c r="BD966" i="224"/>
  <c r="AY966" i="224"/>
  <c r="AX966" i="224"/>
  <c r="AW966" i="224"/>
  <c r="AV966" i="224"/>
  <c r="AU966" i="224"/>
  <c r="BD965" i="224"/>
  <c r="AY965" i="224"/>
  <c r="AX965" i="224"/>
  <c r="AW965" i="224"/>
  <c r="AV965" i="224"/>
  <c r="AU965" i="224"/>
  <c r="BD964" i="224"/>
  <c r="AY964" i="224"/>
  <c r="AX964" i="224"/>
  <c r="AW964" i="224"/>
  <c r="AV964" i="224"/>
  <c r="AU964" i="224"/>
  <c r="BD963" i="224"/>
  <c r="AY963" i="224"/>
  <c r="AX963" i="224"/>
  <c r="AW963" i="224"/>
  <c r="AV963" i="224"/>
  <c r="AU963" i="224"/>
  <c r="BD962" i="224"/>
  <c r="AY962" i="224"/>
  <c r="AX962" i="224"/>
  <c r="AW962" i="224"/>
  <c r="AV962" i="224"/>
  <c r="AU962" i="224"/>
  <c r="BD961" i="224"/>
  <c r="AY961" i="224"/>
  <c r="AX961" i="224"/>
  <c r="AW961" i="224"/>
  <c r="AV961" i="224"/>
  <c r="AU961" i="224"/>
  <c r="BD960" i="224"/>
  <c r="AY960" i="224"/>
  <c r="AX960" i="224"/>
  <c r="AW960" i="224"/>
  <c r="AV960" i="224"/>
  <c r="AU960" i="224"/>
  <c r="BD959" i="224"/>
  <c r="AY959" i="224"/>
  <c r="AX959" i="224"/>
  <c r="AW959" i="224"/>
  <c r="AV959" i="224"/>
  <c r="AU959" i="224"/>
  <c r="BD958" i="224"/>
  <c r="AY958" i="224"/>
  <c r="AX958" i="224"/>
  <c r="AW958" i="224"/>
  <c r="AV958" i="224"/>
  <c r="AU958" i="224"/>
  <c r="BD957" i="224"/>
  <c r="AY957" i="224"/>
  <c r="AX957" i="224"/>
  <c r="AW957" i="224"/>
  <c r="AV957" i="224"/>
  <c r="AU957" i="224"/>
  <c r="BD956" i="224"/>
  <c r="AY956" i="224"/>
  <c r="AX956" i="224"/>
  <c r="AW956" i="224"/>
  <c r="AV956" i="224"/>
  <c r="AU956" i="224"/>
  <c r="BD955" i="224"/>
  <c r="AY955" i="224"/>
  <c r="AX955" i="224"/>
  <c r="AW955" i="224"/>
  <c r="AV955" i="224"/>
  <c r="AU955" i="224"/>
  <c r="BD954" i="224"/>
  <c r="AY954" i="224"/>
  <c r="AX954" i="224"/>
  <c r="AW954" i="224"/>
  <c r="AV954" i="224"/>
  <c r="AU954" i="224"/>
  <c r="BD953" i="224"/>
  <c r="AY953" i="224"/>
  <c r="AX953" i="224"/>
  <c r="AW953" i="224"/>
  <c r="AV953" i="224"/>
  <c r="AU953" i="224"/>
  <c r="BD952" i="224"/>
  <c r="AY952" i="224"/>
  <c r="AX952" i="224"/>
  <c r="AW952" i="224"/>
  <c r="AV952" i="224"/>
  <c r="AU952" i="224"/>
  <c r="BD951" i="224"/>
  <c r="AY951" i="224"/>
  <c r="AX951" i="224"/>
  <c r="AW951" i="224"/>
  <c r="AV951" i="224"/>
  <c r="AU951" i="224"/>
  <c r="BD950" i="224"/>
  <c r="AY950" i="224"/>
  <c r="AX950" i="224"/>
  <c r="AW950" i="224"/>
  <c r="AV950" i="224"/>
  <c r="AU950" i="224"/>
  <c r="BD949" i="224"/>
  <c r="AY949" i="224"/>
  <c r="AX949" i="224"/>
  <c r="AW949" i="224"/>
  <c r="AV949" i="224"/>
  <c r="AU949" i="224"/>
  <c r="BD948" i="224"/>
  <c r="AY948" i="224"/>
  <c r="AX948" i="224"/>
  <c r="AW948" i="224"/>
  <c r="AV948" i="224"/>
  <c r="AU948" i="224"/>
  <c r="BD947" i="224"/>
  <c r="AY947" i="224"/>
  <c r="AX947" i="224"/>
  <c r="AW947" i="224"/>
  <c r="AV947" i="224"/>
  <c r="AU947" i="224"/>
  <c r="BD946" i="224"/>
  <c r="AY946" i="224"/>
  <c r="AX946" i="224"/>
  <c r="AW946" i="224"/>
  <c r="AV946" i="224"/>
  <c r="AU946" i="224"/>
  <c r="BD945" i="224"/>
  <c r="AY945" i="224"/>
  <c r="AX945" i="224"/>
  <c r="AW945" i="224"/>
  <c r="AV945" i="224"/>
  <c r="AU945" i="224"/>
  <c r="BD944" i="224"/>
  <c r="AY944" i="224"/>
  <c r="AX944" i="224"/>
  <c r="AW944" i="224"/>
  <c r="AV944" i="224"/>
  <c r="AU944" i="224"/>
  <c r="BD943" i="224"/>
  <c r="AY943" i="224"/>
  <c r="AX943" i="224"/>
  <c r="AW943" i="224"/>
  <c r="AV943" i="224"/>
  <c r="AU943" i="224"/>
  <c r="BD942" i="224"/>
  <c r="AY942" i="224"/>
  <c r="AX942" i="224"/>
  <c r="AW942" i="224"/>
  <c r="AV942" i="224"/>
  <c r="AU942" i="224"/>
  <c r="BD941" i="224"/>
  <c r="AY941" i="224"/>
  <c r="AX941" i="224"/>
  <c r="AW941" i="224"/>
  <c r="AV941" i="224"/>
  <c r="AU941" i="224"/>
  <c r="BD940" i="224"/>
  <c r="AY940" i="224"/>
  <c r="AX940" i="224"/>
  <c r="AW940" i="224"/>
  <c r="AV940" i="224"/>
  <c r="AU940" i="224"/>
  <c r="BD939" i="224"/>
  <c r="AY939" i="224"/>
  <c r="AX939" i="224"/>
  <c r="AW939" i="224"/>
  <c r="AV939" i="224"/>
  <c r="AU939" i="224"/>
  <c r="BD938" i="224"/>
  <c r="AY938" i="224"/>
  <c r="AX938" i="224"/>
  <c r="AW938" i="224"/>
  <c r="AV938" i="224"/>
  <c r="AU938" i="224"/>
  <c r="BD937" i="224"/>
  <c r="AY937" i="224"/>
  <c r="AX937" i="224"/>
  <c r="AW937" i="224"/>
  <c r="AV937" i="224"/>
  <c r="AU937" i="224"/>
  <c r="BD936" i="224"/>
  <c r="AY936" i="224"/>
  <c r="AX936" i="224"/>
  <c r="AW936" i="224"/>
  <c r="AV936" i="224"/>
  <c r="AU936" i="224"/>
  <c r="BD935" i="224"/>
  <c r="AY935" i="224"/>
  <c r="AX935" i="224"/>
  <c r="AW935" i="224"/>
  <c r="AV935" i="224"/>
  <c r="AU935" i="224"/>
  <c r="BD934" i="224"/>
  <c r="AY934" i="224"/>
  <c r="AX934" i="224"/>
  <c r="AW934" i="224"/>
  <c r="AV934" i="224"/>
  <c r="AU934" i="224"/>
  <c r="BD933" i="224"/>
  <c r="AY933" i="224"/>
  <c r="AX933" i="224"/>
  <c r="AW933" i="224"/>
  <c r="AV933" i="224"/>
  <c r="AU933" i="224"/>
  <c r="BD932" i="224"/>
  <c r="AY932" i="224"/>
  <c r="AX932" i="224"/>
  <c r="AW932" i="224"/>
  <c r="AV932" i="224"/>
  <c r="AU932" i="224"/>
  <c r="BD931" i="224"/>
  <c r="AY931" i="224"/>
  <c r="AX931" i="224"/>
  <c r="AW931" i="224"/>
  <c r="AV931" i="224"/>
  <c r="AU931" i="224"/>
  <c r="BD930" i="224"/>
  <c r="AY930" i="224"/>
  <c r="AX930" i="224"/>
  <c r="AW930" i="224"/>
  <c r="AV930" i="224"/>
  <c r="AU930" i="224"/>
  <c r="BD929" i="224"/>
  <c r="AY929" i="224"/>
  <c r="AX929" i="224"/>
  <c r="AW929" i="224"/>
  <c r="AV929" i="224"/>
  <c r="AU929" i="224"/>
  <c r="BD928" i="224"/>
  <c r="AY928" i="224"/>
  <c r="AX928" i="224"/>
  <c r="AW928" i="224"/>
  <c r="AV928" i="224"/>
  <c r="AU928" i="224"/>
  <c r="BD927" i="224"/>
  <c r="AY927" i="224"/>
  <c r="AX927" i="224"/>
  <c r="AW927" i="224"/>
  <c r="AV927" i="224"/>
  <c r="AU927" i="224"/>
  <c r="BD926" i="224"/>
  <c r="AY926" i="224"/>
  <c r="AX926" i="224"/>
  <c r="AW926" i="224"/>
  <c r="AV926" i="224"/>
  <c r="AU926" i="224"/>
  <c r="BD925" i="224"/>
  <c r="AY925" i="224"/>
  <c r="AX925" i="224"/>
  <c r="AW925" i="224"/>
  <c r="AV925" i="224"/>
  <c r="AU925" i="224"/>
  <c r="BD924" i="224"/>
  <c r="AY924" i="224"/>
  <c r="AX924" i="224"/>
  <c r="AW924" i="224"/>
  <c r="AV924" i="224"/>
  <c r="AU924" i="224"/>
  <c r="BD923" i="224"/>
  <c r="AY923" i="224"/>
  <c r="AX923" i="224"/>
  <c r="AW923" i="224"/>
  <c r="AV923" i="224"/>
  <c r="AU923" i="224"/>
  <c r="BD922" i="224"/>
  <c r="AY922" i="224"/>
  <c r="AX922" i="224"/>
  <c r="AW922" i="224"/>
  <c r="AV922" i="224"/>
  <c r="AU922" i="224"/>
  <c r="BD921" i="224"/>
  <c r="AY921" i="224"/>
  <c r="AX921" i="224"/>
  <c r="AW921" i="224"/>
  <c r="AV921" i="224"/>
  <c r="AU921" i="224"/>
  <c r="BD920" i="224"/>
  <c r="AY920" i="224"/>
  <c r="AX920" i="224"/>
  <c r="AW920" i="224"/>
  <c r="AV920" i="224"/>
  <c r="AU920" i="224"/>
  <c r="BD919" i="224"/>
  <c r="AY919" i="224"/>
  <c r="AX919" i="224"/>
  <c r="AW919" i="224"/>
  <c r="AV919" i="224"/>
  <c r="AU919" i="224"/>
  <c r="BD918" i="224"/>
  <c r="AY918" i="224"/>
  <c r="AX918" i="224"/>
  <c r="AW918" i="224"/>
  <c r="AV918" i="224"/>
  <c r="AU918" i="224"/>
  <c r="BD917" i="224"/>
  <c r="AY917" i="224"/>
  <c r="AX917" i="224"/>
  <c r="AW917" i="224"/>
  <c r="AV917" i="224"/>
  <c r="AU917" i="224"/>
  <c r="BD916" i="224"/>
  <c r="AY916" i="224"/>
  <c r="AX916" i="224"/>
  <c r="AW916" i="224"/>
  <c r="AV916" i="224"/>
  <c r="AU916" i="224"/>
  <c r="BD915" i="224"/>
  <c r="AY915" i="224"/>
  <c r="AX915" i="224"/>
  <c r="AW915" i="224"/>
  <c r="AV915" i="224"/>
  <c r="AU915" i="224"/>
  <c r="BD914" i="224"/>
  <c r="AY914" i="224"/>
  <c r="AX914" i="224"/>
  <c r="AW914" i="224"/>
  <c r="AV914" i="224"/>
  <c r="AU914" i="224"/>
  <c r="BD913" i="224"/>
  <c r="AY913" i="224"/>
  <c r="AX913" i="224"/>
  <c r="AW913" i="224"/>
  <c r="AV913" i="224"/>
  <c r="AU913" i="224"/>
  <c r="BD912" i="224"/>
  <c r="AY912" i="224"/>
  <c r="AX912" i="224"/>
  <c r="AW912" i="224"/>
  <c r="AV912" i="224"/>
  <c r="AU912" i="224"/>
  <c r="BD911" i="224"/>
  <c r="AY911" i="224"/>
  <c r="AX911" i="224"/>
  <c r="AW911" i="224"/>
  <c r="AV911" i="224"/>
  <c r="AU911" i="224"/>
  <c r="BD910" i="224"/>
  <c r="AY910" i="224"/>
  <c r="AX910" i="224"/>
  <c r="AW910" i="224"/>
  <c r="AV910" i="224"/>
  <c r="AU910" i="224"/>
  <c r="BD909" i="224"/>
  <c r="AY909" i="224"/>
  <c r="AX909" i="224"/>
  <c r="AW909" i="224"/>
  <c r="AV909" i="224"/>
  <c r="AU909" i="224"/>
  <c r="BD908" i="224"/>
  <c r="AY908" i="224"/>
  <c r="AX908" i="224"/>
  <c r="AW908" i="224"/>
  <c r="AV908" i="224"/>
  <c r="AU908" i="224"/>
  <c r="BD907" i="224"/>
  <c r="AY907" i="224"/>
  <c r="AX907" i="224"/>
  <c r="AW907" i="224"/>
  <c r="AV907" i="224"/>
  <c r="AU907" i="224"/>
  <c r="BD906" i="224"/>
  <c r="AY906" i="224"/>
  <c r="AX906" i="224"/>
  <c r="AW906" i="224"/>
  <c r="AV906" i="224"/>
  <c r="AU906" i="224"/>
  <c r="BD905" i="224"/>
  <c r="AY905" i="224"/>
  <c r="AX905" i="224"/>
  <c r="AW905" i="224"/>
  <c r="AV905" i="224"/>
  <c r="AU905" i="224"/>
  <c r="BD904" i="224"/>
  <c r="AY904" i="224"/>
  <c r="AX904" i="224"/>
  <c r="AW904" i="224"/>
  <c r="AV904" i="224"/>
  <c r="AU904" i="224"/>
  <c r="BD903" i="224"/>
  <c r="AY903" i="224"/>
  <c r="AX903" i="224"/>
  <c r="AW903" i="224"/>
  <c r="AV903" i="224"/>
  <c r="AU903" i="224"/>
  <c r="BD902" i="224"/>
  <c r="AY902" i="224"/>
  <c r="AX902" i="224"/>
  <c r="AW902" i="224"/>
  <c r="AV902" i="224"/>
  <c r="AU902" i="224"/>
  <c r="BD901" i="224"/>
  <c r="AY901" i="224"/>
  <c r="AX901" i="224"/>
  <c r="AW901" i="224"/>
  <c r="AV901" i="224"/>
  <c r="AU901" i="224"/>
  <c r="BD900" i="224"/>
  <c r="AY900" i="224"/>
  <c r="AX900" i="224"/>
  <c r="AW900" i="224"/>
  <c r="AV900" i="224"/>
  <c r="AU900" i="224"/>
  <c r="BD899" i="224"/>
  <c r="AY899" i="224"/>
  <c r="AX899" i="224"/>
  <c r="AW899" i="224"/>
  <c r="AV899" i="224"/>
  <c r="AU899" i="224"/>
  <c r="BD898" i="224"/>
  <c r="AY898" i="224"/>
  <c r="AX898" i="224"/>
  <c r="AW898" i="224"/>
  <c r="AV898" i="224"/>
  <c r="AU898" i="224"/>
  <c r="BD897" i="224"/>
  <c r="AY897" i="224"/>
  <c r="AX897" i="224"/>
  <c r="AW897" i="224"/>
  <c r="AV897" i="224"/>
  <c r="AU897" i="224"/>
  <c r="BD896" i="224"/>
  <c r="AY896" i="224"/>
  <c r="AX896" i="224"/>
  <c r="AW896" i="224"/>
  <c r="AV896" i="224"/>
  <c r="AU896" i="224"/>
  <c r="BD895" i="224"/>
  <c r="AY895" i="224"/>
  <c r="AX895" i="224"/>
  <c r="AW895" i="224"/>
  <c r="AV895" i="224"/>
  <c r="AU895" i="224"/>
  <c r="BD894" i="224"/>
  <c r="AY894" i="224"/>
  <c r="AX894" i="224"/>
  <c r="AW894" i="224"/>
  <c r="AV894" i="224"/>
  <c r="AU894" i="224"/>
  <c r="BD893" i="224"/>
  <c r="AY893" i="224"/>
  <c r="AX893" i="224"/>
  <c r="AW893" i="224"/>
  <c r="AV893" i="224"/>
  <c r="AU893" i="224"/>
  <c r="BD892" i="224"/>
  <c r="AY892" i="224"/>
  <c r="AX892" i="224"/>
  <c r="AW892" i="224"/>
  <c r="AV892" i="224"/>
  <c r="AU892" i="224"/>
  <c r="BD891" i="224"/>
  <c r="AY891" i="224"/>
  <c r="AX891" i="224"/>
  <c r="AW891" i="224"/>
  <c r="AV891" i="224"/>
  <c r="AU891" i="224"/>
  <c r="BD890" i="224"/>
  <c r="AY890" i="224"/>
  <c r="AX890" i="224"/>
  <c r="AW890" i="224"/>
  <c r="AV890" i="224"/>
  <c r="AU890" i="224"/>
  <c r="BD889" i="224"/>
  <c r="AY889" i="224"/>
  <c r="AX889" i="224"/>
  <c r="AW889" i="224"/>
  <c r="AV889" i="224"/>
  <c r="AU889" i="224"/>
  <c r="BD888" i="224"/>
  <c r="AY888" i="224"/>
  <c r="AX888" i="224"/>
  <c r="AW888" i="224"/>
  <c r="AV888" i="224"/>
  <c r="AU888" i="224"/>
  <c r="BD887" i="224"/>
  <c r="AY887" i="224"/>
  <c r="AX887" i="224"/>
  <c r="AW887" i="224"/>
  <c r="AV887" i="224"/>
  <c r="AU887" i="224"/>
  <c r="BD886" i="224"/>
  <c r="AY886" i="224"/>
  <c r="AX886" i="224"/>
  <c r="AW886" i="224"/>
  <c r="AV886" i="224"/>
  <c r="AU886" i="224"/>
  <c r="BD885" i="224"/>
  <c r="AY885" i="224"/>
  <c r="AX885" i="224"/>
  <c r="AW885" i="224"/>
  <c r="AV885" i="224"/>
  <c r="AU885" i="224"/>
  <c r="BD884" i="224"/>
  <c r="AY884" i="224"/>
  <c r="AX884" i="224"/>
  <c r="AW884" i="224"/>
  <c r="AV884" i="224"/>
  <c r="AU884" i="224"/>
  <c r="BD883" i="224"/>
  <c r="AY883" i="224"/>
  <c r="AX883" i="224"/>
  <c r="AW883" i="224"/>
  <c r="AV883" i="224"/>
  <c r="AU883" i="224"/>
  <c r="BD882" i="224"/>
  <c r="AY882" i="224"/>
  <c r="AX882" i="224"/>
  <c r="AW882" i="224"/>
  <c r="AV882" i="224"/>
  <c r="AU882" i="224"/>
  <c r="BD881" i="224"/>
  <c r="AY881" i="224"/>
  <c r="AX881" i="224"/>
  <c r="AW881" i="224"/>
  <c r="AV881" i="224"/>
  <c r="AU881" i="224"/>
  <c r="BD880" i="224"/>
  <c r="AY880" i="224"/>
  <c r="AX880" i="224"/>
  <c r="AW880" i="224"/>
  <c r="AV880" i="224"/>
  <c r="AU880" i="224"/>
  <c r="BD879" i="224"/>
  <c r="AY879" i="224"/>
  <c r="AX879" i="224"/>
  <c r="AW879" i="224"/>
  <c r="AV879" i="224"/>
  <c r="AU879" i="224"/>
  <c r="BD878" i="224"/>
  <c r="AY878" i="224"/>
  <c r="AX878" i="224"/>
  <c r="AW878" i="224"/>
  <c r="AV878" i="224"/>
  <c r="AU878" i="224"/>
  <c r="BD877" i="224"/>
  <c r="AY877" i="224"/>
  <c r="AX877" i="224"/>
  <c r="AW877" i="224"/>
  <c r="AV877" i="224"/>
  <c r="AU877" i="224"/>
  <c r="BD876" i="224"/>
  <c r="AY876" i="224"/>
  <c r="AX876" i="224"/>
  <c r="AW876" i="224"/>
  <c r="AV876" i="224"/>
  <c r="AU876" i="224"/>
  <c r="BD875" i="224"/>
  <c r="AY875" i="224"/>
  <c r="AX875" i="224"/>
  <c r="AW875" i="224"/>
  <c r="AV875" i="224"/>
  <c r="AU875" i="224"/>
  <c r="BD874" i="224"/>
  <c r="AY874" i="224"/>
  <c r="AX874" i="224"/>
  <c r="AW874" i="224"/>
  <c r="AV874" i="224"/>
  <c r="AU874" i="224"/>
  <c r="BD873" i="224"/>
  <c r="AY873" i="224"/>
  <c r="AX873" i="224"/>
  <c r="AW873" i="224"/>
  <c r="AV873" i="224"/>
  <c r="AU873" i="224"/>
  <c r="BD872" i="224"/>
  <c r="AY872" i="224"/>
  <c r="AX872" i="224"/>
  <c r="AW872" i="224"/>
  <c r="AV872" i="224"/>
  <c r="AU872" i="224"/>
  <c r="BD871" i="224"/>
  <c r="AY871" i="224"/>
  <c r="AX871" i="224"/>
  <c r="AW871" i="224"/>
  <c r="AV871" i="224"/>
  <c r="AU871" i="224"/>
  <c r="BD870" i="224"/>
  <c r="AY870" i="224"/>
  <c r="AX870" i="224"/>
  <c r="AW870" i="224"/>
  <c r="AV870" i="224"/>
  <c r="AU870" i="224"/>
  <c r="BD869" i="224"/>
  <c r="AY869" i="224"/>
  <c r="AX869" i="224"/>
  <c r="AW869" i="224"/>
  <c r="AV869" i="224"/>
  <c r="AU869" i="224"/>
  <c r="BD868" i="224"/>
  <c r="AY868" i="224"/>
  <c r="AX868" i="224"/>
  <c r="AW868" i="224"/>
  <c r="AV868" i="224"/>
  <c r="AU868" i="224"/>
  <c r="BD867" i="224"/>
  <c r="AY867" i="224"/>
  <c r="AX867" i="224"/>
  <c r="AW867" i="224"/>
  <c r="AV867" i="224"/>
  <c r="AU867" i="224"/>
  <c r="BD866" i="224"/>
  <c r="AY866" i="224"/>
  <c r="AX866" i="224"/>
  <c r="AW866" i="224"/>
  <c r="AV866" i="224"/>
  <c r="AU866" i="224"/>
  <c r="BD865" i="224"/>
  <c r="AY865" i="224"/>
  <c r="AX865" i="224"/>
  <c r="AW865" i="224"/>
  <c r="AV865" i="224"/>
  <c r="AU865" i="224"/>
  <c r="BD864" i="224"/>
  <c r="AY864" i="224"/>
  <c r="AX864" i="224"/>
  <c r="AW864" i="224"/>
  <c r="AV864" i="224"/>
  <c r="AU864" i="224"/>
  <c r="BD863" i="224"/>
  <c r="AY863" i="224"/>
  <c r="AX863" i="224"/>
  <c r="AW863" i="224"/>
  <c r="AV863" i="224"/>
  <c r="AU863" i="224"/>
  <c r="BD862" i="224"/>
  <c r="AY862" i="224"/>
  <c r="AX862" i="224"/>
  <c r="AW862" i="224"/>
  <c r="AV862" i="224"/>
  <c r="AU862" i="224"/>
  <c r="BD861" i="224"/>
  <c r="AY861" i="224"/>
  <c r="AX861" i="224"/>
  <c r="AW861" i="224"/>
  <c r="AV861" i="224"/>
  <c r="AU861" i="224"/>
  <c r="BD860" i="224"/>
  <c r="AY860" i="224"/>
  <c r="AX860" i="224"/>
  <c r="AW860" i="224"/>
  <c r="AV860" i="224"/>
  <c r="AU860" i="224"/>
  <c r="BD859" i="224"/>
  <c r="AY859" i="224"/>
  <c r="AX859" i="224"/>
  <c r="AW859" i="224"/>
  <c r="AV859" i="224"/>
  <c r="AU859" i="224"/>
  <c r="BD858" i="224"/>
  <c r="AY858" i="224"/>
  <c r="AX858" i="224"/>
  <c r="AW858" i="224"/>
  <c r="AV858" i="224"/>
  <c r="AU858" i="224"/>
  <c r="BD857" i="224"/>
  <c r="AY857" i="224"/>
  <c r="AX857" i="224"/>
  <c r="AW857" i="224"/>
  <c r="AV857" i="224"/>
  <c r="AU857" i="224"/>
  <c r="BD856" i="224"/>
  <c r="AY856" i="224"/>
  <c r="AX856" i="224"/>
  <c r="AW856" i="224"/>
  <c r="AV856" i="224"/>
  <c r="AU856" i="224"/>
  <c r="BD855" i="224"/>
  <c r="AY855" i="224"/>
  <c r="AX855" i="224"/>
  <c r="AW855" i="224"/>
  <c r="AV855" i="224"/>
  <c r="AU855" i="224"/>
  <c r="BD854" i="224"/>
  <c r="AY854" i="224"/>
  <c r="AX854" i="224"/>
  <c r="AW854" i="224"/>
  <c r="AV854" i="224"/>
  <c r="AU854" i="224"/>
  <c r="BD853" i="224"/>
  <c r="AY853" i="224"/>
  <c r="AX853" i="224"/>
  <c r="AW853" i="224"/>
  <c r="AV853" i="224"/>
  <c r="AU853" i="224"/>
  <c r="BD852" i="224"/>
  <c r="AY852" i="224"/>
  <c r="AX852" i="224"/>
  <c r="AW852" i="224"/>
  <c r="AV852" i="224"/>
  <c r="AU852" i="224"/>
  <c r="BD851" i="224"/>
  <c r="AY851" i="224"/>
  <c r="AX851" i="224"/>
  <c r="AW851" i="224"/>
  <c r="AV851" i="224"/>
  <c r="AU851" i="224"/>
  <c r="BD850" i="224"/>
  <c r="AY850" i="224"/>
  <c r="AX850" i="224"/>
  <c r="AW850" i="224"/>
  <c r="AV850" i="224"/>
  <c r="AU850" i="224"/>
  <c r="BD849" i="224"/>
  <c r="AY849" i="224"/>
  <c r="AX849" i="224"/>
  <c r="AW849" i="224"/>
  <c r="AV849" i="224"/>
  <c r="AU849" i="224"/>
  <c r="BD848" i="224"/>
  <c r="AY848" i="224"/>
  <c r="AX848" i="224"/>
  <c r="AW848" i="224"/>
  <c r="AV848" i="224"/>
  <c r="AU848" i="224"/>
  <c r="BD847" i="224"/>
  <c r="AY847" i="224"/>
  <c r="AX847" i="224"/>
  <c r="AW847" i="224"/>
  <c r="AV847" i="224"/>
  <c r="AU847" i="224"/>
  <c r="BD846" i="224"/>
  <c r="AY846" i="224"/>
  <c r="AX846" i="224"/>
  <c r="AW846" i="224"/>
  <c r="AV846" i="224"/>
  <c r="AU846" i="224"/>
  <c r="BD845" i="224"/>
  <c r="AY845" i="224"/>
  <c r="AX845" i="224"/>
  <c r="AW845" i="224"/>
  <c r="AV845" i="224"/>
  <c r="AU845" i="224"/>
  <c r="BD844" i="224"/>
  <c r="AY844" i="224"/>
  <c r="AX844" i="224"/>
  <c r="AW844" i="224"/>
  <c r="AV844" i="224"/>
  <c r="AU844" i="224"/>
  <c r="BD843" i="224"/>
  <c r="AY843" i="224"/>
  <c r="AX843" i="224"/>
  <c r="AW843" i="224"/>
  <c r="AV843" i="224"/>
  <c r="AU843" i="224"/>
  <c r="BD842" i="224"/>
  <c r="AY842" i="224"/>
  <c r="AX842" i="224"/>
  <c r="AW842" i="224"/>
  <c r="AV842" i="224"/>
  <c r="AU842" i="224"/>
  <c r="BD841" i="224"/>
  <c r="AY841" i="224"/>
  <c r="AX841" i="224"/>
  <c r="AW841" i="224"/>
  <c r="AV841" i="224"/>
  <c r="AU841" i="224"/>
  <c r="BD840" i="224"/>
  <c r="AY840" i="224"/>
  <c r="AX840" i="224"/>
  <c r="AW840" i="224"/>
  <c r="AV840" i="224"/>
  <c r="AU840" i="224"/>
  <c r="BD839" i="224"/>
  <c r="AY839" i="224"/>
  <c r="AX839" i="224"/>
  <c r="AW839" i="224"/>
  <c r="AV839" i="224"/>
  <c r="AU839" i="224"/>
  <c r="BD838" i="224"/>
  <c r="AY838" i="224"/>
  <c r="AX838" i="224"/>
  <c r="AW838" i="224"/>
  <c r="AV838" i="224"/>
  <c r="AU838" i="224"/>
  <c r="BD837" i="224"/>
  <c r="AY837" i="224"/>
  <c r="AX837" i="224"/>
  <c r="AW837" i="224"/>
  <c r="AV837" i="224"/>
  <c r="AU837" i="224"/>
  <c r="BD836" i="224"/>
  <c r="AY836" i="224"/>
  <c r="AX836" i="224"/>
  <c r="AW836" i="224"/>
  <c r="AV836" i="224"/>
  <c r="AU836" i="224"/>
  <c r="BD835" i="224"/>
  <c r="AY835" i="224"/>
  <c r="AX835" i="224"/>
  <c r="AW835" i="224"/>
  <c r="AV835" i="224"/>
  <c r="AU835" i="224"/>
  <c r="BD834" i="224"/>
  <c r="AY834" i="224"/>
  <c r="AX834" i="224"/>
  <c r="AW834" i="224"/>
  <c r="AV834" i="224"/>
  <c r="AU834" i="224"/>
  <c r="BD833" i="224"/>
  <c r="AY833" i="224"/>
  <c r="AX833" i="224"/>
  <c r="AW833" i="224"/>
  <c r="AV833" i="224"/>
  <c r="AU833" i="224"/>
  <c r="BD832" i="224"/>
  <c r="AY832" i="224"/>
  <c r="AX832" i="224"/>
  <c r="AW832" i="224"/>
  <c r="AV832" i="224"/>
  <c r="AU832" i="224"/>
  <c r="BD831" i="224"/>
  <c r="AY831" i="224"/>
  <c r="AX831" i="224"/>
  <c r="AW831" i="224"/>
  <c r="AV831" i="224"/>
  <c r="AU831" i="224"/>
  <c r="BD830" i="224"/>
  <c r="AY830" i="224"/>
  <c r="AX830" i="224"/>
  <c r="AW830" i="224"/>
  <c r="AV830" i="224"/>
  <c r="AU830" i="224"/>
  <c r="BD829" i="224"/>
  <c r="AY829" i="224"/>
  <c r="AX829" i="224"/>
  <c r="AW829" i="224"/>
  <c r="AV829" i="224"/>
  <c r="AU829" i="224"/>
  <c r="BD828" i="224"/>
  <c r="AY828" i="224"/>
  <c r="AX828" i="224"/>
  <c r="AW828" i="224"/>
  <c r="AV828" i="224"/>
  <c r="AU828" i="224"/>
  <c r="BD827" i="224"/>
  <c r="AY827" i="224"/>
  <c r="AX827" i="224"/>
  <c r="AW827" i="224"/>
  <c r="AV827" i="224"/>
  <c r="AU827" i="224"/>
  <c r="BD826" i="224"/>
  <c r="AY826" i="224"/>
  <c r="AX826" i="224"/>
  <c r="AW826" i="224"/>
  <c r="AV826" i="224"/>
  <c r="AU826" i="224"/>
  <c r="BD825" i="224"/>
  <c r="AY825" i="224"/>
  <c r="AX825" i="224"/>
  <c r="AW825" i="224"/>
  <c r="AV825" i="224"/>
  <c r="AU825" i="224"/>
  <c r="BD824" i="224"/>
  <c r="AY824" i="224"/>
  <c r="AX824" i="224"/>
  <c r="AW824" i="224"/>
  <c r="AV824" i="224"/>
  <c r="AU824" i="224"/>
  <c r="BD823" i="224"/>
  <c r="AY823" i="224"/>
  <c r="AX823" i="224"/>
  <c r="AW823" i="224"/>
  <c r="AV823" i="224"/>
  <c r="AU823" i="224"/>
  <c r="BD822" i="224"/>
  <c r="AY822" i="224"/>
  <c r="AX822" i="224"/>
  <c r="AW822" i="224"/>
  <c r="AV822" i="224"/>
  <c r="AU822" i="224"/>
  <c r="BD821" i="224"/>
  <c r="AY821" i="224"/>
  <c r="AX821" i="224"/>
  <c r="AW821" i="224"/>
  <c r="AV821" i="224"/>
  <c r="AU821" i="224"/>
  <c r="BD820" i="224"/>
  <c r="AY820" i="224"/>
  <c r="AX820" i="224"/>
  <c r="AW820" i="224"/>
  <c r="AV820" i="224"/>
  <c r="AU820" i="224"/>
  <c r="BD819" i="224"/>
  <c r="AY819" i="224"/>
  <c r="AX819" i="224"/>
  <c r="AW819" i="224"/>
  <c r="AV819" i="224"/>
  <c r="AU819" i="224"/>
  <c r="BD818" i="224"/>
  <c r="AY818" i="224"/>
  <c r="AX818" i="224"/>
  <c r="AW818" i="224"/>
  <c r="AV818" i="224"/>
  <c r="AU818" i="224"/>
  <c r="BD817" i="224"/>
  <c r="AY817" i="224"/>
  <c r="AX817" i="224"/>
  <c r="AW817" i="224"/>
  <c r="AV817" i="224"/>
  <c r="AU817" i="224"/>
  <c r="BD816" i="224"/>
  <c r="AY816" i="224"/>
  <c r="AX816" i="224"/>
  <c r="AW816" i="224"/>
  <c r="AV816" i="224"/>
  <c r="AU816" i="224"/>
  <c r="BD815" i="224"/>
  <c r="AY815" i="224"/>
  <c r="AX815" i="224"/>
  <c r="AW815" i="224"/>
  <c r="AV815" i="224"/>
  <c r="AU815" i="224"/>
  <c r="BD814" i="224"/>
  <c r="AY814" i="224"/>
  <c r="AX814" i="224"/>
  <c r="AW814" i="224"/>
  <c r="AV814" i="224"/>
  <c r="AU814" i="224"/>
  <c r="BD813" i="224"/>
  <c r="AY813" i="224"/>
  <c r="AX813" i="224"/>
  <c r="AW813" i="224"/>
  <c r="AV813" i="224"/>
  <c r="AU813" i="224"/>
  <c r="BD812" i="224"/>
  <c r="AY812" i="224"/>
  <c r="AX812" i="224"/>
  <c r="AW812" i="224"/>
  <c r="AV812" i="224"/>
  <c r="AU812" i="224"/>
  <c r="BD811" i="224"/>
  <c r="AY811" i="224"/>
  <c r="AX811" i="224"/>
  <c r="AW811" i="224"/>
  <c r="AV811" i="224"/>
  <c r="AU811" i="224"/>
  <c r="BD810" i="224"/>
  <c r="AY810" i="224"/>
  <c r="AX810" i="224"/>
  <c r="AW810" i="224"/>
  <c r="AV810" i="224"/>
  <c r="AU810" i="224"/>
  <c r="BD809" i="224"/>
  <c r="AY809" i="224"/>
  <c r="AX809" i="224"/>
  <c r="AW809" i="224"/>
  <c r="AV809" i="224"/>
  <c r="AU809" i="224"/>
  <c r="BD808" i="224"/>
  <c r="AY808" i="224"/>
  <c r="AX808" i="224"/>
  <c r="AW808" i="224"/>
  <c r="AV808" i="224"/>
  <c r="AU808" i="224"/>
  <c r="BD807" i="224"/>
  <c r="AY807" i="224"/>
  <c r="AX807" i="224"/>
  <c r="AW807" i="224"/>
  <c r="AV807" i="224"/>
  <c r="AU807" i="224"/>
  <c r="BD806" i="224"/>
  <c r="AY806" i="224"/>
  <c r="AX806" i="224"/>
  <c r="AW806" i="224"/>
  <c r="AV806" i="224"/>
  <c r="AU806" i="224"/>
  <c r="BD805" i="224"/>
  <c r="AY805" i="224"/>
  <c r="AX805" i="224"/>
  <c r="AW805" i="224"/>
  <c r="AV805" i="224"/>
  <c r="AU805" i="224"/>
  <c r="BD804" i="224"/>
  <c r="AY804" i="224"/>
  <c r="AX804" i="224"/>
  <c r="AW804" i="224"/>
  <c r="AV804" i="224"/>
  <c r="AU804" i="224"/>
  <c r="BD803" i="224"/>
  <c r="AY803" i="224"/>
  <c r="AX803" i="224"/>
  <c r="AW803" i="224"/>
  <c r="AV803" i="224"/>
  <c r="AU803" i="224"/>
  <c r="BD802" i="224"/>
  <c r="AY802" i="224"/>
  <c r="AX802" i="224"/>
  <c r="AW802" i="224"/>
  <c r="AV802" i="224"/>
  <c r="AU802" i="224"/>
  <c r="BD801" i="224"/>
  <c r="AY801" i="224"/>
  <c r="AX801" i="224"/>
  <c r="AW801" i="224"/>
  <c r="AV801" i="224"/>
  <c r="AU801" i="224"/>
  <c r="BD800" i="224"/>
  <c r="AY800" i="224"/>
  <c r="AX800" i="224"/>
  <c r="AW800" i="224"/>
  <c r="AV800" i="224"/>
  <c r="AU800" i="224"/>
  <c r="BD799" i="224"/>
  <c r="AY799" i="224"/>
  <c r="AX799" i="224"/>
  <c r="AW799" i="224"/>
  <c r="AV799" i="224"/>
  <c r="AU799" i="224"/>
  <c r="BD798" i="224"/>
  <c r="AY798" i="224"/>
  <c r="AX798" i="224"/>
  <c r="AW798" i="224"/>
  <c r="AV798" i="224"/>
  <c r="AU798" i="224"/>
  <c r="BD797" i="224"/>
  <c r="AY797" i="224"/>
  <c r="AX797" i="224"/>
  <c r="AW797" i="224"/>
  <c r="AV797" i="224"/>
  <c r="AU797" i="224"/>
  <c r="BD796" i="224"/>
  <c r="AY796" i="224"/>
  <c r="AX796" i="224"/>
  <c r="AW796" i="224"/>
  <c r="AV796" i="224"/>
  <c r="AU796" i="224"/>
  <c r="BD795" i="224"/>
  <c r="AY795" i="224"/>
  <c r="AX795" i="224"/>
  <c r="AW795" i="224"/>
  <c r="AV795" i="224"/>
  <c r="AU795" i="224"/>
  <c r="BD794" i="224"/>
  <c r="AY794" i="224"/>
  <c r="AX794" i="224"/>
  <c r="AW794" i="224"/>
  <c r="AV794" i="224"/>
  <c r="AU794" i="224"/>
  <c r="BD793" i="224"/>
  <c r="AY793" i="224"/>
  <c r="AX793" i="224"/>
  <c r="AW793" i="224"/>
  <c r="AV793" i="224"/>
  <c r="AU793" i="224"/>
  <c r="BD792" i="224"/>
  <c r="AY792" i="224"/>
  <c r="AX792" i="224"/>
  <c r="AW792" i="224"/>
  <c r="AV792" i="224"/>
  <c r="AU792" i="224"/>
  <c r="BD791" i="224"/>
  <c r="AY791" i="224"/>
  <c r="AX791" i="224"/>
  <c r="AW791" i="224"/>
  <c r="AV791" i="224"/>
  <c r="AU791" i="224"/>
  <c r="BD790" i="224"/>
  <c r="AY790" i="224"/>
  <c r="AX790" i="224"/>
  <c r="AW790" i="224"/>
  <c r="AV790" i="224"/>
  <c r="AU790" i="224"/>
  <c r="BD789" i="224"/>
  <c r="AY789" i="224"/>
  <c r="AX789" i="224"/>
  <c r="AW789" i="224"/>
  <c r="AV789" i="224"/>
  <c r="AU789" i="224"/>
  <c r="BD788" i="224"/>
  <c r="AY788" i="224"/>
  <c r="AX788" i="224"/>
  <c r="AW788" i="224"/>
  <c r="AV788" i="224"/>
  <c r="AU788" i="224"/>
  <c r="BD787" i="224"/>
  <c r="AY787" i="224"/>
  <c r="AX787" i="224"/>
  <c r="AW787" i="224"/>
  <c r="AV787" i="224"/>
  <c r="AU787" i="224"/>
  <c r="BD786" i="224"/>
  <c r="AY786" i="224"/>
  <c r="AX786" i="224"/>
  <c r="AW786" i="224"/>
  <c r="AV786" i="224"/>
  <c r="AU786" i="224"/>
  <c r="BD785" i="224"/>
  <c r="AY785" i="224"/>
  <c r="AX785" i="224"/>
  <c r="AW785" i="224"/>
  <c r="AV785" i="224"/>
  <c r="AU785" i="224"/>
  <c r="BD784" i="224"/>
  <c r="AY784" i="224"/>
  <c r="AX784" i="224"/>
  <c r="AW784" i="224"/>
  <c r="AV784" i="224"/>
  <c r="AU784" i="224"/>
  <c r="BD783" i="224"/>
  <c r="AY783" i="224"/>
  <c r="AX783" i="224"/>
  <c r="AW783" i="224"/>
  <c r="AV783" i="224"/>
  <c r="AU783" i="224"/>
  <c r="BD782" i="224"/>
  <c r="AY782" i="224"/>
  <c r="AX782" i="224"/>
  <c r="AW782" i="224"/>
  <c r="AV782" i="224"/>
  <c r="AU782" i="224"/>
  <c r="BD781" i="224"/>
  <c r="AY781" i="224"/>
  <c r="AX781" i="224"/>
  <c r="AW781" i="224"/>
  <c r="AV781" i="224"/>
  <c r="AU781" i="224"/>
  <c r="BD780" i="224"/>
  <c r="AY780" i="224"/>
  <c r="AX780" i="224"/>
  <c r="AW780" i="224"/>
  <c r="AV780" i="224"/>
  <c r="AU780" i="224"/>
  <c r="BD779" i="224"/>
  <c r="AY779" i="224"/>
  <c r="AX779" i="224"/>
  <c r="AW779" i="224"/>
  <c r="AV779" i="224"/>
  <c r="AU779" i="224"/>
  <c r="BD778" i="224"/>
  <c r="AY778" i="224"/>
  <c r="AX778" i="224"/>
  <c r="AW778" i="224"/>
  <c r="AV778" i="224"/>
  <c r="AU778" i="224"/>
  <c r="BD777" i="224"/>
  <c r="AY777" i="224"/>
  <c r="AX777" i="224"/>
  <c r="AW777" i="224"/>
  <c r="AV777" i="224"/>
  <c r="AU777" i="224"/>
  <c r="BD776" i="224"/>
  <c r="AY776" i="224"/>
  <c r="AX776" i="224"/>
  <c r="AW776" i="224"/>
  <c r="AV776" i="224"/>
  <c r="AU776" i="224"/>
  <c r="BD775" i="224"/>
  <c r="AY775" i="224"/>
  <c r="AX775" i="224"/>
  <c r="AW775" i="224"/>
  <c r="AV775" i="224"/>
  <c r="AU775" i="224"/>
  <c r="BD774" i="224"/>
  <c r="AY774" i="224"/>
  <c r="AX774" i="224"/>
  <c r="AW774" i="224"/>
  <c r="AV774" i="224"/>
  <c r="AU774" i="224"/>
  <c r="BD773" i="224"/>
  <c r="AY773" i="224"/>
  <c r="AX773" i="224"/>
  <c r="AW773" i="224"/>
  <c r="AV773" i="224"/>
  <c r="AU773" i="224"/>
  <c r="BD772" i="224"/>
  <c r="AY772" i="224"/>
  <c r="AX772" i="224"/>
  <c r="AW772" i="224"/>
  <c r="AV772" i="224"/>
  <c r="AU772" i="224"/>
  <c r="BD771" i="224"/>
  <c r="AY771" i="224"/>
  <c r="AX771" i="224"/>
  <c r="AW771" i="224"/>
  <c r="AV771" i="224"/>
  <c r="AU771" i="224"/>
  <c r="BD770" i="224"/>
  <c r="AY770" i="224"/>
  <c r="AX770" i="224"/>
  <c r="AW770" i="224"/>
  <c r="AV770" i="224"/>
  <c r="AU770" i="224"/>
  <c r="BD769" i="224"/>
  <c r="AY769" i="224"/>
  <c r="AX769" i="224"/>
  <c r="AW769" i="224"/>
  <c r="AV769" i="224"/>
  <c r="AU769" i="224"/>
  <c r="BD768" i="224"/>
  <c r="AY768" i="224"/>
  <c r="AX768" i="224"/>
  <c r="AW768" i="224"/>
  <c r="AV768" i="224"/>
  <c r="AU768" i="224"/>
  <c r="BD767" i="224"/>
  <c r="AY767" i="224"/>
  <c r="AX767" i="224"/>
  <c r="AW767" i="224"/>
  <c r="AV767" i="224"/>
  <c r="AU767" i="224"/>
  <c r="BD766" i="224"/>
  <c r="AY766" i="224"/>
  <c r="AX766" i="224"/>
  <c r="AW766" i="224"/>
  <c r="AV766" i="224"/>
  <c r="AU766" i="224"/>
  <c r="BD765" i="224"/>
  <c r="AY765" i="224"/>
  <c r="AX765" i="224"/>
  <c r="AW765" i="224"/>
  <c r="AV765" i="224"/>
  <c r="AU765" i="224"/>
  <c r="BD764" i="224"/>
  <c r="AY764" i="224"/>
  <c r="AX764" i="224"/>
  <c r="AW764" i="224"/>
  <c r="AV764" i="224"/>
  <c r="AU764" i="224"/>
  <c r="BD763" i="224"/>
  <c r="AY763" i="224"/>
  <c r="AX763" i="224"/>
  <c r="AW763" i="224"/>
  <c r="AV763" i="224"/>
  <c r="AU763" i="224"/>
  <c r="BD762" i="224"/>
  <c r="AY762" i="224"/>
  <c r="AX762" i="224"/>
  <c r="AW762" i="224"/>
  <c r="AV762" i="224"/>
  <c r="AU762" i="224"/>
  <c r="BD761" i="224"/>
  <c r="AY761" i="224"/>
  <c r="AX761" i="224"/>
  <c r="AW761" i="224"/>
  <c r="AV761" i="224"/>
  <c r="AU761" i="224"/>
  <c r="BD760" i="224"/>
  <c r="AY760" i="224"/>
  <c r="AX760" i="224"/>
  <c r="AW760" i="224"/>
  <c r="AV760" i="224"/>
  <c r="AU760" i="224"/>
  <c r="BD759" i="224"/>
  <c r="AY759" i="224"/>
  <c r="AX759" i="224"/>
  <c r="AW759" i="224"/>
  <c r="AV759" i="224"/>
  <c r="AU759" i="224"/>
  <c r="BD758" i="224"/>
  <c r="AY758" i="224"/>
  <c r="AX758" i="224"/>
  <c r="AW758" i="224"/>
  <c r="AV758" i="224"/>
  <c r="AU758" i="224"/>
  <c r="BD757" i="224"/>
  <c r="AY757" i="224"/>
  <c r="AX757" i="224"/>
  <c r="AW757" i="224"/>
  <c r="AV757" i="224"/>
  <c r="AU757" i="224"/>
  <c r="BD756" i="224"/>
  <c r="AY756" i="224"/>
  <c r="AX756" i="224"/>
  <c r="AW756" i="224"/>
  <c r="AV756" i="224"/>
  <c r="AU756" i="224"/>
  <c r="BD755" i="224"/>
  <c r="AY755" i="224"/>
  <c r="AX755" i="224"/>
  <c r="AW755" i="224"/>
  <c r="AV755" i="224"/>
  <c r="AU755" i="224"/>
  <c r="BD754" i="224"/>
  <c r="AY754" i="224"/>
  <c r="AX754" i="224"/>
  <c r="AW754" i="224"/>
  <c r="AV754" i="224"/>
  <c r="AU754" i="224"/>
  <c r="BD753" i="224"/>
  <c r="AY753" i="224"/>
  <c r="AX753" i="224"/>
  <c r="AW753" i="224"/>
  <c r="AV753" i="224"/>
  <c r="AU753" i="224"/>
  <c r="BD752" i="224"/>
  <c r="AY752" i="224"/>
  <c r="AX752" i="224"/>
  <c r="AW752" i="224"/>
  <c r="AV752" i="224"/>
  <c r="AU752" i="224"/>
  <c r="BD751" i="224"/>
  <c r="AY751" i="224"/>
  <c r="AX751" i="224"/>
  <c r="AW751" i="224"/>
  <c r="AV751" i="224"/>
  <c r="AU751" i="224"/>
  <c r="BD750" i="224"/>
  <c r="AY750" i="224"/>
  <c r="AX750" i="224"/>
  <c r="AW750" i="224"/>
  <c r="AV750" i="224"/>
  <c r="AU750" i="224"/>
  <c r="BD749" i="224"/>
  <c r="AY749" i="224"/>
  <c r="AX749" i="224"/>
  <c r="AW749" i="224"/>
  <c r="AV749" i="224"/>
  <c r="AU749" i="224"/>
  <c r="BD748" i="224"/>
  <c r="AY748" i="224"/>
  <c r="AX748" i="224"/>
  <c r="AW748" i="224"/>
  <c r="AV748" i="224"/>
  <c r="AU748" i="224"/>
  <c r="BD747" i="224"/>
  <c r="AY747" i="224"/>
  <c r="AX747" i="224"/>
  <c r="AW747" i="224"/>
  <c r="AV747" i="224"/>
  <c r="AU747" i="224"/>
  <c r="BD746" i="224"/>
  <c r="AY746" i="224"/>
  <c r="AX746" i="224"/>
  <c r="AW746" i="224"/>
  <c r="AV746" i="224"/>
  <c r="AU746" i="224"/>
  <c r="BD745" i="224"/>
  <c r="AY745" i="224"/>
  <c r="AX745" i="224"/>
  <c r="AW745" i="224"/>
  <c r="AV745" i="224"/>
  <c r="AU745" i="224"/>
  <c r="BD744" i="224"/>
  <c r="AY744" i="224"/>
  <c r="AX744" i="224"/>
  <c r="AW744" i="224"/>
  <c r="AV744" i="224"/>
  <c r="AU744" i="224"/>
  <c r="BD743" i="224"/>
  <c r="AY743" i="224"/>
  <c r="AX743" i="224"/>
  <c r="AW743" i="224"/>
  <c r="AV743" i="224"/>
  <c r="AU743" i="224"/>
  <c r="BD742" i="224"/>
  <c r="AY742" i="224"/>
  <c r="AX742" i="224"/>
  <c r="AW742" i="224"/>
  <c r="AV742" i="224"/>
  <c r="AU742" i="224"/>
  <c r="BD741" i="224"/>
  <c r="AY741" i="224"/>
  <c r="AX741" i="224"/>
  <c r="AW741" i="224"/>
  <c r="AV741" i="224"/>
  <c r="AU741" i="224"/>
  <c r="BD740" i="224"/>
  <c r="AY740" i="224"/>
  <c r="AX740" i="224"/>
  <c r="AW740" i="224"/>
  <c r="AV740" i="224"/>
  <c r="AU740" i="224"/>
  <c r="BD739" i="224"/>
  <c r="AY739" i="224"/>
  <c r="AX739" i="224"/>
  <c r="AW739" i="224"/>
  <c r="AV739" i="224"/>
  <c r="AU739" i="224"/>
  <c r="BD738" i="224"/>
  <c r="AY738" i="224"/>
  <c r="AX738" i="224"/>
  <c r="AW738" i="224"/>
  <c r="AV738" i="224"/>
  <c r="AU738" i="224"/>
  <c r="BD737" i="224"/>
  <c r="AY737" i="224"/>
  <c r="AX737" i="224"/>
  <c r="AW737" i="224"/>
  <c r="AV737" i="224"/>
  <c r="AU737" i="224"/>
  <c r="BD736" i="224"/>
  <c r="AY736" i="224"/>
  <c r="AX736" i="224"/>
  <c r="AW736" i="224"/>
  <c r="AV736" i="224"/>
  <c r="AU736" i="224"/>
  <c r="BD735" i="224"/>
  <c r="AY735" i="224"/>
  <c r="AX735" i="224"/>
  <c r="AW735" i="224"/>
  <c r="AV735" i="224"/>
  <c r="AU735" i="224"/>
  <c r="BD734" i="224"/>
  <c r="AY734" i="224"/>
  <c r="AX734" i="224"/>
  <c r="AW734" i="224"/>
  <c r="AV734" i="224"/>
  <c r="AU734" i="224"/>
  <c r="BD733" i="224"/>
  <c r="AY733" i="224"/>
  <c r="AX733" i="224"/>
  <c r="AW733" i="224"/>
  <c r="AV733" i="224"/>
  <c r="AU733" i="224"/>
  <c r="BD732" i="224"/>
  <c r="AY732" i="224"/>
  <c r="AX732" i="224"/>
  <c r="AW732" i="224"/>
  <c r="AV732" i="224"/>
  <c r="AU732" i="224"/>
  <c r="BD731" i="224"/>
  <c r="AY731" i="224"/>
  <c r="AX731" i="224"/>
  <c r="AW731" i="224"/>
  <c r="AV731" i="224"/>
  <c r="AU731" i="224"/>
  <c r="BD730" i="224"/>
  <c r="AY730" i="224"/>
  <c r="AX730" i="224"/>
  <c r="AW730" i="224"/>
  <c r="AV730" i="224"/>
  <c r="AU730" i="224"/>
  <c r="BD729" i="224"/>
  <c r="AY729" i="224"/>
  <c r="AX729" i="224"/>
  <c r="AW729" i="224"/>
  <c r="AV729" i="224"/>
  <c r="AU729" i="224"/>
  <c r="BD728" i="224"/>
  <c r="AY728" i="224"/>
  <c r="AX728" i="224"/>
  <c r="AW728" i="224"/>
  <c r="AV728" i="224"/>
  <c r="AU728" i="224"/>
  <c r="BD727" i="224"/>
  <c r="AY727" i="224"/>
  <c r="AX727" i="224"/>
  <c r="AW727" i="224"/>
  <c r="AV727" i="224"/>
  <c r="AU727" i="224"/>
  <c r="BD726" i="224"/>
  <c r="AY726" i="224"/>
  <c r="AX726" i="224"/>
  <c r="AW726" i="224"/>
  <c r="AV726" i="224"/>
  <c r="AU726" i="224"/>
  <c r="BD725" i="224"/>
  <c r="AY725" i="224"/>
  <c r="AX725" i="224"/>
  <c r="AW725" i="224"/>
  <c r="AV725" i="224"/>
  <c r="AU725" i="224"/>
  <c r="BD724" i="224"/>
  <c r="AY724" i="224"/>
  <c r="AX724" i="224"/>
  <c r="AW724" i="224"/>
  <c r="AV724" i="224"/>
  <c r="AU724" i="224"/>
  <c r="BD723" i="224"/>
  <c r="AY723" i="224"/>
  <c r="AX723" i="224"/>
  <c r="AW723" i="224"/>
  <c r="AV723" i="224"/>
  <c r="AU723" i="224"/>
  <c r="BD722" i="224"/>
  <c r="AY722" i="224"/>
  <c r="AX722" i="224"/>
  <c r="AW722" i="224"/>
  <c r="AV722" i="224"/>
  <c r="AU722" i="224"/>
  <c r="BD721" i="224"/>
  <c r="AY721" i="224"/>
  <c r="AX721" i="224"/>
  <c r="AW721" i="224"/>
  <c r="AV721" i="224"/>
  <c r="AU721" i="224"/>
  <c r="BD720" i="224"/>
  <c r="AY720" i="224"/>
  <c r="AX720" i="224"/>
  <c r="AW720" i="224"/>
  <c r="AV720" i="224"/>
  <c r="AU720" i="224"/>
  <c r="BD719" i="224"/>
  <c r="AY719" i="224"/>
  <c r="AX719" i="224"/>
  <c r="AW719" i="224"/>
  <c r="AV719" i="224"/>
  <c r="AU719" i="224"/>
  <c r="BD718" i="224"/>
  <c r="AY718" i="224"/>
  <c r="AX718" i="224"/>
  <c r="AW718" i="224"/>
  <c r="AV718" i="224"/>
  <c r="AU718" i="224"/>
  <c r="BD717" i="224"/>
  <c r="AY717" i="224"/>
  <c r="AX717" i="224"/>
  <c r="AW717" i="224"/>
  <c r="AV717" i="224"/>
  <c r="AU717" i="224"/>
  <c r="BD716" i="224"/>
  <c r="AY716" i="224"/>
  <c r="AX716" i="224"/>
  <c r="AW716" i="224"/>
  <c r="AV716" i="224"/>
  <c r="AU716" i="224"/>
  <c r="BD715" i="224"/>
  <c r="AY715" i="224"/>
  <c r="AX715" i="224"/>
  <c r="AW715" i="224"/>
  <c r="AV715" i="224"/>
  <c r="AU715" i="224"/>
  <c r="BD714" i="224"/>
  <c r="AY714" i="224"/>
  <c r="AX714" i="224"/>
  <c r="AW714" i="224"/>
  <c r="AV714" i="224"/>
  <c r="AU714" i="224"/>
  <c r="BD713" i="224"/>
  <c r="AY713" i="224"/>
  <c r="AX713" i="224"/>
  <c r="AW713" i="224"/>
  <c r="AV713" i="224"/>
  <c r="AU713" i="224"/>
  <c r="BD712" i="224"/>
  <c r="AY712" i="224"/>
  <c r="AX712" i="224"/>
  <c r="AW712" i="224"/>
  <c r="AV712" i="224"/>
  <c r="AU712" i="224"/>
  <c r="BD711" i="224"/>
  <c r="AY711" i="224"/>
  <c r="AX711" i="224"/>
  <c r="AW711" i="224"/>
  <c r="AV711" i="224"/>
  <c r="AU711" i="224"/>
  <c r="BD710" i="224"/>
  <c r="AY710" i="224"/>
  <c r="AX710" i="224"/>
  <c r="AW710" i="224"/>
  <c r="AV710" i="224"/>
  <c r="AU710" i="224"/>
  <c r="BD709" i="224"/>
  <c r="AY709" i="224"/>
  <c r="AX709" i="224"/>
  <c r="AW709" i="224"/>
  <c r="AV709" i="224"/>
  <c r="AU709" i="224"/>
  <c r="BD708" i="224"/>
  <c r="AY708" i="224"/>
  <c r="AX708" i="224"/>
  <c r="AW708" i="224"/>
  <c r="AV708" i="224"/>
  <c r="AU708" i="224"/>
  <c r="BD707" i="224"/>
  <c r="AY707" i="224"/>
  <c r="AX707" i="224"/>
  <c r="AW707" i="224"/>
  <c r="AV707" i="224"/>
  <c r="AU707" i="224"/>
  <c r="BD706" i="224"/>
  <c r="AY706" i="224"/>
  <c r="AX706" i="224"/>
  <c r="AW706" i="224"/>
  <c r="AV706" i="224"/>
  <c r="AU706" i="224"/>
  <c r="BD705" i="224"/>
  <c r="AY705" i="224"/>
  <c r="AX705" i="224"/>
  <c r="AW705" i="224"/>
  <c r="AV705" i="224"/>
  <c r="AU705" i="224"/>
  <c r="BD704" i="224"/>
  <c r="AY704" i="224"/>
  <c r="AX704" i="224"/>
  <c r="AW704" i="224"/>
  <c r="AV704" i="224"/>
  <c r="AU704" i="224"/>
  <c r="BD703" i="224"/>
  <c r="AY703" i="224"/>
  <c r="AX703" i="224"/>
  <c r="AW703" i="224"/>
  <c r="AV703" i="224"/>
  <c r="AU703" i="224"/>
  <c r="BD702" i="224"/>
  <c r="AY702" i="224"/>
  <c r="AX702" i="224"/>
  <c r="AW702" i="224"/>
  <c r="AV702" i="224"/>
  <c r="AU702" i="224"/>
  <c r="BD701" i="224"/>
  <c r="AY701" i="224"/>
  <c r="AX701" i="224"/>
  <c r="AW701" i="224"/>
  <c r="AV701" i="224"/>
  <c r="AU701" i="224"/>
  <c r="BD700" i="224"/>
  <c r="AY700" i="224"/>
  <c r="AX700" i="224"/>
  <c r="AW700" i="224"/>
  <c r="AV700" i="224"/>
  <c r="AU700" i="224"/>
  <c r="BD699" i="224"/>
  <c r="AY699" i="224"/>
  <c r="AX699" i="224"/>
  <c r="AW699" i="224"/>
  <c r="AV699" i="224"/>
  <c r="AU699" i="224"/>
  <c r="BD698" i="224"/>
  <c r="AY698" i="224"/>
  <c r="AX698" i="224"/>
  <c r="AW698" i="224"/>
  <c r="AV698" i="224"/>
  <c r="AU698" i="224"/>
  <c r="BD697" i="224"/>
  <c r="AY697" i="224"/>
  <c r="AX697" i="224"/>
  <c r="AW697" i="224"/>
  <c r="AV697" i="224"/>
  <c r="AU697" i="224"/>
  <c r="BD696" i="224"/>
  <c r="AY696" i="224"/>
  <c r="AX696" i="224"/>
  <c r="AW696" i="224"/>
  <c r="AV696" i="224"/>
  <c r="AU696" i="224"/>
  <c r="BD695" i="224"/>
  <c r="AY695" i="224"/>
  <c r="AX695" i="224"/>
  <c r="AW695" i="224"/>
  <c r="AV695" i="224"/>
  <c r="AU695" i="224"/>
  <c r="BD694" i="224"/>
  <c r="AY694" i="224"/>
  <c r="AX694" i="224"/>
  <c r="AW694" i="224"/>
  <c r="AV694" i="224"/>
  <c r="AU694" i="224"/>
  <c r="BD693" i="224"/>
  <c r="AY693" i="224"/>
  <c r="AX693" i="224"/>
  <c r="AW693" i="224"/>
  <c r="AV693" i="224"/>
  <c r="AU693" i="224"/>
  <c r="BD692" i="224"/>
  <c r="AY692" i="224"/>
  <c r="AX692" i="224"/>
  <c r="AW692" i="224"/>
  <c r="AV692" i="224"/>
  <c r="AU692" i="224"/>
  <c r="BD691" i="224"/>
  <c r="AY691" i="224"/>
  <c r="AX691" i="224"/>
  <c r="AW691" i="224"/>
  <c r="AV691" i="224"/>
  <c r="AU691" i="224"/>
  <c r="BD690" i="224"/>
  <c r="AY690" i="224"/>
  <c r="AX690" i="224"/>
  <c r="AW690" i="224"/>
  <c r="AV690" i="224"/>
  <c r="AU690" i="224"/>
  <c r="BD689" i="224"/>
  <c r="AY689" i="224"/>
  <c r="AX689" i="224"/>
  <c r="AW689" i="224"/>
  <c r="AV689" i="224"/>
  <c r="AU689" i="224"/>
  <c r="BD688" i="224"/>
  <c r="AY688" i="224"/>
  <c r="AX688" i="224"/>
  <c r="AW688" i="224"/>
  <c r="AV688" i="224"/>
  <c r="AU688" i="224"/>
  <c r="BD687" i="224"/>
  <c r="AY687" i="224"/>
  <c r="AX687" i="224"/>
  <c r="AW687" i="224"/>
  <c r="AV687" i="224"/>
  <c r="AU687" i="224"/>
  <c r="BD686" i="224"/>
  <c r="AY686" i="224"/>
  <c r="AX686" i="224"/>
  <c r="AW686" i="224"/>
  <c r="AV686" i="224"/>
  <c r="AU686" i="224"/>
  <c r="BD685" i="224"/>
  <c r="AY685" i="224"/>
  <c r="AX685" i="224"/>
  <c r="AW685" i="224"/>
  <c r="AV685" i="224"/>
  <c r="AU685" i="224"/>
  <c r="BD684" i="224"/>
  <c r="AY684" i="224"/>
  <c r="AX684" i="224"/>
  <c r="AW684" i="224"/>
  <c r="AV684" i="224"/>
  <c r="AU684" i="224"/>
  <c r="BD683" i="224"/>
  <c r="AY683" i="224"/>
  <c r="AX683" i="224"/>
  <c r="AW683" i="224"/>
  <c r="AV683" i="224"/>
  <c r="AU683" i="224"/>
  <c r="BD682" i="224"/>
  <c r="AY682" i="224"/>
  <c r="AX682" i="224"/>
  <c r="AW682" i="224"/>
  <c r="AV682" i="224"/>
  <c r="AU682" i="224"/>
  <c r="BD681" i="224"/>
  <c r="AY681" i="224"/>
  <c r="AX681" i="224"/>
  <c r="AW681" i="224"/>
  <c r="AV681" i="224"/>
  <c r="AU681" i="224"/>
  <c r="BD680" i="224"/>
  <c r="AY680" i="224"/>
  <c r="AX680" i="224"/>
  <c r="AW680" i="224"/>
  <c r="AV680" i="224"/>
  <c r="AU680" i="224"/>
  <c r="BD679" i="224"/>
  <c r="AY679" i="224"/>
  <c r="AX679" i="224"/>
  <c r="AW679" i="224"/>
  <c r="AV679" i="224"/>
  <c r="AU679" i="224"/>
  <c r="BD678" i="224"/>
  <c r="AY678" i="224"/>
  <c r="AX678" i="224"/>
  <c r="AW678" i="224"/>
  <c r="AV678" i="224"/>
  <c r="AU678" i="224"/>
  <c r="BD677" i="224"/>
  <c r="AY677" i="224"/>
  <c r="AX677" i="224"/>
  <c r="AW677" i="224"/>
  <c r="AV677" i="224"/>
  <c r="AU677" i="224"/>
  <c r="BD676" i="224"/>
  <c r="AY676" i="224"/>
  <c r="AX676" i="224"/>
  <c r="AW676" i="224"/>
  <c r="AV676" i="224"/>
  <c r="AU676" i="224"/>
  <c r="BD675" i="224"/>
  <c r="AY675" i="224"/>
  <c r="AX675" i="224"/>
  <c r="AW675" i="224"/>
  <c r="AV675" i="224"/>
  <c r="AU675" i="224"/>
  <c r="BD674" i="224"/>
  <c r="AY674" i="224"/>
  <c r="AX674" i="224"/>
  <c r="AW674" i="224"/>
  <c r="AV674" i="224"/>
  <c r="AU674" i="224"/>
  <c r="BD673" i="224"/>
  <c r="AY673" i="224"/>
  <c r="AX673" i="224"/>
  <c r="AW673" i="224"/>
  <c r="AV673" i="224"/>
  <c r="AU673" i="224"/>
  <c r="BD672" i="224"/>
  <c r="AY672" i="224"/>
  <c r="AX672" i="224"/>
  <c r="AW672" i="224"/>
  <c r="AV672" i="224"/>
  <c r="AU672" i="224"/>
  <c r="BD671" i="224"/>
  <c r="AY671" i="224"/>
  <c r="AX671" i="224"/>
  <c r="AW671" i="224"/>
  <c r="AV671" i="224"/>
  <c r="AU671" i="224"/>
  <c r="BD670" i="224"/>
  <c r="AY670" i="224"/>
  <c r="AX670" i="224"/>
  <c r="AW670" i="224"/>
  <c r="AV670" i="224"/>
  <c r="AU670" i="224"/>
  <c r="BD669" i="224"/>
  <c r="AY669" i="224"/>
  <c r="AX669" i="224"/>
  <c r="AW669" i="224"/>
  <c r="AV669" i="224"/>
  <c r="AU669" i="224"/>
  <c r="BD668" i="224"/>
  <c r="AY668" i="224"/>
  <c r="AX668" i="224"/>
  <c r="AW668" i="224"/>
  <c r="AV668" i="224"/>
  <c r="AU668" i="224"/>
  <c r="BD667" i="224"/>
  <c r="AY667" i="224"/>
  <c r="AX667" i="224"/>
  <c r="AW667" i="224"/>
  <c r="AV667" i="224"/>
  <c r="AU667" i="224"/>
  <c r="BD666" i="224"/>
  <c r="AY666" i="224"/>
  <c r="AX666" i="224"/>
  <c r="AW666" i="224"/>
  <c r="AV666" i="224"/>
  <c r="AU666" i="224"/>
  <c r="BD665" i="224"/>
  <c r="AY665" i="224"/>
  <c r="AX665" i="224"/>
  <c r="AW665" i="224"/>
  <c r="AV665" i="224"/>
  <c r="AU665" i="224"/>
  <c r="BD664" i="224"/>
  <c r="AY664" i="224"/>
  <c r="AX664" i="224"/>
  <c r="AW664" i="224"/>
  <c r="AV664" i="224"/>
  <c r="AU664" i="224"/>
  <c r="BD663" i="224"/>
  <c r="AY663" i="224"/>
  <c r="AX663" i="224"/>
  <c r="AW663" i="224"/>
  <c r="AV663" i="224"/>
  <c r="AU663" i="224"/>
  <c r="BD662" i="224"/>
  <c r="AY662" i="224"/>
  <c r="AX662" i="224"/>
  <c r="AW662" i="224"/>
  <c r="AV662" i="224"/>
  <c r="AU662" i="224"/>
  <c r="BD661" i="224"/>
  <c r="AY661" i="224"/>
  <c r="AX661" i="224"/>
  <c r="AW661" i="224"/>
  <c r="AV661" i="224"/>
  <c r="AU661" i="224"/>
  <c r="BD660" i="224"/>
  <c r="AY660" i="224"/>
  <c r="AX660" i="224"/>
  <c r="AW660" i="224"/>
  <c r="AV660" i="224"/>
  <c r="AU660" i="224"/>
  <c r="BD659" i="224"/>
  <c r="AY659" i="224"/>
  <c r="AX659" i="224"/>
  <c r="AW659" i="224"/>
  <c r="AV659" i="224"/>
  <c r="AU659" i="224"/>
  <c r="BD658" i="224"/>
  <c r="AY658" i="224"/>
  <c r="AX658" i="224"/>
  <c r="AW658" i="224"/>
  <c r="AV658" i="224"/>
  <c r="AU658" i="224"/>
  <c r="BD657" i="224"/>
  <c r="AY657" i="224"/>
  <c r="AX657" i="224"/>
  <c r="AW657" i="224"/>
  <c r="AV657" i="224"/>
  <c r="AU657" i="224"/>
  <c r="BD656" i="224"/>
  <c r="AY656" i="224"/>
  <c r="AX656" i="224"/>
  <c r="AW656" i="224"/>
  <c r="AV656" i="224"/>
  <c r="AU656" i="224"/>
  <c r="BD655" i="224"/>
  <c r="AY655" i="224"/>
  <c r="AX655" i="224"/>
  <c r="AW655" i="224"/>
  <c r="AV655" i="224"/>
  <c r="AU655" i="224"/>
  <c r="BD654" i="224"/>
  <c r="AY654" i="224"/>
  <c r="AX654" i="224"/>
  <c r="AW654" i="224"/>
  <c r="AV654" i="224"/>
  <c r="AU654" i="224"/>
  <c r="BD653" i="224"/>
  <c r="AY653" i="224"/>
  <c r="AX653" i="224"/>
  <c r="AW653" i="224"/>
  <c r="AV653" i="224"/>
  <c r="AU653" i="224"/>
  <c r="BD652" i="224"/>
  <c r="AY652" i="224"/>
  <c r="AX652" i="224"/>
  <c r="AW652" i="224"/>
  <c r="AV652" i="224"/>
  <c r="AU652" i="224"/>
  <c r="BD651" i="224"/>
  <c r="AY651" i="224"/>
  <c r="AX651" i="224"/>
  <c r="AW651" i="224"/>
  <c r="AV651" i="224"/>
  <c r="AU651" i="224"/>
  <c r="BD650" i="224"/>
  <c r="AY650" i="224"/>
  <c r="AX650" i="224"/>
  <c r="AW650" i="224"/>
  <c r="AV650" i="224"/>
  <c r="AU650" i="224"/>
  <c r="BD649" i="224"/>
  <c r="AY649" i="224"/>
  <c r="AX649" i="224"/>
  <c r="AW649" i="224"/>
  <c r="AV649" i="224"/>
  <c r="AU649" i="224"/>
  <c r="BD648" i="224"/>
  <c r="AY648" i="224"/>
  <c r="AX648" i="224"/>
  <c r="AW648" i="224"/>
  <c r="AV648" i="224"/>
  <c r="AU648" i="224"/>
  <c r="BD647" i="224"/>
  <c r="AY647" i="224"/>
  <c r="AX647" i="224"/>
  <c r="AW647" i="224"/>
  <c r="AV647" i="224"/>
  <c r="AU647" i="224"/>
  <c r="BD646" i="224"/>
  <c r="AY646" i="224"/>
  <c r="AX646" i="224"/>
  <c r="AW646" i="224"/>
  <c r="AV646" i="224"/>
  <c r="AU646" i="224"/>
  <c r="BD645" i="224"/>
  <c r="AY645" i="224"/>
  <c r="AX645" i="224"/>
  <c r="AW645" i="224"/>
  <c r="AV645" i="224"/>
  <c r="AU645" i="224"/>
  <c r="BD644" i="224"/>
  <c r="AY644" i="224"/>
  <c r="AX644" i="224"/>
  <c r="AW644" i="224"/>
  <c r="AV644" i="224"/>
  <c r="AU644" i="224"/>
  <c r="BD643" i="224"/>
  <c r="AY643" i="224"/>
  <c r="AX643" i="224"/>
  <c r="AW643" i="224"/>
  <c r="AV643" i="224"/>
  <c r="AU643" i="224"/>
  <c r="BD642" i="224"/>
  <c r="AY642" i="224"/>
  <c r="AX642" i="224"/>
  <c r="AW642" i="224"/>
  <c r="AV642" i="224"/>
  <c r="AU642" i="224"/>
  <c r="BD641" i="224"/>
  <c r="AY641" i="224"/>
  <c r="AX641" i="224"/>
  <c r="AW641" i="224"/>
  <c r="AV641" i="224"/>
  <c r="AU641" i="224"/>
  <c r="BD640" i="224"/>
  <c r="AY640" i="224"/>
  <c r="AX640" i="224"/>
  <c r="AW640" i="224"/>
  <c r="AV640" i="224"/>
  <c r="AU640" i="224"/>
  <c r="BD639" i="224"/>
  <c r="AY639" i="224"/>
  <c r="AX639" i="224"/>
  <c r="AW639" i="224"/>
  <c r="AV639" i="224"/>
  <c r="AU639" i="224"/>
  <c r="BD638" i="224"/>
  <c r="AY638" i="224"/>
  <c r="AX638" i="224"/>
  <c r="AW638" i="224"/>
  <c r="AV638" i="224"/>
  <c r="AU638" i="224"/>
  <c r="BD637" i="224"/>
  <c r="AY637" i="224"/>
  <c r="AX637" i="224"/>
  <c r="AW637" i="224"/>
  <c r="AV637" i="224"/>
  <c r="AU637" i="224"/>
  <c r="BD636" i="224"/>
  <c r="AY636" i="224"/>
  <c r="AX636" i="224"/>
  <c r="AW636" i="224"/>
  <c r="AV636" i="224"/>
  <c r="AU636" i="224"/>
  <c r="BD635" i="224"/>
  <c r="AY635" i="224"/>
  <c r="AX635" i="224"/>
  <c r="AW635" i="224"/>
  <c r="AV635" i="224"/>
  <c r="AU635" i="224"/>
  <c r="BD634" i="224"/>
  <c r="AY634" i="224"/>
  <c r="AX634" i="224"/>
  <c r="AW634" i="224"/>
  <c r="AV634" i="224"/>
  <c r="AU634" i="224"/>
  <c r="BD633" i="224"/>
  <c r="AY633" i="224"/>
  <c r="AX633" i="224"/>
  <c r="AW633" i="224"/>
  <c r="AV633" i="224"/>
  <c r="AU633" i="224"/>
  <c r="BD632" i="224"/>
  <c r="AY632" i="224"/>
  <c r="AX632" i="224"/>
  <c r="AW632" i="224"/>
  <c r="AV632" i="224"/>
  <c r="AU632" i="224"/>
  <c r="BD631" i="224"/>
  <c r="AY631" i="224"/>
  <c r="AX631" i="224"/>
  <c r="AW631" i="224"/>
  <c r="AV631" i="224"/>
  <c r="AU631" i="224"/>
  <c r="BD630" i="224"/>
  <c r="AY630" i="224"/>
  <c r="AX630" i="224"/>
  <c r="AW630" i="224"/>
  <c r="AV630" i="224"/>
  <c r="AU630" i="224"/>
  <c r="BD629" i="224"/>
  <c r="AY629" i="224"/>
  <c r="AX629" i="224"/>
  <c r="AW629" i="224"/>
  <c r="AV629" i="224"/>
  <c r="AU629" i="224"/>
  <c r="BD628" i="224"/>
  <c r="AY628" i="224"/>
  <c r="AX628" i="224"/>
  <c r="AW628" i="224"/>
  <c r="AV628" i="224"/>
  <c r="AU628" i="224"/>
  <c r="BD627" i="224"/>
  <c r="AY627" i="224"/>
  <c r="AX627" i="224"/>
  <c r="AW627" i="224"/>
  <c r="AV627" i="224"/>
  <c r="AU627" i="224"/>
  <c r="BD626" i="224"/>
  <c r="AY626" i="224"/>
  <c r="AX626" i="224"/>
  <c r="AW626" i="224"/>
  <c r="AV626" i="224"/>
  <c r="AU626" i="224"/>
  <c r="BD625" i="224"/>
  <c r="AY625" i="224"/>
  <c r="AX625" i="224"/>
  <c r="AW625" i="224"/>
  <c r="AV625" i="224"/>
  <c r="AU625" i="224"/>
  <c r="BD624" i="224"/>
  <c r="AY624" i="224"/>
  <c r="AX624" i="224"/>
  <c r="AW624" i="224"/>
  <c r="AV624" i="224"/>
  <c r="AU624" i="224"/>
  <c r="BD623" i="224"/>
  <c r="AY623" i="224"/>
  <c r="AX623" i="224"/>
  <c r="AW623" i="224"/>
  <c r="AV623" i="224"/>
  <c r="AU623" i="224"/>
  <c r="BD622" i="224"/>
  <c r="AY622" i="224"/>
  <c r="AX622" i="224"/>
  <c r="AW622" i="224"/>
  <c r="AV622" i="224"/>
  <c r="AU622" i="224"/>
  <c r="BD621" i="224"/>
  <c r="AY621" i="224"/>
  <c r="AX621" i="224"/>
  <c r="AW621" i="224"/>
  <c r="AV621" i="224"/>
  <c r="AU621" i="224"/>
  <c r="BD620" i="224"/>
  <c r="AY620" i="224"/>
  <c r="AX620" i="224"/>
  <c r="AW620" i="224"/>
  <c r="AV620" i="224"/>
  <c r="AU620" i="224"/>
  <c r="BD619" i="224"/>
  <c r="AY619" i="224"/>
  <c r="AX619" i="224"/>
  <c r="AW619" i="224"/>
  <c r="AV619" i="224"/>
  <c r="AU619" i="224"/>
  <c r="BD618" i="224"/>
  <c r="AY618" i="224"/>
  <c r="AX618" i="224"/>
  <c r="AW618" i="224"/>
  <c r="AV618" i="224"/>
  <c r="AU618" i="224"/>
  <c r="BD617" i="224"/>
  <c r="AY617" i="224"/>
  <c r="AX617" i="224"/>
  <c r="AW617" i="224"/>
  <c r="AV617" i="224"/>
  <c r="AU617" i="224"/>
  <c r="BD616" i="224"/>
  <c r="AY616" i="224"/>
  <c r="AX616" i="224"/>
  <c r="AW616" i="224"/>
  <c r="AV616" i="224"/>
  <c r="AU616" i="224"/>
  <c r="BD615" i="224"/>
  <c r="AY615" i="224"/>
  <c r="AX615" i="224"/>
  <c r="AW615" i="224"/>
  <c r="AV615" i="224"/>
  <c r="AU615" i="224"/>
  <c r="BD614" i="224"/>
  <c r="AY614" i="224"/>
  <c r="AX614" i="224"/>
  <c r="AW614" i="224"/>
  <c r="AV614" i="224"/>
  <c r="AU614" i="224"/>
  <c r="BD613" i="224"/>
  <c r="AY613" i="224"/>
  <c r="AX613" i="224"/>
  <c r="AW613" i="224"/>
  <c r="AV613" i="224"/>
  <c r="AU613" i="224"/>
  <c r="BD612" i="224"/>
  <c r="AY612" i="224"/>
  <c r="AX612" i="224"/>
  <c r="AW612" i="224"/>
  <c r="AV612" i="224"/>
  <c r="AU612" i="224"/>
  <c r="BD611" i="224"/>
  <c r="AY611" i="224"/>
  <c r="AX611" i="224"/>
  <c r="AW611" i="224"/>
  <c r="AV611" i="224"/>
  <c r="AU611" i="224"/>
  <c r="BD610" i="224"/>
  <c r="AY610" i="224"/>
  <c r="AX610" i="224"/>
  <c r="AW610" i="224"/>
  <c r="AV610" i="224"/>
  <c r="AU610" i="224"/>
  <c r="BD609" i="224"/>
  <c r="AY609" i="224"/>
  <c r="AX609" i="224"/>
  <c r="AW609" i="224"/>
  <c r="AV609" i="224"/>
  <c r="AU609" i="224"/>
  <c r="BD608" i="224"/>
  <c r="AY608" i="224"/>
  <c r="AX608" i="224"/>
  <c r="AW608" i="224"/>
  <c r="AV608" i="224"/>
  <c r="AU608" i="224"/>
  <c r="BD607" i="224"/>
  <c r="AY607" i="224"/>
  <c r="AX607" i="224"/>
  <c r="AW607" i="224"/>
  <c r="AV607" i="224"/>
  <c r="AU607" i="224"/>
  <c r="BD606" i="224"/>
  <c r="AY606" i="224"/>
  <c r="AX606" i="224"/>
  <c r="AW606" i="224"/>
  <c r="AV606" i="224"/>
  <c r="AU606" i="224"/>
  <c r="BD605" i="224"/>
  <c r="AY605" i="224"/>
  <c r="AX605" i="224"/>
  <c r="AW605" i="224"/>
  <c r="AV605" i="224"/>
  <c r="AU605" i="224"/>
  <c r="BD604" i="224"/>
  <c r="AY604" i="224"/>
  <c r="AX604" i="224"/>
  <c r="AW604" i="224"/>
  <c r="AV604" i="224"/>
  <c r="AU604" i="224"/>
  <c r="BD603" i="224"/>
  <c r="AY603" i="224"/>
  <c r="AX603" i="224"/>
  <c r="AW603" i="224"/>
  <c r="AV603" i="224"/>
  <c r="AU603" i="224"/>
  <c r="BD602" i="224"/>
  <c r="AY602" i="224"/>
  <c r="AX602" i="224"/>
  <c r="AW602" i="224"/>
  <c r="AV602" i="224"/>
  <c r="AU602" i="224"/>
  <c r="BD601" i="224"/>
  <c r="AY601" i="224"/>
  <c r="AX601" i="224"/>
  <c r="AW601" i="224"/>
  <c r="AV601" i="224"/>
  <c r="AU601" i="224"/>
  <c r="BD600" i="224"/>
  <c r="AY600" i="224"/>
  <c r="AX600" i="224"/>
  <c r="AW600" i="224"/>
  <c r="AV600" i="224"/>
  <c r="AU600" i="224"/>
  <c r="BD599" i="224"/>
  <c r="AY599" i="224"/>
  <c r="AX599" i="224"/>
  <c r="AW599" i="224"/>
  <c r="AV599" i="224"/>
  <c r="AU599" i="224"/>
  <c r="BD598" i="224"/>
  <c r="AY598" i="224"/>
  <c r="AX598" i="224"/>
  <c r="AW598" i="224"/>
  <c r="AV598" i="224"/>
  <c r="AU598" i="224"/>
  <c r="BD597" i="224"/>
  <c r="AY597" i="224"/>
  <c r="AX597" i="224"/>
  <c r="AW597" i="224"/>
  <c r="AV597" i="224"/>
  <c r="AU597" i="224"/>
  <c r="BD596" i="224"/>
  <c r="AY596" i="224"/>
  <c r="AX596" i="224"/>
  <c r="AW596" i="224"/>
  <c r="AV596" i="224"/>
  <c r="AU596" i="224"/>
  <c r="BD595" i="224"/>
  <c r="AY595" i="224"/>
  <c r="AX595" i="224"/>
  <c r="AW595" i="224"/>
  <c r="AV595" i="224"/>
  <c r="AU595" i="224"/>
  <c r="BD594" i="224"/>
  <c r="AY594" i="224"/>
  <c r="AX594" i="224"/>
  <c r="AW594" i="224"/>
  <c r="AV594" i="224"/>
  <c r="AU594" i="224"/>
  <c r="BD593" i="224"/>
  <c r="AY593" i="224"/>
  <c r="AX593" i="224"/>
  <c r="AW593" i="224"/>
  <c r="AV593" i="224"/>
  <c r="AU593" i="224"/>
  <c r="BD592" i="224"/>
  <c r="AY592" i="224"/>
  <c r="AX592" i="224"/>
  <c r="AW592" i="224"/>
  <c r="AV592" i="224"/>
  <c r="AU592" i="224"/>
  <c r="BD591" i="224"/>
  <c r="AY591" i="224"/>
  <c r="AX591" i="224"/>
  <c r="AW591" i="224"/>
  <c r="AV591" i="224"/>
  <c r="AU591" i="224"/>
  <c r="BD590" i="224"/>
  <c r="AY590" i="224"/>
  <c r="AX590" i="224"/>
  <c r="AW590" i="224"/>
  <c r="AV590" i="224"/>
  <c r="AU590" i="224"/>
  <c r="BD589" i="224"/>
  <c r="AY589" i="224"/>
  <c r="AX589" i="224"/>
  <c r="AW589" i="224"/>
  <c r="AV589" i="224"/>
  <c r="AU589" i="224"/>
  <c r="BD588" i="224"/>
  <c r="AY588" i="224"/>
  <c r="AX588" i="224"/>
  <c r="AW588" i="224"/>
  <c r="AV588" i="224"/>
  <c r="AU588" i="224"/>
  <c r="BD587" i="224"/>
  <c r="AY587" i="224"/>
  <c r="AX587" i="224"/>
  <c r="AW587" i="224"/>
  <c r="AV587" i="224"/>
  <c r="AU587" i="224"/>
  <c r="BD586" i="224"/>
  <c r="AY586" i="224"/>
  <c r="AX586" i="224"/>
  <c r="AW586" i="224"/>
  <c r="AV586" i="224"/>
  <c r="AU586" i="224"/>
  <c r="BD585" i="224"/>
  <c r="AY585" i="224"/>
  <c r="AX585" i="224"/>
  <c r="AW585" i="224"/>
  <c r="AV585" i="224"/>
  <c r="AU585" i="224"/>
  <c r="BD584" i="224"/>
  <c r="AY584" i="224"/>
  <c r="AX584" i="224"/>
  <c r="AW584" i="224"/>
  <c r="AV584" i="224"/>
  <c r="AU584" i="224"/>
  <c r="BD583" i="224"/>
  <c r="AY583" i="224"/>
  <c r="AX583" i="224"/>
  <c r="AW583" i="224"/>
  <c r="AV583" i="224"/>
  <c r="AU583" i="224"/>
  <c r="BD582" i="224"/>
  <c r="AY582" i="224"/>
  <c r="AX582" i="224"/>
  <c r="AW582" i="224"/>
  <c r="AV582" i="224"/>
  <c r="AU582" i="224"/>
  <c r="BD581" i="224"/>
  <c r="AY581" i="224"/>
  <c r="AX581" i="224"/>
  <c r="AW581" i="224"/>
  <c r="AV581" i="224"/>
  <c r="AU581" i="224"/>
  <c r="BD580" i="224"/>
  <c r="AY580" i="224"/>
  <c r="AX580" i="224"/>
  <c r="AW580" i="224"/>
  <c r="AV580" i="224"/>
  <c r="AU580" i="224"/>
  <c r="BD579" i="224"/>
  <c r="AY579" i="224"/>
  <c r="AX579" i="224"/>
  <c r="AW579" i="224"/>
  <c r="AV579" i="224"/>
  <c r="AU579" i="224"/>
  <c r="BD578" i="224"/>
  <c r="AY578" i="224"/>
  <c r="AX578" i="224"/>
  <c r="AW578" i="224"/>
  <c r="AV578" i="224"/>
  <c r="AU578" i="224"/>
  <c r="BD577" i="224"/>
  <c r="AY577" i="224"/>
  <c r="AX577" i="224"/>
  <c r="AW577" i="224"/>
  <c r="AV577" i="224"/>
  <c r="AU577" i="224"/>
  <c r="BD576" i="224"/>
  <c r="AY576" i="224"/>
  <c r="AX576" i="224"/>
  <c r="AW576" i="224"/>
  <c r="AV576" i="224"/>
  <c r="AU576" i="224"/>
  <c r="BD575" i="224"/>
  <c r="AY575" i="224"/>
  <c r="AX575" i="224"/>
  <c r="AW575" i="224"/>
  <c r="AV575" i="224"/>
  <c r="AU575" i="224"/>
  <c r="BD574" i="224"/>
  <c r="AY574" i="224"/>
  <c r="AX574" i="224"/>
  <c r="AW574" i="224"/>
  <c r="AV574" i="224"/>
  <c r="AU574" i="224"/>
  <c r="BD573" i="224"/>
  <c r="AY573" i="224"/>
  <c r="AX573" i="224"/>
  <c r="AW573" i="224"/>
  <c r="AV573" i="224"/>
  <c r="AU573" i="224"/>
  <c r="BD572" i="224"/>
  <c r="AY572" i="224"/>
  <c r="AX572" i="224"/>
  <c r="AW572" i="224"/>
  <c r="AV572" i="224"/>
  <c r="AU572" i="224"/>
  <c r="BD571" i="224"/>
  <c r="AY571" i="224"/>
  <c r="AX571" i="224"/>
  <c r="AW571" i="224"/>
  <c r="AV571" i="224"/>
  <c r="AU571" i="224"/>
  <c r="BD570" i="224"/>
  <c r="AY570" i="224"/>
  <c r="AX570" i="224"/>
  <c r="AW570" i="224"/>
  <c r="AV570" i="224"/>
  <c r="AU570" i="224"/>
  <c r="BD569" i="224"/>
  <c r="AY569" i="224"/>
  <c r="AX569" i="224"/>
  <c r="AW569" i="224"/>
  <c r="AV569" i="224"/>
  <c r="AU569" i="224"/>
  <c r="BD568" i="224"/>
  <c r="AY568" i="224"/>
  <c r="AX568" i="224"/>
  <c r="AW568" i="224"/>
  <c r="AV568" i="224"/>
  <c r="AU568" i="224"/>
  <c r="BD567" i="224"/>
  <c r="AY567" i="224"/>
  <c r="AX567" i="224"/>
  <c r="AW567" i="224"/>
  <c r="AV567" i="224"/>
  <c r="AU567" i="224"/>
  <c r="BD566" i="224"/>
  <c r="AY566" i="224"/>
  <c r="AX566" i="224"/>
  <c r="AW566" i="224"/>
  <c r="AV566" i="224"/>
  <c r="AU566" i="224"/>
  <c r="BD565" i="224"/>
  <c r="AY565" i="224"/>
  <c r="AX565" i="224"/>
  <c r="AW565" i="224"/>
  <c r="AV565" i="224"/>
  <c r="AU565" i="224"/>
  <c r="BD564" i="224"/>
  <c r="AY564" i="224"/>
  <c r="AX564" i="224"/>
  <c r="AW564" i="224"/>
  <c r="AV564" i="224"/>
  <c r="AU564" i="224"/>
  <c r="BD563" i="224"/>
  <c r="AY563" i="224"/>
  <c r="AX563" i="224"/>
  <c r="AW563" i="224"/>
  <c r="AV563" i="224"/>
  <c r="AU563" i="224"/>
  <c r="BD562" i="224"/>
  <c r="AY562" i="224"/>
  <c r="AX562" i="224"/>
  <c r="AW562" i="224"/>
  <c r="AV562" i="224"/>
  <c r="AU562" i="224"/>
  <c r="BD561" i="224"/>
  <c r="AY561" i="224"/>
  <c r="AX561" i="224"/>
  <c r="AW561" i="224"/>
  <c r="AV561" i="224"/>
  <c r="AU561" i="224"/>
  <c r="BD560" i="224"/>
  <c r="AY560" i="224"/>
  <c r="AX560" i="224"/>
  <c r="AW560" i="224"/>
  <c r="AV560" i="224"/>
  <c r="AU560" i="224"/>
  <c r="BD559" i="224"/>
  <c r="AY559" i="224"/>
  <c r="AX559" i="224"/>
  <c r="AW559" i="224"/>
  <c r="AV559" i="224"/>
  <c r="AU559" i="224"/>
  <c r="BD558" i="224"/>
  <c r="AY558" i="224"/>
  <c r="AX558" i="224"/>
  <c r="AW558" i="224"/>
  <c r="AV558" i="224"/>
  <c r="AU558" i="224"/>
  <c r="BD557" i="224"/>
  <c r="AY557" i="224"/>
  <c r="AX557" i="224"/>
  <c r="AW557" i="224"/>
  <c r="AV557" i="224"/>
  <c r="AU557" i="224"/>
  <c r="BD556" i="224"/>
  <c r="AY556" i="224"/>
  <c r="AX556" i="224"/>
  <c r="AW556" i="224"/>
  <c r="AV556" i="224"/>
  <c r="AU556" i="224"/>
  <c r="BD555" i="224"/>
  <c r="AY555" i="224"/>
  <c r="AX555" i="224"/>
  <c r="AW555" i="224"/>
  <c r="AV555" i="224"/>
  <c r="AU555" i="224"/>
  <c r="BD554" i="224"/>
  <c r="AY554" i="224"/>
  <c r="AX554" i="224"/>
  <c r="AW554" i="224"/>
  <c r="AV554" i="224"/>
  <c r="AU554" i="224"/>
  <c r="BD553" i="224"/>
  <c r="AY553" i="224"/>
  <c r="AX553" i="224"/>
  <c r="AW553" i="224"/>
  <c r="AV553" i="224"/>
  <c r="AU553" i="224"/>
  <c r="BD552" i="224"/>
  <c r="AY552" i="224"/>
  <c r="AX552" i="224"/>
  <c r="AW552" i="224"/>
  <c r="AV552" i="224"/>
  <c r="AU552" i="224"/>
  <c r="BD551" i="224"/>
  <c r="AY551" i="224"/>
  <c r="AX551" i="224"/>
  <c r="AW551" i="224"/>
  <c r="AV551" i="224"/>
  <c r="AU551" i="224"/>
  <c r="BD550" i="224"/>
  <c r="AY550" i="224"/>
  <c r="AX550" i="224"/>
  <c r="AW550" i="224"/>
  <c r="AV550" i="224"/>
  <c r="AU550" i="224"/>
  <c r="BD549" i="224"/>
  <c r="AY549" i="224"/>
  <c r="AX549" i="224"/>
  <c r="AW549" i="224"/>
  <c r="AV549" i="224"/>
  <c r="AU549" i="224"/>
  <c r="BD548" i="224"/>
  <c r="AY548" i="224"/>
  <c r="AX548" i="224"/>
  <c r="AW548" i="224"/>
  <c r="AV548" i="224"/>
  <c r="AU548" i="224"/>
  <c r="BD547" i="224"/>
  <c r="AY547" i="224"/>
  <c r="AX547" i="224"/>
  <c r="AW547" i="224"/>
  <c r="AV547" i="224"/>
  <c r="AU547" i="224"/>
  <c r="BD546" i="224"/>
  <c r="AY546" i="224"/>
  <c r="AX546" i="224"/>
  <c r="AW546" i="224"/>
  <c r="AV546" i="224"/>
  <c r="AU546" i="224"/>
  <c r="BD545" i="224"/>
  <c r="AY545" i="224"/>
  <c r="AX545" i="224"/>
  <c r="AW545" i="224"/>
  <c r="AV545" i="224"/>
  <c r="AU545" i="224"/>
  <c r="BD544" i="224"/>
  <c r="AY544" i="224"/>
  <c r="AX544" i="224"/>
  <c r="AW544" i="224"/>
  <c r="AV544" i="224"/>
  <c r="AU544" i="224"/>
  <c r="BD543" i="224"/>
  <c r="AY543" i="224"/>
  <c r="AX543" i="224"/>
  <c r="AW543" i="224"/>
  <c r="AV543" i="224"/>
  <c r="AU543" i="224"/>
  <c r="BD542" i="224"/>
  <c r="AY542" i="224"/>
  <c r="AX542" i="224"/>
  <c r="AW542" i="224"/>
  <c r="AV542" i="224"/>
  <c r="AU542" i="224"/>
  <c r="BD541" i="224"/>
  <c r="AY541" i="224"/>
  <c r="AX541" i="224"/>
  <c r="AW541" i="224"/>
  <c r="AV541" i="224"/>
  <c r="AU541" i="224"/>
  <c r="BD540" i="224"/>
  <c r="AY540" i="224"/>
  <c r="AX540" i="224"/>
  <c r="AW540" i="224"/>
  <c r="AV540" i="224"/>
  <c r="AU540" i="224"/>
  <c r="BD539" i="224"/>
  <c r="AY539" i="224"/>
  <c r="AX539" i="224"/>
  <c r="AW539" i="224"/>
  <c r="AV539" i="224"/>
  <c r="AU539" i="224"/>
  <c r="BD538" i="224"/>
  <c r="AY538" i="224"/>
  <c r="AX538" i="224"/>
  <c r="AW538" i="224"/>
  <c r="AV538" i="224"/>
  <c r="AU538" i="224"/>
  <c r="BD537" i="224"/>
  <c r="AY537" i="224"/>
  <c r="AX537" i="224"/>
  <c r="AW537" i="224"/>
  <c r="AV537" i="224"/>
  <c r="AU537" i="224"/>
  <c r="BD536" i="224"/>
  <c r="AY536" i="224"/>
  <c r="AX536" i="224"/>
  <c r="AW536" i="224"/>
  <c r="AV536" i="224"/>
  <c r="AU536" i="224"/>
  <c r="BD535" i="224"/>
  <c r="AY535" i="224"/>
  <c r="AX535" i="224"/>
  <c r="AW535" i="224"/>
  <c r="AV535" i="224"/>
  <c r="AU535" i="224"/>
  <c r="BD534" i="224"/>
  <c r="AY534" i="224"/>
  <c r="AX534" i="224"/>
  <c r="AW534" i="224"/>
  <c r="AV534" i="224"/>
  <c r="AU534" i="224"/>
  <c r="BD533" i="224"/>
  <c r="AY533" i="224"/>
  <c r="AX533" i="224"/>
  <c r="AW533" i="224"/>
  <c r="AV533" i="224"/>
  <c r="AU533" i="224"/>
  <c r="BD532" i="224"/>
  <c r="AY532" i="224"/>
  <c r="AX532" i="224"/>
  <c r="AW532" i="224"/>
  <c r="AV532" i="224"/>
  <c r="AU532" i="224"/>
  <c r="BD531" i="224"/>
  <c r="AY531" i="224"/>
  <c r="AX531" i="224"/>
  <c r="AW531" i="224"/>
  <c r="AV531" i="224"/>
  <c r="AU531" i="224"/>
  <c r="BD530" i="224"/>
  <c r="AY530" i="224"/>
  <c r="AX530" i="224"/>
  <c r="AW530" i="224"/>
  <c r="AV530" i="224"/>
  <c r="AU530" i="224"/>
  <c r="BD529" i="224"/>
  <c r="AY529" i="224"/>
  <c r="AX529" i="224"/>
  <c r="AW529" i="224"/>
  <c r="AV529" i="224"/>
  <c r="AU529" i="224"/>
  <c r="BD528" i="224"/>
  <c r="AY528" i="224"/>
  <c r="AX528" i="224"/>
  <c r="AW528" i="224"/>
  <c r="AV528" i="224"/>
  <c r="AU528" i="224"/>
  <c r="BD527" i="224"/>
  <c r="AY527" i="224"/>
  <c r="AX527" i="224"/>
  <c r="AW527" i="224"/>
  <c r="AV527" i="224"/>
  <c r="AU527" i="224"/>
  <c r="BD526" i="224"/>
  <c r="AY526" i="224"/>
  <c r="AX526" i="224"/>
  <c r="AW526" i="224"/>
  <c r="AV526" i="224"/>
  <c r="AU526" i="224"/>
  <c r="BD525" i="224"/>
  <c r="AY525" i="224"/>
  <c r="AX525" i="224"/>
  <c r="AW525" i="224"/>
  <c r="AV525" i="224"/>
  <c r="AU525" i="224"/>
  <c r="BD524" i="224"/>
  <c r="AY524" i="224"/>
  <c r="AX524" i="224"/>
  <c r="AW524" i="224"/>
  <c r="AV524" i="224"/>
  <c r="AU524" i="224"/>
  <c r="BD523" i="224"/>
  <c r="AY523" i="224"/>
  <c r="AX523" i="224"/>
  <c r="AW523" i="224"/>
  <c r="AV523" i="224"/>
  <c r="AU523" i="224"/>
  <c r="BD522" i="224"/>
  <c r="AY522" i="224"/>
  <c r="AX522" i="224"/>
  <c r="AW522" i="224"/>
  <c r="AV522" i="224"/>
  <c r="AU522" i="224"/>
  <c r="BD521" i="224"/>
  <c r="AY521" i="224"/>
  <c r="AX521" i="224"/>
  <c r="AW521" i="224"/>
  <c r="AV521" i="224"/>
  <c r="AU521" i="224"/>
  <c r="BD520" i="224"/>
  <c r="AY520" i="224"/>
  <c r="AX520" i="224"/>
  <c r="AW520" i="224"/>
  <c r="AV520" i="224"/>
  <c r="AU520" i="224"/>
  <c r="BD519" i="224"/>
  <c r="AY519" i="224"/>
  <c r="AX519" i="224"/>
  <c r="AW519" i="224"/>
  <c r="AV519" i="224"/>
  <c r="AU519" i="224"/>
  <c r="BD518" i="224"/>
  <c r="AY518" i="224"/>
  <c r="AX518" i="224"/>
  <c r="AW518" i="224"/>
  <c r="AV518" i="224"/>
  <c r="AU518" i="224"/>
  <c r="BD517" i="224"/>
  <c r="AY517" i="224"/>
  <c r="AX517" i="224"/>
  <c r="AW517" i="224"/>
  <c r="AV517" i="224"/>
  <c r="AU517" i="224"/>
  <c r="BD516" i="224"/>
  <c r="AY516" i="224"/>
  <c r="AX516" i="224"/>
  <c r="AW516" i="224"/>
  <c r="AV516" i="224"/>
  <c r="AU516" i="224"/>
  <c r="BD515" i="224"/>
  <c r="AY515" i="224"/>
  <c r="AX515" i="224"/>
  <c r="AW515" i="224"/>
  <c r="AV515" i="224"/>
  <c r="AU515" i="224"/>
  <c r="BD514" i="224"/>
  <c r="AY514" i="224"/>
  <c r="AX514" i="224"/>
  <c r="AW514" i="224"/>
  <c r="AV514" i="224"/>
  <c r="AU514" i="224"/>
  <c r="BD513" i="224"/>
  <c r="AY513" i="224"/>
  <c r="AX513" i="224"/>
  <c r="AW513" i="224"/>
  <c r="AV513" i="224"/>
  <c r="AU513" i="224"/>
  <c r="BD512" i="224"/>
  <c r="AY512" i="224"/>
  <c r="AX512" i="224"/>
  <c r="AW512" i="224"/>
  <c r="AV512" i="224"/>
  <c r="AU512" i="224"/>
  <c r="BD511" i="224"/>
  <c r="AY511" i="224"/>
  <c r="AX511" i="224"/>
  <c r="AW511" i="224"/>
  <c r="AV511" i="224"/>
  <c r="AU511" i="224"/>
  <c r="BD510" i="224"/>
  <c r="AY510" i="224"/>
  <c r="AX510" i="224"/>
  <c r="AW510" i="224"/>
  <c r="AV510" i="224"/>
  <c r="AU510" i="224"/>
  <c r="BD509" i="224"/>
  <c r="AY509" i="224"/>
  <c r="AX509" i="224"/>
  <c r="AW509" i="224"/>
  <c r="AV509" i="224"/>
  <c r="AU509" i="224"/>
  <c r="BD508" i="224"/>
  <c r="AY508" i="224"/>
  <c r="AX508" i="224"/>
  <c r="AW508" i="224"/>
  <c r="AV508" i="224"/>
  <c r="AU508" i="224"/>
  <c r="BD507" i="224"/>
  <c r="AY507" i="224"/>
  <c r="AX507" i="224"/>
  <c r="AW507" i="224"/>
  <c r="AV507" i="224"/>
  <c r="AU507" i="224"/>
  <c r="BD506" i="224"/>
  <c r="AY506" i="224"/>
  <c r="AX506" i="224"/>
  <c r="AW506" i="224"/>
  <c r="AV506" i="224"/>
  <c r="AU506" i="224"/>
  <c r="BD505" i="224"/>
  <c r="AY505" i="224"/>
  <c r="AX505" i="224"/>
  <c r="AW505" i="224"/>
  <c r="AV505" i="224"/>
  <c r="AU505" i="224"/>
  <c r="BD504" i="224"/>
  <c r="AY504" i="224"/>
  <c r="AX504" i="224"/>
  <c r="AW504" i="224"/>
  <c r="AV504" i="224"/>
  <c r="AU504" i="224"/>
  <c r="BD503" i="224"/>
  <c r="AY503" i="224"/>
  <c r="AX503" i="224"/>
  <c r="AW503" i="224"/>
  <c r="AV503" i="224"/>
  <c r="AU503" i="224"/>
  <c r="BD502" i="224"/>
  <c r="AY502" i="224"/>
  <c r="AX502" i="224"/>
  <c r="AW502" i="224"/>
  <c r="AV502" i="224"/>
  <c r="AU502" i="224"/>
  <c r="BD501" i="224"/>
  <c r="AY501" i="224"/>
  <c r="AX501" i="224"/>
  <c r="AW501" i="224"/>
  <c r="AV501" i="224"/>
  <c r="AU501" i="224"/>
  <c r="BD500" i="224"/>
  <c r="AY500" i="224"/>
  <c r="AX500" i="224"/>
  <c r="AW500" i="224"/>
  <c r="AV500" i="224"/>
  <c r="AU500" i="224"/>
  <c r="BD499" i="224"/>
  <c r="AY499" i="224"/>
  <c r="AX499" i="224"/>
  <c r="AW499" i="224"/>
  <c r="AV499" i="224"/>
  <c r="AU499" i="224"/>
  <c r="BD498" i="224"/>
  <c r="AY498" i="224"/>
  <c r="AX498" i="224"/>
  <c r="AW498" i="224"/>
  <c r="AV498" i="224"/>
  <c r="AU498" i="224"/>
  <c r="BD497" i="224"/>
  <c r="AY497" i="224"/>
  <c r="AX497" i="224"/>
  <c r="AW497" i="224"/>
  <c r="AV497" i="224"/>
  <c r="AU497" i="224"/>
  <c r="BD496" i="224"/>
  <c r="AY496" i="224"/>
  <c r="AX496" i="224"/>
  <c r="AW496" i="224"/>
  <c r="AV496" i="224"/>
  <c r="AU496" i="224"/>
  <c r="BD495" i="224"/>
  <c r="AY495" i="224"/>
  <c r="AX495" i="224"/>
  <c r="AW495" i="224"/>
  <c r="AV495" i="224"/>
  <c r="AU495" i="224"/>
  <c r="BD494" i="224"/>
  <c r="AY494" i="224"/>
  <c r="AX494" i="224"/>
  <c r="AW494" i="224"/>
  <c r="AV494" i="224"/>
  <c r="AU494" i="224"/>
  <c r="BD493" i="224"/>
  <c r="AY493" i="224"/>
  <c r="AX493" i="224"/>
  <c r="AW493" i="224"/>
  <c r="AV493" i="224"/>
  <c r="AU493" i="224"/>
  <c r="BD492" i="224"/>
  <c r="AY492" i="224"/>
  <c r="AX492" i="224"/>
  <c r="AW492" i="224"/>
  <c r="AV492" i="224"/>
  <c r="AU492" i="224"/>
  <c r="BD491" i="224"/>
  <c r="AY491" i="224"/>
  <c r="AX491" i="224"/>
  <c r="AW491" i="224"/>
  <c r="AV491" i="224"/>
  <c r="AU491" i="224"/>
  <c r="BD490" i="224"/>
  <c r="AY490" i="224"/>
  <c r="AX490" i="224"/>
  <c r="AW490" i="224"/>
  <c r="AV490" i="224"/>
  <c r="AU490" i="224"/>
  <c r="BD489" i="224"/>
  <c r="AY489" i="224"/>
  <c r="AX489" i="224"/>
  <c r="AW489" i="224"/>
  <c r="AV489" i="224"/>
  <c r="AU489" i="224"/>
  <c r="BD488" i="224"/>
  <c r="AY488" i="224"/>
  <c r="AX488" i="224"/>
  <c r="AW488" i="224"/>
  <c r="AV488" i="224"/>
  <c r="AU488" i="224"/>
  <c r="BD487" i="224"/>
  <c r="AY487" i="224"/>
  <c r="AX487" i="224"/>
  <c r="AW487" i="224"/>
  <c r="AV487" i="224"/>
  <c r="AU487" i="224"/>
  <c r="BD486" i="224"/>
  <c r="AY486" i="224"/>
  <c r="AX486" i="224"/>
  <c r="AW486" i="224"/>
  <c r="AV486" i="224"/>
  <c r="AU486" i="224"/>
  <c r="BD485" i="224"/>
  <c r="AY485" i="224"/>
  <c r="AX485" i="224"/>
  <c r="AW485" i="224"/>
  <c r="AV485" i="224"/>
  <c r="AU485" i="224"/>
  <c r="BD484" i="224"/>
  <c r="AY484" i="224"/>
  <c r="AX484" i="224"/>
  <c r="AW484" i="224"/>
  <c r="AV484" i="224"/>
  <c r="AU484" i="224"/>
  <c r="BD483" i="224"/>
  <c r="AY483" i="224"/>
  <c r="AX483" i="224"/>
  <c r="AW483" i="224"/>
  <c r="AV483" i="224"/>
  <c r="AU483" i="224"/>
  <c r="BD482" i="224"/>
  <c r="AY482" i="224"/>
  <c r="AX482" i="224"/>
  <c r="AW482" i="224"/>
  <c r="AV482" i="224"/>
  <c r="AU482" i="224"/>
  <c r="BD481" i="224"/>
  <c r="AY481" i="224"/>
  <c r="AX481" i="224"/>
  <c r="AW481" i="224"/>
  <c r="AV481" i="224"/>
  <c r="AU481" i="224"/>
  <c r="BD480" i="224"/>
  <c r="AY480" i="224"/>
  <c r="AX480" i="224"/>
  <c r="AW480" i="224"/>
  <c r="AV480" i="224"/>
  <c r="AU480" i="224"/>
  <c r="BD479" i="224"/>
  <c r="AY479" i="224"/>
  <c r="AX479" i="224"/>
  <c r="AW479" i="224"/>
  <c r="AV479" i="224"/>
  <c r="AU479" i="224"/>
  <c r="BD478" i="224"/>
  <c r="AY478" i="224"/>
  <c r="AX478" i="224"/>
  <c r="AW478" i="224"/>
  <c r="AV478" i="224"/>
  <c r="AU478" i="224"/>
  <c r="BD477" i="224"/>
  <c r="AY477" i="224"/>
  <c r="AX477" i="224"/>
  <c r="AW477" i="224"/>
  <c r="AV477" i="224"/>
  <c r="AU477" i="224"/>
  <c r="BD476" i="224"/>
  <c r="AY476" i="224"/>
  <c r="AX476" i="224"/>
  <c r="AW476" i="224"/>
  <c r="AV476" i="224"/>
  <c r="AU476" i="224"/>
  <c r="BD475" i="224"/>
  <c r="AY475" i="224"/>
  <c r="AX475" i="224"/>
  <c r="AW475" i="224"/>
  <c r="AV475" i="224"/>
  <c r="AU475" i="224"/>
  <c r="BD474" i="224"/>
  <c r="AY474" i="224"/>
  <c r="AX474" i="224"/>
  <c r="AW474" i="224"/>
  <c r="AV474" i="224"/>
  <c r="AU474" i="224"/>
  <c r="BD473" i="224"/>
  <c r="AY473" i="224"/>
  <c r="AX473" i="224"/>
  <c r="AW473" i="224"/>
  <c r="AV473" i="224"/>
  <c r="AU473" i="224"/>
  <c r="BD472" i="224"/>
  <c r="AY472" i="224"/>
  <c r="AX472" i="224"/>
  <c r="AW472" i="224"/>
  <c r="AV472" i="224"/>
  <c r="AU472" i="224"/>
  <c r="BD471" i="224"/>
  <c r="AY471" i="224"/>
  <c r="AX471" i="224"/>
  <c r="AW471" i="224"/>
  <c r="AV471" i="224"/>
  <c r="AU471" i="224"/>
  <c r="BD470" i="224"/>
  <c r="AY470" i="224"/>
  <c r="AX470" i="224"/>
  <c r="AW470" i="224"/>
  <c r="AV470" i="224"/>
  <c r="AU470" i="224"/>
  <c r="BD469" i="224"/>
  <c r="AY469" i="224"/>
  <c r="AX469" i="224"/>
  <c r="AW469" i="224"/>
  <c r="AV469" i="224"/>
  <c r="AU469" i="224"/>
  <c r="BD468" i="224"/>
  <c r="AY468" i="224"/>
  <c r="AX468" i="224"/>
  <c r="AW468" i="224"/>
  <c r="AV468" i="224"/>
  <c r="AU468" i="224"/>
  <c r="BD467" i="224"/>
  <c r="AY467" i="224"/>
  <c r="AX467" i="224"/>
  <c r="AW467" i="224"/>
  <c r="AV467" i="224"/>
  <c r="AU467" i="224"/>
  <c r="BD466" i="224"/>
  <c r="AY466" i="224"/>
  <c r="AX466" i="224"/>
  <c r="AW466" i="224"/>
  <c r="AV466" i="224"/>
  <c r="AU466" i="224"/>
  <c r="BD465" i="224"/>
  <c r="AY465" i="224"/>
  <c r="AX465" i="224"/>
  <c r="AW465" i="224"/>
  <c r="AV465" i="224"/>
  <c r="AU465" i="224"/>
  <c r="BD464" i="224"/>
  <c r="AY464" i="224"/>
  <c r="AX464" i="224"/>
  <c r="AW464" i="224"/>
  <c r="AV464" i="224"/>
  <c r="AU464" i="224"/>
  <c r="BD463" i="224"/>
  <c r="AY463" i="224"/>
  <c r="AX463" i="224"/>
  <c r="AW463" i="224"/>
  <c r="AV463" i="224"/>
  <c r="AU463" i="224"/>
  <c r="BD462" i="224"/>
  <c r="AY462" i="224"/>
  <c r="AX462" i="224"/>
  <c r="AW462" i="224"/>
  <c r="AV462" i="224"/>
  <c r="AU462" i="224"/>
  <c r="BD461" i="224"/>
  <c r="AY461" i="224"/>
  <c r="AX461" i="224"/>
  <c r="AW461" i="224"/>
  <c r="AV461" i="224"/>
  <c r="AU461" i="224"/>
  <c r="BD460" i="224"/>
  <c r="AY460" i="224"/>
  <c r="AX460" i="224"/>
  <c r="AW460" i="224"/>
  <c r="AV460" i="224"/>
  <c r="AU460" i="224"/>
  <c r="BD459" i="224"/>
  <c r="AY459" i="224"/>
  <c r="AX459" i="224"/>
  <c r="AW459" i="224"/>
  <c r="AV459" i="224"/>
  <c r="AU459" i="224"/>
  <c r="BD458" i="224"/>
  <c r="AY458" i="224"/>
  <c r="AX458" i="224"/>
  <c r="AW458" i="224"/>
  <c r="AV458" i="224"/>
  <c r="AU458" i="224"/>
  <c r="BD457" i="224"/>
  <c r="AY457" i="224"/>
  <c r="AX457" i="224"/>
  <c r="AW457" i="224"/>
  <c r="AV457" i="224"/>
  <c r="AU457" i="224"/>
  <c r="BD456" i="224"/>
  <c r="AY456" i="224"/>
  <c r="AX456" i="224"/>
  <c r="AW456" i="224"/>
  <c r="AV456" i="224"/>
  <c r="AU456" i="224"/>
  <c r="BD455" i="224"/>
  <c r="AY455" i="224"/>
  <c r="AX455" i="224"/>
  <c r="AW455" i="224"/>
  <c r="AV455" i="224"/>
  <c r="AU455" i="224"/>
  <c r="BD454" i="224"/>
  <c r="AY454" i="224"/>
  <c r="AX454" i="224"/>
  <c r="AW454" i="224"/>
  <c r="AV454" i="224"/>
  <c r="AU454" i="224"/>
  <c r="BD453" i="224"/>
  <c r="AY453" i="224"/>
  <c r="AX453" i="224"/>
  <c r="AW453" i="224"/>
  <c r="AV453" i="224"/>
  <c r="AU453" i="224"/>
  <c r="BD452" i="224"/>
  <c r="AY452" i="224"/>
  <c r="AX452" i="224"/>
  <c r="AW452" i="224"/>
  <c r="AV452" i="224"/>
  <c r="AU452" i="224"/>
  <c r="BD451" i="224"/>
  <c r="AY451" i="224"/>
  <c r="AX451" i="224"/>
  <c r="AW451" i="224"/>
  <c r="AV451" i="224"/>
  <c r="AU451" i="224"/>
  <c r="BD450" i="224"/>
  <c r="AY450" i="224"/>
  <c r="AX450" i="224"/>
  <c r="AW450" i="224"/>
  <c r="AV450" i="224"/>
  <c r="AU450" i="224"/>
  <c r="BD449" i="224"/>
  <c r="AY449" i="224"/>
  <c r="AX449" i="224"/>
  <c r="AW449" i="224"/>
  <c r="AV449" i="224"/>
  <c r="AU449" i="224"/>
  <c r="BD448" i="224"/>
  <c r="AY448" i="224"/>
  <c r="AX448" i="224"/>
  <c r="AW448" i="224"/>
  <c r="AV448" i="224"/>
  <c r="AU448" i="224"/>
  <c r="BD447" i="224"/>
  <c r="AY447" i="224"/>
  <c r="AX447" i="224"/>
  <c r="AW447" i="224"/>
  <c r="AV447" i="224"/>
  <c r="AU447" i="224"/>
  <c r="BD446" i="224"/>
  <c r="AY446" i="224"/>
  <c r="AX446" i="224"/>
  <c r="AW446" i="224"/>
  <c r="AV446" i="224"/>
  <c r="AU446" i="224"/>
  <c r="BD445" i="224"/>
  <c r="AY445" i="224"/>
  <c r="AX445" i="224"/>
  <c r="AW445" i="224"/>
  <c r="AV445" i="224"/>
  <c r="AU445" i="224"/>
  <c r="BD444" i="224"/>
  <c r="AY444" i="224"/>
  <c r="AX444" i="224"/>
  <c r="AW444" i="224"/>
  <c r="AV444" i="224"/>
  <c r="AU444" i="224"/>
  <c r="BD443" i="224"/>
  <c r="AY443" i="224"/>
  <c r="AX443" i="224"/>
  <c r="AW443" i="224"/>
  <c r="AV443" i="224"/>
  <c r="AU443" i="224"/>
  <c r="BD442" i="224"/>
  <c r="AY442" i="224"/>
  <c r="AX442" i="224"/>
  <c r="AW442" i="224"/>
  <c r="AV442" i="224"/>
  <c r="AU442" i="224"/>
  <c r="BD441" i="224"/>
  <c r="AY441" i="224"/>
  <c r="AX441" i="224"/>
  <c r="AW441" i="224"/>
  <c r="AV441" i="224"/>
  <c r="AU441" i="224"/>
  <c r="BD440" i="224"/>
  <c r="AY440" i="224"/>
  <c r="AX440" i="224"/>
  <c r="AW440" i="224"/>
  <c r="AV440" i="224"/>
  <c r="AU440" i="224"/>
  <c r="BD439" i="224"/>
  <c r="AY439" i="224"/>
  <c r="AX439" i="224"/>
  <c r="AW439" i="224"/>
  <c r="AV439" i="224"/>
  <c r="AU439" i="224"/>
  <c r="BD438" i="224"/>
  <c r="AY438" i="224"/>
  <c r="AX438" i="224"/>
  <c r="AW438" i="224"/>
  <c r="AV438" i="224"/>
  <c r="AU438" i="224"/>
  <c r="BD437" i="224"/>
  <c r="AY437" i="224"/>
  <c r="AX437" i="224"/>
  <c r="AW437" i="224"/>
  <c r="AV437" i="224"/>
  <c r="AU437" i="224"/>
  <c r="BD436" i="224"/>
  <c r="AY436" i="224"/>
  <c r="AX436" i="224"/>
  <c r="AW436" i="224"/>
  <c r="AV436" i="224"/>
  <c r="AU436" i="224"/>
  <c r="BD435" i="224"/>
  <c r="AY435" i="224"/>
  <c r="AX435" i="224"/>
  <c r="AW435" i="224"/>
  <c r="AV435" i="224"/>
  <c r="AU435" i="224"/>
  <c r="BD434" i="224"/>
  <c r="AY434" i="224"/>
  <c r="AX434" i="224"/>
  <c r="AW434" i="224"/>
  <c r="AV434" i="224"/>
  <c r="AU434" i="224"/>
  <c r="BD433" i="224"/>
  <c r="AY433" i="224"/>
  <c r="AX433" i="224"/>
  <c r="AW433" i="224"/>
  <c r="AV433" i="224"/>
  <c r="AU433" i="224"/>
  <c r="BD432" i="224"/>
  <c r="AY432" i="224"/>
  <c r="AX432" i="224"/>
  <c r="AW432" i="224"/>
  <c r="AV432" i="224"/>
  <c r="AU432" i="224"/>
  <c r="BD431" i="224"/>
  <c r="AY431" i="224"/>
  <c r="AX431" i="224"/>
  <c r="AW431" i="224"/>
  <c r="AV431" i="224"/>
  <c r="AU431" i="224"/>
  <c r="BD430" i="224"/>
  <c r="AY430" i="224"/>
  <c r="AX430" i="224"/>
  <c r="AW430" i="224"/>
  <c r="AV430" i="224"/>
  <c r="AU430" i="224"/>
  <c r="BD429" i="224"/>
  <c r="AY429" i="224"/>
  <c r="AX429" i="224"/>
  <c r="AW429" i="224"/>
  <c r="AV429" i="224"/>
  <c r="AU429" i="224"/>
  <c r="BD428" i="224"/>
  <c r="AY428" i="224"/>
  <c r="AX428" i="224"/>
  <c r="AW428" i="224"/>
  <c r="AV428" i="224"/>
  <c r="AU428" i="224"/>
  <c r="BD427" i="224"/>
  <c r="AY427" i="224"/>
  <c r="AX427" i="224"/>
  <c r="AW427" i="224"/>
  <c r="AV427" i="224"/>
  <c r="AU427" i="224"/>
  <c r="BD426" i="224"/>
  <c r="AY426" i="224"/>
  <c r="AX426" i="224"/>
  <c r="AW426" i="224"/>
  <c r="AV426" i="224"/>
  <c r="AU426" i="224"/>
  <c r="BD425" i="224"/>
  <c r="AY425" i="224"/>
  <c r="AX425" i="224"/>
  <c r="AW425" i="224"/>
  <c r="AV425" i="224"/>
  <c r="AU425" i="224"/>
  <c r="BD424" i="224"/>
  <c r="AY424" i="224"/>
  <c r="AX424" i="224"/>
  <c r="AW424" i="224"/>
  <c r="AV424" i="224"/>
  <c r="AU424" i="224"/>
  <c r="BD423" i="224"/>
  <c r="AY423" i="224"/>
  <c r="AX423" i="224"/>
  <c r="AW423" i="224"/>
  <c r="AV423" i="224"/>
  <c r="AU423" i="224"/>
  <c r="BD422" i="224"/>
  <c r="AY422" i="224"/>
  <c r="AX422" i="224"/>
  <c r="AW422" i="224"/>
  <c r="AV422" i="224"/>
  <c r="AU422" i="224"/>
  <c r="BD421" i="224"/>
  <c r="AY421" i="224"/>
  <c r="AX421" i="224"/>
  <c r="AW421" i="224"/>
  <c r="AV421" i="224"/>
  <c r="AU421" i="224"/>
  <c r="BD420" i="224"/>
  <c r="AY420" i="224"/>
  <c r="AX420" i="224"/>
  <c r="AW420" i="224"/>
  <c r="AV420" i="224"/>
  <c r="AU420" i="224"/>
  <c r="BD419" i="224"/>
  <c r="AY419" i="224"/>
  <c r="AX419" i="224"/>
  <c r="AW419" i="224"/>
  <c r="AV419" i="224"/>
  <c r="AU419" i="224"/>
  <c r="BD418" i="224"/>
  <c r="AY418" i="224"/>
  <c r="AX418" i="224"/>
  <c r="AW418" i="224"/>
  <c r="AV418" i="224"/>
  <c r="AU418" i="224"/>
  <c r="BD417" i="224"/>
  <c r="AY417" i="224"/>
  <c r="AX417" i="224"/>
  <c r="AW417" i="224"/>
  <c r="AV417" i="224"/>
  <c r="AU417" i="224"/>
  <c r="BD416" i="224"/>
  <c r="AY416" i="224"/>
  <c r="AX416" i="224"/>
  <c r="AW416" i="224"/>
  <c r="AV416" i="224"/>
  <c r="AU416" i="224"/>
  <c r="BD415" i="224"/>
  <c r="AY415" i="224"/>
  <c r="AX415" i="224"/>
  <c r="AW415" i="224"/>
  <c r="AV415" i="224"/>
  <c r="AU415" i="224"/>
  <c r="BD414" i="224"/>
  <c r="AY414" i="224"/>
  <c r="AX414" i="224"/>
  <c r="AW414" i="224"/>
  <c r="AV414" i="224"/>
  <c r="AU414" i="224"/>
  <c r="BD413" i="224"/>
  <c r="AY413" i="224"/>
  <c r="AX413" i="224"/>
  <c r="AW413" i="224"/>
  <c r="AV413" i="224"/>
  <c r="AU413" i="224"/>
  <c r="BD412" i="224"/>
  <c r="AY412" i="224"/>
  <c r="AX412" i="224"/>
  <c r="AW412" i="224"/>
  <c r="AV412" i="224"/>
  <c r="AU412" i="224"/>
  <c r="BD411" i="224"/>
  <c r="AY411" i="224"/>
  <c r="AX411" i="224"/>
  <c r="AW411" i="224"/>
  <c r="AV411" i="224"/>
  <c r="AU411" i="224"/>
  <c r="BD410" i="224"/>
  <c r="AY410" i="224"/>
  <c r="AX410" i="224"/>
  <c r="AW410" i="224"/>
  <c r="AV410" i="224"/>
  <c r="AU410" i="224"/>
  <c r="BD409" i="224"/>
  <c r="AY409" i="224"/>
  <c r="AX409" i="224"/>
  <c r="AW409" i="224"/>
  <c r="AV409" i="224"/>
  <c r="AU409" i="224"/>
  <c r="BD408" i="224"/>
  <c r="AY408" i="224"/>
  <c r="AX408" i="224"/>
  <c r="AW408" i="224"/>
  <c r="AV408" i="224"/>
  <c r="AU408" i="224"/>
  <c r="BD407" i="224"/>
  <c r="AY407" i="224"/>
  <c r="AX407" i="224"/>
  <c r="AW407" i="224"/>
  <c r="AV407" i="224"/>
  <c r="AU407" i="224"/>
  <c r="BD406" i="224"/>
  <c r="AY406" i="224"/>
  <c r="AX406" i="224"/>
  <c r="AW406" i="224"/>
  <c r="AV406" i="224"/>
  <c r="AU406" i="224"/>
  <c r="BD405" i="224"/>
  <c r="AY405" i="224"/>
  <c r="AX405" i="224"/>
  <c r="AW405" i="224"/>
  <c r="AV405" i="224"/>
  <c r="AU405" i="224"/>
  <c r="BD404" i="224"/>
  <c r="AY404" i="224"/>
  <c r="AX404" i="224"/>
  <c r="AW404" i="224"/>
  <c r="AV404" i="224"/>
  <c r="AU404" i="224"/>
  <c r="BD403" i="224"/>
  <c r="AY403" i="224"/>
  <c r="AX403" i="224"/>
  <c r="AW403" i="224"/>
  <c r="AV403" i="224"/>
  <c r="AU403" i="224"/>
  <c r="BD402" i="224"/>
  <c r="AY402" i="224"/>
  <c r="AX402" i="224"/>
  <c r="AW402" i="224"/>
  <c r="AV402" i="224"/>
  <c r="AU402" i="224"/>
  <c r="BD401" i="224"/>
  <c r="AY401" i="224"/>
  <c r="AX401" i="224"/>
  <c r="AW401" i="224"/>
  <c r="AV401" i="224"/>
  <c r="AU401" i="224"/>
  <c r="BD400" i="224"/>
  <c r="AY400" i="224"/>
  <c r="AX400" i="224"/>
  <c r="AW400" i="224"/>
  <c r="AV400" i="224"/>
  <c r="AU400" i="224"/>
  <c r="BD399" i="224"/>
  <c r="AY399" i="224"/>
  <c r="AX399" i="224"/>
  <c r="AW399" i="224"/>
  <c r="AV399" i="224"/>
  <c r="AU399" i="224"/>
  <c r="BD398" i="224"/>
  <c r="AY398" i="224"/>
  <c r="AX398" i="224"/>
  <c r="AW398" i="224"/>
  <c r="AV398" i="224"/>
  <c r="AU398" i="224"/>
  <c r="BD397" i="224"/>
  <c r="AY397" i="224"/>
  <c r="AX397" i="224"/>
  <c r="AW397" i="224"/>
  <c r="AV397" i="224"/>
  <c r="AU397" i="224"/>
  <c r="BD396" i="224"/>
  <c r="AY396" i="224"/>
  <c r="AX396" i="224"/>
  <c r="AW396" i="224"/>
  <c r="AV396" i="224"/>
  <c r="AU396" i="224"/>
  <c r="BD395" i="224"/>
  <c r="AY395" i="224"/>
  <c r="AX395" i="224"/>
  <c r="AW395" i="224"/>
  <c r="AV395" i="224"/>
  <c r="AU395" i="224"/>
  <c r="BD394" i="224"/>
  <c r="AY394" i="224"/>
  <c r="AX394" i="224"/>
  <c r="AW394" i="224"/>
  <c r="AV394" i="224"/>
  <c r="AU394" i="224"/>
  <c r="BD393" i="224"/>
  <c r="AY393" i="224"/>
  <c r="AX393" i="224"/>
  <c r="AW393" i="224"/>
  <c r="AV393" i="224"/>
  <c r="AU393" i="224"/>
  <c r="BD392" i="224"/>
  <c r="AY392" i="224"/>
  <c r="AX392" i="224"/>
  <c r="AW392" i="224"/>
  <c r="AV392" i="224"/>
  <c r="AU392" i="224"/>
  <c r="BD391" i="224"/>
  <c r="AY391" i="224"/>
  <c r="AX391" i="224"/>
  <c r="AW391" i="224"/>
  <c r="AV391" i="224"/>
  <c r="AU391" i="224"/>
  <c r="BD390" i="224"/>
  <c r="AY390" i="224"/>
  <c r="AX390" i="224"/>
  <c r="AW390" i="224"/>
  <c r="AV390" i="224"/>
  <c r="AU390" i="224"/>
  <c r="BD389" i="224"/>
  <c r="AY389" i="224"/>
  <c r="AX389" i="224"/>
  <c r="AW389" i="224"/>
  <c r="AV389" i="224"/>
  <c r="AU389" i="224"/>
  <c r="BD388" i="224"/>
  <c r="AY388" i="224"/>
  <c r="AX388" i="224"/>
  <c r="AW388" i="224"/>
  <c r="AV388" i="224"/>
  <c r="AU388" i="224"/>
  <c r="BD387" i="224"/>
  <c r="AY387" i="224"/>
  <c r="AX387" i="224"/>
  <c r="AW387" i="224"/>
  <c r="AV387" i="224"/>
  <c r="AU387" i="224"/>
  <c r="BD386" i="224"/>
  <c r="AY386" i="224"/>
  <c r="AX386" i="224"/>
  <c r="AW386" i="224"/>
  <c r="AV386" i="224"/>
  <c r="AU386" i="224"/>
  <c r="BD385" i="224"/>
  <c r="AY385" i="224"/>
  <c r="AX385" i="224"/>
  <c r="AW385" i="224"/>
  <c r="AV385" i="224"/>
  <c r="AU385" i="224"/>
  <c r="BD384" i="224"/>
  <c r="AY384" i="224"/>
  <c r="AX384" i="224"/>
  <c r="AW384" i="224"/>
  <c r="AV384" i="224"/>
  <c r="AU384" i="224"/>
  <c r="BD383" i="224"/>
  <c r="AY383" i="224"/>
  <c r="AX383" i="224"/>
  <c r="AW383" i="224"/>
  <c r="AV383" i="224"/>
  <c r="AU383" i="224"/>
  <c r="BD382" i="224"/>
  <c r="AY382" i="224"/>
  <c r="AX382" i="224"/>
  <c r="AW382" i="224"/>
  <c r="AV382" i="224"/>
  <c r="AU382" i="224"/>
  <c r="BD381" i="224"/>
  <c r="AY381" i="224"/>
  <c r="AX381" i="224"/>
  <c r="AW381" i="224"/>
  <c r="AV381" i="224"/>
  <c r="AU381" i="224"/>
  <c r="BD380" i="224"/>
  <c r="AY380" i="224"/>
  <c r="AX380" i="224"/>
  <c r="AW380" i="224"/>
  <c r="AV380" i="224"/>
  <c r="AU380" i="224"/>
  <c r="BD379" i="224"/>
  <c r="AY379" i="224"/>
  <c r="AX379" i="224"/>
  <c r="AW379" i="224"/>
  <c r="AV379" i="224"/>
  <c r="AU379" i="224"/>
  <c r="BD378" i="224"/>
  <c r="AY378" i="224"/>
  <c r="AX378" i="224"/>
  <c r="AW378" i="224"/>
  <c r="AV378" i="224"/>
  <c r="AU378" i="224"/>
  <c r="BD377" i="224"/>
  <c r="AY377" i="224"/>
  <c r="AX377" i="224"/>
  <c r="AW377" i="224"/>
  <c r="AV377" i="224"/>
  <c r="AU377" i="224"/>
  <c r="BD376" i="224"/>
  <c r="AY376" i="224"/>
  <c r="AX376" i="224"/>
  <c r="AW376" i="224"/>
  <c r="AV376" i="224"/>
  <c r="AU376" i="224"/>
  <c r="BD375" i="224"/>
  <c r="AY375" i="224"/>
  <c r="AX375" i="224"/>
  <c r="AW375" i="224"/>
  <c r="AV375" i="224"/>
  <c r="AU375" i="224"/>
  <c r="BD374" i="224"/>
  <c r="AY374" i="224"/>
  <c r="AX374" i="224"/>
  <c r="AW374" i="224"/>
  <c r="AV374" i="224"/>
  <c r="AU374" i="224"/>
  <c r="BD373" i="224"/>
  <c r="AY373" i="224"/>
  <c r="AX373" i="224"/>
  <c r="AW373" i="224"/>
  <c r="AV373" i="224"/>
  <c r="AU373" i="224"/>
  <c r="BD372" i="224"/>
  <c r="AY372" i="224"/>
  <c r="AX372" i="224"/>
  <c r="AW372" i="224"/>
  <c r="AV372" i="224"/>
  <c r="AU372" i="224"/>
  <c r="BD371" i="224"/>
  <c r="AY371" i="224"/>
  <c r="AX371" i="224"/>
  <c r="AW371" i="224"/>
  <c r="AV371" i="224"/>
  <c r="AU371" i="224"/>
  <c r="BD370" i="224"/>
  <c r="AY370" i="224"/>
  <c r="AX370" i="224"/>
  <c r="AW370" i="224"/>
  <c r="AV370" i="224"/>
  <c r="AU370" i="224"/>
  <c r="BD369" i="224"/>
  <c r="AY369" i="224"/>
  <c r="AX369" i="224"/>
  <c r="AW369" i="224"/>
  <c r="AV369" i="224"/>
  <c r="AU369" i="224"/>
  <c r="BD368" i="224"/>
  <c r="AY368" i="224"/>
  <c r="AX368" i="224"/>
  <c r="AW368" i="224"/>
  <c r="AV368" i="224"/>
  <c r="AU368" i="224"/>
  <c r="BD367" i="224"/>
  <c r="AY367" i="224"/>
  <c r="AX367" i="224"/>
  <c r="AW367" i="224"/>
  <c r="AV367" i="224"/>
  <c r="AU367" i="224"/>
  <c r="BD366" i="224"/>
  <c r="AY366" i="224"/>
  <c r="AX366" i="224"/>
  <c r="AW366" i="224"/>
  <c r="AV366" i="224"/>
  <c r="AU366" i="224"/>
  <c r="BD365" i="224"/>
  <c r="AY365" i="224"/>
  <c r="AX365" i="224"/>
  <c r="AW365" i="224"/>
  <c r="AV365" i="224"/>
  <c r="AU365" i="224"/>
  <c r="BD364" i="224"/>
  <c r="AY364" i="224"/>
  <c r="AX364" i="224"/>
  <c r="AW364" i="224"/>
  <c r="AV364" i="224"/>
  <c r="AU364" i="224"/>
  <c r="BD363" i="224"/>
  <c r="AY363" i="224"/>
  <c r="AX363" i="224"/>
  <c r="AW363" i="224"/>
  <c r="AV363" i="224"/>
  <c r="AU363" i="224"/>
  <c r="BD362" i="224"/>
  <c r="AY362" i="224"/>
  <c r="AX362" i="224"/>
  <c r="AW362" i="224"/>
  <c r="AV362" i="224"/>
  <c r="AU362" i="224"/>
  <c r="BD361" i="224"/>
  <c r="AY361" i="224"/>
  <c r="AX361" i="224"/>
  <c r="AW361" i="224"/>
  <c r="AV361" i="224"/>
  <c r="AU361" i="224"/>
  <c r="BD360" i="224"/>
  <c r="AY360" i="224"/>
  <c r="AX360" i="224"/>
  <c r="AW360" i="224"/>
  <c r="AV360" i="224"/>
  <c r="AU360" i="224"/>
  <c r="BD359" i="224"/>
  <c r="AY359" i="224"/>
  <c r="AX359" i="224"/>
  <c r="AW359" i="224"/>
  <c r="AV359" i="224"/>
  <c r="AU359" i="224"/>
  <c r="BD358" i="224"/>
  <c r="AY358" i="224"/>
  <c r="AX358" i="224"/>
  <c r="AW358" i="224"/>
  <c r="AV358" i="224"/>
  <c r="AU358" i="224"/>
  <c r="BD357" i="224"/>
  <c r="AY357" i="224"/>
  <c r="AX357" i="224"/>
  <c r="AW357" i="224"/>
  <c r="AV357" i="224"/>
  <c r="AU357" i="224"/>
  <c r="BD356" i="224"/>
  <c r="AY356" i="224"/>
  <c r="AX356" i="224"/>
  <c r="AW356" i="224"/>
  <c r="AV356" i="224"/>
  <c r="AU356" i="224"/>
  <c r="BD355" i="224"/>
  <c r="AY355" i="224"/>
  <c r="AX355" i="224"/>
  <c r="AW355" i="224"/>
  <c r="AV355" i="224"/>
  <c r="AU355" i="224"/>
  <c r="BD354" i="224"/>
  <c r="AY354" i="224"/>
  <c r="AX354" i="224"/>
  <c r="AW354" i="224"/>
  <c r="AV354" i="224"/>
  <c r="AU354" i="224"/>
  <c r="BD353" i="224"/>
  <c r="AY353" i="224"/>
  <c r="AX353" i="224"/>
  <c r="AW353" i="224"/>
  <c r="AV353" i="224"/>
  <c r="AU353" i="224"/>
  <c r="BD352" i="224"/>
  <c r="AY352" i="224"/>
  <c r="AX352" i="224"/>
  <c r="AW352" i="224"/>
  <c r="AV352" i="224"/>
  <c r="AU352" i="224"/>
  <c r="BD351" i="224"/>
  <c r="AY351" i="224"/>
  <c r="AX351" i="224"/>
  <c r="AW351" i="224"/>
  <c r="AV351" i="224"/>
  <c r="AU351" i="224"/>
  <c r="BD350" i="224"/>
  <c r="AY350" i="224"/>
  <c r="AX350" i="224"/>
  <c r="AW350" i="224"/>
  <c r="AV350" i="224"/>
  <c r="AU350" i="224"/>
  <c r="BD349" i="224"/>
  <c r="AY349" i="224"/>
  <c r="AX349" i="224"/>
  <c r="AW349" i="224"/>
  <c r="AV349" i="224"/>
  <c r="AU349" i="224"/>
  <c r="BD348" i="224"/>
  <c r="AY348" i="224"/>
  <c r="AX348" i="224"/>
  <c r="AW348" i="224"/>
  <c r="AV348" i="224"/>
  <c r="AU348" i="224"/>
  <c r="BD347" i="224"/>
  <c r="AY347" i="224"/>
  <c r="AX347" i="224"/>
  <c r="AW347" i="224"/>
  <c r="AV347" i="224"/>
  <c r="AU347" i="224"/>
  <c r="BD346" i="224"/>
  <c r="AY346" i="224"/>
  <c r="AX346" i="224"/>
  <c r="AW346" i="224"/>
  <c r="AV346" i="224"/>
  <c r="AU346" i="224"/>
  <c r="BD345" i="224"/>
  <c r="AY345" i="224"/>
  <c r="AX345" i="224"/>
  <c r="AW345" i="224"/>
  <c r="AV345" i="224"/>
  <c r="AU345" i="224"/>
  <c r="BD344" i="224"/>
  <c r="AY344" i="224"/>
  <c r="AX344" i="224"/>
  <c r="AW344" i="224"/>
  <c r="AV344" i="224"/>
  <c r="AU344" i="224"/>
  <c r="BD343" i="224"/>
  <c r="AY343" i="224"/>
  <c r="AX343" i="224"/>
  <c r="AW343" i="224"/>
  <c r="AV343" i="224"/>
  <c r="AU343" i="224"/>
  <c r="BD342" i="224"/>
  <c r="AY342" i="224"/>
  <c r="AX342" i="224"/>
  <c r="AW342" i="224"/>
  <c r="AV342" i="224"/>
  <c r="AU342" i="224"/>
  <c r="BD341" i="224"/>
  <c r="AY341" i="224"/>
  <c r="AX341" i="224"/>
  <c r="AW341" i="224"/>
  <c r="AV341" i="224"/>
  <c r="AU341" i="224"/>
  <c r="BD340" i="224"/>
  <c r="AY340" i="224"/>
  <c r="AX340" i="224"/>
  <c r="AW340" i="224"/>
  <c r="AV340" i="224"/>
  <c r="AU340" i="224"/>
  <c r="BD339" i="224"/>
  <c r="AY339" i="224"/>
  <c r="AX339" i="224"/>
  <c r="AW339" i="224"/>
  <c r="AV339" i="224"/>
  <c r="AU339" i="224"/>
  <c r="BD338" i="224"/>
  <c r="AY338" i="224"/>
  <c r="AX338" i="224"/>
  <c r="AW338" i="224"/>
  <c r="AV338" i="224"/>
  <c r="AU338" i="224"/>
  <c r="BD337" i="224"/>
  <c r="AY337" i="224"/>
  <c r="AX337" i="224"/>
  <c r="AW337" i="224"/>
  <c r="AV337" i="224"/>
  <c r="AU337" i="224"/>
  <c r="BD336" i="224"/>
  <c r="AY336" i="224"/>
  <c r="AX336" i="224"/>
  <c r="AW336" i="224"/>
  <c r="AV336" i="224"/>
  <c r="AU336" i="224"/>
  <c r="BD335" i="224"/>
  <c r="AY335" i="224"/>
  <c r="AX335" i="224"/>
  <c r="AW335" i="224"/>
  <c r="AV335" i="224"/>
  <c r="AU335" i="224"/>
  <c r="BD334" i="224"/>
  <c r="AY334" i="224"/>
  <c r="AX334" i="224"/>
  <c r="AW334" i="224"/>
  <c r="AV334" i="224"/>
  <c r="AU334" i="224"/>
  <c r="BD333" i="224"/>
  <c r="AY333" i="224"/>
  <c r="AX333" i="224"/>
  <c r="AW333" i="224"/>
  <c r="AV333" i="224"/>
  <c r="AU333" i="224"/>
  <c r="BD332" i="224"/>
  <c r="AY332" i="224"/>
  <c r="AX332" i="224"/>
  <c r="AW332" i="224"/>
  <c r="AV332" i="224"/>
  <c r="AU332" i="224"/>
  <c r="BD331" i="224"/>
  <c r="AY331" i="224"/>
  <c r="AX331" i="224"/>
  <c r="AW331" i="224"/>
  <c r="AV331" i="224"/>
  <c r="AU331" i="224"/>
  <c r="BD330" i="224"/>
  <c r="AY330" i="224"/>
  <c r="AX330" i="224"/>
  <c r="AW330" i="224"/>
  <c r="AV330" i="224"/>
  <c r="AU330" i="224"/>
  <c r="BD329" i="224"/>
  <c r="AY329" i="224"/>
  <c r="AX329" i="224"/>
  <c r="AW329" i="224"/>
  <c r="AV329" i="224"/>
  <c r="AU329" i="224"/>
  <c r="BD328" i="224"/>
  <c r="AY328" i="224"/>
  <c r="AX328" i="224"/>
  <c r="AW328" i="224"/>
  <c r="AV328" i="224"/>
  <c r="AU328" i="224"/>
  <c r="BD327" i="224"/>
  <c r="AY327" i="224"/>
  <c r="AX327" i="224"/>
  <c r="AW327" i="224"/>
  <c r="AV327" i="224"/>
  <c r="AU327" i="224"/>
  <c r="BD326" i="224"/>
  <c r="AY326" i="224"/>
  <c r="AX326" i="224"/>
  <c r="AW326" i="224"/>
  <c r="AV326" i="224"/>
  <c r="AU326" i="224"/>
  <c r="BD325" i="224"/>
  <c r="AY325" i="224"/>
  <c r="AX325" i="224"/>
  <c r="AW325" i="224"/>
  <c r="AV325" i="224"/>
  <c r="AU325" i="224"/>
  <c r="BD324" i="224"/>
  <c r="AY324" i="224"/>
  <c r="AX324" i="224"/>
  <c r="AW324" i="224"/>
  <c r="AV324" i="224"/>
  <c r="AU324" i="224"/>
  <c r="BD323" i="224"/>
  <c r="AY323" i="224"/>
  <c r="AX323" i="224"/>
  <c r="AW323" i="224"/>
  <c r="AV323" i="224"/>
  <c r="AU323" i="224"/>
  <c r="BD322" i="224"/>
  <c r="AY322" i="224"/>
  <c r="AX322" i="224"/>
  <c r="AW322" i="224"/>
  <c r="AV322" i="224"/>
  <c r="AU322" i="224"/>
  <c r="BD321" i="224"/>
  <c r="AY321" i="224"/>
  <c r="AX321" i="224"/>
  <c r="AW321" i="224"/>
  <c r="AV321" i="224"/>
  <c r="AU321" i="224"/>
  <c r="BD320" i="224"/>
  <c r="AY320" i="224"/>
  <c r="AX320" i="224"/>
  <c r="AW320" i="224"/>
  <c r="AV320" i="224"/>
  <c r="AU320" i="224"/>
  <c r="BD319" i="224"/>
  <c r="AY319" i="224"/>
  <c r="AX319" i="224"/>
  <c r="AW319" i="224"/>
  <c r="AV319" i="224"/>
  <c r="AU319" i="224"/>
  <c r="BD318" i="224"/>
  <c r="AY318" i="224"/>
  <c r="AX318" i="224"/>
  <c r="AW318" i="224"/>
  <c r="AV318" i="224"/>
  <c r="AU318" i="224"/>
  <c r="BD317" i="224"/>
  <c r="AY317" i="224"/>
  <c r="AX317" i="224"/>
  <c r="AW317" i="224"/>
  <c r="AV317" i="224"/>
  <c r="AU317" i="224"/>
  <c r="BD316" i="224"/>
  <c r="AY316" i="224"/>
  <c r="AX316" i="224"/>
  <c r="AW316" i="224"/>
  <c r="AV316" i="224"/>
  <c r="AU316" i="224"/>
  <c r="BD315" i="224"/>
  <c r="AY315" i="224"/>
  <c r="AX315" i="224"/>
  <c r="AW315" i="224"/>
  <c r="AV315" i="224"/>
  <c r="AU315" i="224"/>
  <c r="BD314" i="224"/>
  <c r="AY314" i="224"/>
  <c r="AX314" i="224"/>
  <c r="AW314" i="224"/>
  <c r="AV314" i="224"/>
  <c r="AU314" i="224"/>
  <c r="BD313" i="224"/>
  <c r="AY313" i="224"/>
  <c r="AX313" i="224"/>
  <c r="AW313" i="224"/>
  <c r="AV313" i="224"/>
  <c r="AU313" i="224"/>
  <c r="BD312" i="224"/>
  <c r="AY312" i="224"/>
  <c r="AX312" i="224"/>
  <c r="AW312" i="224"/>
  <c r="AV312" i="224"/>
  <c r="AU312" i="224"/>
  <c r="BD311" i="224"/>
  <c r="AY311" i="224"/>
  <c r="AX311" i="224"/>
  <c r="AW311" i="224"/>
  <c r="AV311" i="224"/>
  <c r="AU311" i="224"/>
  <c r="BD310" i="224"/>
  <c r="AY310" i="224"/>
  <c r="AX310" i="224"/>
  <c r="AW310" i="224"/>
  <c r="AV310" i="224"/>
  <c r="AU310" i="224"/>
  <c r="BD309" i="224"/>
  <c r="AY309" i="224"/>
  <c r="AX309" i="224"/>
  <c r="AW309" i="224"/>
  <c r="AV309" i="224"/>
  <c r="AU309" i="224"/>
  <c r="BD308" i="224"/>
  <c r="AY308" i="224"/>
  <c r="AX308" i="224"/>
  <c r="AW308" i="224"/>
  <c r="AV308" i="224"/>
  <c r="AU308" i="224"/>
  <c r="BD307" i="224"/>
  <c r="AY307" i="224"/>
  <c r="AX307" i="224"/>
  <c r="AW307" i="224"/>
  <c r="AV307" i="224"/>
  <c r="AU307" i="224"/>
  <c r="BD306" i="224"/>
  <c r="AY306" i="224"/>
  <c r="AX306" i="224"/>
  <c r="AW306" i="224"/>
  <c r="AV306" i="224"/>
  <c r="AU306" i="224"/>
  <c r="BD305" i="224"/>
  <c r="AY305" i="224"/>
  <c r="AX305" i="224"/>
  <c r="AW305" i="224"/>
  <c r="AV305" i="224"/>
  <c r="AU305" i="224"/>
  <c r="BD304" i="224"/>
  <c r="AY304" i="224"/>
  <c r="AX304" i="224"/>
  <c r="AW304" i="224"/>
  <c r="AV304" i="224"/>
  <c r="AU304" i="224"/>
  <c r="BD303" i="224"/>
  <c r="AY303" i="224"/>
  <c r="AX303" i="224"/>
  <c r="AW303" i="224"/>
  <c r="AV303" i="224"/>
  <c r="AU303" i="224"/>
  <c r="BD302" i="224"/>
  <c r="AY302" i="224"/>
  <c r="AX302" i="224"/>
  <c r="AW302" i="224"/>
  <c r="AV302" i="224"/>
  <c r="AU302" i="224"/>
  <c r="BD301" i="224"/>
  <c r="AY301" i="224"/>
  <c r="AX301" i="224"/>
  <c r="AW301" i="224"/>
  <c r="AV301" i="224"/>
  <c r="AU301" i="224"/>
  <c r="BD300" i="224"/>
  <c r="AY300" i="224"/>
  <c r="AX300" i="224"/>
  <c r="AW300" i="224"/>
  <c r="AV300" i="224"/>
  <c r="AU300" i="224"/>
  <c r="BD299" i="224"/>
  <c r="AY299" i="224"/>
  <c r="AX299" i="224"/>
  <c r="AW299" i="224"/>
  <c r="AV299" i="224"/>
  <c r="AU299" i="224"/>
  <c r="BD298" i="224"/>
  <c r="AY298" i="224"/>
  <c r="AX298" i="224"/>
  <c r="AW298" i="224"/>
  <c r="AV298" i="224"/>
  <c r="AU298" i="224"/>
  <c r="BD297" i="224"/>
  <c r="AY297" i="224"/>
  <c r="AX297" i="224"/>
  <c r="AW297" i="224"/>
  <c r="AV297" i="224"/>
  <c r="AU297" i="224"/>
  <c r="BD296" i="224"/>
  <c r="AY296" i="224"/>
  <c r="AX296" i="224"/>
  <c r="AW296" i="224"/>
  <c r="AV296" i="224"/>
  <c r="AU296" i="224"/>
  <c r="BD295" i="224"/>
  <c r="AY295" i="224"/>
  <c r="AX295" i="224"/>
  <c r="AW295" i="224"/>
  <c r="AV295" i="224"/>
  <c r="AU295" i="224"/>
  <c r="BD294" i="224"/>
  <c r="AY294" i="224"/>
  <c r="AX294" i="224"/>
  <c r="AW294" i="224"/>
  <c r="AV294" i="224"/>
  <c r="AU294" i="224"/>
  <c r="BD293" i="224"/>
  <c r="AY293" i="224"/>
  <c r="AX293" i="224"/>
  <c r="AW293" i="224"/>
  <c r="AV293" i="224"/>
  <c r="AU293" i="224"/>
  <c r="BD292" i="224"/>
  <c r="AY292" i="224"/>
  <c r="AX292" i="224"/>
  <c r="AW292" i="224"/>
  <c r="AV292" i="224"/>
  <c r="AU292" i="224"/>
  <c r="BD291" i="224"/>
  <c r="AY291" i="224"/>
  <c r="AX291" i="224"/>
  <c r="AW291" i="224"/>
  <c r="AV291" i="224"/>
  <c r="AU291" i="224"/>
  <c r="BD290" i="224"/>
  <c r="AY290" i="224"/>
  <c r="AX290" i="224"/>
  <c r="AW290" i="224"/>
  <c r="AV290" i="224"/>
  <c r="AU290" i="224"/>
  <c r="BD289" i="224"/>
  <c r="AY289" i="224"/>
  <c r="AX289" i="224"/>
  <c r="AW289" i="224"/>
  <c r="AV289" i="224"/>
  <c r="AU289" i="224"/>
  <c r="BD288" i="224"/>
  <c r="AY288" i="224"/>
  <c r="AX288" i="224"/>
  <c r="AW288" i="224"/>
  <c r="AV288" i="224"/>
  <c r="AU288" i="224"/>
  <c r="BD287" i="224"/>
  <c r="AY287" i="224"/>
  <c r="AX287" i="224"/>
  <c r="AW287" i="224"/>
  <c r="AV287" i="224"/>
  <c r="AU287" i="224"/>
  <c r="BD286" i="224"/>
  <c r="AY286" i="224"/>
  <c r="AX286" i="224"/>
  <c r="AW286" i="224"/>
  <c r="AV286" i="224"/>
  <c r="AU286" i="224"/>
  <c r="BD285" i="224"/>
  <c r="AY285" i="224"/>
  <c r="AX285" i="224"/>
  <c r="AW285" i="224"/>
  <c r="AV285" i="224"/>
  <c r="AU285" i="224"/>
  <c r="BD284" i="224"/>
  <c r="AY284" i="224"/>
  <c r="AX284" i="224"/>
  <c r="AW284" i="224"/>
  <c r="AV284" i="224"/>
  <c r="AU284" i="224"/>
  <c r="BD283" i="224"/>
  <c r="AY283" i="224"/>
  <c r="AX283" i="224"/>
  <c r="AW283" i="224"/>
  <c r="AV283" i="224"/>
  <c r="AU283" i="224"/>
  <c r="BD282" i="224"/>
  <c r="AY282" i="224"/>
  <c r="AX282" i="224"/>
  <c r="AW282" i="224"/>
  <c r="AV282" i="224"/>
  <c r="AU282" i="224"/>
  <c r="BD281" i="224"/>
  <c r="AY281" i="224"/>
  <c r="AX281" i="224"/>
  <c r="AW281" i="224"/>
  <c r="AV281" i="224"/>
  <c r="AU281" i="224"/>
  <c r="BD280" i="224"/>
  <c r="AY280" i="224"/>
  <c r="AX280" i="224"/>
  <c r="AW280" i="224"/>
  <c r="AV280" i="224"/>
  <c r="AU280" i="224"/>
  <c r="BD279" i="224"/>
  <c r="AY279" i="224"/>
  <c r="AX279" i="224"/>
  <c r="AW279" i="224"/>
  <c r="AV279" i="224"/>
  <c r="AU279" i="224"/>
  <c r="BD278" i="224"/>
  <c r="AY278" i="224"/>
  <c r="AX278" i="224"/>
  <c r="AW278" i="224"/>
  <c r="AV278" i="224"/>
  <c r="AU278" i="224"/>
  <c r="BD277" i="224"/>
  <c r="AY277" i="224"/>
  <c r="AX277" i="224"/>
  <c r="AW277" i="224"/>
  <c r="AV277" i="224"/>
  <c r="AU277" i="224"/>
  <c r="BD276" i="224"/>
  <c r="AY276" i="224"/>
  <c r="AX276" i="224"/>
  <c r="AW276" i="224"/>
  <c r="AV276" i="224"/>
  <c r="AU276" i="224"/>
  <c r="BD275" i="224"/>
  <c r="AY275" i="224"/>
  <c r="AX275" i="224"/>
  <c r="AW275" i="224"/>
  <c r="AV275" i="224"/>
  <c r="AU275" i="224"/>
  <c r="BD274" i="224"/>
  <c r="AY274" i="224"/>
  <c r="AX274" i="224"/>
  <c r="AW274" i="224"/>
  <c r="AV274" i="224"/>
  <c r="AU274" i="224"/>
  <c r="BD273" i="224"/>
  <c r="AY273" i="224"/>
  <c r="AX273" i="224"/>
  <c r="AW273" i="224"/>
  <c r="AV273" i="224"/>
  <c r="AU273" i="224"/>
  <c r="BD272" i="224"/>
  <c r="AY272" i="224"/>
  <c r="AX272" i="224"/>
  <c r="AW272" i="224"/>
  <c r="AV272" i="224"/>
  <c r="AU272" i="224"/>
  <c r="BD271" i="224"/>
  <c r="AY271" i="224"/>
  <c r="AX271" i="224"/>
  <c r="AW271" i="224"/>
  <c r="AV271" i="224"/>
  <c r="AU271" i="224"/>
  <c r="BD270" i="224"/>
  <c r="AY270" i="224"/>
  <c r="AX270" i="224"/>
  <c r="AW270" i="224"/>
  <c r="AV270" i="224"/>
  <c r="AU270" i="224"/>
  <c r="BD269" i="224"/>
  <c r="AY269" i="224"/>
  <c r="AX269" i="224"/>
  <c r="AW269" i="224"/>
  <c r="AV269" i="224"/>
  <c r="AU269" i="224"/>
  <c r="BD268" i="224"/>
  <c r="AY268" i="224"/>
  <c r="AX268" i="224"/>
  <c r="AW268" i="224"/>
  <c r="AV268" i="224"/>
  <c r="AU268" i="224"/>
  <c r="BD267" i="224"/>
  <c r="AY267" i="224"/>
  <c r="AX267" i="224"/>
  <c r="AW267" i="224"/>
  <c r="AV267" i="224"/>
  <c r="AU267" i="224"/>
  <c r="BD266" i="224"/>
  <c r="AY266" i="224"/>
  <c r="AX266" i="224"/>
  <c r="AW266" i="224"/>
  <c r="AV266" i="224"/>
  <c r="AU266" i="224"/>
  <c r="BD265" i="224"/>
  <c r="AY265" i="224"/>
  <c r="AX265" i="224"/>
  <c r="AW265" i="224"/>
  <c r="AV265" i="224"/>
  <c r="AU265" i="224"/>
  <c r="BD264" i="224"/>
  <c r="AY264" i="224"/>
  <c r="AX264" i="224"/>
  <c r="AW264" i="224"/>
  <c r="AV264" i="224"/>
  <c r="AU264" i="224"/>
  <c r="BD263" i="224"/>
  <c r="AY263" i="224"/>
  <c r="AX263" i="224"/>
  <c r="AW263" i="224"/>
  <c r="AV263" i="224"/>
  <c r="AU263" i="224"/>
  <c r="BD262" i="224"/>
  <c r="AY262" i="224"/>
  <c r="AX262" i="224"/>
  <c r="AW262" i="224"/>
  <c r="AV262" i="224"/>
  <c r="AU262" i="224"/>
  <c r="BD261" i="224"/>
  <c r="AY261" i="224"/>
  <c r="AX261" i="224"/>
  <c r="AW261" i="224"/>
  <c r="AV261" i="224"/>
  <c r="AU261" i="224"/>
  <c r="BD260" i="224"/>
  <c r="AY260" i="224"/>
  <c r="AX260" i="224"/>
  <c r="AW260" i="224"/>
  <c r="AV260" i="224"/>
  <c r="AU260" i="224"/>
  <c r="BD259" i="224"/>
  <c r="AY259" i="224"/>
  <c r="AX259" i="224"/>
  <c r="AW259" i="224"/>
  <c r="AV259" i="224"/>
  <c r="AU259" i="224"/>
  <c r="BD258" i="224"/>
  <c r="AY258" i="224"/>
  <c r="AX258" i="224"/>
  <c r="AW258" i="224"/>
  <c r="AV258" i="224"/>
  <c r="AU258" i="224"/>
  <c r="BD257" i="224"/>
  <c r="AY257" i="224"/>
  <c r="AX257" i="224"/>
  <c r="AW257" i="224"/>
  <c r="AV257" i="224"/>
  <c r="AU257" i="224"/>
  <c r="BD256" i="224"/>
  <c r="AY256" i="224"/>
  <c r="AX256" i="224"/>
  <c r="AW256" i="224"/>
  <c r="AV256" i="224"/>
  <c r="AU256" i="224"/>
  <c r="BD255" i="224"/>
  <c r="AY255" i="224"/>
  <c r="AX255" i="224"/>
  <c r="AW255" i="224"/>
  <c r="AV255" i="224"/>
  <c r="AU255" i="224"/>
  <c r="BD254" i="224"/>
  <c r="AY254" i="224"/>
  <c r="AX254" i="224"/>
  <c r="AW254" i="224"/>
  <c r="AV254" i="224"/>
  <c r="AU254" i="224"/>
  <c r="BD253" i="224"/>
  <c r="AY253" i="224"/>
  <c r="AX253" i="224"/>
  <c r="AW253" i="224"/>
  <c r="AV253" i="224"/>
  <c r="AU253" i="224"/>
  <c r="BD252" i="224"/>
  <c r="AY252" i="224"/>
  <c r="AX252" i="224"/>
  <c r="AW252" i="224"/>
  <c r="AV252" i="224"/>
  <c r="AU252" i="224"/>
  <c r="BD251" i="224"/>
  <c r="AY251" i="224"/>
  <c r="AX251" i="224"/>
  <c r="AW251" i="224"/>
  <c r="AV251" i="224"/>
  <c r="AU251" i="224"/>
  <c r="BD250" i="224"/>
  <c r="AY250" i="224"/>
  <c r="AX250" i="224"/>
  <c r="AW250" i="224"/>
  <c r="AV250" i="224"/>
  <c r="AU250" i="224"/>
  <c r="BD249" i="224"/>
  <c r="AY249" i="224"/>
  <c r="AX249" i="224"/>
  <c r="AW249" i="224"/>
  <c r="AV249" i="224"/>
  <c r="AU249" i="224"/>
  <c r="BD248" i="224"/>
  <c r="AY248" i="224"/>
  <c r="AX248" i="224"/>
  <c r="AW248" i="224"/>
  <c r="AV248" i="224"/>
  <c r="AU248" i="224"/>
  <c r="BD247" i="224"/>
  <c r="AY247" i="224"/>
  <c r="AX247" i="224"/>
  <c r="AW247" i="224"/>
  <c r="AV247" i="224"/>
  <c r="AU247" i="224"/>
  <c r="BD246" i="224"/>
  <c r="AY246" i="224"/>
  <c r="AX246" i="224"/>
  <c r="AW246" i="224"/>
  <c r="AV246" i="224"/>
  <c r="AU246" i="224"/>
  <c r="BD245" i="224"/>
  <c r="AY245" i="224"/>
  <c r="AX245" i="224"/>
  <c r="AW245" i="224"/>
  <c r="AV245" i="224"/>
  <c r="AU245" i="224"/>
  <c r="BD244" i="224"/>
  <c r="AY244" i="224"/>
  <c r="AX244" i="224"/>
  <c r="AW244" i="224"/>
  <c r="AV244" i="224"/>
  <c r="AU244" i="224"/>
  <c r="BD243" i="224"/>
  <c r="AY243" i="224"/>
  <c r="AX243" i="224"/>
  <c r="AW243" i="224"/>
  <c r="AV243" i="224"/>
  <c r="AU243" i="224"/>
  <c r="BD242" i="224"/>
  <c r="AY242" i="224"/>
  <c r="AX242" i="224"/>
  <c r="AW242" i="224"/>
  <c r="AV242" i="224"/>
  <c r="AU242" i="224"/>
  <c r="BD241" i="224"/>
  <c r="AY241" i="224"/>
  <c r="AX241" i="224"/>
  <c r="AW241" i="224"/>
  <c r="AV241" i="224"/>
  <c r="AU241" i="224"/>
  <c r="BD240" i="224"/>
  <c r="AY240" i="224"/>
  <c r="AX240" i="224"/>
  <c r="AW240" i="224"/>
  <c r="AV240" i="224"/>
  <c r="AU240" i="224"/>
  <c r="BD239" i="224"/>
  <c r="AY239" i="224"/>
  <c r="AX239" i="224"/>
  <c r="AW239" i="224"/>
  <c r="AV239" i="224"/>
  <c r="AU239" i="224"/>
  <c r="BD238" i="224"/>
  <c r="AY238" i="224"/>
  <c r="AX238" i="224"/>
  <c r="AW238" i="224"/>
  <c r="AV238" i="224"/>
  <c r="AU238" i="224"/>
  <c r="BD237" i="224"/>
  <c r="AY237" i="224"/>
  <c r="AX237" i="224"/>
  <c r="AW237" i="224"/>
  <c r="AV237" i="224"/>
  <c r="AU237" i="224"/>
  <c r="BD236" i="224"/>
  <c r="AY236" i="224"/>
  <c r="AX236" i="224"/>
  <c r="AW236" i="224"/>
  <c r="AV236" i="224"/>
  <c r="AU236" i="224"/>
  <c r="BD235" i="224"/>
  <c r="AY235" i="224"/>
  <c r="AX235" i="224"/>
  <c r="AW235" i="224"/>
  <c r="AV235" i="224"/>
  <c r="AU235" i="224"/>
  <c r="BD234" i="224"/>
  <c r="AY234" i="224"/>
  <c r="AX234" i="224"/>
  <c r="AW234" i="224"/>
  <c r="AV234" i="224"/>
  <c r="AU234" i="224"/>
  <c r="BD233" i="224"/>
  <c r="AY233" i="224"/>
  <c r="AX233" i="224"/>
  <c r="AW233" i="224"/>
  <c r="AV233" i="224"/>
  <c r="AU233" i="224"/>
  <c r="BD232" i="224"/>
  <c r="AY232" i="224"/>
  <c r="AX232" i="224"/>
  <c r="AW232" i="224"/>
  <c r="AV232" i="224"/>
  <c r="AU232" i="224"/>
  <c r="BD231" i="224"/>
  <c r="AY231" i="224"/>
  <c r="AX231" i="224"/>
  <c r="AW231" i="224"/>
  <c r="AV231" i="224"/>
  <c r="AU231" i="224"/>
  <c r="BD230" i="224"/>
  <c r="AY230" i="224"/>
  <c r="AX230" i="224"/>
  <c r="AW230" i="224"/>
  <c r="AV230" i="224"/>
  <c r="AU230" i="224"/>
  <c r="BD229" i="224"/>
  <c r="AY229" i="224"/>
  <c r="AX229" i="224"/>
  <c r="AW229" i="224"/>
  <c r="AV229" i="224"/>
  <c r="AU229" i="224"/>
  <c r="BD228" i="224"/>
  <c r="AY228" i="224"/>
  <c r="AX228" i="224"/>
  <c r="AW228" i="224"/>
  <c r="AV228" i="224"/>
  <c r="AU228" i="224"/>
  <c r="BD227" i="224"/>
  <c r="AY227" i="224"/>
  <c r="AX227" i="224"/>
  <c r="AW227" i="224"/>
  <c r="AV227" i="224"/>
  <c r="AU227" i="224"/>
  <c r="BD226" i="224"/>
  <c r="AY226" i="224"/>
  <c r="AX226" i="224"/>
  <c r="AW226" i="224"/>
  <c r="AV226" i="224"/>
  <c r="AU226" i="224"/>
  <c r="BD225" i="224"/>
  <c r="AY225" i="224"/>
  <c r="AX225" i="224"/>
  <c r="AW225" i="224"/>
  <c r="AV225" i="224"/>
  <c r="AU225" i="224"/>
  <c r="BD224" i="224"/>
  <c r="AY224" i="224"/>
  <c r="AX224" i="224"/>
  <c r="AW224" i="224"/>
  <c r="AV224" i="224"/>
  <c r="AU224" i="224"/>
  <c r="BD223" i="224"/>
  <c r="AY223" i="224"/>
  <c r="AX223" i="224"/>
  <c r="AW223" i="224"/>
  <c r="AV223" i="224"/>
  <c r="AU223" i="224"/>
  <c r="BD222" i="224"/>
  <c r="AY222" i="224"/>
  <c r="AX222" i="224"/>
  <c r="AW222" i="224"/>
  <c r="AV222" i="224"/>
  <c r="AU222" i="224"/>
  <c r="BD221" i="224"/>
  <c r="AY221" i="224"/>
  <c r="AX221" i="224"/>
  <c r="AW221" i="224"/>
  <c r="AV221" i="224"/>
  <c r="AU221" i="224"/>
  <c r="BD220" i="224"/>
  <c r="AY220" i="224"/>
  <c r="AX220" i="224"/>
  <c r="AW220" i="224"/>
  <c r="AV220" i="224"/>
  <c r="AU220" i="224"/>
  <c r="BD219" i="224"/>
  <c r="AY219" i="224"/>
  <c r="AX219" i="224"/>
  <c r="AW219" i="224"/>
  <c r="AV219" i="224"/>
  <c r="AU219" i="224"/>
  <c r="BD218" i="224"/>
  <c r="AY218" i="224"/>
  <c r="AX218" i="224"/>
  <c r="AW218" i="224"/>
  <c r="AV218" i="224"/>
  <c r="AU218" i="224"/>
  <c r="BD217" i="224"/>
  <c r="AY217" i="224"/>
  <c r="AX217" i="224"/>
  <c r="AW217" i="224"/>
  <c r="AV217" i="224"/>
  <c r="AU217" i="224"/>
  <c r="BD216" i="224"/>
  <c r="AY216" i="224"/>
  <c r="AX216" i="224"/>
  <c r="AW216" i="224"/>
  <c r="AV216" i="224"/>
  <c r="AU216" i="224"/>
  <c r="BD215" i="224"/>
  <c r="AY215" i="224"/>
  <c r="AX215" i="224"/>
  <c r="AW215" i="224"/>
  <c r="AV215" i="224"/>
  <c r="AU215" i="224"/>
  <c r="BD214" i="224"/>
  <c r="AY214" i="224"/>
  <c r="AX214" i="224"/>
  <c r="AW214" i="224"/>
  <c r="AV214" i="224"/>
  <c r="AU214" i="224"/>
  <c r="BD213" i="224"/>
  <c r="AY213" i="224"/>
  <c r="AX213" i="224"/>
  <c r="AW213" i="224"/>
  <c r="AV213" i="224"/>
  <c r="AU213" i="224"/>
  <c r="BD212" i="224"/>
  <c r="AY212" i="224"/>
  <c r="AX212" i="224"/>
  <c r="AW212" i="224"/>
  <c r="AV212" i="224"/>
  <c r="AU212" i="224"/>
  <c r="BD211" i="224"/>
  <c r="AY211" i="224"/>
  <c r="AX211" i="224"/>
  <c r="AW211" i="224"/>
  <c r="AV211" i="224"/>
  <c r="AU211" i="224"/>
  <c r="BD210" i="224"/>
  <c r="AY210" i="224"/>
  <c r="AX210" i="224"/>
  <c r="AW210" i="224"/>
  <c r="AV210" i="224"/>
  <c r="AU210" i="224"/>
  <c r="BD209" i="224"/>
  <c r="AY209" i="224"/>
  <c r="AX209" i="224"/>
  <c r="AW209" i="224"/>
  <c r="AV209" i="224"/>
  <c r="AU209" i="224"/>
  <c r="BD208" i="224"/>
  <c r="AY208" i="224"/>
  <c r="AX208" i="224"/>
  <c r="AW208" i="224"/>
  <c r="AV208" i="224"/>
  <c r="AU208" i="224"/>
  <c r="BD207" i="224"/>
  <c r="AY207" i="224"/>
  <c r="AX207" i="224"/>
  <c r="AW207" i="224"/>
  <c r="AV207" i="224"/>
  <c r="AU207" i="224"/>
  <c r="BD206" i="224"/>
  <c r="AY206" i="224"/>
  <c r="AX206" i="224"/>
  <c r="AW206" i="224"/>
  <c r="AV206" i="224"/>
  <c r="AU206" i="224"/>
  <c r="BD205" i="224"/>
  <c r="AY205" i="224"/>
  <c r="AX205" i="224"/>
  <c r="AW205" i="224"/>
  <c r="AV205" i="224"/>
  <c r="AU205" i="224"/>
  <c r="BD204" i="224"/>
  <c r="AY204" i="224"/>
  <c r="AX204" i="224"/>
  <c r="AW204" i="224"/>
  <c r="AV204" i="224"/>
  <c r="AU204" i="224"/>
  <c r="BD203" i="224"/>
  <c r="AY203" i="224"/>
  <c r="AX203" i="224"/>
  <c r="AW203" i="224"/>
  <c r="AV203" i="224"/>
  <c r="AU203" i="224"/>
  <c r="BD202" i="224"/>
  <c r="AY202" i="224"/>
  <c r="AX202" i="224"/>
  <c r="AW202" i="224"/>
  <c r="AV202" i="224"/>
  <c r="AU202" i="224"/>
  <c r="BD201" i="224"/>
  <c r="AY201" i="224"/>
  <c r="AX201" i="224"/>
  <c r="AW201" i="224"/>
  <c r="AV201" i="224"/>
  <c r="AU201" i="224"/>
  <c r="BD200" i="224"/>
  <c r="AY200" i="224"/>
  <c r="AX200" i="224"/>
  <c r="AW200" i="224"/>
  <c r="AV200" i="224"/>
  <c r="AU200" i="224"/>
  <c r="BD199" i="224"/>
  <c r="AY199" i="224"/>
  <c r="AX199" i="224"/>
  <c r="AW199" i="224"/>
  <c r="AV199" i="224"/>
  <c r="AU199" i="224"/>
  <c r="BD198" i="224"/>
  <c r="AY198" i="224"/>
  <c r="AX198" i="224"/>
  <c r="AW198" i="224"/>
  <c r="AV198" i="224"/>
  <c r="AU198" i="224"/>
  <c r="BD197" i="224"/>
  <c r="AY197" i="224"/>
  <c r="AX197" i="224"/>
  <c r="AW197" i="224"/>
  <c r="AV197" i="224"/>
  <c r="AU197" i="224"/>
  <c r="BD196" i="224"/>
  <c r="AY196" i="224"/>
  <c r="AX196" i="224"/>
  <c r="AW196" i="224"/>
  <c r="AV196" i="224"/>
  <c r="AU196" i="224"/>
  <c r="BD195" i="224"/>
  <c r="AY195" i="224"/>
  <c r="AX195" i="224"/>
  <c r="AW195" i="224"/>
  <c r="AV195" i="224"/>
  <c r="AU195" i="224"/>
  <c r="BD194" i="224"/>
  <c r="AY194" i="224"/>
  <c r="AX194" i="224"/>
  <c r="AW194" i="224"/>
  <c r="AV194" i="224"/>
  <c r="AU194" i="224"/>
  <c r="BD193" i="224"/>
  <c r="AY193" i="224"/>
  <c r="AX193" i="224"/>
  <c r="AW193" i="224"/>
  <c r="AV193" i="224"/>
  <c r="AU193" i="224"/>
  <c r="BD192" i="224"/>
  <c r="AY192" i="224"/>
  <c r="AX192" i="224"/>
  <c r="AW192" i="224"/>
  <c r="AV192" i="224"/>
  <c r="AU192" i="224"/>
  <c r="BD191" i="224"/>
  <c r="AY191" i="224"/>
  <c r="AX191" i="224"/>
  <c r="AW191" i="224"/>
  <c r="AV191" i="224"/>
  <c r="AU191" i="224"/>
  <c r="BD190" i="224"/>
  <c r="AY190" i="224"/>
  <c r="AX190" i="224"/>
  <c r="AW190" i="224"/>
  <c r="AV190" i="224"/>
  <c r="AU190" i="224"/>
  <c r="BD189" i="224"/>
  <c r="AY189" i="224"/>
  <c r="AX189" i="224"/>
  <c r="AW189" i="224"/>
  <c r="AV189" i="224"/>
  <c r="AU189" i="224"/>
  <c r="BD188" i="224"/>
  <c r="AY188" i="224"/>
  <c r="AX188" i="224"/>
  <c r="AW188" i="224"/>
  <c r="AV188" i="224"/>
  <c r="AU188" i="224"/>
  <c r="BD187" i="224"/>
  <c r="AY187" i="224"/>
  <c r="AX187" i="224"/>
  <c r="AW187" i="224"/>
  <c r="AV187" i="224"/>
  <c r="AU187" i="224"/>
  <c r="BD186" i="224"/>
  <c r="AY186" i="224"/>
  <c r="AX186" i="224"/>
  <c r="AW186" i="224"/>
  <c r="AV186" i="224"/>
  <c r="AU186" i="224"/>
  <c r="BD185" i="224"/>
  <c r="AY185" i="224"/>
  <c r="AX185" i="224"/>
  <c r="AW185" i="224"/>
  <c r="AV185" i="224"/>
  <c r="AU185" i="224"/>
  <c r="BD184" i="224"/>
  <c r="AY184" i="224"/>
  <c r="AX184" i="224"/>
  <c r="AW184" i="224"/>
  <c r="AV184" i="224"/>
  <c r="AU184" i="224"/>
  <c r="BD183" i="224"/>
  <c r="AY183" i="224"/>
  <c r="AX183" i="224"/>
  <c r="AW183" i="224"/>
  <c r="AV183" i="224"/>
  <c r="AU183" i="224"/>
  <c r="BD182" i="224"/>
  <c r="AY182" i="224"/>
  <c r="AX182" i="224"/>
  <c r="AW182" i="224"/>
  <c r="AV182" i="224"/>
  <c r="AU182" i="224"/>
  <c r="BD181" i="224"/>
  <c r="AY181" i="224"/>
  <c r="AX181" i="224"/>
  <c r="AW181" i="224"/>
  <c r="AV181" i="224"/>
  <c r="AU181" i="224"/>
  <c r="BD180" i="224"/>
  <c r="AY180" i="224"/>
  <c r="AX180" i="224"/>
  <c r="AW180" i="224"/>
  <c r="AV180" i="224"/>
  <c r="AU180" i="224"/>
  <c r="BD179" i="224"/>
  <c r="AY179" i="224"/>
  <c r="AX179" i="224"/>
  <c r="AW179" i="224"/>
  <c r="AV179" i="224"/>
  <c r="AU179" i="224"/>
  <c r="BD178" i="224"/>
  <c r="AY178" i="224"/>
  <c r="AX178" i="224"/>
  <c r="AW178" i="224"/>
  <c r="AV178" i="224"/>
  <c r="AU178" i="224"/>
  <c r="BD177" i="224"/>
  <c r="AY177" i="224"/>
  <c r="AX177" i="224"/>
  <c r="AW177" i="224"/>
  <c r="AV177" i="224"/>
  <c r="AU177" i="224"/>
  <c r="BD176" i="224"/>
  <c r="AY176" i="224"/>
  <c r="AX176" i="224"/>
  <c r="AW176" i="224"/>
  <c r="AV176" i="224"/>
  <c r="AU176" i="224"/>
  <c r="BD175" i="224"/>
  <c r="AY175" i="224"/>
  <c r="AX175" i="224"/>
  <c r="AW175" i="224"/>
  <c r="AV175" i="224"/>
  <c r="AU175" i="224"/>
  <c r="BD174" i="224"/>
  <c r="AY174" i="224"/>
  <c r="AX174" i="224"/>
  <c r="AW174" i="224"/>
  <c r="AV174" i="224"/>
  <c r="AU174" i="224"/>
  <c r="BD173" i="224"/>
  <c r="AY173" i="224"/>
  <c r="AX173" i="224"/>
  <c r="AW173" i="224"/>
  <c r="AV173" i="224"/>
  <c r="AU173" i="224"/>
  <c r="BD172" i="224"/>
  <c r="AY172" i="224"/>
  <c r="AX172" i="224"/>
  <c r="AW172" i="224"/>
  <c r="AV172" i="224"/>
  <c r="AU172" i="224"/>
  <c r="BD171" i="224"/>
  <c r="AY171" i="224"/>
  <c r="AX171" i="224"/>
  <c r="AW171" i="224"/>
  <c r="AV171" i="224"/>
  <c r="AU171" i="224"/>
  <c r="BD170" i="224"/>
  <c r="AY170" i="224"/>
  <c r="AX170" i="224"/>
  <c r="AW170" i="224"/>
  <c r="AV170" i="224"/>
  <c r="AU170" i="224"/>
  <c r="BD169" i="224"/>
  <c r="AY169" i="224"/>
  <c r="AX169" i="224"/>
  <c r="AW169" i="224"/>
  <c r="AV169" i="224"/>
  <c r="AU169" i="224"/>
  <c r="BD168" i="224"/>
  <c r="AY168" i="224"/>
  <c r="AX168" i="224"/>
  <c r="AW168" i="224"/>
  <c r="AV168" i="224"/>
  <c r="AU168" i="224"/>
  <c r="BD167" i="224"/>
  <c r="AY167" i="224"/>
  <c r="AX167" i="224"/>
  <c r="AW167" i="224"/>
  <c r="AV167" i="224"/>
  <c r="AU167" i="224"/>
  <c r="BD166" i="224"/>
  <c r="AY166" i="224"/>
  <c r="AX166" i="224"/>
  <c r="AW166" i="224"/>
  <c r="AV166" i="224"/>
  <c r="AU166" i="224"/>
  <c r="BD165" i="224"/>
  <c r="AY165" i="224"/>
  <c r="AX165" i="224"/>
  <c r="AW165" i="224"/>
  <c r="AV165" i="224"/>
  <c r="AU165" i="224"/>
  <c r="BD164" i="224"/>
  <c r="AY164" i="224"/>
  <c r="AX164" i="224"/>
  <c r="AW164" i="224"/>
  <c r="AV164" i="224"/>
  <c r="AU164" i="224"/>
  <c r="BD163" i="224"/>
  <c r="AY163" i="224"/>
  <c r="AX163" i="224"/>
  <c r="AW163" i="224"/>
  <c r="AV163" i="224"/>
  <c r="AU163" i="224"/>
  <c r="BD162" i="224"/>
  <c r="AY162" i="224"/>
  <c r="AX162" i="224"/>
  <c r="AW162" i="224"/>
  <c r="AV162" i="224"/>
  <c r="AU162" i="224"/>
  <c r="BD161" i="224"/>
  <c r="AY161" i="224"/>
  <c r="AX161" i="224"/>
  <c r="AW161" i="224"/>
  <c r="AV161" i="224"/>
  <c r="AU161" i="224"/>
  <c r="BD160" i="224"/>
  <c r="AY160" i="224"/>
  <c r="AX160" i="224"/>
  <c r="AW160" i="224"/>
  <c r="AV160" i="224"/>
  <c r="AU160" i="224"/>
  <c r="BD159" i="224"/>
  <c r="AY159" i="224"/>
  <c r="AX159" i="224"/>
  <c r="AW159" i="224"/>
  <c r="AV159" i="224"/>
  <c r="AU159" i="224"/>
  <c r="BD158" i="224"/>
  <c r="AY158" i="224"/>
  <c r="AX158" i="224"/>
  <c r="AW158" i="224"/>
  <c r="AV158" i="224"/>
  <c r="AU158" i="224"/>
  <c r="BD157" i="224"/>
  <c r="AY157" i="224"/>
  <c r="AX157" i="224"/>
  <c r="AW157" i="224"/>
  <c r="AV157" i="224"/>
  <c r="AU157" i="224"/>
  <c r="BD156" i="224"/>
  <c r="AY156" i="224"/>
  <c r="AX156" i="224"/>
  <c r="AW156" i="224"/>
  <c r="AV156" i="224"/>
  <c r="AU156" i="224"/>
  <c r="BD155" i="224"/>
  <c r="AY155" i="224"/>
  <c r="AX155" i="224"/>
  <c r="AW155" i="224"/>
  <c r="AV155" i="224"/>
  <c r="AU155" i="224"/>
  <c r="BD154" i="224"/>
  <c r="AY154" i="224"/>
  <c r="AX154" i="224"/>
  <c r="AW154" i="224"/>
  <c r="AV154" i="224"/>
  <c r="AU154" i="224"/>
  <c r="BD153" i="224"/>
  <c r="AY153" i="224"/>
  <c r="AX153" i="224"/>
  <c r="AW153" i="224"/>
  <c r="AV153" i="224"/>
  <c r="AU153" i="224"/>
  <c r="BD152" i="224"/>
  <c r="AY152" i="224"/>
  <c r="AX152" i="224"/>
  <c r="AW152" i="224"/>
  <c r="AV152" i="224"/>
  <c r="AU152" i="224"/>
  <c r="BD151" i="224"/>
  <c r="AY151" i="224"/>
  <c r="AX151" i="224"/>
  <c r="AW151" i="224"/>
  <c r="AV151" i="224"/>
  <c r="AU151" i="224"/>
  <c r="BD150" i="224"/>
  <c r="AY150" i="224"/>
  <c r="AX150" i="224"/>
  <c r="AW150" i="224"/>
  <c r="AV150" i="224"/>
  <c r="AU150" i="224"/>
  <c r="BD149" i="224"/>
  <c r="AY149" i="224"/>
  <c r="AX149" i="224"/>
  <c r="AW149" i="224"/>
  <c r="AV149" i="224"/>
  <c r="AU149" i="224"/>
  <c r="BD148" i="224"/>
  <c r="AY148" i="224"/>
  <c r="AX148" i="224"/>
  <c r="AW148" i="224"/>
  <c r="AV148" i="224"/>
  <c r="AU148" i="224"/>
  <c r="BD147" i="224"/>
  <c r="AY147" i="224"/>
  <c r="AX147" i="224"/>
  <c r="AW147" i="224"/>
  <c r="AV147" i="224"/>
  <c r="AU147" i="224"/>
  <c r="BD146" i="224"/>
  <c r="AY146" i="224"/>
  <c r="AX146" i="224"/>
  <c r="AW146" i="224"/>
  <c r="AV146" i="224"/>
  <c r="AU146" i="224"/>
  <c r="BD145" i="224"/>
  <c r="AY145" i="224"/>
  <c r="AX145" i="224"/>
  <c r="AW145" i="224"/>
  <c r="AV145" i="224"/>
  <c r="AU145" i="224"/>
  <c r="BD144" i="224"/>
  <c r="AY144" i="224"/>
  <c r="AX144" i="224"/>
  <c r="AW144" i="224"/>
  <c r="AV144" i="224"/>
  <c r="AU144" i="224"/>
  <c r="BD143" i="224"/>
  <c r="AY143" i="224"/>
  <c r="AX143" i="224"/>
  <c r="AW143" i="224"/>
  <c r="AV143" i="224"/>
  <c r="AU143" i="224"/>
  <c r="BD142" i="224"/>
  <c r="AY142" i="224"/>
  <c r="AX142" i="224"/>
  <c r="AW142" i="224"/>
  <c r="AV142" i="224"/>
  <c r="AU142" i="224"/>
  <c r="BD141" i="224"/>
  <c r="AY141" i="224"/>
  <c r="AX141" i="224"/>
  <c r="AW141" i="224"/>
  <c r="AV141" i="224"/>
  <c r="AU141" i="224"/>
  <c r="BD140" i="224"/>
  <c r="AY140" i="224"/>
  <c r="AX140" i="224"/>
  <c r="AW140" i="224"/>
  <c r="AV140" i="224"/>
  <c r="AU140" i="224"/>
  <c r="BD139" i="224"/>
  <c r="AY139" i="224"/>
  <c r="AX139" i="224"/>
  <c r="AW139" i="224"/>
  <c r="AV139" i="224"/>
  <c r="AU139" i="224"/>
  <c r="BD138" i="224"/>
  <c r="AY138" i="224"/>
  <c r="AX138" i="224"/>
  <c r="AW138" i="224"/>
  <c r="AV138" i="224"/>
  <c r="AU138" i="224"/>
  <c r="BD137" i="224"/>
  <c r="AY137" i="224"/>
  <c r="AX137" i="224"/>
  <c r="AW137" i="224"/>
  <c r="AV137" i="224"/>
  <c r="AU137" i="224"/>
  <c r="BD136" i="224"/>
  <c r="AY136" i="224"/>
  <c r="AX136" i="224"/>
  <c r="AW136" i="224"/>
  <c r="AV136" i="224"/>
  <c r="AU136" i="224"/>
  <c r="BD135" i="224"/>
  <c r="AY135" i="224"/>
  <c r="AX135" i="224"/>
  <c r="AW135" i="224"/>
  <c r="AV135" i="224"/>
  <c r="AU135" i="224"/>
  <c r="BD134" i="224"/>
  <c r="AY134" i="224"/>
  <c r="AX134" i="224"/>
  <c r="AW134" i="224"/>
  <c r="AV134" i="224"/>
  <c r="AU134" i="224"/>
  <c r="BD133" i="224"/>
  <c r="AY133" i="224"/>
  <c r="AX133" i="224"/>
  <c r="AW133" i="224"/>
  <c r="AV133" i="224"/>
  <c r="AU133" i="224"/>
  <c r="BD132" i="224"/>
  <c r="AY132" i="224"/>
  <c r="AX132" i="224"/>
  <c r="AW132" i="224"/>
  <c r="AV132" i="224"/>
  <c r="AU132" i="224"/>
  <c r="BD131" i="224"/>
  <c r="AY131" i="224"/>
  <c r="AX131" i="224"/>
  <c r="AW131" i="224"/>
  <c r="AV131" i="224"/>
  <c r="AU131" i="224"/>
  <c r="BD130" i="224"/>
  <c r="AY130" i="224"/>
  <c r="AX130" i="224"/>
  <c r="AW130" i="224"/>
  <c r="AV130" i="224"/>
  <c r="AU130" i="224"/>
  <c r="BD129" i="224"/>
  <c r="AY129" i="224"/>
  <c r="AX129" i="224"/>
  <c r="AW129" i="224"/>
  <c r="AV129" i="224"/>
  <c r="AU129" i="224"/>
  <c r="BD128" i="224"/>
  <c r="AY128" i="224"/>
  <c r="AX128" i="224"/>
  <c r="AW128" i="224"/>
  <c r="AV128" i="224"/>
  <c r="AU128" i="224"/>
  <c r="BD127" i="224"/>
  <c r="AY127" i="224"/>
  <c r="AX127" i="224"/>
  <c r="AW127" i="224"/>
  <c r="AV127" i="224"/>
  <c r="AU127" i="224"/>
  <c r="BD126" i="224"/>
  <c r="AY126" i="224"/>
  <c r="AX126" i="224"/>
  <c r="AW126" i="224"/>
  <c r="AV126" i="224"/>
  <c r="AU126" i="224"/>
  <c r="BD125" i="224"/>
  <c r="AY125" i="224"/>
  <c r="AX125" i="224"/>
  <c r="AW125" i="224"/>
  <c r="AV125" i="224"/>
  <c r="AU125" i="224"/>
  <c r="BD124" i="224"/>
  <c r="AY124" i="224"/>
  <c r="AX124" i="224"/>
  <c r="AW124" i="224"/>
  <c r="AV124" i="224"/>
  <c r="AU124" i="224"/>
  <c r="BD123" i="224"/>
  <c r="AY123" i="224"/>
  <c r="AX123" i="224"/>
  <c r="AW123" i="224"/>
  <c r="AV123" i="224"/>
  <c r="AU123" i="224"/>
  <c r="BD122" i="224"/>
  <c r="AY122" i="224"/>
  <c r="AX122" i="224"/>
  <c r="AW122" i="224"/>
  <c r="AV122" i="224"/>
  <c r="AU122" i="224"/>
  <c r="BD121" i="224"/>
  <c r="AY121" i="224"/>
  <c r="AX121" i="224"/>
  <c r="AW121" i="224"/>
  <c r="AV121" i="224"/>
  <c r="AU121" i="224"/>
  <c r="BD120" i="224"/>
  <c r="AY120" i="224"/>
  <c r="AX120" i="224"/>
  <c r="AW120" i="224"/>
  <c r="AV120" i="224"/>
  <c r="AU120" i="224"/>
  <c r="BD119" i="224"/>
  <c r="AY119" i="224"/>
  <c r="AX119" i="224"/>
  <c r="AW119" i="224"/>
  <c r="AV119" i="224"/>
  <c r="AU119" i="224"/>
  <c r="BD118" i="224"/>
  <c r="AY118" i="224"/>
  <c r="AX118" i="224"/>
  <c r="AW118" i="224"/>
  <c r="AV118" i="224"/>
  <c r="AU118" i="224"/>
  <c r="BD117" i="224"/>
  <c r="AY117" i="224"/>
  <c r="AX117" i="224"/>
  <c r="AW117" i="224"/>
  <c r="AV117" i="224"/>
  <c r="AU117" i="224"/>
  <c r="BD116" i="224"/>
  <c r="AY116" i="224"/>
  <c r="AX116" i="224"/>
  <c r="AW116" i="224"/>
  <c r="AV116" i="224"/>
  <c r="AU116" i="224"/>
  <c r="BD115" i="224"/>
  <c r="AY115" i="224"/>
  <c r="AX115" i="224"/>
  <c r="AW115" i="224"/>
  <c r="AV115" i="224"/>
  <c r="AU115" i="224"/>
  <c r="BD114" i="224"/>
  <c r="AY114" i="224"/>
  <c r="AX114" i="224"/>
  <c r="AW114" i="224"/>
  <c r="AV114" i="224"/>
  <c r="AU114" i="224"/>
  <c r="BD113" i="224"/>
  <c r="AY113" i="224"/>
  <c r="AX113" i="224"/>
  <c r="AW113" i="224"/>
  <c r="AV113" i="224"/>
  <c r="AU113" i="224"/>
  <c r="BD112" i="224"/>
  <c r="AY112" i="224"/>
  <c r="AX112" i="224"/>
  <c r="AW112" i="224"/>
  <c r="AV112" i="224"/>
  <c r="AU112" i="224"/>
  <c r="BD111" i="224"/>
  <c r="AY111" i="224"/>
  <c r="AX111" i="224"/>
  <c r="AW111" i="224"/>
  <c r="AV111" i="224"/>
  <c r="AU111" i="224"/>
  <c r="BD110" i="224"/>
  <c r="AY110" i="224"/>
  <c r="AX110" i="224"/>
  <c r="AW110" i="224"/>
  <c r="AV110" i="224"/>
  <c r="AU110" i="224"/>
  <c r="BD109" i="224"/>
  <c r="AY109" i="224"/>
  <c r="AX109" i="224"/>
  <c r="AW109" i="224"/>
  <c r="AV109" i="224"/>
  <c r="AU109" i="224"/>
  <c r="BD108" i="224"/>
  <c r="AY108" i="224"/>
  <c r="AX108" i="224"/>
  <c r="AW108" i="224"/>
  <c r="AV108" i="224"/>
  <c r="AU108" i="224"/>
  <c r="BD107" i="224"/>
  <c r="AY107" i="224"/>
  <c r="AX107" i="224"/>
  <c r="AW107" i="224"/>
  <c r="AV107" i="224"/>
  <c r="AU107" i="224"/>
  <c r="BD106" i="224"/>
  <c r="AY106" i="224"/>
  <c r="AX106" i="224"/>
  <c r="AW106" i="224"/>
  <c r="AV106" i="224"/>
  <c r="AU106" i="224"/>
  <c r="BD105" i="224"/>
  <c r="AY105" i="224"/>
  <c r="AX105" i="224"/>
  <c r="AW105" i="224"/>
  <c r="AV105" i="224"/>
  <c r="AU105" i="224"/>
  <c r="BD104" i="224"/>
  <c r="AY104" i="224"/>
  <c r="AX104" i="224"/>
  <c r="AW104" i="224"/>
  <c r="AV104" i="224"/>
  <c r="AU104" i="224"/>
  <c r="BD103" i="224"/>
  <c r="AY103" i="224"/>
  <c r="AX103" i="224"/>
  <c r="AW103" i="224"/>
  <c r="AV103" i="224"/>
  <c r="AU103" i="224"/>
  <c r="BD102" i="224"/>
  <c r="AY102" i="224"/>
  <c r="AX102" i="224"/>
  <c r="AW102" i="224"/>
  <c r="AV102" i="224"/>
  <c r="AU102" i="224"/>
  <c r="BD101" i="224"/>
  <c r="AY101" i="224"/>
  <c r="AX101" i="224"/>
  <c r="AW101" i="224"/>
  <c r="AV101" i="224"/>
  <c r="AU101" i="224"/>
  <c r="BD100" i="224"/>
  <c r="AY100" i="224"/>
  <c r="AX100" i="224"/>
  <c r="AW100" i="224"/>
  <c r="AV100" i="224"/>
  <c r="AU100" i="224"/>
  <c r="BD99" i="224"/>
  <c r="AY99" i="224"/>
  <c r="AX99" i="224"/>
  <c r="AW99" i="224"/>
  <c r="AV99" i="224"/>
  <c r="AU99" i="224"/>
  <c r="BD98" i="224"/>
  <c r="AY98" i="224"/>
  <c r="AX98" i="224"/>
  <c r="AW98" i="224"/>
  <c r="AV98" i="224"/>
  <c r="AU98" i="224"/>
  <c r="BD97" i="224"/>
  <c r="AY97" i="224"/>
  <c r="AX97" i="224"/>
  <c r="AW97" i="224"/>
  <c r="AV97" i="224"/>
  <c r="AU97" i="224"/>
  <c r="BD96" i="224"/>
  <c r="AY96" i="224"/>
  <c r="AX96" i="224"/>
  <c r="AW96" i="224"/>
  <c r="AV96" i="224"/>
  <c r="AU96" i="224"/>
  <c r="BD95" i="224"/>
  <c r="AY95" i="224"/>
  <c r="AX95" i="224"/>
  <c r="AW95" i="224"/>
  <c r="AV95" i="224"/>
  <c r="AU95" i="224"/>
  <c r="BD94" i="224"/>
  <c r="AY94" i="224"/>
  <c r="AX94" i="224"/>
  <c r="AW94" i="224"/>
  <c r="AV94" i="224"/>
  <c r="AU94" i="224"/>
  <c r="BD93" i="224"/>
  <c r="AY93" i="224"/>
  <c r="AX93" i="224"/>
  <c r="AW93" i="224"/>
  <c r="AV93" i="224"/>
  <c r="AU93" i="224"/>
  <c r="BD92" i="224"/>
  <c r="AY92" i="224"/>
  <c r="AX92" i="224"/>
  <c r="AW92" i="224"/>
  <c r="AV92" i="224"/>
  <c r="AU92" i="224"/>
  <c r="BD91" i="224"/>
  <c r="AY91" i="224"/>
  <c r="AX91" i="224"/>
  <c r="AW91" i="224"/>
  <c r="AV91" i="224"/>
  <c r="AU91" i="224"/>
  <c r="BD90" i="224"/>
  <c r="AY90" i="224"/>
  <c r="AX90" i="224"/>
  <c r="AW90" i="224"/>
  <c r="AV90" i="224"/>
  <c r="AU90" i="224"/>
  <c r="BD89" i="224"/>
  <c r="AY89" i="224"/>
  <c r="AX89" i="224"/>
  <c r="AW89" i="224"/>
  <c r="AV89" i="224"/>
  <c r="AU89" i="224"/>
  <c r="BD88" i="224"/>
  <c r="AY88" i="224"/>
  <c r="AX88" i="224"/>
  <c r="AW88" i="224"/>
  <c r="AV88" i="224"/>
  <c r="AU88" i="224"/>
  <c r="BD87" i="224"/>
  <c r="AY87" i="224"/>
  <c r="AX87" i="224"/>
  <c r="AW87" i="224"/>
  <c r="AV87" i="224"/>
  <c r="AU87" i="224"/>
  <c r="BD86" i="224"/>
  <c r="AY86" i="224"/>
  <c r="AX86" i="224"/>
  <c r="AW86" i="224"/>
  <c r="AV86" i="224"/>
  <c r="AU86" i="224"/>
  <c r="BD85" i="224"/>
  <c r="AY85" i="224"/>
  <c r="AX85" i="224"/>
  <c r="AW85" i="224"/>
  <c r="AV85" i="224"/>
  <c r="AU85" i="224"/>
  <c r="BD84" i="224"/>
  <c r="AY84" i="224"/>
  <c r="AX84" i="224"/>
  <c r="AW84" i="224"/>
  <c r="AV84" i="224"/>
  <c r="AU84" i="224"/>
  <c r="BD83" i="224"/>
  <c r="AY83" i="224"/>
  <c r="AX83" i="224"/>
  <c r="AW83" i="224"/>
  <c r="AV83" i="224"/>
  <c r="AU83" i="224"/>
  <c r="BD82" i="224"/>
  <c r="AY82" i="224"/>
  <c r="AX82" i="224"/>
  <c r="AW82" i="224"/>
  <c r="AV82" i="224"/>
  <c r="AU82" i="224"/>
  <c r="BD81" i="224"/>
  <c r="AY81" i="224"/>
  <c r="AX81" i="224"/>
  <c r="AW81" i="224"/>
  <c r="AV81" i="224"/>
  <c r="AU81" i="224"/>
  <c r="BD80" i="224"/>
  <c r="AY80" i="224"/>
  <c r="AX80" i="224"/>
  <c r="AW80" i="224"/>
  <c r="AV80" i="224"/>
  <c r="AU80" i="224"/>
  <c r="BD79" i="224"/>
  <c r="AY79" i="224"/>
  <c r="AX79" i="224"/>
  <c r="AW79" i="224"/>
  <c r="AV79" i="224"/>
  <c r="AU79" i="224"/>
  <c r="BD78" i="224"/>
  <c r="AY78" i="224"/>
  <c r="AX78" i="224"/>
  <c r="AW78" i="224"/>
  <c r="AV78" i="224"/>
  <c r="AU78" i="224"/>
  <c r="BD77" i="224"/>
  <c r="AY77" i="224"/>
  <c r="AX77" i="224"/>
  <c r="AW77" i="224"/>
  <c r="AV77" i="224"/>
  <c r="AU77" i="224"/>
  <c r="BD76" i="224"/>
  <c r="AY76" i="224"/>
  <c r="AX76" i="224"/>
  <c r="AW76" i="224"/>
  <c r="AV76" i="224"/>
  <c r="AU76" i="224"/>
  <c r="BD75" i="224"/>
  <c r="AY75" i="224"/>
  <c r="AX75" i="224"/>
  <c r="AW75" i="224"/>
  <c r="AV75" i="224"/>
  <c r="AU75" i="224"/>
  <c r="BD74" i="224"/>
  <c r="AY74" i="224"/>
  <c r="AX74" i="224"/>
  <c r="AW74" i="224"/>
  <c r="AV74" i="224"/>
  <c r="AU74" i="224"/>
  <c r="BD73" i="224"/>
  <c r="AY73" i="224"/>
  <c r="AX73" i="224"/>
  <c r="AW73" i="224"/>
  <c r="AV73" i="224"/>
  <c r="AU73" i="224"/>
  <c r="BD72" i="224"/>
  <c r="AY72" i="224"/>
  <c r="AX72" i="224"/>
  <c r="AW72" i="224"/>
  <c r="AV72" i="224"/>
  <c r="AU72" i="224"/>
  <c r="BD71" i="224"/>
  <c r="AY71" i="224"/>
  <c r="AX71" i="224"/>
  <c r="AW71" i="224"/>
  <c r="AV71" i="224"/>
  <c r="AU71" i="224"/>
  <c r="BD70" i="224"/>
  <c r="AY70" i="224"/>
  <c r="AX70" i="224"/>
  <c r="AW70" i="224"/>
  <c r="AV70" i="224"/>
  <c r="AU70" i="224"/>
  <c r="BD69" i="224"/>
  <c r="AY69" i="224"/>
  <c r="AX69" i="224"/>
  <c r="AW69" i="224"/>
  <c r="AV69" i="224"/>
  <c r="AU69" i="224"/>
  <c r="BD68" i="224"/>
  <c r="AY68" i="224"/>
  <c r="AX68" i="224"/>
  <c r="AW68" i="224"/>
  <c r="AV68" i="224"/>
  <c r="AU68" i="224"/>
  <c r="BD67" i="224"/>
  <c r="AY67" i="224"/>
  <c r="AX67" i="224"/>
  <c r="AW67" i="224"/>
  <c r="AV67" i="224"/>
  <c r="AU67" i="224"/>
  <c r="BD66" i="224"/>
  <c r="AY66" i="224"/>
  <c r="AX66" i="224"/>
  <c r="AW66" i="224"/>
  <c r="AV66" i="224"/>
  <c r="AU66" i="224"/>
  <c r="BD65" i="224"/>
  <c r="AY65" i="224"/>
  <c r="AX65" i="224"/>
  <c r="AW65" i="224"/>
  <c r="AV65" i="224"/>
  <c r="AU65" i="224"/>
  <c r="BD64" i="224"/>
  <c r="AY64" i="224"/>
  <c r="AX64" i="224"/>
  <c r="AW64" i="224"/>
  <c r="AV64" i="224"/>
  <c r="AU64" i="224"/>
  <c r="BD63" i="224"/>
  <c r="AY63" i="224"/>
  <c r="AX63" i="224"/>
  <c r="AW63" i="224"/>
  <c r="AV63" i="224"/>
  <c r="AU63" i="224"/>
  <c r="BD62" i="224"/>
  <c r="AY62" i="224"/>
  <c r="AX62" i="224"/>
  <c r="AW62" i="224"/>
  <c r="AV62" i="224"/>
  <c r="AU62" i="224"/>
  <c r="BD61" i="224"/>
  <c r="AY61" i="224"/>
  <c r="AX61" i="224"/>
  <c r="AW61" i="224"/>
  <c r="AV61" i="224"/>
  <c r="AU61" i="224"/>
  <c r="BD60" i="224"/>
  <c r="AY60" i="224"/>
  <c r="AX60" i="224"/>
  <c r="AW60" i="224"/>
  <c r="AV60" i="224"/>
  <c r="AU60" i="224"/>
  <c r="BD59" i="224"/>
  <c r="AY59" i="224"/>
  <c r="AX59" i="224"/>
  <c r="AW59" i="224"/>
  <c r="AV59" i="224"/>
  <c r="AU59" i="224"/>
  <c r="BD58" i="224"/>
  <c r="AY58" i="224"/>
  <c r="AX58" i="224"/>
  <c r="AW58" i="224"/>
  <c r="AV58" i="224"/>
  <c r="AU58" i="224"/>
  <c r="BD57" i="224"/>
  <c r="AY57" i="224"/>
  <c r="AX57" i="224"/>
  <c r="AW57" i="224"/>
  <c r="AV57" i="224"/>
  <c r="AU57" i="224"/>
  <c r="BD56" i="224"/>
  <c r="AY56" i="224"/>
  <c r="AX56" i="224"/>
  <c r="AW56" i="224"/>
  <c r="AV56" i="224"/>
  <c r="AU56" i="224"/>
  <c r="BD55" i="224"/>
  <c r="AY55" i="224"/>
  <c r="AX55" i="224"/>
  <c r="AW55" i="224"/>
  <c r="AV55" i="224"/>
  <c r="AU55" i="224"/>
  <c r="BD54" i="224"/>
  <c r="AY54" i="224"/>
  <c r="AX54" i="224"/>
  <c r="AW54" i="224"/>
  <c r="AV54" i="224"/>
  <c r="AU54" i="224"/>
  <c r="BD53" i="224"/>
  <c r="AY53" i="224"/>
  <c r="AX53" i="224"/>
  <c r="AW53" i="224"/>
  <c r="AV53" i="224"/>
  <c r="AU53" i="224"/>
  <c r="BD52" i="224"/>
  <c r="AY52" i="224"/>
  <c r="AX52" i="224"/>
  <c r="AW52" i="224"/>
  <c r="AV52" i="224"/>
  <c r="AU52" i="224"/>
  <c r="BD51" i="224"/>
  <c r="AY51" i="224"/>
  <c r="AX51" i="224"/>
  <c r="AW51" i="224"/>
  <c r="AV51" i="224"/>
  <c r="AU51" i="224"/>
  <c r="BD50" i="224"/>
  <c r="AY50" i="224"/>
  <c r="AX50" i="224"/>
  <c r="AW50" i="224"/>
  <c r="AV50" i="224"/>
  <c r="AU50" i="224"/>
  <c r="BD49" i="224"/>
  <c r="AY49" i="224"/>
  <c r="AX49" i="224"/>
  <c r="AW49" i="224"/>
  <c r="AV49" i="224"/>
  <c r="AU49" i="224"/>
  <c r="BD48" i="224"/>
  <c r="AY48" i="224"/>
  <c r="AX48" i="224"/>
  <c r="AW48" i="224"/>
  <c r="AV48" i="224"/>
  <c r="AU48" i="224"/>
  <c r="BD47" i="224"/>
  <c r="AY47" i="224"/>
  <c r="AX47" i="224"/>
  <c r="AW47" i="224"/>
  <c r="AV47" i="224"/>
  <c r="AU47" i="224"/>
  <c r="BD46" i="224"/>
  <c r="AY46" i="224"/>
  <c r="AX46" i="224"/>
  <c r="AW46" i="224"/>
  <c r="AV46" i="224"/>
  <c r="AU46" i="224"/>
  <c r="BD45" i="224"/>
  <c r="AY45" i="224"/>
  <c r="AX45" i="224"/>
  <c r="AW45" i="224"/>
  <c r="AV45" i="224"/>
  <c r="AU45" i="224"/>
  <c r="BD44" i="224"/>
  <c r="AY44" i="224"/>
  <c r="AX44" i="224"/>
  <c r="AW44" i="224"/>
  <c r="AV44" i="224"/>
  <c r="AU44" i="224"/>
  <c r="BD43" i="224"/>
  <c r="AY43" i="224"/>
  <c r="AX43" i="224"/>
  <c r="AW43" i="224"/>
  <c r="AV43" i="224"/>
  <c r="AU43" i="224"/>
  <c r="BD42" i="224"/>
  <c r="AY42" i="224"/>
  <c r="AX42" i="224"/>
  <c r="AW42" i="224"/>
  <c r="AV42" i="224"/>
  <c r="AU42" i="224"/>
  <c r="BD41" i="224"/>
  <c r="AY41" i="224"/>
  <c r="AX41" i="224"/>
  <c r="AW41" i="224"/>
  <c r="AV41" i="224"/>
  <c r="AU41" i="224"/>
  <c r="BD40" i="224"/>
  <c r="AY40" i="224"/>
  <c r="AX40" i="224"/>
  <c r="AW40" i="224"/>
  <c r="AV40" i="224"/>
  <c r="AU40" i="224"/>
  <c r="BD39" i="224"/>
  <c r="AY39" i="224"/>
  <c r="AX39" i="224"/>
  <c r="AW39" i="224"/>
  <c r="AV39" i="224"/>
  <c r="AU39" i="224"/>
  <c r="BD38" i="224"/>
  <c r="AY38" i="224"/>
  <c r="AX38" i="224"/>
  <c r="AW38" i="224"/>
  <c r="AV38" i="224"/>
  <c r="AU38" i="224"/>
  <c r="BD37" i="224"/>
  <c r="AY37" i="224"/>
  <c r="AX37" i="224"/>
  <c r="AW37" i="224"/>
  <c r="AV37" i="224"/>
  <c r="AU37" i="224"/>
  <c r="BD36" i="224"/>
  <c r="AY36" i="224"/>
  <c r="AX36" i="224"/>
  <c r="AW36" i="224"/>
  <c r="AV36" i="224"/>
  <c r="AU36" i="224"/>
  <c r="BD35" i="224"/>
  <c r="AY35" i="224"/>
  <c r="AX35" i="224"/>
  <c r="AW35" i="224"/>
  <c r="AV35" i="224"/>
  <c r="AU35" i="224"/>
  <c r="BD34" i="224"/>
  <c r="AY34" i="224"/>
  <c r="AX34" i="224"/>
  <c r="AW34" i="224"/>
  <c r="AV34" i="224"/>
  <c r="AU34" i="224"/>
  <c r="BD33" i="224"/>
  <c r="AY33" i="224"/>
  <c r="AX33" i="224"/>
  <c r="AW33" i="224"/>
  <c r="AV33" i="224"/>
  <c r="AU33" i="224"/>
  <c r="BD32" i="224"/>
  <c r="AY32" i="224"/>
  <c r="AX32" i="224"/>
  <c r="AW32" i="224"/>
  <c r="AV32" i="224"/>
  <c r="AU32" i="224"/>
  <c r="BD31" i="224"/>
  <c r="AY31" i="224"/>
  <c r="AX31" i="224"/>
  <c r="AW31" i="224"/>
  <c r="AV31" i="224"/>
  <c r="AU31" i="224"/>
  <c r="BD30" i="224"/>
  <c r="AY30" i="224"/>
  <c r="AX30" i="224"/>
  <c r="AW30" i="224"/>
  <c r="AV30" i="224"/>
  <c r="AU30" i="224"/>
  <c r="BD29" i="224"/>
  <c r="AY29" i="224"/>
  <c r="AX29" i="224"/>
  <c r="AW29" i="224"/>
  <c r="AV29" i="224"/>
  <c r="AU29" i="224"/>
  <c r="BD28" i="224"/>
  <c r="AY28" i="224"/>
  <c r="AX28" i="224"/>
  <c r="AW28" i="224"/>
  <c r="AV28" i="224"/>
  <c r="AU28" i="224"/>
  <c r="BD27" i="224"/>
  <c r="AY27" i="224"/>
  <c r="AX27" i="224"/>
  <c r="AW27" i="224"/>
  <c r="AV27" i="224"/>
  <c r="AU27" i="224"/>
  <c r="BD26" i="224"/>
  <c r="AY26" i="224"/>
  <c r="AX26" i="224"/>
  <c r="AW26" i="224"/>
  <c r="AV26" i="224"/>
  <c r="AU26" i="224"/>
  <c r="BD25" i="224"/>
  <c r="AY25" i="224"/>
  <c r="AX25" i="224"/>
  <c r="AW25" i="224"/>
  <c r="AV25" i="224"/>
  <c r="AU25" i="224"/>
  <c r="BD24" i="224"/>
  <c r="AY24" i="224"/>
  <c r="AX24" i="224"/>
  <c r="AW24" i="224"/>
  <c r="AV24" i="224"/>
  <c r="AU24" i="224"/>
  <c r="BD23" i="224"/>
  <c r="AY23" i="224"/>
  <c r="AX23" i="224"/>
  <c r="AW23" i="224"/>
  <c r="AV23" i="224"/>
  <c r="AU23" i="224"/>
  <c r="BD22" i="224"/>
  <c r="AY22" i="224"/>
  <c r="AX22" i="224"/>
  <c r="AW22" i="224"/>
  <c r="AV22" i="224"/>
  <c r="AU22" i="224"/>
  <c r="BD21" i="224"/>
  <c r="AY21" i="224"/>
  <c r="AX21" i="224"/>
  <c r="AW21" i="224"/>
  <c r="AV21" i="224"/>
  <c r="AU21" i="224"/>
  <c r="BD20" i="224"/>
  <c r="AY20" i="224"/>
  <c r="AX20" i="224"/>
  <c r="AW20" i="224"/>
  <c r="AV20" i="224"/>
  <c r="AU20" i="224"/>
  <c r="BD19" i="224"/>
  <c r="AY19" i="224"/>
  <c r="AX19" i="224"/>
  <c r="AW19" i="224"/>
  <c r="AV19" i="224"/>
  <c r="AU19" i="224"/>
  <c r="BD18" i="224"/>
  <c r="AY18" i="224"/>
  <c r="AX18" i="224"/>
  <c r="AW18" i="224"/>
  <c r="AV18" i="224"/>
  <c r="AU18" i="224"/>
  <c r="BD17" i="224"/>
  <c r="AY17" i="224"/>
  <c r="AX17" i="224"/>
  <c r="AW17" i="224"/>
  <c r="AV17" i="224"/>
  <c r="AU17" i="224"/>
  <c r="BD16" i="224"/>
  <c r="AY16" i="224"/>
  <c r="AX16" i="224"/>
  <c r="AW16" i="224"/>
  <c r="AV16" i="224"/>
  <c r="AU16" i="224"/>
  <c r="BD15" i="224"/>
  <c r="AY15" i="224"/>
  <c r="AX15" i="224"/>
  <c r="AW15" i="224"/>
  <c r="AV15" i="224"/>
  <c r="AU15" i="224"/>
  <c r="BD14" i="224"/>
  <c r="AY14" i="224"/>
  <c r="AX14" i="224"/>
  <c r="AW14" i="224"/>
  <c r="AV14" i="224"/>
  <c r="AU14" i="224"/>
  <c r="BD13" i="224"/>
  <c r="AY13" i="224"/>
  <c r="AX13" i="224"/>
  <c r="AW13" i="224"/>
  <c r="AV13" i="224"/>
  <c r="AU13" i="224"/>
  <c r="BD12" i="224"/>
  <c r="AY12" i="224"/>
  <c r="AX12" i="224"/>
  <c r="AW12" i="224"/>
  <c r="AV12" i="224"/>
  <c r="AU12" i="224"/>
  <c r="BD11" i="224"/>
  <c r="AY11" i="224"/>
  <c r="AX11" i="224"/>
  <c r="AW11" i="224"/>
  <c r="AV11" i="224"/>
  <c r="AU11" i="224"/>
  <c r="BD10" i="224"/>
  <c r="AY10" i="224"/>
  <c r="AX10" i="224"/>
  <c r="AW10" i="224"/>
  <c r="AV10" i="224"/>
  <c r="AU10" i="224"/>
  <c r="BD9" i="224"/>
  <c r="AY9" i="224"/>
  <c r="AX9" i="224"/>
  <c r="AW9" i="224"/>
  <c r="AV9" i="224"/>
  <c r="AU9" i="224"/>
  <c r="BD8" i="224"/>
  <c r="AY8" i="224"/>
  <c r="AX8" i="224"/>
  <c r="AW8" i="224"/>
  <c r="AV8" i="224"/>
  <c r="AU8" i="224"/>
  <c r="BD7" i="224"/>
  <c r="AY7" i="224"/>
  <c r="AX7" i="224"/>
  <c r="AW7" i="224"/>
  <c r="AV7" i="224"/>
  <c r="AU7" i="224"/>
  <c r="BD6" i="224"/>
  <c r="AY6" i="224"/>
  <c r="AX6" i="224"/>
  <c r="AW6" i="224"/>
  <c r="AV6" i="224"/>
  <c r="AU6" i="224"/>
  <c r="BD5" i="224"/>
  <c r="AY5" i="224"/>
  <c r="AX5" i="224"/>
  <c r="AW5" i="224"/>
  <c r="AV5" i="224"/>
  <c r="AU5" i="224"/>
  <c r="BD4" i="224"/>
  <c r="AY4" i="224"/>
  <c r="AX4" i="224"/>
  <c r="AW4" i="224"/>
  <c r="AV4" i="224"/>
  <c r="AU4" i="224"/>
  <c r="BD1128" i="225"/>
  <c r="AY1128" i="225"/>
  <c r="AX1128" i="225"/>
  <c r="AW1128" i="225"/>
  <c r="AV1128" i="225"/>
  <c r="AU1128" i="225"/>
  <c r="BD1127" i="225"/>
  <c r="AY1127" i="225"/>
  <c r="AX1127" i="225"/>
  <c r="AW1127" i="225"/>
  <c r="AV1127" i="225"/>
  <c r="AU1127" i="225"/>
  <c r="BD1126" i="225"/>
  <c r="AY1126" i="225"/>
  <c r="AX1126" i="225"/>
  <c r="AW1126" i="225"/>
  <c r="AV1126" i="225"/>
  <c r="AU1126" i="225"/>
  <c r="BD1125" i="225"/>
  <c r="AY1125" i="225"/>
  <c r="AX1125" i="225"/>
  <c r="AW1125" i="225"/>
  <c r="AV1125" i="225"/>
  <c r="AU1125" i="225"/>
  <c r="BD1124" i="225"/>
  <c r="AY1124" i="225"/>
  <c r="AX1124" i="225"/>
  <c r="AW1124" i="225"/>
  <c r="AV1124" i="225"/>
  <c r="AU1124" i="225"/>
  <c r="BD1123" i="225"/>
  <c r="AY1123" i="225"/>
  <c r="AX1123" i="225"/>
  <c r="AW1123" i="225"/>
  <c r="AV1123" i="225"/>
  <c r="AU1123" i="225"/>
  <c r="BD1122" i="225"/>
  <c r="AY1122" i="225"/>
  <c r="AX1122" i="225"/>
  <c r="AW1122" i="225"/>
  <c r="AV1122" i="225"/>
  <c r="AU1122" i="225"/>
  <c r="BD1121" i="225"/>
  <c r="AY1121" i="225"/>
  <c r="AX1121" i="225"/>
  <c r="AW1121" i="225"/>
  <c r="AV1121" i="225"/>
  <c r="AU1121" i="225"/>
  <c r="BD1120" i="225"/>
  <c r="AY1120" i="225"/>
  <c r="AX1120" i="225"/>
  <c r="AW1120" i="225"/>
  <c r="AV1120" i="225"/>
  <c r="AU1120" i="225"/>
  <c r="BD1119" i="225"/>
  <c r="AY1119" i="225"/>
  <c r="AX1119" i="225"/>
  <c r="AW1119" i="225"/>
  <c r="AV1119" i="225"/>
  <c r="AU1119" i="225"/>
  <c r="BD1118" i="225"/>
  <c r="AY1118" i="225"/>
  <c r="AX1118" i="225"/>
  <c r="AW1118" i="225"/>
  <c r="AV1118" i="225"/>
  <c r="AU1118" i="225"/>
  <c r="BD1117" i="225"/>
  <c r="AY1117" i="225"/>
  <c r="AX1117" i="225"/>
  <c r="AW1117" i="225"/>
  <c r="AV1117" i="225"/>
  <c r="AU1117" i="225"/>
  <c r="BD1116" i="225"/>
  <c r="AY1116" i="225"/>
  <c r="AX1116" i="225"/>
  <c r="AW1116" i="225"/>
  <c r="AV1116" i="225"/>
  <c r="AU1116" i="225"/>
  <c r="BD1115" i="225"/>
  <c r="AY1115" i="225"/>
  <c r="AX1115" i="225"/>
  <c r="AW1115" i="225"/>
  <c r="AV1115" i="225"/>
  <c r="AU1115" i="225"/>
  <c r="BD1114" i="225"/>
  <c r="AY1114" i="225"/>
  <c r="AX1114" i="225"/>
  <c r="AW1114" i="225"/>
  <c r="AV1114" i="225"/>
  <c r="AU1114" i="225"/>
  <c r="BD1113" i="225"/>
  <c r="AY1113" i="225"/>
  <c r="AX1113" i="225"/>
  <c r="AW1113" i="225"/>
  <c r="AV1113" i="225"/>
  <c r="AU1113" i="225"/>
  <c r="BD1112" i="225"/>
  <c r="AY1112" i="225"/>
  <c r="AX1112" i="225"/>
  <c r="AW1112" i="225"/>
  <c r="AV1112" i="225"/>
  <c r="AU1112" i="225"/>
  <c r="BD1111" i="225"/>
  <c r="AY1111" i="225"/>
  <c r="AX1111" i="225"/>
  <c r="AW1111" i="225"/>
  <c r="AV1111" i="225"/>
  <c r="AU1111" i="225"/>
  <c r="BD1110" i="225"/>
  <c r="AY1110" i="225"/>
  <c r="AX1110" i="225"/>
  <c r="AW1110" i="225"/>
  <c r="AV1110" i="225"/>
  <c r="AU1110" i="225"/>
  <c r="BD1109" i="225"/>
  <c r="AY1109" i="225"/>
  <c r="AX1109" i="225"/>
  <c r="AW1109" i="225"/>
  <c r="AV1109" i="225"/>
  <c r="AU1109" i="225"/>
  <c r="BD1108" i="225"/>
  <c r="AY1108" i="225"/>
  <c r="AX1108" i="225"/>
  <c r="AW1108" i="225"/>
  <c r="AV1108" i="225"/>
  <c r="AU1108" i="225"/>
  <c r="BD1107" i="225"/>
  <c r="AY1107" i="225"/>
  <c r="AX1107" i="225"/>
  <c r="AW1107" i="225"/>
  <c r="AV1107" i="225"/>
  <c r="AU1107" i="225"/>
  <c r="BD1106" i="225"/>
  <c r="AY1106" i="225"/>
  <c r="AX1106" i="225"/>
  <c r="AW1106" i="225"/>
  <c r="AV1106" i="225"/>
  <c r="AU1106" i="225"/>
  <c r="BD1105" i="225"/>
  <c r="AY1105" i="225"/>
  <c r="AX1105" i="225"/>
  <c r="AW1105" i="225"/>
  <c r="AV1105" i="225"/>
  <c r="AU1105" i="225"/>
  <c r="BD1104" i="225"/>
  <c r="AY1104" i="225"/>
  <c r="AX1104" i="225"/>
  <c r="AW1104" i="225"/>
  <c r="AV1104" i="225"/>
  <c r="AU1104" i="225"/>
  <c r="BD1103" i="225"/>
  <c r="AY1103" i="225"/>
  <c r="AX1103" i="225"/>
  <c r="AW1103" i="225"/>
  <c r="AV1103" i="225"/>
  <c r="AU1103" i="225"/>
  <c r="BD1102" i="225"/>
  <c r="AY1102" i="225"/>
  <c r="AX1102" i="225"/>
  <c r="AW1102" i="225"/>
  <c r="AV1102" i="225"/>
  <c r="AU1102" i="225"/>
  <c r="BD1101" i="225"/>
  <c r="AY1101" i="225"/>
  <c r="AX1101" i="225"/>
  <c r="AW1101" i="225"/>
  <c r="AV1101" i="225"/>
  <c r="AU1101" i="225"/>
  <c r="BD1100" i="225"/>
  <c r="AY1100" i="225"/>
  <c r="AX1100" i="225"/>
  <c r="AW1100" i="225"/>
  <c r="AV1100" i="225"/>
  <c r="AU1100" i="225"/>
  <c r="BD1099" i="225"/>
  <c r="AY1099" i="225"/>
  <c r="AX1099" i="225"/>
  <c r="AW1099" i="225"/>
  <c r="AV1099" i="225"/>
  <c r="AU1099" i="225"/>
  <c r="BD1098" i="225"/>
  <c r="AY1098" i="225"/>
  <c r="AX1098" i="225"/>
  <c r="AW1098" i="225"/>
  <c r="AV1098" i="225"/>
  <c r="AU1098" i="225"/>
  <c r="BD1097" i="225"/>
  <c r="AY1097" i="225"/>
  <c r="AX1097" i="225"/>
  <c r="AW1097" i="225"/>
  <c r="AV1097" i="225"/>
  <c r="AU1097" i="225"/>
  <c r="BD1096" i="225"/>
  <c r="AY1096" i="225"/>
  <c r="AX1096" i="225"/>
  <c r="AW1096" i="225"/>
  <c r="AV1096" i="225"/>
  <c r="AU1096" i="225"/>
  <c r="BD1095" i="225"/>
  <c r="AY1095" i="225"/>
  <c r="AX1095" i="225"/>
  <c r="AW1095" i="225"/>
  <c r="AV1095" i="225"/>
  <c r="AU1095" i="225"/>
  <c r="BD1094" i="225"/>
  <c r="AY1094" i="225"/>
  <c r="AX1094" i="225"/>
  <c r="AW1094" i="225"/>
  <c r="AV1094" i="225"/>
  <c r="AU1094" i="225"/>
  <c r="BD1093" i="225"/>
  <c r="AY1093" i="225"/>
  <c r="AX1093" i="225"/>
  <c r="AW1093" i="225"/>
  <c r="AV1093" i="225"/>
  <c r="AU1093" i="225"/>
  <c r="BD1092" i="225"/>
  <c r="AY1092" i="225"/>
  <c r="AX1092" i="225"/>
  <c r="AW1092" i="225"/>
  <c r="AV1092" i="225"/>
  <c r="AU1092" i="225"/>
  <c r="BD1091" i="225"/>
  <c r="AY1091" i="225"/>
  <c r="AX1091" i="225"/>
  <c r="AW1091" i="225"/>
  <c r="AV1091" i="225"/>
  <c r="AU1091" i="225"/>
  <c r="BD1090" i="225"/>
  <c r="AY1090" i="225"/>
  <c r="AX1090" i="225"/>
  <c r="AW1090" i="225"/>
  <c r="AV1090" i="225"/>
  <c r="AU1090" i="225"/>
  <c r="BD1089" i="225"/>
  <c r="AY1089" i="225"/>
  <c r="AX1089" i="225"/>
  <c r="AW1089" i="225"/>
  <c r="AV1089" i="225"/>
  <c r="AU1089" i="225"/>
  <c r="BD1088" i="225"/>
  <c r="AY1088" i="225"/>
  <c r="AX1088" i="225"/>
  <c r="AW1088" i="225"/>
  <c r="AV1088" i="225"/>
  <c r="AU1088" i="225"/>
  <c r="BD1087" i="225"/>
  <c r="AY1087" i="225"/>
  <c r="AX1087" i="225"/>
  <c r="AW1087" i="225"/>
  <c r="AV1087" i="225"/>
  <c r="AU1087" i="225"/>
  <c r="BD1086" i="225"/>
  <c r="AY1086" i="225"/>
  <c r="AX1086" i="225"/>
  <c r="AW1086" i="225"/>
  <c r="AV1086" i="225"/>
  <c r="AU1086" i="225"/>
  <c r="BD1085" i="225"/>
  <c r="AY1085" i="225"/>
  <c r="AX1085" i="225"/>
  <c r="AW1085" i="225"/>
  <c r="AV1085" i="225"/>
  <c r="AU1085" i="225"/>
  <c r="BD1084" i="225"/>
  <c r="AY1084" i="225"/>
  <c r="AX1084" i="225"/>
  <c r="AW1084" i="225"/>
  <c r="AV1084" i="225"/>
  <c r="AU1084" i="225"/>
  <c r="BD1083" i="225"/>
  <c r="AY1083" i="225"/>
  <c r="AX1083" i="225"/>
  <c r="AW1083" i="225"/>
  <c r="AV1083" i="225"/>
  <c r="AU1083" i="225"/>
  <c r="BD1082" i="225"/>
  <c r="AY1082" i="225"/>
  <c r="AX1082" i="225"/>
  <c r="AW1082" i="225"/>
  <c r="AV1082" i="225"/>
  <c r="AU1082" i="225"/>
  <c r="BD1081" i="225"/>
  <c r="AY1081" i="225"/>
  <c r="AX1081" i="225"/>
  <c r="AW1081" i="225"/>
  <c r="AV1081" i="225"/>
  <c r="AU1081" i="225"/>
  <c r="BD1080" i="225"/>
  <c r="AY1080" i="225"/>
  <c r="AX1080" i="225"/>
  <c r="AW1080" i="225"/>
  <c r="AV1080" i="225"/>
  <c r="AU1080" i="225"/>
  <c r="BD1079" i="225"/>
  <c r="AY1079" i="225"/>
  <c r="AX1079" i="225"/>
  <c r="AW1079" i="225"/>
  <c r="AV1079" i="225"/>
  <c r="AU1079" i="225"/>
  <c r="BD1078" i="225"/>
  <c r="AY1078" i="225"/>
  <c r="AX1078" i="225"/>
  <c r="AW1078" i="225"/>
  <c r="AV1078" i="225"/>
  <c r="AU1078" i="225"/>
  <c r="BD1077" i="225"/>
  <c r="AY1077" i="225"/>
  <c r="AX1077" i="225"/>
  <c r="AW1077" i="225"/>
  <c r="AV1077" i="225"/>
  <c r="AU1077" i="225"/>
  <c r="BD1076" i="225"/>
  <c r="AY1076" i="225"/>
  <c r="AX1076" i="225"/>
  <c r="AW1076" i="225"/>
  <c r="AV1076" i="225"/>
  <c r="AU1076" i="225"/>
  <c r="BD1075" i="225"/>
  <c r="AY1075" i="225"/>
  <c r="AX1075" i="225"/>
  <c r="AW1075" i="225"/>
  <c r="AV1075" i="225"/>
  <c r="AU1075" i="225"/>
  <c r="BD1074" i="225"/>
  <c r="AY1074" i="225"/>
  <c r="AX1074" i="225"/>
  <c r="AW1074" i="225"/>
  <c r="AV1074" i="225"/>
  <c r="AU1074" i="225"/>
  <c r="BD1073" i="225"/>
  <c r="AY1073" i="225"/>
  <c r="AX1073" i="225"/>
  <c r="AW1073" i="225"/>
  <c r="AV1073" i="225"/>
  <c r="AU1073" i="225"/>
  <c r="BD1072" i="225"/>
  <c r="AY1072" i="225"/>
  <c r="AX1072" i="225"/>
  <c r="AW1072" i="225"/>
  <c r="AV1072" i="225"/>
  <c r="AU1072" i="225"/>
  <c r="BD1071" i="225"/>
  <c r="AY1071" i="225"/>
  <c r="AX1071" i="225"/>
  <c r="AW1071" i="225"/>
  <c r="AV1071" i="225"/>
  <c r="AU1071" i="225"/>
  <c r="BD1070" i="225"/>
  <c r="AY1070" i="225"/>
  <c r="AX1070" i="225"/>
  <c r="AW1070" i="225"/>
  <c r="AV1070" i="225"/>
  <c r="AU1070" i="225"/>
  <c r="BD1069" i="225"/>
  <c r="AY1069" i="225"/>
  <c r="AX1069" i="225"/>
  <c r="AW1069" i="225"/>
  <c r="AV1069" i="225"/>
  <c r="AU1069" i="225"/>
  <c r="BD1068" i="225"/>
  <c r="AY1068" i="225"/>
  <c r="AX1068" i="225"/>
  <c r="AW1068" i="225"/>
  <c r="AV1068" i="225"/>
  <c r="AU1068" i="225"/>
  <c r="BD1067" i="225"/>
  <c r="AY1067" i="225"/>
  <c r="AX1067" i="225"/>
  <c r="AW1067" i="225"/>
  <c r="AV1067" i="225"/>
  <c r="AU1067" i="225"/>
  <c r="BD1066" i="225"/>
  <c r="AY1066" i="225"/>
  <c r="AX1066" i="225"/>
  <c r="AW1066" i="225"/>
  <c r="AV1066" i="225"/>
  <c r="AU1066" i="225"/>
  <c r="BD1065" i="225"/>
  <c r="AY1065" i="225"/>
  <c r="AX1065" i="225"/>
  <c r="AW1065" i="225"/>
  <c r="AV1065" i="225"/>
  <c r="AU1065" i="225"/>
  <c r="BD1064" i="225"/>
  <c r="AY1064" i="225"/>
  <c r="AX1064" i="225"/>
  <c r="AW1064" i="225"/>
  <c r="AV1064" i="225"/>
  <c r="AU1064" i="225"/>
  <c r="BD1063" i="225"/>
  <c r="AY1063" i="225"/>
  <c r="AX1063" i="225"/>
  <c r="AW1063" i="225"/>
  <c r="AV1063" i="225"/>
  <c r="AU1063" i="225"/>
  <c r="BD1062" i="225"/>
  <c r="AY1062" i="225"/>
  <c r="AX1062" i="225"/>
  <c r="AW1062" i="225"/>
  <c r="AV1062" i="225"/>
  <c r="AU1062" i="225"/>
  <c r="BD1061" i="225"/>
  <c r="AY1061" i="225"/>
  <c r="AX1061" i="225"/>
  <c r="AW1061" i="225"/>
  <c r="AV1061" i="225"/>
  <c r="AU1061" i="225"/>
  <c r="BD1060" i="225"/>
  <c r="AY1060" i="225"/>
  <c r="AX1060" i="225"/>
  <c r="AW1060" i="225"/>
  <c r="AV1060" i="225"/>
  <c r="AU1060" i="225"/>
  <c r="BD1059" i="225"/>
  <c r="AY1059" i="225"/>
  <c r="AX1059" i="225"/>
  <c r="AW1059" i="225"/>
  <c r="AV1059" i="225"/>
  <c r="AU1059" i="225"/>
  <c r="BD1058" i="225"/>
  <c r="AY1058" i="225"/>
  <c r="AX1058" i="225"/>
  <c r="AW1058" i="225"/>
  <c r="AV1058" i="225"/>
  <c r="AU1058" i="225"/>
  <c r="BD1057" i="225"/>
  <c r="AY1057" i="225"/>
  <c r="AX1057" i="225"/>
  <c r="AW1057" i="225"/>
  <c r="AV1057" i="225"/>
  <c r="AU1057" i="225"/>
  <c r="BD1056" i="225"/>
  <c r="AY1056" i="225"/>
  <c r="AX1056" i="225"/>
  <c r="AW1056" i="225"/>
  <c r="AV1056" i="225"/>
  <c r="AU1056" i="225"/>
  <c r="BD1055" i="225"/>
  <c r="AY1055" i="225"/>
  <c r="AX1055" i="225"/>
  <c r="AW1055" i="225"/>
  <c r="AV1055" i="225"/>
  <c r="AU1055" i="225"/>
  <c r="BD1054" i="225"/>
  <c r="AY1054" i="225"/>
  <c r="AX1054" i="225"/>
  <c r="AW1054" i="225"/>
  <c r="AV1054" i="225"/>
  <c r="AU1054" i="225"/>
  <c r="BD1053" i="225"/>
  <c r="AY1053" i="225"/>
  <c r="AX1053" i="225"/>
  <c r="AW1053" i="225"/>
  <c r="AV1053" i="225"/>
  <c r="AU1053" i="225"/>
  <c r="BD1052" i="225"/>
  <c r="AY1052" i="225"/>
  <c r="AX1052" i="225"/>
  <c r="AW1052" i="225"/>
  <c r="AV1052" i="225"/>
  <c r="AU1052" i="225"/>
  <c r="BD1051" i="225"/>
  <c r="AY1051" i="225"/>
  <c r="AX1051" i="225"/>
  <c r="AW1051" i="225"/>
  <c r="AV1051" i="225"/>
  <c r="AU1051" i="225"/>
  <c r="BD1050" i="225"/>
  <c r="AY1050" i="225"/>
  <c r="AX1050" i="225"/>
  <c r="AW1050" i="225"/>
  <c r="AV1050" i="225"/>
  <c r="AU1050" i="225"/>
  <c r="BD1049" i="225"/>
  <c r="AY1049" i="225"/>
  <c r="AX1049" i="225"/>
  <c r="AW1049" i="225"/>
  <c r="AV1049" i="225"/>
  <c r="AU1049" i="225"/>
  <c r="BD1048" i="225"/>
  <c r="AY1048" i="225"/>
  <c r="AX1048" i="225"/>
  <c r="AW1048" i="225"/>
  <c r="AV1048" i="225"/>
  <c r="AU1048" i="225"/>
  <c r="BD1047" i="225"/>
  <c r="AY1047" i="225"/>
  <c r="AX1047" i="225"/>
  <c r="AW1047" i="225"/>
  <c r="AV1047" i="225"/>
  <c r="AU1047" i="225"/>
  <c r="BD1046" i="225"/>
  <c r="AY1046" i="225"/>
  <c r="AX1046" i="225"/>
  <c r="AW1046" i="225"/>
  <c r="AV1046" i="225"/>
  <c r="AU1046" i="225"/>
  <c r="BD1045" i="225"/>
  <c r="AY1045" i="225"/>
  <c r="AX1045" i="225"/>
  <c r="AW1045" i="225"/>
  <c r="AV1045" i="225"/>
  <c r="AU1045" i="225"/>
  <c r="BD1044" i="225"/>
  <c r="AY1044" i="225"/>
  <c r="AX1044" i="225"/>
  <c r="AW1044" i="225"/>
  <c r="AV1044" i="225"/>
  <c r="AU1044" i="225"/>
  <c r="BD1043" i="225"/>
  <c r="AY1043" i="225"/>
  <c r="AX1043" i="225"/>
  <c r="AW1043" i="225"/>
  <c r="AV1043" i="225"/>
  <c r="AU1043" i="225"/>
  <c r="BD1042" i="225"/>
  <c r="AY1042" i="225"/>
  <c r="AX1042" i="225"/>
  <c r="AW1042" i="225"/>
  <c r="AV1042" i="225"/>
  <c r="AU1042" i="225"/>
  <c r="BD1041" i="225"/>
  <c r="AY1041" i="225"/>
  <c r="AX1041" i="225"/>
  <c r="AW1041" i="225"/>
  <c r="AV1041" i="225"/>
  <c r="AU1041" i="225"/>
  <c r="BD1040" i="225"/>
  <c r="AY1040" i="225"/>
  <c r="AX1040" i="225"/>
  <c r="AW1040" i="225"/>
  <c r="AV1040" i="225"/>
  <c r="AU1040" i="225"/>
  <c r="BD1039" i="225"/>
  <c r="AY1039" i="225"/>
  <c r="AX1039" i="225"/>
  <c r="AW1039" i="225"/>
  <c r="AV1039" i="225"/>
  <c r="AU1039" i="225"/>
  <c r="BD1038" i="225"/>
  <c r="AY1038" i="225"/>
  <c r="AX1038" i="225"/>
  <c r="AW1038" i="225"/>
  <c r="AV1038" i="225"/>
  <c r="AU1038" i="225"/>
  <c r="BD1037" i="225"/>
  <c r="AY1037" i="225"/>
  <c r="AX1037" i="225"/>
  <c r="AW1037" i="225"/>
  <c r="AV1037" i="225"/>
  <c r="AU1037" i="225"/>
  <c r="BD1036" i="225"/>
  <c r="AY1036" i="225"/>
  <c r="AX1036" i="225"/>
  <c r="AW1036" i="225"/>
  <c r="AV1036" i="225"/>
  <c r="AU1036" i="225"/>
  <c r="BD1035" i="225"/>
  <c r="AY1035" i="225"/>
  <c r="AX1035" i="225"/>
  <c r="AW1035" i="225"/>
  <c r="AV1035" i="225"/>
  <c r="AU1035" i="225"/>
  <c r="BD1034" i="225"/>
  <c r="AY1034" i="225"/>
  <c r="AX1034" i="225"/>
  <c r="AW1034" i="225"/>
  <c r="AV1034" i="225"/>
  <c r="AU1034" i="225"/>
  <c r="BD1033" i="225"/>
  <c r="AY1033" i="225"/>
  <c r="AX1033" i="225"/>
  <c r="AW1033" i="225"/>
  <c r="AV1033" i="225"/>
  <c r="AU1033" i="225"/>
  <c r="BD1032" i="225"/>
  <c r="AY1032" i="225"/>
  <c r="AX1032" i="225"/>
  <c r="AW1032" i="225"/>
  <c r="AV1032" i="225"/>
  <c r="AU1032" i="225"/>
  <c r="BD1031" i="225"/>
  <c r="AY1031" i="225"/>
  <c r="AX1031" i="225"/>
  <c r="AW1031" i="225"/>
  <c r="AV1031" i="225"/>
  <c r="AU1031" i="225"/>
  <c r="BD1030" i="225"/>
  <c r="AY1030" i="225"/>
  <c r="AX1030" i="225"/>
  <c r="AW1030" i="225"/>
  <c r="AV1030" i="225"/>
  <c r="AU1030" i="225"/>
  <c r="BD1029" i="225"/>
  <c r="AY1029" i="225"/>
  <c r="AX1029" i="225"/>
  <c r="AW1029" i="225"/>
  <c r="AV1029" i="225"/>
  <c r="AU1029" i="225"/>
  <c r="BD1028" i="225"/>
  <c r="AY1028" i="225"/>
  <c r="AX1028" i="225"/>
  <c r="AW1028" i="225"/>
  <c r="AV1028" i="225"/>
  <c r="AU1028" i="225"/>
  <c r="BD1027" i="225"/>
  <c r="AY1027" i="225"/>
  <c r="AX1027" i="225"/>
  <c r="AW1027" i="225"/>
  <c r="AV1027" i="225"/>
  <c r="AU1027" i="225"/>
  <c r="BD1026" i="225"/>
  <c r="AY1026" i="225"/>
  <c r="AX1026" i="225"/>
  <c r="AW1026" i="225"/>
  <c r="AV1026" i="225"/>
  <c r="AU1026" i="225"/>
  <c r="BD1025" i="225"/>
  <c r="AY1025" i="225"/>
  <c r="AX1025" i="225"/>
  <c r="AW1025" i="225"/>
  <c r="AV1025" i="225"/>
  <c r="AU1025" i="225"/>
  <c r="BD1024" i="225"/>
  <c r="AY1024" i="225"/>
  <c r="AX1024" i="225"/>
  <c r="AW1024" i="225"/>
  <c r="AV1024" i="225"/>
  <c r="AU1024" i="225"/>
  <c r="BD1023" i="225"/>
  <c r="AY1023" i="225"/>
  <c r="AX1023" i="225"/>
  <c r="AW1023" i="225"/>
  <c r="AV1023" i="225"/>
  <c r="AU1023" i="225"/>
  <c r="BD1022" i="225"/>
  <c r="AY1022" i="225"/>
  <c r="AX1022" i="225"/>
  <c r="AW1022" i="225"/>
  <c r="AV1022" i="225"/>
  <c r="AU1022" i="225"/>
  <c r="BD1021" i="225"/>
  <c r="AY1021" i="225"/>
  <c r="AX1021" i="225"/>
  <c r="AW1021" i="225"/>
  <c r="AV1021" i="225"/>
  <c r="AU1021" i="225"/>
  <c r="BD1020" i="225"/>
  <c r="AY1020" i="225"/>
  <c r="AX1020" i="225"/>
  <c r="AW1020" i="225"/>
  <c r="AV1020" i="225"/>
  <c r="AU1020" i="225"/>
  <c r="BD1019" i="225"/>
  <c r="AY1019" i="225"/>
  <c r="AX1019" i="225"/>
  <c r="AW1019" i="225"/>
  <c r="AV1019" i="225"/>
  <c r="AU1019" i="225"/>
  <c r="BD1018" i="225"/>
  <c r="AY1018" i="225"/>
  <c r="AX1018" i="225"/>
  <c r="AW1018" i="225"/>
  <c r="AV1018" i="225"/>
  <c r="AU1018" i="225"/>
  <c r="BD1017" i="225"/>
  <c r="AY1017" i="225"/>
  <c r="AX1017" i="225"/>
  <c r="AW1017" i="225"/>
  <c r="AV1017" i="225"/>
  <c r="AU1017" i="225"/>
  <c r="BD1016" i="225"/>
  <c r="AY1016" i="225"/>
  <c r="AX1016" i="225"/>
  <c r="AW1016" i="225"/>
  <c r="AV1016" i="225"/>
  <c r="AU1016" i="225"/>
  <c r="BD1015" i="225"/>
  <c r="AY1015" i="225"/>
  <c r="AX1015" i="225"/>
  <c r="AW1015" i="225"/>
  <c r="AV1015" i="225"/>
  <c r="AU1015" i="225"/>
  <c r="BD1014" i="225"/>
  <c r="AY1014" i="225"/>
  <c r="AX1014" i="225"/>
  <c r="AW1014" i="225"/>
  <c r="AV1014" i="225"/>
  <c r="AU1014" i="225"/>
  <c r="BD1013" i="225"/>
  <c r="AY1013" i="225"/>
  <c r="AX1013" i="225"/>
  <c r="AW1013" i="225"/>
  <c r="AV1013" i="225"/>
  <c r="AU1013" i="225"/>
  <c r="BD1012" i="225"/>
  <c r="AY1012" i="225"/>
  <c r="AX1012" i="225"/>
  <c r="AW1012" i="225"/>
  <c r="AV1012" i="225"/>
  <c r="AU1012" i="225"/>
  <c r="BD1011" i="225"/>
  <c r="AY1011" i="225"/>
  <c r="AX1011" i="225"/>
  <c r="AW1011" i="225"/>
  <c r="AV1011" i="225"/>
  <c r="AU1011" i="225"/>
  <c r="BD1010" i="225"/>
  <c r="AY1010" i="225"/>
  <c r="AX1010" i="225"/>
  <c r="AW1010" i="225"/>
  <c r="AV1010" i="225"/>
  <c r="AU1010" i="225"/>
  <c r="BD1009" i="225"/>
  <c r="AY1009" i="225"/>
  <c r="AX1009" i="225"/>
  <c r="AW1009" i="225"/>
  <c r="AV1009" i="225"/>
  <c r="AU1009" i="225"/>
  <c r="BD1008" i="225"/>
  <c r="AY1008" i="225"/>
  <c r="AX1008" i="225"/>
  <c r="AW1008" i="225"/>
  <c r="AV1008" i="225"/>
  <c r="AU1008" i="225"/>
  <c r="BD1007" i="225"/>
  <c r="AY1007" i="225"/>
  <c r="AX1007" i="225"/>
  <c r="AW1007" i="225"/>
  <c r="AV1007" i="225"/>
  <c r="AU1007" i="225"/>
  <c r="BD1006" i="225"/>
  <c r="AY1006" i="225"/>
  <c r="AX1006" i="225"/>
  <c r="AW1006" i="225"/>
  <c r="AV1006" i="225"/>
  <c r="AU1006" i="225"/>
  <c r="BD1005" i="225"/>
  <c r="AY1005" i="225"/>
  <c r="AX1005" i="225"/>
  <c r="AW1005" i="225"/>
  <c r="AV1005" i="225"/>
  <c r="AU1005" i="225"/>
  <c r="BD1004" i="225"/>
  <c r="AY1004" i="225"/>
  <c r="AX1004" i="225"/>
  <c r="AW1004" i="225"/>
  <c r="AV1004" i="225"/>
  <c r="AU1004" i="225"/>
  <c r="BD1003" i="225"/>
  <c r="AY1003" i="225"/>
  <c r="AX1003" i="225"/>
  <c r="AW1003" i="225"/>
  <c r="AV1003" i="225"/>
  <c r="AU1003" i="225"/>
  <c r="BD1002" i="225"/>
  <c r="AY1002" i="225"/>
  <c r="AX1002" i="225"/>
  <c r="AW1002" i="225"/>
  <c r="AV1002" i="225"/>
  <c r="AU1002" i="225"/>
  <c r="BD1001" i="225"/>
  <c r="AY1001" i="225"/>
  <c r="AX1001" i="225"/>
  <c r="AW1001" i="225"/>
  <c r="AV1001" i="225"/>
  <c r="AU1001" i="225"/>
  <c r="BD1000" i="225"/>
  <c r="AY1000" i="225"/>
  <c r="AX1000" i="225"/>
  <c r="AW1000" i="225"/>
  <c r="AV1000" i="225"/>
  <c r="AU1000" i="225"/>
  <c r="BD999" i="225"/>
  <c r="AY999" i="225"/>
  <c r="AX999" i="225"/>
  <c r="AW999" i="225"/>
  <c r="AV999" i="225"/>
  <c r="AU999" i="225"/>
  <c r="BD998" i="225"/>
  <c r="AY998" i="225"/>
  <c r="AX998" i="225"/>
  <c r="AW998" i="225"/>
  <c r="AV998" i="225"/>
  <c r="AU998" i="225"/>
  <c r="BD997" i="225"/>
  <c r="AY997" i="225"/>
  <c r="AX997" i="225"/>
  <c r="AW997" i="225"/>
  <c r="AV997" i="225"/>
  <c r="AU997" i="225"/>
  <c r="BD996" i="225"/>
  <c r="AY996" i="225"/>
  <c r="AX996" i="225"/>
  <c r="AW996" i="225"/>
  <c r="AV996" i="225"/>
  <c r="AU996" i="225"/>
  <c r="BD995" i="225"/>
  <c r="AY995" i="225"/>
  <c r="AX995" i="225"/>
  <c r="AW995" i="225"/>
  <c r="AV995" i="225"/>
  <c r="AU995" i="225"/>
  <c r="BD994" i="225"/>
  <c r="AY994" i="225"/>
  <c r="AX994" i="225"/>
  <c r="AW994" i="225"/>
  <c r="AV994" i="225"/>
  <c r="AU994" i="225"/>
  <c r="BD993" i="225"/>
  <c r="AY993" i="225"/>
  <c r="AX993" i="225"/>
  <c r="AW993" i="225"/>
  <c r="AV993" i="225"/>
  <c r="AU993" i="225"/>
  <c r="BD992" i="225"/>
  <c r="AY992" i="225"/>
  <c r="AX992" i="225"/>
  <c r="AW992" i="225"/>
  <c r="AV992" i="225"/>
  <c r="AU992" i="225"/>
  <c r="BD991" i="225"/>
  <c r="AY991" i="225"/>
  <c r="AX991" i="225"/>
  <c r="AW991" i="225"/>
  <c r="AV991" i="225"/>
  <c r="AU991" i="225"/>
  <c r="BD990" i="225"/>
  <c r="AY990" i="225"/>
  <c r="AX990" i="225"/>
  <c r="AW990" i="225"/>
  <c r="AV990" i="225"/>
  <c r="AU990" i="225"/>
  <c r="BD989" i="225"/>
  <c r="AY989" i="225"/>
  <c r="AX989" i="225"/>
  <c r="AW989" i="225"/>
  <c r="AV989" i="225"/>
  <c r="AU989" i="225"/>
  <c r="BD988" i="225"/>
  <c r="AY988" i="225"/>
  <c r="AX988" i="225"/>
  <c r="AW988" i="225"/>
  <c r="AV988" i="225"/>
  <c r="AU988" i="225"/>
  <c r="BD987" i="225"/>
  <c r="AY987" i="225"/>
  <c r="AX987" i="225"/>
  <c r="AW987" i="225"/>
  <c r="AV987" i="225"/>
  <c r="AU987" i="225"/>
  <c r="BD986" i="225"/>
  <c r="AY986" i="225"/>
  <c r="AX986" i="225"/>
  <c r="AW986" i="225"/>
  <c r="AV986" i="225"/>
  <c r="AU986" i="225"/>
  <c r="BD985" i="225"/>
  <c r="AY985" i="225"/>
  <c r="AX985" i="225"/>
  <c r="AW985" i="225"/>
  <c r="AV985" i="225"/>
  <c r="AU985" i="225"/>
  <c r="BD984" i="225"/>
  <c r="AY984" i="225"/>
  <c r="AX984" i="225"/>
  <c r="AW984" i="225"/>
  <c r="AV984" i="225"/>
  <c r="AU984" i="225"/>
  <c r="BD983" i="225"/>
  <c r="AY983" i="225"/>
  <c r="AX983" i="225"/>
  <c r="AW983" i="225"/>
  <c r="AV983" i="225"/>
  <c r="AU983" i="225"/>
  <c r="BD982" i="225"/>
  <c r="AY982" i="225"/>
  <c r="AX982" i="225"/>
  <c r="AW982" i="225"/>
  <c r="AV982" i="225"/>
  <c r="AU982" i="225"/>
  <c r="BD981" i="225"/>
  <c r="AY981" i="225"/>
  <c r="AX981" i="225"/>
  <c r="AW981" i="225"/>
  <c r="AV981" i="225"/>
  <c r="AU981" i="225"/>
  <c r="BD980" i="225"/>
  <c r="AY980" i="225"/>
  <c r="AX980" i="225"/>
  <c r="AW980" i="225"/>
  <c r="AV980" i="225"/>
  <c r="AU980" i="225"/>
  <c r="BD979" i="225"/>
  <c r="AY979" i="225"/>
  <c r="AX979" i="225"/>
  <c r="AW979" i="225"/>
  <c r="AV979" i="225"/>
  <c r="AU979" i="225"/>
  <c r="BD978" i="225"/>
  <c r="AY978" i="225"/>
  <c r="AX978" i="225"/>
  <c r="AW978" i="225"/>
  <c r="AV978" i="225"/>
  <c r="AU978" i="225"/>
  <c r="BD977" i="225"/>
  <c r="AY977" i="225"/>
  <c r="AX977" i="225"/>
  <c r="AW977" i="225"/>
  <c r="AV977" i="225"/>
  <c r="AU977" i="225"/>
  <c r="BD976" i="225"/>
  <c r="AY976" i="225"/>
  <c r="AX976" i="225"/>
  <c r="AW976" i="225"/>
  <c r="AV976" i="225"/>
  <c r="AU976" i="225"/>
  <c r="BD975" i="225"/>
  <c r="AY975" i="225"/>
  <c r="AX975" i="225"/>
  <c r="AW975" i="225"/>
  <c r="AV975" i="225"/>
  <c r="AU975" i="225"/>
  <c r="BD974" i="225"/>
  <c r="AY974" i="225"/>
  <c r="AX974" i="225"/>
  <c r="AW974" i="225"/>
  <c r="AV974" i="225"/>
  <c r="AU974" i="225"/>
  <c r="BD973" i="225"/>
  <c r="AY973" i="225"/>
  <c r="AX973" i="225"/>
  <c r="AW973" i="225"/>
  <c r="AV973" i="225"/>
  <c r="AU973" i="225"/>
  <c r="BD972" i="225"/>
  <c r="AY972" i="225"/>
  <c r="AX972" i="225"/>
  <c r="AW972" i="225"/>
  <c r="AV972" i="225"/>
  <c r="AU972" i="225"/>
  <c r="BD971" i="225"/>
  <c r="AY971" i="225"/>
  <c r="AX971" i="225"/>
  <c r="AW971" i="225"/>
  <c r="AV971" i="225"/>
  <c r="AU971" i="225"/>
  <c r="BD970" i="225"/>
  <c r="AY970" i="225"/>
  <c r="AX970" i="225"/>
  <c r="AW970" i="225"/>
  <c r="AV970" i="225"/>
  <c r="AU970" i="225"/>
  <c r="BD969" i="225"/>
  <c r="AY969" i="225"/>
  <c r="AX969" i="225"/>
  <c r="AW969" i="225"/>
  <c r="AV969" i="225"/>
  <c r="AU969" i="225"/>
  <c r="BD968" i="225"/>
  <c r="AY968" i="225"/>
  <c r="AX968" i="225"/>
  <c r="AW968" i="225"/>
  <c r="AV968" i="225"/>
  <c r="AU968" i="225"/>
  <c r="BD967" i="225"/>
  <c r="AY967" i="225"/>
  <c r="AX967" i="225"/>
  <c r="AW967" i="225"/>
  <c r="AV967" i="225"/>
  <c r="AU967" i="225"/>
  <c r="BD966" i="225"/>
  <c r="AY966" i="225"/>
  <c r="AX966" i="225"/>
  <c r="AW966" i="225"/>
  <c r="AV966" i="225"/>
  <c r="AU966" i="225"/>
  <c r="BD965" i="225"/>
  <c r="AY965" i="225"/>
  <c r="AX965" i="225"/>
  <c r="AW965" i="225"/>
  <c r="AV965" i="225"/>
  <c r="AU965" i="225"/>
  <c r="BD964" i="225"/>
  <c r="AY964" i="225"/>
  <c r="AX964" i="225"/>
  <c r="AW964" i="225"/>
  <c r="AV964" i="225"/>
  <c r="AU964" i="225"/>
  <c r="BD963" i="225"/>
  <c r="AY963" i="225"/>
  <c r="AX963" i="225"/>
  <c r="AW963" i="225"/>
  <c r="AV963" i="225"/>
  <c r="AU963" i="225"/>
  <c r="BD962" i="225"/>
  <c r="AY962" i="225"/>
  <c r="AX962" i="225"/>
  <c r="AW962" i="225"/>
  <c r="AV962" i="225"/>
  <c r="AU962" i="225"/>
  <c r="BD961" i="225"/>
  <c r="AY961" i="225"/>
  <c r="AX961" i="225"/>
  <c r="AW961" i="225"/>
  <c r="AV961" i="225"/>
  <c r="AU961" i="225"/>
  <c r="BD960" i="225"/>
  <c r="AY960" i="225"/>
  <c r="AX960" i="225"/>
  <c r="AW960" i="225"/>
  <c r="AV960" i="225"/>
  <c r="AU960" i="225"/>
  <c r="BD959" i="225"/>
  <c r="AY959" i="225"/>
  <c r="AX959" i="225"/>
  <c r="AW959" i="225"/>
  <c r="AV959" i="225"/>
  <c r="AU959" i="225"/>
  <c r="BD958" i="225"/>
  <c r="AY958" i="225"/>
  <c r="AX958" i="225"/>
  <c r="AW958" i="225"/>
  <c r="AV958" i="225"/>
  <c r="AU958" i="225"/>
  <c r="BD957" i="225"/>
  <c r="AY957" i="225"/>
  <c r="AX957" i="225"/>
  <c r="AW957" i="225"/>
  <c r="AV957" i="225"/>
  <c r="AU957" i="225"/>
  <c r="BD956" i="225"/>
  <c r="AY956" i="225"/>
  <c r="AX956" i="225"/>
  <c r="AW956" i="225"/>
  <c r="AV956" i="225"/>
  <c r="AU956" i="225"/>
  <c r="BD955" i="225"/>
  <c r="AY955" i="225"/>
  <c r="AX955" i="225"/>
  <c r="AW955" i="225"/>
  <c r="AV955" i="225"/>
  <c r="AU955" i="225"/>
  <c r="BD954" i="225"/>
  <c r="AY954" i="225"/>
  <c r="AX954" i="225"/>
  <c r="AW954" i="225"/>
  <c r="AV954" i="225"/>
  <c r="AU954" i="225"/>
  <c r="BD953" i="225"/>
  <c r="AY953" i="225"/>
  <c r="AX953" i="225"/>
  <c r="AW953" i="225"/>
  <c r="AV953" i="225"/>
  <c r="AU953" i="225"/>
  <c r="BD952" i="225"/>
  <c r="AY952" i="225"/>
  <c r="AX952" i="225"/>
  <c r="AW952" i="225"/>
  <c r="AV952" i="225"/>
  <c r="AU952" i="225"/>
  <c r="BD951" i="225"/>
  <c r="AY951" i="225"/>
  <c r="AX951" i="225"/>
  <c r="AW951" i="225"/>
  <c r="AV951" i="225"/>
  <c r="AU951" i="225"/>
  <c r="BD950" i="225"/>
  <c r="AY950" i="225"/>
  <c r="AX950" i="225"/>
  <c r="AW950" i="225"/>
  <c r="AV950" i="225"/>
  <c r="AU950" i="225"/>
  <c r="BD949" i="225"/>
  <c r="AY949" i="225"/>
  <c r="AX949" i="225"/>
  <c r="AW949" i="225"/>
  <c r="AV949" i="225"/>
  <c r="AU949" i="225"/>
  <c r="BD948" i="225"/>
  <c r="AY948" i="225"/>
  <c r="AX948" i="225"/>
  <c r="AW948" i="225"/>
  <c r="AV948" i="225"/>
  <c r="AU948" i="225"/>
  <c r="BD947" i="225"/>
  <c r="AY947" i="225"/>
  <c r="AX947" i="225"/>
  <c r="AW947" i="225"/>
  <c r="AV947" i="225"/>
  <c r="AU947" i="225"/>
  <c r="BD946" i="225"/>
  <c r="AY946" i="225"/>
  <c r="AX946" i="225"/>
  <c r="AW946" i="225"/>
  <c r="AV946" i="225"/>
  <c r="AU946" i="225"/>
  <c r="BD945" i="225"/>
  <c r="AY945" i="225"/>
  <c r="AX945" i="225"/>
  <c r="AW945" i="225"/>
  <c r="AV945" i="225"/>
  <c r="AU945" i="225"/>
  <c r="BD944" i="225"/>
  <c r="AY944" i="225"/>
  <c r="AX944" i="225"/>
  <c r="AW944" i="225"/>
  <c r="AV944" i="225"/>
  <c r="AU944" i="225"/>
  <c r="BD943" i="225"/>
  <c r="AY943" i="225"/>
  <c r="AX943" i="225"/>
  <c r="AW943" i="225"/>
  <c r="AV943" i="225"/>
  <c r="AU943" i="225"/>
  <c r="BD942" i="225"/>
  <c r="AY942" i="225"/>
  <c r="AX942" i="225"/>
  <c r="AW942" i="225"/>
  <c r="AV942" i="225"/>
  <c r="AU942" i="225"/>
  <c r="BD941" i="225"/>
  <c r="AY941" i="225"/>
  <c r="AX941" i="225"/>
  <c r="AW941" i="225"/>
  <c r="AV941" i="225"/>
  <c r="AU941" i="225"/>
  <c r="BD940" i="225"/>
  <c r="AY940" i="225"/>
  <c r="AX940" i="225"/>
  <c r="AW940" i="225"/>
  <c r="AV940" i="225"/>
  <c r="AU940" i="225"/>
  <c r="BD939" i="225"/>
  <c r="AY939" i="225"/>
  <c r="AX939" i="225"/>
  <c r="AW939" i="225"/>
  <c r="AV939" i="225"/>
  <c r="AU939" i="225"/>
  <c r="BD938" i="225"/>
  <c r="AY938" i="225"/>
  <c r="AX938" i="225"/>
  <c r="AW938" i="225"/>
  <c r="AV938" i="225"/>
  <c r="AU938" i="225"/>
  <c r="BD937" i="225"/>
  <c r="AY937" i="225"/>
  <c r="AX937" i="225"/>
  <c r="AW937" i="225"/>
  <c r="AV937" i="225"/>
  <c r="AU937" i="225"/>
  <c r="BD936" i="225"/>
  <c r="AY936" i="225"/>
  <c r="AX936" i="225"/>
  <c r="AW936" i="225"/>
  <c r="AV936" i="225"/>
  <c r="AU936" i="225"/>
  <c r="BD935" i="225"/>
  <c r="AY935" i="225"/>
  <c r="AX935" i="225"/>
  <c r="AW935" i="225"/>
  <c r="AV935" i="225"/>
  <c r="AU935" i="225"/>
  <c r="BD934" i="225"/>
  <c r="AY934" i="225"/>
  <c r="AX934" i="225"/>
  <c r="AW934" i="225"/>
  <c r="AV934" i="225"/>
  <c r="AU934" i="225"/>
  <c r="BD933" i="225"/>
  <c r="AY933" i="225"/>
  <c r="AX933" i="225"/>
  <c r="AW933" i="225"/>
  <c r="AV933" i="225"/>
  <c r="AU933" i="225"/>
  <c r="BD932" i="225"/>
  <c r="AY932" i="225"/>
  <c r="AX932" i="225"/>
  <c r="AW932" i="225"/>
  <c r="AV932" i="225"/>
  <c r="AU932" i="225"/>
  <c r="BD931" i="225"/>
  <c r="AY931" i="225"/>
  <c r="AX931" i="225"/>
  <c r="AW931" i="225"/>
  <c r="AV931" i="225"/>
  <c r="AU931" i="225"/>
  <c r="BD930" i="225"/>
  <c r="AY930" i="225"/>
  <c r="AX930" i="225"/>
  <c r="AW930" i="225"/>
  <c r="AV930" i="225"/>
  <c r="AU930" i="225"/>
  <c r="BD929" i="225"/>
  <c r="AY929" i="225"/>
  <c r="AX929" i="225"/>
  <c r="AW929" i="225"/>
  <c r="AV929" i="225"/>
  <c r="AU929" i="225"/>
  <c r="BD928" i="225"/>
  <c r="AY928" i="225"/>
  <c r="AX928" i="225"/>
  <c r="AW928" i="225"/>
  <c r="AV928" i="225"/>
  <c r="AU928" i="225"/>
  <c r="BD927" i="225"/>
  <c r="AY927" i="225"/>
  <c r="AX927" i="225"/>
  <c r="AW927" i="225"/>
  <c r="AV927" i="225"/>
  <c r="AU927" i="225"/>
  <c r="BD926" i="225"/>
  <c r="AY926" i="225"/>
  <c r="AX926" i="225"/>
  <c r="AW926" i="225"/>
  <c r="AV926" i="225"/>
  <c r="AU926" i="225"/>
  <c r="BD925" i="225"/>
  <c r="AY925" i="225"/>
  <c r="AX925" i="225"/>
  <c r="AW925" i="225"/>
  <c r="AV925" i="225"/>
  <c r="AU925" i="225"/>
  <c r="BD924" i="225"/>
  <c r="AY924" i="225"/>
  <c r="AX924" i="225"/>
  <c r="AW924" i="225"/>
  <c r="AV924" i="225"/>
  <c r="AU924" i="225"/>
  <c r="BD923" i="225"/>
  <c r="AY923" i="225"/>
  <c r="AX923" i="225"/>
  <c r="AW923" i="225"/>
  <c r="AV923" i="225"/>
  <c r="AU923" i="225"/>
  <c r="BD922" i="225"/>
  <c r="AY922" i="225"/>
  <c r="AX922" i="225"/>
  <c r="AW922" i="225"/>
  <c r="AV922" i="225"/>
  <c r="AU922" i="225"/>
  <c r="BD921" i="225"/>
  <c r="AY921" i="225"/>
  <c r="AX921" i="225"/>
  <c r="AW921" i="225"/>
  <c r="AV921" i="225"/>
  <c r="AU921" i="225"/>
  <c r="BD920" i="225"/>
  <c r="AY920" i="225"/>
  <c r="AX920" i="225"/>
  <c r="AW920" i="225"/>
  <c r="AV920" i="225"/>
  <c r="AU920" i="225"/>
  <c r="BD919" i="225"/>
  <c r="AY919" i="225"/>
  <c r="AX919" i="225"/>
  <c r="AW919" i="225"/>
  <c r="AV919" i="225"/>
  <c r="AU919" i="225"/>
  <c r="BD918" i="225"/>
  <c r="AY918" i="225"/>
  <c r="AX918" i="225"/>
  <c r="AW918" i="225"/>
  <c r="AV918" i="225"/>
  <c r="AU918" i="225"/>
  <c r="BD917" i="225"/>
  <c r="AY917" i="225"/>
  <c r="AX917" i="225"/>
  <c r="AW917" i="225"/>
  <c r="AV917" i="225"/>
  <c r="AU917" i="225"/>
  <c r="BD916" i="225"/>
  <c r="AY916" i="225"/>
  <c r="AX916" i="225"/>
  <c r="AW916" i="225"/>
  <c r="AV916" i="225"/>
  <c r="AU916" i="225"/>
  <c r="BD915" i="225"/>
  <c r="AY915" i="225"/>
  <c r="AX915" i="225"/>
  <c r="AW915" i="225"/>
  <c r="AV915" i="225"/>
  <c r="AU915" i="225"/>
  <c r="BD914" i="225"/>
  <c r="AY914" i="225"/>
  <c r="AX914" i="225"/>
  <c r="AW914" i="225"/>
  <c r="AV914" i="225"/>
  <c r="AU914" i="225"/>
  <c r="BD913" i="225"/>
  <c r="AY913" i="225"/>
  <c r="AX913" i="225"/>
  <c r="AW913" i="225"/>
  <c r="AV913" i="225"/>
  <c r="AU913" i="225"/>
  <c r="BD912" i="225"/>
  <c r="AY912" i="225"/>
  <c r="AX912" i="225"/>
  <c r="AW912" i="225"/>
  <c r="AV912" i="225"/>
  <c r="AU912" i="225"/>
  <c r="BD911" i="225"/>
  <c r="AY911" i="225"/>
  <c r="AX911" i="225"/>
  <c r="AW911" i="225"/>
  <c r="AV911" i="225"/>
  <c r="AU911" i="225"/>
  <c r="BD910" i="225"/>
  <c r="AY910" i="225"/>
  <c r="AX910" i="225"/>
  <c r="AW910" i="225"/>
  <c r="AV910" i="225"/>
  <c r="AU910" i="225"/>
  <c r="BD909" i="225"/>
  <c r="AY909" i="225"/>
  <c r="AX909" i="225"/>
  <c r="AW909" i="225"/>
  <c r="AV909" i="225"/>
  <c r="AU909" i="225"/>
  <c r="BD908" i="225"/>
  <c r="AY908" i="225"/>
  <c r="AX908" i="225"/>
  <c r="AW908" i="225"/>
  <c r="AV908" i="225"/>
  <c r="AU908" i="225"/>
  <c r="BD907" i="225"/>
  <c r="AY907" i="225"/>
  <c r="AX907" i="225"/>
  <c r="AW907" i="225"/>
  <c r="AV907" i="225"/>
  <c r="AU907" i="225"/>
  <c r="BD906" i="225"/>
  <c r="AY906" i="225"/>
  <c r="AX906" i="225"/>
  <c r="AW906" i="225"/>
  <c r="AV906" i="225"/>
  <c r="AU906" i="225"/>
  <c r="BD905" i="225"/>
  <c r="AY905" i="225"/>
  <c r="AX905" i="225"/>
  <c r="AW905" i="225"/>
  <c r="AV905" i="225"/>
  <c r="AU905" i="225"/>
  <c r="BD904" i="225"/>
  <c r="AY904" i="225"/>
  <c r="AX904" i="225"/>
  <c r="AW904" i="225"/>
  <c r="AV904" i="225"/>
  <c r="AU904" i="225"/>
  <c r="BD903" i="225"/>
  <c r="AY903" i="225"/>
  <c r="AX903" i="225"/>
  <c r="AW903" i="225"/>
  <c r="AV903" i="225"/>
  <c r="AU903" i="225"/>
  <c r="BD902" i="225"/>
  <c r="AY902" i="225"/>
  <c r="AX902" i="225"/>
  <c r="AW902" i="225"/>
  <c r="AV902" i="225"/>
  <c r="AU902" i="225"/>
  <c r="BD901" i="225"/>
  <c r="AY901" i="225"/>
  <c r="AX901" i="225"/>
  <c r="AW901" i="225"/>
  <c r="AV901" i="225"/>
  <c r="AU901" i="225"/>
  <c r="BD900" i="225"/>
  <c r="AY900" i="225"/>
  <c r="AX900" i="225"/>
  <c r="AW900" i="225"/>
  <c r="AV900" i="225"/>
  <c r="AU900" i="225"/>
  <c r="BD899" i="225"/>
  <c r="AY899" i="225"/>
  <c r="AX899" i="225"/>
  <c r="AW899" i="225"/>
  <c r="AV899" i="225"/>
  <c r="AU899" i="225"/>
  <c r="BD898" i="225"/>
  <c r="AY898" i="225"/>
  <c r="AX898" i="225"/>
  <c r="AW898" i="225"/>
  <c r="AV898" i="225"/>
  <c r="AU898" i="225"/>
  <c r="BD897" i="225"/>
  <c r="AY897" i="225"/>
  <c r="AX897" i="225"/>
  <c r="AW897" i="225"/>
  <c r="AV897" i="225"/>
  <c r="AU897" i="225"/>
  <c r="BD896" i="225"/>
  <c r="AY896" i="225"/>
  <c r="AX896" i="225"/>
  <c r="AW896" i="225"/>
  <c r="AV896" i="225"/>
  <c r="AU896" i="225"/>
  <c r="BD895" i="225"/>
  <c r="AY895" i="225"/>
  <c r="AX895" i="225"/>
  <c r="AW895" i="225"/>
  <c r="AV895" i="225"/>
  <c r="AU895" i="225"/>
  <c r="BD894" i="225"/>
  <c r="AY894" i="225"/>
  <c r="AX894" i="225"/>
  <c r="AW894" i="225"/>
  <c r="AV894" i="225"/>
  <c r="AU894" i="225"/>
  <c r="BD893" i="225"/>
  <c r="AY893" i="225"/>
  <c r="AX893" i="225"/>
  <c r="AW893" i="225"/>
  <c r="AV893" i="225"/>
  <c r="AU893" i="225"/>
  <c r="BD892" i="225"/>
  <c r="AY892" i="225"/>
  <c r="AX892" i="225"/>
  <c r="AW892" i="225"/>
  <c r="AV892" i="225"/>
  <c r="AU892" i="225"/>
  <c r="BD891" i="225"/>
  <c r="AY891" i="225"/>
  <c r="AX891" i="225"/>
  <c r="AW891" i="225"/>
  <c r="AV891" i="225"/>
  <c r="AU891" i="225"/>
  <c r="BD890" i="225"/>
  <c r="AY890" i="225"/>
  <c r="AX890" i="225"/>
  <c r="AW890" i="225"/>
  <c r="AV890" i="225"/>
  <c r="AU890" i="225"/>
  <c r="BD889" i="225"/>
  <c r="AY889" i="225"/>
  <c r="AX889" i="225"/>
  <c r="AW889" i="225"/>
  <c r="AV889" i="225"/>
  <c r="AU889" i="225"/>
  <c r="BD888" i="225"/>
  <c r="AY888" i="225"/>
  <c r="AX888" i="225"/>
  <c r="AW888" i="225"/>
  <c r="AV888" i="225"/>
  <c r="AU888" i="225"/>
  <c r="BD887" i="225"/>
  <c r="AY887" i="225"/>
  <c r="AX887" i="225"/>
  <c r="AW887" i="225"/>
  <c r="AV887" i="225"/>
  <c r="AU887" i="225"/>
  <c r="BD886" i="225"/>
  <c r="AY886" i="225"/>
  <c r="AX886" i="225"/>
  <c r="AW886" i="225"/>
  <c r="AV886" i="225"/>
  <c r="AU886" i="225"/>
  <c r="BD885" i="225"/>
  <c r="AY885" i="225"/>
  <c r="AX885" i="225"/>
  <c r="AW885" i="225"/>
  <c r="AV885" i="225"/>
  <c r="AU885" i="225"/>
  <c r="BD884" i="225"/>
  <c r="AY884" i="225"/>
  <c r="AX884" i="225"/>
  <c r="AW884" i="225"/>
  <c r="AV884" i="225"/>
  <c r="AU884" i="225"/>
  <c r="BD883" i="225"/>
  <c r="AY883" i="225"/>
  <c r="AX883" i="225"/>
  <c r="AW883" i="225"/>
  <c r="AV883" i="225"/>
  <c r="AU883" i="225"/>
  <c r="BD882" i="225"/>
  <c r="AY882" i="225"/>
  <c r="AX882" i="225"/>
  <c r="AW882" i="225"/>
  <c r="AV882" i="225"/>
  <c r="AU882" i="225"/>
  <c r="BD881" i="225"/>
  <c r="AY881" i="225"/>
  <c r="AX881" i="225"/>
  <c r="AW881" i="225"/>
  <c r="AV881" i="225"/>
  <c r="AU881" i="225"/>
  <c r="BD880" i="225"/>
  <c r="AY880" i="225"/>
  <c r="AX880" i="225"/>
  <c r="AW880" i="225"/>
  <c r="AV880" i="225"/>
  <c r="AU880" i="225"/>
  <c r="BD879" i="225"/>
  <c r="AY879" i="225"/>
  <c r="AX879" i="225"/>
  <c r="AW879" i="225"/>
  <c r="AV879" i="225"/>
  <c r="AU879" i="225"/>
  <c r="BD878" i="225"/>
  <c r="AY878" i="225"/>
  <c r="AX878" i="225"/>
  <c r="AW878" i="225"/>
  <c r="AV878" i="225"/>
  <c r="AU878" i="225"/>
  <c r="BD877" i="225"/>
  <c r="AY877" i="225"/>
  <c r="AX877" i="225"/>
  <c r="AW877" i="225"/>
  <c r="AV877" i="225"/>
  <c r="AU877" i="225"/>
  <c r="BD876" i="225"/>
  <c r="AY876" i="225"/>
  <c r="AX876" i="225"/>
  <c r="AW876" i="225"/>
  <c r="AV876" i="225"/>
  <c r="AU876" i="225"/>
  <c r="BD875" i="225"/>
  <c r="AY875" i="225"/>
  <c r="AX875" i="225"/>
  <c r="AW875" i="225"/>
  <c r="AV875" i="225"/>
  <c r="AU875" i="225"/>
  <c r="BD874" i="225"/>
  <c r="AY874" i="225"/>
  <c r="AX874" i="225"/>
  <c r="AW874" i="225"/>
  <c r="AV874" i="225"/>
  <c r="AU874" i="225"/>
  <c r="BD873" i="225"/>
  <c r="AY873" i="225"/>
  <c r="AX873" i="225"/>
  <c r="AW873" i="225"/>
  <c r="AV873" i="225"/>
  <c r="AU873" i="225"/>
  <c r="BD872" i="225"/>
  <c r="AY872" i="225"/>
  <c r="AX872" i="225"/>
  <c r="AW872" i="225"/>
  <c r="AV872" i="225"/>
  <c r="AU872" i="225"/>
  <c r="BD871" i="225"/>
  <c r="AY871" i="225"/>
  <c r="AX871" i="225"/>
  <c r="AW871" i="225"/>
  <c r="AV871" i="225"/>
  <c r="AU871" i="225"/>
  <c r="BD870" i="225"/>
  <c r="AY870" i="225"/>
  <c r="AX870" i="225"/>
  <c r="AW870" i="225"/>
  <c r="AV870" i="225"/>
  <c r="AU870" i="225"/>
  <c r="BD869" i="225"/>
  <c r="AY869" i="225"/>
  <c r="AX869" i="225"/>
  <c r="AW869" i="225"/>
  <c r="AV869" i="225"/>
  <c r="AU869" i="225"/>
  <c r="BD868" i="225"/>
  <c r="AY868" i="225"/>
  <c r="AX868" i="225"/>
  <c r="AW868" i="225"/>
  <c r="AV868" i="225"/>
  <c r="AU868" i="225"/>
  <c r="BD867" i="225"/>
  <c r="AY867" i="225"/>
  <c r="AX867" i="225"/>
  <c r="AW867" i="225"/>
  <c r="AV867" i="225"/>
  <c r="AU867" i="225"/>
  <c r="BD866" i="225"/>
  <c r="AY866" i="225"/>
  <c r="AX866" i="225"/>
  <c r="AW866" i="225"/>
  <c r="AV866" i="225"/>
  <c r="AU866" i="225"/>
  <c r="BD865" i="225"/>
  <c r="AY865" i="225"/>
  <c r="AX865" i="225"/>
  <c r="AW865" i="225"/>
  <c r="AV865" i="225"/>
  <c r="AU865" i="225"/>
  <c r="BD864" i="225"/>
  <c r="AY864" i="225"/>
  <c r="AX864" i="225"/>
  <c r="AW864" i="225"/>
  <c r="AV864" i="225"/>
  <c r="AU864" i="225"/>
  <c r="BD863" i="225"/>
  <c r="AY863" i="225"/>
  <c r="AX863" i="225"/>
  <c r="AW863" i="225"/>
  <c r="AV863" i="225"/>
  <c r="AU863" i="225"/>
  <c r="BD862" i="225"/>
  <c r="AY862" i="225"/>
  <c r="AX862" i="225"/>
  <c r="AW862" i="225"/>
  <c r="AV862" i="225"/>
  <c r="AU862" i="225"/>
  <c r="BD861" i="225"/>
  <c r="AY861" i="225"/>
  <c r="AX861" i="225"/>
  <c r="AW861" i="225"/>
  <c r="AV861" i="225"/>
  <c r="AU861" i="225"/>
  <c r="BD860" i="225"/>
  <c r="AY860" i="225"/>
  <c r="AX860" i="225"/>
  <c r="AW860" i="225"/>
  <c r="AV860" i="225"/>
  <c r="AU860" i="225"/>
  <c r="BD859" i="225"/>
  <c r="AY859" i="225"/>
  <c r="AX859" i="225"/>
  <c r="AW859" i="225"/>
  <c r="AV859" i="225"/>
  <c r="AU859" i="225"/>
  <c r="BD858" i="225"/>
  <c r="AY858" i="225"/>
  <c r="AX858" i="225"/>
  <c r="AW858" i="225"/>
  <c r="AV858" i="225"/>
  <c r="AU858" i="225"/>
  <c r="BD857" i="225"/>
  <c r="AY857" i="225"/>
  <c r="AX857" i="225"/>
  <c r="AW857" i="225"/>
  <c r="AV857" i="225"/>
  <c r="AU857" i="225"/>
  <c r="BD856" i="225"/>
  <c r="AY856" i="225"/>
  <c r="AX856" i="225"/>
  <c r="AW856" i="225"/>
  <c r="AV856" i="225"/>
  <c r="AU856" i="225"/>
  <c r="BD855" i="225"/>
  <c r="AY855" i="225"/>
  <c r="AX855" i="225"/>
  <c r="AW855" i="225"/>
  <c r="AV855" i="225"/>
  <c r="AU855" i="225"/>
  <c r="BD854" i="225"/>
  <c r="AY854" i="225"/>
  <c r="AX854" i="225"/>
  <c r="AW854" i="225"/>
  <c r="AV854" i="225"/>
  <c r="AU854" i="225"/>
  <c r="BD853" i="225"/>
  <c r="AY853" i="225"/>
  <c r="AX853" i="225"/>
  <c r="AW853" i="225"/>
  <c r="AV853" i="225"/>
  <c r="AU853" i="225"/>
  <c r="BD852" i="225"/>
  <c r="AY852" i="225"/>
  <c r="AX852" i="225"/>
  <c r="AW852" i="225"/>
  <c r="AV852" i="225"/>
  <c r="AU852" i="225"/>
  <c r="BD851" i="225"/>
  <c r="AY851" i="225"/>
  <c r="AX851" i="225"/>
  <c r="AW851" i="225"/>
  <c r="AV851" i="225"/>
  <c r="AU851" i="225"/>
  <c r="BD850" i="225"/>
  <c r="AY850" i="225"/>
  <c r="AX850" i="225"/>
  <c r="AW850" i="225"/>
  <c r="AV850" i="225"/>
  <c r="AU850" i="225"/>
  <c r="BD849" i="225"/>
  <c r="AY849" i="225"/>
  <c r="AX849" i="225"/>
  <c r="AW849" i="225"/>
  <c r="AV849" i="225"/>
  <c r="AU849" i="225"/>
  <c r="BD848" i="225"/>
  <c r="AY848" i="225"/>
  <c r="AX848" i="225"/>
  <c r="AW848" i="225"/>
  <c r="AV848" i="225"/>
  <c r="AU848" i="225"/>
  <c r="BD847" i="225"/>
  <c r="AY847" i="225"/>
  <c r="AX847" i="225"/>
  <c r="AW847" i="225"/>
  <c r="AV847" i="225"/>
  <c r="AU847" i="225"/>
  <c r="BD846" i="225"/>
  <c r="AY846" i="225"/>
  <c r="AX846" i="225"/>
  <c r="AW846" i="225"/>
  <c r="AV846" i="225"/>
  <c r="AU846" i="225"/>
  <c r="BD845" i="225"/>
  <c r="AY845" i="225"/>
  <c r="AX845" i="225"/>
  <c r="AW845" i="225"/>
  <c r="AV845" i="225"/>
  <c r="AU845" i="225"/>
  <c r="BD844" i="225"/>
  <c r="AY844" i="225"/>
  <c r="AX844" i="225"/>
  <c r="AW844" i="225"/>
  <c r="AV844" i="225"/>
  <c r="AU844" i="225"/>
  <c r="BD843" i="225"/>
  <c r="AY843" i="225"/>
  <c r="AX843" i="225"/>
  <c r="AW843" i="225"/>
  <c r="AV843" i="225"/>
  <c r="AU843" i="225"/>
  <c r="BD842" i="225"/>
  <c r="AY842" i="225"/>
  <c r="AX842" i="225"/>
  <c r="AW842" i="225"/>
  <c r="AV842" i="225"/>
  <c r="AU842" i="225"/>
  <c r="BD841" i="225"/>
  <c r="AY841" i="225"/>
  <c r="AX841" i="225"/>
  <c r="AW841" i="225"/>
  <c r="AV841" i="225"/>
  <c r="AU841" i="225"/>
  <c r="BD840" i="225"/>
  <c r="AY840" i="225"/>
  <c r="AX840" i="225"/>
  <c r="AW840" i="225"/>
  <c r="AV840" i="225"/>
  <c r="AU840" i="225"/>
  <c r="BD839" i="225"/>
  <c r="AY839" i="225"/>
  <c r="AX839" i="225"/>
  <c r="AW839" i="225"/>
  <c r="AV839" i="225"/>
  <c r="AU839" i="225"/>
  <c r="BD838" i="225"/>
  <c r="AY838" i="225"/>
  <c r="AX838" i="225"/>
  <c r="AW838" i="225"/>
  <c r="AV838" i="225"/>
  <c r="AU838" i="225"/>
  <c r="BD837" i="225"/>
  <c r="AY837" i="225"/>
  <c r="AX837" i="225"/>
  <c r="AW837" i="225"/>
  <c r="AV837" i="225"/>
  <c r="AU837" i="225"/>
  <c r="BD836" i="225"/>
  <c r="AY836" i="225"/>
  <c r="AX836" i="225"/>
  <c r="AW836" i="225"/>
  <c r="AV836" i="225"/>
  <c r="AU836" i="225"/>
  <c r="BD835" i="225"/>
  <c r="AY835" i="225"/>
  <c r="AX835" i="225"/>
  <c r="AW835" i="225"/>
  <c r="AV835" i="225"/>
  <c r="AU835" i="225"/>
  <c r="BD834" i="225"/>
  <c r="AY834" i="225"/>
  <c r="AX834" i="225"/>
  <c r="AW834" i="225"/>
  <c r="AV834" i="225"/>
  <c r="AU834" i="225"/>
  <c r="BD833" i="225"/>
  <c r="AY833" i="225"/>
  <c r="AX833" i="225"/>
  <c r="AW833" i="225"/>
  <c r="AV833" i="225"/>
  <c r="AU833" i="225"/>
  <c r="BD832" i="225"/>
  <c r="AY832" i="225"/>
  <c r="AX832" i="225"/>
  <c r="AW832" i="225"/>
  <c r="AV832" i="225"/>
  <c r="AU832" i="225"/>
  <c r="BD831" i="225"/>
  <c r="AY831" i="225"/>
  <c r="AX831" i="225"/>
  <c r="AW831" i="225"/>
  <c r="AV831" i="225"/>
  <c r="AU831" i="225"/>
  <c r="BD830" i="225"/>
  <c r="AY830" i="225"/>
  <c r="AX830" i="225"/>
  <c r="AW830" i="225"/>
  <c r="AV830" i="225"/>
  <c r="AU830" i="225"/>
  <c r="BD829" i="225"/>
  <c r="AY829" i="225"/>
  <c r="AX829" i="225"/>
  <c r="AW829" i="225"/>
  <c r="AV829" i="225"/>
  <c r="AU829" i="225"/>
  <c r="BD828" i="225"/>
  <c r="AY828" i="225"/>
  <c r="AX828" i="225"/>
  <c r="AW828" i="225"/>
  <c r="AV828" i="225"/>
  <c r="AU828" i="225"/>
  <c r="BD827" i="225"/>
  <c r="AY827" i="225"/>
  <c r="AX827" i="225"/>
  <c r="AW827" i="225"/>
  <c r="AV827" i="225"/>
  <c r="AU827" i="225"/>
  <c r="BD826" i="225"/>
  <c r="AY826" i="225"/>
  <c r="AX826" i="225"/>
  <c r="AW826" i="225"/>
  <c r="AV826" i="225"/>
  <c r="AU826" i="225"/>
  <c r="BD825" i="225"/>
  <c r="AY825" i="225"/>
  <c r="AX825" i="225"/>
  <c r="AW825" i="225"/>
  <c r="AV825" i="225"/>
  <c r="AU825" i="225"/>
  <c r="BD824" i="225"/>
  <c r="AY824" i="225"/>
  <c r="AX824" i="225"/>
  <c r="AW824" i="225"/>
  <c r="AV824" i="225"/>
  <c r="AU824" i="225"/>
  <c r="BD823" i="225"/>
  <c r="AY823" i="225"/>
  <c r="AX823" i="225"/>
  <c r="AW823" i="225"/>
  <c r="AV823" i="225"/>
  <c r="AU823" i="225"/>
  <c r="BD822" i="225"/>
  <c r="AY822" i="225"/>
  <c r="AX822" i="225"/>
  <c r="AW822" i="225"/>
  <c r="AV822" i="225"/>
  <c r="AU822" i="225"/>
  <c r="BD821" i="225"/>
  <c r="AY821" i="225"/>
  <c r="AX821" i="225"/>
  <c r="AW821" i="225"/>
  <c r="AV821" i="225"/>
  <c r="AU821" i="225"/>
  <c r="BD820" i="225"/>
  <c r="AY820" i="225"/>
  <c r="AX820" i="225"/>
  <c r="AW820" i="225"/>
  <c r="AV820" i="225"/>
  <c r="AU820" i="225"/>
  <c r="BD819" i="225"/>
  <c r="AY819" i="225"/>
  <c r="AX819" i="225"/>
  <c r="AW819" i="225"/>
  <c r="AV819" i="225"/>
  <c r="AU819" i="225"/>
  <c r="BD818" i="225"/>
  <c r="AY818" i="225"/>
  <c r="AX818" i="225"/>
  <c r="AW818" i="225"/>
  <c r="AV818" i="225"/>
  <c r="AU818" i="225"/>
  <c r="BD817" i="225"/>
  <c r="AY817" i="225"/>
  <c r="AX817" i="225"/>
  <c r="AW817" i="225"/>
  <c r="AV817" i="225"/>
  <c r="AU817" i="225"/>
  <c r="BD816" i="225"/>
  <c r="AY816" i="225"/>
  <c r="AX816" i="225"/>
  <c r="AW816" i="225"/>
  <c r="AV816" i="225"/>
  <c r="AU816" i="225"/>
  <c r="BD815" i="225"/>
  <c r="AY815" i="225"/>
  <c r="AX815" i="225"/>
  <c r="AW815" i="225"/>
  <c r="AV815" i="225"/>
  <c r="AU815" i="225"/>
  <c r="BD814" i="225"/>
  <c r="AY814" i="225"/>
  <c r="AX814" i="225"/>
  <c r="AW814" i="225"/>
  <c r="AV814" i="225"/>
  <c r="AU814" i="225"/>
  <c r="BD813" i="225"/>
  <c r="AY813" i="225"/>
  <c r="AX813" i="225"/>
  <c r="AW813" i="225"/>
  <c r="AV813" i="225"/>
  <c r="AU813" i="225"/>
  <c r="BD812" i="225"/>
  <c r="AY812" i="225"/>
  <c r="AX812" i="225"/>
  <c r="AW812" i="225"/>
  <c r="AV812" i="225"/>
  <c r="AU812" i="225"/>
  <c r="BD811" i="225"/>
  <c r="AY811" i="225"/>
  <c r="AX811" i="225"/>
  <c r="AW811" i="225"/>
  <c r="AV811" i="225"/>
  <c r="AU811" i="225"/>
  <c r="BD810" i="225"/>
  <c r="AY810" i="225"/>
  <c r="AX810" i="225"/>
  <c r="AW810" i="225"/>
  <c r="AV810" i="225"/>
  <c r="AU810" i="225"/>
  <c r="BD809" i="225"/>
  <c r="AY809" i="225"/>
  <c r="AX809" i="225"/>
  <c r="AW809" i="225"/>
  <c r="AV809" i="225"/>
  <c r="AU809" i="225"/>
  <c r="BD808" i="225"/>
  <c r="AY808" i="225"/>
  <c r="AX808" i="225"/>
  <c r="AW808" i="225"/>
  <c r="AV808" i="225"/>
  <c r="AU808" i="225"/>
  <c r="BD807" i="225"/>
  <c r="AY807" i="225"/>
  <c r="AX807" i="225"/>
  <c r="AW807" i="225"/>
  <c r="AV807" i="225"/>
  <c r="AU807" i="225"/>
  <c r="BD806" i="225"/>
  <c r="AY806" i="225"/>
  <c r="AX806" i="225"/>
  <c r="AW806" i="225"/>
  <c r="AV806" i="225"/>
  <c r="AU806" i="225"/>
  <c r="BD805" i="225"/>
  <c r="AY805" i="225"/>
  <c r="AX805" i="225"/>
  <c r="AW805" i="225"/>
  <c r="AV805" i="225"/>
  <c r="AU805" i="225"/>
  <c r="BD804" i="225"/>
  <c r="AY804" i="225"/>
  <c r="AX804" i="225"/>
  <c r="AW804" i="225"/>
  <c r="AV804" i="225"/>
  <c r="AU804" i="225"/>
  <c r="BD803" i="225"/>
  <c r="AY803" i="225"/>
  <c r="AX803" i="225"/>
  <c r="AW803" i="225"/>
  <c r="AV803" i="225"/>
  <c r="AU803" i="225"/>
  <c r="BD802" i="225"/>
  <c r="AY802" i="225"/>
  <c r="AX802" i="225"/>
  <c r="AW802" i="225"/>
  <c r="AV802" i="225"/>
  <c r="AU802" i="225"/>
  <c r="BD801" i="225"/>
  <c r="AY801" i="225"/>
  <c r="AX801" i="225"/>
  <c r="AW801" i="225"/>
  <c r="AV801" i="225"/>
  <c r="AU801" i="225"/>
  <c r="BD800" i="225"/>
  <c r="AY800" i="225"/>
  <c r="AX800" i="225"/>
  <c r="AW800" i="225"/>
  <c r="AV800" i="225"/>
  <c r="AU800" i="225"/>
  <c r="BD799" i="225"/>
  <c r="AY799" i="225"/>
  <c r="AX799" i="225"/>
  <c r="AW799" i="225"/>
  <c r="AV799" i="225"/>
  <c r="AU799" i="225"/>
  <c r="BD798" i="225"/>
  <c r="AY798" i="225"/>
  <c r="AX798" i="225"/>
  <c r="AW798" i="225"/>
  <c r="AV798" i="225"/>
  <c r="AU798" i="225"/>
  <c r="BD797" i="225"/>
  <c r="AY797" i="225"/>
  <c r="AX797" i="225"/>
  <c r="AW797" i="225"/>
  <c r="AV797" i="225"/>
  <c r="AU797" i="225"/>
  <c r="BD796" i="225"/>
  <c r="AY796" i="225"/>
  <c r="AX796" i="225"/>
  <c r="AW796" i="225"/>
  <c r="AV796" i="225"/>
  <c r="AU796" i="225"/>
  <c r="BD795" i="225"/>
  <c r="AY795" i="225"/>
  <c r="AX795" i="225"/>
  <c r="AW795" i="225"/>
  <c r="AV795" i="225"/>
  <c r="AU795" i="225"/>
  <c r="BD794" i="225"/>
  <c r="AY794" i="225"/>
  <c r="AX794" i="225"/>
  <c r="AW794" i="225"/>
  <c r="AV794" i="225"/>
  <c r="AU794" i="225"/>
  <c r="BD793" i="225"/>
  <c r="AY793" i="225"/>
  <c r="AX793" i="225"/>
  <c r="AW793" i="225"/>
  <c r="AV793" i="225"/>
  <c r="AU793" i="225"/>
  <c r="BD792" i="225"/>
  <c r="AY792" i="225"/>
  <c r="AX792" i="225"/>
  <c r="AW792" i="225"/>
  <c r="AV792" i="225"/>
  <c r="AU792" i="225"/>
  <c r="BD791" i="225"/>
  <c r="AY791" i="225"/>
  <c r="AX791" i="225"/>
  <c r="AW791" i="225"/>
  <c r="AV791" i="225"/>
  <c r="AU791" i="225"/>
  <c r="BD790" i="225"/>
  <c r="AY790" i="225"/>
  <c r="AX790" i="225"/>
  <c r="AW790" i="225"/>
  <c r="AV790" i="225"/>
  <c r="AU790" i="225"/>
  <c r="BD789" i="225"/>
  <c r="AY789" i="225"/>
  <c r="AX789" i="225"/>
  <c r="AW789" i="225"/>
  <c r="AV789" i="225"/>
  <c r="AU789" i="225"/>
  <c r="BD788" i="225"/>
  <c r="AY788" i="225"/>
  <c r="AX788" i="225"/>
  <c r="AW788" i="225"/>
  <c r="AV788" i="225"/>
  <c r="AU788" i="225"/>
  <c r="BD787" i="225"/>
  <c r="AY787" i="225"/>
  <c r="AX787" i="225"/>
  <c r="AW787" i="225"/>
  <c r="AV787" i="225"/>
  <c r="AU787" i="225"/>
  <c r="BD786" i="225"/>
  <c r="AY786" i="225"/>
  <c r="AX786" i="225"/>
  <c r="AW786" i="225"/>
  <c r="AV786" i="225"/>
  <c r="AU786" i="225"/>
  <c r="BD785" i="225"/>
  <c r="AY785" i="225"/>
  <c r="AX785" i="225"/>
  <c r="AW785" i="225"/>
  <c r="AV785" i="225"/>
  <c r="AU785" i="225"/>
  <c r="BD784" i="225"/>
  <c r="AY784" i="225"/>
  <c r="AX784" i="225"/>
  <c r="AW784" i="225"/>
  <c r="AV784" i="225"/>
  <c r="AU784" i="225"/>
  <c r="BD783" i="225"/>
  <c r="AY783" i="225"/>
  <c r="AX783" i="225"/>
  <c r="AW783" i="225"/>
  <c r="AV783" i="225"/>
  <c r="AU783" i="225"/>
  <c r="BD782" i="225"/>
  <c r="AY782" i="225"/>
  <c r="AX782" i="225"/>
  <c r="AW782" i="225"/>
  <c r="AV782" i="225"/>
  <c r="AU782" i="225"/>
  <c r="BD781" i="225"/>
  <c r="AY781" i="225"/>
  <c r="AX781" i="225"/>
  <c r="AW781" i="225"/>
  <c r="AV781" i="225"/>
  <c r="AU781" i="225"/>
  <c r="BD780" i="225"/>
  <c r="AY780" i="225"/>
  <c r="AX780" i="225"/>
  <c r="AW780" i="225"/>
  <c r="AV780" i="225"/>
  <c r="AU780" i="225"/>
  <c r="BD779" i="225"/>
  <c r="AY779" i="225"/>
  <c r="AX779" i="225"/>
  <c r="AW779" i="225"/>
  <c r="AV779" i="225"/>
  <c r="AU779" i="225"/>
  <c r="BD778" i="225"/>
  <c r="AY778" i="225"/>
  <c r="AX778" i="225"/>
  <c r="AW778" i="225"/>
  <c r="AV778" i="225"/>
  <c r="AU778" i="225"/>
  <c r="BD777" i="225"/>
  <c r="AY777" i="225"/>
  <c r="AX777" i="225"/>
  <c r="AW777" i="225"/>
  <c r="AV777" i="225"/>
  <c r="AU777" i="225"/>
  <c r="BD776" i="225"/>
  <c r="AY776" i="225"/>
  <c r="AX776" i="225"/>
  <c r="AW776" i="225"/>
  <c r="AV776" i="225"/>
  <c r="AU776" i="225"/>
  <c r="BD775" i="225"/>
  <c r="AY775" i="225"/>
  <c r="AX775" i="225"/>
  <c r="AW775" i="225"/>
  <c r="AV775" i="225"/>
  <c r="AU775" i="225"/>
  <c r="BD774" i="225"/>
  <c r="AY774" i="225"/>
  <c r="AX774" i="225"/>
  <c r="AW774" i="225"/>
  <c r="AV774" i="225"/>
  <c r="AU774" i="225"/>
  <c r="BD773" i="225"/>
  <c r="AY773" i="225"/>
  <c r="AX773" i="225"/>
  <c r="AW773" i="225"/>
  <c r="AV773" i="225"/>
  <c r="AU773" i="225"/>
  <c r="BD772" i="225"/>
  <c r="AY772" i="225"/>
  <c r="AX772" i="225"/>
  <c r="AW772" i="225"/>
  <c r="AV772" i="225"/>
  <c r="AU772" i="225"/>
  <c r="BD771" i="225"/>
  <c r="AY771" i="225"/>
  <c r="AX771" i="225"/>
  <c r="AW771" i="225"/>
  <c r="AV771" i="225"/>
  <c r="AU771" i="225"/>
  <c r="BD770" i="225"/>
  <c r="AY770" i="225"/>
  <c r="AX770" i="225"/>
  <c r="AW770" i="225"/>
  <c r="AV770" i="225"/>
  <c r="AU770" i="225"/>
  <c r="BD769" i="225"/>
  <c r="AY769" i="225"/>
  <c r="AX769" i="225"/>
  <c r="AW769" i="225"/>
  <c r="AV769" i="225"/>
  <c r="AU769" i="225"/>
  <c r="BD768" i="225"/>
  <c r="AY768" i="225"/>
  <c r="AX768" i="225"/>
  <c r="AW768" i="225"/>
  <c r="AV768" i="225"/>
  <c r="AU768" i="225"/>
  <c r="BD767" i="225"/>
  <c r="AY767" i="225"/>
  <c r="AX767" i="225"/>
  <c r="AW767" i="225"/>
  <c r="AV767" i="225"/>
  <c r="AU767" i="225"/>
  <c r="BD766" i="225"/>
  <c r="AY766" i="225"/>
  <c r="AX766" i="225"/>
  <c r="AW766" i="225"/>
  <c r="AV766" i="225"/>
  <c r="AU766" i="225"/>
  <c r="BD765" i="225"/>
  <c r="AY765" i="225"/>
  <c r="AX765" i="225"/>
  <c r="AW765" i="225"/>
  <c r="AV765" i="225"/>
  <c r="AU765" i="225"/>
  <c r="BD764" i="225"/>
  <c r="AY764" i="225"/>
  <c r="AX764" i="225"/>
  <c r="AW764" i="225"/>
  <c r="AV764" i="225"/>
  <c r="AU764" i="225"/>
  <c r="BD763" i="225"/>
  <c r="AY763" i="225"/>
  <c r="AX763" i="225"/>
  <c r="AW763" i="225"/>
  <c r="AV763" i="225"/>
  <c r="AU763" i="225"/>
  <c r="BD762" i="225"/>
  <c r="AY762" i="225"/>
  <c r="AX762" i="225"/>
  <c r="AW762" i="225"/>
  <c r="AV762" i="225"/>
  <c r="AU762" i="225"/>
  <c r="BD761" i="225"/>
  <c r="AY761" i="225"/>
  <c r="AX761" i="225"/>
  <c r="AW761" i="225"/>
  <c r="AV761" i="225"/>
  <c r="AU761" i="225"/>
  <c r="BD760" i="225"/>
  <c r="AY760" i="225"/>
  <c r="AX760" i="225"/>
  <c r="AW760" i="225"/>
  <c r="AV760" i="225"/>
  <c r="AU760" i="225"/>
  <c r="BD759" i="225"/>
  <c r="AY759" i="225"/>
  <c r="AX759" i="225"/>
  <c r="AW759" i="225"/>
  <c r="AV759" i="225"/>
  <c r="AU759" i="225"/>
  <c r="BD758" i="225"/>
  <c r="AY758" i="225"/>
  <c r="AX758" i="225"/>
  <c r="AW758" i="225"/>
  <c r="AV758" i="225"/>
  <c r="AU758" i="225"/>
  <c r="BD757" i="225"/>
  <c r="AY757" i="225"/>
  <c r="AX757" i="225"/>
  <c r="AW757" i="225"/>
  <c r="AV757" i="225"/>
  <c r="AU757" i="225"/>
  <c r="BD756" i="225"/>
  <c r="AY756" i="225"/>
  <c r="AX756" i="225"/>
  <c r="AW756" i="225"/>
  <c r="AV756" i="225"/>
  <c r="AU756" i="225"/>
  <c r="BD755" i="225"/>
  <c r="AY755" i="225"/>
  <c r="AX755" i="225"/>
  <c r="AW755" i="225"/>
  <c r="AV755" i="225"/>
  <c r="AU755" i="225"/>
  <c r="BD754" i="225"/>
  <c r="AY754" i="225"/>
  <c r="AX754" i="225"/>
  <c r="AW754" i="225"/>
  <c r="AV754" i="225"/>
  <c r="AU754" i="225"/>
  <c r="BD753" i="225"/>
  <c r="AY753" i="225"/>
  <c r="AX753" i="225"/>
  <c r="AW753" i="225"/>
  <c r="AV753" i="225"/>
  <c r="AU753" i="225"/>
  <c r="BD752" i="225"/>
  <c r="AY752" i="225"/>
  <c r="AX752" i="225"/>
  <c r="AW752" i="225"/>
  <c r="AV752" i="225"/>
  <c r="AU752" i="225"/>
  <c r="BD751" i="225"/>
  <c r="AY751" i="225"/>
  <c r="AX751" i="225"/>
  <c r="AW751" i="225"/>
  <c r="AV751" i="225"/>
  <c r="AU751" i="225"/>
  <c r="BD750" i="225"/>
  <c r="AY750" i="225"/>
  <c r="AX750" i="225"/>
  <c r="AW750" i="225"/>
  <c r="AV750" i="225"/>
  <c r="AU750" i="225"/>
  <c r="BD749" i="225"/>
  <c r="AY749" i="225"/>
  <c r="AX749" i="225"/>
  <c r="AW749" i="225"/>
  <c r="AV749" i="225"/>
  <c r="AU749" i="225"/>
  <c r="BD748" i="225"/>
  <c r="AY748" i="225"/>
  <c r="AX748" i="225"/>
  <c r="AW748" i="225"/>
  <c r="AV748" i="225"/>
  <c r="AU748" i="225"/>
  <c r="BD747" i="225"/>
  <c r="AY747" i="225"/>
  <c r="AX747" i="225"/>
  <c r="AW747" i="225"/>
  <c r="AV747" i="225"/>
  <c r="AU747" i="225"/>
  <c r="BD746" i="225"/>
  <c r="AY746" i="225"/>
  <c r="AX746" i="225"/>
  <c r="AW746" i="225"/>
  <c r="AV746" i="225"/>
  <c r="AU746" i="225"/>
  <c r="BD745" i="225"/>
  <c r="AY745" i="225"/>
  <c r="AX745" i="225"/>
  <c r="AW745" i="225"/>
  <c r="AV745" i="225"/>
  <c r="AU745" i="225"/>
  <c r="BD744" i="225"/>
  <c r="AY744" i="225"/>
  <c r="AX744" i="225"/>
  <c r="AW744" i="225"/>
  <c r="AV744" i="225"/>
  <c r="AU744" i="225"/>
  <c r="BD743" i="225"/>
  <c r="AY743" i="225"/>
  <c r="AX743" i="225"/>
  <c r="AW743" i="225"/>
  <c r="AV743" i="225"/>
  <c r="AU743" i="225"/>
  <c r="BD742" i="225"/>
  <c r="AY742" i="225"/>
  <c r="AX742" i="225"/>
  <c r="AW742" i="225"/>
  <c r="AV742" i="225"/>
  <c r="AU742" i="225"/>
  <c r="BD741" i="225"/>
  <c r="AY741" i="225"/>
  <c r="AX741" i="225"/>
  <c r="AW741" i="225"/>
  <c r="AV741" i="225"/>
  <c r="AU741" i="225"/>
  <c r="BD740" i="225"/>
  <c r="AY740" i="225"/>
  <c r="AX740" i="225"/>
  <c r="AW740" i="225"/>
  <c r="AV740" i="225"/>
  <c r="AU740" i="225"/>
  <c r="BD739" i="225"/>
  <c r="AY739" i="225"/>
  <c r="AX739" i="225"/>
  <c r="AW739" i="225"/>
  <c r="AV739" i="225"/>
  <c r="AU739" i="225"/>
  <c r="BD738" i="225"/>
  <c r="AY738" i="225"/>
  <c r="AX738" i="225"/>
  <c r="AW738" i="225"/>
  <c r="AV738" i="225"/>
  <c r="AU738" i="225"/>
  <c r="BD737" i="225"/>
  <c r="AY737" i="225"/>
  <c r="AX737" i="225"/>
  <c r="AW737" i="225"/>
  <c r="AV737" i="225"/>
  <c r="AU737" i="225"/>
  <c r="BD736" i="225"/>
  <c r="AY736" i="225"/>
  <c r="AX736" i="225"/>
  <c r="AW736" i="225"/>
  <c r="AV736" i="225"/>
  <c r="AU736" i="225"/>
  <c r="BD735" i="225"/>
  <c r="AY735" i="225"/>
  <c r="AX735" i="225"/>
  <c r="AW735" i="225"/>
  <c r="AV735" i="225"/>
  <c r="AU735" i="225"/>
  <c r="BD734" i="225"/>
  <c r="AY734" i="225"/>
  <c r="AX734" i="225"/>
  <c r="AW734" i="225"/>
  <c r="AV734" i="225"/>
  <c r="AU734" i="225"/>
  <c r="BD733" i="225"/>
  <c r="AY733" i="225"/>
  <c r="AX733" i="225"/>
  <c r="AW733" i="225"/>
  <c r="AV733" i="225"/>
  <c r="AU733" i="225"/>
  <c r="BD732" i="225"/>
  <c r="AY732" i="225"/>
  <c r="AX732" i="225"/>
  <c r="AW732" i="225"/>
  <c r="AV732" i="225"/>
  <c r="AU732" i="225"/>
  <c r="BD731" i="225"/>
  <c r="AY731" i="225"/>
  <c r="AX731" i="225"/>
  <c r="AW731" i="225"/>
  <c r="AV731" i="225"/>
  <c r="AU731" i="225"/>
  <c r="BD730" i="225"/>
  <c r="AY730" i="225"/>
  <c r="AX730" i="225"/>
  <c r="AW730" i="225"/>
  <c r="AV730" i="225"/>
  <c r="AU730" i="225"/>
  <c r="BD729" i="225"/>
  <c r="AY729" i="225"/>
  <c r="AX729" i="225"/>
  <c r="AW729" i="225"/>
  <c r="AV729" i="225"/>
  <c r="AU729" i="225"/>
  <c r="BD728" i="225"/>
  <c r="AY728" i="225"/>
  <c r="AX728" i="225"/>
  <c r="AW728" i="225"/>
  <c r="AV728" i="225"/>
  <c r="AU728" i="225"/>
  <c r="BD727" i="225"/>
  <c r="AY727" i="225"/>
  <c r="AX727" i="225"/>
  <c r="AW727" i="225"/>
  <c r="AV727" i="225"/>
  <c r="AU727" i="225"/>
  <c r="BD726" i="225"/>
  <c r="AY726" i="225"/>
  <c r="AX726" i="225"/>
  <c r="AW726" i="225"/>
  <c r="AV726" i="225"/>
  <c r="AU726" i="225"/>
  <c r="BD725" i="225"/>
  <c r="AY725" i="225"/>
  <c r="AX725" i="225"/>
  <c r="AW725" i="225"/>
  <c r="AV725" i="225"/>
  <c r="AU725" i="225"/>
  <c r="BD724" i="225"/>
  <c r="AY724" i="225"/>
  <c r="AX724" i="225"/>
  <c r="AW724" i="225"/>
  <c r="AV724" i="225"/>
  <c r="AU724" i="225"/>
  <c r="BD723" i="225"/>
  <c r="AY723" i="225"/>
  <c r="AX723" i="225"/>
  <c r="AW723" i="225"/>
  <c r="AV723" i="225"/>
  <c r="AU723" i="225"/>
  <c r="BD722" i="225"/>
  <c r="AY722" i="225"/>
  <c r="AX722" i="225"/>
  <c r="AW722" i="225"/>
  <c r="AV722" i="225"/>
  <c r="AU722" i="225"/>
  <c r="BD721" i="225"/>
  <c r="AY721" i="225"/>
  <c r="AX721" i="225"/>
  <c r="AW721" i="225"/>
  <c r="AV721" i="225"/>
  <c r="AU721" i="225"/>
  <c r="BD720" i="225"/>
  <c r="AY720" i="225"/>
  <c r="AX720" i="225"/>
  <c r="AW720" i="225"/>
  <c r="AV720" i="225"/>
  <c r="AU720" i="225"/>
  <c r="BD719" i="225"/>
  <c r="AY719" i="225"/>
  <c r="AX719" i="225"/>
  <c r="AW719" i="225"/>
  <c r="AV719" i="225"/>
  <c r="AU719" i="225"/>
  <c r="BD718" i="225"/>
  <c r="AY718" i="225"/>
  <c r="AX718" i="225"/>
  <c r="AW718" i="225"/>
  <c r="AV718" i="225"/>
  <c r="AU718" i="225"/>
  <c r="BD717" i="225"/>
  <c r="AY717" i="225"/>
  <c r="AX717" i="225"/>
  <c r="AW717" i="225"/>
  <c r="AV717" i="225"/>
  <c r="AU717" i="225"/>
  <c r="BD716" i="225"/>
  <c r="AY716" i="225"/>
  <c r="AX716" i="225"/>
  <c r="AW716" i="225"/>
  <c r="AV716" i="225"/>
  <c r="AU716" i="225"/>
  <c r="BD715" i="225"/>
  <c r="AY715" i="225"/>
  <c r="AX715" i="225"/>
  <c r="AW715" i="225"/>
  <c r="AV715" i="225"/>
  <c r="AU715" i="225"/>
  <c r="BD714" i="225"/>
  <c r="AY714" i="225"/>
  <c r="AX714" i="225"/>
  <c r="AW714" i="225"/>
  <c r="AV714" i="225"/>
  <c r="AU714" i="225"/>
  <c r="BD713" i="225"/>
  <c r="AY713" i="225"/>
  <c r="AX713" i="225"/>
  <c r="AW713" i="225"/>
  <c r="AV713" i="225"/>
  <c r="AU713" i="225"/>
  <c r="BD712" i="225"/>
  <c r="AY712" i="225"/>
  <c r="AX712" i="225"/>
  <c r="AW712" i="225"/>
  <c r="AV712" i="225"/>
  <c r="AU712" i="225"/>
  <c r="BD711" i="225"/>
  <c r="AY711" i="225"/>
  <c r="AX711" i="225"/>
  <c r="AW711" i="225"/>
  <c r="AV711" i="225"/>
  <c r="AU711" i="225"/>
  <c r="BD710" i="225"/>
  <c r="AY710" i="225"/>
  <c r="AX710" i="225"/>
  <c r="AW710" i="225"/>
  <c r="AV710" i="225"/>
  <c r="AU710" i="225"/>
  <c r="BD709" i="225"/>
  <c r="AY709" i="225"/>
  <c r="AX709" i="225"/>
  <c r="AW709" i="225"/>
  <c r="AV709" i="225"/>
  <c r="AU709" i="225"/>
  <c r="BD708" i="225"/>
  <c r="AY708" i="225"/>
  <c r="AX708" i="225"/>
  <c r="AW708" i="225"/>
  <c r="AV708" i="225"/>
  <c r="AU708" i="225"/>
  <c r="BD707" i="225"/>
  <c r="AY707" i="225"/>
  <c r="AX707" i="225"/>
  <c r="AW707" i="225"/>
  <c r="AV707" i="225"/>
  <c r="AU707" i="225"/>
  <c r="BD706" i="225"/>
  <c r="AY706" i="225"/>
  <c r="AX706" i="225"/>
  <c r="AW706" i="225"/>
  <c r="AV706" i="225"/>
  <c r="AU706" i="225"/>
  <c r="BD705" i="225"/>
  <c r="AY705" i="225"/>
  <c r="AX705" i="225"/>
  <c r="AW705" i="225"/>
  <c r="AV705" i="225"/>
  <c r="AU705" i="225"/>
  <c r="BD704" i="225"/>
  <c r="AY704" i="225"/>
  <c r="AX704" i="225"/>
  <c r="AW704" i="225"/>
  <c r="AV704" i="225"/>
  <c r="AU704" i="225"/>
  <c r="BD703" i="225"/>
  <c r="AY703" i="225"/>
  <c r="AX703" i="225"/>
  <c r="AW703" i="225"/>
  <c r="AV703" i="225"/>
  <c r="AU703" i="225"/>
  <c r="BD702" i="225"/>
  <c r="AY702" i="225"/>
  <c r="AX702" i="225"/>
  <c r="AW702" i="225"/>
  <c r="AV702" i="225"/>
  <c r="AU702" i="225"/>
  <c r="BD701" i="225"/>
  <c r="AY701" i="225"/>
  <c r="AX701" i="225"/>
  <c r="AW701" i="225"/>
  <c r="AV701" i="225"/>
  <c r="AU701" i="225"/>
  <c r="BD700" i="225"/>
  <c r="AY700" i="225"/>
  <c r="AX700" i="225"/>
  <c r="AW700" i="225"/>
  <c r="AV700" i="225"/>
  <c r="AU700" i="225"/>
  <c r="BD699" i="225"/>
  <c r="AY699" i="225"/>
  <c r="AX699" i="225"/>
  <c r="AW699" i="225"/>
  <c r="AV699" i="225"/>
  <c r="AU699" i="225"/>
  <c r="BD698" i="225"/>
  <c r="AY698" i="225"/>
  <c r="AX698" i="225"/>
  <c r="AW698" i="225"/>
  <c r="AV698" i="225"/>
  <c r="AU698" i="225"/>
  <c r="BD697" i="225"/>
  <c r="AY697" i="225"/>
  <c r="AX697" i="225"/>
  <c r="AW697" i="225"/>
  <c r="AV697" i="225"/>
  <c r="AU697" i="225"/>
  <c r="BD696" i="225"/>
  <c r="AY696" i="225"/>
  <c r="AX696" i="225"/>
  <c r="AW696" i="225"/>
  <c r="AV696" i="225"/>
  <c r="AU696" i="225"/>
  <c r="BD695" i="225"/>
  <c r="AY695" i="225"/>
  <c r="AX695" i="225"/>
  <c r="AW695" i="225"/>
  <c r="AV695" i="225"/>
  <c r="AU695" i="225"/>
  <c r="BD694" i="225"/>
  <c r="AY694" i="225"/>
  <c r="AX694" i="225"/>
  <c r="AW694" i="225"/>
  <c r="AV694" i="225"/>
  <c r="AU694" i="225"/>
  <c r="BD693" i="225"/>
  <c r="AY693" i="225"/>
  <c r="AX693" i="225"/>
  <c r="AW693" i="225"/>
  <c r="AV693" i="225"/>
  <c r="AU693" i="225"/>
  <c r="BD692" i="225"/>
  <c r="AY692" i="225"/>
  <c r="AX692" i="225"/>
  <c r="AW692" i="225"/>
  <c r="AV692" i="225"/>
  <c r="AU692" i="225"/>
  <c r="BD691" i="225"/>
  <c r="AY691" i="225"/>
  <c r="AX691" i="225"/>
  <c r="AW691" i="225"/>
  <c r="AV691" i="225"/>
  <c r="AU691" i="225"/>
  <c r="BD690" i="225"/>
  <c r="AY690" i="225"/>
  <c r="AX690" i="225"/>
  <c r="AW690" i="225"/>
  <c r="AV690" i="225"/>
  <c r="AU690" i="225"/>
  <c r="BD689" i="225"/>
  <c r="AY689" i="225"/>
  <c r="AX689" i="225"/>
  <c r="AW689" i="225"/>
  <c r="AV689" i="225"/>
  <c r="AU689" i="225"/>
  <c r="BD688" i="225"/>
  <c r="AY688" i="225"/>
  <c r="AX688" i="225"/>
  <c r="AW688" i="225"/>
  <c r="AV688" i="225"/>
  <c r="AU688" i="225"/>
  <c r="BD687" i="225"/>
  <c r="AY687" i="225"/>
  <c r="AX687" i="225"/>
  <c r="AW687" i="225"/>
  <c r="AV687" i="225"/>
  <c r="AU687" i="225"/>
  <c r="BD686" i="225"/>
  <c r="AY686" i="225"/>
  <c r="AX686" i="225"/>
  <c r="AW686" i="225"/>
  <c r="AV686" i="225"/>
  <c r="AU686" i="225"/>
  <c r="BD685" i="225"/>
  <c r="AY685" i="225"/>
  <c r="AX685" i="225"/>
  <c r="AW685" i="225"/>
  <c r="AV685" i="225"/>
  <c r="AU685" i="225"/>
  <c r="BD684" i="225"/>
  <c r="AY684" i="225"/>
  <c r="AX684" i="225"/>
  <c r="AW684" i="225"/>
  <c r="AV684" i="225"/>
  <c r="AU684" i="225"/>
  <c r="BD683" i="225"/>
  <c r="AY683" i="225"/>
  <c r="AX683" i="225"/>
  <c r="AW683" i="225"/>
  <c r="AV683" i="225"/>
  <c r="AU683" i="225"/>
  <c r="BD682" i="225"/>
  <c r="AY682" i="225"/>
  <c r="AX682" i="225"/>
  <c r="AW682" i="225"/>
  <c r="AV682" i="225"/>
  <c r="AU682" i="225"/>
  <c r="BD681" i="225"/>
  <c r="AY681" i="225"/>
  <c r="AX681" i="225"/>
  <c r="AW681" i="225"/>
  <c r="AV681" i="225"/>
  <c r="AU681" i="225"/>
  <c r="BD680" i="225"/>
  <c r="AY680" i="225"/>
  <c r="AX680" i="225"/>
  <c r="AW680" i="225"/>
  <c r="AV680" i="225"/>
  <c r="AU680" i="225"/>
  <c r="BD679" i="225"/>
  <c r="AY679" i="225"/>
  <c r="AX679" i="225"/>
  <c r="AW679" i="225"/>
  <c r="AV679" i="225"/>
  <c r="AU679" i="225"/>
  <c r="BD678" i="225"/>
  <c r="AY678" i="225"/>
  <c r="AX678" i="225"/>
  <c r="AW678" i="225"/>
  <c r="AV678" i="225"/>
  <c r="AU678" i="225"/>
  <c r="BD677" i="225"/>
  <c r="AY677" i="225"/>
  <c r="AX677" i="225"/>
  <c r="AW677" i="225"/>
  <c r="AV677" i="225"/>
  <c r="AU677" i="225"/>
  <c r="BD676" i="225"/>
  <c r="AY676" i="225"/>
  <c r="AX676" i="225"/>
  <c r="AW676" i="225"/>
  <c r="AV676" i="225"/>
  <c r="AU676" i="225"/>
  <c r="BD675" i="225"/>
  <c r="AY675" i="225"/>
  <c r="AX675" i="225"/>
  <c r="AW675" i="225"/>
  <c r="AV675" i="225"/>
  <c r="AU675" i="225"/>
  <c r="BD674" i="225"/>
  <c r="AY674" i="225"/>
  <c r="AX674" i="225"/>
  <c r="AW674" i="225"/>
  <c r="AV674" i="225"/>
  <c r="AU674" i="225"/>
  <c r="BD673" i="225"/>
  <c r="AY673" i="225"/>
  <c r="AX673" i="225"/>
  <c r="AW673" i="225"/>
  <c r="AV673" i="225"/>
  <c r="AU673" i="225"/>
  <c r="BD672" i="225"/>
  <c r="AY672" i="225"/>
  <c r="AX672" i="225"/>
  <c r="AW672" i="225"/>
  <c r="AV672" i="225"/>
  <c r="AU672" i="225"/>
  <c r="BD671" i="225"/>
  <c r="AY671" i="225"/>
  <c r="AX671" i="225"/>
  <c r="AW671" i="225"/>
  <c r="AV671" i="225"/>
  <c r="AU671" i="225"/>
  <c r="BD670" i="225"/>
  <c r="AY670" i="225"/>
  <c r="AX670" i="225"/>
  <c r="AW670" i="225"/>
  <c r="AV670" i="225"/>
  <c r="AU670" i="225"/>
  <c r="BD669" i="225"/>
  <c r="AY669" i="225"/>
  <c r="AX669" i="225"/>
  <c r="AW669" i="225"/>
  <c r="AV669" i="225"/>
  <c r="AU669" i="225"/>
  <c r="BD668" i="225"/>
  <c r="AY668" i="225"/>
  <c r="AX668" i="225"/>
  <c r="AW668" i="225"/>
  <c r="AV668" i="225"/>
  <c r="AU668" i="225"/>
  <c r="BD667" i="225"/>
  <c r="AY667" i="225"/>
  <c r="AX667" i="225"/>
  <c r="AW667" i="225"/>
  <c r="AV667" i="225"/>
  <c r="AU667" i="225"/>
  <c r="BD666" i="225"/>
  <c r="AY666" i="225"/>
  <c r="AX666" i="225"/>
  <c r="AW666" i="225"/>
  <c r="AV666" i="225"/>
  <c r="AU666" i="225"/>
  <c r="BD665" i="225"/>
  <c r="AY665" i="225"/>
  <c r="AX665" i="225"/>
  <c r="AW665" i="225"/>
  <c r="AV665" i="225"/>
  <c r="AU665" i="225"/>
  <c r="BD664" i="225"/>
  <c r="AY664" i="225"/>
  <c r="AX664" i="225"/>
  <c r="AW664" i="225"/>
  <c r="AV664" i="225"/>
  <c r="AU664" i="225"/>
  <c r="BD663" i="225"/>
  <c r="AY663" i="225"/>
  <c r="AX663" i="225"/>
  <c r="AW663" i="225"/>
  <c r="AV663" i="225"/>
  <c r="AU663" i="225"/>
  <c r="BD662" i="225"/>
  <c r="AY662" i="225"/>
  <c r="AX662" i="225"/>
  <c r="AW662" i="225"/>
  <c r="AV662" i="225"/>
  <c r="AU662" i="225"/>
  <c r="BD661" i="225"/>
  <c r="AY661" i="225"/>
  <c r="AX661" i="225"/>
  <c r="AW661" i="225"/>
  <c r="AV661" i="225"/>
  <c r="AU661" i="225"/>
  <c r="BD660" i="225"/>
  <c r="AY660" i="225"/>
  <c r="AX660" i="225"/>
  <c r="AW660" i="225"/>
  <c r="AV660" i="225"/>
  <c r="AU660" i="225"/>
  <c r="BD659" i="225"/>
  <c r="AY659" i="225"/>
  <c r="AX659" i="225"/>
  <c r="AW659" i="225"/>
  <c r="AV659" i="225"/>
  <c r="AU659" i="225"/>
  <c r="BD658" i="225"/>
  <c r="AY658" i="225"/>
  <c r="AX658" i="225"/>
  <c r="AW658" i="225"/>
  <c r="AV658" i="225"/>
  <c r="AU658" i="225"/>
  <c r="BD657" i="225"/>
  <c r="AY657" i="225"/>
  <c r="AX657" i="225"/>
  <c r="AW657" i="225"/>
  <c r="AV657" i="225"/>
  <c r="AU657" i="225"/>
  <c r="BD656" i="225"/>
  <c r="AY656" i="225"/>
  <c r="AX656" i="225"/>
  <c r="AW656" i="225"/>
  <c r="AV656" i="225"/>
  <c r="AU656" i="225"/>
  <c r="BD655" i="225"/>
  <c r="AY655" i="225"/>
  <c r="AX655" i="225"/>
  <c r="AW655" i="225"/>
  <c r="AV655" i="225"/>
  <c r="AU655" i="225"/>
  <c r="BD654" i="225"/>
  <c r="AY654" i="225"/>
  <c r="AX654" i="225"/>
  <c r="AW654" i="225"/>
  <c r="AV654" i="225"/>
  <c r="AU654" i="225"/>
  <c r="BD653" i="225"/>
  <c r="AY653" i="225"/>
  <c r="AX653" i="225"/>
  <c r="AW653" i="225"/>
  <c r="AV653" i="225"/>
  <c r="AU653" i="225"/>
  <c r="BD652" i="225"/>
  <c r="AY652" i="225"/>
  <c r="AX652" i="225"/>
  <c r="AW652" i="225"/>
  <c r="AV652" i="225"/>
  <c r="AU652" i="225"/>
  <c r="BD651" i="225"/>
  <c r="AY651" i="225"/>
  <c r="AX651" i="225"/>
  <c r="AW651" i="225"/>
  <c r="AV651" i="225"/>
  <c r="AU651" i="225"/>
  <c r="BD650" i="225"/>
  <c r="AY650" i="225"/>
  <c r="AX650" i="225"/>
  <c r="AW650" i="225"/>
  <c r="AV650" i="225"/>
  <c r="AU650" i="225"/>
  <c r="BD649" i="225"/>
  <c r="AY649" i="225"/>
  <c r="AX649" i="225"/>
  <c r="AW649" i="225"/>
  <c r="AV649" i="225"/>
  <c r="AU649" i="225"/>
  <c r="BD648" i="225"/>
  <c r="AY648" i="225"/>
  <c r="AX648" i="225"/>
  <c r="AW648" i="225"/>
  <c r="AV648" i="225"/>
  <c r="AU648" i="225"/>
  <c r="BD647" i="225"/>
  <c r="AY647" i="225"/>
  <c r="AX647" i="225"/>
  <c r="AW647" i="225"/>
  <c r="AV647" i="225"/>
  <c r="AU647" i="225"/>
  <c r="BD646" i="225"/>
  <c r="AY646" i="225"/>
  <c r="AX646" i="225"/>
  <c r="AW646" i="225"/>
  <c r="AV646" i="225"/>
  <c r="AU646" i="225"/>
  <c r="BD645" i="225"/>
  <c r="AY645" i="225"/>
  <c r="AX645" i="225"/>
  <c r="AW645" i="225"/>
  <c r="AV645" i="225"/>
  <c r="AU645" i="225"/>
  <c r="BD644" i="225"/>
  <c r="AY644" i="225"/>
  <c r="AX644" i="225"/>
  <c r="AW644" i="225"/>
  <c r="AV644" i="225"/>
  <c r="AU644" i="225"/>
  <c r="BD643" i="225"/>
  <c r="AY643" i="225"/>
  <c r="AX643" i="225"/>
  <c r="AW643" i="225"/>
  <c r="AV643" i="225"/>
  <c r="AU643" i="225"/>
  <c r="BD642" i="225"/>
  <c r="AY642" i="225"/>
  <c r="AX642" i="225"/>
  <c r="AW642" i="225"/>
  <c r="AV642" i="225"/>
  <c r="AU642" i="225"/>
  <c r="BD641" i="225"/>
  <c r="AY641" i="225"/>
  <c r="AX641" i="225"/>
  <c r="AW641" i="225"/>
  <c r="AV641" i="225"/>
  <c r="AU641" i="225"/>
  <c r="BD640" i="225"/>
  <c r="AY640" i="225"/>
  <c r="AX640" i="225"/>
  <c r="AW640" i="225"/>
  <c r="AV640" i="225"/>
  <c r="AU640" i="225"/>
  <c r="BD639" i="225"/>
  <c r="AY639" i="225"/>
  <c r="AX639" i="225"/>
  <c r="AW639" i="225"/>
  <c r="AV639" i="225"/>
  <c r="AU639" i="225"/>
  <c r="BD638" i="225"/>
  <c r="AY638" i="225"/>
  <c r="AX638" i="225"/>
  <c r="AW638" i="225"/>
  <c r="AV638" i="225"/>
  <c r="AU638" i="225"/>
  <c r="BD637" i="225"/>
  <c r="AY637" i="225"/>
  <c r="AX637" i="225"/>
  <c r="AW637" i="225"/>
  <c r="AV637" i="225"/>
  <c r="AU637" i="225"/>
  <c r="BD636" i="225"/>
  <c r="AY636" i="225"/>
  <c r="AX636" i="225"/>
  <c r="AW636" i="225"/>
  <c r="AV636" i="225"/>
  <c r="AU636" i="225"/>
  <c r="BD635" i="225"/>
  <c r="AY635" i="225"/>
  <c r="AX635" i="225"/>
  <c r="AW635" i="225"/>
  <c r="AV635" i="225"/>
  <c r="AU635" i="225"/>
  <c r="BD634" i="225"/>
  <c r="AY634" i="225"/>
  <c r="AX634" i="225"/>
  <c r="AW634" i="225"/>
  <c r="AV634" i="225"/>
  <c r="AU634" i="225"/>
  <c r="BD633" i="225"/>
  <c r="AY633" i="225"/>
  <c r="AX633" i="225"/>
  <c r="AW633" i="225"/>
  <c r="AV633" i="225"/>
  <c r="AU633" i="225"/>
  <c r="BD632" i="225"/>
  <c r="AY632" i="225"/>
  <c r="AX632" i="225"/>
  <c r="AW632" i="225"/>
  <c r="AV632" i="225"/>
  <c r="AU632" i="225"/>
  <c r="BD631" i="225"/>
  <c r="AY631" i="225"/>
  <c r="AX631" i="225"/>
  <c r="AW631" i="225"/>
  <c r="AV631" i="225"/>
  <c r="AU631" i="225"/>
  <c r="BD630" i="225"/>
  <c r="AY630" i="225"/>
  <c r="AX630" i="225"/>
  <c r="AW630" i="225"/>
  <c r="AV630" i="225"/>
  <c r="AU630" i="225"/>
  <c r="BD629" i="225"/>
  <c r="AY629" i="225"/>
  <c r="AX629" i="225"/>
  <c r="AW629" i="225"/>
  <c r="AV629" i="225"/>
  <c r="AU629" i="225"/>
  <c r="BD628" i="225"/>
  <c r="AY628" i="225"/>
  <c r="AX628" i="225"/>
  <c r="AW628" i="225"/>
  <c r="AV628" i="225"/>
  <c r="AU628" i="225"/>
  <c r="BD627" i="225"/>
  <c r="AY627" i="225"/>
  <c r="AX627" i="225"/>
  <c r="AW627" i="225"/>
  <c r="AV627" i="225"/>
  <c r="AU627" i="225"/>
  <c r="BD626" i="225"/>
  <c r="AY626" i="225"/>
  <c r="AX626" i="225"/>
  <c r="AW626" i="225"/>
  <c r="AV626" i="225"/>
  <c r="AU626" i="225"/>
  <c r="BD625" i="225"/>
  <c r="AY625" i="225"/>
  <c r="AX625" i="225"/>
  <c r="AW625" i="225"/>
  <c r="AV625" i="225"/>
  <c r="AU625" i="225"/>
  <c r="BD624" i="225"/>
  <c r="AY624" i="225"/>
  <c r="AX624" i="225"/>
  <c r="AW624" i="225"/>
  <c r="AV624" i="225"/>
  <c r="AU624" i="225"/>
  <c r="BD623" i="225"/>
  <c r="AY623" i="225"/>
  <c r="AX623" i="225"/>
  <c r="AW623" i="225"/>
  <c r="AV623" i="225"/>
  <c r="AU623" i="225"/>
  <c r="BD622" i="225"/>
  <c r="AY622" i="225"/>
  <c r="AX622" i="225"/>
  <c r="AW622" i="225"/>
  <c r="AV622" i="225"/>
  <c r="AU622" i="225"/>
  <c r="BD621" i="225"/>
  <c r="AY621" i="225"/>
  <c r="AX621" i="225"/>
  <c r="AW621" i="225"/>
  <c r="AV621" i="225"/>
  <c r="AU621" i="225"/>
  <c r="BD620" i="225"/>
  <c r="AY620" i="225"/>
  <c r="AX620" i="225"/>
  <c r="AW620" i="225"/>
  <c r="AV620" i="225"/>
  <c r="AU620" i="225"/>
  <c r="BD619" i="225"/>
  <c r="AY619" i="225"/>
  <c r="AX619" i="225"/>
  <c r="AW619" i="225"/>
  <c r="AV619" i="225"/>
  <c r="AU619" i="225"/>
  <c r="BD618" i="225"/>
  <c r="AY618" i="225"/>
  <c r="AX618" i="225"/>
  <c r="AW618" i="225"/>
  <c r="AV618" i="225"/>
  <c r="AU618" i="225"/>
  <c r="BD617" i="225"/>
  <c r="AY617" i="225"/>
  <c r="AX617" i="225"/>
  <c r="AW617" i="225"/>
  <c r="AV617" i="225"/>
  <c r="AU617" i="225"/>
  <c r="BD616" i="225"/>
  <c r="AY616" i="225"/>
  <c r="AX616" i="225"/>
  <c r="AW616" i="225"/>
  <c r="AV616" i="225"/>
  <c r="AU616" i="225"/>
  <c r="BD615" i="225"/>
  <c r="AY615" i="225"/>
  <c r="AX615" i="225"/>
  <c r="AW615" i="225"/>
  <c r="AV615" i="225"/>
  <c r="AU615" i="225"/>
  <c r="BD614" i="225"/>
  <c r="AY614" i="225"/>
  <c r="AX614" i="225"/>
  <c r="AW614" i="225"/>
  <c r="AV614" i="225"/>
  <c r="AU614" i="225"/>
  <c r="BD613" i="225"/>
  <c r="AY613" i="225"/>
  <c r="AX613" i="225"/>
  <c r="AW613" i="225"/>
  <c r="AV613" i="225"/>
  <c r="AU613" i="225"/>
  <c r="BD612" i="225"/>
  <c r="AY612" i="225"/>
  <c r="AX612" i="225"/>
  <c r="AW612" i="225"/>
  <c r="AV612" i="225"/>
  <c r="AU612" i="225"/>
  <c r="BD611" i="225"/>
  <c r="AY611" i="225"/>
  <c r="AX611" i="225"/>
  <c r="AW611" i="225"/>
  <c r="AV611" i="225"/>
  <c r="AU611" i="225"/>
  <c r="BD610" i="225"/>
  <c r="AY610" i="225"/>
  <c r="AX610" i="225"/>
  <c r="AW610" i="225"/>
  <c r="AV610" i="225"/>
  <c r="AU610" i="225"/>
  <c r="BD609" i="225"/>
  <c r="AY609" i="225"/>
  <c r="AX609" i="225"/>
  <c r="AW609" i="225"/>
  <c r="AV609" i="225"/>
  <c r="AU609" i="225"/>
  <c r="BD608" i="225"/>
  <c r="AY608" i="225"/>
  <c r="AX608" i="225"/>
  <c r="AW608" i="225"/>
  <c r="AV608" i="225"/>
  <c r="AU608" i="225"/>
  <c r="BD607" i="225"/>
  <c r="AY607" i="225"/>
  <c r="AX607" i="225"/>
  <c r="AW607" i="225"/>
  <c r="AV607" i="225"/>
  <c r="AU607" i="225"/>
  <c r="BD606" i="225"/>
  <c r="AY606" i="225"/>
  <c r="AX606" i="225"/>
  <c r="AW606" i="225"/>
  <c r="AV606" i="225"/>
  <c r="AU606" i="225"/>
  <c r="BD605" i="225"/>
  <c r="AY605" i="225"/>
  <c r="AX605" i="225"/>
  <c r="AW605" i="225"/>
  <c r="AV605" i="225"/>
  <c r="AU605" i="225"/>
  <c r="BD604" i="225"/>
  <c r="AY604" i="225"/>
  <c r="AX604" i="225"/>
  <c r="AW604" i="225"/>
  <c r="AV604" i="225"/>
  <c r="AU604" i="225"/>
  <c r="BD603" i="225"/>
  <c r="AY603" i="225"/>
  <c r="AX603" i="225"/>
  <c r="AW603" i="225"/>
  <c r="AV603" i="225"/>
  <c r="AU603" i="225"/>
  <c r="BD602" i="225"/>
  <c r="AY602" i="225"/>
  <c r="AX602" i="225"/>
  <c r="AW602" i="225"/>
  <c r="AV602" i="225"/>
  <c r="AU602" i="225"/>
  <c r="BD601" i="225"/>
  <c r="AY601" i="225"/>
  <c r="AX601" i="225"/>
  <c r="AW601" i="225"/>
  <c r="AV601" i="225"/>
  <c r="AU601" i="225"/>
  <c r="BD600" i="225"/>
  <c r="AY600" i="225"/>
  <c r="AX600" i="225"/>
  <c r="AW600" i="225"/>
  <c r="AV600" i="225"/>
  <c r="AU600" i="225"/>
  <c r="BD599" i="225"/>
  <c r="AY599" i="225"/>
  <c r="AX599" i="225"/>
  <c r="AW599" i="225"/>
  <c r="AV599" i="225"/>
  <c r="AU599" i="225"/>
  <c r="BD598" i="225"/>
  <c r="AY598" i="225"/>
  <c r="AX598" i="225"/>
  <c r="AW598" i="225"/>
  <c r="AV598" i="225"/>
  <c r="AU598" i="225"/>
  <c r="BD597" i="225"/>
  <c r="AY597" i="225"/>
  <c r="AX597" i="225"/>
  <c r="AW597" i="225"/>
  <c r="AV597" i="225"/>
  <c r="AU597" i="225"/>
  <c r="BD596" i="225"/>
  <c r="AY596" i="225"/>
  <c r="AX596" i="225"/>
  <c r="AW596" i="225"/>
  <c r="AV596" i="225"/>
  <c r="AU596" i="225"/>
  <c r="BD595" i="225"/>
  <c r="AY595" i="225"/>
  <c r="AX595" i="225"/>
  <c r="AW595" i="225"/>
  <c r="AV595" i="225"/>
  <c r="AU595" i="225"/>
  <c r="BD594" i="225"/>
  <c r="AY594" i="225"/>
  <c r="AX594" i="225"/>
  <c r="AW594" i="225"/>
  <c r="AV594" i="225"/>
  <c r="AU594" i="225"/>
  <c r="BD593" i="225"/>
  <c r="AY593" i="225"/>
  <c r="AX593" i="225"/>
  <c r="AW593" i="225"/>
  <c r="AV593" i="225"/>
  <c r="AU593" i="225"/>
  <c r="BD592" i="225"/>
  <c r="AY592" i="225"/>
  <c r="AX592" i="225"/>
  <c r="AW592" i="225"/>
  <c r="AV592" i="225"/>
  <c r="AU592" i="225"/>
  <c r="BD591" i="225"/>
  <c r="AY591" i="225"/>
  <c r="AX591" i="225"/>
  <c r="AW591" i="225"/>
  <c r="AV591" i="225"/>
  <c r="AU591" i="225"/>
  <c r="BD590" i="225"/>
  <c r="AY590" i="225"/>
  <c r="AX590" i="225"/>
  <c r="AW590" i="225"/>
  <c r="AV590" i="225"/>
  <c r="AU590" i="225"/>
  <c r="BD589" i="225"/>
  <c r="AY589" i="225"/>
  <c r="AX589" i="225"/>
  <c r="AW589" i="225"/>
  <c r="AV589" i="225"/>
  <c r="AU589" i="225"/>
  <c r="BD588" i="225"/>
  <c r="AY588" i="225"/>
  <c r="AX588" i="225"/>
  <c r="AW588" i="225"/>
  <c r="AV588" i="225"/>
  <c r="AU588" i="225"/>
  <c r="BD587" i="225"/>
  <c r="AY587" i="225"/>
  <c r="AX587" i="225"/>
  <c r="AW587" i="225"/>
  <c r="AV587" i="225"/>
  <c r="AU587" i="225"/>
  <c r="BD586" i="225"/>
  <c r="AY586" i="225"/>
  <c r="AX586" i="225"/>
  <c r="AW586" i="225"/>
  <c r="AV586" i="225"/>
  <c r="AU586" i="225"/>
  <c r="BD585" i="225"/>
  <c r="AY585" i="225"/>
  <c r="AX585" i="225"/>
  <c r="AW585" i="225"/>
  <c r="AV585" i="225"/>
  <c r="AU585" i="225"/>
  <c r="BD584" i="225"/>
  <c r="AY584" i="225"/>
  <c r="AX584" i="225"/>
  <c r="AW584" i="225"/>
  <c r="AV584" i="225"/>
  <c r="AU584" i="225"/>
  <c r="BD583" i="225"/>
  <c r="AY583" i="225"/>
  <c r="AX583" i="225"/>
  <c r="AW583" i="225"/>
  <c r="AV583" i="225"/>
  <c r="AU583" i="225"/>
  <c r="BD582" i="225"/>
  <c r="AY582" i="225"/>
  <c r="AX582" i="225"/>
  <c r="AW582" i="225"/>
  <c r="AV582" i="225"/>
  <c r="AU582" i="225"/>
  <c r="BD581" i="225"/>
  <c r="AY581" i="225"/>
  <c r="AX581" i="225"/>
  <c r="AW581" i="225"/>
  <c r="AV581" i="225"/>
  <c r="AU581" i="225"/>
  <c r="BD580" i="225"/>
  <c r="AY580" i="225"/>
  <c r="AX580" i="225"/>
  <c r="AW580" i="225"/>
  <c r="AV580" i="225"/>
  <c r="AU580" i="225"/>
  <c r="BD579" i="225"/>
  <c r="AY579" i="225"/>
  <c r="AX579" i="225"/>
  <c r="AW579" i="225"/>
  <c r="AV579" i="225"/>
  <c r="AU579" i="225"/>
  <c r="BD578" i="225"/>
  <c r="AY578" i="225"/>
  <c r="AX578" i="225"/>
  <c r="AW578" i="225"/>
  <c r="AV578" i="225"/>
  <c r="AU578" i="225"/>
  <c r="BD577" i="225"/>
  <c r="AY577" i="225"/>
  <c r="AX577" i="225"/>
  <c r="AW577" i="225"/>
  <c r="AV577" i="225"/>
  <c r="AU577" i="225"/>
  <c r="BD576" i="225"/>
  <c r="AY576" i="225"/>
  <c r="AX576" i="225"/>
  <c r="AW576" i="225"/>
  <c r="AV576" i="225"/>
  <c r="AU576" i="225"/>
  <c r="BD575" i="225"/>
  <c r="AY575" i="225"/>
  <c r="AX575" i="225"/>
  <c r="AW575" i="225"/>
  <c r="AV575" i="225"/>
  <c r="AU575" i="225"/>
  <c r="BD574" i="225"/>
  <c r="AY574" i="225"/>
  <c r="AX574" i="225"/>
  <c r="AW574" i="225"/>
  <c r="AV574" i="225"/>
  <c r="AU574" i="225"/>
  <c r="BD573" i="225"/>
  <c r="AY573" i="225"/>
  <c r="AX573" i="225"/>
  <c r="AW573" i="225"/>
  <c r="AV573" i="225"/>
  <c r="AU573" i="225"/>
  <c r="BD572" i="225"/>
  <c r="AY572" i="225"/>
  <c r="AX572" i="225"/>
  <c r="AW572" i="225"/>
  <c r="AV572" i="225"/>
  <c r="AU572" i="225"/>
  <c r="BD571" i="225"/>
  <c r="AY571" i="225"/>
  <c r="AX571" i="225"/>
  <c r="AW571" i="225"/>
  <c r="AV571" i="225"/>
  <c r="AU571" i="225"/>
  <c r="BD570" i="225"/>
  <c r="AY570" i="225"/>
  <c r="AX570" i="225"/>
  <c r="AW570" i="225"/>
  <c r="AV570" i="225"/>
  <c r="AU570" i="225"/>
  <c r="BD569" i="225"/>
  <c r="AY569" i="225"/>
  <c r="AX569" i="225"/>
  <c r="AW569" i="225"/>
  <c r="AV569" i="225"/>
  <c r="AU569" i="225"/>
  <c r="BD568" i="225"/>
  <c r="AY568" i="225"/>
  <c r="AX568" i="225"/>
  <c r="AW568" i="225"/>
  <c r="AV568" i="225"/>
  <c r="AU568" i="225"/>
  <c r="BD567" i="225"/>
  <c r="AY567" i="225"/>
  <c r="AX567" i="225"/>
  <c r="AW567" i="225"/>
  <c r="AV567" i="225"/>
  <c r="AU567" i="225"/>
  <c r="BD566" i="225"/>
  <c r="AY566" i="225"/>
  <c r="AX566" i="225"/>
  <c r="AW566" i="225"/>
  <c r="AV566" i="225"/>
  <c r="AU566" i="225"/>
  <c r="BD565" i="225"/>
  <c r="AY565" i="225"/>
  <c r="AX565" i="225"/>
  <c r="AW565" i="225"/>
  <c r="AV565" i="225"/>
  <c r="AU565" i="225"/>
  <c r="BD564" i="225"/>
  <c r="AY564" i="225"/>
  <c r="AX564" i="225"/>
  <c r="AW564" i="225"/>
  <c r="AV564" i="225"/>
  <c r="AU564" i="225"/>
  <c r="BD563" i="225"/>
  <c r="AY563" i="225"/>
  <c r="AX563" i="225"/>
  <c r="AW563" i="225"/>
  <c r="AV563" i="225"/>
  <c r="AU563" i="225"/>
  <c r="BD562" i="225"/>
  <c r="AY562" i="225"/>
  <c r="AX562" i="225"/>
  <c r="AW562" i="225"/>
  <c r="AV562" i="225"/>
  <c r="AU562" i="225"/>
  <c r="BD561" i="225"/>
  <c r="AY561" i="225"/>
  <c r="AX561" i="225"/>
  <c r="AW561" i="225"/>
  <c r="AV561" i="225"/>
  <c r="AU561" i="225"/>
  <c r="BD560" i="225"/>
  <c r="AY560" i="225"/>
  <c r="AX560" i="225"/>
  <c r="AW560" i="225"/>
  <c r="AV560" i="225"/>
  <c r="AU560" i="225"/>
  <c r="BD559" i="225"/>
  <c r="AY559" i="225"/>
  <c r="AX559" i="225"/>
  <c r="AW559" i="225"/>
  <c r="AV559" i="225"/>
  <c r="AU559" i="225"/>
  <c r="BD558" i="225"/>
  <c r="AY558" i="225"/>
  <c r="AX558" i="225"/>
  <c r="AW558" i="225"/>
  <c r="AV558" i="225"/>
  <c r="AU558" i="225"/>
  <c r="BD557" i="225"/>
  <c r="AY557" i="225"/>
  <c r="AX557" i="225"/>
  <c r="AW557" i="225"/>
  <c r="AV557" i="225"/>
  <c r="AU557" i="225"/>
  <c r="BD556" i="225"/>
  <c r="AY556" i="225"/>
  <c r="AX556" i="225"/>
  <c r="AW556" i="225"/>
  <c r="AV556" i="225"/>
  <c r="AU556" i="225"/>
  <c r="BD555" i="225"/>
  <c r="AY555" i="225"/>
  <c r="AX555" i="225"/>
  <c r="AW555" i="225"/>
  <c r="AV555" i="225"/>
  <c r="AU555" i="225"/>
  <c r="BD554" i="225"/>
  <c r="AY554" i="225"/>
  <c r="AX554" i="225"/>
  <c r="AW554" i="225"/>
  <c r="AV554" i="225"/>
  <c r="AU554" i="225"/>
  <c r="BD553" i="225"/>
  <c r="AY553" i="225"/>
  <c r="AX553" i="225"/>
  <c r="AW553" i="225"/>
  <c r="AV553" i="225"/>
  <c r="AU553" i="225"/>
  <c r="BD552" i="225"/>
  <c r="AY552" i="225"/>
  <c r="AX552" i="225"/>
  <c r="AW552" i="225"/>
  <c r="AV552" i="225"/>
  <c r="AU552" i="225"/>
  <c r="BD551" i="225"/>
  <c r="AY551" i="225"/>
  <c r="AX551" i="225"/>
  <c r="AW551" i="225"/>
  <c r="AV551" i="225"/>
  <c r="AU551" i="225"/>
  <c r="BD550" i="225"/>
  <c r="AY550" i="225"/>
  <c r="AX550" i="225"/>
  <c r="AW550" i="225"/>
  <c r="AV550" i="225"/>
  <c r="AU550" i="225"/>
  <c r="BD549" i="225"/>
  <c r="AY549" i="225"/>
  <c r="AX549" i="225"/>
  <c r="AW549" i="225"/>
  <c r="AV549" i="225"/>
  <c r="AU549" i="225"/>
  <c r="BD548" i="225"/>
  <c r="AY548" i="225"/>
  <c r="AX548" i="225"/>
  <c r="AW548" i="225"/>
  <c r="AV548" i="225"/>
  <c r="AU548" i="225"/>
  <c r="BD547" i="225"/>
  <c r="AY547" i="225"/>
  <c r="AX547" i="225"/>
  <c r="AW547" i="225"/>
  <c r="AV547" i="225"/>
  <c r="AU547" i="225"/>
  <c r="BD546" i="225"/>
  <c r="AY546" i="225"/>
  <c r="AX546" i="225"/>
  <c r="AW546" i="225"/>
  <c r="AV546" i="225"/>
  <c r="AU546" i="225"/>
  <c r="BD545" i="225"/>
  <c r="AY545" i="225"/>
  <c r="AX545" i="225"/>
  <c r="AW545" i="225"/>
  <c r="AV545" i="225"/>
  <c r="AU545" i="225"/>
  <c r="BD544" i="225"/>
  <c r="AY544" i="225"/>
  <c r="AX544" i="225"/>
  <c r="AW544" i="225"/>
  <c r="AV544" i="225"/>
  <c r="AU544" i="225"/>
  <c r="BD543" i="225"/>
  <c r="AY543" i="225"/>
  <c r="AX543" i="225"/>
  <c r="AW543" i="225"/>
  <c r="AV543" i="225"/>
  <c r="AU543" i="225"/>
  <c r="BD542" i="225"/>
  <c r="AY542" i="225"/>
  <c r="AX542" i="225"/>
  <c r="AW542" i="225"/>
  <c r="AV542" i="225"/>
  <c r="AU542" i="225"/>
  <c r="BD541" i="225"/>
  <c r="AY541" i="225"/>
  <c r="AX541" i="225"/>
  <c r="AW541" i="225"/>
  <c r="AV541" i="225"/>
  <c r="AU541" i="225"/>
  <c r="BD540" i="225"/>
  <c r="AY540" i="225"/>
  <c r="AX540" i="225"/>
  <c r="AW540" i="225"/>
  <c r="AV540" i="225"/>
  <c r="AU540" i="225"/>
  <c r="BD539" i="225"/>
  <c r="AY539" i="225"/>
  <c r="AX539" i="225"/>
  <c r="AW539" i="225"/>
  <c r="AV539" i="225"/>
  <c r="AU539" i="225"/>
  <c r="BD538" i="225"/>
  <c r="AY538" i="225"/>
  <c r="AX538" i="225"/>
  <c r="AW538" i="225"/>
  <c r="AV538" i="225"/>
  <c r="AU538" i="225"/>
  <c r="BD537" i="225"/>
  <c r="AY537" i="225"/>
  <c r="AX537" i="225"/>
  <c r="AW537" i="225"/>
  <c r="AV537" i="225"/>
  <c r="AU537" i="225"/>
  <c r="BD536" i="225"/>
  <c r="AY536" i="225"/>
  <c r="AX536" i="225"/>
  <c r="AW536" i="225"/>
  <c r="AV536" i="225"/>
  <c r="AU536" i="225"/>
  <c r="BD535" i="225"/>
  <c r="AY535" i="225"/>
  <c r="AX535" i="225"/>
  <c r="AW535" i="225"/>
  <c r="AV535" i="225"/>
  <c r="AU535" i="225"/>
  <c r="BD534" i="225"/>
  <c r="AY534" i="225"/>
  <c r="AX534" i="225"/>
  <c r="AW534" i="225"/>
  <c r="AV534" i="225"/>
  <c r="AU534" i="225"/>
  <c r="BD533" i="225"/>
  <c r="AY533" i="225"/>
  <c r="AX533" i="225"/>
  <c r="AW533" i="225"/>
  <c r="AV533" i="225"/>
  <c r="AU533" i="225"/>
  <c r="BD532" i="225"/>
  <c r="AY532" i="225"/>
  <c r="AX532" i="225"/>
  <c r="AW532" i="225"/>
  <c r="AV532" i="225"/>
  <c r="AU532" i="225"/>
  <c r="BD531" i="225"/>
  <c r="AY531" i="225"/>
  <c r="AX531" i="225"/>
  <c r="AW531" i="225"/>
  <c r="AV531" i="225"/>
  <c r="AU531" i="225"/>
  <c r="BD530" i="225"/>
  <c r="AY530" i="225"/>
  <c r="AX530" i="225"/>
  <c r="AW530" i="225"/>
  <c r="AV530" i="225"/>
  <c r="AU530" i="225"/>
  <c r="BD529" i="225"/>
  <c r="AY529" i="225"/>
  <c r="AX529" i="225"/>
  <c r="AW529" i="225"/>
  <c r="AV529" i="225"/>
  <c r="AU529" i="225"/>
  <c r="BD528" i="225"/>
  <c r="AY528" i="225"/>
  <c r="AX528" i="225"/>
  <c r="AW528" i="225"/>
  <c r="AV528" i="225"/>
  <c r="AU528" i="225"/>
  <c r="BD527" i="225"/>
  <c r="AY527" i="225"/>
  <c r="AX527" i="225"/>
  <c r="AW527" i="225"/>
  <c r="AV527" i="225"/>
  <c r="AU527" i="225"/>
  <c r="BD526" i="225"/>
  <c r="AY526" i="225"/>
  <c r="AX526" i="225"/>
  <c r="AW526" i="225"/>
  <c r="AV526" i="225"/>
  <c r="AU526" i="225"/>
  <c r="BD525" i="225"/>
  <c r="AY525" i="225"/>
  <c r="AX525" i="225"/>
  <c r="AW525" i="225"/>
  <c r="AV525" i="225"/>
  <c r="AU525" i="225"/>
  <c r="BD524" i="225"/>
  <c r="AY524" i="225"/>
  <c r="AX524" i="225"/>
  <c r="AW524" i="225"/>
  <c r="AV524" i="225"/>
  <c r="AU524" i="225"/>
  <c r="BD523" i="225"/>
  <c r="AY523" i="225"/>
  <c r="AX523" i="225"/>
  <c r="AW523" i="225"/>
  <c r="AV523" i="225"/>
  <c r="AU523" i="225"/>
  <c r="BD522" i="225"/>
  <c r="AY522" i="225"/>
  <c r="AX522" i="225"/>
  <c r="AW522" i="225"/>
  <c r="AV522" i="225"/>
  <c r="AU522" i="225"/>
  <c r="BD521" i="225"/>
  <c r="AY521" i="225"/>
  <c r="AX521" i="225"/>
  <c r="AW521" i="225"/>
  <c r="AV521" i="225"/>
  <c r="AU521" i="225"/>
  <c r="BD520" i="225"/>
  <c r="AY520" i="225"/>
  <c r="AX520" i="225"/>
  <c r="AW520" i="225"/>
  <c r="AV520" i="225"/>
  <c r="AU520" i="225"/>
  <c r="BD519" i="225"/>
  <c r="AY519" i="225"/>
  <c r="AX519" i="225"/>
  <c r="AW519" i="225"/>
  <c r="AV519" i="225"/>
  <c r="AU519" i="225"/>
  <c r="BD518" i="225"/>
  <c r="AY518" i="225"/>
  <c r="AX518" i="225"/>
  <c r="AW518" i="225"/>
  <c r="AV518" i="225"/>
  <c r="AU518" i="225"/>
  <c r="BD517" i="225"/>
  <c r="AY517" i="225"/>
  <c r="AX517" i="225"/>
  <c r="AW517" i="225"/>
  <c r="AV517" i="225"/>
  <c r="AU517" i="225"/>
  <c r="BD516" i="225"/>
  <c r="AY516" i="225"/>
  <c r="AX516" i="225"/>
  <c r="AW516" i="225"/>
  <c r="AV516" i="225"/>
  <c r="AU516" i="225"/>
  <c r="BD515" i="225"/>
  <c r="AY515" i="225"/>
  <c r="AX515" i="225"/>
  <c r="AW515" i="225"/>
  <c r="AV515" i="225"/>
  <c r="AU515" i="225"/>
  <c r="BD514" i="225"/>
  <c r="AY514" i="225"/>
  <c r="AX514" i="225"/>
  <c r="AW514" i="225"/>
  <c r="AV514" i="225"/>
  <c r="AU514" i="225"/>
  <c r="BD513" i="225"/>
  <c r="AY513" i="225"/>
  <c r="AX513" i="225"/>
  <c r="AW513" i="225"/>
  <c r="AV513" i="225"/>
  <c r="AU513" i="225"/>
  <c r="BD512" i="225"/>
  <c r="AY512" i="225"/>
  <c r="AX512" i="225"/>
  <c r="AW512" i="225"/>
  <c r="AV512" i="225"/>
  <c r="AU512" i="225"/>
  <c r="BD511" i="225"/>
  <c r="AY511" i="225"/>
  <c r="AX511" i="225"/>
  <c r="AW511" i="225"/>
  <c r="AV511" i="225"/>
  <c r="AU511" i="225"/>
  <c r="BD510" i="225"/>
  <c r="AY510" i="225"/>
  <c r="AX510" i="225"/>
  <c r="AW510" i="225"/>
  <c r="AV510" i="225"/>
  <c r="AU510" i="225"/>
  <c r="BD509" i="225"/>
  <c r="AY509" i="225"/>
  <c r="AX509" i="225"/>
  <c r="AW509" i="225"/>
  <c r="AV509" i="225"/>
  <c r="AU509" i="225"/>
  <c r="BD508" i="225"/>
  <c r="AY508" i="225"/>
  <c r="AX508" i="225"/>
  <c r="AW508" i="225"/>
  <c r="AV508" i="225"/>
  <c r="AU508" i="225"/>
  <c r="BD507" i="225"/>
  <c r="AY507" i="225"/>
  <c r="AX507" i="225"/>
  <c r="AW507" i="225"/>
  <c r="AV507" i="225"/>
  <c r="AU507" i="225"/>
  <c r="BD506" i="225"/>
  <c r="AY506" i="225"/>
  <c r="AX506" i="225"/>
  <c r="AW506" i="225"/>
  <c r="AV506" i="225"/>
  <c r="AU506" i="225"/>
  <c r="BD505" i="225"/>
  <c r="AY505" i="225"/>
  <c r="AX505" i="225"/>
  <c r="AW505" i="225"/>
  <c r="AV505" i="225"/>
  <c r="AU505" i="225"/>
  <c r="BD504" i="225"/>
  <c r="AY504" i="225"/>
  <c r="AX504" i="225"/>
  <c r="AW504" i="225"/>
  <c r="AV504" i="225"/>
  <c r="AU504" i="225"/>
  <c r="BD503" i="225"/>
  <c r="AY503" i="225"/>
  <c r="AX503" i="225"/>
  <c r="AW503" i="225"/>
  <c r="AV503" i="225"/>
  <c r="AU503" i="225"/>
  <c r="BD502" i="225"/>
  <c r="AY502" i="225"/>
  <c r="AX502" i="225"/>
  <c r="AW502" i="225"/>
  <c r="AV502" i="225"/>
  <c r="AU502" i="225"/>
  <c r="BD501" i="225"/>
  <c r="AY501" i="225"/>
  <c r="AX501" i="225"/>
  <c r="AW501" i="225"/>
  <c r="AV501" i="225"/>
  <c r="AU501" i="225"/>
  <c r="BD500" i="225"/>
  <c r="AY500" i="225"/>
  <c r="AX500" i="225"/>
  <c r="AW500" i="225"/>
  <c r="AV500" i="225"/>
  <c r="AU500" i="225"/>
  <c r="BD499" i="225"/>
  <c r="AY499" i="225"/>
  <c r="AX499" i="225"/>
  <c r="AW499" i="225"/>
  <c r="AV499" i="225"/>
  <c r="AU499" i="225"/>
  <c r="BD498" i="225"/>
  <c r="AY498" i="225"/>
  <c r="AX498" i="225"/>
  <c r="AW498" i="225"/>
  <c r="AV498" i="225"/>
  <c r="AU498" i="225"/>
  <c r="BD497" i="225"/>
  <c r="AY497" i="225"/>
  <c r="AX497" i="225"/>
  <c r="AW497" i="225"/>
  <c r="AV497" i="225"/>
  <c r="AU497" i="225"/>
  <c r="BD496" i="225"/>
  <c r="AY496" i="225"/>
  <c r="AX496" i="225"/>
  <c r="AW496" i="225"/>
  <c r="AV496" i="225"/>
  <c r="AU496" i="225"/>
  <c r="BD495" i="225"/>
  <c r="AY495" i="225"/>
  <c r="AX495" i="225"/>
  <c r="AW495" i="225"/>
  <c r="AV495" i="225"/>
  <c r="AU495" i="225"/>
  <c r="BD494" i="225"/>
  <c r="AY494" i="225"/>
  <c r="AX494" i="225"/>
  <c r="AW494" i="225"/>
  <c r="AV494" i="225"/>
  <c r="AU494" i="225"/>
  <c r="BD493" i="225"/>
  <c r="AY493" i="225"/>
  <c r="AX493" i="225"/>
  <c r="AW493" i="225"/>
  <c r="AV493" i="225"/>
  <c r="AU493" i="225"/>
  <c r="BD492" i="225"/>
  <c r="AY492" i="225"/>
  <c r="AX492" i="225"/>
  <c r="AW492" i="225"/>
  <c r="AV492" i="225"/>
  <c r="AU492" i="225"/>
  <c r="BD491" i="225"/>
  <c r="AY491" i="225"/>
  <c r="AX491" i="225"/>
  <c r="AW491" i="225"/>
  <c r="AV491" i="225"/>
  <c r="AU491" i="225"/>
  <c r="BD490" i="225"/>
  <c r="AY490" i="225"/>
  <c r="AX490" i="225"/>
  <c r="AW490" i="225"/>
  <c r="AV490" i="225"/>
  <c r="AU490" i="225"/>
  <c r="BD489" i="225"/>
  <c r="AY489" i="225"/>
  <c r="AX489" i="225"/>
  <c r="AW489" i="225"/>
  <c r="AV489" i="225"/>
  <c r="AU489" i="225"/>
  <c r="BD488" i="225"/>
  <c r="AY488" i="225"/>
  <c r="AX488" i="225"/>
  <c r="AW488" i="225"/>
  <c r="AV488" i="225"/>
  <c r="AU488" i="225"/>
  <c r="BD487" i="225"/>
  <c r="AY487" i="225"/>
  <c r="AX487" i="225"/>
  <c r="AW487" i="225"/>
  <c r="AV487" i="225"/>
  <c r="AU487" i="225"/>
  <c r="BD486" i="225"/>
  <c r="AY486" i="225"/>
  <c r="AX486" i="225"/>
  <c r="AW486" i="225"/>
  <c r="AV486" i="225"/>
  <c r="AU486" i="225"/>
  <c r="BD485" i="225"/>
  <c r="AY485" i="225"/>
  <c r="AX485" i="225"/>
  <c r="AW485" i="225"/>
  <c r="AV485" i="225"/>
  <c r="AU485" i="225"/>
  <c r="BD484" i="225"/>
  <c r="AY484" i="225"/>
  <c r="AX484" i="225"/>
  <c r="AW484" i="225"/>
  <c r="AV484" i="225"/>
  <c r="AU484" i="225"/>
  <c r="BD483" i="225"/>
  <c r="AY483" i="225"/>
  <c r="AX483" i="225"/>
  <c r="AW483" i="225"/>
  <c r="AV483" i="225"/>
  <c r="AU483" i="225"/>
  <c r="BD482" i="225"/>
  <c r="AY482" i="225"/>
  <c r="AX482" i="225"/>
  <c r="AW482" i="225"/>
  <c r="AV482" i="225"/>
  <c r="AU482" i="225"/>
  <c r="BD481" i="225"/>
  <c r="AY481" i="225"/>
  <c r="AX481" i="225"/>
  <c r="AW481" i="225"/>
  <c r="AV481" i="225"/>
  <c r="AU481" i="225"/>
  <c r="BD480" i="225"/>
  <c r="AY480" i="225"/>
  <c r="AX480" i="225"/>
  <c r="AW480" i="225"/>
  <c r="AV480" i="225"/>
  <c r="AU480" i="225"/>
  <c r="BD479" i="225"/>
  <c r="AY479" i="225"/>
  <c r="AX479" i="225"/>
  <c r="AW479" i="225"/>
  <c r="AV479" i="225"/>
  <c r="AU479" i="225"/>
  <c r="BD478" i="225"/>
  <c r="AY478" i="225"/>
  <c r="AX478" i="225"/>
  <c r="AW478" i="225"/>
  <c r="AV478" i="225"/>
  <c r="AU478" i="225"/>
  <c r="BD477" i="225"/>
  <c r="AY477" i="225"/>
  <c r="AX477" i="225"/>
  <c r="AW477" i="225"/>
  <c r="AV477" i="225"/>
  <c r="AU477" i="225"/>
  <c r="BD476" i="225"/>
  <c r="AY476" i="225"/>
  <c r="AX476" i="225"/>
  <c r="AW476" i="225"/>
  <c r="AV476" i="225"/>
  <c r="AU476" i="225"/>
  <c r="BD475" i="225"/>
  <c r="AY475" i="225"/>
  <c r="AX475" i="225"/>
  <c r="AW475" i="225"/>
  <c r="AV475" i="225"/>
  <c r="AU475" i="225"/>
  <c r="BD474" i="225"/>
  <c r="AY474" i="225"/>
  <c r="AX474" i="225"/>
  <c r="AW474" i="225"/>
  <c r="AV474" i="225"/>
  <c r="AU474" i="225"/>
  <c r="BD473" i="225"/>
  <c r="AY473" i="225"/>
  <c r="AX473" i="225"/>
  <c r="AW473" i="225"/>
  <c r="AV473" i="225"/>
  <c r="AU473" i="225"/>
  <c r="BD472" i="225"/>
  <c r="AY472" i="225"/>
  <c r="AX472" i="225"/>
  <c r="AW472" i="225"/>
  <c r="AV472" i="225"/>
  <c r="AU472" i="225"/>
  <c r="BD471" i="225"/>
  <c r="AY471" i="225"/>
  <c r="AX471" i="225"/>
  <c r="AW471" i="225"/>
  <c r="AV471" i="225"/>
  <c r="AU471" i="225"/>
  <c r="BD470" i="225"/>
  <c r="AY470" i="225"/>
  <c r="AX470" i="225"/>
  <c r="AW470" i="225"/>
  <c r="AV470" i="225"/>
  <c r="AU470" i="225"/>
  <c r="BD469" i="225"/>
  <c r="AY469" i="225"/>
  <c r="AX469" i="225"/>
  <c r="AW469" i="225"/>
  <c r="AV469" i="225"/>
  <c r="AU469" i="225"/>
  <c r="BD468" i="225"/>
  <c r="AY468" i="225"/>
  <c r="AX468" i="225"/>
  <c r="AW468" i="225"/>
  <c r="AV468" i="225"/>
  <c r="AU468" i="225"/>
  <c r="BD467" i="225"/>
  <c r="AY467" i="225"/>
  <c r="AX467" i="225"/>
  <c r="AW467" i="225"/>
  <c r="AV467" i="225"/>
  <c r="AU467" i="225"/>
  <c r="BD466" i="225"/>
  <c r="AY466" i="225"/>
  <c r="AX466" i="225"/>
  <c r="AW466" i="225"/>
  <c r="AV466" i="225"/>
  <c r="AU466" i="225"/>
  <c r="BD465" i="225"/>
  <c r="AY465" i="225"/>
  <c r="AX465" i="225"/>
  <c r="AW465" i="225"/>
  <c r="AV465" i="225"/>
  <c r="AU465" i="225"/>
  <c r="BD464" i="225"/>
  <c r="AY464" i="225"/>
  <c r="AX464" i="225"/>
  <c r="AW464" i="225"/>
  <c r="AV464" i="225"/>
  <c r="AU464" i="225"/>
  <c r="BD463" i="225"/>
  <c r="AY463" i="225"/>
  <c r="AX463" i="225"/>
  <c r="AW463" i="225"/>
  <c r="AV463" i="225"/>
  <c r="AU463" i="225"/>
  <c r="BD462" i="225"/>
  <c r="AY462" i="225"/>
  <c r="AX462" i="225"/>
  <c r="AW462" i="225"/>
  <c r="AV462" i="225"/>
  <c r="AU462" i="225"/>
  <c r="BD461" i="225"/>
  <c r="AY461" i="225"/>
  <c r="AX461" i="225"/>
  <c r="AW461" i="225"/>
  <c r="AV461" i="225"/>
  <c r="AU461" i="225"/>
  <c r="BD460" i="225"/>
  <c r="AY460" i="225"/>
  <c r="AX460" i="225"/>
  <c r="AW460" i="225"/>
  <c r="AV460" i="225"/>
  <c r="AU460" i="225"/>
  <c r="BD459" i="225"/>
  <c r="AY459" i="225"/>
  <c r="AX459" i="225"/>
  <c r="AW459" i="225"/>
  <c r="AV459" i="225"/>
  <c r="AU459" i="225"/>
  <c r="BD458" i="225"/>
  <c r="AY458" i="225"/>
  <c r="AX458" i="225"/>
  <c r="AW458" i="225"/>
  <c r="AV458" i="225"/>
  <c r="AU458" i="225"/>
  <c r="BD457" i="225"/>
  <c r="AY457" i="225"/>
  <c r="AX457" i="225"/>
  <c r="AW457" i="225"/>
  <c r="AV457" i="225"/>
  <c r="AU457" i="225"/>
  <c r="BD456" i="225"/>
  <c r="AY456" i="225"/>
  <c r="AX456" i="225"/>
  <c r="AW456" i="225"/>
  <c r="AV456" i="225"/>
  <c r="AU456" i="225"/>
  <c r="BD455" i="225"/>
  <c r="AY455" i="225"/>
  <c r="AX455" i="225"/>
  <c r="AW455" i="225"/>
  <c r="AV455" i="225"/>
  <c r="AU455" i="225"/>
  <c r="BD454" i="225"/>
  <c r="AY454" i="225"/>
  <c r="AX454" i="225"/>
  <c r="AW454" i="225"/>
  <c r="AV454" i="225"/>
  <c r="AU454" i="225"/>
  <c r="BD453" i="225"/>
  <c r="AY453" i="225"/>
  <c r="AX453" i="225"/>
  <c r="AW453" i="225"/>
  <c r="AV453" i="225"/>
  <c r="AU453" i="225"/>
  <c r="BD452" i="225"/>
  <c r="AY452" i="225"/>
  <c r="AX452" i="225"/>
  <c r="AW452" i="225"/>
  <c r="AV452" i="225"/>
  <c r="AU452" i="225"/>
  <c r="BD451" i="225"/>
  <c r="AY451" i="225"/>
  <c r="AX451" i="225"/>
  <c r="AW451" i="225"/>
  <c r="AV451" i="225"/>
  <c r="AU451" i="225"/>
  <c r="BD450" i="225"/>
  <c r="AY450" i="225"/>
  <c r="AX450" i="225"/>
  <c r="AW450" i="225"/>
  <c r="AV450" i="225"/>
  <c r="AU450" i="225"/>
  <c r="BD449" i="225"/>
  <c r="AY449" i="225"/>
  <c r="AX449" i="225"/>
  <c r="AW449" i="225"/>
  <c r="AV449" i="225"/>
  <c r="AU449" i="225"/>
  <c r="BD448" i="225"/>
  <c r="AY448" i="225"/>
  <c r="AX448" i="225"/>
  <c r="AW448" i="225"/>
  <c r="AV448" i="225"/>
  <c r="AU448" i="225"/>
  <c r="BD447" i="225"/>
  <c r="AY447" i="225"/>
  <c r="AX447" i="225"/>
  <c r="AW447" i="225"/>
  <c r="AV447" i="225"/>
  <c r="AU447" i="225"/>
  <c r="BD446" i="225"/>
  <c r="AY446" i="225"/>
  <c r="AX446" i="225"/>
  <c r="AW446" i="225"/>
  <c r="AV446" i="225"/>
  <c r="AU446" i="225"/>
  <c r="BD445" i="225"/>
  <c r="AY445" i="225"/>
  <c r="AX445" i="225"/>
  <c r="AW445" i="225"/>
  <c r="AV445" i="225"/>
  <c r="AU445" i="225"/>
  <c r="BD444" i="225"/>
  <c r="AY444" i="225"/>
  <c r="AX444" i="225"/>
  <c r="AW444" i="225"/>
  <c r="AV444" i="225"/>
  <c r="AU444" i="225"/>
  <c r="BD443" i="225"/>
  <c r="AY443" i="225"/>
  <c r="AX443" i="225"/>
  <c r="AW443" i="225"/>
  <c r="AV443" i="225"/>
  <c r="AU443" i="225"/>
  <c r="BD442" i="225"/>
  <c r="AY442" i="225"/>
  <c r="AX442" i="225"/>
  <c r="AW442" i="225"/>
  <c r="AV442" i="225"/>
  <c r="AU442" i="225"/>
  <c r="BD441" i="225"/>
  <c r="AY441" i="225"/>
  <c r="AX441" i="225"/>
  <c r="AW441" i="225"/>
  <c r="AV441" i="225"/>
  <c r="AU441" i="225"/>
  <c r="BD440" i="225"/>
  <c r="AY440" i="225"/>
  <c r="AX440" i="225"/>
  <c r="AW440" i="225"/>
  <c r="AV440" i="225"/>
  <c r="AU440" i="225"/>
  <c r="BD439" i="225"/>
  <c r="AY439" i="225"/>
  <c r="AX439" i="225"/>
  <c r="AW439" i="225"/>
  <c r="AV439" i="225"/>
  <c r="AU439" i="225"/>
  <c r="BD438" i="225"/>
  <c r="AY438" i="225"/>
  <c r="AX438" i="225"/>
  <c r="AW438" i="225"/>
  <c r="AV438" i="225"/>
  <c r="AU438" i="225"/>
  <c r="BD437" i="225"/>
  <c r="AY437" i="225"/>
  <c r="AX437" i="225"/>
  <c r="AW437" i="225"/>
  <c r="AV437" i="225"/>
  <c r="AU437" i="225"/>
  <c r="BD436" i="225"/>
  <c r="AY436" i="225"/>
  <c r="AX436" i="225"/>
  <c r="AW436" i="225"/>
  <c r="AV436" i="225"/>
  <c r="AU436" i="225"/>
  <c r="BD435" i="225"/>
  <c r="AY435" i="225"/>
  <c r="AX435" i="225"/>
  <c r="AW435" i="225"/>
  <c r="AV435" i="225"/>
  <c r="AU435" i="225"/>
  <c r="BD434" i="225"/>
  <c r="AY434" i="225"/>
  <c r="AX434" i="225"/>
  <c r="AW434" i="225"/>
  <c r="AV434" i="225"/>
  <c r="AU434" i="225"/>
  <c r="BD433" i="225"/>
  <c r="AY433" i="225"/>
  <c r="AX433" i="225"/>
  <c r="AW433" i="225"/>
  <c r="AV433" i="225"/>
  <c r="AU433" i="225"/>
  <c r="BD432" i="225"/>
  <c r="AY432" i="225"/>
  <c r="AX432" i="225"/>
  <c r="AW432" i="225"/>
  <c r="AV432" i="225"/>
  <c r="AU432" i="225"/>
  <c r="BD431" i="225"/>
  <c r="AY431" i="225"/>
  <c r="AX431" i="225"/>
  <c r="AW431" i="225"/>
  <c r="AV431" i="225"/>
  <c r="AU431" i="225"/>
  <c r="BD430" i="225"/>
  <c r="AY430" i="225"/>
  <c r="AX430" i="225"/>
  <c r="AW430" i="225"/>
  <c r="AV430" i="225"/>
  <c r="AU430" i="225"/>
  <c r="BD429" i="225"/>
  <c r="AY429" i="225"/>
  <c r="AX429" i="225"/>
  <c r="AW429" i="225"/>
  <c r="AV429" i="225"/>
  <c r="AU429" i="225"/>
  <c r="BD428" i="225"/>
  <c r="AY428" i="225"/>
  <c r="AX428" i="225"/>
  <c r="AW428" i="225"/>
  <c r="AV428" i="225"/>
  <c r="AU428" i="225"/>
  <c r="BD427" i="225"/>
  <c r="AY427" i="225"/>
  <c r="AX427" i="225"/>
  <c r="AW427" i="225"/>
  <c r="AV427" i="225"/>
  <c r="AU427" i="225"/>
  <c r="BD426" i="225"/>
  <c r="AY426" i="225"/>
  <c r="AX426" i="225"/>
  <c r="AW426" i="225"/>
  <c r="AV426" i="225"/>
  <c r="AU426" i="225"/>
  <c r="BD425" i="225"/>
  <c r="AY425" i="225"/>
  <c r="AX425" i="225"/>
  <c r="AW425" i="225"/>
  <c r="AV425" i="225"/>
  <c r="AU425" i="225"/>
  <c r="BD424" i="225"/>
  <c r="AY424" i="225"/>
  <c r="AX424" i="225"/>
  <c r="AW424" i="225"/>
  <c r="AV424" i="225"/>
  <c r="AU424" i="225"/>
  <c r="BD423" i="225"/>
  <c r="AY423" i="225"/>
  <c r="AX423" i="225"/>
  <c r="AW423" i="225"/>
  <c r="AV423" i="225"/>
  <c r="AU423" i="225"/>
  <c r="BD422" i="225"/>
  <c r="AY422" i="225"/>
  <c r="AX422" i="225"/>
  <c r="AW422" i="225"/>
  <c r="AV422" i="225"/>
  <c r="AU422" i="225"/>
  <c r="BD421" i="225"/>
  <c r="AY421" i="225"/>
  <c r="AX421" i="225"/>
  <c r="AW421" i="225"/>
  <c r="AV421" i="225"/>
  <c r="AU421" i="225"/>
  <c r="BD420" i="225"/>
  <c r="AY420" i="225"/>
  <c r="AX420" i="225"/>
  <c r="AW420" i="225"/>
  <c r="AV420" i="225"/>
  <c r="AU420" i="225"/>
  <c r="BD419" i="225"/>
  <c r="AY419" i="225"/>
  <c r="AX419" i="225"/>
  <c r="AW419" i="225"/>
  <c r="AV419" i="225"/>
  <c r="AU419" i="225"/>
  <c r="BD418" i="225"/>
  <c r="AY418" i="225"/>
  <c r="AX418" i="225"/>
  <c r="AW418" i="225"/>
  <c r="AV418" i="225"/>
  <c r="AU418" i="225"/>
  <c r="BD417" i="225"/>
  <c r="AY417" i="225"/>
  <c r="AX417" i="225"/>
  <c r="AW417" i="225"/>
  <c r="AV417" i="225"/>
  <c r="AU417" i="225"/>
  <c r="BD416" i="225"/>
  <c r="AY416" i="225"/>
  <c r="AX416" i="225"/>
  <c r="AW416" i="225"/>
  <c r="AV416" i="225"/>
  <c r="AU416" i="225"/>
  <c r="BD415" i="225"/>
  <c r="AY415" i="225"/>
  <c r="AX415" i="225"/>
  <c r="AW415" i="225"/>
  <c r="AV415" i="225"/>
  <c r="AU415" i="225"/>
  <c r="BD414" i="225"/>
  <c r="AY414" i="225"/>
  <c r="AX414" i="225"/>
  <c r="AW414" i="225"/>
  <c r="AV414" i="225"/>
  <c r="AU414" i="225"/>
  <c r="BD413" i="225"/>
  <c r="AY413" i="225"/>
  <c r="AX413" i="225"/>
  <c r="AW413" i="225"/>
  <c r="AV413" i="225"/>
  <c r="AU413" i="225"/>
  <c r="BD412" i="225"/>
  <c r="AY412" i="225"/>
  <c r="AX412" i="225"/>
  <c r="AW412" i="225"/>
  <c r="AV412" i="225"/>
  <c r="AU412" i="225"/>
  <c r="BD411" i="225"/>
  <c r="AY411" i="225"/>
  <c r="AX411" i="225"/>
  <c r="AW411" i="225"/>
  <c r="AV411" i="225"/>
  <c r="AU411" i="225"/>
  <c r="BD410" i="225"/>
  <c r="AY410" i="225"/>
  <c r="AX410" i="225"/>
  <c r="AW410" i="225"/>
  <c r="AV410" i="225"/>
  <c r="AU410" i="225"/>
  <c r="BD409" i="225"/>
  <c r="AY409" i="225"/>
  <c r="AX409" i="225"/>
  <c r="AW409" i="225"/>
  <c r="AV409" i="225"/>
  <c r="AU409" i="225"/>
  <c r="BD408" i="225"/>
  <c r="AY408" i="225"/>
  <c r="AX408" i="225"/>
  <c r="AW408" i="225"/>
  <c r="AV408" i="225"/>
  <c r="AU408" i="225"/>
  <c r="BD407" i="225"/>
  <c r="AY407" i="225"/>
  <c r="AX407" i="225"/>
  <c r="AW407" i="225"/>
  <c r="AV407" i="225"/>
  <c r="AU407" i="225"/>
  <c r="BD406" i="225"/>
  <c r="AY406" i="225"/>
  <c r="AX406" i="225"/>
  <c r="AW406" i="225"/>
  <c r="AV406" i="225"/>
  <c r="AU406" i="225"/>
  <c r="BD405" i="225"/>
  <c r="AY405" i="225"/>
  <c r="AX405" i="225"/>
  <c r="AW405" i="225"/>
  <c r="AV405" i="225"/>
  <c r="AU405" i="225"/>
  <c r="BD404" i="225"/>
  <c r="AY404" i="225"/>
  <c r="AX404" i="225"/>
  <c r="AW404" i="225"/>
  <c r="AV404" i="225"/>
  <c r="AU404" i="225"/>
  <c r="BD403" i="225"/>
  <c r="AY403" i="225"/>
  <c r="AX403" i="225"/>
  <c r="AW403" i="225"/>
  <c r="AV403" i="225"/>
  <c r="AU403" i="225"/>
  <c r="BD402" i="225"/>
  <c r="AY402" i="225"/>
  <c r="AX402" i="225"/>
  <c r="AW402" i="225"/>
  <c r="AV402" i="225"/>
  <c r="AU402" i="225"/>
  <c r="BD401" i="225"/>
  <c r="AY401" i="225"/>
  <c r="AX401" i="225"/>
  <c r="AW401" i="225"/>
  <c r="AV401" i="225"/>
  <c r="AU401" i="225"/>
  <c r="BD400" i="225"/>
  <c r="AY400" i="225"/>
  <c r="AX400" i="225"/>
  <c r="AW400" i="225"/>
  <c r="AV400" i="225"/>
  <c r="AU400" i="225"/>
  <c r="BD399" i="225"/>
  <c r="AY399" i="225"/>
  <c r="AX399" i="225"/>
  <c r="AW399" i="225"/>
  <c r="AV399" i="225"/>
  <c r="AU399" i="225"/>
  <c r="BD398" i="225"/>
  <c r="AY398" i="225"/>
  <c r="AX398" i="225"/>
  <c r="AW398" i="225"/>
  <c r="AV398" i="225"/>
  <c r="AU398" i="225"/>
  <c r="BD397" i="225"/>
  <c r="AY397" i="225"/>
  <c r="AX397" i="225"/>
  <c r="AW397" i="225"/>
  <c r="AV397" i="225"/>
  <c r="AU397" i="225"/>
  <c r="BD396" i="225"/>
  <c r="AY396" i="225"/>
  <c r="AX396" i="225"/>
  <c r="AW396" i="225"/>
  <c r="AV396" i="225"/>
  <c r="AU396" i="225"/>
  <c r="BD395" i="225"/>
  <c r="AY395" i="225"/>
  <c r="AX395" i="225"/>
  <c r="AW395" i="225"/>
  <c r="AV395" i="225"/>
  <c r="AU395" i="225"/>
  <c r="BD394" i="225"/>
  <c r="AY394" i="225"/>
  <c r="AX394" i="225"/>
  <c r="AW394" i="225"/>
  <c r="AV394" i="225"/>
  <c r="AU394" i="225"/>
  <c r="BD393" i="225"/>
  <c r="AY393" i="225"/>
  <c r="AX393" i="225"/>
  <c r="AW393" i="225"/>
  <c r="AV393" i="225"/>
  <c r="AU393" i="225"/>
  <c r="BD392" i="225"/>
  <c r="AY392" i="225"/>
  <c r="AX392" i="225"/>
  <c r="AW392" i="225"/>
  <c r="AV392" i="225"/>
  <c r="AU392" i="225"/>
  <c r="BD391" i="225"/>
  <c r="AY391" i="225"/>
  <c r="AX391" i="225"/>
  <c r="AW391" i="225"/>
  <c r="AV391" i="225"/>
  <c r="AU391" i="225"/>
  <c r="BD390" i="225"/>
  <c r="AY390" i="225"/>
  <c r="AX390" i="225"/>
  <c r="AW390" i="225"/>
  <c r="AV390" i="225"/>
  <c r="AU390" i="225"/>
  <c r="BD389" i="225"/>
  <c r="AY389" i="225"/>
  <c r="AX389" i="225"/>
  <c r="AW389" i="225"/>
  <c r="AV389" i="225"/>
  <c r="AU389" i="225"/>
  <c r="BD388" i="225"/>
  <c r="AY388" i="225"/>
  <c r="AX388" i="225"/>
  <c r="AW388" i="225"/>
  <c r="AV388" i="225"/>
  <c r="AU388" i="225"/>
  <c r="BD387" i="225"/>
  <c r="AY387" i="225"/>
  <c r="AX387" i="225"/>
  <c r="AW387" i="225"/>
  <c r="AV387" i="225"/>
  <c r="AU387" i="225"/>
  <c r="BD386" i="225"/>
  <c r="AY386" i="225"/>
  <c r="AX386" i="225"/>
  <c r="AW386" i="225"/>
  <c r="AV386" i="225"/>
  <c r="AU386" i="225"/>
  <c r="BD385" i="225"/>
  <c r="AY385" i="225"/>
  <c r="AX385" i="225"/>
  <c r="AW385" i="225"/>
  <c r="AV385" i="225"/>
  <c r="AU385" i="225"/>
  <c r="BD384" i="225"/>
  <c r="AY384" i="225"/>
  <c r="AX384" i="225"/>
  <c r="AW384" i="225"/>
  <c r="AV384" i="225"/>
  <c r="AU384" i="225"/>
  <c r="BD383" i="225"/>
  <c r="AY383" i="225"/>
  <c r="AX383" i="225"/>
  <c r="AW383" i="225"/>
  <c r="AV383" i="225"/>
  <c r="AU383" i="225"/>
  <c r="BD382" i="225"/>
  <c r="AY382" i="225"/>
  <c r="AX382" i="225"/>
  <c r="AW382" i="225"/>
  <c r="AV382" i="225"/>
  <c r="AU382" i="225"/>
  <c r="BD381" i="225"/>
  <c r="AY381" i="225"/>
  <c r="AX381" i="225"/>
  <c r="AW381" i="225"/>
  <c r="AV381" i="225"/>
  <c r="AU381" i="225"/>
  <c r="BD380" i="225"/>
  <c r="AY380" i="225"/>
  <c r="AX380" i="225"/>
  <c r="AW380" i="225"/>
  <c r="AV380" i="225"/>
  <c r="AU380" i="225"/>
  <c r="BD379" i="225"/>
  <c r="AY379" i="225"/>
  <c r="AX379" i="225"/>
  <c r="AW379" i="225"/>
  <c r="AV379" i="225"/>
  <c r="AU379" i="225"/>
  <c r="BD378" i="225"/>
  <c r="AY378" i="225"/>
  <c r="AX378" i="225"/>
  <c r="AW378" i="225"/>
  <c r="AV378" i="225"/>
  <c r="AU378" i="225"/>
  <c r="BD377" i="225"/>
  <c r="AY377" i="225"/>
  <c r="AX377" i="225"/>
  <c r="AW377" i="225"/>
  <c r="AV377" i="225"/>
  <c r="AU377" i="225"/>
  <c r="BD376" i="225"/>
  <c r="AY376" i="225"/>
  <c r="AX376" i="225"/>
  <c r="AW376" i="225"/>
  <c r="AV376" i="225"/>
  <c r="AU376" i="225"/>
  <c r="BD375" i="225"/>
  <c r="AY375" i="225"/>
  <c r="AX375" i="225"/>
  <c r="AW375" i="225"/>
  <c r="AV375" i="225"/>
  <c r="AU375" i="225"/>
  <c r="BD374" i="225"/>
  <c r="AY374" i="225"/>
  <c r="AX374" i="225"/>
  <c r="AW374" i="225"/>
  <c r="AV374" i="225"/>
  <c r="AU374" i="225"/>
  <c r="BD373" i="225"/>
  <c r="AY373" i="225"/>
  <c r="AX373" i="225"/>
  <c r="AW373" i="225"/>
  <c r="AV373" i="225"/>
  <c r="AU373" i="225"/>
  <c r="BD372" i="225"/>
  <c r="AY372" i="225"/>
  <c r="AX372" i="225"/>
  <c r="AW372" i="225"/>
  <c r="AV372" i="225"/>
  <c r="AU372" i="225"/>
  <c r="BD371" i="225"/>
  <c r="AY371" i="225"/>
  <c r="AX371" i="225"/>
  <c r="AW371" i="225"/>
  <c r="AV371" i="225"/>
  <c r="AU371" i="225"/>
  <c r="BD370" i="225"/>
  <c r="AY370" i="225"/>
  <c r="AX370" i="225"/>
  <c r="AW370" i="225"/>
  <c r="AV370" i="225"/>
  <c r="AU370" i="225"/>
  <c r="BD369" i="225"/>
  <c r="AY369" i="225"/>
  <c r="AX369" i="225"/>
  <c r="AW369" i="225"/>
  <c r="AV369" i="225"/>
  <c r="AU369" i="225"/>
  <c r="BD368" i="225"/>
  <c r="AY368" i="225"/>
  <c r="AX368" i="225"/>
  <c r="AW368" i="225"/>
  <c r="AV368" i="225"/>
  <c r="AU368" i="225"/>
  <c r="BD367" i="225"/>
  <c r="AY367" i="225"/>
  <c r="AX367" i="225"/>
  <c r="AW367" i="225"/>
  <c r="AV367" i="225"/>
  <c r="AU367" i="225"/>
  <c r="BD366" i="225"/>
  <c r="AY366" i="225"/>
  <c r="AX366" i="225"/>
  <c r="AW366" i="225"/>
  <c r="AV366" i="225"/>
  <c r="AU366" i="225"/>
  <c r="BD365" i="225"/>
  <c r="AY365" i="225"/>
  <c r="AX365" i="225"/>
  <c r="AW365" i="225"/>
  <c r="AV365" i="225"/>
  <c r="AU365" i="225"/>
  <c r="BD364" i="225"/>
  <c r="AY364" i="225"/>
  <c r="AX364" i="225"/>
  <c r="AW364" i="225"/>
  <c r="AV364" i="225"/>
  <c r="AU364" i="225"/>
  <c r="BD363" i="225"/>
  <c r="AY363" i="225"/>
  <c r="AX363" i="225"/>
  <c r="AW363" i="225"/>
  <c r="AV363" i="225"/>
  <c r="AU363" i="225"/>
  <c r="BD362" i="225"/>
  <c r="AY362" i="225"/>
  <c r="AX362" i="225"/>
  <c r="AW362" i="225"/>
  <c r="AV362" i="225"/>
  <c r="AU362" i="225"/>
  <c r="BD361" i="225"/>
  <c r="AY361" i="225"/>
  <c r="AX361" i="225"/>
  <c r="AW361" i="225"/>
  <c r="AV361" i="225"/>
  <c r="AU361" i="225"/>
  <c r="BD360" i="225"/>
  <c r="AY360" i="225"/>
  <c r="AX360" i="225"/>
  <c r="AW360" i="225"/>
  <c r="AV360" i="225"/>
  <c r="AU360" i="225"/>
  <c r="BD359" i="225"/>
  <c r="AY359" i="225"/>
  <c r="AX359" i="225"/>
  <c r="AW359" i="225"/>
  <c r="AV359" i="225"/>
  <c r="AU359" i="225"/>
  <c r="BD358" i="225"/>
  <c r="AY358" i="225"/>
  <c r="AX358" i="225"/>
  <c r="AW358" i="225"/>
  <c r="AV358" i="225"/>
  <c r="AU358" i="225"/>
  <c r="BD357" i="225"/>
  <c r="AY357" i="225"/>
  <c r="AX357" i="225"/>
  <c r="AW357" i="225"/>
  <c r="AV357" i="225"/>
  <c r="AU357" i="225"/>
  <c r="BD356" i="225"/>
  <c r="AY356" i="225"/>
  <c r="AX356" i="225"/>
  <c r="AW356" i="225"/>
  <c r="AV356" i="225"/>
  <c r="AU356" i="225"/>
  <c r="BD355" i="225"/>
  <c r="AY355" i="225"/>
  <c r="AX355" i="225"/>
  <c r="AW355" i="225"/>
  <c r="AV355" i="225"/>
  <c r="AU355" i="225"/>
  <c r="BD354" i="225"/>
  <c r="AY354" i="225"/>
  <c r="AX354" i="225"/>
  <c r="AW354" i="225"/>
  <c r="AV354" i="225"/>
  <c r="AU354" i="225"/>
  <c r="BD353" i="225"/>
  <c r="AY353" i="225"/>
  <c r="AX353" i="225"/>
  <c r="AW353" i="225"/>
  <c r="AV353" i="225"/>
  <c r="AU353" i="225"/>
  <c r="BD352" i="225"/>
  <c r="AY352" i="225"/>
  <c r="AX352" i="225"/>
  <c r="AW352" i="225"/>
  <c r="AV352" i="225"/>
  <c r="AU352" i="225"/>
  <c r="BD351" i="225"/>
  <c r="AY351" i="225"/>
  <c r="AX351" i="225"/>
  <c r="AW351" i="225"/>
  <c r="AV351" i="225"/>
  <c r="AU351" i="225"/>
  <c r="BD350" i="225"/>
  <c r="AY350" i="225"/>
  <c r="AX350" i="225"/>
  <c r="AW350" i="225"/>
  <c r="AV350" i="225"/>
  <c r="AU350" i="225"/>
  <c r="BD349" i="225"/>
  <c r="AY349" i="225"/>
  <c r="AX349" i="225"/>
  <c r="AW349" i="225"/>
  <c r="AV349" i="225"/>
  <c r="AU349" i="225"/>
  <c r="BD348" i="225"/>
  <c r="AY348" i="225"/>
  <c r="AX348" i="225"/>
  <c r="AW348" i="225"/>
  <c r="AV348" i="225"/>
  <c r="AU348" i="225"/>
  <c r="BD347" i="225"/>
  <c r="AY347" i="225"/>
  <c r="AX347" i="225"/>
  <c r="AW347" i="225"/>
  <c r="AV347" i="225"/>
  <c r="AU347" i="225"/>
  <c r="BD346" i="225"/>
  <c r="AY346" i="225"/>
  <c r="AX346" i="225"/>
  <c r="AW346" i="225"/>
  <c r="AV346" i="225"/>
  <c r="AU346" i="225"/>
  <c r="BD345" i="225"/>
  <c r="AY345" i="225"/>
  <c r="AX345" i="225"/>
  <c r="AW345" i="225"/>
  <c r="AV345" i="225"/>
  <c r="AU345" i="225"/>
  <c r="BD344" i="225"/>
  <c r="AY344" i="225"/>
  <c r="AX344" i="225"/>
  <c r="AW344" i="225"/>
  <c r="AV344" i="225"/>
  <c r="AU344" i="225"/>
  <c r="BD343" i="225"/>
  <c r="AY343" i="225"/>
  <c r="AX343" i="225"/>
  <c r="AW343" i="225"/>
  <c r="AV343" i="225"/>
  <c r="AU343" i="225"/>
  <c r="BD342" i="225"/>
  <c r="AY342" i="225"/>
  <c r="AX342" i="225"/>
  <c r="AW342" i="225"/>
  <c r="AV342" i="225"/>
  <c r="AU342" i="225"/>
  <c r="BD341" i="225"/>
  <c r="AY341" i="225"/>
  <c r="AX341" i="225"/>
  <c r="AW341" i="225"/>
  <c r="AV341" i="225"/>
  <c r="AU341" i="225"/>
  <c r="BD340" i="225"/>
  <c r="AY340" i="225"/>
  <c r="AX340" i="225"/>
  <c r="AW340" i="225"/>
  <c r="AV340" i="225"/>
  <c r="AU340" i="225"/>
  <c r="BD339" i="225"/>
  <c r="AY339" i="225"/>
  <c r="AX339" i="225"/>
  <c r="AW339" i="225"/>
  <c r="AV339" i="225"/>
  <c r="AU339" i="225"/>
  <c r="BD338" i="225"/>
  <c r="AY338" i="225"/>
  <c r="AX338" i="225"/>
  <c r="AW338" i="225"/>
  <c r="AV338" i="225"/>
  <c r="AU338" i="225"/>
  <c r="BD337" i="225"/>
  <c r="AY337" i="225"/>
  <c r="AX337" i="225"/>
  <c r="AW337" i="225"/>
  <c r="AV337" i="225"/>
  <c r="AU337" i="225"/>
  <c r="BD336" i="225"/>
  <c r="AY336" i="225"/>
  <c r="AX336" i="225"/>
  <c r="AW336" i="225"/>
  <c r="AV336" i="225"/>
  <c r="AU336" i="225"/>
  <c r="BD335" i="225"/>
  <c r="AY335" i="225"/>
  <c r="AX335" i="225"/>
  <c r="AW335" i="225"/>
  <c r="AV335" i="225"/>
  <c r="AU335" i="225"/>
  <c r="BD334" i="225"/>
  <c r="AY334" i="225"/>
  <c r="AX334" i="225"/>
  <c r="AW334" i="225"/>
  <c r="AV334" i="225"/>
  <c r="AU334" i="225"/>
  <c r="BD333" i="225"/>
  <c r="AY333" i="225"/>
  <c r="AX333" i="225"/>
  <c r="AW333" i="225"/>
  <c r="AV333" i="225"/>
  <c r="AU333" i="225"/>
  <c r="BD332" i="225"/>
  <c r="AY332" i="225"/>
  <c r="AX332" i="225"/>
  <c r="AW332" i="225"/>
  <c r="AV332" i="225"/>
  <c r="AU332" i="225"/>
  <c r="BD331" i="225"/>
  <c r="AY331" i="225"/>
  <c r="AX331" i="225"/>
  <c r="AW331" i="225"/>
  <c r="AV331" i="225"/>
  <c r="AU331" i="225"/>
  <c r="BD330" i="225"/>
  <c r="AY330" i="225"/>
  <c r="AX330" i="225"/>
  <c r="AW330" i="225"/>
  <c r="AV330" i="225"/>
  <c r="AU330" i="225"/>
  <c r="BD329" i="225"/>
  <c r="AY329" i="225"/>
  <c r="AX329" i="225"/>
  <c r="AW329" i="225"/>
  <c r="AV329" i="225"/>
  <c r="AU329" i="225"/>
  <c r="BD328" i="225"/>
  <c r="AY328" i="225"/>
  <c r="AX328" i="225"/>
  <c r="AW328" i="225"/>
  <c r="AV328" i="225"/>
  <c r="AU328" i="225"/>
  <c r="BD327" i="225"/>
  <c r="AY327" i="225"/>
  <c r="AX327" i="225"/>
  <c r="AW327" i="225"/>
  <c r="AV327" i="225"/>
  <c r="AU327" i="225"/>
  <c r="BD326" i="225"/>
  <c r="AY326" i="225"/>
  <c r="AX326" i="225"/>
  <c r="AW326" i="225"/>
  <c r="AV326" i="225"/>
  <c r="AU326" i="225"/>
  <c r="BD325" i="225"/>
  <c r="AY325" i="225"/>
  <c r="AX325" i="225"/>
  <c r="AW325" i="225"/>
  <c r="AV325" i="225"/>
  <c r="AU325" i="225"/>
  <c r="BD324" i="225"/>
  <c r="AY324" i="225"/>
  <c r="AX324" i="225"/>
  <c r="AW324" i="225"/>
  <c r="AV324" i="225"/>
  <c r="AU324" i="225"/>
  <c r="BD323" i="225"/>
  <c r="AY323" i="225"/>
  <c r="AX323" i="225"/>
  <c r="AW323" i="225"/>
  <c r="AV323" i="225"/>
  <c r="AU323" i="225"/>
  <c r="BD322" i="225"/>
  <c r="AY322" i="225"/>
  <c r="AX322" i="225"/>
  <c r="AW322" i="225"/>
  <c r="AV322" i="225"/>
  <c r="AU322" i="225"/>
  <c r="BD321" i="225"/>
  <c r="AY321" i="225"/>
  <c r="AX321" i="225"/>
  <c r="AW321" i="225"/>
  <c r="AV321" i="225"/>
  <c r="AU321" i="225"/>
  <c r="BD320" i="225"/>
  <c r="AY320" i="225"/>
  <c r="AX320" i="225"/>
  <c r="AW320" i="225"/>
  <c r="AV320" i="225"/>
  <c r="AU320" i="225"/>
  <c r="BD319" i="225"/>
  <c r="AY319" i="225"/>
  <c r="AX319" i="225"/>
  <c r="AW319" i="225"/>
  <c r="AV319" i="225"/>
  <c r="AU319" i="225"/>
  <c r="BD318" i="225"/>
  <c r="AY318" i="225"/>
  <c r="AX318" i="225"/>
  <c r="AW318" i="225"/>
  <c r="AV318" i="225"/>
  <c r="AU318" i="225"/>
  <c r="BD317" i="225"/>
  <c r="AY317" i="225"/>
  <c r="AX317" i="225"/>
  <c r="AW317" i="225"/>
  <c r="AV317" i="225"/>
  <c r="AU317" i="225"/>
  <c r="BD316" i="225"/>
  <c r="AY316" i="225"/>
  <c r="AX316" i="225"/>
  <c r="AW316" i="225"/>
  <c r="AV316" i="225"/>
  <c r="AU316" i="225"/>
  <c r="BD315" i="225"/>
  <c r="AY315" i="225"/>
  <c r="AX315" i="225"/>
  <c r="AW315" i="225"/>
  <c r="AV315" i="225"/>
  <c r="AU315" i="225"/>
  <c r="BD314" i="225"/>
  <c r="AY314" i="225"/>
  <c r="AX314" i="225"/>
  <c r="AW314" i="225"/>
  <c r="AV314" i="225"/>
  <c r="AU314" i="225"/>
  <c r="BD313" i="225"/>
  <c r="AY313" i="225"/>
  <c r="AX313" i="225"/>
  <c r="AW313" i="225"/>
  <c r="AV313" i="225"/>
  <c r="AU313" i="225"/>
  <c r="BD312" i="225"/>
  <c r="AY312" i="225"/>
  <c r="AX312" i="225"/>
  <c r="AW312" i="225"/>
  <c r="AV312" i="225"/>
  <c r="AU312" i="225"/>
  <c r="BD311" i="225"/>
  <c r="AY311" i="225"/>
  <c r="AX311" i="225"/>
  <c r="AW311" i="225"/>
  <c r="AV311" i="225"/>
  <c r="AU311" i="225"/>
  <c r="BD310" i="225"/>
  <c r="AY310" i="225"/>
  <c r="AX310" i="225"/>
  <c r="AW310" i="225"/>
  <c r="AV310" i="225"/>
  <c r="AU310" i="225"/>
  <c r="BD309" i="225"/>
  <c r="AY309" i="225"/>
  <c r="AX309" i="225"/>
  <c r="AW309" i="225"/>
  <c r="AV309" i="225"/>
  <c r="AU309" i="225"/>
  <c r="BD308" i="225"/>
  <c r="AY308" i="225"/>
  <c r="AX308" i="225"/>
  <c r="AW308" i="225"/>
  <c r="AV308" i="225"/>
  <c r="AU308" i="225"/>
  <c r="BD307" i="225"/>
  <c r="AY307" i="225"/>
  <c r="AX307" i="225"/>
  <c r="AW307" i="225"/>
  <c r="AV307" i="225"/>
  <c r="AU307" i="225"/>
  <c r="BD306" i="225"/>
  <c r="AY306" i="225"/>
  <c r="AX306" i="225"/>
  <c r="AW306" i="225"/>
  <c r="AV306" i="225"/>
  <c r="AU306" i="225"/>
  <c r="BD305" i="225"/>
  <c r="AY305" i="225"/>
  <c r="AX305" i="225"/>
  <c r="AW305" i="225"/>
  <c r="AV305" i="225"/>
  <c r="AU305" i="225"/>
  <c r="BD304" i="225"/>
  <c r="AY304" i="225"/>
  <c r="AX304" i="225"/>
  <c r="AW304" i="225"/>
  <c r="AV304" i="225"/>
  <c r="AU304" i="225"/>
  <c r="BD303" i="225"/>
  <c r="AY303" i="225"/>
  <c r="AX303" i="225"/>
  <c r="AW303" i="225"/>
  <c r="AV303" i="225"/>
  <c r="AU303" i="225"/>
  <c r="BD302" i="225"/>
  <c r="AY302" i="225"/>
  <c r="AX302" i="225"/>
  <c r="AW302" i="225"/>
  <c r="AV302" i="225"/>
  <c r="AU302" i="225"/>
  <c r="BD301" i="225"/>
  <c r="AY301" i="225"/>
  <c r="AX301" i="225"/>
  <c r="AW301" i="225"/>
  <c r="AV301" i="225"/>
  <c r="AU301" i="225"/>
  <c r="BD300" i="225"/>
  <c r="AY300" i="225"/>
  <c r="AX300" i="225"/>
  <c r="AW300" i="225"/>
  <c r="AV300" i="225"/>
  <c r="AU300" i="225"/>
  <c r="BD299" i="225"/>
  <c r="AY299" i="225"/>
  <c r="AX299" i="225"/>
  <c r="AW299" i="225"/>
  <c r="AV299" i="225"/>
  <c r="AU299" i="225"/>
  <c r="BD298" i="225"/>
  <c r="AY298" i="225"/>
  <c r="AX298" i="225"/>
  <c r="AW298" i="225"/>
  <c r="AV298" i="225"/>
  <c r="AU298" i="225"/>
  <c r="BD297" i="225"/>
  <c r="AY297" i="225"/>
  <c r="AX297" i="225"/>
  <c r="AW297" i="225"/>
  <c r="AV297" i="225"/>
  <c r="AU297" i="225"/>
  <c r="BD296" i="225"/>
  <c r="AY296" i="225"/>
  <c r="AX296" i="225"/>
  <c r="AW296" i="225"/>
  <c r="AV296" i="225"/>
  <c r="AU296" i="225"/>
  <c r="BD295" i="225"/>
  <c r="AY295" i="225"/>
  <c r="AX295" i="225"/>
  <c r="AW295" i="225"/>
  <c r="AV295" i="225"/>
  <c r="AU295" i="225"/>
  <c r="BD294" i="225"/>
  <c r="AY294" i="225"/>
  <c r="AX294" i="225"/>
  <c r="AW294" i="225"/>
  <c r="AV294" i="225"/>
  <c r="AU294" i="225"/>
  <c r="BD293" i="225"/>
  <c r="AY293" i="225"/>
  <c r="AX293" i="225"/>
  <c r="AW293" i="225"/>
  <c r="AV293" i="225"/>
  <c r="AU293" i="225"/>
  <c r="BD292" i="225"/>
  <c r="AY292" i="225"/>
  <c r="AX292" i="225"/>
  <c r="AW292" i="225"/>
  <c r="AV292" i="225"/>
  <c r="AU292" i="225"/>
  <c r="BD291" i="225"/>
  <c r="AY291" i="225"/>
  <c r="AX291" i="225"/>
  <c r="AW291" i="225"/>
  <c r="AV291" i="225"/>
  <c r="AU291" i="225"/>
  <c r="BD290" i="225"/>
  <c r="AY290" i="225"/>
  <c r="AX290" i="225"/>
  <c r="AW290" i="225"/>
  <c r="AV290" i="225"/>
  <c r="AU290" i="225"/>
  <c r="BD289" i="225"/>
  <c r="AY289" i="225"/>
  <c r="AX289" i="225"/>
  <c r="AW289" i="225"/>
  <c r="AV289" i="225"/>
  <c r="AU289" i="225"/>
  <c r="BD288" i="225"/>
  <c r="AY288" i="225"/>
  <c r="AX288" i="225"/>
  <c r="AW288" i="225"/>
  <c r="AV288" i="225"/>
  <c r="AU288" i="225"/>
  <c r="BD287" i="225"/>
  <c r="AY287" i="225"/>
  <c r="AX287" i="225"/>
  <c r="AW287" i="225"/>
  <c r="AV287" i="225"/>
  <c r="AU287" i="225"/>
  <c r="BD286" i="225"/>
  <c r="AY286" i="225"/>
  <c r="AX286" i="225"/>
  <c r="AW286" i="225"/>
  <c r="AV286" i="225"/>
  <c r="AU286" i="225"/>
  <c r="BD285" i="225"/>
  <c r="AY285" i="225"/>
  <c r="AX285" i="225"/>
  <c r="AW285" i="225"/>
  <c r="AV285" i="225"/>
  <c r="AU285" i="225"/>
  <c r="BD284" i="225"/>
  <c r="AY284" i="225"/>
  <c r="AX284" i="225"/>
  <c r="AW284" i="225"/>
  <c r="AV284" i="225"/>
  <c r="AU284" i="225"/>
  <c r="BD283" i="225"/>
  <c r="AY283" i="225"/>
  <c r="AX283" i="225"/>
  <c r="AW283" i="225"/>
  <c r="AV283" i="225"/>
  <c r="AU283" i="225"/>
  <c r="BD282" i="225"/>
  <c r="AY282" i="225"/>
  <c r="AX282" i="225"/>
  <c r="AW282" i="225"/>
  <c r="AV282" i="225"/>
  <c r="AU282" i="225"/>
  <c r="BD281" i="225"/>
  <c r="AY281" i="225"/>
  <c r="AX281" i="225"/>
  <c r="AW281" i="225"/>
  <c r="AV281" i="225"/>
  <c r="AU281" i="225"/>
  <c r="BD280" i="225"/>
  <c r="AY280" i="225"/>
  <c r="AX280" i="225"/>
  <c r="AW280" i="225"/>
  <c r="AV280" i="225"/>
  <c r="AU280" i="225"/>
  <c r="BD279" i="225"/>
  <c r="AY279" i="225"/>
  <c r="AX279" i="225"/>
  <c r="AW279" i="225"/>
  <c r="AV279" i="225"/>
  <c r="AU279" i="225"/>
  <c r="BD278" i="225"/>
  <c r="AY278" i="225"/>
  <c r="AX278" i="225"/>
  <c r="AW278" i="225"/>
  <c r="AV278" i="225"/>
  <c r="AU278" i="225"/>
  <c r="BD277" i="225"/>
  <c r="AY277" i="225"/>
  <c r="AX277" i="225"/>
  <c r="AW277" i="225"/>
  <c r="AV277" i="225"/>
  <c r="AU277" i="225"/>
  <c r="BD276" i="225"/>
  <c r="AY276" i="225"/>
  <c r="AX276" i="225"/>
  <c r="AW276" i="225"/>
  <c r="AV276" i="225"/>
  <c r="AU276" i="225"/>
  <c r="BD275" i="225"/>
  <c r="AY275" i="225"/>
  <c r="AX275" i="225"/>
  <c r="AW275" i="225"/>
  <c r="AV275" i="225"/>
  <c r="AU275" i="225"/>
  <c r="BD274" i="225"/>
  <c r="AY274" i="225"/>
  <c r="AX274" i="225"/>
  <c r="AW274" i="225"/>
  <c r="AV274" i="225"/>
  <c r="AU274" i="225"/>
  <c r="BD273" i="225"/>
  <c r="AY273" i="225"/>
  <c r="AX273" i="225"/>
  <c r="AW273" i="225"/>
  <c r="AV273" i="225"/>
  <c r="AU273" i="225"/>
  <c r="BD272" i="225"/>
  <c r="AY272" i="225"/>
  <c r="AX272" i="225"/>
  <c r="AW272" i="225"/>
  <c r="AV272" i="225"/>
  <c r="AU272" i="225"/>
  <c r="BD271" i="225"/>
  <c r="AY271" i="225"/>
  <c r="AX271" i="225"/>
  <c r="AW271" i="225"/>
  <c r="AV271" i="225"/>
  <c r="AU271" i="225"/>
  <c r="BD270" i="225"/>
  <c r="AY270" i="225"/>
  <c r="AX270" i="225"/>
  <c r="AW270" i="225"/>
  <c r="AV270" i="225"/>
  <c r="AU270" i="225"/>
  <c r="BD269" i="225"/>
  <c r="AY269" i="225"/>
  <c r="AX269" i="225"/>
  <c r="AW269" i="225"/>
  <c r="AV269" i="225"/>
  <c r="AU269" i="225"/>
  <c r="BD268" i="225"/>
  <c r="AY268" i="225"/>
  <c r="AX268" i="225"/>
  <c r="AW268" i="225"/>
  <c r="AV268" i="225"/>
  <c r="AU268" i="225"/>
  <c r="BD267" i="225"/>
  <c r="AY267" i="225"/>
  <c r="AX267" i="225"/>
  <c r="AW267" i="225"/>
  <c r="AV267" i="225"/>
  <c r="AU267" i="225"/>
  <c r="BD266" i="225"/>
  <c r="AY266" i="225"/>
  <c r="AX266" i="225"/>
  <c r="AW266" i="225"/>
  <c r="AV266" i="225"/>
  <c r="AU266" i="225"/>
  <c r="BD265" i="225"/>
  <c r="AY265" i="225"/>
  <c r="AX265" i="225"/>
  <c r="AW265" i="225"/>
  <c r="AV265" i="225"/>
  <c r="AU265" i="225"/>
  <c r="BD264" i="225"/>
  <c r="AY264" i="225"/>
  <c r="AX264" i="225"/>
  <c r="AW264" i="225"/>
  <c r="AV264" i="225"/>
  <c r="AU264" i="225"/>
  <c r="BD263" i="225"/>
  <c r="AY263" i="225"/>
  <c r="AX263" i="225"/>
  <c r="AW263" i="225"/>
  <c r="AV263" i="225"/>
  <c r="AU263" i="225"/>
  <c r="BD262" i="225"/>
  <c r="AY262" i="225"/>
  <c r="AX262" i="225"/>
  <c r="AW262" i="225"/>
  <c r="AV262" i="225"/>
  <c r="AU262" i="225"/>
  <c r="BD261" i="225"/>
  <c r="AY261" i="225"/>
  <c r="AX261" i="225"/>
  <c r="AW261" i="225"/>
  <c r="AV261" i="225"/>
  <c r="AU261" i="225"/>
  <c r="BD260" i="225"/>
  <c r="AY260" i="225"/>
  <c r="AX260" i="225"/>
  <c r="AW260" i="225"/>
  <c r="AV260" i="225"/>
  <c r="AU260" i="225"/>
  <c r="BD259" i="225"/>
  <c r="AY259" i="225"/>
  <c r="AX259" i="225"/>
  <c r="AW259" i="225"/>
  <c r="AV259" i="225"/>
  <c r="AU259" i="225"/>
  <c r="BD258" i="225"/>
  <c r="AY258" i="225"/>
  <c r="AX258" i="225"/>
  <c r="AW258" i="225"/>
  <c r="AV258" i="225"/>
  <c r="AU258" i="225"/>
  <c r="BD257" i="225"/>
  <c r="AY257" i="225"/>
  <c r="AX257" i="225"/>
  <c r="AW257" i="225"/>
  <c r="AV257" i="225"/>
  <c r="AU257" i="225"/>
  <c r="BD256" i="225"/>
  <c r="AY256" i="225"/>
  <c r="AX256" i="225"/>
  <c r="AW256" i="225"/>
  <c r="AV256" i="225"/>
  <c r="AU256" i="225"/>
  <c r="BD255" i="225"/>
  <c r="AY255" i="225"/>
  <c r="AX255" i="225"/>
  <c r="AW255" i="225"/>
  <c r="AV255" i="225"/>
  <c r="AU255" i="225"/>
  <c r="BD254" i="225"/>
  <c r="AY254" i="225"/>
  <c r="AX254" i="225"/>
  <c r="AW254" i="225"/>
  <c r="AV254" i="225"/>
  <c r="AU254" i="225"/>
  <c r="BD253" i="225"/>
  <c r="AY253" i="225"/>
  <c r="AX253" i="225"/>
  <c r="AW253" i="225"/>
  <c r="AV253" i="225"/>
  <c r="AU253" i="225"/>
  <c r="BD252" i="225"/>
  <c r="AY252" i="225"/>
  <c r="AX252" i="225"/>
  <c r="AW252" i="225"/>
  <c r="AV252" i="225"/>
  <c r="AU252" i="225"/>
  <c r="BD251" i="225"/>
  <c r="AY251" i="225"/>
  <c r="AX251" i="225"/>
  <c r="AW251" i="225"/>
  <c r="AV251" i="225"/>
  <c r="AU251" i="225"/>
  <c r="BD250" i="225"/>
  <c r="AY250" i="225"/>
  <c r="AX250" i="225"/>
  <c r="AW250" i="225"/>
  <c r="AV250" i="225"/>
  <c r="AU250" i="225"/>
  <c r="BD249" i="225"/>
  <c r="AY249" i="225"/>
  <c r="AX249" i="225"/>
  <c r="AW249" i="225"/>
  <c r="AV249" i="225"/>
  <c r="AU249" i="225"/>
  <c r="BD248" i="225"/>
  <c r="AY248" i="225"/>
  <c r="AX248" i="225"/>
  <c r="AW248" i="225"/>
  <c r="AV248" i="225"/>
  <c r="AU248" i="225"/>
  <c r="BD247" i="225"/>
  <c r="AY247" i="225"/>
  <c r="AX247" i="225"/>
  <c r="AW247" i="225"/>
  <c r="AV247" i="225"/>
  <c r="AU247" i="225"/>
  <c r="BD246" i="225"/>
  <c r="AY246" i="225"/>
  <c r="AX246" i="225"/>
  <c r="AW246" i="225"/>
  <c r="AV246" i="225"/>
  <c r="AU246" i="225"/>
  <c r="BD245" i="225"/>
  <c r="AY245" i="225"/>
  <c r="AX245" i="225"/>
  <c r="AW245" i="225"/>
  <c r="AV245" i="225"/>
  <c r="AU245" i="225"/>
  <c r="BD244" i="225"/>
  <c r="AY244" i="225"/>
  <c r="AX244" i="225"/>
  <c r="AW244" i="225"/>
  <c r="AV244" i="225"/>
  <c r="AU244" i="225"/>
  <c r="BD243" i="225"/>
  <c r="AY243" i="225"/>
  <c r="AX243" i="225"/>
  <c r="AW243" i="225"/>
  <c r="AV243" i="225"/>
  <c r="AU243" i="225"/>
  <c r="BD242" i="225"/>
  <c r="AY242" i="225"/>
  <c r="AX242" i="225"/>
  <c r="AW242" i="225"/>
  <c r="AV242" i="225"/>
  <c r="AU242" i="225"/>
  <c r="BD241" i="225"/>
  <c r="AY241" i="225"/>
  <c r="AX241" i="225"/>
  <c r="AW241" i="225"/>
  <c r="AV241" i="225"/>
  <c r="AU241" i="225"/>
  <c r="BD240" i="225"/>
  <c r="AY240" i="225"/>
  <c r="AX240" i="225"/>
  <c r="AW240" i="225"/>
  <c r="AV240" i="225"/>
  <c r="AU240" i="225"/>
  <c r="BD239" i="225"/>
  <c r="AY239" i="225"/>
  <c r="AX239" i="225"/>
  <c r="AW239" i="225"/>
  <c r="AV239" i="225"/>
  <c r="AU239" i="225"/>
  <c r="BD238" i="225"/>
  <c r="AY238" i="225"/>
  <c r="AX238" i="225"/>
  <c r="AW238" i="225"/>
  <c r="AV238" i="225"/>
  <c r="AU238" i="225"/>
  <c r="BD237" i="225"/>
  <c r="AY237" i="225"/>
  <c r="AX237" i="225"/>
  <c r="AW237" i="225"/>
  <c r="AV237" i="225"/>
  <c r="AU237" i="225"/>
  <c r="BD236" i="225"/>
  <c r="AY236" i="225"/>
  <c r="AX236" i="225"/>
  <c r="AW236" i="225"/>
  <c r="AV236" i="225"/>
  <c r="AU236" i="225"/>
  <c r="BD235" i="225"/>
  <c r="AY235" i="225"/>
  <c r="AX235" i="225"/>
  <c r="AW235" i="225"/>
  <c r="AV235" i="225"/>
  <c r="AU235" i="225"/>
  <c r="BD234" i="225"/>
  <c r="AY234" i="225"/>
  <c r="AX234" i="225"/>
  <c r="AW234" i="225"/>
  <c r="AV234" i="225"/>
  <c r="AU234" i="225"/>
  <c r="BD233" i="225"/>
  <c r="AY233" i="225"/>
  <c r="AX233" i="225"/>
  <c r="AW233" i="225"/>
  <c r="AV233" i="225"/>
  <c r="AU233" i="225"/>
  <c r="BD232" i="225"/>
  <c r="AY232" i="225"/>
  <c r="AX232" i="225"/>
  <c r="AW232" i="225"/>
  <c r="AV232" i="225"/>
  <c r="AU232" i="225"/>
  <c r="BD231" i="225"/>
  <c r="AY231" i="225"/>
  <c r="AX231" i="225"/>
  <c r="AW231" i="225"/>
  <c r="AV231" i="225"/>
  <c r="AU231" i="225"/>
  <c r="BD230" i="225"/>
  <c r="AY230" i="225"/>
  <c r="AX230" i="225"/>
  <c r="AW230" i="225"/>
  <c r="AV230" i="225"/>
  <c r="AU230" i="225"/>
  <c r="BD229" i="225"/>
  <c r="AY229" i="225"/>
  <c r="AX229" i="225"/>
  <c r="AW229" i="225"/>
  <c r="AV229" i="225"/>
  <c r="AU229" i="225"/>
  <c r="BD228" i="225"/>
  <c r="AY228" i="225"/>
  <c r="AX228" i="225"/>
  <c r="AW228" i="225"/>
  <c r="AV228" i="225"/>
  <c r="AU228" i="225"/>
  <c r="BD227" i="225"/>
  <c r="AY227" i="225"/>
  <c r="AX227" i="225"/>
  <c r="AW227" i="225"/>
  <c r="AV227" i="225"/>
  <c r="AU227" i="225"/>
  <c r="BD226" i="225"/>
  <c r="AY226" i="225"/>
  <c r="AX226" i="225"/>
  <c r="AW226" i="225"/>
  <c r="AV226" i="225"/>
  <c r="AU226" i="225"/>
  <c r="BD225" i="225"/>
  <c r="AY225" i="225"/>
  <c r="AX225" i="225"/>
  <c r="AW225" i="225"/>
  <c r="AV225" i="225"/>
  <c r="AU225" i="225"/>
  <c r="BD224" i="225"/>
  <c r="AY224" i="225"/>
  <c r="AX224" i="225"/>
  <c r="AW224" i="225"/>
  <c r="AV224" i="225"/>
  <c r="AU224" i="225"/>
  <c r="BD223" i="225"/>
  <c r="AY223" i="225"/>
  <c r="AX223" i="225"/>
  <c r="AW223" i="225"/>
  <c r="AV223" i="225"/>
  <c r="AU223" i="225"/>
  <c r="BD222" i="225"/>
  <c r="AY222" i="225"/>
  <c r="AX222" i="225"/>
  <c r="AW222" i="225"/>
  <c r="AV222" i="225"/>
  <c r="AU222" i="225"/>
  <c r="BD221" i="225"/>
  <c r="AY221" i="225"/>
  <c r="AX221" i="225"/>
  <c r="AW221" i="225"/>
  <c r="AV221" i="225"/>
  <c r="AU221" i="225"/>
  <c r="BD220" i="225"/>
  <c r="AY220" i="225"/>
  <c r="AX220" i="225"/>
  <c r="AW220" i="225"/>
  <c r="AV220" i="225"/>
  <c r="AU220" i="225"/>
  <c r="BD219" i="225"/>
  <c r="AY219" i="225"/>
  <c r="AX219" i="225"/>
  <c r="AW219" i="225"/>
  <c r="AV219" i="225"/>
  <c r="AU219" i="225"/>
  <c r="BD218" i="225"/>
  <c r="AY218" i="225"/>
  <c r="AX218" i="225"/>
  <c r="AW218" i="225"/>
  <c r="AV218" i="225"/>
  <c r="AU218" i="225"/>
  <c r="BD217" i="225"/>
  <c r="AY217" i="225"/>
  <c r="AX217" i="225"/>
  <c r="AW217" i="225"/>
  <c r="AV217" i="225"/>
  <c r="AU217" i="225"/>
  <c r="BD216" i="225"/>
  <c r="AY216" i="225"/>
  <c r="AX216" i="225"/>
  <c r="AW216" i="225"/>
  <c r="AV216" i="225"/>
  <c r="AU216" i="225"/>
  <c r="BD215" i="225"/>
  <c r="AY215" i="225"/>
  <c r="AX215" i="225"/>
  <c r="AW215" i="225"/>
  <c r="AV215" i="225"/>
  <c r="AU215" i="225"/>
  <c r="BD214" i="225"/>
  <c r="AY214" i="225"/>
  <c r="AX214" i="225"/>
  <c r="AW214" i="225"/>
  <c r="AV214" i="225"/>
  <c r="AU214" i="225"/>
  <c r="BD213" i="225"/>
  <c r="AY213" i="225"/>
  <c r="AX213" i="225"/>
  <c r="AW213" i="225"/>
  <c r="AV213" i="225"/>
  <c r="AU213" i="225"/>
  <c r="BD212" i="225"/>
  <c r="AY212" i="225"/>
  <c r="AX212" i="225"/>
  <c r="AW212" i="225"/>
  <c r="AV212" i="225"/>
  <c r="AU212" i="225"/>
  <c r="BD211" i="225"/>
  <c r="AY211" i="225"/>
  <c r="AX211" i="225"/>
  <c r="AW211" i="225"/>
  <c r="AV211" i="225"/>
  <c r="AU211" i="225"/>
  <c r="BD210" i="225"/>
  <c r="AY210" i="225"/>
  <c r="AX210" i="225"/>
  <c r="AW210" i="225"/>
  <c r="AV210" i="225"/>
  <c r="AU210" i="225"/>
  <c r="BD209" i="225"/>
  <c r="AY209" i="225"/>
  <c r="AX209" i="225"/>
  <c r="AW209" i="225"/>
  <c r="AV209" i="225"/>
  <c r="AU209" i="225"/>
  <c r="BD208" i="225"/>
  <c r="AY208" i="225"/>
  <c r="AX208" i="225"/>
  <c r="AW208" i="225"/>
  <c r="AV208" i="225"/>
  <c r="AU208" i="225"/>
  <c r="BD207" i="225"/>
  <c r="AY207" i="225"/>
  <c r="AX207" i="225"/>
  <c r="AW207" i="225"/>
  <c r="AV207" i="225"/>
  <c r="AU207" i="225"/>
  <c r="BD206" i="225"/>
  <c r="AY206" i="225"/>
  <c r="AX206" i="225"/>
  <c r="AW206" i="225"/>
  <c r="AV206" i="225"/>
  <c r="AU206" i="225"/>
  <c r="BD205" i="225"/>
  <c r="AY205" i="225"/>
  <c r="AX205" i="225"/>
  <c r="AW205" i="225"/>
  <c r="AV205" i="225"/>
  <c r="AU205" i="225"/>
  <c r="BD204" i="225"/>
  <c r="AY204" i="225"/>
  <c r="AX204" i="225"/>
  <c r="AW204" i="225"/>
  <c r="AV204" i="225"/>
  <c r="AU204" i="225"/>
  <c r="BD203" i="225"/>
  <c r="AY203" i="225"/>
  <c r="AX203" i="225"/>
  <c r="AW203" i="225"/>
  <c r="AV203" i="225"/>
  <c r="AU203" i="225"/>
  <c r="BD202" i="225"/>
  <c r="AY202" i="225"/>
  <c r="AX202" i="225"/>
  <c r="AW202" i="225"/>
  <c r="AV202" i="225"/>
  <c r="AU202" i="225"/>
  <c r="BD201" i="225"/>
  <c r="AY201" i="225"/>
  <c r="AX201" i="225"/>
  <c r="AW201" i="225"/>
  <c r="AV201" i="225"/>
  <c r="AU201" i="225"/>
  <c r="BD200" i="225"/>
  <c r="AY200" i="225"/>
  <c r="AX200" i="225"/>
  <c r="AW200" i="225"/>
  <c r="AV200" i="225"/>
  <c r="AU200" i="225"/>
  <c r="BD199" i="225"/>
  <c r="AY199" i="225"/>
  <c r="AX199" i="225"/>
  <c r="AW199" i="225"/>
  <c r="AV199" i="225"/>
  <c r="AU199" i="225"/>
  <c r="BD198" i="225"/>
  <c r="AY198" i="225"/>
  <c r="AX198" i="225"/>
  <c r="AW198" i="225"/>
  <c r="AV198" i="225"/>
  <c r="AU198" i="225"/>
  <c r="BD197" i="225"/>
  <c r="AY197" i="225"/>
  <c r="AX197" i="225"/>
  <c r="AW197" i="225"/>
  <c r="AV197" i="225"/>
  <c r="AU197" i="225"/>
  <c r="BD196" i="225"/>
  <c r="AY196" i="225"/>
  <c r="AX196" i="225"/>
  <c r="AW196" i="225"/>
  <c r="AV196" i="225"/>
  <c r="AU196" i="225"/>
  <c r="BD195" i="225"/>
  <c r="AY195" i="225"/>
  <c r="AX195" i="225"/>
  <c r="AW195" i="225"/>
  <c r="AV195" i="225"/>
  <c r="AU195" i="225"/>
  <c r="BD194" i="225"/>
  <c r="AY194" i="225"/>
  <c r="AX194" i="225"/>
  <c r="AW194" i="225"/>
  <c r="AV194" i="225"/>
  <c r="AU194" i="225"/>
  <c r="BD193" i="225"/>
  <c r="AY193" i="225"/>
  <c r="AX193" i="225"/>
  <c r="AW193" i="225"/>
  <c r="AV193" i="225"/>
  <c r="AU193" i="225"/>
  <c r="BD192" i="225"/>
  <c r="AY192" i="225"/>
  <c r="AX192" i="225"/>
  <c r="AW192" i="225"/>
  <c r="AV192" i="225"/>
  <c r="AU192" i="225"/>
  <c r="BD191" i="225"/>
  <c r="AY191" i="225"/>
  <c r="AX191" i="225"/>
  <c r="AW191" i="225"/>
  <c r="AV191" i="225"/>
  <c r="AU191" i="225"/>
  <c r="BD190" i="225"/>
  <c r="AY190" i="225"/>
  <c r="AX190" i="225"/>
  <c r="AW190" i="225"/>
  <c r="AV190" i="225"/>
  <c r="AU190" i="225"/>
  <c r="BD189" i="225"/>
  <c r="AY189" i="225"/>
  <c r="AX189" i="225"/>
  <c r="AW189" i="225"/>
  <c r="AV189" i="225"/>
  <c r="AU189" i="225"/>
  <c r="BD188" i="225"/>
  <c r="AY188" i="225"/>
  <c r="AX188" i="225"/>
  <c r="AW188" i="225"/>
  <c r="AV188" i="225"/>
  <c r="AU188" i="225"/>
  <c r="BD187" i="225"/>
  <c r="AY187" i="225"/>
  <c r="AX187" i="225"/>
  <c r="AW187" i="225"/>
  <c r="AV187" i="225"/>
  <c r="AU187" i="225"/>
  <c r="BD186" i="225"/>
  <c r="AY186" i="225"/>
  <c r="AX186" i="225"/>
  <c r="AW186" i="225"/>
  <c r="AV186" i="225"/>
  <c r="AU186" i="225"/>
  <c r="BD185" i="225"/>
  <c r="AY185" i="225"/>
  <c r="AX185" i="225"/>
  <c r="AW185" i="225"/>
  <c r="AV185" i="225"/>
  <c r="AU185" i="225"/>
  <c r="BD184" i="225"/>
  <c r="AY184" i="225"/>
  <c r="AX184" i="225"/>
  <c r="AW184" i="225"/>
  <c r="AV184" i="225"/>
  <c r="AU184" i="225"/>
  <c r="BD183" i="225"/>
  <c r="AY183" i="225"/>
  <c r="AX183" i="225"/>
  <c r="AW183" i="225"/>
  <c r="AV183" i="225"/>
  <c r="AU183" i="225"/>
  <c r="BD182" i="225"/>
  <c r="AY182" i="225"/>
  <c r="AX182" i="225"/>
  <c r="AW182" i="225"/>
  <c r="AV182" i="225"/>
  <c r="AU182" i="225"/>
  <c r="BD181" i="225"/>
  <c r="AY181" i="225"/>
  <c r="AX181" i="225"/>
  <c r="AW181" i="225"/>
  <c r="AV181" i="225"/>
  <c r="AU181" i="225"/>
  <c r="BD180" i="225"/>
  <c r="AY180" i="225"/>
  <c r="AX180" i="225"/>
  <c r="AW180" i="225"/>
  <c r="AV180" i="225"/>
  <c r="AU180" i="225"/>
  <c r="BD179" i="225"/>
  <c r="AY179" i="225"/>
  <c r="AX179" i="225"/>
  <c r="AW179" i="225"/>
  <c r="AV179" i="225"/>
  <c r="AU179" i="225"/>
  <c r="BD178" i="225"/>
  <c r="AY178" i="225"/>
  <c r="AX178" i="225"/>
  <c r="AW178" i="225"/>
  <c r="AV178" i="225"/>
  <c r="AU178" i="225"/>
  <c r="BD177" i="225"/>
  <c r="AY177" i="225"/>
  <c r="AX177" i="225"/>
  <c r="AW177" i="225"/>
  <c r="AV177" i="225"/>
  <c r="AU177" i="225"/>
  <c r="BD176" i="225"/>
  <c r="AY176" i="225"/>
  <c r="AX176" i="225"/>
  <c r="AW176" i="225"/>
  <c r="AV176" i="225"/>
  <c r="AU176" i="225"/>
  <c r="BD175" i="225"/>
  <c r="AY175" i="225"/>
  <c r="AX175" i="225"/>
  <c r="AW175" i="225"/>
  <c r="AV175" i="225"/>
  <c r="AU175" i="225"/>
  <c r="BD174" i="225"/>
  <c r="AY174" i="225"/>
  <c r="AX174" i="225"/>
  <c r="AW174" i="225"/>
  <c r="AV174" i="225"/>
  <c r="AU174" i="225"/>
  <c r="BD173" i="225"/>
  <c r="AY173" i="225"/>
  <c r="AX173" i="225"/>
  <c r="AW173" i="225"/>
  <c r="AV173" i="225"/>
  <c r="AU173" i="225"/>
  <c r="BD172" i="225"/>
  <c r="AY172" i="225"/>
  <c r="AX172" i="225"/>
  <c r="AW172" i="225"/>
  <c r="AV172" i="225"/>
  <c r="AU172" i="225"/>
  <c r="BD171" i="225"/>
  <c r="AY171" i="225"/>
  <c r="AX171" i="225"/>
  <c r="AW171" i="225"/>
  <c r="AV171" i="225"/>
  <c r="AU171" i="225"/>
  <c r="BD170" i="225"/>
  <c r="AY170" i="225"/>
  <c r="AX170" i="225"/>
  <c r="AW170" i="225"/>
  <c r="AV170" i="225"/>
  <c r="AU170" i="225"/>
  <c r="BD169" i="225"/>
  <c r="AY169" i="225"/>
  <c r="AX169" i="225"/>
  <c r="AW169" i="225"/>
  <c r="AV169" i="225"/>
  <c r="AU169" i="225"/>
  <c r="BD168" i="225"/>
  <c r="AY168" i="225"/>
  <c r="AX168" i="225"/>
  <c r="AW168" i="225"/>
  <c r="AV168" i="225"/>
  <c r="AU168" i="225"/>
  <c r="BD167" i="225"/>
  <c r="AY167" i="225"/>
  <c r="AX167" i="225"/>
  <c r="AW167" i="225"/>
  <c r="AV167" i="225"/>
  <c r="AU167" i="225"/>
  <c r="BD166" i="225"/>
  <c r="AY166" i="225"/>
  <c r="AX166" i="225"/>
  <c r="AW166" i="225"/>
  <c r="AV166" i="225"/>
  <c r="AU166" i="225"/>
  <c r="BD165" i="225"/>
  <c r="AY165" i="225"/>
  <c r="AX165" i="225"/>
  <c r="AW165" i="225"/>
  <c r="AV165" i="225"/>
  <c r="AU165" i="225"/>
  <c r="BD164" i="225"/>
  <c r="AY164" i="225"/>
  <c r="AX164" i="225"/>
  <c r="AW164" i="225"/>
  <c r="AV164" i="225"/>
  <c r="AU164" i="225"/>
  <c r="BD163" i="225"/>
  <c r="AY163" i="225"/>
  <c r="AX163" i="225"/>
  <c r="AW163" i="225"/>
  <c r="AV163" i="225"/>
  <c r="AU163" i="225"/>
  <c r="BD162" i="225"/>
  <c r="AY162" i="225"/>
  <c r="AX162" i="225"/>
  <c r="AW162" i="225"/>
  <c r="AV162" i="225"/>
  <c r="AU162" i="225"/>
  <c r="BD161" i="225"/>
  <c r="AY161" i="225"/>
  <c r="AX161" i="225"/>
  <c r="AW161" i="225"/>
  <c r="AV161" i="225"/>
  <c r="AU161" i="225"/>
  <c r="BD160" i="225"/>
  <c r="AY160" i="225"/>
  <c r="AX160" i="225"/>
  <c r="AW160" i="225"/>
  <c r="AV160" i="225"/>
  <c r="AU160" i="225"/>
  <c r="BD159" i="225"/>
  <c r="AY159" i="225"/>
  <c r="AX159" i="225"/>
  <c r="AW159" i="225"/>
  <c r="AV159" i="225"/>
  <c r="AU159" i="225"/>
  <c r="BD158" i="225"/>
  <c r="AY158" i="225"/>
  <c r="AX158" i="225"/>
  <c r="AW158" i="225"/>
  <c r="AV158" i="225"/>
  <c r="AU158" i="225"/>
  <c r="BD157" i="225"/>
  <c r="AY157" i="225"/>
  <c r="AX157" i="225"/>
  <c r="AW157" i="225"/>
  <c r="AV157" i="225"/>
  <c r="AU157" i="225"/>
  <c r="BD156" i="225"/>
  <c r="AY156" i="225"/>
  <c r="AX156" i="225"/>
  <c r="AW156" i="225"/>
  <c r="AV156" i="225"/>
  <c r="AU156" i="225"/>
  <c r="BD155" i="225"/>
  <c r="AY155" i="225"/>
  <c r="AX155" i="225"/>
  <c r="AW155" i="225"/>
  <c r="AV155" i="225"/>
  <c r="AU155" i="225"/>
  <c r="BD154" i="225"/>
  <c r="AY154" i="225"/>
  <c r="AX154" i="225"/>
  <c r="AW154" i="225"/>
  <c r="AV154" i="225"/>
  <c r="AU154" i="225"/>
  <c r="BD153" i="225"/>
  <c r="AY153" i="225"/>
  <c r="AX153" i="225"/>
  <c r="AW153" i="225"/>
  <c r="AV153" i="225"/>
  <c r="AU153" i="225"/>
  <c r="BD152" i="225"/>
  <c r="AY152" i="225"/>
  <c r="AX152" i="225"/>
  <c r="AW152" i="225"/>
  <c r="AV152" i="225"/>
  <c r="AU152" i="225"/>
  <c r="BD151" i="225"/>
  <c r="AY151" i="225"/>
  <c r="AX151" i="225"/>
  <c r="AW151" i="225"/>
  <c r="AV151" i="225"/>
  <c r="AU151" i="225"/>
  <c r="BD150" i="225"/>
  <c r="AY150" i="225"/>
  <c r="AX150" i="225"/>
  <c r="AW150" i="225"/>
  <c r="AV150" i="225"/>
  <c r="AU150" i="225"/>
  <c r="BD149" i="225"/>
  <c r="AY149" i="225"/>
  <c r="AX149" i="225"/>
  <c r="AW149" i="225"/>
  <c r="AV149" i="225"/>
  <c r="AU149" i="225"/>
  <c r="BD148" i="225"/>
  <c r="AY148" i="225"/>
  <c r="AX148" i="225"/>
  <c r="AW148" i="225"/>
  <c r="AV148" i="225"/>
  <c r="AU148" i="225"/>
  <c r="BD147" i="225"/>
  <c r="AY147" i="225"/>
  <c r="AX147" i="225"/>
  <c r="AW147" i="225"/>
  <c r="AV147" i="225"/>
  <c r="AU147" i="225"/>
  <c r="BD146" i="225"/>
  <c r="AY146" i="225"/>
  <c r="AX146" i="225"/>
  <c r="AW146" i="225"/>
  <c r="AV146" i="225"/>
  <c r="AU146" i="225"/>
  <c r="BD145" i="225"/>
  <c r="AY145" i="225"/>
  <c r="AX145" i="225"/>
  <c r="AW145" i="225"/>
  <c r="AV145" i="225"/>
  <c r="AU145" i="225"/>
  <c r="BD144" i="225"/>
  <c r="AY144" i="225"/>
  <c r="AX144" i="225"/>
  <c r="AW144" i="225"/>
  <c r="AV144" i="225"/>
  <c r="AU144" i="225"/>
  <c r="BD143" i="225"/>
  <c r="AY143" i="225"/>
  <c r="AX143" i="225"/>
  <c r="AW143" i="225"/>
  <c r="AV143" i="225"/>
  <c r="AU143" i="225"/>
  <c r="BD142" i="225"/>
  <c r="AY142" i="225"/>
  <c r="AX142" i="225"/>
  <c r="AW142" i="225"/>
  <c r="AV142" i="225"/>
  <c r="AU142" i="225"/>
  <c r="BD141" i="225"/>
  <c r="AY141" i="225"/>
  <c r="AX141" i="225"/>
  <c r="AW141" i="225"/>
  <c r="AV141" i="225"/>
  <c r="AU141" i="225"/>
  <c r="BD140" i="225"/>
  <c r="AY140" i="225"/>
  <c r="AX140" i="225"/>
  <c r="AW140" i="225"/>
  <c r="AV140" i="225"/>
  <c r="AU140" i="225"/>
  <c r="BD139" i="225"/>
  <c r="AY139" i="225"/>
  <c r="AX139" i="225"/>
  <c r="AW139" i="225"/>
  <c r="AV139" i="225"/>
  <c r="AU139" i="225"/>
  <c r="BD138" i="225"/>
  <c r="AY138" i="225"/>
  <c r="AX138" i="225"/>
  <c r="AW138" i="225"/>
  <c r="AV138" i="225"/>
  <c r="AU138" i="225"/>
  <c r="BD137" i="225"/>
  <c r="AY137" i="225"/>
  <c r="AX137" i="225"/>
  <c r="AW137" i="225"/>
  <c r="AV137" i="225"/>
  <c r="AU137" i="225"/>
  <c r="BD136" i="225"/>
  <c r="AY136" i="225"/>
  <c r="AX136" i="225"/>
  <c r="AW136" i="225"/>
  <c r="AV136" i="225"/>
  <c r="AU136" i="225"/>
  <c r="BD135" i="225"/>
  <c r="AY135" i="225"/>
  <c r="AX135" i="225"/>
  <c r="AW135" i="225"/>
  <c r="AV135" i="225"/>
  <c r="AU135" i="225"/>
  <c r="BD134" i="225"/>
  <c r="AY134" i="225"/>
  <c r="AX134" i="225"/>
  <c r="AW134" i="225"/>
  <c r="AV134" i="225"/>
  <c r="AU134" i="225"/>
  <c r="BD133" i="225"/>
  <c r="AY133" i="225"/>
  <c r="AX133" i="225"/>
  <c r="AW133" i="225"/>
  <c r="AV133" i="225"/>
  <c r="AU133" i="225"/>
  <c r="BD132" i="225"/>
  <c r="AY132" i="225"/>
  <c r="AX132" i="225"/>
  <c r="AW132" i="225"/>
  <c r="AV132" i="225"/>
  <c r="AU132" i="225"/>
  <c r="BD131" i="225"/>
  <c r="AY131" i="225"/>
  <c r="AX131" i="225"/>
  <c r="AW131" i="225"/>
  <c r="AV131" i="225"/>
  <c r="AU131" i="225"/>
  <c r="BD130" i="225"/>
  <c r="AY130" i="225"/>
  <c r="AX130" i="225"/>
  <c r="AW130" i="225"/>
  <c r="AV130" i="225"/>
  <c r="AU130" i="225"/>
  <c r="BD129" i="225"/>
  <c r="AY129" i="225"/>
  <c r="AX129" i="225"/>
  <c r="AW129" i="225"/>
  <c r="AV129" i="225"/>
  <c r="AU129" i="225"/>
  <c r="BD128" i="225"/>
  <c r="AY128" i="225"/>
  <c r="AX128" i="225"/>
  <c r="AW128" i="225"/>
  <c r="AV128" i="225"/>
  <c r="AU128" i="225"/>
  <c r="BD127" i="225"/>
  <c r="AY127" i="225"/>
  <c r="AX127" i="225"/>
  <c r="AW127" i="225"/>
  <c r="AV127" i="225"/>
  <c r="AU127" i="225"/>
  <c r="BD126" i="225"/>
  <c r="AY126" i="225"/>
  <c r="AX126" i="225"/>
  <c r="AW126" i="225"/>
  <c r="AV126" i="225"/>
  <c r="AU126" i="225"/>
  <c r="BD125" i="225"/>
  <c r="AY125" i="225"/>
  <c r="AX125" i="225"/>
  <c r="AW125" i="225"/>
  <c r="AV125" i="225"/>
  <c r="AU125" i="225"/>
  <c r="BD124" i="225"/>
  <c r="AY124" i="225"/>
  <c r="AX124" i="225"/>
  <c r="AW124" i="225"/>
  <c r="AV124" i="225"/>
  <c r="AU124" i="225"/>
  <c r="BD123" i="225"/>
  <c r="AY123" i="225"/>
  <c r="AX123" i="225"/>
  <c r="AW123" i="225"/>
  <c r="AV123" i="225"/>
  <c r="AU123" i="225"/>
  <c r="BD122" i="225"/>
  <c r="AY122" i="225"/>
  <c r="AX122" i="225"/>
  <c r="AW122" i="225"/>
  <c r="AV122" i="225"/>
  <c r="AU122" i="225"/>
  <c r="BD121" i="225"/>
  <c r="AY121" i="225"/>
  <c r="AX121" i="225"/>
  <c r="AW121" i="225"/>
  <c r="AV121" i="225"/>
  <c r="AU121" i="225"/>
  <c r="BD120" i="225"/>
  <c r="AY120" i="225"/>
  <c r="AX120" i="225"/>
  <c r="AW120" i="225"/>
  <c r="AV120" i="225"/>
  <c r="AU120" i="225"/>
  <c r="BD119" i="225"/>
  <c r="AY119" i="225"/>
  <c r="AX119" i="225"/>
  <c r="AW119" i="225"/>
  <c r="AV119" i="225"/>
  <c r="AU119" i="225"/>
  <c r="BD118" i="225"/>
  <c r="AY118" i="225"/>
  <c r="AX118" i="225"/>
  <c r="AW118" i="225"/>
  <c r="AV118" i="225"/>
  <c r="AU118" i="225"/>
  <c r="BD117" i="225"/>
  <c r="AY117" i="225"/>
  <c r="AX117" i="225"/>
  <c r="AW117" i="225"/>
  <c r="AV117" i="225"/>
  <c r="AU117" i="225"/>
  <c r="BD116" i="225"/>
  <c r="AY116" i="225"/>
  <c r="AX116" i="225"/>
  <c r="AW116" i="225"/>
  <c r="AV116" i="225"/>
  <c r="AU116" i="225"/>
  <c r="BD115" i="225"/>
  <c r="AY115" i="225"/>
  <c r="AX115" i="225"/>
  <c r="AW115" i="225"/>
  <c r="AV115" i="225"/>
  <c r="AU115" i="225"/>
  <c r="BD114" i="225"/>
  <c r="AY114" i="225"/>
  <c r="AX114" i="225"/>
  <c r="AW114" i="225"/>
  <c r="AV114" i="225"/>
  <c r="AU114" i="225"/>
  <c r="BD113" i="225"/>
  <c r="AY113" i="225"/>
  <c r="AX113" i="225"/>
  <c r="AW113" i="225"/>
  <c r="AV113" i="225"/>
  <c r="AU113" i="225"/>
  <c r="BD112" i="225"/>
  <c r="AY112" i="225"/>
  <c r="AX112" i="225"/>
  <c r="AW112" i="225"/>
  <c r="AV112" i="225"/>
  <c r="AU112" i="225"/>
  <c r="BD111" i="225"/>
  <c r="AY111" i="225"/>
  <c r="AX111" i="225"/>
  <c r="AW111" i="225"/>
  <c r="AV111" i="225"/>
  <c r="AU111" i="225"/>
  <c r="BD110" i="225"/>
  <c r="AY110" i="225"/>
  <c r="AX110" i="225"/>
  <c r="AW110" i="225"/>
  <c r="AV110" i="225"/>
  <c r="AU110" i="225"/>
  <c r="BD109" i="225"/>
  <c r="AY109" i="225"/>
  <c r="AX109" i="225"/>
  <c r="AW109" i="225"/>
  <c r="AV109" i="225"/>
  <c r="AU109" i="225"/>
  <c r="BD108" i="225"/>
  <c r="AY108" i="225"/>
  <c r="AX108" i="225"/>
  <c r="AW108" i="225"/>
  <c r="AV108" i="225"/>
  <c r="AU108" i="225"/>
  <c r="BD107" i="225"/>
  <c r="AY107" i="225"/>
  <c r="AX107" i="225"/>
  <c r="AW107" i="225"/>
  <c r="AV107" i="225"/>
  <c r="AU107" i="225"/>
  <c r="BD106" i="225"/>
  <c r="AY106" i="225"/>
  <c r="AX106" i="225"/>
  <c r="AW106" i="225"/>
  <c r="AV106" i="225"/>
  <c r="AU106" i="225"/>
  <c r="BD105" i="225"/>
  <c r="AY105" i="225"/>
  <c r="AX105" i="225"/>
  <c r="AW105" i="225"/>
  <c r="AV105" i="225"/>
  <c r="AU105" i="225"/>
  <c r="BD104" i="225"/>
  <c r="AY104" i="225"/>
  <c r="AX104" i="225"/>
  <c r="AW104" i="225"/>
  <c r="AV104" i="225"/>
  <c r="AU104" i="225"/>
  <c r="BD103" i="225"/>
  <c r="AY103" i="225"/>
  <c r="AX103" i="225"/>
  <c r="AW103" i="225"/>
  <c r="AV103" i="225"/>
  <c r="AU103" i="225"/>
  <c r="BD102" i="225"/>
  <c r="AY102" i="225"/>
  <c r="AX102" i="225"/>
  <c r="AW102" i="225"/>
  <c r="AV102" i="225"/>
  <c r="AU102" i="225"/>
  <c r="BD101" i="225"/>
  <c r="AY101" i="225"/>
  <c r="AX101" i="225"/>
  <c r="AW101" i="225"/>
  <c r="AV101" i="225"/>
  <c r="AU101" i="225"/>
  <c r="BD100" i="225"/>
  <c r="AY100" i="225"/>
  <c r="AX100" i="225"/>
  <c r="AW100" i="225"/>
  <c r="AV100" i="225"/>
  <c r="AU100" i="225"/>
  <c r="BD99" i="225"/>
  <c r="AY99" i="225"/>
  <c r="AX99" i="225"/>
  <c r="AW99" i="225"/>
  <c r="AV99" i="225"/>
  <c r="AU99" i="225"/>
  <c r="BD98" i="225"/>
  <c r="AY98" i="225"/>
  <c r="AX98" i="225"/>
  <c r="AW98" i="225"/>
  <c r="AV98" i="225"/>
  <c r="AU98" i="225"/>
  <c r="BD97" i="225"/>
  <c r="AY97" i="225"/>
  <c r="AX97" i="225"/>
  <c r="AW97" i="225"/>
  <c r="AV97" i="225"/>
  <c r="AU97" i="225"/>
  <c r="BD96" i="225"/>
  <c r="AY96" i="225"/>
  <c r="AX96" i="225"/>
  <c r="AW96" i="225"/>
  <c r="AV96" i="225"/>
  <c r="AU96" i="225"/>
  <c r="BD95" i="225"/>
  <c r="AY95" i="225"/>
  <c r="AX95" i="225"/>
  <c r="AW95" i="225"/>
  <c r="AV95" i="225"/>
  <c r="AU95" i="225"/>
  <c r="BD94" i="225"/>
  <c r="AY94" i="225"/>
  <c r="AX94" i="225"/>
  <c r="AW94" i="225"/>
  <c r="AV94" i="225"/>
  <c r="AU94" i="225"/>
  <c r="BD93" i="225"/>
  <c r="AY93" i="225"/>
  <c r="AX93" i="225"/>
  <c r="AW93" i="225"/>
  <c r="AV93" i="225"/>
  <c r="AU93" i="225"/>
  <c r="BD92" i="225"/>
  <c r="AY92" i="225"/>
  <c r="AX92" i="225"/>
  <c r="AW92" i="225"/>
  <c r="AV92" i="225"/>
  <c r="AU92" i="225"/>
  <c r="BD91" i="225"/>
  <c r="AY91" i="225"/>
  <c r="AX91" i="225"/>
  <c r="AW91" i="225"/>
  <c r="AV91" i="225"/>
  <c r="AU91" i="225"/>
  <c r="BD90" i="225"/>
  <c r="AY90" i="225"/>
  <c r="AX90" i="225"/>
  <c r="AW90" i="225"/>
  <c r="AV90" i="225"/>
  <c r="AU90" i="225"/>
  <c r="BD89" i="225"/>
  <c r="AY89" i="225"/>
  <c r="AX89" i="225"/>
  <c r="AW89" i="225"/>
  <c r="AV89" i="225"/>
  <c r="AU89" i="225"/>
  <c r="BD88" i="225"/>
  <c r="AY88" i="225"/>
  <c r="AX88" i="225"/>
  <c r="AW88" i="225"/>
  <c r="AV88" i="225"/>
  <c r="AU88" i="225"/>
  <c r="BD87" i="225"/>
  <c r="AY87" i="225"/>
  <c r="AX87" i="225"/>
  <c r="AW87" i="225"/>
  <c r="AV87" i="225"/>
  <c r="AU87" i="225"/>
  <c r="BD86" i="225"/>
  <c r="AY86" i="225"/>
  <c r="AX86" i="225"/>
  <c r="AW86" i="225"/>
  <c r="AV86" i="225"/>
  <c r="AU86" i="225"/>
  <c r="BD85" i="225"/>
  <c r="AY85" i="225"/>
  <c r="AX85" i="225"/>
  <c r="AW85" i="225"/>
  <c r="AV85" i="225"/>
  <c r="AU85" i="225"/>
  <c r="BD84" i="225"/>
  <c r="AY84" i="225"/>
  <c r="AX84" i="225"/>
  <c r="AW84" i="225"/>
  <c r="AV84" i="225"/>
  <c r="AU84" i="225"/>
  <c r="BD83" i="225"/>
  <c r="AY83" i="225"/>
  <c r="AX83" i="225"/>
  <c r="AW83" i="225"/>
  <c r="AV83" i="225"/>
  <c r="AU83" i="225"/>
  <c r="BD82" i="225"/>
  <c r="AY82" i="225"/>
  <c r="AX82" i="225"/>
  <c r="AW82" i="225"/>
  <c r="AV82" i="225"/>
  <c r="AU82" i="225"/>
  <c r="BD81" i="225"/>
  <c r="AY81" i="225"/>
  <c r="AX81" i="225"/>
  <c r="AW81" i="225"/>
  <c r="AV81" i="225"/>
  <c r="AU81" i="225"/>
  <c r="BD80" i="225"/>
  <c r="AY80" i="225"/>
  <c r="AX80" i="225"/>
  <c r="AW80" i="225"/>
  <c r="AV80" i="225"/>
  <c r="AU80" i="225"/>
  <c r="BD79" i="225"/>
  <c r="AY79" i="225"/>
  <c r="AX79" i="225"/>
  <c r="AW79" i="225"/>
  <c r="AV79" i="225"/>
  <c r="AU79" i="225"/>
  <c r="BD78" i="225"/>
  <c r="AY78" i="225"/>
  <c r="AX78" i="225"/>
  <c r="AW78" i="225"/>
  <c r="AV78" i="225"/>
  <c r="AU78" i="225"/>
  <c r="BD77" i="225"/>
  <c r="AY77" i="225"/>
  <c r="AX77" i="225"/>
  <c r="AW77" i="225"/>
  <c r="AV77" i="225"/>
  <c r="AU77" i="225"/>
  <c r="BD76" i="225"/>
  <c r="AY76" i="225"/>
  <c r="AX76" i="225"/>
  <c r="AW76" i="225"/>
  <c r="AV76" i="225"/>
  <c r="AU76" i="225"/>
  <c r="BD75" i="225"/>
  <c r="AY75" i="225"/>
  <c r="AX75" i="225"/>
  <c r="AW75" i="225"/>
  <c r="AV75" i="225"/>
  <c r="AU75" i="225"/>
  <c r="BD74" i="225"/>
  <c r="AY74" i="225"/>
  <c r="AX74" i="225"/>
  <c r="AW74" i="225"/>
  <c r="AV74" i="225"/>
  <c r="AU74" i="225"/>
  <c r="BD73" i="225"/>
  <c r="AY73" i="225"/>
  <c r="AX73" i="225"/>
  <c r="AW73" i="225"/>
  <c r="AV73" i="225"/>
  <c r="AU73" i="225"/>
  <c r="BD72" i="225"/>
  <c r="AY72" i="225"/>
  <c r="AX72" i="225"/>
  <c r="AW72" i="225"/>
  <c r="AV72" i="225"/>
  <c r="AU72" i="225"/>
  <c r="BD71" i="225"/>
  <c r="AY71" i="225"/>
  <c r="AX71" i="225"/>
  <c r="AW71" i="225"/>
  <c r="AV71" i="225"/>
  <c r="AU71" i="225"/>
  <c r="BD70" i="225"/>
  <c r="AY70" i="225"/>
  <c r="AX70" i="225"/>
  <c r="AW70" i="225"/>
  <c r="AV70" i="225"/>
  <c r="AU70" i="225"/>
  <c r="BD69" i="225"/>
  <c r="AY69" i="225"/>
  <c r="AX69" i="225"/>
  <c r="AW69" i="225"/>
  <c r="AV69" i="225"/>
  <c r="AU69" i="225"/>
  <c r="BD68" i="225"/>
  <c r="AY68" i="225"/>
  <c r="AX68" i="225"/>
  <c r="AW68" i="225"/>
  <c r="AV68" i="225"/>
  <c r="AU68" i="225"/>
  <c r="BD67" i="225"/>
  <c r="AY67" i="225"/>
  <c r="AX67" i="225"/>
  <c r="AW67" i="225"/>
  <c r="AV67" i="225"/>
  <c r="AU67" i="225"/>
  <c r="BD66" i="225"/>
  <c r="AY66" i="225"/>
  <c r="AX66" i="225"/>
  <c r="AW66" i="225"/>
  <c r="AV66" i="225"/>
  <c r="AU66" i="225"/>
  <c r="BD65" i="225"/>
  <c r="AY65" i="225"/>
  <c r="AX65" i="225"/>
  <c r="AW65" i="225"/>
  <c r="AV65" i="225"/>
  <c r="AU65" i="225"/>
  <c r="BD64" i="225"/>
  <c r="AY64" i="225"/>
  <c r="AX64" i="225"/>
  <c r="AW64" i="225"/>
  <c r="AV64" i="225"/>
  <c r="AU64" i="225"/>
  <c r="BD63" i="225"/>
  <c r="AY63" i="225"/>
  <c r="AX63" i="225"/>
  <c r="AW63" i="225"/>
  <c r="AV63" i="225"/>
  <c r="AU63" i="225"/>
  <c r="BD62" i="225"/>
  <c r="AY62" i="225"/>
  <c r="AX62" i="225"/>
  <c r="AW62" i="225"/>
  <c r="AV62" i="225"/>
  <c r="AU62" i="225"/>
  <c r="BD61" i="225"/>
  <c r="AY61" i="225"/>
  <c r="AX61" i="225"/>
  <c r="AW61" i="225"/>
  <c r="AV61" i="225"/>
  <c r="AU61" i="225"/>
  <c r="BD60" i="225"/>
  <c r="AY60" i="225"/>
  <c r="AX60" i="225"/>
  <c r="AW60" i="225"/>
  <c r="AV60" i="225"/>
  <c r="AU60" i="225"/>
  <c r="BD59" i="225"/>
  <c r="AY59" i="225"/>
  <c r="AX59" i="225"/>
  <c r="AW59" i="225"/>
  <c r="AV59" i="225"/>
  <c r="AU59" i="225"/>
  <c r="BD58" i="225"/>
  <c r="AY58" i="225"/>
  <c r="AX58" i="225"/>
  <c r="AW58" i="225"/>
  <c r="AV58" i="225"/>
  <c r="AU58" i="225"/>
  <c r="BD57" i="225"/>
  <c r="AY57" i="225"/>
  <c r="AX57" i="225"/>
  <c r="AW57" i="225"/>
  <c r="AV57" i="225"/>
  <c r="AU57" i="225"/>
  <c r="BD56" i="225"/>
  <c r="AY56" i="225"/>
  <c r="AX56" i="225"/>
  <c r="AW56" i="225"/>
  <c r="AV56" i="225"/>
  <c r="AU56" i="225"/>
  <c r="BD55" i="225"/>
  <c r="AY55" i="225"/>
  <c r="AX55" i="225"/>
  <c r="AW55" i="225"/>
  <c r="AV55" i="225"/>
  <c r="AU55" i="225"/>
  <c r="BD54" i="225"/>
  <c r="AY54" i="225"/>
  <c r="AX54" i="225"/>
  <c r="AW54" i="225"/>
  <c r="AV54" i="225"/>
  <c r="AU54" i="225"/>
  <c r="BD53" i="225"/>
  <c r="AY53" i="225"/>
  <c r="AX53" i="225"/>
  <c r="AW53" i="225"/>
  <c r="AV53" i="225"/>
  <c r="AU53" i="225"/>
  <c r="BD52" i="225"/>
  <c r="AY52" i="225"/>
  <c r="AX52" i="225"/>
  <c r="AW52" i="225"/>
  <c r="AV52" i="225"/>
  <c r="AU52" i="225"/>
  <c r="BD51" i="225"/>
  <c r="AY51" i="225"/>
  <c r="AX51" i="225"/>
  <c r="AW51" i="225"/>
  <c r="AV51" i="225"/>
  <c r="AU51" i="225"/>
  <c r="BD50" i="225"/>
  <c r="AY50" i="225"/>
  <c r="AX50" i="225"/>
  <c r="AW50" i="225"/>
  <c r="AV50" i="225"/>
  <c r="AU50" i="225"/>
  <c r="BD49" i="225"/>
  <c r="AY49" i="225"/>
  <c r="AX49" i="225"/>
  <c r="AW49" i="225"/>
  <c r="AV49" i="225"/>
  <c r="AU49" i="225"/>
  <c r="BD48" i="225"/>
  <c r="AY48" i="225"/>
  <c r="AX48" i="225"/>
  <c r="AW48" i="225"/>
  <c r="AV48" i="225"/>
  <c r="AU48" i="225"/>
  <c r="BD47" i="225"/>
  <c r="AY47" i="225"/>
  <c r="AX47" i="225"/>
  <c r="AW47" i="225"/>
  <c r="AV47" i="225"/>
  <c r="AU47" i="225"/>
  <c r="BD46" i="225"/>
  <c r="AY46" i="225"/>
  <c r="AX46" i="225"/>
  <c r="AW46" i="225"/>
  <c r="AV46" i="225"/>
  <c r="AU46" i="225"/>
  <c r="BD45" i="225"/>
  <c r="AY45" i="225"/>
  <c r="AX45" i="225"/>
  <c r="AW45" i="225"/>
  <c r="AV45" i="225"/>
  <c r="AU45" i="225"/>
  <c r="BD44" i="225"/>
  <c r="AY44" i="225"/>
  <c r="AX44" i="225"/>
  <c r="AW44" i="225"/>
  <c r="AV44" i="225"/>
  <c r="AU44" i="225"/>
  <c r="BD43" i="225"/>
  <c r="AY43" i="225"/>
  <c r="AX43" i="225"/>
  <c r="AW43" i="225"/>
  <c r="AV43" i="225"/>
  <c r="AU43" i="225"/>
  <c r="BD42" i="225"/>
  <c r="AY42" i="225"/>
  <c r="AX42" i="225"/>
  <c r="AW42" i="225"/>
  <c r="AV42" i="225"/>
  <c r="AU42" i="225"/>
  <c r="BD41" i="225"/>
  <c r="AY41" i="225"/>
  <c r="AX41" i="225"/>
  <c r="AW41" i="225"/>
  <c r="AV41" i="225"/>
  <c r="AU41" i="225"/>
  <c r="BD40" i="225"/>
  <c r="AY40" i="225"/>
  <c r="AX40" i="225"/>
  <c r="AW40" i="225"/>
  <c r="AV40" i="225"/>
  <c r="AU40" i="225"/>
  <c r="BD39" i="225"/>
  <c r="AY39" i="225"/>
  <c r="AX39" i="225"/>
  <c r="AW39" i="225"/>
  <c r="AV39" i="225"/>
  <c r="AU39" i="225"/>
  <c r="BD38" i="225"/>
  <c r="AY38" i="225"/>
  <c r="AX38" i="225"/>
  <c r="AW38" i="225"/>
  <c r="AV38" i="225"/>
  <c r="AU38" i="225"/>
  <c r="BD37" i="225"/>
  <c r="AY37" i="225"/>
  <c r="AX37" i="225"/>
  <c r="AW37" i="225"/>
  <c r="AV37" i="225"/>
  <c r="AU37" i="225"/>
  <c r="BD36" i="225"/>
  <c r="AY36" i="225"/>
  <c r="AX36" i="225"/>
  <c r="AW36" i="225"/>
  <c r="AV36" i="225"/>
  <c r="AU36" i="225"/>
  <c r="BD35" i="225"/>
  <c r="AY35" i="225"/>
  <c r="AX35" i="225"/>
  <c r="AW35" i="225"/>
  <c r="AV35" i="225"/>
  <c r="AU35" i="225"/>
  <c r="BD34" i="225"/>
  <c r="AY34" i="225"/>
  <c r="AX34" i="225"/>
  <c r="AW34" i="225"/>
  <c r="AV34" i="225"/>
  <c r="AU34" i="225"/>
  <c r="BD33" i="225"/>
  <c r="AY33" i="225"/>
  <c r="AX33" i="225"/>
  <c r="AW33" i="225"/>
  <c r="AV33" i="225"/>
  <c r="AU33" i="225"/>
  <c r="BD32" i="225"/>
  <c r="AY32" i="225"/>
  <c r="AX32" i="225"/>
  <c r="AW32" i="225"/>
  <c r="AV32" i="225"/>
  <c r="AU32" i="225"/>
  <c r="BD31" i="225"/>
  <c r="AY31" i="225"/>
  <c r="AX31" i="225"/>
  <c r="AW31" i="225"/>
  <c r="AV31" i="225"/>
  <c r="AU31" i="225"/>
  <c r="BD30" i="225"/>
  <c r="AY30" i="225"/>
  <c r="AX30" i="225"/>
  <c r="AW30" i="225"/>
  <c r="AV30" i="225"/>
  <c r="AU30" i="225"/>
  <c r="BD29" i="225"/>
  <c r="AY29" i="225"/>
  <c r="AX29" i="225"/>
  <c r="AW29" i="225"/>
  <c r="AV29" i="225"/>
  <c r="AU29" i="225"/>
  <c r="BD28" i="225"/>
  <c r="AY28" i="225"/>
  <c r="AX28" i="225"/>
  <c r="AW28" i="225"/>
  <c r="AV28" i="225"/>
  <c r="AU28" i="225"/>
  <c r="BD27" i="225"/>
  <c r="AY27" i="225"/>
  <c r="AX27" i="225"/>
  <c r="AW27" i="225"/>
  <c r="AV27" i="225"/>
  <c r="AU27" i="225"/>
  <c r="BD26" i="225"/>
  <c r="AY26" i="225"/>
  <c r="AX26" i="225"/>
  <c r="AW26" i="225"/>
  <c r="AV26" i="225"/>
  <c r="AU26" i="225"/>
  <c r="BD25" i="225"/>
  <c r="AY25" i="225"/>
  <c r="AX25" i="225"/>
  <c r="AW25" i="225"/>
  <c r="AV25" i="225"/>
  <c r="AU25" i="225"/>
  <c r="BD24" i="225"/>
  <c r="AY24" i="225"/>
  <c r="AX24" i="225"/>
  <c r="AW24" i="225"/>
  <c r="AV24" i="225"/>
  <c r="AU24" i="225"/>
  <c r="BD23" i="225"/>
  <c r="AY23" i="225"/>
  <c r="AX23" i="225"/>
  <c r="AW23" i="225"/>
  <c r="AV23" i="225"/>
  <c r="AU23" i="225"/>
  <c r="BD22" i="225"/>
  <c r="AY22" i="225"/>
  <c r="AX22" i="225"/>
  <c r="AW22" i="225"/>
  <c r="AV22" i="225"/>
  <c r="AU22" i="225"/>
  <c r="BD21" i="225"/>
  <c r="AY21" i="225"/>
  <c r="AX21" i="225"/>
  <c r="AW21" i="225"/>
  <c r="AV21" i="225"/>
  <c r="AU21" i="225"/>
  <c r="BD20" i="225"/>
  <c r="AY20" i="225"/>
  <c r="AX20" i="225"/>
  <c r="AW20" i="225"/>
  <c r="AV20" i="225"/>
  <c r="AU20" i="225"/>
  <c r="BD19" i="225"/>
  <c r="AY19" i="225"/>
  <c r="AX19" i="225"/>
  <c r="AW19" i="225"/>
  <c r="AV19" i="225"/>
  <c r="AU19" i="225"/>
  <c r="BD18" i="225"/>
  <c r="AY18" i="225"/>
  <c r="AX18" i="225"/>
  <c r="AW18" i="225"/>
  <c r="AV18" i="225"/>
  <c r="AU18" i="225"/>
  <c r="BD17" i="225"/>
  <c r="AY17" i="225"/>
  <c r="AX17" i="225"/>
  <c r="AW17" i="225"/>
  <c r="AV17" i="225"/>
  <c r="AU17" i="225"/>
  <c r="BD16" i="225"/>
  <c r="AY16" i="225"/>
  <c r="AX16" i="225"/>
  <c r="AW16" i="225"/>
  <c r="AV16" i="225"/>
  <c r="AU16" i="225"/>
  <c r="BD15" i="225"/>
  <c r="AY15" i="225"/>
  <c r="AX15" i="225"/>
  <c r="AW15" i="225"/>
  <c r="AV15" i="225"/>
  <c r="AU15" i="225"/>
  <c r="BD14" i="225"/>
  <c r="AY14" i="225"/>
  <c r="AX14" i="225"/>
  <c r="AW14" i="225"/>
  <c r="AV14" i="225"/>
  <c r="AU14" i="225"/>
  <c r="BD13" i="225"/>
  <c r="AY13" i="225"/>
  <c r="AX13" i="225"/>
  <c r="AW13" i="225"/>
  <c r="AV13" i="225"/>
  <c r="AU13" i="225"/>
  <c r="BD12" i="225"/>
  <c r="AY12" i="225"/>
  <c r="AX12" i="225"/>
  <c r="AW12" i="225"/>
  <c r="AV12" i="225"/>
  <c r="AU12" i="225"/>
  <c r="BD11" i="225"/>
  <c r="AY11" i="225"/>
  <c r="AX11" i="225"/>
  <c r="AW11" i="225"/>
  <c r="AV11" i="225"/>
  <c r="AU11" i="225"/>
  <c r="BD10" i="225"/>
  <c r="AY10" i="225"/>
  <c r="AX10" i="225"/>
  <c r="AW10" i="225"/>
  <c r="AV10" i="225"/>
  <c r="AU10" i="225"/>
  <c r="BD9" i="225"/>
  <c r="AY9" i="225"/>
  <c r="AX9" i="225"/>
  <c r="AW9" i="225"/>
  <c r="AV9" i="225"/>
  <c r="AU9" i="225"/>
  <c r="BD8" i="225"/>
  <c r="AY8" i="225"/>
  <c r="AX8" i="225"/>
  <c r="AW8" i="225"/>
  <c r="AV8" i="225"/>
  <c r="AU8" i="225"/>
  <c r="BD7" i="225"/>
  <c r="AY7" i="225"/>
  <c r="AX7" i="225"/>
  <c r="AW7" i="225"/>
  <c r="AV7" i="225"/>
  <c r="AU7" i="225"/>
  <c r="BD6" i="225"/>
  <c r="AY6" i="225"/>
  <c r="AX6" i="225"/>
  <c r="AW6" i="225"/>
  <c r="AV6" i="225"/>
  <c r="AU6" i="225"/>
  <c r="BD5" i="225"/>
  <c r="AY5" i="225"/>
  <c r="AX5" i="225"/>
  <c r="AW5" i="225"/>
  <c r="AV5" i="225"/>
  <c r="AU5" i="225"/>
  <c r="BD4" i="225"/>
  <c r="AY4" i="225"/>
  <c r="AX4" i="225"/>
  <c r="AW4" i="225"/>
  <c r="AV4" i="225"/>
  <c r="AU4" i="225"/>
  <c r="BD1128" i="226"/>
  <c r="AY1128" i="226"/>
  <c r="AX1128" i="226"/>
  <c r="AW1128" i="226"/>
  <c r="AV1128" i="226"/>
  <c r="AU1128" i="226"/>
  <c r="BD1127" i="226"/>
  <c r="AY1127" i="226"/>
  <c r="AX1127" i="226"/>
  <c r="AW1127" i="226"/>
  <c r="AV1127" i="226"/>
  <c r="AU1127" i="226"/>
  <c r="BD1126" i="226"/>
  <c r="AY1126" i="226"/>
  <c r="AX1126" i="226"/>
  <c r="AW1126" i="226"/>
  <c r="AV1126" i="226"/>
  <c r="AU1126" i="226"/>
  <c r="BD1125" i="226"/>
  <c r="AY1125" i="226"/>
  <c r="AX1125" i="226"/>
  <c r="AW1125" i="226"/>
  <c r="AV1125" i="226"/>
  <c r="AU1125" i="226"/>
  <c r="BD1124" i="226"/>
  <c r="AY1124" i="226"/>
  <c r="AX1124" i="226"/>
  <c r="AW1124" i="226"/>
  <c r="AV1124" i="226"/>
  <c r="AU1124" i="226"/>
  <c r="BD1123" i="226"/>
  <c r="AY1123" i="226"/>
  <c r="AX1123" i="226"/>
  <c r="AW1123" i="226"/>
  <c r="AV1123" i="226"/>
  <c r="AU1123" i="226"/>
  <c r="BD1122" i="226"/>
  <c r="AY1122" i="226"/>
  <c r="AX1122" i="226"/>
  <c r="AW1122" i="226"/>
  <c r="AV1122" i="226"/>
  <c r="AU1122" i="226"/>
  <c r="BD1121" i="226"/>
  <c r="AY1121" i="226"/>
  <c r="AX1121" i="226"/>
  <c r="AW1121" i="226"/>
  <c r="AV1121" i="226"/>
  <c r="AU1121" i="226"/>
  <c r="BD1120" i="226"/>
  <c r="AY1120" i="226"/>
  <c r="AX1120" i="226"/>
  <c r="AW1120" i="226"/>
  <c r="AV1120" i="226"/>
  <c r="AU1120" i="226"/>
  <c r="BD1119" i="226"/>
  <c r="AY1119" i="226"/>
  <c r="AX1119" i="226"/>
  <c r="AW1119" i="226"/>
  <c r="AV1119" i="226"/>
  <c r="AU1119" i="226"/>
  <c r="BD1118" i="226"/>
  <c r="AY1118" i="226"/>
  <c r="AX1118" i="226"/>
  <c r="AW1118" i="226"/>
  <c r="AV1118" i="226"/>
  <c r="AU1118" i="226"/>
  <c r="BD1117" i="226"/>
  <c r="AY1117" i="226"/>
  <c r="AX1117" i="226"/>
  <c r="AW1117" i="226"/>
  <c r="AV1117" i="226"/>
  <c r="AU1117" i="226"/>
  <c r="BD1116" i="226"/>
  <c r="AY1116" i="226"/>
  <c r="AX1116" i="226"/>
  <c r="AW1116" i="226"/>
  <c r="AV1116" i="226"/>
  <c r="AU1116" i="226"/>
  <c r="BD1115" i="226"/>
  <c r="AY1115" i="226"/>
  <c r="AX1115" i="226"/>
  <c r="AW1115" i="226"/>
  <c r="AV1115" i="226"/>
  <c r="AU1115" i="226"/>
  <c r="BD1114" i="226"/>
  <c r="AY1114" i="226"/>
  <c r="AX1114" i="226"/>
  <c r="AW1114" i="226"/>
  <c r="AV1114" i="226"/>
  <c r="AU1114" i="226"/>
  <c r="BD1113" i="226"/>
  <c r="AY1113" i="226"/>
  <c r="AX1113" i="226"/>
  <c r="AW1113" i="226"/>
  <c r="AV1113" i="226"/>
  <c r="AU1113" i="226"/>
  <c r="BD1112" i="226"/>
  <c r="AY1112" i="226"/>
  <c r="AX1112" i="226"/>
  <c r="AW1112" i="226"/>
  <c r="AV1112" i="226"/>
  <c r="AU1112" i="226"/>
  <c r="BD1111" i="226"/>
  <c r="AY1111" i="226"/>
  <c r="AX1111" i="226"/>
  <c r="AW1111" i="226"/>
  <c r="AV1111" i="226"/>
  <c r="AU1111" i="226"/>
  <c r="BD1110" i="226"/>
  <c r="AY1110" i="226"/>
  <c r="AX1110" i="226"/>
  <c r="AW1110" i="226"/>
  <c r="AV1110" i="226"/>
  <c r="AU1110" i="226"/>
  <c r="BD1109" i="226"/>
  <c r="AY1109" i="226"/>
  <c r="AX1109" i="226"/>
  <c r="AW1109" i="226"/>
  <c r="AV1109" i="226"/>
  <c r="AU1109" i="226"/>
  <c r="BD1108" i="226"/>
  <c r="AY1108" i="226"/>
  <c r="AX1108" i="226"/>
  <c r="AW1108" i="226"/>
  <c r="AV1108" i="226"/>
  <c r="AU1108" i="226"/>
  <c r="BD1107" i="226"/>
  <c r="AY1107" i="226"/>
  <c r="AX1107" i="226"/>
  <c r="AW1107" i="226"/>
  <c r="AV1107" i="226"/>
  <c r="AU1107" i="226"/>
  <c r="BD1106" i="226"/>
  <c r="AY1106" i="226"/>
  <c r="AX1106" i="226"/>
  <c r="AW1106" i="226"/>
  <c r="AV1106" i="226"/>
  <c r="AU1106" i="226"/>
  <c r="BD1105" i="226"/>
  <c r="AY1105" i="226"/>
  <c r="AX1105" i="226"/>
  <c r="AW1105" i="226"/>
  <c r="AV1105" i="226"/>
  <c r="AU1105" i="226"/>
  <c r="BD1104" i="226"/>
  <c r="AY1104" i="226"/>
  <c r="AX1104" i="226"/>
  <c r="AW1104" i="226"/>
  <c r="AV1104" i="226"/>
  <c r="AU1104" i="226"/>
  <c r="BD1103" i="226"/>
  <c r="AY1103" i="226"/>
  <c r="AX1103" i="226"/>
  <c r="AW1103" i="226"/>
  <c r="AV1103" i="226"/>
  <c r="AU1103" i="226"/>
  <c r="BD1102" i="226"/>
  <c r="AY1102" i="226"/>
  <c r="AX1102" i="226"/>
  <c r="AW1102" i="226"/>
  <c r="AV1102" i="226"/>
  <c r="AU1102" i="226"/>
  <c r="BD1101" i="226"/>
  <c r="AY1101" i="226"/>
  <c r="AX1101" i="226"/>
  <c r="AW1101" i="226"/>
  <c r="AV1101" i="226"/>
  <c r="AU1101" i="226"/>
  <c r="BD1100" i="226"/>
  <c r="AY1100" i="226"/>
  <c r="AX1100" i="226"/>
  <c r="AW1100" i="226"/>
  <c r="AV1100" i="226"/>
  <c r="AU1100" i="226"/>
  <c r="BD1099" i="226"/>
  <c r="AY1099" i="226"/>
  <c r="AX1099" i="226"/>
  <c r="AW1099" i="226"/>
  <c r="AV1099" i="226"/>
  <c r="AU1099" i="226"/>
  <c r="BD1098" i="226"/>
  <c r="AY1098" i="226"/>
  <c r="AX1098" i="226"/>
  <c r="AW1098" i="226"/>
  <c r="AV1098" i="226"/>
  <c r="AU1098" i="226"/>
  <c r="BD1097" i="226"/>
  <c r="AY1097" i="226"/>
  <c r="AX1097" i="226"/>
  <c r="AW1097" i="226"/>
  <c r="AV1097" i="226"/>
  <c r="AU1097" i="226"/>
  <c r="BD1096" i="226"/>
  <c r="AY1096" i="226"/>
  <c r="AX1096" i="226"/>
  <c r="AW1096" i="226"/>
  <c r="AV1096" i="226"/>
  <c r="AU1096" i="226"/>
  <c r="BD1095" i="226"/>
  <c r="AY1095" i="226"/>
  <c r="AX1095" i="226"/>
  <c r="AW1095" i="226"/>
  <c r="AV1095" i="226"/>
  <c r="AU1095" i="226"/>
  <c r="BD1094" i="226"/>
  <c r="AY1094" i="226"/>
  <c r="AX1094" i="226"/>
  <c r="AW1094" i="226"/>
  <c r="AV1094" i="226"/>
  <c r="AU1094" i="226"/>
  <c r="BD1093" i="226"/>
  <c r="AY1093" i="226"/>
  <c r="AX1093" i="226"/>
  <c r="AW1093" i="226"/>
  <c r="AV1093" i="226"/>
  <c r="AU1093" i="226"/>
  <c r="BD1092" i="226"/>
  <c r="AY1092" i="226"/>
  <c r="AX1092" i="226"/>
  <c r="AW1092" i="226"/>
  <c r="AV1092" i="226"/>
  <c r="AU1092" i="226"/>
  <c r="BD1091" i="226"/>
  <c r="AY1091" i="226"/>
  <c r="AX1091" i="226"/>
  <c r="AW1091" i="226"/>
  <c r="AV1091" i="226"/>
  <c r="AU1091" i="226"/>
  <c r="BD1090" i="226"/>
  <c r="AY1090" i="226"/>
  <c r="AX1090" i="226"/>
  <c r="AW1090" i="226"/>
  <c r="AV1090" i="226"/>
  <c r="AU1090" i="226"/>
  <c r="BD1089" i="226"/>
  <c r="AY1089" i="226"/>
  <c r="AX1089" i="226"/>
  <c r="AW1089" i="226"/>
  <c r="AV1089" i="226"/>
  <c r="AU1089" i="226"/>
  <c r="BD1088" i="226"/>
  <c r="AY1088" i="226"/>
  <c r="AX1088" i="226"/>
  <c r="AW1088" i="226"/>
  <c r="AV1088" i="226"/>
  <c r="AU1088" i="226"/>
  <c r="BD1087" i="226"/>
  <c r="AY1087" i="226"/>
  <c r="AX1087" i="226"/>
  <c r="AW1087" i="226"/>
  <c r="AV1087" i="226"/>
  <c r="AU1087" i="226"/>
  <c r="BD1086" i="226"/>
  <c r="AY1086" i="226"/>
  <c r="AX1086" i="226"/>
  <c r="AW1086" i="226"/>
  <c r="AV1086" i="226"/>
  <c r="AU1086" i="226"/>
  <c r="BD1085" i="226"/>
  <c r="AY1085" i="226"/>
  <c r="AX1085" i="226"/>
  <c r="AW1085" i="226"/>
  <c r="AV1085" i="226"/>
  <c r="AU1085" i="226"/>
  <c r="BD1084" i="226"/>
  <c r="AY1084" i="226"/>
  <c r="AX1084" i="226"/>
  <c r="AW1084" i="226"/>
  <c r="AV1084" i="226"/>
  <c r="AU1084" i="226"/>
  <c r="BD1083" i="226"/>
  <c r="AY1083" i="226"/>
  <c r="AX1083" i="226"/>
  <c r="AW1083" i="226"/>
  <c r="AV1083" i="226"/>
  <c r="AU1083" i="226"/>
  <c r="BD1082" i="226"/>
  <c r="AY1082" i="226"/>
  <c r="AX1082" i="226"/>
  <c r="AW1082" i="226"/>
  <c r="AV1082" i="226"/>
  <c r="AU1082" i="226"/>
  <c r="BD1081" i="226"/>
  <c r="AY1081" i="226"/>
  <c r="AX1081" i="226"/>
  <c r="AW1081" i="226"/>
  <c r="AV1081" i="226"/>
  <c r="AU1081" i="226"/>
  <c r="BD1080" i="226"/>
  <c r="AY1080" i="226"/>
  <c r="AX1080" i="226"/>
  <c r="AW1080" i="226"/>
  <c r="AV1080" i="226"/>
  <c r="AU1080" i="226"/>
  <c r="BD1079" i="226"/>
  <c r="AY1079" i="226"/>
  <c r="AX1079" i="226"/>
  <c r="AW1079" i="226"/>
  <c r="AV1079" i="226"/>
  <c r="AU1079" i="226"/>
  <c r="BD1078" i="226"/>
  <c r="AY1078" i="226"/>
  <c r="AX1078" i="226"/>
  <c r="AW1078" i="226"/>
  <c r="AV1078" i="226"/>
  <c r="AU1078" i="226"/>
  <c r="BD1077" i="226"/>
  <c r="AY1077" i="226"/>
  <c r="AX1077" i="226"/>
  <c r="AW1077" i="226"/>
  <c r="AV1077" i="226"/>
  <c r="AU1077" i="226"/>
  <c r="BD1076" i="226"/>
  <c r="AY1076" i="226"/>
  <c r="AX1076" i="226"/>
  <c r="AW1076" i="226"/>
  <c r="AV1076" i="226"/>
  <c r="AU1076" i="226"/>
  <c r="BD1075" i="226"/>
  <c r="AY1075" i="226"/>
  <c r="AX1075" i="226"/>
  <c r="AW1075" i="226"/>
  <c r="AV1075" i="226"/>
  <c r="AU1075" i="226"/>
  <c r="BD1074" i="226"/>
  <c r="AY1074" i="226"/>
  <c r="AX1074" i="226"/>
  <c r="AW1074" i="226"/>
  <c r="AV1074" i="226"/>
  <c r="AU1074" i="226"/>
  <c r="BD1073" i="226"/>
  <c r="AY1073" i="226"/>
  <c r="AX1073" i="226"/>
  <c r="AW1073" i="226"/>
  <c r="AV1073" i="226"/>
  <c r="AU1073" i="226"/>
  <c r="BD1072" i="226"/>
  <c r="AY1072" i="226"/>
  <c r="AX1072" i="226"/>
  <c r="AW1072" i="226"/>
  <c r="AV1072" i="226"/>
  <c r="AU1072" i="226"/>
  <c r="BD1071" i="226"/>
  <c r="AY1071" i="226"/>
  <c r="AX1071" i="226"/>
  <c r="AW1071" i="226"/>
  <c r="AV1071" i="226"/>
  <c r="AU1071" i="226"/>
  <c r="BD1070" i="226"/>
  <c r="AY1070" i="226"/>
  <c r="AX1070" i="226"/>
  <c r="AW1070" i="226"/>
  <c r="AV1070" i="226"/>
  <c r="AU1070" i="226"/>
  <c r="BD1069" i="226"/>
  <c r="AY1069" i="226"/>
  <c r="AX1069" i="226"/>
  <c r="AW1069" i="226"/>
  <c r="AV1069" i="226"/>
  <c r="AU1069" i="226"/>
  <c r="BD1068" i="226"/>
  <c r="AY1068" i="226"/>
  <c r="AX1068" i="226"/>
  <c r="AW1068" i="226"/>
  <c r="AV1068" i="226"/>
  <c r="AU1068" i="226"/>
  <c r="BD1067" i="226"/>
  <c r="AY1067" i="226"/>
  <c r="AX1067" i="226"/>
  <c r="AW1067" i="226"/>
  <c r="AV1067" i="226"/>
  <c r="AU1067" i="226"/>
  <c r="BD1066" i="226"/>
  <c r="AY1066" i="226"/>
  <c r="AX1066" i="226"/>
  <c r="AW1066" i="226"/>
  <c r="AV1066" i="226"/>
  <c r="AU1066" i="226"/>
  <c r="BD1065" i="226"/>
  <c r="AY1065" i="226"/>
  <c r="AX1065" i="226"/>
  <c r="AW1065" i="226"/>
  <c r="AV1065" i="226"/>
  <c r="AU1065" i="226"/>
  <c r="BD1064" i="226"/>
  <c r="AY1064" i="226"/>
  <c r="AX1064" i="226"/>
  <c r="AW1064" i="226"/>
  <c r="AV1064" i="226"/>
  <c r="AU1064" i="226"/>
  <c r="BD1063" i="226"/>
  <c r="AY1063" i="226"/>
  <c r="AX1063" i="226"/>
  <c r="AW1063" i="226"/>
  <c r="AV1063" i="226"/>
  <c r="AU1063" i="226"/>
  <c r="BD1062" i="226"/>
  <c r="AY1062" i="226"/>
  <c r="AX1062" i="226"/>
  <c r="AW1062" i="226"/>
  <c r="AV1062" i="226"/>
  <c r="AU1062" i="226"/>
  <c r="BD1061" i="226"/>
  <c r="AY1061" i="226"/>
  <c r="AX1061" i="226"/>
  <c r="AW1061" i="226"/>
  <c r="AV1061" i="226"/>
  <c r="AU1061" i="226"/>
  <c r="BD1060" i="226"/>
  <c r="AY1060" i="226"/>
  <c r="AX1060" i="226"/>
  <c r="AW1060" i="226"/>
  <c r="AV1060" i="226"/>
  <c r="AU1060" i="226"/>
  <c r="BD1059" i="226"/>
  <c r="AY1059" i="226"/>
  <c r="AX1059" i="226"/>
  <c r="AW1059" i="226"/>
  <c r="AV1059" i="226"/>
  <c r="AU1059" i="226"/>
  <c r="BD1058" i="226"/>
  <c r="AY1058" i="226"/>
  <c r="AX1058" i="226"/>
  <c r="AW1058" i="226"/>
  <c r="AV1058" i="226"/>
  <c r="AU1058" i="226"/>
  <c r="BD1057" i="226"/>
  <c r="AY1057" i="226"/>
  <c r="AX1057" i="226"/>
  <c r="AW1057" i="226"/>
  <c r="AV1057" i="226"/>
  <c r="AU1057" i="226"/>
  <c r="BD1056" i="226"/>
  <c r="AY1056" i="226"/>
  <c r="AX1056" i="226"/>
  <c r="AW1056" i="226"/>
  <c r="AV1056" i="226"/>
  <c r="AU1056" i="226"/>
  <c r="BD1055" i="226"/>
  <c r="AY1055" i="226"/>
  <c r="AX1055" i="226"/>
  <c r="AW1055" i="226"/>
  <c r="AV1055" i="226"/>
  <c r="AU1055" i="226"/>
  <c r="BD1054" i="226"/>
  <c r="AY1054" i="226"/>
  <c r="AX1054" i="226"/>
  <c r="AW1054" i="226"/>
  <c r="AV1054" i="226"/>
  <c r="AU1054" i="226"/>
  <c r="BD1053" i="226"/>
  <c r="AY1053" i="226"/>
  <c r="AX1053" i="226"/>
  <c r="AW1053" i="226"/>
  <c r="AV1053" i="226"/>
  <c r="AU1053" i="226"/>
  <c r="BD1052" i="226"/>
  <c r="AY1052" i="226"/>
  <c r="AX1052" i="226"/>
  <c r="AW1052" i="226"/>
  <c r="AV1052" i="226"/>
  <c r="AU1052" i="226"/>
  <c r="BD1051" i="226"/>
  <c r="AY1051" i="226"/>
  <c r="AX1051" i="226"/>
  <c r="AW1051" i="226"/>
  <c r="AV1051" i="226"/>
  <c r="AU1051" i="226"/>
  <c r="BD1050" i="226"/>
  <c r="AY1050" i="226"/>
  <c r="AX1050" i="226"/>
  <c r="AW1050" i="226"/>
  <c r="AV1050" i="226"/>
  <c r="AU1050" i="226"/>
  <c r="BD1049" i="226"/>
  <c r="AY1049" i="226"/>
  <c r="AX1049" i="226"/>
  <c r="AW1049" i="226"/>
  <c r="AV1049" i="226"/>
  <c r="AU1049" i="226"/>
  <c r="BD1048" i="226"/>
  <c r="AY1048" i="226"/>
  <c r="AX1048" i="226"/>
  <c r="AW1048" i="226"/>
  <c r="AV1048" i="226"/>
  <c r="AU1048" i="226"/>
  <c r="BD1047" i="226"/>
  <c r="AY1047" i="226"/>
  <c r="AX1047" i="226"/>
  <c r="AW1047" i="226"/>
  <c r="AV1047" i="226"/>
  <c r="AU1047" i="226"/>
  <c r="BD1046" i="226"/>
  <c r="AY1046" i="226"/>
  <c r="AX1046" i="226"/>
  <c r="AW1046" i="226"/>
  <c r="AV1046" i="226"/>
  <c r="AU1046" i="226"/>
  <c r="BD1045" i="226"/>
  <c r="AY1045" i="226"/>
  <c r="AX1045" i="226"/>
  <c r="AW1045" i="226"/>
  <c r="AV1045" i="226"/>
  <c r="AU1045" i="226"/>
  <c r="BD1044" i="226"/>
  <c r="AY1044" i="226"/>
  <c r="AX1044" i="226"/>
  <c r="AW1044" i="226"/>
  <c r="AV1044" i="226"/>
  <c r="AU1044" i="226"/>
  <c r="BD1043" i="226"/>
  <c r="AY1043" i="226"/>
  <c r="AX1043" i="226"/>
  <c r="AW1043" i="226"/>
  <c r="AV1043" i="226"/>
  <c r="AU1043" i="226"/>
  <c r="BD1042" i="226"/>
  <c r="AY1042" i="226"/>
  <c r="AX1042" i="226"/>
  <c r="AW1042" i="226"/>
  <c r="AV1042" i="226"/>
  <c r="AU1042" i="226"/>
  <c r="BD1041" i="226"/>
  <c r="AY1041" i="226"/>
  <c r="AX1041" i="226"/>
  <c r="AW1041" i="226"/>
  <c r="AV1041" i="226"/>
  <c r="AU1041" i="226"/>
  <c r="BD1040" i="226"/>
  <c r="AY1040" i="226"/>
  <c r="AX1040" i="226"/>
  <c r="AW1040" i="226"/>
  <c r="AV1040" i="226"/>
  <c r="AU1040" i="226"/>
  <c r="BD1039" i="226"/>
  <c r="AY1039" i="226"/>
  <c r="AX1039" i="226"/>
  <c r="AW1039" i="226"/>
  <c r="AV1039" i="226"/>
  <c r="AU1039" i="226"/>
  <c r="BD1038" i="226"/>
  <c r="AY1038" i="226"/>
  <c r="AX1038" i="226"/>
  <c r="AW1038" i="226"/>
  <c r="AV1038" i="226"/>
  <c r="AU1038" i="226"/>
  <c r="BD1037" i="226"/>
  <c r="AY1037" i="226"/>
  <c r="AX1037" i="226"/>
  <c r="AW1037" i="226"/>
  <c r="AV1037" i="226"/>
  <c r="AU1037" i="226"/>
  <c r="BD1036" i="226"/>
  <c r="AY1036" i="226"/>
  <c r="AX1036" i="226"/>
  <c r="AW1036" i="226"/>
  <c r="AV1036" i="226"/>
  <c r="AU1036" i="226"/>
  <c r="BD1035" i="226"/>
  <c r="AY1035" i="226"/>
  <c r="AX1035" i="226"/>
  <c r="AW1035" i="226"/>
  <c r="AV1035" i="226"/>
  <c r="AU1035" i="226"/>
  <c r="BD1034" i="226"/>
  <c r="AY1034" i="226"/>
  <c r="AX1034" i="226"/>
  <c r="AW1034" i="226"/>
  <c r="AV1034" i="226"/>
  <c r="AU1034" i="226"/>
  <c r="BD1033" i="226"/>
  <c r="AY1033" i="226"/>
  <c r="AX1033" i="226"/>
  <c r="AW1033" i="226"/>
  <c r="AV1033" i="226"/>
  <c r="AU1033" i="226"/>
  <c r="BD1032" i="226"/>
  <c r="AY1032" i="226"/>
  <c r="AX1032" i="226"/>
  <c r="AW1032" i="226"/>
  <c r="AV1032" i="226"/>
  <c r="AU1032" i="226"/>
  <c r="BD1031" i="226"/>
  <c r="AY1031" i="226"/>
  <c r="AX1031" i="226"/>
  <c r="AW1031" i="226"/>
  <c r="AV1031" i="226"/>
  <c r="AU1031" i="226"/>
  <c r="BD1030" i="226"/>
  <c r="AY1030" i="226"/>
  <c r="AX1030" i="226"/>
  <c r="AW1030" i="226"/>
  <c r="AV1030" i="226"/>
  <c r="AU1030" i="226"/>
  <c r="BD1029" i="226"/>
  <c r="AY1029" i="226"/>
  <c r="AX1029" i="226"/>
  <c r="AW1029" i="226"/>
  <c r="AV1029" i="226"/>
  <c r="AU1029" i="226"/>
  <c r="BD1028" i="226"/>
  <c r="AY1028" i="226"/>
  <c r="AX1028" i="226"/>
  <c r="AW1028" i="226"/>
  <c r="AV1028" i="226"/>
  <c r="AU1028" i="226"/>
  <c r="BD1027" i="226"/>
  <c r="AY1027" i="226"/>
  <c r="AX1027" i="226"/>
  <c r="AW1027" i="226"/>
  <c r="AV1027" i="226"/>
  <c r="AU1027" i="226"/>
  <c r="BD1026" i="226"/>
  <c r="AY1026" i="226"/>
  <c r="AX1026" i="226"/>
  <c r="AW1026" i="226"/>
  <c r="AV1026" i="226"/>
  <c r="AU1026" i="226"/>
  <c r="BD1025" i="226"/>
  <c r="AY1025" i="226"/>
  <c r="AX1025" i="226"/>
  <c r="AW1025" i="226"/>
  <c r="AV1025" i="226"/>
  <c r="AU1025" i="226"/>
  <c r="BD1024" i="226"/>
  <c r="AY1024" i="226"/>
  <c r="AX1024" i="226"/>
  <c r="AW1024" i="226"/>
  <c r="AV1024" i="226"/>
  <c r="AU1024" i="226"/>
  <c r="BD1023" i="226"/>
  <c r="AY1023" i="226"/>
  <c r="AX1023" i="226"/>
  <c r="AW1023" i="226"/>
  <c r="AV1023" i="226"/>
  <c r="AU1023" i="226"/>
  <c r="BD1022" i="226"/>
  <c r="AY1022" i="226"/>
  <c r="AX1022" i="226"/>
  <c r="AW1022" i="226"/>
  <c r="AV1022" i="226"/>
  <c r="AU1022" i="226"/>
  <c r="BD1021" i="226"/>
  <c r="AY1021" i="226"/>
  <c r="AX1021" i="226"/>
  <c r="AW1021" i="226"/>
  <c r="AV1021" i="226"/>
  <c r="AU1021" i="226"/>
  <c r="BD1020" i="226"/>
  <c r="AY1020" i="226"/>
  <c r="AX1020" i="226"/>
  <c r="AW1020" i="226"/>
  <c r="AV1020" i="226"/>
  <c r="AU1020" i="226"/>
  <c r="BD1019" i="226"/>
  <c r="AY1019" i="226"/>
  <c r="AX1019" i="226"/>
  <c r="AW1019" i="226"/>
  <c r="AV1019" i="226"/>
  <c r="AU1019" i="226"/>
  <c r="BD1018" i="226"/>
  <c r="AY1018" i="226"/>
  <c r="AX1018" i="226"/>
  <c r="AW1018" i="226"/>
  <c r="AV1018" i="226"/>
  <c r="AU1018" i="226"/>
  <c r="BD1017" i="226"/>
  <c r="AY1017" i="226"/>
  <c r="AX1017" i="226"/>
  <c r="AW1017" i="226"/>
  <c r="AV1017" i="226"/>
  <c r="AU1017" i="226"/>
  <c r="BD1016" i="226"/>
  <c r="AY1016" i="226"/>
  <c r="AX1016" i="226"/>
  <c r="AW1016" i="226"/>
  <c r="AV1016" i="226"/>
  <c r="AU1016" i="226"/>
  <c r="BD1015" i="226"/>
  <c r="AY1015" i="226"/>
  <c r="AX1015" i="226"/>
  <c r="AW1015" i="226"/>
  <c r="AV1015" i="226"/>
  <c r="AU1015" i="226"/>
  <c r="BD1014" i="226"/>
  <c r="AY1014" i="226"/>
  <c r="AX1014" i="226"/>
  <c r="AW1014" i="226"/>
  <c r="AV1014" i="226"/>
  <c r="AU1014" i="226"/>
  <c r="BD1013" i="226"/>
  <c r="AY1013" i="226"/>
  <c r="AX1013" i="226"/>
  <c r="AW1013" i="226"/>
  <c r="AV1013" i="226"/>
  <c r="AU1013" i="226"/>
  <c r="BD1012" i="226"/>
  <c r="AY1012" i="226"/>
  <c r="AX1012" i="226"/>
  <c r="AW1012" i="226"/>
  <c r="AV1012" i="226"/>
  <c r="AU1012" i="226"/>
  <c r="BD1011" i="226"/>
  <c r="AY1011" i="226"/>
  <c r="AX1011" i="226"/>
  <c r="AW1011" i="226"/>
  <c r="AV1011" i="226"/>
  <c r="AU1011" i="226"/>
  <c r="BD1010" i="226"/>
  <c r="AY1010" i="226"/>
  <c r="AX1010" i="226"/>
  <c r="AW1010" i="226"/>
  <c r="AV1010" i="226"/>
  <c r="AU1010" i="226"/>
  <c r="BD1009" i="226"/>
  <c r="AY1009" i="226"/>
  <c r="AX1009" i="226"/>
  <c r="AW1009" i="226"/>
  <c r="AV1009" i="226"/>
  <c r="AU1009" i="226"/>
  <c r="BD1008" i="226"/>
  <c r="AY1008" i="226"/>
  <c r="AX1008" i="226"/>
  <c r="AW1008" i="226"/>
  <c r="AV1008" i="226"/>
  <c r="AU1008" i="226"/>
  <c r="BD1007" i="226"/>
  <c r="AY1007" i="226"/>
  <c r="AX1007" i="226"/>
  <c r="AW1007" i="226"/>
  <c r="AV1007" i="226"/>
  <c r="AU1007" i="226"/>
  <c r="BD1006" i="226"/>
  <c r="AY1006" i="226"/>
  <c r="AX1006" i="226"/>
  <c r="AW1006" i="226"/>
  <c r="AV1006" i="226"/>
  <c r="AU1006" i="226"/>
  <c r="BD1005" i="226"/>
  <c r="AY1005" i="226"/>
  <c r="AX1005" i="226"/>
  <c r="AW1005" i="226"/>
  <c r="AV1005" i="226"/>
  <c r="AU1005" i="226"/>
  <c r="BD1004" i="226"/>
  <c r="AY1004" i="226"/>
  <c r="AX1004" i="226"/>
  <c r="AW1004" i="226"/>
  <c r="AV1004" i="226"/>
  <c r="AU1004" i="226"/>
  <c r="BD1003" i="226"/>
  <c r="AY1003" i="226"/>
  <c r="AX1003" i="226"/>
  <c r="AW1003" i="226"/>
  <c r="AV1003" i="226"/>
  <c r="AU1003" i="226"/>
  <c r="BD1002" i="226"/>
  <c r="AY1002" i="226"/>
  <c r="AX1002" i="226"/>
  <c r="AW1002" i="226"/>
  <c r="AV1002" i="226"/>
  <c r="AU1002" i="226"/>
  <c r="BD1001" i="226"/>
  <c r="AY1001" i="226"/>
  <c r="AX1001" i="226"/>
  <c r="AW1001" i="226"/>
  <c r="AV1001" i="226"/>
  <c r="AU1001" i="226"/>
  <c r="BD1000" i="226"/>
  <c r="AY1000" i="226"/>
  <c r="AX1000" i="226"/>
  <c r="AW1000" i="226"/>
  <c r="AV1000" i="226"/>
  <c r="AU1000" i="226"/>
  <c r="BD999" i="226"/>
  <c r="AY999" i="226"/>
  <c r="AX999" i="226"/>
  <c r="AW999" i="226"/>
  <c r="AV999" i="226"/>
  <c r="AU999" i="226"/>
  <c r="BD998" i="226"/>
  <c r="AY998" i="226"/>
  <c r="AX998" i="226"/>
  <c r="AW998" i="226"/>
  <c r="AV998" i="226"/>
  <c r="AU998" i="226"/>
  <c r="BD997" i="226"/>
  <c r="AY997" i="226"/>
  <c r="AX997" i="226"/>
  <c r="AW997" i="226"/>
  <c r="AV997" i="226"/>
  <c r="AU997" i="226"/>
  <c r="BD996" i="226"/>
  <c r="AY996" i="226"/>
  <c r="AX996" i="226"/>
  <c r="AW996" i="226"/>
  <c r="AV996" i="226"/>
  <c r="AU996" i="226"/>
  <c r="BD995" i="226"/>
  <c r="AY995" i="226"/>
  <c r="AX995" i="226"/>
  <c r="AW995" i="226"/>
  <c r="AV995" i="226"/>
  <c r="AU995" i="226"/>
  <c r="BD994" i="226"/>
  <c r="AY994" i="226"/>
  <c r="AX994" i="226"/>
  <c r="AW994" i="226"/>
  <c r="AV994" i="226"/>
  <c r="AU994" i="226"/>
  <c r="BD993" i="226"/>
  <c r="AY993" i="226"/>
  <c r="AX993" i="226"/>
  <c r="AW993" i="226"/>
  <c r="AV993" i="226"/>
  <c r="AU993" i="226"/>
  <c r="BD992" i="226"/>
  <c r="AY992" i="226"/>
  <c r="AX992" i="226"/>
  <c r="AW992" i="226"/>
  <c r="AV992" i="226"/>
  <c r="AU992" i="226"/>
  <c r="BD991" i="226"/>
  <c r="AY991" i="226"/>
  <c r="AX991" i="226"/>
  <c r="AW991" i="226"/>
  <c r="AV991" i="226"/>
  <c r="AU991" i="226"/>
  <c r="BD990" i="226"/>
  <c r="AY990" i="226"/>
  <c r="AX990" i="226"/>
  <c r="AW990" i="226"/>
  <c r="AV990" i="226"/>
  <c r="AU990" i="226"/>
  <c r="BD989" i="226"/>
  <c r="AY989" i="226"/>
  <c r="AX989" i="226"/>
  <c r="AW989" i="226"/>
  <c r="AV989" i="226"/>
  <c r="AU989" i="226"/>
  <c r="BD988" i="226"/>
  <c r="AY988" i="226"/>
  <c r="AX988" i="226"/>
  <c r="AW988" i="226"/>
  <c r="AV988" i="226"/>
  <c r="AU988" i="226"/>
  <c r="BD987" i="226"/>
  <c r="AY987" i="226"/>
  <c r="AX987" i="226"/>
  <c r="AW987" i="226"/>
  <c r="AV987" i="226"/>
  <c r="AU987" i="226"/>
  <c r="BD986" i="226"/>
  <c r="AY986" i="226"/>
  <c r="AX986" i="226"/>
  <c r="AW986" i="226"/>
  <c r="AV986" i="226"/>
  <c r="AU986" i="226"/>
  <c r="BD985" i="226"/>
  <c r="AY985" i="226"/>
  <c r="AX985" i="226"/>
  <c r="AW985" i="226"/>
  <c r="AV985" i="226"/>
  <c r="AU985" i="226"/>
  <c r="BD984" i="226"/>
  <c r="AY984" i="226"/>
  <c r="AX984" i="226"/>
  <c r="AW984" i="226"/>
  <c r="AV984" i="226"/>
  <c r="AU984" i="226"/>
  <c r="BD983" i="226"/>
  <c r="AY983" i="226"/>
  <c r="AX983" i="226"/>
  <c r="AW983" i="226"/>
  <c r="AV983" i="226"/>
  <c r="AU983" i="226"/>
  <c r="BD982" i="226"/>
  <c r="AY982" i="226"/>
  <c r="AX982" i="226"/>
  <c r="AW982" i="226"/>
  <c r="AV982" i="226"/>
  <c r="AU982" i="226"/>
  <c r="BD981" i="226"/>
  <c r="AY981" i="226"/>
  <c r="AX981" i="226"/>
  <c r="AW981" i="226"/>
  <c r="AV981" i="226"/>
  <c r="AU981" i="226"/>
  <c r="BD980" i="226"/>
  <c r="AY980" i="226"/>
  <c r="AX980" i="226"/>
  <c r="AW980" i="226"/>
  <c r="AV980" i="226"/>
  <c r="AU980" i="226"/>
  <c r="BD979" i="226"/>
  <c r="AY979" i="226"/>
  <c r="AX979" i="226"/>
  <c r="AW979" i="226"/>
  <c r="AV979" i="226"/>
  <c r="AU979" i="226"/>
  <c r="BD978" i="226"/>
  <c r="AY978" i="226"/>
  <c r="AX978" i="226"/>
  <c r="AW978" i="226"/>
  <c r="AV978" i="226"/>
  <c r="AU978" i="226"/>
  <c r="BD977" i="226"/>
  <c r="AY977" i="226"/>
  <c r="AX977" i="226"/>
  <c r="AW977" i="226"/>
  <c r="AV977" i="226"/>
  <c r="AU977" i="226"/>
  <c r="BD976" i="226"/>
  <c r="AY976" i="226"/>
  <c r="AX976" i="226"/>
  <c r="AW976" i="226"/>
  <c r="AV976" i="226"/>
  <c r="AU976" i="226"/>
  <c r="BD975" i="226"/>
  <c r="AY975" i="226"/>
  <c r="AX975" i="226"/>
  <c r="AW975" i="226"/>
  <c r="AV975" i="226"/>
  <c r="AU975" i="226"/>
  <c r="BD974" i="226"/>
  <c r="AY974" i="226"/>
  <c r="AX974" i="226"/>
  <c r="AW974" i="226"/>
  <c r="AV974" i="226"/>
  <c r="AU974" i="226"/>
  <c r="BD973" i="226"/>
  <c r="AY973" i="226"/>
  <c r="AX973" i="226"/>
  <c r="AW973" i="226"/>
  <c r="AV973" i="226"/>
  <c r="AU973" i="226"/>
  <c r="BD972" i="226"/>
  <c r="AY972" i="226"/>
  <c r="AX972" i="226"/>
  <c r="AW972" i="226"/>
  <c r="AV972" i="226"/>
  <c r="AU972" i="226"/>
  <c r="BD971" i="226"/>
  <c r="AY971" i="226"/>
  <c r="AX971" i="226"/>
  <c r="AW971" i="226"/>
  <c r="AV971" i="226"/>
  <c r="AU971" i="226"/>
  <c r="BD970" i="226"/>
  <c r="AY970" i="226"/>
  <c r="AX970" i="226"/>
  <c r="AW970" i="226"/>
  <c r="AV970" i="226"/>
  <c r="AU970" i="226"/>
  <c r="BD969" i="226"/>
  <c r="AY969" i="226"/>
  <c r="AX969" i="226"/>
  <c r="AW969" i="226"/>
  <c r="AV969" i="226"/>
  <c r="AU969" i="226"/>
  <c r="BD968" i="226"/>
  <c r="AY968" i="226"/>
  <c r="AX968" i="226"/>
  <c r="AW968" i="226"/>
  <c r="AV968" i="226"/>
  <c r="AU968" i="226"/>
  <c r="BD967" i="226"/>
  <c r="AY967" i="226"/>
  <c r="AX967" i="226"/>
  <c r="AW967" i="226"/>
  <c r="AV967" i="226"/>
  <c r="AU967" i="226"/>
  <c r="BD966" i="226"/>
  <c r="AY966" i="226"/>
  <c r="AX966" i="226"/>
  <c r="AW966" i="226"/>
  <c r="AV966" i="226"/>
  <c r="AU966" i="226"/>
  <c r="BD965" i="226"/>
  <c r="AY965" i="226"/>
  <c r="AX965" i="226"/>
  <c r="AW965" i="226"/>
  <c r="AV965" i="226"/>
  <c r="AU965" i="226"/>
  <c r="BD964" i="226"/>
  <c r="AY964" i="226"/>
  <c r="AX964" i="226"/>
  <c r="AW964" i="226"/>
  <c r="AV964" i="226"/>
  <c r="AU964" i="226"/>
  <c r="BD963" i="226"/>
  <c r="AY963" i="226"/>
  <c r="AX963" i="226"/>
  <c r="AW963" i="226"/>
  <c r="AV963" i="226"/>
  <c r="AU963" i="226"/>
  <c r="BD962" i="226"/>
  <c r="AY962" i="226"/>
  <c r="AX962" i="226"/>
  <c r="AW962" i="226"/>
  <c r="AV962" i="226"/>
  <c r="AU962" i="226"/>
  <c r="BD961" i="226"/>
  <c r="AY961" i="226"/>
  <c r="AX961" i="226"/>
  <c r="AW961" i="226"/>
  <c r="AV961" i="226"/>
  <c r="AU961" i="226"/>
  <c r="BD960" i="226"/>
  <c r="AY960" i="226"/>
  <c r="AX960" i="226"/>
  <c r="AW960" i="226"/>
  <c r="AV960" i="226"/>
  <c r="AU960" i="226"/>
  <c r="BD959" i="226"/>
  <c r="AY959" i="226"/>
  <c r="AX959" i="226"/>
  <c r="AW959" i="226"/>
  <c r="AV959" i="226"/>
  <c r="AU959" i="226"/>
  <c r="BD958" i="226"/>
  <c r="AY958" i="226"/>
  <c r="AX958" i="226"/>
  <c r="AW958" i="226"/>
  <c r="AV958" i="226"/>
  <c r="AU958" i="226"/>
  <c r="BD957" i="226"/>
  <c r="AY957" i="226"/>
  <c r="AX957" i="226"/>
  <c r="AW957" i="226"/>
  <c r="AV957" i="226"/>
  <c r="AU957" i="226"/>
  <c r="BD956" i="226"/>
  <c r="AY956" i="226"/>
  <c r="AX956" i="226"/>
  <c r="AW956" i="226"/>
  <c r="AV956" i="226"/>
  <c r="AU956" i="226"/>
  <c r="BD955" i="226"/>
  <c r="AY955" i="226"/>
  <c r="AX955" i="226"/>
  <c r="AW955" i="226"/>
  <c r="AV955" i="226"/>
  <c r="AU955" i="226"/>
  <c r="BD954" i="226"/>
  <c r="AY954" i="226"/>
  <c r="AX954" i="226"/>
  <c r="AW954" i="226"/>
  <c r="AV954" i="226"/>
  <c r="AU954" i="226"/>
  <c r="BD953" i="226"/>
  <c r="AY953" i="226"/>
  <c r="AX953" i="226"/>
  <c r="AW953" i="226"/>
  <c r="AV953" i="226"/>
  <c r="AU953" i="226"/>
  <c r="BD952" i="226"/>
  <c r="AY952" i="226"/>
  <c r="AX952" i="226"/>
  <c r="AW952" i="226"/>
  <c r="AV952" i="226"/>
  <c r="AU952" i="226"/>
  <c r="BD951" i="226"/>
  <c r="AY951" i="226"/>
  <c r="AX951" i="226"/>
  <c r="AW951" i="226"/>
  <c r="AV951" i="226"/>
  <c r="AU951" i="226"/>
  <c r="BD950" i="226"/>
  <c r="AY950" i="226"/>
  <c r="AX950" i="226"/>
  <c r="AW950" i="226"/>
  <c r="AV950" i="226"/>
  <c r="AU950" i="226"/>
  <c r="BD949" i="226"/>
  <c r="AY949" i="226"/>
  <c r="AX949" i="226"/>
  <c r="AW949" i="226"/>
  <c r="AV949" i="226"/>
  <c r="AU949" i="226"/>
  <c r="BD948" i="226"/>
  <c r="AY948" i="226"/>
  <c r="AX948" i="226"/>
  <c r="AW948" i="226"/>
  <c r="AV948" i="226"/>
  <c r="AU948" i="226"/>
  <c r="BD947" i="226"/>
  <c r="AY947" i="226"/>
  <c r="AX947" i="226"/>
  <c r="AW947" i="226"/>
  <c r="AV947" i="226"/>
  <c r="AU947" i="226"/>
  <c r="BD946" i="226"/>
  <c r="AY946" i="226"/>
  <c r="AX946" i="226"/>
  <c r="AW946" i="226"/>
  <c r="AV946" i="226"/>
  <c r="AU946" i="226"/>
  <c r="BD945" i="226"/>
  <c r="AY945" i="226"/>
  <c r="AX945" i="226"/>
  <c r="AW945" i="226"/>
  <c r="AV945" i="226"/>
  <c r="AU945" i="226"/>
  <c r="BD944" i="226"/>
  <c r="AY944" i="226"/>
  <c r="AX944" i="226"/>
  <c r="AW944" i="226"/>
  <c r="AV944" i="226"/>
  <c r="AU944" i="226"/>
  <c r="BD943" i="226"/>
  <c r="AY943" i="226"/>
  <c r="AX943" i="226"/>
  <c r="AW943" i="226"/>
  <c r="AV943" i="226"/>
  <c r="AU943" i="226"/>
  <c r="BD942" i="226"/>
  <c r="AY942" i="226"/>
  <c r="AX942" i="226"/>
  <c r="AW942" i="226"/>
  <c r="AV942" i="226"/>
  <c r="AU942" i="226"/>
  <c r="BD941" i="226"/>
  <c r="AY941" i="226"/>
  <c r="AX941" i="226"/>
  <c r="AW941" i="226"/>
  <c r="AV941" i="226"/>
  <c r="AU941" i="226"/>
  <c r="BD940" i="226"/>
  <c r="AY940" i="226"/>
  <c r="AX940" i="226"/>
  <c r="AW940" i="226"/>
  <c r="AV940" i="226"/>
  <c r="AU940" i="226"/>
  <c r="BD939" i="226"/>
  <c r="AY939" i="226"/>
  <c r="AX939" i="226"/>
  <c r="AW939" i="226"/>
  <c r="AV939" i="226"/>
  <c r="AU939" i="226"/>
  <c r="BD938" i="226"/>
  <c r="AY938" i="226"/>
  <c r="AX938" i="226"/>
  <c r="AW938" i="226"/>
  <c r="AV938" i="226"/>
  <c r="AU938" i="226"/>
  <c r="BD937" i="226"/>
  <c r="AY937" i="226"/>
  <c r="AX937" i="226"/>
  <c r="AW937" i="226"/>
  <c r="AV937" i="226"/>
  <c r="AU937" i="226"/>
  <c r="BD936" i="226"/>
  <c r="AY936" i="226"/>
  <c r="AX936" i="226"/>
  <c r="AW936" i="226"/>
  <c r="AV936" i="226"/>
  <c r="AU936" i="226"/>
  <c r="BD935" i="226"/>
  <c r="AY935" i="226"/>
  <c r="AX935" i="226"/>
  <c r="AW935" i="226"/>
  <c r="AV935" i="226"/>
  <c r="AU935" i="226"/>
  <c r="BD934" i="226"/>
  <c r="AY934" i="226"/>
  <c r="AX934" i="226"/>
  <c r="AW934" i="226"/>
  <c r="AV934" i="226"/>
  <c r="AU934" i="226"/>
  <c r="BD933" i="226"/>
  <c r="AY933" i="226"/>
  <c r="AX933" i="226"/>
  <c r="AW933" i="226"/>
  <c r="AV933" i="226"/>
  <c r="AU933" i="226"/>
  <c r="BD932" i="226"/>
  <c r="AY932" i="226"/>
  <c r="AX932" i="226"/>
  <c r="AW932" i="226"/>
  <c r="AV932" i="226"/>
  <c r="AU932" i="226"/>
  <c r="BD931" i="226"/>
  <c r="AY931" i="226"/>
  <c r="AX931" i="226"/>
  <c r="AW931" i="226"/>
  <c r="AV931" i="226"/>
  <c r="AU931" i="226"/>
  <c r="BD930" i="226"/>
  <c r="AY930" i="226"/>
  <c r="AX930" i="226"/>
  <c r="AW930" i="226"/>
  <c r="AV930" i="226"/>
  <c r="AU930" i="226"/>
  <c r="BD929" i="226"/>
  <c r="AY929" i="226"/>
  <c r="AX929" i="226"/>
  <c r="AW929" i="226"/>
  <c r="AV929" i="226"/>
  <c r="AU929" i="226"/>
  <c r="BD928" i="226"/>
  <c r="AY928" i="226"/>
  <c r="AX928" i="226"/>
  <c r="AW928" i="226"/>
  <c r="AV928" i="226"/>
  <c r="AU928" i="226"/>
  <c r="BD927" i="226"/>
  <c r="AY927" i="226"/>
  <c r="AX927" i="226"/>
  <c r="AW927" i="226"/>
  <c r="AV927" i="226"/>
  <c r="AU927" i="226"/>
  <c r="BD926" i="226"/>
  <c r="AY926" i="226"/>
  <c r="AX926" i="226"/>
  <c r="AW926" i="226"/>
  <c r="AV926" i="226"/>
  <c r="AU926" i="226"/>
  <c r="BD925" i="226"/>
  <c r="AY925" i="226"/>
  <c r="AX925" i="226"/>
  <c r="AW925" i="226"/>
  <c r="AV925" i="226"/>
  <c r="AU925" i="226"/>
  <c r="BD924" i="226"/>
  <c r="AY924" i="226"/>
  <c r="AX924" i="226"/>
  <c r="AW924" i="226"/>
  <c r="AV924" i="226"/>
  <c r="AU924" i="226"/>
  <c r="BD923" i="226"/>
  <c r="AY923" i="226"/>
  <c r="AX923" i="226"/>
  <c r="AW923" i="226"/>
  <c r="AV923" i="226"/>
  <c r="AU923" i="226"/>
  <c r="BD922" i="226"/>
  <c r="AY922" i="226"/>
  <c r="AX922" i="226"/>
  <c r="AW922" i="226"/>
  <c r="AV922" i="226"/>
  <c r="AU922" i="226"/>
  <c r="BD921" i="226"/>
  <c r="AY921" i="226"/>
  <c r="AX921" i="226"/>
  <c r="AW921" i="226"/>
  <c r="AV921" i="226"/>
  <c r="AU921" i="226"/>
  <c r="BD920" i="226"/>
  <c r="AY920" i="226"/>
  <c r="AX920" i="226"/>
  <c r="AW920" i="226"/>
  <c r="AV920" i="226"/>
  <c r="AU920" i="226"/>
  <c r="BD919" i="226"/>
  <c r="AY919" i="226"/>
  <c r="AX919" i="226"/>
  <c r="AW919" i="226"/>
  <c r="AV919" i="226"/>
  <c r="AU919" i="226"/>
  <c r="BD918" i="226"/>
  <c r="AY918" i="226"/>
  <c r="AX918" i="226"/>
  <c r="AW918" i="226"/>
  <c r="AV918" i="226"/>
  <c r="AU918" i="226"/>
  <c r="BD917" i="226"/>
  <c r="AY917" i="226"/>
  <c r="AX917" i="226"/>
  <c r="AW917" i="226"/>
  <c r="AV917" i="226"/>
  <c r="AU917" i="226"/>
  <c r="BD916" i="226"/>
  <c r="AY916" i="226"/>
  <c r="AX916" i="226"/>
  <c r="AW916" i="226"/>
  <c r="AV916" i="226"/>
  <c r="AU916" i="226"/>
  <c r="BD915" i="226"/>
  <c r="AY915" i="226"/>
  <c r="AX915" i="226"/>
  <c r="AW915" i="226"/>
  <c r="AV915" i="226"/>
  <c r="AU915" i="226"/>
  <c r="BD914" i="226"/>
  <c r="AY914" i="226"/>
  <c r="AX914" i="226"/>
  <c r="AW914" i="226"/>
  <c r="AV914" i="226"/>
  <c r="AU914" i="226"/>
  <c r="BD913" i="226"/>
  <c r="AY913" i="226"/>
  <c r="AX913" i="226"/>
  <c r="AW913" i="226"/>
  <c r="AV913" i="226"/>
  <c r="AU913" i="226"/>
  <c r="BD912" i="226"/>
  <c r="AY912" i="226"/>
  <c r="AX912" i="226"/>
  <c r="AW912" i="226"/>
  <c r="AV912" i="226"/>
  <c r="AU912" i="226"/>
  <c r="BD911" i="226"/>
  <c r="AY911" i="226"/>
  <c r="AX911" i="226"/>
  <c r="AW911" i="226"/>
  <c r="AV911" i="226"/>
  <c r="AU911" i="226"/>
  <c r="BD910" i="226"/>
  <c r="AY910" i="226"/>
  <c r="AX910" i="226"/>
  <c r="AW910" i="226"/>
  <c r="AV910" i="226"/>
  <c r="AU910" i="226"/>
  <c r="BD909" i="226"/>
  <c r="AY909" i="226"/>
  <c r="AX909" i="226"/>
  <c r="AW909" i="226"/>
  <c r="AV909" i="226"/>
  <c r="AU909" i="226"/>
  <c r="BD908" i="226"/>
  <c r="AY908" i="226"/>
  <c r="AX908" i="226"/>
  <c r="AW908" i="226"/>
  <c r="AV908" i="226"/>
  <c r="AU908" i="226"/>
  <c r="BD907" i="226"/>
  <c r="AY907" i="226"/>
  <c r="AX907" i="226"/>
  <c r="AW907" i="226"/>
  <c r="AV907" i="226"/>
  <c r="AU907" i="226"/>
  <c r="BD906" i="226"/>
  <c r="AY906" i="226"/>
  <c r="AX906" i="226"/>
  <c r="AW906" i="226"/>
  <c r="AV906" i="226"/>
  <c r="AU906" i="226"/>
  <c r="BD905" i="226"/>
  <c r="AY905" i="226"/>
  <c r="AX905" i="226"/>
  <c r="AW905" i="226"/>
  <c r="AV905" i="226"/>
  <c r="AU905" i="226"/>
  <c r="BD904" i="226"/>
  <c r="AY904" i="226"/>
  <c r="AX904" i="226"/>
  <c r="AW904" i="226"/>
  <c r="AV904" i="226"/>
  <c r="AU904" i="226"/>
  <c r="BD903" i="226"/>
  <c r="AY903" i="226"/>
  <c r="AX903" i="226"/>
  <c r="AW903" i="226"/>
  <c r="AV903" i="226"/>
  <c r="AU903" i="226"/>
  <c r="BD902" i="226"/>
  <c r="AY902" i="226"/>
  <c r="AX902" i="226"/>
  <c r="AW902" i="226"/>
  <c r="AV902" i="226"/>
  <c r="AU902" i="226"/>
  <c r="BD901" i="226"/>
  <c r="AY901" i="226"/>
  <c r="AX901" i="226"/>
  <c r="AW901" i="226"/>
  <c r="AV901" i="226"/>
  <c r="AU901" i="226"/>
  <c r="BD900" i="226"/>
  <c r="AY900" i="226"/>
  <c r="AX900" i="226"/>
  <c r="AW900" i="226"/>
  <c r="AV900" i="226"/>
  <c r="AU900" i="226"/>
  <c r="BD899" i="226"/>
  <c r="AY899" i="226"/>
  <c r="AX899" i="226"/>
  <c r="AW899" i="226"/>
  <c r="AV899" i="226"/>
  <c r="AU899" i="226"/>
  <c r="BD898" i="226"/>
  <c r="AY898" i="226"/>
  <c r="AX898" i="226"/>
  <c r="AW898" i="226"/>
  <c r="AV898" i="226"/>
  <c r="AU898" i="226"/>
  <c r="BD897" i="226"/>
  <c r="AY897" i="226"/>
  <c r="AX897" i="226"/>
  <c r="AW897" i="226"/>
  <c r="AV897" i="226"/>
  <c r="AU897" i="226"/>
  <c r="BD896" i="226"/>
  <c r="AY896" i="226"/>
  <c r="AX896" i="226"/>
  <c r="AW896" i="226"/>
  <c r="AV896" i="226"/>
  <c r="AU896" i="226"/>
  <c r="BD895" i="226"/>
  <c r="AY895" i="226"/>
  <c r="AX895" i="226"/>
  <c r="AW895" i="226"/>
  <c r="AV895" i="226"/>
  <c r="AU895" i="226"/>
  <c r="BD894" i="226"/>
  <c r="AY894" i="226"/>
  <c r="AX894" i="226"/>
  <c r="AW894" i="226"/>
  <c r="AV894" i="226"/>
  <c r="AU894" i="226"/>
  <c r="BD893" i="226"/>
  <c r="AY893" i="226"/>
  <c r="AX893" i="226"/>
  <c r="AW893" i="226"/>
  <c r="AV893" i="226"/>
  <c r="AU893" i="226"/>
  <c r="BD892" i="226"/>
  <c r="AY892" i="226"/>
  <c r="AX892" i="226"/>
  <c r="AW892" i="226"/>
  <c r="AV892" i="226"/>
  <c r="AU892" i="226"/>
  <c r="BD891" i="226"/>
  <c r="AY891" i="226"/>
  <c r="AX891" i="226"/>
  <c r="AW891" i="226"/>
  <c r="AV891" i="226"/>
  <c r="AU891" i="226"/>
  <c r="BD890" i="226"/>
  <c r="AY890" i="226"/>
  <c r="AX890" i="226"/>
  <c r="AW890" i="226"/>
  <c r="AV890" i="226"/>
  <c r="AU890" i="226"/>
  <c r="BD889" i="226"/>
  <c r="AY889" i="226"/>
  <c r="AX889" i="226"/>
  <c r="AW889" i="226"/>
  <c r="AV889" i="226"/>
  <c r="AU889" i="226"/>
  <c r="BD888" i="226"/>
  <c r="AY888" i="226"/>
  <c r="AX888" i="226"/>
  <c r="AW888" i="226"/>
  <c r="AV888" i="226"/>
  <c r="AU888" i="226"/>
  <c r="BD887" i="226"/>
  <c r="AY887" i="226"/>
  <c r="AX887" i="226"/>
  <c r="AW887" i="226"/>
  <c r="AV887" i="226"/>
  <c r="AU887" i="226"/>
  <c r="BD886" i="226"/>
  <c r="AY886" i="226"/>
  <c r="AX886" i="226"/>
  <c r="AW886" i="226"/>
  <c r="AV886" i="226"/>
  <c r="AU886" i="226"/>
  <c r="BD885" i="226"/>
  <c r="AY885" i="226"/>
  <c r="AX885" i="226"/>
  <c r="AW885" i="226"/>
  <c r="AV885" i="226"/>
  <c r="AU885" i="226"/>
  <c r="BD884" i="226"/>
  <c r="AY884" i="226"/>
  <c r="AX884" i="226"/>
  <c r="AW884" i="226"/>
  <c r="AV884" i="226"/>
  <c r="AU884" i="226"/>
  <c r="BD883" i="226"/>
  <c r="AY883" i="226"/>
  <c r="AX883" i="226"/>
  <c r="AW883" i="226"/>
  <c r="AV883" i="226"/>
  <c r="AU883" i="226"/>
  <c r="BD882" i="226"/>
  <c r="AY882" i="226"/>
  <c r="AX882" i="226"/>
  <c r="AW882" i="226"/>
  <c r="AV882" i="226"/>
  <c r="AU882" i="226"/>
  <c r="BD881" i="226"/>
  <c r="AY881" i="226"/>
  <c r="AX881" i="226"/>
  <c r="AW881" i="226"/>
  <c r="AV881" i="226"/>
  <c r="AU881" i="226"/>
  <c r="BD880" i="226"/>
  <c r="AY880" i="226"/>
  <c r="AX880" i="226"/>
  <c r="AW880" i="226"/>
  <c r="AV880" i="226"/>
  <c r="AU880" i="226"/>
  <c r="BD879" i="226"/>
  <c r="AY879" i="226"/>
  <c r="AX879" i="226"/>
  <c r="AW879" i="226"/>
  <c r="AV879" i="226"/>
  <c r="AU879" i="226"/>
  <c r="BD878" i="226"/>
  <c r="AY878" i="226"/>
  <c r="AX878" i="226"/>
  <c r="AW878" i="226"/>
  <c r="AV878" i="226"/>
  <c r="AU878" i="226"/>
  <c r="BD877" i="226"/>
  <c r="AY877" i="226"/>
  <c r="AX877" i="226"/>
  <c r="AW877" i="226"/>
  <c r="AV877" i="226"/>
  <c r="AU877" i="226"/>
  <c r="BD876" i="226"/>
  <c r="AY876" i="226"/>
  <c r="AX876" i="226"/>
  <c r="AW876" i="226"/>
  <c r="AV876" i="226"/>
  <c r="AU876" i="226"/>
  <c r="BD875" i="226"/>
  <c r="AY875" i="226"/>
  <c r="AX875" i="226"/>
  <c r="AW875" i="226"/>
  <c r="AV875" i="226"/>
  <c r="AU875" i="226"/>
  <c r="BD874" i="226"/>
  <c r="AY874" i="226"/>
  <c r="AX874" i="226"/>
  <c r="AW874" i="226"/>
  <c r="AV874" i="226"/>
  <c r="AU874" i="226"/>
  <c r="BD873" i="226"/>
  <c r="AY873" i="226"/>
  <c r="AX873" i="226"/>
  <c r="AW873" i="226"/>
  <c r="AV873" i="226"/>
  <c r="AU873" i="226"/>
  <c r="BD872" i="226"/>
  <c r="AY872" i="226"/>
  <c r="AX872" i="226"/>
  <c r="AW872" i="226"/>
  <c r="AV872" i="226"/>
  <c r="AU872" i="226"/>
  <c r="BD871" i="226"/>
  <c r="AY871" i="226"/>
  <c r="AX871" i="226"/>
  <c r="AW871" i="226"/>
  <c r="AV871" i="226"/>
  <c r="AU871" i="226"/>
  <c r="BD870" i="226"/>
  <c r="AY870" i="226"/>
  <c r="AX870" i="226"/>
  <c r="AW870" i="226"/>
  <c r="AV870" i="226"/>
  <c r="AU870" i="226"/>
  <c r="BD869" i="226"/>
  <c r="AY869" i="226"/>
  <c r="AX869" i="226"/>
  <c r="AW869" i="226"/>
  <c r="AV869" i="226"/>
  <c r="AU869" i="226"/>
  <c r="BD868" i="226"/>
  <c r="AY868" i="226"/>
  <c r="AX868" i="226"/>
  <c r="AW868" i="226"/>
  <c r="AV868" i="226"/>
  <c r="AU868" i="226"/>
  <c r="BD867" i="226"/>
  <c r="AY867" i="226"/>
  <c r="AX867" i="226"/>
  <c r="AW867" i="226"/>
  <c r="AV867" i="226"/>
  <c r="AU867" i="226"/>
  <c r="BD866" i="226"/>
  <c r="AY866" i="226"/>
  <c r="AX866" i="226"/>
  <c r="AW866" i="226"/>
  <c r="AV866" i="226"/>
  <c r="AU866" i="226"/>
  <c r="BD865" i="226"/>
  <c r="AY865" i="226"/>
  <c r="AX865" i="226"/>
  <c r="AW865" i="226"/>
  <c r="AV865" i="226"/>
  <c r="AU865" i="226"/>
  <c r="BD864" i="226"/>
  <c r="AY864" i="226"/>
  <c r="AX864" i="226"/>
  <c r="AW864" i="226"/>
  <c r="AV864" i="226"/>
  <c r="AU864" i="226"/>
  <c r="BD863" i="226"/>
  <c r="AY863" i="226"/>
  <c r="AX863" i="226"/>
  <c r="AW863" i="226"/>
  <c r="AV863" i="226"/>
  <c r="AU863" i="226"/>
  <c r="BD862" i="226"/>
  <c r="AY862" i="226"/>
  <c r="AX862" i="226"/>
  <c r="AW862" i="226"/>
  <c r="AV862" i="226"/>
  <c r="AU862" i="226"/>
  <c r="BD861" i="226"/>
  <c r="AY861" i="226"/>
  <c r="AX861" i="226"/>
  <c r="AW861" i="226"/>
  <c r="AV861" i="226"/>
  <c r="AU861" i="226"/>
  <c r="BD860" i="226"/>
  <c r="AY860" i="226"/>
  <c r="AX860" i="226"/>
  <c r="AW860" i="226"/>
  <c r="AV860" i="226"/>
  <c r="AU860" i="226"/>
  <c r="BD859" i="226"/>
  <c r="AY859" i="226"/>
  <c r="AX859" i="226"/>
  <c r="AW859" i="226"/>
  <c r="AV859" i="226"/>
  <c r="AU859" i="226"/>
  <c r="BD858" i="226"/>
  <c r="AY858" i="226"/>
  <c r="AX858" i="226"/>
  <c r="AW858" i="226"/>
  <c r="AV858" i="226"/>
  <c r="AU858" i="226"/>
  <c r="BD857" i="226"/>
  <c r="AY857" i="226"/>
  <c r="AX857" i="226"/>
  <c r="AW857" i="226"/>
  <c r="AV857" i="226"/>
  <c r="AU857" i="226"/>
  <c r="BD856" i="226"/>
  <c r="AY856" i="226"/>
  <c r="AX856" i="226"/>
  <c r="AW856" i="226"/>
  <c r="AV856" i="226"/>
  <c r="AU856" i="226"/>
  <c r="BD855" i="226"/>
  <c r="AY855" i="226"/>
  <c r="AX855" i="226"/>
  <c r="AW855" i="226"/>
  <c r="AV855" i="226"/>
  <c r="AU855" i="226"/>
  <c r="BD854" i="226"/>
  <c r="AY854" i="226"/>
  <c r="AX854" i="226"/>
  <c r="AW854" i="226"/>
  <c r="AV854" i="226"/>
  <c r="AU854" i="226"/>
  <c r="BD853" i="226"/>
  <c r="AY853" i="226"/>
  <c r="AX853" i="226"/>
  <c r="AW853" i="226"/>
  <c r="AV853" i="226"/>
  <c r="AU853" i="226"/>
  <c r="BD852" i="226"/>
  <c r="AY852" i="226"/>
  <c r="AX852" i="226"/>
  <c r="AW852" i="226"/>
  <c r="AV852" i="226"/>
  <c r="AU852" i="226"/>
  <c r="BD851" i="226"/>
  <c r="AY851" i="226"/>
  <c r="AX851" i="226"/>
  <c r="AW851" i="226"/>
  <c r="AV851" i="226"/>
  <c r="AU851" i="226"/>
  <c r="BD850" i="226"/>
  <c r="AY850" i="226"/>
  <c r="AX850" i="226"/>
  <c r="AW850" i="226"/>
  <c r="AV850" i="226"/>
  <c r="AU850" i="226"/>
  <c r="BD849" i="226"/>
  <c r="AY849" i="226"/>
  <c r="AX849" i="226"/>
  <c r="AW849" i="226"/>
  <c r="AV849" i="226"/>
  <c r="AU849" i="226"/>
  <c r="BD848" i="226"/>
  <c r="AY848" i="226"/>
  <c r="AX848" i="226"/>
  <c r="AW848" i="226"/>
  <c r="AV848" i="226"/>
  <c r="AU848" i="226"/>
  <c r="BD847" i="226"/>
  <c r="AY847" i="226"/>
  <c r="AX847" i="226"/>
  <c r="AW847" i="226"/>
  <c r="AV847" i="226"/>
  <c r="AU847" i="226"/>
  <c r="BD846" i="226"/>
  <c r="AY846" i="226"/>
  <c r="AX846" i="226"/>
  <c r="AW846" i="226"/>
  <c r="AV846" i="226"/>
  <c r="AU846" i="226"/>
  <c r="BD845" i="226"/>
  <c r="AY845" i="226"/>
  <c r="AX845" i="226"/>
  <c r="AW845" i="226"/>
  <c r="AV845" i="226"/>
  <c r="AU845" i="226"/>
  <c r="BD844" i="226"/>
  <c r="AY844" i="226"/>
  <c r="AX844" i="226"/>
  <c r="AW844" i="226"/>
  <c r="AV844" i="226"/>
  <c r="AU844" i="226"/>
  <c r="BD843" i="226"/>
  <c r="AY843" i="226"/>
  <c r="AX843" i="226"/>
  <c r="AW843" i="226"/>
  <c r="AV843" i="226"/>
  <c r="AU843" i="226"/>
  <c r="BD842" i="226"/>
  <c r="AY842" i="226"/>
  <c r="AX842" i="226"/>
  <c r="AW842" i="226"/>
  <c r="AV842" i="226"/>
  <c r="AU842" i="226"/>
  <c r="BD841" i="226"/>
  <c r="AY841" i="226"/>
  <c r="AX841" i="226"/>
  <c r="AW841" i="226"/>
  <c r="AV841" i="226"/>
  <c r="AU841" i="226"/>
  <c r="BD840" i="226"/>
  <c r="AY840" i="226"/>
  <c r="AX840" i="226"/>
  <c r="AW840" i="226"/>
  <c r="AV840" i="226"/>
  <c r="AU840" i="226"/>
  <c r="BD839" i="226"/>
  <c r="AY839" i="226"/>
  <c r="AX839" i="226"/>
  <c r="AW839" i="226"/>
  <c r="AV839" i="226"/>
  <c r="AU839" i="226"/>
  <c r="BD838" i="226"/>
  <c r="AY838" i="226"/>
  <c r="AX838" i="226"/>
  <c r="AW838" i="226"/>
  <c r="AV838" i="226"/>
  <c r="AU838" i="226"/>
  <c r="BD837" i="226"/>
  <c r="AY837" i="226"/>
  <c r="AX837" i="226"/>
  <c r="AW837" i="226"/>
  <c r="AV837" i="226"/>
  <c r="AU837" i="226"/>
  <c r="BD836" i="226"/>
  <c r="AY836" i="226"/>
  <c r="AX836" i="226"/>
  <c r="AW836" i="226"/>
  <c r="AV836" i="226"/>
  <c r="AU836" i="226"/>
  <c r="BD835" i="226"/>
  <c r="AY835" i="226"/>
  <c r="AX835" i="226"/>
  <c r="AW835" i="226"/>
  <c r="AV835" i="226"/>
  <c r="AU835" i="226"/>
  <c r="BD834" i="226"/>
  <c r="AY834" i="226"/>
  <c r="AX834" i="226"/>
  <c r="AW834" i="226"/>
  <c r="AV834" i="226"/>
  <c r="AU834" i="226"/>
  <c r="BD833" i="226"/>
  <c r="AY833" i="226"/>
  <c r="AX833" i="226"/>
  <c r="AW833" i="226"/>
  <c r="AV833" i="226"/>
  <c r="AU833" i="226"/>
  <c r="BD832" i="226"/>
  <c r="AY832" i="226"/>
  <c r="AX832" i="226"/>
  <c r="AW832" i="226"/>
  <c r="AV832" i="226"/>
  <c r="AU832" i="226"/>
  <c r="BD831" i="226"/>
  <c r="AY831" i="226"/>
  <c r="AX831" i="226"/>
  <c r="AW831" i="226"/>
  <c r="AV831" i="226"/>
  <c r="AU831" i="226"/>
  <c r="BD830" i="226"/>
  <c r="AY830" i="226"/>
  <c r="AX830" i="226"/>
  <c r="AW830" i="226"/>
  <c r="AV830" i="226"/>
  <c r="AU830" i="226"/>
  <c r="BD829" i="226"/>
  <c r="AY829" i="226"/>
  <c r="AX829" i="226"/>
  <c r="AW829" i="226"/>
  <c r="AV829" i="226"/>
  <c r="AU829" i="226"/>
  <c r="BD828" i="226"/>
  <c r="AY828" i="226"/>
  <c r="AX828" i="226"/>
  <c r="AW828" i="226"/>
  <c r="AV828" i="226"/>
  <c r="AU828" i="226"/>
  <c r="BD827" i="226"/>
  <c r="AY827" i="226"/>
  <c r="AX827" i="226"/>
  <c r="AW827" i="226"/>
  <c r="AV827" i="226"/>
  <c r="AU827" i="226"/>
  <c r="BD826" i="226"/>
  <c r="AY826" i="226"/>
  <c r="AX826" i="226"/>
  <c r="AW826" i="226"/>
  <c r="AV826" i="226"/>
  <c r="AU826" i="226"/>
  <c r="BD825" i="226"/>
  <c r="AY825" i="226"/>
  <c r="AX825" i="226"/>
  <c r="AW825" i="226"/>
  <c r="AV825" i="226"/>
  <c r="AU825" i="226"/>
  <c r="BD824" i="226"/>
  <c r="AY824" i="226"/>
  <c r="AX824" i="226"/>
  <c r="AW824" i="226"/>
  <c r="AV824" i="226"/>
  <c r="AU824" i="226"/>
  <c r="BD823" i="226"/>
  <c r="AY823" i="226"/>
  <c r="AX823" i="226"/>
  <c r="AW823" i="226"/>
  <c r="AV823" i="226"/>
  <c r="AU823" i="226"/>
  <c r="BD822" i="226"/>
  <c r="AY822" i="226"/>
  <c r="AX822" i="226"/>
  <c r="AW822" i="226"/>
  <c r="AV822" i="226"/>
  <c r="AU822" i="226"/>
  <c r="BD821" i="226"/>
  <c r="AY821" i="226"/>
  <c r="AX821" i="226"/>
  <c r="AW821" i="226"/>
  <c r="AV821" i="226"/>
  <c r="AU821" i="226"/>
  <c r="BD820" i="226"/>
  <c r="AY820" i="226"/>
  <c r="AX820" i="226"/>
  <c r="AW820" i="226"/>
  <c r="AV820" i="226"/>
  <c r="AU820" i="226"/>
  <c r="BD819" i="226"/>
  <c r="AY819" i="226"/>
  <c r="AX819" i="226"/>
  <c r="AW819" i="226"/>
  <c r="AV819" i="226"/>
  <c r="AU819" i="226"/>
  <c r="BD818" i="226"/>
  <c r="AY818" i="226"/>
  <c r="AX818" i="226"/>
  <c r="AW818" i="226"/>
  <c r="AV818" i="226"/>
  <c r="AU818" i="226"/>
  <c r="BD817" i="226"/>
  <c r="AY817" i="226"/>
  <c r="AX817" i="226"/>
  <c r="AW817" i="226"/>
  <c r="AV817" i="226"/>
  <c r="AU817" i="226"/>
  <c r="BD816" i="226"/>
  <c r="AY816" i="226"/>
  <c r="AX816" i="226"/>
  <c r="AW816" i="226"/>
  <c r="AV816" i="226"/>
  <c r="AU816" i="226"/>
  <c r="BD815" i="226"/>
  <c r="AY815" i="226"/>
  <c r="AX815" i="226"/>
  <c r="AW815" i="226"/>
  <c r="AV815" i="226"/>
  <c r="AU815" i="226"/>
  <c r="BD814" i="226"/>
  <c r="AY814" i="226"/>
  <c r="AX814" i="226"/>
  <c r="AW814" i="226"/>
  <c r="AV814" i="226"/>
  <c r="AU814" i="226"/>
  <c r="BD813" i="226"/>
  <c r="AY813" i="226"/>
  <c r="AX813" i="226"/>
  <c r="AW813" i="226"/>
  <c r="AV813" i="226"/>
  <c r="AU813" i="226"/>
  <c r="BD812" i="226"/>
  <c r="AY812" i="226"/>
  <c r="AX812" i="226"/>
  <c r="AW812" i="226"/>
  <c r="AV812" i="226"/>
  <c r="AU812" i="226"/>
  <c r="BD811" i="226"/>
  <c r="AY811" i="226"/>
  <c r="AX811" i="226"/>
  <c r="AW811" i="226"/>
  <c r="AV811" i="226"/>
  <c r="AU811" i="226"/>
  <c r="BD810" i="226"/>
  <c r="AY810" i="226"/>
  <c r="AX810" i="226"/>
  <c r="AW810" i="226"/>
  <c r="AV810" i="226"/>
  <c r="AU810" i="226"/>
  <c r="BD809" i="226"/>
  <c r="AY809" i="226"/>
  <c r="AX809" i="226"/>
  <c r="AW809" i="226"/>
  <c r="AV809" i="226"/>
  <c r="AU809" i="226"/>
  <c r="BD808" i="226"/>
  <c r="AY808" i="226"/>
  <c r="AX808" i="226"/>
  <c r="AW808" i="226"/>
  <c r="AV808" i="226"/>
  <c r="AU808" i="226"/>
  <c r="BD807" i="226"/>
  <c r="AY807" i="226"/>
  <c r="AX807" i="226"/>
  <c r="AW807" i="226"/>
  <c r="AV807" i="226"/>
  <c r="AU807" i="226"/>
  <c r="BD806" i="226"/>
  <c r="AY806" i="226"/>
  <c r="AX806" i="226"/>
  <c r="AW806" i="226"/>
  <c r="AV806" i="226"/>
  <c r="AU806" i="226"/>
  <c r="BD805" i="226"/>
  <c r="AY805" i="226"/>
  <c r="AX805" i="226"/>
  <c r="AW805" i="226"/>
  <c r="AV805" i="226"/>
  <c r="AU805" i="226"/>
  <c r="BD804" i="226"/>
  <c r="AY804" i="226"/>
  <c r="AX804" i="226"/>
  <c r="AW804" i="226"/>
  <c r="AV804" i="226"/>
  <c r="AU804" i="226"/>
  <c r="BD803" i="226"/>
  <c r="AY803" i="226"/>
  <c r="AX803" i="226"/>
  <c r="AW803" i="226"/>
  <c r="AV803" i="226"/>
  <c r="AU803" i="226"/>
  <c r="BD802" i="226"/>
  <c r="AY802" i="226"/>
  <c r="AX802" i="226"/>
  <c r="AW802" i="226"/>
  <c r="AV802" i="226"/>
  <c r="AU802" i="226"/>
  <c r="BD801" i="226"/>
  <c r="AY801" i="226"/>
  <c r="AX801" i="226"/>
  <c r="AW801" i="226"/>
  <c r="AV801" i="226"/>
  <c r="AU801" i="226"/>
  <c r="BD800" i="226"/>
  <c r="AY800" i="226"/>
  <c r="AX800" i="226"/>
  <c r="AW800" i="226"/>
  <c r="AV800" i="226"/>
  <c r="AU800" i="226"/>
  <c r="BD799" i="226"/>
  <c r="AY799" i="226"/>
  <c r="AX799" i="226"/>
  <c r="AW799" i="226"/>
  <c r="AV799" i="226"/>
  <c r="AU799" i="226"/>
  <c r="BD798" i="226"/>
  <c r="AY798" i="226"/>
  <c r="AX798" i="226"/>
  <c r="AW798" i="226"/>
  <c r="AV798" i="226"/>
  <c r="AU798" i="226"/>
  <c r="BD797" i="226"/>
  <c r="AY797" i="226"/>
  <c r="AX797" i="226"/>
  <c r="AW797" i="226"/>
  <c r="AV797" i="226"/>
  <c r="AU797" i="226"/>
  <c r="BD796" i="226"/>
  <c r="AY796" i="226"/>
  <c r="AX796" i="226"/>
  <c r="AW796" i="226"/>
  <c r="AV796" i="226"/>
  <c r="AU796" i="226"/>
  <c r="BD795" i="226"/>
  <c r="AY795" i="226"/>
  <c r="AX795" i="226"/>
  <c r="AW795" i="226"/>
  <c r="AV795" i="226"/>
  <c r="AU795" i="226"/>
  <c r="BD794" i="226"/>
  <c r="AY794" i="226"/>
  <c r="AX794" i="226"/>
  <c r="AW794" i="226"/>
  <c r="AV794" i="226"/>
  <c r="AU794" i="226"/>
  <c r="BD793" i="226"/>
  <c r="AY793" i="226"/>
  <c r="AX793" i="226"/>
  <c r="AW793" i="226"/>
  <c r="AV793" i="226"/>
  <c r="AU793" i="226"/>
  <c r="BD792" i="226"/>
  <c r="AY792" i="226"/>
  <c r="AX792" i="226"/>
  <c r="AW792" i="226"/>
  <c r="AV792" i="226"/>
  <c r="AU792" i="226"/>
  <c r="BD791" i="226"/>
  <c r="AY791" i="226"/>
  <c r="AX791" i="226"/>
  <c r="AW791" i="226"/>
  <c r="AV791" i="226"/>
  <c r="AU791" i="226"/>
  <c r="BD790" i="226"/>
  <c r="AY790" i="226"/>
  <c r="AX790" i="226"/>
  <c r="AW790" i="226"/>
  <c r="AV790" i="226"/>
  <c r="AU790" i="226"/>
  <c r="BD789" i="226"/>
  <c r="AY789" i="226"/>
  <c r="AX789" i="226"/>
  <c r="AW789" i="226"/>
  <c r="AV789" i="226"/>
  <c r="AU789" i="226"/>
  <c r="BD788" i="226"/>
  <c r="AY788" i="226"/>
  <c r="AX788" i="226"/>
  <c r="AW788" i="226"/>
  <c r="AV788" i="226"/>
  <c r="AU788" i="226"/>
  <c r="BD787" i="226"/>
  <c r="AY787" i="226"/>
  <c r="AX787" i="226"/>
  <c r="AW787" i="226"/>
  <c r="AV787" i="226"/>
  <c r="AU787" i="226"/>
  <c r="BD786" i="226"/>
  <c r="AY786" i="226"/>
  <c r="AX786" i="226"/>
  <c r="AW786" i="226"/>
  <c r="AV786" i="226"/>
  <c r="AU786" i="226"/>
  <c r="BD785" i="226"/>
  <c r="AY785" i="226"/>
  <c r="AX785" i="226"/>
  <c r="AW785" i="226"/>
  <c r="AV785" i="226"/>
  <c r="AU785" i="226"/>
  <c r="BD784" i="226"/>
  <c r="AY784" i="226"/>
  <c r="AX784" i="226"/>
  <c r="AW784" i="226"/>
  <c r="AV784" i="226"/>
  <c r="AU784" i="226"/>
  <c r="BD783" i="226"/>
  <c r="AY783" i="226"/>
  <c r="AX783" i="226"/>
  <c r="AW783" i="226"/>
  <c r="AV783" i="226"/>
  <c r="AU783" i="226"/>
  <c r="BD782" i="226"/>
  <c r="AY782" i="226"/>
  <c r="AX782" i="226"/>
  <c r="AW782" i="226"/>
  <c r="AV782" i="226"/>
  <c r="AU782" i="226"/>
  <c r="BD781" i="226"/>
  <c r="AY781" i="226"/>
  <c r="AX781" i="226"/>
  <c r="AW781" i="226"/>
  <c r="AV781" i="226"/>
  <c r="AU781" i="226"/>
  <c r="BD780" i="226"/>
  <c r="AY780" i="226"/>
  <c r="AX780" i="226"/>
  <c r="AW780" i="226"/>
  <c r="AV780" i="226"/>
  <c r="AU780" i="226"/>
  <c r="BD779" i="226"/>
  <c r="AY779" i="226"/>
  <c r="AX779" i="226"/>
  <c r="AW779" i="226"/>
  <c r="AV779" i="226"/>
  <c r="AU779" i="226"/>
  <c r="BD778" i="226"/>
  <c r="AY778" i="226"/>
  <c r="AX778" i="226"/>
  <c r="AW778" i="226"/>
  <c r="AV778" i="226"/>
  <c r="AU778" i="226"/>
  <c r="BD777" i="226"/>
  <c r="AY777" i="226"/>
  <c r="AX777" i="226"/>
  <c r="AW777" i="226"/>
  <c r="AV777" i="226"/>
  <c r="AU777" i="226"/>
  <c r="BD776" i="226"/>
  <c r="AY776" i="226"/>
  <c r="AX776" i="226"/>
  <c r="AW776" i="226"/>
  <c r="AV776" i="226"/>
  <c r="AU776" i="226"/>
  <c r="BD775" i="226"/>
  <c r="AY775" i="226"/>
  <c r="AX775" i="226"/>
  <c r="AW775" i="226"/>
  <c r="AV775" i="226"/>
  <c r="AU775" i="226"/>
  <c r="BD774" i="226"/>
  <c r="AY774" i="226"/>
  <c r="AX774" i="226"/>
  <c r="AW774" i="226"/>
  <c r="AV774" i="226"/>
  <c r="AU774" i="226"/>
  <c r="BD773" i="226"/>
  <c r="AY773" i="226"/>
  <c r="AX773" i="226"/>
  <c r="AW773" i="226"/>
  <c r="AV773" i="226"/>
  <c r="AU773" i="226"/>
  <c r="BD772" i="226"/>
  <c r="AY772" i="226"/>
  <c r="AX772" i="226"/>
  <c r="AW772" i="226"/>
  <c r="AV772" i="226"/>
  <c r="AU772" i="226"/>
  <c r="BD771" i="226"/>
  <c r="AY771" i="226"/>
  <c r="AX771" i="226"/>
  <c r="AW771" i="226"/>
  <c r="AV771" i="226"/>
  <c r="AU771" i="226"/>
  <c r="BD770" i="226"/>
  <c r="AY770" i="226"/>
  <c r="AX770" i="226"/>
  <c r="AW770" i="226"/>
  <c r="AV770" i="226"/>
  <c r="AU770" i="226"/>
  <c r="BD769" i="226"/>
  <c r="AY769" i="226"/>
  <c r="AX769" i="226"/>
  <c r="AW769" i="226"/>
  <c r="AV769" i="226"/>
  <c r="AU769" i="226"/>
  <c r="BD768" i="226"/>
  <c r="AY768" i="226"/>
  <c r="AX768" i="226"/>
  <c r="AW768" i="226"/>
  <c r="AV768" i="226"/>
  <c r="AU768" i="226"/>
  <c r="BD767" i="226"/>
  <c r="AY767" i="226"/>
  <c r="AX767" i="226"/>
  <c r="AW767" i="226"/>
  <c r="AV767" i="226"/>
  <c r="AU767" i="226"/>
  <c r="BD766" i="226"/>
  <c r="AY766" i="226"/>
  <c r="AX766" i="226"/>
  <c r="AW766" i="226"/>
  <c r="AV766" i="226"/>
  <c r="AU766" i="226"/>
  <c r="BD765" i="226"/>
  <c r="AY765" i="226"/>
  <c r="AX765" i="226"/>
  <c r="AW765" i="226"/>
  <c r="AV765" i="226"/>
  <c r="AU765" i="226"/>
  <c r="BD764" i="226"/>
  <c r="AY764" i="226"/>
  <c r="AX764" i="226"/>
  <c r="AW764" i="226"/>
  <c r="AV764" i="226"/>
  <c r="AU764" i="226"/>
  <c r="BD763" i="226"/>
  <c r="AY763" i="226"/>
  <c r="AX763" i="226"/>
  <c r="AW763" i="226"/>
  <c r="AV763" i="226"/>
  <c r="AU763" i="226"/>
  <c r="BD762" i="226"/>
  <c r="AY762" i="226"/>
  <c r="AX762" i="226"/>
  <c r="AW762" i="226"/>
  <c r="AV762" i="226"/>
  <c r="AU762" i="226"/>
  <c r="BD761" i="226"/>
  <c r="AY761" i="226"/>
  <c r="AX761" i="226"/>
  <c r="AW761" i="226"/>
  <c r="AV761" i="226"/>
  <c r="AU761" i="226"/>
  <c r="BD760" i="226"/>
  <c r="AY760" i="226"/>
  <c r="AX760" i="226"/>
  <c r="AW760" i="226"/>
  <c r="AV760" i="226"/>
  <c r="AU760" i="226"/>
  <c r="BD759" i="226"/>
  <c r="AY759" i="226"/>
  <c r="AX759" i="226"/>
  <c r="AW759" i="226"/>
  <c r="AV759" i="226"/>
  <c r="AU759" i="226"/>
  <c r="BD758" i="226"/>
  <c r="AY758" i="226"/>
  <c r="AX758" i="226"/>
  <c r="AW758" i="226"/>
  <c r="AV758" i="226"/>
  <c r="AU758" i="226"/>
  <c r="BD757" i="226"/>
  <c r="AY757" i="226"/>
  <c r="AX757" i="226"/>
  <c r="AW757" i="226"/>
  <c r="AV757" i="226"/>
  <c r="AU757" i="226"/>
  <c r="BD756" i="226"/>
  <c r="AY756" i="226"/>
  <c r="AX756" i="226"/>
  <c r="AW756" i="226"/>
  <c r="AV756" i="226"/>
  <c r="AU756" i="226"/>
  <c r="BD755" i="226"/>
  <c r="AY755" i="226"/>
  <c r="AX755" i="226"/>
  <c r="AW755" i="226"/>
  <c r="AV755" i="226"/>
  <c r="AU755" i="226"/>
  <c r="BD754" i="226"/>
  <c r="AY754" i="226"/>
  <c r="AX754" i="226"/>
  <c r="AW754" i="226"/>
  <c r="AV754" i="226"/>
  <c r="AU754" i="226"/>
  <c r="BD753" i="226"/>
  <c r="AY753" i="226"/>
  <c r="AX753" i="226"/>
  <c r="AW753" i="226"/>
  <c r="AV753" i="226"/>
  <c r="AU753" i="226"/>
  <c r="BD752" i="226"/>
  <c r="AY752" i="226"/>
  <c r="AX752" i="226"/>
  <c r="AW752" i="226"/>
  <c r="AV752" i="226"/>
  <c r="AU752" i="226"/>
  <c r="BD751" i="226"/>
  <c r="AY751" i="226"/>
  <c r="AX751" i="226"/>
  <c r="AW751" i="226"/>
  <c r="AV751" i="226"/>
  <c r="AU751" i="226"/>
  <c r="BD750" i="226"/>
  <c r="AY750" i="226"/>
  <c r="AX750" i="226"/>
  <c r="AW750" i="226"/>
  <c r="AV750" i="226"/>
  <c r="AU750" i="226"/>
  <c r="BD749" i="226"/>
  <c r="AY749" i="226"/>
  <c r="AX749" i="226"/>
  <c r="AW749" i="226"/>
  <c r="AV749" i="226"/>
  <c r="AU749" i="226"/>
  <c r="BD748" i="226"/>
  <c r="AY748" i="226"/>
  <c r="AX748" i="226"/>
  <c r="AW748" i="226"/>
  <c r="AV748" i="226"/>
  <c r="AU748" i="226"/>
  <c r="BD747" i="226"/>
  <c r="AY747" i="226"/>
  <c r="AX747" i="226"/>
  <c r="AW747" i="226"/>
  <c r="AV747" i="226"/>
  <c r="AU747" i="226"/>
  <c r="BD746" i="226"/>
  <c r="AY746" i="226"/>
  <c r="AX746" i="226"/>
  <c r="AW746" i="226"/>
  <c r="AV746" i="226"/>
  <c r="AU746" i="226"/>
  <c r="BD745" i="226"/>
  <c r="AY745" i="226"/>
  <c r="AX745" i="226"/>
  <c r="AW745" i="226"/>
  <c r="AV745" i="226"/>
  <c r="AU745" i="226"/>
  <c r="BD744" i="226"/>
  <c r="AY744" i="226"/>
  <c r="AX744" i="226"/>
  <c r="AW744" i="226"/>
  <c r="AV744" i="226"/>
  <c r="AU744" i="226"/>
  <c r="BD743" i="226"/>
  <c r="AY743" i="226"/>
  <c r="AX743" i="226"/>
  <c r="AW743" i="226"/>
  <c r="AV743" i="226"/>
  <c r="AU743" i="226"/>
  <c r="BD742" i="226"/>
  <c r="AY742" i="226"/>
  <c r="AX742" i="226"/>
  <c r="AW742" i="226"/>
  <c r="AV742" i="226"/>
  <c r="AU742" i="226"/>
  <c r="BD741" i="226"/>
  <c r="AY741" i="226"/>
  <c r="AX741" i="226"/>
  <c r="AW741" i="226"/>
  <c r="AV741" i="226"/>
  <c r="AU741" i="226"/>
  <c r="BD740" i="226"/>
  <c r="AY740" i="226"/>
  <c r="AX740" i="226"/>
  <c r="AW740" i="226"/>
  <c r="AV740" i="226"/>
  <c r="AU740" i="226"/>
  <c r="BD739" i="226"/>
  <c r="AY739" i="226"/>
  <c r="AX739" i="226"/>
  <c r="AW739" i="226"/>
  <c r="AV739" i="226"/>
  <c r="AU739" i="226"/>
  <c r="BD738" i="226"/>
  <c r="AY738" i="226"/>
  <c r="AX738" i="226"/>
  <c r="AW738" i="226"/>
  <c r="AV738" i="226"/>
  <c r="AU738" i="226"/>
  <c r="BD737" i="226"/>
  <c r="AY737" i="226"/>
  <c r="AX737" i="226"/>
  <c r="AW737" i="226"/>
  <c r="AV737" i="226"/>
  <c r="AU737" i="226"/>
  <c r="BD736" i="226"/>
  <c r="AY736" i="226"/>
  <c r="AX736" i="226"/>
  <c r="AW736" i="226"/>
  <c r="AV736" i="226"/>
  <c r="AU736" i="226"/>
  <c r="BD735" i="226"/>
  <c r="AY735" i="226"/>
  <c r="AX735" i="226"/>
  <c r="AW735" i="226"/>
  <c r="AV735" i="226"/>
  <c r="AU735" i="226"/>
  <c r="BD734" i="226"/>
  <c r="AY734" i="226"/>
  <c r="AX734" i="226"/>
  <c r="AW734" i="226"/>
  <c r="AV734" i="226"/>
  <c r="AU734" i="226"/>
  <c r="BD733" i="226"/>
  <c r="AY733" i="226"/>
  <c r="AX733" i="226"/>
  <c r="AW733" i="226"/>
  <c r="AV733" i="226"/>
  <c r="AU733" i="226"/>
  <c r="BD732" i="226"/>
  <c r="AY732" i="226"/>
  <c r="AX732" i="226"/>
  <c r="AW732" i="226"/>
  <c r="AV732" i="226"/>
  <c r="AU732" i="226"/>
  <c r="BD731" i="226"/>
  <c r="AY731" i="226"/>
  <c r="AX731" i="226"/>
  <c r="AW731" i="226"/>
  <c r="AV731" i="226"/>
  <c r="AU731" i="226"/>
  <c r="BD730" i="226"/>
  <c r="AY730" i="226"/>
  <c r="AX730" i="226"/>
  <c r="AW730" i="226"/>
  <c r="AV730" i="226"/>
  <c r="AU730" i="226"/>
  <c r="BD729" i="226"/>
  <c r="AY729" i="226"/>
  <c r="AX729" i="226"/>
  <c r="AW729" i="226"/>
  <c r="AV729" i="226"/>
  <c r="AU729" i="226"/>
  <c r="BD728" i="226"/>
  <c r="AY728" i="226"/>
  <c r="AX728" i="226"/>
  <c r="AW728" i="226"/>
  <c r="AV728" i="226"/>
  <c r="AU728" i="226"/>
  <c r="BD727" i="226"/>
  <c r="AY727" i="226"/>
  <c r="AX727" i="226"/>
  <c r="AW727" i="226"/>
  <c r="AV727" i="226"/>
  <c r="AU727" i="226"/>
  <c r="BD726" i="226"/>
  <c r="AY726" i="226"/>
  <c r="AX726" i="226"/>
  <c r="AW726" i="226"/>
  <c r="AV726" i="226"/>
  <c r="AU726" i="226"/>
  <c r="BD725" i="226"/>
  <c r="AY725" i="226"/>
  <c r="AX725" i="226"/>
  <c r="AW725" i="226"/>
  <c r="AV725" i="226"/>
  <c r="AU725" i="226"/>
  <c r="BD724" i="226"/>
  <c r="AY724" i="226"/>
  <c r="AX724" i="226"/>
  <c r="AW724" i="226"/>
  <c r="AV724" i="226"/>
  <c r="AU724" i="226"/>
  <c r="BD723" i="226"/>
  <c r="AY723" i="226"/>
  <c r="AX723" i="226"/>
  <c r="AW723" i="226"/>
  <c r="AV723" i="226"/>
  <c r="AU723" i="226"/>
  <c r="BD722" i="226"/>
  <c r="AY722" i="226"/>
  <c r="AX722" i="226"/>
  <c r="AW722" i="226"/>
  <c r="AV722" i="226"/>
  <c r="AU722" i="226"/>
  <c r="BD721" i="226"/>
  <c r="AY721" i="226"/>
  <c r="AX721" i="226"/>
  <c r="AW721" i="226"/>
  <c r="AV721" i="226"/>
  <c r="AU721" i="226"/>
  <c r="BD720" i="226"/>
  <c r="AY720" i="226"/>
  <c r="AX720" i="226"/>
  <c r="AW720" i="226"/>
  <c r="AV720" i="226"/>
  <c r="AU720" i="226"/>
  <c r="BD719" i="226"/>
  <c r="AY719" i="226"/>
  <c r="AX719" i="226"/>
  <c r="AW719" i="226"/>
  <c r="AV719" i="226"/>
  <c r="AU719" i="226"/>
  <c r="BD718" i="226"/>
  <c r="AY718" i="226"/>
  <c r="AX718" i="226"/>
  <c r="AW718" i="226"/>
  <c r="AV718" i="226"/>
  <c r="AU718" i="226"/>
  <c r="BD717" i="226"/>
  <c r="AY717" i="226"/>
  <c r="AX717" i="226"/>
  <c r="AW717" i="226"/>
  <c r="AV717" i="226"/>
  <c r="AU717" i="226"/>
  <c r="BD716" i="226"/>
  <c r="AY716" i="226"/>
  <c r="AX716" i="226"/>
  <c r="AW716" i="226"/>
  <c r="AV716" i="226"/>
  <c r="AU716" i="226"/>
  <c r="BD715" i="226"/>
  <c r="AY715" i="226"/>
  <c r="AX715" i="226"/>
  <c r="AW715" i="226"/>
  <c r="AV715" i="226"/>
  <c r="AU715" i="226"/>
  <c r="BD714" i="226"/>
  <c r="AY714" i="226"/>
  <c r="AX714" i="226"/>
  <c r="AW714" i="226"/>
  <c r="AV714" i="226"/>
  <c r="AU714" i="226"/>
  <c r="BD713" i="226"/>
  <c r="AY713" i="226"/>
  <c r="AX713" i="226"/>
  <c r="AW713" i="226"/>
  <c r="AV713" i="226"/>
  <c r="AU713" i="226"/>
  <c r="BD712" i="226"/>
  <c r="AY712" i="226"/>
  <c r="AX712" i="226"/>
  <c r="AW712" i="226"/>
  <c r="AV712" i="226"/>
  <c r="AU712" i="226"/>
  <c r="BD711" i="226"/>
  <c r="AY711" i="226"/>
  <c r="AX711" i="226"/>
  <c r="AW711" i="226"/>
  <c r="AV711" i="226"/>
  <c r="AU711" i="226"/>
  <c r="BD710" i="226"/>
  <c r="AY710" i="226"/>
  <c r="AX710" i="226"/>
  <c r="AW710" i="226"/>
  <c r="AV710" i="226"/>
  <c r="AU710" i="226"/>
  <c r="BD709" i="226"/>
  <c r="AY709" i="226"/>
  <c r="AX709" i="226"/>
  <c r="AW709" i="226"/>
  <c r="AV709" i="226"/>
  <c r="AU709" i="226"/>
  <c r="BD708" i="226"/>
  <c r="AY708" i="226"/>
  <c r="AX708" i="226"/>
  <c r="AW708" i="226"/>
  <c r="AV708" i="226"/>
  <c r="AU708" i="226"/>
  <c r="BD707" i="226"/>
  <c r="AY707" i="226"/>
  <c r="AX707" i="226"/>
  <c r="AW707" i="226"/>
  <c r="AV707" i="226"/>
  <c r="AU707" i="226"/>
  <c r="BD706" i="226"/>
  <c r="AY706" i="226"/>
  <c r="AX706" i="226"/>
  <c r="AW706" i="226"/>
  <c r="AV706" i="226"/>
  <c r="AU706" i="226"/>
  <c r="BD705" i="226"/>
  <c r="AY705" i="226"/>
  <c r="AX705" i="226"/>
  <c r="AW705" i="226"/>
  <c r="AV705" i="226"/>
  <c r="AU705" i="226"/>
  <c r="BD704" i="226"/>
  <c r="AY704" i="226"/>
  <c r="AX704" i="226"/>
  <c r="AW704" i="226"/>
  <c r="AV704" i="226"/>
  <c r="AU704" i="226"/>
  <c r="BD703" i="226"/>
  <c r="AY703" i="226"/>
  <c r="AX703" i="226"/>
  <c r="AW703" i="226"/>
  <c r="AV703" i="226"/>
  <c r="AU703" i="226"/>
  <c r="BD702" i="226"/>
  <c r="AY702" i="226"/>
  <c r="AX702" i="226"/>
  <c r="AW702" i="226"/>
  <c r="AV702" i="226"/>
  <c r="AU702" i="226"/>
  <c r="BD701" i="226"/>
  <c r="AY701" i="226"/>
  <c r="AX701" i="226"/>
  <c r="AW701" i="226"/>
  <c r="AV701" i="226"/>
  <c r="AU701" i="226"/>
  <c r="BD700" i="226"/>
  <c r="AY700" i="226"/>
  <c r="AX700" i="226"/>
  <c r="AW700" i="226"/>
  <c r="AV700" i="226"/>
  <c r="AU700" i="226"/>
  <c r="BD699" i="226"/>
  <c r="AY699" i="226"/>
  <c r="AX699" i="226"/>
  <c r="AW699" i="226"/>
  <c r="AV699" i="226"/>
  <c r="AU699" i="226"/>
  <c r="BD698" i="226"/>
  <c r="AY698" i="226"/>
  <c r="AX698" i="226"/>
  <c r="AW698" i="226"/>
  <c r="AV698" i="226"/>
  <c r="AU698" i="226"/>
  <c r="BD697" i="226"/>
  <c r="AY697" i="226"/>
  <c r="AX697" i="226"/>
  <c r="AW697" i="226"/>
  <c r="AV697" i="226"/>
  <c r="AU697" i="226"/>
  <c r="BD696" i="226"/>
  <c r="AY696" i="226"/>
  <c r="AX696" i="226"/>
  <c r="AW696" i="226"/>
  <c r="AV696" i="226"/>
  <c r="AU696" i="226"/>
  <c r="BD695" i="226"/>
  <c r="AY695" i="226"/>
  <c r="AX695" i="226"/>
  <c r="AW695" i="226"/>
  <c r="AV695" i="226"/>
  <c r="AU695" i="226"/>
  <c r="BD694" i="226"/>
  <c r="AY694" i="226"/>
  <c r="AX694" i="226"/>
  <c r="AW694" i="226"/>
  <c r="AV694" i="226"/>
  <c r="AU694" i="226"/>
  <c r="BD693" i="226"/>
  <c r="AY693" i="226"/>
  <c r="AX693" i="226"/>
  <c r="AW693" i="226"/>
  <c r="AV693" i="226"/>
  <c r="AU693" i="226"/>
  <c r="BD692" i="226"/>
  <c r="AY692" i="226"/>
  <c r="AX692" i="226"/>
  <c r="AW692" i="226"/>
  <c r="AV692" i="226"/>
  <c r="AU692" i="226"/>
  <c r="BD691" i="226"/>
  <c r="AY691" i="226"/>
  <c r="AX691" i="226"/>
  <c r="AW691" i="226"/>
  <c r="AV691" i="226"/>
  <c r="AU691" i="226"/>
  <c r="BD690" i="226"/>
  <c r="AY690" i="226"/>
  <c r="AX690" i="226"/>
  <c r="AW690" i="226"/>
  <c r="AV690" i="226"/>
  <c r="AU690" i="226"/>
  <c r="BD689" i="226"/>
  <c r="AY689" i="226"/>
  <c r="AX689" i="226"/>
  <c r="AW689" i="226"/>
  <c r="AV689" i="226"/>
  <c r="AU689" i="226"/>
  <c r="BD688" i="226"/>
  <c r="AY688" i="226"/>
  <c r="AX688" i="226"/>
  <c r="AW688" i="226"/>
  <c r="AV688" i="226"/>
  <c r="AU688" i="226"/>
  <c r="BD687" i="226"/>
  <c r="AY687" i="226"/>
  <c r="AX687" i="226"/>
  <c r="AW687" i="226"/>
  <c r="AV687" i="226"/>
  <c r="AU687" i="226"/>
  <c r="BD686" i="226"/>
  <c r="AY686" i="226"/>
  <c r="AX686" i="226"/>
  <c r="AW686" i="226"/>
  <c r="AV686" i="226"/>
  <c r="AU686" i="226"/>
  <c r="BD685" i="226"/>
  <c r="AY685" i="226"/>
  <c r="AX685" i="226"/>
  <c r="AW685" i="226"/>
  <c r="AV685" i="226"/>
  <c r="AU685" i="226"/>
  <c r="BD684" i="226"/>
  <c r="AY684" i="226"/>
  <c r="AX684" i="226"/>
  <c r="AW684" i="226"/>
  <c r="AV684" i="226"/>
  <c r="AU684" i="226"/>
  <c r="BD683" i="226"/>
  <c r="AY683" i="226"/>
  <c r="AX683" i="226"/>
  <c r="AW683" i="226"/>
  <c r="AV683" i="226"/>
  <c r="AU683" i="226"/>
  <c r="BD682" i="226"/>
  <c r="AY682" i="226"/>
  <c r="AX682" i="226"/>
  <c r="AW682" i="226"/>
  <c r="AV682" i="226"/>
  <c r="AU682" i="226"/>
  <c r="BD681" i="226"/>
  <c r="AY681" i="226"/>
  <c r="AX681" i="226"/>
  <c r="AW681" i="226"/>
  <c r="AV681" i="226"/>
  <c r="AU681" i="226"/>
  <c r="BD680" i="226"/>
  <c r="AY680" i="226"/>
  <c r="AX680" i="226"/>
  <c r="AW680" i="226"/>
  <c r="AV680" i="226"/>
  <c r="AU680" i="226"/>
  <c r="BD679" i="226"/>
  <c r="AY679" i="226"/>
  <c r="AX679" i="226"/>
  <c r="AW679" i="226"/>
  <c r="AV679" i="226"/>
  <c r="AU679" i="226"/>
  <c r="BD678" i="226"/>
  <c r="AY678" i="226"/>
  <c r="AX678" i="226"/>
  <c r="AW678" i="226"/>
  <c r="AV678" i="226"/>
  <c r="AU678" i="226"/>
  <c r="BD677" i="226"/>
  <c r="AY677" i="226"/>
  <c r="AX677" i="226"/>
  <c r="AW677" i="226"/>
  <c r="AV677" i="226"/>
  <c r="AU677" i="226"/>
  <c r="BD676" i="226"/>
  <c r="AY676" i="226"/>
  <c r="AX676" i="226"/>
  <c r="AW676" i="226"/>
  <c r="AV676" i="226"/>
  <c r="AU676" i="226"/>
  <c r="BD675" i="226"/>
  <c r="AY675" i="226"/>
  <c r="AX675" i="226"/>
  <c r="AW675" i="226"/>
  <c r="AV675" i="226"/>
  <c r="AU675" i="226"/>
  <c r="BD674" i="226"/>
  <c r="AY674" i="226"/>
  <c r="AX674" i="226"/>
  <c r="AW674" i="226"/>
  <c r="AV674" i="226"/>
  <c r="AU674" i="226"/>
  <c r="BD673" i="226"/>
  <c r="AY673" i="226"/>
  <c r="AX673" i="226"/>
  <c r="AW673" i="226"/>
  <c r="AV673" i="226"/>
  <c r="AU673" i="226"/>
  <c r="BD672" i="226"/>
  <c r="AY672" i="226"/>
  <c r="AX672" i="226"/>
  <c r="AW672" i="226"/>
  <c r="AV672" i="226"/>
  <c r="AU672" i="226"/>
  <c r="BD671" i="226"/>
  <c r="AY671" i="226"/>
  <c r="AX671" i="226"/>
  <c r="AW671" i="226"/>
  <c r="AV671" i="226"/>
  <c r="AU671" i="226"/>
  <c r="BD670" i="226"/>
  <c r="AY670" i="226"/>
  <c r="AX670" i="226"/>
  <c r="AW670" i="226"/>
  <c r="AV670" i="226"/>
  <c r="AU670" i="226"/>
  <c r="BD669" i="226"/>
  <c r="AY669" i="226"/>
  <c r="AX669" i="226"/>
  <c r="AW669" i="226"/>
  <c r="AV669" i="226"/>
  <c r="AU669" i="226"/>
  <c r="BD668" i="226"/>
  <c r="AY668" i="226"/>
  <c r="AX668" i="226"/>
  <c r="AW668" i="226"/>
  <c r="AV668" i="226"/>
  <c r="AU668" i="226"/>
  <c r="BD667" i="226"/>
  <c r="AY667" i="226"/>
  <c r="AX667" i="226"/>
  <c r="AW667" i="226"/>
  <c r="AV667" i="226"/>
  <c r="AU667" i="226"/>
  <c r="BD666" i="226"/>
  <c r="AY666" i="226"/>
  <c r="AX666" i="226"/>
  <c r="AW666" i="226"/>
  <c r="AV666" i="226"/>
  <c r="AU666" i="226"/>
  <c r="BD665" i="226"/>
  <c r="AY665" i="226"/>
  <c r="AX665" i="226"/>
  <c r="AW665" i="226"/>
  <c r="AV665" i="226"/>
  <c r="AU665" i="226"/>
  <c r="BD664" i="226"/>
  <c r="AY664" i="226"/>
  <c r="AX664" i="226"/>
  <c r="AW664" i="226"/>
  <c r="AV664" i="226"/>
  <c r="AU664" i="226"/>
  <c r="BD663" i="226"/>
  <c r="AY663" i="226"/>
  <c r="AX663" i="226"/>
  <c r="AW663" i="226"/>
  <c r="AV663" i="226"/>
  <c r="AU663" i="226"/>
  <c r="BD662" i="226"/>
  <c r="AY662" i="226"/>
  <c r="AX662" i="226"/>
  <c r="AW662" i="226"/>
  <c r="AV662" i="226"/>
  <c r="AU662" i="226"/>
  <c r="BD661" i="226"/>
  <c r="AY661" i="226"/>
  <c r="AX661" i="226"/>
  <c r="AW661" i="226"/>
  <c r="AV661" i="226"/>
  <c r="AU661" i="226"/>
  <c r="BD660" i="226"/>
  <c r="AY660" i="226"/>
  <c r="AX660" i="226"/>
  <c r="AW660" i="226"/>
  <c r="AV660" i="226"/>
  <c r="AU660" i="226"/>
  <c r="BD659" i="226"/>
  <c r="AY659" i="226"/>
  <c r="AX659" i="226"/>
  <c r="AW659" i="226"/>
  <c r="AV659" i="226"/>
  <c r="AU659" i="226"/>
  <c r="BD658" i="226"/>
  <c r="AY658" i="226"/>
  <c r="AX658" i="226"/>
  <c r="AW658" i="226"/>
  <c r="AV658" i="226"/>
  <c r="AU658" i="226"/>
  <c r="BD657" i="226"/>
  <c r="AY657" i="226"/>
  <c r="AX657" i="226"/>
  <c r="AW657" i="226"/>
  <c r="AV657" i="226"/>
  <c r="AU657" i="226"/>
  <c r="BD656" i="226"/>
  <c r="AY656" i="226"/>
  <c r="AX656" i="226"/>
  <c r="AW656" i="226"/>
  <c r="AV656" i="226"/>
  <c r="AU656" i="226"/>
  <c r="BD655" i="226"/>
  <c r="AY655" i="226"/>
  <c r="AX655" i="226"/>
  <c r="AW655" i="226"/>
  <c r="AV655" i="226"/>
  <c r="AU655" i="226"/>
  <c r="BD654" i="226"/>
  <c r="AY654" i="226"/>
  <c r="AX654" i="226"/>
  <c r="AW654" i="226"/>
  <c r="AV654" i="226"/>
  <c r="AU654" i="226"/>
  <c r="BD653" i="226"/>
  <c r="AY653" i="226"/>
  <c r="AX653" i="226"/>
  <c r="AW653" i="226"/>
  <c r="AV653" i="226"/>
  <c r="AU653" i="226"/>
  <c r="BD652" i="226"/>
  <c r="AY652" i="226"/>
  <c r="AX652" i="226"/>
  <c r="AW652" i="226"/>
  <c r="AV652" i="226"/>
  <c r="AU652" i="226"/>
  <c r="BD651" i="226"/>
  <c r="AY651" i="226"/>
  <c r="AX651" i="226"/>
  <c r="AW651" i="226"/>
  <c r="AV651" i="226"/>
  <c r="AU651" i="226"/>
  <c r="BD650" i="226"/>
  <c r="AY650" i="226"/>
  <c r="AX650" i="226"/>
  <c r="AW650" i="226"/>
  <c r="AV650" i="226"/>
  <c r="AU650" i="226"/>
  <c r="BD649" i="226"/>
  <c r="AY649" i="226"/>
  <c r="AX649" i="226"/>
  <c r="AW649" i="226"/>
  <c r="AV649" i="226"/>
  <c r="AU649" i="226"/>
  <c r="BD648" i="226"/>
  <c r="AY648" i="226"/>
  <c r="AX648" i="226"/>
  <c r="AW648" i="226"/>
  <c r="AV648" i="226"/>
  <c r="AU648" i="226"/>
  <c r="BD647" i="226"/>
  <c r="AY647" i="226"/>
  <c r="AX647" i="226"/>
  <c r="AW647" i="226"/>
  <c r="AV647" i="226"/>
  <c r="AU647" i="226"/>
  <c r="BD646" i="226"/>
  <c r="AY646" i="226"/>
  <c r="AX646" i="226"/>
  <c r="AW646" i="226"/>
  <c r="AV646" i="226"/>
  <c r="AU646" i="226"/>
  <c r="BD645" i="226"/>
  <c r="AY645" i="226"/>
  <c r="AX645" i="226"/>
  <c r="AW645" i="226"/>
  <c r="AV645" i="226"/>
  <c r="AU645" i="226"/>
  <c r="BD644" i="226"/>
  <c r="AY644" i="226"/>
  <c r="AX644" i="226"/>
  <c r="AW644" i="226"/>
  <c r="AV644" i="226"/>
  <c r="AU644" i="226"/>
  <c r="BD643" i="226"/>
  <c r="AY643" i="226"/>
  <c r="AX643" i="226"/>
  <c r="AW643" i="226"/>
  <c r="AV643" i="226"/>
  <c r="AU643" i="226"/>
  <c r="BD642" i="226"/>
  <c r="AY642" i="226"/>
  <c r="AX642" i="226"/>
  <c r="AW642" i="226"/>
  <c r="AV642" i="226"/>
  <c r="AU642" i="226"/>
  <c r="BD641" i="226"/>
  <c r="AY641" i="226"/>
  <c r="AX641" i="226"/>
  <c r="AW641" i="226"/>
  <c r="AV641" i="226"/>
  <c r="AU641" i="226"/>
  <c r="BD640" i="226"/>
  <c r="AY640" i="226"/>
  <c r="AX640" i="226"/>
  <c r="AW640" i="226"/>
  <c r="AV640" i="226"/>
  <c r="AU640" i="226"/>
  <c r="BD639" i="226"/>
  <c r="AY639" i="226"/>
  <c r="AX639" i="226"/>
  <c r="AW639" i="226"/>
  <c r="AV639" i="226"/>
  <c r="AU639" i="226"/>
  <c r="BD638" i="226"/>
  <c r="AY638" i="226"/>
  <c r="AX638" i="226"/>
  <c r="AW638" i="226"/>
  <c r="AV638" i="226"/>
  <c r="AU638" i="226"/>
  <c r="BD637" i="226"/>
  <c r="AY637" i="226"/>
  <c r="AX637" i="226"/>
  <c r="AW637" i="226"/>
  <c r="AV637" i="226"/>
  <c r="AU637" i="226"/>
  <c r="BD636" i="226"/>
  <c r="AY636" i="226"/>
  <c r="AX636" i="226"/>
  <c r="AW636" i="226"/>
  <c r="AV636" i="226"/>
  <c r="AU636" i="226"/>
  <c r="BD635" i="226"/>
  <c r="AY635" i="226"/>
  <c r="AX635" i="226"/>
  <c r="AW635" i="226"/>
  <c r="AV635" i="226"/>
  <c r="AU635" i="226"/>
  <c r="BD634" i="226"/>
  <c r="AY634" i="226"/>
  <c r="AX634" i="226"/>
  <c r="AW634" i="226"/>
  <c r="AV634" i="226"/>
  <c r="AU634" i="226"/>
  <c r="BD633" i="226"/>
  <c r="AY633" i="226"/>
  <c r="AX633" i="226"/>
  <c r="AW633" i="226"/>
  <c r="AV633" i="226"/>
  <c r="AU633" i="226"/>
  <c r="BD632" i="226"/>
  <c r="AY632" i="226"/>
  <c r="AX632" i="226"/>
  <c r="AW632" i="226"/>
  <c r="AV632" i="226"/>
  <c r="AU632" i="226"/>
  <c r="BD631" i="226"/>
  <c r="AY631" i="226"/>
  <c r="AX631" i="226"/>
  <c r="AW631" i="226"/>
  <c r="AV631" i="226"/>
  <c r="AU631" i="226"/>
  <c r="BD630" i="226"/>
  <c r="AY630" i="226"/>
  <c r="AX630" i="226"/>
  <c r="AW630" i="226"/>
  <c r="AV630" i="226"/>
  <c r="AU630" i="226"/>
  <c r="BD629" i="226"/>
  <c r="AY629" i="226"/>
  <c r="AX629" i="226"/>
  <c r="AW629" i="226"/>
  <c r="AV629" i="226"/>
  <c r="AU629" i="226"/>
  <c r="BD628" i="226"/>
  <c r="AY628" i="226"/>
  <c r="AX628" i="226"/>
  <c r="AW628" i="226"/>
  <c r="AV628" i="226"/>
  <c r="AU628" i="226"/>
  <c r="BD627" i="226"/>
  <c r="AY627" i="226"/>
  <c r="AX627" i="226"/>
  <c r="AW627" i="226"/>
  <c r="AV627" i="226"/>
  <c r="AU627" i="226"/>
  <c r="BD626" i="226"/>
  <c r="AY626" i="226"/>
  <c r="AX626" i="226"/>
  <c r="AW626" i="226"/>
  <c r="AV626" i="226"/>
  <c r="AU626" i="226"/>
  <c r="BD625" i="226"/>
  <c r="AY625" i="226"/>
  <c r="AX625" i="226"/>
  <c r="AW625" i="226"/>
  <c r="AV625" i="226"/>
  <c r="AU625" i="226"/>
  <c r="BD624" i="226"/>
  <c r="AY624" i="226"/>
  <c r="AX624" i="226"/>
  <c r="AW624" i="226"/>
  <c r="AV624" i="226"/>
  <c r="AU624" i="226"/>
  <c r="BD623" i="226"/>
  <c r="AY623" i="226"/>
  <c r="AX623" i="226"/>
  <c r="AW623" i="226"/>
  <c r="AV623" i="226"/>
  <c r="AU623" i="226"/>
  <c r="BD622" i="226"/>
  <c r="AY622" i="226"/>
  <c r="AX622" i="226"/>
  <c r="AW622" i="226"/>
  <c r="AV622" i="226"/>
  <c r="AU622" i="226"/>
  <c r="BD621" i="226"/>
  <c r="AY621" i="226"/>
  <c r="AX621" i="226"/>
  <c r="AW621" i="226"/>
  <c r="AV621" i="226"/>
  <c r="AU621" i="226"/>
  <c r="BD620" i="226"/>
  <c r="AY620" i="226"/>
  <c r="AX620" i="226"/>
  <c r="AW620" i="226"/>
  <c r="AV620" i="226"/>
  <c r="AU620" i="226"/>
  <c r="BD619" i="226"/>
  <c r="AY619" i="226"/>
  <c r="AX619" i="226"/>
  <c r="AW619" i="226"/>
  <c r="AV619" i="226"/>
  <c r="AU619" i="226"/>
  <c r="BD618" i="226"/>
  <c r="AY618" i="226"/>
  <c r="AX618" i="226"/>
  <c r="AW618" i="226"/>
  <c r="AV618" i="226"/>
  <c r="AU618" i="226"/>
  <c r="BD617" i="226"/>
  <c r="AY617" i="226"/>
  <c r="AX617" i="226"/>
  <c r="AW617" i="226"/>
  <c r="AV617" i="226"/>
  <c r="AU617" i="226"/>
  <c r="BD616" i="226"/>
  <c r="AY616" i="226"/>
  <c r="AX616" i="226"/>
  <c r="AW616" i="226"/>
  <c r="AV616" i="226"/>
  <c r="AU616" i="226"/>
  <c r="BD615" i="226"/>
  <c r="AY615" i="226"/>
  <c r="AX615" i="226"/>
  <c r="AW615" i="226"/>
  <c r="AV615" i="226"/>
  <c r="AU615" i="226"/>
  <c r="BD614" i="226"/>
  <c r="AY614" i="226"/>
  <c r="AX614" i="226"/>
  <c r="AW614" i="226"/>
  <c r="AV614" i="226"/>
  <c r="AU614" i="226"/>
  <c r="BD613" i="226"/>
  <c r="AY613" i="226"/>
  <c r="AX613" i="226"/>
  <c r="AW613" i="226"/>
  <c r="AV613" i="226"/>
  <c r="AU613" i="226"/>
  <c r="BD612" i="226"/>
  <c r="AY612" i="226"/>
  <c r="AX612" i="226"/>
  <c r="AW612" i="226"/>
  <c r="AV612" i="226"/>
  <c r="AU612" i="226"/>
  <c r="BD611" i="226"/>
  <c r="AY611" i="226"/>
  <c r="AX611" i="226"/>
  <c r="AW611" i="226"/>
  <c r="AV611" i="226"/>
  <c r="AU611" i="226"/>
  <c r="BD610" i="226"/>
  <c r="AY610" i="226"/>
  <c r="AX610" i="226"/>
  <c r="AW610" i="226"/>
  <c r="AV610" i="226"/>
  <c r="AU610" i="226"/>
  <c r="BD609" i="226"/>
  <c r="AY609" i="226"/>
  <c r="AX609" i="226"/>
  <c r="AW609" i="226"/>
  <c r="AV609" i="226"/>
  <c r="AU609" i="226"/>
  <c r="BD608" i="226"/>
  <c r="AY608" i="226"/>
  <c r="AX608" i="226"/>
  <c r="AW608" i="226"/>
  <c r="AV608" i="226"/>
  <c r="AU608" i="226"/>
  <c r="BD607" i="226"/>
  <c r="AY607" i="226"/>
  <c r="AX607" i="226"/>
  <c r="AW607" i="226"/>
  <c r="AV607" i="226"/>
  <c r="AU607" i="226"/>
  <c r="BD606" i="226"/>
  <c r="AY606" i="226"/>
  <c r="AX606" i="226"/>
  <c r="AW606" i="226"/>
  <c r="AV606" i="226"/>
  <c r="AU606" i="226"/>
  <c r="BD605" i="226"/>
  <c r="AY605" i="226"/>
  <c r="AX605" i="226"/>
  <c r="AW605" i="226"/>
  <c r="AV605" i="226"/>
  <c r="AU605" i="226"/>
  <c r="BD604" i="226"/>
  <c r="AY604" i="226"/>
  <c r="AX604" i="226"/>
  <c r="AW604" i="226"/>
  <c r="AV604" i="226"/>
  <c r="AU604" i="226"/>
  <c r="BD603" i="226"/>
  <c r="AY603" i="226"/>
  <c r="AX603" i="226"/>
  <c r="AW603" i="226"/>
  <c r="AV603" i="226"/>
  <c r="AU603" i="226"/>
  <c r="BD602" i="226"/>
  <c r="AY602" i="226"/>
  <c r="AX602" i="226"/>
  <c r="AW602" i="226"/>
  <c r="AV602" i="226"/>
  <c r="AU602" i="226"/>
  <c r="BD601" i="226"/>
  <c r="AY601" i="226"/>
  <c r="AX601" i="226"/>
  <c r="AW601" i="226"/>
  <c r="AV601" i="226"/>
  <c r="AU601" i="226"/>
  <c r="BD600" i="226"/>
  <c r="AY600" i="226"/>
  <c r="AX600" i="226"/>
  <c r="AW600" i="226"/>
  <c r="AV600" i="226"/>
  <c r="AU600" i="226"/>
  <c r="BD599" i="226"/>
  <c r="AY599" i="226"/>
  <c r="AX599" i="226"/>
  <c r="AW599" i="226"/>
  <c r="AV599" i="226"/>
  <c r="AU599" i="226"/>
  <c r="BD598" i="226"/>
  <c r="AY598" i="226"/>
  <c r="AX598" i="226"/>
  <c r="AW598" i="226"/>
  <c r="AV598" i="226"/>
  <c r="AU598" i="226"/>
  <c r="BD597" i="226"/>
  <c r="AY597" i="226"/>
  <c r="AX597" i="226"/>
  <c r="AW597" i="226"/>
  <c r="AV597" i="226"/>
  <c r="AU597" i="226"/>
  <c r="BD596" i="226"/>
  <c r="AY596" i="226"/>
  <c r="AX596" i="226"/>
  <c r="AW596" i="226"/>
  <c r="AV596" i="226"/>
  <c r="AU596" i="226"/>
  <c r="BD595" i="226"/>
  <c r="AY595" i="226"/>
  <c r="AX595" i="226"/>
  <c r="AW595" i="226"/>
  <c r="AV595" i="226"/>
  <c r="AU595" i="226"/>
  <c r="BD594" i="226"/>
  <c r="AY594" i="226"/>
  <c r="AX594" i="226"/>
  <c r="AW594" i="226"/>
  <c r="AV594" i="226"/>
  <c r="AU594" i="226"/>
  <c r="BD593" i="226"/>
  <c r="AY593" i="226"/>
  <c r="AX593" i="226"/>
  <c r="AW593" i="226"/>
  <c r="AV593" i="226"/>
  <c r="AU593" i="226"/>
  <c r="BD592" i="226"/>
  <c r="AY592" i="226"/>
  <c r="AX592" i="226"/>
  <c r="AW592" i="226"/>
  <c r="AV592" i="226"/>
  <c r="AU592" i="226"/>
  <c r="BD591" i="226"/>
  <c r="AY591" i="226"/>
  <c r="AX591" i="226"/>
  <c r="AW591" i="226"/>
  <c r="AV591" i="226"/>
  <c r="AU591" i="226"/>
  <c r="BD590" i="226"/>
  <c r="AY590" i="226"/>
  <c r="AX590" i="226"/>
  <c r="AW590" i="226"/>
  <c r="AV590" i="226"/>
  <c r="AU590" i="226"/>
  <c r="BD589" i="226"/>
  <c r="AY589" i="226"/>
  <c r="AX589" i="226"/>
  <c r="AW589" i="226"/>
  <c r="AV589" i="226"/>
  <c r="AU589" i="226"/>
  <c r="BD588" i="226"/>
  <c r="AY588" i="226"/>
  <c r="AX588" i="226"/>
  <c r="AW588" i="226"/>
  <c r="AV588" i="226"/>
  <c r="AU588" i="226"/>
  <c r="BD587" i="226"/>
  <c r="AY587" i="226"/>
  <c r="AX587" i="226"/>
  <c r="AW587" i="226"/>
  <c r="AV587" i="226"/>
  <c r="AU587" i="226"/>
  <c r="BD586" i="226"/>
  <c r="AY586" i="226"/>
  <c r="AX586" i="226"/>
  <c r="AW586" i="226"/>
  <c r="AV586" i="226"/>
  <c r="AU586" i="226"/>
  <c r="BD585" i="226"/>
  <c r="AY585" i="226"/>
  <c r="AX585" i="226"/>
  <c r="AW585" i="226"/>
  <c r="AV585" i="226"/>
  <c r="AU585" i="226"/>
  <c r="BD584" i="226"/>
  <c r="AY584" i="226"/>
  <c r="AX584" i="226"/>
  <c r="AW584" i="226"/>
  <c r="AV584" i="226"/>
  <c r="AU584" i="226"/>
  <c r="BD583" i="226"/>
  <c r="AY583" i="226"/>
  <c r="AX583" i="226"/>
  <c r="AW583" i="226"/>
  <c r="AV583" i="226"/>
  <c r="AU583" i="226"/>
  <c r="BD582" i="226"/>
  <c r="AY582" i="226"/>
  <c r="AX582" i="226"/>
  <c r="AW582" i="226"/>
  <c r="AV582" i="226"/>
  <c r="AU582" i="226"/>
  <c r="BD581" i="226"/>
  <c r="AY581" i="226"/>
  <c r="AX581" i="226"/>
  <c r="AW581" i="226"/>
  <c r="AV581" i="226"/>
  <c r="AU581" i="226"/>
  <c r="BD580" i="226"/>
  <c r="AY580" i="226"/>
  <c r="AX580" i="226"/>
  <c r="AW580" i="226"/>
  <c r="AV580" i="226"/>
  <c r="AU580" i="226"/>
  <c r="BD579" i="226"/>
  <c r="AY579" i="226"/>
  <c r="AX579" i="226"/>
  <c r="AW579" i="226"/>
  <c r="AV579" i="226"/>
  <c r="AU579" i="226"/>
  <c r="BD578" i="226"/>
  <c r="AY578" i="226"/>
  <c r="AX578" i="226"/>
  <c r="AW578" i="226"/>
  <c r="AV578" i="226"/>
  <c r="AU578" i="226"/>
  <c r="BD577" i="226"/>
  <c r="AY577" i="226"/>
  <c r="AX577" i="226"/>
  <c r="AW577" i="226"/>
  <c r="AV577" i="226"/>
  <c r="AU577" i="226"/>
  <c r="BD576" i="226"/>
  <c r="AY576" i="226"/>
  <c r="AX576" i="226"/>
  <c r="AW576" i="226"/>
  <c r="AV576" i="226"/>
  <c r="AU576" i="226"/>
  <c r="BD575" i="226"/>
  <c r="AY575" i="226"/>
  <c r="AX575" i="226"/>
  <c r="AW575" i="226"/>
  <c r="AV575" i="226"/>
  <c r="AU575" i="226"/>
  <c r="BD574" i="226"/>
  <c r="AY574" i="226"/>
  <c r="AX574" i="226"/>
  <c r="AW574" i="226"/>
  <c r="AV574" i="226"/>
  <c r="AU574" i="226"/>
  <c r="BD573" i="226"/>
  <c r="AY573" i="226"/>
  <c r="AX573" i="226"/>
  <c r="AW573" i="226"/>
  <c r="AV573" i="226"/>
  <c r="AU573" i="226"/>
  <c r="BD572" i="226"/>
  <c r="AY572" i="226"/>
  <c r="AX572" i="226"/>
  <c r="AW572" i="226"/>
  <c r="AV572" i="226"/>
  <c r="AU572" i="226"/>
  <c r="BD571" i="226"/>
  <c r="AY571" i="226"/>
  <c r="AX571" i="226"/>
  <c r="AW571" i="226"/>
  <c r="AV571" i="226"/>
  <c r="AU571" i="226"/>
  <c r="BD570" i="226"/>
  <c r="AY570" i="226"/>
  <c r="AX570" i="226"/>
  <c r="AW570" i="226"/>
  <c r="AV570" i="226"/>
  <c r="AU570" i="226"/>
  <c r="BD569" i="226"/>
  <c r="AY569" i="226"/>
  <c r="AX569" i="226"/>
  <c r="AW569" i="226"/>
  <c r="AV569" i="226"/>
  <c r="AU569" i="226"/>
  <c r="BD568" i="226"/>
  <c r="AY568" i="226"/>
  <c r="AX568" i="226"/>
  <c r="AW568" i="226"/>
  <c r="AV568" i="226"/>
  <c r="AU568" i="226"/>
  <c r="BD567" i="226"/>
  <c r="AY567" i="226"/>
  <c r="AX567" i="226"/>
  <c r="AW567" i="226"/>
  <c r="AV567" i="226"/>
  <c r="AU567" i="226"/>
  <c r="BD566" i="226"/>
  <c r="AY566" i="226"/>
  <c r="AX566" i="226"/>
  <c r="AW566" i="226"/>
  <c r="AV566" i="226"/>
  <c r="AU566" i="226"/>
  <c r="BD565" i="226"/>
  <c r="AY565" i="226"/>
  <c r="AX565" i="226"/>
  <c r="AW565" i="226"/>
  <c r="AV565" i="226"/>
  <c r="AU565" i="226"/>
  <c r="BD564" i="226"/>
  <c r="AY564" i="226"/>
  <c r="AX564" i="226"/>
  <c r="AW564" i="226"/>
  <c r="AV564" i="226"/>
  <c r="AU564" i="226"/>
  <c r="BD563" i="226"/>
  <c r="AY563" i="226"/>
  <c r="AX563" i="226"/>
  <c r="AW563" i="226"/>
  <c r="AV563" i="226"/>
  <c r="AU563" i="226"/>
  <c r="BD562" i="226"/>
  <c r="AY562" i="226"/>
  <c r="AX562" i="226"/>
  <c r="AW562" i="226"/>
  <c r="AV562" i="226"/>
  <c r="AU562" i="226"/>
  <c r="BD561" i="226"/>
  <c r="AY561" i="226"/>
  <c r="AX561" i="226"/>
  <c r="AW561" i="226"/>
  <c r="AV561" i="226"/>
  <c r="AU561" i="226"/>
  <c r="BD560" i="226"/>
  <c r="AY560" i="226"/>
  <c r="AX560" i="226"/>
  <c r="AW560" i="226"/>
  <c r="AV560" i="226"/>
  <c r="AU560" i="226"/>
  <c r="BD559" i="226"/>
  <c r="AY559" i="226"/>
  <c r="AX559" i="226"/>
  <c r="AW559" i="226"/>
  <c r="AV559" i="226"/>
  <c r="AU559" i="226"/>
  <c r="BD558" i="226"/>
  <c r="AY558" i="226"/>
  <c r="AX558" i="226"/>
  <c r="AW558" i="226"/>
  <c r="AV558" i="226"/>
  <c r="AU558" i="226"/>
  <c r="BD557" i="226"/>
  <c r="AY557" i="226"/>
  <c r="AX557" i="226"/>
  <c r="AW557" i="226"/>
  <c r="AV557" i="226"/>
  <c r="AU557" i="226"/>
  <c r="BD556" i="226"/>
  <c r="AY556" i="226"/>
  <c r="AX556" i="226"/>
  <c r="AW556" i="226"/>
  <c r="AV556" i="226"/>
  <c r="AU556" i="226"/>
  <c r="BD555" i="226"/>
  <c r="AY555" i="226"/>
  <c r="AX555" i="226"/>
  <c r="AW555" i="226"/>
  <c r="AV555" i="226"/>
  <c r="AU555" i="226"/>
  <c r="BD554" i="226"/>
  <c r="AY554" i="226"/>
  <c r="AX554" i="226"/>
  <c r="AW554" i="226"/>
  <c r="AV554" i="226"/>
  <c r="AU554" i="226"/>
  <c r="BD553" i="226"/>
  <c r="AY553" i="226"/>
  <c r="AX553" i="226"/>
  <c r="AW553" i="226"/>
  <c r="AV553" i="226"/>
  <c r="AU553" i="226"/>
  <c r="BD552" i="226"/>
  <c r="AY552" i="226"/>
  <c r="AX552" i="226"/>
  <c r="AW552" i="226"/>
  <c r="AV552" i="226"/>
  <c r="AU552" i="226"/>
  <c r="BD551" i="226"/>
  <c r="AY551" i="226"/>
  <c r="AX551" i="226"/>
  <c r="AW551" i="226"/>
  <c r="AV551" i="226"/>
  <c r="AU551" i="226"/>
  <c r="BD550" i="226"/>
  <c r="AY550" i="226"/>
  <c r="AX550" i="226"/>
  <c r="AW550" i="226"/>
  <c r="AV550" i="226"/>
  <c r="AU550" i="226"/>
  <c r="BD549" i="226"/>
  <c r="AY549" i="226"/>
  <c r="AX549" i="226"/>
  <c r="AW549" i="226"/>
  <c r="AV549" i="226"/>
  <c r="AU549" i="226"/>
  <c r="BD548" i="226"/>
  <c r="AY548" i="226"/>
  <c r="AX548" i="226"/>
  <c r="AW548" i="226"/>
  <c r="AV548" i="226"/>
  <c r="AU548" i="226"/>
  <c r="BD547" i="226"/>
  <c r="AY547" i="226"/>
  <c r="AX547" i="226"/>
  <c r="AW547" i="226"/>
  <c r="AV547" i="226"/>
  <c r="AU547" i="226"/>
  <c r="BD546" i="226"/>
  <c r="AY546" i="226"/>
  <c r="AX546" i="226"/>
  <c r="AW546" i="226"/>
  <c r="AV546" i="226"/>
  <c r="AU546" i="226"/>
  <c r="BD545" i="226"/>
  <c r="AY545" i="226"/>
  <c r="AX545" i="226"/>
  <c r="AW545" i="226"/>
  <c r="AV545" i="226"/>
  <c r="AU545" i="226"/>
  <c r="BD544" i="226"/>
  <c r="AY544" i="226"/>
  <c r="AX544" i="226"/>
  <c r="AW544" i="226"/>
  <c r="AV544" i="226"/>
  <c r="AU544" i="226"/>
  <c r="BD543" i="226"/>
  <c r="AY543" i="226"/>
  <c r="AX543" i="226"/>
  <c r="AW543" i="226"/>
  <c r="AV543" i="226"/>
  <c r="AU543" i="226"/>
  <c r="BD542" i="226"/>
  <c r="AY542" i="226"/>
  <c r="AX542" i="226"/>
  <c r="AW542" i="226"/>
  <c r="AV542" i="226"/>
  <c r="AU542" i="226"/>
  <c r="BD541" i="226"/>
  <c r="AY541" i="226"/>
  <c r="AX541" i="226"/>
  <c r="AW541" i="226"/>
  <c r="AV541" i="226"/>
  <c r="AU541" i="226"/>
  <c r="BD540" i="226"/>
  <c r="AY540" i="226"/>
  <c r="AX540" i="226"/>
  <c r="AW540" i="226"/>
  <c r="AV540" i="226"/>
  <c r="AU540" i="226"/>
  <c r="BD539" i="226"/>
  <c r="AY539" i="226"/>
  <c r="AX539" i="226"/>
  <c r="AW539" i="226"/>
  <c r="AV539" i="226"/>
  <c r="AU539" i="226"/>
  <c r="BD538" i="226"/>
  <c r="AY538" i="226"/>
  <c r="AX538" i="226"/>
  <c r="AW538" i="226"/>
  <c r="AV538" i="226"/>
  <c r="AU538" i="226"/>
  <c r="BD537" i="226"/>
  <c r="AY537" i="226"/>
  <c r="AX537" i="226"/>
  <c r="AW537" i="226"/>
  <c r="AV537" i="226"/>
  <c r="AU537" i="226"/>
  <c r="BD536" i="226"/>
  <c r="AY536" i="226"/>
  <c r="AX536" i="226"/>
  <c r="AW536" i="226"/>
  <c r="AV536" i="226"/>
  <c r="AU536" i="226"/>
  <c r="BD535" i="226"/>
  <c r="AY535" i="226"/>
  <c r="AX535" i="226"/>
  <c r="AW535" i="226"/>
  <c r="AV535" i="226"/>
  <c r="AU535" i="226"/>
  <c r="BD534" i="226"/>
  <c r="AY534" i="226"/>
  <c r="AX534" i="226"/>
  <c r="AW534" i="226"/>
  <c r="AV534" i="226"/>
  <c r="AU534" i="226"/>
  <c r="BD533" i="226"/>
  <c r="AY533" i="226"/>
  <c r="AX533" i="226"/>
  <c r="AW533" i="226"/>
  <c r="AV533" i="226"/>
  <c r="AU533" i="226"/>
  <c r="BD532" i="226"/>
  <c r="AY532" i="226"/>
  <c r="AX532" i="226"/>
  <c r="AW532" i="226"/>
  <c r="AV532" i="226"/>
  <c r="AU532" i="226"/>
  <c r="BD531" i="226"/>
  <c r="AY531" i="226"/>
  <c r="AX531" i="226"/>
  <c r="AW531" i="226"/>
  <c r="AV531" i="226"/>
  <c r="AU531" i="226"/>
  <c r="BD530" i="226"/>
  <c r="AY530" i="226"/>
  <c r="AX530" i="226"/>
  <c r="AW530" i="226"/>
  <c r="AV530" i="226"/>
  <c r="AU530" i="226"/>
  <c r="BD529" i="226"/>
  <c r="AY529" i="226"/>
  <c r="AX529" i="226"/>
  <c r="AW529" i="226"/>
  <c r="AV529" i="226"/>
  <c r="AU529" i="226"/>
  <c r="BD528" i="226"/>
  <c r="AY528" i="226"/>
  <c r="AX528" i="226"/>
  <c r="AW528" i="226"/>
  <c r="AV528" i="226"/>
  <c r="AU528" i="226"/>
  <c r="BD527" i="226"/>
  <c r="AY527" i="226"/>
  <c r="AX527" i="226"/>
  <c r="AW527" i="226"/>
  <c r="AV527" i="226"/>
  <c r="AU527" i="226"/>
  <c r="BD526" i="226"/>
  <c r="AY526" i="226"/>
  <c r="AX526" i="226"/>
  <c r="AW526" i="226"/>
  <c r="AV526" i="226"/>
  <c r="AU526" i="226"/>
  <c r="BD525" i="226"/>
  <c r="AY525" i="226"/>
  <c r="AX525" i="226"/>
  <c r="AW525" i="226"/>
  <c r="AV525" i="226"/>
  <c r="AU525" i="226"/>
  <c r="BD524" i="226"/>
  <c r="AY524" i="226"/>
  <c r="AX524" i="226"/>
  <c r="AW524" i="226"/>
  <c r="AV524" i="226"/>
  <c r="AU524" i="226"/>
  <c r="BD523" i="226"/>
  <c r="AY523" i="226"/>
  <c r="AX523" i="226"/>
  <c r="AW523" i="226"/>
  <c r="AV523" i="226"/>
  <c r="AU523" i="226"/>
  <c r="BD522" i="226"/>
  <c r="AY522" i="226"/>
  <c r="AX522" i="226"/>
  <c r="AW522" i="226"/>
  <c r="AV522" i="226"/>
  <c r="AU522" i="226"/>
  <c r="BD521" i="226"/>
  <c r="AY521" i="226"/>
  <c r="AX521" i="226"/>
  <c r="AW521" i="226"/>
  <c r="AV521" i="226"/>
  <c r="AU521" i="226"/>
  <c r="BD520" i="226"/>
  <c r="AY520" i="226"/>
  <c r="AX520" i="226"/>
  <c r="AW520" i="226"/>
  <c r="AV520" i="226"/>
  <c r="AU520" i="226"/>
  <c r="BD519" i="226"/>
  <c r="AY519" i="226"/>
  <c r="AX519" i="226"/>
  <c r="AW519" i="226"/>
  <c r="AV519" i="226"/>
  <c r="AU519" i="226"/>
  <c r="BD518" i="226"/>
  <c r="AY518" i="226"/>
  <c r="AX518" i="226"/>
  <c r="AW518" i="226"/>
  <c r="AV518" i="226"/>
  <c r="AU518" i="226"/>
  <c r="BD517" i="226"/>
  <c r="AY517" i="226"/>
  <c r="AX517" i="226"/>
  <c r="AW517" i="226"/>
  <c r="AV517" i="226"/>
  <c r="AU517" i="226"/>
  <c r="BD516" i="226"/>
  <c r="AY516" i="226"/>
  <c r="AX516" i="226"/>
  <c r="AW516" i="226"/>
  <c r="AV516" i="226"/>
  <c r="AU516" i="226"/>
  <c r="BD515" i="226"/>
  <c r="AY515" i="226"/>
  <c r="AX515" i="226"/>
  <c r="AW515" i="226"/>
  <c r="AV515" i="226"/>
  <c r="AU515" i="226"/>
  <c r="BD514" i="226"/>
  <c r="AY514" i="226"/>
  <c r="AX514" i="226"/>
  <c r="AW514" i="226"/>
  <c r="AV514" i="226"/>
  <c r="AU514" i="226"/>
  <c r="BD513" i="226"/>
  <c r="AY513" i="226"/>
  <c r="AX513" i="226"/>
  <c r="AW513" i="226"/>
  <c r="AV513" i="226"/>
  <c r="AU513" i="226"/>
  <c r="BD512" i="226"/>
  <c r="AY512" i="226"/>
  <c r="AX512" i="226"/>
  <c r="AW512" i="226"/>
  <c r="AV512" i="226"/>
  <c r="AU512" i="226"/>
  <c r="BD511" i="226"/>
  <c r="AY511" i="226"/>
  <c r="AX511" i="226"/>
  <c r="AW511" i="226"/>
  <c r="AV511" i="226"/>
  <c r="AU511" i="226"/>
  <c r="BD510" i="226"/>
  <c r="AY510" i="226"/>
  <c r="AX510" i="226"/>
  <c r="AW510" i="226"/>
  <c r="AV510" i="226"/>
  <c r="AU510" i="226"/>
  <c r="BD509" i="226"/>
  <c r="AY509" i="226"/>
  <c r="AX509" i="226"/>
  <c r="AW509" i="226"/>
  <c r="AV509" i="226"/>
  <c r="AU509" i="226"/>
  <c r="BD508" i="226"/>
  <c r="AY508" i="226"/>
  <c r="AX508" i="226"/>
  <c r="AW508" i="226"/>
  <c r="AV508" i="226"/>
  <c r="AU508" i="226"/>
  <c r="BD507" i="226"/>
  <c r="AY507" i="226"/>
  <c r="AX507" i="226"/>
  <c r="AW507" i="226"/>
  <c r="AV507" i="226"/>
  <c r="AU507" i="226"/>
  <c r="BD506" i="226"/>
  <c r="AY506" i="226"/>
  <c r="AX506" i="226"/>
  <c r="AW506" i="226"/>
  <c r="AV506" i="226"/>
  <c r="AU506" i="226"/>
  <c r="BD505" i="226"/>
  <c r="AY505" i="226"/>
  <c r="AX505" i="226"/>
  <c r="AW505" i="226"/>
  <c r="AV505" i="226"/>
  <c r="AU505" i="226"/>
  <c r="BD504" i="226"/>
  <c r="AY504" i="226"/>
  <c r="AX504" i="226"/>
  <c r="AW504" i="226"/>
  <c r="AV504" i="226"/>
  <c r="AU504" i="226"/>
  <c r="BD503" i="226"/>
  <c r="AY503" i="226"/>
  <c r="AX503" i="226"/>
  <c r="AW503" i="226"/>
  <c r="AV503" i="226"/>
  <c r="AU503" i="226"/>
  <c r="BD502" i="226"/>
  <c r="AY502" i="226"/>
  <c r="AX502" i="226"/>
  <c r="AW502" i="226"/>
  <c r="AV502" i="226"/>
  <c r="AU502" i="226"/>
  <c r="BD501" i="226"/>
  <c r="AY501" i="226"/>
  <c r="AX501" i="226"/>
  <c r="AW501" i="226"/>
  <c r="AV501" i="226"/>
  <c r="AU501" i="226"/>
  <c r="BD500" i="226"/>
  <c r="AY500" i="226"/>
  <c r="AX500" i="226"/>
  <c r="AW500" i="226"/>
  <c r="AV500" i="226"/>
  <c r="AU500" i="226"/>
  <c r="BD499" i="226"/>
  <c r="AY499" i="226"/>
  <c r="AX499" i="226"/>
  <c r="AW499" i="226"/>
  <c r="AV499" i="226"/>
  <c r="AU499" i="226"/>
  <c r="BD498" i="226"/>
  <c r="AY498" i="226"/>
  <c r="AX498" i="226"/>
  <c r="AW498" i="226"/>
  <c r="AV498" i="226"/>
  <c r="AU498" i="226"/>
  <c r="BD497" i="226"/>
  <c r="AY497" i="226"/>
  <c r="AX497" i="226"/>
  <c r="AW497" i="226"/>
  <c r="AV497" i="226"/>
  <c r="AU497" i="226"/>
  <c r="BD496" i="226"/>
  <c r="AY496" i="226"/>
  <c r="AX496" i="226"/>
  <c r="AW496" i="226"/>
  <c r="AV496" i="226"/>
  <c r="AU496" i="226"/>
  <c r="BD495" i="226"/>
  <c r="AY495" i="226"/>
  <c r="AX495" i="226"/>
  <c r="AW495" i="226"/>
  <c r="AV495" i="226"/>
  <c r="AU495" i="226"/>
  <c r="BD494" i="226"/>
  <c r="AY494" i="226"/>
  <c r="AX494" i="226"/>
  <c r="AW494" i="226"/>
  <c r="AV494" i="226"/>
  <c r="AU494" i="226"/>
  <c r="BD493" i="226"/>
  <c r="AY493" i="226"/>
  <c r="AX493" i="226"/>
  <c r="AW493" i="226"/>
  <c r="AV493" i="226"/>
  <c r="AU493" i="226"/>
  <c r="BD492" i="226"/>
  <c r="AY492" i="226"/>
  <c r="AX492" i="226"/>
  <c r="AW492" i="226"/>
  <c r="AV492" i="226"/>
  <c r="AU492" i="226"/>
  <c r="BD491" i="226"/>
  <c r="AY491" i="226"/>
  <c r="AX491" i="226"/>
  <c r="AW491" i="226"/>
  <c r="AV491" i="226"/>
  <c r="AU491" i="226"/>
  <c r="BD490" i="226"/>
  <c r="AY490" i="226"/>
  <c r="AX490" i="226"/>
  <c r="AW490" i="226"/>
  <c r="AV490" i="226"/>
  <c r="AU490" i="226"/>
  <c r="BD489" i="226"/>
  <c r="AY489" i="226"/>
  <c r="AX489" i="226"/>
  <c r="AW489" i="226"/>
  <c r="AV489" i="226"/>
  <c r="AU489" i="226"/>
  <c r="BD488" i="226"/>
  <c r="AY488" i="226"/>
  <c r="AX488" i="226"/>
  <c r="AW488" i="226"/>
  <c r="AV488" i="226"/>
  <c r="AU488" i="226"/>
  <c r="BD487" i="226"/>
  <c r="AY487" i="226"/>
  <c r="AX487" i="226"/>
  <c r="AW487" i="226"/>
  <c r="AV487" i="226"/>
  <c r="AU487" i="226"/>
  <c r="BD486" i="226"/>
  <c r="AY486" i="226"/>
  <c r="AX486" i="226"/>
  <c r="AW486" i="226"/>
  <c r="AV486" i="226"/>
  <c r="AU486" i="226"/>
  <c r="BD485" i="226"/>
  <c r="AY485" i="226"/>
  <c r="AX485" i="226"/>
  <c r="AW485" i="226"/>
  <c r="AV485" i="226"/>
  <c r="AU485" i="226"/>
  <c r="BD484" i="226"/>
  <c r="AY484" i="226"/>
  <c r="AX484" i="226"/>
  <c r="AW484" i="226"/>
  <c r="AV484" i="226"/>
  <c r="AU484" i="226"/>
  <c r="BD483" i="226"/>
  <c r="AY483" i="226"/>
  <c r="AX483" i="226"/>
  <c r="AW483" i="226"/>
  <c r="AV483" i="226"/>
  <c r="AU483" i="226"/>
  <c r="BD482" i="226"/>
  <c r="AY482" i="226"/>
  <c r="AX482" i="226"/>
  <c r="AW482" i="226"/>
  <c r="AV482" i="226"/>
  <c r="AU482" i="226"/>
  <c r="BD481" i="226"/>
  <c r="AY481" i="226"/>
  <c r="AX481" i="226"/>
  <c r="AW481" i="226"/>
  <c r="AV481" i="226"/>
  <c r="AU481" i="226"/>
  <c r="BD480" i="226"/>
  <c r="AY480" i="226"/>
  <c r="AX480" i="226"/>
  <c r="AW480" i="226"/>
  <c r="AV480" i="226"/>
  <c r="AU480" i="226"/>
  <c r="BD479" i="226"/>
  <c r="AY479" i="226"/>
  <c r="AX479" i="226"/>
  <c r="AW479" i="226"/>
  <c r="AV479" i="226"/>
  <c r="AU479" i="226"/>
  <c r="BD478" i="226"/>
  <c r="AY478" i="226"/>
  <c r="AX478" i="226"/>
  <c r="AW478" i="226"/>
  <c r="AV478" i="226"/>
  <c r="AU478" i="226"/>
  <c r="BD477" i="226"/>
  <c r="AY477" i="226"/>
  <c r="AX477" i="226"/>
  <c r="AW477" i="226"/>
  <c r="AV477" i="226"/>
  <c r="AU477" i="226"/>
  <c r="BD476" i="226"/>
  <c r="AY476" i="226"/>
  <c r="AX476" i="226"/>
  <c r="AW476" i="226"/>
  <c r="AV476" i="226"/>
  <c r="AU476" i="226"/>
  <c r="BD475" i="226"/>
  <c r="AY475" i="226"/>
  <c r="AX475" i="226"/>
  <c r="AW475" i="226"/>
  <c r="AV475" i="226"/>
  <c r="AU475" i="226"/>
  <c r="BD474" i="226"/>
  <c r="AY474" i="226"/>
  <c r="AX474" i="226"/>
  <c r="AW474" i="226"/>
  <c r="AV474" i="226"/>
  <c r="AU474" i="226"/>
  <c r="BD473" i="226"/>
  <c r="AY473" i="226"/>
  <c r="AX473" i="226"/>
  <c r="AW473" i="226"/>
  <c r="AV473" i="226"/>
  <c r="AU473" i="226"/>
  <c r="BD472" i="226"/>
  <c r="AY472" i="226"/>
  <c r="AX472" i="226"/>
  <c r="AW472" i="226"/>
  <c r="AV472" i="226"/>
  <c r="AU472" i="226"/>
  <c r="BD471" i="226"/>
  <c r="AY471" i="226"/>
  <c r="AX471" i="226"/>
  <c r="AW471" i="226"/>
  <c r="AV471" i="226"/>
  <c r="AU471" i="226"/>
  <c r="BD470" i="226"/>
  <c r="AY470" i="226"/>
  <c r="AX470" i="226"/>
  <c r="AW470" i="226"/>
  <c r="AV470" i="226"/>
  <c r="AU470" i="226"/>
  <c r="BD469" i="226"/>
  <c r="AY469" i="226"/>
  <c r="AX469" i="226"/>
  <c r="AW469" i="226"/>
  <c r="AV469" i="226"/>
  <c r="AU469" i="226"/>
  <c r="BD468" i="226"/>
  <c r="AY468" i="226"/>
  <c r="AX468" i="226"/>
  <c r="AW468" i="226"/>
  <c r="AV468" i="226"/>
  <c r="AU468" i="226"/>
  <c r="BD467" i="226"/>
  <c r="AY467" i="226"/>
  <c r="AX467" i="226"/>
  <c r="AW467" i="226"/>
  <c r="AV467" i="226"/>
  <c r="AU467" i="226"/>
  <c r="BD466" i="226"/>
  <c r="AY466" i="226"/>
  <c r="AX466" i="226"/>
  <c r="AW466" i="226"/>
  <c r="AV466" i="226"/>
  <c r="AU466" i="226"/>
  <c r="BD465" i="226"/>
  <c r="AY465" i="226"/>
  <c r="AX465" i="226"/>
  <c r="AW465" i="226"/>
  <c r="AV465" i="226"/>
  <c r="AU465" i="226"/>
  <c r="BD464" i="226"/>
  <c r="AY464" i="226"/>
  <c r="AX464" i="226"/>
  <c r="AW464" i="226"/>
  <c r="AV464" i="226"/>
  <c r="AU464" i="226"/>
  <c r="BD463" i="226"/>
  <c r="AY463" i="226"/>
  <c r="AX463" i="226"/>
  <c r="AW463" i="226"/>
  <c r="AV463" i="226"/>
  <c r="AU463" i="226"/>
  <c r="BD462" i="226"/>
  <c r="AY462" i="226"/>
  <c r="AX462" i="226"/>
  <c r="AW462" i="226"/>
  <c r="AV462" i="226"/>
  <c r="AU462" i="226"/>
  <c r="BD461" i="226"/>
  <c r="AY461" i="226"/>
  <c r="AX461" i="226"/>
  <c r="AW461" i="226"/>
  <c r="AV461" i="226"/>
  <c r="AU461" i="226"/>
  <c r="BD460" i="226"/>
  <c r="AY460" i="226"/>
  <c r="AX460" i="226"/>
  <c r="AW460" i="226"/>
  <c r="AV460" i="226"/>
  <c r="AU460" i="226"/>
  <c r="BD459" i="226"/>
  <c r="AY459" i="226"/>
  <c r="AX459" i="226"/>
  <c r="AW459" i="226"/>
  <c r="AV459" i="226"/>
  <c r="AU459" i="226"/>
  <c r="BD458" i="226"/>
  <c r="AY458" i="226"/>
  <c r="AX458" i="226"/>
  <c r="AW458" i="226"/>
  <c r="AV458" i="226"/>
  <c r="AU458" i="226"/>
  <c r="BD457" i="226"/>
  <c r="AY457" i="226"/>
  <c r="AX457" i="226"/>
  <c r="AW457" i="226"/>
  <c r="AV457" i="226"/>
  <c r="AU457" i="226"/>
  <c r="BD456" i="226"/>
  <c r="AY456" i="226"/>
  <c r="AX456" i="226"/>
  <c r="AW456" i="226"/>
  <c r="AV456" i="226"/>
  <c r="AU456" i="226"/>
  <c r="BD455" i="226"/>
  <c r="AY455" i="226"/>
  <c r="AX455" i="226"/>
  <c r="AW455" i="226"/>
  <c r="AV455" i="226"/>
  <c r="AU455" i="226"/>
  <c r="BD454" i="226"/>
  <c r="AY454" i="226"/>
  <c r="AX454" i="226"/>
  <c r="AW454" i="226"/>
  <c r="AV454" i="226"/>
  <c r="AU454" i="226"/>
  <c r="BD453" i="226"/>
  <c r="AY453" i="226"/>
  <c r="AX453" i="226"/>
  <c r="AW453" i="226"/>
  <c r="AV453" i="226"/>
  <c r="AU453" i="226"/>
  <c r="BD452" i="226"/>
  <c r="AY452" i="226"/>
  <c r="AX452" i="226"/>
  <c r="AW452" i="226"/>
  <c r="AV452" i="226"/>
  <c r="AU452" i="226"/>
  <c r="BD451" i="226"/>
  <c r="AY451" i="226"/>
  <c r="AX451" i="226"/>
  <c r="AW451" i="226"/>
  <c r="AV451" i="226"/>
  <c r="AU451" i="226"/>
  <c r="BD450" i="226"/>
  <c r="AY450" i="226"/>
  <c r="AX450" i="226"/>
  <c r="AW450" i="226"/>
  <c r="AV450" i="226"/>
  <c r="AU450" i="226"/>
  <c r="BD449" i="226"/>
  <c r="AY449" i="226"/>
  <c r="AX449" i="226"/>
  <c r="AW449" i="226"/>
  <c r="AV449" i="226"/>
  <c r="AU449" i="226"/>
  <c r="BD448" i="226"/>
  <c r="AY448" i="226"/>
  <c r="AX448" i="226"/>
  <c r="AW448" i="226"/>
  <c r="AV448" i="226"/>
  <c r="AU448" i="226"/>
  <c r="BD447" i="226"/>
  <c r="AY447" i="226"/>
  <c r="AX447" i="226"/>
  <c r="AW447" i="226"/>
  <c r="AV447" i="226"/>
  <c r="AU447" i="226"/>
  <c r="BD446" i="226"/>
  <c r="AY446" i="226"/>
  <c r="AX446" i="226"/>
  <c r="AW446" i="226"/>
  <c r="AV446" i="226"/>
  <c r="AU446" i="226"/>
  <c r="BD445" i="226"/>
  <c r="AY445" i="226"/>
  <c r="AX445" i="226"/>
  <c r="AW445" i="226"/>
  <c r="AV445" i="226"/>
  <c r="AU445" i="226"/>
  <c r="BD444" i="226"/>
  <c r="AY444" i="226"/>
  <c r="AX444" i="226"/>
  <c r="AW444" i="226"/>
  <c r="AV444" i="226"/>
  <c r="AU444" i="226"/>
  <c r="BD443" i="226"/>
  <c r="AY443" i="226"/>
  <c r="AX443" i="226"/>
  <c r="AW443" i="226"/>
  <c r="AV443" i="226"/>
  <c r="AU443" i="226"/>
  <c r="BD442" i="226"/>
  <c r="AY442" i="226"/>
  <c r="AX442" i="226"/>
  <c r="AW442" i="226"/>
  <c r="AV442" i="226"/>
  <c r="AU442" i="226"/>
  <c r="BD441" i="226"/>
  <c r="AY441" i="226"/>
  <c r="AX441" i="226"/>
  <c r="AW441" i="226"/>
  <c r="AV441" i="226"/>
  <c r="AU441" i="226"/>
  <c r="BD440" i="226"/>
  <c r="AY440" i="226"/>
  <c r="AX440" i="226"/>
  <c r="AW440" i="226"/>
  <c r="AV440" i="226"/>
  <c r="AU440" i="226"/>
  <c r="BD439" i="226"/>
  <c r="AY439" i="226"/>
  <c r="AX439" i="226"/>
  <c r="AW439" i="226"/>
  <c r="AV439" i="226"/>
  <c r="AU439" i="226"/>
  <c r="BD438" i="226"/>
  <c r="AY438" i="226"/>
  <c r="AX438" i="226"/>
  <c r="AW438" i="226"/>
  <c r="AV438" i="226"/>
  <c r="AU438" i="226"/>
  <c r="BD437" i="226"/>
  <c r="AY437" i="226"/>
  <c r="AX437" i="226"/>
  <c r="AW437" i="226"/>
  <c r="AV437" i="226"/>
  <c r="AU437" i="226"/>
  <c r="BD436" i="226"/>
  <c r="AY436" i="226"/>
  <c r="AX436" i="226"/>
  <c r="AW436" i="226"/>
  <c r="AV436" i="226"/>
  <c r="AU436" i="226"/>
  <c r="BD435" i="226"/>
  <c r="AY435" i="226"/>
  <c r="AX435" i="226"/>
  <c r="AW435" i="226"/>
  <c r="AV435" i="226"/>
  <c r="AU435" i="226"/>
  <c r="BD434" i="226"/>
  <c r="AY434" i="226"/>
  <c r="AX434" i="226"/>
  <c r="AW434" i="226"/>
  <c r="AV434" i="226"/>
  <c r="AU434" i="226"/>
  <c r="BD433" i="226"/>
  <c r="AY433" i="226"/>
  <c r="AX433" i="226"/>
  <c r="AW433" i="226"/>
  <c r="AV433" i="226"/>
  <c r="AU433" i="226"/>
  <c r="BD432" i="226"/>
  <c r="AY432" i="226"/>
  <c r="AX432" i="226"/>
  <c r="AW432" i="226"/>
  <c r="AV432" i="226"/>
  <c r="AU432" i="226"/>
  <c r="BD431" i="226"/>
  <c r="AY431" i="226"/>
  <c r="AX431" i="226"/>
  <c r="AW431" i="226"/>
  <c r="AV431" i="226"/>
  <c r="AU431" i="226"/>
  <c r="BD430" i="226"/>
  <c r="AY430" i="226"/>
  <c r="AX430" i="226"/>
  <c r="AW430" i="226"/>
  <c r="AV430" i="226"/>
  <c r="AU430" i="226"/>
  <c r="BD429" i="226"/>
  <c r="AY429" i="226"/>
  <c r="AX429" i="226"/>
  <c r="AW429" i="226"/>
  <c r="AV429" i="226"/>
  <c r="AU429" i="226"/>
  <c r="BD428" i="226"/>
  <c r="AY428" i="226"/>
  <c r="AX428" i="226"/>
  <c r="AW428" i="226"/>
  <c r="AV428" i="226"/>
  <c r="AU428" i="226"/>
  <c r="BD427" i="226"/>
  <c r="AY427" i="226"/>
  <c r="AX427" i="226"/>
  <c r="AW427" i="226"/>
  <c r="AV427" i="226"/>
  <c r="AU427" i="226"/>
  <c r="BD426" i="226"/>
  <c r="AY426" i="226"/>
  <c r="AX426" i="226"/>
  <c r="AW426" i="226"/>
  <c r="AV426" i="226"/>
  <c r="AU426" i="226"/>
  <c r="BD425" i="226"/>
  <c r="AY425" i="226"/>
  <c r="AX425" i="226"/>
  <c r="AW425" i="226"/>
  <c r="AV425" i="226"/>
  <c r="AU425" i="226"/>
  <c r="BD424" i="226"/>
  <c r="AY424" i="226"/>
  <c r="AX424" i="226"/>
  <c r="AW424" i="226"/>
  <c r="AV424" i="226"/>
  <c r="AU424" i="226"/>
  <c r="BD423" i="226"/>
  <c r="AY423" i="226"/>
  <c r="AX423" i="226"/>
  <c r="AW423" i="226"/>
  <c r="AV423" i="226"/>
  <c r="AU423" i="226"/>
  <c r="BD422" i="226"/>
  <c r="AY422" i="226"/>
  <c r="AX422" i="226"/>
  <c r="AW422" i="226"/>
  <c r="AV422" i="226"/>
  <c r="AU422" i="226"/>
  <c r="BD421" i="226"/>
  <c r="AY421" i="226"/>
  <c r="AX421" i="226"/>
  <c r="AW421" i="226"/>
  <c r="AV421" i="226"/>
  <c r="AU421" i="226"/>
  <c r="BD420" i="226"/>
  <c r="AY420" i="226"/>
  <c r="AX420" i="226"/>
  <c r="AW420" i="226"/>
  <c r="AV420" i="226"/>
  <c r="AU420" i="226"/>
  <c r="BD419" i="226"/>
  <c r="AY419" i="226"/>
  <c r="AX419" i="226"/>
  <c r="AW419" i="226"/>
  <c r="AV419" i="226"/>
  <c r="AU419" i="226"/>
  <c r="BD418" i="226"/>
  <c r="AY418" i="226"/>
  <c r="AX418" i="226"/>
  <c r="AW418" i="226"/>
  <c r="AV418" i="226"/>
  <c r="AU418" i="226"/>
  <c r="BD417" i="226"/>
  <c r="AY417" i="226"/>
  <c r="AX417" i="226"/>
  <c r="AW417" i="226"/>
  <c r="AV417" i="226"/>
  <c r="AU417" i="226"/>
  <c r="BD416" i="226"/>
  <c r="AY416" i="226"/>
  <c r="AX416" i="226"/>
  <c r="AW416" i="226"/>
  <c r="AV416" i="226"/>
  <c r="AU416" i="226"/>
  <c r="BD415" i="226"/>
  <c r="AY415" i="226"/>
  <c r="AX415" i="226"/>
  <c r="AW415" i="226"/>
  <c r="AV415" i="226"/>
  <c r="AU415" i="226"/>
  <c r="BD414" i="226"/>
  <c r="AY414" i="226"/>
  <c r="AX414" i="226"/>
  <c r="AW414" i="226"/>
  <c r="AV414" i="226"/>
  <c r="AU414" i="226"/>
  <c r="BD413" i="226"/>
  <c r="AY413" i="226"/>
  <c r="AX413" i="226"/>
  <c r="AW413" i="226"/>
  <c r="AV413" i="226"/>
  <c r="AU413" i="226"/>
  <c r="BD412" i="226"/>
  <c r="AY412" i="226"/>
  <c r="AX412" i="226"/>
  <c r="AW412" i="226"/>
  <c r="AV412" i="226"/>
  <c r="AU412" i="226"/>
  <c r="BD411" i="226"/>
  <c r="AY411" i="226"/>
  <c r="AX411" i="226"/>
  <c r="AW411" i="226"/>
  <c r="AV411" i="226"/>
  <c r="AU411" i="226"/>
  <c r="BD410" i="226"/>
  <c r="AY410" i="226"/>
  <c r="AX410" i="226"/>
  <c r="AW410" i="226"/>
  <c r="AV410" i="226"/>
  <c r="AU410" i="226"/>
  <c r="BD409" i="226"/>
  <c r="AY409" i="226"/>
  <c r="AX409" i="226"/>
  <c r="AW409" i="226"/>
  <c r="AV409" i="226"/>
  <c r="AU409" i="226"/>
  <c r="BD408" i="226"/>
  <c r="AY408" i="226"/>
  <c r="AX408" i="226"/>
  <c r="AW408" i="226"/>
  <c r="AV408" i="226"/>
  <c r="AU408" i="226"/>
  <c r="BD407" i="226"/>
  <c r="AY407" i="226"/>
  <c r="AX407" i="226"/>
  <c r="AW407" i="226"/>
  <c r="AV407" i="226"/>
  <c r="AU407" i="226"/>
  <c r="BD406" i="226"/>
  <c r="AY406" i="226"/>
  <c r="AX406" i="226"/>
  <c r="AW406" i="226"/>
  <c r="AV406" i="226"/>
  <c r="AU406" i="226"/>
  <c r="BD405" i="226"/>
  <c r="AY405" i="226"/>
  <c r="AX405" i="226"/>
  <c r="AW405" i="226"/>
  <c r="AV405" i="226"/>
  <c r="AU405" i="226"/>
  <c r="BD404" i="226"/>
  <c r="AY404" i="226"/>
  <c r="AX404" i="226"/>
  <c r="AW404" i="226"/>
  <c r="AV404" i="226"/>
  <c r="AU404" i="226"/>
  <c r="BD403" i="226"/>
  <c r="AY403" i="226"/>
  <c r="AX403" i="226"/>
  <c r="AW403" i="226"/>
  <c r="AV403" i="226"/>
  <c r="AU403" i="226"/>
  <c r="BD402" i="226"/>
  <c r="AY402" i="226"/>
  <c r="AX402" i="226"/>
  <c r="AW402" i="226"/>
  <c r="AV402" i="226"/>
  <c r="AU402" i="226"/>
  <c r="BD401" i="226"/>
  <c r="AY401" i="226"/>
  <c r="AX401" i="226"/>
  <c r="AW401" i="226"/>
  <c r="AV401" i="226"/>
  <c r="AU401" i="226"/>
  <c r="BD400" i="226"/>
  <c r="AY400" i="226"/>
  <c r="AX400" i="226"/>
  <c r="AW400" i="226"/>
  <c r="AV400" i="226"/>
  <c r="AU400" i="226"/>
  <c r="BD399" i="226"/>
  <c r="AY399" i="226"/>
  <c r="AX399" i="226"/>
  <c r="AW399" i="226"/>
  <c r="AV399" i="226"/>
  <c r="AU399" i="226"/>
  <c r="BD398" i="226"/>
  <c r="AY398" i="226"/>
  <c r="AX398" i="226"/>
  <c r="AW398" i="226"/>
  <c r="AV398" i="226"/>
  <c r="AU398" i="226"/>
  <c r="BD397" i="226"/>
  <c r="AY397" i="226"/>
  <c r="AX397" i="226"/>
  <c r="AW397" i="226"/>
  <c r="AV397" i="226"/>
  <c r="AU397" i="226"/>
  <c r="BD396" i="226"/>
  <c r="AY396" i="226"/>
  <c r="AX396" i="226"/>
  <c r="AW396" i="226"/>
  <c r="AV396" i="226"/>
  <c r="AU396" i="226"/>
  <c r="BD395" i="226"/>
  <c r="AY395" i="226"/>
  <c r="AX395" i="226"/>
  <c r="AW395" i="226"/>
  <c r="AV395" i="226"/>
  <c r="AU395" i="226"/>
  <c r="BD394" i="226"/>
  <c r="AY394" i="226"/>
  <c r="AX394" i="226"/>
  <c r="AW394" i="226"/>
  <c r="AV394" i="226"/>
  <c r="AU394" i="226"/>
  <c r="BD393" i="226"/>
  <c r="AY393" i="226"/>
  <c r="AX393" i="226"/>
  <c r="AW393" i="226"/>
  <c r="AV393" i="226"/>
  <c r="AU393" i="226"/>
  <c r="BD392" i="226"/>
  <c r="AY392" i="226"/>
  <c r="AX392" i="226"/>
  <c r="AW392" i="226"/>
  <c r="AV392" i="226"/>
  <c r="AU392" i="226"/>
  <c r="BD391" i="226"/>
  <c r="AY391" i="226"/>
  <c r="AX391" i="226"/>
  <c r="AW391" i="226"/>
  <c r="AV391" i="226"/>
  <c r="AU391" i="226"/>
  <c r="BD390" i="226"/>
  <c r="AY390" i="226"/>
  <c r="AX390" i="226"/>
  <c r="AW390" i="226"/>
  <c r="AV390" i="226"/>
  <c r="AU390" i="226"/>
  <c r="BD389" i="226"/>
  <c r="AY389" i="226"/>
  <c r="AX389" i="226"/>
  <c r="AW389" i="226"/>
  <c r="AV389" i="226"/>
  <c r="AU389" i="226"/>
  <c r="BD388" i="226"/>
  <c r="AY388" i="226"/>
  <c r="AX388" i="226"/>
  <c r="AW388" i="226"/>
  <c r="AV388" i="226"/>
  <c r="AU388" i="226"/>
  <c r="BD387" i="226"/>
  <c r="AY387" i="226"/>
  <c r="AX387" i="226"/>
  <c r="AW387" i="226"/>
  <c r="AV387" i="226"/>
  <c r="AU387" i="226"/>
  <c r="BD386" i="226"/>
  <c r="AY386" i="226"/>
  <c r="AX386" i="226"/>
  <c r="AW386" i="226"/>
  <c r="AV386" i="226"/>
  <c r="AU386" i="226"/>
  <c r="BD385" i="226"/>
  <c r="AY385" i="226"/>
  <c r="AX385" i="226"/>
  <c r="AW385" i="226"/>
  <c r="AV385" i="226"/>
  <c r="AU385" i="226"/>
  <c r="BD384" i="226"/>
  <c r="AY384" i="226"/>
  <c r="AX384" i="226"/>
  <c r="AW384" i="226"/>
  <c r="AV384" i="226"/>
  <c r="AU384" i="226"/>
  <c r="BD383" i="226"/>
  <c r="AY383" i="226"/>
  <c r="AX383" i="226"/>
  <c r="AW383" i="226"/>
  <c r="AV383" i="226"/>
  <c r="AU383" i="226"/>
  <c r="BD382" i="226"/>
  <c r="AY382" i="226"/>
  <c r="AX382" i="226"/>
  <c r="AW382" i="226"/>
  <c r="AV382" i="226"/>
  <c r="AU382" i="226"/>
  <c r="BD381" i="226"/>
  <c r="AY381" i="226"/>
  <c r="AX381" i="226"/>
  <c r="AW381" i="226"/>
  <c r="AV381" i="226"/>
  <c r="AU381" i="226"/>
  <c r="BD380" i="226"/>
  <c r="AY380" i="226"/>
  <c r="AX380" i="226"/>
  <c r="AW380" i="226"/>
  <c r="AV380" i="226"/>
  <c r="AU380" i="226"/>
  <c r="BD379" i="226"/>
  <c r="AY379" i="226"/>
  <c r="AX379" i="226"/>
  <c r="AW379" i="226"/>
  <c r="AV379" i="226"/>
  <c r="AU379" i="226"/>
  <c r="BD378" i="226"/>
  <c r="AY378" i="226"/>
  <c r="AX378" i="226"/>
  <c r="AW378" i="226"/>
  <c r="AV378" i="226"/>
  <c r="AU378" i="226"/>
  <c r="BD377" i="226"/>
  <c r="AY377" i="226"/>
  <c r="AX377" i="226"/>
  <c r="AW377" i="226"/>
  <c r="AV377" i="226"/>
  <c r="AU377" i="226"/>
  <c r="BD376" i="226"/>
  <c r="AY376" i="226"/>
  <c r="AX376" i="226"/>
  <c r="AW376" i="226"/>
  <c r="AV376" i="226"/>
  <c r="AU376" i="226"/>
  <c r="BD375" i="226"/>
  <c r="AY375" i="226"/>
  <c r="AX375" i="226"/>
  <c r="AW375" i="226"/>
  <c r="AV375" i="226"/>
  <c r="AU375" i="226"/>
  <c r="BD374" i="226"/>
  <c r="AY374" i="226"/>
  <c r="AX374" i="226"/>
  <c r="AW374" i="226"/>
  <c r="AV374" i="226"/>
  <c r="AU374" i="226"/>
  <c r="BD373" i="226"/>
  <c r="AY373" i="226"/>
  <c r="AX373" i="226"/>
  <c r="AW373" i="226"/>
  <c r="AV373" i="226"/>
  <c r="AU373" i="226"/>
  <c r="BD372" i="226"/>
  <c r="AY372" i="226"/>
  <c r="AX372" i="226"/>
  <c r="AW372" i="226"/>
  <c r="AV372" i="226"/>
  <c r="AU372" i="226"/>
  <c r="BD371" i="226"/>
  <c r="AY371" i="226"/>
  <c r="AX371" i="226"/>
  <c r="AW371" i="226"/>
  <c r="AV371" i="226"/>
  <c r="AU371" i="226"/>
  <c r="BD370" i="226"/>
  <c r="AY370" i="226"/>
  <c r="AX370" i="226"/>
  <c r="AW370" i="226"/>
  <c r="AV370" i="226"/>
  <c r="AU370" i="226"/>
  <c r="BD369" i="226"/>
  <c r="AY369" i="226"/>
  <c r="AX369" i="226"/>
  <c r="AW369" i="226"/>
  <c r="AV369" i="226"/>
  <c r="AU369" i="226"/>
  <c r="BD368" i="226"/>
  <c r="AY368" i="226"/>
  <c r="AX368" i="226"/>
  <c r="AW368" i="226"/>
  <c r="AV368" i="226"/>
  <c r="AU368" i="226"/>
  <c r="BD367" i="226"/>
  <c r="AY367" i="226"/>
  <c r="AX367" i="226"/>
  <c r="AW367" i="226"/>
  <c r="AV367" i="226"/>
  <c r="AU367" i="226"/>
  <c r="BD366" i="226"/>
  <c r="AY366" i="226"/>
  <c r="AX366" i="226"/>
  <c r="AW366" i="226"/>
  <c r="AV366" i="226"/>
  <c r="AU366" i="226"/>
  <c r="BD365" i="226"/>
  <c r="AY365" i="226"/>
  <c r="AX365" i="226"/>
  <c r="AW365" i="226"/>
  <c r="AV365" i="226"/>
  <c r="AU365" i="226"/>
  <c r="BD364" i="226"/>
  <c r="AY364" i="226"/>
  <c r="AX364" i="226"/>
  <c r="AW364" i="226"/>
  <c r="AV364" i="226"/>
  <c r="AU364" i="226"/>
  <c r="BD363" i="226"/>
  <c r="AY363" i="226"/>
  <c r="AX363" i="226"/>
  <c r="AW363" i="226"/>
  <c r="AV363" i="226"/>
  <c r="AU363" i="226"/>
  <c r="BD362" i="226"/>
  <c r="AY362" i="226"/>
  <c r="AX362" i="226"/>
  <c r="AW362" i="226"/>
  <c r="AV362" i="226"/>
  <c r="AU362" i="226"/>
  <c r="BD361" i="226"/>
  <c r="AY361" i="226"/>
  <c r="AX361" i="226"/>
  <c r="AW361" i="226"/>
  <c r="AV361" i="226"/>
  <c r="AU361" i="226"/>
  <c r="BD360" i="226"/>
  <c r="AY360" i="226"/>
  <c r="AX360" i="226"/>
  <c r="AW360" i="226"/>
  <c r="AV360" i="226"/>
  <c r="AU360" i="226"/>
  <c r="BD359" i="226"/>
  <c r="AY359" i="226"/>
  <c r="AX359" i="226"/>
  <c r="AW359" i="226"/>
  <c r="AV359" i="226"/>
  <c r="AU359" i="226"/>
  <c r="BD358" i="226"/>
  <c r="AY358" i="226"/>
  <c r="AX358" i="226"/>
  <c r="AW358" i="226"/>
  <c r="AV358" i="226"/>
  <c r="AU358" i="226"/>
  <c r="BD357" i="226"/>
  <c r="AY357" i="226"/>
  <c r="AX357" i="226"/>
  <c r="AW357" i="226"/>
  <c r="AV357" i="226"/>
  <c r="AU357" i="226"/>
  <c r="BD356" i="226"/>
  <c r="AY356" i="226"/>
  <c r="AX356" i="226"/>
  <c r="AW356" i="226"/>
  <c r="AV356" i="226"/>
  <c r="AU356" i="226"/>
  <c r="BD355" i="226"/>
  <c r="AY355" i="226"/>
  <c r="AX355" i="226"/>
  <c r="AW355" i="226"/>
  <c r="AV355" i="226"/>
  <c r="AU355" i="226"/>
  <c r="BD354" i="226"/>
  <c r="AY354" i="226"/>
  <c r="AX354" i="226"/>
  <c r="AW354" i="226"/>
  <c r="AV354" i="226"/>
  <c r="AU354" i="226"/>
  <c r="BD353" i="226"/>
  <c r="AY353" i="226"/>
  <c r="AX353" i="226"/>
  <c r="AW353" i="226"/>
  <c r="AV353" i="226"/>
  <c r="AU353" i="226"/>
  <c r="BD352" i="226"/>
  <c r="AY352" i="226"/>
  <c r="AX352" i="226"/>
  <c r="AW352" i="226"/>
  <c r="AV352" i="226"/>
  <c r="AU352" i="226"/>
  <c r="BD351" i="226"/>
  <c r="AY351" i="226"/>
  <c r="AX351" i="226"/>
  <c r="AW351" i="226"/>
  <c r="AV351" i="226"/>
  <c r="AU351" i="226"/>
  <c r="BD350" i="226"/>
  <c r="AY350" i="226"/>
  <c r="AX350" i="226"/>
  <c r="AW350" i="226"/>
  <c r="AV350" i="226"/>
  <c r="AU350" i="226"/>
  <c r="BD349" i="226"/>
  <c r="AY349" i="226"/>
  <c r="AX349" i="226"/>
  <c r="AW349" i="226"/>
  <c r="AV349" i="226"/>
  <c r="AU349" i="226"/>
  <c r="BD348" i="226"/>
  <c r="AY348" i="226"/>
  <c r="AX348" i="226"/>
  <c r="AW348" i="226"/>
  <c r="AV348" i="226"/>
  <c r="AU348" i="226"/>
  <c r="BD347" i="226"/>
  <c r="AY347" i="226"/>
  <c r="AX347" i="226"/>
  <c r="AW347" i="226"/>
  <c r="AV347" i="226"/>
  <c r="AU347" i="226"/>
  <c r="BD346" i="226"/>
  <c r="AY346" i="226"/>
  <c r="AX346" i="226"/>
  <c r="AW346" i="226"/>
  <c r="AV346" i="226"/>
  <c r="AU346" i="226"/>
  <c r="BD345" i="226"/>
  <c r="AY345" i="226"/>
  <c r="AX345" i="226"/>
  <c r="AW345" i="226"/>
  <c r="AV345" i="226"/>
  <c r="AU345" i="226"/>
  <c r="BD344" i="226"/>
  <c r="AY344" i="226"/>
  <c r="AX344" i="226"/>
  <c r="AW344" i="226"/>
  <c r="AV344" i="226"/>
  <c r="AU344" i="226"/>
  <c r="BD343" i="226"/>
  <c r="AY343" i="226"/>
  <c r="AX343" i="226"/>
  <c r="AW343" i="226"/>
  <c r="AV343" i="226"/>
  <c r="AU343" i="226"/>
  <c r="BD342" i="226"/>
  <c r="AY342" i="226"/>
  <c r="AX342" i="226"/>
  <c r="AW342" i="226"/>
  <c r="AV342" i="226"/>
  <c r="AU342" i="226"/>
  <c r="BD341" i="226"/>
  <c r="AY341" i="226"/>
  <c r="AX341" i="226"/>
  <c r="AW341" i="226"/>
  <c r="AV341" i="226"/>
  <c r="AU341" i="226"/>
  <c r="BD340" i="226"/>
  <c r="AY340" i="226"/>
  <c r="AX340" i="226"/>
  <c r="AW340" i="226"/>
  <c r="AV340" i="226"/>
  <c r="AU340" i="226"/>
  <c r="BD339" i="226"/>
  <c r="AY339" i="226"/>
  <c r="AX339" i="226"/>
  <c r="AW339" i="226"/>
  <c r="AV339" i="226"/>
  <c r="AU339" i="226"/>
  <c r="BD338" i="226"/>
  <c r="AY338" i="226"/>
  <c r="AX338" i="226"/>
  <c r="AW338" i="226"/>
  <c r="AV338" i="226"/>
  <c r="AU338" i="226"/>
  <c r="BD337" i="226"/>
  <c r="AY337" i="226"/>
  <c r="AX337" i="226"/>
  <c r="AW337" i="226"/>
  <c r="AV337" i="226"/>
  <c r="AU337" i="226"/>
  <c r="BD336" i="226"/>
  <c r="AY336" i="226"/>
  <c r="AX336" i="226"/>
  <c r="AW336" i="226"/>
  <c r="AV336" i="226"/>
  <c r="AU336" i="226"/>
  <c r="BD335" i="226"/>
  <c r="AY335" i="226"/>
  <c r="AX335" i="226"/>
  <c r="AW335" i="226"/>
  <c r="AV335" i="226"/>
  <c r="AU335" i="226"/>
  <c r="BD334" i="226"/>
  <c r="AY334" i="226"/>
  <c r="AX334" i="226"/>
  <c r="AW334" i="226"/>
  <c r="AV334" i="226"/>
  <c r="AU334" i="226"/>
  <c r="BD333" i="226"/>
  <c r="AY333" i="226"/>
  <c r="AX333" i="226"/>
  <c r="AW333" i="226"/>
  <c r="AV333" i="226"/>
  <c r="AU333" i="226"/>
  <c r="BD332" i="226"/>
  <c r="AY332" i="226"/>
  <c r="AX332" i="226"/>
  <c r="AW332" i="226"/>
  <c r="AV332" i="226"/>
  <c r="AU332" i="226"/>
  <c r="BD331" i="226"/>
  <c r="AY331" i="226"/>
  <c r="AX331" i="226"/>
  <c r="AW331" i="226"/>
  <c r="AV331" i="226"/>
  <c r="AU331" i="226"/>
  <c r="BD330" i="226"/>
  <c r="AY330" i="226"/>
  <c r="AX330" i="226"/>
  <c r="AW330" i="226"/>
  <c r="AV330" i="226"/>
  <c r="AU330" i="226"/>
  <c r="BD329" i="226"/>
  <c r="AY329" i="226"/>
  <c r="AX329" i="226"/>
  <c r="AW329" i="226"/>
  <c r="AV329" i="226"/>
  <c r="AU329" i="226"/>
  <c r="BD328" i="226"/>
  <c r="AY328" i="226"/>
  <c r="AX328" i="226"/>
  <c r="AW328" i="226"/>
  <c r="AV328" i="226"/>
  <c r="AU328" i="226"/>
  <c r="BD327" i="226"/>
  <c r="AY327" i="226"/>
  <c r="AX327" i="226"/>
  <c r="AW327" i="226"/>
  <c r="AV327" i="226"/>
  <c r="AU327" i="226"/>
  <c r="BD326" i="226"/>
  <c r="AY326" i="226"/>
  <c r="AX326" i="226"/>
  <c r="AW326" i="226"/>
  <c r="AV326" i="226"/>
  <c r="AU326" i="226"/>
  <c r="BD325" i="226"/>
  <c r="AY325" i="226"/>
  <c r="AX325" i="226"/>
  <c r="AW325" i="226"/>
  <c r="AV325" i="226"/>
  <c r="AU325" i="226"/>
  <c r="BD324" i="226"/>
  <c r="AY324" i="226"/>
  <c r="AX324" i="226"/>
  <c r="AW324" i="226"/>
  <c r="AV324" i="226"/>
  <c r="AU324" i="226"/>
  <c r="BD323" i="226"/>
  <c r="AY323" i="226"/>
  <c r="AX323" i="226"/>
  <c r="AW323" i="226"/>
  <c r="AV323" i="226"/>
  <c r="AU323" i="226"/>
  <c r="BD322" i="226"/>
  <c r="AY322" i="226"/>
  <c r="AX322" i="226"/>
  <c r="AW322" i="226"/>
  <c r="AV322" i="226"/>
  <c r="AU322" i="226"/>
  <c r="BD321" i="226"/>
  <c r="AY321" i="226"/>
  <c r="AX321" i="226"/>
  <c r="AW321" i="226"/>
  <c r="AV321" i="226"/>
  <c r="AU321" i="226"/>
  <c r="BD320" i="226"/>
  <c r="AY320" i="226"/>
  <c r="AX320" i="226"/>
  <c r="AW320" i="226"/>
  <c r="AV320" i="226"/>
  <c r="AU320" i="226"/>
  <c r="BD319" i="226"/>
  <c r="AY319" i="226"/>
  <c r="AX319" i="226"/>
  <c r="AW319" i="226"/>
  <c r="AV319" i="226"/>
  <c r="AU319" i="226"/>
  <c r="BD318" i="226"/>
  <c r="AY318" i="226"/>
  <c r="AX318" i="226"/>
  <c r="AW318" i="226"/>
  <c r="AV318" i="226"/>
  <c r="AU318" i="226"/>
  <c r="BD317" i="226"/>
  <c r="AY317" i="226"/>
  <c r="AX317" i="226"/>
  <c r="AW317" i="226"/>
  <c r="AV317" i="226"/>
  <c r="AU317" i="226"/>
  <c r="BD316" i="226"/>
  <c r="AY316" i="226"/>
  <c r="AX316" i="226"/>
  <c r="AW316" i="226"/>
  <c r="AV316" i="226"/>
  <c r="AU316" i="226"/>
  <c r="BD315" i="226"/>
  <c r="AY315" i="226"/>
  <c r="AX315" i="226"/>
  <c r="AW315" i="226"/>
  <c r="AV315" i="226"/>
  <c r="AU315" i="226"/>
  <c r="BD314" i="226"/>
  <c r="AY314" i="226"/>
  <c r="AX314" i="226"/>
  <c r="AW314" i="226"/>
  <c r="AV314" i="226"/>
  <c r="AU314" i="226"/>
  <c r="BD313" i="226"/>
  <c r="AY313" i="226"/>
  <c r="AX313" i="226"/>
  <c r="AW313" i="226"/>
  <c r="AV313" i="226"/>
  <c r="AU313" i="226"/>
  <c r="BD312" i="226"/>
  <c r="AY312" i="226"/>
  <c r="AX312" i="226"/>
  <c r="AW312" i="226"/>
  <c r="AV312" i="226"/>
  <c r="AU312" i="226"/>
  <c r="BD311" i="226"/>
  <c r="AY311" i="226"/>
  <c r="AX311" i="226"/>
  <c r="AW311" i="226"/>
  <c r="AV311" i="226"/>
  <c r="AU311" i="226"/>
  <c r="BD310" i="226"/>
  <c r="AY310" i="226"/>
  <c r="AX310" i="226"/>
  <c r="AW310" i="226"/>
  <c r="AV310" i="226"/>
  <c r="AU310" i="226"/>
  <c r="BD309" i="226"/>
  <c r="AY309" i="226"/>
  <c r="AX309" i="226"/>
  <c r="AW309" i="226"/>
  <c r="AV309" i="226"/>
  <c r="AU309" i="226"/>
  <c r="BD308" i="226"/>
  <c r="AY308" i="226"/>
  <c r="AX308" i="226"/>
  <c r="AW308" i="226"/>
  <c r="AV308" i="226"/>
  <c r="AU308" i="226"/>
  <c r="BD307" i="226"/>
  <c r="AY307" i="226"/>
  <c r="AX307" i="226"/>
  <c r="AW307" i="226"/>
  <c r="AV307" i="226"/>
  <c r="AU307" i="226"/>
  <c r="BD306" i="226"/>
  <c r="AY306" i="226"/>
  <c r="AX306" i="226"/>
  <c r="AW306" i="226"/>
  <c r="AV306" i="226"/>
  <c r="AU306" i="226"/>
  <c r="BD305" i="226"/>
  <c r="AY305" i="226"/>
  <c r="AX305" i="226"/>
  <c r="AW305" i="226"/>
  <c r="AV305" i="226"/>
  <c r="AU305" i="226"/>
  <c r="BD304" i="226"/>
  <c r="AY304" i="226"/>
  <c r="AX304" i="226"/>
  <c r="AW304" i="226"/>
  <c r="AV304" i="226"/>
  <c r="AU304" i="226"/>
  <c r="BD303" i="226"/>
  <c r="AY303" i="226"/>
  <c r="AX303" i="226"/>
  <c r="AW303" i="226"/>
  <c r="AV303" i="226"/>
  <c r="AU303" i="226"/>
  <c r="BD302" i="226"/>
  <c r="AY302" i="226"/>
  <c r="AX302" i="226"/>
  <c r="AW302" i="226"/>
  <c r="AV302" i="226"/>
  <c r="AU302" i="226"/>
  <c r="BD301" i="226"/>
  <c r="AY301" i="226"/>
  <c r="AX301" i="226"/>
  <c r="AW301" i="226"/>
  <c r="AV301" i="226"/>
  <c r="AU301" i="226"/>
  <c r="BD300" i="226"/>
  <c r="AY300" i="226"/>
  <c r="AX300" i="226"/>
  <c r="AW300" i="226"/>
  <c r="AV300" i="226"/>
  <c r="AU300" i="226"/>
  <c r="BD299" i="226"/>
  <c r="AY299" i="226"/>
  <c r="AX299" i="226"/>
  <c r="AW299" i="226"/>
  <c r="AV299" i="226"/>
  <c r="AU299" i="226"/>
  <c r="BD298" i="226"/>
  <c r="AY298" i="226"/>
  <c r="AX298" i="226"/>
  <c r="AW298" i="226"/>
  <c r="AV298" i="226"/>
  <c r="AU298" i="226"/>
  <c r="BD297" i="226"/>
  <c r="AY297" i="226"/>
  <c r="AX297" i="226"/>
  <c r="AW297" i="226"/>
  <c r="AV297" i="226"/>
  <c r="AU297" i="226"/>
  <c r="BD296" i="226"/>
  <c r="AY296" i="226"/>
  <c r="AX296" i="226"/>
  <c r="AW296" i="226"/>
  <c r="AV296" i="226"/>
  <c r="AU296" i="226"/>
  <c r="BD295" i="226"/>
  <c r="AY295" i="226"/>
  <c r="AX295" i="226"/>
  <c r="AW295" i="226"/>
  <c r="AV295" i="226"/>
  <c r="AU295" i="226"/>
  <c r="BD294" i="226"/>
  <c r="AY294" i="226"/>
  <c r="AX294" i="226"/>
  <c r="AW294" i="226"/>
  <c r="AV294" i="226"/>
  <c r="AU294" i="226"/>
  <c r="BD293" i="226"/>
  <c r="AY293" i="226"/>
  <c r="AX293" i="226"/>
  <c r="AW293" i="226"/>
  <c r="AV293" i="226"/>
  <c r="AU293" i="226"/>
  <c r="BD292" i="226"/>
  <c r="AY292" i="226"/>
  <c r="AX292" i="226"/>
  <c r="AW292" i="226"/>
  <c r="AV292" i="226"/>
  <c r="AU292" i="226"/>
  <c r="BD291" i="226"/>
  <c r="AY291" i="226"/>
  <c r="AX291" i="226"/>
  <c r="AW291" i="226"/>
  <c r="AV291" i="226"/>
  <c r="AU291" i="226"/>
  <c r="BD290" i="226"/>
  <c r="AY290" i="226"/>
  <c r="AX290" i="226"/>
  <c r="AW290" i="226"/>
  <c r="AV290" i="226"/>
  <c r="AU290" i="226"/>
  <c r="BD289" i="226"/>
  <c r="AY289" i="226"/>
  <c r="AX289" i="226"/>
  <c r="AW289" i="226"/>
  <c r="AV289" i="226"/>
  <c r="AU289" i="226"/>
  <c r="BD288" i="226"/>
  <c r="AY288" i="226"/>
  <c r="AX288" i="226"/>
  <c r="AW288" i="226"/>
  <c r="AV288" i="226"/>
  <c r="AU288" i="226"/>
  <c r="BD287" i="226"/>
  <c r="AY287" i="226"/>
  <c r="AX287" i="226"/>
  <c r="AW287" i="226"/>
  <c r="AV287" i="226"/>
  <c r="AU287" i="226"/>
  <c r="BD286" i="226"/>
  <c r="AY286" i="226"/>
  <c r="AX286" i="226"/>
  <c r="AW286" i="226"/>
  <c r="AV286" i="226"/>
  <c r="AU286" i="226"/>
  <c r="BD285" i="226"/>
  <c r="AY285" i="226"/>
  <c r="AX285" i="226"/>
  <c r="AW285" i="226"/>
  <c r="AV285" i="226"/>
  <c r="AU285" i="226"/>
  <c r="BD284" i="226"/>
  <c r="AY284" i="226"/>
  <c r="AX284" i="226"/>
  <c r="AW284" i="226"/>
  <c r="AV284" i="226"/>
  <c r="AU284" i="226"/>
  <c r="BD283" i="226"/>
  <c r="AY283" i="226"/>
  <c r="AX283" i="226"/>
  <c r="AW283" i="226"/>
  <c r="AV283" i="226"/>
  <c r="AU283" i="226"/>
  <c r="BD282" i="226"/>
  <c r="AY282" i="226"/>
  <c r="AX282" i="226"/>
  <c r="AW282" i="226"/>
  <c r="AV282" i="226"/>
  <c r="AU282" i="226"/>
  <c r="BD281" i="226"/>
  <c r="AY281" i="226"/>
  <c r="AX281" i="226"/>
  <c r="AW281" i="226"/>
  <c r="AV281" i="226"/>
  <c r="AU281" i="226"/>
  <c r="BD280" i="226"/>
  <c r="AY280" i="226"/>
  <c r="AX280" i="226"/>
  <c r="AW280" i="226"/>
  <c r="AV280" i="226"/>
  <c r="AU280" i="226"/>
  <c r="BD279" i="226"/>
  <c r="AY279" i="226"/>
  <c r="AX279" i="226"/>
  <c r="AW279" i="226"/>
  <c r="AV279" i="226"/>
  <c r="AU279" i="226"/>
  <c r="BD278" i="226"/>
  <c r="AY278" i="226"/>
  <c r="AX278" i="226"/>
  <c r="AW278" i="226"/>
  <c r="AV278" i="226"/>
  <c r="AU278" i="226"/>
  <c r="BD277" i="226"/>
  <c r="AY277" i="226"/>
  <c r="AX277" i="226"/>
  <c r="AW277" i="226"/>
  <c r="AV277" i="226"/>
  <c r="AU277" i="226"/>
  <c r="BD276" i="226"/>
  <c r="AY276" i="226"/>
  <c r="AX276" i="226"/>
  <c r="AW276" i="226"/>
  <c r="AV276" i="226"/>
  <c r="AU276" i="226"/>
  <c r="BD275" i="226"/>
  <c r="AY275" i="226"/>
  <c r="AX275" i="226"/>
  <c r="AW275" i="226"/>
  <c r="AV275" i="226"/>
  <c r="AU275" i="226"/>
  <c r="BD274" i="226"/>
  <c r="AY274" i="226"/>
  <c r="AX274" i="226"/>
  <c r="AW274" i="226"/>
  <c r="AV274" i="226"/>
  <c r="AU274" i="226"/>
  <c r="BD273" i="226"/>
  <c r="AY273" i="226"/>
  <c r="AX273" i="226"/>
  <c r="AW273" i="226"/>
  <c r="AV273" i="226"/>
  <c r="AU273" i="226"/>
  <c r="BD272" i="226"/>
  <c r="AY272" i="226"/>
  <c r="AX272" i="226"/>
  <c r="AW272" i="226"/>
  <c r="AV272" i="226"/>
  <c r="AU272" i="226"/>
  <c r="BD271" i="226"/>
  <c r="AY271" i="226"/>
  <c r="AX271" i="226"/>
  <c r="AW271" i="226"/>
  <c r="AV271" i="226"/>
  <c r="AU271" i="226"/>
  <c r="BD270" i="226"/>
  <c r="AY270" i="226"/>
  <c r="AX270" i="226"/>
  <c r="AW270" i="226"/>
  <c r="AV270" i="226"/>
  <c r="AU270" i="226"/>
  <c r="BD269" i="226"/>
  <c r="AY269" i="226"/>
  <c r="AX269" i="226"/>
  <c r="AW269" i="226"/>
  <c r="AV269" i="226"/>
  <c r="AU269" i="226"/>
  <c r="BD268" i="226"/>
  <c r="AY268" i="226"/>
  <c r="AX268" i="226"/>
  <c r="AW268" i="226"/>
  <c r="AV268" i="226"/>
  <c r="AU268" i="226"/>
  <c r="BD267" i="226"/>
  <c r="AY267" i="226"/>
  <c r="AX267" i="226"/>
  <c r="AW267" i="226"/>
  <c r="AV267" i="226"/>
  <c r="AU267" i="226"/>
  <c r="BD266" i="226"/>
  <c r="AY266" i="226"/>
  <c r="AX266" i="226"/>
  <c r="AW266" i="226"/>
  <c r="AV266" i="226"/>
  <c r="AU266" i="226"/>
  <c r="BD265" i="226"/>
  <c r="AY265" i="226"/>
  <c r="AX265" i="226"/>
  <c r="AW265" i="226"/>
  <c r="AV265" i="226"/>
  <c r="AU265" i="226"/>
  <c r="BD264" i="226"/>
  <c r="AY264" i="226"/>
  <c r="AX264" i="226"/>
  <c r="AW264" i="226"/>
  <c r="AV264" i="226"/>
  <c r="AU264" i="226"/>
  <c r="BD263" i="226"/>
  <c r="AY263" i="226"/>
  <c r="AX263" i="226"/>
  <c r="AW263" i="226"/>
  <c r="AV263" i="226"/>
  <c r="AU263" i="226"/>
  <c r="BD262" i="226"/>
  <c r="AY262" i="226"/>
  <c r="AX262" i="226"/>
  <c r="AW262" i="226"/>
  <c r="AV262" i="226"/>
  <c r="AU262" i="226"/>
  <c r="BD261" i="226"/>
  <c r="AY261" i="226"/>
  <c r="AX261" i="226"/>
  <c r="AW261" i="226"/>
  <c r="AV261" i="226"/>
  <c r="AU261" i="226"/>
  <c r="BD260" i="226"/>
  <c r="AY260" i="226"/>
  <c r="AX260" i="226"/>
  <c r="AW260" i="226"/>
  <c r="AV260" i="226"/>
  <c r="AU260" i="226"/>
  <c r="BD259" i="226"/>
  <c r="AY259" i="226"/>
  <c r="AX259" i="226"/>
  <c r="AW259" i="226"/>
  <c r="AV259" i="226"/>
  <c r="AU259" i="226"/>
  <c r="BD258" i="226"/>
  <c r="AY258" i="226"/>
  <c r="AX258" i="226"/>
  <c r="AW258" i="226"/>
  <c r="AV258" i="226"/>
  <c r="AU258" i="226"/>
  <c r="BD257" i="226"/>
  <c r="AY257" i="226"/>
  <c r="AX257" i="226"/>
  <c r="AW257" i="226"/>
  <c r="AV257" i="226"/>
  <c r="AU257" i="226"/>
  <c r="BD256" i="226"/>
  <c r="AY256" i="226"/>
  <c r="AX256" i="226"/>
  <c r="AW256" i="226"/>
  <c r="AV256" i="226"/>
  <c r="AU256" i="226"/>
  <c r="BD255" i="226"/>
  <c r="AY255" i="226"/>
  <c r="AX255" i="226"/>
  <c r="AW255" i="226"/>
  <c r="AV255" i="226"/>
  <c r="AU255" i="226"/>
  <c r="BD254" i="226"/>
  <c r="AY254" i="226"/>
  <c r="AX254" i="226"/>
  <c r="AW254" i="226"/>
  <c r="AV254" i="226"/>
  <c r="AU254" i="226"/>
  <c r="BD253" i="226"/>
  <c r="AY253" i="226"/>
  <c r="AX253" i="226"/>
  <c r="AW253" i="226"/>
  <c r="AV253" i="226"/>
  <c r="AU253" i="226"/>
  <c r="BD252" i="226"/>
  <c r="AY252" i="226"/>
  <c r="AX252" i="226"/>
  <c r="AW252" i="226"/>
  <c r="AV252" i="226"/>
  <c r="AU252" i="226"/>
  <c r="BD251" i="226"/>
  <c r="AY251" i="226"/>
  <c r="AX251" i="226"/>
  <c r="AW251" i="226"/>
  <c r="AV251" i="226"/>
  <c r="AU251" i="226"/>
  <c r="BD250" i="226"/>
  <c r="AY250" i="226"/>
  <c r="AX250" i="226"/>
  <c r="AW250" i="226"/>
  <c r="AV250" i="226"/>
  <c r="AU250" i="226"/>
  <c r="BD249" i="226"/>
  <c r="AY249" i="226"/>
  <c r="AX249" i="226"/>
  <c r="AW249" i="226"/>
  <c r="AV249" i="226"/>
  <c r="AU249" i="226"/>
  <c r="BD248" i="226"/>
  <c r="AY248" i="226"/>
  <c r="AX248" i="226"/>
  <c r="AW248" i="226"/>
  <c r="AV248" i="226"/>
  <c r="AU248" i="226"/>
  <c r="BD247" i="226"/>
  <c r="AY247" i="226"/>
  <c r="AX247" i="226"/>
  <c r="AW247" i="226"/>
  <c r="AV247" i="226"/>
  <c r="AU247" i="226"/>
  <c r="BD246" i="226"/>
  <c r="AY246" i="226"/>
  <c r="AX246" i="226"/>
  <c r="AW246" i="226"/>
  <c r="AV246" i="226"/>
  <c r="AU246" i="226"/>
  <c r="BD245" i="226"/>
  <c r="AY245" i="226"/>
  <c r="AX245" i="226"/>
  <c r="AW245" i="226"/>
  <c r="AV245" i="226"/>
  <c r="AU245" i="226"/>
  <c r="BD244" i="226"/>
  <c r="AY244" i="226"/>
  <c r="AX244" i="226"/>
  <c r="AW244" i="226"/>
  <c r="AV244" i="226"/>
  <c r="AU244" i="226"/>
  <c r="BD243" i="226"/>
  <c r="AY243" i="226"/>
  <c r="AX243" i="226"/>
  <c r="AW243" i="226"/>
  <c r="AV243" i="226"/>
  <c r="AU243" i="226"/>
  <c r="BD242" i="226"/>
  <c r="AY242" i="226"/>
  <c r="AX242" i="226"/>
  <c r="AW242" i="226"/>
  <c r="AV242" i="226"/>
  <c r="AU242" i="226"/>
  <c r="BD241" i="226"/>
  <c r="AY241" i="226"/>
  <c r="AX241" i="226"/>
  <c r="AW241" i="226"/>
  <c r="AV241" i="226"/>
  <c r="AU241" i="226"/>
  <c r="BD240" i="226"/>
  <c r="AY240" i="226"/>
  <c r="AX240" i="226"/>
  <c r="AW240" i="226"/>
  <c r="AV240" i="226"/>
  <c r="AU240" i="226"/>
  <c r="BD239" i="226"/>
  <c r="AY239" i="226"/>
  <c r="AX239" i="226"/>
  <c r="AW239" i="226"/>
  <c r="AV239" i="226"/>
  <c r="AU239" i="226"/>
  <c r="BD238" i="226"/>
  <c r="AY238" i="226"/>
  <c r="AX238" i="226"/>
  <c r="AW238" i="226"/>
  <c r="AV238" i="226"/>
  <c r="AU238" i="226"/>
  <c r="BD237" i="226"/>
  <c r="AY237" i="226"/>
  <c r="AX237" i="226"/>
  <c r="AW237" i="226"/>
  <c r="AV237" i="226"/>
  <c r="AU237" i="226"/>
  <c r="BD236" i="226"/>
  <c r="AY236" i="226"/>
  <c r="AX236" i="226"/>
  <c r="AW236" i="226"/>
  <c r="AV236" i="226"/>
  <c r="AU236" i="226"/>
  <c r="BD235" i="226"/>
  <c r="AY235" i="226"/>
  <c r="AX235" i="226"/>
  <c r="AW235" i="226"/>
  <c r="AV235" i="226"/>
  <c r="AU235" i="226"/>
  <c r="BD234" i="226"/>
  <c r="AY234" i="226"/>
  <c r="AX234" i="226"/>
  <c r="AW234" i="226"/>
  <c r="AV234" i="226"/>
  <c r="AU234" i="226"/>
  <c r="BD233" i="226"/>
  <c r="AY233" i="226"/>
  <c r="AX233" i="226"/>
  <c r="AW233" i="226"/>
  <c r="AV233" i="226"/>
  <c r="AU233" i="226"/>
  <c r="BD232" i="226"/>
  <c r="AY232" i="226"/>
  <c r="AX232" i="226"/>
  <c r="AW232" i="226"/>
  <c r="AV232" i="226"/>
  <c r="AU232" i="226"/>
  <c r="BD231" i="226"/>
  <c r="AY231" i="226"/>
  <c r="AX231" i="226"/>
  <c r="AW231" i="226"/>
  <c r="AV231" i="226"/>
  <c r="AU231" i="226"/>
  <c r="BD230" i="226"/>
  <c r="AY230" i="226"/>
  <c r="AX230" i="226"/>
  <c r="AW230" i="226"/>
  <c r="AV230" i="226"/>
  <c r="AU230" i="226"/>
  <c r="BD229" i="226"/>
  <c r="AY229" i="226"/>
  <c r="AX229" i="226"/>
  <c r="AW229" i="226"/>
  <c r="AV229" i="226"/>
  <c r="AU229" i="226"/>
  <c r="BD228" i="226"/>
  <c r="AY228" i="226"/>
  <c r="AX228" i="226"/>
  <c r="AW228" i="226"/>
  <c r="AV228" i="226"/>
  <c r="AU228" i="226"/>
  <c r="BD227" i="226"/>
  <c r="AY227" i="226"/>
  <c r="AX227" i="226"/>
  <c r="AW227" i="226"/>
  <c r="AV227" i="226"/>
  <c r="AU227" i="226"/>
  <c r="BD226" i="226"/>
  <c r="AY226" i="226"/>
  <c r="AX226" i="226"/>
  <c r="AW226" i="226"/>
  <c r="AV226" i="226"/>
  <c r="AU226" i="226"/>
  <c r="BD225" i="226"/>
  <c r="AY225" i="226"/>
  <c r="AX225" i="226"/>
  <c r="AW225" i="226"/>
  <c r="AV225" i="226"/>
  <c r="AU225" i="226"/>
  <c r="BD224" i="226"/>
  <c r="AY224" i="226"/>
  <c r="AX224" i="226"/>
  <c r="AW224" i="226"/>
  <c r="AV224" i="226"/>
  <c r="AU224" i="226"/>
  <c r="BD223" i="226"/>
  <c r="AY223" i="226"/>
  <c r="AX223" i="226"/>
  <c r="AW223" i="226"/>
  <c r="AV223" i="226"/>
  <c r="AU223" i="226"/>
  <c r="BD222" i="226"/>
  <c r="AY222" i="226"/>
  <c r="AX222" i="226"/>
  <c r="AW222" i="226"/>
  <c r="AV222" i="226"/>
  <c r="AU222" i="226"/>
  <c r="BD221" i="226"/>
  <c r="AY221" i="226"/>
  <c r="AX221" i="226"/>
  <c r="AW221" i="226"/>
  <c r="AV221" i="226"/>
  <c r="AU221" i="226"/>
  <c r="BD220" i="226"/>
  <c r="AY220" i="226"/>
  <c r="AX220" i="226"/>
  <c r="AW220" i="226"/>
  <c r="AV220" i="226"/>
  <c r="AU220" i="226"/>
  <c r="BD219" i="226"/>
  <c r="AY219" i="226"/>
  <c r="AX219" i="226"/>
  <c r="AW219" i="226"/>
  <c r="AV219" i="226"/>
  <c r="AU219" i="226"/>
  <c r="BD218" i="226"/>
  <c r="AY218" i="226"/>
  <c r="AX218" i="226"/>
  <c r="AW218" i="226"/>
  <c r="AV218" i="226"/>
  <c r="AU218" i="226"/>
  <c r="BD217" i="226"/>
  <c r="AY217" i="226"/>
  <c r="AX217" i="226"/>
  <c r="AW217" i="226"/>
  <c r="AV217" i="226"/>
  <c r="AU217" i="226"/>
  <c r="BD216" i="226"/>
  <c r="AY216" i="226"/>
  <c r="AX216" i="226"/>
  <c r="AW216" i="226"/>
  <c r="AV216" i="226"/>
  <c r="AU216" i="226"/>
  <c r="BD215" i="226"/>
  <c r="AY215" i="226"/>
  <c r="AX215" i="226"/>
  <c r="AW215" i="226"/>
  <c r="AV215" i="226"/>
  <c r="AU215" i="226"/>
  <c r="BD214" i="226"/>
  <c r="AY214" i="226"/>
  <c r="AX214" i="226"/>
  <c r="AW214" i="226"/>
  <c r="AV214" i="226"/>
  <c r="AU214" i="226"/>
  <c r="BD213" i="226"/>
  <c r="AY213" i="226"/>
  <c r="AX213" i="226"/>
  <c r="AW213" i="226"/>
  <c r="AV213" i="226"/>
  <c r="AU213" i="226"/>
  <c r="BD212" i="226"/>
  <c r="AY212" i="226"/>
  <c r="AX212" i="226"/>
  <c r="AW212" i="226"/>
  <c r="AV212" i="226"/>
  <c r="AU212" i="226"/>
  <c r="BD211" i="226"/>
  <c r="AY211" i="226"/>
  <c r="AX211" i="226"/>
  <c r="AW211" i="226"/>
  <c r="AV211" i="226"/>
  <c r="AU211" i="226"/>
  <c r="BD210" i="226"/>
  <c r="AY210" i="226"/>
  <c r="AX210" i="226"/>
  <c r="AW210" i="226"/>
  <c r="AV210" i="226"/>
  <c r="AU210" i="226"/>
  <c r="BD209" i="226"/>
  <c r="AY209" i="226"/>
  <c r="AX209" i="226"/>
  <c r="AW209" i="226"/>
  <c r="AV209" i="226"/>
  <c r="AU209" i="226"/>
  <c r="BD208" i="226"/>
  <c r="AY208" i="226"/>
  <c r="AX208" i="226"/>
  <c r="AW208" i="226"/>
  <c r="AV208" i="226"/>
  <c r="AU208" i="226"/>
  <c r="BD207" i="226"/>
  <c r="AY207" i="226"/>
  <c r="AX207" i="226"/>
  <c r="AW207" i="226"/>
  <c r="AV207" i="226"/>
  <c r="AU207" i="226"/>
  <c r="BD206" i="226"/>
  <c r="AY206" i="226"/>
  <c r="AX206" i="226"/>
  <c r="AW206" i="226"/>
  <c r="AV206" i="226"/>
  <c r="AU206" i="226"/>
  <c r="BD205" i="226"/>
  <c r="AY205" i="226"/>
  <c r="AX205" i="226"/>
  <c r="AW205" i="226"/>
  <c r="AV205" i="226"/>
  <c r="AU205" i="226"/>
  <c r="BD204" i="226"/>
  <c r="AY204" i="226"/>
  <c r="AX204" i="226"/>
  <c r="AW204" i="226"/>
  <c r="AV204" i="226"/>
  <c r="AU204" i="226"/>
  <c r="BD203" i="226"/>
  <c r="AY203" i="226"/>
  <c r="AX203" i="226"/>
  <c r="AW203" i="226"/>
  <c r="AV203" i="226"/>
  <c r="AU203" i="226"/>
  <c r="BD202" i="226"/>
  <c r="AY202" i="226"/>
  <c r="AX202" i="226"/>
  <c r="AW202" i="226"/>
  <c r="AV202" i="226"/>
  <c r="AU202" i="226"/>
  <c r="BD201" i="226"/>
  <c r="AY201" i="226"/>
  <c r="AX201" i="226"/>
  <c r="AW201" i="226"/>
  <c r="AV201" i="226"/>
  <c r="AU201" i="226"/>
  <c r="BD200" i="226"/>
  <c r="AY200" i="226"/>
  <c r="AX200" i="226"/>
  <c r="AW200" i="226"/>
  <c r="AV200" i="226"/>
  <c r="AU200" i="226"/>
  <c r="BD199" i="226"/>
  <c r="AY199" i="226"/>
  <c r="AX199" i="226"/>
  <c r="AW199" i="226"/>
  <c r="AV199" i="226"/>
  <c r="AU199" i="226"/>
  <c r="BD198" i="226"/>
  <c r="AY198" i="226"/>
  <c r="AX198" i="226"/>
  <c r="AW198" i="226"/>
  <c r="AV198" i="226"/>
  <c r="AU198" i="226"/>
  <c r="BD197" i="226"/>
  <c r="AY197" i="226"/>
  <c r="AX197" i="226"/>
  <c r="AW197" i="226"/>
  <c r="AV197" i="226"/>
  <c r="AU197" i="226"/>
  <c r="BD196" i="226"/>
  <c r="AY196" i="226"/>
  <c r="AX196" i="226"/>
  <c r="AW196" i="226"/>
  <c r="AV196" i="226"/>
  <c r="AU196" i="226"/>
  <c r="BD195" i="226"/>
  <c r="AY195" i="226"/>
  <c r="AX195" i="226"/>
  <c r="AW195" i="226"/>
  <c r="AV195" i="226"/>
  <c r="AU195" i="226"/>
  <c r="BD194" i="226"/>
  <c r="AY194" i="226"/>
  <c r="AX194" i="226"/>
  <c r="AW194" i="226"/>
  <c r="AV194" i="226"/>
  <c r="AU194" i="226"/>
  <c r="BD193" i="226"/>
  <c r="AY193" i="226"/>
  <c r="AX193" i="226"/>
  <c r="AW193" i="226"/>
  <c r="AV193" i="226"/>
  <c r="AU193" i="226"/>
  <c r="BD192" i="226"/>
  <c r="AY192" i="226"/>
  <c r="AX192" i="226"/>
  <c r="AW192" i="226"/>
  <c r="AV192" i="226"/>
  <c r="AU192" i="226"/>
  <c r="BD191" i="226"/>
  <c r="AY191" i="226"/>
  <c r="AX191" i="226"/>
  <c r="AW191" i="226"/>
  <c r="AV191" i="226"/>
  <c r="AU191" i="226"/>
  <c r="BD190" i="226"/>
  <c r="AY190" i="226"/>
  <c r="AX190" i="226"/>
  <c r="AW190" i="226"/>
  <c r="AV190" i="226"/>
  <c r="AU190" i="226"/>
  <c r="BD189" i="226"/>
  <c r="AY189" i="226"/>
  <c r="AX189" i="226"/>
  <c r="AW189" i="226"/>
  <c r="AV189" i="226"/>
  <c r="AU189" i="226"/>
  <c r="BD188" i="226"/>
  <c r="AY188" i="226"/>
  <c r="AX188" i="226"/>
  <c r="AW188" i="226"/>
  <c r="AV188" i="226"/>
  <c r="AU188" i="226"/>
  <c r="BD187" i="226"/>
  <c r="AY187" i="226"/>
  <c r="AX187" i="226"/>
  <c r="AW187" i="226"/>
  <c r="AV187" i="226"/>
  <c r="AU187" i="226"/>
  <c r="BD186" i="226"/>
  <c r="AY186" i="226"/>
  <c r="AX186" i="226"/>
  <c r="AW186" i="226"/>
  <c r="AV186" i="226"/>
  <c r="AU186" i="226"/>
  <c r="BD185" i="226"/>
  <c r="AY185" i="226"/>
  <c r="AX185" i="226"/>
  <c r="AW185" i="226"/>
  <c r="AV185" i="226"/>
  <c r="AU185" i="226"/>
  <c r="BD184" i="226"/>
  <c r="AY184" i="226"/>
  <c r="AX184" i="226"/>
  <c r="AW184" i="226"/>
  <c r="AV184" i="226"/>
  <c r="AU184" i="226"/>
  <c r="BD183" i="226"/>
  <c r="AY183" i="226"/>
  <c r="AX183" i="226"/>
  <c r="AW183" i="226"/>
  <c r="AV183" i="226"/>
  <c r="AU183" i="226"/>
  <c r="BD182" i="226"/>
  <c r="AY182" i="226"/>
  <c r="AX182" i="226"/>
  <c r="AW182" i="226"/>
  <c r="AV182" i="226"/>
  <c r="AU182" i="226"/>
  <c r="BD181" i="226"/>
  <c r="AY181" i="226"/>
  <c r="AX181" i="226"/>
  <c r="AW181" i="226"/>
  <c r="AV181" i="226"/>
  <c r="AU181" i="226"/>
  <c r="BD180" i="226"/>
  <c r="AY180" i="226"/>
  <c r="AX180" i="226"/>
  <c r="AW180" i="226"/>
  <c r="AV180" i="226"/>
  <c r="AU180" i="226"/>
  <c r="BD179" i="226"/>
  <c r="AY179" i="226"/>
  <c r="AX179" i="226"/>
  <c r="AW179" i="226"/>
  <c r="AV179" i="226"/>
  <c r="AU179" i="226"/>
  <c r="BD178" i="226"/>
  <c r="AY178" i="226"/>
  <c r="AX178" i="226"/>
  <c r="AW178" i="226"/>
  <c r="AV178" i="226"/>
  <c r="AU178" i="226"/>
  <c r="BD177" i="226"/>
  <c r="AY177" i="226"/>
  <c r="AX177" i="226"/>
  <c r="AW177" i="226"/>
  <c r="AV177" i="226"/>
  <c r="AU177" i="226"/>
  <c r="BD176" i="226"/>
  <c r="AY176" i="226"/>
  <c r="AX176" i="226"/>
  <c r="AW176" i="226"/>
  <c r="AV176" i="226"/>
  <c r="AU176" i="226"/>
  <c r="BD175" i="226"/>
  <c r="AY175" i="226"/>
  <c r="AX175" i="226"/>
  <c r="AW175" i="226"/>
  <c r="AV175" i="226"/>
  <c r="AU175" i="226"/>
  <c r="BD174" i="226"/>
  <c r="AY174" i="226"/>
  <c r="AX174" i="226"/>
  <c r="AW174" i="226"/>
  <c r="AV174" i="226"/>
  <c r="AU174" i="226"/>
  <c r="BD173" i="226"/>
  <c r="AY173" i="226"/>
  <c r="AX173" i="226"/>
  <c r="AW173" i="226"/>
  <c r="AV173" i="226"/>
  <c r="AU173" i="226"/>
  <c r="BD172" i="226"/>
  <c r="AY172" i="226"/>
  <c r="AX172" i="226"/>
  <c r="AW172" i="226"/>
  <c r="AV172" i="226"/>
  <c r="AU172" i="226"/>
  <c r="BD171" i="226"/>
  <c r="AY171" i="226"/>
  <c r="AX171" i="226"/>
  <c r="AW171" i="226"/>
  <c r="AV171" i="226"/>
  <c r="AU171" i="226"/>
  <c r="BD170" i="226"/>
  <c r="AY170" i="226"/>
  <c r="AX170" i="226"/>
  <c r="AW170" i="226"/>
  <c r="AV170" i="226"/>
  <c r="AU170" i="226"/>
  <c r="BD169" i="226"/>
  <c r="AY169" i="226"/>
  <c r="AX169" i="226"/>
  <c r="AW169" i="226"/>
  <c r="AV169" i="226"/>
  <c r="AU169" i="226"/>
  <c r="BD168" i="226"/>
  <c r="AY168" i="226"/>
  <c r="AX168" i="226"/>
  <c r="AW168" i="226"/>
  <c r="AV168" i="226"/>
  <c r="AU168" i="226"/>
  <c r="BD167" i="226"/>
  <c r="AY167" i="226"/>
  <c r="AX167" i="226"/>
  <c r="AW167" i="226"/>
  <c r="AV167" i="226"/>
  <c r="AU167" i="226"/>
  <c r="BD166" i="226"/>
  <c r="AY166" i="226"/>
  <c r="AX166" i="226"/>
  <c r="AW166" i="226"/>
  <c r="AV166" i="226"/>
  <c r="AU166" i="226"/>
  <c r="BD165" i="226"/>
  <c r="AY165" i="226"/>
  <c r="AX165" i="226"/>
  <c r="AW165" i="226"/>
  <c r="AV165" i="226"/>
  <c r="AU165" i="226"/>
  <c r="BD164" i="226"/>
  <c r="AY164" i="226"/>
  <c r="AX164" i="226"/>
  <c r="AW164" i="226"/>
  <c r="AV164" i="226"/>
  <c r="AU164" i="226"/>
  <c r="BD163" i="226"/>
  <c r="AY163" i="226"/>
  <c r="AX163" i="226"/>
  <c r="AW163" i="226"/>
  <c r="AV163" i="226"/>
  <c r="AU163" i="226"/>
  <c r="BD162" i="226"/>
  <c r="AY162" i="226"/>
  <c r="AX162" i="226"/>
  <c r="AW162" i="226"/>
  <c r="AV162" i="226"/>
  <c r="AU162" i="226"/>
  <c r="BD161" i="226"/>
  <c r="AY161" i="226"/>
  <c r="AX161" i="226"/>
  <c r="AW161" i="226"/>
  <c r="AV161" i="226"/>
  <c r="AU161" i="226"/>
  <c r="BD160" i="226"/>
  <c r="AY160" i="226"/>
  <c r="AX160" i="226"/>
  <c r="AW160" i="226"/>
  <c r="AV160" i="226"/>
  <c r="AU160" i="226"/>
  <c r="BD159" i="226"/>
  <c r="AY159" i="226"/>
  <c r="AX159" i="226"/>
  <c r="AW159" i="226"/>
  <c r="AV159" i="226"/>
  <c r="AU159" i="226"/>
  <c r="BD158" i="226"/>
  <c r="AY158" i="226"/>
  <c r="AX158" i="226"/>
  <c r="AW158" i="226"/>
  <c r="AV158" i="226"/>
  <c r="AU158" i="226"/>
  <c r="BD157" i="226"/>
  <c r="AY157" i="226"/>
  <c r="AX157" i="226"/>
  <c r="AW157" i="226"/>
  <c r="AV157" i="226"/>
  <c r="AU157" i="226"/>
  <c r="BD156" i="226"/>
  <c r="AY156" i="226"/>
  <c r="AX156" i="226"/>
  <c r="AW156" i="226"/>
  <c r="AV156" i="226"/>
  <c r="AU156" i="226"/>
  <c r="BD155" i="226"/>
  <c r="AY155" i="226"/>
  <c r="AX155" i="226"/>
  <c r="AW155" i="226"/>
  <c r="AV155" i="226"/>
  <c r="AU155" i="226"/>
  <c r="BD154" i="226"/>
  <c r="AY154" i="226"/>
  <c r="AX154" i="226"/>
  <c r="AW154" i="226"/>
  <c r="AV154" i="226"/>
  <c r="AU154" i="226"/>
  <c r="BD153" i="226"/>
  <c r="AY153" i="226"/>
  <c r="AX153" i="226"/>
  <c r="AW153" i="226"/>
  <c r="AV153" i="226"/>
  <c r="AU153" i="226"/>
  <c r="BD152" i="226"/>
  <c r="AY152" i="226"/>
  <c r="AX152" i="226"/>
  <c r="AW152" i="226"/>
  <c r="AV152" i="226"/>
  <c r="AU152" i="226"/>
  <c r="BD151" i="226"/>
  <c r="AY151" i="226"/>
  <c r="AX151" i="226"/>
  <c r="AW151" i="226"/>
  <c r="AV151" i="226"/>
  <c r="AU151" i="226"/>
  <c r="BD150" i="226"/>
  <c r="AY150" i="226"/>
  <c r="AX150" i="226"/>
  <c r="AW150" i="226"/>
  <c r="AV150" i="226"/>
  <c r="AU150" i="226"/>
  <c r="BD149" i="226"/>
  <c r="AY149" i="226"/>
  <c r="AX149" i="226"/>
  <c r="AW149" i="226"/>
  <c r="AV149" i="226"/>
  <c r="AU149" i="226"/>
  <c r="BD148" i="226"/>
  <c r="AY148" i="226"/>
  <c r="AX148" i="226"/>
  <c r="AW148" i="226"/>
  <c r="AV148" i="226"/>
  <c r="AU148" i="226"/>
  <c r="BD147" i="226"/>
  <c r="AY147" i="226"/>
  <c r="AX147" i="226"/>
  <c r="AW147" i="226"/>
  <c r="AV147" i="226"/>
  <c r="AU147" i="226"/>
  <c r="BD146" i="226"/>
  <c r="AY146" i="226"/>
  <c r="AX146" i="226"/>
  <c r="AW146" i="226"/>
  <c r="AV146" i="226"/>
  <c r="AU146" i="226"/>
  <c r="BD145" i="226"/>
  <c r="AY145" i="226"/>
  <c r="AX145" i="226"/>
  <c r="AW145" i="226"/>
  <c r="AV145" i="226"/>
  <c r="AU145" i="226"/>
  <c r="BD144" i="226"/>
  <c r="AY144" i="226"/>
  <c r="AX144" i="226"/>
  <c r="AW144" i="226"/>
  <c r="AV144" i="226"/>
  <c r="AU144" i="226"/>
  <c r="BD143" i="226"/>
  <c r="AY143" i="226"/>
  <c r="AX143" i="226"/>
  <c r="AW143" i="226"/>
  <c r="AV143" i="226"/>
  <c r="AU143" i="226"/>
  <c r="BD142" i="226"/>
  <c r="AY142" i="226"/>
  <c r="AX142" i="226"/>
  <c r="AW142" i="226"/>
  <c r="AV142" i="226"/>
  <c r="AU142" i="226"/>
  <c r="BD141" i="226"/>
  <c r="AY141" i="226"/>
  <c r="AX141" i="226"/>
  <c r="AW141" i="226"/>
  <c r="AV141" i="226"/>
  <c r="AU141" i="226"/>
  <c r="BD140" i="226"/>
  <c r="AY140" i="226"/>
  <c r="AX140" i="226"/>
  <c r="AW140" i="226"/>
  <c r="AV140" i="226"/>
  <c r="AU140" i="226"/>
  <c r="BD139" i="226"/>
  <c r="AY139" i="226"/>
  <c r="AX139" i="226"/>
  <c r="AW139" i="226"/>
  <c r="AV139" i="226"/>
  <c r="AU139" i="226"/>
  <c r="BD138" i="226"/>
  <c r="AY138" i="226"/>
  <c r="AX138" i="226"/>
  <c r="AW138" i="226"/>
  <c r="AV138" i="226"/>
  <c r="AU138" i="226"/>
  <c r="BD137" i="226"/>
  <c r="AY137" i="226"/>
  <c r="AX137" i="226"/>
  <c r="AW137" i="226"/>
  <c r="AV137" i="226"/>
  <c r="AU137" i="226"/>
  <c r="BD136" i="226"/>
  <c r="AY136" i="226"/>
  <c r="AX136" i="226"/>
  <c r="AW136" i="226"/>
  <c r="AV136" i="226"/>
  <c r="AU136" i="226"/>
  <c r="BD135" i="226"/>
  <c r="AY135" i="226"/>
  <c r="AX135" i="226"/>
  <c r="AW135" i="226"/>
  <c r="AV135" i="226"/>
  <c r="AU135" i="226"/>
  <c r="BD134" i="226"/>
  <c r="AY134" i="226"/>
  <c r="AX134" i="226"/>
  <c r="AW134" i="226"/>
  <c r="AV134" i="226"/>
  <c r="AU134" i="226"/>
  <c r="BD133" i="226"/>
  <c r="AY133" i="226"/>
  <c r="AX133" i="226"/>
  <c r="AW133" i="226"/>
  <c r="AV133" i="226"/>
  <c r="AU133" i="226"/>
  <c r="BD132" i="226"/>
  <c r="AY132" i="226"/>
  <c r="AX132" i="226"/>
  <c r="AW132" i="226"/>
  <c r="AV132" i="226"/>
  <c r="AU132" i="226"/>
  <c r="BD131" i="226"/>
  <c r="AY131" i="226"/>
  <c r="AX131" i="226"/>
  <c r="AW131" i="226"/>
  <c r="AV131" i="226"/>
  <c r="AU131" i="226"/>
  <c r="BD130" i="226"/>
  <c r="AY130" i="226"/>
  <c r="AX130" i="226"/>
  <c r="AW130" i="226"/>
  <c r="AV130" i="226"/>
  <c r="AU130" i="226"/>
  <c r="BD129" i="226"/>
  <c r="AY129" i="226"/>
  <c r="AX129" i="226"/>
  <c r="AW129" i="226"/>
  <c r="AV129" i="226"/>
  <c r="AU129" i="226"/>
  <c r="BD128" i="226"/>
  <c r="AY128" i="226"/>
  <c r="AX128" i="226"/>
  <c r="AW128" i="226"/>
  <c r="AV128" i="226"/>
  <c r="AU128" i="226"/>
  <c r="BD127" i="226"/>
  <c r="AY127" i="226"/>
  <c r="AX127" i="226"/>
  <c r="AW127" i="226"/>
  <c r="AV127" i="226"/>
  <c r="AU127" i="226"/>
  <c r="BD126" i="226"/>
  <c r="AY126" i="226"/>
  <c r="AX126" i="226"/>
  <c r="AW126" i="226"/>
  <c r="AV126" i="226"/>
  <c r="AU126" i="226"/>
  <c r="BD125" i="226"/>
  <c r="AY125" i="226"/>
  <c r="AX125" i="226"/>
  <c r="AW125" i="226"/>
  <c r="AV125" i="226"/>
  <c r="AU125" i="226"/>
  <c r="BD124" i="226"/>
  <c r="AY124" i="226"/>
  <c r="AX124" i="226"/>
  <c r="AW124" i="226"/>
  <c r="AV124" i="226"/>
  <c r="AU124" i="226"/>
  <c r="BD123" i="226"/>
  <c r="AY123" i="226"/>
  <c r="AX123" i="226"/>
  <c r="AW123" i="226"/>
  <c r="AV123" i="226"/>
  <c r="AU123" i="226"/>
  <c r="BD122" i="226"/>
  <c r="AY122" i="226"/>
  <c r="AX122" i="226"/>
  <c r="AW122" i="226"/>
  <c r="AV122" i="226"/>
  <c r="AU122" i="226"/>
  <c r="BD121" i="226"/>
  <c r="AY121" i="226"/>
  <c r="AX121" i="226"/>
  <c r="AW121" i="226"/>
  <c r="AV121" i="226"/>
  <c r="AU121" i="226"/>
  <c r="BD120" i="226"/>
  <c r="AY120" i="226"/>
  <c r="AX120" i="226"/>
  <c r="AW120" i="226"/>
  <c r="AV120" i="226"/>
  <c r="AU120" i="226"/>
  <c r="BD119" i="226"/>
  <c r="AY119" i="226"/>
  <c r="AX119" i="226"/>
  <c r="AW119" i="226"/>
  <c r="AV119" i="226"/>
  <c r="AU119" i="226"/>
  <c r="BD118" i="226"/>
  <c r="AY118" i="226"/>
  <c r="AX118" i="226"/>
  <c r="AW118" i="226"/>
  <c r="AV118" i="226"/>
  <c r="AU118" i="226"/>
  <c r="BD117" i="226"/>
  <c r="AY117" i="226"/>
  <c r="AX117" i="226"/>
  <c r="AW117" i="226"/>
  <c r="AV117" i="226"/>
  <c r="AU117" i="226"/>
  <c r="BD116" i="226"/>
  <c r="AY116" i="226"/>
  <c r="AX116" i="226"/>
  <c r="AW116" i="226"/>
  <c r="AV116" i="226"/>
  <c r="AU116" i="226"/>
  <c r="BD115" i="226"/>
  <c r="AY115" i="226"/>
  <c r="AX115" i="226"/>
  <c r="AW115" i="226"/>
  <c r="AV115" i="226"/>
  <c r="AU115" i="226"/>
  <c r="BD114" i="226"/>
  <c r="AY114" i="226"/>
  <c r="AX114" i="226"/>
  <c r="AW114" i="226"/>
  <c r="AV114" i="226"/>
  <c r="AU114" i="226"/>
  <c r="BD113" i="226"/>
  <c r="AY113" i="226"/>
  <c r="AX113" i="226"/>
  <c r="AW113" i="226"/>
  <c r="AV113" i="226"/>
  <c r="AU113" i="226"/>
  <c r="BD112" i="226"/>
  <c r="AY112" i="226"/>
  <c r="AX112" i="226"/>
  <c r="AW112" i="226"/>
  <c r="AV112" i="226"/>
  <c r="AU112" i="226"/>
  <c r="BD111" i="226"/>
  <c r="AY111" i="226"/>
  <c r="AX111" i="226"/>
  <c r="AW111" i="226"/>
  <c r="AV111" i="226"/>
  <c r="AU111" i="226"/>
  <c r="BD110" i="226"/>
  <c r="AY110" i="226"/>
  <c r="AX110" i="226"/>
  <c r="AW110" i="226"/>
  <c r="AV110" i="226"/>
  <c r="AU110" i="226"/>
  <c r="BD109" i="226"/>
  <c r="AY109" i="226"/>
  <c r="AX109" i="226"/>
  <c r="AW109" i="226"/>
  <c r="AV109" i="226"/>
  <c r="AU109" i="226"/>
  <c r="BD108" i="226"/>
  <c r="AY108" i="226"/>
  <c r="AX108" i="226"/>
  <c r="AW108" i="226"/>
  <c r="AV108" i="226"/>
  <c r="AU108" i="226"/>
  <c r="BD107" i="226"/>
  <c r="AY107" i="226"/>
  <c r="AX107" i="226"/>
  <c r="AW107" i="226"/>
  <c r="AV107" i="226"/>
  <c r="AU107" i="226"/>
  <c r="BD106" i="226"/>
  <c r="AY106" i="226"/>
  <c r="AX106" i="226"/>
  <c r="AW106" i="226"/>
  <c r="AV106" i="226"/>
  <c r="AU106" i="226"/>
  <c r="BD105" i="226"/>
  <c r="AY105" i="226"/>
  <c r="AX105" i="226"/>
  <c r="AW105" i="226"/>
  <c r="AV105" i="226"/>
  <c r="AU105" i="226"/>
  <c r="BD104" i="226"/>
  <c r="AY104" i="226"/>
  <c r="AX104" i="226"/>
  <c r="AW104" i="226"/>
  <c r="AV104" i="226"/>
  <c r="AU104" i="226"/>
  <c r="BD103" i="226"/>
  <c r="AY103" i="226"/>
  <c r="AX103" i="226"/>
  <c r="AW103" i="226"/>
  <c r="AV103" i="226"/>
  <c r="AU103" i="226"/>
  <c r="BD102" i="226"/>
  <c r="AY102" i="226"/>
  <c r="AX102" i="226"/>
  <c r="AW102" i="226"/>
  <c r="AV102" i="226"/>
  <c r="AU102" i="226"/>
  <c r="BD101" i="226"/>
  <c r="AY101" i="226"/>
  <c r="AX101" i="226"/>
  <c r="AW101" i="226"/>
  <c r="AV101" i="226"/>
  <c r="AU101" i="226"/>
  <c r="BD100" i="226"/>
  <c r="AY100" i="226"/>
  <c r="AX100" i="226"/>
  <c r="AW100" i="226"/>
  <c r="AV100" i="226"/>
  <c r="AU100" i="226"/>
  <c r="BD99" i="226"/>
  <c r="AY99" i="226"/>
  <c r="AX99" i="226"/>
  <c r="AW99" i="226"/>
  <c r="AV99" i="226"/>
  <c r="AU99" i="226"/>
  <c r="BD98" i="226"/>
  <c r="AY98" i="226"/>
  <c r="AX98" i="226"/>
  <c r="AW98" i="226"/>
  <c r="AV98" i="226"/>
  <c r="AU98" i="226"/>
  <c r="BD97" i="226"/>
  <c r="AY97" i="226"/>
  <c r="AX97" i="226"/>
  <c r="AW97" i="226"/>
  <c r="AV97" i="226"/>
  <c r="AU97" i="226"/>
  <c r="BD96" i="226"/>
  <c r="AY96" i="226"/>
  <c r="AX96" i="226"/>
  <c r="AW96" i="226"/>
  <c r="AV96" i="226"/>
  <c r="AU96" i="226"/>
  <c r="BD95" i="226"/>
  <c r="AY95" i="226"/>
  <c r="AX95" i="226"/>
  <c r="AW95" i="226"/>
  <c r="AV95" i="226"/>
  <c r="AU95" i="226"/>
  <c r="BD94" i="226"/>
  <c r="AY94" i="226"/>
  <c r="AX94" i="226"/>
  <c r="AW94" i="226"/>
  <c r="AV94" i="226"/>
  <c r="AU94" i="226"/>
  <c r="BD93" i="226"/>
  <c r="AY93" i="226"/>
  <c r="AX93" i="226"/>
  <c r="AW93" i="226"/>
  <c r="AV93" i="226"/>
  <c r="AU93" i="226"/>
  <c r="BD92" i="226"/>
  <c r="AY92" i="226"/>
  <c r="AX92" i="226"/>
  <c r="AW92" i="226"/>
  <c r="AV92" i="226"/>
  <c r="AU92" i="226"/>
  <c r="BD91" i="226"/>
  <c r="AY91" i="226"/>
  <c r="AX91" i="226"/>
  <c r="AW91" i="226"/>
  <c r="AV91" i="226"/>
  <c r="AU91" i="226"/>
  <c r="BD90" i="226"/>
  <c r="AY90" i="226"/>
  <c r="AX90" i="226"/>
  <c r="AW90" i="226"/>
  <c r="AV90" i="226"/>
  <c r="AU90" i="226"/>
  <c r="BD89" i="226"/>
  <c r="AY89" i="226"/>
  <c r="AX89" i="226"/>
  <c r="AW89" i="226"/>
  <c r="AV89" i="226"/>
  <c r="AU89" i="226"/>
  <c r="BD88" i="226"/>
  <c r="AY88" i="226"/>
  <c r="AX88" i="226"/>
  <c r="AW88" i="226"/>
  <c r="AV88" i="226"/>
  <c r="AU88" i="226"/>
  <c r="BD87" i="226"/>
  <c r="AY87" i="226"/>
  <c r="AX87" i="226"/>
  <c r="AW87" i="226"/>
  <c r="AV87" i="226"/>
  <c r="AU87" i="226"/>
  <c r="BD86" i="226"/>
  <c r="AY86" i="226"/>
  <c r="AX86" i="226"/>
  <c r="AW86" i="226"/>
  <c r="AV86" i="226"/>
  <c r="AU86" i="226"/>
  <c r="BD85" i="226"/>
  <c r="AY85" i="226"/>
  <c r="AX85" i="226"/>
  <c r="AW85" i="226"/>
  <c r="AV85" i="226"/>
  <c r="AU85" i="226"/>
  <c r="BD84" i="226"/>
  <c r="AY84" i="226"/>
  <c r="AX84" i="226"/>
  <c r="AW84" i="226"/>
  <c r="AV84" i="226"/>
  <c r="AU84" i="226"/>
  <c r="BD83" i="226"/>
  <c r="AY83" i="226"/>
  <c r="AX83" i="226"/>
  <c r="AW83" i="226"/>
  <c r="AV83" i="226"/>
  <c r="AU83" i="226"/>
  <c r="BD82" i="226"/>
  <c r="AY82" i="226"/>
  <c r="AX82" i="226"/>
  <c r="AW82" i="226"/>
  <c r="AV82" i="226"/>
  <c r="AU82" i="226"/>
  <c r="BD81" i="226"/>
  <c r="AY81" i="226"/>
  <c r="AX81" i="226"/>
  <c r="AW81" i="226"/>
  <c r="AV81" i="226"/>
  <c r="AU81" i="226"/>
  <c r="BD80" i="226"/>
  <c r="AY80" i="226"/>
  <c r="AX80" i="226"/>
  <c r="AW80" i="226"/>
  <c r="AV80" i="226"/>
  <c r="AU80" i="226"/>
  <c r="BD79" i="226"/>
  <c r="AY79" i="226"/>
  <c r="AX79" i="226"/>
  <c r="AW79" i="226"/>
  <c r="AV79" i="226"/>
  <c r="AU79" i="226"/>
  <c r="BD78" i="226"/>
  <c r="AY78" i="226"/>
  <c r="AX78" i="226"/>
  <c r="AW78" i="226"/>
  <c r="AV78" i="226"/>
  <c r="AU78" i="226"/>
  <c r="BD77" i="226"/>
  <c r="AY77" i="226"/>
  <c r="AX77" i="226"/>
  <c r="AW77" i="226"/>
  <c r="AV77" i="226"/>
  <c r="AU77" i="226"/>
  <c r="BD76" i="226"/>
  <c r="AY76" i="226"/>
  <c r="AX76" i="226"/>
  <c r="AW76" i="226"/>
  <c r="AV76" i="226"/>
  <c r="AU76" i="226"/>
  <c r="BD75" i="226"/>
  <c r="AY75" i="226"/>
  <c r="AX75" i="226"/>
  <c r="AW75" i="226"/>
  <c r="AV75" i="226"/>
  <c r="AU75" i="226"/>
  <c r="BD74" i="226"/>
  <c r="AY74" i="226"/>
  <c r="AX74" i="226"/>
  <c r="AW74" i="226"/>
  <c r="AV74" i="226"/>
  <c r="AU74" i="226"/>
  <c r="BD73" i="226"/>
  <c r="AY73" i="226"/>
  <c r="AX73" i="226"/>
  <c r="AW73" i="226"/>
  <c r="AV73" i="226"/>
  <c r="AU73" i="226"/>
  <c r="BD72" i="226"/>
  <c r="AY72" i="226"/>
  <c r="AX72" i="226"/>
  <c r="AW72" i="226"/>
  <c r="AV72" i="226"/>
  <c r="AU72" i="226"/>
  <c r="BD71" i="226"/>
  <c r="AY71" i="226"/>
  <c r="AX71" i="226"/>
  <c r="AW71" i="226"/>
  <c r="AV71" i="226"/>
  <c r="AU71" i="226"/>
  <c r="BD70" i="226"/>
  <c r="AY70" i="226"/>
  <c r="AX70" i="226"/>
  <c r="AW70" i="226"/>
  <c r="AV70" i="226"/>
  <c r="AU70" i="226"/>
  <c r="BD69" i="226"/>
  <c r="AY69" i="226"/>
  <c r="AX69" i="226"/>
  <c r="AW69" i="226"/>
  <c r="AV69" i="226"/>
  <c r="AU69" i="226"/>
  <c r="BD68" i="226"/>
  <c r="AY68" i="226"/>
  <c r="AX68" i="226"/>
  <c r="AW68" i="226"/>
  <c r="AV68" i="226"/>
  <c r="AU68" i="226"/>
  <c r="BD67" i="226"/>
  <c r="AY67" i="226"/>
  <c r="AX67" i="226"/>
  <c r="AW67" i="226"/>
  <c r="AV67" i="226"/>
  <c r="AU67" i="226"/>
  <c r="BD66" i="226"/>
  <c r="AY66" i="226"/>
  <c r="AX66" i="226"/>
  <c r="AW66" i="226"/>
  <c r="AV66" i="226"/>
  <c r="AU66" i="226"/>
  <c r="BD65" i="226"/>
  <c r="AY65" i="226"/>
  <c r="AX65" i="226"/>
  <c r="AW65" i="226"/>
  <c r="AV65" i="226"/>
  <c r="AU65" i="226"/>
  <c r="BD64" i="226"/>
  <c r="AY64" i="226"/>
  <c r="AX64" i="226"/>
  <c r="AW64" i="226"/>
  <c r="AV64" i="226"/>
  <c r="AU64" i="226"/>
  <c r="BD63" i="226"/>
  <c r="AY63" i="226"/>
  <c r="AX63" i="226"/>
  <c r="AW63" i="226"/>
  <c r="AV63" i="226"/>
  <c r="AU63" i="226"/>
  <c r="BD62" i="226"/>
  <c r="AY62" i="226"/>
  <c r="AX62" i="226"/>
  <c r="AW62" i="226"/>
  <c r="AV62" i="226"/>
  <c r="AU62" i="226"/>
  <c r="BD61" i="226"/>
  <c r="AY61" i="226"/>
  <c r="AX61" i="226"/>
  <c r="AW61" i="226"/>
  <c r="AV61" i="226"/>
  <c r="AU61" i="226"/>
  <c r="BD60" i="226"/>
  <c r="AY60" i="226"/>
  <c r="AX60" i="226"/>
  <c r="AW60" i="226"/>
  <c r="AV60" i="226"/>
  <c r="AU60" i="226"/>
  <c r="BD59" i="226"/>
  <c r="AY59" i="226"/>
  <c r="AX59" i="226"/>
  <c r="AW59" i="226"/>
  <c r="AV59" i="226"/>
  <c r="AU59" i="226"/>
  <c r="BD58" i="226"/>
  <c r="AY58" i="226"/>
  <c r="AX58" i="226"/>
  <c r="AW58" i="226"/>
  <c r="AV58" i="226"/>
  <c r="AU58" i="226"/>
  <c r="BD57" i="226"/>
  <c r="AY57" i="226"/>
  <c r="AX57" i="226"/>
  <c r="AW57" i="226"/>
  <c r="AV57" i="226"/>
  <c r="AU57" i="226"/>
  <c r="BD56" i="226"/>
  <c r="AY56" i="226"/>
  <c r="AX56" i="226"/>
  <c r="AW56" i="226"/>
  <c r="AV56" i="226"/>
  <c r="AU56" i="226"/>
  <c r="BD55" i="226"/>
  <c r="AY55" i="226"/>
  <c r="AX55" i="226"/>
  <c r="AW55" i="226"/>
  <c r="AV55" i="226"/>
  <c r="AU55" i="226"/>
  <c r="BD54" i="226"/>
  <c r="AY54" i="226"/>
  <c r="AX54" i="226"/>
  <c r="AW54" i="226"/>
  <c r="AV54" i="226"/>
  <c r="AU54" i="226"/>
  <c r="BD53" i="226"/>
  <c r="AY53" i="226"/>
  <c r="AX53" i="226"/>
  <c r="AW53" i="226"/>
  <c r="AV53" i="226"/>
  <c r="AU53" i="226"/>
  <c r="BD52" i="226"/>
  <c r="AY52" i="226"/>
  <c r="AX52" i="226"/>
  <c r="AW52" i="226"/>
  <c r="AV52" i="226"/>
  <c r="AU52" i="226"/>
  <c r="BD51" i="226"/>
  <c r="AY51" i="226"/>
  <c r="AX51" i="226"/>
  <c r="AW51" i="226"/>
  <c r="AV51" i="226"/>
  <c r="AU51" i="226"/>
  <c r="BD50" i="226"/>
  <c r="AY50" i="226"/>
  <c r="AX50" i="226"/>
  <c r="AW50" i="226"/>
  <c r="AV50" i="226"/>
  <c r="AU50" i="226"/>
  <c r="BD49" i="226"/>
  <c r="AY49" i="226"/>
  <c r="AX49" i="226"/>
  <c r="AW49" i="226"/>
  <c r="AV49" i="226"/>
  <c r="AU49" i="226"/>
  <c r="BD48" i="226"/>
  <c r="AY48" i="226"/>
  <c r="AX48" i="226"/>
  <c r="AW48" i="226"/>
  <c r="AV48" i="226"/>
  <c r="AU48" i="226"/>
  <c r="BD47" i="226"/>
  <c r="AY47" i="226"/>
  <c r="AX47" i="226"/>
  <c r="AW47" i="226"/>
  <c r="AV47" i="226"/>
  <c r="AU47" i="226"/>
  <c r="BD46" i="226"/>
  <c r="AY46" i="226"/>
  <c r="AX46" i="226"/>
  <c r="AW46" i="226"/>
  <c r="AV46" i="226"/>
  <c r="AU46" i="226"/>
  <c r="BD45" i="226"/>
  <c r="AY45" i="226"/>
  <c r="AX45" i="226"/>
  <c r="AW45" i="226"/>
  <c r="AV45" i="226"/>
  <c r="AU45" i="226"/>
  <c r="BD44" i="226"/>
  <c r="AY44" i="226"/>
  <c r="AX44" i="226"/>
  <c r="AW44" i="226"/>
  <c r="AV44" i="226"/>
  <c r="AU44" i="226"/>
  <c r="BD43" i="226"/>
  <c r="AY43" i="226"/>
  <c r="AX43" i="226"/>
  <c r="AW43" i="226"/>
  <c r="AV43" i="226"/>
  <c r="AU43" i="226"/>
  <c r="BD42" i="226"/>
  <c r="AY42" i="226"/>
  <c r="AX42" i="226"/>
  <c r="AW42" i="226"/>
  <c r="AV42" i="226"/>
  <c r="AU42" i="226"/>
  <c r="BD41" i="226"/>
  <c r="AY41" i="226"/>
  <c r="AX41" i="226"/>
  <c r="AW41" i="226"/>
  <c r="AV41" i="226"/>
  <c r="AU41" i="226"/>
  <c r="BD40" i="226"/>
  <c r="AY40" i="226"/>
  <c r="AX40" i="226"/>
  <c r="AW40" i="226"/>
  <c r="AV40" i="226"/>
  <c r="AU40" i="226"/>
  <c r="BD39" i="226"/>
  <c r="AY39" i="226"/>
  <c r="AX39" i="226"/>
  <c r="AW39" i="226"/>
  <c r="AV39" i="226"/>
  <c r="AU39" i="226"/>
  <c r="BD38" i="226"/>
  <c r="AY38" i="226"/>
  <c r="AX38" i="226"/>
  <c r="AW38" i="226"/>
  <c r="AV38" i="226"/>
  <c r="AU38" i="226"/>
  <c r="BD37" i="226"/>
  <c r="AY37" i="226"/>
  <c r="AX37" i="226"/>
  <c r="AW37" i="226"/>
  <c r="AV37" i="226"/>
  <c r="AU37" i="226"/>
  <c r="BD36" i="226"/>
  <c r="AY36" i="226"/>
  <c r="AX36" i="226"/>
  <c r="AW36" i="226"/>
  <c r="AV36" i="226"/>
  <c r="AU36" i="226"/>
  <c r="BD35" i="226"/>
  <c r="AY35" i="226"/>
  <c r="AX35" i="226"/>
  <c r="AW35" i="226"/>
  <c r="AV35" i="226"/>
  <c r="AU35" i="226"/>
  <c r="BD34" i="226"/>
  <c r="AY34" i="226"/>
  <c r="AX34" i="226"/>
  <c r="AW34" i="226"/>
  <c r="AV34" i="226"/>
  <c r="AU34" i="226"/>
  <c r="BD33" i="226"/>
  <c r="AY33" i="226"/>
  <c r="AX33" i="226"/>
  <c r="AW33" i="226"/>
  <c r="AV33" i="226"/>
  <c r="AU33" i="226"/>
  <c r="BD32" i="226"/>
  <c r="AY32" i="226"/>
  <c r="AX32" i="226"/>
  <c r="AW32" i="226"/>
  <c r="AV32" i="226"/>
  <c r="AU32" i="226"/>
  <c r="BD31" i="226"/>
  <c r="AY31" i="226"/>
  <c r="AX31" i="226"/>
  <c r="AW31" i="226"/>
  <c r="AV31" i="226"/>
  <c r="AU31" i="226"/>
  <c r="BD30" i="226"/>
  <c r="AY30" i="226"/>
  <c r="AX30" i="226"/>
  <c r="AW30" i="226"/>
  <c r="AV30" i="226"/>
  <c r="AU30" i="226"/>
  <c r="BD29" i="226"/>
  <c r="AY29" i="226"/>
  <c r="AX29" i="226"/>
  <c r="AW29" i="226"/>
  <c r="AV29" i="226"/>
  <c r="AU29" i="226"/>
  <c r="BD28" i="226"/>
  <c r="AY28" i="226"/>
  <c r="AX28" i="226"/>
  <c r="AW28" i="226"/>
  <c r="AV28" i="226"/>
  <c r="AU28" i="226"/>
  <c r="BD27" i="226"/>
  <c r="AY27" i="226"/>
  <c r="AX27" i="226"/>
  <c r="AW27" i="226"/>
  <c r="AV27" i="226"/>
  <c r="AU27" i="226"/>
  <c r="BD26" i="226"/>
  <c r="AY26" i="226"/>
  <c r="AX26" i="226"/>
  <c r="AW26" i="226"/>
  <c r="AV26" i="226"/>
  <c r="AU26" i="226"/>
  <c r="BD25" i="226"/>
  <c r="AY25" i="226"/>
  <c r="AX25" i="226"/>
  <c r="AW25" i="226"/>
  <c r="AV25" i="226"/>
  <c r="AU25" i="226"/>
  <c r="BD24" i="226"/>
  <c r="AY24" i="226"/>
  <c r="AX24" i="226"/>
  <c r="AW24" i="226"/>
  <c r="AV24" i="226"/>
  <c r="AU24" i="226"/>
  <c r="BD23" i="226"/>
  <c r="AY23" i="226"/>
  <c r="AX23" i="226"/>
  <c r="AW23" i="226"/>
  <c r="AV23" i="226"/>
  <c r="AU23" i="226"/>
  <c r="BD22" i="226"/>
  <c r="AY22" i="226"/>
  <c r="AX22" i="226"/>
  <c r="AW22" i="226"/>
  <c r="AV22" i="226"/>
  <c r="AU22" i="226"/>
  <c r="BD21" i="226"/>
  <c r="AY21" i="226"/>
  <c r="AX21" i="226"/>
  <c r="AW21" i="226"/>
  <c r="AV21" i="226"/>
  <c r="AU21" i="226"/>
  <c r="BD20" i="226"/>
  <c r="AY20" i="226"/>
  <c r="AX20" i="226"/>
  <c r="AW20" i="226"/>
  <c r="AV20" i="226"/>
  <c r="AU20" i="226"/>
  <c r="BD19" i="226"/>
  <c r="AY19" i="226"/>
  <c r="AX19" i="226"/>
  <c r="AW19" i="226"/>
  <c r="AV19" i="226"/>
  <c r="AU19" i="226"/>
  <c r="BD18" i="226"/>
  <c r="AY18" i="226"/>
  <c r="AX18" i="226"/>
  <c r="AW18" i="226"/>
  <c r="AV18" i="226"/>
  <c r="AU18" i="226"/>
  <c r="BD17" i="226"/>
  <c r="AY17" i="226"/>
  <c r="AX17" i="226"/>
  <c r="AW17" i="226"/>
  <c r="AV17" i="226"/>
  <c r="AU17" i="226"/>
  <c r="BD16" i="226"/>
  <c r="AY16" i="226"/>
  <c r="AX16" i="226"/>
  <c r="AW16" i="226"/>
  <c r="AV16" i="226"/>
  <c r="AU16" i="226"/>
  <c r="BD15" i="226"/>
  <c r="AY15" i="226"/>
  <c r="AX15" i="226"/>
  <c r="AW15" i="226"/>
  <c r="AV15" i="226"/>
  <c r="AU15" i="226"/>
  <c r="BD14" i="226"/>
  <c r="AY14" i="226"/>
  <c r="AX14" i="226"/>
  <c r="AW14" i="226"/>
  <c r="AV14" i="226"/>
  <c r="AU14" i="226"/>
  <c r="BD13" i="226"/>
  <c r="AY13" i="226"/>
  <c r="AX13" i="226"/>
  <c r="AW13" i="226"/>
  <c r="AV13" i="226"/>
  <c r="AU13" i="226"/>
  <c r="BD12" i="226"/>
  <c r="AY12" i="226"/>
  <c r="AX12" i="226"/>
  <c r="AW12" i="226"/>
  <c r="AV12" i="226"/>
  <c r="AU12" i="226"/>
  <c r="BD11" i="226"/>
  <c r="AY11" i="226"/>
  <c r="AX11" i="226"/>
  <c r="AW11" i="226"/>
  <c r="AV11" i="226"/>
  <c r="AU11" i="226"/>
  <c r="BD10" i="226"/>
  <c r="AY10" i="226"/>
  <c r="AX10" i="226"/>
  <c r="AW10" i="226"/>
  <c r="AV10" i="226"/>
  <c r="AU10" i="226"/>
  <c r="BD9" i="226"/>
  <c r="AY9" i="226"/>
  <c r="AX9" i="226"/>
  <c r="AW9" i="226"/>
  <c r="AV9" i="226"/>
  <c r="AU9" i="226"/>
  <c r="BD8" i="226"/>
  <c r="AY8" i="226"/>
  <c r="AX8" i="226"/>
  <c r="AW8" i="226"/>
  <c r="AV8" i="226"/>
  <c r="AU8" i="226"/>
  <c r="BD7" i="226"/>
  <c r="AY7" i="226"/>
  <c r="AX7" i="226"/>
  <c r="AW7" i="226"/>
  <c r="AV7" i="226"/>
  <c r="AU7" i="226"/>
  <c r="BD6" i="226"/>
  <c r="AY6" i="226"/>
  <c r="AX6" i="226"/>
  <c r="AW6" i="226"/>
  <c r="AV6" i="226"/>
  <c r="AU6" i="226"/>
  <c r="BD5" i="226"/>
  <c r="AY5" i="226"/>
  <c r="AX5" i="226"/>
  <c r="AW5" i="226"/>
  <c r="AV5" i="226"/>
  <c r="AU5" i="226"/>
  <c r="BD4" i="226"/>
  <c r="AY4" i="226"/>
  <c r="AX4" i="226"/>
  <c r="AW4" i="226"/>
  <c r="AV4" i="226"/>
  <c r="AU4" i="226"/>
  <c r="BD1128" i="227"/>
  <c r="AY1128" i="227"/>
  <c r="AX1128" i="227"/>
  <c r="AW1128" i="227"/>
  <c r="AV1128" i="227"/>
  <c r="AU1128" i="227"/>
  <c r="BD1127" i="227"/>
  <c r="AY1127" i="227"/>
  <c r="AX1127" i="227"/>
  <c r="AW1127" i="227"/>
  <c r="AV1127" i="227"/>
  <c r="AU1127" i="227"/>
  <c r="BD1126" i="227"/>
  <c r="AY1126" i="227"/>
  <c r="AX1126" i="227"/>
  <c r="AW1126" i="227"/>
  <c r="AV1126" i="227"/>
  <c r="AU1126" i="227"/>
  <c r="BD1125" i="227"/>
  <c r="AY1125" i="227"/>
  <c r="AX1125" i="227"/>
  <c r="AW1125" i="227"/>
  <c r="AV1125" i="227"/>
  <c r="AU1125" i="227"/>
  <c r="BD1124" i="227"/>
  <c r="AY1124" i="227"/>
  <c r="AX1124" i="227"/>
  <c r="AW1124" i="227"/>
  <c r="AV1124" i="227"/>
  <c r="AU1124" i="227"/>
  <c r="BD1123" i="227"/>
  <c r="AY1123" i="227"/>
  <c r="AX1123" i="227"/>
  <c r="AW1123" i="227"/>
  <c r="AV1123" i="227"/>
  <c r="AU1123" i="227"/>
  <c r="BD1122" i="227"/>
  <c r="AY1122" i="227"/>
  <c r="AX1122" i="227"/>
  <c r="AW1122" i="227"/>
  <c r="AV1122" i="227"/>
  <c r="AU1122" i="227"/>
  <c r="BD1121" i="227"/>
  <c r="AY1121" i="227"/>
  <c r="AX1121" i="227"/>
  <c r="AW1121" i="227"/>
  <c r="AV1121" i="227"/>
  <c r="AU1121" i="227"/>
  <c r="BD1120" i="227"/>
  <c r="AY1120" i="227"/>
  <c r="AX1120" i="227"/>
  <c r="AW1120" i="227"/>
  <c r="AV1120" i="227"/>
  <c r="AU1120" i="227"/>
  <c r="BD1119" i="227"/>
  <c r="AY1119" i="227"/>
  <c r="AX1119" i="227"/>
  <c r="AW1119" i="227"/>
  <c r="AV1119" i="227"/>
  <c r="AU1119" i="227"/>
  <c r="BD1118" i="227"/>
  <c r="AY1118" i="227"/>
  <c r="AX1118" i="227"/>
  <c r="AW1118" i="227"/>
  <c r="AV1118" i="227"/>
  <c r="AU1118" i="227"/>
  <c r="BD1117" i="227"/>
  <c r="AY1117" i="227"/>
  <c r="AX1117" i="227"/>
  <c r="AW1117" i="227"/>
  <c r="AV1117" i="227"/>
  <c r="AU1117" i="227"/>
  <c r="BD1116" i="227"/>
  <c r="AY1116" i="227"/>
  <c r="AX1116" i="227"/>
  <c r="AW1116" i="227"/>
  <c r="AV1116" i="227"/>
  <c r="AU1116" i="227"/>
  <c r="BD1115" i="227"/>
  <c r="AY1115" i="227"/>
  <c r="AX1115" i="227"/>
  <c r="AW1115" i="227"/>
  <c r="AV1115" i="227"/>
  <c r="AU1115" i="227"/>
  <c r="BD1114" i="227"/>
  <c r="AY1114" i="227"/>
  <c r="AX1114" i="227"/>
  <c r="AW1114" i="227"/>
  <c r="AV1114" i="227"/>
  <c r="AU1114" i="227"/>
  <c r="BD1113" i="227"/>
  <c r="AY1113" i="227"/>
  <c r="AX1113" i="227"/>
  <c r="AW1113" i="227"/>
  <c r="AV1113" i="227"/>
  <c r="AU1113" i="227"/>
  <c r="BD1112" i="227"/>
  <c r="AY1112" i="227"/>
  <c r="AX1112" i="227"/>
  <c r="AW1112" i="227"/>
  <c r="AV1112" i="227"/>
  <c r="AU1112" i="227"/>
  <c r="BD1111" i="227"/>
  <c r="AY1111" i="227"/>
  <c r="AX1111" i="227"/>
  <c r="AW1111" i="227"/>
  <c r="AV1111" i="227"/>
  <c r="AU1111" i="227"/>
  <c r="BD1110" i="227"/>
  <c r="AY1110" i="227"/>
  <c r="AX1110" i="227"/>
  <c r="AW1110" i="227"/>
  <c r="AV1110" i="227"/>
  <c r="AU1110" i="227"/>
  <c r="BD1109" i="227"/>
  <c r="AY1109" i="227"/>
  <c r="AX1109" i="227"/>
  <c r="AW1109" i="227"/>
  <c r="AV1109" i="227"/>
  <c r="AU1109" i="227"/>
  <c r="BD1108" i="227"/>
  <c r="AY1108" i="227"/>
  <c r="AX1108" i="227"/>
  <c r="AW1108" i="227"/>
  <c r="AV1108" i="227"/>
  <c r="AU1108" i="227"/>
  <c r="BD1107" i="227"/>
  <c r="AY1107" i="227"/>
  <c r="AX1107" i="227"/>
  <c r="AW1107" i="227"/>
  <c r="AV1107" i="227"/>
  <c r="AU1107" i="227"/>
  <c r="BD1106" i="227"/>
  <c r="AY1106" i="227"/>
  <c r="AX1106" i="227"/>
  <c r="AW1106" i="227"/>
  <c r="AV1106" i="227"/>
  <c r="AU1106" i="227"/>
  <c r="BD1105" i="227"/>
  <c r="AY1105" i="227"/>
  <c r="AX1105" i="227"/>
  <c r="AW1105" i="227"/>
  <c r="AV1105" i="227"/>
  <c r="AU1105" i="227"/>
  <c r="BD1104" i="227"/>
  <c r="AY1104" i="227"/>
  <c r="AX1104" i="227"/>
  <c r="AW1104" i="227"/>
  <c r="AV1104" i="227"/>
  <c r="AU1104" i="227"/>
  <c r="BD1103" i="227"/>
  <c r="AY1103" i="227"/>
  <c r="AX1103" i="227"/>
  <c r="AW1103" i="227"/>
  <c r="AV1103" i="227"/>
  <c r="AU1103" i="227"/>
  <c r="BD1102" i="227"/>
  <c r="AY1102" i="227"/>
  <c r="AX1102" i="227"/>
  <c r="AW1102" i="227"/>
  <c r="AV1102" i="227"/>
  <c r="AU1102" i="227"/>
  <c r="BD1101" i="227"/>
  <c r="AY1101" i="227"/>
  <c r="AX1101" i="227"/>
  <c r="AW1101" i="227"/>
  <c r="AV1101" i="227"/>
  <c r="AU1101" i="227"/>
  <c r="BD1100" i="227"/>
  <c r="AY1100" i="227"/>
  <c r="AX1100" i="227"/>
  <c r="AW1100" i="227"/>
  <c r="AV1100" i="227"/>
  <c r="AU1100" i="227"/>
  <c r="BD1099" i="227"/>
  <c r="AY1099" i="227"/>
  <c r="AX1099" i="227"/>
  <c r="AW1099" i="227"/>
  <c r="AV1099" i="227"/>
  <c r="AU1099" i="227"/>
  <c r="BD1098" i="227"/>
  <c r="AY1098" i="227"/>
  <c r="AX1098" i="227"/>
  <c r="AW1098" i="227"/>
  <c r="AV1098" i="227"/>
  <c r="AU1098" i="227"/>
  <c r="BD1097" i="227"/>
  <c r="AY1097" i="227"/>
  <c r="AX1097" i="227"/>
  <c r="AW1097" i="227"/>
  <c r="AV1097" i="227"/>
  <c r="AU1097" i="227"/>
  <c r="BD1096" i="227"/>
  <c r="AY1096" i="227"/>
  <c r="AX1096" i="227"/>
  <c r="AW1096" i="227"/>
  <c r="AV1096" i="227"/>
  <c r="AU1096" i="227"/>
  <c r="BD1095" i="227"/>
  <c r="AY1095" i="227"/>
  <c r="AX1095" i="227"/>
  <c r="AW1095" i="227"/>
  <c r="AV1095" i="227"/>
  <c r="AU1095" i="227"/>
  <c r="BD1094" i="227"/>
  <c r="AY1094" i="227"/>
  <c r="AX1094" i="227"/>
  <c r="AW1094" i="227"/>
  <c r="AV1094" i="227"/>
  <c r="AU1094" i="227"/>
  <c r="BD1093" i="227"/>
  <c r="AY1093" i="227"/>
  <c r="AX1093" i="227"/>
  <c r="AW1093" i="227"/>
  <c r="AV1093" i="227"/>
  <c r="AU1093" i="227"/>
  <c r="BD1092" i="227"/>
  <c r="AY1092" i="227"/>
  <c r="AX1092" i="227"/>
  <c r="AW1092" i="227"/>
  <c r="AV1092" i="227"/>
  <c r="AU1092" i="227"/>
  <c r="BD1091" i="227"/>
  <c r="AY1091" i="227"/>
  <c r="AX1091" i="227"/>
  <c r="AW1091" i="227"/>
  <c r="AV1091" i="227"/>
  <c r="AU1091" i="227"/>
  <c r="BD1090" i="227"/>
  <c r="AY1090" i="227"/>
  <c r="AX1090" i="227"/>
  <c r="AW1090" i="227"/>
  <c r="AV1090" i="227"/>
  <c r="AU1090" i="227"/>
  <c r="BD1089" i="227"/>
  <c r="AY1089" i="227"/>
  <c r="AX1089" i="227"/>
  <c r="AW1089" i="227"/>
  <c r="AV1089" i="227"/>
  <c r="AU1089" i="227"/>
  <c r="BD1088" i="227"/>
  <c r="AY1088" i="227"/>
  <c r="AX1088" i="227"/>
  <c r="AW1088" i="227"/>
  <c r="AV1088" i="227"/>
  <c r="AU1088" i="227"/>
  <c r="BD1087" i="227"/>
  <c r="AY1087" i="227"/>
  <c r="AX1087" i="227"/>
  <c r="AW1087" i="227"/>
  <c r="AV1087" i="227"/>
  <c r="AU1087" i="227"/>
  <c r="BD1086" i="227"/>
  <c r="AY1086" i="227"/>
  <c r="AX1086" i="227"/>
  <c r="AW1086" i="227"/>
  <c r="AV1086" i="227"/>
  <c r="AU1086" i="227"/>
  <c r="BD1085" i="227"/>
  <c r="AY1085" i="227"/>
  <c r="AX1085" i="227"/>
  <c r="AW1085" i="227"/>
  <c r="AV1085" i="227"/>
  <c r="AU1085" i="227"/>
  <c r="BD1084" i="227"/>
  <c r="AY1084" i="227"/>
  <c r="AX1084" i="227"/>
  <c r="AW1084" i="227"/>
  <c r="AV1084" i="227"/>
  <c r="AU1084" i="227"/>
  <c r="BD1083" i="227"/>
  <c r="AY1083" i="227"/>
  <c r="AX1083" i="227"/>
  <c r="AW1083" i="227"/>
  <c r="AV1083" i="227"/>
  <c r="AU1083" i="227"/>
  <c r="BD1082" i="227"/>
  <c r="AY1082" i="227"/>
  <c r="AX1082" i="227"/>
  <c r="AW1082" i="227"/>
  <c r="AV1082" i="227"/>
  <c r="AU1082" i="227"/>
  <c r="BD1081" i="227"/>
  <c r="AY1081" i="227"/>
  <c r="AX1081" i="227"/>
  <c r="AW1081" i="227"/>
  <c r="AV1081" i="227"/>
  <c r="AU1081" i="227"/>
  <c r="BD1080" i="227"/>
  <c r="AY1080" i="227"/>
  <c r="AX1080" i="227"/>
  <c r="AW1080" i="227"/>
  <c r="AV1080" i="227"/>
  <c r="AU1080" i="227"/>
  <c r="BD1079" i="227"/>
  <c r="AY1079" i="227"/>
  <c r="AX1079" i="227"/>
  <c r="AW1079" i="227"/>
  <c r="AV1079" i="227"/>
  <c r="AU1079" i="227"/>
  <c r="BD1078" i="227"/>
  <c r="AY1078" i="227"/>
  <c r="AX1078" i="227"/>
  <c r="AW1078" i="227"/>
  <c r="AV1078" i="227"/>
  <c r="AU1078" i="227"/>
  <c r="BD1077" i="227"/>
  <c r="AY1077" i="227"/>
  <c r="AX1077" i="227"/>
  <c r="AW1077" i="227"/>
  <c r="AV1077" i="227"/>
  <c r="AU1077" i="227"/>
  <c r="BD1076" i="227"/>
  <c r="AY1076" i="227"/>
  <c r="AX1076" i="227"/>
  <c r="AW1076" i="227"/>
  <c r="AV1076" i="227"/>
  <c r="AU1076" i="227"/>
  <c r="BD1075" i="227"/>
  <c r="AY1075" i="227"/>
  <c r="AX1075" i="227"/>
  <c r="AW1075" i="227"/>
  <c r="AV1075" i="227"/>
  <c r="AU1075" i="227"/>
  <c r="BD1074" i="227"/>
  <c r="AY1074" i="227"/>
  <c r="AX1074" i="227"/>
  <c r="AW1074" i="227"/>
  <c r="AV1074" i="227"/>
  <c r="AU1074" i="227"/>
  <c r="BD1073" i="227"/>
  <c r="AY1073" i="227"/>
  <c r="AX1073" i="227"/>
  <c r="AW1073" i="227"/>
  <c r="AV1073" i="227"/>
  <c r="AU1073" i="227"/>
  <c r="BD1072" i="227"/>
  <c r="AY1072" i="227"/>
  <c r="AX1072" i="227"/>
  <c r="AW1072" i="227"/>
  <c r="AV1072" i="227"/>
  <c r="AU1072" i="227"/>
  <c r="BD1071" i="227"/>
  <c r="AY1071" i="227"/>
  <c r="AX1071" i="227"/>
  <c r="AW1071" i="227"/>
  <c r="AV1071" i="227"/>
  <c r="AU1071" i="227"/>
  <c r="BD1070" i="227"/>
  <c r="AY1070" i="227"/>
  <c r="AX1070" i="227"/>
  <c r="AW1070" i="227"/>
  <c r="AV1070" i="227"/>
  <c r="AU1070" i="227"/>
  <c r="BD1069" i="227"/>
  <c r="AY1069" i="227"/>
  <c r="AX1069" i="227"/>
  <c r="AW1069" i="227"/>
  <c r="AV1069" i="227"/>
  <c r="AU1069" i="227"/>
  <c r="BD1068" i="227"/>
  <c r="AY1068" i="227"/>
  <c r="AX1068" i="227"/>
  <c r="AW1068" i="227"/>
  <c r="AV1068" i="227"/>
  <c r="AU1068" i="227"/>
  <c r="BD1067" i="227"/>
  <c r="AY1067" i="227"/>
  <c r="AX1067" i="227"/>
  <c r="AW1067" i="227"/>
  <c r="AV1067" i="227"/>
  <c r="AU1067" i="227"/>
  <c r="BD1066" i="227"/>
  <c r="AY1066" i="227"/>
  <c r="AX1066" i="227"/>
  <c r="AW1066" i="227"/>
  <c r="AV1066" i="227"/>
  <c r="AU1066" i="227"/>
  <c r="BD1065" i="227"/>
  <c r="AY1065" i="227"/>
  <c r="AX1065" i="227"/>
  <c r="AW1065" i="227"/>
  <c r="AV1065" i="227"/>
  <c r="AU1065" i="227"/>
  <c r="BD1064" i="227"/>
  <c r="AY1064" i="227"/>
  <c r="AX1064" i="227"/>
  <c r="AW1064" i="227"/>
  <c r="AV1064" i="227"/>
  <c r="AU1064" i="227"/>
  <c r="BD1063" i="227"/>
  <c r="AY1063" i="227"/>
  <c r="AX1063" i="227"/>
  <c r="AW1063" i="227"/>
  <c r="AV1063" i="227"/>
  <c r="AU1063" i="227"/>
  <c r="BD1062" i="227"/>
  <c r="AY1062" i="227"/>
  <c r="AX1062" i="227"/>
  <c r="AW1062" i="227"/>
  <c r="AV1062" i="227"/>
  <c r="AU1062" i="227"/>
  <c r="BD1061" i="227"/>
  <c r="AY1061" i="227"/>
  <c r="AX1061" i="227"/>
  <c r="AW1061" i="227"/>
  <c r="AV1061" i="227"/>
  <c r="AU1061" i="227"/>
  <c r="BD1060" i="227"/>
  <c r="AY1060" i="227"/>
  <c r="AX1060" i="227"/>
  <c r="AW1060" i="227"/>
  <c r="AV1060" i="227"/>
  <c r="AU1060" i="227"/>
  <c r="BD1059" i="227"/>
  <c r="AY1059" i="227"/>
  <c r="AX1059" i="227"/>
  <c r="AW1059" i="227"/>
  <c r="AV1059" i="227"/>
  <c r="AU1059" i="227"/>
  <c r="BD1058" i="227"/>
  <c r="AY1058" i="227"/>
  <c r="AX1058" i="227"/>
  <c r="AW1058" i="227"/>
  <c r="AV1058" i="227"/>
  <c r="AU1058" i="227"/>
  <c r="BD1057" i="227"/>
  <c r="AY1057" i="227"/>
  <c r="AX1057" i="227"/>
  <c r="AW1057" i="227"/>
  <c r="AV1057" i="227"/>
  <c r="AU1057" i="227"/>
  <c r="BD1056" i="227"/>
  <c r="AY1056" i="227"/>
  <c r="AX1056" i="227"/>
  <c r="AW1056" i="227"/>
  <c r="AV1056" i="227"/>
  <c r="AU1056" i="227"/>
  <c r="BD1055" i="227"/>
  <c r="AY1055" i="227"/>
  <c r="AX1055" i="227"/>
  <c r="AW1055" i="227"/>
  <c r="AV1055" i="227"/>
  <c r="AU1055" i="227"/>
  <c r="BD1054" i="227"/>
  <c r="AY1054" i="227"/>
  <c r="AX1054" i="227"/>
  <c r="AW1054" i="227"/>
  <c r="AV1054" i="227"/>
  <c r="AU1054" i="227"/>
  <c r="BD1053" i="227"/>
  <c r="AY1053" i="227"/>
  <c r="AX1053" i="227"/>
  <c r="AW1053" i="227"/>
  <c r="AV1053" i="227"/>
  <c r="AU1053" i="227"/>
  <c r="BD1052" i="227"/>
  <c r="AY1052" i="227"/>
  <c r="AX1052" i="227"/>
  <c r="AW1052" i="227"/>
  <c r="AV1052" i="227"/>
  <c r="AU1052" i="227"/>
  <c r="BD1051" i="227"/>
  <c r="AY1051" i="227"/>
  <c r="AX1051" i="227"/>
  <c r="AW1051" i="227"/>
  <c r="AV1051" i="227"/>
  <c r="AU1051" i="227"/>
  <c r="BD1050" i="227"/>
  <c r="AY1050" i="227"/>
  <c r="AX1050" i="227"/>
  <c r="AW1050" i="227"/>
  <c r="AV1050" i="227"/>
  <c r="AU1050" i="227"/>
  <c r="BD1049" i="227"/>
  <c r="AY1049" i="227"/>
  <c r="AX1049" i="227"/>
  <c r="AW1049" i="227"/>
  <c r="AV1049" i="227"/>
  <c r="AU1049" i="227"/>
  <c r="BD1048" i="227"/>
  <c r="AY1048" i="227"/>
  <c r="AX1048" i="227"/>
  <c r="AW1048" i="227"/>
  <c r="AV1048" i="227"/>
  <c r="AU1048" i="227"/>
  <c r="BD1047" i="227"/>
  <c r="AY1047" i="227"/>
  <c r="AX1047" i="227"/>
  <c r="AW1047" i="227"/>
  <c r="AV1047" i="227"/>
  <c r="AU1047" i="227"/>
  <c r="BD1046" i="227"/>
  <c r="AY1046" i="227"/>
  <c r="AX1046" i="227"/>
  <c r="AW1046" i="227"/>
  <c r="AV1046" i="227"/>
  <c r="AU1046" i="227"/>
  <c r="BD1045" i="227"/>
  <c r="AY1045" i="227"/>
  <c r="AX1045" i="227"/>
  <c r="AW1045" i="227"/>
  <c r="AV1045" i="227"/>
  <c r="AU1045" i="227"/>
  <c r="BD1044" i="227"/>
  <c r="AY1044" i="227"/>
  <c r="AX1044" i="227"/>
  <c r="AW1044" i="227"/>
  <c r="AV1044" i="227"/>
  <c r="AU1044" i="227"/>
  <c r="BD1043" i="227"/>
  <c r="AY1043" i="227"/>
  <c r="AX1043" i="227"/>
  <c r="AW1043" i="227"/>
  <c r="AV1043" i="227"/>
  <c r="AU1043" i="227"/>
  <c r="BD1042" i="227"/>
  <c r="AY1042" i="227"/>
  <c r="AX1042" i="227"/>
  <c r="AW1042" i="227"/>
  <c r="AV1042" i="227"/>
  <c r="AU1042" i="227"/>
  <c r="BD1041" i="227"/>
  <c r="AY1041" i="227"/>
  <c r="AX1041" i="227"/>
  <c r="AW1041" i="227"/>
  <c r="AV1041" i="227"/>
  <c r="AU1041" i="227"/>
  <c r="BD1040" i="227"/>
  <c r="AY1040" i="227"/>
  <c r="AX1040" i="227"/>
  <c r="AW1040" i="227"/>
  <c r="AV1040" i="227"/>
  <c r="AU1040" i="227"/>
  <c r="BD1039" i="227"/>
  <c r="AY1039" i="227"/>
  <c r="AX1039" i="227"/>
  <c r="AW1039" i="227"/>
  <c r="AV1039" i="227"/>
  <c r="AU1039" i="227"/>
  <c r="BD1038" i="227"/>
  <c r="AY1038" i="227"/>
  <c r="AX1038" i="227"/>
  <c r="AW1038" i="227"/>
  <c r="AV1038" i="227"/>
  <c r="AU1038" i="227"/>
  <c r="BD1037" i="227"/>
  <c r="AY1037" i="227"/>
  <c r="AX1037" i="227"/>
  <c r="AW1037" i="227"/>
  <c r="AV1037" i="227"/>
  <c r="AU1037" i="227"/>
  <c r="BD1036" i="227"/>
  <c r="AY1036" i="227"/>
  <c r="AX1036" i="227"/>
  <c r="AW1036" i="227"/>
  <c r="AV1036" i="227"/>
  <c r="AU1036" i="227"/>
  <c r="BD1035" i="227"/>
  <c r="AY1035" i="227"/>
  <c r="AX1035" i="227"/>
  <c r="AW1035" i="227"/>
  <c r="AV1035" i="227"/>
  <c r="AU1035" i="227"/>
  <c r="BD1034" i="227"/>
  <c r="AY1034" i="227"/>
  <c r="AX1034" i="227"/>
  <c r="AW1034" i="227"/>
  <c r="AV1034" i="227"/>
  <c r="AU1034" i="227"/>
  <c r="BD1033" i="227"/>
  <c r="AY1033" i="227"/>
  <c r="AX1033" i="227"/>
  <c r="AW1033" i="227"/>
  <c r="AV1033" i="227"/>
  <c r="AU1033" i="227"/>
  <c r="BD1032" i="227"/>
  <c r="AY1032" i="227"/>
  <c r="AX1032" i="227"/>
  <c r="AW1032" i="227"/>
  <c r="AV1032" i="227"/>
  <c r="AU1032" i="227"/>
  <c r="BD1031" i="227"/>
  <c r="AY1031" i="227"/>
  <c r="AX1031" i="227"/>
  <c r="AW1031" i="227"/>
  <c r="AV1031" i="227"/>
  <c r="AU1031" i="227"/>
  <c r="BD1030" i="227"/>
  <c r="AY1030" i="227"/>
  <c r="AX1030" i="227"/>
  <c r="AW1030" i="227"/>
  <c r="AV1030" i="227"/>
  <c r="AU1030" i="227"/>
  <c r="BD1029" i="227"/>
  <c r="AY1029" i="227"/>
  <c r="AX1029" i="227"/>
  <c r="AW1029" i="227"/>
  <c r="AV1029" i="227"/>
  <c r="AU1029" i="227"/>
  <c r="BD1028" i="227"/>
  <c r="AY1028" i="227"/>
  <c r="AX1028" i="227"/>
  <c r="AW1028" i="227"/>
  <c r="AV1028" i="227"/>
  <c r="AU1028" i="227"/>
  <c r="BD1027" i="227"/>
  <c r="AY1027" i="227"/>
  <c r="AX1027" i="227"/>
  <c r="AW1027" i="227"/>
  <c r="AV1027" i="227"/>
  <c r="AU1027" i="227"/>
  <c r="BD1026" i="227"/>
  <c r="AY1026" i="227"/>
  <c r="AX1026" i="227"/>
  <c r="AW1026" i="227"/>
  <c r="AV1026" i="227"/>
  <c r="AU1026" i="227"/>
  <c r="BD1025" i="227"/>
  <c r="AY1025" i="227"/>
  <c r="AX1025" i="227"/>
  <c r="AW1025" i="227"/>
  <c r="AV1025" i="227"/>
  <c r="AU1025" i="227"/>
  <c r="BD1024" i="227"/>
  <c r="AY1024" i="227"/>
  <c r="AX1024" i="227"/>
  <c r="AW1024" i="227"/>
  <c r="AV1024" i="227"/>
  <c r="AU1024" i="227"/>
  <c r="BD1023" i="227"/>
  <c r="AY1023" i="227"/>
  <c r="AX1023" i="227"/>
  <c r="AW1023" i="227"/>
  <c r="AV1023" i="227"/>
  <c r="AU1023" i="227"/>
  <c r="BD1022" i="227"/>
  <c r="AY1022" i="227"/>
  <c r="AX1022" i="227"/>
  <c r="AW1022" i="227"/>
  <c r="AV1022" i="227"/>
  <c r="AU1022" i="227"/>
  <c r="BD1021" i="227"/>
  <c r="AY1021" i="227"/>
  <c r="AX1021" i="227"/>
  <c r="AW1021" i="227"/>
  <c r="AV1021" i="227"/>
  <c r="AU1021" i="227"/>
  <c r="BD1020" i="227"/>
  <c r="AY1020" i="227"/>
  <c r="AX1020" i="227"/>
  <c r="AW1020" i="227"/>
  <c r="AV1020" i="227"/>
  <c r="AU1020" i="227"/>
  <c r="BD1019" i="227"/>
  <c r="AY1019" i="227"/>
  <c r="AX1019" i="227"/>
  <c r="AW1019" i="227"/>
  <c r="AV1019" i="227"/>
  <c r="AU1019" i="227"/>
  <c r="BD1018" i="227"/>
  <c r="AY1018" i="227"/>
  <c r="AX1018" i="227"/>
  <c r="AW1018" i="227"/>
  <c r="AV1018" i="227"/>
  <c r="AU1018" i="227"/>
  <c r="BD1017" i="227"/>
  <c r="AY1017" i="227"/>
  <c r="AX1017" i="227"/>
  <c r="AW1017" i="227"/>
  <c r="AV1017" i="227"/>
  <c r="AU1017" i="227"/>
  <c r="BD1016" i="227"/>
  <c r="AY1016" i="227"/>
  <c r="AX1016" i="227"/>
  <c r="AW1016" i="227"/>
  <c r="AV1016" i="227"/>
  <c r="AU1016" i="227"/>
  <c r="BD1015" i="227"/>
  <c r="AY1015" i="227"/>
  <c r="AX1015" i="227"/>
  <c r="AW1015" i="227"/>
  <c r="AV1015" i="227"/>
  <c r="AU1015" i="227"/>
  <c r="BD1014" i="227"/>
  <c r="AY1014" i="227"/>
  <c r="AX1014" i="227"/>
  <c r="AW1014" i="227"/>
  <c r="AV1014" i="227"/>
  <c r="AU1014" i="227"/>
  <c r="BD1013" i="227"/>
  <c r="AY1013" i="227"/>
  <c r="AX1013" i="227"/>
  <c r="AW1013" i="227"/>
  <c r="AV1013" i="227"/>
  <c r="AU1013" i="227"/>
  <c r="BD1012" i="227"/>
  <c r="AY1012" i="227"/>
  <c r="AX1012" i="227"/>
  <c r="AW1012" i="227"/>
  <c r="AV1012" i="227"/>
  <c r="AU1012" i="227"/>
  <c r="BD1011" i="227"/>
  <c r="AY1011" i="227"/>
  <c r="AX1011" i="227"/>
  <c r="AW1011" i="227"/>
  <c r="AV1011" i="227"/>
  <c r="AU1011" i="227"/>
  <c r="BD1010" i="227"/>
  <c r="AY1010" i="227"/>
  <c r="AX1010" i="227"/>
  <c r="AW1010" i="227"/>
  <c r="AV1010" i="227"/>
  <c r="AU1010" i="227"/>
  <c r="BD1009" i="227"/>
  <c r="AY1009" i="227"/>
  <c r="AX1009" i="227"/>
  <c r="AW1009" i="227"/>
  <c r="AV1009" i="227"/>
  <c r="AU1009" i="227"/>
  <c r="BD1008" i="227"/>
  <c r="AY1008" i="227"/>
  <c r="AX1008" i="227"/>
  <c r="AW1008" i="227"/>
  <c r="AV1008" i="227"/>
  <c r="AU1008" i="227"/>
  <c r="BD1007" i="227"/>
  <c r="AY1007" i="227"/>
  <c r="AX1007" i="227"/>
  <c r="AW1007" i="227"/>
  <c r="AV1007" i="227"/>
  <c r="AU1007" i="227"/>
  <c r="BD1006" i="227"/>
  <c r="AY1006" i="227"/>
  <c r="AX1006" i="227"/>
  <c r="AW1006" i="227"/>
  <c r="AV1006" i="227"/>
  <c r="AU1006" i="227"/>
  <c r="BD1005" i="227"/>
  <c r="AY1005" i="227"/>
  <c r="AX1005" i="227"/>
  <c r="AW1005" i="227"/>
  <c r="AV1005" i="227"/>
  <c r="AU1005" i="227"/>
  <c r="BD1004" i="227"/>
  <c r="AY1004" i="227"/>
  <c r="AX1004" i="227"/>
  <c r="AW1004" i="227"/>
  <c r="AV1004" i="227"/>
  <c r="AU1004" i="227"/>
  <c r="BD1003" i="227"/>
  <c r="AY1003" i="227"/>
  <c r="AX1003" i="227"/>
  <c r="AW1003" i="227"/>
  <c r="AV1003" i="227"/>
  <c r="AU1003" i="227"/>
  <c r="BD1002" i="227"/>
  <c r="AY1002" i="227"/>
  <c r="AX1002" i="227"/>
  <c r="AW1002" i="227"/>
  <c r="AV1002" i="227"/>
  <c r="AU1002" i="227"/>
  <c r="BD1001" i="227"/>
  <c r="AY1001" i="227"/>
  <c r="AX1001" i="227"/>
  <c r="AW1001" i="227"/>
  <c r="AV1001" i="227"/>
  <c r="AU1001" i="227"/>
  <c r="BD1000" i="227"/>
  <c r="AY1000" i="227"/>
  <c r="AX1000" i="227"/>
  <c r="AW1000" i="227"/>
  <c r="AV1000" i="227"/>
  <c r="AU1000" i="227"/>
  <c r="BD999" i="227"/>
  <c r="AY999" i="227"/>
  <c r="AX999" i="227"/>
  <c r="AW999" i="227"/>
  <c r="AV999" i="227"/>
  <c r="AU999" i="227"/>
  <c r="BD998" i="227"/>
  <c r="AY998" i="227"/>
  <c r="AX998" i="227"/>
  <c r="AW998" i="227"/>
  <c r="AV998" i="227"/>
  <c r="AU998" i="227"/>
  <c r="BD997" i="227"/>
  <c r="AY997" i="227"/>
  <c r="AX997" i="227"/>
  <c r="AW997" i="227"/>
  <c r="AV997" i="227"/>
  <c r="AU997" i="227"/>
  <c r="BD996" i="227"/>
  <c r="AY996" i="227"/>
  <c r="AX996" i="227"/>
  <c r="AW996" i="227"/>
  <c r="AV996" i="227"/>
  <c r="AU996" i="227"/>
  <c r="BD995" i="227"/>
  <c r="AY995" i="227"/>
  <c r="AX995" i="227"/>
  <c r="AW995" i="227"/>
  <c r="AV995" i="227"/>
  <c r="AU995" i="227"/>
  <c r="BD994" i="227"/>
  <c r="AY994" i="227"/>
  <c r="AX994" i="227"/>
  <c r="AW994" i="227"/>
  <c r="AV994" i="227"/>
  <c r="AU994" i="227"/>
  <c r="BD993" i="227"/>
  <c r="AY993" i="227"/>
  <c r="AX993" i="227"/>
  <c r="AW993" i="227"/>
  <c r="AV993" i="227"/>
  <c r="AU993" i="227"/>
  <c r="BD992" i="227"/>
  <c r="AY992" i="227"/>
  <c r="AX992" i="227"/>
  <c r="AW992" i="227"/>
  <c r="AV992" i="227"/>
  <c r="AU992" i="227"/>
  <c r="BD991" i="227"/>
  <c r="AY991" i="227"/>
  <c r="AX991" i="227"/>
  <c r="AW991" i="227"/>
  <c r="AV991" i="227"/>
  <c r="AU991" i="227"/>
  <c r="BD990" i="227"/>
  <c r="AY990" i="227"/>
  <c r="AX990" i="227"/>
  <c r="AW990" i="227"/>
  <c r="AV990" i="227"/>
  <c r="AU990" i="227"/>
  <c r="BD989" i="227"/>
  <c r="AY989" i="227"/>
  <c r="AX989" i="227"/>
  <c r="AW989" i="227"/>
  <c r="AV989" i="227"/>
  <c r="AU989" i="227"/>
  <c r="BD988" i="227"/>
  <c r="AY988" i="227"/>
  <c r="AX988" i="227"/>
  <c r="AW988" i="227"/>
  <c r="AV988" i="227"/>
  <c r="AU988" i="227"/>
  <c r="BD987" i="227"/>
  <c r="AY987" i="227"/>
  <c r="AX987" i="227"/>
  <c r="AW987" i="227"/>
  <c r="AV987" i="227"/>
  <c r="AU987" i="227"/>
  <c r="BD986" i="227"/>
  <c r="AY986" i="227"/>
  <c r="AX986" i="227"/>
  <c r="AW986" i="227"/>
  <c r="AV986" i="227"/>
  <c r="AU986" i="227"/>
  <c r="BD985" i="227"/>
  <c r="AY985" i="227"/>
  <c r="AX985" i="227"/>
  <c r="AW985" i="227"/>
  <c r="AV985" i="227"/>
  <c r="AU985" i="227"/>
  <c r="BD984" i="227"/>
  <c r="AY984" i="227"/>
  <c r="AX984" i="227"/>
  <c r="AW984" i="227"/>
  <c r="AV984" i="227"/>
  <c r="AU984" i="227"/>
  <c r="BD983" i="227"/>
  <c r="AY983" i="227"/>
  <c r="AX983" i="227"/>
  <c r="AW983" i="227"/>
  <c r="AV983" i="227"/>
  <c r="AU983" i="227"/>
  <c r="BD982" i="227"/>
  <c r="AY982" i="227"/>
  <c r="AX982" i="227"/>
  <c r="AW982" i="227"/>
  <c r="AV982" i="227"/>
  <c r="AU982" i="227"/>
  <c r="BD981" i="227"/>
  <c r="AY981" i="227"/>
  <c r="AX981" i="227"/>
  <c r="AW981" i="227"/>
  <c r="AV981" i="227"/>
  <c r="AU981" i="227"/>
  <c r="BD980" i="227"/>
  <c r="AY980" i="227"/>
  <c r="AX980" i="227"/>
  <c r="AW980" i="227"/>
  <c r="AV980" i="227"/>
  <c r="AU980" i="227"/>
  <c r="BD979" i="227"/>
  <c r="AY979" i="227"/>
  <c r="AX979" i="227"/>
  <c r="AW979" i="227"/>
  <c r="AV979" i="227"/>
  <c r="AU979" i="227"/>
  <c r="BD978" i="227"/>
  <c r="AY978" i="227"/>
  <c r="AX978" i="227"/>
  <c r="AW978" i="227"/>
  <c r="AV978" i="227"/>
  <c r="AU978" i="227"/>
  <c r="BD977" i="227"/>
  <c r="AY977" i="227"/>
  <c r="AX977" i="227"/>
  <c r="AW977" i="227"/>
  <c r="AV977" i="227"/>
  <c r="AU977" i="227"/>
  <c r="BD976" i="227"/>
  <c r="AY976" i="227"/>
  <c r="AX976" i="227"/>
  <c r="AW976" i="227"/>
  <c r="AV976" i="227"/>
  <c r="AU976" i="227"/>
  <c r="BD975" i="227"/>
  <c r="AY975" i="227"/>
  <c r="AX975" i="227"/>
  <c r="AW975" i="227"/>
  <c r="AV975" i="227"/>
  <c r="AU975" i="227"/>
  <c r="BD974" i="227"/>
  <c r="AY974" i="227"/>
  <c r="AX974" i="227"/>
  <c r="AW974" i="227"/>
  <c r="AV974" i="227"/>
  <c r="AU974" i="227"/>
  <c r="BD973" i="227"/>
  <c r="AY973" i="227"/>
  <c r="AX973" i="227"/>
  <c r="AW973" i="227"/>
  <c r="AV973" i="227"/>
  <c r="AU973" i="227"/>
  <c r="BD972" i="227"/>
  <c r="AY972" i="227"/>
  <c r="AX972" i="227"/>
  <c r="AW972" i="227"/>
  <c r="AV972" i="227"/>
  <c r="AU972" i="227"/>
  <c r="BD971" i="227"/>
  <c r="AY971" i="227"/>
  <c r="AX971" i="227"/>
  <c r="AW971" i="227"/>
  <c r="AV971" i="227"/>
  <c r="AU971" i="227"/>
  <c r="BD970" i="227"/>
  <c r="AY970" i="227"/>
  <c r="AX970" i="227"/>
  <c r="AW970" i="227"/>
  <c r="AV970" i="227"/>
  <c r="AU970" i="227"/>
  <c r="BD969" i="227"/>
  <c r="AY969" i="227"/>
  <c r="AX969" i="227"/>
  <c r="AW969" i="227"/>
  <c r="AV969" i="227"/>
  <c r="AU969" i="227"/>
  <c r="BD968" i="227"/>
  <c r="AY968" i="227"/>
  <c r="AX968" i="227"/>
  <c r="AW968" i="227"/>
  <c r="AV968" i="227"/>
  <c r="AU968" i="227"/>
  <c r="BD967" i="227"/>
  <c r="AY967" i="227"/>
  <c r="AX967" i="227"/>
  <c r="AW967" i="227"/>
  <c r="AV967" i="227"/>
  <c r="AU967" i="227"/>
  <c r="BD966" i="227"/>
  <c r="AY966" i="227"/>
  <c r="AX966" i="227"/>
  <c r="AW966" i="227"/>
  <c r="AV966" i="227"/>
  <c r="AU966" i="227"/>
  <c r="BD965" i="227"/>
  <c r="AY965" i="227"/>
  <c r="AX965" i="227"/>
  <c r="AW965" i="227"/>
  <c r="AV965" i="227"/>
  <c r="AU965" i="227"/>
  <c r="BD964" i="227"/>
  <c r="AY964" i="227"/>
  <c r="AX964" i="227"/>
  <c r="AW964" i="227"/>
  <c r="AV964" i="227"/>
  <c r="AU964" i="227"/>
  <c r="BD963" i="227"/>
  <c r="AY963" i="227"/>
  <c r="AX963" i="227"/>
  <c r="AW963" i="227"/>
  <c r="AV963" i="227"/>
  <c r="AU963" i="227"/>
  <c r="BD962" i="227"/>
  <c r="AY962" i="227"/>
  <c r="AX962" i="227"/>
  <c r="AW962" i="227"/>
  <c r="AV962" i="227"/>
  <c r="AU962" i="227"/>
  <c r="BD961" i="227"/>
  <c r="AY961" i="227"/>
  <c r="AX961" i="227"/>
  <c r="AW961" i="227"/>
  <c r="AV961" i="227"/>
  <c r="AU961" i="227"/>
  <c r="BD960" i="227"/>
  <c r="AY960" i="227"/>
  <c r="AX960" i="227"/>
  <c r="AW960" i="227"/>
  <c r="AV960" i="227"/>
  <c r="AU960" i="227"/>
  <c r="BD959" i="227"/>
  <c r="AY959" i="227"/>
  <c r="AX959" i="227"/>
  <c r="AW959" i="227"/>
  <c r="AV959" i="227"/>
  <c r="AU959" i="227"/>
  <c r="BD958" i="227"/>
  <c r="AY958" i="227"/>
  <c r="AX958" i="227"/>
  <c r="AW958" i="227"/>
  <c r="AV958" i="227"/>
  <c r="AU958" i="227"/>
  <c r="BD957" i="227"/>
  <c r="AY957" i="227"/>
  <c r="AX957" i="227"/>
  <c r="AW957" i="227"/>
  <c r="AV957" i="227"/>
  <c r="AU957" i="227"/>
  <c r="BD956" i="227"/>
  <c r="AY956" i="227"/>
  <c r="AX956" i="227"/>
  <c r="AW956" i="227"/>
  <c r="AV956" i="227"/>
  <c r="AU956" i="227"/>
  <c r="BD955" i="227"/>
  <c r="AY955" i="227"/>
  <c r="AX955" i="227"/>
  <c r="AW955" i="227"/>
  <c r="AV955" i="227"/>
  <c r="AU955" i="227"/>
  <c r="BD954" i="227"/>
  <c r="AY954" i="227"/>
  <c r="AX954" i="227"/>
  <c r="AW954" i="227"/>
  <c r="AV954" i="227"/>
  <c r="AU954" i="227"/>
  <c r="BD953" i="227"/>
  <c r="AY953" i="227"/>
  <c r="AX953" i="227"/>
  <c r="AW953" i="227"/>
  <c r="AV953" i="227"/>
  <c r="AU953" i="227"/>
  <c r="BD952" i="227"/>
  <c r="AY952" i="227"/>
  <c r="AX952" i="227"/>
  <c r="AW952" i="227"/>
  <c r="AV952" i="227"/>
  <c r="AU952" i="227"/>
  <c r="BD951" i="227"/>
  <c r="AY951" i="227"/>
  <c r="AX951" i="227"/>
  <c r="AW951" i="227"/>
  <c r="AV951" i="227"/>
  <c r="AU951" i="227"/>
  <c r="BD950" i="227"/>
  <c r="AY950" i="227"/>
  <c r="AX950" i="227"/>
  <c r="AW950" i="227"/>
  <c r="AV950" i="227"/>
  <c r="AU950" i="227"/>
  <c r="BD949" i="227"/>
  <c r="AY949" i="227"/>
  <c r="AX949" i="227"/>
  <c r="AW949" i="227"/>
  <c r="AV949" i="227"/>
  <c r="AU949" i="227"/>
  <c r="BD948" i="227"/>
  <c r="AY948" i="227"/>
  <c r="AX948" i="227"/>
  <c r="AW948" i="227"/>
  <c r="AV948" i="227"/>
  <c r="AU948" i="227"/>
  <c r="BD947" i="227"/>
  <c r="AY947" i="227"/>
  <c r="AX947" i="227"/>
  <c r="AW947" i="227"/>
  <c r="AV947" i="227"/>
  <c r="AU947" i="227"/>
  <c r="BD946" i="227"/>
  <c r="AY946" i="227"/>
  <c r="AX946" i="227"/>
  <c r="AW946" i="227"/>
  <c r="AV946" i="227"/>
  <c r="AU946" i="227"/>
  <c r="BD945" i="227"/>
  <c r="AY945" i="227"/>
  <c r="AX945" i="227"/>
  <c r="AW945" i="227"/>
  <c r="AV945" i="227"/>
  <c r="AU945" i="227"/>
  <c r="BD944" i="227"/>
  <c r="AY944" i="227"/>
  <c r="AX944" i="227"/>
  <c r="AW944" i="227"/>
  <c r="AV944" i="227"/>
  <c r="AU944" i="227"/>
  <c r="BD943" i="227"/>
  <c r="AY943" i="227"/>
  <c r="AX943" i="227"/>
  <c r="AW943" i="227"/>
  <c r="AV943" i="227"/>
  <c r="AU943" i="227"/>
  <c r="BD942" i="227"/>
  <c r="AY942" i="227"/>
  <c r="AX942" i="227"/>
  <c r="AW942" i="227"/>
  <c r="AV942" i="227"/>
  <c r="AU942" i="227"/>
  <c r="BD941" i="227"/>
  <c r="AY941" i="227"/>
  <c r="AX941" i="227"/>
  <c r="AW941" i="227"/>
  <c r="AV941" i="227"/>
  <c r="AU941" i="227"/>
  <c r="BD940" i="227"/>
  <c r="AY940" i="227"/>
  <c r="AX940" i="227"/>
  <c r="AW940" i="227"/>
  <c r="AV940" i="227"/>
  <c r="AU940" i="227"/>
  <c r="BD939" i="227"/>
  <c r="AY939" i="227"/>
  <c r="AX939" i="227"/>
  <c r="AW939" i="227"/>
  <c r="AV939" i="227"/>
  <c r="AU939" i="227"/>
  <c r="BD938" i="227"/>
  <c r="AY938" i="227"/>
  <c r="AX938" i="227"/>
  <c r="AW938" i="227"/>
  <c r="AV938" i="227"/>
  <c r="AU938" i="227"/>
  <c r="BD937" i="227"/>
  <c r="AY937" i="227"/>
  <c r="AX937" i="227"/>
  <c r="AW937" i="227"/>
  <c r="AV937" i="227"/>
  <c r="AU937" i="227"/>
  <c r="BD936" i="227"/>
  <c r="AY936" i="227"/>
  <c r="AX936" i="227"/>
  <c r="AW936" i="227"/>
  <c r="AV936" i="227"/>
  <c r="AU936" i="227"/>
  <c r="BD935" i="227"/>
  <c r="AY935" i="227"/>
  <c r="AX935" i="227"/>
  <c r="AW935" i="227"/>
  <c r="AV935" i="227"/>
  <c r="AU935" i="227"/>
  <c r="BD934" i="227"/>
  <c r="AY934" i="227"/>
  <c r="AX934" i="227"/>
  <c r="AW934" i="227"/>
  <c r="AV934" i="227"/>
  <c r="AU934" i="227"/>
  <c r="BD933" i="227"/>
  <c r="AY933" i="227"/>
  <c r="AX933" i="227"/>
  <c r="AW933" i="227"/>
  <c r="AV933" i="227"/>
  <c r="AU933" i="227"/>
  <c r="BD932" i="227"/>
  <c r="AY932" i="227"/>
  <c r="AX932" i="227"/>
  <c r="AW932" i="227"/>
  <c r="AV932" i="227"/>
  <c r="AU932" i="227"/>
  <c r="BD931" i="227"/>
  <c r="AY931" i="227"/>
  <c r="AX931" i="227"/>
  <c r="AW931" i="227"/>
  <c r="AV931" i="227"/>
  <c r="AU931" i="227"/>
  <c r="BD930" i="227"/>
  <c r="AY930" i="227"/>
  <c r="AX930" i="227"/>
  <c r="AW930" i="227"/>
  <c r="AV930" i="227"/>
  <c r="AU930" i="227"/>
  <c r="BD929" i="227"/>
  <c r="AY929" i="227"/>
  <c r="AX929" i="227"/>
  <c r="AW929" i="227"/>
  <c r="AV929" i="227"/>
  <c r="AU929" i="227"/>
  <c r="BD928" i="227"/>
  <c r="AY928" i="227"/>
  <c r="AX928" i="227"/>
  <c r="AW928" i="227"/>
  <c r="AV928" i="227"/>
  <c r="AU928" i="227"/>
  <c r="BD927" i="227"/>
  <c r="AY927" i="227"/>
  <c r="AX927" i="227"/>
  <c r="AW927" i="227"/>
  <c r="AV927" i="227"/>
  <c r="AU927" i="227"/>
  <c r="BD926" i="227"/>
  <c r="AY926" i="227"/>
  <c r="AX926" i="227"/>
  <c r="AW926" i="227"/>
  <c r="AV926" i="227"/>
  <c r="AU926" i="227"/>
  <c r="BD925" i="227"/>
  <c r="AY925" i="227"/>
  <c r="AX925" i="227"/>
  <c r="AW925" i="227"/>
  <c r="AV925" i="227"/>
  <c r="AU925" i="227"/>
  <c r="BD924" i="227"/>
  <c r="AY924" i="227"/>
  <c r="AX924" i="227"/>
  <c r="AW924" i="227"/>
  <c r="AV924" i="227"/>
  <c r="AU924" i="227"/>
  <c r="BD923" i="227"/>
  <c r="AY923" i="227"/>
  <c r="AX923" i="227"/>
  <c r="AW923" i="227"/>
  <c r="AV923" i="227"/>
  <c r="AU923" i="227"/>
  <c r="BD922" i="227"/>
  <c r="AY922" i="227"/>
  <c r="AX922" i="227"/>
  <c r="AW922" i="227"/>
  <c r="AV922" i="227"/>
  <c r="AU922" i="227"/>
  <c r="BD921" i="227"/>
  <c r="AY921" i="227"/>
  <c r="AX921" i="227"/>
  <c r="AW921" i="227"/>
  <c r="AV921" i="227"/>
  <c r="AU921" i="227"/>
  <c r="BD920" i="227"/>
  <c r="AY920" i="227"/>
  <c r="AX920" i="227"/>
  <c r="AW920" i="227"/>
  <c r="AV920" i="227"/>
  <c r="AU920" i="227"/>
  <c r="BD919" i="227"/>
  <c r="AY919" i="227"/>
  <c r="AX919" i="227"/>
  <c r="AW919" i="227"/>
  <c r="AV919" i="227"/>
  <c r="AU919" i="227"/>
  <c r="BD918" i="227"/>
  <c r="AY918" i="227"/>
  <c r="AX918" i="227"/>
  <c r="AW918" i="227"/>
  <c r="AV918" i="227"/>
  <c r="AU918" i="227"/>
  <c r="BD917" i="227"/>
  <c r="AY917" i="227"/>
  <c r="AX917" i="227"/>
  <c r="AW917" i="227"/>
  <c r="AV917" i="227"/>
  <c r="AU917" i="227"/>
  <c r="BD916" i="227"/>
  <c r="AY916" i="227"/>
  <c r="AX916" i="227"/>
  <c r="AW916" i="227"/>
  <c r="AV916" i="227"/>
  <c r="AU916" i="227"/>
  <c r="BD915" i="227"/>
  <c r="AY915" i="227"/>
  <c r="AX915" i="227"/>
  <c r="AW915" i="227"/>
  <c r="AV915" i="227"/>
  <c r="AU915" i="227"/>
  <c r="BD914" i="227"/>
  <c r="AY914" i="227"/>
  <c r="AX914" i="227"/>
  <c r="AW914" i="227"/>
  <c r="AV914" i="227"/>
  <c r="AU914" i="227"/>
  <c r="BD913" i="227"/>
  <c r="AY913" i="227"/>
  <c r="AX913" i="227"/>
  <c r="AW913" i="227"/>
  <c r="AV913" i="227"/>
  <c r="AU913" i="227"/>
  <c r="BD912" i="227"/>
  <c r="AY912" i="227"/>
  <c r="AX912" i="227"/>
  <c r="AW912" i="227"/>
  <c r="AV912" i="227"/>
  <c r="AU912" i="227"/>
  <c r="BD911" i="227"/>
  <c r="AY911" i="227"/>
  <c r="AX911" i="227"/>
  <c r="AW911" i="227"/>
  <c r="AV911" i="227"/>
  <c r="AU911" i="227"/>
  <c r="BD910" i="227"/>
  <c r="AY910" i="227"/>
  <c r="AX910" i="227"/>
  <c r="AW910" i="227"/>
  <c r="AV910" i="227"/>
  <c r="AU910" i="227"/>
  <c r="BD909" i="227"/>
  <c r="AY909" i="227"/>
  <c r="AX909" i="227"/>
  <c r="AW909" i="227"/>
  <c r="AV909" i="227"/>
  <c r="AU909" i="227"/>
  <c r="BD908" i="227"/>
  <c r="AY908" i="227"/>
  <c r="AX908" i="227"/>
  <c r="AW908" i="227"/>
  <c r="AV908" i="227"/>
  <c r="AU908" i="227"/>
  <c r="BD907" i="227"/>
  <c r="AY907" i="227"/>
  <c r="AX907" i="227"/>
  <c r="AW907" i="227"/>
  <c r="AV907" i="227"/>
  <c r="AU907" i="227"/>
  <c r="BD906" i="227"/>
  <c r="AY906" i="227"/>
  <c r="AX906" i="227"/>
  <c r="AW906" i="227"/>
  <c r="AV906" i="227"/>
  <c r="AU906" i="227"/>
  <c r="BD905" i="227"/>
  <c r="AY905" i="227"/>
  <c r="AX905" i="227"/>
  <c r="AW905" i="227"/>
  <c r="AV905" i="227"/>
  <c r="AU905" i="227"/>
  <c r="BD904" i="227"/>
  <c r="AY904" i="227"/>
  <c r="AX904" i="227"/>
  <c r="AW904" i="227"/>
  <c r="AV904" i="227"/>
  <c r="AU904" i="227"/>
  <c r="BD903" i="227"/>
  <c r="AY903" i="227"/>
  <c r="AX903" i="227"/>
  <c r="AW903" i="227"/>
  <c r="AV903" i="227"/>
  <c r="AU903" i="227"/>
  <c r="BD902" i="227"/>
  <c r="AY902" i="227"/>
  <c r="AX902" i="227"/>
  <c r="AW902" i="227"/>
  <c r="AV902" i="227"/>
  <c r="AU902" i="227"/>
  <c r="BD901" i="227"/>
  <c r="AY901" i="227"/>
  <c r="AX901" i="227"/>
  <c r="AW901" i="227"/>
  <c r="AV901" i="227"/>
  <c r="AU901" i="227"/>
  <c r="BD900" i="227"/>
  <c r="AY900" i="227"/>
  <c r="AX900" i="227"/>
  <c r="AW900" i="227"/>
  <c r="AV900" i="227"/>
  <c r="AU900" i="227"/>
  <c r="BD899" i="227"/>
  <c r="AY899" i="227"/>
  <c r="AX899" i="227"/>
  <c r="AW899" i="227"/>
  <c r="AV899" i="227"/>
  <c r="AU899" i="227"/>
  <c r="BD898" i="227"/>
  <c r="AY898" i="227"/>
  <c r="AX898" i="227"/>
  <c r="AW898" i="227"/>
  <c r="AV898" i="227"/>
  <c r="AU898" i="227"/>
  <c r="BD897" i="227"/>
  <c r="AY897" i="227"/>
  <c r="AX897" i="227"/>
  <c r="AW897" i="227"/>
  <c r="AV897" i="227"/>
  <c r="AU897" i="227"/>
  <c r="BD896" i="227"/>
  <c r="AY896" i="227"/>
  <c r="AX896" i="227"/>
  <c r="AW896" i="227"/>
  <c r="AV896" i="227"/>
  <c r="AU896" i="227"/>
  <c r="BD895" i="227"/>
  <c r="AY895" i="227"/>
  <c r="AX895" i="227"/>
  <c r="AW895" i="227"/>
  <c r="AV895" i="227"/>
  <c r="AU895" i="227"/>
  <c r="BD894" i="227"/>
  <c r="AY894" i="227"/>
  <c r="AX894" i="227"/>
  <c r="AW894" i="227"/>
  <c r="AV894" i="227"/>
  <c r="AU894" i="227"/>
  <c r="BD893" i="227"/>
  <c r="AY893" i="227"/>
  <c r="AX893" i="227"/>
  <c r="AW893" i="227"/>
  <c r="AV893" i="227"/>
  <c r="AU893" i="227"/>
  <c r="BD892" i="227"/>
  <c r="AY892" i="227"/>
  <c r="AX892" i="227"/>
  <c r="AW892" i="227"/>
  <c r="AV892" i="227"/>
  <c r="AU892" i="227"/>
  <c r="BD891" i="227"/>
  <c r="AY891" i="227"/>
  <c r="AX891" i="227"/>
  <c r="AW891" i="227"/>
  <c r="AV891" i="227"/>
  <c r="AU891" i="227"/>
  <c r="BD890" i="227"/>
  <c r="AY890" i="227"/>
  <c r="AX890" i="227"/>
  <c r="AW890" i="227"/>
  <c r="AV890" i="227"/>
  <c r="AU890" i="227"/>
  <c r="BD889" i="227"/>
  <c r="AY889" i="227"/>
  <c r="AX889" i="227"/>
  <c r="AW889" i="227"/>
  <c r="AV889" i="227"/>
  <c r="AU889" i="227"/>
  <c r="BD888" i="227"/>
  <c r="AY888" i="227"/>
  <c r="AX888" i="227"/>
  <c r="AW888" i="227"/>
  <c r="AV888" i="227"/>
  <c r="AU888" i="227"/>
  <c r="BD887" i="227"/>
  <c r="AY887" i="227"/>
  <c r="AX887" i="227"/>
  <c r="AW887" i="227"/>
  <c r="AV887" i="227"/>
  <c r="AU887" i="227"/>
  <c r="BD886" i="227"/>
  <c r="AY886" i="227"/>
  <c r="AX886" i="227"/>
  <c r="AW886" i="227"/>
  <c r="AV886" i="227"/>
  <c r="AU886" i="227"/>
  <c r="BD885" i="227"/>
  <c r="AY885" i="227"/>
  <c r="AX885" i="227"/>
  <c r="AW885" i="227"/>
  <c r="AV885" i="227"/>
  <c r="AU885" i="227"/>
  <c r="BD884" i="227"/>
  <c r="AY884" i="227"/>
  <c r="AX884" i="227"/>
  <c r="AW884" i="227"/>
  <c r="AV884" i="227"/>
  <c r="AU884" i="227"/>
  <c r="BD883" i="227"/>
  <c r="AY883" i="227"/>
  <c r="AX883" i="227"/>
  <c r="AW883" i="227"/>
  <c r="AV883" i="227"/>
  <c r="AU883" i="227"/>
  <c r="BD882" i="227"/>
  <c r="AY882" i="227"/>
  <c r="AX882" i="227"/>
  <c r="AW882" i="227"/>
  <c r="AV882" i="227"/>
  <c r="AU882" i="227"/>
  <c r="BD881" i="227"/>
  <c r="AY881" i="227"/>
  <c r="AX881" i="227"/>
  <c r="AW881" i="227"/>
  <c r="AV881" i="227"/>
  <c r="AU881" i="227"/>
  <c r="BD880" i="227"/>
  <c r="AY880" i="227"/>
  <c r="AX880" i="227"/>
  <c r="AW880" i="227"/>
  <c r="AV880" i="227"/>
  <c r="AU880" i="227"/>
  <c r="BD879" i="227"/>
  <c r="AY879" i="227"/>
  <c r="AX879" i="227"/>
  <c r="AW879" i="227"/>
  <c r="AV879" i="227"/>
  <c r="AU879" i="227"/>
  <c r="BD878" i="227"/>
  <c r="AY878" i="227"/>
  <c r="AX878" i="227"/>
  <c r="AW878" i="227"/>
  <c r="AV878" i="227"/>
  <c r="AU878" i="227"/>
  <c r="BD877" i="227"/>
  <c r="AY877" i="227"/>
  <c r="AX877" i="227"/>
  <c r="AW877" i="227"/>
  <c r="AV877" i="227"/>
  <c r="AU877" i="227"/>
  <c r="BD876" i="227"/>
  <c r="AY876" i="227"/>
  <c r="AX876" i="227"/>
  <c r="AW876" i="227"/>
  <c r="AV876" i="227"/>
  <c r="AU876" i="227"/>
  <c r="BD875" i="227"/>
  <c r="AY875" i="227"/>
  <c r="AX875" i="227"/>
  <c r="AW875" i="227"/>
  <c r="AV875" i="227"/>
  <c r="AU875" i="227"/>
  <c r="BD874" i="227"/>
  <c r="AY874" i="227"/>
  <c r="AX874" i="227"/>
  <c r="AW874" i="227"/>
  <c r="AV874" i="227"/>
  <c r="AU874" i="227"/>
  <c r="BD873" i="227"/>
  <c r="AY873" i="227"/>
  <c r="AX873" i="227"/>
  <c r="AW873" i="227"/>
  <c r="AV873" i="227"/>
  <c r="AU873" i="227"/>
  <c r="BD872" i="227"/>
  <c r="AY872" i="227"/>
  <c r="AX872" i="227"/>
  <c r="AW872" i="227"/>
  <c r="AV872" i="227"/>
  <c r="AU872" i="227"/>
  <c r="BD871" i="227"/>
  <c r="AY871" i="227"/>
  <c r="AX871" i="227"/>
  <c r="AW871" i="227"/>
  <c r="AV871" i="227"/>
  <c r="AU871" i="227"/>
  <c r="BD870" i="227"/>
  <c r="AY870" i="227"/>
  <c r="AX870" i="227"/>
  <c r="AW870" i="227"/>
  <c r="AV870" i="227"/>
  <c r="AU870" i="227"/>
  <c r="BD869" i="227"/>
  <c r="AY869" i="227"/>
  <c r="AX869" i="227"/>
  <c r="AW869" i="227"/>
  <c r="AV869" i="227"/>
  <c r="AU869" i="227"/>
  <c r="BD868" i="227"/>
  <c r="AY868" i="227"/>
  <c r="AX868" i="227"/>
  <c r="AW868" i="227"/>
  <c r="AV868" i="227"/>
  <c r="AU868" i="227"/>
  <c r="BD867" i="227"/>
  <c r="AY867" i="227"/>
  <c r="AX867" i="227"/>
  <c r="AW867" i="227"/>
  <c r="AV867" i="227"/>
  <c r="AU867" i="227"/>
  <c r="BD866" i="227"/>
  <c r="AY866" i="227"/>
  <c r="AX866" i="227"/>
  <c r="AW866" i="227"/>
  <c r="AV866" i="227"/>
  <c r="AU866" i="227"/>
  <c r="BD865" i="227"/>
  <c r="AY865" i="227"/>
  <c r="AX865" i="227"/>
  <c r="AW865" i="227"/>
  <c r="AV865" i="227"/>
  <c r="AU865" i="227"/>
  <c r="BD864" i="227"/>
  <c r="AY864" i="227"/>
  <c r="AX864" i="227"/>
  <c r="AW864" i="227"/>
  <c r="AV864" i="227"/>
  <c r="AU864" i="227"/>
  <c r="BD863" i="227"/>
  <c r="AY863" i="227"/>
  <c r="AX863" i="227"/>
  <c r="AW863" i="227"/>
  <c r="AV863" i="227"/>
  <c r="AU863" i="227"/>
  <c r="BD862" i="227"/>
  <c r="AY862" i="227"/>
  <c r="AX862" i="227"/>
  <c r="AW862" i="227"/>
  <c r="AV862" i="227"/>
  <c r="AU862" i="227"/>
  <c r="BD861" i="227"/>
  <c r="AY861" i="227"/>
  <c r="AX861" i="227"/>
  <c r="AW861" i="227"/>
  <c r="AV861" i="227"/>
  <c r="AU861" i="227"/>
  <c r="BD860" i="227"/>
  <c r="AY860" i="227"/>
  <c r="AX860" i="227"/>
  <c r="AW860" i="227"/>
  <c r="AV860" i="227"/>
  <c r="AU860" i="227"/>
  <c r="BD859" i="227"/>
  <c r="AY859" i="227"/>
  <c r="AX859" i="227"/>
  <c r="AW859" i="227"/>
  <c r="AV859" i="227"/>
  <c r="AU859" i="227"/>
  <c r="BD858" i="227"/>
  <c r="AY858" i="227"/>
  <c r="AX858" i="227"/>
  <c r="AW858" i="227"/>
  <c r="AV858" i="227"/>
  <c r="AU858" i="227"/>
  <c r="BD857" i="227"/>
  <c r="AY857" i="227"/>
  <c r="AX857" i="227"/>
  <c r="AW857" i="227"/>
  <c r="AV857" i="227"/>
  <c r="AU857" i="227"/>
  <c r="BD856" i="227"/>
  <c r="AY856" i="227"/>
  <c r="AX856" i="227"/>
  <c r="AW856" i="227"/>
  <c r="AV856" i="227"/>
  <c r="AU856" i="227"/>
  <c r="BD855" i="227"/>
  <c r="AY855" i="227"/>
  <c r="AX855" i="227"/>
  <c r="AW855" i="227"/>
  <c r="AV855" i="227"/>
  <c r="AU855" i="227"/>
  <c r="BD854" i="227"/>
  <c r="AY854" i="227"/>
  <c r="AX854" i="227"/>
  <c r="AW854" i="227"/>
  <c r="AV854" i="227"/>
  <c r="AU854" i="227"/>
  <c r="BD853" i="227"/>
  <c r="AY853" i="227"/>
  <c r="AX853" i="227"/>
  <c r="AW853" i="227"/>
  <c r="AV853" i="227"/>
  <c r="AU853" i="227"/>
  <c r="BD852" i="227"/>
  <c r="AY852" i="227"/>
  <c r="AX852" i="227"/>
  <c r="AW852" i="227"/>
  <c r="AV852" i="227"/>
  <c r="AU852" i="227"/>
  <c r="BD851" i="227"/>
  <c r="AY851" i="227"/>
  <c r="AX851" i="227"/>
  <c r="AW851" i="227"/>
  <c r="AV851" i="227"/>
  <c r="AU851" i="227"/>
  <c r="BD850" i="227"/>
  <c r="AY850" i="227"/>
  <c r="AX850" i="227"/>
  <c r="AW850" i="227"/>
  <c r="AV850" i="227"/>
  <c r="AU850" i="227"/>
  <c r="BD849" i="227"/>
  <c r="AY849" i="227"/>
  <c r="AX849" i="227"/>
  <c r="AW849" i="227"/>
  <c r="AV849" i="227"/>
  <c r="AU849" i="227"/>
  <c r="BD848" i="227"/>
  <c r="AY848" i="227"/>
  <c r="AX848" i="227"/>
  <c r="AW848" i="227"/>
  <c r="AV848" i="227"/>
  <c r="AU848" i="227"/>
  <c r="BD847" i="227"/>
  <c r="AY847" i="227"/>
  <c r="AX847" i="227"/>
  <c r="AW847" i="227"/>
  <c r="AV847" i="227"/>
  <c r="AU847" i="227"/>
  <c r="BD846" i="227"/>
  <c r="AY846" i="227"/>
  <c r="AX846" i="227"/>
  <c r="AW846" i="227"/>
  <c r="AV846" i="227"/>
  <c r="AU846" i="227"/>
  <c r="BD845" i="227"/>
  <c r="AY845" i="227"/>
  <c r="AX845" i="227"/>
  <c r="AW845" i="227"/>
  <c r="AV845" i="227"/>
  <c r="AU845" i="227"/>
  <c r="BD844" i="227"/>
  <c r="AY844" i="227"/>
  <c r="AX844" i="227"/>
  <c r="AW844" i="227"/>
  <c r="AV844" i="227"/>
  <c r="AU844" i="227"/>
  <c r="BD843" i="227"/>
  <c r="AY843" i="227"/>
  <c r="AX843" i="227"/>
  <c r="AW843" i="227"/>
  <c r="AV843" i="227"/>
  <c r="AU843" i="227"/>
  <c r="BD842" i="227"/>
  <c r="AY842" i="227"/>
  <c r="AX842" i="227"/>
  <c r="AW842" i="227"/>
  <c r="AV842" i="227"/>
  <c r="AU842" i="227"/>
  <c r="BD841" i="227"/>
  <c r="AY841" i="227"/>
  <c r="AX841" i="227"/>
  <c r="AW841" i="227"/>
  <c r="AV841" i="227"/>
  <c r="AU841" i="227"/>
  <c r="BD840" i="227"/>
  <c r="AY840" i="227"/>
  <c r="AX840" i="227"/>
  <c r="AW840" i="227"/>
  <c r="AV840" i="227"/>
  <c r="AU840" i="227"/>
  <c r="BD839" i="227"/>
  <c r="AY839" i="227"/>
  <c r="AX839" i="227"/>
  <c r="AW839" i="227"/>
  <c r="AV839" i="227"/>
  <c r="AU839" i="227"/>
  <c r="BD838" i="227"/>
  <c r="AY838" i="227"/>
  <c r="AX838" i="227"/>
  <c r="AW838" i="227"/>
  <c r="AV838" i="227"/>
  <c r="AU838" i="227"/>
  <c r="BD837" i="227"/>
  <c r="AY837" i="227"/>
  <c r="AX837" i="227"/>
  <c r="AW837" i="227"/>
  <c r="AV837" i="227"/>
  <c r="AU837" i="227"/>
  <c r="BD836" i="227"/>
  <c r="AY836" i="227"/>
  <c r="AX836" i="227"/>
  <c r="AW836" i="227"/>
  <c r="AV836" i="227"/>
  <c r="AU836" i="227"/>
  <c r="BD835" i="227"/>
  <c r="AY835" i="227"/>
  <c r="AX835" i="227"/>
  <c r="AW835" i="227"/>
  <c r="AV835" i="227"/>
  <c r="AU835" i="227"/>
  <c r="BD834" i="227"/>
  <c r="AY834" i="227"/>
  <c r="AX834" i="227"/>
  <c r="AW834" i="227"/>
  <c r="AV834" i="227"/>
  <c r="AU834" i="227"/>
  <c r="BD833" i="227"/>
  <c r="AY833" i="227"/>
  <c r="AX833" i="227"/>
  <c r="AW833" i="227"/>
  <c r="AV833" i="227"/>
  <c r="AU833" i="227"/>
  <c r="BD832" i="227"/>
  <c r="AY832" i="227"/>
  <c r="AX832" i="227"/>
  <c r="AW832" i="227"/>
  <c r="AV832" i="227"/>
  <c r="AU832" i="227"/>
  <c r="BD831" i="227"/>
  <c r="AY831" i="227"/>
  <c r="AX831" i="227"/>
  <c r="AW831" i="227"/>
  <c r="AV831" i="227"/>
  <c r="AU831" i="227"/>
  <c r="BD830" i="227"/>
  <c r="AY830" i="227"/>
  <c r="AX830" i="227"/>
  <c r="AW830" i="227"/>
  <c r="AV830" i="227"/>
  <c r="AU830" i="227"/>
  <c r="BD829" i="227"/>
  <c r="AY829" i="227"/>
  <c r="AX829" i="227"/>
  <c r="AW829" i="227"/>
  <c r="AV829" i="227"/>
  <c r="AU829" i="227"/>
  <c r="BD828" i="227"/>
  <c r="AY828" i="227"/>
  <c r="AX828" i="227"/>
  <c r="AW828" i="227"/>
  <c r="AV828" i="227"/>
  <c r="AU828" i="227"/>
  <c r="BD827" i="227"/>
  <c r="AY827" i="227"/>
  <c r="AX827" i="227"/>
  <c r="AW827" i="227"/>
  <c r="AV827" i="227"/>
  <c r="AU827" i="227"/>
  <c r="BD826" i="227"/>
  <c r="AY826" i="227"/>
  <c r="AX826" i="227"/>
  <c r="AW826" i="227"/>
  <c r="AV826" i="227"/>
  <c r="AU826" i="227"/>
  <c r="BD825" i="227"/>
  <c r="AY825" i="227"/>
  <c r="AX825" i="227"/>
  <c r="AW825" i="227"/>
  <c r="AV825" i="227"/>
  <c r="AU825" i="227"/>
  <c r="BD824" i="227"/>
  <c r="AY824" i="227"/>
  <c r="AX824" i="227"/>
  <c r="AW824" i="227"/>
  <c r="AV824" i="227"/>
  <c r="AU824" i="227"/>
  <c r="BD823" i="227"/>
  <c r="AY823" i="227"/>
  <c r="AX823" i="227"/>
  <c r="AW823" i="227"/>
  <c r="AV823" i="227"/>
  <c r="AU823" i="227"/>
  <c r="BD822" i="227"/>
  <c r="AY822" i="227"/>
  <c r="AX822" i="227"/>
  <c r="AW822" i="227"/>
  <c r="AV822" i="227"/>
  <c r="AU822" i="227"/>
  <c r="BD821" i="227"/>
  <c r="AY821" i="227"/>
  <c r="AX821" i="227"/>
  <c r="AW821" i="227"/>
  <c r="AV821" i="227"/>
  <c r="AU821" i="227"/>
  <c r="BD820" i="227"/>
  <c r="AY820" i="227"/>
  <c r="AX820" i="227"/>
  <c r="AW820" i="227"/>
  <c r="AV820" i="227"/>
  <c r="AU820" i="227"/>
  <c r="BD819" i="227"/>
  <c r="AY819" i="227"/>
  <c r="AX819" i="227"/>
  <c r="AW819" i="227"/>
  <c r="AV819" i="227"/>
  <c r="AU819" i="227"/>
  <c r="BD818" i="227"/>
  <c r="AY818" i="227"/>
  <c r="AX818" i="227"/>
  <c r="AW818" i="227"/>
  <c r="AV818" i="227"/>
  <c r="AU818" i="227"/>
  <c r="BD817" i="227"/>
  <c r="AY817" i="227"/>
  <c r="AX817" i="227"/>
  <c r="AW817" i="227"/>
  <c r="AV817" i="227"/>
  <c r="AU817" i="227"/>
  <c r="BD816" i="227"/>
  <c r="AY816" i="227"/>
  <c r="AX816" i="227"/>
  <c r="AW816" i="227"/>
  <c r="AV816" i="227"/>
  <c r="AU816" i="227"/>
  <c r="BD815" i="227"/>
  <c r="AY815" i="227"/>
  <c r="AX815" i="227"/>
  <c r="AW815" i="227"/>
  <c r="AV815" i="227"/>
  <c r="AU815" i="227"/>
  <c r="BD814" i="227"/>
  <c r="AY814" i="227"/>
  <c r="AX814" i="227"/>
  <c r="AW814" i="227"/>
  <c r="AV814" i="227"/>
  <c r="AU814" i="227"/>
  <c r="BD813" i="227"/>
  <c r="AY813" i="227"/>
  <c r="AX813" i="227"/>
  <c r="AW813" i="227"/>
  <c r="AV813" i="227"/>
  <c r="AU813" i="227"/>
  <c r="BD812" i="227"/>
  <c r="AY812" i="227"/>
  <c r="AX812" i="227"/>
  <c r="AW812" i="227"/>
  <c r="AV812" i="227"/>
  <c r="AU812" i="227"/>
  <c r="BD811" i="227"/>
  <c r="AY811" i="227"/>
  <c r="AX811" i="227"/>
  <c r="AW811" i="227"/>
  <c r="AV811" i="227"/>
  <c r="AU811" i="227"/>
  <c r="BD810" i="227"/>
  <c r="AY810" i="227"/>
  <c r="AX810" i="227"/>
  <c r="AW810" i="227"/>
  <c r="AV810" i="227"/>
  <c r="AU810" i="227"/>
  <c r="BD809" i="227"/>
  <c r="AY809" i="227"/>
  <c r="AX809" i="227"/>
  <c r="AW809" i="227"/>
  <c r="AV809" i="227"/>
  <c r="AU809" i="227"/>
  <c r="BD808" i="227"/>
  <c r="AY808" i="227"/>
  <c r="AX808" i="227"/>
  <c r="AW808" i="227"/>
  <c r="AV808" i="227"/>
  <c r="AU808" i="227"/>
  <c r="BD807" i="227"/>
  <c r="AY807" i="227"/>
  <c r="AX807" i="227"/>
  <c r="AW807" i="227"/>
  <c r="AV807" i="227"/>
  <c r="AU807" i="227"/>
  <c r="BD806" i="227"/>
  <c r="AY806" i="227"/>
  <c r="AX806" i="227"/>
  <c r="AW806" i="227"/>
  <c r="AV806" i="227"/>
  <c r="AU806" i="227"/>
  <c r="BD805" i="227"/>
  <c r="AY805" i="227"/>
  <c r="AX805" i="227"/>
  <c r="AW805" i="227"/>
  <c r="AV805" i="227"/>
  <c r="AU805" i="227"/>
  <c r="BD804" i="227"/>
  <c r="AY804" i="227"/>
  <c r="AX804" i="227"/>
  <c r="AW804" i="227"/>
  <c r="AV804" i="227"/>
  <c r="AU804" i="227"/>
  <c r="BD803" i="227"/>
  <c r="AY803" i="227"/>
  <c r="AX803" i="227"/>
  <c r="AW803" i="227"/>
  <c r="AV803" i="227"/>
  <c r="AU803" i="227"/>
  <c r="BD802" i="227"/>
  <c r="AY802" i="227"/>
  <c r="AX802" i="227"/>
  <c r="AW802" i="227"/>
  <c r="AV802" i="227"/>
  <c r="AU802" i="227"/>
  <c r="BD801" i="227"/>
  <c r="AY801" i="227"/>
  <c r="AX801" i="227"/>
  <c r="AW801" i="227"/>
  <c r="AV801" i="227"/>
  <c r="AU801" i="227"/>
  <c r="BD800" i="227"/>
  <c r="AY800" i="227"/>
  <c r="AX800" i="227"/>
  <c r="AW800" i="227"/>
  <c r="AV800" i="227"/>
  <c r="AU800" i="227"/>
  <c r="BD799" i="227"/>
  <c r="AY799" i="227"/>
  <c r="AX799" i="227"/>
  <c r="AW799" i="227"/>
  <c r="AV799" i="227"/>
  <c r="AU799" i="227"/>
  <c r="BD798" i="227"/>
  <c r="AY798" i="227"/>
  <c r="AX798" i="227"/>
  <c r="AW798" i="227"/>
  <c r="AV798" i="227"/>
  <c r="AU798" i="227"/>
  <c r="BD797" i="227"/>
  <c r="AY797" i="227"/>
  <c r="AX797" i="227"/>
  <c r="AW797" i="227"/>
  <c r="AV797" i="227"/>
  <c r="AU797" i="227"/>
  <c r="BD796" i="227"/>
  <c r="AY796" i="227"/>
  <c r="AX796" i="227"/>
  <c r="AW796" i="227"/>
  <c r="AV796" i="227"/>
  <c r="AU796" i="227"/>
  <c r="BD795" i="227"/>
  <c r="AY795" i="227"/>
  <c r="AX795" i="227"/>
  <c r="AW795" i="227"/>
  <c r="AV795" i="227"/>
  <c r="AU795" i="227"/>
  <c r="BD794" i="227"/>
  <c r="AY794" i="227"/>
  <c r="AX794" i="227"/>
  <c r="AW794" i="227"/>
  <c r="AV794" i="227"/>
  <c r="AU794" i="227"/>
  <c r="BD793" i="227"/>
  <c r="AY793" i="227"/>
  <c r="AX793" i="227"/>
  <c r="AW793" i="227"/>
  <c r="AV793" i="227"/>
  <c r="AU793" i="227"/>
  <c r="BD792" i="227"/>
  <c r="AY792" i="227"/>
  <c r="AX792" i="227"/>
  <c r="AW792" i="227"/>
  <c r="AV792" i="227"/>
  <c r="AU792" i="227"/>
  <c r="BD791" i="227"/>
  <c r="AY791" i="227"/>
  <c r="AX791" i="227"/>
  <c r="AW791" i="227"/>
  <c r="AV791" i="227"/>
  <c r="AU791" i="227"/>
  <c r="BD790" i="227"/>
  <c r="AY790" i="227"/>
  <c r="AX790" i="227"/>
  <c r="AW790" i="227"/>
  <c r="AV790" i="227"/>
  <c r="AU790" i="227"/>
  <c r="BD789" i="227"/>
  <c r="AY789" i="227"/>
  <c r="AX789" i="227"/>
  <c r="AW789" i="227"/>
  <c r="AV789" i="227"/>
  <c r="AU789" i="227"/>
  <c r="BD788" i="227"/>
  <c r="AY788" i="227"/>
  <c r="AX788" i="227"/>
  <c r="AW788" i="227"/>
  <c r="AV788" i="227"/>
  <c r="AU788" i="227"/>
  <c r="BD787" i="227"/>
  <c r="AY787" i="227"/>
  <c r="AX787" i="227"/>
  <c r="AW787" i="227"/>
  <c r="AV787" i="227"/>
  <c r="AU787" i="227"/>
  <c r="BD786" i="227"/>
  <c r="AY786" i="227"/>
  <c r="AX786" i="227"/>
  <c r="AW786" i="227"/>
  <c r="AV786" i="227"/>
  <c r="AU786" i="227"/>
  <c r="BD785" i="227"/>
  <c r="AY785" i="227"/>
  <c r="AX785" i="227"/>
  <c r="AW785" i="227"/>
  <c r="AV785" i="227"/>
  <c r="AU785" i="227"/>
  <c r="BD784" i="227"/>
  <c r="AY784" i="227"/>
  <c r="AX784" i="227"/>
  <c r="AW784" i="227"/>
  <c r="AV784" i="227"/>
  <c r="AU784" i="227"/>
  <c r="BD783" i="227"/>
  <c r="AY783" i="227"/>
  <c r="AX783" i="227"/>
  <c r="AW783" i="227"/>
  <c r="AV783" i="227"/>
  <c r="AU783" i="227"/>
  <c r="BD782" i="227"/>
  <c r="AY782" i="227"/>
  <c r="AX782" i="227"/>
  <c r="AW782" i="227"/>
  <c r="AV782" i="227"/>
  <c r="AU782" i="227"/>
  <c r="BD781" i="227"/>
  <c r="AY781" i="227"/>
  <c r="AX781" i="227"/>
  <c r="AW781" i="227"/>
  <c r="AV781" i="227"/>
  <c r="AU781" i="227"/>
  <c r="BD780" i="227"/>
  <c r="AY780" i="227"/>
  <c r="AX780" i="227"/>
  <c r="AW780" i="227"/>
  <c r="AV780" i="227"/>
  <c r="AU780" i="227"/>
  <c r="BD779" i="227"/>
  <c r="AY779" i="227"/>
  <c r="AX779" i="227"/>
  <c r="AW779" i="227"/>
  <c r="AV779" i="227"/>
  <c r="AU779" i="227"/>
  <c r="BD778" i="227"/>
  <c r="AY778" i="227"/>
  <c r="AX778" i="227"/>
  <c r="AW778" i="227"/>
  <c r="AV778" i="227"/>
  <c r="AU778" i="227"/>
  <c r="BD777" i="227"/>
  <c r="AY777" i="227"/>
  <c r="AX777" i="227"/>
  <c r="AW777" i="227"/>
  <c r="AV777" i="227"/>
  <c r="AU777" i="227"/>
  <c r="BD776" i="227"/>
  <c r="AY776" i="227"/>
  <c r="AX776" i="227"/>
  <c r="AW776" i="227"/>
  <c r="AV776" i="227"/>
  <c r="AU776" i="227"/>
  <c r="BD775" i="227"/>
  <c r="AY775" i="227"/>
  <c r="AX775" i="227"/>
  <c r="AW775" i="227"/>
  <c r="AV775" i="227"/>
  <c r="AU775" i="227"/>
  <c r="BD774" i="227"/>
  <c r="AY774" i="227"/>
  <c r="AX774" i="227"/>
  <c r="AW774" i="227"/>
  <c r="AV774" i="227"/>
  <c r="AU774" i="227"/>
  <c r="BD773" i="227"/>
  <c r="AY773" i="227"/>
  <c r="AX773" i="227"/>
  <c r="AW773" i="227"/>
  <c r="AV773" i="227"/>
  <c r="AU773" i="227"/>
  <c r="BD772" i="227"/>
  <c r="AY772" i="227"/>
  <c r="AX772" i="227"/>
  <c r="AW772" i="227"/>
  <c r="AV772" i="227"/>
  <c r="AU772" i="227"/>
  <c r="BD771" i="227"/>
  <c r="AY771" i="227"/>
  <c r="AX771" i="227"/>
  <c r="AW771" i="227"/>
  <c r="AV771" i="227"/>
  <c r="AU771" i="227"/>
  <c r="BD770" i="227"/>
  <c r="AY770" i="227"/>
  <c r="AX770" i="227"/>
  <c r="AW770" i="227"/>
  <c r="AV770" i="227"/>
  <c r="AU770" i="227"/>
  <c r="BD769" i="227"/>
  <c r="AY769" i="227"/>
  <c r="AX769" i="227"/>
  <c r="AW769" i="227"/>
  <c r="AV769" i="227"/>
  <c r="AU769" i="227"/>
  <c r="BD768" i="227"/>
  <c r="AY768" i="227"/>
  <c r="AX768" i="227"/>
  <c r="AW768" i="227"/>
  <c r="AV768" i="227"/>
  <c r="AU768" i="227"/>
  <c r="BD767" i="227"/>
  <c r="AY767" i="227"/>
  <c r="AX767" i="227"/>
  <c r="AW767" i="227"/>
  <c r="AV767" i="227"/>
  <c r="AU767" i="227"/>
  <c r="BD766" i="227"/>
  <c r="AY766" i="227"/>
  <c r="AX766" i="227"/>
  <c r="AW766" i="227"/>
  <c r="AV766" i="227"/>
  <c r="AU766" i="227"/>
  <c r="BD765" i="227"/>
  <c r="AY765" i="227"/>
  <c r="AX765" i="227"/>
  <c r="AW765" i="227"/>
  <c r="AV765" i="227"/>
  <c r="AU765" i="227"/>
  <c r="BD764" i="227"/>
  <c r="AY764" i="227"/>
  <c r="AX764" i="227"/>
  <c r="AW764" i="227"/>
  <c r="AV764" i="227"/>
  <c r="AU764" i="227"/>
  <c r="BD763" i="227"/>
  <c r="AY763" i="227"/>
  <c r="AX763" i="227"/>
  <c r="AW763" i="227"/>
  <c r="AV763" i="227"/>
  <c r="AU763" i="227"/>
  <c r="BD762" i="227"/>
  <c r="AY762" i="227"/>
  <c r="AX762" i="227"/>
  <c r="AW762" i="227"/>
  <c r="AV762" i="227"/>
  <c r="AU762" i="227"/>
  <c r="BD761" i="227"/>
  <c r="AY761" i="227"/>
  <c r="AX761" i="227"/>
  <c r="AW761" i="227"/>
  <c r="AV761" i="227"/>
  <c r="AU761" i="227"/>
  <c r="BD760" i="227"/>
  <c r="AY760" i="227"/>
  <c r="AX760" i="227"/>
  <c r="AW760" i="227"/>
  <c r="AV760" i="227"/>
  <c r="AU760" i="227"/>
  <c r="BD759" i="227"/>
  <c r="AY759" i="227"/>
  <c r="AX759" i="227"/>
  <c r="AW759" i="227"/>
  <c r="AV759" i="227"/>
  <c r="AU759" i="227"/>
  <c r="BD758" i="227"/>
  <c r="AY758" i="227"/>
  <c r="AX758" i="227"/>
  <c r="AW758" i="227"/>
  <c r="AV758" i="227"/>
  <c r="AU758" i="227"/>
  <c r="BD757" i="227"/>
  <c r="AY757" i="227"/>
  <c r="AX757" i="227"/>
  <c r="AW757" i="227"/>
  <c r="AV757" i="227"/>
  <c r="AU757" i="227"/>
  <c r="BD756" i="227"/>
  <c r="AY756" i="227"/>
  <c r="AX756" i="227"/>
  <c r="AW756" i="227"/>
  <c r="AV756" i="227"/>
  <c r="AU756" i="227"/>
  <c r="BD755" i="227"/>
  <c r="AY755" i="227"/>
  <c r="AX755" i="227"/>
  <c r="AW755" i="227"/>
  <c r="AV755" i="227"/>
  <c r="AU755" i="227"/>
  <c r="BD754" i="227"/>
  <c r="AY754" i="227"/>
  <c r="AX754" i="227"/>
  <c r="AW754" i="227"/>
  <c r="AV754" i="227"/>
  <c r="AU754" i="227"/>
  <c r="BD753" i="227"/>
  <c r="AY753" i="227"/>
  <c r="AX753" i="227"/>
  <c r="AW753" i="227"/>
  <c r="AV753" i="227"/>
  <c r="AU753" i="227"/>
  <c r="BD752" i="227"/>
  <c r="AY752" i="227"/>
  <c r="AX752" i="227"/>
  <c r="AW752" i="227"/>
  <c r="AV752" i="227"/>
  <c r="AU752" i="227"/>
  <c r="BD751" i="227"/>
  <c r="AY751" i="227"/>
  <c r="AX751" i="227"/>
  <c r="AW751" i="227"/>
  <c r="AV751" i="227"/>
  <c r="AU751" i="227"/>
  <c r="BD750" i="227"/>
  <c r="AY750" i="227"/>
  <c r="AX750" i="227"/>
  <c r="AW750" i="227"/>
  <c r="AV750" i="227"/>
  <c r="AU750" i="227"/>
  <c r="BD749" i="227"/>
  <c r="AY749" i="227"/>
  <c r="AX749" i="227"/>
  <c r="AW749" i="227"/>
  <c r="AV749" i="227"/>
  <c r="AU749" i="227"/>
  <c r="BD748" i="227"/>
  <c r="AY748" i="227"/>
  <c r="AX748" i="227"/>
  <c r="AW748" i="227"/>
  <c r="AV748" i="227"/>
  <c r="AU748" i="227"/>
  <c r="BD747" i="227"/>
  <c r="AY747" i="227"/>
  <c r="AX747" i="227"/>
  <c r="AW747" i="227"/>
  <c r="AV747" i="227"/>
  <c r="AU747" i="227"/>
  <c r="BD746" i="227"/>
  <c r="AY746" i="227"/>
  <c r="AX746" i="227"/>
  <c r="AW746" i="227"/>
  <c r="AV746" i="227"/>
  <c r="AU746" i="227"/>
  <c r="BD745" i="227"/>
  <c r="AY745" i="227"/>
  <c r="AX745" i="227"/>
  <c r="AW745" i="227"/>
  <c r="AV745" i="227"/>
  <c r="AU745" i="227"/>
  <c r="BD744" i="227"/>
  <c r="AY744" i="227"/>
  <c r="AX744" i="227"/>
  <c r="AW744" i="227"/>
  <c r="AV744" i="227"/>
  <c r="AU744" i="227"/>
  <c r="BD743" i="227"/>
  <c r="AY743" i="227"/>
  <c r="AX743" i="227"/>
  <c r="AW743" i="227"/>
  <c r="AV743" i="227"/>
  <c r="AU743" i="227"/>
  <c r="BD742" i="227"/>
  <c r="AY742" i="227"/>
  <c r="AX742" i="227"/>
  <c r="AW742" i="227"/>
  <c r="AV742" i="227"/>
  <c r="AU742" i="227"/>
  <c r="BD741" i="227"/>
  <c r="AY741" i="227"/>
  <c r="AX741" i="227"/>
  <c r="AW741" i="227"/>
  <c r="AV741" i="227"/>
  <c r="AU741" i="227"/>
  <c r="BD740" i="227"/>
  <c r="AY740" i="227"/>
  <c r="AX740" i="227"/>
  <c r="AW740" i="227"/>
  <c r="AV740" i="227"/>
  <c r="AU740" i="227"/>
  <c r="BD739" i="227"/>
  <c r="AY739" i="227"/>
  <c r="AX739" i="227"/>
  <c r="AW739" i="227"/>
  <c r="AV739" i="227"/>
  <c r="AU739" i="227"/>
  <c r="BD738" i="227"/>
  <c r="AY738" i="227"/>
  <c r="AX738" i="227"/>
  <c r="AW738" i="227"/>
  <c r="AV738" i="227"/>
  <c r="AU738" i="227"/>
  <c r="BD737" i="227"/>
  <c r="AY737" i="227"/>
  <c r="AX737" i="227"/>
  <c r="AW737" i="227"/>
  <c r="AV737" i="227"/>
  <c r="AU737" i="227"/>
  <c r="BD736" i="227"/>
  <c r="AY736" i="227"/>
  <c r="AX736" i="227"/>
  <c r="AW736" i="227"/>
  <c r="AV736" i="227"/>
  <c r="AU736" i="227"/>
  <c r="BD735" i="227"/>
  <c r="AY735" i="227"/>
  <c r="AX735" i="227"/>
  <c r="AW735" i="227"/>
  <c r="AV735" i="227"/>
  <c r="AU735" i="227"/>
  <c r="BD734" i="227"/>
  <c r="AY734" i="227"/>
  <c r="AX734" i="227"/>
  <c r="AW734" i="227"/>
  <c r="AV734" i="227"/>
  <c r="AU734" i="227"/>
  <c r="BD733" i="227"/>
  <c r="AY733" i="227"/>
  <c r="AX733" i="227"/>
  <c r="AW733" i="227"/>
  <c r="AV733" i="227"/>
  <c r="AU733" i="227"/>
  <c r="BD732" i="227"/>
  <c r="AY732" i="227"/>
  <c r="AX732" i="227"/>
  <c r="AW732" i="227"/>
  <c r="AV732" i="227"/>
  <c r="AU732" i="227"/>
  <c r="BD731" i="227"/>
  <c r="AY731" i="227"/>
  <c r="AX731" i="227"/>
  <c r="AW731" i="227"/>
  <c r="AV731" i="227"/>
  <c r="AU731" i="227"/>
  <c r="BD730" i="227"/>
  <c r="AY730" i="227"/>
  <c r="AX730" i="227"/>
  <c r="AW730" i="227"/>
  <c r="AV730" i="227"/>
  <c r="AU730" i="227"/>
  <c r="BD729" i="227"/>
  <c r="AY729" i="227"/>
  <c r="AX729" i="227"/>
  <c r="AW729" i="227"/>
  <c r="AV729" i="227"/>
  <c r="AU729" i="227"/>
  <c r="BD728" i="227"/>
  <c r="AY728" i="227"/>
  <c r="AX728" i="227"/>
  <c r="AW728" i="227"/>
  <c r="AV728" i="227"/>
  <c r="AU728" i="227"/>
  <c r="BD727" i="227"/>
  <c r="AY727" i="227"/>
  <c r="AX727" i="227"/>
  <c r="AW727" i="227"/>
  <c r="AV727" i="227"/>
  <c r="AU727" i="227"/>
  <c r="BD726" i="227"/>
  <c r="AY726" i="227"/>
  <c r="AX726" i="227"/>
  <c r="AW726" i="227"/>
  <c r="AV726" i="227"/>
  <c r="AU726" i="227"/>
  <c r="BD725" i="227"/>
  <c r="AY725" i="227"/>
  <c r="AX725" i="227"/>
  <c r="AW725" i="227"/>
  <c r="AV725" i="227"/>
  <c r="AU725" i="227"/>
  <c r="BD724" i="227"/>
  <c r="AY724" i="227"/>
  <c r="AX724" i="227"/>
  <c r="AW724" i="227"/>
  <c r="AV724" i="227"/>
  <c r="AU724" i="227"/>
  <c r="BD723" i="227"/>
  <c r="AY723" i="227"/>
  <c r="AX723" i="227"/>
  <c r="AW723" i="227"/>
  <c r="AV723" i="227"/>
  <c r="AU723" i="227"/>
  <c r="BD722" i="227"/>
  <c r="AY722" i="227"/>
  <c r="AX722" i="227"/>
  <c r="AW722" i="227"/>
  <c r="AV722" i="227"/>
  <c r="AU722" i="227"/>
  <c r="BD721" i="227"/>
  <c r="AY721" i="227"/>
  <c r="AX721" i="227"/>
  <c r="AW721" i="227"/>
  <c r="AV721" i="227"/>
  <c r="AU721" i="227"/>
  <c r="BD720" i="227"/>
  <c r="AY720" i="227"/>
  <c r="AX720" i="227"/>
  <c r="AW720" i="227"/>
  <c r="AV720" i="227"/>
  <c r="AU720" i="227"/>
  <c r="BD719" i="227"/>
  <c r="AY719" i="227"/>
  <c r="AX719" i="227"/>
  <c r="AW719" i="227"/>
  <c r="AV719" i="227"/>
  <c r="AU719" i="227"/>
  <c r="BD718" i="227"/>
  <c r="AY718" i="227"/>
  <c r="AX718" i="227"/>
  <c r="AW718" i="227"/>
  <c r="AV718" i="227"/>
  <c r="AU718" i="227"/>
  <c r="BD717" i="227"/>
  <c r="AY717" i="227"/>
  <c r="AX717" i="227"/>
  <c r="AW717" i="227"/>
  <c r="AV717" i="227"/>
  <c r="AU717" i="227"/>
  <c r="BD716" i="227"/>
  <c r="AY716" i="227"/>
  <c r="AX716" i="227"/>
  <c r="AW716" i="227"/>
  <c r="AV716" i="227"/>
  <c r="AU716" i="227"/>
  <c r="BD715" i="227"/>
  <c r="AY715" i="227"/>
  <c r="AX715" i="227"/>
  <c r="AW715" i="227"/>
  <c r="AV715" i="227"/>
  <c r="AU715" i="227"/>
  <c r="BD714" i="227"/>
  <c r="AY714" i="227"/>
  <c r="AX714" i="227"/>
  <c r="AW714" i="227"/>
  <c r="AV714" i="227"/>
  <c r="AU714" i="227"/>
  <c r="BD713" i="227"/>
  <c r="AY713" i="227"/>
  <c r="AX713" i="227"/>
  <c r="AW713" i="227"/>
  <c r="AV713" i="227"/>
  <c r="AU713" i="227"/>
  <c r="BD712" i="227"/>
  <c r="AY712" i="227"/>
  <c r="AX712" i="227"/>
  <c r="AW712" i="227"/>
  <c r="AV712" i="227"/>
  <c r="AU712" i="227"/>
  <c r="BD711" i="227"/>
  <c r="AY711" i="227"/>
  <c r="AX711" i="227"/>
  <c r="AW711" i="227"/>
  <c r="AV711" i="227"/>
  <c r="AU711" i="227"/>
  <c r="BD710" i="227"/>
  <c r="AY710" i="227"/>
  <c r="AX710" i="227"/>
  <c r="AW710" i="227"/>
  <c r="AV710" i="227"/>
  <c r="AU710" i="227"/>
  <c r="BD709" i="227"/>
  <c r="AY709" i="227"/>
  <c r="AX709" i="227"/>
  <c r="AW709" i="227"/>
  <c r="AV709" i="227"/>
  <c r="AU709" i="227"/>
  <c r="BD708" i="227"/>
  <c r="AY708" i="227"/>
  <c r="AX708" i="227"/>
  <c r="AW708" i="227"/>
  <c r="AV708" i="227"/>
  <c r="AU708" i="227"/>
  <c r="BD707" i="227"/>
  <c r="AY707" i="227"/>
  <c r="AX707" i="227"/>
  <c r="AW707" i="227"/>
  <c r="AV707" i="227"/>
  <c r="AU707" i="227"/>
  <c r="BD706" i="227"/>
  <c r="AY706" i="227"/>
  <c r="AX706" i="227"/>
  <c r="AW706" i="227"/>
  <c r="AV706" i="227"/>
  <c r="AU706" i="227"/>
  <c r="BD705" i="227"/>
  <c r="AY705" i="227"/>
  <c r="AX705" i="227"/>
  <c r="AW705" i="227"/>
  <c r="AV705" i="227"/>
  <c r="AU705" i="227"/>
  <c r="BD704" i="227"/>
  <c r="AY704" i="227"/>
  <c r="AX704" i="227"/>
  <c r="AW704" i="227"/>
  <c r="AV704" i="227"/>
  <c r="AU704" i="227"/>
  <c r="BD703" i="227"/>
  <c r="AY703" i="227"/>
  <c r="AX703" i="227"/>
  <c r="AW703" i="227"/>
  <c r="AV703" i="227"/>
  <c r="AU703" i="227"/>
  <c r="BD702" i="227"/>
  <c r="AY702" i="227"/>
  <c r="AX702" i="227"/>
  <c r="AW702" i="227"/>
  <c r="AV702" i="227"/>
  <c r="AU702" i="227"/>
  <c r="BD701" i="227"/>
  <c r="AY701" i="227"/>
  <c r="AX701" i="227"/>
  <c r="AW701" i="227"/>
  <c r="AV701" i="227"/>
  <c r="AU701" i="227"/>
  <c r="BD700" i="227"/>
  <c r="AY700" i="227"/>
  <c r="AX700" i="227"/>
  <c r="AW700" i="227"/>
  <c r="AV700" i="227"/>
  <c r="AU700" i="227"/>
  <c r="BD699" i="227"/>
  <c r="AY699" i="227"/>
  <c r="AX699" i="227"/>
  <c r="AW699" i="227"/>
  <c r="AV699" i="227"/>
  <c r="AU699" i="227"/>
  <c r="BD698" i="227"/>
  <c r="AY698" i="227"/>
  <c r="AX698" i="227"/>
  <c r="AW698" i="227"/>
  <c r="AV698" i="227"/>
  <c r="AU698" i="227"/>
  <c r="BD697" i="227"/>
  <c r="AY697" i="227"/>
  <c r="AX697" i="227"/>
  <c r="AW697" i="227"/>
  <c r="AV697" i="227"/>
  <c r="AU697" i="227"/>
  <c r="BD696" i="227"/>
  <c r="AY696" i="227"/>
  <c r="AX696" i="227"/>
  <c r="AW696" i="227"/>
  <c r="AV696" i="227"/>
  <c r="AU696" i="227"/>
  <c r="BD695" i="227"/>
  <c r="AY695" i="227"/>
  <c r="AX695" i="227"/>
  <c r="AW695" i="227"/>
  <c r="AV695" i="227"/>
  <c r="AU695" i="227"/>
  <c r="BD694" i="227"/>
  <c r="AY694" i="227"/>
  <c r="AX694" i="227"/>
  <c r="AW694" i="227"/>
  <c r="AV694" i="227"/>
  <c r="AU694" i="227"/>
  <c r="BD693" i="227"/>
  <c r="AY693" i="227"/>
  <c r="AX693" i="227"/>
  <c r="AW693" i="227"/>
  <c r="AV693" i="227"/>
  <c r="AU693" i="227"/>
  <c r="BD692" i="227"/>
  <c r="AY692" i="227"/>
  <c r="AX692" i="227"/>
  <c r="AW692" i="227"/>
  <c r="AV692" i="227"/>
  <c r="AU692" i="227"/>
  <c r="BD691" i="227"/>
  <c r="AY691" i="227"/>
  <c r="AX691" i="227"/>
  <c r="AW691" i="227"/>
  <c r="AV691" i="227"/>
  <c r="AU691" i="227"/>
  <c r="BD690" i="227"/>
  <c r="AY690" i="227"/>
  <c r="AX690" i="227"/>
  <c r="AW690" i="227"/>
  <c r="AV690" i="227"/>
  <c r="AU690" i="227"/>
  <c r="BD689" i="227"/>
  <c r="AY689" i="227"/>
  <c r="AX689" i="227"/>
  <c r="AW689" i="227"/>
  <c r="AV689" i="227"/>
  <c r="AU689" i="227"/>
  <c r="BD688" i="227"/>
  <c r="AY688" i="227"/>
  <c r="AX688" i="227"/>
  <c r="AW688" i="227"/>
  <c r="AV688" i="227"/>
  <c r="AU688" i="227"/>
  <c r="BD687" i="227"/>
  <c r="AY687" i="227"/>
  <c r="AX687" i="227"/>
  <c r="AW687" i="227"/>
  <c r="AV687" i="227"/>
  <c r="AU687" i="227"/>
  <c r="BD686" i="227"/>
  <c r="AY686" i="227"/>
  <c r="AX686" i="227"/>
  <c r="AW686" i="227"/>
  <c r="AV686" i="227"/>
  <c r="AU686" i="227"/>
  <c r="BD685" i="227"/>
  <c r="AY685" i="227"/>
  <c r="AX685" i="227"/>
  <c r="AW685" i="227"/>
  <c r="AV685" i="227"/>
  <c r="AU685" i="227"/>
  <c r="BD684" i="227"/>
  <c r="AY684" i="227"/>
  <c r="AX684" i="227"/>
  <c r="AW684" i="227"/>
  <c r="AV684" i="227"/>
  <c r="AU684" i="227"/>
  <c r="BD683" i="227"/>
  <c r="AY683" i="227"/>
  <c r="AX683" i="227"/>
  <c r="AW683" i="227"/>
  <c r="AV683" i="227"/>
  <c r="AU683" i="227"/>
  <c r="BD682" i="227"/>
  <c r="AY682" i="227"/>
  <c r="AX682" i="227"/>
  <c r="AW682" i="227"/>
  <c r="AV682" i="227"/>
  <c r="AU682" i="227"/>
  <c r="BD681" i="227"/>
  <c r="AY681" i="227"/>
  <c r="AX681" i="227"/>
  <c r="AW681" i="227"/>
  <c r="AV681" i="227"/>
  <c r="AU681" i="227"/>
  <c r="BD680" i="227"/>
  <c r="AY680" i="227"/>
  <c r="AX680" i="227"/>
  <c r="AW680" i="227"/>
  <c r="AV680" i="227"/>
  <c r="AU680" i="227"/>
  <c r="BD679" i="227"/>
  <c r="AY679" i="227"/>
  <c r="AX679" i="227"/>
  <c r="AW679" i="227"/>
  <c r="AV679" i="227"/>
  <c r="AU679" i="227"/>
  <c r="BD678" i="227"/>
  <c r="AY678" i="227"/>
  <c r="AX678" i="227"/>
  <c r="AW678" i="227"/>
  <c r="AV678" i="227"/>
  <c r="AU678" i="227"/>
  <c r="BD677" i="227"/>
  <c r="AY677" i="227"/>
  <c r="AX677" i="227"/>
  <c r="AW677" i="227"/>
  <c r="AV677" i="227"/>
  <c r="AU677" i="227"/>
  <c r="BD676" i="227"/>
  <c r="AY676" i="227"/>
  <c r="AX676" i="227"/>
  <c r="AW676" i="227"/>
  <c r="AV676" i="227"/>
  <c r="AU676" i="227"/>
  <c r="BD675" i="227"/>
  <c r="AY675" i="227"/>
  <c r="AX675" i="227"/>
  <c r="AW675" i="227"/>
  <c r="AV675" i="227"/>
  <c r="AU675" i="227"/>
  <c r="BD674" i="227"/>
  <c r="AY674" i="227"/>
  <c r="AX674" i="227"/>
  <c r="AW674" i="227"/>
  <c r="AV674" i="227"/>
  <c r="AU674" i="227"/>
  <c r="BD673" i="227"/>
  <c r="AY673" i="227"/>
  <c r="AX673" i="227"/>
  <c r="AW673" i="227"/>
  <c r="AV673" i="227"/>
  <c r="AU673" i="227"/>
  <c r="BD672" i="227"/>
  <c r="AY672" i="227"/>
  <c r="AX672" i="227"/>
  <c r="AW672" i="227"/>
  <c r="AV672" i="227"/>
  <c r="AU672" i="227"/>
  <c r="BD671" i="227"/>
  <c r="AY671" i="227"/>
  <c r="AX671" i="227"/>
  <c r="AW671" i="227"/>
  <c r="AV671" i="227"/>
  <c r="AU671" i="227"/>
  <c r="BD670" i="227"/>
  <c r="AY670" i="227"/>
  <c r="AX670" i="227"/>
  <c r="AW670" i="227"/>
  <c r="AV670" i="227"/>
  <c r="AU670" i="227"/>
  <c r="BD669" i="227"/>
  <c r="AY669" i="227"/>
  <c r="AX669" i="227"/>
  <c r="AW669" i="227"/>
  <c r="AV669" i="227"/>
  <c r="AU669" i="227"/>
  <c r="BD668" i="227"/>
  <c r="AY668" i="227"/>
  <c r="AX668" i="227"/>
  <c r="AW668" i="227"/>
  <c r="AV668" i="227"/>
  <c r="AU668" i="227"/>
  <c r="BD667" i="227"/>
  <c r="AY667" i="227"/>
  <c r="AX667" i="227"/>
  <c r="AW667" i="227"/>
  <c r="AV667" i="227"/>
  <c r="AU667" i="227"/>
  <c r="BD666" i="227"/>
  <c r="AY666" i="227"/>
  <c r="AX666" i="227"/>
  <c r="AW666" i="227"/>
  <c r="AV666" i="227"/>
  <c r="AU666" i="227"/>
  <c r="BD665" i="227"/>
  <c r="AY665" i="227"/>
  <c r="AX665" i="227"/>
  <c r="AW665" i="227"/>
  <c r="AV665" i="227"/>
  <c r="AU665" i="227"/>
  <c r="BD664" i="227"/>
  <c r="AY664" i="227"/>
  <c r="AX664" i="227"/>
  <c r="AW664" i="227"/>
  <c r="AV664" i="227"/>
  <c r="AU664" i="227"/>
  <c r="BD663" i="227"/>
  <c r="AY663" i="227"/>
  <c r="AX663" i="227"/>
  <c r="AW663" i="227"/>
  <c r="AV663" i="227"/>
  <c r="AU663" i="227"/>
  <c r="BD662" i="227"/>
  <c r="AY662" i="227"/>
  <c r="AX662" i="227"/>
  <c r="AW662" i="227"/>
  <c r="AV662" i="227"/>
  <c r="AU662" i="227"/>
  <c r="BD661" i="227"/>
  <c r="AY661" i="227"/>
  <c r="AX661" i="227"/>
  <c r="AW661" i="227"/>
  <c r="AV661" i="227"/>
  <c r="AU661" i="227"/>
  <c r="BD660" i="227"/>
  <c r="AY660" i="227"/>
  <c r="AX660" i="227"/>
  <c r="AW660" i="227"/>
  <c r="AV660" i="227"/>
  <c r="AU660" i="227"/>
  <c r="BD659" i="227"/>
  <c r="AY659" i="227"/>
  <c r="AX659" i="227"/>
  <c r="AW659" i="227"/>
  <c r="AV659" i="227"/>
  <c r="AU659" i="227"/>
  <c r="BD658" i="227"/>
  <c r="AY658" i="227"/>
  <c r="AX658" i="227"/>
  <c r="AW658" i="227"/>
  <c r="AV658" i="227"/>
  <c r="AU658" i="227"/>
  <c r="BD657" i="227"/>
  <c r="AY657" i="227"/>
  <c r="AX657" i="227"/>
  <c r="AW657" i="227"/>
  <c r="AV657" i="227"/>
  <c r="AU657" i="227"/>
  <c r="BD656" i="227"/>
  <c r="AY656" i="227"/>
  <c r="AX656" i="227"/>
  <c r="AW656" i="227"/>
  <c r="AV656" i="227"/>
  <c r="AU656" i="227"/>
  <c r="BD655" i="227"/>
  <c r="AY655" i="227"/>
  <c r="AX655" i="227"/>
  <c r="AW655" i="227"/>
  <c r="AV655" i="227"/>
  <c r="AU655" i="227"/>
  <c r="BD654" i="227"/>
  <c r="AY654" i="227"/>
  <c r="AX654" i="227"/>
  <c r="AW654" i="227"/>
  <c r="AV654" i="227"/>
  <c r="AU654" i="227"/>
  <c r="BD653" i="227"/>
  <c r="AY653" i="227"/>
  <c r="AX653" i="227"/>
  <c r="AW653" i="227"/>
  <c r="AV653" i="227"/>
  <c r="AU653" i="227"/>
  <c r="BD652" i="227"/>
  <c r="AY652" i="227"/>
  <c r="AX652" i="227"/>
  <c r="AW652" i="227"/>
  <c r="AV652" i="227"/>
  <c r="AU652" i="227"/>
  <c r="BD651" i="227"/>
  <c r="AY651" i="227"/>
  <c r="AX651" i="227"/>
  <c r="AW651" i="227"/>
  <c r="AV651" i="227"/>
  <c r="AU651" i="227"/>
  <c r="BD650" i="227"/>
  <c r="AY650" i="227"/>
  <c r="AX650" i="227"/>
  <c r="AW650" i="227"/>
  <c r="AV650" i="227"/>
  <c r="AU650" i="227"/>
  <c r="BD649" i="227"/>
  <c r="AY649" i="227"/>
  <c r="AX649" i="227"/>
  <c r="AW649" i="227"/>
  <c r="AV649" i="227"/>
  <c r="AU649" i="227"/>
  <c r="BD648" i="227"/>
  <c r="AY648" i="227"/>
  <c r="AX648" i="227"/>
  <c r="AW648" i="227"/>
  <c r="AV648" i="227"/>
  <c r="AU648" i="227"/>
  <c r="BD647" i="227"/>
  <c r="AY647" i="227"/>
  <c r="AX647" i="227"/>
  <c r="AW647" i="227"/>
  <c r="AV647" i="227"/>
  <c r="AU647" i="227"/>
  <c r="BD646" i="227"/>
  <c r="AY646" i="227"/>
  <c r="AX646" i="227"/>
  <c r="AW646" i="227"/>
  <c r="AV646" i="227"/>
  <c r="AU646" i="227"/>
  <c r="BD645" i="227"/>
  <c r="AY645" i="227"/>
  <c r="AX645" i="227"/>
  <c r="AW645" i="227"/>
  <c r="AV645" i="227"/>
  <c r="AU645" i="227"/>
  <c r="BD644" i="227"/>
  <c r="AY644" i="227"/>
  <c r="AX644" i="227"/>
  <c r="AW644" i="227"/>
  <c r="AV644" i="227"/>
  <c r="AU644" i="227"/>
  <c r="BD643" i="227"/>
  <c r="AY643" i="227"/>
  <c r="AX643" i="227"/>
  <c r="AW643" i="227"/>
  <c r="AV643" i="227"/>
  <c r="AU643" i="227"/>
  <c r="BD642" i="227"/>
  <c r="AY642" i="227"/>
  <c r="AX642" i="227"/>
  <c r="AW642" i="227"/>
  <c r="AV642" i="227"/>
  <c r="AU642" i="227"/>
  <c r="BD641" i="227"/>
  <c r="AY641" i="227"/>
  <c r="AX641" i="227"/>
  <c r="AW641" i="227"/>
  <c r="AV641" i="227"/>
  <c r="AU641" i="227"/>
  <c r="BD640" i="227"/>
  <c r="AY640" i="227"/>
  <c r="AX640" i="227"/>
  <c r="AW640" i="227"/>
  <c r="AV640" i="227"/>
  <c r="AU640" i="227"/>
  <c r="BD639" i="227"/>
  <c r="AY639" i="227"/>
  <c r="AX639" i="227"/>
  <c r="AW639" i="227"/>
  <c r="AV639" i="227"/>
  <c r="AU639" i="227"/>
  <c r="BD638" i="227"/>
  <c r="AY638" i="227"/>
  <c r="AX638" i="227"/>
  <c r="AW638" i="227"/>
  <c r="AV638" i="227"/>
  <c r="AU638" i="227"/>
  <c r="BD637" i="227"/>
  <c r="AY637" i="227"/>
  <c r="AX637" i="227"/>
  <c r="AW637" i="227"/>
  <c r="AV637" i="227"/>
  <c r="AU637" i="227"/>
  <c r="BD636" i="227"/>
  <c r="AY636" i="227"/>
  <c r="AX636" i="227"/>
  <c r="AW636" i="227"/>
  <c r="AV636" i="227"/>
  <c r="AU636" i="227"/>
  <c r="BD635" i="227"/>
  <c r="AY635" i="227"/>
  <c r="AX635" i="227"/>
  <c r="AW635" i="227"/>
  <c r="AV635" i="227"/>
  <c r="AU635" i="227"/>
  <c r="BD634" i="227"/>
  <c r="AY634" i="227"/>
  <c r="AX634" i="227"/>
  <c r="AW634" i="227"/>
  <c r="AV634" i="227"/>
  <c r="AU634" i="227"/>
  <c r="BD633" i="227"/>
  <c r="AY633" i="227"/>
  <c r="AX633" i="227"/>
  <c r="AW633" i="227"/>
  <c r="AV633" i="227"/>
  <c r="AU633" i="227"/>
  <c r="BD632" i="227"/>
  <c r="AY632" i="227"/>
  <c r="AX632" i="227"/>
  <c r="AW632" i="227"/>
  <c r="AV632" i="227"/>
  <c r="AU632" i="227"/>
  <c r="BD631" i="227"/>
  <c r="AY631" i="227"/>
  <c r="AX631" i="227"/>
  <c r="AW631" i="227"/>
  <c r="AV631" i="227"/>
  <c r="AU631" i="227"/>
  <c r="BD630" i="227"/>
  <c r="AY630" i="227"/>
  <c r="AX630" i="227"/>
  <c r="AW630" i="227"/>
  <c r="AV630" i="227"/>
  <c r="AU630" i="227"/>
  <c r="BD629" i="227"/>
  <c r="AY629" i="227"/>
  <c r="AX629" i="227"/>
  <c r="AW629" i="227"/>
  <c r="AV629" i="227"/>
  <c r="AU629" i="227"/>
  <c r="BD628" i="227"/>
  <c r="AY628" i="227"/>
  <c r="AX628" i="227"/>
  <c r="AW628" i="227"/>
  <c r="AV628" i="227"/>
  <c r="AU628" i="227"/>
  <c r="BD627" i="227"/>
  <c r="AY627" i="227"/>
  <c r="AX627" i="227"/>
  <c r="AW627" i="227"/>
  <c r="AV627" i="227"/>
  <c r="AU627" i="227"/>
  <c r="BD626" i="227"/>
  <c r="AY626" i="227"/>
  <c r="AX626" i="227"/>
  <c r="AW626" i="227"/>
  <c r="AV626" i="227"/>
  <c r="AU626" i="227"/>
  <c r="BD625" i="227"/>
  <c r="AY625" i="227"/>
  <c r="AX625" i="227"/>
  <c r="AW625" i="227"/>
  <c r="AV625" i="227"/>
  <c r="AU625" i="227"/>
  <c r="BD624" i="227"/>
  <c r="AY624" i="227"/>
  <c r="AX624" i="227"/>
  <c r="AW624" i="227"/>
  <c r="AV624" i="227"/>
  <c r="AU624" i="227"/>
  <c r="BD623" i="227"/>
  <c r="AY623" i="227"/>
  <c r="AX623" i="227"/>
  <c r="AW623" i="227"/>
  <c r="AV623" i="227"/>
  <c r="AU623" i="227"/>
  <c r="BD622" i="227"/>
  <c r="AY622" i="227"/>
  <c r="AX622" i="227"/>
  <c r="AW622" i="227"/>
  <c r="AV622" i="227"/>
  <c r="AU622" i="227"/>
  <c r="BD621" i="227"/>
  <c r="AY621" i="227"/>
  <c r="AX621" i="227"/>
  <c r="AW621" i="227"/>
  <c r="AV621" i="227"/>
  <c r="AU621" i="227"/>
  <c r="BD620" i="227"/>
  <c r="AY620" i="227"/>
  <c r="AX620" i="227"/>
  <c r="AW620" i="227"/>
  <c r="AV620" i="227"/>
  <c r="AU620" i="227"/>
  <c r="BD619" i="227"/>
  <c r="AY619" i="227"/>
  <c r="AX619" i="227"/>
  <c r="AW619" i="227"/>
  <c r="AV619" i="227"/>
  <c r="AU619" i="227"/>
  <c r="BD618" i="227"/>
  <c r="AY618" i="227"/>
  <c r="AX618" i="227"/>
  <c r="AW618" i="227"/>
  <c r="AV618" i="227"/>
  <c r="AU618" i="227"/>
  <c r="BD617" i="227"/>
  <c r="AY617" i="227"/>
  <c r="AX617" i="227"/>
  <c r="AW617" i="227"/>
  <c r="AV617" i="227"/>
  <c r="AU617" i="227"/>
  <c r="BD616" i="227"/>
  <c r="AY616" i="227"/>
  <c r="AX616" i="227"/>
  <c r="AW616" i="227"/>
  <c r="AV616" i="227"/>
  <c r="AU616" i="227"/>
  <c r="BD615" i="227"/>
  <c r="AY615" i="227"/>
  <c r="AX615" i="227"/>
  <c r="AW615" i="227"/>
  <c r="AV615" i="227"/>
  <c r="AU615" i="227"/>
  <c r="BD614" i="227"/>
  <c r="AY614" i="227"/>
  <c r="AX614" i="227"/>
  <c r="AW614" i="227"/>
  <c r="AV614" i="227"/>
  <c r="AU614" i="227"/>
  <c r="BD613" i="227"/>
  <c r="AY613" i="227"/>
  <c r="AX613" i="227"/>
  <c r="AW613" i="227"/>
  <c r="AV613" i="227"/>
  <c r="AU613" i="227"/>
  <c r="BD612" i="227"/>
  <c r="AY612" i="227"/>
  <c r="AX612" i="227"/>
  <c r="AW612" i="227"/>
  <c r="AV612" i="227"/>
  <c r="AU612" i="227"/>
  <c r="BD611" i="227"/>
  <c r="AY611" i="227"/>
  <c r="AX611" i="227"/>
  <c r="AW611" i="227"/>
  <c r="AV611" i="227"/>
  <c r="AU611" i="227"/>
  <c r="BD610" i="227"/>
  <c r="AY610" i="227"/>
  <c r="AX610" i="227"/>
  <c r="AW610" i="227"/>
  <c r="AV610" i="227"/>
  <c r="AU610" i="227"/>
  <c r="BD609" i="227"/>
  <c r="AY609" i="227"/>
  <c r="AX609" i="227"/>
  <c r="AW609" i="227"/>
  <c r="AV609" i="227"/>
  <c r="AU609" i="227"/>
  <c r="BD608" i="227"/>
  <c r="AY608" i="227"/>
  <c r="AX608" i="227"/>
  <c r="AW608" i="227"/>
  <c r="AV608" i="227"/>
  <c r="AU608" i="227"/>
  <c r="BD607" i="227"/>
  <c r="AY607" i="227"/>
  <c r="AX607" i="227"/>
  <c r="AW607" i="227"/>
  <c r="AV607" i="227"/>
  <c r="AU607" i="227"/>
  <c r="BD606" i="227"/>
  <c r="AY606" i="227"/>
  <c r="AX606" i="227"/>
  <c r="AW606" i="227"/>
  <c r="AV606" i="227"/>
  <c r="AU606" i="227"/>
  <c r="BD605" i="227"/>
  <c r="AY605" i="227"/>
  <c r="AX605" i="227"/>
  <c r="AW605" i="227"/>
  <c r="AV605" i="227"/>
  <c r="AU605" i="227"/>
  <c r="BD604" i="227"/>
  <c r="AY604" i="227"/>
  <c r="AX604" i="227"/>
  <c r="AW604" i="227"/>
  <c r="AV604" i="227"/>
  <c r="AU604" i="227"/>
  <c r="BD603" i="227"/>
  <c r="AY603" i="227"/>
  <c r="AX603" i="227"/>
  <c r="AW603" i="227"/>
  <c r="AV603" i="227"/>
  <c r="AU603" i="227"/>
  <c r="BD602" i="227"/>
  <c r="AY602" i="227"/>
  <c r="AX602" i="227"/>
  <c r="AW602" i="227"/>
  <c r="AV602" i="227"/>
  <c r="AU602" i="227"/>
  <c r="BD601" i="227"/>
  <c r="AY601" i="227"/>
  <c r="AX601" i="227"/>
  <c r="AW601" i="227"/>
  <c r="AV601" i="227"/>
  <c r="AU601" i="227"/>
  <c r="BD600" i="227"/>
  <c r="AY600" i="227"/>
  <c r="AX600" i="227"/>
  <c r="AW600" i="227"/>
  <c r="AV600" i="227"/>
  <c r="AU600" i="227"/>
  <c r="BD599" i="227"/>
  <c r="AY599" i="227"/>
  <c r="AX599" i="227"/>
  <c r="AW599" i="227"/>
  <c r="AV599" i="227"/>
  <c r="AU599" i="227"/>
  <c r="BD598" i="227"/>
  <c r="AY598" i="227"/>
  <c r="AX598" i="227"/>
  <c r="AW598" i="227"/>
  <c r="AV598" i="227"/>
  <c r="AU598" i="227"/>
  <c r="BD597" i="227"/>
  <c r="AY597" i="227"/>
  <c r="AX597" i="227"/>
  <c r="AW597" i="227"/>
  <c r="AV597" i="227"/>
  <c r="AU597" i="227"/>
  <c r="BD596" i="227"/>
  <c r="AY596" i="227"/>
  <c r="AX596" i="227"/>
  <c r="AW596" i="227"/>
  <c r="AV596" i="227"/>
  <c r="AU596" i="227"/>
  <c r="BD595" i="227"/>
  <c r="AY595" i="227"/>
  <c r="AX595" i="227"/>
  <c r="AW595" i="227"/>
  <c r="AV595" i="227"/>
  <c r="AU595" i="227"/>
  <c r="BD594" i="227"/>
  <c r="AY594" i="227"/>
  <c r="AX594" i="227"/>
  <c r="AW594" i="227"/>
  <c r="AV594" i="227"/>
  <c r="AU594" i="227"/>
  <c r="BD593" i="227"/>
  <c r="AY593" i="227"/>
  <c r="AX593" i="227"/>
  <c r="AW593" i="227"/>
  <c r="AV593" i="227"/>
  <c r="AU593" i="227"/>
  <c r="BD592" i="227"/>
  <c r="AY592" i="227"/>
  <c r="AX592" i="227"/>
  <c r="AW592" i="227"/>
  <c r="AV592" i="227"/>
  <c r="AU592" i="227"/>
  <c r="BD591" i="227"/>
  <c r="AY591" i="227"/>
  <c r="AX591" i="227"/>
  <c r="AW591" i="227"/>
  <c r="AV591" i="227"/>
  <c r="AU591" i="227"/>
  <c r="BD590" i="227"/>
  <c r="AY590" i="227"/>
  <c r="AX590" i="227"/>
  <c r="AW590" i="227"/>
  <c r="AV590" i="227"/>
  <c r="AU590" i="227"/>
  <c r="BD589" i="227"/>
  <c r="AY589" i="227"/>
  <c r="AX589" i="227"/>
  <c r="AW589" i="227"/>
  <c r="AV589" i="227"/>
  <c r="AU589" i="227"/>
  <c r="BD588" i="227"/>
  <c r="AY588" i="227"/>
  <c r="AX588" i="227"/>
  <c r="AW588" i="227"/>
  <c r="AV588" i="227"/>
  <c r="AU588" i="227"/>
  <c r="BD587" i="227"/>
  <c r="AY587" i="227"/>
  <c r="AX587" i="227"/>
  <c r="AW587" i="227"/>
  <c r="AV587" i="227"/>
  <c r="AU587" i="227"/>
  <c r="BD586" i="227"/>
  <c r="AY586" i="227"/>
  <c r="AX586" i="227"/>
  <c r="AW586" i="227"/>
  <c r="AV586" i="227"/>
  <c r="AU586" i="227"/>
  <c r="BD585" i="227"/>
  <c r="AY585" i="227"/>
  <c r="AX585" i="227"/>
  <c r="AW585" i="227"/>
  <c r="AV585" i="227"/>
  <c r="AU585" i="227"/>
  <c r="BD584" i="227"/>
  <c r="AY584" i="227"/>
  <c r="AX584" i="227"/>
  <c r="AW584" i="227"/>
  <c r="AV584" i="227"/>
  <c r="AU584" i="227"/>
  <c r="BD583" i="227"/>
  <c r="AY583" i="227"/>
  <c r="AX583" i="227"/>
  <c r="AW583" i="227"/>
  <c r="AV583" i="227"/>
  <c r="AU583" i="227"/>
  <c r="BD582" i="227"/>
  <c r="AY582" i="227"/>
  <c r="AX582" i="227"/>
  <c r="AW582" i="227"/>
  <c r="AV582" i="227"/>
  <c r="AU582" i="227"/>
  <c r="BD581" i="227"/>
  <c r="AY581" i="227"/>
  <c r="AX581" i="227"/>
  <c r="AW581" i="227"/>
  <c r="AV581" i="227"/>
  <c r="AU581" i="227"/>
  <c r="BD580" i="227"/>
  <c r="AY580" i="227"/>
  <c r="AX580" i="227"/>
  <c r="AW580" i="227"/>
  <c r="AV580" i="227"/>
  <c r="AU580" i="227"/>
  <c r="BD579" i="227"/>
  <c r="AY579" i="227"/>
  <c r="AX579" i="227"/>
  <c r="AW579" i="227"/>
  <c r="AV579" i="227"/>
  <c r="AU579" i="227"/>
  <c r="BD578" i="227"/>
  <c r="AY578" i="227"/>
  <c r="AX578" i="227"/>
  <c r="AW578" i="227"/>
  <c r="AV578" i="227"/>
  <c r="AU578" i="227"/>
  <c r="BD577" i="227"/>
  <c r="AY577" i="227"/>
  <c r="AX577" i="227"/>
  <c r="AW577" i="227"/>
  <c r="AV577" i="227"/>
  <c r="AU577" i="227"/>
  <c r="BD576" i="227"/>
  <c r="AY576" i="227"/>
  <c r="AX576" i="227"/>
  <c r="AW576" i="227"/>
  <c r="AV576" i="227"/>
  <c r="AU576" i="227"/>
  <c r="BD575" i="227"/>
  <c r="AY575" i="227"/>
  <c r="AX575" i="227"/>
  <c r="AW575" i="227"/>
  <c r="AV575" i="227"/>
  <c r="AU575" i="227"/>
  <c r="BD574" i="227"/>
  <c r="AY574" i="227"/>
  <c r="AX574" i="227"/>
  <c r="AW574" i="227"/>
  <c r="AV574" i="227"/>
  <c r="AU574" i="227"/>
  <c r="BD573" i="227"/>
  <c r="AY573" i="227"/>
  <c r="AX573" i="227"/>
  <c r="AW573" i="227"/>
  <c r="AV573" i="227"/>
  <c r="AU573" i="227"/>
  <c r="BD572" i="227"/>
  <c r="AY572" i="227"/>
  <c r="AX572" i="227"/>
  <c r="AW572" i="227"/>
  <c r="AV572" i="227"/>
  <c r="AU572" i="227"/>
  <c r="BD571" i="227"/>
  <c r="AY571" i="227"/>
  <c r="AX571" i="227"/>
  <c r="AW571" i="227"/>
  <c r="AV571" i="227"/>
  <c r="AU571" i="227"/>
  <c r="BD570" i="227"/>
  <c r="AY570" i="227"/>
  <c r="AX570" i="227"/>
  <c r="AW570" i="227"/>
  <c r="AV570" i="227"/>
  <c r="AU570" i="227"/>
  <c r="BD569" i="227"/>
  <c r="AY569" i="227"/>
  <c r="AX569" i="227"/>
  <c r="AW569" i="227"/>
  <c r="AV569" i="227"/>
  <c r="AU569" i="227"/>
  <c r="BD568" i="227"/>
  <c r="AY568" i="227"/>
  <c r="AX568" i="227"/>
  <c r="AW568" i="227"/>
  <c r="AV568" i="227"/>
  <c r="AU568" i="227"/>
  <c r="BD567" i="227"/>
  <c r="AY567" i="227"/>
  <c r="AX567" i="227"/>
  <c r="AW567" i="227"/>
  <c r="AV567" i="227"/>
  <c r="AU567" i="227"/>
  <c r="BD566" i="227"/>
  <c r="AY566" i="227"/>
  <c r="AX566" i="227"/>
  <c r="AW566" i="227"/>
  <c r="AV566" i="227"/>
  <c r="AU566" i="227"/>
  <c r="BD565" i="227"/>
  <c r="AY565" i="227"/>
  <c r="AX565" i="227"/>
  <c r="AW565" i="227"/>
  <c r="AV565" i="227"/>
  <c r="AU565" i="227"/>
  <c r="BD564" i="227"/>
  <c r="AY564" i="227"/>
  <c r="AX564" i="227"/>
  <c r="AW564" i="227"/>
  <c r="AV564" i="227"/>
  <c r="AU564" i="227"/>
  <c r="BD563" i="227"/>
  <c r="AY563" i="227"/>
  <c r="AX563" i="227"/>
  <c r="AW563" i="227"/>
  <c r="AV563" i="227"/>
  <c r="AU563" i="227"/>
  <c r="BD562" i="227"/>
  <c r="AY562" i="227"/>
  <c r="AX562" i="227"/>
  <c r="AW562" i="227"/>
  <c r="AV562" i="227"/>
  <c r="AU562" i="227"/>
  <c r="BD561" i="227"/>
  <c r="AY561" i="227"/>
  <c r="AX561" i="227"/>
  <c r="AW561" i="227"/>
  <c r="AV561" i="227"/>
  <c r="AU561" i="227"/>
  <c r="BD560" i="227"/>
  <c r="AY560" i="227"/>
  <c r="AX560" i="227"/>
  <c r="AW560" i="227"/>
  <c r="AV560" i="227"/>
  <c r="AU560" i="227"/>
  <c r="BD559" i="227"/>
  <c r="AY559" i="227"/>
  <c r="AX559" i="227"/>
  <c r="AW559" i="227"/>
  <c r="AV559" i="227"/>
  <c r="AU559" i="227"/>
  <c r="BD558" i="227"/>
  <c r="AY558" i="227"/>
  <c r="AX558" i="227"/>
  <c r="AW558" i="227"/>
  <c r="AV558" i="227"/>
  <c r="AU558" i="227"/>
  <c r="BD557" i="227"/>
  <c r="AY557" i="227"/>
  <c r="AX557" i="227"/>
  <c r="AW557" i="227"/>
  <c r="AV557" i="227"/>
  <c r="AU557" i="227"/>
  <c r="BD556" i="227"/>
  <c r="AY556" i="227"/>
  <c r="AX556" i="227"/>
  <c r="AW556" i="227"/>
  <c r="AV556" i="227"/>
  <c r="AU556" i="227"/>
  <c r="BD555" i="227"/>
  <c r="AY555" i="227"/>
  <c r="AX555" i="227"/>
  <c r="AW555" i="227"/>
  <c r="AV555" i="227"/>
  <c r="AU555" i="227"/>
  <c r="BD554" i="227"/>
  <c r="AY554" i="227"/>
  <c r="AX554" i="227"/>
  <c r="AW554" i="227"/>
  <c r="AV554" i="227"/>
  <c r="AU554" i="227"/>
  <c r="BD553" i="227"/>
  <c r="AY553" i="227"/>
  <c r="AX553" i="227"/>
  <c r="AW553" i="227"/>
  <c r="AV553" i="227"/>
  <c r="AU553" i="227"/>
  <c r="BD552" i="227"/>
  <c r="AY552" i="227"/>
  <c r="AX552" i="227"/>
  <c r="AW552" i="227"/>
  <c r="AV552" i="227"/>
  <c r="AU552" i="227"/>
  <c r="BD551" i="227"/>
  <c r="AY551" i="227"/>
  <c r="AX551" i="227"/>
  <c r="AW551" i="227"/>
  <c r="AV551" i="227"/>
  <c r="AU551" i="227"/>
  <c r="BD550" i="227"/>
  <c r="AY550" i="227"/>
  <c r="AX550" i="227"/>
  <c r="AW550" i="227"/>
  <c r="AV550" i="227"/>
  <c r="AU550" i="227"/>
  <c r="BD549" i="227"/>
  <c r="AY549" i="227"/>
  <c r="AX549" i="227"/>
  <c r="AW549" i="227"/>
  <c r="AV549" i="227"/>
  <c r="AU549" i="227"/>
  <c r="BD548" i="227"/>
  <c r="AY548" i="227"/>
  <c r="AX548" i="227"/>
  <c r="AW548" i="227"/>
  <c r="AV548" i="227"/>
  <c r="AU548" i="227"/>
  <c r="BD547" i="227"/>
  <c r="AY547" i="227"/>
  <c r="AX547" i="227"/>
  <c r="AW547" i="227"/>
  <c r="AV547" i="227"/>
  <c r="AU547" i="227"/>
  <c r="BD546" i="227"/>
  <c r="AY546" i="227"/>
  <c r="AX546" i="227"/>
  <c r="AW546" i="227"/>
  <c r="AV546" i="227"/>
  <c r="AU546" i="227"/>
  <c r="BD545" i="227"/>
  <c r="AY545" i="227"/>
  <c r="AX545" i="227"/>
  <c r="AW545" i="227"/>
  <c r="AV545" i="227"/>
  <c r="AU545" i="227"/>
  <c r="BD544" i="227"/>
  <c r="AY544" i="227"/>
  <c r="AX544" i="227"/>
  <c r="AW544" i="227"/>
  <c r="AV544" i="227"/>
  <c r="AU544" i="227"/>
  <c r="BD543" i="227"/>
  <c r="AY543" i="227"/>
  <c r="AX543" i="227"/>
  <c r="AW543" i="227"/>
  <c r="AV543" i="227"/>
  <c r="AU543" i="227"/>
  <c r="BD542" i="227"/>
  <c r="AY542" i="227"/>
  <c r="AX542" i="227"/>
  <c r="AW542" i="227"/>
  <c r="AV542" i="227"/>
  <c r="AU542" i="227"/>
  <c r="BD541" i="227"/>
  <c r="AY541" i="227"/>
  <c r="AX541" i="227"/>
  <c r="AW541" i="227"/>
  <c r="AV541" i="227"/>
  <c r="AU541" i="227"/>
  <c r="BD540" i="227"/>
  <c r="AY540" i="227"/>
  <c r="AX540" i="227"/>
  <c r="AW540" i="227"/>
  <c r="AV540" i="227"/>
  <c r="AU540" i="227"/>
  <c r="BD539" i="227"/>
  <c r="AY539" i="227"/>
  <c r="AX539" i="227"/>
  <c r="AW539" i="227"/>
  <c r="AV539" i="227"/>
  <c r="AU539" i="227"/>
  <c r="BD538" i="227"/>
  <c r="AY538" i="227"/>
  <c r="AX538" i="227"/>
  <c r="AW538" i="227"/>
  <c r="AV538" i="227"/>
  <c r="AU538" i="227"/>
  <c r="BD537" i="227"/>
  <c r="AY537" i="227"/>
  <c r="AX537" i="227"/>
  <c r="AW537" i="227"/>
  <c r="AV537" i="227"/>
  <c r="AU537" i="227"/>
  <c r="BD536" i="227"/>
  <c r="AY536" i="227"/>
  <c r="AX536" i="227"/>
  <c r="AW536" i="227"/>
  <c r="AV536" i="227"/>
  <c r="AU536" i="227"/>
  <c r="BD535" i="227"/>
  <c r="AY535" i="227"/>
  <c r="AX535" i="227"/>
  <c r="AW535" i="227"/>
  <c r="AV535" i="227"/>
  <c r="AU535" i="227"/>
  <c r="BD534" i="227"/>
  <c r="AY534" i="227"/>
  <c r="AX534" i="227"/>
  <c r="AW534" i="227"/>
  <c r="AV534" i="227"/>
  <c r="AU534" i="227"/>
  <c r="BD533" i="227"/>
  <c r="AY533" i="227"/>
  <c r="AX533" i="227"/>
  <c r="AW533" i="227"/>
  <c r="AV533" i="227"/>
  <c r="AU533" i="227"/>
  <c r="BD532" i="227"/>
  <c r="AY532" i="227"/>
  <c r="AX532" i="227"/>
  <c r="AW532" i="227"/>
  <c r="AV532" i="227"/>
  <c r="AU532" i="227"/>
  <c r="BD531" i="227"/>
  <c r="AY531" i="227"/>
  <c r="AX531" i="227"/>
  <c r="AW531" i="227"/>
  <c r="AV531" i="227"/>
  <c r="AU531" i="227"/>
  <c r="BD530" i="227"/>
  <c r="AY530" i="227"/>
  <c r="AX530" i="227"/>
  <c r="AW530" i="227"/>
  <c r="AV530" i="227"/>
  <c r="AU530" i="227"/>
  <c r="BD529" i="227"/>
  <c r="AY529" i="227"/>
  <c r="AX529" i="227"/>
  <c r="AW529" i="227"/>
  <c r="AV529" i="227"/>
  <c r="AU529" i="227"/>
  <c r="BD528" i="227"/>
  <c r="AY528" i="227"/>
  <c r="AX528" i="227"/>
  <c r="AW528" i="227"/>
  <c r="AV528" i="227"/>
  <c r="AU528" i="227"/>
  <c r="BD527" i="227"/>
  <c r="AY527" i="227"/>
  <c r="AX527" i="227"/>
  <c r="AW527" i="227"/>
  <c r="AV527" i="227"/>
  <c r="AU527" i="227"/>
  <c r="BD526" i="227"/>
  <c r="AY526" i="227"/>
  <c r="AX526" i="227"/>
  <c r="AW526" i="227"/>
  <c r="AV526" i="227"/>
  <c r="AU526" i="227"/>
  <c r="BD525" i="227"/>
  <c r="AY525" i="227"/>
  <c r="AX525" i="227"/>
  <c r="AW525" i="227"/>
  <c r="AV525" i="227"/>
  <c r="AU525" i="227"/>
  <c r="BD524" i="227"/>
  <c r="AY524" i="227"/>
  <c r="AX524" i="227"/>
  <c r="AW524" i="227"/>
  <c r="AV524" i="227"/>
  <c r="AU524" i="227"/>
  <c r="BD523" i="227"/>
  <c r="AY523" i="227"/>
  <c r="AX523" i="227"/>
  <c r="AW523" i="227"/>
  <c r="AV523" i="227"/>
  <c r="AU523" i="227"/>
  <c r="BD522" i="227"/>
  <c r="AY522" i="227"/>
  <c r="AX522" i="227"/>
  <c r="AW522" i="227"/>
  <c r="AV522" i="227"/>
  <c r="AU522" i="227"/>
  <c r="BD521" i="227"/>
  <c r="AY521" i="227"/>
  <c r="AX521" i="227"/>
  <c r="AW521" i="227"/>
  <c r="AV521" i="227"/>
  <c r="AU521" i="227"/>
  <c r="BD520" i="227"/>
  <c r="AY520" i="227"/>
  <c r="AX520" i="227"/>
  <c r="AW520" i="227"/>
  <c r="AV520" i="227"/>
  <c r="AU520" i="227"/>
  <c r="BD519" i="227"/>
  <c r="AY519" i="227"/>
  <c r="AX519" i="227"/>
  <c r="AW519" i="227"/>
  <c r="AV519" i="227"/>
  <c r="AU519" i="227"/>
  <c r="BD518" i="227"/>
  <c r="AY518" i="227"/>
  <c r="AX518" i="227"/>
  <c r="AW518" i="227"/>
  <c r="AV518" i="227"/>
  <c r="AU518" i="227"/>
  <c r="BD517" i="227"/>
  <c r="AY517" i="227"/>
  <c r="AX517" i="227"/>
  <c r="AW517" i="227"/>
  <c r="AV517" i="227"/>
  <c r="AU517" i="227"/>
  <c r="BD516" i="227"/>
  <c r="AY516" i="227"/>
  <c r="AX516" i="227"/>
  <c r="AW516" i="227"/>
  <c r="AV516" i="227"/>
  <c r="AU516" i="227"/>
  <c r="BD515" i="227"/>
  <c r="AY515" i="227"/>
  <c r="AX515" i="227"/>
  <c r="AW515" i="227"/>
  <c r="AV515" i="227"/>
  <c r="AU515" i="227"/>
  <c r="BD514" i="227"/>
  <c r="AY514" i="227"/>
  <c r="AX514" i="227"/>
  <c r="AW514" i="227"/>
  <c r="AV514" i="227"/>
  <c r="AU514" i="227"/>
  <c r="BD513" i="227"/>
  <c r="AY513" i="227"/>
  <c r="AX513" i="227"/>
  <c r="AW513" i="227"/>
  <c r="AV513" i="227"/>
  <c r="AU513" i="227"/>
  <c r="BD512" i="227"/>
  <c r="AY512" i="227"/>
  <c r="AX512" i="227"/>
  <c r="AW512" i="227"/>
  <c r="AV512" i="227"/>
  <c r="AU512" i="227"/>
  <c r="BD511" i="227"/>
  <c r="AY511" i="227"/>
  <c r="AX511" i="227"/>
  <c r="AW511" i="227"/>
  <c r="AV511" i="227"/>
  <c r="AU511" i="227"/>
  <c r="BD510" i="227"/>
  <c r="AY510" i="227"/>
  <c r="AX510" i="227"/>
  <c r="AW510" i="227"/>
  <c r="AV510" i="227"/>
  <c r="AU510" i="227"/>
  <c r="BD509" i="227"/>
  <c r="AY509" i="227"/>
  <c r="AX509" i="227"/>
  <c r="AW509" i="227"/>
  <c r="AV509" i="227"/>
  <c r="AU509" i="227"/>
  <c r="BD508" i="227"/>
  <c r="AY508" i="227"/>
  <c r="AX508" i="227"/>
  <c r="AW508" i="227"/>
  <c r="AV508" i="227"/>
  <c r="AU508" i="227"/>
  <c r="BD507" i="227"/>
  <c r="AY507" i="227"/>
  <c r="AX507" i="227"/>
  <c r="AW507" i="227"/>
  <c r="AV507" i="227"/>
  <c r="AU507" i="227"/>
  <c r="BD506" i="227"/>
  <c r="AY506" i="227"/>
  <c r="AX506" i="227"/>
  <c r="AW506" i="227"/>
  <c r="AV506" i="227"/>
  <c r="AU506" i="227"/>
  <c r="BD505" i="227"/>
  <c r="AY505" i="227"/>
  <c r="AX505" i="227"/>
  <c r="AW505" i="227"/>
  <c r="AV505" i="227"/>
  <c r="AU505" i="227"/>
  <c r="BD504" i="227"/>
  <c r="AY504" i="227"/>
  <c r="AX504" i="227"/>
  <c r="AW504" i="227"/>
  <c r="AV504" i="227"/>
  <c r="AU504" i="227"/>
  <c r="BD503" i="227"/>
  <c r="AY503" i="227"/>
  <c r="AX503" i="227"/>
  <c r="AW503" i="227"/>
  <c r="AV503" i="227"/>
  <c r="AU503" i="227"/>
  <c r="BD502" i="227"/>
  <c r="AY502" i="227"/>
  <c r="AX502" i="227"/>
  <c r="AW502" i="227"/>
  <c r="AV502" i="227"/>
  <c r="AU502" i="227"/>
  <c r="BD501" i="227"/>
  <c r="AY501" i="227"/>
  <c r="AX501" i="227"/>
  <c r="AW501" i="227"/>
  <c r="AV501" i="227"/>
  <c r="AU501" i="227"/>
  <c r="BD500" i="227"/>
  <c r="AY500" i="227"/>
  <c r="AX500" i="227"/>
  <c r="AW500" i="227"/>
  <c r="AV500" i="227"/>
  <c r="AU500" i="227"/>
  <c r="BD499" i="227"/>
  <c r="AY499" i="227"/>
  <c r="AX499" i="227"/>
  <c r="AW499" i="227"/>
  <c r="AV499" i="227"/>
  <c r="AU499" i="227"/>
  <c r="BD498" i="227"/>
  <c r="AY498" i="227"/>
  <c r="AX498" i="227"/>
  <c r="AW498" i="227"/>
  <c r="AV498" i="227"/>
  <c r="AU498" i="227"/>
  <c r="BD497" i="227"/>
  <c r="AY497" i="227"/>
  <c r="AX497" i="227"/>
  <c r="AW497" i="227"/>
  <c r="AV497" i="227"/>
  <c r="AU497" i="227"/>
  <c r="BD496" i="227"/>
  <c r="AY496" i="227"/>
  <c r="AX496" i="227"/>
  <c r="AW496" i="227"/>
  <c r="AV496" i="227"/>
  <c r="AU496" i="227"/>
  <c r="BD495" i="227"/>
  <c r="AY495" i="227"/>
  <c r="AX495" i="227"/>
  <c r="AW495" i="227"/>
  <c r="AV495" i="227"/>
  <c r="AU495" i="227"/>
  <c r="BD494" i="227"/>
  <c r="AY494" i="227"/>
  <c r="AX494" i="227"/>
  <c r="AW494" i="227"/>
  <c r="AV494" i="227"/>
  <c r="AU494" i="227"/>
  <c r="BD493" i="227"/>
  <c r="AY493" i="227"/>
  <c r="AX493" i="227"/>
  <c r="AW493" i="227"/>
  <c r="AV493" i="227"/>
  <c r="AU493" i="227"/>
  <c r="BD492" i="227"/>
  <c r="AY492" i="227"/>
  <c r="AX492" i="227"/>
  <c r="AW492" i="227"/>
  <c r="AV492" i="227"/>
  <c r="AU492" i="227"/>
  <c r="BD491" i="227"/>
  <c r="AY491" i="227"/>
  <c r="AX491" i="227"/>
  <c r="AW491" i="227"/>
  <c r="AV491" i="227"/>
  <c r="AU491" i="227"/>
  <c r="BD490" i="227"/>
  <c r="AY490" i="227"/>
  <c r="AX490" i="227"/>
  <c r="AW490" i="227"/>
  <c r="AV490" i="227"/>
  <c r="AU490" i="227"/>
  <c r="BD489" i="227"/>
  <c r="AY489" i="227"/>
  <c r="AX489" i="227"/>
  <c r="AW489" i="227"/>
  <c r="AV489" i="227"/>
  <c r="AU489" i="227"/>
  <c r="BD488" i="227"/>
  <c r="AY488" i="227"/>
  <c r="AX488" i="227"/>
  <c r="AW488" i="227"/>
  <c r="AV488" i="227"/>
  <c r="AU488" i="227"/>
  <c r="BD487" i="227"/>
  <c r="AY487" i="227"/>
  <c r="AX487" i="227"/>
  <c r="AW487" i="227"/>
  <c r="AV487" i="227"/>
  <c r="AU487" i="227"/>
  <c r="BD486" i="227"/>
  <c r="AY486" i="227"/>
  <c r="AX486" i="227"/>
  <c r="AW486" i="227"/>
  <c r="AV486" i="227"/>
  <c r="AU486" i="227"/>
  <c r="BD485" i="227"/>
  <c r="AY485" i="227"/>
  <c r="AX485" i="227"/>
  <c r="AW485" i="227"/>
  <c r="AV485" i="227"/>
  <c r="AU485" i="227"/>
  <c r="BD484" i="227"/>
  <c r="AY484" i="227"/>
  <c r="AX484" i="227"/>
  <c r="AW484" i="227"/>
  <c r="AV484" i="227"/>
  <c r="AU484" i="227"/>
  <c r="BD483" i="227"/>
  <c r="AY483" i="227"/>
  <c r="AX483" i="227"/>
  <c r="AW483" i="227"/>
  <c r="AV483" i="227"/>
  <c r="AU483" i="227"/>
  <c r="BD482" i="227"/>
  <c r="AY482" i="227"/>
  <c r="AX482" i="227"/>
  <c r="AW482" i="227"/>
  <c r="AV482" i="227"/>
  <c r="AU482" i="227"/>
  <c r="BD481" i="227"/>
  <c r="AY481" i="227"/>
  <c r="AX481" i="227"/>
  <c r="AW481" i="227"/>
  <c r="AV481" i="227"/>
  <c r="AU481" i="227"/>
  <c r="BD480" i="227"/>
  <c r="AY480" i="227"/>
  <c r="AX480" i="227"/>
  <c r="AW480" i="227"/>
  <c r="AV480" i="227"/>
  <c r="AU480" i="227"/>
  <c r="BD479" i="227"/>
  <c r="AY479" i="227"/>
  <c r="AX479" i="227"/>
  <c r="AW479" i="227"/>
  <c r="AV479" i="227"/>
  <c r="AU479" i="227"/>
  <c r="BD478" i="227"/>
  <c r="AY478" i="227"/>
  <c r="AX478" i="227"/>
  <c r="AW478" i="227"/>
  <c r="AV478" i="227"/>
  <c r="AU478" i="227"/>
  <c r="BD477" i="227"/>
  <c r="AY477" i="227"/>
  <c r="AX477" i="227"/>
  <c r="AW477" i="227"/>
  <c r="AV477" i="227"/>
  <c r="AU477" i="227"/>
  <c r="BD476" i="227"/>
  <c r="AY476" i="227"/>
  <c r="AX476" i="227"/>
  <c r="AW476" i="227"/>
  <c r="AV476" i="227"/>
  <c r="AU476" i="227"/>
  <c r="BD475" i="227"/>
  <c r="AY475" i="227"/>
  <c r="AX475" i="227"/>
  <c r="AW475" i="227"/>
  <c r="AV475" i="227"/>
  <c r="AU475" i="227"/>
  <c r="BD474" i="227"/>
  <c r="AY474" i="227"/>
  <c r="AX474" i="227"/>
  <c r="AW474" i="227"/>
  <c r="AV474" i="227"/>
  <c r="AU474" i="227"/>
  <c r="BD473" i="227"/>
  <c r="AY473" i="227"/>
  <c r="AX473" i="227"/>
  <c r="AW473" i="227"/>
  <c r="AV473" i="227"/>
  <c r="AU473" i="227"/>
  <c r="BD472" i="227"/>
  <c r="AY472" i="227"/>
  <c r="AX472" i="227"/>
  <c r="AW472" i="227"/>
  <c r="AV472" i="227"/>
  <c r="AU472" i="227"/>
  <c r="BD471" i="227"/>
  <c r="AY471" i="227"/>
  <c r="AX471" i="227"/>
  <c r="AW471" i="227"/>
  <c r="AV471" i="227"/>
  <c r="AU471" i="227"/>
  <c r="BD470" i="227"/>
  <c r="AY470" i="227"/>
  <c r="AX470" i="227"/>
  <c r="AW470" i="227"/>
  <c r="AV470" i="227"/>
  <c r="AU470" i="227"/>
  <c r="BD469" i="227"/>
  <c r="AY469" i="227"/>
  <c r="AX469" i="227"/>
  <c r="AW469" i="227"/>
  <c r="AV469" i="227"/>
  <c r="AU469" i="227"/>
  <c r="BD468" i="227"/>
  <c r="AY468" i="227"/>
  <c r="AX468" i="227"/>
  <c r="AW468" i="227"/>
  <c r="AV468" i="227"/>
  <c r="AU468" i="227"/>
  <c r="BD467" i="227"/>
  <c r="AY467" i="227"/>
  <c r="AX467" i="227"/>
  <c r="AW467" i="227"/>
  <c r="AV467" i="227"/>
  <c r="AU467" i="227"/>
  <c r="BD466" i="227"/>
  <c r="AY466" i="227"/>
  <c r="AX466" i="227"/>
  <c r="AW466" i="227"/>
  <c r="AV466" i="227"/>
  <c r="AU466" i="227"/>
  <c r="BD465" i="227"/>
  <c r="AY465" i="227"/>
  <c r="AX465" i="227"/>
  <c r="AW465" i="227"/>
  <c r="AV465" i="227"/>
  <c r="AU465" i="227"/>
  <c r="BD464" i="227"/>
  <c r="AY464" i="227"/>
  <c r="AX464" i="227"/>
  <c r="AW464" i="227"/>
  <c r="AV464" i="227"/>
  <c r="AU464" i="227"/>
  <c r="BD463" i="227"/>
  <c r="AY463" i="227"/>
  <c r="AX463" i="227"/>
  <c r="AW463" i="227"/>
  <c r="AV463" i="227"/>
  <c r="AU463" i="227"/>
  <c r="BD462" i="227"/>
  <c r="AY462" i="227"/>
  <c r="AX462" i="227"/>
  <c r="AW462" i="227"/>
  <c r="AV462" i="227"/>
  <c r="AU462" i="227"/>
  <c r="BD461" i="227"/>
  <c r="AY461" i="227"/>
  <c r="AX461" i="227"/>
  <c r="AW461" i="227"/>
  <c r="AV461" i="227"/>
  <c r="AU461" i="227"/>
  <c r="BD460" i="227"/>
  <c r="AY460" i="227"/>
  <c r="AX460" i="227"/>
  <c r="AW460" i="227"/>
  <c r="AV460" i="227"/>
  <c r="AU460" i="227"/>
  <c r="BD459" i="227"/>
  <c r="AY459" i="227"/>
  <c r="AX459" i="227"/>
  <c r="AW459" i="227"/>
  <c r="AV459" i="227"/>
  <c r="AU459" i="227"/>
  <c r="BD458" i="227"/>
  <c r="AY458" i="227"/>
  <c r="AX458" i="227"/>
  <c r="AW458" i="227"/>
  <c r="AV458" i="227"/>
  <c r="AU458" i="227"/>
  <c r="BD457" i="227"/>
  <c r="AY457" i="227"/>
  <c r="AX457" i="227"/>
  <c r="AW457" i="227"/>
  <c r="AV457" i="227"/>
  <c r="AU457" i="227"/>
  <c r="BD456" i="227"/>
  <c r="AY456" i="227"/>
  <c r="AX456" i="227"/>
  <c r="AW456" i="227"/>
  <c r="AV456" i="227"/>
  <c r="AU456" i="227"/>
  <c r="BD455" i="227"/>
  <c r="AY455" i="227"/>
  <c r="AX455" i="227"/>
  <c r="AW455" i="227"/>
  <c r="AV455" i="227"/>
  <c r="AU455" i="227"/>
  <c r="BD454" i="227"/>
  <c r="AY454" i="227"/>
  <c r="AX454" i="227"/>
  <c r="AW454" i="227"/>
  <c r="AV454" i="227"/>
  <c r="AU454" i="227"/>
  <c r="BD453" i="227"/>
  <c r="AY453" i="227"/>
  <c r="AX453" i="227"/>
  <c r="AW453" i="227"/>
  <c r="AV453" i="227"/>
  <c r="AU453" i="227"/>
  <c r="BD452" i="227"/>
  <c r="AY452" i="227"/>
  <c r="AX452" i="227"/>
  <c r="AW452" i="227"/>
  <c r="AV452" i="227"/>
  <c r="AU452" i="227"/>
  <c r="BD451" i="227"/>
  <c r="AY451" i="227"/>
  <c r="AX451" i="227"/>
  <c r="AW451" i="227"/>
  <c r="AV451" i="227"/>
  <c r="AU451" i="227"/>
  <c r="BD450" i="227"/>
  <c r="AY450" i="227"/>
  <c r="AX450" i="227"/>
  <c r="AW450" i="227"/>
  <c r="AV450" i="227"/>
  <c r="AU450" i="227"/>
  <c r="BD449" i="227"/>
  <c r="AY449" i="227"/>
  <c r="AX449" i="227"/>
  <c r="AW449" i="227"/>
  <c r="AV449" i="227"/>
  <c r="AU449" i="227"/>
  <c r="BD448" i="227"/>
  <c r="AY448" i="227"/>
  <c r="AX448" i="227"/>
  <c r="AW448" i="227"/>
  <c r="AV448" i="227"/>
  <c r="AU448" i="227"/>
  <c r="BD447" i="227"/>
  <c r="AY447" i="227"/>
  <c r="AX447" i="227"/>
  <c r="AW447" i="227"/>
  <c r="AV447" i="227"/>
  <c r="AU447" i="227"/>
  <c r="BD446" i="227"/>
  <c r="AY446" i="227"/>
  <c r="AX446" i="227"/>
  <c r="AW446" i="227"/>
  <c r="AV446" i="227"/>
  <c r="AU446" i="227"/>
  <c r="BD445" i="227"/>
  <c r="AY445" i="227"/>
  <c r="AX445" i="227"/>
  <c r="AW445" i="227"/>
  <c r="AV445" i="227"/>
  <c r="AU445" i="227"/>
  <c r="BD444" i="227"/>
  <c r="AY444" i="227"/>
  <c r="AX444" i="227"/>
  <c r="AW444" i="227"/>
  <c r="AV444" i="227"/>
  <c r="AU444" i="227"/>
  <c r="BD443" i="227"/>
  <c r="AY443" i="227"/>
  <c r="AX443" i="227"/>
  <c r="AW443" i="227"/>
  <c r="AV443" i="227"/>
  <c r="AU443" i="227"/>
  <c r="BD442" i="227"/>
  <c r="AY442" i="227"/>
  <c r="AX442" i="227"/>
  <c r="AW442" i="227"/>
  <c r="AV442" i="227"/>
  <c r="AU442" i="227"/>
  <c r="BD441" i="227"/>
  <c r="AY441" i="227"/>
  <c r="AX441" i="227"/>
  <c r="AW441" i="227"/>
  <c r="AV441" i="227"/>
  <c r="AU441" i="227"/>
  <c r="BD440" i="227"/>
  <c r="AY440" i="227"/>
  <c r="AX440" i="227"/>
  <c r="AW440" i="227"/>
  <c r="AV440" i="227"/>
  <c r="AU440" i="227"/>
  <c r="BD439" i="227"/>
  <c r="AY439" i="227"/>
  <c r="AX439" i="227"/>
  <c r="AW439" i="227"/>
  <c r="AV439" i="227"/>
  <c r="AU439" i="227"/>
  <c r="BD438" i="227"/>
  <c r="AY438" i="227"/>
  <c r="AX438" i="227"/>
  <c r="AW438" i="227"/>
  <c r="AV438" i="227"/>
  <c r="AU438" i="227"/>
  <c r="BD437" i="227"/>
  <c r="AY437" i="227"/>
  <c r="AX437" i="227"/>
  <c r="AW437" i="227"/>
  <c r="AV437" i="227"/>
  <c r="AU437" i="227"/>
  <c r="BD436" i="227"/>
  <c r="AY436" i="227"/>
  <c r="AX436" i="227"/>
  <c r="AW436" i="227"/>
  <c r="AV436" i="227"/>
  <c r="AU436" i="227"/>
  <c r="BD435" i="227"/>
  <c r="AY435" i="227"/>
  <c r="AX435" i="227"/>
  <c r="AW435" i="227"/>
  <c r="AV435" i="227"/>
  <c r="AU435" i="227"/>
  <c r="BD434" i="227"/>
  <c r="AY434" i="227"/>
  <c r="AX434" i="227"/>
  <c r="AW434" i="227"/>
  <c r="AV434" i="227"/>
  <c r="AU434" i="227"/>
  <c r="BD433" i="227"/>
  <c r="AY433" i="227"/>
  <c r="AX433" i="227"/>
  <c r="AW433" i="227"/>
  <c r="AV433" i="227"/>
  <c r="AU433" i="227"/>
  <c r="BD432" i="227"/>
  <c r="AY432" i="227"/>
  <c r="AX432" i="227"/>
  <c r="AW432" i="227"/>
  <c r="AV432" i="227"/>
  <c r="AU432" i="227"/>
  <c r="BD431" i="227"/>
  <c r="AY431" i="227"/>
  <c r="AX431" i="227"/>
  <c r="AW431" i="227"/>
  <c r="AV431" i="227"/>
  <c r="AU431" i="227"/>
  <c r="BD430" i="227"/>
  <c r="AY430" i="227"/>
  <c r="AX430" i="227"/>
  <c r="AW430" i="227"/>
  <c r="AV430" i="227"/>
  <c r="AU430" i="227"/>
  <c r="BD429" i="227"/>
  <c r="AY429" i="227"/>
  <c r="AX429" i="227"/>
  <c r="AW429" i="227"/>
  <c r="AV429" i="227"/>
  <c r="AU429" i="227"/>
  <c r="BD428" i="227"/>
  <c r="AY428" i="227"/>
  <c r="AX428" i="227"/>
  <c r="AW428" i="227"/>
  <c r="AV428" i="227"/>
  <c r="AU428" i="227"/>
  <c r="BD427" i="227"/>
  <c r="AY427" i="227"/>
  <c r="AX427" i="227"/>
  <c r="AW427" i="227"/>
  <c r="AV427" i="227"/>
  <c r="AU427" i="227"/>
  <c r="BD426" i="227"/>
  <c r="AY426" i="227"/>
  <c r="AX426" i="227"/>
  <c r="AW426" i="227"/>
  <c r="AV426" i="227"/>
  <c r="AU426" i="227"/>
  <c r="BD425" i="227"/>
  <c r="AY425" i="227"/>
  <c r="AX425" i="227"/>
  <c r="AW425" i="227"/>
  <c r="AV425" i="227"/>
  <c r="AU425" i="227"/>
  <c r="BD424" i="227"/>
  <c r="AY424" i="227"/>
  <c r="AX424" i="227"/>
  <c r="AW424" i="227"/>
  <c r="AV424" i="227"/>
  <c r="AU424" i="227"/>
  <c r="BD423" i="227"/>
  <c r="AY423" i="227"/>
  <c r="AX423" i="227"/>
  <c r="AW423" i="227"/>
  <c r="AV423" i="227"/>
  <c r="AU423" i="227"/>
  <c r="BD422" i="227"/>
  <c r="AY422" i="227"/>
  <c r="AX422" i="227"/>
  <c r="AW422" i="227"/>
  <c r="AV422" i="227"/>
  <c r="AU422" i="227"/>
  <c r="BD421" i="227"/>
  <c r="AY421" i="227"/>
  <c r="AX421" i="227"/>
  <c r="AW421" i="227"/>
  <c r="AV421" i="227"/>
  <c r="AU421" i="227"/>
  <c r="BD420" i="227"/>
  <c r="AY420" i="227"/>
  <c r="AX420" i="227"/>
  <c r="AW420" i="227"/>
  <c r="AV420" i="227"/>
  <c r="AU420" i="227"/>
  <c r="BD419" i="227"/>
  <c r="AY419" i="227"/>
  <c r="AX419" i="227"/>
  <c r="AW419" i="227"/>
  <c r="AV419" i="227"/>
  <c r="AU419" i="227"/>
  <c r="BD418" i="227"/>
  <c r="AY418" i="227"/>
  <c r="AX418" i="227"/>
  <c r="AW418" i="227"/>
  <c r="AV418" i="227"/>
  <c r="AU418" i="227"/>
  <c r="BD417" i="227"/>
  <c r="AY417" i="227"/>
  <c r="AX417" i="227"/>
  <c r="AW417" i="227"/>
  <c r="AV417" i="227"/>
  <c r="AU417" i="227"/>
  <c r="BD416" i="227"/>
  <c r="AY416" i="227"/>
  <c r="AX416" i="227"/>
  <c r="AW416" i="227"/>
  <c r="AV416" i="227"/>
  <c r="AU416" i="227"/>
  <c r="BD415" i="227"/>
  <c r="AY415" i="227"/>
  <c r="AX415" i="227"/>
  <c r="AW415" i="227"/>
  <c r="AV415" i="227"/>
  <c r="AU415" i="227"/>
  <c r="BD414" i="227"/>
  <c r="AY414" i="227"/>
  <c r="AX414" i="227"/>
  <c r="AW414" i="227"/>
  <c r="AV414" i="227"/>
  <c r="AU414" i="227"/>
  <c r="BD413" i="227"/>
  <c r="AY413" i="227"/>
  <c r="AX413" i="227"/>
  <c r="AW413" i="227"/>
  <c r="AV413" i="227"/>
  <c r="AU413" i="227"/>
  <c r="BD412" i="227"/>
  <c r="AY412" i="227"/>
  <c r="AX412" i="227"/>
  <c r="AW412" i="227"/>
  <c r="AV412" i="227"/>
  <c r="AU412" i="227"/>
  <c r="BD411" i="227"/>
  <c r="AY411" i="227"/>
  <c r="AX411" i="227"/>
  <c r="AW411" i="227"/>
  <c r="AV411" i="227"/>
  <c r="AU411" i="227"/>
  <c r="BD410" i="227"/>
  <c r="AY410" i="227"/>
  <c r="AX410" i="227"/>
  <c r="AW410" i="227"/>
  <c r="AV410" i="227"/>
  <c r="AU410" i="227"/>
  <c r="BD409" i="227"/>
  <c r="AY409" i="227"/>
  <c r="AX409" i="227"/>
  <c r="AW409" i="227"/>
  <c r="AV409" i="227"/>
  <c r="AU409" i="227"/>
  <c r="BD408" i="227"/>
  <c r="AY408" i="227"/>
  <c r="AX408" i="227"/>
  <c r="AW408" i="227"/>
  <c r="AV408" i="227"/>
  <c r="AU408" i="227"/>
  <c r="BD407" i="227"/>
  <c r="AY407" i="227"/>
  <c r="AX407" i="227"/>
  <c r="AW407" i="227"/>
  <c r="AV407" i="227"/>
  <c r="AU407" i="227"/>
  <c r="BD406" i="227"/>
  <c r="AY406" i="227"/>
  <c r="AX406" i="227"/>
  <c r="AW406" i="227"/>
  <c r="AV406" i="227"/>
  <c r="AU406" i="227"/>
  <c r="BD405" i="227"/>
  <c r="AY405" i="227"/>
  <c r="AX405" i="227"/>
  <c r="AW405" i="227"/>
  <c r="AV405" i="227"/>
  <c r="AU405" i="227"/>
  <c r="BD404" i="227"/>
  <c r="AY404" i="227"/>
  <c r="AX404" i="227"/>
  <c r="AW404" i="227"/>
  <c r="AV404" i="227"/>
  <c r="AU404" i="227"/>
  <c r="BD403" i="227"/>
  <c r="AY403" i="227"/>
  <c r="AX403" i="227"/>
  <c r="AW403" i="227"/>
  <c r="AV403" i="227"/>
  <c r="AU403" i="227"/>
  <c r="BD402" i="227"/>
  <c r="AY402" i="227"/>
  <c r="AX402" i="227"/>
  <c r="AW402" i="227"/>
  <c r="AV402" i="227"/>
  <c r="AU402" i="227"/>
  <c r="BD401" i="227"/>
  <c r="AY401" i="227"/>
  <c r="AX401" i="227"/>
  <c r="AW401" i="227"/>
  <c r="AV401" i="227"/>
  <c r="AU401" i="227"/>
  <c r="BD400" i="227"/>
  <c r="AY400" i="227"/>
  <c r="AX400" i="227"/>
  <c r="AW400" i="227"/>
  <c r="AV400" i="227"/>
  <c r="AU400" i="227"/>
  <c r="BD399" i="227"/>
  <c r="AY399" i="227"/>
  <c r="AX399" i="227"/>
  <c r="AW399" i="227"/>
  <c r="AV399" i="227"/>
  <c r="AU399" i="227"/>
  <c r="BD398" i="227"/>
  <c r="AY398" i="227"/>
  <c r="AX398" i="227"/>
  <c r="AW398" i="227"/>
  <c r="AV398" i="227"/>
  <c r="AU398" i="227"/>
  <c r="BD397" i="227"/>
  <c r="AY397" i="227"/>
  <c r="AX397" i="227"/>
  <c r="AW397" i="227"/>
  <c r="AV397" i="227"/>
  <c r="AU397" i="227"/>
  <c r="BD396" i="227"/>
  <c r="AY396" i="227"/>
  <c r="AX396" i="227"/>
  <c r="AW396" i="227"/>
  <c r="AV396" i="227"/>
  <c r="AU396" i="227"/>
  <c r="BD395" i="227"/>
  <c r="AY395" i="227"/>
  <c r="AX395" i="227"/>
  <c r="AW395" i="227"/>
  <c r="AV395" i="227"/>
  <c r="AU395" i="227"/>
  <c r="BD394" i="227"/>
  <c r="AY394" i="227"/>
  <c r="AX394" i="227"/>
  <c r="AW394" i="227"/>
  <c r="AV394" i="227"/>
  <c r="AU394" i="227"/>
  <c r="BD393" i="227"/>
  <c r="AY393" i="227"/>
  <c r="AX393" i="227"/>
  <c r="AW393" i="227"/>
  <c r="AV393" i="227"/>
  <c r="AU393" i="227"/>
  <c r="BD392" i="227"/>
  <c r="AY392" i="227"/>
  <c r="AX392" i="227"/>
  <c r="AW392" i="227"/>
  <c r="AV392" i="227"/>
  <c r="AU392" i="227"/>
  <c r="BD391" i="227"/>
  <c r="AY391" i="227"/>
  <c r="AX391" i="227"/>
  <c r="AW391" i="227"/>
  <c r="AV391" i="227"/>
  <c r="AU391" i="227"/>
  <c r="BD390" i="227"/>
  <c r="AY390" i="227"/>
  <c r="AX390" i="227"/>
  <c r="AW390" i="227"/>
  <c r="AV390" i="227"/>
  <c r="AU390" i="227"/>
  <c r="BD389" i="227"/>
  <c r="AY389" i="227"/>
  <c r="AX389" i="227"/>
  <c r="AW389" i="227"/>
  <c r="AV389" i="227"/>
  <c r="AU389" i="227"/>
  <c r="BD388" i="227"/>
  <c r="AY388" i="227"/>
  <c r="AX388" i="227"/>
  <c r="AW388" i="227"/>
  <c r="AV388" i="227"/>
  <c r="AU388" i="227"/>
  <c r="BD387" i="227"/>
  <c r="AY387" i="227"/>
  <c r="AX387" i="227"/>
  <c r="AW387" i="227"/>
  <c r="AV387" i="227"/>
  <c r="AU387" i="227"/>
  <c r="BD386" i="227"/>
  <c r="AY386" i="227"/>
  <c r="AX386" i="227"/>
  <c r="AW386" i="227"/>
  <c r="AV386" i="227"/>
  <c r="AU386" i="227"/>
  <c r="BD385" i="227"/>
  <c r="AY385" i="227"/>
  <c r="AX385" i="227"/>
  <c r="AW385" i="227"/>
  <c r="AV385" i="227"/>
  <c r="AU385" i="227"/>
  <c r="BD384" i="227"/>
  <c r="AY384" i="227"/>
  <c r="AX384" i="227"/>
  <c r="AW384" i="227"/>
  <c r="AV384" i="227"/>
  <c r="AU384" i="227"/>
  <c r="BD383" i="227"/>
  <c r="AY383" i="227"/>
  <c r="AX383" i="227"/>
  <c r="AW383" i="227"/>
  <c r="AV383" i="227"/>
  <c r="AU383" i="227"/>
  <c r="BD382" i="227"/>
  <c r="AY382" i="227"/>
  <c r="AX382" i="227"/>
  <c r="AW382" i="227"/>
  <c r="AV382" i="227"/>
  <c r="AU382" i="227"/>
  <c r="BD381" i="227"/>
  <c r="AY381" i="227"/>
  <c r="AX381" i="227"/>
  <c r="AW381" i="227"/>
  <c r="AV381" i="227"/>
  <c r="AU381" i="227"/>
  <c r="BD380" i="227"/>
  <c r="AY380" i="227"/>
  <c r="AX380" i="227"/>
  <c r="AW380" i="227"/>
  <c r="AV380" i="227"/>
  <c r="AU380" i="227"/>
  <c r="BD379" i="227"/>
  <c r="AY379" i="227"/>
  <c r="AX379" i="227"/>
  <c r="AW379" i="227"/>
  <c r="AV379" i="227"/>
  <c r="AU379" i="227"/>
  <c r="BD378" i="227"/>
  <c r="AY378" i="227"/>
  <c r="AX378" i="227"/>
  <c r="AW378" i="227"/>
  <c r="AV378" i="227"/>
  <c r="AU378" i="227"/>
  <c r="BD377" i="227"/>
  <c r="AY377" i="227"/>
  <c r="AX377" i="227"/>
  <c r="AW377" i="227"/>
  <c r="AV377" i="227"/>
  <c r="AU377" i="227"/>
  <c r="BD376" i="227"/>
  <c r="AY376" i="227"/>
  <c r="AX376" i="227"/>
  <c r="AW376" i="227"/>
  <c r="AV376" i="227"/>
  <c r="AU376" i="227"/>
  <c r="BD375" i="227"/>
  <c r="AY375" i="227"/>
  <c r="AX375" i="227"/>
  <c r="AW375" i="227"/>
  <c r="AV375" i="227"/>
  <c r="AU375" i="227"/>
  <c r="BD374" i="227"/>
  <c r="AY374" i="227"/>
  <c r="AX374" i="227"/>
  <c r="AW374" i="227"/>
  <c r="AV374" i="227"/>
  <c r="AU374" i="227"/>
  <c r="BD373" i="227"/>
  <c r="AY373" i="227"/>
  <c r="AX373" i="227"/>
  <c r="AW373" i="227"/>
  <c r="AV373" i="227"/>
  <c r="AU373" i="227"/>
  <c r="BD372" i="227"/>
  <c r="AY372" i="227"/>
  <c r="AX372" i="227"/>
  <c r="AW372" i="227"/>
  <c r="AV372" i="227"/>
  <c r="AU372" i="227"/>
  <c r="BD371" i="227"/>
  <c r="AY371" i="227"/>
  <c r="AX371" i="227"/>
  <c r="AW371" i="227"/>
  <c r="AV371" i="227"/>
  <c r="AU371" i="227"/>
  <c r="BD370" i="227"/>
  <c r="AY370" i="227"/>
  <c r="AX370" i="227"/>
  <c r="AW370" i="227"/>
  <c r="AV370" i="227"/>
  <c r="AU370" i="227"/>
  <c r="BD369" i="227"/>
  <c r="AY369" i="227"/>
  <c r="AX369" i="227"/>
  <c r="AW369" i="227"/>
  <c r="AV369" i="227"/>
  <c r="AU369" i="227"/>
  <c r="BD368" i="227"/>
  <c r="AY368" i="227"/>
  <c r="AX368" i="227"/>
  <c r="AW368" i="227"/>
  <c r="AV368" i="227"/>
  <c r="AU368" i="227"/>
  <c r="BD367" i="227"/>
  <c r="AY367" i="227"/>
  <c r="AX367" i="227"/>
  <c r="AW367" i="227"/>
  <c r="AV367" i="227"/>
  <c r="AU367" i="227"/>
  <c r="BD366" i="227"/>
  <c r="AY366" i="227"/>
  <c r="AX366" i="227"/>
  <c r="AW366" i="227"/>
  <c r="AV366" i="227"/>
  <c r="AU366" i="227"/>
  <c r="BD365" i="227"/>
  <c r="AY365" i="227"/>
  <c r="AX365" i="227"/>
  <c r="AW365" i="227"/>
  <c r="AV365" i="227"/>
  <c r="AU365" i="227"/>
  <c r="BD364" i="227"/>
  <c r="AY364" i="227"/>
  <c r="AX364" i="227"/>
  <c r="AW364" i="227"/>
  <c r="AV364" i="227"/>
  <c r="AU364" i="227"/>
  <c r="BD363" i="227"/>
  <c r="AY363" i="227"/>
  <c r="AX363" i="227"/>
  <c r="AW363" i="227"/>
  <c r="AV363" i="227"/>
  <c r="AU363" i="227"/>
  <c r="BD362" i="227"/>
  <c r="AY362" i="227"/>
  <c r="AX362" i="227"/>
  <c r="AW362" i="227"/>
  <c r="AV362" i="227"/>
  <c r="AU362" i="227"/>
  <c r="BD361" i="227"/>
  <c r="AY361" i="227"/>
  <c r="AX361" i="227"/>
  <c r="AW361" i="227"/>
  <c r="AV361" i="227"/>
  <c r="AU361" i="227"/>
  <c r="BD360" i="227"/>
  <c r="AY360" i="227"/>
  <c r="AX360" i="227"/>
  <c r="AW360" i="227"/>
  <c r="AV360" i="227"/>
  <c r="AU360" i="227"/>
  <c r="BD359" i="227"/>
  <c r="AY359" i="227"/>
  <c r="AX359" i="227"/>
  <c r="AW359" i="227"/>
  <c r="AV359" i="227"/>
  <c r="AU359" i="227"/>
  <c r="BD358" i="227"/>
  <c r="AY358" i="227"/>
  <c r="AX358" i="227"/>
  <c r="AW358" i="227"/>
  <c r="AV358" i="227"/>
  <c r="AU358" i="227"/>
  <c r="BD357" i="227"/>
  <c r="AY357" i="227"/>
  <c r="AX357" i="227"/>
  <c r="AW357" i="227"/>
  <c r="AV357" i="227"/>
  <c r="AU357" i="227"/>
  <c r="BD356" i="227"/>
  <c r="AY356" i="227"/>
  <c r="AX356" i="227"/>
  <c r="AW356" i="227"/>
  <c r="AV356" i="227"/>
  <c r="AU356" i="227"/>
  <c r="BD355" i="227"/>
  <c r="AY355" i="227"/>
  <c r="AX355" i="227"/>
  <c r="AW355" i="227"/>
  <c r="AV355" i="227"/>
  <c r="AU355" i="227"/>
  <c r="BD354" i="227"/>
  <c r="AY354" i="227"/>
  <c r="AX354" i="227"/>
  <c r="AW354" i="227"/>
  <c r="AV354" i="227"/>
  <c r="AU354" i="227"/>
  <c r="BD353" i="227"/>
  <c r="AY353" i="227"/>
  <c r="AX353" i="227"/>
  <c r="AW353" i="227"/>
  <c r="AV353" i="227"/>
  <c r="AU353" i="227"/>
  <c r="BD352" i="227"/>
  <c r="AY352" i="227"/>
  <c r="AX352" i="227"/>
  <c r="AW352" i="227"/>
  <c r="AV352" i="227"/>
  <c r="AU352" i="227"/>
  <c r="BD351" i="227"/>
  <c r="AY351" i="227"/>
  <c r="AX351" i="227"/>
  <c r="AW351" i="227"/>
  <c r="AV351" i="227"/>
  <c r="AU351" i="227"/>
  <c r="BD350" i="227"/>
  <c r="AY350" i="227"/>
  <c r="AX350" i="227"/>
  <c r="AW350" i="227"/>
  <c r="AV350" i="227"/>
  <c r="AU350" i="227"/>
  <c r="BD349" i="227"/>
  <c r="AY349" i="227"/>
  <c r="AX349" i="227"/>
  <c r="AW349" i="227"/>
  <c r="AV349" i="227"/>
  <c r="AU349" i="227"/>
  <c r="BD348" i="227"/>
  <c r="AY348" i="227"/>
  <c r="AX348" i="227"/>
  <c r="AW348" i="227"/>
  <c r="AV348" i="227"/>
  <c r="AU348" i="227"/>
  <c r="BD347" i="227"/>
  <c r="AY347" i="227"/>
  <c r="AX347" i="227"/>
  <c r="AW347" i="227"/>
  <c r="AV347" i="227"/>
  <c r="AU347" i="227"/>
  <c r="BD346" i="227"/>
  <c r="AY346" i="227"/>
  <c r="AX346" i="227"/>
  <c r="AW346" i="227"/>
  <c r="AV346" i="227"/>
  <c r="AU346" i="227"/>
  <c r="BD345" i="227"/>
  <c r="AY345" i="227"/>
  <c r="AX345" i="227"/>
  <c r="AW345" i="227"/>
  <c r="AV345" i="227"/>
  <c r="AU345" i="227"/>
  <c r="BD344" i="227"/>
  <c r="AY344" i="227"/>
  <c r="AX344" i="227"/>
  <c r="AW344" i="227"/>
  <c r="AV344" i="227"/>
  <c r="AU344" i="227"/>
  <c r="BD343" i="227"/>
  <c r="AY343" i="227"/>
  <c r="AX343" i="227"/>
  <c r="AW343" i="227"/>
  <c r="AV343" i="227"/>
  <c r="AU343" i="227"/>
  <c r="BD342" i="227"/>
  <c r="AY342" i="227"/>
  <c r="AX342" i="227"/>
  <c r="AW342" i="227"/>
  <c r="AV342" i="227"/>
  <c r="AU342" i="227"/>
  <c r="BD341" i="227"/>
  <c r="AY341" i="227"/>
  <c r="AX341" i="227"/>
  <c r="AW341" i="227"/>
  <c r="AV341" i="227"/>
  <c r="AU341" i="227"/>
  <c r="BD340" i="227"/>
  <c r="AY340" i="227"/>
  <c r="AX340" i="227"/>
  <c r="AW340" i="227"/>
  <c r="AV340" i="227"/>
  <c r="AU340" i="227"/>
  <c r="BD339" i="227"/>
  <c r="AY339" i="227"/>
  <c r="AX339" i="227"/>
  <c r="AW339" i="227"/>
  <c r="AV339" i="227"/>
  <c r="AU339" i="227"/>
  <c r="BD338" i="227"/>
  <c r="AY338" i="227"/>
  <c r="AX338" i="227"/>
  <c r="AW338" i="227"/>
  <c r="AV338" i="227"/>
  <c r="AU338" i="227"/>
  <c r="BD337" i="227"/>
  <c r="AY337" i="227"/>
  <c r="AX337" i="227"/>
  <c r="AW337" i="227"/>
  <c r="AV337" i="227"/>
  <c r="AU337" i="227"/>
  <c r="BD336" i="227"/>
  <c r="AY336" i="227"/>
  <c r="AX336" i="227"/>
  <c r="AW336" i="227"/>
  <c r="AV336" i="227"/>
  <c r="AU336" i="227"/>
  <c r="BD335" i="227"/>
  <c r="AY335" i="227"/>
  <c r="AX335" i="227"/>
  <c r="AW335" i="227"/>
  <c r="AV335" i="227"/>
  <c r="AU335" i="227"/>
  <c r="BD334" i="227"/>
  <c r="AY334" i="227"/>
  <c r="AX334" i="227"/>
  <c r="AW334" i="227"/>
  <c r="AV334" i="227"/>
  <c r="AU334" i="227"/>
  <c r="BD333" i="227"/>
  <c r="AY333" i="227"/>
  <c r="AX333" i="227"/>
  <c r="AW333" i="227"/>
  <c r="AV333" i="227"/>
  <c r="AU333" i="227"/>
  <c r="BD332" i="227"/>
  <c r="AY332" i="227"/>
  <c r="AX332" i="227"/>
  <c r="AW332" i="227"/>
  <c r="AV332" i="227"/>
  <c r="AU332" i="227"/>
  <c r="BD331" i="227"/>
  <c r="AY331" i="227"/>
  <c r="AX331" i="227"/>
  <c r="AW331" i="227"/>
  <c r="AV331" i="227"/>
  <c r="AU331" i="227"/>
  <c r="BD330" i="227"/>
  <c r="AY330" i="227"/>
  <c r="AX330" i="227"/>
  <c r="AW330" i="227"/>
  <c r="AV330" i="227"/>
  <c r="AU330" i="227"/>
  <c r="BD329" i="227"/>
  <c r="AY329" i="227"/>
  <c r="AX329" i="227"/>
  <c r="AW329" i="227"/>
  <c r="AV329" i="227"/>
  <c r="AU329" i="227"/>
  <c r="BD328" i="227"/>
  <c r="AY328" i="227"/>
  <c r="AX328" i="227"/>
  <c r="AW328" i="227"/>
  <c r="AV328" i="227"/>
  <c r="AU328" i="227"/>
  <c r="BD327" i="227"/>
  <c r="AY327" i="227"/>
  <c r="AX327" i="227"/>
  <c r="AW327" i="227"/>
  <c r="AV327" i="227"/>
  <c r="AU327" i="227"/>
  <c r="BD326" i="227"/>
  <c r="AY326" i="227"/>
  <c r="AX326" i="227"/>
  <c r="AW326" i="227"/>
  <c r="AV326" i="227"/>
  <c r="AU326" i="227"/>
  <c r="BD325" i="227"/>
  <c r="AY325" i="227"/>
  <c r="AX325" i="227"/>
  <c r="AW325" i="227"/>
  <c r="AV325" i="227"/>
  <c r="AU325" i="227"/>
  <c r="BD324" i="227"/>
  <c r="AY324" i="227"/>
  <c r="AX324" i="227"/>
  <c r="AW324" i="227"/>
  <c r="AV324" i="227"/>
  <c r="AU324" i="227"/>
  <c r="BD323" i="227"/>
  <c r="AY323" i="227"/>
  <c r="AX323" i="227"/>
  <c r="AW323" i="227"/>
  <c r="AV323" i="227"/>
  <c r="AU323" i="227"/>
  <c r="BD322" i="227"/>
  <c r="AY322" i="227"/>
  <c r="AX322" i="227"/>
  <c r="AW322" i="227"/>
  <c r="AV322" i="227"/>
  <c r="AU322" i="227"/>
  <c r="BD321" i="227"/>
  <c r="AY321" i="227"/>
  <c r="AX321" i="227"/>
  <c r="AW321" i="227"/>
  <c r="AV321" i="227"/>
  <c r="AU321" i="227"/>
  <c r="BD320" i="227"/>
  <c r="AY320" i="227"/>
  <c r="AX320" i="227"/>
  <c r="AW320" i="227"/>
  <c r="AV320" i="227"/>
  <c r="AU320" i="227"/>
  <c r="BD319" i="227"/>
  <c r="AY319" i="227"/>
  <c r="AX319" i="227"/>
  <c r="AW319" i="227"/>
  <c r="AV319" i="227"/>
  <c r="AU319" i="227"/>
  <c r="BD318" i="227"/>
  <c r="AY318" i="227"/>
  <c r="AX318" i="227"/>
  <c r="AW318" i="227"/>
  <c r="AV318" i="227"/>
  <c r="AU318" i="227"/>
  <c r="BD317" i="227"/>
  <c r="AY317" i="227"/>
  <c r="AX317" i="227"/>
  <c r="AW317" i="227"/>
  <c r="AV317" i="227"/>
  <c r="AU317" i="227"/>
  <c r="BD316" i="227"/>
  <c r="AY316" i="227"/>
  <c r="AX316" i="227"/>
  <c r="AW316" i="227"/>
  <c r="AV316" i="227"/>
  <c r="AU316" i="227"/>
  <c r="BD315" i="227"/>
  <c r="AY315" i="227"/>
  <c r="AX315" i="227"/>
  <c r="AW315" i="227"/>
  <c r="AV315" i="227"/>
  <c r="AU315" i="227"/>
  <c r="BD314" i="227"/>
  <c r="AY314" i="227"/>
  <c r="AX314" i="227"/>
  <c r="AW314" i="227"/>
  <c r="AV314" i="227"/>
  <c r="AU314" i="227"/>
  <c r="BD313" i="227"/>
  <c r="AY313" i="227"/>
  <c r="AX313" i="227"/>
  <c r="AW313" i="227"/>
  <c r="AV313" i="227"/>
  <c r="AU313" i="227"/>
  <c r="BD312" i="227"/>
  <c r="AY312" i="227"/>
  <c r="AX312" i="227"/>
  <c r="AW312" i="227"/>
  <c r="AV312" i="227"/>
  <c r="AU312" i="227"/>
  <c r="BD311" i="227"/>
  <c r="AY311" i="227"/>
  <c r="AX311" i="227"/>
  <c r="AW311" i="227"/>
  <c r="AV311" i="227"/>
  <c r="AU311" i="227"/>
  <c r="BD310" i="227"/>
  <c r="AY310" i="227"/>
  <c r="AX310" i="227"/>
  <c r="AW310" i="227"/>
  <c r="AV310" i="227"/>
  <c r="AU310" i="227"/>
  <c r="BD309" i="227"/>
  <c r="AY309" i="227"/>
  <c r="AX309" i="227"/>
  <c r="AW309" i="227"/>
  <c r="AV309" i="227"/>
  <c r="AU309" i="227"/>
  <c r="BD308" i="227"/>
  <c r="AY308" i="227"/>
  <c r="AX308" i="227"/>
  <c r="AW308" i="227"/>
  <c r="AV308" i="227"/>
  <c r="AU308" i="227"/>
  <c r="BD307" i="227"/>
  <c r="AY307" i="227"/>
  <c r="AX307" i="227"/>
  <c r="AW307" i="227"/>
  <c r="AV307" i="227"/>
  <c r="AU307" i="227"/>
  <c r="BD306" i="227"/>
  <c r="AY306" i="227"/>
  <c r="AX306" i="227"/>
  <c r="AW306" i="227"/>
  <c r="AV306" i="227"/>
  <c r="AU306" i="227"/>
  <c r="BD305" i="227"/>
  <c r="AY305" i="227"/>
  <c r="AX305" i="227"/>
  <c r="AW305" i="227"/>
  <c r="AV305" i="227"/>
  <c r="AU305" i="227"/>
  <c r="BD304" i="227"/>
  <c r="AY304" i="227"/>
  <c r="AX304" i="227"/>
  <c r="AW304" i="227"/>
  <c r="AV304" i="227"/>
  <c r="AU304" i="227"/>
  <c r="BD303" i="227"/>
  <c r="AY303" i="227"/>
  <c r="AX303" i="227"/>
  <c r="AW303" i="227"/>
  <c r="AV303" i="227"/>
  <c r="AU303" i="227"/>
  <c r="BD302" i="227"/>
  <c r="AY302" i="227"/>
  <c r="AX302" i="227"/>
  <c r="AW302" i="227"/>
  <c r="AV302" i="227"/>
  <c r="AU302" i="227"/>
  <c r="BD301" i="227"/>
  <c r="AY301" i="227"/>
  <c r="AX301" i="227"/>
  <c r="AW301" i="227"/>
  <c r="AV301" i="227"/>
  <c r="AU301" i="227"/>
  <c r="BD300" i="227"/>
  <c r="AY300" i="227"/>
  <c r="AX300" i="227"/>
  <c r="AW300" i="227"/>
  <c r="AV300" i="227"/>
  <c r="AU300" i="227"/>
  <c r="BD299" i="227"/>
  <c r="AY299" i="227"/>
  <c r="AX299" i="227"/>
  <c r="AW299" i="227"/>
  <c r="AV299" i="227"/>
  <c r="AU299" i="227"/>
  <c r="BD298" i="227"/>
  <c r="AY298" i="227"/>
  <c r="AX298" i="227"/>
  <c r="AW298" i="227"/>
  <c r="AV298" i="227"/>
  <c r="AU298" i="227"/>
  <c r="BD297" i="227"/>
  <c r="AY297" i="227"/>
  <c r="AX297" i="227"/>
  <c r="AW297" i="227"/>
  <c r="AV297" i="227"/>
  <c r="AU297" i="227"/>
  <c r="BD296" i="227"/>
  <c r="AY296" i="227"/>
  <c r="AX296" i="227"/>
  <c r="AW296" i="227"/>
  <c r="AV296" i="227"/>
  <c r="AU296" i="227"/>
  <c r="BD295" i="227"/>
  <c r="AY295" i="227"/>
  <c r="AX295" i="227"/>
  <c r="AW295" i="227"/>
  <c r="AV295" i="227"/>
  <c r="AU295" i="227"/>
  <c r="BD294" i="227"/>
  <c r="AY294" i="227"/>
  <c r="AX294" i="227"/>
  <c r="AW294" i="227"/>
  <c r="AV294" i="227"/>
  <c r="AU294" i="227"/>
  <c r="BD293" i="227"/>
  <c r="AY293" i="227"/>
  <c r="AX293" i="227"/>
  <c r="AW293" i="227"/>
  <c r="AV293" i="227"/>
  <c r="AU293" i="227"/>
  <c r="BD292" i="227"/>
  <c r="AY292" i="227"/>
  <c r="AX292" i="227"/>
  <c r="AW292" i="227"/>
  <c r="AV292" i="227"/>
  <c r="AU292" i="227"/>
  <c r="BD291" i="227"/>
  <c r="AY291" i="227"/>
  <c r="AX291" i="227"/>
  <c r="AW291" i="227"/>
  <c r="AV291" i="227"/>
  <c r="AU291" i="227"/>
  <c r="BD290" i="227"/>
  <c r="AY290" i="227"/>
  <c r="AX290" i="227"/>
  <c r="AW290" i="227"/>
  <c r="AV290" i="227"/>
  <c r="AU290" i="227"/>
  <c r="BD289" i="227"/>
  <c r="AY289" i="227"/>
  <c r="AX289" i="227"/>
  <c r="AW289" i="227"/>
  <c r="AV289" i="227"/>
  <c r="AU289" i="227"/>
  <c r="BD288" i="227"/>
  <c r="AY288" i="227"/>
  <c r="AX288" i="227"/>
  <c r="AW288" i="227"/>
  <c r="AV288" i="227"/>
  <c r="AU288" i="227"/>
  <c r="BD287" i="227"/>
  <c r="AY287" i="227"/>
  <c r="AX287" i="227"/>
  <c r="AW287" i="227"/>
  <c r="AV287" i="227"/>
  <c r="AU287" i="227"/>
  <c r="BD286" i="227"/>
  <c r="AY286" i="227"/>
  <c r="AX286" i="227"/>
  <c r="AW286" i="227"/>
  <c r="AV286" i="227"/>
  <c r="AU286" i="227"/>
  <c r="BD285" i="227"/>
  <c r="AY285" i="227"/>
  <c r="AX285" i="227"/>
  <c r="AW285" i="227"/>
  <c r="AV285" i="227"/>
  <c r="AU285" i="227"/>
  <c r="BD284" i="227"/>
  <c r="AY284" i="227"/>
  <c r="AX284" i="227"/>
  <c r="AW284" i="227"/>
  <c r="AV284" i="227"/>
  <c r="AU284" i="227"/>
  <c r="BD283" i="227"/>
  <c r="AY283" i="227"/>
  <c r="AX283" i="227"/>
  <c r="AW283" i="227"/>
  <c r="AV283" i="227"/>
  <c r="AU283" i="227"/>
  <c r="BD282" i="227"/>
  <c r="AY282" i="227"/>
  <c r="AX282" i="227"/>
  <c r="AW282" i="227"/>
  <c r="AV282" i="227"/>
  <c r="AU282" i="227"/>
  <c r="BD281" i="227"/>
  <c r="AY281" i="227"/>
  <c r="AX281" i="227"/>
  <c r="AW281" i="227"/>
  <c r="AV281" i="227"/>
  <c r="AU281" i="227"/>
  <c r="BD280" i="227"/>
  <c r="AY280" i="227"/>
  <c r="AX280" i="227"/>
  <c r="AW280" i="227"/>
  <c r="AV280" i="227"/>
  <c r="AU280" i="227"/>
  <c r="BD279" i="227"/>
  <c r="AY279" i="227"/>
  <c r="AX279" i="227"/>
  <c r="AW279" i="227"/>
  <c r="AV279" i="227"/>
  <c r="AU279" i="227"/>
  <c r="BD278" i="227"/>
  <c r="AY278" i="227"/>
  <c r="AX278" i="227"/>
  <c r="AW278" i="227"/>
  <c r="AV278" i="227"/>
  <c r="AU278" i="227"/>
  <c r="BD277" i="227"/>
  <c r="AY277" i="227"/>
  <c r="AX277" i="227"/>
  <c r="AW277" i="227"/>
  <c r="AV277" i="227"/>
  <c r="AU277" i="227"/>
  <c r="BD276" i="227"/>
  <c r="AY276" i="227"/>
  <c r="AX276" i="227"/>
  <c r="AW276" i="227"/>
  <c r="AV276" i="227"/>
  <c r="AU276" i="227"/>
  <c r="BD275" i="227"/>
  <c r="AY275" i="227"/>
  <c r="AX275" i="227"/>
  <c r="AW275" i="227"/>
  <c r="AV275" i="227"/>
  <c r="AU275" i="227"/>
  <c r="BD274" i="227"/>
  <c r="AY274" i="227"/>
  <c r="AX274" i="227"/>
  <c r="AW274" i="227"/>
  <c r="AV274" i="227"/>
  <c r="AU274" i="227"/>
  <c r="BD273" i="227"/>
  <c r="AY273" i="227"/>
  <c r="AX273" i="227"/>
  <c r="AW273" i="227"/>
  <c r="AV273" i="227"/>
  <c r="AU273" i="227"/>
  <c r="BD272" i="227"/>
  <c r="AY272" i="227"/>
  <c r="AX272" i="227"/>
  <c r="AW272" i="227"/>
  <c r="AV272" i="227"/>
  <c r="AU272" i="227"/>
  <c r="BD271" i="227"/>
  <c r="AY271" i="227"/>
  <c r="AX271" i="227"/>
  <c r="AW271" i="227"/>
  <c r="AV271" i="227"/>
  <c r="AU271" i="227"/>
  <c r="BD270" i="227"/>
  <c r="AY270" i="227"/>
  <c r="AX270" i="227"/>
  <c r="AW270" i="227"/>
  <c r="AV270" i="227"/>
  <c r="AU270" i="227"/>
  <c r="BD269" i="227"/>
  <c r="AY269" i="227"/>
  <c r="AX269" i="227"/>
  <c r="AW269" i="227"/>
  <c r="AV269" i="227"/>
  <c r="AU269" i="227"/>
  <c r="BD268" i="227"/>
  <c r="AY268" i="227"/>
  <c r="AX268" i="227"/>
  <c r="AW268" i="227"/>
  <c r="AV268" i="227"/>
  <c r="AU268" i="227"/>
  <c r="BD267" i="227"/>
  <c r="AY267" i="227"/>
  <c r="AX267" i="227"/>
  <c r="AW267" i="227"/>
  <c r="AV267" i="227"/>
  <c r="AU267" i="227"/>
  <c r="BD266" i="227"/>
  <c r="AY266" i="227"/>
  <c r="AX266" i="227"/>
  <c r="AW266" i="227"/>
  <c r="AV266" i="227"/>
  <c r="AU266" i="227"/>
  <c r="BD265" i="227"/>
  <c r="AY265" i="227"/>
  <c r="AX265" i="227"/>
  <c r="AW265" i="227"/>
  <c r="AV265" i="227"/>
  <c r="AU265" i="227"/>
  <c r="BD264" i="227"/>
  <c r="AY264" i="227"/>
  <c r="AX264" i="227"/>
  <c r="AW264" i="227"/>
  <c r="AV264" i="227"/>
  <c r="AU264" i="227"/>
  <c r="BD263" i="227"/>
  <c r="AY263" i="227"/>
  <c r="AX263" i="227"/>
  <c r="AW263" i="227"/>
  <c r="AV263" i="227"/>
  <c r="AU263" i="227"/>
  <c r="BD262" i="227"/>
  <c r="AY262" i="227"/>
  <c r="AX262" i="227"/>
  <c r="AW262" i="227"/>
  <c r="AV262" i="227"/>
  <c r="AU262" i="227"/>
  <c r="BD261" i="227"/>
  <c r="AY261" i="227"/>
  <c r="AX261" i="227"/>
  <c r="AW261" i="227"/>
  <c r="AV261" i="227"/>
  <c r="AU261" i="227"/>
  <c r="BD260" i="227"/>
  <c r="AY260" i="227"/>
  <c r="AX260" i="227"/>
  <c r="AW260" i="227"/>
  <c r="AV260" i="227"/>
  <c r="AU260" i="227"/>
  <c r="BD259" i="227"/>
  <c r="AY259" i="227"/>
  <c r="AX259" i="227"/>
  <c r="AW259" i="227"/>
  <c r="AV259" i="227"/>
  <c r="AU259" i="227"/>
  <c r="BD258" i="227"/>
  <c r="AY258" i="227"/>
  <c r="AX258" i="227"/>
  <c r="AW258" i="227"/>
  <c r="AV258" i="227"/>
  <c r="AU258" i="227"/>
  <c r="BD257" i="227"/>
  <c r="AY257" i="227"/>
  <c r="AX257" i="227"/>
  <c r="AW257" i="227"/>
  <c r="AV257" i="227"/>
  <c r="AU257" i="227"/>
  <c r="BD256" i="227"/>
  <c r="AY256" i="227"/>
  <c r="AX256" i="227"/>
  <c r="AW256" i="227"/>
  <c r="AV256" i="227"/>
  <c r="AU256" i="227"/>
  <c r="BD255" i="227"/>
  <c r="AY255" i="227"/>
  <c r="AX255" i="227"/>
  <c r="AW255" i="227"/>
  <c r="AV255" i="227"/>
  <c r="AU255" i="227"/>
  <c r="BD254" i="227"/>
  <c r="AY254" i="227"/>
  <c r="AX254" i="227"/>
  <c r="AW254" i="227"/>
  <c r="AV254" i="227"/>
  <c r="AU254" i="227"/>
  <c r="BD253" i="227"/>
  <c r="AY253" i="227"/>
  <c r="AX253" i="227"/>
  <c r="AW253" i="227"/>
  <c r="AV253" i="227"/>
  <c r="AU253" i="227"/>
  <c r="BD252" i="227"/>
  <c r="AY252" i="227"/>
  <c r="AX252" i="227"/>
  <c r="AW252" i="227"/>
  <c r="AV252" i="227"/>
  <c r="AU252" i="227"/>
  <c r="BD251" i="227"/>
  <c r="AY251" i="227"/>
  <c r="AX251" i="227"/>
  <c r="AW251" i="227"/>
  <c r="AV251" i="227"/>
  <c r="AU251" i="227"/>
  <c r="BD250" i="227"/>
  <c r="AY250" i="227"/>
  <c r="AX250" i="227"/>
  <c r="AW250" i="227"/>
  <c r="AV250" i="227"/>
  <c r="AU250" i="227"/>
  <c r="BD249" i="227"/>
  <c r="AY249" i="227"/>
  <c r="AX249" i="227"/>
  <c r="AW249" i="227"/>
  <c r="AV249" i="227"/>
  <c r="AU249" i="227"/>
  <c r="BD248" i="227"/>
  <c r="AY248" i="227"/>
  <c r="AX248" i="227"/>
  <c r="AW248" i="227"/>
  <c r="AV248" i="227"/>
  <c r="AU248" i="227"/>
  <c r="BD247" i="227"/>
  <c r="AY247" i="227"/>
  <c r="AX247" i="227"/>
  <c r="AW247" i="227"/>
  <c r="AV247" i="227"/>
  <c r="AU247" i="227"/>
  <c r="BD246" i="227"/>
  <c r="AY246" i="227"/>
  <c r="AX246" i="227"/>
  <c r="AW246" i="227"/>
  <c r="AV246" i="227"/>
  <c r="AU246" i="227"/>
  <c r="BD245" i="227"/>
  <c r="AY245" i="227"/>
  <c r="AX245" i="227"/>
  <c r="AW245" i="227"/>
  <c r="AV245" i="227"/>
  <c r="AU245" i="227"/>
  <c r="BD244" i="227"/>
  <c r="AY244" i="227"/>
  <c r="AX244" i="227"/>
  <c r="AW244" i="227"/>
  <c r="AV244" i="227"/>
  <c r="AU244" i="227"/>
  <c r="BD243" i="227"/>
  <c r="AY243" i="227"/>
  <c r="AX243" i="227"/>
  <c r="AW243" i="227"/>
  <c r="AV243" i="227"/>
  <c r="AU243" i="227"/>
  <c r="BD242" i="227"/>
  <c r="AY242" i="227"/>
  <c r="AX242" i="227"/>
  <c r="AW242" i="227"/>
  <c r="AV242" i="227"/>
  <c r="AU242" i="227"/>
  <c r="BD241" i="227"/>
  <c r="AY241" i="227"/>
  <c r="AX241" i="227"/>
  <c r="AW241" i="227"/>
  <c r="AV241" i="227"/>
  <c r="AU241" i="227"/>
  <c r="BD240" i="227"/>
  <c r="AY240" i="227"/>
  <c r="AX240" i="227"/>
  <c r="AW240" i="227"/>
  <c r="AV240" i="227"/>
  <c r="AU240" i="227"/>
  <c r="BD239" i="227"/>
  <c r="AY239" i="227"/>
  <c r="AX239" i="227"/>
  <c r="AW239" i="227"/>
  <c r="AV239" i="227"/>
  <c r="AU239" i="227"/>
  <c r="BD238" i="227"/>
  <c r="AY238" i="227"/>
  <c r="AX238" i="227"/>
  <c r="AW238" i="227"/>
  <c r="AV238" i="227"/>
  <c r="AU238" i="227"/>
  <c r="BD237" i="227"/>
  <c r="AY237" i="227"/>
  <c r="AX237" i="227"/>
  <c r="AW237" i="227"/>
  <c r="AV237" i="227"/>
  <c r="AU237" i="227"/>
  <c r="BD236" i="227"/>
  <c r="AY236" i="227"/>
  <c r="AX236" i="227"/>
  <c r="AW236" i="227"/>
  <c r="AV236" i="227"/>
  <c r="AU236" i="227"/>
  <c r="BD235" i="227"/>
  <c r="AY235" i="227"/>
  <c r="AX235" i="227"/>
  <c r="AW235" i="227"/>
  <c r="AV235" i="227"/>
  <c r="AU235" i="227"/>
  <c r="BD234" i="227"/>
  <c r="AY234" i="227"/>
  <c r="AX234" i="227"/>
  <c r="AW234" i="227"/>
  <c r="AV234" i="227"/>
  <c r="AU234" i="227"/>
  <c r="BD233" i="227"/>
  <c r="AY233" i="227"/>
  <c r="AX233" i="227"/>
  <c r="AW233" i="227"/>
  <c r="AV233" i="227"/>
  <c r="AU233" i="227"/>
  <c r="BD232" i="227"/>
  <c r="AY232" i="227"/>
  <c r="AX232" i="227"/>
  <c r="AW232" i="227"/>
  <c r="AV232" i="227"/>
  <c r="AU232" i="227"/>
  <c r="BD231" i="227"/>
  <c r="AY231" i="227"/>
  <c r="AX231" i="227"/>
  <c r="AW231" i="227"/>
  <c r="AV231" i="227"/>
  <c r="AU231" i="227"/>
  <c r="BD230" i="227"/>
  <c r="AY230" i="227"/>
  <c r="AX230" i="227"/>
  <c r="AW230" i="227"/>
  <c r="AV230" i="227"/>
  <c r="AU230" i="227"/>
  <c r="BD229" i="227"/>
  <c r="AY229" i="227"/>
  <c r="AX229" i="227"/>
  <c r="AW229" i="227"/>
  <c r="AV229" i="227"/>
  <c r="AU229" i="227"/>
  <c r="BD228" i="227"/>
  <c r="AY228" i="227"/>
  <c r="AX228" i="227"/>
  <c r="AW228" i="227"/>
  <c r="AV228" i="227"/>
  <c r="AU228" i="227"/>
  <c r="BD227" i="227"/>
  <c r="AY227" i="227"/>
  <c r="AX227" i="227"/>
  <c r="AW227" i="227"/>
  <c r="AV227" i="227"/>
  <c r="AU227" i="227"/>
  <c r="BD226" i="227"/>
  <c r="AY226" i="227"/>
  <c r="AX226" i="227"/>
  <c r="AW226" i="227"/>
  <c r="AV226" i="227"/>
  <c r="AU226" i="227"/>
  <c r="BD225" i="227"/>
  <c r="AY225" i="227"/>
  <c r="AX225" i="227"/>
  <c r="AW225" i="227"/>
  <c r="AV225" i="227"/>
  <c r="AU225" i="227"/>
  <c r="BD224" i="227"/>
  <c r="AY224" i="227"/>
  <c r="AX224" i="227"/>
  <c r="AW224" i="227"/>
  <c r="AV224" i="227"/>
  <c r="AU224" i="227"/>
  <c r="BD223" i="227"/>
  <c r="AY223" i="227"/>
  <c r="AX223" i="227"/>
  <c r="AW223" i="227"/>
  <c r="AV223" i="227"/>
  <c r="AU223" i="227"/>
  <c r="BD222" i="227"/>
  <c r="AY222" i="227"/>
  <c r="AX222" i="227"/>
  <c r="AW222" i="227"/>
  <c r="AV222" i="227"/>
  <c r="AU222" i="227"/>
  <c r="BD221" i="227"/>
  <c r="AY221" i="227"/>
  <c r="AX221" i="227"/>
  <c r="AW221" i="227"/>
  <c r="AV221" i="227"/>
  <c r="AU221" i="227"/>
  <c r="BD220" i="227"/>
  <c r="AY220" i="227"/>
  <c r="AX220" i="227"/>
  <c r="AW220" i="227"/>
  <c r="AV220" i="227"/>
  <c r="AU220" i="227"/>
  <c r="BD219" i="227"/>
  <c r="AY219" i="227"/>
  <c r="AX219" i="227"/>
  <c r="AW219" i="227"/>
  <c r="AV219" i="227"/>
  <c r="AU219" i="227"/>
  <c r="BD218" i="227"/>
  <c r="AY218" i="227"/>
  <c r="AX218" i="227"/>
  <c r="AW218" i="227"/>
  <c r="AV218" i="227"/>
  <c r="AU218" i="227"/>
  <c r="BD217" i="227"/>
  <c r="AY217" i="227"/>
  <c r="AX217" i="227"/>
  <c r="AW217" i="227"/>
  <c r="AV217" i="227"/>
  <c r="AU217" i="227"/>
  <c r="BD216" i="227"/>
  <c r="AY216" i="227"/>
  <c r="AX216" i="227"/>
  <c r="AW216" i="227"/>
  <c r="AV216" i="227"/>
  <c r="AU216" i="227"/>
  <c r="BD215" i="227"/>
  <c r="AY215" i="227"/>
  <c r="AX215" i="227"/>
  <c r="AW215" i="227"/>
  <c r="AV215" i="227"/>
  <c r="AU215" i="227"/>
  <c r="BD214" i="227"/>
  <c r="AY214" i="227"/>
  <c r="AX214" i="227"/>
  <c r="AW214" i="227"/>
  <c r="AV214" i="227"/>
  <c r="AU214" i="227"/>
  <c r="BD213" i="227"/>
  <c r="AY213" i="227"/>
  <c r="AX213" i="227"/>
  <c r="AW213" i="227"/>
  <c r="AV213" i="227"/>
  <c r="AU213" i="227"/>
  <c r="BD212" i="227"/>
  <c r="AY212" i="227"/>
  <c r="AX212" i="227"/>
  <c r="AW212" i="227"/>
  <c r="AV212" i="227"/>
  <c r="AU212" i="227"/>
  <c r="BD211" i="227"/>
  <c r="AY211" i="227"/>
  <c r="AX211" i="227"/>
  <c r="AW211" i="227"/>
  <c r="AV211" i="227"/>
  <c r="AU211" i="227"/>
  <c r="BD210" i="227"/>
  <c r="AY210" i="227"/>
  <c r="AX210" i="227"/>
  <c r="AW210" i="227"/>
  <c r="AV210" i="227"/>
  <c r="AU210" i="227"/>
  <c r="BD209" i="227"/>
  <c r="AY209" i="227"/>
  <c r="AX209" i="227"/>
  <c r="AW209" i="227"/>
  <c r="AV209" i="227"/>
  <c r="AU209" i="227"/>
  <c r="BD208" i="227"/>
  <c r="AY208" i="227"/>
  <c r="AX208" i="227"/>
  <c r="AW208" i="227"/>
  <c r="AV208" i="227"/>
  <c r="AU208" i="227"/>
  <c r="BD207" i="227"/>
  <c r="AY207" i="227"/>
  <c r="AX207" i="227"/>
  <c r="AW207" i="227"/>
  <c r="AV207" i="227"/>
  <c r="AU207" i="227"/>
  <c r="BD206" i="227"/>
  <c r="AY206" i="227"/>
  <c r="AX206" i="227"/>
  <c r="AW206" i="227"/>
  <c r="AV206" i="227"/>
  <c r="AU206" i="227"/>
  <c r="BD205" i="227"/>
  <c r="AY205" i="227"/>
  <c r="AX205" i="227"/>
  <c r="AW205" i="227"/>
  <c r="AV205" i="227"/>
  <c r="AU205" i="227"/>
  <c r="BD204" i="227"/>
  <c r="AY204" i="227"/>
  <c r="AX204" i="227"/>
  <c r="AW204" i="227"/>
  <c r="AV204" i="227"/>
  <c r="AU204" i="227"/>
  <c r="BD203" i="227"/>
  <c r="AY203" i="227"/>
  <c r="AX203" i="227"/>
  <c r="AW203" i="227"/>
  <c r="AV203" i="227"/>
  <c r="AU203" i="227"/>
  <c r="BD202" i="227"/>
  <c r="AY202" i="227"/>
  <c r="AX202" i="227"/>
  <c r="AW202" i="227"/>
  <c r="AV202" i="227"/>
  <c r="AU202" i="227"/>
  <c r="BD201" i="227"/>
  <c r="AY201" i="227"/>
  <c r="AX201" i="227"/>
  <c r="AW201" i="227"/>
  <c r="AV201" i="227"/>
  <c r="AU201" i="227"/>
  <c r="BD200" i="227"/>
  <c r="AY200" i="227"/>
  <c r="AX200" i="227"/>
  <c r="AW200" i="227"/>
  <c r="AV200" i="227"/>
  <c r="AU200" i="227"/>
  <c r="BD199" i="227"/>
  <c r="AY199" i="227"/>
  <c r="AX199" i="227"/>
  <c r="AW199" i="227"/>
  <c r="AV199" i="227"/>
  <c r="AU199" i="227"/>
  <c r="BD198" i="227"/>
  <c r="AY198" i="227"/>
  <c r="AX198" i="227"/>
  <c r="AW198" i="227"/>
  <c r="AV198" i="227"/>
  <c r="AU198" i="227"/>
  <c r="BD197" i="227"/>
  <c r="AY197" i="227"/>
  <c r="AX197" i="227"/>
  <c r="AW197" i="227"/>
  <c r="AV197" i="227"/>
  <c r="AU197" i="227"/>
  <c r="BD196" i="227"/>
  <c r="AY196" i="227"/>
  <c r="AX196" i="227"/>
  <c r="AW196" i="227"/>
  <c r="AV196" i="227"/>
  <c r="AU196" i="227"/>
  <c r="BD195" i="227"/>
  <c r="AY195" i="227"/>
  <c r="AX195" i="227"/>
  <c r="AW195" i="227"/>
  <c r="AV195" i="227"/>
  <c r="AU195" i="227"/>
  <c r="BD194" i="227"/>
  <c r="AY194" i="227"/>
  <c r="AX194" i="227"/>
  <c r="AW194" i="227"/>
  <c r="AV194" i="227"/>
  <c r="AU194" i="227"/>
  <c r="BD193" i="227"/>
  <c r="AY193" i="227"/>
  <c r="AX193" i="227"/>
  <c r="AW193" i="227"/>
  <c r="AV193" i="227"/>
  <c r="AU193" i="227"/>
  <c r="BD192" i="227"/>
  <c r="AY192" i="227"/>
  <c r="AX192" i="227"/>
  <c r="AW192" i="227"/>
  <c r="AV192" i="227"/>
  <c r="AU192" i="227"/>
  <c r="BD191" i="227"/>
  <c r="AY191" i="227"/>
  <c r="AX191" i="227"/>
  <c r="AW191" i="227"/>
  <c r="AV191" i="227"/>
  <c r="AU191" i="227"/>
  <c r="BD190" i="227"/>
  <c r="AY190" i="227"/>
  <c r="AX190" i="227"/>
  <c r="AW190" i="227"/>
  <c r="AV190" i="227"/>
  <c r="AU190" i="227"/>
  <c r="BD189" i="227"/>
  <c r="AY189" i="227"/>
  <c r="AX189" i="227"/>
  <c r="AW189" i="227"/>
  <c r="AV189" i="227"/>
  <c r="AU189" i="227"/>
  <c r="BD188" i="227"/>
  <c r="AY188" i="227"/>
  <c r="AX188" i="227"/>
  <c r="AW188" i="227"/>
  <c r="AV188" i="227"/>
  <c r="AU188" i="227"/>
  <c r="BD187" i="227"/>
  <c r="AY187" i="227"/>
  <c r="AX187" i="227"/>
  <c r="AW187" i="227"/>
  <c r="AV187" i="227"/>
  <c r="AU187" i="227"/>
  <c r="BD186" i="227"/>
  <c r="AY186" i="227"/>
  <c r="AX186" i="227"/>
  <c r="AW186" i="227"/>
  <c r="AV186" i="227"/>
  <c r="AU186" i="227"/>
  <c r="BD185" i="227"/>
  <c r="AY185" i="227"/>
  <c r="AX185" i="227"/>
  <c r="AW185" i="227"/>
  <c r="AV185" i="227"/>
  <c r="AU185" i="227"/>
  <c r="BD184" i="227"/>
  <c r="AY184" i="227"/>
  <c r="AX184" i="227"/>
  <c r="AW184" i="227"/>
  <c r="AV184" i="227"/>
  <c r="AU184" i="227"/>
  <c r="BD183" i="227"/>
  <c r="AY183" i="227"/>
  <c r="AX183" i="227"/>
  <c r="AW183" i="227"/>
  <c r="AV183" i="227"/>
  <c r="AU183" i="227"/>
  <c r="BD182" i="227"/>
  <c r="AY182" i="227"/>
  <c r="AX182" i="227"/>
  <c r="AW182" i="227"/>
  <c r="AV182" i="227"/>
  <c r="AU182" i="227"/>
  <c r="BD181" i="227"/>
  <c r="AY181" i="227"/>
  <c r="AX181" i="227"/>
  <c r="AW181" i="227"/>
  <c r="AV181" i="227"/>
  <c r="AU181" i="227"/>
  <c r="BD180" i="227"/>
  <c r="AY180" i="227"/>
  <c r="AX180" i="227"/>
  <c r="AW180" i="227"/>
  <c r="AV180" i="227"/>
  <c r="AU180" i="227"/>
  <c r="BD179" i="227"/>
  <c r="AY179" i="227"/>
  <c r="AX179" i="227"/>
  <c r="AW179" i="227"/>
  <c r="AV179" i="227"/>
  <c r="AU179" i="227"/>
  <c r="BD178" i="227"/>
  <c r="AY178" i="227"/>
  <c r="AX178" i="227"/>
  <c r="AW178" i="227"/>
  <c r="AV178" i="227"/>
  <c r="AU178" i="227"/>
  <c r="BD177" i="227"/>
  <c r="AY177" i="227"/>
  <c r="AX177" i="227"/>
  <c r="AW177" i="227"/>
  <c r="AV177" i="227"/>
  <c r="AU177" i="227"/>
  <c r="BD176" i="227"/>
  <c r="AY176" i="227"/>
  <c r="AX176" i="227"/>
  <c r="AW176" i="227"/>
  <c r="AV176" i="227"/>
  <c r="AU176" i="227"/>
  <c r="BD175" i="227"/>
  <c r="AY175" i="227"/>
  <c r="AX175" i="227"/>
  <c r="AW175" i="227"/>
  <c r="AV175" i="227"/>
  <c r="AU175" i="227"/>
  <c r="BD174" i="227"/>
  <c r="AY174" i="227"/>
  <c r="AX174" i="227"/>
  <c r="AW174" i="227"/>
  <c r="AV174" i="227"/>
  <c r="AU174" i="227"/>
  <c r="BD173" i="227"/>
  <c r="AY173" i="227"/>
  <c r="AX173" i="227"/>
  <c r="AW173" i="227"/>
  <c r="AV173" i="227"/>
  <c r="AU173" i="227"/>
  <c r="BD172" i="227"/>
  <c r="AY172" i="227"/>
  <c r="AX172" i="227"/>
  <c r="AW172" i="227"/>
  <c r="AV172" i="227"/>
  <c r="AU172" i="227"/>
  <c r="BD171" i="227"/>
  <c r="AY171" i="227"/>
  <c r="AX171" i="227"/>
  <c r="AW171" i="227"/>
  <c r="AV171" i="227"/>
  <c r="AU171" i="227"/>
  <c r="BD170" i="227"/>
  <c r="AY170" i="227"/>
  <c r="AX170" i="227"/>
  <c r="AW170" i="227"/>
  <c r="AV170" i="227"/>
  <c r="AU170" i="227"/>
  <c r="BD169" i="227"/>
  <c r="AY169" i="227"/>
  <c r="AX169" i="227"/>
  <c r="AW169" i="227"/>
  <c r="AV169" i="227"/>
  <c r="AU169" i="227"/>
  <c r="BD168" i="227"/>
  <c r="AY168" i="227"/>
  <c r="AX168" i="227"/>
  <c r="AW168" i="227"/>
  <c r="AV168" i="227"/>
  <c r="AU168" i="227"/>
  <c r="BD167" i="227"/>
  <c r="AY167" i="227"/>
  <c r="AX167" i="227"/>
  <c r="AW167" i="227"/>
  <c r="AV167" i="227"/>
  <c r="AU167" i="227"/>
  <c r="BD166" i="227"/>
  <c r="AY166" i="227"/>
  <c r="AX166" i="227"/>
  <c r="AW166" i="227"/>
  <c r="AV166" i="227"/>
  <c r="AU166" i="227"/>
  <c r="BD165" i="227"/>
  <c r="AY165" i="227"/>
  <c r="AX165" i="227"/>
  <c r="AW165" i="227"/>
  <c r="AV165" i="227"/>
  <c r="AU165" i="227"/>
  <c r="BD164" i="227"/>
  <c r="AY164" i="227"/>
  <c r="AX164" i="227"/>
  <c r="AW164" i="227"/>
  <c r="AV164" i="227"/>
  <c r="AU164" i="227"/>
  <c r="BD163" i="227"/>
  <c r="AY163" i="227"/>
  <c r="AX163" i="227"/>
  <c r="AW163" i="227"/>
  <c r="AV163" i="227"/>
  <c r="AU163" i="227"/>
  <c r="BD162" i="227"/>
  <c r="AY162" i="227"/>
  <c r="AX162" i="227"/>
  <c r="AW162" i="227"/>
  <c r="AV162" i="227"/>
  <c r="AU162" i="227"/>
  <c r="BD161" i="227"/>
  <c r="AY161" i="227"/>
  <c r="AX161" i="227"/>
  <c r="AW161" i="227"/>
  <c r="AV161" i="227"/>
  <c r="AU161" i="227"/>
  <c r="BD160" i="227"/>
  <c r="AY160" i="227"/>
  <c r="AX160" i="227"/>
  <c r="AW160" i="227"/>
  <c r="AV160" i="227"/>
  <c r="AU160" i="227"/>
  <c r="BD159" i="227"/>
  <c r="AY159" i="227"/>
  <c r="AX159" i="227"/>
  <c r="AW159" i="227"/>
  <c r="AV159" i="227"/>
  <c r="AU159" i="227"/>
  <c r="BD158" i="227"/>
  <c r="AY158" i="227"/>
  <c r="AX158" i="227"/>
  <c r="AW158" i="227"/>
  <c r="AV158" i="227"/>
  <c r="AU158" i="227"/>
  <c r="BD157" i="227"/>
  <c r="AY157" i="227"/>
  <c r="AX157" i="227"/>
  <c r="AW157" i="227"/>
  <c r="AV157" i="227"/>
  <c r="AU157" i="227"/>
  <c r="BD156" i="227"/>
  <c r="AY156" i="227"/>
  <c r="AX156" i="227"/>
  <c r="AW156" i="227"/>
  <c r="AV156" i="227"/>
  <c r="AU156" i="227"/>
  <c r="BD155" i="227"/>
  <c r="AY155" i="227"/>
  <c r="AX155" i="227"/>
  <c r="AW155" i="227"/>
  <c r="AV155" i="227"/>
  <c r="AU155" i="227"/>
  <c r="BD154" i="227"/>
  <c r="AY154" i="227"/>
  <c r="AX154" i="227"/>
  <c r="AW154" i="227"/>
  <c r="AV154" i="227"/>
  <c r="AU154" i="227"/>
  <c r="BD153" i="227"/>
  <c r="AY153" i="227"/>
  <c r="AX153" i="227"/>
  <c r="AW153" i="227"/>
  <c r="AV153" i="227"/>
  <c r="AU153" i="227"/>
  <c r="BD152" i="227"/>
  <c r="AY152" i="227"/>
  <c r="AX152" i="227"/>
  <c r="AW152" i="227"/>
  <c r="AV152" i="227"/>
  <c r="AU152" i="227"/>
  <c r="BD151" i="227"/>
  <c r="AY151" i="227"/>
  <c r="AX151" i="227"/>
  <c r="AW151" i="227"/>
  <c r="AV151" i="227"/>
  <c r="AU151" i="227"/>
  <c r="BD150" i="227"/>
  <c r="AY150" i="227"/>
  <c r="AX150" i="227"/>
  <c r="AW150" i="227"/>
  <c r="AV150" i="227"/>
  <c r="AU150" i="227"/>
  <c r="BD149" i="227"/>
  <c r="AY149" i="227"/>
  <c r="AX149" i="227"/>
  <c r="AW149" i="227"/>
  <c r="AV149" i="227"/>
  <c r="AU149" i="227"/>
  <c r="BD148" i="227"/>
  <c r="AY148" i="227"/>
  <c r="AX148" i="227"/>
  <c r="AW148" i="227"/>
  <c r="AV148" i="227"/>
  <c r="AU148" i="227"/>
  <c r="BD147" i="227"/>
  <c r="AY147" i="227"/>
  <c r="AX147" i="227"/>
  <c r="AW147" i="227"/>
  <c r="AV147" i="227"/>
  <c r="AU147" i="227"/>
  <c r="BD146" i="227"/>
  <c r="AY146" i="227"/>
  <c r="AX146" i="227"/>
  <c r="AW146" i="227"/>
  <c r="AV146" i="227"/>
  <c r="AU146" i="227"/>
  <c r="BD145" i="227"/>
  <c r="AY145" i="227"/>
  <c r="AX145" i="227"/>
  <c r="AW145" i="227"/>
  <c r="AV145" i="227"/>
  <c r="AU145" i="227"/>
  <c r="BD144" i="227"/>
  <c r="AY144" i="227"/>
  <c r="AX144" i="227"/>
  <c r="AW144" i="227"/>
  <c r="AV144" i="227"/>
  <c r="AU144" i="227"/>
  <c r="BD143" i="227"/>
  <c r="AY143" i="227"/>
  <c r="AX143" i="227"/>
  <c r="AW143" i="227"/>
  <c r="AV143" i="227"/>
  <c r="AU143" i="227"/>
  <c r="BD142" i="227"/>
  <c r="AY142" i="227"/>
  <c r="AX142" i="227"/>
  <c r="AW142" i="227"/>
  <c r="AV142" i="227"/>
  <c r="AU142" i="227"/>
  <c r="BD141" i="227"/>
  <c r="AY141" i="227"/>
  <c r="AX141" i="227"/>
  <c r="AW141" i="227"/>
  <c r="AV141" i="227"/>
  <c r="AU141" i="227"/>
  <c r="BD140" i="227"/>
  <c r="AY140" i="227"/>
  <c r="AX140" i="227"/>
  <c r="AW140" i="227"/>
  <c r="AV140" i="227"/>
  <c r="AU140" i="227"/>
  <c r="BD139" i="227"/>
  <c r="AY139" i="227"/>
  <c r="AX139" i="227"/>
  <c r="AW139" i="227"/>
  <c r="AV139" i="227"/>
  <c r="AU139" i="227"/>
  <c r="BD138" i="227"/>
  <c r="AY138" i="227"/>
  <c r="AX138" i="227"/>
  <c r="AW138" i="227"/>
  <c r="AV138" i="227"/>
  <c r="AU138" i="227"/>
  <c r="BD137" i="227"/>
  <c r="AY137" i="227"/>
  <c r="AX137" i="227"/>
  <c r="AW137" i="227"/>
  <c r="AV137" i="227"/>
  <c r="AU137" i="227"/>
  <c r="BD136" i="227"/>
  <c r="AY136" i="227"/>
  <c r="AX136" i="227"/>
  <c r="AW136" i="227"/>
  <c r="AV136" i="227"/>
  <c r="AU136" i="227"/>
  <c r="BD135" i="227"/>
  <c r="AY135" i="227"/>
  <c r="AX135" i="227"/>
  <c r="AW135" i="227"/>
  <c r="AV135" i="227"/>
  <c r="AU135" i="227"/>
  <c r="BD134" i="227"/>
  <c r="AY134" i="227"/>
  <c r="AX134" i="227"/>
  <c r="AW134" i="227"/>
  <c r="AV134" i="227"/>
  <c r="AU134" i="227"/>
  <c r="BD133" i="227"/>
  <c r="AY133" i="227"/>
  <c r="AX133" i="227"/>
  <c r="AW133" i="227"/>
  <c r="AV133" i="227"/>
  <c r="AU133" i="227"/>
  <c r="BD132" i="227"/>
  <c r="AY132" i="227"/>
  <c r="AX132" i="227"/>
  <c r="AW132" i="227"/>
  <c r="AV132" i="227"/>
  <c r="AU132" i="227"/>
  <c r="BD131" i="227"/>
  <c r="AY131" i="227"/>
  <c r="AX131" i="227"/>
  <c r="AW131" i="227"/>
  <c r="AV131" i="227"/>
  <c r="AU131" i="227"/>
  <c r="BD130" i="227"/>
  <c r="AY130" i="227"/>
  <c r="AX130" i="227"/>
  <c r="AW130" i="227"/>
  <c r="AV130" i="227"/>
  <c r="AU130" i="227"/>
  <c r="BD129" i="227"/>
  <c r="AY129" i="227"/>
  <c r="AX129" i="227"/>
  <c r="AW129" i="227"/>
  <c r="AV129" i="227"/>
  <c r="AU129" i="227"/>
  <c r="BD128" i="227"/>
  <c r="AY128" i="227"/>
  <c r="AX128" i="227"/>
  <c r="AW128" i="227"/>
  <c r="AV128" i="227"/>
  <c r="AU128" i="227"/>
  <c r="BD127" i="227"/>
  <c r="AY127" i="227"/>
  <c r="AX127" i="227"/>
  <c r="AW127" i="227"/>
  <c r="AV127" i="227"/>
  <c r="AU127" i="227"/>
  <c r="BD126" i="227"/>
  <c r="AY126" i="227"/>
  <c r="AX126" i="227"/>
  <c r="AW126" i="227"/>
  <c r="AV126" i="227"/>
  <c r="AU126" i="227"/>
  <c r="BD125" i="227"/>
  <c r="AY125" i="227"/>
  <c r="AX125" i="227"/>
  <c r="AW125" i="227"/>
  <c r="AV125" i="227"/>
  <c r="AU125" i="227"/>
  <c r="BD124" i="227"/>
  <c r="AY124" i="227"/>
  <c r="AX124" i="227"/>
  <c r="AW124" i="227"/>
  <c r="AV124" i="227"/>
  <c r="AU124" i="227"/>
  <c r="BD123" i="227"/>
  <c r="AY123" i="227"/>
  <c r="AX123" i="227"/>
  <c r="AW123" i="227"/>
  <c r="AV123" i="227"/>
  <c r="AU123" i="227"/>
  <c r="BD122" i="227"/>
  <c r="AY122" i="227"/>
  <c r="AX122" i="227"/>
  <c r="AW122" i="227"/>
  <c r="AV122" i="227"/>
  <c r="AU122" i="227"/>
  <c r="BD121" i="227"/>
  <c r="AY121" i="227"/>
  <c r="AX121" i="227"/>
  <c r="AW121" i="227"/>
  <c r="AV121" i="227"/>
  <c r="AU121" i="227"/>
  <c r="BD120" i="227"/>
  <c r="AY120" i="227"/>
  <c r="AX120" i="227"/>
  <c r="AW120" i="227"/>
  <c r="AV120" i="227"/>
  <c r="AU120" i="227"/>
  <c r="BD119" i="227"/>
  <c r="AY119" i="227"/>
  <c r="AX119" i="227"/>
  <c r="AW119" i="227"/>
  <c r="AV119" i="227"/>
  <c r="AU119" i="227"/>
  <c r="BD118" i="227"/>
  <c r="AY118" i="227"/>
  <c r="AX118" i="227"/>
  <c r="AW118" i="227"/>
  <c r="AV118" i="227"/>
  <c r="AU118" i="227"/>
  <c r="BD117" i="227"/>
  <c r="AY117" i="227"/>
  <c r="AX117" i="227"/>
  <c r="AW117" i="227"/>
  <c r="AV117" i="227"/>
  <c r="AU117" i="227"/>
  <c r="BD116" i="227"/>
  <c r="AY116" i="227"/>
  <c r="AX116" i="227"/>
  <c r="AW116" i="227"/>
  <c r="AV116" i="227"/>
  <c r="AU116" i="227"/>
  <c r="BD115" i="227"/>
  <c r="AY115" i="227"/>
  <c r="AX115" i="227"/>
  <c r="AW115" i="227"/>
  <c r="AV115" i="227"/>
  <c r="AU115" i="227"/>
  <c r="BD114" i="227"/>
  <c r="AY114" i="227"/>
  <c r="AX114" i="227"/>
  <c r="AW114" i="227"/>
  <c r="AV114" i="227"/>
  <c r="AU114" i="227"/>
  <c r="BD113" i="227"/>
  <c r="AY113" i="227"/>
  <c r="AX113" i="227"/>
  <c r="AW113" i="227"/>
  <c r="AV113" i="227"/>
  <c r="AU113" i="227"/>
  <c r="BD112" i="227"/>
  <c r="AY112" i="227"/>
  <c r="AX112" i="227"/>
  <c r="AW112" i="227"/>
  <c r="AV112" i="227"/>
  <c r="AU112" i="227"/>
  <c r="BD111" i="227"/>
  <c r="AY111" i="227"/>
  <c r="AX111" i="227"/>
  <c r="AW111" i="227"/>
  <c r="AV111" i="227"/>
  <c r="AU111" i="227"/>
  <c r="BD110" i="227"/>
  <c r="AY110" i="227"/>
  <c r="AX110" i="227"/>
  <c r="AW110" i="227"/>
  <c r="AV110" i="227"/>
  <c r="AU110" i="227"/>
  <c r="BD109" i="227"/>
  <c r="AY109" i="227"/>
  <c r="AX109" i="227"/>
  <c r="AW109" i="227"/>
  <c r="AV109" i="227"/>
  <c r="AU109" i="227"/>
  <c r="BD108" i="227"/>
  <c r="AY108" i="227"/>
  <c r="AX108" i="227"/>
  <c r="AW108" i="227"/>
  <c r="AV108" i="227"/>
  <c r="AU108" i="227"/>
  <c r="BD107" i="227"/>
  <c r="AY107" i="227"/>
  <c r="AX107" i="227"/>
  <c r="AW107" i="227"/>
  <c r="AV107" i="227"/>
  <c r="AU107" i="227"/>
  <c r="BD106" i="227"/>
  <c r="AY106" i="227"/>
  <c r="AX106" i="227"/>
  <c r="AW106" i="227"/>
  <c r="AV106" i="227"/>
  <c r="AU106" i="227"/>
  <c r="BD105" i="227"/>
  <c r="AY105" i="227"/>
  <c r="AX105" i="227"/>
  <c r="AW105" i="227"/>
  <c r="AV105" i="227"/>
  <c r="AU105" i="227"/>
  <c r="BD104" i="227"/>
  <c r="AY104" i="227"/>
  <c r="AX104" i="227"/>
  <c r="AW104" i="227"/>
  <c r="AV104" i="227"/>
  <c r="AU104" i="227"/>
  <c r="BD103" i="227"/>
  <c r="AY103" i="227"/>
  <c r="AX103" i="227"/>
  <c r="AW103" i="227"/>
  <c r="AV103" i="227"/>
  <c r="AU103" i="227"/>
  <c r="BD102" i="227"/>
  <c r="AY102" i="227"/>
  <c r="AX102" i="227"/>
  <c r="AW102" i="227"/>
  <c r="AV102" i="227"/>
  <c r="AU102" i="227"/>
  <c r="BD101" i="227"/>
  <c r="AY101" i="227"/>
  <c r="AX101" i="227"/>
  <c r="AW101" i="227"/>
  <c r="AV101" i="227"/>
  <c r="AU101" i="227"/>
  <c r="BD100" i="227"/>
  <c r="AY100" i="227"/>
  <c r="AX100" i="227"/>
  <c r="AW100" i="227"/>
  <c r="AV100" i="227"/>
  <c r="AU100" i="227"/>
  <c r="BD99" i="227"/>
  <c r="AY99" i="227"/>
  <c r="AX99" i="227"/>
  <c r="AW99" i="227"/>
  <c r="AV99" i="227"/>
  <c r="AU99" i="227"/>
  <c r="BD98" i="227"/>
  <c r="AY98" i="227"/>
  <c r="AX98" i="227"/>
  <c r="AW98" i="227"/>
  <c r="AV98" i="227"/>
  <c r="AU98" i="227"/>
  <c r="BD97" i="227"/>
  <c r="AY97" i="227"/>
  <c r="AX97" i="227"/>
  <c r="AW97" i="227"/>
  <c r="AV97" i="227"/>
  <c r="AU97" i="227"/>
  <c r="BD96" i="227"/>
  <c r="AY96" i="227"/>
  <c r="AX96" i="227"/>
  <c r="AW96" i="227"/>
  <c r="AV96" i="227"/>
  <c r="AU96" i="227"/>
  <c r="BD95" i="227"/>
  <c r="AY95" i="227"/>
  <c r="AX95" i="227"/>
  <c r="AW95" i="227"/>
  <c r="AV95" i="227"/>
  <c r="AU95" i="227"/>
  <c r="BD94" i="227"/>
  <c r="AY94" i="227"/>
  <c r="AX94" i="227"/>
  <c r="AW94" i="227"/>
  <c r="AV94" i="227"/>
  <c r="AU94" i="227"/>
  <c r="BD93" i="227"/>
  <c r="AY93" i="227"/>
  <c r="AX93" i="227"/>
  <c r="AW93" i="227"/>
  <c r="AV93" i="227"/>
  <c r="AU93" i="227"/>
  <c r="BD92" i="227"/>
  <c r="AY92" i="227"/>
  <c r="AX92" i="227"/>
  <c r="AW92" i="227"/>
  <c r="AV92" i="227"/>
  <c r="AU92" i="227"/>
  <c r="BD91" i="227"/>
  <c r="AY91" i="227"/>
  <c r="AX91" i="227"/>
  <c r="AW91" i="227"/>
  <c r="AV91" i="227"/>
  <c r="AU91" i="227"/>
  <c r="BD90" i="227"/>
  <c r="AY90" i="227"/>
  <c r="AX90" i="227"/>
  <c r="AW90" i="227"/>
  <c r="AV90" i="227"/>
  <c r="AU90" i="227"/>
  <c r="BD89" i="227"/>
  <c r="AY89" i="227"/>
  <c r="AX89" i="227"/>
  <c r="AW89" i="227"/>
  <c r="AV89" i="227"/>
  <c r="AU89" i="227"/>
  <c r="BD88" i="227"/>
  <c r="AY88" i="227"/>
  <c r="AX88" i="227"/>
  <c r="AW88" i="227"/>
  <c r="AV88" i="227"/>
  <c r="AU88" i="227"/>
  <c r="BD87" i="227"/>
  <c r="AY87" i="227"/>
  <c r="AX87" i="227"/>
  <c r="AW87" i="227"/>
  <c r="AV87" i="227"/>
  <c r="AU87" i="227"/>
  <c r="BD86" i="227"/>
  <c r="AY86" i="227"/>
  <c r="AX86" i="227"/>
  <c r="AW86" i="227"/>
  <c r="AV86" i="227"/>
  <c r="AU86" i="227"/>
  <c r="BD85" i="227"/>
  <c r="AY85" i="227"/>
  <c r="AX85" i="227"/>
  <c r="AW85" i="227"/>
  <c r="AV85" i="227"/>
  <c r="AU85" i="227"/>
  <c r="BD84" i="227"/>
  <c r="AY84" i="227"/>
  <c r="AX84" i="227"/>
  <c r="AW84" i="227"/>
  <c r="AV84" i="227"/>
  <c r="AU84" i="227"/>
  <c r="BD83" i="227"/>
  <c r="AY83" i="227"/>
  <c r="AX83" i="227"/>
  <c r="AW83" i="227"/>
  <c r="AV83" i="227"/>
  <c r="AU83" i="227"/>
  <c r="BD82" i="227"/>
  <c r="AY82" i="227"/>
  <c r="AX82" i="227"/>
  <c r="AW82" i="227"/>
  <c r="AV82" i="227"/>
  <c r="AU82" i="227"/>
  <c r="BD81" i="227"/>
  <c r="AY81" i="227"/>
  <c r="AX81" i="227"/>
  <c r="AW81" i="227"/>
  <c r="AV81" i="227"/>
  <c r="AU81" i="227"/>
  <c r="BD80" i="227"/>
  <c r="AY80" i="227"/>
  <c r="AX80" i="227"/>
  <c r="AW80" i="227"/>
  <c r="AV80" i="227"/>
  <c r="AU80" i="227"/>
  <c r="BD79" i="227"/>
  <c r="AY79" i="227"/>
  <c r="AX79" i="227"/>
  <c r="AW79" i="227"/>
  <c r="AV79" i="227"/>
  <c r="AU79" i="227"/>
  <c r="BD78" i="227"/>
  <c r="AY78" i="227"/>
  <c r="AX78" i="227"/>
  <c r="AW78" i="227"/>
  <c r="AV78" i="227"/>
  <c r="AU78" i="227"/>
  <c r="BD77" i="227"/>
  <c r="AY77" i="227"/>
  <c r="AX77" i="227"/>
  <c r="AW77" i="227"/>
  <c r="AV77" i="227"/>
  <c r="AU77" i="227"/>
  <c r="BD76" i="227"/>
  <c r="AY76" i="227"/>
  <c r="AX76" i="227"/>
  <c r="AW76" i="227"/>
  <c r="AV76" i="227"/>
  <c r="AU76" i="227"/>
  <c r="BD75" i="227"/>
  <c r="AY75" i="227"/>
  <c r="AX75" i="227"/>
  <c r="AW75" i="227"/>
  <c r="AV75" i="227"/>
  <c r="AU75" i="227"/>
  <c r="BD74" i="227"/>
  <c r="AY74" i="227"/>
  <c r="AX74" i="227"/>
  <c r="AW74" i="227"/>
  <c r="AV74" i="227"/>
  <c r="AU74" i="227"/>
  <c r="BD73" i="227"/>
  <c r="AY73" i="227"/>
  <c r="AX73" i="227"/>
  <c r="AW73" i="227"/>
  <c r="AV73" i="227"/>
  <c r="AU73" i="227"/>
  <c r="BD72" i="227"/>
  <c r="AY72" i="227"/>
  <c r="AX72" i="227"/>
  <c r="AW72" i="227"/>
  <c r="AV72" i="227"/>
  <c r="AU72" i="227"/>
  <c r="BD71" i="227"/>
  <c r="AY71" i="227"/>
  <c r="AX71" i="227"/>
  <c r="AW71" i="227"/>
  <c r="AV71" i="227"/>
  <c r="AU71" i="227"/>
  <c r="BD70" i="227"/>
  <c r="AY70" i="227"/>
  <c r="AX70" i="227"/>
  <c r="AW70" i="227"/>
  <c r="AV70" i="227"/>
  <c r="AU70" i="227"/>
  <c r="BD69" i="227"/>
  <c r="AY69" i="227"/>
  <c r="AX69" i="227"/>
  <c r="AW69" i="227"/>
  <c r="AV69" i="227"/>
  <c r="AU69" i="227"/>
  <c r="BD68" i="227"/>
  <c r="AY68" i="227"/>
  <c r="AX68" i="227"/>
  <c r="AW68" i="227"/>
  <c r="AV68" i="227"/>
  <c r="AU68" i="227"/>
  <c r="BD67" i="227"/>
  <c r="AY67" i="227"/>
  <c r="AX67" i="227"/>
  <c r="AW67" i="227"/>
  <c r="AV67" i="227"/>
  <c r="AU67" i="227"/>
  <c r="BD66" i="227"/>
  <c r="AY66" i="227"/>
  <c r="AX66" i="227"/>
  <c r="AW66" i="227"/>
  <c r="AV66" i="227"/>
  <c r="AU66" i="227"/>
  <c r="BD65" i="227"/>
  <c r="AY65" i="227"/>
  <c r="AX65" i="227"/>
  <c r="AW65" i="227"/>
  <c r="AV65" i="227"/>
  <c r="AU65" i="227"/>
  <c r="BD64" i="227"/>
  <c r="AY64" i="227"/>
  <c r="AX64" i="227"/>
  <c r="AW64" i="227"/>
  <c r="AV64" i="227"/>
  <c r="AU64" i="227"/>
  <c r="BD63" i="227"/>
  <c r="AY63" i="227"/>
  <c r="AX63" i="227"/>
  <c r="AW63" i="227"/>
  <c r="AV63" i="227"/>
  <c r="AU63" i="227"/>
  <c r="BD62" i="227"/>
  <c r="AY62" i="227"/>
  <c r="AX62" i="227"/>
  <c r="AW62" i="227"/>
  <c r="AV62" i="227"/>
  <c r="AU62" i="227"/>
  <c r="BD61" i="227"/>
  <c r="AY61" i="227"/>
  <c r="AX61" i="227"/>
  <c r="AW61" i="227"/>
  <c r="AV61" i="227"/>
  <c r="AU61" i="227"/>
  <c r="BD60" i="227"/>
  <c r="AY60" i="227"/>
  <c r="AX60" i="227"/>
  <c r="AW60" i="227"/>
  <c r="AV60" i="227"/>
  <c r="AU60" i="227"/>
  <c r="BD59" i="227"/>
  <c r="AY59" i="227"/>
  <c r="AX59" i="227"/>
  <c r="AW59" i="227"/>
  <c r="AV59" i="227"/>
  <c r="AU59" i="227"/>
  <c r="BD58" i="227"/>
  <c r="AY58" i="227"/>
  <c r="AX58" i="227"/>
  <c r="AW58" i="227"/>
  <c r="AV58" i="227"/>
  <c r="AU58" i="227"/>
  <c r="BD57" i="227"/>
  <c r="AY57" i="227"/>
  <c r="AX57" i="227"/>
  <c r="AW57" i="227"/>
  <c r="AV57" i="227"/>
  <c r="AU57" i="227"/>
  <c r="BD56" i="227"/>
  <c r="AY56" i="227"/>
  <c r="AX56" i="227"/>
  <c r="AW56" i="227"/>
  <c r="AV56" i="227"/>
  <c r="AU56" i="227"/>
  <c r="BD55" i="227"/>
  <c r="AY55" i="227"/>
  <c r="AX55" i="227"/>
  <c r="AW55" i="227"/>
  <c r="AV55" i="227"/>
  <c r="AU55" i="227"/>
  <c r="BD54" i="227"/>
  <c r="AY54" i="227"/>
  <c r="AX54" i="227"/>
  <c r="AW54" i="227"/>
  <c r="AV54" i="227"/>
  <c r="AU54" i="227"/>
  <c r="BD53" i="227"/>
  <c r="AY53" i="227"/>
  <c r="AX53" i="227"/>
  <c r="AW53" i="227"/>
  <c r="AV53" i="227"/>
  <c r="AU53" i="227"/>
  <c r="BD52" i="227"/>
  <c r="AY52" i="227"/>
  <c r="AX52" i="227"/>
  <c r="AW52" i="227"/>
  <c r="AV52" i="227"/>
  <c r="AU52" i="227"/>
  <c r="BD51" i="227"/>
  <c r="AY51" i="227"/>
  <c r="AX51" i="227"/>
  <c r="AW51" i="227"/>
  <c r="AV51" i="227"/>
  <c r="AU51" i="227"/>
  <c r="BD50" i="227"/>
  <c r="AY50" i="227"/>
  <c r="AX50" i="227"/>
  <c r="AW50" i="227"/>
  <c r="AV50" i="227"/>
  <c r="AU50" i="227"/>
  <c r="BD49" i="227"/>
  <c r="AY49" i="227"/>
  <c r="AX49" i="227"/>
  <c r="AW49" i="227"/>
  <c r="AV49" i="227"/>
  <c r="AU49" i="227"/>
  <c r="BD48" i="227"/>
  <c r="AY48" i="227"/>
  <c r="AX48" i="227"/>
  <c r="AW48" i="227"/>
  <c r="AV48" i="227"/>
  <c r="AU48" i="227"/>
  <c r="BD47" i="227"/>
  <c r="AY47" i="227"/>
  <c r="AX47" i="227"/>
  <c r="AW47" i="227"/>
  <c r="AV47" i="227"/>
  <c r="AU47" i="227"/>
  <c r="BD46" i="227"/>
  <c r="AY46" i="227"/>
  <c r="AX46" i="227"/>
  <c r="AW46" i="227"/>
  <c r="AV46" i="227"/>
  <c r="AU46" i="227"/>
  <c r="BD45" i="227"/>
  <c r="AY45" i="227"/>
  <c r="AX45" i="227"/>
  <c r="AW45" i="227"/>
  <c r="AV45" i="227"/>
  <c r="AU45" i="227"/>
  <c r="BD44" i="227"/>
  <c r="AY44" i="227"/>
  <c r="AX44" i="227"/>
  <c r="AW44" i="227"/>
  <c r="AV44" i="227"/>
  <c r="AU44" i="227"/>
  <c r="BD43" i="227"/>
  <c r="AY43" i="227"/>
  <c r="AX43" i="227"/>
  <c r="AW43" i="227"/>
  <c r="AV43" i="227"/>
  <c r="AU43" i="227"/>
  <c r="BD42" i="227"/>
  <c r="AY42" i="227"/>
  <c r="AX42" i="227"/>
  <c r="AW42" i="227"/>
  <c r="AV42" i="227"/>
  <c r="AU42" i="227"/>
  <c r="BD41" i="227"/>
  <c r="AY41" i="227"/>
  <c r="AX41" i="227"/>
  <c r="AW41" i="227"/>
  <c r="AV41" i="227"/>
  <c r="AU41" i="227"/>
  <c r="BD40" i="227"/>
  <c r="AY40" i="227"/>
  <c r="AX40" i="227"/>
  <c r="AW40" i="227"/>
  <c r="AV40" i="227"/>
  <c r="AU40" i="227"/>
  <c r="BD39" i="227"/>
  <c r="AY39" i="227"/>
  <c r="AX39" i="227"/>
  <c r="AW39" i="227"/>
  <c r="AV39" i="227"/>
  <c r="AU39" i="227"/>
  <c r="BD38" i="227"/>
  <c r="AY38" i="227"/>
  <c r="AX38" i="227"/>
  <c r="AW38" i="227"/>
  <c r="AV38" i="227"/>
  <c r="AU38" i="227"/>
  <c r="BD37" i="227"/>
  <c r="AY37" i="227"/>
  <c r="AX37" i="227"/>
  <c r="AW37" i="227"/>
  <c r="AV37" i="227"/>
  <c r="AU37" i="227"/>
  <c r="BD36" i="227"/>
  <c r="AY36" i="227"/>
  <c r="AX36" i="227"/>
  <c r="AW36" i="227"/>
  <c r="AV36" i="227"/>
  <c r="AU36" i="227"/>
  <c r="BD35" i="227"/>
  <c r="AY35" i="227"/>
  <c r="AX35" i="227"/>
  <c r="AW35" i="227"/>
  <c r="AV35" i="227"/>
  <c r="AU35" i="227"/>
  <c r="BD34" i="227"/>
  <c r="AY34" i="227"/>
  <c r="AX34" i="227"/>
  <c r="AW34" i="227"/>
  <c r="AV34" i="227"/>
  <c r="AU34" i="227"/>
  <c r="BD33" i="227"/>
  <c r="AY33" i="227"/>
  <c r="AX33" i="227"/>
  <c r="AW33" i="227"/>
  <c r="AV33" i="227"/>
  <c r="AU33" i="227"/>
  <c r="BD32" i="227"/>
  <c r="AY32" i="227"/>
  <c r="AX32" i="227"/>
  <c r="AW32" i="227"/>
  <c r="AV32" i="227"/>
  <c r="AU32" i="227"/>
  <c r="BD31" i="227"/>
  <c r="AY31" i="227"/>
  <c r="AX31" i="227"/>
  <c r="AW31" i="227"/>
  <c r="AV31" i="227"/>
  <c r="AU31" i="227"/>
  <c r="BD30" i="227"/>
  <c r="AY30" i="227"/>
  <c r="AX30" i="227"/>
  <c r="AW30" i="227"/>
  <c r="AV30" i="227"/>
  <c r="AU30" i="227"/>
  <c r="BD29" i="227"/>
  <c r="AY29" i="227"/>
  <c r="AX29" i="227"/>
  <c r="AW29" i="227"/>
  <c r="AV29" i="227"/>
  <c r="AU29" i="227"/>
  <c r="BD28" i="227"/>
  <c r="AY28" i="227"/>
  <c r="AX28" i="227"/>
  <c r="AW28" i="227"/>
  <c r="AV28" i="227"/>
  <c r="AU28" i="227"/>
  <c r="BD27" i="227"/>
  <c r="AY27" i="227"/>
  <c r="AX27" i="227"/>
  <c r="AW27" i="227"/>
  <c r="AV27" i="227"/>
  <c r="AU27" i="227"/>
  <c r="BD26" i="227"/>
  <c r="AY26" i="227"/>
  <c r="AX26" i="227"/>
  <c r="AW26" i="227"/>
  <c r="AV26" i="227"/>
  <c r="AU26" i="227"/>
  <c r="BD25" i="227"/>
  <c r="AY25" i="227"/>
  <c r="AX25" i="227"/>
  <c r="AW25" i="227"/>
  <c r="AV25" i="227"/>
  <c r="AU25" i="227"/>
  <c r="BD24" i="227"/>
  <c r="AY24" i="227"/>
  <c r="AX24" i="227"/>
  <c r="AW24" i="227"/>
  <c r="AV24" i="227"/>
  <c r="AU24" i="227"/>
  <c r="BD23" i="227"/>
  <c r="AY23" i="227"/>
  <c r="AX23" i="227"/>
  <c r="AW23" i="227"/>
  <c r="AV23" i="227"/>
  <c r="AU23" i="227"/>
  <c r="BD22" i="227"/>
  <c r="AY22" i="227"/>
  <c r="AX22" i="227"/>
  <c r="AW22" i="227"/>
  <c r="AV22" i="227"/>
  <c r="AU22" i="227"/>
  <c r="BD21" i="227"/>
  <c r="AY21" i="227"/>
  <c r="AX21" i="227"/>
  <c r="AW21" i="227"/>
  <c r="AV21" i="227"/>
  <c r="AU21" i="227"/>
  <c r="BD20" i="227"/>
  <c r="AY20" i="227"/>
  <c r="AX20" i="227"/>
  <c r="AW20" i="227"/>
  <c r="AV20" i="227"/>
  <c r="AU20" i="227"/>
  <c r="BD19" i="227"/>
  <c r="AY19" i="227"/>
  <c r="AX19" i="227"/>
  <c r="AW19" i="227"/>
  <c r="AV19" i="227"/>
  <c r="AU19" i="227"/>
  <c r="BD18" i="227"/>
  <c r="AY18" i="227"/>
  <c r="AX18" i="227"/>
  <c r="AW18" i="227"/>
  <c r="AV18" i="227"/>
  <c r="AU18" i="227"/>
  <c r="BD17" i="227"/>
  <c r="AY17" i="227"/>
  <c r="AX17" i="227"/>
  <c r="AW17" i="227"/>
  <c r="AV17" i="227"/>
  <c r="AU17" i="227"/>
  <c r="BD16" i="227"/>
  <c r="AY16" i="227"/>
  <c r="AX16" i="227"/>
  <c r="AW16" i="227"/>
  <c r="AV16" i="227"/>
  <c r="AU16" i="227"/>
  <c r="BD15" i="227"/>
  <c r="AY15" i="227"/>
  <c r="AX15" i="227"/>
  <c r="AW15" i="227"/>
  <c r="AV15" i="227"/>
  <c r="AU15" i="227"/>
  <c r="BD14" i="227"/>
  <c r="AY14" i="227"/>
  <c r="AX14" i="227"/>
  <c r="AW14" i="227"/>
  <c r="AV14" i="227"/>
  <c r="AU14" i="227"/>
  <c r="BD13" i="227"/>
  <c r="AY13" i="227"/>
  <c r="AX13" i="227"/>
  <c r="AW13" i="227"/>
  <c r="AV13" i="227"/>
  <c r="AU13" i="227"/>
  <c r="BD12" i="227"/>
  <c r="AY12" i="227"/>
  <c r="AX12" i="227"/>
  <c r="AW12" i="227"/>
  <c r="AV12" i="227"/>
  <c r="AU12" i="227"/>
  <c r="BD11" i="227"/>
  <c r="AY11" i="227"/>
  <c r="AX11" i="227"/>
  <c r="AW11" i="227"/>
  <c r="AV11" i="227"/>
  <c r="AU11" i="227"/>
  <c r="BD10" i="227"/>
  <c r="AY10" i="227"/>
  <c r="AX10" i="227"/>
  <c r="AW10" i="227"/>
  <c r="AV10" i="227"/>
  <c r="AU10" i="227"/>
  <c r="BD9" i="227"/>
  <c r="AY9" i="227"/>
  <c r="AX9" i="227"/>
  <c r="AW9" i="227"/>
  <c r="AV9" i="227"/>
  <c r="AU9" i="227"/>
  <c r="BD8" i="227"/>
  <c r="AY8" i="227"/>
  <c r="AX8" i="227"/>
  <c r="AW8" i="227"/>
  <c r="AV8" i="227"/>
  <c r="AU8" i="227"/>
  <c r="BD7" i="227"/>
  <c r="AY7" i="227"/>
  <c r="AX7" i="227"/>
  <c r="AW7" i="227"/>
  <c r="AV7" i="227"/>
  <c r="AU7" i="227"/>
  <c r="BD6" i="227"/>
  <c r="AY6" i="227"/>
  <c r="AX6" i="227"/>
  <c r="AW6" i="227"/>
  <c r="AV6" i="227"/>
  <c r="AU6" i="227"/>
  <c r="BD5" i="227"/>
  <c r="AY5" i="227"/>
  <c r="AX5" i="227"/>
  <c r="AW5" i="227"/>
  <c r="AV5" i="227"/>
  <c r="AU5" i="227"/>
  <c r="BD4" i="227"/>
  <c r="AY4" i="227"/>
  <c r="AX4" i="227"/>
  <c r="AW4" i="227"/>
  <c r="AV4" i="227"/>
  <c r="AU4" i="227"/>
  <c r="AY1128" i="228"/>
  <c r="AX1128" i="228"/>
  <c r="AW1128" i="228"/>
  <c r="AV1128" i="228"/>
  <c r="AU1128" i="228"/>
  <c r="AY1127" i="228"/>
  <c r="AX1127" i="228"/>
  <c r="AW1127" i="228"/>
  <c r="AV1127" i="228"/>
  <c r="AU1127" i="228"/>
  <c r="AY1126" i="228"/>
  <c r="AX1126" i="228"/>
  <c r="AW1126" i="228"/>
  <c r="AV1126" i="228"/>
  <c r="AU1126" i="228"/>
  <c r="AY1125" i="228"/>
  <c r="AX1125" i="228"/>
  <c r="AW1125" i="228"/>
  <c r="AV1125" i="228"/>
  <c r="AU1125" i="228"/>
  <c r="AY1124" i="228"/>
  <c r="AX1124" i="228"/>
  <c r="AW1124" i="228"/>
  <c r="AV1124" i="228"/>
  <c r="AU1124" i="228"/>
  <c r="AY1123" i="228"/>
  <c r="AX1123" i="228"/>
  <c r="AW1123" i="228"/>
  <c r="AV1123" i="228"/>
  <c r="AU1123" i="228"/>
  <c r="AY1122" i="228"/>
  <c r="AX1122" i="228"/>
  <c r="AW1122" i="228"/>
  <c r="AV1122" i="228"/>
  <c r="AU1122" i="228"/>
  <c r="AY1121" i="228"/>
  <c r="AX1121" i="228"/>
  <c r="AW1121" i="228"/>
  <c r="AV1121" i="228"/>
  <c r="AU1121" i="228"/>
  <c r="AY1120" i="228"/>
  <c r="AX1120" i="228"/>
  <c r="AW1120" i="228"/>
  <c r="AV1120" i="228"/>
  <c r="AU1120" i="228"/>
  <c r="AY1119" i="228"/>
  <c r="AX1119" i="228"/>
  <c r="AW1119" i="228"/>
  <c r="AV1119" i="228"/>
  <c r="AU1119" i="228"/>
  <c r="AY1118" i="228"/>
  <c r="AX1118" i="228"/>
  <c r="AW1118" i="228"/>
  <c r="AV1118" i="228"/>
  <c r="AU1118" i="228"/>
  <c r="AY1117" i="228"/>
  <c r="AX1117" i="228"/>
  <c r="AW1117" i="228"/>
  <c r="AV1117" i="228"/>
  <c r="AU1117" i="228"/>
  <c r="AY1116" i="228"/>
  <c r="AX1116" i="228"/>
  <c r="AW1116" i="228"/>
  <c r="AV1116" i="228"/>
  <c r="AU1116" i="228"/>
  <c r="AY1115" i="228"/>
  <c r="AX1115" i="228"/>
  <c r="AW1115" i="228"/>
  <c r="AV1115" i="228"/>
  <c r="AU1115" i="228"/>
  <c r="AY1114" i="228"/>
  <c r="AX1114" i="228"/>
  <c r="AW1114" i="228"/>
  <c r="AV1114" i="228"/>
  <c r="AU1114" i="228"/>
  <c r="AY1113" i="228"/>
  <c r="AX1113" i="228"/>
  <c r="AW1113" i="228"/>
  <c r="AV1113" i="228"/>
  <c r="AU1113" i="228"/>
  <c r="AY1112" i="228"/>
  <c r="AX1112" i="228"/>
  <c r="AW1112" i="228"/>
  <c r="AV1112" i="228"/>
  <c r="AU1112" i="228"/>
  <c r="AY1111" i="228"/>
  <c r="AX1111" i="228"/>
  <c r="AW1111" i="228"/>
  <c r="AV1111" i="228"/>
  <c r="AU1111" i="228"/>
  <c r="AY1110" i="228"/>
  <c r="AX1110" i="228"/>
  <c r="AW1110" i="228"/>
  <c r="AV1110" i="228"/>
  <c r="AU1110" i="228"/>
  <c r="AY1109" i="228"/>
  <c r="AX1109" i="228"/>
  <c r="AW1109" i="228"/>
  <c r="AV1109" i="228"/>
  <c r="AU1109" i="228"/>
  <c r="AY1108" i="228"/>
  <c r="AX1108" i="228"/>
  <c r="AW1108" i="228"/>
  <c r="AV1108" i="228"/>
  <c r="AU1108" i="228"/>
  <c r="AY1107" i="228"/>
  <c r="AX1107" i="228"/>
  <c r="AW1107" i="228"/>
  <c r="AV1107" i="228"/>
  <c r="AU1107" i="228"/>
  <c r="AY1106" i="228"/>
  <c r="AX1106" i="228"/>
  <c r="AW1106" i="228"/>
  <c r="AV1106" i="228"/>
  <c r="AU1106" i="228"/>
  <c r="AY1105" i="228"/>
  <c r="AX1105" i="228"/>
  <c r="AW1105" i="228"/>
  <c r="AV1105" i="228"/>
  <c r="AU1105" i="228"/>
  <c r="AY1104" i="228"/>
  <c r="AX1104" i="228"/>
  <c r="AW1104" i="228"/>
  <c r="AV1104" i="228"/>
  <c r="AU1104" i="228"/>
  <c r="AY1103" i="228"/>
  <c r="AX1103" i="228"/>
  <c r="AW1103" i="228"/>
  <c r="AV1103" i="228"/>
  <c r="AU1103" i="228"/>
  <c r="AY1102" i="228"/>
  <c r="AX1102" i="228"/>
  <c r="AW1102" i="228"/>
  <c r="AV1102" i="228"/>
  <c r="AU1102" i="228"/>
  <c r="AY1101" i="228"/>
  <c r="AX1101" i="228"/>
  <c r="AW1101" i="228"/>
  <c r="AV1101" i="228"/>
  <c r="AU1101" i="228"/>
  <c r="AY1100" i="228"/>
  <c r="AX1100" i="228"/>
  <c r="AW1100" i="228"/>
  <c r="AV1100" i="228"/>
  <c r="AU1100" i="228"/>
  <c r="AY1099" i="228"/>
  <c r="AX1099" i="228"/>
  <c r="AW1099" i="228"/>
  <c r="AV1099" i="228"/>
  <c r="AU1099" i="228"/>
  <c r="AY1098" i="228"/>
  <c r="AX1098" i="228"/>
  <c r="AW1098" i="228"/>
  <c r="AV1098" i="228"/>
  <c r="AU1098" i="228"/>
  <c r="AY1097" i="228"/>
  <c r="AX1097" i="228"/>
  <c r="AW1097" i="228"/>
  <c r="AV1097" i="228"/>
  <c r="AU1097" i="228"/>
  <c r="AY1096" i="228"/>
  <c r="AX1096" i="228"/>
  <c r="AW1096" i="228"/>
  <c r="AV1096" i="228"/>
  <c r="AU1096" i="228"/>
  <c r="AY1095" i="228"/>
  <c r="AX1095" i="228"/>
  <c r="AW1095" i="228"/>
  <c r="AV1095" i="228"/>
  <c r="AU1095" i="228"/>
  <c r="AY1094" i="228"/>
  <c r="AX1094" i="228"/>
  <c r="AW1094" i="228"/>
  <c r="AV1094" i="228"/>
  <c r="AU1094" i="228"/>
  <c r="AY1093" i="228"/>
  <c r="AX1093" i="228"/>
  <c r="AW1093" i="228"/>
  <c r="AV1093" i="228"/>
  <c r="AU1093" i="228"/>
  <c r="AY1092" i="228"/>
  <c r="AX1092" i="228"/>
  <c r="AW1092" i="228"/>
  <c r="AV1092" i="228"/>
  <c r="AU1092" i="228"/>
  <c r="AY1091" i="228"/>
  <c r="AX1091" i="228"/>
  <c r="AW1091" i="228"/>
  <c r="AV1091" i="228"/>
  <c r="AU1091" i="228"/>
  <c r="AY1090" i="228"/>
  <c r="AX1090" i="228"/>
  <c r="AW1090" i="228"/>
  <c r="AV1090" i="228"/>
  <c r="AU1090" i="228"/>
  <c r="AY1089" i="228"/>
  <c r="AX1089" i="228"/>
  <c r="AW1089" i="228"/>
  <c r="AV1089" i="228"/>
  <c r="AU1089" i="228"/>
  <c r="AY1088" i="228"/>
  <c r="AX1088" i="228"/>
  <c r="AW1088" i="228"/>
  <c r="AV1088" i="228"/>
  <c r="AU1088" i="228"/>
  <c r="AY1087" i="228"/>
  <c r="AX1087" i="228"/>
  <c r="AW1087" i="228"/>
  <c r="AV1087" i="228"/>
  <c r="AU1087" i="228"/>
  <c r="AY1086" i="228"/>
  <c r="AX1086" i="228"/>
  <c r="AW1086" i="228"/>
  <c r="AV1086" i="228"/>
  <c r="AU1086" i="228"/>
  <c r="AY1085" i="228"/>
  <c r="AX1085" i="228"/>
  <c r="AW1085" i="228"/>
  <c r="AV1085" i="228"/>
  <c r="AU1085" i="228"/>
  <c r="AY1084" i="228"/>
  <c r="AX1084" i="228"/>
  <c r="AW1084" i="228"/>
  <c r="AV1084" i="228"/>
  <c r="AU1084" i="228"/>
  <c r="AY1083" i="228"/>
  <c r="AX1083" i="228"/>
  <c r="AW1083" i="228"/>
  <c r="AV1083" i="228"/>
  <c r="AU1083" i="228"/>
  <c r="AY1082" i="228"/>
  <c r="AX1082" i="228"/>
  <c r="AW1082" i="228"/>
  <c r="AV1082" i="228"/>
  <c r="AU1082" i="228"/>
  <c r="AY1081" i="228"/>
  <c r="AX1081" i="228"/>
  <c r="AW1081" i="228"/>
  <c r="AV1081" i="228"/>
  <c r="AU1081" i="228"/>
  <c r="AY1080" i="228"/>
  <c r="AX1080" i="228"/>
  <c r="AW1080" i="228"/>
  <c r="AV1080" i="228"/>
  <c r="AU1080" i="228"/>
  <c r="AY1079" i="228"/>
  <c r="AX1079" i="228"/>
  <c r="AW1079" i="228"/>
  <c r="AV1079" i="228"/>
  <c r="AU1079" i="228"/>
  <c r="AY1078" i="228"/>
  <c r="AX1078" i="228"/>
  <c r="AW1078" i="228"/>
  <c r="AV1078" i="228"/>
  <c r="AU1078" i="228"/>
  <c r="AY1077" i="228"/>
  <c r="AX1077" i="228"/>
  <c r="AW1077" i="228"/>
  <c r="AV1077" i="228"/>
  <c r="AU1077" i="228"/>
  <c r="AY1076" i="228"/>
  <c r="AX1076" i="228"/>
  <c r="AW1076" i="228"/>
  <c r="AV1076" i="228"/>
  <c r="AU1076" i="228"/>
  <c r="AY1075" i="228"/>
  <c r="AX1075" i="228"/>
  <c r="AW1075" i="228"/>
  <c r="AV1075" i="228"/>
  <c r="AU1075" i="228"/>
  <c r="AY1074" i="228"/>
  <c r="AX1074" i="228"/>
  <c r="AW1074" i="228"/>
  <c r="AV1074" i="228"/>
  <c r="AU1074" i="228"/>
  <c r="AY1073" i="228"/>
  <c r="AX1073" i="228"/>
  <c r="AW1073" i="228"/>
  <c r="AV1073" i="228"/>
  <c r="AU1073" i="228"/>
  <c r="AY1072" i="228"/>
  <c r="AX1072" i="228"/>
  <c r="AW1072" i="228"/>
  <c r="AV1072" i="228"/>
  <c r="AU1072" i="228"/>
  <c r="AY1071" i="228"/>
  <c r="AX1071" i="228"/>
  <c r="AW1071" i="228"/>
  <c r="AV1071" i="228"/>
  <c r="AU1071" i="228"/>
  <c r="AY1070" i="228"/>
  <c r="AX1070" i="228"/>
  <c r="AW1070" i="228"/>
  <c r="AV1070" i="228"/>
  <c r="AU1070" i="228"/>
  <c r="AY1069" i="228"/>
  <c r="AX1069" i="228"/>
  <c r="AW1069" i="228"/>
  <c r="AV1069" i="228"/>
  <c r="AU1069" i="228"/>
  <c r="AY1068" i="228"/>
  <c r="AX1068" i="228"/>
  <c r="AW1068" i="228"/>
  <c r="AV1068" i="228"/>
  <c r="AU1068" i="228"/>
  <c r="AY1067" i="228"/>
  <c r="AX1067" i="228"/>
  <c r="AW1067" i="228"/>
  <c r="AV1067" i="228"/>
  <c r="AU1067" i="228"/>
  <c r="AY1066" i="228"/>
  <c r="AX1066" i="228"/>
  <c r="AW1066" i="228"/>
  <c r="AV1066" i="228"/>
  <c r="AU1066" i="228"/>
  <c r="AY1065" i="228"/>
  <c r="AX1065" i="228"/>
  <c r="AW1065" i="228"/>
  <c r="AV1065" i="228"/>
  <c r="AU1065" i="228"/>
  <c r="AY1064" i="228"/>
  <c r="AX1064" i="228"/>
  <c r="AW1064" i="228"/>
  <c r="AV1064" i="228"/>
  <c r="AU1064" i="228"/>
  <c r="AY1063" i="228"/>
  <c r="AX1063" i="228"/>
  <c r="AW1063" i="228"/>
  <c r="AV1063" i="228"/>
  <c r="AU1063" i="228"/>
  <c r="AY1062" i="228"/>
  <c r="AX1062" i="228"/>
  <c r="AW1062" i="228"/>
  <c r="AV1062" i="228"/>
  <c r="AU1062" i="228"/>
  <c r="AY1061" i="228"/>
  <c r="AX1061" i="228"/>
  <c r="AW1061" i="228"/>
  <c r="AV1061" i="228"/>
  <c r="AU1061" i="228"/>
  <c r="AY1060" i="228"/>
  <c r="AX1060" i="228"/>
  <c r="AW1060" i="228"/>
  <c r="AV1060" i="228"/>
  <c r="AU1060" i="228"/>
  <c r="AY1059" i="228"/>
  <c r="AX1059" i="228"/>
  <c r="AW1059" i="228"/>
  <c r="AV1059" i="228"/>
  <c r="AU1059" i="228"/>
  <c r="AY1058" i="228"/>
  <c r="AX1058" i="228"/>
  <c r="AW1058" i="228"/>
  <c r="AV1058" i="228"/>
  <c r="AU1058" i="228"/>
  <c r="AY1057" i="228"/>
  <c r="AX1057" i="228"/>
  <c r="AW1057" i="228"/>
  <c r="AV1057" i="228"/>
  <c r="AU1057" i="228"/>
  <c r="AY1056" i="228"/>
  <c r="AX1056" i="228"/>
  <c r="AW1056" i="228"/>
  <c r="AV1056" i="228"/>
  <c r="AU1056" i="228"/>
  <c r="AY1055" i="228"/>
  <c r="AX1055" i="228"/>
  <c r="AW1055" i="228"/>
  <c r="AV1055" i="228"/>
  <c r="AU1055" i="228"/>
  <c r="AY1054" i="228"/>
  <c r="AX1054" i="228"/>
  <c r="AW1054" i="228"/>
  <c r="AV1054" i="228"/>
  <c r="AU1054" i="228"/>
  <c r="AY1053" i="228"/>
  <c r="AX1053" i="228"/>
  <c r="AW1053" i="228"/>
  <c r="AV1053" i="228"/>
  <c r="AU1053" i="228"/>
  <c r="AY1052" i="228"/>
  <c r="AX1052" i="228"/>
  <c r="AW1052" i="228"/>
  <c r="AV1052" i="228"/>
  <c r="AU1052" i="228"/>
  <c r="AY1051" i="228"/>
  <c r="AX1051" i="228"/>
  <c r="AW1051" i="228"/>
  <c r="AV1051" i="228"/>
  <c r="AU1051" i="228"/>
  <c r="AY1050" i="228"/>
  <c r="AX1050" i="228"/>
  <c r="AW1050" i="228"/>
  <c r="AV1050" i="228"/>
  <c r="AU1050" i="228"/>
  <c r="AY1049" i="228"/>
  <c r="AX1049" i="228"/>
  <c r="AW1049" i="228"/>
  <c r="AV1049" i="228"/>
  <c r="AU1049" i="228"/>
  <c r="AY1048" i="228"/>
  <c r="AX1048" i="228"/>
  <c r="AW1048" i="228"/>
  <c r="AV1048" i="228"/>
  <c r="AU1048" i="228"/>
  <c r="AY1047" i="228"/>
  <c r="AX1047" i="228"/>
  <c r="AW1047" i="228"/>
  <c r="AV1047" i="228"/>
  <c r="AU1047" i="228"/>
  <c r="AY1046" i="228"/>
  <c r="AX1046" i="228"/>
  <c r="AW1046" i="228"/>
  <c r="AV1046" i="228"/>
  <c r="AU1046" i="228"/>
  <c r="AY1045" i="228"/>
  <c r="AX1045" i="228"/>
  <c r="AW1045" i="228"/>
  <c r="AV1045" i="228"/>
  <c r="AU1045" i="228"/>
  <c r="AY1044" i="228"/>
  <c r="AX1044" i="228"/>
  <c r="AW1044" i="228"/>
  <c r="AV1044" i="228"/>
  <c r="AU1044" i="228"/>
  <c r="AY1043" i="228"/>
  <c r="AX1043" i="228"/>
  <c r="AW1043" i="228"/>
  <c r="AV1043" i="228"/>
  <c r="AU1043" i="228"/>
  <c r="AY1042" i="228"/>
  <c r="AX1042" i="228"/>
  <c r="AW1042" i="228"/>
  <c r="AV1042" i="228"/>
  <c r="AU1042" i="228"/>
  <c r="AY1041" i="228"/>
  <c r="AX1041" i="228"/>
  <c r="AW1041" i="228"/>
  <c r="AV1041" i="228"/>
  <c r="AU1041" i="228"/>
  <c r="AY1040" i="228"/>
  <c r="AX1040" i="228"/>
  <c r="AW1040" i="228"/>
  <c r="AV1040" i="228"/>
  <c r="AU1040" i="228"/>
  <c r="AY1039" i="228"/>
  <c r="AX1039" i="228"/>
  <c r="AW1039" i="228"/>
  <c r="AV1039" i="228"/>
  <c r="AU1039" i="228"/>
  <c r="AY1038" i="228"/>
  <c r="AX1038" i="228"/>
  <c r="AW1038" i="228"/>
  <c r="AV1038" i="228"/>
  <c r="AU1038" i="228"/>
  <c r="AY1037" i="228"/>
  <c r="AX1037" i="228"/>
  <c r="AW1037" i="228"/>
  <c r="AV1037" i="228"/>
  <c r="AU1037" i="228"/>
  <c r="AY1036" i="228"/>
  <c r="AX1036" i="228"/>
  <c r="AW1036" i="228"/>
  <c r="AV1036" i="228"/>
  <c r="AU1036" i="228"/>
  <c r="AY1035" i="228"/>
  <c r="AX1035" i="228"/>
  <c r="AW1035" i="228"/>
  <c r="AV1035" i="228"/>
  <c r="AU1035" i="228"/>
  <c r="AY1034" i="228"/>
  <c r="AX1034" i="228"/>
  <c r="AW1034" i="228"/>
  <c r="AV1034" i="228"/>
  <c r="AU1034" i="228"/>
  <c r="AY1033" i="228"/>
  <c r="AX1033" i="228"/>
  <c r="AW1033" i="228"/>
  <c r="AV1033" i="228"/>
  <c r="AU1033" i="228"/>
  <c r="AY1032" i="228"/>
  <c r="AX1032" i="228"/>
  <c r="AW1032" i="228"/>
  <c r="AV1032" i="228"/>
  <c r="AU1032" i="228"/>
  <c r="AY1031" i="228"/>
  <c r="AX1031" i="228"/>
  <c r="AW1031" i="228"/>
  <c r="AV1031" i="228"/>
  <c r="AU1031" i="228"/>
  <c r="AY1030" i="228"/>
  <c r="AX1030" i="228"/>
  <c r="AW1030" i="228"/>
  <c r="AV1030" i="228"/>
  <c r="AU1030" i="228"/>
  <c r="AY1029" i="228"/>
  <c r="AX1029" i="228"/>
  <c r="AW1029" i="228"/>
  <c r="AV1029" i="228"/>
  <c r="AU1029" i="228"/>
  <c r="AY1028" i="228"/>
  <c r="AX1028" i="228"/>
  <c r="AW1028" i="228"/>
  <c r="AV1028" i="228"/>
  <c r="AU1028" i="228"/>
  <c r="AY1027" i="228"/>
  <c r="AX1027" i="228"/>
  <c r="AW1027" i="228"/>
  <c r="AV1027" i="228"/>
  <c r="AU1027" i="228"/>
  <c r="AY1026" i="228"/>
  <c r="AX1026" i="228"/>
  <c r="AW1026" i="228"/>
  <c r="AV1026" i="228"/>
  <c r="AU1026" i="228"/>
  <c r="AY1025" i="228"/>
  <c r="AX1025" i="228"/>
  <c r="AW1025" i="228"/>
  <c r="AV1025" i="228"/>
  <c r="AU1025" i="228"/>
  <c r="AY1024" i="228"/>
  <c r="AX1024" i="228"/>
  <c r="AW1024" i="228"/>
  <c r="AV1024" i="228"/>
  <c r="AU1024" i="228"/>
  <c r="AY1023" i="228"/>
  <c r="AX1023" i="228"/>
  <c r="AW1023" i="228"/>
  <c r="AV1023" i="228"/>
  <c r="AU1023" i="228"/>
  <c r="AY1022" i="228"/>
  <c r="AX1022" i="228"/>
  <c r="AW1022" i="228"/>
  <c r="AV1022" i="228"/>
  <c r="AU1022" i="228"/>
  <c r="AY1021" i="228"/>
  <c r="AX1021" i="228"/>
  <c r="AW1021" i="228"/>
  <c r="AV1021" i="228"/>
  <c r="AU1021" i="228"/>
  <c r="AY1020" i="228"/>
  <c r="AX1020" i="228"/>
  <c r="AW1020" i="228"/>
  <c r="AV1020" i="228"/>
  <c r="AU1020" i="228"/>
  <c r="AY1019" i="228"/>
  <c r="AX1019" i="228"/>
  <c r="AW1019" i="228"/>
  <c r="AV1019" i="228"/>
  <c r="AU1019" i="228"/>
  <c r="AY1018" i="228"/>
  <c r="AX1018" i="228"/>
  <c r="AW1018" i="228"/>
  <c r="AV1018" i="228"/>
  <c r="AU1018" i="228"/>
  <c r="AY1017" i="228"/>
  <c r="AX1017" i="228"/>
  <c r="AW1017" i="228"/>
  <c r="AV1017" i="228"/>
  <c r="AU1017" i="228"/>
  <c r="AY1016" i="228"/>
  <c r="AX1016" i="228"/>
  <c r="AW1016" i="228"/>
  <c r="AV1016" i="228"/>
  <c r="AU1016" i="228"/>
  <c r="AY1015" i="228"/>
  <c r="AX1015" i="228"/>
  <c r="AW1015" i="228"/>
  <c r="AV1015" i="228"/>
  <c r="AU1015" i="228"/>
  <c r="AY1014" i="228"/>
  <c r="AX1014" i="228"/>
  <c r="AW1014" i="228"/>
  <c r="AV1014" i="228"/>
  <c r="AU1014" i="228"/>
  <c r="AY1013" i="228"/>
  <c r="AX1013" i="228"/>
  <c r="AW1013" i="228"/>
  <c r="AV1013" i="228"/>
  <c r="AU1013" i="228"/>
  <c r="AY1012" i="228"/>
  <c r="AX1012" i="228"/>
  <c r="AW1012" i="228"/>
  <c r="AV1012" i="228"/>
  <c r="AU1012" i="228"/>
  <c r="AY1011" i="228"/>
  <c r="AX1011" i="228"/>
  <c r="AW1011" i="228"/>
  <c r="AV1011" i="228"/>
  <c r="AU1011" i="228"/>
  <c r="AY1010" i="228"/>
  <c r="AX1010" i="228"/>
  <c r="AW1010" i="228"/>
  <c r="AV1010" i="228"/>
  <c r="AU1010" i="228"/>
  <c r="AY1009" i="228"/>
  <c r="AX1009" i="228"/>
  <c r="AW1009" i="228"/>
  <c r="AV1009" i="228"/>
  <c r="AU1009" i="228"/>
  <c r="AY1008" i="228"/>
  <c r="AX1008" i="228"/>
  <c r="AW1008" i="228"/>
  <c r="AV1008" i="228"/>
  <c r="AU1008" i="228"/>
  <c r="AY1007" i="228"/>
  <c r="AX1007" i="228"/>
  <c r="AW1007" i="228"/>
  <c r="AV1007" i="228"/>
  <c r="AU1007" i="228"/>
  <c r="AY1006" i="228"/>
  <c r="AX1006" i="228"/>
  <c r="AW1006" i="228"/>
  <c r="AV1006" i="228"/>
  <c r="AU1006" i="228"/>
  <c r="AY1005" i="228"/>
  <c r="AX1005" i="228"/>
  <c r="AW1005" i="228"/>
  <c r="AV1005" i="228"/>
  <c r="AU1005" i="228"/>
  <c r="AY1004" i="228"/>
  <c r="AX1004" i="228"/>
  <c r="AW1004" i="228"/>
  <c r="AV1004" i="228"/>
  <c r="AU1004" i="228"/>
  <c r="AY1003" i="228"/>
  <c r="AX1003" i="228"/>
  <c r="AW1003" i="228"/>
  <c r="AV1003" i="228"/>
  <c r="AU1003" i="228"/>
  <c r="AY1002" i="228"/>
  <c r="AX1002" i="228"/>
  <c r="AW1002" i="228"/>
  <c r="AV1002" i="228"/>
  <c r="AU1002" i="228"/>
  <c r="AY1001" i="228"/>
  <c r="AX1001" i="228"/>
  <c r="AW1001" i="228"/>
  <c r="AV1001" i="228"/>
  <c r="AU1001" i="228"/>
  <c r="AY1000" i="228"/>
  <c r="AX1000" i="228"/>
  <c r="AW1000" i="228"/>
  <c r="AV1000" i="228"/>
  <c r="AU1000" i="228"/>
  <c r="AY999" i="228"/>
  <c r="AX999" i="228"/>
  <c r="AW999" i="228"/>
  <c r="AV999" i="228"/>
  <c r="AU999" i="228"/>
  <c r="AY998" i="228"/>
  <c r="AX998" i="228"/>
  <c r="AW998" i="228"/>
  <c r="AV998" i="228"/>
  <c r="AU998" i="228"/>
  <c r="AY997" i="228"/>
  <c r="AX997" i="228"/>
  <c r="AW997" i="228"/>
  <c r="AV997" i="228"/>
  <c r="AU997" i="228"/>
  <c r="AY996" i="228"/>
  <c r="AX996" i="228"/>
  <c r="AW996" i="228"/>
  <c r="AV996" i="228"/>
  <c r="AU996" i="228"/>
  <c r="AY995" i="228"/>
  <c r="AX995" i="228"/>
  <c r="AW995" i="228"/>
  <c r="AV995" i="228"/>
  <c r="AU995" i="228"/>
  <c r="AY994" i="228"/>
  <c r="AX994" i="228"/>
  <c r="AW994" i="228"/>
  <c r="AV994" i="228"/>
  <c r="AU994" i="228"/>
  <c r="AY993" i="228"/>
  <c r="AX993" i="228"/>
  <c r="AW993" i="228"/>
  <c r="AV993" i="228"/>
  <c r="AU993" i="228"/>
  <c r="AY992" i="228"/>
  <c r="AX992" i="228"/>
  <c r="AW992" i="228"/>
  <c r="AV992" i="228"/>
  <c r="AU992" i="228"/>
  <c r="AY991" i="228"/>
  <c r="AX991" i="228"/>
  <c r="AW991" i="228"/>
  <c r="AV991" i="228"/>
  <c r="AU991" i="228"/>
  <c r="AY990" i="228"/>
  <c r="AX990" i="228"/>
  <c r="AW990" i="228"/>
  <c r="AV990" i="228"/>
  <c r="AU990" i="228"/>
  <c r="AY989" i="228"/>
  <c r="AX989" i="228"/>
  <c r="AW989" i="228"/>
  <c r="AV989" i="228"/>
  <c r="AU989" i="228"/>
  <c r="AY988" i="228"/>
  <c r="AX988" i="228"/>
  <c r="AW988" i="228"/>
  <c r="AV988" i="228"/>
  <c r="AU988" i="228"/>
  <c r="AY987" i="228"/>
  <c r="AX987" i="228"/>
  <c r="AW987" i="228"/>
  <c r="AV987" i="228"/>
  <c r="AU987" i="228"/>
  <c r="AY986" i="228"/>
  <c r="AX986" i="228"/>
  <c r="AW986" i="228"/>
  <c r="AV986" i="228"/>
  <c r="AU986" i="228"/>
  <c r="AY985" i="228"/>
  <c r="AX985" i="228"/>
  <c r="AW985" i="228"/>
  <c r="AV985" i="228"/>
  <c r="AU985" i="228"/>
  <c r="AY984" i="228"/>
  <c r="AX984" i="228"/>
  <c r="AW984" i="228"/>
  <c r="AV984" i="228"/>
  <c r="AU984" i="228"/>
  <c r="AY983" i="228"/>
  <c r="AX983" i="228"/>
  <c r="AW983" i="228"/>
  <c r="AV983" i="228"/>
  <c r="AU983" i="228"/>
  <c r="AY982" i="228"/>
  <c r="AX982" i="228"/>
  <c r="AW982" i="228"/>
  <c r="AV982" i="228"/>
  <c r="AU982" i="228"/>
  <c r="AY981" i="228"/>
  <c r="AX981" i="228"/>
  <c r="AW981" i="228"/>
  <c r="AV981" i="228"/>
  <c r="AU981" i="228"/>
  <c r="AY980" i="228"/>
  <c r="AX980" i="228"/>
  <c r="AW980" i="228"/>
  <c r="AV980" i="228"/>
  <c r="AU980" i="228"/>
  <c r="AY979" i="228"/>
  <c r="AX979" i="228"/>
  <c r="AW979" i="228"/>
  <c r="AV979" i="228"/>
  <c r="AU979" i="228"/>
  <c r="AY978" i="228"/>
  <c r="AX978" i="228"/>
  <c r="AW978" i="228"/>
  <c r="AV978" i="228"/>
  <c r="AU978" i="228"/>
  <c r="AY977" i="228"/>
  <c r="AX977" i="228"/>
  <c r="AW977" i="228"/>
  <c r="AV977" i="228"/>
  <c r="AU977" i="228"/>
  <c r="AY976" i="228"/>
  <c r="AX976" i="228"/>
  <c r="AW976" i="228"/>
  <c r="AV976" i="228"/>
  <c r="AU976" i="228"/>
  <c r="AY975" i="228"/>
  <c r="AX975" i="228"/>
  <c r="AW975" i="228"/>
  <c r="AV975" i="228"/>
  <c r="AU975" i="228"/>
  <c r="AY974" i="228"/>
  <c r="AX974" i="228"/>
  <c r="AW974" i="228"/>
  <c r="AV974" i="228"/>
  <c r="AU974" i="228"/>
  <c r="AY973" i="228"/>
  <c r="AX973" i="228"/>
  <c r="AW973" i="228"/>
  <c r="AV973" i="228"/>
  <c r="AU973" i="228"/>
  <c r="AY972" i="228"/>
  <c r="AX972" i="228"/>
  <c r="AW972" i="228"/>
  <c r="AV972" i="228"/>
  <c r="AU972" i="228"/>
  <c r="AY971" i="228"/>
  <c r="AX971" i="228"/>
  <c r="AW971" i="228"/>
  <c r="AV971" i="228"/>
  <c r="AU971" i="228"/>
  <c r="AY970" i="228"/>
  <c r="AX970" i="228"/>
  <c r="AW970" i="228"/>
  <c r="AV970" i="228"/>
  <c r="AU970" i="228"/>
  <c r="AY969" i="228"/>
  <c r="AX969" i="228"/>
  <c r="AW969" i="228"/>
  <c r="AV969" i="228"/>
  <c r="AU969" i="228"/>
  <c r="AY968" i="228"/>
  <c r="AX968" i="228"/>
  <c r="AW968" i="228"/>
  <c r="AV968" i="228"/>
  <c r="AU968" i="228"/>
  <c r="AY967" i="228"/>
  <c r="AX967" i="228"/>
  <c r="AW967" i="228"/>
  <c r="AV967" i="228"/>
  <c r="AU967" i="228"/>
  <c r="AY966" i="228"/>
  <c r="AX966" i="228"/>
  <c r="AW966" i="228"/>
  <c r="AV966" i="228"/>
  <c r="AU966" i="228"/>
  <c r="AY965" i="228"/>
  <c r="AX965" i="228"/>
  <c r="AW965" i="228"/>
  <c r="AV965" i="228"/>
  <c r="AU965" i="228"/>
  <c r="AY964" i="228"/>
  <c r="AX964" i="228"/>
  <c r="AW964" i="228"/>
  <c r="AV964" i="228"/>
  <c r="AU964" i="228"/>
  <c r="AY963" i="228"/>
  <c r="AX963" i="228"/>
  <c r="AW963" i="228"/>
  <c r="AV963" i="228"/>
  <c r="AU963" i="228"/>
  <c r="AY962" i="228"/>
  <c r="AX962" i="228"/>
  <c r="AW962" i="228"/>
  <c r="AV962" i="228"/>
  <c r="AU962" i="228"/>
  <c r="AY961" i="228"/>
  <c r="AX961" i="228"/>
  <c r="AW961" i="228"/>
  <c r="AV961" i="228"/>
  <c r="AU961" i="228"/>
  <c r="AY960" i="228"/>
  <c r="AX960" i="228"/>
  <c r="AW960" i="228"/>
  <c r="AV960" i="228"/>
  <c r="AU960" i="228"/>
  <c r="AY959" i="228"/>
  <c r="AX959" i="228"/>
  <c r="AW959" i="228"/>
  <c r="AV959" i="228"/>
  <c r="AU959" i="228"/>
  <c r="AY958" i="228"/>
  <c r="AX958" i="228"/>
  <c r="AW958" i="228"/>
  <c r="AV958" i="228"/>
  <c r="AU958" i="228"/>
  <c r="AY957" i="228"/>
  <c r="AX957" i="228"/>
  <c r="AW957" i="228"/>
  <c r="AV957" i="228"/>
  <c r="AU957" i="228"/>
  <c r="AY956" i="228"/>
  <c r="AX956" i="228"/>
  <c r="AW956" i="228"/>
  <c r="AV956" i="228"/>
  <c r="AU956" i="228"/>
  <c r="AY955" i="228"/>
  <c r="AX955" i="228"/>
  <c r="AW955" i="228"/>
  <c r="AV955" i="228"/>
  <c r="AU955" i="228"/>
  <c r="AY954" i="228"/>
  <c r="AX954" i="228"/>
  <c r="AW954" i="228"/>
  <c r="AV954" i="228"/>
  <c r="AU954" i="228"/>
  <c r="AY953" i="228"/>
  <c r="AX953" i="228"/>
  <c r="AW953" i="228"/>
  <c r="AV953" i="228"/>
  <c r="AU953" i="228"/>
  <c r="AY952" i="228"/>
  <c r="AX952" i="228"/>
  <c r="AW952" i="228"/>
  <c r="AV952" i="228"/>
  <c r="AU952" i="228"/>
  <c r="AY951" i="228"/>
  <c r="AX951" i="228"/>
  <c r="AW951" i="228"/>
  <c r="AV951" i="228"/>
  <c r="AU951" i="228"/>
  <c r="AY950" i="228"/>
  <c r="AX950" i="228"/>
  <c r="AW950" i="228"/>
  <c r="AV950" i="228"/>
  <c r="AU950" i="228"/>
  <c r="AY949" i="228"/>
  <c r="AX949" i="228"/>
  <c r="AW949" i="228"/>
  <c r="AV949" i="228"/>
  <c r="AU949" i="228"/>
  <c r="AY948" i="228"/>
  <c r="AX948" i="228"/>
  <c r="AW948" i="228"/>
  <c r="AV948" i="228"/>
  <c r="AU948" i="228"/>
  <c r="AY947" i="228"/>
  <c r="AX947" i="228"/>
  <c r="AW947" i="228"/>
  <c r="AV947" i="228"/>
  <c r="AU947" i="228"/>
  <c r="AY946" i="228"/>
  <c r="AX946" i="228"/>
  <c r="AW946" i="228"/>
  <c r="AV946" i="228"/>
  <c r="AU946" i="228"/>
  <c r="AY945" i="228"/>
  <c r="AX945" i="228"/>
  <c r="AW945" i="228"/>
  <c r="AV945" i="228"/>
  <c r="AU945" i="228"/>
  <c r="AY944" i="228"/>
  <c r="AX944" i="228"/>
  <c r="AW944" i="228"/>
  <c r="AV944" i="228"/>
  <c r="AU944" i="228"/>
  <c r="AY943" i="228"/>
  <c r="AX943" i="228"/>
  <c r="AW943" i="228"/>
  <c r="AV943" i="228"/>
  <c r="AU943" i="228"/>
  <c r="AY942" i="228"/>
  <c r="AX942" i="228"/>
  <c r="AW942" i="228"/>
  <c r="AV942" i="228"/>
  <c r="AU942" i="228"/>
  <c r="AY941" i="228"/>
  <c r="AX941" i="228"/>
  <c r="AW941" i="228"/>
  <c r="AV941" i="228"/>
  <c r="AU941" i="228"/>
  <c r="AY940" i="228"/>
  <c r="AX940" i="228"/>
  <c r="AW940" i="228"/>
  <c r="AV940" i="228"/>
  <c r="AU940" i="228"/>
  <c r="AY939" i="228"/>
  <c r="AX939" i="228"/>
  <c r="AW939" i="228"/>
  <c r="AV939" i="228"/>
  <c r="AU939" i="228"/>
  <c r="AY938" i="228"/>
  <c r="AX938" i="228"/>
  <c r="AW938" i="228"/>
  <c r="AV938" i="228"/>
  <c r="AU938" i="228"/>
  <c r="AY937" i="228"/>
  <c r="AX937" i="228"/>
  <c r="AW937" i="228"/>
  <c r="AV937" i="228"/>
  <c r="AU937" i="228"/>
  <c r="AY936" i="228"/>
  <c r="AX936" i="228"/>
  <c r="AW936" i="228"/>
  <c r="AV936" i="228"/>
  <c r="AU936" i="228"/>
  <c r="AY935" i="228"/>
  <c r="AX935" i="228"/>
  <c r="AW935" i="228"/>
  <c r="AV935" i="228"/>
  <c r="AU935" i="228"/>
  <c r="AY934" i="228"/>
  <c r="AX934" i="228"/>
  <c r="AW934" i="228"/>
  <c r="AV934" i="228"/>
  <c r="AU934" i="228"/>
  <c r="AY933" i="228"/>
  <c r="AX933" i="228"/>
  <c r="AW933" i="228"/>
  <c r="AV933" i="228"/>
  <c r="AU933" i="228"/>
  <c r="AY932" i="228"/>
  <c r="AX932" i="228"/>
  <c r="AW932" i="228"/>
  <c r="AV932" i="228"/>
  <c r="AU932" i="228"/>
  <c r="AY931" i="228"/>
  <c r="AX931" i="228"/>
  <c r="AW931" i="228"/>
  <c r="AV931" i="228"/>
  <c r="AU931" i="228"/>
  <c r="AY930" i="228"/>
  <c r="AX930" i="228"/>
  <c r="AW930" i="228"/>
  <c r="AV930" i="228"/>
  <c r="AU930" i="228"/>
  <c r="AY929" i="228"/>
  <c r="AX929" i="228"/>
  <c r="AW929" i="228"/>
  <c r="AV929" i="228"/>
  <c r="AU929" i="228"/>
  <c r="AY928" i="228"/>
  <c r="AX928" i="228"/>
  <c r="AW928" i="228"/>
  <c r="AV928" i="228"/>
  <c r="AU928" i="228"/>
  <c r="AY927" i="228"/>
  <c r="AX927" i="228"/>
  <c r="AW927" i="228"/>
  <c r="AV927" i="228"/>
  <c r="AU927" i="228"/>
  <c r="AY926" i="228"/>
  <c r="AX926" i="228"/>
  <c r="AW926" i="228"/>
  <c r="AV926" i="228"/>
  <c r="AU926" i="228"/>
  <c r="AY925" i="228"/>
  <c r="AX925" i="228"/>
  <c r="AW925" i="228"/>
  <c r="AV925" i="228"/>
  <c r="AU925" i="228"/>
  <c r="AY924" i="228"/>
  <c r="AX924" i="228"/>
  <c r="AW924" i="228"/>
  <c r="AV924" i="228"/>
  <c r="AU924" i="228"/>
  <c r="AY923" i="228"/>
  <c r="AX923" i="228"/>
  <c r="AW923" i="228"/>
  <c r="AV923" i="228"/>
  <c r="AU923" i="228"/>
  <c r="AY922" i="228"/>
  <c r="AX922" i="228"/>
  <c r="AW922" i="228"/>
  <c r="AV922" i="228"/>
  <c r="AU922" i="228"/>
  <c r="AY921" i="228"/>
  <c r="AX921" i="228"/>
  <c r="AW921" i="228"/>
  <c r="AV921" i="228"/>
  <c r="AU921" i="228"/>
  <c r="AY920" i="228"/>
  <c r="AX920" i="228"/>
  <c r="AW920" i="228"/>
  <c r="AV920" i="228"/>
  <c r="AU920" i="228"/>
  <c r="AY919" i="228"/>
  <c r="AX919" i="228"/>
  <c r="AW919" i="228"/>
  <c r="AV919" i="228"/>
  <c r="AU919" i="228"/>
  <c r="AY918" i="228"/>
  <c r="AX918" i="228"/>
  <c r="AW918" i="228"/>
  <c r="AV918" i="228"/>
  <c r="AU918" i="228"/>
  <c r="AY917" i="228"/>
  <c r="AX917" i="228"/>
  <c r="AW917" i="228"/>
  <c r="AV917" i="228"/>
  <c r="AU917" i="228"/>
  <c r="AY916" i="228"/>
  <c r="AX916" i="228"/>
  <c r="AW916" i="228"/>
  <c r="AV916" i="228"/>
  <c r="AU916" i="228"/>
  <c r="AY915" i="228"/>
  <c r="AX915" i="228"/>
  <c r="AW915" i="228"/>
  <c r="AV915" i="228"/>
  <c r="AU915" i="228"/>
  <c r="AY914" i="228"/>
  <c r="AX914" i="228"/>
  <c r="AW914" i="228"/>
  <c r="AV914" i="228"/>
  <c r="AU914" i="228"/>
  <c r="AY913" i="228"/>
  <c r="AX913" i="228"/>
  <c r="AW913" i="228"/>
  <c r="AV913" i="228"/>
  <c r="AU913" i="228"/>
  <c r="AY912" i="228"/>
  <c r="AX912" i="228"/>
  <c r="AW912" i="228"/>
  <c r="AV912" i="228"/>
  <c r="AU912" i="228"/>
  <c r="AY911" i="228"/>
  <c r="AX911" i="228"/>
  <c r="AW911" i="228"/>
  <c r="AV911" i="228"/>
  <c r="AU911" i="228"/>
  <c r="AY910" i="228"/>
  <c r="AX910" i="228"/>
  <c r="AW910" i="228"/>
  <c r="AV910" i="228"/>
  <c r="AU910" i="228"/>
  <c r="AY909" i="228"/>
  <c r="AX909" i="228"/>
  <c r="AW909" i="228"/>
  <c r="AV909" i="228"/>
  <c r="AU909" i="228"/>
  <c r="AY908" i="228"/>
  <c r="AX908" i="228"/>
  <c r="AW908" i="228"/>
  <c r="AV908" i="228"/>
  <c r="AU908" i="228"/>
  <c r="AY907" i="228"/>
  <c r="AX907" i="228"/>
  <c r="AW907" i="228"/>
  <c r="AV907" i="228"/>
  <c r="AU907" i="228"/>
  <c r="AY906" i="228"/>
  <c r="AX906" i="228"/>
  <c r="AW906" i="228"/>
  <c r="AV906" i="228"/>
  <c r="AU906" i="228"/>
  <c r="AY905" i="228"/>
  <c r="AX905" i="228"/>
  <c r="AW905" i="228"/>
  <c r="AV905" i="228"/>
  <c r="AU905" i="228"/>
  <c r="AY904" i="228"/>
  <c r="AX904" i="228"/>
  <c r="AW904" i="228"/>
  <c r="AV904" i="228"/>
  <c r="AU904" i="228"/>
  <c r="AY903" i="228"/>
  <c r="AX903" i="228"/>
  <c r="AW903" i="228"/>
  <c r="AV903" i="228"/>
  <c r="AU903" i="228"/>
  <c r="AY902" i="228"/>
  <c r="AX902" i="228"/>
  <c r="AW902" i="228"/>
  <c r="AV902" i="228"/>
  <c r="AU902" i="228"/>
  <c r="AY901" i="228"/>
  <c r="AX901" i="228"/>
  <c r="AW901" i="228"/>
  <c r="AV901" i="228"/>
  <c r="AU901" i="228"/>
  <c r="AY900" i="228"/>
  <c r="AX900" i="228"/>
  <c r="AW900" i="228"/>
  <c r="AV900" i="228"/>
  <c r="AU900" i="228"/>
  <c r="AY899" i="228"/>
  <c r="AX899" i="228"/>
  <c r="AW899" i="228"/>
  <c r="AV899" i="228"/>
  <c r="AU899" i="228"/>
  <c r="AY898" i="228"/>
  <c r="AX898" i="228"/>
  <c r="AW898" i="228"/>
  <c r="AV898" i="228"/>
  <c r="AU898" i="228"/>
  <c r="AY897" i="228"/>
  <c r="AX897" i="228"/>
  <c r="AW897" i="228"/>
  <c r="AV897" i="228"/>
  <c r="AU897" i="228"/>
  <c r="AY896" i="228"/>
  <c r="AX896" i="228"/>
  <c r="AW896" i="228"/>
  <c r="AV896" i="228"/>
  <c r="AU896" i="228"/>
  <c r="AY895" i="228"/>
  <c r="AX895" i="228"/>
  <c r="AW895" i="228"/>
  <c r="AV895" i="228"/>
  <c r="AU895" i="228"/>
  <c r="AY894" i="228"/>
  <c r="AX894" i="228"/>
  <c r="AW894" i="228"/>
  <c r="AV894" i="228"/>
  <c r="AU894" i="228"/>
  <c r="AY893" i="228"/>
  <c r="AX893" i="228"/>
  <c r="AW893" i="228"/>
  <c r="AV893" i="228"/>
  <c r="AU893" i="228"/>
  <c r="AY892" i="228"/>
  <c r="AX892" i="228"/>
  <c r="AW892" i="228"/>
  <c r="AV892" i="228"/>
  <c r="AU892" i="228"/>
  <c r="AY891" i="228"/>
  <c r="AX891" i="228"/>
  <c r="AW891" i="228"/>
  <c r="AV891" i="228"/>
  <c r="AU891" i="228"/>
  <c r="AY890" i="228"/>
  <c r="AX890" i="228"/>
  <c r="AW890" i="228"/>
  <c r="AV890" i="228"/>
  <c r="AU890" i="228"/>
  <c r="AY889" i="228"/>
  <c r="AX889" i="228"/>
  <c r="AW889" i="228"/>
  <c r="AV889" i="228"/>
  <c r="AU889" i="228"/>
  <c r="AY888" i="228"/>
  <c r="AX888" i="228"/>
  <c r="AW888" i="228"/>
  <c r="AV888" i="228"/>
  <c r="AU888" i="228"/>
  <c r="AY887" i="228"/>
  <c r="AX887" i="228"/>
  <c r="AW887" i="228"/>
  <c r="AV887" i="228"/>
  <c r="AU887" i="228"/>
  <c r="AY886" i="228"/>
  <c r="AX886" i="228"/>
  <c r="AW886" i="228"/>
  <c r="AV886" i="228"/>
  <c r="AU886" i="228"/>
  <c r="AY885" i="228"/>
  <c r="AX885" i="228"/>
  <c r="AW885" i="228"/>
  <c r="AV885" i="228"/>
  <c r="AU885" i="228"/>
  <c r="AY884" i="228"/>
  <c r="AX884" i="228"/>
  <c r="AW884" i="228"/>
  <c r="AV884" i="228"/>
  <c r="AU884" i="228"/>
  <c r="AY883" i="228"/>
  <c r="AX883" i="228"/>
  <c r="AW883" i="228"/>
  <c r="AV883" i="228"/>
  <c r="AU883" i="228"/>
  <c r="AY882" i="228"/>
  <c r="AX882" i="228"/>
  <c r="AW882" i="228"/>
  <c r="AV882" i="228"/>
  <c r="AU882" i="228"/>
  <c r="AY881" i="228"/>
  <c r="AX881" i="228"/>
  <c r="AW881" i="228"/>
  <c r="AV881" i="228"/>
  <c r="AU881" i="228"/>
  <c r="AY880" i="228"/>
  <c r="AX880" i="228"/>
  <c r="AW880" i="228"/>
  <c r="AV880" i="228"/>
  <c r="AU880" i="228"/>
  <c r="AY879" i="228"/>
  <c r="AX879" i="228"/>
  <c r="AW879" i="228"/>
  <c r="AV879" i="228"/>
  <c r="AU879" i="228"/>
  <c r="AY878" i="228"/>
  <c r="AX878" i="228"/>
  <c r="AW878" i="228"/>
  <c r="AV878" i="228"/>
  <c r="AU878" i="228"/>
  <c r="AY877" i="228"/>
  <c r="AX877" i="228"/>
  <c r="AW877" i="228"/>
  <c r="AV877" i="228"/>
  <c r="AU877" i="228"/>
  <c r="AY876" i="228"/>
  <c r="AX876" i="228"/>
  <c r="AW876" i="228"/>
  <c r="AV876" i="228"/>
  <c r="AU876" i="228"/>
  <c r="AY875" i="228"/>
  <c r="AX875" i="228"/>
  <c r="AW875" i="228"/>
  <c r="AV875" i="228"/>
  <c r="AU875" i="228"/>
  <c r="AY874" i="228"/>
  <c r="AX874" i="228"/>
  <c r="AW874" i="228"/>
  <c r="AV874" i="228"/>
  <c r="AU874" i="228"/>
  <c r="AY873" i="228"/>
  <c r="AX873" i="228"/>
  <c r="AW873" i="228"/>
  <c r="AV873" i="228"/>
  <c r="AU873" i="228"/>
  <c r="AY872" i="228"/>
  <c r="AX872" i="228"/>
  <c r="AW872" i="228"/>
  <c r="AV872" i="228"/>
  <c r="AU872" i="228"/>
  <c r="AY871" i="228"/>
  <c r="AX871" i="228"/>
  <c r="AW871" i="228"/>
  <c r="AV871" i="228"/>
  <c r="AU871" i="228"/>
  <c r="AY870" i="228"/>
  <c r="AX870" i="228"/>
  <c r="AW870" i="228"/>
  <c r="AV870" i="228"/>
  <c r="AU870" i="228"/>
  <c r="AY869" i="228"/>
  <c r="AX869" i="228"/>
  <c r="AW869" i="228"/>
  <c r="AV869" i="228"/>
  <c r="AU869" i="228"/>
  <c r="AY868" i="228"/>
  <c r="AX868" i="228"/>
  <c r="AW868" i="228"/>
  <c r="AV868" i="228"/>
  <c r="AU868" i="228"/>
  <c r="AY867" i="228"/>
  <c r="AX867" i="228"/>
  <c r="AW867" i="228"/>
  <c r="AV867" i="228"/>
  <c r="AU867" i="228"/>
  <c r="AY866" i="228"/>
  <c r="AX866" i="228"/>
  <c r="AW866" i="228"/>
  <c r="AV866" i="228"/>
  <c r="AU866" i="228"/>
  <c r="AY865" i="228"/>
  <c r="AX865" i="228"/>
  <c r="AW865" i="228"/>
  <c r="AV865" i="228"/>
  <c r="AU865" i="228"/>
  <c r="AY864" i="228"/>
  <c r="AX864" i="228"/>
  <c r="AW864" i="228"/>
  <c r="AV864" i="228"/>
  <c r="AU864" i="228"/>
  <c r="AY863" i="228"/>
  <c r="AX863" i="228"/>
  <c r="AW863" i="228"/>
  <c r="AV863" i="228"/>
  <c r="AU863" i="228"/>
  <c r="AY862" i="228"/>
  <c r="AX862" i="228"/>
  <c r="AW862" i="228"/>
  <c r="AV862" i="228"/>
  <c r="AU862" i="228"/>
  <c r="AY861" i="228"/>
  <c r="AX861" i="228"/>
  <c r="AW861" i="228"/>
  <c r="AV861" i="228"/>
  <c r="AU861" i="228"/>
  <c r="AY860" i="228"/>
  <c r="AX860" i="228"/>
  <c r="AW860" i="228"/>
  <c r="AV860" i="228"/>
  <c r="AU860" i="228"/>
  <c r="AY859" i="228"/>
  <c r="AX859" i="228"/>
  <c r="AW859" i="228"/>
  <c r="AV859" i="228"/>
  <c r="AU859" i="228"/>
  <c r="AY858" i="228"/>
  <c r="AX858" i="228"/>
  <c r="AW858" i="228"/>
  <c r="AV858" i="228"/>
  <c r="AU858" i="228"/>
  <c r="AY857" i="228"/>
  <c r="AX857" i="228"/>
  <c r="AW857" i="228"/>
  <c r="AV857" i="228"/>
  <c r="AU857" i="228"/>
  <c r="AY856" i="228"/>
  <c r="AX856" i="228"/>
  <c r="AW856" i="228"/>
  <c r="AV856" i="228"/>
  <c r="AU856" i="228"/>
  <c r="AY855" i="228"/>
  <c r="AX855" i="228"/>
  <c r="AW855" i="228"/>
  <c r="AV855" i="228"/>
  <c r="AU855" i="228"/>
  <c r="AY854" i="228"/>
  <c r="AX854" i="228"/>
  <c r="AW854" i="228"/>
  <c r="AV854" i="228"/>
  <c r="AU854" i="228"/>
  <c r="AY853" i="228"/>
  <c r="AX853" i="228"/>
  <c r="AW853" i="228"/>
  <c r="AV853" i="228"/>
  <c r="AU853" i="228"/>
  <c r="AY852" i="228"/>
  <c r="AX852" i="228"/>
  <c r="AW852" i="228"/>
  <c r="AV852" i="228"/>
  <c r="AU852" i="228"/>
  <c r="AY851" i="228"/>
  <c r="AX851" i="228"/>
  <c r="AW851" i="228"/>
  <c r="AV851" i="228"/>
  <c r="AU851" i="228"/>
  <c r="AY850" i="228"/>
  <c r="AX850" i="228"/>
  <c r="AW850" i="228"/>
  <c r="AV850" i="228"/>
  <c r="AU850" i="228"/>
  <c r="AY849" i="228"/>
  <c r="AX849" i="228"/>
  <c r="AW849" i="228"/>
  <c r="AV849" i="228"/>
  <c r="AU849" i="228"/>
  <c r="AY848" i="228"/>
  <c r="AX848" i="228"/>
  <c r="AW848" i="228"/>
  <c r="AV848" i="228"/>
  <c r="AU848" i="228"/>
  <c r="AY847" i="228"/>
  <c r="AX847" i="228"/>
  <c r="AW847" i="228"/>
  <c r="AV847" i="228"/>
  <c r="AU847" i="228"/>
  <c r="AY846" i="228"/>
  <c r="AX846" i="228"/>
  <c r="AW846" i="228"/>
  <c r="AV846" i="228"/>
  <c r="AU846" i="228"/>
  <c r="AY845" i="228"/>
  <c r="AX845" i="228"/>
  <c r="AW845" i="228"/>
  <c r="AV845" i="228"/>
  <c r="AU845" i="228"/>
  <c r="AY844" i="228"/>
  <c r="AX844" i="228"/>
  <c r="AW844" i="228"/>
  <c r="AV844" i="228"/>
  <c r="AU844" i="228"/>
  <c r="AY843" i="228"/>
  <c r="AX843" i="228"/>
  <c r="AW843" i="228"/>
  <c r="AV843" i="228"/>
  <c r="AU843" i="228"/>
  <c r="AY842" i="228"/>
  <c r="AX842" i="228"/>
  <c r="AW842" i="228"/>
  <c r="AV842" i="228"/>
  <c r="AU842" i="228"/>
  <c r="AY841" i="228"/>
  <c r="AX841" i="228"/>
  <c r="AW841" i="228"/>
  <c r="AV841" i="228"/>
  <c r="AU841" i="228"/>
  <c r="AY840" i="228"/>
  <c r="AX840" i="228"/>
  <c r="AW840" i="228"/>
  <c r="AV840" i="228"/>
  <c r="AU840" i="228"/>
  <c r="AY839" i="228"/>
  <c r="AX839" i="228"/>
  <c r="AW839" i="228"/>
  <c r="AV839" i="228"/>
  <c r="AU839" i="228"/>
  <c r="AY838" i="228"/>
  <c r="AX838" i="228"/>
  <c r="AW838" i="228"/>
  <c r="AV838" i="228"/>
  <c r="AU838" i="228"/>
  <c r="AY837" i="228"/>
  <c r="AX837" i="228"/>
  <c r="AW837" i="228"/>
  <c r="AV837" i="228"/>
  <c r="AU837" i="228"/>
  <c r="AY836" i="228"/>
  <c r="AX836" i="228"/>
  <c r="AW836" i="228"/>
  <c r="AV836" i="228"/>
  <c r="AU836" i="228"/>
  <c r="AY835" i="228"/>
  <c r="AX835" i="228"/>
  <c r="AW835" i="228"/>
  <c r="AV835" i="228"/>
  <c r="AU835" i="228"/>
  <c r="AY834" i="228"/>
  <c r="AX834" i="228"/>
  <c r="AW834" i="228"/>
  <c r="AV834" i="228"/>
  <c r="AU834" i="228"/>
  <c r="AY833" i="228"/>
  <c r="AX833" i="228"/>
  <c r="AW833" i="228"/>
  <c r="AV833" i="228"/>
  <c r="AU833" i="228"/>
  <c r="AY832" i="228"/>
  <c r="AX832" i="228"/>
  <c r="AW832" i="228"/>
  <c r="AV832" i="228"/>
  <c r="AU832" i="228"/>
  <c r="AY831" i="228"/>
  <c r="AX831" i="228"/>
  <c r="AW831" i="228"/>
  <c r="AV831" i="228"/>
  <c r="AU831" i="228"/>
  <c r="AY830" i="228"/>
  <c r="AX830" i="228"/>
  <c r="AW830" i="228"/>
  <c r="AV830" i="228"/>
  <c r="AU830" i="228"/>
  <c r="AY829" i="228"/>
  <c r="AX829" i="228"/>
  <c r="AW829" i="228"/>
  <c r="AV829" i="228"/>
  <c r="AU829" i="228"/>
  <c r="AY828" i="228"/>
  <c r="AX828" i="228"/>
  <c r="AW828" i="228"/>
  <c r="AV828" i="228"/>
  <c r="AU828" i="228"/>
  <c r="AY827" i="228"/>
  <c r="AX827" i="228"/>
  <c r="AW827" i="228"/>
  <c r="AV827" i="228"/>
  <c r="AU827" i="228"/>
  <c r="AY826" i="228"/>
  <c r="AX826" i="228"/>
  <c r="AW826" i="228"/>
  <c r="AV826" i="228"/>
  <c r="AU826" i="228"/>
  <c r="AY825" i="228"/>
  <c r="AX825" i="228"/>
  <c r="AW825" i="228"/>
  <c r="AV825" i="228"/>
  <c r="AU825" i="228"/>
  <c r="AY824" i="228"/>
  <c r="AX824" i="228"/>
  <c r="AW824" i="228"/>
  <c r="AV824" i="228"/>
  <c r="AU824" i="228"/>
  <c r="AY823" i="228"/>
  <c r="AX823" i="228"/>
  <c r="AW823" i="228"/>
  <c r="AV823" i="228"/>
  <c r="AU823" i="228"/>
  <c r="AY822" i="228"/>
  <c r="AX822" i="228"/>
  <c r="AW822" i="228"/>
  <c r="AV822" i="228"/>
  <c r="AU822" i="228"/>
  <c r="AY821" i="228"/>
  <c r="AX821" i="228"/>
  <c r="AW821" i="228"/>
  <c r="AV821" i="228"/>
  <c r="AU821" i="228"/>
  <c r="AY820" i="228"/>
  <c r="AX820" i="228"/>
  <c r="AW820" i="228"/>
  <c r="AV820" i="228"/>
  <c r="AU820" i="228"/>
  <c r="AY819" i="228"/>
  <c r="AX819" i="228"/>
  <c r="AW819" i="228"/>
  <c r="AV819" i="228"/>
  <c r="AU819" i="228"/>
  <c r="AY818" i="228"/>
  <c r="AX818" i="228"/>
  <c r="AW818" i="228"/>
  <c r="AV818" i="228"/>
  <c r="AU818" i="228"/>
  <c r="AY817" i="228"/>
  <c r="AX817" i="228"/>
  <c r="AW817" i="228"/>
  <c r="AV817" i="228"/>
  <c r="AU817" i="228"/>
  <c r="AY816" i="228"/>
  <c r="AX816" i="228"/>
  <c r="AW816" i="228"/>
  <c r="AV816" i="228"/>
  <c r="AU816" i="228"/>
  <c r="AY815" i="228"/>
  <c r="AX815" i="228"/>
  <c r="AW815" i="228"/>
  <c r="AV815" i="228"/>
  <c r="AU815" i="228"/>
  <c r="AY814" i="228"/>
  <c r="AX814" i="228"/>
  <c r="AW814" i="228"/>
  <c r="AV814" i="228"/>
  <c r="AU814" i="228"/>
  <c r="AY813" i="228"/>
  <c r="AX813" i="228"/>
  <c r="AW813" i="228"/>
  <c r="AV813" i="228"/>
  <c r="AU813" i="228"/>
  <c r="AY812" i="228"/>
  <c r="AX812" i="228"/>
  <c r="AW812" i="228"/>
  <c r="AV812" i="228"/>
  <c r="AU812" i="228"/>
  <c r="AY811" i="228"/>
  <c r="AX811" i="228"/>
  <c r="AW811" i="228"/>
  <c r="AV811" i="228"/>
  <c r="AU811" i="228"/>
  <c r="AY810" i="228"/>
  <c r="AX810" i="228"/>
  <c r="AW810" i="228"/>
  <c r="AV810" i="228"/>
  <c r="AU810" i="228"/>
  <c r="AY809" i="228"/>
  <c r="AX809" i="228"/>
  <c r="AW809" i="228"/>
  <c r="AV809" i="228"/>
  <c r="AU809" i="228"/>
  <c r="AY808" i="228"/>
  <c r="AX808" i="228"/>
  <c r="AW808" i="228"/>
  <c r="AV808" i="228"/>
  <c r="AU808" i="228"/>
  <c r="AY807" i="228"/>
  <c r="AX807" i="228"/>
  <c r="AW807" i="228"/>
  <c r="AV807" i="228"/>
  <c r="AU807" i="228"/>
  <c r="AY806" i="228"/>
  <c r="AX806" i="228"/>
  <c r="AW806" i="228"/>
  <c r="AV806" i="228"/>
  <c r="AU806" i="228"/>
  <c r="AY805" i="228"/>
  <c r="AX805" i="228"/>
  <c r="AW805" i="228"/>
  <c r="AV805" i="228"/>
  <c r="AU805" i="228"/>
  <c r="AY804" i="228"/>
  <c r="AX804" i="228"/>
  <c r="AW804" i="228"/>
  <c r="AV804" i="228"/>
  <c r="AU804" i="228"/>
  <c r="AY803" i="228"/>
  <c r="AX803" i="228"/>
  <c r="AW803" i="228"/>
  <c r="AV803" i="228"/>
  <c r="AU803" i="228"/>
  <c r="AY802" i="228"/>
  <c r="AX802" i="228"/>
  <c r="AW802" i="228"/>
  <c r="AV802" i="228"/>
  <c r="AU802" i="228"/>
  <c r="AY801" i="228"/>
  <c r="AX801" i="228"/>
  <c r="AW801" i="228"/>
  <c r="AV801" i="228"/>
  <c r="AU801" i="228"/>
  <c r="AY800" i="228"/>
  <c r="AX800" i="228"/>
  <c r="AW800" i="228"/>
  <c r="AV800" i="228"/>
  <c r="AU800" i="228"/>
  <c r="AY799" i="228"/>
  <c r="AX799" i="228"/>
  <c r="AW799" i="228"/>
  <c r="AV799" i="228"/>
  <c r="AU799" i="228"/>
  <c r="AY798" i="228"/>
  <c r="AX798" i="228"/>
  <c r="AW798" i="228"/>
  <c r="AV798" i="228"/>
  <c r="AU798" i="228"/>
  <c r="AY797" i="228"/>
  <c r="AX797" i="228"/>
  <c r="AW797" i="228"/>
  <c r="AV797" i="228"/>
  <c r="AU797" i="228"/>
  <c r="AY796" i="228"/>
  <c r="AX796" i="228"/>
  <c r="AW796" i="228"/>
  <c r="AV796" i="228"/>
  <c r="AU796" i="228"/>
  <c r="AY795" i="228"/>
  <c r="AX795" i="228"/>
  <c r="AW795" i="228"/>
  <c r="AV795" i="228"/>
  <c r="AU795" i="228"/>
  <c r="AY794" i="228"/>
  <c r="AX794" i="228"/>
  <c r="AW794" i="228"/>
  <c r="AV794" i="228"/>
  <c r="AU794" i="228"/>
  <c r="AY793" i="228"/>
  <c r="AX793" i="228"/>
  <c r="AW793" i="228"/>
  <c r="AV793" i="228"/>
  <c r="AU793" i="228"/>
  <c r="AY792" i="228"/>
  <c r="AX792" i="228"/>
  <c r="AW792" i="228"/>
  <c r="AV792" i="228"/>
  <c r="AU792" i="228"/>
  <c r="AY791" i="228"/>
  <c r="AX791" i="228"/>
  <c r="AW791" i="228"/>
  <c r="AV791" i="228"/>
  <c r="AU791" i="228"/>
  <c r="AY790" i="228"/>
  <c r="AX790" i="228"/>
  <c r="AW790" i="228"/>
  <c r="AV790" i="228"/>
  <c r="AU790" i="228"/>
  <c r="AY789" i="228"/>
  <c r="AX789" i="228"/>
  <c r="AW789" i="228"/>
  <c r="AV789" i="228"/>
  <c r="AU789" i="228"/>
  <c r="AY788" i="228"/>
  <c r="AX788" i="228"/>
  <c r="AW788" i="228"/>
  <c r="AV788" i="228"/>
  <c r="AU788" i="228"/>
  <c r="AY787" i="228"/>
  <c r="AX787" i="228"/>
  <c r="AW787" i="228"/>
  <c r="AV787" i="228"/>
  <c r="AU787" i="228"/>
  <c r="AY786" i="228"/>
  <c r="AX786" i="228"/>
  <c r="AW786" i="228"/>
  <c r="AV786" i="228"/>
  <c r="AU786" i="228"/>
  <c r="AY785" i="228"/>
  <c r="AX785" i="228"/>
  <c r="AW785" i="228"/>
  <c r="AV785" i="228"/>
  <c r="AU785" i="228"/>
  <c r="AY784" i="228"/>
  <c r="AX784" i="228"/>
  <c r="AW784" i="228"/>
  <c r="AV784" i="228"/>
  <c r="AU784" i="228"/>
  <c r="AY783" i="228"/>
  <c r="AX783" i="228"/>
  <c r="AW783" i="228"/>
  <c r="AV783" i="228"/>
  <c r="AU783" i="228"/>
  <c r="AY782" i="228"/>
  <c r="AX782" i="228"/>
  <c r="AW782" i="228"/>
  <c r="AV782" i="228"/>
  <c r="AU782" i="228"/>
  <c r="AY781" i="228"/>
  <c r="AX781" i="228"/>
  <c r="AW781" i="228"/>
  <c r="AV781" i="228"/>
  <c r="AU781" i="228"/>
  <c r="AY780" i="228"/>
  <c r="AX780" i="228"/>
  <c r="AW780" i="228"/>
  <c r="AV780" i="228"/>
  <c r="AU780" i="228"/>
  <c r="AY779" i="228"/>
  <c r="AX779" i="228"/>
  <c r="AW779" i="228"/>
  <c r="AV779" i="228"/>
  <c r="AU779" i="228"/>
  <c r="AY778" i="228"/>
  <c r="AX778" i="228"/>
  <c r="AW778" i="228"/>
  <c r="AV778" i="228"/>
  <c r="AU778" i="228"/>
  <c r="AY777" i="228"/>
  <c r="AX777" i="228"/>
  <c r="AW777" i="228"/>
  <c r="AV777" i="228"/>
  <c r="AU777" i="228"/>
  <c r="AY776" i="228"/>
  <c r="AX776" i="228"/>
  <c r="AW776" i="228"/>
  <c r="AV776" i="228"/>
  <c r="AU776" i="228"/>
  <c r="AY775" i="228"/>
  <c r="AX775" i="228"/>
  <c r="AW775" i="228"/>
  <c r="AV775" i="228"/>
  <c r="AU775" i="228"/>
  <c r="AY774" i="228"/>
  <c r="AX774" i="228"/>
  <c r="AW774" i="228"/>
  <c r="AV774" i="228"/>
  <c r="AU774" i="228"/>
  <c r="AY773" i="228"/>
  <c r="AX773" i="228"/>
  <c r="AW773" i="228"/>
  <c r="AV773" i="228"/>
  <c r="AU773" i="228"/>
  <c r="AY772" i="228"/>
  <c r="AX772" i="228"/>
  <c r="AW772" i="228"/>
  <c r="AV772" i="228"/>
  <c r="AU772" i="228"/>
  <c r="AY771" i="228"/>
  <c r="AX771" i="228"/>
  <c r="AW771" i="228"/>
  <c r="AV771" i="228"/>
  <c r="AU771" i="228"/>
  <c r="AY770" i="228"/>
  <c r="AX770" i="228"/>
  <c r="AW770" i="228"/>
  <c r="AV770" i="228"/>
  <c r="AU770" i="228"/>
  <c r="AY769" i="228"/>
  <c r="AX769" i="228"/>
  <c r="AW769" i="228"/>
  <c r="AV769" i="228"/>
  <c r="AU769" i="228"/>
  <c r="AY768" i="228"/>
  <c r="AX768" i="228"/>
  <c r="AW768" i="228"/>
  <c r="AV768" i="228"/>
  <c r="AU768" i="228"/>
  <c r="AY767" i="228"/>
  <c r="AX767" i="228"/>
  <c r="AW767" i="228"/>
  <c r="AV767" i="228"/>
  <c r="AU767" i="228"/>
  <c r="AY766" i="228"/>
  <c r="AX766" i="228"/>
  <c r="AW766" i="228"/>
  <c r="AV766" i="228"/>
  <c r="AU766" i="228"/>
  <c r="AY765" i="228"/>
  <c r="AX765" i="228"/>
  <c r="AW765" i="228"/>
  <c r="AV765" i="228"/>
  <c r="AU765" i="228"/>
  <c r="AY764" i="228"/>
  <c r="AX764" i="228"/>
  <c r="AW764" i="228"/>
  <c r="AV764" i="228"/>
  <c r="AU764" i="228"/>
  <c r="AY763" i="228"/>
  <c r="AX763" i="228"/>
  <c r="AW763" i="228"/>
  <c r="AV763" i="228"/>
  <c r="AU763" i="228"/>
  <c r="AY762" i="228"/>
  <c r="AX762" i="228"/>
  <c r="AW762" i="228"/>
  <c r="AV762" i="228"/>
  <c r="AU762" i="228"/>
  <c r="AY761" i="228"/>
  <c r="AX761" i="228"/>
  <c r="AW761" i="228"/>
  <c r="AV761" i="228"/>
  <c r="AU761" i="228"/>
  <c r="AY760" i="228"/>
  <c r="AX760" i="228"/>
  <c r="AW760" i="228"/>
  <c r="AV760" i="228"/>
  <c r="AU760" i="228"/>
  <c r="AY759" i="228"/>
  <c r="AX759" i="228"/>
  <c r="AW759" i="228"/>
  <c r="AV759" i="228"/>
  <c r="AU759" i="228"/>
  <c r="AY758" i="228"/>
  <c r="AX758" i="228"/>
  <c r="AW758" i="228"/>
  <c r="AV758" i="228"/>
  <c r="AU758" i="228"/>
  <c r="AY757" i="228"/>
  <c r="AX757" i="228"/>
  <c r="AW757" i="228"/>
  <c r="AV757" i="228"/>
  <c r="AU757" i="228"/>
  <c r="AY756" i="228"/>
  <c r="AX756" i="228"/>
  <c r="AW756" i="228"/>
  <c r="AV756" i="228"/>
  <c r="AU756" i="228"/>
  <c r="AY755" i="228"/>
  <c r="AX755" i="228"/>
  <c r="AW755" i="228"/>
  <c r="AV755" i="228"/>
  <c r="AU755" i="228"/>
  <c r="AY754" i="228"/>
  <c r="AX754" i="228"/>
  <c r="AW754" i="228"/>
  <c r="AV754" i="228"/>
  <c r="AU754" i="228"/>
  <c r="AY753" i="228"/>
  <c r="AX753" i="228"/>
  <c r="AW753" i="228"/>
  <c r="AV753" i="228"/>
  <c r="AU753" i="228"/>
  <c r="AY752" i="228"/>
  <c r="AX752" i="228"/>
  <c r="AW752" i="228"/>
  <c r="AV752" i="228"/>
  <c r="AU752" i="228"/>
  <c r="AY751" i="228"/>
  <c r="AX751" i="228"/>
  <c r="AW751" i="228"/>
  <c r="AV751" i="228"/>
  <c r="AU751" i="228"/>
  <c r="AY750" i="228"/>
  <c r="AX750" i="228"/>
  <c r="AW750" i="228"/>
  <c r="AV750" i="228"/>
  <c r="AU750" i="228"/>
  <c r="AY749" i="228"/>
  <c r="AX749" i="228"/>
  <c r="AW749" i="228"/>
  <c r="AV749" i="228"/>
  <c r="AU749" i="228"/>
  <c r="AY748" i="228"/>
  <c r="AX748" i="228"/>
  <c r="AW748" i="228"/>
  <c r="AV748" i="228"/>
  <c r="AU748" i="228"/>
  <c r="AY747" i="228"/>
  <c r="AX747" i="228"/>
  <c r="AW747" i="228"/>
  <c r="AV747" i="228"/>
  <c r="AU747" i="228"/>
  <c r="AY746" i="228"/>
  <c r="AX746" i="228"/>
  <c r="AW746" i="228"/>
  <c r="AV746" i="228"/>
  <c r="AU746" i="228"/>
  <c r="AY745" i="228"/>
  <c r="AX745" i="228"/>
  <c r="AW745" i="228"/>
  <c r="AV745" i="228"/>
  <c r="AU745" i="228"/>
  <c r="AY744" i="228"/>
  <c r="AX744" i="228"/>
  <c r="AW744" i="228"/>
  <c r="AV744" i="228"/>
  <c r="AU744" i="228"/>
  <c r="AY743" i="228"/>
  <c r="AX743" i="228"/>
  <c r="AW743" i="228"/>
  <c r="AV743" i="228"/>
  <c r="AU743" i="228"/>
  <c r="AY742" i="228"/>
  <c r="AX742" i="228"/>
  <c r="AW742" i="228"/>
  <c r="AV742" i="228"/>
  <c r="AU742" i="228"/>
  <c r="AY741" i="228"/>
  <c r="AX741" i="228"/>
  <c r="AW741" i="228"/>
  <c r="AV741" i="228"/>
  <c r="AU741" i="228"/>
  <c r="AY740" i="228"/>
  <c r="AX740" i="228"/>
  <c r="AW740" i="228"/>
  <c r="AV740" i="228"/>
  <c r="AU740" i="228"/>
  <c r="AY739" i="228"/>
  <c r="AX739" i="228"/>
  <c r="AW739" i="228"/>
  <c r="AV739" i="228"/>
  <c r="AU739" i="228"/>
  <c r="AY738" i="228"/>
  <c r="AX738" i="228"/>
  <c r="AW738" i="228"/>
  <c r="AV738" i="228"/>
  <c r="AU738" i="228"/>
  <c r="AY737" i="228"/>
  <c r="AX737" i="228"/>
  <c r="AW737" i="228"/>
  <c r="AV737" i="228"/>
  <c r="AU737" i="228"/>
  <c r="AY736" i="228"/>
  <c r="AX736" i="228"/>
  <c r="AW736" i="228"/>
  <c r="AV736" i="228"/>
  <c r="AU736" i="228"/>
  <c r="AY735" i="228"/>
  <c r="AX735" i="228"/>
  <c r="AW735" i="228"/>
  <c r="AV735" i="228"/>
  <c r="AU735" i="228"/>
  <c r="AY734" i="228"/>
  <c r="AX734" i="228"/>
  <c r="AW734" i="228"/>
  <c r="AV734" i="228"/>
  <c r="AU734" i="228"/>
  <c r="AY733" i="228"/>
  <c r="AX733" i="228"/>
  <c r="AW733" i="228"/>
  <c r="AV733" i="228"/>
  <c r="AU733" i="228"/>
  <c r="AY732" i="228"/>
  <c r="AX732" i="228"/>
  <c r="AW732" i="228"/>
  <c r="AV732" i="228"/>
  <c r="AU732" i="228"/>
  <c r="AY731" i="228"/>
  <c r="AX731" i="228"/>
  <c r="AW731" i="228"/>
  <c r="AV731" i="228"/>
  <c r="AU731" i="228"/>
  <c r="AY730" i="228"/>
  <c r="AX730" i="228"/>
  <c r="AW730" i="228"/>
  <c r="AV730" i="228"/>
  <c r="AU730" i="228"/>
  <c r="AY729" i="228"/>
  <c r="AX729" i="228"/>
  <c r="AW729" i="228"/>
  <c r="AV729" i="228"/>
  <c r="AU729" i="228"/>
  <c r="AY728" i="228"/>
  <c r="AX728" i="228"/>
  <c r="AW728" i="228"/>
  <c r="AV728" i="228"/>
  <c r="AU728" i="228"/>
  <c r="AY727" i="228"/>
  <c r="AX727" i="228"/>
  <c r="AW727" i="228"/>
  <c r="AV727" i="228"/>
  <c r="AU727" i="228"/>
  <c r="AY726" i="228"/>
  <c r="AX726" i="228"/>
  <c r="AW726" i="228"/>
  <c r="AV726" i="228"/>
  <c r="AU726" i="228"/>
  <c r="AY725" i="228"/>
  <c r="AX725" i="228"/>
  <c r="AW725" i="228"/>
  <c r="AV725" i="228"/>
  <c r="AU725" i="228"/>
  <c r="AY724" i="228"/>
  <c r="AX724" i="228"/>
  <c r="AW724" i="228"/>
  <c r="AV724" i="228"/>
  <c r="AU724" i="228"/>
  <c r="AY723" i="228"/>
  <c r="AX723" i="228"/>
  <c r="AW723" i="228"/>
  <c r="AV723" i="228"/>
  <c r="AU723" i="228"/>
  <c r="AY722" i="228"/>
  <c r="AX722" i="228"/>
  <c r="AW722" i="228"/>
  <c r="AV722" i="228"/>
  <c r="AU722" i="228"/>
  <c r="AY721" i="228"/>
  <c r="AX721" i="228"/>
  <c r="AW721" i="228"/>
  <c r="AV721" i="228"/>
  <c r="AU721" i="228"/>
  <c r="AY720" i="228"/>
  <c r="AX720" i="228"/>
  <c r="AW720" i="228"/>
  <c r="AV720" i="228"/>
  <c r="AU720" i="228"/>
  <c r="AY719" i="228"/>
  <c r="AX719" i="228"/>
  <c r="AW719" i="228"/>
  <c r="AV719" i="228"/>
  <c r="AU719" i="228"/>
  <c r="AY718" i="228"/>
  <c r="AX718" i="228"/>
  <c r="AW718" i="228"/>
  <c r="AV718" i="228"/>
  <c r="AU718" i="228"/>
  <c r="AY717" i="228"/>
  <c r="AX717" i="228"/>
  <c r="AW717" i="228"/>
  <c r="AV717" i="228"/>
  <c r="AU717" i="228"/>
  <c r="AY716" i="228"/>
  <c r="AX716" i="228"/>
  <c r="AW716" i="228"/>
  <c r="AV716" i="228"/>
  <c r="AU716" i="228"/>
  <c r="AY715" i="228"/>
  <c r="AX715" i="228"/>
  <c r="AW715" i="228"/>
  <c r="AV715" i="228"/>
  <c r="AU715" i="228"/>
  <c r="AY714" i="228"/>
  <c r="AX714" i="228"/>
  <c r="AW714" i="228"/>
  <c r="AV714" i="228"/>
  <c r="AU714" i="228"/>
  <c r="AY713" i="228"/>
  <c r="AX713" i="228"/>
  <c r="AW713" i="228"/>
  <c r="AV713" i="228"/>
  <c r="AU713" i="228"/>
  <c r="AY712" i="228"/>
  <c r="AX712" i="228"/>
  <c r="AW712" i="228"/>
  <c r="AV712" i="228"/>
  <c r="AU712" i="228"/>
  <c r="AY711" i="228"/>
  <c r="AX711" i="228"/>
  <c r="AW711" i="228"/>
  <c r="AV711" i="228"/>
  <c r="AU711" i="228"/>
  <c r="AY710" i="228"/>
  <c r="AX710" i="228"/>
  <c r="AW710" i="228"/>
  <c r="AV710" i="228"/>
  <c r="AU710" i="228"/>
  <c r="AY709" i="228"/>
  <c r="AX709" i="228"/>
  <c r="AW709" i="228"/>
  <c r="AV709" i="228"/>
  <c r="AU709" i="228"/>
  <c r="AY708" i="228"/>
  <c r="AX708" i="228"/>
  <c r="AW708" i="228"/>
  <c r="AV708" i="228"/>
  <c r="AU708" i="228"/>
  <c r="AY707" i="228"/>
  <c r="AX707" i="228"/>
  <c r="AW707" i="228"/>
  <c r="AV707" i="228"/>
  <c r="AU707" i="228"/>
  <c r="AY706" i="228"/>
  <c r="AX706" i="228"/>
  <c r="AW706" i="228"/>
  <c r="AV706" i="228"/>
  <c r="AU706" i="228"/>
  <c r="AY705" i="228"/>
  <c r="AX705" i="228"/>
  <c r="AW705" i="228"/>
  <c r="AV705" i="228"/>
  <c r="AU705" i="228"/>
  <c r="AY704" i="228"/>
  <c r="AX704" i="228"/>
  <c r="AW704" i="228"/>
  <c r="AV704" i="228"/>
  <c r="AU704" i="228"/>
  <c r="AY703" i="228"/>
  <c r="AX703" i="228"/>
  <c r="AW703" i="228"/>
  <c r="AV703" i="228"/>
  <c r="AU703" i="228"/>
  <c r="AY702" i="228"/>
  <c r="AX702" i="228"/>
  <c r="AW702" i="228"/>
  <c r="AV702" i="228"/>
  <c r="AU702" i="228"/>
  <c r="AY701" i="228"/>
  <c r="AX701" i="228"/>
  <c r="AW701" i="228"/>
  <c r="AV701" i="228"/>
  <c r="AU701" i="228"/>
  <c r="AY700" i="228"/>
  <c r="AX700" i="228"/>
  <c r="AW700" i="228"/>
  <c r="AV700" i="228"/>
  <c r="AU700" i="228"/>
  <c r="AY699" i="228"/>
  <c r="AX699" i="228"/>
  <c r="AW699" i="228"/>
  <c r="AV699" i="228"/>
  <c r="AU699" i="228"/>
  <c r="AY698" i="228"/>
  <c r="AX698" i="228"/>
  <c r="AW698" i="228"/>
  <c r="AV698" i="228"/>
  <c r="AU698" i="228"/>
  <c r="AY697" i="228"/>
  <c r="AX697" i="228"/>
  <c r="AW697" i="228"/>
  <c r="AV697" i="228"/>
  <c r="AU697" i="228"/>
  <c r="AY696" i="228"/>
  <c r="AX696" i="228"/>
  <c r="AW696" i="228"/>
  <c r="AV696" i="228"/>
  <c r="AU696" i="228"/>
  <c r="AY695" i="228"/>
  <c r="AX695" i="228"/>
  <c r="AW695" i="228"/>
  <c r="AV695" i="228"/>
  <c r="AU695" i="228"/>
  <c r="AY694" i="228"/>
  <c r="AX694" i="228"/>
  <c r="AW694" i="228"/>
  <c r="AV694" i="228"/>
  <c r="AU694" i="228"/>
  <c r="AY693" i="228"/>
  <c r="AX693" i="228"/>
  <c r="AW693" i="228"/>
  <c r="AV693" i="228"/>
  <c r="AU693" i="228"/>
  <c r="AY692" i="228"/>
  <c r="AX692" i="228"/>
  <c r="AW692" i="228"/>
  <c r="AV692" i="228"/>
  <c r="AU692" i="228"/>
  <c r="AY691" i="228"/>
  <c r="AX691" i="228"/>
  <c r="AW691" i="228"/>
  <c r="AV691" i="228"/>
  <c r="AU691" i="228"/>
  <c r="AY690" i="228"/>
  <c r="AX690" i="228"/>
  <c r="AW690" i="228"/>
  <c r="AV690" i="228"/>
  <c r="AU690" i="228"/>
  <c r="AY689" i="228"/>
  <c r="AX689" i="228"/>
  <c r="AW689" i="228"/>
  <c r="AV689" i="228"/>
  <c r="AU689" i="228"/>
  <c r="AY688" i="228"/>
  <c r="AX688" i="228"/>
  <c r="AW688" i="228"/>
  <c r="AV688" i="228"/>
  <c r="AU688" i="228"/>
  <c r="AY687" i="228"/>
  <c r="AX687" i="228"/>
  <c r="AW687" i="228"/>
  <c r="AV687" i="228"/>
  <c r="AU687" i="228"/>
  <c r="AY686" i="228"/>
  <c r="AX686" i="228"/>
  <c r="AW686" i="228"/>
  <c r="AV686" i="228"/>
  <c r="AU686" i="228"/>
  <c r="AY685" i="228"/>
  <c r="AX685" i="228"/>
  <c r="AW685" i="228"/>
  <c r="AV685" i="228"/>
  <c r="AU685" i="228"/>
  <c r="AY684" i="228"/>
  <c r="AX684" i="228"/>
  <c r="AW684" i="228"/>
  <c r="AV684" i="228"/>
  <c r="AU684" i="228"/>
  <c r="AY683" i="228"/>
  <c r="AX683" i="228"/>
  <c r="AW683" i="228"/>
  <c r="AV683" i="228"/>
  <c r="AU683" i="228"/>
  <c r="AY682" i="228"/>
  <c r="AX682" i="228"/>
  <c r="AW682" i="228"/>
  <c r="AV682" i="228"/>
  <c r="AU682" i="228"/>
  <c r="AY681" i="228"/>
  <c r="AX681" i="228"/>
  <c r="AW681" i="228"/>
  <c r="AV681" i="228"/>
  <c r="AU681" i="228"/>
  <c r="AY680" i="228"/>
  <c r="AX680" i="228"/>
  <c r="AW680" i="228"/>
  <c r="AV680" i="228"/>
  <c r="AU680" i="228"/>
  <c r="AY679" i="228"/>
  <c r="AX679" i="228"/>
  <c r="AW679" i="228"/>
  <c r="AV679" i="228"/>
  <c r="AU679" i="228"/>
  <c r="AY678" i="228"/>
  <c r="AX678" i="228"/>
  <c r="AW678" i="228"/>
  <c r="AV678" i="228"/>
  <c r="AU678" i="228"/>
  <c r="AY677" i="228"/>
  <c r="AX677" i="228"/>
  <c r="AW677" i="228"/>
  <c r="AV677" i="228"/>
  <c r="AU677" i="228"/>
  <c r="AY676" i="228"/>
  <c r="AX676" i="228"/>
  <c r="AW676" i="228"/>
  <c r="AV676" i="228"/>
  <c r="AU676" i="228"/>
  <c r="AY675" i="228"/>
  <c r="AX675" i="228"/>
  <c r="AW675" i="228"/>
  <c r="AV675" i="228"/>
  <c r="AU675" i="228"/>
  <c r="AY674" i="228"/>
  <c r="AX674" i="228"/>
  <c r="AW674" i="228"/>
  <c r="AV674" i="228"/>
  <c r="AU674" i="228"/>
  <c r="AY673" i="228"/>
  <c r="AX673" i="228"/>
  <c r="AW673" i="228"/>
  <c r="AV673" i="228"/>
  <c r="AU673" i="228"/>
  <c r="AY672" i="228"/>
  <c r="AX672" i="228"/>
  <c r="AW672" i="228"/>
  <c r="AV672" i="228"/>
  <c r="AU672" i="228"/>
  <c r="AY671" i="228"/>
  <c r="AX671" i="228"/>
  <c r="AW671" i="228"/>
  <c r="AV671" i="228"/>
  <c r="AU671" i="228"/>
  <c r="AY670" i="228"/>
  <c r="AX670" i="228"/>
  <c r="AW670" i="228"/>
  <c r="AV670" i="228"/>
  <c r="AU670" i="228"/>
  <c r="AY669" i="228"/>
  <c r="AX669" i="228"/>
  <c r="AW669" i="228"/>
  <c r="AV669" i="228"/>
  <c r="AU669" i="228"/>
  <c r="AY668" i="228"/>
  <c r="AX668" i="228"/>
  <c r="AW668" i="228"/>
  <c r="AV668" i="228"/>
  <c r="AU668" i="228"/>
  <c r="AY667" i="228"/>
  <c r="AX667" i="228"/>
  <c r="AW667" i="228"/>
  <c r="AV667" i="228"/>
  <c r="AU667" i="228"/>
  <c r="AY666" i="228"/>
  <c r="AX666" i="228"/>
  <c r="AW666" i="228"/>
  <c r="AV666" i="228"/>
  <c r="AU666" i="228"/>
  <c r="AY665" i="228"/>
  <c r="AX665" i="228"/>
  <c r="AW665" i="228"/>
  <c r="AV665" i="228"/>
  <c r="AU665" i="228"/>
  <c r="AY664" i="228"/>
  <c r="AX664" i="228"/>
  <c r="AW664" i="228"/>
  <c r="AV664" i="228"/>
  <c r="AU664" i="228"/>
  <c r="AY663" i="228"/>
  <c r="AX663" i="228"/>
  <c r="AW663" i="228"/>
  <c r="AV663" i="228"/>
  <c r="AU663" i="228"/>
  <c r="AY662" i="228"/>
  <c r="AX662" i="228"/>
  <c r="AW662" i="228"/>
  <c r="AV662" i="228"/>
  <c r="AU662" i="228"/>
  <c r="AY661" i="228"/>
  <c r="AX661" i="228"/>
  <c r="AW661" i="228"/>
  <c r="AV661" i="228"/>
  <c r="AU661" i="228"/>
  <c r="AY660" i="228"/>
  <c r="AX660" i="228"/>
  <c r="AW660" i="228"/>
  <c r="AV660" i="228"/>
  <c r="AU660" i="228"/>
  <c r="AY659" i="228"/>
  <c r="AX659" i="228"/>
  <c r="AW659" i="228"/>
  <c r="AV659" i="228"/>
  <c r="AU659" i="228"/>
  <c r="AY658" i="228"/>
  <c r="AX658" i="228"/>
  <c r="AW658" i="228"/>
  <c r="AV658" i="228"/>
  <c r="AU658" i="228"/>
  <c r="AY657" i="228"/>
  <c r="AX657" i="228"/>
  <c r="AW657" i="228"/>
  <c r="AV657" i="228"/>
  <c r="AU657" i="228"/>
  <c r="AY656" i="228"/>
  <c r="AX656" i="228"/>
  <c r="AW656" i="228"/>
  <c r="AV656" i="228"/>
  <c r="AU656" i="228"/>
  <c r="AY655" i="228"/>
  <c r="AX655" i="228"/>
  <c r="AW655" i="228"/>
  <c r="AV655" i="228"/>
  <c r="AU655" i="228"/>
  <c r="AY654" i="228"/>
  <c r="AX654" i="228"/>
  <c r="AW654" i="228"/>
  <c r="AV654" i="228"/>
  <c r="AU654" i="228"/>
  <c r="AY653" i="228"/>
  <c r="AX653" i="228"/>
  <c r="AW653" i="228"/>
  <c r="AV653" i="228"/>
  <c r="AU653" i="228"/>
  <c r="AY652" i="228"/>
  <c r="AX652" i="228"/>
  <c r="AW652" i="228"/>
  <c r="AV652" i="228"/>
  <c r="AU652" i="228"/>
  <c r="AY651" i="228"/>
  <c r="AX651" i="228"/>
  <c r="AW651" i="228"/>
  <c r="AV651" i="228"/>
  <c r="AU651" i="228"/>
  <c r="AY650" i="228"/>
  <c r="AX650" i="228"/>
  <c r="AW650" i="228"/>
  <c r="AV650" i="228"/>
  <c r="AU650" i="228"/>
  <c r="AY649" i="228"/>
  <c r="AX649" i="228"/>
  <c r="AW649" i="228"/>
  <c r="AV649" i="228"/>
  <c r="AU649" i="228"/>
  <c r="AY648" i="228"/>
  <c r="AX648" i="228"/>
  <c r="AW648" i="228"/>
  <c r="AV648" i="228"/>
  <c r="AU648" i="228"/>
  <c r="AY647" i="228"/>
  <c r="AX647" i="228"/>
  <c r="AW647" i="228"/>
  <c r="AV647" i="228"/>
  <c r="AU647" i="228"/>
  <c r="AY646" i="228"/>
  <c r="AX646" i="228"/>
  <c r="AW646" i="228"/>
  <c r="AV646" i="228"/>
  <c r="AU646" i="228"/>
  <c r="AY645" i="228"/>
  <c r="AX645" i="228"/>
  <c r="AW645" i="228"/>
  <c r="AV645" i="228"/>
  <c r="AU645" i="228"/>
  <c r="AY644" i="228"/>
  <c r="AX644" i="228"/>
  <c r="AW644" i="228"/>
  <c r="AV644" i="228"/>
  <c r="AU644" i="228"/>
  <c r="AY643" i="228"/>
  <c r="AX643" i="228"/>
  <c r="AW643" i="228"/>
  <c r="AV643" i="228"/>
  <c r="AU643" i="228"/>
  <c r="AY642" i="228"/>
  <c r="AX642" i="228"/>
  <c r="AW642" i="228"/>
  <c r="AV642" i="228"/>
  <c r="AU642" i="228"/>
  <c r="AY641" i="228"/>
  <c r="AX641" i="228"/>
  <c r="AW641" i="228"/>
  <c r="AV641" i="228"/>
  <c r="AU641" i="228"/>
  <c r="AY640" i="228"/>
  <c r="AX640" i="228"/>
  <c r="AW640" i="228"/>
  <c r="AV640" i="228"/>
  <c r="AU640" i="228"/>
  <c r="AY639" i="228"/>
  <c r="AX639" i="228"/>
  <c r="AW639" i="228"/>
  <c r="AV639" i="228"/>
  <c r="AU639" i="228"/>
  <c r="AY638" i="228"/>
  <c r="AX638" i="228"/>
  <c r="AW638" i="228"/>
  <c r="AV638" i="228"/>
  <c r="AU638" i="228"/>
  <c r="AY637" i="228"/>
  <c r="AX637" i="228"/>
  <c r="AW637" i="228"/>
  <c r="AV637" i="228"/>
  <c r="AU637" i="228"/>
  <c r="AY636" i="228"/>
  <c r="AX636" i="228"/>
  <c r="AW636" i="228"/>
  <c r="AV636" i="228"/>
  <c r="AU636" i="228"/>
  <c r="AY635" i="228"/>
  <c r="AX635" i="228"/>
  <c r="AW635" i="228"/>
  <c r="AV635" i="228"/>
  <c r="AU635" i="228"/>
  <c r="AY634" i="228"/>
  <c r="AX634" i="228"/>
  <c r="AW634" i="228"/>
  <c r="AV634" i="228"/>
  <c r="AU634" i="228"/>
  <c r="AY633" i="228"/>
  <c r="AX633" i="228"/>
  <c r="AW633" i="228"/>
  <c r="AV633" i="228"/>
  <c r="AU633" i="228"/>
  <c r="AY632" i="228"/>
  <c r="AX632" i="228"/>
  <c r="AW632" i="228"/>
  <c r="AV632" i="228"/>
  <c r="AU632" i="228"/>
  <c r="AY631" i="228"/>
  <c r="AX631" i="228"/>
  <c r="AW631" i="228"/>
  <c r="AV631" i="228"/>
  <c r="AU631" i="228"/>
  <c r="AY630" i="228"/>
  <c r="AX630" i="228"/>
  <c r="AW630" i="228"/>
  <c r="AV630" i="228"/>
  <c r="AU630" i="228"/>
  <c r="AY629" i="228"/>
  <c r="AX629" i="228"/>
  <c r="AW629" i="228"/>
  <c r="AV629" i="228"/>
  <c r="AU629" i="228"/>
  <c r="AY628" i="228"/>
  <c r="AX628" i="228"/>
  <c r="AW628" i="228"/>
  <c r="AV628" i="228"/>
  <c r="AU628" i="228"/>
  <c r="AY627" i="228"/>
  <c r="AX627" i="228"/>
  <c r="AW627" i="228"/>
  <c r="AV627" i="228"/>
  <c r="AU627" i="228"/>
  <c r="AY626" i="228"/>
  <c r="AX626" i="228"/>
  <c r="AW626" i="228"/>
  <c r="AV626" i="228"/>
  <c r="AU626" i="228"/>
  <c r="AY625" i="228"/>
  <c r="AX625" i="228"/>
  <c r="AW625" i="228"/>
  <c r="AV625" i="228"/>
  <c r="AU625" i="228"/>
  <c r="AY624" i="228"/>
  <c r="AX624" i="228"/>
  <c r="AW624" i="228"/>
  <c r="AV624" i="228"/>
  <c r="AU624" i="228"/>
  <c r="AY623" i="228"/>
  <c r="AX623" i="228"/>
  <c r="AW623" i="228"/>
  <c r="AV623" i="228"/>
  <c r="AU623" i="228"/>
  <c r="AY622" i="228"/>
  <c r="AX622" i="228"/>
  <c r="AW622" i="228"/>
  <c r="AV622" i="228"/>
  <c r="AU622" i="228"/>
  <c r="AY621" i="228"/>
  <c r="AX621" i="228"/>
  <c r="AW621" i="228"/>
  <c r="AV621" i="228"/>
  <c r="AU621" i="228"/>
  <c r="AY620" i="228"/>
  <c r="AX620" i="228"/>
  <c r="AW620" i="228"/>
  <c r="AV620" i="228"/>
  <c r="AU620" i="228"/>
  <c r="AY619" i="228"/>
  <c r="AX619" i="228"/>
  <c r="AW619" i="228"/>
  <c r="AV619" i="228"/>
  <c r="AU619" i="228"/>
  <c r="AY618" i="228"/>
  <c r="AX618" i="228"/>
  <c r="AW618" i="228"/>
  <c r="AV618" i="228"/>
  <c r="AU618" i="228"/>
  <c r="AY617" i="228"/>
  <c r="AX617" i="228"/>
  <c r="AW617" i="228"/>
  <c r="AV617" i="228"/>
  <c r="AU617" i="228"/>
  <c r="AY616" i="228"/>
  <c r="AX616" i="228"/>
  <c r="AW616" i="228"/>
  <c r="AV616" i="228"/>
  <c r="AU616" i="228"/>
  <c r="AY615" i="228"/>
  <c r="AX615" i="228"/>
  <c r="AW615" i="228"/>
  <c r="AV615" i="228"/>
  <c r="AU615" i="228"/>
  <c r="AY614" i="228"/>
  <c r="AX614" i="228"/>
  <c r="AW614" i="228"/>
  <c r="AV614" i="228"/>
  <c r="AU614" i="228"/>
  <c r="AY613" i="228"/>
  <c r="AX613" i="228"/>
  <c r="AW613" i="228"/>
  <c r="AV613" i="228"/>
  <c r="AU613" i="228"/>
  <c r="AY612" i="228"/>
  <c r="AX612" i="228"/>
  <c r="AW612" i="228"/>
  <c r="AV612" i="228"/>
  <c r="AU612" i="228"/>
  <c r="AY611" i="228"/>
  <c r="AX611" i="228"/>
  <c r="AW611" i="228"/>
  <c r="AV611" i="228"/>
  <c r="AU611" i="228"/>
  <c r="AY610" i="228"/>
  <c r="AX610" i="228"/>
  <c r="AW610" i="228"/>
  <c r="AV610" i="228"/>
  <c r="AU610" i="228"/>
  <c r="AY609" i="228"/>
  <c r="AX609" i="228"/>
  <c r="AW609" i="228"/>
  <c r="AV609" i="228"/>
  <c r="AU609" i="228"/>
  <c r="AY608" i="228"/>
  <c r="AX608" i="228"/>
  <c r="AW608" i="228"/>
  <c r="AV608" i="228"/>
  <c r="AU608" i="228"/>
  <c r="AY607" i="228"/>
  <c r="AX607" i="228"/>
  <c r="AW607" i="228"/>
  <c r="AV607" i="228"/>
  <c r="AU607" i="228"/>
  <c r="AY606" i="228"/>
  <c r="AX606" i="228"/>
  <c r="AW606" i="228"/>
  <c r="AV606" i="228"/>
  <c r="AU606" i="228"/>
  <c r="AY605" i="228"/>
  <c r="AX605" i="228"/>
  <c r="AW605" i="228"/>
  <c r="AV605" i="228"/>
  <c r="AU605" i="228"/>
  <c r="AY604" i="228"/>
  <c r="AX604" i="228"/>
  <c r="AW604" i="228"/>
  <c r="AV604" i="228"/>
  <c r="AU604" i="228"/>
  <c r="AY603" i="228"/>
  <c r="AX603" i="228"/>
  <c r="AW603" i="228"/>
  <c r="AV603" i="228"/>
  <c r="AU603" i="228"/>
  <c r="AY602" i="228"/>
  <c r="AX602" i="228"/>
  <c r="AW602" i="228"/>
  <c r="AV602" i="228"/>
  <c r="AU602" i="228"/>
  <c r="AY601" i="228"/>
  <c r="AX601" i="228"/>
  <c r="AW601" i="228"/>
  <c r="AV601" i="228"/>
  <c r="AU601" i="228"/>
  <c r="AY600" i="228"/>
  <c r="AX600" i="228"/>
  <c r="AW600" i="228"/>
  <c r="AV600" i="228"/>
  <c r="AU600" i="228"/>
  <c r="AY599" i="228"/>
  <c r="AX599" i="228"/>
  <c r="AW599" i="228"/>
  <c r="AV599" i="228"/>
  <c r="AU599" i="228"/>
  <c r="AY598" i="228"/>
  <c r="AX598" i="228"/>
  <c r="AW598" i="228"/>
  <c r="AV598" i="228"/>
  <c r="AU598" i="228"/>
  <c r="AY597" i="228"/>
  <c r="AX597" i="228"/>
  <c r="AW597" i="228"/>
  <c r="AV597" i="228"/>
  <c r="AU597" i="228"/>
  <c r="AY596" i="228"/>
  <c r="AX596" i="228"/>
  <c r="AW596" i="228"/>
  <c r="AV596" i="228"/>
  <c r="AU596" i="228"/>
  <c r="AY595" i="228"/>
  <c r="AX595" i="228"/>
  <c r="AW595" i="228"/>
  <c r="AV595" i="228"/>
  <c r="AU595" i="228"/>
  <c r="AY594" i="228"/>
  <c r="AX594" i="228"/>
  <c r="AW594" i="228"/>
  <c r="AV594" i="228"/>
  <c r="AU594" i="228"/>
  <c r="AY593" i="228"/>
  <c r="AX593" i="228"/>
  <c r="AW593" i="228"/>
  <c r="AV593" i="228"/>
  <c r="AU593" i="228"/>
  <c r="AY592" i="228"/>
  <c r="AX592" i="228"/>
  <c r="AW592" i="228"/>
  <c r="AV592" i="228"/>
  <c r="AU592" i="228"/>
  <c r="AY591" i="228"/>
  <c r="AX591" i="228"/>
  <c r="AW591" i="228"/>
  <c r="AV591" i="228"/>
  <c r="AU591" i="228"/>
  <c r="AY590" i="228"/>
  <c r="AX590" i="228"/>
  <c r="AW590" i="228"/>
  <c r="AV590" i="228"/>
  <c r="AU590" i="228"/>
  <c r="AY589" i="228"/>
  <c r="AX589" i="228"/>
  <c r="AW589" i="228"/>
  <c r="AV589" i="228"/>
  <c r="AU589" i="228"/>
  <c r="AY588" i="228"/>
  <c r="AX588" i="228"/>
  <c r="AW588" i="228"/>
  <c r="AV588" i="228"/>
  <c r="AU588" i="228"/>
  <c r="AY587" i="228"/>
  <c r="AX587" i="228"/>
  <c r="AW587" i="228"/>
  <c r="AV587" i="228"/>
  <c r="AU587" i="228"/>
  <c r="AY586" i="228"/>
  <c r="AX586" i="228"/>
  <c r="AW586" i="228"/>
  <c r="AV586" i="228"/>
  <c r="AU586" i="228"/>
  <c r="AY585" i="228"/>
  <c r="AX585" i="228"/>
  <c r="AW585" i="228"/>
  <c r="AV585" i="228"/>
  <c r="AU585" i="228"/>
  <c r="AY584" i="228"/>
  <c r="AX584" i="228"/>
  <c r="AW584" i="228"/>
  <c r="AV584" i="228"/>
  <c r="AU584" i="228"/>
  <c r="AY583" i="228"/>
  <c r="AX583" i="228"/>
  <c r="AW583" i="228"/>
  <c r="AV583" i="228"/>
  <c r="AU583" i="228"/>
  <c r="AY582" i="228"/>
  <c r="AX582" i="228"/>
  <c r="AW582" i="228"/>
  <c r="AV582" i="228"/>
  <c r="AU582" i="228"/>
  <c r="AY581" i="228"/>
  <c r="AX581" i="228"/>
  <c r="AW581" i="228"/>
  <c r="AV581" i="228"/>
  <c r="AU581" i="228"/>
  <c r="AY580" i="228"/>
  <c r="AX580" i="228"/>
  <c r="AW580" i="228"/>
  <c r="AV580" i="228"/>
  <c r="AU580" i="228"/>
  <c r="AY579" i="228"/>
  <c r="AX579" i="228"/>
  <c r="AW579" i="228"/>
  <c r="AV579" i="228"/>
  <c r="AU579" i="228"/>
  <c r="AY578" i="228"/>
  <c r="AX578" i="228"/>
  <c r="AW578" i="228"/>
  <c r="AV578" i="228"/>
  <c r="AU578" i="228"/>
  <c r="AY577" i="228"/>
  <c r="AX577" i="228"/>
  <c r="AW577" i="228"/>
  <c r="AV577" i="228"/>
  <c r="AU577" i="228"/>
  <c r="AY576" i="228"/>
  <c r="AX576" i="228"/>
  <c r="AW576" i="228"/>
  <c r="AV576" i="228"/>
  <c r="AU576" i="228"/>
  <c r="AY575" i="228"/>
  <c r="AX575" i="228"/>
  <c r="AW575" i="228"/>
  <c r="AV575" i="228"/>
  <c r="AU575" i="228"/>
  <c r="AY574" i="228"/>
  <c r="AX574" i="228"/>
  <c r="AW574" i="228"/>
  <c r="AV574" i="228"/>
  <c r="AU574" i="228"/>
  <c r="AY573" i="228"/>
  <c r="AX573" i="228"/>
  <c r="AW573" i="228"/>
  <c r="AV573" i="228"/>
  <c r="AU573" i="228"/>
  <c r="AY572" i="228"/>
  <c r="AX572" i="228"/>
  <c r="AW572" i="228"/>
  <c r="AV572" i="228"/>
  <c r="AU572" i="228"/>
  <c r="AY571" i="228"/>
  <c r="AX571" i="228"/>
  <c r="AW571" i="228"/>
  <c r="AV571" i="228"/>
  <c r="AU571" i="228"/>
  <c r="AY570" i="228"/>
  <c r="AX570" i="228"/>
  <c r="AW570" i="228"/>
  <c r="AV570" i="228"/>
  <c r="AU570" i="228"/>
  <c r="AY569" i="228"/>
  <c r="AX569" i="228"/>
  <c r="AW569" i="228"/>
  <c r="AV569" i="228"/>
  <c r="AU569" i="228"/>
  <c r="AY568" i="228"/>
  <c r="AX568" i="228"/>
  <c r="AW568" i="228"/>
  <c r="AV568" i="228"/>
  <c r="AU568" i="228"/>
  <c r="AY567" i="228"/>
  <c r="AX567" i="228"/>
  <c r="AW567" i="228"/>
  <c r="AV567" i="228"/>
  <c r="AU567" i="228"/>
  <c r="AY566" i="228"/>
  <c r="AX566" i="228"/>
  <c r="AW566" i="228"/>
  <c r="AV566" i="228"/>
  <c r="AU566" i="228"/>
  <c r="AY565" i="228"/>
  <c r="AX565" i="228"/>
  <c r="AW565" i="228"/>
  <c r="AV565" i="228"/>
  <c r="AU565" i="228"/>
  <c r="AY564" i="228"/>
  <c r="AX564" i="228"/>
  <c r="AW564" i="228"/>
  <c r="AV564" i="228"/>
  <c r="AU564" i="228"/>
  <c r="AY563" i="228"/>
  <c r="AX563" i="228"/>
  <c r="AW563" i="228"/>
  <c r="AV563" i="228"/>
  <c r="AU563" i="228"/>
  <c r="AY562" i="228"/>
  <c r="AX562" i="228"/>
  <c r="AW562" i="228"/>
  <c r="AV562" i="228"/>
  <c r="AU562" i="228"/>
  <c r="AY561" i="228"/>
  <c r="AX561" i="228"/>
  <c r="AW561" i="228"/>
  <c r="AV561" i="228"/>
  <c r="AU561" i="228"/>
  <c r="AY560" i="228"/>
  <c r="AX560" i="228"/>
  <c r="AW560" i="228"/>
  <c r="AV560" i="228"/>
  <c r="AU560" i="228"/>
  <c r="AY559" i="228"/>
  <c r="AX559" i="228"/>
  <c r="AW559" i="228"/>
  <c r="AV559" i="228"/>
  <c r="AU559" i="228"/>
  <c r="AY558" i="228"/>
  <c r="AX558" i="228"/>
  <c r="AW558" i="228"/>
  <c r="AV558" i="228"/>
  <c r="AU558" i="228"/>
  <c r="AY557" i="228"/>
  <c r="AX557" i="228"/>
  <c r="AW557" i="228"/>
  <c r="AV557" i="228"/>
  <c r="AU557" i="228"/>
  <c r="AY556" i="228"/>
  <c r="AX556" i="228"/>
  <c r="AW556" i="228"/>
  <c r="AV556" i="228"/>
  <c r="AU556" i="228"/>
  <c r="AY555" i="228"/>
  <c r="AX555" i="228"/>
  <c r="AW555" i="228"/>
  <c r="AV555" i="228"/>
  <c r="AU555" i="228"/>
  <c r="AY554" i="228"/>
  <c r="AX554" i="228"/>
  <c r="AW554" i="228"/>
  <c r="AV554" i="228"/>
  <c r="AU554" i="228"/>
  <c r="AY553" i="228"/>
  <c r="AX553" i="228"/>
  <c r="AW553" i="228"/>
  <c r="AV553" i="228"/>
  <c r="AU553" i="228"/>
  <c r="AY552" i="228"/>
  <c r="AX552" i="228"/>
  <c r="AW552" i="228"/>
  <c r="AV552" i="228"/>
  <c r="AU552" i="228"/>
  <c r="AY551" i="228"/>
  <c r="AX551" i="228"/>
  <c r="AW551" i="228"/>
  <c r="AV551" i="228"/>
  <c r="AU551" i="228"/>
  <c r="AY550" i="228"/>
  <c r="AX550" i="228"/>
  <c r="AW550" i="228"/>
  <c r="AV550" i="228"/>
  <c r="AU550" i="228"/>
  <c r="AY549" i="228"/>
  <c r="AX549" i="228"/>
  <c r="AW549" i="228"/>
  <c r="AV549" i="228"/>
  <c r="AU549" i="228"/>
  <c r="AY548" i="228"/>
  <c r="AX548" i="228"/>
  <c r="AW548" i="228"/>
  <c r="AV548" i="228"/>
  <c r="AU548" i="228"/>
  <c r="AY547" i="228"/>
  <c r="AX547" i="228"/>
  <c r="AW547" i="228"/>
  <c r="AV547" i="228"/>
  <c r="AU547" i="228"/>
  <c r="AY546" i="228"/>
  <c r="AX546" i="228"/>
  <c r="AW546" i="228"/>
  <c r="AV546" i="228"/>
  <c r="AU546" i="228"/>
  <c r="AY545" i="228"/>
  <c r="AX545" i="228"/>
  <c r="AW545" i="228"/>
  <c r="AV545" i="228"/>
  <c r="AU545" i="228"/>
  <c r="AY544" i="228"/>
  <c r="AX544" i="228"/>
  <c r="AW544" i="228"/>
  <c r="AV544" i="228"/>
  <c r="AU544" i="228"/>
  <c r="AY543" i="228"/>
  <c r="AX543" i="228"/>
  <c r="AW543" i="228"/>
  <c r="AV543" i="228"/>
  <c r="AU543" i="228"/>
  <c r="AY542" i="228"/>
  <c r="AX542" i="228"/>
  <c r="AW542" i="228"/>
  <c r="AV542" i="228"/>
  <c r="AU542" i="228"/>
  <c r="AY541" i="228"/>
  <c r="AX541" i="228"/>
  <c r="AW541" i="228"/>
  <c r="AV541" i="228"/>
  <c r="AU541" i="228"/>
  <c r="AY540" i="228"/>
  <c r="AX540" i="228"/>
  <c r="AW540" i="228"/>
  <c r="AV540" i="228"/>
  <c r="AU540" i="228"/>
  <c r="AY539" i="228"/>
  <c r="AX539" i="228"/>
  <c r="AW539" i="228"/>
  <c r="AV539" i="228"/>
  <c r="AU539" i="228"/>
  <c r="AY538" i="228"/>
  <c r="AX538" i="228"/>
  <c r="AW538" i="228"/>
  <c r="AV538" i="228"/>
  <c r="AU538" i="228"/>
  <c r="AY537" i="228"/>
  <c r="AX537" i="228"/>
  <c r="AW537" i="228"/>
  <c r="AV537" i="228"/>
  <c r="AU537" i="228"/>
  <c r="AY536" i="228"/>
  <c r="AX536" i="228"/>
  <c r="AW536" i="228"/>
  <c r="AV536" i="228"/>
  <c r="AU536" i="228"/>
  <c r="AY535" i="228"/>
  <c r="AX535" i="228"/>
  <c r="AW535" i="228"/>
  <c r="AV535" i="228"/>
  <c r="AU535" i="228"/>
  <c r="AY534" i="228"/>
  <c r="AX534" i="228"/>
  <c r="AW534" i="228"/>
  <c r="AV534" i="228"/>
  <c r="AU534" i="228"/>
  <c r="AY533" i="228"/>
  <c r="AX533" i="228"/>
  <c r="AW533" i="228"/>
  <c r="AV533" i="228"/>
  <c r="AU533" i="228"/>
  <c r="AY532" i="228"/>
  <c r="AX532" i="228"/>
  <c r="AW532" i="228"/>
  <c r="AV532" i="228"/>
  <c r="AU532" i="228"/>
  <c r="AY531" i="228"/>
  <c r="AX531" i="228"/>
  <c r="AW531" i="228"/>
  <c r="AV531" i="228"/>
  <c r="AU531" i="228"/>
  <c r="AY530" i="228"/>
  <c r="AX530" i="228"/>
  <c r="AW530" i="228"/>
  <c r="AV530" i="228"/>
  <c r="AU530" i="228"/>
  <c r="AY529" i="228"/>
  <c r="AX529" i="228"/>
  <c r="AW529" i="228"/>
  <c r="AV529" i="228"/>
  <c r="AU529" i="228"/>
  <c r="AY528" i="228"/>
  <c r="AX528" i="228"/>
  <c r="AW528" i="228"/>
  <c r="AV528" i="228"/>
  <c r="AU528" i="228"/>
  <c r="AY527" i="228"/>
  <c r="AX527" i="228"/>
  <c r="AW527" i="228"/>
  <c r="AV527" i="228"/>
  <c r="AU527" i="228"/>
  <c r="AY526" i="228"/>
  <c r="AX526" i="228"/>
  <c r="AW526" i="228"/>
  <c r="AV526" i="228"/>
  <c r="AU526" i="228"/>
  <c r="AY525" i="228"/>
  <c r="AX525" i="228"/>
  <c r="AW525" i="228"/>
  <c r="AV525" i="228"/>
  <c r="AU525" i="228"/>
  <c r="AY524" i="228"/>
  <c r="AX524" i="228"/>
  <c r="AW524" i="228"/>
  <c r="AV524" i="228"/>
  <c r="AU524" i="228"/>
  <c r="AY523" i="228"/>
  <c r="AX523" i="228"/>
  <c r="AW523" i="228"/>
  <c r="AV523" i="228"/>
  <c r="AU523" i="228"/>
  <c r="AY522" i="228"/>
  <c r="AX522" i="228"/>
  <c r="AW522" i="228"/>
  <c r="AV522" i="228"/>
  <c r="AU522" i="228"/>
  <c r="AY521" i="228"/>
  <c r="AX521" i="228"/>
  <c r="AW521" i="228"/>
  <c r="AV521" i="228"/>
  <c r="AU521" i="228"/>
  <c r="AY520" i="228"/>
  <c r="AX520" i="228"/>
  <c r="AW520" i="228"/>
  <c r="AV520" i="228"/>
  <c r="AU520" i="228"/>
  <c r="AY519" i="228"/>
  <c r="AX519" i="228"/>
  <c r="AW519" i="228"/>
  <c r="AV519" i="228"/>
  <c r="AU519" i="228"/>
  <c r="AY518" i="228"/>
  <c r="AX518" i="228"/>
  <c r="AW518" i="228"/>
  <c r="AV518" i="228"/>
  <c r="AU518" i="228"/>
  <c r="AY517" i="228"/>
  <c r="AX517" i="228"/>
  <c r="AW517" i="228"/>
  <c r="AV517" i="228"/>
  <c r="AU517" i="228"/>
  <c r="AY516" i="228"/>
  <c r="AX516" i="228"/>
  <c r="AW516" i="228"/>
  <c r="AV516" i="228"/>
  <c r="AU516" i="228"/>
  <c r="AY515" i="228"/>
  <c r="AX515" i="228"/>
  <c r="AW515" i="228"/>
  <c r="AV515" i="228"/>
  <c r="AU515" i="228"/>
  <c r="AY514" i="228"/>
  <c r="AX514" i="228"/>
  <c r="AW514" i="228"/>
  <c r="AV514" i="228"/>
  <c r="AU514" i="228"/>
  <c r="AY513" i="228"/>
  <c r="AX513" i="228"/>
  <c r="AW513" i="228"/>
  <c r="AV513" i="228"/>
  <c r="AU513" i="228"/>
  <c r="AY512" i="228"/>
  <c r="AX512" i="228"/>
  <c r="AW512" i="228"/>
  <c r="AV512" i="228"/>
  <c r="AU512" i="228"/>
  <c r="AY511" i="228"/>
  <c r="AX511" i="228"/>
  <c r="AW511" i="228"/>
  <c r="AV511" i="228"/>
  <c r="AU511" i="228"/>
  <c r="AY510" i="228"/>
  <c r="AX510" i="228"/>
  <c r="AW510" i="228"/>
  <c r="AV510" i="228"/>
  <c r="AU510" i="228"/>
  <c r="AY509" i="228"/>
  <c r="AX509" i="228"/>
  <c r="AW509" i="228"/>
  <c r="AV509" i="228"/>
  <c r="AU509" i="228"/>
  <c r="AY508" i="228"/>
  <c r="AX508" i="228"/>
  <c r="AW508" i="228"/>
  <c r="AV508" i="228"/>
  <c r="AU508" i="228"/>
  <c r="AY507" i="228"/>
  <c r="AX507" i="228"/>
  <c r="AW507" i="228"/>
  <c r="AV507" i="228"/>
  <c r="AU507" i="228"/>
  <c r="AY506" i="228"/>
  <c r="AX506" i="228"/>
  <c r="AW506" i="228"/>
  <c r="AV506" i="228"/>
  <c r="AU506" i="228"/>
  <c r="AY505" i="228"/>
  <c r="AX505" i="228"/>
  <c r="AW505" i="228"/>
  <c r="AV505" i="228"/>
  <c r="AU505" i="228"/>
  <c r="AY504" i="228"/>
  <c r="AX504" i="228"/>
  <c r="AW504" i="228"/>
  <c r="AV504" i="228"/>
  <c r="AU504" i="228"/>
  <c r="AY503" i="228"/>
  <c r="AX503" i="228"/>
  <c r="AW503" i="228"/>
  <c r="AV503" i="228"/>
  <c r="AU503" i="228"/>
  <c r="AY502" i="228"/>
  <c r="AX502" i="228"/>
  <c r="AW502" i="228"/>
  <c r="AV502" i="228"/>
  <c r="AU502" i="228"/>
  <c r="AY501" i="228"/>
  <c r="AX501" i="228"/>
  <c r="AW501" i="228"/>
  <c r="AV501" i="228"/>
  <c r="AU501" i="228"/>
  <c r="AY500" i="228"/>
  <c r="AX500" i="228"/>
  <c r="AW500" i="228"/>
  <c r="AV500" i="228"/>
  <c r="AU500" i="228"/>
  <c r="AY499" i="228"/>
  <c r="AX499" i="228"/>
  <c r="AW499" i="228"/>
  <c r="AV499" i="228"/>
  <c r="AU499" i="228"/>
  <c r="AY498" i="228"/>
  <c r="AX498" i="228"/>
  <c r="AW498" i="228"/>
  <c r="AV498" i="228"/>
  <c r="AU498" i="228"/>
  <c r="AY497" i="228"/>
  <c r="AX497" i="228"/>
  <c r="AW497" i="228"/>
  <c r="AV497" i="228"/>
  <c r="AU497" i="228"/>
  <c r="AY496" i="228"/>
  <c r="AX496" i="228"/>
  <c r="AW496" i="228"/>
  <c r="AV496" i="228"/>
  <c r="AU496" i="228"/>
  <c r="AY495" i="228"/>
  <c r="AX495" i="228"/>
  <c r="AW495" i="228"/>
  <c r="AV495" i="228"/>
  <c r="AU495" i="228"/>
  <c r="AY494" i="228"/>
  <c r="AX494" i="228"/>
  <c r="AW494" i="228"/>
  <c r="AV494" i="228"/>
  <c r="AU494" i="228"/>
  <c r="AY493" i="228"/>
  <c r="AX493" i="228"/>
  <c r="AW493" i="228"/>
  <c r="AV493" i="228"/>
  <c r="AU493" i="228"/>
  <c r="AY492" i="228"/>
  <c r="AX492" i="228"/>
  <c r="AW492" i="228"/>
  <c r="AV492" i="228"/>
  <c r="AU492" i="228"/>
  <c r="AY491" i="228"/>
  <c r="AX491" i="228"/>
  <c r="AW491" i="228"/>
  <c r="AV491" i="228"/>
  <c r="AU491" i="228"/>
  <c r="AY490" i="228"/>
  <c r="AX490" i="228"/>
  <c r="AW490" i="228"/>
  <c r="AV490" i="228"/>
  <c r="AU490" i="228"/>
  <c r="AY489" i="228"/>
  <c r="AX489" i="228"/>
  <c r="AW489" i="228"/>
  <c r="AV489" i="228"/>
  <c r="AU489" i="228"/>
  <c r="AY488" i="228"/>
  <c r="AX488" i="228"/>
  <c r="AW488" i="228"/>
  <c r="AV488" i="228"/>
  <c r="AU488" i="228"/>
  <c r="AY487" i="228"/>
  <c r="AX487" i="228"/>
  <c r="AW487" i="228"/>
  <c r="AV487" i="228"/>
  <c r="AU487" i="228"/>
  <c r="AY486" i="228"/>
  <c r="AX486" i="228"/>
  <c r="AW486" i="228"/>
  <c r="AV486" i="228"/>
  <c r="AU486" i="228"/>
  <c r="AY485" i="228"/>
  <c r="AX485" i="228"/>
  <c r="AW485" i="228"/>
  <c r="AV485" i="228"/>
  <c r="AU485" i="228"/>
  <c r="AY484" i="228"/>
  <c r="AX484" i="228"/>
  <c r="AW484" i="228"/>
  <c r="AV484" i="228"/>
  <c r="AU484" i="228"/>
  <c r="AY483" i="228"/>
  <c r="AX483" i="228"/>
  <c r="AW483" i="228"/>
  <c r="AV483" i="228"/>
  <c r="AU483" i="228"/>
  <c r="AY482" i="228"/>
  <c r="AX482" i="228"/>
  <c r="AW482" i="228"/>
  <c r="AV482" i="228"/>
  <c r="AU482" i="228"/>
  <c r="AY481" i="228"/>
  <c r="AX481" i="228"/>
  <c r="AW481" i="228"/>
  <c r="AV481" i="228"/>
  <c r="AU481" i="228"/>
  <c r="AY480" i="228"/>
  <c r="AX480" i="228"/>
  <c r="AW480" i="228"/>
  <c r="AV480" i="228"/>
  <c r="AU480" i="228"/>
  <c r="AY479" i="228"/>
  <c r="AX479" i="228"/>
  <c r="AW479" i="228"/>
  <c r="AV479" i="228"/>
  <c r="AU479" i="228"/>
  <c r="AY478" i="228"/>
  <c r="AX478" i="228"/>
  <c r="AW478" i="228"/>
  <c r="AV478" i="228"/>
  <c r="AU478" i="228"/>
  <c r="AY477" i="228"/>
  <c r="AX477" i="228"/>
  <c r="AW477" i="228"/>
  <c r="AV477" i="228"/>
  <c r="AU477" i="228"/>
  <c r="AY476" i="228"/>
  <c r="AX476" i="228"/>
  <c r="AW476" i="228"/>
  <c r="AV476" i="228"/>
  <c r="AU476" i="228"/>
  <c r="AY475" i="228"/>
  <c r="AX475" i="228"/>
  <c r="AW475" i="228"/>
  <c r="AV475" i="228"/>
  <c r="AU475" i="228"/>
  <c r="AY474" i="228"/>
  <c r="AX474" i="228"/>
  <c r="AW474" i="228"/>
  <c r="AV474" i="228"/>
  <c r="AU474" i="228"/>
  <c r="AY473" i="228"/>
  <c r="AX473" i="228"/>
  <c r="AW473" i="228"/>
  <c r="AV473" i="228"/>
  <c r="AU473" i="228"/>
  <c r="AY472" i="228"/>
  <c r="AX472" i="228"/>
  <c r="AW472" i="228"/>
  <c r="AV472" i="228"/>
  <c r="AU472" i="228"/>
  <c r="AY471" i="228"/>
  <c r="AX471" i="228"/>
  <c r="AW471" i="228"/>
  <c r="AV471" i="228"/>
  <c r="AU471" i="228"/>
  <c r="AY470" i="228"/>
  <c r="AX470" i="228"/>
  <c r="AW470" i="228"/>
  <c r="AV470" i="228"/>
  <c r="AU470" i="228"/>
  <c r="AY469" i="228"/>
  <c r="AX469" i="228"/>
  <c r="AW469" i="228"/>
  <c r="AV469" i="228"/>
  <c r="AU469" i="228"/>
  <c r="AY468" i="228"/>
  <c r="AX468" i="228"/>
  <c r="AW468" i="228"/>
  <c r="AV468" i="228"/>
  <c r="AU468" i="228"/>
  <c r="AY467" i="228"/>
  <c r="AX467" i="228"/>
  <c r="AW467" i="228"/>
  <c r="AV467" i="228"/>
  <c r="AU467" i="228"/>
  <c r="AY466" i="228"/>
  <c r="AX466" i="228"/>
  <c r="AW466" i="228"/>
  <c r="AV466" i="228"/>
  <c r="AU466" i="228"/>
  <c r="AY465" i="228"/>
  <c r="AX465" i="228"/>
  <c r="AW465" i="228"/>
  <c r="AV465" i="228"/>
  <c r="AU465" i="228"/>
  <c r="AY464" i="228"/>
  <c r="AX464" i="228"/>
  <c r="AW464" i="228"/>
  <c r="AV464" i="228"/>
  <c r="AU464" i="228"/>
  <c r="AY463" i="228"/>
  <c r="AX463" i="228"/>
  <c r="AW463" i="228"/>
  <c r="AV463" i="228"/>
  <c r="AU463" i="228"/>
  <c r="AY462" i="228"/>
  <c r="AX462" i="228"/>
  <c r="AW462" i="228"/>
  <c r="AV462" i="228"/>
  <c r="AU462" i="228"/>
  <c r="AY461" i="228"/>
  <c r="AX461" i="228"/>
  <c r="AW461" i="228"/>
  <c r="AV461" i="228"/>
  <c r="AU461" i="228"/>
  <c r="AY460" i="228"/>
  <c r="AX460" i="228"/>
  <c r="AW460" i="228"/>
  <c r="AV460" i="228"/>
  <c r="AU460" i="228"/>
  <c r="AY459" i="228"/>
  <c r="AX459" i="228"/>
  <c r="AW459" i="228"/>
  <c r="AV459" i="228"/>
  <c r="AU459" i="228"/>
  <c r="AY458" i="228"/>
  <c r="AX458" i="228"/>
  <c r="AW458" i="228"/>
  <c r="AV458" i="228"/>
  <c r="AU458" i="228"/>
  <c r="AY457" i="228"/>
  <c r="AX457" i="228"/>
  <c r="AW457" i="228"/>
  <c r="AV457" i="228"/>
  <c r="AU457" i="228"/>
  <c r="AY456" i="228"/>
  <c r="AX456" i="228"/>
  <c r="AW456" i="228"/>
  <c r="AV456" i="228"/>
  <c r="AU456" i="228"/>
  <c r="AY455" i="228"/>
  <c r="AX455" i="228"/>
  <c r="AW455" i="228"/>
  <c r="AV455" i="228"/>
  <c r="AU455" i="228"/>
  <c r="AY454" i="228"/>
  <c r="AX454" i="228"/>
  <c r="AW454" i="228"/>
  <c r="AV454" i="228"/>
  <c r="AU454" i="228"/>
  <c r="AY453" i="228"/>
  <c r="AX453" i="228"/>
  <c r="AW453" i="228"/>
  <c r="AV453" i="228"/>
  <c r="AU453" i="228"/>
  <c r="AY452" i="228"/>
  <c r="AX452" i="228"/>
  <c r="AW452" i="228"/>
  <c r="AV452" i="228"/>
  <c r="AU452" i="228"/>
  <c r="AY451" i="228"/>
  <c r="AX451" i="228"/>
  <c r="AW451" i="228"/>
  <c r="AV451" i="228"/>
  <c r="AU451" i="228"/>
  <c r="AY450" i="228"/>
  <c r="AX450" i="228"/>
  <c r="AW450" i="228"/>
  <c r="AV450" i="228"/>
  <c r="AU450" i="228"/>
  <c r="AY449" i="228"/>
  <c r="AX449" i="228"/>
  <c r="AW449" i="228"/>
  <c r="AV449" i="228"/>
  <c r="AU449" i="228"/>
  <c r="AY448" i="228"/>
  <c r="AX448" i="228"/>
  <c r="AW448" i="228"/>
  <c r="AV448" i="228"/>
  <c r="AU448" i="228"/>
  <c r="AY447" i="228"/>
  <c r="AX447" i="228"/>
  <c r="AW447" i="228"/>
  <c r="AV447" i="228"/>
  <c r="AU447" i="228"/>
  <c r="AY446" i="228"/>
  <c r="AX446" i="228"/>
  <c r="AW446" i="228"/>
  <c r="AV446" i="228"/>
  <c r="AU446" i="228"/>
  <c r="AY445" i="228"/>
  <c r="AX445" i="228"/>
  <c r="AW445" i="228"/>
  <c r="AV445" i="228"/>
  <c r="AU445" i="228"/>
  <c r="AY444" i="228"/>
  <c r="AX444" i="228"/>
  <c r="AW444" i="228"/>
  <c r="AV444" i="228"/>
  <c r="AU444" i="228"/>
  <c r="AY443" i="228"/>
  <c r="AX443" i="228"/>
  <c r="AW443" i="228"/>
  <c r="AV443" i="228"/>
  <c r="AU443" i="228"/>
  <c r="AY442" i="228"/>
  <c r="AX442" i="228"/>
  <c r="AW442" i="228"/>
  <c r="AV442" i="228"/>
  <c r="AU442" i="228"/>
  <c r="AY441" i="228"/>
  <c r="AX441" i="228"/>
  <c r="AW441" i="228"/>
  <c r="AV441" i="228"/>
  <c r="AU441" i="228"/>
  <c r="AY440" i="228"/>
  <c r="AX440" i="228"/>
  <c r="AW440" i="228"/>
  <c r="AV440" i="228"/>
  <c r="AU440" i="228"/>
  <c r="AY439" i="228"/>
  <c r="AX439" i="228"/>
  <c r="AW439" i="228"/>
  <c r="AV439" i="228"/>
  <c r="AU439" i="228"/>
  <c r="AY438" i="228"/>
  <c r="AX438" i="228"/>
  <c r="AW438" i="228"/>
  <c r="AV438" i="228"/>
  <c r="AU438" i="228"/>
  <c r="AY437" i="228"/>
  <c r="AX437" i="228"/>
  <c r="AW437" i="228"/>
  <c r="AV437" i="228"/>
  <c r="AU437" i="228"/>
  <c r="AY436" i="228"/>
  <c r="AX436" i="228"/>
  <c r="AW436" i="228"/>
  <c r="AV436" i="228"/>
  <c r="AU436" i="228"/>
  <c r="AY435" i="228"/>
  <c r="AX435" i="228"/>
  <c r="AW435" i="228"/>
  <c r="AV435" i="228"/>
  <c r="AU435" i="228"/>
  <c r="AY434" i="228"/>
  <c r="AX434" i="228"/>
  <c r="AW434" i="228"/>
  <c r="AV434" i="228"/>
  <c r="AU434" i="228"/>
  <c r="AY433" i="228"/>
  <c r="AX433" i="228"/>
  <c r="AW433" i="228"/>
  <c r="AV433" i="228"/>
  <c r="AU433" i="228"/>
  <c r="AY432" i="228"/>
  <c r="AX432" i="228"/>
  <c r="AW432" i="228"/>
  <c r="AV432" i="228"/>
  <c r="AU432" i="228"/>
  <c r="AY431" i="228"/>
  <c r="AX431" i="228"/>
  <c r="AW431" i="228"/>
  <c r="AV431" i="228"/>
  <c r="AU431" i="228"/>
  <c r="AY430" i="228"/>
  <c r="AX430" i="228"/>
  <c r="AW430" i="228"/>
  <c r="AV430" i="228"/>
  <c r="AU430" i="228"/>
  <c r="AY429" i="228"/>
  <c r="AX429" i="228"/>
  <c r="AW429" i="228"/>
  <c r="AV429" i="228"/>
  <c r="AU429" i="228"/>
  <c r="AY428" i="228"/>
  <c r="AX428" i="228"/>
  <c r="AW428" i="228"/>
  <c r="AV428" i="228"/>
  <c r="AU428" i="228"/>
  <c r="AY427" i="228"/>
  <c r="AX427" i="228"/>
  <c r="AW427" i="228"/>
  <c r="AV427" i="228"/>
  <c r="AU427" i="228"/>
  <c r="AY426" i="228"/>
  <c r="AX426" i="228"/>
  <c r="AW426" i="228"/>
  <c r="AV426" i="228"/>
  <c r="AU426" i="228"/>
  <c r="AY425" i="228"/>
  <c r="AX425" i="228"/>
  <c r="AW425" i="228"/>
  <c r="AV425" i="228"/>
  <c r="AU425" i="228"/>
  <c r="AY424" i="228"/>
  <c r="AX424" i="228"/>
  <c r="AW424" i="228"/>
  <c r="AV424" i="228"/>
  <c r="AU424" i="228"/>
  <c r="AY423" i="228"/>
  <c r="AX423" i="228"/>
  <c r="AW423" i="228"/>
  <c r="AV423" i="228"/>
  <c r="AU423" i="228"/>
  <c r="AY422" i="228"/>
  <c r="AX422" i="228"/>
  <c r="AW422" i="228"/>
  <c r="AV422" i="228"/>
  <c r="AU422" i="228"/>
  <c r="AY421" i="228"/>
  <c r="AX421" i="228"/>
  <c r="AW421" i="228"/>
  <c r="AV421" i="228"/>
  <c r="AU421" i="228"/>
  <c r="AY420" i="228"/>
  <c r="AX420" i="228"/>
  <c r="AW420" i="228"/>
  <c r="AV420" i="228"/>
  <c r="AU420" i="228"/>
  <c r="AY419" i="228"/>
  <c r="AX419" i="228"/>
  <c r="AW419" i="228"/>
  <c r="AV419" i="228"/>
  <c r="AU419" i="228"/>
  <c r="AY418" i="228"/>
  <c r="AX418" i="228"/>
  <c r="AW418" i="228"/>
  <c r="AV418" i="228"/>
  <c r="AU418" i="228"/>
  <c r="AY417" i="228"/>
  <c r="AX417" i="228"/>
  <c r="AW417" i="228"/>
  <c r="AV417" i="228"/>
  <c r="AU417" i="228"/>
  <c r="AY416" i="228"/>
  <c r="AX416" i="228"/>
  <c r="AW416" i="228"/>
  <c r="AV416" i="228"/>
  <c r="AU416" i="228"/>
  <c r="AY415" i="228"/>
  <c r="AX415" i="228"/>
  <c r="AW415" i="228"/>
  <c r="AV415" i="228"/>
  <c r="AU415" i="228"/>
  <c r="AY414" i="228"/>
  <c r="AX414" i="228"/>
  <c r="AW414" i="228"/>
  <c r="AV414" i="228"/>
  <c r="AU414" i="228"/>
  <c r="AY413" i="228"/>
  <c r="AX413" i="228"/>
  <c r="AW413" i="228"/>
  <c r="AV413" i="228"/>
  <c r="AU413" i="228"/>
  <c r="AY412" i="228"/>
  <c r="AX412" i="228"/>
  <c r="AW412" i="228"/>
  <c r="AV412" i="228"/>
  <c r="AU412" i="228"/>
  <c r="AY411" i="228"/>
  <c r="AX411" i="228"/>
  <c r="AW411" i="228"/>
  <c r="AV411" i="228"/>
  <c r="AU411" i="228"/>
  <c r="AY410" i="228"/>
  <c r="AX410" i="228"/>
  <c r="AW410" i="228"/>
  <c r="AV410" i="228"/>
  <c r="AU410" i="228"/>
  <c r="AY409" i="228"/>
  <c r="AX409" i="228"/>
  <c r="AW409" i="228"/>
  <c r="AV409" i="228"/>
  <c r="AU409" i="228"/>
  <c r="AY408" i="228"/>
  <c r="AX408" i="228"/>
  <c r="AW408" i="228"/>
  <c r="AV408" i="228"/>
  <c r="AU408" i="228"/>
  <c r="AY407" i="228"/>
  <c r="AX407" i="228"/>
  <c r="AW407" i="228"/>
  <c r="AV407" i="228"/>
  <c r="AU407" i="228"/>
  <c r="AY406" i="228"/>
  <c r="AX406" i="228"/>
  <c r="AW406" i="228"/>
  <c r="AV406" i="228"/>
  <c r="AU406" i="228"/>
  <c r="AY405" i="228"/>
  <c r="AX405" i="228"/>
  <c r="AW405" i="228"/>
  <c r="AV405" i="228"/>
  <c r="AU405" i="228"/>
  <c r="AY404" i="228"/>
  <c r="AX404" i="228"/>
  <c r="AW404" i="228"/>
  <c r="AV404" i="228"/>
  <c r="AU404" i="228"/>
  <c r="AY403" i="228"/>
  <c r="AX403" i="228"/>
  <c r="AW403" i="228"/>
  <c r="AV403" i="228"/>
  <c r="AU403" i="228"/>
  <c r="AY402" i="228"/>
  <c r="AX402" i="228"/>
  <c r="AW402" i="228"/>
  <c r="AV402" i="228"/>
  <c r="AU402" i="228"/>
  <c r="AY401" i="228"/>
  <c r="AX401" i="228"/>
  <c r="AW401" i="228"/>
  <c r="AV401" i="228"/>
  <c r="AU401" i="228"/>
  <c r="AY400" i="228"/>
  <c r="AX400" i="228"/>
  <c r="AW400" i="228"/>
  <c r="AV400" i="228"/>
  <c r="AU400" i="228"/>
  <c r="AY399" i="228"/>
  <c r="AX399" i="228"/>
  <c r="AW399" i="228"/>
  <c r="AV399" i="228"/>
  <c r="AU399" i="228"/>
  <c r="AY398" i="228"/>
  <c r="AX398" i="228"/>
  <c r="AW398" i="228"/>
  <c r="AV398" i="228"/>
  <c r="AU398" i="228"/>
  <c r="AY397" i="228"/>
  <c r="AX397" i="228"/>
  <c r="AW397" i="228"/>
  <c r="AV397" i="228"/>
  <c r="AU397" i="228"/>
  <c r="AY396" i="228"/>
  <c r="AX396" i="228"/>
  <c r="AW396" i="228"/>
  <c r="AV396" i="228"/>
  <c r="AU396" i="228"/>
  <c r="AY395" i="228"/>
  <c r="AX395" i="228"/>
  <c r="AW395" i="228"/>
  <c r="AV395" i="228"/>
  <c r="AU395" i="228"/>
  <c r="AY394" i="228"/>
  <c r="AX394" i="228"/>
  <c r="AW394" i="228"/>
  <c r="AV394" i="228"/>
  <c r="AU394" i="228"/>
  <c r="AY393" i="228"/>
  <c r="AX393" i="228"/>
  <c r="AW393" i="228"/>
  <c r="AV393" i="228"/>
  <c r="AU393" i="228"/>
  <c r="AY392" i="228"/>
  <c r="AX392" i="228"/>
  <c r="AW392" i="228"/>
  <c r="AV392" i="228"/>
  <c r="AU392" i="228"/>
  <c r="AY391" i="228"/>
  <c r="AX391" i="228"/>
  <c r="AW391" i="228"/>
  <c r="AV391" i="228"/>
  <c r="AU391" i="228"/>
  <c r="AY390" i="228"/>
  <c r="AX390" i="228"/>
  <c r="AW390" i="228"/>
  <c r="AV390" i="228"/>
  <c r="AU390" i="228"/>
  <c r="AY389" i="228"/>
  <c r="AX389" i="228"/>
  <c r="AW389" i="228"/>
  <c r="AV389" i="228"/>
  <c r="AU389" i="228"/>
  <c r="AY388" i="228"/>
  <c r="AX388" i="228"/>
  <c r="AW388" i="228"/>
  <c r="AV388" i="228"/>
  <c r="AU388" i="228"/>
  <c r="AY387" i="228"/>
  <c r="AX387" i="228"/>
  <c r="AW387" i="228"/>
  <c r="AV387" i="228"/>
  <c r="AU387" i="228"/>
  <c r="AY386" i="228"/>
  <c r="AX386" i="228"/>
  <c r="AW386" i="228"/>
  <c r="AV386" i="228"/>
  <c r="AU386" i="228"/>
  <c r="AY385" i="228"/>
  <c r="AX385" i="228"/>
  <c r="AW385" i="228"/>
  <c r="AV385" i="228"/>
  <c r="AU385" i="228"/>
  <c r="AY384" i="228"/>
  <c r="AX384" i="228"/>
  <c r="AW384" i="228"/>
  <c r="AV384" i="228"/>
  <c r="AU384" i="228"/>
  <c r="AY383" i="228"/>
  <c r="AX383" i="228"/>
  <c r="AW383" i="228"/>
  <c r="AV383" i="228"/>
  <c r="AU383" i="228"/>
  <c r="AY382" i="228"/>
  <c r="AX382" i="228"/>
  <c r="AW382" i="228"/>
  <c r="AV382" i="228"/>
  <c r="AU382" i="228"/>
  <c r="AY381" i="228"/>
  <c r="AX381" i="228"/>
  <c r="AW381" i="228"/>
  <c r="AV381" i="228"/>
  <c r="AU381" i="228"/>
  <c r="AY380" i="228"/>
  <c r="AX380" i="228"/>
  <c r="AW380" i="228"/>
  <c r="AV380" i="228"/>
  <c r="AU380" i="228"/>
  <c r="AY379" i="228"/>
  <c r="AX379" i="228"/>
  <c r="AW379" i="228"/>
  <c r="AV379" i="228"/>
  <c r="AU379" i="228"/>
  <c r="AY378" i="228"/>
  <c r="AX378" i="228"/>
  <c r="AW378" i="228"/>
  <c r="AV378" i="228"/>
  <c r="AU378" i="228"/>
  <c r="AY377" i="228"/>
  <c r="AX377" i="228"/>
  <c r="AW377" i="228"/>
  <c r="AV377" i="228"/>
  <c r="AU377" i="228"/>
  <c r="AY376" i="228"/>
  <c r="AX376" i="228"/>
  <c r="AW376" i="228"/>
  <c r="AV376" i="228"/>
  <c r="AU376" i="228"/>
  <c r="AY375" i="228"/>
  <c r="AX375" i="228"/>
  <c r="AW375" i="228"/>
  <c r="AV375" i="228"/>
  <c r="AU375" i="228"/>
  <c r="AY374" i="228"/>
  <c r="AX374" i="228"/>
  <c r="AW374" i="228"/>
  <c r="AV374" i="228"/>
  <c r="AU374" i="228"/>
  <c r="AY373" i="228"/>
  <c r="AX373" i="228"/>
  <c r="AW373" i="228"/>
  <c r="AV373" i="228"/>
  <c r="AU373" i="228"/>
  <c r="AY372" i="228"/>
  <c r="AX372" i="228"/>
  <c r="AW372" i="228"/>
  <c r="AV372" i="228"/>
  <c r="AU372" i="228"/>
  <c r="AY371" i="228"/>
  <c r="AX371" i="228"/>
  <c r="AW371" i="228"/>
  <c r="AV371" i="228"/>
  <c r="AU371" i="228"/>
  <c r="AY370" i="228"/>
  <c r="AX370" i="228"/>
  <c r="AW370" i="228"/>
  <c r="AV370" i="228"/>
  <c r="AU370" i="228"/>
  <c r="AY369" i="228"/>
  <c r="AX369" i="228"/>
  <c r="AW369" i="228"/>
  <c r="AV369" i="228"/>
  <c r="AU369" i="228"/>
  <c r="AY368" i="228"/>
  <c r="AX368" i="228"/>
  <c r="AW368" i="228"/>
  <c r="AV368" i="228"/>
  <c r="AU368" i="228"/>
  <c r="AY367" i="228"/>
  <c r="AX367" i="228"/>
  <c r="AW367" i="228"/>
  <c r="AV367" i="228"/>
  <c r="AU367" i="228"/>
  <c r="AY366" i="228"/>
  <c r="AX366" i="228"/>
  <c r="AW366" i="228"/>
  <c r="AV366" i="228"/>
  <c r="AU366" i="228"/>
  <c r="AY365" i="228"/>
  <c r="AX365" i="228"/>
  <c r="AW365" i="228"/>
  <c r="AV365" i="228"/>
  <c r="AU365" i="228"/>
  <c r="AY364" i="228"/>
  <c r="AX364" i="228"/>
  <c r="AW364" i="228"/>
  <c r="AV364" i="228"/>
  <c r="AU364" i="228"/>
  <c r="AY363" i="228"/>
  <c r="AX363" i="228"/>
  <c r="AW363" i="228"/>
  <c r="AV363" i="228"/>
  <c r="AU363" i="228"/>
  <c r="AY362" i="228"/>
  <c r="AX362" i="228"/>
  <c r="AW362" i="228"/>
  <c r="AV362" i="228"/>
  <c r="AU362" i="228"/>
  <c r="AY361" i="228"/>
  <c r="AX361" i="228"/>
  <c r="AW361" i="228"/>
  <c r="AV361" i="228"/>
  <c r="AU361" i="228"/>
  <c r="AY360" i="228"/>
  <c r="AX360" i="228"/>
  <c r="AW360" i="228"/>
  <c r="AV360" i="228"/>
  <c r="AU360" i="228"/>
  <c r="AY359" i="228"/>
  <c r="AX359" i="228"/>
  <c r="AW359" i="228"/>
  <c r="AV359" i="228"/>
  <c r="AU359" i="228"/>
  <c r="AY358" i="228"/>
  <c r="AX358" i="228"/>
  <c r="AW358" i="228"/>
  <c r="AV358" i="228"/>
  <c r="AU358" i="228"/>
  <c r="AY357" i="228"/>
  <c r="AX357" i="228"/>
  <c r="AW357" i="228"/>
  <c r="AV357" i="228"/>
  <c r="AU357" i="228"/>
  <c r="AY356" i="228"/>
  <c r="AX356" i="228"/>
  <c r="AW356" i="228"/>
  <c r="AV356" i="228"/>
  <c r="AU356" i="228"/>
  <c r="AY355" i="228"/>
  <c r="AX355" i="228"/>
  <c r="AW355" i="228"/>
  <c r="AV355" i="228"/>
  <c r="AU355" i="228"/>
  <c r="AY354" i="228"/>
  <c r="AX354" i="228"/>
  <c r="AW354" i="228"/>
  <c r="AV354" i="228"/>
  <c r="AU354" i="228"/>
  <c r="AY353" i="228"/>
  <c r="AX353" i="228"/>
  <c r="AW353" i="228"/>
  <c r="AV353" i="228"/>
  <c r="AU353" i="228"/>
  <c r="AY352" i="228"/>
  <c r="AX352" i="228"/>
  <c r="AW352" i="228"/>
  <c r="AV352" i="228"/>
  <c r="AU352" i="228"/>
  <c r="AY351" i="228"/>
  <c r="AX351" i="228"/>
  <c r="AW351" i="228"/>
  <c r="AV351" i="228"/>
  <c r="AU351" i="228"/>
  <c r="AY350" i="228"/>
  <c r="AX350" i="228"/>
  <c r="AW350" i="228"/>
  <c r="AV350" i="228"/>
  <c r="AU350" i="228"/>
  <c r="AY349" i="228"/>
  <c r="AX349" i="228"/>
  <c r="AW349" i="228"/>
  <c r="AV349" i="228"/>
  <c r="AU349" i="228"/>
  <c r="AY348" i="228"/>
  <c r="AX348" i="228"/>
  <c r="AW348" i="228"/>
  <c r="AV348" i="228"/>
  <c r="AU348" i="228"/>
  <c r="AY347" i="228"/>
  <c r="AX347" i="228"/>
  <c r="AW347" i="228"/>
  <c r="AV347" i="228"/>
  <c r="AU347" i="228"/>
  <c r="AY346" i="228"/>
  <c r="AX346" i="228"/>
  <c r="AW346" i="228"/>
  <c r="AV346" i="228"/>
  <c r="AU346" i="228"/>
  <c r="AY345" i="228"/>
  <c r="AX345" i="228"/>
  <c r="AW345" i="228"/>
  <c r="AV345" i="228"/>
  <c r="AU345" i="228"/>
  <c r="AY344" i="228"/>
  <c r="AX344" i="228"/>
  <c r="AW344" i="228"/>
  <c r="AV344" i="228"/>
  <c r="AU344" i="228"/>
  <c r="AY343" i="228"/>
  <c r="AX343" i="228"/>
  <c r="AW343" i="228"/>
  <c r="AV343" i="228"/>
  <c r="AU343" i="228"/>
  <c r="AY342" i="228"/>
  <c r="AX342" i="228"/>
  <c r="AW342" i="228"/>
  <c r="AV342" i="228"/>
  <c r="AU342" i="228"/>
  <c r="AY341" i="228"/>
  <c r="AX341" i="228"/>
  <c r="AW341" i="228"/>
  <c r="AV341" i="228"/>
  <c r="AU341" i="228"/>
  <c r="AY340" i="228"/>
  <c r="AX340" i="228"/>
  <c r="AW340" i="228"/>
  <c r="AV340" i="228"/>
  <c r="AU340" i="228"/>
  <c r="AY339" i="228"/>
  <c r="AX339" i="228"/>
  <c r="AW339" i="228"/>
  <c r="AV339" i="228"/>
  <c r="AU339" i="228"/>
  <c r="AY338" i="228"/>
  <c r="AX338" i="228"/>
  <c r="AW338" i="228"/>
  <c r="AV338" i="228"/>
  <c r="AU338" i="228"/>
  <c r="AY337" i="228"/>
  <c r="AX337" i="228"/>
  <c r="AW337" i="228"/>
  <c r="AV337" i="228"/>
  <c r="AU337" i="228"/>
  <c r="AY336" i="228"/>
  <c r="AX336" i="228"/>
  <c r="AW336" i="228"/>
  <c r="AV336" i="228"/>
  <c r="AU336" i="228"/>
  <c r="AY335" i="228"/>
  <c r="AX335" i="228"/>
  <c r="AW335" i="228"/>
  <c r="AV335" i="228"/>
  <c r="AU335" i="228"/>
  <c r="AY334" i="228"/>
  <c r="AX334" i="228"/>
  <c r="AW334" i="228"/>
  <c r="AV334" i="228"/>
  <c r="AU334" i="228"/>
  <c r="AY333" i="228"/>
  <c r="AX333" i="228"/>
  <c r="AW333" i="228"/>
  <c r="AV333" i="228"/>
  <c r="AU333" i="228"/>
  <c r="AY332" i="228"/>
  <c r="AX332" i="228"/>
  <c r="AW332" i="228"/>
  <c r="AV332" i="228"/>
  <c r="AU332" i="228"/>
  <c r="AY331" i="228"/>
  <c r="AX331" i="228"/>
  <c r="AW331" i="228"/>
  <c r="AV331" i="228"/>
  <c r="AU331" i="228"/>
  <c r="AY330" i="228"/>
  <c r="AX330" i="228"/>
  <c r="AW330" i="228"/>
  <c r="AV330" i="228"/>
  <c r="AU330" i="228"/>
  <c r="AY329" i="228"/>
  <c r="AX329" i="228"/>
  <c r="AW329" i="228"/>
  <c r="AV329" i="228"/>
  <c r="AU329" i="228"/>
  <c r="AY328" i="228"/>
  <c r="AX328" i="228"/>
  <c r="AW328" i="228"/>
  <c r="AV328" i="228"/>
  <c r="AU328" i="228"/>
  <c r="AY327" i="228"/>
  <c r="AX327" i="228"/>
  <c r="AW327" i="228"/>
  <c r="AV327" i="228"/>
  <c r="AU327" i="228"/>
  <c r="AY326" i="228"/>
  <c r="AX326" i="228"/>
  <c r="AW326" i="228"/>
  <c r="AV326" i="228"/>
  <c r="AU326" i="228"/>
  <c r="AY325" i="228"/>
  <c r="AX325" i="228"/>
  <c r="AW325" i="228"/>
  <c r="AV325" i="228"/>
  <c r="AU325" i="228"/>
  <c r="AY324" i="228"/>
  <c r="AX324" i="228"/>
  <c r="AW324" i="228"/>
  <c r="AV324" i="228"/>
  <c r="AU324" i="228"/>
  <c r="AY323" i="228"/>
  <c r="AX323" i="228"/>
  <c r="AW323" i="228"/>
  <c r="AV323" i="228"/>
  <c r="AU323" i="228"/>
  <c r="AY322" i="228"/>
  <c r="AX322" i="228"/>
  <c r="AW322" i="228"/>
  <c r="AV322" i="228"/>
  <c r="AU322" i="228"/>
  <c r="AY321" i="228"/>
  <c r="AX321" i="228"/>
  <c r="AW321" i="228"/>
  <c r="AV321" i="228"/>
  <c r="AU321" i="228"/>
  <c r="AY320" i="228"/>
  <c r="AX320" i="228"/>
  <c r="AW320" i="228"/>
  <c r="AV320" i="228"/>
  <c r="AU320" i="228"/>
  <c r="AY319" i="228"/>
  <c r="AX319" i="228"/>
  <c r="AW319" i="228"/>
  <c r="AV319" i="228"/>
  <c r="AU319" i="228"/>
  <c r="AY318" i="228"/>
  <c r="AX318" i="228"/>
  <c r="AW318" i="228"/>
  <c r="AV318" i="228"/>
  <c r="AU318" i="228"/>
  <c r="AY317" i="228"/>
  <c r="AX317" i="228"/>
  <c r="AW317" i="228"/>
  <c r="AV317" i="228"/>
  <c r="AU317" i="228"/>
  <c r="AY316" i="228"/>
  <c r="AX316" i="228"/>
  <c r="AW316" i="228"/>
  <c r="AV316" i="228"/>
  <c r="AU316" i="228"/>
  <c r="AY315" i="228"/>
  <c r="AX315" i="228"/>
  <c r="AW315" i="228"/>
  <c r="AV315" i="228"/>
  <c r="AU315" i="228"/>
  <c r="AY314" i="228"/>
  <c r="AX314" i="228"/>
  <c r="AW314" i="228"/>
  <c r="AV314" i="228"/>
  <c r="AU314" i="228"/>
  <c r="AY313" i="228"/>
  <c r="AX313" i="228"/>
  <c r="AW313" i="228"/>
  <c r="AV313" i="228"/>
  <c r="AU313" i="228"/>
  <c r="AY312" i="228"/>
  <c r="AX312" i="228"/>
  <c r="AW312" i="228"/>
  <c r="AV312" i="228"/>
  <c r="AU312" i="228"/>
  <c r="AY311" i="228"/>
  <c r="AX311" i="228"/>
  <c r="AW311" i="228"/>
  <c r="AV311" i="228"/>
  <c r="AU311" i="228"/>
  <c r="AY310" i="228"/>
  <c r="AX310" i="228"/>
  <c r="AW310" i="228"/>
  <c r="AV310" i="228"/>
  <c r="AU310" i="228"/>
  <c r="AY309" i="228"/>
  <c r="AX309" i="228"/>
  <c r="AW309" i="228"/>
  <c r="AV309" i="228"/>
  <c r="AU309" i="228"/>
  <c r="AY308" i="228"/>
  <c r="AX308" i="228"/>
  <c r="AW308" i="228"/>
  <c r="AV308" i="228"/>
  <c r="AU308" i="228"/>
  <c r="AY307" i="228"/>
  <c r="AX307" i="228"/>
  <c r="AW307" i="228"/>
  <c r="AV307" i="228"/>
  <c r="AU307" i="228"/>
  <c r="AY306" i="228"/>
  <c r="AX306" i="228"/>
  <c r="AW306" i="228"/>
  <c r="AV306" i="228"/>
  <c r="AU306" i="228"/>
  <c r="AY305" i="228"/>
  <c r="AX305" i="228"/>
  <c r="AW305" i="228"/>
  <c r="AV305" i="228"/>
  <c r="AU305" i="228"/>
  <c r="AY304" i="228"/>
  <c r="AX304" i="228"/>
  <c r="AW304" i="228"/>
  <c r="AV304" i="228"/>
  <c r="AU304" i="228"/>
  <c r="AY303" i="228"/>
  <c r="AX303" i="228"/>
  <c r="AW303" i="228"/>
  <c r="AV303" i="228"/>
  <c r="AU303" i="228"/>
  <c r="AY302" i="228"/>
  <c r="AX302" i="228"/>
  <c r="AW302" i="228"/>
  <c r="AV302" i="228"/>
  <c r="AU302" i="228"/>
  <c r="AY301" i="228"/>
  <c r="AX301" i="228"/>
  <c r="AW301" i="228"/>
  <c r="AV301" i="228"/>
  <c r="AU301" i="228"/>
  <c r="AY300" i="228"/>
  <c r="AX300" i="228"/>
  <c r="AW300" i="228"/>
  <c r="AV300" i="228"/>
  <c r="AU300" i="228"/>
  <c r="AY299" i="228"/>
  <c r="AX299" i="228"/>
  <c r="AW299" i="228"/>
  <c r="AV299" i="228"/>
  <c r="AU299" i="228"/>
  <c r="AY298" i="228"/>
  <c r="AX298" i="228"/>
  <c r="AW298" i="228"/>
  <c r="AV298" i="228"/>
  <c r="AU298" i="228"/>
  <c r="AY297" i="228"/>
  <c r="AX297" i="228"/>
  <c r="AW297" i="228"/>
  <c r="AV297" i="228"/>
  <c r="AU297" i="228"/>
  <c r="AY296" i="228"/>
  <c r="AX296" i="228"/>
  <c r="AW296" i="228"/>
  <c r="AV296" i="228"/>
  <c r="AU296" i="228"/>
  <c r="AY295" i="228"/>
  <c r="AX295" i="228"/>
  <c r="AW295" i="228"/>
  <c r="AV295" i="228"/>
  <c r="AU295" i="228"/>
  <c r="AY294" i="228"/>
  <c r="AX294" i="228"/>
  <c r="AW294" i="228"/>
  <c r="AV294" i="228"/>
  <c r="AU294" i="228"/>
  <c r="AY293" i="228"/>
  <c r="AX293" i="228"/>
  <c r="AW293" i="228"/>
  <c r="AV293" i="228"/>
  <c r="AU293" i="228"/>
  <c r="AY292" i="228"/>
  <c r="AX292" i="228"/>
  <c r="AW292" i="228"/>
  <c r="AV292" i="228"/>
  <c r="AU292" i="228"/>
  <c r="AY291" i="228"/>
  <c r="AX291" i="228"/>
  <c r="AW291" i="228"/>
  <c r="AV291" i="228"/>
  <c r="AU291" i="228"/>
  <c r="AY290" i="228"/>
  <c r="AX290" i="228"/>
  <c r="AW290" i="228"/>
  <c r="AV290" i="228"/>
  <c r="AU290" i="228"/>
  <c r="AY289" i="228"/>
  <c r="AX289" i="228"/>
  <c r="AW289" i="228"/>
  <c r="AV289" i="228"/>
  <c r="AU289" i="228"/>
  <c r="AY288" i="228"/>
  <c r="AX288" i="228"/>
  <c r="AW288" i="228"/>
  <c r="AV288" i="228"/>
  <c r="AU288" i="228"/>
  <c r="AY287" i="228"/>
  <c r="AX287" i="228"/>
  <c r="AW287" i="228"/>
  <c r="AV287" i="228"/>
  <c r="AU287" i="228"/>
  <c r="AY286" i="228"/>
  <c r="AX286" i="228"/>
  <c r="AW286" i="228"/>
  <c r="AV286" i="228"/>
  <c r="AU286" i="228"/>
  <c r="AY285" i="228"/>
  <c r="AX285" i="228"/>
  <c r="AW285" i="228"/>
  <c r="AV285" i="228"/>
  <c r="AU285" i="228"/>
  <c r="AY284" i="228"/>
  <c r="AX284" i="228"/>
  <c r="AW284" i="228"/>
  <c r="AV284" i="228"/>
  <c r="AU284" i="228"/>
  <c r="AY283" i="228"/>
  <c r="AX283" i="228"/>
  <c r="AW283" i="228"/>
  <c r="AV283" i="228"/>
  <c r="AU283" i="228"/>
  <c r="AY282" i="228"/>
  <c r="AX282" i="228"/>
  <c r="AW282" i="228"/>
  <c r="AV282" i="228"/>
  <c r="AU282" i="228"/>
  <c r="AY281" i="228"/>
  <c r="AX281" i="228"/>
  <c r="AW281" i="228"/>
  <c r="AV281" i="228"/>
  <c r="AU281" i="228"/>
  <c r="AY280" i="228"/>
  <c r="AX280" i="228"/>
  <c r="AW280" i="228"/>
  <c r="AV280" i="228"/>
  <c r="AU280" i="228"/>
  <c r="AY279" i="228"/>
  <c r="AX279" i="228"/>
  <c r="AW279" i="228"/>
  <c r="AV279" i="228"/>
  <c r="AU279" i="228"/>
  <c r="AY278" i="228"/>
  <c r="AX278" i="228"/>
  <c r="AW278" i="228"/>
  <c r="AV278" i="228"/>
  <c r="AU278" i="228"/>
  <c r="AY277" i="228"/>
  <c r="AX277" i="228"/>
  <c r="AW277" i="228"/>
  <c r="AV277" i="228"/>
  <c r="AU277" i="228"/>
  <c r="AY276" i="228"/>
  <c r="AX276" i="228"/>
  <c r="AW276" i="228"/>
  <c r="AV276" i="228"/>
  <c r="AU276" i="228"/>
  <c r="AY275" i="228"/>
  <c r="AX275" i="228"/>
  <c r="AW275" i="228"/>
  <c r="AV275" i="228"/>
  <c r="AU275" i="228"/>
  <c r="AY274" i="228"/>
  <c r="AX274" i="228"/>
  <c r="AW274" i="228"/>
  <c r="AV274" i="228"/>
  <c r="AU274" i="228"/>
  <c r="AY273" i="228"/>
  <c r="AX273" i="228"/>
  <c r="AW273" i="228"/>
  <c r="AV273" i="228"/>
  <c r="AU273" i="228"/>
  <c r="AY272" i="228"/>
  <c r="AX272" i="228"/>
  <c r="AW272" i="228"/>
  <c r="AV272" i="228"/>
  <c r="AU272" i="228"/>
  <c r="AY271" i="228"/>
  <c r="AX271" i="228"/>
  <c r="AW271" i="228"/>
  <c r="AV271" i="228"/>
  <c r="AU271" i="228"/>
  <c r="AY270" i="228"/>
  <c r="AX270" i="228"/>
  <c r="AW270" i="228"/>
  <c r="AV270" i="228"/>
  <c r="AU270" i="228"/>
  <c r="AY269" i="228"/>
  <c r="AX269" i="228"/>
  <c r="AW269" i="228"/>
  <c r="AV269" i="228"/>
  <c r="AU269" i="228"/>
  <c r="AY268" i="228"/>
  <c r="AX268" i="228"/>
  <c r="AW268" i="228"/>
  <c r="AV268" i="228"/>
  <c r="AU268" i="228"/>
  <c r="AY267" i="228"/>
  <c r="AX267" i="228"/>
  <c r="AW267" i="228"/>
  <c r="AV267" i="228"/>
  <c r="AU267" i="228"/>
  <c r="AY266" i="228"/>
  <c r="AX266" i="228"/>
  <c r="AW266" i="228"/>
  <c r="AV266" i="228"/>
  <c r="AU266" i="228"/>
  <c r="AY265" i="228"/>
  <c r="AX265" i="228"/>
  <c r="AW265" i="228"/>
  <c r="AV265" i="228"/>
  <c r="AU265" i="228"/>
  <c r="AY264" i="228"/>
  <c r="AX264" i="228"/>
  <c r="AW264" i="228"/>
  <c r="AV264" i="228"/>
  <c r="AU264" i="228"/>
  <c r="AY263" i="228"/>
  <c r="AX263" i="228"/>
  <c r="AW263" i="228"/>
  <c r="AV263" i="228"/>
  <c r="AU263" i="228"/>
  <c r="AY262" i="228"/>
  <c r="AX262" i="228"/>
  <c r="AW262" i="228"/>
  <c r="AV262" i="228"/>
  <c r="AU262" i="228"/>
  <c r="AY261" i="228"/>
  <c r="AX261" i="228"/>
  <c r="AW261" i="228"/>
  <c r="AV261" i="228"/>
  <c r="AU261" i="228"/>
  <c r="AY260" i="228"/>
  <c r="AX260" i="228"/>
  <c r="AW260" i="228"/>
  <c r="AV260" i="228"/>
  <c r="AU260" i="228"/>
  <c r="AY259" i="228"/>
  <c r="AX259" i="228"/>
  <c r="AW259" i="228"/>
  <c r="AV259" i="228"/>
  <c r="AU259" i="228"/>
  <c r="AY258" i="228"/>
  <c r="AX258" i="228"/>
  <c r="AW258" i="228"/>
  <c r="AV258" i="228"/>
  <c r="AU258" i="228"/>
  <c r="AY257" i="228"/>
  <c r="AX257" i="228"/>
  <c r="AW257" i="228"/>
  <c r="AV257" i="228"/>
  <c r="AU257" i="228"/>
  <c r="AY256" i="228"/>
  <c r="AX256" i="228"/>
  <c r="AW256" i="228"/>
  <c r="AV256" i="228"/>
  <c r="AU256" i="228"/>
  <c r="AY255" i="228"/>
  <c r="AX255" i="228"/>
  <c r="AW255" i="228"/>
  <c r="AV255" i="228"/>
  <c r="AU255" i="228"/>
  <c r="AY254" i="228"/>
  <c r="AX254" i="228"/>
  <c r="AW254" i="228"/>
  <c r="AV254" i="228"/>
  <c r="AU254" i="228"/>
  <c r="AY253" i="228"/>
  <c r="AX253" i="228"/>
  <c r="AW253" i="228"/>
  <c r="AV253" i="228"/>
  <c r="AU253" i="228"/>
  <c r="AY252" i="228"/>
  <c r="AX252" i="228"/>
  <c r="AW252" i="228"/>
  <c r="AV252" i="228"/>
  <c r="AU252" i="228"/>
  <c r="AY251" i="228"/>
  <c r="AX251" i="228"/>
  <c r="AW251" i="228"/>
  <c r="AV251" i="228"/>
  <c r="AU251" i="228"/>
  <c r="AY250" i="228"/>
  <c r="AX250" i="228"/>
  <c r="AW250" i="228"/>
  <c r="AV250" i="228"/>
  <c r="AU250" i="228"/>
  <c r="AY249" i="228"/>
  <c r="AX249" i="228"/>
  <c r="AW249" i="228"/>
  <c r="AV249" i="228"/>
  <c r="AU249" i="228"/>
  <c r="AY248" i="228"/>
  <c r="AX248" i="228"/>
  <c r="AW248" i="228"/>
  <c r="AV248" i="228"/>
  <c r="AU248" i="228"/>
  <c r="AY247" i="228"/>
  <c r="AX247" i="228"/>
  <c r="AW247" i="228"/>
  <c r="AV247" i="228"/>
  <c r="AU247" i="228"/>
  <c r="AY246" i="228"/>
  <c r="AX246" i="228"/>
  <c r="AW246" i="228"/>
  <c r="AV246" i="228"/>
  <c r="AU246" i="228"/>
  <c r="AY245" i="228"/>
  <c r="AX245" i="228"/>
  <c r="AW245" i="228"/>
  <c r="AV245" i="228"/>
  <c r="AU245" i="228"/>
  <c r="AY244" i="228"/>
  <c r="AX244" i="228"/>
  <c r="AW244" i="228"/>
  <c r="AV244" i="228"/>
  <c r="AU244" i="228"/>
  <c r="AY243" i="228"/>
  <c r="AX243" i="228"/>
  <c r="AW243" i="228"/>
  <c r="AV243" i="228"/>
  <c r="AU243" i="228"/>
  <c r="AY242" i="228"/>
  <c r="AX242" i="228"/>
  <c r="AW242" i="228"/>
  <c r="AV242" i="228"/>
  <c r="AU242" i="228"/>
  <c r="AY241" i="228"/>
  <c r="AX241" i="228"/>
  <c r="AW241" i="228"/>
  <c r="AV241" i="228"/>
  <c r="AU241" i="228"/>
  <c r="AY240" i="228"/>
  <c r="AX240" i="228"/>
  <c r="AW240" i="228"/>
  <c r="AV240" i="228"/>
  <c r="AU240" i="228"/>
  <c r="AY239" i="228"/>
  <c r="AX239" i="228"/>
  <c r="AW239" i="228"/>
  <c r="AV239" i="228"/>
  <c r="AU239" i="228"/>
  <c r="AY238" i="228"/>
  <c r="AX238" i="228"/>
  <c r="AW238" i="228"/>
  <c r="AV238" i="228"/>
  <c r="AU238" i="228"/>
  <c r="AY237" i="228"/>
  <c r="AX237" i="228"/>
  <c r="AW237" i="228"/>
  <c r="AV237" i="228"/>
  <c r="AU237" i="228"/>
  <c r="AY236" i="228"/>
  <c r="AX236" i="228"/>
  <c r="AW236" i="228"/>
  <c r="AV236" i="228"/>
  <c r="AU236" i="228"/>
  <c r="AY235" i="228"/>
  <c r="AX235" i="228"/>
  <c r="AW235" i="228"/>
  <c r="AV235" i="228"/>
  <c r="AU235" i="228"/>
  <c r="AY234" i="228"/>
  <c r="AX234" i="228"/>
  <c r="AW234" i="228"/>
  <c r="AV234" i="228"/>
  <c r="AU234" i="228"/>
  <c r="AY233" i="228"/>
  <c r="AX233" i="228"/>
  <c r="AW233" i="228"/>
  <c r="AV233" i="228"/>
  <c r="AU233" i="228"/>
  <c r="AY232" i="228"/>
  <c r="AX232" i="228"/>
  <c r="AW232" i="228"/>
  <c r="AV232" i="228"/>
  <c r="AU232" i="228"/>
  <c r="AY231" i="228"/>
  <c r="AX231" i="228"/>
  <c r="AW231" i="228"/>
  <c r="AV231" i="228"/>
  <c r="AU231" i="228"/>
  <c r="AY230" i="228"/>
  <c r="AX230" i="228"/>
  <c r="AW230" i="228"/>
  <c r="AV230" i="228"/>
  <c r="AU230" i="228"/>
  <c r="AY229" i="228"/>
  <c r="AX229" i="228"/>
  <c r="AW229" i="228"/>
  <c r="AV229" i="228"/>
  <c r="AU229" i="228"/>
  <c r="AY228" i="228"/>
  <c r="AX228" i="228"/>
  <c r="AW228" i="228"/>
  <c r="AV228" i="228"/>
  <c r="AU228" i="228"/>
  <c r="AY227" i="228"/>
  <c r="AX227" i="228"/>
  <c r="AW227" i="228"/>
  <c r="AV227" i="228"/>
  <c r="AU227" i="228"/>
  <c r="AY226" i="228"/>
  <c r="AX226" i="228"/>
  <c r="AW226" i="228"/>
  <c r="AV226" i="228"/>
  <c r="AU226" i="228"/>
  <c r="AY225" i="228"/>
  <c r="AX225" i="228"/>
  <c r="AW225" i="228"/>
  <c r="AV225" i="228"/>
  <c r="AU225" i="228"/>
  <c r="AY224" i="228"/>
  <c r="AX224" i="228"/>
  <c r="AW224" i="228"/>
  <c r="AV224" i="228"/>
  <c r="AU224" i="228"/>
  <c r="AY223" i="228"/>
  <c r="AX223" i="228"/>
  <c r="AW223" i="228"/>
  <c r="AV223" i="228"/>
  <c r="AU223" i="228"/>
  <c r="AY222" i="228"/>
  <c r="AX222" i="228"/>
  <c r="AW222" i="228"/>
  <c r="AV222" i="228"/>
  <c r="AU222" i="228"/>
  <c r="AY221" i="228"/>
  <c r="AX221" i="228"/>
  <c r="AW221" i="228"/>
  <c r="AV221" i="228"/>
  <c r="AU221" i="228"/>
  <c r="AY220" i="228"/>
  <c r="AX220" i="228"/>
  <c r="AW220" i="228"/>
  <c r="AV220" i="228"/>
  <c r="AU220" i="228"/>
  <c r="AY219" i="228"/>
  <c r="AX219" i="228"/>
  <c r="AW219" i="228"/>
  <c r="AV219" i="228"/>
  <c r="AU219" i="228"/>
  <c r="AY218" i="228"/>
  <c r="AX218" i="228"/>
  <c r="AW218" i="228"/>
  <c r="AV218" i="228"/>
  <c r="AU218" i="228"/>
  <c r="AY217" i="228"/>
  <c r="AX217" i="228"/>
  <c r="AW217" i="228"/>
  <c r="AV217" i="228"/>
  <c r="AU217" i="228"/>
  <c r="AY216" i="228"/>
  <c r="AX216" i="228"/>
  <c r="AW216" i="228"/>
  <c r="AV216" i="228"/>
  <c r="AU216" i="228"/>
  <c r="AY215" i="228"/>
  <c r="AX215" i="228"/>
  <c r="AW215" i="228"/>
  <c r="AV215" i="228"/>
  <c r="AU215" i="228"/>
  <c r="AY214" i="228"/>
  <c r="AX214" i="228"/>
  <c r="AW214" i="228"/>
  <c r="AV214" i="228"/>
  <c r="AU214" i="228"/>
  <c r="AY213" i="228"/>
  <c r="AX213" i="228"/>
  <c r="AW213" i="228"/>
  <c r="AV213" i="228"/>
  <c r="AU213" i="228"/>
  <c r="AY212" i="228"/>
  <c r="AX212" i="228"/>
  <c r="AW212" i="228"/>
  <c r="AV212" i="228"/>
  <c r="AU212" i="228"/>
  <c r="AY211" i="228"/>
  <c r="AX211" i="228"/>
  <c r="AW211" i="228"/>
  <c r="AV211" i="228"/>
  <c r="AU211" i="228"/>
  <c r="AY210" i="228"/>
  <c r="AX210" i="228"/>
  <c r="AW210" i="228"/>
  <c r="AV210" i="228"/>
  <c r="AU210" i="228"/>
  <c r="AY209" i="228"/>
  <c r="AX209" i="228"/>
  <c r="AW209" i="228"/>
  <c r="AV209" i="228"/>
  <c r="AU209" i="228"/>
  <c r="AY208" i="228"/>
  <c r="AX208" i="228"/>
  <c r="AW208" i="228"/>
  <c r="AV208" i="228"/>
  <c r="AU208" i="228"/>
  <c r="AY207" i="228"/>
  <c r="AX207" i="228"/>
  <c r="AW207" i="228"/>
  <c r="AV207" i="228"/>
  <c r="AU207" i="228"/>
  <c r="AY206" i="228"/>
  <c r="AX206" i="228"/>
  <c r="AW206" i="228"/>
  <c r="AV206" i="228"/>
  <c r="AU206" i="228"/>
  <c r="AY205" i="228"/>
  <c r="AX205" i="228"/>
  <c r="AW205" i="228"/>
  <c r="AV205" i="228"/>
  <c r="AU205" i="228"/>
  <c r="AY204" i="228"/>
  <c r="AX204" i="228"/>
  <c r="AW204" i="228"/>
  <c r="AV204" i="228"/>
  <c r="AU204" i="228"/>
  <c r="AY203" i="228"/>
  <c r="AX203" i="228"/>
  <c r="AW203" i="228"/>
  <c r="AV203" i="228"/>
  <c r="AU203" i="228"/>
  <c r="AY202" i="228"/>
  <c r="AX202" i="228"/>
  <c r="AW202" i="228"/>
  <c r="AV202" i="228"/>
  <c r="AU202" i="228"/>
  <c r="AY201" i="228"/>
  <c r="AX201" i="228"/>
  <c r="AW201" i="228"/>
  <c r="AV201" i="228"/>
  <c r="AU201" i="228"/>
  <c r="AY200" i="228"/>
  <c r="AX200" i="228"/>
  <c r="AW200" i="228"/>
  <c r="AV200" i="228"/>
  <c r="AU200" i="228"/>
  <c r="AY199" i="228"/>
  <c r="AX199" i="228"/>
  <c r="AW199" i="228"/>
  <c r="AV199" i="228"/>
  <c r="AU199" i="228"/>
  <c r="AY198" i="228"/>
  <c r="AX198" i="228"/>
  <c r="AW198" i="228"/>
  <c r="AV198" i="228"/>
  <c r="AU198" i="228"/>
  <c r="AY197" i="228"/>
  <c r="AX197" i="228"/>
  <c r="AW197" i="228"/>
  <c r="AV197" i="228"/>
  <c r="AU197" i="228"/>
  <c r="AY196" i="228"/>
  <c r="AX196" i="228"/>
  <c r="AW196" i="228"/>
  <c r="AV196" i="228"/>
  <c r="AU196" i="228"/>
  <c r="AY195" i="228"/>
  <c r="AX195" i="228"/>
  <c r="AW195" i="228"/>
  <c r="AV195" i="228"/>
  <c r="AU195" i="228"/>
  <c r="AY194" i="228"/>
  <c r="AX194" i="228"/>
  <c r="AW194" i="228"/>
  <c r="AV194" i="228"/>
  <c r="AU194" i="228"/>
  <c r="AY193" i="228"/>
  <c r="AX193" i="228"/>
  <c r="AW193" i="228"/>
  <c r="AV193" i="228"/>
  <c r="AU193" i="228"/>
  <c r="AY192" i="228"/>
  <c r="AX192" i="228"/>
  <c r="AW192" i="228"/>
  <c r="AV192" i="228"/>
  <c r="AU192" i="228"/>
  <c r="AY191" i="228"/>
  <c r="AX191" i="228"/>
  <c r="AW191" i="228"/>
  <c r="AV191" i="228"/>
  <c r="AU191" i="228"/>
  <c r="AY190" i="228"/>
  <c r="AX190" i="228"/>
  <c r="AW190" i="228"/>
  <c r="AV190" i="228"/>
  <c r="AU190" i="228"/>
  <c r="AY189" i="228"/>
  <c r="AX189" i="228"/>
  <c r="AW189" i="228"/>
  <c r="AV189" i="228"/>
  <c r="AU189" i="228"/>
  <c r="AY188" i="228"/>
  <c r="AX188" i="228"/>
  <c r="AW188" i="228"/>
  <c r="AV188" i="228"/>
  <c r="AU188" i="228"/>
  <c r="AY187" i="228"/>
  <c r="AX187" i="228"/>
  <c r="AW187" i="228"/>
  <c r="AV187" i="228"/>
  <c r="AU187" i="228"/>
  <c r="AY186" i="228"/>
  <c r="AX186" i="228"/>
  <c r="AW186" i="228"/>
  <c r="AV186" i="228"/>
  <c r="AU186" i="228"/>
  <c r="AY185" i="228"/>
  <c r="AX185" i="228"/>
  <c r="AW185" i="228"/>
  <c r="AV185" i="228"/>
  <c r="AU185" i="228"/>
  <c r="AY184" i="228"/>
  <c r="AX184" i="228"/>
  <c r="AW184" i="228"/>
  <c r="AV184" i="228"/>
  <c r="AU184" i="228"/>
  <c r="AY183" i="228"/>
  <c r="AX183" i="228"/>
  <c r="AW183" i="228"/>
  <c r="AV183" i="228"/>
  <c r="AU183" i="228"/>
  <c r="AY182" i="228"/>
  <c r="AX182" i="228"/>
  <c r="AW182" i="228"/>
  <c r="AV182" i="228"/>
  <c r="AU182" i="228"/>
  <c r="AY181" i="228"/>
  <c r="AX181" i="228"/>
  <c r="AW181" i="228"/>
  <c r="AV181" i="228"/>
  <c r="AU181" i="228"/>
  <c r="AY180" i="228"/>
  <c r="AX180" i="228"/>
  <c r="AW180" i="228"/>
  <c r="AV180" i="228"/>
  <c r="AU180" i="228"/>
  <c r="AY179" i="228"/>
  <c r="AX179" i="228"/>
  <c r="AW179" i="228"/>
  <c r="AV179" i="228"/>
  <c r="AU179" i="228"/>
  <c r="AY178" i="228"/>
  <c r="AX178" i="228"/>
  <c r="AW178" i="228"/>
  <c r="AV178" i="228"/>
  <c r="AU178" i="228"/>
  <c r="AY177" i="228"/>
  <c r="AX177" i="228"/>
  <c r="AW177" i="228"/>
  <c r="AV177" i="228"/>
  <c r="AU177" i="228"/>
  <c r="AY176" i="228"/>
  <c r="AX176" i="228"/>
  <c r="AW176" i="228"/>
  <c r="AV176" i="228"/>
  <c r="AU176" i="228"/>
  <c r="AY175" i="228"/>
  <c r="AX175" i="228"/>
  <c r="AW175" i="228"/>
  <c r="AV175" i="228"/>
  <c r="AU175" i="228"/>
  <c r="AY174" i="228"/>
  <c r="AX174" i="228"/>
  <c r="AW174" i="228"/>
  <c r="AV174" i="228"/>
  <c r="AU174" i="228"/>
  <c r="AY173" i="228"/>
  <c r="AX173" i="228"/>
  <c r="AW173" i="228"/>
  <c r="AV173" i="228"/>
  <c r="AU173" i="228"/>
  <c r="AY172" i="228"/>
  <c r="AX172" i="228"/>
  <c r="AW172" i="228"/>
  <c r="AV172" i="228"/>
  <c r="AU172" i="228"/>
  <c r="AY171" i="228"/>
  <c r="AX171" i="228"/>
  <c r="AW171" i="228"/>
  <c r="AV171" i="228"/>
  <c r="AU171" i="228"/>
  <c r="AY170" i="228"/>
  <c r="AX170" i="228"/>
  <c r="AW170" i="228"/>
  <c r="AV170" i="228"/>
  <c r="AU170" i="228"/>
  <c r="AY169" i="228"/>
  <c r="AX169" i="228"/>
  <c r="AW169" i="228"/>
  <c r="AV169" i="228"/>
  <c r="AU169" i="228"/>
  <c r="AY168" i="228"/>
  <c r="AX168" i="228"/>
  <c r="AW168" i="228"/>
  <c r="AV168" i="228"/>
  <c r="AU168" i="228"/>
  <c r="AY167" i="228"/>
  <c r="AX167" i="228"/>
  <c r="AW167" i="228"/>
  <c r="AV167" i="228"/>
  <c r="AU167" i="228"/>
  <c r="AY166" i="228"/>
  <c r="AX166" i="228"/>
  <c r="AW166" i="228"/>
  <c r="AV166" i="228"/>
  <c r="AU166" i="228"/>
  <c r="AY165" i="228"/>
  <c r="AX165" i="228"/>
  <c r="AW165" i="228"/>
  <c r="AV165" i="228"/>
  <c r="AU165" i="228"/>
  <c r="AY164" i="228"/>
  <c r="AX164" i="228"/>
  <c r="AW164" i="228"/>
  <c r="AV164" i="228"/>
  <c r="AU164" i="228"/>
  <c r="AY163" i="228"/>
  <c r="AX163" i="228"/>
  <c r="AW163" i="228"/>
  <c r="AV163" i="228"/>
  <c r="AU163" i="228"/>
  <c r="AY162" i="228"/>
  <c r="AX162" i="228"/>
  <c r="AW162" i="228"/>
  <c r="AV162" i="228"/>
  <c r="AU162" i="228"/>
  <c r="AY161" i="228"/>
  <c r="AX161" i="228"/>
  <c r="AW161" i="228"/>
  <c r="AV161" i="228"/>
  <c r="AU161" i="228"/>
  <c r="AY160" i="228"/>
  <c r="AX160" i="228"/>
  <c r="AW160" i="228"/>
  <c r="AV160" i="228"/>
  <c r="AU160" i="228"/>
  <c r="AY159" i="228"/>
  <c r="AX159" i="228"/>
  <c r="AW159" i="228"/>
  <c r="AV159" i="228"/>
  <c r="AU159" i="228"/>
  <c r="AY158" i="228"/>
  <c r="AX158" i="228"/>
  <c r="AW158" i="228"/>
  <c r="AV158" i="228"/>
  <c r="AU158" i="228"/>
  <c r="AY157" i="228"/>
  <c r="AX157" i="228"/>
  <c r="AW157" i="228"/>
  <c r="AV157" i="228"/>
  <c r="AU157" i="228"/>
  <c r="AY156" i="228"/>
  <c r="AX156" i="228"/>
  <c r="AW156" i="228"/>
  <c r="AV156" i="228"/>
  <c r="AU156" i="228"/>
  <c r="AY155" i="228"/>
  <c r="AX155" i="228"/>
  <c r="AW155" i="228"/>
  <c r="AV155" i="228"/>
  <c r="AU155" i="228"/>
  <c r="AY154" i="228"/>
  <c r="AX154" i="228"/>
  <c r="AW154" i="228"/>
  <c r="AV154" i="228"/>
  <c r="AU154" i="228"/>
  <c r="AY153" i="228"/>
  <c r="AX153" i="228"/>
  <c r="AW153" i="228"/>
  <c r="AV153" i="228"/>
  <c r="AU153" i="228"/>
  <c r="AY152" i="228"/>
  <c r="AX152" i="228"/>
  <c r="AW152" i="228"/>
  <c r="AV152" i="228"/>
  <c r="AU152" i="228"/>
  <c r="AY151" i="228"/>
  <c r="AX151" i="228"/>
  <c r="AW151" i="228"/>
  <c r="AV151" i="228"/>
  <c r="AU151" i="228"/>
  <c r="AY150" i="228"/>
  <c r="AX150" i="228"/>
  <c r="AW150" i="228"/>
  <c r="AV150" i="228"/>
  <c r="AU150" i="228"/>
  <c r="AY149" i="228"/>
  <c r="AX149" i="228"/>
  <c r="AW149" i="228"/>
  <c r="AV149" i="228"/>
  <c r="AU149" i="228"/>
  <c r="AY148" i="228"/>
  <c r="AX148" i="228"/>
  <c r="AW148" i="228"/>
  <c r="AV148" i="228"/>
  <c r="AU148" i="228"/>
  <c r="AY147" i="228"/>
  <c r="AX147" i="228"/>
  <c r="AW147" i="228"/>
  <c r="AV147" i="228"/>
  <c r="AU147" i="228"/>
  <c r="AY146" i="228"/>
  <c r="AX146" i="228"/>
  <c r="AW146" i="228"/>
  <c r="AV146" i="228"/>
  <c r="AU146" i="228"/>
  <c r="AY145" i="228"/>
  <c r="AX145" i="228"/>
  <c r="AW145" i="228"/>
  <c r="AV145" i="228"/>
  <c r="AU145" i="228"/>
  <c r="AY144" i="228"/>
  <c r="AX144" i="228"/>
  <c r="AW144" i="228"/>
  <c r="AV144" i="228"/>
  <c r="AU144" i="228"/>
  <c r="AY143" i="228"/>
  <c r="AX143" i="228"/>
  <c r="AW143" i="228"/>
  <c r="AV143" i="228"/>
  <c r="AU143" i="228"/>
  <c r="AY142" i="228"/>
  <c r="AX142" i="228"/>
  <c r="AW142" i="228"/>
  <c r="AV142" i="228"/>
  <c r="AU142" i="228"/>
  <c r="AY141" i="228"/>
  <c r="AX141" i="228"/>
  <c r="AW141" i="228"/>
  <c r="AV141" i="228"/>
  <c r="AU141" i="228"/>
  <c r="AY140" i="228"/>
  <c r="AX140" i="228"/>
  <c r="AW140" i="228"/>
  <c r="AV140" i="228"/>
  <c r="AU140" i="228"/>
  <c r="AY139" i="228"/>
  <c r="AX139" i="228"/>
  <c r="AW139" i="228"/>
  <c r="AV139" i="228"/>
  <c r="AU139" i="228"/>
  <c r="AY138" i="228"/>
  <c r="AX138" i="228"/>
  <c r="AW138" i="228"/>
  <c r="AV138" i="228"/>
  <c r="AU138" i="228"/>
  <c r="AY137" i="228"/>
  <c r="AX137" i="228"/>
  <c r="AW137" i="228"/>
  <c r="AV137" i="228"/>
  <c r="AU137" i="228"/>
  <c r="AY136" i="228"/>
  <c r="AX136" i="228"/>
  <c r="AW136" i="228"/>
  <c r="AV136" i="228"/>
  <c r="AU136" i="228"/>
  <c r="AY135" i="228"/>
  <c r="AX135" i="228"/>
  <c r="AW135" i="228"/>
  <c r="AV135" i="228"/>
  <c r="AU135" i="228"/>
  <c r="AY134" i="228"/>
  <c r="AX134" i="228"/>
  <c r="AW134" i="228"/>
  <c r="AV134" i="228"/>
  <c r="AU134" i="228"/>
  <c r="AY133" i="228"/>
  <c r="AX133" i="228"/>
  <c r="AW133" i="228"/>
  <c r="AV133" i="228"/>
  <c r="AU133" i="228"/>
  <c r="AY132" i="228"/>
  <c r="AX132" i="228"/>
  <c r="AW132" i="228"/>
  <c r="AV132" i="228"/>
  <c r="AU132" i="228"/>
  <c r="AY131" i="228"/>
  <c r="AX131" i="228"/>
  <c r="AW131" i="228"/>
  <c r="AV131" i="228"/>
  <c r="AU131" i="228"/>
  <c r="AY130" i="228"/>
  <c r="AX130" i="228"/>
  <c r="AW130" i="228"/>
  <c r="AV130" i="228"/>
  <c r="AU130" i="228"/>
  <c r="AY129" i="228"/>
  <c r="AX129" i="228"/>
  <c r="AW129" i="228"/>
  <c r="AV129" i="228"/>
  <c r="AU129" i="228"/>
  <c r="AY128" i="228"/>
  <c r="AX128" i="228"/>
  <c r="AW128" i="228"/>
  <c r="AV128" i="228"/>
  <c r="AU128" i="228"/>
  <c r="AY127" i="228"/>
  <c r="AX127" i="228"/>
  <c r="AW127" i="228"/>
  <c r="AV127" i="228"/>
  <c r="AU127" i="228"/>
  <c r="AY126" i="228"/>
  <c r="AX126" i="228"/>
  <c r="AW126" i="228"/>
  <c r="AV126" i="228"/>
  <c r="AU126" i="228"/>
  <c r="AY125" i="228"/>
  <c r="AX125" i="228"/>
  <c r="AW125" i="228"/>
  <c r="AV125" i="228"/>
  <c r="AU125" i="228"/>
  <c r="AY124" i="228"/>
  <c r="AX124" i="228"/>
  <c r="AW124" i="228"/>
  <c r="AV124" i="228"/>
  <c r="AU124" i="228"/>
  <c r="AY123" i="228"/>
  <c r="AX123" i="228"/>
  <c r="AW123" i="228"/>
  <c r="AV123" i="228"/>
  <c r="AU123" i="228"/>
  <c r="AY122" i="228"/>
  <c r="AX122" i="228"/>
  <c r="AW122" i="228"/>
  <c r="AV122" i="228"/>
  <c r="AU122" i="228"/>
  <c r="AY121" i="228"/>
  <c r="AX121" i="228"/>
  <c r="AW121" i="228"/>
  <c r="AV121" i="228"/>
  <c r="AU121" i="228"/>
  <c r="AY120" i="228"/>
  <c r="AX120" i="228"/>
  <c r="AW120" i="228"/>
  <c r="AV120" i="228"/>
  <c r="AU120" i="228"/>
  <c r="AY119" i="228"/>
  <c r="AX119" i="228"/>
  <c r="AW119" i="228"/>
  <c r="AV119" i="228"/>
  <c r="AU119" i="228"/>
  <c r="AY118" i="228"/>
  <c r="AX118" i="228"/>
  <c r="AW118" i="228"/>
  <c r="AV118" i="228"/>
  <c r="AU118" i="228"/>
  <c r="AY117" i="228"/>
  <c r="AX117" i="228"/>
  <c r="AW117" i="228"/>
  <c r="AV117" i="228"/>
  <c r="AU117" i="228"/>
  <c r="AY116" i="228"/>
  <c r="AX116" i="228"/>
  <c r="AW116" i="228"/>
  <c r="AV116" i="228"/>
  <c r="AU116" i="228"/>
  <c r="AY115" i="228"/>
  <c r="AX115" i="228"/>
  <c r="AW115" i="228"/>
  <c r="AV115" i="228"/>
  <c r="AU115" i="228"/>
  <c r="AY114" i="228"/>
  <c r="AX114" i="228"/>
  <c r="AW114" i="228"/>
  <c r="AV114" i="228"/>
  <c r="AU114" i="228"/>
  <c r="AY113" i="228"/>
  <c r="AX113" i="228"/>
  <c r="AW113" i="228"/>
  <c r="AV113" i="228"/>
  <c r="AU113" i="228"/>
  <c r="AY112" i="228"/>
  <c r="AX112" i="228"/>
  <c r="AW112" i="228"/>
  <c r="AV112" i="228"/>
  <c r="AU112" i="228"/>
  <c r="AY111" i="228"/>
  <c r="AX111" i="228"/>
  <c r="AW111" i="228"/>
  <c r="AV111" i="228"/>
  <c r="AU111" i="228"/>
  <c r="AY110" i="228"/>
  <c r="AX110" i="228"/>
  <c r="AW110" i="228"/>
  <c r="AV110" i="228"/>
  <c r="AU110" i="228"/>
  <c r="AY109" i="228"/>
  <c r="AX109" i="228"/>
  <c r="AW109" i="228"/>
  <c r="AV109" i="228"/>
  <c r="AU109" i="228"/>
  <c r="AY108" i="228"/>
  <c r="AX108" i="228"/>
  <c r="AW108" i="228"/>
  <c r="AV108" i="228"/>
  <c r="AU108" i="228"/>
  <c r="AY107" i="228"/>
  <c r="AX107" i="228"/>
  <c r="AW107" i="228"/>
  <c r="AV107" i="228"/>
  <c r="AU107" i="228"/>
  <c r="AY106" i="228"/>
  <c r="AX106" i="228"/>
  <c r="AW106" i="228"/>
  <c r="AV106" i="228"/>
  <c r="AU106" i="228"/>
  <c r="AY105" i="228"/>
  <c r="AX105" i="228"/>
  <c r="AW105" i="228"/>
  <c r="AV105" i="228"/>
  <c r="AU105" i="228"/>
  <c r="AY104" i="228"/>
  <c r="AX104" i="228"/>
  <c r="AW104" i="228"/>
  <c r="AV104" i="228"/>
  <c r="AU104" i="228"/>
  <c r="AY103" i="228"/>
  <c r="AX103" i="228"/>
  <c r="AW103" i="228"/>
  <c r="AV103" i="228"/>
  <c r="AU103" i="228"/>
  <c r="AY102" i="228"/>
  <c r="AX102" i="228"/>
  <c r="AW102" i="228"/>
  <c r="AV102" i="228"/>
  <c r="AU102" i="228"/>
  <c r="AY101" i="228"/>
  <c r="AX101" i="228"/>
  <c r="AW101" i="228"/>
  <c r="AV101" i="228"/>
  <c r="AU101" i="228"/>
  <c r="AY100" i="228"/>
  <c r="AX100" i="228"/>
  <c r="AW100" i="228"/>
  <c r="AV100" i="228"/>
  <c r="AU100" i="228"/>
  <c r="AY99" i="228"/>
  <c r="AX99" i="228"/>
  <c r="AW99" i="228"/>
  <c r="AV99" i="228"/>
  <c r="AU99" i="228"/>
  <c r="AY98" i="228"/>
  <c r="AX98" i="228"/>
  <c r="AW98" i="228"/>
  <c r="AV98" i="228"/>
  <c r="AU98" i="228"/>
  <c r="AY97" i="228"/>
  <c r="AX97" i="228"/>
  <c r="AW97" i="228"/>
  <c r="AV97" i="228"/>
  <c r="AU97" i="228"/>
  <c r="AY96" i="228"/>
  <c r="AX96" i="228"/>
  <c r="AW96" i="228"/>
  <c r="AV96" i="228"/>
  <c r="AU96" i="228"/>
  <c r="AY95" i="228"/>
  <c r="AX95" i="228"/>
  <c r="AW95" i="228"/>
  <c r="AV95" i="228"/>
  <c r="AU95" i="228"/>
  <c r="AY94" i="228"/>
  <c r="AX94" i="228"/>
  <c r="AW94" i="228"/>
  <c r="AV94" i="228"/>
  <c r="AU94" i="228"/>
  <c r="AY93" i="228"/>
  <c r="AX93" i="228"/>
  <c r="AW93" i="228"/>
  <c r="AV93" i="228"/>
  <c r="AU93" i="228"/>
  <c r="AY92" i="228"/>
  <c r="AX92" i="228"/>
  <c r="AW92" i="228"/>
  <c r="AV92" i="228"/>
  <c r="AU92" i="228"/>
  <c r="AY91" i="228"/>
  <c r="AX91" i="228"/>
  <c r="AW91" i="228"/>
  <c r="AV91" i="228"/>
  <c r="AU91" i="228"/>
  <c r="AY90" i="228"/>
  <c r="AX90" i="228"/>
  <c r="AW90" i="228"/>
  <c r="AV90" i="228"/>
  <c r="AU90" i="228"/>
  <c r="AY89" i="228"/>
  <c r="AX89" i="228"/>
  <c r="AW89" i="228"/>
  <c r="AV89" i="228"/>
  <c r="AU89" i="228"/>
  <c r="AY88" i="228"/>
  <c r="AX88" i="228"/>
  <c r="AW88" i="228"/>
  <c r="AV88" i="228"/>
  <c r="AU88" i="228"/>
  <c r="AY87" i="228"/>
  <c r="AX87" i="228"/>
  <c r="AW87" i="228"/>
  <c r="AV87" i="228"/>
  <c r="AU87" i="228"/>
  <c r="AY86" i="228"/>
  <c r="AX86" i="228"/>
  <c r="AW86" i="228"/>
  <c r="AV86" i="228"/>
  <c r="AU86" i="228"/>
  <c r="AY85" i="228"/>
  <c r="AX85" i="228"/>
  <c r="AW85" i="228"/>
  <c r="AV85" i="228"/>
  <c r="AU85" i="228"/>
  <c r="AY84" i="228"/>
  <c r="AX84" i="228"/>
  <c r="AW84" i="228"/>
  <c r="AV84" i="228"/>
  <c r="AU84" i="228"/>
  <c r="AY83" i="228"/>
  <c r="AX83" i="228"/>
  <c r="AW83" i="228"/>
  <c r="AV83" i="228"/>
  <c r="AU83" i="228"/>
  <c r="AY82" i="228"/>
  <c r="AX82" i="228"/>
  <c r="AW82" i="228"/>
  <c r="AV82" i="228"/>
  <c r="AU82" i="228"/>
  <c r="AY81" i="228"/>
  <c r="AX81" i="228"/>
  <c r="AW81" i="228"/>
  <c r="AV81" i="228"/>
  <c r="AU81" i="228"/>
  <c r="AY80" i="228"/>
  <c r="AX80" i="228"/>
  <c r="AW80" i="228"/>
  <c r="AV80" i="228"/>
  <c r="AU80" i="228"/>
  <c r="AY79" i="228"/>
  <c r="AX79" i="228"/>
  <c r="AW79" i="228"/>
  <c r="AV79" i="228"/>
  <c r="AU79" i="228"/>
  <c r="AY78" i="228"/>
  <c r="AX78" i="228"/>
  <c r="AW78" i="228"/>
  <c r="AV78" i="228"/>
  <c r="AU78" i="228"/>
  <c r="AY77" i="228"/>
  <c r="AX77" i="228"/>
  <c r="AW77" i="228"/>
  <c r="AV77" i="228"/>
  <c r="AU77" i="228"/>
  <c r="AY76" i="228"/>
  <c r="AX76" i="228"/>
  <c r="AW76" i="228"/>
  <c r="AV76" i="228"/>
  <c r="AU76" i="228"/>
  <c r="AY75" i="228"/>
  <c r="AX75" i="228"/>
  <c r="AW75" i="228"/>
  <c r="AV75" i="228"/>
  <c r="AU75" i="228"/>
  <c r="AY74" i="228"/>
  <c r="AX74" i="228"/>
  <c r="AW74" i="228"/>
  <c r="AV74" i="228"/>
  <c r="AU74" i="228"/>
  <c r="AY73" i="228"/>
  <c r="AX73" i="228"/>
  <c r="AW73" i="228"/>
  <c r="AV73" i="228"/>
  <c r="AU73" i="228"/>
  <c r="AY72" i="228"/>
  <c r="AX72" i="228"/>
  <c r="AW72" i="228"/>
  <c r="AV72" i="228"/>
  <c r="AU72" i="228"/>
  <c r="AY71" i="228"/>
  <c r="AX71" i="228"/>
  <c r="AW71" i="228"/>
  <c r="AV71" i="228"/>
  <c r="AU71" i="228"/>
  <c r="AY70" i="228"/>
  <c r="AX70" i="228"/>
  <c r="AW70" i="228"/>
  <c r="AV70" i="228"/>
  <c r="AU70" i="228"/>
  <c r="AY69" i="228"/>
  <c r="AX69" i="228"/>
  <c r="AW69" i="228"/>
  <c r="AV69" i="228"/>
  <c r="AU69" i="228"/>
  <c r="AY68" i="228"/>
  <c r="AX68" i="228"/>
  <c r="AW68" i="228"/>
  <c r="AV68" i="228"/>
  <c r="AU68" i="228"/>
  <c r="AY67" i="228"/>
  <c r="AX67" i="228"/>
  <c r="AW67" i="228"/>
  <c r="AV67" i="228"/>
  <c r="AU67" i="228"/>
  <c r="AY66" i="228"/>
  <c r="AX66" i="228"/>
  <c r="AW66" i="228"/>
  <c r="AV66" i="228"/>
  <c r="AU66" i="228"/>
  <c r="AY65" i="228"/>
  <c r="AX65" i="228"/>
  <c r="AW65" i="228"/>
  <c r="AV65" i="228"/>
  <c r="AU65" i="228"/>
  <c r="AY64" i="228"/>
  <c r="AX64" i="228"/>
  <c r="AW64" i="228"/>
  <c r="AV64" i="228"/>
  <c r="AU64" i="228"/>
  <c r="AY63" i="228"/>
  <c r="AX63" i="228"/>
  <c r="AW63" i="228"/>
  <c r="AV63" i="228"/>
  <c r="AU63" i="228"/>
  <c r="AY62" i="228"/>
  <c r="AX62" i="228"/>
  <c r="AW62" i="228"/>
  <c r="AV62" i="228"/>
  <c r="AU62" i="228"/>
  <c r="AY61" i="228"/>
  <c r="AX61" i="228"/>
  <c r="AW61" i="228"/>
  <c r="AV61" i="228"/>
  <c r="AU61" i="228"/>
  <c r="AY60" i="228"/>
  <c r="AX60" i="228"/>
  <c r="AW60" i="228"/>
  <c r="AV60" i="228"/>
  <c r="AU60" i="228"/>
  <c r="AY59" i="228"/>
  <c r="AX59" i="228"/>
  <c r="AW59" i="228"/>
  <c r="AV59" i="228"/>
  <c r="AU59" i="228"/>
  <c r="AY58" i="228"/>
  <c r="AX58" i="228"/>
  <c r="AW58" i="228"/>
  <c r="AV58" i="228"/>
  <c r="AU58" i="228"/>
  <c r="AY57" i="228"/>
  <c r="AX57" i="228"/>
  <c r="AW57" i="228"/>
  <c r="AV57" i="228"/>
  <c r="AU57" i="228"/>
  <c r="AY56" i="228"/>
  <c r="AX56" i="228"/>
  <c r="AW56" i="228"/>
  <c r="AV56" i="228"/>
  <c r="AU56" i="228"/>
  <c r="AY55" i="228"/>
  <c r="AX55" i="228"/>
  <c r="AW55" i="228"/>
  <c r="AV55" i="228"/>
  <c r="AU55" i="228"/>
  <c r="AY54" i="228"/>
  <c r="AX54" i="228"/>
  <c r="AW54" i="228"/>
  <c r="AV54" i="228"/>
  <c r="AU54" i="228"/>
  <c r="AY53" i="228"/>
  <c r="AX53" i="228"/>
  <c r="AW53" i="228"/>
  <c r="AV53" i="228"/>
  <c r="AU53" i="228"/>
  <c r="AY52" i="228"/>
  <c r="AX52" i="228"/>
  <c r="AW52" i="228"/>
  <c r="AV52" i="228"/>
  <c r="AU52" i="228"/>
  <c r="AY51" i="228"/>
  <c r="AX51" i="228"/>
  <c r="AW51" i="228"/>
  <c r="AV51" i="228"/>
  <c r="AU51" i="228"/>
  <c r="AY50" i="228"/>
  <c r="AX50" i="228"/>
  <c r="AW50" i="228"/>
  <c r="AV50" i="228"/>
  <c r="AU50" i="228"/>
  <c r="AY49" i="228"/>
  <c r="AX49" i="228"/>
  <c r="AW49" i="228"/>
  <c r="AV49" i="228"/>
  <c r="AU49" i="228"/>
  <c r="AY48" i="228"/>
  <c r="AX48" i="228"/>
  <c r="AW48" i="228"/>
  <c r="AV48" i="228"/>
  <c r="AU48" i="228"/>
  <c r="AY47" i="228"/>
  <c r="AX47" i="228"/>
  <c r="AW47" i="228"/>
  <c r="AV47" i="228"/>
  <c r="AU47" i="228"/>
  <c r="AY46" i="228"/>
  <c r="AX46" i="228"/>
  <c r="AW46" i="228"/>
  <c r="AV46" i="228"/>
  <c r="AU46" i="228"/>
  <c r="AY45" i="228"/>
  <c r="AX45" i="228"/>
  <c r="AW45" i="228"/>
  <c r="AV45" i="228"/>
  <c r="AU45" i="228"/>
  <c r="AY44" i="228"/>
  <c r="AX44" i="228"/>
  <c r="AW44" i="228"/>
  <c r="AV44" i="228"/>
  <c r="AU44" i="228"/>
  <c r="AY43" i="228"/>
  <c r="AX43" i="228"/>
  <c r="AW43" i="228"/>
  <c r="AV43" i="228"/>
  <c r="AU43" i="228"/>
  <c r="AY42" i="228"/>
  <c r="AX42" i="228"/>
  <c r="AW42" i="228"/>
  <c r="AV42" i="228"/>
  <c r="AU42" i="228"/>
  <c r="AY41" i="228"/>
  <c r="AX41" i="228"/>
  <c r="AW41" i="228"/>
  <c r="AV41" i="228"/>
  <c r="AU41" i="228"/>
  <c r="AY40" i="228"/>
  <c r="AX40" i="228"/>
  <c r="AW40" i="228"/>
  <c r="AV40" i="228"/>
  <c r="AU40" i="228"/>
  <c r="AY39" i="228"/>
  <c r="AX39" i="228"/>
  <c r="AW39" i="228"/>
  <c r="AV39" i="228"/>
  <c r="AU39" i="228"/>
  <c r="AY38" i="228"/>
  <c r="AX38" i="228"/>
  <c r="AW38" i="228"/>
  <c r="AV38" i="228"/>
  <c r="AU38" i="228"/>
  <c r="AY37" i="228"/>
  <c r="AX37" i="228"/>
  <c r="AW37" i="228"/>
  <c r="AV37" i="228"/>
  <c r="AU37" i="228"/>
  <c r="AY36" i="228"/>
  <c r="AX36" i="228"/>
  <c r="AW36" i="228"/>
  <c r="AV36" i="228"/>
  <c r="AU36" i="228"/>
  <c r="AY35" i="228"/>
  <c r="AX35" i="228"/>
  <c r="AW35" i="228"/>
  <c r="AV35" i="228"/>
  <c r="AU35" i="228"/>
  <c r="AY34" i="228"/>
  <c r="AX34" i="228"/>
  <c r="AW34" i="228"/>
  <c r="AV34" i="228"/>
  <c r="AU34" i="228"/>
  <c r="AY33" i="228"/>
  <c r="AX33" i="228"/>
  <c r="AW33" i="228"/>
  <c r="AV33" i="228"/>
  <c r="AU33" i="228"/>
  <c r="AY32" i="228"/>
  <c r="AX32" i="228"/>
  <c r="AW32" i="228"/>
  <c r="AV32" i="228"/>
  <c r="AU32" i="228"/>
  <c r="AY31" i="228"/>
  <c r="AX31" i="228"/>
  <c r="AW31" i="228"/>
  <c r="AV31" i="228"/>
  <c r="AU31" i="228"/>
  <c r="AY30" i="228"/>
  <c r="AX30" i="228"/>
  <c r="AW30" i="228"/>
  <c r="AV30" i="228"/>
  <c r="AU30" i="228"/>
  <c r="AY29" i="228"/>
  <c r="AX29" i="228"/>
  <c r="AW29" i="228"/>
  <c r="AV29" i="228"/>
  <c r="AU29" i="228"/>
  <c r="AY28" i="228"/>
  <c r="AX28" i="228"/>
  <c r="AW28" i="228"/>
  <c r="AV28" i="228"/>
  <c r="AU28" i="228"/>
  <c r="AY27" i="228"/>
  <c r="AX27" i="228"/>
  <c r="AW27" i="228"/>
  <c r="AV27" i="228"/>
  <c r="AU27" i="228"/>
  <c r="AY26" i="228"/>
  <c r="AX26" i="228"/>
  <c r="AW26" i="228"/>
  <c r="AV26" i="228"/>
  <c r="AU26" i="228"/>
  <c r="AY25" i="228"/>
  <c r="AX25" i="228"/>
  <c r="AW25" i="228"/>
  <c r="AV25" i="228"/>
  <c r="AU25" i="228"/>
  <c r="AY24" i="228"/>
  <c r="AX24" i="228"/>
  <c r="AW24" i="228"/>
  <c r="AV24" i="228"/>
  <c r="AU24" i="228"/>
  <c r="AY23" i="228"/>
  <c r="AX23" i="228"/>
  <c r="AW23" i="228"/>
  <c r="AV23" i="228"/>
  <c r="AU23" i="228"/>
  <c r="AY22" i="228"/>
  <c r="AX22" i="228"/>
  <c r="AW22" i="228"/>
  <c r="AV22" i="228"/>
  <c r="AU22" i="228"/>
  <c r="AY21" i="228"/>
  <c r="AX21" i="228"/>
  <c r="AW21" i="228"/>
  <c r="AV21" i="228"/>
  <c r="AU21" i="228"/>
  <c r="AY20" i="228"/>
  <c r="AX20" i="228"/>
  <c r="AW20" i="228"/>
  <c r="AV20" i="228"/>
  <c r="AU20" i="228"/>
  <c r="AY19" i="228"/>
  <c r="AX19" i="228"/>
  <c r="AW19" i="228"/>
  <c r="AV19" i="228"/>
  <c r="AU19" i="228"/>
  <c r="AY18" i="228"/>
  <c r="AX18" i="228"/>
  <c r="AW18" i="228"/>
  <c r="AV18" i="228"/>
  <c r="AU18" i="228"/>
  <c r="AY17" i="228"/>
  <c r="AX17" i="228"/>
  <c r="AW17" i="228"/>
  <c r="AV17" i="228"/>
  <c r="AU17" i="228"/>
  <c r="AY16" i="228"/>
  <c r="AX16" i="228"/>
  <c r="AW16" i="228"/>
  <c r="AV16" i="228"/>
  <c r="AU16" i="228"/>
  <c r="AY15" i="228"/>
  <c r="AX15" i="228"/>
  <c r="AW15" i="228"/>
  <c r="AV15" i="228"/>
  <c r="AU15" i="228"/>
  <c r="AY14" i="228"/>
  <c r="AX14" i="228"/>
  <c r="AW14" i="228"/>
  <c r="AV14" i="228"/>
  <c r="AU14" i="228"/>
  <c r="AY13" i="228"/>
  <c r="AX13" i="228"/>
  <c r="AW13" i="228"/>
  <c r="AV13" i="228"/>
  <c r="AU13" i="228"/>
  <c r="AY12" i="228"/>
  <c r="AX12" i="228"/>
  <c r="AW12" i="228"/>
  <c r="AV12" i="228"/>
  <c r="AU12" i="228"/>
  <c r="AY11" i="228"/>
  <c r="AX11" i="228"/>
  <c r="AW11" i="228"/>
  <c r="AV11" i="228"/>
  <c r="AU11" i="228"/>
  <c r="AY10" i="228"/>
  <c r="AX10" i="228"/>
  <c r="AW10" i="228"/>
  <c r="AV10" i="228"/>
  <c r="AU10" i="228"/>
  <c r="AY9" i="228"/>
  <c r="AX9" i="228"/>
  <c r="AW9" i="228"/>
  <c r="AV9" i="228"/>
  <c r="AU9" i="228"/>
  <c r="AY8" i="228"/>
  <c r="AX8" i="228"/>
  <c r="AW8" i="228"/>
  <c r="AV8" i="228"/>
  <c r="AU8" i="228"/>
  <c r="AY7" i="228"/>
  <c r="AX7" i="228"/>
  <c r="AW7" i="228"/>
  <c r="AV7" i="228"/>
  <c r="AU7" i="228"/>
  <c r="AY6" i="228"/>
  <c r="AX6" i="228"/>
  <c r="AW6" i="228"/>
  <c r="AV6" i="228"/>
  <c r="AU6" i="228"/>
  <c r="AY5" i="228"/>
  <c r="AX5" i="228"/>
  <c r="AW5" i="228"/>
  <c r="AV5" i="228"/>
  <c r="AU5" i="228"/>
  <c r="BD4" i="228"/>
  <c r="AY4" i="228"/>
  <c r="AX4" i="228"/>
  <c r="AW4" i="228"/>
  <c r="AV4" i="228"/>
  <c r="AU4" i="228"/>
  <c r="J56" i="220" l="1"/>
  <c r="J55" i="220"/>
  <c r="J52" i="220"/>
  <c r="J51" i="220"/>
  <c r="J50" i="220"/>
  <c r="T46" i="220"/>
  <c r="T45" i="220"/>
  <c r="T44" i="220"/>
  <c r="T43" i="220"/>
  <c r="T42" i="220"/>
  <c r="AP36" i="220"/>
  <c r="AO36" i="220"/>
  <c r="AN36" i="220"/>
  <c r="T36" i="220"/>
  <c r="AP35" i="220"/>
  <c r="AO35" i="220"/>
  <c r="AN35" i="220"/>
  <c r="T35" i="220"/>
  <c r="AP34" i="220"/>
  <c r="AO34" i="220"/>
  <c r="AN34" i="220"/>
  <c r="T34" i="220"/>
  <c r="AP33" i="220"/>
  <c r="AO33" i="220"/>
  <c r="AN33" i="220"/>
  <c r="T33" i="220"/>
  <c r="AP32" i="220"/>
  <c r="AO32" i="220"/>
  <c r="AN32" i="220"/>
  <c r="T32" i="220"/>
  <c r="AP31" i="220"/>
  <c r="AO31" i="220"/>
  <c r="AN31" i="220"/>
  <c r="T31" i="220"/>
  <c r="AP30" i="220"/>
  <c r="AO30" i="220"/>
  <c r="AN30" i="220"/>
  <c r="T30" i="220"/>
  <c r="AP29" i="220"/>
  <c r="AO29" i="220"/>
  <c r="AN29" i="220"/>
  <c r="T29" i="220"/>
  <c r="AP28" i="220"/>
  <c r="AO28" i="220"/>
  <c r="AN28" i="220"/>
  <c r="T28" i="220"/>
  <c r="AP27" i="220"/>
  <c r="AN27" i="220"/>
  <c r="T27" i="220"/>
  <c r="AP26" i="220"/>
  <c r="AN26" i="220"/>
  <c r="T26" i="220"/>
  <c r="AP25" i="220"/>
  <c r="AN25" i="220"/>
  <c r="T25" i="220"/>
  <c r="AP24" i="220"/>
  <c r="AN24" i="220"/>
  <c r="T24" i="220"/>
  <c r="AP23" i="220"/>
  <c r="AN23" i="220"/>
  <c r="T23" i="220"/>
  <c r="AP22" i="220"/>
  <c r="AO22" i="220"/>
  <c r="AN22" i="220"/>
  <c r="T22" i="220"/>
  <c r="AP21" i="220"/>
  <c r="AO21" i="220"/>
  <c r="AN21" i="220"/>
  <c r="T21" i="220"/>
  <c r="AP20" i="220"/>
  <c r="AO20" i="220"/>
  <c r="AN20" i="220"/>
  <c r="T20" i="220"/>
  <c r="AP19" i="220"/>
  <c r="AO19" i="220"/>
  <c r="AN19" i="220"/>
  <c r="T19" i="220"/>
  <c r="AP18" i="220"/>
  <c r="AO18" i="220"/>
  <c r="AN18" i="220"/>
  <c r="T18" i="220"/>
  <c r="AP17" i="220"/>
  <c r="AO17" i="220"/>
  <c r="AN17" i="220"/>
  <c r="T17" i="220"/>
  <c r="T16" i="220"/>
  <c r="T15" i="220"/>
  <c r="T14" i="220"/>
  <c r="T13" i="220"/>
  <c r="T12" i="220"/>
  <c r="T11" i="220"/>
  <c r="T10" i="220"/>
  <c r="T9" i="220"/>
  <c r="T8" i="220"/>
  <c r="T7" i="220"/>
  <c r="J56" i="221"/>
  <c r="J55" i="221"/>
  <c r="J52" i="221"/>
  <c r="J51" i="221"/>
  <c r="J50" i="221"/>
  <c r="T46" i="221"/>
  <c r="T45" i="221"/>
  <c r="T44" i="221"/>
  <c r="T43" i="221"/>
  <c r="T42" i="221"/>
  <c r="AP36" i="221"/>
  <c r="AO36" i="221"/>
  <c r="AN36" i="221"/>
  <c r="T36" i="221"/>
  <c r="AP35" i="221"/>
  <c r="AO35" i="221"/>
  <c r="AN35" i="221"/>
  <c r="T35" i="221"/>
  <c r="AP34" i="221"/>
  <c r="AO34" i="221"/>
  <c r="AN34" i="221"/>
  <c r="T34" i="221"/>
  <c r="AP33" i="221"/>
  <c r="AO33" i="221"/>
  <c r="AN33" i="221"/>
  <c r="T33" i="221"/>
  <c r="AP32" i="221"/>
  <c r="AO32" i="221"/>
  <c r="AN32" i="221"/>
  <c r="T32" i="221"/>
  <c r="AP31" i="221"/>
  <c r="AO31" i="221"/>
  <c r="AN31" i="221"/>
  <c r="T31" i="221"/>
  <c r="AP30" i="221"/>
  <c r="AO30" i="221"/>
  <c r="AN30" i="221"/>
  <c r="T30" i="221"/>
  <c r="AP29" i="221"/>
  <c r="AO29" i="221"/>
  <c r="AN29" i="221"/>
  <c r="T29" i="221"/>
  <c r="AP28" i="221"/>
  <c r="AO28" i="221"/>
  <c r="AN28" i="221"/>
  <c r="T28" i="221"/>
  <c r="AP27" i="221"/>
  <c r="AN27" i="221"/>
  <c r="T27" i="221"/>
  <c r="AP26" i="221"/>
  <c r="AN26" i="221"/>
  <c r="T26" i="221"/>
  <c r="AP25" i="221"/>
  <c r="AN25" i="221"/>
  <c r="T25" i="221"/>
  <c r="AP24" i="221"/>
  <c r="AN24" i="221"/>
  <c r="T24" i="221"/>
  <c r="AP23" i="221"/>
  <c r="AN23" i="221"/>
  <c r="T23" i="221"/>
  <c r="AP22" i="221"/>
  <c r="AO22" i="221"/>
  <c r="AN22" i="221"/>
  <c r="T22" i="221"/>
  <c r="AP21" i="221"/>
  <c r="AO21" i="221"/>
  <c r="AN21" i="221"/>
  <c r="T21" i="221"/>
  <c r="AP20" i="221"/>
  <c r="AO20" i="221"/>
  <c r="AN20" i="221"/>
  <c r="T20" i="221"/>
  <c r="AP19" i="221"/>
  <c r="AO19" i="221"/>
  <c r="AN19" i="221"/>
  <c r="T19" i="221"/>
  <c r="AP18" i="221"/>
  <c r="AO18" i="221"/>
  <c r="AN18" i="221"/>
  <c r="T18" i="221"/>
  <c r="AP17" i="221"/>
  <c r="AO17" i="221"/>
  <c r="AN17" i="221"/>
  <c r="T17" i="221"/>
  <c r="T16" i="221"/>
  <c r="T15" i="221"/>
  <c r="T14" i="221"/>
  <c r="T13" i="221"/>
  <c r="T12" i="221"/>
  <c r="T11" i="221"/>
  <c r="T10" i="221"/>
  <c r="T9" i="221"/>
  <c r="T8" i="221"/>
  <c r="T7" i="221"/>
  <c r="J56" i="222"/>
  <c r="J55" i="222"/>
  <c r="J52" i="222"/>
  <c r="J51" i="222"/>
  <c r="J50" i="222"/>
  <c r="T46" i="222"/>
  <c r="T45" i="222"/>
  <c r="T44" i="222"/>
  <c r="T43" i="222"/>
  <c r="T42" i="222"/>
  <c r="AP36" i="222"/>
  <c r="AO36" i="222"/>
  <c r="AN36" i="222"/>
  <c r="T36" i="222"/>
  <c r="AP35" i="222"/>
  <c r="AO35" i="222"/>
  <c r="AN35" i="222"/>
  <c r="T35" i="222"/>
  <c r="AP34" i="222"/>
  <c r="AO34" i="222"/>
  <c r="AN34" i="222"/>
  <c r="T34" i="222"/>
  <c r="AP33" i="222"/>
  <c r="AO33" i="222"/>
  <c r="AN33" i="222"/>
  <c r="T33" i="222"/>
  <c r="AP32" i="222"/>
  <c r="AO32" i="222"/>
  <c r="AN32" i="222"/>
  <c r="T32" i="222"/>
  <c r="AP31" i="222"/>
  <c r="AO31" i="222"/>
  <c r="AN31" i="222"/>
  <c r="T31" i="222"/>
  <c r="AP30" i="222"/>
  <c r="AO30" i="222"/>
  <c r="AN30" i="222"/>
  <c r="T30" i="222"/>
  <c r="AP29" i="222"/>
  <c r="AO29" i="222"/>
  <c r="AN29" i="222"/>
  <c r="T29" i="222"/>
  <c r="AP28" i="222"/>
  <c r="AO28" i="222"/>
  <c r="AN28" i="222"/>
  <c r="T28" i="222"/>
  <c r="AP27" i="222"/>
  <c r="AN27" i="222"/>
  <c r="T27" i="222"/>
  <c r="AP26" i="222"/>
  <c r="AN26" i="222"/>
  <c r="T26" i="222"/>
  <c r="AP25" i="222"/>
  <c r="AN25" i="222"/>
  <c r="T25" i="222"/>
  <c r="AP24" i="222"/>
  <c r="AN24" i="222"/>
  <c r="T24" i="222"/>
  <c r="AP23" i="222"/>
  <c r="AN23" i="222"/>
  <c r="T23" i="222"/>
  <c r="AP22" i="222"/>
  <c r="AO22" i="222"/>
  <c r="AN22" i="222"/>
  <c r="T22" i="222"/>
  <c r="AP21" i="222"/>
  <c r="AO21" i="222"/>
  <c r="AN21" i="222"/>
  <c r="T21" i="222"/>
  <c r="AP20" i="222"/>
  <c r="AO20" i="222"/>
  <c r="AN20" i="222"/>
  <c r="T20" i="222"/>
  <c r="AP19" i="222"/>
  <c r="AO19" i="222"/>
  <c r="AN19" i="222"/>
  <c r="T19" i="222"/>
  <c r="AP18" i="222"/>
  <c r="AO18" i="222"/>
  <c r="AN18" i="222"/>
  <c r="T18" i="222"/>
  <c r="AP17" i="222"/>
  <c r="AO17" i="222"/>
  <c r="AN17" i="222"/>
  <c r="T17" i="222"/>
  <c r="T16" i="222"/>
  <c r="T15" i="222"/>
  <c r="T14" i="222"/>
  <c r="T13" i="222"/>
  <c r="T12" i="222"/>
  <c r="T11" i="222"/>
  <c r="T10" i="222"/>
  <c r="T9" i="222"/>
  <c r="T8" i="222"/>
  <c r="T7" i="222"/>
  <c r="J56" i="223"/>
  <c r="J55" i="223"/>
  <c r="J52" i="223"/>
  <c r="J51" i="223"/>
  <c r="J50" i="223"/>
  <c r="T46" i="223"/>
  <c r="T45" i="223"/>
  <c r="T44" i="223"/>
  <c r="T43" i="223"/>
  <c r="T42" i="223"/>
  <c r="AP36" i="223"/>
  <c r="AO36" i="223"/>
  <c r="AN36" i="223"/>
  <c r="T36" i="223"/>
  <c r="AP35" i="223"/>
  <c r="AO35" i="223"/>
  <c r="AN35" i="223"/>
  <c r="T35" i="223"/>
  <c r="AP34" i="223"/>
  <c r="AO34" i="223"/>
  <c r="AN34" i="223"/>
  <c r="T34" i="223"/>
  <c r="AP33" i="223"/>
  <c r="AO33" i="223"/>
  <c r="AN33" i="223"/>
  <c r="T33" i="223"/>
  <c r="AP32" i="223"/>
  <c r="AO32" i="223"/>
  <c r="AN32" i="223"/>
  <c r="T32" i="223"/>
  <c r="AP31" i="223"/>
  <c r="AO31" i="223"/>
  <c r="AN31" i="223"/>
  <c r="T31" i="223"/>
  <c r="AP30" i="223"/>
  <c r="AO30" i="223"/>
  <c r="AN30" i="223"/>
  <c r="T30" i="223"/>
  <c r="AP29" i="223"/>
  <c r="AO29" i="223"/>
  <c r="AN29" i="223"/>
  <c r="T29" i="223"/>
  <c r="AP28" i="223"/>
  <c r="AO28" i="223"/>
  <c r="AN28" i="223"/>
  <c r="T28" i="223"/>
  <c r="AP27" i="223"/>
  <c r="AN27" i="223"/>
  <c r="T27" i="223"/>
  <c r="AP26" i="223"/>
  <c r="AN26" i="223"/>
  <c r="T26" i="223"/>
  <c r="AP25" i="223"/>
  <c r="AN25" i="223"/>
  <c r="T25" i="223"/>
  <c r="AP24" i="223"/>
  <c r="AN24" i="223"/>
  <c r="T24" i="223"/>
  <c r="AP23" i="223"/>
  <c r="AN23" i="223"/>
  <c r="T23" i="223"/>
  <c r="AP22" i="223"/>
  <c r="AO22" i="223"/>
  <c r="AN22" i="223"/>
  <c r="T22" i="223"/>
  <c r="AP21" i="223"/>
  <c r="AO21" i="223"/>
  <c r="AN21" i="223"/>
  <c r="T21" i="223"/>
  <c r="AP20" i="223"/>
  <c r="AO20" i="223"/>
  <c r="AN20" i="223"/>
  <c r="T20" i="223"/>
  <c r="AP19" i="223"/>
  <c r="AO19" i="223"/>
  <c r="AN19" i="223"/>
  <c r="T19" i="223"/>
  <c r="AP18" i="223"/>
  <c r="AO18" i="223"/>
  <c r="AN18" i="223"/>
  <c r="T18" i="223"/>
  <c r="AP17" i="223"/>
  <c r="AO17" i="223"/>
  <c r="AN17" i="223"/>
  <c r="T17" i="223"/>
  <c r="T16" i="223"/>
  <c r="T15" i="223"/>
  <c r="T14" i="223"/>
  <c r="T13" i="223"/>
  <c r="T12" i="223"/>
  <c r="T11" i="223"/>
  <c r="T10" i="223"/>
  <c r="T9" i="223"/>
  <c r="T8" i="223"/>
  <c r="T7" i="223"/>
  <c r="J56" i="224"/>
  <c r="J55" i="224"/>
  <c r="J52" i="224"/>
  <c r="J51" i="224"/>
  <c r="J50" i="224"/>
  <c r="T46" i="224"/>
  <c r="T45" i="224"/>
  <c r="T44" i="224"/>
  <c r="T43" i="224"/>
  <c r="T42" i="224"/>
  <c r="AP36" i="224"/>
  <c r="AO36" i="224"/>
  <c r="AN36" i="224"/>
  <c r="T36" i="224"/>
  <c r="AP35" i="224"/>
  <c r="AO35" i="224"/>
  <c r="AN35" i="224"/>
  <c r="T35" i="224"/>
  <c r="AP34" i="224"/>
  <c r="AO34" i="224"/>
  <c r="AN34" i="224"/>
  <c r="T34" i="224"/>
  <c r="AP33" i="224"/>
  <c r="AO33" i="224"/>
  <c r="AN33" i="224"/>
  <c r="T33" i="224"/>
  <c r="AP32" i="224"/>
  <c r="AO32" i="224"/>
  <c r="AN32" i="224"/>
  <c r="T32" i="224"/>
  <c r="AP31" i="224"/>
  <c r="AO31" i="224"/>
  <c r="AN31" i="224"/>
  <c r="T31" i="224"/>
  <c r="AP30" i="224"/>
  <c r="AO30" i="224"/>
  <c r="AN30" i="224"/>
  <c r="T30" i="224"/>
  <c r="AP29" i="224"/>
  <c r="AO29" i="224"/>
  <c r="AN29" i="224"/>
  <c r="T29" i="224"/>
  <c r="AP28" i="224"/>
  <c r="AO28" i="224"/>
  <c r="AN28" i="224"/>
  <c r="T28" i="224"/>
  <c r="AP27" i="224"/>
  <c r="AN27" i="224"/>
  <c r="T27" i="224"/>
  <c r="AP26" i="224"/>
  <c r="AN26" i="224"/>
  <c r="T26" i="224"/>
  <c r="AP25" i="224"/>
  <c r="AN25" i="224"/>
  <c r="T25" i="224"/>
  <c r="AP24" i="224"/>
  <c r="AN24" i="224"/>
  <c r="T24" i="224"/>
  <c r="AP23" i="224"/>
  <c r="AN23" i="224"/>
  <c r="T23" i="224"/>
  <c r="AP22" i="224"/>
  <c r="AO22" i="224"/>
  <c r="AN22" i="224"/>
  <c r="T22" i="224"/>
  <c r="AP21" i="224"/>
  <c r="AO21" i="224"/>
  <c r="AN21" i="224"/>
  <c r="T21" i="224"/>
  <c r="AP20" i="224"/>
  <c r="AO20" i="224"/>
  <c r="AN20" i="224"/>
  <c r="T20" i="224"/>
  <c r="AP19" i="224"/>
  <c r="AO19" i="224"/>
  <c r="AN19" i="224"/>
  <c r="T19" i="224"/>
  <c r="AP18" i="224"/>
  <c r="AO18" i="224"/>
  <c r="AN18" i="224"/>
  <c r="T18" i="224"/>
  <c r="AP17" i="224"/>
  <c r="AO17" i="224"/>
  <c r="AN17" i="224"/>
  <c r="T17" i="224"/>
  <c r="T16" i="224"/>
  <c r="T15" i="224"/>
  <c r="T14" i="224"/>
  <c r="T13" i="224"/>
  <c r="T12" i="224"/>
  <c r="T11" i="224"/>
  <c r="T10" i="224"/>
  <c r="T9" i="224"/>
  <c r="T8" i="224"/>
  <c r="T7" i="224"/>
  <c r="J56" i="225"/>
  <c r="J55" i="225"/>
  <c r="J52" i="225"/>
  <c r="J51" i="225"/>
  <c r="J50" i="225"/>
  <c r="T46" i="225"/>
  <c r="T45" i="225"/>
  <c r="T44" i="225"/>
  <c r="T43" i="225"/>
  <c r="T42" i="225"/>
  <c r="AP36" i="225"/>
  <c r="AO36" i="225"/>
  <c r="AN36" i="225"/>
  <c r="T36" i="225"/>
  <c r="AP35" i="225"/>
  <c r="AO35" i="225"/>
  <c r="AN35" i="225"/>
  <c r="T35" i="225"/>
  <c r="AP34" i="225"/>
  <c r="AO34" i="225"/>
  <c r="AN34" i="225"/>
  <c r="T34" i="225"/>
  <c r="AP33" i="225"/>
  <c r="AO33" i="225"/>
  <c r="AN33" i="225"/>
  <c r="T33" i="225"/>
  <c r="AP32" i="225"/>
  <c r="AO32" i="225"/>
  <c r="AN32" i="225"/>
  <c r="T32" i="225"/>
  <c r="AP31" i="225"/>
  <c r="AO31" i="225"/>
  <c r="AN31" i="225"/>
  <c r="T31" i="225"/>
  <c r="AP30" i="225"/>
  <c r="AO30" i="225"/>
  <c r="AN30" i="225"/>
  <c r="T30" i="225"/>
  <c r="AP29" i="225"/>
  <c r="AO29" i="225"/>
  <c r="AN29" i="225"/>
  <c r="T29" i="225"/>
  <c r="AP28" i="225"/>
  <c r="AO28" i="225"/>
  <c r="AN28" i="225"/>
  <c r="T28" i="225"/>
  <c r="AP27" i="225"/>
  <c r="AN27" i="225"/>
  <c r="T27" i="225"/>
  <c r="AP26" i="225"/>
  <c r="AN26" i="225"/>
  <c r="T26" i="225"/>
  <c r="AP25" i="225"/>
  <c r="AN25" i="225"/>
  <c r="T25" i="225"/>
  <c r="AP24" i="225"/>
  <c r="AN24" i="225"/>
  <c r="T24" i="225"/>
  <c r="AP23" i="225"/>
  <c r="AN23" i="225"/>
  <c r="T23" i="225"/>
  <c r="AP22" i="225"/>
  <c r="AO22" i="225"/>
  <c r="AN22" i="225"/>
  <c r="T22" i="225"/>
  <c r="AP21" i="225"/>
  <c r="AO21" i="225"/>
  <c r="AN21" i="225"/>
  <c r="T21" i="225"/>
  <c r="AP20" i="225"/>
  <c r="AO20" i="225"/>
  <c r="AN20" i="225"/>
  <c r="T20" i="225"/>
  <c r="AP19" i="225"/>
  <c r="AO19" i="225"/>
  <c r="AN19" i="225"/>
  <c r="T19" i="225"/>
  <c r="AP18" i="225"/>
  <c r="AO18" i="225"/>
  <c r="AN18" i="225"/>
  <c r="T18" i="225"/>
  <c r="AP17" i="225"/>
  <c r="AO17" i="225"/>
  <c r="AN17" i="225"/>
  <c r="T17" i="225"/>
  <c r="T16" i="225"/>
  <c r="T15" i="225"/>
  <c r="T14" i="225"/>
  <c r="T13" i="225"/>
  <c r="T12" i="225"/>
  <c r="T11" i="225"/>
  <c r="T10" i="225"/>
  <c r="T9" i="225"/>
  <c r="T8" i="225"/>
  <c r="T7" i="225"/>
  <c r="J56" i="226"/>
  <c r="J55" i="226"/>
  <c r="J52" i="226"/>
  <c r="J51" i="226"/>
  <c r="J50" i="226"/>
  <c r="T46" i="226"/>
  <c r="T45" i="226"/>
  <c r="T44" i="226"/>
  <c r="T43" i="226"/>
  <c r="T42" i="226"/>
  <c r="AP36" i="226"/>
  <c r="AO36" i="226"/>
  <c r="AN36" i="226"/>
  <c r="T36" i="226"/>
  <c r="AP35" i="226"/>
  <c r="AO35" i="226"/>
  <c r="AN35" i="226"/>
  <c r="T35" i="226"/>
  <c r="AP34" i="226"/>
  <c r="AO34" i="226"/>
  <c r="AN34" i="226"/>
  <c r="T34" i="226"/>
  <c r="AP33" i="226"/>
  <c r="AO33" i="226"/>
  <c r="AN33" i="226"/>
  <c r="T33" i="226"/>
  <c r="AP32" i="226"/>
  <c r="AO32" i="226"/>
  <c r="AN32" i="226"/>
  <c r="T32" i="226"/>
  <c r="AP31" i="226"/>
  <c r="AO31" i="226"/>
  <c r="AN31" i="226"/>
  <c r="T31" i="226"/>
  <c r="AP30" i="226"/>
  <c r="AO30" i="226"/>
  <c r="AN30" i="226"/>
  <c r="T30" i="226"/>
  <c r="AP29" i="226"/>
  <c r="AO29" i="226"/>
  <c r="AN29" i="226"/>
  <c r="T29" i="226"/>
  <c r="AP28" i="226"/>
  <c r="AO28" i="226"/>
  <c r="AN28" i="226"/>
  <c r="T28" i="226"/>
  <c r="AP27" i="226"/>
  <c r="AN27" i="226"/>
  <c r="T27" i="226"/>
  <c r="AP26" i="226"/>
  <c r="AN26" i="226"/>
  <c r="T26" i="226"/>
  <c r="AP25" i="226"/>
  <c r="AN25" i="226"/>
  <c r="T25" i="226"/>
  <c r="AP24" i="226"/>
  <c r="AN24" i="226"/>
  <c r="T24" i="226"/>
  <c r="AP23" i="226"/>
  <c r="AN23" i="226"/>
  <c r="T23" i="226"/>
  <c r="AP22" i="226"/>
  <c r="AO22" i="226"/>
  <c r="AN22" i="226"/>
  <c r="T22" i="226"/>
  <c r="AP21" i="226"/>
  <c r="AO21" i="226"/>
  <c r="AN21" i="226"/>
  <c r="T21" i="226"/>
  <c r="AP20" i="226"/>
  <c r="AO20" i="226"/>
  <c r="AN20" i="226"/>
  <c r="T20" i="226"/>
  <c r="AP19" i="226"/>
  <c r="AO19" i="226"/>
  <c r="AN19" i="226"/>
  <c r="T19" i="226"/>
  <c r="AP18" i="226"/>
  <c r="AO18" i="226"/>
  <c r="AN18" i="226"/>
  <c r="T18" i="226"/>
  <c r="AP17" i="226"/>
  <c r="AO17" i="226"/>
  <c r="AN17" i="226"/>
  <c r="T17" i="226"/>
  <c r="T16" i="226"/>
  <c r="T15" i="226"/>
  <c r="T14" i="226"/>
  <c r="T13" i="226"/>
  <c r="T12" i="226"/>
  <c r="T11" i="226"/>
  <c r="T10" i="226"/>
  <c r="T9" i="226"/>
  <c r="T8" i="226"/>
  <c r="T7" i="226"/>
  <c r="J56" i="227"/>
  <c r="J55" i="227"/>
  <c r="J52" i="227"/>
  <c r="J51" i="227"/>
  <c r="J50" i="227"/>
  <c r="T46" i="227"/>
  <c r="T45" i="227"/>
  <c r="T44" i="227"/>
  <c r="T43" i="227"/>
  <c r="T42" i="227"/>
  <c r="AP36" i="227"/>
  <c r="AO36" i="227"/>
  <c r="AN36" i="227"/>
  <c r="T36" i="227"/>
  <c r="AP35" i="227"/>
  <c r="AO35" i="227"/>
  <c r="AN35" i="227"/>
  <c r="T35" i="227"/>
  <c r="AP34" i="227"/>
  <c r="AO34" i="227"/>
  <c r="AN34" i="227"/>
  <c r="T34" i="227"/>
  <c r="AP33" i="227"/>
  <c r="AO33" i="227"/>
  <c r="AN33" i="227"/>
  <c r="T33" i="227"/>
  <c r="AP32" i="227"/>
  <c r="AO32" i="227"/>
  <c r="AN32" i="227"/>
  <c r="T32" i="227"/>
  <c r="AP31" i="227"/>
  <c r="AO31" i="227"/>
  <c r="AN31" i="227"/>
  <c r="T31" i="227"/>
  <c r="AP30" i="227"/>
  <c r="AO30" i="227"/>
  <c r="AN30" i="227"/>
  <c r="T30" i="227"/>
  <c r="AP29" i="227"/>
  <c r="AO29" i="227"/>
  <c r="AN29" i="227"/>
  <c r="T29" i="227"/>
  <c r="AP28" i="227"/>
  <c r="AO28" i="227"/>
  <c r="AN28" i="227"/>
  <c r="T28" i="227"/>
  <c r="AP27" i="227"/>
  <c r="AN27" i="227"/>
  <c r="T27" i="227"/>
  <c r="AP26" i="227"/>
  <c r="AN26" i="227"/>
  <c r="T26" i="227"/>
  <c r="AP25" i="227"/>
  <c r="AN25" i="227"/>
  <c r="T25" i="227"/>
  <c r="AP24" i="227"/>
  <c r="AN24" i="227"/>
  <c r="T24" i="227"/>
  <c r="AP23" i="227"/>
  <c r="AN23" i="227"/>
  <c r="T23" i="227"/>
  <c r="AP22" i="227"/>
  <c r="AO22" i="227"/>
  <c r="AN22" i="227"/>
  <c r="T22" i="227"/>
  <c r="AP21" i="227"/>
  <c r="AO21" i="227"/>
  <c r="AN21" i="227"/>
  <c r="T21" i="227"/>
  <c r="AP20" i="227"/>
  <c r="AO20" i="227"/>
  <c r="AN20" i="227"/>
  <c r="T20" i="227"/>
  <c r="AP19" i="227"/>
  <c r="AO19" i="227"/>
  <c r="AN19" i="227"/>
  <c r="T19" i="227"/>
  <c r="AP18" i="227"/>
  <c r="AO18" i="227"/>
  <c r="AN18" i="227"/>
  <c r="T18" i="227"/>
  <c r="AP17" i="227"/>
  <c r="AO17" i="227"/>
  <c r="AN17" i="227"/>
  <c r="T17" i="227"/>
  <c r="T16" i="227"/>
  <c r="T15" i="227"/>
  <c r="T14" i="227"/>
  <c r="T13" i="227"/>
  <c r="T12" i="227"/>
  <c r="T11" i="227"/>
  <c r="T10" i="227"/>
  <c r="T9" i="227"/>
  <c r="T8" i="227"/>
  <c r="T7" i="227"/>
  <c r="J56" i="228"/>
  <c r="J55" i="228"/>
  <c r="J52" i="228"/>
  <c r="J51" i="228"/>
  <c r="J50" i="228"/>
  <c r="T46" i="228"/>
  <c r="T45" i="228"/>
  <c r="T44" i="228"/>
  <c r="T43" i="228"/>
  <c r="T42" i="228"/>
  <c r="AP36" i="228"/>
  <c r="AO36" i="228"/>
  <c r="AN36" i="228"/>
  <c r="T36" i="228"/>
  <c r="AP35" i="228"/>
  <c r="AO35" i="228"/>
  <c r="AN35" i="228"/>
  <c r="T35" i="228"/>
  <c r="AP34" i="228"/>
  <c r="AO34" i="228"/>
  <c r="AN34" i="228"/>
  <c r="T34" i="228"/>
  <c r="AP33" i="228"/>
  <c r="AO33" i="228"/>
  <c r="AN33" i="228"/>
  <c r="T33" i="228"/>
  <c r="AP32" i="228"/>
  <c r="AO32" i="228"/>
  <c r="AN32" i="228"/>
  <c r="T32" i="228"/>
  <c r="AP31" i="228"/>
  <c r="AO31" i="228"/>
  <c r="AN31" i="228"/>
  <c r="T31" i="228"/>
  <c r="AP30" i="228"/>
  <c r="AO30" i="228"/>
  <c r="AN30" i="228"/>
  <c r="T30" i="228"/>
  <c r="AP29" i="228"/>
  <c r="AO29" i="228"/>
  <c r="AN29" i="228"/>
  <c r="T29" i="228"/>
  <c r="AP28" i="228"/>
  <c r="AO28" i="228"/>
  <c r="AN28" i="228"/>
  <c r="T28" i="228"/>
  <c r="AP27" i="228"/>
  <c r="AN27" i="228"/>
  <c r="T27" i="228"/>
  <c r="AP26" i="228"/>
  <c r="AN26" i="228"/>
  <c r="T26" i="228"/>
  <c r="AP25" i="228"/>
  <c r="AN25" i="228"/>
  <c r="T25" i="228"/>
  <c r="AP24" i="228"/>
  <c r="AN24" i="228"/>
  <c r="T24" i="228"/>
  <c r="AP23" i="228"/>
  <c r="AN23" i="228"/>
  <c r="T23" i="228"/>
  <c r="AP22" i="228"/>
  <c r="AO22" i="228"/>
  <c r="AN22" i="228"/>
  <c r="T22" i="228"/>
  <c r="AP21" i="228"/>
  <c r="AO21" i="228"/>
  <c r="AN21" i="228"/>
  <c r="T21" i="228"/>
  <c r="AP20" i="228"/>
  <c r="AO20" i="228"/>
  <c r="AN20" i="228"/>
  <c r="T20" i="228"/>
  <c r="AP19" i="228"/>
  <c r="AO19" i="228"/>
  <c r="AN19" i="228"/>
  <c r="T19" i="228"/>
  <c r="AP18" i="228"/>
  <c r="AO18" i="228"/>
  <c r="AN18" i="228"/>
  <c r="T18" i="228"/>
  <c r="AP17" i="228"/>
  <c r="AO17" i="228"/>
  <c r="AN17" i="228"/>
  <c r="T17" i="228"/>
  <c r="T16" i="228"/>
  <c r="T15" i="228"/>
  <c r="T14" i="228"/>
  <c r="T13" i="228"/>
  <c r="T12" i="228"/>
  <c r="T11" i="228"/>
  <c r="T10" i="228"/>
  <c r="T9" i="228"/>
  <c r="T8" i="228"/>
  <c r="T7" i="228"/>
  <c r="J56" i="219"/>
  <c r="J55" i="219"/>
  <c r="J52" i="219"/>
  <c r="J51" i="219"/>
  <c r="J50" i="219"/>
  <c r="T46" i="219"/>
  <c r="T45" i="219"/>
  <c r="T44" i="219"/>
  <c r="T43" i="219"/>
  <c r="T42" i="219"/>
  <c r="AP36" i="219"/>
  <c r="AO36" i="219"/>
  <c r="AN36" i="219"/>
  <c r="T36" i="219"/>
  <c r="AP35" i="219"/>
  <c r="AO35" i="219"/>
  <c r="AN35" i="219"/>
  <c r="T35" i="219"/>
  <c r="AP34" i="219"/>
  <c r="AO34" i="219"/>
  <c r="AN34" i="219"/>
  <c r="T34" i="219"/>
  <c r="AP33" i="219"/>
  <c r="AO33" i="219"/>
  <c r="AN33" i="219"/>
  <c r="T33" i="219"/>
  <c r="AP32" i="219"/>
  <c r="AO32" i="219"/>
  <c r="AN32" i="219"/>
  <c r="T32" i="219"/>
  <c r="AP31" i="219"/>
  <c r="AO31" i="219"/>
  <c r="AN31" i="219"/>
  <c r="T31" i="219"/>
  <c r="AP30" i="219"/>
  <c r="AO30" i="219"/>
  <c r="AN30" i="219"/>
  <c r="T30" i="219"/>
  <c r="AP29" i="219"/>
  <c r="AO29" i="219"/>
  <c r="AN29" i="219"/>
  <c r="T29" i="219"/>
  <c r="AP28" i="219"/>
  <c r="AO28" i="219"/>
  <c r="AN28" i="219"/>
  <c r="T28" i="219"/>
  <c r="AP27" i="219"/>
  <c r="AN27" i="219"/>
  <c r="T27" i="219"/>
  <c r="AP26" i="219"/>
  <c r="AN26" i="219"/>
  <c r="T26" i="219"/>
  <c r="AP25" i="219"/>
  <c r="AN25" i="219"/>
  <c r="T25" i="219"/>
  <c r="AP24" i="219"/>
  <c r="AN24" i="219"/>
  <c r="T24" i="219"/>
  <c r="AP23" i="219"/>
  <c r="AN23" i="219"/>
  <c r="T23" i="219"/>
  <c r="AP22" i="219"/>
  <c r="AO22" i="219"/>
  <c r="AN22" i="219"/>
  <c r="T22" i="219"/>
  <c r="AP21" i="219"/>
  <c r="AO21" i="219"/>
  <c r="AN21" i="219"/>
  <c r="T21" i="219"/>
  <c r="AP20" i="219"/>
  <c r="AO20" i="219"/>
  <c r="AN20" i="219"/>
  <c r="T20" i="219"/>
  <c r="AP19" i="219"/>
  <c r="AO19" i="219"/>
  <c r="AN19" i="219"/>
  <c r="T19" i="219"/>
  <c r="AP18" i="219"/>
  <c r="AO18" i="219"/>
  <c r="AN18" i="219"/>
  <c r="T18" i="219"/>
  <c r="AP17" i="219"/>
  <c r="AO17" i="219"/>
  <c r="AN17" i="219"/>
  <c r="T17" i="219"/>
  <c r="T16" i="219"/>
  <c r="T15" i="219"/>
  <c r="T14" i="219"/>
  <c r="T13" i="219"/>
  <c r="T12" i="219"/>
  <c r="T11" i="219"/>
  <c r="T10" i="219"/>
  <c r="T9" i="219"/>
  <c r="T8" i="219"/>
  <c r="T7" i="219"/>
  <c r="J56" i="218"/>
  <c r="J55" i="218"/>
  <c r="J52" i="218"/>
  <c r="J51" i="218"/>
  <c r="J50" i="218"/>
  <c r="T46" i="218"/>
  <c r="T45" i="218"/>
  <c r="T44" i="218"/>
  <c r="T43" i="218"/>
  <c r="T42" i="218"/>
  <c r="AP36" i="218"/>
  <c r="AO36" i="218"/>
  <c r="AN36" i="218"/>
  <c r="T36" i="218"/>
  <c r="AP35" i="218"/>
  <c r="AO35" i="218"/>
  <c r="AN35" i="218"/>
  <c r="T35" i="218"/>
  <c r="AP34" i="218"/>
  <c r="AO34" i="218"/>
  <c r="AN34" i="218"/>
  <c r="T34" i="218"/>
  <c r="AP33" i="218"/>
  <c r="AO33" i="218"/>
  <c r="AN33" i="218"/>
  <c r="T33" i="218"/>
  <c r="AP32" i="218"/>
  <c r="AO32" i="218"/>
  <c r="AN32" i="218"/>
  <c r="T32" i="218"/>
  <c r="AP31" i="218"/>
  <c r="AO31" i="218"/>
  <c r="AN31" i="218"/>
  <c r="T31" i="218"/>
  <c r="AP30" i="218"/>
  <c r="AO30" i="218"/>
  <c r="AN30" i="218"/>
  <c r="T30" i="218"/>
  <c r="AP29" i="218"/>
  <c r="AO29" i="218"/>
  <c r="AN29" i="218"/>
  <c r="T29" i="218"/>
  <c r="AP28" i="218"/>
  <c r="AO28" i="218"/>
  <c r="AN28" i="218"/>
  <c r="T28" i="218"/>
  <c r="AP27" i="218"/>
  <c r="AN27" i="218"/>
  <c r="T27" i="218"/>
  <c r="AP26" i="218"/>
  <c r="AN26" i="218"/>
  <c r="T26" i="218"/>
  <c r="AP25" i="218"/>
  <c r="AN25" i="218"/>
  <c r="T25" i="218"/>
  <c r="AP24" i="218"/>
  <c r="AN24" i="218"/>
  <c r="T24" i="218"/>
  <c r="AP23" i="218"/>
  <c r="AN23" i="218"/>
  <c r="T23" i="218"/>
  <c r="AP22" i="218"/>
  <c r="AO22" i="218"/>
  <c r="AN22" i="218"/>
  <c r="T22" i="218"/>
  <c r="AP21" i="218"/>
  <c r="AO21" i="218"/>
  <c r="AN21" i="218"/>
  <c r="T21" i="218"/>
  <c r="AP20" i="218"/>
  <c r="AO20" i="218"/>
  <c r="AN20" i="218"/>
  <c r="T20" i="218"/>
  <c r="AP19" i="218"/>
  <c r="AO19" i="218"/>
  <c r="AN19" i="218"/>
  <c r="T19" i="218"/>
  <c r="AP18" i="218"/>
  <c r="AO18" i="218"/>
  <c r="AN18" i="218"/>
  <c r="T18" i="218"/>
  <c r="AP17" i="218"/>
  <c r="AO17" i="218"/>
  <c r="AN17" i="218"/>
  <c r="T17" i="218"/>
  <c r="T16" i="218"/>
  <c r="T15" i="218"/>
  <c r="T14" i="218"/>
  <c r="T13" i="218"/>
  <c r="T12" i="218"/>
  <c r="T11" i="218"/>
  <c r="T10" i="218"/>
  <c r="T9" i="218"/>
  <c r="T8" i="218"/>
  <c r="T7" i="218"/>
  <c r="J56" i="217"/>
  <c r="J55" i="217"/>
  <c r="J52" i="217"/>
  <c r="J51" i="217"/>
  <c r="J50" i="217"/>
  <c r="T46" i="217"/>
  <c r="T45" i="217"/>
  <c r="T44" i="217"/>
  <c r="T43" i="217"/>
  <c r="T42" i="217"/>
  <c r="AP36" i="217"/>
  <c r="AO36" i="217"/>
  <c r="AN36" i="217"/>
  <c r="T36" i="217"/>
  <c r="AP35" i="217"/>
  <c r="AO35" i="217"/>
  <c r="AN35" i="217"/>
  <c r="T35" i="217"/>
  <c r="AP34" i="217"/>
  <c r="AO34" i="217"/>
  <c r="AN34" i="217"/>
  <c r="T34" i="217"/>
  <c r="AP33" i="217"/>
  <c r="AO33" i="217"/>
  <c r="AN33" i="217"/>
  <c r="T33" i="217"/>
  <c r="AP32" i="217"/>
  <c r="AO32" i="217"/>
  <c r="AN32" i="217"/>
  <c r="T32" i="217"/>
  <c r="AP31" i="217"/>
  <c r="AO31" i="217"/>
  <c r="AN31" i="217"/>
  <c r="T31" i="217"/>
  <c r="AP30" i="217"/>
  <c r="AO30" i="217"/>
  <c r="AN30" i="217"/>
  <c r="T30" i="217"/>
  <c r="AP29" i="217"/>
  <c r="AO29" i="217"/>
  <c r="AN29" i="217"/>
  <c r="T29" i="217"/>
  <c r="AP28" i="217"/>
  <c r="AO28" i="217"/>
  <c r="AN28" i="217"/>
  <c r="T28" i="217"/>
  <c r="AP27" i="217"/>
  <c r="AN27" i="217"/>
  <c r="T27" i="217"/>
  <c r="AP26" i="217"/>
  <c r="AN26" i="217"/>
  <c r="T26" i="217"/>
  <c r="AP25" i="217"/>
  <c r="AN25" i="217"/>
  <c r="T25" i="217"/>
  <c r="AP24" i="217"/>
  <c r="AN24" i="217"/>
  <c r="T24" i="217"/>
  <c r="AP23" i="217"/>
  <c r="AN23" i="217"/>
  <c r="T23" i="217"/>
  <c r="AP22" i="217"/>
  <c r="AO22" i="217"/>
  <c r="AN22" i="217"/>
  <c r="T22" i="217"/>
  <c r="AP21" i="217"/>
  <c r="AO21" i="217"/>
  <c r="AN21" i="217"/>
  <c r="T21" i="217"/>
  <c r="AP20" i="217"/>
  <c r="AO20" i="217"/>
  <c r="AN20" i="217"/>
  <c r="T20" i="217"/>
  <c r="AP19" i="217"/>
  <c r="AO19" i="217"/>
  <c r="AN19" i="217"/>
  <c r="T19" i="217"/>
  <c r="AP18" i="217"/>
  <c r="AO18" i="217"/>
  <c r="AN18" i="217"/>
  <c r="T18" i="217"/>
  <c r="AP17" i="217"/>
  <c r="AO17" i="217"/>
  <c r="AN17" i="217"/>
  <c r="T17" i="217"/>
  <c r="T16" i="217"/>
  <c r="T15" i="217"/>
  <c r="T14" i="217"/>
  <c r="T13" i="217"/>
  <c r="T12" i="217"/>
  <c r="T11" i="217"/>
  <c r="T10" i="217"/>
  <c r="T9" i="217"/>
  <c r="T8" i="217"/>
  <c r="T7" i="217"/>
  <c r="J56" i="216"/>
  <c r="J55" i="216"/>
  <c r="J52" i="216"/>
  <c r="J51" i="216"/>
  <c r="J50" i="216"/>
  <c r="T46" i="216"/>
  <c r="T45" i="216"/>
  <c r="T44" i="216"/>
  <c r="T43" i="216"/>
  <c r="T42" i="216"/>
  <c r="AP36" i="216"/>
  <c r="AO36" i="216"/>
  <c r="AN36" i="216"/>
  <c r="T36" i="216"/>
  <c r="AP35" i="216"/>
  <c r="AO35" i="216"/>
  <c r="AN35" i="216"/>
  <c r="T35" i="216"/>
  <c r="AP34" i="216"/>
  <c r="AO34" i="216"/>
  <c r="AN34" i="216"/>
  <c r="T34" i="216"/>
  <c r="AP33" i="216"/>
  <c r="AO33" i="216"/>
  <c r="AN33" i="216"/>
  <c r="T33" i="216"/>
  <c r="AP32" i="216"/>
  <c r="AO32" i="216"/>
  <c r="AN32" i="216"/>
  <c r="T32" i="216"/>
  <c r="AP31" i="216"/>
  <c r="AO31" i="216"/>
  <c r="AN31" i="216"/>
  <c r="T31" i="216"/>
  <c r="AP30" i="216"/>
  <c r="AO30" i="216"/>
  <c r="AN30" i="216"/>
  <c r="T30" i="216"/>
  <c r="AP29" i="216"/>
  <c r="AO29" i="216"/>
  <c r="AN29" i="216"/>
  <c r="T29" i="216"/>
  <c r="AP28" i="216"/>
  <c r="AO28" i="216"/>
  <c r="AN28" i="216"/>
  <c r="T28" i="216"/>
  <c r="AP27" i="216"/>
  <c r="AN27" i="216"/>
  <c r="T27" i="216"/>
  <c r="AP26" i="216"/>
  <c r="AN26" i="216"/>
  <c r="T26" i="216"/>
  <c r="AP25" i="216"/>
  <c r="AN25" i="216"/>
  <c r="T25" i="216"/>
  <c r="AP24" i="216"/>
  <c r="AN24" i="216"/>
  <c r="T24" i="216"/>
  <c r="AP23" i="216"/>
  <c r="AN23" i="216"/>
  <c r="T23" i="216"/>
  <c r="AP22" i="216"/>
  <c r="AO22" i="216"/>
  <c r="AN22" i="216"/>
  <c r="T22" i="216"/>
  <c r="AP21" i="216"/>
  <c r="AO21" i="216"/>
  <c r="AN21" i="216"/>
  <c r="T21" i="216"/>
  <c r="AP20" i="216"/>
  <c r="AO20" i="216"/>
  <c r="AN20" i="216"/>
  <c r="T20" i="216"/>
  <c r="AP19" i="216"/>
  <c r="AO19" i="216"/>
  <c r="AN19" i="216"/>
  <c r="T19" i="216"/>
  <c r="AP18" i="216"/>
  <c r="AO18" i="216"/>
  <c r="AN18" i="216"/>
  <c r="T18" i="216"/>
  <c r="AP17" i="216"/>
  <c r="AO17" i="216"/>
  <c r="AN17" i="216"/>
  <c r="T17" i="216"/>
  <c r="T16" i="216"/>
  <c r="T15" i="216"/>
  <c r="T14" i="216"/>
  <c r="T13" i="216"/>
  <c r="T12" i="216"/>
  <c r="T11" i="216"/>
  <c r="T10" i="216"/>
  <c r="T9" i="216"/>
  <c r="T8" i="216"/>
  <c r="T7" i="216"/>
  <c r="J56" i="229"/>
  <c r="J55" i="229"/>
  <c r="J52" i="229"/>
  <c r="J51" i="229"/>
  <c r="J50" i="229"/>
  <c r="T46" i="229"/>
  <c r="T45" i="229"/>
  <c r="T44" i="229"/>
  <c r="T43" i="229"/>
  <c r="T42" i="229"/>
  <c r="AP36" i="229"/>
  <c r="AO36" i="229"/>
  <c r="AN36" i="229"/>
  <c r="T36" i="229"/>
  <c r="AP35" i="229"/>
  <c r="AO35" i="229"/>
  <c r="AN35" i="229"/>
  <c r="T35" i="229"/>
  <c r="AP34" i="229"/>
  <c r="AO34" i="229"/>
  <c r="AN34" i="229"/>
  <c r="T34" i="229"/>
  <c r="AP33" i="229"/>
  <c r="AO33" i="229"/>
  <c r="AN33" i="229"/>
  <c r="T33" i="229"/>
  <c r="AP32" i="229"/>
  <c r="AO32" i="229"/>
  <c r="AN32" i="229"/>
  <c r="T32" i="229"/>
  <c r="AP31" i="229"/>
  <c r="AO31" i="229"/>
  <c r="AN31" i="229"/>
  <c r="T31" i="229"/>
  <c r="AP30" i="229"/>
  <c r="AO30" i="229"/>
  <c r="AN30" i="229"/>
  <c r="T30" i="229"/>
  <c r="AP29" i="229"/>
  <c r="AO29" i="229"/>
  <c r="AN29" i="229"/>
  <c r="T29" i="229"/>
  <c r="AP28" i="229"/>
  <c r="AO28" i="229"/>
  <c r="AN28" i="229"/>
  <c r="T28" i="229"/>
  <c r="AP27" i="229"/>
  <c r="AN27" i="229"/>
  <c r="T27" i="229"/>
  <c r="AP26" i="229"/>
  <c r="AN26" i="229"/>
  <c r="T26" i="229"/>
  <c r="AP25" i="229"/>
  <c r="AN25" i="229"/>
  <c r="T25" i="229"/>
  <c r="AP24" i="229"/>
  <c r="AN24" i="229"/>
  <c r="T24" i="229"/>
  <c r="AP23" i="229"/>
  <c r="AN23" i="229"/>
  <c r="T23" i="229"/>
  <c r="AP22" i="229"/>
  <c r="AO22" i="229"/>
  <c r="AN22" i="229"/>
  <c r="T22" i="229"/>
  <c r="AP21" i="229"/>
  <c r="AO21" i="229"/>
  <c r="AN21" i="229"/>
  <c r="T21" i="229"/>
  <c r="AP20" i="229"/>
  <c r="AO20" i="229"/>
  <c r="AN20" i="229"/>
  <c r="T20" i="229"/>
  <c r="AP19" i="229"/>
  <c r="AO19" i="229"/>
  <c r="AN19" i="229"/>
  <c r="T19" i="229"/>
  <c r="AP18" i="229"/>
  <c r="AO18" i="229"/>
  <c r="AN18" i="229"/>
  <c r="T18" i="229"/>
  <c r="AP17" i="229"/>
  <c r="AO17" i="229"/>
  <c r="AN17" i="229"/>
  <c r="T17" i="229"/>
  <c r="T16" i="229"/>
  <c r="T15" i="229"/>
  <c r="T14" i="229"/>
  <c r="T13" i="229"/>
  <c r="T12" i="229"/>
  <c r="T11" i="229"/>
  <c r="T10" i="229"/>
  <c r="T9" i="229"/>
  <c r="T8" i="229"/>
  <c r="T7" i="229"/>
  <c r="J56" i="214"/>
  <c r="J55" i="214"/>
  <c r="J52" i="214"/>
  <c r="J51" i="214"/>
  <c r="J50" i="214"/>
  <c r="T46" i="214"/>
  <c r="T45" i="214"/>
  <c r="T44" i="214"/>
  <c r="T43" i="214"/>
  <c r="T42" i="214"/>
  <c r="AP36" i="214"/>
  <c r="AO36" i="214"/>
  <c r="AN36" i="214"/>
  <c r="T36" i="214"/>
  <c r="AP35" i="214"/>
  <c r="AO35" i="214"/>
  <c r="AN35" i="214"/>
  <c r="T35" i="214"/>
  <c r="AP34" i="214"/>
  <c r="AO34" i="214"/>
  <c r="AN34" i="214"/>
  <c r="T34" i="214"/>
  <c r="AP33" i="214"/>
  <c r="AO33" i="214"/>
  <c r="AN33" i="214"/>
  <c r="T33" i="214"/>
  <c r="AP32" i="214"/>
  <c r="AO32" i="214"/>
  <c r="AN32" i="214"/>
  <c r="T32" i="214"/>
  <c r="AP31" i="214"/>
  <c r="AO31" i="214"/>
  <c r="AN31" i="214"/>
  <c r="T31" i="214"/>
  <c r="AP30" i="214"/>
  <c r="AO30" i="214"/>
  <c r="AN30" i="214"/>
  <c r="T30" i="214"/>
  <c r="AP29" i="214"/>
  <c r="AO29" i="214"/>
  <c r="AN29" i="214"/>
  <c r="T29" i="214"/>
  <c r="AP28" i="214"/>
  <c r="AO28" i="214"/>
  <c r="AN28" i="214"/>
  <c r="T28" i="214"/>
  <c r="AP27" i="214"/>
  <c r="AN27" i="214"/>
  <c r="T27" i="214"/>
  <c r="AP26" i="214"/>
  <c r="AN26" i="214"/>
  <c r="T26" i="214"/>
  <c r="AP25" i="214"/>
  <c r="AN25" i="214"/>
  <c r="T25" i="214"/>
  <c r="AP24" i="214"/>
  <c r="AN24" i="214"/>
  <c r="T24" i="214"/>
  <c r="AP23" i="214"/>
  <c r="AN23" i="214"/>
  <c r="T23" i="214"/>
  <c r="AP22" i="214"/>
  <c r="AO22" i="214"/>
  <c r="AN22" i="214"/>
  <c r="T22" i="214"/>
  <c r="AP21" i="214"/>
  <c r="AO21" i="214"/>
  <c r="AN21" i="214"/>
  <c r="T21" i="214"/>
  <c r="AP20" i="214"/>
  <c r="AO20" i="214"/>
  <c r="AN20" i="214"/>
  <c r="T20" i="214"/>
  <c r="AP19" i="214"/>
  <c r="AO19" i="214"/>
  <c r="AN19" i="214"/>
  <c r="T19" i="214"/>
  <c r="AP18" i="214"/>
  <c r="AO18" i="214"/>
  <c r="AN18" i="214"/>
  <c r="T18" i="214"/>
  <c r="AP17" i="214"/>
  <c r="AO17" i="214"/>
  <c r="AN17" i="214"/>
  <c r="T17" i="214"/>
  <c r="T16" i="214"/>
  <c r="T15" i="214"/>
  <c r="T14" i="214"/>
  <c r="T13" i="214"/>
  <c r="T12" i="214"/>
  <c r="T11" i="214"/>
  <c r="T10" i="214"/>
  <c r="T9" i="214"/>
  <c r="T8" i="214"/>
  <c r="T7" i="214"/>
  <c r="J56" i="210"/>
  <c r="J55" i="210"/>
  <c r="J52" i="210"/>
  <c r="J51" i="210"/>
  <c r="J50" i="210"/>
  <c r="T46" i="210"/>
  <c r="T45" i="210"/>
  <c r="T44" i="210"/>
  <c r="T43" i="210"/>
  <c r="T42" i="210"/>
  <c r="AP36" i="210"/>
  <c r="AO36" i="210"/>
  <c r="AN36" i="210"/>
  <c r="T36" i="210"/>
  <c r="J36" i="210"/>
  <c r="AP35" i="210"/>
  <c r="AO35" i="210"/>
  <c r="AN35" i="210"/>
  <c r="T35" i="210"/>
  <c r="K35" i="210"/>
  <c r="J35" i="210"/>
  <c r="AP34" i="210"/>
  <c r="AO34" i="210"/>
  <c r="AN34" i="210"/>
  <c r="T34" i="210"/>
  <c r="K34" i="210"/>
  <c r="J34" i="210"/>
  <c r="AP33" i="210"/>
  <c r="AO33" i="210"/>
  <c r="AN33" i="210"/>
  <c r="T33" i="210"/>
  <c r="K33" i="210"/>
  <c r="J33" i="210"/>
  <c r="AP32" i="210"/>
  <c r="AO32" i="210"/>
  <c r="AN32" i="210"/>
  <c r="T32" i="210"/>
  <c r="K32" i="210"/>
  <c r="J32" i="210"/>
  <c r="AP31" i="210"/>
  <c r="AO31" i="210"/>
  <c r="AN31" i="210"/>
  <c r="T31" i="210"/>
  <c r="AP30" i="210"/>
  <c r="AO30" i="210"/>
  <c r="AN30" i="210"/>
  <c r="T30" i="210"/>
  <c r="AP29" i="210"/>
  <c r="AO29" i="210"/>
  <c r="AN29" i="210"/>
  <c r="T29" i="210"/>
  <c r="AP28" i="210"/>
  <c r="AO28" i="210"/>
  <c r="AN28" i="210"/>
  <c r="T28" i="210"/>
  <c r="AP27" i="210"/>
  <c r="AN27" i="210"/>
  <c r="T27" i="210"/>
  <c r="AP26" i="210"/>
  <c r="AN26" i="210"/>
  <c r="T26" i="210"/>
  <c r="AP25" i="210"/>
  <c r="AN25" i="210"/>
  <c r="T25" i="210"/>
  <c r="AP24" i="210"/>
  <c r="AN24" i="210"/>
  <c r="T24" i="210"/>
  <c r="AP23" i="210"/>
  <c r="AN23" i="210"/>
  <c r="T23" i="210"/>
  <c r="AP22" i="210"/>
  <c r="AO22" i="210"/>
  <c r="AN22" i="210"/>
  <c r="T22" i="210"/>
  <c r="AP21" i="210"/>
  <c r="AO21" i="210"/>
  <c r="AN21" i="210"/>
  <c r="T21" i="210"/>
  <c r="AP20" i="210"/>
  <c r="AO20" i="210"/>
  <c r="AN20" i="210"/>
  <c r="T20" i="210"/>
  <c r="AP19" i="210"/>
  <c r="AO19" i="210"/>
  <c r="AN19" i="210"/>
  <c r="T19" i="210"/>
  <c r="AP18" i="210"/>
  <c r="AO18" i="210"/>
  <c r="AN18" i="210"/>
  <c r="T18" i="210"/>
  <c r="J18" i="210"/>
  <c r="AP17" i="210"/>
  <c r="AO17" i="210"/>
  <c r="AN17" i="210"/>
  <c r="T17" i="210"/>
  <c r="J17" i="210"/>
  <c r="T16" i="210"/>
  <c r="J16" i="210"/>
  <c r="T15" i="210"/>
  <c r="K15" i="210"/>
  <c r="J15" i="210"/>
  <c r="T14" i="210"/>
  <c r="K14" i="210"/>
  <c r="J14" i="210"/>
  <c r="T13" i="210"/>
  <c r="K13" i="210"/>
  <c r="J13" i="210"/>
  <c r="T12" i="210"/>
  <c r="K12" i="210"/>
  <c r="J12" i="210"/>
  <c r="T11" i="210"/>
  <c r="K11" i="210"/>
  <c r="J11" i="210"/>
  <c r="T10" i="210"/>
  <c r="K10" i="210"/>
  <c r="T9" i="210"/>
  <c r="T8" i="210"/>
  <c r="T7" i="210"/>
  <c r="J10" i="210"/>
  <c r="G3" i="216" l="1"/>
  <c r="G3" i="217"/>
  <c r="G3" i="218"/>
  <c r="G3" i="219"/>
  <c r="G3" i="220"/>
  <c r="G3" i="221"/>
  <c r="G3" i="222"/>
  <c r="G3" i="223"/>
  <c r="G3" i="224"/>
  <c r="G3" i="225"/>
  <c r="G3" i="226"/>
  <c r="G3" i="227"/>
  <c r="G3" i="228"/>
  <c r="G3" i="229"/>
  <c r="C15" i="19" l="1"/>
  <c r="C13" i="19"/>
  <c r="C19" i="19"/>
  <c r="C17" i="19"/>
  <c r="G3" i="214" l="1"/>
  <c r="G3" i="53"/>
  <c r="I53" i="53"/>
  <c r="I54" i="53"/>
  <c r="I49" i="53"/>
  <c r="I50" i="53"/>
  <c r="I48" i="53"/>
  <c r="I46" i="53"/>
  <c r="J45" i="53"/>
  <c r="H45" i="53"/>
  <c r="I43" i="53"/>
  <c r="J43" i="53"/>
  <c r="K43" i="53"/>
  <c r="H43" i="53"/>
  <c r="I31" i="53"/>
  <c r="I32" i="53"/>
  <c r="I33" i="53"/>
  <c r="I34" i="53"/>
  <c r="I30" i="53"/>
  <c r="I28" i="53"/>
  <c r="K24" i="53"/>
  <c r="K25" i="53"/>
  <c r="J24" i="53"/>
  <c r="J25" i="53"/>
  <c r="I16" i="53"/>
  <c r="I9" i="53"/>
  <c r="I10" i="53"/>
  <c r="I11" i="53"/>
  <c r="I12" i="53"/>
  <c r="I13" i="53"/>
  <c r="I14" i="53"/>
  <c r="I15" i="53"/>
  <c r="I8" i="53"/>
  <c r="G20" i="210"/>
  <c r="G42" i="210"/>
  <c r="G38" i="210"/>
  <c r="G24" i="210"/>
  <c r="G3" i="210"/>
  <c r="BB1128" i="229" l="1"/>
  <c r="BB1127" i="229"/>
  <c r="BB1126" i="229"/>
  <c r="BB1125" i="229"/>
  <c r="BB1124" i="229"/>
  <c r="BB1123" i="229"/>
  <c r="BB1122" i="229"/>
  <c r="BB1121" i="229"/>
  <c r="BB1120" i="229"/>
  <c r="BB1119" i="229"/>
  <c r="BB1118" i="229"/>
  <c r="BB1117" i="229"/>
  <c r="BB1116" i="229"/>
  <c r="BB1115" i="229"/>
  <c r="BB1114" i="229"/>
  <c r="BB1113" i="229"/>
  <c r="BB1112" i="229"/>
  <c r="BB1111" i="229"/>
  <c r="BB1110" i="229"/>
  <c r="BB1109" i="229"/>
  <c r="BB1108" i="229"/>
  <c r="BB1107" i="229"/>
  <c r="BB1106" i="229"/>
  <c r="BB1105" i="229"/>
  <c r="BB1104" i="229"/>
  <c r="BB1103" i="229"/>
  <c r="BB1102" i="229"/>
  <c r="BB1101" i="229"/>
  <c r="BB1100" i="229"/>
  <c r="BB1099" i="229"/>
  <c r="BB1098" i="229"/>
  <c r="BB1097" i="229"/>
  <c r="BB1096" i="229"/>
  <c r="BB1095" i="229"/>
  <c r="BB1094" i="229"/>
  <c r="BB1093" i="229"/>
  <c r="BB1092" i="229"/>
  <c r="BB1091" i="229"/>
  <c r="BB1090" i="229"/>
  <c r="BB1089" i="229"/>
  <c r="BB1088" i="229"/>
  <c r="BB1087" i="229"/>
  <c r="BB1086" i="229"/>
  <c r="BB1085" i="229"/>
  <c r="BB1084" i="229"/>
  <c r="BB1083" i="229"/>
  <c r="BB1082" i="229"/>
  <c r="BB1081" i="229"/>
  <c r="BB1080" i="229"/>
  <c r="BB1079" i="229"/>
  <c r="BB1078" i="229"/>
  <c r="BB1077" i="229"/>
  <c r="BB1076" i="229"/>
  <c r="BB1075" i="229"/>
  <c r="BB1074" i="229"/>
  <c r="BB1073" i="229"/>
  <c r="BB1072" i="229"/>
  <c r="BB1071" i="229"/>
  <c r="BB1070" i="229"/>
  <c r="BB1069" i="229"/>
  <c r="BB1068" i="229"/>
  <c r="BB1067" i="229"/>
  <c r="BB1066" i="229"/>
  <c r="BB1065" i="229"/>
  <c r="BB1064" i="229"/>
  <c r="BB1063" i="229"/>
  <c r="BB1062" i="229"/>
  <c r="BB1061" i="229"/>
  <c r="BB1060" i="229"/>
  <c r="BB1059" i="229"/>
  <c r="BB1058" i="229"/>
  <c r="BB1057" i="229"/>
  <c r="BB1056" i="229"/>
  <c r="BB1055" i="229"/>
  <c r="BB1054" i="229"/>
  <c r="BB1053" i="229"/>
  <c r="BB1052" i="229"/>
  <c r="BB1051" i="229"/>
  <c r="BB1050" i="229"/>
  <c r="BB1049" i="229"/>
  <c r="BB1048" i="229"/>
  <c r="BB1047" i="229"/>
  <c r="BB1046" i="229"/>
  <c r="BB1045" i="229"/>
  <c r="BB1044" i="229"/>
  <c r="BB1043" i="229"/>
  <c r="BB1042" i="229"/>
  <c r="BB1041" i="229"/>
  <c r="BB1040" i="229"/>
  <c r="BB1039" i="229"/>
  <c r="BB1038" i="229"/>
  <c r="BB1037" i="229"/>
  <c r="BB1036" i="229"/>
  <c r="BB1035" i="229"/>
  <c r="BB1034" i="229"/>
  <c r="BB1033" i="229"/>
  <c r="BB1032" i="229"/>
  <c r="BB1031" i="229"/>
  <c r="BB1030" i="229"/>
  <c r="BB1029" i="229"/>
  <c r="BB1028" i="229"/>
  <c r="BB1027" i="229"/>
  <c r="BB1026" i="229"/>
  <c r="BB1025" i="229"/>
  <c r="BB1024" i="229"/>
  <c r="BB1023" i="229"/>
  <c r="BB1022" i="229"/>
  <c r="BB1021" i="229"/>
  <c r="BB1020" i="229"/>
  <c r="BB1019" i="229"/>
  <c r="BB1018" i="229"/>
  <c r="BB1017" i="229"/>
  <c r="BB1016" i="229"/>
  <c r="BB1015" i="229"/>
  <c r="BB1014" i="229"/>
  <c r="BB1013" i="229"/>
  <c r="BB1012" i="229"/>
  <c r="BB1011" i="229"/>
  <c r="BB1010" i="229"/>
  <c r="BB1009" i="229"/>
  <c r="BB1008" i="229"/>
  <c r="BB1007" i="229"/>
  <c r="BB1006" i="229"/>
  <c r="BB1005" i="229"/>
  <c r="BB1004" i="229"/>
  <c r="BB1003" i="229"/>
  <c r="BB1002" i="229"/>
  <c r="BB1001" i="229"/>
  <c r="BB1000" i="229"/>
  <c r="BB999" i="229"/>
  <c r="BB998" i="229"/>
  <c r="BB997" i="229"/>
  <c r="BB996" i="229"/>
  <c r="BB995" i="229"/>
  <c r="BB994" i="229"/>
  <c r="BB993" i="229"/>
  <c r="BB992" i="229"/>
  <c r="BB991" i="229"/>
  <c r="BB990" i="229"/>
  <c r="BB989" i="229"/>
  <c r="BB988" i="229"/>
  <c r="BB987" i="229"/>
  <c r="BB986" i="229"/>
  <c r="BB985" i="229"/>
  <c r="BB984" i="229"/>
  <c r="BB983" i="229"/>
  <c r="BB982" i="229"/>
  <c r="BB981" i="229"/>
  <c r="BB980" i="229"/>
  <c r="BB979" i="229"/>
  <c r="BB978" i="229"/>
  <c r="BB977" i="229"/>
  <c r="BB976" i="229"/>
  <c r="BB975" i="229"/>
  <c r="BB974" i="229"/>
  <c r="BB973" i="229"/>
  <c r="BB972" i="229"/>
  <c r="BB971" i="229"/>
  <c r="BB970" i="229"/>
  <c r="BB969" i="229"/>
  <c r="BB968" i="229"/>
  <c r="BB967" i="229"/>
  <c r="BB966" i="229"/>
  <c r="BB965" i="229"/>
  <c r="BB964" i="229"/>
  <c r="BB963" i="229"/>
  <c r="BB962" i="229"/>
  <c r="BB961" i="229"/>
  <c r="BB960" i="229"/>
  <c r="BB959" i="229"/>
  <c r="BB958" i="229"/>
  <c r="BB957" i="229"/>
  <c r="BB956" i="229"/>
  <c r="BB955" i="229"/>
  <c r="BB954" i="229"/>
  <c r="BB953" i="229"/>
  <c r="BB952" i="229"/>
  <c r="BB951" i="229"/>
  <c r="BB950" i="229"/>
  <c r="BB949" i="229"/>
  <c r="BB948" i="229"/>
  <c r="BB947" i="229"/>
  <c r="BB946" i="229"/>
  <c r="BB945" i="229"/>
  <c r="BB944" i="229"/>
  <c r="BB943" i="229"/>
  <c r="BB942" i="229"/>
  <c r="BB941" i="229"/>
  <c r="BB940" i="229"/>
  <c r="BB939" i="229"/>
  <c r="BB938" i="229"/>
  <c r="BB937" i="229"/>
  <c r="BB936" i="229"/>
  <c r="BB935" i="229"/>
  <c r="BB934" i="229"/>
  <c r="BB933" i="229"/>
  <c r="BB932" i="229"/>
  <c r="BB931" i="229"/>
  <c r="BB930" i="229"/>
  <c r="BB929" i="229"/>
  <c r="BB928" i="229"/>
  <c r="BB927" i="229"/>
  <c r="BB926" i="229"/>
  <c r="BB925" i="229"/>
  <c r="BB924" i="229"/>
  <c r="BB923" i="229"/>
  <c r="BB922" i="229"/>
  <c r="BB921" i="229"/>
  <c r="BB920" i="229"/>
  <c r="BB919" i="229"/>
  <c r="BB918" i="229"/>
  <c r="BB917" i="229"/>
  <c r="BB916" i="229"/>
  <c r="BB915" i="229"/>
  <c r="BB914" i="229"/>
  <c r="BB913" i="229"/>
  <c r="BB912" i="229"/>
  <c r="BB911" i="229"/>
  <c r="BB910" i="229"/>
  <c r="BB909" i="229"/>
  <c r="BB908" i="229"/>
  <c r="BB907" i="229"/>
  <c r="BB906" i="229"/>
  <c r="BB905" i="229"/>
  <c r="BB904" i="229"/>
  <c r="BB903" i="229"/>
  <c r="BB902" i="229"/>
  <c r="BB901" i="229"/>
  <c r="BB900" i="229"/>
  <c r="BB899" i="229"/>
  <c r="BB898" i="229"/>
  <c r="BB897" i="229"/>
  <c r="BB896" i="229"/>
  <c r="BB895" i="229"/>
  <c r="BB894" i="229"/>
  <c r="BB893" i="229"/>
  <c r="BB892" i="229"/>
  <c r="BB891" i="229"/>
  <c r="BB890" i="229"/>
  <c r="BB889" i="229"/>
  <c r="BB888" i="229"/>
  <c r="BB887" i="229"/>
  <c r="BB886" i="229"/>
  <c r="BB885" i="229"/>
  <c r="BB884" i="229"/>
  <c r="BB883" i="229"/>
  <c r="BB882" i="229"/>
  <c r="BB881" i="229"/>
  <c r="BB880" i="229"/>
  <c r="BB879" i="229"/>
  <c r="BB878" i="229"/>
  <c r="BB877" i="229"/>
  <c r="BB876" i="229"/>
  <c r="BB875" i="229"/>
  <c r="BB874" i="229"/>
  <c r="BB873" i="229"/>
  <c r="BB872" i="229"/>
  <c r="BB871" i="229"/>
  <c r="BB870" i="229"/>
  <c r="BB869" i="229"/>
  <c r="BB868" i="229"/>
  <c r="BB867" i="229"/>
  <c r="BB866" i="229"/>
  <c r="BB865" i="229"/>
  <c r="BB864" i="229"/>
  <c r="BB863" i="229"/>
  <c r="BB862" i="229"/>
  <c r="BB861" i="229"/>
  <c r="BB860" i="229"/>
  <c r="BB859" i="229"/>
  <c r="BB858" i="229"/>
  <c r="BB857" i="229"/>
  <c r="BB856" i="229"/>
  <c r="BB855" i="229"/>
  <c r="BB854" i="229"/>
  <c r="BB853" i="229"/>
  <c r="BB852" i="229"/>
  <c r="BB851" i="229"/>
  <c r="BB850" i="229"/>
  <c r="BB849" i="229"/>
  <c r="BB848" i="229"/>
  <c r="BB847" i="229"/>
  <c r="BB846" i="229"/>
  <c r="BB845" i="229"/>
  <c r="BB844" i="229"/>
  <c r="BB843" i="229"/>
  <c r="BB842" i="229"/>
  <c r="BB841" i="229"/>
  <c r="BB840" i="229"/>
  <c r="BB839" i="229"/>
  <c r="BB838" i="229"/>
  <c r="BB837" i="229"/>
  <c r="BB836" i="229"/>
  <c r="BB835" i="229"/>
  <c r="BB834" i="229"/>
  <c r="BB833" i="229"/>
  <c r="BB832" i="229"/>
  <c r="BB831" i="229"/>
  <c r="BB830" i="229"/>
  <c r="BB829" i="229"/>
  <c r="BB828" i="229"/>
  <c r="BB827" i="229"/>
  <c r="BB826" i="229"/>
  <c r="BB825" i="229"/>
  <c r="BB824" i="229"/>
  <c r="BB823" i="229"/>
  <c r="BB822" i="229"/>
  <c r="BB821" i="229"/>
  <c r="BB820" i="229"/>
  <c r="BB819" i="229"/>
  <c r="BB818" i="229"/>
  <c r="BB817" i="229"/>
  <c r="BB816" i="229"/>
  <c r="BB815" i="229"/>
  <c r="BB814" i="229"/>
  <c r="BB813" i="229"/>
  <c r="BB812" i="229"/>
  <c r="BB811" i="229"/>
  <c r="BB810" i="229"/>
  <c r="BB809" i="229"/>
  <c r="BB808" i="229"/>
  <c r="BB807" i="229"/>
  <c r="BB806" i="229"/>
  <c r="BB805" i="229"/>
  <c r="BB804" i="229"/>
  <c r="BB803" i="229"/>
  <c r="BB802" i="229"/>
  <c r="BB801" i="229"/>
  <c r="BB800" i="229"/>
  <c r="BB799" i="229"/>
  <c r="BB798" i="229"/>
  <c r="BB797" i="229"/>
  <c r="BB796" i="229"/>
  <c r="BB795" i="229"/>
  <c r="BB794" i="229"/>
  <c r="BB793" i="229"/>
  <c r="BB792" i="229"/>
  <c r="BB791" i="229"/>
  <c r="BB790" i="229"/>
  <c r="BB789" i="229"/>
  <c r="BB788" i="229"/>
  <c r="BB787" i="229"/>
  <c r="BB786" i="229"/>
  <c r="BB785" i="229"/>
  <c r="BB784" i="229"/>
  <c r="BB783" i="229"/>
  <c r="BB782" i="229"/>
  <c r="BB781" i="229"/>
  <c r="BB780" i="229"/>
  <c r="BB779" i="229"/>
  <c r="BB778" i="229"/>
  <c r="BB777" i="229"/>
  <c r="BB776" i="229"/>
  <c r="BB775" i="229"/>
  <c r="BB774" i="229"/>
  <c r="BB773" i="229"/>
  <c r="BB772" i="229"/>
  <c r="BB771" i="229"/>
  <c r="BB770" i="229"/>
  <c r="BB769" i="229"/>
  <c r="BB768" i="229"/>
  <c r="BB767" i="229"/>
  <c r="BB766" i="229"/>
  <c r="BB765" i="229"/>
  <c r="BB764" i="229"/>
  <c r="BB763" i="229"/>
  <c r="BB762" i="229"/>
  <c r="BB761" i="229"/>
  <c r="BB760" i="229"/>
  <c r="BB759" i="229"/>
  <c r="BB758" i="229"/>
  <c r="BB757" i="229"/>
  <c r="BB756" i="229"/>
  <c r="BB755" i="229"/>
  <c r="BB754" i="229"/>
  <c r="BB753" i="229"/>
  <c r="BB752" i="229"/>
  <c r="BB751" i="229"/>
  <c r="BB750" i="229"/>
  <c r="BB749" i="229"/>
  <c r="BB748" i="229"/>
  <c r="BB747" i="229"/>
  <c r="BB746" i="229"/>
  <c r="BB745" i="229"/>
  <c r="BB744" i="229"/>
  <c r="BB743" i="229"/>
  <c r="BB742" i="229"/>
  <c r="BB741" i="229"/>
  <c r="BB740" i="229"/>
  <c r="BB739" i="229"/>
  <c r="BB738" i="229"/>
  <c r="BB737" i="229"/>
  <c r="BB736" i="229"/>
  <c r="BB735" i="229"/>
  <c r="BB734" i="229"/>
  <c r="BB733" i="229"/>
  <c r="BB732" i="229"/>
  <c r="BB731" i="229"/>
  <c r="BB730" i="229"/>
  <c r="BB729" i="229"/>
  <c r="BB728" i="229"/>
  <c r="BB727" i="229"/>
  <c r="BB726" i="229"/>
  <c r="BB725" i="229"/>
  <c r="BB724" i="229"/>
  <c r="BB723" i="229"/>
  <c r="BB722" i="229"/>
  <c r="BB721" i="229"/>
  <c r="BB720" i="229"/>
  <c r="BB719" i="229"/>
  <c r="BB718" i="229"/>
  <c r="BB717" i="229"/>
  <c r="BB716" i="229"/>
  <c r="BB715" i="229"/>
  <c r="BB714" i="229"/>
  <c r="BB713" i="229"/>
  <c r="BB712" i="229"/>
  <c r="BB711" i="229"/>
  <c r="BB710" i="229"/>
  <c r="BB709" i="229"/>
  <c r="BB708" i="229"/>
  <c r="BB707" i="229"/>
  <c r="BB706" i="229"/>
  <c r="BB705" i="229"/>
  <c r="BB704" i="229"/>
  <c r="BB703" i="229"/>
  <c r="BB702" i="229"/>
  <c r="BB701" i="229"/>
  <c r="BB700" i="229"/>
  <c r="BB699" i="229"/>
  <c r="BB698" i="229"/>
  <c r="BB697" i="229"/>
  <c r="BB696" i="229"/>
  <c r="BB695" i="229"/>
  <c r="BB694" i="229"/>
  <c r="BB693" i="229"/>
  <c r="BB692" i="229"/>
  <c r="BB691" i="229"/>
  <c r="BB690" i="229"/>
  <c r="BB689" i="229"/>
  <c r="BB688" i="229"/>
  <c r="BB687" i="229"/>
  <c r="BB686" i="229"/>
  <c r="BB685" i="229"/>
  <c r="BB684" i="229"/>
  <c r="BB683" i="229"/>
  <c r="BB682" i="229"/>
  <c r="BB681" i="229"/>
  <c r="BB680" i="229"/>
  <c r="BB679" i="229"/>
  <c r="BB678" i="229"/>
  <c r="BB677" i="229"/>
  <c r="BB676" i="229"/>
  <c r="BB675" i="229"/>
  <c r="BB674" i="229"/>
  <c r="BB673" i="229"/>
  <c r="BB672" i="229"/>
  <c r="BB671" i="229"/>
  <c r="BB670" i="229"/>
  <c r="BB669" i="229"/>
  <c r="BB668" i="229"/>
  <c r="BB667" i="229"/>
  <c r="BB666" i="229"/>
  <c r="BB665" i="229"/>
  <c r="BB664" i="229"/>
  <c r="BB663" i="229"/>
  <c r="BB662" i="229"/>
  <c r="BB661" i="229"/>
  <c r="BB660" i="229"/>
  <c r="BB659" i="229"/>
  <c r="BB658" i="229"/>
  <c r="BB657" i="229"/>
  <c r="BB656" i="229"/>
  <c r="BB655" i="229"/>
  <c r="BB654" i="229"/>
  <c r="BB653" i="229"/>
  <c r="BB652" i="229"/>
  <c r="BB651" i="229"/>
  <c r="BB650" i="229"/>
  <c r="BB649" i="229"/>
  <c r="BB648" i="229"/>
  <c r="BB647" i="229"/>
  <c r="BB646" i="229"/>
  <c r="BB645" i="229"/>
  <c r="BB644" i="229"/>
  <c r="BB643" i="229"/>
  <c r="BB642" i="229"/>
  <c r="BB641" i="229"/>
  <c r="BB640" i="229"/>
  <c r="BB639" i="229"/>
  <c r="BB638" i="229"/>
  <c r="BB637" i="229"/>
  <c r="BB636" i="229"/>
  <c r="BB635" i="229"/>
  <c r="BB634" i="229"/>
  <c r="BB633" i="229"/>
  <c r="BB632" i="229"/>
  <c r="BB631" i="229"/>
  <c r="BB630" i="229"/>
  <c r="BB629" i="229"/>
  <c r="BB628" i="229"/>
  <c r="BB627" i="229"/>
  <c r="BB626" i="229"/>
  <c r="BB625" i="229"/>
  <c r="BB624" i="229"/>
  <c r="BB623" i="229"/>
  <c r="BB622" i="229"/>
  <c r="BB621" i="229"/>
  <c r="BB620" i="229"/>
  <c r="BB619" i="229"/>
  <c r="BB618" i="229"/>
  <c r="BB617" i="229"/>
  <c r="BB616" i="229"/>
  <c r="BB615" i="229"/>
  <c r="BB614" i="229"/>
  <c r="BB613" i="229"/>
  <c r="BB612" i="229"/>
  <c r="BB611" i="229"/>
  <c r="BB610" i="229"/>
  <c r="BB609" i="229"/>
  <c r="BB608" i="229"/>
  <c r="BB607" i="229"/>
  <c r="BB606" i="229"/>
  <c r="BB605" i="229"/>
  <c r="BB604" i="229"/>
  <c r="BB603" i="229"/>
  <c r="BB602" i="229"/>
  <c r="BB601" i="229"/>
  <c r="BB600" i="229"/>
  <c r="BB599" i="229"/>
  <c r="BB598" i="229"/>
  <c r="BB597" i="229"/>
  <c r="BB596" i="229"/>
  <c r="BB595" i="229"/>
  <c r="BB594" i="229"/>
  <c r="BB593" i="229"/>
  <c r="BB592" i="229"/>
  <c r="BB591" i="229"/>
  <c r="BB590" i="229"/>
  <c r="BB589" i="229"/>
  <c r="BB588" i="229"/>
  <c r="BB587" i="229"/>
  <c r="BB586" i="229"/>
  <c r="BB585" i="229"/>
  <c r="BB584" i="229"/>
  <c r="BB583" i="229"/>
  <c r="BB582" i="229"/>
  <c r="BB581" i="229"/>
  <c r="BB580" i="229"/>
  <c r="BB579" i="229"/>
  <c r="BB578" i="229"/>
  <c r="BB577" i="229"/>
  <c r="BB576" i="229"/>
  <c r="BB575" i="229"/>
  <c r="BB574" i="229"/>
  <c r="BB573" i="229"/>
  <c r="BB572" i="229"/>
  <c r="BB571" i="229"/>
  <c r="BB570" i="229"/>
  <c r="BB569" i="229"/>
  <c r="BB568" i="229"/>
  <c r="BB567" i="229"/>
  <c r="BB566" i="229"/>
  <c r="BB565" i="229"/>
  <c r="BB564" i="229"/>
  <c r="BB563" i="229"/>
  <c r="BB562" i="229"/>
  <c r="BB561" i="229"/>
  <c r="BB560" i="229"/>
  <c r="BB559" i="229"/>
  <c r="BB558" i="229"/>
  <c r="BB557" i="229"/>
  <c r="BB556" i="229"/>
  <c r="BB555" i="229"/>
  <c r="BB554" i="229"/>
  <c r="BB553" i="229"/>
  <c r="BB552" i="229"/>
  <c r="BB551" i="229"/>
  <c r="BB550" i="229"/>
  <c r="BB549" i="229"/>
  <c r="BB548" i="229"/>
  <c r="BB547" i="229"/>
  <c r="BB546" i="229"/>
  <c r="BB545" i="229"/>
  <c r="BB544" i="229"/>
  <c r="BB543" i="229"/>
  <c r="BB542" i="229"/>
  <c r="BB541" i="229"/>
  <c r="BB540" i="229"/>
  <c r="BB539" i="229"/>
  <c r="BB538" i="229"/>
  <c r="BB537" i="229"/>
  <c r="BB536" i="229"/>
  <c r="BB535" i="229"/>
  <c r="BB534" i="229"/>
  <c r="BB533" i="229"/>
  <c r="BB532" i="229"/>
  <c r="BB531" i="229"/>
  <c r="BB530" i="229"/>
  <c r="BB529" i="229"/>
  <c r="BB528" i="229"/>
  <c r="BB527" i="229"/>
  <c r="BB526" i="229"/>
  <c r="BB525" i="229"/>
  <c r="BB524" i="229"/>
  <c r="BB523" i="229"/>
  <c r="BB522" i="229"/>
  <c r="BB521" i="229"/>
  <c r="BB520" i="229"/>
  <c r="BB519" i="229"/>
  <c r="BB518" i="229"/>
  <c r="BB517" i="229"/>
  <c r="BB516" i="229"/>
  <c r="BB515" i="229"/>
  <c r="BB514" i="229"/>
  <c r="BB513" i="229"/>
  <c r="BB512" i="229"/>
  <c r="BB511" i="229"/>
  <c r="BB510" i="229"/>
  <c r="BB509" i="229"/>
  <c r="BB508" i="229"/>
  <c r="BB507" i="229"/>
  <c r="BB506" i="229"/>
  <c r="BB505" i="229"/>
  <c r="BB504" i="229"/>
  <c r="BB503" i="229"/>
  <c r="BB502" i="229"/>
  <c r="BB501" i="229"/>
  <c r="BB500" i="229"/>
  <c r="BB499" i="229"/>
  <c r="BB498" i="229"/>
  <c r="BB497" i="229"/>
  <c r="BB496" i="229"/>
  <c r="BB495" i="229"/>
  <c r="BB494" i="229"/>
  <c r="BB493" i="229"/>
  <c r="BB492" i="229"/>
  <c r="BB491" i="229"/>
  <c r="BB490" i="229"/>
  <c r="BB489" i="229"/>
  <c r="BB488" i="229"/>
  <c r="BB487" i="229"/>
  <c r="BB486" i="229"/>
  <c r="BB485" i="229"/>
  <c r="BB484" i="229"/>
  <c r="BB483" i="229"/>
  <c r="BB482" i="229"/>
  <c r="BB481" i="229"/>
  <c r="BB480" i="229"/>
  <c r="BB479" i="229"/>
  <c r="BB478" i="229"/>
  <c r="BB477" i="229"/>
  <c r="BB476" i="229"/>
  <c r="BB475" i="229"/>
  <c r="BB474" i="229"/>
  <c r="BB473" i="229"/>
  <c r="BB472" i="229"/>
  <c r="BB471" i="229"/>
  <c r="BB470" i="229"/>
  <c r="BB469" i="229"/>
  <c r="BB468" i="229"/>
  <c r="BB467" i="229"/>
  <c r="BB466" i="229"/>
  <c r="BB465" i="229"/>
  <c r="BB464" i="229"/>
  <c r="BB463" i="229"/>
  <c r="BB462" i="229"/>
  <c r="BB461" i="229"/>
  <c r="BB460" i="229"/>
  <c r="BB459" i="229"/>
  <c r="BB458" i="229"/>
  <c r="BB457" i="229"/>
  <c r="BB456" i="229"/>
  <c r="BB455" i="229"/>
  <c r="BB454" i="229"/>
  <c r="BB453" i="229"/>
  <c r="BB452" i="229"/>
  <c r="BB451" i="229"/>
  <c r="BB450" i="229"/>
  <c r="BB449" i="229"/>
  <c r="BB448" i="229"/>
  <c r="BB447" i="229"/>
  <c r="BB446" i="229"/>
  <c r="BB445" i="229"/>
  <c r="BB444" i="229"/>
  <c r="BB443" i="229"/>
  <c r="BB442" i="229"/>
  <c r="BB441" i="229"/>
  <c r="BB440" i="229"/>
  <c r="BB439" i="229"/>
  <c r="BB438" i="229"/>
  <c r="BB437" i="229"/>
  <c r="BB436" i="229"/>
  <c r="BB435" i="229"/>
  <c r="BB434" i="229"/>
  <c r="BB433" i="229"/>
  <c r="BB432" i="229"/>
  <c r="BB431" i="229"/>
  <c r="BB430" i="229"/>
  <c r="BB429" i="229"/>
  <c r="BB428" i="229"/>
  <c r="BB427" i="229"/>
  <c r="BB426" i="229"/>
  <c r="BB425" i="229"/>
  <c r="BB424" i="229"/>
  <c r="BB423" i="229"/>
  <c r="BB422" i="229"/>
  <c r="BB421" i="229"/>
  <c r="BB420" i="229"/>
  <c r="BB419" i="229"/>
  <c r="BB418" i="229"/>
  <c r="BB417" i="229"/>
  <c r="BB416" i="229"/>
  <c r="BB415" i="229"/>
  <c r="BB414" i="229"/>
  <c r="BB413" i="229"/>
  <c r="BB412" i="229"/>
  <c r="BB411" i="229"/>
  <c r="BB410" i="229"/>
  <c r="BB409" i="229"/>
  <c r="BB408" i="229"/>
  <c r="BB407" i="229"/>
  <c r="BB406" i="229"/>
  <c r="BB405" i="229"/>
  <c r="BB404" i="229"/>
  <c r="BB403" i="229"/>
  <c r="BB402" i="229"/>
  <c r="BB401" i="229"/>
  <c r="BB400" i="229"/>
  <c r="BB399" i="229"/>
  <c r="BB398" i="229"/>
  <c r="BB397" i="229"/>
  <c r="BB396" i="229"/>
  <c r="BB395" i="229"/>
  <c r="BB394" i="229"/>
  <c r="BB393" i="229"/>
  <c r="BB392" i="229"/>
  <c r="BB391" i="229"/>
  <c r="BB390" i="229"/>
  <c r="BB389" i="229"/>
  <c r="BB388" i="229"/>
  <c r="BB387" i="229"/>
  <c r="BB386" i="229"/>
  <c r="BB385" i="229"/>
  <c r="BB384" i="229"/>
  <c r="BB383" i="229"/>
  <c r="BB382" i="229"/>
  <c r="BB381" i="229"/>
  <c r="BB380" i="229"/>
  <c r="BB379" i="229"/>
  <c r="BB378" i="229"/>
  <c r="BB377" i="229"/>
  <c r="BB376" i="229"/>
  <c r="BB375" i="229"/>
  <c r="BB374" i="229"/>
  <c r="BB373" i="229"/>
  <c r="BB372" i="229"/>
  <c r="BB371" i="229"/>
  <c r="BB370" i="229"/>
  <c r="BB369" i="229"/>
  <c r="BB368" i="229"/>
  <c r="BB367" i="229"/>
  <c r="BB366" i="229"/>
  <c r="BB365" i="229"/>
  <c r="BB364" i="229"/>
  <c r="BB363" i="229"/>
  <c r="BB362" i="229"/>
  <c r="BB361" i="229"/>
  <c r="BB360" i="229"/>
  <c r="BB359" i="229"/>
  <c r="BB358" i="229"/>
  <c r="BB357" i="229"/>
  <c r="BB356" i="229"/>
  <c r="BB355" i="229"/>
  <c r="BB354" i="229"/>
  <c r="BB353" i="229"/>
  <c r="BB352" i="229"/>
  <c r="BB351" i="229"/>
  <c r="BB350" i="229"/>
  <c r="BB349" i="229"/>
  <c r="BB348" i="229"/>
  <c r="BB347" i="229"/>
  <c r="BB346" i="229"/>
  <c r="BB345" i="229"/>
  <c r="BB344" i="229"/>
  <c r="BB343" i="229"/>
  <c r="BB342" i="229"/>
  <c r="BB341" i="229"/>
  <c r="BB340" i="229"/>
  <c r="BB339" i="229"/>
  <c r="BB338" i="229"/>
  <c r="BB337" i="229"/>
  <c r="BB336" i="229"/>
  <c r="BB335" i="229"/>
  <c r="BB334" i="229"/>
  <c r="BB333" i="229"/>
  <c r="BB332" i="229"/>
  <c r="BB331" i="229"/>
  <c r="BB330" i="229"/>
  <c r="BB329" i="229"/>
  <c r="BB328" i="229"/>
  <c r="BB327" i="229"/>
  <c r="BB326" i="229"/>
  <c r="BB325" i="229"/>
  <c r="BB324" i="229"/>
  <c r="BB323" i="229"/>
  <c r="BB322" i="229"/>
  <c r="BB321" i="229"/>
  <c r="BB320" i="229"/>
  <c r="BB319" i="229"/>
  <c r="BB318" i="229"/>
  <c r="BB317" i="229"/>
  <c r="BB316" i="229"/>
  <c r="BB315" i="229"/>
  <c r="BB314" i="229"/>
  <c r="BB313" i="229"/>
  <c r="BB312" i="229"/>
  <c r="BB311" i="229"/>
  <c r="BB310" i="229"/>
  <c r="BB309" i="229"/>
  <c r="BB308" i="229"/>
  <c r="BB307" i="229"/>
  <c r="BB306" i="229"/>
  <c r="BB305" i="229"/>
  <c r="BB304" i="229"/>
  <c r="BB303" i="229"/>
  <c r="BB302" i="229"/>
  <c r="BB301" i="229"/>
  <c r="BB300" i="229"/>
  <c r="BB299" i="229"/>
  <c r="BB298" i="229"/>
  <c r="BB297" i="229"/>
  <c r="BB296" i="229"/>
  <c r="BB295" i="229"/>
  <c r="BB294" i="229"/>
  <c r="BB293" i="229"/>
  <c r="BB292" i="229"/>
  <c r="BB291" i="229"/>
  <c r="BB290" i="229"/>
  <c r="BB289" i="229"/>
  <c r="BB288" i="229"/>
  <c r="BB287" i="229"/>
  <c r="BB286" i="229"/>
  <c r="BB285" i="229"/>
  <c r="BB284" i="229"/>
  <c r="BB283" i="229"/>
  <c r="BB282" i="229"/>
  <c r="BB281" i="229"/>
  <c r="BB280" i="229"/>
  <c r="BB279" i="229"/>
  <c r="BB278" i="229"/>
  <c r="BB277" i="229"/>
  <c r="BB276" i="229"/>
  <c r="BB275" i="229"/>
  <c r="BB274" i="229"/>
  <c r="BB273" i="229"/>
  <c r="BB272" i="229"/>
  <c r="BB271" i="229"/>
  <c r="BB270" i="229"/>
  <c r="BB269" i="229"/>
  <c r="BB268" i="229"/>
  <c r="BB267" i="229"/>
  <c r="BB266" i="229"/>
  <c r="BB265" i="229"/>
  <c r="BB264" i="229"/>
  <c r="BB263" i="229"/>
  <c r="BB262" i="229"/>
  <c r="BB261" i="229"/>
  <c r="BB260" i="229"/>
  <c r="BB259" i="229"/>
  <c r="BB258" i="229"/>
  <c r="BB257" i="229"/>
  <c r="BB256" i="229"/>
  <c r="BB255" i="229"/>
  <c r="BB254" i="229"/>
  <c r="BB253" i="229"/>
  <c r="BB252" i="229"/>
  <c r="BB251" i="229"/>
  <c r="BB250" i="229"/>
  <c r="BB249" i="229"/>
  <c r="BB248" i="229"/>
  <c r="BB247" i="229"/>
  <c r="BB246" i="229"/>
  <c r="BB245" i="229"/>
  <c r="BB244" i="229"/>
  <c r="BB243" i="229"/>
  <c r="BB242" i="229"/>
  <c r="BB241" i="229"/>
  <c r="BB240" i="229"/>
  <c r="BB239" i="229"/>
  <c r="BB238" i="229"/>
  <c r="BB237" i="229"/>
  <c r="BB236" i="229"/>
  <c r="BB235" i="229"/>
  <c r="BB234" i="229"/>
  <c r="BB233" i="229"/>
  <c r="BB232" i="229"/>
  <c r="BB231" i="229"/>
  <c r="BB230" i="229"/>
  <c r="BB229" i="229"/>
  <c r="BB228" i="229"/>
  <c r="BB227" i="229"/>
  <c r="BB226" i="229"/>
  <c r="BB225" i="229"/>
  <c r="BB224" i="229"/>
  <c r="BB223" i="229"/>
  <c r="BB222" i="229"/>
  <c r="BB221" i="229"/>
  <c r="BB220" i="229"/>
  <c r="BB219" i="229"/>
  <c r="BB218" i="229"/>
  <c r="BB217" i="229"/>
  <c r="BB216" i="229"/>
  <c r="BB215" i="229"/>
  <c r="BB214" i="229"/>
  <c r="BB213" i="229"/>
  <c r="BB212" i="229"/>
  <c r="BB211" i="229"/>
  <c r="BB210" i="229"/>
  <c r="BB209" i="229"/>
  <c r="BB208" i="229"/>
  <c r="BB207" i="229"/>
  <c r="BB206" i="229"/>
  <c r="BB205" i="229"/>
  <c r="BB204" i="229"/>
  <c r="BB203" i="229"/>
  <c r="BB202" i="229"/>
  <c r="BB201" i="229"/>
  <c r="BB200" i="229"/>
  <c r="BB199" i="229"/>
  <c r="BB198" i="229"/>
  <c r="BB197" i="229"/>
  <c r="BB196" i="229"/>
  <c r="BB195" i="229"/>
  <c r="BB194" i="229"/>
  <c r="BB193" i="229"/>
  <c r="BB192" i="229"/>
  <c r="BB191" i="229"/>
  <c r="BB190" i="229"/>
  <c r="BB189" i="229"/>
  <c r="BB188" i="229"/>
  <c r="BB187" i="229"/>
  <c r="BB186" i="229"/>
  <c r="BB185" i="229"/>
  <c r="BB184" i="229"/>
  <c r="BB183" i="229"/>
  <c r="BB182" i="229"/>
  <c r="BB181" i="229"/>
  <c r="BB180" i="229"/>
  <c r="BB179" i="229"/>
  <c r="BB178" i="229"/>
  <c r="BB177" i="229"/>
  <c r="BB176" i="229"/>
  <c r="BB175" i="229"/>
  <c r="BB174" i="229"/>
  <c r="BB173" i="229"/>
  <c r="BB172" i="229"/>
  <c r="BB171" i="229"/>
  <c r="BB170" i="229"/>
  <c r="BB169" i="229"/>
  <c r="BB168" i="229"/>
  <c r="BB167" i="229"/>
  <c r="BB166" i="229"/>
  <c r="BB165" i="229"/>
  <c r="BB164" i="229"/>
  <c r="BB163" i="229"/>
  <c r="BB162" i="229"/>
  <c r="BB161" i="229"/>
  <c r="BB160" i="229"/>
  <c r="BB159" i="229"/>
  <c r="BB158" i="229"/>
  <c r="BB157" i="229"/>
  <c r="BB156" i="229"/>
  <c r="BB155" i="229"/>
  <c r="BB154" i="229"/>
  <c r="BB153" i="229"/>
  <c r="BB152" i="229"/>
  <c r="BB151" i="229"/>
  <c r="BB150" i="229"/>
  <c r="BB149" i="229"/>
  <c r="BB148" i="229"/>
  <c r="BB147" i="229"/>
  <c r="BB146" i="229"/>
  <c r="BB145" i="229"/>
  <c r="BB144" i="229"/>
  <c r="BB143" i="229"/>
  <c r="BB142" i="229"/>
  <c r="BB141" i="229"/>
  <c r="BB140" i="229"/>
  <c r="BB139" i="229"/>
  <c r="BB138" i="229"/>
  <c r="BB137" i="229"/>
  <c r="BB136" i="229"/>
  <c r="BB135" i="229"/>
  <c r="BB134" i="229"/>
  <c r="BB133" i="229"/>
  <c r="BB132" i="229"/>
  <c r="BB131" i="229"/>
  <c r="BB130" i="229"/>
  <c r="BB129" i="229"/>
  <c r="BB128" i="229"/>
  <c r="BB127" i="229"/>
  <c r="BB126" i="229"/>
  <c r="BB125" i="229"/>
  <c r="BB124" i="229"/>
  <c r="BB123" i="229"/>
  <c r="BB122" i="229"/>
  <c r="BB121" i="229"/>
  <c r="BB120" i="229"/>
  <c r="BB119" i="229"/>
  <c r="BB118" i="229"/>
  <c r="BB117" i="229"/>
  <c r="BB116" i="229"/>
  <c r="BB115" i="229"/>
  <c r="BB114" i="229"/>
  <c r="BB113" i="229"/>
  <c r="BB112" i="229"/>
  <c r="BB111" i="229"/>
  <c r="BB110" i="229"/>
  <c r="BB109" i="229"/>
  <c r="BB108" i="229"/>
  <c r="BB107" i="229"/>
  <c r="BB106" i="229"/>
  <c r="BB105" i="229"/>
  <c r="BB104" i="229"/>
  <c r="BB103" i="229"/>
  <c r="BB102" i="229"/>
  <c r="BB101" i="229"/>
  <c r="BB100" i="229"/>
  <c r="BB99" i="229"/>
  <c r="BB98" i="229"/>
  <c r="BB97" i="229"/>
  <c r="BB96" i="229"/>
  <c r="BB95" i="229"/>
  <c r="BB94" i="229"/>
  <c r="BB93" i="229"/>
  <c r="BB92" i="229"/>
  <c r="BB91" i="229"/>
  <c r="BB90" i="229"/>
  <c r="BB89" i="229"/>
  <c r="BB88" i="229"/>
  <c r="BB87" i="229"/>
  <c r="BB86" i="229"/>
  <c r="BB85" i="229"/>
  <c r="BB84" i="229"/>
  <c r="BB83" i="229"/>
  <c r="BB82" i="229"/>
  <c r="BB81" i="229"/>
  <c r="BB80" i="229"/>
  <c r="BB79" i="229"/>
  <c r="BB78" i="229"/>
  <c r="BB77" i="229"/>
  <c r="BB76" i="229"/>
  <c r="BB75" i="229"/>
  <c r="BB74" i="229"/>
  <c r="BB73" i="229"/>
  <c r="BB72" i="229"/>
  <c r="BB71" i="229"/>
  <c r="BB70" i="229"/>
  <c r="BB69" i="229"/>
  <c r="BB68" i="229"/>
  <c r="BB67" i="229"/>
  <c r="BB66" i="229"/>
  <c r="BB65" i="229"/>
  <c r="BB64" i="229"/>
  <c r="BB63" i="229"/>
  <c r="BB62" i="229"/>
  <c r="S62" i="229"/>
  <c r="I54" i="229" s="1"/>
  <c r="BB61" i="229"/>
  <c r="BB60" i="229"/>
  <c r="BB59" i="229"/>
  <c r="BB58" i="229"/>
  <c r="BB57" i="229"/>
  <c r="BB56" i="229"/>
  <c r="BB55" i="229"/>
  <c r="S55" i="229"/>
  <c r="I53" i="229" s="1"/>
  <c r="BB54" i="229"/>
  <c r="BB53" i="229"/>
  <c r="BB52" i="229"/>
  <c r="BB51" i="229"/>
  <c r="BB50" i="229"/>
  <c r="BB49" i="229"/>
  <c r="BB48" i="229"/>
  <c r="BB47" i="229"/>
  <c r="AP47" i="229"/>
  <c r="K41" i="229" s="1"/>
  <c r="AL47" i="229"/>
  <c r="I41" i="229" s="1"/>
  <c r="S47" i="229"/>
  <c r="BB46" i="229"/>
  <c r="AF46" i="229"/>
  <c r="AD46" i="229"/>
  <c r="AB46" i="229"/>
  <c r="AA46" i="229"/>
  <c r="Z46" i="229"/>
  <c r="AC46" i="229" s="1"/>
  <c r="Y46" i="229"/>
  <c r="W46" i="229" a="1"/>
  <c r="W46" i="229" s="1"/>
  <c r="V46" i="229"/>
  <c r="U46" i="229"/>
  <c r="BB45" i="229"/>
  <c r="AF45" i="229"/>
  <c r="AD45" i="229"/>
  <c r="AB45" i="229"/>
  <c r="AA45" i="229"/>
  <c r="Z45" i="229"/>
  <c r="AC45" i="229" s="1"/>
  <c r="Y45" i="229"/>
  <c r="W45" i="229" a="1"/>
  <c r="W45" i="229" s="1"/>
  <c r="V45" i="229"/>
  <c r="U45" i="229"/>
  <c r="BB44" i="229"/>
  <c r="AF44" i="229"/>
  <c r="AD44" i="229"/>
  <c r="AB44" i="229"/>
  <c r="AA44" i="229"/>
  <c r="Z44" i="229"/>
  <c r="AC44" i="229" s="1"/>
  <c r="Y44" i="229"/>
  <c r="W44" i="229" a="1"/>
  <c r="W44" i="229" s="1"/>
  <c r="V44" i="229"/>
  <c r="U44" i="229"/>
  <c r="BB43" i="229"/>
  <c r="AF43" i="229"/>
  <c r="AD43" i="229"/>
  <c r="AB43" i="229"/>
  <c r="AA43" i="229"/>
  <c r="Z43" i="229"/>
  <c r="AC43" i="229" s="1"/>
  <c r="Y43" i="229"/>
  <c r="W43" i="229" a="1"/>
  <c r="W43" i="229" s="1"/>
  <c r="V43" i="229"/>
  <c r="U43" i="229"/>
  <c r="BB42" i="229"/>
  <c r="AO47" i="229"/>
  <c r="J41" i="229" s="1"/>
  <c r="AF42" i="229"/>
  <c r="AD42" i="229"/>
  <c r="AD47" i="229" s="1"/>
  <c r="AB42" i="229"/>
  <c r="AA42" i="229"/>
  <c r="Z42" i="229"/>
  <c r="Y42" i="229"/>
  <c r="W42" i="229" a="1"/>
  <c r="W42" i="229" s="1"/>
  <c r="V42" i="229"/>
  <c r="U42" i="229"/>
  <c r="G42" i="229"/>
  <c r="BB41" i="229"/>
  <c r="BB40" i="229"/>
  <c r="BB39" i="229"/>
  <c r="BB38" i="229"/>
  <c r="G38" i="229"/>
  <c r="BB37" i="229"/>
  <c r="S37" i="229"/>
  <c r="I37" i="229"/>
  <c r="BB36" i="229"/>
  <c r="AM36" i="229"/>
  <c r="AL36" i="229"/>
  <c r="AR36" i="229" s="1"/>
  <c r="AD36" i="229"/>
  <c r="V36" i="229"/>
  <c r="U36" i="229"/>
  <c r="BB35" i="229"/>
  <c r="AM35" i="229"/>
  <c r="AL35" i="229"/>
  <c r="AR35" i="229" s="1"/>
  <c r="AF35" i="229"/>
  <c r="AD35" i="229"/>
  <c r="AB35" i="229"/>
  <c r="AA35" i="229"/>
  <c r="Z35" i="229"/>
  <c r="AC35" i="229" s="1"/>
  <c r="Y35" i="229"/>
  <c r="W35" i="229" a="1"/>
  <c r="W35" i="229" s="1"/>
  <c r="V35" i="229"/>
  <c r="U35" i="229"/>
  <c r="BB34" i="229"/>
  <c r="AM34" i="229"/>
  <c r="AL34" i="229"/>
  <c r="AR34" i="229" s="1"/>
  <c r="AF34" i="229"/>
  <c r="AD34" i="229"/>
  <c r="AB34" i="229"/>
  <c r="AA34" i="229"/>
  <c r="Z34" i="229"/>
  <c r="AC34" i="229" s="1"/>
  <c r="Y34" i="229"/>
  <c r="W34" i="229" a="1"/>
  <c r="W34" i="229" s="1"/>
  <c r="V34" i="229"/>
  <c r="U34" i="229"/>
  <c r="BB33" i="229"/>
  <c r="AR33" i="229"/>
  <c r="AM33" i="229"/>
  <c r="AL33" i="229"/>
  <c r="AF33" i="229"/>
  <c r="AD33" i="229"/>
  <c r="AB33" i="229"/>
  <c r="AA33" i="229"/>
  <c r="Z33" i="229"/>
  <c r="AC33" i="229" s="1"/>
  <c r="Y33" i="229"/>
  <c r="W33" i="229" a="1"/>
  <c r="W33" i="229" s="1"/>
  <c r="V33" i="229"/>
  <c r="U33" i="229"/>
  <c r="BB32" i="229"/>
  <c r="AM32" i="229"/>
  <c r="AL32" i="229"/>
  <c r="AR32" i="229" s="1"/>
  <c r="AF32" i="229"/>
  <c r="AD32" i="229"/>
  <c r="AB32" i="229"/>
  <c r="AA32" i="229"/>
  <c r="Z32" i="229"/>
  <c r="AC32" i="229" s="1"/>
  <c r="Y32" i="229"/>
  <c r="W32" i="229" a="1"/>
  <c r="W32" i="229" s="1"/>
  <c r="V32" i="229"/>
  <c r="U32" i="229"/>
  <c r="BB31" i="229"/>
  <c r="AM31" i="229"/>
  <c r="AL31" i="229"/>
  <c r="AR31" i="229" s="1"/>
  <c r="AF31" i="229"/>
  <c r="AD31" i="229"/>
  <c r="AB31" i="229"/>
  <c r="AA31" i="229"/>
  <c r="Z31" i="229"/>
  <c r="AC31" i="229" s="1"/>
  <c r="Y31" i="229"/>
  <c r="W31" i="229" a="1"/>
  <c r="W31" i="229" s="1"/>
  <c r="V31" i="229"/>
  <c r="U31" i="229"/>
  <c r="BB30" i="229"/>
  <c r="AM30" i="229"/>
  <c r="AL30" i="229"/>
  <c r="AR30" i="229" s="1"/>
  <c r="AF30" i="229"/>
  <c r="AD30" i="229"/>
  <c r="AB30" i="229"/>
  <c r="AA30" i="229"/>
  <c r="Z30" i="229"/>
  <c r="AC30" i="229" s="1"/>
  <c r="Y30" i="229"/>
  <c r="W30" i="229" a="1"/>
  <c r="W30" i="229" s="1"/>
  <c r="V30" i="229"/>
  <c r="U30" i="229"/>
  <c r="BB29" i="229"/>
  <c r="AM29" i="229"/>
  <c r="AL29" i="229"/>
  <c r="AR29" i="229" s="1"/>
  <c r="AF29" i="229"/>
  <c r="AD29" i="229"/>
  <c r="AB29" i="229"/>
  <c r="AA29" i="229"/>
  <c r="Z29" i="229"/>
  <c r="AC29" i="229" s="1"/>
  <c r="Y29" i="229"/>
  <c r="W29" i="229" a="1"/>
  <c r="W29" i="229" s="1"/>
  <c r="V29" i="229"/>
  <c r="U29" i="229"/>
  <c r="BB28" i="229"/>
  <c r="AM28" i="229"/>
  <c r="AL28" i="229"/>
  <c r="AR28" i="229" s="1"/>
  <c r="AF28" i="229"/>
  <c r="AD28" i="229"/>
  <c r="AB28" i="229"/>
  <c r="AA28" i="229"/>
  <c r="Z28" i="229"/>
  <c r="AC28" i="229" s="1"/>
  <c r="Y28" i="229"/>
  <c r="W28" i="229" a="1"/>
  <c r="W28" i="229" s="1"/>
  <c r="V28" i="229"/>
  <c r="U28" i="229"/>
  <c r="BB27" i="229"/>
  <c r="AM27" i="229"/>
  <c r="AL27" i="229"/>
  <c r="AR27" i="229" s="1"/>
  <c r="AF27" i="229"/>
  <c r="AD27" i="229"/>
  <c r="AB27" i="229"/>
  <c r="AA27" i="229"/>
  <c r="Z27" i="229"/>
  <c r="AC27" i="229" s="1"/>
  <c r="Y27" i="229"/>
  <c r="W27" i="229" a="1"/>
  <c r="W27" i="229" s="1"/>
  <c r="V27" i="229"/>
  <c r="U27" i="229"/>
  <c r="BB26" i="229"/>
  <c r="AR26" i="229"/>
  <c r="AM26" i="229"/>
  <c r="AL26" i="229"/>
  <c r="AF26" i="229"/>
  <c r="AD26" i="229"/>
  <c r="AB26" i="229"/>
  <c r="AA26" i="229"/>
  <c r="Z26" i="229"/>
  <c r="AC26" i="229" s="1"/>
  <c r="Y26" i="229"/>
  <c r="W26" i="229" a="1"/>
  <c r="W26" i="229" s="1"/>
  <c r="V26" i="229"/>
  <c r="U26" i="229"/>
  <c r="BB25" i="229"/>
  <c r="AM25" i="229"/>
  <c r="AL25" i="229"/>
  <c r="AR25" i="229" s="1"/>
  <c r="AF25" i="229"/>
  <c r="AD25" i="229"/>
  <c r="AB25" i="229"/>
  <c r="AA25" i="229"/>
  <c r="Z25" i="229"/>
  <c r="AC25" i="229" s="1"/>
  <c r="Y25" i="229"/>
  <c r="W25" i="229" a="1"/>
  <c r="W25" i="229" s="1"/>
  <c r="V25" i="229"/>
  <c r="U25" i="229"/>
  <c r="BB24" i="229"/>
  <c r="AM24" i="229"/>
  <c r="AL24" i="229"/>
  <c r="AR24" i="229" s="1"/>
  <c r="AF24" i="229"/>
  <c r="AD24" i="229"/>
  <c r="AB24" i="229"/>
  <c r="AA24" i="229"/>
  <c r="Z24" i="229"/>
  <c r="AC24" i="229" s="1"/>
  <c r="Y24" i="229"/>
  <c r="W24" i="229" a="1"/>
  <c r="W24" i="229" s="1"/>
  <c r="V24" i="229"/>
  <c r="U24" i="229"/>
  <c r="G24" i="229"/>
  <c r="BB23" i="229"/>
  <c r="AM23" i="229"/>
  <c r="AL23" i="229"/>
  <c r="AR23" i="229" s="1"/>
  <c r="AF23" i="229"/>
  <c r="AD23" i="229"/>
  <c r="AB23" i="229"/>
  <c r="AA23" i="229"/>
  <c r="Z23" i="229"/>
  <c r="AC23" i="229" s="1"/>
  <c r="Y23" i="229"/>
  <c r="W23" i="229" a="1"/>
  <c r="W23" i="229" s="1"/>
  <c r="V23" i="229"/>
  <c r="U23" i="229"/>
  <c r="BB22" i="229"/>
  <c r="AM22" i="229"/>
  <c r="AL22" i="229"/>
  <c r="AR22" i="229" s="1"/>
  <c r="AF22" i="229"/>
  <c r="AD22" i="229"/>
  <c r="AB22" i="229"/>
  <c r="AA22" i="229"/>
  <c r="Z22" i="229"/>
  <c r="AC22" i="229" s="1"/>
  <c r="Y22" i="229"/>
  <c r="W22" i="229" a="1"/>
  <c r="W22" i="229" s="1"/>
  <c r="V22" i="229"/>
  <c r="U22" i="229"/>
  <c r="BB21" i="229"/>
  <c r="AM21" i="229"/>
  <c r="AL21" i="229"/>
  <c r="AR21" i="229" s="1"/>
  <c r="AF21" i="229"/>
  <c r="AD21" i="229"/>
  <c r="AB21" i="229"/>
  <c r="AA21" i="229"/>
  <c r="Z21" i="229"/>
  <c r="AC21" i="229" s="1"/>
  <c r="Y21" i="229"/>
  <c r="W21" i="229" a="1"/>
  <c r="W21" i="229" s="1"/>
  <c r="V21" i="229"/>
  <c r="U21" i="229"/>
  <c r="BB20" i="229"/>
  <c r="AM20" i="229"/>
  <c r="AL20" i="229"/>
  <c r="AR20" i="229" s="1"/>
  <c r="AF20" i="229"/>
  <c r="AD20" i="229"/>
  <c r="AB20" i="229"/>
  <c r="AA20" i="229"/>
  <c r="Z20" i="229"/>
  <c r="AC20" i="229" s="1"/>
  <c r="Y20" i="229"/>
  <c r="W20" i="229" a="1"/>
  <c r="W20" i="229" s="1"/>
  <c r="V20" i="229"/>
  <c r="U20" i="229"/>
  <c r="G20" i="229"/>
  <c r="BB19" i="229"/>
  <c r="AM19" i="229"/>
  <c r="AL19" i="229"/>
  <c r="AR19" i="229" s="1"/>
  <c r="AF19" i="229"/>
  <c r="AD19" i="229"/>
  <c r="AB19" i="229"/>
  <c r="AA19" i="229"/>
  <c r="Z19" i="229"/>
  <c r="AC19" i="229" s="1"/>
  <c r="Y19" i="229"/>
  <c r="W19" i="229" a="1"/>
  <c r="W19" i="229" s="1"/>
  <c r="V19" i="229"/>
  <c r="U19" i="229"/>
  <c r="I19" i="229"/>
  <c r="BB18" i="229"/>
  <c r="AM18" i="229"/>
  <c r="AL18" i="229"/>
  <c r="AR18" i="229" s="1"/>
  <c r="AF18" i="229"/>
  <c r="AD18" i="229"/>
  <c r="AB18" i="229"/>
  <c r="AA18" i="229"/>
  <c r="Z18" i="229"/>
  <c r="AC18" i="229" s="1"/>
  <c r="Y18" i="229"/>
  <c r="W18" i="229" a="1"/>
  <c r="W18" i="229" s="1"/>
  <c r="V18" i="229"/>
  <c r="U18" i="229"/>
  <c r="BB17" i="229"/>
  <c r="AM17" i="229"/>
  <c r="AL17" i="229"/>
  <c r="AR17" i="229" s="1"/>
  <c r="AF17" i="229"/>
  <c r="AD17" i="229"/>
  <c r="AB17" i="229"/>
  <c r="AA17" i="229"/>
  <c r="Z17" i="229"/>
  <c r="AC17" i="229" s="1"/>
  <c r="Y17" i="229"/>
  <c r="W17" i="229" a="1"/>
  <c r="W17" i="229" s="1"/>
  <c r="V17" i="229"/>
  <c r="U17" i="229"/>
  <c r="BB16" i="229"/>
  <c r="AF16" i="229"/>
  <c r="AD16" i="229"/>
  <c r="AB16" i="229"/>
  <c r="AA16" i="229"/>
  <c r="Z16" i="229"/>
  <c r="AC16" i="229" s="1"/>
  <c r="Y16" i="229"/>
  <c r="W16" i="229" a="1"/>
  <c r="W16" i="229" s="1"/>
  <c r="V16" i="229"/>
  <c r="U16" i="229"/>
  <c r="BB15" i="229"/>
  <c r="AF15" i="229"/>
  <c r="AD15" i="229"/>
  <c r="AB15" i="229"/>
  <c r="AA15" i="229"/>
  <c r="Z15" i="229"/>
  <c r="AC15" i="229" s="1"/>
  <c r="Y15" i="229"/>
  <c r="W15" i="229" a="1"/>
  <c r="W15" i="229" s="1"/>
  <c r="V15" i="229"/>
  <c r="U15" i="229"/>
  <c r="BB14" i="229"/>
  <c r="AF14" i="229"/>
  <c r="AD14" i="229"/>
  <c r="AB14" i="229"/>
  <c r="AA14" i="229"/>
  <c r="Z14" i="229"/>
  <c r="AC14" i="229" s="1"/>
  <c r="Y14" i="229"/>
  <c r="W14" i="229" a="1"/>
  <c r="W14" i="229" s="1"/>
  <c r="V14" i="229"/>
  <c r="U14" i="229"/>
  <c r="BB13" i="229"/>
  <c r="AF13" i="229"/>
  <c r="AD13" i="229"/>
  <c r="AB13" i="229"/>
  <c r="AA13" i="229"/>
  <c r="Z13" i="229"/>
  <c r="AC13" i="229" s="1"/>
  <c r="Y13" i="229"/>
  <c r="W13" i="229" a="1"/>
  <c r="W13" i="229" s="1"/>
  <c r="V13" i="229"/>
  <c r="U13" i="229"/>
  <c r="BB12" i="229"/>
  <c r="AL12" i="229"/>
  <c r="I23" i="229" s="1"/>
  <c r="AF12" i="229"/>
  <c r="AD12" i="229"/>
  <c r="AB12" i="229"/>
  <c r="AA12" i="229"/>
  <c r="Z12" i="229"/>
  <c r="AC12" i="229" s="1"/>
  <c r="Y12" i="229"/>
  <c r="W12" i="229" a="1"/>
  <c r="W12" i="229" s="1"/>
  <c r="V12" i="229"/>
  <c r="U12" i="229"/>
  <c r="BB11" i="229"/>
  <c r="AF11" i="229"/>
  <c r="AD11" i="229"/>
  <c r="AB11" i="229"/>
  <c r="AA11" i="229"/>
  <c r="Z11" i="229"/>
  <c r="AC11" i="229" s="1"/>
  <c r="Y11" i="229"/>
  <c r="W11" i="229" a="1"/>
  <c r="W11" i="229" s="1"/>
  <c r="V11" i="229"/>
  <c r="U11" i="229"/>
  <c r="BB10" i="229"/>
  <c r="AF10" i="229"/>
  <c r="AD10" i="229"/>
  <c r="AB10" i="229"/>
  <c r="AA10" i="229"/>
  <c r="Z10" i="229"/>
  <c r="AC10" i="229" s="1"/>
  <c r="Y10" i="229"/>
  <c r="W10" i="229" a="1"/>
  <c r="W10" i="229" s="1"/>
  <c r="V10" i="229"/>
  <c r="U10" i="229"/>
  <c r="BB9" i="229"/>
  <c r="AP12" i="229"/>
  <c r="K23" i="229" s="1"/>
  <c r="AF9" i="229"/>
  <c r="AD9" i="229"/>
  <c r="AB9" i="229"/>
  <c r="AA9" i="229"/>
  <c r="Z9" i="229"/>
  <c r="AC9" i="229" s="1"/>
  <c r="Y9" i="229"/>
  <c r="W9" i="229" a="1"/>
  <c r="W9" i="229" s="1"/>
  <c r="V9" i="229"/>
  <c r="U9" i="229"/>
  <c r="BB8" i="229"/>
  <c r="AF8" i="229"/>
  <c r="AD8" i="229"/>
  <c r="AB8" i="229"/>
  <c r="AA8" i="229"/>
  <c r="Z8" i="229"/>
  <c r="AC8" i="229" s="1"/>
  <c r="Y8" i="229"/>
  <c r="W8" i="229" a="1"/>
  <c r="W8" i="229" s="1"/>
  <c r="V8" i="229"/>
  <c r="U8" i="229"/>
  <c r="BB7" i="229"/>
  <c r="AD7" i="229"/>
  <c r="V7" i="229"/>
  <c r="U7" i="229"/>
  <c r="BB6" i="229"/>
  <c r="BB5" i="229"/>
  <c r="BB4" i="229"/>
  <c r="R8" i="53"/>
  <c r="O12" i="53" s="1"/>
  <c r="Z36" i="229"/>
  <c r="Z7" i="229"/>
  <c r="AW12" i="53"/>
  <c r="AC7" i="229" l="1"/>
  <c r="AC36" i="229"/>
  <c r="Y47" i="229"/>
  <c r="U47" i="229"/>
  <c r="J37" i="229" s="1"/>
  <c r="J43" i="229" s="1"/>
  <c r="AD37" i="229"/>
  <c r="V47" i="229"/>
  <c r="K37" i="229" s="1"/>
  <c r="K43" i="229" s="1"/>
  <c r="U37" i="229"/>
  <c r="J19" i="229" s="1"/>
  <c r="J53" i="229"/>
  <c r="V37" i="229"/>
  <c r="K19" i="229" s="1"/>
  <c r="AO12" i="229"/>
  <c r="J23" i="229" s="1"/>
  <c r="AM37" i="229"/>
  <c r="K25" i="229" s="1"/>
  <c r="AR37" i="229"/>
  <c r="AL37" i="229"/>
  <c r="J25" i="229" s="1"/>
  <c r="BG8" i="229"/>
  <c r="BC12" i="53"/>
  <c r="O14" i="53"/>
  <c r="Z47" i="229"/>
  <c r="AC42" i="229"/>
  <c r="AC47" i="229" s="1"/>
  <c r="V62" i="229"/>
  <c r="J54" i="229" s="1"/>
  <c r="Z37" i="229"/>
  <c r="O27" i="53"/>
  <c r="O26" i="53"/>
  <c r="O25" i="53"/>
  <c r="O24" i="53"/>
  <c r="O23" i="53"/>
  <c r="O22" i="53"/>
  <c r="O21" i="53"/>
  <c r="O20" i="53"/>
  <c r="O19" i="53"/>
  <c r="O18" i="53"/>
  <c r="O17" i="53"/>
  <c r="O16" i="53"/>
  <c r="O15" i="53"/>
  <c r="O13" i="53"/>
  <c r="AC37" i="229" l="1"/>
  <c r="J28" i="229"/>
  <c r="J57" i="229"/>
  <c r="K28" i="229"/>
  <c r="BB1128" i="228"/>
  <c r="BB1127" i="228"/>
  <c r="BB1126" i="228"/>
  <c r="BB1125" i="228"/>
  <c r="BB1124" i="228"/>
  <c r="BB1123" i="228"/>
  <c r="BB1122" i="228"/>
  <c r="BB1121" i="228"/>
  <c r="BB1120" i="228"/>
  <c r="BB1119" i="228"/>
  <c r="BB1118" i="228"/>
  <c r="BB1117" i="228"/>
  <c r="BB1116" i="228"/>
  <c r="BB1115" i="228"/>
  <c r="BB1114" i="228"/>
  <c r="BB1113" i="228"/>
  <c r="BB1112" i="228"/>
  <c r="BB1111" i="228"/>
  <c r="BB1110" i="228"/>
  <c r="BB1109" i="228"/>
  <c r="BB1108" i="228"/>
  <c r="BB1107" i="228"/>
  <c r="BB1106" i="228"/>
  <c r="BB1105" i="228"/>
  <c r="BB1104" i="228"/>
  <c r="BB1103" i="228"/>
  <c r="BB1102" i="228"/>
  <c r="BB1101" i="228"/>
  <c r="BB1100" i="228"/>
  <c r="BB1099" i="228"/>
  <c r="BB1098" i="228"/>
  <c r="BB1097" i="228"/>
  <c r="BB1096" i="228"/>
  <c r="BB1095" i="228"/>
  <c r="BB1094" i="228"/>
  <c r="BB1093" i="228"/>
  <c r="BB1092" i="228"/>
  <c r="BB1091" i="228"/>
  <c r="BB1090" i="228"/>
  <c r="BB1089" i="228"/>
  <c r="BB1088" i="228"/>
  <c r="BB1087" i="228"/>
  <c r="BB1086" i="228"/>
  <c r="BB1085" i="228"/>
  <c r="BB1084" i="228"/>
  <c r="BB1083" i="228"/>
  <c r="BB1082" i="228"/>
  <c r="BB1081" i="228"/>
  <c r="BB1080" i="228"/>
  <c r="BB1079" i="228"/>
  <c r="BB1078" i="228"/>
  <c r="BB1077" i="228"/>
  <c r="BB1076" i="228"/>
  <c r="BB1075" i="228"/>
  <c r="BB1074" i="228"/>
  <c r="BB1073" i="228"/>
  <c r="BB1072" i="228"/>
  <c r="BB1071" i="228"/>
  <c r="BB1070" i="228"/>
  <c r="BB1069" i="228"/>
  <c r="BB1068" i="228"/>
  <c r="BB1067" i="228"/>
  <c r="BB1066" i="228"/>
  <c r="BB1065" i="228"/>
  <c r="BB1064" i="228"/>
  <c r="BB1063" i="228"/>
  <c r="BB1062" i="228"/>
  <c r="BB1061" i="228"/>
  <c r="BB1060" i="228"/>
  <c r="BB1059" i="228"/>
  <c r="BB1058" i="228"/>
  <c r="BB1057" i="228"/>
  <c r="BB1056" i="228"/>
  <c r="BB1055" i="228"/>
  <c r="BB1054" i="228"/>
  <c r="BB1053" i="228"/>
  <c r="BB1052" i="228"/>
  <c r="BB1051" i="228"/>
  <c r="BB1050" i="228"/>
  <c r="BB1049" i="228"/>
  <c r="BB1048" i="228"/>
  <c r="BB1047" i="228"/>
  <c r="BB1046" i="228"/>
  <c r="BB1045" i="228"/>
  <c r="BB1044" i="228"/>
  <c r="BB1043" i="228"/>
  <c r="BB1042" i="228"/>
  <c r="BB1041" i="228"/>
  <c r="BB1040" i="228"/>
  <c r="BB1039" i="228"/>
  <c r="BB1038" i="228"/>
  <c r="BB1037" i="228"/>
  <c r="BB1036" i="228"/>
  <c r="BB1035" i="228"/>
  <c r="BB1034" i="228"/>
  <c r="BB1033" i="228"/>
  <c r="BB1032" i="228"/>
  <c r="BB1031" i="228"/>
  <c r="BB1030" i="228"/>
  <c r="BB1029" i="228"/>
  <c r="BB1028" i="228"/>
  <c r="BB1027" i="228"/>
  <c r="BB1026" i="228"/>
  <c r="BB1025" i="228"/>
  <c r="BB1024" i="228"/>
  <c r="BB1023" i="228"/>
  <c r="BB1022" i="228"/>
  <c r="BB1021" i="228"/>
  <c r="BB1020" i="228"/>
  <c r="BB1019" i="228"/>
  <c r="BB1018" i="228"/>
  <c r="BB1017" i="228"/>
  <c r="BB1016" i="228"/>
  <c r="BB1015" i="228"/>
  <c r="BB1014" i="228"/>
  <c r="BB1013" i="228"/>
  <c r="BB1012" i="228"/>
  <c r="BB1011" i="228"/>
  <c r="BB1010" i="228"/>
  <c r="BB1009" i="228"/>
  <c r="BB1008" i="228"/>
  <c r="BB1007" i="228"/>
  <c r="BB1006" i="228"/>
  <c r="BB1005" i="228"/>
  <c r="BB1004" i="228"/>
  <c r="BB1003" i="228"/>
  <c r="BB1002" i="228"/>
  <c r="BB1001" i="228"/>
  <c r="BB1000" i="228"/>
  <c r="BB999" i="228"/>
  <c r="BB998" i="228"/>
  <c r="BB997" i="228"/>
  <c r="BB996" i="228"/>
  <c r="BB995" i="228"/>
  <c r="BB994" i="228"/>
  <c r="BB993" i="228"/>
  <c r="BB992" i="228"/>
  <c r="BB991" i="228"/>
  <c r="BB990" i="228"/>
  <c r="BB989" i="228"/>
  <c r="BB988" i="228"/>
  <c r="BB987" i="228"/>
  <c r="BB986" i="228"/>
  <c r="BB985" i="228"/>
  <c r="BB984" i="228"/>
  <c r="BB983" i="228"/>
  <c r="BB982" i="228"/>
  <c r="BB981" i="228"/>
  <c r="BB980" i="228"/>
  <c r="BB979" i="228"/>
  <c r="BB978" i="228"/>
  <c r="BB977" i="228"/>
  <c r="BB976" i="228"/>
  <c r="BB975" i="228"/>
  <c r="BB974" i="228"/>
  <c r="BB973" i="228"/>
  <c r="BB972" i="228"/>
  <c r="BB971" i="228"/>
  <c r="BB970" i="228"/>
  <c r="BB969" i="228"/>
  <c r="BB968" i="228"/>
  <c r="BB967" i="228"/>
  <c r="BB966" i="228"/>
  <c r="BB965" i="228"/>
  <c r="BB964" i="228"/>
  <c r="BB963" i="228"/>
  <c r="BB962" i="228"/>
  <c r="BB961" i="228"/>
  <c r="BB960" i="228"/>
  <c r="BB959" i="228"/>
  <c r="BB958" i="228"/>
  <c r="BB957" i="228"/>
  <c r="BB956" i="228"/>
  <c r="BB955" i="228"/>
  <c r="BB954" i="228"/>
  <c r="BB953" i="228"/>
  <c r="BB952" i="228"/>
  <c r="BB951" i="228"/>
  <c r="BB950" i="228"/>
  <c r="BB949" i="228"/>
  <c r="BB948" i="228"/>
  <c r="BB947" i="228"/>
  <c r="BB946" i="228"/>
  <c r="BB945" i="228"/>
  <c r="BB944" i="228"/>
  <c r="BB943" i="228"/>
  <c r="BB942" i="228"/>
  <c r="BB941" i="228"/>
  <c r="BB940" i="228"/>
  <c r="BB939" i="228"/>
  <c r="BB938" i="228"/>
  <c r="BB937" i="228"/>
  <c r="BB936" i="228"/>
  <c r="BB935" i="228"/>
  <c r="BB934" i="228"/>
  <c r="BB933" i="228"/>
  <c r="BB932" i="228"/>
  <c r="BB931" i="228"/>
  <c r="BB930" i="228"/>
  <c r="BB929" i="228"/>
  <c r="BB928" i="228"/>
  <c r="BB927" i="228"/>
  <c r="BB926" i="228"/>
  <c r="BB925" i="228"/>
  <c r="BB924" i="228"/>
  <c r="BB923" i="228"/>
  <c r="BB922" i="228"/>
  <c r="BB921" i="228"/>
  <c r="BB920" i="228"/>
  <c r="BB919" i="228"/>
  <c r="BB918" i="228"/>
  <c r="BB917" i="228"/>
  <c r="BB916" i="228"/>
  <c r="BB915" i="228"/>
  <c r="BB914" i="228"/>
  <c r="BB913" i="228"/>
  <c r="BB912" i="228"/>
  <c r="BB911" i="228"/>
  <c r="BB910" i="228"/>
  <c r="BB909" i="228"/>
  <c r="BB908" i="228"/>
  <c r="BB907" i="228"/>
  <c r="BB906" i="228"/>
  <c r="BB905" i="228"/>
  <c r="BB904" i="228"/>
  <c r="BB903" i="228"/>
  <c r="BB902" i="228"/>
  <c r="BB901" i="228"/>
  <c r="BB900" i="228"/>
  <c r="BB899" i="228"/>
  <c r="BB898" i="228"/>
  <c r="BB897" i="228"/>
  <c r="BB896" i="228"/>
  <c r="BB895" i="228"/>
  <c r="BB894" i="228"/>
  <c r="BB893" i="228"/>
  <c r="BB892" i="228"/>
  <c r="BB891" i="228"/>
  <c r="BB890" i="228"/>
  <c r="BB889" i="228"/>
  <c r="BB888" i="228"/>
  <c r="BB887" i="228"/>
  <c r="BB886" i="228"/>
  <c r="BB885" i="228"/>
  <c r="BB884" i="228"/>
  <c r="BB883" i="228"/>
  <c r="BB882" i="228"/>
  <c r="BB881" i="228"/>
  <c r="BB880" i="228"/>
  <c r="BB879" i="228"/>
  <c r="BB878" i="228"/>
  <c r="BB877" i="228"/>
  <c r="BB876" i="228"/>
  <c r="BB875" i="228"/>
  <c r="BB874" i="228"/>
  <c r="BB873" i="228"/>
  <c r="BB872" i="228"/>
  <c r="BB871" i="228"/>
  <c r="BB870" i="228"/>
  <c r="BB869" i="228"/>
  <c r="BB868" i="228"/>
  <c r="BB867" i="228"/>
  <c r="BB866" i="228"/>
  <c r="BB865" i="228"/>
  <c r="BB864" i="228"/>
  <c r="BB863" i="228"/>
  <c r="BB862" i="228"/>
  <c r="BB861" i="228"/>
  <c r="BB860" i="228"/>
  <c r="BB859" i="228"/>
  <c r="BB858" i="228"/>
  <c r="BB857" i="228"/>
  <c r="BB856" i="228"/>
  <c r="BB855" i="228"/>
  <c r="BB854" i="228"/>
  <c r="BB853" i="228"/>
  <c r="BB852" i="228"/>
  <c r="BB851" i="228"/>
  <c r="BB850" i="228"/>
  <c r="BB849" i="228"/>
  <c r="BB848" i="228"/>
  <c r="BB847" i="228"/>
  <c r="BB846" i="228"/>
  <c r="BB845" i="228"/>
  <c r="BB844" i="228"/>
  <c r="BB843" i="228"/>
  <c r="BB842" i="228"/>
  <c r="BB841" i="228"/>
  <c r="BB840" i="228"/>
  <c r="BB839" i="228"/>
  <c r="BB838" i="228"/>
  <c r="BB837" i="228"/>
  <c r="BB836" i="228"/>
  <c r="BB835" i="228"/>
  <c r="BB834" i="228"/>
  <c r="BB833" i="228"/>
  <c r="BB832" i="228"/>
  <c r="BB831" i="228"/>
  <c r="BB830" i="228"/>
  <c r="BB829" i="228"/>
  <c r="BB828" i="228"/>
  <c r="BB827" i="228"/>
  <c r="BB826" i="228"/>
  <c r="BB825" i="228"/>
  <c r="BB824" i="228"/>
  <c r="BB823" i="228"/>
  <c r="BB822" i="228"/>
  <c r="BB821" i="228"/>
  <c r="BB820" i="228"/>
  <c r="BB819" i="228"/>
  <c r="BB818" i="228"/>
  <c r="BB817" i="228"/>
  <c r="BB816" i="228"/>
  <c r="BB815" i="228"/>
  <c r="BB814" i="228"/>
  <c r="BB813" i="228"/>
  <c r="BB812" i="228"/>
  <c r="BB811" i="228"/>
  <c r="BB810" i="228"/>
  <c r="BB809" i="228"/>
  <c r="BB808" i="228"/>
  <c r="BB807" i="228"/>
  <c r="BB806" i="228"/>
  <c r="BB805" i="228"/>
  <c r="BB804" i="228"/>
  <c r="BB803" i="228"/>
  <c r="BB802" i="228"/>
  <c r="BB801" i="228"/>
  <c r="BB800" i="228"/>
  <c r="BB799" i="228"/>
  <c r="BB798" i="228"/>
  <c r="BB797" i="228"/>
  <c r="BB796" i="228"/>
  <c r="BB795" i="228"/>
  <c r="BB794" i="228"/>
  <c r="BB793" i="228"/>
  <c r="BB792" i="228"/>
  <c r="BB791" i="228"/>
  <c r="BB790" i="228"/>
  <c r="BB789" i="228"/>
  <c r="BB788" i="228"/>
  <c r="BB787" i="228"/>
  <c r="BB786" i="228"/>
  <c r="BB785" i="228"/>
  <c r="BB784" i="228"/>
  <c r="BB783" i="228"/>
  <c r="BB782" i="228"/>
  <c r="BB781" i="228"/>
  <c r="BB780" i="228"/>
  <c r="BB779" i="228"/>
  <c r="BB778" i="228"/>
  <c r="BB777" i="228"/>
  <c r="BB776" i="228"/>
  <c r="BB775" i="228"/>
  <c r="BB774" i="228"/>
  <c r="BB773" i="228"/>
  <c r="BB772" i="228"/>
  <c r="BB771" i="228"/>
  <c r="BB770" i="228"/>
  <c r="BB769" i="228"/>
  <c r="BB768" i="228"/>
  <c r="BB767" i="228"/>
  <c r="BB766" i="228"/>
  <c r="BB765" i="228"/>
  <c r="BB764" i="228"/>
  <c r="BB763" i="228"/>
  <c r="BB762" i="228"/>
  <c r="BB761" i="228"/>
  <c r="BB760" i="228"/>
  <c r="BB759" i="228"/>
  <c r="BB758" i="228"/>
  <c r="BB757" i="228"/>
  <c r="BB756" i="228"/>
  <c r="BB755" i="228"/>
  <c r="BB754" i="228"/>
  <c r="BB753" i="228"/>
  <c r="BB752" i="228"/>
  <c r="BB751" i="228"/>
  <c r="BB750" i="228"/>
  <c r="BB749" i="228"/>
  <c r="BB748" i="228"/>
  <c r="BB747" i="228"/>
  <c r="BB746" i="228"/>
  <c r="BB745" i="228"/>
  <c r="BB744" i="228"/>
  <c r="BB743" i="228"/>
  <c r="BB742" i="228"/>
  <c r="BB741" i="228"/>
  <c r="BB740" i="228"/>
  <c r="BB739" i="228"/>
  <c r="BB738" i="228"/>
  <c r="BB737" i="228"/>
  <c r="BB736" i="228"/>
  <c r="BB735" i="228"/>
  <c r="BB734" i="228"/>
  <c r="BB733" i="228"/>
  <c r="BB732" i="228"/>
  <c r="BB731" i="228"/>
  <c r="BB730" i="228"/>
  <c r="BB729" i="228"/>
  <c r="BB728" i="228"/>
  <c r="BB727" i="228"/>
  <c r="BB726" i="228"/>
  <c r="BB725" i="228"/>
  <c r="BB724" i="228"/>
  <c r="BB723" i="228"/>
  <c r="BB722" i="228"/>
  <c r="BB721" i="228"/>
  <c r="BB720" i="228"/>
  <c r="BB719" i="228"/>
  <c r="BB718" i="228"/>
  <c r="BB717" i="228"/>
  <c r="BB716" i="228"/>
  <c r="BB715" i="228"/>
  <c r="BB714" i="228"/>
  <c r="BB713" i="228"/>
  <c r="BB712" i="228"/>
  <c r="BB711" i="228"/>
  <c r="BB710" i="228"/>
  <c r="BB709" i="228"/>
  <c r="BB708" i="228"/>
  <c r="BB707" i="228"/>
  <c r="BB706" i="228"/>
  <c r="BB705" i="228"/>
  <c r="BB704" i="228"/>
  <c r="BB703" i="228"/>
  <c r="BB702" i="228"/>
  <c r="BB701" i="228"/>
  <c r="BB700" i="228"/>
  <c r="BB699" i="228"/>
  <c r="BB698" i="228"/>
  <c r="BB697" i="228"/>
  <c r="BB696" i="228"/>
  <c r="BB695" i="228"/>
  <c r="BB694" i="228"/>
  <c r="BB693" i="228"/>
  <c r="BB692" i="228"/>
  <c r="BB691" i="228"/>
  <c r="BB690" i="228"/>
  <c r="BB689" i="228"/>
  <c r="BB688" i="228"/>
  <c r="BB687" i="228"/>
  <c r="BB686" i="228"/>
  <c r="BB685" i="228"/>
  <c r="BB684" i="228"/>
  <c r="BB683" i="228"/>
  <c r="BB682" i="228"/>
  <c r="BB681" i="228"/>
  <c r="BB680" i="228"/>
  <c r="BB679" i="228"/>
  <c r="BB678" i="228"/>
  <c r="BB677" i="228"/>
  <c r="BB676" i="228"/>
  <c r="BB675" i="228"/>
  <c r="BB674" i="228"/>
  <c r="BB673" i="228"/>
  <c r="BB672" i="228"/>
  <c r="BB671" i="228"/>
  <c r="BB670" i="228"/>
  <c r="BB669" i="228"/>
  <c r="BB668" i="228"/>
  <c r="BB667" i="228"/>
  <c r="BB666" i="228"/>
  <c r="BB665" i="228"/>
  <c r="BB664" i="228"/>
  <c r="BB663" i="228"/>
  <c r="BB662" i="228"/>
  <c r="BB661" i="228"/>
  <c r="BB660" i="228"/>
  <c r="BB659" i="228"/>
  <c r="BB658" i="228"/>
  <c r="BB657" i="228"/>
  <c r="BB656" i="228"/>
  <c r="BB655" i="228"/>
  <c r="BB654" i="228"/>
  <c r="BB653" i="228"/>
  <c r="BB652" i="228"/>
  <c r="BB651" i="228"/>
  <c r="BB650" i="228"/>
  <c r="BB649" i="228"/>
  <c r="BB648" i="228"/>
  <c r="BB647" i="228"/>
  <c r="BB646" i="228"/>
  <c r="BB645" i="228"/>
  <c r="BB644" i="228"/>
  <c r="BB643" i="228"/>
  <c r="BB642" i="228"/>
  <c r="BB641" i="228"/>
  <c r="BB640" i="228"/>
  <c r="BB639" i="228"/>
  <c r="BB638" i="228"/>
  <c r="BB637" i="228"/>
  <c r="BB636" i="228"/>
  <c r="BB635" i="228"/>
  <c r="BB634" i="228"/>
  <c r="BB633" i="228"/>
  <c r="BB632" i="228"/>
  <c r="BB631" i="228"/>
  <c r="BB630" i="228"/>
  <c r="BB629" i="228"/>
  <c r="BB628" i="228"/>
  <c r="BB627" i="228"/>
  <c r="BB626" i="228"/>
  <c r="BB625" i="228"/>
  <c r="BB624" i="228"/>
  <c r="BB623" i="228"/>
  <c r="BB622" i="228"/>
  <c r="BB621" i="228"/>
  <c r="BB620" i="228"/>
  <c r="BB619" i="228"/>
  <c r="BB618" i="228"/>
  <c r="BB617" i="228"/>
  <c r="BB616" i="228"/>
  <c r="BB615" i="228"/>
  <c r="BB614" i="228"/>
  <c r="BB613" i="228"/>
  <c r="BB612" i="228"/>
  <c r="BB611" i="228"/>
  <c r="BB610" i="228"/>
  <c r="BB609" i="228"/>
  <c r="BB608" i="228"/>
  <c r="BB607" i="228"/>
  <c r="BB606" i="228"/>
  <c r="BB605" i="228"/>
  <c r="BB604" i="228"/>
  <c r="BB603" i="228"/>
  <c r="BB602" i="228"/>
  <c r="BB601" i="228"/>
  <c r="BB600" i="228"/>
  <c r="BB599" i="228"/>
  <c r="BB598" i="228"/>
  <c r="BB597" i="228"/>
  <c r="BB596" i="228"/>
  <c r="BB595" i="228"/>
  <c r="BB594" i="228"/>
  <c r="BB593" i="228"/>
  <c r="BB592" i="228"/>
  <c r="BB591" i="228"/>
  <c r="BB590" i="228"/>
  <c r="BB589" i="228"/>
  <c r="BB588" i="228"/>
  <c r="BB587" i="228"/>
  <c r="BB586" i="228"/>
  <c r="BB585" i="228"/>
  <c r="BB584" i="228"/>
  <c r="BB583" i="228"/>
  <c r="BB582" i="228"/>
  <c r="BB581" i="228"/>
  <c r="BB580" i="228"/>
  <c r="BB579" i="228"/>
  <c r="BB578" i="228"/>
  <c r="BB577" i="228"/>
  <c r="BB576" i="228"/>
  <c r="BB575" i="228"/>
  <c r="BB574" i="228"/>
  <c r="BB573" i="228"/>
  <c r="BB572" i="228"/>
  <c r="BB571" i="228"/>
  <c r="BB570" i="228"/>
  <c r="BB569" i="228"/>
  <c r="BB568" i="228"/>
  <c r="BB567" i="228"/>
  <c r="BB566" i="228"/>
  <c r="BB565" i="228"/>
  <c r="BB564" i="228"/>
  <c r="BB563" i="228"/>
  <c r="BB562" i="228"/>
  <c r="BB561" i="228"/>
  <c r="BB560" i="228"/>
  <c r="BB559" i="228"/>
  <c r="BB558" i="228"/>
  <c r="BB557" i="228"/>
  <c r="BB556" i="228"/>
  <c r="BB555" i="228"/>
  <c r="BB554" i="228"/>
  <c r="BB553" i="228"/>
  <c r="BB552" i="228"/>
  <c r="BB551" i="228"/>
  <c r="BB550" i="228"/>
  <c r="BB549" i="228"/>
  <c r="BB548" i="228"/>
  <c r="BB547" i="228"/>
  <c r="BB546" i="228"/>
  <c r="BB545" i="228"/>
  <c r="BB544" i="228"/>
  <c r="BB543" i="228"/>
  <c r="BB542" i="228"/>
  <c r="BB541" i="228"/>
  <c r="BB540" i="228"/>
  <c r="BB539" i="228"/>
  <c r="BB538" i="228"/>
  <c r="BB537" i="228"/>
  <c r="BB536" i="228"/>
  <c r="BB535" i="228"/>
  <c r="BB534" i="228"/>
  <c r="BB533" i="228"/>
  <c r="BB532" i="228"/>
  <c r="BB531" i="228"/>
  <c r="BB530" i="228"/>
  <c r="BB529" i="228"/>
  <c r="BB528" i="228"/>
  <c r="BB527" i="228"/>
  <c r="BB526" i="228"/>
  <c r="BB525" i="228"/>
  <c r="BB524" i="228"/>
  <c r="BB523" i="228"/>
  <c r="BB522" i="228"/>
  <c r="BB521" i="228"/>
  <c r="BB520" i="228"/>
  <c r="BB519" i="228"/>
  <c r="BB518" i="228"/>
  <c r="BB517" i="228"/>
  <c r="BB516" i="228"/>
  <c r="BB515" i="228"/>
  <c r="BB514" i="228"/>
  <c r="BB513" i="228"/>
  <c r="BB512" i="228"/>
  <c r="BB511" i="228"/>
  <c r="BB510" i="228"/>
  <c r="BB509" i="228"/>
  <c r="BB508" i="228"/>
  <c r="BB507" i="228"/>
  <c r="BB506" i="228"/>
  <c r="BB505" i="228"/>
  <c r="BB504" i="228"/>
  <c r="BB503" i="228"/>
  <c r="BB502" i="228"/>
  <c r="BB501" i="228"/>
  <c r="BB500" i="228"/>
  <c r="BB499" i="228"/>
  <c r="BB498" i="228"/>
  <c r="BB497" i="228"/>
  <c r="BB496" i="228"/>
  <c r="BB495" i="228"/>
  <c r="BB494" i="228"/>
  <c r="BB493" i="228"/>
  <c r="BB492" i="228"/>
  <c r="BB491" i="228"/>
  <c r="BB490" i="228"/>
  <c r="BB489" i="228"/>
  <c r="BB488" i="228"/>
  <c r="BB487" i="228"/>
  <c r="BB486" i="228"/>
  <c r="BB485" i="228"/>
  <c r="BB484" i="228"/>
  <c r="BB483" i="228"/>
  <c r="BB482" i="228"/>
  <c r="BB481" i="228"/>
  <c r="BB480" i="228"/>
  <c r="BB479" i="228"/>
  <c r="BB478" i="228"/>
  <c r="BB477" i="228"/>
  <c r="BB476" i="228"/>
  <c r="BB475" i="228"/>
  <c r="BB474" i="228"/>
  <c r="BB473" i="228"/>
  <c r="BB472" i="228"/>
  <c r="BB471" i="228"/>
  <c r="BB470" i="228"/>
  <c r="BB469" i="228"/>
  <c r="BB468" i="228"/>
  <c r="BB467" i="228"/>
  <c r="BB466" i="228"/>
  <c r="BB465" i="228"/>
  <c r="BB464" i="228"/>
  <c r="BB463" i="228"/>
  <c r="BB462" i="228"/>
  <c r="BB461" i="228"/>
  <c r="BB460" i="228"/>
  <c r="BB459" i="228"/>
  <c r="BB458" i="228"/>
  <c r="BB457" i="228"/>
  <c r="BB456" i="228"/>
  <c r="BB455" i="228"/>
  <c r="BB454" i="228"/>
  <c r="BB453" i="228"/>
  <c r="BB452" i="228"/>
  <c r="BB451" i="228"/>
  <c r="BB450" i="228"/>
  <c r="BB449" i="228"/>
  <c r="BB448" i="228"/>
  <c r="BB447" i="228"/>
  <c r="BB446" i="228"/>
  <c r="BB445" i="228"/>
  <c r="BB444" i="228"/>
  <c r="BB443" i="228"/>
  <c r="BB442" i="228"/>
  <c r="BB441" i="228"/>
  <c r="BB440" i="228"/>
  <c r="BB439" i="228"/>
  <c r="BB438" i="228"/>
  <c r="BB437" i="228"/>
  <c r="BB436" i="228"/>
  <c r="BB435" i="228"/>
  <c r="BB434" i="228"/>
  <c r="BB433" i="228"/>
  <c r="BB432" i="228"/>
  <c r="BB431" i="228"/>
  <c r="BB430" i="228"/>
  <c r="BB429" i="228"/>
  <c r="BB428" i="228"/>
  <c r="BB427" i="228"/>
  <c r="BB426" i="228"/>
  <c r="BB425" i="228"/>
  <c r="BB424" i="228"/>
  <c r="BB423" i="228"/>
  <c r="BB422" i="228"/>
  <c r="BB421" i="228"/>
  <c r="BB420" i="228"/>
  <c r="BB419" i="228"/>
  <c r="BB418" i="228"/>
  <c r="BB417" i="228"/>
  <c r="BB416" i="228"/>
  <c r="BB415" i="228"/>
  <c r="BB414" i="228"/>
  <c r="BB413" i="228"/>
  <c r="BB412" i="228"/>
  <c r="BB411" i="228"/>
  <c r="BB410" i="228"/>
  <c r="BB409" i="228"/>
  <c r="BB408" i="228"/>
  <c r="BB407" i="228"/>
  <c r="BB406" i="228"/>
  <c r="BB405" i="228"/>
  <c r="BB404" i="228"/>
  <c r="BB403" i="228"/>
  <c r="BB402" i="228"/>
  <c r="BB401" i="228"/>
  <c r="BB400" i="228"/>
  <c r="BB399" i="228"/>
  <c r="BB398" i="228"/>
  <c r="BB397" i="228"/>
  <c r="BB396" i="228"/>
  <c r="BB395" i="228"/>
  <c r="BB394" i="228"/>
  <c r="BB393" i="228"/>
  <c r="BB392" i="228"/>
  <c r="BB391" i="228"/>
  <c r="BB390" i="228"/>
  <c r="BB389" i="228"/>
  <c r="BB388" i="228"/>
  <c r="BB387" i="228"/>
  <c r="BB386" i="228"/>
  <c r="BB385" i="228"/>
  <c r="BB384" i="228"/>
  <c r="BB383" i="228"/>
  <c r="BB382" i="228"/>
  <c r="BB381" i="228"/>
  <c r="BB380" i="228"/>
  <c r="BB379" i="228"/>
  <c r="BB378" i="228"/>
  <c r="BB377" i="228"/>
  <c r="BB376" i="228"/>
  <c r="BB375" i="228"/>
  <c r="BB374" i="228"/>
  <c r="BB373" i="228"/>
  <c r="BB372" i="228"/>
  <c r="BB371" i="228"/>
  <c r="BB370" i="228"/>
  <c r="BB369" i="228"/>
  <c r="BB368" i="228"/>
  <c r="BB367" i="228"/>
  <c r="BB366" i="228"/>
  <c r="BB365" i="228"/>
  <c r="BB364" i="228"/>
  <c r="BB363" i="228"/>
  <c r="BB362" i="228"/>
  <c r="BB361" i="228"/>
  <c r="BB360" i="228"/>
  <c r="BB359" i="228"/>
  <c r="BB358" i="228"/>
  <c r="BB357" i="228"/>
  <c r="BB356" i="228"/>
  <c r="BB355" i="228"/>
  <c r="BB354" i="228"/>
  <c r="BB353" i="228"/>
  <c r="BB352" i="228"/>
  <c r="BB351" i="228"/>
  <c r="BB350" i="228"/>
  <c r="BB349" i="228"/>
  <c r="BB348" i="228"/>
  <c r="BB347" i="228"/>
  <c r="BB346" i="228"/>
  <c r="BB345" i="228"/>
  <c r="BB344" i="228"/>
  <c r="BB343" i="228"/>
  <c r="BB342" i="228"/>
  <c r="BB341" i="228"/>
  <c r="BB340" i="228"/>
  <c r="BB339" i="228"/>
  <c r="BB338" i="228"/>
  <c r="BB337" i="228"/>
  <c r="BB336" i="228"/>
  <c r="BB335" i="228"/>
  <c r="BB334" i="228"/>
  <c r="BB333" i="228"/>
  <c r="BB332" i="228"/>
  <c r="BB331" i="228"/>
  <c r="BB330" i="228"/>
  <c r="BB329" i="228"/>
  <c r="BB328" i="228"/>
  <c r="BB327" i="228"/>
  <c r="BB326" i="228"/>
  <c r="BB325" i="228"/>
  <c r="BB324" i="228"/>
  <c r="BB323" i="228"/>
  <c r="BB322" i="228"/>
  <c r="BB321" i="228"/>
  <c r="BB320" i="228"/>
  <c r="BB319" i="228"/>
  <c r="BB318" i="228"/>
  <c r="BB317" i="228"/>
  <c r="BB316" i="228"/>
  <c r="BB315" i="228"/>
  <c r="BB314" i="228"/>
  <c r="BB313" i="228"/>
  <c r="BB312" i="228"/>
  <c r="BB311" i="228"/>
  <c r="BB310" i="228"/>
  <c r="BB309" i="228"/>
  <c r="BB308" i="228"/>
  <c r="BB307" i="228"/>
  <c r="BB306" i="228"/>
  <c r="BB305" i="228"/>
  <c r="BB304" i="228"/>
  <c r="BB303" i="228"/>
  <c r="BB302" i="228"/>
  <c r="BB301" i="228"/>
  <c r="BB300" i="228"/>
  <c r="BB299" i="228"/>
  <c r="BB298" i="228"/>
  <c r="BB297" i="228"/>
  <c r="BB296" i="228"/>
  <c r="BB295" i="228"/>
  <c r="BB294" i="228"/>
  <c r="BB293" i="228"/>
  <c r="BB292" i="228"/>
  <c r="BB291" i="228"/>
  <c r="BB290" i="228"/>
  <c r="BB289" i="228"/>
  <c r="BB288" i="228"/>
  <c r="BB287" i="228"/>
  <c r="BB286" i="228"/>
  <c r="BB285" i="228"/>
  <c r="BB284" i="228"/>
  <c r="BB283" i="228"/>
  <c r="BB282" i="228"/>
  <c r="BB281" i="228"/>
  <c r="BB280" i="228"/>
  <c r="BB279" i="228"/>
  <c r="BB278" i="228"/>
  <c r="BB277" i="228"/>
  <c r="BB276" i="228"/>
  <c r="BB275" i="228"/>
  <c r="BB274" i="228"/>
  <c r="BB273" i="228"/>
  <c r="BB272" i="228"/>
  <c r="BB271" i="228"/>
  <c r="BB270" i="228"/>
  <c r="BB269" i="228"/>
  <c r="BB268" i="228"/>
  <c r="BB267" i="228"/>
  <c r="BB266" i="228"/>
  <c r="BB265" i="228"/>
  <c r="BB264" i="228"/>
  <c r="BB263" i="228"/>
  <c r="BB262" i="228"/>
  <c r="BB261" i="228"/>
  <c r="BB260" i="228"/>
  <c r="BB259" i="228"/>
  <c r="BB258" i="228"/>
  <c r="BB257" i="228"/>
  <c r="BB256" i="228"/>
  <c r="BB255" i="228"/>
  <c r="BB254" i="228"/>
  <c r="BB253" i="228"/>
  <c r="BB252" i="228"/>
  <c r="BB251" i="228"/>
  <c r="BB250" i="228"/>
  <c r="BB249" i="228"/>
  <c r="BB248" i="228"/>
  <c r="BB247" i="228"/>
  <c r="BB246" i="228"/>
  <c r="BB245" i="228"/>
  <c r="BB244" i="228"/>
  <c r="BB243" i="228"/>
  <c r="BB242" i="228"/>
  <c r="BB241" i="228"/>
  <c r="BB240" i="228"/>
  <c r="BB239" i="228"/>
  <c r="BB238" i="228"/>
  <c r="BB237" i="228"/>
  <c r="BB236" i="228"/>
  <c r="BB235" i="228"/>
  <c r="BB234" i="228"/>
  <c r="BB233" i="228"/>
  <c r="BB232" i="228"/>
  <c r="BB231" i="228"/>
  <c r="BB230" i="228"/>
  <c r="BB229" i="228"/>
  <c r="BB228" i="228"/>
  <c r="BB227" i="228"/>
  <c r="BB226" i="228"/>
  <c r="BB225" i="228"/>
  <c r="BB224" i="228"/>
  <c r="BB223" i="228"/>
  <c r="BB222" i="228"/>
  <c r="BB221" i="228"/>
  <c r="BB220" i="228"/>
  <c r="BB219" i="228"/>
  <c r="BB218" i="228"/>
  <c r="BB217" i="228"/>
  <c r="BB216" i="228"/>
  <c r="BB215" i="228"/>
  <c r="BB214" i="228"/>
  <c r="BB213" i="228"/>
  <c r="BB212" i="228"/>
  <c r="BB211" i="228"/>
  <c r="BB210" i="228"/>
  <c r="BB209" i="228"/>
  <c r="BB208" i="228"/>
  <c r="BB207" i="228"/>
  <c r="BB206" i="228"/>
  <c r="BB205" i="228"/>
  <c r="BB204" i="228"/>
  <c r="BB203" i="228"/>
  <c r="BB202" i="228"/>
  <c r="BB201" i="228"/>
  <c r="BB200" i="228"/>
  <c r="BB199" i="228"/>
  <c r="BB198" i="228"/>
  <c r="BB197" i="228"/>
  <c r="BB196" i="228"/>
  <c r="BB195" i="228"/>
  <c r="BB194" i="228"/>
  <c r="BB193" i="228"/>
  <c r="BB192" i="228"/>
  <c r="BB191" i="228"/>
  <c r="BB190" i="228"/>
  <c r="BB189" i="228"/>
  <c r="BB188" i="228"/>
  <c r="BB187" i="228"/>
  <c r="BB186" i="228"/>
  <c r="BB185" i="228"/>
  <c r="BB184" i="228"/>
  <c r="BB183" i="228"/>
  <c r="BB182" i="228"/>
  <c r="BB181" i="228"/>
  <c r="BB180" i="228"/>
  <c r="BB179" i="228"/>
  <c r="BB178" i="228"/>
  <c r="BB177" i="228"/>
  <c r="BB176" i="228"/>
  <c r="BB175" i="228"/>
  <c r="BB174" i="228"/>
  <c r="BB173" i="228"/>
  <c r="BB172" i="228"/>
  <c r="BB171" i="228"/>
  <c r="BB170" i="228"/>
  <c r="BB169" i="228"/>
  <c r="BB168" i="228"/>
  <c r="BB167" i="228"/>
  <c r="BB166" i="228"/>
  <c r="BB165" i="228"/>
  <c r="BB164" i="228"/>
  <c r="BB163" i="228"/>
  <c r="BB162" i="228"/>
  <c r="BB161" i="228"/>
  <c r="BB160" i="228"/>
  <c r="BB159" i="228"/>
  <c r="BB158" i="228"/>
  <c r="BB157" i="228"/>
  <c r="BB156" i="228"/>
  <c r="BB155" i="228"/>
  <c r="BB154" i="228"/>
  <c r="BB153" i="228"/>
  <c r="BB152" i="228"/>
  <c r="BB151" i="228"/>
  <c r="BB150" i="228"/>
  <c r="BB149" i="228"/>
  <c r="BB148" i="228"/>
  <c r="BB147" i="228"/>
  <c r="BB146" i="228"/>
  <c r="BB145" i="228"/>
  <c r="BB144" i="228"/>
  <c r="BB143" i="228"/>
  <c r="BB142" i="228"/>
  <c r="BB141" i="228"/>
  <c r="BB140" i="228"/>
  <c r="BB139" i="228"/>
  <c r="BB138" i="228"/>
  <c r="BB137" i="228"/>
  <c r="BB136" i="228"/>
  <c r="BB135" i="228"/>
  <c r="BB134" i="228"/>
  <c r="BB133" i="228"/>
  <c r="BB132" i="228"/>
  <c r="BB131" i="228"/>
  <c r="BB130" i="228"/>
  <c r="BB129" i="228"/>
  <c r="BB128" i="228"/>
  <c r="BB127" i="228"/>
  <c r="BB126" i="228"/>
  <c r="BB125" i="228"/>
  <c r="BB124" i="228"/>
  <c r="BB123" i="228"/>
  <c r="BB122" i="228"/>
  <c r="BB121" i="228"/>
  <c r="BB120" i="228"/>
  <c r="BB119" i="228"/>
  <c r="BB118" i="228"/>
  <c r="BB117" i="228"/>
  <c r="BB116" i="228"/>
  <c r="BB115" i="228"/>
  <c r="BB114" i="228"/>
  <c r="BB113" i="228"/>
  <c r="BB112" i="228"/>
  <c r="BB111" i="228"/>
  <c r="BB110" i="228"/>
  <c r="BB109" i="228"/>
  <c r="BB108" i="228"/>
  <c r="BB107" i="228"/>
  <c r="BB106" i="228"/>
  <c r="BB105" i="228"/>
  <c r="BB104" i="228"/>
  <c r="BB103" i="228"/>
  <c r="BB102" i="228"/>
  <c r="BB101" i="228"/>
  <c r="BB100" i="228"/>
  <c r="BB99" i="228"/>
  <c r="BB98" i="228"/>
  <c r="BB97" i="228"/>
  <c r="BB96" i="228"/>
  <c r="BB95" i="228"/>
  <c r="BB94" i="228"/>
  <c r="BB93" i="228"/>
  <c r="BB92" i="228"/>
  <c r="BB91" i="228"/>
  <c r="BB90" i="228"/>
  <c r="BB89" i="228"/>
  <c r="BB88" i="228"/>
  <c r="BB87" i="228"/>
  <c r="BB86" i="228"/>
  <c r="BB85" i="228"/>
  <c r="BB84" i="228"/>
  <c r="BB83" i="228"/>
  <c r="BB82" i="228"/>
  <c r="BB81" i="228"/>
  <c r="BB80" i="228"/>
  <c r="BB79" i="228"/>
  <c r="BB78" i="228"/>
  <c r="BB77" i="228"/>
  <c r="BB76" i="228"/>
  <c r="BB75" i="228"/>
  <c r="BB74" i="228"/>
  <c r="BB73" i="228"/>
  <c r="BB72" i="228"/>
  <c r="BB71" i="228"/>
  <c r="BB70" i="228"/>
  <c r="BB69" i="228"/>
  <c r="BB68" i="228"/>
  <c r="BB67" i="228"/>
  <c r="BB66" i="228"/>
  <c r="BB65" i="228"/>
  <c r="BB64" i="228"/>
  <c r="BB63" i="228"/>
  <c r="BB62" i="228"/>
  <c r="I54" i="228"/>
  <c r="BB61" i="228"/>
  <c r="BB60" i="228"/>
  <c r="BB59" i="228"/>
  <c r="BB58" i="228"/>
  <c r="BB57" i="228"/>
  <c r="BB56" i="228"/>
  <c r="BB55" i="228"/>
  <c r="S55" i="228"/>
  <c r="I53" i="228" s="1"/>
  <c r="BB54" i="228"/>
  <c r="BB53" i="228"/>
  <c r="BB52" i="228"/>
  <c r="BB51" i="228"/>
  <c r="BB50" i="228"/>
  <c r="BB49" i="228"/>
  <c r="BB48" i="228"/>
  <c r="BB47" i="228"/>
  <c r="AL47" i="228"/>
  <c r="S47" i="228"/>
  <c r="I37" i="228" s="1"/>
  <c r="BB46" i="228"/>
  <c r="AF46" i="228"/>
  <c r="AD46" i="228"/>
  <c r="AB46" i="228"/>
  <c r="AA46" i="228"/>
  <c r="Z46" i="228"/>
  <c r="AC46" i="228" s="1"/>
  <c r="Y46" i="228"/>
  <c r="W46" i="228" a="1"/>
  <c r="W46" i="228" s="1"/>
  <c r="V46" i="228"/>
  <c r="U46" i="228"/>
  <c r="BB45" i="228"/>
  <c r="AF45" i="228"/>
  <c r="AD45" i="228"/>
  <c r="AB45" i="228"/>
  <c r="AA45" i="228"/>
  <c r="Z45" i="228"/>
  <c r="AC45" i="228" s="1"/>
  <c r="Y45" i="228"/>
  <c r="W45" i="228" a="1"/>
  <c r="W45" i="228" s="1"/>
  <c r="V45" i="228"/>
  <c r="U45" i="228"/>
  <c r="BB44" i="228"/>
  <c r="AF44" i="228"/>
  <c r="AD44" i="228"/>
  <c r="AB44" i="228"/>
  <c r="AA44" i="228"/>
  <c r="Z44" i="228"/>
  <c r="AC44" i="228" s="1"/>
  <c r="Y44" i="228"/>
  <c r="W44" i="228" a="1"/>
  <c r="W44" i="228" s="1"/>
  <c r="V44" i="228"/>
  <c r="U44" i="228"/>
  <c r="BB43" i="228"/>
  <c r="AF43" i="228"/>
  <c r="AD43" i="228"/>
  <c r="AB43" i="228"/>
  <c r="AA43" i="228"/>
  <c r="Z43" i="228"/>
  <c r="AC43" i="228" s="1"/>
  <c r="Y43" i="228"/>
  <c r="W43" i="228" a="1"/>
  <c r="W43" i="228" s="1"/>
  <c r="V43" i="228"/>
  <c r="U43" i="228"/>
  <c r="BB42" i="228"/>
  <c r="AP47" i="228"/>
  <c r="K41" i="228" s="1"/>
  <c r="AO47" i="228"/>
  <c r="J41" i="228" s="1"/>
  <c r="AF42" i="228"/>
  <c r="AD42" i="228"/>
  <c r="AD47" i="228" s="1"/>
  <c r="AB42" i="228"/>
  <c r="AA42" i="228"/>
  <c r="Z42" i="228"/>
  <c r="Y42" i="228"/>
  <c r="W42" i="228" a="1"/>
  <c r="W42" i="228" s="1"/>
  <c r="V42" i="228"/>
  <c r="U42" i="228"/>
  <c r="G42" i="228"/>
  <c r="BB41" i="228"/>
  <c r="I41" i="228"/>
  <c r="BB40" i="228"/>
  <c r="BB39" i="228"/>
  <c r="BB38" i="228"/>
  <c r="G38" i="228"/>
  <c r="BB37" i="228"/>
  <c r="S37" i="228"/>
  <c r="I19" i="228" s="1"/>
  <c r="BB36" i="228"/>
  <c r="AM36" i="228"/>
  <c r="AL36" i="228"/>
  <c r="AR36" i="228" s="1"/>
  <c r="AD36" i="228"/>
  <c r="V36" i="228"/>
  <c r="U36" i="228"/>
  <c r="BB35" i="228"/>
  <c r="AM35" i="228"/>
  <c r="AL35" i="228"/>
  <c r="AR35" i="228" s="1"/>
  <c r="AF35" i="228"/>
  <c r="AD35" i="228"/>
  <c r="AB35" i="228"/>
  <c r="AA35" i="228"/>
  <c r="Z35" i="228"/>
  <c r="AC35" i="228" s="1"/>
  <c r="Y35" i="228"/>
  <c r="W35" i="228" a="1"/>
  <c r="W35" i="228" s="1"/>
  <c r="V35" i="228"/>
  <c r="U35" i="228"/>
  <c r="BB34" i="228"/>
  <c r="AM34" i="228"/>
  <c r="AL34" i="228"/>
  <c r="AR34" i="228" s="1"/>
  <c r="AF34" i="228"/>
  <c r="AD34" i="228"/>
  <c r="AB34" i="228"/>
  <c r="AA34" i="228"/>
  <c r="Z34" i="228"/>
  <c r="AC34" i="228" s="1"/>
  <c r="Y34" i="228"/>
  <c r="W34" i="228" a="1"/>
  <c r="W34" i="228" s="1"/>
  <c r="V34" i="228"/>
  <c r="U34" i="228"/>
  <c r="BB33" i="228"/>
  <c r="AR33" i="228"/>
  <c r="AM33" i="228"/>
  <c r="AL33" i="228"/>
  <c r="AF33" i="228"/>
  <c r="AD33" i="228"/>
  <c r="AB33" i="228"/>
  <c r="AA33" i="228"/>
  <c r="Z33" i="228"/>
  <c r="AC33" i="228" s="1"/>
  <c r="Y33" i="228"/>
  <c r="W33" i="228" a="1"/>
  <c r="W33" i="228" s="1"/>
  <c r="V33" i="228"/>
  <c r="U33" i="228"/>
  <c r="BB32" i="228"/>
  <c r="AM32" i="228"/>
  <c r="AL32" i="228"/>
  <c r="AR32" i="228" s="1"/>
  <c r="AF32" i="228"/>
  <c r="AD32" i="228"/>
  <c r="AB32" i="228"/>
  <c r="AA32" i="228"/>
  <c r="Z32" i="228"/>
  <c r="AC32" i="228" s="1"/>
  <c r="Y32" i="228"/>
  <c r="W32" i="228" a="1"/>
  <c r="W32" i="228" s="1"/>
  <c r="V32" i="228"/>
  <c r="U32" i="228"/>
  <c r="BB31" i="228"/>
  <c r="AM31" i="228"/>
  <c r="AL31" i="228"/>
  <c r="AR31" i="228" s="1"/>
  <c r="AF31" i="228"/>
  <c r="AD31" i="228"/>
  <c r="AB31" i="228"/>
  <c r="AA31" i="228"/>
  <c r="Z31" i="228"/>
  <c r="AC31" i="228" s="1"/>
  <c r="Y31" i="228"/>
  <c r="W31" i="228" a="1"/>
  <c r="W31" i="228" s="1"/>
  <c r="V31" i="228"/>
  <c r="U31" i="228"/>
  <c r="BB30" i="228"/>
  <c r="AM30" i="228"/>
  <c r="AL30" i="228"/>
  <c r="AR30" i="228" s="1"/>
  <c r="AF30" i="228"/>
  <c r="AD30" i="228"/>
  <c r="AB30" i="228"/>
  <c r="AA30" i="228"/>
  <c r="Z30" i="228"/>
  <c r="AC30" i="228" s="1"/>
  <c r="Y30" i="228"/>
  <c r="W30" i="228" a="1"/>
  <c r="W30" i="228" s="1"/>
  <c r="V30" i="228"/>
  <c r="U30" i="228"/>
  <c r="BB29" i="228"/>
  <c r="AR29" i="228"/>
  <c r="AM29" i="228"/>
  <c r="AL29" i="228"/>
  <c r="AF29" i="228"/>
  <c r="AD29" i="228"/>
  <c r="AB29" i="228"/>
  <c r="AA29" i="228"/>
  <c r="Z29" i="228"/>
  <c r="AC29" i="228" s="1"/>
  <c r="Y29" i="228"/>
  <c r="W29" i="228" a="1"/>
  <c r="W29" i="228" s="1"/>
  <c r="V29" i="228"/>
  <c r="U29" i="228"/>
  <c r="BB28" i="228"/>
  <c r="AR28" i="228"/>
  <c r="AM28" i="228"/>
  <c r="AL28" i="228"/>
  <c r="AF28" i="228"/>
  <c r="AD28" i="228"/>
  <c r="AB28" i="228"/>
  <c r="AA28" i="228"/>
  <c r="Z28" i="228"/>
  <c r="AC28" i="228" s="1"/>
  <c r="Y28" i="228"/>
  <c r="W28" i="228" a="1"/>
  <c r="W28" i="228" s="1"/>
  <c r="V28" i="228"/>
  <c r="U28" i="228"/>
  <c r="BB27" i="228"/>
  <c r="AM27" i="228"/>
  <c r="AL27" i="228"/>
  <c r="AR27" i="228" s="1"/>
  <c r="AF27" i="228"/>
  <c r="AD27" i="228"/>
  <c r="AB27" i="228"/>
  <c r="AA27" i="228"/>
  <c r="Z27" i="228"/>
  <c r="AC27" i="228" s="1"/>
  <c r="Y27" i="228"/>
  <c r="W27" i="228" a="1"/>
  <c r="W27" i="228" s="1"/>
  <c r="V27" i="228"/>
  <c r="U27" i="228"/>
  <c r="BB26" i="228"/>
  <c r="AM26" i="228"/>
  <c r="AL26" i="228"/>
  <c r="AR26" i="228" s="1"/>
  <c r="AF26" i="228"/>
  <c r="AD26" i="228"/>
  <c r="AB26" i="228"/>
  <c r="AA26" i="228"/>
  <c r="Z26" i="228"/>
  <c r="AC26" i="228" s="1"/>
  <c r="Y26" i="228"/>
  <c r="W26" i="228" a="1"/>
  <c r="W26" i="228" s="1"/>
  <c r="V26" i="228"/>
  <c r="U26" i="228"/>
  <c r="BB25" i="228"/>
  <c r="AM25" i="228"/>
  <c r="AL25" i="228"/>
  <c r="AR25" i="228" s="1"/>
  <c r="AF25" i="228"/>
  <c r="AD25" i="228"/>
  <c r="AB25" i="228"/>
  <c r="AA25" i="228"/>
  <c r="Z25" i="228"/>
  <c r="AC25" i="228" s="1"/>
  <c r="Y25" i="228"/>
  <c r="W25" i="228" a="1"/>
  <c r="W25" i="228" s="1"/>
  <c r="V25" i="228"/>
  <c r="U25" i="228"/>
  <c r="BB24" i="228"/>
  <c r="AR24" i="228"/>
  <c r="AM24" i="228"/>
  <c r="AL24" i="228"/>
  <c r="AF24" i="228"/>
  <c r="AD24" i="228"/>
  <c r="AB24" i="228"/>
  <c r="AA24" i="228"/>
  <c r="Z24" i="228"/>
  <c r="AC24" i="228" s="1"/>
  <c r="Y24" i="228"/>
  <c r="W24" i="228" a="1"/>
  <c r="W24" i="228" s="1"/>
  <c r="V24" i="228"/>
  <c r="U24" i="228"/>
  <c r="G24" i="228"/>
  <c r="BB23" i="228"/>
  <c r="AM23" i="228"/>
  <c r="AL23" i="228"/>
  <c r="AR23" i="228" s="1"/>
  <c r="AF23" i="228"/>
  <c r="AD23" i="228"/>
  <c r="AB23" i="228"/>
  <c r="AA23" i="228"/>
  <c r="Z23" i="228"/>
  <c r="AC23" i="228" s="1"/>
  <c r="Y23" i="228"/>
  <c r="W23" i="228" a="1"/>
  <c r="W23" i="228" s="1"/>
  <c r="V23" i="228"/>
  <c r="U23" i="228"/>
  <c r="BB22" i="228"/>
  <c r="AM22" i="228"/>
  <c r="AL22" i="228"/>
  <c r="AR22" i="228" s="1"/>
  <c r="AF22" i="228"/>
  <c r="AD22" i="228"/>
  <c r="AB22" i="228"/>
  <c r="AA22" i="228"/>
  <c r="Z22" i="228"/>
  <c r="AC22" i="228" s="1"/>
  <c r="Y22" i="228"/>
  <c r="W22" i="228" a="1"/>
  <c r="W22" i="228" s="1"/>
  <c r="V22" i="228"/>
  <c r="U22" i="228"/>
  <c r="BB21" i="228"/>
  <c r="AM21" i="228"/>
  <c r="AL21" i="228"/>
  <c r="AR21" i="228" s="1"/>
  <c r="AF21" i="228"/>
  <c r="AD21" i="228"/>
  <c r="AB21" i="228"/>
  <c r="AA21" i="228"/>
  <c r="Z21" i="228"/>
  <c r="AC21" i="228" s="1"/>
  <c r="Y21" i="228"/>
  <c r="W21" i="228" a="1"/>
  <c r="W21" i="228" s="1"/>
  <c r="V21" i="228"/>
  <c r="U21" i="228"/>
  <c r="BB20" i="228"/>
  <c r="AR20" i="228"/>
  <c r="AM20" i="228"/>
  <c r="AL20" i="228"/>
  <c r="AF20" i="228"/>
  <c r="AD20" i="228"/>
  <c r="AB20" i="228"/>
  <c r="AA20" i="228"/>
  <c r="Z20" i="228"/>
  <c r="AC20" i="228" s="1"/>
  <c r="Y20" i="228"/>
  <c r="W20" i="228" a="1"/>
  <c r="W20" i="228" s="1"/>
  <c r="V20" i="228"/>
  <c r="U20" i="228"/>
  <c r="G20" i="228"/>
  <c r="BB19" i="228"/>
  <c r="AM19" i="228"/>
  <c r="AL19" i="228"/>
  <c r="AR19" i="228" s="1"/>
  <c r="AF19" i="228"/>
  <c r="AD19" i="228"/>
  <c r="AB19" i="228"/>
  <c r="AA19" i="228"/>
  <c r="Z19" i="228"/>
  <c r="AC19" i="228" s="1"/>
  <c r="Y19" i="228"/>
  <c r="W19" i="228" a="1"/>
  <c r="W19" i="228" s="1"/>
  <c r="V19" i="228"/>
  <c r="U19" i="228"/>
  <c r="BB18" i="228"/>
  <c r="AM18" i="228"/>
  <c r="AL18" i="228"/>
  <c r="AR18" i="228" s="1"/>
  <c r="AF18" i="228"/>
  <c r="AD18" i="228"/>
  <c r="AB18" i="228"/>
  <c r="AA18" i="228"/>
  <c r="Z18" i="228"/>
  <c r="AC18" i="228" s="1"/>
  <c r="Y18" i="228"/>
  <c r="W18" i="228" a="1"/>
  <c r="W18" i="228" s="1"/>
  <c r="V18" i="228"/>
  <c r="U18" i="228"/>
  <c r="BB17" i="228"/>
  <c r="AR17" i="228"/>
  <c r="AM17" i="228"/>
  <c r="AL17" i="228"/>
  <c r="AF17" i="228"/>
  <c r="AD17" i="228"/>
  <c r="AB17" i="228"/>
  <c r="AA17" i="228"/>
  <c r="Z17" i="228"/>
  <c r="AC17" i="228" s="1"/>
  <c r="Y17" i="228"/>
  <c r="W17" i="228" a="1"/>
  <c r="W17" i="228" s="1"/>
  <c r="V17" i="228"/>
  <c r="U17" i="228"/>
  <c r="BB16" i="228"/>
  <c r="AF16" i="228"/>
  <c r="AD16" i="228"/>
  <c r="AB16" i="228"/>
  <c r="AA16" i="228"/>
  <c r="Z16" i="228"/>
  <c r="AC16" i="228" s="1"/>
  <c r="Y16" i="228"/>
  <c r="W16" i="228" a="1"/>
  <c r="W16" i="228" s="1"/>
  <c r="V16" i="228"/>
  <c r="U16" i="228"/>
  <c r="BB15" i="228"/>
  <c r="AF15" i="228"/>
  <c r="AD15" i="228"/>
  <c r="AB15" i="228"/>
  <c r="AA15" i="228"/>
  <c r="Z15" i="228"/>
  <c r="AC15" i="228" s="1"/>
  <c r="Y15" i="228"/>
  <c r="W15" i="228" a="1"/>
  <c r="W15" i="228" s="1"/>
  <c r="V15" i="228"/>
  <c r="U15" i="228"/>
  <c r="BB14" i="228"/>
  <c r="AF14" i="228"/>
  <c r="AD14" i="228"/>
  <c r="AB14" i="228"/>
  <c r="AA14" i="228"/>
  <c r="Z14" i="228"/>
  <c r="AC14" i="228" s="1"/>
  <c r="Y14" i="228"/>
  <c r="W14" i="228" a="1"/>
  <c r="W14" i="228" s="1"/>
  <c r="V14" i="228"/>
  <c r="U14" i="228"/>
  <c r="BB13" i="228"/>
  <c r="AF13" i="228"/>
  <c r="AD13" i="228"/>
  <c r="AB13" i="228"/>
  <c r="AA13" i="228"/>
  <c r="Z13" i="228"/>
  <c r="AC13" i="228" s="1"/>
  <c r="Y13" i="228"/>
  <c r="W13" i="228" a="1"/>
  <c r="W13" i="228" s="1"/>
  <c r="V13" i="228"/>
  <c r="U13" i="228"/>
  <c r="BB12" i="228"/>
  <c r="AL12" i="228"/>
  <c r="I23" i="228" s="1"/>
  <c r="AF12" i="228"/>
  <c r="AD12" i="228"/>
  <c r="AB12" i="228"/>
  <c r="AA12" i="228"/>
  <c r="Z12" i="228"/>
  <c r="AC12" i="228" s="1"/>
  <c r="Y12" i="228"/>
  <c r="W12" i="228" a="1"/>
  <c r="W12" i="228" s="1"/>
  <c r="V12" i="228"/>
  <c r="U12" i="228"/>
  <c r="BB11" i="228"/>
  <c r="AF11" i="228"/>
  <c r="AD11" i="228"/>
  <c r="AB11" i="228"/>
  <c r="AA11" i="228"/>
  <c r="Z11" i="228"/>
  <c r="AC11" i="228" s="1"/>
  <c r="Y11" i="228"/>
  <c r="W11" i="228" a="1"/>
  <c r="W11" i="228" s="1"/>
  <c r="V11" i="228"/>
  <c r="U11" i="228"/>
  <c r="BB10" i="228"/>
  <c r="AF10" i="228"/>
  <c r="AD10" i="228"/>
  <c r="AB10" i="228"/>
  <c r="AA10" i="228"/>
  <c r="Z10" i="228"/>
  <c r="AC10" i="228" s="1"/>
  <c r="Y10" i="228"/>
  <c r="W10" i="228" a="1"/>
  <c r="W10" i="228" s="1"/>
  <c r="V10" i="228"/>
  <c r="U10" i="228"/>
  <c r="BB9" i="228"/>
  <c r="AF9" i="228"/>
  <c r="AD9" i="228"/>
  <c r="AB9" i="228"/>
  <c r="AA9" i="228"/>
  <c r="Z9" i="228"/>
  <c r="AC9" i="228" s="1"/>
  <c r="Y9" i="228"/>
  <c r="W9" i="228" a="1"/>
  <c r="W9" i="228" s="1"/>
  <c r="V9" i="228"/>
  <c r="U9" i="228"/>
  <c r="BB8" i="228"/>
  <c r="AF8" i="228"/>
  <c r="AD8" i="228"/>
  <c r="AB8" i="228"/>
  <c r="AA8" i="228"/>
  <c r="Z8" i="228"/>
  <c r="AC8" i="228" s="1"/>
  <c r="Y8" i="228"/>
  <c r="W8" i="228" a="1"/>
  <c r="W8" i="228" s="1"/>
  <c r="V8" i="228"/>
  <c r="U8" i="228"/>
  <c r="BB7" i="228"/>
  <c r="AP12" i="228"/>
  <c r="K23" i="228" s="1"/>
  <c r="AF7" i="228"/>
  <c r="AD7" i="228"/>
  <c r="AB7" i="228"/>
  <c r="AA7" i="228"/>
  <c r="Z7" i="228"/>
  <c r="AC7" i="228" s="1"/>
  <c r="Y7" i="228"/>
  <c r="W7" i="228" a="1"/>
  <c r="W7" i="228" s="1"/>
  <c r="V7" i="228"/>
  <c r="U7" i="228"/>
  <c r="BB6" i="228"/>
  <c r="BB5" i="228"/>
  <c r="BB4" i="228"/>
  <c r="BB1128" i="227"/>
  <c r="BB1127" i="227"/>
  <c r="BB1126" i="227"/>
  <c r="BB1125" i="227"/>
  <c r="BB1124" i="227"/>
  <c r="BB1123" i="227"/>
  <c r="BB1122" i="227"/>
  <c r="BB1121" i="227"/>
  <c r="BB1120" i="227"/>
  <c r="BB1119" i="227"/>
  <c r="BB1118" i="227"/>
  <c r="BB1117" i="227"/>
  <c r="BB1116" i="227"/>
  <c r="BB1115" i="227"/>
  <c r="BB1114" i="227"/>
  <c r="BB1113" i="227"/>
  <c r="BB1112" i="227"/>
  <c r="BB1111" i="227"/>
  <c r="BB1110" i="227"/>
  <c r="BB1109" i="227"/>
  <c r="BB1108" i="227"/>
  <c r="BB1107" i="227"/>
  <c r="BB1106" i="227"/>
  <c r="BB1105" i="227"/>
  <c r="BB1104" i="227"/>
  <c r="BB1103" i="227"/>
  <c r="BB1102" i="227"/>
  <c r="BB1101" i="227"/>
  <c r="BB1100" i="227"/>
  <c r="BB1099" i="227"/>
  <c r="BB1098" i="227"/>
  <c r="BB1097" i="227"/>
  <c r="BB1096" i="227"/>
  <c r="BB1095" i="227"/>
  <c r="BB1094" i="227"/>
  <c r="BB1093" i="227"/>
  <c r="BB1092" i="227"/>
  <c r="BB1091" i="227"/>
  <c r="BB1090" i="227"/>
  <c r="BB1089" i="227"/>
  <c r="BB1088" i="227"/>
  <c r="BB1087" i="227"/>
  <c r="BB1086" i="227"/>
  <c r="BB1085" i="227"/>
  <c r="BB1084" i="227"/>
  <c r="BB1083" i="227"/>
  <c r="BB1082" i="227"/>
  <c r="BB1081" i="227"/>
  <c r="BB1080" i="227"/>
  <c r="BB1079" i="227"/>
  <c r="BB1078" i="227"/>
  <c r="BB1077" i="227"/>
  <c r="BB1076" i="227"/>
  <c r="BB1075" i="227"/>
  <c r="BB1074" i="227"/>
  <c r="BB1073" i="227"/>
  <c r="BB1072" i="227"/>
  <c r="BB1071" i="227"/>
  <c r="BB1070" i="227"/>
  <c r="BB1069" i="227"/>
  <c r="BB1068" i="227"/>
  <c r="BB1067" i="227"/>
  <c r="BB1066" i="227"/>
  <c r="BB1065" i="227"/>
  <c r="BB1064" i="227"/>
  <c r="BB1063" i="227"/>
  <c r="BB1062" i="227"/>
  <c r="BB1061" i="227"/>
  <c r="BB1060" i="227"/>
  <c r="BB1059" i="227"/>
  <c r="BB1058" i="227"/>
  <c r="BB1057" i="227"/>
  <c r="BB1056" i="227"/>
  <c r="BB1055" i="227"/>
  <c r="BB1054" i="227"/>
  <c r="BB1053" i="227"/>
  <c r="BB1052" i="227"/>
  <c r="BB1051" i="227"/>
  <c r="BB1050" i="227"/>
  <c r="BB1049" i="227"/>
  <c r="BB1048" i="227"/>
  <c r="BB1047" i="227"/>
  <c r="BB1046" i="227"/>
  <c r="BB1045" i="227"/>
  <c r="BB1044" i="227"/>
  <c r="BB1043" i="227"/>
  <c r="BB1042" i="227"/>
  <c r="BB1041" i="227"/>
  <c r="BB1040" i="227"/>
  <c r="BB1039" i="227"/>
  <c r="BB1038" i="227"/>
  <c r="BB1037" i="227"/>
  <c r="BB1036" i="227"/>
  <c r="BB1035" i="227"/>
  <c r="BB1034" i="227"/>
  <c r="BB1033" i="227"/>
  <c r="BB1032" i="227"/>
  <c r="BB1031" i="227"/>
  <c r="BB1030" i="227"/>
  <c r="BB1029" i="227"/>
  <c r="BB1028" i="227"/>
  <c r="BB1027" i="227"/>
  <c r="BB1026" i="227"/>
  <c r="BB1025" i="227"/>
  <c r="BB1024" i="227"/>
  <c r="BB1023" i="227"/>
  <c r="BB1022" i="227"/>
  <c r="BB1021" i="227"/>
  <c r="BB1020" i="227"/>
  <c r="BB1019" i="227"/>
  <c r="BB1018" i="227"/>
  <c r="BB1017" i="227"/>
  <c r="BB1016" i="227"/>
  <c r="BB1015" i="227"/>
  <c r="BB1014" i="227"/>
  <c r="BB1013" i="227"/>
  <c r="BB1012" i="227"/>
  <c r="BB1011" i="227"/>
  <c r="BB1010" i="227"/>
  <c r="BB1009" i="227"/>
  <c r="BB1008" i="227"/>
  <c r="BB1007" i="227"/>
  <c r="BB1006" i="227"/>
  <c r="BB1005" i="227"/>
  <c r="BB1004" i="227"/>
  <c r="BB1003" i="227"/>
  <c r="BB1002" i="227"/>
  <c r="BB1001" i="227"/>
  <c r="BB1000" i="227"/>
  <c r="BB999" i="227"/>
  <c r="BB998" i="227"/>
  <c r="BB997" i="227"/>
  <c r="BB996" i="227"/>
  <c r="BB995" i="227"/>
  <c r="BB994" i="227"/>
  <c r="BB993" i="227"/>
  <c r="BB992" i="227"/>
  <c r="BB991" i="227"/>
  <c r="BB990" i="227"/>
  <c r="BB989" i="227"/>
  <c r="BB988" i="227"/>
  <c r="BB987" i="227"/>
  <c r="BB986" i="227"/>
  <c r="BB985" i="227"/>
  <c r="BB984" i="227"/>
  <c r="BB983" i="227"/>
  <c r="BB982" i="227"/>
  <c r="BB981" i="227"/>
  <c r="BB980" i="227"/>
  <c r="BB979" i="227"/>
  <c r="BB978" i="227"/>
  <c r="BB977" i="227"/>
  <c r="BB976" i="227"/>
  <c r="BB975" i="227"/>
  <c r="BB974" i="227"/>
  <c r="BB973" i="227"/>
  <c r="BB972" i="227"/>
  <c r="BB971" i="227"/>
  <c r="BB970" i="227"/>
  <c r="BB969" i="227"/>
  <c r="BB968" i="227"/>
  <c r="BB967" i="227"/>
  <c r="BB966" i="227"/>
  <c r="BB965" i="227"/>
  <c r="BB964" i="227"/>
  <c r="BB963" i="227"/>
  <c r="BB962" i="227"/>
  <c r="BB961" i="227"/>
  <c r="BB960" i="227"/>
  <c r="BB959" i="227"/>
  <c r="BB958" i="227"/>
  <c r="BB957" i="227"/>
  <c r="BB956" i="227"/>
  <c r="BB955" i="227"/>
  <c r="BB954" i="227"/>
  <c r="BB953" i="227"/>
  <c r="BB952" i="227"/>
  <c r="BB951" i="227"/>
  <c r="BB950" i="227"/>
  <c r="BB949" i="227"/>
  <c r="BB948" i="227"/>
  <c r="BB947" i="227"/>
  <c r="BB946" i="227"/>
  <c r="BB945" i="227"/>
  <c r="BB944" i="227"/>
  <c r="BB943" i="227"/>
  <c r="BB942" i="227"/>
  <c r="BB941" i="227"/>
  <c r="BB940" i="227"/>
  <c r="BB939" i="227"/>
  <c r="BB938" i="227"/>
  <c r="BB937" i="227"/>
  <c r="BB936" i="227"/>
  <c r="BB935" i="227"/>
  <c r="BB934" i="227"/>
  <c r="BB933" i="227"/>
  <c r="BB932" i="227"/>
  <c r="BB931" i="227"/>
  <c r="BB930" i="227"/>
  <c r="BB929" i="227"/>
  <c r="BB928" i="227"/>
  <c r="BB927" i="227"/>
  <c r="BB926" i="227"/>
  <c r="BB925" i="227"/>
  <c r="BB924" i="227"/>
  <c r="BB923" i="227"/>
  <c r="BB922" i="227"/>
  <c r="BB921" i="227"/>
  <c r="BB920" i="227"/>
  <c r="BB919" i="227"/>
  <c r="BB918" i="227"/>
  <c r="BB917" i="227"/>
  <c r="BB916" i="227"/>
  <c r="BB915" i="227"/>
  <c r="BB914" i="227"/>
  <c r="BB913" i="227"/>
  <c r="BB912" i="227"/>
  <c r="BB911" i="227"/>
  <c r="BB910" i="227"/>
  <c r="BB909" i="227"/>
  <c r="BB908" i="227"/>
  <c r="BB907" i="227"/>
  <c r="BB906" i="227"/>
  <c r="BB905" i="227"/>
  <c r="BB904" i="227"/>
  <c r="BB903" i="227"/>
  <c r="BB902" i="227"/>
  <c r="BB901" i="227"/>
  <c r="BB900" i="227"/>
  <c r="BB899" i="227"/>
  <c r="BB898" i="227"/>
  <c r="BB897" i="227"/>
  <c r="BB896" i="227"/>
  <c r="BB895" i="227"/>
  <c r="BB894" i="227"/>
  <c r="BB893" i="227"/>
  <c r="BB892" i="227"/>
  <c r="BB891" i="227"/>
  <c r="BB890" i="227"/>
  <c r="BB889" i="227"/>
  <c r="BB888" i="227"/>
  <c r="BB887" i="227"/>
  <c r="BB886" i="227"/>
  <c r="BB885" i="227"/>
  <c r="BB884" i="227"/>
  <c r="BB883" i="227"/>
  <c r="BB882" i="227"/>
  <c r="BB881" i="227"/>
  <c r="BB880" i="227"/>
  <c r="BB879" i="227"/>
  <c r="BB878" i="227"/>
  <c r="BB877" i="227"/>
  <c r="BB876" i="227"/>
  <c r="BB875" i="227"/>
  <c r="BB874" i="227"/>
  <c r="BB873" i="227"/>
  <c r="BB872" i="227"/>
  <c r="BB871" i="227"/>
  <c r="BB870" i="227"/>
  <c r="BB869" i="227"/>
  <c r="BB868" i="227"/>
  <c r="BB867" i="227"/>
  <c r="BB866" i="227"/>
  <c r="BB865" i="227"/>
  <c r="BB864" i="227"/>
  <c r="BB863" i="227"/>
  <c r="BB862" i="227"/>
  <c r="BB861" i="227"/>
  <c r="BB860" i="227"/>
  <c r="BB859" i="227"/>
  <c r="BB858" i="227"/>
  <c r="BB857" i="227"/>
  <c r="BB856" i="227"/>
  <c r="BB855" i="227"/>
  <c r="BB854" i="227"/>
  <c r="BB853" i="227"/>
  <c r="BB852" i="227"/>
  <c r="BB851" i="227"/>
  <c r="BB850" i="227"/>
  <c r="BB849" i="227"/>
  <c r="BB848" i="227"/>
  <c r="BB847" i="227"/>
  <c r="BB846" i="227"/>
  <c r="BB845" i="227"/>
  <c r="BB844" i="227"/>
  <c r="BB843" i="227"/>
  <c r="BB842" i="227"/>
  <c r="BB841" i="227"/>
  <c r="BB840" i="227"/>
  <c r="BB839" i="227"/>
  <c r="BB838" i="227"/>
  <c r="BB837" i="227"/>
  <c r="BB836" i="227"/>
  <c r="BB835" i="227"/>
  <c r="BB834" i="227"/>
  <c r="BB833" i="227"/>
  <c r="BB832" i="227"/>
  <c r="BB831" i="227"/>
  <c r="BB830" i="227"/>
  <c r="BB829" i="227"/>
  <c r="BB828" i="227"/>
  <c r="BB827" i="227"/>
  <c r="BB826" i="227"/>
  <c r="BB825" i="227"/>
  <c r="BB824" i="227"/>
  <c r="BB823" i="227"/>
  <c r="BB822" i="227"/>
  <c r="BB821" i="227"/>
  <c r="BB820" i="227"/>
  <c r="BB819" i="227"/>
  <c r="BB818" i="227"/>
  <c r="BB817" i="227"/>
  <c r="BB816" i="227"/>
  <c r="BB815" i="227"/>
  <c r="BB814" i="227"/>
  <c r="BB813" i="227"/>
  <c r="BB812" i="227"/>
  <c r="BB811" i="227"/>
  <c r="BB810" i="227"/>
  <c r="BB809" i="227"/>
  <c r="BB808" i="227"/>
  <c r="BB807" i="227"/>
  <c r="BB806" i="227"/>
  <c r="BB805" i="227"/>
  <c r="BB804" i="227"/>
  <c r="BB803" i="227"/>
  <c r="BB802" i="227"/>
  <c r="BB801" i="227"/>
  <c r="BB800" i="227"/>
  <c r="BB799" i="227"/>
  <c r="BB798" i="227"/>
  <c r="BB797" i="227"/>
  <c r="BB796" i="227"/>
  <c r="BB795" i="227"/>
  <c r="BB794" i="227"/>
  <c r="BB793" i="227"/>
  <c r="BB792" i="227"/>
  <c r="BB791" i="227"/>
  <c r="BB790" i="227"/>
  <c r="BB789" i="227"/>
  <c r="BB788" i="227"/>
  <c r="BB787" i="227"/>
  <c r="BB786" i="227"/>
  <c r="BB785" i="227"/>
  <c r="BB784" i="227"/>
  <c r="BB783" i="227"/>
  <c r="BB782" i="227"/>
  <c r="BB781" i="227"/>
  <c r="BB780" i="227"/>
  <c r="BB779" i="227"/>
  <c r="BB778" i="227"/>
  <c r="BB777" i="227"/>
  <c r="BB776" i="227"/>
  <c r="BB775" i="227"/>
  <c r="BB774" i="227"/>
  <c r="BB773" i="227"/>
  <c r="BB772" i="227"/>
  <c r="BB771" i="227"/>
  <c r="BB770" i="227"/>
  <c r="BB769" i="227"/>
  <c r="BB768" i="227"/>
  <c r="BB767" i="227"/>
  <c r="BB766" i="227"/>
  <c r="BB765" i="227"/>
  <c r="BB764" i="227"/>
  <c r="BB763" i="227"/>
  <c r="BB762" i="227"/>
  <c r="BB761" i="227"/>
  <c r="BB760" i="227"/>
  <c r="BB759" i="227"/>
  <c r="BB758" i="227"/>
  <c r="BB757" i="227"/>
  <c r="BB756" i="227"/>
  <c r="BB755" i="227"/>
  <c r="BB754" i="227"/>
  <c r="BB753" i="227"/>
  <c r="BB752" i="227"/>
  <c r="BB751" i="227"/>
  <c r="BB750" i="227"/>
  <c r="BB749" i="227"/>
  <c r="BB748" i="227"/>
  <c r="BB747" i="227"/>
  <c r="BB746" i="227"/>
  <c r="BB745" i="227"/>
  <c r="BB744" i="227"/>
  <c r="BB743" i="227"/>
  <c r="BB742" i="227"/>
  <c r="BB741" i="227"/>
  <c r="BB740" i="227"/>
  <c r="BB739" i="227"/>
  <c r="BB738" i="227"/>
  <c r="BB737" i="227"/>
  <c r="BB736" i="227"/>
  <c r="BB735" i="227"/>
  <c r="BB734" i="227"/>
  <c r="BB733" i="227"/>
  <c r="BB732" i="227"/>
  <c r="BB731" i="227"/>
  <c r="BB730" i="227"/>
  <c r="BB729" i="227"/>
  <c r="BB728" i="227"/>
  <c r="BB727" i="227"/>
  <c r="BB726" i="227"/>
  <c r="BB725" i="227"/>
  <c r="BB724" i="227"/>
  <c r="BB723" i="227"/>
  <c r="BB722" i="227"/>
  <c r="BB721" i="227"/>
  <c r="BB720" i="227"/>
  <c r="BB719" i="227"/>
  <c r="BB718" i="227"/>
  <c r="BB717" i="227"/>
  <c r="BB716" i="227"/>
  <c r="BB715" i="227"/>
  <c r="BB714" i="227"/>
  <c r="BB713" i="227"/>
  <c r="BB712" i="227"/>
  <c r="BB711" i="227"/>
  <c r="BB710" i="227"/>
  <c r="BB709" i="227"/>
  <c r="BB708" i="227"/>
  <c r="BB707" i="227"/>
  <c r="BB706" i="227"/>
  <c r="BB705" i="227"/>
  <c r="BB704" i="227"/>
  <c r="BB703" i="227"/>
  <c r="BB702" i="227"/>
  <c r="BB701" i="227"/>
  <c r="BB700" i="227"/>
  <c r="BB699" i="227"/>
  <c r="BB698" i="227"/>
  <c r="BB697" i="227"/>
  <c r="BB696" i="227"/>
  <c r="BB695" i="227"/>
  <c r="BB694" i="227"/>
  <c r="BB693" i="227"/>
  <c r="BB692" i="227"/>
  <c r="BB691" i="227"/>
  <c r="BB690" i="227"/>
  <c r="BB689" i="227"/>
  <c r="BB688" i="227"/>
  <c r="BB687" i="227"/>
  <c r="BB686" i="227"/>
  <c r="BB685" i="227"/>
  <c r="BB684" i="227"/>
  <c r="BB683" i="227"/>
  <c r="BB682" i="227"/>
  <c r="BB681" i="227"/>
  <c r="BB680" i="227"/>
  <c r="BB679" i="227"/>
  <c r="BB678" i="227"/>
  <c r="BB677" i="227"/>
  <c r="BB676" i="227"/>
  <c r="BB675" i="227"/>
  <c r="BB674" i="227"/>
  <c r="BB673" i="227"/>
  <c r="BB672" i="227"/>
  <c r="BB671" i="227"/>
  <c r="BB670" i="227"/>
  <c r="BB669" i="227"/>
  <c r="BB668" i="227"/>
  <c r="BB667" i="227"/>
  <c r="BB666" i="227"/>
  <c r="BB665" i="227"/>
  <c r="BB664" i="227"/>
  <c r="BB663" i="227"/>
  <c r="BB662" i="227"/>
  <c r="BB661" i="227"/>
  <c r="BB660" i="227"/>
  <c r="BB659" i="227"/>
  <c r="BB658" i="227"/>
  <c r="BB657" i="227"/>
  <c r="BB656" i="227"/>
  <c r="BB655" i="227"/>
  <c r="BB654" i="227"/>
  <c r="BB653" i="227"/>
  <c r="BB652" i="227"/>
  <c r="BB651" i="227"/>
  <c r="BB650" i="227"/>
  <c r="BB649" i="227"/>
  <c r="BB648" i="227"/>
  <c r="BB647" i="227"/>
  <c r="BB646" i="227"/>
  <c r="BB645" i="227"/>
  <c r="BB644" i="227"/>
  <c r="BB643" i="227"/>
  <c r="BB642" i="227"/>
  <c r="BB641" i="227"/>
  <c r="BB640" i="227"/>
  <c r="BB639" i="227"/>
  <c r="BB638" i="227"/>
  <c r="BB637" i="227"/>
  <c r="BB636" i="227"/>
  <c r="BB635" i="227"/>
  <c r="BB634" i="227"/>
  <c r="BB633" i="227"/>
  <c r="BB632" i="227"/>
  <c r="BB631" i="227"/>
  <c r="BB630" i="227"/>
  <c r="BB629" i="227"/>
  <c r="BB628" i="227"/>
  <c r="BB627" i="227"/>
  <c r="BB626" i="227"/>
  <c r="BB625" i="227"/>
  <c r="BB624" i="227"/>
  <c r="BB623" i="227"/>
  <c r="BB622" i="227"/>
  <c r="BB621" i="227"/>
  <c r="BB620" i="227"/>
  <c r="BB619" i="227"/>
  <c r="BB618" i="227"/>
  <c r="BB617" i="227"/>
  <c r="BB616" i="227"/>
  <c r="BB615" i="227"/>
  <c r="BB614" i="227"/>
  <c r="BB613" i="227"/>
  <c r="BB612" i="227"/>
  <c r="BB611" i="227"/>
  <c r="BB610" i="227"/>
  <c r="BB609" i="227"/>
  <c r="BB608" i="227"/>
  <c r="BB607" i="227"/>
  <c r="BB606" i="227"/>
  <c r="BB605" i="227"/>
  <c r="BB604" i="227"/>
  <c r="BB603" i="227"/>
  <c r="BB602" i="227"/>
  <c r="BB601" i="227"/>
  <c r="BB600" i="227"/>
  <c r="BB599" i="227"/>
  <c r="BB598" i="227"/>
  <c r="BB597" i="227"/>
  <c r="BB596" i="227"/>
  <c r="BB595" i="227"/>
  <c r="BB594" i="227"/>
  <c r="BB593" i="227"/>
  <c r="BB592" i="227"/>
  <c r="BB591" i="227"/>
  <c r="BB590" i="227"/>
  <c r="BB589" i="227"/>
  <c r="BB588" i="227"/>
  <c r="BB587" i="227"/>
  <c r="BB586" i="227"/>
  <c r="BB585" i="227"/>
  <c r="BB584" i="227"/>
  <c r="BB583" i="227"/>
  <c r="BB582" i="227"/>
  <c r="BB581" i="227"/>
  <c r="BB580" i="227"/>
  <c r="BB579" i="227"/>
  <c r="BB578" i="227"/>
  <c r="BB577" i="227"/>
  <c r="BB576" i="227"/>
  <c r="BB575" i="227"/>
  <c r="BB574" i="227"/>
  <c r="BB573" i="227"/>
  <c r="BB572" i="227"/>
  <c r="BB571" i="227"/>
  <c r="BB570" i="227"/>
  <c r="BB569" i="227"/>
  <c r="BB568" i="227"/>
  <c r="BB567" i="227"/>
  <c r="BB566" i="227"/>
  <c r="BB565" i="227"/>
  <c r="BB564" i="227"/>
  <c r="BB563" i="227"/>
  <c r="BB562" i="227"/>
  <c r="BB561" i="227"/>
  <c r="BB560" i="227"/>
  <c r="BB559" i="227"/>
  <c r="BB558" i="227"/>
  <c r="BB557" i="227"/>
  <c r="BB556" i="227"/>
  <c r="BB555" i="227"/>
  <c r="BB554" i="227"/>
  <c r="BB553" i="227"/>
  <c r="BB552" i="227"/>
  <c r="BB551" i="227"/>
  <c r="BB550" i="227"/>
  <c r="BB549" i="227"/>
  <c r="BB548" i="227"/>
  <c r="BB547" i="227"/>
  <c r="BB546" i="227"/>
  <c r="BB545" i="227"/>
  <c r="BB544" i="227"/>
  <c r="BB543" i="227"/>
  <c r="BB542" i="227"/>
  <c r="BB541" i="227"/>
  <c r="BB540" i="227"/>
  <c r="BB539" i="227"/>
  <c r="BB538" i="227"/>
  <c r="BB537" i="227"/>
  <c r="BB536" i="227"/>
  <c r="BB535" i="227"/>
  <c r="BB534" i="227"/>
  <c r="BB533" i="227"/>
  <c r="BB532" i="227"/>
  <c r="BB531" i="227"/>
  <c r="BB530" i="227"/>
  <c r="BB529" i="227"/>
  <c r="BB528" i="227"/>
  <c r="BB527" i="227"/>
  <c r="BB526" i="227"/>
  <c r="BB525" i="227"/>
  <c r="BB524" i="227"/>
  <c r="BB523" i="227"/>
  <c r="BB522" i="227"/>
  <c r="BB521" i="227"/>
  <c r="BB520" i="227"/>
  <c r="BB519" i="227"/>
  <c r="BB518" i="227"/>
  <c r="BB517" i="227"/>
  <c r="BB516" i="227"/>
  <c r="BB515" i="227"/>
  <c r="BB514" i="227"/>
  <c r="BB513" i="227"/>
  <c r="BB512" i="227"/>
  <c r="BB511" i="227"/>
  <c r="BB510" i="227"/>
  <c r="BB509" i="227"/>
  <c r="BB508" i="227"/>
  <c r="BB507" i="227"/>
  <c r="BB506" i="227"/>
  <c r="BB505" i="227"/>
  <c r="BB504" i="227"/>
  <c r="BB503" i="227"/>
  <c r="BB502" i="227"/>
  <c r="BB501" i="227"/>
  <c r="BB500" i="227"/>
  <c r="BB499" i="227"/>
  <c r="BB498" i="227"/>
  <c r="BB497" i="227"/>
  <c r="BB496" i="227"/>
  <c r="BB495" i="227"/>
  <c r="BB494" i="227"/>
  <c r="BB493" i="227"/>
  <c r="BB492" i="227"/>
  <c r="BB491" i="227"/>
  <c r="BB490" i="227"/>
  <c r="BB489" i="227"/>
  <c r="BB488" i="227"/>
  <c r="BB487" i="227"/>
  <c r="BB486" i="227"/>
  <c r="BB485" i="227"/>
  <c r="BB484" i="227"/>
  <c r="BB483" i="227"/>
  <c r="BB482" i="227"/>
  <c r="BB481" i="227"/>
  <c r="BB480" i="227"/>
  <c r="BB479" i="227"/>
  <c r="BB478" i="227"/>
  <c r="BB477" i="227"/>
  <c r="BB476" i="227"/>
  <c r="BB475" i="227"/>
  <c r="BB474" i="227"/>
  <c r="BB473" i="227"/>
  <c r="BB472" i="227"/>
  <c r="BB471" i="227"/>
  <c r="BB470" i="227"/>
  <c r="BB469" i="227"/>
  <c r="BB468" i="227"/>
  <c r="BB467" i="227"/>
  <c r="BB466" i="227"/>
  <c r="BB465" i="227"/>
  <c r="BB464" i="227"/>
  <c r="BB463" i="227"/>
  <c r="BB462" i="227"/>
  <c r="BB461" i="227"/>
  <c r="BB460" i="227"/>
  <c r="BB459" i="227"/>
  <c r="BB458" i="227"/>
  <c r="BB457" i="227"/>
  <c r="BB456" i="227"/>
  <c r="BB455" i="227"/>
  <c r="BB454" i="227"/>
  <c r="BB453" i="227"/>
  <c r="BB452" i="227"/>
  <c r="BB451" i="227"/>
  <c r="BB450" i="227"/>
  <c r="BB449" i="227"/>
  <c r="BB448" i="227"/>
  <c r="BB447" i="227"/>
  <c r="BB446" i="227"/>
  <c r="BB445" i="227"/>
  <c r="BB444" i="227"/>
  <c r="BB443" i="227"/>
  <c r="BB442" i="227"/>
  <c r="BB441" i="227"/>
  <c r="BB440" i="227"/>
  <c r="BB439" i="227"/>
  <c r="BB438" i="227"/>
  <c r="BB437" i="227"/>
  <c r="BB436" i="227"/>
  <c r="BB435" i="227"/>
  <c r="BB434" i="227"/>
  <c r="BB433" i="227"/>
  <c r="BB432" i="227"/>
  <c r="BB431" i="227"/>
  <c r="BB430" i="227"/>
  <c r="BB429" i="227"/>
  <c r="BB428" i="227"/>
  <c r="BB427" i="227"/>
  <c r="BB426" i="227"/>
  <c r="BB425" i="227"/>
  <c r="BB424" i="227"/>
  <c r="BB423" i="227"/>
  <c r="BB422" i="227"/>
  <c r="BB421" i="227"/>
  <c r="BB420" i="227"/>
  <c r="BB419" i="227"/>
  <c r="BB418" i="227"/>
  <c r="BB417" i="227"/>
  <c r="BB416" i="227"/>
  <c r="BB415" i="227"/>
  <c r="BB414" i="227"/>
  <c r="BB413" i="227"/>
  <c r="BB412" i="227"/>
  <c r="BB411" i="227"/>
  <c r="BB410" i="227"/>
  <c r="BB409" i="227"/>
  <c r="BB408" i="227"/>
  <c r="BB407" i="227"/>
  <c r="BB406" i="227"/>
  <c r="BB405" i="227"/>
  <c r="BB404" i="227"/>
  <c r="BB403" i="227"/>
  <c r="BB402" i="227"/>
  <c r="BB401" i="227"/>
  <c r="BB400" i="227"/>
  <c r="BB399" i="227"/>
  <c r="BB398" i="227"/>
  <c r="BB397" i="227"/>
  <c r="BB396" i="227"/>
  <c r="BB395" i="227"/>
  <c r="BB394" i="227"/>
  <c r="BB393" i="227"/>
  <c r="BB392" i="227"/>
  <c r="BB391" i="227"/>
  <c r="BB390" i="227"/>
  <c r="BB389" i="227"/>
  <c r="BB388" i="227"/>
  <c r="BB387" i="227"/>
  <c r="BB386" i="227"/>
  <c r="BB385" i="227"/>
  <c r="BB384" i="227"/>
  <c r="BB383" i="227"/>
  <c r="BB382" i="227"/>
  <c r="BB381" i="227"/>
  <c r="BB380" i="227"/>
  <c r="BB379" i="227"/>
  <c r="BB378" i="227"/>
  <c r="BB377" i="227"/>
  <c r="BB376" i="227"/>
  <c r="BB375" i="227"/>
  <c r="BB374" i="227"/>
  <c r="BB373" i="227"/>
  <c r="BB372" i="227"/>
  <c r="BB371" i="227"/>
  <c r="BB370" i="227"/>
  <c r="BB369" i="227"/>
  <c r="BB368" i="227"/>
  <c r="BB367" i="227"/>
  <c r="BB366" i="227"/>
  <c r="BB365" i="227"/>
  <c r="BB364" i="227"/>
  <c r="BB363" i="227"/>
  <c r="BB362" i="227"/>
  <c r="BB361" i="227"/>
  <c r="BB360" i="227"/>
  <c r="BB359" i="227"/>
  <c r="BB358" i="227"/>
  <c r="BB357" i="227"/>
  <c r="BB356" i="227"/>
  <c r="BB355" i="227"/>
  <c r="BB354" i="227"/>
  <c r="BB353" i="227"/>
  <c r="BB352" i="227"/>
  <c r="BB351" i="227"/>
  <c r="BB350" i="227"/>
  <c r="BB349" i="227"/>
  <c r="BB348" i="227"/>
  <c r="BB347" i="227"/>
  <c r="BB346" i="227"/>
  <c r="BB345" i="227"/>
  <c r="BB344" i="227"/>
  <c r="BB343" i="227"/>
  <c r="BB342" i="227"/>
  <c r="BB341" i="227"/>
  <c r="BB340" i="227"/>
  <c r="BB339" i="227"/>
  <c r="BB338" i="227"/>
  <c r="BB337" i="227"/>
  <c r="BB336" i="227"/>
  <c r="BB335" i="227"/>
  <c r="BB334" i="227"/>
  <c r="BB333" i="227"/>
  <c r="BB332" i="227"/>
  <c r="BB331" i="227"/>
  <c r="BB330" i="227"/>
  <c r="BB329" i="227"/>
  <c r="BB328" i="227"/>
  <c r="BB327" i="227"/>
  <c r="BB326" i="227"/>
  <c r="BB325" i="227"/>
  <c r="BB324" i="227"/>
  <c r="BB323" i="227"/>
  <c r="BB322" i="227"/>
  <c r="BB321" i="227"/>
  <c r="BB320" i="227"/>
  <c r="BB319" i="227"/>
  <c r="BB318" i="227"/>
  <c r="BB317" i="227"/>
  <c r="BB316" i="227"/>
  <c r="BB315" i="227"/>
  <c r="BB314" i="227"/>
  <c r="BB313" i="227"/>
  <c r="BB312" i="227"/>
  <c r="BB311" i="227"/>
  <c r="BB310" i="227"/>
  <c r="BB309" i="227"/>
  <c r="BB308" i="227"/>
  <c r="BB307" i="227"/>
  <c r="BB306" i="227"/>
  <c r="BB305" i="227"/>
  <c r="BB304" i="227"/>
  <c r="BB303" i="227"/>
  <c r="BB302" i="227"/>
  <c r="BB301" i="227"/>
  <c r="BB300" i="227"/>
  <c r="BB299" i="227"/>
  <c r="BB298" i="227"/>
  <c r="BB297" i="227"/>
  <c r="BB296" i="227"/>
  <c r="BB295" i="227"/>
  <c r="BB294" i="227"/>
  <c r="BB293" i="227"/>
  <c r="BB292" i="227"/>
  <c r="BB291" i="227"/>
  <c r="BB290" i="227"/>
  <c r="BB289" i="227"/>
  <c r="BB288" i="227"/>
  <c r="BB287" i="227"/>
  <c r="BB286" i="227"/>
  <c r="BB285" i="227"/>
  <c r="BB284" i="227"/>
  <c r="BB283" i="227"/>
  <c r="BB282" i="227"/>
  <c r="BB281" i="227"/>
  <c r="BB280" i="227"/>
  <c r="BB279" i="227"/>
  <c r="BB278" i="227"/>
  <c r="BB277" i="227"/>
  <c r="BB276" i="227"/>
  <c r="BB275" i="227"/>
  <c r="BB274" i="227"/>
  <c r="BB273" i="227"/>
  <c r="BB272" i="227"/>
  <c r="BB271" i="227"/>
  <c r="BB270" i="227"/>
  <c r="BB269" i="227"/>
  <c r="BB268" i="227"/>
  <c r="BB267" i="227"/>
  <c r="BB266" i="227"/>
  <c r="BB265" i="227"/>
  <c r="BB264" i="227"/>
  <c r="BB263" i="227"/>
  <c r="BB262" i="227"/>
  <c r="BB261" i="227"/>
  <c r="BB260" i="227"/>
  <c r="BB259" i="227"/>
  <c r="BB258" i="227"/>
  <c r="BB257" i="227"/>
  <c r="BB256" i="227"/>
  <c r="BB255" i="227"/>
  <c r="BB254" i="227"/>
  <c r="BB253" i="227"/>
  <c r="BB252" i="227"/>
  <c r="BB251" i="227"/>
  <c r="BB250" i="227"/>
  <c r="BB249" i="227"/>
  <c r="BB248" i="227"/>
  <c r="BB247" i="227"/>
  <c r="BB246" i="227"/>
  <c r="BB245" i="227"/>
  <c r="BB244" i="227"/>
  <c r="BB243" i="227"/>
  <c r="BB242" i="227"/>
  <c r="BB241" i="227"/>
  <c r="BB240" i="227"/>
  <c r="BB239" i="227"/>
  <c r="BB238" i="227"/>
  <c r="BB237" i="227"/>
  <c r="BB236" i="227"/>
  <c r="BB235" i="227"/>
  <c r="BB234" i="227"/>
  <c r="BB233" i="227"/>
  <c r="BB232" i="227"/>
  <c r="BB231" i="227"/>
  <c r="BB230" i="227"/>
  <c r="BB229" i="227"/>
  <c r="BB228" i="227"/>
  <c r="BB227" i="227"/>
  <c r="BB226" i="227"/>
  <c r="BB225" i="227"/>
  <c r="BB224" i="227"/>
  <c r="BB223" i="227"/>
  <c r="BB222" i="227"/>
  <c r="BB221" i="227"/>
  <c r="BB220" i="227"/>
  <c r="BB219" i="227"/>
  <c r="BB218" i="227"/>
  <c r="BB217" i="227"/>
  <c r="BB216" i="227"/>
  <c r="BB215" i="227"/>
  <c r="BB214" i="227"/>
  <c r="BB213" i="227"/>
  <c r="BB212" i="227"/>
  <c r="BB211" i="227"/>
  <c r="BB210" i="227"/>
  <c r="BB209" i="227"/>
  <c r="BB208" i="227"/>
  <c r="BB207" i="227"/>
  <c r="BB206" i="227"/>
  <c r="BB205" i="227"/>
  <c r="BB204" i="227"/>
  <c r="BB203" i="227"/>
  <c r="BB202" i="227"/>
  <c r="BB201" i="227"/>
  <c r="BB200" i="227"/>
  <c r="BB199" i="227"/>
  <c r="BB198" i="227"/>
  <c r="BB197" i="227"/>
  <c r="BB196" i="227"/>
  <c r="BB195" i="227"/>
  <c r="BB194" i="227"/>
  <c r="BB193" i="227"/>
  <c r="BB192" i="227"/>
  <c r="BB191" i="227"/>
  <c r="BB190" i="227"/>
  <c r="BB189" i="227"/>
  <c r="BB188" i="227"/>
  <c r="BB187" i="227"/>
  <c r="BB186" i="227"/>
  <c r="BB185" i="227"/>
  <c r="BB184" i="227"/>
  <c r="BB183" i="227"/>
  <c r="BB182" i="227"/>
  <c r="BB181" i="227"/>
  <c r="BB180" i="227"/>
  <c r="BB179" i="227"/>
  <c r="BB178" i="227"/>
  <c r="BB177" i="227"/>
  <c r="BB176" i="227"/>
  <c r="BB175" i="227"/>
  <c r="BB174" i="227"/>
  <c r="BB173" i="227"/>
  <c r="BB172" i="227"/>
  <c r="BB171" i="227"/>
  <c r="BB170" i="227"/>
  <c r="BB169" i="227"/>
  <c r="BB168" i="227"/>
  <c r="BB167" i="227"/>
  <c r="BB166" i="227"/>
  <c r="BB165" i="227"/>
  <c r="BB164" i="227"/>
  <c r="BB163" i="227"/>
  <c r="BB162" i="227"/>
  <c r="BB161" i="227"/>
  <c r="BB160" i="227"/>
  <c r="BB159" i="227"/>
  <c r="BB158" i="227"/>
  <c r="BB157" i="227"/>
  <c r="BB156" i="227"/>
  <c r="BB155" i="227"/>
  <c r="BB154" i="227"/>
  <c r="BB153" i="227"/>
  <c r="BB152" i="227"/>
  <c r="BB151" i="227"/>
  <c r="BB150" i="227"/>
  <c r="BB149" i="227"/>
  <c r="BB148" i="227"/>
  <c r="BB147" i="227"/>
  <c r="BB146" i="227"/>
  <c r="BB145" i="227"/>
  <c r="BB144" i="227"/>
  <c r="BB143" i="227"/>
  <c r="BB142" i="227"/>
  <c r="BB141" i="227"/>
  <c r="BB140" i="227"/>
  <c r="BB139" i="227"/>
  <c r="BB138" i="227"/>
  <c r="BB137" i="227"/>
  <c r="BB136" i="227"/>
  <c r="BB135" i="227"/>
  <c r="BB134" i="227"/>
  <c r="BB133" i="227"/>
  <c r="BB132" i="227"/>
  <c r="BB131" i="227"/>
  <c r="BB130" i="227"/>
  <c r="BB129" i="227"/>
  <c r="BB128" i="227"/>
  <c r="BB127" i="227"/>
  <c r="BB126" i="227"/>
  <c r="BB125" i="227"/>
  <c r="BB124" i="227"/>
  <c r="BB123" i="227"/>
  <c r="BB122" i="227"/>
  <c r="BB121" i="227"/>
  <c r="BB120" i="227"/>
  <c r="BB119" i="227"/>
  <c r="BB118" i="227"/>
  <c r="BB117" i="227"/>
  <c r="BB116" i="227"/>
  <c r="BB115" i="227"/>
  <c r="BB114" i="227"/>
  <c r="BB113" i="227"/>
  <c r="BB112" i="227"/>
  <c r="BB111" i="227"/>
  <c r="BB110" i="227"/>
  <c r="BB109" i="227"/>
  <c r="BB108" i="227"/>
  <c r="BB107" i="227"/>
  <c r="BB106" i="227"/>
  <c r="BB105" i="227"/>
  <c r="BB104" i="227"/>
  <c r="BB103" i="227"/>
  <c r="BB102" i="227"/>
  <c r="BB101" i="227"/>
  <c r="BB100" i="227"/>
  <c r="BB99" i="227"/>
  <c r="BB98" i="227"/>
  <c r="BB97" i="227"/>
  <c r="BB96" i="227"/>
  <c r="BB95" i="227"/>
  <c r="BB94" i="227"/>
  <c r="BB93" i="227"/>
  <c r="BB92" i="227"/>
  <c r="BB91" i="227"/>
  <c r="BB90" i="227"/>
  <c r="BB89" i="227"/>
  <c r="BB88" i="227"/>
  <c r="BB87" i="227"/>
  <c r="BB86" i="227"/>
  <c r="BB85" i="227"/>
  <c r="BB84" i="227"/>
  <c r="BB83" i="227"/>
  <c r="BB82" i="227"/>
  <c r="BB81" i="227"/>
  <c r="BB80" i="227"/>
  <c r="BB79" i="227"/>
  <c r="BB78" i="227"/>
  <c r="BB77" i="227"/>
  <c r="BB76" i="227"/>
  <c r="BB75" i="227"/>
  <c r="BB74" i="227"/>
  <c r="BB73" i="227"/>
  <c r="BB72" i="227"/>
  <c r="BB71" i="227"/>
  <c r="BB70" i="227"/>
  <c r="BB69" i="227"/>
  <c r="BB68" i="227"/>
  <c r="BB67" i="227"/>
  <c r="BB66" i="227"/>
  <c r="BB65" i="227"/>
  <c r="BB64" i="227"/>
  <c r="BB63" i="227"/>
  <c r="BB62" i="227"/>
  <c r="S62" i="227"/>
  <c r="I54" i="227" s="1"/>
  <c r="BB61" i="227"/>
  <c r="BB60" i="227"/>
  <c r="BB59" i="227"/>
  <c r="BB58" i="227"/>
  <c r="BB57" i="227"/>
  <c r="BB56" i="227"/>
  <c r="BB55" i="227"/>
  <c r="S55" i="227"/>
  <c r="I53" i="227" s="1"/>
  <c r="BB54" i="227"/>
  <c r="BB53" i="227"/>
  <c r="BB52" i="227"/>
  <c r="BB51" i="227"/>
  <c r="BB50" i="227"/>
  <c r="BB49" i="227"/>
  <c r="BB48" i="227"/>
  <c r="BB47" i="227"/>
  <c r="AL47" i="227"/>
  <c r="I41" i="227" s="1"/>
  <c r="S47" i="227"/>
  <c r="I37" i="227" s="1"/>
  <c r="BB46" i="227"/>
  <c r="AF46" i="227"/>
  <c r="AD46" i="227"/>
  <c r="AB46" i="227"/>
  <c r="AA46" i="227"/>
  <c r="Z46" i="227"/>
  <c r="AC46" i="227" s="1"/>
  <c r="Y46" i="227"/>
  <c r="W46" i="227" a="1"/>
  <c r="W46" i="227" s="1"/>
  <c r="V46" i="227"/>
  <c r="U46" i="227"/>
  <c r="BB45" i="227"/>
  <c r="AF45" i="227"/>
  <c r="AD45" i="227"/>
  <c r="AB45" i="227"/>
  <c r="AA45" i="227"/>
  <c r="Z45" i="227"/>
  <c r="AC45" i="227" s="1"/>
  <c r="Y45" i="227"/>
  <c r="W45" i="227" a="1"/>
  <c r="W45" i="227" s="1"/>
  <c r="V45" i="227"/>
  <c r="U45" i="227"/>
  <c r="BB44" i="227"/>
  <c r="AF44" i="227"/>
  <c r="AD44" i="227"/>
  <c r="AB44" i="227"/>
  <c r="AA44" i="227"/>
  <c r="Z44" i="227"/>
  <c r="AC44" i="227" s="1"/>
  <c r="Y44" i="227"/>
  <c r="W44" i="227" a="1"/>
  <c r="W44" i="227" s="1"/>
  <c r="V44" i="227"/>
  <c r="U44" i="227"/>
  <c r="BB43" i="227"/>
  <c r="AF43" i="227"/>
  <c r="AD43" i="227"/>
  <c r="AB43" i="227"/>
  <c r="AA43" i="227"/>
  <c r="Z43" i="227"/>
  <c r="AC43" i="227" s="1"/>
  <c r="Y43" i="227"/>
  <c r="W43" i="227" a="1"/>
  <c r="W43" i="227" s="1"/>
  <c r="V43" i="227"/>
  <c r="U43" i="227"/>
  <c r="BB42" i="227"/>
  <c r="AP47" i="227"/>
  <c r="K41" i="227" s="1"/>
  <c r="AF42" i="227"/>
  <c r="AD42" i="227"/>
  <c r="AB42" i="227"/>
  <c r="AA42" i="227"/>
  <c r="Z42" i="227"/>
  <c r="Y42" i="227"/>
  <c r="W42" i="227" a="1"/>
  <c r="W42" i="227" s="1"/>
  <c r="V42" i="227"/>
  <c r="U42" i="227"/>
  <c r="G42" i="227"/>
  <c r="BB41" i="227"/>
  <c r="BB40" i="227"/>
  <c r="BB39" i="227"/>
  <c r="BB38" i="227"/>
  <c r="G38" i="227"/>
  <c r="BB37" i="227"/>
  <c r="S37" i="227"/>
  <c r="BB36" i="227"/>
  <c r="AR36" i="227"/>
  <c r="AM36" i="227"/>
  <c r="AL36" i="227"/>
  <c r="AD36" i="227"/>
  <c r="V36" i="227"/>
  <c r="U36" i="227"/>
  <c r="BB35" i="227"/>
  <c r="AM35" i="227"/>
  <c r="AL35" i="227"/>
  <c r="AR35" i="227" s="1"/>
  <c r="AF35" i="227"/>
  <c r="AD35" i="227"/>
  <c r="AB35" i="227"/>
  <c r="AA35" i="227"/>
  <c r="Z35" i="227"/>
  <c r="AC35" i="227" s="1"/>
  <c r="Y35" i="227"/>
  <c r="W35" i="227" a="1"/>
  <c r="W35" i="227" s="1"/>
  <c r="V35" i="227"/>
  <c r="U35" i="227"/>
  <c r="BB34" i="227"/>
  <c r="AR34" i="227"/>
  <c r="AM34" i="227"/>
  <c r="AL34" i="227"/>
  <c r="AF34" i="227"/>
  <c r="AD34" i="227"/>
  <c r="AB34" i="227"/>
  <c r="AA34" i="227"/>
  <c r="Z34" i="227"/>
  <c r="AC34" i="227" s="1"/>
  <c r="Y34" i="227"/>
  <c r="W34" i="227" a="1"/>
  <c r="W34" i="227" s="1"/>
  <c r="V34" i="227"/>
  <c r="U34" i="227"/>
  <c r="BB33" i="227"/>
  <c r="AM33" i="227"/>
  <c r="AL33" i="227"/>
  <c r="AR33" i="227" s="1"/>
  <c r="AF33" i="227"/>
  <c r="AD33" i="227"/>
  <c r="AB33" i="227"/>
  <c r="AA33" i="227"/>
  <c r="Z33" i="227"/>
  <c r="AC33" i="227" s="1"/>
  <c r="Y33" i="227"/>
  <c r="W33" i="227" a="1"/>
  <c r="W33" i="227" s="1"/>
  <c r="V33" i="227"/>
  <c r="U33" i="227"/>
  <c r="BB32" i="227"/>
  <c r="AM32" i="227"/>
  <c r="AL32" i="227"/>
  <c r="AR32" i="227" s="1"/>
  <c r="AF32" i="227"/>
  <c r="AD32" i="227"/>
  <c r="AB32" i="227"/>
  <c r="AA32" i="227"/>
  <c r="Z32" i="227"/>
  <c r="AC32" i="227" s="1"/>
  <c r="Y32" i="227"/>
  <c r="W32" i="227" a="1"/>
  <c r="W32" i="227" s="1"/>
  <c r="V32" i="227"/>
  <c r="U32" i="227"/>
  <c r="BB31" i="227"/>
  <c r="AM31" i="227"/>
  <c r="AL31" i="227"/>
  <c r="AR31" i="227" s="1"/>
  <c r="AF31" i="227"/>
  <c r="AD31" i="227"/>
  <c r="AB31" i="227"/>
  <c r="AA31" i="227"/>
  <c r="Z31" i="227"/>
  <c r="AC31" i="227" s="1"/>
  <c r="Y31" i="227"/>
  <c r="W31" i="227" a="1"/>
  <c r="W31" i="227" s="1"/>
  <c r="V31" i="227"/>
  <c r="U31" i="227"/>
  <c r="BB30" i="227"/>
  <c r="AR30" i="227"/>
  <c r="AM30" i="227"/>
  <c r="AL30" i="227"/>
  <c r="AF30" i="227"/>
  <c r="AD30" i="227"/>
  <c r="AB30" i="227"/>
  <c r="AA30" i="227"/>
  <c r="Z30" i="227"/>
  <c r="AC30" i="227" s="1"/>
  <c r="Y30" i="227"/>
  <c r="W30" i="227" a="1"/>
  <c r="W30" i="227" s="1"/>
  <c r="V30" i="227"/>
  <c r="U30" i="227"/>
  <c r="BB29" i="227"/>
  <c r="AM29" i="227"/>
  <c r="AL29" i="227"/>
  <c r="AR29" i="227" s="1"/>
  <c r="AF29" i="227"/>
  <c r="AD29" i="227"/>
  <c r="AB29" i="227"/>
  <c r="AA29" i="227"/>
  <c r="Z29" i="227"/>
  <c r="AC29" i="227" s="1"/>
  <c r="Y29" i="227"/>
  <c r="W29" i="227" a="1"/>
  <c r="W29" i="227" s="1"/>
  <c r="V29" i="227"/>
  <c r="U29" i="227"/>
  <c r="BB28" i="227"/>
  <c r="AM28" i="227"/>
  <c r="AL28" i="227"/>
  <c r="AR28" i="227" s="1"/>
  <c r="AF28" i="227"/>
  <c r="AD28" i="227"/>
  <c r="AB28" i="227"/>
  <c r="AA28" i="227"/>
  <c r="Z28" i="227"/>
  <c r="AC28" i="227" s="1"/>
  <c r="Y28" i="227"/>
  <c r="W28" i="227" a="1"/>
  <c r="W28" i="227" s="1"/>
  <c r="V28" i="227"/>
  <c r="U28" i="227"/>
  <c r="BB27" i="227"/>
  <c r="AR27" i="227"/>
  <c r="AM27" i="227"/>
  <c r="AL27" i="227"/>
  <c r="AF27" i="227"/>
  <c r="AD27" i="227"/>
  <c r="AB27" i="227"/>
  <c r="AA27" i="227"/>
  <c r="Z27" i="227"/>
  <c r="AC27" i="227" s="1"/>
  <c r="Y27" i="227"/>
  <c r="W27" i="227" a="1"/>
  <c r="W27" i="227" s="1"/>
  <c r="V27" i="227"/>
  <c r="U27" i="227"/>
  <c r="BB26" i="227"/>
  <c r="AM26" i="227"/>
  <c r="AL26" i="227"/>
  <c r="AR26" i="227" s="1"/>
  <c r="AF26" i="227"/>
  <c r="AD26" i="227"/>
  <c r="AB26" i="227"/>
  <c r="AA26" i="227"/>
  <c r="Z26" i="227"/>
  <c r="AC26" i="227" s="1"/>
  <c r="Y26" i="227"/>
  <c r="W26" i="227" a="1"/>
  <c r="W26" i="227" s="1"/>
  <c r="V26" i="227"/>
  <c r="U26" i="227"/>
  <c r="BB25" i="227"/>
  <c r="AR25" i="227"/>
  <c r="AM25" i="227"/>
  <c r="AL25" i="227"/>
  <c r="AF25" i="227"/>
  <c r="AD25" i="227"/>
  <c r="AB25" i="227"/>
  <c r="AA25" i="227"/>
  <c r="Z25" i="227"/>
  <c r="AC25" i="227" s="1"/>
  <c r="Y25" i="227"/>
  <c r="W25" i="227" a="1"/>
  <c r="W25" i="227" s="1"/>
  <c r="V25" i="227"/>
  <c r="U25" i="227"/>
  <c r="BB24" i="227"/>
  <c r="AM24" i="227"/>
  <c r="AL24" i="227"/>
  <c r="AR24" i="227" s="1"/>
  <c r="AF24" i="227"/>
  <c r="AD24" i="227"/>
  <c r="AB24" i="227"/>
  <c r="AA24" i="227"/>
  <c r="Z24" i="227"/>
  <c r="AC24" i="227" s="1"/>
  <c r="Y24" i="227"/>
  <c r="W24" i="227" a="1"/>
  <c r="W24" i="227" s="1"/>
  <c r="V24" i="227"/>
  <c r="U24" i="227"/>
  <c r="G24" i="227"/>
  <c r="BB23" i="227"/>
  <c r="AM23" i="227"/>
  <c r="AL23" i="227"/>
  <c r="AR23" i="227" s="1"/>
  <c r="AF23" i="227"/>
  <c r="AD23" i="227"/>
  <c r="AB23" i="227"/>
  <c r="AA23" i="227"/>
  <c r="Z23" i="227"/>
  <c r="AC23" i="227" s="1"/>
  <c r="Y23" i="227"/>
  <c r="W23" i="227" a="1"/>
  <c r="W23" i="227" s="1"/>
  <c r="V23" i="227"/>
  <c r="U23" i="227"/>
  <c r="BB22" i="227"/>
  <c r="AM22" i="227"/>
  <c r="AL22" i="227"/>
  <c r="AR22" i="227" s="1"/>
  <c r="AF22" i="227"/>
  <c r="AD22" i="227"/>
  <c r="AB22" i="227"/>
  <c r="AA22" i="227"/>
  <c r="Z22" i="227"/>
  <c r="AC22" i="227" s="1"/>
  <c r="Y22" i="227"/>
  <c r="W22" i="227" a="1"/>
  <c r="W22" i="227" s="1"/>
  <c r="V22" i="227"/>
  <c r="U22" i="227"/>
  <c r="BB21" i="227"/>
  <c r="AM21" i="227"/>
  <c r="AL21" i="227"/>
  <c r="AR21" i="227" s="1"/>
  <c r="AF21" i="227"/>
  <c r="AD21" i="227"/>
  <c r="AB21" i="227"/>
  <c r="AA21" i="227"/>
  <c r="Z21" i="227"/>
  <c r="AC21" i="227" s="1"/>
  <c r="Y21" i="227"/>
  <c r="W21" i="227" a="1"/>
  <c r="W21" i="227" s="1"/>
  <c r="V21" i="227"/>
  <c r="U21" i="227"/>
  <c r="BB20" i="227"/>
  <c r="AM20" i="227"/>
  <c r="AL20" i="227"/>
  <c r="AR20" i="227" s="1"/>
  <c r="AF20" i="227"/>
  <c r="AD20" i="227"/>
  <c r="AB20" i="227"/>
  <c r="AA20" i="227"/>
  <c r="Z20" i="227"/>
  <c r="AC20" i="227" s="1"/>
  <c r="Y20" i="227"/>
  <c r="W20" i="227" a="1"/>
  <c r="W20" i="227" s="1"/>
  <c r="V20" i="227"/>
  <c r="U20" i="227"/>
  <c r="G20" i="227"/>
  <c r="BB19" i="227"/>
  <c r="AM19" i="227"/>
  <c r="AL19" i="227"/>
  <c r="AR19" i="227" s="1"/>
  <c r="AF19" i="227"/>
  <c r="AD19" i="227"/>
  <c r="AB19" i="227"/>
  <c r="AA19" i="227"/>
  <c r="Z19" i="227"/>
  <c r="AC19" i="227" s="1"/>
  <c r="Y19" i="227"/>
  <c r="W19" i="227" a="1"/>
  <c r="W19" i="227" s="1"/>
  <c r="V19" i="227"/>
  <c r="U19" i="227"/>
  <c r="I19" i="227"/>
  <c r="BB18" i="227"/>
  <c r="AM18" i="227"/>
  <c r="AL18" i="227"/>
  <c r="AR18" i="227" s="1"/>
  <c r="AF18" i="227"/>
  <c r="AD18" i="227"/>
  <c r="AB18" i="227"/>
  <c r="AA18" i="227"/>
  <c r="Z18" i="227"/>
  <c r="AC18" i="227" s="1"/>
  <c r="Y18" i="227"/>
  <c r="W18" i="227" a="1"/>
  <c r="W18" i="227" s="1"/>
  <c r="V18" i="227"/>
  <c r="U18" i="227"/>
  <c r="BB17" i="227"/>
  <c r="AM17" i="227"/>
  <c r="AL17" i="227"/>
  <c r="AR17" i="227" s="1"/>
  <c r="AF17" i="227"/>
  <c r="AD17" i="227"/>
  <c r="AB17" i="227"/>
  <c r="AA17" i="227"/>
  <c r="Z17" i="227"/>
  <c r="AC17" i="227" s="1"/>
  <c r="Y17" i="227"/>
  <c r="W17" i="227" a="1"/>
  <c r="W17" i="227" s="1"/>
  <c r="V17" i="227"/>
  <c r="U17" i="227"/>
  <c r="BB16" i="227"/>
  <c r="AF16" i="227"/>
  <c r="AD16" i="227"/>
  <c r="AB16" i="227"/>
  <c r="AA16" i="227"/>
  <c r="Z16" i="227"/>
  <c r="AC16" i="227" s="1"/>
  <c r="Y16" i="227"/>
  <c r="W16" i="227" a="1"/>
  <c r="W16" i="227" s="1"/>
  <c r="V16" i="227"/>
  <c r="U16" i="227"/>
  <c r="BB15" i="227"/>
  <c r="AF15" i="227"/>
  <c r="AD15" i="227"/>
  <c r="AB15" i="227"/>
  <c r="AA15" i="227"/>
  <c r="Z15" i="227"/>
  <c r="AC15" i="227" s="1"/>
  <c r="Y15" i="227"/>
  <c r="W15" i="227" a="1"/>
  <c r="W15" i="227" s="1"/>
  <c r="V15" i="227"/>
  <c r="U15" i="227"/>
  <c r="BB14" i="227"/>
  <c r="AF14" i="227"/>
  <c r="AD14" i="227"/>
  <c r="AB14" i="227"/>
  <c r="AA14" i="227"/>
  <c r="Z14" i="227"/>
  <c r="AC14" i="227" s="1"/>
  <c r="Y14" i="227"/>
  <c r="W14" i="227" a="1"/>
  <c r="W14" i="227" s="1"/>
  <c r="V14" i="227"/>
  <c r="U14" i="227"/>
  <c r="BB13" i="227"/>
  <c r="AF13" i="227"/>
  <c r="AD13" i="227"/>
  <c r="AB13" i="227"/>
  <c r="AA13" i="227"/>
  <c r="Z13" i="227"/>
  <c r="AC13" i="227" s="1"/>
  <c r="Y13" i="227"/>
  <c r="W13" i="227" a="1"/>
  <c r="W13" i="227" s="1"/>
  <c r="V13" i="227"/>
  <c r="U13" i="227"/>
  <c r="BB12" i="227"/>
  <c r="AL12" i="227"/>
  <c r="I23" i="227" s="1"/>
  <c r="AF12" i="227"/>
  <c r="AD12" i="227"/>
  <c r="AB12" i="227"/>
  <c r="AA12" i="227"/>
  <c r="Z12" i="227"/>
  <c r="AC12" i="227" s="1"/>
  <c r="Y12" i="227"/>
  <c r="W12" i="227" a="1"/>
  <c r="W12" i="227" s="1"/>
  <c r="V12" i="227"/>
  <c r="U12" i="227"/>
  <c r="BB11" i="227"/>
  <c r="AF11" i="227"/>
  <c r="AD11" i="227"/>
  <c r="AB11" i="227"/>
  <c r="AA11" i="227"/>
  <c r="Z11" i="227"/>
  <c r="AC11" i="227" s="1"/>
  <c r="Y11" i="227"/>
  <c r="W11" i="227" a="1"/>
  <c r="W11" i="227" s="1"/>
  <c r="V11" i="227"/>
  <c r="U11" i="227"/>
  <c r="BB10" i="227"/>
  <c r="AF10" i="227"/>
  <c r="AD10" i="227"/>
  <c r="AB10" i="227"/>
  <c r="AA10" i="227"/>
  <c r="Z10" i="227"/>
  <c r="AC10" i="227" s="1"/>
  <c r="Y10" i="227"/>
  <c r="W10" i="227" a="1"/>
  <c r="W10" i="227" s="1"/>
  <c r="V10" i="227"/>
  <c r="U10" i="227"/>
  <c r="BB9" i="227"/>
  <c r="AF9" i="227"/>
  <c r="AD9" i="227"/>
  <c r="AB9" i="227"/>
  <c r="AA9" i="227"/>
  <c r="Z9" i="227"/>
  <c r="AC9" i="227" s="1"/>
  <c r="Y9" i="227"/>
  <c r="W9" i="227" a="1"/>
  <c r="W9" i="227" s="1"/>
  <c r="V9" i="227"/>
  <c r="U9" i="227"/>
  <c r="BB8" i="227"/>
  <c r="AF8" i="227"/>
  <c r="AD8" i="227"/>
  <c r="AB8" i="227"/>
  <c r="AA8" i="227"/>
  <c r="Z8" i="227"/>
  <c r="AC8" i="227" s="1"/>
  <c r="Y8" i="227"/>
  <c r="W8" i="227" a="1"/>
  <c r="W8" i="227" s="1"/>
  <c r="V8" i="227"/>
  <c r="U8" i="227"/>
  <c r="BB7" i="227"/>
  <c r="AP12" i="227"/>
  <c r="K23" i="227" s="1"/>
  <c r="AO12" i="227"/>
  <c r="J23" i="227" s="1"/>
  <c r="AF7" i="227"/>
  <c r="AD7" i="227"/>
  <c r="AB7" i="227"/>
  <c r="AA7" i="227"/>
  <c r="Z7" i="227"/>
  <c r="AC7" i="227" s="1"/>
  <c r="Y7" i="227"/>
  <c r="W7" i="227" a="1"/>
  <c r="W7" i="227" s="1"/>
  <c r="V7" i="227"/>
  <c r="U7" i="227"/>
  <c r="BB6" i="227"/>
  <c r="BB5" i="227"/>
  <c r="BB4" i="227"/>
  <c r="BB1128" i="226"/>
  <c r="BB1127" i="226"/>
  <c r="BB1126" i="226"/>
  <c r="BB1125" i="226"/>
  <c r="BB1124" i="226"/>
  <c r="BB1123" i="226"/>
  <c r="BB1122" i="226"/>
  <c r="BB1121" i="226"/>
  <c r="BB1120" i="226"/>
  <c r="BB1119" i="226"/>
  <c r="BB1118" i="226"/>
  <c r="BB1117" i="226"/>
  <c r="BB1116" i="226"/>
  <c r="BB1115" i="226"/>
  <c r="BB1114" i="226"/>
  <c r="BB1113" i="226"/>
  <c r="BB1112" i="226"/>
  <c r="BB1111" i="226"/>
  <c r="BB1110" i="226"/>
  <c r="BB1109" i="226"/>
  <c r="BB1108" i="226"/>
  <c r="BB1107" i="226"/>
  <c r="BB1106" i="226"/>
  <c r="BB1105" i="226"/>
  <c r="BB1104" i="226"/>
  <c r="BB1103" i="226"/>
  <c r="BB1102" i="226"/>
  <c r="BB1101" i="226"/>
  <c r="BB1100" i="226"/>
  <c r="BB1099" i="226"/>
  <c r="BB1098" i="226"/>
  <c r="BB1097" i="226"/>
  <c r="BB1096" i="226"/>
  <c r="BB1095" i="226"/>
  <c r="BB1094" i="226"/>
  <c r="BB1093" i="226"/>
  <c r="BB1092" i="226"/>
  <c r="BB1091" i="226"/>
  <c r="BB1090" i="226"/>
  <c r="BB1089" i="226"/>
  <c r="BB1088" i="226"/>
  <c r="BB1087" i="226"/>
  <c r="BB1086" i="226"/>
  <c r="BB1085" i="226"/>
  <c r="BB1084" i="226"/>
  <c r="BB1083" i="226"/>
  <c r="BB1082" i="226"/>
  <c r="BB1081" i="226"/>
  <c r="BB1080" i="226"/>
  <c r="BB1079" i="226"/>
  <c r="BB1078" i="226"/>
  <c r="BB1077" i="226"/>
  <c r="BB1076" i="226"/>
  <c r="BB1075" i="226"/>
  <c r="BB1074" i="226"/>
  <c r="BB1073" i="226"/>
  <c r="BB1072" i="226"/>
  <c r="BB1071" i="226"/>
  <c r="BB1070" i="226"/>
  <c r="BB1069" i="226"/>
  <c r="BB1068" i="226"/>
  <c r="BB1067" i="226"/>
  <c r="BB1066" i="226"/>
  <c r="BB1065" i="226"/>
  <c r="BB1064" i="226"/>
  <c r="BB1063" i="226"/>
  <c r="BB1062" i="226"/>
  <c r="BB1061" i="226"/>
  <c r="BB1060" i="226"/>
  <c r="BB1059" i="226"/>
  <c r="BB1058" i="226"/>
  <c r="BB1057" i="226"/>
  <c r="BB1056" i="226"/>
  <c r="BB1055" i="226"/>
  <c r="BB1054" i="226"/>
  <c r="BB1053" i="226"/>
  <c r="BB1052" i="226"/>
  <c r="BB1051" i="226"/>
  <c r="BB1050" i="226"/>
  <c r="BB1049" i="226"/>
  <c r="BB1048" i="226"/>
  <c r="BB1047" i="226"/>
  <c r="BB1046" i="226"/>
  <c r="BB1045" i="226"/>
  <c r="BB1044" i="226"/>
  <c r="BB1043" i="226"/>
  <c r="BB1042" i="226"/>
  <c r="BB1041" i="226"/>
  <c r="BB1040" i="226"/>
  <c r="BB1039" i="226"/>
  <c r="BB1038" i="226"/>
  <c r="BB1037" i="226"/>
  <c r="BB1036" i="226"/>
  <c r="BB1035" i="226"/>
  <c r="BB1034" i="226"/>
  <c r="BB1033" i="226"/>
  <c r="BB1032" i="226"/>
  <c r="BB1031" i="226"/>
  <c r="BB1030" i="226"/>
  <c r="BB1029" i="226"/>
  <c r="BB1028" i="226"/>
  <c r="BB1027" i="226"/>
  <c r="BB1026" i="226"/>
  <c r="BB1025" i="226"/>
  <c r="BB1024" i="226"/>
  <c r="BB1023" i="226"/>
  <c r="BB1022" i="226"/>
  <c r="BB1021" i="226"/>
  <c r="BB1020" i="226"/>
  <c r="BB1019" i="226"/>
  <c r="BB1018" i="226"/>
  <c r="BB1017" i="226"/>
  <c r="BB1016" i="226"/>
  <c r="BB1015" i="226"/>
  <c r="BB1014" i="226"/>
  <c r="BB1013" i="226"/>
  <c r="BB1012" i="226"/>
  <c r="BB1011" i="226"/>
  <c r="BB1010" i="226"/>
  <c r="BB1009" i="226"/>
  <c r="BB1008" i="226"/>
  <c r="BB1007" i="226"/>
  <c r="BB1006" i="226"/>
  <c r="BB1005" i="226"/>
  <c r="BB1004" i="226"/>
  <c r="BB1003" i="226"/>
  <c r="BB1002" i="226"/>
  <c r="BB1001" i="226"/>
  <c r="BB1000" i="226"/>
  <c r="BB999" i="226"/>
  <c r="BB998" i="226"/>
  <c r="BB997" i="226"/>
  <c r="BB996" i="226"/>
  <c r="BB995" i="226"/>
  <c r="BB994" i="226"/>
  <c r="BB993" i="226"/>
  <c r="BB992" i="226"/>
  <c r="BB991" i="226"/>
  <c r="BB990" i="226"/>
  <c r="BB989" i="226"/>
  <c r="BB988" i="226"/>
  <c r="BB987" i="226"/>
  <c r="BB986" i="226"/>
  <c r="BB985" i="226"/>
  <c r="BB984" i="226"/>
  <c r="BB983" i="226"/>
  <c r="BB982" i="226"/>
  <c r="BB981" i="226"/>
  <c r="BB980" i="226"/>
  <c r="BB979" i="226"/>
  <c r="BB978" i="226"/>
  <c r="BB977" i="226"/>
  <c r="BB976" i="226"/>
  <c r="BB975" i="226"/>
  <c r="BB974" i="226"/>
  <c r="BB973" i="226"/>
  <c r="BB972" i="226"/>
  <c r="BB971" i="226"/>
  <c r="BB970" i="226"/>
  <c r="BB969" i="226"/>
  <c r="BB968" i="226"/>
  <c r="BB967" i="226"/>
  <c r="BB966" i="226"/>
  <c r="BB965" i="226"/>
  <c r="BB964" i="226"/>
  <c r="BB963" i="226"/>
  <c r="BB962" i="226"/>
  <c r="BB961" i="226"/>
  <c r="BB960" i="226"/>
  <c r="BB959" i="226"/>
  <c r="BB958" i="226"/>
  <c r="BB957" i="226"/>
  <c r="BB956" i="226"/>
  <c r="BB955" i="226"/>
  <c r="BB954" i="226"/>
  <c r="BB953" i="226"/>
  <c r="BB952" i="226"/>
  <c r="BB951" i="226"/>
  <c r="BB950" i="226"/>
  <c r="BB949" i="226"/>
  <c r="BB948" i="226"/>
  <c r="BB947" i="226"/>
  <c r="BB946" i="226"/>
  <c r="BB945" i="226"/>
  <c r="BB944" i="226"/>
  <c r="BB943" i="226"/>
  <c r="BB942" i="226"/>
  <c r="BB941" i="226"/>
  <c r="BB940" i="226"/>
  <c r="BB939" i="226"/>
  <c r="BB938" i="226"/>
  <c r="BB937" i="226"/>
  <c r="BB936" i="226"/>
  <c r="BB935" i="226"/>
  <c r="BB934" i="226"/>
  <c r="BB933" i="226"/>
  <c r="BB932" i="226"/>
  <c r="BB931" i="226"/>
  <c r="BB930" i="226"/>
  <c r="BB929" i="226"/>
  <c r="BB928" i="226"/>
  <c r="BB927" i="226"/>
  <c r="BB926" i="226"/>
  <c r="BB925" i="226"/>
  <c r="BB924" i="226"/>
  <c r="BB923" i="226"/>
  <c r="BB922" i="226"/>
  <c r="BB921" i="226"/>
  <c r="BB920" i="226"/>
  <c r="BB919" i="226"/>
  <c r="BB918" i="226"/>
  <c r="BB917" i="226"/>
  <c r="BB916" i="226"/>
  <c r="BB915" i="226"/>
  <c r="BB914" i="226"/>
  <c r="BB913" i="226"/>
  <c r="BB912" i="226"/>
  <c r="BB911" i="226"/>
  <c r="BB910" i="226"/>
  <c r="BB909" i="226"/>
  <c r="BB908" i="226"/>
  <c r="BB907" i="226"/>
  <c r="BB906" i="226"/>
  <c r="BB905" i="226"/>
  <c r="BB904" i="226"/>
  <c r="BB903" i="226"/>
  <c r="BB902" i="226"/>
  <c r="BB901" i="226"/>
  <c r="BB900" i="226"/>
  <c r="BB899" i="226"/>
  <c r="BB898" i="226"/>
  <c r="BB897" i="226"/>
  <c r="BB896" i="226"/>
  <c r="BB895" i="226"/>
  <c r="BB894" i="226"/>
  <c r="BB893" i="226"/>
  <c r="BB892" i="226"/>
  <c r="BB891" i="226"/>
  <c r="BB890" i="226"/>
  <c r="BB889" i="226"/>
  <c r="BB888" i="226"/>
  <c r="BB887" i="226"/>
  <c r="BB886" i="226"/>
  <c r="BB885" i="226"/>
  <c r="BB884" i="226"/>
  <c r="BB883" i="226"/>
  <c r="BB882" i="226"/>
  <c r="BB881" i="226"/>
  <c r="BB880" i="226"/>
  <c r="BB879" i="226"/>
  <c r="BB878" i="226"/>
  <c r="BB877" i="226"/>
  <c r="BB876" i="226"/>
  <c r="BB875" i="226"/>
  <c r="BB874" i="226"/>
  <c r="BB873" i="226"/>
  <c r="BB872" i="226"/>
  <c r="BB871" i="226"/>
  <c r="BB870" i="226"/>
  <c r="BB869" i="226"/>
  <c r="BB868" i="226"/>
  <c r="BB867" i="226"/>
  <c r="BB866" i="226"/>
  <c r="BB865" i="226"/>
  <c r="BB864" i="226"/>
  <c r="BB863" i="226"/>
  <c r="BB862" i="226"/>
  <c r="BB861" i="226"/>
  <c r="BB860" i="226"/>
  <c r="BB859" i="226"/>
  <c r="BB858" i="226"/>
  <c r="BB857" i="226"/>
  <c r="BB856" i="226"/>
  <c r="BB855" i="226"/>
  <c r="BB854" i="226"/>
  <c r="BB853" i="226"/>
  <c r="BB852" i="226"/>
  <c r="BB851" i="226"/>
  <c r="BB850" i="226"/>
  <c r="BB849" i="226"/>
  <c r="BB848" i="226"/>
  <c r="BB847" i="226"/>
  <c r="BB846" i="226"/>
  <c r="BB845" i="226"/>
  <c r="BB844" i="226"/>
  <c r="BB843" i="226"/>
  <c r="BB842" i="226"/>
  <c r="BB841" i="226"/>
  <c r="BB840" i="226"/>
  <c r="BB839" i="226"/>
  <c r="BB838" i="226"/>
  <c r="BB837" i="226"/>
  <c r="BB836" i="226"/>
  <c r="BB835" i="226"/>
  <c r="BB834" i="226"/>
  <c r="BB833" i="226"/>
  <c r="BB832" i="226"/>
  <c r="BB831" i="226"/>
  <c r="BB830" i="226"/>
  <c r="BB829" i="226"/>
  <c r="BB828" i="226"/>
  <c r="BB827" i="226"/>
  <c r="BB826" i="226"/>
  <c r="BB825" i="226"/>
  <c r="BB824" i="226"/>
  <c r="BB823" i="226"/>
  <c r="BB822" i="226"/>
  <c r="BB821" i="226"/>
  <c r="BB820" i="226"/>
  <c r="BB819" i="226"/>
  <c r="BB818" i="226"/>
  <c r="BB817" i="226"/>
  <c r="BB816" i="226"/>
  <c r="BB815" i="226"/>
  <c r="BB814" i="226"/>
  <c r="BB813" i="226"/>
  <c r="BB812" i="226"/>
  <c r="BB811" i="226"/>
  <c r="BB810" i="226"/>
  <c r="BB809" i="226"/>
  <c r="BB808" i="226"/>
  <c r="BB807" i="226"/>
  <c r="BB806" i="226"/>
  <c r="BB805" i="226"/>
  <c r="BB804" i="226"/>
  <c r="BB803" i="226"/>
  <c r="BB802" i="226"/>
  <c r="BB801" i="226"/>
  <c r="BB800" i="226"/>
  <c r="BB799" i="226"/>
  <c r="BB798" i="226"/>
  <c r="BB797" i="226"/>
  <c r="BB796" i="226"/>
  <c r="BB795" i="226"/>
  <c r="BB794" i="226"/>
  <c r="BB793" i="226"/>
  <c r="BB792" i="226"/>
  <c r="BB791" i="226"/>
  <c r="BB790" i="226"/>
  <c r="BB789" i="226"/>
  <c r="BB788" i="226"/>
  <c r="BB787" i="226"/>
  <c r="BB786" i="226"/>
  <c r="BB785" i="226"/>
  <c r="BB784" i="226"/>
  <c r="BB783" i="226"/>
  <c r="BB782" i="226"/>
  <c r="BB781" i="226"/>
  <c r="BB780" i="226"/>
  <c r="BB779" i="226"/>
  <c r="BB778" i="226"/>
  <c r="BB777" i="226"/>
  <c r="BB776" i="226"/>
  <c r="BB775" i="226"/>
  <c r="BB774" i="226"/>
  <c r="BB773" i="226"/>
  <c r="BB772" i="226"/>
  <c r="BB771" i="226"/>
  <c r="BB770" i="226"/>
  <c r="BB769" i="226"/>
  <c r="BB768" i="226"/>
  <c r="BB767" i="226"/>
  <c r="BB766" i="226"/>
  <c r="BB765" i="226"/>
  <c r="BB764" i="226"/>
  <c r="BB763" i="226"/>
  <c r="BB762" i="226"/>
  <c r="BB761" i="226"/>
  <c r="BB760" i="226"/>
  <c r="BB759" i="226"/>
  <c r="BB758" i="226"/>
  <c r="BB757" i="226"/>
  <c r="BB756" i="226"/>
  <c r="BB755" i="226"/>
  <c r="BB754" i="226"/>
  <c r="BB753" i="226"/>
  <c r="BB752" i="226"/>
  <c r="BB751" i="226"/>
  <c r="BB750" i="226"/>
  <c r="BB749" i="226"/>
  <c r="BB748" i="226"/>
  <c r="BB747" i="226"/>
  <c r="BB746" i="226"/>
  <c r="BB745" i="226"/>
  <c r="BB744" i="226"/>
  <c r="BB743" i="226"/>
  <c r="BB742" i="226"/>
  <c r="BB741" i="226"/>
  <c r="BB740" i="226"/>
  <c r="BB739" i="226"/>
  <c r="BB738" i="226"/>
  <c r="BB737" i="226"/>
  <c r="BB736" i="226"/>
  <c r="BB735" i="226"/>
  <c r="BB734" i="226"/>
  <c r="BB733" i="226"/>
  <c r="BB732" i="226"/>
  <c r="BB731" i="226"/>
  <c r="BB730" i="226"/>
  <c r="BB729" i="226"/>
  <c r="BB728" i="226"/>
  <c r="BB727" i="226"/>
  <c r="BB726" i="226"/>
  <c r="BB725" i="226"/>
  <c r="BB724" i="226"/>
  <c r="BB723" i="226"/>
  <c r="BB722" i="226"/>
  <c r="BB721" i="226"/>
  <c r="BB720" i="226"/>
  <c r="BB719" i="226"/>
  <c r="BB718" i="226"/>
  <c r="BB717" i="226"/>
  <c r="BB716" i="226"/>
  <c r="BB715" i="226"/>
  <c r="BB714" i="226"/>
  <c r="BB713" i="226"/>
  <c r="BB712" i="226"/>
  <c r="BB711" i="226"/>
  <c r="BB710" i="226"/>
  <c r="BB709" i="226"/>
  <c r="BB708" i="226"/>
  <c r="BB707" i="226"/>
  <c r="BB706" i="226"/>
  <c r="BB705" i="226"/>
  <c r="BB704" i="226"/>
  <c r="BB703" i="226"/>
  <c r="BB702" i="226"/>
  <c r="BB701" i="226"/>
  <c r="BB700" i="226"/>
  <c r="BB699" i="226"/>
  <c r="BB698" i="226"/>
  <c r="BB697" i="226"/>
  <c r="BB696" i="226"/>
  <c r="BB695" i="226"/>
  <c r="BB694" i="226"/>
  <c r="BB693" i="226"/>
  <c r="BB692" i="226"/>
  <c r="BB691" i="226"/>
  <c r="BB690" i="226"/>
  <c r="BB689" i="226"/>
  <c r="BB688" i="226"/>
  <c r="BB687" i="226"/>
  <c r="BB686" i="226"/>
  <c r="BB685" i="226"/>
  <c r="BB684" i="226"/>
  <c r="BB683" i="226"/>
  <c r="BB682" i="226"/>
  <c r="BB681" i="226"/>
  <c r="BB680" i="226"/>
  <c r="BB679" i="226"/>
  <c r="BB678" i="226"/>
  <c r="BB677" i="226"/>
  <c r="BB676" i="226"/>
  <c r="BB675" i="226"/>
  <c r="BB674" i="226"/>
  <c r="BB673" i="226"/>
  <c r="BB672" i="226"/>
  <c r="BB671" i="226"/>
  <c r="BB670" i="226"/>
  <c r="BB669" i="226"/>
  <c r="BB668" i="226"/>
  <c r="BB667" i="226"/>
  <c r="BB666" i="226"/>
  <c r="BB665" i="226"/>
  <c r="BB664" i="226"/>
  <c r="BB663" i="226"/>
  <c r="BB662" i="226"/>
  <c r="BB661" i="226"/>
  <c r="BB660" i="226"/>
  <c r="BB659" i="226"/>
  <c r="BB658" i="226"/>
  <c r="BB657" i="226"/>
  <c r="BB656" i="226"/>
  <c r="BB655" i="226"/>
  <c r="BB654" i="226"/>
  <c r="BB653" i="226"/>
  <c r="BB652" i="226"/>
  <c r="BB651" i="226"/>
  <c r="BB650" i="226"/>
  <c r="BB649" i="226"/>
  <c r="BB648" i="226"/>
  <c r="BB647" i="226"/>
  <c r="BB646" i="226"/>
  <c r="BB645" i="226"/>
  <c r="BB644" i="226"/>
  <c r="BB643" i="226"/>
  <c r="BB642" i="226"/>
  <c r="BB641" i="226"/>
  <c r="BB640" i="226"/>
  <c r="BB639" i="226"/>
  <c r="BB638" i="226"/>
  <c r="BB637" i="226"/>
  <c r="BB636" i="226"/>
  <c r="BB635" i="226"/>
  <c r="BB634" i="226"/>
  <c r="BB633" i="226"/>
  <c r="BB632" i="226"/>
  <c r="BB631" i="226"/>
  <c r="BB630" i="226"/>
  <c r="BB629" i="226"/>
  <c r="BB628" i="226"/>
  <c r="BB627" i="226"/>
  <c r="BB626" i="226"/>
  <c r="BB625" i="226"/>
  <c r="BB624" i="226"/>
  <c r="BB623" i="226"/>
  <c r="BB622" i="226"/>
  <c r="BB621" i="226"/>
  <c r="BB620" i="226"/>
  <c r="BB619" i="226"/>
  <c r="BB618" i="226"/>
  <c r="BB617" i="226"/>
  <c r="BB616" i="226"/>
  <c r="BB615" i="226"/>
  <c r="BB614" i="226"/>
  <c r="BB613" i="226"/>
  <c r="BB612" i="226"/>
  <c r="BB611" i="226"/>
  <c r="BB610" i="226"/>
  <c r="BB609" i="226"/>
  <c r="BB608" i="226"/>
  <c r="BB607" i="226"/>
  <c r="BB606" i="226"/>
  <c r="BB605" i="226"/>
  <c r="BB604" i="226"/>
  <c r="BB603" i="226"/>
  <c r="BB602" i="226"/>
  <c r="BB601" i="226"/>
  <c r="BB600" i="226"/>
  <c r="BB599" i="226"/>
  <c r="BB598" i="226"/>
  <c r="BB597" i="226"/>
  <c r="BB596" i="226"/>
  <c r="BB595" i="226"/>
  <c r="BB594" i="226"/>
  <c r="BB593" i="226"/>
  <c r="BB592" i="226"/>
  <c r="BB591" i="226"/>
  <c r="BB590" i="226"/>
  <c r="BB589" i="226"/>
  <c r="BB588" i="226"/>
  <c r="BB587" i="226"/>
  <c r="BB586" i="226"/>
  <c r="BB585" i="226"/>
  <c r="BB584" i="226"/>
  <c r="BB583" i="226"/>
  <c r="BB582" i="226"/>
  <c r="BB581" i="226"/>
  <c r="BB580" i="226"/>
  <c r="BB579" i="226"/>
  <c r="BB578" i="226"/>
  <c r="BB577" i="226"/>
  <c r="BB576" i="226"/>
  <c r="BB575" i="226"/>
  <c r="BB574" i="226"/>
  <c r="BB573" i="226"/>
  <c r="BB572" i="226"/>
  <c r="BB571" i="226"/>
  <c r="BB570" i="226"/>
  <c r="BB569" i="226"/>
  <c r="BB568" i="226"/>
  <c r="BB567" i="226"/>
  <c r="BB566" i="226"/>
  <c r="BB565" i="226"/>
  <c r="BB564" i="226"/>
  <c r="BB563" i="226"/>
  <c r="BB562" i="226"/>
  <c r="BB561" i="226"/>
  <c r="BB560" i="226"/>
  <c r="BB559" i="226"/>
  <c r="BB558" i="226"/>
  <c r="BB557" i="226"/>
  <c r="BB556" i="226"/>
  <c r="BB555" i="226"/>
  <c r="BB554" i="226"/>
  <c r="BB553" i="226"/>
  <c r="BB552" i="226"/>
  <c r="BB551" i="226"/>
  <c r="BB550" i="226"/>
  <c r="BB549" i="226"/>
  <c r="BB548" i="226"/>
  <c r="BB547" i="226"/>
  <c r="BB546" i="226"/>
  <c r="BB545" i="226"/>
  <c r="BB544" i="226"/>
  <c r="BB543" i="226"/>
  <c r="BB542" i="226"/>
  <c r="BB541" i="226"/>
  <c r="BB540" i="226"/>
  <c r="BB539" i="226"/>
  <c r="BB538" i="226"/>
  <c r="BB537" i="226"/>
  <c r="BB536" i="226"/>
  <c r="BB535" i="226"/>
  <c r="BB534" i="226"/>
  <c r="BB533" i="226"/>
  <c r="BB532" i="226"/>
  <c r="BB531" i="226"/>
  <c r="BB530" i="226"/>
  <c r="BB529" i="226"/>
  <c r="BB528" i="226"/>
  <c r="BB527" i="226"/>
  <c r="BB526" i="226"/>
  <c r="BB525" i="226"/>
  <c r="BB524" i="226"/>
  <c r="BB523" i="226"/>
  <c r="BB522" i="226"/>
  <c r="BB521" i="226"/>
  <c r="BB520" i="226"/>
  <c r="BB519" i="226"/>
  <c r="BB518" i="226"/>
  <c r="BB517" i="226"/>
  <c r="BB516" i="226"/>
  <c r="BB515" i="226"/>
  <c r="BB514" i="226"/>
  <c r="BB513" i="226"/>
  <c r="BB512" i="226"/>
  <c r="BB511" i="226"/>
  <c r="BB510" i="226"/>
  <c r="BB509" i="226"/>
  <c r="BB508" i="226"/>
  <c r="BB507" i="226"/>
  <c r="BB506" i="226"/>
  <c r="BB505" i="226"/>
  <c r="BB504" i="226"/>
  <c r="BB503" i="226"/>
  <c r="BB502" i="226"/>
  <c r="BB501" i="226"/>
  <c r="BB500" i="226"/>
  <c r="BB499" i="226"/>
  <c r="BB498" i="226"/>
  <c r="BB497" i="226"/>
  <c r="BB496" i="226"/>
  <c r="BB495" i="226"/>
  <c r="BB494" i="226"/>
  <c r="BB493" i="226"/>
  <c r="BB492" i="226"/>
  <c r="BB491" i="226"/>
  <c r="BB490" i="226"/>
  <c r="BB489" i="226"/>
  <c r="BB488" i="226"/>
  <c r="BB487" i="226"/>
  <c r="BB486" i="226"/>
  <c r="BB485" i="226"/>
  <c r="BB484" i="226"/>
  <c r="BB483" i="226"/>
  <c r="BB482" i="226"/>
  <c r="BB481" i="226"/>
  <c r="BB480" i="226"/>
  <c r="BB479" i="226"/>
  <c r="BB478" i="226"/>
  <c r="BB477" i="226"/>
  <c r="BB476" i="226"/>
  <c r="BB475" i="226"/>
  <c r="BB474" i="226"/>
  <c r="BB473" i="226"/>
  <c r="BB472" i="226"/>
  <c r="BB471" i="226"/>
  <c r="BB470" i="226"/>
  <c r="BB469" i="226"/>
  <c r="BB468" i="226"/>
  <c r="BB467" i="226"/>
  <c r="BB466" i="226"/>
  <c r="BB465" i="226"/>
  <c r="BB464" i="226"/>
  <c r="BB463" i="226"/>
  <c r="BB462" i="226"/>
  <c r="BB461" i="226"/>
  <c r="BB460" i="226"/>
  <c r="BB459" i="226"/>
  <c r="BB458" i="226"/>
  <c r="BB457" i="226"/>
  <c r="BB456" i="226"/>
  <c r="BB455" i="226"/>
  <c r="BB454" i="226"/>
  <c r="BB453" i="226"/>
  <c r="BB452" i="226"/>
  <c r="BB451" i="226"/>
  <c r="BB450" i="226"/>
  <c r="BB449" i="226"/>
  <c r="BB448" i="226"/>
  <c r="BB447" i="226"/>
  <c r="BB446" i="226"/>
  <c r="BB445" i="226"/>
  <c r="BB444" i="226"/>
  <c r="BB443" i="226"/>
  <c r="BB442" i="226"/>
  <c r="BB441" i="226"/>
  <c r="BB440" i="226"/>
  <c r="BB439" i="226"/>
  <c r="BB438" i="226"/>
  <c r="BB437" i="226"/>
  <c r="BB436" i="226"/>
  <c r="BB435" i="226"/>
  <c r="BB434" i="226"/>
  <c r="BB433" i="226"/>
  <c r="BB432" i="226"/>
  <c r="BB431" i="226"/>
  <c r="BB430" i="226"/>
  <c r="BB429" i="226"/>
  <c r="BB428" i="226"/>
  <c r="BB427" i="226"/>
  <c r="BB426" i="226"/>
  <c r="BB425" i="226"/>
  <c r="BB424" i="226"/>
  <c r="BB423" i="226"/>
  <c r="BB422" i="226"/>
  <c r="BB421" i="226"/>
  <c r="BB420" i="226"/>
  <c r="BB419" i="226"/>
  <c r="BB418" i="226"/>
  <c r="BB417" i="226"/>
  <c r="BB416" i="226"/>
  <c r="BB415" i="226"/>
  <c r="BB414" i="226"/>
  <c r="BB413" i="226"/>
  <c r="BB412" i="226"/>
  <c r="BB411" i="226"/>
  <c r="BB410" i="226"/>
  <c r="BB409" i="226"/>
  <c r="BB408" i="226"/>
  <c r="BB407" i="226"/>
  <c r="BB406" i="226"/>
  <c r="BB405" i="226"/>
  <c r="BB404" i="226"/>
  <c r="BB403" i="226"/>
  <c r="BB402" i="226"/>
  <c r="BB401" i="226"/>
  <c r="BB400" i="226"/>
  <c r="BB399" i="226"/>
  <c r="BB398" i="226"/>
  <c r="BB397" i="226"/>
  <c r="BB396" i="226"/>
  <c r="BB395" i="226"/>
  <c r="BB394" i="226"/>
  <c r="BB393" i="226"/>
  <c r="BB392" i="226"/>
  <c r="BB391" i="226"/>
  <c r="BB390" i="226"/>
  <c r="BB389" i="226"/>
  <c r="BB388" i="226"/>
  <c r="BB387" i="226"/>
  <c r="BB386" i="226"/>
  <c r="BB385" i="226"/>
  <c r="BB384" i="226"/>
  <c r="BB383" i="226"/>
  <c r="BB382" i="226"/>
  <c r="BB381" i="226"/>
  <c r="BB380" i="226"/>
  <c r="BB379" i="226"/>
  <c r="BB378" i="226"/>
  <c r="BB377" i="226"/>
  <c r="BB376" i="226"/>
  <c r="BB375" i="226"/>
  <c r="BB374" i="226"/>
  <c r="BB373" i="226"/>
  <c r="BB372" i="226"/>
  <c r="BB371" i="226"/>
  <c r="BB370" i="226"/>
  <c r="BB369" i="226"/>
  <c r="BB368" i="226"/>
  <c r="BB367" i="226"/>
  <c r="BB366" i="226"/>
  <c r="BB365" i="226"/>
  <c r="BB364" i="226"/>
  <c r="BB363" i="226"/>
  <c r="BB362" i="226"/>
  <c r="BB361" i="226"/>
  <c r="BB360" i="226"/>
  <c r="BB359" i="226"/>
  <c r="BB358" i="226"/>
  <c r="BB357" i="226"/>
  <c r="BB356" i="226"/>
  <c r="BB355" i="226"/>
  <c r="BB354" i="226"/>
  <c r="BB353" i="226"/>
  <c r="BB352" i="226"/>
  <c r="BB351" i="226"/>
  <c r="BB350" i="226"/>
  <c r="BB349" i="226"/>
  <c r="BB348" i="226"/>
  <c r="BB347" i="226"/>
  <c r="BB346" i="226"/>
  <c r="BB345" i="226"/>
  <c r="BB344" i="226"/>
  <c r="BB343" i="226"/>
  <c r="BB342" i="226"/>
  <c r="BB341" i="226"/>
  <c r="BB340" i="226"/>
  <c r="BB339" i="226"/>
  <c r="BB338" i="226"/>
  <c r="BB337" i="226"/>
  <c r="BB336" i="226"/>
  <c r="BB335" i="226"/>
  <c r="BB334" i="226"/>
  <c r="BB333" i="226"/>
  <c r="BB332" i="226"/>
  <c r="BB331" i="226"/>
  <c r="BB330" i="226"/>
  <c r="BB329" i="226"/>
  <c r="BB328" i="226"/>
  <c r="BB327" i="226"/>
  <c r="BB326" i="226"/>
  <c r="BB325" i="226"/>
  <c r="BB324" i="226"/>
  <c r="BB323" i="226"/>
  <c r="BB322" i="226"/>
  <c r="BB321" i="226"/>
  <c r="BB320" i="226"/>
  <c r="BB319" i="226"/>
  <c r="BB318" i="226"/>
  <c r="BB317" i="226"/>
  <c r="BB316" i="226"/>
  <c r="BB315" i="226"/>
  <c r="BB314" i="226"/>
  <c r="BB313" i="226"/>
  <c r="BB312" i="226"/>
  <c r="BB311" i="226"/>
  <c r="BB310" i="226"/>
  <c r="BB309" i="226"/>
  <c r="BB308" i="226"/>
  <c r="BB307" i="226"/>
  <c r="BB306" i="226"/>
  <c r="BB305" i="226"/>
  <c r="BB304" i="226"/>
  <c r="BB303" i="226"/>
  <c r="BB302" i="226"/>
  <c r="BB301" i="226"/>
  <c r="BB300" i="226"/>
  <c r="BB299" i="226"/>
  <c r="BB298" i="226"/>
  <c r="BB297" i="226"/>
  <c r="BB296" i="226"/>
  <c r="BB295" i="226"/>
  <c r="BB294" i="226"/>
  <c r="BB293" i="226"/>
  <c r="BB292" i="226"/>
  <c r="BB291" i="226"/>
  <c r="BB290" i="226"/>
  <c r="BB289" i="226"/>
  <c r="BB288" i="226"/>
  <c r="BB287" i="226"/>
  <c r="BB286" i="226"/>
  <c r="BB285" i="226"/>
  <c r="BB284" i="226"/>
  <c r="BB283" i="226"/>
  <c r="BB282" i="226"/>
  <c r="BB281" i="226"/>
  <c r="BB280" i="226"/>
  <c r="BB279" i="226"/>
  <c r="BB278" i="226"/>
  <c r="BB277" i="226"/>
  <c r="BB276" i="226"/>
  <c r="BB275" i="226"/>
  <c r="BB274" i="226"/>
  <c r="BB273" i="226"/>
  <c r="BB272" i="226"/>
  <c r="BB271" i="226"/>
  <c r="BB270" i="226"/>
  <c r="BB269" i="226"/>
  <c r="BB268" i="226"/>
  <c r="BB267" i="226"/>
  <c r="BB266" i="226"/>
  <c r="BB265" i="226"/>
  <c r="BB264" i="226"/>
  <c r="BB263" i="226"/>
  <c r="BB262" i="226"/>
  <c r="BB261" i="226"/>
  <c r="BB260" i="226"/>
  <c r="BB259" i="226"/>
  <c r="BB258" i="226"/>
  <c r="BB257" i="226"/>
  <c r="BB256" i="226"/>
  <c r="BB255" i="226"/>
  <c r="BB254" i="226"/>
  <c r="BB253" i="226"/>
  <c r="BB252" i="226"/>
  <c r="BB251" i="226"/>
  <c r="BB250" i="226"/>
  <c r="BB249" i="226"/>
  <c r="BB248" i="226"/>
  <c r="BB247" i="226"/>
  <c r="BB246" i="226"/>
  <c r="BB245" i="226"/>
  <c r="BB244" i="226"/>
  <c r="BB243" i="226"/>
  <c r="BB242" i="226"/>
  <c r="BB241" i="226"/>
  <c r="BB240" i="226"/>
  <c r="BB239" i="226"/>
  <c r="BB238" i="226"/>
  <c r="BB237" i="226"/>
  <c r="BB236" i="226"/>
  <c r="BB235" i="226"/>
  <c r="BB234" i="226"/>
  <c r="BB233" i="226"/>
  <c r="BB232" i="226"/>
  <c r="BB231" i="226"/>
  <c r="BB230" i="226"/>
  <c r="BB229" i="226"/>
  <c r="BB228" i="226"/>
  <c r="BB227" i="226"/>
  <c r="BB226" i="226"/>
  <c r="BB225" i="226"/>
  <c r="BB224" i="226"/>
  <c r="BB223" i="226"/>
  <c r="BB222" i="226"/>
  <c r="BB221" i="226"/>
  <c r="BB220" i="226"/>
  <c r="BB219" i="226"/>
  <c r="BB218" i="226"/>
  <c r="BB217" i="226"/>
  <c r="BB216" i="226"/>
  <c r="BB215" i="226"/>
  <c r="BB214" i="226"/>
  <c r="BB213" i="226"/>
  <c r="BB212" i="226"/>
  <c r="BB211" i="226"/>
  <c r="BB210" i="226"/>
  <c r="BB209" i="226"/>
  <c r="BB208" i="226"/>
  <c r="BB207" i="226"/>
  <c r="BB206" i="226"/>
  <c r="BB205" i="226"/>
  <c r="BB204" i="226"/>
  <c r="BB203" i="226"/>
  <c r="BB202" i="226"/>
  <c r="BB201" i="226"/>
  <c r="BB200" i="226"/>
  <c r="BB199" i="226"/>
  <c r="BB198" i="226"/>
  <c r="BB197" i="226"/>
  <c r="BB196" i="226"/>
  <c r="BB195" i="226"/>
  <c r="BB194" i="226"/>
  <c r="BB193" i="226"/>
  <c r="BB192" i="226"/>
  <c r="BB191" i="226"/>
  <c r="BB190" i="226"/>
  <c r="BB189" i="226"/>
  <c r="BB188" i="226"/>
  <c r="BB187" i="226"/>
  <c r="BB186" i="226"/>
  <c r="BB185" i="226"/>
  <c r="BB184" i="226"/>
  <c r="BB183" i="226"/>
  <c r="BB182" i="226"/>
  <c r="BB181" i="226"/>
  <c r="BB180" i="226"/>
  <c r="BB179" i="226"/>
  <c r="BB178" i="226"/>
  <c r="BB177" i="226"/>
  <c r="BB176" i="226"/>
  <c r="BB175" i="226"/>
  <c r="BB174" i="226"/>
  <c r="BB173" i="226"/>
  <c r="BB172" i="226"/>
  <c r="BB171" i="226"/>
  <c r="BB170" i="226"/>
  <c r="BB169" i="226"/>
  <c r="BB168" i="226"/>
  <c r="BB167" i="226"/>
  <c r="BB166" i="226"/>
  <c r="BB165" i="226"/>
  <c r="BB164" i="226"/>
  <c r="BB163" i="226"/>
  <c r="BB162" i="226"/>
  <c r="BB161" i="226"/>
  <c r="BB160" i="226"/>
  <c r="BB159" i="226"/>
  <c r="BB158" i="226"/>
  <c r="BB157" i="226"/>
  <c r="BB156" i="226"/>
  <c r="BB155" i="226"/>
  <c r="BB154" i="226"/>
  <c r="BB153" i="226"/>
  <c r="BB152" i="226"/>
  <c r="BB151" i="226"/>
  <c r="BB150" i="226"/>
  <c r="BB149" i="226"/>
  <c r="BB148" i="226"/>
  <c r="BB147" i="226"/>
  <c r="BB146" i="226"/>
  <c r="BB145" i="226"/>
  <c r="BB144" i="226"/>
  <c r="BB143" i="226"/>
  <c r="BB142" i="226"/>
  <c r="BB141" i="226"/>
  <c r="BB140" i="226"/>
  <c r="BB139" i="226"/>
  <c r="BB138" i="226"/>
  <c r="BB137" i="226"/>
  <c r="BB136" i="226"/>
  <c r="BB135" i="226"/>
  <c r="BB134" i="226"/>
  <c r="BB133" i="226"/>
  <c r="BB132" i="226"/>
  <c r="BB131" i="226"/>
  <c r="BB130" i="226"/>
  <c r="BB129" i="226"/>
  <c r="BB128" i="226"/>
  <c r="BB127" i="226"/>
  <c r="BB126" i="226"/>
  <c r="BB125" i="226"/>
  <c r="BB124" i="226"/>
  <c r="BB123" i="226"/>
  <c r="BB122" i="226"/>
  <c r="BB121" i="226"/>
  <c r="BB120" i="226"/>
  <c r="BB119" i="226"/>
  <c r="BB118" i="226"/>
  <c r="BB117" i="226"/>
  <c r="BB116" i="226"/>
  <c r="BB115" i="226"/>
  <c r="BB114" i="226"/>
  <c r="BB113" i="226"/>
  <c r="BB112" i="226"/>
  <c r="BB111" i="226"/>
  <c r="BB110" i="226"/>
  <c r="BB109" i="226"/>
  <c r="BB108" i="226"/>
  <c r="BB107" i="226"/>
  <c r="BB106" i="226"/>
  <c r="BB105" i="226"/>
  <c r="BB104" i="226"/>
  <c r="BB103" i="226"/>
  <c r="BB102" i="226"/>
  <c r="BB101" i="226"/>
  <c r="BB100" i="226"/>
  <c r="BB99" i="226"/>
  <c r="BB98" i="226"/>
  <c r="BB97" i="226"/>
  <c r="BB96" i="226"/>
  <c r="BB95" i="226"/>
  <c r="BB94" i="226"/>
  <c r="BB93" i="226"/>
  <c r="BB92" i="226"/>
  <c r="BB91" i="226"/>
  <c r="BB90" i="226"/>
  <c r="BB89" i="226"/>
  <c r="BB88" i="226"/>
  <c r="BB87" i="226"/>
  <c r="BB86" i="226"/>
  <c r="BB85" i="226"/>
  <c r="BB84" i="226"/>
  <c r="BB83" i="226"/>
  <c r="BB82" i="226"/>
  <c r="BB81" i="226"/>
  <c r="BB80" i="226"/>
  <c r="BB79" i="226"/>
  <c r="BB78" i="226"/>
  <c r="BB77" i="226"/>
  <c r="BB76" i="226"/>
  <c r="BB75" i="226"/>
  <c r="BB74" i="226"/>
  <c r="BB73" i="226"/>
  <c r="BB72" i="226"/>
  <c r="BB71" i="226"/>
  <c r="BB70" i="226"/>
  <c r="BB69" i="226"/>
  <c r="BB68" i="226"/>
  <c r="BB67" i="226"/>
  <c r="BB66" i="226"/>
  <c r="BB65" i="226"/>
  <c r="BB64" i="226"/>
  <c r="BB63" i="226"/>
  <c r="BB62" i="226"/>
  <c r="S62" i="226"/>
  <c r="I54" i="226" s="1"/>
  <c r="BB61" i="226"/>
  <c r="BB60" i="226"/>
  <c r="BB59" i="226"/>
  <c r="BB58" i="226"/>
  <c r="BB57" i="226"/>
  <c r="BB56" i="226"/>
  <c r="BB55" i="226"/>
  <c r="S55" i="226"/>
  <c r="I53" i="226" s="1"/>
  <c r="BB54" i="226"/>
  <c r="BB53" i="226"/>
  <c r="BB52" i="226"/>
  <c r="BB51" i="226"/>
  <c r="BB50" i="226"/>
  <c r="BB49" i="226"/>
  <c r="BB48" i="226"/>
  <c r="BB47" i="226"/>
  <c r="AP47" i="226"/>
  <c r="K41" i="226" s="1"/>
  <c r="AL47" i="226"/>
  <c r="I41" i="226" s="1"/>
  <c r="S47" i="226"/>
  <c r="BB46" i="226"/>
  <c r="AF46" i="226"/>
  <c r="AD46" i="226"/>
  <c r="AB46" i="226"/>
  <c r="AA46" i="226"/>
  <c r="Z46" i="226"/>
  <c r="AC46" i="226" s="1"/>
  <c r="Y46" i="226"/>
  <c r="W46" i="226" a="1"/>
  <c r="W46" i="226" s="1"/>
  <c r="V46" i="226"/>
  <c r="U46" i="226"/>
  <c r="BB45" i="226"/>
  <c r="AF45" i="226"/>
  <c r="AD45" i="226"/>
  <c r="AB45" i="226"/>
  <c r="AA45" i="226"/>
  <c r="Z45" i="226"/>
  <c r="AC45" i="226" s="1"/>
  <c r="Y45" i="226"/>
  <c r="W45" i="226" a="1"/>
  <c r="W45" i="226" s="1"/>
  <c r="V45" i="226"/>
  <c r="U45" i="226"/>
  <c r="BB44" i="226"/>
  <c r="AF44" i="226"/>
  <c r="AD44" i="226"/>
  <c r="AB44" i="226"/>
  <c r="AA44" i="226"/>
  <c r="Z44" i="226"/>
  <c r="AC44" i="226" s="1"/>
  <c r="Y44" i="226"/>
  <c r="W44" i="226" a="1"/>
  <c r="W44" i="226" s="1"/>
  <c r="V44" i="226"/>
  <c r="U44" i="226"/>
  <c r="BB43" i="226"/>
  <c r="AF43" i="226"/>
  <c r="AD43" i="226"/>
  <c r="AB43" i="226"/>
  <c r="AA43" i="226"/>
  <c r="Z43" i="226"/>
  <c r="AC43" i="226" s="1"/>
  <c r="Y43" i="226"/>
  <c r="W43" i="226" a="1"/>
  <c r="W43" i="226" s="1"/>
  <c r="V43" i="226"/>
  <c r="U43" i="226"/>
  <c r="BB42" i="226"/>
  <c r="AF42" i="226"/>
  <c r="AD42" i="226"/>
  <c r="AD47" i="226" s="1"/>
  <c r="AB42" i="226"/>
  <c r="AA42" i="226"/>
  <c r="Z42" i="226"/>
  <c r="Y42" i="226"/>
  <c r="W42" i="226" a="1"/>
  <c r="W42" i="226" s="1"/>
  <c r="V42" i="226"/>
  <c r="U42" i="226"/>
  <c r="G42" i="226"/>
  <c r="BB41" i="226"/>
  <c r="BB40" i="226"/>
  <c r="BB39" i="226"/>
  <c r="BB38" i="226"/>
  <c r="G38" i="226"/>
  <c r="BB37" i="226"/>
  <c r="S37" i="226"/>
  <c r="I37" i="226"/>
  <c r="BB36" i="226"/>
  <c r="AR36" i="226"/>
  <c r="AM36" i="226"/>
  <c r="AL36" i="226"/>
  <c r="AD36" i="226"/>
  <c r="V36" i="226"/>
  <c r="U36" i="226"/>
  <c r="BB35" i="226"/>
  <c r="AM35" i="226"/>
  <c r="AL35" i="226"/>
  <c r="AR35" i="226" s="1"/>
  <c r="AF35" i="226"/>
  <c r="AD35" i="226"/>
  <c r="AB35" i="226"/>
  <c r="AA35" i="226"/>
  <c r="Z35" i="226"/>
  <c r="AC35" i="226" s="1"/>
  <c r="Y35" i="226"/>
  <c r="W35" i="226" a="1"/>
  <c r="W35" i="226" s="1"/>
  <c r="V35" i="226"/>
  <c r="U35" i="226"/>
  <c r="BB34" i="226"/>
  <c r="AM34" i="226"/>
  <c r="AL34" i="226"/>
  <c r="AR34" i="226" s="1"/>
  <c r="AF34" i="226"/>
  <c r="AD34" i="226"/>
  <c r="AB34" i="226"/>
  <c r="AA34" i="226"/>
  <c r="Z34" i="226"/>
  <c r="AC34" i="226" s="1"/>
  <c r="Y34" i="226"/>
  <c r="W34" i="226" a="1"/>
  <c r="W34" i="226" s="1"/>
  <c r="V34" i="226"/>
  <c r="U34" i="226"/>
  <c r="BB33" i="226"/>
  <c r="AM33" i="226"/>
  <c r="AL33" i="226"/>
  <c r="AR33" i="226" s="1"/>
  <c r="AF33" i="226"/>
  <c r="AD33" i="226"/>
  <c r="AB33" i="226"/>
  <c r="AA33" i="226"/>
  <c r="Z33" i="226"/>
  <c r="AC33" i="226" s="1"/>
  <c r="Y33" i="226"/>
  <c r="W33" i="226" a="1"/>
  <c r="W33" i="226" s="1"/>
  <c r="V33" i="226"/>
  <c r="U33" i="226"/>
  <c r="BB32" i="226"/>
  <c r="AM32" i="226"/>
  <c r="AL32" i="226"/>
  <c r="AR32" i="226" s="1"/>
  <c r="AF32" i="226"/>
  <c r="AD32" i="226"/>
  <c r="AB32" i="226"/>
  <c r="AA32" i="226"/>
  <c r="Z32" i="226"/>
  <c r="AC32" i="226" s="1"/>
  <c r="Y32" i="226"/>
  <c r="W32" i="226" a="1"/>
  <c r="W32" i="226" s="1"/>
  <c r="V32" i="226"/>
  <c r="U32" i="226"/>
  <c r="BB31" i="226"/>
  <c r="AR31" i="226"/>
  <c r="AM31" i="226"/>
  <c r="AL31" i="226"/>
  <c r="AF31" i="226"/>
  <c r="AD31" i="226"/>
  <c r="AB31" i="226"/>
  <c r="AA31" i="226"/>
  <c r="Z31" i="226"/>
  <c r="AC31" i="226" s="1"/>
  <c r="Y31" i="226"/>
  <c r="W31" i="226" a="1"/>
  <c r="W31" i="226" s="1"/>
  <c r="V31" i="226"/>
  <c r="U31" i="226"/>
  <c r="BB30" i="226"/>
  <c r="AM30" i="226"/>
  <c r="AL30" i="226"/>
  <c r="AR30" i="226" s="1"/>
  <c r="AF30" i="226"/>
  <c r="AD30" i="226"/>
  <c r="AB30" i="226"/>
  <c r="AA30" i="226"/>
  <c r="Z30" i="226"/>
  <c r="AC30" i="226" s="1"/>
  <c r="Y30" i="226"/>
  <c r="W30" i="226" a="1"/>
  <c r="W30" i="226" s="1"/>
  <c r="V30" i="226"/>
  <c r="U30" i="226"/>
  <c r="BB29" i="226"/>
  <c r="AR29" i="226"/>
  <c r="AM29" i="226"/>
  <c r="AL29" i="226"/>
  <c r="AF29" i="226"/>
  <c r="AD29" i="226"/>
  <c r="AB29" i="226"/>
  <c r="AA29" i="226"/>
  <c r="Z29" i="226"/>
  <c r="AC29" i="226" s="1"/>
  <c r="Y29" i="226"/>
  <c r="W29" i="226" a="1"/>
  <c r="W29" i="226" s="1"/>
  <c r="V29" i="226"/>
  <c r="U29" i="226"/>
  <c r="BB28" i="226"/>
  <c r="AM28" i="226"/>
  <c r="AL28" i="226"/>
  <c r="AR28" i="226" s="1"/>
  <c r="AF28" i="226"/>
  <c r="AD28" i="226"/>
  <c r="AB28" i="226"/>
  <c r="AA28" i="226"/>
  <c r="Z28" i="226"/>
  <c r="AC28" i="226" s="1"/>
  <c r="Y28" i="226"/>
  <c r="W28" i="226" a="1"/>
  <c r="W28" i="226" s="1"/>
  <c r="V28" i="226"/>
  <c r="U28" i="226"/>
  <c r="BB27" i="226"/>
  <c r="AR27" i="226"/>
  <c r="AM27" i="226"/>
  <c r="AL27" i="226"/>
  <c r="AF27" i="226"/>
  <c r="AD27" i="226"/>
  <c r="AB27" i="226"/>
  <c r="AA27" i="226"/>
  <c r="Z27" i="226"/>
  <c r="AC27" i="226" s="1"/>
  <c r="Y27" i="226"/>
  <c r="W27" i="226" a="1"/>
  <c r="W27" i="226" s="1"/>
  <c r="V27" i="226"/>
  <c r="U27" i="226"/>
  <c r="BB26" i="226"/>
  <c r="AM26" i="226"/>
  <c r="AL26" i="226"/>
  <c r="AR26" i="226" s="1"/>
  <c r="AF26" i="226"/>
  <c r="AD26" i="226"/>
  <c r="AB26" i="226"/>
  <c r="AA26" i="226"/>
  <c r="Z26" i="226"/>
  <c r="AC26" i="226" s="1"/>
  <c r="Y26" i="226"/>
  <c r="W26" i="226" a="1"/>
  <c r="W26" i="226" s="1"/>
  <c r="V26" i="226"/>
  <c r="U26" i="226"/>
  <c r="BB25" i="226"/>
  <c r="AR25" i="226"/>
  <c r="AM25" i="226"/>
  <c r="AL25" i="226"/>
  <c r="AF25" i="226"/>
  <c r="AD25" i="226"/>
  <c r="AB25" i="226"/>
  <c r="AA25" i="226"/>
  <c r="Z25" i="226"/>
  <c r="AC25" i="226" s="1"/>
  <c r="Y25" i="226"/>
  <c r="W25" i="226" a="1"/>
  <c r="W25" i="226" s="1"/>
  <c r="V25" i="226"/>
  <c r="U25" i="226"/>
  <c r="BB24" i="226"/>
  <c r="AR24" i="226"/>
  <c r="AM24" i="226"/>
  <c r="AL24" i="226"/>
  <c r="AF24" i="226"/>
  <c r="AD24" i="226"/>
  <c r="AB24" i="226"/>
  <c r="AA24" i="226"/>
  <c r="Z24" i="226"/>
  <c r="AC24" i="226" s="1"/>
  <c r="Y24" i="226"/>
  <c r="W24" i="226" a="1"/>
  <c r="W24" i="226" s="1"/>
  <c r="V24" i="226"/>
  <c r="U24" i="226"/>
  <c r="G24" i="226"/>
  <c r="BB23" i="226"/>
  <c r="AM23" i="226"/>
  <c r="AL23" i="226"/>
  <c r="AR23" i="226" s="1"/>
  <c r="AF23" i="226"/>
  <c r="AD23" i="226"/>
  <c r="AB23" i="226"/>
  <c r="AA23" i="226"/>
  <c r="Z23" i="226"/>
  <c r="AC23" i="226" s="1"/>
  <c r="Y23" i="226"/>
  <c r="W23" i="226" a="1"/>
  <c r="W23" i="226" s="1"/>
  <c r="V23" i="226"/>
  <c r="U23" i="226"/>
  <c r="BB22" i="226"/>
  <c r="AM22" i="226"/>
  <c r="AL22" i="226"/>
  <c r="AR22" i="226" s="1"/>
  <c r="AF22" i="226"/>
  <c r="AD22" i="226"/>
  <c r="AB22" i="226"/>
  <c r="AA22" i="226"/>
  <c r="Z22" i="226"/>
  <c r="AC22" i="226" s="1"/>
  <c r="Y22" i="226"/>
  <c r="W22" i="226" a="1"/>
  <c r="W22" i="226" s="1"/>
  <c r="V22" i="226"/>
  <c r="U22" i="226"/>
  <c r="BB21" i="226"/>
  <c r="AM21" i="226"/>
  <c r="AL21" i="226"/>
  <c r="AR21" i="226" s="1"/>
  <c r="AF21" i="226"/>
  <c r="AD21" i="226"/>
  <c r="AB21" i="226"/>
  <c r="AA21" i="226"/>
  <c r="Z21" i="226"/>
  <c r="AC21" i="226" s="1"/>
  <c r="Y21" i="226"/>
  <c r="W21" i="226" a="1"/>
  <c r="W21" i="226" s="1"/>
  <c r="V21" i="226"/>
  <c r="U21" i="226"/>
  <c r="BB20" i="226"/>
  <c r="AM20" i="226"/>
  <c r="AL20" i="226"/>
  <c r="AR20" i="226" s="1"/>
  <c r="AF20" i="226"/>
  <c r="AD20" i="226"/>
  <c r="AB20" i="226"/>
  <c r="AA20" i="226"/>
  <c r="Z20" i="226"/>
  <c r="AC20" i="226" s="1"/>
  <c r="Y20" i="226"/>
  <c r="W20" i="226" a="1"/>
  <c r="W20" i="226" s="1"/>
  <c r="V20" i="226"/>
  <c r="U20" i="226"/>
  <c r="G20" i="226"/>
  <c r="BB19" i="226"/>
  <c r="AM19" i="226"/>
  <c r="AL19" i="226"/>
  <c r="AR19" i="226" s="1"/>
  <c r="AF19" i="226"/>
  <c r="AD19" i="226"/>
  <c r="AB19" i="226"/>
  <c r="AA19" i="226"/>
  <c r="Z19" i="226"/>
  <c r="AC19" i="226" s="1"/>
  <c r="Y19" i="226"/>
  <c r="W19" i="226" a="1"/>
  <c r="W19" i="226" s="1"/>
  <c r="V19" i="226"/>
  <c r="U19" i="226"/>
  <c r="I19" i="226"/>
  <c r="BB18" i="226"/>
  <c r="AR18" i="226"/>
  <c r="AM18" i="226"/>
  <c r="AL18" i="226"/>
  <c r="AF18" i="226"/>
  <c r="AD18" i="226"/>
  <c r="AB18" i="226"/>
  <c r="AA18" i="226"/>
  <c r="Z18" i="226"/>
  <c r="AC18" i="226" s="1"/>
  <c r="Y18" i="226"/>
  <c r="W18" i="226" a="1"/>
  <c r="W18" i="226" s="1"/>
  <c r="V18" i="226"/>
  <c r="U18" i="226"/>
  <c r="BB17" i="226"/>
  <c r="AM17" i="226"/>
  <c r="AL17" i="226"/>
  <c r="AR17" i="226" s="1"/>
  <c r="AF17" i="226"/>
  <c r="AD17" i="226"/>
  <c r="AB17" i="226"/>
  <c r="AA17" i="226"/>
  <c r="Z17" i="226"/>
  <c r="AC17" i="226" s="1"/>
  <c r="Y17" i="226"/>
  <c r="W17" i="226" a="1"/>
  <c r="W17" i="226" s="1"/>
  <c r="V17" i="226"/>
  <c r="U17" i="226"/>
  <c r="BB16" i="226"/>
  <c r="AF16" i="226"/>
  <c r="AD16" i="226"/>
  <c r="AB16" i="226"/>
  <c r="AA16" i="226"/>
  <c r="Z16" i="226"/>
  <c r="AC16" i="226" s="1"/>
  <c r="Y16" i="226"/>
  <c r="W16" i="226" a="1"/>
  <c r="W16" i="226" s="1"/>
  <c r="V16" i="226"/>
  <c r="U16" i="226"/>
  <c r="BB15" i="226"/>
  <c r="AF15" i="226"/>
  <c r="AD15" i="226"/>
  <c r="AB15" i="226"/>
  <c r="AA15" i="226"/>
  <c r="Z15" i="226"/>
  <c r="AC15" i="226" s="1"/>
  <c r="Y15" i="226"/>
  <c r="W15" i="226" a="1"/>
  <c r="W15" i="226" s="1"/>
  <c r="V15" i="226"/>
  <c r="U15" i="226"/>
  <c r="BB14" i="226"/>
  <c r="AF14" i="226"/>
  <c r="AD14" i="226"/>
  <c r="AB14" i="226"/>
  <c r="AA14" i="226"/>
  <c r="Z14" i="226"/>
  <c r="AC14" i="226" s="1"/>
  <c r="Y14" i="226"/>
  <c r="W14" i="226" a="1"/>
  <c r="W14" i="226" s="1"/>
  <c r="V14" i="226"/>
  <c r="U14" i="226"/>
  <c r="BB13" i="226"/>
  <c r="AF13" i="226"/>
  <c r="AD13" i="226"/>
  <c r="AB13" i="226"/>
  <c r="AA13" i="226"/>
  <c r="Z13" i="226"/>
  <c r="AC13" i="226" s="1"/>
  <c r="Y13" i="226"/>
  <c r="W13" i="226" a="1"/>
  <c r="W13" i="226" s="1"/>
  <c r="V13" i="226"/>
  <c r="U13" i="226"/>
  <c r="BB12" i="226"/>
  <c r="AL12" i="226"/>
  <c r="I23" i="226" s="1"/>
  <c r="AF12" i="226"/>
  <c r="AD12" i="226"/>
  <c r="AB12" i="226"/>
  <c r="AA12" i="226"/>
  <c r="Z12" i="226"/>
  <c r="AC12" i="226" s="1"/>
  <c r="Y12" i="226"/>
  <c r="W12" i="226" a="1"/>
  <c r="W12" i="226" s="1"/>
  <c r="V12" i="226"/>
  <c r="U12" i="226"/>
  <c r="BB11" i="226"/>
  <c r="AF11" i="226"/>
  <c r="AD11" i="226"/>
  <c r="AB11" i="226"/>
  <c r="AA11" i="226"/>
  <c r="Z11" i="226"/>
  <c r="AC11" i="226" s="1"/>
  <c r="Y11" i="226"/>
  <c r="W11" i="226" a="1"/>
  <c r="W11" i="226" s="1"/>
  <c r="V11" i="226"/>
  <c r="U11" i="226"/>
  <c r="BB10" i="226"/>
  <c r="AF10" i="226"/>
  <c r="AD10" i="226"/>
  <c r="AB10" i="226"/>
  <c r="AA10" i="226"/>
  <c r="Z10" i="226"/>
  <c r="AC10" i="226" s="1"/>
  <c r="Y10" i="226"/>
  <c r="W10" i="226" a="1"/>
  <c r="W10" i="226" s="1"/>
  <c r="V10" i="226"/>
  <c r="U10" i="226"/>
  <c r="BB9" i="226"/>
  <c r="AP12" i="226"/>
  <c r="K23" i="226" s="1"/>
  <c r="AF9" i="226"/>
  <c r="AD9" i="226"/>
  <c r="AB9" i="226"/>
  <c r="AA9" i="226"/>
  <c r="Z9" i="226"/>
  <c r="AC9" i="226" s="1"/>
  <c r="Y9" i="226"/>
  <c r="W9" i="226" a="1"/>
  <c r="W9" i="226" s="1"/>
  <c r="V9" i="226"/>
  <c r="U9" i="226"/>
  <c r="BB8" i="226"/>
  <c r="AF8" i="226"/>
  <c r="AD8" i="226"/>
  <c r="AB8" i="226"/>
  <c r="AA8" i="226"/>
  <c r="Z8" i="226"/>
  <c r="AC8" i="226" s="1"/>
  <c r="Y8" i="226"/>
  <c r="W8" i="226" a="1"/>
  <c r="W8" i="226" s="1"/>
  <c r="V8" i="226"/>
  <c r="U8" i="226"/>
  <c r="BB7" i="226"/>
  <c r="AF7" i="226"/>
  <c r="AD7" i="226"/>
  <c r="AB7" i="226"/>
  <c r="AA7" i="226"/>
  <c r="Z7" i="226"/>
  <c r="Y7" i="226"/>
  <c r="W7" i="226" a="1"/>
  <c r="W7" i="226" s="1"/>
  <c r="V7" i="226"/>
  <c r="U7" i="226"/>
  <c r="BB6" i="226"/>
  <c r="BB5" i="226"/>
  <c r="BB4" i="226"/>
  <c r="BB1128" i="225"/>
  <c r="BB1127" i="225"/>
  <c r="BB1126" i="225"/>
  <c r="BB1125" i="225"/>
  <c r="BB1124" i="225"/>
  <c r="BB1123" i="225"/>
  <c r="BB1122" i="225"/>
  <c r="BB1121" i="225"/>
  <c r="BB1120" i="225"/>
  <c r="BB1119" i="225"/>
  <c r="BB1118" i="225"/>
  <c r="BB1117" i="225"/>
  <c r="BB1116" i="225"/>
  <c r="BB1115" i="225"/>
  <c r="BB1114" i="225"/>
  <c r="BB1113" i="225"/>
  <c r="BB1112" i="225"/>
  <c r="BB1111" i="225"/>
  <c r="BB1110" i="225"/>
  <c r="BB1109" i="225"/>
  <c r="BB1108" i="225"/>
  <c r="BB1107" i="225"/>
  <c r="BB1106" i="225"/>
  <c r="BB1105" i="225"/>
  <c r="BB1104" i="225"/>
  <c r="BB1103" i="225"/>
  <c r="BB1102" i="225"/>
  <c r="BB1101" i="225"/>
  <c r="BB1100" i="225"/>
  <c r="BB1099" i="225"/>
  <c r="BB1098" i="225"/>
  <c r="BB1097" i="225"/>
  <c r="BB1096" i="225"/>
  <c r="BB1095" i="225"/>
  <c r="BB1094" i="225"/>
  <c r="BB1093" i="225"/>
  <c r="BB1092" i="225"/>
  <c r="BB1091" i="225"/>
  <c r="BB1090" i="225"/>
  <c r="BB1089" i="225"/>
  <c r="BB1088" i="225"/>
  <c r="BB1087" i="225"/>
  <c r="BB1086" i="225"/>
  <c r="BB1085" i="225"/>
  <c r="BB1084" i="225"/>
  <c r="BB1083" i="225"/>
  <c r="BB1082" i="225"/>
  <c r="BB1081" i="225"/>
  <c r="BB1080" i="225"/>
  <c r="BB1079" i="225"/>
  <c r="BB1078" i="225"/>
  <c r="BB1077" i="225"/>
  <c r="BB1076" i="225"/>
  <c r="BB1075" i="225"/>
  <c r="BB1074" i="225"/>
  <c r="BB1073" i="225"/>
  <c r="BB1072" i="225"/>
  <c r="BB1071" i="225"/>
  <c r="BB1070" i="225"/>
  <c r="BB1069" i="225"/>
  <c r="BB1068" i="225"/>
  <c r="BB1067" i="225"/>
  <c r="BB1066" i="225"/>
  <c r="BB1065" i="225"/>
  <c r="BB1064" i="225"/>
  <c r="BB1063" i="225"/>
  <c r="BB1062" i="225"/>
  <c r="BB1061" i="225"/>
  <c r="BB1060" i="225"/>
  <c r="BB1059" i="225"/>
  <c r="BB1058" i="225"/>
  <c r="BB1057" i="225"/>
  <c r="BB1056" i="225"/>
  <c r="BB1055" i="225"/>
  <c r="BB1054" i="225"/>
  <c r="BB1053" i="225"/>
  <c r="BB1052" i="225"/>
  <c r="BB1051" i="225"/>
  <c r="BB1050" i="225"/>
  <c r="BB1049" i="225"/>
  <c r="BB1048" i="225"/>
  <c r="BB1047" i="225"/>
  <c r="BB1046" i="225"/>
  <c r="BB1045" i="225"/>
  <c r="BB1044" i="225"/>
  <c r="BB1043" i="225"/>
  <c r="BB1042" i="225"/>
  <c r="BB1041" i="225"/>
  <c r="BB1040" i="225"/>
  <c r="BB1039" i="225"/>
  <c r="BB1038" i="225"/>
  <c r="BB1037" i="225"/>
  <c r="BB1036" i="225"/>
  <c r="BB1035" i="225"/>
  <c r="BB1034" i="225"/>
  <c r="BB1033" i="225"/>
  <c r="BB1032" i="225"/>
  <c r="BB1031" i="225"/>
  <c r="BB1030" i="225"/>
  <c r="BB1029" i="225"/>
  <c r="BB1028" i="225"/>
  <c r="BB1027" i="225"/>
  <c r="BB1026" i="225"/>
  <c r="BB1025" i="225"/>
  <c r="BB1024" i="225"/>
  <c r="BB1023" i="225"/>
  <c r="BB1022" i="225"/>
  <c r="BB1021" i="225"/>
  <c r="BB1020" i="225"/>
  <c r="BB1019" i="225"/>
  <c r="BB1018" i="225"/>
  <c r="BB1017" i="225"/>
  <c r="BB1016" i="225"/>
  <c r="BB1015" i="225"/>
  <c r="BB1014" i="225"/>
  <c r="BB1013" i="225"/>
  <c r="BB1012" i="225"/>
  <c r="BB1011" i="225"/>
  <c r="BB1010" i="225"/>
  <c r="BB1009" i="225"/>
  <c r="BB1008" i="225"/>
  <c r="BB1007" i="225"/>
  <c r="BB1006" i="225"/>
  <c r="BB1005" i="225"/>
  <c r="BB1004" i="225"/>
  <c r="BB1003" i="225"/>
  <c r="BB1002" i="225"/>
  <c r="BB1001" i="225"/>
  <c r="BB1000" i="225"/>
  <c r="BB999" i="225"/>
  <c r="BB998" i="225"/>
  <c r="BB997" i="225"/>
  <c r="BB996" i="225"/>
  <c r="BB995" i="225"/>
  <c r="BB994" i="225"/>
  <c r="BB993" i="225"/>
  <c r="BB992" i="225"/>
  <c r="BB991" i="225"/>
  <c r="BB990" i="225"/>
  <c r="BB989" i="225"/>
  <c r="BB988" i="225"/>
  <c r="BB987" i="225"/>
  <c r="BB986" i="225"/>
  <c r="BB985" i="225"/>
  <c r="BB984" i="225"/>
  <c r="BB983" i="225"/>
  <c r="BB982" i="225"/>
  <c r="BB981" i="225"/>
  <c r="BB980" i="225"/>
  <c r="BB979" i="225"/>
  <c r="BB978" i="225"/>
  <c r="BB977" i="225"/>
  <c r="BB976" i="225"/>
  <c r="BB975" i="225"/>
  <c r="BB974" i="225"/>
  <c r="BB973" i="225"/>
  <c r="BB972" i="225"/>
  <c r="BB971" i="225"/>
  <c r="BB970" i="225"/>
  <c r="BB969" i="225"/>
  <c r="BB968" i="225"/>
  <c r="BB967" i="225"/>
  <c r="BB966" i="225"/>
  <c r="BB965" i="225"/>
  <c r="BB964" i="225"/>
  <c r="BB963" i="225"/>
  <c r="BB962" i="225"/>
  <c r="BB961" i="225"/>
  <c r="BB960" i="225"/>
  <c r="BB959" i="225"/>
  <c r="BB958" i="225"/>
  <c r="BB957" i="225"/>
  <c r="BB956" i="225"/>
  <c r="BB955" i="225"/>
  <c r="BB954" i="225"/>
  <c r="BB953" i="225"/>
  <c r="BB952" i="225"/>
  <c r="BB951" i="225"/>
  <c r="BB950" i="225"/>
  <c r="BB949" i="225"/>
  <c r="BB948" i="225"/>
  <c r="BB947" i="225"/>
  <c r="BB946" i="225"/>
  <c r="BB945" i="225"/>
  <c r="BB944" i="225"/>
  <c r="BB943" i="225"/>
  <c r="BB942" i="225"/>
  <c r="BB941" i="225"/>
  <c r="BB940" i="225"/>
  <c r="BB939" i="225"/>
  <c r="BB938" i="225"/>
  <c r="BB937" i="225"/>
  <c r="BB936" i="225"/>
  <c r="BB935" i="225"/>
  <c r="BB934" i="225"/>
  <c r="BB933" i="225"/>
  <c r="BB932" i="225"/>
  <c r="BB931" i="225"/>
  <c r="BB930" i="225"/>
  <c r="BB929" i="225"/>
  <c r="BB928" i="225"/>
  <c r="BB927" i="225"/>
  <c r="BB926" i="225"/>
  <c r="BB925" i="225"/>
  <c r="BB924" i="225"/>
  <c r="BB923" i="225"/>
  <c r="BB922" i="225"/>
  <c r="BB921" i="225"/>
  <c r="BB920" i="225"/>
  <c r="BB919" i="225"/>
  <c r="BB918" i="225"/>
  <c r="BB917" i="225"/>
  <c r="BB916" i="225"/>
  <c r="BB915" i="225"/>
  <c r="BB914" i="225"/>
  <c r="BB913" i="225"/>
  <c r="BB912" i="225"/>
  <c r="BB911" i="225"/>
  <c r="BB910" i="225"/>
  <c r="BB909" i="225"/>
  <c r="BB908" i="225"/>
  <c r="BB907" i="225"/>
  <c r="BB906" i="225"/>
  <c r="BB905" i="225"/>
  <c r="BB904" i="225"/>
  <c r="BB903" i="225"/>
  <c r="BB902" i="225"/>
  <c r="BB901" i="225"/>
  <c r="BB900" i="225"/>
  <c r="BB899" i="225"/>
  <c r="BB898" i="225"/>
  <c r="BB897" i="225"/>
  <c r="BB896" i="225"/>
  <c r="BB895" i="225"/>
  <c r="BB894" i="225"/>
  <c r="BB893" i="225"/>
  <c r="BB892" i="225"/>
  <c r="BB891" i="225"/>
  <c r="BB890" i="225"/>
  <c r="BB889" i="225"/>
  <c r="BB888" i="225"/>
  <c r="BB887" i="225"/>
  <c r="BB886" i="225"/>
  <c r="BB885" i="225"/>
  <c r="BB884" i="225"/>
  <c r="BB883" i="225"/>
  <c r="BB882" i="225"/>
  <c r="BB881" i="225"/>
  <c r="BB880" i="225"/>
  <c r="BB879" i="225"/>
  <c r="BB878" i="225"/>
  <c r="BB877" i="225"/>
  <c r="BB876" i="225"/>
  <c r="BB875" i="225"/>
  <c r="BB874" i="225"/>
  <c r="BB873" i="225"/>
  <c r="BB872" i="225"/>
  <c r="BB871" i="225"/>
  <c r="BB870" i="225"/>
  <c r="BB869" i="225"/>
  <c r="BB868" i="225"/>
  <c r="BB867" i="225"/>
  <c r="BB866" i="225"/>
  <c r="BB865" i="225"/>
  <c r="BB864" i="225"/>
  <c r="BB863" i="225"/>
  <c r="BB862" i="225"/>
  <c r="BB861" i="225"/>
  <c r="BB860" i="225"/>
  <c r="BB859" i="225"/>
  <c r="BB858" i="225"/>
  <c r="BB857" i="225"/>
  <c r="BB856" i="225"/>
  <c r="BB855" i="225"/>
  <c r="BB854" i="225"/>
  <c r="BB853" i="225"/>
  <c r="BB852" i="225"/>
  <c r="BB851" i="225"/>
  <c r="BB850" i="225"/>
  <c r="BB849" i="225"/>
  <c r="BB848" i="225"/>
  <c r="BB847" i="225"/>
  <c r="BB846" i="225"/>
  <c r="BB845" i="225"/>
  <c r="BB844" i="225"/>
  <c r="BB843" i="225"/>
  <c r="BB842" i="225"/>
  <c r="BB841" i="225"/>
  <c r="BB840" i="225"/>
  <c r="BB839" i="225"/>
  <c r="BB838" i="225"/>
  <c r="BB837" i="225"/>
  <c r="BB836" i="225"/>
  <c r="BB835" i="225"/>
  <c r="BB834" i="225"/>
  <c r="BB833" i="225"/>
  <c r="BB832" i="225"/>
  <c r="BB831" i="225"/>
  <c r="BB830" i="225"/>
  <c r="BB829" i="225"/>
  <c r="BB828" i="225"/>
  <c r="BB827" i="225"/>
  <c r="BB826" i="225"/>
  <c r="BB825" i="225"/>
  <c r="BB824" i="225"/>
  <c r="BB823" i="225"/>
  <c r="BB822" i="225"/>
  <c r="BB821" i="225"/>
  <c r="BB820" i="225"/>
  <c r="BB819" i="225"/>
  <c r="BB818" i="225"/>
  <c r="BB817" i="225"/>
  <c r="BB816" i="225"/>
  <c r="BB815" i="225"/>
  <c r="BB814" i="225"/>
  <c r="BB813" i="225"/>
  <c r="BB812" i="225"/>
  <c r="BB811" i="225"/>
  <c r="BB810" i="225"/>
  <c r="BB809" i="225"/>
  <c r="BB808" i="225"/>
  <c r="BB807" i="225"/>
  <c r="BB806" i="225"/>
  <c r="BB805" i="225"/>
  <c r="BB804" i="225"/>
  <c r="BB803" i="225"/>
  <c r="BB802" i="225"/>
  <c r="BB801" i="225"/>
  <c r="BB800" i="225"/>
  <c r="BB799" i="225"/>
  <c r="BB798" i="225"/>
  <c r="BB797" i="225"/>
  <c r="BB796" i="225"/>
  <c r="BB795" i="225"/>
  <c r="BB794" i="225"/>
  <c r="BB793" i="225"/>
  <c r="BB792" i="225"/>
  <c r="BB791" i="225"/>
  <c r="BB790" i="225"/>
  <c r="BB789" i="225"/>
  <c r="BB788" i="225"/>
  <c r="BB787" i="225"/>
  <c r="BB786" i="225"/>
  <c r="BB785" i="225"/>
  <c r="BB784" i="225"/>
  <c r="BB783" i="225"/>
  <c r="BB782" i="225"/>
  <c r="BB781" i="225"/>
  <c r="BB780" i="225"/>
  <c r="BB779" i="225"/>
  <c r="BB778" i="225"/>
  <c r="BB777" i="225"/>
  <c r="BB776" i="225"/>
  <c r="BB775" i="225"/>
  <c r="BB774" i="225"/>
  <c r="BB773" i="225"/>
  <c r="BB772" i="225"/>
  <c r="BB771" i="225"/>
  <c r="BB770" i="225"/>
  <c r="BB769" i="225"/>
  <c r="BB768" i="225"/>
  <c r="BB767" i="225"/>
  <c r="BB766" i="225"/>
  <c r="BB765" i="225"/>
  <c r="BB764" i="225"/>
  <c r="BB763" i="225"/>
  <c r="BB762" i="225"/>
  <c r="BB761" i="225"/>
  <c r="BB760" i="225"/>
  <c r="BB759" i="225"/>
  <c r="BB758" i="225"/>
  <c r="BB757" i="225"/>
  <c r="BB756" i="225"/>
  <c r="BB755" i="225"/>
  <c r="BB754" i="225"/>
  <c r="BB753" i="225"/>
  <c r="BB752" i="225"/>
  <c r="BB751" i="225"/>
  <c r="BB750" i="225"/>
  <c r="BB749" i="225"/>
  <c r="BB748" i="225"/>
  <c r="BB747" i="225"/>
  <c r="BB746" i="225"/>
  <c r="BB745" i="225"/>
  <c r="BB744" i="225"/>
  <c r="BB743" i="225"/>
  <c r="BB742" i="225"/>
  <c r="BB741" i="225"/>
  <c r="BB740" i="225"/>
  <c r="BB739" i="225"/>
  <c r="BB738" i="225"/>
  <c r="BB737" i="225"/>
  <c r="BB736" i="225"/>
  <c r="BB735" i="225"/>
  <c r="BB734" i="225"/>
  <c r="BB733" i="225"/>
  <c r="BB732" i="225"/>
  <c r="BB731" i="225"/>
  <c r="BB730" i="225"/>
  <c r="BB729" i="225"/>
  <c r="BB728" i="225"/>
  <c r="BB727" i="225"/>
  <c r="BB726" i="225"/>
  <c r="BB725" i="225"/>
  <c r="BB724" i="225"/>
  <c r="BB723" i="225"/>
  <c r="BB722" i="225"/>
  <c r="BB721" i="225"/>
  <c r="BB720" i="225"/>
  <c r="BB719" i="225"/>
  <c r="BB718" i="225"/>
  <c r="BB717" i="225"/>
  <c r="BB716" i="225"/>
  <c r="BB715" i="225"/>
  <c r="BB714" i="225"/>
  <c r="BB713" i="225"/>
  <c r="BB712" i="225"/>
  <c r="BB711" i="225"/>
  <c r="BB710" i="225"/>
  <c r="BB709" i="225"/>
  <c r="BB708" i="225"/>
  <c r="BB707" i="225"/>
  <c r="BB706" i="225"/>
  <c r="BB705" i="225"/>
  <c r="BB704" i="225"/>
  <c r="BB703" i="225"/>
  <c r="BB702" i="225"/>
  <c r="BB701" i="225"/>
  <c r="BB700" i="225"/>
  <c r="BB699" i="225"/>
  <c r="BB698" i="225"/>
  <c r="BB697" i="225"/>
  <c r="BB696" i="225"/>
  <c r="BB695" i="225"/>
  <c r="BB694" i="225"/>
  <c r="BB693" i="225"/>
  <c r="BB692" i="225"/>
  <c r="BB691" i="225"/>
  <c r="BB690" i="225"/>
  <c r="BB689" i="225"/>
  <c r="BB688" i="225"/>
  <c r="BB687" i="225"/>
  <c r="BB686" i="225"/>
  <c r="BB685" i="225"/>
  <c r="BB684" i="225"/>
  <c r="BB683" i="225"/>
  <c r="BB682" i="225"/>
  <c r="BB681" i="225"/>
  <c r="BB680" i="225"/>
  <c r="BB679" i="225"/>
  <c r="BB678" i="225"/>
  <c r="BB677" i="225"/>
  <c r="BB676" i="225"/>
  <c r="BB675" i="225"/>
  <c r="BB674" i="225"/>
  <c r="BB673" i="225"/>
  <c r="BB672" i="225"/>
  <c r="BB671" i="225"/>
  <c r="BB670" i="225"/>
  <c r="BB669" i="225"/>
  <c r="BB668" i="225"/>
  <c r="BB667" i="225"/>
  <c r="BB666" i="225"/>
  <c r="BB665" i="225"/>
  <c r="BB664" i="225"/>
  <c r="BB663" i="225"/>
  <c r="BB662" i="225"/>
  <c r="BB661" i="225"/>
  <c r="BB660" i="225"/>
  <c r="BB659" i="225"/>
  <c r="BB658" i="225"/>
  <c r="BB657" i="225"/>
  <c r="BB656" i="225"/>
  <c r="BB655" i="225"/>
  <c r="BB654" i="225"/>
  <c r="BB653" i="225"/>
  <c r="BB652" i="225"/>
  <c r="BB651" i="225"/>
  <c r="BB650" i="225"/>
  <c r="BB649" i="225"/>
  <c r="BB648" i="225"/>
  <c r="BB647" i="225"/>
  <c r="BB646" i="225"/>
  <c r="BB645" i="225"/>
  <c r="BB644" i="225"/>
  <c r="BB643" i="225"/>
  <c r="BB642" i="225"/>
  <c r="BB641" i="225"/>
  <c r="BB640" i="225"/>
  <c r="BB639" i="225"/>
  <c r="BB638" i="225"/>
  <c r="BB637" i="225"/>
  <c r="BB636" i="225"/>
  <c r="BB635" i="225"/>
  <c r="BB634" i="225"/>
  <c r="BB633" i="225"/>
  <c r="BB632" i="225"/>
  <c r="BB631" i="225"/>
  <c r="BB630" i="225"/>
  <c r="BB629" i="225"/>
  <c r="BB628" i="225"/>
  <c r="BB627" i="225"/>
  <c r="BB626" i="225"/>
  <c r="BB625" i="225"/>
  <c r="BB624" i="225"/>
  <c r="BB623" i="225"/>
  <c r="BB622" i="225"/>
  <c r="BB621" i="225"/>
  <c r="BB620" i="225"/>
  <c r="BB619" i="225"/>
  <c r="BB618" i="225"/>
  <c r="BB617" i="225"/>
  <c r="BB616" i="225"/>
  <c r="BB615" i="225"/>
  <c r="BB614" i="225"/>
  <c r="BB613" i="225"/>
  <c r="BB612" i="225"/>
  <c r="BB611" i="225"/>
  <c r="BB610" i="225"/>
  <c r="BB609" i="225"/>
  <c r="BB608" i="225"/>
  <c r="BB607" i="225"/>
  <c r="BB606" i="225"/>
  <c r="BB605" i="225"/>
  <c r="BB604" i="225"/>
  <c r="BB603" i="225"/>
  <c r="BB602" i="225"/>
  <c r="BB601" i="225"/>
  <c r="BB600" i="225"/>
  <c r="BB599" i="225"/>
  <c r="BB598" i="225"/>
  <c r="BB597" i="225"/>
  <c r="BB596" i="225"/>
  <c r="BB595" i="225"/>
  <c r="BB594" i="225"/>
  <c r="BB593" i="225"/>
  <c r="BB592" i="225"/>
  <c r="BB591" i="225"/>
  <c r="BB590" i="225"/>
  <c r="BB589" i="225"/>
  <c r="BB588" i="225"/>
  <c r="BB587" i="225"/>
  <c r="BB586" i="225"/>
  <c r="BB585" i="225"/>
  <c r="BB584" i="225"/>
  <c r="BB583" i="225"/>
  <c r="BB582" i="225"/>
  <c r="BB581" i="225"/>
  <c r="BB580" i="225"/>
  <c r="BB579" i="225"/>
  <c r="BB578" i="225"/>
  <c r="BB577" i="225"/>
  <c r="BB576" i="225"/>
  <c r="BB575" i="225"/>
  <c r="BB574" i="225"/>
  <c r="BB573" i="225"/>
  <c r="BB572" i="225"/>
  <c r="BB571" i="225"/>
  <c r="BB570" i="225"/>
  <c r="BB569" i="225"/>
  <c r="BB568" i="225"/>
  <c r="BB567" i="225"/>
  <c r="BB566" i="225"/>
  <c r="BB565" i="225"/>
  <c r="BB564" i="225"/>
  <c r="BB563" i="225"/>
  <c r="BB562" i="225"/>
  <c r="BB561" i="225"/>
  <c r="BB560" i="225"/>
  <c r="BB559" i="225"/>
  <c r="BB558" i="225"/>
  <c r="BB557" i="225"/>
  <c r="BB556" i="225"/>
  <c r="BB555" i="225"/>
  <c r="BB554" i="225"/>
  <c r="BB553" i="225"/>
  <c r="BB552" i="225"/>
  <c r="BB551" i="225"/>
  <c r="BB550" i="225"/>
  <c r="BB549" i="225"/>
  <c r="BB548" i="225"/>
  <c r="BB547" i="225"/>
  <c r="BB546" i="225"/>
  <c r="BB545" i="225"/>
  <c r="BB544" i="225"/>
  <c r="BB543" i="225"/>
  <c r="BB542" i="225"/>
  <c r="BB541" i="225"/>
  <c r="BB540" i="225"/>
  <c r="BB539" i="225"/>
  <c r="BB538" i="225"/>
  <c r="BB537" i="225"/>
  <c r="BB536" i="225"/>
  <c r="BB535" i="225"/>
  <c r="BB534" i="225"/>
  <c r="BB533" i="225"/>
  <c r="BB532" i="225"/>
  <c r="BB531" i="225"/>
  <c r="BB530" i="225"/>
  <c r="BB529" i="225"/>
  <c r="BB528" i="225"/>
  <c r="BB527" i="225"/>
  <c r="BB526" i="225"/>
  <c r="BB525" i="225"/>
  <c r="BB524" i="225"/>
  <c r="BB523" i="225"/>
  <c r="BB522" i="225"/>
  <c r="BB521" i="225"/>
  <c r="BB520" i="225"/>
  <c r="BB519" i="225"/>
  <c r="BB518" i="225"/>
  <c r="BB517" i="225"/>
  <c r="BB516" i="225"/>
  <c r="BB515" i="225"/>
  <c r="BB514" i="225"/>
  <c r="BB513" i="225"/>
  <c r="BB512" i="225"/>
  <c r="BB511" i="225"/>
  <c r="BB510" i="225"/>
  <c r="BB509" i="225"/>
  <c r="BB508" i="225"/>
  <c r="BB507" i="225"/>
  <c r="BB506" i="225"/>
  <c r="BB505" i="225"/>
  <c r="BB504" i="225"/>
  <c r="BB503" i="225"/>
  <c r="BB502" i="225"/>
  <c r="BB501" i="225"/>
  <c r="BB500" i="225"/>
  <c r="BB499" i="225"/>
  <c r="BB498" i="225"/>
  <c r="BB497" i="225"/>
  <c r="BB496" i="225"/>
  <c r="BB495" i="225"/>
  <c r="BB494" i="225"/>
  <c r="BB493" i="225"/>
  <c r="BB492" i="225"/>
  <c r="BB491" i="225"/>
  <c r="BB490" i="225"/>
  <c r="BB489" i="225"/>
  <c r="BB488" i="225"/>
  <c r="BB487" i="225"/>
  <c r="BB486" i="225"/>
  <c r="BB485" i="225"/>
  <c r="BB484" i="225"/>
  <c r="BB483" i="225"/>
  <c r="BB482" i="225"/>
  <c r="BB481" i="225"/>
  <c r="BB480" i="225"/>
  <c r="BB479" i="225"/>
  <c r="BB478" i="225"/>
  <c r="BB477" i="225"/>
  <c r="BB476" i="225"/>
  <c r="BB475" i="225"/>
  <c r="BB474" i="225"/>
  <c r="BB473" i="225"/>
  <c r="BB472" i="225"/>
  <c r="BB471" i="225"/>
  <c r="BB470" i="225"/>
  <c r="BB469" i="225"/>
  <c r="BB468" i="225"/>
  <c r="BB467" i="225"/>
  <c r="BB466" i="225"/>
  <c r="BB465" i="225"/>
  <c r="BB464" i="225"/>
  <c r="BB463" i="225"/>
  <c r="BB462" i="225"/>
  <c r="BB461" i="225"/>
  <c r="BB460" i="225"/>
  <c r="BB459" i="225"/>
  <c r="BB458" i="225"/>
  <c r="BB457" i="225"/>
  <c r="BB456" i="225"/>
  <c r="BB455" i="225"/>
  <c r="BB454" i="225"/>
  <c r="BB453" i="225"/>
  <c r="BB452" i="225"/>
  <c r="BB451" i="225"/>
  <c r="BB450" i="225"/>
  <c r="BB449" i="225"/>
  <c r="BB448" i="225"/>
  <c r="BB447" i="225"/>
  <c r="BB446" i="225"/>
  <c r="BB445" i="225"/>
  <c r="BB444" i="225"/>
  <c r="BB443" i="225"/>
  <c r="BB442" i="225"/>
  <c r="BB441" i="225"/>
  <c r="BB440" i="225"/>
  <c r="BB439" i="225"/>
  <c r="BB438" i="225"/>
  <c r="BB437" i="225"/>
  <c r="BB436" i="225"/>
  <c r="BB435" i="225"/>
  <c r="BB434" i="225"/>
  <c r="BB433" i="225"/>
  <c r="BB432" i="225"/>
  <c r="BB431" i="225"/>
  <c r="BB430" i="225"/>
  <c r="BB429" i="225"/>
  <c r="BB428" i="225"/>
  <c r="BB427" i="225"/>
  <c r="BB426" i="225"/>
  <c r="BB425" i="225"/>
  <c r="BB424" i="225"/>
  <c r="BB423" i="225"/>
  <c r="BB422" i="225"/>
  <c r="BB421" i="225"/>
  <c r="BB420" i="225"/>
  <c r="BB419" i="225"/>
  <c r="BB418" i="225"/>
  <c r="BB417" i="225"/>
  <c r="BB416" i="225"/>
  <c r="BB415" i="225"/>
  <c r="BB414" i="225"/>
  <c r="BB413" i="225"/>
  <c r="BB412" i="225"/>
  <c r="BB411" i="225"/>
  <c r="BB410" i="225"/>
  <c r="BB409" i="225"/>
  <c r="BB408" i="225"/>
  <c r="BB407" i="225"/>
  <c r="BB406" i="225"/>
  <c r="BB405" i="225"/>
  <c r="BB404" i="225"/>
  <c r="BB403" i="225"/>
  <c r="BB402" i="225"/>
  <c r="BB401" i="225"/>
  <c r="BB400" i="225"/>
  <c r="BB399" i="225"/>
  <c r="BB398" i="225"/>
  <c r="BB397" i="225"/>
  <c r="BB396" i="225"/>
  <c r="BB395" i="225"/>
  <c r="BB394" i="225"/>
  <c r="BB393" i="225"/>
  <c r="BB392" i="225"/>
  <c r="BB391" i="225"/>
  <c r="BB390" i="225"/>
  <c r="BB389" i="225"/>
  <c r="BB388" i="225"/>
  <c r="BB387" i="225"/>
  <c r="BB386" i="225"/>
  <c r="BB385" i="225"/>
  <c r="BB384" i="225"/>
  <c r="BB383" i="225"/>
  <c r="BB382" i="225"/>
  <c r="BB381" i="225"/>
  <c r="BB380" i="225"/>
  <c r="BB379" i="225"/>
  <c r="BB378" i="225"/>
  <c r="BB377" i="225"/>
  <c r="BB376" i="225"/>
  <c r="BB375" i="225"/>
  <c r="BB374" i="225"/>
  <c r="BB373" i="225"/>
  <c r="BB372" i="225"/>
  <c r="BB371" i="225"/>
  <c r="BB370" i="225"/>
  <c r="BB369" i="225"/>
  <c r="BB368" i="225"/>
  <c r="BB367" i="225"/>
  <c r="BB366" i="225"/>
  <c r="BB365" i="225"/>
  <c r="BB364" i="225"/>
  <c r="BB363" i="225"/>
  <c r="BB362" i="225"/>
  <c r="BB361" i="225"/>
  <c r="BB360" i="225"/>
  <c r="BB359" i="225"/>
  <c r="BB358" i="225"/>
  <c r="BB357" i="225"/>
  <c r="BB356" i="225"/>
  <c r="BB355" i="225"/>
  <c r="BB354" i="225"/>
  <c r="BB353" i="225"/>
  <c r="BB352" i="225"/>
  <c r="BB351" i="225"/>
  <c r="BB350" i="225"/>
  <c r="BB349" i="225"/>
  <c r="BB348" i="225"/>
  <c r="BB347" i="225"/>
  <c r="BB346" i="225"/>
  <c r="BB345" i="225"/>
  <c r="BB344" i="225"/>
  <c r="BB343" i="225"/>
  <c r="BB342" i="225"/>
  <c r="BB341" i="225"/>
  <c r="BB340" i="225"/>
  <c r="BB339" i="225"/>
  <c r="BB338" i="225"/>
  <c r="BB337" i="225"/>
  <c r="BB336" i="225"/>
  <c r="BB335" i="225"/>
  <c r="BB334" i="225"/>
  <c r="BB333" i="225"/>
  <c r="BB332" i="225"/>
  <c r="BB331" i="225"/>
  <c r="BB330" i="225"/>
  <c r="BB329" i="225"/>
  <c r="BB328" i="225"/>
  <c r="BB327" i="225"/>
  <c r="BB326" i="225"/>
  <c r="BB325" i="225"/>
  <c r="BB324" i="225"/>
  <c r="BB323" i="225"/>
  <c r="BB322" i="225"/>
  <c r="BB321" i="225"/>
  <c r="BB320" i="225"/>
  <c r="BB319" i="225"/>
  <c r="BB318" i="225"/>
  <c r="BB317" i="225"/>
  <c r="BB316" i="225"/>
  <c r="BB315" i="225"/>
  <c r="BB314" i="225"/>
  <c r="BB313" i="225"/>
  <c r="BB312" i="225"/>
  <c r="BB311" i="225"/>
  <c r="BB310" i="225"/>
  <c r="BB309" i="225"/>
  <c r="BB308" i="225"/>
  <c r="BB307" i="225"/>
  <c r="BB306" i="225"/>
  <c r="BB305" i="225"/>
  <c r="BB304" i="225"/>
  <c r="BB303" i="225"/>
  <c r="BB302" i="225"/>
  <c r="BB301" i="225"/>
  <c r="BB300" i="225"/>
  <c r="BB299" i="225"/>
  <c r="BB298" i="225"/>
  <c r="BB297" i="225"/>
  <c r="BB296" i="225"/>
  <c r="BB295" i="225"/>
  <c r="BB294" i="225"/>
  <c r="BB293" i="225"/>
  <c r="BB292" i="225"/>
  <c r="BB291" i="225"/>
  <c r="BB290" i="225"/>
  <c r="BB289" i="225"/>
  <c r="BB288" i="225"/>
  <c r="BB287" i="225"/>
  <c r="BB286" i="225"/>
  <c r="BB285" i="225"/>
  <c r="BB284" i="225"/>
  <c r="BB283" i="225"/>
  <c r="BB282" i="225"/>
  <c r="BB281" i="225"/>
  <c r="BB280" i="225"/>
  <c r="BB279" i="225"/>
  <c r="BB278" i="225"/>
  <c r="BB277" i="225"/>
  <c r="BB276" i="225"/>
  <c r="BB275" i="225"/>
  <c r="BB274" i="225"/>
  <c r="BB273" i="225"/>
  <c r="BB272" i="225"/>
  <c r="BB271" i="225"/>
  <c r="BB270" i="225"/>
  <c r="BB269" i="225"/>
  <c r="BB268" i="225"/>
  <c r="BB267" i="225"/>
  <c r="BB266" i="225"/>
  <c r="BB265" i="225"/>
  <c r="BB264" i="225"/>
  <c r="BB263" i="225"/>
  <c r="BB262" i="225"/>
  <c r="BB261" i="225"/>
  <c r="BB260" i="225"/>
  <c r="BB259" i="225"/>
  <c r="BB258" i="225"/>
  <c r="BB257" i="225"/>
  <c r="BB256" i="225"/>
  <c r="BB255" i="225"/>
  <c r="BB254" i="225"/>
  <c r="BB253" i="225"/>
  <c r="BB252" i="225"/>
  <c r="BB251" i="225"/>
  <c r="BB250" i="225"/>
  <c r="BB249" i="225"/>
  <c r="BB248" i="225"/>
  <c r="BB247" i="225"/>
  <c r="BB246" i="225"/>
  <c r="BB245" i="225"/>
  <c r="BB244" i="225"/>
  <c r="BB243" i="225"/>
  <c r="BB242" i="225"/>
  <c r="BB241" i="225"/>
  <c r="BB240" i="225"/>
  <c r="BB239" i="225"/>
  <c r="BB238" i="225"/>
  <c r="BB237" i="225"/>
  <c r="BB236" i="225"/>
  <c r="BB235" i="225"/>
  <c r="BB234" i="225"/>
  <c r="BB233" i="225"/>
  <c r="BB232" i="225"/>
  <c r="BB231" i="225"/>
  <c r="BB230" i="225"/>
  <c r="BB229" i="225"/>
  <c r="BB228" i="225"/>
  <c r="BB227" i="225"/>
  <c r="BB226" i="225"/>
  <c r="BB225" i="225"/>
  <c r="BB224" i="225"/>
  <c r="BB223" i="225"/>
  <c r="BB222" i="225"/>
  <c r="BB221" i="225"/>
  <c r="BB220" i="225"/>
  <c r="BB219" i="225"/>
  <c r="BB218" i="225"/>
  <c r="BB217" i="225"/>
  <c r="BB216" i="225"/>
  <c r="BB215" i="225"/>
  <c r="BB214" i="225"/>
  <c r="BB213" i="225"/>
  <c r="BB212" i="225"/>
  <c r="BB211" i="225"/>
  <c r="BB210" i="225"/>
  <c r="BB209" i="225"/>
  <c r="BB208" i="225"/>
  <c r="BB207" i="225"/>
  <c r="BB206" i="225"/>
  <c r="BB205" i="225"/>
  <c r="BB204" i="225"/>
  <c r="BB203" i="225"/>
  <c r="BB202" i="225"/>
  <c r="BB201" i="225"/>
  <c r="BB200" i="225"/>
  <c r="BB199" i="225"/>
  <c r="BB198" i="225"/>
  <c r="BB197" i="225"/>
  <c r="BB196" i="225"/>
  <c r="BB195" i="225"/>
  <c r="BB194" i="225"/>
  <c r="BB193" i="225"/>
  <c r="BB192" i="225"/>
  <c r="BB191" i="225"/>
  <c r="BB190" i="225"/>
  <c r="BB189" i="225"/>
  <c r="BB188" i="225"/>
  <c r="BB187" i="225"/>
  <c r="BB186" i="225"/>
  <c r="BB185" i="225"/>
  <c r="BB184" i="225"/>
  <c r="BB183" i="225"/>
  <c r="BB182" i="225"/>
  <c r="BB181" i="225"/>
  <c r="BB180" i="225"/>
  <c r="BB179" i="225"/>
  <c r="BB178" i="225"/>
  <c r="BB177" i="225"/>
  <c r="BB176" i="225"/>
  <c r="BB175" i="225"/>
  <c r="BB174" i="225"/>
  <c r="BB173" i="225"/>
  <c r="BB172" i="225"/>
  <c r="BB171" i="225"/>
  <c r="BB170" i="225"/>
  <c r="BB169" i="225"/>
  <c r="BB168" i="225"/>
  <c r="BB167" i="225"/>
  <c r="BB166" i="225"/>
  <c r="BB165" i="225"/>
  <c r="BB164" i="225"/>
  <c r="BB163" i="225"/>
  <c r="BB162" i="225"/>
  <c r="BB161" i="225"/>
  <c r="BB160" i="225"/>
  <c r="BB159" i="225"/>
  <c r="BB158" i="225"/>
  <c r="BB157" i="225"/>
  <c r="BB156" i="225"/>
  <c r="BB155" i="225"/>
  <c r="BB154" i="225"/>
  <c r="BB153" i="225"/>
  <c r="BB152" i="225"/>
  <c r="BB151" i="225"/>
  <c r="BB150" i="225"/>
  <c r="BB149" i="225"/>
  <c r="BB148" i="225"/>
  <c r="BB147" i="225"/>
  <c r="BB146" i="225"/>
  <c r="BB145" i="225"/>
  <c r="BB144" i="225"/>
  <c r="BB143" i="225"/>
  <c r="BB142" i="225"/>
  <c r="BB141" i="225"/>
  <c r="BB140" i="225"/>
  <c r="BB139" i="225"/>
  <c r="BB138" i="225"/>
  <c r="BB137" i="225"/>
  <c r="BB136" i="225"/>
  <c r="BB135" i="225"/>
  <c r="BB134" i="225"/>
  <c r="BB133" i="225"/>
  <c r="BB132" i="225"/>
  <c r="BB131" i="225"/>
  <c r="BB130" i="225"/>
  <c r="BB129" i="225"/>
  <c r="BB128" i="225"/>
  <c r="BB127" i="225"/>
  <c r="BB126" i="225"/>
  <c r="BB125" i="225"/>
  <c r="BB124" i="225"/>
  <c r="BB123" i="225"/>
  <c r="BB122" i="225"/>
  <c r="BB121" i="225"/>
  <c r="BB120" i="225"/>
  <c r="BB119" i="225"/>
  <c r="BB118" i="225"/>
  <c r="BB117" i="225"/>
  <c r="BB116" i="225"/>
  <c r="BB115" i="225"/>
  <c r="BB114" i="225"/>
  <c r="BB113" i="225"/>
  <c r="BB112" i="225"/>
  <c r="BB111" i="225"/>
  <c r="BB110" i="225"/>
  <c r="BB109" i="225"/>
  <c r="BB108" i="225"/>
  <c r="BB107" i="225"/>
  <c r="BB106" i="225"/>
  <c r="BB105" i="225"/>
  <c r="BB104" i="225"/>
  <c r="BB103" i="225"/>
  <c r="BB102" i="225"/>
  <c r="BB101" i="225"/>
  <c r="BB100" i="225"/>
  <c r="BB99" i="225"/>
  <c r="BB98" i="225"/>
  <c r="BB97" i="225"/>
  <c r="BB96" i="225"/>
  <c r="BB95" i="225"/>
  <c r="BB94" i="225"/>
  <c r="BB93" i="225"/>
  <c r="BB92" i="225"/>
  <c r="BB91" i="225"/>
  <c r="BB90" i="225"/>
  <c r="BB89" i="225"/>
  <c r="BB88" i="225"/>
  <c r="BB87" i="225"/>
  <c r="BB86" i="225"/>
  <c r="BB85" i="225"/>
  <c r="BB84" i="225"/>
  <c r="BB83" i="225"/>
  <c r="BB82" i="225"/>
  <c r="BB81" i="225"/>
  <c r="BB80" i="225"/>
  <c r="BB79" i="225"/>
  <c r="BB78" i="225"/>
  <c r="BB77" i="225"/>
  <c r="BB76" i="225"/>
  <c r="BB75" i="225"/>
  <c r="BB74" i="225"/>
  <c r="BB73" i="225"/>
  <c r="BB72" i="225"/>
  <c r="BB71" i="225"/>
  <c r="BB70" i="225"/>
  <c r="BB69" i="225"/>
  <c r="BB68" i="225"/>
  <c r="BB67" i="225"/>
  <c r="BB66" i="225"/>
  <c r="BB65" i="225"/>
  <c r="BB64" i="225"/>
  <c r="BB63" i="225"/>
  <c r="BB62" i="225"/>
  <c r="I54" i="225"/>
  <c r="BB61" i="225"/>
  <c r="BB60" i="225"/>
  <c r="BB59" i="225"/>
  <c r="BB58" i="225"/>
  <c r="BB57" i="225"/>
  <c r="BB56" i="225"/>
  <c r="BB55" i="225"/>
  <c r="S55" i="225"/>
  <c r="I53" i="225" s="1"/>
  <c r="BB54" i="225"/>
  <c r="BB53" i="225"/>
  <c r="BB52" i="225"/>
  <c r="BB51" i="225"/>
  <c r="BB50" i="225"/>
  <c r="BB49" i="225"/>
  <c r="BB48" i="225"/>
  <c r="BB47" i="225"/>
  <c r="AL47" i="225"/>
  <c r="I41" i="225" s="1"/>
  <c r="S47" i="225"/>
  <c r="I37" i="225" s="1"/>
  <c r="BB46" i="225"/>
  <c r="AF46" i="225"/>
  <c r="AD46" i="225"/>
  <c r="AB46" i="225"/>
  <c r="AA46" i="225"/>
  <c r="Z46" i="225"/>
  <c r="AC46" i="225" s="1"/>
  <c r="Y46" i="225"/>
  <c r="W46" i="225" a="1"/>
  <c r="W46" i="225" s="1"/>
  <c r="V46" i="225"/>
  <c r="U46" i="225"/>
  <c r="BB45" i="225"/>
  <c r="AF45" i="225"/>
  <c r="AD45" i="225"/>
  <c r="AB45" i="225"/>
  <c r="AA45" i="225"/>
  <c r="Z45" i="225"/>
  <c r="AC45" i="225" s="1"/>
  <c r="Y45" i="225"/>
  <c r="W45" i="225" a="1"/>
  <c r="W45" i="225" s="1"/>
  <c r="V45" i="225"/>
  <c r="U45" i="225"/>
  <c r="BB44" i="225"/>
  <c r="AF44" i="225"/>
  <c r="AD44" i="225"/>
  <c r="AB44" i="225"/>
  <c r="AA44" i="225"/>
  <c r="Z44" i="225"/>
  <c r="AC44" i="225" s="1"/>
  <c r="Y44" i="225"/>
  <c r="W44" i="225" a="1"/>
  <c r="W44" i="225" s="1"/>
  <c r="V44" i="225"/>
  <c r="U44" i="225"/>
  <c r="BB43" i="225"/>
  <c r="AF43" i="225"/>
  <c r="AD43" i="225"/>
  <c r="AB43" i="225"/>
  <c r="AA43" i="225"/>
  <c r="Z43" i="225"/>
  <c r="Y43" i="225"/>
  <c r="W43" i="225" a="1"/>
  <c r="W43" i="225" s="1"/>
  <c r="V43" i="225"/>
  <c r="U43" i="225"/>
  <c r="BB42" i="225"/>
  <c r="AP47" i="225"/>
  <c r="K41" i="225" s="1"/>
  <c r="AF42" i="225"/>
  <c r="AD42" i="225"/>
  <c r="AB42" i="225"/>
  <c r="AA42" i="225"/>
  <c r="Z42" i="225"/>
  <c r="AC42" i="225" s="1"/>
  <c r="Y42" i="225"/>
  <c r="W42" i="225" a="1"/>
  <c r="W42" i="225" s="1"/>
  <c r="V42" i="225"/>
  <c r="U42" i="225"/>
  <c r="G42" i="225"/>
  <c r="BB41" i="225"/>
  <c r="BB40" i="225"/>
  <c r="BB39" i="225"/>
  <c r="BB38" i="225"/>
  <c r="G38" i="225"/>
  <c r="BB37" i="225"/>
  <c r="S37" i="225"/>
  <c r="BB36" i="225"/>
  <c r="AR36" i="225"/>
  <c r="AM36" i="225"/>
  <c r="AL36" i="225"/>
  <c r="AD36" i="225"/>
  <c r="V36" i="225"/>
  <c r="U36" i="225"/>
  <c r="BB35" i="225"/>
  <c r="AM35" i="225"/>
  <c r="AL35" i="225"/>
  <c r="AR35" i="225" s="1"/>
  <c r="AF35" i="225"/>
  <c r="AD35" i="225"/>
  <c r="AB35" i="225"/>
  <c r="AA35" i="225"/>
  <c r="Z35" i="225"/>
  <c r="AC35" i="225" s="1"/>
  <c r="Y35" i="225"/>
  <c r="W35" i="225" a="1"/>
  <c r="W35" i="225" s="1"/>
  <c r="V35" i="225"/>
  <c r="U35" i="225"/>
  <c r="BB34" i="225"/>
  <c r="AM34" i="225"/>
  <c r="AL34" i="225"/>
  <c r="AR34" i="225" s="1"/>
  <c r="AF34" i="225"/>
  <c r="AD34" i="225"/>
  <c r="AB34" i="225"/>
  <c r="AA34" i="225"/>
  <c r="Z34" i="225"/>
  <c r="AC34" i="225" s="1"/>
  <c r="Y34" i="225"/>
  <c r="W34" i="225" a="1"/>
  <c r="W34" i="225" s="1"/>
  <c r="V34" i="225"/>
  <c r="U34" i="225"/>
  <c r="BB33" i="225"/>
  <c r="AR33" i="225"/>
  <c r="AM33" i="225"/>
  <c r="AL33" i="225"/>
  <c r="AF33" i="225"/>
  <c r="AD33" i="225"/>
  <c r="AB33" i="225"/>
  <c r="AA33" i="225"/>
  <c r="Z33" i="225"/>
  <c r="AC33" i="225" s="1"/>
  <c r="Y33" i="225"/>
  <c r="W33" i="225" a="1"/>
  <c r="W33" i="225" s="1"/>
  <c r="V33" i="225"/>
  <c r="U33" i="225"/>
  <c r="BB32" i="225"/>
  <c r="AR32" i="225"/>
  <c r="AM32" i="225"/>
  <c r="AL32" i="225"/>
  <c r="AF32" i="225"/>
  <c r="AD32" i="225"/>
  <c r="AB32" i="225"/>
  <c r="AA32" i="225"/>
  <c r="Z32" i="225"/>
  <c r="AC32" i="225" s="1"/>
  <c r="Y32" i="225"/>
  <c r="W32" i="225" a="1"/>
  <c r="W32" i="225" s="1"/>
  <c r="V32" i="225"/>
  <c r="U32" i="225"/>
  <c r="BB31" i="225"/>
  <c r="AR31" i="225"/>
  <c r="AM31" i="225"/>
  <c r="AL31" i="225"/>
  <c r="AF31" i="225"/>
  <c r="AD31" i="225"/>
  <c r="AB31" i="225"/>
  <c r="AA31" i="225"/>
  <c r="Z31" i="225"/>
  <c r="AC31" i="225" s="1"/>
  <c r="Y31" i="225"/>
  <c r="W31" i="225" a="1"/>
  <c r="W31" i="225" s="1"/>
  <c r="V31" i="225"/>
  <c r="U31" i="225"/>
  <c r="BB30" i="225"/>
  <c r="AM30" i="225"/>
  <c r="AL30" i="225"/>
  <c r="AR30" i="225" s="1"/>
  <c r="AF30" i="225"/>
  <c r="AD30" i="225"/>
  <c r="AB30" i="225"/>
  <c r="AA30" i="225"/>
  <c r="Z30" i="225"/>
  <c r="AC30" i="225" s="1"/>
  <c r="Y30" i="225"/>
  <c r="W30" i="225" a="1"/>
  <c r="W30" i="225" s="1"/>
  <c r="V30" i="225"/>
  <c r="U30" i="225"/>
  <c r="BB29" i="225"/>
  <c r="AR29" i="225"/>
  <c r="AM29" i="225"/>
  <c r="AL29" i="225"/>
  <c r="AF29" i="225"/>
  <c r="AD29" i="225"/>
  <c r="AB29" i="225"/>
  <c r="AA29" i="225"/>
  <c r="Z29" i="225"/>
  <c r="AC29" i="225" s="1"/>
  <c r="Y29" i="225"/>
  <c r="W29" i="225" a="1"/>
  <c r="W29" i="225" s="1"/>
  <c r="V29" i="225"/>
  <c r="U29" i="225"/>
  <c r="BB28" i="225"/>
  <c r="AR28" i="225"/>
  <c r="AM28" i="225"/>
  <c r="AL28" i="225"/>
  <c r="AF28" i="225"/>
  <c r="AD28" i="225"/>
  <c r="AB28" i="225"/>
  <c r="AA28" i="225"/>
  <c r="Z28" i="225"/>
  <c r="AC28" i="225" s="1"/>
  <c r="Y28" i="225"/>
  <c r="W28" i="225" a="1"/>
  <c r="W28" i="225" s="1"/>
  <c r="V28" i="225"/>
  <c r="U28" i="225"/>
  <c r="BB27" i="225"/>
  <c r="AM27" i="225"/>
  <c r="AL27" i="225"/>
  <c r="AR27" i="225" s="1"/>
  <c r="AF27" i="225"/>
  <c r="AD27" i="225"/>
  <c r="AB27" i="225"/>
  <c r="AA27" i="225"/>
  <c r="Z27" i="225"/>
  <c r="AC27" i="225" s="1"/>
  <c r="Y27" i="225"/>
  <c r="W27" i="225" a="1"/>
  <c r="W27" i="225" s="1"/>
  <c r="V27" i="225"/>
  <c r="U27" i="225"/>
  <c r="BB26" i="225"/>
  <c r="AM26" i="225"/>
  <c r="AL26" i="225"/>
  <c r="AR26" i="225" s="1"/>
  <c r="AF26" i="225"/>
  <c r="AD26" i="225"/>
  <c r="AB26" i="225"/>
  <c r="AA26" i="225"/>
  <c r="Z26" i="225"/>
  <c r="AC26" i="225" s="1"/>
  <c r="Y26" i="225"/>
  <c r="W26" i="225" a="1"/>
  <c r="W26" i="225" s="1"/>
  <c r="V26" i="225"/>
  <c r="U26" i="225"/>
  <c r="BB25" i="225"/>
  <c r="AM25" i="225"/>
  <c r="AL25" i="225"/>
  <c r="AR25" i="225" s="1"/>
  <c r="AF25" i="225"/>
  <c r="AD25" i="225"/>
  <c r="AB25" i="225"/>
  <c r="AA25" i="225"/>
  <c r="Z25" i="225"/>
  <c r="AC25" i="225" s="1"/>
  <c r="Y25" i="225"/>
  <c r="W25" i="225" a="1"/>
  <c r="W25" i="225" s="1"/>
  <c r="V25" i="225"/>
  <c r="U25" i="225"/>
  <c r="BB24" i="225"/>
  <c r="AM24" i="225"/>
  <c r="AL24" i="225"/>
  <c r="AR24" i="225" s="1"/>
  <c r="AF24" i="225"/>
  <c r="AD24" i="225"/>
  <c r="AB24" i="225"/>
  <c r="AA24" i="225"/>
  <c r="Z24" i="225"/>
  <c r="AC24" i="225" s="1"/>
  <c r="Y24" i="225"/>
  <c r="W24" i="225" a="1"/>
  <c r="W24" i="225" s="1"/>
  <c r="V24" i="225"/>
  <c r="U24" i="225"/>
  <c r="G24" i="225"/>
  <c r="BB23" i="225"/>
  <c r="AM23" i="225"/>
  <c r="AL23" i="225"/>
  <c r="AR23" i="225" s="1"/>
  <c r="AF23" i="225"/>
  <c r="AD23" i="225"/>
  <c r="AB23" i="225"/>
  <c r="AA23" i="225"/>
  <c r="Z23" i="225"/>
  <c r="AC23" i="225" s="1"/>
  <c r="Y23" i="225"/>
  <c r="W23" i="225" a="1"/>
  <c r="W23" i="225" s="1"/>
  <c r="V23" i="225"/>
  <c r="U23" i="225"/>
  <c r="BB22" i="225"/>
  <c r="AM22" i="225"/>
  <c r="AL22" i="225"/>
  <c r="AR22" i="225" s="1"/>
  <c r="AF22" i="225"/>
  <c r="AD22" i="225"/>
  <c r="AB22" i="225"/>
  <c r="AA22" i="225"/>
  <c r="Z22" i="225"/>
  <c r="AC22" i="225" s="1"/>
  <c r="Y22" i="225"/>
  <c r="W22" i="225" a="1"/>
  <c r="W22" i="225" s="1"/>
  <c r="V22" i="225"/>
  <c r="U22" i="225"/>
  <c r="BB21" i="225"/>
  <c r="AM21" i="225"/>
  <c r="AL21" i="225"/>
  <c r="AR21" i="225" s="1"/>
  <c r="AF21" i="225"/>
  <c r="AD21" i="225"/>
  <c r="AB21" i="225"/>
  <c r="AA21" i="225"/>
  <c r="Z21" i="225"/>
  <c r="AC21" i="225" s="1"/>
  <c r="Y21" i="225"/>
  <c r="W21" i="225" a="1"/>
  <c r="W21" i="225" s="1"/>
  <c r="V21" i="225"/>
  <c r="U21" i="225"/>
  <c r="BB20" i="225"/>
  <c r="AM20" i="225"/>
  <c r="AL20" i="225"/>
  <c r="AR20" i="225" s="1"/>
  <c r="AF20" i="225"/>
  <c r="AD20" i="225"/>
  <c r="AB20" i="225"/>
  <c r="AA20" i="225"/>
  <c r="Z20" i="225"/>
  <c r="AC20" i="225" s="1"/>
  <c r="Y20" i="225"/>
  <c r="W20" i="225" a="1"/>
  <c r="W20" i="225" s="1"/>
  <c r="V20" i="225"/>
  <c r="U20" i="225"/>
  <c r="G20" i="225"/>
  <c r="BB19" i="225"/>
  <c r="AM19" i="225"/>
  <c r="AL19" i="225"/>
  <c r="AR19" i="225" s="1"/>
  <c r="AF19" i="225"/>
  <c r="AD19" i="225"/>
  <c r="AB19" i="225"/>
  <c r="AA19" i="225"/>
  <c r="Z19" i="225"/>
  <c r="AC19" i="225" s="1"/>
  <c r="Y19" i="225"/>
  <c r="W19" i="225" a="1"/>
  <c r="W19" i="225" s="1"/>
  <c r="V19" i="225"/>
  <c r="U19" i="225"/>
  <c r="I19" i="225"/>
  <c r="BB18" i="225"/>
  <c r="AM18" i="225"/>
  <c r="AL18" i="225"/>
  <c r="AR18" i="225" s="1"/>
  <c r="AF18" i="225"/>
  <c r="AD18" i="225"/>
  <c r="AB18" i="225"/>
  <c r="AA18" i="225"/>
  <c r="Z18" i="225"/>
  <c r="AC18" i="225" s="1"/>
  <c r="Y18" i="225"/>
  <c r="W18" i="225" a="1"/>
  <c r="W18" i="225" s="1"/>
  <c r="V18" i="225"/>
  <c r="U18" i="225"/>
  <c r="BB17" i="225"/>
  <c r="AR17" i="225"/>
  <c r="AM17" i="225"/>
  <c r="AL17" i="225"/>
  <c r="AF17" i="225"/>
  <c r="AD17" i="225"/>
  <c r="AB17" i="225"/>
  <c r="AA17" i="225"/>
  <c r="Z17" i="225"/>
  <c r="AC17" i="225" s="1"/>
  <c r="Y17" i="225"/>
  <c r="W17" i="225" a="1"/>
  <c r="W17" i="225" s="1"/>
  <c r="V17" i="225"/>
  <c r="U17" i="225"/>
  <c r="BB16" i="225"/>
  <c r="AF16" i="225"/>
  <c r="AD16" i="225"/>
  <c r="AB16" i="225"/>
  <c r="AA16" i="225"/>
  <c r="Z16" i="225"/>
  <c r="AC16" i="225" s="1"/>
  <c r="Y16" i="225"/>
  <c r="W16" i="225" a="1"/>
  <c r="W16" i="225" s="1"/>
  <c r="V16" i="225"/>
  <c r="U16" i="225"/>
  <c r="BB15" i="225"/>
  <c r="AF15" i="225"/>
  <c r="AD15" i="225"/>
  <c r="AB15" i="225"/>
  <c r="AA15" i="225"/>
  <c r="Z15" i="225"/>
  <c r="AC15" i="225" s="1"/>
  <c r="Y15" i="225"/>
  <c r="W15" i="225" a="1"/>
  <c r="W15" i="225" s="1"/>
  <c r="V15" i="225"/>
  <c r="U15" i="225"/>
  <c r="BB14" i="225"/>
  <c r="AF14" i="225"/>
  <c r="AD14" i="225"/>
  <c r="AB14" i="225"/>
  <c r="AA14" i="225"/>
  <c r="Z14" i="225"/>
  <c r="AC14" i="225" s="1"/>
  <c r="Y14" i="225"/>
  <c r="W14" i="225" a="1"/>
  <c r="W14" i="225" s="1"/>
  <c r="V14" i="225"/>
  <c r="U14" i="225"/>
  <c r="BB13" i="225"/>
  <c r="AF13" i="225"/>
  <c r="AD13" i="225"/>
  <c r="AB13" i="225"/>
  <c r="AA13" i="225"/>
  <c r="Z13" i="225"/>
  <c r="AC13" i="225" s="1"/>
  <c r="Y13" i="225"/>
  <c r="W13" i="225" a="1"/>
  <c r="W13" i="225" s="1"/>
  <c r="V13" i="225"/>
  <c r="U13" i="225"/>
  <c r="BB12" i="225"/>
  <c r="AL12" i="225"/>
  <c r="I23" i="225" s="1"/>
  <c r="AF12" i="225"/>
  <c r="AD12" i="225"/>
  <c r="AB12" i="225"/>
  <c r="AA12" i="225"/>
  <c r="Z12" i="225"/>
  <c r="AC12" i="225" s="1"/>
  <c r="Y12" i="225"/>
  <c r="W12" i="225" a="1"/>
  <c r="W12" i="225" s="1"/>
  <c r="V12" i="225"/>
  <c r="U12" i="225"/>
  <c r="BB11" i="225"/>
  <c r="AF11" i="225"/>
  <c r="AD11" i="225"/>
  <c r="AB11" i="225"/>
  <c r="AA11" i="225"/>
  <c r="Z11" i="225"/>
  <c r="AC11" i="225" s="1"/>
  <c r="Y11" i="225"/>
  <c r="W11" i="225" a="1"/>
  <c r="W11" i="225" s="1"/>
  <c r="V11" i="225"/>
  <c r="U11" i="225"/>
  <c r="BB10" i="225"/>
  <c r="AF10" i="225"/>
  <c r="AD10" i="225"/>
  <c r="AB10" i="225"/>
  <c r="AA10" i="225"/>
  <c r="Z10" i="225"/>
  <c r="AC10" i="225" s="1"/>
  <c r="Y10" i="225"/>
  <c r="W10" i="225" a="1"/>
  <c r="W10" i="225" s="1"/>
  <c r="V10" i="225"/>
  <c r="U10" i="225"/>
  <c r="BB9" i="225"/>
  <c r="AF9" i="225"/>
  <c r="AD9" i="225"/>
  <c r="AB9" i="225"/>
  <c r="AA9" i="225"/>
  <c r="Z9" i="225"/>
  <c r="AC9" i="225" s="1"/>
  <c r="Y9" i="225"/>
  <c r="W9" i="225" a="1"/>
  <c r="W9" i="225" s="1"/>
  <c r="V9" i="225"/>
  <c r="U9" i="225"/>
  <c r="BB8" i="225"/>
  <c r="AF8" i="225"/>
  <c r="AD8" i="225"/>
  <c r="AB8" i="225"/>
  <c r="AA8" i="225"/>
  <c r="Z8" i="225"/>
  <c r="AC8" i="225" s="1"/>
  <c r="Y8" i="225"/>
  <c r="W8" i="225" a="1"/>
  <c r="W8" i="225" s="1"/>
  <c r="V8" i="225"/>
  <c r="U8" i="225"/>
  <c r="BB7" i="225"/>
  <c r="AP12" i="225"/>
  <c r="K23" i="225" s="1"/>
  <c r="AF7" i="225"/>
  <c r="AD7" i="225"/>
  <c r="AB7" i="225"/>
  <c r="AA7" i="225"/>
  <c r="Z7" i="225"/>
  <c r="Y7" i="225"/>
  <c r="W7" i="225" a="1"/>
  <c r="W7" i="225" s="1"/>
  <c r="V7" i="225"/>
  <c r="U7" i="225"/>
  <c r="BB6" i="225"/>
  <c r="BB5" i="225"/>
  <c r="BB4" i="225"/>
  <c r="BB1128" i="224"/>
  <c r="BB1127" i="224"/>
  <c r="BB1126" i="224"/>
  <c r="BB1125" i="224"/>
  <c r="BB1124" i="224"/>
  <c r="BB1123" i="224"/>
  <c r="BB1122" i="224"/>
  <c r="BB1121" i="224"/>
  <c r="BB1120" i="224"/>
  <c r="BB1119" i="224"/>
  <c r="BB1118" i="224"/>
  <c r="BB1117" i="224"/>
  <c r="BB1116" i="224"/>
  <c r="BB1115" i="224"/>
  <c r="BB1114" i="224"/>
  <c r="BB1113" i="224"/>
  <c r="BB1112" i="224"/>
  <c r="BB1111" i="224"/>
  <c r="BB1110" i="224"/>
  <c r="BB1109" i="224"/>
  <c r="BB1108" i="224"/>
  <c r="BB1107" i="224"/>
  <c r="BB1106" i="224"/>
  <c r="BB1105" i="224"/>
  <c r="BB1104" i="224"/>
  <c r="BB1103" i="224"/>
  <c r="BB1102" i="224"/>
  <c r="BB1101" i="224"/>
  <c r="BB1100" i="224"/>
  <c r="BB1099" i="224"/>
  <c r="BB1098" i="224"/>
  <c r="BB1097" i="224"/>
  <c r="BB1096" i="224"/>
  <c r="BB1095" i="224"/>
  <c r="BB1094" i="224"/>
  <c r="BB1093" i="224"/>
  <c r="BB1092" i="224"/>
  <c r="BB1091" i="224"/>
  <c r="BB1090" i="224"/>
  <c r="BB1089" i="224"/>
  <c r="BB1088" i="224"/>
  <c r="BB1087" i="224"/>
  <c r="BB1086" i="224"/>
  <c r="BB1085" i="224"/>
  <c r="BB1084" i="224"/>
  <c r="BB1083" i="224"/>
  <c r="BB1082" i="224"/>
  <c r="BB1081" i="224"/>
  <c r="BB1080" i="224"/>
  <c r="BB1079" i="224"/>
  <c r="BB1078" i="224"/>
  <c r="BB1077" i="224"/>
  <c r="BB1076" i="224"/>
  <c r="BB1075" i="224"/>
  <c r="BB1074" i="224"/>
  <c r="BB1073" i="224"/>
  <c r="BB1072" i="224"/>
  <c r="BB1071" i="224"/>
  <c r="BB1070" i="224"/>
  <c r="BB1069" i="224"/>
  <c r="BB1068" i="224"/>
  <c r="BB1067" i="224"/>
  <c r="BB1066" i="224"/>
  <c r="BB1065" i="224"/>
  <c r="BB1064" i="224"/>
  <c r="BB1063" i="224"/>
  <c r="BB1062" i="224"/>
  <c r="BB1061" i="224"/>
  <c r="BB1060" i="224"/>
  <c r="BB1059" i="224"/>
  <c r="BB1058" i="224"/>
  <c r="BB1057" i="224"/>
  <c r="BB1056" i="224"/>
  <c r="BB1055" i="224"/>
  <c r="BB1054" i="224"/>
  <c r="BB1053" i="224"/>
  <c r="BB1052" i="224"/>
  <c r="BB1051" i="224"/>
  <c r="BB1050" i="224"/>
  <c r="BB1049" i="224"/>
  <c r="BB1048" i="224"/>
  <c r="BB1047" i="224"/>
  <c r="BB1046" i="224"/>
  <c r="BB1045" i="224"/>
  <c r="BB1044" i="224"/>
  <c r="BB1043" i="224"/>
  <c r="BB1042" i="224"/>
  <c r="BB1041" i="224"/>
  <c r="BB1040" i="224"/>
  <c r="BB1039" i="224"/>
  <c r="BB1038" i="224"/>
  <c r="BB1037" i="224"/>
  <c r="BB1036" i="224"/>
  <c r="BB1035" i="224"/>
  <c r="BB1034" i="224"/>
  <c r="BB1033" i="224"/>
  <c r="BB1032" i="224"/>
  <c r="BB1031" i="224"/>
  <c r="BB1030" i="224"/>
  <c r="BB1029" i="224"/>
  <c r="BB1028" i="224"/>
  <c r="BB1027" i="224"/>
  <c r="BB1026" i="224"/>
  <c r="BB1025" i="224"/>
  <c r="BB1024" i="224"/>
  <c r="BB1023" i="224"/>
  <c r="BB1022" i="224"/>
  <c r="BB1021" i="224"/>
  <c r="BB1020" i="224"/>
  <c r="BB1019" i="224"/>
  <c r="BB1018" i="224"/>
  <c r="BB1017" i="224"/>
  <c r="BB1016" i="224"/>
  <c r="BB1015" i="224"/>
  <c r="BB1014" i="224"/>
  <c r="BB1013" i="224"/>
  <c r="BB1012" i="224"/>
  <c r="BB1011" i="224"/>
  <c r="BB1010" i="224"/>
  <c r="BB1009" i="224"/>
  <c r="BB1008" i="224"/>
  <c r="BB1007" i="224"/>
  <c r="BB1006" i="224"/>
  <c r="BB1005" i="224"/>
  <c r="BB1004" i="224"/>
  <c r="BB1003" i="224"/>
  <c r="BB1002" i="224"/>
  <c r="BB1001" i="224"/>
  <c r="BB1000" i="224"/>
  <c r="BB999" i="224"/>
  <c r="BB998" i="224"/>
  <c r="BB997" i="224"/>
  <c r="BB996" i="224"/>
  <c r="BB995" i="224"/>
  <c r="BB994" i="224"/>
  <c r="BB993" i="224"/>
  <c r="BB992" i="224"/>
  <c r="BB991" i="224"/>
  <c r="BB990" i="224"/>
  <c r="BB989" i="224"/>
  <c r="BB988" i="224"/>
  <c r="BB987" i="224"/>
  <c r="BB986" i="224"/>
  <c r="BB985" i="224"/>
  <c r="BB984" i="224"/>
  <c r="BB983" i="224"/>
  <c r="BB982" i="224"/>
  <c r="BB981" i="224"/>
  <c r="BB980" i="224"/>
  <c r="BB979" i="224"/>
  <c r="BB978" i="224"/>
  <c r="BB977" i="224"/>
  <c r="BB976" i="224"/>
  <c r="BB975" i="224"/>
  <c r="BB974" i="224"/>
  <c r="BB973" i="224"/>
  <c r="BB972" i="224"/>
  <c r="BB971" i="224"/>
  <c r="BB970" i="224"/>
  <c r="BB969" i="224"/>
  <c r="BB968" i="224"/>
  <c r="BB967" i="224"/>
  <c r="BB966" i="224"/>
  <c r="BB965" i="224"/>
  <c r="BB964" i="224"/>
  <c r="BB963" i="224"/>
  <c r="BB962" i="224"/>
  <c r="BB961" i="224"/>
  <c r="BB960" i="224"/>
  <c r="BB959" i="224"/>
  <c r="BB958" i="224"/>
  <c r="BB957" i="224"/>
  <c r="BB956" i="224"/>
  <c r="BB955" i="224"/>
  <c r="BB954" i="224"/>
  <c r="BB953" i="224"/>
  <c r="BB952" i="224"/>
  <c r="BB951" i="224"/>
  <c r="BB950" i="224"/>
  <c r="BB949" i="224"/>
  <c r="BB948" i="224"/>
  <c r="BB947" i="224"/>
  <c r="BB946" i="224"/>
  <c r="BB945" i="224"/>
  <c r="BB944" i="224"/>
  <c r="BB943" i="224"/>
  <c r="BB942" i="224"/>
  <c r="BB941" i="224"/>
  <c r="BB940" i="224"/>
  <c r="BB939" i="224"/>
  <c r="BB938" i="224"/>
  <c r="BB937" i="224"/>
  <c r="BB936" i="224"/>
  <c r="BB935" i="224"/>
  <c r="BB934" i="224"/>
  <c r="BB933" i="224"/>
  <c r="BB932" i="224"/>
  <c r="BB931" i="224"/>
  <c r="BB930" i="224"/>
  <c r="BB929" i="224"/>
  <c r="BB928" i="224"/>
  <c r="BB927" i="224"/>
  <c r="BB926" i="224"/>
  <c r="BB925" i="224"/>
  <c r="BB924" i="224"/>
  <c r="BB923" i="224"/>
  <c r="BB922" i="224"/>
  <c r="BB921" i="224"/>
  <c r="BB920" i="224"/>
  <c r="BB919" i="224"/>
  <c r="BB918" i="224"/>
  <c r="BB917" i="224"/>
  <c r="BB916" i="224"/>
  <c r="BB915" i="224"/>
  <c r="BB914" i="224"/>
  <c r="BB913" i="224"/>
  <c r="BB912" i="224"/>
  <c r="BB911" i="224"/>
  <c r="BB910" i="224"/>
  <c r="BB909" i="224"/>
  <c r="BB908" i="224"/>
  <c r="BB907" i="224"/>
  <c r="BB906" i="224"/>
  <c r="BB905" i="224"/>
  <c r="BB904" i="224"/>
  <c r="BB903" i="224"/>
  <c r="BB902" i="224"/>
  <c r="BB901" i="224"/>
  <c r="BB900" i="224"/>
  <c r="BB899" i="224"/>
  <c r="BB898" i="224"/>
  <c r="BB897" i="224"/>
  <c r="BB896" i="224"/>
  <c r="BB895" i="224"/>
  <c r="BB894" i="224"/>
  <c r="BB893" i="224"/>
  <c r="BB892" i="224"/>
  <c r="BB891" i="224"/>
  <c r="BB890" i="224"/>
  <c r="BB889" i="224"/>
  <c r="BB888" i="224"/>
  <c r="BB887" i="224"/>
  <c r="BB886" i="224"/>
  <c r="BB885" i="224"/>
  <c r="BB884" i="224"/>
  <c r="BB883" i="224"/>
  <c r="BB882" i="224"/>
  <c r="BB881" i="224"/>
  <c r="BB880" i="224"/>
  <c r="BB879" i="224"/>
  <c r="BB878" i="224"/>
  <c r="BB877" i="224"/>
  <c r="BB876" i="224"/>
  <c r="BB875" i="224"/>
  <c r="BB874" i="224"/>
  <c r="BB873" i="224"/>
  <c r="BB872" i="224"/>
  <c r="BB871" i="224"/>
  <c r="BB870" i="224"/>
  <c r="BB869" i="224"/>
  <c r="BB868" i="224"/>
  <c r="BB867" i="224"/>
  <c r="BB866" i="224"/>
  <c r="BB865" i="224"/>
  <c r="BB864" i="224"/>
  <c r="BB863" i="224"/>
  <c r="BB862" i="224"/>
  <c r="BB861" i="224"/>
  <c r="BB860" i="224"/>
  <c r="BB859" i="224"/>
  <c r="BB858" i="224"/>
  <c r="BB857" i="224"/>
  <c r="BB856" i="224"/>
  <c r="BB855" i="224"/>
  <c r="BB854" i="224"/>
  <c r="BB853" i="224"/>
  <c r="BB852" i="224"/>
  <c r="BB851" i="224"/>
  <c r="BB850" i="224"/>
  <c r="BB849" i="224"/>
  <c r="BB848" i="224"/>
  <c r="BB847" i="224"/>
  <c r="BB846" i="224"/>
  <c r="BB845" i="224"/>
  <c r="BB844" i="224"/>
  <c r="BB843" i="224"/>
  <c r="BB842" i="224"/>
  <c r="BB841" i="224"/>
  <c r="BB840" i="224"/>
  <c r="BB839" i="224"/>
  <c r="BB838" i="224"/>
  <c r="BB837" i="224"/>
  <c r="BB836" i="224"/>
  <c r="BB835" i="224"/>
  <c r="BB834" i="224"/>
  <c r="BB833" i="224"/>
  <c r="BB832" i="224"/>
  <c r="BB831" i="224"/>
  <c r="BB830" i="224"/>
  <c r="BB829" i="224"/>
  <c r="BB828" i="224"/>
  <c r="BB827" i="224"/>
  <c r="BB826" i="224"/>
  <c r="BB825" i="224"/>
  <c r="BB824" i="224"/>
  <c r="BB823" i="224"/>
  <c r="BB822" i="224"/>
  <c r="BB821" i="224"/>
  <c r="BB820" i="224"/>
  <c r="BB819" i="224"/>
  <c r="BB818" i="224"/>
  <c r="BB817" i="224"/>
  <c r="BB816" i="224"/>
  <c r="BB815" i="224"/>
  <c r="BB814" i="224"/>
  <c r="BB813" i="224"/>
  <c r="BB812" i="224"/>
  <c r="BB811" i="224"/>
  <c r="BB810" i="224"/>
  <c r="BB809" i="224"/>
  <c r="BB808" i="224"/>
  <c r="BB807" i="224"/>
  <c r="BB806" i="224"/>
  <c r="BB805" i="224"/>
  <c r="BB804" i="224"/>
  <c r="BB803" i="224"/>
  <c r="BB802" i="224"/>
  <c r="BB801" i="224"/>
  <c r="BB800" i="224"/>
  <c r="BB799" i="224"/>
  <c r="BB798" i="224"/>
  <c r="BB797" i="224"/>
  <c r="BB796" i="224"/>
  <c r="BB795" i="224"/>
  <c r="BB794" i="224"/>
  <c r="BB793" i="224"/>
  <c r="BB792" i="224"/>
  <c r="BB791" i="224"/>
  <c r="BB790" i="224"/>
  <c r="BB789" i="224"/>
  <c r="BB788" i="224"/>
  <c r="BB787" i="224"/>
  <c r="BB786" i="224"/>
  <c r="BB785" i="224"/>
  <c r="BB784" i="224"/>
  <c r="BB783" i="224"/>
  <c r="BB782" i="224"/>
  <c r="BB781" i="224"/>
  <c r="BB780" i="224"/>
  <c r="BB779" i="224"/>
  <c r="BB778" i="224"/>
  <c r="BB777" i="224"/>
  <c r="BB776" i="224"/>
  <c r="BB775" i="224"/>
  <c r="BB774" i="224"/>
  <c r="BB773" i="224"/>
  <c r="BB772" i="224"/>
  <c r="BB771" i="224"/>
  <c r="BB770" i="224"/>
  <c r="BB769" i="224"/>
  <c r="BB768" i="224"/>
  <c r="BB767" i="224"/>
  <c r="BB766" i="224"/>
  <c r="BB765" i="224"/>
  <c r="BB764" i="224"/>
  <c r="BB763" i="224"/>
  <c r="BB762" i="224"/>
  <c r="BB761" i="224"/>
  <c r="BB760" i="224"/>
  <c r="BB759" i="224"/>
  <c r="BB758" i="224"/>
  <c r="BB757" i="224"/>
  <c r="BB756" i="224"/>
  <c r="BB755" i="224"/>
  <c r="BB754" i="224"/>
  <c r="BB753" i="224"/>
  <c r="BB752" i="224"/>
  <c r="BB751" i="224"/>
  <c r="BB750" i="224"/>
  <c r="BB749" i="224"/>
  <c r="BB748" i="224"/>
  <c r="BB747" i="224"/>
  <c r="BB746" i="224"/>
  <c r="BB745" i="224"/>
  <c r="BB744" i="224"/>
  <c r="BB743" i="224"/>
  <c r="BB742" i="224"/>
  <c r="BB741" i="224"/>
  <c r="BB740" i="224"/>
  <c r="BB739" i="224"/>
  <c r="BB738" i="224"/>
  <c r="BB737" i="224"/>
  <c r="BB736" i="224"/>
  <c r="BB735" i="224"/>
  <c r="BB734" i="224"/>
  <c r="BB733" i="224"/>
  <c r="BB732" i="224"/>
  <c r="BB731" i="224"/>
  <c r="BB730" i="224"/>
  <c r="BB729" i="224"/>
  <c r="BB728" i="224"/>
  <c r="BB727" i="224"/>
  <c r="BB726" i="224"/>
  <c r="BB725" i="224"/>
  <c r="BB724" i="224"/>
  <c r="BB723" i="224"/>
  <c r="BB722" i="224"/>
  <c r="BB721" i="224"/>
  <c r="BB720" i="224"/>
  <c r="BB719" i="224"/>
  <c r="BB718" i="224"/>
  <c r="BB717" i="224"/>
  <c r="BB716" i="224"/>
  <c r="BB715" i="224"/>
  <c r="BB714" i="224"/>
  <c r="BB713" i="224"/>
  <c r="BB712" i="224"/>
  <c r="BB711" i="224"/>
  <c r="BB710" i="224"/>
  <c r="BB709" i="224"/>
  <c r="BB708" i="224"/>
  <c r="BB707" i="224"/>
  <c r="BB706" i="224"/>
  <c r="BB705" i="224"/>
  <c r="BB704" i="224"/>
  <c r="BB703" i="224"/>
  <c r="BB702" i="224"/>
  <c r="BB701" i="224"/>
  <c r="BB700" i="224"/>
  <c r="BB699" i="224"/>
  <c r="BB698" i="224"/>
  <c r="BB697" i="224"/>
  <c r="BB696" i="224"/>
  <c r="BB695" i="224"/>
  <c r="BB694" i="224"/>
  <c r="BB693" i="224"/>
  <c r="BB692" i="224"/>
  <c r="BB691" i="224"/>
  <c r="BB690" i="224"/>
  <c r="BB689" i="224"/>
  <c r="BB688" i="224"/>
  <c r="BB687" i="224"/>
  <c r="BB686" i="224"/>
  <c r="BB685" i="224"/>
  <c r="BB684" i="224"/>
  <c r="BB683" i="224"/>
  <c r="BB682" i="224"/>
  <c r="BB681" i="224"/>
  <c r="BB680" i="224"/>
  <c r="BB679" i="224"/>
  <c r="BB678" i="224"/>
  <c r="BB677" i="224"/>
  <c r="BB676" i="224"/>
  <c r="BB675" i="224"/>
  <c r="BB674" i="224"/>
  <c r="BB673" i="224"/>
  <c r="BB672" i="224"/>
  <c r="BB671" i="224"/>
  <c r="BB670" i="224"/>
  <c r="BB669" i="224"/>
  <c r="BB668" i="224"/>
  <c r="BB667" i="224"/>
  <c r="BB666" i="224"/>
  <c r="BB665" i="224"/>
  <c r="BB664" i="224"/>
  <c r="BB663" i="224"/>
  <c r="BB662" i="224"/>
  <c r="BB661" i="224"/>
  <c r="BB660" i="224"/>
  <c r="BB659" i="224"/>
  <c r="BB658" i="224"/>
  <c r="BB657" i="224"/>
  <c r="BB656" i="224"/>
  <c r="BB655" i="224"/>
  <c r="BB654" i="224"/>
  <c r="BB653" i="224"/>
  <c r="BB652" i="224"/>
  <c r="BB651" i="224"/>
  <c r="BB650" i="224"/>
  <c r="BB649" i="224"/>
  <c r="BB648" i="224"/>
  <c r="BB647" i="224"/>
  <c r="BB646" i="224"/>
  <c r="BB645" i="224"/>
  <c r="BB644" i="224"/>
  <c r="BB643" i="224"/>
  <c r="BB642" i="224"/>
  <c r="BB641" i="224"/>
  <c r="BB640" i="224"/>
  <c r="BB639" i="224"/>
  <c r="BB638" i="224"/>
  <c r="BB637" i="224"/>
  <c r="BB636" i="224"/>
  <c r="BB635" i="224"/>
  <c r="BB634" i="224"/>
  <c r="BB633" i="224"/>
  <c r="BB632" i="224"/>
  <c r="BB631" i="224"/>
  <c r="BB630" i="224"/>
  <c r="BB629" i="224"/>
  <c r="BB628" i="224"/>
  <c r="BB627" i="224"/>
  <c r="BB626" i="224"/>
  <c r="BB625" i="224"/>
  <c r="BB624" i="224"/>
  <c r="BB623" i="224"/>
  <c r="BB622" i="224"/>
  <c r="BB621" i="224"/>
  <c r="BB620" i="224"/>
  <c r="BB619" i="224"/>
  <c r="BB618" i="224"/>
  <c r="BB617" i="224"/>
  <c r="BB616" i="224"/>
  <c r="BB615" i="224"/>
  <c r="BB614" i="224"/>
  <c r="BB613" i="224"/>
  <c r="BB612" i="224"/>
  <c r="BB611" i="224"/>
  <c r="BB610" i="224"/>
  <c r="BB609" i="224"/>
  <c r="BB608" i="224"/>
  <c r="BB607" i="224"/>
  <c r="BB606" i="224"/>
  <c r="BB605" i="224"/>
  <c r="BB604" i="224"/>
  <c r="BB603" i="224"/>
  <c r="BB602" i="224"/>
  <c r="BB601" i="224"/>
  <c r="BB600" i="224"/>
  <c r="BB599" i="224"/>
  <c r="BB598" i="224"/>
  <c r="BB597" i="224"/>
  <c r="BB596" i="224"/>
  <c r="BB595" i="224"/>
  <c r="BB594" i="224"/>
  <c r="BB593" i="224"/>
  <c r="BB592" i="224"/>
  <c r="BB591" i="224"/>
  <c r="BB590" i="224"/>
  <c r="BB589" i="224"/>
  <c r="BB588" i="224"/>
  <c r="BB587" i="224"/>
  <c r="BB586" i="224"/>
  <c r="BB585" i="224"/>
  <c r="BB584" i="224"/>
  <c r="BB583" i="224"/>
  <c r="BB582" i="224"/>
  <c r="BB581" i="224"/>
  <c r="BB580" i="224"/>
  <c r="BB579" i="224"/>
  <c r="BB578" i="224"/>
  <c r="BB577" i="224"/>
  <c r="BB576" i="224"/>
  <c r="BB575" i="224"/>
  <c r="BB574" i="224"/>
  <c r="BB573" i="224"/>
  <c r="BB572" i="224"/>
  <c r="BB571" i="224"/>
  <c r="BB570" i="224"/>
  <c r="BB569" i="224"/>
  <c r="BB568" i="224"/>
  <c r="BB567" i="224"/>
  <c r="BB566" i="224"/>
  <c r="BB565" i="224"/>
  <c r="BB564" i="224"/>
  <c r="BB563" i="224"/>
  <c r="BB562" i="224"/>
  <c r="BB561" i="224"/>
  <c r="BB560" i="224"/>
  <c r="BB559" i="224"/>
  <c r="BB558" i="224"/>
  <c r="BB557" i="224"/>
  <c r="BB556" i="224"/>
  <c r="BB555" i="224"/>
  <c r="BB554" i="224"/>
  <c r="BB553" i="224"/>
  <c r="BB552" i="224"/>
  <c r="BB551" i="224"/>
  <c r="BB550" i="224"/>
  <c r="BB549" i="224"/>
  <c r="BB548" i="224"/>
  <c r="BB547" i="224"/>
  <c r="BB546" i="224"/>
  <c r="BB545" i="224"/>
  <c r="BB544" i="224"/>
  <c r="BB543" i="224"/>
  <c r="BB542" i="224"/>
  <c r="BB541" i="224"/>
  <c r="BB540" i="224"/>
  <c r="BB539" i="224"/>
  <c r="BB538" i="224"/>
  <c r="BB537" i="224"/>
  <c r="BB536" i="224"/>
  <c r="BB535" i="224"/>
  <c r="BB534" i="224"/>
  <c r="BB533" i="224"/>
  <c r="BB532" i="224"/>
  <c r="BB531" i="224"/>
  <c r="BB530" i="224"/>
  <c r="BB529" i="224"/>
  <c r="BB528" i="224"/>
  <c r="BB527" i="224"/>
  <c r="BB526" i="224"/>
  <c r="BB525" i="224"/>
  <c r="BB524" i="224"/>
  <c r="BB523" i="224"/>
  <c r="BB522" i="224"/>
  <c r="BB521" i="224"/>
  <c r="BB520" i="224"/>
  <c r="BB519" i="224"/>
  <c r="BB518" i="224"/>
  <c r="BB517" i="224"/>
  <c r="BB516" i="224"/>
  <c r="BB515" i="224"/>
  <c r="BB514" i="224"/>
  <c r="BB513" i="224"/>
  <c r="BB512" i="224"/>
  <c r="BB511" i="224"/>
  <c r="BB510" i="224"/>
  <c r="BB509" i="224"/>
  <c r="BB508" i="224"/>
  <c r="BB507" i="224"/>
  <c r="BB506" i="224"/>
  <c r="BB505" i="224"/>
  <c r="BB504" i="224"/>
  <c r="BB503" i="224"/>
  <c r="BB502" i="224"/>
  <c r="BB501" i="224"/>
  <c r="BB500" i="224"/>
  <c r="BB499" i="224"/>
  <c r="BB498" i="224"/>
  <c r="BB497" i="224"/>
  <c r="BB496" i="224"/>
  <c r="BB495" i="224"/>
  <c r="BB494" i="224"/>
  <c r="BB493" i="224"/>
  <c r="BB492" i="224"/>
  <c r="BB491" i="224"/>
  <c r="BB490" i="224"/>
  <c r="BB489" i="224"/>
  <c r="BB488" i="224"/>
  <c r="BB487" i="224"/>
  <c r="BB486" i="224"/>
  <c r="BB485" i="224"/>
  <c r="BB484" i="224"/>
  <c r="BB483" i="224"/>
  <c r="BB482" i="224"/>
  <c r="BB481" i="224"/>
  <c r="BB480" i="224"/>
  <c r="BB479" i="224"/>
  <c r="BB478" i="224"/>
  <c r="BB477" i="224"/>
  <c r="BB476" i="224"/>
  <c r="BB475" i="224"/>
  <c r="BB474" i="224"/>
  <c r="BB473" i="224"/>
  <c r="BB472" i="224"/>
  <c r="BB471" i="224"/>
  <c r="BB470" i="224"/>
  <c r="BB469" i="224"/>
  <c r="BB468" i="224"/>
  <c r="BB467" i="224"/>
  <c r="BB466" i="224"/>
  <c r="BB465" i="224"/>
  <c r="BB464" i="224"/>
  <c r="BB463" i="224"/>
  <c r="BB462" i="224"/>
  <c r="BB461" i="224"/>
  <c r="BB460" i="224"/>
  <c r="BB459" i="224"/>
  <c r="BB458" i="224"/>
  <c r="BB457" i="224"/>
  <c r="BB456" i="224"/>
  <c r="BB455" i="224"/>
  <c r="BB454" i="224"/>
  <c r="BB453" i="224"/>
  <c r="BB452" i="224"/>
  <c r="BB451" i="224"/>
  <c r="BB450" i="224"/>
  <c r="BB449" i="224"/>
  <c r="BB448" i="224"/>
  <c r="BB447" i="224"/>
  <c r="BB446" i="224"/>
  <c r="BB445" i="224"/>
  <c r="BB444" i="224"/>
  <c r="BB443" i="224"/>
  <c r="BB442" i="224"/>
  <c r="BB441" i="224"/>
  <c r="BB440" i="224"/>
  <c r="BB439" i="224"/>
  <c r="BB438" i="224"/>
  <c r="BB437" i="224"/>
  <c r="BB436" i="224"/>
  <c r="BB435" i="224"/>
  <c r="BB434" i="224"/>
  <c r="BB433" i="224"/>
  <c r="BB432" i="224"/>
  <c r="BB431" i="224"/>
  <c r="BB430" i="224"/>
  <c r="BB429" i="224"/>
  <c r="BB428" i="224"/>
  <c r="BB427" i="224"/>
  <c r="BB426" i="224"/>
  <c r="BB425" i="224"/>
  <c r="BB424" i="224"/>
  <c r="BB423" i="224"/>
  <c r="BB422" i="224"/>
  <c r="BB421" i="224"/>
  <c r="BB420" i="224"/>
  <c r="BB419" i="224"/>
  <c r="BB418" i="224"/>
  <c r="BB417" i="224"/>
  <c r="BB416" i="224"/>
  <c r="BB415" i="224"/>
  <c r="BB414" i="224"/>
  <c r="BB413" i="224"/>
  <c r="BB412" i="224"/>
  <c r="BB411" i="224"/>
  <c r="BB410" i="224"/>
  <c r="BB409" i="224"/>
  <c r="BB408" i="224"/>
  <c r="BB407" i="224"/>
  <c r="BB406" i="224"/>
  <c r="BB405" i="224"/>
  <c r="BB404" i="224"/>
  <c r="BB403" i="224"/>
  <c r="BB402" i="224"/>
  <c r="BB401" i="224"/>
  <c r="BB400" i="224"/>
  <c r="BB399" i="224"/>
  <c r="BB398" i="224"/>
  <c r="BB397" i="224"/>
  <c r="BB396" i="224"/>
  <c r="BB395" i="224"/>
  <c r="BB394" i="224"/>
  <c r="BB393" i="224"/>
  <c r="BB392" i="224"/>
  <c r="BB391" i="224"/>
  <c r="BB390" i="224"/>
  <c r="BB389" i="224"/>
  <c r="BB388" i="224"/>
  <c r="BB387" i="224"/>
  <c r="BB386" i="224"/>
  <c r="BB385" i="224"/>
  <c r="BB384" i="224"/>
  <c r="BB383" i="224"/>
  <c r="BB382" i="224"/>
  <c r="BB381" i="224"/>
  <c r="BB380" i="224"/>
  <c r="BB379" i="224"/>
  <c r="BB378" i="224"/>
  <c r="BB377" i="224"/>
  <c r="BB376" i="224"/>
  <c r="BB375" i="224"/>
  <c r="BB374" i="224"/>
  <c r="BB373" i="224"/>
  <c r="BB372" i="224"/>
  <c r="BB371" i="224"/>
  <c r="BB370" i="224"/>
  <c r="BB369" i="224"/>
  <c r="BB368" i="224"/>
  <c r="BB367" i="224"/>
  <c r="BB366" i="224"/>
  <c r="BB365" i="224"/>
  <c r="BB364" i="224"/>
  <c r="BB363" i="224"/>
  <c r="BB362" i="224"/>
  <c r="BB361" i="224"/>
  <c r="BB360" i="224"/>
  <c r="BB359" i="224"/>
  <c r="BB358" i="224"/>
  <c r="BB357" i="224"/>
  <c r="BB356" i="224"/>
  <c r="BB355" i="224"/>
  <c r="BB354" i="224"/>
  <c r="BB353" i="224"/>
  <c r="BB352" i="224"/>
  <c r="BB351" i="224"/>
  <c r="BB350" i="224"/>
  <c r="BB349" i="224"/>
  <c r="BB348" i="224"/>
  <c r="BB347" i="224"/>
  <c r="BB346" i="224"/>
  <c r="BB345" i="224"/>
  <c r="BB344" i="224"/>
  <c r="BB343" i="224"/>
  <c r="BB342" i="224"/>
  <c r="BB341" i="224"/>
  <c r="BB340" i="224"/>
  <c r="BB339" i="224"/>
  <c r="BB338" i="224"/>
  <c r="BB337" i="224"/>
  <c r="BB336" i="224"/>
  <c r="BB335" i="224"/>
  <c r="BB334" i="224"/>
  <c r="BB333" i="224"/>
  <c r="BB332" i="224"/>
  <c r="BB331" i="224"/>
  <c r="BB330" i="224"/>
  <c r="BB329" i="224"/>
  <c r="BB328" i="224"/>
  <c r="BB327" i="224"/>
  <c r="BB326" i="224"/>
  <c r="BB325" i="224"/>
  <c r="BB324" i="224"/>
  <c r="BB323" i="224"/>
  <c r="BB322" i="224"/>
  <c r="BB321" i="224"/>
  <c r="BB320" i="224"/>
  <c r="BB319" i="224"/>
  <c r="BB318" i="224"/>
  <c r="BB317" i="224"/>
  <c r="BB316" i="224"/>
  <c r="BB315" i="224"/>
  <c r="BB314" i="224"/>
  <c r="BB313" i="224"/>
  <c r="BB312" i="224"/>
  <c r="BB311" i="224"/>
  <c r="BB310" i="224"/>
  <c r="BB309" i="224"/>
  <c r="BB308" i="224"/>
  <c r="BB307" i="224"/>
  <c r="BB306" i="224"/>
  <c r="BB305" i="224"/>
  <c r="BB304" i="224"/>
  <c r="BB303" i="224"/>
  <c r="BB302" i="224"/>
  <c r="BB301" i="224"/>
  <c r="BB300" i="224"/>
  <c r="BB299" i="224"/>
  <c r="BB298" i="224"/>
  <c r="BB297" i="224"/>
  <c r="BB296" i="224"/>
  <c r="BB295" i="224"/>
  <c r="BB294" i="224"/>
  <c r="BB293" i="224"/>
  <c r="BB292" i="224"/>
  <c r="BB291" i="224"/>
  <c r="BB290" i="224"/>
  <c r="BB289" i="224"/>
  <c r="BB288" i="224"/>
  <c r="BB287" i="224"/>
  <c r="BB286" i="224"/>
  <c r="BB285" i="224"/>
  <c r="BB284" i="224"/>
  <c r="BB283" i="224"/>
  <c r="BB282" i="224"/>
  <c r="BB281" i="224"/>
  <c r="BB280" i="224"/>
  <c r="BB279" i="224"/>
  <c r="BB278" i="224"/>
  <c r="BB277" i="224"/>
  <c r="BB276" i="224"/>
  <c r="BB275" i="224"/>
  <c r="BB274" i="224"/>
  <c r="BB273" i="224"/>
  <c r="BB272" i="224"/>
  <c r="BB271" i="224"/>
  <c r="BB270" i="224"/>
  <c r="BB269" i="224"/>
  <c r="BB268" i="224"/>
  <c r="BB267" i="224"/>
  <c r="BB266" i="224"/>
  <c r="BB265" i="224"/>
  <c r="BB264" i="224"/>
  <c r="BB263" i="224"/>
  <c r="BB262" i="224"/>
  <c r="BB261" i="224"/>
  <c r="BB260" i="224"/>
  <c r="BB259" i="224"/>
  <c r="BB258" i="224"/>
  <c r="BB257" i="224"/>
  <c r="BB256" i="224"/>
  <c r="BB255" i="224"/>
  <c r="BB254" i="224"/>
  <c r="BB253" i="224"/>
  <c r="BB252" i="224"/>
  <c r="BB251" i="224"/>
  <c r="BB250" i="224"/>
  <c r="BB249" i="224"/>
  <c r="BB248" i="224"/>
  <c r="BB247" i="224"/>
  <c r="BB246" i="224"/>
  <c r="BB245" i="224"/>
  <c r="BB244" i="224"/>
  <c r="BB243" i="224"/>
  <c r="BB242" i="224"/>
  <c r="BB241" i="224"/>
  <c r="BB240" i="224"/>
  <c r="BB239" i="224"/>
  <c r="BB238" i="224"/>
  <c r="BB237" i="224"/>
  <c r="BB236" i="224"/>
  <c r="BB235" i="224"/>
  <c r="BB234" i="224"/>
  <c r="BB233" i="224"/>
  <c r="BB232" i="224"/>
  <c r="BB231" i="224"/>
  <c r="BB230" i="224"/>
  <c r="BB229" i="224"/>
  <c r="BB228" i="224"/>
  <c r="BB227" i="224"/>
  <c r="BB226" i="224"/>
  <c r="BB225" i="224"/>
  <c r="BB224" i="224"/>
  <c r="BB223" i="224"/>
  <c r="BB222" i="224"/>
  <c r="BB221" i="224"/>
  <c r="BB220" i="224"/>
  <c r="BB219" i="224"/>
  <c r="BB218" i="224"/>
  <c r="BB217" i="224"/>
  <c r="BB216" i="224"/>
  <c r="BB215" i="224"/>
  <c r="BB214" i="224"/>
  <c r="BB213" i="224"/>
  <c r="BB212" i="224"/>
  <c r="BB211" i="224"/>
  <c r="BB210" i="224"/>
  <c r="BB209" i="224"/>
  <c r="BB208" i="224"/>
  <c r="BB207" i="224"/>
  <c r="BB206" i="224"/>
  <c r="BB205" i="224"/>
  <c r="BB204" i="224"/>
  <c r="BB203" i="224"/>
  <c r="BB202" i="224"/>
  <c r="BB201" i="224"/>
  <c r="BB200" i="224"/>
  <c r="BB199" i="224"/>
  <c r="BB198" i="224"/>
  <c r="BB197" i="224"/>
  <c r="BB196" i="224"/>
  <c r="BB195" i="224"/>
  <c r="BB194" i="224"/>
  <c r="BB193" i="224"/>
  <c r="BB192" i="224"/>
  <c r="BB191" i="224"/>
  <c r="BB190" i="224"/>
  <c r="BB189" i="224"/>
  <c r="BB188" i="224"/>
  <c r="BB187" i="224"/>
  <c r="BB186" i="224"/>
  <c r="BB185" i="224"/>
  <c r="BB184" i="224"/>
  <c r="BB183" i="224"/>
  <c r="BB182" i="224"/>
  <c r="BB181" i="224"/>
  <c r="BB180" i="224"/>
  <c r="BB179" i="224"/>
  <c r="BB178" i="224"/>
  <c r="BB177" i="224"/>
  <c r="BB176" i="224"/>
  <c r="BB175" i="224"/>
  <c r="BB174" i="224"/>
  <c r="BB173" i="224"/>
  <c r="BB172" i="224"/>
  <c r="BB171" i="224"/>
  <c r="BB170" i="224"/>
  <c r="BB169" i="224"/>
  <c r="BB168" i="224"/>
  <c r="BB167" i="224"/>
  <c r="BB166" i="224"/>
  <c r="BB165" i="224"/>
  <c r="BB164" i="224"/>
  <c r="BB163" i="224"/>
  <c r="BB162" i="224"/>
  <c r="BB161" i="224"/>
  <c r="BB160" i="224"/>
  <c r="BB159" i="224"/>
  <c r="BB158" i="224"/>
  <c r="BB157" i="224"/>
  <c r="BB156" i="224"/>
  <c r="BB155" i="224"/>
  <c r="BB154" i="224"/>
  <c r="BB153" i="224"/>
  <c r="BB152" i="224"/>
  <c r="BB151" i="224"/>
  <c r="BB150" i="224"/>
  <c r="BB149" i="224"/>
  <c r="BB148" i="224"/>
  <c r="BB147" i="224"/>
  <c r="BB146" i="224"/>
  <c r="BB145" i="224"/>
  <c r="BB144" i="224"/>
  <c r="BB143" i="224"/>
  <c r="BB142" i="224"/>
  <c r="BB141" i="224"/>
  <c r="BB140" i="224"/>
  <c r="BB139" i="224"/>
  <c r="BB138" i="224"/>
  <c r="BB137" i="224"/>
  <c r="BB136" i="224"/>
  <c r="BB135" i="224"/>
  <c r="BB134" i="224"/>
  <c r="BB133" i="224"/>
  <c r="BB132" i="224"/>
  <c r="BB131" i="224"/>
  <c r="BB130" i="224"/>
  <c r="BB129" i="224"/>
  <c r="BB128" i="224"/>
  <c r="BB127" i="224"/>
  <c r="BB126" i="224"/>
  <c r="BB125" i="224"/>
  <c r="BB124" i="224"/>
  <c r="BB123" i="224"/>
  <c r="BB122" i="224"/>
  <c r="BB121" i="224"/>
  <c r="BB120" i="224"/>
  <c r="BB119" i="224"/>
  <c r="BB118" i="224"/>
  <c r="BB117" i="224"/>
  <c r="BB116" i="224"/>
  <c r="BB115" i="224"/>
  <c r="BB114" i="224"/>
  <c r="BB113" i="224"/>
  <c r="BB112" i="224"/>
  <c r="BB111" i="224"/>
  <c r="BB110" i="224"/>
  <c r="BB109" i="224"/>
  <c r="BB108" i="224"/>
  <c r="BB107" i="224"/>
  <c r="BB106" i="224"/>
  <c r="BB105" i="224"/>
  <c r="BB104" i="224"/>
  <c r="BB103" i="224"/>
  <c r="BB102" i="224"/>
  <c r="BB101" i="224"/>
  <c r="BB100" i="224"/>
  <c r="BB99" i="224"/>
  <c r="BB98" i="224"/>
  <c r="BB97" i="224"/>
  <c r="BB96" i="224"/>
  <c r="BB95" i="224"/>
  <c r="BB94" i="224"/>
  <c r="BB93" i="224"/>
  <c r="BB92" i="224"/>
  <c r="BB91" i="224"/>
  <c r="BB90" i="224"/>
  <c r="BB89" i="224"/>
  <c r="BB88" i="224"/>
  <c r="BB87" i="224"/>
  <c r="BB86" i="224"/>
  <c r="BB85" i="224"/>
  <c r="BB84" i="224"/>
  <c r="BB83" i="224"/>
  <c r="BB82" i="224"/>
  <c r="BB81" i="224"/>
  <c r="BB80" i="224"/>
  <c r="BB79" i="224"/>
  <c r="BB78" i="224"/>
  <c r="BB77" i="224"/>
  <c r="BB76" i="224"/>
  <c r="BB75" i="224"/>
  <c r="BB74" i="224"/>
  <c r="BB73" i="224"/>
  <c r="BB72" i="224"/>
  <c r="BB71" i="224"/>
  <c r="BB70" i="224"/>
  <c r="BB69" i="224"/>
  <c r="BB68" i="224"/>
  <c r="BB67" i="224"/>
  <c r="BB66" i="224"/>
  <c r="BB65" i="224"/>
  <c r="BB64" i="224"/>
  <c r="BB63" i="224"/>
  <c r="BB62" i="224"/>
  <c r="I54" i="224"/>
  <c r="BB61" i="224"/>
  <c r="BB60" i="224"/>
  <c r="BB59" i="224"/>
  <c r="BB58" i="224"/>
  <c r="BB57" i="224"/>
  <c r="BB56" i="224"/>
  <c r="BB55" i="224"/>
  <c r="I53" i="224"/>
  <c r="BB54" i="224"/>
  <c r="BB53" i="224"/>
  <c r="BB52" i="224"/>
  <c r="BB51" i="224"/>
  <c r="BB50" i="224"/>
  <c r="BB49" i="224"/>
  <c r="BB48" i="224"/>
  <c r="BB47" i="224"/>
  <c r="AP47" i="224"/>
  <c r="K41" i="224" s="1"/>
  <c r="AL47" i="224"/>
  <c r="S47" i="224"/>
  <c r="BB46" i="224"/>
  <c r="AF46" i="224"/>
  <c r="AD46" i="224"/>
  <c r="AB46" i="224"/>
  <c r="AA46" i="224"/>
  <c r="Z46" i="224"/>
  <c r="AC46" i="224" s="1"/>
  <c r="Y46" i="224"/>
  <c r="W46" i="224" a="1"/>
  <c r="W46" i="224" s="1"/>
  <c r="V46" i="224"/>
  <c r="U46" i="224"/>
  <c r="BB45" i="224"/>
  <c r="AF45" i="224"/>
  <c r="AD45" i="224"/>
  <c r="AB45" i="224"/>
  <c r="AA45" i="224"/>
  <c r="Z45" i="224"/>
  <c r="AC45" i="224" s="1"/>
  <c r="Y45" i="224"/>
  <c r="W45" i="224" a="1"/>
  <c r="W45" i="224" s="1"/>
  <c r="V45" i="224"/>
  <c r="U45" i="224"/>
  <c r="BB44" i="224"/>
  <c r="AF44" i="224"/>
  <c r="AD44" i="224"/>
  <c r="AB44" i="224"/>
  <c r="AA44" i="224"/>
  <c r="Z44" i="224"/>
  <c r="AC44" i="224" s="1"/>
  <c r="Y44" i="224"/>
  <c r="W44" i="224" a="1"/>
  <c r="W44" i="224" s="1"/>
  <c r="V44" i="224"/>
  <c r="U44" i="224"/>
  <c r="BB43" i="224"/>
  <c r="AF43" i="224"/>
  <c r="AD43" i="224"/>
  <c r="AB43" i="224"/>
  <c r="AA43" i="224"/>
  <c r="Z43" i="224"/>
  <c r="AC43" i="224" s="1"/>
  <c r="Y43" i="224"/>
  <c r="W43" i="224" a="1"/>
  <c r="W43" i="224" s="1"/>
  <c r="V43" i="224"/>
  <c r="U43" i="224"/>
  <c r="BB42" i="224"/>
  <c r="AF42" i="224"/>
  <c r="AD42" i="224"/>
  <c r="AD47" i="224" s="1"/>
  <c r="AB42" i="224"/>
  <c r="AA42" i="224"/>
  <c r="Z42" i="224"/>
  <c r="Y42" i="224"/>
  <c r="W42" i="224" a="1"/>
  <c r="W42" i="224" s="1"/>
  <c r="V42" i="224"/>
  <c r="U42" i="224"/>
  <c r="G42" i="224"/>
  <c r="BB41" i="224"/>
  <c r="I41" i="224"/>
  <c r="BB40" i="224"/>
  <c r="BB39" i="224"/>
  <c r="BB38" i="224"/>
  <c r="G38" i="224"/>
  <c r="BB37" i="224"/>
  <c r="S37" i="224"/>
  <c r="I37" i="224"/>
  <c r="BB36" i="224"/>
  <c r="AM36" i="224"/>
  <c r="AL36" i="224"/>
  <c r="AR36" i="224" s="1"/>
  <c r="AD36" i="224"/>
  <c r="V36" i="224"/>
  <c r="U36" i="224"/>
  <c r="BB35" i="224"/>
  <c r="AM35" i="224"/>
  <c r="AL35" i="224"/>
  <c r="AR35" i="224" s="1"/>
  <c r="AF35" i="224"/>
  <c r="AD35" i="224"/>
  <c r="AB35" i="224"/>
  <c r="AA35" i="224"/>
  <c r="Z35" i="224"/>
  <c r="AC35" i="224" s="1"/>
  <c r="Y35" i="224"/>
  <c r="W35" i="224" a="1"/>
  <c r="W35" i="224" s="1"/>
  <c r="V35" i="224"/>
  <c r="U35" i="224"/>
  <c r="BB34" i="224"/>
  <c r="AM34" i="224"/>
  <c r="AL34" i="224"/>
  <c r="AR34" i="224" s="1"/>
  <c r="AF34" i="224"/>
  <c r="AD34" i="224"/>
  <c r="AB34" i="224"/>
  <c r="AA34" i="224"/>
  <c r="Z34" i="224"/>
  <c r="AC34" i="224" s="1"/>
  <c r="Y34" i="224"/>
  <c r="W34" i="224" a="1"/>
  <c r="W34" i="224" s="1"/>
  <c r="V34" i="224"/>
  <c r="U34" i="224"/>
  <c r="BB33" i="224"/>
  <c r="AR33" i="224"/>
  <c r="AM33" i="224"/>
  <c r="AL33" i="224"/>
  <c r="AF33" i="224"/>
  <c r="AD33" i="224"/>
  <c r="AB33" i="224"/>
  <c r="AA33" i="224"/>
  <c r="Z33" i="224"/>
  <c r="AC33" i="224" s="1"/>
  <c r="Y33" i="224"/>
  <c r="W33" i="224" a="1"/>
  <c r="W33" i="224" s="1"/>
  <c r="V33" i="224"/>
  <c r="U33" i="224"/>
  <c r="BB32" i="224"/>
  <c r="AR32" i="224"/>
  <c r="AM32" i="224"/>
  <c r="AL32" i="224"/>
  <c r="AF32" i="224"/>
  <c r="AD32" i="224"/>
  <c r="AB32" i="224"/>
  <c r="AA32" i="224"/>
  <c r="Z32" i="224"/>
  <c r="AC32" i="224" s="1"/>
  <c r="Y32" i="224"/>
  <c r="W32" i="224" a="1"/>
  <c r="W32" i="224" s="1"/>
  <c r="V32" i="224"/>
  <c r="U32" i="224"/>
  <c r="BB31" i="224"/>
  <c r="AR31" i="224"/>
  <c r="AM31" i="224"/>
  <c r="AL31" i="224"/>
  <c r="AF31" i="224"/>
  <c r="AD31" i="224"/>
  <c r="AB31" i="224"/>
  <c r="AA31" i="224"/>
  <c r="Z31" i="224"/>
  <c r="AC31" i="224" s="1"/>
  <c r="Y31" i="224"/>
  <c r="W31" i="224" a="1"/>
  <c r="W31" i="224" s="1"/>
  <c r="V31" i="224"/>
  <c r="U31" i="224"/>
  <c r="BB30" i="224"/>
  <c r="AM30" i="224"/>
  <c r="AL30" i="224"/>
  <c r="AR30" i="224" s="1"/>
  <c r="AF30" i="224"/>
  <c r="AD30" i="224"/>
  <c r="AB30" i="224"/>
  <c r="AA30" i="224"/>
  <c r="Z30" i="224"/>
  <c r="AC30" i="224" s="1"/>
  <c r="Y30" i="224"/>
  <c r="W30" i="224" a="1"/>
  <c r="W30" i="224" s="1"/>
  <c r="V30" i="224"/>
  <c r="U30" i="224"/>
  <c r="BB29" i="224"/>
  <c r="AM29" i="224"/>
  <c r="AL29" i="224"/>
  <c r="AR29" i="224" s="1"/>
  <c r="AF29" i="224"/>
  <c r="AD29" i="224"/>
  <c r="AB29" i="224"/>
  <c r="AA29" i="224"/>
  <c r="Z29" i="224"/>
  <c r="AC29" i="224" s="1"/>
  <c r="Y29" i="224"/>
  <c r="W29" i="224" a="1"/>
  <c r="W29" i="224" s="1"/>
  <c r="V29" i="224"/>
  <c r="U29" i="224"/>
  <c r="BB28" i="224"/>
  <c r="AR28" i="224"/>
  <c r="AM28" i="224"/>
  <c r="AL28" i="224"/>
  <c r="AF28" i="224"/>
  <c r="AD28" i="224"/>
  <c r="AB28" i="224"/>
  <c r="AA28" i="224"/>
  <c r="Z28" i="224"/>
  <c r="AC28" i="224" s="1"/>
  <c r="Y28" i="224"/>
  <c r="W28" i="224" a="1"/>
  <c r="W28" i="224" s="1"/>
  <c r="V28" i="224"/>
  <c r="U28" i="224"/>
  <c r="BB27" i="224"/>
  <c r="AR27" i="224"/>
  <c r="AM27" i="224"/>
  <c r="AL27" i="224"/>
  <c r="AF27" i="224"/>
  <c r="AD27" i="224"/>
  <c r="AB27" i="224"/>
  <c r="AA27" i="224"/>
  <c r="Z27" i="224"/>
  <c r="AC27" i="224" s="1"/>
  <c r="Y27" i="224"/>
  <c r="W27" i="224" a="1"/>
  <c r="W27" i="224" s="1"/>
  <c r="V27" i="224"/>
  <c r="U27" i="224"/>
  <c r="BB26" i="224"/>
  <c r="AR26" i="224"/>
  <c r="AM26" i="224"/>
  <c r="AL26" i="224"/>
  <c r="AF26" i="224"/>
  <c r="AD26" i="224"/>
  <c r="AB26" i="224"/>
  <c r="AA26" i="224"/>
  <c r="Z26" i="224"/>
  <c r="AC26" i="224" s="1"/>
  <c r="Y26" i="224"/>
  <c r="W26" i="224" a="1"/>
  <c r="W26" i="224" s="1"/>
  <c r="V26" i="224"/>
  <c r="U26" i="224"/>
  <c r="BB25" i="224"/>
  <c r="AM25" i="224"/>
  <c r="AL25" i="224"/>
  <c r="AR25" i="224" s="1"/>
  <c r="AF25" i="224"/>
  <c r="AD25" i="224"/>
  <c r="AB25" i="224"/>
  <c r="AA25" i="224"/>
  <c r="Z25" i="224"/>
  <c r="AC25" i="224" s="1"/>
  <c r="Y25" i="224"/>
  <c r="W25" i="224" a="1"/>
  <c r="W25" i="224" s="1"/>
  <c r="V25" i="224"/>
  <c r="U25" i="224"/>
  <c r="BB24" i="224"/>
  <c r="AR24" i="224"/>
  <c r="AM24" i="224"/>
  <c r="AL24" i="224"/>
  <c r="AF24" i="224"/>
  <c r="AD24" i="224"/>
  <c r="AB24" i="224"/>
  <c r="AA24" i="224"/>
  <c r="Z24" i="224"/>
  <c r="AC24" i="224" s="1"/>
  <c r="Y24" i="224"/>
  <c r="W24" i="224" a="1"/>
  <c r="W24" i="224" s="1"/>
  <c r="V24" i="224"/>
  <c r="U24" i="224"/>
  <c r="G24" i="224"/>
  <c r="BB23" i="224"/>
  <c r="AR23" i="224"/>
  <c r="AM23" i="224"/>
  <c r="AL23" i="224"/>
  <c r="AF23" i="224"/>
  <c r="AD23" i="224"/>
  <c r="AB23" i="224"/>
  <c r="AA23" i="224"/>
  <c r="Z23" i="224"/>
  <c r="AC23" i="224" s="1"/>
  <c r="Y23" i="224"/>
  <c r="W23" i="224" a="1"/>
  <c r="W23" i="224" s="1"/>
  <c r="V23" i="224"/>
  <c r="U23" i="224"/>
  <c r="BB22" i="224"/>
  <c r="AR22" i="224"/>
  <c r="AM22" i="224"/>
  <c r="AL22" i="224"/>
  <c r="AF22" i="224"/>
  <c r="AD22" i="224"/>
  <c r="AB22" i="224"/>
  <c r="AA22" i="224"/>
  <c r="Z22" i="224"/>
  <c r="AC22" i="224" s="1"/>
  <c r="Y22" i="224"/>
  <c r="W22" i="224" a="1"/>
  <c r="W22" i="224" s="1"/>
  <c r="V22" i="224"/>
  <c r="U22" i="224"/>
  <c r="BB21" i="224"/>
  <c r="AR21" i="224"/>
  <c r="AM21" i="224"/>
  <c r="AL21" i="224"/>
  <c r="AF21" i="224"/>
  <c r="AD21" i="224"/>
  <c r="AB21" i="224"/>
  <c r="AA21" i="224"/>
  <c r="Z21" i="224"/>
  <c r="AC21" i="224" s="1"/>
  <c r="Y21" i="224"/>
  <c r="W21" i="224" a="1"/>
  <c r="W21" i="224" s="1"/>
  <c r="V21" i="224"/>
  <c r="U21" i="224"/>
  <c r="BB20" i="224"/>
  <c r="AM20" i="224"/>
  <c r="AL20" i="224"/>
  <c r="AR20" i="224" s="1"/>
  <c r="AF20" i="224"/>
  <c r="AD20" i="224"/>
  <c r="AB20" i="224"/>
  <c r="AA20" i="224"/>
  <c r="Z20" i="224"/>
  <c r="AC20" i="224" s="1"/>
  <c r="Y20" i="224"/>
  <c r="W20" i="224" a="1"/>
  <c r="W20" i="224" s="1"/>
  <c r="V20" i="224"/>
  <c r="U20" i="224"/>
  <c r="G20" i="224"/>
  <c r="BB19" i="224"/>
  <c r="AM19" i="224"/>
  <c r="AL19" i="224"/>
  <c r="AR19" i="224" s="1"/>
  <c r="AF19" i="224"/>
  <c r="AD19" i="224"/>
  <c r="AB19" i="224"/>
  <c r="AA19" i="224"/>
  <c r="Z19" i="224"/>
  <c r="AC19" i="224" s="1"/>
  <c r="Y19" i="224"/>
  <c r="W19" i="224" a="1"/>
  <c r="W19" i="224" s="1"/>
  <c r="V19" i="224"/>
  <c r="U19" i="224"/>
  <c r="I19" i="224"/>
  <c r="BB18" i="224"/>
  <c r="AM18" i="224"/>
  <c r="AL18" i="224"/>
  <c r="AR18" i="224" s="1"/>
  <c r="AF18" i="224"/>
  <c r="AD18" i="224"/>
  <c r="AB18" i="224"/>
  <c r="AA18" i="224"/>
  <c r="Z18" i="224"/>
  <c r="AC18" i="224" s="1"/>
  <c r="Y18" i="224"/>
  <c r="W18" i="224" a="1"/>
  <c r="W18" i="224" s="1"/>
  <c r="V18" i="224"/>
  <c r="U18" i="224"/>
  <c r="BB17" i="224"/>
  <c r="AR17" i="224"/>
  <c r="AM17" i="224"/>
  <c r="AL17" i="224"/>
  <c r="AF17" i="224"/>
  <c r="AD17" i="224"/>
  <c r="AB17" i="224"/>
  <c r="AA17" i="224"/>
  <c r="Z17" i="224"/>
  <c r="AC17" i="224" s="1"/>
  <c r="Y17" i="224"/>
  <c r="W17" i="224" a="1"/>
  <c r="W17" i="224" s="1"/>
  <c r="V17" i="224"/>
  <c r="U17" i="224"/>
  <c r="BB16" i="224"/>
  <c r="AF16" i="224"/>
  <c r="AD16" i="224"/>
  <c r="AB16" i="224"/>
  <c r="AA16" i="224"/>
  <c r="Z16" i="224"/>
  <c r="AC16" i="224" s="1"/>
  <c r="Y16" i="224"/>
  <c r="W16" i="224" a="1"/>
  <c r="W16" i="224" s="1"/>
  <c r="V16" i="224"/>
  <c r="U16" i="224"/>
  <c r="BB15" i="224"/>
  <c r="AF15" i="224"/>
  <c r="AD15" i="224"/>
  <c r="AB15" i="224"/>
  <c r="AA15" i="224"/>
  <c r="Z15" i="224"/>
  <c r="AC15" i="224" s="1"/>
  <c r="Y15" i="224"/>
  <c r="W15" i="224" a="1"/>
  <c r="W15" i="224" s="1"/>
  <c r="V15" i="224"/>
  <c r="U15" i="224"/>
  <c r="BB14" i="224"/>
  <c r="AF14" i="224"/>
  <c r="AD14" i="224"/>
  <c r="AB14" i="224"/>
  <c r="AA14" i="224"/>
  <c r="Z14" i="224"/>
  <c r="AC14" i="224" s="1"/>
  <c r="Y14" i="224"/>
  <c r="W14" i="224" a="1"/>
  <c r="W14" i="224" s="1"/>
  <c r="V14" i="224"/>
  <c r="U14" i="224"/>
  <c r="BB13" i="224"/>
  <c r="AF13" i="224"/>
  <c r="AD13" i="224"/>
  <c r="AB13" i="224"/>
  <c r="AA13" i="224"/>
  <c r="Z13" i="224"/>
  <c r="AC13" i="224" s="1"/>
  <c r="Y13" i="224"/>
  <c r="W13" i="224" a="1"/>
  <c r="W13" i="224" s="1"/>
  <c r="V13" i="224"/>
  <c r="U13" i="224"/>
  <c r="BB12" i="224"/>
  <c r="AL12" i="224"/>
  <c r="I23" i="224" s="1"/>
  <c r="AF12" i="224"/>
  <c r="AD12" i="224"/>
  <c r="AB12" i="224"/>
  <c r="AA12" i="224"/>
  <c r="Z12" i="224"/>
  <c r="AC12" i="224" s="1"/>
  <c r="Y12" i="224"/>
  <c r="W12" i="224" a="1"/>
  <c r="W12" i="224" s="1"/>
  <c r="V12" i="224"/>
  <c r="U12" i="224"/>
  <c r="BB11" i="224"/>
  <c r="AF11" i="224"/>
  <c r="AD11" i="224"/>
  <c r="AB11" i="224"/>
  <c r="AA11" i="224"/>
  <c r="Z11" i="224"/>
  <c r="AC11" i="224" s="1"/>
  <c r="Y11" i="224"/>
  <c r="W11" i="224" a="1"/>
  <c r="W11" i="224" s="1"/>
  <c r="V11" i="224"/>
  <c r="U11" i="224"/>
  <c r="BB10" i="224"/>
  <c r="AF10" i="224"/>
  <c r="AD10" i="224"/>
  <c r="AB10" i="224"/>
  <c r="AA10" i="224"/>
  <c r="Z10" i="224"/>
  <c r="AC10" i="224" s="1"/>
  <c r="Y10" i="224"/>
  <c r="W10" i="224" a="1"/>
  <c r="W10" i="224" s="1"/>
  <c r="V10" i="224"/>
  <c r="U10" i="224"/>
  <c r="BB9" i="224"/>
  <c r="AF9" i="224"/>
  <c r="AD9" i="224"/>
  <c r="AB9" i="224"/>
  <c r="AA9" i="224"/>
  <c r="Z9" i="224"/>
  <c r="AC9" i="224" s="1"/>
  <c r="Y9" i="224"/>
  <c r="W9" i="224" a="1"/>
  <c r="W9" i="224" s="1"/>
  <c r="V9" i="224"/>
  <c r="U9" i="224"/>
  <c r="BB8" i="224"/>
  <c r="AP12" i="224"/>
  <c r="K23" i="224" s="1"/>
  <c r="AF8" i="224"/>
  <c r="AD8" i="224"/>
  <c r="AB8" i="224"/>
  <c r="AA8" i="224"/>
  <c r="Z8" i="224"/>
  <c r="AC8" i="224" s="1"/>
  <c r="Y8" i="224"/>
  <c r="W8" i="224" a="1"/>
  <c r="W8" i="224" s="1"/>
  <c r="V8" i="224"/>
  <c r="U8" i="224"/>
  <c r="BB7" i="224"/>
  <c r="AF7" i="224"/>
  <c r="AD7" i="224"/>
  <c r="AB7" i="224"/>
  <c r="AA7" i="224"/>
  <c r="Z7" i="224"/>
  <c r="AC7" i="224" s="1"/>
  <c r="Y7" i="224"/>
  <c r="W7" i="224" a="1"/>
  <c r="W7" i="224" s="1"/>
  <c r="V7" i="224"/>
  <c r="U7" i="224"/>
  <c r="BB6" i="224"/>
  <c r="BB5" i="224"/>
  <c r="BB4" i="224"/>
  <c r="BB1128" i="223"/>
  <c r="BB1127" i="223"/>
  <c r="BB1126" i="223"/>
  <c r="BB1125" i="223"/>
  <c r="BB1124" i="223"/>
  <c r="BB1123" i="223"/>
  <c r="BB1122" i="223"/>
  <c r="BB1121" i="223"/>
  <c r="BB1120" i="223"/>
  <c r="BB1119" i="223"/>
  <c r="BB1118" i="223"/>
  <c r="BB1117" i="223"/>
  <c r="BB1116" i="223"/>
  <c r="BB1115" i="223"/>
  <c r="BB1114" i="223"/>
  <c r="BB1113" i="223"/>
  <c r="BB1112" i="223"/>
  <c r="BB1111" i="223"/>
  <c r="BB1110" i="223"/>
  <c r="BB1109" i="223"/>
  <c r="BB1108" i="223"/>
  <c r="BB1107" i="223"/>
  <c r="BB1106" i="223"/>
  <c r="BB1105" i="223"/>
  <c r="BB1104" i="223"/>
  <c r="BB1103" i="223"/>
  <c r="BB1102" i="223"/>
  <c r="BB1101" i="223"/>
  <c r="BB1100" i="223"/>
  <c r="BB1099" i="223"/>
  <c r="BB1098" i="223"/>
  <c r="BB1097" i="223"/>
  <c r="BB1096" i="223"/>
  <c r="BB1095" i="223"/>
  <c r="BB1094" i="223"/>
  <c r="BB1093" i="223"/>
  <c r="BB1092" i="223"/>
  <c r="BB1091" i="223"/>
  <c r="BB1090" i="223"/>
  <c r="BB1089" i="223"/>
  <c r="BB1088" i="223"/>
  <c r="BB1087" i="223"/>
  <c r="BB1086" i="223"/>
  <c r="BB1085" i="223"/>
  <c r="BB1084" i="223"/>
  <c r="BB1083" i="223"/>
  <c r="BB1082" i="223"/>
  <c r="BB1081" i="223"/>
  <c r="BB1080" i="223"/>
  <c r="BB1079" i="223"/>
  <c r="BB1078" i="223"/>
  <c r="BB1077" i="223"/>
  <c r="BB1076" i="223"/>
  <c r="BB1075" i="223"/>
  <c r="BB1074" i="223"/>
  <c r="BB1073" i="223"/>
  <c r="BB1072" i="223"/>
  <c r="BB1071" i="223"/>
  <c r="BB1070" i="223"/>
  <c r="BB1069" i="223"/>
  <c r="BB1068" i="223"/>
  <c r="BB1067" i="223"/>
  <c r="BB1066" i="223"/>
  <c r="BB1065" i="223"/>
  <c r="BB1064" i="223"/>
  <c r="BB1063" i="223"/>
  <c r="BB1062" i="223"/>
  <c r="BB1061" i="223"/>
  <c r="BB1060" i="223"/>
  <c r="BB1059" i="223"/>
  <c r="BB1058" i="223"/>
  <c r="BB1057" i="223"/>
  <c r="BB1056" i="223"/>
  <c r="BB1055" i="223"/>
  <c r="BB1054" i="223"/>
  <c r="BB1053" i="223"/>
  <c r="BB1052" i="223"/>
  <c r="BB1051" i="223"/>
  <c r="BB1050" i="223"/>
  <c r="BB1049" i="223"/>
  <c r="BB1048" i="223"/>
  <c r="BB1047" i="223"/>
  <c r="BB1046" i="223"/>
  <c r="BB1045" i="223"/>
  <c r="BB1044" i="223"/>
  <c r="BB1043" i="223"/>
  <c r="BB1042" i="223"/>
  <c r="BB1041" i="223"/>
  <c r="BB1040" i="223"/>
  <c r="BB1039" i="223"/>
  <c r="BB1038" i="223"/>
  <c r="BB1037" i="223"/>
  <c r="BB1036" i="223"/>
  <c r="BB1035" i="223"/>
  <c r="BB1034" i="223"/>
  <c r="BB1033" i="223"/>
  <c r="BB1032" i="223"/>
  <c r="BB1031" i="223"/>
  <c r="BB1030" i="223"/>
  <c r="BB1029" i="223"/>
  <c r="BB1028" i="223"/>
  <c r="BB1027" i="223"/>
  <c r="BB1026" i="223"/>
  <c r="BB1025" i="223"/>
  <c r="BB1024" i="223"/>
  <c r="BB1023" i="223"/>
  <c r="BB1022" i="223"/>
  <c r="BB1021" i="223"/>
  <c r="BB1020" i="223"/>
  <c r="BB1019" i="223"/>
  <c r="BB1018" i="223"/>
  <c r="BB1017" i="223"/>
  <c r="BB1016" i="223"/>
  <c r="BB1015" i="223"/>
  <c r="BB1014" i="223"/>
  <c r="BB1013" i="223"/>
  <c r="BB1012" i="223"/>
  <c r="BB1011" i="223"/>
  <c r="BB1010" i="223"/>
  <c r="BB1009" i="223"/>
  <c r="BB1008" i="223"/>
  <c r="BB1007" i="223"/>
  <c r="BB1006" i="223"/>
  <c r="BB1005" i="223"/>
  <c r="BB1004" i="223"/>
  <c r="BB1003" i="223"/>
  <c r="BB1002" i="223"/>
  <c r="BB1001" i="223"/>
  <c r="BB1000" i="223"/>
  <c r="BB999" i="223"/>
  <c r="BB998" i="223"/>
  <c r="BB997" i="223"/>
  <c r="BB996" i="223"/>
  <c r="BB995" i="223"/>
  <c r="BB994" i="223"/>
  <c r="BB993" i="223"/>
  <c r="BB992" i="223"/>
  <c r="BB991" i="223"/>
  <c r="BB990" i="223"/>
  <c r="BB989" i="223"/>
  <c r="BB988" i="223"/>
  <c r="BB987" i="223"/>
  <c r="BB986" i="223"/>
  <c r="BB985" i="223"/>
  <c r="BB984" i="223"/>
  <c r="BB983" i="223"/>
  <c r="BB982" i="223"/>
  <c r="BB981" i="223"/>
  <c r="BB980" i="223"/>
  <c r="BB979" i="223"/>
  <c r="BB978" i="223"/>
  <c r="BB977" i="223"/>
  <c r="BB976" i="223"/>
  <c r="BB975" i="223"/>
  <c r="BB974" i="223"/>
  <c r="BB973" i="223"/>
  <c r="BB972" i="223"/>
  <c r="BB971" i="223"/>
  <c r="BB970" i="223"/>
  <c r="BB969" i="223"/>
  <c r="BB968" i="223"/>
  <c r="BB967" i="223"/>
  <c r="BB966" i="223"/>
  <c r="BB965" i="223"/>
  <c r="BB964" i="223"/>
  <c r="BB963" i="223"/>
  <c r="BB962" i="223"/>
  <c r="BB961" i="223"/>
  <c r="BB960" i="223"/>
  <c r="BB959" i="223"/>
  <c r="BB958" i="223"/>
  <c r="BB957" i="223"/>
  <c r="BB956" i="223"/>
  <c r="BB955" i="223"/>
  <c r="BB954" i="223"/>
  <c r="BB953" i="223"/>
  <c r="BB952" i="223"/>
  <c r="BB951" i="223"/>
  <c r="BB950" i="223"/>
  <c r="BB949" i="223"/>
  <c r="BB948" i="223"/>
  <c r="BB947" i="223"/>
  <c r="BB946" i="223"/>
  <c r="BB945" i="223"/>
  <c r="BB944" i="223"/>
  <c r="BB943" i="223"/>
  <c r="BB942" i="223"/>
  <c r="BB941" i="223"/>
  <c r="BB940" i="223"/>
  <c r="BB939" i="223"/>
  <c r="BB938" i="223"/>
  <c r="BB937" i="223"/>
  <c r="BB936" i="223"/>
  <c r="BB935" i="223"/>
  <c r="BB934" i="223"/>
  <c r="BB933" i="223"/>
  <c r="BB932" i="223"/>
  <c r="BB931" i="223"/>
  <c r="BB930" i="223"/>
  <c r="BB929" i="223"/>
  <c r="BB928" i="223"/>
  <c r="BB927" i="223"/>
  <c r="BB926" i="223"/>
  <c r="BB925" i="223"/>
  <c r="BB924" i="223"/>
  <c r="BB923" i="223"/>
  <c r="BB922" i="223"/>
  <c r="BB921" i="223"/>
  <c r="BB920" i="223"/>
  <c r="BB919" i="223"/>
  <c r="BB918" i="223"/>
  <c r="BB917" i="223"/>
  <c r="BB916" i="223"/>
  <c r="BB915" i="223"/>
  <c r="BB914" i="223"/>
  <c r="BB913" i="223"/>
  <c r="BB912" i="223"/>
  <c r="BB911" i="223"/>
  <c r="BB910" i="223"/>
  <c r="BB909" i="223"/>
  <c r="BB908" i="223"/>
  <c r="BB907" i="223"/>
  <c r="BB906" i="223"/>
  <c r="BB905" i="223"/>
  <c r="BB904" i="223"/>
  <c r="BB903" i="223"/>
  <c r="BB902" i="223"/>
  <c r="BB901" i="223"/>
  <c r="BB900" i="223"/>
  <c r="BB899" i="223"/>
  <c r="BB898" i="223"/>
  <c r="BB897" i="223"/>
  <c r="BB896" i="223"/>
  <c r="BB895" i="223"/>
  <c r="BB894" i="223"/>
  <c r="BB893" i="223"/>
  <c r="BB892" i="223"/>
  <c r="BB891" i="223"/>
  <c r="BB890" i="223"/>
  <c r="BB889" i="223"/>
  <c r="BB888" i="223"/>
  <c r="BB887" i="223"/>
  <c r="BB886" i="223"/>
  <c r="BB885" i="223"/>
  <c r="BB884" i="223"/>
  <c r="BB883" i="223"/>
  <c r="BB882" i="223"/>
  <c r="BB881" i="223"/>
  <c r="BB880" i="223"/>
  <c r="BB879" i="223"/>
  <c r="BB878" i="223"/>
  <c r="BB877" i="223"/>
  <c r="BB876" i="223"/>
  <c r="BB875" i="223"/>
  <c r="BB874" i="223"/>
  <c r="BB873" i="223"/>
  <c r="BB872" i="223"/>
  <c r="BB871" i="223"/>
  <c r="BB870" i="223"/>
  <c r="BB869" i="223"/>
  <c r="BB868" i="223"/>
  <c r="BB867" i="223"/>
  <c r="BB866" i="223"/>
  <c r="BB865" i="223"/>
  <c r="BB864" i="223"/>
  <c r="BB863" i="223"/>
  <c r="BB862" i="223"/>
  <c r="BB861" i="223"/>
  <c r="BB860" i="223"/>
  <c r="BB859" i="223"/>
  <c r="BB858" i="223"/>
  <c r="BB857" i="223"/>
  <c r="BB856" i="223"/>
  <c r="BB855" i="223"/>
  <c r="BB854" i="223"/>
  <c r="BB853" i="223"/>
  <c r="BB852" i="223"/>
  <c r="BB851" i="223"/>
  <c r="BB850" i="223"/>
  <c r="BB849" i="223"/>
  <c r="BB848" i="223"/>
  <c r="BB847" i="223"/>
  <c r="BB846" i="223"/>
  <c r="BB845" i="223"/>
  <c r="BB844" i="223"/>
  <c r="BB843" i="223"/>
  <c r="BB842" i="223"/>
  <c r="BB841" i="223"/>
  <c r="BB840" i="223"/>
  <c r="BB839" i="223"/>
  <c r="BB838" i="223"/>
  <c r="BB837" i="223"/>
  <c r="BB836" i="223"/>
  <c r="BB835" i="223"/>
  <c r="BB834" i="223"/>
  <c r="BB833" i="223"/>
  <c r="BB832" i="223"/>
  <c r="BB831" i="223"/>
  <c r="BB830" i="223"/>
  <c r="BB829" i="223"/>
  <c r="BB828" i="223"/>
  <c r="BB827" i="223"/>
  <c r="BB826" i="223"/>
  <c r="BB825" i="223"/>
  <c r="BB824" i="223"/>
  <c r="BB823" i="223"/>
  <c r="BB822" i="223"/>
  <c r="BB821" i="223"/>
  <c r="BB820" i="223"/>
  <c r="BB819" i="223"/>
  <c r="BB818" i="223"/>
  <c r="BB817" i="223"/>
  <c r="BB816" i="223"/>
  <c r="BB815" i="223"/>
  <c r="BB814" i="223"/>
  <c r="BB813" i="223"/>
  <c r="BB812" i="223"/>
  <c r="BB811" i="223"/>
  <c r="BB810" i="223"/>
  <c r="BB809" i="223"/>
  <c r="BB808" i="223"/>
  <c r="BB807" i="223"/>
  <c r="BB806" i="223"/>
  <c r="BB805" i="223"/>
  <c r="BB804" i="223"/>
  <c r="BB803" i="223"/>
  <c r="BB802" i="223"/>
  <c r="BB801" i="223"/>
  <c r="BB800" i="223"/>
  <c r="BB799" i="223"/>
  <c r="BB798" i="223"/>
  <c r="BB797" i="223"/>
  <c r="BB796" i="223"/>
  <c r="BB795" i="223"/>
  <c r="BB794" i="223"/>
  <c r="BB793" i="223"/>
  <c r="BB792" i="223"/>
  <c r="BB791" i="223"/>
  <c r="BB790" i="223"/>
  <c r="BB789" i="223"/>
  <c r="BB788" i="223"/>
  <c r="BB787" i="223"/>
  <c r="BB786" i="223"/>
  <c r="BB785" i="223"/>
  <c r="BB784" i="223"/>
  <c r="BB783" i="223"/>
  <c r="BB782" i="223"/>
  <c r="BB781" i="223"/>
  <c r="BB780" i="223"/>
  <c r="BB779" i="223"/>
  <c r="BB778" i="223"/>
  <c r="BB777" i="223"/>
  <c r="BB776" i="223"/>
  <c r="BB775" i="223"/>
  <c r="BB774" i="223"/>
  <c r="BB773" i="223"/>
  <c r="BB772" i="223"/>
  <c r="BB771" i="223"/>
  <c r="BB770" i="223"/>
  <c r="BB769" i="223"/>
  <c r="BB768" i="223"/>
  <c r="BB767" i="223"/>
  <c r="BB766" i="223"/>
  <c r="BB765" i="223"/>
  <c r="BB764" i="223"/>
  <c r="BB763" i="223"/>
  <c r="BB762" i="223"/>
  <c r="BB761" i="223"/>
  <c r="BB760" i="223"/>
  <c r="BB759" i="223"/>
  <c r="BB758" i="223"/>
  <c r="BB757" i="223"/>
  <c r="BB756" i="223"/>
  <c r="BB755" i="223"/>
  <c r="BB754" i="223"/>
  <c r="BB753" i="223"/>
  <c r="BB752" i="223"/>
  <c r="BB751" i="223"/>
  <c r="BB750" i="223"/>
  <c r="BB749" i="223"/>
  <c r="BB748" i="223"/>
  <c r="BB747" i="223"/>
  <c r="BB746" i="223"/>
  <c r="BB745" i="223"/>
  <c r="BB744" i="223"/>
  <c r="BB743" i="223"/>
  <c r="BB742" i="223"/>
  <c r="BB741" i="223"/>
  <c r="BB740" i="223"/>
  <c r="BB739" i="223"/>
  <c r="BB738" i="223"/>
  <c r="BB737" i="223"/>
  <c r="BB736" i="223"/>
  <c r="BB735" i="223"/>
  <c r="BB734" i="223"/>
  <c r="BB733" i="223"/>
  <c r="BB732" i="223"/>
  <c r="BB731" i="223"/>
  <c r="BB730" i="223"/>
  <c r="BB729" i="223"/>
  <c r="BB728" i="223"/>
  <c r="BB727" i="223"/>
  <c r="BB726" i="223"/>
  <c r="BB725" i="223"/>
  <c r="BB724" i="223"/>
  <c r="BB723" i="223"/>
  <c r="BB722" i="223"/>
  <c r="BB721" i="223"/>
  <c r="BB720" i="223"/>
  <c r="BB719" i="223"/>
  <c r="BB718" i="223"/>
  <c r="BB717" i="223"/>
  <c r="BB716" i="223"/>
  <c r="BB715" i="223"/>
  <c r="BB714" i="223"/>
  <c r="BB713" i="223"/>
  <c r="BB712" i="223"/>
  <c r="BB711" i="223"/>
  <c r="BB710" i="223"/>
  <c r="BB709" i="223"/>
  <c r="BB708" i="223"/>
  <c r="BB707" i="223"/>
  <c r="BB706" i="223"/>
  <c r="BB705" i="223"/>
  <c r="BB704" i="223"/>
  <c r="BB703" i="223"/>
  <c r="BB702" i="223"/>
  <c r="BB701" i="223"/>
  <c r="BB700" i="223"/>
  <c r="BB699" i="223"/>
  <c r="BB698" i="223"/>
  <c r="BB697" i="223"/>
  <c r="BB696" i="223"/>
  <c r="BB695" i="223"/>
  <c r="BB694" i="223"/>
  <c r="BB693" i="223"/>
  <c r="BB692" i="223"/>
  <c r="BB691" i="223"/>
  <c r="BB690" i="223"/>
  <c r="BB689" i="223"/>
  <c r="BB688" i="223"/>
  <c r="BB687" i="223"/>
  <c r="BB686" i="223"/>
  <c r="BB685" i="223"/>
  <c r="BB684" i="223"/>
  <c r="BB683" i="223"/>
  <c r="BB682" i="223"/>
  <c r="BB681" i="223"/>
  <c r="BB680" i="223"/>
  <c r="BB679" i="223"/>
  <c r="BB678" i="223"/>
  <c r="BB677" i="223"/>
  <c r="BB676" i="223"/>
  <c r="BB675" i="223"/>
  <c r="BB674" i="223"/>
  <c r="BB673" i="223"/>
  <c r="BB672" i="223"/>
  <c r="BB671" i="223"/>
  <c r="BB670" i="223"/>
  <c r="BB669" i="223"/>
  <c r="BB668" i="223"/>
  <c r="BB667" i="223"/>
  <c r="BB666" i="223"/>
  <c r="BB665" i="223"/>
  <c r="BB664" i="223"/>
  <c r="BB663" i="223"/>
  <c r="BB662" i="223"/>
  <c r="BB661" i="223"/>
  <c r="BB660" i="223"/>
  <c r="BB659" i="223"/>
  <c r="BB658" i="223"/>
  <c r="BB657" i="223"/>
  <c r="BB656" i="223"/>
  <c r="BB655" i="223"/>
  <c r="BB654" i="223"/>
  <c r="BB653" i="223"/>
  <c r="BB652" i="223"/>
  <c r="BB651" i="223"/>
  <c r="BB650" i="223"/>
  <c r="BB649" i="223"/>
  <c r="BB648" i="223"/>
  <c r="BB647" i="223"/>
  <c r="BB646" i="223"/>
  <c r="BB645" i="223"/>
  <c r="BB644" i="223"/>
  <c r="BB643" i="223"/>
  <c r="BB642" i="223"/>
  <c r="BB641" i="223"/>
  <c r="BB640" i="223"/>
  <c r="BB639" i="223"/>
  <c r="BB638" i="223"/>
  <c r="BB637" i="223"/>
  <c r="BB636" i="223"/>
  <c r="BB635" i="223"/>
  <c r="BB634" i="223"/>
  <c r="BB633" i="223"/>
  <c r="BB632" i="223"/>
  <c r="BB631" i="223"/>
  <c r="BB630" i="223"/>
  <c r="BB629" i="223"/>
  <c r="BB628" i="223"/>
  <c r="BB627" i="223"/>
  <c r="BB626" i="223"/>
  <c r="BB625" i="223"/>
  <c r="BB624" i="223"/>
  <c r="BB623" i="223"/>
  <c r="BB622" i="223"/>
  <c r="BB621" i="223"/>
  <c r="BB620" i="223"/>
  <c r="BB619" i="223"/>
  <c r="BB618" i="223"/>
  <c r="BB617" i="223"/>
  <c r="BB616" i="223"/>
  <c r="BB615" i="223"/>
  <c r="BB614" i="223"/>
  <c r="BB613" i="223"/>
  <c r="BB612" i="223"/>
  <c r="BB611" i="223"/>
  <c r="BB610" i="223"/>
  <c r="BB609" i="223"/>
  <c r="BB608" i="223"/>
  <c r="BB607" i="223"/>
  <c r="BB606" i="223"/>
  <c r="BB605" i="223"/>
  <c r="BB604" i="223"/>
  <c r="BB603" i="223"/>
  <c r="BB602" i="223"/>
  <c r="BB601" i="223"/>
  <c r="BB600" i="223"/>
  <c r="BB599" i="223"/>
  <c r="BB598" i="223"/>
  <c r="BB597" i="223"/>
  <c r="BB596" i="223"/>
  <c r="BB595" i="223"/>
  <c r="BB594" i="223"/>
  <c r="BB593" i="223"/>
  <c r="BB592" i="223"/>
  <c r="BB591" i="223"/>
  <c r="BB590" i="223"/>
  <c r="BB589" i="223"/>
  <c r="BB588" i="223"/>
  <c r="BB587" i="223"/>
  <c r="BB586" i="223"/>
  <c r="BB585" i="223"/>
  <c r="BB584" i="223"/>
  <c r="BB583" i="223"/>
  <c r="BB582" i="223"/>
  <c r="BB581" i="223"/>
  <c r="BB580" i="223"/>
  <c r="BB579" i="223"/>
  <c r="BB578" i="223"/>
  <c r="BB577" i="223"/>
  <c r="BB576" i="223"/>
  <c r="BB575" i="223"/>
  <c r="BB574" i="223"/>
  <c r="BB573" i="223"/>
  <c r="BB572" i="223"/>
  <c r="BB571" i="223"/>
  <c r="BB570" i="223"/>
  <c r="BB569" i="223"/>
  <c r="BB568" i="223"/>
  <c r="BB567" i="223"/>
  <c r="BB566" i="223"/>
  <c r="BB565" i="223"/>
  <c r="BB564" i="223"/>
  <c r="BB563" i="223"/>
  <c r="BB562" i="223"/>
  <c r="BB561" i="223"/>
  <c r="BB560" i="223"/>
  <c r="BB559" i="223"/>
  <c r="BB558" i="223"/>
  <c r="BB557" i="223"/>
  <c r="BB556" i="223"/>
  <c r="BB555" i="223"/>
  <c r="BB554" i="223"/>
  <c r="BB553" i="223"/>
  <c r="BB552" i="223"/>
  <c r="BB551" i="223"/>
  <c r="BB550" i="223"/>
  <c r="BB549" i="223"/>
  <c r="BB548" i="223"/>
  <c r="BB547" i="223"/>
  <c r="BB546" i="223"/>
  <c r="BB545" i="223"/>
  <c r="BB544" i="223"/>
  <c r="BB543" i="223"/>
  <c r="BB542" i="223"/>
  <c r="BB541" i="223"/>
  <c r="BB540" i="223"/>
  <c r="BB539" i="223"/>
  <c r="BB538" i="223"/>
  <c r="BB537" i="223"/>
  <c r="BB536" i="223"/>
  <c r="BB535" i="223"/>
  <c r="BB534" i="223"/>
  <c r="BB533" i="223"/>
  <c r="BB532" i="223"/>
  <c r="BB531" i="223"/>
  <c r="BB530" i="223"/>
  <c r="BB529" i="223"/>
  <c r="BB528" i="223"/>
  <c r="BB527" i="223"/>
  <c r="BB526" i="223"/>
  <c r="BB525" i="223"/>
  <c r="BB524" i="223"/>
  <c r="BB523" i="223"/>
  <c r="BB522" i="223"/>
  <c r="BB521" i="223"/>
  <c r="BB520" i="223"/>
  <c r="BB519" i="223"/>
  <c r="BB518" i="223"/>
  <c r="BB517" i="223"/>
  <c r="BB516" i="223"/>
  <c r="BB515" i="223"/>
  <c r="BB514" i="223"/>
  <c r="BB513" i="223"/>
  <c r="BB512" i="223"/>
  <c r="BB511" i="223"/>
  <c r="BB510" i="223"/>
  <c r="BB509" i="223"/>
  <c r="BB508" i="223"/>
  <c r="BB507" i="223"/>
  <c r="BB506" i="223"/>
  <c r="BB505" i="223"/>
  <c r="BB504" i="223"/>
  <c r="BB503" i="223"/>
  <c r="BB502" i="223"/>
  <c r="BB501" i="223"/>
  <c r="BB500" i="223"/>
  <c r="BB499" i="223"/>
  <c r="BB498" i="223"/>
  <c r="BB497" i="223"/>
  <c r="BB496" i="223"/>
  <c r="BB495" i="223"/>
  <c r="BB494" i="223"/>
  <c r="BB493" i="223"/>
  <c r="BB492" i="223"/>
  <c r="BB491" i="223"/>
  <c r="BB490" i="223"/>
  <c r="BB489" i="223"/>
  <c r="BB488" i="223"/>
  <c r="BB487" i="223"/>
  <c r="BB486" i="223"/>
  <c r="BB485" i="223"/>
  <c r="BB484" i="223"/>
  <c r="BB483" i="223"/>
  <c r="BB482" i="223"/>
  <c r="BB481" i="223"/>
  <c r="BB480" i="223"/>
  <c r="BB479" i="223"/>
  <c r="BB478" i="223"/>
  <c r="BB477" i="223"/>
  <c r="BB476" i="223"/>
  <c r="BB475" i="223"/>
  <c r="BB474" i="223"/>
  <c r="BB473" i="223"/>
  <c r="BB472" i="223"/>
  <c r="BB471" i="223"/>
  <c r="BB470" i="223"/>
  <c r="BB469" i="223"/>
  <c r="BB468" i="223"/>
  <c r="BB467" i="223"/>
  <c r="BB466" i="223"/>
  <c r="BB465" i="223"/>
  <c r="BB464" i="223"/>
  <c r="BB463" i="223"/>
  <c r="BB462" i="223"/>
  <c r="BB461" i="223"/>
  <c r="BB460" i="223"/>
  <c r="BB459" i="223"/>
  <c r="BB458" i="223"/>
  <c r="BB457" i="223"/>
  <c r="BB456" i="223"/>
  <c r="BB455" i="223"/>
  <c r="BB454" i="223"/>
  <c r="BB453" i="223"/>
  <c r="BB452" i="223"/>
  <c r="BB451" i="223"/>
  <c r="BB450" i="223"/>
  <c r="BB449" i="223"/>
  <c r="BB448" i="223"/>
  <c r="BB447" i="223"/>
  <c r="BB446" i="223"/>
  <c r="BB445" i="223"/>
  <c r="BB444" i="223"/>
  <c r="BB443" i="223"/>
  <c r="BB442" i="223"/>
  <c r="BB441" i="223"/>
  <c r="BB440" i="223"/>
  <c r="BB439" i="223"/>
  <c r="BB438" i="223"/>
  <c r="BB437" i="223"/>
  <c r="BB436" i="223"/>
  <c r="BB435" i="223"/>
  <c r="BB434" i="223"/>
  <c r="BB433" i="223"/>
  <c r="BB432" i="223"/>
  <c r="BB431" i="223"/>
  <c r="BB430" i="223"/>
  <c r="BB429" i="223"/>
  <c r="BB428" i="223"/>
  <c r="BB427" i="223"/>
  <c r="BB426" i="223"/>
  <c r="BB425" i="223"/>
  <c r="BB424" i="223"/>
  <c r="BB423" i="223"/>
  <c r="BB422" i="223"/>
  <c r="BB421" i="223"/>
  <c r="BB420" i="223"/>
  <c r="BB419" i="223"/>
  <c r="BB418" i="223"/>
  <c r="BB417" i="223"/>
  <c r="BB416" i="223"/>
  <c r="BB415" i="223"/>
  <c r="BB414" i="223"/>
  <c r="BB413" i="223"/>
  <c r="BB412" i="223"/>
  <c r="BB411" i="223"/>
  <c r="BB410" i="223"/>
  <c r="BB409" i="223"/>
  <c r="BB408" i="223"/>
  <c r="BB407" i="223"/>
  <c r="BB406" i="223"/>
  <c r="BB405" i="223"/>
  <c r="BB404" i="223"/>
  <c r="BB403" i="223"/>
  <c r="BB402" i="223"/>
  <c r="BB401" i="223"/>
  <c r="BB400" i="223"/>
  <c r="BB399" i="223"/>
  <c r="BB398" i="223"/>
  <c r="BB397" i="223"/>
  <c r="BB396" i="223"/>
  <c r="BB395" i="223"/>
  <c r="BB394" i="223"/>
  <c r="BB393" i="223"/>
  <c r="BB392" i="223"/>
  <c r="BB391" i="223"/>
  <c r="BB390" i="223"/>
  <c r="BB389" i="223"/>
  <c r="BB388" i="223"/>
  <c r="BB387" i="223"/>
  <c r="BB386" i="223"/>
  <c r="BB385" i="223"/>
  <c r="BB384" i="223"/>
  <c r="BB383" i="223"/>
  <c r="BB382" i="223"/>
  <c r="BB381" i="223"/>
  <c r="BB380" i="223"/>
  <c r="BB379" i="223"/>
  <c r="BB378" i="223"/>
  <c r="BB377" i="223"/>
  <c r="BB376" i="223"/>
  <c r="BB375" i="223"/>
  <c r="BB374" i="223"/>
  <c r="BB373" i="223"/>
  <c r="BB372" i="223"/>
  <c r="BB371" i="223"/>
  <c r="BB370" i="223"/>
  <c r="BB369" i="223"/>
  <c r="BB368" i="223"/>
  <c r="BB367" i="223"/>
  <c r="BB366" i="223"/>
  <c r="BB365" i="223"/>
  <c r="BB364" i="223"/>
  <c r="BB363" i="223"/>
  <c r="BB362" i="223"/>
  <c r="BB361" i="223"/>
  <c r="BB360" i="223"/>
  <c r="BB359" i="223"/>
  <c r="BB358" i="223"/>
  <c r="BB357" i="223"/>
  <c r="BB356" i="223"/>
  <c r="BB355" i="223"/>
  <c r="BB354" i="223"/>
  <c r="BB353" i="223"/>
  <c r="BB352" i="223"/>
  <c r="BB351" i="223"/>
  <c r="BB350" i="223"/>
  <c r="BB349" i="223"/>
  <c r="BB348" i="223"/>
  <c r="BB347" i="223"/>
  <c r="BB346" i="223"/>
  <c r="BB345" i="223"/>
  <c r="BB344" i="223"/>
  <c r="BB343" i="223"/>
  <c r="BB342" i="223"/>
  <c r="BB341" i="223"/>
  <c r="BB340" i="223"/>
  <c r="BB339" i="223"/>
  <c r="BB338" i="223"/>
  <c r="BB337" i="223"/>
  <c r="BB336" i="223"/>
  <c r="BB335" i="223"/>
  <c r="BB334" i="223"/>
  <c r="BB333" i="223"/>
  <c r="BB332" i="223"/>
  <c r="BB331" i="223"/>
  <c r="BB330" i="223"/>
  <c r="BB329" i="223"/>
  <c r="BB328" i="223"/>
  <c r="BB327" i="223"/>
  <c r="BB326" i="223"/>
  <c r="BB325" i="223"/>
  <c r="BB324" i="223"/>
  <c r="BB323" i="223"/>
  <c r="BB322" i="223"/>
  <c r="BB321" i="223"/>
  <c r="BB320" i="223"/>
  <c r="BB319" i="223"/>
  <c r="BB318" i="223"/>
  <c r="BB317" i="223"/>
  <c r="BB316" i="223"/>
  <c r="BB315" i="223"/>
  <c r="BB314" i="223"/>
  <c r="BB313" i="223"/>
  <c r="BB312" i="223"/>
  <c r="BB311" i="223"/>
  <c r="BB310" i="223"/>
  <c r="BB309" i="223"/>
  <c r="BB308" i="223"/>
  <c r="BB307" i="223"/>
  <c r="BB306" i="223"/>
  <c r="BB305" i="223"/>
  <c r="BB304" i="223"/>
  <c r="BB303" i="223"/>
  <c r="BB302" i="223"/>
  <c r="BB301" i="223"/>
  <c r="BB300" i="223"/>
  <c r="BB299" i="223"/>
  <c r="BB298" i="223"/>
  <c r="BB297" i="223"/>
  <c r="BB296" i="223"/>
  <c r="BB295" i="223"/>
  <c r="BB294" i="223"/>
  <c r="BB293" i="223"/>
  <c r="BB292" i="223"/>
  <c r="BB291" i="223"/>
  <c r="BB290" i="223"/>
  <c r="BB289" i="223"/>
  <c r="BB288" i="223"/>
  <c r="BB287" i="223"/>
  <c r="BB286" i="223"/>
  <c r="BB285" i="223"/>
  <c r="BB284" i="223"/>
  <c r="BB283" i="223"/>
  <c r="BB282" i="223"/>
  <c r="BB281" i="223"/>
  <c r="BB280" i="223"/>
  <c r="BB279" i="223"/>
  <c r="BB278" i="223"/>
  <c r="BB277" i="223"/>
  <c r="BB276" i="223"/>
  <c r="BB275" i="223"/>
  <c r="BB274" i="223"/>
  <c r="BB273" i="223"/>
  <c r="BB272" i="223"/>
  <c r="BB271" i="223"/>
  <c r="BB270" i="223"/>
  <c r="BB269" i="223"/>
  <c r="BB268" i="223"/>
  <c r="BB267" i="223"/>
  <c r="BB266" i="223"/>
  <c r="BB265" i="223"/>
  <c r="BB264" i="223"/>
  <c r="BB263" i="223"/>
  <c r="BB262" i="223"/>
  <c r="BB261" i="223"/>
  <c r="BB260" i="223"/>
  <c r="BB259" i="223"/>
  <c r="BB258" i="223"/>
  <c r="BB257" i="223"/>
  <c r="BB256" i="223"/>
  <c r="BB255" i="223"/>
  <c r="BB254" i="223"/>
  <c r="BB253" i="223"/>
  <c r="BB252" i="223"/>
  <c r="BB251" i="223"/>
  <c r="BB250" i="223"/>
  <c r="BB249" i="223"/>
  <c r="BB248" i="223"/>
  <c r="BB247" i="223"/>
  <c r="BB246" i="223"/>
  <c r="BB245" i="223"/>
  <c r="BB244" i="223"/>
  <c r="BB243" i="223"/>
  <c r="BB242" i="223"/>
  <c r="BB241" i="223"/>
  <c r="BB240" i="223"/>
  <c r="BB239" i="223"/>
  <c r="BB238" i="223"/>
  <c r="BB237" i="223"/>
  <c r="BB236" i="223"/>
  <c r="BB235" i="223"/>
  <c r="BB234" i="223"/>
  <c r="BB233" i="223"/>
  <c r="BB232" i="223"/>
  <c r="BB231" i="223"/>
  <c r="BB230" i="223"/>
  <c r="BB229" i="223"/>
  <c r="BB228" i="223"/>
  <c r="BB227" i="223"/>
  <c r="BB226" i="223"/>
  <c r="BB225" i="223"/>
  <c r="BB224" i="223"/>
  <c r="BB223" i="223"/>
  <c r="BB222" i="223"/>
  <c r="BB221" i="223"/>
  <c r="BB220" i="223"/>
  <c r="BB219" i="223"/>
  <c r="BB218" i="223"/>
  <c r="BB217" i="223"/>
  <c r="BB216" i="223"/>
  <c r="BB215" i="223"/>
  <c r="BB214" i="223"/>
  <c r="BB213" i="223"/>
  <c r="BB212" i="223"/>
  <c r="BB211" i="223"/>
  <c r="BB210" i="223"/>
  <c r="BB209" i="223"/>
  <c r="BB208" i="223"/>
  <c r="BB207" i="223"/>
  <c r="BB206" i="223"/>
  <c r="BB205" i="223"/>
  <c r="BB204" i="223"/>
  <c r="BB203" i="223"/>
  <c r="BB202" i="223"/>
  <c r="BB201" i="223"/>
  <c r="BB200" i="223"/>
  <c r="BB199" i="223"/>
  <c r="BB198" i="223"/>
  <c r="BB197" i="223"/>
  <c r="BB196" i="223"/>
  <c r="BB195" i="223"/>
  <c r="BB194" i="223"/>
  <c r="BB193" i="223"/>
  <c r="BB192" i="223"/>
  <c r="BB191" i="223"/>
  <c r="BB190" i="223"/>
  <c r="BB189" i="223"/>
  <c r="BB188" i="223"/>
  <c r="BB187" i="223"/>
  <c r="BB186" i="223"/>
  <c r="BB185" i="223"/>
  <c r="BB184" i="223"/>
  <c r="BB183" i="223"/>
  <c r="BB182" i="223"/>
  <c r="BB181" i="223"/>
  <c r="BB180" i="223"/>
  <c r="BB179" i="223"/>
  <c r="BB178" i="223"/>
  <c r="BB177" i="223"/>
  <c r="BB176" i="223"/>
  <c r="BB175" i="223"/>
  <c r="BB174" i="223"/>
  <c r="BB173" i="223"/>
  <c r="BB172" i="223"/>
  <c r="BB171" i="223"/>
  <c r="BB170" i="223"/>
  <c r="BB169" i="223"/>
  <c r="BB168" i="223"/>
  <c r="BB167" i="223"/>
  <c r="BB166" i="223"/>
  <c r="BB165" i="223"/>
  <c r="BB164" i="223"/>
  <c r="BB163" i="223"/>
  <c r="BB162" i="223"/>
  <c r="BB161" i="223"/>
  <c r="BB160" i="223"/>
  <c r="BB159" i="223"/>
  <c r="BB158" i="223"/>
  <c r="BB157" i="223"/>
  <c r="BB156" i="223"/>
  <c r="BB155" i="223"/>
  <c r="BB154" i="223"/>
  <c r="BB153" i="223"/>
  <c r="BB152" i="223"/>
  <c r="BB151" i="223"/>
  <c r="BB150" i="223"/>
  <c r="BB149" i="223"/>
  <c r="BB148" i="223"/>
  <c r="BB147" i="223"/>
  <c r="BB146" i="223"/>
  <c r="BB145" i="223"/>
  <c r="BB144" i="223"/>
  <c r="BB143" i="223"/>
  <c r="BB142" i="223"/>
  <c r="BB141" i="223"/>
  <c r="BB140" i="223"/>
  <c r="BB139" i="223"/>
  <c r="BB138" i="223"/>
  <c r="BB137" i="223"/>
  <c r="BB136" i="223"/>
  <c r="BB135" i="223"/>
  <c r="BB134" i="223"/>
  <c r="BB133" i="223"/>
  <c r="BB132" i="223"/>
  <c r="BB131" i="223"/>
  <c r="BB130" i="223"/>
  <c r="BB129" i="223"/>
  <c r="BB128" i="223"/>
  <c r="BB127" i="223"/>
  <c r="BB126" i="223"/>
  <c r="BB125" i="223"/>
  <c r="BB124" i="223"/>
  <c r="BB123" i="223"/>
  <c r="BB122" i="223"/>
  <c r="BB121" i="223"/>
  <c r="BB120" i="223"/>
  <c r="BB119" i="223"/>
  <c r="BB118" i="223"/>
  <c r="BB117" i="223"/>
  <c r="BB116" i="223"/>
  <c r="BB115" i="223"/>
  <c r="BB114" i="223"/>
  <c r="BB113" i="223"/>
  <c r="BB112" i="223"/>
  <c r="BB111" i="223"/>
  <c r="BB110" i="223"/>
  <c r="BB109" i="223"/>
  <c r="BB108" i="223"/>
  <c r="BB107" i="223"/>
  <c r="BB106" i="223"/>
  <c r="BB105" i="223"/>
  <c r="BB104" i="223"/>
  <c r="BB103" i="223"/>
  <c r="BB102" i="223"/>
  <c r="BB101" i="223"/>
  <c r="BB100" i="223"/>
  <c r="BB99" i="223"/>
  <c r="BB98" i="223"/>
  <c r="BB97" i="223"/>
  <c r="BB96" i="223"/>
  <c r="BB95" i="223"/>
  <c r="BB94" i="223"/>
  <c r="BB93" i="223"/>
  <c r="BB92" i="223"/>
  <c r="BB91" i="223"/>
  <c r="BB90" i="223"/>
  <c r="BB89" i="223"/>
  <c r="BB88" i="223"/>
  <c r="BB87" i="223"/>
  <c r="BB86" i="223"/>
  <c r="BB85" i="223"/>
  <c r="BB84" i="223"/>
  <c r="BB83" i="223"/>
  <c r="BB82" i="223"/>
  <c r="BB81" i="223"/>
  <c r="BB80" i="223"/>
  <c r="BB79" i="223"/>
  <c r="BB78" i="223"/>
  <c r="BB77" i="223"/>
  <c r="BB76" i="223"/>
  <c r="BB75" i="223"/>
  <c r="BB74" i="223"/>
  <c r="BB73" i="223"/>
  <c r="BB72" i="223"/>
  <c r="BB71" i="223"/>
  <c r="BB70" i="223"/>
  <c r="BB69" i="223"/>
  <c r="BB68" i="223"/>
  <c r="BB67" i="223"/>
  <c r="BB66" i="223"/>
  <c r="BB65" i="223"/>
  <c r="BB64" i="223"/>
  <c r="BB63" i="223"/>
  <c r="BB62" i="223"/>
  <c r="S62" i="223"/>
  <c r="I54" i="223" s="1"/>
  <c r="BB61" i="223"/>
  <c r="BB60" i="223"/>
  <c r="BB59" i="223"/>
  <c r="BB58" i="223"/>
  <c r="BB57" i="223"/>
  <c r="BB56" i="223"/>
  <c r="BB55" i="223"/>
  <c r="S55" i="223"/>
  <c r="I53" i="223" s="1"/>
  <c r="BB54" i="223"/>
  <c r="BB53" i="223"/>
  <c r="BB52" i="223"/>
  <c r="BB51" i="223"/>
  <c r="BB50" i="223"/>
  <c r="BB49" i="223"/>
  <c r="BB48" i="223"/>
  <c r="BB47" i="223"/>
  <c r="AL47" i="223"/>
  <c r="I41" i="223" s="1"/>
  <c r="S47" i="223"/>
  <c r="BB46" i="223"/>
  <c r="AF46" i="223"/>
  <c r="AD46" i="223"/>
  <c r="AB46" i="223"/>
  <c r="AA46" i="223"/>
  <c r="Z46" i="223"/>
  <c r="AC46" i="223" s="1"/>
  <c r="Y46" i="223"/>
  <c r="W46" i="223" a="1"/>
  <c r="W46" i="223" s="1"/>
  <c r="V46" i="223"/>
  <c r="U46" i="223"/>
  <c r="BB45" i="223"/>
  <c r="AF45" i="223"/>
  <c r="AD45" i="223"/>
  <c r="AB45" i="223"/>
  <c r="AA45" i="223"/>
  <c r="Z45" i="223"/>
  <c r="AC45" i="223" s="1"/>
  <c r="Y45" i="223"/>
  <c r="W45" i="223" a="1"/>
  <c r="W45" i="223" s="1"/>
  <c r="V45" i="223"/>
  <c r="U45" i="223"/>
  <c r="BB44" i="223"/>
  <c r="AF44" i="223"/>
  <c r="AD44" i="223"/>
  <c r="AB44" i="223"/>
  <c r="AA44" i="223"/>
  <c r="Z44" i="223"/>
  <c r="AC44" i="223" s="1"/>
  <c r="Y44" i="223"/>
  <c r="W44" i="223" a="1"/>
  <c r="W44" i="223" s="1"/>
  <c r="V44" i="223"/>
  <c r="U44" i="223"/>
  <c r="BB43" i="223"/>
  <c r="AP47" i="223"/>
  <c r="K41" i="223" s="1"/>
  <c r="AF43" i="223"/>
  <c r="AD43" i="223"/>
  <c r="AB43" i="223"/>
  <c r="AA43" i="223"/>
  <c r="Z43" i="223"/>
  <c r="AC43" i="223" s="1"/>
  <c r="Y43" i="223"/>
  <c r="W43" i="223" a="1"/>
  <c r="W43" i="223" s="1"/>
  <c r="V43" i="223"/>
  <c r="U43" i="223"/>
  <c r="BB42" i="223"/>
  <c r="AO47" i="223"/>
  <c r="J41" i="223" s="1"/>
  <c r="AF42" i="223"/>
  <c r="AD42" i="223"/>
  <c r="AB42" i="223"/>
  <c r="AA42" i="223"/>
  <c r="Z42" i="223"/>
  <c r="Y42" i="223"/>
  <c r="W42" i="223" a="1"/>
  <c r="W42" i="223" s="1"/>
  <c r="V42" i="223"/>
  <c r="U42" i="223"/>
  <c r="G42" i="223"/>
  <c r="BB41" i="223"/>
  <c r="BB40" i="223"/>
  <c r="BB39" i="223"/>
  <c r="BB38" i="223"/>
  <c r="G38" i="223"/>
  <c r="BB37" i="223"/>
  <c r="S37" i="223"/>
  <c r="I37" i="223"/>
  <c r="BB36" i="223"/>
  <c r="AM36" i="223"/>
  <c r="AL36" i="223"/>
  <c r="AR36" i="223" s="1"/>
  <c r="AD36" i="223"/>
  <c r="V36" i="223"/>
  <c r="U36" i="223"/>
  <c r="BB35" i="223"/>
  <c r="AR35" i="223"/>
  <c r="AM35" i="223"/>
  <c r="AL35" i="223"/>
  <c r="AF35" i="223"/>
  <c r="AD35" i="223"/>
  <c r="AB35" i="223"/>
  <c r="AA35" i="223"/>
  <c r="Z35" i="223"/>
  <c r="AC35" i="223" s="1"/>
  <c r="Y35" i="223"/>
  <c r="W35" i="223" a="1"/>
  <c r="W35" i="223" s="1"/>
  <c r="V35" i="223"/>
  <c r="U35" i="223"/>
  <c r="BB34" i="223"/>
  <c r="AM34" i="223"/>
  <c r="AL34" i="223"/>
  <c r="AR34" i="223" s="1"/>
  <c r="AF34" i="223"/>
  <c r="AD34" i="223"/>
  <c r="AB34" i="223"/>
  <c r="AA34" i="223"/>
  <c r="Z34" i="223"/>
  <c r="AC34" i="223" s="1"/>
  <c r="Y34" i="223"/>
  <c r="W34" i="223" a="1"/>
  <c r="W34" i="223" s="1"/>
  <c r="V34" i="223"/>
  <c r="U34" i="223"/>
  <c r="BB33" i="223"/>
  <c r="AM33" i="223"/>
  <c r="AL33" i="223"/>
  <c r="AR33" i="223" s="1"/>
  <c r="AF33" i="223"/>
  <c r="AD33" i="223"/>
  <c r="AB33" i="223"/>
  <c r="AA33" i="223"/>
  <c r="Z33" i="223"/>
  <c r="AC33" i="223" s="1"/>
  <c r="Y33" i="223"/>
  <c r="W33" i="223" a="1"/>
  <c r="W33" i="223" s="1"/>
  <c r="V33" i="223"/>
  <c r="U33" i="223"/>
  <c r="BB32" i="223"/>
  <c r="AM32" i="223"/>
  <c r="AL32" i="223"/>
  <c r="AR32" i="223" s="1"/>
  <c r="AF32" i="223"/>
  <c r="AD32" i="223"/>
  <c r="AB32" i="223"/>
  <c r="AA32" i="223"/>
  <c r="Z32" i="223"/>
  <c r="AC32" i="223" s="1"/>
  <c r="Y32" i="223"/>
  <c r="W32" i="223" a="1"/>
  <c r="W32" i="223" s="1"/>
  <c r="V32" i="223"/>
  <c r="U32" i="223"/>
  <c r="BB31" i="223"/>
  <c r="AR31" i="223"/>
  <c r="AM31" i="223"/>
  <c r="AL31" i="223"/>
  <c r="AF31" i="223"/>
  <c r="AD31" i="223"/>
  <c r="AB31" i="223"/>
  <c r="AA31" i="223"/>
  <c r="Z31" i="223"/>
  <c r="AC31" i="223" s="1"/>
  <c r="Y31" i="223"/>
  <c r="W31" i="223" a="1"/>
  <c r="W31" i="223" s="1"/>
  <c r="V31" i="223"/>
  <c r="U31" i="223"/>
  <c r="BB30" i="223"/>
  <c r="AR30" i="223"/>
  <c r="AM30" i="223"/>
  <c r="AL30" i="223"/>
  <c r="AF30" i="223"/>
  <c r="AD30" i="223"/>
  <c r="AB30" i="223"/>
  <c r="AA30" i="223"/>
  <c r="Z30" i="223"/>
  <c r="AC30" i="223" s="1"/>
  <c r="Y30" i="223"/>
  <c r="W30" i="223" a="1"/>
  <c r="W30" i="223" s="1"/>
  <c r="V30" i="223"/>
  <c r="U30" i="223"/>
  <c r="BB29" i="223"/>
  <c r="AR29" i="223"/>
  <c r="AM29" i="223"/>
  <c r="AL29" i="223"/>
  <c r="AF29" i="223"/>
  <c r="AD29" i="223"/>
  <c r="AB29" i="223"/>
  <c r="AA29" i="223"/>
  <c r="Z29" i="223"/>
  <c r="AC29" i="223" s="1"/>
  <c r="Y29" i="223"/>
  <c r="W29" i="223" a="1"/>
  <c r="W29" i="223" s="1"/>
  <c r="V29" i="223"/>
  <c r="U29" i="223"/>
  <c r="BB28" i="223"/>
  <c r="AR28" i="223"/>
  <c r="AM28" i="223"/>
  <c r="AL28" i="223"/>
  <c r="AF28" i="223"/>
  <c r="AD28" i="223"/>
  <c r="AB28" i="223"/>
  <c r="AA28" i="223"/>
  <c r="Z28" i="223"/>
  <c r="AC28" i="223" s="1"/>
  <c r="Y28" i="223"/>
  <c r="W28" i="223" a="1"/>
  <c r="W28" i="223" s="1"/>
  <c r="V28" i="223"/>
  <c r="U28" i="223"/>
  <c r="BB27" i="223"/>
  <c r="AM27" i="223"/>
  <c r="AL27" i="223"/>
  <c r="AR27" i="223" s="1"/>
  <c r="AF27" i="223"/>
  <c r="AD27" i="223"/>
  <c r="AB27" i="223"/>
  <c r="AA27" i="223"/>
  <c r="Z27" i="223"/>
  <c r="AC27" i="223" s="1"/>
  <c r="Y27" i="223"/>
  <c r="W27" i="223" a="1"/>
  <c r="W27" i="223" s="1"/>
  <c r="V27" i="223"/>
  <c r="U27" i="223"/>
  <c r="BB26" i="223"/>
  <c r="AM26" i="223"/>
  <c r="AL26" i="223"/>
  <c r="AR26" i="223" s="1"/>
  <c r="AF26" i="223"/>
  <c r="AD26" i="223"/>
  <c r="AB26" i="223"/>
  <c r="AA26" i="223"/>
  <c r="Z26" i="223"/>
  <c r="AC26" i="223" s="1"/>
  <c r="Y26" i="223"/>
  <c r="W26" i="223" a="1"/>
  <c r="W26" i="223" s="1"/>
  <c r="V26" i="223"/>
  <c r="U26" i="223"/>
  <c r="BB25" i="223"/>
  <c r="AM25" i="223"/>
  <c r="AL25" i="223"/>
  <c r="AR25" i="223" s="1"/>
  <c r="AF25" i="223"/>
  <c r="AD25" i="223"/>
  <c r="AB25" i="223"/>
  <c r="AA25" i="223"/>
  <c r="Z25" i="223"/>
  <c r="AC25" i="223" s="1"/>
  <c r="Y25" i="223"/>
  <c r="W25" i="223" a="1"/>
  <c r="W25" i="223" s="1"/>
  <c r="V25" i="223"/>
  <c r="U25" i="223"/>
  <c r="BB24" i="223"/>
  <c r="AM24" i="223"/>
  <c r="AL24" i="223"/>
  <c r="AR24" i="223" s="1"/>
  <c r="AF24" i="223"/>
  <c r="AD24" i="223"/>
  <c r="AB24" i="223"/>
  <c r="AA24" i="223"/>
  <c r="Z24" i="223"/>
  <c r="AC24" i="223" s="1"/>
  <c r="Y24" i="223"/>
  <c r="W24" i="223" a="1"/>
  <c r="W24" i="223" s="1"/>
  <c r="V24" i="223"/>
  <c r="U24" i="223"/>
  <c r="G24" i="223"/>
  <c r="BB23" i="223"/>
  <c r="AR23" i="223"/>
  <c r="AM23" i="223"/>
  <c r="AL23" i="223"/>
  <c r="AF23" i="223"/>
  <c r="AD23" i="223"/>
  <c r="AB23" i="223"/>
  <c r="AA23" i="223"/>
  <c r="Z23" i="223"/>
  <c r="AC23" i="223" s="1"/>
  <c r="Y23" i="223"/>
  <c r="W23" i="223" a="1"/>
  <c r="W23" i="223" s="1"/>
  <c r="V23" i="223"/>
  <c r="U23" i="223"/>
  <c r="BB22" i="223"/>
  <c r="AR22" i="223"/>
  <c r="AM22" i="223"/>
  <c r="AL22" i="223"/>
  <c r="AF22" i="223"/>
  <c r="AD22" i="223"/>
  <c r="AB22" i="223"/>
  <c r="AA22" i="223"/>
  <c r="Z22" i="223"/>
  <c r="AC22" i="223" s="1"/>
  <c r="Y22" i="223"/>
  <c r="W22" i="223" a="1"/>
  <c r="W22" i="223" s="1"/>
  <c r="V22" i="223"/>
  <c r="U22" i="223"/>
  <c r="BB21" i="223"/>
  <c r="AM21" i="223"/>
  <c r="AL21" i="223"/>
  <c r="AR21" i="223" s="1"/>
  <c r="AF21" i="223"/>
  <c r="AD21" i="223"/>
  <c r="AB21" i="223"/>
  <c r="AA21" i="223"/>
  <c r="Z21" i="223"/>
  <c r="AC21" i="223" s="1"/>
  <c r="Y21" i="223"/>
  <c r="W21" i="223" a="1"/>
  <c r="W21" i="223" s="1"/>
  <c r="V21" i="223"/>
  <c r="U21" i="223"/>
  <c r="BB20" i="223"/>
  <c r="AR20" i="223"/>
  <c r="AM20" i="223"/>
  <c r="AL20" i="223"/>
  <c r="AF20" i="223"/>
  <c r="AD20" i="223"/>
  <c r="AB20" i="223"/>
  <c r="AA20" i="223"/>
  <c r="Z20" i="223"/>
  <c r="AC20" i="223" s="1"/>
  <c r="Y20" i="223"/>
  <c r="W20" i="223" a="1"/>
  <c r="W20" i="223" s="1"/>
  <c r="V20" i="223"/>
  <c r="U20" i="223"/>
  <c r="G20" i="223"/>
  <c r="BB19" i="223"/>
  <c r="AM19" i="223"/>
  <c r="AL19" i="223"/>
  <c r="AR19" i="223" s="1"/>
  <c r="AF19" i="223"/>
  <c r="AD19" i="223"/>
  <c r="AB19" i="223"/>
  <c r="AA19" i="223"/>
  <c r="Z19" i="223"/>
  <c r="AC19" i="223" s="1"/>
  <c r="Y19" i="223"/>
  <c r="W19" i="223" a="1"/>
  <c r="W19" i="223" s="1"/>
  <c r="V19" i="223"/>
  <c r="U19" i="223"/>
  <c r="I19" i="223"/>
  <c r="BB18" i="223"/>
  <c r="AR18" i="223"/>
  <c r="AM18" i="223"/>
  <c r="AL18" i="223"/>
  <c r="AF18" i="223"/>
  <c r="AD18" i="223"/>
  <c r="AB18" i="223"/>
  <c r="AA18" i="223"/>
  <c r="Z18" i="223"/>
  <c r="AC18" i="223" s="1"/>
  <c r="Y18" i="223"/>
  <c r="W18" i="223" a="1"/>
  <c r="W18" i="223" s="1"/>
  <c r="V18" i="223"/>
  <c r="U18" i="223"/>
  <c r="BB17" i="223"/>
  <c r="AM17" i="223"/>
  <c r="AL17" i="223"/>
  <c r="AR17" i="223" s="1"/>
  <c r="AF17" i="223"/>
  <c r="AD17" i="223"/>
  <c r="AB17" i="223"/>
  <c r="AA17" i="223"/>
  <c r="Z17" i="223"/>
  <c r="AC17" i="223" s="1"/>
  <c r="Y17" i="223"/>
  <c r="W17" i="223" a="1"/>
  <c r="W17" i="223" s="1"/>
  <c r="V17" i="223"/>
  <c r="U17" i="223"/>
  <c r="BB16" i="223"/>
  <c r="AF16" i="223"/>
  <c r="AD16" i="223"/>
  <c r="AB16" i="223"/>
  <c r="AA16" i="223"/>
  <c r="Z16" i="223"/>
  <c r="AC16" i="223" s="1"/>
  <c r="Y16" i="223"/>
  <c r="W16" i="223" a="1"/>
  <c r="W16" i="223" s="1"/>
  <c r="V16" i="223"/>
  <c r="U16" i="223"/>
  <c r="BB15" i="223"/>
  <c r="AF15" i="223"/>
  <c r="AD15" i="223"/>
  <c r="AB15" i="223"/>
  <c r="AA15" i="223"/>
  <c r="Z15" i="223"/>
  <c r="AC15" i="223" s="1"/>
  <c r="Y15" i="223"/>
  <c r="W15" i="223" a="1"/>
  <c r="W15" i="223" s="1"/>
  <c r="V15" i="223"/>
  <c r="U15" i="223"/>
  <c r="BB14" i="223"/>
  <c r="AF14" i="223"/>
  <c r="AD14" i="223"/>
  <c r="AB14" i="223"/>
  <c r="AA14" i="223"/>
  <c r="Z14" i="223"/>
  <c r="AC14" i="223" s="1"/>
  <c r="Y14" i="223"/>
  <c r="W14" i="223" a="1"/>
  <c r="W14" i="223" s="1"/>
  <c r="V14" i="223"/>
  <c r="U14" i="223"/>
  <c r="BB13" i="223"/>
  <c r="AF13" i="223"/>
  <c r="AD13" i="223"/>
  <c r="AB13" i="223"/>
  <c r="AA13" i="223"/>
  <c r="Z13" i="223"/>
  <c r="AC13" i="223" s="1"/>
  <c r="Y13" i="223"/>
  <c r="W13" i="223" a="1"/>
  <c r="W13" i="223" s="1"/>
  <c r="V13" i="223"/>
  <c r="U13" i="223"/>
  <c r="BB12" i="223"/>
  <c r="AL12" i="223"/>
  <c r="I23" i="223" s="1"/>
  <c r="AF12" i="223"/>
  <c r="AD12" i="223"/>
  <c r="AB12" i="223"/>
  <c r="AA12" i="223"/>
  <c r="Z12" i="223"/>
  <c r="AC12" i="223" s="1"/>
  <c r="Y12" i="223"/>
  <c r="W12" i="223" a="1"/>
  <c r="W12" i="223" s="1"/>
  <c r="V12" i="223"/>
  <c r="U12" i="223"/>
  <c r="BB11" i="223"/>
  <c r="AF11" i="223"/>
  <c r="AD11" i="223"/>
  <c r="AB11" i="223"/>
  <c r="AA11" i="223"/>
  <c r="Z11" i="223"/>
  <c r="AC11" i="223" s="1"/>
  <c r="Y11" i="223"/>
  <c r="W11" i="223" a="1"/>
  <c r="W11" i="223" s="1"/>
  <c r="V11" i="223"/>
  <c r="U11" i="223"/>
  <c r="BB10" i="223"/>
  <c r="AF10" i="223"/>
  <c r="AD10" i="223"/>
  <c r="AB10" i="223"/>
  <c r="AA10" i="223"/>
  <c r="Z10" i="223"/>
  <c r="AC10" i="223" s="1"/>
  <c r="Y10" i="223"/>
  <c r="W10" i="223" a="1"/>
  <c r="W10" i="223" s="1"/>
  <c r="V10" i="223"/>
  <c r="U10" i="223"/>
  <c r="BB9" i="223"/>
  <c r="AF9" i="223"/>
  <c r="AD9" i="223"/>
  <c r="AB9" i="223"/>
  <c r="AA9" i="223"/>
  <c r="Z9" i="223"/>
  <c r="AC9" i="223" s="1"/>
  <c r="Y9" i="223"/>
  <c r="W9" i="223" a="1"/>
  <c r="W9" i="223" s="1"/>
  <c r="V9" i="223"/>
  <c r="U9" i="223"/>
  <c r="BB8" i="223"/>
  <c r="AF8" i="223"/>
  <c r="AD8" i="223"/>
  <c r="AB8" i="223"/>
  <c r="AA8" i="223"/>
  <c r="Z8" i="223"/>
  <c r="AC8" i="223" s="1"/>
  <c r="Y8" i="223"/>
  <c r="W8" i="223" a="1"/>
  <c r="W8" i="223" s="1"/>
  <c r="V8" i="223"/>
  <c r="U8" i="223"/>
  <c r="BB7" i="223"/>
  <c r="AP12" i="223"/>
  <c r="K23" i="223" s="1"/>
  <c r="AF7" i="223"/>
  <c r="AD7" i="223"/>
  <c r="AB7" i="223"/>
  <c r="AA7" i="223"/>
  <c r="Z7" i="223"/>
  <c r="AC7" i="223" s="1"/>
  <c r="Y7" i="223"/>
  <c r="W7" i="223" a="1"/>
  <c r="W7" i="223" s="1"/>
  <c r="V7" i="223"/>
  <c r="U7" i="223"/>
  <c r="BB6" i="223"/>
  <c r="BB5" i="223"/>
  <c r="BB4" i="223"/>
  <c r="BB1128" i="222"/>
  <c r="BB1127" i="222"/>
  <c r="BB1126" i="222"/>
  <c r="BB1125" i="222"/>
  <c r="BB1124" i="222"/>
  <c r="BB1123" i="222"/>
  <c r="BB1122" i="222"/>
  <c r="BB1121" i="222"/>
  <c r="BB1120" i="222"/>
  <c r="BB1119" i="222"/>
  <c r="BB1118" i="222"/>
  <c r="BB1117" i="222"/>
  <c r="BB1116" i="222"/>
  <c r="BB1115" i="222"/>
  <c r="BB1114" i="222"/>
  <c r="BB1113" i="222"/>
  <c r="BB1112" i="222"/>
  <c r="BB1111" i="222"/>
  <c r="BB1110" i="222"/>
  <c r="BB1109" i="222"/>
  <c r="BB1108" i="222"/>
  <c r="BB1107" i="222"/>
  <c r="BB1106" i="222"/>
  <c r="BB1105" i="222"/>
  <c r="BB1104" i="222"/>
  <c r="BB1103" i="222"/>
  <c r="BB1102" i="222"/>
  <c r="BB1101" i="222"/>
  <c r="BB1100" i="222"/>
  <c r="BB1099" i="222"/>
  <c r="BB1098" i="222"/>
  <c r="BB1097" i="222"/>
  <c r="BB1096" i="222"/>
  <c r="BB1095" i="222"/>
  <c r="BB1094" i="222"/>
  <c r="BB1093" i="222"/>
  <c r="BB1092" i="222"/>
  <c r="BB1091" i="222"/>
  <c r="BB1090" i="222"/>
  <c r="BB1089" i="222"/>
  <c r="BB1088" i="222"/>
  <c r="BB1087" i="222"/>
  <c r="BB1086" i="222"/>
  <c r="BB1085" i="222"/>
  <c r="BB1084" i="222"/>
  <c r="BB1083" i="222"/>
  <c r="BB1082" i="222"/>
  <c r="BB1081" i="222"/>
  <c r="BB1080" i="222"/>
  <c r="BB1079" i="222"/>
  <c r="BB1078" i="222"/>
  <c r="BB1077" i="222"/>
  <c r="BB1076" i="222"/>
  <c r="BB1075" i="222"/>
  <c r="BB1074" i="222"/>
  <c r="BB1073" i="222"/>
  <c r="BB1072" i="222"/>
  <c r="BB1071" i="222"/>
  <c r="BB1070" i="222"/>
  <c r="BB1069" i="222"/>
  <c r="BB1068" i="222"/>
  <c r="BB1067" i="222"/>
  <c r="BB1066" i="222"/>
  <c r="BB1065" i="222"/>
  <c r="BB1064" i="222"/>
  <c r="BB1063" i="222"/>
  <c r="BB1062" i="222"/>
  <c r="BB1061" i="222"/>
  <c r="BB1060" i="222"/>
  <c r="BB1059" i="222"/>
  <c r="BB1058" i="222"/>
  <c r="BB1057" i="222"/>
  <c r="BB1056" i="222"/>
  <c r="BB1055" i="222"/>
  <c r="BB1054" i="222"/>
  <c r="BB1053" i="222"/>
  <c r="BB1052" i="222"/>
  <c r="BB1051" i="222"/>
  <c r="BB1050" i="222"/>
  <c r="BB1049" i="222"/>
  <c r="BB1048" i="222"/>
  <c r="BB1047" i="222"/>
  <c r="BB1046" i="222"/>
  <c r="BB1045" i="222"/>
  <c r="BB1044" i="222"/>
  <c r="BB1043" i="222"/>
  <c r="BB1042" i="222"/>
  <c r="BB1041" i="222"/>
  <c r="BB1040" i="222"/>
  <c r="BB1039" i="222"/>
  <c r="BB1038" i="222"/>
  <c r="BB1037" i="222"/>
  <c r="BB1036" i="222"/>
  <c r="BB1035" i="222"/>
  <c r="BB1034" i="222"/>
  <c r="BB1033" i="222"/>
  <c r="BB1032" i="222"/>
  <c r="BB1031" i="222"/>
  <c r="BB1030" i="222"/>
  <c r="BB1029" i="222"/>
  <c r="BB1028" i="222"/>
  <c r="BB1027" i="222"/>
  <c r="BB1026" i="222"/>
  <c r="BB1025" i="222"/>
  <c r="BB1024" i="222"/>
  <c r="BB1023" i="222"/>
  <c r="BB1022" i="222"/>
  <c r="BB1021" i="222"/>
  <c r="BB1020" i="222"/>
  <c r="BB1019" i="222"/>
  <c r="BB1018" i="222"/>
  <c r="BB1017" i="222"/>
  <c r="BB1016" i="222"/>
  <c r="BB1015" i="222"/>
  <c r="BB1014" i="222"/>
  <c r="BB1013" i="222"/>
  <c r="BB1012" i="222"/>
  <c r="BB1011" i="222"/>
  <c r="BB1010" i="222"/>
  <c r="BB1009" i="222"/>
  <c r="BB1008" i="222"/>
  <c r="BB1007" i="222"/>
  <c r="BB1006" i="222"/>
  <c r="BB1005" i="222"/>
  <c r="BB1004" i="222"/>
  <c r="BB1003" i="222"/>
  <c r="BB1002" i="222"/>
  <c r="BB1001" i="222"/>
  <c r="BB1000" i="222"/>
  <c r="BB999" i="222"/>
  <c r="BB998" i="222"/>
  <c r="BB997" i="222"/>
  <c r="BB996" i="222"/>
  <c r="BB995" i="222"/>
  <c r="BB994" i="222"/>
  <c r="BB993" i="222"/>
  <c r="BB992" i="222"/>
  <c r="BB991" i="222"/>
  <c r="BB990" i="222"/>
  <c r="BB989" i="222"/>
  <c r="BB988" i="222"/>
  <c r="BB987" i="222"/>
  <c r="BB986" i="222"/>
  <c r="BB985" i="222"/>
  <c r="BB984" i="222"/>
  <c r="BB983" i="222"/>
  <c r="BB982" i="222"/>
  <c r="BB981" i="222"/>
  <c r="BB980" i="222"/>
  <c r="BB979" i="222"/>
  <c r="BB978" i="222"/>
  <c r="BB977" i="222"/>
  <c r="BB976" i="222"/>
  <c r="BB975" i="222"/>
  <c r="BB974" i="222"/>
  <c r="BB973" i="222"/>
  <c r="BB972" i="222"/>
  <c r="BB971" i="222"/>
  <c r="BB970" i="222"/>
  <c r="BB969" i="222"/>
  <c r="BB968" i="222"/>
  <c r="BB967" i="222"/>
  <c r="BB966" i="222"/>
  <c r="BB965" i="222"/>
  <c r="BB964" i="222"/>
  <c r="BB963" i="222"/>
  <c r="BB962" i="222"/>
  <c r="BB961" i="222"/>
  <c r="BB960" i="222"/>
  <c r="BB959" i="222"/>
  <c r="BB958" i="222"/>
  <c r="BB957" i="222"/>
  <c r="BB956" i="222"/>
  <c r="BB955" i="222"/>
  <c r="BB954" i="222"/>
  <c r="BB953" i="222"/>
  <c r="BB952" i="222"/>
  <c r="BB951" i="222"/>
  <c r="BB950" i="222"/>
  <c r="BB949" i="222"/>
  <c r="BB948" i="222"/>
  <c r="BB947" i="222"/>
  <c r="BB946" i="222"/>
  <c r="BB945" i="222"/>
  <c r="BB944" i="222"/>
  <c r="BB943" i="222"/>
  <c r="BB942" i="222"/>
  <c r="BB941" i="222"/>
  <c r="BB940" i="222"/>
  <c r="BB939" i="222"/>
  <c r="BB938" i="222"/>
  <c r="BB937" i="222"/>
  <c r="BB936" i="222"/>
  <c r="BB935" i="222"/>
  <c r="BB934" i="222"/>
  <c r="BB933" i="222"/>
  <c r="BB932" i="222"/>
  <c r="BB931" i="222"/>
  <c r="BB930" i="222"/>
  <c r="BB929" i="222"/>
  <c r="BB928" i="222"/>
  <c r="BB927" i="222"/>
  <c r="BB926" i="222"/>
  <c r="BB925" i="222"/>
  <c r="BB924" i="222"/>
  <c r="BB923" i="222"/>
  <c r="BB922" i="222"/>
  <c r="BB921" i="222"/>
  <c r="BB920" i="222"/>
  <c r="BB919" i="222"/>
  <c r="BB918" i="222"/>
  <c r="BB917" i="222"/>
  <c r="BB916" i="222"/>
  <c r="BB915" i="222"/>
  <c r="BB914" i="222"/>
  <c r="BB913" i="222"/>
  <c r="BB912" i="222"/>
  <c r="BB911" i="222"/>
  <c r="BB910" i="222"/>
  <c r="BB909" i="222"/>
  <c r="BB908" i="222"/>
  <c r="BB907" i="222"/>
  <c r="BB906" i="222"/>
  <c r="BB905" i="222"/>
  <c r="BB904" i="222"/>
  <c r="BB903" i="222"/>
  <c r="BB902" i="222"/>
  <c r="BB901" i="222"/>
  <c r="BB900" i="222"/>
  <c r="BB899" i="222"/>
  <c r="BB898" i="222"/>
  <c r="BB897" i="222"/>
  <c r="BB896" i="222"/>
  <c r="BB895" i="222"/>
  <c r="BB894" i="222"/>
  <c r="BB893" i="222"/>
  <c r="BB892" i="222"/>
  <c r="BB891" i="222"/>
  <c r="BB890" i="222"/>
  <c r="BB889" i="222"/>
  <c r="BB888" i="222"/>
  <c r="BB887" i="222"/>
  <c r="BB886" i="222"/>
  <c r="BB885" i="222"/>
  <c r="BB884" i="222"/>
  <c r="BB883" i="222"/>
  <c r="BB882" i="222"/>
  <c r="BB881" i="222"/>
  <c r="BB880" i="222"/>
  <c r="BB879" i="222"/>
  <c r="BB878" i="222"/>
  <c r="BB877" i="222"/>
  <c r="BB876" i="222"/>
  <c r="BB875" i="222"/>
  <c r="BB874" i="222"/>
  <c r="BB873" i="222"/>
  <c r="BB872" i="222"/>
  <c r="BB871" i="222"/>
  <c r="BB870" i="222"/>
  <c r="BB869" i="222"/>
  <c r="BB868" i="222"/>
  <c r="BB867" i="222"/>
  <c r="BB866" i="222"/>
  <c r="BB865" i="222"/>
  <c r="BB864" i="222"/>
  <c r="BB863" i="222"/>
  <c r="BB862" i="222"/>
  <c r="BB861" i="222"/>
  <c r="BB860" i="222"/>
  <c r="BB859" i="222"/>
  <c r="BB858" i="222"/>
  <c r="BB857" i="222"/>
  <c r="BB856" i="222"/>
  <c r="BB855" i="222"/>
  <c r="BB854" i="222"/>
  <c r="BB853" i="222"/>
  <c r="BB852" i="222"/>
  <c r="BB851" i="222"/>
  <c r="BB850" i="222"/>
  <c r="BB849" i="222"/>
  <c r="BB848" i="222"/>
  <c r="BB847" i="222"/>
  <c r="BB846" i="222"/>
  <c r="BB845" i="222"/>
  <c r="BB844" i="222"/>
  <c r="BB843" i="222"/>
  <c r="BB842" i="222"/>
  <c r="BB841" i="222"/>
  <c r="BB840" i="222"/>
  <c r="BB839" i="222"/>
  <c r="BB838" i="222"/>
  <c r="BB837" i="222"/>
  <c r="BB836" i="222"/>
  <c r="BB835" i="222"/>
  <c r="BB834" i="222"/>
  <c r="BB833" i="222"/>
  <c r="BB832" i="222"/>
  <c r="BB831" i="222"/>
  <c r="BB830" i="222"/>
  <c r="BB829" i="222"/>
  <c r="BB828" i="222"/>
  <c r="BB827" i="222"/>
  <c r="BB826" i="222"/>
  <c r="BB825" i="222"/>
  <c r="BB824" i="222"/>
  <c r="BB823" i="222"/>
  <c r="BB822" i="222"/>
  <c r="BB821" i="222"/>
  <c r="BB820" i="222"/>
  <c r="BB819" i="222"/>
  <c r="BB818" i="222"/>
  <c r="BB817" i="222"/>
  <c r="BB816" i="222"/>
  <c r="BB815" i="222"/>
  <c r="BB814" i="222"/>
  <c r="BB813" i="222"/>
  <c r="BB812" i="222"/>
  <c r="BB811" i="222"/>
  <c r="BB810" i="222"/>
  <c r="BB809" i="222"/>
  <c r="BB808" i="222"/>
  <c r="BB807" i="222"/>
  <c r="BB806" i="222"/>
  <c r="BB805" i="222"/>
  <c r="BB804" i="222"/>
  <c r="BB803" i="222"/>
  <c r="BB802" i="222"/>
  <c r="BB801" i="222"/>
  <c r="BB800" i="222"/>
  <c r="BB799" i="222"/>
  <c r="BB798" i="222"/>
  <c r="BB797" i="222"/>
  <c r="BB796" i="222"/>
  <c r="BB795" i="222"/>
  <c r="BB794" i="222"/>
  <c r="BB793" i="222"/>
  <c r="BB792" i="222"/>
  <c r="BB791" i="222"/>
  <c r="BB790" i="222"/>
  <c r="BB789" i="222"/>
  <c r="BB788" i="222"/>
  <c r="BB787" i="222"/>
  <c r="BB786" i="222"/>
  <c r="BB785" i="222"/>
  <c r="BB784" i="222"/>
  <c r="BB783" i="222"/>
  <c r="BB782" i="222"/>
  <c r="BB781" i="222"/>
  <c r="BB780" i="222"/>
  <c r="BB779" i="222"/>
  <c r="BB778" i="222"/>
  <c r="BB777" i="222"/>
  <c r="BB776" i="222"/>
  <c r="BB775" i="222"/>
  <c r="BB774" i="222"/>
  <c r="BB773" i="222"/>
  <c r="BB772" i="222"/>
  <c r="BB771" i="222"/>
  <c r="BB770" i="222"/>
  <c r="BB769" i="222"/>
  <c r="BB768" i="222"/>
  <c r="BB767" i="222"/>
  <c r="BB766" i="222"/>
  <c r="BB765" i="222"/>
  <c r="BB764" i="222"/>
  <c r="BB763" i="222"/>
  <c r="BB762" i="222"/>
  <c r="BB761" i="222"/>
  <c r="BB760" i="222"/>
  <c r="BB759" i="222"/>
  <c r="BB758" i="222"/>
  <c r="BB757" i="222"/>
  <c r="BB756" i="222"/>
  <c r="BB755" i="222"/>
  <c r="BB754" i="222"/>
  <c r="BB753" i="222"/>
  <c r="BB752" i="222"/>
  <c r="BB751" i="222"/>
  <c r="BB750" i="222"/>
  <c r="BB749" i="222"/>
  <c r="BB748" i="222"/>
  <c r="BB747" i="222"/>
  <c r="BB746" i="222"/>
  <c r="BB745" i="222"/>
  <c r="BB744" i="222"/>
  <c r="BB743" i="222"/>
  <c r="BB742" i="222"/>
  <c r="BB741" i="222"/>
  <c r="BB740" i="222"/>
  <c r="BB739" i="222"/>
  <c r="BB738" i="222"/>
  <c r="BB737" i="222"/>
  <c r="BB736" i="222"/>
  <c r="BB735" i="222"/>
  <c r="BB734" i="222"/>
  <c r="BB733" i="222"/>
  <c r="BB732" i="222"/>
  <c r="BB731" i="222"/>
  <c r="BB730" i="222"/>
  <c r="BB729" i="222"/>
  <c r="BB728" i="222"/>
  <c r="BB727" i="222"/>
  <c r="BB726" i="222"/>
  <c r="BB725" i="222"/>
  <c r="BB724" i="222"/>
  <c r="BB723" i="222"/>
  <c r="BB722" i="222"/>
  <c r="BB721" i="222"/>
  <c r="BB720" i="222"/>
  <c r="BB719" i="222"/>
  <c r="BB718" i="222"/>
  <c r="BB717" i="222"/>
  <c r="BB716" i="222"/>
  <c r="BB715" i="222"/>
  <c r="BB714" i="222"/>
  <c r="BB713" i="222"/>
  <c r="BB712" i="222"/>
  <c r="BB711" i="222"/>
  <c r="BB710" i="222"/>
  <c r="BB709" i="222"/>
  <c r="BB708" i="222"/>
  <c r="BB707" i="222"/>
  <c r="BB706" i="222"/>
  <c r="BB705" i="222"/>
  <c r="BB704" i="222"/>
  <c r="BB703" i="222"/>
  <c r="BB702" i="222"/>
  <c r="BB701" i="222"/>
  <c r="BB700" i="222"/>
  <c r="BB699" i="222"/>
  <c r="BB698" i="222"/>
  <c r="BB697" i="222"/>
  <c r="BB696" i="222"/>
  <c r="BB695" i="222"/>
  <c r="BB694" i="222"/>
  <c r="BB693" i="222"/>
  <c r="BB692" i="222"/>
  <c r="BB691" i="222"/>
  <c r="BB690" i="222"/>
  <c r="BB689" i="222"/>
  <c r="BB688" i="222"/>
  <c r="BB687" i="222"/>
  <c r="BB686" i="222"/>
  <c r="BB685" i="222"/>
  <c r="BB684" i="222"/>
  <c r="BB683" i="222"/>
  <c r="BB682" i="222"/>
  <c r="BB681" i="222"/>
  <c r="BB680" i="222"/>
  <c r="BB679" i="222"/>
  <c r="BB678" i="222"/>
  <c r="BB677" i="222"/>
  <c r="BB676" i="222"/>
  <c r="BB675" i="222"/>
  <c r="BB674" i="222"/>
  <c r="BB673" i="222"/>
  <c r="BB672" i="222"/>
  <c r="BB671" i="222"/>
  <c r="BB670" i="222"/>
  <c r="BB669" i="222"/>
  <c r="BB668" i="222"/>
  <c r="BB667" i="222"/>
  <c r="BB666" i="222"/>
  <c r="BB665" i="222"/>
  <c r="BB664" i="222"/>
  <c r="BB663" i="222"/>
  <c r="BB662" i="222"/>
  <c r="BB661" i="222"/>
  <c r="BB660" i="222"/>
  <c r="BB659" i="222"/>
  <c r="BB658" i="222"/>
  <c r="BB657" i="222"/>
  <c r="BB656" i="222"/>
  <c r="BB655" i="222"/>
  <c r="BB654" i="222"/>
  <c r="BB653" i="222"/>
  <c r="BB652" i="222"/>
  <c r="BB651" i="222"/>
  <c r="BB650" i="222"/>
  <c r="BB649" i="222"/>
  <c r="BB648" i="222"/>
  <c r="BB647" i="222"/>
  <c r="BB646" i="222"/>
  <c r="BB645" i="222"/>
  <c r="BB644" i="222"/>
  <c r="BB643" i="222"/>
  <c r="BB642" i="222"/>
  <c r="BB641" i="222"/>
  <c r="BB640" i="222"/>
  <c r="BB639" i="222"/>
  <c r="BB638" i="222"/>
  <c r="BB637" i="222"/>
  <c r="BB636" i="222"/>
  <c r="BB635" i="222"/>
  <c r="BB634" i="222"/>
  <c r="BB633" i="222"/>
  <c r="BB632" i="222"/>
  <c r="BB631" i="222"/>
  <c r="BB630" i="222"/>
  <c r="BB629" i="222"/>
  <c r="BB628" i="222"/>
  <c r="BB627" i="222"/>
  <c r="BB626" i="222"/>
  <c r="BB625" i="222"/>
  <c r="BB624" i="222"/>
  <c r="BB623" i="222"/>
  <c r="BB622" i="222"/>
  <c r="BB621" i="222"/>
  <c r="BB620" i="222"/>
  <c r="BB619" i="222"/>
  <c r="BB618" i="222"/>
  <c r="BB617" i="222"/>
  <c r="BB616" i="222"/>
  <c r="BB615" i="222"/>
  <c r="BB614" i="222"/>
  <c r="BB613" i="222"/>
  <c r="BB612" i="222"/>
  <c r="BB611" i="222"/>
  <c r="BB610" i="222"/>
  <c r="BB609" i="222"/>
  <c r="BB608" i="222"/>
  <c r="BB607" i="222"/>
  <c r="BB606" i="222"/>
  <c r="BB605" i="222"/>
  <c r="BB604" i="222"/>
  <c r="BB603" i="222"/>
  <c r="BB602" i="222"/>
  <c r="BB601" i="222"/>
  <c r="BB600" i="222"/>
  <c r="BB599" i="222"/>
  <c r="BB598" i="222"/>
  <c r="BB597" i="222"/>
  <c r="BB596" i="222"/>
  <c r="BB595" i="222"/>
  <c r="BB594" i="222"/>
  <c r="BB593" i="222"/>
  <c r="BB592" i="222"/>
  <c r="BB591" i="222"/>
  <c r="BB590" i="222"/>
  <c r="BB589" i="222"/>
  <c r="BB588" i="222"/>
  <c r="BB587" i="222"/>
  <c r="BB586" i="222"/>
  <c r="BB585" i="222"/>
  <c r="BB584" i="222"/>
  <c r="BB583" i="222"/>
  <c r="BB582" i="222"/>
  <c r="BB581" i="222"/>
  <c r="BB580" i="222"/>
  <c r="BB579" i="222"/>
  <c r="BB578" i="222"/>
  <c r="BB577" i="222"/>
  <c r="BB576" i="222"/>
  <c r="BB575" i="222"/>
  <c r="BB574" i="222"/>
  <c r="BB573" i="222"/>
  <c r="BB572" i="222"/>
  <c r="BB571" i="222"/>
  <c r="BB570" i="222"/>
  <c r="BB569" i="222"/>
  <c r="BB568" i="222"/>
  <c r="BB567" i="222"/>
  <c r="BB566" i="222"/>
  <c r="BB565" i="222"/>
  <c r="BB564" i="222"/>
  <c r="BB563" i="222"/>
  <c r="BB562" i="222"/>
  <c r="BB561" i="222"/>
  <c r="BB560" i="222"/>
  <c r="BB559" i="222"/>
  <c r="BB558" i="222"/>
  <c r="BB557" i="222"/>
  <c r="BB556" i="222"/>
  <c r="BB555" i="222"/>
  <c r="BB554" i="222"/>
  <c r="BB553" i="222"/>
  <c r="BB552" i="222"/>
  <c r="BB551" i="222"/>
  <c r="BB550" i="222"/>
  <c r="BB549" i="222"/>
  <c r="BB548" i="222"/>
  <c r="BB547" i="222"/>
  <c r="BB546" i="222"/>
  <c r="BB545" i="222"/>
  <c r="BB544" i="222"/>
  <c r="BB543" i="222"/>
  <c r="BB542" i="222"/>
  <c r="BB541" i="222"/>
  <c r="BB540" i="222"/>
  <c r="BB539" i="222"/>
  <c r="BB538" i="222"/>
  <c r="BB537" i="222"/>
  <c r="BB536" i="222"/>
  <c r="BB535" i="222"/>
  <c r="BB534" i="222"/>
  <c r="BB533" i="222"/>
  <c r="BB532" i="222"/>
  <c r="BB531" i="222"/>
  <c r="BB530" i="222"/>
  <c r="BB529" i="222"/>
  <c r="BB528" i="222"/>
  <c r="BB527" i="222"/>
  <c r="BB526" i="222"/>
  <c r="BB525" i="222"/>
  <c r="BB524" i="222"/>
  <c r="BB523" i="222"/>
  <c r="BB522" i="222"/>
  <c r="BB521" i="222"/>
  <c r="BB520" i="222"/>
  <c r="BB519" i="222"/>
  <c r="BB518" i="222"/>
  <c r="BB517" i="222"/>
  <c r="BB516" i="222"/>
  <c r="BB515" i="222"/>
  <c r="BB514" i="222"/>
  <c r="BB513" i="222"/>
  <c r="BB512" i="222"/>
  <c r="BB511" i="222"/>
  <c r="BB510" i="222"/>
  <c r="BB509" i="222"/>
  <c r="BB508" i="222"/>
  <c r="BB507" i="222"/>
  <c r="BB506" i="222"/>
  <c r="BB505" i="222"/>
  <c r="BB504" i="222"/>
  <c r="BB503" i="222"/>
  <c r="BB502" i="222"/>
  <c r="BB501" i="222"/>
  <c r="BB500" i="222"/>
  <c r="BB499" i="222"/>
  <c r="BB498" i="222"/>
  <c r="BB497" i="222"/>
  <c r="BB496" i="222"/>
  <c r="BB495" i="222"/>
  <c r="BB494" i="222"/>
  <c r="BB493" i="222"/>
  <c r="BB492" i="222"/>
  <c r="BB491" i="222"/>
  <c r="BB490" i="222"/>
  <c r="BB489" i="222"/>
  <c r="BB488" i="222"/>
  <c r="BB487" i="222"/>
  <c r="BB486" i="222"/>
  <c r="BB485" i="222"/>
  <c r="BB484" i="222"/>
  <c r="BB483" i="222"/>
  <c r="BB482" i="222"/>
  <c r="BB481" i="222"/>
  <c r="BB480" i="222"/>
  <c r="BB479" i="222"/>
  <c r="BB478" i="222"/>
  <c r="BB477" i="222"/>
  <c r="BB476" i="222"/>
  <c r="BB475" i="222"/>
  <c r="BB474" i="222"/>
  <c r="BB473" i="222"/>
  <c r="BB472" i="222"/>
  <c r="BB471" i="222"/>
  <c r="BB470" i="222"/>
  <c r="BB469" i="222"/>
  <c r="BB468" i="222"/>
  <c r="BB467" i="222"/>
  <c r="BB466" i="222"/>
  <c r="BB465" i="222"/>
  <c r="BB464" i="222"/>
  <c r="BB463" i="222"/>
  <c r="BB462" i="222"/>
  <c r="BB461" i="222"/>
  <c r="BB460" i="222"/>
  <c r="BB459" i="222"/>
  <c r="BB458" i="222"/>
  <c r="BB457" i="222"/>
  <c r="BB456" i="222"/>
  <c r="BB455" i="222"/>
  <c r="BB454" i="222"/>
  <c r="BB453" i="222"/>
  <c r="BB452" i="222"/>
  <c r="BB451" i="222"/>
  <c r="BB450" i="222"/>
  <c r="BB449" i="222"/>
  <c r="BB448" i="222"/>
  <c r="BB447" i="222"/>
  <c r="BB446" i="222"/>
  <c r="BB445" i="222"/>
  <c r="BB444" i="222"/>
  <c r="BB443" i="222"/>
  <c r="BB442" i="222"/>
  <c r="BB441" i="222"/>
  <c r="BB440" i="222"/>
  <c r="BB439" i="222"/>
  <c r="BB438" i="222"/>
  <c r="BB437" i="222"/>
  <c r="BB436" i="222"/>
  <c r="BB435" i="222"/>
  <c r="BB434" i="222"/>
  <c r="BB433" i="222"/>
  <c r="BB432" i="222"/>
  <c r="BB431" i="222"/>
  <c r="BB430" i="222"/>
  <c r="BB429" i="222"/>
  <c r="BB428" i="222"/>
  <c r="BB427" i="222"/>
  <c r="BB426" i="222"/>
  <c r="BB425" i="222"/>
  <c r="BB424" i="222"/>
  <c r="BB423" i="222"/>
  <c r="BB422" i="222"/>
  <c r="BB421" i="222"/>
  <c r="BB420" i="222"/>
  <c r="BB419" i="222"/>
  <c r="BB418" i="222"/>
  <c r="BB417" i="222"/>
  <c r="BB416" i="222"/>
  <c r="BB415" i="222"/>
  <c r="BB414" i="222"/>
  <c r="BB413" i="222"/>
  <c r="BB412" i="222"/>
  <c r="BB411" i="222"/>
  <c r="BB410" i="222"/>
  <c r="BB409" i="222"/>
  <c r="BB408" i="222"/>
  <c r="BB407" i="222"/>
  <c r="BB406" i="222"/>
  <c r="BB405" i="222"/>
  <c r="BB404" i="222"/>
  <c r="BB403" i="222"/>
  <c r="BB402" i="222"/>
  <c r="BB401" i="222"/>
  <c r="BB400" i="222"/>
  <c r="BB399" i="222"/>
  <c r="BB398" i="222"/>
  <c r="BB397" i="222"/>
  <c r="BB396" i="222"/>
  <c r="BB395" i="222"/>
  <c r="BB394" i="222"/>
  <c r="BB393" i="222"/>
  <c r="BB392" i="222"/>
  <c r="BB391" i="222"/>
  <c r="BB390" i="222"/>
  <c r="BB389" i="222"/>
  <c r="BB388" i="222"/>
  <c r="BB387" i="222"/>
  <c r="BB386" i="222"/>
  <c r="BB385" i="222"/>
  <c r="BB384" i="222"/>
  <c r="BB383" i="222"/>
  <c r="BB382" i="222"/>
  <c r="BB381" i="222"/>
  <c r="BB380" i="222"/>
  <c r="BB379" i="222"/>
  <c r="BB378" i="222"/>
  <c r="BB377" i="222"/>
  <c r="BB376" i="222"/>
  <c r="BB375" i="222"/>
  <c r="BB374" i="222"/>
  <c r="BB373" i="222"/>
  <c r="BB372" i="222"/>
  <c r="BB371" i="222"/>
  <c r="BB370" i="222"/>
  <c r="BB369" i="222"/>
  <c r="BB368" i="222"/>
  <c r="BB367" i="222"/>
  <c r="BB366" i="222"/>
  <c r="BB365" i="222"/>
  <c r="BB364" i="222"/>
  <c r="BB363" i="222"/>
  <c r="BB362" i="222"/>
  <c r="BB361" i="222"/>
  <c r="BB360" i="222"/>
  <c r="BB359" i="222"/>
  <c r="BB358" i="222"/>
  <c r="BB357" i="222"/>
  <c r="BB356" i="222"/>
  <c r="BB355" i="222"/>
  <c r="BB354" i="222"/>
  <c r="BB353" i="222"/>
  <c r="BB352" i="222"/>
  <c r="BB351" i="222"/>
  <c r="BB350" i="222"/>
  <c r="BB349" i="222"/>
  <c r="BB348" i="222"/>
  <c r="BB347" i="222"/>
  <c r="BB346" i="222"/>
  <c r="BB345" i="222"/>
  <c r="BB344" i="222"/>
  <c r="BB343" i="222"/>
  <c r="BB342" i="222"/>
  <c r="BB341" i="222"/>
  <c r="BB340" i="222"/>
  <c r="BB339" i="222"/>
  <c r="BB338" i="222"/>
  <c r="BB337" i="222"/>
  <c r="BB336" i="222"/>
  <c r="BB335" i="222"/>
  <c r="BB334" i="222"/>
  <c r="BB333" i="222"/>
  <c r="BB332" i="222"/>
  <c r="BB331" i="222"/>
  <c r="BB330" i="222"/>
  <c r="BB329" i="222"/>
  <c r="BB328" i="222"/>
  <c r="BB327" i="222"/>
  <c r="BB326" i="222"/>
  <c r="BB325" i="222"/>
  <c r="BB324" i="222"/>
  <c r="BB323" i="222"/>
  <c r="BB322" i="222"/>
  <c r="BB321" i="222"/>
  <c r="BB320" i="222"/>
  <c r="BB319" i="222"/>
  <c r="BB318" i="222"/>
  <c r="BB317" i="222"/>
  <c r="BB316" i="222"/>
  <c r="BB315" i="222"/>
  <c r="BB314" i="222"/>
  <c r="BB313" i="222"/>
  <c r="BB312" i="222"/>
  <c r="BB311" i="222"/>
  <c r="BB310" i="222"/>
  <c r="BB309" i="222"/>
  <c r="BB308" i="222"/>
  <c r="BB307" i="222"/>
  <c r="BB306" i="222"/>
  <c r="BB305" i="222"/>
  <c r="BB304" i="222"/>
  <c r="BB303" i="222"/>
  <c r="BB302" i="222"/>
  <c r="BB301" i="222"/>
  <c r="BB300" i="222"/>
  <c r="BB299" i="222"/>
  <c r="BB298" i="222"/>
  <c r="BB297" i="222"/>
  <c r="BB296" i="222"/>
  <c r="BB295" i="222"/>
  <c r="BB294" i="222"/>
  <c r="BB293" i="222"/>
  <c r="BB292" i="222"/>
  <c r="BB291" i="222"/>
  <c r="BB290" i="222"/>
  <c r="BB289" i="222"/>
  <c r="BB288" i="222"/>
  <c r="BB287" i="222"/>
  <c r="BB286" i="222"/>
  <c r="BB285" i="222"/>
  <c r="BB284" i="222"/>
  <c r="BB283" i="222"/>
  <c r="BB282" i="222"/>
  <c r="BB281" i="222"/>
  <c r="BB280" i="222"/>
  <c r="BB279" i="222"/>
  <c r="BB278" i="222"/>
  <c r="BB277" i="222"/>
  <c r="BB276" i="222"/>
  <c r="BB275" i="222"/>
  <c r="BB274" i="222"/>
  <c r="BB273" i="222"/>
  <c r="BB272" i="222"/>
  <c r="BB271" i="222"/>
  <c r="BB270" i="222"/>
  <c r="BB269" i="222"/>
  <c r="BB268" i="222"/>
  <c r="BB267" i="222"/>
  <c r="BB266" i="222"/>
  <c r="BB265" i="222"/>
  <c r="BB264" i="222"/>
  <c r="BB263" i="222"/>
  <c r="BB262" i="222"/>
  <c r="BB261" i="222"/>
  <c r="BB260" i="222"/>
  <c r="BB259" i="222"/>
  <c r="BB258" i="222"/>
  <c r="BB257" i="222"/>
  <c r="BB256" i="222"/>
  <c r="BB255" i="222"/>
  <c r="BB254" i="222"/>
  <c r="BB253" i="222"/>
  <c r="BB252" i="222"/>
  <c r="BB251" i="222"/>
  <c r="BB250" i="222"/>
  <c r="BB249" i="222"/>
  <c r="BB248" i="222"/>
  <c r="BB247" i="222"/>
  <c r="BB246" i="222"/>
  <c r="BB245" i="222"/>
  <c r="BB244" i="222"/>
  <c r="BB243" i="222"/>
  <c r="BB242" i="222"/>
  <c r="BB241" i="222"/>
  <c r="BB240" i="222"/>
  <c r="BB239" i="222"/>
  <c r="BB238" i="222"/>
  <c r="BB237" i="222"/>
  <c r="BB236" i="222"/>
  <c r="BB235" i="222"/>
  <c r="BB234" i="222"/>
  <c r="BB233" i="222"/>
  <c r="BB232" i="222"/>
  <c r="BB231" i="222"/>
  <c r="BB230" i="222"/>
  <c r="BB229" i="222"/>
  <c r="BB228" i="222"/>
  <c r="BB227" i="222"/>
  <c r="BB226" i="222"/>
  <c r="BB225" i="222"/>
  <c r="BB224" i="222"/>
  <c r="BB223" i="222"/>
  <c r="BB222" i="222"/>
  <c r="BB221" i="222"/>
  <c r="BB220" i="222"/>
  <c r="BB219" i="222"/>
  <c r="BB218" i="222"/>
  <c r="BB217" i="222"/>
  <c r="BB216" i="222"/>
  <c r="BB215" i="222"/>
  <c r="BB214" i="222"/>
  <c r="BB213" i="222"/>
  <c r="BB212" i="222"/>
  <c r="BB211" i="222"/>
  <c r="BB210" i="222"/>
  <c r="BB209" i="222"/>
  <c r="BB208" i="222"/>
  <c r="BB207" i="222"/>
  <c r="BB206" i="222"/>
  <c r="BB205" i="222"/>
  <c r="BB204" i="222"/>
  <c r="BB203" i="222"/>
  <c r="BB202" i="222"/>
  <c r="BB201" i="222"/>
  <c r="BB200" i="222"/>
  <c r="BB199" i="222"/>
  <c r="BB198" i="222"/>
  <c r="BB197" i="222"/>
  <c r="BB196" i="222"/>
  <c r="BB195" i="222"/>
  <c r="BB194" i="222"/>
  <c r="BB193" i="222"/>
  <c r="BB192" i="222"/>
  <c r="BB191" i="222"/>
  <c r="BB190" i="222"/>
  <c r="BB189" i="222"/>
  <c r="BB188" i="222"/>
  <c r="BB187" i="222"/>
  <c r="BB186" i="222"/>
  <c r="BB185" i="222"/>
  <c r="BB184" i="222"/>
  <c r="BB183" i="222"/>
  <c r="BB182" i="222"/>
  <c r="BB181" i="222"/>
  <c r="BB180" i="222"/>
  <c r="BB179" i="222"/>
  <c r="BB178" i="222"/>
  <c r="BB177" i="222"/>
  <c r="BB176" i="222"/>
  <c r="BB175" i="222"/>
  <c r="BB174" i="222"/>
  <c r="BB173" i="222"/>
  <c r="BB172" i="222"/>
  <c r="BB171" i="222"/>
  <c r="BB170" i="222"/>
  <c r="BB169" i="222"/>
  <c r="BB168" i="222"/>
  <c r="BB167" i="222"/>
  <c r="BB166" i="222"/>
  <c r="BB165" i="222"/>
  <c r="BB164" i="222"/>
  <c r="BB163" i="222"/>
  <c r="BB162" i="222"/>
  <c r="BB161" i="222"/>
  <c r="BB160" i="222"/>
  <c r="BB159" i="222"/>
  <c r="BB158" i="222"/>
  <c r="BB157" i="222"/>
  <c r="BB156" i="222"/>
  <c r="BB155" i="222"/>
  <c r="BB154" i="222"/>
  <c r="BB153" i="222"/>
  <c r="BB152" i="222"/>
  <c r="BB151" i="222"/>
  <c r="BB150" i="222"/>
  <c r="BB149" i="222"/>
  <c r="BB148" i="222"/>
  <c r="BB147" i="222"/>
  <c r="BB146" i="222"/>
  <c r="BB145" i="222"/>
  <c r="BB144" i="222"/>
  <c r="BB143" i="222"/>
  <c r="BB142" i="222"/>
  <c r="BB141" i="222"/>
  <c r="BB140" i="222"/>
  <c r="BB139" i="222"/>
  <c r="BB138" i="222"/>
  <c r="BB137" i="222"/>
  <c r="BB136" i="222"/>
  <c r="BB135" i="222"/>
  <c r="BB134" i="222"/>
  <c r="BB133" i="222"/>
  <c r="BB132" i="222"/>
  <c r="BB131" i="222"/>
  <c r="BB130" i="222"/>
  <c r="BB129" i="222"/>
  <c r="BB128" i="222"/>
  <c r="BB127" i="222"/>
  <c r="BB126" i="222"/>
  <c r="BB125" i="222"/>
  <c r="BB124" i="222"/>
  <c r="BB123" i="222"/>
  <c r="BB122" i="222"/>
  <c r="BB121" i="222"/>
  <c r="BB120" i="222"/>
  <c r="BB119" i="222"/>
  <c r="BB118" i="222"/>
  <c r="BB117" i="222"/>
  <c r="BB116" i="222"/>
  <c r="BB115" i="222"/>
  <c r="BB114" i="222"/>
  <c r="BB113" i="222"/>
  <c r="BB112" i="222"/>
  <c r="BB111" i="222"/>
  <c r="BB110" i="222"/>
  <c r="BB109" i="222"/>
  <c r="BB108" i="222"/>
  <c r="BB107" i="222"/>
  <c r="BB106" i="222"/>
  <c r="BB105" i="222"/>
  <c r="BB104" i="222"/>
  <c r="BB103" i="222"/>
  <c r="BB102" i="222"/>
  <c r="BB101" i="222"/>
  <c r="BB100" i="222"/>
  <c r="BB99" i="222"/>
  <c r="BB98" i="222"/>
  <c r="BB97" i="222"/>
  <c r="BB96" i="222"/>
  <c r="BB95" i="222"/>
  <c r="BB94" i="222"/>
  <c r="BB93" i="222"/>
  <c r="BB92" i="222"/>
  <c r="BB91" i="222"/>
  <c r="BB90" i="222"/>
  <c r="BB89" i="222"/>
  <c r="BB88" i="222"/>
  <c r="BB87" i="222"/>
  <c r="BB86" i="222"/>
  <c r="BB85" i="222"/>
  <c r="BB84" i="222"/>
  <c r="BB83" i="222"/>
  <c r="BB82" i="222"/>
  <c r="BB81" i="222"/>
  <c r="BB80" i="222"/>
  <c r="BB79" i="222"/>
  <c r="BB78" i="222"/>
  <c r="BB77" i="222"/>
  <c r="BB76" i="222"/>
  <c r="BB75" i="222"/>
  <c r="BB74" i="222"/>
  <c r="BB73" i="222"/>
  <c r="BB72" i="222"/>
  <c r="BB71" i="222"/>
  <c r="BB70" i="222"/>
  <c r="BB69" i="222"/>
  <c r="BB68" i="222"/>
  <c r="BB67" i="222"/>
  <c r="BB66" i="222"/>
  <c r="BB65" i="222"/>
  <c r="BB64" i="222"/>
  <c r="BB63" i="222"/>
  <c r="BB62" i="222"/>
  <c r="S62" i="222"/>
  <c r="I54" i="222" s="1"/>
  <c r="BB61" i="222"/>
  <c r="BB60" i="222"/>
  <c r="BB59" i="222"/>
  <c r="BB58" i="222"/>
  <c r="BB57" i="222"/>
  <c r="BB56" i="222"/>
  <c r="BB55" i="222"/>
  <c r="S55" i="222"/>
  <c r="I53" i="222" s="1"/>
  <c r="BB54" i="222"/>
  <c r="BB53" i="222"/>
  <c r="BB52" i="222"/>
  <c r="BB51" i="222"/>
  <c r="BB50" i="222"/>
  <c r="BB49" i="222"/>
  <c r="BB48" i="222"/>
  <c r="BB47" i="222"/>
  <c r="AP47" i="222"/>
  <c r="K41" i="222" s="1"/>
  <c r="AL47" i="222"/>
  <c r="S47" i="222"/>
  <c r="BB46" i="222"/>
  <c r="AF46" i="222"/>
  <c r="AD46" i="222"/>
  <c r="AB46" i="222"/>
  <c r="AA46" i="222"/>
  <c r="Z46" i="222"/>
  <c r="AC46" i="222" s="1"/>
  <c r="Y46" i="222"/>
  <c r="W46" i="222" a="1"/>
  <c r="W46" i="222" s="1"/>
  <c r="V46" i="222"/>
  <c r="U46" i="222"/>
  <c r="BB45" i="222"/>
  <c r="AF45" i="222"/>
  <c r="AD45" i="222"/>
  <c r="AB45" i="222"/>
  <c r="AA45" i="222"/>
  <c r="Z45" i="222"/>
  <c r="AC45" i="222" s="1"/>
  <c r="Y45" i="222"/>
  <c r="W45" i="222" a="1"/>
  <c r="W45" i="222" s="1"/>
  <c r="V45" i="222"/>
  <c r="U45" i="222"/>
  <c r="BB44" i="222"/>
  <c r="AF44" i="222"/>
  <c r="AD44" i="222"/>
  <c r="AB44" i="222"/>
  <c r="AA44" i="222"/>
  <c r="Z44" i="222"/>
  <c r="AC44" i="222" s="1"/>
  <c r="Y44" i="222"/>
  <c r="W44" i="222" a="1"/>
  <c r="W44" i="222" s="1"/>
  <c r="V44" i="222"/>
  <c r="U44" i="222"/>
  <c r="BB43" i="222"/>
  <c r="AF43" i="222"/>
  <c r="AD43" i="222"/>
  <c r="AB43" i="222"/>
  <c r="AA43" i="222"/>
  <c r="Z43" i="222"/>
  <c r="AC43" i="222" s="1"/>
  <c r="Y43" i="222"/>
  <c r="W43" i="222" a="1"/>
  <c r="W43" i="222" s="1"/>
  <c r="V43" i="222"/>
  <c r="U43" i="222"/>
  <c r="BB42" i="222"/>
  <c r="AF42" i="222"/>
  <c r="AD42" i="222"/>
  <c r="AB42" i="222"/>
  <c r="AA42" i="222"/>
  <c r="Z42" i="222"/>
  <c r="Y42" i="222"/>
  <c r="W42" i="222" a="1"/>
  <c r="W42" i="222" s="1"/>
  <c r="V42" i="222"/>
  <c r="U42" i="222"/>
  <c r="G42" i="222"/>
  <c r="BB41" i="222"/>
  <c r="I41" i="222"/>
  <c r="BB40" i="222"/>
  <c r="BB39" i="222"/>
  <c r="BB38" i="222"/>
  <c r="G38" i="222"/>
  <c r="BB37" i="222"/>
  <c r="S37" i="222"/>
  <c r="I37" i="222"/>
  <c r="BB36" i="222"/>
  <c r="AM36" i="222"/>
  <c r="AL36" i="222"/>
  <c r="AR36" i="222" s="1"/>
  <c r="AD36" i="222"/>
  <c r="V36" i="222"/>
  <c r="U36" i="222"/>
  <c r="BB35" i="222"/>
  <c r="AM35" i="222"/>
  <c r="AL35" i="222"/>
  <c r="AR35" i="222" s="1"/>
  <c r="AF35" i="222"/>
  <c r="AD35" i="222"/>
  <c r="AB35" i="222"/>
  <c r="AA35" i="222"/>
  <c r="Z35" i="222"/>
  <c r="AC35" i="222" s="1"/>
  <c r="Y35" i="222"/>
  <c r="W35" i="222" a="1"/>
  <c r="W35" i="222" s="1"/>
  <c r="V35" i="222"/>
  <c r="U35" i="222"/>
  <c r="BB34" i="222"/>
  <c r="AM34" i="222"/>
  <c r="AL34" i="222"/>
  <c r="AR34" i="222" s="1"/>
  <c r="AF34" i="222"/>
  <c r="AD34" i="222"/>
  <c r="AB34" i="222"/>
  <c r="AA34" i="222"/>
  <c r="Z34" i="222"/>
  <c r="AC34" i="222" s="1"/>
  <c r="Y34" i="222"/>
  <c r="W34" i="222" a="1"/>
  <c r="W34" i="222" s="1"/>
  <c r="V34" i="222"/>
  <c r="U34" i="222"/>
  <c r="BB33" i="222"/>
  <c r="AR33" i="222"/>
  <c r="AM33" i="222"/>
  <c r="AL33" i="222"/>
  <c r="AF33" i="222"/>
  <c r="AD33" i="222"/>
  <c r="AB33" i="222"/>
  <c r="AA33" i="222"/>
  <c r="Z33" i="222"/>
  <c r="AC33" i="222" s="1"/>
  <c r="Y33" i="222"/>
  <c r="W33" i="222" a="1"/>
  <c r="W33" i="222" s="1"/>
  <c r="V33" i="222"/>
  <c r="U33" i="222"/>
  <c r="BB32" i="222"/>
  <c r="AM32" i="222"/>
  <c r="AL32" i="222"/>
  <c r="AR32" i="222" s="1"/>
  <c r="AF32" i="222"/>
  <c r="AD32" i="222"/>
  <c r="AB32" i="222"/>
  <c r="AA32" i="222"/>
  <c r="Z32" i="222"/>
  <c r="AC32" i="222" s="1"/>
  <c r="Y32" i="222"/>
  <c r="W32" i="222" a="1"/>
  <c r="W32" i="222" s="1"/>
  <c r="V32" i="222"/>
  <c r="U32" i="222"/>
  <c r="BB31" i="222"/>
  <c r="AR31" i="222"/>
  <c r="AM31" i="222"/>
  <c r="AL31" i="222"/>
  <c r="AF31" i="222"/>
  <c r="AD31" i="222"/>
  <c r="AB31" i="222"/>
  <c r="AA31" i="222"/>
  <c r="Z31" i="222"/>
  <c r="AC31" i="222" s="1"/>
  <c r="Y31" i="222"/>
  <c r="W31" i="222" a="1"/>
  <c r="W31" i="222" s="1"/>
  <c r="V31" i="222"/>
  <c r="U31" i="222"/>
  <c r="BB30" i="222"/>
  <c r="AM30" i="222"/>
  <c r="AL30" i="222"/>
  <c r="AR30" i="222" s="1"/>
  <c r="AF30" i="222"/>
  <c r="AD30" i="222"/>
  <c r="AB30" i="222"/>
  <c r="AA30" i="222"/>
  <c r="Z30" i="222"/>
  <c r="AC30" i="222" s="1"/>
  <c r="Y30" i="222"/>
  <c r="W30" i="222" a="1"/>
  <c r="W30" i="222" s="1"/>
  <c r="V30" i="222"/>
  <c r="U30" i="222"/>
  <c r="BB29" i="222"/>
  <c r="AR29" i="222"/>
  <c r="AM29" i="222"/>
  <c r="AL29" i="222"/>
  <c r="AF29" i="222"/>
  <c r="AD29" i="222"/>
  <c r="AB29" i="222"/>
  <c r="AA29" i="222"/>
  <c r="Z29" i="222"/>
  <c r="AC29" i="222" s="1"/>
  <c r="Y29" i="222"/>
  <c r="W29" i="222" a="1"/>
  <c r="W29" i="222" s="1"/>
  <c r="V29" i="222"/>
  <c r="U29" i="222"/>
  <c r="BB28" i="222"/>
  <c r="AR28" i="222"/>
  <c r="AM28" i="222"/>
  <c r="AL28" i="222"/>
  <c r="AF28" i="222"/>
  <c r="AD28" i="222"/>
  <c r="AB28" i="222"/>
  <c r="AA28" i="222"/>
  <c r="Z28" i="222"/>
  <c r="AC28" i="222" s="1"/>
  <c r="Y28" i="222"/>
  <c r="W28" i="222" a="1"/>
  <c r="W28" i="222" s="1"/>
  <c r="V28" i="222"/>
  <c r="U28" i="222"/>
  <c r="BB27" i="222"/>
  <c r="AR27" i="222"/>
  <c r="AM27" i="222"/>
  <c r="AL27" i="222"/>
  <c r="AF27" i="222"/>
  <c r="AD27" i="222"/>
  <c r="AB27" i="222"/>
  <c r="AA27" i="222"/>
  <c r="Z27" i="222"/>
  <c r="AC27" i="222" s="1"/>
  <c r="Y27" i="222"/>
  <c r="W27" i="222" a="1"/>
  <c r="W27" i="222" s="1"/>
  <c r="V27" i="222"/>
  <c r="U27" i="222"/>
  <c r="BB26" i="222"/>
  <c r="AM26" i="222"/>
  <c r="AL26" i="222"/>
  <c r="AR26" i="222" s="1"/>
  <c r="AF26" i="222"/>
  <c r="AD26" i="222"/>
  <c r="AB26" i="222"/>
  <c r="AA26" i="222"/>
  <c r="Z26" i="222"/>
  <c r="AC26" i="222" s="1"/>
  <c r="Y26" i="222"/>
  <c r="W26" i="222" a="1"/>
  <c r="W26" i="222" s="1"/>
  <c r="V26" i="222"/>
  <c r="U26" i="222"/>
  <c r="BB25" i="222"/>
  <c r="AM25" i="222"/>
  <c r="AL25" i="222"/>
  <c r="AR25" i="222" s="1"/>
  <c r="AF25" i="222"/>
  <c r="AD25" i="222"/>
  <c r="AB25" i="222"/>
  <c r="AA25" i="222"/>
  <c r="Z25" i="222"/>
  <c r="AC25" i="222" s="1"/>
  <c r="Y25" i="222"/>
  <c r="W25" i="222" a="1"/>
  <c r="W25" i="222" s="1"/>
  <c r="V25" i="222"/>
  <c r="U25" i="222"/>
  <c r="BB24" i="222"/>
  <c r="AR24" i="222"/>
  <c r="AM24" i="222"/>
  <c r="AL24" i="222"/>
  <c r="AF24" i="222"/>
  <c r="AD24" i="222"/>
  <c r="AB24" i="222"/>
  <c r="AA24" i="222"/>
  <c r="Z24" i="222"/>
  <c r="AC24" i="222" s="1"/>
  <c r="Y24" i="222"/>
  <c r="W24" i="222" a="1"/>
  <c r="W24" i="222" s="1"/>
  <c r="V24" i="222"/>
  <c r="U24" i="222"/>
  <c r="G24" i="222"/>
  <c r="BB23" i="222"/>
  <c r="AR23" i="222"/>
  <c r="AM23" i="222"/>
  <c r="AL23" i="222"/>
  <c r="AF23" i="222"/>
  <c r="AD23" i="222"/>
  <c r="AB23" i="222"/>
  <c r="AA23" i="222"/>
  <c r="Z23" i="222"/>
  <c r="AC23" i="222" s="1"/>
  <c r="Y23" i="222"/>
  <c r="W23" i="222" a="1"/>
  <c r="W23" i="222" s="1"/>
  <c r="V23" i="222"/>
  <c r="U23" i="222"/>
  <c r="BB22" i="222"/>
  <c r="AR22" i="222"/>
  <c r="AM22" i="222"/>
  <c r="AL22" i="222"/>
  <c r="AF22" i="222"/>
  <c r="AD22" i="222"/>
  <c r="AB22" i="222"/>
  <c r="AA22" i="222"/>
  <c r="Z22" i="222"/>
  <c r="AC22" i="222" s="1"/>
  <c r="Y22" i="222"/>
  <c r="W22" i="222" a="1"/>
  <c r="W22" i="222" s="1"/>
  <c r="V22" i="222"/>
  <c r="U22" i="222"/>
  <c r="BB21" i="222"/>
  <c r="AR21" i="222"/>
  <c r="AM21" i="222"/>
  <c r="AL21" i="222"/>
  <c r="AF21" i="222"/>
  <c r="AD21" i="222"/>
  <c r="AB21" i="222"/>
  <c r="AA21" i="222"/>
  <c r="Z21" i="222"/>
  <c r="AC21" i="222" s="1"/>
  <c r="Y21" i="222"/>
  <c r="W21" i="222" a="1"/>
  <c r="W21" i="222" s="1"/>
  <c r="V21" i="222"/>
  <c r="U21" i="222"/>
  <c r="BB20" i="222"/>
  <c r="AR20" i="222"/>
  <c r="AM20" i="222"/>
  <c r="AL20" i="222"/>
  <c r="AF20" i="222"/>
  <c r="AD20" i="222"/>
  <c r="AB20" i="222"/>
  <c r="AA20" i="222"/>
  <c r="Z20" i="222"/>
  <c r="AC20" i="222" s="1"/>
  <c r="Y20" i="222"/>
  <c r="W20" i="222" a="1"/>
  <c r="W20" i="222" s="1"/>
  <c r="V20" i="222"/>
  <c r="U20" i="222"/>
  <c r="G20" i="222"/>
  <c r="BB19" i="222"/>
  <c r="AM19" i="222"/>
  <c r="AL19" i="222"/>
  <c r="AR19" i="222" s="1"/>
  <c r="AF19" i="222"/>
  <c r="AD19" i="222"/>
  <c r="AB19" i="222"/>
  <c r="AA19" i="222"/>
  <c r="Z19" i="222"/>
  <c r="AC19" i="222" s="1"/>
  <c r="Y19" i="222"/>
  <c r="W19" i="222" a="1"/>
  <c r="W19" i="222" s="1"/>
  <c r="V19" i="222"/>
  <c r="U19" i="222"/>
  <c r="I19" i="222"/>
  <c r="BB18" i="222"/>
  <c r="AM18" i="222"/>
  <c r="AL18" i="222"/>
  <c r="AR18" i="222" s="1"/>
  <c r="AF18" i="222"/>
  <c r="AD18" i="222"/>
  <c r="AB18" i="222"/>
  <c r="AA18" i="222"/>
  <c r="Z18" i="222"/>
  <c r="AC18" i="222" s="1"/>
  <c r="Y18" i="222"/>
  <c r="W18" i="222" a="1"/>
  <c r="W18" i="222" s="1"/>
  <c r="V18" i="222"/>
  <c r="U18" i="222"/>
  <c r="BB17" i="222"/>
  <c r="AM17" i="222"/>
  <c r="AL17" i="222"/>
  <c r="AR17" i="222" s="1"/>
  <c r="AF17" i="222"/>
  <c r="AD17" i="222"/>
  <c r="AB17" i="222"/>
  <c r="AA17" i="222"/>
  <c r="Z17" i="222"/>
  <c r="AC17" i="222" s="1"/>
  <c r="Y17" i="222"/>
  <c r="W17" i="222" a="1"/>
  <c r="W17" i="222" s="1"/>
  <c r="V17" i="222"/>
  <c r="U17" i="222"/>
  <c r="BB16" i="222"/>
  <c r="AF16" i="222"/>
  <c r="AD16" i="222"/>
  <c r="AB16" i="222"/>
  <c r="AA16" i="222"/>
  <c r="Z16" i="222"/>
  <c r="AC16" i="222" s="1"/>
  <c r="Y16" i="222"/>
  <c r="W16" i="222" a="1"/>
  <c r="W16" i="222" s="1"/>
  <c r="V16" i="222"/>
  <c r="U16" i="222"/>
  <c r="BB15" i="222"/>
  <c r="AF15" i="222"/>
  <c r="AD15" i="222"/>
  <c r="AB15" i="222"/>
  <c r="AA15" i="222"/>
  <c r="Z15" i="222"/>
  <c r="AC15" i="222" s="1"/>
  <c r="Y15" i="222"/>
  <c r="W15" i="222" a="1"/>
  <c r="W15" i="222" s="1"/>
  <c r="V15" i="222"/>
  <c r="U15" i="222"/>
  <c r="BB14" i="222"/>
  <c r="AF14" i="222"/>
  <c r="AD14" i="222"/>
  <c r="AB14" i="222"/>
  <c r="AA14" i="222"/>
  <c r="Z14" i="222"/>
  <c r="AC14" i="222" s="1"/>
  <c r="Y14" i="222"/>
  <c r="W14" i="222" a="1"/>
  <c r="W14" i="222" s="1"/>
  <c r="V14" i="222"/>
  <c r="U14" i="222"/>
  <c r="BB13" i="222"/>
  <c r="AF13" i="222"/>
  <c r="AD13" i="222"/>
  <c r="AB13" i="222"/>
  <c r="AA13" i="222"/>
  <c r="Z13" i="222"/>
  <c r="AC13" i="222" s="1"/>
  <c r="Y13" i="222"/>
  <c r="W13" i="222" a="1"/>
  <c r="W13" i="222" s="1"/>
  <c r="V13" i="222"/>
  <c r="U13" i="222"/>
  <c r="BB12" i="222"/>
  <c r="AL12" i="222"/>
  <c r="I23" i="222" s="1"/>
  <c r="AF12" i="222"/>
  <c r="AD12" i="222"/>
  <c r="AB12" i="222"/>
  <c r="AA12" i="222"/>
  <c r="Z12" i="222"/>
  <c r="AC12" i="222" s="1"/>
  <c r="Y12" i="222"/>
  <c r="W12" i="222" a="1"/>
  <c r="W12" i="222" s="1"/>
  <c r="V12" i="222"/>
  <c r="U12" i="222"/>
  <c r="BB11" i="222"/>
  <c r="AF11" i="222"/>
  <c r="AD11" i="222"/>
  <c r="AB11" i="222"/>
  <c r="AA11" i="222"/>
  <c r="Z11" i="222"/>
  <c r="AC11" i="222" s="1"/>
  <c r="Y11" i="222"/>
  <c r="W11" i="222" a="1"/>
  <c r="W11" i="222" s="1"/>
  <c r="V11" i="222"/>
  <c r="U11" i="222"/>
  <c r="BB10" i="222"/>
  <c r="AF10" i="222"/>
  <c r="AD10" i="222"/>
  <c r="AB10" i="222"/>
  <c r="AA10" i="222"/>
  <c r="Z10" i="222"/>
  <c r="AC10" i="222" s="1"/>
  <c r="Y10" i="222"/>
  <c r="W10" i="222" a="1"/>
  <c r="W10" i="222" s="1"/>
  <c r="V10" i="222"/>
  <c r="U10" i="222"/>
  <c r="BB9" i="222"/>
  <c r="AF9" i="222"/>
  <c r="AD9" i="222"/>
  <c r="AB9" i="222"/>
  <c r="AA9" i="222"/>
  <c r="Z9" i="222"/>
  <c r="AC9" i="222" s="1"/>
  <c r="Y9" i="222"/>
  <c r="W9" i="222" a="1"/>
  <c r="W9" i="222" s="1"/>
  <c r="V9" i="222"/>
  <c r="U9" i="222"/>
  <c r="BB8" i="222"/>
  <c r="AP12" i="222"/>
  <c r="K23" i="222" s="1"/>
  <c r="AF8" i="222"/>
  <c r="AD8" i="222"/>
  <c r="AB8" i="222"/>
  <c r="AA8" i="222"/>
  <c r="Z8" i="222"/>
  <c r="AC8" i="222" s="1"/>
  <c r="Y8" i="222"/>
  <c r="W8" i="222" a="1"/>
  <c r="W8" i="222" s="1"/>
  <c r="V8" i="222"/>
  <c r="U8" i="222"/>
  <c r="BB7" i="222"/>
  <c r="AF7" i="222"/>
  <c r="AD7" i="222"/>
  <c r="AB7" i="222"/>
  <c r="AA7" i="222"/>
  <c r="Z7" i="222"/>
  <c r="AC7" i="222" s="1"/>
  <c r="Y7" i="222"/>
  <c r="W7" i="222" a="1"/>
  <c r="W7" i="222" s="1"/>
  <c r="V7" i="222"/>
  <c r="U7" i="222"/>
  <c r="BB6" i="222"/>
  <c r="BB5" i="222"/>
  <c r="BB4" i="222"/>
  <c r="BB1128" i="221"/>
  <c r="BB1127" i="221"/>
  <c r="BB1126" i="221"/>
  <c r="BB1125" i="221"/>
  <c r="BB1124" i="221"/>
  <c r="BB1123" i="221"/>
  <c r="BB1122" i="221"/>
  <c r="BB1121" i="221"/>
  <c r="BB1120" i="221"/>
  <c r="BB1119" i="221"/>
  <c r="BB1118" i="221"/>
  <c r="BB1117" i="221"/>
  <c r="BB1116" i="221"/>
  <c r="BB1115" i="221"/>
  <c r="BB1114" i="221"/>
  <c r="BB1113" i="221"/>
  <c r="BB1112" i="221"/>
  <c r="BB1111" i="221"/>
  <c r="BB1110" i="221"/>
  <c r="BB1109" i="221"/>
  <c r="BB1108" i="221"/>
  <c r="BB1107" i="221"/>
  <c r="BB1106" i="221"/>
  <c r="BB1105" i="221"/>
  <c r="BB1104" i="221"/>
  <c r="BB1103" i="221"/>
  <c r="BB1102" i="221"/>
  <c r="BB1101" i="221"/>
  <c r="BB1100" i="221"/>
  <c r="BB1099" i="221"/>
  <c r="BB1098" i="221"/>
  <c r="BB1097" i="221"/>
  <c r="BB1096" i="221"/>
  <c r="BB1095" i="221"/>
  <c r="BB1094" i="221"/>
  <c r="BB1093" i="221"/>
  <c r="BB1092" i="221"/>
  <c r="BB1091" i="221"/>
  <c r="BB1090" i="221"/>
  <c r="BB1089" i="221"/>
  <c r="BB1088" i="221"/>
  <c r="BB1087" i="221"/>
  <c r="BB1086" i="221"/>
  <c r="BB1085" i="221"/>
  <c r="BB1084" i="221"/>
  <c r="BB1083" i="221"/>
  <c r="BB1082" i="221"/>
  <c r="BB1081" i="221"/>
  <c r="BB1080" i="221"/>
  <c r="BB1079" i="221"/>
  <c r="BB1078" i="221"/>
  <c r="BB1077" i="221"/>
  <c r="BB1076" i="221"/>
  <c r="BB1075" i="221"/>
  <c r="BB1074" i="221"/>
  <c r="BB1073" i="221"/>
  <c r="BB1072" i="221"/>
  <c r="BB1071" i="221"/>
  <c r="BB1070" i="221"/>
  <c r="BB1069" i="221"/>
  <c r="BB1068" i="221"/>
  <c r="BB1067" i="221"/>
  <c r="BB1066" i="221"/>
  <c r="BB1065" i="221"/>
  <c r="BB1064" i="221"/>
  <c r="BB1063" i="221"/>
  <c r="BB1062" i="221"/>
  <c r="BB1061" i="221"/>
  <c r="BB1060" i="221"/>
  <c r="BB1059" i="221"/>
  <c r="BB1058" i="221"/>
  <c r="BB1057" i="221"/>
  <c r="BB1056" i="221"/>
  <c r="BB1055" i="221"/>
  <c r="BB1054" i="221"/>
  <c r="BB1053" i="221"/>
  <c r="BB1052" i="221"/>
  <c r="BB1051" i="221"/>
  <c r="BB1050" i="221"/>
  <c r="BB1049" i="221"/>
  <c r="BB1048" i="221"/>
  <c r="BB1047" i="221"/>
  <c r="BB1046" i="221"/>
  <c r="BB1045" i="221"/>
  <c r="BB1044" i="221"/>
  <c r="BB1043" i="221"/>
  <c r="BB1042" i="221"/>
  <c r="BB1041" i="221"/>
  <c r="BB1040" i="221"/>
  <c r="BB1039" i="221"/>
  <c r="BB1038" i="221"/>
  <c r="BB1037" i="221"/>
  <c r="BB1036" i="221"/>
  <c r="BB1035" i="221"/>
  <c r="BB1034" i="221"/>
  <c r="BB1033" i="221"/>
  <c r="BB1032" i="221"/>
  <c r="BB1031" i="221"/>
  <c r="BB1030" i="221"/>
  <c r="BB1029" i="221"/>
  <c r="BB1028" i="221"/>
  <c r="BB1027" i="221"/>
  <c r="BB1026" i="221"/>
  <c r="BB1025" i="221"/>
  <c r="BB1024" i="221"/>
  <c r="BB1023" i="221"/>
  <c r="BB1022" i="221"/>
  <c r="BB1021" i="221"/>
  <c r="BB1020" i="221"/>
  <c r="BB1019" i="221"/>
  <c r="BB1018" i="221"/>
  <c r="BB1017" i="221"/>
  <c r="BB1016" i="221"/>
  <c r="BB1015" i="221"/>
  <c r="BB1014" i="221"/>
  <c r="BB1013" i="221"/>
  <c r="BB1012" i="221"/>
  <c r="BB1011" i="221"/>
  <c r="BB1010" i="221"/>
  <c r="BB1009" i="221"/>
  <c r="BB1008" i="221"/>
  <c r="BB1007" i="221"/>
  <c r="BB1006" i="221"/>
  <c r="BB1005" i="221"/>
  <c r="BB1004" i="221"/>
  <c r="BB1003" i="221"/>
  <c r="BB1002" i="221"/>
  <c r="BB1001" i="221"/>
  <c r="BB1000" i="221"/>
  <c r="BB999" i="221"/>
  <c r="BB998" i="221"/>
  <c r="BB997" i="221"/>
  <c r="BB996" i="221"/>
  <c r="BB995" i="221"/>
  <c r="BB994" i="221"/>
  <c r="BB993" i="221"/>
  <c r="BB992" i="221"/>
  <c r="BB991" i="221"/>
  <c r="BB990" i="221"/>
  <c r="BB989" i="221"/>
  <c r="BB988" i="221"/>
  <c r="BB987" i="221"/>
  <c r="BB986" i="221"/>
  <c r="BB985" i="221"/>
  <c r="BB984" i="221"/>
  <c r="BB983" i="221"/>
  <c r="BB982" i="221"/>
  <c r="BB981" i="221"/>
  <c r="BB980" i="221"/>
  <c r="BB979" i="221"/>
  <c r="BB978" i="221"/>
  <c r="BB977" i="221"/>
  <c r="BB976" i="221"/>
  <c r="BB975" i="221"/>
  <c r="BB974" i="221"/>
  <c r="BB973" i="221"/>
  <c r="BB972" i="221"/>
  <c r="BB971" i="221"/>
  <c r="BB970" i="221"/>
  <c r="BB969" i="221"/>
  <c r="BB968" i="221"/>
  <c r="BB967" i="221"/>
  <c r="BB966" i="221"/>
  <c r="BB965" i="221"/>
  <c r="BB964" i="221"/>
  <c r="BB963" i="221"/>
  <c r="BB962" i="221"/>
  <c r="BB961" i="221"/>
  <c r="BB960" i="221"/>
  <c r="BB959" i="221"/>
  <c r="BB958" i="221"/>
  <c r="BB957" i="221"/>
  <c r="BB956" i="221"/>
  <c r="BB955" i="221"/>
  <c r="BB954" i="221"/>
  <c r="BB953" i="221"/>
  <c r="BB952" i="221"/>
  <c r="BB951" i="221"/>
  <c r="BB950" i="221"/>
  <c r="BB949" i="221"/>
  <c r="BB948" i="221"/>
  <c r="BB947" i="221"/>
  <c r="BB946" i="221"/>
  <c r="BB945" i="221"/>
  <c r="BB944" i="221"/>
  <c r="BB943" i="221"/>
  <c r="BB942" i="221"/>
  <c r="BB941" i="221"/>
  <c r="BB940" i="221"/>
  <c r="BB939" i="221"/>
  <c r="BB938" i="221"/>
  <c r="BB937" i="221"/>
  <c r="BB936" i="221"/>
  <c r="BB935" i="221"/>
  <c r="BB934" i="221"/>
  <c r="BB933" i="221"/>
  <c r="BB932" i="221"/>
  <c r="BB931" i="221"/>
  <c r="BB930" i="221"/>
  <c r="BB929" i="221"/>
  <c r="BB928" i="221"/>
  <c r="BB927" i="221"/>
  <c r="BB926" i="221"/>
  <c r="BB925" i="221"/>
  <c r="BB924" i="221"/>
  <c r="BB923" i="221"/>
  <c r="BB922" i="221"/>
  <c r="BB921" i="221"/>
  <c r="BB920" i="221"/>
  <c r="BB919" i="221"/>
  <c r="BB918" i="221"/>
  <c r="BB917" i="221"/>
  <c r="BB916" i="221"/>
  <c r="BB915" i="221"/>
  <c r="BB914" i="221"/>
  <c r="BB913" i="221"/>
  <c r="BB912" i="221"/>
  <c r="BB911" i="221"/>
  <c r="BB910" i="221"/>
  <c r="BB909" i="221"/>
  <c r="BB908" i="221"/>
  <c r="BB907" i="221"/>
  <c r="BB906" i="221"/>
  <c r="BB905" i="221"/>
  <c r="BB904" i="221"/>
  <c r="BB903" i="221"/>
  <c r="BB902" i="221"/>
  <c r="BB901" i="221"/>
  <c r="BB900" i="221"/>
  <c r="BB899" i="221"/>
  <c r="BB898" i="221"/>
  <c r="BB897" i="221"/>
  <c r="BB896" i="221"/>
  <c r="BB895" i="221"/>
  <c r="BB894" i="221"/>
  <c r="BB893" i="221"/>
  <c r="BB892" i="221"/>
  <c r="BB891" i="221"/>
  <c r="BB890" i="221"/>
  <c r="BB889" i="221"/>
  <c r="BB888" i="221"/>
  <c r="BB887" i="221"/>
  <c r="BB886" i="221"/>
  <c r="BB885" i="221"/>
  <c r="BB884" i="221"/>
  <c r="BB883" i="221"/>
  <c r="BB882" i="221"/>
  <c r="BB881" i="221"/>
  <c r="BB880" i="221"/>
  <c r="BB879" i="221"/>
  <c r="BB878" i="221"/>
  <c r="BB877" i="221"/>
  <c r="BB876" i="221"/>
  <c r="BB875" i="221"/>
  <c r="BB874" i="221"/>
  <c r="BB873" i="221"/>
  <c r="BB872" i="221"/>
  <c r="BB871" i="221"/>
  <c r="BB870" i="221"/>
  <c r="BB869" i="221"/>
  <c r="BB868" i="221"/>
  <c r="BB867" i="221"/>
  <c r="BB866" i="221"/>
  <c r="BB865" i="221"/>
  <c r="BB864" i="221"/>
  <c r="BB863" i="221"/>
  <c r="BB862" i="221"/>
  <c r="BB861" i="221"/>
  <c r="BB860" i="221"/>
  <c r="BB859" i="221"/>
  <c r="BB858" i="221"/>
  <c r="BB857" i="221"/>
  <c r="BB856" i="221"/>
  <c r="BB855" i="221"/>
  <c r="BB854" i="221"/>
  <c r="BB853" i="221"/>
  <c r="BB852" i="221"/>
  <c r="BB851" i="221"/>
  <c r="BB850" i="221"/>
  <c r="BB849" i="221"/>
  <c r="BB848" i="221"/>
  <c r="BB847" i="221"/>
  <c r="BB846" i="221"/>
  <c r="BB845" i="221"/>
  <c r="BB844" i="221"/>
  <c r="BB843" i="221"/>
  <c r="BB842" i="221"/>
  <c r="BB841" i="221"/>
  <c r="BB840" i="221"/>
  <c r="BB839" i="221"/>
  <c r="BB838" i="221"/>
  <c r="BB837" i="221"/>
  <c r="BB836" i="221"/>
  <c r="BB835" i="221"/>
  <c r="BB834" i="221"/>
  <c r="BB833" i="221"/>
  <c r="BB832" i="221"/>
  <c r="BB831" i="221"/>
  <c r="BB830" i="221"/>
  <c r="BB829" i="221"/>
  <c r="BB828" i="221"/>
  <c r="BB827" i="221"/>
  <c r="BB826" i="221"/>
  <c r="BB825" i="221"/>
  <c r="BB824" i="221"/>
  <c r="BB823" i="221"/>
  <c r="BB822" i="221"/>
  <c r="BB821" i="221"/>
  <c r="BB820" i="221"/>
  <c r="BB819" i="221"/>
  <c r="BB818" i="221"/>
  <c r="BB817" i="221"/>
  <c r="BB816" i="221"/>
  <c r="BB815" i="221"/>
  <c r="BB814" i="221"/>
  <c r="BB813" i="221"/>
  <c r="BB812" i="221"/>
  <c r="BB811" i="221"/>
  <c r="BB810" i="221"/>
  <c r="BB809" i="221"/>
  <c r="BB808" i="221"/>
  <c r="BB807" i="221"/>
  <c r="BB806" i="221"/>
  <c r="BB805" i="221"/>
  <c r="BB804" i="221"/>
  <c r="BB803" i="221"/>
  <c r="BB802" i="221"/>
  <c r="BB801" i="221"/>
  <c r="BB800" i="221"/>
  <c r="BB799" i="221"/>
  <c r="BB798" i="221"/>
  <c r="BB797" i="221"/>
  <c r="BB796" i="221"/>
  <c r="BB795" i="221"/>
  <c r="BB794" i="221"/>
  <c r="BB793" i="221"/>
  <c r="BB792" i="221"/>
  <c r="BB791" i="221"/>
  <c r="BB790" i="221"/>
  <c r="BB789" i="221"/>
  <c r="BB788" i="221"/>
  <c r="BB787" i="221"/>
  <c r="BB786" i="221"/>
  <c r="BB785" i="221"/>
  <c r="BB784" i="221"/>
  <c r="BB783" i="221"/>
  <c r="BB782" i="221"/>
  <c r="BB781" i="221"/>
  <c r="BB780" i="221"/>
  <c r="BB779" i="221"/>
  <c r="BB778" i="221"/>
  <c r="BB777" i="221"/>
  <c r="BB776" i="221"/>
  <c r="BB775" i="221"/>
  <c r="BB774" i="221"/>
  <c r="BB773" i="221"/>
  <c r="BB772" i="221"/>
  <c r="BB771" i="221"/>
  <c r="BB770" i="221"/>
  <c r="BB769" i="221"/>
  <c r="BB768" i="221"/>
  <c r="BB767" i="221"/>
  <c r="BB766" i="221"/>
  <c r="BB765" i="221"/>
  <c r="BB764" i="221"/>
  <c r="BB763" i="221"/>
  <c r="BB762" i="221"/>
  <c r="BB761" i="221"/>
  <c r="BB760" i="221"/>
  <c r="BB759" i="221"/>
  <c r="BB758" i="221"/>
  <c r="BB757" i="221"/>
  <c r="BB756" i="221"/>
  <c r="BB755" i="221"/>
  <c r="BB754" i="221"/>
  <c r="BB753" i="221"/>
  <c r="BB752" i="221"/>
  <c r="BB751" i="221"/>
  <c r="BB750" i="221"/>
  <c r="BB749" i="221"/>
  <c r="BB748" i="221"/>
  <c r="BB747" i="221"/>
  <c r="BB746" i="221"/>
  <c r="BB745" i="221"/>
  <c r="BB744" i="221"/>
  <c r="BB743" i="221"/>
  <c r="BB742" i="221"/>
  <c r="BB741" i="221"/>
  <c r="BB740" i="221"/>
  <c r="BB739" i="221"/>
  <c r="BB738" i="221"/>
  <c r="BB737" i="221"/>
  <c r="BB736" i="221"/>
  <c r="BB735" i="221"/>
  <c r="BB734" i="221"/>
  <c r="BB733" i="221"/>
  <c r="BB732" i="221"/>
  <c r="BB731" i="221"/>
  <c r="BB730" i="221"/>
  <c r="BB729" i="221"/>
  <c r="BB728" i="221"/>
  <c r="BB727" i="221"/>
  <c r="BB726" i="221"/>
  <c r="BB725" i="221"/>
  <c r="BB724" i="221"/>
  <c r="BB723" i="221"/>
  <c r="BB722" i="221"/>
  <c r="BB721" i="221"/>
  <c r="BB720" i="221"/>
  <c r="BB719" i="221"/>
  <c r="BB718" i="221"/>
  <c r="BB717" i="221"/>
  <c r="BB716" i="221"/>
  <c r="BB715" i="221"/>
  <c r="BB714" i="221"/>
  <c r="BB713" i="221"/>
  <c r="BB712" i="221"/>
  <c r="BB711" i="221"/>
  <c r="BB710" i="221"/>
  <c r="BB709" i="221"/>
  <c r="BB708" i="221"/>
  <c r="BB707" i="221"/>
  <c r="BB706" i="221"/>
  <c r="BB705" i="221"/>
  <c r="BB704" i="221"/>
  <c r="BB703" i="221"/>
  <c r="BB702" i="221"/>
  <c r="BB701" i="221"/>
  <c r="BB700" i="221"/>
  <c r="BB699" i="221"/>
  <c r="BB698" i="221"/>
  <c r="BB697" i="221"/>
  <c r="BB696" i="221"/>
  <c r="BB695" i="221"/>
  <c r="BB694" i="221"/>
  <c r="BB693" i="221"/>
  <c r="BB692" i="221"/>
  <c r="BB691" i="221"/>
  <c r="BB690" i="221"/>
  <c r="BB689" i="221"/>
  <c r="BB688" i="221"/>
  <c r="BB687" i="221"/>
  <c r="BB686" i="221"/>
  <c r="BB685" i="221"/>
  <c r="BB684" i="221"/>
  <c r="BB683" i="221"/>
  <c r="BB682" i="221"/>
  <c r="BB681" i="221"/>
  <c r="BB680" i="221"/>
  <c r="BB679" i="221"/>
  <c r="BB678" i="221"/>
  <c r="BB677" i="221"/>
  <c r="BB676" i="221"/>
  <c r="BB675" i="221"/>
  <c r="BB674" i="221"/>
  <c r="BB673" i="221"/>
  <c r="BB672" i="221"/>
  <c r="BB671" i="221"/>
  <c r="BB670" i="221"/>
  <c r="BB669" i="221"/>
  <c r="BB668" i="221"/>
  <c r="BB667" i="221"/>
  <c r="BB666" i="221"/>
  <c r="BB665" i="221"/>
  <c r="BB664" i="221"/>
  <c r="BB663" i="221"/>
  <c r="BB662" i="221"/>
  <c r="BB661" i="221"/>
  <c r="BB660" i="221"/>
  <c r="BB659" i="221"/>
  <c r="BB658" i="221"/>
  <c r="BB657" i="221"/>
  <c r="BB656" i="221"/>
  <c r="BB655" i="221"/>
  <c r="BB654" i="221"/>
  <c r="BB653" i="221"/>
  <c r="BB652" i="221"/>
  <c r="BB651" i="221"/>
  <c r="BB650" i="221"/>
  <c r="BB649" i="221"/>
  <c r="BB648" i="221"/>
  <c r="BB647" i="221"/>
  <c r="BB646" i="221"/>
  <c r="BB645" i="221"/>
  <c r="BB644" i="221"/>
  <c r="BB643" i="221"/>
  <c r="BB642" i="221"/>
  <c r="BB641" i="221"/>
  <c r="BB640" i="221"/>
  <c r="BB639" i="221"/>
  <c r="BB638" i="221"/>
  <c r="BB637" i="221"/>
  <c r="BB636" i="221"/>
  <c r="BB635" i="221"/>
  <c r="BB634" i="221"/>
  <c r="BB633" i="221"/>
  <c r="BB632" i="221"/>
  <c r="BB631" i="221"/>
  <c r="BB630" i="221"/>
  <c r="BB629" i="221"/>
  <c r="BB628" i="221"/>
  <c r="BB627" i="221"/>
  <c r="BB626" i="221"/>
  <c r="BB625" i="221"/>
  <c r="BB624" i="221"/>
  <c r="BB623" i="221"/>
  <c r="BB622" i="221"/>
  <c r="BB621" i="221"/>
  <c r="BB620" i="221"/>
  <c r="BB619" i="221"/>
  <c r="BB618" i="221"/>
  <c r="BB617" i="221"/>
  <c r="BB616" i="221"/>
  <c r="BB615" i="221"/>
  <c r="BB614" i="221"/>
  <c r="BB613" i="221"/>
  <c r="BB612" i="221"/>
  <c r="BB611" i="221"/>
  <c r="BB610" i="221"/>
  <c r="BB609" i="221"/>
  <c r="BB608" i="221"/>
  <c r="BB607" i="221"/>
  <c r="BB606" i="221"/>
  <c r="BB605" i="221"/>
  <c r="BB604" i="221"/>
  <c r="BB603" i="221"/>
  <c r="BB602" i="221"/>
  <c r="BB601" i="221"/>
  <c r="BB600" i="221"/>
  <c r="BB599" i="221"/>
  <c r="BB598" i="221"/>
  <c r="BB597" i="221"/>
  <c r="BB596" i="221"/>
  <c r="BB595" i="221"/>
  <c r="BB594" i="221"/>
  <c r="BB593" i="221"/>
  <c r="BB592" i="221"/>
  <c r="BB591" i="221"/>
  <c r="BB590" i="221"/>
  <c r="BB589" i="221"/>
  <c r="BB588" i="221"/>
  <c r="BB587" i="221"/>
  <c r="BB586" i="221"/>
  <c r="BB585" i="221"/>
  <c r="BB584" i="221"/>
  <c r="BB583" i="221"/>
  <c r="BB582" i="221"/>
  <c r="BB581" i="221"/>
  <c r="BB580" i="221"/>
  <c r="BB579" i="221"/>
  <c r="BB578" i="221"/>
  <c r="BB577" i="221"/>
  <c r="BB576" i="221"/>
  <c r="BB575" i="221"/>
  <c r="BB574" i="221"/>
  <c r="BB573" i="221"/>
  <c r="BB572" i="221"/>
  <c r="BB571" i="221"/>
  <c r="BB570" i="221"/>
  <c r="BB569" i="221"/>
  <c r="BB568" i="221"/>
  <c r="BB567" i="221"/>
  <c r="BB566" i="221"/>
  <c r="BB565" i="221"/>
  <c r="BB564" i="221"/>
  <c r="BB563" i="221"/>
  <c r="BB562" i="221"/>
  <c r="BB561" i="221"/>
  <c r="BB560" i="221"/>
  <c r="BB559" i="221"/>
  <c r="BB558" i="221"/>
  <c r="BB557" i="221"/>
  <c r="BB556" i="221"/>
  <c r="BB555" i="221"/>
  <c r="BB554" i="221"/>
  <c r="BB553" i="221"/>
  <c r="BB552" i="221"/>
  <c r="BB551" i="221"/>
  <c r="BB550" i="221"/>
  <c r="BB549" i="221"/>
  <c r="BB548" i="221"/>
  <c r="BB547" i="221"/>
  <c r="BB546" i="221"/>
  <c r="BB545" i="221"/>
  <c r="BB544" i="221"/>
  <c r="BB543" i="221"/>
  <c r="BB542" i="221"/>
  <c r="BB541" i="221"/>
  <c r="BB540" i="221"/>
  <c r="BB539" i="221"/>
  <c r="BB538" i="221"/>
  <c r="BB537" i="221"/>
  <c r="BB536" i="221"/>
  <c r="BB535" i="221"/>
  <c r="BB534" i="221"/>
  <c r="BB533" i="221"/>
  <c r="BB532" i="221"/>
  <c r="BB531" i="221"/>
  <c r="BB530" i="221"/>
  <c r="BB529" i="221"/>
  <c r="BB528" i="221"/>
  <c r="BB527" i="221"/>
  <c r="BB526" i="221"/>
  <c r="BB525" i="221"/>
  <c r="BB524" i="221"/>
  <c r="BB523" i="221"/>
  <c r="BB522" i="221"/>
  <c r="BB521" i="221"/>
  <c r="BB520" i="221"/>
  <c r="BB519" i="221"/>
  <c r="BB518" i="221"/>
  <c r="BB517" i="221"/>
  <c r="BB516" i="221"/>
  <c r="BB515" i="221"/>
  <c r="BB514" i="221"/>
  <c r="BB513" i="221"/>
  <c r="BB512" i="221"/>
  <c r="BB511" i="221"/>
  <c r="BB510" i="221"/>
  <c r="BB509" i="221"/>
  <c r="BB508" i="221"/>
  <c r="BB507" i="221"/>
  <c r="BB506" i="221"/>
  <c r="BB505" i="221"/>
  <c r="BB504" i="221"/>
  <c r="BB503" i="221"/>
  <c r="BB502" i="221"/>
  <c r="BB501" i="221"/>
  <c r="BB500" i="221"/>
  <c r="BB499" i="221"/>
  <c r="BB498" i="221"/>
  <c r="BB497" i="221"/>
  <c r="BB496" i="221"/>
  <c r="BB495" i="221"/>
  <c r="BB494" i="221"/>
  <c r="BB493" i="221"/>
  <c r="BB492" i="221"/>
  <c r="BB491" i="221"/>
  <c r="BB490" i="221"/>
  <c r="BB489" i="221"/>
  <c r="BB488" i="221"/>
  <c r="BB487" i="221"/>
  <c r="BB486" i="221"/>
  <c r="BB485" i="221"/>
  <c r="BB484" i="221"/>
  <c r="BB483" i="221"/>
  <c r="BB482" i="221"/>
  <c r="BB481" i="221"/>
  <c r="BB480" i="221"/>
  <c r="BB479" i="221"/>
  <c r="BB478" i="221"/>
  <c r="BB477" i="221"/>
  <c r="BB476" i="221"/>
  <c r="BB475" i="221"/>
  <c r="BB474" i="221"/>
  <c r="BB473" i="221"/>
  <c r="BB472" i="221"/>
  <c r="BB471" i="221"/>
  <c r="BB470" i="221"/>
  <c r="BB469" i="221"/>
  <c r="BB468" i="221"/>
  <c r="BB467" i="221"/>
  <c r="BB466" i="221"/>
  <c r="BB465" i="221"/>
  <c r="BB464" i="221"/>
  <c r="BB463" i="221"/>
  <c r="BB462" i="221"/>
  <c r="BB461" i="221"/>
  <c r="BB460" i="221"/>
  <c r="BB459" i="221"/>
  <c r="BB458" i="221"/>
  <c r="BB457" i="221"/>
  <c r="BB456" i="221"/>
  <c r="BB455" i="221"/>
  <c r="BB454" i="221"/>
  <c r="BB453" i="221"/>
  <c r="BB452" i="221"/>
  <c r="BB451" i="221"/>
  <c r="BB450" i="221"/>
  <c r="BB449" i="221"/>
  <c r="BB448" i="221"/>
  <c r="BB447" i="221"/>
  <c r="BB446" i="221"/>
  <c r="BB445" i="221"/>
  <c r="BB444" i="221"/>
  <c r="BB443" i="221"/>
  <c r="BB442" i="221"/>
  <c r="BB441" i="221"/>
  <c r="BB440" i="221"/>
  <c r="BB439" i="221"/>
  <c r="BB438" i="221"/>
  <c r="BB437" i="221"/>
  <c r="BB436" i="221"/>
  <c r="BB435" i="221"/>
  <c r="BB434" i="221"/>
  <c r="BB433" i="221"/>
  <c r="BB432" i="221"/>
  <c r="BB431" i="221"/>
  <c r="BB430" i="221"/>
  <c r="BB429" i="221"/>
  <c r="BB428" i="221"/>
  <c r="BB427" i="221"/>
  <c r="BB426" i="221"/>
  <c r="BB425" i="221"/>
  <c r="BB424" i="221"/>
  <c r="BB423" i="221"/>
  <c r="BB422" i="221"/>
  <c r="BB421" i="221"/>
  <c r="BB420" i="221"/>
  <c r="BB419" i="221"/>
  <c r="BB418" i="221"/>
  <c r="BB417" i="221"/>
  <c r="BB416" i="221"/>
  <c r="BB415" i="221"/>
  <c r="BB414" i="221"/>
  <c r="BB413" i="221"/>
  <c r="BB412" i="221"/>
  <c r="BB411" i="221"/>
  <c r="BB410" i="221"/>
  <c r="BB409" i="221"/>
  <c r="BB408" i="221"/>
  <c r="BB407" i="221"/>
  <c r="BB406" i="221"/>
  <c r="BB405" i="221"/>
  <c r="BB404" i="221"/>
  <c r="BB403" i="221"/>
  <c r="BB402" i="221"/>
  <c r="BB401" i="221"/>
  <c r="BB400" i="221"/>
  <c r="BB399" i="221"/>
  <c r="BB398" i="221"/>
  <c r="BB397" i="221"/>
  <c r="BB396" i="221"/>
  <c r="BB395" i="221"/>
  <c r="BB394" i="221"/>
  <c r="BB393" i="221"/>
  <c r="BB392" i="221"/>
  <c r="BB391" i="221"/>
  <c r="BB390" i="221"/>
  <c r="BB389" i="221"/>
  <c r="BB388" i="221"/>
  <c r="BB387" i="221"/>
  <c r="BB386" i="221"/>
  <c r="BB385" i="221"/>
  <c r="BB384" i="221"/>
  <c r="BB383" i="221"/>
  <c r="BB382" i="221"/>
  <c r="BB381" i="221"/>
  <c r="BB380" i="221"/>
  <c r="BB379" i="221"/>
  <c r="BB378" i="221"/>
  <c r="BB377" i="221"/>
  <c r="BB376" i="221"/>
  <c r="BB375" i="221"/>
  <c r="BB374" i="221"/>
  <c r="BB373" i="221"/>
  <c r="BB372" i="221"/>
  <c r="BB371" i="221"/>
  <c r="BB370" i="221"/>
  <c r="BB369" i="221"/>
  <c r="BB368" i="221"/>
  <c r="BB367" i="221"/>
  <c r="BB366" i="221"/>
  <c r="BB365" i="221"/>
  <c r="BB364" i="221"/>
  <c r="BB363" i="221"/>
  <c r="BB362" i="221"/>
  <c r="BB361" i="221"/>
  <c r="BB360" i="221"/>
  <c r="BB359" i="221"/>
  <c r="BB358" i="221"/>
  <c r="BB357" i="221"/>
  <c r="BB356" i="221"/>
  <c r="BB355" i="221"/>
  <c r="BB354" i="221"/>
  <c r="BB353" i="221"/>
  <c r="BB352" i="221"/>
  <c r="BB351" i="221"/>
  <c r="BB350" i="221"/>
  <c r="BB349" i="221"/>
  <c r="BB348" i="221"/>
  <c r="BB347" i="221"/>
  <c r="BB346" i="221"/>
  <c r="BB345" i="221"/>
  <c r="BB344" i="221"/>
  <c r="BB343" i="221"/>
  <c r="BB342" i="221"/>
  <c r="BB341" i="221"/>
  <c r="BB340" i="221"/>
  <c r="BB339" i="221"/>
  <c r="BB338" i="221"/>
  <c r="BB337" i="221"/>
  <c r="BB336" i="221"/>
  <c r="BB335" i="221"/>
  <c r="BB334" i="221"/>
  <c r="BB333" i="221"/>
  <c r="BB332" i="221"/>
  <c r="BB331" i="221"/>
  <c r="BB330" i="221"/>
  <c r="BB329" i="221"/>
  <c r="BB328" i="221"/>
  <c r="BB327" i="221"/>
  <c r="BB326" i="221"/>
  <c r="BB325" i="221"/>
  <c r="BB324" i="221"/>
  <c r="BB323" i="221"/>
  <c r="BB322" i="221"/>
  <c r="BB321" i="221"/>
  <c r="BB320" i="221"/>
  <c r="BB319" i="221"/>
  <c r="BB318" i="221"/>
  <c r="BB317" i="221"/>
  <c r="BB316" i="221"/>
  <c r="BB315" i="221"/>
  <c r="BB314" i="221"/>
  <c r="BB313" i="221"/>
  <c r="BB312" i="221"/>
  <c r="BB311" i="221"/>
  <c r="BB310" i="221"/>
  <c r="BB309" i="221"/>
  <c r="BB308" i="221"/>
  <c r="BB307" i="221"/>
  <c r="BB306" i="221"/>
  <c r="BB305" i="221"/>
  <c r="BB304" i="221"/>
  <c r="BB303" i="221"/>
  <c r="BB302" i="221"/>
  <c r="BB301" i="221"/>
  <c r="BB300" i="221"/>
  <c r="BB299" i="221"/>
  <c r="BB298" i="221"/>
  <c r="BB297" i="221"/>
  <c r="BB296" i="221"/>
  <c r="BB295" i="221"/>
  <c r="BB294" i="221"/>
  <c r="BB293" i="221"/>
  <c r="BB292" i="221"/>
  <c r="BB291" i="221"/>
  <c r="BB290" i="221"/>
  <c r="BB289" i="221"/>
  <c r="BB288" i="221"/>
  <c r="BB287" i="221"/>
  <c r="BB286" i="221"/>
  <c r="BB285" i="221"/>
  <c r="BB284" i="221"/>
  <c r="BB283" i="221"/>
  <c r="BB282" i="221"/>
  <c r="BB281" i="221"/>
  <c r="BB280" i="221"/>
  <c r="BB279" i="221"/>
  <c r="BB278" i="221"/>
  <c r="BB277" i="221"/>
  <c r="BB276" i="221"/>
  <c r="BB275" i="221"/>
  <c r="BB274" i="221"/>
  <c r="BB273" i="221"/>
  <c r="BB272" i="221"/>
  <c r="BB271" i="221"/>
  <c r="BB270" i="221"/>
  <c r="BB269" i="221"/>
  <c r="BB268" i="221"/>
  <c r="BB267" i="221"/>
  <c r="BB266" i="221"/>
  <c r="BB265" i="221"/>
  <c r="BB264" i="221"/>
  <c r="BB263" i="221"/>
  <c r="BB262" i="221"/>
  <c r="BB261" i="221"/>
  <c r="BB260" i="221"/>
  <c r="BB259" i="221"/>
  <c r="BB258" i="221"/>
  <c r="BB257" i="221"/>
  <c r="BB256" i="221"/>
  <c r="BB255" i="221"/>
  <c r="BB254" i="221"/>
  <c r="BB253" i="221"/>
  <c r="BB252" i="221"/>
  <c r="BB251" i="221"/>
  <c r="BB250" i="221"/>
  <c r="BB249" i="221"/>
  <c r="BB248" i="221"/>
  <c r="BB247" i="221"/>
  <c r="BB246" i="221"/>
  <c r="BB245" i="221"/>
  <c r="BB244" i="221"/>
  <c r="BB243" i="221"/>
  <c r="BB242" i="221"/>
  <c r="BB241" i="221"/>
  <c r="BB240" i="221"/>
  <c r="BB239" i="221"/>
  <c r="BB238" i="221"/>
  <c r="BB237" i="221"/>
  <c r="BB236" i="221"/>
  <c r="BB235" i="221"/>
  <c r="BB234" i="221"/>
  <c r="BB233" i="221"/>
  <c r="BB232" i="221"/>
  <c r="BB231" i="221"/>
  <c r="BB230" i="221"/>
  <c r="BB229" i="221"/>
  <c r="BB228" i="221"/>
  <c r="BB227" i="221"/>
  <c r="BB226" i="221"/>
  <c r="BB225" i="221"/>
  <c r="BB224" i="221"/>
  <c r="BB223" i="221"/>
  <c r="BB222" i="221"/>
  <c r="BB221" i="221"/>
  <c r="BB220" i="221"/>
  <c r="BB219" i="221"/>
  <c r="BB218" i="221"/>
  <c r="BB217" i="221"/>
  <c r="BB216" i="221"/>
  <c r="BB215" i="221"/>
  <c r="BB214" i="221"/>
  <c r="BB213" i="221"/>
  <c r="BB212" i="221"/>
  <c r="BB211" i="221"/>
  <c r="BB210" i="221"/>
  <c r="BB209" i="221"/>
  <c r="BB208" i="221"/>
  <c r="BB207" i="221"/>
  <c r="BB206" i="221"/>
  <c r="BB205" i="221"/>
  <c r="BB204" i="221"/>
  <c r="BB203" i="221"/>
  <c r="BB202" i="221"/>
  <c r="BB201" i="221"/>
  <c r="BB200" i="221"/>
  <c r="BB199" i="221"/>
  <c r="BB198" i="221"/>
  <c r="BB197" i="221"/>
  <c r="BB196" i="221"/>
  <c r="BB195" i="221"/>
  <c r="BB194" i="221"/>
  <c r="BB193" i="221"/>
  <c r="BB192" i="221"/>
  <c r="BB191" i="221"/>
  <c r="BB190" i="221"/>
  <c r="BB189" i="221"/>
  <c r="BB188" i="221"/>
  <c r="BB187" i="221"/>
  <c r="BB186" i="221"/>
  <c r="BB185" i="221"/>
  <c r="BB184" i="221"/>
  <c r="BB183" i="221"/>
  <c r="BB182" i="221"/>
  <c r="BB181" i="221"/>
  <c r="BB180" i="221"/>
  <c r="BB179" i="221"/>
  <c r="BB178" i="221"/>
  <c r="BB177" i="221"/>
  <c r="BB176" i="221"/>
  <c r="BB175" i="221"/>
  <c r="BB174" i="221"/>
  <c r="BB173" i="221"/>
  <c r="BB172" i="221"/>
  <c r="BB171" i="221"/>
  <c r="BB170" i="221"/>
  <c r="BB169" i="221"/>
  <c r="BB168" i="221"/>
  <c r="BB167" i="221"/>
  <c r="BB166" i="221"/>
  <c r="BB165" i="221"/>
  <c r="BB164" i="221"/>
  <c r="BB163" i="221"/>
  <c r="BB162" i="221"/>
  <c r="BB161" i="221"/>
  <c r="BB160" i="221"/>
  <c r="BB159" i="221"/>
  <c r="BB158" i="221"/>
  <c r="BB157" i="221"/>
  <c r="BB156" i="221"/>
  <c r="BB155" i="221"/>
  <c r="BB154" i="221"/>
  <c r="BB153" i="221"/>
  <c r="BB152" i="221"/>
  <c r="BB151" i="221"/>
  <c r="BB150" i="221"/>
  <c r="BB149" i="221"/>
  <c r="BB148" i="221"/>
  <c r="BB147" i="221"/>
  <c r="BB146" i="221"/>
  <c r="BB145" i="221"/>
  <c r="BB144" i="221"/>
  <c r="BB143" i="221"/>
  <c r="BB142" i="221"/>
  <c r="BB141" i="221"/>
  <c r="BB140" i="221"/>
  <c r="BB139" i="221"/>
  <c r="BB138" i="221"/>
  <c r="BB137" i="221"/>
  <c r="BB136" i="221"/>
  <c r="BB135" i="221"/>
  <c r="BB134" i="221"/>
  <c r="BB133" i="221"/>
  <c r="BB132" i="221"/>
  <c r="BB131" i="221"/>
  <c r="BB130" i="221"/>
  <c r="BB129" i="221"/>
  <c r="BB128" i="221"/>
  <c r="BB127" i="221"/>
  <c r="BB126" i="221"/>
  <c r="BB125" i="221"/>
  <c r="BB124" i="221"/>
  <c r="BB123" i="221"/>
  <c r="BB122" i="221"/>
  <c r="BB121" i="221"/>
  <c r="BB120" i="221"/>
  <c r="BB119" i="221"/>
  <c r="BB118" i="221"/>
  <c r="BB117" i="221"/>
  <c r="BB116" i="221"/>
  <c r="BB115" i="221"/>
  <c r="BB114" i="221"/>
  <c r="BB113" i="221"/>
  <c r="BB112" i="221"/>
  <c r="BB111" i="221"/>
  <c r="BB110" i="221"/>
  <c r="BB109" i="221"/>
  <c r="BB108" i="221"/>
  <c r="BB107" i="221"/>
  <c r="BB106" i="221"/>
  <c r="BB105" i="221"/>
  <c r="BB104" i="221"/>
  <c r="BB103" i="221"/>
  <c r="BB102" i="221"/>
  <c r="BB101" i="221"/>
  <c r="BB100" i="221"/>
  <c r="BB99" i="221"/>
  <c r="BB98" i="221"/>
  <c r="BB97" i="221"/>
  <c r="BB96" i="221"/>
  <c r="BB95" i="221"/>
  <c r="BB94" i="221"/>
  <c r="BB93" i="221"/>
  <c r="BB92" i="221"/>
  <c r="BB91" i="221"/>
  <c r="BB90" i="221"/>
  <c r="BB89" i="221"/>
  <c r="BB88" i="221"/>
  <c r="BB87" i="221"/>
  <c r="BB86" i="221"/>
  <c r="BB85" i="221"/>
  <c r="BB84" i="221"/>
  <c r="BB83" i="221"/>
  <c r="BB82" i="221"/>
  <c r="BB81" i="221"/>
  <c r="BB80" i="221"/>
  <c r="BB79" i="221"/>
  <c r="BB78" i="221"/>
  <c r="BB77" i="221"/>
  <c r="BB76" i="221"/>
  <c r="BB75" i="221"/>
  <c r="BB74" i="221"/>
  <c r="BB73" i="221"/>
  <c r="BB72" i="221"/>
  <c r="BB71" i="221"/>
  <c r="BB70" i="221"/>
  <c r="BB69" i="221"/>
  <c r="BB68" i="221"/>
  <c r="BB67" i="221"/>
  <c r="BB66" i="221"/>
  <c r="BB65" i="221"/>
  <c r="BB64" i="221"/>
  <c r="BB63" i="221"/>
  <c r="BB62" i="221"/>
  <c r="S62" i="221"/>
  <c r="I54" i="221" s="1"/>
  <c r="BB61" i="221"/>
  <c r="BB60" i="221"/>
  <c r="BB59" i="221"/>
  <c r="BB58" i="221"/>
  <c r="BB57" i="221"/>
  <c r="BB56" i="221"/>
  <c r="BB55" i="221"/>
  <c r="S55" i="221"/>
  <c r="I53" i="221" s="1"/>
  <c r="BB54" i="221"/>
  <c r="BB53" i="221"/>
  <c r="BB52" i="221"/>
  <c r="BB51" i="221"/>
  <c r="BB50" i="221"/>
  <c r="BB49" i="221"/>
  <c r="BB48" i="221"/>
  <c r="BB47" i="221"/>
  <c r="AL47" i="221"/>
  <c r="I41" i="221" s="1"/>
  <c r="S47" i="221"/>
  <c r="I37" i="221" s="1"/>
  <c r="BB46" i="221"/>
  <c r="AF46" i="221"/>
  <c r="AD46" i="221"/>
  <c r="AB46" i="221"/>
  <c r="AA46" i="221"/>
  <c r="Z46" i="221"/>
  <c r="AC46" i="221" s="1"/>
  <c r="Y46" i="221"/>
  <c r="W46" i="221" a="1"/>
  <c r="W46" i="221" s="1"/>
  <c r="V46" i="221"/>
  <c r="U46" i="221"/>
  <c r="BB45" i="221"/>
  <c r="AF45" i="221"/>
  <c r="AD45" i="221"/>
  <c r="AB45" i="221"/>
  <c r="AA45" i="221"/>
  <c r="Z45" i="221"/>
  <c r="AC45" i="221" s="1"/>
  <c r="Y45" i="221"/>
  <c r="W45" i="221" a="1"/>
  <c r="W45" i="221" s="1"/>
  <c r="V45" i="221"/>
  <c r="U45" i="221"/>
  <c r="BB44" i="221"/>
  <c r="AF44" i="221"/>
  <c r="AD44" i="221"/>
  <c r="AB44" i="221"/>
  <c r="AA44" i="221"/>
  <c r="Z44" i="221"/>
  <c r="AC44" i="221" s="1"/>
  <c r="Y44" i="221"/>
  <c r="W44" i="221" a="1"/>
  <c r="W44" i="221" s="1"/>
  <c r="V44" i="221"/>
  <c r="U44" i="221"/>
  <c r="BB43" i="221"/>
  <c r="AP47" i="221"/>
  <c r="K41" i="221" s="1"/>
  <c r="AF43" i="221"/>
  <c r="AD43" i="221"/>
  <c r="AB43" i="221"/>
  <c r="AA43" i="221"/>
  <c r="Z43" i="221"/>
  <c r="AC43" i="221" s="1"/>
  <c r="Y43" i="221"/>
  <c r="W43" i="221" a="1"/>
  <c r="W43" i="221" s="1"/>
  <c r="V43" i="221"/>
  <c r="U43" i="221"/>
  <c r="BB42" i="221"/>
  <c r="AF42" i="221"/>
  <c r="AD42" i="221"/>
  <c r="AB42" i="221"/>
  <c r="AA42" i="221"/>
  <c r="Z42" i="221"/>
  <c r="AC42" i="221" s="1"/>
  <c r="Y42" i="221"/>
  <c r="W42" i="221" a="1"/>
  <c r="W42" i="221" s="1"/>
  <c r="V42" i="221"/>
  <c r="U42" i="221"/>
  <c r="G42" i="221"/>
  <c r="BB41" i="221"/>
  <c r="BB40" i="221"/>
  <c r="BB39" i="221"/>
  <c r="BB38" i="221"/>
  <c r="G38" i="221"/>
  <c r="BB37" i="221"/>
  <c r="S37" i="221"/>
  <c r="BB36" i="221"/>
  <c r="AM36" i="221"/>
  <c r="AL36" i="221"/>
  <c r="AR36" i="221" s="1"/>
  <c r="AD36" i="221"/>
  <c r="V36" i="221"/>
  <c r="U36" i="221"/>
  <c r="BB35" i="221"/>
  <c r="AM35" i="221"/>
  <c r="AL35" i="221"/>
  <c r="AR35" i="221" s="1"/>
  <c r="AF35" i="221"/>
  <c r="AD35" i="221"/>
  <c r="AB35" i="221"/>
  <c r="AA35" i="221"/>
  <c r="Z35" i="221"/>
  <c r="AC35" i="221" s="1"/>
  <c r="Y35" i="221"/>
  <c r="W35" i="221" a="1"/>
  <c r="W35" i="221" s="1"/>
  <c r="V35" i="221"/>
  <c r="U35" i="221"/>
  <c r="BB34" i="221"/>
  <c r="AM34" i="221"/>
  <c r="AL34" i="221"/>
  <c r="AR34" i="221" s="1"/>
  <c r="AF34" i="221"/>
  <c r="AD34" i="221"/>
  <c r="AB34" i="221"/>
  <c r="AA34" i="221"/>
  <c r="Z34" i="221"/>
  <c r="AC34" i="221" s="1"/>
  <c r="Y34" i="221"/>
  <c r="W34" i="221" a="1"/>
  <c r="W34" i="221" s="1"/>
  <c r="V34" i="221"/>
  <c r="U34" i="221"/>
  <c r="BB33" i="221"/>
  <c r="AM33" i="221"/>
  <c r="AL33" i="221"/>
  <c r="AR33" i="221" s="1"/>
  <c r="AF33" i="221"/>
  <c r="AD33" i="221"/>
  <c r="AB33" i="221"/>
  <c r="AA33" i="221"/>
  <c r="Z33" i="221"/>
  <c r="AC33" i="221" s="1"/>
  <c r="Y33" i="221"/>
  <c r="W33" i="221" a="1"/>
  <c r="W33" i="221" s="1"/>
  <c r="V33" i="221"/>
  <c r="U33" i="221"/>
  <c r="BB32" i="221"/>
  <c r="AR32" i="221"/>
  <c r="AM32" i="221"/>
  <c r="AL32" i="221"/>
  <c r="AF32" i="221"/>
  <c r="AD32" i="221"/>
  <c r="AB32" i="221"/>
  <c r="AA32" i="221"/>
  <c r="Z32" i="221"/>
  <c r="AC32" i="221" s="1"/>
  <c r="Y32" i="221"/>
  <c r="W32" i="221" a="1"/>
  <c r="W32" i="221" s="1"/>
  <c r="V32" i="221"/>
  <c r="U32" i="221"/>
  <c r="BB31" i="221"/>
  <c r="AR31" i="221"/>
  <c r="AM31" i="221"/>
  <c r="AL31" i="221"/>
  <c r="AF31" i="221"/>
  <c r="AD31" i="221"/>
  <c r="AB31" i="221"/>
  <c r="AA31" i="221"/>
  <c r="Z31" i="221"/>
  <c r="AC31" i="221" s="1"/>
  <c r="Y31" i="221"/>
  <c r="W31" i="221" a="1"/>
  <c r="W31" i="221" s="1"/>
  <c r="V31" i="221"/>
  <c r="U31" i="221"/>
  <c r="BB30" i="221"/>
  <c r="AM30" i="221"/>
  <c r="AL30" i="221"/>
  <c r="AR30" i="221" s="1"/>
  <c r="AF30" i="221"/>
  <c r="AD30" i="221"/>
  <c r="AB30" i="221"/>
  <c r="AA30" i="221"/>
  <c r="Z30" i="221"/>
  <c r="AC30" i="221" s="1"/>
  <c r="Y30" i="221"/>
  <c r="W30" i="221" a="1"/>
  <c r="W30" i="221" s="1"/>
  <c r="V30" i="221"/>
  <c r="U30" i="221"/>
  <c r="BB29" i="221"/>
  <c r="AR29" i="221"/>
  <c r="AM29" i="221"/>
  <c r="AL29" i="221"/>
  <c r="AF29" i="221"/>
  <c r="AD29" i="221"/>
  <c r="AB29" i="221"/>
  <c r="AA29" i="221"/>
  <c r="Z29" i="221"/>
  <c r="AC29" i="221" s="1"/>
  <c r="Y29" i="221"/>
  <c r="W29" i="221" a="1"/>
  <c r="W29" i="221" s="1"/>
  <c r="V29" i="221"/>
  <c r="U29" i="221"/>
  <c r="BB28" i="221"/>
  <c r="AR28" i="221"/>
  <c r="AM28" i="221"/>
  <c r="AL28" i="221"/>
  <c r="AF28" i="221"/>
  <c r="AD28" i="221"/>
  <c r="AB28" i="221"/>
  <c r="AA28" i="221"/>
  <c r="Z28" i="221"/>
  <c r="AC28" i="221" s="1"/>
  <c r="Y28" i="221"/>
  <c r="W28" i="221" a="1"/>
  <c r="W28" i="221" s="1"/>
  <c r="V28" i="221"/>
  <c r="U28" i="221"/>
  <c r="BB27" i="221"/>
  <c r="AR27" i="221"/>
  <c r="AM27" i="221"/>
  <c r="AL27" i="221"/>
  <c r="AF27" i="221"/>
  <c r="AD27" i="221"/>
  <c r="AB27" i="221"/>
  <c r="AA27" i="221"/>
  <c r="Z27" i="221"/>
  <c r="AC27" i="221" s="1"/>
  <c r="Y27" i="221"/>
  <c r="W27" i="221" a="1"/>
  <c r="W27" i="221" s="1"/>
  <c r="V27" i="221"/>
  <c r="U27" i="221"/>
  <c r="BB26" i="221"/>
  <c r="AM26" i="221"/>
  <c r="AL26" i="221"/>
  <c r="AR26" i="221" s="1"/>
  <c r="AF26" i="221"/>
  <c r="AD26" i="221"/>
  <c r="AB26" i="221"/>
  <c r="AA26" i="221"/>
  <c r="Z26" i="221"/>
  <c r="AC26" i="221" s="1"/>
  <c r="Y26" i="221"/>
  <c r="W26" i="221" a="1"/>
  <c r="W26" i="221" s="1"/>
  <c r="V26" i="221"/>
  <c r="U26" i="221"/>
  <c r="BB25" i="221"/>
  <c r="AR25" i="221"/>
  <c r="AM25" i="221"/>
  <c r="AL25" i="221"/>
  <c r="AF25" i="221"/>
  <c r="AD25" i="221"/>
  <c r="AB25" i="221"/>
  <c r="AA25" i="221"/>
  <c r="Z25" i="221"/>
  <c r="AC25" i="221" s="1"/>
  <c r="Y25" i="221"/>
  <c r="W25" i="221" a="1"/>
  <c r="W25" i="221" s="1"/>
  <c r="V25" i="221"/>
  <c r="U25" i="221"/>
  <c r="BB24" i="221"/>
  <c r="AM24" i="221"/>
  <c r="AL24" i="221"/>
  <c r="AR24" i="221" s="1"/>
  <c r="AF24" i="221"/>
  <c r="AD24" i="221"/>
  <c r="AB24" i="221"/>
  <c r="AA24" i="221"/>
  <c r="Z24" i="221"/>
  <c r="AC24" i="221" s="1"/>
  <c r="Y24" i="221"/>
  <c r="W24" i="221" a="1"/>
  <c r="W24" i="221" s="1"/>
  <c r="V24" i="221"/>
  <c r="U24" i="221"/>
  <c r="G24" i="221"/>
  <c r="BB23" i="221"/>
  <c r="AM23" i="221"/>
  <c r="AL23" i="221"/>
  <c r="AR23" i="221" s="1"/>
  <c r="AF23" i="221"/>
  <c r="AD23" i="221"/>
  <c r="AB23" i="221"/>
  <c r="AA23" i="221"/>
  <c r="Z23" i="221"/>
  <c r="AC23" i="221" s="1"/>
  <c r="Y23" i="221"/>
  <c r="W23" i="221" a="1"/>
  <c r="W23" i="221" s="1"/>
  <c r="V23" i="221"/>
  <c r="U23" i="221"/>
  <c r="BB22" i="221"/>
  <c r="AM22" i="221"/>
  <c r="AL22" i="221"/>
  <c r="AR22" i="221" s="1"/>
  <c r="AF22" i="221"/>
  <c r="AD22" i="221"/>
  <c r="AB22" i="221"/>
  <c r="AA22" i="221"/>
  <c r="Z22" i="221"/>
  <c r="AC22" i="221" s="1"/>
  <c r="Y22" i="221"/>
  <c r="W22" i="221" a="1"/>
  <c r="W22" i="221" s="1"/>
  <c r="V22" i="221"/>
  <c r="U22" i="221"/>
  <c r="BB21" i="221"/>
  <c r="AM21" i="221"/>
  <c r="AL21" i="221"/>
  <c r="AR21" i="221" s="1"/>
  <c r="AF21" i="221"/>
  <c r="AD21" i="221"/>
  <c r="AB21" i="221"/>
  <c r="AA21" i="221"/>
  <c r="Z21" i="221"/>
  <c r="AC21" i="221" s="1"/>
  <c r="Y21" i="221"/>
  <c r="W21" i="221" a="1"/>
  <c r="W21" i="221" s="1"/>
  <c r="V21" i="221"/>
  <c r="U21" i="221"/>
  <c r="BB20" i="221"/>
  <c r="AR20" i="221"/>
  <c r="AM20" i="221"/>
  <c r="AL20" i="221"/>
  <c r="AF20" i="221"/>
  <c r="AD20" i="221"/>
  <c r="AB20" i="221"/>
  <c r="AA20" i="221"/>
  <c r="Z20" i="221"/>
  <c r="AC20" i="221" s="1"/>
  <c r="Y20" i="221"/>
  <c r="W20" i="221" a="1"/>
  <c r="W20" i="221" s="1"/>
  <c r="V20" i="221"/>
  <c r="U20" i="221"/>
  <c r="G20" i="221"/>
  <c r="BB19" i="221"/>
  <c r="AM19" i="221"/>
  <c r="AL19" i="221"/>
  <c r="AR19" i="221" s="1"/>
  <c r="AF19" i="221"/>
  <c r="AD19" i="221"/>
  <c r="AB19" i="221"/>
  <c r="AA19" i="221"/>
  <c r="Z19" i="221"/>
  <c r="AC19" i="221" s="1"/>
  <c r="Y19" i="221"/>
  <c r="W19" i="221" a="1"/>
  <c r="W19" i="221" s="1"/>
  <c r="V19" i="221"/>
  <c r="U19" i="221"/>
  <c r="I19" i="221"/>
  <c r="BB18" i="221"/>
  <c r="AM18" i="221"/>
  <c r="AL18" i="221"/>
  <c r="AR18" i="221" s="1"/>
  <c r="AF18" i="221"/>
  <c r="AD18" i="221"/>
  <c r="AB18" i="221"/>
  <c r="AA18" i="221"/>
  <c r="Z18" i="221"/>
  <c r="AC18" i="221" s="1"/>
  <c r="Y18" i="221"/>
  <c r="W18" i="221" a="1"/>
  <c r="W18" i="221" s="1"/>
  <c r="V18" i="221"/>
  <c r="U18" i="221"/>
  <c r="BB17" i="221"/>
  <c r="AM17" i="221"/>
  <c r="AL17" i="221"/>
  <c r="AR17" i="221" s="1"/>
  <c r="AF17" i="221"/>
  <c r="AD17" i="221"/>
  <c r="AB17" i="221"/>
  <c r="AA17" i="221"/>
  <c r="Z17" i="221"/>
  <c r="AC17" i="221" s="1"/>
  <c r="Y17" i="221"/>
  <c r="W17" i="221" a="1"/>
  <c r="W17" i="221" s="1"/>
  <c r="V17" i="221"/>
  <c r="U17" i="221"/>
  <c r="BB16" i="221"/>
  <c r="AF16" i="221"/>
  <c r="AD16" i="221"/>
  <c r="AB16" i="221"/>
  <c r="AA16" i="221"/>
  <c r="Z16" i="221"/>
  <c r="AC16" i="221" s="1"/>
  <c r="Y16" i="221"/>
  <c r="W16" i="221" a="1"/>
  <c r="W16" i="221" s="1"/>
  <c r="V16" i="221"/>
  <c r="U16" i="221"/>
  <c r="BB15" i="221"/>
  <c r="AF15" i="221"/>
  <c r="AD15" i="221"/>
  <c r="AB15" i="221"/>
  <c r="AA15" i="221"/>
  <c r="Z15" i="221"/>
  <c r="AC15" i="221" s="1"/>
  <c r="Y15" i="221"/>
  <c r="W15" i="221" a="1"/>
  <c r="W15" i="221" s="1"/>
  <c r="V15" i="221"/>
  <c r="U15" i="221"/>
  <c r="BB14" i="221"/>
  <c r="AF14" i="221"/>
  <c r="AD14" i="221"/>
  <c r="AB14" i="221"/>
  <c r="AA14" i="221"/>
  <c r="Z14" i="221"/>
  <c r="AC14" i="221" s="1"/>
  <c r="Y14" i="221"/>
  <c r="W14" i="221" a="1"/>
  <c r="W14" i="221" s="1"/>
  <c r="V14" i="221"/>
  <c r="U14" i="221"/>
  <c r="BB13" i="221"/>
  <c r="AF13" i="221"/>
  <c r="AD13" i="221"/>
  <c r="AB13" i="221"/>
  <c r="AA13" i="221"/>
  <c r="Z13" i="221"/>
  <c r="AC13" i="221" s="1"/>
  <c r="Y13" i="221"/>
  <c r="W13" i="221" a="1"/>
  <c r="W13" i="221" s="1"/>
  <c r="V13" i="221"/>
  <c r="U13" i="221"/>
  <c r="BB12" i="221"/>
  <c r="AL12" i="221"/>
  <c r="I23" i="221" s="1"/>
  <c r="AF12" i="221"/>
  <c r="AD12" i="221"/>
  <c r="AB12" i="221"/>
  <c r="AA12" i="221"/>
  <c r="Z12" i="221"/>
  <c r="AC12" i="221" s="1"/>
  <c r="Y12" i="221"/>
  <c r="W12" i="221" a="1"/>
  <c r="W12" i="221" s="1"/>
  <c r="V12" i="221"/>
  <c r="U12" i="221"/>
  <c r="BB11" i="221"/>
  <c r="AF11" i="221"/>
  <c r="AD11" i="221"/>
  <c r="AB11" i="221"/>
  <c r="AA11" i="221"/>
  <c r="Z11" i="221"/>
  <c r="AC11" i="221" s="1"/>
  <c r="Y11" i="221"/>
  <c r="W11" i="221" a="1"/>
  <c r="W11" i="221" s="1"/>
  <c r="V11" i="221"/>
  <c r="U11" i="221"/>
  <c r="BB10" i="221"/>
  <c r="AF10" i="221"/>
  <c r="AD10" i="221"/>
  <c r="AB10" i="221"/>
  <c r="AA10" i="221"/>
  <c r="Z10" i="221"/>
  <c r="AC10" i="221" s="1"/>
  <c r="Y10" i="221"/>
  <c r="W10" i="221" a="1"/>
  <c r="W10" i="221" s="1"/>
  <c r="V10" i="221"/>
  <c r="U10" i="221"/>
  <c r="BB9" i="221"/>
  <c r="AF9" i="221"/>
  <c r="AD9" i="221"/>
  <c r="AB9" i="221"/>
  <c r="AA9" i="221"/>
  <c r="Z9" i="221"/>
  <c r="AC9" i="221" s="1"/>
  <c r="Y9" i="221"/>
  <c r="W9" i="221" a="1"/>
  <c r="W9" i="221" s="1"/>
  <c r="V9" i="221"/>
  <c r="U9" i="221"/>
  <c r="BB8" i="221"/>
  <c r="AF8" i="221"/>
  <c r="AD8" i="221"/>
  <c r="AB8" i="221"/>
  <c r="AA8" i="221"/>
  <c r="Z8" i="221"/>
  <c r="AC8" i="221" s="1"/>
  <c r="Y8" i="221"/>
  <c r="W8" i="221" a="1"/>
  <c r="W8" i="221" s="1"/>
  <c r="V8" i="221"/>
  <c r="U8" i="221"/>
  <c r="BB7" i="221"/>
  <c r="AP12" i="221"/>
  <c r="K23" i="221" s="1"/>
  <c r="AF7" i="221"/>
  <c r="AD7" i="221"/>
  <c r="AB7" i="221"/>
  <c r="AA7" i="221"/>
  <c r="Z7" i="221"/>
  <c r="AC7" i="221" s="1"/>
  <c r="Y7" i="221"/>
  <c r="W7" i="221" a="1"/>
  <c r="W7" i="221" s="1"/>
  <c r="V7" i="221"/>
  <c r="U7" i="221"/>
  <c r="BB6" i="221"/>
  <c r="BB5" i="221"/>
  <c r="BB4" i="221"/>
  <c r="BB1128" i="220"/>
  <c r="BB1127" i="220"/>
  <c r="BB1126" i="220"/>
  <c r="BB1125" i="220"/>
  <c r="BB1124" i="220"/>
  <c r="BB1123" i="220"/>
  <c r="BB1122" i="220"/>
  <c r="BB1121" i="220"/>
  <c r="BB1120" i="220"/>
  <c r="BB1119" i="220"/>
  <c r="BB1118" i="220"/>
  <c r="BB1117" i="220"/>
  <c r="BB1116" i="220"/>
  <c r="BB1115" i="220"/>
  <c r="BB1114" i="220"/>
  <c r="BB1113" i="220"/>
  <c r="BB1112" i="220"/>
  <c r="BB1111" i="220"/>
  <c r="BB1110" i="220"/>
  <c r="BB1109" i="220"/>
  <c r="BB1108" i="220"/>
  <c r="BB1107" i="220"/>
  <c r="BB1106" i="220"/>
  <c r="BB1105" i="220"/>
  <c r="BB1104" i="220"/>
  <c r="BB1103" i="220"/>
  <c r="BB1102" i="220"/>
  <c r="BB1101" i="220"/>
  <c r="BB1100" i="220"/>
  <c r="BB1099" i="220"/>
  <c r="BB1098" i="220"/>
  <c r="BB1097" i="220"/>
  <c r="BB1096" i="220"/>
  <c r="BB1095" i="220"/>
  <c r="BB1094" i="220"/>
  <c r="BB1093" i="220"/>
  <c r="BB1092" i="220"/>
  <c r="BB1091" i="220"/>
  <c r="BB1090" i="220"/>
  <c r="BB1089" i="220"/>
  <c r="BB1088" i="220"/>
  <c r="BB1087" i="220"/>
  <c r="BB1086" i="220"/>
  <c r="BB1085" i="220"/>
  <c r="BB1084" i="220"/>
  <c r="BB1083" i="220"/>
  <c r="BB1082" i="220"/>
  <c r="BB1081" i="220"/>
  <c r="BB1080" i="220"/>
  <c r="BB1079" i="220"/>
  <c r="BB1078" i="220"/>
  <c r="BB1077" i="220"/>
  <c r="BB1076" i="220"/>
  <c r="BB1075" i="220"/>
  <c r="BB1074" i="220"/>
  <c r="BB1073" i="220"/>
  <c r="BB1072" i="220"/>
  <c r="BB1071" i="220"/>
  <c r="BB1070" i="220"/>
  <c r="BB1069" i="220"/>
  <c r="BB1068" i="220"/>
  <c r="BB1067" i="220"/>
  <c r="BB1066" i="220"/>
  <c r="BB1065" i="220"/>
  <c r="BB1064" i="220"/>
  <c r="BB1063" i="220"/>
  <c r="BB1062" i="220"/>
  <c r="BB1061" i="220"/>
  <c r="BB1060" i="220"/>
  <c r="BB1059" i="220"/>
  <c r="BB1058" i="220"/>
  <c r="BB1057" i="220"/>
  <c r="BB1056" i="220"/>
  <c r="BB1055" i="220"/>
  <c r="BB1054" i="220"/>
  <c r="BB1053" i="220"/>
  <c r="BB1052" i="220"/>
  <c r="BB1051" i="220"/>
  <c r="BB1050" i="220"/>
  <c r="BB1049" i="220"/>
  <c r="BB1048" i="220"/>
  <c r="BB1047" i="220"/>
  <c r="BB1046" i="220"/>
  <c r="BB1045" i="220"/>
  <c r="BB1044" i="220"/>
  <c r="BB1043" i="220"/>
  <c r="BB1042" i="220"/>
  <c r="BB1041" i="220"/>
  <c r="BB1040" i="220"/>
  <c r="BB1039" i="220"/>
  <c r="BB1038" i="220"/>
  <c r="BB1037" i="220"/>
  <c r="BB1036" i="220"/>
  <c r="BB1035" i="220"/>
  <c r="BB1034" i="220"/>
  <c r="BB1033" i="220"/>
  <c r="BB1032" i="220"/>
  <c r="BB1031" i="220"/>
  <c r="BB1030" i="220"/>
  <c r="BB1029" i="220"/>
  <c r="BB1028" i="220"/>
  <c r="BB1027" i="220"/>
  <c r="BB1026" i="220"/>
  <c r="BB1025" i="220"/>
  <c r="BB1024" i="220"/>
  <c r="BB1023" i="220"/>
  <c r="BB1022" i="220"/>
  <c r="BB1021" i="220"/>
  <c r="BB1020" i="220"/>
  <c r="BB1019" i="220"/>
  <c r="BB1018" i="220"/>
  <c r="BB1017" i="220"/>
  <c r="BB1016" i="220"/>
  <c r="BB1015" i="220"/>
  <c r="BB1014" i="220"/>
  <c r="BB1013" i="220"/>
  <c r="BB1012" i="220"/>
  <c r="BB1011" i="220"/>
  <c r="BB1010" i="220"/>
  <c r="BB1009" i="220"/>
  <c r="BB1008" i="220"/>
  <c r="BB1007" i="220"/>
  <c r="BB1006" i="220"/>
  <c r="BB1005" i="220"/>
  <c r="BB1004" i="220"/>
  <c r="BB1003" i="220"/>
  <c r="BB1002" i="220"/>
  <c r="BB1001" i="220"/>
  <c r="BB1000" i="220"/>
  <c r="BB999" i="220"/>
  <c r="BB998" i="220"/>
  <c r="BB997" i="220"/>
  <c r="BB996" i="220"/>
  <c r="BB995" i="220"/>
  <c r="BB994" i="220"/>
  <c r="BB993" i="220"/>
  <c r="BB992" i="220"/>
  <c r="BB991" i="220"/>
  <c r="BB990" i="220"/>
  <c r="BB989" i="220"/>
  <c r="BB988" i="220"/>
  <c r="BB987" i="220"/>
  <c r="BB986" i="220"/>
  <c r="BB985" i="220"/>
  <c r="BB984" i="220"/>
  <c r="BB983" i="220"/>
  <c r="BB982" i="220"/>
  <c r="BB981" i="220"/>
  <c r="BB980" i="220"/>
  <c r="BB979" i="220"/>
  <c r="BB978" i="220"/>
  <c r="BB977" i="220"/>
  <c r="BB976" i="220"/>
  <c r="BB975" i="220"/>
  <c r="BB974" i="220"/>
  <c r="BB973" i="220"/>
  <c r="BB972" i="220"/>
  <c r="BB971" i="220"/>
  <c r="BB970" i="220"/>
  <c r="BB969" i="220"/>
  <c r="BB968" i="220"/>
  <c r="BB967" i="220"/>
  <c r="BB966" i="220"/>
  <c r="BB965" i="220"/>
  <c r="BB964" i="220"/>
  <c r="BB963" i="220"/>
  <c r="BB962" i="220"/>
  <c r="BB961" i="220"/>
  <c r="BB960" i="220"/>
  <c r="BB959" i="220"/>
  <c r="BB958" i="220"/>
  <c r="BB957" i="220"/>
  <c r="BB956" i="220"/>
  <c r="BB955" i="220"/>
  <c r="BB954" i="220"/>
  <c r="BB953" i="220"/>
  <c r="BB952" i="220"/>
  <c r="BB951" i="220"/>
  <c r="BB950" i="220"/>
  <c r="BB949" i="220"/>
  <c r="BB948" i="220"/>
  <c r="BB947" i="220"/>
  <c r="BB946" i="220"/>
  <c r="BB945" i="220"/>
  <c r="BB944" i="220"/>
  <c r="BB943" i="220"/>
  <c r="BB942" i="220"/>
  <c r="BB941" i="220"/>
  <c r="BB940" i="220"/>
  <c r="BB939" i="220"/>
  <c r="BB938" i="220"/>
  <c r="BB937" i="220"/>
  <c r="BB936" i="220"/>
  <c r="BB935" i="220"/>
  <c r="BB934" i="220"/>
  <c r="BB933" i="220"/>
  <c r="BB932" i="220"/>
  <c r="BB931" i="220"/>
  <c r="BB930" i="220"/>
  <c r="BB929" i="220"/>
  <c r="BB928" i="220"/>
  <c r="BB927" i="220"/>
  <c r="BB926" i="220"/>
  <c r="BB925" i="220"/>
  <c r="BB924" i="220"/>
  <c r="BB923" i="220"/>
  <c r="BB922" i="220"/>
  <c r="BB921" i="220"/>
  <c r="BB920" i="220"/>
  <c r="BB919" i="220"/>
  <c r="BB918" i="220"/>
  <c r="BB917" i="220"/>
  <c r="BB916" i="220"/>
  <c r="BB915" i="220"/>
  <c r="BB914" i="220"/>
  <c r="BB913" i="220"/>
  <c r="BB912" i="220"/>
  <c r="BB911" i="220"/>
  <c r="BB910" i="220"/>
  <c r="BB909" i="220"/>
  <c r="BB908" i="220"/>
  <c r="BB907" i="220"/>
  <c r="BB906" i="220"/>
  <c r="BB905" i="220"/>
  <c r="BB904" i="220"/>
  <c r="BB903" i="220"/>
  <c r="BB902" i="220"/>
  <c r="BB901" i="220"/>
  <c r="BB900" i="220"/>
  <c r="BB899" i="220"/>
  <c r="BB898" i="220"/>
  <c r="BB897" i="220"/>
  <c r="BB896" i="220"/>
  <c r="BB895" i="220"/>
  <c r="BB894" i="220"/>
  <c r="BB893" i="220"/>
  <c r="BB892" i="220"/>
  <c r="BB891" i="220"/>
  <c r="BB890" i="220"/>
  <c r="BB889" i="220"/>
  <c r="BB888" i="220"/>
  <c r="BB887" i="220"/>
  <c r="BB886" i="220"/>
  <c r="BB885" i="220"/>
  <c r="BB884" i="220"/>
  <c r="BB883" i="220"/>
  <c r="BB882" i="220"/>
  <c r="BB881" i="220"/>
  <c r="BB880" i="220"/>
  <c r="BB879" i="220"/>
  <c r="BB878" i="220"/>
  <c r="BB877" i="220"/>
  <c r="BB876" i="220"/>
  <c r="BB875" i="220"/>
  <c r="BB874" i="220"/>
  <c r="BB873" i="220"/>
  <c r="BB872" i="220"/>
  <c r="BB871" i="220"/>
  <c r="BB870" i="220"/>
  <c r="BB869" i="220"/>
  <c r="BB868" i="220"/>
  <c r="BB867" i="220"/>
  <c r="BB866" i="220"/>
  <c r="BB865" i="220"/>
  <c r="BB864" i="220"/>
  <c r="BB863" i="220"/>
  <c r="BB862" i="220"/>
  <c r="BB861" i="220"/>
  <c r="BB860" i="220"/>
  <c r="BB859" i="220"/>
  <c r="BB858" i="220"/>
  <c r="BB857" i="220"/>
  <c r="BB856" i="220"/>
  <c r="BB855" i="220"/>
  <c r="BB854" i="220"/>
  <c r="BB853" i="220"/>
  <c r="BB852" i="220"/>
  <c r="BB851" i="220"/>
  <c r="BB850" i="220"/>
  <c r="BB849" i="220"/>
  <c r="BB848" i="220"/>
  <c r="BB847" i="220"/>
  <c r="BB846" i="220"/>
  <c r="BB845" i="220"/>
  <c r="BB844" i="220"/>
  <c r="BB843" i="220"/>
  <c r="BB842" i="220"/>
  <c r="BB841" i="220"/>
  <c r="BB840" i="220"/>
  <c r="BB839" i="220"/>
  <c r="BB838" i="220"/>
  <c r="BB837" i="220"/>
  <c r="BB836" i="220"/>
  <c r="BB835" i="220"/>
  <c r="BB834" i="220"/>
  <c r="BB833" i="220"/>
  <c r="BB832" i="220"/>
  <c r="BB831" i="220"/>
  <c r="BB830" i="220"/>
  <c r="BB829" i="220"/>
  <c r="BB828" i="220"/>
  <c r="BB827" i="220"/>
  <c r="BB826" i="220"/>
  <c r="BB825" i="220"/>
  <c r="BB824" i="220"/>
  <c r="BB823" i="220"/>
  <c r="BB822" i="220"/>
  <c r="BB821" i="220"/>
  <c r="BB820" i="220"/>
  <c r="BB819" i="220"/>
  <c r="BB818" i="220"/>
  <c r="BB817" i="220"/>
  <c r="BB816" i="220"/>
  <c r="BB815" i="220"/>
  <c r="BB814" i="220"/>
  <c r="BB813" i="220"/>
  <c r="BB812" i="220"/>
  <c r="BB811" i="220"/>
  <c r="BB810" i="220"/>
  <c r="BB809" i="220"/>
  <c r="BB808" i="220"/>
  <c r="BB807" i="220"/>
  <c r="BB806" i="220"/>
  <c r="BB805" i="220"/>
  <c r="BB804" i="220"/>
  <c r="BB803" i="220"/>
  <c r="BB802" i="220"/>
  <c r="BB801" i="220"/>
  <c r="BB800" i="220"/>
  <c r="BB799" i="220"/>
  <c r="BB798" i="220"/>
  <c r="BB797" i="220"/>
  <c r="BB796" i="220"/>
  <c r="BB795" i="220"/>
  <c r="BB794" i="220"/>
  <c r="BB793" i="220"/>
  <c r="BB792" i="220"/>
  <c r="BB791" i="220"/>
  <c r="BB790" i="220"/>
  <c r="BB789" i="220"/>
  <c r="BB788" i="220"/>
  <c r="BB787" i="220"/>
  <c r="BB786" i="220"/>
  <c r="BB785" i="220"/>
  <c r="BB784" i="220"/>
  <c r="BB783" i="220"/>
  <c r="BB782" i="220"/>
  <c r="BB781" i="220"/>
  <c r="BB780" i="220"/>
  <c r="BB779" i="220"/>
  <c r="BB778" i="220"/>
  <c r="BB777" i="220"/>
  <c r="BB776" i="220"/>
  <c r="BB775" i="220"/>
  <c r="BB774" i="220"/>
  <c r="BB773" i="220"/>
  <c r="BB772" i="220"/>
  <c r="BB771" i="220"/>
  <c r="BB770" i="220"/>
  <c r="BB769" i="220"/>
  <c r="BB768" i="220"/>
  <c r="BB767" i="220"/>
  <c r="BB766" i="220"/>
  <c r="BB765" i="220"/>
  <c r="BB764" i="220"/>
  <c r="BB763" i="220"/>
  <c r="BB762" i="220"/>
  <c r="BB761" i="220"/>
  <c r="BB760" i="220"/>
  <c r="BB759" i="220"/>
  <c r="BB758" i="220"/>
  <c r="BB757" i="220"/>
  <c r="BB756" i="220"/>
  <c r="BB755" i="220"/>
  <c r="BB754" i="220"/>
  <c r="BB753" i="220"/>
  <c r="BB752" i="220"/>
  <c r="BB751" i="220"/>
  <c r="BB750" i="220"/>
  <c r="BB749" i="220"/>
  <c r="BB748" i="220"/>
  <c r="BB747" i="220"/>
  <c r="BB746" i="220"/>
  <c r="BB745" i="220"/>
  <c r="BB744" i="220"/>
  <c r="BB743" i="220"/>
  <c r="BB742" i="220"/>
  <c r="BB741" i="220"/>
  <c r="BB740" i="220"/>
  <c r="BB739" i="220"/>
  <c r="BB738" i="220"/>
  <c r="BB737" i="220"/>
  <c r="BB736" i="220"/>
  <c r="BB735" i="220"/>
  <c r="BB734" i="220"/>
  <c r="BB733" i="220"/>
  <c r="BB732" i="220"/>
  <c r="BB731" i="220"/>
  <c r="BB730" i="220"/>
  <c r="BB729" i="220"/>
  <c r="BB728" i="220"/>
  <c r="BB727" i="220"/>
  <c r="BB726" i="220"/>
  <c r="BB725" i="220"/>
  <c r="BB724" i="220"/>
  <c r="BB723" i="220"/>
  <c r="BB722" i="220"/>
  <c r="BB721" i="220"/>
  <c r="BB720" i="220"/>
  <c r="BB719" i="220"/>
  <c r="BB718" i="220"/>
  <c r="BB717" i="220"/>
  <c r="BB716" i="220"/>
  <c r="BB715" i="220"/>
  <c r="BB714" i="220"/>
  <c r="BB713" i="220"/>
  <c r="BB712" i="220"/>
  <c r="BB711" i="220"/>
  <c r="BB710" i="220"/>
  <c r="BB709" i="220"/>
  <c r="BB708" i="220"/>
  <c r="BB707" i="220"/>
  <c r="BB706" i="220"/>
  <c r="BB705" i="220"/>
  <c r="BB704" i="220"/>
  <c r="BB703" i="220"/>
  <c r="BB702" i="220"/>
  <c r="BB701" i="220"/>
  <c r="BB700" i="220"/>
  <c r="BB699" i="220"/>
  <c r="BB698" i="220"/>
  <c r="BB697" i="220"/>
  <c r="BB696" i="220"/>
  <c r="BB695" i="220"/>
  <c r="BB694" i="220"/>
  <c r="BB693" i="220"/>
  <c r="BB692" i="220"/>
  <c r="BB691" i="220"/>
  <c r="BB690" i="220"/>
  <c r="BB689" i="220"/>
  <c r="BB688" i="220"/>
  <c r="BB687" i="220"/>
  <c r="BB686" i="220"/>
  <c r="BB685" i="220"/>
  <c r="BB684" i="220"/>
  <c r="BB683" i="220"/>
  <c r="BB682" i="220"/>
  <c r="BB681" i="220"/>
  <c r="BB680" i="220"/>
  <c r="BB679" i="220"/>
  <c r="BB678" i="220"/>
  <c r="BB677" i="220"/>
  <c r="BB676" i="220"/>
  <c r="BB675" i="220"/>
  <c r="BB674" i="220"/>
  <c r="BB673" i="220"/>
  <c r="BB672" i="220"/>
  <c r="BB671" i="220"/>
  <c r="BB670" i="220"/>
  <c r="BB669" i="220"/>
  <c r="BB668" i="220"/>
  <c r="BB667" i="220"/>
  <c r="BB666" i="220"/>
  <c r="BB665" i="220"/>
  <c r="BB664" i="220"/>
  <c r="BB663" i="220"/>
  <c r="BB662" i="220"/>
  <c r="BB661" i="220"/>
  <c r="BB660" i="220"/>
  <c r="BB659" i="220"/>
  <c r="BB658" i="220"/>
  <c r="BB657" i="220"/>
  <c r="BB656" i="220"/>
  <c r="BB655" i="220"/>
  <c r="BB654" i="220"/>
  <c r="BB653" i="220"/>
  <c r="BB652" i="220"/>
  <c r="BB651" i="220"/>
  <c r="BB650" i="220"/>
  <c r="BB649" i="220"/>
  <c r="BB648" i="220"/>
  <c r="BB647" i="220"/>
  <c r="BB646" i="220"/>
  <c r="BB645" i="220"/>
  <c r="BB644" i="220"/>
  <c r="BB643" i="220"/>
  <c r="BB642" i="220"/>
  <c r="BB641" i="220"/>
  <c r="BB640" i="220"/>
  <c r="BB639" i="220"/>
  <c r="BB638" i="220"/>
  <c r="BB637" i="220"/>
  <c r="BB636" i="220"/>
  <c r="BB635" i="220"/>
  <c r="BB634" i="220"/>
  <c r="BB633" i="220"/>
  <c r="BB632" i="220"/>
  <c r="BB631" i="220"/>
  <c r="BB630" i="220"/>
  <c r="BB629" i="220"/>
  <c r="BB628" i="220"/>
  <c r="BB627" i="220"/>
  <c r="BB626" i="220"/>
  <c r="BB625" i="220"/>
  <c r="BB624" i="220"/>
  <c r="BB623" i="220"/>
  <c r="BB622" i="220"/>
  <c r="BB621" i="220"/>
  <c r="BB620" i="220"/>
  <c r="BB619" i="220"/>
  <c r="BB618" i="220"/>
  <c r="BB617" i="220"/>
  <c r="BB616" i="220"/>
  <c r="BB615" i="220"/>
  <c r="BB614" i="220"/>
  <c r="BB613" i="220"/>
  <c r="BB612" i="220"/>
  <c r="BB611" i="220"/>
  <c r="BB610" i="220"/>
  <c r="BB609" i="220"/>
  <c r="BB608" i="220"/>
  <c r="BB607" i="220"/>
  <c r="BB606" i="220"/>
  <c r="BB605" i="220"/>
  <c r="BB604" i="220"/>
  <c r="BB603" i="220"/>
  <c r="BB602" i="220"/>
  <c r="BB601" i="220"/>
  <c r="BB600" i="220"/>
  <c r="BB599" i="220"/>
  <c r="BB598" i="220"/>
  <c r="BB597" i="220"/>
  <c r="BB596" i="220"/>
  <c r="BB595" i="220"/>
  <c r="BB594" i="220"/>
  <c r="BB593" i="220"/>
  <c r="BB592" i="220"/>
  <c r="BB591" i="220"/>
  <c r="BB590" i="220"/>
  <c r="BB589" i="220"/>
  <c r="BB588" i="220"/>
  <c r="BB587" i="220"/>
  <c r="BB586" i="220"/>
  <c r="BB585" i="220"/>
  <c r="BB584" i="220"/>
  <c r="BB583" i="220"/>
  <c r="BB582" i="220"/>
  <c r="BB581" i="220"/>
  <c r="BB580" i="220"/>
  <c r="BB579" i="220"/>
  <c r="BB578" i="220"/>
  <c r="BB577" i="220"/>
  <c r="BB576" i="220"/>
  <c r="BB575" i="220"/>
  <c r="BB574" i="220"/>
  <c r="BB573" i="220"/>
  <c r="BB572" i="220"/>
  <c r="BB571" i="220"/>
  <c r="BB570" i="220"/>
  <c r="BB569" i="220"/>
  <c r="BB568" i="220"/>
  <c r="BB567" i="220"/>
  <c r="BB566" i="220"/>
  <c r="BB565" i="220"/>
  <c r="BB564" i="220"/>
  <c r="BB563" i="220"/>
  <c r="BB562" i="220"/>
  <c r="BB561" i="220"/>
  <c r="BB560" i="220"/>
  <c r="BB559" i="220"/>
  <c r="BB558" i="220"/>
  <c r="BB557" i="220"/>
  <c r="BB556" i="220"/>
  <c r="BB555" i="220"/>
  <c r="BB554" i="220"/>
  <c r="BB553" i="220"/>
  <c r="BB552" i="220"/>
  <c r="BB551" i="220"/>
  <c r="BB550" i="220"/>
  <c r="BB549" i="220"/>
  <c r="BB548" i="220"/>
  <c r="BB547" i="220"/>
  <c r="BB546" i="220"/>
  <c r="BB545" i="220"/>
  <c r="BB544" i="220"/>
  <c r="BB543" i="220"/>
  <c r="BB542" i="220"/>
  <c r="BB541" i="220"/>
  <c r="BB540" i="220"/>
  <c r="BB539" i="220"/>
  <c r="BB538" i="220"/>
  <c r="BB537" i="220"/>
  <c r="BB536" i="220"/>
  <c r="BB535" i="220"/>
  <c r="BB534" i="220"/>
  <c r="BB533" i="220"/>
  <c r="BB532" i="220"/>
  <c r="BB531" i="220"/>
  <c r="BB530" i="220"/>
  <c r="BB529" i="220"/>
  <c r="BB528" i="220"/>
  <c r="BB527" i="220"/>
  <c r="BB526" i="220"/>
  <c r="BB525" i="220"/>
  <c r="BB524" i="220"/>
  <c r="BB523" i="220"/>
  <c r="BB522" i="220"/>
  <c r="BB521" i="220"/>
  <c r="BB520" i="220"/>
  <c r="BB519" i="220"/>
  <c r="BB518" i="220"/>
  <c r="BB517" i="220"/>
  <c r="BB516" i="220"/>
  <c r="BB515" i="220"/>
  <c r="BB514" i="220"/>
  <c r="BB513" i="220"/>
  <c r="BB512" i="220"/>
  <c r="BB511" i="220"/>
  <c r="BB510" i="220"/>
  <c r="BB509" i="220"/>
  <c r="BB508" i="220"/>
  <c r="BB507" i="220"/>
  <c r="BB506" i="220"/>
  <c r="BB505" i="220"/>
  <c r="BB504" i="220"/>
  <c r="BB503" i="220"/>
  <c r="BB502" i="220"/>
  <c r="BB501" i="220"/>
  <c r="BB500" i="220"/>
  <c r="BB499" i="220"/>
  <c r="BB498" i="220"/>
  <c r="BB497" i="220"/>
  <c r="BB496" i="220"/>
  <c r="BB495" i="220"/>
  <c r="BB494" i="220"/>
  <c r="BB493" i="220"/>
  <c r="BB492" i="220"/>
  <c r="BB491" i="220"/>
  <c r="BB490" i="220"/>
  <c r="BB489" i="220"/>
  <c r="BB488" i="220"/>
  <c r="BB487" i="220"/>
  <c r="BB486" i="220"/>
  <c r="BB485" i="220"/>
  <c r="BB484" i="220"/>
  <c r="BB483" i="220"/>
  <c r="BB482" i="220"/>
  <c r="BB481" i="220"/>
  <c r="BB480" i="220"/>
  <c r="BB479" i="220"/>
  <c r="BB478" i="220"/>
  <c r="BB477" i="220"/>
  <c r="BB476" i="220"/>
  <c r="BB475" i="220"/>
  <c r="BB474" i="220"/>
  <c r="BB473" i="220"/>
  <c r="BB472" i="220"/>
  <c r="BB471" i="220"/>
  <c r="BB470" i="220"/>
  <c r="BB469" i="220"/>
  <c r="BB468" i="220"/>
  <c r="BB467" i="220"/>
  <c r="BB466" i="220"/>
  <c r="BB465" i="220"/>
  <c r="BB464" i="220"/>
  <c r="BB463" i="220"/>
  <c r="BB462" i="220"/>
  <c r="BB461" i="220"/>
  <c r="BB460" i="220"/>
  <c r="BB459" i="220"/>
  <c r="BB458" i="220"/>
  <c r="BB457" i="220"/>
  <c r="BB456" i="220"/>
  <c r="BB455" i="220"/>
  <c r="BB454" i="220"/>
  <c r="BB453" i="220"/>
  <c r="BB452" i="220"/>
  <c r="BB451" i="220"/>
  <c r="BB450" i="220"/>
  <c r="BB449" i="220"/>
  <c r="BB448" i="220"/>
  <c r="BB447" i="220"/>
  <c r="BB446" i="220"/>
  <c r="BB445" i="220"/>
  <c r="BB444" i="220"/>
  <c r="BB443" i="220"/>
  <c r="BB442" i="220"/>
  <c r="BB441" i="220"/>
  <c r="BB440" i="220"/>
  <c r="BB439" i="220"/>
  <c r="BB438" i="220"/>
  <c r="BB437" i="220"/>
  <c r="BB436" i="220"/>
  <c r="BB435" i="220"/>
  <c r="BB434" i="220"/>
  <c r="BB433" i="220"/>
  <c r="BB432" i="220"/>
  <c r="BB431" i="220"/>
  <c r="BB430" i="220"/>
  <c r="BB429" i="220"/>
  <c r="BB428" i="220"/>
  <c r="BB427" i="220"/>
  <c r="BB426" i="220"/>
  <c r="BB425" i="220"/>
  <c r="BB424" i="220"/>
  <c r="BB423" i="220"/>
  <c r="BB422" i="220"/>
  <c r="BB421" i="220"/>
  <c r="BB420" i="220"/>
  <c r="BB419" i="220"/>
  <c r="BB418" i="220"/>
  <c r="BB417" i="220"/>
  <c r="BB416" i="220"/>
  <c r="BB415" i="220"/>
  <c r="BB414" i="220"/>
  <c r="BB413" i="220"/>
  <c r="BB412" i="220"/>
  <c r="BB411" i="220"/>
  <c r="BB410" i="220"/>
  <c r="BB409" i="220"/>
  <c r="BB408" i="220"/>
  <c r="BB407" i="220"/>
  <c r="BB406" i="220"/>
  <c r="BB405" i="220"/>
  <c r="BB404" i="220"/>
  <c r="BB403" i="220"/>
  <c r="BB402" i="220"/>
  <c r="BB401" i="220"/>
  <c r="BB400" i="220"/>
  <c r="BB399" i="220"/>
  <c r="BB398" i="220"/>
  <c r="BB397" i="220"/>
  <c r="BB396" i="220"/>
  <c r="BB395" i="220"/>
  <c r="BB394" i="220"/>
  <c r="BB393" i="220"/>
  <c r="BB392" i="220"/>
  <c r="BB391" i="220"/>
  <c r="BB390" i="220"/>
  <c r="BB389" i="220"/>
  <c r="BB388" i="220"/>
  <c r="BB387" i="220"/>
  <c r="BB386" i="220"/>
  <c r="BB385" i="220"/>
  <c r="BB384" i="220"/>
  <c r="BB383" i="220"/>
  <c r="BB382" i="220"/>
  <c r="BB381" i="220"/>
  <c r="BB380" i="220"/>
  <c r="BB379" i="220"/>
  <c r="BB378" i="220"/>
  <c r="BB377" i="220"/>
  <c r="BB376" i="220"/>
  <c r="BB375" i="220"/>
  <c r="BB374" i="220"/>
  <c r="BB373" i="220"/>
  <c r="BB372" i="220"/>
  <c r="BB371" i="220"/>
  <c r="BB370" i="220"/>
  <c r="BB369" i="220"/>
  <c r="BB368" i="220"/>
  <c r="BB367" i="220"/>
  <c r="BB366" i="220"/>
  <c r="BB365" i="220"/>
  <c r="BB364" i="220"/>
  <c r="BB363" i="220"/>
  <c r="BB362" i="220"/>
  <c r="BB361" i="220"/>
  <c r="BB360" i="220"/>
  <c r="BB359" i="220"/>
  <c r="BB358" i="220"/>
  <c r="BB357" i="220"/>
  <c r="BB356" i="220"/>
  <c r="BB355" i="220"/>
  <c r="BB354" i="220"/>
  <c r="BB353" i="220"/>
  <c r="BB352" i="220"/>
  <c r="BB351" i="220"/>
  <c r="BB350" i="220"/>
  <c r="BB349" i="220"/>
  <c r="BB348" i="220"/>
  <c r="BB347" i="220"/>
  <c r="BB346" i="220"/>
  <c r="BB345" i="220"/>
  <c r="BB344" i="220"/>
  <c r="BB343" i="220"/>
  <c r="BB342" i="220"/>
  <c r="BB341" i="220"/>
  <c r="BB340" i="220"/>
  <c r="BB339" i="220"/>
  <c r="BB338" i="220"/>
  <c r="BB337" i="220"/>
  <c r="BB336" i="220"/>
  <c r="BB335" i="220"/>
  <c r="BB334" i="220"/>
  <c r="BB333" i="220"/>
  <c r="BB332" i="220"/>
  <c r="BB331" i="220"/>
  <c r="BB330" i="220"/>
  <c r="BB329" i="220"/>
  <c r="BB328" i="220"/>
  <c r="BB327" i="220"/>
  <c r="BB326" i="220"/>
  <c r="BB325" i="220"/>
  <c r="BB324" i="220"/>
  <c r="BB323" i="220"/>
  <c r="BB322" i="220"/>
  <c r="BB321" i="220"/>
  <c r="BB320" i="220"/>
  <c r="BB319" i="220"/>
  <c r="BB318" i="220"/>
  <c r="BB317" i="220"/>
  <c r="BB316" i="220"/>
  <c r="BB315" i="220"/>
  <c r="BB314" i="220"/>
  <c r="BB313" i="220"/>
  <c r="BB312" i="220"/>
  <c r="BB311" i="220"/>
  <c r="BB310" i="220"/>
  <c r="BB309" i="220"/>
  <c r="BB308" i="220"/>
  <c r="BB307" i="220"/>
  <c r="BB306" i="220"/>
  <c r="BB305" i="220"/>
  <c r="BB304" i="220"/>
  <c r="BB303" i="220"/>
  <c r="BB302" i="220"/>
  <c r="BB301" i="220"/>
  <c r="BB300" i="220"/>
  <c r="BB299" i="220"/>
  <c r="BB298" i="220"/>
  <c r="BB297" i="220"/>
  <c r="BB296" i="220"/>
  <c r="BB295" i="220"/>
  <c r="BB294" i="220"/>
  <c r="BB293" i="220"/>
  <c r="BB292" i="220"/>
  <c r="BB291" i="220"/>
  <c r="BB290" i="220"/>
  <c r="BB289" i="220"/>
  <c r="BB288" i="220"/>
  <c r="BB287" i="220"/>
  <c r="BB286" i="220"/>
  <c r="BB285" i="220"/>
  <c r="BB284" i="220"/>
  <c r="BB283" i="220"/>
  <c r="BB282" i="220"/>
  <c r="BB281" i="220"/>
  <c r="BB280" i="220"/>
  <c r="BB279" i="220"/>
  <c r="BB278" i="220"/>
  <c r="BB277" i="220"/>
  <c r="BB276" i="220"/>
  <c r="BB275" i="220"/>
  <c r="BB274" i="220"/>
  <c r="BB273" i="220"/>
  <c r="BB272" i="220"/>
  <c r="BB271" i="220"/>
  <c r="BB270" i="220"/>
  <c r="BB269" i="220"/>
  <c r="BB268" i="220"/>
  <c r="BB267" i="220"/>
  <c r="BB266" i="220"/>
  <c r="BB265" i="220"/>
  <c r="BB264" i="220"/>
  <c r="BB263" i="220"/>
  <c r="BB262" i="220"/>
  <c r="BB261" i="220"/>
  <c r="BB260" i="220"/>
  <c r="BB259" i="220"/>
  <c r="BB258" i="220"/>
  <c r="BB257" i="220"/>
  <c r="BB256" i="220"/>
  <c r="BB255" i="220"/>
  <c r="BB254" i="220"/>
  <c r="BB253" i="220"/>
  <c r="BB252" i="220"/>
  <c r="BB251" i="220"/>
  <c r="BB250" i="220"/>
  <c r="BB249" i="220"/>
  <c r="BB248" i="220"/>
  <c r="BB247" i="220"/>
  <c r="BB246" i="220"/>
  <c r="BB245" i="220"/>
  <c r="BB244" i="220"/>
  <c r="BB243" i="220"/>
  <c r="BB242" i="220"/>
  <c r="BB241" i="220"/>
  <c r="BB240" i="220"/>
  <c r="BB239" i="220"/>
  <c r="BB238" i="220"/>
  <c r="BB237" i="220"/>
  <c r="BB236" i="220"/>
  <c r="BB235" i="220"/>
  <c r="BB234" i="220"/>
  <c r="BB233" i="220"/>
  <c r="BB232" i="220"/>
  <c r="BB231" i="220"/>
  <c r="BB230" i="220"/>
  <c r="BB229" i="220"/>
  <c r="BB228" i="220"/>
  <c r="BB227" i="220"/>
  <c r="BB226" i="220"/>
  <c r="BB225" i="220"/>
  <c r="BB224" i="220"/>
  <c r="BB223" i="220"/>
  <c r="BB222" i="220"/>
  <c r="BB221" i="220"/>
  <c r="BB220" i="220"/>
  <c r="BB219" i="220"/>
  <c r="BB218" i="220"/>
  <c r="BB217" i="220"/>
  <c r="BB216" i="220"/>
  <c r="BB215" i="220"/>
  <c r="BB214" i="220"/>
  <c r="BB213" i="220"/>
  <c r="BB212" i="220"/>
  <c r="BB211" i="220"/>
  <c r="BB210" i="220"/>
  <c r="BB209" i="220"/>
  <c r="BB208" i="220"/>
  <c r="BB207" i="220"/>
  <c r="BB206" i="220"/>
  <c r="BB205" i="220"/>
  <c r="BB204" i="220"/>
  <c r="BB203" i="220"/>
  <c r="BB202" i="220"/>
  <c r="BB201" i="220"/>
  <c r="BB200" i="220"/>
  <c r="BB199" i="220"/>
  <c r="BB198" i="220"/>
  <c r="BB197" i="220"/>
  <c r="BB196" i="220"/>
  <c r="BB195" i="220"/>
  <c r="BB194" i="220"/>
  <c r="BB193" i="220"/>
  <c r="BB192" i="220"/>
  <c r="BB191" i="220"/>
  <c r="BB190" i="220"/>
  <c r="BB189" i="220"/>
  <c r="BB188" i="220"/>
  <c r="BB187" i="220"/>
  <c r="BB186" i="220"/>
  <c r="BB185" i="220"/>
  <c r="BB184" i="220"/>
  <c r="BB183" i="220"/>
  <c r="BB182" i="220"/>
  <c r="BB181" i="220"/>
  <c r="BB180" i="220"/>
  <c r="BB179" i="220"/>
  <c r="BB178" i="220"/>
  <c r="BB177" i="220"/>
  <c r="BB176" i="220"/>
  <c r="BB175" i="220"/>
  <c r="BB174" i="220"/>
  <c r="BB173" i="220"/>
  <c r="BB172" i="220"/>
  <c r="BB171" i="220"/>
  <c r="BB170" i="220"/>
  <c r="BB169" i="220"/>
  <c r="BB168" i="220"/>
  <c r="BB167" i="220"/>
  <c r="BB166" i="220"/>
  <c r="BB165" i="220"/>
  <c r="BB164" i="220"/>
  <c r="BB163" i="220"/>
  <c r="BB162" i="220"/>
  <c r="BB161" i="220"/>
  <c r="BB160" i="220"/>
  <c r="BB159" i="220"/>
  <c r="BB158" i="220"/>
  <c r="BB157" i="220"/>
  <c r="BB156" i="220"/>
  <c r="BB155" i="220"/>
  <c r="BB154" i="220"/>
  <c r="BB153" i="220"/>
  <c r="BB152" i="220"/>
  <c r="BB151" i="220"/>
  <c r="BB150" i="220"/>
  <c r="BB149" i="220"/>
  <c r="BB148" i="220"/>
  <c r="BB147" i="220"/>
  <c r="BB146" i="220"/>
  <c r="BB145" i="220"/>
  <c r="BB144" i="220"/>
  <c r="BB143" i="220"/>
  <c r="BB142" i="220"/>
  <c r="BB141" i="220"/>
  <c r="BB140" i="220"/>
  <c r="BB139" i="220"/>
  <c r="BB138" i="220"/>
  <c r="BB137" i="220"/>
  <c r="BB136" i="220"/>
  <c r="BB135" i="220"/>
  <c r="BB134" i="220"/>
  <c r="BB133" i="220"/>
  <c r="BB132" i="220"/>
  <c r="BB131" i="220"/>
  <c r="BB130" i="220"/>
  <c r="BB129" i="220"/>
  <c r="BB128" i="220"/>
  <c r="BB127" i="220"/>
  <c r="BB126" i="220"/>
  <c r="BB125" i="220"/>
  <c r="BB124" i="220"/>
  <c r="BB123" i="220"/>
  <c r="BB122" i="220"/>
  <c r="BB121" i="220"/>
  <c r="BB120" i="220"/>
  <c r="BB119" i="220"/>
  <c r="BB118" i="220"/>
  <c r="BB117" i="220"/>
  <c r="BB116" i="220"/>
  <c r="BB115" i="220"/>
  <c r="BB114" i="220"/>
  <c r="BB113" i="220"/>
  <c r="BB112" i="220"/>
  <c r="BB111" i="220"/>
  <c r="BB110" i="220"/>
  <c r="BB109" i="220"/>
  <c r="BB108" i="220"/>
  <c r="BB107" i="220"/>
  <c r="BB106" i="220"/>
  <c r="BB105" i="220"/>
  <c r="BB104" i="220"/>
  <c r="BB103" i="220"/>
  <c r="BB102" i="220"/>
  <c r="BB101" i="220"/>
  <c r="BB100" i="220"/>
  <c r="BB99" i="220"/>
  <c r="BB98" i="220"/>
  <c r="BB97" i="220"/>
  <c r="BB96" i="220"/>
  <c r="BB95" i="220"/>
  <c r="BB94" i="220"/>
  <c r="BB93" i="220"/>
  <c r="BB92" i="220"/>
  <c r="BB91" i="220"/>
  <c r="BB90" i="220"/>
  <c r="BB89" i="220"/>
  <c r="BB88" i="220"/>
  <c r="BB87" i="220"/>
  <c r="BB86" i="220"/>
  <c r="BB85" i="220"/>
  <c r="BB84" i="220"/>
  <c r="BB83" i="220"/>
  <c r="BB82" i="220"/>
  <c r="BB81" i="220"/>
  <c r="BB80" i="220"/>
  <c r="BB79" i="220"/>
  <c r="BB78" i="220"/>
  <c r="BB77" i="220"/>
  <c r="BB76" i="220"/>
  <c r="BB75" i="220"/>
  <c r="BB74" i="220"/>
  <c r="BB73" i="220"/>
  <c r="BB72" i="220"/>
  <c r="BB71" i="220"/>
  <c r="BB70" i="220"/>
  <c r="BB69" i="220"/>
  <c r="BB68" i="220"/>
  <c r="BB67" i="220"/>
  <c r="BB66" i="220"/>
  <c r="BB65" i="220"/>
  <c r="BB64" i="220"/>
  <c r="BB63" i="220"/>
  <c r="BB62" i="220"/>
  <c r="S62" i="220"/>
  <c r="I54" i="220" s="1"/>
  <c r="BB61" i="220"/>
  <c r="BB60" i="220"/>
  <c r="BB59" i="220"/>
  <c r="BB58" i="220"/>
  <c r="BB57" i="220"/>
  <c r="BB56" i="220"/>
  <c r="BB55" i="220"/>
  <c r="S55" i="220"/>
  <c r="I53" i="220" s="1"/>
  <c r="BB54" i="220"/>
  <c r="BB53" i="220"/>
  <c r="BB52" i="220"/>
  <c r="BB51" i="220"/>
  <c r="BB50" i="220"/>
  <c r="BB49" i="220"/>
  <c r="BB48" i="220"/>
  <c r="BB47" i="220"/>
  <c r="AL47" i="220"/>
  <c r="I41" i="220" s="1"/>
  <c r="S47" i="220"/>
  <c r="I37" i="220" s="1"/>
  <c r="BB46" i="220"/>
  <c r="AF46" i="220"/>
  <c r="AD46" i="220"/>
  <c r="AB46" i="220"/>
  <c r="AA46" i="220"/>
  <c r="Z46" i="220"/>
  <c r="AC46" i="220" s="1"/>
  <c r="Y46" i="220"/>
  <c r="W46" i="220" a="1"/>
  <c r="W46" i="220" s="1"/>
  <c r="V46" i="220"/>
  <c r="U46" i="220"/>
  <c r="BB45" i="220"/>
  <c r="AF45" i="220"/>
  <c r="AD45" i="220"/>
  <c r="AB45" i="220"/>
  <c r="AA45" i="220"/>
  <c r="Z45" i="220"/>
  <c r="AC45" i="220" s="1"/>
  <c r="Y45" i="220"/>
  <c r="W45" i="220" a="1"/>
  <c r="W45" i="220" s="1"/>
  <c r="V45" i="220"/>
  <c r="U45" i="220"/>
  <c r="BB44" i="220"/>
  <c r="AF44" i="220"/>
  <c r="AD44" i="220"/>
  <c r="AB44" i="220"/>
  <c r="AA44" i="220"/>
  <c r="Z44" i="220"/>
  <c r="AC44" i="220" s="1"/>
  <c r="Y44" i="220"/>
  <c r="W44" i="220" a="1"/>
  <c r="W44" i="220" s="1"/>
  <c r="V44" i="220"/>
  <c r="U44" i="220"/>
  <c r="BB43" i="220"/>
  <c r="AP47" i="220"/>
  <c r="K41" i="220" s="1"/>
  <c r="AF43" i="220"/>
  <c r="AD43" i="220"/>
  <c r="AB43" i="220"/>
  <c r="AA43" i="220"/>
  <c r="Z43" i="220"/>
  <c r="AC43" i="220" s="1"/>
  <c r="Y43" i="220"/>
  <c r="W43" i="220" a="1"/>
  <c r="W43" i="220" s="1"/>
  <c r="V43" i="220"/>
  <c r="U43" i="220"/>
  <c r="BB42" i="220"/>
  <c r="AF42" i="220"/>
  <c r="AD42" i="220"/>
  <c r="AB42" i="220"/>
  <c r="AA42" i="220"/>
  <c r="Z42" i="220"/>
  <c r="Y42" i="220"/>
  <c r="W42" i="220" a="1"/>
  <c r="W42" i="220" s="1"/>
  <c r="V42" i="220"/>
  <c r="U42" i="220"/>
  <c r="G42" i="220"/>
  <c r="BB41" i="220"/>
  <c r="BB40" i="220"/>
  <c r="BB39" i="220"/>
  <c r="BB38" i="220"/>
  <c r="G38" i="220"/>
  <c r="BB37" i="220"/>
  <c r="S37" i="220"/>
  <c r="BB36" i="220"/>
  <c r="AR36" i="220"/>
  <c r="AM36" i="220"/>
  <c r="AL36" i="220"/>
  <c r="AD36" i="220"/>
  <c r="V36" i="220"/>
  <c r="U36" i="220"/>
  <c r="BB35" i="220"/>
  <c r="AM35" i="220"/>
  <c r="AL35" i="220"/>
  <c r="AR35" i="220" s="1"/>
  <c r="AF35" i="220"/>
  <c r="AD35" i="220"/>
  <c r="AB35" i="220"/>
  <c r="AA35" i="220"/>
  <c r="Z35" i="220"/>
  <c r="AC35" i="220" s="1"/>
  <c r="Y35" i="220"/>
  <c r="W35" i="220" a="1"/>
  <c r="W35" i="220" s="1"/>
  <c r="V35" i="220"/>
  <c r="U35" i="220"/>
  <c r="BB34" i="220"/>
  <c r="AM34" i="220"/>
  <c r="AL34" i="220"/>
  <c r="AR34" i="220" s="1"/>
  <c r="AF34" i="220"/>
  <c r="AD34" i="220"/>
  <c r="AB34" i="220"/>
  <c r="AA34" i="220"/>
  <c r="Z34" i="220"/>
  <c r="AC34" i="220" s="1"/>
  <c r="Y34" i="220"/>
  <c r="W34" i="220" a="1"/>
  <c r="W34" i="220" s="1"/>
  <c r="V34" i="220"/>
  <c r="U34" i="220"/>
  <c r="BB33" i="220"/>
  <c r="AM33" i="220"/>
  <c r="AL33" i="220"/>
  <c r="AR33" i="220" s="1"/>
  <c r="AF33" i="220"/>
  <c r="AD33" i="220"/>
  <c r="AB33" i="220"/>
  <c r="AA33" i="220"/>
  <c r="Z33" i="220"/>
  <c r="AC33" i="220" s="1"/>
  <c r="Y33" i="220"/>
  <c r="W33" i="220" a="1"/>
  <c r="W33" i="220" s="1"/>
  <c r="V33" i="220"/>
  <c r="U33" i="220"/>
  <c r="BB32" i="220"/>
  <c r="AR32" i="220"/>
  <c r="AM32" i="220"/>
  <c r="AL32" i="220"/>
  <c r="AF32" i="220"/>
  <c r="AD32" i="220"/>
  <c r="AB32" i="220"/>
  <c r="AA32" i="220"/>
  <c r="Z32" i="220"/>
  <c r="AC32" i="220" s="1"/>
  <c r="Y32" i="220"/>
  <c r="W32" i="220" a="1"/>
  <c r="W32" i="220" s="1"/>
  <c r="V32" i="220"/>
  <c r="U32" i="220"/>
  <c r="BB31" i="220"/>
  <c r="AR31" i="220"/>
  <c r="AM31" i="220"/>
  <c r="AL31" i="220"/>
  <c r="AF31" i="220"/>
  <c r="AD31" i="220"/>
  <c r="AB31" i="220"/>
  <c r="AA31" i="220"/>
  <c r="Z31" i="220"/>
  <c r="AC31" i="220" s="1"/>
  <c r="Y31" i="220"/>
  <c r="W31" i="220" a="1"/>
  <c r="W31" i="220" s="1"/>
  <c r="V31" i="220"/>
  <c r="U31" i="220"/>
  <c r="BB30" i="220"/>
  <c r="AM30" i="220"/>
  <c r="AL30" i="220"/>
  <c r="AR30" i="220" s="1"/>
  <c r="AF30" i="220"/>
  <c r="AD30" i="220"/>
  <c r="AB30" i="220"/>
  <c r="AA30" i="220"/>
  <c r="Z30" i="220"/>
  <c r="AC30" i="220" s="1"/>
  <c r="Y30" i="220"/>
  <c r="W30" i="220" a="1"/>
  <c r="W30" i="220" s="1"/>
  <c r="V30" i="220"/>
  <c r="U30" i="220"/>
  <c r="BB29" i="220"/>
  <c r="AM29" i="220"/>
  <c r="AL29" i="220"/>
  <c r="AR29" i="220" s="1"/>
  <c r="AF29" i="220"/>
  <c r="AD29" i="220"/>
  <c r="AB29" i="220"/>
  <c r="AA29" i="220"/>
  <c r="Z29" i="220"/>
  <c r="AC29" i="220" s="1"/>
  <c r="Y29" i="220"/>
  <c r="W29" i="220" a="1"/>
  <c r="W29" i="220" s="1"/>
  <c r="V29" i="220"/>
  <c r="U29" i="220"/>
  <c r="BB28" i="220"/>
  <c r="AR28" i="220"/>
  <c r="AM28" i="220"/>
  <c r="AL28" i="220"/>
  <c r="AF28" i="220"/>
  <c r="AD28" i="220"/>
  <c r="AB28" i="220"/>
  <c r="AA28" i="220"/>
  <c r="Z28" i="220"/>
  <c r="AC28" i="220" s="1"/>
  <c r="Y28" i="220"/>
  <c r="W28" i="220" a="1"/>
  <c r="W28" i="220" s="1"/>
  <c r="V28" i="220"/>
  <c r="U28" i="220"/>
  <c r="BB27" i="220"/>
  <c r="AR27" i="220"/>
  <c r="AM27" i="220"/>
  <c r="AL27" i="220"/>
  <c r="AF27" i="220"/>
  <c r="AD27" i="220"/>
  <c r="AB27" i="220"/>
  <c r="AA27" i="220"/>
  <c r="Z27" i="220"/>
  <c r="AC27" i="220" s="1"/>
  <c r="Y27" i="220"/>
  <c r="W27" i="220" a="1"/>
  <c r="W27" i="220" s="1"/>
  <c r="V27" i="220"/>
  <c r="U27" i="220"/>
  <c r="BB26" i="220"/>
  <c r="AR26" i="220"/>
  <c r="AM26" i="220"/>
  <c r="AL26" i="220"/>
  <c r="AF26" i="220"/>
  <c r="AD26" i="220"/>
  <c r="AB26" i="220"/>
  <c r="AA26" i="220"/>
  <c r="Z26" i="220"/>
  <c r="AC26" i="220" s="1"/>
  <c r="Y26" i="220"/>
  <c r="W26" i="220" a="1"/>
  <c r="W26" i="220" s="1"/>
  <c r="V26" i="220"/>
  <c r="U26" i="220"/>
  <c r="BB25" i="220"/>
  <c r="AM25" i="220"/>
  <c r="AL25" i="220"/>
  <c r="AR25" i="220" s="1"/>
  <c r="AF25" i="220"/>
  <c r="AD25" i="220"/>
  <c r="AB25" i="220"/>
  <c r="AA25" i="220"/>
  <c r="Z25" i="220"/>
  <c r="AC25" i="220" s="1"/>
  <c r="Y25" i="220"/>
  <c r="W25" i="220" a="1"/>
  <c r="W25" i="220" s="1"/>
  <c r="V25" i="220"/>
  <c r="U25" i="220"/>
  <c r="BB24" i="220"/>
  <c r="AR24" i="220"/>
  <c r="AM24" i="220"/>
  <c r="AL24" i="220"/>
  <c r="AF24" i="220"/>
  <c r="AD24" i="220"/>
  <c r="AB24" i="220"/>
  <c r="AA24" i="220"/>
  <c r="Z24" i="220"/>
  <c r="AC24" i="220" s="1"/>
  <c r="Y24" i="220"/>
  <c r="W24" i="220" a="1"/>
  <c r="W24" i="220" s="1"/>
  <c r="V24" i="220"/>
  <c r="U24" i="220"/>
  <c r="G24" i="220"/>
  <c r="BB23" i="220"/>
  <c r="AM23" i="220"/>
  <c r="AL23" i="220"/>
  <c r="AR23" i="220" s="1"/>
  <c r="AF23" i="220"/>
  <c r="AD23" i="220"/>
  <c r="AB23" i="220"/>
  <c r="AA23" i="220"/>
  <c r="Z23" i="220"/>
  <c r="AC23" i="220" s="1"/>
  <c r="Y23" i="220"/>
  <c r="W23" i="220" a="1"/>
  <c r="W23" i="220" s="1"/>
  <c r="V23" i="220"/>
  <c r="U23" i="220"/>
  <c r="BB22" i="220"/>
  <c r="AR22" i="220"/>
  <c r="AM22" i="220"/>
  <c r="AL22" i="220"/>
  <c r="AF22" i="220"/>
  <c r="AD22" i="220"/>
  <c r="AB22" i="220"/>
  <c r="AA22" i="220"/>
  <c r="Z22" i="220"/>
  <c r="AC22" i="220" s="1"/>
  <c r="Y22" i="220"/>
  <c r="W22" i="220" a="1"/>
  <c r="W22" i="220" s="1"/>
  <c r="V22" i="220"/>
  <c r="U22" i="220"/>
  <c r="BB21" i="220"/>
  <c r="AR21" i="220"/>
  <c r="AM21" i="220"/>
  <c r="AL21" i="220"/>
  <c r="AF21" i="220"/>
  <c r="AD21" i="220"/>
  <c r="AB21" i="220"/>
  <c r="AA21" i="220"/>
  <c r="Z21" i="220"/>
  <c r="AC21" i="220" s="1"/>
  <c r="Y21" i="220"/>
  <c r="W21" i="220" a="1"/>
  <c r="W21" i="220" s="1"/>
  <c r="V21" i="220"/>
  <c r="U21" i="220"/>
  <c r="BB20" i="220"/>
  <c r="AR20" i="220"/>
  <c r="AM20" i="220"/>
  <c r="AL20" i="220"/>
  <c r="AF20" i="220"/>
  <c r="AD20" i="220"/>
  <c r="AB20" i="220"/>
  <c r="AA20" i="220"/>
  <c r="Z20" i="220"/>
  <c r="AC20" i="220" s="1"/>
  <c r="Y20" i="220"/>
  <c r="W20" i="220" a="1"/>
  <c r="W20" i="220" s="1"/>
  <c r="V20" i="220"/>
  <c r="U20" i="220"/>
  <c r="G20" i="220"/>
  <c r="BB19" i="220"/>
  <c r="AM19" i="220"/>
  <c r="AL19" i="220"/>
  <c r="AR19" i="220" s="1"/>
  <c r="AF19" i="220"/>
  <c r="AD19" i="220"/>
  <c r="AB19" i="220"/>
  <c r="AA19" i="220"/>
  <c r="Z19" i="220"/>
  <c r="AC19" i="220" s="1"/>
  <c r="Y19" i="220"/>
  <c r="W19" i="220" a="1"/>
  <c r="W19" i="220" s="1"/>
  <c r="V19" i="220"/>
  <c r="U19" i="220"/>
  <c r="I19" i="220"/>
  <c r="BB18" i="220"/>
  <c r="AR18" i="220"/>
  <c r="AM18" i="220"/>
  <c r="AL18" i="220"/>
  <c r="AF18" i="220"/>
  <c r="AD18" i="220"/>
  <c r="AB18" i="220"/>
  <c r="AA18" i="220"/>
  <c r="Z18" i="220"/>
  <c r="AC18" i="220" s="1"/>
  <c r="Y18" i="220"/>
  <c r="W18" i="220" a="1"/>
  <c r="W18" i="220" s="1"/>
  <c r="V18" i="220"/>
  <c r="U18" i="220"/>
  <c r="BB17" i="220"/>
  <c r="AM17" i="220"/>
  <c r="AL17" i="220"/>
  <c r="AR17" i="220" s="1"/>
  <c r="AF17" i="220"/>
  <c r="AD17" i="220"/>
  <c r="AB17" i="220"/>
  <c r="AA17" i="220"/>
  <c r="Z17" i="220"/>
  <c r="AC17" i="220" s="1"/>
  <c r="Y17" i="220"/>
  <c r="W17" i="220" a="1"/>
  <c r="W17" i="220" s="1"/>
  <c r="V17" i="220"/>
  <c r="U17" i="220"/>
  <c r="BB16" i="220"/>
  <c r="AF16" i="220"/>
  <c r="AD16" i="220"/>
  <c r="AB16" i="220"/>
  <c r="AA16" i="220"/>
  <c r="Z16" i="220"/>
  <c r="AC16" i="220" s="1"/>
  <c r="Y16" i="220"/>
  <c r="W16" i="220" a="1"/>
  <c r="W16" i="220" s="1"/>
  <c r="V16" i="220"/>
  <c r="U16" i="220"/>
  <c r="BB15" i="220"/>
  <c r="AF15" i="220"/>
  <c r="AD15" i="220"/>
  <c r="AB15" i="220"/>
  <c r="AA15" i="220"/>
  <c r="Z15" i="220"/>
  <c r="AC15" i="220" s="1"/>
  <c r="Y15" i="220"/>
  <c r="W15" i="220" a="1"/>
  <c r="W15" i="220" s="1"/>
  <c r="V15" i="220"/>
  <c r="U15" i="220"/>
  <c r="BB14" i="220"/>
  <c r="AF14" i="220"/>
  <c r="AD14" i="220"/>
  <c r="AB14" i="220"/>
  <c r="AA14" i="220"/>
  <c r="Z14" i="220"/>
  <c r="AC14" i="220" s="1"/>
  <c r="Y14" i="220"/>
  <c r="W14" i="220" a="1"/>
  <c r="W14" i="220" s="1"/>
  <c r="V14" i="220"/>
  <c r="U14" i="220"/>
  <c r="BB13" i="220"/>
  <c r="AF13" i="220"/>
  <c r="AD13" i="220"/>
  <c r="AB13" i="220"/>
  <c r="AA13" i="220"/>
  <c r="Z13" i="220"/>
  <c r="AC13" i="220" s="1"/>
  <c r="Y13" i="220"/>
  <c r="W13" i="220" a="1"/>
  <c r="W13" i="220" s="1"/>
  <c r="V13" i="220"/>
  <c r="U13" i="220"/>
  <c r="BB12" i="220"/>
  <c r="AL12" i="220"/>
  <c r="I23" i="220" s="1"/>
  <c r="AF12" i="220"/>
  <c r="AD12" i="220"/>
  <c r="AB12" i="220"/>
  <c r="AA12" i="220"/>
  <c r="Z12" i="220"/>
  <c r="AC12" i="220" s="1"/>
  <c r="Y12" i="220"/>
  <c r="W12" i="220" a="1"/>
  <c r="W12" i="220" s="1"/>
  <c r="V12" i="220"/>
  <c r="U12" i="220"/>
  <c r="BB11" i="220"/>
  <c r="AF11" i="220"/>
  <c r="AD11" i="220"/>
  <c r="AB11" i="220"/>
  <c r="AA11" i="220"/>
  <c r="Z11" i="220"/>
  <c r="AC11" i="220" s="1"/>
  <c r="Y11" i="220"/>
  <c r="W11" i="220" a="1"/>
  <c r="W11" i="220" s="1"/>
  <c r="V11" i="220"/>
  <c r="U11" i="220"/>
  <c r="BB10" i="220"/>
  <c r="AF10" i="220"/>
  <c r="AD10" i="220"/>
  <c r="AB10" i="220"/>
  <c r="AA10" i="220"/>
  <c r="Z10" i="220"/>
  <c r="AC10" i="220" s="1"/>
  <c r="Y10" i="220"/>
  <c r="W10" i="220" a="1"/>
  <c r="W10" i="220" s="1"/>
  <c r="V10" i="220"/>
  <c r="U10" i="220"/>
  <c r="BB9" i="220"/>
  <c r="AF9" i="220"/>
  <c r="AD9" i="220"/>
  <c r="AB9" i="220"/>
  <c r="AA9" i="220"/>
  <c r="Z9" i="220"/>
  <c r="AC9" i="220" s="1"/>
  <c r="Y9" i="220"/>
  <c r="W9" i="220" a="1"/>
  <c r="W9" i="220" s="1"/>
  <c r="V9" i="220"/>
  <c r="U9" i="220"/>
  <c r="BB8" i="220"/>
  <c r="AF8" i="220"/>
  <c r="AD8" i="220"/>
  <c r="AB8" i="220"/>
  <c r="AA8" i="220"/>
  <c r="Z8" i="220"/>
  <c r="AC8" i="220" s="1"/>
  <c r="Y8" i="220"/>
  <c r="W8" i="220" a="1"/>
  <c r="W8" i="220" s="1"/>
  <c r="V8" i="220"/>
  <c r="U8" i="220"/>
  <c r="BB7" i="220"/>
  <c r="AP12" i="220"/>
  <c r="K23" i="220" s="1"/>
  <c r="AF7" i="220"/>
  <c r="AD7" i="220"/>
  <c r="AB7" i="220"/>
  <c r="AA7" i="220"/>
  <c r="Z7" i="220"/>
  <c r="AC7" i="220" s="1"/>
  <c r="Y7" i="220"/>
  <c r="W7" i="220" a="1"/>
  <c r="W7" i="220" s="1"/>
  <c r="V7" i="220"/>
  <c r="U7" i="220"/>
  <c r="BB6" i="220"/>
  <c r="BB5" i="220"/>
  <c r="BB4" i="220"/>
  <c r="BB1128" i="219"/>
  <c r="BB1127" i="219"/>
  <c r="BB1126" i="219"/>
  <c r="BB1125" i="219"/>
  <c r="BB1124" i="219"/>
  <c r="BB1123" i="219"/>
  <c r="BB1122" i="219"/>
  <c r="BB1121" i="219"/>
  <c r="BB1120" i="219"/>
  <c r="BB1119" i="219"/>
  <c r="BB1118" i="219"/>
  <c r="BB1117" i="219"/>
  <c r="BB1116" i="219"/>
  <c r="BB1115" i="219"/>
  <c r="BB1114" i="219"/>
  <c r="BB1113" i="219"/>
  <c r="BB1112" i="219"/>
  <c r="BB1111" i="219"/>
  <c r="BB1110" i="219"/>
  <c r="BB1109" i="219"/>
  <c r="BB1108" i="219"/>
  <c r="BB1107" i="219"/>
  <c r="BB1106" i="219"/>
  <c r="BB1105" i="219"/>
  <c r="BB1104" i="219"/>
  <c r="BB1103" i="219"/>
  <c r="BB1102" i="219"/>
  <c r="BB1101" i="219"/>
  <c r="BB1100" i="219"/>
  <c r="BB1099" i="219"/>
  <c r="BB1098" i="219"/>
  <c r="BB1097" i="219"/>
  <c r="BB1096" i="219"/>
  <c r="BB1095" i="219"/>
  <c r="BB1094" i="219"/>
  <c r="BB1093" i="219"/>
  <c r="BB1092" i="219"/>
  <c r="BB1091" i="219"/>
  <c r="BB1090" i="219"/>
  <c r="BB1089" i="219"/>
  <c r="BB1088" i="219"/>
  <c r="BB1087" i="219"/>
  <c r="BB1086" i="219"/>
  <c r="BB1085" i="219"/>
  <c r="BB1084" i="219"/>
  <c r="BB1083" i="219"/>
  <c r="BB1082" i="219"/>
  <c r="BB1081" i="219"/>
  <c r="BB1080" i="219"/>
  <c r="BB1079" i="219"/>
  <c r="BB1078" i="219"/>
  <c r="BB1077" i="219"/>
  <c r="BB1076" i="219"/>
  <c r="BB1075" i="219"/>
  <c r="BB1074" i="219"/>
  <c r="BB1073" i="219"/>
  <c r="BB1072" i="219"/>
  <c r="BB1071" i="219"/>
  <c r="BB1070" i="219"/>
  <c r="BB1069" i="219"/>
  <c r="BB1068" i="219"/>
  <c r="BB1067" i="219"/>
  <c r="BB1066" i="219"/>
  <c r="BB1065" i="219"/>
  <c r="BB1064" i="219"/>
  <c r="BB1063" i="219"/>
  <c r="BB1062" i="219"/>
  <c r="BB1061" i="219"/>
  <c r="BB1060" i="219"/>
  <c r="BB1059" i="219"/>
  <c r="BB1058" i="219"/>
  <c r="BB1057" i="219"/>
  <c r="BB1056" i="219"/>
  <c r="BB1055" i="219"/>
  <c r="BB1054" i="219"/>
  <c r="BB1053" i="219"/>
  <c r="BB1052" i="219"/>
  <c r="BB1051" i="219"/>
  <c r="BB1050" i="219"/>
  <c r="BB1049" i="219"/>
  <c r="BB1048" i="219"/>
  <c r="BB1047" i="219"/>
  <c r="BB1046" i="219"/>
  <c r="BB1045" i="219"/>
  <c r="BB1044" i="219"/>
  <c r="BB1043" i="219"/>
  <c r="BB1042" i="219"/>
  <c r="BB1041" i="219"/>
  <c r="BB1040" i="219"/>
  <c r="BB1039" i="219"/>
  <c r="BB1038" i="219"/>
  <c r="BB1037" i="219"/>
  <c r="BB1036" i="219"/>
  <c r="BB1035" i="219"/>
  <c r="BB1034" i="219"/>
  <c r="BB1033" i="219"/>
  <c r="BB1032" i="219"/>
  <c r="BB1031" i="219"/>
  <c r="BB1030" i="219"/>
  <c r="BB1029" i="219"/>
  <c r="BB1028" i="219"/>
  <c r="BB1027" i="219"/>
  <c r="BB1026" i="219"/>
  <c r="BB1025" i="219"/>
  <c r="BB1024" i="219"/>
  <c r="BB1023" i="219"/>
  <c r="BB1022" i="219"/>
  <c r="BB1021" i="219"/>
  <c r="BB1020" i="219"/>
  <c r="BB1019" i="219"/>
  <c r="BB1018" i="219"/>
  <c r="BB1017" i="219"/>
  <c r="BB1016" i="219"/>
  <c r="BB1015" i="219"/>
  <c r="BB1014" i="219"/>
  <c r="BB1013" i="219"/>
  <c r="BB1012" i="219"/>
  <c r="BB1011" i="219"/>
  <c r="BB1010" i="219"/>
  <c r="BB1009" i="219"/>
  <c r="BB1008" i="219"/>
  <c r="BB1007" i="219"/>
  <c r="BB1006" i="219"/>
  <c r="BB1005" i="219"/>
  <c r="BB1004" i="219"/>
  <c r="BB1003" i="219"/>
  <c r="BB1002" i="219"/>
  <c r="BB1001" i="219"/>
  <c r="BB1000" i="219"/>
  <c r="BB999" i="219"/>
  <c r="BB998" i="219"/>
  <c r="BB997" i="219"/>
  <c r="BB996" i="219"/>
  <c r="BB995" i="219"/>
  <c r="BB994" i="219"/>
  <c r="BB993" i="219"/>
  <c r="BB992" i="219"/>
  <c r="BB991" i="219"/>
  <c r="BB990" i="219"/>
  <c r="BB989" i="219"/>
  <c r="BB988" i="219"/>
  <c r="BB987" i="219"/>
  <c r="BB986" i="219"/>
  <c r="BB985" i="219"/>
  <c r="BB984" i="219"/>
  <c r="BB983" i="219"/>
  <c r="BB982" i="219"/>
  <c r="BB981" i="219"/>
  <c r="BB980" i="219"/>
  <c r="BB979" i="219"/>
  <c r="BB978" i="219"/>
  <c r="BB977" i="219"/>
  <c r="BB976" i="219"/>
  <c r="BB975" i="219"/>
  <c r="BB974" i="219"/>
  <c r="BB973" i="219"/>
  <c r="BB972" i="219"/>
  <c r="BB971" i="219"/>
  <c r="BB970" i="219"/>
  <c r="BB969" i="219"/>
  <c r="BB968" i="219"/>
  <c r="BB967" i="219"/>
  <c r="BB966" i="219"/>
  <c r="BB965" i="219"/>
  <c r="BB964" i="219"/>
  <c r="BB963" i="219"/>
  <c r="BB962" i="219"/>
  <c r="BB961" i="219"/>
  <c r="BB960" i="219"/>
  <c r="BB959" i="219"/>
  <c r="BB958" i="219"/>
  <c r="BB957" i="219"/>
  <c r="BB956" i="219"/>
  <c r="BB955" i="219"/>
  <c r="BB954" i="219"/>
  <c r="BB953" i="219"/>
  <c r="BB952" i="219"/>
  <c r="BB951" i="219"/>
  <c r="BB950" i="219"/>
  <c r="BB949" i="219"/>
  <c r="BB948" i="219"/>
  <c r="BB947" i="219"/>
  <c r="BB946" i="219"/>
  <c r="BB945" i="219"/>
  <c r="BB944" i="219"/>
  <c r="BB943" i="219"/>
  <c r="BB942" i="219"/>
  <c r="BB941" i="219"/>
  <c r="BB940" i="219"/>
  <c r="BB939" i="219"/>
  <c r="BB938" i="219"/>
  <c r="BB937" i="219"/>
  <c r="BB936" i="219"/>
  <c r="BB935" i="219"/>
  <c r="BB934" i="219"/>
  <c r="BB933" i="219"/>
  <c r="BB932" i="219"/>
  <c r="BB931" i="219"/>
  <c r="BB930" i="219"/>
  <c r="BB929" i="219"/>
  <c r="BB928" i="219"/>
  <c r="BB927" i="219"/>
  <c r="BB926" i="219"/>
  <c r="BB925" i="219"/>
  <c r="BB924" i="219"/>
  <c r="BB923" i="219"/>
  <c r="BB922" i="219"/>
  <c r="BB921" i="219"/>
  <c r="BB920" i="219"/>
  <c r="BB919" i="219"/>
  <c r="BB918" i="219"/>
  <c r="BB917" i="219"/>
  <c r="BB916" i="219"/>
  <c r="BB915" i="219"/>
  <c r="BB914" i="219"/>
  <c r="BB913" i="219"/>
  <c r="BB912" i="219"/>
  <c r="BB911" i="219"/>
  <c r="BB910" i="219"/>
  <c r="BB909" i="219"/>
  <c r="BB908" i="219"/>
  <c r="BB907" i="219"/>
  <c r="BB906" i="219"/>
  <c r="BB905" i="219"/>
  <c r="BB904" i="219"/>
  <c r="BB903" i="219"/>
  <c r="BB902" i="219"/>
  <c r="BB901" i="219"/>
  <c r="BB900" i="219"/>
  <c r="BB899" i="219"/>
  <c r="BB898" i="219"/>
  <c r="BB897" i="219"/>
  <c r="BB896" i="219"/>
  <c r="BB895" i="219"/>
  <c r="BB894" i="219"/>
  <c r="BB893" i="219"/>
  <c r="BB892" i="219"/>
  <c r="BB891" i="219"/>
  <c r="BB890" i="219"/>
  <c r="BB889" i="219"/>
  <c r="BB888" i="219"/>
  <c r="BB887" i="219"/>
  <c r="BB886" i="219"/>
  <c r="BB885" i="219"/>
  <c r="BB884" i="219"/>
  <c r="BB883" i="219"/>
  <c r="BB882" i="219"/>
  <c r="BB881" i="219"/>
  <c r="BB880" i="219"/>
  <c r="BB879" i="219"/>
  <c r="BB878" i="219"/>
  <c r="BB877" i="219"/>
  <c r="BB876" i="219"/>
  <c r="BB875" i="219"/>
  <c r="BB874" i="219"/>
  <c r="BB873" i="219"/>
  <c r="BB872" i="219"/>
  <c r="BB871" i="219"/>
  <c r="BB870" i="219"/>
  <c r="BB869" i="219"/>
  <c r="BB868" i="219"/>
  <c r="BB867" i="219"/>
  <c r="BB866" i="219"/>
  <c r="BB865" i="219"/>
  <c r="BB864" i="219"/>
  <c r="BB863" i="219"/>
  <c r="BB862" i="219"/>
  <c r="BB861" i="219"/>
  <c r="BB860" i="219"/>
  <c r="BB859" i="219"/>
  <c r="BB858" i="219"/>
  <c r="BB857" i="219"/>
  <c r="BB856" i="219"/>
  <c r="BB855" i="219"/>
  <c r="BB854" i="219"/>
  <c r="BB853" i="219"/>
  <c r="BB852" i="219"/>
  <c r="BB851" i="219"/>
  <c r="BB850" i="219"/>
  <c r="BB849" i="219"/>
  <c r="BB848" i="219"/>
  <c r="BB847" i="219"/>
  <c r="BB846" i="219"/>
  <c r="BB845" i="219"/>
  <c r="BB844" i="219"/>
  <c r="BB843" i="219"/>
  <c r="BB842" i="219"/>
  <c r="BB841" i="219"/>
  <c r="BB840" i="219"/>
  <c r="BB839" i="219"/>
  <c r="BB838" i="219"/>
  <c r="BB837" i="219"/>
  <c r="BB836" i="219"/>
  <c r="BB835" i="219"/>
  <c r="BB834" i="219"/>
  <c r="BB833" i="219"/>
  <c r="BB832" i="219"/>
  <c r="BB831" i="219"/>
  <c r="BB830" i="219"/>
  <c r="BB829" i="219"/>
  <c r="BB828" i="219"/>
  <c r="BB827" i="219"/>
  <c r="BB826" i="219"/>
  <c r="BB825" i="219"/>
  <c r="BB824" i="219"/>
  <c r="BB823" i="219"/>
  <c r="BB822" i="219"/>
  <c r="BB821" i="219"/>
  <c r="BB820" i="219"/>
  <c r="BB819" i="219"/>
  <c r="BB818" i="219"/>
  <c r="BB817" i="219"/>
  <c r="BB816" i="219"/>
  <c r="BB815" i="219"/>
  <c r="BB814" i="219"/>
  <c r="BB813" i="219"/>
  <c r="BB812" i="219"/>
  <c r="BB811" i="219"/>
  <c r="BB810" i="219"/>
  <c r="BB809" i="219"/>
  <c r="BB808" i="219"/>
  <c r="BB807" i="219"/>
  <c r="BB806" i="219"/>
  <c r="BB805" i="219"/>
  <c r="BB804" i="219"/>
  <c r="BB803" i="219"/>
  <c r="BB802" i="219"/>
  <c r="BB801" i="219"/>
  <c r="BB800" i="219"/>
  <c r="BB799" i="219"/>
  <c r="BB798" i="219"/>
  <c r="BB797" i="219"/>
  <c r="BB796" i="219"/>
  <c r="BB795" i="219"/>
  <c r="BB794" i="219"/>
  <c r="BB793" i="219"/>
  <c r="BB792" i="219"/>
  <c r="BB791" i="219"/>
  <c r="BB790" i="219"/>
  <c r="BB789" i="219"/>
  <c r="BB788" i="219"/>
  <c r="BB787" i="219"/>
  <c r="BB786" i="219"/>
  <c r="BB785" i="219"/>
  <c r="BB784" i="219"/>
  <c r="BB783" i="219"/>
  <c r="BB782" i="219"/>
  <c r="BB781" i="219"/>
  <c r="BB780" i="219"/>
  <c r="BB779" i="219"/>
  <c r="BB778" i="219"/>
  <c r="BB777" i="219"/>
  <c r="BB776" i="219"/>
  <c r="BB775" i="219"/>
  <c r="BB774" i="219"/>
  <c r="BB773" i="219"/>
  <c r="BB772" i="219"/>
  <c r="BB771" i="219"/>
  <c r="BB770" i="219"/>
  <c r="BB769" i="219"/>
  <c r="BB768" i="219"/>
  <c r="BB767" i="219"/>
  <c r="BB766" i="219"/>
  <c r="BB765" i="219"/>
  <c r="BB764" i="219"/>
  <c r="BB763" i="219"/>
  <c r="BB762" i="219"/>
  <c r="BB761" i="219"/>
  <c r="BB760" i="219"/>
  <c r="BB759" i="219"/>
  <c r="BB758" i="219"/>
  <c r="BB757" i="219"/>
  <c r="BB756" i="219"/>
  <c r="BB755" i="219"/>
  <c r="BB754" i="219"/>
  <c r="BB753" i="219"/>
  <c r="BB752" i="219"/>
  <c r="BB751" i="219"/>
  <c r="BB750" i="219"/>
  <c r="BB749" i="219"/>
  <c r="BB748" i="219"/>
  <c r="BB747" i="219"/>
  <c r="BB746" i="219"/>
  <c r="BB745" i="219"/>
  <c r="BB744" i="219"/>
  <c r="BB743" i="219"/>
  <c r="BB742" i="219"/>
  <c r="BB741" i="219"/>
  <c r="BB740" i="219"/>
  <c r="BB739" i="219"/>
  <c r="BB738" i="219"/>
  <c r="BB737" i="219"/>
  <c r="BB736" i="219"/>
  <c r="BB735" i="219"/>
  <c r="BB734" i="219"/>
  <c r="BB733" i="219"/>
  <c r="BB732" i="219"/>
  <c r="BB731" i="219"/>
  <c r="BB730" i="219"/>
  <c r="BB729" i="219"/>
  <c r="BB728" i="219"/>
  <c r="BB727" i="219"/>
  <c r="BB726" i="219"/>
  <c r="BB725" i="219"/>
  <c r="BB724" i="219"/>
  <c r="BB723" i="219"/>
  <c r="BB722" i="219"/>
  <c r="BB721" i="219"/>
  <c r="BB720" i="219"/>
  <c r="BB719" i="219"/>
  <c r="BB718" i="219"/>
  <c r="BB717" i="219"/>
  <c r="BB716" i="219"/>
  <c r="BB715" i="219"/>
  <c r="BB714" i="219"/>
  <c r="BB713" i="219"/>
  <c r="BB712" i="219"/>
  <c r="BB711" i="219"/>
  <c r="BB710" i="219"/>
  <c r="BB709" i="219"/>
  <c r="BB708" i="219"/>
  <c r="BB707" i="219"/>
  <c r="BB706" i="219"/>
  <c r="BB705" i="219"/>
  <c r="BB704" i="219"/>
  <c r="BB703" i="219"/>
  <c r="BB702" i="219"/>
  <c r="BB701" i="219"/>
  <c r="BB700" i="219"/>
  <c r="BB699" i="219"/>
  <c r="BB698" i="219"/>
  <c r="BB697" i="219"/>
  <c r="BB696" i="219"/>
  <c r="BB695" i="219"/>
  <c r="BB694" i="219"/>
  <c r="BB693" i="219"/>
  <c r="BB692" i="219"/>
  <c r="BB691" i="219"/>
  <c r="BB690" i="219"/>
  <c r="BB689" i="219"/>
  <c r="BB688" i="219"/>
  <c r="BB687" i="219"/>
  <c r="BB686" i="219"/>
  <c r="BB685" i="219"/>
  <c r="BB684" i="219"/>
  <c r="BB683" i="219"/>
  <c r="BB682" i="219"/>
  <c r="BB681" i="219"/>
  <c r="BB680" i="219"/>
  <c r="BB679" i="219"/>
  <c r="BB678" i="219"/>
  <c r="BB677" i="219"/>
  <c r="BB676" i="219"/>
  <c r="BB675" i="219"/>
  <c r="BB674" i="219"/>
  <c r="BB673" i="219"/>
  <c r="BB672" i="219"/>
  <c r="BB671" i="219"/>
  <c r="BB670" i="219"/>
  <c r="BB669" i="219"/>
  <c r="BB668" i="219"/>
  <c r="BB667" i="219"/>
  <c r="BB666" i="219"/>
  <c r="BB665" i="219"/>
  <c r="BB664" i="219"/>
  <c r="BB663" i="219"/>
  <c r="BB662" i="219"/>
  <c r="BB661" i="219"/>
  <c r="BB660" i="219"/>
  <c r="BB659" i="219"/>
  <c r="BB658" i="219"/>
  <c r="BB657" i="219"/>
  <c r="BB656" i="219"/>
  <c r="BB655" i="219"/>
  <c r="BB654" i="219"/>
  <c r="BB653" i="219"/>
  <c r="BB652" i="219"/>
  <c r="BB651" i="219"/>
  <c r="BB650" i="219"/>
  <c r="BB649" i="219"/>
  <c r="BB648" i="219"/>
  <c r="BB647" i="219"/>
  <c r="BB646" i="219"/>
  <c r="BB645" i="219"/>
  <c r="BB644" i="219"/>
  <c r="BB643" i="219"/>
  <c r="BB642" i="219"/>
  <c r="BB641" i="219"/>
  <c r="BB640" i="219"/>
  <c r="BB639" i="219"/>
  <c r="BB638" i="219"/>
  <c r="BB637" i="219"/>
  <c r="BB636" i="219"/>
  <c r="BB635" i="219"/>
  <c r="BB634" i="219"/>
  <c r="BB633" i="219"/>
  <c r="BB632" i="219"/>
  <c r="BB631" i="219"/>
  <c r="BB630" i="219"/>
  <c r="BB629" i="219"/>
  <c r="BB628" i="219"/>
  <c r="BB627" i="219"/>
  <c r="BB626" i="219"/>
  <c r="BB625" i="219"/>
  <c r="BB624" i="219"/>
  <c r="BB623" i="219"/>
  <c r="BB622" i="219"/>
  <c r="BB621" i="219"/>
  <c r="BB620" i="219"/>
  <c r="BB619" i="219"/>
  <c r="BB618" i="219"/>
  <c r="BB617" i="219"/>
  <c r="BB616" i="219"/>
  <c r="BB615" i="219"/>
  <c r="BB614" i="219"/>
  <c r="BB613" i="219"/>
  <c r="BB612" i="219"/>
  <c r="BB611" i="219"/>
  <c r="BB610" i="219"/>
  <c r="BB609" i="219"/>
  <c r="BB608" i="219"/>
  <c r="BB607" i="219"/>
  <c r="BB606" i="219"/>
  <c r="BB605" i="219"/>
  <c r="BB604" i="219"/>
  <c r="BB603" i="219"/>
  <c r="BB602" i="219"/>
  <c r="BB601" i="219"/>
  <c r="BB600" i="219"/>
  <c r="BB599" i="219"/>
  <c r="BB598" i="219"/>
  <c r="BB597" i="219"/>
  <c r="BB596" i="219"/>
  <c r="BB595" i="219"/>
  <c r="BB594" i="219"/>
  <c r="BB593" i="219"/>
  <c r="BB592" i="219"/>
  <c r="BB591" i="219"/>
  <c r="BB590" i="219"/>
  <c r="BB589" i="219"/>
  <c r="BB588" i="219"/>
  <c r="BB587" i="219"/>
  <c r="BB586" i="219"/>
  <c r="BB585" i="219"/>
  <c r="BB584" i="219"/>
  <c r="BB583" i="219"/>
  <c r="BB582" i="219"/>
  <c r="BB581" i="219"/>
  <c r="BB580" i="219"/>
  <c r="BB579" i="219"/>
  <c r="BB578" i="219"/>
  <c r="BB577" i="219"/>
  <c r="BB576" i="219"/>
  <c r="BB575" i="219"/>
  <c r="BB574" i="219"/>
  <c r="BB573" i="219"/>
  <c r="BB572" i="219"/>
  <c r="BB571" i="219"/>
  <c r="BB570" i="219"/>
  <c r="BB569" i="219"/>
  <c r="BB568" i="219"/>
  <c r="BB567" i="219"/>
  <c r="BB566" i="219"/>
  <c r="BB565" i="219"/>
  <c r="BB564" i="219"/>
  <c r="BB563" i="219"/>
  <c r="BB562" i="219"/>
  <c r="BB561" i="219"/>
  <c r="BB560" i="219"/>
  <c r="BB559" i="219"/>
  <c r="BB558" i="219"/>
  <c r="BB557" i="219"/>
  <c r="BB556" i="219"/>
  <c r="BB555" i="219"/>
  <c r="BB554" i="219"/>
  <c r="BB553" i="219"/>
  <c r="BB552" i="219"/>
  <c r="BB551" i="219"/>
  <c r="BB550" i="219"/>
  <c r="BB549" i="219"/>
  <c r="BB548" i="219"/>
  <c r="BB547" i="219"/>
  <c r="BB546" i="219"/>
  <c r="BB545" i="219"/>
  <c r="BB544" i="219"/>
  <c r="BB543" i="219"/>
  <c r="BB542" i="219"/>
  <c r="BB541" i="219"/>
  <c r="BB540" i="219"/>
  <c r="BB539" i="219"/>
  <c r="BB538" i="219"/>
  <c r="BB537" i="219"/>
  <c r="BB536" i="219"/>
  <c r="BB535" i="219"/>
  <c r="BB534" i="219"/>
  <c r="BB533" i="219"/>
  <c r="BB532" i="219"/>
  <c r="BB531" i="219"/>
  <c r="BB530" i="219"/>
  <c r="BB529" i="219"/>
  <c r="BB528" i="219"/>
  <c r="BB527" i="219"/>
  <c r="BB526" i="219"/>
  <c r="BB525" i="219"/>
  <c r="BB524" i="219"/>
  <c r="BB523" i="219"/>
  <c r="BB522" i="219"/>
  <c r="BB521" i="219"/>
  <c r="BB520" i="219"/>
  <c r="BB519" i="219"/>
  <c r="BB518" i="219"/>
  <c r="BB517" i="219"/>
  <c r="BB516" i="219"/>
  <c r="BB515" i="219"/>
  <c r="BB514" i="219"/>
  <c r="BB513" i="219"/>
  <c r="BB512" i="219"/>
  <c r="BB511" i="219"/>
  <c r="BB510" i="219"/>
  <c r="BB509" i="219"/>
  <c r="BB508" i="219"/>
  <c r="BB507" i="219"/>
  <c r="BB506" i="219"/>
  <c r="BB505" i="219"/>
  <c r="BB504" i="219"/>
  <c r="BB503" i="219"/>
  <c r="BB502" i="219"/>
  <c r="BB501" i="219"/>
  <c r="BB500" i="219"/>
  <c r="BB499" i="219"/>
  <c r="BB498" i="219"/>
  <c r="BB497" i="219"/>
  <c r="BB496" i="219"/>
  <c r="BB495" i="219"/>
  <c r="BB494" i="219"/>
  <c r="BB493" i="219"/>
  <c r="BB492" i="219"/>
  <c r="BB491" i="219"/>
  <c r="BB490" i="219"/>
  <c r="BB489" i="219"/>
  <c r="BB488" i="219"/>
  <c r="BB487" i="219"/>
  <c r="BB486" i="219"/>
  <c r="BB485" i="219"/>
  <c r="BB484" i="219"/>
  <c r="BB483" i="219"/>
  <c r="BB482" i="219"/>
  <c r="BB481" i="219"/>
  <c r="BB480" i="219"/>
  <c r="BB479" i="219"/>
  <c r="BB478" i="219"/>
  <c r="BB477" i="219"/>
  <c r="BB476" i="219"/>
  <c r="BB475" i="219"/>
  <c r="BB474" i="219"/>
  <c r="BB473" i="219"/>
  <c r="BB472" i="219"/>
  <c r="BB471" i="219"/>
  <c r="BB470" i="219"/>
  <c r="BB469" i="219"/>
  <c r="BB468" i="219"/>
  <c r="BB467" i="219"/>
  <c r="BB466" i="219"/>
  <c r="BB465" i="219"/>
  <c r="BB464" i="219"/>
  <c r="BB463" i="219"/>
  <c r="BB462" i="219"/>
  <c r="BB461" i="219"/>
  <c r="BB460" i="219"/>
  <c r="BB459" i="219"/>
  <c r="BB458" i="219"/>
  <c r="BB457" i="219"/>
  <c r="BB456" i="219"/>
  <c r="BB455" i="219"/>
  <c r="BB454" i="219"/>
  <c r="BB453" i="219"/>
  <c r="BB452" i="219"/>
  <c r="BB451" i="219"/>
  <c r="BB450" i="219"/>
  <c r="BB449" i="219"/>
  <c r="BB448" i="219"/>
  <c r="BB447" i="219"/>
  <c r="BB446" i="219"/>
  <c r="BB445" i="219"/>
  <c r="BB444" i="219"/>
  <c r="BB443" i="219"/>
  <c r="BB442" i="219"/>
  <c r="BB441" i="219"/>
  <c r="BB440" i="219"/>
  <c r="BB439" i="219"/>
  <c r="BB438" i="219"/>
  <c r="BB437" i="219"/>
  <c r="BB436" i="219"/>
  <c r="BB435" i="219"/>
  <c r="BB434" i="219"/>
  <c r="BB433" i="219"/>
  <c r="BB432" i="219"/>
  <c r="BB431" i="219"/>
  <c r="BB430" i="219"/>
  <c r="BB429" i="219"/>
  <c r="BB428" i="219"/>
  <c r="BB427" i="219"/>
  <c r="BB426" i="219"/>
  <c r="BB425" i="219"/>
  <c r="BB424" i="219"/>
  <c r="BB423" i="219"/>
  <c r="BB422" i="219"/>
  <c r="BB421" i="219"/>
  <c r="BB420" i="219"/>
  <c r="BB419" i="219"/>
  <c r="BB418" i="219"/>
  <c r="BB417" i="219"/>
  <c r="BB416" i="219"/>
  <c r="BB415" i="219"/>
  <c r="BB414" i="219"/>
  <c r="BB413" i="219"/>
  <c r="BB412" i="219"/>
  <c r="BB411" i="219"/>
  <c r="BB410" i="219"/>
  <c r="BB409" i="219"/>
  <c r="BB408" i="219"/>
  <c r="BB407" i="219"/>
  <c r="BB406" i="219"/>
  <c r="BB405" i="219"/>
  <c r="BB404" i="219"/>
  <c r="BB403" i="219"/>
  <c r="BB402" i="219"/>
  <c r="BB401" i="219"/>
  <c r="BB400" i="219"/>
  <c r="BB399" i="219"/>
  <c r="BB398" i="219"/>
  <c r="BB397" i="219"/>
  <c r="BB396" i="219"/>
  <c r="BB395" i="219"/>
  <c r="BB394" i="219"/>
  <c r="BB393" i="219"/>
  <c r="BB392" i="219"/>
  <c r="BB391" i="219"/>
  <c r="BB390" i="219"/>
  <c r="BB389" i="219"/>
  <c r="BB388" i="219"/>
  <c r="BB387" i="219"/>
  <c r="BB386" i="219"/>
  <c r="BB385" i="219"/>
  <c r="BB384" i="219"/>
  <c r="BB383" i="219"/>
  <c r="BB382" i="219"/>
  <c r="BB381" i="219"/>
  <c r="BB380" i="219"/>
  <c r="BB379" i="219"/>
  <c r="BB378" i="219"/>
  <c r="BB377" i="219"/>
  <c r="BB376" i="219"/>
  <c r="BB375" i="219"/>
  <c r="BB374" i="219"/>
  <c r="BB373" i="219"/>
  <c r="BB372" i="219"/>
  <c r="BB371" i="219"/>
  <c r="BB370" i="219"/>
  <c r="BB369" i="219"/>
  <c r="BB368" i="219"/>
  <c r="BB367" i="219"/>
  <c r="BB366" i="219"/>
  <c r="BB365" i="219"/>
  <c r="BB364" i="219"/>
  <c r="BB363" i="219"/>
  <c r="BB362" i="219"/>
  <c r="BB361" i="219"/>
  <c r="BB360" i="219"/>
  <c r="BB359" i="219"/>
  <c r="BB358" i="219"/>
  <c r="BB357" i="219"/>
  <c r="BB356" i="219"/>
  <c r="BB355" i="219"/>
  <c r="BB354" i="219"/>
  <c r="BB353" i="219"/>
  <c r="BB352" i="219"/>
  <c r="BB351" i="219"/>
  <c r="BB350" i="219"/>
  <c r="BB349" i="219"/>
  <c r="BB348" i="219"/>
  <c r="BB347" i="219"/>
  <c r="BB346" i="219"/>
  <c r="BB345" i="219"/>
  <c r="BB344" i="219"/>
  <c r="BB343" i="219"/>
  <c r="BB342" i="219"/>
  <c r="BB341" i="219"/>
  <c r="BB340" i="219"/>
  <c r="BB339" i="219"/>
  <c r="BB338" i="219"/>
  <c r="BB337" i="219"/>
  <c r="BB336" i="219"/>
  <c r="BB335" i="219"/>
  <c r="BB334" i="219"/>
  <c r="BB333" i="219"/>
  <c r="BB332" i="219"/>
  <c r="BB331" i="219"/>
  <c r="BB330" i="219"/>
  <c r="BB329" i="219"/>
  <c r="BB328" i="219"/>
  <c r="BB327" i="219"/>
  <c r="BB326" i="219"/>
  <c r="BB325" i="219"/>
  <c r="BB324" i="219"/>
  <c r="BB323" i="219"/>
  <c r="BB322" i="219"/>
  <c r="BB321" i="219"/>
  <c r="BB320" i="219"/>
  <c r="BB319" i="219"/>
  <c r="BB318" i="219"/>
  <c r="BB317" i="219"/>
  <c r="BB316" i="219"/>
  <c r="BB315" i="219"/>
  <c r="BB314" i="219"/>
  <c r="BB313" i="219"/>
  <c r="BB312" i="219"/>
  <c r="BB311" i="219"/>
  <c r="BB310" i="219"/>
  <c r="BB309" i="219"/>
  <c r="BB308" i="219"/>
  <c r="BB307" i="219"/>
  <c r="BB306" i="219"/>
  <c r="BB305" i="219"/>
  <c r="BB304" i="219"/>
  <c r="BB303" i="219"/>
  <c r="BB302" i="219"/>
  <c r="BB301" i="219"/>
  <c r="BB300" i="219"/>
  <c r="BB299" i="219"/>
  <c r="BB298" i="219"/>
  <c r="BB297" i="219"/>
  <c r="BB296" i="219"/>
  <c r="BB295" i="219"/>
  <c r="BB294" i="219"/>
  <c r="BB293" i="219"/>
  <c r="BB292" i="219"/>
  <c r="BB291" i="219"/>
  <c r="BB290" i="219"/>
  <c r="BB289" i="219"/>
  <c r="BB288" i="219"/>
  <c r="BB287" i="219"/>
  <c r="BB286" i="219"/>
  <c r="BB285" i="219"/>
  <c r="BB284" i="219"/>
  <c r="BB283" i="219"/>
  <c r="BB282" i="219"/>
  <c r="BB281" i="219"/>
  <c r="BB280" i="219"/>
  <c r="BB279" i="219"/>
  <c r="BB278" i="219"/>
  <c r="BB277" i="219"/>
  <c r="BB276" i="219"/>
  <c r="BB275" i="219"/>
  <c r="BB274" i="219"/>
  <c r="BB273" i="219"/>
  <c r="BB272" i="219"/>
  <c r="BB271" i="219"/>
  <c r="BB270" i="219"/>
  <c r="BB269" i="219"/>
  <c r="BB268" i="219"/>
  <c r="BB267" i="219"/>
  <c r="BB266" i="219"/>
  <c r="BB265" i="219"/>
  <c r="BB264" i="219"/>
  <c r="BB263" i="219"/>
  <c r="BB262" i="219"/>
  <c r="BB261" i="219"/>
  <c r="BB260" i="219"/>
  <c r="BB259" i="219"/>
  <c r="BB258" i="219"/>
  <c r="BB257" i="219"/>
  <c r="BB256" i="219"/>
  <c r="BB255" i="219"/>
  <c r="BB254" i="219"/>
  <c r="BB253" i="219"/>
  <c r="BB252" i="219"/>
  <c r="BB251" i="219"/>
  <c r="BB250" i="219"/>
  <c r="BB249" i="219"/>
  <c r="BB248" i="219"/>
  <c r="BB247" i="219"/>
  <c r="BB246" i="219"/>
  <c r="BB245" i="219"/>
  <c r="BB244" i="219"/>
  <c r="BB243" i="219"/>
  <c r="BB242" i="219"/>
  <c r="BB241" i="219"/>
  <c r="BB240" i="219"/>
  <c r="BB239" i="219"/>
  <c r="BB238" i="219"/>
  <c r="BB237" i="219"/>
  <c r="BB236" i="219"/>
  <c r="BB235" i="219"/>
  <c r="BB234" i="219"/>
  <c r="BB233" i="219"/>
  <c r="BB232" i="219"/>
  <c r="BB231" i="219"/>
  <c r="BB230" i="219"/>
  <c r="BB229" i="219"/>
  <c r="BB228" i="219"/>
  <c r="BB227" i="219"/>
  <c r="BB226" i="219"/>
  <c r="BB225" i="219"/>
  <c r="BB224" i="219"/>
  <c r="BB223" i="219"/>
  <c r="BB222" i="219"/>
  <c r="BB221" i="219"/>
  <c r="BB220" i="219"/>
  <c r="BB219" i="219"/>
  <c r="BB218" i="219"/>
  <c r="BB217" i="219"/>
  <c r="BB216" i="219"/>
  <c r="BB215" i="219"/>
  <c r="BB214" i="219"/>
  <c r="BB213" i="219"/>
  <c r="BB212" i="219"/>
  <c r="BB211" i="219"/>
  <c r="BB210" i="219"/>
  <c r="BB209" i="219"/>
  <c r="BB208" i="219"/>
  <c r="BB207" i="219"/>
  <c r="BB206" i="219"/>
  <c r="BB205" i="219"/>
  <c r="BB204" i="219"/>
  <c r="BB203" i="219"/>
  <c r="BB202" i="219"/>
  <c r="BB201" i="219"/>
  <c r="BB200" i="219"/>
  <c r="BB199" i="219"/>
  <c r="BB198" i="219"/>
  <c r="BB197" i="219"/>
  <c r="BB196" i="219"/>
  <c r="BB195" i="219"/>
  <c r="BB194" i="219"/>
  <c r="BB193" i="219"/>
  <c r="BB192" i="219"/>
  <c r="BB191" i="219"/>
  <c r="BB190" i="219"/>
  <c r="BB189" i="219"/>
  <c r="BB188" i="219"/>
  <c r="BB187" i="219"/>
  <c r="BB186" i="219"/>
  <c r="BB185" i="219"/>
  <c r="BB184" i="219"/>
  <c r="BB183" i="219"/>
  <c r="BB182" i="219"/>
  <c r="BB181" i="219"/>
  <c r="BB180" i="219"/>
  <c r="BB179" i="219"/>
  <c r="BB178" i="219"/>
  <c r="BB177" i="219"/>
  <c r="BB176" i="219"/>
  <c r="BB175" i="219"/>
  <c r="BB174" i="219"/>
  <c r="BB173" i="219"/>
  <c r="BB172" i="219"/>
  <c r="BB171" i="219"/>
  <c r="BB170" i="219"/>
  <c r="BB169" i="219"/>
  <c r="BB168" i="219"/>
  <c r="BB167" i="219"/>
  <c r="BB166" i="219"/>
  <c r="BB165" i="219"/>
  <c r="BB164" i="219"/>
  <c r="BB163" i="219"/>
  <c r="BB162" i="219"/>
  <c r="BB161" i="219"/>
  <c r="BB160" i="219"/>
  <c r="BB159" i="219"/>
  <c r="BB158" i="219"/>
  <c r="BB157" i="219"/>
  <c r="BB156" i="219"/>
  <c r="BB155" i="219"/>
  <c r="BB154" i="219"/>
  <c r="BB153" i="219"/>
  <c r="BB152" i="219"/>
  <c r="BB151" i="219"/>
  <c r="BB150" i="219"/>
  <c r="BB149" i="219"/>
  <c r="BB148" i="219"/>
  <c r="BB147" i="219"/>
  <c r="BB146" i="219"/>
  <c r="BB145" i="219"/>
  <c r="BB144" i="219"/>
  <c r="BB143" i="219"/>
  <c r="BB142" i="219"/>
  <c r="BB141" i="219"/>
  <c r="BB140" i="219"/>
  <c r="BB139" i="219"/>
  <c r="BB138" i="219"/>
  <c r="BB137" i="219"/>
  <c r="BB136" i="219"/>
  <c r="BB135" i="219"/>
  <c r="BB134" i="219"/>
  <c r="BB133" i="219"/>
  <c r="BB132" i="219"/>
  <c r="BB131" i="219"/>
  <c r="BB130" i="219"/>
  <c r="BB129" i="219"/>
  <c r="BB128" i="219"/>
  <c r="BB127" i="219"/>
  <c r="BB126" i="219"/>
  <c r="BB125" i="219"/>
  <c r="BB124" i="219"/>
  <c r="BB123" i="219"/>
  <c r="BB122" i="219"/>
  <c r="BB121" i="219"/>
  <c r="BB120" i="219"/>
  <c r="BB119" i="219"/>
  <c r="BB118" i="219"/>
  <c r="BB117" i="219"/>
  <c r="BB116" i="219"/>
  <c r="BB115" i="219"/>
  <c r="BB114" i="219"/>
  <c r="BB113" i="219"/>
  <c r="BB112" i="219"/>
  <c r="BB111" i="219"/>
  <c r="BB110" i="219"/>
  <c r="BB109" i="219"/>
  <c r="BB108" i="219"/>
  <c r="BB107" i="219"/>
  <c r="BB106" i="219"/>
  <c r="BB105" i="219"/>
  <c r="BB104" i="219"/>
  <c r="BB103" i="219"/>
  <c r="BB102" i="219"/>
  <c r="BB101" i="219"/>
  <c r="BB100" i="219"/>
  <c r="BB99" i="219"/>
  <c r="BB98" i="219"/>
  <c r="BB97" i="219"/>
  <c r="BB96" i="219"/>
  <c r="BB95" i="219"/>
  <c r="BB94" i="219"/>
  <c r="BB93" i="219"/>
  <c r="BB92" i="219"/>
  <c r="BB91" i="219"/>
  <c r="BB90" i="219"/>
  <c r="BB89" i="219"/>
  <c r="BB88" i="219"/>
  <c r="BB87" i="219"/>
  <c r="BB86" i="219"/>
  <c r="BB85" i="219"/>
  <c r="BB84" i="219"/>
  <c r="BB83" i="219"/>
  <c r="BB82" i="219"/>
  <c r="BB81" i="219"/>
  <c r="BB80" i="219"/>
  <c r="BB79" i="219"/>
  <c r="BB78" i="219"/>
  <c r="BB77" i="219"/>
  <c r="BB76" i="219"/>
  <c r="BB75" i="219"/>
  <c r="BB74" i="219"/>
  <c r="BB73" i="219"/>
  <c r="BB72" i="219"/>
  <c r="BB71" i="219"/>
  <c r="BB70" i="219"/>
  <c r="BB69" i="219"/>
  <c r="BB68" i="219"/>
  <c r="BB67" i="219"/>
  <c r="BB66" i="219"/>
  <c r="BB65" i="219"/>
  <c r="BB64" i="219"/>
  <c r="BB63" i="219"/>
  <c r="BB62" i="219"/>
  <c r="S62" i="219"/>
  <c r="I54" i="219" s="1"/>
  <c r="BB61" i="219"/>
  <c r="BB60" i="219"/>
  <c r="BB59" i="219"/>
  <c r="BB58" i="219"/>
  <c r="BB57" i="219"/>
  <c r="BB56" i="219"/>
  <c r="BB55" i="219"/>
  <c r="S55" i="219"/>
  <c r="I53" i="219" s="1"/>
  <c r="BB54" i="219"/>
  <c r="BB53" i="219"/>
  <c r="BB52" i="219"/>
  <c r="BB51" i="219"/>
  <c r="BB50" i="219"/>
  <c r="BB49" i="219"/>
  <c r="BB48" i="219"/>
  <c r="BB47" i="219"/>
  <c r="AL47" i="219"/>
  <c r="S47" i="219"/>
  <c r="I37" i="219" s="1"/>
  <c r="BB46" i="219"/>
  <c r="AF46" i="219"/>
  <c r="AD46" i="219"/>
  <c r="AB46" i="219"/>
  <c r="AA46" i="219"/>
  <c r="Z46" i="219"/>
  <c r="AC46" i="219" s="1"/>
  <c r="Y46" i="219"/>
  <c r="W46" i="219" a="1"/>
  <c r="W46" i="219" s="1"/>
  <c r="V46" i="219"/>
  <c r="U46" i="219"/>
  <c r="BB45" i="219"/>
  <c r="AF45" i="219"/>
  <c r="AD45" i="219"/>
  <c r="AB45" i="219"/>
  <c r="AA45" i="219"/>
  <c r="Z45" i="219"/>
  <c r="AC45" i="219" s="1"/>
  <c r="Y45" i="219"/>
  <c r="W45" i="219" a="1"/>
  <c r="W45" i="219" s="1"/>
  <c r="V45" i="219"/>
  <c r="U45" i="219"/>
  <c r="BB44" i="219"/>
  <c r="AF44" i="219"/>
  <c r="AD44" i="219"/>
  <c r="AB44" i="219"/>
  <c r="AA44" i="219"/>
  <c r="Z44" i="219"/>
  <c r="AC44" i="219" s="1"/>
  <c r="Y44" i="219"/>
  <c r="W44" i="219" a="1"/>
  <c r="W44" i="219" s="1"/>
  <c r="V44" i="219"/>
  <c r="U44" i="219"/>
  <c r="BB43" i="219"/>
  <c r="AP47" i="219"/>
  <c r="K41" i="219" s="1"/>
  <c r="AF43" i="219"/>
  <c r="AD43" i="219"/>
  <c r="AB43" i="219"/>
  <c r="AA43" i="219"/>
  <c r="Z43" i="219"/>
  <c r="AC43" i="219" s="1"/>
  <c r="Y43" i="219"/>
  <c r="W43" i="219" a="1"/>
  <c r="W43" i="219" s="1"/>
  <c r="V43" i="219"/>
  <c r="U43" i="219"/>
  <c r="BB42" i="219"/>
  <c r="AF42" i="219"/>
  <c r="AD42" i="219"/>
  <c r="AB42" i="219"/>
  <c r="AA42" i="219"/>
  <c r="Z42" i="219"/>
  <c r="AC42" i="219" s="1"/>
  <c r="Y42" i="219"/>
  <c r="W42" i="219" a="1"/>
  <c r="W42" i="219" s="1"/>
  <c r="V42" i="219"/>
  <c r="U42" i="219"/>
  <c r="G42" i="219"/>
  <c r="BB41" i="219"/>
  <c r="I41" i="219"/>
  <c r="BB40" i="219"/>
  <c r="BB39" i="219"/>
  <c r="BB38" i="219"/>
  <c r="G38" i="219"/>
  <c r="BB37" i="219"/>
  <c r="S37" i="219"/>
  <c r="I19" i="219" s="1"/>
  <c r="BB36" i="219"/>
  <c r="AR36" i="219"/>
  <c r="AM36" i="219"/>
  <c r="AL36" i="219"/>
  <c r="AD36" i="219"/>
  <c r="V36" i="219"/>
  <c r="U36" i="219"/>
  <c r="BB35" i="219"/>
  <c r="AM35" i="219"/>
  <c r="AL35" i="219"/>
  <c r="AR35" i="219" s="1"/>
  <c r="AF35" i="219"/>
  <c r="AD35" i="219"/>
  <c r="AB35" i="219"/>
  <c r="AA35" i="219"/>
  <c r="Z35" i="219"/>
  <c r="AC35" i="219" s="1"/>
  <c r="Y35" i="219"/>
  <c r="W35" i="219" a="1"/>
  <c r="W35" i="219" s="1"/>
  <c r="V35" i="219"/>
  <c r="U35" i="219"/>
  <c r="BB34" i="219"/>
  <c r="AM34" i="219"/>
  <c r="AL34" i="219"/>
  <c r="AR34" i="219" s="1"/>
  <c r="AF34" i="219"/>
  <c r="AD34" i="219"/>
  <c r="AB34" i="219"/>
  <c r="AA34" i="219"/>
  <c r="Z34" i="219"/>
  <c r="AC34" i="219" s="1"/>
  <c r="Y34" i="219"/>
  <c r="W34" i="219" a="1"/>
  <c r="W34" i="219" s="1"/>
  <c r="V34" i="219"/>
  <c r="U34" i="219"/>
  <c r="BB33" i="219"/>
  <c r="AM33" i="219"/>
  <c r="AL33" i="219"/>
  <c r="AR33" i="219" s="1"/>
  <c r="AF33" i="219"/>
  <c r="AD33" i="219"/>
  <c r="AB33" i="219"/>
  <c r="AA33" i="219"/>
  <c r="Z33" i="219"/>
  <c r="AC33" i="219" s="1"/>
  <c r="Y33" i="219"/>
  <c r="W33" i="219" a="1"/>
  <c r="W33" i="219" s="1"/>
  <c r="V33" i="219"/>
  <c r="U33" i="219"/>
  <c r="BB32" i="219"/>
  <c r="AR32" i="219"/>
  <c r="AM32" i="219"/>
  <c r="AL32" i="219"/>
  <c r="AF32" i="219"/>
  <c r="AD32" i="219"/>
  <c r="AB32" i="219"/>
  <c r="AA32" i="219"/>
  <c r="Z32" i="219"/>
  <c r="AC32" i="219" s="1"/>
  <c r="Y32" i="219"/>
  <c r="W32" i="219" a="1"/>
  <c r="W32" i="219" s="1"/>
  <c r="V32" i="219"/>
  <c r="U32" i="219"/>
  <c r="BB31" i="219"/>
  <c r="AR31" i="219"/>
  <c r="AM31" i="219"/>
  <c r="AL31" i="219"/>
  <c r="AF31" i="219"/>
  <c r="AD31" i="219"/>
  <c r="AB31" i="219"/>
  <c r="AA31" i="219"/>
  <c r="Z31" i="219"/>
  <c r="AC31" i="219" s="1"/>
  <c r="Y31" i="219"/>
  <c r="W31" i="219" a="1"/>
  <c r="W31" i="219" s="1"/>
  <c r="V31" i="219"/>
  <c r="U31" i="219"/>
  <c r="BB30" i="219"/>
  <c r="AM30" i="219"/>
  <c r="AL30" i="219"/>
  <c r="AR30" i="219" s="1"/>
  <c r="AF30" i="219"/>
  <c r="AD30" i="219"/>
  <c r="AB30" i="219"/>
  <c r="AA30" i="219"/>
  <c r="Z30" i="219"/>
  <c r="AC30" i="219" s="1"/>
  <c r="Y30" i="219"/>
  <c r="W30" i="219" a="1"/>
  <c r="W30" i="219" s="1"/>
  <c r="V30" i="219"/>
  <c r="U30" i="219"/>
  <c r="BB29" i="219"/>
  <c r="AR29" i="219"/>
  <c r="AM29" i="219"/>
  <c r="AL29" i="219"/>
  <c r="AF29" i="219"/>
  <c r="AD29" i="219"/>
  <c r="AB29" i="219"/>
  <c r="AA29" i="219"/>
  <c r="Z29" i="219"/>
  <c r="AC29" i="219" s="1"/>
  <c r="Y29" i="219"/>
  <c r="W29" i="219" a="1"/>
  <c r="W29" i="219" s="1"/>
  <c r="V29" i="219"/>
  <c r="U29" i="219"/>
  <c r="BB28" i="219"/>
  <c r="AM28" i="219"/>
  <c r="AL28" i="219"/>
  <c r="AR28" i="219" s="1"/>
  <c r="AF28" i="219"/>
  <c r="AD28" i="219"/>
  <c r="AB28" i="219"/>
  <c r="AA28" i="219"/>
  <c r="Z28" i="219"/>
  <c r="AC28" i="219" s="1"/>
  <c r="Y28" i="219"/>
  <c r="W28" i="219" a="1"/>
  <c r="W28" i="219" s="1"/>
  <c r="V28" i="219"/>
  <c r="U28" i="219"/>
  <c r="BB27" i="219"/>
  <c r="AM27" i="219"/>
  <c r="AL27" i="219"/>
  <c r="AR27" i="219" s="1"/>
  <c r="AF27" i="219"/>
  <c r="AD27" i="219"/>
  <c r="AB27" i="219"/>
  <c r="AA27" i="219"/>
  <c r="Z27" i="219"/>
  <c r="AC27" i="219" s="1"/>
  <c r="Y27" i="219"/>
  <c r="W27" i="219" a="1"/>
  <c r="W27" i="219" s="1"/>
  <c r="V27" i="219"/>
  <c r="U27" i="219"/>
  <c r="BB26" i="219"/>
  <c r="AM26" i="219"/>
  <c r="AL26" i="219"/>
  <c r="AR26" i="219" s="1"/>
  <c r="AF26" i="219"/>
  <c r="AD26" i="219"/>
  <c r="AB26" i="219"/>
  <c r="AA26" i="219"/>
  <c r="Z26" i="219"/>
  <c r="AC26" i="219" s="1"/>
  <c r="Y26" i="219"/>
  <c r="W26" i="219" a="1"/>
  <c r="W26" i="219" s="1"/>
  <c r="V26" i="219"/>
  <c r="U26" i="219"/>
  <c r="BB25" i="219"/>
  <c r="AR25" i="219"/>
  <c r="AM25" i="219"/>
  <c r="AL25" i="219"/>
  <c r="AF25" i="219"/>
  <c r="AD25" i="219"/>
  <c r="AB25" i="219"/>
  <c r="AA25" i="219"/>
  <c r="Z25" i="219"/>
  <c r="AC25" i="219" s="1"/>
  <c r="Y25" i="219"/>
  <c r="W25" i="219" a="1"/>
  <c r="W25" i="219" s="1"/>
  <c r="V25" i="219"/>
  <c r="U25" i="219"/>
  <c r="BB24" i="219"/>
  <c r="AM24" i="219"/>
  <c r="AL24" i="219"/>
  <c r="AR24" i="219" s="1"/>
  <c r="AF24" i="219"/>
  <c r="AD24" i="219"/>
  <c r="AB24" i="219"/>
  <c r="AA24" i="219"/>
  <c r="Z24" i="219"/>
  <c r="AC24" i="219" s="1"/>
  <c r="Y24" i="219"/>
  <c r="W24" i="219" a="1"/>
  <c r="W24" i="219" s="1"/>
  <c r="V24" i="219"/>
  <c r="U24" i="219"/>
  <c r="G24" i="219"/>
  <c r="BB23" i="219"/>
  <c r="AM23" i="219"/>
  <c r="AL23" i="219"/>
  <c r="AR23" i="219" s="1"/>
  <c r="AF23" i="219"/>
  <c r="AD23" i="219"/>
  <c r="AB23" i="219"/>
  <c r="AA23" i="219"/>
  <c r="Z23" i="219"/>
  <c r="AC23" i="219" s="1"/>
  <c r="Y23" i="219"/>
  <c r="W23" i="219" a="1"/>
  <c r="W23" i="219" s="1"/>
  <c r="V23" i="219"/>
  <c r="U23" i="219"/>
  <c r="BB22" i="219"/>
  <c r="AM22" i="219"/>
  <c r="AL22" i="219"/>
  <c r="AR22" i="219" s="1"/>
  <c r="AF22" i="219"/>
  <c r="AD22" i="219"/>
  <c r="AB22" i="219"/>
  <c r="AA22" i="219"/>
  <c r="Z22" i="219"/>
  <c r="AC22" i="219" s="1"/>
  <c r="Y22" i="219"/>
  <c r="W22" i="219" a="1"/>
  <c r="W22" i="219" s="1"/>
  <c r="V22" i="219"/>
  <c r="U22" i="219"/>
  <c r="BB21" i="219"/>
  <c r="AR21" i="219"/>
  <c r="AM21" i="219"/>
  <c r="AL21" i="219"/>
  <c r="AF21" i="219"/>
  <c r="AD21" i="219"/>
  <c r="AB21" i="219"/>
  <c r="AA21" i="219"/>
  <c r="Z21" i="219"/>
  <c r="AC21" i="219" s="1"/>
  <c r="Y21" i="219"/>
  <c r="W21" i="219" a="1"/>
  <c r="W21" i="219" s="1"/>
  <c r="V21" i="219"/>
  <c r="U21" i="219"/>
  <c r="BB20" i="219"/>
  <c r="AR20" i="219"/>
  <c r="AM20" i="219"/>
  <c r="AL20" i="219"/>
  <c r="AF20" i="219"/>
  <c r="AD20" i="219"/>
  <c r="AB20" i="219"/>
  <c r="AA20" i="219"/>
  <c r="Z20" i="219"/>
  <c r="AC20" i="219" s="1"/>
  <c r="Y20" i="219"/>
  <c r="W20" i="219" a="1"/>
  <c r="W20" i="219" s="1"/>
  <c r="V20" i="219"/>
  <c r="U20" i="219"/>
  <c r="G20" i="219"/>
  <c r="BB19" i="219"/>
  <c r="AM19" i="219"/>
  <c r="AL19" i="219"/>
  <c r="AR19" i="219" s="1"/>
  <c r="AF19" i="219"/>
  <c r="AD19" i="219"/>
  <c r="AB19" i="219"/>
  <c r="AA19" i="219"/>
  <c r="Z19" i="219"/>
  <c r="AC19" i="219" s="1"/>
  <c r="Y19" i="219"/>
  <c r="W19" i="219" a="1"/>
  <c r="W19" i="219" s="1"/>
  <c r="V19" i="219"/>
  <c r="U19" i="219"/>
  <c r="BB18" i="219"/>
  <c r="AM18" i="219"/>
  <c r="AL18" i="219"/>
  <c r="AR18" i="219" s="1"/>
  <c r="AF18" i="219"/>
  <c r="AD18" i="219"/>
  <c r="AB18" i="219"/>
  <c r="AA18" i="219"/>
  <c r="Z18" i="219"/>
  <c r="AC18" i="219" s="1"/>
  <c r="Y18" i="219"/>
  <c r="W18" i="219" a="1"/>
  <c r="W18" i="219" s="1"/>
  <c r="V18" i="219"/>
  <c r="U18" i="219"/>
  <c r="BB17" i="219"/>
  <c r="AR17" i="219"/>
  <c r="AM17" i="219"/>
  <c r="AL17" i="219"/>
  <c r="AF17" i="219"/>
  <c r="AD17" i="219"/>
  <c r="AB17" i="219"/>
  <c r="AA17" i="219"/>
  <c r="Z17" i="219"/>
  <c r="AC17" i="219" s="1"/>
  <c r="Y17" i="219"/>
  <c r="W17" i="219" a="1"/>
  <c r="W17" i="219" s="1"/>
  <c r="V17" i="219"/>
  <c r="U17" i="219"/>
  <c r="BB16" i="219"/>
  <c r="AF16" i="219"/>
  <c r="AD16" i="219"/>
  <c r="AB16" i="219"/>
  <c r="AA16" i="219"/>
  <c r="Z16" i="219"/>
  <c r="AC16" i="219" s="1"/>
  <c r="Y16" i="219"/>
  <c r="W16" i="219" a="1"/>
  <c r="W16" i="219" s="1"/>
  <c r="V16" i="219"/>
  <c r="U16" i="219"/>
  <c r="BB15" i="219"/>
  <c r="AF15" i="219"/>
  <c r="AD15" i="219"/>
  <c r="AB15" i="219"/>
  <c r="AA15" i="219"/>
  <c r="Z15" i="219"/>
  <c r="AC15" i="219" s="1"/>
  <c r="Y15" i="219"/>
  <c r="W15" i="219" a="1"/>
  <c r="W15" i="219" s="1"/>
  <c r="V15" i="219"/>
  <c r="U15" i="219"/>
  <c r="BB14" i="219"/>
  <c r="AF14" i="219"/>
  <c r="AD14" i="219"/>
  <c r="AB14" i="219"/>
  <c r="AA14" i="219"/>
  <c r="Z14" i="219"/>
  <c r="AC14" i="219" s="1"/>
  <c r="Y14" i="219"/>
  <c r="W14" i="219" a="1"/>
  <c r="W14" i="219" s="1"/>
  <c r="V14" i="219"/>
  <c r="U14" i="219"/>
  <c r="BB13" i="219"/>
  <c r="AF13" i="219"/>
  <c r="AD13" i="219"/>
  <c r="AB13" i="219"/>
  <c r="AA13" i="219"/>
  <c r="Z13" i="219"/>
  <c r="AC13" i="219" s="1"/>
  <c r="Y13" i="219"/>
  <c r="W13" i="219" a="1"/>
  <c r="W13" i="219" s="1"/>
  <c r="V13" i="219"/>
  <c r="U13" i="219"/>
  <c r="BB12" i="219"/>
  <c r="AL12" i="219"/>
  <c r="I23" i="219" s="1"/>
  <c r="AF12" i="219"/>
  <c r="AD12" i="219"/>
  <c r="AB12" i="219"/>
  <c r="AA12" i="219"/>
  <c r="Z12" i="219"/>
  <c r="AC12" i="219" s="1"/>
  <c r="Y12" i="219"/>
  <c r="W12" i="219" a="1"/>
  <c r="W12" i="219" s="1"/>
  <c r="V12" i="219"/>
  <c r="U12" i="219"/>
  <c r="BB11" i="219"/>
  <c r="AF11" i="219"/>
  <c r="AD11" i="219"/>
  <c r="AB11" i="219"/>
  <c r="AA11" i="219"/>
  <c r="Z11" i="219"/>
  <c r="AC11" i="219" s="1"/>
  <c r="Y11" i="219"/>
  <c r="W11" i="219" a="1"/>
  <c r="W11" i="219" s="1"/>
  <c r="V11" i="219"/>
  <c r="U11" i="219"/>
  <c r="BB10" i="219"/>
  <c r="AF10" i="219"/>
  <c r="AD10" i="219"/>
  <c r="AB10" i="219"/>
  <c r="AA10" i="219"/>
  <c r="Z10" i="219"/>
  <c r="AC10" i="219" s="1"/>
  <c r="Y10" i="219"/>
  <c r="W10" i="219" a="1"/>
  <c r="W10" i="219" s="1"/>
  <c r="V10" i="219"/>
  <c r="U10" i="219"/>
  <c r="BB9" i="219"/>
  <c r="AF9" i="219"/>
  <c r="AD9" i="219"/>
  <c r="AB9" i="219"/>
  <c r="AA9" i="219"/>
  <c r="Z9" i="219"/>
  <c r="AC9" i="219" s="1"/>
  <c r="Y9" i="219"/>
  <c r="W9" i="219" a="1"/>
  <c r="W9" i="219" s="1"/>
  <c r="V9" i="219"/>
  <c r="U9" i="219"/>
  <c r="BB8" i="219"/>
  <c r="AF8" i="219"/>
  <c r="AD8" i="219"/>
  <c r="AB8" i="219"/>
  <c r="AA8" i="219"/>
  <c r="Z8" i="219"/>
  <c r="AC8" i="219" s="1"/>
  <c r="Y8" i="219"/>
  <c r="W8" i="219" a="1"/>
  <c r="W8" i="219" s="1"/>
  <c r="V8" i="219"/>
  <c r="U8" i="219"/>
  <c r="BB7" i="219"/>
  <c r="AP12" i="219"/>
  <c r="K23" i="219" s="1"/>
  <c r="AF7" i="219"/>
  <c r="AD7" i="219"/>
  <c r="AB7" i="219"/>
  <c r="AA7" i="219"/>
  <c r="Z7" i="219"/>
  <c r="AC7" i="219" s="1"/>
  <c r="Y7" i="219"/>
  <c r="W7" i="219" a="1"/>
  <c r="W7" i="219" s="1"/>
  <c r="V7" i="219"/>
  <c r="U7" i="219"/>
  <c r="BB6" i="219"/>
  <c r="BB5" i="219"/>
  <c r="BB4" i="219"/>
  <c r="BB1128" i="218"/>
  <c r="BB1127" i="218"/>
  <c r="BB1126" i="218"/>
  <c r="BB1125" i="218"/>
  <c r="BB1124" i="218"/>
  <c r="BB1123" i="218"/>
  <c r="BB1122" i="218"/>
  <c r="BB1121" i="218"/>
  <c r="BB1120" i="218"/>
  <c r="BB1119" i="218"/>
  <c r="BB1118" i="218"/>
  <c r="BB1117" i="218"/>
  <c r="BB1116" i="218"/>
  <c r="BB1115" i="218"/>
  <c r="BB1114" i="218"/>
  <c r="BB1113" i="218"/>
  <c r="BB1112" i="218"/>
  <c r="BB1111" i="218"/>
  <c r="BB1110" i="218"/>
  <c r="BB1109" i="218"/>
  <c r="BB1108" i="218"/>
  <c r="BB1107" i="218"/>
  <c r="BB1106" i="218"/>
  <c r="BB1105" i="218"/>
  <c r="BB1104" i="218"/>
  <c r="BB1103" i="218"/>
  <c r="BB1102" i="218"/>
  <c r="BB1101" i="218"/>
  <c r="BB1100" i="218"/>
  <c r="BB1099" i="218"/>
  <c r="BB1098" i="218"/>
  <c r="BB1097" i="218"/>
  <c r="BB1096" i="218"/>
  <c r="BB1095" i="218"/>
  <c r="BB1094" i="218"/>
  <c r="BB1093" i="218"/>
  <c r="BB1092" i="218"/>
  <c r="BB1091" i="218"/>
  <c r="BB1090" i="218"/>
  <c r="BB1089" i="218"/>
  <c r="BB1088" i="218"/>
  <c r="BB1087" i="218"/>
  <c r="BB1086" i="218"/>
  <c r="BB1085" i="218"/>
  <c r="BB1084" i="218"/>
  <c r="BB1083" i="218"/>
  <c r="BB1082" i="218"/>
  <c r="BB1081" i="218"/>
  <c r="BB1080" i="218"/>
  <c r="BB1079" i="218"/>
  <c r="BB1078" i="218"/>
  <c r="BB1077" i="218"/>
  <c r="BB1076" i="218"/>
  <c r="BB1075" i="218"/>
  <c r="BB1074" i="218"/>
  <c r="BB1073" i="218"/>
  <c r="BB1072" i="218"/>
  <c r="BB1071" i="218"/>
  <c r="BB1070" i="218"/>
  <c r="BB1069" i="218"/>
  <c r="BB1068" i="218"/>
  <c r="BB1067" i="218"/>
  <c r="BB1066" i="218"/>
  <c r="BB1065" i="218"/>
  <c r="BB1064" i="218"/>
  <c r="BB1063" i="218"/>
  <c r="BB1062" i="218"/>
  <c r="BB1061" i="218"/>
  <c r="BB1060" i="218"/>
  <c r="BB1059" i="218"/>
  <c r="BB1058" i="218"/>
  <c r="BB1057" i="218"/>
  <c r="BB1056" i="218"/>
  <c r="BB1055" i="218"/>
  <c r="BB1054" i="218"/>
  <c r="BB1053" i="218"/>
  <c r="BB1052" i="218"/>
  <c r="BB1051" i="218"/>
  <c r="BB1050" i="218"/>
  <c r="BB1049" i="218"/>
  <c r="BB1048" i="218"/>
  <c r="BB1047" i="218"/>
  <c r="BB1046" i="218"/>
  <c r="BB1045" i="218"/>
  <c r="BB1044" i="218"/>
  <c r="BB1043" i="218"/>
  <c r="BB1042" i="218"/>
  <c r="BB1041" i="218"/>
  <c r="BB1040" i="218"/>
  <c r="BB1039" i="218"/>
  <c r="BB1038" i="218"/>
  <c r="BB1037" i="218"/>
  <c r="BB1036" i="218"/>
  <c r="BB1035" i="218"/>
  <c r="BB1034" i="218"/>
  <c r="BB1033" i="218"/>
  <c r="BB1032" i="218"/>
  <c r="BB1031" i="218"/>
  <c r="BB1030" i="218"/>
  <c r="BB1029" i="218"/>
  <c r="BB1028" i="218"/>
  <c r="BB1027" i="218"/>
  <c r="BB1026" i="218"/>
  <c r="BB1025" i="218"/>
  <c r="BB1024" i="218"/>
  <c r="BB1023" i="218"/>
  <c r="BB1022" i="218"/>
  <c r="BB1021" i="218"/>
  <c r="BB1020" i="218"/>
  <c r="BB1019" i="218"/>
  <c r="BB1018" i="218"/>
  <c r="BB1017" i="218"/>
  <c r="BB1016" i="218"/>
  <c r="BB1015" i="218"/>
  <c r="BB1014" i="218"/>
  <c r="BB1013" i="218"/>
  <c r="BB1012" i="218"/>
  <c r="BB1011" i="218"/>
  <c r="BB1010" i="218"/>
  <c r="BB1009" i="218"/>
  <c r="BB1008" i="218"/>
  <c r="BB1007" i="218"/>
  <c r="BB1006" i="218"/>
  <c r="BB1005" i="218"/>
  <c r="BB1004" i="218"/>
  <c r="BB1003" i="218"/>
  <c r="BB1002" i="218"/>
  <c r="BB1001" i="218"/>
  <c r="BB1000" i="218"/>
  <c r="BB999" i="218"/>
  <c r="BB998" i="218"/>
  <c r="BB997" i="218"/>
  <c r="BB996" i="218"/>
  <c r="BB995" i="218"/>
  <c r="BB994" i="218"/>
  <c r="BB993" i="218"/>
  <c r="BB992" i="218"/>
  <c r="BB991" i="218"/>
  <c r="BB990" i="218"/>
  <c r="BB989" i="218"/>
  <c r="BB988" i="218"/>
  <c r="BB987" i="218"/>
  <c r="BB986" i="218"/>
  <c r="BB985" i="218"/>
  <c r="BB984" i="218"/>
  <c r="BB983" i="218"/>
  <c r="BB982" i="218"/>
  <c r="BB981" i="218"/>
  <c r="BB980" i="218"/>
  <c r="BB979" i="218"/>
  <c r="BB978" i="218"/>
  <c r="BB977" i="218"/>
  <c r="BB976" i="218"/>
  <c r="BB975" i="218"/>
  <c r="BB974" i="218"/>
  <c r="BB973" i="218"/>
  <c r="BB972" i="218"/>
  <c r="BB971" i="218"/>
  <c r="BB970" i="218"/>
  <c r="BB969" i="218"/>
  <c r="BB968" i="218"/>
  <c r="BB967" i="218"/>
  <c r="BB966" i="218"/>
  <c r="BB965" i="218"/>
  <c r="BB964" i="218"/>
  <c r="BB963" i="218"/>
  <c r="BB962" i="218"/>
  <c r="BB961" i="218"/>
  <c r="BB960" i="218"/>
  <c r="BB959" i="218"/>
  <c r="BB958" i="218"/>
  <c r="BB957" i="218"/>
  <c r="BB956" i="218"/>
  <c r="BB955" i="218"/>
  <c r="BB954" i="218"/>
  <c r="BB953" i="218"/>
  <c r="BB952" i="218"/>
  <c r="BB951" i="218"/>
  <c r="BB950" i="218"/>
  <c r="BB949" i="218"/>
  <c r="BB948" i="218"/>
  <c r="BB947" i="218"/>
  <c r="BB946" i="218"/>
  <c r="BB945" i="218"/>
  <c r="BB944" i="218"/>
  <c r="BB943" i="218"/>
  <c r="BB942" i="218"/>
  <c r="BB941" i="218"/>
  <c r="BB940" i="218"/>
  <c r="BB939" i="218"/>
  <c r="BB938" i="218"/>
  <c r="BB937" i="218"/>
  <c r="BB936" i="218"/>
  <c r="BB935" i="218"/>
  <c r="BB934" i="218"/>
  <c r="BB933" i="218"/>
  <c r="BB932" i="218"/>
  <c r="BB931" i="218"/>
  <c r="BB930" i="218"/>
  <c r="BB929" i="218"/>
  <c r="BB928" i="218"/>
  <c r="BB927" i="218"/>
  <c r="BB926" i="218"/>
  <c r="BB925" i="218"/>
  <c r="BB924" i="218"/>
  <c r="BB923" i="218"/>
  <c r="BB922" i="218"/>
  <c r="BB921" i="218"/>
  <c r="BB920" i="218"/>
  <c r="BB919" i="218"/>
  <c r="BB918" i="218"/>
  <c r="BB917" i="218"/>
  <c r="BB916" i="218"/>
  <c r="BB915" i="218"/>
  <c r="BB914" i="218"/>
  <c r="BB913" i="218"/>
  <c r="BB912" i="218"/>
  <c r="BB911" i="218"/>
  <c r="BB910" i="218"/>
  <c r="BB909" i="218"/>
  <c r="BB908" i="218"/>
  <c r="BB907" i="218"/>
  <c r="BB906" i="218"/>
  <c r="BB905" i="218"/>
  <c r="BB904" i="218"/>
  <c r="BB903" i="218"/>
  <c r="BB902" i="218"/>
  <c r="BB901" i="218"/>
  <c r="BB900" i="218"/>
  <c r="BB899" i="218"/>
  <c r="BB898" i="218"/>
  <c r="BB897" i="218"/>
  <c r="BB896" i="218"/>
  <c r="BB895" i="218"/>
  <c r="BB894" i="218"/>
  <c r="BB893" i="218"/>
  <c r="BB892" i="218"/>
  <c r="BB891" i="218"/>
  <c r="BB890" i="218"/>
  <c r="BB889" i="218"/>
  <c r="BB888" i="218"/>
  <c r="BB887" i="218"/>
  <c r="BB886" i="218"/>
  <c r="BB885" i="218"/>
  <c r="BB884" i="218"/>
  <c r="BB883" i="218"/>
  <c r="BB882" i="218"/>
  <c r="BB881" i="218"/>
  <c r="BB880" i="218"/>
  <c r="BB879" i="218"/>
  <c r="BB878" i="218"/>
  <c r="BB877" i="218"/>
  <c r="BB876" i="218"/>
  <c r="BB875" i="218"/>
  <c r="BB874" i="218"/>
  <c r="BB873" i="218"/>
  <c r="BB872" i="218"/>
  <c r="BB871" i="218"/>
  <c r="BB870" i="218"/>
  <c r="BB869" i="218"/>
  <c r="BB868" i="218"/>
  <c r="BB867" i="218"/>
  <c r="BB866" i="218"/>
  <c r="BB865" i="218"/>
  <c r="BB864" i="218"/>
  <c r="BB863" i="218"/>
  <c r="BB862" i="218"/>
  <c r="BB861" i="218"/>
  <c r="BB860" i="218"/>
  <c r="BB859" i="218"/>
  <c r="BB858" i="218"/>
  <c r="BB857" i="218"/>
  <c r="BB856" i="218"/>
  <c r="BB855" i="218"/>
  <c r="BB854" i="218"/>
  <c r="BB853" i="218"/>
  <c r="BB852" i="218"/>
  <c r="BB851" i="218"/>
  <c r="BB850" i="218"/>
  <c r="BB849" i="218"/>
  <c r="BB848" i="218"/>
  <c r="BB847" i="218"/>
  <c r="BB846" i="218"/>
  <c r="BB845" i="218"/>
  <c r="BB844" i="218"/>
  <c r="BB843" i="218"/>
  <c r="BB842" i="218"/>
  <c r="BB841" i="218"/>
  <c r="BB840" i="218"/>
  <c r="BB839" i="218"/>
  <c r="BB838" i="218"/>
  <c r="BB837" i="218"/>
  <c r="BB836" i="218"/>
  <c r="BB835" i="218"/>
  <c r="BB834" i="218"/>
  <c r="BB833" i="218"/>
  <c r="BB832" i="218"/>
  <c r="BB831" i="218"/>
  <c r="BB830" i="218"/>
  <c r="BB829" i="218"/>
  <c r="BB828" i="218"/>
  <c r="BB827" i="218"/>
  <c r="BB826" i="218"/>
  <c r="BB825" i="218"/>
  <c r="BB824" i="218"/>
  <c r="BB823" i="218"/>
  <c r="BB822" i="218"/>
  <c r="BB821" i="218"/>
  <c r="BB820" i="218"/>
  <c r="BB819" i="218"/>
  <c r="BB818" i="218"/>
  <c r="BB817" i="218"/>
  <c r="BB816" i="218"/>
  <c r="BB815" i="218"/>
  <c r="BB814" i="218"/>
  <c r="BB813" i="218"/>
  <c r="BB812" i="218"/>
  <c r="BB811" i="218"/>
  <c r="BB810" i="218"/>
  <c r="BB809" i="218"/>
  <c r="BB808" i="218"/>
  <c r="BB807" i="218"/>
  <c r="BB806" i="218"/>
  <c r="BB805" i="218"/>
  <c r="BB804" i="218"/>
  <c r="BB803" i="218"/>
  <c r="BB802" i="218"/>
  <c r="BB801" i="218"/>
  <c r="BB800" i="218"/>
  <c r="BB799" i="218"/>
  <c r="BB798" i="218"/>
  <c r="BB797" i="218"/>
  <c r="BB796" i="218"/>
  <c r="BB795" i="218"/>
  <c r="BB794" i="218"/>
  <c r="BB793" i="218"/>
  <c r="BB792" i="218"/>
  <c r="BB791" i="218"/>
  <c r="BB790" i="218"/>
  <c r="BB789" i="218"/>
  <c r="BB788" i="218"/>
  <c r="BB787" i="218"/>
  <c r="BB786" i="218"/>
  <c r="BB785" i="218"/>
  <c r="BB784" i="218"/>
  <c r="BB783" i="218"/>
  <c r="BB782" i="218"/>
  <c r="BB781" i="218"/>
  <c r="BB780" i="218"/>
  <c r="BB779" i="218"/>
  <c r="BB778" i="218"/>
  <c r="BB777" i="218"/>
  <c r="BB776" i="218"/>
  <c r="BB775" i="218"/>
  <c r="BB774" i="218"/>
  <c r="BB773" i="218"/>
  <c r="BB772" i="218"/>
  <c r="BB771" i="218"/>
  <c r="BB770" i="218"/>
  <c r="BB769" i="218"/>
  <c r="BB768" i="218"/>
  <c r="BB767" i="218"/>
  <c r="BB766" i="218"/>
  <c r="BB765" i="218"/>
  <c r="BB764" i="218"/>
  <c r="BB763" i="218"/>
  <c r="BB762" i="218"/>
  <c r="BB761" i="218"/>
  <c r="BB760" i="218"/>
  <c r="BB759" i="218"/>
  <c r="BB758" i="218"/>
  <c r="BB757" i="218"/>
  <c r="BB756" i="218"/>
  <c r="BB755" i="218"/>
  <c r="BB754" i="218"/>
  <c r="BB753" i="218"/>
  <c r="BB752" i="218"/>
  <c r="BB751" i="218"/>
  <c r="BB750" i="218"/>
  <c r="BB749" i="218"/>
  <c r="BB748" i="218"/>
  <c r="BB747" i="218"/>
  <c r="BB746" i="218"/>
  <c r="BB745" i="218"/>
  <c r="BB744" i="218"/>
  <c r="BB743" i="218"/>
  <c r="BB742" i="218"/>
  <c r="BB741" i="218"/>
  <c r="BB740" i="218"/>
  <c r="BB739" i="218"/>
  <c r="BB738" i="218"/>
  <c r="BB737" i="218"/>
  <c r="BB736" i="218"/>
  <c r="BB735" i="218"/>
  <c r="BB734" i="218"/>
  <c r="BB733" i="218"/>
  <c r="BB732" i="218"/>
  <c r="BB731" i="218"/>
  <c r="BB730" i="218"/>
  <c r="BB729" i="218"/>
  <c r="BB728" i="218"/>
  <c r="BB727" i="218"/>
  <c r="BB726" i="218"/>
  <c r="BB725" i="218"/>
  <c r="BB724" i="218"/>
  <c r="BB723" i="218"/>
  <c r="BB722" i="218"/>
  <c r="BB721" i="218"/>
  <c r="BB720" i="218"/>
  <c r="BB719" i="218"/>
  <c r="BB718" i="218"/>
  <c r="BB717" i="218"/>
  <c r="BB716" i="218"/>
  <c r="BB715" i="218"/>
  <c r="BB714" i="218"/>
  <c r="BB713" i="218"/>
  <c r="BB712" i="218"/>
  <c r="BB711" i="218"/>
  <c r="BB710" i="218"/>
  <c r="BB709" i="218"/>
  <c r="BB708" i="218"/>
  <c r="BB707" i="218"/>
  <c r="BB706" i="218"/>
  <c r="BB705" i="218"/>
  <c r="BB704" i="218"/>
  <c r="BB703" i="218"/>
  <c r="BB702" i="218"/>
  <c r="BB701" i="218"/>
  <c r="BB700" i="218"/>
  <c r="BB699" i="218"/>
  <c r="BB698" i="218"/>
  <c r="BB697" i="218"/>
  <c r="BB696" i="218"/>
  <c r="BB695" i="218"/>
  <c r="BB694" i="218"/>
  <c r="BB693" i="218"/>
  <c r="BB692" i="218"/>
  <c r="BB691" i="218"/>
  <c r="BB690" i="218"/>
  <c r="BB689" i="218"/>
  <c r="BB688" i="218"/>
  <c r="BB687" i="218"/>
  <c r="BB686" i="218"/>
  <c r="BB685" i="218"/>
  <c r="BB684" i="218"/>
  <c r="BB683" i="218"/>
  <c r="BB682" i="218"/>
  <c r="BB681" i="218"/>
  <c r="BB680" i="218"/>
  <c r="BB679" i="218"/>
  <c r="BB678" i="218"/>
  <c r="BB677" i="218"/>
  <c r="BB676" i="218"/>
  <c r="BB675" i="218"/>
  <c r="BB674" i="218"/>
  <c r="BB673" i="218"/>
  <c r="BB672" i="218"/>
  <c r="BB671" i="218"/>
  <c r="BB670" i="218"/>
  <c r="BB669" i="218"/>
  <c r="BB668" i="218"/>
  <c r="BB667" i="218"/>
  <c r="BB666" i="218"/>
  <c r="BB665" i="218"/>
  <c r="BB664" i="218"/>
  <c r="BB663" i="218"/>
  <c r="BB662" i="218"/>
  <c r="BB661" i="218"/>
  <c r="BB660" i="218"/>
  <c r="BB659" i="218"/>
  <c r="BB658" i="218"/>
  <c r="BB657" i="218"/>
  <c r="BB656" i="218"/>
  <c r="BB655" i="218"/>
  <c r="BB654" i="218"/>
  <c r="BB653" i="218"/>
  <c r="BB652" i="218"/>
  <c r="BB651" i="218"/>
  <c r="BB650" i="218"/>
  <c r="BB649" i="218"/>
  <c r="BB648" i="218"/>
  <c r="BB647" i="218"/>
  <c r="BB646" i="218"/>
  <c r="BB645" i="218"/>
  <c r="BB644" i="218"/>
  <c r="BB643" i="218"/>
  <c r="BB642" i="218"/>
  <c r="BB641" i="218"/>
  <c r="BB640" i="218"/>
  <c r="BB639" i="218"/>
  <c r="BB638" i="218"/>
  <c r="BB637" i="218"/>
  <c r="BB636" i="218"/>
  <c r="BB635" i="218"/>
  <c r="BB634" i="218"/>
  <c r="BB633" i="218"/>
  <c r="BB632" i="218"/>
  <c r="BB631" i="218"/>
  <c r="BB630" i="218"/>
  <c r="BB629" i="218"/>
  <c r="BB628" i="218"/>
  <c r="BB627" i="218"/>
  <c r="BB626" i="218"/>
  <c r="BB625" i="218"/>
  <c r="BB624" i="218"/>
  <c r="BB623" i="218"/>
  <c r="BB622" i="218"/>
  <c r="BB621" i="218"/>
  <c r="BB620" i="218"/>
  <c r="BB619" i="218"/>
  <c r="BB618" i="218"/>
  <c r="BB617" i="218"/>
  <c r="BB616" i="218"/>
  <c r="BB615" i="218"/>
  <c r="BB614" i="218"/>
  <c r="BB613" i="218"/>
  <c r="BB612" i="218"/>
  <c r="BB611" i="218"/>
  <c r="BB610" i="218"/>
  <c r="BB609" i="218"/>
  <c r="BB608" i="218"/>
  <c r="BB607" i="218"/>
  <c r="BB606" i="218"/>
  <c r="BB605" i="218"/>
  <c r="BB604" i="218"/>
  <c r="BB603" i="218"/>
  <c r="BB602" i="218"/>
  <c r="BB601" i="218"/>
  <c r="BB600" i="218"/>
  <c r="BB599" i="218"/>
  <c r="BB598" i="218"/>
  <c r="BB597" i="218"/>
  <c r="BB596" i="218"/>
  <c r="BB595" i="218"/>
  <c r="BB594" i="218"/>
  <c r="BB593" i="218"/>
  <c r="BB592" i="218"/>
  <c r="BB591" i="218"/>
  <c r="BB590" i="218"/>
  <c r="BB589" i="218"/>
  <c r="BB588" i="218"/>
  <c r="BB587" i="218"/>
  <c r="BB586" i="218"/>
  <c r="BB585" i="218"/>
  <c r="BB584" i="218"/>
  <c r="BB583" i="218"/>
  <c r="BB582" i="218"/>
  <c r="BB581" i="218"/>
  <c r="BB580" i="218"/>
  <c r="BB579" i="218"/>
  <c r="BB578" i="218"/>
  <c r="BB577" i="218"/>
  <c r="BB576" i="218"/>
  <c r="BB575" i="218"/>
  <c r="BB574" i="218"/>
  <c r="BB573" i="218"/>
  <c r="BB572" i="218"/>
  <c r="BB571" i="218"/>
  <c r="BB570" i="218"/>
  <c r="BB569" i="218"/>
  <c r="BB568" i="218"/>
  <c r="BB567" i="218"/>
  <c r="BB566" i="218"/>
  <c r="BB565" i="218"/>
  <c r="BB564" i="218"/>
  <c r="BB563" i="218"/>
  <c r="BB562" i="218"/>
  <c r="BB561" i="218"/>
  <c r="BB560" i="218"/>
  <c r="BB559" i="218"/>
  <c r="BB558" i="218"/>
  <c r="BB557" i="218"/>
  <c r="BB556" i="218"/>
  <c r="BB555" i="218"/>
  <c r="BB554" i="218"/>
  <c r="BB553" i="218"/>
  <c r="BB552" i="218"/>
  <c r="BB551" i="218"/>
  <c r="BB550" i="218"/>
  <c r="BB549" i="218"/>
  <c r="BB548" i="218"/>
  <c r="BB547" i="218"/>
  <c r="BB546" i="218"/>
  <c r="BB545" i="218"/>
  <c r="BB544" i="218"/>
  <c r="BB543" i="218"/>
  <c r="BB542" i="218"/>
  <c r="BB541" i="218"/>
  <c r="BB540" i="218"/>
  <c r="BB539" i="218"/>
  <c r="BB538" i="218"/>
  <c r="BB537" i="218"/>
  <c r="BB536" i="218"/>
  <c r="BB535" i="218"/>
  <c r="BB534" i="218"/>
  <c r="BB533" i="218"/>
  <c r="BB532" i="218"/>
  <c r="BB531" i="218"/>
  <c r="BB530" i="218"/>
  <c r="BB529" i="218"/>
  <c r="BB528" i="218"/>
  <c r="BB527" i="218"/>
  <c r="BB526" i="218"/>
  <c r="BB525" i="218"/>
  <c r="BB524" i="218"/>
  <c r="BB523" i="218"/>
  <c r="BB522" i="218"/>
  <c r="BB521" i="218"/>
  <c r="BB520" i="218"/>
  <c r="BB519" i="218"/>
  <c r="BB518" i="218"/>
  <c r="BB517" i="218"/>
  <c r="BB516" i="218"/>
  <c r="BB515" i="218"/>
  <c r="BB514" i="218"/>
  <c r="BB513" i="218"/>
  <c r="BB512" i="218"/>
  <c r="BB511" i="218"/>
  <c r="BB510" i="218"/>
  <c r="BB509" i="218"/>
  <c r="BB508" i="218"/>
  <c r="BB507" i="218"/>
  <c r="BB506" i="218"/>
  <c r="BB505" i="218"/>
  <c r="BB504" i="218"/>
  <c r="BB503" i="218"/>
  <c r="BB502" i="218"/>
  <c r="BB501" i="218"/>
  <c r="BB500" i="218"/>
  <c r="BB499" i="218"/>
  <c r="BB498" i="218"/>
  <c r="BB497" i="218"/>
  <c r="BB496" i="218"/>
  <c r="BB495" i="218"/>
  <c r="BB494" i="218"/>
  <c r="BB493" i="218"/>
  <c r="BB492" i="218"/>
  <c r="BB491" i="218"/>
  <c r="BB490" i="218"/>
  <c r="BB489" i="218"/>
  <c r="BB488" i="218"/>
  <c r="BB487" i="218"/>
  <c r="BB486" i="218"/>
  <c r="BB485" i="218"/>
  <c r="BB484" i="218"/>
  <c r="BB483" i="218"/>
  <c r="BB482" i="218"/>
  <c r="BB481" i="218"/>
  <c r="BB480" i="218"/>
  <c r="BB479" i="218"/>
  <c r="BB478" i="218"/>
  <c r="BB477" i="218"/>
  <c r="BB476" i="218"/>
  <c r="BB475" i="218"/>
  <c r="BB474" i="218"/>
  <c r="BB473" i="218"/>
  <c r="BB472" i="218"/>
  <c r="BB471" i="218"/>
  <c r="BB470" i="218"/>
  <c r="BB469" i="218"/>
  <c r="BB468" i="218"/>
  <c r="BB467" i="218"/>
  <c r="BB466" i="218"/>
  <c r="BB465" i="218"/>
  <c r="BB464" i="218"/>
  <c r="BB463" i="218"/>
  <c r="BB462" i="218"/>
  <c r="BB461" i="218"/>
  <c r="BB460" i="218"/>
  <c r="BB459" i="218"/>
  <c r="BB458" i="218"/>
  <c r="BB457" i="218"/>
  <c r="BB456" i="218"/>
  <c r="BB455" i="218"/>
  <c r="BB454" i="218"/>
  <c r="BB453" i="218"/>
  <c r="BB452" i="218"/>
  <c r="BB451" i="218"/>
  <c r="BB450" i="218"/>
  <c r="BB449" i="218"/>
  <c r="BB448" i="218"/>
  <c r="BB447" i="218"/>
  <c r="BB446" i="218"/>
  <c r="BB445" i="218"/>
  <c r="BB444" i="218"/>
  <c r="BB443" i="218"/>
  <c r="BB442" i="218"/>
  <c r="BB441" i="218"/>
  <c r="BB440" i="218"/>
  <c r="BB439" i="218"/>
  <c r="BB438" i="218"/>
  <c r="BB437" i="218"/>
  <c r="BB436" i="218"/>
  <c r="BB435" i="218"/>
  <c r="BB434" i="218"/>
  <c r="BB433" i="218"/>
  <c r="BB432" i="218"/>
  <c r="BB431" i="218"/>
  <c r="BB430" i="218"/>
  <c r="BB429" i="218"/>
  <c r="BB428" i="218"/>
  <c r="BB427" i="218"/>
  <c r="BB426" i="218"/>
  <c r="BB425" i="218"/>
  <c r="BB424" i="218"/>
  <c r="BB423" i="218"/>
  <c r="BB422" i="218"/>
  <c r="BB421" i="218"/>
  <c r="BB420" i="218"/>
  <c r="BB419" i="218"/>
  <c r="BB418" i="218"/>
  <c r="BB417" i="218"/>
  <c r="BB416" i="218"/>
  <c r="BB415" i="218"/>
  <c r="BB414" i="218"/>
  <c r="BB413" i="218"/>
  <c r="BB412" i="218"/>
  <c r="BB411" i="218"/>
  <c r="BB410" i="218"/>
  <c r="BB409" i="218"/>
  <c r="BB408" i="218"/>
  <c r="BB407" i="218"/>
  <c r="BB406" i="218"/>
  <c r="BB405" i="218"/>
  <c r="BB404" i="218"/>
  <c r="BB403" i="218"/>
  <c r="BB402" i="218"/>
  <c r="BB401" i="218"/>
  <c r="BB400" i="218"/>
  <c r="BB399" i="218"/>
  <c r="BB398" i="218"/>
  <c r="BB397" i="218"/>
  <c r="BB396" i="218"/>
  <c r="BB395" i="218"/>
  <c r="BB394" i="218"/>
  <c r="BB393" i="218"/>
  <c r="BB392" i="218"/>
  <c r="BB391" i="218"/>
  <c r="BB390" i="218"/>
  <c r="BB389" i="218"/>
  <c r="BB388" i="218"/>
  <c r="BB387" i="218"/>
  <c r="BB386" i="218"/>
  <c r="BB385" i="218"/>
  <c r="BB384" i="218"/>
  <c r="BB383" i="218"/>
  <c r="BB382" i="218"/>
  <c r="BB381" i="218"/>
  <c r="BB380" i="218"/>
  <c r="BB379" i="218"/>
  <c r="BB378" i="218"/>
  <c r="BB377" i="218"/>
  <c r="BB376" i="218"/>
  <c r="BB375" i="218"/>
  <c r="BB374" i="218"/>
  <c r="BB373" i="218"/>
  <c r="BB372" i="218"/>
  <c r="BB371" i="218"/>
  <c r="BB370" i="218"/>
  <c r="BB369" i="218"/>
  <c r="BB368" i="218"/>
  <c r="BB367" i="218"/>
  <c r="BB366" i="218"/>
  <c r="BB365" i="218"/>
  <c r="BB364" i="218"/>
  <c r="BB363" i="218"/>
  <c r="BB362" i="218"/>
  <c r="BB361" i="218"/>
  <c r="BB360" i="218"/>
  <c r="BB359" i="218"/>
  <c r="BB358" i="218"/>
  <c r="BB357" i="218"/>
  <c r="BB356" i="218"/>
  <c r="BB355" i="218"/>
  <c r="BB354" i="218"/>
  <c r="BB353" i="218"/>
  <c r="BB352" i="218"/>
  <c r="BB351" i="218"/>
  <c r="BB350" i="218"/>
  <c r="BB349" i="218"/>
  <c r="BB348" i="218"/>
  <c r="BB347" i="218"/>
  <c r="BB346" i="218"/>
  <c r="BB345" i="218"/>
  <c r="BB344" i="218"/>
  <c r="BB343" i="218"/>
  <c r="BB342" i="218"/>
  <c r="BB341" i="218"/>
  <c r="BB340" i="218"/>
  <c r="BB339" i="218"/>
  <c r="BB338" i="218"/>
  <c r="BB337" i="218"/>
  <c r="BB336" i="218"/>
  <c r="BB335" i="218"/>
  <c r="BB334" i="218"/>
  <c r="BB333" i="218"/>
  <c r="BB332" i="218"/>
  <c r="BB331" i="218"/>
  <c r="BB330" i="218"/>
  <c r="BB329" i="218"/>
  <c r="BB328" i="218"/>
  <c r="BB327" i="218"/>
  <c r="BB326" i="218"/>
  <c r="BB325" i="218"/>
  <c r="BB324" i="218"/>
  <c r="BB323" i="218"/>
  <c r="BB322" i="218"/>
  <c r="BB321" i="218"/>
  <c r="BB320" i="218"/>
  <c r="BB319" i="218"/>
  <c r="BB318" i="218"/>
  <c r="BB317" i="218"/>
  <c r="BB316" i="218"/>
  <c r="BB315" i="218"/>
  <c r="BB314" i="218"/>
  <c r="BB313" i="218"/>
  <c r="BB312" i="218"/>
  <c r="BB311" i="218"/>
  <c r="BB310" i="218"/>
  <c r="BB309" i="218"/>
  <c r="BB308" i="218"/>
  <c r="BB307" i="218"/>
  <c r="BB306" i="218"/>
  <c r="BB305" i="218"/>
  <c r="BB304" i="218"/>
  <c r="BB303" i="218"/>
  <c r="BB302" i="218"/>
  <c r="BB301" i="218"/>
  <c r="BB300" i="218"/>
  <c r="BB299" i="218"/>
  <c r="BB298" i="218"/>
  <c r="BB297" i="218"/>
  <c r="BB296" i="218"/>
  <c r="BB295" i="218"/>
  <c r="BB294" i="218"/>
  <c r="BB293" i="218"/>
  <c r="BB292" i="218"/>
  <c r="BB291" i="218"/>
  <c r="BB290" i="218"/>
  <c r="BB289" i="218"/>
  <c r="BB288" i="218"/>
  <c r="BB287" i="218"/>
  <c r="BB286" i="218"/>
  <c r="BB285" i="218"/>
  <c r="BB284" i="218"/>
  <c r="BB283" i="218"/>
  <c r="BB282" i="218"/>
  <c r="BB281" i="218"/>
  <c r="BB280" i="218"/>
  <c r="BB279" i="218"/>
  <c r="BB278" i="218"/>
  <c r="BB277" i="218"/>
  <c r="BB276" i="218"/>
  <c r="BB275" i="218"/>
  <c r="BB274" i="218"/>
  <c r="BB273" i="218"/>
  <c r="BB272" i="218"/>
  <c r="BB271" i="218"/>
  <c r="BB270" i="218"/>
  <c r="BB269" i="218"/>
  <c r="BB268" i="218"/>
  <c r="BB267" i="218"/>
  <c r="BB266" i="218"/>
  <c r="BB265" i="218"/>
  <c r="BB264" i="218"/>
  <c r="BB263" i="218"/>
  <c r="BB262" i="218"/>
  <c r="BB261" i="218"/>
  <c r="BB260" i="218"/>
  <c r="BB259" i="218"/>
  <c r="BB258" i="218"/>
  <c r="BB257" i="218"/>
  <c r="BB256" i="218"/>
  <c r="BB255" i="218"/>
  <c r="BB254" i="218"/>
  <c r="BB253" i="218"/>
  <c r="BB252" i="218"/>
  <c r="BB251" i="218"/>
  <c r="BB250" i="218"/>
  <c r="BB249" i="218"/>
  <c r="BB248" i="218"/>
  <c r="BB247" i="218"/>
  <c r="BB246" i="218"/>
  <c r="BB245" i="218"/>
  <c r="BB244" i="218"/>
  <c r="BB243" i="218"/>
  <c r="BB242" i="218"/>
  <c r="BB241" i="218"/>
  <c r="BB240" i="218"/>
  <c r="BB239" i="218"/>
  <c r="BB238" i="218"/>
  <c r="BB237" i="218"/>
  <c r="BB236" i="218"/>
  <c r="BB235" i="218"/>
  <c r="BB234" i="218"/>
  <c r="BB233" i="218"/>
  <c r="BB232" i="218"/>
  <c r="BB231" i="218"/>
  <c r="BB230" i="218"/>
  <c r="BB229" i="218"/>
  <c r="BB228" i="218"/>
  <c r="BB227" i="218"/>
  <c r="BB226" i="218"/>
  <c r="BB225" i="218"/>
  <c r="BB224" i="218"/>
  <c r="BB223" i="218"/>
  <c r="BB222" i="218"/>
  <c r="BB221" i="218"/>
  <c r="BB220" i="218"/>
  <c r="BB219" i="218"/>
  <c r="BB218" i="218"/>
  <c r="BB217" i="218"/>
  <c r="BB216" i="218"/>
  <c r="BB215" i="218"/>
  <c r="BB214" i="218"/>
  <c r="BB213" i="218"/>
  <c r="BB212" i="218"/>
  <c r="BB211" i="218"/>
  <c r="BB210" i="218"/>
  <c r="BB209" i="218"/>
  <c r="BB208" i="218"/>
  <c r="BB207" i="218"/>
  <c r="BB206" i="218"/>
  <c r="BB205" i="218"/>
  <c r="BB204" i="218"/>
  <c r="BB203" i="218"/>
  <c r="BB202" i="218"/>
  <c r="BB201" i="218"/>
  <c r="BB200" i="218"/>
  <c r="BB199" i="218"/>
  <c r="BB198" i="218"/>
  <c r="BB197" i="218"/>
  <c r="BB196" i="218"/>
  <c r="BB195" i="218"/>
  <c r="BB194" i="218"/>
  <c r="BB193" i="218"/>
  <c r="BB192" i="218"/>
  <c r="BB191" i="218"/>
  <c r="BB190" i="218"/>
  <c r="BB189" i="218"/>
  <c r="BB188" i="218"/>
  <c r="BB187" i="218"/>
  <c r="BB186" i="218"/>
  <c r="BB185" i="218"/>
  <c r="BB184" i="218"/>
  <c r="BB183" i="218"/>
  <c r="BB182" i="218"/>
  <c r="BB181" i="218"/>
  <c r="BB180" i="218"/>
  <c r="BB179" i="218"/>
  <c r="BB178" i="218"/>
  <c r="BB177" i="218"/>
  <c r="BB176" i="218"/>
  <c r="BB175" i="218"/>
  <c r="BB174" i="218"/>
  <c r="BB173" i="218"/>
  <c r="BB172" i="218"/>
  <c r="BB171" i="218"/>
  <c r="BB170" i="218"/>
  <c r="BB169" i="218"/>
  <c r="BB168" i="218"/>
  <c r="BB167" i="218"/>
  <c r="BB166" i="218"/>
  <c r="BB165" i="218"/>
  <c r="BB164" i="218"/>
  <c r="BB163" i="218"/>
  <c r="BB162" i="218"/>
  <c r="BB161" i="218"/>
  <c r="BB160" i="218"/>
  <c r="BB159" i="218"/>
  <c r="BB158" i="218"/>
  <c r="BB157" i="218"/>
  <c r="BB156" i="218"/>
  <c r="BB155" i="218"/>
  <c r="BB154" i="218"/>
  <c r="BB153" i="218"/>
  <c r="BB152" i="218"/>
  <c r="BB151" i="218"/>
  <c r="BB150" i="218"/>
  <c r="BB149" i="218"/>
  <c r="BB148" i="218"/>
  <c r="BB147" i="218"/>
  <c r="BB146" i="218"/>
  <c r="BB145" i="218"/>
  <c r="BB144" i="218"/>
  <c r="BB143" i="218"/>
  <c r="BB142" i="218"/>
  <c r="BB141" i="218"/>
  <c r="BB140" i="218"/>
  <c r="BB139" i="218"/>
  <c r="BB138" i="218"/>
  <c r="BB137" i="218"/>
  <c r="BB136" i="218"/>
  <c r="BB135" i="218"/>
  <c r="BB134" i="218"/>
  <c r="BB133" i="218"/>
  <c r="BB132" i="218"/>
  <c r="BB131" i="218"/>
  <c r="BB130" i="218"/>
  <c r="BB129" i="218"/>
  <c r="BB128" i="218"/>
  <c r="BB127" i="218"/>
  <c r="BB126" i="218"/>
  <c r="BB125" i="218"/>
  <c r="BB124" i="218"/>
  <c r="BB123" i="218"/>
  <c r="BB122" i="218"/>
  <c r="BB121" i="218"/>
  <c r="BB120" i="218"/>
  <c r="BB119" i="218"/>
  <c r="BB118" i="218"/>
  <c r="BB117" i="218"/>
  <c r="BB116" i="218"/>
  <c r="BB115" i="218"/>
  <c r="BB114" i="218"/>
  <c r="BB113" i="218"/>
  <c r="BB112" i="218"/>
  <c r="BB111" i="218"/>
  <c r="BB110" i="218"/>
  <c r="BB109" i="218"/>
  <c r="BB108" i="218"/>
  <c r="BB107" i="218"/>
  <c r="BB106" i="218"/>
  <c r="BB105" i="218"/>
  <c r="BB104" i="218"/>
  <c r="BB103" i="218"/>
  <c r="BB102" i="218"/>
  <c r="BB101" i="218"/>
  <c r="BB100" i="218"/>
  <c r="BB99" i="218"/>
  <c r="BB98" i="218"/>
  <c r="BB97" i="218"/>
  <c r="BB96" i="218"/>
  <c r="BB95" i="218"/>
  <c r="BB94" i="218"/>
  <c r="BB93" i="218"/>
  <c r="BB92" i="218"/>
  <c r="BB91" i="218"/>
  <c r="BB90" i="218"/>
  <c r="BB89" i="218"/>
  <c r="BB88" i="218"/>
  <c r="BB87" i="218"/>
  <c r="BB86" i="218"/>
  <c r="BB85" i="218"/>
  <c r="BB84" i="218"/>
  <c r="BB83" i="218"/>
  <c r="BB82" i="218"/>
  <c r="BB81" i="218"/>
  <c r="BB80" i="218"/>
  <c r="BB79" i="218"/>
  <c r="BB78" i="218"/>
  <c r="BB77" i="218"/>
  <c r="BB76" i="218"/>
  <c r="BB75" i="218"/>
  <c r="BB74" i="218"/>
  <c r="BB73" i="218"/>
  <c r="BB72" i="218"/>
  <c r="BB71" i="218"/>
  <c r="BB70" i="218"/>
  <c r="BB69" i="218"/>
  <c r="BB68" i="218"/>
  <c r="BB67" i="218"/>
  <c r="BB66" i="218"/>
  <c r="BB65" i="218"/>
  <c r="BB64" i="218"/>
  <c r="BB63" i="218"/>
  <c r="BB62" i="218"/>
  <c r="S62" i="218"/>
  <c r="I54" i="218" s="1"/>
  <c r="BB61" i="218"/>
  <c r="BB60" i="218"/>
  <c r="BB59" i="218"/>
  <c r="BB58" i="218"/>
  <c r="BB57" i="218"/>
  <c r="BB56" i="218"/>
  <c r="BB55" i="218"/>
  <c r="S55" i="218"/>
  <c r="I53" i="218" s="1"/>
  <c r="BB54" i="218"/>
  <c r="BB53" i="218"/>
  <c r="BB52" i="218"/>
  <c r="BB51" i="218"/>
  <c r="BB50" i="218"/>
  <c r="BB49" i="218"/>
  <c r="BB48" i="218"/>
  <c r="BB47" i="218"/>
  <c r="AL47" i="218"/>
  <c r="I41" i="218" s="1"/>
  <c r="S47" i="218"/>
  <c r="BB46" i="218"/>
  <c r="AF46" i="218"/>
  <c r="AD46" i="218"/>
  <c r="AB46" i="218"/>
  <c r="AA46" i="218"/>
  <c r="Z46" i="218"/>
  <c r="AC46" i="218" s="1"/>
  <c r="Y46" i="218"/>
  <c r="W46" i="218" a="1"/>
  <c r="W46" i="218" s="1"/>
  <c r="V46" i="218"/>
  <c r="U46" i="218"/>
  <c r="BB45" i="218"/>
  <c r="AF45" i="218"/>
  <c r="AD45" i="218"/>
  <c r="AB45" i="218"/>
  <c r="AA45" i="218"/>
  <c r="Z45" i="218"/>
  <c r="AC45" i="218" s="1"/>
  <c r="Y45" i="218"/>
  <c r="W45" i="218" a="1"/>
  <c r="W45" i="218" s="1"/>
  <c r="V45" i="218"/>
  <c r="U45" i="218"/>
  <c r="BB44" i="218"/>
  <c r="AF44" i="218"/>
  <c r="AD44" i="218"/>
  <c r="AB44" i="218"/>
  <c r="AA44" i="218"/>
  <c r="Z44" i="218"/>
  <c r="AC44" i="218" s="1"/>
  <c r="Y44" i="218"/>
  <c r="W44" i="218" a="1"/>
  <c r="W44" i="218" s="1"/>
  <c r="V44" i="218"/>
  <c r="U44" i="218"/>
  <c r="BB43" i="218"/>
  <c r="AF43" i="218"/>
  <c r="AD43" i="218"/>
  <c r="AB43" i="218"/>
  <c r="AA43" i="218"/>
  <c r="Z43" i="218"/>
  <c r="AC43" i="218" s="1"/>
  <c r="Y43" i="218"/>
  <c r="W43" i="218" a="1"/>
  <c r="W43" i="218" s="1"/>
  <c r="V43" i="218"/>
  <c r="U43" i="218"/>
  <c r="BB42" i="218"/>
  <c r="AP47" i="218"/>
  <c r="K41" i="218" s="1"/>
  <c r="AF42" i="218"/>
  <c r="AD42" i="218"/>
  <c r="AB42" i="218"/>
  <c r="AA42" i="218"/>
  <c r="Z42" i="218"/>
  <c r="Y42" i="218"/>
  <c r="W42" i="218" a="1"/>
  <c r="W42" i="218" s="1"/>
  <c r="V42" i="218"/>
  <c r="U42" i="218"/>
  <c r="G42" i="218"/>
  <c r="BB41" i="218"/>
  <c r="BB40" i="218"/>
  <c r="BB39" i="218"/>
  <c r="BB38" i="218"/>
  <c r="G38" i="218"/>
  <c r="BB37" i="218"/>
  <c r="S37" i="218"/>
  <c r="I19" i="218" s="1"/>
  <c r="I37" i="218"/>
  <c r="BB36" i="218"/>
  <c r="AM36" i="218"/>
  <c r="AL36" i="218"/>
  <c r="AR36" i="218" s="1"/>
  <c r="AD36" i="218"/>
  <c r="V36" i="218"/>
  <c r="U36" i="218"/>
  <c r="BB35" i="218"/>
  <c r="AM35" i="218"/>
  <c r="AL35" i="218"/>
  <c r="AR35" i="218" s="1"/>
  <c r="AF35" i="218"/>
  <c r="AD35" i="218"/>
  <c r="AB35" i="218"/>
  <c r="AA35" i="218"/>
  <c r="Z35" i="218"/>
  <c r="AC35" i="218" s="1"/>
  <c r="Y35" i="218"/>
  <c r="W35" i="218" a="1"/>
  <c r="W35" i="218" s="1"/>
  <c r="V35" i="218"/>
  <c r="U35" i="218"/>
  <c r="BB34" i="218"/>
  <c r="AR34" i="218"/>
  <c r="AM34" i="218"/>
  <c r="AL34" i="218"/>
  <c r="AF34" i="218"/>
  <c r="AD34" i="218"/>
  <c r="AB34" i="218"/>
  <c r="AA34" i="218"/>
  <c r="Z34" i="218"/>
  <c r="AC34" i="218" s="1"/>
  <c r="Y34" i="218"/>
  <c r="W34" i="218" a="1"/>
  <c r="W34" i="218" s="1"/>
  <c r="V34" i="218"/>
  <c r="U34" i="218"/>
  <c r="BB33" i="218"/>
  <c r="AM33" i="218"/>
  <c r="AL33" i="218"/>
  <c r="AR33" i="218" s="1"/>
  <c r="AF33" i="218"/>
  <c r="AD33" i="218"/>
  <c r="AB33" i="218"/>
  <c r="AA33" i="218"/>
  <c r="Z33" i="218"/>
  <c r="AC33" i="218" s="1"/>
  <c r="Y33" i="218"/>
  <c r="W33" i="218" a="1"/>
  <c r="W33" i="218" s="1"/>
  <c r="V33" i="218"/>
  <c r="U33" i="218"/>
  <c r="BB32" i="218"/>
  <c r="AM32" i="218"/>
  <c r="AL32" i="218"/>
  <c r="AR32" i="218" s="1"/>
  <c r="AF32" i="218"/>
  <c r="AD32" i="218"/>
  <c r="AB32" i="218"/>
  <c r="AA32" i="218"/>
  <c r="Z32" i="218"/>
  <c r="AC32" i="218" s="1"/>
  <c r="Y32" i="218"/>
  <c r="W32" i="218" a="1"/>
  <c r="W32" i="218" s="1"/>
  <c r="V32" i="218"/>
  <c r="U32" i="218"/>
  <c r="BB31" i="218"/>
  <c r="AM31" i="218"/>
  <c r="AL31" i="218"/>
  <c r="AR31" i="218" s="1"/>
  <c r="AF31" i="218"/>
  <c r="AD31" i="218"/>
  <c r="AB31" i="218"/>
  <c r="AA31" i="218"/>
  <c r="Z31" i="218"/>
  <c r="AC31" i="218" s="1"/>
  <c r="Y31" i="218"/>
  <c r="W31" i="218" a="1"/>
  <c r="W31" i="218" s="1"/>
  <c r="V31" i="218"/>
  <c r="U31" i="218"/>
  <c r="BB30" i="218"/>
  <c r="AR30" i="218"/>
  <c r="AM30" i="218"/>
  <c r="AL30" i="218"/>
  <c r="AF30" i="218"/>
  <c r="AD30" i="218"/>
  <c r="AB30" i="218"/>
  <c r="AA30" i="218"/>
  <c r="Z30" i="218"/>
  <c r="AC30" i="218" s="1"/>
  <c r="Y30" i="218"/>
  <c r="W30" i="218" a="1"/>
  <c r="W30" i="218" s="1"/>
  <c r="V30" i="218"/>
  <c r="U30" i="218"/>
  <c r="BB29" i="218"/>
  <c r="AR29" i="218"/>
  <c r="AM29" i="218"/>
  <c r="AL29" i="218"/>
  <c r="AF29" i="218"/>
  <c r="AD29" i="218"/>
  <c r="AB29" i="218"/>
  <c r="AA29" i="218"/>
  <c r="Z29" i="218"/>
  <c r="AC29" i="218" s="1"/>
  <c r="Y29" i="218"/>
  <c r="W29" i="218" a="1"/>
  <c r="W29" i="218" s="1"/>
  <c r="V29" i="218"/>
  <c r="U29" i="218"/>
  <c r="BB28" i="218"/>
  <c r="AR28" i="218"/>
  <c r="AM28" i="218"/>
  <c r="AL28" i="218"/>
  <c r="AF28" i="218"/>
  <c r="AD28" i="218"/>
  <c r="AB28" i="218"/>
  <c r="AA28" i="218"/>
  <c r="Z28" i="218"/>
  <c r="AC28" i="218" s="1"/>
  <c r="Y28" i="218"/>
  <c r="W28" i="218" a="1"/>
  <c r="W28" i="218" s="1"/>
  <c r="V28" i="218"/>
  <c r="U28" i="218"/>
  <c r="BB27" i="218"/>
  <c r="AM27" i="218"/>
  <c r="AL27" i="218"/>
  <c r="AR27" i="218" s="1"/>
  <c r="AF27" i="218"/>
  <c r="AD27" i="218"/>
  <c r="AB27" i="218"/>
  <c r="AA27" i="218"/>
  <c r="Z27" i="218"/>
  <c r="AC27" i="218" s="1"/>
  <c r="Y27" i="218"/>
  <c r="W27" i="218" a="1"/>
  <c r="W27" i="218" s="1"/>
  <c r="V27" i="218"/>
  <c r="U27" i="218"/>
  <c r="BB26" i="218"/>
  <c r="AM26" i="218"/>
  <c r="AL26" i="218"/>
  <c r="AR26" i="218" s="1"/>
  <c r="AF26" i="218"/>
  <c r="AD26" i="218"/>
  <c r="AB26" i="218"/>
  <c r="AA26" i="218"/>
  <c r="Z26" i="218"/>
  <c r="AC26" i="218" s="1"/>
  <c r="Y26" i="218"/>
  <c r="W26" i="218" a="1"/>
  <c r="W26" i="218" s="1"/>
  <c r="V26" i="218"/>
  <c r="U26" i="218"/>
  <c r="BB25" i="218"/>
  <c r="AR25" i="218"/>
  <c r="AM25" i="218"/>
  <c r="AL25" i="218"/>
  <c r="AF25" i="218"/>
  <c r="AD25" i="218"/>
  <c r="AB25" i="218"/>
  <c r="AA25" i="218"/>
  <c r="Z25" i="218"/>
  <c r="AC25" i="218" s="1"/>
  <c r="Y25" i="218"/>
  <c r="W25" i="218" a="1"/>
  <c r="W25" i="218" s="1"/>
  <c r="V25" i="218"/>
  <c r="U25" i="218"/>
  <c r="BB24" i="218"/>
  <c r="AR24" i="218"/>
  <c r="AM24" i="218"/>
  <c r="AL24" i="218"/>
  <c r="AF24" i="218"/>
  <c r="AD24" i="218"/>
  <c r="AB24" i="218"/>
  <c r="AA24" i="218"/>
  <c r="Z24" i="218"/>
  <c r="AC24" i="218" s="1"/>
  <c r="Y24" i="218"/>
  <c r="W24" i="218" a="1"/>
  <c r="W24" i="218" s="1"/>
  <c r="V24" i="218"/>
  <c r="U24" i="218"/>
  <c r="G24" i="218"/>
  <c r="BB23" i="218"/>
  <c r="AR23" i="218"/>
  <c r="AM23" i="218"/>
  <c r="AL23" i="218"/>
  <c r="AF23" i="218"/>
  <c r="AD23" i="218"/>
  <c r="AB23" i="218"/>
  <c r="AA23" i="218"/>
  <c r="Z23" i="218"/>
  <c r="AC23" i="218" s="1"/>
  <c r="Y23" i="218"/>
  <c r="W23" i="218" a="1"/>
  <c r="W23" i="218" s="1"/>
  <c r="V23" i="218"/>
  <c r="U23" i="218"/>
  <c r="BB22" i="218"/>
  <c r="AM22" i="218"/>
  <c r="AL22" i="218"/>
  <c r="AR22" i="218" s="1"/>
  <c r="AF22" i="218"/>
  <c r="AD22" i="218"/>
  <c r="AB22" i="218"/>
  <c r="AA22" i="218"/>
  <c r="Z22" i="218"/>
  <c r="AC22" i="218" s="1"/>
  <c r="Y22" i="218"/>
  <c r="W22" i="218" a="1"/>
  <c r="W22" i="218" s="1"/>
  <c r="V22" i="218"/>
  <c r="U22" i="218"/>
  <c r="BB21" i="218"/>
  <c r="AM21" i="218"/>
  <c r="AL21" i="218"/>
  <c r="AR21" i="218" s="1"/>
  <c r="AF21" i="218"/>
  <c r="AD21" i="218"/>
  <c r="AB21" i="218"/>
  <c r="AA21" i="218"/>
  <c r="Z21" i="218"/>
  <c r="AC21" i="218" s="1"/>
  <c r="Y21" i="218"/>
  <c r="W21" i="218" a="1"/>
  <c r="W21" i="218" s="1"/>
  <c r="V21" i="218"/>
  <c r="U21" i="218"/>
  <c r="BB20" i="218"/>
  <c r="AM20" i="218"/>
  <c r="AL20" i="218"/>
  <c r="AR20" i="218" s="1"/>
  <c r="AF20" i="218"/>
  <c r="AD20" i="218"/>
  <c r="AB20" i="218"/>
  <c r="AA20" i="218"/>
  <c r="Z20" i="218"/>
  <c r="AC20" i="218" s="1"/>
  <c r="Y20" i="218"/>
  <c r="W20" i="218" a="1"/>
  <c r="W20" i="218" s="1"/>
  <c r="V20" i="218"/>
  <c r="U20" i="218"/>
  <c r="G20" i="218"/>
  <c r="BB19" i="218"/>
  <c r="AM19" i="218"/>
  <c r="AL19" i="218"/>
  <c r="AR19" i="218" s="1"/>
  <c r="AF19" i="218"/>
  <c r="AD19" i="218"/>
  <c r="AB19" i="218"/>
  <c r="AA19" i="218"/>
  <c r="Z19" i="218"/>
  <c r="AC19" i="218" s="1"/>
  <c r="Y19" i="218"/>
  <c r="W19" i="218" a="1"/>
  <c r="W19" i="218" s="1"/>
  <c r="V19" i="218"/>
  <c r="U19" i="218"/>
  <c r="BB18" i="218"/>
  <c r="AR18" i="218"/>
  <c r="AM18" i="218"/>
  <c r="AL18" i="218"/>
  <c r="AF18" i="218"/>
  <c r="AD18" i="218"/>
  <c r="AB18" i="218"/>
  <c r="AA18" i="218"/>
  <c r="Z18" i="218"/>
  <c r="AC18" i="218" s="1"/>
  <c r="Y18" i="218"/>
  <c r="W18" i="218" a="1"/>
  <c r="W18" i="218" s="1"/>
  <c r="V18" i="218"/>
  <c r="U18" i="218"/>
  <c r="BB17" i="218"/>
  <c r="AM17" i="218"/>
  <c r="AL17" i="218"/>
  <c r="AR17" i="218" s="1"/>
  <c r="AF17" i="218"/>
  <c r="AD17" i="218"/>
  <c r="AB17" i="218"/>
  <c r="AA17" i="218"/>
  <c r="Z17" i="218"/>
  <c r="AC17" i="218" s="1"/>
  <c r="Y17" i="218"/>
  <c r="W17" i="218" a="1"/>
  <c r="W17" i="218" s="1"/>
  <c r="V17" i="218"/>
  <c r="U17" i="218"/>
  <c r="BB16" i="218"/>
  <c r="AF16" i="218"/>
  <c r="AD16" i="218"/>
  <c r="AB16" i="218"/>
  <c r="AA16" i="218"/>
  <c r="Z16" i="218"/>
  <c r="AC16" i="218" s="1"/>
  <c r="Y16" i="218"/>
  <c r="W16" i="218" a="1"/>
  <c r="W16" i="218" s="1"/>
  <c r="V16" i="218"/>
  <c r="U16" i="218"/>
  <c r="BB15" i="218"/>
  <c r="AF15" i="218"/>
  <c r="AD15" i="218"/>
  <c r="AB15" i="218"/>
  <c r="AA15" i="218"/>
  <c r="Z15" i="218"/>
  <c r="AC15" i="218" s="1"/>
  <c r="Y15" i="218"/>
  <c r="W15" i="218" a="1"/>
  <c r="W15" i="218" s="1"/>
  <c r="V15" i="218"/>
  <c r="U15" i="218"/>
  <c r="BB14" i="218"/>
  <c r="AF14" i="218"/>
  <c r="AD14" i="218"/>
  <c r="AB14" i="218"/>
  <c r="AA14" i="218"/>
  <c r="Z14" i="218"/>
  <c r="AC14" i="218" s="1"/>
  <c r="Y14" i="218"/>
  <c r="W14" i="218" a="1"/>
  <c r="W14" i="218" s="1"/>
  <c r="V14" i="218"/>
  <c r="U14" i="218"/>
  <c r="BB13" i="218"/>
  <c r="AF13" i="218"/>
  <c r="AD13" i="218"/>
  <c r="AB13" i="218"/>
  <c r="AA13" i="218"/>
  <c r="Z13" i="218"/>
  <c r="AC13" i="218" s="1"/>
  <c r="Y13" i="218"/>
  <c r="W13" i="218" a="1"/>
  <c r="W13" i="218" s="1"/>
  <c r="V13" i="218"/>
  <c r="U13" i="218"/>
  <c r="BB12" i="218"/>
  <c r="AL12" i="218"/>
  <c r="I23" i="218" s="1"/>
  <c r="AF12" i="218"/>
  <c r="AD12" i="218"/>
  <c r="AB12" i="218"/>
  <c r="AA12" i="218"/>
  <c r="Z12" i="218"/>
  <c r="AC12" i="218" s="1"/>
  <c r="Y12" i="218"/>
  <c r="W12" i="218" a="1"/>
  <c r="W12" i="218" s="1"/>
  <c r="V12" i="218"/>
  <c r="U12" i="218"/>
  <c r="BB11" i="218"/>
  <c r="AF11" i="218"/>
  <c r="AD11" i="218"/>
  <c r="AB11" i="218"/>
  <c r="AA11" i="218"/>
  <c r="Z11" i="218"/>
  <c r="AC11" i="218" s="1"/>
  <c r="Y11" i="218"/>
  <c r="W11" i="218" a="1"/>
  <c r="W11" i="218" s="1"/>
  <c r="V11" i="218"/>
  <c r="U11" i="218"/>
  <c r="BB10" i="218"/>
  <c r="AF10" i="218"/>
  <c r="AD10" i="218"/>
  <c r="AB10" i="218"/>
  <c r="AA10" i="218"/>
  <c r="Z10" i="218"/>
  <c r="AC10" i="218" s="1"/>
  <c r="Y10" i="218"/>
  <c r="W10" i="218" a="1"/>
  <c r="W10" i="218" s="1"/>
  <c r="V10" i="218"/>
  <c r="U10" i="218"/>
  <c r="BB9" i="218"/>
  <c r="AF9" i="218"/>
  <c r="AD9" i="218"/>
  <c r="AB9" i="218"/>
  <c r="AA9" i="218"/>
  <c r="Z9" i="218"/>
  <c r="AC9" i="218" s="1"/>
  <c r="Y9" i="218"/>
  <c r="W9" i="218" a="1"/>
  <c r="W9" i="218" s="1"/>
  <c r="V9" i="218"/>
  <c r="U9" i="218"/>
  <c r="BB8" i="218"/>
  <c r="AF8" i="218"/>
  <c r="AD8" i="218"/>
  <c r="AB8" i="218"/>
  <c r="AA8" i="218"/>
  <c r="Z8" i="218"/>
  <c r="AC8" i="218" s="1"/>
  <c r="Y8" i="218"/>
  <c r="W8" i="218" a="1"/>
  <c r="W8" i="218" s="1"/>
  <c r="V8" i="218"/>
  <c r="U8" i="218"/>
  <c r="BB7" i="218"/>
  <c r="AP12" i="218"/>
  <c r="K23" i="218" s="1"/>
  <c r="AD7" i="218"/>
  <c r="V7" i="218"/>
  <c r="U7" i="218"/>
  <c r="BB6" i="218"/>
  <c r="BB5" i="218"/>
  <c r="BB4" i="218"/>
  <c r="BB1128" i="217"/>
  <c r="BB1127" i="217"/>
  <c r="BB1126" i="217"/>
  <c r="BB1125" i="217"/>
  <c r="BB1124" i="217"/>
  <c r="BB1123" i="217"/>
  <c r="BB1122" i="217"/>
  <c r="BB1121" i="217"/>
  <c r="BB1120" i="217"/>
  <c r="BB1119" i="217"/>
  <c r="BB1118" i="217"/>
  <c r="BB1117" i="217"/>
  <c r="BB1116" i="217"/>
  <c r="BB1115" i="217"/>
  <c r="BB1114" i="217"/>
  <c r="BB1113" i="217"/>
  <c r="BB1112" i="217"/>
  <c r="BB1111" i="217"/>
  <c r="BB1110" i="217"/>
  <c r="BB1109" i="217"/>
  <c r="BB1108" i="217"/>
  <c r="BB1107" i="217"/>
  <c r="BB1106" i="217"/>
  <c r="BB1105" i="217"/>
  <c r="BB1104" i="217"/>
  <c r="BB1103" i="217"/>
  <c r="BB1102" i="217"/>
  <c r="BB1101" i="217"/>
  <c r="BB1100" i="217"/>
  <c r="BB1099" i="217"/>
  <c r="BB1098" i="217"/>
  <c r="BB1097" i="217"/>
  <c r="BB1096" i="217"/>
  <c r="BB1095" i="217"/>
  <c r="BB1094" i="217"/>
  <c r="BB1093" i="217"/>
  <c r="BB1092" i="217"/>
  <c r="BB1091" i="217"/>
  <c r="BB1090" i="217"/>
  <c r="BB1089" i="217"/>
  <c r="BB1088" i="217"/>
  <c r="BB1087" i="217"/>
  <c r="BB1086" i="217"/>
  <c r="BB1085" i="217"/>
  <c r="BB1084" i="217"/>
  <c r="BB1083" i="217"/>
  <c r="BB1082" i="217"/>
  <c r="BB1081" i="217"/>
  <c r="BB1080" i="217"/>
  <c r="BB1079" i="217"/>
  <c r="BB1078" i="217"/>
  <c r="BB1077" i="217"/>
  <c r="BB1076" i="217"/>
  <c r="BB1075" i="217"/>
  <c r="BB1074" i="217"/>
  <c r="BB1073" i="217"/>
  <c r="BB1072" i="217"/>
  <c r="BB1071" i="217"/>
  <c r="BB1070" i="217"/>
  <c r="BB1069" i="217"/>
  <c r="BB1068" i="217"/>
  <c r="BB1067" i="217"/>
  <c r="BB1066" i="217"/>
  <c r="BB1065" i="217"/>
  <c r="BB1064" i="217"/>
  <c r="BB1063" i="217"/>
  <c r="BB1062" i="217"/>
  <c r="BB1061" i="217"/>
  <c r="BB1060" i="217"/>
  <c r="BB1059" i="217"/>
  <c r="BB1058" i="217"/>
  <c r="BB1057" i="217"/>
  <c r="BB1056" i="217"/>
  <c r="BB1055" i="217"/>
  <c r="BB1054" i="217"/>
  <c r="BB1053" i="217"/>
  <c r="BB1052" i="217"/>
  <c r="BB1051" i="217"/>
  <c r="BB1050" i="217"/>
  <c r="BB1049" i="217"/>
  <c r="BB1048" i="217"/>
  <c r="BB1047" i="217"/>
  <c r="BB1046" i="217"/>
  <c r="BB1045" i="217"/>
  <c r="BB1044" i="217"/>
  <c r="BB1043" i="217"/>
  <c r="BB1042" i="217"/>
  <c r="BB1041" i="217"/>
  <c r="BB1040" i="217"/>
  <c r="BB1039" i="217"/>
  <c r="BB1038" i="217"/>
  <c r="BB1037" i="217"/>
  <c r="BB1036" i="217"/>
  <c r="BB1035" i="217"/>
  <c r="BB1034" i="217"/>
  <c r="BB1033" i="217"/>
  <c r="BB1032" i="217"/>
  <c r="BB1031" i="217"/>
  <c r="BB1030" i="217"/>
  <c r="BB1029" i="217"/>
  <c r="BB1028" i="217"/>
  <c r="BB1027" i="217"/>
  <c r="BB1026" i="217"/>
  <c r="BB1025" i="217"/>
  <c r="BB1024" i="217"/>
  <c r="BB1023" i="217"/>
  <c r="BB1022" i="217"/>
  <c r="BB1021" i="217"/>
  <c r="BB1020" i="217"/>
  <c r="BB1019" i="217"/>
  <c r="BB1018" i="217"/>
  <c r="BB1017" i="217"/>
  <c r="BB1016" i="217"/>
  <c r="BB1015" i="217"/>
  <c r="BB1014" i="217"/>
  <c r="BB1013" i="217"/>
  <c r="BB1012" i="217"/>
  <c r="BB1011" i="217"/>
  <c r="BB1010" i="217"/>
  <c r="BB1009" i="217"/>
  <c r="BB1008" i="217"/>
  <c r="BB1007" i="217"/>
  <c r="BB1006" i="217"/>
  <c r="BB1005" i="217"/>
  <c r="BB1004" i="217"/>
  <c r="BB1003" i="217"/>
  <c r="BB1002" i="217"/>
  <c r="BB1001" i="217"/>
  <c r="BB1000" i="217"/>
  <c r="BB999" i="217"/>
  <c r="BB998" i="217"/>
  <c r="BB997" i="217"/>
  <c r="BB996" i="217"/>
  <c r="BB995" i="217"/>
  <c r="BB994" i="217"/>
  <c r="BB993" i="217"/>
  <c r="BB992" i="217"/>
  <c r="BB991" i="217"/>
  <c r="BB990" i="217"/>
  <c r="BB989" i="217"/>
  <c r="BB988" i="217"/>
  <c r="BB987" i="217"/>
  <c r="BB986" i="217"/>
  <c r="BB985" i="217"/>
  <c r="BB984" i="217"/>
  <c r="BB983" i="217"/>
  <c r="BB982" i="217"/>
  <c r="BB981" i="217"/>
  <c r="BB980" i="217"/>
  <c r="BB979" i="217"/>
  <c r="BB978" i="217"/>
  <c r="BB977" i="217"/>
  <c r="BB976" i="217"/>
  <c r="BB975" i="217"/>
  <c r="BB974" i="217"/>
  <c r="BB973" i="217"/>
  <c r="BB972" i="217"/>
  <c r="BB971" i="217"/>
  <c r="BB970" i="217"/>
  <c r="BB969" i="217"/>
  <c r="BB968" i="217"/>
  <c r="BB967" i="217"/>
  <c r="BB966" i="217"/>
  <c r="BB965" i="217"/>
  <c r="BB964" i="217"/>
  <c r="BB963" i="217"/>
  <c r="BB962" i="217"/>
  <c r="BB961" i="217"/>
  <c r="BB960" i="217"/>
  <c r="BB959" i="217"/>
  <c r="BB958" i="217"/>
  <c r="BB957" i="217"/>
  <c r="BB956" i="217"/>
  <c r="BB955" i="217"/>
  <c r="BB954" i="217"/>
  <c r="BB953" i="217"/>
  <c r="BB952" i="217"/>
  <c r="BB951" i="217"/>
  <c r="BB950" i="217"/>
  <c r="BB949" i="217"/>
  <c r="BB948" i="217"/>
  <c r="BB947" i="217"/>
  <c r="BB946" i="217"/>
  <c r="BB945" i="217"/>
  <c r="BB944" i="217"/>
  <c r="BB943" i="217"/>
  <c r="BB942" i="217"/>
  <c r="BB941" i="217"/>
  <c r="BB940" i="217"/>
  <c r="BB939" i="217"/>
  <c r="BB938" i="217"/>
  <c r="BB937" i="217"/>
  <c r="BB936" i="217"/>
  <c r="BB935" i="217"/>
  <c r="BB934" i="217"/>
  <c r="BB933" i="217"/>
  <c r="BB932" i="217"/>
  <c r="BB931" i="217"/>
  <c r="BB930" i="217"/>
  <c r="BB929" i="217"/>
  <c r="BB928" i="217"/>
  <c r="BB927" i="217"/>
  <c r="BB926" i="217"/>
  <c r="BB925" i="217"/>
  <c r="BB924" i="217"/>
  <c r="BB923" i="217"/>
  <c r="BB922" i="217"/>
  <c r="BB921" i="217"/>
  <c r="BB920" i="217"/>
  <c r="BB919" i="217"/>
  <c r="BB918" i="217"/>
  <c r="BB917" i="217"/>
  <c r="BB916" i="217"/>
  <c r="BB915" i="217"/>
  <c r="BB914" i="217"/>
  <c r="BB913" i="217"/>
  <c r="BB912" i="217"/>
  <c r="BB911" i="217"/>
  <c r="BB910" i="217"/>
  <c r="BB909" i="217"/>
  <c r="BB908" i="217"/>
  <c r="BB907" i="217"/>
  <c r="BB906" i="217"/>
  <c r="BB905" i="217"/>
  <c r="BB904" i="217"/>
  <c r="BB903" i="217"/>
  <c r="BB902" i="217"/>
  <c r="BB901" i="217"/>
  <c r="BB900" i="217"/>
  <c r="BB899" i="217"/>
  <c r="BB898" i="217"/>
  <c r="BB897" i="217"/>
  <c r="BB896" i="217"/>
  <c r="BB895" i="217"/>
  <c r="BB894" i="217"/>
  <c r="BB893" i="217"/>
  <c r="BB892" i="217"/>
  <c r="BB891" i="217"/>
  <c r="BB890" i="217"/>
  <c r="BB889" i="217"/>
  <c r="BB888" i="217"/>
  <c r="BB887" i="217"/>
  <c r="BB886" i="217"/>
  <c r="BB885" i="217"/>
  <c r="BB884" i="217"/>
  <c r="BB883" i="217"/>
  <c r="BB882" i="217"/>
  <c r="BB881" i="217"/>
  <c r="BB880" i="217"/>
  <c r="BB879" i="217"/>
  <c r="BB878" i="217"/>
  <c r="BB877" i="217"/>
  <c r="BB876" i="217"/>
  <c r="BB875" i="217"/>
  <c r="BB874" i="217"/>
  <c r="BB873" i="217"/>
  <c r="BB872" i="217"/>
  <c r="BB871" i="217"/>
  <c r="BB870" i="217"/>
  <c r="BB869" i="217"/>
  <c r="BB868" i="217"/>
  <c r="BB867" i="217"/>
  <c r="BB866" i="217"/>
  <c r="BB865" i="217"/>
  <c r="BB864" i="217"/>
  <c r="BB863" i="217"/>
  <c r="BB862" i="217"/>
  <c r="BB861" i="217"/>
  <c r="BB860" i="217"/>
  <c r="BB859" i="217"/>
  <c r="BB858" i="217"/>
  <c r="BB857" i="217"/>
  <c r="BB856" i="217"/>
  <c r="BB855" i="217"/>
  <c r="BB854" i="217"/>
  <c r="BB853" i="217"/>
  <c r="BB852" i="217"/>
  <c r="BB851" i="217"/>
  <c r="BB850" i="217"/>
  <c r="BB849" i="217"/>
  <c r="BB848" i="217"/>
  <c r="BB847" i="217"/>
  <c r="BB846" i="217"/>
  <c r="BB845" i="217"/>
  <c r="BB844" i="217"/>
  <c r="BB843" i="217"/>
  <c r="BB842" i="217"/>
  <c r="BB841" i="217"/>
  <c r="BB840" i="217"/>
  <c r="BB839" i="217"/>
  <c r="BB838" i="217"/>
  <c r="BB837" i="217"/>
  <c r="BB836" i="217"/>
  <c r="BB835" i="217"/>
  <c r="BB834" i="217"/>
  <c r="BB833" i="217"/>
  <c r="BB832" i="217"/>
  <c r="BB831" i="217"/>
  <c r="BB830" i="217"/>
  <c r="BB829" i="217"/>
  <c r="BB828" i="217"/>
  <c r="BB827" i="217"/>
  <c r="BB826" i="217"/>
  <c r="BB825" i="217"/>
  <c r="BB824" i="217"/>
  <c r="BB823" i="217"/>
  <c r="BB822" i="217"/>
  <c r="BB821" i="217"/>
  <c r="BB820" i="217"/>
  <c r="BB819" i="217"/>
  <c r="BB818" i="217"/>
  <c r="BB817" i="217"/>
  <c r="BB816" i="217"/>
  <c r="BB815" i="217"/>
  <c r="BB814" i="217"/>
  <c r="BB813" i="217"/>
  <c r="BB812" i="217"/>
  <c r="BB811" i="217"/>
  <c r="BB810" i="217"/>
  <c r="BB809" i="217"/>
  <c r="BB808" i="217"/>
  <c r="BB807" i="217"/>
  <c r="BB806" i="217"/>
  <c r="BB805" i="217"/>
  <c r="BB804" i="217"/>
  <c r="BB803" i="217"/>
  <c r="BB802" i="217"/>
  <c r="BB801" i="217"/>
  <c r="BB800" i="217"/>
  <c r="BB799" i="217"/>
  <c r="BB798" i="217"/>
  <c r="BB797" i="217"/>
  <c r="BB796" i="217"/>
  <c r="BB795" i="217"/>
  <c r="BB794" i="217"/>
  <c r="BB793" i="217"/>
  <c r="BB792" i="217"/>
  <c r="BB791" i="217"/>
  <c r="BB790" i="217"/>
  <c r="BB789" i="217"/>
  <c r="BB788" i="217"/>
  <c r="BB787" i="217"/>
  <c r="BB786" i="217"/>
  <c r="BB785" i="217"/>
  <c r="BB784" i="217"/>
  <c r="BB783" i="217"/>
  <c r="BB782" i="217"/>
  <c r="BB781" i="217"/>
  <c r="BB780" i="217"/>
  <c r="BB779" i="217"/>
  <c r="BB778" i="217"/>
  <c r="BB777" i="217"/>
  <c r="BB776" i="217"/>
  <c r="BB775" i="217"/>
  <c r="BB774" i="217"/>
  <c r="BB773" i="217"/>
  <c r="BB772" i="217"/>
  <c r="BB771" i="217"/>
  <c r="BB770" i="217"/>
  <c r="BB769" i="217"/>
  <c r="BB768" i="217"/>
  <c r="BB767" i="217"/>
  <c r="BB766" i="217"/>
  <c r="BB765" i="217"/>
  <c r="BB764" i="217"/>
  <c r="BB763" i="217"/>
  <c r="BB762" i="217"/>
  <c r="BB761" i="217"/>
  <c r="BB760" i="217"/>
  <c r="BB759" i="217"/>
  <c r="BB758" i="217"/>
  <c r="BB757" i="217"/>
  <c r="BB756" i="217"/>
  <c r="BB755" i="217"/>
  <c r="BB754" i="217"/>
  <c r="BB753" i="217"/>
  <c r="BB752" i="217"/>
  <c r="BB751" i="217"/>
  <c r="BB750" i="217"/>
  <c r="BB749" i="217"/>
  <c r="BB748" i="217"/>
  <c r="BB747" i="217"/>
  <c r="BB746" i="217"/>
  <c r="BB745" i="217"/>
  <c r="BB744" i="217"/>
  <c r="BB743" i="217"/>
  <c r="BB742" i="217"/>
  <c r="BB741" i="217"/>
  <c r="BB740" i="217"/>
  <c r="BB739" i="217"/>
  <c r="BB738" i="217"/>
  <c r="BB737" i="217"/>
  <c r="BB736" i="217"/>
  <c r="BB735" i="217"/>
  <c r="BB734" i="217"/>
  <c r="BB733" i="217"/>
  <c r="BB732" i="217"/>
  <c r="BB731" i="217"/>
  <c r="BB730" i="217"/>
  <c r="BB729" i="217"/>
  <c r="BB728" i="217"/>
  <c r="BB727" i="217"/>
  <c r="BB726" i="217"/>
  <c r="BB725" i="217"/>
  <c r="BB724" i="217"/>
  <c r="BB723" i="217"/>
  <c r="BB722" i="217"/>
  <c r="BB721" i="217"/>
  <c r="BB720" i="217"/>
  <c r="BB719" i="217"/>
  <c r="BB718" i="217"/>
  <c r="BB717" i="217"/>
  <c r="BB716" i="217"/>
  <c r="BB715" i="217"/>
  <c r="BB714" i="217"/>
  <c r="BB713" i="217"/>
  <c r="BB712" i="217"/>
  <c r="BB711" i="217"/>
  <c r="BB710" i="217"/>
  <c r="BB709" i="217"/>
  <c r="BB708" i="217"/>
  <c r="BB707" i="217"/>
  <c r="BB706" i="217"/>
  <c r="BB705" i="217"/>
  <c r="BB704" i="217"/>
  <c r="BB703" i="217"/>
  <c r="BB702" i="217"/>
  <c r="BB701" i="217"/>
  <c r="BB700" i="217"/>
  <c r="BB699" i="217"/>
  <c r="BB698" i="217"/>
  <c r="BB697" i="217"/>
  <c r="BB696" i="217"/>
  <c r="BB695" i="217"/>
  <c r="BB694" i="217"/>
  <c r="BB693" i="217"/>
  <c r="BB692" i="217"/>
  <c r="BB691" i="217"/>
  <c r="BB690" i="217"/>
  <c r="BB689" i="217"/>
  <c r="BB688" i="217"/>
  <c r="BB687" i="217"/>
  <c r="BB686" i="217"/>
  <c r="BB685" i="217"/>
  <c r="BB684" i="217"/>
  <c r="BB683" i="217"/>
  <c r="BB682" i="217"/>
  <c r="BB681" i="217"/>
  <c r="BB680" i="217"/>
  <c r="BB679" i="217"/>
  <c r="BB678" i="217"/>
  <c r="BB677" i="217"/>
  <c r="BB676" i="217"/>
  <c r="BB675" i="217"/>
  <c r="BB674" i="217"/>
  <c r="BB673" i="217"/>
  <c r="BB672" i="217"/>
  <c r="BB671" i="217"/>
  <c r="BB670" i="217"/>
  <c r="BB669" i="217"/>
  <c r="BB668" i="217"/>
  <c r="BB667" i="217"/>
  <c r="BB666" i="217"/>
  <c r="BB665" i="217"/>
  <c r="BB664" i="217"/>
  <c r="BB663" i="217"/>
  <c r="BB662" i="217"/>
  <c r="BB661" i="217"/>
  <c r="BB660" i="217"/>
  <c r="BB659" i="217"/>
  <c r="BB658" i="217"/>
  <c r="BB657" i="217"/>
  <c r="BB656" i="217"/>
  <c r="BB655" i="217"/>
  <c r="BB654" i="217"/>
  <c r="BB653" i="217"/>
  <c r="BB652" i="217"/>
  <c r="BB651" i="217"/>
  <c r="BB650" i="217"/>
  <c r="BB649" i="217"/>
  <c r="BB648" i="217"/>
  <c r="BB647" i="217"/>
  <c r="BB646" i="217"/>
  <c r="BB645" i="217"/>
  <c r="BB644" i="217"/>
  <c r="BB643" i="217"/>
  <c r="BB642" i="217"/>
  <c r="BB641" i="217"/>
  <c r="BB640" i="217"/>
  <c r="BB639" i="217"/>
  <c r="BB638" i="217"/>
  <c r="BB637" i="217"/>
  <c r="BB636" i="217"/>
  <c r="BB635" i="217"/>
  <c r="BB634" i="217"/>
  <c r="BB633" i="217"/>
  <c r="BB632" i="217"/>
  <c r="BB631" i="217"/>
  <c r="BB630" i="217"/>
  <c r="BB629" i="217"/>
  <c r="BB628" i="217"/>
  <c r="BB627" i="217"/>
  <c r="BB626" i="217"/>
  <c r="BB625" i="217"/>
  <c r="BB624" i="217"/>
  <c r="BB623" i="217"/>
  <c r="BB622" i="217"/>
  <c r="BB621" i="217"/>
  <c r="BB620" i="217"/>
  <c r="BB619" i="217"/>
  <c r="BB618" i="217"/>
  <c r="BB617" i="217"/>
  <c r="BB616" i="217"/>
  <c r="BB615" i="217"/>
  <c r="BB614" i="217"/>
  <c r="BB613" i="217"/>
  <c r="BB612" i="217"/>
  <c r="BB611" i="217"/>
  <c r="BB610" i="217"/>
  <c r="BB609" i="217"/>
  <c r="BB608" i="217"/>
  <c r="BB607" i="217"/>
  <c r="BB606" i="217"/>
  <c r="BB605" i="217"/>
  <c r="BB604" i="217"/>
  <c r="BB603" i="217"/>
  <c r="BB602" i="217"/>
  <c r="BB601" i="217"/>
  <c r="BB600" i="217"/>
  <c r="BB599" i="217"/>
  <c r="BB598" i="217"/>
  <c r="BB597" i="217"/>
  <c r="BB596" i="217"/>
  <c r="BB595" i="217"/>
  <c r="BB594" i="217"/>
  <c r="BB593" i="217"/>
  <c r="BB592" i="217"/>
  <c r="BB591" i="217"/>
  <c r="BB590" i="217"/>
  <c r="BB589" i="217"/>
  <c r="BB588" i="217"/>
  <c r="BB587" i="217"/>
  <c r="BB586" i="217"/>
  <c r="BB585" i="217"/>
  <c r="BB584" i="217"/>
  <c r="BB583" i="217"/>
  <c r="BB582" i="217"/>
  <c r="BB581" i="217"/>
  <c r="BB580" i="217"/>
  <c r="BB579" i="217"/>
  <c r="BB578" i="217"/>
  <c r="BB577" i="217"/>
  <c r="BB576" i="217"/>
  <c r="BB575" i="217"/>
  <c r="BB574" i="217"/>
  <c r="BB573" i="217"/>
  <c r="BB572" i="217"/>
  <c r="BB571" i="217"/>
  <c r="BB570" i="217"/>
  <c r="BB569" i="217"/>
  <c r="BB568" i="217"/>
  <c r="BB567" i="217"/>
  <c r="BB566" i="217"/>
  <c r="BB565" i="217"/>
  <c r="BB564" i="217"/>
  <c r="BB563" i="217"/>
  <c r="BB562" i="217"/>
  <c r="BB561" i="217"/>
  <c r="BB560" i="217"/>
  <c r="BB559" i="217"/>
  <c r="BB558" i="217"/>
  <c r="BB557" i="217"/>
  <c r="BB556" i="217"/>
  <c r="BB555" i="217"/>
  <c r="BB554" i="217"/>
  <c r="BB553" i="217"/>
  <c r="BB552" i="217"/>
  <c r="BB551" i="217"/>
  <c r="BB550" i="217"/>
  <c r="BB549" i="217"/>
  <c r="BB548" i="217"/>
  <c r="BB547" i="217"/>
  <c r="BB546" i="217"/>
  <c r="BB545" i="217"/>
  <c r="BB544" i="217"/>
  <c r="BB543" i="217"/>
  <c r="BB542" i="217"/>
  <c r="BB541" i="217"/>
  <c r="BB540" i="217"/>
  <c r="BB539" i="217"/>
  <c r="BB538" i="217"/>
  <c r="BB537" i="217"/>
  <c r="BB536" i="217"/>
  <c r="BB535" i="217"/>
  <c r="BB534" i="217"/>
  <c r="BB533" i="217"/>
  <c r="BB532" i="217"/>
  <c r="BB531" i="217"/>
  <c r="BB530" i="217"/>
  <c r="BB529" i="217"/>
  <c r="BB528" i="217"/>
  <c r="BB527" i="217"/>
  <c r="BB526" i="217"/>
  <c r="BB525" i="217"/>
  <c r="BB524" i="217"/>
  <c r="BB523" i="217"/>
  <c r="BB522" i="217"/>
  <c r="BB521" i="217"/>
  <c r="BB520" i="217"/>
  <c r="BB519" i="217"/>
  <c r="BB518" i="217"/>
  <c r="BB517" i="217"/>
  <c r="BB516" i="217"/>
  <c r="BB515" i="217"/>
  <c r="BB514" i="217"/>
  <c r="BB513" i="217"/>
  <c r="BB512" i="217"/>
  <c r="BB511" i="217"/>
  <c r="BB510" i="217"/>
  <c r="BB509" i="217"/>
  <c r="BB508" i="217"/>
  <c r="BB507" i="217"/>
  <c r="BB506" i="217"/>
  <c r="BB505" i="217"/>
  <c r="BB504" i="217"/>
  <c r="BB503" i="217"/>
  <c r="BB502" i="217"/>
  <c r="BB501" i="217"/>
  <c r="BB500" i="217"/>
  <c r="BB499" i="217"/>
  <c r="BB498" i="217"/>
  <c r="BB497" i="217"/>
  <c r="BB496" i="217"/>
  <c r="BB495" i="217"/>
  <c r="BB494" i="217"/>
  <c r="BB493" i="217"/>
  <c r="BB492" i="217"/>
  <c r="BB491" i="217"/>
  <c r="BB490" i="217"/>
  <c r="BB489" i="217"/>
  <c r="BB488" i="217"/>
  <c r="BB487" i="217"/>
  <c r="BB486" i="217"/>
  <c r="BB485" i="217"/>
  <c r="BB484" i="217"/>
  <c r="BB483" i="217"/>
  <c r="BB482" i="217"/>
  <c r="BB481" i="217"/>
  <c r="BB480" i="217"/>
  <c r="BB479" i="217"/>
  <c r="BB478" i="217"/>
  <c r="BB477" i="217"/>
  <c r="BB476" i="217"/>
  <c r="BB475" i="217"/>
  <c r="BB474" i="217"/>
  <c r="BB473" i="217"/>
  <c r="BB472" i="217"/>
  <c r="BB471" i="217"/>
  <c r="BB470" i="217"/>
  <c r="BB469" i="217"/>
  <c r="BB468" i="217"/>
  <c r="BB467" i="217"/>
  <c r="BB466" i="217"/>
  <c r="BB465" i="217"/>
  <c r="BB464" i="217"/>
  <c r="BB463" i="217"/>
  <c r="BB462" i="217"/>
  <c r="BB461" i="217"/>
  <c r="BB460" i="217"/>
  <c r="BB459" i="217"/>
  <c r="BB458" i="217"/>
  <c r="BB457" i="217"/>
  <c r="BB456" i="217"/>
  <c r="BB455" i="217"/>
  <c r="BB454" i="217"/>
  <c r="BB453" i="217"/>
  <c r="BB452" i="217"/>
  <c r="BB451" i="217"/>
  <c r="BB450" i="217"/>
  <c r="BB449" i="217"/>
  <c r="BB448" i="217"/>
  <c r="BB447" i="217"/>
  <c r="BB446" i="217"/>
  <c r="BB445" i="217"/>
  <c r="BB444" i="217"/>
  <c r="BB443" i="217"/>
  <c r="BB442" i="217"/>
  <c r="BB441" i="217"/>
  <c r="BB440" i="217"/>
  <c r="BB439" i="217"/>
  <c r="BB438" i="217"/>
  <c r="BB437" i="217"/>
  <c r="BB436" i="217"/>
  <c r="BB435" i="217"/>
  <c r="BB434" i="217"/>
  <c r="BB433" i="217"/>
  <c r="BB432" i="217"/>
  <c r="BB431" i="217"/>
  <c r="BB430" i="217"/>
  <c r="BB429" i="217"/>
  <c r="BB428" i="217"/>
  <c r="BB427" i="217"/>
  <c r="BB426" i="217"/>
  <c r="BB425" i="217"/>
  <c r="BB424" i="217"/>
  <c r="BB423" i="217"/>
  <c r="BB422" i="217"/>
  <c r="BB421" i="217"/>
  <c r="BB420" i="217"/>
  <c r="BB419" i="217"/>
  <c r="BB418" i="217"/>
  <c r="BB417" i="217"/>
  <c r="BB416" i="217"/>
  <c r="BB415" i="217"/>
  <c r="BB414" i="217"/>
  <c r="BB413" i="217"/>
  <c r="BB412" i="217"/>
  <c r="BB411" i="217"/>
  <c r="BB410" i="217"/>
  <c r="BB409" i="217"/>
  <c r="BB408" i="217"/>
  <c r="BB407" i="217"/>
  <c r="BB406" i="217"/>
  <c r="BB405" i="217"/>
  <c r="BB404" i="217"/>
  <c r="BB403" i="217"/>
  <c r="BB402" i="217"/>
  <c r="BB401" i="217"/>
  <c r="BB400" i="217"/>
  <c r="BB399" i="217"/>
  <c r="BB398" i="217"/>
  <c r="BB397" i="217"/>
  <c r="BB396" i="217"/>
  <c r="BB395" i="217"/>
  <c r="BB394" i="217"/>
  <c r="BB393" i="217"/>
  <c r="BB392" i="217"/>
  <c r="BB391" i="217"/>
  <c r="BB390" i="217"/>
  <c r="BB389" i="217"/>
  <c r="BB388" i="217"/>
  <c r="BB387" i="217"/>
  <c r="BB386" i="217"/>
  <c r="BB385" i="217"/>
  <c r="BB384" i="217"/>
  <c r="BB383" i="217"/>
  <c r="BB382" i="217"/>
  <c r="BB381" i="217"/>
  <c r="BB380" i="217"/>
  <c r="BB379" i="217"/>
  <c r="BB378" i="217"/>
  <c r="BB377" i="217"/>
  <c r="BB376" i="217"/>
  <c r="BB375" i="217"/>
  <c r="BB374" i="217"/>
  <c r="BB373" i="217"/>
  <c r="BB372" i="217"/>
  <c r="BB371" i="217"/>
  <c r="BB370" i="217"/>
  <c r="BB369" i="217"/>
  <c r="BB368" i="217"/>
  <c r="BB367" i="217"/>
  <c r="BB366" i="217"/>
  <c r="BB365" i="217"/>
  <c r="BB364" i="217"/>
  <c r="BB363" i="217"/>
  <c r="BB362" i="217"/>
  <c r="BB361" i="217"/>
  <c r="BB360" i="217"/>
  <c r="BB359" i="217"/>
  <c r="BB358" i="217"/>
  <c r="BB357" i="217"/>
  <c r="BB356" i="217"/>
  <c r="BB355" i="217"/>
  <c r="BB354" i="217"/>
  <c r="BB353" i="217"/>
  <c r="BB352" i="217"/>
  <c r="BB351" i="217"/>
  <c r="BB350" i="217"/>
  <c r="BB349" i="217"/>
  <c r="BB348" i="217"/>
  <c r="BB347" i="217"/>
  <c r="BB346" i="217"/>
  <c r="BB345" i="217"/>
  <c r="BB344" i="217"/>
  <c r="BB343" i="217"/>
  <c r="BB342" i="217"/>
  <c r="BB341" i="217"/>
  <c r="BB340" i="217"/>
  <c r="BB339" i="217"/>
  <c r="BB338" i="217"/>
  <c r="BB337" i="217"/>
  <c r="BB336" i="217"/>
  <c r="BB335" i="217"/>
  <c r="BB334" i="217"/>
  <c r="BB333" i="217"/>
  <c r="BB332" i="217"/>
  <c r="BB331" i="217"/>
  <c r="BB330" i="217"/>
  <c r="BB329" i="217"/>
  <c r="BB328" i="217"/>
  <c r="BB327" i="217"/>
  <c r="BB326" i="217"/>
  <c r="BB325" i="217"/>
  <c r="BB324" i="217"/>
  <c r="BB323" i="217"/>
  <c r="BB322" i="217"/>
  <c r="BB321" i="217"/>
  <c r="BB320" i="217"/>
  <c r="BB319" i="217"/>
  <c r="BB318" i="217"/>
  <c r="BB317" i="217"/>
  <c r="BB316" i="217"/>
  <c r="BB315" i="217"/>
  <c r="BB314" i="217"/>
  <c r="BB313" i="217"/>
  <c r="BB312" i="217"/>
  <c r="BB311" i="217"/>
  <c r="BB310" i="217"/>
  <c r="BB309" i="217"/>
  <c r="BB308" i="217"/>
  <c r="BB307" i="217"/>
  <c r="BB306" i="217"/>
  <c r="BB305" i="217"/>
  <c r="BB304" i="217"/>
  <c r="BB303" i="217"/>
  <c r="BB302" i="217"/>
  <c r="BB301" i="217"/>
  <c r="BB300" i="217"/>
  <c r="BB299" i="217"/>
  <c r="BB298" i="217"/>
  <c r="BB297" i="217"/>
  <c r="BB296" i="217"/>
  <c r="BB295" i="217"/>
  <c r="BB294" i="217"/>
  <c r="BB293" i="217"/>
  <c r="BB292" i="217"/>
  <c r="BB291" i="217"/>
  <c r="BB290" i="217"/>
  <c r="BB289" i="217"/>
  <c r="BB288" i="217"/>
  <c r="BB287" i="217"/>
  <c r="BB286" i="217"/>
  <c r="BB285" i="217"/>
  <c r="BB284" i="217"/>
  <c r="BB283" i="217"/>
  <c r="BB282" i="217"/>
  <c r="BB281" i="217"/>
  <c r="BB280" i="217"/>
  <c r="BB279" i="217"/>
  <c r="BB278" i="217"/>
  <c r="BB277" i="217"/>
  <c r="BB276" i="217"/>
  <c r="BB275" i="217"/>
  <c r="BB274" i="217"/>
  <c r="BB273" i="217"/>
  <c r="BB272" i="217"/>
  <c r="BB271" i="217"/>
  <c r="BB270" i="217"/>
  <c r="BB269" i="217"/>
  <c r="BB268" i="217"/>
  <c r="BB267" i="217"/>
  <c r="BB266" i="217"/>
  <c r="BB265" i="217"/>
  <c r="BB264" i="217"/>
  <c r="BB263" i="217"/>
  <c r="BB262" i="217"/>
  <c r="BB261" i="217"/>
  <c r="BB260" i="217"/>
  <c r="BB259" i="217"/>
  <c r="BB258" i="217"/>
  <c r="BB257" i="217"/>
  <c r="BB256" i="217"/>
  <c r="BB255" i="217"/>
  <c r="BB254" i="217"/>
  <c r="BB253" i="217"/>
  <c r="BB252" i="217"/>
  <c r="BB251" i="217"/>
  <c r="BB250" i="217"/>
  <c r="BB249" i="217"/>
  <c r="BB248" i="217"/>
  <c r="BB247" i="217"/>
  <c r="BB246" i="217"/>
  <c r="BB245" i="217"/>
  <c r="BB244" i="217"/>
  <c r="BB243" i="217"/>
  <c r="BB242" i="217"/>
  <c r="BB241" i="217"/>
  <c r="BB240" i="217"/>
  <c r="BB239" i="217"/>
  <c r="BB238" i="217"/>
  <c r="BB237" i="217"/>
  <c r="BB236" i="217"/>
  <c r="BB235" i="217"/>
  <c r="BB234" i="217"/>
  <c r="BB233" i="217"/>
  <c r="BB232" i="217"/>
  <c r="BB231" i="217"/>
  <c r="BB230" i="217"/>
  <c r="BB229" i="217"/>
  <c r="BB228" i="217"/>
  <c r="BB227" i="217"/>
  <c r="BB226" i="217"/>
  <c r="BB225" i="217"/>
  <c r="BB224" i="217"/>
  <c r="BB223" i="217"/>
  <c r="BB222" i="217"/>
  <c r="BB221" i="217"/>
  <c r="BB220" i="217"/>
  <c r="BB219" i="217"/>
  <c r="BB218" i="217"/>
  <c r="BB217" i="217"/>
  <c r="BB216" i="217"/>
  <c r="BB215" i="217"/>
  <c r="BB214" i="217"/>
  <c r="BB213" i="217"/>
  <c r="BB212" i="217"/>
  <c r="BB211" i="217"/>
  <c r="BB210" i="217"/>
  <c r="BB209" i="217"/>
  <c r="BB208" i="217"/>
  <c r="BB207" i="217"/>
  <c r="BB206" i="217"/>
  <c r="BB205" i="217"/>
  <c r="BB204" i="217"/>
  <c r="BB203" i="217"/>
  <c r="BB202" i="217"/>
  <c r="BB201" i="217"/>
  <c r="BB200" i="217"/>
  <c r="BB199" i="217"/>
  <c r="BB198" i="217"/>
  <c r="BB197" i="217"/>
  <c r="BB196" i="217"/>
  <c r="BB195" i="217"/>
  <c r="BB194" i="217"/>
  <c r="BB193" i="217"/>
  <c r="BB192" i="217"/>
  <c r="BB191" i="217"/>
  <c r="BB190" i="217"/>
  <c r="BB189" i="217"/>
  <c r="BB188" i="217"/>
  <c r="BB187" i="217"/>
  <c r="BB186" i="217"/>
  <c r="BB185" i="217"/>
  <c r="BB184" i="217"/>
  <c r="BB183" i="217"/>
  <c r="BB182" i="217"/>
  <c r="BB181" i="217"/>
  <c r="BB180" i="217"/>
  <c r="BB179" i="217"/>
  <c r="BB178" i="217"/>
  <c r="BB177" i="217"/>
  <c r="BB176" i="217"/>
  <c r="BB175" i="217"/>
  <c r="BB174" i="217"/>
  <c r="BB173" i="217"/>
  <c r="BB172" i="217"/>
  <c r="BB171" i="217"/>
  <c r="BB170" i="217"/>
  <c r="BB169" i="217"/>
  <c r="BB168" i="217"/>
  <c r="BB167" i="217"/>
  <c r="BB166" i="217"/>
  <c r="BB165" i="217"/>
  <c r="BB164" i="217"/>
  <c r="BB163" i="217"/>
  <c r="BB162" i="217"/>
  <c r="BB161" i="217"/>
  <c r="BB160" i="217"/>
  <c r="BB159" i="217"/>
  <c r="BB158" i="217"/>
  <c r="BB157" i="217"/>
  <c r="BB156" i="217"/>
  <c r="BB155" i="217"/>
  <c r="BB154" i="217"/>
  <c r="BB153" i="217"/>
  <c r="BB152" i="217"/>
  <c r="BB151" i="217"/>
  <c r="BB150" i="217"/>
  <c r="BB149" i="217"/>
  <c r="BB148" i="217"/>
  <c r="BB147" i="217"/>
  <c r="BB146" i="217"/>
  <c r="BB145" i="217"/>
  <c r="BB144" i="217"/>
  <c r="BB143" i="217"/>
  <c r="BB142" i="217"/>
  <c r="BB141" i="217"/>
  <c r="BB140" i="217"/>
  <c r="BB139" i="217"/>
  <c r="BB138" i="217"/>
  <c r="BB137" i="217"/>
  <c r="BB136" i="217"/>
  <c r="BB135" i="217"/>
  <c r="BB134" i="217"/>
  <c r="BB133" i="217"/>
  <c r="BB132" i="217"/>
  <c r="BB131" i="217"/>
  <c r="BB130" i="217"/>
  <c r="BB129" i="217"/>
  <c r="BB128" i="217"/>
  <c r="BB127" i="217"/>
  <c r="BB126" i="217"/>
  <c r="BB125" i="217"/>
  <c r="BB124" i="217"/>
  <c r="BB123" i="217"/>
  <c r="BB122" i="217"/>
  <c r="BB121" i="217"/>
  <c r="BB120" i="217"/>
  <c r="BB119" i="217"/>
  <c r="BB118" i="217"/>
  <c r="BB117" i="217"/>
  <c r="BB116" i="217"/>
  <c r="BB115" i="217"/>
  <c r="BB114" i="217"/>
  <c r="BB113" i="217"/>
  <c r="BB112" i="217"/>
  <c r="BB111" i="217"/>
  <c r="BB110" i="217"/>
  <c r="BB109" i="217"/>
  <c r="BB108" i="217"/>
  <c r="BB107" i="217"/>
  <c r="BB106" i="217"/>
  <c r="BB105" i="217"/>
  <c r="BB104" i="217"/>
  <c r="BB103" i="217"/>
  <c r="BB102" i="217"/>
  <c r="BB101" i="217"/>
  <c r="BB100" i="217"/>
  <c r="BB99" i="217"/>
  <c r="BB98" i="217"/>
  <c r="BB97" i="217"/>
  <c r="BB96" i="217"/>
  <c r="BB95" i="217"/>
  <c r="BB94" i="217"/>
  <c r="BB93" i="217"/>
  <c r="BB92" i="217"/>
  <c r="BB91" i="217"/>
  <c r="BB90" i="217"/>
  <c r="BB89" i="217"/>
  <c r="BB88" i="217"/>
  <c r="BB87" i="217"/>
  <c r="BB86" i="217"/>
  <c r="BB85" i="217"/>
  <c r="BB84" i="217"/>
  <c r="BB83" i="217"/>
  <c r="BB82" i="217"/>
  <c r="BB81" i="217"/>
  <c r="BB80" i="217"/>
  <c r="BB79" i="217"/>
  <c r="BB78" i="217"/>
  <c r="BB77" i="217"/>
  <c r="BB76" i="217"/>
  <c r="BB75" i="217"/>
  <c r="BB74" i="217"/>
  <c r="BB73" i="217"/>
  <c r="BB72" i="217"/>
  <c r="BB71" i="217"/>
  <c r="BB70" i="217"/>
  <c r="BB69" i="217"/>
  <c r="BB68" i="217"/>
  <c r="BB67" i="217"/>
  <c r="BB66" i="217"/>
  <c r="BB65" i="217"/>
  <c r="BB64" i="217"/>
  <c r="BB63" i="217"/>
  <c r="BB62" i="217"/>
  <c r="S62" i="217"/>
  <c r="I54" i="217" s="1"/>
  <c r="BB61" i="217"/>
  <c r="BB60" i="217"/>
  <c r="BB59" i="217"/>
  <c r="BB58" i="217"/>
  <c r="BB57" i="217"/>
  <c r="BB56" i="217"/>
  <c r="BB55" i="217"/>
  <c r="S55" i="217"/>
  <c r="I53" i="217" s="1"/>
  <c r="BB54" i="217"/>
  <c r="BB53" i="217"/>
  <c r="BB52" i="217"/>
  <c r="BB51" i="217"/>
  <c r="BB50" i="217"/>
  <c r="BB49" i="217"/>
  <c r="BB48" i="217"/>
  <c r="BB47" i="217"/>
  <c r="AP47" i="217"/>
  <c r="K41" i="217" s="1"/>
  <c r="AL47" i="217"/>
  <c r="I41" i="217" s="1"/>
  <c r="S47" i="217"/>
  <c r="I37" i="217" s="1"/>
  <c r="BB46" i="217"/>
  <c r="AF46" i="217"/>
  <c r="AD46" i="217"/>
  <c r="AB46" i="217"/>
  <c r="AA46" i="217"/>
  <c r="Z46" i="217"/>
  <c r="AC46" i="217" s="1"/>
  <c r="Y46" i="217"/>
  <c r="W46" i="217" a="1"/>
  <c r="W46" i="217" s="1"/>
  <c r="V46" i="217"/>
  <c r="U46" i="217"/>
  <c r="BB45" i="217"/>
  <c r="AF45" i="217"/>
  <c r="AD45" i="217"/>
  <c r="AB45" i="217"/>
  <c r="AA45" i="217"/>
  <c r="Z45" i="217"/>
  <c r="AC45" i="217" s="1"/>
  <c r="Y45" i="217"/>
  <c r="W45" i="217" a="1"/>
  <c r="W45" i="217" s="1"/>
  <c r="V45" i="217"/>
  <c r="U45" i="217"/>
  <c r="BB44" i="217"/>
  <c r="AF44" i="217"/>
  <c r="AD44" i="217"/>
  <c r="AB44" i="217"/>
  <c r="AA44" i="217"/>
  <c r="Z44" i="217"/>
  <c r="AC44" i="217" s="1"/>
  <c r="Y44" i="217"/>
  <c r="W44" i="217" a="1"/>
  <c r="W44" i="217" s="1"/>
  <c r="V44" i="217"/>
  <c r="U44" i="217"/>
  <c r="BB43" i="217"/>
  <c r="AF43" i="217"/>
  <c r="AD43" i="217"/>
  <c r="AB43" i="217"/>
  <c r="AA43" i="217"/>
  <c r="Z43" i="217"/>
  <c r="AC43" i="217" s="1"/>
  <c r="Y43" i="217"/>
  <c r="W43" i="217" a="1"/>
  <c r="W43" i="217" s="1"/>
  <c r="V43" i="217"/>
  <c r="U43" i="217"/>
  <c r="BB42" i="217"/>
  <c r="AO47" i="217"/>
  <c r="J41" i="217" s="1"/>
  <c r="AD42" i="217"/>
  <c r="AD47" i="217" s="1"/>
  <c r="U42" i="217"/>
  <c r="G42" i="217"/>
  <c r="BB41" i="217"/>
  <c r="BB40" i="217"/>
  <c r="BB39" i="217"/>
  <c r="BB38" i="217"/>
  <c r="G38" i="217"/>
  <c r="BB37" i="217"/>
  <c r="S37" i="217"/>
  <c r="I19" i="217" s="1"/>
  <c r="BB36" i="217"/>
  <c r="AR36" i="217"/>
  <c r="AM36" i="217"/>
  <c r="AL36" i="217"/>
  <c r="AD36" i="217"/>
  <c r="V36" i="217"/>
  <c r="U36" i="217"/>
  <c r="BB35" i="217"/>
  <c r="AM35" i="217"/>
  <c r="AL35" i="217"/>
  <c r="AR35" i="217" s="1"/>
  <c r="AF35" i="217"/>
  <c r="AD35" i="217"/>
  <c r="AB35" i="217"/>
  <c r="AA35" i="217"/>
  <c r="Z35" i="217"/>
  <c r="AC35" i="217" s="1"/>
  <c r="Y35" i="217"/>
  <c r="W35" i="217" a="1"/>
  <c r="W35" i="217" s="1"/>
  <c r="V35" i="217"/>
  <c r="U35" i="217"/>
  <c r="BB34" i="217"/>
  <c r="AM34" i="217"/>
  <c r="AL34" i="217"/>
  <c r="AR34" i="217" s="1"/>
  <c r="AF34" i="217"/>
  <c r="AD34" i="217"/>
  <c r="AB34" i="217"/>
  <c r="AA34" i="217"/>
  <c r="Z34" i="217"/>
  <c r="AC34" i="217" s="1"/>
  <c r="Y34" i="217"/>
  <c r="W34" i="217" a="1"/>
  <c r="W34" i="217" s="1"/>
  <c r="V34" i="217"/>
  <c r="U34" i="217"/>
  <c r="BB33" i="217"/>
  <c r="AM33" i="217"/>
  <c r="AL33" i="217"/>
  <c r="AR33" i="217" s="1"/>
  <c r="AF33" i="217"/>
  <c r="AD33" i="217"/>
  <c r="AB33" i="217"/>
  <c r="AA33" i="217"/>
  <c r="Z33" i="217"/>
  <c r="AC33" i="217" s="1"/>
  <c r="Y33" i="217"/>
  <c r="W33" i="217" a="1"/>
  <c r="W33" i="217" s="1"/>
  <c r="V33" i="217"/>
  <c r="U33" i="217"/>
  <c r="BB32" i="217"/>
  <c r="AR32" i="217"/>
  <c r="AM32" i="217"/>
  <c r="AL32" i="217"/>
  <c r="AF32" i="217"/>
  <c r="AD32" i="217"/>
  <c r="AB32" i="217"/>
  <c r="AA32" i="217"/>
  <c r="Z32" i="217"/>
  <c r="AC32" i="217" s="1"/>
  <c r="Y32" i="217"/>
  <c r="W32" i="217" a="1"/>
  <c r="W32" i="217" s="1"/>
  <c r="V32" i="217"/>
  <c r="U32" i="217"/>
  <c r="BB31" i="217"/>
  <c r="AM31" i="217"/>
  <c r="AL31" i="217"/>
  <c r="AR31" i="217" s="1"/>
  <c r="AF31" i="217"/>
  <c r="AD31" i="217"/>
  <c r="AB31" i="217"/>
  <c r="AA31" i="217"/>
  <c r="Z31" i="217"/>
  <c r="AC31" i="217" s="1"/>
  <c r="Y31" i="217"/>
  <c r="W31" i="217" a="1"/>
  <c r="W31" i="217" s="1"/>
  <c r="V31" i="217"/>
  <c r="U31" i="217"/>
  <c r="BB30" i="217"/>
  <c r="AM30" i="217"/>
  <c r="AL30" i="217"/>
  <c r="AR30" i="217" s="1"/>
  <c r="AF30" i="217"/>
  <c r="AD30" i="217"/>
  <c r="AB30" i="217"/>
  <c r="AA30" i="217"/>
  <c r="Z30" i="217"/>
  <c r="AC30" i="217" s="1"/>
  <c r="Y30" i="217"/>
  <c r="W30" i="217" a="1"/>
  <c r="W30" i="217" s="1"/>
  <c r="V30" i="217"/>
  <c r="U30" i="217"/>
  <c r="BB29" i="217"/>
  <c r="AM29" i="217"/>
  <c r="AL29" i="217"/>
  <c r="AR29" i="217" s="1"/>
  <c r="AF29" i="217"/>
  <c r="AD29" i="217"/>
  <c r="AB29" i="217"/>
  <c r="AA29" i="217"/>
  <c r="Z29" i="217"/>
  <c r="AC29" i="217" s="1"/>
  <c r="Y29" i="217"/>
  <c r="W29" i="217" a="1"/>
  <c r="W29" i="217" s="1"/>
  <c r="V29" i="217"/>
  <c r="U29" i="217"/>
  <c r="BB28" i="217"/>
  <c r="AM28" i="217"/>
  <c r="AL28" i="217"/>
  <c r="AR28" i="217" s="1"/>
  <c r="AF28" i="217"/>
  <c r="AD28" i="217"/>
  <c r="AB28" i="217"/>
  <c r="AA28" i="217"/>
  <c r="Z28" i="217"/>
  <c r="AC28" i="217" s="1"/>
  <c r="Y28" i="217"/>
  <c r="W28" i="217" a="1"/>
  <c r="W28" i="217" s="1"/>
  <c r="V28" i="217"/>
  <c r="U28" i="217"/>
  <c r="BB27" i="217"/>
  <c r="AR27" i="217"/>
  <c r="AM27" i="217"/>
  <c r="AL27" i="217"/>
  <c r="AF27" i="217"/>
  <c r="AD27" i="217"/>
  <c r="AB27" i="217"/>
  <c r="AA27" i="217"/>
  <c r="Z27" i="217"/>
  <c r="AC27" i="217" s="1"/>
  <c r="Y27" i="217"/>
  <c r="W27" i="217" a="1"/>
  <c r="W27" i="217" s="1"/>
  <c r="V27" i="217"/>
  <c r="U27" i="217"/>
  <c r="BB26" i="217"/>
  <c r="AM26" i="217"/>
  <c r="AL26" i="217"/>
  <c r="AR26" i="217" s="1"/>
  <c r="AF26" i="217"/>
  <c r="AD26" i="217"/>
  <c r="AB26" i="217"/>
  <c r="AA26" i="217"/>
  <c r="Z26" i="217"/>
  <c r="AC26" i="217" s="1"/>
  <c r="Y26" i="217"/>
  <c r="W26" i="217" a="1"/>
  <c r="W26" i="217" s="1"/>
  <c r="V26" i="217"/>
  <c r="U26" i="217"/>
  <c r="BB25" i="217"/>
  <c r="AR25" i="217"/>
  <c r="AM25" i="217"/>
  <c r="AL25" i="217"/>
  <c r="AF25" i="217"/>
  <c r="AD25" i="217"/>
  <c r="AB25" i="217"/>
  <c r="AA25" i="217"/>
  <c r="Z25" i="217"/>
  <c r="AC25" i="217" s="1"/>
  <c r="Y25" i="217"/>
  <c r="W25" i="217" a="1"/>
  <c r="W25" i="217" s="1"/>
  <c r="V25" i="217"/>
  <c r="U25" i="217"/>
  <c r="BB24" i="217"/>
  <c r="AR24" i="217"/>
  <c r="AM24" i="217"/>
  <c r="AL24" i="217"/>
  <c r="AF24" i="217"/>
  <c r="AD24" i="217"/>
  <c r="AB24" i="217"/>
  <c r="AA24" i="217"/>
  <c r="Z24" i="217"/>
  <c r="AC24" i="217" s="1"/>
  <c r="Y24" i="217"/>
  <c r="W24" i="217" a="1"/>
  <c r="W24" i="217" s="1"/>
  <c r="V24" i="217"/>
  <c r="U24" i="217"/>
  <c r="G24" i="217"/>
  <c r="BB23" i="217"/>
  <c r="AM23" i="217"/>
  <c r="AL23" i="217"/>
  <c r="AR23" i="217" s="1"/>
  <c r="AF23" i="217"/>
  <c r="AD23" i="217"/>
  <c r="AB23" i="217"/>
  <c r="AA23" i="217"/>
  <c r="Z23" i="217"/>
  <c r="AC23" i="217" s="1"/>
  <c r="Y23" i="217"/>
  <c r="W23" i="217" a="1"/>
  <c r="W23" i="217" s="1"/>
  <c r="V23" i="217"/>
  <c r="U23" i="217"/>
  <c r="BB22" i="217"/>
  <c r="AM22" i="217"/>
  <c r="AL22" i="217"/>
  <c r="AR22" i="217" s="1"/>
  <c r="AF22" i="217"/>
  <c r="AD22" i="217"/>
  <c r="AB22" i="217"/>
  <c r="AA22" i="217"/>
  <c r="Z22" i="217"/>
  <c r="AC22" i="217" s="1"/>
  <c r="Y22" i="217"/>
  <c r="W22" i="217" a="1"/>
  <c r="W22" i="217" s="1"/>
  <c r="V22" i="217"/>
  <c r="U22" i="217"/>
  <c r="BB21" i="217"/>
  <c r="AR21" i="217"/>
  <c r="AM21" i="217"/>
  <c r="AL21" i="217"/>
  <c r="AF21" i="217"/>
  <c r="AD21" i="217"/>
  <c r="AB21" i="217"/>
  <c r="AA21" i="217"/>
  <c r="Z21" i="217"/>
  <c r="AC21" i="217" s="1"/>
  <c r="Y21" i="217"/>
  <c r="W21" i="217" a="1"/>
  <c r="W21" i="217" s="1"/>
  <c r="V21" i="217"/>
  <c r="U21" i="217"/>
  <c r="BB20" i="217"/>
  <c r="AR20" i="217"/>
  <c r="AM20" i="217"/>
  <c r="AL20" i="217"/>
  <c r="AF20" i="217"/>
  <c r="AD20" i="217"/>
  <c r="AB20" i="217"/>
  <c r="AA20" i="217"/>
  <c r="Z20" i="217"/>
  <c r="AC20" i="217" s="1"/>
  <c r="Y20" i="217"/>
  <c r="W20" i="217" a="1"/>
  <c r="W20" i="217" s="1"/>
  <c r="V20" i="217"/>
  <c r="U20" i="217"/>
  <c r="G20" i="217"/>
  <c r="BB19" i="217"/>
  <c r="AM19" i="217"/>
  <c r="AL19" i="217"/>
  <c r="AR19" i="217" s="1"/>
  <c r="AF19" i="217"/>
  <c r="AD19" i="217"/>
  <c r="AB19" i="217"/>
  <c r="AA19" i="217"/>
  <c r="Z19" i="217"/>
  <c r="AC19" i="217" s="1"/>
  <c r="Y19" i="217"/>
  <c r="W19" i="217" a="1"/>
  <c r="W19" i="217" s="1"/>
  <c r="V19" i="217"/>
  <c r="U19" i="217"/>
  <c r="BB18" i="217"/>
  <c r="AM18" i="217"/>
  <c r="AL18" i="217"/>
  <c r="AR18" i="217" s="1"/>
  <c r="AF18" i="217"/>
  <c r="AD18" i="217"/>
  <c r="AB18" i="217"/>
  <c r="AA18" i="217"/>
  <c r="Z18" i="217"/>
  <c r="AC18" i="217" s="1"/>
  <c r="Y18" i="217"/>
  <c r="W18" i="217" a="1"/>
  <c r="W18" i="217" s="1"/>
  <c r="V18" i="217"/>
  <c r="U18" i="217"/>
  <c r="BB17" i="217"/>
  <c r="AM17" i="217"/>
  <c r="AL17" i="217"/>
  <c r="AR17" i="217" s="1"/>
  <c r="AF17" i="217"/>
  <c r="AD17" i="217"/>
  <c r="AB17" i="217"/>
  <c r="AA17" i="217"/>
  <c r="Z17" i="217"/>
  <c r="AC17" i="217" s="1"/>
  <c r="Y17" i="217"/>
  <c r="W17" i="217" a="1"/>
  <c r="W17" i="217" s="1"/>
  <c r="V17" i="217"/>
  <c r="U17" i="217"/>
  <c r="BB16" i="217"/>
  <c r="AF16" i="217"/>
  <c r="AD16" i="217"/>
  <c r="AB16" i="217"/>
  <c r="AA16" i="217"/>
  <c r="Z16" i="217"/>
  <c r="AC16" i="217" s="1"/>
  <c r="Y16" i="217"/>
  <c r="W16" i="217" a="1"/>
  <c r="W16" i="217" s="1"/>
  <c r="V16" i="217"/>
  <c r="U16" i="217"/>
  <c r="BB15" i="217"/>
  <c r="AF15" i="217"/>
  <c r="AD15" i="217"/>
  <c r="AB15" i="217"/>
  <c r="AA15" i="217"/>
  <c r="Z15" i="217"/>
  <c r="AC15" i="217" s="1"/>
  <c r="Y15" i="217"/>
  <c r="W15" i="217" a="1"/>
  <c r="W15" i="217" s="1"/>
  <c r="V15" i="217"/>
  <c r="U15" i="217"/>
  <c r="BB14" i="217"/>
  <c r="AF14" i="217"/>
  <c r="AD14" i="217"/>
  <c r="AB14" i="217"/>
  <c r="AA14" i="217"/>
  <c r="Z14" i="217"/>
  <c r="AC14" i="217" s="1"/>
  <c r="Y14" i="217"/>
  <c r="W14" i="217" a="1"/>
  <c r="W14" i="217" s="1"/>
  <c r="V14" i="217"/>
  <c r="U14" i="217"/>
  <c r="BB13" i="217"/>
  <c r="AF13" i="217"/>
  <c r="AD13" i="217"/>
  <c r="AB13" i="217"/>
  <c r="AA13" i="217"/>
  <c r="Z13" i="217"/>
  <c r="AC13" i="217" s="1"/>
  <c r="Y13" i="217"/>
  <c r="W13" i="217" a="1"/>
  <c r="W13" i="217" s="1"/>
  <c r="V13" i="217"/>
  <c r="U13" i="217"/>
  <c r="BB12" i="217"/>
  <c r="AL12" i="217"/>
  <c r="I23" i="217" s="1"/>
  <c r="AF12" i="217"/>
  <c r="AD12" i="217"/>
  <c r="AB12" i="217"/>
  <c r="AA12" i="217"/>
  <c r="Z12" i="217"/>
  <c r="AC12" i="217" s="1"/>
  <c r="Y12" i="217"/>
  <c r="W12" i="217" a="1"/>
  <c r="W12" i="217" s="1"/>
  <c r="V12" i="217"/>
  <c r="U12" i="217"/>
  <c r="BB11" i="217"/>
  <c r="AF11" i="217"/>
  <c r="AD11" i="217"/>
  <c r="AB11" i="217"/>
  <c r="AA11" i="217"/>
  <c r="Z11" i="217"/>
  <c r="AC11" i="217" s="1"/>
  <c r="Y11" i="217"/>
  <c r="W11" i="217" a="1"/>
  <c r="W11" i="217" s="1"/>
  <c r="V11" i="217"/>
  <c r="U11" i="217"/>
  <c r="BB10" i="217"/>
  <c r="AF10" i="217"/>
  <c r="AD10" i="217"/>
  <c r="AB10" i="217"/>
  <c r="AA10" i="217"/>
  <c r="Z10" i="217"/>
  <c r="AC10" i="217" s="1"/>
  <c r="Y10" i="217"/>
  <c r="W10" i="217" a="1"/>
  <c r="W10" i="217" s="1"/>
  <c r="V10" i="217"/>
  <c r="U10" i="217"/>
  <c r="BB9" i="217"/>
  <c r="AP12" i="217"/>
  <c r="K23" i="217" s="1"/>
  <c r="AF9" i="217"/>
  <c r="AD9" i="217"/>
  <c r="AB9" i="217"/>
  <c r="AA9" i="217"/>
  <c r="Z9" i="217"/>
  <c r="AC9" i="217" s="1"/>
  <c r="Y9" i="217"/>
  <c r="W9" i="217" a="1"/>
  <c r="W9" i="217" s="1"/>
  <c r="V9" i="217"/>
  <c r="U9" i="217"/>
  <c r="BB8" i="217"/>
  <c r="AF8" i="217"/>
  <c r="AD8" i="217"/>
  <c r="AB8" i="217"/>
  <c r="AA8" i="217"/>
  <c r="Z8" i="217"/>
  <c r="AC8" i="217" s="1"/>
  <c r="Y8" i="217"/>
  <c r="W8" i="217" a="1"/>
  <c r="W8" i="217" s="1"/>
  <c r="V8" i="217"/>
  <c r="U8" i="217"/>
  <c r="BB7" i="217"/>
  <c r="AD7" i="217"/>
  <c r="V7" i="217"/>
  <c r="U7" i="217"/>
  <c r="BB6" i="217"/>
  <c r="BB5" i="217"/>
  <c r="BB4" i="217"/>
  <c r="BB1128" i="216"/>
  <c r="BB1127" i="216"/>
  <c r="BB1126" i="216"/>
  <c r="BB1125" i="216"/>
  <c r="BB1124" i="216"/>
  <c r="BB1123" i="216"/>
  <c r="BB1122" i="216"/>
  <c r="BB1121" i="216"/>
  <c r="BB1120" i="216"/>
  <c r="BB1119" i="216"/>
  <c r="BB1118" i="216"/>
  <c r="BB1117" i="216"/>
  <c r="BB1116" i="216"/>
  <c r="BB1115" i="216"/>
  <c r="BB1114" i="216"/>
  <c r="BB1113" i="216"/>
  <c r="BB1112" i="216"/>
  <c r="BB1111" i="216"/>
  <c r="BB1110" i="216"/>
  <c r="BB1109" i="216"/>
  <c r="BB1108" i="216"/>
  <c r="BB1107" i="216"/>
  <c r="BB1106" i="216"/>
  <c r="BB1105" i="216"/>
  <c r="BB1104" i="216"/>
  <c r="BB1103" i="216"/>
  <c r="BB1102" i="216"/>
  <c r="BB1101" i="216"/>
  <c r="BB1100" i="216"/>
  <c r="BB1099" i="216"/>
  <c r="BB1098" i="216"/>
  <c r="BB1097" i="216"/>
  <c r="BB1096" i="216"/>
  <c r="BB1095" i="216"/>
  <c r="BB1094" i="216"/>
  <c r="BB1093" i="216"/>
  <c r="BB1092" i="216"/>
  <c r="BB1091" i="216"/>
  <c r="BB1090" i="216"/>
  <c r="BB1089" i="216"/>
  <c r="BB1088" i="216"/>
  <c r="BB1087" i="216"/>
  <c r="BB1086" i="216"/>
  <c r="BB1085" i="216"/>
  <c r="BB1084" i="216"/>
  <c r="BB1083" i="216"/>
  <c r="BB1082" i="216"/>
  <c r="BB1081" i="216"/>
  <c r="BB1080" i="216"/>
  <c r="BB1079" i="216"/>
  <c r="BB1078" i="216"/>
  <c r="BB1077" i="216"/>
  <c r="BB1076" i="216"/>
  <c r="BB1075" i="216"/>
  <c r="BB1074" i="216"/>
  <c r="BB1073" i="216"/>
  <c r="BB1072" i="216"/>
  <c r="BB1071" i="216"/>
  <c r="BB1070" i="216"/>
  <c r="BB1069" i="216"/>
  <c r="BB1068" i="216"/>
  <c r="BB1067" i="216"/>
  <c r="BB1066" i="216"/>
  <c r="BB1065" i="216"/>
  <c r="BB1064" i="216"/>
  <c r="BB1063" i="216"/>
  <c r="BB1062" i="216"/>
  <c r="BB1061" i="216"/>
  <c r="BB1060" i="216"/>
  <c r="BB1059" i="216"/>
  <c r="BB1058" i="216"/>
  <c r="BB1057" i="216"/>
  <c r="BB1056" i="216"/>
  <c r="BB1055" i="216"/>
  <c r="BB1054" i="216"/>
  <c r="BB1053" i="216"/>
  <c r="BB1052" i="216"/>
  <c r="BB1051" i="216"/>
  <c r="BB1050" i="216"/>
  <c r="BB1049" i="216"/>
  <c r="BB1048" i="216"/>
  <c r="BB1047" i="216"/>
  <c r="BB1046" i="216"/>
  <c r="BB1045" i="216"/>
  <c r="BB1044" i="216"/>
  <c r="BB1043" i="216"/>
  <c r="BB1042" i="216"/>
  <c r="BB1041" i="216"/>
  <c r="BB1040" i="216"/>
  <c r="BB1039" i="216"/>
  <c r="BB1038" i="216"/>
  <c r="BB1037" i="216"/>
  <c r="BB1036" i="216"/>
  <c r="BB1035" i="216"/>
  <c r="BB1034" i="216"/>
  <c r="BB1033" i="216"/>
  <c r="BB1032" i="216"/>
  <c r="BB1031" i="216"/>
  <c r="BB1030" i="216"/>
  <c r="BB1029" i="216"/>
  <c r="BB1028" i="216"/>
  <c r="BB1027" i="216"/>
  <c r="BB1026" i="216"/>
  <c r="BB1025" i="216"/>
  <c r="BB1024" i="216"/>
  <c r="BB1023" i="216"/>
  <c r="BB1022" i="216"/>
  <c r="BB1021" i="216"/>
  <c r="BB1020" i="216"/>
  <c r="BB1019" i="216"/>
  <c r="BB1018" i="216"/>
  <c r="BB1017" i="216"/>
  <c r="BB1016" i="216"/>
  <c r="BB1015" i="216"/>
  <c r="BB1014" i="216"/>
  <c r="BB1013" i="216"/>
  <c r="BB1012" i="216"/>
  <c r="BB1011" i="216"/>
  <c r="BB1010" i="216"/>
  <c r="BB1009" i="216"/>
  <c r="BB1008" i="216"/>
  <c r="BB1007" i="216"/>
  <c r="BB1006" i="216"/>
  <c r="BB1005" i="216"/>
  <c r="BB1004" i="216"/>
  <c r="BB1003" i="216"/>
  <c r="BB1002" i="216"/>
  <c r="BB1001" i="216"/>
  <c r="BB1000" i="216"/>
  <c r="BB999" i="216"/>
  <c r="BB998" i="216"/>
  <c r="BB997" i="216"/>
  <c r="BB996" i="216"/>
  <c r="BB995" i="216"/>
  <c r="BB994" i="216"/>
  <c r="BB993" i="216"/>
  <c r="BB992" i="216"/>
  <c r="BB991" i="216"/>
  <c r="BB990" i="216"/>
  <c r="BB989" i="216"/>
  <c r="BB988" i="216"/>
  <c r="BB987" i="216"/>
  <c r="BB986" i="216"/>
  <c r="BB985" i="216"/>
  <c r="BB984" i="216"/>
  <c r="BB983" i="216"/>
  <c r="BB982" i="216"/>
  <c r="BB981" i="216"/>
  <c r="BB980" i="216"/>
  <c r="BB979" i="216"/>
  <c r="BB978" i="216"/>
  <c r="BB977" i="216"/>
  <c r="BB976" i="216"/>
  <c r="BB975" i="216"/>
  <c r="BB974" i="216"/>
  <c r="BB973" i="216"/>
  <c r="BB972" i="216"/>
  <c r="BB971" i="216"/>
  <c r="BB970" i="216"/>
  <c r="BB969" i="216"/>
  <c r="BB968" i="216"/>
  <c r="BB967" i="216"/>
  <c r="BB966" i="216"/>
  <c r="BB965" i="216"/>
  <c r="BB964" i="216"/>
  <c r="BB963" i="216"/>
  <c r="BB962" i="216"/>
  <c r="BB961" i="216"/>
  <c r="BB960" i="216"/>
  <c r="BB959" i="216"/>
  <c r="BB958" i="216"/>
  <c r="BB957" i="216"/>
  <c r="BB956" i="216"/>
  <c r="BB955" i="216"/>
  <c r="BB954" i="216"/>
  <c r="BB953" i="216"/>
  <c r="BB952" i="216"/>
  <c r="BB951" i="216"/>
  <c r="BB950" i="216"/>
  <c r="BB949" i="216"/>
  <c r="BB948" i="216"/>
  <c r="BB947" i="216"/>
  <c r="BB946" i="216"/>
  <c r="BB945" i="216"/>
  <c r="BB944" i="216"/>
  <c r="BB943" i="216"/>
  <c r="BB942" i="216"/>
  <c r="BB941" i="216"/>
  <c r="BB940" i="216"/>
  <c r="BB939" i="216"/>
  <c r="BB938" i="216"/>
  <c r="BB937" i="216"/>
  <c r="BB936" i="216"/>
  <c r="BB935" i="216"/>
  <c r="BB934" i="216"/>
  <c r="BB933" i="216"/>
  <c r="BB932" i="216"/>
  <c r="BB931" i="216"/>
  <c r="BB930" i="216"/>
  <c r="BB929" i="216"/>
  <c r="BB928" i="216"/>
  <c r="BB927" i="216"/>
  <c r="BB926" i="216"/>
  <c r="BB925" i="216"/>
  <c r="BB924" i="216"/>
  <c r="BB923" i="216"/>
  <c r="BB922" i="216"/>
  <c r="BB921" i="216"/>
  <c r="BB920" i="216"/>
  <c r="BB919" i="216"/>
  <c r="BB918" i="216"/>
  <c r="BB917" i="216"/>
  <c r="BB916" i="216"/>
  <c r="BB915" i="216"/>
  <c r="BB914" i="216"/>
  <c r="BB913" i="216"/>
  <c r="BB912" i="216"/>
  <c r="BB911" i="216"/>
  <c r="BB910" i="216"/>
  <c r="BB909" i="216"/>
  <c r="BB908" i="216"/>
  <c r="BB907" i="216"/>
  <c r="BB906" i="216"/>
  <c r="BB905" i="216"/>
  <c r="BB904" i="216"/>
  <c r="BB903" i="216"/>
  <c r="BB902" i="216"/>
  <c r="BB901" i="216"/>
  <c r="BB900" i="216"/>
  <c r="BB899" i="216"/>
  <c r="BB898" i="216"/>
  <c r="BB897" i="216"/>
  <c r="BB896" i="216"/>
  <c r="BB895" i="216"/>
  <c r="BB894" i="216"/>
  <c r="BB893" i="216"/>
  <c r="BB892" i="216"/>
  <c r="BB891" i="216"/>
  <c r="BB890" i="216"/>
  <c r="BB889" i="216"/>
  <c r="BB888" i="216"/>
  <c r="BB887" i="216"/>
  <c r="BB886" i="216"/>
  <c r="BB885" i="216"/>
  <c r="BB884" i="216"/>
  <c r="BB883" i="216"/>
  <c r="BB882" i="216"/>
  <c r="BB881" i="216"/>
  <c r="BB880" i="216"/>
  <c r="BB879" i="216"/>
  <c r="BB878" i="216"/>
  <c r="BB877" i="216"/>
  <c r="BB876" i="216"/>
  <c r="BB875" i="216"/>
  <c r="BB874" i="216"/>
  <c r="BB873" i="216"/>
  <c r="BB872" i="216"/>
  <c r="BB871" i="216"/>
  <c r="BB870" i="216"/>
  <c r="BB869" i="216"/>
  <c r="BB868" i="216"/>
  <c r="BB867" i="216"/>
  <c r="BB866" i="216"/>
  <c r="BB865" i="216"/>
  <c r="BB864" i="216"/>
  <c r="BB863" i="216"/>
  <c r="BB862" i="216"/>
  <c r="BB861" i="216"/>
  <c r="BB860" i="216"/>
  <c r="BB859" i="216"/>
  <c r="BB858" i="216"/>
  <c r="BB857" i="216"/>
  <c r="BB856" i="216"/>
  <c r="BB855" i="216"/>
  <c r="BB854" i="216"/>
  <c r="BB853" i="216"/>
  <c r="BB852" i="216"/>
  <c r="BB851" i="216"/>
  <c r="BB850" i="216"/>
  <c r="BB849" i="216"/>
  <c r="BB848" i="216"/>
  <c r="BB847" i="216"/>
  <c r="BB846" i="216"/>
  <c r="BB845" i="216"/>
  <c r="BB844" i="216"/>
  <c r="BB843" i="216"/>
  <c r="BB842" i="216"/>
  <c r="BB841" i="216"/>
  <c r="BB840" i="216"/>
  <c r="BB839" i="216"/>
  <c r="BB838" i="216"/>
  <c r="BB837" i="216"/>
  <c r="BB836" i="216"/>
  <c r="BB835" i="216"/>
  <c r="BB834" i="216"/>
  <c r="BB833" i="216"/>
  <c r="BB832" i="216"/>
  <c r="BB831" i="216"/>
  <c r="BB830" i="216"/>
  <c r="BB829" i="216"/>
  <c r="BB828" i="216"/>
  <c r="BB827" i="216"/>
  <c r="BB826" i="216"/>
  <c r="BB825" i="216"/>
  <c r="BB824" i="216"/>
  <c r="BB823" i="216"/>
  <c r="BB822" i="216"/>
  <c r="BB821" i="216"/>
  <c r="BB820" i="216"/>
  <c r="BB819" i="216"/>
  <c r="BB818" i="216"/>
  <c r="BB817" i="216"/>
  <c r="BB816" i="216"/>
  <c r="BB815" i="216"/>
  <c r="BB814" i="216"/>
  <c r="BB813" i="216"/>
  <c r="BB812" i="216"/>
  <c r="BB811" i="216"/>
  <c r="BB810" i="216"/>
  <c r="BB809" i="216"/>
  <c r="BB808" i="216"/>
  <c r="BB807" i="216"/>
  <c r="BB806" i="216"/>
  <c r="BB805" i="216"/>
  <c r="BB804" i="216"/>
  <c r="BB803" i="216"/>
  <c r="BB802" i="216"/>
  <c r="BB801" i="216"/>
  <c r="BB800" i="216"/>
  <c r="BB799" i="216"/>
  <c r="BB798" i="216"/>
  <c r="BB797" i="216"/>
  <c r="BB796" i="216"/>
  <c r="BB795" i="216"/>
  <c r="BB794" i="216"/>
  <c r="BB793" i="216"/>
  <c r="BB792" i="216"/>
  <c r="BB791" i="216"/>
  <c r="BB790" i="216"/>
  <c r="BB789" i="216"/>
  <c r="BB788" i="216"/>
  <c r="BB787" i="216"/>
  <c r="BB786" i="216"/>
  <c r="BB785" i="216"/>
  <c r="BB784" i="216"/>
  <c r="BB783" i="216"/>
  <c r="BB782" i="216"/>
  <c r="BB781" i="216"/>
  <c r="BB780" i="216"/>
  <c r="BB779" i="216"/>
  <c r="BB778" i="216"/>
  <c r="BB777" i="216"/>
  <c r="BB776" i="216"/>
  <c r="BB775" i="216"/>
  <c r="BB774" i="216"/>
  <c r="BB773" i="216"/>
  <c r="BB772" i="216"/>
  <c r="BB771" i="216"/>
  <c r="BB770" i="216"/>
  <c r="BB769" i="216"/>
  <c r="BB768" i="216"/>
  <c r="BB767" i="216"/>
  <c r="BB766" i="216"/>
  <c r="BB765" i="216"/>
  <c r="BB764" i="216"/>
  <c r="BB763" i="216"/>
  <c r="BB762" i="216"/>
  <c r="BB761" i="216"/>
  <c r="BB760" i="216"/>
  <c r="BB759" i="216"/>
  <c r="BB758" i="216"/>
  <c r="BB757" i="216"/>
  <c r="BB756" i="216"/>
  <c r="BB755" i="216"/>
  <c r="BB754" i="216"/>
  <c r="BB753" i="216"/>
  <c r="BB752" i="216"/>
  <c r="BB751" i="216"/>
  <c r="BB750" i="216"/>
  <c r="BB749" i="216"/>
  <c r="BB748" i="216"/>
  <c r="BB747" i="216"/>
  <c r="BB746" i="216"/>
  <c r="BB745" i="216"/>
  <c r="BB744" i="216"/>
  <c r="BB743" i="216"/>
  <c r="BB742" i="216"/>
  <c r="BB741" i="216"/>
  <c r="BB740" i="216"/>
  <c r="BB739" i="216"/>
  <c r="BB738" i="216"/>
  <c r="BB737" i="216"/>
  <c r="BB736" i="216"/>
  <c r="BB735" i="216"/>
  <c r="BB734" i="216"/>
  <c r="BB733" i="216"/>
  <c r="BB732" i="216"/>
  <c r="BB731" i="216"/>
  <c r="BB730" i="216"/>
  <c r="BB729" i="216"/>
  <c r="BB728" i="216"/>
  <c r="BB727" i="216"/>
  <c r="BB726" i="216"/>
  <c r="BB725" i="216"/>
  <c r="BB724" i="216"/>
  <c r="BB723" i="216"/>
  <c r="BB722" i="216"/>
  <c r="BB721" i="216"/>
  <c r="BB720" i="216"/>
  <c r="BB719" i="216"/>
  <c r="BB718" i="216"/>
  <c r="BB717" i="216"/>
  <c r="BB716" i="216"/>
  <c r="BB715" i="216"/>
  <c r="BB714" i="216"/>
  <c r="BB713" i="216"/>
  <c r="BB712" i="216"/>
  <c r="BB711" i="216"/>
  <c r="BB710" i="216"/>
  <c r="BB709" i="216"/>
  <c r="BB708" i="216"/>
  <c r="BB707" i="216"/>
  <c r="BB706" i="216"/>
  <c r="BB705" i="216"/>
  <c r="BB704" i="216"/>
  <c r="BB703" i="216"/>
  <c r="BB702" i="216"/>
  <c r="BB701" i="216"/>
  <c r="BB700" i="216"/>
  <c r="BB699" i="216"/>
  <c r="BB698" i="216"/>
  <c r="BB697" i="216"/>
  <c r="BB696" i="216"/>
  <c r="BB695" i="216"/>
  <c r="BB694" i="216"/>
  <c r="BB693" i="216"/>
  <c r="BB692" i="216"/>
  <c r="BB691" i="216"/>
  <c r="BB690" i="216"/>
  <c r="BB689" i="216"/>
  <c r="BB688" i="216"/>
  <c r="BB687" i="216"/>
  <c r="BB686" i="216"/>
  <c r="BB685" i="216"/>
  <c r="BB684" i="216"/>
  <c r="BB683" i="216"/>
  <c r="BB682" i="216"/>
  <c r="BB681" i="216"/>
  <c r="BB680" i="216"/>
  <c r="BB679" i="216"/>
  <c r="BB678" i="216"/>
  <c r="BB677" i="216"/>
  <c r="BB676" i="216"/>
  <c r="BB675" i="216"/>
  <c r="BB674" i="216"/>
  <c r="BB673" i="216"/>
  <c r="BB672" i="216"/>
  <c r="BB671" i="216"/>
  <c r="BB670" i="216"/>
  <c r="BB669" i="216"/>
  <c r="BB668" i="216"/>
  <c r="BB667" i="216"/>
  <c r="BB666" i="216"/>
  <c r="BB665" i="216"/>
  <c r="BB664" i="216"/>
  <c r="BB663" i="216"/>
  <c r="BB662" i="216"/>
  <c r="BB661" i="216"/>
  <c r="BB660" i="216"/>
  <c r="BB659" i="216"/>
  <c r="BB658" i="216"/>
  <c r="BB657" i="216"/>
  <c r="BB656" i="216"/>
  <c r="BB655" i="216"/>
  <c r="BB654" i="216"/>
  <c r="BB653" i="216"/>
  <c r="BB652" i="216"/>
  <c r="BB651" i="216"/>
  <c r="BB650" i="216"/>
  <c r="BB649" i="216"/>
  <c r="BB648" i="216"/>
  <c r="BB647" i="216"/>
  <c r="BB646" i="216"/>
  <c r="BB645" i="216"/>
  <c r="BB644" i="216"/>
  <c r="BB643" i="216"/>
  <c r="BB642" i="216"/>
  <c r="BB641" i="216"/>
  <c r="BB640" i="216"/>
  <c r="BB639" i="216"/>
  <c r="BB638" i="216"/>
  <c r="BB637" i="216"/>
  <c r="BB636" i="216"/>
  <c r="BB635" i="216"/>
  <c r="BB634" i="216"/>
  <c r="BB633" i="216"/>
  <c r="BB632" i="216"/>
  <c r="BB631" i="216"/>
  <c r="BB630" i="216"/>
  <c r="BB629" i="216"/>
  <c r="BB628" i="216"/>
  <c r="BB627" i="216"/>
  <c r="BB626" i="216"/>
  <c r="BB625" i="216"/>
  <c r="BB624" i="216"/>
  <c r="BB623" i="216"/>
  <c r="BB622" i="216"/>
  <c r="BB621" i="216"/>
  <c r="BB620" i="216"/>
  <c r="BB619" i="216"/>
  <c r="BB618" i="216"/>
  <c r="BB617" i="216"/>
  <c r="BB616" i="216"/>
  <c r="BB615" i="216"/>
  <c r="BB614" i="216"/>
  <c r="BB613" i="216"/>
  <c r="BB612" i="216"/>
  <c r="BB611" i="216"/>
  <c r="BB610" i="216"/>
  <c r="BB609" i="216"/>
  <c r="BB608" i="216"/>
  <c r="BB607" i="216"/>
  <c r="BB606" i="216"/>
  <c r="BB605" i="216"/>
  <c r="BB604" i="216"/>
  <c r="BB603" i="216"/>
  <c r="BB602" i="216"/>
  <c r="BB601" i="216"/>
  <c r="BB600" i="216"/>
  <c r="BB599" i="216"/>
  <c r="BB598" i="216"/>
  <c r="BB597" i="216"/>
  <c r="BB596" i="216"/>
  <c r="BB595" i="216"/>
  <c r="BB594" i="216"/>
  <c r="BB593" i="216"/>
  <c r="BB592" i="216"/>
  <c r="BB591" i="216"/>
  <c r="BB590" i="216"/>
  <c r="BB589" i="216"/>
  <c r="BB588" i="216"/>
  <c r="BB587" i="216"/>
  <c r="BB586" i="216"/>
  <c r="BB585" i="216"/>
  <c r="BB584" i="216"/>
  <c r="BB583" i="216"/>
  <c r="BB582" i="216"/>
  <c r="BB581" i="216"/>
  <c r="BB580" i="216"/>
  <c r="BB579" i="216"/>
  <c r="BB578" i="216"/>
  <c r="BB577" i="216"/>
  <c r="BB576" i="216"/>
  <c r="BB575" i="216"/>
  <c r="BB574" i="216"/>
  <c r="BB573" i="216"/>
  <c r="BB572" i="216"/>
  <c r="BB571" i="216"/>
  <c r="BB570" i="216"/>
  <c r="BB569" i="216"/>
  <c r="BB568" i="216"/>
  <c r="BB567" i="216"/>
  <c r="BB566" i="216"/>
  <c r="BB565" i="216"/>
  <c r="BB564" i="216"/>
  <c r="BB563" i="216"/>
  <c r="BB562" i="216"/>
  <c r="BB561" i="216"/>
  <c r="BB560" i="216"/>
  <c r="BB559" i="216"/>
  <c r="BB558" i="216"/>
  <c r="BB557" i="216"/>
  <c r="BB556" i="216"/>
  <c r="BB555" i="216"/>
  <c r="BB554" i="216"/>
  <c r="BB553" i="216"/>
  <c r="BB552" i="216"/>
  <c r="BB551" i="216"/>
  <c r="BB550" i="216"/>
  <c r="BB549" i="216"/>
  <c r="BB548" i="216"/>
  <c r="BB547" i="216"/>
  <c r="BB546" i="216"/>
  <c r="BB545" i="216"/>
  <c r="BB544" i="216"/>
  <c r="BB543" i="216"/>
  <c r="BB542" i="216"/>
  <c r="BB541" i="216"/>
  <c r="BB540" i="216"/>
  <c r="BB539" i="216"/>
  <c r="BB538" i="216"/>
  <c r="BB537" i="216"/>
  <c r="BB536" i="216"/>
  <c r="BB535" i="216"/>
  <c r="BB534" i="216"/>
  <c r="BB533" i="216"/>
  <c r="BB532" i="216"/>
  <c r="BB531" i="216"/>
  <c r="BB530" i="216"/>
  <c r="BB529" i="216"/>
  <c r="BB528" i="216"/>
  <c r="BB527" i="216"/>
  <c r="BB526" i="216"/>
  <c r="BB525" i="216"/>
  <c r="BB524" i="216"/>
  <c r="BB523" i="216"/>
  <c r="BB522" i="216"/>
  <c r="BB521" i="216"/>
  <c r="BB520" i="216"/>
  <c r="BB519" i="216"/>
  <c r="BB518" i="216"/>
  <c r="BB517" i="216"/>
  <c r="BB516" i="216"/>
  <c r="BB515" i="216"/>
  <c r="BB514" i="216"/>
  <c r="BB513" i="216"/>
  <c r="BB512" i="216"/>
  <c r="BB511" i="216"/>
  <c r="BB510" i="216"/>
  <c r="BB509" i="216"/>
  <c r="BB508" i="216"/>
  <c r="BB507" i="216"/>
  <c r="BB506" i="216"/>
  <c r="BB505" i="216"/>
  <c r="BB504" i="216"/>
  <c r="BB503" i="216"/>
  <c r="BB502" i="216"/>
  <c r="BB501" i="216"/>
  <c r="BB500" i="216"/>
  <c r="BB499" i="216"/>
  <c r="BB498" i="216"/>
  <c r="BB497" i="216"/>
  <c r="BB496" i="216"/>
  <c r="BB495" i="216"/>
  <c r="BB494" i="216"/>
  <c r="BB493" i="216"/>
  <c r="BB492" i="216"/>
  <c r="BB491" i="216"/>
  <c r="BB490" i="216"/>
  <c r="BB489" i="216"/>
  <c r="BB488" i="216"/>
  <c r="BB487" i="216"/>
  <c r="BB486" i="216"/>
  <c r="BB485" i="216"/>
  <c r="BB484" i="216"/>
  <c r="BB483" i="216"/>
  <c r="BB482" i="216"/>
  <c r="BB481" i="216"/>
  <c r="BB480" i="216"/>
  <c r="BB479" i="216"/>
  <c r="BB478" i="216"/>
  <c r="BB477" i="216"/>
  <c r="BB476" i="216"/>
  <c r="BB475" i="216"/>
  <c r="BB474" i="216"/>
  <c r="BB473" i="216"/>
  <c r="BB472" i="216"/>
  <c r="BB471" i="216"/>
  <c r="BB470" i="216"/>
  <c r="BB469" i="216"/>
  <c r="BB468" i="216"/>
  <c r="BB467" i="216"/>
  <c r="BB466" i="216"/>
  <c r="BB465" i="216"/>
  <c r="BB464" i="216"/>
  <c r="BB463" i="216"/>
  <c r="BB462" i="216"/>
  <c r="BB461" i="216"/>
  <c r="BB460" i="216"/>
  <c r="BB459" i="216"/>
  <c r="BB458" i="216"/>
  <c r="BB457" i="216"/>
  <c r="BB456" i="216"/>
  <c r="BB455" i="216"/>
  <c r="BB454" i="216"/>
  <c r="BB453" i="216"/>
  <c r="BB452" i="216"/>
  <c r="BB451" i="216"/>
  <c r="BB450" i="216"/>
  <c r="BB449" i="216"/>
  <c r="BB448" i="216"/>
  <c r="BB447" i="216"/>
  <c r="BB446" i="216"/>
  <c r="BB445" i="216"/>
  <c r="BB444" i="216"/>
  <c r="BB443" i="216"/>
  <c r="BB442" i="216"/>
  <c r="BB441" i="216"/>
  <c r="BB440" i="216"/>
  <c r="BB439" i="216"/>
  <c r="BB438" i="216"/>
  <c r="BB437" i="216"/>
  <c r="BB436" i="216"/>
  <c r="BB435" i="216"/>
  <c r="BB434" i="216"/>
  <c r="BB433" i="216"/>
  <c r="BB432" i="216"/>
  <c r="BB431" i="216"/>
  <c r="BB430" i="216"/>
  <c r="BB429" i="216"/>
  <c r="BB428" i="216"/>
  <c r="BB427" i="216"/>
  <c r="BB426" i="216"/>
  <c r="BB425" i="216"/>
  <c r="BB424" i="216"/>
  <c r="BB423" i="216"/>
  <c r="BB422" i="216"/>
  <c r="BB421" i="216"/>
  <c r="BB420" i="216"/>
  <c r="BB419" i="216"/>
  <c r="BB418" i="216"/>
  <c r="BB417" i="216"/>
  <c r="BB416" i="216"/>
  <c r="BB415" i="216"/>
  <c r="BB414" i="216"/>
  <c r="BB413" i="216"/>
  <c r="BB412" i="216"/>
  <c r="BB411" i="216"/>
  <c r="BB410" i="216"/>
  <c r="BB409" i="216"/>
  <c r="BB408" i="216"/>
  <c r="BB407" i="216"/>
  <c r="BB406" i="216"/>
  <c r="BB405" i="216"/>
  <c r="BB404" i="216"/>
  <c r="BB403" i="216"/>
  <c r="BB402" i="216"/>
  <c r="BB401" i="216"/>
  <c r="BB400" i="216"/>
  <c r="BB399" i="216"/>
  <c r="BB398" i="216"/>
  <c r="BB397" i="216"/>
  <c r="BB396" i="216"/>
  <c r="BB395" i="216"/>
  <c r="BB394" i="216"/>
  <c r="BB393" i="216"/>
  <c r="BB392" i="216"/>
  <c r="BB391" i="216"/>
  <c r="BB390" i="216"/>
  <c r="BB389" i="216"/>
  <c r="BB388" i="216"/>
  <c r="BB387" i="216"/>
  <c r="BB386" i="216"/>
  <c r="BB385" i="216"/>
  <c r="BB384" i="216"/>
  <c r="BB383" i="216"/>
  <c r="BB382" i="216"/>
  <c r="BB381" i="216"/>
  <c r="BB380" i="216"/>
  <c r="BB379" i="216"/>
  <c r="BB378" i="216"/>
  <c r="BB377" i="216"/>
  <c r="BB376" i="216"/>
  <c r="BB375" i="216"/>
  <c r="BB374" i="216"/>
  <c r="BB373" i="216"/>
  <c r="BB372" i="216"/>
  <c r="BB371" i="216"/>
  <c r="BB370" i="216"/>
  <c r="BB369" i="216"/>
  <c r="BB368" i="216"/>
  <c r="BB367" i="216"/>
  <c r="BB366" i="216"/>
  <c r="BB365" i="216"/>
  <c r="BB364" i="216"/>
  <c r="BB363" i="216"/>
  <c r="BB362" i="216"/>
  <c r="BB361" i="216"/>
  <c r="BB360" i="216"/>
  <c r="BB359" i="216"/>
  <c r="BB358" i="216"/>
  <c r="BB357" i="216"/>
  <c r="BB356" i="216"/>
  <c r="BB355" i="216"/>
  <c r="BB354" i="216"/>
  <c r="BB353" i="216"/>
  <c r="BB352" i="216"/>
  <c r="BB351" i="216"/>
  <c r="BB350" i="216"/>
  <c r="BB349" i="216"/>
  <c r="BB348" i="216"/>
  <c r="BB347" i="216"/>
  <c r="BB346" i="216"/>
  <c r="BB345" i="216"/>
  <c r="BB344" i="216"/>
  <c r="BB343" i="216"/>
  <c r="BB342" i="216"/>
  <c r="BB341" i="216"/>
  <c r="BB340" i="216"/>
  <c r="BB339" i="216"/>
  <c r="BB338" i="216"/>
  <c r="BB337" i="216"/>
  <c r="BB336" i="216"/>
  <c r="BB335" i="216"/>
  <c r="BB334" i="216"/>
  <c r="BB333" i="216"/>
  <c r="BB332" i="216"/>
  <c r="BB331" i="216"/>
  <c r="BB330" i="216"/>
  <c r="BB329" i="216"/>
  <c r="BB328" i="216"/>
  <c r="BB327" i="216"/>
  <c r="BB326" i="216"/>
  <c r="BB325" i="216"/>
  <c r="BB324" i="216"/>
  <c r="BB323" i="216"/>
  <c r="BB322" i="216"/>
  <c r="BB321" i="216"/>
  <c r="BB320" i="216"/>
  <c r="BB319" i="216"/>
  <c r="BB318" i="216"/>
  <c r="BB317" i="216"/>
  <c r="BB316" i="216"/>
  <c r="BB315" i="216"/>
  <c r="BB314" i="216"/>
  <c r="BB313" i="216"/>
  <c r="BB312" i="216"/>
  <c r="BB311" i="216"/>
  <c r="BB310" i="216"/>
  <c r="BB309" i="216"/>
  <c r="BB308" i="216"/>
  <c r="BB307" i="216"/>
  <c r="BB306" i="216"/>
  <c r="BB305" i="216"/>
  <c r="BB304" i="216"/>
  <c r="BB303" i="216"/>
  <c r="BB302" i="216"/>
  <c r="BB301" i="216"/>
  <c r="BB300" i="216"/>
  <c r="BB299" i="216"/>
  <c r="BB298" i="216"/>
  <c r="BB297" i="216"/>
  <c r="BB296" i="216"/>
  <c r="BB295" i="216"/>
  <c r="BB294" i="216"/>
  <c r="BB293" i="216"/>
  <c r="BB292" i="216"/>
  <c r="BB291" i="216"/>
  <c r="BB290" i="216"/>
  <c r="BB289" i="216"/>
  <c r="BB288" i="216"/>
  <c r="BB287" i="216"/>
  <c r="BB286" i="216"/>
  <c r="BB285" i="216"/>
  <c r="BB284" i="216"/>
  <c r="BB283" i="216"/>
  <c r="BB282" i="216"/>
  <c r="BB281" i="216"/>
  <c r="BB280" i="216"/>
  <c r="BB279" i="216"/>
  <c r="BB278" i="216"/>
  <c r="BB277" i="216"/>
  <c r="BB276" i="216"/>
  <c r="BB275" i="216"/>
  <c r="BB274" i="216"/>
  <c r="BB273" i="216"/>
  <c r="BB272" i="216"/>
  <c r="BB271" i="216"/>
  <c r="BB270" i="216"/>
  <c r="BB269" i="216"/>
  <c r="BB268" i="216"/>
  <c r="BB267" i="216"/>
  <c r="BB266" i="216"/>
  <c r="BB265" i="216"/>
  <c r="BB264" i="216"/>
  <c r="BB263" i="216"/>
  <c r="BB262" i="216"/>
  <c r="BB261" i="216"/>
  <c r="BB260" i="216"/>
  <c r="BB259" i="216"/>
  <c r="BB258" i="216"/>
  <c r="BB257" i="216"/>
  <c r="BB256" i="216"/>
  <c r="BB255" i="216"/>
  <c r="BB254" i="216"/>
  <c r="BB253" i="216"/>
  <c r="BB252" i="216"/>
  <c r="BB251" i="216"/>
  <c r="BB250" i="216"/>
  <c r="BB249" i="216"/>
  <c r="BB248" i="216"/>
  <c r="BB247" i="216"/>
  <c r="BB246" i="216"/>
  <c r="BB245" i="216"/>
  <c r="BB244" i="216"/>
  <c r="BB243" i="216"/>
  <c r="BB242" i="216"/>
  <c r="BB241" i="216"/>
  <c r="BB240" i="216"/>
  <c r="BB239" i="216"/>
  <c r="BB238" i="216"/>
  <c r="BB237" i="216"/>
  <c r="BB236" i="216"/>
  <c r="BB235" i="216"/>
  <c r="BB234" i="216"/>
  <c r="BB233" i="216"/>
  <c r="BB232" i="216"/>
  <c r="BB231" i="216"/>
  <c r="BB230" i="216"/>
  <c r="BB229" i="216"/>
  <c r="BB228" i="216"/>
  <c r="BB227" i="216"/>
  <c r="BB226" i="216"/>
  <c r="BB225" i="216"/>
  <c r="BB224" i="216"/>
  <c r="BB223" i="216"/>
  <c r="BB222" i="216"/>
  <c r="BB221" i="216"/>
  <c r="BB220" i="216"/>
  <c r="BB219" i="216"/>
  <c r="BB218" i="216"/>
  <c r="BB217" i="216"/>
  <c r="BB216" i="216"/>
  <c r="BB215" i="216"/>
  <c r="BB214" i="216"/>
  <c r="BB213" i="216"/>
  <c r="BB212" i="216"/>
  <c r="BB211" i="216"/>
  <c r="BB210" i="216"/>
  <c r="BB209" i="216"/>
  <c r="BB208" i="216"/>
  <c r="BB207" i="216"/>
  <c r="BB206" i="216"/>
  <c r="BB205" i="216"/>
  <c r="BB204" i="216"/>
  <c r="BB203" i="216"/>
  <c r="BB202" i="216"/>
  <c r="BB201" i="216"/>
  <c r="BB200" i="216"/>
  <c r="BB199" i="216"/>
  <c r="BB198" i="216"/>
  <c r="BB197" i="216"/>
  <c r="BB196" i="216"/>
  <c r="BB195" i="216"/>
  <c r="BB194" i="216"/>
  <c r="BB193" i="216"/>
  <c r="BB192" i="216"/>
  <c r="BB191" i="216"/>
  <c r="BB190" i="216"/>
  <c r="BB189" i="216"/>
  <c r="BB188" i="216"/>
  <c r="BB187" i="216"/>
  <c r="BB186" i="216"/>
  <c r="BB185" i="216"/>
  <c r="BB184" i="216"/>
  <c r="BB183" i="216"/>
  <c r="BB182" i="216"/>
  <c r="BB181" i="216"/>
  <c r="BB180" i="216"/>
  <c r="BB179" i="216"/>
  <c r="BB178" i="216"/>
  <c r="BB177" i="216"/>
  <c r="BB176" i="216"/>
  <c r="BB175" i="216"/>
  <c r="BB174" i="216"/>
  <c r="BB173" i="216"/>
  <c r="BB172" i="216"/>
  <c r="BB171" i="216"/>
  <c r="BB170" i="216"/>
  <c r="BB169" i="216"/>
  <c r="BB168" i="216"/>
  <c r="BB167" i="216"/>
  <c r="BB166" i="216"/>
  <c r="BB165" i="216"/>
  <c r="BB164" i="216"/>
  <c r="BB163" i="216"/>
  <c r="BB162" i="216"/>
  <c r="BB161" i="216"/>
  <c r="BB160" i="216"/>
  <c r="BB159" i="216"/>
  <c r="BB158" i="216"/>
  <c r="BB157" i="216"/>
  <c r="BB156" i="216"/>
  <c r="BB155" i="216"/>
  <c r="BB154" i="216"/>
  <c r="BB153" i="216"/>
  <c r="BB152" i="216"/>
  <c r="BB151" i="216"/>
  <c r="BB150" i="216"/>
  <c r="BB149" i="216"/>
  <c r="BB148" i="216"/>
  <c r="BB147" i="216"/>
  <c r="BB146" i="216"/>
  <c r="BB145" i="216"/>
  <c r="BB144" i="216"/>
  <c r="BB143" i="216"/>
  <c r="BB142" i="216"/>
  <c r="BB141" i="216"/>
  <c r="BB140" i="216"/>
  <c r="BB139" i="216"/>
  <c r="BB138" i="216"/>
  <c r="BB137" i="216"/>
  <c r="BB136" i="216"/>
  <c r="BB135" i="216"/>
  <c r="BB134" i="216"/>
  <c r="BB133" i="216"/>
  <c r="BB132" i="216"/>
  <c r="BB131" i="216"/>
  <c r="BB130" i="216"/>
  <c r="BB129" i="216"/>
  <c r="BB128" i="216"/>
  <c r="BB127" i="216"/>
  <c r="BB126" i="216"/>
  <c r="BB125" i="216"/>
  <c r="BB124" i="216"/>
  <c r="BB123" i="216"/>
  <c r="BB122" i="216"/>
  <c r="BB121" i="216"/>
  <c r="BB120" i="216"/>
  <c r="BB119" i="216"/>
  <c r="BB118" i="216"/>
  <c r="BB117" i="216"/>
  <c r="BB116" i="216"/>
  <c r="BB115" i="216"/>
  <c r="BB114" i="216"/>
  <c r="BB113" i="216"/>
  <c r="BB112" i="216"/>
  <c r="BB111" i="216"/>
  <c r="BB110" i="216"/>
  <c r="BB109" i="216"/>
  <c r="BB108" i="216"/>
  <c r="BB107" i="216"/>
  <c r="BB106" i="216"/>
  <c r="BB105" i="216"/>
  <c r="BB104" i="216"/>
  <c r="BB103" i="216"/>
  <c r="BB102" i="216"/>
  <c r="BB101" i="216"/>
  <c r="BB100" i="216"/>
  <c r="BB99" i="216"/>
  <c r="BB98" i="216"/>
  <c r="BB97" i="216"/>
  <c r="BB96" i="216"/>
  <c r="BB95" i="216"/>
  <c r="BB94" i="216"/>
  <c r="BB93" i="216"/>
  <c r="BB92" i="216"/>
  <c r="BB91" i="216"/>
  <c r="BB90" i="216"/>
  <c r="BB89" i="216"/>
  <c r="BB88" i="216"/>
  <c r="BB87" i="216"/>
  <c r="BB86" i="216"/>
  <c r="BB85" i="216"/>
  <c r="BB84" i="216"/>
  <c r="BB83" i="216"/>
  <c r="BB82" i="216"/>
  <c r="BB81" i="216"/>
  <c r="BB80" i="216"/>
  <c r="BB79" i="216"/>
  <c r="BB78" i="216"/>
  <c r="BB77" i="216"/>
  <c r="BB76" i="216"/>
  <c r="BB75" i="216"/>
  <c r="BB74" i="216"/>
  <c r="BB73" i="216"/>
  <c r="BB72" i="216"/>
  <c r="BB71" i="216"/>
  <c r="BB70" i="216"/>
  <c r="BB69" i="216"/>
  <c r="BB68" i="216"/>
  <c r="BB67" i="216"/>
  <c r="BB66" i="216"/>
  <c r="BB65" i="216"/>
  <c r="BB64" i="216"/>
  <c r="BB63" i="216"/>
  <c r="BB62" i="216"/>
  <c r="S62" i="216"/>
  <c r="I54" i="216" s="1"/>
  <c r="BB61" i="216"/>
  <c r="BB60" i="216"/>
  <c r="BB59" i="216"/>
  <c r="BB58" i="216"/>
  <c r="BB57" i="216"/>
  <c r="BB56" i="216"/>
  <c r="BB55" i="216"/>
  <c r="S55" i="216"/>
  <c r="I53" i="216" s="1"/>
  <c r="BB54" i="216"/>
  <c r="BB53" i="216"/>
  <c r="BB52" i="216"/>
  <c r="BB51" i="216"/>
  <c r="BB50" i="216"/>
  <c r="BB49" i="216"/>
  <c r="BB48" i="216"/>
  <c r="BB47" i="216"/>
  <c r="AP47" i="216"/>
  <c r="K41" i="216" s="1"/>
  <c r="AL47" i="216"/>
  <c r="S47" i="216"/>
  <c r="I37" i="216" s="1"/>
  <c r="BB46" i="216"/>
  <c r="AF46" i="216"/>
  <c r="AD46" i="216"/>
  <c r="AB46" i="216"/>
  <c r="AA46" i="216"/>
  <c r="Z46" i="216"/>
  <c r="AC46" i="216" s="1"/>
  <c r="Y46" i="216"/>
  <c r="W46" i="216" a="1"/>
  <c r="W46" i="216" s="1"/>
  <c r="V46" i="216"/>
  <c r="U46" i="216"/>
  <c r="BB45" i="216"/>
  <c r="AF45" i="216"/>
  <c r="AD45" i="216"/>
  <c r="AB45" i="216"/>
  <c r="AA45" i="216"/>
  <c r="Z45" i="216"/>
  <c r="AC45" i="216" s="1"/>
  <c r="Y45" i="216"/>
  <c r="W45" i="216" a="1"/>
  <c r="W45" i="216" s="1"/>
  <c r="V45" i="216"/>
  <c r="U45" i="216"/>
  <c r="BB44" i="216"/>
  <c r="AF44" i="216"/>
  <c r="AD44" i="216"/>
  <c r="AB44" i="216"/>
  <c r="AA44" i="216"/>
  <c r="Z44" i="216"/>
  <c r="AC44" i="216" s="1"/>
  <c r="Y44" i="216"/>
  <c r="W44" i="216" a="1"/>
  <c r="W44" i="216" s="1"/>
  <c r="V44" i="216"/>
  <c r="U44" i="216"/>
  <c r="BB43" i="216"/>
  <c r="AF43" i="216"/>
  <c r="AD43" i="216"/>
  <c r="AB43" i="216"/>
  <c r="AA43" i="216"/>
  <c r="Z43" i="216"/>
  <c r="AC43" i="216" s="1"/>
  <c r="Y43" i="216"/>
  <c r="W43" i="216" a="1"/>
  <c r="W43" i="216" s="1"/>
  <c r="V43" i="216"/>
  <c r="U43" i="216"/>
  <c r="BB42" i="216"/>
  <c r="AF42" i="216"/>
  <c r="AD42" i="216"/>
  <c r="AB42" i="216"/>
  <c r="AA42" i="216"/>
  <c r="Z42" i="216"/>
  <c r="Y42" i="216"/>
  <c r="W42" i="216" a="1"/>
  <c r="W42" i="216" s="1"/>
  <c r="V42" i="216"/>
  <c r="U42" i="216"/>
  <c r="G42" i="216"/>
  <c r="BB41" i="216"/>
  <c r="I41" i="216"/>
  <c r="BB40" i="216"/>
  <c r="BB39" i="216"/>
  <c r="BB38" i="216"/>
  <c r="G38" i="216"/>
  <c r="BB37" i="216"/>
  <c r="S37" i="216"/>
  <c r="BB36" i="216"/>
  <c r="AM36" i="216"/>
  <c r="AL36" i="216"/>
  <c r="AR36" i="216" s="1"/>
  <c r="AD36" i="216"/>
  <c r="V36" i="216"/>
  <c r="U36" i="216"/>
  <c r="BB35" i="216"/>
  <c r="AR35" i="216"/>
  <c r="AM35" i="216"/>
  <c r="AL35" i="216"/>
  <c r="AF35" i="216"/>
  <c r="AD35" i="216"/>
  <c r="AB35" i="216"/>
  <c r="AA35" i="216"/>
  <c r="Z35" i="216"/>
  <c r="AC35" i="216" s="1"/>
  <c r="Y35" i="216"/>
  <c r="W35" i="216" a="1"/>
  <c r="W35" i="216" s="1"/>
  <c r="V35" i="216"/>
  <c r="U35" i="216"/>
  <c r="BB34" i="216"/>
  <c r="AM34" i="216"/>
  <c r="AL34" i="216"/>
  <c r="AR34" i="216" s="1"/>
  <c r="AF34" i="216"/>
  <c r="AD34" i="216"/>
  <c r="AB34" i="216"/>
  <c r="AA34" i="216"/>
  <c r="Z34" i="216"/>
  <c r="AC34" i="216" s="1"/>
  <c r="Y34" i="216"/>
  <c r="W34" i="216" a="1"/>
  <c r="W34" i="216" s="1"/>
  <c r="V34" i="216"/>
  <c r="U34" i="216"/>
  <c r="BB33" i="216"/>
  <c r="AR33" i="216"/>
  <c r="AM33" i="216"/>
  <c r="AL33" i="216"/>
  <c r="AF33" i="216"/>
  <c r="AD33" i="216"/>
  <c r="AB33" i="216"/>
  <c r="AA33" i="216"/>
  <c r="Z33" i="216"/>
  <c r="AC33" i="216" s="1"/>
  <c r="Y33" i="216"/>
  <c r="W33" i="216" a="1"/>
  <c r="W33" i="216" s="1"/>
  <c r="V33" i="216"/>
  <c r="U33" i="216"/>
  <c r="BB32" i="216"/>
  <c r="AM32" i="216"/>
  <c r="AL32" i="216"/>
  <c r="AR32" i="216" s="1"/>
  <c r="AF32" i="216"/>
  <c r="AD32" i="216"/>
  <c r="AB32" i="216"/>
  <c r="AA32" i="216"/>
  <c r="Z32" i="216"/>
  <c r="AC32" i="216" s="1"/>
  <c r="Y32" i="216"/>
  <c r="W32" i="216" a="1"/>
  <c r="W32" i="216" s="1"/>
  <c r="V32" i="216"/>
  <c r="U32" i="216"/>
  <c r="BB31" i="216"/>
  <c r="AM31" i="216"/>
  <c r="AL31" i="216"/>
  <c r="AR31" i="216" s="1"/>
  <c r="AF31" i="216"/>
  <c r="AD31" i="216"/>
  <c r="AB31" i="216"/>
  <c r="AA31" i="216"/>
  <c r="Z31" i="216"/>
  <c r="AC31" i="216" s="1"/>
  <c r="Y31" i="216"/>
  <c r="W31" i="216" a="1"/>
  <c r="W31" i="216" s="1"/>
  <c r="V31" i="216"/>
  <c r="U31" i="216"/>
  <c r="BB30" i="216"/>
  <c r="AM30" i="216"/>
  <c r="AL30" i="216"/>
  <c r="AR30" i="216" s="1"/>
  <c r="AF30" i="216"/>
  <c r="AD30" i="216"/>
  <c r="AB30" i="216"/>
  <c r="AA30" i="216"/>
  <c r="Z30" i="216"/>
  <c r="AC30" i="216" s="1"/>
  <c r="Y30" i="216"/>
  <c r="W30" i="216" a="1"/>
  <c r="W30" i="216" s="1"/>
  <c r="V30" i="216"/>
  <c r="U30" i="216"/>
  <c r="BB29" i="216"/>
  <c r="AM29" i="216"/>
  <c r="AL29" i="216"/>
  <c r="AR29" i="216" s="1"/>
  <c r="AF29" i="216"/>
  <c r="AD29" i="216"/>
  <c r="AB29" i="216"/>
  <c r="AA29" i="216"/>
  <c r="Z29" i="216"/>
  <c r="AC29" i="216" s="1"/>
  <c r="Y29" i="216"/>
  <c r="W29" i="216" a="1"/>
  <c r="W29" i="216" s="1"/>
  <c r="V29" i="216"/>
  <c r="U29" i="216"/>
  <c r="BB28" i="216"/>
  <c r="AM28" i="216"/>
  <c r="AL28" i="216"/>
  <c r="AR28" i="216" s="1"/>
  <c r="AF28" i="216"/>
  <c r="AD28" i="216"/>
  <c r="AB28" i="216"/>
  <c r="AA28" i="216"/>
  <c r="Z28" i="216"/>
  <c r="AC28" i="216" s="1"/>
  <c r="Y28" i="216"/>
  <c r="W28" i="216" a="1"/>
  <c r="W28" i="216" s="1"/>
  <c r="V28" i="216"/>
  <c r="U28" i="216"/>
  <c r="BB27" i="216"/>
  <c r="AM27" i="216"/>
  <c r="AL27" i="216"/>
  <c r="AR27" i="216" s="1"/>
  <c r="AF27" i="216"/>
  <c r="AD27" i="216"/>
  <c r="AB27" i="216"/>
  <c r="AA27" i="216"/>
  <c r="Z27" i="216"/>
  <c r="AC27" i="216" s="1"/>
  <c r="Y27" i="216"/>
  <c r="W27" i="216" a="1"/>
  <c r="W27" i="216" s="1"/>
  <c r="V27" i="216"/>
  <c r="U27" i="216"/>
  <c r="BB26" i="216"/>
  <c r="AR26" i="216"/>
  <c r="AM26" i="216"/>
  <c r="AL26" i="216"/>
  <c r="AF26" i="216"/>
  <c r="AD26" i="216"/>
  <c r="AB26" i="216"/>
  <c r="AA26" i="216"/>
  <c r="Z26" i="216"/>
  <c r="AC26" i="216" s="1"/>
  <c r="Y26" i="216"/>
  <c r="W26" i="216" a="1"/>
  <c r="W26" i="216" s="1"/>
  <c r="V26" i="216"/>
  <c r="U26" i="216"/>
  <c r="BB25" i="216"/>
  <c r="AM25" i="216"/>
  <c r="AL25" i="216"/>
  <c r="AR25" i="216" s="1"/>
  <c r="AF25" i="216"/>
  <c r="AD25" i="216"/>
  <c r="AB25" i="216"/>
  <c r="AA25" i="216"/>
  <c r="Z25" i="216"/>
  <c r="AC25" i="216" s="1"/>
  <c r="Y25" i="216"/>
  <c r="W25" i="216" a="1"/>
  <c r="W25" i="216" s="1"/>
  <c r="V25" i="216"/>
  <c r="U25" i="216"/>
  <c r="BB24" i="216"/>
  <c r="AM24" i="216"/>
  <c r="AL24" i="216"/>
  <c r="AR24" i="216" s="1"/>
  <c r="AF24" i="216"/>
  <c r="AD24" i="216"/>
  <c r="AB24" i="216"/>
  <c r="AA24" i="216"/>
  <c r="Z24" i="216"/>
  <c r="AC24" i="216" s="1"/>
  <c r="Y24" i="216"/>
  <c r="W24" i="216" a="1"/>
  <c r="W24" i="216" s="1"/>
  <c r="V24" i="216"/>
  <c r="U24" i="216"/>
  <c r="G24" i="216"/>
  <c r="BB23" i="216"/>
  <c r="AM23" i="216"/>
  <c r="AL23" i="216"/>
  <c r="AR23" i="216" s="1"/>
  <c r="AF23" i="216"/>
  <c r="AD23" i="216"/>
  <c r="AB23" i="216"/>
  <c r="AA23" i="216"/>
  <c r="Z23" i="216"/>
  <c r="AC23" i="216" s="1"/>
  <c r="Y23" i="216"/>
  <c r="W23" i="216" a="1"/>
  <c r="W23" i="216" s="1"/>
  <c r="V23" i="216"/>
  <c r="U23" i="216"/>
  <c r="BB22" i="216"/>
  <c r="AM22" i="216"/>
  <c r="AL22" i="216"/>
  <c r="AR22" i="216" s="1"/>
  <c r="AF22" i="216"/>
  <c r="AD22" i="216"/>
  <c r="AB22" i="216"/>
  <c r="AA22" i="216"/>
  <c r="Z22" i="216"/>
  <c r="AC22" i="216" s="1"/>
  <c r="Y22" i="216"/>
  <c r="W22" i="216" a="1"/>
  <c r="W22" i="216" s="1"/>
  <c r="V22" i="216"/>
  <c r="U22" i="216"/>
  <c r="BB21" i="216"/>
  <c r="AR21" i="216"/>
  <c r="AM21" i="216"/>
  <c r="AL21" i="216"/>
  <c r="AF21" i="216"/>
  <c r="AD21" i="216"/>
  <c r="AB21" i="216"/>
  <c r="AA21" i="216"/>
  <c r="Z21" i="216"/>
  <c r="AC21" i="216" s="1"/>
  <c r="Y21" i="216"/>
  <c r="W21" i="216" a="1"/>
  <c r="W21" i="216" s="1"/>
  <c r="V21" i="216"/>
  <c r="U21" i="216"/>
  <c r="BB20" i="216"/>
  <c r="AM20" i="216"/>
  <c r="AL20" i="216"/>
  <c r="AR20" i="216" s="1"/>
  <c r="AF20" i="216"/>
  <c r="AD20" i="216"/>
  <c r="AB20" i="216"/>
  <c r="AA20" i="216"/>
  <c r="Z20" i="216"/>
  <c r="AC20" i="216" s="1"/>
  <c r="Y20" i="216"/>
  <c r="W20" i="216" a="1"/>
  <c r="W20" i="216" s="1"/>
  <c r="V20" i="216"/>
  <c r="U20" i="216"/>
  <c r="G20" i="216"/>
  <c r="BB19" i="216"/>
  <c r="AM19" i="216"/>
  <c r="AL19" i="216"/>
  <c r="AR19" i="216" s="1"/>
  <c r="AF19" i="216"/>
  <c r="AD19" i="216"/>
  <c r="AB19" i="216"/>
  <c r="AA19" i="216"/>
  <c r="Z19" i="216"/>
  <c r="AC19" i="216" s="1"/>
  <c r="Y19" i="216"/>
  <c r="W19" i="216" a="1"/>
  <c r="W19" i="216" s="1"/>
  <c r="V19" i="216"/>
  <c r="U19" i="216"/>
  <c r="I19" i="216"/>
  <c r="BB18" i="216"/>
  <c r="AM18" i="216"/>
  <c r="AL18" i="216"/>
  <c r="AR18" i="216" s="1"/>
  <c r="AF18" i="216"/>
  <c r="AD18" i="216"/>
  <c r="AB18" i="216"/>
  <c r="AA18" i="216"/>
  <c r="Z18" i="216"/>
  <c r="AC18" i="216" s="1"/>
  <c r="Y18" i="216"/>
  <c r="W18" i="216" a="1"/>
  <c r="W18" i="216" s="1"/>
  <c r="V18" i="216"/>
  <c r="U18" i="216"/>
  <c r="BB17" i="216"/>
  <c r="AM17" i="216"/>
  <c r="AL17" i="216"/>
  <c r="AR17" i="216" s="1"/>
  <c r="AF17" i="216"/>
  <c r="AD17" i="216"/>
  <c r="AB17" i="216"/>
  <c r="AA17" i="216"/>
  <c r="Z17" i="216"/>
  <c r="AC17" i="216" s="1"/>
  <c r="Y17" i="216"/>
  <c r="W17" i="216" a="1"/>
  <c r="W17" i="216" s="1"/>
  <c r="V17" i="216"/>
  <c r="U17" i="216"/>
  <c r="BB16" i="216"/>
  <c r="AF16" i="216"/>
  <c r="AD16" i="216"/>
  <c r="AB16" i="216"/>
  <c r="AA16" i="216"/>
  <c r="Z16" i="216"/>
  <c r="AC16" i="216" s="1"/>
  <c r="Y16" i="216"/>
  <c r="W16" i="216" a="1"/>
  <c r="W16" i="216" s="1"/>
  <c r="V16" i="216"/>
  <c r="U16" i="216"/>
  <c r="BB15" i="216"/>
  <c r="AF15" i="216"/>
  <c r="AD15" i="216"/>
  <c r="AB15" i="216"/>
  <c r="AA15" i="216"/>
  <c r="Z15" i="216"/>
  <c r="AC15" i="216" s="1"/>
  <c r="Y15" i="216"/>
  <c r="W15" i="216" a="1"/>
  <c r="W15" i="216" s="1"/>
  <c r="V15" i="216"/>
  <c r="U15" i="216"/>
  <c r="BB14" i="216"/>
  <c r="AF14" i="216"/>
  <c r="AD14" i="216"/>
  <c r="AB14" i="216"/>
  <c r="AA14" i="216"/>
  <c r="Z14" i="216"/>
  <c r="AC14" i="216" s="1"/>
  <c r="Y14" i="216"/>
  <c r="W14" i="216" a="1"/>
  <c r="W14" i="216" s="1"/>
  <c r="V14" i="216"/>
  <c r="U14" i="216"/>
  <c r="BB13" i="216"/>
  <c r="AF13" i="216"/>
  <c r="AD13" i="216"/>
  <c r="AB13" i="216"/>
  <c r="AA13" i="216"/>
  <c r="Z13" i="216"/>
  <c r="AC13" i="216" s="1"/>
  <c r="Y13" i="216"/>
  <c r="W13" i="216" a="1"/>
  <c r="W13" i="216" s="1"/>
  <c r="V13" i="216"/>
  <c r="U13" i="216"/>
  <c r="BB12" i="216"/>
  <c r="AL12" i="216"/>
  <c r="I23" i="216" s="1"/>
  <c r="AF12" i="216"/>
  <c r="AD12" i="216"/>
  <c r="AB12" i="216"/>
  <c r="AA12" i="216"/>
  <c r="Z12" i="216"/>
  <c r="AC12" i="216" s="1"/>
  <c r="Y12" i="216"/>
  <c r="W12" i="216" a="1"/>
  <c r="W12" i="216" s="1"/>
  <c r="V12" i="216"/>
  <c r="U12" i="216"/>
  <c r="BB11" i="216"/>
  <c r="AF11" i="216"/>
  <c r="AD11" i="216"/>
  <c r="AB11" i="216"/>
  <c r="AA11" i="216"/>
  <c r="Z11" i="216"/>
  <c r="AC11" i="216" s="1"/>
  <c r="Y11" i="216"/>
  <c r="W11" i="216" a="1"/>
  <c r="W11" i="216" s="1"/>
  <c r="V11" i="216"/>
  <c r="U11" i="216"/>
  <c r="BB10" i="216"/>
  <c r="AF10" i="216"/>
  <c r="AD10" i="216"/>
  <c r="AB10" i="216"/>
  <c r="AA10" i="216"/>
  <c r="Z10" i="216"/>
  <c r="AC10" i="216" s="1"/>
  <c r="Y10" i="216"/>
  <c r="W10" i="216" a="1"/>
  <c r="W10" i="216" s="1"/>
  <c r="V10" i="216"/>
  <c r="U10" i="216"/>
  <c r="BB9" i="216"/>
  <c r="AF9" i="216"/>
  <c r="AD9" i="216"/>
  <c r="AB9" i="216"/>
  <c r="AA9" i="216"/>
  <c r="Z9" i="216"/>
  <c r="AC9" i="216" s="1"/>
  <c r="Y9" i="216"/>
  <c r="W9" i="216" a="1"/>
  <c r="W9" i="216" s="1"/>
  <c r="V9" i="216"/>
  <c r="U9" i="216"/>
  <c r="BB8" i="216"/>
  <c r="AP12" i="216"/>
  <c r="K23" i="216" s="1"/>
  <c r="AF8" i="216"/>
  <c r="AD8" i="216"/>
  <c r="AB8" i="216"/>
  <c r="AA8" i="216"/>
  <c r="Z8" i="216"/>
  <c r="AC8" i="216" s="1"/>
  <c r="Y8" i="216"/>
  <c r="W8" i="216" a="1"/>
  <c r="W8" i="216" s="1"/>
  <c r="V8" i="216"/>
  <c r="U8" i="216"/>
  <c r="BB7" i="216"/>
  <c r="AD7" i="216"/>
  <c r="U7" i="216"/>
  <c r="BB6" i="216"/>
  <c r="BB5" i="216"/>
  <c r="BB4" i="216"/>
  <c r="BB1128" i="214"/>
  <c r="BB1127" i="214"/>
  <c r="BB1126" i="214"/>
  <c r="BB1125" i="214"/>
  <c r="BB1124" i="214"/>
  <c r="BB1123" i="214"/>
  <c r="BB1122" i="214"/>
  <c r="BB1121" i="214"/>
  <c r="BB1120" i="214"/>
  <c r="BB1119" i="214"/>
  <c r="BB1118" i="214"/>
  <c r="BB1117" i="214"/>
  <c r="BB1116" i="214"/>
  <c r="BB1115" i="214"/>
  <c r="BB1114" i="214"/>
  <c r="BB1113" i="214"/>
  <c r="BB1112" i="214"/>
  <c r="BB1111" i="214"/>
  <c r="BB1110" i="214"/>
  <c r="BB1109" i="214"/>
  <c r="BB1108" i="214"/>
  <c r="BB1107" i="214"/>
  <c r="BB1106" i="214"/>
  <c r="BB1105" i="214"/>
  <c r="BB1104" i="214"/>
  <c r="BB1103" i="214"/>
  <c r="BB1102" i="214"/>
  <c r="BB1101" i="214"/>
  <c r="BB1100" i="214"/>
  <c r="BB1099" i="214"/>
  <c r="BB1098" i="214"/>
  <c r="BB1097" i="214"/>
  <c r="BB1096" i="214"/>
  <c r="BB1095" i="214"/>
  <c r="BB1094" i="214"/>
  <c r="BB1093" i="214"/>
  <c r="BB1092" i="214"/>
  <c r="BB1091" i="214"/>
  <c r="BB1090" i="214"/>
  <c r="BB1089" i="214"/>
  <c r="BB1088" i="214"/>
  <c r="BB1087" i="214"/>
  <c r="BB1086" i="214"/>
  <c r="BB1085" i="214"/>
  <c r="BB1084" i="214"/>
  <c r="BB1083" i="214"/>
  <c r="BB1082" i="214"/>
  <c r="BB1081" i="214"/>
  <c r="BB1080" i="214"/>
  <c r="BB1079" i="214"/>
  <c r="BB1078" i="214"/>
  <c r="BB1077" i="214"/>
  <c r="BB1076" i="214"/>
  <c r="BB1075" i="214"/>
  <c r="BB1074" i="214"/>
  <c r="BB1073" i="214"/>
  <c r="BB1072" i="214"/>
  <c r="BB1071" i="214"/>
  <c r="BB1070" i="214"/>
  <c r="BB1069" i="214"/>
  <c r="BB1068" i="214"/>
  <c r="BB1067" i="214"/>
  <c r="BB1066" i="214"/>
  <c r="BB1065" i="214"/>
  <c r="BB1064" i="214"/>
  <c r="BB1063" i="214"/>
  <c r="BB1062" i="214"/>
  <c r="BB1061" i="214"/>
  <c r="BB1060" i="214"/>
  <c r="BB1059" i="214"/>
  <c r="BB1058" i="214"/>
  <c r="BB1057" i="214"/>
  <c r="BB1056" i="214"/>
  <c r="BB1055" i="214"/>
  <c r="BB1054" i="214"/>
  <c r="BB1053" i="214"/>
  <c r="BB1052" i="214"/>
  <c r="BB1051" i="214"/>
  <c r="BB1050" i="214"/>
  <c r="BB1049" i="214"/>
  <c r="BB1048" i="214"/>
  <c r="BB1047" i="214"/>
  <c r="BB1046" i="214"/>
  <c r="BB1045" i="214"/>
  <c r="BB1044" i="214"/>
  <c r="BB1043" i="214"/>
  <c r="BB1042" i="214"/>
  <c r="BB1041" i="214"/>
  <c r="BB1040" i="214"/>
  <c r="BB1039" i="214"/>
  <c r="BB1038" i="214"/>
  <c r="BB1037" i="214"/>
  <c r="BB1036" i="214"/>
  <c r="BB1035" i="214"/>
  <c r="BB1034" i="214"/>
  <c r="BB1033" i="214"/>
  <c r="BB1032" i="214"/>
  <c r="BB1031" i="214"/>
  <c r="BB1030" i="214"/>
  <c r="BB1029" i="214"/>
  <c r="BB1028" i="214"/>
  <c r="BB1027" i="214"/>
  <c r="BB1026" i="214"/>
  <c r="BB1025" i="214"/>
  <c r="BB1024" i="214"/>
  <c r="BB1023" i="214"/>
  <c r="BB1022" i="214"/>
  <c r="BB1021" i="214"/>
  <c r="BB1020" i="214"/>
  <c r="BB1019" i="214"/>
  <c r="BB1018" i="214"/>
  <c r="BB1017" i="214"/>
  <c r="BB1016" i="214"/>
  <c r="BB1015" i="214"/>
  <c r="BB1014" i="214"/>
  <c r="BB1013" i="214"/>
  <c r="BB1012" i="214"/>
  <c r="BB1011" i="214"/>
  <c r="BB1010" i="214"/>
  <c r="BB1009" i="214"/>
  <c r="BB1008" i="214"/>
  <c r="BB1007" i="214"/>
  <c r="BB1006" i="214"/>
  <c r="BB1005" i="214"/>
  <c r="BB1004" i="214"/>
  <c r="BB1003" i="214"/>
  <c r="BB1002" i="214"/>
  <c r="BB1001" i="214"/>
  <c r="BB1000" i="214"/>
  <c r="BB999" i="214"/>
  <c r="BB998" i="214"/>
  <c r="BB997" i="214"/>
  <c r="BB996" i="214"/>
  <c r="BB995" i="214"/>
  <c r="BB994" i="214"/>
  <c r="BB993" i="214"/>
  <c r="BB992" i="214"/>
  <c r="BB991" i="214"/>
  <c r="BB990" i="214"/>
  <c r="BB989" i="214"/>
  <c r="BB988" i="214"/>
  <c r="BB987" i="214"/>
  <c r="BB986" i="214"/>
  <c r="BB985" i="214"/>
  <c r="BB984" i="214"/>
  <c r="BB983" i="214"/>
  <c r="BB982" i="214"/>
  <c r="BB981" i="214"/>
  <c r="BB980" i="214"/>
  <c r="BB979" i="214"/>
  <c r="BB978" i="214"/>
  <c r="BB977" i="214"/>
  <c r="BB976" i="214"/>
  <c r="BB975" i="214"/>
  <c r="BB974" i="214"/>
  <c r="BB973" i="214"/>
  <c r="BB972" i="214"/>
  <c r="BB971" i="214"/>
  <c r="BB970" i="214"/>
  <c r="BB969" i="214"/>
  <c r="BB968" i="214"/>
  <c r="BB967" i="214"/>
  <c r="BB966" i="214"/>
  <c r="BB965" i="214"/>
  <c r="BB964" i="214"/>
  <c r="BB963" i="214"/>
  <c r="BB962" i="214"/>
  <c r="BB961" i="214"/>
  <c r="BB960" i="214"/>
  <c r="BB959" i="214"/>
  <c r="BB958" i="214"/>
  <c r="BB957" i="214"/>
  <c r="BB956" i="214"/>
  <c r="BB955" i="214"/>
  <c r="BB954" i="214"/>
  <c r="BB953" i="214"/>
  <c r="BB952" i="214"/>
  <c r="BB951" i="214"/>
  <c r="BB950" i="214"/>
  <c r="BB949" i="214"/>
  <c r="BB948" i="214"/>
  <c r="BB947" i="214"/>
  <c r="BB946" i="214"/>
  <c r="BB945" i="214"/>
  <c r="BB944" i="214"/>
  <c r="BB943" i="214"/>
  <c r="BB942" i="214"/>
  <c r="BB941" i="214"/>
  <c r="BB940" i="214"/>
  <c r="BB939" i="214"/>
  <c r="BB938" i="214"/>
  <c r="BB937" i="214"/>
  <c r="BB936" i="214"/>
  <c r="BB935" i="214"/>
  <c r="BB934" i="214"/>
  <c r="BB933" i="214"/>
  <c r="BB932" i="214"/>
  <c r="BB931" i="214"/>
  <c r="BB930" i="214"/>
  <c r="BB929" i="214"/>
  <c r="BB928" i="214"/>
  <c r="BB927" i="214"/>
  <c r="BB926" i="214"/>
  <c r="BB925" i="214"/>
  <c r="BB924" i="214"/>
  <c r="BB923" i="214"/>
  <c r="BB922" i="214"/>
  <c r="BB921" i="214"/>
  <c r="BB920" i="214"/>
  <c r="BB919" i="214"/>
  <c r="BB918" i="214"/>
  <c r="BB917" i="214"/>
  <c r="BB916" i="214"/>
  <c r="BB915" i="214"/>
  <c r="BB914" i="214"/>
  <c r="BB913" i="214"/>
  <c r="BB912" i="214"/>
  <c r="BB911" i="214"/>
  <c r="BB910" i="214"/>
  <c r="BB909" i="214"/>
  <c r="BB908" i="214"/>
  <c r="BB907" i="214"/>
  <c r="BB906" i="214"/>
  <c r="BB905" i="214"/>
  <c r="BB904" i="214"/>
  <c r="BB903" i="214"/>
  <c r="BB902" i="214"/>
  <c r="BB901" i="214"/>
  <c r="BB900" i="214"/>
  <c r="BB899" i="214"/>
  <c r="BB898" i="214"/>
  <c r="BB897" i="214"/>
  <c r="BB896" i="214"/>
  <c r="BB895" i="214"/>
  <c r="BB894" i="214"/>
  <c r="BB893" i="214"/>
  <c r="BB892" i="214"/>
  <c r="BB891" i="214"/>
  <c r="BB890" i="214"/>
  <c r="BB889" i="214"/>
  <c r="BB888" i="214"/>
  <c r="BB887" i="214"/>
  <c r="BB886" i="214"/>
  <c r="BB885" i="214"/>
  <c r="BB884" i="214"/>
  <c r="BB883" i="214"/>
  <c r="BB882" i="214"/>
  <c r="BB881" i="214"/>
  <c r="BB880" i="214"/>
  <c r="BB879" i="214"/>
  <c r="BB878" i="214"/>
  <c r="BB877" i="214"/>
  <c r="BB876" i="214"/>
  <c r="BB875" i="214"/>
  <c r="BB874" i="214"/>
  <c r="BB873" i="214"/>
  <c r="BB872" i="214"/>
  <c r="BB871" i="214"/>
  <c r="BB870" i="214"/>
  <c r="BB869" i="214"/>
  <c r="BB868" i="214"/>
  <c r="BB867" i="214"/>
  <c r="BB866" i="214"/>
  <c r="BB865" i="214"/>
  <c r="BB864" i="214"/>
  <c r="BB863" i="214"/>
  <c r="BB862" i="214"/>
  <c r="BB861" i="214"/>
  <c r="BB860" i="214"/>
  <c r="BB859" i="214"/>
  <c r="BB858" i="214"/>
  <c r="BB857" i="214"/>
  <c r="BB856" i="214"/>
  <c r="BB855" i="214"/>
  <c r="BB854" i="214"/>
  <c r="BB853" i="214"/>
  <c r="BB852" i="214"/>
  <c r="BB851" i="214"/>
  <c r="BB850" i="214"/>
  <c r="BB849" i="214"/>
  <c r="BB848" i="214"/>
  <c r="BB847" i="214"/>
  <c r="BB846" i="214"/>
  <c r="BB845" i="214"/>
  <c r="BB844" i="214"/>
  <c r="BB843" i="214"/>
  <c r="BB842" i="214"/>
  <c r="BB841" i="214"/>
  <c r="BB840" i="214"/>
  <c r="BB839" i="214"/>
  <c r="BB838" i="214"/>
  <c r="BB837" i="214"/>
  <c r="BB836" i="214"/>
  <c r="BB835" i="214"/>
  <c r="BB834" i="214"/>
  <c r="BB833" i="214"/>
  <c r="BB832" i="214"/>
  <c r="BB831" i="214"/>
  <c r="BB830" i="214"/>
  <c r="BB829" i="214"/>
  <c r="BB828" i="214"/>
  <c r="BB827" i="214"/>
  <c r="BB826" i="214"/>
  <c r="BB825" i="214"/>
  <c r="BB824" i="214"/>
  <c r="BB823" i="214"/>
  <c r="BB822" i="214"/>
  <c r="BB821" i="214"/>
  <c r="BB820" i="214"/>
  <c r="BB819" i="214"/>
  <c r="BB818" i="214"/>
  <c r="BB817" i="214"/>
  <c r="BB816" i="214"/>
  <c r="BB815" i="214"/>
  <c r="BB814" i="214"/>
  <c r="BB813" i="214"/>
  <c r="BB812" i="214"/>
  <c r="BB811" i="214"/>
  <c r="BB810" i="214"/>
  <c r="BB809" i="214"/>
  <c r="BB808" i="214"/>
  <c r="BB807" i="214"/>
  <c r="BB806" i="214"/>
  <c r="BB805" i="214"/>
  <c r="BB804" i="214"/>
  <c r="BB803" i="214"/>
  <c r="BB802" i="214"/>
  <c r="BB801" i="214"/>
  <c r="BB800" i="214"/>
  <c r="BB799" i="214"/>
  <c r="BB798" i="214"/>
  <c r="BB797" i="214"/>
  <c r="BB796" i="214"/>
  <c r="BB795" i="214"/>
  <c r="BB794" i="214"/>
  <c r="BB793" i="214"/>
  <c r="BB792" i="214"/>
  <c r="BB791" i="214"/>
  <c r="BB790" i="214"/>
  <c r="BB789" i="214"/>
  <c r="BB788" i="214"/>
  <c r="BB787" i="214"/>
  <c r="BB786" i="214"/>
  <c r="BB785" i="214"/>
  <c r="BB784" i="214"/>
  <c r="BB783" i="214"/>
  <c r="BB782" i="214"/>
  <c r="BB781" i="214"/>
  <c r="BB780" i="214"/>
  <c r="BB779" i="214"/>
  <c r="BB778" i="214"/>
  <c r="BB777" i="214"/>
  <c r="BB776" i="214"/>
  <c r="BB775" i="214"/>
  <c r="BB774" i="214"/>
  <c r="BB773" i="214"/>
  <c r="BB772" i="214"/>
  <c r="BB771" i="214"/>
  <c r="BB770" i="214"/>
  <c r="BB769" i="214"/>
  <c r="BB768" i="214"/>
  <c r="BB767" i="214"/>
  <c r="BB766" i="214"/>
  <c r="BB765" i="214"/>
  <c r="BB764" i="214"/>
  <c r="BB763" i="214"/>
  <c r="BB762" i="214"/>
  <c r="BB761" i="214"/>
  <c r="BB760" i="214"/>
  <c r="BB759" i="214"/>
  <c r="BB758" i="214"/>
  <c r="BB757" i="214"/>
  <c r="BB756" i="214"/>
  <c r="BB755" i="214"/>
  <c r="BB754" i="214"/>
  <c r="BB753" i="214"/>
  <c r="BB752" i="214"/>
  <c r="BB751" i="214"/>
  <c r="BB750" i="214"/>
  <c r="BB749" i="214"/>
  <c r="BB748" i="214"/>
  <c r="BB747" i="214"/>
  <c r="BB746" i="214"/>
  <c r="BB745" i="214"/>
  <c r="BB744" i="214"/>
  <c r="BB743" i="214"/>
  <c r="BB742" i="214"/>
  <c r="BB741" i="214"/>
  <c r="BB740" i="214"/>
  <c r="BB739" i="214"/>
  <c r="BB738" i="214"/>
  <c r="BB737" i="214"/>
  <c r="BB736" i="214"/>
  <c r="BB735" i="214"/>
  <c r="BB734" i="214"/>
  <c r="BB733" i="214"/>
  <c r="BB732" i="214"/>
  <c r="BB731" i="214"/>
  <c r="BB730" i="214"/>
  <c r="BB729" i="214"/>
  <c r="BB728" i="214"/>
  <c r="BB727" i="214"/>
  <c r="BB726" i="214"/>
  <c r="BB725" i="214"/>
  <c r="BB724" i="214"/>
  <c r="BB723" i="214"/>
  <c r="BB722" i="214"/>
  <c r="BB721" i="214"/>
  <c r="BB720" i="214"/>
  <c r="BB719" i="214"/>
  <c r="BB718" i="214"/>
  <c r="BB717" i="214"/>
  <c r="BB716" i="214"/>
  <c r="BB715" i="214"/>
  <c r="BB714" i="214"/>
  <c r="BB713" i="214"/>
  <c r="BB712" i="214"/>
  <c r="BB711" i="214"/>
  <c r="BB710" i="214"/>
  <c r="BB709" i="214"/>
  <c r="BB708" i="214"/>
  <c r="BB707" i="214"/>
  <c r="BB706" i="214"/>
  <c r="BB705" i="214"/>
  <c r="BB704" i="214"/>
  <c r="BB703" i="214"/>
  <c r="BB702" i="214"/>
  <c r="BB701" i="214"/>
  <c r="BB700" i="214"/>
  <c r="BB699" i="214"/>
  <c r="BB698" i="214"/>
  <c r="BB697" i="214"/>
  <c r="BB696" i="214"/>
  <c r="BB695" i="214"/>
  <c r="BB694" i="214"/>
  <c r="BB693" i="214"/>
  <c r="BB692" i="214"/>
  <c r="BB691" i="214"/>
  <c r="BB690" i="214"/>
  <c r="BB689" i="214"/>
  <c r="BB688" i="214"/>
  <c r="BB687" i="214"/>
  <c r="BB686" i="214"/>
  <c r="BB685" i="214"/>
  <c r="BB684" i="214"/>
  <c r="BB683" i="214"/>
  <c r="BB682" i="214"/>
  <c r="BB681" i="214"/>
  <c r="BB680" i="214"/>
  <c r="BB679" i="214"/>
  <c r="BB678" i="214"/>
  <c r="BB677" i="214"/>
  <c r="BB676" i="214"/>
  <c r="BB675" i="214"/>
  <c r="BB674" i="214"/>
  <c r="BB673" i="214"/>
  <c r="BB672" i="214"/>
  <c r="BB671" i="214"/>
  <c r="BB670" i="214"/>
  <c r="BB669" i="214"/>
  <c r="BB668" i="214"/>
  <c r="BB667" i="214"/>
  <c r="BB666" i="214"/>
  <c r="BB665" i="214"/>
  <c r="BB664" i="214"/>
  <c r="BB663" i="214"/>
  <c r="BB662" i="214"/>
  <c r="BB661" i="214"/>
  <c r="BB660" i="214"/>
  <c r="BB659" i="214"/>
  <c r="BB658" i="214"/>
  <c r="BB657" i="214"/>
  <c r="BB656" i="214"/>
  <c r="BB655" i="214"/>
  <c r="BB654" i="214"/>
  <c r="BB653" i="214"/>
  <c r="BB652" i="214"/>
  <c r="BB651" i="214"/>
  <c r="BB650" i="214"/>
  <c r="BB649" i="214"/>
  <c r="BB648" i="214"/>
  <c r="BB647" i="214"/>
  <c r="BB646" i="214"/>
  <c r="BB645" i="214"/>
  <c r="BB644" i="214"/>
  <c r="BB643" i="214"/>
  <c r="BB642" i="214"/>
  <c r="BB641" i="214"/>
  <c r="BB640" i="214"/>
  <c r="BB639" i="214"/>
  <c r="BB638" i="214"/>
  <c r="BB637" i="214"/>
  <c r="BB636" i="214"/>
  <c r="BB635" i="214"/>
  <c r="BB634" i="214"/>
  <c r="BB633" i="214"/>
  <c r="BB632" i="214"/>
  <c r="BB631" i="214"/>
  <c r="BB630" i="214"/>
  <c r="BB629" i="214"/>
  <c r="BB628" i="214"/>
  <c r="BB627" i="214"/>
  <c r="BB626" i="214"/>
  <c r="BB625" i="214"/>
  <c r="BB624" i="214"/>
  <c r="BB623" i="214"/>
  <c r="BB622" i="214"/>
  <c r="BB621" i="214"/>
  <c r="BB620" i="214"/>
  <c r="BB619" i="214"/>
  <c r="BB618" i="214"/>
  <c r="BB617" i="214"/>
  <c r="BB616" i="214"/>
  <c r="BB615" i="214"/>
  <c r="BB614" i="214"/>
  <c r="BB613" i="214"/>
  <c r="BB612" i="214"/>
  <c r="BB611" i="214"/>
  <c r="BB610" i="214"/>
  <c r="BB609" i="214"/>
  <c r="BB608" i="214"/>
  <c r="BB607" i="214"/>
  <c r="BB606" i="214"/>
  <c r="BB605" i="214"/>
  <c r="BB604" i="214"/>
  <c r="BB603" i="214"/>
  <c r="BB602" i="214"/>
  <c r="BB601" i="214"/>
  <c r="BB600" i="214"/>
  <c r="BB599" i="214"/>
  <c r="BB598" i="214"/>
  <c r="BB597" i="214"/>
  <c r="BB596" i="214"/>
  <c r="BB595" i="214"/>
  <c r="BB594" i="214"/>
  <c r="BB593" i="214"/>
  <c r="BB592" i="214"/>
  <c r="BB591" i="214"/>
  <c r="BB590" i="214"/>
  <c r="BB589" i="214"/>
  <c r="BB588" i="214"/>
  <c r="BB587" i="214"/>
  <c r="BB586" i="214"/>
  <c r="BB585" i="214"/>
  <c r="BB584" i="214"/>
  <c r="BB583" i="214"/>
  <c r="BB582" i="214"/>
  <c r="BB581" i="214"/>
  <c r="BB580" i="214"/>
  <c r="BB579" i="214"/>
  <c r="BB578" i="214"/>
  <c r="BB577" i="214"/>
  <c r="BB576" i="214"/>
  <c r="BB575" i="214"/>
  <c r="BB574" i="214"/>
  <c r="BB573" i="214"/>
  <c r="BB572" i="214"/>
  <c r="BB571" i="214"/>
  <c r="BB570" i="214"/>
  <c r="BB569" i="214"/>
  <c r="BB568" i="214"/>
  <c r="BB567" i="214"/>
  <c r="BB566" i="214"/>
  <c r="BB565" i="214"/>
  <c r="BB564" i="214"/>
  <c r="BB563" i="214"/>
  <c r="BB562" i="214"/>
  <c r="BB561" i="214"/>
  <c r="BB560" i="214"/>
  <c r="BB559" i="214"/>
  <c r="BB558" i="214"/>
  <c r="BB557" i="214"/>
  <c r="BB556" i="214"/>
  <c r="BB555" i="214"/>
  <c r="BB554" i="214"/>
  <c r="BB553" i="214"/>
  <c r="BB552" i="214"/>
  <c r="BB551" i="214"/>
  <c r="BB550" i="214"/>
  <c r="BB549" i="214"/>
  <c r="BB548" i="214"/>
  <c r="BB547" i="214"/>
  <c r="BB546" i="214"/>
  <c r="BB545" i="214"/>
  <c r="BB544" i="214"/>
  <c r="BB543" i="214"/>
  <c r="BB542" i="214"/>
  <c r="BB541" i="214"/>
  <c r="BB540" i="214"/>
  <c r="BB539" i="214"/>
  <c r="BB538" i="214"/>
  <c r="BB537" i="214"/>
  <c r="BB536" i="214"/>
  <c r="BB535" i="214"/>
  <c r="BB534" i="214"/>
  <c r="BB533" i="214"/>
  <c r="BB532" i="214"/>
  <c r="BB531" i="214"/>
  <c r="BB530" i="214"/>
  <c r="BB529" i="214"/>
  <c r="BB528" i="214"/>
  <c r="BB527" i="214"/>
  <c r="BB526" i="214"/>
  <c r="BB525" i="214"/>
  <c r="BB524" i="214"/>
  <c r="BB523" i="214"/>
  <c r="BB522" i="214"/>
  <c r="BB521" i="214"/>
  <c r="BB520" i="214"/>
  <c r="BB519" i="214"/>
  <c r="BB518" i="214"/>
  <c r="BB517" i="214"/>
  <c r="BB516" i="214"/>
  <c r="BB515" i="214"/>
  <c r="BB514" i="214"/>
  <c r="BB513" i="214"/>
  <c r="BB512" i="214"/>
  <c r="BB511" i="214"/>
  <c r="BB510" i="214"/>
  <c r="BB509" i="214"/>
  <c r="BB508" i="214"/>
  <c r="BB507" i="214"/>
  <c r="BB506" i="214"/>
  <c r="BB505" i="214"/>
  <c r="BB504" i="214"/>
  <c r="BB503" i="214"/>
  <c r="BB502" i="214"/>
  <c r="BB501" i="214"/>
  <c r="BB500" i="214"/>
  <c r="BB499" i="214"/>
  <c r="BB498" i="214"/>
  <c r="BB497" i="214"/>
  <c r="BB496" i="214"/>
  <c r="BB495" i="214"/>
  <c r="BB494" i="214"/>
  <c r="BB493" i="214"/>
  <c r="BB492" i="214"/>
  <c r="BB491" i="214"/>
  <c r="BB490" i="214"/>
  <c r="BB489" i="214"/>
  <c r="BB488" i="214"/>
  <c r="BB487" i="214"/>
  <c r="BB486" i="214"/>
  <c r="BB485" i="214"/>
  <c r="BB484" i="214"/>
  <c r="BB483" i="214"/>
  <c r="BB482" i="214"/>
  <c r="BB481" i="214"/>
  <c r="BB480" i="214"/>
  <c r="BB479" i="214"/>
  <c r="BB478" i="214"/>
  <c r="BB477" i="214"/>
  <c r="BB476" i="214"/>
  <c r="BB475" i="214"/>
  <c r="BB474" i="214"/>
  <c r="BB473" i="214"/>
  <c r="BB472" i="214"/>
  <c r="BB471" i="214"/>
  <c r="BB470" i="214"/>
  <c r="BB469" i="214"/>
  <c r="BB468" i="214"/>
  <c r="BB467" i="214"/>
  <c r="BB466" i="214"/>
  <c r="BB465" i="214"/>
  <c r="BB464" i="214"/>
  <c r="BB463" i="214"/>
  <c r="BB462" i="214"/>
  <c r="BB461" i="214"/>
  <c r="BB460" i="214"/>
  <c r="BB459" i="214"/>
  <c r="BB458" i="214"/>
  <c r="BB457" i="214"/>
  <c r="BB456" i="214"/>
  <c r="BB455" i="214"/>
  <c r="BB454" i="214"/>
  <c r="BB453" i="214"/>
  <c r="BB452" i="214"/>
  <c r="BB451" i="214"/>
  <c r="BB450" i="214"/>
  <c r="BB449" i="214"/>
  <c r="BB448" i="214"/>
  <c r="BB447" i="214"/>
  <c r="BB446" i="214"/>
  <c r="BB445" i="214"/>
  <c r="BB444" i="214"/>
  <c r="BB443" i="214"/>
  <c r="BB442" i="214"/>
  <c r="BB441" i="214"/>
  <c r="BB440" i="214"/>
  <c r="BB439" i="214"/>
  <c r="BB438" i="214"/>
  <c r="BB437" i="214"/>
  <c r="BB436" i="214"/>
  <c r="BB435" i="214"/>
  <c r="BB434" i="214"/>
  <c r="BB433" i="214"/>
  <c r="BB432" i="214"/>
  <c r="BB431" i="214"/>
  <c r="BB430" i="214"/>
  <c r="BB429" i="214"/>
  <c r="BB428" i="214"/>
  <c r="BB427" i="214"/>
  <c r="BB426" i="214"/>
  <c r="BB425" i="214"/>
  <c r="BB424" i="214"/>
  <c r="BB423" i="214"/>
  <c r="BB422" i="214"/>
  <c r="BB421" i="214"/>
  <c r="BB420" i="214"/>
  <c r="BB419" i="214"/>
  <c r="BB418" i="214"/>
  <c r="BB417" i="214"/>
  <c r="BB416" i="214"/>
  <c r="BB415" i="214"/>
  <c r="BB414" i="214"/>
  <c r="BB413" i="214"/>
  <c r="BB412" i="214"/>
  <c r="BB411" i="214"/>
  <c r="BB410" i="214"/>
  <c r="BB409" i="214"/>
  <c r="BB408" i="214"/>
  <c r="BB407" i="214"/>
  <c r="BB406" i="214"/>
  <c r="BB405" i="214"/>
  <c r="BB404" i="214"/>
  <c r="BB403" i="214"/>
  <c r="BB402" i="214"/>
  <c r="BB401" i="214"/>
  <c r="BB400" i="214"/>
  <c r="BB399" i="214"/>
  <c r="BB398" i="214"/>
  <c r="BB397" i="214"/>
  <c r="BB396" i="214"/>
  <c r="BB395" i="214"/>
  <c r="BB394" i="214"/>
  <c r="BB393" i="214"/>
  <c r="BB392" i="214"/>
  <c r="BB391" i="214"/>
  <c r="BB390" i="214"/>
  <c r="BB389" i="214"/>
  <c r="BB388" i="214"/>
  <c r="BB387" i="214"/>
  <c r="BB386" i="214"/>
  <c r="BB385" i="214"/>
  <c r="BB384" i="214"/>
  <c r="BB383" i="214"/>
  <c r="BB382" i="214"/>
  <c r="BB381" i="214"/>
  <c r="BB380" i="214"/>
  <c r="BB379" i="214"/>
  <c r="BB378" i="214"/>
  <c r="BB377" i="214"/>
  <c r="BB376" i="214"/>
  <c r="BB375" i="214"/>
  <c r="BB374" i="214"/>
  <c r="BB373" i="214"/>
  <c r="BB372" i="214"/>
  <c r="BB371" i="214"/>
  <c r="BB370" i="214"/>
  <c r="BB369" i="214"/>
  <c r="BB368" i="214"/>
  <c r="BB367" i="214"/>
  <c r="BB366" i="214"/>
  <c r="BB365" i="214"/>
  <c r="BB364" i="214"/>
  <c r="BB363" i="214"/>
  <c r="BB362" i="214"/>
  <c r="BB361" i="214"/>
  <c r="BB360" i="214"/>
  <c r="BB359" i="214"/>
  <c r="BB358" i="214"/>
  <c r="BB357" i="214"/>
  <c r="BB356" i="214"/>
  <c r="BB355" i="214"/>
  <c r="BB354" i="214"/>
  <c r="BB353" i="214"/>
  <c r="BB352" i="214"/>
  <c r="BB351" i="214"/>
  <c r="BB350" i="214"/>
  <c r="BB349" i="214"/>
  <c r="BB348" i="214"/>
  <c r="BB347" i="214"/>
  <c r="BB346" i="214"/>
  <c r="BB345" i="214"/>
  <c r="BB344" i="214"/>
  <c r="BB343" i="214"/>
  <c r="BB342" i="214"/>
  <c r="BB341" i="214"/>
  <c r="BB340" i="214"/>
  <c r="BB339" i="214"/>
  <c r="BB338" i="214"/>
  <c r="BB337" i="214"/>
  <c r="BB336" i="214"/>
  <c r="BB335" i="214"/>
  <c r="BB334" i="214"/>
  <c r="BB333" i="214"/>
  <c r="BB332" i="214"/>
  <c r="BB331" i="214"/>
  <c r="BB330" i="214"/>
  <c r="BB329" i="214"/>
  <c r="BB328" i="214"/>
  <c r="BB327" i="214"/>
  <c r="BB326" i="214"/>
  <c r="BB325" i="214"/>
  <c r="BB324" i="214"/>
  <c r="BB323" i="214"/>
  <c r="BB322" i="214"/>
  <c r="BB321" i="214"/>
  <c r="BB320" i="214"/>
  <c r="BB319" i="214"/>
  <c r="BB318" i="214"/>
  <c r="BB317" i="214"/>
  <c r="BB316" i="214"/>
  <c r="BB315" i="214"/>
  <c r="BB314" i="214"/>
  <c r="BB313" i="214"/>
  <c r="BB312" i="214"/>
  <c r="BB311" i="214"/>
  <c r="BB310" i="214"/>
  <c r="BB309" i="214"/>
  <c r="BB308" i="214"/>
  <c r="BB307" i="214"/>
  <c r="BB306" i="214"/>
  <c r="BB305" i="214"/>
  <c r="BB304" i="214"/>
  <c r="BB303" i="214"/>
  <c r="BB302" i="214"/>
  <c r="BB301" i="214"/>
  <c r="BB300" i="214"/>
  <c r="BB299" i="214"/>
  <c r="BB298" i="214"/>
  <c r="BB297" i="214"/>
  <c r="BB296" i="214"/>
  <c r="BB295" i="214"/>
  <c r="BB294" i="214"/>
  <c r="BB293" i="214"/>
  <c r="BB292" i="214"/>
  <c r="BB291" i="214"/>
  <c r="BB290" i="214"/>
  <c r="BB289" i="214"/>
  <c r="BB288" i="214"/>
  <c r="BB287" i="214"/>
  <c r="BB286" i="214"/>
  <c r="BB285" i="214"/>
  <c r="BB284" i="214"/>
  <c r="BB283" i="214"/>
  <c r="BB282" i="214"/>
  <c r="BB281" i="214"/>
  <c r="BB280" i="214"/>
  <c r="BB279" i="214"/>
  <c r="BB278" i="214"/>
  <c r="BB277" i="214"/>
  <c r="BB276" i="214"/>
  <c r="BB275" i="214"/>
  <c r="BB274" i="214"/>
  <c r="BB273" i="214"/>
  <c r="BB272" i="214"/>
  <c r="BB271" i="214"/>
  <c r="BB270" i="214"/>
  <c r="BB269" i="214"/>
  <c r="BB268" i="214"/>
  <c r="BB267" i="214"/>
  <c r="BB266" i="214"/>
  <c r="BB265" i="214"/>
  <c r="BB264" i="214"/>
  <c r="BB263" i="214"/>
  <c r="BB262" i="214"/>
  <c r="BB261" i="214"/>
  <c r="BB260" i="214"/>
  <c r="BB259" i="214"/>
  <c r="BB258" i="214"/>
  <c r="BB257" i="214"/>
  <c r="BB256" i="214"/>
  <c r="BB255" i="214"/>
  <c r="BB254" i="214"/>
  <c r="BB253" i="214"/>
  <c r="BB252" i="214"/>
  <c r="BB251" i="214"/>
  <c r="BB250" i="214"/>
  <c r="BB249" i="214"/>
  <c r="BB248" i="214"/>
  <c r="BB247" i="214"/>
  <c r="BB246" i="214"/>
  <c r="BB245" i="214"/>
  <c r="BB244" i="214"/>
  <c r="BB243" i="214"/>
  <c r="BB242" i="214"/>
  <c r="BB241" i="214"/>
  <c r="BB240" i="214"/>
  <c r="BB239" i="214"/>
  <c r="BB238" i="214"/>
  <c r="BB237" i="214"/>
  <c r="BB236" i="214"/>
  <c r="BB235" i="214"/>
  <c r="BB234" i="214"/>
  <c r="BB233" i="214"/>
  <c r="BB232" i="214"/>
  <c r="BB231" i="214"/>
  <c r="BB230" i="214"/>
  <c r="BB229" i="214"/>
  <c r="BB228" i="214"/>
  <c r="BB227" i="214"/>
  <c r="BB226" i="214"/>
  <c r="BB225" i="214"/>
  <c r="BB224" i="214"/>
  <c r="BB223" i="214"/>
  <c r="BB222" i="214"/>
  <c r="BB221" i="214"/>
  <c r="BB220" i="214"/>
  <c r="BB219" i="214"/>
  <c r="BB218" i="214"/>
  <c r="BB217" i="214"/>
  <c r="BB216" i="214"/>
  <c r="BB215" i="214"/>
  <c r="BB214" i="214"/>
  <c r="BB213" i="214"/>
  <c r="BB212" i="214"/>
  <c r="BB211" i="214"/>
  <c r="BB210" i="214"/>
  <c r="BB209" i="214"/>
  <c r="BB208" i="214"/>
  <c r="BB207" i="214"/>
  <c r="BB206" i="214"/>
  <c r="BB205" i="214"/>
  <c r="BB204" i="214"/>
  <c r="BB203" i="214"/>
  <c r="BB202" i="214"/>
  <c r="BB201" i="214"/>
  <c r="BB200" i="214"/>
  <c r="BB199" i="214"/>
  <c r="BB198" i="214"/>
  <c r="BB197" i="214"/>
  <c r="BB196" i="214"/>
  <c r="BB195" i="214"/>
  <c r="BB194" i="214"/>
  <c r="BB193" i="214"/>
  <c r="BB192" i="214"/>
  <c r="BB191" i="214"/>
  <c r="BB190" i="214"/>
  <c r="BB189" i="214"/>
  <c r="BB188" i="214"/>
  <c r="BB187" i="214"/>
  <c r="BB186" i="214"/>
  <c r="BB185" i="214"/>
  <c r="BB184" i="214"/>
  <c r="BB183" i="214"/>
  <c r="BB182" i="214"/>
  <c r="BB181" i="214"/>
  <c r="BB180" i="214"/>
  <c r="BB179" i="214"/>
  <c r="BB178" i="214"/>
  <c r="BB177" i="214"/>
  <c r="BB176" i="214"/>
  <c r="BB175" i="214"/>
  <c r="BB174" i="214"/>
  <c r="BB173" i="214"/>
  <c r="BB172" i="214"/>
  <c r="BB171" i="214"/>
  <c r="BB170" i="214"/>
  <c r="BB169" i="214"/>
  <c r="BB168" i="214"/>
  <c r="BB167" i="214"/>
  <c r="BB166" i="214"/>
  <c r="BB165" i="214"/>
  <c r="BB164" i="214"/>
  <c r="BB163" i="214"/>
  <c r="BB162" i="214"/>
  <c r="BB161" i="214"/>
  <c r="BB160" i="214"/>
  <c r="BB159" i="214"/>
  <c r="BB158" i="214"/>
  <c r="BB157" i="214"/>
  <c r="BB156" i="214"/>
  <c r="BB155" i="214"/>
  <c r="BB154" i="214"/>
  <c r="BB153" i="214"/>
  <c r="BB152" i="214"/>
  <c r="BB151" i="214"/>
  <c r="BB150" i="214"/>
  <c r="BB149" i="214"/>
  <c r="BB148" i="214"/>
  <c r="BB147" i="214"/>
  <c r="BB146" i="214"/>
  <c r="BB145" i="214"/>
  <c r="BB144" i="214"/>
  <c r="BB143" i="214"/>
  <c r="BB142" i="214"/>
  <c r="BB141" i="214"/>
  <c r="BB140" i="214"/>
  <c r="BB139" i="214"/>
  <c r="BB138" i="214"/>
  <c r="BB137" i="214"/>
  <c r="BB136" i="214"/>
  <c r="BB135" i="214"/>
  <c r="BB134" i="214"/>
  <c r="BB133" i="214"/>
  <c r="BB132" i="214"/>
  <c r="BB131" i="214"/>
  <c r="BB130" i="214"/>
  <c r="BB129" i="214"/>
  <c r="BB128" i="214"/>
  <c r="BB127" i="214"/>
  <c r="BB126" i="214"/>
  <c r="BB125" i="214"/>
  <c r="BB124" i="214"/>
  <c r="BB123" i="214"/>
  <c r="BB122" i="214"/>
  <c r="BB121" i="214"/>
  <c r="BB120" i="214"/>
  <c r="BB119" i="214"/>
  <c r="BB118" i="214"/>
  <c r="BB117" i="214"/>
  <c r="BB116" i="214"/>
  <c r="BB115" i="214"/>
  <c r="BB114" i="214"/>
  <c r="BB113" i="214"/>
  <c r="BB112" i="214"/>
  <c r="BB111" i="214"/>
  <c r="BB110" i="214"/>
  <c r="BB109" i="214"/>
  <c r="BB108" i="214"/>
  <c r="BB107" i="214"/>
  <c r="BB106" i="214"/>
  <c r="BB105" i="214"/>
  <c r="BB104" i="214"/>
  <c r="BB103" i="214"/>
  <c r="BB102" i="214"/>
  <c r="BB101" i="214"/>
  <c r="BB100" i="214"/>
  <c r="BB99" i="214"/>
  <c r="BB98" i="214"/>
  <c r="BB97" i="214"/>
  <c r="BB96" i="214"/>
  <c r="BB95" i="214"/>
  <c r="BB94" i="214"/>
  <c r="BB93" i="214"/>
  <c r="BB92" i="214"/>
  <c r="BB91" i="214"/>
  <c r="BB90" i="214"/>
  <c r="BB89" i="214"/>
  <c r="BB88" i="214"/>
  <c r="BB87" i="214"/>
  <c r="BB86" i="214"/>
  <c r="BB85" i="214"/>
  <c r="BB84" i="214"/>
  <c r="BB83" i="214"/>
  <c r="BB82" i="214"/>
  <c r="BB81" i="214"/>
  <c r="BB80" i="214"/>
  <c r="BB79" i="214"/>
  <c r="BB78" i="214"/>
  <c r="BB77" i="214"/>
  <c r="BB76" i="214"/>
  <c r="BB75" i="214"/>
  <c r="BB74" i="214"/>
  <c r="BB73" i="214"/>
  <c r="BB72" i="214"/>
  <c r="BB71" i="214"/>
  <c r="BB70" i="214"/>
  <c r="BB69" i="214"/>
  <c r="BB68" i="214"/>
  <c r="BB67" i="214"/>
  <c r="BB66" i="214"/>
  <c r="BB65" i="214"/>
  <c r="BB64" i="214"/>
  <c r="BB63" i="214"/>
  <c r="BB62" i="214"/>
  <c r="S62" i="214"/>
  <c r="I54" i="214" s="1"/>
  <c r="BB61" i="214"/>
  <c r="BB60" i="214"/>
  <c r="BB59" i="214"/>
  <c r="BB58" i="214"/>
  <c r="BB57" i="214"/>
  <c r="BB56" i="214"/>
  <c r="BB55" i="214"/>
  <c r="S55" i="214"/>
  <c r="I53" i="214" s="1"/>
  <c r="BB54" i="214"/>
  <c r="BB53" i="214"/>
  <c r="BB52" i="214"/>
  <c r="BB51" i="214"/>
  <c r="BB50" i="214"/>
  <c r="BB49" i="214"/>
  <c r="BB48" i="214"/>
  <c r="BB47" i="214"/>
  <c r="AL47" i="214"/>
  <c r="I41" i="214" s="1"/>
  <c r="S47" i="214"/>
  <c r="I37" i="214" s="1"/>
  <c r="BB46" i="214"/>
  <c r="AF46" i="214"/>
  <c r="AD46" i="214"/>
  <c r="AB46" i="214"/>
  <c r="AA46" i="214"/>
  <c r="Z46" i="214"/>
  <c r="AC46" i="214" s="1"/>
  <c r="Y46" i="214"/>
  <c r="W46" i="214" a="1"/>
  <c r="W46" i="214" s="1"/>
  <c r="V46" i="214"/>
  <c r="U46" i="214"/>
  <c r="BB45" i="214"/>
  <c r="AF45" i="214"/>
  <c r="AD45" i="214"/>
  <c r="AB45" i="214"/>
  <c r="AA45" i="214"/>
  <c r="Z45" i="214"/>
  <c r="AC45" i="214" s="1"/>
  <c r="Y45" i="214"/>
  <c r="W45" i="214" a="1"/>
  <c r="W45" i="214" s="1"/>
  <c r="V45" i="214"/>
  <c r="U45" i="214"/>
  <c r="BB44" i="214"/>
  <c r="AF44" i="214"/>
  <c r="AD44" i="214"/>
  <c r="AB44" i="214"/>
  <c r="AA44" i="214"/>
  <c r="Z44" i="214"/>
  <c r="AC44" i="214" s="1"/>
  <c r="Y44" i="214"/>
  <c r="W44" i="214" a="1"/>
  <c r="W44" i="214" s="1"/>
  <c r="V44" i="214"/>
  <c r="U44" i="214"/>
  <c r="BB43" i="214"/>
  <c r="AP47" i="214"/>
  <c r="K41" i="214" s="1"/>
  <c r="AF43" i="214"/>
  <c r="AD43" i="214"/>
  <c r="AB43" i="214"/>
  <c r="AA43" i="214"/>
  <c r="Z43" i="214"/>
  <c r="AC43" i="214" s="1"/>
  <c r="Y43" i="214"/>
  <c r="W43" i="214" a="1"/>
  <c r="W43" i="214" s="1"/>
  <c r="V43" i="214"/>
  <c r="U43" i="214"/>
  <c r="BB42" i="214"/>
  <c r="AD42" i="214"/>
  <c r="U42" i="214"/>
  <c r="G42" i="214"/>
  <c r="BB41" i="214"/>
  <c r="BB40" i="214"/>
  <c r="BB39" i="214"/>
  <c r="BB38" i="214"/>
  <c r="G38" i="214"/>
  <c r="BB37" i="214"/>
  <c r="S37" i="214"/>
  <c r="I19" i="214" s="1"/>
  <c r="BB36" i="214"/>
  <c r="AM36" i="214"/>
  <c r="AL36" i="214"/>
  <c r="AR36" i="214" s="1"/>
  <c r="AD36" i="214"/>
  <c r="V36" i="214"/>
  <c r="U36" i="214"/>
  <c r="BB35" i="214"/>
  <c r="AM35" i="214"/>
  <c r="AL35" i="214"/>
  <c r="AR35" i="214" s="1"/>
  <c r="AF35" i="214"/>
  <c r="AD35" i="214"/>
  <c r="AB35" i="214"/>
  <c r="AA35" i="214"/>
  <c r="Z35" i="214"/>
  <c r="AC35" i="214" s="1"/>
  <c r="Y35" i="214"/>
  <c r="W35" i="214" a="1"/>
  <c r="W35" i="214" s="1"/>
  <c r="V35" i="214"/>
  <c r="U35" i="214"/>
  <c r="BB34" i="214"/>
  <c r="AM34" i="214"/>
  <c r="AL34" i="214"/>
  <c r="AR34" i="214" s="1"/>
  <c r="AF34" i="214"/>
  <c r="AD34" i="214"/>
  <c r="AB34" i="214"/>
  <c r="AA34" i="214"/>
  <c r="Z34" i="214"/>
  <c r="AC34" i="214" s="1"/>
  <c r="Y34" i="214"/>
  <c r="W34" i="214" a="1"/>
  <c r="W34" i="214" s="1"/>
  <c r="V34" i="214"/>
  <c r="U34" i="214"/>
  <c r="BB33" i="214"/>
  <c r="AM33" i="214"/>
  <c r="AL33" i="214"/>
  <c r="AR33" i="214" s="1"/>
  <c r="AF33" i="214"/>
  <c r="AD33" i="214"/>
  <c r="AB33" i="214"/>
  <c r="AA33" i="214"/>
  <c r="Z33" i="214"/>
  <c r="AC33" i="214" s="1"/>
  <c r="Y33" i="214"/>
  <c r="W33" i="214" a="1"/>
  <c r="W33" i="214" s="1"/>
  <c r="V33" i="214"/>
  <c r="U33" i="214"/>
  <c r="BB32" i="214"/>
  <c r="AM32" i="214"/>
  <c r="AL32" i="214"/>
  <c r="AR32" i="214" s="1"/>
  <c r="AF32" i="214"/>
  <c r="AD32" i="214"/>
  <c r="AB32" i="214"/>
  <c r="AA32" i="214"/>
  <c r="Z32" i="214"/>
  <c r="AC32" i="214" s="1"/>
  <c r="Y32" i="214"/>
  <c r="W32" i="214" a="1"/>
  <c r="W32" i="214" s="1"/>
  <c r="V32" i="214"/>
  <c r="U32" i="214"/>
  <c r="BB31" i="214"/>
  <c r="AM31" i="214"/>
  <c r="AL31" i="214"/>
  <c r="AR31" i="214" s="1"/>
  <c r="AF31" i="214"/>
  <c r="AD31" i="214"/>
  <c r="AB31" i="214"/>
  <c r="AA31" i="214"/>
  <c r="Z31" i="214"/>
  <c r="AC31" i="214" s="1"/>
  <c r="Y31" i="214"/>
  <c r="W31" i="214" a="1"/>
  <c r="W31" i="214" s="1"/>
  <c r="V31" i="214"/>
  <c r="U31" i="214"/>
  <c r="BB30" i="214"/>
  <c r="AM30" i="214"/>
  <c r="AL30" i="214"/>
  <c r="AR30" i="214" s="1"/>
  <c r="AF30" i="214"/>
  <c r="AD30" i="214"/>
  <c r="AB30" i="214"/>
  <c r="AA30" i="214"/>
  <c r="Z30" i="214"/>
  <c r="AC30" i="214" s="1"/>
  <c r="Y30" i="214"/>
  <c r="W30" i="214" a="1"/>
  <c r="W30" i="214" s="1"/>
  <c r="V30" i="214"/>
  <c r="U30" i="214"/>
  <c r="BB29" i="214"/>
  <c r="AM29" i="214"/>
  <c r="AL29" i="214"/>
  <c r="AR29" i="214" s="1"/>
  <c r="AF29" i="214"/>
  <c r="AD29" i="214"/>
  <c r="AB29" i="214"/>
  <c r="AA29" i="214"/>
  <c r="Z29" i="214"/>
  <c r="AC29" i="214" s="1"/>
  <c r="Y29" i="214"/>
  <c r="W29" i="214" a="1"/>
  <c r="W29" i="214" s="1"/>
  <c r="V29" i="214"/>
  <c r="U29" i="214"/>
  <c r="BB28" i="214"/>
  <c r="AM28" i="214"/>
  <c r="AL28" i="214"/>
  <c r="AR28" i="214" s="1"/>
  <c r="AF28" i="214"/>
  <c r="AD28" i="214"/>
  <c r="AB28" i="214"/>
  <c r="AA28" i="214"/>
  <c r="Z28" i="214"/>
  <c r="AC28" i="214" s="1"/>
  <c r="Y28" i="214"/>
  <c r="W28" i="214" a="1"/>
  <c r="W28" i="214" s="1"/>
  <c r="V28" i="214"/>
  <c r="U28" i="214"/>
  <c r="BB27" i="214"/>
  <c r="AM27" i="214"/>
  <c r="AL27" i="214"/>
  <c r="AR27" i="214" s="1"/>
  <c r="AF27" i="214"/>
  <c r="AD27" i="214"/>
  <c r="AB27" i="214"/>
  <c r="AA27" i="214"/>
  <c r="Z27" i="214"/>
  <c r="AC27" i="214" s="1"/>
  <c r="Y27" i="214"/>
  <c r="W27" i="214" a="1"/>
  <c r="W27" i="214" s="1"/>
  <c r="V27" i="214"/>
  <c r="U27" i="214"/>
  <c r="BB26" i="214"/>
  <c r="AM26" i="214"/>
  <c r="AL26" i="214"/>
  <c r="AR26" i="214" s="1"/>
  <c r="AF26" i="214"/>
  <c r="AD26" i="214"/>
  <c r="AB26" i="214"/>
  <c r="AA26" i="214"/>
  <c r="Z26" i="214"/>
  <c r="AC26" i="214" s="1"/>
  <c r="Y26" i="214"/>
  <c r="W26" i="214" a="1"/>
  <c r="W26" i="214" s="1"/>
  <c r="V26" i="214"/>
  <c r="U26" i="214"/>
  <c r="BB25" i="214"/>
  <c r="AM25" i="214"/>
  <c r="AL25" i="214"/>
  <c r="AR25" i="214" s="1"/>
  <c r="AF25" i="214"/>
  <c r="AD25" i="214"/>
  <c r="AB25" i="214"/>
  <c r="AA25" i="214"/>
  <c r="Z25" i="214"/>
  <c r="AC25" i="214" s="1"/>
  <c r="Y25" i="214"/>
  <c r="W25" i="214" a="1"/>
  <c r="W25" i="214" s="1"/>
  <c r="V25" i="214"/>
  <c r="U25" i="214"/>
  <c r="BB24" i="214"/>
  <c r="AR24" i="214"/>
  <c r="AM24" i="214"/>
  <c r="AL24" i="214"/>
  <c r="AF24" i="214"/>
  <c r="AD24" i="214"/>
  <c r="AB24" i="214"/>
  <c r="AA24" i="214"/>
  <c r="Z24" i="214"/>
  <c r="AC24" i="214" s="1"/>
  <c r="Y24" i="214"/>
  <c r="W24" i="214" a="1"/>
  <c r="W24" i="214" s="1"/>
  <c r="V24" i="214"/>
  <c r="U24" i="214"/>
  <c r="G24" i="214"/>
  <c r="BB23" i="214"/>
  <c r="AM23" i="214"/>
  <c r="AL23" i="214"/>
  <c r="AR23" i="214" s="1"/>
  <c r="AF23" i="214"/>
  <c r="AD23" i="214"/>
  <c r="AB23" i="214"/>
  <c r="AA23" i="214"/>
  <c r="Z23" i="214"/>
  <c r="AC23" i="214" s="1"/>
  <c r="Y23" i="214"/>
  <c r="W23" i="214" a="1"/>
  <c r="W23" i="214" s="1"/>
  <c r="V23" i="214"/>
  <c r="U23" i="214"/>
  <c r="BB22" i="214"/>
  <c r="AM22" i="214"/>
  <c r="AL22" i="214"/>
  <c r="AR22" i="214" s="1"/>
  <c r="AF22" i="214"/>
  <c r="AD22" i="214"/>
  <c r="AB22" i="214"/>
  <c r="AA22" i="214"/>
  <c r="Z22" i="214"/>
  <c r="AC22" i="214" s="1"/>
  <c r="Y22" i="214"/>
  <c r="W22" i="214" a="1"/>
  <c r="W22" i="214" s="1"/>
  <c r="V22" i="214"/>
  <c r="U22" i="214"/>
  <c r="BB21" i="214"/>
  <c r="AM21" i="214"/>
  <c r="AL21" i="214"/>
  <c r="AR21" i="214" s="1"/>
  <c r="AF21" i="214"/>
  <c r="AD21" i="214"/>
  <c r="AB21" i="214"/>
  <c r="AA21" i="214"/>
  <c r="Z21" i="214"/>
  <c r="AC21" i="214" s="1"/>
  <c r="Y21" i="214"/>
  <c r="W21" i="214" a="1"/>
  <c r="W21" i="214" s="1"/>
  <c r="V21" i="214"/>
  <c r="U21" i="214"/>
  <c r="BB20" i="214"/>
  <c r="AR20" i="214"/>
  <c r="AM20" i="214"/>
  <c r="AL20" i="214"/>
  <c r="AF20" i="214"/>
  <c r="AD20" i="214"/>
  <c r="AB20" i="214"/>
  <c r="AA20" i="214"/>
  <c r="Z20" i="214"/>
  <c r="AC20" i="214" s="1"/>
  <c r="Y20" i="214"/>
  <c r="W20" i="214" a="1"/>
  <c r="W20" i="214" s="1"/>
  <c r="V20" i="214"/>
  <c r="U20" i="214"/>
  <c r="G20" i="214"/>
  <c r="BB19" i="214"/>
  <c r="AM19" i="214"/>
  <c r="AL19" i="214"/>
  <c r="AR19" i="214" s="1"/>
  <c r="AF19" i="214"/>
  <c r="AD19" i="214"/>
  <c r="AB19" i="214"/>
  <c r="AA19" i="214"/>
  <c r="Z19" i="214"/>
  <c r="AC19" i="214" s="1"/>
  <c r="Y19" i="214"/>
  <c r="W19" i="214" a="1"/>
  <c r="W19" i="214" s="1"/>
  <c r="V19" i="214"/>
  <c r="U19" i="214"/>
  <c r="BB18" i="214"/>
  <c r="AM18" i="214"/>
  <c r="AL18" i="214"/>
  <c r="AR18" i="214" s="1"/>
  <c r="AF18" i="214"/>
  <c r="AD18" i="214"/>
  <c r="AB18" i="214"/>
  <c r="AA18" i="214"/>
  <c r="Z18" i="214"/>
  <c r="AC18" i="214" s="1"/>
  <c r="Y18" i="214"/>
  <c r="W18" i="214" a="1"/>
  <c r="W18" i="214" s="1"/>
  <c r="V18" i="214"/>
  <c r="U18" i="214"/>
  <c r="BB17" i="214"/>
  <c r="AM17" i="214"/>
  <c r="AL17" i="214"/>
  <c r="AR17" i="214" s="1"/>
  <c r="AF17" i="214"/>
  <c r="AD17" i="214"/>
  <c r="AB17" i="214"/>
  <c r="AA17" i="214"/>
  <c r="Z17" i="214"/>
  <c r="AC17" i="214" s="1"/>
  <c r="Y17" i="214"/>
  <c r="W17" i="214" a="1"/>
  <c r="W17" i="214" s="1"/>
  <c r="V17" i="214"/>
  <c r="U17" i="214"/>
  <c r="BB16" i="214"/>
  <c r="AF16" i="214"/>
  <c r="AD16" i="214"/>
  <c r="AB16" i="214"/>
  <c r="AA16" i="214"/>
  <c r="Z16" i="214"/>
  <c r="AC16" i="214" s="1"/>
  <c r="Y16" i="214"/>
  <c r="W16" i="214" a="1"/>
  <c r="W16" i="214" s="1"/>
  <c r="V16" i="214"/>
  <c r="U16" i="214"/>
  <c r="BB15" i="214"/>
  <c r="AF15" i="214"/>
  <c r="AD15" i="214"/>
  <c r="AB15" i="214"/>
  <c r="AA15" i="214"/>
  <c r="Z15" i="214"/>
  <c r="AC15" i="214" s="1"/>
  <c r="Y15" i="214"/>
  <c r="W15" i="214" a="1"/>
  <c r="W15" i="214" s="1"/>
  <c r="V15" i="214"/>
  <c r="U15" i="214"/>
  <c r="BB14" i="214"/>
  <c r="AF14" i="214"/>
  <c r="AD14" i="214"/>
  <c r="AB14" i="214"/>
  <c r="AA14" i="214"/>
  <c r="Z14" i="214"/>
  <c r="AC14" i="214" s="1"/>
  <c r="Y14" i="214"/>
  <c r="W14" i="214" a="1"/>
  <c r="W14" i="214" s="1"/>
  <c r="V14" i="214"/>
  <c r="U14" i="214"/>
  <c r="BB13" i="214"/>
  <c r="AF13" i="214"/>
  <c r="AD13" i="214"/>
  <c r="AB13" i="214"/>
  <c r="AA13" i="214"/>
  <c r="Z13" i="214"/>
  <c r="AC13" i="214" s="1"/>
  <c r="Y13" i="214"/>
  <c r="W13" i="214" a="1"/>
  <c r="W13" i="214" s="1"/>
  <c r="V13" i="214"/>
  <c r="U13" i="214"/>
  <c r="BB12" i="214"/>
  <c r="AL12" i="214"/>
  <c r="I23" i="214" s="1"/>
  <c r="AF12" i="214"/>
  <c r="AD12" i="214"/>
  <c r="AB12" i="214"/>
  <c r="AA12" i="214"/>
  <c r="Z12" i="214"/>
  <c r="AC12" i="214" s="1"/>
  <c r="Y12" i="214"/>
  <c r="W12" i="214" a="1"/>
  <c r="W12" i="214" s="1"/>
  <c r="V12" i="214"/>
  <c r="U12" i="214"/>
  <c r="BB11" i="214"/>
  <c r="AF11" i="214"/>
  <c r="AD11" i="214"/>
  <c r="AB11" i="214"/>
  <c r="AA11" i="214"/>
  <c r="Z11" i="214"/>
  <c r="AC11" i="214" s="1"/>
  <c r="Y11" i="214"/>
  <c r="W11" i="214" a="1"/>
  <c r="W11" i="214" s="1"/>
  <c r="V11" i="214"/>
  <c r="U11" i="214"/>
  <c r="BB10" i="214"/>
  <c r="AF10" i="214"/>
  <c r="AD10" i="214"/>
  <c r="AB10" i="214"/>
  <c r="AA10" i="214"/>
  <c r="Z10" i="214"/>
  <c r="AC10" i="214" s="1"/>
  <c r="Y10" i="214"/>
  <c r="W10" i="214" a="1"/>
  <c r="W10" i="214" s="1"/>
  <c r="V10" i="214"/>
  <c r="U10" i="214"/>
  <c r="BB9" i="214"/>
  <c r="AF9" i="214"/>
  <c r="AD9" i="214"/>
  <c r="AB9" i="214"/>
  <c r="AA9" i="214"/>
  <c r="Z9" i="214"/>
  <c r="AC9" i="214" s="1"/>
  <c r="Y9" i="214"/>
  <c r="W9" i="214" a="1"/>
  <c r="W9" i="214" s="1"/>
  <c r="V9" i="214"/>
  <c r="U9" i="214"/>
  <c r="BB8" i="214"/>
  <c r="AD8" i="214"/>
  <c r="V8" i="214"/>
  <c r="U8" i="214"/>
  <c r="BB7" i="214"/>
  <c r="AP12" i="214"/>
  <c r="K23" i="214" s="1"/>
  <c r="AO12" i="214"/>
  <c r="J23" i="214" s="1"/>
  <c r="AD7" i="214"/>
  <c r="U7" i="214"/>
  <c r="BB6" i="214"/>
  <c r="BB5" i="214"/>
  <c r="BB4" i="214"/>
  <c r="G1126" i="213"/>
  <c r="G1124" i="213"/>
  <c r="G1118" i="213"/>
  <c r="G1104" i="213"/>
  <c r="G1102" i="213"/>
  <c r="G1082" i="213"/>
  <c r="G1074" i="213"/>
  <c r="G1070" i="213"/>
  <c r="G1024" i="213"/>
  <c r="G1016" i="213"/>
  <c r="G1000" i="213"/>
  <c r="G994" i="213"/>
  <c r="G992" i="213"/>
  <c r="G984" i="213"/>
  <c r="G982" i="213"/>
  <c r="G968" i="213"/>
  <c r="G957" i="213"/>
  <c r="G955" i="213"/>
  <c r="G808" i="213"/>
  <c r="G802" i="213"/>
  <c r="G800" i="213"/>
  <c r="G792" i="213"/>
  <c r="G786" i="213"/>
  <c r="G776" i="213"/>
  <c r="G772" i="213"/>
  <c r="G764" i="213"/>
  <c r="G758" i="213"/>
  <c r="G756" i="213"/>
  <c r="G754" i="213"/>
  <c r="G742" i="213"/>
  <c r="G736" i="213"/>
  <c r="G734" i="213"/>
  <c r="G732" i="213"/>
  <c r="G722" i="213"/>
  <c r="G714" i="213"/>
  <c r="G702" i="213"/>
  <c r="G698" i="213"/>
  <c r="G674" i="213"/>
  <c r="G662" i="213"/>
  <c r="G646" i="213"/>
  <c r="G634" i="213"/>
  <c r="G618" i="213"/>
  <c r="G582" i="213"/>
  <c r="G554" i="213"/>
  <c r="G542" i="213"/>
  <c r="G538" i="213"/>
  <c r="G534" i="213"/>
  <c r="G514" i="213"/>
  <c r="G506" i="213"/>
  <c r="G505" i="213"/>
  <c r="G502" i="213"/>
  <c r="G501" i="213"/>
  <c r="G497" i="213"/>
  <c r="G496" i="213"/>
  <c r="G490" i="213"/>
  <c r="G481" i="213"/>
  <c r="G474" i="213"/>
  <c r="G473" i="213"/>
  <c r="G468" i="213"/>
  <c r="G465" i="213"/>
  <c r="G457" i="213"/>
  <c r="G456" i="213"/>
  <c r="G443" i="213"/>
  <c r="G442" i="213"/>
  <c r="G437" i="213"/>
  <c r="G433" i="213"/>
  <c r="G418" i="213"/>
  <c r="G417" i="213"/>
  <c r="G412" i="213"/>
  <c r="G407" i="213"/>
  <c r="G404" i="213"/>
  <c r="G403" i="213"/>
  <c r="G402" i="213"/>
  <c r="G401" i="213"/>
  <c r="G60" i="213"/>
  <c r="G58" i="213"/>
  <c r="G42" i="213"/>
  <c r="G40" i="213"/>
  <c r="G28" i="213"/>
  <c r="G18" i="213"/>
  <c r="G14" i="213"/>
  <c r="G8" i="213"/>
  <c r="F65" i="211"/>
  <c r="F64" i="211"/>
  <c r="F63" i="211"/>
  <c r="F62" i="211"/>
  <c r="F61" i="211"/>
  <c r="BB1128" i="210"/>
  <c r="BB1127" i="210"/>
  <c r="BB1126" i="210"/>
  <c r="BB1125" i="210"/>
  <c r="BB1124" i="210"/>
  <c r="BB1123" i="210"/>
  <c r="BB1122" i="210"/>
  <c r="BB1121" i="210"/>
  <c r="BB1120" i="210"/>
  <c r="BB1119" i="210"/>
  <c r="BB1118" i="210"/>
  <c r="BB1117" i="210"/>
  <c r="BB1116" i="210"/>
  <c r="BB1115" i="210"/>
  <c r="BB1114" i="210"/>
  <c r="BB1113" i="210"/>
  <c r="BB1112" i="210"/>
  <c r="BB1111" i="210"/>
  <c r="BB1110" i="210"/>
  <c r="BB1109" i="210"/>
  <c r="BB1108" i="210"/>
  <c r="BB1107" i="210"/>
  <c r="BB1106" i="210"/>
  <c r="BB1105" i="210"/>
  <c r="BB1104" i="210"/>
  <c r="BB1103" i="210"/>
  <c r="BB1102" i="210"/>
  <c r="BB1101" i="210"/>
  <c r="BB1100" i="210"/>
  <c r="BB1099" i="210"/>
  <c r="BB1098" i="210"/>
  <c r="BB1097" i="210"/>
  <c r="BB1096" i="210"/>
  <c r="BB1095" i="210"/>
  <c r="BB1094" i="210"/>
  <c r="BB1093" i="210"/>
  <c r="BB1092" i="210"/>
  <c r="BB1091" i="210"/>
  <c r="BB1090" i="210"/>
  <c r="BB1089" i="210"/>
  <c r="BB1088" i="210"/>
  <c r="BB1087" i="210"/>
  <c r="BB1086" i="210"/>
  <c r="BB1085" i="210"/>
  <c r="BB1084" i="210"/>
  <c r="BB1083" i="210"/>
  <c r="BB1082" i="210"/>
  <c r="BB1081" i="210"/>
  <c r="BB1080" i="210"/>
  <c r="BB1079" i="210"/>
  <c r="BB1078" i="210"/>
  <c r="BB1077" i="210"/>
  <c r="BB1076" i="210"/>
  <c r="BB1075" i="210"/>
  <c r="BB1074" i="210"/>
  <c r="BB1073" i="210"/>
  <c r="BB1072" i="210"/>
  <c r="BB1071" i="210"/>
  <c r="BB1070" i="210"/>
  <c r="BB1069" i="210"/>
  <c r="BB1068" i="210"/>
  <c r="BB1067" i="210"/>
  <c r="BB1066" i="210"/>
  <c r="BB1065" i="210"/>
  <c r="BB1064" i="210"/>
  <c r="BB1063" i="210"/>
  <c r="BB1062" i="210"/>
  <c r="BB1061" i="210"/>
  <c r="BB1060" i="210"/>
  <c r="BB1059" i="210"/>
  <c r="BB1058" i="210"/>
  <c r="BB1057" i="210"/>
  <c r="BB1056" i="210"/>
  <c r="BB1055" i="210"/>
  <c r="BB1054" i="210"/>
  <c r="BB1053" i="210"/>
  <c r="BB1052" i="210"/>
  <c r="BB1051" i="210"/>
  <c r="BB1050" i="210"/>
  <c r="BB1049" i="210"/>
  <c r="BB1048" i="210"/>
  <c r="BB1047" i="210"/>
  <c r="BB1046" i="210"/>
  <c r="BB1045" i="210"/>
  <c r="BB1044" i="210"/>
  <c r="BB1043" i="210"/>
  <c r="BB1042" i="210"/>
  <c r="BB1041" i="210"/>
  <c r="BB1040" i="210"/>
  <c r="BB1039" i="210"/>
  <c r="BB1038" i="210"/>
  <c r="BB1037" i="210"/>
  <c r="BB1036" i="210"/>
  <c r="BB1035" i="210"/>
  <c r="BB1034" i="210"/>
  <c r="BB1033" i="210"/>
  <c r="BB1032" i="210"/>
  <c r="BB1031" i="210"/>
  <c r="BB1030" i="210"/>
  <c r="BB1029" i="210"/>
  <c r="BB1028" i="210"/>
  <c r="BB1027" i="210"/>
  <c r="BB1026" i="210"/>
  <c r="BB1025" i="210"/>
  <c r="BB1024" i="210"/>
  <c r="BB1023" i="210"/>
  <c r="BB1022" i="210"/>
  <c r="BB1021" i="210"/>
  <c r="BB1020" i="210"/>
  <c r="BB1019" i="210"/>
  <c r="BB1018" i="210"/>
  <c r="BB1017" i="210"/>
  <c r="BB1016" i="210"/>
  <c r="BB1015" i="210"/>
  <c r="BB1014" i="210"/>
  <c r="BB1013" i="210"/>
  <c r="BB1012" i="210"/>
  <c r="BB1011" i="210"/>
  <c r="BB1010" i="210"/>
  <c r="BB1009" i="210"/>
  <c r="BB1008" i="210"/>
  <c r="BB1007" i="210"/>
  <c r="BB1006" i="210"/>
  <c r="BB1005" i="210"/>
  <c r="BB1004" i="210"/>
  <c r="BB1003" i="210"/>
  <c r="BB1002" i="210"/>
  <c r="BB1001" i="210"/>
  <c r="BB1000" i="210"/>
  <c r="BB999" i="210"/>
  <c r="BB998" i="210"/>
  <c r="BB997" i="210"/>
  <c r="BB996" i="210"/>
  <c r="BB995" i="210"/>
  <c r="BB994" i="210"/>
  <c r="BB993" i="210"/>
  <c r="BB992" i="210"/>
  <c r="BB991" i="210"/>
  <c r="BB990" i="210"/>
  <c r="BB989" i="210"/>
  <c r="BB988" i="210"/>
  <c r="BB987" i="210"/>
  <c r="BB986" i="210"/>
  <c r="BB985" i="210"/>
  <c r="BB984" i="210"/>
  <c r="BB983" i="210"/>
  <c r="BB982" i="210"/>
  <c r="BB981" i="210"/>
  <c r="BB980" i="210"/>
  <c r="BB979" i="210"/>
  <c r="BB978" i="210"/>
  <c r="BB977" i="210"/>
  <c r="BB976" i="210"/>
  <c r="BB975" i="210"/>
  <c r="BB974" i="210"/>
  <c r="BB973" i="210"/>
  <c r="BB972" i="210"/>
  <c r="BB971" i="210"/>
  <c r="BB970" i="210"/>
  <c r="BB969" i="210"/>
  <c r="BB968" i="210"/>
  <c r="BB967" i="210"/>
  <c r="BB966" i="210"/>
  <c r="BB965" i="210"/>
  <c r="BB964" i="210"/>
  <c r="BB963" i="210"/>
  <c r="BB962" i="210"/>
  <c r="BB961" i="210"/>
  <c r="BB960" i="210"/>
  <c r="BB959" i="210"/>
  <c r="BB958" i="210"/>
  <c r="BB957" i="210"/>
  <c r="BB956" i="210"/>
  <c r="BB955" i="210"/>
  <c r="BB954" i="210"/>
  <c r="BB953" i="210"/>
  <c r="BB952" i="210"/>
  <c r="BB951" i="210"/>
  <c r="BB950" i="210"/>
  <c r="BB949" i="210"/>
  <c r="BB948" i="210"/>
  <c r="BB947" i="210"/>
  <c r="BB946" i="210"/>
  <c r="BB945" i="210"/>
  <c r="BB944" i="210"/>
  <c r="BB943" i="210"/>
  <c r="BB942" i="210"/>
  <c r="BB941" i="210"/>
  <c r="BB940" i="210"/>
  <c r="BB939" i="210"/>
  <c r="BB938" i="210"/>
  <c r="BB937" i="210"/>
  <c r="BB936" i="210"/>
  <c r="BB935" i="210"/>
  <c r="BB934" i="210"/>
  <c r="BB933" i="210"/>
  <c r="BB932" i="210"/>
  <c r="BB931" i="210"/>
  <c r="BB930" i="210"/>
  <c r="BB929" i="210"/>
  <c r="BB928" i="210"/>
  <c r="BB927" i="210"/>
  <c r="BB926" i="210"/>
  <c r="BB925" i="210"/>
  <c r="BB924" i="210"/>
  <c r="BB923" i="210"/>
  <c r="BB922" i="210"/>
  <c r="BB921" i="210"/>
  <c r="BB920" i="210"/>
  <c r="BB919" i="210"/>
  <c r="BB918" i="210"/>
  <c r="BB917" i="210"/>
  <c r="BB916" i="210"/>
  <c r="BB915" i="210"/>
  <c r="BB914" i="210"/>
  <c r="BB913" i="210"/>
  <c r="BB912" i="210"/>
  <c r="BB911" i="210"/>
  <c r="BB910" i="210"/>
  <c r="BB909" i="210"/>
  <c r="BB908" i="210"/>
  <c r="BB907" i="210"/>
  <c r="BB906" i="210"/>
  <c r="BB905" i="210"/>
  <c r="BB904" i="210"/>
  <c r="BB903" i="210"/>
  <c r="BB902" i="210"/>
  <c r="BB901" i="210"/>
  <c r="BB900" i="210"/>
  <c r="BB899" i="210"/>
  <c r="BB898" i="210"/>
  <c r="BB897" i="210"/>
  <c r="BB896" i="210"/>
  <c r="BB895" i="210"/>
  <c r="BB894" i="210"/>
  <c r="BB893" i="210"/>
  <c r="BB892" i="210"/>
  <c r="BB891" i="210"/>
  <c r="BB890" i="210"/>
  <c r="BB889" i="210"/>
  <c r="BB888" i="210"/>
  <c r="BB887" i="210"/>
  <c r="BB886" i="210"/>
  <c r="BB885" i="210"/>
  <c r="BB884" i="210"/>
  <c r="BB883" i="210"/>
  <c r="BB882" i="210"/>
  <c r="BB881" i="210"/>
  <c r="BB880" i="210"/>
  <c r="BB879" i="210"/>
  <c r="BB878" i="210"/>
  <c r="BB877" i="210"/>
  <c r="BB876" i="210"/>
  <c r="BB875" i="210"/>
  <c r="BB874" i="210"/>
  <c r="BB873" i="210"/>
  <c r="BB872" i="210"/>
  <c r="BB871" i="210"/>
  <c r="BB870" i="210"/>
  <c r="BB869" i="210"/>
  <c r="BB868" i="210"/>
  <c r="BB867" i="210"/>
  <c r="BB866" i="210"/>
  <c r="BB865" i="210"/>
  <c r="BB864" i="210"/>
  <c r="BB863" i="210"/>
  <c r="BB862" i="210"/>
  <c r="BB861" i="210"/>
  <c r="BB860" i="210"/>
  <c r="BB859" i="210"/>
  <c r="BB858" i="210"/>
  <c r="BB857" i="210"/>
  <c r="BB856" i="210"/>
  <c r="BB855" i="210"/>
  <c r="BB854" i="210"/>
  <c r="BB853" i="210"/>
  <c r="BB852" i="210"/>
  <c r="BB851" i="210"/>
  <c r="BB850" i="210"/>
  <c r="BB849" i="210"/>
  <c r="BB848" i="210"/>
  <c r="BB847" i="210"/>
  <c r="BB846" i="210"/>
  <c r="BB845" i="210"/>
  <c r="BB844" i="210"/>
  <c r="BB843" i="210"/>
  <c r="BB842" i="210"/>
  <c r="BB841" i="210"/>
  <c r="BB840" i="210"/>
  <c r="BB839" i="210"/>
  <c r="BB838" i="210"/>
  <c r="BB837" i="210"/>
  <c r="BB836" i="210"/>
  <c r="BB835" i="210"/>
  <c r="BB834" i="210"/>
  <c r="BB833" i="210"/>
  <c r="BB832" i="210"/>
  <c r="BB831" i="210"/>
  <c r="BB830" i="210"/>
  <c r="BB829" i="210"/>
  <c r="BB828" i="210"/>
  <c r="BB827" i="210"/>
  <c r="BB826" i="210"/>
  <c r="BB825" i="210"/>
  <c r="BB824" i="210"/>
  <c r="BB823" i="210"/>
  <c r="BB822" i="210"/>
  <c r="BB821" i="210"/>
  <c r="BB820" i="210"/>
  <c r="BB819" i="210"/>
  <c r="BB818" i="210"/>
  <c r="BB817" i="210"/>
  <c r="BB816" i="210"/>
  <c r="BB815" i="210"/>
  <c r="BB814" i="210"/>
  <c r="BB813" i="210"/>
  <c r="BB812" i="210"/>
  <c r="BB811" i="210"/>
  <c r="BB810" i="210"/>
  <c r="BB809" i="210"/>
  <c r="BB808" i="210"/>
  <c r="BB807" i="210"/>
  <c r="BB806" i="210"/>
  <c r="BB805" i="210"/>
  <c r="BB804" i="210"/>
  <c r="BB803" i="210"/>
  <c r="BB802" i="210"/>
  <c r="BB801" i="210"/>
  <c r="BB800" i="210"/>
  <c r="BB799" i="210"/>
  <c r="BB798" i="210"/>
  <c r="BB797" i="210"/>
  <c r="BB796" i="210"/>
  <c r="BB795" i="210"/>
  <c r="BB794" i="210"/>
  <c r="BB793" i="210"/>
  <c r="BB792" i="210"/>
  <c r="BB791" i="210"/>
  <c r="BB790" i="210"/>
  <c r="BB789" i="210"/>
  <c r="BB788" i="210"/>
  <c r="BB787" i="210"/>
  <c r="BB786" i="210"/>
  <c r="BB785" i="210"/>
  <c r="BB784" i="210"/>
  <c r="BB783" i="210"/>
  <c r="BB782" i="210"/>
  <c r="BB781" i="210"/>
  <c r="BB780" i="210"/>
  <c r="BB779" i="210"/>
  <c r="BB778" i="210"/>
  <c r="BB777" i="210"/>
  <c r="BB776" i="210"/>
  <c r="BB775" i="210"/>
  <c r="BB774" i="210"/>
  <c r="BB773" i="210"/>
  <c r="BB772" i="210"/>
  <c r="BB771" i="210"/>
  <c r="BB770" i="210"/>
  <c r="BB769" i="210"/>
  <c r="BB768" i="210"/>
  <c r="BB767" i="210"/>
  <c r="BB766" i="210"/>
  <c r="BB765" i="210"/>
  <c r="BB764" i="210"/>
  <c r="BB763" i="210"/>
  <c r="BB762" i="210"/>
  <c r="BB761" i="210"/>
  <c r="BB760" i="210"/>
  <c r="BB759" i="210"/>
  <c r="BB758" i="210"/>
  <c r="BB757" i="210"/>
  <c r="BB756" i="210"/>
  <c r="BB755" i="210"/>
  <c r="BB754" i="210"/>
  <c r="BB753" i="210"/>
  <c r="BB752" i="210"/>
  <c r="BB751" i="210"/>
  <c r="BB750" i="210"/>
  <c r="BB749" i="210"/>
  <c r="BB748" i="210"/>
  <c r="BB747" i="210"/>
  <c r="BB746" i="210"/>
  <c r="BB745" i="210"/>
  <c r="BB744" i="210"/>
  <c r="BB743" i="210"/>
  <c r="BB742" i="210"/>
  <c r="BB741" i="210"/>
  <c r="BB740" i="210"/>
  <c r="BB739" i="210"/>
  <c r="BB738" i="210"/>
  <c r="BB737" i="210"/>
  <c r="BB736" i="210"/>
  <c r="BB735" i="210"/>
  <c r="BB734" i="210"/>
  <c r="BB733" i="210"/>
  <c r="BB732" i="210"/>
  <c r="BB731" i="210"/>
  <c r="BB730" i="210"/>
  <c r="BB729" i="210"/>
  <c r="BB728" i="210"/>
  <c r="BB727" i="210"/>
  <c r="BB726" i="210"/>
  <c r="BB725" i="210"/>
  <c r="BB724" i="210"/>
  <c r="BB723" i="210"/>
  <c r="BB722" i="210"/>
  <c r="BB721" i="210"/>
  <c r="BB720" i="210"/>
  <c r="BB719" i="210"/>
  <c r="BB718" i="210"/>
  <c r="BB717" i="210"/>
  <c r="BB716" i="210"/>
  <c r="BB715" i="210"/>
  <c r="BB714" i="210"/>
  <c r="BB713" i="210"/>
  <c r="BB712" i="210"/>
  <c r="BB711" i="210"/>
  <c r="BB710" i="210"/>
  <c r="BB709" i="210"/>
  <c r="BB708" i="210"/>
  <c r="BB707" i="210"/>
  <c r="BB706" i="210"/>
  <c r="BB705" i="210"/>
  <c r="BB704" i="210"/>
  <c r="BB703" i="210"/>
  <c r="BB702" i="210"/>
  <c r="BB701" i="210"/>
  <c r="BB700" i="210"/>
  <c r="BB699" i="210"/>
  <c r="BB698" i="210"/>
  <c r="BB697" i="210"/>
  <c r="BB696" i="210"/>
  <c r="BB695" i="210"/>
  <c r="BB694" i="210"/>
  <c r="BB693" i="210"/>
  <c r="BB692" i="210"/>
  <c r="BB691" i="210"/>
  <c r="BB690" i="210"/>
  <c r="BB689" i="210"/>
  <c r="BB688" i="210"/>
  <c r="BB687" i="210"/>
  <c r="BB686" i="210"/>
  <c r="BB685" i="210"/>
  <c r="BB684" i="210"/>
  <c r="BB683" i="210"/>
  <c r="BB682" i="210"/>
  <c r="BB681" i="210"/>
  <c r="BB680" i="210"/>
  <c r="BB679" i="210"/>
  <c r="BB678" i="210"/>
  <c r="BB677" i="210"/>
  <c r="BB676" i="210"/>
  <c r="BB675" i="210"/>
  <c r="BB674" i="210"/>
  <c r="BB673" i="210"/>
  <c r="BB672" i="210"/>
  <c r="BB671" i="210"/>
  <c r="BB670" i="210"/>
  <c r="BB669" i="210"/>
  <c r="BB668" i="210"/>
  <c r="BB667" i="210"/>
  <c r="BB666" i="210"/>
  <c r="BB665" i="210"/>
  <c r="BB664" i="210"/>
  <c r="BB663" i="210"/>
  <c r="BB662" i="210"/>
  <c r="BB661" i="210"/>
  <c r="BB660" i="210"/>
  <c r="BB659" i="210"/>
  <c r="BB658" i="210"/>
  <c r="BB657" i="210"/>
  <c r="BB656" i="210"/>
  <c r="BB655" i="210"/>
  <c r="BB654" i="210"/>
  <c r="BB653" i="210"/>
  <c r="BB652" i="210"/>
  <c r="BB651" i="210"/>
  <c r="BB650" i="210"/>
  <c r="BB649" i="210"/>
  <c r="BB648" i="210"/>
  <c r="BB647" i="210"/>
  <c r="BB646" i="210"/>
  <c r="BB645" i="210"/>
  <c r="BB644" i="210"/>
  <c r="BB643" i="210"/>
  <c r="BB642" i="210"/>
  <c r="BB641" i="210"/>
  <c r="BB640" i="210"/>
  <c r="BB639" i="210"/>
  <c r="BB638" i="210"/>
  <c r="BB637" i="210"/>
  <c r="BB636" i="210"/>
  <c r="BB635" i="210"/>
  <c r="BB634" i="210"/>
  <c r="BB633" i="210"/>
  <c r="BB632" i="210"/>
  <c r="BB631" i="210"/>
  <c r="BB630" i="210"/>
  <c r="BB629" i="210"/>
  <c r="BB628" i="210"/>
  <c r="BB627" i="210"/>
  <c r="BB626" i="210"/>
  <c r="BB625" i="210"/>
  <c r="BB624" i="210"/>
  <c r="BB623" i="210"/>
  <c r="BB622" i="210"/>
  <c r="BB621" i="210"/>
  <c r="BB620" i="210"/>
  <c r="BB619" i="210"/>
  <c r="BB618" i="210"/>
  <c r="BB617" i="210"/>
  <c r="BB616" i="210"/>
  <c r="BB615" i="210"/>
  <c r="BB614" i="210"/>
  <c r="BB613" i="210"/>
  <c r="BB612" i="210"/>
  <c r="BB611" i="210"/>
  <c r="BB610" i="210"/>
  <c r="BB609" i="210"/>
  <c r="BB608" i="210"/>
  <c r="BB607" i="210"/>
  <c r="BB606" i="210"/>
  <c r="BB605" i="210"/>
  <c r="BB604" i="210"/>
  <c r="BB603" i="210"/>
  <c r="BB602" i="210"/>
  <c r="BB601" i="210"/>
  <c r="BB600" i="210"/>
  <c r="BB599" i="210"/>
  <c r="BB598" i="210"/>
  <c r="BB597" i="210"/>
  <c r="BB596" i="210"/>
  <c r="BB595" i="210"/>
  <c r="BB594" i="210"/>
  <c r="BB593" i="210"/>
  <c r="BB592" i="210"/>
  <c r="BB591" i="210"/>
  <c r="BB590" i="210"/>
  <c r="BB589" i="210"/>
  <c r="BB588" i="210"/>
  <c r="BB587" i="210"/>
  <c r="BB586" i="210"/>
  <c r="BB585" i="210"/>
  <c r="BB584" i="210"/>
  <c r="BB583" i="210"/>
  <c r="BB582" i="210"/>
  <c r="BB581" i="210"/>
  <c r="BB580" i="210"/>
  <c r="BB579" i="210"/>
  <c r="BB578" i="210"/>
  <c r="BB577" i="210"/>
  <c r="BB576" i="210"/>
  <c r="BB575" i="210"/>
  <c r="BB574" i="210"/>
  <c r="BB573" i="210"/>
  <c r="BB572" i="210"/>
  <c r="BB571" i="210"/>
  <c r="BB570" i="210"/>
  <c r="BB569" i="210"/>
  <c r="BB568" i="210"/>
  <c r="BB567" i="210"/>
  <c r="BB566" i="210"/>
  <c r="BB565" i="210"/>
  <c r="BB564" i="210"/>
  <c r="BB563" i="210"/>
  <c r="BB562" i="210"/>
  <c r="BB561" i="210"/>
  <c r="BB560" i="210"/>
  <c r="BB559" i="210"/>
  <c r="BB558" i="210"/>
  <c r="BB557" i="210"/>
  <c r="BB556" i="210"/>
  <c r="BB555" i="210"/>
  <c r="BB554" i="210"/>
  <c r="BB553" i="210"/>
  <c r="BB552" i="210"/>
  <c r="BB551" i="210"/>
  <c r="BB550" i="210"/>
  <c r="BB549" i="210"/>
  <c r="BB548" i="210"/>
  <c r="BB547" i="210"/>
  <c r="BB546" i="210"/>
  <c r="BB545" i="210"/>
  <c r="BB544" i="210"/>
  <c r="BB543" i="210"/>
  <c r="BB542" i="210"/>
  <c r="BB541" i="210"/>
  <c r="BB540" i="210"/>
  <c r="BB539" i="210"/>
  <c r="BB538" i="210"/>
  <c r="BB537" i="210"/>
  <c r="BB536" i="210"/>
  <c r="BB535" i="210"/>
  <c r="BB534" i="210"/>
  <c r="BB533" i="210"/>
  <c r="BB532" i="210"/>
  <c r="BB531" i="210"/>
  <c r="BB530" i="210"/>
  <c r="BB529" i="210"/>
  <c r="BB528" i="210"/>
  <c r="BB527" i="210"/>
  <c r="BB526" i="210"/>
  <c r="BB525" i="210"/>
  <c r="BB524" i="210"/>
  <c r="BB523" i="210"/>
  <c r="BB522" i="210"/>
  <c r="BB521" i="210"/>
  <c r="BB520" i="210"/>
  <c r="BB519" i="210"/>
  <c r="BB518" i="210"/>
  <c r="BB517" i="210"/>
  <c r="BB516" i="210"/>
  <c r="BB515" i="210"/>
  <c r="BB514" i="210"/>
  <c r="BB513" i="210"/>
  <c r="BB512" i="210"/>
  <c r="BB511" i="210"/>
  <c r="BB510" i="210"/>
  <c r="BB509" i="210"/>
  <c r="BB508" i="210"/>
  <c r="BB507" i="210"/>
  <c r="BB506" i="210"/>
  <c r="BB505" i="210"/>
  <c r="BB504" i="210"/>
  <c r="BB503" i="210"/>
  <c r="BB502" i="210"/>
  <c r="BB501" i="210"/>
  <c r="BB500" i="210"/>
  <c r="BB499" i="210"/>
  <c r="BB498" i="210"/>
  <c r="BB497" i="210"/>
  <c r="BB496" i="210"/>
  <c r="BB495" i="210"/>
  <c r="BB494" i="210"/>
  <c r="BB493" i="210"/>
  <c r="BB492" i="210"/>
  <c r="BB491" i="210"/>
  <c r="BB490" i="210"/>
  <c r="BB489" i="210"/>
  <c r="BB488" i="210"/>
  <c r="BB487" i="210"/>
  <c r="BB486" i="210"/>
  <c r="BB485" i="210"/>
  <c r="BB484" i="210"/>
  <c r="BB483" i="210"/>
  <c r="BB482" i="210"/>
  <c r="BB481" i="210"/>
  <c r="BB480" i="210"/>
  <c r="BB479" i="210"/>
  <c r="BB478" i="210"/>
  <c r="BB477" i="210"/>
  <c r="BB476" i="210"/>
  <c r="BB475" i="210"/>
  <c r="BB474" i="210"/>
  <c r="BB473" i="210"/>
  <c r="BB472" i="210"/>
  <c r="BB471" i="210"/>
  <c r="BB470" i="210"/>
  <c r="BB469" i="210"/>
  <c r="BB468" i="210"/>
  <c r="BB467" i="210"/>
  <c r="BB466" i="210"/>
  <c r="BB465" i="210"/>
  <c r="BB464" i="210"/>
  <c r="BB463" i="210"/>
  <c r="BB462" i="210"/>
  <c r="BB461" i="210"/>
  <c r="BB460" i="210"/>
  <c r="BB459" i="210"/>
  <c r="BB458" i="210"/>
  <c r="BB457" i="210"/>
  <c r="BB456" i="210"/>
  <c r="BB455" i="210"/>
  <c r="BB454" i="210"/>
  <c r="BB453" i="210"/>
  <c r="BB452" i="210"/>
  <c r="BB451" i="210"/>
  <c r="BB450" i="210"/>
  <c r="BB449" i="210"/>
  <c r="BB448" i="210"/>
  <c r="BB447" i="210"/>
  <c r="BB446" i="210"/>
  <c r="BB445" i="210"/>
  <c r="BB444" i="210"/>
  <c r="BB443" i="210"/>
  <c r="BB442" i="210"/>
  <c r="BB441" i="210"/>
  <c r="BB440" i="210"/>
  <c r="BB439" i="210"/>
  <c r="BB438" i="210"/>
  <c r="BB437" i="210"/>
  <c r="BB436" i="210"/>
  <c r="BB435" i="210"/>
  <c r="BB434" i="210"/>
  <c r="BB433" i="210"/>
  <c r="BB432" i="210"/>
  <c r="BB431" i="210"/>
  <c r="BB430" i="210"/>
  <c r="BB429" i="210"/>
  <c r="BB428" i="210"/>
  <c r="BB427" i="210"/>
  <c r="BB426" i="210"/>
  <c r="BB425" i="210"/>
  <c r="BB424" i="210"/>
  <c r="BB423" i="210"/>
  <c r="BB422" i="210"/>
  <c r="BB421" i="210"/>
  <c r="BB420" i="210"/>
  <c r="BB419" i="210"/>
  <c r="BB418" i="210"/>
  <c r="BB417" i="210"/>
  <c r="BB416" i="210"/>
  <c r="BB415" i="210"/>
  <c r="BB414" i="210"/>
  <c r="BB413" i="210"/>
  <c r="BB412" i="210"/>
  <c r="BB411" i="210"/>
  <c r="BB410" i="210"/>
  <c r="BB409" i="210"/>
  <c r="BB408" i="210"/>
  <c r="BB407" i="210"/>
  <c r="BB406" i="210"/>
  <c r="BB405" i="210"/>
  <c r="BB404" i="210"/>
  <c r="BB403" i="210"/>
  <c r="BB402" i="210"/>
  <c r="BB401" i="210"/>
  <c r="BB400" i="210"/>
  <c r="BB399" i="210"/>
  <c r="BB398" i="210"/>
  <c r="BB397" i="210"/>
  <c r="BB396" i="210"/>
  <c r="BB395" i="210"/>
  <c r="BB394" i="210"/>
  <c r="BB393" i="210"/>
  <c r="BB392" i="210"/>
  <c r="BB391" i="210"/>
  <c r="BB390" i="210"/>
  <c r="BB389" i="210"/>
  <c r="BB388" i="210"/>
  <c r="BB387" i="210"/>
  <c r="BB386" i="210"/>
  <c r="BB385" i="210"/>
  <c r="BB384" i="210"/>
  <c r="BB383" i="210"/>
  <c r="BB382" i="210"/>
  <c r="BB381" i="210"/>
  <c r="BB380" i="210"/>
  <c r="BB379" i="210"/>
  <c r="BB378" i="210"/>
  <c r="BB377" i="210"/>
  <c r="BB376" i="210"/>
  <c r="BB375" i="210"/>
  <c r="BB374" i="210"/>
  <c r="BB373" i="210"/>
  <c r="BB372" i="210"/>
  <c r="BB371" i="210"/>
  <c r="BB370" i="210"/>
  <c r="BB369" i="210"/>
  <c r="BB368" i="210"/>
  <c r="BB367" i="210"/>
  <c r="BB366" i="210"/>
  <c r="BB365" i="210"/>
  <c r="BB364" i="210"/>
  <c r="BB363" i="210"/>
  <c r="BB362" i="210"/>
  <c r="BB361" i="210"/>
  <c r="BB360" i="210"/>
  <c r="BB359" i="210"/>
  <c r="BB358" i="210"/>
  <c r="BB357" i="210"/>
  <c r="BB356" i="210"/>
  <c r="BB355" i="210"/>
  <c r="BB354" i="210"/>
  <c r="BB353" i="210"/>
  <c r="BB352" i="210"/>
  <c r="BB351" i="210"/>
  <c r="BB350" i="210"/>
  <c r="BB349" i="210"/>
  <c r="BB348" i="210"/>
  <c r="BB347" i="210"/>
  <c r="BB346" i="210"/>
  <c r="BB345" i="210"/>
  <c r="BB344" i="210"/>
  <c r="BB343" i="210"/>
  <c r="BB342" i="210"/>
  <c r="BB341" i="210"/>
  <c r="BB340" i="210"/>
  <c r="BB339" i="210"/>
  <c r="BB338" i="210"/>
  <c r="BB337" i="210"/>
  <c r="BB336" i="210"/>
  <c r="BB335" i="210"/>
  <c r="BB334" i="210"/>
  <c r="BB333" i="210"/>
  <c r="BB332" i="210"/>
  <c r="BB331" i="210"/>
  <c r="BB330" i="210"/>
  <c r="BB329" i="210"/>
  <c r="BB328" i="210"/>
  <c r="BB327" i="210"/>
  <c r="BB326" i="210"/>
  <c r="BB325" i="210"/>
  <c r="BB324" i="210"/>
  <c r="BB323" i="210"/>
  <c r="BB322" i="210"/>
  <c r="BB321" i="210"/>
  <c r="BB320" i="210"/>
  <c r="BB319" i="210"/>
  <c r="BB318" i="210"/>
  <c r="BB317" i="210"/>
  <c r="BB316" i="210"/>
  <c r="BB315" i="210"/>
  <c r="BB314" i="210"/>
  <c r="BB313" i="210"/>
  <c r="BB312" i="210"/>
  <c r="BB311" i="210"/>
  <c r="BB310" i="210"/>
  <c r="BB309" i="210"/>
  <c r="BB308" i="210"/>
  <c r="BB307" i="210"/>
  <c r="BB306" i="210"/>
  <c r="BB305" i="210"/>
  <c r="BB304" i="210"/>
  <c r="BB303" i="210"/>
  <c r="BB302" i="210"/>
  <c r="BB301" i="210"/>
  <c r="BB300" i="210"/>
  <c r="BB299" i="210"/>
  <c r="BB298" i="210"/>
  <c r="BB297" i="210"/>
  <c r="BB296" i="210"/>
  <c r="BB295" i="210"/>
  <c r="BB294" i="210"/>
  <c r="BB293" i="210"/>
  <c r="BB292" i="210"/>
  <c r="BB291" i="210"/>
  <c r="BB290" i="210"/>
  <c r="BB289" i="210"/>
  <c r="BB288" i="210"/>
  <c r="BB287" i="210"/>
  <c r="BB286" i="210"/>
  <c r="BB285" i="210"/>
  <c r="BB284" i="210"/>
  <c r="BB283" i="210"/>
  <c r="BB282" i="210"/>
  <c r="BB281" i="210"/>
  <c r="BB280" i="210"/>
  <c r="BB279" i="210"/>
  <c r="BB278" i="210"/>
  <c r="BB277" i="210"/>
  <c r="BB276" i="210"/>
  <c r="BB275" i="210"/>
  <c r="BB274" i="210"/>
  <c r="BB273" i="210"/>
  <c r="BB272" i="210"/>
  <c r="BB271" i="210"/>
  <c r="BB270" i="210"/>
  <c r="BB269" i="210"/>
  <c r="BB268" i="210"/>
  <c r="BB267" i="210"/>
  <c r="BB266" i="210"/>
  <c r="BB265" i="210"/>
  <c r="BB264" i="210"/>
  <c r="BB263" i="210"/>
  <c r="BB262" i="210"/>
  <c r="BB261" i="210"/>
  <c r="BB260" i="210"/>
  <c r="BB259" i="210"/>
  <c r="BB258" i="210"/>
  <c r="BB257" i="210"/>
  <c r="BB256" i="210"/>
  <c r="BB255" i="210"/>
  <c r="BB254" i="210"/>
  <c r="BB253" i="210"/>
  <c r="BB252" i="210"/>
  <c r="BB251" i="210"/>
  <c r="BB250" i="210"/>
  <c r="BB249" i="210"/>
  <c r="BB248" i="210"/>
  <c r="BB247" i="210"/>
  <c r="BB246" i="210"/>
  <c r="BB245" i="210"/>
  <c r="BB244" i="210"/>
  <c r="BB243" i="210"/>
  <c r="BB242" i="210"/>
  <c r="BB241" i="210"/>
  <c r="BB240" i="210"/>
  <c r="BB239" i="210"/>
  <c r="BB238" i="210"/>
  <c r="BB237" i="210"/>
  <c r="BB236" i="210"/>
  <c r="BB235" i="210"/>
  <c r="BB234" i="210"/>
  <c r="BB233" i="210"/>
  <c r="BB232" i="210"/>
  <c r="BB231" i="210"/>
  <c r="BB230" i="210"/>
  <c r="BB229" i="210"/>
  <c r="BB228" i="210"/>
  <c r="BB227" i="210"/>
  <c r="BB226" i="210"/>
  <c r="BB225" i="210"/>
  <c r="BB224" i="210"/>
  <c r="BB223" i="210"/>
  <c r="BB222" i="210"/>
  <c r="BB221" i="210"/>
  <c r="BB220" i="210"/>
  <c r="BB219" i="210"/>
  <c r="BB218" i="210"/>
  <c r="BB217" i="210"/>
  <c r="BB216" i="210"/>
  <c r="BB215" i="210"/>
  <c r="BB214" i="210"/>
  <c r="BB213" i="210"/>
  <c r="BB212" i="210"/>
  <c r="BB211" i="210"/>
  <c r="BB210" i="210"/>
  <c r="BB209" i="210"/>
  <c r="BB208" i="210"/>
  <c r="BB207" i="210"/>
  <c r="BB206" i="210"/>
  <c r="BB205" i="210"/>
  <c r="BB204" i="210"/>
  <c r="BB203" i="210"/>
  <c r="BB202" i="210"/>
  <c r="BB201" i="210"/>
  <c r="BB200" i="210"/>
  <c r="BB199" i="210"/>
  <c r="BB198" i="210"/>
  <c r="BB197" i="210"/>
  <c r="BB196" i="210"/>
  <c r="BB195" i="210"/>
  <c r="BB194" i="210"/>
  <c r="BB193" i="210"/>
  <c r="BB192" i="210"/>
  <c r="BB191" i="210"/>
  <c r="BB190" i="210"/>
  <c r="BB189" i="210"/>
  <c r="BB188" i="210"/>
  <c r="BB187" i="210"/>
  <c r="BB186" i="210"/>
  <c r="BB185" i="210"/>
  <c r="BB184" i="210"/>
  <c r="BB183" i="210"/>
  <c r="BB182" i="210"/>
  <c r="BB181" i="210"/>
  <c r="BB180" i="210"/>
  <c r="BB179" i="210"/>
  <c r="BB178" i="210"/>
  <c r="BB177" i="210"/>
  <c r="BB176" i="210"/>
  <c r="BB175" i="210"/>
  <c r="BB174" i="210"/>
  <c r="BB173" i="210"/>
  <c r="BB172" i="210"/>
  <c r="BB171" i="210"/>
  <c r="BB170" i="210"/>
  <c r="BB169" i="210"/>
  <c r="BB168" i="210"/>
  <c r="BB167" i="210"/>
  <c r="BB166" i="210"/>
  <c r="BB165" i="210"/>
  <c r="BB164" i="210"/>
  <c r="BB163" i="210"/>
  <c r="BB162" i="210"/>
  <c r="BB161" i="210"/>
  <c r="BB160" i="210"/>
  <c r="BB159" i="210"/>
  <c r="BB158" i="210"/>
  <c r="BB157" i="210"/>
  <c r="BB156" i="210"/>
  <c r="BB155" i="210"/>
  <c r="BB154" i="210"/>
  <c r="BB153" i="210"/>
  <c r="BB152" i="210"/>
  <c r="BB151" i="210"/>
  <c r="BB150" i="210"/>
  <c r="BB149" i="210"/>
  <c r="BB148" i="210"/>
  <c r="BB147" i="210"/>
  <c r="BB146" i="210"/>
  <c r="BB145" i="210"/>
  <c r="BB144" i="210"/>
  <c r="BB143" i="210"/>
  <c r="BB142" i="210"/>
  <c r="BB141" i="210"/>
  <c r="BB140" i="210"/>
  <c r="BB139" i="210"/>
  <c r="BB138" i="210"/>
  <c r="BB137" i="210"/>
  <c r="BB136" i="210"/>
  <c r="BB135" i="210"/>
  <c r="BB134" i="210"/>
  <c r="BB133" i="210"/>
  <c r="BB132" i="210"/>
  <c r="BB131" i="210"/>
  <c r="BB130" i="210"/>
  <c r="BB129" i="210"/>
  <c r="BB128" i="210"/>
  <c r="BB127" i="210"/>
  <c r="BB126" i="210"/>
  <c r="BB125" i="210"/>
  <c r="BB124" i="210"/>
  <c r="BB123" i="210"/>
  <c r="BB122" i="210"/>
  <c r="BB121" i="210"/>
  <c r="BB120" i="210"/>
  <c r="BB119" i="210"/>
  <c r="BB118" i="210"/>
  <c r="BB117" i="210"/>
  <c r="BB116" i="210"/>
  <c r="BB115" i="210"/>
  <c r="BB114" i="210"/>
  <c r="BB113" i="210"/>
  <c r="BB112" i="210"/>
  <c r="BB111" i="210"/>
  <c r="BB110" i="210"/>
  <c r="BB109" i="210"/>
  <c r="BB108" i="210"/>
  <c r="BB107" i="210"/>
  <c r="BB106" i="210"/>
  <c r="BB105" i="210"/>
  <c r="BB104" i="210"/>
  <c r="BB103" i="210"/>
  <c r="BB102" i="210"/>
  <c r="BB101" i="210"/>
  <c r="BB100" i="210"/>
  <c r="BB99" i="210"/>
  <c r="BB98" i="210"/>
  <c r="BB97" i="210"/>
  <c r="BB96" i="210"/>
  <c r="BB95" i="210"/>
  <c r="BB94" i="210"/>
  <c r="BB93" i="210"/>
  <c r="BB92" i="210"/>
  <c r="BB91" i="210"/>
  <c r="BB90" i="210"/>
  <c r="BB89" i="210"/>
  <c r="BB88" i="210"/>
  <c r="BB87" i="210"/>
  <c r="BB86" i="210"/>
  <c r="BB85" i="210"/>
  <c r="BB84" i="210"/>
  <c r="BB83" i="210"/>
  <c r="BB82" i="210"/>
  <c r="BB81" i="210"/>
  <c r="BB80" i="210"/>
  <c r="BB79" i="210"/>
  <c r="BB78" i="210"/>
  <c r="BB77" i="210"/>
  <c r="BB76" i="210"/>
  <c r="BB75" i="210"/>
  <c r="BB74" i="210"/>
  <c r="BB73" i="210"/>
  <c r="BB72" i="210"/>
  <c r="BB71" i="210"/>
  <c r="BB70" i="210"/>
  <c r="BB69" i="210"/>
  <c r="BB68" i="210"/>
  <c r="BB67" i="210"/>
  <c r="BB66" i="210"/>
  <c r="BB65" i="210"/>
  <c r="BB64" i="210"/>
  <c r="BB63" i="210"/>
  <c r="BB62" i="210"/>
  <c r="S62" i="210"/>
  <c r="I54" i="210" s="1"/>
  <c r="BB61" i="210"/>
  <c r="BB60" i="210"/>
  <c r="BB59" i="210"/>
  <c r="BB58" i="210"/>
  <c r="BB57" i="210"/>
  <c r="BB56" i="210"/>
  <c r="J54" i="53"/>
  <c r="BB55" i="210"/>
  <c r="S55" i="210"/>
  <c r="I53" i="210" s="1"/>
  <c r="J53" i="53"/>
  <c r="BB54" i="210"/>
  <c r="BB53" i="210"/>
  <c r="BB52" i="210"/>
  <c r="J50" i="53"/>
  <c r="BB51" i="210"/>
  <c r="BB50" i="210"/>
  <c r="J48" i="53"/>
  <c r="BB49" i="210"/>
  <c r="BB48" i="210"/>
  <c r="BB47" i="210"/>
  <c r="AL47" i="210"/>
  <c r="I41" i="210" s="1"/>
  <c r="S47" i="210"/>
  <c r="I37" i="210" s="1"/>
  <c r="BB46" i="210"/>
  <c r="AD46" i="210"/>
  <c r="V46" i="210"/>
  <c r="U46" i="210"/>
  <c r="BB45" i="210"/>
  <c r="AD45" i="210"/>
  <c r="V45" i="210"/>
  <c r="U45" i="210"/>
  <c r="BB44" i="210"/>
  <c r="AD44" i="210"/>
  <c r="V44" i="210"/>
  <c r="U44" i="210"/>
  <c r="BB43" i="210"/>
  <c r="AD43" i="210"/>
  <c r="V43" i="210"/>
  <c r="U43" i="210"/>
  <c r="BB42" i="210"/>
  <c r="AO47" i="210"/>
  <c r="J41" i="210" s="1"/>
  <c r="AD42" i="210"/>
  <c r="U42" i="210"/>
  <c r="BB41" i="210"/>
  <c r="BB40" i="210"/>
  <c r="BB39" i="210"/>
  <c r="BB38" i="210"/>
  <c r="BB37" i="210"/>
  <c r="S37" i="210"/>
  <c r="I19" i="210" s="1"/>
  <c r="BB36" i="210"/>
  <c r="AM36" i="210"/>
  <c r="AL36" i="210"/>
  <c r="AR36" i="210" s="1"/>
  <c r="AD36" i="210"/>
  <c r="V36" i="210"/>
  <c r="U36" i="210"/>
  <c r="K34" i="53"/>
  <c r="J34" i="53"/>
  <c r="BB35" i="210"/>
  <c r="AM35" i="210"/>
  <c r="AL35" i="210"/>
  <c r="AR35" i="210" s="1"/>
  <c r="AD35" i="210"/>
  <c r="V35" i="210"/>
  <c r="U35" i="210"/>
  <c r="K33" i="53"/>
  <c r="J33" i="53"/>
  <c r="BB34" i="210"/>
  <c r="AM34" i="210"/>
  <c r="AL34" i="210"/>
  <c r="AR34" i="210" s="1"/>
  <c r="AD34" i="210"/>
  <c r="V34" i="210"/>
  <c r="U34" i="210"/>
  <c r="K32" i="53"/>
  <c r="J32" i="53"/>
  <c r="BB33" i="210"/>
  <c r="AM33" i="210"/>
  <c r="AL33" i="210"/>
  <c r="AR33" i="210" s="1"/>
  <c r="AD33" i="210"/>
  <c r="V33" i="210"/>
  <c r="U33" i="210"/>
  <c r="J31" i="53"/>
  <c r="BB32" i="210"/>
  <c r="AM32" i="210"/>
  <c r="AL32" i="210"/>
  <c r="AR32" i="210" s="1"/>
  <c r="AD32" i="210"/>
  <c r="V32" i="210"/>
  <c r="U32" i="210"/>
  <c r="K30" i="53"/>
  <c r="J30" i="53"/>
  <c r="BB31" i="210"/>
  <c r="AM31" i="210"/>
  <c r="AL31" i="210"/>
  <c r="AR31" i="210" s="1"/>
  <c r="AD31" i="210"/>
  <c r="V31" i="210"/>
  <c r="U31" i="210"/>
  <c r="BB30" i="210"/>
  <c r="AM30" i="210"/>
  <c r="AL30" i="210"/>
  <c r="AR30" i="210" s="1"/>
  <c r="AD30" i="210"/>
  <c r="V30" i="210"/>
  <c r="U30" i="210"/>
  <c r="BB29" i="210"/>
  <c r="AM29" i="210"/>
  <c r="AL29" i="210"/>
  <c r="AR29" i="210" s="1"/>
  <c r="AD29" i="210"/>
  <c r="V29" i="210"/>
  <c r="U29" i="210"/>
  <c r="BB28" i="210"/>
  <c r="AM28" i="210"/>
  <c r="AL28" i="210"/>
  <c r="AR28" i="210" s="1"/>
  <c r="AD28" i="210"/>
  <c r="V28" i="210"/>
  <c r="U28" i="210"/>
  <c r="BB27" i="210"/>
  <c r="AR27" i="210"/>
  <c r="AM27" i="210"/>
  <c r="AL27" i="210"/>
  <c r="AD27" i="210"/>
  <c r="V27" i="210"/>
  <c r="U27" i="210"/>
  <c r="BB26" i="210"/>
  <c r="AM26" i="210"/>
  <c r="AL26" i="210"/>
  <c r="AR26" i="210" s="1"/>
  <c r="AD26" i="210"/>
  <c r="V26" i="210"/>
  <c r="U26" i="210"/>
  <c r="BB25" i="210"/>
  <c r="AM25" i="210"/>
  <c r="AL25" i="210"/>
  <c r="AR25" i="210" s="1"/>
  <c r="AD25" i="210"/>
  <c r="V25" i="210"/>
  <c r="U25" i="210"/>
  <c r="BB24" i="210"/>
  <c r="AM24" i="210"/>
  <c r="AL24" i="210"/>
  <c r="AR24" i="210" s="1"/>
  <c r="AD24" i="210"/>
  <c r="V24" i="210"/>
  <c r="U24" i="210"/>
  <c r="BB23" i="210"/>
  <c r="AL23" i="210"/>
  <c r="AR23" i="210" s="1"/>
  <c r="AD23" i="210"/>
  <c r="V23" i="210"/>
  <c r="U23" i="210"/>
  <c r="BB22" i="210"/>
  <c r="AM22" i="210"/>
  <c r="AL22" i="210"/>
  <c r="AR22" i="210" s="1"/>
  <c r="AD22" i="210"/>
  <c r="V22" i="210"/>
  <c r="U22" i="210"/>
  <c r="BB21" i="210"/>
  <c r="AM21" i="210"/>
  <c r="AL21" i="210"/>
  <c r="AR21" i="210" s="1"/>
  <c r="AD21" i="210"/>
  <c r="V21" i="210"/>
  <c r="U21" i="210"/>
  <c r="BB20" i="210"/>
  <c r="AM20" i="210"/>
  <c r="AL20" i="210"/>
  <c r="AR20" i="210" s="1"/>
  <c r="AD20" i="210"/>
  <c r="V20" i="210"/>
  <c r="U20" i="210"/>
  <c r="BB19" i="210"/>
  <c r="AM19" i="210"/>
  <c r="AL19" i="210"/>
  <c r="AR19" i="210" s="1"/>
  <c r="AD19" i="210"/>
  <c r="V19" i="210"/>
  <c r="U19" i="210"/>
  <c r="BB18" i="210"/>
  <c r="AM18" i="210"/>
  <c r="AL18" i="210"/>
  <c r="AR18" i="210" s="1"/>
  <c r="AD18" i="210"/>
  <c r="V18" i="210"/>
  <c r="U18" i="210"/>
  <c r="J16" i="53"/>
  <c r="BB17" i="210"/>
  <c r="AM17" i="210"/>
  <c r="AL17" i="210"/>
  <c r="AR17" i="210" s="1"/>
  <c r="AD17" i="210"/>
  <c r="V17" i="210"/>
  <c r="U17" i="210"/>
  <c r="K15" i="53"/>
  <c r="BB16" i="210"/>
  <c r="AD16" i="210"/>
  <c r="V16" i="210"/>
  <c r="U16" i="210"/>
  <c r="K14" i="53"/>
  <c r="J14" i="53"/>
  <c r="BB15" i="210"/>
  <c r="AD15" i="210"/>
  <c r="V15" i="210"/>
  <c r="U15" i="210"/>
  <c r="K13" i="53"/>
  <c r="J13" i="53"/>
  <c r="BB14" i="210"/>
  <c r="AD14" i="210"/>
  <c r="V14" i="210"/>
  <c r="U14" i="210"/>
  <c r="K12" i="53"/>
  <c r="J12" i="53"/>
  <c r="BB13" i="210"/>
  <c r="AD13" i="210"/>
  <c r="V13" i="210"/>
  <c r="U13" i="210"/>
  <c r="K11" i="53"/>
  <c r="J11" i="53"/>
  <c r="BB12" i="210"/>
  <c r="AL12" i="210"/>
  <c r="I23" i="210" s="1"/>
  <c r="AD12" i="210"/>
  <c r="V12" i="210"/>
  <c r="U12" i="210"/>
  <c r="K10" i="53"/>
  <c r="J10" i="53"/>
  <c r="BB11" i="210"/>
  <c r="AD11" i="210"/>
  <c r="V11" i="210"/>
  <c r="U11" i="210"/>
  <c r="K9" i="53"/>
  <c r="J9" i="53"/>
  <c r="BB10" i="210"/>
  <c r="AD10" i="210"/>
  <c r="V10" i="210"/>
  <c r="U10" i="210"/>
  <c r="K8" i="53"/>
  <c r="J8" i="53"/>
  <c r="BB9" i="210"/>
  <c r="AD9" i="210"/>
  <c r="V9" i="210"/>
  <c r="U9" i="210"/>
  <c r="BB8" i="210"/>
  <c r="AD8" i="210"/>
  <c r="U8" i="210"/>
  <c r="BB7" i="210"/>
  <c r="AP12" i="210"/>
  <c r="K23" i="210" s="1"/>
  <c r="AD7" i="210"/>
  <c r="U7" i="210"/>
  <c r="BB6" i="210"/>
  <c r="BB5" i="210"/>
  <c r="BB4" i="210"/>
  <c r="Z7" i="217"/>
  <c r="Z42" i="214"/>
  <c r="Z7" i="216"/>
  <c r="Z42" i="217"/>
  <c r="Z7" i="218"/>
  <c r="Z36" i="227"/>
  <c r="Z30" i="210"/>
  <c r="Z8" i="210"/>
  <c r="Z36" i="217"/>
  <c r="Z9" i="210"/>
  <c r="Z25" i="210"/>
  <c r="Z36" i="218"/>
  <c r="Z12" i="210"/>
  <c r="Z15" i="210"/>
  <c r="Z36" i="216"/>
  <c r="Z11" i="210"/>
  <c r="Z43" i="210"/>
  <c r="Z36" i="220"/>
  <c r="Z13" i="210"/>
  <c r="Z46" i="210"/>
  <c r="Z36" i="224"/>
  <c r="Z33" i="210"/>
  <c r="Z36" i="228"/>
  <c r="Z35" i="210"/>
  <c r="Z23" i="210"/>
  <c r="Z36" i="222"/>
  <c r="Z32" i="210"/>
  <c r="Z19" i="210"/>
  <c r="Z22" i="210"/>
  <c r="Z36" i="221"/>
  <c r="Z21" i="210"/>
  <c r="Z18" i="210"/>
  <c r="Z42" i="210"/>
  <c r="Z34" i="210"/>
  <c r="Z26" i="210"/>
  <c r="Z44" i="210"/>
  <c r="Z36" i="214"/>
  <c r="Z24" i="210"/>
  <c r="Z45" i="210"/>
  <c r="Z36" i="223"/>
  <c r="Z36" i="210"/>
  <c r="Z10" i="210"/>
  <c r="Z29" i="210"/>
  <c r="Z36" i="219"/>
  <c r="Z17" i="210"/>
  <c r="Z16" i="210"/>
  <c r="Z36" i="226"/>
  <c r="Z31" i="210"/>
  <c r="Z20" i="210"/>
  <c r="Z36" i="225"/>
  <c r="Z27" i="210"/>
  <c r="Z28" i="210"/>
  <c r="Z14" i="210"/>
  <c r="Z7" i="210"/>
  <c r="Z8" i="214"/>
  <c r="Z7" i="214"/>
  <c r="AC8" i="214" l="1"/>
  <c r="AD37" i="223"/>
  <c r="V62" i="227"/>
  <c r="J54" i="227" s="1"/>
  <c r="J53" i="226"/>
  <c r="AC43" i="210"/>
  <c r="AC45" i="210"/>
  <c r="AC44" i="210"/>
  <c r="AC46" i="210"/>
  <c r="AD37" i="226"/>
  <c r="AD37" i="217"/>
  <c r="AC36" i="220"/>
  <c r="AC37" i="220" s="1"/>
  <c r="AC36" i="223"/>
  <c r="AC37" i="223" s="1"/>
  <c r="AC36" i="214"/>
  <c r="AC36" i="224"/>
  <c r="AC37" i="224" s="1"/>
  <c r="AC36" i="227"/>
  <c r="AC37" i="227" s="1"/>
  <c r="AC36" i="222"/>
  <c r="AC37" i="222" s="1"/>
  <c r="AC36" i="228"/>
  <c r="AC37" i="228" s="1"/>
  <c r="AC36" i="217"/>
  <c r="AC36" i="210"/>
  <c r="AC36" i="216"/>
  <c r="AC36" i="218"/>
  <c r="AC36" i="219"/>
  <c r="AC37" i="219" s="1"/>
  <c r="AC36" i="221"/>
  <c r="AC37" i="221" s="1"/>
  <c r="AC36" i="225"/>
  <c r="AC36" i="226"/>
  <c r="AC19" i="210"/>
  <c r="AC23" i="210"/>
  <c r="AC25" i="210"/>
  <c r="AC29" i="210"/>
  <c r="AC14" i="210"/>
  <c r="AC15" i="210"/>
  <c r="AC16" i="210"/>
  <c r="AC18" i="210"/>
  <c r="AC28" i="210"/>
  <c r="AC20" i="210"/>
  <c r="AC26" i="210"/>
  <c r="AC13" i="210"/>
  <c r="AC22" i="210"/>
  <c r="AC24" i="210"/>
  <c r="AC33" i="210"/>
  <c r="AC30" i="210"/>
  <c r="AC32" i="210"/>
  <c r="AC35" i="210"/>
  <c r="AC9" i="210"/>
  <c r="AC10" i="210"/>
  <c r="AC11" i="210"/>
  <c r="AC12" i="210"/>
  <c r="AC17" i="210"/>
  <c r="AC21" i="210"/>
  <c r="AC27" i="210"/>
  <c r="AC31" i="210"/>
  <c r="AC34" i="210"/>
  <c r="Y47" i="222"/>
  <c r="Y47" i="226"/>
  <c r="U47" i="226"/>
  <c r="J37" i="226" s="1"/>
  <c r="U47" i="220"/>
  <c r="J37" i="220" s="1"/>
  <c r="AD47" i="210"/>
  <c r="G750" i="213"/>
  <c r="U47" i="216"/>
  <c r="J37" i="216" s="1"/>
  <c r="AD47" i="219"/>
  <c r="AD37" i="220"/>
  <c r="V47" i="216"/>
  <c r="K37" i="216" s="1"/>
  <c r="K43" i="216" s="1"/>
  <c r="AD37" i="219"/>
  <c r="Y47" i="220"/>
  <c r="AD47" i="221"/>
  <c r="Y47" i="224"/>
  <c r="Y47" i="216"/>
  <c r="U47" i="225"/>
  <c r="J37" i="225" s="1"/>
  <c r="G480" i="213"/>
  <c r="Y47" i="219"/>
  <c r="AD37" i="218"/>
  <c r="AD47" i="220"/>
  <c r="AD37" i="225"/>
  <c r="AD37" i="224"/>
  <c r="Y47" i="225"/>
  <c r="Y47" i="227"/>
  <c r="AD47" i="216"/>
  <c r="AD47" i="222"/>
  <c r="AC7" i="218"/>
  <c r="AC7" i="217"/>
  <c r="AC7" i="216"/>
  <c r="BA401" i="210"/>
  <c r="BA401" i="214"/>
  <c r="BA401" i="229"/>
  <c r="BA401" i="216"/>
  <c r="BA401" i="217"/>
  <c r="BA401" i="218"/>
  <c r="BA401" i="219"/>
  <c r="BA401" i="220"/>
  <c r="BA401" i="221"/>
  <c r="BA401" i="222"/>
  <c r="BA401" i="223"/>
  <c r="BA401" i="224"/>
  <c r="BA401" i="225"/>
  <c r="BA401" i="226"/>
  <c r="BA401" i="227"/>
  <c r="BA401" i="228"/>
  <c r="BA8" i="210"/>
  <c r="BA8" i="214"/>
  <c r="BA8" i="229"/>
  <c r="BA8" i="216"/>
  <c r="BA8" i="217"/>
  <c r="BA8" i="218"/>
  <c r="BA8" i="219"/>
  <c r="BA8" i="220"/>
  <c r="BA8" i="221"/>
  <c r="BA8" i="222"/>
  <c r="BA8" i="223"/>
  <c r="BA8" i="224"/>
  <c r="BA8" i="225"/>
  <c r="BA8" i="226"/>
  <c r="BA8" i="227"/>
  <c r="BA8" i="228"/>
  <c r="G520" i="213"/>
  <c r="AZ520" i="210"/>
  <c r="AZ520" i="214"/>
  <c r="AZ520" i="229"/>
  <c r="AZ520" i="216"/>
  <c r="AZ520" i="217"/>
  <c r="AZ520" i="218"/>
  <c r="AZ520" i="219"/>
  <c r="AZ520" i="220"/>
  <c r="AZ520" i="221"/>
  <c r="AZ520" i="222"/>
  <c r="AZ520" i="223"/>
  <c r="AZ520" i="224"/>
  <c r="AZ520" i="225"/>
  <c r="AZ520" i="226"/>
  <c r="AZ520" i="227"/>
  <c r="AZ520" i="228"/>
  <c r="AZ821" i="210"/>
  <c r="AZ821" i="214"/>
  <c r="AZ821" i="229"/>
  <c r="AZ821" i="216"/>
  <c r="AZ821" i="217"/>
  <c r="AZ821" i="218"/>
  <c r="AZ821" i="219"/>
  <c r="AZ821" i="220"/>
  <c r="AZ821" i="221"/>
  <c r="AZ821" i="222"/>
  <c r="AZ821" i="223"/>
  <c r="AZ821" i="224"/>
  <c r="AZ821" i="225"/>
  <c r="AZ821" i="226"/>
  <c r="AZ821" i="227"/>
  <c r="AZ821" i="228"/>
  <c r="AZ266" i="210"/>
  <c r="AZ266" i="214"/>
  <c r="AZ266" i="229"/>
  <c r="AZ266" i="216"/>
  <c r="AZ266" i="217"/>
  <c r="AZ266" i="218"/>
  <c r="AZ266" i="219"/>
  <c r="AZ266" i="220"/>
  <c r="AZ266" i="221"/>
  <c r="AZ266" i="222"/>
  <c r="AZ266" i="223"/>
  <c r="AZ266" i="224"/>
  <c r="AZ266" i="225"/>
  <c r="AZ266" i="226"/>
  <c r="AZ266" i="227"/>
  <c r="AZ266" i="228"/>
  <c r="AZ413" i="210"/>
  <c r="AZ413" i="214"/>
  <c r="AZ413" i="229"/>
  <c r="AZ413" i="216"/>
  <c r="AZ413" i="217"/>
  <c r="AZ413" i="218"/>
  <c r="AZ413" i="219"/>
  <c r="AZ413" i="220"/>
  <c r="AZ413" i="221"/>
  <c r="AZ413" i="222"/>
  <c r="AZ413" i="223"/>
  <c r="AZ413" i="224"/>
  <c r="AZ413" i="225"/>
  <c r="AZ413" i="226"/>
  <c r="AZ413" i="227"/>
  <c r="AZ413" i="228"/>
  <c r="G413" i="213"/>
  <c r="BA634" i="210"/>
  <c r="BA634" i="214"/>
  <c r="BA634" i="229"/>
  <c r="BA634" i="216"/>
  <c r="BA634" i="217"/>
  <c r="BA634" i="218"/>
  <c r="BA634" i="219"/>
  <c r="BA634" i="220"/>
  <c r="BA634" i="221"/>
  <c r="BA634" i="222"/>
  <c r="BA634" i="223"/>
  <c r="BA634" i="224"/>
  <c r="BA634" i="225"/>
  <c r="BA634" i="226"/>
  <c r="BA634" i="227"/>
  <c r="BA634" i="228"/>
  <c r="BA674" i="210"/>
  <c r="BA674" i="214"/>
  <c r="BA674" i="229"/>
  <c r="BA674" i="216"/>
  <c r="BA674" i="217"/>
  <c r="BA674" i="218"/>
  <c r="BA674" i="219"/>
  <c r="BA674" i="220"/>
  <c r="BA674" i="221"/>
  <c r="BA674" i="222"/>
  <c r="BA674" i="223"/>
  <c r="BA674" i="224"/>
  <c r="BA674" i="225"/>
  <c r="BA674" i="226"/>
  <c r="BA674" i="227"/>
  <c r="BA674" i="228"/>
  <c r="BA764" i="210"/>
  <c r="BA764" i="214"/>
  <c r="BA764" i="229"/>
  <c r="BA764" i="216"/>
  <c r="BA764" i="217"/>
  <c r="BA764" i="218"/>
  <c r="BA764" i="219"/>
  <c r="BA764" i="220"/>
  <c r="BA764" i="221"/>
  <c r="BA764" i="222"/>
  <c r="BA764" i="223"/>
  <c r="BA764" i="224"/>
  <c r="BA764" i="225"/>
  <c r="BA764" i="226"/>
  <c r="BA764" i="227"/>
  <c r="BA764" i="228"/>
  <c r="BA792" i="210"/>
  <c r="BA792" i="214"/>
  <c r="BA792" i="229"/>
  <c r="BA792" i="216"/>
  <c r="BA792" i="217"/>
  <c r="BA792" i="218"/>
  <c r="BA792" i="219"/>
  <c r="BA792" i="220"/>
  <c r="BA792" i="221"/>
  <c r="BA792" i="222"/>
  <c r="BA792" i="223"/>
  <c r="BA792" i="224"/>
  <c r="BA792" i="225"/>
  <c r="BA792" i="226"/>
  <c r="BA792" i="227"/>
  <c r="BA792" i="228"/>
  <c r="BA1126" i="210"/>
  <c r="BA1126" i="214"/>
  <c r="BA1126" i="229"/>
  <c r="BA1126" i="216"/>
  <c r="BA1126" i="217"/>
  <c r="BA1126" i="218"/>
  <c r="BA1126" i="219"/>
  <c r="BA1126" i="220"/>
  <c r="BA1126" i="221"/>
  <c r="BA1126" i="222"/>
  <c r="BA1126" i="223"/>
  <c r="BA1126" i="224"/>
  <c r="BA1126" i="225"/>
  <c r="BA1126" i="226"/>
  <c r="BA1126" i="227"/>
  <c r="BA1126" i="228"/>
  <c r="G561" i="213"/>
  <c r="AZ561" i="210"/>
  <c r="AZ561" i="214"/>
  <c r="AZ561" i="229"/>
  <c r="AZ561" i="216"/>
  <c r="AZ561" i="217"/>
  <c r="AZ561" i="218"/>
  <c r="AZ561" i="219"/>
  <c r="AZ561" i="220"/>
  <c r="AZ561" i="221"/>
  <c r="AZ561" i="222"/>
  <c r="AZ561" i="223"/>
  <c r="AZ561" i="224"/>
  <c r="AZ561" i="225"/>
  <c r="AZ561" i="226"/>
  <c r="AZ561" i="227"/>
  <c r="AZ561" i="228"/>
  <c r="BA957" i="210"/>
  <c r="BA957" i="214"/>
  <c r="BA957" i="229"/>
  <c r="BA957" i="216"/>
  <c r="BA957" i="217"/>
  <c r="BA957" i="218"/>
  <c r="BA957" i="219"/>
  <c r="BA957" i="220"/>
  <c r="BA957" i="221"/>
  <c r="BA957" i="222"/>
  <c r="BA957" i="223"/>
  <c r="BA957" i="224"/>
  <c r="BA957" i="225"/>
  <c r="BA957" i="226"/>
  <c r="BA957" i="227"/>
  <c r="BA957" i="228"/>
  <c r="BA1000" i="210"/>
  <c r="BA1000" i="214"/>
  <c r="BA1000" i="229"/>
  <c r="BA1000" i="216"/>
  <c r="BA1000" i="217"/>
  <c r="BA1000" i="218"/>
  <c r="BA1000" i="219"/>
  <c r="BA1000" i="220"/>
  <c r="BA1000" i="221"/>
  <c r="BA1000" i="222"/>
  <c r="BA1000" i="223"/>
  <c r="BA1000" i="224"/>
  <c r="BA1000" i="225"/>
  <c r="BA1000" i="226"/>
  <c r="BA1000" i="227"/>
  <c r="BA1000" i="228"/>
  <c r="BA992" i="210"/>
  <c r="BA992" i="214"/>
  <c r="BA992" i="229"/>
  <c r="BA992" i="216"/>
  <c r="BA992" i="217"/>
  <c r="BA992" i="218"/>
  <c r="BA992" i="219"/>
  <c r="BA992" i="220"/>
  <c r="BA992" i="221"/>
  <c r="BA992" i="222"/>
  <c r="BA992" i="223"/>
  <c r="BA992" i="224"/>
  <c r="BA992" i="225"/>
  <c r="BA992" i="226"/>
  <c r="BA992" i="227"/>
  <c r="BA992" i="228"/>
  <c r="BA1070" i="210"/>
  <c r="BA1070" i="214"/>
  <c r="BA1070" i="229"/>
  <c r="BA1070" i="216"/>
  <c r="BA1070" i="217"/>
  <c r="BA1070" i="218"/>
  <c r="BA1070" i="219"/>
  <c r="BA1070" i="220"/>
  <c r="BA1070" i="221"/>
  <c r="BA1070" i="222"/>
  <c r="BA1070" i="223"/>
  <c r="BA1070" i="224"/>
  <c r="BA1070" i="225"/>
  <c r="BA1070" i="226"/>
  <c r="BA1070" i="227"/>
  <c r="BA1070" i="228"/>
  <c r="AZ32" i="210"/>
  <c r="AZ32" i="214"/>
  <c r="AZ32" i="229"/>
  <c r="AZ32" i="216"/>
  <c r="AZ32" i="217"/>
  <c r="AZ32" i="218"/>
  <c r="AZ32" i="219"/>
  <c r="AZ32" i="220"/>
  <c r="AZ32" i="221"/>
  <c r="AZ32" i="222"/>
  <c r="AZ32" i="223"/>
  <c r="AZ32" i="224"/>
  <c r="AZ32" i="225"/>
  <c r="AZ32" i="226"/>
  <c r="AZ32" i="227"/>
  <c r="AZ32" i="228"/>
  <c r="G32" i="213"/>
  <c r="AZ348" i="210"/>
  <c r="AZ348" i="214"/>
  <c r="AZ348" i="229"/>
  <c r="AZ348" i="216"/>
  <c r="AZ348" i="217"/>
  <c r="AZ348" i="218"/>
  <c r="AZ348" i="219"/>
  <c r="AZ348" i="220"/>
  <c r="AZ348" i="221"/>
  <c r="AZ348" i="222"/>
  <c r="AZ348" i="223"/>
  <c r="AZ348" i="224"/>
  <c r="AZ348" i="225"/>
  <c r="AZ348" i="226"/>
  <c r="AZ348" i="227"/>
  <c r="AZ348" i="228"/>
  <c r="BA554" i="210"/>
  <c r="BA554" i="214"/>
  <c r="BA554" i="229"/>
  <c r="BA554" i="216"/>
  <c r="BA554" i="217"/>
  <c r="BA554" i="218"/>
  <c r="BA554" i="219"/>
  <c r="BA554" i="220"/>
  <c r="BA554" i="221"/>
  <c r="BA554" i="222"/>
  <c r="BA554" i="223"/>
  <c r="BA554" i="224"/>
  <c r="BA554" i="225"/>
  <c r="BA554" i="226"/>
  <c r="BA554" i="227"/>
  <c r="BA554" i="228"/>
  <c r="BA618" i="210"/>
  <c r="BA618" i="214"/>
  <c r="BA618" i="229"/>
  <c r="BA618" i="216"/>
  <c r="BA618" i="217"/>
  <c r="BA618" i="218"/>
  <c r="BA618" i="219"/>
  <c r="BA618" i="220"/>
  <c r="BA618" i="221"/>
  <c r="BA618" i="222"/>
  <c r="BA618" i="223"/>
  <c r="BA618" i="224"/>
  <c r="BA618" i="225"/>
  <c r="BA618" i="226"/>
  <c r="BA618" i="227"/>
  <c r="BA618" i="228"/>
  <c r="BA982" i="210"/>
  <c r="BA982" i="214"/>
  <c r="BA982" i="229"/>
  <c r="BA982" i="216"/>
  <c r="BA982" i="217"/>
  <c r="BA982" i="218"/>
  <c r="BA982" i="219"/>
  <c r="BA982" i="220"/>
  <c r="BA982" i="221"/>
  <c r="BA982" i="222"/>
  <c r="BA982" i="223"/>
  <c r="BA982" i="224"/>
  <c r="BA982" i="225"/>
  <c r="BA982" i="226"/>
  <c r="BA982" i="227"/>
  <c r="BA982" i="228"/>
  <c r="G528" i="213"/>
  <c r="AZ528" i="210"/>
  <c r="AZ528" i="214"/>
  <c r="AZ528" i="229"/>
  <c r="AZ528" i="216"/>
  <c r="AZ528" i="217"/>
  <c r="AZ528" i="218"/>
  <c r="AZ528" i="219"/>
  <c r="AZ528" i="220"/>
  <c r="AZ528" i="221"/>
  <c r="AZ528" i="222"/>
  <c r="AZ528" i="223"/>
  <c r="AZ528" i="224"/>
  <c r="AZ528" i="225"/>
  <c r="AZ528" i="226"/>
  <c r="AZ528" i="227"/>
  <c r="AZ528" i="228"/>
  <c r="BA742" i="210"/>
  <c r="BA742" i="214"/>
  <c r="BA742" i="229"/>
  <c r="BA742" i="216"/>
  <c r="BA742" i="217"/>
  <c r="BA742" i="218"/>
  <c r="BA742" i="219"/>
  <c r="BA742" i="220"/>
  <c r="BA742" i="221"/>
  <c r="BA742" i="222"/>
  <c r="BA742" i="223"/>
  <c r="BA742" i="224"/>
  <c r="BA742" i="225"/>
  <c r="BA742" i="226"/>
  <c r="BA742" i="227"/>
  <c r="BA742" i="228"/>
  <c r="BA776" i="210"/>
  <c r="BA776" i="214"/>
  <c r="BA776" i="229"/>
  <c r="BA776" i="216"/>
  <c r="BA776" i="217"/>
  <c r="BA776" i="218"/>
  <c r="BA776" i="219"/>
  <c r="BA776" i="220"/>
  <c r="BA776" i="221"/>
  <c r="BA776" i="222"/>
  <c r="BA776" i="223"/>
  <c r="BA776" i="224"/>
  <c r="BA776" i="225"/>
  <c r="BA776" i="226"/>
  <c r="BA776" i="227"/>
  <c r="BA776" i="228"/>
  <c r="BA1104" i="210"/>
  <c r="BA1104" i="214"/>
  <c r="BA1104" i="229"/>
  <c r="BA1104" i="216"/>
  <c r="BA1104" i="217"/>
  <c r="BA1104" i="218"/>
  <c r="BA1104" i="219"/>
  <c r="BA1104" i="220"/>
  <c r="BA1104" i="221"/>
  <c r="BA1104" i="222"/>
  <c r="BA1104" i="223"/>
  <c r="BA1104" i="224"/>
  <c r="BA1104" i="225"/>
  <c r="BA1104" i="226"/>
  <c r="BA1104" i="227"/>
  <c r="BA1104" i="228"/>
  <c r="G74" i="213"/>
  <c r="AZ74" i="210"/>
  <c r="AZ74" i="214"/>
  <c r="AZ74" i="229"/>
  <c r="AZ74" i="216"/>
  <c r="AZ74" i="217"/>
  <c r="AZ74" i="218"/>
  <c r="AZ74" i="219"/>
  <c r="AZ74" i="220"/>
  <c r="AZ74" i="221"/>
  <c r="AZ74" i="222"/>
  <c r="AZ74" i="223"/>
  <c r="AZ74" i="224"/>
  <c r="AZ74" i="225"/>
  <c r="AZ74" i="226"/>
  <c r="AZ74" i="227"/>
  <c r="AZ74" i="228"/>
  <c r="G191" i="213"/>
  <c r="AZ191" i="210"/>
  <c r="AZ191" i="214"/>
  <c r="AZ191" i="229"/>
  <c r="AZ191" i="216"/>
  <c r="AZ191" i="217"/>
  <c r="AZ191" i="218"/>
  <c r="AZ191" i="219"/>
  <c r="AZ191" i="220"/>
  <c r="AZ191" i="221"/>
  <c r="AZ191" i="223"/>
  <c r="AZ191" i="222"/>
  <c r="AZ191" i="224"/>
  <c r="AZ191" i="225"/>
  <c r="AZ191" i="226"/>
  <c r="AZ191" i="227"/>
  <c r="AZ191" i="228"/>
  <c r="AZ330" i="210"/>
  <c r="AZ330" i="214"/>
  <c r="AZ330" i="229"/>
  <c r="AZ330" i="216"/>
  <c r="AZ330" i="217"/>
  <c r="AZ330" i="218"/>
  <c r="AZ330" i="219"/>
  <c r="AZ330" i="220"/>
  <c r="AZ330" i="221"/>
  <c r="AZ330" i="222"/>
  <c r="AZ330" i="223"/>
  <c r="AZ330" i="224"/>
  <c r="AZ330" i="225"/>
  <c r="AZ330" i="226"/>
  <c r="AZ330" i="227"/>
  <c r="AZ330" i="228"/>
  <c r="BA407" i="210"/>
  <c r="BA407" i="214"/>
  <c r="BA407" i="229"/>
  <c r="BA407" i="216"/>
  <c r="BA407" i="217"/>
  <c r="BA407" i="218"/>
  <c r="BA407" i="219"/>
  <c r="BA407" i="220"/>
  <c r="BA407" i="221"/>
  <c r="BA407" i="222"/>
  <c r="BA407" i="223"/>
  <c r="BA407" i="224"/>
  <c r="BA407" i="225"/>
  <c r="BA407" i="226"/>
  <c r="BA407" i="227"/>
  <c r="BA407" i="228"/>
  <c r="BA698" i="210"/>
  <c r="BA698" i="214"/>
  <c r="BA698" i="229"/>
  <c r="BA698" i="216"/>
  <c r="BA698" i="217"/>
  <c r="BA698" i="218"/>
  <c r="BA698" i="219"/>
  <c r="BA698" i="220"/>
  <c r="BA698" i="221"/>
  <c r="BA698" i="222"/>
  <c r="BA698" i="223"/>
  <c r="BA698" i="224"/>
  <c r="BA698" i="225"/>
  <c r="BA698" i="226"/>
  <c r="BA698" i="227"/>
  <c r="BA698" i="228"/>
  <c r="BA808" i="210"/>
  <c r="BA808" i="214"/>
  <c r="BA808" i="229"/>
  <c r="BA808" i="216"/>
  <c r="BA808" i="217"/>
  <c r="BA808" i="218"/>
  <c r="BA808" i="219"/>
  <c r="BA808" i="220"/>
  <c r="BA808" i="221"/>
  <c r="BA808" i="222"/>
  <c r="BA808" i="223"/>
  <c r="BA808" i="224"/>
  <c r="BA808" i="225"/>
  <c r="BA808" i="226"/>
  <c r="BA808" i="227"/>
  <c r="BA808" i="228"/>
  <c r="AZ974" i="210"/>
  <c r="AZ974" i="214"/>
  <c r="AZ974" i="229"/>
  <c r="AZ974" i="216"/>
  <c r="AZ974" i="217"/>
  <c r="AZ974" i="218"/>
  <c r="AZ974" i="219"/>
  <c r="AZ974" i="220"/>
  <c r="AZ974" i="221"/>
  <c r="AZ974" i="222"/>
  <c r="AZ974" i="224"/>
  <c r="AZ974" i="223"/>
  <c r="AZ974" i="225"/>
  <c r="AZ974" i="226"/>
  <c r="AZ974" i="227"/>
  <c r="AZ974" i="228"/>
  <c r="AZ1044" i="210"/>
  <c r="AZ1044" i="214"/>
  <c r="AZ1044" i="229"/>
  <c r="AZ1044" i="216"/>
  <c r="AZ1044" i="217"/>
  <c r="AZ1044" i="218"/>
  <c r="AZ1044" i="219"/>
  <c r="AZ1044" i="220"/>
  <c r="AZ1044" i="221"/>
  <c r="AZ1044" i="222"/>
  <c r="AZ1044" i="223"/>
  <c r="AZ1044" i="224"/>
  <c r="AZ1044" i="225"/>
  <c r="AZ1044" i="226"/>
  <c r="AZ1044" i="227"/>
  <c r="AZ1044" i="228"/>
  <c r="I39" i="53"/>
  <c r="V62" i="210"/>
  <c r="J54" i="210" s="1"/>
  <c r="V62" i="214"/>
  <c r="J54" i="214" s="1"/>
  <c r="AO23" i="220"/>
  <c r="AO23" i="221"/>
  <c r="AO23" i="222"/>
  <c r="AO23" i="223"/>
  <c r="AO23" i="224"/>
  <c r="AO23" i="225"/>
  <c r="AO23" i="226"/>
  <c r="AO23" i="227"/>
  <c r="AO23" i="228"/>
  <c r="AO23" i="219"/>
  <c r="AO23" i="218"/>
  <c r="AO23" i="217"/>
  <c r="AO23" i="216"/>
  <c r="AO23" i="229"/>
  <c r="AO23" i="214"/>
  <c r="AO23" i="210"/>
  <c r="AZ18" i="210"/>
  <c r="AZ18" i="214"/>
  <c r="AZ18" i="229"/>
  <c r="AZ18" i="216"/>
  <c r="AZ18" i="217"/>
  <c r="AZ18" i="218"/>
  <c r="AZ18" i="219"/>
  <c r="AZ18" i="220"/>
  <c r="AZ18" i="221"/>
  <c r="AZ18" i="222"/>
  <c r="AZ18" i="223"/>
  <c r="AZ18" i="224"/>
  <c r="AZ18" i="225"/>
  <c r="AZ18" i="226"/>
  <c r="AZ18" i="227"/>
  <c r="AZ18" i="228"/>
  <c r="AZ42" i="210"/>
  <c r="AZ42" i="214"/>
  <c r="AZ42" i="229"/>
  <c r="AZ42" i="216"/>
  <c r="AZ42" i="217"/>
  <c r="AZ42" i="218"/>
  <c r="AZ42" i="219"/>
  <c r="AZ42" i="220"/>
  <c r="AZ42" i="221"/>
  <c r="AZ42" i="222"/>
  <c r="AZ42" i="223"/>
  <c r="AZ42" i="224"/>
  <c r="AZ42" i="225"/>
  <c r="AZ42" i="226"/>
  <c r="AZ42" i="227"/>
  <c r="AZ42" i="228"/>
  <c r="AZ60" i="210"/>
  <c r="AZ60" i="214"/>
  <c r="AZ60" i="229"/>
  <c r="AZ60" i="216"/>
  <c r="AZ60" i="217"/>
  <c r="AZ60" i="218"/>
  <c r="AZ60" i="219"/>
  <c r="AZ60" i="220"/>
  <c r="AZ60" i="221"/>
  <c r="AZ60" i="222"/>
  <c r="AZ60" i="223"/>
  <c r="AZ60" i="224"/>
  <c r="AZ60" i="225"/>
  <c r="AZ60" i="226"/>
  <c r="AZ60" i="227"/>
  <c r="AZ60" i="228"/>
  <c r="G104" i="213"/>
  <c r="AZ104" i="210"/>
  <c r="AZ104" i="214"/>
  <c r="AZ104" i="229"/>
  <c r="AZ104" i="216"/>
  <c r="AZ104" i="217"/>
  <c r="AZ104" i="218"/>
  <c r="AZ104" i="219"/>
  <c r="AZ104" i="220"/>
  <c r="AZ104" i="221"/>
  <c r="AZ104" i="222"/>
  <c r="AZ104" i="223"/>
  <c r="AZ104" i="224"/>
  <c r="AZ104" i="225"/>
  <c r="AZ104" i="226"/>
  <c r="AZ104" i="227"/>
  <c r="AZ104" i="228"/>
  <c r="G127" i="213"/>
  <c r="AZ127" i="210"/>
  <c r="AZ127" i="214"/>
  <c r="AZ127" i="229"/>
  <c r="AZ127" i="216"/>
  <c r="AZ127" i="217"/>
  <c r="AZ127" i="218"/>
  <c r="AZ127" i="219"/>
  <c r="AZ127" i="220"/>
  <c r="AZ127" i="221"/>
  <c r="AZ127" i="222"/>
  <c r="AZ127" i="223"/>
  <c r="AZ127" i="224"/>
  <c r="AZ127" i="225"/>
  <c r="AZ127" i="226"/>
  <c r="AZ127" i="227"/>
  <c r="AZ127" i="228"/>
  <c r="G153" i="213"/>
  <c r="AZ153" i="210"/>
  <c r="AZ153" i="214"/>
  <c r="AZ153" i="229"/>
  <c r="AZ153" i="216"/>
  <c r="AZ153" i="217"/>
  <c r="AZ153" i="218"/>
  <c r="AZ153" i="219"/>
  <c r="AZ153" i="220"/>
  <c r="AZ153" i="221"/>
  <c r="AZ153" i="223"/>
  <c r="AZ153" i="222"/>
  <c r="AZ153" i="224"/>
  <c r="AZ153" i="225"/>
  <c r="AZ153" i="226"/>
  <c r="AZ153" i="227"/>
  <c r="AZ153" i="228"/>
  <c r="G171" i="213"/>
  <c r="AZ171" i="210"/>
  <c r="AZ171" i="214"/>
  <c r="AZ171" i="229"/>
  <c r="AZ171" i="216"/>
  <c r="AZ171" i="217"/>
  <c r="AZ171" i="218"/>
  <c r="AZ171" i="219"/>
  <c r="AZ171" i="220"/>
  <c r="AZ171" i="221"/>
  <c r="AZ171" i="222"/>
  <c r="AZ171" i="223"/>
  <c r="AZ171" i="224"/>
  <c r="AZ171" i="225"/>
  <c r="AZ171" i="226"/>
  <c r="AZ171" i="227"/>
  <c r="AZ171" i="228"/>
  <c r="G217" i="213"/>
  <c r="AZ217" i="210"/>
  <c r="AZ217" i="214"/>
  <c r="AZ217" i="229"/>
  <c r="AZ217" i="216"/>
  <c r="AZ217" i="217"/>
  <c r="AZ217" i="218"/>
  <c r="AZ217" i="219"/>
  <c r="AZ217" i="220"/>
  <c r="AZ217" i="221"/>
  <c r="AZ217" i="223"/>
  <c r="AZ217" i="222"/>
  <c r="AZ217" i="224"/>
  <c r="AZ217" i="225"/>
  <c r="AZ217" i="226"/>
  <c r="AZ217" i="227"/>
  <c r="AZ217" i="228"/>
  <c r="G238" i="213"/>
  <c r="AZ238" i="210"/>
  <c r="AZ238" i="214"/>
  <c r="AZ238" i="229"/>
  <c r="AZ238" i="216"/>
  <c r="AZ238" i="217"/>
  <c r="AZ238" i="218"/>
  <c r="AZ238" i="219"/>
  <c r="AZ238" i="220"/>
  <c r="AZ238" i="221"/>
  <c r="AZ238" i="222"/>
  <c r="AZ238" i="223"/>
  <c r="AZ238" i="224"/>
  <c r="AZ238" i="225"/>
  <c r="AZ238" i="226"/>
  <c r="AZ238" i="227"/>
  <c r="AZ238" i="228"/>
  <c r="G251" i="213"/>
  <c r="AZ251" i="210"/>
  <c r="AZ251" i="214"/>
  <c r="AZ251" i="229"/>
  <c r="AZ251" i="216"/>
  <c r="AZ251" i="217"/>
  <c r="AZ251" i="218"/>
  <c r="AZ251" i="219"/>
  <c r="AZ251" i="220"/>
  <c r="AZ251" i="221"/>
  <c r="AZ251" i="222"/>
  <c r="AZ251" i="223"/>
  <c r="AZ251" i="224"/>
  <c r="AZ251" i="225"/>
  <c r="AZ251" i="226"/>
  <c r="AZ251" i="227"/>
  <c r="AZ251" i="228"/>
  <c r="AZ292" i="210"/>
  <c r="AZ292" i="214"/>
  <c r="AZ292" i="229"/>
  <c r="AZ292" i="216"/>
  <c r="AZ292" i="217"/>
  <c r="AZ292" i="218"/>
  <c r="AZ292" i="219"/>
  <c r="AZ292" i="220"/>
  <c r="AZ292" i="221"/>
  <c r="AZ292" i="222"/>
  <c r="AZ292" i="223"/>
  <c r="AZ292" i="224"/>
  <c r="AZ292" i="225"/>
  <c r="AZ292" i="226"/>
  <c r="AZ292" i="227"/>
  <c r="AZ292" i="228"/>
  <c r="G303" i="213"/>
  <c r="AZ303" i="210"/>
  <c r="AZ303" i="214"/>
  <c r="AZ303" i="229"/>
  <c r="AZ303" i="216"/>
  <c r="AZ303" i="217"/>
  <c r="AZ303" i="218"/>
  <c r="AZ303" i="219"/>
  <c r="AZ303" i="220"/>
  <c r="AZ303" i="221"/>
  <c r="AZ303" i="223"/>
  <c r="AZ303" i="222"/>
  <c r="AZ303" i="224"/>
  <c r="AZ303" i="225"/>
  <c r="AZ303" i="226"/>
  <c r="AZ303" i="227"/>
  <c r="AZ303" i="228"/>
  <c r="G319" i="213"/>
  <c r="AZ319" i="210"/>
  <c r="AZ319" i="214"/>
  <c r="AZ319" i="229"/>
  <c r="AZ319" i="216"/>
  <c r="AZ319" i="217"/>
  <c r="AZ319" i="218"/>
  <c r="AZ319" i="219"/>
  <c r="AZ319" i="220"/>
  <c r="AZ319" i="221"/>
  <c r="AZ319" i="222"/>
  <c r="AZ319" i="223"/>
  <c r="AZ319" i="224"/>
  <c r="AZ319" i="225"/>
  <c r="AZ319" i="226"/>
  <c r="AZ319" i="227"/>
  <c r="AZ319" i="228"/>
  <c r="AZ368" i="210"/>
  <c r="AZ368" i="214"/>
  <c r="AZ368" i="229"/>
  <c r="AZ368" i="216"/>
  <c r="AZ368" i="217"/>
  <c r="AZ368" i="218"/>
  <c r="AZ368" i="219"/>
  <c r="AZ368" i="220"/>
  <c r="AZ368" i="221"/>
  <c r="AZ368" i="222"/>
  <c r="AZ368" i="223"/>
  <c r="AZ368" i="224"/>
  <c r="AZ368" i="225"/>
  <c r="AZ368" i="226"/>
  <c r="AZ368" i="227"/>
  <c r="AZ368" i="228"/>
  <c r="G393" i="213"/>
  <c r="AZ393" i="210"/>
  <c r="AZ393" i="214"/>
  <c r="AZ393" i="229"/>
  <c r="AZ393" i="216"/>
  <c r="AZ393" i="217"/>
  <c r="AZ393" i="218"/>
  <c r="AZ393" i="219"/>
  <c r="AZ393" i="220"/>
  <c r="AZ393" i="221"/>
  <c r="AZ393" i="222"/>
  <c r="AZ393" i="223"/>
  <c r="AZ393" i="224"/>
  <c r="AZ393" i="225"/>
  <c r="AZ393" i="226"/>
  <c r="AZ393" i="227"/>
  <c r="AZ393" i="228"/>
  <c r="AZ418" i="210"/>
  <c r="AZ418" i="214"/>
  <c r="AZ418" i="229"/>
  <c r="AZ418" i="216"/>
  <c r="AZ418" i="217"/>
  <c r="AZ418" i="218"/>
  <c r="AZ418" i="219"/>
  <c r="AZ418" i="220"/>
  <c r="AZ418" i="221"/>
  <c r="AZ418" i="222"/>
  <c r="AZ418" i="223"/>
  <c r="AZ418" i="224"/>
  <c r="AZ418" i="225"/>
  <c r="AZ418" i="226"/>
  <c r="AZ418" i="227"/>
  <c r="AZ418" i="228"/>
  <c r="AZ437" i="210"/>
  <c r="AZ437" i="214"/>
  <c r="AZ437" i="229"/>
  <c r="AZ437" i="216"/>
  <c r="AZ437" i="217"/>
  <c r="AZ437" i="218"/>
  <c r="AZ437" i="219"/>
  <c r="AZ437" i="220"/>
  <c r="AZ437" i="221"/>
  <c r="AZ437" i="222"/>
  <c r="AZ437" i="223"/>
  <c r="AZ437" i="224"/>
  <c r="AZ437" i="225"/>
  <c r="AZ437" i="226"/>
  <c r="AZ437" i="227"/>
  <c r="AZ437" i="228"/>
  <c r="AZ443" i="210"/>
  <c r="AZ443" i="214"/>
  <c r="AZ443" i="229"/>
  <c r="AZ443" i="216"/>
  <c r="AZ443" i="217"/>
  <c r="AZ443" i="218"/>
  <c r="AZ443" i="219"/>
  <c r="AZ443" i="220"/>
  <c r="AZ443" i="221"/>
  <c r="AZ443" i="222"/>
  <c r="AZ443" i="223"/>
  <c r="AZ443" i="224"/>
  <c r="AZ443" i="225"/>
  <c r="AZ443" i="226"/>
  <c r="AZ443" i="227"/>
  <c r="AZ443" i="228"/>
  <c r="AZ457" i="210"/>
  <c r="AZ457" i="214"/>
  <c r="AZ457" i="229"/>
  <c r="AZ457" i="216"/>
  <c r="AZ457" i="217"/>
  <c r="AZ457" i="218"/>
  <c r="AZ457" i="219"/>
  <c r="AZ457" i="220"/>
  <c r="AZ457" i="221"/>
  <c r="AZ457" i="222"/>
  <c r="AZ457" i="223"/>
  <c r="AZ457" i="224"/>
  <c r="AZ457" i="225"/>
  <c r="AZ457" i="226"/>
  <c r="AZ457" i="227"/>
  <c r="AZ457" i="228"/>
  <c r="AZ468" i="210"/>
  <c r="AZ468" i="214"/>
  <c r="AZ468" i="229"/>
  <c r="AZ468" i="216"/>
  <c r="AZ468" i="217"/>
  <c r="AZ468" i="218"/>
  <c r="AZ468" i="219"/>
  <c r="AZ468" i="220"/>
  <c r="AZ468" i="221"/>
  <c r="AZ468" i="222"/>
  <c r="AZ468" i="223"/>
  <c r="AZ468" i="224"/>
  <c r="AZ468" i="225"/>
  <c r="AZ468" i="226"/>
  <c r="AZ468" i="227"/>
  <c r="AZ468" i="228"/>
  <c r="AZ474" i="210"/>
  <c r="AZ474" i="214"/>
  <c r="AZ474" i="229"/>
  <c r="AZ474" i="216"/>
  <c r="AZ474" i="217"/>
  <c r="AZ474" i="218"/>
  <c r="AZ474" i="219"/>
  <c r="AZ474" i="220"/>
  <c r="AZ474" i="221"/>
  <c r="AZ474" i="222"/>
  <c r="AZ474" i="223"/>
  <c r="AZ474" i="224"/>
  <c r="AZ474" i="225"/>
  <c r="AZ474" i="226"/>
  <c r="AZ474" i="227"/>
  <c r="AZ474" i="228"/>
  <c r="AZ481" i="210"/>
  <c r="AZ481" i="214"/>
  <c r="AZ481" i="229"/>
  <c r="AZ481" i="216"/>
  <c r="AZ481" i="217"/>
  <c r="AZ481" i="218"/>
  <c r="AZ481" i="219"/>
  <c r="AZ481" i="220"/>
  <c r="AZ481" i="221"/>
  <c r="AZ481" i="222"/>
  <c r="AZ481" i="223"/>
  <c r="AZ481" i="224"/>
  <c r="AZ481" i="225"/>
  <c r="AZ481" i="226"/>
  <c r="AZ481" i="227"/>
  <c r="AZ481" i="228"/>
  <c r="AZ490" i="210"/>
  <c r="AZ490" i="214"/>
  <c r="AZ490" i="229"/>
  <c r="AZ490" i="216"/>
  <c r="AZ490" i="217"/>
  <c r="AZ490" i="218"/>
  <c r="AZ490" i="219"/>
  <c r="AZ490" i="220"/>
  <c r="AZ490" i="221"/>
  <c r="AZ490" i="222"/>
  <c r="AZ490" i="223"/>
  <c r="AZ490" i="224"/>
  <c r="AZ490" i="225"/>
  <c r="AZ490" i="226"/>
  <c r="AZ490" i="227"/>
  <c r="AZ490" i="228"/>
  <c r="AZ497" i="210"/>
  <c r="AZ497" i="214"/>
  <c r="AZ497" i="229"/>
  <c r="AZ497" i="216"/>
  <c r="AZ497" i="217"/>
  <c r="AZ497" i="218"/>
  <c r="AZ497" i="219"/>
  <c r="AZ497" i="220"/>
  <c r="AZ497" i="221"/>
  <c r="AZ497" i="222"/>
  <c r="AZ497" i="223"/>
  <c r="AZ497" i="224"/>
  <c r="AZ497" i="225"/>
  <c r="AZ497" i="226"/>
  <c r="AZ497" i="227"/>
  <c r="AZ497" i="228"/>
  <c r="AZ502" i="210"/>
  <c r="AZ502" i="214"/>
  <c r="AZ502" i="229"/>
  <c r="AZ502" i="216"/>
  <c r="AZ502" i="217"/>
  <c r="AZ502" i="218"/>
  <c r="AZ502" i="219"/>
  <c r="AZ502" i="220"/>
  <c r="AZ502" i="221"/>
  <c r="AZ502" i="222"/>
  <c r="AZ502" i="223"/>
  <c r="AZ502" i="224"/>
  <c r="AZ502" i="225"/>
  <c r="AZ502" i="226"/>
  <c r="AZ502" i="227"/>
  <c r="AZ502" i="228"/>
  <c r="AZ506" i="210"/>
  <c r="AZ506" i="214"/>
  <c r="AZ506" i="229"/>
  <c r="AZ506" i="216"/>
  <c r="AZ506" i="217"/>
  <c r="AZ506" i="218"/>
  <c r="AZ506" i="219"/>
  <c r="AZ506" i="220"/>
  <c r="AZ506" i="221"/>
  <c r="AZ506" i="222"/>
  <c r="AZ506" i="223"/>
  <c r="AZ506" i="224"/>
  <c r="AZ506" i="225"/>
  <c r="AZ506" i="226"/>
  <c r="AZ506" i="227"/>
  <c r="AZ506" i="228"/>
  <c r="AZ514" i="210"/>
  <c r="AZ514" i="214"/>
  <c r="AZ514" i="229"/>
  <c r="AZ514" i="216"/>
  <c r="AZ514" i="217"/>
  <c r="AZ514" i="218"/>
  <c r="AZ514" i="219"/>
  <c r="AZ514" i="220"/>
  <c r="AZ514" i="221"/>
  <c r="AZ514" i="222"/>
  <c r="AZ514" i="223"/>
  <c r="AZ514" i="224"/>
  <c r="AZ514" i="225"/>
  <c r="AZ514" i="226"/>
  <c r="AZ514" i="227"/>
  <c r="AZ514" i="228"/>
  <c r="G535" i="213"/>
  <c r="AZ535" i="210"/>
  <c r="AZ535" i="214"/>
  <c r="AZ535" i="229"/>
  <c r="AZ535" i="216"/>
  <c r="AZ535" i="217"/>
  <c r="AZ535" i="218"/>
  <c r="AZ535" i="219"/>
  <c r="AZ535" i="220"/>
  <c r="AZ535" i="221"/>
  <c r="AZ535" i="222"/>
  <c r="AZ535" i="223"/>
  <c r="AZ535" i="224"/>
  <c r="AZ535" i="225"/>
  <c r="AZ535" i="226"/>
  <c r="AZ535" i="227"/>
  <c r="AZ535" i="228"/>
  <c r="AZ542" i="210"/>
  <c r="AZ542" i="214"/>
  <c r="AZ542" i="229"/>
  <c r="AZ542" i="216"/>
  <c r="AZ542" i="217"/>
  <c r="AZ542" i="218"/>
  <c r="AZ542" i="219"/>
  <c r="AZ542" i="220"/>
  <c r="AZ542" i="221"/>
  <c r="AZ542" i="222"/>
  <c r="AZ542" i="223"/>
  <c r="AZ542" i="224"/>
  <c r="AZ542" i="225"/>
  <c r="AZ542" i="226"/>
  <c r="AZ542" i="227"/>
  <c r="AZ542" i="228"/>
  <c r="G548" i="213"/>
  <c r="AZ548" i="210"/>
  <c r="AZ548" i="214"/>
  <c r="AZ548" i="229"/>
  <c r="AZ548" i="216"/>
  <c r="AZ548" i="217"/>
  <c r="AZ548" i="219"/>
  <c r="AZ548" i="218"/>
  <c r="AZ548" i="220"/>
  <c r="AZ548" i="221"/>
  <c r="AZ548" i="222"/>
  <c r="AZ548" i="223"/>
  <c r="AZ548" i="224"/>
  <c r="AZ548" i="225"/>
  <c r="AZ548" i="226"/>
  <c r="AZ548" i="227"/>
  <c r="AZ548" i="228"/>
  <c r="AZ588" i="210"/>
  <c r="AZ588" i="214"/>
  <c r="AZ588" i="229"/>
  <c r="AZ588" i="216"/>
  <c r="AZ588" i="217"/>
  <c r="AZ588" i="219"/>
  <c r="AZ588" i="218"/>
  <c r="AZ588" i="220"/>
  <c r="AZ588" i="221"/>
  <c r="AZ588" i="222"/>
  <c r="AZ588" i="223"/>
  <c r="AZ588" i="224"/>
  <c r="AZ588" i="225"/>
  <c r="AZ588" i="226"/>
  <c r="AZ588" i="227"/>
  <c r="AZ588" i="228"/>
  <c r="G612" i="213"/>
  <c r="AZ612" i="210"/>
  <c r="AZ612" i="214"/>
  <c r="AZ612" i="229"/>
  <c r="AZ612" i="216"/>
  <c r="AZ612" i="217"/>
  <c r="AZ612" i="219"/>
  <c r="AZ612" i="218"/>
  <c r="AZ612" i="220"/>
  <c r="AZ612" i="221"/>
  <c r="AZ612" i="222"/>
  <c r="AZ612" i="223"/>
  <c r="AZ612" i="224"/>
  <c r="AZ612" i="225"/>
  <c r="AZ612" i="226"/>
  <c r="AZ612" i="227"/>
  <c r="AZ612" i="228"/>
  <c r="G625" i="213"/>
  <c r="AZ625" i="210"/>
  <c r="AZ625" i="214"/>
  <c r="AZ625" i="229"/>
  <c r="AZ625" i="216"/>
  <c r="AZ625" i="217"/>
  <c r="AZ625" i="218"/>
  <c r="AZ625" i="219"/>
  <c r="AZ625" i="220"/>
  <c r="AZ625" i="221"/>
  <c r="AZ625" i="222"/>
  <c r="AZ625" i="223"/>
  <c r="AZ625" i="224"/>
  <c r="AZ625" i="225"/>
  <c r="AZ625" i="226"/>
  <c r="AZ625" i="227"/>
  <c r="AZ625" i="228"/>
  <c r="AZ646" i="210"/>
  <c r="AZ646" i="214"/>
  <c r="AZ646" i="229"/>
  <c r="AZ646" i="216"/>
  <c r="AZ646" i="217"/>
  <c r="AZ646" i="219"/>
  <c r="AZ646" i="218"/>
  <c r="AZ646" i="220"/>
  <c r="AZ646" i="221"/>
  <c r="AZ646" i="222"/>
  <c r="AZ646" i="223"/>
  <c r="AZ646" i="224"/>
  <c r="AZ646" i="225"/>
  <c r="AZ646" i="226"/>
  <c r="AZ646" i="227"/>
  <c r="AZ646" i="228"/>
  <c r="AZ652" i="210"/>
  <c r="AZ652" i="214"/>
  <c r="AZ652" i="229"/>
  <c r="AZ652" i="216"/>
  <c r="AZ652" i="217"/>
  <c r="AZ652" i="219"/>
  <c r="AZ652" i="218"/>
  <c r="AZ652" i="220"/>
  <c r="AZ652" i="221"/>
  <c r="AZ652" i="222"/>
  <c r="AZ652" i="223"/>
  <c r="AZ652" i="224"/>
  <c r="AZ652" i="225"/>
  <c r="AZ652" i="226"/>
  <c r="AZ652" i="227"/>
  <c r="AZ652" i="228"/>
  <c r="AZ662" i="210"/>
  <c r="AZ662" i="214"/>
  <c r="AZ662" i="229"/>
  <c r="AZ662" i="216"/>
  <c r="AZ662" i="217"/>
  <c r="AZ662" i="219"/>
  <c r="AZ662" i="218"/>
  <c r="AZ662" i="220"/>
  <c r="AZ662" i="221"/>
  <c r="AZ662" i="222"/>
  <c r="AZ662" i="223"/>
  <c r="AZ662" i="224"/>
  <c r="AZ662" i="225"/>
  <c r="AZ662" i="226"/>
  <c r="AZ662" i="227"/>
  <c r="AZ662" i="228"/>
  <c r="G668" i="213"/>
  <c r="AZ668" i="210"/>
  <c r="AZ668" i="214"/>
  <c r="AZ668" i="229"/>
  <c r="AZ668" i="216"/>
  <c r="AZ668" i="217"/>
  <c r="AZ668" i="219"/>
  <c r="AZ668" i="218"/>
  <c r="AZ668" i="220"/>
  <c r="AZ668" i="221"/>
  <c r="AZ668" i="222"/>
  <c r="AZ668" i="223"/>
  <c r="AZ668" i="224"/>
  <c r="AZ668" i="225"/>
  <c r="AZ668" i="226"/>
  <c r="AZ668" i="227"/>
  <c r="AZ668" i="228"/>
  <c r="G685" i="213"/>
  <c r="AZ685" i="210"/>
  <c r="AZ685" i="214"/>
  <c r="AZ685" i="229"/>
  <c r="AZ685" i="216"/>
  <c r="AZ685" i="217"/>
  <c r="AZ685" i="219"/>
  <c r="AZ685" i="218"/>
  <c r="AZ685" i="220"/>
  <c r="AZ685" i="221"/>
  <c r="AZ685" i="222"/>
  <c r="AZ685" i="223"/>
  <c r="AZ685" i="224"/>
  <c r="AZ685" i="225"/>
  <c r="AZ685" i="226"/>
  <c r="AZ685" i="227"/>
  <c r="AZ685" i="228"/>
  <c r="G709" i="213"/>
  <c r="AZ709" i="210"/>
  <c r="AZ709" i="214"/>
  <c r="AZ709" i="229"/>
  <c r="AZ709" i="216"/>
  <c r="AZ709" i="217"/>
  <c r="AZ709" i="219"/>
  <c r="AZ709" i="218"/>
  <c r="AZ709" i="220"/>
  <c r="AZ709" i="221"/>
  <c r="AZ709" i="222"/>
  <c r="AZ709" i="223"/>
  <c r="AZ709" i="224"/>
  <c r="AZ709" i="225"/>
  <c r="AZ709" i="226"/>
  <c r="AZ709" i="227"/>
  <c r="AZ709" i="228"/>
  <c r="G717" i="213"/>
  <c r="AZ717" i="210"/>
  <c r="AZ717" i="214"/>
  <c r="AZ717" i="229"/>
  <c r="AZ717" i="216"/>
  <c r="AZ717" i="217"/>
  <c r="AZ717" i="219"/>
  <c r="AZ717" i="218"/>
  <c r="AZ717" i="220"/>
  <c r="AZ717" i="221"/>
  <c r="AZ717" i="222"/>
  <c r="AZ717" i="223"/>
  <c r="AZ717" i="224"/>
  <c r="AZ717" i="225"/>
  <c r="AZ717" i="226"/>
  <c r="AZ717" i="227"/>
  <c r="AZ717" i="228"/>
  <c r="G723" i="213"/>
  <c r="AZ723" i="210"/>
  <c r="AZ723" i="214"/>
  <c r="AZ723" i="229"/>
  <c r="AZ723" i="216"/>
  <c r="AZ723" i="217"/>
  <c r="AZ723" i="219"/>
  <c r="AZ723" i="218"/>
  <c r="AZ723" i="220"/>
  <c r="AZ723" i="221"/>
  <c r="AZ723" i="222"/>
  <c r="AZ723" i="223"/>
  <c r="AZ723" i="224"/>
  <c r="AZ723" i="225"/>
  <c r="AZ723" i="226"/>
  <c r="AZ723" i="227"/>
  <c r="AZ723" i="228"/>
  <c r="AZ732" i="210"/>
  <c r="AZ732" i="214"/>
  <c r="AZ732" i="229"/>
  <c r="AZ732" i="216"/>
  <c r="AZ732" i="217"/>
  <c r="AZ732" i="219"/>
  <c r="AZ732" i="218"/>
  <c r="AZ732" i="220"/>
  <c r="AZ732" i="221"/>
  <c r="AZ732" i="222"/>
  <c r="AZ732" i="223"/>
  <c r="AZ732" i="224"/>
  <c r="AZ732" i="225"/>
  <c r="AZ732" i="226"/>
  <c r="AZ732" i="227"/>
  <c r="AZ732" i="228"/>
  <c r="G737" i="213"/>
  <c r="AZ737" i="210"/>
  <c r="AZ737" i="214"/>
  <c r="AZ737" i="229"/>
  <c r="AZ737" i="216"/>
  <c r="AZ737" i="217"/>
  <c r="AZ737" i="218"/>
  <c r="AZ737" i="219"/>
  <c r="AZ737" i="220"/>
  <c r="AZ737" i="221"/>
  <c r="AZ737" i="222"/>
  <c r="AZ737" i="223"/>
  <c r="AZ737" i="224"/>
  <c r="AZ737" i="225"/>
  <c r="AZ737" i="226"/>
  <c r="AZ737" i="227"/>
  <c r="AZ737" i="228"/>
  <c r="AZ750" i="210"/>
  <c r="AZ750" i="214"/>
  <c r="AZ750" i="229"/>
  <c r="AZ750" i="216"/>
  <c r="AZ750" i="217"/>
  <c r="AZ750" i="218"/>
  <c r="AZ750" i="219"/>
  <c r="AZ750" i="220"/>
  <c r="AZ750" i="221"/>
  <c r="AZ750" i="222"/>
  <c r="AZ750" i="223"/>
  <c r="AZ750" i="224"/>
  <c r="AZ750" i="225"/>
  <c r="AZ750" i="226"/>
  <c r="AZ750" i="227"/>
  <c r="AZ750" i="228"/>
  <c r="G757" i="213"/>
  <c r="AZ757" i="210"/>
  <c r="AZ757" i="214"/>
  <c r="AZ757" i="229"/>
  <c r="AZ757" i="216"/>
  <c r="AZ757" i="217"/>
  <c r="AZ757" i="218"/>
  <c r="AZ757" i="219"/>
  <c r="AZ757" i="220"/>
  <c r="AZ757" i="221"/>
  <c r="AZ757" i="222"/>
  <c r="AZ757" i="223"/>
  <c r="AZ757" i="224"/>
  <c r="AZ757" i="225"/>
  <c r="AZ757" i="226"/>
  <c r="AZ757" i="227"/>
  <c r="AZ757" i="228"/>
  <c r="G771" i="213"/>
  <c r="AZ771" i="210"/>
  <c r="AZ771" i="214"/>
  <c r="AZ771" i="229"/>
  <c r="AZ771" i="216"/>
  <c r="AZ771" i="217"/>
  <c r="AZ771" i="218"/>
  <c r="AZ771" i="219"/>
  <c r="AZ771" i="220"/>
  <c r="AZ771" i="221"/>
  <c r="AZ771" i="222"/>
  <c r="AZ771" i="223"/>
  <c r="AZ771" i="224"/>
  <c r="AZ771" i="225"/>
  <c r="AZ771" i="226"/>
  <c r="AZ771" i="227"/>
  <c r="AZ771" i="228"/>
  <c r="G785" i="213"/>
  <c r="AZ785" i="210"/>
  <c r="AZ785" i="214"/>
  <c r="AZ785" i="229"/>
  <c r="AZ785" i="216"/>
  <c r="AZ785" i="217"/>
  <c r="AZ785" i="218"/>
  <c r="AZ785" i="219"/>
  <c r="AZ785" i="220"/>
  <c r="AZ785" i="221"/>
  <c r="AZ785" i="222"/>
  <c r="AZ785" i="223"/>
  <c r="AZ785" i="224"/>
  <c r="AZ785" i="225"/>
  <c r="AZ785" i="226"/>
  <c r="AZ785" i="227"/>
  <c r="AZ785" i="228"/>
  <c r="G801" i="213"/>
  <c r="AZ801" i="210"/>
  <c r="AZ801" i="214"/>
  <c r="AZ801" i="229"/>
  <c r="AZ801" i="216"/>
  <c r="AZ801" i="217"/>
  <c r="AZ801" i="218"/>
  <c r="AZ801" i="219"/>
  <c r="AZ801" i="220"/>
  <c r="AZ801" i="221"/>
  <c r="AZ801" i="222"/>
  <c r="AZ801" i="223"/>
  <c r="AZ801" i="224"/>
  <c r="AZ801" i="225"/>
  <c r="AZ801" i="226"/>
  <c r="AZ801" i="227"/>
  <c r="AZ801" i="228"/>
  <c r="AZ814" i="210"/>
  <c r="AZ814" i="214"/>
  <c r="AZ814" i="229"/>
  <c r="AZ814" i="216"/>
  <c r="AZ814" i="217"/>
  <c r="AZ814" i="218"/>
  <c r="AZ814" i="219"/>
  <c r="AZ814" i="220"/>
  <c r="AZ814" i="221"/>
  <c r="AZ814" i="222"/>
  <c r="AZ814" i="224"/>
  <c r="AZ814" i="225"/>
  <c r="AZ814" i="226"/>
  <c r="AZ814" i="223"/>
  <c r="AZ814" i="227"/>
  <c r="AZ814" i="228"/>
  <c r="G820" i="213"/>
  <c r="G833" i="213"/>
  <c r="AZ833" i="210"/>
  <c r="AZ833" i="214"/>
  <c r="AZ833" i="229"/>
  <c r="AZ833" i="216"/>
  <c r="AZ833" i="217"/>
  <c r="AZ833" i="218"/>
  <c r="AZ833" i="219"/>
  <c r="AZ833" i="220"/>
  <c r="AZ833" i="221"/>
  <c r="AZ833" i="222"/>
  <c r="AZ833" i="223"/>
  <c r="AZ833" i="224"/>
  <c r="AZ833" i="225"/>
  <c r="AZ833" i="226"/>
  <c r="AZ833" i="227"/>
  <c r="AZ833" i="228"/>
  <c r="G844" i="213"/>
  <c r="AZ844" i="210"/>
  <c r="AZ844" i="214"/>
  <c r="AZ844" i="229"/>
  <c r="AZ844" i="216"/>
  <c r="AZ844" i="217"/>
  <c r="AZ844" i="218"/>
  <c r="AZ844" i="219"/>
  <c r="AZ844" i="220"/>
  <c r="AZ844" i="221"/>
  <c r="AZ844" i="222"/>
  <c r="AZ844" i="223"/>
  <c r="AZ844" i="224"/>
  <c r="AZ844" i="225"/>
  <c r="AZ844" i="226"/>
  <c r="AZ844" i="227"/>
  <c r="AZ844" i="228"/>
  <c r="G856" i="213"/>
  <c r="AZ856" i="210"/>
  <c r="AZ856" i="214"/>
  <c r="AZ856" i="229"/>
  <c r="AZ856" i="216"/>
  <c r="AZ856" i="217"/>
  <c r="AZ856" i="218"/>
  <c r="AZ856" i="219"/>
  <c r="AZ856" i="220"/>
  <c r="AZ856" i="221"/>
  <c r="AZ856" i="222"/>
  <c r="AZ856" i="223"/>
  <c r="AZ856" i="224"/>
  <c r="AZ856" i="225"/>
  <c r="AZ856" i="226"/>
  <c r="AZ856" i="227"/>
  <c r="AZ856" i="228"/>
  <c r="G866" i="213"/>
  <c r="AZ866" i="210"/>
  <c r="AZ866" i="214"/>
  <c r="AZ866" i="229"/>
  <c r="AZ866" i="216"/>
  <c r="AZ866" i="217"/>
  <c r="AZ866" i="218"/>
  <c r="AZ866" i="219"/>
  <c r="AZ866" i="220"/>
  <c r="AZ866" i="221"/>
  <c r="AZ866" i="222"/>
  <c r="AZ866" i="223"/>
  <c r="AZ866" i="224"/>
  <c r="AZ866" i="225"/>
  <c r="AZ866" i="226"/>
  <c r="AZ866" i="227"/>
  <c r="AZ866" i="228"/>
  <c r="G879" i="213"/>
  <c r="AZ879" i="210"/>
  <c r="AZ879" i="214"/>
  <c r="AZ879" i="229"/>
  <c r="AZ879" i="216"/>
  <c r="AZ879" i="217"/>
  <c r="AZ879" i="218"/>
  <c r="AZ879" i="219"/>
  <c r="AZ879" i="220"/>
  <c r="AZ879" i="221"/>
  <c r="AZ879" i="222"/>
  <c r="AZ879" i="223"/>
  <c r="AZ879" i="224"/>
  <c r="AZ879" i="225"/>
  <c r="AZ879" i="226"/>
  <c r="AZ879" i="227"/>
  <c r="AZ879" i="228"/>
  <c r="G888" i="213"/>
  <c r="AZ888" i="210"/>
  <c r="AZ888" i="214"/>
  <c r="AZ888" i="229"/>
  <c r="AZ888" i="216"/>
  <c r="AZ888" i="217"/>
  <c r="AZ888" i="218"/>
  <c r="AZ888" i="219"/>
  <c r="AZ888" i="220"/>
  <c r="AZ888" i="221"/>
  <c r="AZ888" i="222"/>
  <c r="AZ888" i="223"/>
  <c r="AZ888" i="224"/>
  <c r="AZ888" i="225"/>
  <c r="AZ888" i="226"/>
  <c r="AZ888" i="227"/>
  <c r="AZ888" i="228"/>
  <c r="G899" i="213"/>
  <c r="AZ899" i="210"/>
  <c r="AZ899" i="214"/>
  <c r="AZ899" i="229"/>
  <c r="AZ899" i="216"/>
  <c r="AZ899" i="217"/>
  <c r="AZ899" i="218"/>
  <c r="AZ899" i="219"/>
  <c r="AZ899" i="220"/>
  <c r="AZ899" i="221"/>
  <c r="AZ899" i="222"/>
  <c r="AZ899" i="223"/>
  <c r="AZ899" i="224"/>
  <c r="AZ899" i="225"/>
  <c r="AZ899" i="226"/>
  <c r="AZ899" i="227"/>
  <c r="AZ899" i="228"/>
  <c r="G908" i="213"/>
  <c r="AZ908" i="210"/>
  <c r="AZ908" i="214"/>
  <c r="AZ908" i="229"/>
  <c r="AZ908" i="216"/>
  <c r="AZ908" i="217"/>
  <c r="AZ908" i="218"/>
  <c r="AZ908" i="219"/>
  <c r="AZ908" i="220"/>
  <c r="AZ908" i="221"/>
  <c r="AZ908" i="222"/>
  <c r="AZ908" i="223"/>
  <c r="AZ908" i="224"/>
  <c r="AZ908" i="225"/>
  <c r="AZ908" i="226"/>
  <c r="AZ908" i="227"/>
  <c r="AZ908" i="228"/>
  <c r="G919" i="213"/>
  <c r="AZ919" i="210"/>
  <c r="AZ919" i="214"/>
  <c r="AZ919" i="229"/>
  <c r="AZ919" i="216"/>
  <c r="AZ919" i="217"/>
  <c r="AZ919" i="218"/>
  <c r="AZ919" i="219"/>
  <c r="AZ919" i="220"/>
  <c r="AZ919" i="221"/>
  <c r="AZ919" i="222"/>
  <c r="AZ919" i="223"/>
  <c r="AZ919" i="224"/>
  <c r="AZ919" i="225"/>
  <c r="AZ919" i="226"/>
  <c r="AZ919" i="227"/>
  <c r="AZ919" i="228"/>
  <c r="G931" i="213"/>
  <c r="AZ931" i="210"/>
  <c r="AZ931" i="214"/>
  <c r="AZ931" i="229"/>
  <c r="AZ931" i="216"/>
  <c r="AZ931" i="217"/>
  <c r="AZ931" i="218"/>
  <c r="AZ931" i="219"/>
  <c r="AZ931" i="220"/>
  <c r="AZ931" i="221"/>
  <c r="AZ931" i="222"/>
  <c r="AZ931" i="223"/>
  <c r="AZ931" i="224"/>
  <c r="AZ931" i="225"/>
  <c r="AZ931" i="226"/>
  <c r="AZ931" i="227"/>
  <c r="AZ931" i="228"/>
  <c r="G942" i="213"/>
  <c r="AZ942" i="210"/>
  <c r="AZ942" i="214"/>
  <c r="AZ942" i="229"/>
  <c r="AZ942" i="216"/>
  <c r="AZ942" i="217"/>
  <c r="AZ942" i="218"/>
  <c r="AZ942" i="219"/>
  <c r="AZ942" i="220"/>
  <c r="AZ942" i="221"/>
  <c r="AZ942" i="222"/>
  <c r="AZ942" i="224"/>
  <c r="AZ942" i="223"/>
  <c r="AZ942" i="225"/>
  <c r="AZ942" i="226"/>
  <c r="AZ942" i="227"/>
  <c r="AZ942" i="228"/>
  <c r="G952" i="213"/>
  <c r="AZ952" i="210"/>
  <c r="AZ952" i="214"/>
  <c r="AZ952" i="229"/>
  <c r="AZ952" i="216"/>
  <c r="AZ952" i="217"/>
  <c r="AZ952" i="218"/>
  <c r="AZ952" i="219"/>
  <c r="AZ952" i="220"/>
  <c r="AZ952" i="221"/>
  <c r="AZ952" i="222"/>
  <c r="AZ952" i="223"/>
  <c r="AZ952" i="224"/>
  <c r="AZ952" i="225"/>
  <c r="AZ952" i="226"/>
  <c r="AZ952" i="227"/>
  <c r="AZ952" i="228"/>
  <c r="AZ968" i="210"/>
  <c r="AZ968" i="214"/>
  <c r="AZ968" i="229"/>
  <c r="AZ968" i="216"/>
  <c r="AZ968" i="217"/>
  <c r="AZ968" i="218"/>
  <c r="AZ968" i="219"/>
  <c r="AZ968" i="220"/>
  <c r="AZ968" i="221"/>
  <c r="AZ968" i="222"/>
  <c r="AZ968" i="223"/>
  <c r="AZ968" i="224"/>
  <c r="AZ968" i="225"/>
  <c r="AZ968" i="226"/>
  <c r="AZ968" i="227"/>
  <c r="AZ968" i="228"/>
  <c r="G1022" i="213"/>
  <c r="AZ1022" i="210"/>
  <c r="AZ1022" i="214"/>
  <c r="AZ1022" i="229"/>
  <c r="AZ1022" i="216"/>
  <c r="AZ1022" i="217"/>
  <c r="AZ1022" i="218"/>
  <c r="AZ1022" i="219"/>
  <c r="AZ1022" i="220"/>
  <c r="AZ1022" i="221"/>
  <c r="AZ1022" i="222"/>
  <c r="AZ1022" i="224"/>
  <c r="AZ1022" i="223"/>
  <c r="AZ1022" i="225"/>
  <c r="AZ1022" i="226"/>
  <c r="AZ1022" i="227"/>
  <c r="AZ1022" i="228"/>
  <c r="AZ1032" i="210"/>
  <c r="AZ1032" i="214"/>
  <c r="AZ1032" i="229"/>
  <c r="AZ1032" i="216"/>
  <c r="AZ1032" i="217"/>
  <c r="AZ1032" i="218"/>
  <c r="AZ1032" i="219"/>
  <c r="AZ1032" i="220"/>
  <c r="AZ1032" i="221"/>
  <c r="AZ1032" i="222"/>
  <c r="AZ1032" i="223"/>
  <c r="AZ1032" i="224"/>
  <c r="AZ1032" i="225"/>
  <c r="AZ1032" i="226"/>
  <c r="AZ1032" i="227"/>
  <c r="AZ1032" i="228"/>
  <c r="G1038" i="213"/>
  <c r="AZ1038" i="210"/>
  <c r="AZ1038" i="214"/>
  <c r="AZ1038" i="229"/>
  <c r="AZ1038" i="216"/>
  <c r="AZ1038" i="217"/>
  <c r="AZ1038" i="218"/>
  <c r="AZ1038" i="219"/>
  <c r="AZ1038" i="220"/>
  <c r="AZ1038" i="221"/>
  <c r="AZ1038" i="222"/>
  <c r="AZ1038" i="224"/>
  <c r="AZ1038" i="223"/>
  <c r="AZ1038" i="225"/>
  <c r="AZ1038" i="226"/>
  <c r="AZ1038" i="227"/>
  <c r="AZ1038" i="228"/>
  <c r="AZ1062" i="210"/>
  <c r="AZ1062" i="214"/>
  <c r="AZ1062" i="229"/>
  <c r="AZ1062" i="216"/>
  <c r="AZ1062" i="217"/>
  <c r="AZ1062" i="218"/>
  <c r="AZ1062" i="219"/>
  <c r="AZ1062" i="220"/>
  <c r="AZ1062" i="221"/>
  <c r="AZ1062" i="222"/>
  <c r="AZ1062" i="223"/>
  <c r="AZ1062" i="224"/>
  <c r="AZ1062" i="225"/>
  <c r="AZ1062" i="226"/>
  <c r="AZ1062" i="227"/>
  <c r="AZ1062" i="228"/>
  <c r="G1077" i="213"/>
  <c r="AZ1077" i="210"/>
  <c r="AZ1077" i="214"/>
  <c r="AZ1077" i="229"/>
  <c r="AZ1077" i="216"/>
  <c r="AZ1077" i="217"/>
  <c r="AZ1077" i="218"/>
  <c r="AZ1077" i="219"/>
  <c r="AZ1077" i="220"/>
  <c r="AZ1077" i="221"/>
  <c r="AZ1077" i="222"/>
  <c r="AZ1077" i="223"/>
  <c r="AZ1077" i="224"/>
  <c r="AZ1077" i="225"/>
  <c r="AZ1077" i="226"/>
  <c r="AZ1077" i="227"/>
  <c r="AZ1077" i="228"/>
  <c r="G1083" i="213"/>
  <c r="AZ1083" i="210"/>
  <c r="AZ1083" i="214"/>
  <c r="AZ1083" i="229"/>
  <c r="AZ1083" i="216"/>
  <c r="AZ1083" i="217"/>
  <c r="AZ1083" i="218"/>
  <c r="AZ1083" i="219"/>
  <c r="AZ1083" i="220"/>
  <c r="AZ1083" i="221"/>
  <c r="AZ1083" i="222"/>
  <c r="AZ1083" i="223"/>
  <c r="AZ1083" i="224"/>
  <c r="AZ1083" i="225"/>
  <c r="AZ1083" i="226"/>
  <c r="AZ1083" i="227"/>
  <c r="AZ1083" i="228"/>
  <c r="G1090" i="213"/>
  <c r="AZ1090" i="210"/>
  <c r="AZ1090" i="214"/>
  <c r="AZ1090" i="229"/>
  <c r="AZ1090" i="216"/>
  <c r="AZ1090" i="217"/>
  <c r="AZ1090" i="218"/>
  <c r="AZ1090" i="219"/>
  <c r="AZ1090" i="220"/>
  <c r="AZ1090" i="221"/>
  <c r="AZ1090" i="222"/>
  <c r="AZ1090" i="223"/>
  <c r="AZ1090" i="224"/>
  <c r="AZ1090" i="225"/>
  <c r="AZ1090" i="226"/>
  <c r="AZ1090" i="227"/>
  <c r="AZ1090" i="228"/>
  <c r="G1098" i="213"/>
  <c r="AZ1098" i="210"/>
  <c r="AZ1098" i="214"/>
  <c r="AZ1098" i="229"/>
  <c r="AZ1098" i="216"/>
  <c r="AZ1098" i="217"/>
  <c r="AZ1098" i="218"/>
  <c r="AZ1098" i="219"/>
  <c r="AZ1098" i="220"/>
  <c r="AZ1098" i="221"/>
  <c r="AZ1098" i="222"/>
  <c r="AZ1098" i="223"/>
  <c r="AZ1098" i="224"/>
  <c r="AZ1098" i="225"/>
  <c r="AZ1098" i="226"/>
  <c r="AZ1098" i="227"/>
  <c r="AZ1098" i="228"/>
  <c r="AZ1114" i="210"/>
  <c r="AZ1114" i="214"/>
  <c r="AZ1114" i="229"/>
  <c r="AZ1114" i="216"/>
  <c r="AZ1114" i="217"/>
  <c r="AZ1114" i="218"/>
  <c r="AZ1114" i="219"/>
  <c r="AZ1114" i="220"/>
  <c r="AZ1114" i="221"/>
  <c r="AZ1114" i="222"/>
  <c r="AZ1114" i="223"/>
  <c r="AZ1114" i="224"/>
  <c r="AZ1114" i="225"/>
  <c r="AZ1114" i="226"/>
  <c r="AZ1114" i="227"/>
  <c r="AZ1114" i="228"/>
  <c r="G1119" i="213"/>
  <c r="AZ1119" i="210"/>
  <c r="AZ1119" i="214"/>
  <c r="AZ1119" i="229"/>
  <c r="AZ1119" i="216"/>
  <c r="AZ1119" i="217"/>
  <c r="AZ1119" i="218"/>
  <c r="AZ1119" i="219"/>
  <c r="AZ1119" i="220"/>
  <c r="AZ1119" i="221"/>
  <c r="AZ1119" i="222"/>
  <c r="AZ1119" i="223"/>
  <c r="AZ1119" i="224"/>
  <c r="AZ1119" i="225"/>
  <c r="AZ1119" i="226"/>
  <c r="AZ1119" i="227"/>
  <c r="AZ1119" i="228"/>
  <c r="AD37" i="214"/>
  <c r="I21" i="53"/>
  <c r="AO24" i="220"/>
  <c r="AO24" i="221"/>
  <c r="AO24" i="222"/>
  <c r="AO24" i="223"/>
  <c r="AO24" i="224"/>
  <c r="AO24" i="225"/>
  <c r="AO24" i="226"/>
  <c r="AO24" i="227"/>
  <c r="AO24" i="228"/>
  <c r="AO24" i="219"/>
  <c r="AO24" i="218"/>
  <c r="AO24" i="217"/>
  <c r="AO24" i="216"/>
  <c r="AO24" i="229"/>
  <c r="AO24" i="214"/>
  <c r="AO24" i="210"/>
  <c r="G9" i="213"/>
  <c r="AZ9" i="210"/>
  <c r="AZ9" i="214"/>
  <c r="AZ9" i="229"/>
  <c r="AZ9" i="216"/>
  <c r="AZ9" i="217"/>
  <c r="AZ9" i="218"/>
  <c r="AZ9" i="219"/>
  <c r="AZ9" i="220"/>
  <c r="AZ9" i="221"/>
  <c r="AZ9" i="223"/>
  <c r="AZ9" i="222"/>
  <c r="AZ9" i="224"/>
  <c r="AZ9" i="225"/>
  <c r="AZ9" i="226"/>
  <c r="AZ9" i="227"/>
  <c r="AZ9" i="228"/>
  <c r="BA18" i="210"/>
  <c r="BA18" i="214"/>
  <c r="BA18" i="229"/>
  <c r="BA18" i="216"/>
  <c r="BA18" i="217"/>
  <c r="BA18" i="218"/>
  <c r="BA18" i="219"/>
  <c r="BA18" i="220"/>
  <c r="BA18" i="221"/>
  <c r="BA18" i="222"/>
  <c r="BA18" i="223"/>
  <c r="BA18" i="224"/>
  <c r="BA18" i="225"/>
  <c r="BA18" i="226"/>
  <c r="BA18" i="227"/>
  <c r="BA18" i="228"/>
  <c r="BA42" i="210"/>
  <c r="BA42" i="214"/>
  <c r="BA42" i="229"/>
  <c r="BA42" i="216"/>
  <c r="BA42" i="217"/>
  <c r="BA42" i="218"/>
  <c r="BA42" i="219"/>
  <c r="BA42" i="220"/>
  <c r="BA42" i="221"/>
  <c r="BA42" i="222"/>
  <c r="BA42" i="223"/>
  <c r="BA42" i="224"/>
  <c r="BA42" i="225"/>
  <c r="BA42" i="226"/>
  <c r="BA42" i="227"/>
  <c r="BA42" i="228"/>
  <c r="BA60" i="210"/>
  <c r="BA60" i="214"/>
  <c r="BA60" i="229"/>
  <c r="BA60" i="216"/>
  <c r="BA60" i="217"/>
  <c r="BA60" i="218"/>
  <c r="BA60" i="219"/>
  <c r="BA60" i="220"/>
  <c r="BA60" i="221"/>
  <c r="BA60" i="222"/>
  <c r="BA60" i="223"/>
  <c r="BA60" i="224"/>
  <c r="BA60" i="225"/>
  <c r="BA60" i="226"/>
  <c r="BA60" i="227"/>
  <c r="BA60" i="228"/>
  <c r="G114" i="213"/>
  <c r="AZ114" i="210"/>
  <c r="AZ114" i="214"/>
  <c r="AZ114" i="229"/>
  <c r="AZ114" i="216"/>
  <c r="AZ114" i="217"/>
  <c r="AZ114" i="218"/>
  <c r="AZ114" i="219"/>
  <c r="AZ114" i="220"/>
  <c r="AZ114" i="221"/>
  <c r="AZ114" i="222"/>
  <c r="AZ114" i="223"/>
  <c r="AZ114" i="224"/>
  <c r="AZ114" i="225"/>
  <c r="AZ114" i="226"/>
  <c r="AZ114" i="227"/>
  <c r="AZ114" i="228"/>
  <c r="G131" i="213"/>
  <c r="AZ131" i="210"/>
  <c r="AZ131" i="214"/>
  <c r="AZ131" i="229"/>
  <c r="AZ131" i="216"/>
  <c r="AZ131" i="217"/>
  <c r="AZ131" i="218"/>
  <c r="AZ131" i="219"/>
  <c r="AZ131" i="220"/>
  <c r="AZ131" i="221"/>
  <c r="AZ131" i="222"/>
  <c r="AZ131" i="223"/>
  <c r="AZ131" i="224"/>
  <c r="AZ131" i="225"/>
  <c r="AZ131" i="226"/>
  <c r="AZ131" i="227"/>
  <c r="AZ131" i="228"/>
  <c r="G154" i="213"/>
  <c r="AZ154" i="210"/>
  <c r="AZ154" i="214"/>
  <c r="AZ154" i="229"/>
  <c r="AZ154" i="216"/>
  <c r="AZ154" i="217"/>
  <c r="AZ154" i="218"/>
  <c r="AZ154" i="219"/>
  <c r="AZ154" i="220"/>
  <c r="AZ154" i="221"/>
  <c r="AZ154" i="222"/>
  <c r="AZ154" i="223"/>
  <c r="AZ154" i="224"/>
  <c r="AZ154" i="225"/>
  <c r="AZ154" i="226"/>
  <c r="AZ154" i="227"/>
  <c r="AZ154" i="228"/>
  <c r="G176" i="213"/>
  <c r="AZ176" i="210"/>
  <c r="AZ176" i="214"/>
  <c r="AZ176" i="229"/>
  <c r="AZ176" i="216"/>
  <c r="AZ176" i="217"/>
  <c r="AZ176" i="218"/>
  <c r="AZ176" i="219"/>
  <c r="AZ176" i="220"/>
  <c r="AZ176" i="221"/>
  <c r="AZ176" i="223"/>
  <c r="AZ176" i="222"/>
  <c r="AZ176" i="224"/>
  <c r="AZ176" i="225"/>
  <c r="AZ176" i="226"/>
  <c r="AZ176" i="227"/>
  <c r="AZ176" i="228"/>
  <c r="G197" i="213"/>
  <c r="AZ197" i="210"/>
  <c r="AZ197" i="214"/>
  <c r="AZ197" i="229"/>
  <c r="AZ197" i="216"/>
  <c r="AZ197" i="217"/>
  <c r="AZ197" i="218"/>
  <c r="AZ197" i="219"/>
  <c r="AZ197" i="220"/>
  <c r="AZ197" i="221"/>
  <c r="AZ197" i="222"/>
  <c r="AZ197" i="223"/>
  <c r="AZ197" i="224"/>
  <c r="AZ197" i="225"/>
  <c r="AZ197" i="226"/>
  <c r="AZ197" i="227"/>
  <c r="AZ197" i="228"/>
  <c r="G218" i="213"/>
  <c r="AZ218" i="210"/>
  <c r="AZ218" i="214"/>
  <c r="AZ218" i="229"/>
  <c r="AZ218" i="216"/>
  <c r="AZ218" i="217"/>
  <c r="AZ218" i="218"/>
  <c r="AZ218" i="219"/>
  <c r="AZ218" i="220"/>
  <c r="AZ218" i="221"/>
  <c r="AZ218" i="222"/>
  <c r="AZ218" i="223"/>
  <c r="AZ218" i="224"/>
  <c r="AZ218" i="225"/>
  <c r="AZ218" i="226"/>
  <c r="AZ218" i="227"/>
  <c r="AZ218" i="228"/>
  <c r="G239" i="213"/>
  <c r="AZ239" i="210"/>
  <c r="AZ239" i="214"/>
  <c r="AZ239" i="229"/>
  <c r="AZ239" i="216"/>
  <c r="AZ239" i="217"/>
  <c r="AZ239" i="218"/>
  <c r="AZ239" i="219"/>
  <c r="AZ239" i="220"/>
  <c r="AZ239" i="221"/>
  <c r="AZ239" i="223"/>
  <c r="AZ239" i="222"/>
  <c r="AZ239" i="224"/>
  <c r="AZ239" i="225"/>
  <c r="AZ239" i="226"/>
  <c r="AZ239" i="227"/>
  <c r="AZ239" i="228"/>
  <c r="G252" i="213"/>
  <c r="AZ252" i="210"/>
  <c r="AZ252" i="214"/>
  <c r="AZ252" i="229"/>
  <c r="AZ252" i="216"/>
  <c r="AZ252" i="217"/>
  <c r="AZ252" i="218"/>
  <c r="AZ252" i="219"/>
  <c r="AZ252" i="220"/>
  <c r="AZ252" i="221"/>
  <c r="AZ252" i="222"/>
  <c r="AZ252" i="223"/>
  <c r="AZ252" i="224"/>
  <c r="AZ252" i="225"/>
  <c r="AZ252" i="226"/>
  <c r="AZ252" i="227"/>
  <c r="AZ252" i="228"/>
  <c r="G273" i="213"/>
  <c r="AZ273" i="210"/>
  <c r="AZ273" i="214"/>
  <c r="AZ273" i="229"/>
  <c r="AZ273" i="216"/>
  <c r="AZ273" i="217"/>
  <c r="AZ273" i="218"/>
  <c r="AZ273" i="219"/>
  <c r="AZ273" i="220"/>
  <c r="AZ273" i="221"/>
  <c r="AZ273" i="223"/>
  <c r="AZ273" i="222"/>
  <c r="AZ273" i="224"/>
  <c r="AZ273" i="225"/>
  <c r="AZ273" i="226"/>
  <c r="AZ273" i="227"/>
  <c r="AZ273" i="228"/>
  <c r="G295" i="213"/>
  <c r="AZ295" i="210"/>
  <c r="AZ295" i="214"/>
  <c r="AZ295" i="229"/>
  <c r="AZ295" i="216"/>
  <c r="AZ295" i="217"/>
  <c r="AZ295" i="218"/>
  <c r="AZ295" i="219"/>
  <c r="AZ295" i="220"/>
  <c r="AZ295" i="221"/>
  <c r="AZ295" i="223"/>
  <c r="AZ295" i="222"/>
  <c r="AZ295" i="224"/>
  <c r="AZ295" i="225"/>
  <c r="AZ295" i="226"/>
  <c r="AZ295" i="227"/>
  <c r="AZ295" i="228"/>
  <c r="G304" i="213"/>
  <c r="AZ304" i="210"/>
  <c r="AZ304" i="214"/>
  <c r="AZ304" i="229"/>
  <c r="AZ304" i="216"/>
  <c r="AZ304" i="217"/>
  <c r="AZ304" i="218"/>
  <c r="AZ304" i="219"/>
  <c r="AZ304" i="220"/>
  <c r="AZ304" i="221"/>
  <c r="AZ304" i="223"/>
  <c r="AZ304" i="222"/>
  <c r="AZ304" i="224"/>
  <c r="AZ304" i="225"/>
  <c r="AZ304" i="226"/>
  <c r="AZ304" i="227"/>
  <c r="AZ304" i="228"/>
  <c r="G320" i="213"/>
  <c r="AZ320" i="210"/>
  <c r="AZ320" i="214"/>
  <c r="AZ320" i="229"/>
  <c r="AZ320" i="216"/>
  <c r="AZ320" i="217"/>
  <c r="AZ320" i="218"/>
  <c r="AZ320" i="219"/>
  <c r="AZ320" i="220"/>
  <c r="AZ320" i="221"/>
  <c r="AZ320" i="222"/>
  <c r="AZ320" i="223"/>
  <c r="AZ320" i="224"/>
  <c r="AZ320" i="225"/>
  <c r="AZ320" i="226"/>
  <c r="AZ320" i="227"/>
  <c r="AZ320" i="228"/>
  <c r="G335" i="213"/>
  <c r="AZ335" i="210"/>
  <c r="AZ335" i="214"/>
  <c r="AZ335" i="229"/>
  <c r="AZ335" i="216"/>
  <c r="AZ335" i="217"/>
  <c r="AZ335" i="218"/>
  <c r="AZ335" i="219"/>
  <c r="AZ335" i="220"/>
  <c r="AZ335" i="221"/>
  <c r="AZ335" i="222"/>
  <c r="AZ335" i="223"/>
  <c r="AZ335" i="224"/>
  <c r="AZ335" i="225"/>
  <c r="AZ335" i="226"/>
  <c r="AZ335" i="227"/>
  <c r="AZ335" i="228"/>
  <c r="G351" i="213"/>
  <c r="AZ350" i="210"/>
  <c r="AZ350" i="214"/>
  <c r="AZ350" i="229"/>
  <c r="AZ350" i="216"/>
  <c r="AZ350" i="217"/>
  <c r="AZ350" i="218"/>
  <c r="AZ350" i="219"/>
  <c r="AZ350" i="220"/>
  <c r="AZ350" i="221"/>
  <c r="AZ350" i="222"/>
  <c r="AZ350" i="223"/>
  <c r="AZ350" i="224"/>
  <c r="AZ350" i="225"/>
  <c r="AZ350" i="226"/>
  <c r="AZ350" i="227"/>
  <c r="AZ350" i="228"/>
  <c r="G371" i="213"/>
  <c r="AZ371" i="210"/>
  <c r="AZ371" i="214"/>
  <c r="AZ371" i="229"/>
  <c r="AZ371" i="216"/>
  <c r="AZ371" i="217"/>
  <c r="AZ371" i="218"/>
  <c r="AZ371" i="219"/>
  <c r="AZ371" i="220"/>
  <c r="AZ371" i="221"/>
  <c r="AZ371" i="222"/>
  <c r="AZ371" i="223"/>
  <c r="AZ371" i="224"/>
  <c r="AZ371" i="225"/>
  <c r="AZ371" i="226"/>
  <c r="AZ371" i="227"/>
  <c r="AZ371" i="228"/>
  <c r="AZ394" i="210"/>
  <c r="AZ394" i="214"/>
  <c r="AZ394" i="229"/>
  <c r="AZ394" i="216"/>
  <c r="AZ394" i="217"/>
  <c r="AZ394" i="218"/>
  <c r="AZ394" i="219"/>
  <c r="AZ394" i="220"/>
  <c r="AZ394" i="221"/>
  <c r="AZ394" i="222"/>
  <c r="AZ394" i="223"/>
  <c r="AZ394" i="224"/>
  <c r="AZ394" i="225"/>
  <c r="AZ394" i="226"/>
  <c r="AZ394" i="227"/>
  <c r="AZ394" i="228"/>
  <c r="AZ402" i="210"/>
  <c r="AZ402" i="214"/>
  <c r="AZ402" i="229"/>
  <c r="AZ402" i="216"/>
  <c r="AZ402" i="217"/>
  <c r="AZ402" i="218"/>
  <c r="AZ402" i="219"/>
  <c r="AZ402" i="220"/>
  <c r="AZ402" i="221"/>
  <c r="AZ402" i="222"/>
  <c r="AZ402" i="223"/>
  <c r="AZ402" i="224"/>
  <c r="AZ402" i="225"/>
  <c r="AZ402" i="226"/>
  <c r="AZ402" i="227"/>
  <c r="AZ402" i="228"/>
  <c r="BA418" i="210"/>
  <c r="BA418" i="214"/>
  <c r="BA418" i="229"/>
  <c r="BA418" i="216"/>
  <c r="BA418" i="217"/>
  <c r="BA418" i="218"/>
  <c r="BA418" i="219"/>
  <c r="BA418" i="220"/>
  <c r="BA418" i="221"/>
  <c r="BA418" i="222"/>
  <c r="BA418" i="223"/>
  <c r="BA418" i="224"/>
  <c r="BA418" i="225"/>
  <c r="BA418" i="226"/>
  <c r="BA418" i="227"/>
  <c r="BA418" i="228"/>
  <c r="BA437" i="210"/>
  <c r="BA437" i="214"/>
  <c r="BA437" i="229"/>
  <c r="BA437" i="216"/>
  <c r="BA437" i="217"/>
  <c r="BA437" i="218"/>
  <c r="BA437" i="219"/>
  <c r="BA437" i="220"/>
  <c r="BA437" i="221"/>
  <c r="BA437" i="222"/>
  <c r="BA437" i="223"/>
  <c r="BA437" i="224"/>
  <c r="BA437" i="225"/>
  <c r="BA437" i="226"/>
  <c r="BA437" i="227"/>
  <c r="BA437" i="228"/>
  <c r="BA443" i="210"/>
  <c r="BA443" i="214"/>
  <c r="BA443" i="229"/>
  <c r="BA443" i="216"/>
  <c r="BA443" i="217"/>
  <c r="BA443" i="218"/>
  <c r="BA443" i="219"/>
  <c r="BA443" i="220"/>
  <c r="BA443" i="221"/>
  <c r="BA443" i="222"/>
  <c r="BA443" i="223"/>
  <c r="BA443" i="224"/>
  <c r="BA443" i="225"/>
  <c r="BA443" i="226"/>
  <c r="BA443" i="227"/>
  <c r="BA443" i="228"/>
  <c r="BA457" i="210"/>
  <c r="BA457" i="214"/>
  <c r="BA457" i="229"/>
  <c r="BA457" i="216"/>
  <c r="BA457" i="217"/>
  <c r="BA457" i="218"/>
  <c r="BA457" i="219"/>
  <c r="BA457" i="220"/>
  <c r="BA457" i="221"/>
  <c r="BA457" i="222"/>
  <c r="BA457" i="223"/>
  <c r="BA457" i="224"/>
  <c r="BA457" i="225"/>
  <c r="BA457" i="226"/>
  <c r="BA457" i="227"/>
  <c r="BA457" i="228"/>
  <c r="BA468" i="210"/>
  <c r="BA468" i="214"/>
  <c r="BA468" i="229"/>
  <c r="BA468" i="216"/>
  <c r="BA468" i="217"/>
  <c r="BA468" i="218"/>
  <c r="BA468" i="219"/>
  <c r="BA468" i="220"/>
  <c r="BA468" i="221"/>
  <c r="BA468" i="222"/>
  <c r="BA468" i="223"/>
  <c r="BA468" i="224"/>
  <c r="BA468" i="225"/>
  <c r="BA468" i="226"/>
  <c r="BA468" i="227"/>
  <c r="BA468" i="228"/>
  <c r="BA474" i="210"/>
  <c r="BA474" i="214"/>
  <c r="BA474" i="229"/>
  <c r="BA474" i="216"/>
  <c r="BA474" i="217"/>
  <c r="BA474" i="218"/>
  <c r="BA474" i="219"/>
  <c r="BA474" i="220"/>
  <c r="BA474" i="221"/>
  <c r="BA474" i="222"/>
  <c r="BA474" i="223"/>
  <c r="BA474" i="224"/>
  <c r="BA474" i="225"/>
  <c r="BA474" i="226"/>
  <c r="BA474" i="227"/>
  <c r="BA474" i="228"/>
  <c r="BA481" i="210"/>
  <c r="BA481" i="214"/>
  <c r="BA481" i="229"/>
  <c r="BA481" i="216"/>
  <c r="BA481" i="217"/>
  <c r="BA481" i="218"/>
  <c r="BA481" i="219"/>
  <c r="BA481" i="220"/>
  <c r="BA481" i="221"/>
  <c r="BA481" i="222"/>
  <c r="BA481" i="223"/>
  <c r="BA481" i="224"/>
  <c r="BA481" i="225"/>
  <c r="BA481" i="226"/>
  <c r="BA481" i="227"/>
  <c r="BA481" i="228"/>
  <c r="BA490" i="210"/>
  <c r="BA490" i="214"/>
  <c r="BA490" i="229"/>
  <c r="BA490" i="216"/>
  <c r="BA490" i="217"/>
  <c r="BA490" i="218"/>
  <c r="BA490" i="219"/>
  <c r="BA490" i="220"/>
  <c r="BA490" i="221"/>
  <c r="BA490" i="222"/>
  <c r="BA490" i="223"/>
  <c r="BA490" i="224"/>
  <c r="BA490" i="225"/>
  <c r="BA490" i="226"/>
  <c r="BA490" i="227"/>
  <c r="BA490" i="228"/>
  <c r="BA497" i="210"/>
  <c r="BA497" i="214"/>
  <c r="BA497" i="229"/>
  <c r="BA497" i="216"/>
  <c r="BA497" i="217"/>
  <c r="BA497" i="218"/>
  <c r="BA497" i="219"/>
  <c r="BA497" i="220"/>
  <c r="BA497" i="221"/>
  <c r="BA497" i="222"/>
  <c r="BA497" i="223"/>
  <c r="BA497" i="224"/>
  <c r="BA497" i="225"/>
  <c r="BA497" i="226"/>
  <c r="BA497" i="227"/>
  <c r="BA497" i="228"/>
  <c r="BA502" i="210"/>
  <c r="BA502" i="214"/>
  <c r="BA502" i="229"/>
  <c r="BA502" i="216"/>
  <c r="BA502" i="217"/>
  <c r="BA502" i="218"/>
  <c r="BA502" i="219"/>
  <c r="BA502" i="220"/>
  <c r="BA502" i="221"/>
  <c r="BA502" i="222"/>
  <c r="BA502" i="223"/>
  <c r="BA502" i="224"/>
  <c r="BA502" i="225"/>
  <c r="BA502" i="226"/>
  <c r="BA502" i="227"/>
  <c r="BA502" i="228"/>
  <c r="BA506" i="210"/>
  <c r="BA506" i="214"/>
  <c r="BA506" i="229"/>
  <c r="BA506" i="216"/>
  <c r="BA506" i="217"/>
  <c r="BA506" i="218"/>
  <c r="BA506" i="219"/>
  <c r="BA506" i="220"/>
  <c r="BA506" i="221"/>
  <c r="BA506" i="222"/>
  <c r="BA506" i="223"/>
  <c r="BA506" i="224"/>
  <c r="BA506" i="225"/>
  <c r="BA506" i="226"/>
  <c r="BA506" i="227"/>
  <c r="BA506" i="228"/>
  <c r="BA514" i="210"/>
  <c r="BA514" i="214"/>
  <c r="BA514" i="229"/>
  <c r="BA514" i="216"/>
  <c r="BA514" i="217"/>
  <c r="BA514" i="218"/>
  <c r="BA514" i="219"/>
  <c r="BA514" i="220"/>
  <c r="BA514" i="221"/>
  <c r="BA514" i="222"/>
  <c r="BA514" i="223"/>
  <c r="BA514" i="224"/>
  <c r="BA514" i="225"/>
  <c r="BA514" i="226"/>
  <c r="BA514" i="227"/>
  <c r="BA514" i="228"/>
  <c r="G536" i="213"/>
  <c r="AZ536" i="210"/>
  <c r="AZ536" i="214"/>
  <c r="AZ536" i="229"/>
  <c r="AZ536" i="216"/>
  <c r="AZ536" i="217"/>
  <c r="AZ536" i="218"/>
  <c r="AZ536" i="219"/>
  <c r="AZ536" i="220"/>
  <c r="AZ536" i="221"/>
  <c r="AZ536" i="222"/>
  <c r="AZ536" i="223"/>
  <c r="AZ536" i="224"/>
  <c r="AZ536" i="225"/>
  <c r="AZ536" i="226"/>
  <c r="AZ536" i="227"/>
  <c r="AZ536" i="228"/>
  <c r="BA542" i="210"/>
  <c r="BA542" i="214"/>
  <c r="BA542" i="229"/>
  <c r="BA542" i="216"/>
  <c r="BA542" i="217"/>
  <c r="BA542" i="218"/>
  <c r="BA542" i="219"/>
  <c r="BA542" i="220"/>
  <c r="BA542" i="221"/>
  <c r="BA542" i="222"/>
  <c r="BA542" i="223"/>
  <c r="BA542" i="224"/>
  <c r="BA542" i="225"/>
  <c r="BA542" i="226"/>
  <c r="BA542" i="227"/>
  <c r="BA542" i="228"/>
  <c r="G549" i="213"/>
  <c r="AZ549" i="210"/>
  <c r="AZ549" i="214"/>
  <c r="AZ549" i="229"/>
  <c r="AZ549" i="216"/>
  <c r="AZ549" i="217"/>
  <c r="AZ549" i="219"/>
  <c r="AZ549" i="218"/>
  <c r="AZ549" i="220"/>
  <c r="AZ549" i="221"/>
  <c r="AZ549" i="222"/>
  <c r="AZ549" i="223"/>
  <c r="AZ549" i="224"/>
  <c r="AZ549" i="225"/>
  <c r="AZ549" i="226"/>
  <c r="AZ549" i="227"/>
  <c r="AZ549" i="228"/>
  <c r="G555" i="213"/>
  <c r="AZ555" i="210"/>
  <c r="AZ555" i="214"/>
  <c r="AZ555" i="229"/>
  <c r="AZ555" i="216"/>
  <c r="AZ555" i="217"/>
  <c r="AZ555" i="219"/>
  <c r="AZ555" i="218"/>
  <c r="AZ555" i="220"/>
  <c r="AZ555" i="221"/>
  <c r="AZ555" i="222"/>
  <c r="AZ555" i="223"/>
  <c r="AZ555" i="224"/>
  <c r="AZ555" i="225"/>
  <c r="AZ555" i="226"/>
  <c r="AZ555" i="227"/>
  <c r="AZ555" i="228"/>
  <c r="AZ564" i="210"/>
  <c r="AZ564" i="214"/>
  <c r="AZ564" i="229"/>
  <c r="AZ564" i="216"/>
  <c r="AZ564" i="217"/>
  <c r="AZ564" i="219"/>
  <c r="AZ564" i="218"/>
  <c r="AZ564" i="220"/>
  <c r="AZ564" i="221"/>
  <c r="AZ564" i="222"/>
  <c r="AZ564" i="223"/>
  <c r="AZ564" i="224"/>
  <c r="AZ564" i="225"/>
  <c r="AZ564" i="226"/>
  <c r="AZ564" i="227"/>
  <c r="AZ564" i="228"/>
  <c r="G595" i="213"/>
  <c r="AZ595" i="210"/>
  <c r="AZ595" i="214"/>
  <c r="AZ595" i="229"/>
  <c r="AZ595" i="216"/>
  <c r="AZ595" i="217"/>
  <c r="AZ595" i="219"/>
  <c r="AZ595" i="218"/>
  <c r="AZ595" i="220"/>
  <c r="AZ595" i="221"/>
  <c r="AZ595" i="222"/>
  <c r="AZ595" i="223"/>
  <c r="AZ595" i="224"/>
  <c r="AZ595" i="225"/>
  <c r="AZ595" i="226"/>
  <c r="AZ595" i="227"/>
  <c r="AZ595" i="228"/>
  <c r="G613" i="213"/>
  <c r="AZ613" i="210"/>
  <c r="AZ613" i="214"/>
  <c r="AZ613" i="229"/>
  <c r="AZ613" i="216"/>
  <c r="AZ613" i="217"/>
  <c r="AZ613" i="219"/>
  <c r="AZ613" i="218"/>
  <c r="AZ613" i="220"/>
  <c r="AZ613" i="221"/>
  <c r="AZ613" i="222"/>
  <c r="AZ613" i="223"/>
  <c r="AZ613" i="224"/>
  <c r="AZ613" i="225"/>
  <c r="AZ613" i="226"/>
  <c r="AZ613" i="227"/>
  <c r="AZ613" i="228"/>
  <c r="G619" i="213"/>
  <c r="AZ619" i="210"/>
  <c r="AZ619" i="214"/>
  <c r="AZ619" i="229"/>
  <c r="AZ619" i="216"/>
  <c r="AZ619" i="217"/>
  <c r="AZ619" i="219"/>
  <c r="AZ619" i="218"/>
  <c r="AZ619" i="220"/>
  <c r="AZ619" i="221"/>
  <c r="AZ619" i="222"/>
  <c r="AZ619" i="223"/>
  <c r="AZ619" i="224"/>
  <c r="AZ619" i="225"/>
  <c r="AZ619" i="226"/>
  <c r="AZ619" i="227"/>
  <c r="AZ619" i="228"/>
  <c r="AZ626" i="210"/>
  <c r="AZ626" i="214"/>
  <c r="AZ626" i="229"/>
  <c r="AZ626" i="216"/>
  <c r="AZ626" i="217"/>
  <c r="AZ626" i="218"/>
  <c r="AZ626" i="219"/>
  <c r="AZ626" i="220"/>
  <c r="AZ626" i="221"/>
  <c r="AZ626" i="222"/>
  <c r="AZ626" i="223"/>
  <c r="AZ626" i="224"/>
  <c r="AZ626" i="225"/>
  <c r="AZ626" i="226"/>
  <c r="AZ626" i="227"/>
  <c r="AZ626" i="228"/>
  <c r="G635" i="213"/>
  <c r="AZ635" i="210"/>
  <c r="AZ635" i="214"/>
  <c r="AZ635" i="229"/>
  <c r="AZ635" i="216"/>
  <c r="AZ635" i="217"/>
  <c r="AZ635" i="219"/>
  <c r="AZ635" i="218"/>
  <c r="AZ635" i="220"/>
  <c r="AZ635" i="221"/>
  <c r="AZ635" i="222"/>
  <c r="AZ635" i="223"/>
  <c r="AZ635" i="224"/>
  <c r="AZ635" i="225"/>
  <c r="AZ635" i="226"/>
  <c r="AZ635" i="227"/>
  <c r="AZ635" i="228"/>
  <c r="BA646" i="210"/>
  <c r="BA646" i="214"/>
  <c r="BA646" i="229"/>
  <c r="BA646" i="216"/>
  <c r="BA646" i="217"/>
  <c r="BA646" i="218"/>
  <c r="BA646" i="219"/>
  <c r="BA646" i="220"/>
  <c r="BA646" i="221"/>
  <c r="BA646" i="222"/>
  <c r="BA646" i="223"/>
  <c r="BA646" i="224"/>
  <c r="BA646" i="225"/>
  <c r="BA646" i="226"/>
  <c r="BA646" i="227"/>
  <c r="BA646" i="228"/>
  <c r="G655" i="213"/>
  <c r="AZ655" i="210"/>
  <c r="AZ655" i="214"/>
  <c r="AZ655" i="229"/>
  <c r="AZ655" i="216"/>
  <c r="AZ655" i="217"/>
  <c r="AZ655" i="218"/>
  <c r="AZ655" i="219"/>
  <c r="AZ655" i="220"/>
  <c r="AZ655" i="221"/>
  <c r="AZ655" i="222"/>
  <c r="AZ655" i="223"/>
  <c r="AZ655" i="224"/>
  <c r="AZ655" i="225"/>
  <c r="AZ655" i="226"/>
  <c r="AZ655" i="227"/>
  <c r="AZ655" i="228"/>
  <c r="BA662" i="210"/>
  <c r="BA662" i="214"/>
  <c r="BA662" i="229"/>
  <c r="BA662" i="216"/>
  <c r="BA662" i="217"/>
  <c r="BA662" i="218"/>
  <c r="BA662" i="219"/>
  <c r="BA662" i="220"/>
  <c r="BA662" i="221"/>
  <c r="BA662" i="222"/>
  <c r="BA662" i="223"/>
  <c r="BA662" i="224"/>
  <c r="BA662" i="225"/>
  <c r="BA662" i="226"/>
  <c r="BA662" i="227"/>
  <c r="BA662" i="228"/>
  <c r="G669" i="213"/>
  <c r="AZ669" i="210"/>
  <c r="AZ669" i="214"/>
  <c r="AZ669" i="229"/>
  <c r="AZ669" i="216"/>
  <c r="AZ669" i="217"/>
  <c r="AZ669" i="219"/>
  <c r="AZ669" i="218"/>
  <c r="AZ669" i="220"/>
  <c r="AZ669" i="221"/>
  <c r="AZ669" i="222"/>
  <c r="AZ669" i="223"/>
  <c r="AZ669" i="224"/>
  <c r="AZ669" i="225"/>
  <c r="AZ669" i="226"/>
  <c r="AZ669" i="227"/>
  <c r="AZ669" i="228"/>
  <c r="G675" i="213"/>
  <c r="AZ675" i="210"/>
  <c r="AZ675" i="214"/>
  <c r="AZ675" i="229"/>
  <c r="AZ675" i="216"/>
  <c r="AZ675" i="217"/>
  <c r="AZ675" i="219"/>
  <c r="AZ675" i="218"/>
  <c r="AZ675" i="220"/>
  <c r="AZ675" i="221"/>
  <c r="AZ675" i="222"/>
  <c r="AZ675" i="223"/>
  <c r="AZ675" i="224"/>
  <c r="AZ675" i="225"/>
  <c r="AZ675" i="226"/>
  <c r="AZ675" i="227"/>
  <c r="AZ675" i="228"/>
  <c r="AZ686" i="210"/>
  <c r="AZ686" i="214"/>
  <c r="AZ686" i="229"/>
  <c r="AZ686" i="216"/>
  <c r="AZ686" i="217"/>
  <c r="AZ686" i="219"/>
  <c r="AZ686" i="218"/>
  <c r="AZ686" i="220"/>
  <c r="AZ686" i="221"/>
  <c r="AZ686" i="222"/>
  <c r="AZ686" i="223"/>
  <c r="AZ686" i="224"/>
  <c r="AZ686" i="225"/>
  <c r="AZ686" i="226"/>
  <c r="AZ686" i="227"/>
  <c r="AZ686" i="228"/>
  <c r="G699" i="213"/>
  <c r="AZ699" i="210"/>
  <c r="AZ699" i="214"/>
  <c r="AZ699" i="229"/>
  <c r="AZ699" i="216"/>
  <c r="AZ699" i="217"/>
  <c r="AZ699" i="219"/>
  <c r="AZ699" i="218"/>
  <c r="AZ699" i="220"/>
  <c r="AZ699" i="221"/>
  <c r="AZ699" i="222"/>
  <c r="AZ699" i="223"/>
  <c r="AZ699" i="224"/>
  <c r="AZ699" i="225"/>
  <c r="AZ699" i="226"/>
  <c r="AZ699" i="227"/>
  <c r="AZ699" i="228"/>
  <c r="AZ710" i="210"/>
  <c r="AZ710" i="214"/>
  <c r="AZ710" i="229"/>
  <c r="AZ710" i="216"/>
  <c r="AZ710" i="217"/>
  <c r="AZ710" i="219"/>
  <c r="AZ710" i="218"/>
  <c r="AZ710" i="220"/>
  <c r="AZ710" i="221"/>
  <c r="AZ710" i="222"/>
  <c r="AZ710" i="223"/>
  <c r="AZ710" i="224"/>
  <c r="AZ710" i="225"/>
  <c r="AZ710" i="226"/>
  <c r="AZ710" i="227"/>
  <c r="AZ710" i="228"/>
  <c r="AZ718" i="210"/>
  <c r="AZ718" i="214"/>
  <c r="AZ718" i="229"/>
  <c r="AZ718" i="216"/>
  <c r="AZ718" i="217"/>
  <c r="AZ718" i="219"/>
  <c r="AZ718" i="218"/>
  <c r="AZ718" i="220"/>
  <c r="AZ718" i="221"/>
  <c r="AZ718" i="222"/>
  <c r="AZ718" i="223"/>
  <c r="AZ718" i="224"/>
  <c r="AZ718" i="225"/>
  <c r="AZ718" i="226"/>
  <c r="AZ718" i="227"/>
  <c r="AZ718" i="228"/>
  <c r="AZ724" i="210"/>
  <c r="AZ724" i="214"/>
  <c r="AZ724" i="229"/>
  <c r="AZ724" i="216"/>
  <c r="AZ724" i="217"/>
  <c r="AZ724" i="219"/>
  <c r="AZ724" i="218"/>
  <c r="AZ724" i="220"/>
  <c r="AZ724" i="221"/>
  <c r="AZ724" i="222"/>
  <c r="AZ724" i="223"/>
  <c r="AZ724" i="224"/>
  <c r="AZ724" i="225"/>
  <c r="AZ724" i="226"/>
  <c r="AZ724" i="227"/>
  <c r="AZ724" i="228"/>
  <c r="BA732" i="210"/>
  <c r="BA732" i="214"/>
  <c r="BA732" i="229"/>
  <c r="BA732" i="216"/>
  <c r="BA732" i="217"/>
  <c r="BA732" i="218"/>
  <c r="BA732" i="219"/>
  <c r="BA732" i="220"/>
  <c r="BA732" i="221"/>
  <c r="BA732" i="222"/>
  <c r="BA732" i="223"/>
  <c r="BA732" i="224"/>
  <c r="BA732" i="225"/>
  <c r="BA732" i="226"/>
  <c r="BA732" i="227"/>
  <c r="BA732" i="228"/>
  <c r="AZ738" i="210"/>
  <c r="AZ738" i="214"/>
  <c r="AZ738" i="229"/>
  <c r="AZ738" i="216"/>
  <c r="AZ738" i="217"/>
  <c r="AZ738" i="218"/>
  <c r="AZ738" i="219"/>
  <c r="AZ738" i="220"/>
  <c r="AZ738" i="221"/>
  <c r="AZ738" i="222"/>
  <c r="AZ738" i="223"/>
  <c r="AZ738" i="224"/>
  <c r="AZ738" i="225"/>
  <c r="AZ738" i="226"/>
  <c r="AZ738" i="227"/>
  <c r="AZ738" i="228"/>
  <c r="G743" i="213"/>
  <c r="AZ743" i="210"/>
  <c r="AZ743" i="214"/>
  <c r="AZ743" i="229"/>
  <c r="AZ743" i="216"/>
  <c r="AZ743" i="217"/>
  <c r="AZ743" i="218"/>
  <c r="AZ743" i="219"/>
  <c r="AZ743" i="220"/>
  <c r="AZ743" i="221"/>
  <c r="AZ743" i="222"/>
  <c r="AZ743" i="223"/>
  <c r="AZ743" i="224"/>
  <c r="AZ743" i="225"/>
  <c r="AZ743" i="226"/>
  <c r="AZ743" i="227"/>
  <c r="AZ743" i="228"/>
  <c r="BA750" i="210"/>
  <c r="BA750" i="214"/>
  <c r="BA750" i="229"/>
  <c r="BA750" i="216"/>
  <c r="BA750" i="217"/>
  <c r="BA750" i="218"/>
  <c r="BA750" i="219"/>
  <c r="BA750" i="220"/>
  <c r="BA750" i="221"/>
  <c r="BA750" i="222"/>
  <c r="BA750" i="223"/>
  <c r="BA750" i="224"/>
  <c r="BA750" i="225"/>
  <c r="BA750" i="226"/>
  <c r="BA750" i="227"/>
  <c r="BA750" i="228"/>
  <c r="AZ758" i="210"/>
  <c r="AZ758" i="214"/>
  <c r="AZ758" i="229"/>
  <c r="AZ758" i="216"/>
  <c r="AZ758" i="217"/>
  <c r="AZ758" i="218"/>
  <c r="AZ758" i="219"/>
  <c r="AZ758" i="220"/>
  <c r="AZ758" i="221"/>
  <c r="AZ758" i="222"/>
  <c r="AZ758" i="223"/>
  <c r="AZ758" i="224"/>
  <c r="AZ758" i="225"/>
  <c r="AZ758" i="226"/>
  <c r="AZ758" i="227"/>
  <c r="AZ758" i="228"/>
  <c r="G765" i="213"/>
  <c r="AZ765" i="210"/>
  <c r="AZ765" i="214"/>
  <c r="AZ765" i="229"/>
  <c r="AZ765" i="216"/>
  <c r="AZ765" i="217"/>
  <c r="AZ765" i="218"/>
  <c r="AZ765" i="219"/>
  <c r="AZ765" i="220"/>
  <c r="AZ765" i="221"/>
  <c r="AZ765" i="222"/>
  <c r="AZ765" i="223"/>
  <c r="AZ765" i="224"/>
  <c r="AZ765" i="225"/>
  <c r="AZ765" i="226"/>
  <c r="AZ765" i="227"/>
  <c r="AZ765" i="228"/>
  <c r="AZ772" i="210"/>
  <c r="AZ772" i="214"/>
  <c r="AZ772" i="229"/>
  <c r="AZ772" i="216"/>
  <c r="AZ772" i="217"/>
  <c r="AZ772" i="218"/>
  <c r="AZ772" i="219"/>
  <c r="AZ772" i="220"/>
  <c r="AZ772" i="221"/>
  <c r="AZ772" i="222"/>
  <c r="AZ772" i="223"/>
  <c r="AZ772" i="224"/>
  <c r="AZ772" i="225"/>
  <c r="AZ772" i="226"/>
  <c r="AZ772" i="227"/>
  <c r="AZ772" i="228"/>
  <c r="AZ777" i="210"/>
  <c r="AZ777" i="214"/>
  <c r="AZ777" i="229"/>
  <c r="AZ777" i="216"/>
  <c r="AZ777" i="217"/>
  <c r="AZ777" i="218"/>
  <c r="AZ777" i="219"/>
  <c r="AZ777" i="220"/>
  <c r="AZ777" i="221"/>
  <c r="AZ777" i="222"/>
  <c r="AZ777" i="223"/>
  <c r="AZ777" i="224"/>
  <c r="AZ777" i="225"/>
  <c r="AZ777" i="226"/>
  <c r="AZ777" i="227"/>
  <c r="AZ777" i="228"/>
  <c r="AZ786" i="210"/>
  <c r="AZ786" i="214"/>
  <c r="AZ786" i="229"/>
  <c r="AZ786" i="216"/>
  <c r="AZ786" i="217"/>
  <c r="AZ786" i="218"/>
  <c r="AZ786" i="219"/>
  <c r="AZ786" i="220"/>
  <c r="AZ786" i="221"/>
  <c r="AZ786" i="222"/>
  <c r="AZ786" i="223"/>
  <c r="AZ786" i="224"/>
  <c r="AZ786" i="225"/>
  <c r="AZ786" i="226"/>
  <c r="AZ786" i="227"/>
  <c r="AZ786" i="228"/>
  <c r="AZ793" i="210"/>
  <c r="AZ793" i="214"/>
  <c r="AZ793" i="229"/>
  <c r="AZ793" i="216"/>
  <c r="AZ793" i="217"/>
  <c r="AZ793" i="218"/>
  <c r="AZ793" i="219"/>
  <c r="AZ793" i="220"/>
  <c r="AZ793" i="221"/>
  <c r="AZ793" i="223"/>
  <c r="AZ793" i="222"/>
  <c r="AZ793" i="224"/>
  <c r="AZ793" i="225"/>
  <c r="AZ793" i="226"/>
  <c r="AZ793" i="227"/>
  <c r="AZ793" i="228"/>
  <c r="AZ802" i="210"/>
  <c r="AZ802" i="214"/>
  <c r="AZ802" i="229"/>
  <c r="AZ802" i="216"/>
  <c r="AZ802" i="217"/>
  <c r="AZ802" i="218"/>
  <c r="AZ802" i="219"/>
  <c r="AZ802" i="220"/>
  <c r="AZ802" i="221"/>
  <c r="AZ802" i="222"/>
  <c r="AZ802" i="223"/>
  <c r="AZ802" i="224"/>
  <c r="AZ802" i="225"/>
  <c r="AZ802" i="226"/>
  <c r="AZ802" i="227"/>
  <c r="AZ802" i="228"/>
  <c r="G809" i="213"/>
  <c r="AZ809" i="210"/>
  <c r="AZ809" i="214"/>
  <c r="AZ809" i="229"/>
  <c r="AZ809" i="216"/>
  <c r="AZ809" i="217"/>
  <c r="AZ809" i="218"/>
  <c r="AZ809" i="219"/>
  <c r="AZ809" i="220"/>
  <c r="AZ809" i="221"/>
  <c r="AZ809" i="222"/>
  <c r="AZ809" i="223"/>
  <c r="AZ809" i="224"/>
  <c r="AZ809" i="225"/>
  <c r="AZ809" i="226"/>
  <c r="AZ809" i="227"/>
  <c r="AZ809" i="228"/>
  <c r="G814" i="213"/>
  <c r="G834" i="213"/>
  <c r="AZ834" i="210"/>
  <c r="AZ834" i="214"/>
  <c r="AZ834" i="229"/>
  <c r="AZ834" i="216"/>
  <c r="AZ834" i="217"/>
  <c r="AZ834" i="218"/>
  <c r="AZ834" i="219"/>
  <c r="AZ834" i="220"/>
  <c r="AZ834" i="221"/>
  <c r="AZ834" i="222"/>
  <c r="AZ834" i="223"/>
  <c r="AZ834" i="224"/>
  <c r="AZ834" i="225"/>
  <c r="AZ834" i="226"/>
  <c r="AZ834" i="227"/>
  <c r="AZ834" i="228"/>
  <c r="G845" i="213"/>
  <c r="AZ845" i="210"/>
  <c r="AZ845" i="214"/>
  <c r="AZ845" i="229"/>
  <c r="AZ845" i="216"/>
  <c r="AZ845" i="217"/>
  <c r="AZ845" i="218"/>
  <c r="AZ845" i="219"/>
  <c r="AZ845" i="220"/>
  <c r="AZ845" i="221"/>
  <c r="AZ845" i="222"/>
  <c r="AZ845" i="223"/>
  <c r="AZ845" i="224"/>
  <c r="AZ845" i="225"/>
  <c r="AZ845" i="226"/>
  <c r="AZ845" i="227"/>
  <c r="AZ845" i="228"/>
  <c r="G859" i="213"/>
  <c r="AZ859" i="210"/>
  <c r="AZ859" i="214"/>
  <c r="AZ859" i="229"/>
  <c r="AZ859" i="216"/>
  <c r="AZ859" i="217"/>
  <c r="AZ859" i="218"/>
  <c r="AZ859" i="219"/>
  <c r="AZ859" i="220"/>
  <c r="AZ859" i="221"/>
  <c r="AZ859" i="222"/>
  <c r="AZ859" i="223"/>
  <c r="AZ859" i="224"/>
  <c r="AZ859" i="225"/>
  <c r="AZ859" i="226"/>
  <c r="AZ859" i="227"/>
  <c r="AZ859" i="228"/>
  <c r="G889" i="213"/>
  <c r="AZ889" i="210"/>
  <c r="AZ889" i="214"/>
  <c r="AZ889" i="229"/>
  <c r="AZ889" i="216"/>
  <c r="AZ889" i="217"/>
  <c r="AZ889" i="218"/>
  <c r="AZ889" i="219"/>
  <c r="AZ889" i="220"/>
  <c r="AZ889" i="221"/>
  <c r="AZ889" i="223"/>
  <c r="AZ889" i="222"/>
  <c r="AZ889" i="224"/>
  <c r="AZ889" i="225"/>
  <c r="AZ889" i="226"/>
  <c r="AZ889" i="227"/>
  <c r="AZ889" i="228"/>
  <c r="G900" i="213"/>
  <c r="AZ900" i="210"/>
  <c r="AZ900" i="214"/>
  <c r="AZ900" i="229"/>
  <c r="AZ900" i="216"/>
  <c r="AZ900" i="217"/>
  <c r="AZ900" i="218"/>
  <c r="AZ900" i="219"/>
  <c r="AZ900" i="220"/>
  <c r="AZ900" i="221"/>
  <c r="AZ900" i="222"/>
  <c r="AZ900" i="223"/>
  <c r="AZ900" i="224"/>
  <c r="AZ900" i="225"/>
  <c r="AZ900" i="226"/>
  <c r="AZ900" i="227"/>
  <c r="AZ900" i="228"/>
  <c r="G909" i="213"/>
  <c r="AZ909" i="210"/>
  <c r="AZ909" i="214"/>
  <c r="AZ909" i="229"/>
  <c r="AZ909" i="216"/>
  <c r="AZ909" i="217"/>
  <c r="AZ909" i="218"/>
  <c r="AZ909" i="219"/>
  <c r="AZ909" i="220"/>
  <c r="AZ909" i="221"/>
  <c r="AZ909" i="222"/>
  <c r="AZ909" i="223"/>
  <c r="AZ909" i="224"/>
  <c r="AZ909" i="225"/>
  <c r="AZ909" i="226"/>
  <c r="AZ909" i="227"/>
  <c r="AZ909" i="228"/>
  <c r="G920" i="213"/>
  <c r="AZ920" i="210"/>
  <c r="AZ920" i="214"/>
  <c r="AZ920" i="229"/>
  <c r="AZ920" i="216"/>
  <c r="AZ920" i="217"/>
  <c r="AZ920" i="218"/>
  <c r="AZ920" i="219"/>
  <c r="AZ920" i="220"/>
  <c r="AZ920" i="221"/>
  <c r="AZ920" i="222"/>
  <c r="AZ920" i="223"/>
  <c r="AZ920" i="224"/>
  <c r="AZ920" i="225"/>
  <c r="AZ920" i="226"/>
  <c r="AZ920" i="227"/>
  <c r="AZ920" i="228"/>
  <c r="AZ932" i="210"/>
  <c r="AZ932" i="214"/>
  <c r="AZ932" i="229"/>
  <c r="AZ932" i="216"/>
  <c r="AZ932" i="217"/>
  <c r="AZ932" i="218"/>
  <c r="AZ932" i="219"/>
  <c r="AZ932" i="220"/>
  <c r="AZ932" i="221"/>
  <c r="AZ932" i="222"/>
  <c r="AZ932" i="223"/>
  <c r="AZ932" i="224"/>
  <c r="AZ932" i="225"/>
  <c r="AZ932" i="226"/>
  <c r="AZ932" i="227"/>
  <c r="AZ932" i="228"/>
  <c r="G943" i="213"/>
  <c r="AZ943" i="210"/>
  <c r="AZ943" i="214"/>
  <c r="AZ943" i="229"/>
  <c r="AZ943" i="216"/>
  <c r="AZ943" i="217"/>
  <c r="AZ943" i="218"/>
  <c r="AZ943" i="219"/>
  <c r="AZ943" i="220"/>
  <c r="AZ943" i="221"/>
  <c r="AZ943" i="222"/>
  <c r="AZ943" i="223"/>
  <c r="AZ943" i="224"/>
  <c r="AZ943" i="225"/>
  <c r="AZ943" i="226"/>
  <c r="AZ943" i="227"/>
  <c r="AZ943" i="228"/>
  <c r="AZ953" i="210"/>
  <c r="AZ953" i="214"/>
  <c r="AZ953" i="229"/>
  <c r="AZ953" i="216"/>
  <c r="AZ953" i="217"/>
  <c r="AZ953" i="218"/>
  <c r="AZ953" i="219"/>
  <c r="AZ953" i="220"/>
  <c r="AZ953" i="221"/>
  <c r="AZ953" i="222"/>
  <c r="AZ953" i="223"/>
  <c r="AZ953" i="224"/>
  <c r="AZ953" i="225"/>
  <c r="AZ953" i="226"/>
  <c r="AZ953" i="227"/>
  <c r="AZ953" i="228"/>
  <c r="AZ958" i="210"/>
  <c r="AZ958" i="214"/>
  <c r="AZ958" i="229"/>
  <c r="AZ958" i="216"/>
  <c r="AZ958" i="217"/>
  <c r="AZ958" i="218"/>
  <c r="AZ958" i="219"/>
  <c r="AZ958" i="220"/>
  <c r="AZ958" i="221"/>
  <c r="AZ958" i="222"/>
  <c r="AZ958" i="224"/>
  <c r="AZ958" i="223"/>
  <c r="AZ958" i="225"/>
  <c r="AZ958" i="226"/>
  <c r="AZ958" i="227"/>
  <c r="AZ958" i="228"/>
  <c r="BA968" i="210"/>
  <c r="BA968" i="214"/>
  <c r="BA968" i="229"/>
  <c r="BA968" i="216"/>
  <c r="BA968" i="217"/>
  <c r="BA968" i="218"/>
  <c r="BA968" i="219"/>
  <c r="BA968" i="220"/>
  <c r="BA968" i="221"/>
  <c r="BA968" i="222"/>
  <c r="BA968" i="223"/>
  <c r="BA968" i="224"/>
  <c r="BA968" i="225"/>
  <c r="BA968" i="226"/>
  <c r="BA968" i="227"/>
  <c r="BA968" i="228"/>
  <c r="AZ976" i="210"/>
  <c r="AZ976" i="214"/>
  <c r="AZ976" i="229"/>
  <c r="AZ976" i="216"/>
  <c r="AZ976" i="217"/>
  <c r="AZ976" i="218"/>
  <c r="AZ976" i="219"/>
  <c r="AZ976" i="220"/>
  <c r="AZ976" i="221"/>
  <c r="AZ976" i="222"/>
  <c r="AZ976" i="223"/>
  <c r="AZ976" i="224"/>
  <c r="AZ976" i="225"/>
  <c r="AZ976" i="226"/>
  <c r="AZ976" i="227"/>
  <c r="AZ976" i="228"/>
  <c r="G983" i="213"/>
  <c r="AZ983" i="210"/>
  <c r="AZ983" i="214"/>
  <c r="AZ983" i="229"/>
  <c r="AZ983" i="216"/>
  <c r="AZ983" i="217"/>
  <c r="AZ983" i="218"/>
  <c r="AZ983" i="219"/>
  <c r="AZ983" i="220"/>
  <c r="AZ983" i="221"/>
  <c r="AZ983" i="222"/>
  <c r="AZ983" i="223"/>
  <c r="AZ983" i="224"/>
  <c r="AZ983" i="225"/>
  <c r="AZ983" i="226"/>
  <c r="AZ983" i="227"/>
  <c r="AZ983" i="228"/>
  <c r="G993" i="213"/>
  <c r="AZ993" i="210"/>
  <c r="AZ993" i="214"/>
  <c r="AZ993" i="229"/>
  <c r="AZ993" i="216"/>
  <c r="AZ993" i="217"/>
  <c r="AZ993" i="218"/>
  <c r="AZ993" i="219"/>
  <c r="AZ993" i="220"/>
  <c r="AZ993" i="221"/>
  <c r="AZ993" i="222"/>
  <c r="AZ993" i="223"/>
  <c r="AZ993" i="224"/>
  <c r="AZ993" i="225"/>
  <c r="AZ993" i="226"/>
  <c r="AZ993" i="227"/>
  <c r="AZ993" i="228"/>
  <c r="G1001" i="213"/>
  <c r="AZ1001" i="210"/>
  <c r="AZ1001" i="214"/>
  <c r="AZ1001" i="229"/>
  <c r="AZ1001" i="216"/>
  <c r="AZ1001" i="217"/>
  <c r="AZ1001" i="218"/>
  <c r="AZ1001" i="219"/>
  <c r="AZ1001" i="220"/>
  <c r="AZ1001" i="221"/>
  <c r="AZ1001" i="222"/>
  <c r="AZ1001" i="223"/>
  <c r="AZ1001" i="224"/>
  <c r="AZ1001" i="225"/>
  <c r="AZ1001" i="226"/>
  <c r="AZ1001" i="227"/>
  <c r="AZ1001" i="228"/>
  <c r="G1012" i="213"/>
  <c r="AZ1012" i="210"/>
  <c r="AZ1012" i="214"/>
  <c r="AZ1012" i="229"/>
  <c r="AZ1012" i="216"/>
  <c r="AZ1012" i="217"/>
  <c r="AZ1012" i="218"/>
  <c r="AZ1012" i="219"/>
  <c r="AZ1012" i="220"/>
  <c r="AZ1012" i="221"/>
  <c r="AZ1012" i="222"/>
  <c r="AZ1012" i="223"/>
  <c r="AZ1012" i="224"/>
  <c r="AZ1012" i="225"/>
  <c r="AZ1012" i="226"/>
  <c r="AZ1012" i="227"/>
  <c r="AZ1012" i="228"/>
  <c r="G1023" i="213"/>
  <c r="AZ1023" i="210"/>
  <c r="AZ1023" i="214"/>
  <c r="AZ1023" i="229"/>
  <c r="AZ1023" i="216"/>
  <c r="AZ1023" i="217"/>
  <c r="AZ1023" i="218"/>
  <c r="AZ1023" i="219"/>
  <c r="AZ1023" i="220"/>
  <c r="AZ1023" i="221"/>
  <c r="AZ1023" i="222"/>
  <c r="AZ1023" i="223"/>
  <c r="AZ1023" i="224"/>
  <c r="AZ1023" i="225"/>
  <c r="AZ1023" i="226"/>
  <c r="AZ1023" i="227"/>
  <c r="AZ1023" i="228"/>
  <c r="G1032" i="213"/>
  <c r="G1039" i="213"/>
  <c r="AZ1039" i="210"/>
  <c r="AZ1039" i="214"/>
  <c r="AZ1039" i="229"/>
  <c r="AZ1039" i="216"/>
  <c r="AZ1039" i="217"/>
  <c r="AZ1039" i="218"/>
  <c r="AZ1039" i="219"/>
  <c r="AZ1039" i="220"/>
  <c r="AZ1039" i="221"/>
  <c r="AZ1039" i="222"/>
  <c r="AZ1039" i="223"/>
  <c r="AZ1039" i="224"/>
  <c r="AZ1039" i="225"/>
  <c r="AZ1039" i="226"/>
  <c r="AZ1039" i="227"/>
  <c r="AZ1039" i="228"/>
  <c r="AZ1050" i="210"/>
  <c r="AZ1050" i="214"/>
  <c r="AZ1050" i="229"/>
  <c r="AZ1050" i="216"/>
  <c r="AZ1050" i="217"/>
  <c r="AZ1050" i="218"/>
  <c r="AZ1050" i="219"/>
  <c r="AZ1050" i="220"/>
  <c r="AZ1050" i="221"/>
  <c r="AZ1050" i="222"/>
  <c r="AZ1050" i="223"/>
  <c r="AZ1050" i="224"/>
  <c r="AZ1050" i="225"/>
  <c r="AZ1050" i="226"/>
  <c r="AZ1050" i="227"/>
  <c r="AZ1050" i="228"/>
  <c r="G1062" i="213"/>
  <c r="G1071" i="213"/>
  <c r="AZ1071" i="210"/>
  <c r="AZ1071" i="214"/>
  <c r="AZ1071" i="229"/>
  <c r="AZ1071" i="216"/>
  <c r="AZ1071" i="217"/>
  <c r="AZ1071" i="218"/>
  <c r="AZ1071" i="219"/>
  <c r="AZ1071" i="220"/>
  <c r="AZ1071" i="221"/>
  <c r="AZ1071" i="222"/>
  <c r="AZ1071" i="223"/>
  <c r="AZ1071" i="224"/>
  <c r="AZ1071" i="225"/>
  <c r="AZ1071" i="226"/>
  <c r="AZ1071" i="227"/>
  <c r="AZ1071" i="228"/>
  <c r="AZ1078" i="210"/>
  <c r="AZ1078" i="214"/>
  <c r="AZ1078" i="229"/>
  <c r="AZ1078" i="216"/>
  <c r="AZ1078" i="217"/>
  <c r="AZ1078" i="218"/>
  <c r="AZ1078" i="219"/>
  <c r="AZ1078" i="220"/>
  <c r="AZ1078" i="221"/>
  <c r="AZ1078" i="222"/>
  <c r="AZ1078" i="224"/>
  <c r="AZ1078" i="223"/>
  <c r="AZ1078" i="225"/>
  <c r="AZ1078" i="226"/>
  <c r="AZ1078" i="227"/>
  <c r="AZ1078" i="228"/>
  <c r="G1084" i="213"/>
  <c r="AZ1084" i="210"/>
  <c r="AZ1084" i="214"/>
  <c r="AZ1084" i="229"/>
  <c r="AZ1084" i="216"/>
  <c r="AZ1084" i="217"/>
  <c r="AZ1084" i="218"/>
  <c r="AZ1084" i="219"/>
  <c r="AZ1084" i="220"/>
  <c r="AZ1084" i="221"/>
  <c r="AZ1084" i="222"/>
  <c r="AZ1084" i="223"/>
  <c r="AZ1084" i="224"/>
  <c r="AZ1084" i="225"/>
  <c r="AZ1084" i="226"/>
  <c r="AZ1084" i="227"/>
  <c r="AZ1084" i="228"/>
  <c r="G1099" i="213"/>
  <c r="AZ1099" i="210"/>
  <c r="AZ1099" i="214"/>
  <c r="AZ1099" i="229"/>
  <c r="AZ1099" i="216"/>
  <c r="AZ1099" i="217"/>
  <c r="AZ1099" i="218"/>
  <c r="AZ1099" i="219"/>
  <c r="AZ1099" i="220"/>
  <c r="AZ1099" i="221"/>
  <c r="AZ1099" i="222"/>
  <c r="AZ1099" i="223"/>
  <c r="AZ1099" i="224"/>
  <c r="AZ1099" i="225"/>
  <c r="AZ1099" i="226"/>
  <c r="AZ1099" i="227"/>
  <c r="AZ1099" i="228"/>
  <c r="G1105" i="213"/>
  <c r="AZ1105" i="210"/>
  <c r="AZ1105" i="214"/>
  <c r="AZ1105" i="229"/>
  <c r="AZ1105" i="216"/>
  <c r="AZ1105" i="217"/>
  <c r="AZ1105" i="218"/>
  <c r="AZ1105" i="219"/>
  <c r="AZ1105" i="220"/>
  <c r="AZ1105" i="221"/>
  <c r="AZ1105" i="222"/>
  <c r="AZ1105" i="223"/>
  <c r="AZ1105" i="224"/>
  <c r="AZ1105" i="225"/>
  <c r="AZ1105" i="226"/>
  <c r="AZ1105" i="227"/>
  <c r="AZ1105" i="228"/>
  <c r="G1114" i="213"/>
  <c r="AZ1120" i="210"/>
  <c r="AZ1120" i="214"/>
  <c r="AZ1120" i="229"/>
  <c r="AZ1120" i="216"/>
  <c r="AZ1120" i="217"/>
  <c r="AZ1120" i="218"/>
  <c r="AZ1120" i="219"/>
  <c r="AZ1120" i="220"/>
  <c r="AZ1120" i="221"/>
  <c r="AZ1120" i="222"/>
  <c r="AZ1120" i="223"/>
  <c r="AZ1120" i="224"/>
  <c r="AZ1120" i="225"/>
  <c r="AZ1120" i="226"/>
  <c r="AZ1120" i="227"/>
  <c r="AZ1120" i="228"/>
  <c r="G1127" i="213"/>
  <c r="AZ1127" i="210"/>
  <c r="AZ1127" i="214"/>
  <c r="AZ1127" i="229"/>
  <c r="AZ1127" i="216"/>
  <c r="AZ1127" i="217"/>
  <c r="AZ1127" i="218"/>
  <c r="AZ1127" i="219"/>
  <c r="AZ1127" i="220"/>
  <c r="AZ1127" i="221"/>
  <c r="AZ1127" i="222"/>
  <c r="AZ1127" i="223"/>
  <c r="AZ1127" i="224"/>
  <c r="AZ1127" i="225"/>
  <c r="AZ1127" i="226"/>
  <c r="AZ1127" i="227"/>
  <c r="AZ1127" i="228"/>
  <c r="AD37" i="227"/>
  <c r="AD47" i="227"/>
  <c r="AD37" i="210"/>
  <c r="AO25" i="220"/>
  <c r="AO25" i="221"/>
  <c r="AO25" i="222"/>
  <c r="AO25" i="223"/>
  <c r="AO25" i="224"/>
  <c r="AO25" i="225"/>
  <c r="AO25" i="226"/>
  <c r="AO25" i="227"/>
  <c r="AO25" i="228"/>
  <c r="AO25" i="219"/>
  <c r="AO25" i="218"/>
  <c r="AO25" i="217"/>
  <c r="AO25" i="216"/>
  <c r="AO25" i="229"/>
  <c r="AO25" i="214"/>
  <c r="AO25" i="210"/>
  <c r="AZ10" i="210"/>
  <c r="AZ10" i="214"/>
  <c r="AZ10" i="229"/>
  <c r="AZ10" i="216"/>
  <c r="AZ10" i="217"/>
  <c r="AZ10" i="218"/>
  <c r="AZ10" i="219"/>
  <c r="AZ10" i="220"/>
  <c r="AZ10" i="221"/>
  <c r="AZ10" i="222"/>
  <c r="AZ10" i="223"/>
  <c r="AZ10" i="224"/>
  <c r="AZ10" i="225"/>
  <c r="AZ10" i="226"/>
  <c r="AZ10" i="227"/>
  <c r="AZ10" i="228"/>
  <c r="G19" i="213"/>
  <c r="AZ19" i="210"/>
  <c r="AZ19" i="214"/>
  <c r="AZ19" i="229"/>
  <c r="AZ19" i="216"/>
  <c r="AZ19" i="217"/>
  <c r="AZ19" i="218"/>
  <c r="AZ19" i="219"/>
  <c r="AZ19" i="220"/>
  <c r="AZ19" i="221"/>
  <c r="AZ19" i="222"/>
  <c r="AZ19" i="223"/>
  <c r="AZ19" i="224"/>
  <c r="AZ19" i="225"/>
  <c r="AZ19" i="226"/>
  <c r="AZ19" i="227"/>
  <c r="AZ19" i="228"/>
  <c r="G35" i="213"/>
  <c r="AZ35" i="210"/>
  <c r="AZ35" i="214"/>
  <c r="AZ35" i="229"/>
  <c r="AZ35" i="216"/>
  <c r="AZ35" i="217"/>
  <c r="AZ35" i="218"/>
  <c r="AZ35" i="219"/>
  <c r="AZ35" i="220"/>
  <c r="AZ35" i="221"/>
  <c r="AZ35" i="222"/>
  <c r="AZ35" i="223"/>
  <c r="AZ35" i="224"/>
  <c r="AZ35" i="225"/>
  <c r="AZ35" i="226"/>
  <c r="AZ35" i="227"/>
  <c r="AZ35" i="228"/>
  <c r="G53" i="213"/>
  <c r="AZ53" i="210"/>
  <c r="AZ53" i="214"/>
  <c r="AZ53" i="229"/>
  <c r="AZ53" i="216"/>
  <c r="AZ53" i="217"/>
  <c r="AZ53" i="218"/>
  <c r="AZ53" i="219"/>
  <c r="AZ53" i="220"/>
  <c r="AZ53" i="221"/>
  <c r="AZ53" i="222"/>
  <c r="AZ53" i="223"/>
  <c r="AZ53" i="224"/>
  <c r="AZ53" i="225"/>
  <c r="AZ53" i="226"/>
  <c r="AZ53" i="227"/>
  <c r="AZ53" i="228"/>
  <c r="G63" i="213"/>
  <c r="AZ63" i="210"/>
  <c r="AZ63" i="214"/>
  <c r="AZ63" i="229"/>
  <c r="AZ63" i="216"/>
  <c r="AZ63" i="217"/>
  <c r="AZ63" i="218"/>
  <c r="AZ63" i="219"/>
  <c r="AZ63" i="220"/>
  <c r="AZ63" i="221"/>
  <c r="AZ63" i="222"/>
  <c r="AZ63" i="223"/>
  <c r="AZ63" i="224"/>
  <c r="AZ63" i="225"/>
  <c r="AZ63" i="226"/>
  <c r="AZ63" i="227"/>
  <c r="AZ63" i="228"/>
  <c r="G77" i="213"/>
  <c r="AZ77" i="210"/>
  <c r="AZ77" i="214"/>
  <c r="AZ77" i="229"/>
  <c r="AZ77" i="216"/>
  <c r="AZ77" i="217"/>
  <c r="AZ77" i="218"/>
  <c r="AZ77" i="219"/>
  <c r="AZ77" i="220"/>
  <c r="AZ77" i="221"/>
  <c r="AZ77" i="222"/>
  <c r="AZ77" i="223"/>
  <c r="AZ77" i="224"/>
  <c r="AZ77" i="225"/>
  <c r="AZ77" i="226"/>
  <c r="AZ77" i="227"/>
  <c r="AZ77" i="228"/>
  <c r="G115" i="213"/>
  <c r="AZ115" i="210"/>
  <c r="AZ115" i="214"/>
  <c r="AZ115" i="229"/>
  <c r="AZ115" i="216"/>
  <c r="AZ115" i="217"/>
  <c r="AZ115" i="218"/>
  <c r="AZ115" i="219"/>
  <c r="AZ115" i="220"/>
  <c r="AZ115" i="221"/>
  <c r="AZ115" i="222"/>
  <c r="AZ115" i="223"/>
  <c r="AZ115" i="224"/>
  <c r="AZ115" i="225"/>
  <c r="AZ115" i="226"/>
  <c r="AZ115" i="227"/>
  <c r="AZ115" i="228"/>
  <c r="G135" i="213"/>
  <c r="AZ135" i="210"/>
  <c r="AZ135" i="214"/>
  <c r="AZ135" i="229"/>
  <c r="AZ135" i="216"/>
  <c r="AZ135" i="217"/>
  <c r="AZ135" i="218"/>
  <c r="AZ135" i="219"/>
  <c r="AZ135" i="220"/>
  <c r="AZ135" i="221"/>
  <c r="AZ135" i="222"/>
  <c r="AZ135" i="223"/>
  <c r="AZ135" i="224"/>
  <c r="AZ135" i="225"/>
  <c r="AZ135" i="226"/>
  <c r="AZ135" i="227"/>
  <c r="AZ135" i="228"/>
  <c r="G181" i="213"/>
  <c r="AZ181" i="210"/>
  <c r="AZ181" i="214"/>
  <c r="AZ181" i="229"/>
  <c r="AZ181" i="216"/>
  <c r="AZ181" i="217"/>
  <c r="AZ181" i="218"/>
  <c r="AZ181" i="219"/>
  <c r="AZ181" i="220"/>
  <c r="AZ181" i="221"/>
  <c r="AZ181" i="222"/>
  <c r="AZ181" i="223"/>
  <c r="AZ181" i="224"/>
  <c r="AZ181" i="225"/>
  <c r="AZ181" i="226"/>
  <c r="AZ181" i="227"/>
  <c r="AZ181" i="228"/>
  <c r="G240" i="213"/>
  <c r="AZ240" i="210"/>
  <c r="AZ240" i="214"/>
  <c r="AZ240" i="229"/>
  <c r="AZ240" i="216"/>
  <c r="AZ240" i="217"/>
  <c r="AZ240" i="218"/>
  <c r="AZ240" i="219"/>
  <c r="AZ240" i="220"/>
  <c r="AZ240" i="221"/>
  <c r="AZ240" i="223"/>
  <c r="AZ240" i="222"/>
  <c r="AZ240" i="224"/>
  <c r="AZ240" i="225"/>
  <c r="AZ240" i="226"/>
  <c r="AZ240" i="227"/>
  <c r="AZ240" i="228"/>
  <c r="G256" i="213"/>
  <c r="AZ256" i="210"/>
  <c r="AZ256" i="214"/>
  <c r="AZ256" i="229"/>
  <c r="AZ256" i="216"/>
  <c r="AZ256" i="217"/>
  <c r="AZ256" i="218"/>
  <c r="AZ256" i="219"/>
  <c r="AZ256" i="220"/>
  <c r="AZ256" i="221"/>
  <c r="AZ256" i="223"/>
  <c r="AZ256" i="222"/>
  <c r="AZ256" i="224"/>
  <c r="AZ256" i="225"/>
  <c r="AZ256" i="226"/>
  <c r="AZ256" i="227"/>
  <c r="AZ256" i="228"/>
  <c r="G296" i="213"/>
  <c r="AZ296" i="210"/>
  <c r="AZ296" i="214"/>
  <c r="AZ296" i="229"/>
  <c r="AZ296" i="216"/>
  <c r="AZ296" i="217"/>
  <c r="AZ296" i="218"/>
  <c r="AZ296" i="219"/>
  <c r="AZ296" i="220"/>
  <c r="AZ296" i="221"/>
  <c r="AZ296" i="223"/>
  <c r="AZ296" i="222"/>
  <c r="AZ296" i="224"/>
  <c r="AZ296" i="225"/>
  <c r="AZ296" i="226"/>
  <c r="AZ296" i="227"/>
  <c r="AZ296" i="228"/>
  <c r="G305" i="213"/>
  <c r="AZ305" i="210"/>
  <c r="AZ305" i="214"/>
  <c r="AZ305" i="229"/>
  <c r="AZ305" i="216"/>
  <c r="AZ305" i="217"/>
  <c r="AZ305" i="218"/>
  <c r="AZ305" i="219"/>
  <c r="AZ305" i="220"/>
  <c r="AZ305" i="221"/>
  <c r="AZ305" i="223"/>
  <c r="AZ305" i="222"/>
  <c r="AZ305" i="224"/>
  <c r="AZ305" i="225"/>
  <c r="AZ305" i="226"/>
  <c r="AZ305" i="227"/>
  <c r="AZ305" i="228"/>
  <c r="G321" i="213"/>
  <c r="AZ321" i="210"/>
  <c r="AZ321" i="214"/>
  <c r="AZ321" i="229"/>
  <c r="AZ321" i="216"/>
  <c r="AZ321" i="217"/>
  <c r="AZ321" i="218"/>
  <c r="AZ321" i="219"/>
  <c r="AZ321" i="220"/>
  <c r="AZ321" i="221"/>
  <c r="AZ321" i="223"/>
  <c r="AZ321" i="222"/>
  <c r="AZ321" i="224"/>
  <c r="AZ321" i="225"/>
  <c r="AZ321" i="226"/>
  <c r="AZ321" i="227"/>
  <c r="AZ321" i="228"/>
  <c r="G337" i="213"/>
  <c r="AZ336" i="210"/>
  <c r="AZ336" i="214"/>
  <c r="AZ336" i="229"/>
  <c r="AZ336" i="216"/>
  <c r="AZ336" i="217"/>
  <c r="AZ336" i="218"/>
  <c r="AZ336" i="219"/>
  <c r="AZ336" i="220"/>
  <c r="AZ336" i="221"/>
  <c r="AZ336" i="222"/>
  <c r="AZ336" i="223"/>
  <c r="AZ336" i="224"/>
  <c r="AZ336" i="225"/>
  <c r="AZ336" i="226"/>
  <c r="AZ336" i="227"/>
  <c r="AZ336" i="228"/>
  <c r="G355" i="213"/>
  <c r="AZ355" i="210"/>
  <c r="AZ355" i="214"/>
  <c r="AZ355" i="229"/>
  <c r="AZ355" i="216"/>
  <c r="AZ355" i="217"/>
  <c r="AZ355" i="218"/>
  <c r="AZ355" i="219"/>
  <c r="AZ355" i="220"/>
  <c r="AZ355" i="221"/>
  <c r="AZ355" i="222"/>
  <c r="AZ355" i="223"/>
  <c r="AZ355" i="224"/>
  <c r="AZ355" i="225"/>
  <c r="AZ355" i="226"/>
  <c r="AZ355" i="227"/>
  <c r="AZ355" i="228"/>
  <c r="G372" i="213"/>
  <c r="AZ372" i="210"/>
  <c r="AZ372" i="214"/>
  <c r="AZ372" i="229"/>
  <c r="AZ372" i="216"/>
  <c r="AZ372" i="217"/>
  <c r="AZ372" i="218"/>
  <c r="AZ372" i="219"/>
  <c r="AZ372" i="220"/>
  <c r="AZ372" i="221"/>
  <c r="AZ372" i="222"/>
  <c r="AZ372" i="223"/>
  <c r="AZ372" i="224"/>
  <c r="AZ372" i="225"/>
  <c r="AZ372" i="226"/>
  <c r="AZ372" i="227"/>
  <c r="AZ372" i="228"/>
  <c r="AZ397" i="210"/>
  <c r="AZ397" i="214"/>
  <c r="AZ397" i="229"/>
  <c r="AZ397" i="216"/>
  <c r="AZ397" i="217"/>
  <c r="AZ397" i="218"/>
  <c r="AZ397" i="219"/>
  <c r="AZ397" i="220"/>
  <c r="AZ397" i="221"/>
  <c r="AZ397" i="222"/>
  <c r="AZ397" i="223"/>
  <c r="AZ397" i="224"/>
  <c r="AZ397" i="225"/>
  <c r="AZ397" i="226"/>
  <c r="AZ397" i="227"/>
  <c r="AZ397" i="228"/>
  <c r="BA402" i="210"/>
  <c r="BA402" i="214"/>
  <c r="BA402" i="229"/>
  <c r="BA402" i="216"/>
  <c r="BA402" i="217"/>
  <c r="BA402" i="218"/>
  <c r="BA402" i="219"/>
  <c r="BA402" i="220"/>
  <c r="BA402" i="221"/>
  <c r="BA402" i="222"/>
  <c r="BA402" i="223"/>
  <c r="BA402" i="224"/>
  <c r="BA402" i="225"/>
  <c r="BA402" i="226"/>
  <c r="BA402" i="227"/>
  <c r="BA402" i="228"/>
  <c r="AZ410" i="210"/>
  <c r="AZ410" i="214"/>
  <c r="AZ410" i="229"/>
  <c r="AZ410" i="216"/>
  <c r="AZ410" i="217"/>
  <c r="AZ410" i="218"/>
  <c r="AZ410" i="219"/>
  <c r="AZ410" i="220"/>
  <c r="AZ410" i="221"/>
  <c r="AZ410" i="222"/>
  <c r="AZ410" i="223"/>
  <c r="AZ410" i="224"/>
  <c r="AZ410" i="225"/>
  <c r="AZ410" i="226"/>
  <c r="AZ410" i="227"/>
  <c r="AZ410" i="228"/>
  <c r="AZ415" i="210"/>
  <c r="AZ415" i="214"/>
  <c r="AZ415" i="229"/>
  <c r="AZ415" i="216"/>
  <c r="AZ415" i="217"/>
  <c r="AZ415" i="218"/>
  <c r="AZ415" i="219"/>
  <c r="AZ415" i="220"/>
  <c r="AZ415" i="221"/>
  <c r="AZ415" i="222"/>
  <c r="AZ415" i="223"/>
  <c r="AZ415" i="224"/>
  <c r="AZ415" i="225"/>
  <c r="AZ415" i="226"/>
  <c r="AZ415" i="227"/>
  <c r="AZ415" i="228"/>
  <c r="AZ438" i="210"/>
  <c r="AZ438" i="214"/>
  <c r="AZ438" i="229"/>
  <c r="AZ438" i="216"/>
  <c r="AZ438" i="217"/>
  <c r="AZ438" i="218"/>
  <c r="AZ438" i="219"/>
  <c r="AZ438" i="220"/>
  <c r="AZ438" i="221"/>
  <c r="AZ438" i="222"/>
  <c r="AZ438" i="223"/>
  <c r="AZ438" i="224"/>
  <c r="AZ438" i="225"/>
  <c r="AZ438" i="226"/>
  <c r="AZ438" i="227"/>
  <c r="AZ438" i="228"/>
  <c r="AZ447" i="210"/>
  <c r="AZ447" i="214"/>
  <c r="AZ447" i="229"/>
  <c r="AZ447" i="216"/>
  <c r="AZ447" i="217"/>
  <c r="AZ447" i="218"/>
  <c r="AZ447" i="219"/>
  <c r="AZ447" i="220"/>
  <c r="AZ447" i="221"/>
  <c r="AZ447" i="222"/>
  <c r="AZ447" i="223"/>
  <c r="AZ447" i="224"/>
  <c r="AZ447" i="225"/>
  <c r="AZ447" i="226"/>
  <c r="AZ447" i="227"/>
  <c r="AZ447" i="228"/>
  <c r="AZ460" i="210"/>
  <c r="AZ460" i="214"/>
  <c r="AZ460" i="229"/>
  <c r="AZ460" i="216"/>
  <c r="AZ460" i="217"/>
  <c r="AZ460" i="218"/>
  <c r="AZ460" i="219"/>
  <c r="AZ460" i="220"/>
  <c r="AZ460" i="221"/>
  <c r="AZ460" i="222"/>
  <c r="AZ460" i="223"/>
  <c r="AZ460" i="224"/>
  <c r="AZ460" i="225"/>
  <c r="AZ460" i="226"/>
  <c r="AZ460" i="227"/>
  <c r="AZ460" i="228"/>
  <c r="AZ475" i="210"/>
  <c r="AZ475" i="214"/>
  <c r="AZ475" i="229"/>
  <c r="AZ475" i="216"/>
  <c r="AZ475" i="217"/>
  <c r="AZ475" i="218"/>
  <c r="AZ475" i="219"/>
  <c r="AZ475" i="220"/>
  <c r="AZ475" i="221"/>
  <c r="AZ475" i="222"/>
  <c r="AZ475" i="223"/>
  <c r="AZ475" i="224"/>
  <c r="AZ475" i="225"/>
  <c r="AZ475" i="226"/>
  <c r="AZ475" i="227"/>
  <c r="AZ475" i="228"/>
  <c r="AZ483" i="210"/>
  <c r="AZ483" i="214"/>
  <c r="AZ483" i="229"/>
  <c r="AZ483" i="216"/>
  <c r="AZ483" i="217"/>
  <c r="AZ483" i="218"/>
  <c r="AZ483" i="219"/>
  <c r="AZ483" i="220"/>
  <c r="AZ483" i="221"/>
  <c r="AZ483" i="222"/>
  <c r="AZ483" i="223"/>
  <c r="AZ483" i="224"/>
  <c r="AZ483" i="225"/>
  <c r="AZ483" i="226"/>
  <c r="AZ483" i="227"/>
  <c r="AZ483" i="228"/>
  <c r="AZ498" i="210"/>
  <c r="AZ498" i="214"/>
  <c r="AZ498" i="229"/>
  <c r="AZ498" i="216"/>
  <c r="AZ498" i="217"/>
  <c r="AZ498" i="218"/>
  <c r="AZ498" i="219"/>
  <c r="AZ498" i="220"/>
  <c r="AZ498" i="221"/>
  <c r="AZ498" i="222"/>
  <c r="AZ498" i="223"/>
  <c r="AZ498" i="224"/>
  <c r="AZ498" i="225"/>
  <c r="AZ498" i="226"/>
  <c r="AZ498" i="227"/>
  <c r="AZ498" i="228"/>
  <c r="AZ503" i="210"/>
  <c r="AZ503" i="214"/>
  <c r="AZ503" i="229"/>
  <c r="AZ503" i="216"/>
  <c r="AZ503" i="217"/>
  <c r="AZ503" i="218"/>
  <c r="AZ503" i="219"/>
  <c r="AZ503" i="220"/>
  <c r="AZ503" i="221"/>
  <c r="AZ503" i="222"/>
  <c r="AZ503" i="223"/>
  <c r="AZ503" i="224"/>
  <c r="AZ503" i="225"/>
  <c r="AZ503" i="226"/>
  <c r="AZ503" i="227"/>
  <c r="AZ503" i="228"/>
  <c r="G507" i="213"/>
  <c r="AZ507" i="210"/>
  <c r="AZ507" i="214"/>
  <c r="AZ507" i="229"/>
  <c r="AZ507" i="216"/>
  <c r="AZ507" i="217"/>
  <c r="AZ507" i="218"/>
  <c r="AZ507" i="219"/>
  <c r="AZ507" i="220"/>
  <c r="AZ507" i="221"/>
  <c r="AZ507" i="222"/>
  <c r="AZ507" i="223"/>
  <c r="AZ507" i="224"/>
  <c r="AZ507" i="225"/>
  <c r="AZ507" i="226"/>
  <c r="AZ507" i="227"/>
  <c r="AZ507" i="228"/>
  <c r="G523" i="213"/>
  <c r="AZ523" i="210"/>
  <c r="AZ523" i="214"/>
  <c r="AZ523" i="229"/>
  <c r="AZ523" i="216"/>
  <c r="AZ523" i="217"/>
  <c r="AZ523" i="218"/>
  <c r="AZ523" i="219"/>
  <c r="AZ523" i="220"/>
  <c r="AZ523" i="221"/>
  <c r="AZ523" i="222"/>
  <c r="AZ523" i="223"/>
  <c r="AZ523" i="224"/>
  <c r="AZ523" i="225"/>
  <c r="AZ523" i="226"/>
  <c r="AZ523" i="227"/>
  <c r="AZ523" i="228"/>
  <c r="AZ530" i="210"/>
  <c r="AZ530" i="214"/>
  <c r="AZ530" i="229"/>
  <c r="AZ530" i="216"/>
  <c r="AZ530" i="217"/>
  <c r="AZ530" i="218"/>
  <c r="AZ530" i="219"/>
  <c r="AZ530" i="220"/>
  <c r="AZ530" i="221"/>
  <c r="AZ530" i="222"/>
  <c r="AZ530" i="223"/>
  <c r="AZ530" i="224"/>
  <c r="AZ530" i="225"/>
  <c r="AZ530" i="226"/>
  <c r="AZ530" i="227"/>
  <c r="AZ530" i="228"/>
  <c r="G543" i="213"/>
  <c r="AZ543" i="210"/>
  <c r="AZ543" i="214"/>
  <c r="AZ543" i="229"/>
  <c r="AZ543" i="216"/>
  <c r="AZ543" i="217"/>
  <c r="AZ543" i="218"/>
  <c r="AZ543" i="219"/>
  <c r="AZ543" i="220"/>
  <c r="AZ543" i="221"/>
  <c r="AZ543" i="222"/>
  <c r="AZ543" i="223"/>
  <c r="AZ543" i="224"/>
  <c r="AZ543" i="225"/>
  <c r="AZ543" i="226"/>
  <c r="AZ543" i="227"/>
  <c r="AZ543" i="228"/>
  <c r="AZ550" i="210"/>
  <c r="AZ550" i="214"/>
  <c r="AZ550" i="229"/>
  <c r="AZ550" i="216"/>
  <c r="AZ550" i="217"/>
  <c r="AZ550" i="219"/>
  <c r="AZ550" i="218"/>
  <c r="AZ550" i="220"/>
  <c r="AZ550" i="221"/>
  <c r="AZ550" i="222"/>
  <c r="AZ550" i="223"/>
  <c r="AZ550" i="224"/>
  <c r="AZ550" i="225"/>
  <c r="AZ550" i="226"/>
  <c r="AZ550" i="227"/>
  <c r="AZ550" i="228"/>
  <c r="G556" i="213"/>
  <c r="AZ556" i="210"/>
  <c r="AZ556" i="214"/>
  <c r="AZ556" i="229"/>
  <c r="AZ556" i="216"/>
  <c r="AZ556" i="217"/>
  <c r="AZ556" i="219"/>
  <c r="AZ556" i="218"/>
  <c r="AZ556" i="220"/>
  <c r="AZ556" i="221"/>
  <c r="AZ556" i="222"/>
  <c r="AZ556" i="223"/>
  <c r="AZ556" i="224"/>
  <c r="AZ556" i="225"/>
  <c r="AZ556" i="226"/>
  <c r="AZ556" i="227"/>
  <c r="AZ556" i="228"/>
  <c r="G568" i="213"/>
  <c r="AZ568" i="210"/>
  <c r="AZ568" i="214"/>
  <c r="AZ568" i="229"/>
  <c r="AZ568" i="216"/>
  <c r="AZ568" i="217"/>
  <c r="AZ568" i="218"/>
  <c r="AZ568" i="219"/>
  <c r="AZ568" i="220"/>
  <c r="AZ568" i="221"/>
  <c r="AZ568" i="222"/>
  <c r="AZ568" i="223"/>
  <c r="AZ568" i="224"/>
  <c r="AZ568" i="225"/>
  <c r="AZ568" i="226"/>
  <c r="AZ568" i="227"/>
  <c r="AZ568" i="228"/>
  <c r="AZ614" i="210"/>
  <c r="AZ614" i="214"/>
  <c r="AZ614" i="229"/>
  <c r="AZ614" i="216"/>
  <c r="AZ614" i="217"/>
  <c r="AZ614" i="219"/>
  <c r="AZ614" i="218"/>
  <c r="AZ614" i="220"/>
  <c r="AZ614" i="221"/>
  <c r="AZ614" i="222"/>
  <c r="AZ614" i="223"/>
  <c r="AZ614" i="224"/>
  <c r="AZ614" i="225"/>
  <c r="AZ614" i="226"/>
  <c r="AZ614" i="227"/>
  <c r="AZ614" i="228"/>
  <c r="G620" i="213"/>
  <c r="AZ620" i="210"/>
  <c r="AZ620" i="214"/>
  <c r="AZ620" i="229"/>
  <c r="AZ620" i="216"/>
  <c r="AZ620" i="217"/>
  <c r="AZ620" i="219"/>
  <c r="AZ620" i="218"/>
  <c r="AZ620" i="220"/>
  <c r="AZ620" i="221"/>
  <c r="AZ620" i="222"/>
  <c r="AZ620" i="223"/>
  <c r="AZ620" i="224"/>
  <c r="AZ620" i="225"/>
  <c r="AZ620" i="226"/>
  <c r="AZ620" i="227"/>
  <c r="AZ620" i="228"/>
  <c r="G626" i="213"/>
  <c r="AZ636" i="210"/>
  <c r="AZ636" i="214"/>
  <c r="AZ636" i="229"/>
  <c r="AZ636" i="216"/>
  <c r="AZ636" i="217"/>
  <c r="AZ636" i="219"/>
  <c r="AZ636" i="218"/>
  <c r="AZ636" i="220"/>
  <c r="AZ636" i="221"/>
  <c r="AZ636" i="222"/>
  <c r="AZ636" i="223"/>
  <c r="AZ636" i="224"/>
  <c r="AZ636" i="225"/>
  <c r="AZ636" i="226"/>
  <c r="AZ636" i="227"/>
  <c r="AZ636" i="228"/>
  <c r="G647" i="213"/>
  <c r="AZ647" i="210"/>
  <c r="AZ647" i="214"/>
  <c r="AZ647" i="229"/>
  <c r="AZ647" i="216"/>
  <c r="AZ647" i="217"/>
  <c r="AZ647" i="218"/>
  <c r="AZ647" i="219"/>
  <c r="AZ647" i="220"/>
  <c r="AZ647" i="221"/>
  <c r="AZ647" i="222"/>
  <c r="AZ647" i="223"/>
  <c r="AZ647" i="224"/>
  <c r="AZ647" i="225"/>
  <c r="AZ647" i="226"/>
  <c r="AZ647" i="227"/>
  <c r="AZ647" i="228"/>
  <c r="G663" i="213"/>
  <c r="AZ663" i="210"/>
  <c r="AZ663" i="214"/>
  <c r="AZ663" i="229"/>
  <c r="AZ663" i="216"/>
  <c r="AZ663" i="217"/>
  <c r="AZ663" i="218"/>
  <c r="AZ663" i="219"/>
  <c r="AZ663" i="220"/>
  <c r="AZ663" i="221"/>
  <c r="AZ663" i="222"/>
  <c r="AZ663" i="223"/>
  <c r="AZ663" i="224"/>
  <c r="AZ663" i="225"/>
  <c r="AZ663" i="226"/>
  <c r="AZ663" i="227"/>
  <c r="AZ663" i="228"/>
  <c r="AZ670" i="210"/>
  <c r="AZ670" i="214"/>
  <c r="AZ670" i="229"/>
  <c r="AZ670" i="216"/>
  <c r="AZ670" i="217"/>
  <c r="AZ670" i="219"/>
  <c r="AZ670" i="218"/>
  <c r="AZ670" i="220"/>
  <c r="AZ670" i="221"/>
  <c r="AZ670" i="222"/>
  <c r="AZ670" i="223"/>
  <c r="AZ670" i="224"/>
  <c r="AZ670" i="225"/>
  <c r="AZ670" i="226"/>
  <c r="AZ670" i="227"/>
  <c r="AZ670" i="228"/>
  <c r="AZ676" i="210"/>
  <c r="AZ676" i="214"/>
  <c r="AZ676" i="229"/>
  <c r="AZ676" i="216"/>
  <c r="AZ676" i="217"/>
  <c r="AZ676" i="219"/>
  <c r="AZ676" i="218"/>
  <c r="AZ676" i="220"/>
  <c r="AZ676" i="221"/>
  <c r="AZ676" i="222"/>
  <c r="AZ676" i="223"/>
  <c r="AZ676" i="224"/>
  <c r="AZ676" i="225"/>
  <c r="AZ676" i="226"/>
  <c r="AZ676" i="227"/>
  <c r="AZ676" i="228"/>
  <c r="G686" i="213"/>
  <c r="G700" i="213"/>
  <c r="G710" i="213"/>
  <c r="G718" i="213"/>
  <c r="G727" i="213"/>
  <c r="AZ727" i="210"/>
  <c r="AZ727" i="214"/>
  <c r="AZ727" i="229"/>
  <c r="AZ727" i="216"/>
  <c r="AZ727" i="217"/>
  <c r="AZ727" i="218"/>
  <c r="AZ727" i="219"/>
  <c r="AZ727" i="220"/>
  <c r="AZ727" i="221"/>
  <c r="AZ727" i="222"/>
  <c r="AZ727" i="223"/>
  <c r="AZ727" i="224"/>
  <c r="AZ727" i="225"/>
  <c r="AZ727" i="226"/>
  <c r="AZ727" i="227"/>
  <c r="AZ727" i="228"/>
  <c r="G733" i="213"/>
  <c r="AZ733" i="210"/>
  <c r="AZ733" i="214"/>
  <c r="AZ733" i="229"/>
  <c r="AZ733" i="216"/>
  <c r="AZ733" i="217"/>
  <c r="AZ733" i="219"/>
  <c r="AZ733" i="218"/>
  <c r="AZ733" i="220"/>
  <c r="AZ733" i="221"/>
  <c r="AZ733" i="222"/>
  <c r="AZ733" i="223"/>
  <c r="AZ733" i="224"/>
  <c r="AZ733" i="225"/>
  <c r="AZ733" i="226"/>
  <c r="AZ733" i="227"/>
  <c r="AZ733" i="228"/>
  <c r="G738" i="213"/>
  <c r="AZ744" i="210"/>
  <c r="AZ744" i="214"/>
  <c r="AZ744" i="229"/>
  <c r="AZ744" i="216"/>
  <c r="AZ744" i="217"/>
  <c r="AZ744" i="218"/>
  <c r="AZ744" i="219"/>
  <c r="AZ744" i="220"/>
  <c r="AZ744" i="221"/>
  <c r="AZ744" i="222"/>
  <c r="AZ744" i="223"/>
  <c r="AZ744" i="224"/>
  <c r="AZ744" i="225"/>
  <c r="AZ744" i="226"/>
  <c r="AZ744" i="227"/>
  <c r="AZ744" i="228"/>
  <c r="AZ751" i="210"/>
  <c r="AZ751" i="214"/>
  <c r="AZ751" i="229"/>
  <c r="AZ751" i="216"/>
  <c r="AZ751" i="217"/>
  <c r="AZ751" i="218"/>
  <c r="AZ751" i="219"/>
  <c r="AZ751" i="220"/>
  <c r="AZ751" i="221"/>
  <c r="AZ751" i="222"/>
  <c r="AZ751" i="223"/>
  <c r="AZ751" i="224"/>
  <c r="AZ751" i="225"/>
  <c r="AZ751" i="226"/>
  <c r="AZ751" i="227"/>
  <c r="AZ751" i="228"/>
  <c r="BA758" i="210"/>
  <c r="BA758" i="214"/>
  <c r="BA758" i="229"/>
  <c r="BA758" i="216"/>
  <c r="BA758" i="217"/>
  <c r="BA758" i="218"/>
  <c r="BA758" i="219"/>
  <c r="BA758" i="220"/>
  <c r="BA758" i="221"/>
  <c r="BA758" i="222"/>
  <c r="BA758" i="223"/>
  <c r="BA758" i="224"/>
  <c r="BA758" i="225"/>
  <c r="BA758" i="226"/>
  <c r="BA758" i="227"/>
  <c r="BA758" i="228"/>
  <c r="AZ766" i="210"/>
  <c r="AZ766" i="214"/>
  <c r="AZ766" i="229"/>
  <c r="AZ766" i="216"/>
  <c r="AZ766" i="217"/>
  <c r="AZ766" i="218"/>
  <c r="AZ766" i="219"/>
  <c r="AZ766" i="220"/>
  <c r="AZ766" i="221"/>
  <c r="AZ766" i="222"/>
  <c r="AZ766" i="224"/>
  <c r="AZ766" i="223"/>
  <c r="AZ766" i="225"/>
  <c r="AZ766" i="226"/>
  <c r="AZ766" i="227"/>
  <c r="AZ766" i="228"/>
  <c r="BA772" i="210"/>
  <c r="BA772" i="214"/>
  <c r="BA772" i="229"/>
  <c r="BA772" i="216"/>
  <c r="BA772" i="217"/>
  <c r="BA772" i="218"/>
  <c r="BA772" i="219"/>
  <c r="BA772" i="220"/>
  <c r="BA772" i="221"/>
  <c r="BA772" i="222"/>
  <c r="BA772" i="223"/>
  <c r="BA772" i="224"/>
  <c r="BA772" i="225"/>
  <c r="BA772" i="226"/>
  <c r="BA772" i="227"/>
  <c r="BA772" i="228"/>
  <c r="AZ780" i="210"/>
  <c r="AZ780" i="214"/>
  <c r="AZ780" i="229"/>
  <c r="AZ780" i="216"/>
  <c r="AZ780" i="217"/>
  <c r="AZ780" i="218"/>
  <c r="AZ780" i="219"/>
  <c r="AZ780" i="220"/>
  <c r="AZ780" i="221"/>
  <c r="AZ780" i="222"/>
  <c r="AZ780" i="223"/>
  <c r="AZ780" i="224"/>
  <c r="AZ780" i="225"/>
  <c r="AZ780" i="226"/>
  <c r="AZ780" i="227"/>
  <c r="AZ780" i="228"/>
  <c r="BA786" i="210"/>
  <c r="BA786" i="214"/>
  <c r="BA786" i="229"/>
  <c r="BA786" i="216"/>
  <c r="BA786" i="217"/>
  <c r="BA786" i="218"/>
  <c r="BA786" i="219"/>
  <c r="BA786" i="220"/>
  <c r="BA786" i="221"/>
  <c r="BA786" i="222"/>
  <c r="BA786" i="223"/>
  <c r="BA786" i="224"/>
  <c r="BA786" i="225"/>
  <c r="BA786" i="226"/>
  <c r="BA786" i="227"/>
  <c r="BA786" i="228"/>
  <c r="G797" i="213"/>
  <c r="AZ797" i="210"/>
  <c r="AZ797" i="214"/>
  <c r="AZ797" i="229"/>
  <c r="AZ797" i="216"/>
  <c r="AZ797" i="217"/>
  <c r="AZ797" i="218"/>
  <c r="AZ797" i="219"/>
  <c r="AZ797" i="220"/>
  <c r="AZ797" i="221"/>
  <c r="AZ797" i="222"/>
  <c r="AZ797" i="223"/>
  <c r="AZ797" i="224"/>
  <c r="AZ797" i="225"/>
  <c r="AZ797" i="226"/>
  <c r="AZ797" i="227"/>
  <c r="AZ797" i="228"/>
  <c r="BA802" i="210"/>
  <c r="BA802" i="214"/>
  <c r="BA802" i="229"/>
  <c r="BA802" i="216"/>
  <c r="BA802" i="217"/>
  <c r="BA802" i="218"/>
  <c r="BA802" i="219"/>
  <c r="BA802" i="220"/>
  <c r="BA802" i="221"/>
  <c r="BA802" i="222"/>
  <c r="BA802" i="223"/>
  <c r="BA802" i="224"/>
  <c r="BA802" i="225"/>
  <c r="BA802" i="226"/>
  <c r="BA802" i="227"/>
  <c r="BA802" i="228"/>
  <c r="AZ810" i="210"/>
  <c r="AZ810" i="214"/>
  <c r="AZ810" i="229"/>
  <c r="AZ810" i="216"/>
  <c r="AZ810" i="217"/>
  <c r="AZ810" i="218"/>
  <c r="AZ810" i="219"/>
  <c r="AZ810" i="220"/>
  <c r="AZ810" i="221"/>
  <c r="AZ810" i="222"/>
  <c r="AZ810" i="223"/>
  <c r="AZ810" i="224"/>
  <c r="AZ810" i="225"/>
  <c r="AZ810" i="226"/>
  <c r="AZ810" i="227"/>
  <c r="AZ810" i="228"/>
  <c r="G815" i="213"/>
  <c r="AZ815" i="210"/>
  <c r="AZ815" i="214"/>
  <c r="AZ815" i="229"/>
  <c r="AZ815" i="216"/>
  <c r="AZ815" i="217"/>
  <c r="AZ815" i="218"/>
  <c r="AZ815" i="219"/>
  <c r="AZ815" i="220"/>
  <c r="AZ815" i="221"/>
  <c r="AZ815" i="222"/>
  <c r="AZ815" i="223"/>
  <c r="AZ815" i="224"/>
  <c r="AZ815" i="225"/>
  <c r="AZ815" i="226"/>
  <c r="AZ815" i="227"/>
  <c r="AZ815" i="228"/>
  <c r="G824" i="213"/>
  <c r="AZ823" i="210"/>
  <c r="AZ823" i="214"/>
  <c r="AZ823" i="229"/>
  <c r="AZ823" i="216"/>
  <c r="AZ823" i="217"/>
  <c r="AZ823" i="218"/>
  <c r="AZ823" i="219"/>
  <c r="AZ823" i="220"/>
  <c r="AZ823" i="221"/>
  <c r="AZ823" i="222"/>
  <c r="AZ823" i="223"/>
  <c r="AZ823" i="224"/>
  <c r="AZ823" i="225"/>
  <c r="AZ823" i="226"/>
  <c r="AZ823" i="227"/>
  <c r="AZ823" i="228"/>
  <c r="G835" i="213"/>
  <c r="AZ835" i="210"/>
  <c r="AZ835" i="214"/>
  <c r="AZ835" i="229"/>
  <c r="AZ835" i="216"/>
  <c r="AZ835" i="217"/>
  <c r="AZ835" i="218"/>
  <c r="AZ835" i="219"/>
  <c r="AZ835" i="220"/>
  <c r="AZ835" i="221"/>
  <c r="AZ835" i="222"/>
  <c r="AZ835" i="223"/>
  <c r="AZ835" i="224"/>
  <c r="AZ835" i="225"/>
  <c r="AZ835" i="226"/>
  <c r="AZ835" i="227"/>
  <c r="AZ835" i="228"/>
  <c r="G846" i="213"/>
  <c r="AZ846" i="210"/>
  <c r="AZ846" i="214"/>
  <c r="AZ846" i="229"/>
  <c r="AZ846" i="216"/>
  <c r="AZ846" i="217"/>
  <c r="AZ846" i="218"/>
  <c r="AZ846" i="219"/>
  <c r="AZ846" i="220"/>
  <c r="AZ846" i="221"/>
  <c r="AZ846" i="222"/>
  <c r="AZ846" i="224"/>
  <c r="AZ846" i="223"/>
  <c r="AZ846" i="225"/>
  <c r="AZ846" i="226"/>
  <c r="AZ846" i="227"/>
  <c r="AZ846" i="228"/>
  <c r="G860" i="213"/>
  <c r="AZ860" i="210"/>
  <c r="AZ860" i="214"/>
  <c r="AZ860" i="229"/>
  <c r="AZ860" i="216"/>
  <c r="AZ860" i="217"/>
  <c r="AZ860" i="218"/>
  <c r="AZ860" i="219"/>
  <c r="AZ860" i="220"/>
  <c r="AZ860" i="221"/>
  <c r="AZ860" i="222"/>
  <c r="AZ860" i="223"/>
  <c r="AZ860" i="224"/>
  <c r="AZ860" i="225"/>
  <c r="AZ860" i="226"/>
  <c r="AZ860" i="227"/>
  <c r="AZ860" i="228"/>
  <c r="G882" i="213"/>
  <c r="AZ882" i="210"/>
  <c r="AZ882" i="214"/>
  <c r="AZ882" i="229"/>
  <c r="AZ882" i="216"/>
  <c r="AZ882" i="217"/>
  <c r="AZ882" i="218"/>
  <c r="AZ882" i="219"/>
  <c r="AZ882" i="220"/>
  <c r="AZ882" i="221"/>
  <c r="AZ882" i="222"/>
  <c r="AZ882" i="223"/>
  <c r="AZ882" i="224"/>
  <c r="AZ882" i="225"/>
  <c r="AZ882" i="226"/>
  <c r="AZ882" i="227"/>
  <c r="AZ882" i="228"/>
  <c r="G890" i="213"/>
  <c r="AZ890" i="210"/>
  <c r="AZ890" i="214"/>
  <c r="AZ890" i="229"/>
  <c r="AZ890" i="216"/>
  <c r="AZ890" i="217"/>
  <c r="AZ890" i="218"/>
  <c r="AZ890" i="219"/>
  <c r="AZ890" i="220"/>
  <c r="AZ890" i="221"/>
  <c r="AZ890" i="222"/>
  <c r="AZ890" i="223"/>
  <c r="AZ890" i="224"/>
  <c r="AZ890" i="225"/>
  <c r="AZ890" i="226"/>
  <c r="AZ890" i="227"/>
  <c r="AZ890" i="228"/>
  <c r="G901" i="213"/>
  <c r="AZ901" i="210"/>
  <c r="AZ901" i="214"/>
  <c r="AZ901" i="229"/>
  <c r="AZ901" i="216"/>
  <c r="AZ901" i="217"/>
  <c r="AZ901" i="218"/>
  <c r="AZ901" i="219"/>
  <c r="AZ901" i="220"/>
  <c r="AZ901" i="221"/>
  <c r="AZ901" i="222"/>
  <c r="AZ901" i="223"/>
  <c r="AZ901" i="224"/>
  <c r="AZ901" i="225"/>
  <c r="AZ901" i="226"/>
  <c r="AZ901" i="227"/>
  <c r="AZ901" i="228"/>
  <c r="G910" i="213"/>
  <c r="AZ910" i="210"/>
  <c r="AZ910" i="214"/>
  <c r="AZ910" i="229"/>
  <c r="AZ910" i="216"/>
  <c r="AZ910" i="217"/>
  <c r="AZ910" i="218"/>
  <c r="AZ910" i="219"/>
  <c r="AZ910" i="220"/>
  <c r="AZ910" i="221"/>
  <c r="AZ910" i="222"/>
  <c r="AZ910" i="224"/>
  <c r="AZ910" i="223"/>
  <c r="AZ910" i="225"/>
  <c r="AZ910" i="226"/>
  <c r="AZ910" i="227"/>
  <c r="AZ910" i="228"/>
  <c r="G921" i="213"/>
  <c r="AZ921" i="210"/>
  <c r="AZ921" i="214"/>
  <c r="AZ921" i="229"/>
  <c r="AZ921" i="216"/>
  <c r="AZ921" i="217"/>
  <c r="AZ921" i="218"/>
  <c r="AZ921" i="219"/>
  <c r="AZ921" i="220"/>
  <c r="AZ921" i="221"/>
  <c r="AZ921" i="222"/>
  <c r="AZ921" i="223"/>
  <c r="AZ921" i="224"/>
  <c r="AZ921" i="225"/>
  <c r="AZ921" i="226"/>
  <c r="AZ921" i="227"/>
  <c r="AZ921" i="228"/>
  <c r="G935" i="213"/>
  <c r="AZ935" i="210"/>
  <c r="AZ935" i="214"/>
  <c r="AZ935" i="229"/>
  <c r="AZ935" i="216"/>
  <c r="AZ935" i="217"/>
  <c r="AZ935" i="218"/>
  <c r="AZ935" i="219"/>
  <c r="AZ935" i="220"/>
  <c r="AZ935" i="221"/>
  <c r="AZ935" i="222"/>
  <c r="AZ935" i="223"/>
  <c r="AZ935" i="224"/>
  <c r="AZ935" i="225"/>
  <c r="AZ935" i="226"/>
  <c r="AZ935" i="227"/>
  <c r="AZ935" i="228"/>
  <c r="G953" i="213"/>
  <c r="G961" i="213"/>
  <c r="AZ961" i="210"/>
  <c r="AZ961" i="214"/>
  <c r="AZ961" i="229"/>
  <c r="AZ961" i="216"/>
  <c r="AZ961" i="217"/>
  <c r="AZ961" i="218"/>
  <c r="AZ961" i="219"/>
  <c r="AZ961" i="220"/>
  <c r="AZ961" i="221"/>
  <c r="AZ961" i="222"/>
  <c r="AZ961" i="223"/>
  <c r="AZ961" i="224"/>
  <c r="AZ961" i="225"/>
  <c r="AZ961" i="226"/>
  <c r="AZ961" i="227"/>
  <c r="AZ961" i="228"/>
  <c r="G969" i="213"/>
  <c r="AZ969" i="210"/>
  <c r="AZ969" i="214"/>
  <c r="AZ969" i="229"/>
  <c r="AZ969" i="216"/>
  <c r="AZ969" i="217"/>
  <c r="AZ969" i="218"/>
  <c r="AZ969" i="219"/>
  <c r="AZ969" i="220"/>
  <c r="AZ969" i="221"/>
  <c r="AZ969" i="222"/>
  <c r="AZ969" i="223"/>
  <c r="AZ969" i="224"/>
  <c r="AZ969" i="225"/>
  <c r="AZ969" i="226"/>
  <c r="AZ969" i="227"/>
  <c r="AZ969" i="228"/>
  <c r="G976" i="213"/>
  <c r="AZ984" i="210"/>
  <c r="AZ984" i="214"/>
  <c r="AZ984" i="229"/>
  <c r="AZ984" i="216"/>
  <c r="AZ984" i="217"/>
  <c r="AZ984" i="218"/>
  <c r="AZ984" i="219"/>
  <c r="AZ984" i="220"/>
  <c r="AZ984" i="221"/>
  <c r="AZ984" i="222"/>
  <c r="AZ984" i="223"/>
  <c r="AZ984" i="224"/>
  <c r="AZ984" i="225"/>
  <c r="AZ984" i="226"/>
  <c r="AZ984" i="227"/>
  <c r="AZ984" i="228"/>
  <c r="AZ994" i="210"/>
  <c r="AZ994" i="214"/>
  <c r="AZ994" i="229"/>
  <c r="AZ994" i="216"/>
  <c r="AZ994" i="217"/>
  <c r="AZ994" i="218"/>
  <c r="AZ994" i="219"/>
  <c r="AZ994" i="220"/>
  <c r="AZ994" i="221"/>
  <c r="AZ994" i="222"/>
  <c r="AZ994" i="223"/>
  <c r="AZ994" i="224"/>
  <c r="AZ994" i="225"/>
  <c r="AZ994" i="226"/>
  <c r="AZ994" i="227"/>
  <c r="AZ994" i="228"/>
  <c r="G1004" i="213"/>
  <c r="AZ1004" i="210"/>
  <c r="AZ1004" i="214"/>
  <c r="AZ1004" i="229"/>
  <c r="AZ1004" i="216"/>
  <c r="AZ1004" i="217"/>
  <c r="AZ1004" i="218"/>
  <c r="AZ1004" i="219"/>
  <c r="AZ1004" i="220"/>
  <c r="AZ1004" i="221"/>
  <c r="AZ1004" i="222"/>
  <c r="AZ1004" i="223"/>
  <c r="AZ1004" i="224"/>
  <c r="AZ1004" i="225"/>
  <c r="AZ1004" i="226"/>
  <c r="AZ1004" i="227"/>
  <c r="AZ1004" i="228"/>
  <c r="G1013" i="213"/>
  <c r="AZ1013" i="210"/>
  <c r="AZ1013" i="214"/>
  <c r="AZ1013" i="229"/>
  <c r="AZ1013" i="216"/>
  <c r="AZ1013" i="217"/>
  <c r="AZ1013" i="218"/>
  <c r="AZ1013" i="219"/>
  <c r="AZ1013" i="220"/>
  <c r="AZ1013" i="221"/>
  <c r="AZ1013" i="222"/>
  <c r="AZ1013" i="223"/>
  <c r="AZ1013" i="224"/>
  <c r="AZ1013" i="225"/>
  <c r="AZ1013" i="226"/>
  <c r="AZ1013" i="227"/>
  <c r="AZ1013" i="228"/>
  <c r="AZ1024" i="210"/>
  <c r="AZ1024" i="214"/>
  <c r="AZ1024" i="229"/>
  <c r="AZ1024" i="216"/>
  <c r="AZ1024" i="217"/>
  <c r="AZ1024" i="218"/>
  <c r="AZ1024" i="219"/>
  <c r="AZ1024" i="220"/>
  <c r="AZ1024" i="221"/>
  <c r="AZ1024" i="222"/>
  <c r="AZ1024" i="223"/>
  <c r="AZ1024" i="224"/>
  <c r="AZ1024" i="225"/>
  <c r="AZ1024" i="226"/>
  <c r="AZ1024" i="227"/>
  <c r="AZ1024" i="228"/>
  <c r="G1033" i="213"/>
  <c r="AZ1033" i="210"/>
  <c r="AZ1033" i="214"/>
  <c r="AZ1033" i="229"/>
  <c r="AZ1033" i="216"/>
  <c r="AZ1033" i="217"/>
  <c r="AZ1033" i="218"/>
  <c r="AZ1033" i="219"/>
  <c r="AZ1033" i="220"/>
  <c r="AZ1033" i="221"/>
  <c r="AZ1033" i="222"/>
  <c r="AZ1033" i="223"/>
  <c r="AZ1033" i="224"/>
  <c r="AZ1033" i="225"/>
  <c r="AZ1033" i="226"/>
  <c r="AZ1033" i="227"/>
  <c r="AZ1033" i="228"/>
  <c r="G1050" i="213"/>
  <c r="G1063" i="213"/>
  <c r="AZ1063" i="210"/>
  <c r="AZ1063" i="214"/>
  <c r="AZ1063" i="229"/>
  <c r="AZ1063" i="216"/>
  <c r="AZ1063" i="217"/>
  <c r="AZ1063" i="218"/>
  <c r="AZ1063" i="219"/>
  <c r="AZ1063" i="220"/>
  <c r="AZ1063" i="221"/>
  <c r="AZ1063" i="222"/>
  <c r="AZ1063" i="223"/>
  <c r="AZ1063" i="224"/>
  <c r="AZ1063" i="225"/>
  <c r="AZ1063" i="226"/>
  <c r="AZ1063" i="227"/>
  <c r="AZ1063" i="228"/>
  <c r="G1072" i="213"/>
  <c r="AZ1072" i="210"/>
  <c r="AZ1072" i="214"/>
  <c r="AZ1072" i="229"/>
  <c r="AZ1072" i="216"/>
  <c r="AZ1072" i="217"/>
  <c r="AZ1072" i="218"/>
  <c r="AZ1072" i="219"/>
  <c r="AZ1072" i="220"/>
  <c r="AZ1072" i="221"/>
  <c r="AZ1072" i="222"/>
  <c r="AZ1072" i="223"/>
  <c r="AZ1072" i="224"/>
  <c r="AZ1072" i="225"/>
  <c r="AZ1072" i="226"/>
  <c r="AZ1072" i="227"/>
  <c r="AZ1072" i="228"/>
  <c r="G1078" i="213"/>
  <c r="G1085" i="213"/>
  <c r="AZ1085" i="210"/>
  <c r="AZ1085" i="214"/>
  <c r="AZ1085" i="229"/>
  <c r="AZ1085" i="216"/>
  <c r="AZ1085" i="217"/>
  <c r="AZ1085" i="218"/>
  <c r="AZ1085" i="219"/>
  <c r="AZ1085" i="220"/>
  <c r="AZ1085" i="221"/>
  <c r="AZ1085" i="222"/>
  <c r="AZ1085" i="223"/>
  <c r="AZ1085" i="224"/>
  <c r="AZ1085" i="225"/>
  <c r="AZ1085" i="226"/>
  <c r="AZ1085" i="227"/>
  <c r="AZ1085" i="228"/>
  <c r="G1100" i="213"/>
  <c r="AZ1100" i="210"/>
  <c r="AZ1100" i="214"/>
  <c r="AZ1100" i="229"/>
  <c r="AZ1100" i="216"/>
  <c r="AZ1100" i="217"/>
  <c r="AZ1100" i="218"/>
  <c r="AZ1100" i="219"/>
  <c r="AZ1100" i="220"/>
  <c r="AZ1100" i="221"/>
  <c r="AZ1100" i="222"/>
  <c r="AZ1100" i="223"/>
  <c r="AZ1100" i="224"/>
  <c r="AZ1100" i="225"/>
  <c r="AZ1100" i="226"/>
  <c r="AZ1100" i="227"/>
  <c r="AZ1100" i="228"/>
  <c r="G1106" i="213"/>
  <c r="AZ1106" i="210"/>
  <c r="AZ1106" i="214"/>
  <c r="AZ1106" i="229"/>
  <c r="AZ1106" i="216"/>
  <c r="AZ1106" i="217"/>
  <c r="AZ1106" i="218"/>
  <c r="AZ1106" i="219"/>
  <c r="AZ1106" i="220"/>
  <c r="AZ1106" i="221"/>
  <c r="AZ1106" i="222"/>
  <c r="AZ1106" i="223"/>
  <c r="AZ1106" i="224"/>
  <c r="AZ1106" i="225"/>
  <c r="AZ1106" i="226"/>
  <c r="AZ1106" i="227"/>
  <c r="AZ1106" i="228"/>
  <c r="G1115" i="213"/>
  <c r="AZ1115" i="210"/>
  <c r="AZ1115" i="214"/>
  <c r="AZ1115" i="229"/>
  <c r="AZ1115" i="216"/>
  <c r="AZ1115" i="217"/>
  <c r="AZ1115" i="218"/>
  <c r="AZ1115" i="219"/>
  <c r="AZ1115" i="220"/>
  <c r="AZ1115" i="221"/>
  <c r="AZ1115" i="222"/>
  <c r="AZ1115" i="223"/>
  <c r="AZ1115" i="224"/>
  <c r="AZ1115" i="225"/>
  <c r="AZ1115" i="226"/>
  <c r="AZ1115" i="227"/>
  <c r="AZ1115" i="228"/>
  <c r="G1120" i="213"/>
  <c r="AZ1128" i="210"/>
  <c r="AZ1128" i="214"/>
  <c r="AZ1128" i="229"/>
  <c r="AZ1128" i="216"/>
  <c r="AZ1128" i="217"/>
  <c r="AZ1128" i="218"/>
  <c r="AZ1128" i="219"/>
  <c r="AZ1128" i="220"/>
  <c r="AZ1128" i="221"/>
  <c r="AZ1128" i="222"/>
  <c r="AZ1128" i="223"/>
  <c r="AZ1128" i="224"/>
  <c r="AZ1128" i="225"/>
  <c r="AZ1128" i="226"/>
  <c r="AZ1128" i="227"/>
  <c r="AZ1128" i="228"/>
  <c r="Y47" i="218"/>
  <c r="V47" i="226"/>
  <c r="K37" i="226" s="1"/>
  <c r="K43" i="226" s="1"/>
  <c r="AD37" i="228"/>
  <c r="AO26" i="220"/>
  <c r="AO26" i="221"/>
  <c r="AO26" i="222"/>
  <c r="AO26" i="223"/>
  <c r="AO26" i="224"/>
  <c r="AO26" i="225"/>
  <c r="AO26" i="226"/>
  <c r="AO26" i="227"/>
  <c r="AO26" i="228"/>
  <c r="AO26" i="219"/>
  <c r="AO26" i="218"/>
  <c r="AO26" i="217"/>
  <c r="AO26" i="216"/>
  <c r="AO26" i="229"/>
  <c r="AO26" i="214"/>
  <c r="AO26" i="210"/>
  <c r="G10" i="213"/>
  <c r="AZ36" i="210"/>
  <c r="AZ36" i="214"/>
  <c r="AZ36" i="229"/>
  <c r="AZ36" i="216"/>
  <c r="AZ36" i="217"/>
  <c r="AZ36" i="218"/>
  <c r="AZ36" i="219"/>
  <c r="AZ36" i="220"/>
  <c r="AZ36" i="221"/>
  <c r="AZ36" i="222"/>
  <c r="AZ36" i="223"/>
  <c r="AZ36" i="224"/>
  <c r="AZ36" i="225"/>
  <c r="AZ36" i="226"/>
  <c r="AZ36" i="227"/>
  <c r="AZ36" i="228"/>
  <c r="AZ54" i="210"/>
  <c r="AZ54" i="214"/>
  <c r="AZ54" i="229"/>
  <c r="AZ54" i="216"/>
  <c r="AZ54" i="217"/>
  <c r="AZ54" i="218"/>
  <c r="AZ54" i="219"/>
  <c r="AZ54" i="220"/>
  <c r="AZ54" i="221"/>
  <c r="AZ54" i="222"/>
  <c r="AZ54" i="223"/>
  <c r="AZ54" i="224"/>
  <c r="AZ54" i="225"/>
  <c r="AZ54" i="226"/>
  <c r="AZ54" i="227"/>
  <c r="AZ54" i="228"/>
  <c r="G116" i="213"/>
  <c r="AZ116" i="210"/>
  <c r="AZ116" i="214"/>
  <c r="AZ116" i="229"/>
  <c r="AZ116" i="216"/>
  <c r="AZ116" i="217"/>
  <c r="AZ116" i="218"/>
  <c r="AZ116" i="219"/>
  <c r="AZ116" i="220"/>
  <c r="AZ116" i="221"/>
  <c r="AZ116" i="222"/>
  <c r="AZ116" i="223"/>
  <c r="AZ116" i="224"/>
  <c r="AZ116" i="225"/>
  <c r="AZ116" i="226"/>
  <c r="AZ116" i="227"/>
  <c r="AZ116" i="228"/>
  <c r="G138" i="213"/>
  <c r="AZ138" i="210"/>
  <c r="AZ138" i="214"/>
  <c r="AZ138" i="229"/>
  <c r="AZ138" i="216"/>
  <c r="AZ138" i="217"/>
  <c r="AZ138" i="218"/>
  <c r="AZ138" i="219"/>
  <c r="AZ138" i="220"/>
  <c r="AZ138" i="221"/>
  <c r="AZ138" i="222"/>
  <c r="AZ138" i="223"/>
  <c r="AZ138" i="224"/>
  <c r="AZ138" i="225"/>
  <c r="AZ138" i="226"/>
  <c r="AZ138" i="227"/>
  <c r="AZ138" i="228"/>
  <c r="G157" i="213"/>
  <c r="AZ157" i="210"/>
  <c r="AZ157" i="214"/>
  <c r="AZ157" i="229"/>
  <c r="AZ157" i="216"/>
  <c r="AZ157" i="217"/>
  <c r="AZ157" i="218"/>
  <c r="AZ157" i="219"/>
  <c r="AZ157" i="220"/>
  <c r="AZ157" i="221"/>
  <c r="AZ157" i="222"/>
  <c r="AZ157" i="223"/>
  <c r="AZ157" i="224"/>
  <c r="AZ157" i="225"/>
  <c r="AZ157" i="226"/>
  <c r="AZ157" i="227"/>
  <c r="AZ157" i="228"/>
  <c r="G226" i="213"/>
  <c r="AZ226" i="210"/>
  <c r="AZ226" i="214"/>
  <c r="AZ226" i="229"/>
  <c r="AZ226" i="216"/>
  <c r="AZ226" i="217"/>
  <c r="AZ226" i="218"/>
  <c r="AZ226" i="219"/>
  <c r="AZ226" i="220"/>
  <c r="AZ226" i="221"/>
  <c r="AZ226" i="222"/>
  <c r="AZ226" i="223"/>
  <c r="AZ226" i="224"/>
  <c r="AZ226" i="225"/>
  <c r="AZ226" i="226"/>
  <c r="AZ226" i="227"/>
  <c r="AZ226" i="228"/>
  <c r="G241" i="213"/>
  <c r="AZ241" i="210"/>
  <c r="AZ241" i="214"/>
  <c r="AZ241" i="229"/>
  <c r="AZ241" i="216"/>
  <c r="AZ241" i="217"/>
  <c r="AZ241" i="218"/>
  <c r="AZ241" i="219"/>
  <c r="AZ241" i="220"/>
  <c r="AZ241" i="221"/>
  <c r="AZ241" i="223"/>
  <c r="AZ241" i="222"/>
  <c r="AZ241" i="224"/>
  <c r="AZ241" i="225"/>
  <c r="AZ241" i="226"/>
  <c r="AZ241" i="227"/>
  <c r="AZ241" i="228"/>
  <c r="G259" i="213"/>
  <c r="AZ259" i="210"/>
  <c r="AZ259" i="214"/>
  <c r="AZ259" i="229"/>
  <c r="AZ259" i="216"/>
  <c r="AZ259" i="217"/>
  <c r="AZ259" i="218"/>
  <c r="AZ259" i="219"/>
  <c r="AZ259" i="220"/>
  <c r="AZ259" i="221"/>
  <c r="AZ259" i="222"/>
  <c r="AZ259" i="223"/>
  <c r="AZ259" i="224"/>
  <c r="AZ259" i="225"/>
  <c r="AZ259" i="226"/>
  <c r="AZ259" i="227"/>
  <c r="AZ259" i="228"/>
  <c r="G283" i="213"/>
  <c r="AZ283" i="210"/>
  <c r="AZ283" i="214"/>
  <c r="AZ283" i="229"/>
  <c r="AZ283" i="216"/>
  <c r="AZ283" i="217"/>
  <c r="AZ283" i="218"/>
  <c r="AZ283" i="219"/>
  <c r="AZ283" i="220"/>
  <c r="AZ283" i="221"/>
  <c r="AZ283" i="222"/>
  <c r="AZ283" i="223"/>
  <c r="AZ283" i="224"/>
  <c r="AZ283" i="225"/>
  <c r="AZ283" i="226"/>
  <c r="AZ283" i="227"/>
  <c r="AZ283" i="228"/>
  <c r="G297" i="213"/>
  <c r="AZ297" i="210"/>
  <c r="AZ297" i="214"/>
  <c r="AZ297" i="229"/>
  <c r="AZ297" i="216"/>
  <c r="AZ297" i="217"/>
  <c r="AZ297" i="218"/>
  <c r="AZ297" i="219"/>
  <c r="AZ297" i="220"/>
  <c r="AZ297" i="221"/>
  <c r="AZ297" i="223"/>
  <c r="AZ297" i="222"/>
  <c r="AZ297" i="224"/>
  <c r="AZ297" i="225"/>
  <c r="AZ297" i="226"/>
  <c r="AZ297" i="227"/>
  <c r="AZ297" i="228"/>
  <c r="G306" i="213"/>
  <c r="AZ306" i="210"/>
  <c r="AZ306" i="214"/>
  <c r="AZ306" i="229"/>
  <c r="AZ306" i="216"/>
  <c r="AZ306" i="217"/>
  <c r="AZ306" i="218"/>
  <c r="AZ306" i="219"/>
  <c r="AZ306" i="220"/>
  <c r="AZ306" i="221"/>
  <c r="AZ306" i="222"/>
  <c r="AZ306" i="223"/>
  <c r="AZ306" i="224"/>
  <c r="AZ306" i="225"/>
  <c r="AZ306" i="226"/>
  <c r="AZ306" i="227"/>
  <c r="AZ306" i="228"/>
  <c r="G323" i="213"/>
  <c r="AZ322" i="210"/>
  <c r="AZ322" i="214"/>
  <c r="AZ322" i="229"/>
  <c r="AZ322" i="216"/>
  <c r="AZ322" i="217"/>
  <c r="AZ322" i="218"/>
  <c r="AZ322" i="219"/>
  <c r="AZ322" i="220"/>
  <c r="AZ322" i="221"/>
  <c r="AZ322" i="222"/>
  <c r="AZ322" i="223"/>
  <c r="AZ322" i="224"/>
  <c r="AZ322" i="225"/>
  <c r="AZ322" i="226"/>
  <c r="AZ322" i="227"/>
  <c r="AZ322" i="228"/>
  <c r="AZ340" i="210"/>
  <c r="AZ340" i="214"/>
  <c r="AZ340" i="229"/>
  <c r="AZ340" i="216"/>
  <c r="AZ340" i="217"/>
  <c r="AZ340" i="218"/>
  <c r="AZ340" i="219"/>
  <c r="AZ340" i="220"/>
  <c r="AZ340" i="221"/>
  <c r="AZ340" i="222"/>
  <c r="AZ340" i="223"/>
  <c r="AZ340" i="224"/>
  <c r="AZ340" i="225"/>
  <c r="AZ340" i="226"/>
  <c r="AZ340" i="227"/>
  <c r="AZ340" i="228"/>
  <c r="G373" i="213"/>
  <c r="AZ373" i="210"/>
  <c r="AZ373" i="214"/>
  <c r="AZ373" i="229"/>
  <c r="AZ373" i="216"/>
  <c r="AZ373" i="217"/>
  <c r="AZ373" i="218"/>
  <c r="AZ373" i="219"/>
  <c r="AZ373" i="220"/>
  <c r="AZ373" i="221"/>
  <c r="AZ373" i="222"/>
  <c r="AZ373" i="223"/>
  <c r="AZ373" i="224"/>
  <c r="AZ373" i="225"/>
  <c r="AZ373" i="226"/>
  <c r="AZ373" i="227"/>
  <c r="AZ373" i="228"/>
  <c r="G397" i="213"/>
  <c r="AZ403" i="210"/>
  <c r="AZ403" i="214"/>
  <c r="AZ403" i="229"/>
  <c r="AZ403" i="216"/>
  <c r="AZ403" i="217"/>
  <c r="AZ403" i="218"/>
  <c r="AZ403" i="219"/>
  <c r="AZ403" i="220"/>
  <c r="AZ403" i="221"/>
  <c r="AZ403" i="222"/>
  <c r="AZ403" i="223"/>
  <c r="AZ403" i="224"/>
  <c r="AZ403" i="225"/>
  <c r="AZ403" i="226"/>
  <c r="AZ403" i="227"/>
  <c r="AZ403" i="228"/>
  <c r="G410" i="213"/>
  <c r="G415" i="213"/>
  <c r="G438" i="213"/>
  <c r="G447" i="213"/>
  <c r="G460" i="213"/>
  <c r="G475" i="213"/>
  <c r="G483" i="213"/>
  <c r="G498" i="213"/>
  <c r="G503" i="213"/>
  <c r="G508" i="213"/>
  <c r="AZ508" i="210"/>
  <c r="AZ508" i="214"/>
  <c r="AZ508" i="229"/>
  <c r="AZ508" i="216"/>
  <c r="AZ508" i="217"/>
  <c r="AZ508" i="218"/>
  <c r="AZ508" i="219"/>
  <c r="AZ508" i="220"/>
  <c r="AZ508" i="221"/>
  <c r="AZ508" i="222"/>
  <c r="AZ508" i="223"/>
  <c r="AZ508" i="224"/>
  <c r="AZ508" i="225"/>
  <c r="AZ508" i="226"/>
  <c r="AZ508" i="227"/>
  <c r="AZ508" i="228"/>
  <c r="G524" i="213"/>
  <c r="AZ524" i="210"/>
  <c r="AZ524" i="214"/>
  <c r="AZ524" i="229"/>
  <c r="AZ524" i="216"/>
  <c r="AZ524" i="217"/>
  <c r="AZ524" i="218"/>
  <c r="AZ524" i="219"/>
  <c r="AZ524" i="220"/>
  <c r="AZ524" i="221"/>
  <c r="AZ524" i="222"/>
  <c r="AZ524" i="223"/>
  <c r="AZ524" i="224"/>
  <c r="AZ524" i="225"/>
  <c r="AZ524" i="226"/>
  <c r="AZ524" i="227"/>
  <c r="AZ524" i="228"/>
  <c r="G530" i="213"/>
  <c r="AZ538" i="210"/>
  <c r="AZ538" i="214"/>
  <c r="AZ538" i="229"/>
  <c r="AZ538" i="216"/>
  <c r="AZ538" i="217"/>
  <c r="AZ538" i="218"/>
  <c r="AZ538" i="219"/>
  <c r="AZ538" i="220"/>
  <c r="AZ538" i="221"/>
  <c r="AZ538" i="222"/>
  <c r="AZ538" i="223"/>
  <c r="AZ538" i="224"/>
  <c r="AZ538" i="225"/>
  <c r="AZ538" i="226"/>
  <c r="AZ538" i="227"/>
  <c r="AZ538" i="228"/>
  <c r="G544" i="213"/>
  <c r="AZ544" i="210"/>
  <c r="AZ544" i="214"/>
  <c r="AZ544" i="229"/>
  <c r="AZ544" i="216"/>
  <c r="AZ544" i="217"/>
  <c r="AZ544" i="218"/>
  <c r="AZ544" i="219"/>
  <c r="AZ544" i="220"/>
  <c r="AZ544" i="221"/>
  <c r="AZ544" i="222"/>
  <c r="AZ544" i="223"/>
  <c r="AZ544" i="224"/>
  <c r="AZ544" i="225"/>
  <c r="AZ544" i="226"/>
  <c r="AZ544" i="227"/>
  <c r="AZ544" i="228"/>
  <c r="G550" i="213"/>
  <c r="G557" i="213"/>
  <c r="AZ557" i="210"/>
  <c r="AZ557" i="214"/>
  <c r="AZ557" i="229"/>
  <c r="AZ557" i="216"/>
  <c r="AZ557" i="217"/>
  <c r="AZ557" i="219"/>
  <c r="AZ557" i="218"/>
  <c r="AZ557" i="220"/>
  <c r="AZ557" i="221"/>
  <c r="AZ557" i="222"/>
  <c r="AZ557" i="223"/>
  <c r="AZ557" i="224"/>
  <c r="AZ557" i="225"/>
  <c r="AZ557" i="226"/>
  <c r="AZ557" i="227"/>
  <c r="AZ557" i="228"/>
  <c r="G601" i="213"/>
  <c r="AZ601" i="210"/>
  <c r="AZ601" i="214"/>
  <c r="AZ601" i="229"/>
  <c r="AZ601" i="216"/>
  <c r="AZ601" i="217"/>
  <c r="AZ601" i="218"/>
  <c r="AZ601" i="219"/>
  <c r="AZ601" i="220"/>
  <c r="AZ601" i="221"/>
  <c r="AZ601" i="222"/>
  <c r="AZ601" i="223"/>
  <c r="AZ601" i="224"/>
  <c r="AZ601" i="225"/>
  <c r="AZ601" i="226"/>
  <c r="AZ601" i="227"/>
  <c r="AZ601" i="228"/>
  <c r="G614" i="213"/>
  <c r="G621" i="213"/>
  <c r="AZ621" i="210"/>
  <c r="AZ621" i="214"/>
  <c r="AZ621" i="229"/>
  <c r="AZ621" i="216"/>
  <c r="AZ621" i="217"/>
  <c r="AZ621" i="219"/>
  <c r="AZ621" i="218"/>
  <c r="AZ621" i="220"/>
  <c r="AZ621" i="221"/>
  <c r="AZ621" i="222"/>
  <c r="AZ621" i="223"/>
  <c r="AZ621" i="224"/>
  <c r="AZ621" i="225"/>
  <c r="AZ621" i="226"/>
  <c r="AZ621" i="227"/>
  <c r="AZ621" i="228"/>
  <c r="G627" i="213"/>
  <c r="AZ627" i="210"/>
  <c r="AZ627" i="214"/>
  <c r="AZ627" i="229"/>
  <c r="AZ627" i="216"/>
  <c r="AZ627" i="217"/>
  <c r="AZ627" i="219"/>
  <c r="AZ627" i="218"/>
  <c r="AZ627" i="220"/>
  <c r="AZ627" i="221"/>
  <c r="AZ627" i="222"/>
  <c r="AZ627" i="223"/>
  <c r="AZ627" i="224"/>
  <c r="AZ627" i="225"/>
  <c r="AZ627" i="226"/>
  <c r="AZ627" i="227"/>
  <c r="AZ627" i="228"/>
  <c r="G639" i="213"/>
  <c r="AZ639" i="210"/>
  <c r="AZ639" i="214"/>
  <c r="AZ639" i="229"/>
  <c r="AZ639" i="216"/>
  <c r="AZ639" i="217"/>
  <c r="AZ639" i="218"/>
  <c r="AZ639" i="219"/>
  <c r="AZ639" i="220"/>
  <c r="AZ639" i="221"/>
  <c r="AZ639" i="222"/>
  <c r="AZ639" i="223"/>
  <c r="AZ639" i="224"/>
  <c r="AZ639" i="225"/>
  <c r="AZ639" i="226"/>
  <c r="AZ639" i="227"/>
  <c r="AZ639" i="228"/>
  <c r="G648" i="213"/>
  <c r="AZ648" i="210"/>
  <c r="AZ648" i="214"/>
  <c r="AZ648" i="229"/>
  <c r="AZ648" i="216"/>
  <c r="AZ648" i="217"/>
  <c r="AZ648" i="218"/>
  <c r="AZ648" i="219"/>
  <c r="AZ648" i="220"/>
  <c r="AZ648" i="221"/>
  <c r="AZ648" i="222"/>
  <c r="AZ648" i="223"/>
  <c r="AZ648" i="224"/>
  <c r="AZ648" i="225"/>
  <c r="AZ648" i="226"/>
  <c r="AZ648" i="227"/>
  <c r="AZ648" i="228"/>
  <c r="G664" i="213"/>
  <c r="AZ664" i="210"/>
  <c r="AZ664" i="214"/>
  <c r="AZ664" i="229"/>
  <c r="AZ664" i="216"/>
  <c r="AZ664" i="217"/>
  <c r="AZ664" i="218"/>
  <c r="AZ664" i="219"/>
  <c r="AZ664" i="220"/>
  <c r="AZ664" i="221"/>
  <c r="AZ664" i="222"/>
  <c r="AZ664" i="223"/>
  <c r="AZ664" i="224"/>
  <c r="AZ664" i="225"/>
  <c r="AZ664" i="226"/>
  <c r="AZ664" i="227"/>
  <c r="AZ664" i="228"/>
  <c r="G670" i="213"/>
  <c r="G681" i="213"/>
  <c r="AZ681" i="210"/>
  <c r="AZ681" i="214"/>
  <c r="AZ681" i="229"/>
  <c r="AZ681" i="216"/>
  <c r="AZ681" i="217"/>
  <c r="AZ681" i="218"/>
  <c r="AZ681" i="219"/>
  <c r="AZ681" i="220"/>
  <c r="AZ681" i="221"/>
  <c r="AZ681" i="222"/>
  <c r="AZ681" i="223"/>
  <c r="AZ681" i="224"/>
  <c r="AZ681" i="225"/>
  <c r="AZ681" i="226"/>
  <c r="AZ681" i="227"/>
  <c r="AZ681" i="228"/>
  <c r="G687" i="213"/>
  <c r="AZ687" i="210"/>
  <c r="AZ687" i="214"/>
  <c r="AZ687" i="229"/>
  <c r="AZ687" i="216"/>
  <c r="AZ687" i="217"/>
  <c r="AZ687" i="218"/>
  <c r="AZ687" i="219"/>
  <c r="AZ687" i="220"/>
  <c r="AZ687" i="221"/>
  <c r="AZ687" i="222"/>
  <c r="AZ687" i="223"/>
  <c r="AZ687" i="224"/>
  <c r="AZ687" i="225"/>
  <c r="AZ687" i="226"/>
  <c r="AZ687" i="227"/>
  <c r="AZ687" i="228"/>
  <c r="AZ702" i="210"/>
  <c r="AZ702" i="214"/>
  <c r="AZ702" i="229"/>
  <c r="AZ702" i="216"/>
  <c r="AZ702" i="217"/>
  <c r="AZ702" i="219"/>
  <c r="AZ702" i="218"/>
  <c r="AZ702" i="220"/>
  <c r="AZ702" i="221"/>
  <c r="AZ702" i="222"/>
  <c r="AZ702" i="223"/>
  <c r="AZ702" i="224"/>
  <c r="AZ702" i="225"/>
  <c r="AZ702" i="226"/>
  <c r="AZ702" i="227"/>
  <c r="AZ702" i="228"/>
  <c r="G711" i="213"/>
  <c r="AZ711" i="210"/>
  <c r="AZ711" i="214"/>
  <c r="AZ711" i="229"/>
  <c r="AZ711" i="216"/>
  <c r="AZ711" i="217"/>
  <c r="AZ711" i="218"/>
  <c r="AZ711" i="219"/>
  <c r="AZ711" i="220"/>
  <c r="AZ711" i="221"/>
  <c r="AZ711" i="222"/>
  <c r="AZ711" i="223"/>
  <c r="AZ711" i="224"/>
  <c r="AZ711" i="225"/>
  <c r="AZ711" i="226"/>
  <c r="AZ711" i="227"/>
  <c r="AZ711" i="228"/>
  <c r="G728" i="213"/>
  <c r="AZ728" i="210"/>
  <c r="AZ728" i="214"/>
  <c r="AZ728" i="229"/>
  <c r="AZ728" i="216"/>
  <c r="AZ728" i="217"/>
  <c r="AZ728" i="218"/>
  <c r="AZ728" i="219"/>
  <c r="AZ728" i="220"/>
  <c r="AZ728" i="221"/>
  <c r="AZ728" i="222"/>
  <c r="AZ728" i="223"/>
  <c r="AZ728" i="224"/>
  <c r="AZ728" i="225"/>
  <c r="AZ728" i="226"/>
  <c r="AZ728" i="227"/>
  <c r="AZ728" i="228"/>
  <c r="AZ734" i="210"/>
  <c r="AZ734" i="214"/>
  <c r="AZ734" i="229"/>
  <c r="AZ734" i="216"/>
  <c r="AZ734" i="217"/>
  <c r="AZ734" i="219"/>
  <c r="AZ734" i="218"/>
  <c r="AZ734" i="220"/>
  <c r="AZ734" i="221"/>
  <c r="AZ734" i="222"/>
  <c r="AZ734" i="223"/>
  <c r="AZ734" i="224"/>
  <c r="AZ734" i="225"/>
  <c r="AZ734" i="226"/>
  <c r="AZ734" i="227"/>
  <c r="AZ734" i="228"/>
  <c r="G739" i="213"/>
  <c r="AZ739" i="210"/>
  <c r="AZ739" i="214"/>
  <c r="AZ739" i="229"/>
  <c r="AZ739" i="216"/>
  <c r="AZ739" i="217"/>
  <c r="AZ739" i="219"/>
  <c r="AZ739" i="218"/>
  <c r="AZ739" i="220"/>
  <c r="AZ739" i="221"/>
  <c r="AZ739" i="222"/>
  <c r="AZ739" i="223"/>
  <c r="AZ739" i="224"/>
  <c r="AZ739" i="225"/>
  <c r="AZ739" i="226"/>
  <c r="AZ739" i="227"/>
  <c r="AZ739" i="228"/>
  <c r="G744" i="213"/>
  <c r="AZ754" i="210"/>
  <c r="AZ754" i="214"/>
  <c r="AZ754" i="229"/>
  <c r="AZ754" i="216"/>
  <c r="AZ754" i="217"/>
  <c r="AZ754" i="218"/>
  <c r="AZ754" i="219"/>
  <c r="AZ754" i="220"/>
  <c r="AZ754" i="221"/>
  <c r="AZ754" i="222"/>
  <c r="AZ754" i="223"/>
  <c r="AZ754" i="224"/>
  <c r="AZ754" i="225"/>
  <c r="AZ754" i="226"/>
  <c r="AZ754" i="227"/>
  <c r="AZ754" i="228"/>
  <c r="AZ759" i="210"/>
  <c r="AZ759" i="214"/>
  <c r="AZ759" i="229"/>
  <c r="AZ759" i="216"/>
  <c r="AZ759" i="217"/>
  <c r="AZ759" i="218"/>
  <c r="AZ759" i="219"/>
  <c r="AZ759" i="220"/>
  <c r="AZ759" i="221"/>
  <c r="AZ759" i="222"/>
  <c r="AZ759" i="223"/>
  <c r="AZ759" i="224"/>
  <c r="AZ759" i="225"/>
  <c r="AZ759" i="226"/>
  <c r="AZ759" i="227"/>
  <c r="AZ759" i="228"/>
  <c r="G766" i="213"/>
  <c r="G773" i="213"/>
  <c r="AZ773" i="210"/>
  <c r="AZ773" i="214"/>
  <c r="AZ773" i="229"/>
  <c r="AZ773" i="216"/>
  <c r="AZ773" i="217"/>
  <c r="AZ773" i="218"/>
  <c r="AZ773" i="219"/>
  <c r="AZ773" i="220"/>
  <c r="AZ773" i="221"/>
  <c r="AZ773" i="222"/>
  <c r="AZ773" i="223"/>
  <c r="AZ773" i="224"/>
  <c r="AZ773" i="225"/>
  <c r="AZ773" i="226"/>
  <c r="AZ773" i="227"/>
  <c r="AZ773" i="228"/>
  <c r="G780" i="213"/>
  <c r="AZ787" i="210"/>
  <c r="AZ787" i="214"/>
  <c r="AZ787" i="229"/>
  <c r="AZ787" i="216"/>
  <c r="AZ787" i="217"/>
  <c r="AZ787" i="218"/>
  <c r="AZ787" i="219"/>
  <c r="AZ787" i="220"/>
  <c r="AZ787" i="221"/>
  <c r="AZ787" i="222"/>
  <c r="AZ787" i="223"/>
  <c r="AZ787" i="224"/>
  <c r="AZ787" i="225"/>
  <c r="AZ787" i="226"/>
  <c r="AZ787" i="227"/>
  <c r="AZ787" i="228"/>
  <c r="AZ798" i="210"/>
  <c r="AZ798" i="214"/>
  <c r="AZ798" i="229"/>
  <c r="AZ798" i="216"/>
  <c r="AZ798" i="217"/>
  <c r="AZ798" i="218"/>
  <c r="AZ798" i="219"/>
  <c r="AZ798" i="220"/>
  <c r="AZ798" i="221"/>
  <c r="AZ798" i="222"/>
  <c r="AZ798" i="223"/>
  <c r="AZ798" i="224"/>
  <c r="AZ798" i="225"/>
  <c r="AZ798" i="226"/>
  <c r="AZ798" i="227"/>
  <c r="AZ798" i="228"/>
  <c r="G803" i="213"/>
  <c r="AZ803" i="210"/>
  <c r="AZ803" i="214"/>
  <c r="AZ803" i="229"/>
  <c r="AZ803" i="216"/>
  <c r="AZ803" i="217"/>
  <c r="AZ803" i="218"/>
  <c r="AZ803" i="219"/>
  <c r="AZ803" i="220"/>
  <c r="AZ803" i="221"/>
  <c r="AZ803" i="222"/>
  <c r="AZ803" i="223"/>
  <c r="AZ803" i="224"/>
  <c r="AZ803" i="225"/>
  <c r="AZ803" i="226"/>
  <c r="AZ803" i="227"/>
  <c r="AZ803" i="228"/>
  <c r="G810" i="213"/>
  <c r="AZ816" i="210"/>
  <c r="AZ816" i="214"/>
  <c r="AZ816" i="229"/>
  <c r="AZ816" i="216"/>
  <c r="AZ816" i="217"/>
  <c r="AZ816" i="218"/>
  <c r="AZ816" i="219"/>
  <c r="AZ816" i="220"/>
  <c r="AZ816" i="221"/>
  <c r="AZ816" i="222"/>
  <c r="AZ816" i="223"/>
  <c r="AZ816" i="224"/>
  <c r="AZ816" i="225"/>
  <c r="AZ816" i="226"/>
  <c r="AZ816" i="227"/>
  <c r="AZ816" i="228"/>
  <c r="G827" i="213"/>
  <c r="AZ827" i="210"/>
  <c r="AZ827" i="214"/>
  <c r="AZ827" i="229"/>
  <c r="AZ827" i="216"/>
  <c r="AZ827" i="217"/>
  <c r="AZ827" i="218"/>
  <c r="AZ827" i="219"/>
  <c r="AZ827" i="220"/>
  <c r="AZ827" i="221"/>
  <c r="AZ827" i="222"/>
  <c r="AZ827" i="223"/>
  <c r="AZ827" i="224"/>
  <c r="AZ827" i="225"/>
  <c r="AZ827" i="226"/>
  <c r="AZ827" i="227"/>
  <c r="AZ827" i="228"/>
  <c r="G836" i="213"/>
  <c r="AZ836" i="210"/>
  <c r="AZ836" i="214"/>
  <c r="AZ836" i="229"/>
  <c r="AZ836" i="216"/>
  <c r="AZ836" i="217"/>
  <c r="AZ836" i="218"/>
  <c r="AZ836" i="219"/>
  <c r="AZ836" i="220"/>
  <c r="AZ836" i="221"/>
  <c r="AZ836" i="222"/>
  <c r="AZ836" i="223"/>
  <c r="AZ836" i="224"/>
  <c r="AZ836" i="225"/>
  <c r="AZ836" i="226"/>
  <c r="AZ836" i="227"/>
  <c r="AZ836" i="228"/>
  <c r="G847" i="213"/>
  <c r="AZ847" i="210"/>
  <c r="AZ847" i="214"/>
  <c r="AZ847" i="229"/>
  <c r="AZ847" i="216"/>
  <c r="AZ847" i="217"/>
  <c r="AZ847" i="218"/>
  <c r="AZ847" i="219"/>
  <c r="AZ847" i="220"/>
  <c r="AZ847" i="221"/>
  <c r="AZ847" i="222"/>
  <c r="AZ847" i="223"/>
  <c r="AZ847" i="224"/>
  <c r="AZ847" i="225"/>
  <c r="AZ847" i="226"/>
  <c r="AZ847" i="227"/>
  <c r="AZ847" i="228"/>
  <c r="G861" i="213"/>
  <c r="AZ861" i="210"/>
  <c r="AZ861" i="214"/>
  <c r="AZ861" i="229"/>
  <c r="AZ861" i="216"/>
  <c r="AZ861" i="217"/>
  <c r="AZ861" i="218"/>
  <c r="AZ861" i="219"/>
  <c r="AZ861" i="220"/>
  <c r="AZ861" i="221"/>
  <c r="AZ861" i="222"/>
  <c r="AZ861" i="223"/>
  <c r="AZ861" i="224"/>
  <c r="AZ861" i="225"/>
  <c r="AZ861" i="226"/>
  <c r="AZ861" i="227"/>
  <c r="AZ861" i="228"/>
  <c r="G870" i="213"/>
  <c r="AZ870" i="210"/>
  <c r="AZ870" i="214"/>
  <c r="AZ870" i="229"/>
  <c r="AZ870" i="216"/>
  <c r="AZ870" i="217"/>
  <c r="AZ870" i="218"/>
  <c r="AZ870" i="219"/>
  <c r="AZ870" i="220"/>
  <c r="AZ870" i="221"/>
  <c r="AZ870" i="222"/>
  <c r="AZ870" i="223"/>
  <c r="AZ870" i="224"/>
  <c r="AZ870" i="225"/>
  <c r="AZ870" i="226"/>
  <c r="AZ870" i="227"/>
  <c r="AZ870" i="228"/>
  <c r="G883" i="213"/>
  <c r="AZ883" i="210"/>
  <c r="AZ883" i="214"/>
  <c r="AZ883" i="229"/>
  <c r="AZ883" i="216"/>
  <c r="AZ883" i="217"/>
  <c r="AZ883" i="218"/>
  <c r="AZ883" i="219"/>
  <c r="AZ883" i="220"/>
  <c r="AZ883" i="221"/>
  <c r="AZ883" i="222"/>
  <c r="AZ883" i="223"/>
  <c r="AZ883" i="224"/>
  <c r="AZ883" i="225"/>
  <c r="AZ883" i="226"/>
  <c r="AZ883" i="227"/>
  <c r="AZ883" i="228"/>
  <c r="G891" i="213"/>
  <c r="AZ891" i="210"/>
  <c r="AZ891" i="214"/>
  <c r="AZ891" i="229"/>
  <c r="AZ891" i="216"/>
  <c r="AZ891" i="217"/>
  <c r="AZ891" i="218"/>
  <c r="AZ891" i="219"/>
  <c r="AZ891" i="220"/>
  <c r="AZ891" i="221"/>
  <c r="AZ891" i="222"/>
  <c r="AZ891" i="223"/>
  <c r="AZ891" i="224"/>
  <c r="AZ891" i="225"/>
  <c r="AZ891" i="226"/>
  <c r="AZ891" i="227"/>
  <c r="AZ891" i="228"/>
  <c r="AZ902" i="210"/>
  <c r="AZ902" i="214"/>
  <c r="AZ902" i="229"/>
  <c r="AZ902" i="216"/>
  <c r="AZ902" i="217"/>
  <c r="AZ902" i="218"/>
  <c r="AZ902" i="219"/>
  <c r="AZ902" i="220"/>
  <c r="AZ902" i="221"/>
  <c r="AZ902" i="222"/>
  <c r="AZ902" i="224"/>
  <c r="AZ902" i="223"/>
  <c r="AZ902" i="225"/>
  <c r="AZ902" i="226"/>
  <c r="AZ902" i="227"/>
  <c r="AZ902" i="228"/>
  <c r="G911" i="213"/>
  <c r="AZ911" i="210"/>
  <c r="AZ911" i="214"/>
  <c r="AZ911" i="229"/>
  <c r="AZ911" i="216"/>
  <c r="AZ911" i="217"/>
  <c r="AZ911" i="218"/>
  <c r="AZ911" i="219"/>
  <c r="AZ911" i="220"/>
  <c r="AZ911" i="221"/>
  <c r="AZ911" i="222"/>
  <c r="AZ911" i="223"/>
  <c r="AZ911" i="224"/>
  <c r="AZ911" i="225"/>
  <c r="AZ911" i="226"/>
  <c r="AZ911" i="227"/>
  <c r="AZ911" i="228"/>
  <c r="AZ922" i="210"/>
  <c r="AZ922" i="214"/>
  <c r="AZ922" i="229"/>
  <c r="AZ922" i="216"/>
  <c r="AZ922" i="217"/>
  <c r="AZ922" i="218"/>
  <c r="AZ922" i="219"/>
  <c r="AZ922" i="220"/>
  <c r="AZ922" i="221"/>
  <c r="AZ922" i="222"/>
  <c r="AZ922" i="223"/>
  <c r="AZ922" i="224"/>
  <c r="AZ922" i="225"/>
  <c r="AZ922" i="226"/>
  <c r="AZ922" i="227"/>
  <c r="AZ922" i="228"/>
  <c r="G936" i="213"/>
  <c r="AZ936" i="210"/>
  <c r="AZ936" i="214"/>
  <c r="AZ936" i="229"/>
  <c r="AZ936" i="216"/>
  <c r="AZ936" i="217"/>
  <c r="AZ936" i="218"/>
  <c r="AZ936" i="219"/>
  <c r="AZ936" i="220"/>
  <c r="AZ936" i="221"/>
  <c r="AZ936" i="222"/>
  <c r="AZ936" i="223"/>
  <c r="AZ936" i="224"/>
  <c r="AZ936" i="225"/>
  <c r="AZ936" i="226"/>
  <c r="AZ936" i="227"/>
  <c r="AZ936" i="228"/>
  <c r="G947" i="213"/>
  <c r="AZ947" i="210"/>
  <c r="AZ947" i="214"/>
  <c r="AZ947" i="229"/>
  <c r="AZ947" i="216"/>
  <c r="AZ947" i="217"/>
  <c r="AZ947" i="218"/>
  <c r="AZ947" i="219"/>
  <c r="AZ947" i="220"/>
  <c r="AZ947" i="221"/>
  <c r="AZ947" i="222"/>
  <c r="AZ947" i="223"/>
  <c r="AZ947" i="224"/>
  <c r="AZ947" i="225"/>
  <c r="AZ947" i="226"/>
  <c r="AZ947" i="227"/>
  <c r="AZ947" i="228"/>
  <c r="G954" i="213"/>
  <c r="AZ954" i="210"/>
  <c r="AZ954" i="214"/>
  <c r="AZ954" i="229"/>
  <c r="AZ954" i="216"/>
  <c r="AZ954" i="217"/>
  <c r="AZ954" i="218"/>
  <c r="AZ954" i="219"/>
  <c r="AZ954" i="220"/>
  <c r="AZ954" i="221"/>
  <c r="AZ954" i="222"/>
  <c r="AZ954" i="223"/>
  <c r="AZ954" i="224"/>
  <c r="AZ954" i="225"/>
  <c r="AZ954" i="226"/>
  <c r="AZ954" i="227"/>
  <c r="AZ954" i="228"/>
  <c r="AZ962" i="210"/>
  <c r="AZ962" i="214"/>
  <c r="AZ962" i="229"/>
  <c r="AZ962" i="216"/>
  <c r="AZ962" i="217"/>
  <c r="AZ962" i="218"/>
  <c r="AZ962" i="219"/>
  <c r="AZ962" i="220"/>
  <c r="AZ962" i="221"/>
  <c r="AZ962" i="222"/>
  <c r="AZ962" i="223"/>
  <c r="AZ962" i="224"/>
  <c r="AZ962" i="225"/>
  <c r="AZ962" i="226"/>
  <c r="AZ962" i="227"/>
  <c r="AZ962" i="228"/>
  <c r="AZ970" i="210"/>
  <c r="AZ970" i="214"/>
  <c r="AZ970" i="229"/>
  <c r="AZ970" i="216"/>
  <c r="AZ970" i="217"/>
  <c r="AZ970" i="218"/>
  <c r="AZ970" i="219"/>
  <c r="AZ970" i="220"/>
  <c r="AZ970" i="221"/>
  <c r="AZ970" i="222"/>
  <c r="AZ970" i="223"/>
  <c r="AZ970" i="224"/>
  <c r="AZ970" i="225"/>
  <c r="AZ970" i="226"/>
  <c r="AZ970" i="227"/>
  <c r="AZ970" i="228"/>
  <c r="G977" i="213"/>
  <c r="AZ977" i="210"/>
  <c r="AZ977" i="214"/>
  <c r="AZ977" i="229"/>
  <c r="AZ977" i="216"/>
  <c r="AZ977" i="217"/>
  <c r="AZ977" i="218"/>
  <c r="AZ977" i="219"/>
  <c r="AZ977" i="220"/>
  <c r="AZ977" i="221"/>
  <c r="AZ977" i="222"/>
  <c r="AZ977" i="223"/>
  <c r="AZ977" i="224"/>
  <c r="AZ977" i="225"/>
  <c r="AZ977" i="226"/>
  <c r="AZ977" i="227"/>
  <c r="AZ977" i="228"/>
  <c r="BA984" i="210"/>
  <c r="BA984" i="214"/>
  <c r="BA984" i="229"/>
  <c r="BA984" i="216"/>
  <c r="BA984" i="217"/>
  <c r="BA984" i="218"/>
  <c r="BA984" i="219"/>
  <c r="BA984" i="220"/>
  <c r="BA984" i="221"/>
  <c r="BA984" i="222"/>
  <c r="BA984" i="223"/>
  <c r="BA984" i="224"/>
  <c r="BA984" i="225"/>
  <c r="BA984" i="226"/>
  <c r="BA984" i="227"/>
  <c r="BA984" i="228"/>
  <c r="BA994" i="210"/>
  <c r="BA994" i="214"/>
  <c r="BA994" i="229"/>
  <c r="BA994" i="216"/>
  <c r="BA994" i="217"/>
  <c r="BA994" i="218"/>
  <c r="BA994" i="219"/>
  <c r="BA994" i="220"/>
  <c r="BA994" i="221"/>
  <c r="BA994" i="222"/>
  <c r="BA994" i="223"/>
  <c r="BA994" i="224"/>
  <c r="BA994" i="225"/>
  <c r="BA994" i="226"/>
  <c r="BA994" i="227"/>
  <c r="BA994" i="228"/>
  <c r="G1005" i="213"/>
  <c r="AZ1005" i="210"/>
  <c r="AZ1005" i="214"/>
  <c r="AZ1005" i="229"/>
  <c r="AZ1005" i="216"/>
  <c r="AZ1005" i="217"/>
  <c r="AZ1005" i="218"/>
  <c r="AZ1005" i="219"/>
  <c r="AZ1005" i="220"/>
  <c r="AZ1005" i="221"/>
  <c r="AZ1005" i="222"/>
  <c r="AZ1005" i="223"/>
  <c r="AZ1005" i="224"/>
  <c r="AZ1005" i="225"/>
  <c r="AZ1005" i="226"/>
  <c r="AZ1005" i="227"/>
  <c r="AZ1005" i="228"/>
  <c r="AZ1014" i="210"/>
  <c r="AZ1014" i="214"/>
  <c r="AZ1014" i="229"/>
  <c r="AZ1014" i="216"/>
  <c r="AZ1014" i="217"/>
  <c r="AZ1014" i="218"/>
  <c r="AZ1014" i="219"/>
  <c r="AZ1014" i="220"/>
  <c r="AZ1014" i="221"/>
  <c r="AZ1014" i="222"/>
  <c r="AZ1014" i="224"/>
  <c r="AZ1014" i="223"/>
  <c r="AZ1014" i="225"/>
  <c r="AZ1014" i="226"/>
  <c r="AZ1014" i="227"/>
  <c r="AZ1014" i="228"/>
  <c r="BA1024" i="210"/>
  <c r="BA1024" i="214"/>
  <c r="BA1024" i="229"/>
  <c r="BA1024" i="216"/>
  <c r="BA1024" i="217"/>
  <c r="BA1024" i="218"/>
  <c r="BA1024" i="219"/>
  <c r="BA1024" i="220"/>
  <c r="BA1024" i="221"/>
  <c r="BA1024" i="222"/>
  <c r="BA1024" i="223"/>
  <c r="BA1024" i="224"/>
  <c r="BA1024" i="225"/>
  <c r="BA1024" i="226"/>
  <c r="BA1024" i="227"/>
  <c r="BA1024" i="228"/>
  <c r="AZ1034" i="210"/>
  <c r="AZ1034" i="214"/>
  <c r="AZ1034" i="229"/>
  <c r="AZ1034" i="216"/>
  <c r="AZ1034" i="217"/>
  <c r="AZ1034" i="218"/>
  <c r="AZ1034" i="219"/>
  <c r="AZ1034" i="220"/>
  <c r="AZ1034" i="221"/>
  <c r="AZ1034" i="222"/>
  <c r="AZ1034" i="223"/>
  <c r="AZ1034" i="224"/>
  <c r="AZ1034" i="225"/>
  <c r="AZ1034" i="226"/>
  <c r="AZ1034" i="227"/>
  <c r="AZ1034" i="228"/>
  <c r="G1051" i="213"/>
  <c r="AZ1051" i="210"/>
  <c r="AZ1051" i="214"/>
  <c r="AZ1051" i="229"/>
  <c r="AZ1051" i="216"/>
  <c r="AZ1051" i="217"/>
  <c r="AZ1051" i="218"/>
  <c r="AZ1051" i="219"/>
  <c r="AZ1051" i="220"/>
  <c r="AZ1051" i="221"/>
  <c r="AZ1051" i="222"/>
  <c r="AZ1051" i="223"/>
  <c r="AZ1051" i="224"/>
  <c r="AZ1051" i="225"/>
  <c r="AZ1051" i="226"/>
  <c r="AZ1051" i="227"/>
  <c r="AZ1051" i="228"/>
  <c r="G1064" i="213"/>
  <c r="AZ1064" i="210"/>
  <c r="AZ1064" i="214"/>
  <c r="AZ1064" i="229"/>
  <c r="AZ1064" i="216"/>
  <c r="AZ1064" i="217"/>
  <c r="AZ1064" i="218"/>
  <c r="AZ1064" i="219"/>
  <c r="AZ1064" i="220"/>
  <c r="AZ1064" i="221"/>
  <c r="AZ1064" i="222"/>
  <c r="AZ1064" i="223"/>
  <c r="AZ1064" i="224"/>
  <c r="AZ1064" i="225"/>
  <c r="AZ1064" i="226"/>
  <c r="AZ1064" i="227"/>
  <c r="AZ1064" i="228"/>
  <c r="G1073" i="213"/>
  <c r="AZ1073" i="210"/>
  <c r="AZ1073" i="214"/>
  <c r="AZ1073" i="229"/>
  <c r="AZ1073" i="216"/>
  <c r="AZ1073" i="217"/>
  <c r="AZ1073" i="218"/>
  <c r="AZ1073" i="219"/>
  <c r="AZ1073" i="220"/>
  <c r="AZ1073" i="221"/>
  <c r="AZ1073" i="222"/>
  <c r="AZ1073" i="223"/>
  <c r="AZ1073" i="224"/>
  <c r="AZ1073" i="225"/>
  <c r="AZ1073" i="226"/>
  <c r="AZ1073" i="227"/>
  <c r="AZ1073" i="228"/>
  <c r="G1079" i="213"/>
  <c r="AZ1079" i="210"/>
  <c r="AZ1079" i="214"/>
  <c r="AZ1079" i="229"/>
  <c r="AZ1079" i="216"/>
  <c r="AZ1079" i="217"/>
  <c r="AZ1079" i="218"/>
  <c r="AZ1079" i="219"/>
  <c r="AZ1079" i="220"/>
  <c r="AZ1079" i="221"/>
  <c r="AZ1079" i="222"/>
  <c r="AZ1079" i="223"/>
  <c r="AZ1079" i="224"/>
  <c r="AZ1079" i="225"/>
  <c r="AZ1079" i="226"/>
  <c r="AZ1079" i="227"/>
  <c r="AZ1079" i="228"/>
  <c r="AZ1086" i="210"/>
  <c r="AZ1086" i="214"/>
  <c r="AZ1086" i="229"/>
  <c r="AZ1086" i="216"/>
  <c r="AZ1086" i="217"/>
  <c r="AZ1086" i="218"/>
  <c r="AZ1086" i="219"/>
  <c r="AZ1086" i="220"/>
  <c r="AZ1086" i="221"/>
  <c r="AZ1086" i="222"/>
  <c r="AZ1086" i="224"/>
  <c r="AZ1086" i="223"/>
  <c r="AZ1086" i="225"/>
  <c r="AZ1086" i="226"/>
  <c r="AZ1086" i="227"/>
  <c r="AZ1086" i="228"/>
  <c r="AZ1094" i="210"/>
  <c r="AZ1094" i="214"/>
  <c r="AZ1094" i="229"/>
  <c r="AZ1094" i="216"/>
  <c r="AZ1094" i="217"/>
  <c r="AZ1094" i="218"/>
  <c r="AZ1094" i="219"/>
  <c r="AZ1094" i="220"/>
  <c r="AZ1094" i="221"/>
  <c r="AZ1094" i="222"/>
  <c r="AZ1094" i="224"/>
  <c r="AZ1094" i="223"/>
  <c r="AZ1094" i="225"/>
  <c r="AZ1094" i="226"/>
  <c r="AZ1094" i="227"/>
  <c r="AZ1094" i="228"/>
  <c r="G1101" i="213"/>
  <c r="AZ1101" i="210"/>
  <c r="AZ1101" i="214"/>
  <c r="AZ1101" i="229"/>
  <c r="AZ1101" i="216"/>
  <c r="AZ1101" i="217"/>
  <c r="AZ1101" i="218"/>
  <c r="AZ1101" i="219"/>
  <c r="AZ1101" i="220"/>
  <c r="AZ1101" i="221"/>
  <c r="AZ1101" i="222"/>
  <c r="AZ1101" i="223"/>
  <c r="AZ1101" i="224"/>
  <c r="AZ1101" i="225"/>
  <c r="AZ1101" i="226"/>
  <c r="AZ1101" i="227"/>
  <c r="AZ1101" i="228"/>
  <c r="G1107" i="213"/>
  <c r="AZ1107" i="210"/>
  <c r="AZ1107" i="214"/>
  <c r="AZ1107" i="229"/>
  <c r="AZ1107" i="216"/>
  <c r="AZ1107" i="217"/>
  <c r="AZ1107" i="218"/>
  <c r="AZ1107" i="219"/>
  <c r="AZ1107" i="220"/>
  <c r="AZ1107" i="221"/>
  <c r="AZ1107" i="222"/>
  <c r="AZ1107" i="223"/>
  <c r="AZ1107" i="224"/>
  <c r="AZ1107" i="225"/>
  <c r="AZ1107" i="226"/>
  <c r="AZ1107" i="227"/>
  <c r="AZ1107" i="228"/>
  <c r="AZ1116" i="210"/>
  <c r="AZ1116" i="214"/>
  <c r="AZ1116" i="229"/>
  <c r="AZ1116" i="216"/>
  <c r="AZ1116" i="217"/>
  <c r="AZ1116" i="218"/>
  <c r="AZ1116" i="219"/>
  <c r="AZ1116" i="220"/>
  <c r="AZ1116" i="221"/>
  <c r="AZ1116" i="222"/>
  <c r="AZ1116" i="223"/>
  <c r="AZ1116" i="224"/>
  <c r="AZ1116" i="225"/>
  <c r="AZ1116" i="226"/>
  <c r="AZ1116" i="227"/>
  <c r="AZ1116" i="228"/>
  <c r="AZ1121" i="210"/>
  <c r="AZ1121" i="214"/>
  <c r="AZ1121" i="229"/>
  <c r="AZ1121" i="216"/>
  <c r="AZ1121" i="217"/>
  <c r="AZ1121" i="218"/>
  <c r="AZ1121" i="219"/>
  <c r="AZ1121" i="220"/>
  <c r="AZ1121" i="221"/>
  <c r="AZ1121" i="222"/>
  <c r="AZ1121" i="223"/>
  <c r="AZ1121" i="224"/>
  <c r="AZ1121" i="225"/>
  <c r="AZ1121" i="226"/>
  <c r="AZ1121" i="227"/>
  <c r="AZ1121" i="228"/>
  <c r="G1128" i="213"/>
  <c r="AO27" i="220"/>
  <c r="AO27" i="221"/>
  <c r="AO27" i="222"/>
  <c r="AO27" i="223"/>
  <c r="AO27" i="224"/>
  <c r="AO27" i="225"/>
  <c r="AO27" i="226"/>
  <c r="AO27" i="227"/>
  <c r="AO27" i="228"/>
  <c r="AO27" i="219"/>
  <c r="AO27" i="218"/>
  <c r="AO27" i="217"/>
  <c r="AO27" i="216"/>
  <c r="AO27" i="229"/>
  <c r="AO27" i="214"/>
  <c r="AO27" i="210"/>
  <c r="G13" i="213"/>
  <c r="AZ13" i="210"/>
  <c r="AZ13" i="214"/>
  <c r="AZ13" i="229"/>
  <c r="AZ13" i="216"/>
  <c r="AZ13" i="217"/>
  <c r="AZ13" i="218"/>
  <c r="AZ13" i="219"/>
  <c r="AZ13" i="220"/>
  <c r="AZ13" i="221"/>
  <c r="AZ13" i="222"/>
  <c r="AZ13" i="223"/>
  <c r="AZ13" i="224"/>
  <c r="AZ13" i="225"/>
  <c r="AZ13" i="226"/>
  <c r="AZ13" i="227"/>
  <c r="AZ13" i="228"/>
  <c r="G36" i="213"/>
  <c r="G54" i="213"/>
  <c r="G119" i="213"/>
  <c r="AZ119" i="210"/>
  <c r="AZ119" i="214"/>
  <c r="AZ119" i="229"/>
  <c r="AZ119" i="216"/>
  <c r="AZ119" i="217"/>
  <c r="AZ119" i="218"/>
  <c r="AZ119" i="219"/>
  <c r="AZ119" i="220"/>
  <c r="AZ119" i="221"/>
  <c r="AZ119" i="222"/>
  <c r="AZ119" i="224"/>
  <c r="AZ119" i="225"/>
  <c r="AZ119" i="226"/>
  <c r="AZ119" i="223"/>
  <c r="AZ119" i="227"/>
  <c r="AZ119" i="228"/>
  <c r="G139" i="213"/>
  <c r="AZ139" i="210"/>
  <c r="AZ139" i="214"/>
  <c r="AZ139" i="229"/>
  <c r="AZ139" i="216"/>
  <c r="AZ139" i="217"/>
  <c r="AZ139" i="218"/>
  <c r="AZ139" i="219"/>
  <c r="AZ139" i="220"/>
  <c r="AZ139" i="221"/>
  <c r="AZ139" i="222"/>
  <c r="AZ139" i="223"/>
  <c r="AZ139" i="224"/>
  <c r="AZ139" i="225"/>
  <c r="AZ139" i="226"/>
  <c r="AZ139" i="227"/>
  <c r="AZ139" i="228"/>
  <c r="G158" i="213"/>
  <c r="AZ158" i="210"/>
  <c r="AZ158" i="214"/>
  <c r="AZ158" i="229"/>
  <c r="AZ158" i="216"/>
  <c r="AZ158" i="217"/>
  <c r="AZ158" i="218"/>
  <c r="AZ158" i="219"/>
  <c r="AZ158" i="220"/>
  <c r="AZ158" i="221"/>
  <c r="AZ158" i="222"/>
  <c r="AZ158" i="223"/>
  <c r="AZ158" i="224"/>
  <c r="AZ158" i="225"/>
  <c r="AZ158" i="226"/>
  <c r="AZ158" i="227"/>
  <c r="AZ158" i="228"/>
  <c r="G200" i="213"/>
  <c r="AZ200" i="210"/>
  <c r="AZ200" i="214"/>
  <c r="AZ200" i="229"/>
  <c r="AZ200" i="216"/>
  <c r="AZ200" i="217"/>
  <c r="AZ200" i="218"/>
  <c r="AZ200" i="219"/>
  <c r="AZ200" i="220"/>
  <c r="AZ200" i="221"/>
  <c r="AZ200" i="223"/>
  <c r="AZ200" i="222"/>
  <c r="AZ200" i="224"/>
  <c r="AZ200" i="225"/>
  <c r="AZ200" i="226"/>
  <c r="AZ200" i="227"/>
  <c r="AZ200" i="228"/>
  <c r="G227" i="213"/>
  <c r="AZ227" i="210"/>
  <c r="AZ227" i="214"/>
  <c r="AZ227" i="229"/>
  <c r="AZ227" i="216"/>
  <c r="AZ227" i="217"/>
  <c r="AZ227" i="218"/>
  <c r="AZ227" i="219"/>
  <c r="AZ227" i="220"/>
  <c r="AZ227" i="221"/>
  <c r="AZ227" i="222"/>
  <c r="AZ227" i="223"/>
  <c r="AZ227" i="224"/>
  <c r="AZ227" i="225"/>
  <c r="AZ227" i="226"/>
  <c r="AZ227" i="227"/>
  <c r="AZ227" i="228"/>
  <c r="G242" i="213"/>
  <c r="AZ242" i="210"/>
  <c r="AZ242" i="214"/>
  <c r="AZ242" i="229"/>
  <c r="AZ242" i="216"/>
  <c r="AZ242" i="217"/>
  <c r="AZ242" i="218"/>
  <c r="AZ242" i="219"/>
  <c r="AZ242" i="220"/>
  <c r="AZ242" i="221"/>
  <c r="AZ242" i="222"/>
  <c r="AZ242" i="223"/>
  <c r="AZ242" i="224"/>
  <c r="AZ242" i="225"/>
  <c r="AZ242" i="226"/>
  <c r="AZ242" i="227"/>
  <c r="AZ242" i="228"/>
  <c r="G260" i="213"/>
  <c r="AZ260" i="210"/>
  <c r="AZ260" i="214"/>
  <c r="AZ260" i="229"/>
  <c r="AZ260" i="216"/>
  <c r="AZ260" i="217"/>
  <c r="AZ260" i="218"/>
  <c r="AZ260" i="219"/>
  <c r="AZ260" i="220"/>
  <c r="AZ260" i="221"/>
  <c r="AZ260" i="222"/>
  <c r="AZ260" i="223"/>
  <c r="AZ260" i="224"/>
  <c r="AZ260" i="225"/>
  <c r="AZ260" i="226"/>
  <c r="AZ260" i="227"/>
  <c r="AZ260" i="228"/>
  <c r="AZ284" i="210"/>
  <c r="AZ284" i="214"/>
  <c r="AZ284" i="229"/>
  <c r="AZ284" i="216"/>
  <c r="AZ284" i="217"/>
  <c r="AZ284" i="218"/>
  <c r="AZ284" i="219"/>
  <c r="AZ284" i="220"/>
  <c r="AZ284" i="221"/>
  <c r="AZ284" i="222"/>
  <c r="AZ284" i="223"/>
  <c r="AZ284" i="224"/>
  <c r="AZ284" i="225"/>
  <c r="AZ284" i="226"/>
  <c r="AZ284" i="227"/>
  <c r="AZ284" i="228"/>
  <c r="AZ298" i="210"/>
  <c r="AZ298" i="214"/>
  <c r="AZ298" i="229"/>
  <c r="AZ298" i="216"/>
  <c r="AZ298" i="217"/>
  <c r="AZ298" i="218"/>
  <c r="AZ298" i="219"/>
  <c r="AZ298" i="220"/>
  <c r="AZ298" i="221"/>
  <c r="AZ298" i="222"/>
  <c r="AZ298" i="223"/>
  <c r="AZ298" i="224"/>
  <c r="AZ298" i="225"/>
  <c r="AZ298" i="226"/>
  <c r="AZ298" i="227"/>
  <c r="AZ298" i="228"/>
  <c r="G307" i="213"/>
  <c r="AZ307" i="210"/>
  <c r="AZ307" i="214"/>
  <c r="AZ307" i="229"/>
  <c r="AZ307" i="216"/>
  <c r="AZ307" i="217"/>
  <c r="AZ307" i="218"/>
  <c r="AZ307" i="219"/>
  <c r="AZ307" i="220"/>
  <c r="AZ307" i="221"/>
  <c r="AZ307" i="222"/>
  <c r="AZ307" i="223"/>
  <c r="AZ307" i="224"/>
  <c r="AZ307" i="225"/>
  <c r="AZ307" i="226"/>
  <c r="AZ307" i="227"/>
  <c r="AZ307" i="228"/>
  <c r="G325" i="213"/>
  <c r="AZ325" i="210"/>
  <c r="AZ325" i="214"/>
  <c r="AZ325" i="229"/>
  <c r="AZ325" i="216"/>
  <c r="AZ325" i="217"/>
  <c r="AZ325" i="218"/>
  <c r="AZ325" i="219"/>
  <c r="AZ325" i="220"/>
  <c r="AZ325" i="221"/>
  <c r="AZ325" i="222"/>
  <c r="AZ325" i="223"/>
  <c r="AZ325" i="224"/>
  <c r="AZ325" i="225"/>
  <c r="AZ325" i="226"/>
  <c r="AZ325" i="227"/>
  <c r="AZ325" i="228"/>
  <c r="G343" i="213"/>
  <c r="AZ343" i="210"/>
  <c r="AZ343" i="214"/>
  <c r="AZ343" i="229"/>
  <c r="AZ343" i="216"/>
  <c r="AZ343" i="217"/>
  <c r="AZ343" i="218"/>
  <c r="AZ343" i="219"/>
  <c r="AZ343" i="220"/>
  <c r="AZ343" i="221"/>
  <c r="AZ343" i="222"/>
  <c r="AZ343" i="223"/>
  <c r="AZ343" i="224"/>
  <c r="AZ343" i="225"/>
  <c r="AZ343" i="226"/>
  <c r="AZ343" i="227"/>
  <c r="AZ343" i="228"/>
  <c r="AZ358" i="210"/>
  <c r="AZ358" i="214"/>
  <c r="AZ358" i="229"/>
  <c r="AZ358" i="216"/>
  <c r="AZ358" i="217"/>
  <c r="AZ358" i="218"/>
  <c r="AZ358" i="219"/>
  <c r="AZ358" i="220"/>
  <c r="AZ358" i="221"/>
  <c r="AZ358" i="222"/>
  <c r="AZ358" i="223"/>
  <c r="AZ358" i="224"/>
  <c r="AZ358" i="225"/>
  <c r="AZ358" i="226"/>
  <c r="AZ358" i="227"/>
  <c r="AZ358" i="228"/>
  <c r="AZ374" i="210"/>
  <c r="AZ374" i="214"/>
  <c r="AZ374" i="229"/>
  <c r="AZ374" i="216"/>
  <c r="AZ374" i="217"/>
  <c r="AZ374" i="218"/>
  <c r="AZ374" i="219"/>
  <c r="AZ374" i="220"/>
  <c r="AZ374" i="221"/>
  <c r="AZ374" i="222"/>
  <c r="AZ374" i="223"/>
  <c r="AZ374" i="224"/>
  <c r="AZ374" i="225"/>
  <c r="AZ374" i="226"/>
  <c r="AZ374" i="227"/>
  <c r="AZ374" i="228"/>
  <c r="AZ398" i="210"/>
  <c r="AZ398" i="214"/>
  <c r="AZ398" i="229"/>
  <c r="AZ398" i="216"/>
  <c r="AZ398" i="217"/>
  <c r="AZ398" i="218"/>
  <c r="AZ398" i="219"/>
  <c r="AZ398" i="220"/>
  <c r="AZ398" i="221"/>
  <c r="AZ398" i="222"/>
  <c r="AZ398" i="223"/>
  <c r="AZ398" i="224"/>
  <c r="AZ398" i="225"/>
  <c r="AZ398" i="226"/>
  <c r="AZ398" i="227"/>
  <c r="AZ398" i="228"/>
  <c r="BA403" i="210"/>
  <c r="BA403" i="214"/>
  <c r="BA403" i="229"/>
  <c r="BA403" i="216"/>
  <c r="BA403" i="217"/>
  <c r="BA403" i="218"/>
  <c r="BA403" i="219"/>
  <c r="BA403" i="220"/>
  <c r="BA403" i="221"/>
  <c r="BA403" i="222"/>
  <c r="BA403" i="223"/>
  <c r="BA403" i="224"/>
  <c r="BA403" i="225"/>
  <c r="BA403" i="226"/>
  <c r="BA403" i="227"/>
  <c r="BA403" i="228"/>
  <c r="AZ411" i="210"/>
  <c r="AZ411" i="214"/>
  <c r="AZ411" i="229"/>
  <c r="AZ411" i="216"/>
  <c r="AZ411" i="217"/>
  <c r="AZ411" i="218"/>
  <c r="AZ411" i="219"/>
  <c r="AZ411" i="220"/>
  <c r="AZ411" i="221"/>
  <c r="AZ411" i="222"/>
  <c r="AZ411" i="223"/>
  <c r="AZ411" i="224"/>
  <c r="AZ411" i="225"/>
  <c r="AZ411" i="226"/>
  <c r="AZ411" i="227"/>
  <c r="AZ411" i="228"/>
  <c r="AZ416" i="210"/>
  <c r="AZ416" i="214"/>
  <c r="AZ416" i="229"/>
  <c r="AZ416" i="216"/>
  <c r="AZ416" i="217"/>
  <c r="AZ416" i="218"/>
  <c r="AZ416" i="219"/>
  <c r="AZ416" i="220"/>
  <c r="AZ416" i="221"/>
  <c r="AZ416" i="222"/>
  <c r="AZ416" i="223"/>
  <c r="AZ416" i="224"/>
  <c r="AZ416" i="225"/>
  <c r="AZ416" i="226"/>
  <c r="AZ416" i="227"/>
  <c r="AZ416" i="228"/>
  <c r="AZ421" i="210"/>
  <c r="AZ421" i="214"/>
  <c r="AZ421" i="229"/>
  <c r="AZ421" i="216"/>
  <c r="AZ421" i="217"/>
  <c r="AZ421" i="218"/>
  <c r="AZ421" i="219"/>
  <c r="AZ421" i="220"/>
  <c r="AZ421" i="221"/>
  <c r="AZ421" i="222"/>
  <c r="AZ421" i="223"/>
  <c r="AZ421" i="224"/>
  <c r="AZ421" i="225"/>
  <c r="AZ421" i="226"/>
  <c r="AZ421" i="227"/>
  <c r="AZ421" i="228"/>
  <c r="AZ439" i="210"/>
  <c r="AZ439" i="214"/>
  <c r="AZ439" i="229"/>
  <c r="AZ439" i="216"/>
  <c r="AZ439" i="217"/>
  <c r="AZ439" i="218"/>
  <c r="AZ439" i="219"/>
  <c r="AZ439" i="220"/>
  <c r="AZ439" i="221"/>
  <c r="AZ439" i="222"/>
  <c r="AZ439" i="223"/>
  <c r="AZ439" i="224"/>
  <c r="AZ439" i="225"/>
  <c r="AZ439" i="226"/>
  <c r="AZ439" i="227"/>
  <c r="AZ439" i="228"/>
  <c r="AZ451" i="210"/>
  <c r="AZ451" i="214"/>
  <c r="AZ451" i="229"/>
  <c r="AZ451" i="216"/>
  <c r="AZ451" i="217"/>
  <c r="AZ451" i="218"/>
  <c r="AZ451" i="219"/>
  <c r="AZ451" i="220"/>
  <c r="AZ451" i="221"/>
  <c r="AZ451" i="222"/>
  <c r="AZ451" i="223"/>
  <c r="AZ451" i="224"/>
  <c r="AZ451" i="225"/>
  <c r="AZ451" i="226"/>
  <c r="AZ451" i="227"/>
  <c r="AZ451" i="228"/>
  <c r="AZ461" i="210"/>
  <c r="AZ461" i="214"/>
  <c r="AZ461" i="229"/>
  <c r="AZ461" i="216"/>
  <c r="AZ461" i="217"/>
  <c r="AZ461" i="218"/>
  <c r="AZ461" i="219"/>
  <c r="AZ461" i="220"/>
  <c r="AZ461" i="221"/>
  <c r="AZ461" i="222"/>
  <c r="AZ461" i="223"/>
  <c r="AZ461" i="224"/>
  <c r="AZ461" i="225"/>
  <c r="AZ461" i="226"/>
  <c r="AZ461" i="227"/>
  <c r="AZ461" i="228"/>
  <c r="AZ472" i="210"/>
  <c r="AZ472" i="214"/>
  <c r="AZ472" i="229"/>
  <c r="AZ472" i="216"/>
  <c r="AZ472" i="217"/>
  <c r="AZ472" i="218"/>
  <c r="AZ472" i="219"/>
  <c r="AZ472" i="220"/>
  <c r="AZ472" i="221"/>
  <c r="AZ472" i="222"/>
  <c r="AZ472" i="223"/>
  <c r="AZ472" i="224"/>
  <c r="AZ472" i="225"/>
  <c r="AZ472" i="226"/>
  <c r="AZ472" i="227"/>
  <c r="AZ472" i="228"/>
  <c r="AZ479" i="210"/>
  <c r="AZ479" i="214"/>
  <c r="AZ479" i="229"/>
  <c r="AZ479" i="216"/>
  <c r="AZ479" i="217"/>
  <c r="AZ479" i="218"/>
  <c r="AZ479" i="219"/>
  <c r="AZ479" i="220"/>
  <c r="AZ479" i="221"/>
  <c r="AZ479" i="222"/>
  <c r="AZ479" i="223"/>
  <c r="AZ479" i="224"/>
  <c r="AZ479" i="225"/>
  <c r="AZ479" i="226"/>
  <c r="AZ479" i="227"/>
  <c r="AZ479" i="228"/>
  <c r="AZ484" i="210"/>
  <c r="AZ484" i="214"/>
  <c r="AZ484" i="229"/>
  <c r="AZ484" i="216"/>
  <c r="AZ484" i="217"/>
  <c r="AZ484" i="218"/>
  <c r="AZ484" i="219"/>
  <c r="AZ484" i="220"/>
  <c r="AZ484" i="221"/>
  <c r="AZ484" i="222"/>
  <c r="AZ484" i="223"/>
  <c r="AZ484" i="224"/>
  <c r="AZ484" i="225"/>
  <c r="AZ484" i="226"/>
  <c r="AZ484" i="227"/>
  <c r="AZ484" i="228"/>
  <c r="AZ493" i="210"/>
  <c r="AZ493" i="214"/>
  <c r="AZ493" i="229"/>
  <c r="AZ493" i="216"/>
  <c r="AZ493" i="217"/>
  <c r="AZ493" i="218"/>
  <c r="AZ493" i="219"/>
  <c r="AZ493" i="220"/>
  <c r="AZ493" i="221"/>
  <c r="AZ493" i="222"/>
  <c r="AZ493" i="223"/>
  <c r="AZ493" i="224"/>
  <c r="AZ493" i="225"/>
  <c r="AZ493" i="226"/>
  <c r="AZ493" i="227"/>
  <c r="AZ493" i="228"/>
  <c r="AZ504" i="210"/>
  <c r="AZ504" i="214"/>
  <c r="AZ504" i="229"/>
  <c r="AZ504" i="216"/>
  <c r="AZ504" i="217"/>
  <c r="AZ504" i="218"/>
  <c r="AZ504" i="219"/>
  <c r="AZ504" i="220"/>
  <c r="AZ504" i="221"/>
  <c r="AZ504" i="222"/>
  <c r="AZ504" i="223"/>
  <c r="AZ504" i="224"/>
  <c r="AZ504" i="225"/>
  <c r="AZ504" i="226"/>
  <c r="AZ504" i="227"/>
  <c r="AZ504" i="228"/>
  <c r="G509" i="213"/>
  <c r="AZ509" i="210"/>
  <c r="AZ509" i="214"/>
  <c r="AZ509" i="229"/>
  <c r="AZ509" i="216"/>
  <c r="AZ509" i="217"/>
  <c r="AZ509" i="218"/>
  <c r="AZ509" i="219"/>
  <c r="AZ509" i="220"/>
  <c r="AZ509" i="221"/>
  <c r="AZ509" i="222"/>
  <c r="AZ509" i="223"/>
  <c r="AZ509" i="224"/>
  <c r="AZ509" i="225"/>
  <c r="AZ509" i="226"/>
  <c r="AZ509" i="227"/>
  <c r="AZ509" i="228"/>
  <c r="G517" i="213"/>
  <c r="AZ517" i="210"/>
  <c r="AZ517" i="214"/>
  <c r="AZ517" i="229"/>
  <c r="AZ517" i="216"/>
  <c r="AZ517" i="217"/>
  <c r="AZ517" i="218"/>
  <c r="AZ517" i="219"/>
  <c r="AZ517" i="220"/>
  <c r="AZ517" i="221"/>
  <c r="AZ517" i="222"/>
  <c r="AZ517" i="223"/>
  <c r="AZ517" i="224"/>
  <c r="AZ517" i="225"/>
  <c r="AZ517" i="226"/>
  <c r="AZ517" i="227"/>
  <c r="AZ517" i="228"/>
  <c r="G525" i="213"/>
  <c r="AZ525" i="210"/>
  <c r="AZ525" i="214"/>
  <c r="AZ525" i="229"/>
  <c r="AZ525" i="216"/>
  <c r="AZ525" i="217"/>
  <c r="AZ525" i="218"/>
  <c r="AZ525" i="219"/>
  <c r="AZ525" i="220"/>
  <c r="AZ525" i="221"/>
  <c r="AZ525" i="222"/>
  <c r="AZ525" i="223"/>
  <c r="AZ525" i="224"/>
  <c r="AZ525" i="225"/>
  <c r="AZ525" i="226"/>
  <c r="AZ525" i="227"/>
  <c r="AZ525" i="228"/>
  <c r="G531" i="213"/>
  <c r="AZ531" i="210"/>
  <c r="AZ531" i="214"/>
  <c r="AZ531" i="229"/>
  <c r="AZ531" i="216"/>
  <c r="AZ531" i="217"/>
  <c r="AZ531" i="218"/>
  <c r="AZ531" i="219"/>
  <c r="AZ531" i="220"/>
  <c r="AZ531" i="221"/>
  <c r="AZ531" i="222"/>
  <c r="AZ531" i="223"/>
  <c r="AZ531" i="224"/>
  <c r="AZ531" i="225"/>
  <c r="AZ531" i="226"/>
  <c r="AZ531" i="227"/>
  <c r="AZ531" i="228"/>
  <c r="BA538" i="210"/>
  <c r="BA538" i="214"/>
  <c r="BA538" i="229"/>
  <c r="BA538" i="216"/>
  <c r="BA538" i="217"/>
  <c r="BA538" i="218"/>
  <c r="BA538" i="219"/>
  <c r="BA538" i="220"/>
  <c r="BA538" i="221"/>
  <c r="BA538" i="222"/>
  <c r="BA538" i="223"/>
  <c r="BA538" i="224"/>
  <c r="BA538" i="225"/>
  <c r="BA538" i="226"/>
  <c r="BA538" i="227"/>
  <c r="BA538" i="228"/>
  <c r="G545" i="213"/>
  <c r="AZ545" i="210"/>
  <c r="AZ545" i="214"/>
  <c r="AZ545" i="229"/>
  <c r="AZ545" i="216"/>
  <c r="AZ545" i="217"/>
  <c r="AZ545" i="218"/>
  <c r="AZ545" i="219"/>
  <c r="AZ545" i="220"/>
  <c r="AZ545" i="221"/>
  <c r="AZ545" i="222"/>
  <c r="AZ545" i="223"/>
  <c r="AZ545" i="225"/>
  <c r="AZ545" i="226"/>
  <c r="AZ545" i="224"/>
  <c r="AZ545" i="227"/>
  <c r="AZ545" i="228"/>
  <c r="G551" i="213"/>
  <c r="AZ551" i="210"/>
  <c r="AZ551" i="214"/>
  <c r="AZ551" i="229"/>
  <c r="AZ551" i="216"/>
  <c r="AZ551" i="217"/>
  <c r="AZ551" i="218"/>
  <c r="AZ551" i="219"/>
  <c r="AZ551" i="220"/>
  <c r="AZ551" i="221"/>
  <c r="AZ551" i="222"/>
  <c r="AZ551" i="223"/>
  <c r="AZ551" i="224"/>
  <c r="AZ551" i="225"/>
  <c r="AZ551" i="226"/>
  <c r="AZ551" i="227"/>
  <c r="AZ551" i="228"/>
  <c r="AZ558" i="210"/>
  <c r="AZ558" i="214"/>
  <c r="AZ558" i="229"/>
  <c r="AZ558" i="216"/>
  <c r="AZ558" i="217"/>
  <c r="AZ558" i="219"/>
  <c r="AZ558" i="218"/>
  <c r="AZ558" i="220"/>
  <c r="AZ558" i="221"/>
  <c r="AZ558" i="222"/>
  <c r="AZ558" i="223"/>
  <c r="AZ558" i="224"/>
  <c r="AZ558" i="225"/>
  <c r="AZ558" i="226"/>
  <c r="AZ558" i="227"/>
  <c r="AZ558" i="228"/>
  <c r="G579" i="213"/>
  <c r="AZ579" i="210"/>
  <c r="AZ579" i="214"/>
  <c r="AZ579" i="229"/>
  <c r="AZ579" i="216"/>
  <c r="AZ579" i="217"/>
  <c r="AZ579" i="219"/>
  <c r="AZ579" i="218"/>
  <c r="AZ579" i="220"/>
  <c r="AZ579" i="221"/>
  <c r="AZ579" i="222"/>
  <c r="AZ579" i="223"/>
  <c r="AZ579" i="224"/>
  <c r="AZ579" i="225"/>
  <c r="AZ579" i="226"/>
  <c r="AZ579" i="227"/>
  <c r="AZ579" i="228"/>
  <c r="G605" i="213"/>
  <c r="AZ605" i="210"/>
  <c r="AZ605" i="214"/>
  <c r="AZ605" i="229"/>
  <c r="AZ605" i="216"/>
  <c r="AZ605" i="217"/>
  <c r="AZ605" i="219"/>
  <c r="AZ605" i="218"/>
  <c r="AZ605" i="220"/>
  <c r="AZ605" i="221"/>
  <c r="AZ605" i="222"/>
  <c r="AZ605" i="223"/>
  <c r="AZ605" i="224"/>
  <c r="AZ605" i="225"/>
  <c r="AZ605" i="226"/>
  <c r="AZ605" i="227"/>
  <c r="AZ605" i="228"/>
  <c r="G615" i="213"/>
  <c r="AZ615" i="210"/>
  <c r="AZ615" i="214"/>
  <c r="AZ615" i="229"/>
  <c r="AZ615" i="216"/>
  <c r="AZ615" i="217"/>
  <c r="AZ615" i="218"/>
  <c r="AZ615" i="219"/>
  <c r="AZ615" i="220"/>
  <c r="AZ615" i="221"/>
  <c r="AZ615" i="222"/>
  <c r="AZ615" i="223"/>
  <c r="AZ615" i="224"/>
  <c r="AZ615" i="225"/>
  <c r="AZ615" i="226"/>
  <c r="AZ615" i="227"/>
  <c r="AZ615" i="228"/>
  <c r="AZ622" i="210"/>
  <c r="AZ622" i="214"/>
  <c r="AZ622" i="229"/>
  <c r="AZ622" i="216"/>
  <c r="AZ622" i="217"/>
  <c r="AZ622" i="219"/>
  <c r="AZ622" i="218"/>
  <c r="AZ622" i="220"/>
  <c r="AZ622" i="221"/>
  <c r="AZ622" i="222"/>
  <c r="AZ622" i="223"/>
  <c r="AZ622" i="224"/>
  <c r="AZ622" i="225"/>
  <c r="AZ622" i="226"/>
  <c r="AZ622" i="227"/>
  <c r="AZ622" i="228"/>
  <c r="G628" i="213"/>
  <c r="AZ628" i="210"/>
  <c r="AZ628" i="214"/>
  <c r="AZ628" i="229"/>
  <c r="AZ628" i="216"/>
  <c r="AZ628" i="217"/>
  <c r="AZ628" i="219"/>
  <c r="AZ628" i="218"/>
  <c r="AZ628" i="220"/>
  <c r="AZ628" i="221"/>
  <c r="AZ628" i="222"/>
  <c r="AZ628" i="223"/>
  <c r="AZ628" i="224"/>
  <c r="AZ628" i="225"/>
  <c r="AZ628" i="226"/>
  <c r="AZ628" i="227"/>
  <c r="AZ628" i="228"/>
  <c r="G640" i="213"/>
  <c r="AZ640" i="210"/>
  <c r="AZ640" i="214"/>
  <c r="AZ640" i="229"/>
  <c r="AZ640" i="216"/>
  <c r="AZ640" i="217"/>
  <c r="AZ640" i="218"/>
  <c r="AZ640" i="219"/>
  <c r="AZ640" i="220"/>
  <c r="AZ640" i="221"/>
  <c r="AZ640" i="222"/>
  <c r="AZ640" i="223"/>
  <c r="AZ640" i="224"/>
  <c r="AZ640" i="225"/>
  <c r="AZ640" i="226"/>
  <c r="AZ640" i="227"/>
  <c r="AZ640" i="228"/>
  <c r="G649" i="213"/>
  <c r="AZ649" i="210"/>
  <c r="AZ649" i="214"/>
  <c r="AZ649" i="229"/>
  <c r="AZ649" i="216"/>
  <c r="AZ649" i="217"/>
  <c r="AZ649" i="218"/>
  <c r="AZ649" i="219"/>
  <c r="AZ649" i="220"/>
  <c r="AZ649" i="221"/>
  <c r="AZ649" i="222"/>
  <c r="AZ649" i="223"/>
  <c r="AZ649" i="224"/>
  <c r="AZ649" i="225"/>
  <c r="AZ649" i="226"/>
  <c r="AZ649" i="227"/>
  <c r="AZ649" i="228"/>
  <c r="AZ658" i="210"/>
  <c r="AZ658" i="214"/>
  <c r="AZ658" i="229"/>
  <c r="AZ658" i="216"/>
  <c r="AZ658" i="217"/>
  <c r="AZ658" i="218"/>
  <c r="AZ658" i="219"/>
  <c r="AZ658" i="220"/>
  <c r="AZ658" i="221"/>
  <c r="AZ658" i="222"/>
  <c r="AZ658" i="223"/>
  <c r="AZ658" i="224"/>
  <c r="AZ658" i="225"/>
  <c r="AZ658" i="226"/>
  <c r="AZ658" i="227"/>
  <c r="AZ658" i="228"/>
  <c r="G665" i="213"/>
  <c r="AZ665" i="210"/>
  <c r="AZ665" i="214"/>
  <c r="AZ665" i="229"/>
  <c r="AZ665" i="216"/>
  <c r="AZ665" i="217"/>
  <c r="AZ665" i="218"/>
  <c r="AZ665" i="219"/>
  <c r="AZ665" i="220"/>
  <c r="AZ665" i="221"/>
  <c r="AZ665" i="222"/>
  <c r="AZ665" i="223"/>
  <c r="AZ665" i="224"/>
  <c r="AZ665" i="225"/>
  <c r="AZ665" i="226"/>
  <c r="AZ665" i="227"/>
  <c r="AZ665" i="228"/>
  <c r="G671" i="213"/>
  <c r="AZ671" i="210"/>
  <c r="AZ671" i="214"/>
  <c r="AZ671" i="229"/>
  <c r="AZ671" i="216"/>
  <c r="AZ671" i="217"/>
  <c r="AZ671" i="218"/>
  <c r="AZ671" i="219"/>
  <c r="AZ671" i="220"/>
  <c r="AZ671" i="221"/>
  <c r="AZ671" i="222"/>
  <c r="AZ671" i="223"/>
  <c r="AZ671" i="224"/>
  <c r="AZ671" i="225"/>
  <c r="AZ671" i="226"/>
  <c r="AZ671" i="227"/>
  <c r="AZ671" i="228"/>
  <c r="AZ682" i="210"/>
  <c r="AZ682" i="214"/>
  <c r="AZ682" i="229"/>
  <c r="AZ682" i="216"/>
  <c r="AZ682" i="217"/>
  <c r="AZ682" i="218"/>
  <c r="AZ682" i="219"/>
  <c r="AZ682" i="220"/>
  <c r="AZ682" i="221"/>
  <c r="AZ682" i="222"/>
  <c r="AZ682" i="223"/>
  <c r="AZ682" i="224"/>
  <c r="AZ682" i="225"/>
  <c r="AZ682" i="226"/>
  <c r="AZ682" i="227"/>
  <c r="AZ682" i="228"/>
  <c r="G688" i="213"/>
  <c r="AZ688" i="210"/>
  <c r="AZ688" i="214"/>
  <c r="AZ688" i="229"/>
  <c r="AZ688" i="216"/>
  <c r="AZ688" i="217"/>
  <c r="AZ688" i="218"/>
  <c r="AZ688" i="219"/>
  <c r="AZ688" i="220"/>
  <c r="AZ688" i="221"/>
  <c r="AZ688" i="222"/>
  <c r="AZ688" i="223"/>
  <c r="AZ688" i="224"/>
  <c r="AZ688" i="225"/>
  <c r="AZ688" i="226"/>
  <c r="AZ688" i="227"/>
  <c r="AZ688" i="228"/>
  <c r="BA702" i="210"/>
  <c r="BA702" i="214"/>
  <c r="BA702" i="229"/>
  <c r="BA702" i="216"/>
  <c r="BA702" i="217"/>
  <c r="BA702" i="218"/>
  <c r="BA702" i="219"/>
  <c r="BA702" i="220"/>
  <c r="BA702" i="221"/>
  <c r="BA702" i="222"/>
  <c r="BA702" i="223"/>
  <c r="BA702" i="224"/>
  <c r="BA702" i="225"/>
  <c r="BA702" i="226"/>
  <c r="BA702" i="227"/>
  <c r="BA702" i="228"/>
  <c r="G712" i="213"/>
  <c r="AZ712" i="210"/>
  <c r="AZ712" i="214"/>
  <c r="AZ712" i="229"/>
  <c r="AZ712" i="216"/>
  <c r="AZ712" i="217"/>
  <c r="AZ712" i="218"/>
  <c r="AZ712" i="219"/>
  <c r="AZ712" i="220"/>
  <c r="AZ712" i="221"/>
  <c r="AZ712" i="222"/>
  <c r="AZ712" i="223"/>
  <c r="AZ712" i="224"/>
  <c r="AZ712" i="225"/>
  <c r="AZ712" i="226"/>
  <c r="AZ712" i="227"/>
  <c r="AZ712" i="228"/>
  <c r="G729" i="213"/>
  <c r="AZ729" i="210"/>
  <c r="AZ729" i="214"/>
  <c r="AZ729" i="229"/>
  <c r="AZ729" i="216"/>
  <c r="AZ729" i="217"/>
  <c r="AZ729" i="218"/>
  <c r="AZ729" i="219"/>
  <c r="AZ729" i="220"/>
  <c r="AZ729" i="221"/>
  <c r="AZ729" i="222"/>
  <c r="AZ729" i="223"/>
  <c r="AZ729" i="224"/>
  <c r="AZ729" i="225"/>
  <c r="AZ729" i="226"/>
  <c r="AZ729" i="227"/>
  <c r="AZ729" i="228"/>
  <c r="BA734" i="210"/>
  <c r="BA734" i="214"/>
  <c r="BA734" i="229"/>
  <c r="BA734" i="216"/>
  <c r="BA734" i="217"/>
  <c r="BA734" i="218"/>
  <c r="BA734" i="219"/>
  <c r="BA734" i="220"/>
  <c r="BA734" i="221"/>
  <c r="BA734" i="222"/>
  <c r="BA734" i="223"/>
  <c r="BA734" i="224"/>
  <c r="BA734" i="225"/>
  <c r="BA734" i="226"/>
  <c r="BA734" i="227"/>
  <c r="BA734" i="228"/>
  <c r="AZ740" i="210"/>
  <c r="AZ740" i="214"/>
  <c r="AZ740" i="229"/>
  <c r="AZ740" i="216"/>
  <c r="AZ740" i="217"/>
  <c r="AZ740" i="219"/>
  <c r="AZ740" i="218"/>
  <c r="AZ740" i="220"/>
  <c r="AZ740" i="221"/>
  <c r="AZ740" i="222"/>
  <c r="AZ740" i="223"/>
  <c r="AZ740" i="224"/>
  <c r="AZ740" i="225"/>
  <c r="AZ740" i="226"/>
  <c r="AZ740" i="227"/>
  <c r="AZ740" i="228"/>
  <c r="AZ745" i="210"/>
  <c r="AZ745" i="214"/>
  <c r="AZ745" i="229"/>
  <c r="AZ745" i="216"/>
  <c r="AZ745" i="217"/>
  <c r="AZ745" i="218"/>
  <c r="AZ745" i="219"/>
  <c r="AZ745" i="220"/>
  <c r="AZ745" i="221"/>
  <c r="AZ745" i="222"/>
  <c r="AZ745" i="223"/>
  <c r="AZ745" i="224"/>
  <c r="AZ745" i="225"/>
  <c r="AZ745" i="226"/>
  <c r="AZ745" i="227"/>
  <c r="AZ745" i="228"/>
  <c r="BA754" i="210"/>
  <c r="BA754" i="214"/>
  <c r="BA754" i="229"/>
  <c r="BA754" i="216"/>
  <c r="BA754" i="217"/>
  <c r="BA754" i="218"/>
  <c r="BA754" i="219"/>
  <c r="BA754" i="220"/>
  <c r="BA754" i="221"/>
  <c r="BA754" i="222"/>
  <c r="BA754" i="223"/>
  <c r="BA754" i="224"/>
  <c r="BA754" i="225"/>
  <c r="BA754" i="226"/>
  <c r="BA754" i="227"/>
  <c r="BA754" i="228"/>
  <c r="AZ762" i="210"/>
  <c r="AZ762" i="214"/>
  <c r="AZ762" i="229"/>
  <c r="AZ762" i="216"/>
  <c r="AZ762" i="217"/>
  <c r="AZ762" i="218"/>
  <c r="AZ762" i="219"/>
  <c r="AZ762" i="220"/>
  <c r="AZ762" i="221"/>
  <c r="AZ762" i="222"/>
  <c r="AZ762" i="223"/>
  <c r="AZ762" i="224"/>
  <c r="AZ762" i="225"/>
  <c r="AZ762" i="226"/>
  <c r="AZ762" i="227"/>
  <c r="AZ762" i="228"/>
  <c r="G767" i="213"/>
  <c r="AZ767" i="210"/>
  <c r="AZ767" i="214"/>
  <c r="AZ767" i="229"/>
  <c r="AZ767" i="216"/>
  <c r="AZ767" i="217"/>
  <c r="AZ767" i="218"/>
  <c r="AZ767" i="219"/>
  <c r="AZ767" i="220"/>
  <c r="AZ767" i="221"/>
  <c r="AZ767" i="222"/>
  <c r="AZ767" i="223"/>
  <c r="AZ767" i="224"/>
  <c r="AZ767" i="225"/>
  <c r="AZ767" i="226"/>
  <c r="AZ767" i="227"/>
  <c r="AZ767" i="228"/>
  <c r="AZ774" i="210"/>
  <c r="AZ774" i="214"/>
  <c r="AZ774" i="229"/>
  <c r="AZ774" i="216"/>
  <c r="AZ774" i="217"/>
  <c r="AZ774" i="218"/>
  <c r="AZ774" i="219"/>
  <c r="AZ774" i="220"/>
  <c r="AZ774" i="221"/>
  <c r="AZ774" i="222"/>
  <c r="AZ774" i="224"/>
  <c r="AZ774" i="223"/>
  <c r="AZ774" i="225"/>
  <c r="AZ774" i="226"/>
  <c r="AZ774" i="227"/>
  <c r="AZ774" i="228"/>
  <c r="G781" i="213"/>
  <c r="AZ781" i="210"/>
  <c r="AZ781" i="214"/>
  <c r="AZ781" i="229"/>
  <c r="AZ781" i="216"/>
  <c r="AZ781" i="217"/>
  <c r="AZ781" i="218"/>
  <c r="AZ781" i="219"/>
  <c r="AZ781" i="220"/>
  <c r="AZ781" i="221"/>
  <c r="AZ781" i="222"/>
  <c r="AZ781" i="223"/>
  <c r="AZ781" i="224"/>
  <c r="AZ781" i="225"/>
  <c r="AZ781" i="226"/>
  <c r="AZ781" i="227"/>
  <c r="AZ781" i="228"/>
  <c r="AZ790" i="210"/>
  <c r="AZ790" i="214"/>
  <c r="AZ790" i="229"/>
  <c r="AZ790" i="216"/>
  <c r="AZ790" i="217"/>
  <c r="AZ790" i="218"/>
  <c r="AZ790" i="219"/>
  <c r="AZ790" i="220"/>
  <c r="AZ790" i="221"/>
  <c r="AZ790" i="222"/>
  <c r="AZ790" i="224"/>
  <c r="AZ790" i="223"/>
  <c r="AZ790" i="225"/>
  <c r="AZ790" i="226"/>
  <c r="AZ790" i="227"/>
  <c r="AZ790" i="228"/>
  <c r="G798" i="213"/>
  <c r="AZ804" i="210"/>
  <c r="AZ804" i="214"/>
  <c r="AZ804" i="229"/>
  <c r="AZ804" i="216"/>
  <c r="AZ804" i="217"/>
  <c r="AZ804" i="218"/>
  <c r="AZ804" i="219"/>
  <c r="AZ804" i="220"/>
  <c r="AZ804" i="221"/>
  <c r="AZ804" i="222"/>
  <c r="AZ804" i="223"/>
  <c r="AZ804" i="224"/>
  <c r="AZ804" i="225"/>
  <c r="AZ804" i="226"/>
  <c r="AZ804" i="227"/>
  <c r="AZ804" i="228"/>
  <c r="G811" i="213"/>
  <c r="AZ811" i="210"/>
  <c r="AZ811" i="214"/>
  <c r="AZ811" i="229"/>
  <c r="AZ811" i="216"/>
  <c r="AZ811" i="217"/>
  <c r="AZ811" i="218"/>
  <c r="AZ811" i="219"/>
  <c r="AZ811" i="220"/>
  <c r="AZ811" i="221"/>
  <c r="AZ811" i="222"/>
  <c r="AZ811" i="223"/>
  <c r="AZ811" i="224"/>
  <c r="AZ811" i="225"/>
  <c r="AZ811" i="226"/>
  <c r="AZ811" i="227"/>
  <c r="AZ811" i="228"/>
  <c r="G816" i="213"/>
  <c r="G828" i="213"/>
  <c r="AZ828" i="210"/>
  <c r="AZ828" i="214"/>
  <c r="AZ828" i="229"/>
  <c r="AZ828" i="216"/>
  <c r="AZ828" i="217"/>
  <c r="AZ828" i="218"/>
  <c r="AZ828" i="219"/>
  <c r="AZ828" i="220"/>
  <c r="AZ828" i="221"/>
  <c r="AZ828" i="222"/>
  <c r="AZ828" i="223"/>
  <c r="AZ828" i="224"/>
  <c r="AZ828" i="225"/>
  <c r="AZ828" i="226"/>
  <c r="AZ828" i="227"/>
  <c r="AZ828" i="228"/>
  <c r="G837" i="213"/>
  <c r="AZ837" i="210"/>
  <c r="AZ837" i="214"/>
  <c r="AZ837" i="229"/>
  <c r="AZ837" i="216"/>
  <c r="AZ837" i="217"/>
  <c r="AZ837" i="218"/>
  <c r="AZ837" i="219"/>
  <c r="AZ837" i="220"/>
  <c r="AZ837" i="221"/>
  <c r="AZ837" i="222"/>
  <c r="AZ837" i="223"/>
  <c r="AZ837" i="224"/>
  <c r="AZ837" i="225"/>
  <c r="AZ837" i="226"/>
  <c r="AZ837" i="227"/>
  <c r="AZ837" i="228"/>
  <c r="G848" i="213"/>
  <c r="AZ848" i="210"/>
  <c r="AZ848" i="214"/>
  <c r="AZ848" i="229"/>
  <c r="AZ848" i="216"/>
  <c r="AZ848" i="217"/>
  <c r="AZ848" i="218"/>
  <c r="AZ848" i="219"/>
  <c r="AZ848" i="220"/>
  <c r="AZ848" i="221"/>
  <c r="AZ848" i="222"/>
  <c r="AZ848" i="223"/>
  <c r="AZ848" i="224"/>
  <c r="AZ848" i="225"/>
  <c r="AZ848" i="226"/>
  <c r="AZ848" i="227"/>
  <c r="AZ848" i="228"/>
  <c r="G871" i="213"/>
  <c r="AZ871" i="210"/>
  <c r="AZ871" i="214"/>
  <c r="AZ871" i="229"/>
  <c r="AZ871" i="216"/>
  <c r="AZ871" i="217"/>
  <c r="AZ871" i="218"/>
  <c r="AZ871" i="219"/>
  <c r="AZ871" i="220"/>
  <c r="AZ871" i="221"/>
  <c r="AZ871" i="222"/>
  <c r="AZ871" i="223"/>
  <c r="AZ871" i="224"/>
  <c r="AZ871" i="225"/>
  <c r="AZ871" i="226"/>
  <c r="AZ871" i="227"/>
  <c r="AZ871" i="228"/>
  <c r="G884" i="213"/>
  <c r="AZ884" i="210"/>
  <c r="AZ884" i="214"/>
  <c r="AZ884" i="229"/>
  <c r="AZ884" i="216"/>
  <c r="AZ884" i="217"/>
  <c r="AZ884" i="218"/>
  <c r="AZ884" i="219"/>
  <c r="AZ884" i="220"/>
  <c r="AZ884" i="221"/>
  <c r="AZ884" i="222"/>
  <c r="AZ884" i="223"/>
  <c r="AZ884" i="224"/>
  <c r="AZ884" i="225"/>
  <c r="AZ884" i="226"/>
  <c r="AZ884" i="227"/>
  <c r="AZ884" i="228"/>
  <c r="G904" i="213"/>
  <c r="AZ904" i="210"/>
  <c r="AZ904" i="214"/>
  <c r="AZ904" i="229"/>
  <c r="AZ904" i="216"/>
  <c r="AZ904" i="217"/>
  <c r="AZ904" i="218"/>
  <c r="AZ904" i="219"/>
  <c r="AZ904" i="220"/>
  <c r="AZ904" i="221"/>
  <c r="AZ904" i="222"/>
  <c r="AZ904" i="223"/>
  <c r="AZ904" i="224"/>
  <c r="AZ904" i="225"/>
  <c r="AZ904" i="226"/>
  <c r="AZ904" i="227"/>
  <c r="AZ904" i="228"/>
  <c r="G912" i="213"/>
  <c r="AZ912" i="210"/>
  <c r="AZ912" i="214"/>
  <c r="AZ912" i="229"/>
  <c r="AZ912" i="216"/>
  <c r="AZ912" i="217"/>
  <c r="AZ912" i="218"/>
  <c r="AZ912" i="219"/>
  <c r="AZ912" i="220"/>
  <c r="AZ912" i="221"/>
  <c r="AZ912" i="222"/>
  <c r="AZ912" i="223"/>
  <c r="AZ912" i="224"/>
  <c r="AZ912" i="225"/>
  <c r="AZ912" i="226"/>
  <c r="AZ912" i="227"/>
  <c r="AZ912" i="228"/>
  <c r="G924" i="213"/>
  <c r="AZ924" i="210"/>
  <c r="AZ924" i="214"/>
  <c r="AZ924" i="229"/>
  <c r="AZ924" i="216"/>
  <c r="AZ924" i="217"/>
  <c r="AZ924" i="218"/>
  <c r="AZ924" i="219"/>
  <c r="AZ924" i="220"/>
  <c r="AZ924" i="221"/>
  <c r="AZ924" i="222"/>
  <c r="AZ924" i="223"/>
  <c r="AZ924" i="224"/>
  <c r="AZ924" i="225"/>
  <c r="AZ924" i="226"/>
  <c r="AZ924" i="227"/>
  <c r="AZ924" i="228"/>
  <c r="G937" i="213"/>
  <c r="AZ937" i="210"/>
  <c r="AZ937" i="214"/>
  <c r="AZ937" i="229"/>
  <c r="AZ937" i="216"/>
  <c r="AZ937" i="217"/>
  <c r="AZ937" i="218"/>
  <c r="AZ937" i="219"/>
  <c r="AZ937" i="220"/>
  <c r="AZ937" i="221"/>
  <c r="AZ937" i="222"/>
  <c r="AZ937" i="223"/>
  <c r="AZ937" i="224"/>
  <c r="AZ937" i="225"/>
  <c r="AZ937" i="226"/>
  <c r="AZ937" i="227"/>
  <c r="AZ937" i="228"/>
  <c r="G948" i="213"/>
  <c r="AZ948" i="210"/>
  <c r="AZ948" i="214"/>
  <c r="AZ948" i="229"/>
  <c r="AZ948" i="216"/>
  <c r="AZ948" i="217"/>
  <c r="AZ948" i="218"/>
  <c r="AZ948" i="219"/>
  <c r="AZ948" i="220"/>
  <c r="AZ948" i="221"/>
  <c r="AZ948" i="222"/>
  <c r="AZ948" i="223"/>
  <c r="AZ948" i="224"/>
  <c r="AZ948" i="225"/>
  <c r="AZ948" i="226"/>
  <c r="AZ948" i="227"/>
  <c r="AZ948" i="228"/>
  <c r="AZ955" i="210"/>
  <c r="AZ955" i="214"/>
  <c r="AZ955" i="229"/>
  <c r="AZ955" i="216"/>
  <c r="AZ955" i="217"/>
  <c r="AZ955" i="218"/>
  <c r="AZ955" i="219"/>
  <c r="AZ955" i="220"/>
  <c r="AZ955" i="221"/>
  <c r="AZ955" i="222"/>
  <c r="AZ955" i="223"/>
  <c r="AZ955" i="224"/>
  <c r="AZ955" i="225"/>
  <c r="AZ955" i="226"/>
  <c r="AZ955" i="227"/>
  <c r="AZ955" i="228"/>
  <c r="G962" i="213"/>
  <c r="G970" i="213"/>
  <c r="G979" i="213"/>
  <c r="AZ979" i="210"/>
  <c r="AZ979" i="214"/>
  <c r="AZ979" i="229"/>
  <c r="AZ979" i="216"/>
  <c r="AZ979" i="217"/>
  <c r="AZ979" i="218"/>
  <c r="AZ979" i="219"/>
  <c r="AZ979" i="220"/>
  <c r="AZ979" i="221"/>
  <c r="AZ979" i="222"/>
  <c r="AZ979" i="223"/>
  <c r="AZ979" i="224"/>
  <c r="AZ979" i="225"/>
  <c r="AZ979" i="226"/>
  <c r="AZ979" i="227"/>
  <c r="AZ979" i="228"/>
  <c r="G985" i="213"/>
  <c r="AZ985" i="210"/>
  <c r="AZ985" i="214"/>
  <c r="AZ985" i="229"/>
  <c r="AZ985" i="216"/>
  <c r="AZ985" i="217"/>
  <c r="AZ985" i="218"/>
  <c r="AZ985" i="219"/>
  <c r="AZ985" i="220"/>
  <c r="AZ985" i="221"/>
  <c r="AZ985" i="222"/>
  <c r="AZ985" i="223"/>
  <c r="AZ985" i="224"/>
  <c r="AZ985" i="225"/>
  <c r="AZ985" i="226"/>
  <c r="AZ985" i="227"/>
  <c r="AZ985" i="228"/>
  <c r="G995" i="213"/>
  <c r="AZ995" i="210"/>
  <c r="AZ995" i="214"/>
  <c r="AZ995" i="229"/>
  <c r="AZ995" i="216"/>
  <c r="AZ995" i="217"/>
  <c r="AZ995" i="218"/>
  <c r="AZ995" i="219"/>
  <c r="AZ995" i="220"/>
  <c r="AZ995" i="221"/>
  <c r="AZ995" i="222"/>
  <c r="AZ995" i="223"/>
  <c r="AZ995" i="224"/>
  <c r="AZ995" i="225"/>
  <c r="AZ995" i="226"/>
  <c r="AZ995" i="227"/>
  <c r="AZ995" i="228"/>
  <c r="G1006" i="213"/>
  <c r="AZ1006" i="210"/>
  <c r="AZ1006" i="214"/>
  <c r="AZ1006" i="229"/>
  <c r="AZ1006" i="216"/>
  <c r="AZ1006" i="217"/>
  <c r="AZ1006" i="218"/>
  <c r="AZ1006" i="219"/>
  <c r="AZ1006" i="220"/>
  <c r="AZ1006" i="221"/>
  <c r="AZ1006" i="222"/>
  <c r="AZ1006" i="224"/>
  <c r="AZ1006" i="223"/>
  <c r="AZ1006" i="225"/>
  <c r="AZ1006" i="226"/>
  <c r="AZ1006" i="227"/>
  <c r="AZ1006" i="228"/>
  <c r="AZ1016" i="210"/>
  <c r="AZ1016" i="214"/>
  <c r="AZ1016" i="229"/>
  <c r="AZ1016" i="216"/>
  <c r="AZ1016" i="217"/>
  <c r="AZ1016" i="218"/>
  <c r="AZ1016" i="219"/>
  <c r="AZ1016" i="220"/>
  <c r="AZ1016" i="221"/>
  <c r="AZ1016" i="222"/>
  <c r="AZ1016" i="223"/>
  <c r="AZ1016" i="224"/>
  <c r="AZ1016" i="225"/>
  <c r="AZ1016" i="226"/>
  <c r="AZ1016" i="227"/>
  <c r="AZ1016" i="228"/>
  <c r="G1025" i="213"/>
  <c r="AZ1025" i="210"/>
  <c r="AZ1025" i="214"/>
  <c r="AZ1025" i="229"/>
  <c r="AZ1025" i="216"/>
  <c r="AZ1025" i="217"/>
  <c r="AZ1025" i="218"/>
  <c r="AZ1025" i="219"/>
  <c r="AZ1025" i="220"/>
  <c r="AZ1025" i="221"/>
  <c r="AZ1025" i="222"/>
  <c r="AZ1025" i="223"/>
  <c r="AZ1025" i="224"/>
  <c r="AZ1025" i="225"/>
  <c r="AZ1025" i="226"/>
  <c r="AZ1025" i="227"/>
  <c r="AZ1025" i="228"/>
  <c r="G1034" i="213"/>
  <c r="AZ1052" i="210"/>
  <c r="AZ1052" i="214"/>
  <c r="AZ1052" i="229"/>
  <c r="AZ1052" i="216"/>
  <c r="AZ1052" i="217"/>
  <c r="AZ1052" i="218"/>
  <c r="AZ1052" i="219"/>
  <c r="AZ1052" i="220"/>
  <c r="AZ1052" i="221"/>
  <c r="AZ1052" i="222"/>
  <c r="AZ1052" i="223"/>
  <c r="AZ1052" i="224"/>
  <c r="AZ1052" i="225"/>
  <c r="AZ1052" i="226"/>
  <c r="AZ1052" i="227"/>
  <c r="AZ1052" i="228"/>
  <c r="G1065" i="213"/>
  <c r="AZ1065" i="210"/>
  <c r="AZ1065" i="214"/>
  <c r="AZ1065" i="229"/>
  <c r="AZ1065" i="216"/>
  <c r="AZ1065" i="217"/>
  <c r="AZ1065" i="218"/>
  <c r="AZ1065" i="219"/>
  <c r="AZ1065" i="220"/>
  <c r="AZ1065" i="221"/>
  <c r="AZ1065" i="222"/>
  <c r="AZ1065" i="223"/>
  <c r="AZ1065" i="224"/>
  <c r="AZ1065" i="225"/>
  <c r="AZ1065" i="226"/>
  <c r="AZ1065" i="227"/>
  <c r="AZ1065" i="228"/>
  <c r="AZ1074" i="210"/>
  <c r="AZ1074" i="214"/>
  <c r="AZ1074" i="229"/>
  <c r="AZ1074" i="216"/>
  <c r="AZ1074" i="217"/>
  <c r="AZ1074" i="218"/>
  <c r="AZ1074" i="219"/>
  <c r="AZ1074" i="220"/>
  <c r="AZ1074" i="221"/>
  <c r="AZ1074" i="222"/>
  <c r="AZ1074" i="223"/>
  <c r="AZ1074" i="224"/>
  <c r="AZ1074" i="225"/>
  <c r="AZ1074" i="226"/>
  <c r="AZ1074" i="227"/>
  <c r="AZ1074" i="228"/>
  <c r="G1080" i="213"/>
  <c r="AZ1080" i="210"/>
  <c r="AZ1080" i="214"/>
  <c r="AZ1080" i="229"/>
  <c r="AZ1080" i="216"/>
  <c r="AZ1080" i="217"/>
  <c r="AZ1080" i="218"/>
  <c r="AZ1080" i="219"/>
  <c r="AZ1080" i="220"/>
  <c r="AZ1080" i="221"/>
  <c r="AZ1080" i="222"/>
  <c r="AZ1080" i="223"/>
  <c r="AZ1080" i="224"/>
  <c r="AZ1080" i="225"/>
  <c r="AZ1080" i="226"/>
  <c r="AZ1080" i="227"/>
  <c r="AZ1080" i="228"/>
  <c r="G1086" i="213"/>
  <c r="G1094" i="213"/>
  <c r="AZ1102" i="210"/>
  <c r="AZ1102" i="214"/>
  <c r="AZ1102" i="229"/>
  <c r="AZ1102" i="216"/>
  <c r="AZ1102" i="217"/>
  <c r="AZ1102" i="218"/>
  <c r="AZ1102" i="219"/>
  <c r="AZ1102" i="220"/>
  <c r="AZ1102" i="221"/>
  <c r="AZ1102" i="222"/>
  <c r="AZ1102" i="224"/>
  <c r="AZ1102" i="223"/>
  <c r="AZ1102" i="225"/>
  <c r="AZ1102" i="226"/>
  <c r="AZ1102" i="227"/>
  <c r="AZ1102" i="228"/>
  <c r="AZ1108" i="210"/>
  <c r="AZ1108" i="214"/>
  <c r="AZ1108" i="229"/>
  <c r="AZ1108" i="216"/>
  <c r="AZ1108" i="217"/>
  <c r="AZ1108" i="218"/>
  <c r="AZ1108" i="219"/>
  <c r="AZ1108" i="220"/>
  <c r="AZ1108" i="221"/>
  <c r="AZ1108" i="222"/>
  <c r="AZ1108" i="223"/>
  <c r="AZ1108" i="224"/>
  <c r="AZ1108" i="225"/>
  <c r="AZ1108" i="226"/>
  <c r="AZ1108" i="227"/>
  <c r="AZ1108" i="228"/>
  <c r="G1116" i="213"/>
  <c r="AZ1124" i="210"/>
  <c r="AZ1124" i="214"/>
  <c r="AZ1124" i="229"/>
  <c r="AZ1124" i="216"/>
  <c r="AZ1124" i="217"/>
  <c r="AZ1124" i="218"/>
  <c r="AZ1124" i="219"/>
  <c r="AZ1124" i="220"/>
  <c r="AZ1124" i="221"/>
  <c r="AZ1124" i="222"/>
  <c r="AZ1124" i="223"/>
  <c r="AZ1124" i="224"/>
  <c r="AZ1124" i="225"/>
  <c r="AZ1124" i="226"/>
  <c r="AZ1124" i="227"/>
  <c r="AZ1124" i="228"/>
  <c r="AZ4" i="210"/>
  <c r="AZ4" i="214"/>
  <c r="AZ4" i="229"/>
  <c r="AZ4" i="216"/>
  <c r="AZ4" i="217"/>
  <c r="AZ4" i="218"/>
  <c r="AZ4" i="219"/>
  <c r="AZ4" i="220"/>
  <c r="AZ4" i="221"/>
  <c r="AZ4" i="222"/>
  <c r="AZ4" i="223"/>
  <c r="AZ4" i="224"/>
  <c r="AZ4" i="225"/>
  <c r="AZ4" i="226"/>
  <c r="AZ4" i="227"/>
  <c r="AZ4" i="228"/>
  <c r="AZ14" i="210"/>
  <c r="AZ14" i="214"/>
  <c r="AZ14" i="229"/>
  <c r="AZ14" i="216"/>
  <c r="AZ14" i="217"/>
  <c r="AZ14" i="218"/>
  <c r="AZ14" i="219"/>
  <c r="AZ14" i="220"/>
  <c r="AZ14" i="221"/>
  <c r="AZ14" i="222"/>
  <c r="AZ14" i="223"/>
  <c r="AZ14" i="224"/>
  <c r="AZ14" i="225"/>
  <c r="AZ14" i="226"/>
  <c r="AZ14" i="227"/>
  <c r="AZ14" i="228"/>
  <c r="AZ28" i="210"/>
  <c r="AZ28" i="214"/>
  <c r="AZ28" i="229"/>
  <c r="AZ28" i="216"/>
  <c r="AZ28" i="217"/>
  <c r="AZ28" i="218"/>
  <c r="AZ28" i="219"/>
  <c r="AZ28" i="220"/>
  <c r="AZ28" i="221"/>
  <c r="AZ28" i="222"/>
  <c r="AZ28" i="223"/>
  <c r="AZ28" i="224"/>
  <c r="AZ28" i="225"/>
  <c r="AZ28" i="226"/>
  <c r="AZ28" i="227"/>
  <c r="AZ28" i="228"/>
  <c r="G39" i="213"/>
  <c r="AZ39" i="210"/>
  <c r="AZ39" i="214"/>
  <c r="AZ39" i="229"/>
  <c r="AZ39" i="216"/>
  <c r="AZ39" i="217"/>
  <c r="AZ39" i="218"/>
  <c r="AZ39" i="219"/>
  <c r="AZ39" i="220"/>
  <c r="AZ39" i="221"/>
  <c r="AZ39" i="222"/>
  <c r="AZ39" i="223"/>
  <c r="AZ39" i="224"/>
  <c r="AZ39" i="225"/>
  <c r="AZ39" i="226"/>
  <c r="AZ39" i="227"/>
  <c r="AZ39" i="228"/>
  <c r="G57" i="213"/>
  <c r="AZ57" i="210"/>
  <c r="AZ57" i="214"/>
  <c r="AZ57" i="229"/>
  <c r="AZ57" i="216"/>
  <c r="AZ57" i="217"/>
  <c r="AZ57" i="218"/>
  <c r="AZ57" i="219"/>
  <c r="AZ57" i="220"/>
  <c r="AZ57" i="221"/>
  <c r="AZ57" i="222"/>
  <c r="AZ57" i="223"/>
  <c r="AZ57" i="224"/>
  <c r="AZ57" i="225"/>
  <c r="AZ57" i="226"/>
  <c r="AZ57" i="227"/>
  <c r="AZ57" i="228"/>
  <c r="G70" i="213"/>
  <c r="AZ70" i="210"/>
  <c r="AZ70" i="214"/>
  <c r="AZ70" i="229"/>
  <c r="AZ70" i="216"/>
  <c r="AZ70" i="217"/>
  <c r="AZ70" i="218"/>
  <c r="AZ70" i="219"/>
  <c r="AZ70" i="220"/>
  <c r="AZ70" i="221"/>
  <c r="AZ70" i="222"/>
  <c r="AZ70" i="223"/>
  <c r="AZ70" i="224"/>
  <c r="AZ70" i="225"/>
  <c r="AZ70" i="226"/>
  <c r="AZ70" i="227"/>
  <c r="AZ70" i="228"/>
  <c r="G92" i="213"/>
  <c r="AZ92" i="210"/>
  <c r="AZ92" i="214"/>
  <c r="AZ92" i="229"/>
  <c r="AZ92" i="216"/>
  <c r="AZ92" i="217"/>
  <c r="AZ92" i="218"/>
  <c r="AZ92" i="219"/>
  <c r="AZ92" i="220"/>
  <c r="AZ92" i="221"/>
  <c r="AZ92" i="222"/>
  <c r="AZ92" i="223"/>
  <c r="AZ92" i="224"/>
  <c r="AZ92" i="225"/>
  <c r="AZ92" i="226"/>
  <c r="AZ92" i="227"/>
  <c r="AZ92" i="228"/>
  <c r="G120" i="213"/>
  <c r="AZ120" i="210"/>
  <c r="AZ120" i="214"/>
  <c r="AZ120" i="229"/>
  <c r="AZ120" i="216"/>
  <c r="AZ120" i="217"/>
  <c r="AZ120" i="218"/>
  <c r="AZ120" i="219"/>
  <c r="AZ120" i="220"/>
  <c r="AZ120" i="221"/>
  <c r="AZ120" i="222"/>
  <c r="AZ120" i="223"/>
  <c r="AZ120" i="224"/>
  <c r="AZ120" i="225"/>
  <c r="AZ120" i="226"/>
  <c r="AZ120" i="227"/>
  <c r="AZ120" i="228"/>
  <c r="G143" i="213"/>
  <c r="AZ143" i="210"/>
  <c r="AZ143" i="214"/>
  <c r="AZ143" i="229"/>
  <c r="AZ143" i="216"/>
  <c r="AZ143" i="217"/>
  <c r="AZ143" i="218"/>
  <c r="AZ143" i="219"/>
  <c r="AZ143" i="220"/>
  <c r="AZ143" i="221"/>
  <c r="AZ143" i="222"/>
  <c r="AZ143" i="223"/>
  <c r="AZ143" i="224"/>
  <c r="AZ143" i="225"/>
  <c r="AZ143" i="226"/>
  <c r="AZ143" i="227"/>
  <c r="AZ143" i="228"/>
  <c r="G184" i="213"/>
  <c r="AZ184" i="210"/>
  <c r="AZ184" i="214"/>
  <c r="AZ184" i="229"/>
  <c r="AZ184" i="216"/>
  <c r="AZ184" i="217"/>
  <c r="AZ184" i="218"/>
  <c r="AZ184" i="219"/>
  <c r="AZ184" i="220"/>
  <c r="AZ184" i="221"/>
  <c r="AZ184" i="223"/>
  <c r="AZ184" i="222"/>
  <c r="AZ184" i="224"/>
  <c r="AZ184" i="225"/>
  <c r="AZ184" i="226"/>
  <c r="AZ184" i="227"/>
  <c r="AZ184" i="228"/>
  <c r="G207" i="213"/>
  <c r="AZ207" i="210"/>
  <c r="AZ207" i="214"/>
  <c r="AZ207" i="229"/>
  <c r="AZ207" i="216"/>
  <c r="AZ207" i="217"/>
  <c r="AZ207" i="218"/>
  <c r="AZ207" i="219"/>
  <c r="AZ207" i="220"/>
  <c r="AZ207" i="221"/>
  <c r="AZ207" i="223"/>
  <c r="AZ207" i="222"/>
  <c r="AZ207" i="224"/>
  <c r="AZ207" i="225"/>
  <c r="AZ207" i="226"/>
  <c r="AZ207" i="227"/>
  <c r="AZ207" i="228"/>
  <c r="G231" i="213"/>
  <c r="AZ231" i="210"/>
  <c r="AZ231" i="214"/>
  <c r="AZ231" i="229"/>
  <c r="AZ231" i="216"/>
  <c r="AZ231" i="217"/>
  <c r="AZ231" i="218"/>
  <c r="AZ231" i="219"/>
  <c r="AZ231" i="220"/>
  <c r="AZ231" i="221"/>
  <c r="AZ231" i="223"/>
  <c r="AZ231" i="222"/>
  <c r="AZ231" i="224"/>
  <c r="AZ231" i="225"/>
  <c r="AZ231" i="226"/>
  <c r="AZ231" i="227"/>
  <c r="AZ231" i="228"/>
  <c r="G261" i="213"/>
  <c r="AZ261" i="210"/>
  <c r="AZ261" i="214"/>
  <c r="AZ261" i="229"/>
  <c r="AZ261" i="216"/>
  <c r="AZ261" i="217"/>
  <c r="AZ261" i="218"/>
  <c r="AZ261" i="219"/>
  <c r="AZ261" i="220"/>
  <c r="AZ261" i="221"/>
  <c r="AZ261" i="222"/>
  <c r="AZ261" i="223"/>
  <c r="AZ261" i="224"/>
  <c r="AZ261" i="225"/>
  <c r="AZ261" i="226"/>
  <c r="AZ261" i="227"/>
  <c r="AZ261" i="228"/>
  <c r="G288" i="213"/>
  <c r="AZ288" i="210"/>
  <c r="AZ288" i="214"/>
  <c r="AZ288" i="229"/>
  <c r="AZ288" i="216"/>
  <c r="AZ288" i="217"/>
  <c r="AZ288" i="218"/>
  <c r="AZ288" i="219"/>
  <c r="AZ288" i="220"/>
  <c r="AZ288" i="221"/>
  <c r="AZ288" i="223"/>
  <c r="AZ288" i="222"/>
  <c r="AZ288" i="224"/>
  <c r="AZ288" i="225"/>
  <c r="AZ288" i="226"/>
  <c r="AZ288" i="227"/>
  <c r="AZ288" i="228"/>
  <c r="G300" i="213"/>
  <c r="AZ300" i="210"/>
  <c r="AZ300" i="214"/>
  <c r="AZ300" i="229"/>
  <c r="AZ300" i="216"/>
  <c r="AZ300" i="217"/>
  <c r="AZ300" i="218"/>
  <c r="AZ300" i="219"/>
  <c r="AZ300" i="220"/>
  <c r="AZ300" i="221"/>
  <c r="AZ300" i="222"/>
  <c r="AZ300" i="223"/>
  <c r="AZ300" i="224"/>
  <c r="AZ300" i="225"/>
  <c r="AZ300" i="226"/>
  <c r="AZ300" i="227"/>
  <c r="AZ300" i="228"/>
  <c r="G308" i="213"/>
  <c r="AZ308" i="210"/>
  <c r="AZ308" i="214"/>
  <c r="AZ308" i="229"/>
  <c r="AZ308" i="216"/>
  <c r="AZ308" i="217"/>
  <c r="AZ308" i="218"/>
  <c r="AZ308" i="219"/>
  <c r="AZ308" i="220"/>
  <c r="AZ308" i="221"/>
  <c r="AZ308" i="222"/>
  <c r="AZ308" i="223"/>
  <c r="AZ308" i="224"/>
  <c r="AZ308" i="225"/>
  <c r="AZ308" i="226"/>
  <c r="AZ308" i="227"/>
  <c r="AZ308" i="228"/>
  <c r="G361" i="213"/>
  <c r="AZ361" i="210"/>
  <c r="AZ361" i="214"/>
  <c r="AZ361" i="229"/>
  <c r="AZ361" i="216"/>
  <c r="AZ361" i="217"/>
  <c r="AZ361" i="218"/>
  <c r="AZ361" i="219"/>
  <c r="AZ361" i="220"/>
  <c r="AZ361" i="221"/>
  <c r="AZ361" i="222"/>
  <c r="AZ361" i="223"/>
  <c r="AZ361" i="224"/>
  <c r="AZ361" i="225"/>
  <c r="AZ361" i="226"/>
  <c r="AZ361" i="227"/>
  <c r="AZ361" i="228"/>
  <c r="AZ376" i="210"/>
  <c r="AZ376" i="214"/>
  <c r="AZ376" i="229"/>
  <c r="AZ376" i="216"/>
  <c r="AZ376" i="217"/>
  <c r="AZ376" i="218"/>
  <c r="AZ376" i="219"/>
  <c r="AZ376" i="220"/>
  <c r="AZ376" i="221"/>
  <c r="AZ376" i="222"/>
  <c r="AZ376" i="223"/>
  <c r="AZ376" i="224"/>
  <c r="AZ376" i="225"/>
  <c r="AZ376" i="226"/>
  <c r="AZ376" i="227"/>
  <c r="AZ376" i="228"/>
  <c r="G398" i="213"/>
  <c r="AZ404" i="210"/>
  <c r="AZ404" i="214"/>
  <c r="AZ404" i="229"/>
  <c r="AZ404" i="216"/>
  <c r="AZ404" i="217"/>
  <c r="AZ404" i="218"/>
  <c r="AZ404" i="219"/>
  <c r="AZ404" i="220"/>
  <c r="AZ404" i="221"/>
  <c r="AZ404" i="222"/>
  <c r="AZ404" i="223"/>
  <c r="AZ404" i="224"/>
  <c r="AZ404" i="225"/>
  <c r="AZ404" i="226"/>
  <c r="AZ404" i="227"/>
  <c r="AZ404" i="228"/>
  <c r="G411" i="213"/>
  <c r="G416" i="213"/>
  <c r="G421" i="213"/>
  <c r="G439" i="213"/>
  <c r="G451" i="213"/>
  <c r="G461" i="213"/>
  <c r="G472" i="213"/>
  <c r="G479" i="213"/>
  <c r="G484" i="213"/>
  <c r="G493" i="213"/>
  <c r="G504" i="213"/>
  <c r="AZ510" i="210"/>
  <c r="AZ510" i="214"/>
  <c r="AZ510" i="229"/>
  <c r="AZ510" i="216"/>
  <c r="AZ510" i="217"/>
  <c r="AZ510" i="218"/>
  <c r="AZ510" i="219"/>
  <c r="AZ510" i="220"/>
  <c r="AZ510" i="221"/>
  <c r="AZ510" i="222"/>
  <c r="AZ510" i="223"/>
  <c r="AZ510" i="224"/>
  <c r="AZ510" i="225"/>
  <c r="AZ510" i="226"/>
  <c r="AZ510" i="227"/>
  <c r="AZ510" i="228"/>
  <c r="AZ518" i="210"/>
  <c r="AZ518" i="214"/>
  <c r="AZ518" i="229"/>
  <c r="AZ518" i="216"/>
  <c r="AZ518" i="217"/>
  <c r="AZ518" i="218"/>
  <c r="AZ518" i="219"/>
  <c r="AZ518" i="220"/>
  <c r="AZ518" i="221"/>
  <c r="AZ518" i="222"/>
  <c r="AZ518" i="223"/>
  <c r="AZ518" i="224"/>
  <c r="AZ518" i="225"/>
  <c r="AZ518" i="226"/>
  <c r="AZ518" i="227"/>
  <c r="AZ518" i="228"/>
  <c r="AZ526" i="210"/>
  <c r="AZ526" i="214"/>
  <c r="AZ526" i="229"/>
  <c r="AZ526" i="216"/>
  <c r="AZ526" i="217"/>
  <c r="AZ526" i="218"/>
  <c r="AZ526" i="219"/>
  <c r="AZ526" i="220"/>
  <c r="AZ526" i="221"/>
  <c r="AZ526" i="222"/>
  <c r="AZ526" i="223"/>
  <c r="AZ526" i="224"/>
  <c r="AZ526" i="225"/>
  <c r="AZ526" i="226"/>
  <c r="AZ526" i="227"/>
  <c r="AZ526" i="228"/>
  <c r="G539" i="213"/>
  <c r="AZ539" i="210"/>
  <c r="AZ539" i="214"/>
  <c r="AZ539" i="229"/>
  <c r="AZ539" i="216"/>
  <c r="AZ539" i="217"/>
  <c r="AZ539" i="218"/>
  <c r="AZ539" i="219"/>
  <c r="AZ539" i="220"/>
  <c r="AZ539" i="221"/>
  <c r="AZ539" i="222"/>
  <c r="AZ539" i="223"/>
  <c r="AZ539" i="224"/>
  <c r="AZ539" i="225"/>
  <c r="AZ539" i="226"/>
  <c r="AZ539" i="227"/>
  <c r="AZ539" i="228"/>
  <c r="AZ546" i="210"/>
  <c r="AZ546" i="214"/>
  <c r="AZ546" i="229"/>
  <c r="AZ546" i="216"/>
  <c r="AZ546" i="217"/>
  <c r="AZ546" i="218"/>
  <c r="AZ546" i="219"/>
  <c r="AZ546" i="220"/>
  <c r="AZ546" i="221"/>
  <c r="AZ546" i="222"/>
  <c r="AZ546" i="223"/>
  <c r="AZ546" i="225"/>
  <c r="AZ546" i="226"/>
  <c r="AZ546" i="224"/>
  <c r="AZ546" i="227"/>
  <c r="AZ546" i="228"/>
  <c r="G558" i="213"/>
  <c r="G608" i="213"/>
  <c r="AZ608" i="210"/>
  <c r="AZ608" i="214"/>
  <c r="AZ608" i="229"/>
  <c r="AZ608" i="216"/>
  <c r="AZ608" i="217"/>
  <c r="AZ608" i="218"/>
  <c r="AZ608" i="219"/>
  <c r="AZ608" i="220"/>
  <c r="AZ608" i="221"/>
  <c r="AZ608" i="222"/>
  <c r="AZ608" i="223"/>
  <c r="AZ608" i="224"/>
  <c r="AZ608" i="225"/>
  <c r="AZ608" i="226"/>
  <c r="AZ608" i="227"/>
  <c r="AZ608" i="228"/>
  <c r="G616" i="213"/>
  <c r="AZ616" i="210"/>
  <c r="AZ616" i="214"/>
  <c r="AZ616" i="229"/>
  <c r="AZ616" i="216"/>
  <c r="AZ616" i="217"/>
  <c r="AZ616" i="218"/>
  <c r="AZ616" i="219"/>
  <c r="AZ616" i="220"/>
  <c r="AZ616" i="221"/>
  <c r="AZ616" i="222"/>
  <c r="AZ616" i="223"/>
  <c r="AZ616" i="224"/>
  <c r="AZ616" i="225"/>
  <c r="AZ616" i="226"/>
  <c r="AZ616" i="227"/>
  <c r="AZ616" i="228"/>
  <c r="G622" i="213"/>
  <c r="G629" i="213"/>
  <c r="AZ629" i="210"/>
  <c r="AZ629" i="214"/>
  <c r="AZ629" i="229"/>
  <c r="AZ629" i="216"/>
  <c r="AZ629" i="217"/>
  <c r="AZ629" i="219"/>
  <c r="AZ629" i="218"/>
  <c r="AZ629" i="220"/>
  <c r="AZ629" i="221"/>
  <c r="AZ629" i="222"/>
  <c r="AZ629" i="223"/>
  <c r="AZ629" i="224"/>
  <c r="AZ629" i="225"/>
  <c r="AZ629" i="226"/>
  <c r="AZ629" i="227"/>
  <c r="AZ629" i="228"/>
  <c r="AZ650" i="210"/>
  <c r="AZ650" i="214"/>
  <c r="AZ650" i="229"/>
  <c r="AZ650" i="216"/>
  <c r="AZ650" i="217"/>
  <c r="AZ650" i="218"/>
  <c r="AZ650" i="219"/>
  <c r="AZ650" i="220"/>
  <c r="AZ650" i="221"/>
  <c r="AZ650" i="222"/>
  <c r="AZ650" i="223"/>
  <c r="AZ650" i="224"/>
  <c r="AZ650" i="225"/>
  <c r="AZ650" i="226"/>
  <c r="AZ650" i="227"/>
  <c r="AZ650" i="228"/>
  <c r="G658" i="213"/>
  <c r="AZ666" i="210"/>
  <c r="AZ666" i="214"/>
  <c r="AZ666" i="229"/>
  <c r="AZ666" i="216"/>
  <c r="AZ666" i="217"/>
  <c r="AZ666" i="218"/>
  <c r="AZ666" i="219"/>
  <c r="AZ666" i="220"/>
  <c r="AZ666" i="221"/>
  <c r="AZ666" i="222"/>
  <c r="AZ666" i="223"/>
  <c r="AZ666" i="224"/>
  <c r="AZ666" i="225"/>
  <c r="AZ666" i="226"/>
  <c r="AZ666" i="227"/>
  <c r="AZ666" i="228"/>
  <c r="G672" i="213"/>
  <c r="AZ672" i="210"/>
  <c r="AZ672" i="214"/>
  <c r="AZ672" i="229"/>
  <c r="AZ672" i="216"/>
  <c r="AZ672" i="217"/>
  <c r="AZ672" i="218"/>
  <c r="AZ672" i="219"/>
  <c r="AZ672" i="220"/>
  <c r="AZ672" i="221"/>
  <c r="AZ672" i="222"/>
  <c r="AZ672" i="223"/>
  <c r="AZ672" i="224"/>
  <c r="AZ672" i="225"/>
  <c r="AZ672" i="226"/>
  <c r="AZ672" i="227"/>
  <c r="AZ672" i="228"/>
  <c r="G682" i="213"/>
  <c r="G689" i="213"/>
  <c r="AZ689" i="210"/>
  <c r="AZ689" i="214"/>
  <c r="AZ689" i="229"/>
  <c r="AZ689" i="216"/>
  <c r="AZ689" i="217"/>
  <c r="AZ689" i="218"/>
  <c r="AZ689" i="219"/>
  <c r="AZ689" i="220"/>
  <c r="AZ689" i="221"/>
  <c r="AZ689" i="222"/>
  <c r="AZ689" i="223"/>
  <c r="AZ689" i="224"/>
  <c r="AZ689" i="225"/>
  <c r="AZ689" i="226"/>
  <c r="AZ689" i="227"/>
  <c r="AZ689" i="228"/>
  <c r="G703" i="213"/>
  <c r="AZ703" i="210"/>
  <c r="AZ703" i="214"/>
  <c r="AZ703" i="229"/>
  <c r="AZ703" i="216"/>
  <c r="AZ703" i="217"/>
  <c r="AZ703" i="218"/>
  <c r="AZ703" i="219"/>
  <c r="AZ703" i="220"/>
  <c r="AZ703" i="221"/>
  <c r="AZ703" i="222"/>
  <c r="AZ703" i="223"/>
  <c r="AZ703" i="224"/>
  <c r="AZ703" i="225"/>
  <c r="AZ703" i="226"/>
  <c r="AZ703" i="227"/>
  <c r="AZ703" i="228"/>
  <c r="G713" i="213"/>
  <c r="AZ713" i="210"/>
  <c r="AZ713" i="214"/>
  <c r="AZ713" i="229"/>
  <c r="AZ713" i="216"/>
  <c r="AZ713" i="217"/>
  <c r="AZ713" i="218"/>
  <c r="AZ713" i="219"/>
  <c r="AZ713" i="220"/>
  <c r="AZ713" i="221"/>
  <c r="AZ713" i="222"/>
  <c r="AZ713" i="223"/>
  <c r="AZ713" i="224"/>
  <c r="AZ713" i="225"/>
  <c r="AZ713" i="226"/>
  <c r="AZ713" i="227"/>
  <c r="AZ713" i="228"/>
  <c r="G721" i="213"/>
  <c r="AZ721" i="210"/>
  <c r="AZ721" i="214"/>
  <c r="AZ721" i="229"/>
  <c r="AZ721" i="216"/>
  <c r="AZ721" i="217"/>
  <c r="AZ721" i="218"/>
  <c r="AZ721" i="219"/>
  <c r="AZ721" i="220"/>
  <c r="AZ721" i="221"/>
  <c r="AZ721" i="222"/>
  <c r="AZ721" i="223"/>
  <c r="AZ721" i="224"/>
  <c r="AZ721" i="225"/>
  <c r="AZ721" i="226"/>
  <c r="AZ721" i="227"/>
  <c r="AZ721" i="228"/>
  <c r="AZ730" i="210"/>
  <c r="AZ730" i="214"/>
  <c r="AZ730" i="229"/>
  <c r="AZ730" i="216"/>
  <c r="AZ730" i="217"/>
  <c r="AZ730" i="218"/>
  <c r="AZ730" i="219"/>
  <c r="AZ730" i="220"/>
  <c r="AZ730" i="221"/>
  <c r="AZ730" i="222"/>
  <c r="AZ730" i="223"/>
  <c r="AZ730" i="224"/>
  <c r="AZ730" i="225"/>
  <c r="AZ730" i="226"/>
  <c r="AZ730" i="227"/>
  <c r="AZ730" i="228"/>
  <c r="G735" i="213"/>
  <c r="AZ735" i="210"/>
  <c r="AZ735" i="214"/>
  <c r="AZ735" i="229"/>
  <c r="AZ735" i="216"/>
  <c r="AZ735" i="217"/>
  <c r="AZ735" i="218"/>
  <c r="AZ735" i="219"/>
  <c r="AZ735" i="220"/>
  <c r="AZ735" i="221"/>
  <c r="AZ735" i="222"/>
  <c r="AZ735" i="223"/>
  <c r="AZ735" i="224"/>
  <c r="AZ735" i="225"/>
  <c r="AZ735" i="226"/>
  <c r="AZ735" i="227"/>
  <c r="AZ735" i="228"/>
  <c r="G740" i="213"/>
  <c r="AZ748" i="210"/>
  <c r="AZ748" i="214"/>
  <c r="AZ748" i="229"/>
  <c r="AZ748" i="216"/>
  <c r="AZ748" i="217"/>
  <c r="AZ748" i="218"/>
  <c r="AZ748" i="219"/>
  <c r="AZ748" i="220"/>
  <c r="AZ748" i="221"/>
  <c r="AZ748" i="222"/>
  <c r="AZ748" i="223"/>
  <c r="AZ748" i="224"/>
  <c r="AZ748" i="225"/>
  <c r="AZ748" i="226"/>
  <c r="AZ748" i="227"/>
  <c r="AZ748" i="228"/>
  <c r="G755" i="213"/>
  <c r="AZ755" i="210"/>
  <c r="AZ755" i="214"/>
  <c r="AZ755" i="229"/>
  <c r="AZ755" i="216"/>
  <c r="AZ755" i="217"/>
  <c r="AZ755" i="218"/>
  <c r="AZ755" i="219"/>
  <c r="AZ755" i="220"/>
  <c r="AZ755" i="221"/>
  <c r="AZ755" i="222"/>
  <c r="AZ755" i="223"/>
  <c r="AZ755" i="224"/>
  <c r="AZ755" i="225"/>
  <c r="AZ755" i="226"/>
  <c r="AZ755" i="227"/>
  <c r="AZ755" i="228"/>
  <c r="G762" i="213"/>
  <c r="AZ768" i="210"/>
  <c r="AZ768" i="214"/>
  <c r="AZ768" i="229"/>
  <c r="AZ768" i="216"/>
  <c r="AZ768" i="217"/>
  <c r="AZ768" i="218"/>
  <c r="AZ768" i="219"/>
  <c r="AZ768" i="220"/>
  <c r="AZ768" i="221"/>
  <c r="AZ768" i="222"/>
  <c r="AZ768" i="223"/>
  <c r="AZ768" i="224"/>
  <c r="AZ768" i="225"/>
  <c r="AZ768" i="226"/>
  <c r="AZ768" i="227"/>
  <c r="AZ768" i="228"/>
  <c r="G774" i="213"/>
  <c r="AZ782" i="210"/>
  <c r="AZ782" i="214"/>
  <c r="AZ782" i="229"/>
  <c r="AZ782" i="216"/>
  <c r="AZ782" i="217"/>
  <c r="AZ782" i="218"/>
  <c r="AZ782" i="219"/>
  <c r="AZ782" i="220"/>
  <c r="AZ782" i="221"/>
  <c r="AZ782" i="222"/>
  <c r="AZ782" i="224"/>
  <c r="AZ782" i="223"/>
  <c r="AZ782" i="225"/>
  <c r="AZ782" i="226"/>
  <c r="AZ782" i="227"/>
  <c r="AZ782" i="228"/>
  <c r="G790" i="213"/>
  <c r="G799" i="213"/>
  <c r="AZ799" i="210"/>
  <c r="AZ799" i="214"/>
  <c r="AZ799" i="229"/>
  <c r="AZ799" i="216"/>
  <c r="AZ799" i="217"/>
  <c r="AZ799" i="218"/>
  <c r="AZ799" i="219"/>
  <c r="AZ799" i="220"/>
  <c r="AZ799" i="221"/>
  <c r="AZ799" i="222"/>
  <c r="AZ799" i="223"/>
  <c r="AZ799" i="224"/>
  <c r="AZ799" i="225"/>
  <c r="AZ799" i="226"/>
  <c r="AZ799" i="227"/>
  <c r="AZ799" i="228"/>
  <c r="G804" i="213"/>
  <c r="AZ812" i="210"/>
  <c r="AZ812" i="214"/>
  <c r="AZ812" i="229"/>
  <c r="AZ812" i="216"/>
  <c r="AZ812" i="217"/>
  <c r="AZ812" i="218"/>
  <c r="AZ812" i="219"/>
  <c r="AZ812" i="220"/>
  <c r="AZ812" i="221"/>
  <c r="AZ812" i="222"/>
  <c r="AZ812" i="223"/>
  <c r="AZ812" i="224"/>
  <c r="AZ812" i="225"/>
  <c r="AZ812" i="226"/>
  <c r="AZ812" i="227"/>
  <c r="AZ812" i="228"/>
  <c r="G829" i="213"/>
  <c r="AZ829" i="210"/>
  <c r="AZ829" i="214"/>
  <c r="AZ829" i="229"/>
  <c r="AZ829" i="216"/>
  <c r="AZ829" i="217"/>
  <c r="AZ829" i="218"/>
  <c r="AZ829" i="219"/>
  <c r="AZ829" i="220"/>
  <c r="AZ829" i="221"/>
  <c r="AZ829" i="222"/>
  <c r="AZ829" i="223"/>
  <c r="AZ829" i="224"/>
  <c r="AZ829" i="225"/>
  <c r="AZ829" i="226"/>
  <c r="AZ829" i="227"/>
  <c r="AZ829" i="228"/>
  <c r="G851" i="213"/>
  <c r="AZ851" i="210"/>
  <c r="AZ851" i="214"/>
  <c r="AZ851" i="229"/>
  <c r="AZ851" i="216"/>
  <c r="AZ851" i="217"/>
  <c r="AZ851" i="218"/>
  <c r="AZ851" i="219"/>
  <c r="AZ851" i="220"/>
  <c r="AZ851" i="221"/>
  <c r="AZ851" i="222"/>
  <c r="AZ851" i="223"/>
  <c r="AZ851" i="224"/>
  <c r="AZ851" i="225"/>
  <c r="AZ851" i="226"/>
  <c r="AZ851" i="227"/>
  <c r="AZ851" i="228"/>
  <c r="G872" i="213"/>
  <c r="AZ872" i="210"/>
  <c r="AZ872" i="214"/>
  <c r="AZ872" i="229"/>
  <c r="AZ872" i="216"/>
  <c r="AZ872" i="217"/>
  <c r="AZ872" i="218"/>
  <c r="AZ872" i="219"/>
  <c r="AZ872" i="220"/>
  <c r="AZ872" i="221"/>
  <c r="AZ872" i="222"/>
  <c r="AZ872" i="223"/>
  <c r="AZ872" i="224"/>
  <c r="AZ872" i="225"/>
  <c r="AZ872" i="226"/>
  <c r="AZ872" i="227"/>
  <c r="AZ872" i="228"/>
  <c r="G885" i="213"/>
  <c r="AZ885" i="210"/>
  <c r="AZ885" i="214"/>
  <c r="AZ885" i="229"/>
  <c r="AZ885" i="216"/>
  <c r="AZ885" i="217"/>
  <c r="AZ885" i="218"/>
  <c r="AZ885" i="219"/>
  <c r="AZ885" i="220"/>
  <c r="AZ885" i="221"/>
  <c r="AZ885" i="222"/>
  <c r="AZ885" i="223"/>
  <c r="AZ885" i="224"/>
  <c r="AZ885" i="225"/>
  <c r="AZ885" i="226"/>
  <c r="AZ885" i="227"/>
  <c r="AZ885" i="228"/>
  <c r="G894" i="213"/>
  <c r="AZ894" i="210"/>
  <c r="AZ894" i="214"/>
  <c r="AZ894" i="229"/>
  <c r="AZ894" i="216"/>
  <c r="AZ894" i="217"/>
  <c r="AZ894" i="218"/>
  <c r="AZ894" i="219"/>
  <c r="AZ894" i="220"/>
  <c r="AZ894" i="221"/>
  <c r="AZ894" i="222"/>
  <c r="AZ894" i="224"/>
  <c r="AZ894" i="223"/>
  <c r="AZ894" i="225"/>
  <c r="AZ894" i="226"/>
  <c r="AZ894" i="227"/>
  <c r="AZ894" i="228"/>
  <c r="G905" i="213"/>
  <c r="AZ905" i="210"/>
  <c r="AZ905" i="214"/>
  <c r="AZ905" i="229"/>
  <c r="AZ905" i="216"/>
  <c r="AZ905" i="217"/>
  <c r="AZ905" i="218"/>
  <c r="AZ905" i="219"/>
  <c r="AZ905" i="220"/>
  <c r="AZ905" i="221"/>
  <c r="AZ905" i="222"/>
  <c r="AZ905" i="223"/>
  <c r="AZ905" i="224"/>
  <c r="AZ905" i="225"/>
  <c r="AZ905" i="226"/>
  <c r="AZ905" i="227"/>
  <c r="AZ905" i="228"/>
  <c r="G913" i="213"/>
  <c r="AZ913" i="210"/>
  <c r="AZ913" i="214"/>
  <c r="AZ913" i="229"/>
  <c r="AZ913" i="216"/>
  <c r="AZ913" i="217"/>
  <c r="AZ913" i="218"/>
  <c r="AZ913" i="219"/>
  <c r="AZ913" i="220"/>
  <c r="AZ913" i="221"/>
  <c r="AZ913" i="222"/>
  <c r="AZ913" i="223"/>
  <c r="AZ913" i="224"/>
  <c r="AZ913" i="225"/>
  <c r="AZ913" i="226"/>
  <c r="AZ913" i="227"/>
  <c r="AZ913" i="228"/>
  <c r="G925" i="213"/>
  <c r="AZ925" i="210"/>
  <c r="AZ925" i="214"/>
  <c r="AZ925" i="229"/>
  <c r="AZ925" i="216"/>
  <c r="AZ925" i="217"/>
  <c r="AZ925" i="218"/>
  <c r="AZ925" i="219"/>
  <c r="AZ925" i="220"/>
  <c r="AZ925" i="221"/>
  <c r="AZ925" i="222"/>
  <c r="AZ925" i="223"/>
  <c r="AZ925" i="224"/>
  <c r="AZ925" i="225"/>
  <c r="AZ925" i="226"/>
  <c r="AZ925" i="227"/>
  <c r="AZ925" i="228"/>
  <c r="G938" i="213"/>
  <c r="AZ938" i="210"/>
  <c r="AZ938" i="214"/>
  <c r="AZ938" i="229"/>
  <c r="AZ938" i="216"/>
  <c r="AZ938" i="217"/>
  <c r="AZ938" i="218"/>
  <c r="AZ938" i="219"/>
  <c r="AZ938" i="220"/>
  <c r="AZ938" i="221"/>
  <c r="AZ938" i="222"/>
  <c r="AZ938" i="223"/>
  <c r="AZ938" i="224"/>
  <c r="AZ938" i="225"/>
  <c r="AZ938" i="226"/>
  <c r="AZ938" i="227"/>
  <c r="AZ938" i="228"/>
  <c r="G949" i="213"/>
  <c r="AZ949" i="210"/>
  <c r="AZ949" i="214"/>
  <c r="AZ949" i="229"/>
  <c r="AZ949" i="216"/>
  <c r="AZ949" i="217"/>
  <c r="AZ949" i="218"/>
  <c r="AZ949" i="219"/>
  <c r="AZ949" i="220"/>
  <c r="AZ949" i="221"/>
  <c r="AZ949" i="222"/>
  <c r="AZ949" i="223"/>
  <c r="AZ949" i="224"/>
  <c r="AZ949" i="225"/>
  <c r="AZ949" i="226"/>
  <c r="AZ949" i="227"/>
  <c r="AZ949" i="228"/>
  <c r="BA955" i="210"/>
  <c r="BA955" i="214"/>
  <c r="BA955" i="229"/>
  <c r="BA955" i="216"/>
  <c r="BA955" i="217"/>
  <c r="BA955" i="218"/>
  <c r="BA955" i="219"/>
  <c r="BA955" i="220"/>
  <c r="BA955" i="221"/>
  <c r="BA955" i="222"/>
  <c r="BA955" i="223"/>
  <c r="BA955" i="224"/>
  <c r="BA955" i="225"/>
  <c r="BA955" i="226"/>
  <c r="BA955" i="227"/>
  <c r="BA955" i="228"/>
  <c r="G971" i="213"/>
  <c r="AZ971" i="210"/>
  <c r="AZ971" i="214"/>
  <c r="AZ971" i="229"/>
  <c r="AZ971" i="216"/>
  <c r="AZ971" i="217"/>
  <c r="AZ971" i="218"/>
  <c r="AZ971" i="219"/>
  <c r="AZ971" i="220"/>
  <c r="AZ971" i="221"/>
  <c r="AZ971" i="222"/>
  <c r="AZ971" i="223"/>
  <c r="AZ971" i="224"/>
  <c r="AZ971" i="225"/>
  <c r="AZ971" i="226"/>
  <c r="AZ971" i="227"/>
  <c r="AZ971" i="228"/>
  <c r="G980" i="213"/>
  <c r="AZ980" i="210"/>
  <c r="AZ980" i="214"/>
  <c r="AZ980" i="229"/>
  <c r="AZ980" i="216"/>
  <c r="AZ980" i="217"/>
  <c r="AZ980" i="218"/>
  <c r="AZ980" i="219"/>
  <c r="AZ980" i="220"/>
  <c r="AZ980" i="221"/>
  <c r="AZ980" i="222"/>
  <c r="AZ980" i="223"/>
  <c r="AZ980" i="224"/>
  <c r="AZ980" i="225"/>
  <c r="AZ980" i="226"/>
  <c r="AZ980" i="227"/>
  <c r="AZ980" i="228"/>
  <c r="G990" i="213"/>
  <c r="AZ990" i="210"/>
  <c r="AZ990" i="214"/>
  <c r="AZ990" i="229"/>
  <c r="AZ990" i="216"/>
  <c r="AZ990" i="217"/>
  <c r="AZ990" i="218"/>
  <c r="AZ990" i="219"/>
  <c r="AZ990" i="220"/>
  <c r="AZ990" i="221"/>
  <c r="AZ990" i="222"/>
  <c r="AZ990" i="223"/>
  <c r="AZ990" i="224"/>
  <c r="AZ990" i="225"/>
  <c r="AZ990" i="226"/>
  <c r="AZ990" i="227"/>
  <c r="AZ990" i="228"/>
  <c r="AZ996" i="210"/>
  <c r="AZ996" i="214"/>
  <c r="AZ996" i="229"/>
  <c r="AZ996" i="216"/>
  <c r="AZ996" i="217"/>
  <c r="AZ996" i="218"/>
  <c r="AZ996" i="219"/>
  <c r="AZ996" i="220"/>
  <c r="AZ996" i="221"/>
  <c r="AZ996" i="222"/>
  <c r="AZ996" i="223"/>
  <c r="AZ996" i="224"/>
  <c r="AZ996" i="225"/>
  <c r="AZ996" i="226"/>
  <c r="AZ996" i="227"/>
  <c r="AZ996" i="228"/>
  <c r="G1007" i="213"/>
  <c r="AZ1007" i="210"/>
  <c r="AZ1007" i="214"/>
  <c r="AZ1007" i="229"/>
  <c r="AZ1007" i="216"/>
  <c r="AZ1007" i="217"/>
  <c r="AZ1007" i="218"/>
  <c r="AZ1007" i="219"/>
  <c r="AZ1007" i="220"/>
  <c r="AZ1007" i="221"/>
  <c r="AZ1007" i="222"/>
  <c r="AZ1007" i="223"/>
  <c r="AZ1007" i="224"/>
  <c r="AZ1007" i="225"/>
  <c r="AZ1007" i="226"/>
  <c r="AZ1007" i="227"/>
  <c r="AZ1007" i="228"/>
  <c r="BA1016" i="210"/>
  <c r="BA1016" i="214"/>
  <c r="BA1016" i="229"/>
  <c r="BA1016" i="216"/>
  <c r="BA1016" i="217"/>
  <c r="BA1016" i="218"/>
  <c r="BA1016" i="219"/>
  <c r="BA1016" i="220"/>
  <c r="BA1016" i="221"/>
  <c r="BA1016" i="222"/>
  <c r="BA1016" i="223"/>
  <c r="BA1016" i="224"/>
  <c r="BA1016" i="225"/>
  <c r="BA1016" i="226"/>
  <c r="BA1016" i="227"/>
  <c r="BA1016" i="228"/>
  <c r="AZ1026" i="210"/>
  <c r="AZ1026" i="214"/>
  <c r="AZ1026" i="229"/>
  <c r="AZ1026" i="216"/>
  <c r="AZ1026" i="217"/>
  <c r="AZ1026" i="218"/>
  <c r="AZ1026" i="219"/>
  <c r="AZ1026" i="220"/>
  <c r="AZ1026" i="221"/>
  <c r="AZ1026" i="222"/>
  <c r="AZ1026" i="223"/>
  <c r="AZ1026" i="224"/>
  <c r="AZ1026" i="225"/>
  <c r="AZ1026" i="226"/>
  <c r="AZ1026" i="227"/>
  <c r="AZ1026" i="228"/>
  <c r="G1035" i="213"/>
  <c r="AZ1035" i="210"/>
  <c r="AZ1035" i="214"/>
  <c r="AZ1035" i="229"/>
  <c r="AZ1035" i="216"/>
  <c r="AZ1035" i="217"/>
  <c r="AZ1035" i="218"/>
  <c r="AZ1035" i="219"/>
  <c r="AZ1035" i="220"/>
  <c r="AZ1035" i="221"/>
  <c r="AZ1035" i="222"/>
  <c r="AZ1035" i="223"/>
  <c r="AZ1035" i="224"/>
  <c r="AZ1035" i="225"/>
  <c r="AZ1035" i="226"/>
  <c r="AZ1035" i="227"/>
  <c r="AZ1035" i="228"/>
  <c r="AZ1042" i="210"/>
  <c r="AZ1042" i="214"/>
  <c r="AZ1042" i="229"/>
  <c r="AZ1042" i="216"/>
  <c r="AZ1042" i="217"/>
  <c r="AZ1042" i="218"/>
  <c r="AZ1042" i="219"/>
  <c r="AZ1042" i="220"/>
  <c r="AZ1042" i="221"/>
  <c r="AZ1042" i="222"/>
  <c r="AZ1042" i="223"/>
  <c r="AZ1042" i="224"/>
  <c r="AZ1042" i="225"/>
  <c r="AZ1042" i="226"/>
  <c r="AZ1042" i="227"/>
  <c r="AZ1042" i="228"/>
  <c r="G1059" i="213"/>
  <c r="AZ1059" i="210"/>
  <c r="AZ1059" i="214"/>
  <c r="AZ1059" i="229"/>
  <c r="AZ1059" i="216"/>
  <c r="AZ1059" i="217"/>
  <c r="AZ1059" i="218"/>
  <c r="AZ1059" i="219"/>
  <c r="AZ1059" i="220"/>
  <c r="AZ1059" i="221"/>
  <c r="AZ1059" i="222"/>
  <c r="AZ1059" i="223"/>
  <c r="AZ1059" i="224"/>
  <c r="AZ1059" i="225"/>
  <c r="AZ1059" i="226"/>
  <c r="AZ1059" i="227"/>
  <c r="AZ1059" i="228"/>
  <c r="G1068" i="213"/>
  <c r="AZ1068" i="210"/>
  <c r="AZ1068" i="214"/>
  <c r="AZ1068" i="229"/>
  <c r="AZ1068" i="216"/>
  <c r="AZ1068" i="217"/>
  <c r="AZ1068" i="218"/>
  <c r="AZ1068" i="219"/>
  <c r="AZ1068" i="220"/>
  <c r="AZ1068" i="221"/>
  <c r="AZ1068" i="222"/>
  <c r="AZ1068" i="223"/>
  <c r="AZ1068" i="224"/>
  <c r="AZ1068" i="225"/>
  <c r="AZ1068" i="226"/>
  <c r="AZ1068" i="227"/>
  <c r="AZ1068" i="228"/>
  <c r="BA1074" i="210"/>
  <c r="BA1074" i="214"/>
  <c r="BA1074" i="229"/>
  <c r="BA1074" i="216"/>
  <c r="BA1074" i="217"/>
  <c r="BA1074" i="218"/>
  <c r="BA1074" i="219"/>
  <c r="BA1074" i="220"/>
  <c r="BA1074" i="221"/>
  <c r="BA1074" i="222"/>
  <c r="BA1074" i="223"/>
  <c r="BA1074" i="224"/>
  <c r="BA1074" i="225"/>
  <c r="BA1074" i="226"/>
  <c r="BA1074" i="227"/>
  <c r="BA1074" i="228"/>
  <c r="G1081" i="213"/>
  <c r="AZ1081" i="210"/>
  <c r="AZ1081" i="214"/>
  <c r="AZ1081" i="229"/>
  <c r="AZ1081" i="216"/>
  <c r="AZ1081" i="217"/>
  <c r="AZ1081" i="218"/>
  <c r="AZ1081" i="219"/>
  <c r="AZ1081" i="220"/>
  <c r="AZ1081" i="221"/>
  <c r="AZ1081" i="222"/>
  <c r="AZ1081" i="223"/>
  <c r="AZ1081" i="224"/>
  <c r="AZ1081" i="225"/>
  <c r="AZ1081" i="226"/>
  <c r="AZ1081" i="227"/>
  <c r="AZ1081" i="228"/>
  <c r="G1087" i="213"/>
  <c r="AZ1087" i="210"/>
  <c r="AZ1087" i="214"/>
  <c r="AZ1087" i="229"/>
  <c r="AZ1087" i="216"/>
  <c r="AZ1087" i="217"/>
  <c r="AZ1087" i="218"/>
  <c r="AZ1087" i="219"/>
  <c r="AZ1087" i="220"/>
  <c r="AZ1087" i="221"/>
  <c r="AZ1087" i="222"/>
  <c r="AZ1087" i="223"/>
  <c r="AZ1087" i="224"/>
  <c r="AZ1087" i="225"/>
  <c r="AZ1087" i="226"/>
  <c r="AZ1087" i="227"/>
  <c r="AZ1087" i="228"/>
  <c r="G1095" i="213"/>
  <c r="AZ1095" i="210"/>
  <c r="AZ1095" i="214"/>
  <c r="AZ1095" i="229"/>
  <c r="AZ1095" i="216"/>
  <c r="AZ1095" i="217"/>
  <c r="AZ1095" i="218"/>
  <c r="AZ1095" i="219"/>
  <c r="AZ1095" i="220"/>
  <c r="AZ1095" i="221"/>
  <c r="AZ1095" i="222"/>
  <c r="AZ1095" i="223"/>
  <c r="AZ1095" i="224"/>
  <c r="AZ1095" i="225"/>
  <c r="AZ1095" i="226"/>
  <c r="AZ1095" i="227"/>
  <c r="AZ1095" i="228"/>
  <c r="BA1102" i="210"/>
  <c r="BA1102" i="214"/>
  <c r="BA1102" i="229"/>
  <c r="BA1102" i="216"/>
  <c r="BA1102" i="217"/>
  <c r="BA1102" i="218"/>
  <c r="BA1102" i="219"/>
  <c r="BA1102" i="220"/>
  <c r="BA1102" i="221"/>
  <c r="BA1102" i="222"/>
  <c r="BA1102" i="223"/>
  <c r="BA1102" i="224"/>
  <c r="BA1102" i="225"/>
  <c r="BA1102" i="226"/>
  <c r="BA1102" i="227"/>
  <c r="BA1102" i="228"/>
  <c r="G1111" i="213"/>
  <c r="AZ1111" i="210"/>
  <c r="AZ1111" i="214"/>
  <c r="AZ1111" i="229"/>
  <c r="AZ1111" i="216"/>
  <c r="AZ1111" i="217"/>
  <c r="AZ1111" i="218"/>
  <c r="AZ1111" i="219"/>
  <c r="AZ1111" i="220"/>
  <c r="AZ1111" i="221"/>
  <c r="AZ1111" i="222"/>
  <c r="AZ1111" i="223"/>
  <c r="AZ1111" i="224"/>
  <c r="AZ1111" i="225"/>
  <c r="AZ1111" i="226"/>
  <c r="AZ1111" i="227"/>
  <c r="AZ1111" i="228"/>
  <c r="G1117" i="213"/>
  <c r="AZ1117" i="210"/>
  <c r="AZ1117" i="214"/>
  <c r="AZ1117" i="229"/>
  <c r="AZ1117" i="216"/>
  <c r="AZ1117" i="217"/>
  <c r="AZ1117" i="218"/>
  <c r="AZ1117" i="219"/>
  <c r="AZ1117" i="220"/>
  <c r="AZ1117" i="221"/>
  <c r="AZ1117" i="222"/>
  <c r="AZ1117" i="223"/>
  <c r="AZ1117" i="224"/>
  <c r="AZ1117" i="225"/>
  <c r="AZ1117" i="226"/>
  <c r="AZ1117" i="227"/>
  <c r="AZ1117" i="228"/>
  <c r="BA1124" i="210"/>
  <c r="BA1124" i="214"/>
  <c r="BA1124" i="229"/>
  <c r="BA1124" i="216"/>
  <c r="BA1124" i="217"/>
  <c r="BA1124" i="218"/>
  <c r="BA1124" i="219"/>
  <c r="BA1124" i="220"/>
  <c r="BA1124" i="221"/>
  <c r="BA1124" i="222"/>
  <c r="BA1124" i="223"/>
  <c r="BA1124" i="224"/>
  <c r="BA1124" i="225"/>
  <c r="BA1124" i="226"/>
  <c r="BA1124" i="227"/>
  <c r="BA1124" i="228"/>
  <c r="Y47" i="228"/>
  <c r="G4" i="213"/>
  <c r="BA14" i="210"/>
  <c r="BA14" i="214"/>
  <c r="BA14" i="229"/>
  <c r="BA14" i="216"/>
  <c r="BA14" i="217"/>
  <c r="BA14" i="218"/>
  <c r="BA14" i="219"/>
  <c r="BA14" i="220"/>
  <c r="BA14" i="221"/>
  <c r="BA14" i="222"/>
  <c r="BA14" i="223"/>
  <c r="BA14" i="224"/>
  <c r="BA14" i="225"/>
  <c r="BA14" i="226"/>
  <c r="BA14" i="227"/>
  <c r="BA14" i="228"/>
  <c r="BA28" i="210"/>
  <c r="BA28" i="214"/>
  <c r="BA28" i="229"/>
  <c r="BA28" i="216"/>
  <c r="BA28" i="217"/>
  <c r="BA28" i="218"/>
  <c r="BA28" i="219"/>
  <c r="BA28" i="220"/>
  <c r="BA28" i="221"/>
  <c r="BA28" i="222"/>
  <c r="BA28" i="223"/>
  <c r="BA28" i="224"/>
  <c r="BA28" i="225"/>
  <c r="BA28" i="226"/>
  <c r="BA28" i="227"/>
  <c r="BA28" i="228"/>
  <c r="AZ40" i="210"/>
  <c r="AZ40" i="214"/>
  <c r="AZ40" i="229"/>
  <c r="AZ40" i="216"/>
  <c r="AZ40" i="217"/>
  <c r="AZ40" i="218"/>
  <c r="AZ40" i="219"/>
  <c r="AZ40" i="220"/>
  <c r="AZ40" i="221"/>
  <c r="AZ40" i="222"/>
  <c r="AZ40" i="223"/>
  <c r="AZ40" i="224"/>
  <c r="AZ40" i="225"/>
  <c r="AZ40" i="226"/>
  <c r="AZ40" i="227"/>
  <c r="AZ40" i="228"/>
  <c r="AZ58" i="210"/>
  <c r="AZ58" i="214"/>
  <c r="AZ58" i="229"/>
  <c r="AZ58" i="216"/>
  <c r="AZ58" i="217"/>
  <c r="AZ58" i="218"/>
  <c r="AZ58" i="219"/>
  <c r="AZ58" i="220"/>
  <c r="AZ58" i="221"/>
  <c r="AZ58" i="222"/>
  <c r="AZ58" i="223"/>
  <c r="AZ58" i="224"/>
  <c r="AZ58" i="225"/>
  <c r="AZ58" i="226"/>
  <c r="AZ58" i="227"/>
  <c r="AZ58" i="228"/>
  <c r="G71" i="213"/>
  <c r="AZ71" i="210"/>
  <c r="AZ71" i="214"/>
  <c r="AZ71" i="229"/>
  <c r="AZ71" i="216"/>
  <c r="AZ71" i="217"/>
  <c r="AZ71" i="218"/>
  <c r="AZ71" i="219"/>
  <c r="AZ71" i="220"/>
  <c r="AZ71" i="221"/>
  <c r="AZ71" i="222"/>
  <c r="AZ71" i="223"/>
  <c r="AZ71" i="224"/>
  <c r="AZ71" i="225"/>
  <c r="AZ71" i="226"/>
  <c r="AZ71" i="227"/>
  <c r="AZ71" i="228"/>
  <c r="G95" i="213"/>
  <c r="AZ95" i="210"/>
  <c r="AZ95" i="214"/>
  <c r="AZ95" i="229"/>
  <c r="AZ95" i="216"/>
  <c r="AZ95" i="217"/>
  <c r="AZ95" i="218"/>
  <c r="AZ95" i="219"/>
  <c r="AZ95" i="220"/>
  <c r="AZ95" i="221"/>
  <c r="AZ95" i="222"/>
  <c r="AZ95" i="224"/>
  <c r="AZ95" i="225"/>
  <c r="AZ95" i="226"/>
  <c r="AZ95" i="223"/>
  <c r="AZ95" i="227"/>
  <c r="AZ95" i="228"/>
  <c r="G123" i="213"/>
  <c r="AZ123" i="210"/>
  <c r="AZ123" i="214"/>
  <c r="AZ123" i="229"/>
  <c r="AZ123" i="216"/>
  <c r="AZ123" i="217"/>
  <c r="AZ123" i="218"/>
  <c r="AZ123" i="219"/>
  <c r="AZ123" i="220"/>
  <c r="AZ123" i="221"/>
  <c r="AZ123" i="222"/>
  <c r="AZ123" i="223"/>
  <c r="AZ123" i="224"/>
  <c r="AZ123" i="225"/>
  <c r="AZ123" i="226"/>
  <c r="AZ123" i="227"/>
  <c r="AZ123" i="228"/>
  <c r="G147" i="213"/>
  <c r="AZ147" i="210"/>
  <c r="AZ147" i="214"/>
  <c r="AZ147" i="229"/>
  <c r="AZ147" i="216"/>
  <c r="AZ147" i="217"/>
  <c r="AZ147" i="218"/>
  <c r="AZ147" i="219"/>
  <c r="AZ147" i="220"/>
  <c r="AZ147" i="221"/>
  <c r="AZ147" i="222"/>
  <c r="AZ147" i="223"/>
  <c r="AZ147" i="224"/>
  <c r="AZ147" i="225"/>
  <c r="AZ147" i="226"/>
  <c r="AZ147" i="227"/>
  <c r="AZ147" i="228"/>
  <c r="G166" i="213"/>
  <c r="AZ166" i="210"/>
  <c r="AZ166" i="214"/>
  <c r="AZ166" i="229"/>
  <c r="AZ166" i="216"/>
  <c r="AZ166" i="217"/>
  <c r="AZ166" i="218"/>
  <c r="AZ166" i="219"/>
  <c r="AZ166" i="220"/>
  <c r="AZ166" i="221"/>
  <c r="AZ166" i="222"/>
  <c r="AZ166" i="223"/>
  <c r="AZ166" i="224"/>
  <c r="AZ166" i="225"/>
  <c r="AZ166" i="226"/>
  <c r="AZ166" i="227"/>
  <c r="AZ166" i="228"/>
  <c r="G187" i="213"/>
  <c r="AZ187" i="210"/>
  <c r="AZ187" i="214"/>
  <c r="AZ187" i="229"/>
  <c r="AZ187" i="216"/>
  <c r="AZ187" i="217"/>
  <c r="AZ187" i="218"/>
  <c r="AZ187" i="219"/>
  <c r="AZ187" i="220"/>
  <c r="AZ187" i="221"/>
  <c r="AZ187" i="222"/>
  <c r="AZ187" i="223"/>
  <c r="AZ187" i="224"/>
  <c r="AZ187" i="225"/>
  <c r="AZ187" i="226"/>
  <c r="AZ187" i="227"/>
  <c r="AZ187" i="228"/>
  <c r="G210" i="213"/>
  <c r="AZ210" i="210"/>
  <c r="AZ210" i="214"/>
  <c r="AZ210" i="229"/>
  <c r="AZ210" i="216"/>
  <c r="AZ210" i="217"/>
  <c r="AZ210" i="218"/>
  <c r="AZ210" i="219"/>
  <c r="AZ210" i="220"/>
  <c r="AZ210" i="221"/>
  <c r="AZ210" i="222"/>
  <c r="AZ210" i="223"/>
  <c r="AZ210" i="224"/>
  <c r="AZ210" i="225"/>
  <c r="AZ210" i="226"/>
  <c r="AZ210" i="227"/>
  <c r="AZ210" i="228"/>
  <c r="G234" i="213"/>
  <c r="AZ234" i="210"/>
  <c r="AZ234" i="214"/>
  <c r="AZ234" i="229"/>
  <c r="AZ234" i="216"/>
  <c r="AZ234" i="217"/>
  <c r="AZ234" i="218"/>
  <c r="AZ234" i="219"/>
  <c r="AZ234" i="220"/>
  <c r="AZ234" i="221"/>
  <c r="AZ234" i="222"/>
  <c r="AZ234" i="223"/>
  <c r="AZ234" i="224"/>
  <c r="AZ234" i="225"/>
  <c r="AZ234" i="226"/>
  <c r="AZ234" i="227"/>
  <c r="AZ234" i="228"/>
  <c r="G247" i="213"/>
  <c r="AZ247" i="210"/>
  <c r="AZ247" i="214"/>
  <c r="AZ247" i="229"/>
  <c r="AZ247" i="216"/>
  <c r="AZ247" i="217"/>
  <c r="AZ247" i="218"/>
  <c r="AZ247" i="219"/>
  <c r="AZ247" i="220"/>
  <c r="AZ247" i="221"/>
  <c r="AZ247" i="223"/>
  <c r="AZ247" i="222"/>
  <c r="AZ247" i="224"/>
  <c r="AZ247" i="225"/>
  <c r="AZ247" i="226"/>
  <c r="AZ247" i="227"/>
  <c r="AZ247" i="228"/>
  <c r="AZ262" i="210"/>
  <c r="AZ262" i="214"/>
  <c r="AZ262" i="229"/>
  <c r="AZ262" i="216"/>
  <c r="AZ262" i="217"/>
  <c r="AZ262" i="218"/>
  <c r="AZ262" i="219"/>
  <c r="AZ262" i="220"/>
  <c r="AZ262" i="221"/>
  <c r="AZ262" i="222"/>
  <c r="AZ262" i="223"/>
  <c r="AZ262" i="224"/>
  <c r="AZ262" i="225"/>
  <c r="AZ262" i="226"/>
  <c r="AZ262" i="227"/>
  <c r="AZ262" i="228"/>
  <c r="G289" i="213"/>
  <c r="AZ289" i="210"/>
  <c r="AZ289" i="214"/>
  <c r="AZ289" i="229"/>
  <c r="AZ289" i="216"/>
  <c r="AZ289" i="217"/>
  <c r="AZ289" i="218"/>
  <c r="AZ289" i="219"/>
  <c r="AZ289" i="220"/>
  <c r="AZ289" i="221"/>
  <c r="AZ289" i="223"/>
  <c r="AZ289" i="222"/>
  <c r="AZ289" i="224"/>
  <c r="AZ289" i="225"/>
  <c r="AZ289" i="226"/>
  <c r="AZ289" i="227"/>
  <c r="AZ289" i="228"/>
  <c r="G301" i="213"/>
  <c r="AZ301" i="210"/>
  <c r="AZ301" i="214"/>
  <c r="AZ301" i="229"/>
  <c r="AZ301" i="216"/>
  <c r="AZ301" i="217"/>
  <c r="AZ301" i="218"/>
  <c r="AZ301" i="219"/>
  <c r="AZ301" i="220"/>
  <c r="AZ301" i="221"/>
  <c r="AZ301" i="222"/>
  <c r="AZ301" i="223"/>
  <c r="AZ301" i="224"/>
  <c r="AZ301" i="225"/>
  <c r="AZ301" i="226"/>
  <c r="AZ301" i="227"/>
  <c r="AZ301" i="228"/>
  <c r="G309" i="213"/>
  <c r="AZ309" i="210"/>
  <c r="AZ309" i="214"/>
  <c r="AZ309" i="229"/>
  <c r="AZ309" i="216"/>
  <c r="AZ309" i="217"/>
  <c r="AZ309" i="218"/>
  <c r="AZ309" i="219"/>
  <c r="AZ309" i="220"/>
  <c r="AZ309" i="221"/>
  <c r="AZ309" i="222"/>
  <c r="AZ309" i="223"/>
  <c r="AZ309" i="224"/>
  <c r="AZ309" i="225"/>
  <c r="AZ309" i="226"/>
  <c r="AZ309" i="227"/>
  <c r="AZ309" i="228"/>
  <c r="G328" i="213"/>
  <c r="AZ328" i="210"/>
  <c r="AZ328" i="214"/>
  <c r="AZ328" i="229"/>
  <c r="AZ328" i="216"/>
  <c r="AZ328" i="217"/>
  <c r="AZ328" i="218"/>
  <c r="AZ328" i="219"/>
  <c r="AZ328" i="220"/>
  <c r="AZ328" i="221"/>
  <c r="AZ328" i="222"/>
  <c r="AZ328" i="223"/>
  <c r="AZ328" i="224"/>
  <c r="AZ328" i="225"/>
  <c r="AZ328" i="226"/>
  <c r="AZ328" i="227"/>
  <c r="AZ328" i="228"/>
  <c r="G346" i="213"/>
  <c r="AZ346" i="210"/>
  <c r="AZ346" i="214"/>
  <c r="AZ346" i="229"/>
  <c r="AZ346" i="216"/>
  <c r="AZ346" i="217"/>
  <c r="AZ346" i="218"/>
  <c r="AZ346" i="219"/>
  <c r="AZ346" i="220"/>
  <c r="AZ346" i="221"/>
  <c r="AZ346" i="222"/>
  <c r="AZ346" i="223"/>
  <c r="AZ346" i="224"/>
  <c r="AZ346" i="225"/>
  <c r="AZ346" i="226"/>
  <c r="AZ346" i="227"/>
  <c r="AZ346" i="228"/>
  <c r="AZ362" i="210"/>
  <c r="AZ362" i="214"/>
  <c r="AZ362" i="229"/>
  <c r="AZ362" i="216"/>
  <c r="AZ362" i="217"/>
  <c r="AZ362" i="218"/>
  <c r="AZ362" i="219"/>
  <c r="AZ362" i="220"/>
  <c r="AZ362" i="221"/>
  <c r="AZ362" i="222"/>
  <c r="AZ362" i="223"/>
  <c r="AZ362" i="224"/>
  <c r="AZ362" i="225"/>
  <c r="AZ362" i="226"/>
  <c r="AZ362" i="227"/>
  <c r="AZ362" i="228"/>
  <c r="G379" i="213"/>
  <c r="AZ379" i="210"/>
  <c r="AZ379" i="214"/>
  <c r="AZ379" i="229"/>
  <c r="AZ379" i="216"/>
  <c r="AZ379" i="217"/>
  <c r="AZ379" i="218"/>
  <c r="AZ379" i="219"/>
  <c r="AZ379" i="220"/>
  <c r="AZ379" i="221"/>
  <c r="AZ379" i="222"/>
  <c r="AZ379" i="223"/>
  <c r="AZ379" i="224"/>
  <c r="AZ379" i="225"/>
  <c r="AZ379" i="226"/>
  <c r="AZ379" i="227"/>
  <c r="AZ379" i="228"/>
  <c r="BA404" i="210"/>
  <c r="BA404" i="214"/>
  <c r="BA404" i="229"/>
  <c r="BA404" i="216"/>
  <c r="BA404" i="217"/>
  <c r="BA404" i="218"/>
  <c r="BA404" i="219"/>
  <c r="BA404" i="220"/>
  <c r="BA404" i="221"/>
  <c r="BA404" i="222"/>
  <c r="BA404" i="223"/>
  <c r="BA404" i="224"/>
  <c r="BA404" i="225"/>
  <c r="BA404" i="226"/>
  <c r="BA404" i="227"/>
  <c r="BA404" i="228"/>
  <c r="AZ412" i="210"/>
  <c r="AZ412" i="214"/>
  <c r="AZ412" i="229"/>
  <c r="AZ412" i="216"/>
  <c r="AZ412" i="217"/>
  <c r="AZ412" i="218"/>
  <c r="AZ412" i="219"/>
  <c r="AZ412" i="220"/>
  <c r="AZ412" i="221"/>
  <c r="AZ412" i="222"/>
  <c r="AZ412" i="223"/>
  <c r="AZ412" i="224"/>
  <c r="AZ412" i="225"/>
  <c r="AZ412" i="226"/>
  <c r="AZ412" i="227"/>
  <c r="AZ412" i="228"/>
  <c r="AZ417" i="210"/>
  <c r="AZ417" i="214"/>
  <c r="AZ417" i="229"/>
  <c r="AZ417" i="216"/>
  <c r="AZ417" i="217"/>
  <c r="AZ417" i="218"/>
  <c r="AZ417" i="219"/>
  <c r="AZ417" i="220"/>
  <c r="AZ417" i="221"/>
  <c r="AZ417" i="222"/>
  <c r="AZ417" i="223"/>
  <c r="AZ417" i="224"/>
  <c r="AZ417" i="225"/>
  <c r="AZ417" i="226"/>
  <c r="AZ417" i="227"/>
  <c r="AZ417" i="228"/>
  <c r="AZ433" i="210"/>
  <c r="AZ433" i="214"/>
  <c r="AZ433" i="229"/>
  <c r="AZ433" i="216"/>
  <c r="AZ433" i="217"/>
  <c r="AZ433" i="218"/>
  <c r="AZ433" i="219"/>
  <c r="AZ433" i="220"/>
  <c r="AZ433" i="221"/>
  <c r="AZ433" i="222"/>
  <c r="AZ433" i="223"/>
  <c r="AZ433" i="224"/>
  <c r="AZ433" i="225"/>
  <c r="AZ433" i="226"/>
  <c r="AZ433" i="227"/>
  <c r="AZ433" i="228"/>
  <c r="AZ442" i="210"/>
  <c r="AZ442" i="214"/>
  <c r="AZ442" i="229"/>
  <c r="AZ442" i="216"/>
  <c r="AZ442" i="217"/>
  <c r="AZ442" i="218"/>
  <c r="AZ442" i="219"/>
  <c r="AZ442" i="220"/>
  <c r="AZ442" i="221"/>
  <c r="AZ442" i="222"/>
  <c r="AZ442" i="223"/>
  <c r="AZ442" i="224"/>
  <c r="AZ442" i="225"/>
  <c r="AZ442" i="226"/>
  <c r="AZ442" i="227"/>
  <c r="AZ442" i="228"/>
  <c r="AZ456" i="210"/>
  <c r="AZ456" i="214"/>
  <c r="AZ456" i="229"/>
  <c r="AZ456" i="216"/>
  <c r="AZ456" i="217"/>
  <c r="AZ456" i="218"/>
  <c r="AZ456" i="219"/>
  <c r="AZ456" i="220"/>
  <c r="AZ456" i="221"/>
  <c r="AZ456" i="222"/>
  <c r="AZ456" i="223"/>
  <c r="AZ456" i="224"/>
  <c r="AZ456" i="225"/>
  <c r="AZ456" i="226"/>
  <c r="AZ456" i="227"/>
  <c r="AZ456" i="228"/>
  <c r="AZ465" i="210"/>
  <c r="AZ465" i="214"/>
  <c r="AZ465" i="229"/>
  <c r="AZ465" i="216"/>
  <c r="AZ465" i="217"/>
  <c r="AZ465" i="218"/>
  <c r="AZ465" i="219"/>
  <c r="AZ465" i="220"/>
  <c r="AZ465" i="221"/>
  <c r="AZ465" i="222"/>
  <c r="AZ465" i="223"/>
  <c r="AZ465" i="224"/>
  <c r="AZ465" i="225"/>
  <c r="AZ465" i="226"/>
  <c r="AZ465" i="227"/>
  <c r="AZ465" i="228"/>
  <c r="AZ473" i="210"/>
  <c r="AZ473" i="214"/>
  <c r="AZ473" i="229"/>
  <c r="AZ473" i="216"/>
  <c r="AZ473" i="217"/>
  <c r="AZ473" i="218"/>
  <c r="AZ473" i="219"/>
  <c r="AZ473" i="220"/>
  <c r="AZ473" i="221"/>
  <c r="AZ473" i="222"/>
  <c r="AZ473" i="223"/>
  <c r="AZ473" i="224"/>
  <c r="AZ473" i="225"/>
  <c r="AZ473" i="226"/>
  <c r="AZ473" i="227"/>
  <c r="AZ473" i="228"/>
  <c r="AZ480" i="210"/>
  <c r="AZ480" i="214"/>
  <c r="AZ480" i="229"/>
  <c r="AZ480" i="216"/>
  <c r="AZ480" i="217"/>
  <c r="AZ480" i="218"/>
  <c r="AZ480" i="219"/>
  <c r="AZ480" i="220"/>
  <c r="AZ480" i="221"/>
  <c r="AZ480" i="222"/>
  <c r="AZ480" i="223"/>
  <c r="AZ480" i="224"/>
  <c r="AZ480" i="225"/>
  <c r="AZ480" i="226"/>
  <c r="AZ480" i="227"/>
  <c r="AZ480" i="228"/>
  <c r="AZ496" i="210"/>
  <c r="AZ496" i="214"/>
  <c r="AZ496" i="229"/>
  <c r="AZ496" i="216"/>
  <c r="AZ496" i="217"/>
  <c r="AZ496" i="218"/>
  <c r="AZ496" i="219"/>
  <c r="AZ496" i="220"/>
  <c r="AZ496" i="221"/>
  <c r="AZ496" i="222"/>
  <c r="AZ496" i="223"/>
  <c r="AZ496" i="224"/>
  <c r="AZ496" i="225"/>
  <c r="AZ496" i="226"/>
  <c r="AZ496" i="227"/>
  <c r="AZ496" i="228"/>
  <c r="AZ501" i="210"/>
  <c r="AZ501" i="214"/>
  <c r="AZ501" i="229"/>
  <c r="AZ501" i="216"/>
  <c r="AZ501" i="217"/>
  <c r="AZ501" i="218"/>
  <c r="AZ501" i="219"/>
  <c r="AZ501" i="220"/>
  <c r="AZ501" i="221"/>
  <c r="AZ501" i="222"/>
  <c r="AZ501" i="223"/>
  <c r="AZ501" i="224"/>
  <c r="AZ501" i="225"/>
  <c r="AZ501" i="226"/>
  <c r="AZ501" i="227"/>
  <c r="AZ501" i="228"/>
  <c r="AZ505" i="210"/>
  <c r="AZ505" i="214"/>
  <c r="AZ505" i="229"/>
  <c r="AZ505" i="216"/>
  <c r="AZ505" i="217"/>
  <c r="AZ505" i="218"/>
  <c r="AZ505" i="219"/>
  <c r="AZ505" i="220"/>
  <c r="AZ505" i="221"/>
  <c r="AZ505" i="222"/>
  <c r="AZ505" i="223"/>
  <c r="AZ505" i="224"/>
  <c r="AZ505" i="225"/>
  <c r="AZ505" i="226"/>
  <c r="AZ505" i="227"/>
  <c r="AZ505" i="228"/>
  <c r="G510" i="213"/>
  <c r="G518" i="213"/>
  <c r="G526" i="213"/>
  <c r="AZ534" i="210"/>
  <c r="AZ534" i="214"/>
  <c r="AZ534" i="229"/>
  <c r="AZ534" i="216"/>
  <c r="AZ534" i="217"/>
  <c r="AZ534" i="218"/>
  <c r="AZ534" i="219"/>
  <c r="AZ534" i="220"/>
  <c r="AZ534" i="221"/>
  <c r="AZ534" i="222"/>
  <c r="AZ534" i="223"/>
  <c r="AZ534" i="224"/>
  <c r="AZ534" i="225"/>
  <c r="AZ534" i="226"/>
  <c r="AZ534" i="227"/>
  <c r="AZ534" i="228"/>
  <c r="G540" i="213"/>
  <c r="AZ540" i="210"/>
  <c r="AZ540" i="214"/>
  <c r="AZ540" i="229"/>
  <c r="AZ540" i="216"/>
  <c r="AZ540" i="217"/>
  <c r="AZ540" i="218"/>
  <c r="AZ540" i="219"/>
  <c r="AZ540" i="220"/>
  <c r="AZ540" i="221"/>
  <c r="AZ540" i="222"/>
  <c r="AZ540" i="223"/>
  <c r="AZ540" i="224"/>
  <c r="AZ540" i="225"/>
  <c r="AZ540" i="226"/>
  <c r="AZ540" i="227"/>
  <c r="AZ540" i="228"/>
  <c r="G546" i="213"/>
  <c r="G559" i="213"/>
  <c r="AZ559" i="210"/>
  <c r="AZ559" i="214"/>
  <c r="AZ559" i="229"/>
  <c r="AZ559" i="216"/>
  <c r="AZ559" i="217"/>
  <c r="AZ559" i="218"/>
  <c r="AZ559" i="219"/>
  <c r="AZ559" i="220"/>
  <c r="AZ559" i="221"/>
  <c r="AZ559" i="222"/>
  <c r="AZ559" i="223"/>
  <c r="AZ559" i="224"/>
  <c r="AZ559" i="225"/>
  <c r="AZ559" i="226"/>
  <c r="AZ559" i="227"/>
  <c r="AZ559" i="228"/>
  <c r="G583" i="213"/>
  <c r="AZ582" i="210"/>
  <c r="AZ582" i="214"/>
  <c r="AZ582" i="229"/>
  <c r="AZ582" i="216"/>
  <c r="AZ582" i="217"/>
  <c r="AZ582" i="219"/>
  <c r="AZ582" i="218"/>
  <c r="AZ582" i="220"/>
  <c r="AZ582" i="221"/>
  <c r="AZ582" i="222"/>
  <c r="AZ582" i="223"/>
  <c r="AZ582" i="224"/>
  <c r="AZ582" i="225"/>
  <c r="AZ582" i="226"/>
  <c r="AZ582" i="227"/>
  <c r="AZ582" i="228"/>
  <c r="G617" i="213"/>
  <c r="AZ617" i="210"/>
  <c r="AZ617" i="214"/>
  <c r="AZ617" i="229"/>
  <c r="AZ617" i="216"/>
  <c r="AZ617" i="217"/>
  <c r="AZ617" i="218"/>
  <c r="AZ617" i="219"/>
  <c r="AZ617" i="220"/>
  <c r="AZ617" i="221"/>
  <c r="AZ617" i="222"/>
  <c r="AZ617" i="223"/>
  <c r="AZ617" i="224"/>
  <c r="AZ617" i="225"/>
  <c r="AZ617" i="226"/>
  <c r="AZ617" i="227"/>
  <c r="AZ617" i="228"/>
  <c r="G623" i="213"/>
  <c r="AZ623" i="210"/>
  <c r="AZ623" i="214"/>
  <c r="AZ623" i="229"/>
  <c r="AZ623" i="216"/>
  <c r="AZ623" i="217"/>
  <c r="AZ623" i="218"/>
  <c r="AZ623" i="219"/>
  <c r="AZ623" i="220"/>
  <c r="AZ623" i="221"/>
  <c r="AZ623" i="222"/>
  <c r="AZ623" i="223"/>
  <c r="AZ623" i="224"/>
  <c r="AZ623" i="225"/>
  <c r="AZ623" i="226"/>
  <c r="AZ623" i="227"/>
  <c r="AZ623" i="228"/>
  <c r="G633" i="213"/>
  <c r="AZ633" i="210"/>
  <c r="AZ633" i="214"/>
  <c r="AZ633" i="229"/>
  <c r="AZ633" i="216"/>
  <c r="AZ633" i="217"/>
  <c r="AZ633" i="218"/>
  <c r="AZ633" i="219"/>
  <c r="AZ633" i="220"/>
  <c r="AZ633" i="221"/>
  <c r="AZ633" i="222"/>
  <c r="AZ633" i="223"/>
  <c r="AZ633" i="224"/>
  <c r="AZ633" i="225"/>
  <c r="AZ633" i="226"/>
  <c r="AZ633" i="227"/>
  <c r="AZ633" i="228"/>
  <c r="G644" i="213"/>
  <c r="AZ644" i="210"/>
  <c r="AZ644" i="214"/>
  <c r="AZ644" i="229"/>
  <c r="AZ644" i="216"/>
  <c r="AZ644" i="217"/>
  <c r="AZ644" i="219"/>
  <c r="AZ644" i="218"/>
  <c r="AZ644" i="220"/>
  <c r="AZ644" i="221"/>
  <c r="AZ644" i="222"/>
  <c r="AZ644" i="223"/>
  <c r="AZ644" i="224"/>
  <c r="AZ644" i="225"/>
  <c r="AZ644" i="226"/>
  <c r="AZ644" i="227"/>
  <c r="AZ644" i="228"/>
  <c r="G650" i="213"/>
  <c r="G659" i="213"/>
  <c r="AZ659" i="210"/>
  <c r="AZ659" i="214"/>
  <c r="AZ659" i="229"/>
  <c r="AZ659" i="216"/>
  <c r="AZ659" i="217"/>
  <c r="AZ659" i="219"/>
  <c r="AZ659" i="218"/>
  <c r="AZ659" i="220"/>
  <c r="AZ659" i="221"/>
  <c r="AZ659" i="222"/>
  <c r="AZ659" i="223"/>
  <c r="AZ659" i="224"/>
  <c r="AZ659" i="225"/>
  <c r="AZ659" i="226"/>
  <c r="AZ659" i="227"/>
  <c r="AZ659" i="228"/>
  <c r="G666" i="213"/>
  <c r="G673" i="213"/>
  <c r="AZ673" i="210"/>
  <c r="AZ673" i="214"/>
  <c r="AZ673" i="229"/>
  <c r="AZ673" i="216"/>
  <c r="AZ673" i="217"/>
  <c r="AZ673" i="218"/>
  <c r="AZ673" i="219"/>
  <c r="AZ673" i="220"/>
  <c r="AZ673" i="221"/>
  <c r="AZ673" i="222"/>
  <c r="AZ673" i="223"/>
  <c r="AZ673" i="224"/>
  <c r="AZ673" i="225"/>
  <c r="AZ673" i="226"/>
  <c r="AZ673" i="227"/>
  <c r="AZ673" i="228"/>
  <c r="G683" i="213"/>
  <c r="AZ683" i="210"/>
  <c r="AZ683" i="214"/>
  <c r="AZ683" i="229"/>
  <c r="AZ683" i="216"/>
  <c r="AZ683" i="217"/>
  <c r="AZ683" i="219"/>
  <c r="AZ683" i="218"/>
  <c r="AZ683" i="220"/>
  <c r="AZ683" i="221"/>
  <c r="AZ683" i="222"/>
  <c r="AZ683" i="223"/>
  <c r="AZ683" i="224"/>
  <c r="AZ683" i="225"/>
  <c r="AZ683" i="226"/>
  <c r="AZ683" i="227"/>
  <c r="AZ683" i="228"/>
  <c r="AZ692" i="210"/>
  <c r="AZ692" i="214"/>
  <c r="AZ692" i="229"/>
  <c r="AZ692" i="216"/>
  <c r="AZ692" i="217"/>
  <c r="AZ692" i="219"/>
  <c r="AZ692" i="218"/>
  <c r="AZ692" i="220"/>
  <c r="AZ692" i="221"/>
  <c r="AZ692" i="222"/>
  <c r="AZ692" i="223"/>
  <c r="AZ692" i="224"/>
  <c r="AZ692" i="225"/>
  <c r="AZ692" i="226"/>
  <c r="AZ692" i="227"/>
  <c r="AZ692" i="228"/>
  <c r="G704" i="213"/>
  <c r="AZ704" i="210"/>
  <c r="AZ704" i="214"/>
  <c r="AZ704" i="229"/>
  <c r="AZ704" i="216"/>
  <c r="AZ704" i="217"/>
  <c r="AZ704" i="218"/>
  <c r="AZ704" i="219"/>
  <c r="AZ704" i="220"/>
  <c r="AZ704" i="221"/>
  <c r="AZ704" i="222"/>
  <c r="AZ704" i="223"/>
  <c r="AZ704" i="224"/>
  <c r="AZ704" i="225"/>
  <c r="AZ704" i="226"/>
  <c r="AZ704" i="227"/>
  <c r="AZ704" i="228"/>
  <c r="AZ714" i="210"/>
  <c r="AZ714" i="214"/>
  <c r="AZ714" i="229"/>
  <c r="AZ714" i="216"/>
  <c r="AZ714" i="217"/>
  <c r="AZ714" i="218"/>
  <c r="AZ714" i="219"/>
  <c r="AZ714" i="220"/>
  <c r="AZ714" i="221"/>
  <c r="AZ714" i="222"/>
  <c r="AZ714" i="223"/>
  <c r="AZ714" i="224"/>
  <c r="AZ714" i="225"/>
  <c r="AZ714" i="226"/>
  <c r="AZ714" i="227"/>
  <c r="AZ714" i="228"/>
  <c r="AZ722" i="210"/>
  <c r="AZ722" i="214"/>
  <c r="AZ722" i="229"/>
  <c r="AZ722" i="216"/>
  <c r="AZ722" i="217"/>
  <c r="AZ722" i="218"/>
  <c r="AZ722" i="219"/>
  <c r="AZ722" i="220"/>
  <c r="AZ722" i="221"/>
  <c r="AZ722" i="222"/>
  <c r="AZ722" i="223"/>
  <c r="AZ722" i="224"/>
  <c r="AZ722" i="225"/>
  <c r="AZ722" i="226"/>
  <c r="AZ722" i="227"/>
  <c r="AZ722" i="228"/>
  <c r="G730" i="213"/>
  <c r="AZ736" i="210"/>
  <c r="AZ736" i="214"/>
  <c r="AZ736" i="229"/>
  <c r="AZ736" i="216"/>
  <c r="AZ736" i="217"/>
  <c r="AZ736" i="218"/>
  <c r="AZ736" i="219"/>
  <c r="AZ736" i="220"/>
  <c r="AZ736" i="221"/>
  <c r="AZ736" i="222"/>
  <c r="AZ736" i="223"/>
  <c r="AZ736" i="224"/>
  <c r="AZ736" i="225"/>
  <c r="AZ736" i="226"/>
  <c r="AZ736" i="227"/>
  <c r="AZ736" i="228"/>
  <c r="G741" i="213"/>
  <c r="AZ741" i="210"/>
  <c r="AZ741" i="214"/>
  <c r="AZ741" i="229"/>
  <c r="AZ741" i="216"/>
  <c r="AZ741" i="217"/>
  <c r="AZ741" i="219"/>
  <c r="AZ741" i="218"/>
  <c r="AZ741" i="220"/>
  <c r="AZ741" i="221"/>
  <c r="AZ741" i="222"/>
  <c r="AZ741" i="223"/>
  <c r="AZ741" i="224"/>
  <c r="AZ741" i="225"/>
  <c r="AZ741" i="226"/>
  <c r="AZ741" i="227"/>
  <c r="AZ741" i="228"/>
  <c r="G748" i="213"/>
  <c r="AZ756" i="210"/>
  <c r="AZ756" i="214"/>
  <c r="AZ756" i="229"/>
  <c r="AZ756" i="216"/>
  <c r="AZ756" i="217"/>
  <c r="AZ756" i="218"/>
  <c r="AZ756" i="219"/>
  <c r="AZ756" i="220"/>
  <c r="AZ756" i="221"/>
  <c r="AZ756" i="222"/>
  <c r="AZ756" i="223"/>
  <c r="AZ756" i="224"/>
  <c r="AZ756" i="225"/>
  <c r="AZ756" i="226"/>
  <c r="AZ756" i="227"/>
  <c r="AZ756" i="228"/>
  <c r="G763" i="213"/>
  <c r="AZ763" i="210"/>
  <c r="AZ763" i="214"/>
  <c r="AZ763" i="229"/>
  <c r="AZ763" i="216"/>
  <c r="AZ763" i="217"/>
  <c r="AZ763" i="218"/>
  <c r="AZ763" i="219"/>
  <c r="AZ763" i="220"/>
  <c r="AZ763" i="221"/>
  <c r="AZ763" i="222"/>
  <c r="AZ763" i="223"/>
  <c r="AZ763" i="224"/>
  <c r="AZ763" i="225"/>
  <c r="AZ763" i="226"/>
  <c r="AZ763" i="227"/>
  <c r="AZ763" i="228"/>
  <c r="G768" i="213"/>
  <c r="G775" i="213"/>
  <c r="AZ775" i="210"/>
  <c r="AZ775" i="214"/>
  <c r="AZ775" i="229"/>
  <c r="AZ775" i="216"/>
  <c r="AZ775" i="217"/>
  <c r="AZ775" i="218"/>
  <c r="AZ775" i="219"/>
  <c r="AZ775" i="220"/>
  <c r="AZ775" i="221"/>
  <c r="AZ775" i="222"/>
  <c r="AZ775" i="223"/>
  <c r="AZ775" i="224"/>
  <c r="AZ775" i="225"/>
  <c r="AZ775" i="226"/>
  <c r="AZ775" i="227"/>
  <c r="AZ775" i="228"/>
  <c r="G782" i="213"/>
  <c r="G791" i="213"/>
  <c r="AZ791" i="210"/>
  <c r="AZ791" i="214"/>
  <c r="AZ791" i="229"/>
  <c r="AZ791" i="216"/>
  <c r="AZ791" i="217"/>
  <c r="AZ791" i="218"/>
  <c r="AZ791" i="219"/>
  <c r="AZ791" i="220"/>
  <c r="AZ791" i="221"/>
  <c r="AZ791" i="222"/>
  <c r="AZ791" i="223"/>
  <c r="AZ791" i="224"/>
  <c r="AZ791" i="225"/>
  <c r="AZ791" i="226"/>
  <c r="AZ791" i="227"/>
  <c r="AZ791" i="228"/>
  <c r="AZ800" i="210"/>
  <c r="AZ800" i="214"/>
  <c r="AZ800" i="229"/>
  <c r="AZ800" i="216"/>
  <c r="AZ800" i="217"/>
  <c r="AZ800" i="218"/>
  <c r="AZ800" i="219"/>
  <c r="AZ800" i="220"/>
  <c r="AZ800" i="221"/>
  <c r="AZ800" i="222"/>
  <c r="AZ800" i="223"/>
  <c r="AZ800" i="224"/>
  <c r="AZ800" i="225"/>
  <c r="AZ800" i="226"/>
  <c r="AZ800" i="227"/>
  <c r="AZ800" i="228"/>
  <c r="AZ805" i="210"/>
  <c r="AZ805" i="214"/>
  <c r="AZ805" i="229"/>
  <c r="AZ805" i="216"/>
  <c r="AZ805" i="217"/>
  <c r="AZ805" i="218"/>
  <c r="AZ805" i="219"/>
  <c r="AZ805" i="220"/>
  <c r="AZ805" i="221"/>
  <c r="AZ805" i="222"/>
  <c r="AZ805" i="223"/>
  <c r="AZ805" i="224"/>
  <c r="AZ805" i="225"/>
  <c r="AZ805" i="226"/>
  <c r="AZ805" i="227"/>
  <c r="AZ805" i="228"/>
  <c r="G812" i="213"/>
  <c r="G819" i="213"/>
  <c r="AZ819" i="210"/>
  <c r="AZ819" i="214"/>
  <c r="AZ819" i="229"/>
  <c r="AZ819" i="216"/>
  <c r="AZ819" i="217"/>
  <c r="AZ819" i="218"/>
  <c r="AZ819" i="219"/>
  <c r="AZ819" i="220"/>
  <c r="AZ819" i="221"/>
  <c r="AZ819" i="222"/>
  <c r="AZ819" i="223"/>
  <c r="AZ819" i="224"/>
  <c r="AZ819" i="225"/>
  <c r="AZ819" i="226"/>
  <c r="AZ819" i="227"/>
  <c r="AZ819" i="228"/>
  <c r="G830" i="213"/>
  <c r="AZ830" i="210"/>
  <c r="AZ830" i="214"/>
  <c r="AZ830" i="229"/>
  <c r="AZ830" i="216"/>
  <c r="AZ830" i="217"/>
  <c r="AZ830" i="218"/>
  <c r="AZ830" i="219"/>
  <c r="AZ830" i="220"/>
  <c r="AZ830" i="221"/>
  <c r="AZ830" i="222"/>
  <c r="AZ830" i="224"/>
  <c r="AZ830" i="223"/>
  <c r="AZ830" i="225"/>
  <c r="AZ830" i="226"/>
  <c r="AZ830" i="227"/>
  <c r="AZ830" i="228"/>
  <c r="G854" i="213"/>
  <c r="AZ854" i="210"/>
  <c r="AZ854" i="214"/>
  <c r="AZ854" i="229"/>
  <c r="AZ854" i="216"/>
  <c r="AZ854" i="217"/>
  <c r="AZ854" i="218"/>
  <c r="AZ854" i="219"/>
  <c r="AZ854" i="220"/>
  <c r="AZ854" i="221"/>
  <c r="AZ854" i="222"/>
  <c r="AZ854" i="224"/>
  <c r="AZ854" i="223"/>
  <c r="AZ854" i="225"/>
  <c r="AZ854" i="226"/>
  <c r="AZ854" i="227"/>
  <c r="AZ854" i="228"/>
  <c r="G877" i="213"/>
  <c r="AZ877" i="210"/>
  <c r="AZ877" i="214"/>
  <c r="AZ877" i="229"/>
  <c r="AZ877" i="216"/>
  <c r="AZ877" i="217"/>
  <c r="AZ877" i="218"/>
  <c r="AZ877" i="219"/>
  <c r="AZ877" i="220"/>
  <c r="AZ877" i="221"/>
  <c r="AZ877" i="222"/>
  <c r="AZ877" i="223"/>
  <c r="AZ877" i="224"/>
  <c r="AZ877" i="225"/>
  <c r="AZ877" i="226"/>
  <c r="AZ877" i="227"/>
  <c r="AZ877" i="228"/>
  <c r="G886" i="213"/>
  <c r="AZ886" i="210"/>
  <c r="AZ886" i="214"/>
  <c r="AZ886" i="229"/>
  <c r="AZ886" i="216"/>
  <c r="AZ886" i="217"/>
  <c r="AZ886" i="218"/>
  <c r="AZ886" i="219"/>
  <c r="AZ886" i="220"/>
  <c r="AZ886" i="221"/>
  <c r="AZ886" i="222"/>
  <c r="AZ886" i="224"/>
  <c r="AZ886" i="223"/>
  <c r="AZ886" i="225"/>
  <c r="AZ886" i="226"/>
  <c r="AZ886" i="227"/>
  <c r="AZ886" i="228"/>
  <c r="G895" i="213"/>
  <c r="AZ895" i="210"/>
  <c r="AZ895" i="214"/>
  <c r="AZ895" i="229"/>
  <c r="AZ895" i="216"/>
  <c r="AZ895" i="217"/>
  <c r="AZ895" i="218"/>
  <c r="AZ895" i="219"/>
  <c r="AZ895" i="220"/>
  <c r="AZ895" i="221"/>
  <c r="AZ895" i="222"/>
  <c r="AZ895" i="223"/>
  <c r="AZ895" i="224"/>
  <c r="AZ895" i="225"/>
  <c r="AZ895" i="226"/>
  <c r="AZ895" i="227"/>
  <c r="AZ895" i="228"/>
  <c r="G906" i="213"/>
  <c r="AZ906" i="210"/>
  <c r="AZ906" i="214"/>
  <c r="AZ906" i="229"/>
  <c r="AZ906" i="216"/>
  <c r="AZ906" i="217"/>
  <c r="AZ906" i="218"/>
  <c r="AZ906" i="219"/>
  <c r="AZ906" i="220"/>
  <c r="AZ906" i="221"/>
  <c r="AZ906" i="222"/>
  <c r="AZ906" i="223"/>
  <c r="AZ906" i="224"/>
  <c r="AZ906" i="225"/>
  <c r="AZ906" i="226"/>
  <c r="AZ906" i="227"/>
  <c r="AZ906" i="228"/>
  <c r="AZ914" i="210"/>
  <c r="AZ914" i="214"/>
  <c r="AZ914" i="229"/>
  <c r="AZ914" i="216"/>
  <c r="AZ914" i="217"/>
  <c r="AZ914" i="218"/>
  <c r="AZ914" i="219"/>
  <c r="AZ914" i="220"/>
  <c r="AZ914" i="221"/>
  <c r="AZ914" i="222"/>
  <c r="AZ914" i="223"/>
  <c r="AZ914" i="224"/>
  <c r="AZ914" i="225"/>
  <c r="AZ914" i="226"/>
  <c r="AZ914" i="227"/>
  <c r="AZ914" i="228"/>
  <c r="AZ926" i="210"/>
  <c r="AZ926" i="214"/>
  <c r="AZ926" i="229"/>
  <c r="AZ926" i="216"/>
  <c r="AZ926" i="217"/>
  <c r="AZ926" i="218"/>
  <c r="AZ926" i="219"/>
  <c r="AZ926" i="220"/>
  <c r="AZ926" i="221"/>
  <c r="AZ926" i="222"/>
  <c r="AZ926" i="223"/>
  <c r="AZ926" i="224"/>
  <c r="AZ926" i="225"/>
  <c r="AZ926" i="226"/>
  <c r="AZ926" i="227"/>
  <c r="AZ926" i="228"/>
  <c r="G939" i="213"/>
  <c r="AZ939" i="210"/>
  <c r="AZ939" i="214"/>
  <c r="AZ939" i="229"/>
  <c r="AZ939" i="216"/>
  <c r="AZ939" i="217"/>
  <c r="AZ939" i="218"/>
  <c r="AZ939" i="219"/>
  <c r="AZ939" i="220"/>
  <c r="AZ939" i="221"/>
  <c r="AZ939" i="222"/>
  <c r="AZ939" i="223"/>
  <c r="AZ939" i="224"/>
  <c r="AZ939" i="225"/>
  <c r="AZ939" i="226"/>
  <c r="AZ939" i="227"/>
  <c r="AZ939" i="228"/>
  <c r="G950" i="213"/>
  <c r="AZ950" i="210"/>
  <c r="AZ950" i="214"/>
  <c r="AZ950" i="229"/>
  <c r="AZ950" i="216"/>
  <c r="AZ950" i="217"/>
  <c r="AZ950" i="218"/>
  <c r="AZ950" i="219"/>
  <c r="AZ950" i="220"/>
  <c r="AZ950" i="221"/>
  <c r="AZ950" i="222"/>
  <c r="AZ950" i="224"/>
  <c r="AZ950" i="223"/>
  <c r="AZ950" i="225"/>
  <c r="AZ950" i="226"/>
  <c r="AZ950" i="227"/>
  <c r="AZ950" i="228"/>
  <c r="G956" i="213"/>
  <c r="AZ956" i="210"/>
  <c r="AZ956" i="214"/>
  <c r="AZ956" i="229"/>
  <c r="AZ956" i="216"/>
  <c r="AZ956" i="217"/>
  <c r="AZ956" i="218"/>
  <c r="AZ956" i="219"/>
  <c r="AZ956" i="220"/>
  <c r="AZ956" i="221"/>
  <c r="AZ956" i="222"/>
  <c r="AZ956" i="223"/>
  <c r="AZ956" i="224"/>
  <c r="AZ956" i="225"/>
  <c r="AZ956" i="226"/>
  <c r="AZ956" i="227"/>
  <c r="AZ956" i="228"/>
  <c r="G966" i="213"/>
  <c r="AZ966" i="210"/>
  <c r="AZ966" i="214"/>
  <c r="AZ966" i="229"/>
  <c r="AZ966" i="216"/>
  <c r="AZ966" i="217"/>
  <c r="AZ966" i="218"/>
  <c r="AZ966" i="219"/>
  <c r="AZ966" i="220"/>
  <c r="AZ966" i="221"/>
  <c r="AZ966" i="222"/>
  <c r="AZ966" i="224"/>
  <c r="AZ966" i="223"/>
  <c r="AZ966" i="225"/>
  <c r="AZ966" i="226"/>
  <c r="AZ966" i="227"/>
  <c r="AZ966" i="228"/>
  <c r="G972" i="213"/>
  <c r="AZ972" i="210"/>
  <c r="AZ972" i="214"/>
  <c r="AZ972" i="229"/>
  <c r="AZ972" i="216"/>
  <c r="AZ972" i="217"/>
  <c r="AZ972" i="218"/>
  <c r="AZ972" i="219"/>
  <c r="AZ972" i="220"/>
  <c r="AZ972" i="221"/>
  <c r="AZ972" i="222"/>
  <c r="AZ972" i="223"/>
  <c r="AZ972" i="224"/>
  <c r="AZ972" i="225"/>
  <c r="AZ972" i="226"/>
  <c r="AZ972" i="227"/>
  <c r="AZ972" i="228"/>
  <c r="G981" i="213"/>
  <c r="AZ981" i="210"/>
  <c r="AZ981" i="214"/>
  <c r="AZ981" i="229"/>
  <c r="AZ981" i="216"/>
  <c r="AZ981" i="217"/>
  <c r="AZ981" i="218"/>
  <c r="AZ981" i="219"/>
  <c r="AZ981" i="220"/>
  <c r="AZ981" i="221"/>
  <c r="AZ981" i="222"/>
  <c r="AZ981" i="223"/>
  <c r="AZ981" i="224"/>
  <c r="AZ981" i="225"/>
  <c r="AZ981" i="226"/>
  <c r="AZ981" i="227"/>
  <c r="AZ981" i="228"/>
  <c r="G991" i="213"/>
  <c r="AZ991" i="210"/>
  <c r="AZ991" i="214"/>
  <c r="AZ991" i="229"/>
  <c r="AZ991" i="216"/>
  <c r="AZ991" i="217"/>
  <c r="AZ991" i="218"/>
  <c r="AZ991" i="219"/>
  <c r="AZ991" i="220"/>
  <c r="AZ991" i="221"/>
  <c r="AZ991" i="222"/>
  <c r="AZ991" i="223"/>
  <c r="AZ991" i="224"/>
  <c r="AZ991" i="225"/>
  <c r="AZ991" i="226"/>
  <c r="AZ991" i="227"/>
  <c r="AZ991" i="228"/>
  <c r="G999" i="213"/>
  <c r="AZ999" i="210"/>
  <c r="AZ999" i="214"/>
  <c r="AZ999" i="229"/>
  <c r="AZ999" i="216"/>
  <c r="AZ999" i="217"/>
  <c r="AZ999" i="218"/>
  <c r="AZ999" i="219"/>
  <c r="AZ999" i="220"/>
  <c r="AZ999" i="221"/>
  <c r="AZ999" i="222"/>
  <c r="AZ999" i="223"/>
  <c r="AZ999" i="224"/>
  <c r="AZ999" i="225"/>
  <c r="AZ999" i="226"/>
  <c r="AZ999" i="227"/>
  <c r="AZ999" i="228"/>
  <c r="G1017" i="213"/>
  <c r="AZ1017" i="210"/>
  <c r="AZ1017" i="214"/>
  <c r="AZ1017" i="229"/>
  <c r="AZ1017" i="216"/>
  <c r="AZ1017" i="217"/>
  <c r="AZ1017" i="218"/>
  <c r="AZ1017" i="219"/>
  <c r="AZ1017" i="220"/>
  <c r="AZ1017" i="221"/>
  <c r="AZ1017" i="222"/>
  <c r="AZ1017" i="223"/>
  <c r="AZ1017" i="224"/>
  <c r="AZ1017" i="225"/>
  <c r="AZ1017" i="226"/>
  <c r="AZ1017" i="227"/>
  <c r="AZ1017" i="228"/>
  <c r="G1026" i="213"/>
  <c r="G1036" i="213"/>
  <c r="AZ1036" i="210"/>
  <c r="AZ1036" i="214"/>
  <c r="AZ1036" i="229"/>
  <c r="AZ1036" i="216"/>
  <c r="AZ1036" i="217"/>
  <c r="AZ1036" i="218"/>
  <c r="AZ1036" i="219"/>
  <c r="AZ1036" i="220"/>
  <c r="AZ1036" i="221"/>
  <c r="AZ1036" i="222"/>
  <c r="AZ1036" i="223"/>
  <c r="AZ1036" i="224"/>
  <c r="AZ1036" i="225"/>
  <c r="AZ1036" i="226"/>
  <c r="AZ1036" i="227"/>
  <c r="AZ1036" i="228"/>
  <c r="G1042" i="213"/>
  <c r="G1060" i="213"/>
  <c r="AZ1060" i="210"/>
  <c r="AZ1060" i="214"/>
  <c r="AZ1060" i="229"/>
  <c r="AZ1060" i="216"/>
  <c r="AZ1060" i="217"/>
  <c r="AZ1060" i="218"/>
  <c r="AZ1060" i="219"/>
  <c r="AZ1060" i="220"/>
  <c r="AZ1060" i="221"/>
  <c r="AZ1060" i="222"/>
  <c r="AZ1060" i="223"/>
  <c r="AZ1060" i="224"/>
  <c r="AZ1060" i="225"/>
  <c r="AZ1060" i="226"/>
  <c r="AZ1060" i="227"/>
  <c r="AZ1060" i="228"/>
  <c r="G1069" i="213"/>
  <c r="AZ1069" i="210"/>
  <c r="AZ1069" i="214"/>
  <c r="AZ1069" i="229"/>
  <c r="AZ1069" i="216"/>
  <c r="AZ1069" i="217"/>
  <c r="AZ1069" i="218"/>
  <c r="AZ1069" i="219"/>
  <c r="AZ1069" i="220"/>
  <c r="AZ1069" i="221"/>
  <c r="AZ1069" i="222"/>
  <c r="AZ1069" i="223"/>
  <c r="AZ1069" i="224"/>
  <c r="AZ1069" i="225"/>
  <c r="AZ1069" i="226"/>
  <c r="AZ1069" i="227"/>
  <c r="AZ1069" i="228"/>
  <c r="G1075" i="213"/>
  <c r="AZ1075" i="210"/>
  <c r="AZ1075" i="214"/>
  <c r="AZ1075" i="229"/>
  <c r="AZ1075" i="216"/>
  <c r="AZ1075" i="217"/>
  <c r="AZ1075" i="218"/>
  <c r="AZ1075" i="219"/>
  <c r="AZ1075" i="220"/>
  <c r="AZ1075" i="221"/>
  <c r="AZ1075" i="222"/>
  <c r="AZ1075" i="223"/>
  <c r="AZ1075" i="224"/>
  <c r="AZ1075" i="225"/>
  <c r="AZ1075" i="226"/>
  <c r="AZ1075" i="227"/>
  <c r="AZ1075" i="228"/>
  <c r="AZ1082" i="210"/>
  <c r="AZ1082" i="214"/>
  <c r="AZ1082" i="229"/>
  <c r="AZ1082" i="216"/>
  <c r="AZ1082" i="217"/>
  <c r="AZ1082" i="218"/>
  <c r="AZ1082" i="219"/>
  <c r="AZ1082" i="220"/>
  <c r="AZ1082" i="221"/>
  <c r="AZ1082" i="222"/>
  <c r="AZ1082" i="223"/>
  <c r="AZ1082" i="224"/>
  <c r="AZ1082" i="225"/>
  <c r="AZ1082" i="226"/>
  <c r="AZ1082" i="227"/>
  <c r="AZ1082" i="228"/>
  <c r="G1088" i="213"/>
  <c r="AZ1088" i="210"/>
  <c r="AZ1088" i="214"/>
  <c r="AZ1088" i="229"/>
  <c r="AZ1088" i="216"/>
  <c r="AZ1088" i="217"/>
  <c r="AZ1088" i="218"/>
  <c r="AZ1088" i="219"/>
  <c r="AZ1088" i="220"/>
  <c r="AZ1088" i="221"/>
  <c r="AZ1088" i="222"/>
  <c r="AZ1088" i="223"/>
  <c r="AZ1088" i="224"/>
  <c r="AZ1088" i="225"/>
  <c r="AZ1088" i="226"/>
  <c r="AZ1088" i="227"/>
  <c r="AZ1088" i="228"/>
  <c r="G1096" i="213"/>
  <c r="AZ1096" i="210"/>
  <c r="AZ1096" i="214"/>
  <c r="AZ1096" i="229"/>
  <c r="AZ1096" i="216"/>
  <c r="AZ1096" i="217"/>
  <c r="AZ1096" i="218"/>
  <c r="AZ1096" i="219"/>
  <c r="AZ1096" i="220"/>
  <c r="AZ1096" i="221"/>
  <c r="AZ1096" i="222"/>
  <c r="AZ1096" i="223"/>
  <c r="AZ1096" i="224"/>
  <c r="AZ1096" i="225"/>
  <c r="AZ1096" i="226"/>
  <c r="AZ1096" i="227"/>
  <c r="AZ1096" i="228"/>
  <c r="G1103" i="213"/>
  <c r="AZ1103" i="210"/>
  <c r="AZ1103" i="214"/>
  <c r="AZ1103" i="229"/>
  <c r="AZ1103" i="216"/>
  <c r="AZ1103" i="217"/>
  <c r="AZ1103" i="218"/>
  <c r="AZ1103" i="219"/>
  <c r="AZ1103" i="220"/>
  <c r="AZ1103" i="221"/>
  <c r="AZ1103" i="222"/>
  <c r="AZ1103" i="223"/>
  <c r="AZ1103" i="224"/>
  <c r="AZ1103" i="225"/>
  <c r="AZ1103" i="226"/>
  <c r="AZ1103" i="227"/>
  <c r="AZ1103" i="228"/>
  <c r="G1112" i="213"/>
  <c r="AZ1112" i="210"/>
  <c r="AZ1112" i="214"/>
  <c r="AZ1112" i="229"/>
  <c r="AZ1112" i="216"/>
  <c r="AZ1112" i="217"/>
  <c r="AZ1112" i="218"/>
  <c r="AZ1112" i="219"/>
  <c r="AZ1112" i="220"/>
  <c r="AZ1112" i="221"/>
  <c r="AZ1112" i="222"/>
  <c r="AZ1112" i="223"/>
  <c r="AZ1112" i="224"/>
  <c r="AZ1112" i="225"/>
  <c r="AZ1112" i="226"/>
  <c r="AZ1112" i="227"/>
  <c r="AZ1112" i="228"/>
  <c r="AZ1118" i="210"/>
  <c r="AZ1118" i="214"/>
  <c r="AZ1118" i="229"/>
  <c r="AZ1118" i="216"/>
  <c r="AZ1118" i="217"/>
  <c r="AZ1118" i="218"/>
  <c r="AZ1118" i="219"/>
  <c r="AZ1118" i="220"/>
  <c r="AZ1118" i="221"/>
  <c r="AZ1118" i="222"/>
  <c r="AZ1118" i="223"/>
  <c r="AZ1118" i="224"/>
  <c r="AZ1118" i="225"/>
  <c r="AZ1118" i="226"/>
  <c r="AZ1118" i="227"/>
  <c r="AZ1118" i="228"/>
  <c r="G1125" i="213"/>
  <c r="AZ1125" i="210"/>
  <c r="AZ1125" i="214"/>
  <c r="AZ1125" i="229"/>
  <c r="AZ1125" i="216"/>
  <c r="AZ1125" i="217"/>
  <c r="AZ1125" i="218"/>
  <c r="AZ1125" i="219"/>
  <c r="AZ1125" i="220"/>
  <c r="AZ1125" i="221"/>
  <c r="AZ1125" i="222"/>
  <c r="AZ1125" i="223"/>
  <c r="AZ1125" i="224"/>
  <c r="AZ1125" i="225"/>
  <c r="AZ1125" i="226"/>
  <c r="AZ1125" i="227"/>
  <c r="AZ1125" i="228"/>
  <c r="AD47" i="218"/>
  <c r="AZ8" i="210"/>
  <c r="AZ8" i="214"/>
  <c r="AZ8" i="229"/>
  <c r="AZ8" i="216"/>
  <c r="AZ8" i="217"/>
  <c r="AZ8" i="218"/>
  <c r="AZ8" i="219"/>
  <c r="AZ8" i="220"/>
  <c r="AZ8" i="221"/>
  <c r="AZ8" i="222"/>
  <c r="AZ8" i="223"/>
  <c r="AZ8" i="224"/>
  <c r="AZ8" i="225"/>
  <c r="AZ8" i="226"/>
  <c r="AZ8" i="227"/>
  <c r="AZ8" i="228"/>
  <c r="G17" i="213"/>
  <c r="AZ17" i="210"/>
  <c r="AZ17" i="214"/>
  <c r="AZ17" i="229"/>
  <c r="AZ17" i="216"/>
  <c r="AZ17" i="217"/>
  <c r="AZ17" i="218"/>
  <c r="AZ17" i="219"/>
  <c r="AZ17" i="220"/>
  <c r="AZ17" i="221"/>
  <c r="AZ17" i="223"/>
  <c r="AZ17" i="222"/>
  <c r="AZ17" i="224"/>
  <c r="AZ17" i="225"/>
  <c r="AZ17" i="226"/>
  <c r="AZ17" i="227"/>
  <c r="AZ17" i="228"/>
  <c r="G31" i="213"/>
  <c r="AZ31" i="210"/>
  <c r="AZ31" i="214"/>
  <c r="AZ31" i="229"/>
  <c r="AZ31" i="216"/>
  <c r="AZ31" i="217"/>
  <c r="AZ31" i="218"/>
  <c r="AZ31" i="219"/>
  <c r="AZ31" i="220"/>
  <c r="AZ31" i="221"/>
  <c r="AZ31" i="222"/>
  <c r="AZ31" i="223"/>
  <c r="AZ31" i="224"/>
  <c r="AZ31" i="225"/>
  <c r="AZ31" i="226"/>
  <c r="AZ31" i="227"/>
  <c r="AZ31" i="228"/>
  <c r="BA40" i="210"/>
  <c r="BA40" i="214"/>
  <c r="BA40" i="229"/>
  <c r="BA40" i="216"/>
  <c r="BA40" i="217"/>
  <c r="BA40" i="218"/>
  <c r="BA40" i="219"/>
  <c r="BA40" i="220"/>
  <c r="BA40" i="221"/>
  <c r="BA40" i="222"/>
  <c r="BA40" i="223"/>
  <c r="BA40" i="224"/>
  <c r="BA40" i="225"/>
  <c r="BA40" i="226"/>
  <c r="BA40" i="227"/>
  <c r="BA40" i="228"/>
  <c r="BA58" i="210"/>
  <c r="BA58" i="214"/>
  <c r="BA58" i="229"/>
  <c r="BA58" i="216"/>
  <c r="BA58" i="217"/>
  <c r="BA58" i="218"/>
  <c r="BA58" i="219"/>
  <c r="BA58" i="220"/>
  <c r="BA58" i="221"/>
  <c r="BA58" i="222"/>
  <c r="BA58" i="223"/>
  <c r="BA58" i="224"/>
  <c r="BA58" i="225"/>
  <c r="BA58" i="226"/>
  <c r="BA58" i="227"/>
  <c r="BA58" i="228"/>
  <c r="G73" i="213"/>
  <c r="AZ73" i="210"/>
  <c r="AZ73" i="214"/>
  <c r="AZ73" i="229"/>
  <c r="AZ73" i="216"/>
  <c r="AZ73" i="217"/>
  <c r="AZ73" i="218"/>
  <c r="AZ73" i="219"/>
  <c r="AZ73" i="220"/>
  <c r="AZ73" i="221"/>
  <c r="AZ73" i="223"/>
  <c r="AZ73" i="222"/>
  <c r="AZ73" i="224"/>
  <c r="AZ73" i="225"/>
  <c r="AZ73" i="226"/>
  <c r="AZ73" i="227"/>
  <c r="AZ73" i="228"/>
  <c r="G99" i="213"/>
  <c r="AZ99" i="210"/>
  <c r="AZ99" i="214"/>
  <c r="AZ99" i="229"/>
  <c r="AZ99" i="216"/>
  <c r="AZ99" i="217"/>
  <c r="AZ99" i="218"/>
  <c r="AZ99" i="219"/>
  <c r="AZ99" i="220"/>
  <c r="AZ99" i="221"/>
  <c r="AZ99" i="222"/>
  <c r="AZ99" i="223"/>
  <c r="AZ99" i="224"/>
  <c r="AZ99" i="225"/>
  <c r="AZ99" i="226"/>
  <c r="AZ99" i="227"/>
  <c r="AZ99" i="228"/>
  <c r="G126" i="213"/>
  <c r="AZ126" i="210"/>
  <c r="AZ126" i="214"/>
  <c r="AZ126" i="229"/>
  <c r="AZ126" i="216"/>
  <c r="AZ126" i="217"/>
  <c r="AZ126" i="218"/>
  <c r="AZ126" i="219"/>
  <c r="AZ126" i="220"/>
  <c r="AZ126" i="221"/>
  <c r="AZ126" i="222"/>
  <c r="AZ126" i="223"/>
  <c r="AZ126" i="224"/>
  <c r="AZ126" i="225"/>
  <c r="AZ126" i="226"/>
  <c r="AZ126" i="227"/>
  <c r="AZ126" i="228"/>
  <c r="G152" i="213"/>
  <c r="AZ152" i="210"/>
  <c r="AZ152" i="214"/>
  <c r="AZ152" i="229"/>
  <c r="AZ152" i="216"/>
  <c r="AZ152" i="217"/>
  <c r="AZ152" i="218"/>
  <c r="AZ152" i="219"/>
  <c r="AZ152" i="220"/>
  <c r="AZ152" i="221"/>
  <c r="AZ152" i="222"/>
  <c r="AZ152" i="223"/>
  <c r="AZ152" i="224"/>
  <c r="AZ152" i="225"/>
  <c r="AZ152" i="226"/>
  <c r="AZ152" i="227"/>
  <c r="AZ152" i="228"/>
  <c r="G167" i="213"/>
  <c r="AZ167" i="210"/>
  <c r="AZ167" i="214"/>
  <c r="AZ167" i="229"/>
  <c r="AZ167" i="216"/>
  <c r="AZ167" i="217"/>
  <c r="AZ167" i="218"/>
  <c r="AZ167" i="219"/>
  <c r="AZ167" i="220"/>
  <c r="AZ167" i="221"/>
  <c r="AZ167" i="223"/>
  <c r="AZ167" i="222"/>
  <c r="AZ167" i="224"/>
  <c r="AZ167" i="225"/>
  <c r="AZ167" i="226"/>
  <c r="AZ167" i="227"/>
  <c r="AZ167" i="228"/>
  <c r="G190" i="213"/>
  <c r="AZ190" i="210"/>
  <c r="AZ190" i="214"/>
  <c r="AZ190" i="229"/>
  <c r="AZ190" i="216"/>
  <c r="AZ190" i="217"/>
  <c r="AZ190" i="218"/>
  <c r="AZ190" i="219"/>
  <c r="AZ190" i="220"/>
  <c r="AZ190" i="221"/>
  <c r="AZ190" i="222"/>
  <c r="AZ190" i="223"/>
  <c r="AZ190" i="224"/>
  <c r="AZ190" i="225"/>
  <c r="AZ190" i="226"/>
  <c r="AZ190" i="227"/>
  <c r="AZ190" i="228"/>
  <c r="G211" i="213"/>
  <c r="AZ211" i="210"/>
  <c r="AZ211" i="214"/>
  <c r="AZ211" i="229"/>
  <c r="AZ211" i="216"/>
  <c r="AZ211" i="217"/>
  <c r="AZ211" i="218"/>
  <c r="AZ211" i="219"/>
  <c r="AZ211" i="220"/>
  <c r="AZ211" i="221"/>
  <c r="AZ211" i="222"/>
  <c r="AZ211" i="223"/>
  <c r="AZ211" i="224"/>
  <c r="AZ211" i="225"/>
  <c r="AZ211" i="226"/>
  <c r="AZ211" i="227"/>
  <c r="AZ211" i="228"/>
  <c r="G235" i="213"/>
  <c r="AZ235" i="210"/>
  <c r="AZ235" i="214"/>
  <c r="AZ235" i="229"/>
  <c r="AZ235" i="216"/>
  <c r="AZ235" i="217"/>
  <c r="AZ235" i="218"/>
  <c r="AZ235" i="219"/>
  <c r="AZ235" i="220"/>
  <c r="AZ235" i="221"/>
  <c r="AZ235" i="222"/>
  <c r="AZ235" i="223"/>
  <c r="AZ235" i="224"/>
  <c r="AZ235" i="225"/>
  <c r="AZ235" i="226"/>
  <c r="AZ235" i="227"/>
  <c r="AZ235" i="228"/>
  <c r="G250" i="213"/>
  <c r="AZ250" i="210"/>
  <c r="AZ250" i="214"/>
  <c r="AZ250" i="229"/>
  <c r="AZ250" i="216"/>
  <c r="AZ250" i="217"/>
  <c r="AZ250" i="218"/>
  <c r="AZ250" i="219"/>
  <c r="AZ250" i="220"/>
  <c r="AZ250" i="221"/>
  <c r="AZ250" i="222"/>
  <c r="AZ250" i="223"/>
  <c r="AZ250" i="224"/>
  <c r="AZ250" i="225"/>
  <c r="AZ250" i="226"/>
  <c r="AZ250" i="227"/>
  <c r="AZ250" i="228"/>
  <c r="G265" i="213"/>
  <c r="AZ265" i="210"/>
  <c r="AZ265" i="214"/>
  <c r="AZ265" i="229"/>
  <c r="AZ265" i="216"/>
  <c r="AZ265" i="217"/>
  <c r="AZ265" i="218"/>
  <c r="AZ265" i="219"/>
  <c r="AZ265" i="220"/>
  <c r="AZ265" i="221"/>
  <c r="AZ265" i="223"/>
  <c r="AZ265" i="222"/>
  <c r="AZ265" i="224"/>
  <c r="AZ265" i="225"/>
  <c r="AZ265" i="226"/>
  <c r="AZ265" i="227"/>
  <c r="AZ265" i="228"/>
  <c r="AZ290" i="210"/>
  <c r="AZ290" i="214"/>
  <c r="AZ290" i="229"/>
  <c r="AZ290" i="216"/>
  <c r="AZ290" i="217"/>
  <c r="AZ290" i="218"/>
  <c r="AZ290" i="219"/>
  <c r="AZ290" i="220"/>
  <c r="AZ290" i="221"/>
  <c r="AZ290" i="222"/>
  <c r="AZ290" i="223"/>
  <c r="AZ290" i="224"/>
  <c r="AZ290" i="225"/>
  <c r="AZ290" i="226"/>
  <c r="AZ290" i="227"/>
  <c r="AZ290" i="228"/>
  <c r="G302" i="213"/>
  <c r="AZ302" i="210"/>
  <c r="AZ302" i="214"/>
  <c r="AZ302" i="229"/>
  <c r="AZ302" i="216"/>
  <c r="AZ302" i="217"/>
  <c r="AZ302" i="218"/>
  <c r="AZ302" i="219"/>
  <c r="AZ302" i="220"/>
  <c r="AZ302" i="221"/>
  <c r="AZ302" i="222"/>
  <c r="AZ302" i="223"/>
  <c r="AZ302" i="224"/>
  <c r="AZ302" i="225"/>
  <c r="AZ302" i="226"/>
  <c r="AZ302" i="227"/>
  <c r="AZ302" i="228"/>
  <c r="AZ310" i="210"/>
  <c r="AZ310" i="214"/>
  <c r="AZ310" i="229"/>
  <c r="AZ310" i="216"/>
  <c r="AZ310" i="217"/>
  <c r="AZ310" i="218"/>
  <c r="AZ310" i="219"/>
  <c r="AZ310" i="220"/>
  <c r="AZ310" i="221"/>
  <c r="AZ310" i="222"/>
  <c r="AZ310" i="223"/>
  <c r="AZ310" i="224"/>
  <c r="AZ310" i="225"/>
  <c r="AZ310" i="226"/>
  <c r="AZ310" i="227"/>
  <c r="AZ310" i="228"/>
  <c r="G329" i="213"/>
  <c r="AZ329" i="210"/>
  <c r="AZ329" i="214"/>
  <c r="AZ329" i="229"/>
  <c r="AZ329" i="216"/>
  <c r="AZ329" i="217"/>
  <c r="AZ329" i="218"/>
  <c r="AZ329" i="219"/>
  <c r="AZ329" i="220"/>
  <c r="AZ329" i="221"/>
  <c r="AZ329" i="222"/>
  <c r="AZ329" i="223"/>
  <c r="AZ329" i="224"/>
  <c r="AZ329" i="225"/>
  <c r="AZ329" i="226"/>
  <c r="AZ329" i="227"/>
  <c r="AZ329" i="228"/>
  <c r="G347" i="213"/>
  <c r="AZ347" i="210"/>
  <c r="AZ347" i="214"/>
  <c r="AZ347" i="229"/>
  <c r="AZ347" i="216"/>
  <c r="AZ347" i="217"/>
  <c r="AZ347" i="218"/>
  <c r="AZ347" i="219"/>
  <c r="AZ347" i="220"/>
  <c r="AZ347" i="221"/>
  <c r="AZ347" i="222"/>
  <c r="AZ347" i="223"/>
  <c r="AZ347" i="224"/>
  <c r="AZ347" i="225"/>
  <c r="AZ347" i="226"/>
  <c r="AZ347" i="227"/>
  <c r="AZ347" i="228"/>
  <c r="G367" i="213"/>
  <c r="AZ367" i="210"/>
  <c r="AZ367" i="214"/>
  <c r="AZ367" i="229"/>
  <c r="AZ367" i="216"/>
  <c r="AZ367" i="217"/>
  <c r="AZ367" i="218"/>
  <c r="AZ367" i="219"/>
  <c r="AZ367" i="220"/>
  <c r="AZ367" i="221"/>
  <c r="AZ367" i="222"/>
  <c r="AZ367" i="223"/>
  <c r="AZ367" i="224"/>
  <c r="AZ367" i="225"/>
  <c r="AZ367" i="226"/>
  <c r="AZ367" i="227"/>
  <c r="AZ367" i="228"/>
  <c r="AZ380" i="210"/>
  <c r="AZ380" i="214"/>
  <c r="AZ380" i="229"/>
  <c r="AZ380" i="216"/>
  <c r="AZ380" i="217"/>
  <c r="AZ380" i="218"/>
  <c r="AZ380" i="219"/>
  <c r="AZ380" i="220"/>
  <c r="AZ380" i="221"/>
  <c r="AZ380" i="222"/>
  <c r="AZ380" i="223"/>
  <c r="AZ380" i="224"/>
  <c r="AZ380" i="225"/>
  <c r="AZ380" i="226"/>
  <c r="AZ380" i="227"/>
  <c r="AZ380" i="228"/>
  <c r="AZ401" i="210"/>
  <c r="AZ401" i="214"/>
  <c r="AZ401" i="229"/>
  <c r="AZ401" i="216"/>
  <c r="AZ401" i="217"/>
  <c r="AZ401" i="218"/>
  <c r="AZ401" i="219"/>
  <c r="AZ401" i="220"/>
  <c r="AZ401" i="221"/>
  <c r="AZ401" i="222"/>
  <c r="AZ401" i="223"/>
  <c r="AZ401" i="224"/>
  <c r="AZ401" i="225"/>
  <c r="AZ401" i="226"/>
  <c r="AZ401" i="227"/>
  <c r="AZ401" i="228"/>
  <c r="AZ407" i="210"/>
  <c r="AZ407" i="214"/>
  <c r="AZ407" i="229"/>
  <c r="AZ407" i="216"/>
  <c r="AZ407" i="217"/>
  <c r="AZ407" i="218"/>
  <c r="AZ407" i="219"/>
  <c r="AZ407" i="220"/>
  <c r="AZ407" i="221"/>
  <c r="AZ407" i="222"/>
  <c r="AZ407" i="223"/>
  <c r="AZ407" i="224"/>
  <c r="AZ407" i="225"/>
  <c r="AZ407" i="226"/>
  <c r="AZ407" i="227"/>
  <c r="AZ407" i="228"/>
  <c r="BA412" i="210"/>
  <c r="BA412" i="214"/>
  <c r="BA412" i="229"/>
  <c r="BA412" i="216"/>
  <c r="BA412" i="217"/>
  <c r="BA412" i="218"/>
  <c r="BA412" i="219"/>
  <c r="BA412" i="220"/>
  <c r="BA412" i="221"/>
  <c r="BA412" i="222"/>
  <c r="BA412" i="223"/>
  <c r="BA412" i="224"/>
  <c r="BA412" i="225"/>
  <c r="BA412" i="226"/>
  <c r="BA412" i="227"/>
  <c r="BA412" i="228"/>
  <c r="BA417" i="210"/>
  <c r="BA417" i="214"/>
  <c r="BA417" i="229"/>
  <c r="BA417" i="216"/>
  <c r="BA417" i="217"/>
  <c r="BA417" i="218"/>
  <c r="BA417" i="219"/>
  <c r="BA417" i="220"/>
  <c r="BA417" i="221"/>
  <c r="BA417" i="222"/>
  <c r="BA417" i="223"/>
  <c r="BA417" i="224"/>
  <c r="BA417" i="225"/>
  <c r="BA417" i="226"/>
  <c r="BA417" i="227"/>
  <c r="BA417" i="228"/>
  <c r="BA433" i="210"/>
  <c r="BA433" i="214"/>
  <c r="BA433" i="229"/>
  <c r="BA433" i="216"/>
  <c r="BA433" i="217"/>
  <c r="BA433" i="218"/>
  <c r="BA433" i="219"/>
  <c r="BA433" i="220"/>
  <c r="BA433" i="221"/>
  <c r="BA433" i="222"/>
  <c r="BA433" i="223"/>
  <c r="BA433" i="224"/>
  <c r="BA433" i="225"/>
  <c r="BA433" i="226"/>
  <c r="BA433" i="227"/>
  <c r="BA433" i="228"/>
  <c r="BA442" i="210"/>
  <c r="BA442" i="214"/>
  <c r="BA442" i="229"/>
  <c r="BA442" i="216"/>
  <c r="BA442" i="217"/>
  <c r="BA442" i="218"/>
  <c r="BA442" i="219"/>
  <c r="BA442" i="220"/>
  <c r="BA442" i="221"/>
  <c r="BA442" i="222"/>
  <c r="BA442" i="223"/>
  <c r="BA442" i="224"/>
  <c r="BA442" i="225"/>
  <c r="BA442" i="226"/>
  <c r="BA442" i="227"/>
  <c r="BA442" i="228"/>
  <c r="BA456" i="210"/>
  <c r="BA456" i="214"/>
  <c r="BA456" i="229"/>
  <c r="BA456" i="216"/>
  <c r="BA456" i="217"/>
  <c r="BA456" i="218"/>
  <c r="BA456" i="219"/>
  <c r="BA456" i="220"/>
  <c r="BA456" i="221"/>
  <c r="BA456" i="222"/>
  <c r="BA456" i="223"/>
  <c r="BA456" i="224"/>
  <c r="BA456" i="225"/>
  <c r="BA456" i="226"/>
  <c r="BA456" i="227"/>
  <c r="BA456" i="228"/>
  <c r="BA465" i="210"/>
  <c r="BA465" i="214"/>
  <c r="BA465" i="229"/>
  <c r="BA465" i="216"/>
  <c r="BA465" i="217"/>
  <c r="BA465" i="218"/>
  <c r="BA465" i="219"/>
  <c r="BA465" i="220"/>
  <c r="BA465" i="221"/>
  <c r="BA465" i="222"/>
  <c r="BA465" i="223"/>
  <c r="BA465" i="224"/>
  <c r="BA465" i="225"/>
  <c r="BA465" i="226"/>
  <c r="BA465" i="227"/>
  <c r="BA465" i="228"/>
  <c r="BA473" i="210"/>
  <c r="BA473" i="214"/>
  <c r="BA473" i="229"/>
  <c r="BA473" i="216"/>
  <c r="BA473" i="217"/>
  <c r="BA473" i="218"/>
  <c r="BA473" i="219"/>
  <c r="BA473" i="220"/>
  <c r="BA473" i="221"/>
  <c r="BA473" i="222"/>
  <c r="BA473" i="223"/>
  <c r="BA473" i="224"/>
  <c r="BA473" i="225"/>
  <c r="BA473" i="226"/>
  <c r="BA473" i="227"/>
  <c r="BA473" i="228"/>
  <c r="BA480" i="210"/>
  <c r="BA480" i="214"/>
  <c r="BA480" i="229"/>
  <c r="BA480" i="216"/>
  <c r="BA480" i="217"/>
  <c r="BA480" i="218"/>
  <c r="BA480" i="219"/>
  <c r="BA480" i="220"/>
  <c r="BA480" i="221"/>
  <c r="BA480" i="222"/>
  <c r="BA480" i="223"/>
  <c r="BA480" i="224"/>
  <c r="BA480" i="225"/>
  <c r="BA480" i="226"/>
  <c r="BA480" i="227"/>
  <c r="BA480" i="228"/>
  <c r="BA496" i="210"/>
  <c r="BA496" i="214"/>
  <c r="BA496" i="229"/>
  <c r="BA496" i="216"/>
  <c r="BA496" i="217"/>
  <c r="BA496" i="218"/>
  <c r="BA496" i="219"/>
  <c r="BA496" i="220"/>
  <c r="BA496" i="221"/>
  <c r="BA496" i="222"/>
  <c r="BA496" i="223"/>
  <c r="BA496" i="224"/>
  <c r="BA496" i="225"/>
  <c r="BA496" i="226"/>
  <c r="BA496" i="227"/>
  <c r="BA496" i="228"/>
  <c r="BA501" i="210"/>
  <c r="BA501" i="214"/>
  <c r="BA501" i="229"/>
  <c r="BA501" i="216"/>
  <c r="BA501" i="217"/>
  <c r="BA501" i="218"/>
  <c r="BA501" i="219"/>
  <c r="BA501" i="220"/>
  <c r="BA501" i="221"/>
  <c r="BA501" i="222"/>
  <c r="BA501" i="223"/>
  <c r="BA501" i="224"/>
  <c r="BA501" i="225"/>
  <c r="BA501" i="226"/>
  <c r="BA501" i="227"/>
  <c r="BA501" i="228"/>
  <c r="BA505" i="210"/>
  <c r="BA505" i="214"/>
  <c r="BA505" i="229"/>
  <c r="BA505" i="216"/>
  <c r="BA505" i="217"/>
  <c r="BA505" i="218"/>
  <c r="BA505" i="219"/>
  <c r="BA505" i="220"/>
  <c r="BA505" i="221"/>
  <c r="BA505" i="222"/>
  <c r="BA505" i="223"/>
  <c r="BA505" i="224"/>
  <c r="BA505" i="225"/>
  <c r="BA505" i="226"/>
  <c r="BA505" i="227"/>
  <c r="BA505" i="228"/>
  <c r="G513" i="213"/>
  <c r="AZ513" i="210"/>
  <c r="AZ513" i="214"/>
  <c r="AZ513" i="229"/>
  <c r="AZ513" i="216"/>
  <c r="AZ513" i="217"/>
  <c r="AZ513" i="218"/>
  <c r="AZ513" i="219"/>
  <c r="AZ513" i="220"/>
  <c r="AZ513" i="221"/>
  <c r="AZ513" i="222"/>
  <c r="AZ513" i="223"/>
  <c r="AZ513" i="224"/>
  <c r="AZ513" i="225"/>
  <c r="AZ513" i="226"/>
  <c r="AZ513" i="227"/>
  <c r="AZ513" i="228"/>
  <c r="G519" i="213"/>
  <c r="AZ519" i="210"/>
  <c r="AZ519" i="214"/>
  <c r="AZ519" i="229"/>
  <c r="AZ519" i="216"/>
  <c r="AZ519" i="217"/>
  <c r="AZ519" i="218"/>
  <c r="AZ519" i="219"/>
  <c r="AZ519" i="220"/>
  <c r="AZ519" i="221"/>
  <c r="AZ519" i="222"/>
  <c r="AZ519" i="223"/>
  <c r="AZ519" i="224"/>
  <c r="AZ519" i="225"/>
  <c r="AZ519" i="226"/>
  <c r="AZ519" i="227"/>
  <c r="AZ519" i="228"/>
  <c r="G527" i="213"/>
  <c r="AZ527" i="210"/>
  <c r="AZ527" i="214"/>
  <c r="AZ527" i="229"/>
  <c r="AZ527" i="216"/>
  <c r="AZ527" i="217"/>
  <c r="AZ527" i="218"/>
  <c r="AZ527" i="219"/>
  <c r="AZ527" i="220"/>
  <c r="AZ527" i="221"/>
  <c r="AZ527" i="222"/>
  <c r="AZ527" i="223"/>
  <c r="AZ527" i="224"/>
  <c r="AZ527" i="225"/>
  <c r="AZ527" i="226"/>
  <c r="AZ527" i="227"/>
  <c r="AZ527" i="228"/>
  <c r="BA534" i="210"/>
  <c r="BA534" i="214"/>
  <c r="BA534" i="229"/>
  <c r="BA534" i="216"/>
  <c r="BA534" i="217"/>
  <c r="BA534" i="218"/>
  <c r="BA534" i="219"/>
  <c r="BA534" i="220"/>
  <c r="BA534" i="221"/>
  <c r="BA534" i="222"/>
  <c r="BA534" i="223"/>
  <c r="BA534" i="224"/>
  <c r="BA534" i="225"/>
  <c r="BA534" i="226"/>
  <c r="BA534" i="227"/>
  <c r="BA534" i="228"/>
  <c r="G541" i="213"/>
  <c r="AZ541" i="210"/>
  <c r="AZ541" i="214"/>
  <c r="AZ541" i="229"/>
  <c r="AZ541" i="216"/>
  <c r="AZ541" i="217"/>
  <c r="AZ541" i="218"/>
  <c r="AZ541" i="219"/>
  <c r="AZ541" i="220"/>
  <c r="AZ541" i="221"/>
  <c r="AZ541" i="222"/>
  <c r="AZ541" i="223"/>
  <c r="AZ541" i="224"/>
  <c r="AZ541" i="225"/>
  <c r="AZ541" i="226"/>
  <c r="AZ541" i="227"/>
  <c r="AZ541" i="228"/>
  <c r="G547" i="213"/>
  <c r="AZ547" i="210"/>
  <c r="AZ547" i="214"/>
  <c r="AZ547" i="229"/>
  <c r="AZ547" i="216"/>
  <c r="AZ547" i="217"/>
  <c r="AZ547" i="219"/>
  <c r="AZ547" i="218"/>
  <c r="AZ547" i="220"/>
  <c r="AZ547" i="221"/>
  <c r="AZ547" i="222"/>
  <c r="AZ547" i="223"/>
  <c r="AZ547" i="224"/>
  <c r="AZ547" i="225"/>
  <c r="AZ547" i="226"/>
  <c r="AZ547" i="227"/>
  <c r="AZ547" i="228"/>
  <c r="AZ554" i="210"/>
  <c r="AZ554" i="214"/>
  <c r="AZ554" i="229"/>
  <c r="AZ554" i="216"/>
  <c r="AZ554" i="217"/>
  <c r="AZ554" i="218"/>
  <c r="AZ554" i="219"/>
  <c r="AZ554" i="220"/>
  <c r="AZ554" i="221"/>
  <c r="AZ554" i="222"/>
  <c r="AZ554" i="223"/>
  <c r="AZ554" i="224"/>
  <c r="AZ554" i="225"/>
  <c r="AZ554" i="226"/>
  <c r="AZ554" i="227"/>
  <c r="AZ554" i="228"/>
  <c r="G560" i="213"/>
  <c r="AZ560" i="210"/>
  <c r="AZ560" i="214"/>
  <c r="AZ560" i="229"/>
  <c r="AZ560" i="216"/>
  <c r="AZ560" i="217"/>
  <c r="AZ560" i="218"/>
  <c r="AZ560" i="219"/>
  <c r="AZ560" i="220"/>
  <c r="AZ560" i="221"/>
  <c r="AZ560" i="222"/>
  <c r="AZ560" i="223"/>
  <c r="AZ560" i="224"/>
  <c r="AZ560" i="225"/>
  <c r="AZ560" i="226"/>
  <c r="AZ560" i="227"/>
  <c r="AZ560" i="228"/>
  <c r="BA582" i="210"/>
  <c r="BA582" i="214"/>
  <c r="BA582" i="229"/>
  <c r="BA582" i="216"/>
  <c r="BA582" i="217"/>
  <c r="BA582" i="218"/>
  <c r="BA582" i="219"/>
  <c r="BA582" i="220"/>
  <c r="BA582" i="221"/>
  <c r="BA582" i="222"/>
  <c r="BA582" i="223"/>
  <c r="BA582" i="224"/>
  <c r="BA582" i="225"/>
  <c r="BA582" i="226"/>
  <c r="BA582" i="227"/>
  <c r="BA582" i="228"/>
  <c r="G611" i="213"/>
  <c r="AZ611" i="210"/>
  <c r="AZ611" i="214"/>
  <c r="AZ611" i="229"/>
  <c r="AZ611" i="216"/>
  <c r="AZ611" i="217"/>
  <c r="AZ611" i="219"/>
  <c r="AZ611" i="218"/>
  <c r="AZ611" i="220"/>
  <c r="AZ611" i="221"/>
  <c r="AZ611" i="222"/>
  <c r="AZ611" i="223"/>
  <c r="AZ611" i="224"/>
  <c r="AZ611" i="225"/>
  <c r="AZ611" i="226"/>
  <c r="AZ611" i="227"/>
  <c r="AZ611" i="228"/>
  <c r="AZ618" i="210"/>
  <c r="AZ618" i="214"/>
  <c r="AZ618" i="229"/>
  <c r="AZ618" i="216"/>
  <c r="AZ618" i="217"/>
  <c r="AZ618" i="218"/>
  <c r="AZ618" i="219"/>
  <c r="AZ618" i="220"/>
  <c r="AZ618" i="221"/>
  <c r="AZ618" i="222"/>
  <c r="AZ618" i="223"/>
  <c r="AZ618" i="224"/>
  <c r="AZ618" i="225"/>
  <c r="AZ618" i="226"/>
  <c r="AZ618" i="227"/>
  <c r="AZ618" i="228"/>
  <c r="G624" i="213"/>
  <c r="AZ624" i="210"/>
  <c r="AZ624" i="214"/>
  <c r="AZ624" i="229"/>
  <c r="AZ624" i="216"/>
  <c r="AZ624" i="217"/>
  <c r="AZ624" i="218"/>
  <c r="AZ624" i="219"/>
  <c r="AZ624" i="220"/>
  <c r="AZ624" i="221"/>
  <c r="AZ624" i="222"/>
  <c r="AZ624" i="223"/>
  <c r="AZ624" i="224"/>
  <c r="AZ624" i="225"/>
  <c r="AZ624" i="226"/>
  <c r="AZ624" i="227"/>
  <c r="AZ624" i="228"/>
  <c r="AZ634" i="210"/>
  <c r="AZ634" i="214"/>
  <c r="AZ634" i="229"/>
  <c r="AZ634" i="216"/>
  <c r="AZ634" i="217"/>
  <c r="AZ634" i="218"/>
  <c r="AZ634" i="219"/>
  <c r="AZ634" i="220"/>
  <c r="AZ634" i="221"/>
  <c r="AZ634" i="222"/>
  <c r="AZ634" i="223"/>
  <c r="AZ634" i="224"/>
  <c r="AZ634" i="225"/>
  <c r="AZ634" i="226"/>
  <c r="AZ634" i="227"/>
  <c r="AZ634" i="228"/>
  <c r="G645" i="213"/>
  <c r="AZ645" i="210"/>
  <c r="AZ645" i="214"/>
  <c r="AZ645" i="229"/>
  <c r="AZ645" i="216"/>
  <c r="AZ645" i="217"/>
  <c r="AZ645" i="219"/>
  <c r="AZ645" i="218"/>
  <c r="AZ645" i="220"/>
  <c r="AZ645" i="221"/>
  <c r="AZ645" i="222"/>
  <c r="AZ645" i="223"/>
  <c r="AZ645" i="224"/>
  <c r="AZ645" i="225"/>
  <c r="AZ645" i="226"/>
  <c r="AZ645" i="227"/>
  <c r="AZ645" i="228"/>
  <c r="G651" i="213"/>
  <c r="AZ651" i="210"/>
  <c r="AZ651" i="214"/>
  <c r="AZ651" i="229"/>
  <c r="AZ651" i="216"/>
  <c r="AZ651" i="217"/>
  <c r="AZ651" i="219"/>
  <c r="AZ651" i="218"/>
  <c r="AZ651" i="220"/>
  <c r="AZ651" i="221"/>
  <c r="AZ651" i="222"/>
  <c r="AZ651" i="223"/>
  <c r="AZ651" i="224"/>
  <c r="AZ651" i="225"/>
  <c r="AZ651" i="226"/>
  <c r="AZ651" i="227"/>
  <c r="AZ651" i="228"/>
  <c r="AZ660" i="210"/>
  <c r="AZ660" i="214"/>
  <c r="AZ660" i="229"/>
  <c r="AZ660" i="216"/>
  <c r="AZ660" i="217"/>
  <c r="AZ660" i="219"/>
  <c r="AZ660" i="218"/>
  <c r="AZ660" i="220"/>
  <c r="AZ660" i="221"/>
  <c r="AZ660" i="222"/>
  <c r="AZ660" i="223"/>
  <c r="AZ660" i="224"/>
  <c r="AZ660" i="225"/>
  <c r="AZ660" i="226"/>
  <c r="AZ660" i="227"/>
  <c r="AZ660" i="228"/>
  <c r="G667" i="213"/>
  <c r="AZ667" i="210"/>
  <c r="AZ667" i="214"/>
  <c r="AZ667" i="229"/>
  <c r="AZ667" i="216"/>
  <c r="AZ667" i="217"/>
  <c r="AZ667" i="219"/>
  <c r="AZ667" i="218"/>
  <c r="AZ667" i="220"/>
  <c r="AZ667" i="221"/>
  <c r="AZ667" i="222"/>
  <c r="AZ667" i="223"/>
  <c r="AZ667" i="224"/>
  <c r="AZ667" i="225"/>
  <c r="AZ667" i="226"/>
  <c r="AZ667" i="227"/>
  <c r="AZ667" i="228"/>
  <c r="AZ674" i="210"/>
  <c r="AZ674" i="214"/>
  <c r="AZ674" i="229"/>
  <c r="AZ674" i="216"/>
  <c r="AZ674" i="217"/>
  <c r="AZ674" i="218"/>
  <c r="AZ674" i="219"/>
  <c r="AZ674" i="220"/>
  <c r="AZ674" i="221"/>
  <c r="AZ674" i="222"/>
  <c r="AZ674" i="223"/>
  <c r="AZ674" i="224"/>
  <c r="AZ674" i="225"/>
  <c r="AZ674" i="226"/>
  <c r="AZ674" i="227"/>
  <c r="AZ674" i="228"/>
  <c r="G684" i="213"/>
  <c r="AZ684" i="210"/>
  <c r="AZ684" i="214"/>
  <c r="AZ684" i="229"/>
  <c r="AZ684" i="216"/>
  <c r="AZ684" i="217"/>
  <c r="AZ684" i="219"/>
  <c r="AZ684" i="218"/>
  <c r="AZ684" i="220"/>
  <c r="AZ684" i="221"/>
  <c r="AZ684" i="222"/>
  <c r="AZ684" i="223"/>
  <c r="AZ684" i="224"/>
  <c r="AZ684" i="225"/>
  <c r="AZ684" i="226"/>
  <c r="AZ684" i="227"/>
  <c r="AZ684" i="228"/>
  <c r="AZ698" i="210"/>
  <c r="AZ698" i="214"/>
  <c r="AZ698" i="229"/>
  <c r="AZ698" i="216"/>
  <c r="AZ698" i="217"/>
  <c r="AZ698" i="218"/>
  <c r="AZ698" i="219"/>
  <c r="AZ698" i="220"/>
  <c r="AZ698" i="221"/>
  <c r="AZ698" i="222"/>
  <c r="AZ698" i="223"/>
  <c r="AZ698" i="224"/>
  <c r="AZ698" i="225"/>
  <c r="AZ698" i="226"/>
  <c r="AZ698" i="227"/>
  <c r="AZ698" i="228"/>
  <c r="G705" i="213"/>
  <c r="AZ705" i="210"/>
  <c r="AZ705" i="214"/>
  <c r="AZ705" i="229"/>
  <c r="AZ705" i="216"/>
  <c r="AZ705" i="217"/>
  <c r="AZ705" i="218"/>
  <c r="AZ705" i="219"/>
  <c r="AZ705" i="220"/>
  <c r="AZ705" i="221"/>
  <c r="AZ705" i="222"/>
  <c r="AZ705" i="223"/>
  <c r="AZ705" i="224"/>
  <c r="AZ705" i="225"/>
  <c r="AZ705" i="226"/>
  <c r="AZ705" i="227"/>
  <c r="AZ705" i="228"/>
  <c r="BA714" i="210"/>
  <c r="BA714" i="214"/>
  <c r="BA714" i="229"/>
  <c r="BA714" i="216"/>
  <c r="BA714" i="217"/>
  <c r="BA714" i="218"/>
  <c r="BA714" i="219"/>
  <c r="BA714" i="220"/>
  <c r="BA714" i="221"/>
  <c r="BA714" i="222"/>
  <c r="BA714" i="223"/>
  <c r="BA714" i="224"/>
  <c r="BA714" i="225"/>
  <c r="BA714" i="226"/>
  <c r="BA714" i="227"/>
  <c r="BA714" i="228"/>
  <c r="BA722" i="210"/>
  <c r="BA722" i="214"/>
  <c r="BA722" i="229"/>
  <c r="BA722" i="216"/>
  <c r="BA722" i="217"/>
  <c r="BA722" i="218"/>
  <c r="BA722" i="219"/>
  <c r="BA722" i="220"/>
  <c r="BA722" i="221"/>
  <c r="BA722" i="222"/>
  <c r="BA722" i="223"/>
  <c r="BA722" i="224"/>
  <c r="BA722" i="225"/>
  <c r="BA722" i="226"/>
  <c r="BA722" i="227"/>
  <c r="BA722" i="228"/>
  <c r="G731" i="213"/>
  <c r="AZ731" i="210"/>
  <c r="AZ731" i="214"/>
  <c r="AZ731" i="229"/>
  <c r="AZ731" i="216"/>
  <c r="AZ731" i="217"/>
  <c r="AZ731" i="219"/>
  <c r="AZ731" i="218"/>
  <c r="AZ731" i="220"/>
  <c r="AZ731" i="221"/>
  <c r="AZ731" i="222"/>
  <c r="AZ731" i="223"/>
  <c r="AZ731" i="224"/>
  <c r="AZ731" i="225"/>
  <c r="AZ731" i="226"/>
  <c r="AZ731" i="227"/>
  <c r="AZ731" i="228"/>
  <c r="BA736" i="210"/>
  <c r="BA736" i="214"/>
  <c r="BA736" i="229"/>
  <c r="BA736" i="216"/>
  <c r="BA736" i="217"/>
  <c r="BA736" i="218"/>
  <c r="BA736" i="219"/>
  <c r="BA736" i="220"/>
  <c r="BA736" i="221"/>
  <c r="BA736" i="222"/>
  <c r="BA736" i="223"/>
  <c r="BA736" i="224"/>
  <c r="BA736" i="225"/>
  <c r="BA736" i="226"/>
  <c r="BA736" i="227"/>
  <c r="BA736" i="228"/>
  <c r="AZ742" i="210"/>
  <c r="AZ742" i="214"/>
  <c r="AZ742" i="229"/>
  <c r="AZ742" i="216"/>
  <c r="AZ742" i="217"/>
  <c r="AZ742" i="219"/>
  <c r="AZ742" i="218"/>
  <c r="AZ742" i="220"/>
  <c r="AZ742" i="221"/>
  <c r="AZ742" i="222"/>
  <c r="AZ742" i="223"/>
  <c r="AZ742" i="224"/>
  <c r="AZ742" i="225"/>
  <c r="AZ742" i="226"/>
  <c r="AZ742" i="227"/>
  <c r="AZ742" i="228"/>
  <c r="G749" i="213"/>
  <c r="AZ749" i="210"/>
  <c r="AZ749" i="214"/>
  <c r="AZ749" i="229"/>
  <c r="AZ749" i="216"/>
  <c r="AZ749" i="217"/>
  <c r="AZ749" i="218"/>
  <c r="AZ749" i="219"/>
  <c r="AZ749" i="220"/>
  <c r="AZ749" i="221"/>
  <c r="AZ749" i="222"/>
  <c r="AZ749" i="223"/>
  <c r="AZ749" i="224"/>
  <c r="AZ749" i="225"/>
  <c r="AZ749" i="226"/>
  <c r="AZ749" i="227"/>
  <c r="AZ749" i="228"/>
  <c r="BA756" i="210"/>
  <c r="BA756" i="214"/>
  <c r="BA756" i="229"/>
  <c r="BA756" i="216"/>
  <c r="BA756" i="217"/>
  <c r="BA756" i="218"/>
  <c r="BA756" i="219"/>
  <c r="BA756" i="220"/>
  <c r="BA756" i="221"/>
  <c r="BA756" i="222"/>
  <c r="BA756" i="223"/>
  <c r="BA756" i="224"/>
  <c r="BA756" i="225"/>
  <c r="BA756" i="226"/>
  <c r="BA756" i="227"/>
  <c r="BA756" i="228"/>
  <c r="AZ764" i="210"/>
  <c r="AZ764" i="214"/>
  <c r="AZ764" i="229"/>
  <c r="AZ764" i="216"/>
  <c r="AZ764" i="217"/>
  <c r="AZ764" i="218"/>
  <c r="AZ764" i="219"/>
  <c r="AZ764" i="220"/>
  <c r="AZ764" i="221"/>
  <c r="AZ764" i="222"/>
  <c r="AZ764" i="223"/>
  <c r="AZ764" i="224"/>
  <c r="AZ764" i="225"/>
  <c r="AZ764" i="226"/>
  <c r="AZ764" i="227"/>
  <c r="AZ764" i="228"/>
  <c r="AZ769" i="210"/>
  <c r="AZ769" i="214"/>
  <c r="AZ769" i="229"/>
  <c r="AZ769" i="216"/>
  <c r="AZ769" i="217"/>
  <c r="AZ769" i="218"/>
  <c r="AZ769" i="219"/>
  <c r="AZ769" i="220"/>
  <c r="AZ769" i="221"/>
  <c r="AZ769" i="222"/>
  <c r="AZ769" i="223"/>
  <c r="AZ769" i="224"/>
  <c r="AZ769" i="225"/>
  <c r="AZ769" i="226"/>
  <c r="AZ769" i="227"/>
  <c r="AZ769" i="228"/>
  <c r="AZ776" i="210"/>
  <c r="AZ776" i="214"/>
  <c r="AZ776" i="229"/>
  <c r="AZ776" i="216"/>
  <c r="AZ776" i="217"/>
  <c r="AZ776" i="218"/>
  <c r="AZ776" i="219"/>
  <c r="AZ776" i="220"/>
  <c r="AZ776" i="221"/>
  <c r="AZ776" i="222"/>
  <c r="AZ776" i="223"/>
  <c r="AZ776" i="224"/>
  <c r="AZ776" i="225"/>
  <c r="AZ776" i="226"/>
  <c r="AZ776" i="227"/>
  <c r="AZ776" i="228"/>
  <c r="AZ783" i="210"/>
  <c r="AZ783" i="214"/>
  <c r="AZ783" i="229"/>
  <c r="AZ783" i="216"/>
  <c r="AZ783" i="217"/>
  <c r="AZ783" i="218"/>
  <c r="AZ783" i="219"/>
  <c r="AZ783" i="220"/>
  <c r="AZ783" i="221"/>
  <c r="AZ783" i="222"/>
  <c r="AZ783" i="223"/>
  <c r="AZ783" i="224"/>
  <c r="AZ783" i="225"/>
  <c r="AZ783" i="226"/>
  <c r="AZ783" i="227"/>
  <c r="AZ783" i="228"/>
  <c r="AZ792" i="210"/>
  <c r="AZ792" i="214"/>
  <c r="AZ792" i="229"/>
  <c r="AZ792" i="216"/>
  <c r="AZ792" i="217"/>
  <c r="AZ792" i="218"/>
  <c r="AZ792" i="219"/>
  <c r="AZ792" i="220"/>
  <c r="AZ792" i="221"/>
  <c r="AZ792" i="222"/>
  <c r="AZ792" i="223"/>
  <c r="AZ792" i="224"/>
  <c r="AZ792" i="225"/>
  <c r="AZ792" i="226"/>
  <c r="AZ792" i="227"/>
  <c r="AZ792" i="228"/>
  <c r="BA800" i="210"/>
  <c r="BA800" i="214"/>
  <c r="BA800" i="229"/>
  <c r="BA800" i="216"/>
  <c r="BA800" i="217"/>
  <c r="BA800" i="218"/>
  <c r="BA800" i="219"/>
  <c r="BA800" i="220"/>
  <c r="BA800" i="221"/>
  <c r="BA800" i="222"/>
  <c r="BA800" i="223"/>
  <c r="BA800" i="224"/>
  <c r="BA800" i="225"/>
  <c r="BA800" i="226"/>
  <c r="BA800" i="227"/>
  <c r="BA800" i="228"/>
  <c r="AZ808" i="210"/>
  <c r="AZ808" i="214"/>
  <c r="AZ808" i="229"/>
  <c r="AZ808" i="216"/>
  <c r="AZ808" i="217"/>
  <c r="AZ808" i="218"/>
  <c r="AZ808" i="219"/>
  <c r="AZ808" i="220"/>
  <c r="AZ808" i="221"/>
  <c r="AZ808" i="222"/>
  <c r="AZ808" i="223"/>
  <c r="AZ808" i="224"/>
  <c r="AZ808" i="225"/>
  <c r="AZ808" i="226"/>
  <c r="AZ808" i="227"/>
  <c r="AZ808" i="228"/>
  <c r="G813" i="213"/>
  <c r="AZ813" i="210"/>
  <c r="AZ813" i="214"/>
  <c r="AZ813" i="229"/>
  <c r="AZ813" i="216"/>
  <c r="AZ813" i="217"/>
  <c r="AZ813" i="218"/>
  <c r="AZ813" i="219"/>
  <c r="AZ813" i="220"/>
  <c r="AZ813" i="221"/>
  <c r="AZ813" i="222"/>
  <c r="AZ813" i="223"/>
  <c r="AZ813" i="224"/>
  <c r="AZ813" i="225"/>
  <c r="AZ813" i="226"/>
  <c r="AZ813" i="227"/>
  <c r="AZ813" i="228"/>
  <c r="AZ820" i="210"/>
  <c r="AZ820" i="214"/>
  <c r="AZ820" i="229"/>
  <c r="AZ820" i="216"/>
  <c r="AZ820" i="217"/>
  <c r="AZ820" i="218"/>
  <c r="AZ820" i="219"/>
  <c r="AZ820" i="220"/>
  <c r="AZ820" i="221"/>
  <c r="AZ820" i="222"/>
  <c r="AZ820" i="223"/>
  <c r="AZ820" i="224"/>
  <c r="AZ820" i="225"/>
  <c r="AZ820" i="226"/>
  <c r="AZ820" i="227"/>
  <c r="AZ820" i="228"/>
  <c r="G831" i="213"/>
  <c r="AZ831" i="210"/>
  <c r="AZ831" i="214"/>
  <c r="AZ831" i="229"/>
  <c r="AZ831" i="216"/>
  <c r="AZ831" i="217"/>
  <c r="AZ831" i="218"/>
  <c r="AZ831" i="219"/>
  <c r="AZ831" i="220"/>
  <c r="AZ831" i="221"/>
  <c r="AZ831" i="222"/>
  <c r="AZ831" i="223"/>
  <c r="AZ831" i="224"/>
  <c r="AZ831" i="225"/>
  <c r="AZ831" i="226"/>
  <c r="AZ831" i="227"/>
  <c r="AZ831" i="228"/>
  <c r="G843" i="213"/>
  <c r="AZ843" i="210"/>
  <c r="AZ843" i="214"/>
  <c r="AZ843" i="229"/>
  <c r="AZ843" i="216"/>
  <c r="AZ843" i="217"/>
  <c r="AZ843" i="218"/>
  <c r="AZ843" i="219"/>
  <c r="AZ843" i="220"/>
  <c r="AZ843" i="221"/>
  <c r="AZ843" i="222"/>
  <c r="AZ843" i="223"/>
  <c r="AZ843" i="224"/>
  <c r="AZ843" i="225"/>
  <c r="AZ843" i="226"/>
  <c r="AZ843" i="227"/>
  <c r="AZ843" i="228"/>
  <c r="G855" i="213"/>
  <c r="AZ855" i="210"/>
  <c r="AZ855" i="214"/>
  <c r="AZ855" i="229"/>
  <c r="AZ855" i="216"/>
  <c r="AZ855" i="217"/>
  <c r="AZ855" i="218"/>
  <c r="AZ855" i="219"/>
  <c r="AZ855" i="220"/>
  <c r="AZ855" i="221"/>
  <c r="AZ855" i="222"/>
  <c r="AZ855" i="223"/>
  <c r="AZ855" i="224"/>
  <c r="AZ855" i="225"/>
  <c r="AZ855" i="226"/>
  <c r="AZ855" i="227"/>
  <c r="AZ855" i="228"/>
  <c r="G865" i="213"/>
  <c r="AZ865" i="210"/>
  <c r="AZ865" i="214"/>
  <c r="AZ865" i="229"/>
  <c r="AZ865" i="216"/>
  <c r="AZ865" i="217"/>
  <c r="AZ865" i="218"/>
  <c r="AZ865" i="219"/>
  <c r="AZ865" i="220"/>
  <c r="AZ865" i="221"/>
  <c r="AZ865" i="222"/>
  <c r="AZ865" i="223"/>
  <c r="AZ865" i="224"/>
  <c r="AZ865" i="225"/>
  <c r="AZ865" i="226"/>
  <c r="AZ865" i="227"/>
  <c r="AZ865" i="228"/>
  <c r="G878" i="213"/>
  <c r="AZ878" i="210"/>
  <c r="AZ878" i="214"/>
  <c r="AZ878" i="229"/>
  <c r="AZ878" i="216"/>
  <c r="AZ878" i="217"/>
  <c r="AZ878" i="218"/>
  <c r="AZ878" i="219"/>
  <c r="AZ878" i="220"/>
  <c r="AZ878" i="221"/>
  <c r="AZ878" i="222"/>
  <c r="AZ878" i="224"/>
  <c r="AZ878" i="223"/>
  <c r="AZ878" i="225"/>
  <c r="AZ878" i="226"/>
  <c r="AZ878" i="227"/>
  <c r="AZ878" i="228"/>
  <c r="G887" i="213"/>
  <c r="AZ887" i="210"/>
  <c r="AZ887" i="214"/>
  <c r="AZ887" i="229"/>
  <c r="AZ887" i="216"/>
  <c r="AZ887" i="217"/>
  <c r="AZ887" i="218"/>
  <c r="AZ887" i="219"/>
  <c r="AZ887" i="220"/>
  <c r="AZ887" i="221"/>
  <c r="AZ887" i="222"/>
  <c r="AZ887" i="223"/>
  <c r="AZ887" i="224"/>
  <c r="AZ887" i="225"/>
  <c r="AZ887" i="226"/>
  <c r="AZ887" i="227"/>
  <c r="AZ887" i="228"/>
  <c r="G907" i="213"/>
  <c r="AZ907" i="210"/>
  <c r="AZ907" i="214"/>
  <c r="AZ907" i="229"/>
  <c r="AZ907" i="216"/>
  <c r="AZ907" i="217"/>
  <c r="AZ907" i="218"/>
  <c r="AZ907" i="219"/>
  <c r="AZ907" i="220"/>
  <c r="AZ907" i="221"/>
  <c r="AZ907" i="222"/>
  <c r="AZ907" i="223"/>
  <c r="AZ907" i="224"/>
  <c r="AZ907" i="225"/>
  <c r="AZ907" i="226"/>
  <c r="AZ907" i="227"/>
  <c r="AZ907" i="228"/>
  <c r="G918" i="213"/>
  <c r="AZ918" i="210"/>
  <c r="AZ918" i="214"/>
  <c r="AZ918" i="229"/>
  <c r="AZ918" i="216"/>
  <c r="AZ918" i="217"/>
  <c r="AZ918" i="218"/>
  <c r="AZ918" i="219"/>
  <c r="AZ918" i="220"/>
  <c r="AZ918" i="221"/>
  <c r="AZ918" i="222"/>
  <c r="AZ918" i="224"/>
  <c r="AZ918" i="223"/>
  <c r="AZ918" i="225"/>
  <c r="AZ918" i="226"/>
  <c r="AZ918" i="227"/>
  <c r="AZ918" i="228"/>
  <c r="G930" i="213"/>
  <c r="AZ930" i="210"/>
  <c r="AZ930" i="214"/>
  <c r="AZ930" i="229"/>
  <c r="AZ930" i="216"/>
  <c r="AZ930" i="217"/>
  <c r="AZ930" i="218"/>
  <c r="AZ930" i="219"/>
  <c r="AZ930" i="220"/>
  <c r="AZ930" i="221"/>
  <c r="AZ930" i="222"/>
  <c r="AZ930" i="223"/>
  <c r="AZ930" i="224"/>
  <c r="AZ930" i="225"/>
  <c r="AZ930" i="226"/>
  <c r="AZ930" i="227"/>
  <c r="AZ930" i="228"/>
  <c r="AZ940" i="210"/>
  <c r="AZ940" i="214"/>
  <c r="AZ940" i="229"/>
  <c r="AZ940" i="216"/>
  <c r="AZ940" i="217"/>
  <c r="AZ940" i="218"/>
  <c r="AZ940" i="219"/>
  <c r="AZ940" i="220"/>
  <c r="AZ940" i="221"/>
  <c r="AZ940" i="222"/>
  <c r="AZ940" i="223"/>
  <c r="AZ940" i="224"/>
  <c r="AZ940" i="225"/>
  <c r="AZ940" i="226"/>
  <c r="AZ940" i="227"/>
  <c r="AZ940" i="228"/>
  <c r="G951" i="213"/>
  <c r="AZ951" i="210"/>
  <c r="AZ951" i="214"/>
  <c r="AZ951" i="229"/>
  <c r="AZ951" i="216"/>
  <c r="AZ951" i="217"/>
  <c r="AZ951" i="218"/>
  <c r="AZ951" i="219"/>
  <c r="AZ951" i="220"/>
  <c r="AZ951" i="221"/>
  <c r="AZ951" i="222"/>
  <c r="AZ951" i="223"/>
  <c r="AZ951" i="224"/>
  <c r="AZ951" i="225"/>
  <c r="AZ951" i="226"/>
  <c r="AZ951" i="227"/>
  <c r="AZ951" i="228"/>
  <c r="AZ957" i="210"/>
  <c r="AZ957" i="214"/>
  <c r="AZ957" i="229"/>
  <c r="AZ957" i="216"/>
  <c r="AZ957" i="217"/>
  <c r="AZ957" i="218"/>
  <c r="AZ957" i="219"/>
  <c r="AZ957" i="220"/>
  <c r="AZ957" i="221"/>
  <c r="AZ957" i="222"/>
  <c r="AZ957" i="223"/>
  <c r="AZ957" i="224"/>
  <c r="AZ957" i="225"/>
  <c r="AZ957" i="226"/>
  <c r="AZ957" i="227"/>
  <c r="AZ957" i="228"/>
  <c r="G967" i="213"/>
  <c r="AZ967" i="210"/>
  <c r="AZ967" i="214"/>
  <c r="AZ967" i="229"/>
  <c r="AZ967" i="216"/>
  <c r="AZ967" i="217"/>
  <c r="AZ967" i="218"/>
  <c r="AZ967" i="219"/>
  <c r="AZ967" i="220"/>
  <c r="AZ967" i="221"/>
  <c r="AZ967" i="222"/>
  <c r="AZ967" i="223"/>
  <c r="AZ967" i="224"/>
  <c r="AZ967" i="225"/>
  <c r="AZ967" i="226"/>
  <c r="AZ967" i="227"/>
  <c r="AZ967" i="228"/>
  <c r="G973" i="213"/>
  <c r="AZ973" i="210"/>
  <c r="AZ973" i="214"/>
  <c r="AZ973" i="229"/>
  <c r="AZ973" i="216"/>
  <c r="AZ973" i="217"/>
  <c r="AZ973" i="218"/>
  <c r="AZ973" i="219"/>
  <c r="AZ973" i="220"/>
  <c r="AZ973" i="221"/>
  <c r="AZ973" i="222"/>
  <c r="AZ973" i="223"/>
  <c r="AZ973" i="224"/>
  <c r="AZ973" i="225"/>
  <c r="AZ973" i="226"/>
  <c r="AZ973" i="227"/>
  <c r="AZ973" i="228"/>
  <c r="AZ982" i="210"/>
  <c r="AZ982" i="214"/>
  <c r="AZ982" i="229"/>
  <c r="AZ982" i="216"/>
  <c r="AZ982" i="217"/>
  <c r="AZ982" i="218"/>
  <c r="AZ982" i="219"/>
  <c r="AZ982" i="220"/>
  <c r="AZ982" i="221"/>
  <c r="AZ982" i="222"/>
  <c r="AZ982" i="224"/>
  <c r="AZ982" i="223"/>
  <c r="AZ982" i="225"/>
  <c r="AZ982" i="226"/>
  <c r="AZ982" i="227"/>
  <c r="AZ982" i="228"/>
  <c r="AZ992" i="210"/>
  <c r="AZ992" i="214"/>
  <c r="AZ992" i="229"/>
  <c r="AZ992" i="216"/>
  <c r="AZ992" i="217"/>
  <c r="AZ992" i="218"/>
  <c r="AZ992" i="219"/>
  <c r="AZ992" i="220"/>
  <c r="AZ992" i="221"/>
  <c r="AZ992" i="222"/>
  <c r="AZ992" i="223"/>
  <c r="AZ992" i="224"/>
  <c r="AZ992" i="225"/>
  <c r="AZ992" i="226"/>
  <c r="AZ992" i="227"/>
  <c r="AZ992" i="228"/>
  <c r="AZ1000" i="210"/>
  <c r="AZ1000" i="214"/>
  <c r="AZ1000" i="229"/>
  <c r="AZ1000" i="216"/>
  <c r="AZ1000" i="217"/>
  <c r="AZ1000" i="218"/>
  <c r="AZ1000" i="219"/>
  <c r="AZ1000" i="220"/>
  <c r="AZ1000" i="221"/>
  <c r="AZ1000" i="222"/>
  <c r="AZ1000" i="223"/>
  <c r="AZ1000" i="224"/>
  <c r="AZ1000" i="225"/>
  <c r="AZ1000" i="226"/>
  <c r="AZ1000" i="227"/>
  <c r="AZ1000" i="228"/>
  <c r="G1021" i="213"/>
  <c r="AZ1021" i="210"/>
  <c r="AZ1021" i="214"/>
  <c r="AZ1021" i="229"/>
  <c r="AZ1021" i="216"/>
  <c r="AZ1021" i="217"/>
  <c r="AZ1021" i="218"/>
  <c r="AZ1021" i="219"/>
  <c r="AZ1021" i="220"/>
  <c r="AZ1021" i="221"/>
  <c r="AZ1021" i="222"/>
  <c r="AZ1021" i="223"/>
  <c r="AZ1021" i="224"/>
  <c r="AZ1021" i="225"/>
  <c r="AZ1021" i="226"/>
  <c r="AZ1021" i="227"/>
  <c r="AZ1021" i="228"/>
  <c r="G1037" i="213"/>
  <c r="AZ1037" i="210"/>
  <c r="AZ1037" i="214"/>
  <c r="AZ1037" i="229"/>
  <c r="AZ1037" i="216"/>
  <c r="AZ1037" i="217"/>
  <c r="AZ1037" i="218"/>
  <c r="AZ1037" i="219"/>
  <c r="AZ1037" i="220"/>
  <c r="AZ1037" i="221"/>
  <c r="AZ1037" i="222"/>
  <c r="AZ1037" i="223"/>
  <c r="AZ1037" i="224"/>
  <c r="AZ1037" i="225"/>
  <c r="AZ1037" i="226"/>
  <c r="AZ1037" i="227"/>
  <c r="AZ1037" i="228"/>
  <c r="G1043" i="213"/>
  <c r="AZ1043" i="210"/>
  <c r="AZ1043" i="214"/>
  <c r="AZ1043" i="229"/>
  <c r="AZ1043" i="216"/>
  <c r="AZ1043" i="217"/>
  <c r="AZ1043" i="218"/>
  <c r="AZ1043" i="219"/>
  <c r="AZ1043" i="220"/>
  <c r="AZ1043" i="221"/>
  <c r="AZ1043" i="222"/>
  <c r="AZ1043" i="223"/>
  <c r="AZ1043" i="224"/>
  <c r="AZ1043" i="225"/>
  <c r="AZ1043" i="226"/>
  <c r="AZ1043" i="227"/>
  <c r="AZ1043" i="228"/>
  <c r="G1061" i="213"/>
  <c r="AZ1061" i="210"/>
  <c r="AZ1061" i="214"/>
  <c r="AZ1061" i="229"/>
  <c r="AZ1061" i="216"/>
  <c r="AZ1061" i="217"/>
  <c r="AZ1061" i="218"/>
  <c r="AZ1061" i="219"/>
  <c r="AZ1061" i="220"/>
  <c r="AZ1061" i="221"/>
  <c r="AZ1061" i="222"/>
  <c r="AZ1061" i="223"/>
  <c r="AZ1061" i="224"/>
  <c r="AZ1061" i="225"/>
  <c r="AZ1061" i="226"/>
  <c r="AZ1061" i="227"/>
  <c r="AZ1061" i="228"/>
  <c r="AZ1070" i="210"/>
  <c r="AZ1070" i="214"/>
  <c r="AZ1070" i="229"/>
  <c r="AZ1070" i="216"/>
  <c r="AZ1070" i="217"/>
  <c r="AZ1070" i="218"/>
  <c r="AZ1070" i="219"/>
  <c r="AZ1070" i="220"/>
  <c r="AZ1070" i="221"/>
  <c r="AZ1070" i="222"/>
  <c r="AZ1070" i="224"/>
  <c r="AZ1070" i="223"/>
  <c r="AZ1070" i="225"/>
  <c r="AZ1070" i="226"/>
  <c r="AZ1070" i="227"/>
  <c r="AZ1070" i="228"/>
  <c r="G1076" i="213"/>
  <c r="AZ1076" i="210"/>
  <c r="AZ1076" i="214"/>
  <c r="AZ1076" i="229"/>
  <c r="AZ1076" i="216"/>
  <c r="AZ1076" i="217"/>
  <c r="AZ1076" i="218"/>
  <c r="AZ1076" i="219"/>
  <c r="AZ1076" i="220"/>
  <c r="AZ1076" i="221"/>
  <c r="AZ1076" i="222"/>
  <c r="AZ1076" i="223"/>
  <c r="AZ1076" i="224"/>
  <c r="AZ1076" i="225"/>
  <c r="AZ1076" i="226"/>
  <c r="AZ1076" i="227"/>
  <c r="AZ1076" i="228"/>
  <c r="BA1082" i="210"/>
  <c r="BA1082" i="214"/>
  <c r="BA1082" i="229"/>
  <c r="BA1082" i="216"/>
  <c r="BA1082" i="217"/>
  <c r="BA1082" i="218"/>
  <c r="BA1082" i="219"/>
  <c r="BA1082" i="220"/>
  <c r="BA1082" i="221"/>
  <c r="BA1082" i="222"/>
  <c r="BA1082" i="223"/>
  <c r="BA1082" i="224"/>
  <c r="BA1082" i="225"/>
  <c r="BA1082" i="226"/>
  <c r="BA1082" i="227"/>
  <c r="BA1082" i="228"/>
  <c r="G1089" i="213"/>
  <c r="AZ1089" i="210"/>
  <c r="AZ1089" i="214"/>
  <c r="AZ1089" i="229"/>
  <c r="AZ1089" i="216"/>
  <c r="AZ1089" i="217"/>
  <c r="AZ1089" i="218"/>
  <c r="AZ1089" i="219"/>
  <c r="AZ1089" i="220"/>
  <c r="AZ1089" i="221"/>
  <c r="AZ1089" i="222"/>
  <c r="AZ1089" i="223"/>
  <c r="AZ1089" i="224"/>
  <c r="AZ1089" i="225"/>
  <c r="AZ1089" i="226"/>
  <c r="AZ1089" i="227"/>
  <c r="AZ1089" i="228"/>
  <c r="G1097" i="213"/>
  <c r="AZ1097" i="210"/>
  <c r="AZ1097" i="214"/>
  <c r="AZ1097" i="229"/>
  <c r="AZ1097" i="216"/>
  <c r="AZ1097" i="217"/>
  <c r="AZ1097" i="218"/>
  <c r="AZ1097" i="219"/>
  <c r="AZ1097" i="220"/>
  <c r="AZ1097" i="221"/>
  <c r="AZ1097" i="222"/>
  <c r="AZ1097" i="223"/>
  <c r="AZ1097" i="224"/>
  <c r="AZ1097" i="225"/>
  <c r="AZ1097" i="226"/>
  <c r="AZ1097" i="227"/>
  <c r="AZ1097" i="228"/>
  <c r="AZ1104" i="210"/>
  <c r="AZ1104" i="214"/>
  <c r="AZ1104" i="229"/>
  <c r="AZ1104" i="216"/>
  <c r="AZ1104" i="217"/>
  <c r="AZ1104" i="218"/>
  <c r="AZ1104" i="219"/>
  <c r="AZ1104" i="220"/>
  <c r="AZ1104" i="221"/>
  <c r="AZ1104" i="222"/>
  <c r="AZ1104" i="223"/>
  <c r="AZ1104" i="224"/>
  <c r="AZ1104" i="225"/>
  <c r="AZ1104" i="226"/>
  <c r="AZ1104" i="227"/>
  <c r="AZ1104" i="228"/>
  <c r="G1113" i="213"/>
  <c r="AZ1113" i="210"/>
  <c r="AZ1113" i="214"/>
  <c r="AZ1113" i="229"/>
  <c r="AZ1113" i="216"/>
  <c r="AZ1113" i="217"/>
  <c r="AZ1113" i="218"/>
  <c r="AZ1113" i="219"/>
  <c r="AZ1113" i="220"/>
  <c r="AZ1113" i="221"/>
  <c r="AZ1113" i="222"/>
  <c r="AZ1113" i="223"/>
  <c r="AZ1113" i="224"/>
  <c r="AZ1113" i="225"/>
  <c r="AZ1113" i="226"/>
  <c r="AZ1113" i="227"/>
  <c r="AZ1113" i="228"/>
  <c r="BA1118" i="210"/>
  <c r="BA1118" i="214"/>
  <c r="BA1118" i="229"/>
  <c r="BA1118" i="216"/>
  <c r="BA1118" i="217"/>
  <c r="BA1118" i="218"/>
  <c r="BA1118" i="219"/>
  <c r="BA1118" i="220"/>
  <c r="BA1118" i="221"/>
  <c r="BA1118" i="222"/>
  <c r="BA1118" i="223"/>
  <c r="BA1118" i="224"/>
  <c r="BA1118" i="225"/>
  <c r="BA1118" i="226"/>
  <c r="BA1118" i="227"/>
  <c r="BA1118" i="228"/>
  <c r="AZ1126" i="210"/>
  <c r="AZ1126" i="214"/>
  <c r="AZ1126" i="229"/>
  <c r="AZ1126" i="216"/>
  <c r="AZ1126" i="217"/>
  <c r="AZ1126" i="218"/>
  <c r="AZ1126" i="219"/>
  <c r="AZ1126" i="220"/>
  <c r="AZ1126" i="221"/>
  <c r="AZ1126" i="222"/>
  <c r="AZ1126" i="223"/>
  <c r="AZ1126" i="224"/>
  <c r="AZ1126" i="225"/>
  <c r="AZ1126" i="226"/>
  <c r="AZ1126" i="227"/>
  <c r="AZ1126" i="228"/>
  <c r="Y47" i="221"/>
  <c r="K21" i="53"/>
  <c r="BG8" i="214"/>
  <c r="BG8" i="217"/>
  <c r="V37" i="224"/>
  <c r="K19" i="224" s="1"/>
  <c r="BG8" i="228"/>
  <c r="AO47" i="221"/>
  <c r="J41" i="221" s="1"/>
  <c r="J53" i="219"/>
  <c r="AO47" i="220"/>
  <c r="J41" i="220" s="1"/>
  <c r="J43" i="220" s="1"/>
  <c r="U47" i="222"/>
  <c r="J37" i="222" s="1"/>
  <c r="J53" i="220"/>
  <c r="J53" i="223"/>
  <c r="J53" i="224"/>
  <c r="AL37" i="220"/>
  <c r="J25" i="220" s="1"/>
  <c r="U47" i="221"/>
  <c r="J37" i="221" s="1"/>
  <c r="J43" i="221" s="1"/>
  <c r="AO47" i="224"/>
  <c r="J41" i="224" s="1"/>
  <c r="V62" i="226"/>
  <c r="J54" i="226" s="1"/>
  <c r="J57" i="226" s="1"/>
  <c r="U37" i="228"/>
  <c r="J19" i="228" s="1"/>
  <c r="AL37" i="228"/>
  <c r="J25" i="228" s="1"/>
  <c r="J53" i="218"/>
  <c r="V62" i="217"/>
  <c r="J54" i="217" s="1"/>
  <c r="V62" i="218"/>
  <c r="J54" i="218" s="1"/>
  <c r="U37" i="217"/>
  <c r="J19" i="217" s="1"/>
  <c r="V62" i="216"/>
  <c r="J54" i="216" s="1"/>
  <c r="V55" i="210"/>
  <c r="J53" i="210" s="1"/>
  <c r="U47" i="210"/>
  <c r="J37" i="210" s="1"/>
  <c r="J43" i="210" s="1"/>
  <c r="BG8" i="210"/>
  <c r="AO12" i="210"/>
  <c r="J23" i="210" s="1"/>
  <c r="J15" i="53"/>
  <c r="AM23" i="210"/>
  <c r="U47" i="214"/>
  <c r="J37" i="214" s="1"/>
  <c r="AL37" i="210"/>
  <c r="J25" i="210" s="1"/>
  <c r="K16" i="53"/>
  <c r="K31" i="53"/>
  <c r="BG8" i="218"/>
  <c r="V37" i="218"/>
  <c r="K19" i="218" s="1"/>
  <c r="AL37" i="214"/>
  <c r="J25" i="214" s="1"/>
  <c r="V55" i="214"/>
  <c r="J53" i="214" s="1"/>
  <c r="J57" i="214" s="1"/>
  <c r="AL37" i="216"/>
  <c r="J25" i="216" s="1"/>
  <c r="AM37" i="216"/>
  <c r="K25" i="216" s="1"/>
  <c r="AO47" i="214"/>
  <c r="J41" i="214" s="1"/>
  <c r="U47" i="217"/>
  <c r="J37" i="217" s="1"/>
  <c r="J43" i="217" s="1"/>
  <c r="V37" i="217"/>
  <c r="K19" i="217" s="1"/>
  <c r="AL37" i="217"/>
  <c r="J25" i="217" s="1"/>
  <c r="AM37" i="217"/>
  <c r="K25" i="217" s="1"/>
  <c r="J53" i="217"/>
  <c r="AO12" i="217"/>
  <c r="J23" i="217" s="1"/>
  <c r="AR37" i="217"/>
  <c r="BG8" i="216"/>
  <c r="U37" i="216"/>
  <c r="J19" i="216" s="1"/>
  <c r="J53" i="216"/>
  <c r="U37" i="218"/>
  <c r="J19" i="218" s="1"/>
  <c r="BG8" i="219"/>
  <c r="U37" i="219"/>
  <c r="J19" i="219" s="1"/>
  <c r="U47" i="219"/>
  <c r="J37" i="219" s="1"/>
  <c r="V47" i="220"/>
  <c r="K37" i="220" s="1"/>
  <c r="K43" i="220" s="1"/>
  <c r="BG8" i="221"/>
  <c r="AO12" i="218"/>
  <c r="J23" i="218" s="1"/>
  <c r="AL37" i="218"/>
  <c r="J25" i="218" s="1"/>
  <c r="V37" i="219"/>
  <c r="K19" i="219" s="1"/>
  <c r="AL37" i="219"/>
  <c r="J25" i="219" s="1"/>
  <c r="V47" i="219"/>
  <c r="K37" i="219" s="1"/>
  <c r="K43" i="219" s="1"/>
  <c r="AO12" i="220"/>
  <c r="J23" i="220" s="1"/>
  <c r="BG8" i="220"/>
  <c r="AO12" i="221"/>
  <c r="J23" i="221" s="1"/>
  <c r="AM37" i="218"/>
  <c r="K25" i="218" s="1"/>
  <c r="AR37" i="218"/>
  <c r="V47" i="218"/>
  <c r="K37" i="218" s="1"/>
  <c r="K43" i="218" s="1"/>
  <c r="U47" i="218"/>
  <c r="J37" i="218" s="1"/>
  <c r="AO12" i="219"/>
  <c r="J23" i="219" s="1"/>
  <c r="AM37" i="219"/>
  <c r="K25" i="219" s="1"/>
  <c r="AR37" i="219"/>
  <c r="AO47" i="219"/>
  <c r="J41" i="219" s="1"/>
  <c r="V62" i="219"/>
  <c r="J54" i="219" s="1"/>
  <c r="AL37" i="221"/>
  <c r="J25" i="221" s="1"/>
  <c r="V47" i="221"/>
  <c r="K37" i="221" s="1"/>
  <c r="K43" i="221" s="1"/>
  <c r="AL37" i="222"/>
  <c r="J25" i="222" s="1"/>
  <c r="V62" i="222"/>
  <c r="J54" i="222" s="1"/>
  <c r="AO12" i="223"/>
  <c r="J23" i="223" s="1"/>
  <c r="AL37" i="223"/>
  <c r="J25" i="223" s="1"/>
  <c r="J53" i="222"/>
  <c r="U37" i="223"/>
  <c r="J19" i="223" s="1"/>
  <c r="AO12" i="224"/>
  <c r="J23" i="224" s="1"/>
  <c r="AO47" i="225"/>
  <c r="J41" i="225" s="1"/>
  <c r="U47" i="223"/>
  <c r="J37" i="223" s="1"/>
  <c r="J43" i="223" s="1"/>
  <c r="U47" i="224"/>
  <c r="J37" i="224" s="1"/>
  <c r="BG8" i="225"/>
  <c r="V37" i="225"/>
  <c r="K19" i="225" s="1"/>
  <c r="U37" i="224"/>
  <c r="J19" i="224" s="1"/>
  <c r="AL37" i="224"/>
  <c r="J25" i="224" s="1"/>
  <c r="AM37" i="224"/>
  <c r="K25" i="224" s="1"/>
  <c r="AR37" i="224"/>
  <c r="V47" i="224"/>
  <c r="K37" i="224" s="1"/>
  <c r="K43" i="224" s="1"/>
  <c r="AO12" i="225"/>
  <c r="J23" i="225" s="1"/>
  <c r="V62" i="225"/>
  <c r="J54" i="225" s="1"/>
  <c r="BG8" i="226"/>
  <c r="U37" i="226"/>
  <c r="J19" i="226" s="1"/>
  <c r="BG8" i="224"/>
  <c r="V62" i="224"/>
  <c r="J54" i="224" s="1"/>
  <c r="AM37" i="225"/>
  <c r="K25" i="225" s="1"/>
  <c r="AR37" i="225"/>
  <c r="J53" i="225"/>
  <c r="AM37" i="227"/>
  <c r="K25" i="227" s="1"/>
  <c r="AR37" i="227"/>
  <c r="V37" i="226"/>
  <c r="K19" i="226" s="1"/>
  <c r="AL37" i="226"/>
  <c r="J25" i="226" s="1"/>
  <c r="AO12" i="226"/>
  <c r="J23" i="226" s="1"/>
  <c r="AM37" i="226"/>
  <c r="K25" i="226" s="1"/>
  <c r="AR37" i="226"/>
  <c r="AO47" i="226"/>
  <c r="J41" i="226" s="1"/>
  <c r="J43" i="226" s="1"/>
  <c r="V47" i="227"/>
  <c r="K37" i="227" s="1"/>
  <c r="K43" i="227" s="1"/>
  <c r="V37" i="228"/>
  <c r="K19" i="228" s="1"/>
  <c r="U37" i="227"/>
  <c r="J19" i="227" s="1"/>
  <c r="AO47" i="227"/>
  <c r="J41" i="227" s="1"/>
  <c r="BG8" i="227"/>
  <c r="V37" i="227"/>
  <c r="K19" i="227" s="1"/>
  <c r="AL37" i="227"/>
  <c r="J25" i="227" s="1"/>
  <c r="AO12" i="228"/>
  <c r="J23" i="228" s="1"/>
  <c r="AM37" i="228"/>
  <c r="K25" i="228" s="1"/>
  <c r="AR37" i="228"/>
  <c r="U47" i="228"/>
  <c r="J37" i="228" s="1"/>
  <c r="J43" i="228" s="1"/>
  <c r="J53" i="228"/>
  <c r="V62" i="228"/>
  <c r="J54" i="228" s="1"/>
  <c r="U47" i="227"/>
  <c r="J37" i="227" s="1"/>
  <c r="J53" i="227"/>
  <c r="J57" i="227" s="1"/>
  <c r="V47" i="228"/>
  <c r="K37" i="228" s="1"/>
  <c r="K43" i="228" s="1"/>
  <c r="AR37" i="210"/>
  <c r="I52" i="53"/>
  <c r="I51" i="53"/>
  <c r="J49" i="53"/>
  <c r="I35" i="53"/>
  <c r="AC42" i="214"/>
  <c r="AC47" i="214" s="1"/>
  <c r="I17" i="53"/>
  <c r="AC8" i="210"/>
  <c r="U37" i="210"/>
  <c r="J19" i="210" s="1"/>
  <c r="AC7" i="210"/>
  <c r="Z47" i="228"/>
  <c r="Z47" i="227"/>
  <c r="Z37" i="226"/>
  <c r="Z47" i="224"/>
  <c r="Z47" i="226"/>
  <c r="AC42" i="228"/>
  <c r="AC47" i="228" s="1"/>
  <c r="Z37" i="224"/>
  <c r="U37" i="225"/>
  <c r="J19" i="225" s="1"/>
  <c r="Z37" i="225"/>
  <c r="AC7" i="225"/>
  <c r="Z47" i="225"/>
  <c r="AC43" i="225"/>
  <c r="AC47" i="225" s="1"/>
  <c r="V47" i="225"/>
  <c r="K37" i="225" s="1"/>
  <c r="K43" i="225" s="1"/>
  <c r="AD47" i="225"/>
  <c r="AC42" i="224"/>
  <c r="AC47" i="224" s="1"/>
  <c r="AL37" i="225"/>
  <c r="J25" i="225" s="1"/>
  <c r="AC7" i="226"/>
  <c r="AC42" i="226"/>
  <c r="AC47" i="226" s="1"/>
  <c r="Z37" i="227"/>
  <c r="AC42" i="227"/>
  <c r="AC47" i="227" s="1"/>
  <c r="Z37" i="228"/>
  <c r="Z47" i="220"/>
  <c r="AC47" i="219"/>
  <c r="AC47" i="221"/>
  <c r="AC42" i="220"/>
  <c r="AC47" i="220" s="1"/>
  <c r="Z47" i="221"/>
  <c r="Z37" i="223"/>
  <c r="Z47" i="219"/>
  <c r="Z37" i="219"/>
  <c r="U37" i="220"/>
  <c r="J19" i="220" s="1"/>
  <c r="V62" i="220"/>
  <c r="J54" i="220" s="1"/>
  <c r="V37" i="220"/>
  <c r="K19" i="220" s="1"/>
  <c r="AM37" i="220"/>
  <c r="K25" i="220" s="1"/>
  <c r="AR37" i="220"/>
  <c r="Z37" i="220"/>
  <c r="AD37" i="221"/>
  <c r="BG8" i="222"/>
  <c r="U37" i="221"/>
  <c r="J19" i="221" s="1"/>
  <c r="J53" i="221"/>
  <c r="V37" i="221"/>
  <c r="K19" i="221" s="1"/>
  <c r="AM37" i="221"/>
  <c r="K25" i="221" s="1"/>
  <c r="AR37" i="221"/>
  <c r="V62" i="221"/>
  <c r="J54" i="221" s="1"/>
  <c r="AM37" i="222"/>
  <c r="K25" i="222" s="1"/>
  <c r="Z37" i="221"/>
  <c r="U37" i="222"/>
  <c r="J19" i="222" s="1"/>
  <c r="AO12" i="222"/>
  <c r="J23" i="222" s="1"/>
  <c r="Z37" i="222"/>
  <c r="Z47" i="222"/>
  <c r="AC42" i="222"/>
  <c r="AC47" i="222" s="1"/>
  <c r="V37" i="222"/>
  <c r="K19" i="222" s="1"/>
  <c r="AD37" i="222"/>
  <c r="AR37" i="222"/>
  <c r="V47" i="222"/>
  <c r="K37" i="222" s="1"/>
  <c r="K43" i="222" s="1"/>
  <c r="AO47" i="222"/>
  <c r="J41" i="222" s="1"/>
  <c r="BG8" i="223"/>
  <c r="V37" i="223"/>
  <c r="K19" i="223" s="1"/>
  <c r="Y47" i="223"/>
  <c r="AD47" i="223"/>
  <c r="AM37" i="223"/>
  <c r="K25" i="223" s="1"/>
  <c r="AR37" i="223"/>
  <c r="V47" i="223"/>
  <c r="K37" i="223" s="1"/>
  <c r="K43" i="223" s="1"/>
  <c r="AC42" i="223"/>
  <c r="AC47" i="223" s="1"/>
  <c r="Z47" i="223"/>
  <c r="V62" i="223"/>
  <c r="J54" i="223" s="1"/>
  <c r="Z47" i="217"/>
  <c r="AC42" i="217"/>
  <c r="AC47" i="217" s="1"/>
  <c r="Z37" i="217"/>
  <c r="Z37" i="218"/>
  <c r="AO47" i="218"/>
  <c r="J41" i="218" s="1"/>
  <c r="Z47" i="218"/>
  <c r="AC42" i="218"/>
  <c r="AC47" i="218" s="1"/>
  <c r="Z37" i="216"/>
  <c r="Z47" i="216"/>
  <c r="AC42" i="216"/>
  <c r="AC47" i="216" s="1"/>
  <c r="AD37" i="216"/>
  <c r="AO12" i="216"/>
  <c r="J23" i="216" s="1"/>
  <c r="AR37" i="216"/>
  <c r="AO47" i="216"/>
  <c r="J41" i="216" s="1"/>
  <c r="U37" i="214"/>
  <c r="J19" i="214" s="1"/>
  <c r="Z47" i="214"/>
  <c r="AC7" i="214"/>
  <c r="Z37" i="214"/>
  <c r="AD47" i="214"/>
  <c r="AM37" i="214"/>
  <c r="K25" i="214" s="1"/>
  <c r="AR37" i="214"/>
  <c r="G33" i="213"/>
  <c r="G43" i="213"/>
  <c r="G61" i="213"/>
  <c r="G5" i="213"/>
  <c r="G15" i="213"/>
  <c r="G29" i="213"/>
  <c r="G11" i="213"/>
  <c r="G37" i="213"/>
  <c r="G55" i="213"/>
  <c r="G285" i="213"/>
  <c r="G293" i="213"/>
  <c r="G331" i="213"/>
  <c r="G359" i="213"/>
  <c r="G369" i="213"/>
  <c r="G377" i="213"/>
  <c r="Z47" i="210"/>
  <c r="G266" i="213"/>
  <c r="G363" i="213"/>
  <c r="G262" i="213"/>
  <c r="G274" i="213"/>
  <c r="G311" i="213"/>
  <c r="G341" i="213"/>
  <c r="G381" i="213"/>
  <c r="G440" i="213"/>
  <c r="G448" i="213"/>
  <c r="G494" i="213"/>
  <c r="G589" i="213"/>
  <c r="G653" i="213"/>
  <c r="G284" i="213"/>
  <c r="G290" i="213"/>
  <c r="G292" i="213"/>
  <c r="G298" i="213"/>
  <c r="G310" i="213"/>
  <c r="G322" i="213"/>
  <c r="G326" i="213"/>
  <c r="G330" i="213"/>
  <c r="G336" i="213"/>
  <c r="G340" i="213"/>
  <c r="G344" i="213"/>
  <c r="G348" i="213"/>
  <c r="G350" i="213"/>
  <c r="G356" i="213"/>
  <c r="G358" i="213"/>
  <c r="G362" i="213"/>
  <c r="G368" i="213"/>
  <c r="G374" i="213"/>
  <c r="G376" i="213"/>
  <c r="G380" i="213"/>
  <c r="G394" i="213"/>
  <c r="G434" i="213"/>
  <c r="G444" i="213"/>
  <c r="G458" i="213"/>
  <c r="G466" i="213"/>
  <c r="G511" i="213"/>
  <c r="G565" i="213"/>
  <c r="G725" i="213"/>
  <c r="G395" i="213"/>
  <c r="G405" i="213"/>
  <c r="G422" i="213"/>
  <c r="G462" i="213"/>
  <c r="G476" i="213"/>
  <c r="G637" i="213"/>
  <c r="G677" i="213"/>
  <c r="G693" i="213"/>
  <c r="G715" i="213"/>
  <c r="G452" i="213"/>
  <c r="G532" i="213"/>
  <c r="G564" i="213"/>
  <c r="G580" i="213"/>
  <c r="G588" i="213"/>
  <c r="G596" i="213"/>
  <c r="G636" i="213"/>
  <c r="G652" i="213"/>
  <c r="G660" i="213"/>
  <c r="G676" i="213"/>
  <c r="G692" i="213"/>
  <c r="G724" i="213"/>
  <c r="G778" i="213"/>
  <c r="G794" i="213"/>
  <c r="G759" i="213"/>
  <c r="G806" i="213"/>
  <c r="G745" i="213"/>
  <c r="G751" i="213"/>
  <c r="G788" i="213"/>
  <c r="G1045" i="213"/>
  <c r="G1053" i="213"/>
  <c r="G1109" i="213"/>
  <c r="G769" i="213"/>
  <c r="G777" i="213"/>
  <c r="G783" i="213"/>
  <c r="G787" i="213"/>
  <c r="G793" i="213"/>
  <c r="G805" i="213"/>
  <c r="G817" i="213"/>
  <c r="G821" i="213"/>
  <c r="G823" i="213"/>
  <c r="G914" i="213"/>
  <c r="G933" i="213"/>
  <c r="G959" i="213"/>
  <c r="G997" i="213"/>
  <c r="G902" i="213"/>
  <c r="G927" i="213"/>
  <c r="G922" i="213"/>
  <c r="G926" i="213"/>
  <c r="G932" i="213"/>
  <c r="G940" i="213"/>
  <c r="G944" i="213"/>
  <c r="G958" i="213"/>
  <c r="G974" i="213"/>
  <c r="G1014" i="213"/>
  <c r="G1121" i="213"/>
  <c r="G996" i="213"/>
  <c r="G1044" i="213"/>
  <c r="G1052" i="213"/>
  <c r="G1108" i="213"/>
  <c r="AC42" i="210"/>
  <c r="Z37" i="210"/>
  <c r="AM37" i="210"/>
  <c r="K25" i="210" s="1"/>
  <c r="AP47" i="210"/>
  <c r="K41" i="210" s="1"/>
  <c r="K39" i="53" s="1"/>
  <c r="X41" i="19"/>
  <c r="AG41" i="19"/>
  <c r="AH41" i="19"/>
  <c r="AC37" i="226" l="1"/>
  <c r="J43" i="224"/>
  <c r="K28" i="219"/>
  <c r="AC37" i="214"/>
  <c r="J57" i="225"/>
  <c r="J28" i="214"/>
  <c r="J28" i="227"/>
  <c r="AC47" i="210"/>
  <c r="AC37" i="225"/>
  <c r="AC37" i="217"/>
  <c r="AC37" i="218"/>
  <c r="AC37" i="216"/>
  <c r="J57" i="222"/>
  <c r="J57" i="216"/>
  <c r="J57" i="217"/>
  <c r="K28" i="217"/>
  <c r="J43" i="214"/>
  <c r="J43" i="227"/>
  <c r="K28" i="218"/>
  <c r="J57" i="221"/>
  <c r="J57" i="210"/>
  <c r="J57" i="220"/>
  <c r="K28" i="224"/>
  <c r="K41" i="19"/>
  <c r="J57" i="228"/>
  <c r="J43" i="222"/>
  <c r="J28" i="221"/>
  <c r="J57" i="219"/>
  <c r="J43" i="225"/>
  <c r="K28" i="228"/>
  <c r="J28" i="223"/>
  <c r="J43" i="219"/>
  <c r="J43" i="216"/>
  <c r="J57" i="224"/>
  <c r="J43" i="218"/>
  <c r="K28" i="225"/>
  <c r="J28" i="218"/>
  <c r="J57" i="218"/>
  <c r="J57" i="223"/>
  <c r="AZ1046" i="210"/>
  <c r="AZ1046" i="214"/>
  <c r="AZ1046" i="229"/>
  <c r="AZ1046" i="216"/>
  <c r="AZ1046" i="217"/>
  <c r="AZ1046" i="218"/>
  <c r="AZ1046" i="219"/>
  <c r="AZ1046" i="220"/>
  <c r="AZ1046" i="221"/>
  <c r="AZ1046" i="222"/>
  <c r="AZ1046" i="224"/>
  <c r="AZ1046" i="223"/>
  <c r="AZ1046" i="225"/>
  <c r="AZ1046" i="226"/>
  <c r="AZ1046" i="227"/>
  <c r="AZ1046" i="228"/>
  <c r="BA330" i="210"/>
  <c r="BA330" i="214"/>
  <c r="BA330" i="229"/>
  <c r="BA330" i="216"/>
  <c r="BA330" i="217"/>
  <c r="BA330" i="218"/>
  <c r="BA330" i="219"/>
  <c r="BA330" i="220"/>
  <c r="BA330" i="221"/>
  <c r="BA330" i="222"/>
  <c r="BA330" i="223"/>
  <c r="BA330" i="224"/>
  <c r="BA330" i="225"/>
  <c r="BA330" i="226"/>
  <c r="BA330" i="227"/>
  <c r="BA330" i="228"/>
  <c r="AZ332" i="210"/>
  <c r="AZ332" i="214"/>
  <c r="AZ332" i="229"/>
  <c r="AZ332" i="216"/>
  <c r="AZ332" i="217"/>
  <c r="AZ332" i="218"/>
  <c r="AZ332" i="219"/>
  <c r="AZ332" i="220"/>
  <c r="AZ332" i="221"/>
  <c r="AZ332" i="222"/>
  <c r="AZ332" i="223"/>
  <c r="AZ332" i="224"/>
  <c r="AZ332" i="225"/>
  <c r="AZ332" i="226"/>
  <c r="AZ332" i="227"/>
  <c r="AZ332" i="228"/>
  <c r="BA1044" i="210"/>
  <c r="BA1044" i="214"/>
  <c r="BA1044" i="229"/>
  <c r="BA1044" i="216"/>
  <c r="BA1044" i="217"/>
  <c r="BA1044" i="218"/>
  <c r="BA1044" i="219"/>
  <c r="BA1044" i="220"/>
  <c r="BA1044" i="221"/>
  <c r="BA1044" i="222"/>
  <c r="BA1044" i="223"/>
  <c r="BA1044" i="224"/>
  <c r="BA1044" i="225"/>
  <c r="BA1044" i="226"/>
  <c r="BA1044" i="227"/>
  <c r="BA1044" i="228"/>
  <c r="AZ1122" i="210"/>
  <c r="AZ1122" i="214"/>
  <c r="AZ1122" i="229"/>
  <c r="AZ1122" i="216"/>
  <c r="AZ1122" i="217"/>
  <c r="AZ1122" i="218"/>
  <c r="AZ1122" i="219"/>
  <c r="AZ1122" i="220"/>
  <c r="AZ1122" i="221"/>
  <c r="AZ1122" i="222"/>
  <c r="AZ1122" i="223"/>
  <c r="AZ1122" i="224"/>
  <c r="AZ1122" i="225"/>
  <c r="AZ1122" i="226"/>
  <c r="AZ1122" i="227"/>
  <c r="AZ1122" i="228"/>
  <c r="BA932" i="210"/>
  <c r="BA932" i="214"/>
  <c r="BA932" i="229"/>
  <c r="BA932" i="216"/>
  <c r="BA932" i="217"/>
  <c r="BA932" i="218"/>
  <c r="BA932" i="219"/>
  <c r="BA932" i="220"/>
  <c r="BA932" i="221"/>
  <c r="BA932" i="222"/>
  <c r="BA932" i="223"/>
  <c r="BA932" i="224"/>
  <c r="BA932" i="225"/>
  <c r="BA932" i="226"/>
  <c r="BA932" i="227"/>
  <c r="BA932" i="228"/>
  <c r="G903" i="213"/>
  <c r="AZ903" i="210"/>
  <c r="AZ903" i="214"/>
  <c r="AZ903" i="229"/>
  <c r="AZ903" i="216"/>
  <c r="AZ903" i="217"/>
  <c r="AZ903" i="218"/>
  <c r="AZ903" i="219"/>
  <c r="AZ903" i="220"/>
  <c r="AZ903" i="221"/>
  <c r="AZ903" i="222"/>
  <c r="AZ903" i="223"/>
  <c r="AZ903" i="224"/>
  <c r="AZ903" i="225"/>
  <c r="AZ903" i="226"/>
  <c r="AZ903" i="227"/>
  <c r="AZ903" i="228"/>
  <c r="AZ915" i="210"/>
  <c r="AZ915" i="214"/>
  <c r="AZ915" i="229"/>
  <c r="AZ915" i="216"/>
  <c r="AZ915" i="217"/>
  <c r="AZ915" i="218"/>
  <c r="AZ915" i="219"/>
  <c r="AZ915" i="220"/>
  <c r="AZ915" i="221"/>
  <c r="AZ915" i="222"/>
  <c r="AZ915" i="223"/>
  <c r="AZ915" i="224"/>
  <c r="AZ915" i="225"/>
  <c r="AZ915" i="226"/>
  <c r="AZ915" i="227"/>
  <c r="AZ915" i="228"/>
  <c r="BA823" i="210"/>
  <c r="BA823" i="214"/>
  <c r="BA823" i="229"/>
  <c r="BA823" i="216"/>
  <c r="BA823" i="217"/>
  <c r="BA823" i="218"/>
  <c r="BA823" i="219"/>
  <c r="BA823" i="220"/>
  <c r="BA823" i="221"/>
  <c r="BA823" i="222"/>
  <c r="BA823" i="223"/>
  <c r="BA823" i="224"/>
  <c r="BA823" i="225"/>
  <c r="BA823" i="226"/>
  <c r="BA823" i="227"/>
  <c r="BA823" i="228"/>
  <c r="BA769" i="210"/>
  <c r="BA769" i="214"/>
  <c r="BA769" i="229"/>
  <c r="BA769" i="216"/>
  <c r="BA769" i="217"/>
  <c r="BA769" i="218"/>
  <c r="BA769" i="219"/>
  <c r="BA769" i="220"/>
  <c r="BA769" i="221"/>
  <c r="BA769" i="222"/>
  <c r="BA769" i="223"/>
  <c r="BA769" i="224"/>
  <c r="BA769" i="225"/>
  <c r="BA769" i="226"/>
  <c r="BA769" i="227"/>
  <c r="BA769" i="228"/>
  <c r="AZ825" i="210"/>
  <c r="AZ825" i="214"/>
  <c r="AZ825" i="229"/>
  <c r="AZ825" i="216"/>
  <c r="AZ825" i="217"/>
  <c r="AZ825" i="218"/>
  <c r="AZ825" i="219"/>
  <c r="AZ825" i="220"/>
  <c r="AZ825" i="221"/>
  <c r="AZ825" i="223"/>
  <c r="AZ825" i="222"/>
  <c r="AZ825" i="224"/>
  <c r="AZ825" i="225"/>
  <c r="AZ825" i="226"/>
  <c r="AZ825" i="227"/>
  <c r="AZ825" i="228"/>
  <c r="AZ795" i="210"/>
  <c r="AZ795" i="214"/>
  <c r="AZ795" i="229"/>
  <c r="AZ795" i="216"/>
  <c r="AZ795" i="217"/>
  <c r="AZ795" i="218"/>
  <c r="AZ795" i="219"/>
  <c r="AZ795" i="220"/>
  <c r="AZ795" i="221"/>
  <c r="AZ795" i="222"/>
  <c r="AZ795" i="223"/>
  <c r="AZ795" i="224"/>
  <c r="AZ795" i="225"/>
  <c r="AZ795" i="226"/>
  <c r="AZ795" i="227"/>
  <c r="AZ795" i="228"/>
  <c r="AZ690" i="210"/>
  <c r="AZ690" i="214"/>
  <c r="AZ690" i="229"/>
  <c r="AZ690" i="216"/>
  <c r="AZ690" i="217"/>
  <c r="AZ690" i="218"/>
  <c r="AZ690" i="219"/>
  <c r="AZ690" i="220"/>
  <c r="AZ690" i="221"/>
  <c r="AZ690" i="222"/>
  <c r="AZ690" i="223"/>
  <c r="AZ690" i="224"/>
  <c r="AZ690" i="225"/>
  <c r="AZ690" i="226"/>
  <c r="AZ690" i="227"/>
  <c r="AZ690" i="228"/>
  <c r="BA596" i="210"/>
  <c r="BA596" i="214"/>
  <c r="BA596" i="229"/>
  <c r="BA596" i="216"/>
  <c r="BA596" i="217"/>
  <c r="BA596" i="218"/>
  <c r="BA596" i="219"/>
  <c r="BA596" i="220"/>
  <c r="BA596" i="221"/>
  <c r="BA596" i="222"/>
  <c r="BA596" i="223"/>
  <c r="BA596" i="224"/>
  <c r="BA596" i="225"/>
  <c r="BA596" i="226"/>
  <c r="BA596" i="227"/>
  <c r="BA596" i="228"/>
  <c r="BA452" i="210"/>
  <c r="BA452" i="214"/>
  <c r="BA452" i="229"/>
  <c r="BA452" i="216"/>
  <c r="BA452" i="217"/>
  <c r="BA452" i="218"/>
  <c r="BA452" i="219"/>
  <c r="BA452" i="220"/>
  <c r="BA452" i="221"/>
  <c r="BA452" i="222"/>
  <c r="BA452" i="223"/>
  <c r="BA452" i="224"/>
  <c r="BA452" i="225"/>
  <c r="BA452" i="226"/>
  <c r="BA452" i="227"/>
  <c r="BA452" i="228"/>
  <c r="G638" i="213"/>
  <c r="AZ638" i="210"/>
  <c r="AZ638" i="214"/>
  <c r="AZ638" i="229"/>
  <c r="AZ638" i="216"/>
  <c r="AZ638" i="217"/>
  <c r="AZ638" i="219"/>
  <c r="AZ638" i="218"/>
  <c r="AZ638" i="220"/>
  <c r="AZ638" i="221"/>
  <c r="AZ638" i="222"/>
  <c r="AZ638" i="223"/>
  <c r="AZ638" i="224"/>
  <c r="AZ638" i="225"/>
  <c r="AZ638" i="226"/>
  <c r="AZ638" i="227"/>
  <c r="AZ638" i="228"/>
  <c r="BA476" i="210"/>
  <c r="BA476" i="214"/>
  <c r="BA476" i="229"/>
  <c r="BA476" i="216"/>
  <c r="BA476" i="217"/>
  <c r="BA476" i="218"/>
  <c r="BA476" i="219"/>
  <c r="BA476" i="220"/>
  <c r="BA476" i="221"/>
  <c r="BA476" i="222"/>
  <c r="BA476" i="223"/>
  <c r="BA476" i="224"/>
  <c r="BA476" i="225"/>
  <c r="BA476" i="226"/>
  <c r="BA476" i="227"/>
  <c r="BA476" i="228"/>
  <c r="BA405" i="210"/>
  <c r="BA405" i="214"/>
  <c r="BA405" i="229"/>
  <c r="BA405" i="216"/>
  <c r="BA405" i="217"/>
  <c r="BA405" i="218"/>
  <c r="BA405" i="219"/>
  <c r="BA405" i="220"/>
  <c r="BA405" i="221"/>
  <c r="BA405" i="222"/>
  <c r="BA405" i="223"/>
  <c r="BA405" i="224"/>
  <c r="BA405" i="225"/>
  <c r="BA405" i="226"/>
  <c r="BA405" i="227"/>
  <c r="BA405" i="228"/>
  <c r="BA466" i="210"/>
  <c r="BA466" i="214"/>
  <c r="BA466" i="229"/>
  <c r="BA466" i="216"/>
  <c r="BA466" i="217"/>
  <c r="BA466" i="218"/>
  <c r="BA466" i="219"/>
  <c r="BA466" i="220"/>
  <c r="BA466" i="221"/>
  <c r="BA466" i="222"/>
  <c r="BA466" i="223"/>
  <c r="BA466" i="224"/>
  <c r="BA466" i="225"/>
  <c r="BA466" i="226"/>
  <c r="BA466" i="227"/>
  <c r="BA466" i="228"/>
  <c r="BA394" i="210"/>
  <c r="BA394" i="214"/>
  <c r="BA394" i="229"/>
  <c r="BA394" i="216"/>
  <c r="BA394" i="217"/>
  <c r="BA394" i="218"/>
  <c r="BA394" i="219"/>
  <c r="BA394" i="220"/>
  <c r="BA394" i="221"/>
  <c r="BA394" i="222"/>
  <c r="BA394" i="223"/>
  <c r="BA394" i="224"/>
  <c r="BA394" i="225"/>
  <c r="BA394" i="226"/>
  <c r="BA394" i="227"/>
  <c r="BA394" i="228"/>
  <c r="BA350" i="210"/>
  <c r="BA350" i="214"/>
  <c r="BA350" i="229"/>
  <c r="BA350" i="216"/>
  <c r="BA350" i="217"/>
  <c r="BA350" i="218"/>
  <c r="BA350" i="219"/>
  <c r="BA350" i="220"/>
  <c r="BA350" i="221"/>
  <c r="BA350" i="222"/>
  <c r="BA350" i="223"/>
  <c r="BA350" i="224"/>
  <c r="BA350" i="225"/>
  <c r="BA350" i="226"/>
  <c r="BA350" i="227"/>
  <c r="BA350" i="228"/>
  <c r="BA310" i="210"/>
  <c r="BA310" i="214"/>
  <c r="BA310" i="229"/>
  <c r="BA310" i="216"/>
  <c r="BA310" i="217"/>
  <c r="BA310" i="218"/>
  <c r="BA310" i="219"/>
  <c r="BA310" i="220"/>
  <c r="BA310" i="221"/>
  <c r="BA310" i="222"/>
  <c r="BA310" i="223"/>
  <c r="BA310" i="224"/>
  <c r="BA310" i="225"/>
  <c r="BA310" i="226"/>
  <c r="BA310" i="227"/>
  <c r="BA310" i="228"/>
  <c r="BA589" i="210"/>
  <c r="BA589" i="214"/>
  <c r="BA589" i="229"/>
  <c r="BA589" i="216"/>
  <c r="BA589" i="217"/>
  <c r="BA589" i="218"/>
  <c r="BA589" i="219"/>
  <c r="BA589" i="220"/>
  <c r="BA589" i="221"/>
  <c r="BA589" i="222"/>
  <c r="BA589" i="223"/>
  <c r="BA589" i="224"/>
  <c r="BA589" i="225"/>
  <c r="BA589" i="226"/>
  <c r="BA589" i="227"/>
  <c r="BA589" i="228"/>
  <c r="BA381" i="210"/>
  <c r="BA381" i="214"/>
  <c r="BA381" i="229"/>
  <c r="BA381" i="216"/>
  <c r="BA381" i="217"/>
  <c r="BA381" i="218"/>
  <c r="BA381" i="219"/>
  <c r="BA381" i="220"/>
  <c r="BA381" i="221"/>
  <c r="BA381" i="222"/>
  <c r="BA381" i="223"/>
  <c r="BA381" i="224"/>
  <c r="BA381" i="225"/>
  <c r="BA381" i="226"/>
  <c r="BA381" i="227"/>
  <c r="BA381" i="228"/>
  <c r="AZ275" i="210"/>
  <c r="AZ275" i="214"/>
  <c r="AZ275" i="229"/>
  <c r="AZ275" i="216"/>
  <c r="AZ275" i="217"/>
  <c r="AZ275" i="218"/>
  <c r="AZ275" i="219"/>
  <c r="AZ275" i="220"/>
  <c r="AZ275" i="221"/>
  <c r="AZ275" i="222"/>
  <c r="AZ275" i="223"/>
  <c r="AZ275" i="224"/>
  <c r="AZ275" i="225"/>
  <c r="AZ275" i="226"/>
  <c r="AZ275" i="227"/>
  <c r="AZ275" i="228"/>
  <c r="AZ267" i="210"/>
  <c r="AZ267" i="214"/>
  <c r="AZ267" i="229"/>
  <c r="AZ267" i="216"/>
  <c r="AZ267" i="217"/>
  <c r="AZ267" i="218"/>
  <c r="AZ267" i="219"/>
  <c r="AZ267" i="220"/>
  <c r="AZ267" i="221"/>
  <c r="AZ267" i="222"/>
  <c r="AZ267" i="223"/>
  <c r="AZ267" i="224"/>
  <c r="AZ267" i="225"/>
  <c r="AZ267" i="226"/>
  <c r="AZ267" i="227"/>
  <c r="AZ267" i="228"/>
  <c r="AZ105" i="210"/>
  <c r="AZ105" i="214"/>
  <c r="AZ105" i="229"/>
  <c r="AZ105" i="216"/>
  <c r="AZ105" i="217"/>
  <c r="AZ105" i="218"/>
  <c r="AZ105" i="219"/>
  <c r="AZ105" i="220"/>
  <c r="AZ105" i="221"/>
  <c r="AZ105" i="223"/>
  <c r="AZ105" i="222"/>
  <c r="AZ105" i="224"/>
  <c r="AZ105" i="225"/>
  <c r="AZ105" i="226"/>
  <c r="AZ105" i="227"/>
  <c r="AZ105" i="228"/>
  <c r="AZ244" i="210"/>
  <c r="AZ244" i="214"/>
  <c r="AZ244" i="229"/>
  <c r="AZ244" i="216"/>
  <c r="AZ244" i="217"/>
  <c r="AZ244" i="218"/>
  <c r="AZ244" i="219"/>
  <c r="AZ244" i="220"/>
  <c r="AZ244" i="221"/>
  <c r="AZ244" i="222"/>
  <c r="AZ244" i="223"/>
  <c r="AZ244" i="224"/>
  <c r="AZ244" i="225"/>
  <c r="AZ244" i="226"/>
  <c r="AZ244" i="227"/>
  <c r="AZ244" i="228"/>
  <c r="AZ188" i="210"/>
  <c r="AZ188" i="214"/>
  <c r="AZ188" i="229"/>
  <c r="AZ188" i="216"/>
  <c r="AZ188" i="217"/>
  <c r="AZ188" i="218"/>
  <c r="AZ188" i="219"/>
  <c r="AZ188" i="220"/>
  <c r="AZ188" i="221"/>
  <c r="AZ188" i="222"/>
  <c r="AZ188" i="223"/>
  <c r="AZ188" i="224"/>
  <c r="AZ188" i="225"/>
  <c r="AZ188" i="226"/>
  <c r="AZ188" i="227"/>
  <c r="AZ188" i="228"/>
  <c r="AZ136" i="210"/>
  <c r="AZ136" i="214"/>
  <c r="AZ136" i="229"/>
  <c r="AZ136" i="216"/>
  <c r="AZ136" i="217"/>
  <c r="AZ136" i="218"/>
  <c r="AZ136" i="219"/>
  <c r="AZ136" i="220"/>
  <c r="AZ136" i="221"/>
  <c r="AZ136" i="222"/>
  <c r="AZ136" i="223"/>
  <c r="AZ136" i="224"/>
  <c r="AZ136" i="225"/>
  <c r="AZ136" i="226"/>
  <c r="AZ136" i="227"/>
  <c r="AZ136" i="228"/>
  <c r="G72" i="213"/>
  <c r="AZ72" i="210"/>
  <c r="AZ72" i="214"/>
  <c r="AZ72" i="229"/>
  <c r="AZ72" i="216"/>
  <c r="AZ72" i="217"/>
  <c r="AZ72" i="218"/>
  <c r="AZ72" i="219"/>
  <c r="AZ72" i="220"/>
  <c r="AZ72" i="221"/>
  <c r="AZ72" i="222"/>
  <c r="AZ72" i="223"/>
  <c r="AZ72" i="224"/>
  <c r="AZ72" i="225"/>
  <c r="AZ72" i="226"/>
  <c r="AZ72" i="227"/>
  <c r="AZ72" i="228"/>
  <c r="BA293" i="210"/>
  <c r="BA293" i="214"/>
  <c r="BA293" i="229"/>
  <c r="BA293" i="216"/>
  <c r="BA293" i="217"/>
  <c r="BA293" i="218"/>
  <c r="BA293" i="219"/>
  <c r="BA293" i="220"/>
  <c r="BA293" i="221"/>
  <c r="BA293" i="222"/>
  <c r="BA293" i="223"/>
  <c r="BA293" i="224"/>
  <c r="BA293" i="225"/>
  <c r="BA293" i="226"/>
  <c r="BA293" i="227"/>
  <c r="BA293" i="228"/>
  <c r="G38" i="213"/>
  <c r="AZ38" i="210"/>
  <c r="AZ38" i="214"/>
  <c r="AZ38" i="229"/>
  <c r="AZ38" i="216"/>
  <c r="AZ38" i="217"/>
  <c r="AZ38" i="218"/>
  <c r="AZ38" i="219"/>
  <c r="AZ38" i="220"/>
  <c r="AZ38" i="221"/>
  <c r="AZ38" i="222"/>
  <c r="AZ38" i="223"/>
  <c r="AZ38" i="224"/>
  <c r="AZ38" i="225"/>
  <c r="AZ38" i="226"/>
  <c r="AZ38" i="227"/>
  <c r="AZ38" i="228"/>
  <c r="G16" i="213"/>
  <c r="AZ16" i="210"/>
  <c r="AZ16" i="214"/>
  <c r="AZ16" i="229"/>
  <c r="AZ16" i="216"/>
  <c r="AZ16" i="217"/>
  <c r="AZ16" i="218"/>
  <c r="AZ16" i="219"/>
  <c r="AZ16" i="220"/>
  <c r="AZ16" i="221"/>
  <c r="AZ16" i="222"/>
  <c r="AZ16" i="223"/>
  <c r="AZ16" i="224"/>
  <c r="AZ16" i="225"/>
  <c r="AZ16" i="226"/>
  <c r="AZ16" i="227"/>
  <c r="AZ16" i="228"/>
  <c r="G34" i="213"/>
  <c r="AZ34" i="210"/>
  <c r="AZ34" i="214"/>
  <c r="AZ34" i="229"/>
  <c r="AZ34" i="216"/>
  <c r="AZ34" i="217"/>
  <c r="AZ34" i="218"/>
  <c r="AZ34" i="219"/>
  <c r="AZ34" i="220"/>
  <c r="AZ34" i="221"/>
  <c r="AZ34" i="222"/>
  <c r="AZ34" i="223"/>
  <c r="AZ34" i="224"/>
  <c r="AZ34" i="225"/>
  <c r="AZ34" i="226"/>
  <c r="AZ34" i="227"/>
  <c r="AZ34" i="228"/>
  <c r="K28" i="226"/>
  <c r="BA1097" i="210"/>
  <c r="BA1097" i="214"/>
  <c r="BA1097" i="229"/>
  <c r="BA1097" i="216"/>
  <c r="BA1097" i="217"/>
  <c r="BA1097" i="218"/>
  <c r="BA1097" i="219"/>
  <c r="BA1097" i="220"/>
  <c r="BA1097" i="221"/>
  <c r="BA1097" i="222"/>
  <c r="BA1097" i="223"/>
  <c r="BA1097" i="224"/>
  <c r="BA1097" i="225"/>
  <c r="BA1097" i="226"/>
  <c r="BA1097" i="227"/>
  <c r="BA1097" i="228"/>
  <c r="BA973" i="210"/>
  <c r="BA973" i="214"/>
  <c r="BA973" i="229"/>
  <c r="BA973" i="216"/>
  <c r="BA973" i="217"/>
  <c r="BA973" i="218"/>
  <c r="BA973" i="219"/>
  <c r="BA973" i="220"/>
  <c r="BA973" i="221"/>
  <c r="BA973" i="222"/>
  <c r="BA973" i="223"/>
  <c r="BA973" i="224"/>
  <c r="BA973" i="225"/>
  <c r="BA973" i="226"/>
  <c r="BA973" i="227"/>
  <c r="BA973" i="228"/>
  <c r="BA887" i="210"/>
  <c r="BA887" i="214"/>
  <c r="BA887" i="229"/>
  <c r="BA887" i="216"/>
  <c r="BA887" i="217"/>
  <c r="BA887" i="218"/>
  <c r="BA887" i="219"/>
  <c r="BA887" i="220"/>
  <c r="BA887" i="221"/>
  <c r="BA887" i="222"/>
  <c r="BA887" i="223"/>
  <c r="BA887" i="224"/>
  <c r="BA887" i="225"/>
  <c r="BA887" i="226"/>
  <c r="BA887" i="227"/>
  <c r="BA887" i="228"/>
  <c r="G770" i="213"/>
  <c r="AZ770" i="210"/>
  <c r="AZ770" i="214"/>
  <c r="AZ770" i="229"/>
  <c r="AZ770" i="216"/>
  <c r="AZ770" i="217"/>
  <c r="AZ770" i="218"/>
  <c r="AZ770" i="219"/>
  <c r="AZ770" i="220"/>
  <c r="AZ770" i="221"/>
  <c r="AZ770" i="222"/>
  <c r="AZ770" i="223"/>
  <c r="AZ770" i="224"/>
  <c r="AZ770" i="225"/>
  <c r="AZ770" i="226"/>
  <c r="AZ770" i="227"/>
  <c r="AZ770" i="228"/>
  <c r="BA645" i="210"/>
  <c r="BA645" i="214"/>
  <c r="BA645" i="229"/>
  <c r="BA645" i="216"/>
  <c r="BA645" i="217"/>
  <c r="BA645" i="218"/>
  <c r="BA645" i="219"/>
  <c r="BA645" i="220"/>
  <c r="BA645" i="221"/>
  <c r="BA645" i="222"/>
  <c r="BA645" i="223"/>
  <c r="BA645" i="224"/>
  <c r="BA645" i="225"/>
  <c r="BA645" i="226"/>
  <c r="BA645" i="227"/>
  <c r="BA645" i="228"/>
  <c r="BA513" i="210"/>
  <c r="BA513" i="214"/>
  <c r="BA513" i="229"/>
  <c r="BA513" i="216"/>
  <c r="BA513" i="217"/>
  <c r="BA513" i="218"/>
  <c r="BA513" i="219"/>
  <c r="BA513" i="220"/>
  <c r="BA513" i="221"/>
  <c r="BA513" i="222"/>
  <c r="BA513" i="223"/>
  <c r="BA513" i="224"/>
  <c r="BA513" i="225"/>
  <c r="BA513" i="226"/>
  <c r="BA513" i="227"/>
  <c r="BA513" i="228"/>
  <c r="G291" i="213"/>
  <c r="AZ291" i="210"/>
  <c r="AZ291" i="214"/>
  <c r="AZ291" i="229"/>
  <c r="AZ291" i="216"/>
  <c r="AZ291" i="217"/>
  <c r="AZ291" i="218"/>
  <c r="AZ291" i="219"/>
  <c r="AZ291" i="220"/>
  <c r="AZ291" i="221"/>
  <c r="AZ291" i="222"/>
  <c r="AZ291" i="223"/>
  <c r="AZ291" i="224"/>
  <c r="AZ291" i="225"/>
  <c r="AZ291" i="226"/>
  <c r="AZ291" i="227"/>
  <c r="AZ291" i="228"/>
  <c r="BA126" i="210"/>
  <c r="BA126" i="214"/>
  <c r="BA126" i="229"/>
  <c r="BA126" i="216"/>
  <c r="BA126" i="217"/>
  <c r="BA126" i="218"/>
  <c r="BA126" i="219"/>
  <c r="BA126" i="220"/>
  <c r="BA126" i="221"/>
  <c r="BA126" i="222"/>
  <c r="BA126" i="223"/>
  <c r="BA126" i="224"/>
  <c r="BA126" i="225"/>
  <c r="BA126" i="226"/>
  <c r="BA126" i="227"/>
  <c r="BA126" i="228"/>
  <c r="BA1125" i="210"/>
  <c r="BA1125" i="214"/>
  <c r="BA1125" i="229"/>
  <c r="BA1125" i="216"/>
  <c r="BA1125" i="217"/>
  <c r="BA1125" i="218"/>
  <c r="BA1125" i="219"/>
  <c r="BA1125" i="220"/>
  <c r="BA1125" i="221"/>
  <c r="BA1125" i="222"/>
  <c r="BA1125" i="223"/>
  <c r="BA1125" i="224"/>
  <c r="BA1125" i="225"/>
  <c r="BA1125" i="226"/>
  <c r="BA1125" i="227"/>
  <c r="BA1125" i="228"/>
  <c r="BA1042" i="210"/>
  <c r="BA1042" i="214"/>
  <c r="BA1042" i="229"/>
  <c r="BA1042" i="216"/>
  <c r="BA1042" i="217"/>
  <c r="BA1042" i="218"/>
  <c r="BA1042" i="219"/>
  <c r="BA1042" i="220"/>
  <c r="BA1042" i="221"/>
  <c r="BA1042" i="222"/>
  <c r="BA1042" i="223"/>
  <c r="BA1042" i="224"/>
  <c r="BA1042" i="225"/>
  <c r="BA1042" i="226"/>
  <c r="BA1042" i="227"/>
  <c r="BA1042" i="228"/>
  <c r="BA972" i="210"/>
  <c r="BA972" i="214"/>
  <c r="BA972" i="229"/>
  <c r="BA972" i="216"/>
  <c r="BA972" i="217"/>
  <c r="BA972" i="218"/>
  <c r="BA972" i="219"/>
  <c r="BA972" i="220"/>
  <c r="BA972" i="221"/>
  <c r="BA972" i="222"/>
  <c r="BA972" i="223"/>
  <c r="BA972" i="224"/>
  <c r="BA972" i="225"/>
  <c r="BA972" i="226"/>
  <c r="BA972" i="227"/>
  <c r="BA972" i="228"/>
  <c r="BA886" i="210"/>
  <c r="BA886" i="214"/>
  <c r="BA886" i="229"/>
  <c r="BA886" i="216"/>
  <c r="BA886" i="217"/>
  <c r="BA886" i="218"/>
  <c r="BA886" i="219"/>
  <c r="BA886" i="220"/>
  <c r="BA886" i="221"/>
  <c r="BA886" i="222"/>
  <c r="BA886" i="223"/>
  <c r="BA886" i="224"/>
  <c r="BA886" i="225"/>
  <c r="BA886" i="226"/>
  <c r="BA886" i="227"/>
  <c r="BA886" i="228"/>
  <c r="BA782" i="210"/>
  <c r="BA782" i="214"/>
  <c r="BA782" i="229"/>
  <c r="BA782" i="216"/>
  <c r="BA782" i="217"/>
  <c r="BA782" i="218"/>
  <c r="BA782" i="219"/>
  <c r="BA782" i="220"/>
  <c r="BA782" i="221"/>
  <c r="BA782" i="222"/>
  <c r="BA782" i="223"/>
  <c r="BA782" i="224"/>
  <c r="BA782" i="225"/>
  <c r="BA782" i="226"/>
  <c r="BA782" i="227"/>
  <c r="BA782" i="228"/>
  <c r="BA704" i="210"/>
  <c r="BA704" i="214"/>
  <c r="BA704" i="229"/>
  <c r="BA704" i="216"/>
  <c r="BA704" i="217"/>
  <c r="BA704" i="218"/>
  <c r="BA704" i="219"/>
  <c r="BA704" i="220"/>
  <c r="BA704" i="221"/>
  <c r="BA704" i="222"/>
  <c r="BA704" i="223"/>
  <c r="BA704" i="224"/>
  <c r="BA704" i="225"/>
  <c r="BA704" i="226"/>
  <c r="BA704" i="227"/>
  <c r="BA704" i="228"/>
  <c r="BA633" i="210"/>
  <c r="BA633" i="214"/>
  <c r="BA633" i="229"/>
  <c r="BA633" i="216"/>
  <c r="BA633" i="217"/>
  <c r="BA633" i="218"/>
  <c r="BA633" i="219"/>
  <c r="BA633" i="220"/>
  <c r="BA633" i="221"/>
  <c r="BA633" i="222"/>
  <c r="BA633" i="223"/>
  <c r="BA633" i="224"/>
  <c r="BA633" i="225"/>
  <c r="BA633" i="226"/>
  <c r="BA633" i="227"/>
  <c r="BA633" i="228"/>
  <c r="BA526" i="210"/>
  <c r="BA526" i="214"/>
  <c r="BA526" i="229"/>
  <c r="BA526" i="216"/>
  <c r="BA526" i="217"/>
  <c r="BA526" i="218"/>
  <c r="BA526" i="219"/>
  <c r="BA526" i="220"/>
  <c r="BA526" i="221"/>
  <c r="BA526" i="222"/>
  <c r="BA526" i="223"/>
  <c r="BA526" i="224"/>
  <c r="BA526" i="225"/>
  <c r="BA526" i="226"/>
  <c r="BA526" i="227"/>
  <c r="BA526" i="228"/>
  <c r="BA346" i="210"/>
  <c r="BA346" i="214"/>
  <c r="BA346" i="229"/>
  <c r="BA346" i="216"/>
  <c r="BA346" i="217"/>
  <c r="BA346" i="218"/>
  <c r="BA346" i="219"/>
  <c r="BA346" i="220"/>
  <c r="BA346" i="221"/>
  <c r="BA346" i="222"/>
  <c r="BA346" i="223"/>
  <c r="BA346" i="224"/>
  <c r="BA346" i="225"/>
  <c r="BA346" i="226"/>
  <c r="BA346" i="227"/>
  <c r="BA346" i="228"/>
  <c r="BA187" i="210"/>
  <c r="BA187" i="214"/>
  <c r="BA187" i="229"/>
  <c r="BA187" i="216"/>
  <c r="BA187" i="217"/>
  <c r="BA187" i="218"/>
  <c r="BA187" i="219"/>
  <c r="BA187" i="220"/>
  <c r="BA187" i="221"/>
  <c r="BA187" i="222"/>
  <c r="BA187" i="223"/>
  <c r="BA187" i="224"/>
  <c r="BA187" i="225"/>
  <c r="BA187" i="226"/>
  <c r="BA187" i="227"/>
  <c r="BA187" i="228"/>
  <c r="BA4" i="210"/>
  <c r="BA4" i="214"/>
  <c r="BA4" i="229"/>
  <c r="BA4" i="216"/>
  <c r="BA4" i="217"/>
  <c r="BA4" i="218"/>
  <c r="BA4" i="219"/>
  <c r="BA4" i="220"/>
  <c r="BA4" i="221"/>
  <c r="BA4" i="222"/>
  <c r="BA4" i="223"/>
  <c r="BA4" i="224"/>
  <c r="BA4" i="225"/>
  <c r="BA4" i="226"/>
  <c r="BA4" i="227"/>
  <c r="BA4" i="228"/>
  <c r="BA1081" i="210"/>
  <c r="BA1081" i="214"/>
  <c r="BA1081" i="229"/>
  <c r="BA1081" i="216"/>
  <c r="BA1081" i="217"/>
  <c r="BA1081" i="218"/>
  <c r="BA1081" i="219"/>
  <c r="BA1081" i="220"/>
  <c r="BA1081" i="221"/>
  <c r="BA1081" i="222"/>
  <c r="BA1081" i="223"/>
  <c r="BA1081" i="224"/>
  <c r="BA1081" i="225"/>
  <c r="BA1081" i="226"/>
  <c r="BA1081" i="227"/>
  <c r="BA1081" i="228"/>
  <c r="BA971" i="210"/>
  <c r="BA971" i="214"/>
  <c r="BA971" i="229"/>
  <c r="BA971" i="216"/>
  <c r="BA971" i="217"/>
  <c r="BA971" i="218"/>
  <c r="BA971" i="219"/>
  <c r="BA971" i="220"/>
  <c r="BA971" i="221"/>
  <c r="BA971" i="222"/>
  <c r="BA971" i="223"/>
  <c r="BA971" i="224"/>
  <c r="BA971" i="225"/>
  <c r="BA971" i="226"/>
  <c r="BA971" i="227"/>
  <c r="BA971" i="228"/>
  <c r="BA885" i="210"/>
  <c r="BA885" i="214"/>
  <c r="BA885" i="229"/>
  <c r="BA885" i="216"/>
  <c r="BA885" i="217"/>
  <c r="BA885" i="218"/>
  <c r="BA885" i="219"/>
  <c r="BA885" i="220"/>
  <c r="BA885" i="221"/>
  <c r="BA885" i="222"/>
  <c r="BA885" i="223"/>
  <c r="BA885" i="224"/>
  <c r="BA885" i="225"/>
  <c r="BA885" i="226"/>
  <c r="BA885" i="227"/>
  <c r="BA885" i="228"/>
  <c r="BA790" i="210"/>
  <c r="BA790" i="214"/>
  <c r="BA790" i="229"/>
  <c r="BA790" i="216"/>
  <c r="BA790" i="217"/>
  <c r="BA790" i="218"/>
  <c r="BA790" i="219"/>
  <c r="BA790" i="220"/>
  <c r="BA790" i="221"/>
  <c r="BA790" i="222"/>
  <c r="BA790" i="223"/>
  <c r="BA790" i="224"/>
  <c r="BA790" i="225"/>
  <c r="BA790" i="226"/>
  <c r="BA790" i="227"/>
  <c r="BA790" i="228"/>
  <c r="BA703" i="210"/>
  <c r="BA703" i="214"/>
  <c r="BA703" i="229"/>
  <c r="BA703" i="216"/>
  <c r="BA703" i="217"/>
  <c r="BA703" i="218"/>
  <c r="BA703" i="219"/>
  <c r="BA703" i="220"/>
  <c r="BA703" i="221"/>
  <c r="BA703" i="222"/>
  <c r="BA703" i="223"/>
  <c r="BA703" i="224"/>
  <c r="BA703" i="225"/>
  <c r="BA703" i="226"/>
  <c r="BA703" i="227"/>
  <c r="BA703" i="228"/>
  <c r="BA616" i="210"/>
  <c r="BA616" i="214"/>
  <c r="BA616" i="229"/>
  <c r="BA616" i="216"/>
  <c r="BA616" i="217"/>
  <c r="BA616" i="218"/>
  <c r="BA616" i="219"/>
  <c r="BA616" i="220"/>
  <c r="BA616" i="221"/>
  <c r="BA616" i="222"/>
  <c r="BA616" i="223"/>
  <c r="BA616" i="224"/>
  <c r="BA616" i="225"/>
  <c r="BA616" i="226"/>
  <c r="BA616" i="227"/>
  <c r="BA616" i="228"/>
  <c r="BA504" i="210"/>
  <c r="BA504" i="214"/>
  <c r="BA504" i="229"/>
  <c r="BA504" i="216"/>
  <c r="BA504" i="217"/>
  <c r="BA504" i="218"/>
  <c r="BA504" i="219"/>
  <c r="BA504" i="220"/>
  <c r="BA504" i="221"/>
  <c r="BA504" i="222"/>
  <c r="BA504" i="223"/>
  <c r="BA504" i="224"/>
  <c r="BA504" i="225"/>
  <c r="BA504" i="226"/>
  <c r="BA504" i="227"/>
  <c r="BA504" i="228"/>
  <c r="BA421" i="210"/>
  <c r="BA421" i="214"/>
  <c r="BA421" i="229"/>
  <c r="BA421" i="216"/>
  <c r="BA421" i="217"/>
  <c r="BA421" i="218"/>
  <c r="BA421" i="219"/>
  <c r="BA421" i="220"/>
  <c r="BA421" i="221"/>
  <c r="BA421" i="222"/>
  <c r="BA421" i="223"/>
  <c r="BA421" i="224"/>
  <c r="BA421" i="225"/>
  <c r="BA421" i="226"/>
  <c r="BA421" i="227"/>
  <c r="BA421" i="228"/>
  <c r="AZ326" i="210"/>
  <c r="AZ326" i="214"/>
  <c r="AZ326" i="229"/>
  <c r="AZ326" i="216"/>
  <c r="AZ326" i="217"/>
  <c r="AZ326" i="218"/>
  <c r="AZ326" i="219"/>
  <c r="AZ326" i="220"/>
  <c r="AZ326" i="221"/>
  <c r="AZ326" i="222"/>
  <c r="AZ326" i="223"/>
  <c r="AZ326" i="224"/>
  <c r="AZ326" i="225"/>
  <c r="AZ326" i="226"/>
  <c r="AZ326" i="227"/>
  <c r="AZ326" i="228"/>
  <c r="BA184" i="210"/>
  <c r="BA184" i="214"/>
  <c r="BA184" i="229"/>
  <c r="BA184" i="216"/>
  <c r="BA184" i="217"/>
  <c r="BA184" i="218"/>
  <c r="BA184" i="219"/>
  <c r="BA184" i="220"/>
  <c r="BA184" i="221"/>
  <c r="BA184" i="222"/>
  <c r="BA184" i="223"/>
  <c r="BA184" i="224"/>
  <c r="BA184" i="225"/>
  <c r="BA184" i="226"/>
  <c r="BA184" i="227"/>
  <c r="BA184" i="228"/>
  <c r="AZ29" i="210"/>
  <c r="AZ29" i="214"/>
  <c r="AZ29" i="229"/>
  <c r="AZ29" i="216"/>
  <c r="AZ29" i="217"/>
  <c r="AZ29" i="218"/>
  <c r="AZ29" i="219"/>
  <c r="AZ29" i="220"/>
  <c r="AZ29" i="221"/>
  <c r="AZ29" i="222"/>
  <c r="AZ29" i="223"/>
  <c r="AZ29" i="224"/>
  <c r="AZ29" i="225"/>
  <c r="AZ29" i="226"/>
  <c r="AZ29" i="227"/>
  <c r="AZ29" i="228"/>
  <c r="BA1080" i="210"/>
  <c r="BA1080" i="214"/>
  <c r="BA1080" i="229"/>
  <c r="BA1080" i="216"/>
  <c r="BA1080" i="217"/>
  <c r="BA1080" i="218"/>
  <c r="BA1080" i="219"/>
  <c r="BA1080" i="220"/>
  <c r="BA1080" i="221"/>
  <c r="BA1080" i="222"/>
  <c r="BA1080" i="223"/>
  <c r="BA1080" i="224"/>
  <c r="BA1080" i="225"/>
  <c r="BA1080" i="226"/>
  <c r="BA1080" i="227"/>
  <c r="BA1080" i="228"/>
  <c r="BA979" i="210"/>
  <c r="BA979" i="214"/>
  <c r="BA979" i="229"/>
  <c r="BA979" i="216"/>
  <c r="BA979" i="217"/>
  <c r="BA979" i="218"/>
  <c r="BA979" i="219"/>
  <c r="BA979" i="220"/>
  <c r="BA979" i="221"/>
  <c r="BA979" i="222"/>
  <c r="BA979" i="223"/>
  <c r="BA979" i="224"/>
  <c r="BA979" i="225"/>
  <c r="BA979" i="226"/>
  <c r="BA979" i="227"/>
  <c r="BA979" i="228"/>
  <c r="G892" i="213"/>
  <c r="AZ892" i="210"/>
  <c r="AZ892" i="214"/>
  <c r="AZ892" i="229"/>
  <c r="AZ892" i="216"/>
  <c r="AZ892" i="217"/>
  <c r="AZ892" i="218"/>
  <c r="AZ892" i="219"/>
  <c r="AZ892" i="220"/>
  <c r="AZ892" i="221"/>
  <c r="AZ892" i="222"/>
  <c r="AZ892" i="223"/>
  <c r="AZ892" i="224"/>
  <c r="AZ892" i="225"/>
  <c r="AZ892" i="226"/>
  <c r="AZ892" i="227"/>
  <c r="AZ892" i="228"/>
  <c r="BA811" i="210"/>
  <c r="BA811" i="214"/>
  <c r="BA811" i="229"/>
  <c r="BA811" i="216"/>
  <c r="BA811" i="217"/>
  <c r="BA811" i="218"/>
  <c r="BA811" i="219"/>
  <c r="BA811" i="220"/>
  <c r="BA811" i="221"/>
  <c r="BA811" i="222"/>
  <c r="BA811" i="223"/>
  <c r="BA811" i="224"/>
  <c r="BA811" i="225"/>
  <c r="BA811" i="226"/>
  <c r="BA811" i="227"/>
  <c r="BA811" i="228"/>
  <c r="BA665" i="210"/>
  <c r="BA665" i="214"/>
  <c r="BA665" i="229"/>
  <c r="BA665" i="216"/>
  <c r="BA665" i="217"/>
  <c r="BA665" i="218"/>
  <c r="BA665" i="219"/>
  <c r="BA665" i="220"/>
  <c r="BA665" i="221"/>
  <c r="BA665" i="222"/>
  <c r="BA665" i="223"/>
  <c r="BA665" i="224"/>
  <c r="BA665" i="225"/>
  <c r="BA665" i="226"/>
  <c r="BA665" i="227"/>
  <c r="BA665" i="228"/>
  <c r="BA545" i="210"/>
  <c r="BA545" i="214"/>
  <c r="BA545" i="229"/>
  <c r="BA545" i="216"/>
  <c r="BA545" i="217"/>
  <c r="BA545" i="218"/>
  <c r="BA545" i="219"/>
  <c r="BA545" i="220"/>
  <c r="BA545" i="221"/>
  <c r="BA545" i="222"/>
  <c r="BA545" i="223"/>
  <c r="BA545" i="224"/>
  <c r="BA545" i="225"/>
  <c r="BA545" i="226"/>
  <c r="BA545" i="227"/>
  <c r="BA545" i="228"/>
  <c r="AZ452" i="210"/>
  <c r="AZ452" i="214"/>
  <c r="AZ452" i="229"/>
  <c r="AZ452" i="216"/>
  <c r="AZ452" i="217"/>
  <c r="AZ452" i="218"/>
  <c r="AZ452" i="219"/>
  <c r="AZ452" i="220"/>
  <c r="AZ452" i="221"/>
  <c r="AZ452" i="222"/>
  <c r="AZ452" i="223"/>
  <c r="AZ452" i="224"/>
  <c r="AZ452" i="225"/>
  <c r="AZ452" i="226"/>
  <c r="AZ452" i="227"/>
  <c r="AZ452" i="228"/>
  <c r="BA307" i="210"/>
  <c r="BA307" i="214"/>
  <c r="BA307" i="229"/>
  <c r="BA307" i="216"/>
  <c r="BA307" i="217"/>
  <c r="BA307" i="218"/>
  <c r="BA307" i="219"/>
  <c r="BA307" i="220"/>
  <c r="BA307" i="221"/>
  <c r="BA307" i="222"/>
  <c r="BA307" i="223"/>
  <c r="BA307" i="224"/>
  <c r="BA307" i="225"/>
  <c r="BA307" i="226"/>
  <c r="BA307" i="227"/>
  <c r="BA307" i="228"/>
  <c r="BA139" i="210"/>
  <c r="BA139" i="214"/>
  <c r="BA139" i="229"/>
  <c r="BA139" i="216"/>
  <c r="BA139" i="217"/>
  <c r="BA139" i="218"/>
  <c r="BA139" i="219"/>
  <c r="BA139" i="220"/>
  <c r="BA139" i="221"/>
  <c r="BA139" i="222"/>
  <c r="BA139" i="223"/>
  <c r="BA139" i="224"/>
  <c r="BA139" i="225"/>
  <c r="BA139" i="226"/>
  <c r="BA139" i="227"/>
  <c r="BA139" i="228"/>
  <c r="BA1079" i="210"/>
  <c r="BA1079" i="214"/>
  <c r="BA1079" i="229"/>
  <c r="BA1079" i="216"/>
  <c r="BA1079" i="217"/>
  <c r="BA1079" i="218"/>
  <c r="BA1079" i="219"/>
  <c r="BA1079" i="220"/>
  <c r="BA1079" i="221"/>
  <c r="BA1079" i="222"/>
  <c r="BA1079" i="223"/>
  <c r="BA1079" i="224"/>
  <c r="BA1079" i="225"/>
  <c r="BA1079" i="226"/>
  <c r="BA1079" i="227"/>
  <c r="BA1079" i="228"/>
  <c r="BA947" i="210"/>
  <c r="BA947" i="214"/>
  <c r="BA947" i="229"/>
  <c r="BA947" i="216"/>
  <c r="BA947" i="217"/>
  <c r="BA947" i="218"/>
  <c r="BA947" i="219"/>
  <c r="BA947" i="220"/>
  <c r="BA947" i="221"/>
  <c r="BA947" i="222"/>
  <c r="BA947" i="223"/>
  <c r="BA947" i="224"/>
  <c r="BA947" i="225"/>
  <c r="BA947" i="226"/>
  <c r="BA947" i="227"/>
  <c r="BA947" i="228"/>
  <c r="BA847" i="210"/>
  <c r="BA847" i="214"/>
  <c r="BA847" i="229"/>
  <c r="BA847" i="216"/>
  <c r="BA847" i="217"/>
  <c r="BA847" i="218"/>
  <c r="BA847" i="219"/>
  <c r="BA847" i="220"/>
  <c r="BA847" i="221"/>
  <c r="BA847" i="222"/>
  <c r="BA847" i="223"/>
  <c r="BA847" i="224"/>
  <c r="BA847" i="225"/>
  <c r="BA847" i="226"/>
  <c r="BA847" i="227"/>
  <c r="BA847" i="228"/>
  <c r="BA766" i="210"/>
  <c r="BA766" i="214"/>
  <c r="BA766" i="229"/>
  <c r="BA766" i="216"/>
  <c r="BA766" i="217"/>
  <c r="BA766" i="218"/>
  <c r="BA766" i="219"/>
  <c r="BA766" i="220"/>
  <c r="BA766" i="221"/>
  <c r="BA766" i="222"/>
  <c r="BA766" i="223"/>
  <c r="BA766" i="224"/>
  <c r="BA766" i="225"/>
  <c r="BA766" i="226"/>
  <c r="BA766" i="227"/>
  <c r="BA766" i="228"/>
  <c r="BA670" i="210"/>
  <c r="BA670" i="214"/>
  <c r="BA670" i="229"/>
  <c r="BA670" i="216"/>
  <c r="BA670" i="217"/>
  <c r="BA670" i="218"/>
  <c r="BA670" i="219"/>
  <c r="BA670" i="220"/>
  <c r="BA670" i="221"/>
  <c r="BA670" i="222"/>
  <c r="BA670" i="223"/>
  <c r="BA670" i="224"/>
  <c r="BA670" i="225"/>
  <c r="BA670" i="226"/>
  <c r="BA670" i="227"/>
  <c r="BA670" i="228"/>
  <c r="G569" i="213"/>
  <c r="AZ569" i="210"/>
  <c r="AZ569" i="214"/>
  <c r="AZ569" i="229"/>
  <c r="AZ569" i="216"/>
  <c r="AZ569" i="217"/>
  <c r="AZ569" i="218"/>
  <c r="AZ569" i="219"/>
  <c r="AZ569" i="220"/>
  <c r="AZ569" i="221"/>
  <c r="AZ569" i="222"/>
  <c r="AZ569" i="223"/>
  <c r="AZ569" i="224"/>
  <c r="AZ569" i="225"/>
  <c r="AZ569" i="226"/>
  <c r="AZ569" i="227"/>
  <c r="AZ569" i="228"/>
  <c r="BA498" i="210"/>
  <c r="BA498" i="214"/>
  <c r="BA498" i="229"/>
  <c r="BA498" i="216"/>
  <c r="BA498" i="217"/>
  <c r="BA498" i="218"/>
  <c r="BA498" i="219"/>
  <c r="BA498" i="220"/>
  <c r="BA498" i="221"/>
  <c r="BA498" i="222"/>
  <c r="BA498" i="223"/>
  <c r="BA498" i="224"/>
  <c r="BA498" i="225"/>
  <c r="BA498" i="226"/>
  <c r="BA498" i="227"/>
  <c r="BA498" i="228"/>
  <c r="BA397" i="210"/>
  <c r="BA397" i="214"/>
  <c r="BA397" i="229"/>
  <c r="BA397" i="216"/>
  <c r="BA397" i="217"/>
  <c r="BA397" i="218"/>
  <c r="BA397" i="219"/>
  <c r="BA397" i="220"/>
  <c r="BA397" i="221"/>
  <c r="BA397" i="222"/>
  <c r="BA397" i="223"/>
  <c r="BA397" i="224"/>
  <c r="BA397" i="225"/>
  <c r="BA397" i="226"/>
  <c r="BA397" i="227"/>
  <c r="BA397" i="228"/>
  <c r="BA259" i="210"/>
  <c r="BA259" i="214"/>
  <c r="BA259" i="229"/>
  <c r="BA259" i="216"/>
  <c r="BA259" i="217"/>
  <c r="BA259" i="218"/>
  <c r="BA259" i="219"/>
  <c r="BA259" i="220"/>
  <c r="BA259" i="221"/>
  <c r="BA259" i="222"/>
  <c r="BA259" i="223"/>
  <c r="BA259" i="224"/>
  <c r="BA259" i="225"/>
  <c r="BA259" i="226"/>
  <c r="BA259" i="227"/>
  <c r="BA259" i="228"/>
  <c r="AZ64" i="210"/>
  <c r="AZ64" i="214"/>
  <c r="AZ64" i="229"/>
  <c r="AZ64" i="216"/>
  <c r="AZ64" i="217"/>
  <c r="AZ64" i="218"/>
  <c r="AZ64" i="219"/>
  <c r="AZ64" i="220"/>
  <c r="AZ64" i="221"/>
  <c r="AZ64" i="222"/>
  <c r="AZ64" i="223"/>
  <c r="AZ64" i="224"/>
  <c r="AZ64" i="225"/>
  <c r="AZ64" i="226"/>
  <c r="AZ64" i="227"/>
  <c r="AZ64" i="228"/>
  <c r="G64" i="213"/>
  <c r="BA1063" i="210"/>
  <c r="BA1063" i="214"/>
  <c r="BA1063" i="229"/>
  <c r="BA1063" i="216"/>
  <c r="BA1063" i="217"/>
  <c r="BA1063" i="218"/>
  <c r="BA1063" i="219"/>
  <c r="BA1063" i="220"/>
  <c r="BA1063" i="221"/>
  <c r="BA1063" i="222"/>
  <c r="BA1063" i="223"/>
  <c r="BA1063" i="224"/>
  <c r="BA1063" i="225"/>
  <c r="BA1063" i="226"/>
  <c r="BA1063" i="227"/>
  <c r="BA1063" i="228"/>
  <c r="BA961" i="210"/>
  <c r="BA961" i="214"/>
  <c r="BA961" i="229"/>
  <c r="BA961" i="216"/>
  <c r="BA961" i="217"/>
  <c r="BA961" i="218"/>
  <c r="BA961" i="219"/>
  <c r="BA961" i="220"/>
  <c r="BA961" i="221"/>
  <c r="BA961" i="222"/>
  <c r="BA961" i="223"/>
  <c r="BA961" i="224"/>
  <c r="BA961" i="225"/>
  <c r="BA961" i="226"/>
  <c r="BA961" i="227"/>
  <c r="BA961" i="228"/>
  <c r="BA882" i="210"/>
  <c r="BA882" i="214"/>
  <c r="BA882" i="229"/>
  <c r="BA882" i="216"/>
  <c r="BA882" i="217"/>
  <c r="BA882" i="218"/>
  <c r="BA882" i="219"/>
  <c r="BA882" i="220"/>
  <c r="BA882" i="221"/>
  <c r="BA882" i="222"/>
  <c r="BA882" i="223"/>
  <c r="BA882" i="224"/>
  <c r="BA882" i="225"/>
  <c r="BA882" i="226"/>
  <c r="BA882" i="227"/>
  <c r="BA882" i="228"/>
  <c r="BA733" i="210"/>
  <c r="BA733" i="214"/>
  <c r="BA733" i="229"/>
  <c r="BA733" i="216"/>
  <c r="BA733" i="217"/>
  <c r="BA733" i="218"/>
  <c r="BA733" i="219"/>
  <c r="BA733" i="220"/>
  <c r="BA733" i="221"/>
  <c r="BA733" i="222"/>
  <c r="BA733" i="223"/>
  <c r="BA733" i="224"/>
  <c r="BA733" i="225"/>
  <c r="BA733" i="226"/>
  <c r="BA733" i="227"/>
  <c r="BA733" i="228"/>
  <c r="G656" i="213"/>
  <c r="AZ656" i="210"/>
  <c r="AZ656" i="214"/>
  <c r="AZ656" i="229"/>
  <c r="AZ656" i="216"/>
  <c r="AZ656" i="217"/>
  <c r="AZ656" i="218"/>
  <c r="AZ656" i="219"/>
  <c r="AZ656" i="220"/>
  <c r="AZ656" i="221"/>
  <c r="AZ656" i="222"/>
  <c r="AZ656" i="223"/>
  <c r="AZ656" i="224"/>
  <c r="AZ656" i="225"/>
  <c r="AZ656" i="226"/>
  <c r="AZ656" i="227"/>
  <c r="AZ656" i="228"/>
  <c r="BA543" i="210"/>
  <c r="BA543" i="214"/>
  <c r="BA543" i="229"/>
  <c r="BA543" i="216"/>
  <c r="BA543" i="217"/>
  <c r="BA543" i="218"/>
  <c r="BA543" i="219"/>
  <c r="BA543" i="220"/>
  <c r="BA543" i="221"/>
  <c r="BA543" i="222"/>
  <c r="BA543" i="223"/>
  <c r="BA543" i="224"/>
  <c r="BA543" i="225"/>
  <c r="BA543" i="226"/>
  <c r="BA543" i="227"/>
  <c r="BA543" i="228"/>
  <c r="AZ448" i="210"/>
  <c r="AZ448" i="214"/>
  <c r="AZ448" i="229"/>
  <c r="AZ448" i="216"/>
  <c r="AZ448" i="217"/>
  <c r="AZ448" i="218"/>
  <c r="AZ448" i="219"/>
  <c r="AZ448" i="220"/>
  <c r="AZ448" i="221"/>
  <c r="AZ448" i="222"/>
  <c r="AZ448" i="223"/>
  <c r="AZ448" i="224"/>
  <c r="AZ448" i="225"/>
  <c r="AZ448" i="226"/>
  <c r="AZ448" i="227"/>
  <c r="AZ448" i="228"/>
  <c r="AZ274" i="210"/>
  <c r="AZ274" i="214"/>
  <c r="AZ274" i="229"/>
  <c r="AZ274" i="216"/>
  <c r="AZ274" i="217"/>
  <c r="AZ274" i="218"/>
  <c r="AZ274" i="219"/>
  <c r="AZ274" i="220"/>
  <c r="AZ274" i="221"/>
  <c r="AZ274" i="222"/>
  <c r="AZ274" i="223"/>
  <c r="AZ274" i="224"/>
  <c r="AZ274" i="225"/>
  <c r="AZ274" i="226"/>
  <c r="AZ274" i="227"/>
  <c r="AZ274" i="228"/>
  <c r="BA115" i="210"/>
  <c r="BA115" i="214"/>
  <c r="BA115" i="229"/>
  <c r="BA115" i="216"/>
  <c r="BA115" i="217"/>
  <c r="BA115" i="218"/>
  <c r="BA115" i="219"/>
  <c r="BA115" i="220"/>
  <c r="BA115" i="221"/>
  <c r="BA115" i="222"/>
  <c r="BA115" i="223"/>
  <c r="BA115" i="224"/>
  <c r="BA115" i="225"/>
  <c r="BA115" i="226"/>
  <c r="BA115" i="227"/>
  <c r="BA115" i="228"/>
  <c r="G1091" i="213"/>
  <c r="AZ1091" i="210"/>
  <c r="AZ1091" i="214"/>
  <c r="AZ1091" i="229"/>
  <c r="AZ1091" i="216"/>
  <c r="AZ1091" i="217"/>
  <c r="AZ1091" i="218"/>
  <c r="AZ1091" i="219"/>
  <c r="AZ1091" i="220"/>
  <c r="AZ1091" i="221"/>
  <c r="AZ1091" i="222"/>
  <c r="AZ1091" i="223"/>
  <c r="AZ1091" i="224"/>
  <c r="AZ1091" i="225"/>
  <c r="AZ1091" i="226"/>
  <c r="AZ1091" i="227"/>
  <c r="AZ1091" i="228"/>
  <c r="BA1001" i="210"/>
  <c r="BA1001" i="214"/>
  <c r="BA1001" i="229"/>
  <c r="BA1001" i="216"/>
  <c r="BA1001" i="217"/>
  <c r="BA1001" i="218"/>
  <c r="BA1001" i="219"/>
  <c r="BA1001" i="220"/>
  <c r="BA1001" i="221"/>
  <c r="BA1001" i="222"/>
  <c r="BA1001" i="223"/>
  <c r="BA1001" i="224"/>
  <c r="BA1001" i="225"/>
  <c r="BA1001" i="226"/>
  <c r="BA1001" i="227"/>
  <c r="BA1001" i="228"/>
  <c r="BA900" i="210"/>
  <c r="BA900" i="214"/>
  <c r="BA900" i="229"/>
  <c r="BA900" i="216"/>
  <c r="BA900" i="217"/>
  <c r="BA900" i="218"/>
  <c r="BA900" i="219"/>
  <c r="BA900" i="220"/>
  <c r="BA900" i="221"/>
  <c r="BA900" i="222"/>
  <c r="BA900" i="223"/>
  <c r="BA900" i="224"/>
  <c r="BA900" i="225"/>
  <c r="BA900" i="226"/>
  <c r="BA900" i="227"/>
  <c r="BA900" i="228"/>
  <c r="BA809" i="210"/>
  <c r="BA809" i="214"/>
  <c r="BA809" i="229"/>
  <c r="BA809" i="216"/>
  <c r="BA809" i="217"/>
  <c r="BA809" i="218"/>
  <c r="BA809" i="219"/>
  <c r="BA809" i="220"/>
  <c r="BA809" i="221"/>
  <c r="BA809" i="222"/>
  <c r="BA809" i="223"/>
  <c r="BA809" i="224"/>
  <c r="BA809" i="225"/>
  <c r="BA809" i="226"/>
  <c r="BA809" i="227"/>
  <c r="BA809" i="228"/>
  <c r="BA669" i="210"/>
  <c r="BA669" i="214"/>
  <c r="BA669" i="229"/>
  <c r="BA669" i="216"/>
  <c r="BA669" i="217"/>
  <c r="BA669" i="218"/>
  <c r="BA669" i="219"/>
  <c r="BA669" i="220"/>
  <c r="BA669" i="221"/>
  <c r="BA669" i="222"/>
  <c r="BA669" i="223"/>
  <c r="BA669" i="224"/>
  <c r="BA669" i="225"/>
  <c r="BA669" i="226"/>
  <c r="BA669" i="227"/>
  <c r="BA669" i="228"/>
  <c r="BA549" i="210"/>
  <c r="BA549" i="214"/>
  <c r="BA549" i="229"/>
  <c r="BA549" i="216"/>
  <c r="BA549" i="217"/>
  <c r="BA549" i="218"/>
  <c r="BA549" i="219"/>
  <c r="BA549" i="220"/>
  <c r="BA549" i="221"/>
  <c r="BA549" i="222"/>
  <c r="BA549" i="223"/>
  <c r="BA549" i="224"/>
  <c r="BA549" i="225"/>
  <c r="BA549" i="226"/>
  <c r="BA549" i="227"/>
  <c r="BA549" i="228"/>
  <c r="BA295" i="210"/>
  <c r="BA295" i="214"/>
  <c r="BA295" i="229"/>
  <c r="BA295" i="216"/>
  <c r="BA295" i="217"/>
  <c r="BA295" i="218"/>
  <c r="BA295" i="219"/>
  <c r="BA295" i="220"/>
  <c r="BA295" i="221"/>
  <c r="BA295" i="222"/>
  <c r="BA295" i="223"/>
  <c r="BA295" i="224"/>
  <c r="BA295" i="225"/>
  <c r="BA295" i="226"/>
  <c r="BA295" i="227"/>
  <c r="BA295" i="228"/>
  <c r="BA131" i="210"/>
  <c r="BA131" i="214"/>
  <c r="BA131" i="229"/>
  <c r="BA131" i="216"/>
  <c r="BA131" i="217"/>
  <c r="BA131" i="218"/>
  <c r="BA131" i="219"/>
  <c r="BA131" i="220"/>
  <c r="BA131" i="221"/>
  <c r="BA131" i="222"/>
  <c r="BA131" i="223"/>
  <c r="BA131" i="224"/>
  <c r="BA131" i="225"/>
  <c r="BA131" i="226"/>
  <c r="BA131" i="227"/>
  <c r="BA131" i="228"/>
  <c r="BA1083" i="210"/>
  <c r="BA1083" i="214"/>
  <c r="BA1083" i="229"/>
  <c r="BA1083" i="216"/>
  <c r="BA1083" i="217"/>
  <c r="BA1083" i="218"/>
  <c r="BA1083" i="219"/>
  <c r="BA1083" i="220"/>
  <c r="BA1083" i="221"/>
  <c r="BA1083" i="222"/>
  <c r="BA1083" i="223"/>
  <c r="BA1083" i="224"/>
  <c r="BA1083" i="225"/>
  <c r="BA1083" i="226"/>
  <c r="BA1083" i="227"/>
  <c r="BA1083" i="228"/>
  <c r="BA908" i="210"/>
  <c r="BA908" i="214"/>
  <c r="BA908" i="229"/>
  <c r="BA908" i="216"/>
  <c r="BA908" i="217"/>
  <c r="BA908" i="218"/>
  <c r="BA908" i="219"/>
  <c r="BA908" i="220"/>
  <c r="BA908" i="221"/>
  <c r="BA908" i="222"/>
  <c r="BA908" i="223"/>
  <c r="BA908" i="224"/>
  <c r="BA908" i="225"/>
  <c r="BA908" i="226"/>
  <c r="BA908" i="227"/>
  <c r="BA908" i="228"/>
  <c r="BA820" i="210"/>
  <c r="BA820" i="214"/>
  <c r="BA820" i="229"/>
  <c r="BA820" i="216"/>
  <c r="BA820" i="217"/>
  <c r="BA820" i="218"/>
  <c r="BA820" i="219"/>
  <c r="BA820" i="220"/>
  <c r="BA820" i="221"/>
  <c r="BA820" i="222"/>
  <c r="BA820" i="223"/>
  <c r="BA820" i="224"/>
  <c r="BA820" i="225"/>
  <c r="BA820" i="226"/>
  <c r="BA820" i="227"/>
  <c r="BA820" i="228"/>
  <c r="BA709" i="210"/>
  <c r="BA709" i="214"/>
  <c r="BA709" i="229"/>
  <c r="BA709" i="216"/>
  <c r="BA709" i="217"/>
  <c r="BA709" i="218"/>
  <c r="BA709" i="219"/>
  <c r="BA709" i="220"/>
  <c r="BA709" i="221"/>
  <c r="BA709" i="222"/>
  <c r="BA709" i="223"/>
  <c r="BA709" i="224"/>
  <c r="BA709" i="225"/>
  <c r="BA709" i="226"/>
  <c r="BA709" i="227"/>
  <c r="BA709" i="228"/>
  <c r="BA535" i="210"/>
  <c r="BA535" i="214"/>
  <c r="BA535" i="229"/>
  <c r="BA535" i="216"/>
  <c r="BA535" i="217"/>
  <c r="BA535" i="218"/>
  <c r="BA535" i="219"/>
  <c r="BA535" i="220"/>
  <c r="BA535" i="221"/>
  <c r="BA535" i="222"/>
  <c r="BA535" i="223"/>
  <c r="BA535" i="224"/>
  <c r="BA535" i="225"/>
  <c r="BA535" i="226"/>
  <c r="BA535" i="227"/>
  <c r="BA535" i="228"/>
  <c r="AZ293" i="210"/>
  <c r="AZ293" i="214"/>
  <c r="AZ293" i="229"/>
  <c r="AZ293" i="216"/>
  <c r="AZ293" i="217"/>
  <c r="AZ293" i="218"/>
  <c r="AZ293" i="219"/>
  <c r="AZ293" i="220"/>
  <c r="AZ293" i="221"/>
  <c r="AZ293" i="222"/>
  <c r="AZ293" i="223"/>
  <c r="AZ293" i="224"/>
  <c r="AZ293" i="225"/>
  <c r="AZ293" i="226"/>
  <c r="AZ293" i="227"/>
  <c r="AZ293" i="228"/>
  <c r="AZ61" i="210"/>
  <c r="AZ61" i="214"/>
  <c r="AZ61" i="229"/>
  <c r="AZ61" i="216"/>
  <c r="AZ61" i="217"/>
  <c r="AZ61" i="218"/>
  <c r="AZ61" i="219"/>
  <c r="AZ61" i="220"/>
  <c r="AZ61" i="221"/>
  <c r="AZ61" i="222"/>
  <c r="AZ61" i="223"/>
  <c r="AZ61" i="224"/>
  <c r="AZ61" i="225"/>
  <c r="AZ61" i="226"/>
  <c r="AZ61" i="227"/>
  <c r="AZ61" i="228"/>
  <c r="G975" i="213"/>
  <c r="AZ975" i="210"/>
  <c r="AZ975" i="214"/>
  <c r="AZ975" i="229"/>
  <c r="AZ975" i="216"/>
  <c r="AZ975" i="217"/>
  <c r="AZ975" i="218"/>
  <c r="AZ975" i="219"/>
  <c r="AZ975" i="220"/>
  <c r="AZ975" i="221"/>
  <c r="AZ975" i="222"/>
  <c r="AZ975" i="223"/>
  <c r="AZ975" i="224"/>
  <c r="AZ975" i="225"/>
  <c r="AZ975" i="226"/>
  <c r="AZ975" i="227"/>
  <c r="AZ975" i="228"/>
  <c r="BA32" i="210"/>
  <c r="BA32" i="214"/>
  <c r="BA32" i="229"/>
  <c r="BA32" i="216"/>
  <c r="BA32" i="217"/>
  <c r="BA32" i="218"/>
  <c r="BA32" i="219"/>
  <c r="BA32" i="220"/>
  <c r="BA32" i="221"/>
  <c r="BA32" i="222"/>
  <c r="BA32" i="223"/>
  <c r="BA32" i="224"/>
  <c r="BA32" i="225"/>
  <c r="BA32" i="226"/>
  <c r="BA32" i="227"/>
  <c r="BA32" i="228"/>
  <c r="AZ928" i="210"/>
  <c r="AZ928" i="214"/>
  <c r="AZ928" i="229"/>
  <c r="AZ928" i="216"/>
  <c r="AZ928" i="217"/>
  <c r="AZ928" i="218"/>
  <c r="AZ928" i="219"/>
  <c r="AZ928" i="220"/>
  <c r="AZ928" i="221"/>
  <c r="AZ928" i="222"/>
  <c r="AZ928" i="223"/>
  <c r="AZ928" i="224"/>
  <c r="AZ928" i="225"/>
  <c r="AZ928" i="226"/>
  <c r="AZ928" i="227"/>
  <c r="AZ928" i="228"/>
  <c r="AZ706" i="210"/>
  <c r="AZ706" i="214"/>
  <c r="AZ706" i="229"/>
  <c r="AZ706" i="216"/>
  <c r="AZ706" i="217"/>
  <c r="AZ706" i="218"/>
  <c r="AZ706" i="219"/>
  <c r="AZ706" i="220"/>
  <c r="AZ706" i="221"/>
  <c r="AZ706" i="222"/>
  <c r="AZ706" i="223"/>
  <c r="AZ706" i="224"/>
  <c r="AZ706" i="225"/>
  <c r="AZ706" i="226"/>
  <c r="AZ706" i="227"/>
  <c r="AZ706" i="228"/>
  <c r="BA362" i="210"/>
  <c r="BA362" i="214"/>
  <c r="BA362" i="229"/>
  <c r="BA362" i="216"/>
  <c r="BA362" i="217"/>
  <c r="BA362" i="218"/>
  <c r="BA362" i="219"/>
  <c r="BA362" i="220"/>
  <c r="BA362" i="221"/>
  <c r="BA362" i="222"/>
  <c r="BA362" i="223"/>
  <c r="BA362" i="224"/>
  <c r="BA362" i="225"/>
  <c r="BA362" i="226"/>
  <c r="BA362" i="227"/>
  <c r="BA362" i="228"/>
  <c r="AZ177" i="210"/>
  <c r="AZ177" i="214"/>
  <c r="AZ177" i="229"/>
  <c r="AZ177" i="216"/>
  <c r="AZ177" i="217"/>
  <c r="AZ177" i="218"/>
  <c r="AZ177" i="219"/>
  <c r="AZ177" i="220"/>
  <c r="AZ177" i="221"/>
  <c r="AZ177" i="223"/>
  <c r="AZ177" i="222"/>
  <c r="AZ177" i="224"/>
  <c r="AZ177" i="225"/>
  <c r="AZ177" i="226"/>
  <c r="AZ177" i="227"/>
  <c r="AZ177" i="228"/>
  <c r="BA43" i="210"/>
  <c r="BA43" i="214"/>
  <c r="BA43" i="229"/>
  <c r="BA43" i="216"/>
  <c r="BA43" i="217"/>
  <c r="BA43" i="218"/>
  <c r="BA43" i="219"/>
  <c r="BA43" i="220"/>
  <c r="BA43" i="221"/>
  <c r="BA43" i="222"/>
  <c r="BA43" i="223"/>
  <c r="BA43" i="224"/>
  <c r="BA43" i="225"/>
  <c r="BA43" i="226"/>
  <c r="BA43" i="227"/>
  <c r="BA43" i="228"/>
  <c r="BA944" i="210"/>
  <c r="BA944" i="214"/>
  <c r="BA944" i="229"/>
  <c r="BA944" i="216"/>
  <c r="BA944" i="217"/>
  <c r="BA944" i="218"/>
  <c r="BA944" i="219"/>
  <c r="BA944" i="220"/>
  <c r="BA944" i="221"/>
  <c r="BA944" i="222"/>
  <c r="BA944" i="223"/>
  <c r="BA944" i="224"/>
  <c r="BA944" i="225"/>
  <c r="BA944" i="226"/>
  <c r="BA944" i="227"/>
  <c r="BA944" i="228"/>
  <c r="BA1045" i="210"/>
  <c r="BA1045" i="214"/>
  <c r="BA1045" i="229"/>
  <c r="BA1045" i="216"/>
  <c r="BA1045" i="217"/>
  <c r="BA1045" i="218"/>
  <c r="BA1045" i="219"/>
  <c r="BA1045" i="220"/>
  <c r="BA1045" i="221"/>
  <c r="BA1045" i="222"/>
  <c r="BA1045" i="223"/>
  <c r="BA1045" i="224"/>
  <c r="BA1045" i="225"/>
  <c r="BA1045" i="226"/>
  <c r="BA1045" i="227"/>
  <c r="BA1045" i="228"/>
  <c r="BA1089" i="210"/>
  <c r="BA1089" i="214"/>
  <c r="BA1089" i="229"/>
  <c r="BA1089" i="216"/>
  <c r="BA1089" i="217"/>
  <c r="BA1089" i="218"/>
  <c r="BA1089" i="219"/>
  <c r="BA1089" i="220"/>
  <c r="BA1089" i="221"/>
  <c r="BA1089" i="222"/>
  <c r="BA1089" i="223"/>
  <c r="BA1089" i="224"/>
  <c r="BA1089" i="225"/>
  <c r="BA1089" i="226"/>
  <c r="BA1089" i="227"/>
  <c r="BA1089" i="228"/>
  <c r="BA967" i="210"/>
  <c r="BA967" i="214"/>
  <c r="BA967" i="229"/>
  <c r="BA967" i="216"/>
  <c r="BA967" i="217"/>
  <c r="BA967" i="218"/>
  <c r="BA967" i="219"/>
  <c r="BA967" i="220"/>
  <c r="BA967" i="221"/>
  <c r="BA967" i="222"/>
  <c r="BA967" i="223"/>
  <c r="BA967" i="224"/>
  <c r="BA967" i="225"/>
  <c r="BA967" i="226"/>
  <c r="BA967" i="227"/>
  <c r="BA967" i="228"/>
  <c r="BA878" i="210"/>
  <c r="BA878" i="214"/>
  <c r="BA878" i="229"/>
  <c r="BA878" i="216"/>
  <c r="BA878" i="217"/>
  <c r="BA878" i="218"/>
  <c r="BA878" i="219"/>
  <c r="BA878" i="220"/>
  <c r="BA878" i="221"/>
  <c r="BA878" i="222"/>
  <c r="BA878" i="223"/>
  <c r="BA878" i="224"/>
  <c r="BA878" i="225"/>
  <c r="BA878" i="226"/>
  <c r="BA878" i="227"/>
  <c r="BA878" i="228"/>
  <c r="BA749" i="210"/>
  <c r="BA749" i="214"/>
  <c r="BA749" i="229"/>
  <c r="BA749" i="216"/>
  <c r="BA749" i="217"/>
  <c r="BA749" i="218"/>
  <c r="BA749" i="219"/>
  <c r="BA749" i="220"/>
  <c r="BA749" i="221"/>
  <c r="BA749" i="222"/>
  <c r="BA749" i="223"/>
  <c r="BA749" i="224"/>
  <c r="BA749" i="225"/>
  <c r="BA749" i="226"/>
  <c r="BA749" i="227"/>
  <c r="BA749" i="228"/>
  <c r="BA624" i="210"/>
  <c r="BA624" i="214"/>
  <c r="BA624" i="229"/>
  <c r="BA624" i="216"/>
  <c r="BA624" i="217"/>
  <c r="BA624" i="218"/>
  <c r="BA624" i="219"/>
  <c r="BA624" i="220"/>
  <c r="BA624" i="221"/>
  <c r="BA624" i="222"/>
  <c r="BA624" i="223"/>
  <c r="BA624" i="224"/>
  <c r="BA624" i="225"/>
  <c r="BA624" i="226"/>
  <c r="BA624" i="227"/>
  <c r="BA624" i="228"/>
  <c r="AZ408" i="210"/>
  <c r="AZ408" i="214"/>
  <c r="AZ408" i="229"/>
  <c r="AZ408" i="216"/>
  <c r="AZ408" i="217"/>
  <c r="AZ408" i="218"/>
  <c r="AZ408" i="219"/>
  <c r="AZ408" i="220"/>
  <c r="AZ408" i="221"/>
  <c r="AZ408" i="222"/>
  <c r="AZ408" i="223"/>
  <c r="AZ408" i="224"/>
  <c r="AZ408" i="225"/>
  <c r="AZ408" i="226"/>
  <c r="AZ408" i="227"/>
  <c r="AZ408" i="228"/>
  <c r="G408" i="213"/>
  <c r="BA265" i="210"/>
  <c r="BA265" i="214"/>
  <c r="BA265" i="229"/>
  <c r="BA265" i="216"/>
  <c r="BA265" i="217"/>
  <c r="BA265" i="218"/>
  <c r="BA265" i="219"/>
  <c r="BA265" i="220"/>
  <c r="BA265" i="221"/>
  <c r="BA265" i="222"/>
  <c r="BA265" i="223"/>
  <c r="BA265" i="224"/>
  <c r="BA265" i="225"/>
  <c r="BA265" i="226"/>
  <c r="BA265" i="227"/>
  <c r="BA265" i="228"/>
  <c r="BA99" i="210"/>
  <c r="BA99" i="214"/>
  <c r="BA99" i="229"/>
  <c r="BA99" i="216"/>
  <c r="BA99" i="217"/>
  <c r="BA99" i="218"/>
  <c r="BA99" i="219"/>
  <c r="BA99" i="220"/>
  <c r="BA99" i="221"/>
  <c r="BA99" i="222"/>
  <c r="BA99" i="223"/>
  <c r="BA99" i="224"/>
  <c r="BA99" i="225"/>
  <c r="BA99" i="226"/>
  <c r="BA99" i="227"/>
  <c r="BA99" i="228"/>
  <c r="BA1112" i="210"/>
  <c r="BA1112" i="214"/>
  <c r="BA1112" i="229"/>
  <c r="BA1112" i="216"/>
  <c r="BA1112" i="217"/>
  <c r="BA1112" i="218"/>
  <c r="BA1112" i="219"/>
  <c r="BA1112" i="220"/>
  <c r="BA1112" i="221"/>
  <c r="BA1112" i="222"/>
  <c r="BA1112" i="223"/>
  <c r="BA1112" i="224"/>
  <c r="BA1112" i="225"/>
  <c r="BA1112" i="226"/>
  <c r="BA1112" i="227"/>
  <c r="BA1112" i="228"/>
  <c r="BA1036" i="210"/>
  <c r="BA1036" i="214"/>
  <c r="BA1036" i="229"/>
  <c r="BA1036" i="216"/>
  <c r="BA1036" i="217"/>
  <c r="BA1036" i="218"/>
  <c r="BA1036" i="219"/>
  <c r="BA1036" i="220"/>
  <c r="BA1036" i="221"/>
  <c r="BA1036" i="222"/>
  <c r="BA1036" i="223"/>
  <c r="BA1036" i="224"/>
  <c r="BA1036" i="225"/>
  <c r="BA1036" i="226"/>
  <c r="BA1036" i="227"/>
  <c r="BA1036" i="228"/>
  <c r="BA966" i="210"/>
  <c r="BA966" i="214"/>
  <c r="BA966" i="229"/>
  <c r="BA966" i="216"/>
  <c r="BA966" i="217"/>
  <c r="BA966" i="218"/>
  <c r="BA966" i="219"/>
  <c r="BA966" i="220"/>
  <c r="BA966" i="221"/>
  <c r="BA966" i="222"/>
  <c r="BA966" i="223"/>
  <c r="BA966" i="224"/>
  <c r="BA966" i="225"/>
  <c r="BA966" i="226"/>
  <c r="BA966" i="227"/>
  <c r="BA966" i="228"/>
  <c r="BA877" i="210"/>
  <c r="BA877" i="214"/>
  <c r="BA877" i="229"/>
  <c r="BA877" i="216"/>
  <c r="BA877" i="217"/>
  <c r="BA877" i="218"/>
  <c r="BA877" i="219"/>
  <c r="BA877" i="220"/>
  <c r="BA877" i="221"/>
  <c r="BA877" i="222"/>
  <c r="BA877" i="223"/>
  <c r="BA877" i="224"/>
  <c r="BA877" i="225"/>
  <c r="BA877" i="226"/>
  <c r="BA877" i="227"/>
  <c r="BA877" i="228"/>
  <c r="BA775" i="210"/>
  <c r="BA775" i="214"/>
  <c r="BA775" i="229"/>
  <c r="BA775" i="216"/>
  <c r="BA775" i="217"/>
  <c r="BA775" i="218"/>
  <c r="BA775" i="219"/>
  <c r="BA775" i="220"/>
  <c r="BA775" i="221"/>
  <c r="BA775" i="222"/>
  <c r="BA775" i="223"/>
  <c r="BA775" i="224"/>
  <c r="BA775" i="225"/>
  <c r="BA775" i="226"/>
  <c r="BA775" i="227"/>
  <c r="BA775" i="228"/>
  <c r="AZ693" i="210"/>
  <c r="AZ693" i="214"/>
  <c r="AZ693" i="229"/>
  <c r="AZ693" i="216"/>
  <c r="AZ693" i="217"/>
  <c r="AZ693" i="219"/>
  <c r="AZ693" i="218"/>
  <c r="AZ693" i="220"/>
  <c r="AZ693" i="221"/>
  <c r="AZ693" i="222"/>
  <c r="AZ693" i="223"/>
  <c r="AZ693" i="224"/>
  <c r="AZ693" i="225"/>
  <c r="AZ693" i="226"/>
  <c r="AZ693" i="227"/>
  <c r="AZ693" i="228"/>
  <c r="BA623" i="210"/>
  <c r="BA623" i="214"/>
  <c r="BA623" i="229"/>
  <c r="BA623" i="216"/>
  <c r="BA623" i="217"/>
  <c r="BA623" i="218"/>
  <c r="BA623" i="219"/>
  <c r="BA623" i="220"/>
  <c r="BA623" i="221"/>
  <c r="BA623" i="222"/>
  <c r="BA623" i="223"/>
  <c r="BA623" i="224"/>
  <c r="BA623" i="225"/>
  <c r="BA623" i="226"/>
  <c r="BA623" i="227"/>
  <c r="BA623" i="228"/>
  <c r="BA518" i="210"/>
  <c r="BA518" i="214"/>
  <c r="BA518" i="229"/>
  <c r="BA518" i="216"/>
  <c r="BA518" i="217"/>
  <c r="BA518" i="218"/>
  <c r="BA518" i="219"/>
  <c r="BA518" i="220"/>
  <c r="BA518" i="221"/>
  <c r="BA518" i="222"/>
  <c r="BA518" i="223"/>
  <c r="BA518" i="224"/>
  <c r="BA518" i="225"/>
  <c r="BA518" i="226"/>
  <c r="BA518" i="227"/>
  <c r="BA518" i="228"/>
  <c r="BA328" i="210"/>
  <c r="BA328" i="214"/>
  <c r="BA328" i="229"/>
  <c r="BA328" i="216"/>
  <c r="BA328" i="217"/>
  <c r="BA328" i="218"/>
  <c r="BA328" i="219"/>
  <c r="BA328" i="220"/>
  <c r="BA328" i="221"/>
  <c r="BA328" i="222"/>
  <c r="BA328" i="223"/>
  <c r="BA328" i="224"/>
  <c r="BA328" i="225"/>
  <c r="BA328" i="226"/>
  <c r="BA328" i="227"/>
  <c r="BA328" i="228"/>
  <c r="BA166" i="210"/>
  <c r="BA166" i="214"/>
  <c r="BA166" i="229"/>
  <c r="BA166" i="216"/>
  <c r="BA166" i="217"/>
  <c r="BA166" i="218"/>
  <c r="BA166" i="219"/>
  <c r="BA166" i="220"/>
  <c r="BA166" i="221"/>
  <c r="BA166" i="222"/>
  <c r="BA166" i="223"/>
  <c r="BA166" i="224"/>
  <c r="BA166" i="225"/>
  <c r="BA166" i="226"/>
  <c r="BA166" i="227"/>
  <c r="BA166" i="228"/>
  <c r="BA1068" i="210"/>
  <c r="BA1068" i="214"/>
  <c r="BA1068" i="229"/>
  <c r="BA1068" i="216"/>
  <c r="BA1068" i="217"/>
  <c r="BA1068" i="218"/>
  <c r="BA1068" i="219"/>
  <c r="BA1068" i="220"/>
  <c r="BA1068" i="221"/>
  <c r="BA1068" i="222"/>
  <c r="BA1068" i="223"/>
  <c r="BA1068" i="224"/>
  <c r="BA1068" i="225"/>
  <c r="BA1068" i="226"/>
  <c r="BA1068" i="227"/>
  <c r="BA1068" i="228"/>
  <c r="G963" i="213"/>
  <c r="AZ963" i="210"/>
  <c r="AZ963" i="214"/>
  <c r="AZ963" i="229"/>
  <c r="AZ963" i="216"/>
  <c r="AZ963" i="217"/>
  <c r="AZ963" i="218"/>
  <c r="AZ963" i="219"/>
  <c r="AZ963" i="220"/>
  <c r="AZ963" i="221"/>
  <c r="AZ963" i="222"/>
  <c r="AZ963" i="223"/>
  <c r="AZ963" i="224"/>
  <c r="AZ963" i="225"/>
  <c r="AZ963" i="226"/>
  <c r="AZ963" i="227"/>
  <c r="AZ963" i="228"/>
  <c r="BA872" i="210"/>
  <c r="BA872" i="214"/>
  <c r="BA872" i="229"/>
  <c r="BA872" i="216"/>
  <c r="BA872" i="217"/>
  <c r="BA872" i="218"/>
  <c r="BA872" i="219"/>
  <c r="BA872" i="220"/>
  <c r="BA872" i="221"/>
  <c r="BA872" i="222"/>
  <c r="BA872" i="223"/>
  <c r="BA872" i="224"/>
  <c r="BA872" i="225"/>
  <c r="BA872" i="226"/>
  <c r="BA872" i="227"/>
  <c r="BA872" i="228"/>
  <c r="BA774" i="210"/>
  <c r="BA774" i="214"/>
  <c r="BA774" i="229"/>
  <c r="BA774" i="216"/>
  <c r="BA774" i="217"/>
  <c r="BA774" i="218"/>
  <c r="BA774" i="219"/>
  <c r="BA774" i="220"/>
  <c r="BA774" i="221"/>
  <c r="BA774" i="222"/>
  <c r="BA774" i="223"/>
  <c r="BA774" i="224"/>
  <c r="BA774" i="225"/>
  <c r="BA774" i="226"/>
  <c r="BA774" i="227"/>
  <c r="BA774" i="228"/>
  <c r="BA689" i="210"/>
  <c r="BA689" i="214"/>
  <c r="BA689" i="229"/>
  <c r="BA689" i="216"/>
  <c r="BA689" i="217"/>
  <c r="BA689" i="218"/>
  <c r="BA689" i="219"/>
  <c r="BA689" i="220"/>
  <c r="BA689" i="221"/>
  <c r="BA689" i="222"/>
  <c r="BA689" i="223"/>
  <c r="BA689" i="224"/>
  <c r="BA689" i="225"/>
  <c r="BA689" i="226"/>
  <c r="BA689" i="227"/>
  <c r="BA689" i="228"/>
  <c r="BA608" i="210"/>
  <c r="BA608" i="214"/>
  <c r="BA608" i="229"/>
  <c r="BA608" i="216"/>
  <c r="BA608" i="217"/>
  <c r="BA608" i="218"/>
  <c r="BA608" i="219"/>
  <c r="BA608" i="220"/>
  <c r="BA608" i="221"/>
  <c r="BA608" i="222"/>
  <c r="BA608" i="223"/>
  <c r="BA608" i="224"/>
  <c r="BA608" i="225"/>
  <c r="BA608" i="226"/>
  <c r="BA608" i="227"/>
  <c r="BA608" i="228"/>
  <c r="BA493" i="210"/>
  <c r="BA493" i="214"/>
  <c r="BA493" i="229"/>
  <c r="BA493" i="216"/>
  <c r="BA493" i="217"/>
  <c r="BA493" i="218"/>
  <c r="BA493" i="219"/>
  <c r="BA493" i="220"/>
  <c r="BA493" i="221"/>
  <c r="BA493" i="222"/>
  <c r="BA493" i="223"/>
  <c r="BA493" i="224"/>
  <c r="BA493" i="225"/>
  <c r="BA493" i="226"/>
  <c r="BA493" i="227"/>
  <c r="BA493" i="228"/>
  <c r="BA416" i="210"/>
  <c r="BA416" i="214"/>
  <c r="BA416" i="229"/>
  <c r="BA416" i="216"/>
  <c r="BA416" i="217"/>
  <c r="BA416" i="218"/>
  <c r="BA416" i="219"/>
  <c r="BA416" i="220"/>
  <c r="BA416" i="221"/>
  <c r="BA416" i="222"/>
  <c r="BA416" i="223"/>
  <c r="BA416" i="224"/>
  <c r="BA416" i="225"/>
  <c r="BA416" i="226"/>
  <c r="BA416" i="227"/>
  <c r="BA416" i="228"/>
  <c r="BA308" i="210"/>
  <c r="BA308" i="214"/>
  <c r="BA308" i="229"/>
  <c r="BA308" i="216"/>
  <c r="BA308" i="217"/>
  <c r="BA308" i="218"/>
  <c r="BA308" i="219"/>
  <c r="BA308" i="220"/>
  <c r="BA308" i="221"/>
  <c r="BA308" i="222"/>
  <c r="BA308" i="223"/>
  <c r="BA308" i="224"/>
  <c r="BA308" i="225"/>
  <c r="BA308" i="226"/>
  <c r="BA308" i="227"/>
  <c r="BA308" i="228"/>
  <c r="G159" i="213"/>
  <c r="AZ159" i="210"/>
  <c r="AZ159" i="214"/>
  <c r="AZ159" i="229"/>
  <c r="AZ159" i="216"/>
  <c r="AZ159" i="217"/>
  <c r="AZ159" i="218"/>
  <c r="AZ159" i="219"/>
  <c r="AZ159" i="220"/>
  <c r="AZ159" i="221"/>
  <c r="AZ159" i="222"/>
  <c r="AZ159" i="224"/>
  <c r="AZ159" i="225"/>
  <c r="AZ159" i="226"/>
  <c r="AZ159" i="223"/>
  <c r="AZ159" i="227"/>
  <c r="AZ159" i="228"/>
  <c r="AZ15" i="210"/>
  <c r="AZ15" i="214"/>
  <c r="AZ15" i="229"/>
  <c r="AZ15" i="216"/>
  <c r="AZ15" i="217"/>
  <c r="AZ15" i="218"/>
  <c r="AZ15" i="219"/>
  <c r="AZ15" i="220"/>
  <c r="AZ15" i="221"/>
  <c r="AZ15" i="222"/>
  <c r="AZ15" i="223"/>
  <c r="AZ15" i="224"/>
  <c r="AZ15" i="225"/>
  <c r="AZ15" i="226"/>
  <c r="AZ15" i="227"/>
  <c r="AZ15" i="228"/>
  <c r="BA1065" i="210"/>
  <c r="BA1065" i="214"/>
  <c r="BA1065" i="229"/>
  <c r="BA1065" i="216"/>
  <c r="BA1065" i="217"/>
  <c r="BA1065" i="218"/>
  <c r="BA1065" i="219"/>
  <c r="BA1065" i="220"/>
  <c r="BA1065" i="221"/>
  <c r="BA1065" i="222"/>
  <c r="BA1065" i="223"/>
  <c r="BA1065" i="224"/>
  <c r="BA1065" i="225"/>
  <c r="BA1065" i="226"/>
  <c r="BA1065" i="227"/>
  <c r="BA1065" i="228"/>
  <c r="BA970" i="210"/>
  <c r="BA970" i="214"/>
  <c r="BA970" i="229"/>
  <c r="BA970" i="216"/>
  <c r="BA970" i="217"/>
  <c r="BA970" i="218"/>
  <c r="BA970" i="219"/>
  <c r="BA970" i="220"/>
  <c r="BA970" i="221"/>
  <c r="BA970" i="222"/>
  <c r="BA970" i="223"/>
  <c r="BA970" i="224"/>
  <c r="BA970" i="225"/>
  <c r="BA970" i="226"/>
  <c r="BA970" i="227"/>
  <c r="BA970" i="228"/>
  <c r="BA884" i="210"/>
  <c r="BA884" i="214"/>
  <c r="BA884" i="229"/>
  <c r="BA884" i="216"/>
  <c r="BA884" i="217"/>
  <c r="BA884" i="218"/>
  <c r="BA884" i="219"/>
  <c r="BA884" i="220"/>
  <c r="BA884" i="221"/>
  <c r="BA884" i="222"/>
  <c r="BA884" i="223"/>
  <c r="BA884" i="224"/>
  <c r="BA884" i="225"/>
  <c r="BA884" i="226"/>
  <c r="BA884" i="227"/>
  <c r="BA884" i="228"/>
  <c r="BA798" i="210"/>
  <c r="BA798" i="214"/>
  <c r="BA798" i="229"/>
  <c r="BA798" i="216"/>
  <c r="BA798" i="217"/>
  <c r="BA798" i="218"/>
  <c r="BA798" i="219"/>
  <c r="BA798" i="220"/>
  <c r="BA798" i="221"/>
  <c r="BA798" i="222"/>
  <c r="BA798" i="223"/>
  <c r="BA798" i="224"/>
  <c r="BA798" i="225"/>
  <c r="BA798" i="226"/>
  <c r="BA798" i="227"/>
  <c r="BA798" i="228"/>
  <c r="BA649" i="210"/>
  <c r="BA649" i="214"/>
  <c r="BA649" i="229"/>
  <c r="BA649" i="216"/>
  <c r="BA649" i="217"/>
  <c r="BA649" i="218"/>
  <c r="BA649" i="219"/>
  <c r="BA649" i="220"/>
  <c r="BA649" i="221"/>
  <c r="BA649" i="222"/>
  <c r="BA649" i="223"/>
  <c r="BA649" i="224"/>
  <c r="BA649" i="225"/>
  <c r="BA649" i="226"/>
  <c r="BA649" i="227"/>
  <c r="BA649" i="228"/>
  <c r="BA531" i="210"/>
  <c r="BA531" i="214"/>
  <c r="BA531" i="229"/>
  <c r="BA531" i="216"/>
  <c r="BA531" i="217"/>
  <c r="BA531" i="218"/>
  <c r="BA531" i="219"/>
  <c r="BA531" i="220"/>
  <c r="BA531" i="221"/>
  <c r="BA531" i="222"/>
  <c r="BA531" i="223"/>
  <c r="BA531" i="224"/>
  <c r="BA531" i="225"/>
  <c r="BA531" i="226"/>
  <c r="BA531" i="227"/>
  <c r="BA531" i="228"/>
  <c r="AZ440" i="210"/>
  <c r="AZ440" i="214"/>
  <c r="AZ440" i="229"/>
  <c r="AZ440" i="216"/>
  <c r="AZ440" i="217"/>
  <c r="AZ440" i="218"/>
  <c r="AZ440" i="219"/>
  <c r="AZ440" i="220"/>
  <c r="AZ440" i="221"/>
  <c r="AZ440" i="222"/>
  <c r="AZ440" i="223"/>
  <c r="AZ440" i="224"/>
  <c r="AZ440" i="225"/>
  <c r="AZ440" i="226"/>
  <c r="AZ440" i="227"/>
  <c r="AZ440" i="228"/>
  <c r="G299" i="213"/>
  <c r="AZ299" i="210"/>
  <c r="AZ299" i="214"/>
  <c r="AZ299" i="229"/>
  <c r="AZ299" i="216"/>
  <c r="AZ299" i="217"/>
  <c r="AZ299" i="218"/>
  <c r="AZ299" i="219"/>
  <c r="AZ299" i="220"/>
  <c r="AZ299" i="221"/>
  <c r="AZ299" i="222"/>
  <c r="AZ299" i="223"/>
  <c r="AZ299" i="224"/>
  <c r="AZ299" i="225"/>
  <c r="AZ299" i="226"/>
  <c r="AZ299" i="227"/>
  <c r="AZ299" i="228"/>
  <c r="BA119" i="210"/>
  <c r="BA119" i="214"/>
  <c r="BA119" i="229"/>
  <c r="BA119" i="216"/>
  <c r="BA119" i="217"/>
  <c r="BA119" i="218"/>
  <c r="BA119" i="219"/>
  <c r="BA119" i="220"/>
  <c r="BA119" i="221"/>
  <c r="BA119" i="222"/>
  <c r="BA119" i="223"/>
  <c r="BA119" i="224"/>
  <c r="BA119" i="225"/>
  <c r="BA119" i="226"/>
  <c r="BA119" i="227"/>
  <c r="BA119" i="228"/>
  <c r="BA1073" i="210"/>
  <c r="BA1073" i="214"/>
  <c r="BA1073" i="229"/>
  <c r="BA1073" i="216"/>
  <c r="BA1073" i="217"/>
  <c r="BA1073" i="218"/>
  <c r="BA1073" i="219"/>
  <c r="BA1073" i="220"/>
  <c r="BA1073" i="221"/>
  <c r="BA1073" i="222"/>
  <c r="BA1073" i="223"/>
  <c r="BA1073" i="224"/>
  <c r="BA1073" i="225"/>
  <c r="BA1073" i="226"/>
  <c r="BA1073" i="227"/>
  <c r="BA1073" i="228"/>
  <c r="BA936" i="210"/>
  <c r="BA936" i="214"/>
  <c r="BA936" i="229"/>
  <c r="BA936" i="216"/>
  <c r="BA936" i="217"/>
  <c r="BA936" i="218"/>
  <c r="BA936" i="219"/>
  <c r="BA936" i="220"/>
  <c r="BA936" i="221"/>
  <c r="BA936" i="222"/>
  <c r="BA936" i="223"/>
  <c r="BA936" i="224"/>
  <c r="BA936" i="225"/>
  <c r="BA936" i="226"/>
  <c r="BA936" i="227"/>
  <c r="BA936" i="228"/>
  <c r="BA836" i="210"/>
  <c r="BA836" i="214"/>
  <c r="BA836" i="229"/>
  <c r="BA836" i="216"/>
  <c r="BA836" i="217"/>
  <c r="BA836" i="218"/>
  <c r="BA836" i="219"/>
  <c r="BA836" i="220"/>
  <c r="BA836" i="221"/>
  <c r="BA836" i="222"/>
  <c r="BA836" i="223"/>
  <c r="BA836" i="224"/>
  <c r="BA836" i="225"/>
  <c r="BA836" i="226"/>
  <c r="BA836" i="227"/>
  <c r="BA836" i="228"/>
  <c r="BA744" i="210"/>
  <c r="BA744" i="214"/>
  <c r="BA744" i="229"/>
  <c r="BA744" i="216"/>
  <c r="BA744" i="217"/>
  <c r="BA744" i="218"/>
  <c r="BA744" i="219"/>
  <c r="BA744" i="220"/>
  <c r="BA744" i="221"/>
  <c r="BA744" i="222"/>
  <c r="BA744" i="223"/>
  <c r="BA744" i="224"/>
  <c r="BA744" i="225"/>
  <c r="BA744" i="226"/>
  <c r="BA744" i="227"/>
  <c r="BA744" i="228"/>
  <c r="BA664" i="210"/>
  <c r="BA664" i="214"/>
  <c r="BA664" i="229"/>
  <c r="BA664" i="216"/>
  <c r="BA664" i="217"/>
  <c r="BA664" i="218"/>
  <c r="BA664" i="219"/>
  <c r="BA664" i="220"/>
  <c r="BA664" i="221"/>
  <c r="BA664" i="222"/>
  <c r="BA664" i="223"/>
  <c r="BA664" i="224"/>
  <c r="BA664" i="225"/>
  <c r="BA664" i="226"/>
  <c r="BA664" i="227"/>
  <c r="BA664" i="228"/>
  <c r="BA557" i="210"/>
  <c r="BA557" i="214"/>
  <c r="BA557" i="229"/>
  <c r="BA557" i="216"/>
  <c r="BA557" i="217"/>
  <c r="BA557" i="218"/>
  <c r="BA557" i="219"/>
  <c r="BA557" i="220"/>
  <c r="BA557" i="221"/>
  <c r="BA557" i="222"/>
  <c r="BA557" i="223"/>
  <c r="BA557" i="224"/>
  <c r="BA557" i="225"/>
  <c r="BA557" i="226"/>
  <c r="BA557" i="227"/>
  <c r="BA557" i="228"/>
  <c r="BA483" i="210"/>
  <c r="BA483" i="214"/>
  <c r="BA483" i="229"/>
  <c r="BA483" i="216"/>
  <c r="BA483" i="217"/>
  <c r="BA483" i="218"/>
  <c r="BA483" i="219"/>
  <c r="BA483" i="220"/>
  <c r="BA483" i="221"/>
  <c r="BA483" i="222"/>
  <c r="BA483" i="223"/>
  <c r="BA483" i="224"/>
  <c r="BA483" i="225"/>
  <c r="BA483" i="226"/>
  <c r="BA483" i="227"/>
  <c r="BA483" i="228"/>
  <c r="BA373" i="210"/>
  <c r="BA373" i="214"/>
  <c r="BA373" i="229"/>
  <c r="BA373" i="216"/>
  <c r="BA373" i="217"/>
  <c r="BA373" i="218"/>
  <c r="BA373" i="219"/>
  <c r="BA373" i="220"/>
  <c r="BA373" i="221"/>
  <c r="BA373" i="222"/>
  <c r="BA373" i="223"/>
  <c r="BA373" i="224"/>
  <c r="BA373" i="225"/>
  <c r="BA373" i="226"/>
  <c r="BA373" i="227"/>
  <c r="BA373" i="228"/>
  <c r="BA241" i="210"/>
  <c r="BA241" i="214"/>
  <c r="BA241" i="229"/>
  <c r="BA241" i="216"/>
  <c r="BA241" i="217"/>
  <c r="BA241" i="218"/>
  <c r="BA241" i="219"/>
  <c r="BA241" i="220"/>
  <c r="BA241" i="221"/>
  <c r="BA241" i="222"/>
  <c r="BA241" i="223"/>
  <c r="BA241" i="224"/>
  <c r="BA241" i="225"/>
  <c r="BA241" i="226"/>
  <c r="BA241" i="227"/>
  <c r="BA241" i="228"/>
  <c r="AZ55" i="210"/>
  <c r="AZ55" i="214"/>
  <c r="AZ55" i="229"/>
  <c r="AZ55" i="216"/>
  <c r="AZ55" i="217"/>
  <c r="AZ55" i="218"/>
  <c r="AZ55" i="219"/>
  <c r="AZ55" i="220"/>
  <c r="AZ55" i="221"/>
  <c r="AZ55" i="222"/>
  <c r="AZ55" i="223"/>
  <c r="AZ55" i="224"/>
  <c r="AZ55" i="225"/>
  <c r="AZ55" i="226"/>
  <c r="AZ55" i="227"/>
  <c r="AZ55" i="228"/>
  <c r="BA1120" i="210"/>
  <c r="BA1120" i="214"/>
  <c r="BA1120" i="229"/>
  <c r="BA1120" i="216"/>
  <c r="BA1120" i="217"/>
  <c r="BA1120" i="218"/>
  <c r="BA1120" i="219"/>
  <c r="BA1120" i="220"/>
  <c r="BA1120" i="221"/>
  <c r="BA1120" i="222"/>
  <c r="BA1120" i="223"/>
  <c r="BA1120" i="224"/>
  <c r="BA1120" i="225"/>
  <c r="BA1120" i="226"/>
  <c r="BA1120" i="227"/>
  <c r="BA1120" i="228"/>
  <c r="BA1050" i="210"/>
  <c r="BA1050" i="214"/>
  <c r="BA1050" i="229"/>
  <c r="BA1050" i="216"/>
  <c r="BA1050" i="217"/>
  <c r="BA1050" i="218"/>
  <c r="BA1050" i="219"/>
  <c r="BA1050" i="220"/>
  <c r="BA1050" i="221"/>
  <c r="BA1050" i="222"/>
  <c r="BA1050" i="223"/>
  <c r="BA1050" i="224"/>
  <c r="BA1050" i="225"/>
  <c r="BA1050" i="226"/>
  <c r="BA1050" i="227"/>
  <c r="BA1050" i="228"/>
  <c r="BA953" i="210"/>
  <c r="BA953" i="214"/>
  <c r="BA953" i="229"/>
  <c r="BA953" i="216"/>
  <c r="BA953" i="217"/>
  <c r="BA953" i="218"/>
  <c r="BA953" i="219"/>
  <c r="BA953" i="220"/>
  <c r="BA953" i="221"/>
  <c r="BA953" i="222"/>
  <c r="BA953" i="223"/>
  <c r="BA953" i="224"/>
  <c r="BA953" i="225"/>
  <c r="BA953" i="226"/>
  <c r="BA953" i="227"/>
  <c r="BA953" i="228"/>
  <c r="BA860" i="210"/>
  <c r="BA860" i="214"/>
  <c r="BA860" i="229"/>
  <c r="BA860" i="216"/>
  <c r="BA860" i="217"/>
  <c r="BA860" i="218"/>
  <c r="BA860" i="219"/>
  <c r="BA860" i="220"/>
  <c r="BA860" i="221"/>
  <c r="BA860" i="222"/>
  <c r="BA860" i="223"/>
  <c r="BA860" i="224"/>
  <c r="BA860" i="225"/>
  <c r="BA860" i="226"/>
  <c r="BA860" i="227"/>
  <c r="BA860" i="228"/>
  <c r="BA727" i="210"/>
  <c r="BA727" i="214"/>
  <c r="BA727" i="229"/>
  <c r="BA727" i="216"/>
  <c r="BA727" i="217"/>
  <c r="BA727" i="218"/>
  <c r="BA727" i="219"/>
  <c r="BA727" i="220"/>
  <c r="BA727" i="221"/>
  <c r="BA727" i="222"/>
  <c r="BA727" i="223"/>
  <c r="BA727" i="224"/>
  <c r="BA727" i="225"/>
  <c r="BA727" i="226"/>
  <c r="BA727" i="227"/>
  <c r="BA727" i="228"/>
  <c r="BA647" i="210"/>
  <c r="BA647" i="214"/>
  <c r="BA647" i="229"/>
  <c r="BA647" i="216"/>
  <c r="BA647" i="217"/>
  <c r="BA647" i="218"/>
  <c r="BA647" i="219"/>
  <c r="BA647" i="220"/>
  <c r="BA647" i="221"/>
  <c r="BA647" i="222"/>
  <c r="BA647" i="223"/>
  <c r="BA647" i="224"/>
  <c r="BA647" i="225"/>
  <c r="BA647" i="226"/>
  <c r="BA647" i="227"/>
  <c r="BA647" i="228"/>
  <c r="G537" i="213"/>
  <c r="AZ537" i="210"/>
  <c r="AZ537" i="214"/>
  <c r="AZ537" i="229"/>
  <c r="AZ537" i="216"/>
  <c r="AZ537" i="217"/>
  <c r="AZ537" i="218"/>
  <c r="AZ537" i="219"/>
  <c r="AZ537" i="220"/>
  <c r="AZ537" i="221"/>
  <c r="AZ537" i="222"/>
  <c r="AZ537" i="223"/>
  <c r="AZ537" i="224"/>
  <c r="AZ537" i="225"/>
  <c r="AZ537" i="226"/>
  <c r="AZ537" i="227"/>
  <c r="AZ537" i="228"/>
  <c r="AZ419" i="210"/>
  <c r="AZ419" i="214"/>
  <c r="AZ419" i="229"/>
  <c r="AZ419" i="216"/>
  <c r="AZ419" i="217"/>
  <c r="AZ419" i="218"/>
  <c r="AZ419" i="219"/>
  <c r="AZ419" i="220"/>
  <c r="AZ419" i="221"/>
  <c r="AZ419" i="222"/>
  <c r="AZ419" i="223"/>
  <c r="AZ419" i="224"/>
  <c r="AZ419" i="225"/>
  <c r="AZ419" i="226"/>
  <c r="AZ419" i="227"/>
  <c r="AZ419" i="228"/>
  <c r="G419" i="213"/>
  <c r="BA256" i="210"/>
  <c r="BA256" i="214"/>
  <c r="BA256" i="229"/>
  <c r="BA256" i="216"/>
  <c r="BA256" i="217"/>
  <c r="BA256" i="218"/>
  <c r="BA256" i="219"/>
  <c r="BA256" i="220"/>
  <c r="BA256" i="221"/>
  <c r="BA256" i="222"/>
  <c r="BA256" i="223"/>
  <c r="BA256" i="224"/>
  <c r="BA256" i="225"/>
  <c r="BA256" i="226"/>
  <c r="BA256" i="227"/>
  <c r="BA256" i="228"/>
  <c r="BA77" i="210"/>
  <c r="BA77" i="214"/>
  <c r="BA77" i="229"/>
  <c r="BA77" i="216"/>
  <c r="BA77" i="217"/>
  <c r="BA77" i="218"/>
  <c r="BA77" i="219"/>
  <c r="BA77" i="220"/>
  <c r="BA77" i="221"/>
  <c r="BA77" i="222"/>
  <c r="BA77" i="223"/>
  <c r="BA77" i="224"/>
  <c r="BA77" i="225"/>
  <c r="BA77" i="226"/>
  <c r="BA77" i="227"/>
  <c r="BA77" i="228"/>
  <c r="BA1084" i="210"/>
  <c r="BA1084" i="214"/>
  <c r="BA1084" i="229"/>
  <c r="BA1084" i="216"/>
  <c r="BA1084" i="217"/>
  <c r="BA1084" i="218"/>
  <c r="BA1084" i="219"/>
  <c r="BA1084" i="220"/>
  <c r="BA1084" i="221"/>
  <c r="BA1084" i="222"/>
  <c r="BA1084" i="223"/>
  <c r="BA1084" i="224"/>
  <c r="BA1084" i="225"/>
  <c r="BA1084" i="226"/>
  <c r="BA1084" i="227"/>
  <c r="BA1084" i="228"/>
  <c r="BA993" i="210"/>
  <c r="BA993" i="214"/>
  <c r="BA993" i="229"/>
  <c r="BA993" i="216"/>
  <c r="BA993" i="217"/>
  <c r="BA993" i="218"/>
  <c r="BA993" i="219"/>
  <c r="BA993" i="220"/>
  <c r="BA993" i="221"/>
  <c r="BA993" i="222"/>
  <c r="BA993" i="223"/>
  <c r="BA993" i="224"/>
  <c r="BA993" i="225"/>
  <c r="BA993" i="226"/>
  <c r="BA993" i="227"/>
  <c r="BA993" i="228"/>
  <c r="BA889" i="210"/>
  <c r="BA889" i="214"/>
  <c r="BA889" i="229"/>
  <c r="BA889" i="216"/>
  <c r="BA889" i="217"/>
  <c r="BA889" i="218"/>
  <c r="BA889" i="219"/>
  <c r="BA889" i="220"/>
  <c r="BA889" i="221"/>
  <c r="BA889" i="222"/>
  <c r="BA889" i="223"/>
  <c r="BA889" i="224"/>
  <c r="BA889" i="225"/>
  <c r="BA889" i="226"/>
  <c r="BA889" i="227"/>
  <c r="BA889" i="228"/>
  <c r="AZ794" i="210"/>
  <c r="AZ794" i="214"/>
  <c r="AZ794" i="229"/>
  <c r="AZ794" i="216"/>
  <c r="AZ794" i="217"/>
  <c r="AZ794" i="218"/>
  <c r="AZ794" i="219"/>
  <c r="AZ794" i="220"/>
  <c r="AZ794" i="221"/>
  <c r="AZ794" i="222"/>
  <c r="AZ794" i="223"/>
  <c r="AZ794" i="224"/>
  <c r="AZ794" i="225"/>
  <c r="AZ794" i="226"/>
  <c r="AZ794" i="227"/>
  <c r="AZ794" i="228"/>
  <c r="BA655" i="210"/>
  <c r="BA655" i="214"/>
  <c r="BA655" i="229"/>
  <c r="BA655" i="216"/>
  <c r="BA655" i="217"/>
  <c r="BA655" i="218"/>
  <c r="BA655" i="219"/>
  <c r="BA655" i="220"/>
  <c r="BA655" i="221"/>
  <c r="BA655" i="222"/>
  <c r="BA655" i="223"/>
  <c r="BA655" i="224"/>
  <c r="BA655" i="225"/>
  <c r="BA655" i="226"/>
  <c r="BA655" i="227"/>
  <c r="BA655" i="228"/>
  <c r="BA536" i="210"/>
  <c r="BA536" i="214"/>
  <c r="BA536" i="229"/>
  <c r="BA536" i="216"/>
  <c r="BA536" i="217"/>
  <c r="BA536" i="218"/>
  <c r="BA536" i="219"/>
  <c r="BA536" i="220"/>
  <c r="BA536" i="221"/>
  <c r="BA536" i="222"/>
  <c r="BA536" i="223"/>
  <c r="BA536" i="224"/>
  <c r="BA536" i="225"/>
  <c r="BA536" i="226"/>
  <c r="BA536" i="227"/>
  <c r="BA536" i="228"/>
  <c r="BA273" i="210"/>
  <c r="BA273" i="214"/>
  <c r="BA273" i="229"/>
  <c r="BA273" i="216"/>
  <c r="BA273" i="217"/>
  <c r="BA273" i="218"/>
  <c r="BA273" i="219"/>
  <c r="BA273" i="220"/>
  <c r="BA273" i="221"/>
  <c r="BA273" i="222"/>
  <c r="BA273" i="223"/>
  <c r="BA273" i="224"/>
  <c r="BA273" i="225"/>
  <c r="BA273" i="226"/>
  <c r="BA273" i="227"/>
  <c r="BA273" i="228"/>
  <c r="BA114" i="210"/>
  <c r="BA114" i="214"/>
  <c r="BA114" i="229"/>
  <c r="BA114" i="216"/>
  <c r="BA114" i="217"/>
  <c r="BA114" i="218"/>
  <c r="BA114" i="219"/>
  <c r="BA114" i="220"/>
  <c r="BA114" i="221"/>
  <c r="BA114" i="222"/>
  <c r="BA114" i="223"/>
  <c r="BA114" i="224"/>
  <c r="BA114" i="225"/>
  <c r="BA114" i="226"/>
  <c r="BA114" i="227"/>
  <c r="BA114" i="228"/>
  <c r="BA1077" i="210"/>
  <c r="BA1077" i="214"/>
  <c r="BA1077" i="229"/>
  <c r="BA1077" i="216"/>
  <c r="BA1077" i="217"/>
  <c r="BA1077" i="218"/>
  <c r="BA1077" i="219"/>
  <c r="BA1077" i="220"/>
  <c r="BA1077" i="221"/>
  <c r="BA1077" i="222"/>
  <c r="BA1077" i="223"/>
  <c r="BA1077" i="224"/>
  <c r="BA1077" i="225"/>
  <c r="BA1077" i="226"/>
  <c r="BA1077" i="227"/>
  <c r="BA1077" i="228"/>
  <c r="BA899" i="210"/>
  <c r="BA899" i="214"/>
  <c r="BA899" i="229"/>
  <c r="BA899" i="216"/>
  <c r="BA899" i="217"/>
  <c r="BA899" i="218"/>
  <c r="BA899" i="219"/>
  <c r="BA899" i="220"/>
  <c r="BA899" i="221"/>
  <c r="BA899" i="222"/>
  <c r="BA899" i="223"/>
  <c r="BA899" i="224"/>
  <c r="BA899" i="225"/>
  <c r="BA899" i="226"/>
  <c r="BA899" i="227"/>
  <c r="BA899" i="228"/>
  <c r="BA801" i="210"/>
  <c r="BA801" i="214"/>
  <c r="BA801" i="229"/>
  <c r="BA801" i="216"/>
  <c r="BA801" i="217"/>
  <c r="BA801" i="218"/>
  <c r="BA801" i="219"/>
  <c r="BA801" i="220"/>
  <c r="BA801" i="221"/>
  <c r="BA801" i="222"/>
  <c r="BA801" i="223"/>
  <c r="BA801" i="224"/>
  <c r="BA801" i="225"/>
  <c r="BA801" i="226"/>
  <c r="BA801" i="227"/>
  <c r="BA801" i="228"/>
  <c r="BA685" i="210"/>
  <c r="BA685" i="214"/>
  <c r="BA685" i="229"/>
  <c r="BA685" i="216"/>
  <c r="BA685" i="217"/>
  <c r="BA685" i="218"/>
  <c r="BA685" i="219"/>
  <c r="BA685" i="220"/>
  <c r="BA685" i="221"/>
  <c r="BA685" i="222"/>
  <c r="BA685" i="223"/>
  <c r="BA685" i="224"/>
  <c r="BA685" i="225"/>
  <c r="BA685" i="226"/>
  <c r="BA685" i="227"/>
  <c r="BA685" i="228"/>
  <c r="G482" i="213"/>
  <c r="AZ482" i="210"/>
  <c r="AZ482" i="214"/>
  <c r="AZ482" i="229"/>
  <c r="AZ482" i="216"/>
  <c r="AZ482" i="217"/>
  <c r="AZ482" i="218"/>
  <c r="AZ482" i="219"/>
  <c r="AZ482" i="220"/>
  <c r="AZ482" i="221"/>
  <c r="AZ482" i="222"/>
  <c r="AZ482" i="223"/>
  <c r="AZ482" i="224"/>
  <c r="AZ482" i="225"/>
  <c r="AZ482" i="226"/>
  <c r="AZ482" i="227"/>
  <c r="AZ482" i="228"/>
  <c r="BA251" i="210"/>
  <c r="BA251" i="214"/>
  <c r="BA251" i="229"/>
  <c r="BA251" i="216"/>
  <c r="BA251" i="217"/>
  <c r="BA251" i="218"/>
  <c r="BA251" i="219"/>
  <c r="BA251" i="220"/>
  <c r="BA251" i="221"/>
  <c r="BA251" i="222"/>
  <c r="BA251" i="223"/>
  <c r="BA251" i="224"/>
  <c r="BA251" i="225"/>
  <c r="BA251" i="226"/>
  <c r="BA251" i="227"/>
  <c r="BA251" i="228"/>
  <c r="AZ43" i="210"/>
  <c r="AZ43" i="214"/>
  <c r="AZ43" i="229"/>
  <c r="AZ43" i="216"/>
  <c r="AZ43" i="217"/>
  <c r="AZ43" i="218"/>
  <c r="AZ43" i="219"/>
  <c r="AZ43" i="220"/>
  <c r="AZ43" i="221"/>
  <c r="AZ43" i="222"/>
  <c r="AZ43" i="223"/>
  <c r="AZ43" i="224"/>
  <c r="AZ43" i="225"/>
  <c r="AZ43" i="226"/>
  <c r="AZ43" i="227"/>
  <c r="AZ43" i="228"/>
  <c r="AZ331" i="210"/>
  <c r="AZ331" i="214"/>
  <c r="AZ331" i="229"/>
  <c r="AZ331" i="216"/>
  <c r="AZ331" i="217"/>
  <c r="AZ331" i="218"/>
  <c r="AZ331" i="219"/>
  <c r="AZ331" i="220"/>
  <c r="AZ331" i="221"/>
  <c r="AZ331" i="222"/>
  <c r="AZ331" i="223"/>
  <c r="AZ331" i="224"/>
  <c r="AZ331" i="225"/>
  <c r="AZ331" i="226"/>
  <c r="AZ331" i="227"/>
  <c r="AZ331" i="228"/>
  <c r="AZ33" i="210"/>
  <c r="AZ33" i="214"/>
  <c r="AZ33" i="229"/>
  <c r="AZ33" i="216"/>
  <c r="AZ33" i="217"/>
  <c r="AZ33" i="218"/>
  <c r="AZ33" i="219"/>
  <c r="AZ33" i="220"/>
  <c r="AZ33" i="221"/>
  <c r="AZ33" i="223"/>
  <c r="AZ33" i="222"/>
  <c r="AZ33" i="224"/>
  <c r="AZ33" i="225"/>
  <c r="AZ33" i="226"/>
  <c r="AZ33" i="227"/>
  <c r="AZ33" i="228"/>
  <c r="AZ752" i="210"/>
  <c r="AZ752" i="214"/>
  <c r="AZ752" i="229"/>
  <c r="AZ752" i="216"/>
  <c r="AZ752" i="217"/>
  <c r="AZ752" i="218"/>
  <c r="AZ752" i="219"/>
  <c r="AZ752" i="220"/>
  <c r="AZ752" i="221"/>
  <c r="AZ752" i="222"/>
  <c r="AZ752" i="223"/>
  <c r="AZ752" i="224"/>
  <c r="AZ752" i="225"/>
  <c r="AZ752" i="226"/>
  <c r="AZ752" i="227"/>
  <c r="AZ752" i="228"/>
  <c r="BA693" i="210"/>
  <c r="BA693" i="214"/>
  <c r="BA693" i="229"/>
  <c r="BA693" i="216"/>
  <c r="BA693" i="217"/>
  <c r="BA693" i="218"/>
  <c r="BA693" i="219"/>
  <c r="BA693" i="220"/>
  <c r="BA693" i="221"/>
  <c r="BA693" i="222"/>
  <c r="BA693" i="223"/>
  <c r="BA693" i="224"/>
  <c r="BA693" i="225"/>
  <c r="BA693" i="226"/>
  <c r="BA693" i="227"/>
  <c r="BA693" i="228"/>
  <c r="BA440" i="210"/>
  <c r="BA440" i="214"/>
  <c r="BA440" i="229"/>
  <c r="BA440" i="216"/>
  <c r="BA440" i="217"/>
  <c r="BA440" i="218"/>
  <c r="BA440" i="219"/>
  <c r="BA440" i="220"/>
  <c r="BA440" i="221"/>
  <c r="BA440" i="222"/>
  <c r="BA440" i="223"/>
  <c r="BA440" i="224"/>
  <c r="BA440" i="225"/>
  <c r="BA440" i="226"/>
  <c r="BA440" i="227"/>
  <c r="BA440" i="228"/>
  <c r="BA29" i="210"/>
  <c r="BA29" i="214"/>
  <c r="BA29" i="229"/>
  <c r="BA29" i="216"/>
  <c r="BA29" i="217"/>
  <c r="BA29" i="218"/>
  <c r="BA29" i="219"/>
  <c r="BA29" i="220"/>
  <c r="BA29" i="221"/>
  <c r="BA29" i="222"/>
  <c r="BA29" i="223"/>
  <c r="BA29" i="224"/>
  <c r="BA29" i="225"/>
  <c r="BA29" i="226"/>
  <c r="BA29" i="227"/>
  <c r="BA29" i="228"/>
  <c r="BA1014" i="210"/>
  <c r="BA1014" i="214"/>
  <c r="BA1014" i="229"/>
  <c r="BA1014" i="216"/>
  <c r="BA1014" i="217"/>
  <c r="BA1014" i="218"/>
  <c r="BA1014" i="219"/>
  <c r="BA1014" i="220"/>
  <c r="BA1014" i="221"/>
  <c r="BA1014" i="222"/>
  <c r="BA1014" i="223"/>
  <c r="BA1014" i="224"/>
  <c r="BA1014" i="225"/>
  <c r="BA1014" i="226"/>
  <c r="BA1014" i="227"/>
  <c r="BA1014" i="228"/>
  <c r="BA922" i="210"/>
  <c r="BA922" i="214"/>
  <c r="BA922" i="229"/>
  <c r="BA922" i="216"/>
  <c r="BA922" i="217"/>
  <c r="BA922" i="218"/>
  <c r="BA922" i="219"/>
  <c r="BA922" i="220"/>
  <c r="BA922" i="221"/>
  <c r="BA922" i="222"/>
  <c r="BA922" i="223"/>
  <c r="BA922" i="224"/>
  <c r="BA922" i="225"/>
  <c r="BA922" i="226"/>
  <c r="BA922" i="227"/>
  <c r="BA922" i="228"/>
  <c r="BA997" i="210"/>
  <c r="BA997" i="214"/>
  <c r="BA997" i="229"/>
  <c r="BA997" i="216"/>
  <c r="BA997" i="217"/>
  <c r="BA997" i="218"/>
  <c r="BA997" i="219"/>
  <c r="BA997" i="220"/>
  <c r="BA997" i="221"/>
  <c r="BA997" i="222"/>
  <c r="BA997" i="223"/>
  <c r="BA997" i="224"/>
  <c r="BA997" i="225"/>
  <c r="BA997" i="226"/>
  <c r="BA997" i="227"/>
  <c r="BA997" i="228"/>
  <c r="G893" i="213"/>
  <c r="AZ893" i="210"/>
  <c r="AZ893" i="214"/>
  <c r="AZ893" i="229"/>
  <c r="AZ893" i="216"/>
  <c r="AZ893" i="217"/>
  <c r="AZ893" i="218"/>
  <c r="AZ893" i="219"/>
  <c r="AZ893" i="220"/>
  <c r="AZ893" i="221"/>
  <c r="AZ893" i="222"/>
  <c r="AZ893" i="223"/>
  <c r="AZ893" i="224"/>
  <c r="AZ893" i="225"/>
  <c r="AZ893" i="226"/>
  <c r="AZ893" i="227"/>
  <c r="AZ893" i="228"/>
  <c r="BA817" i="210"/>
  <c r="BA817" i="214"/>
  <c r="BA817" i="229"/>
  <c r="BA817" i="216"/>
  <c r="BA817" i="217"/>
  <c r="BA817" i="218"/>
  <c r="BA817" i="219"/>
  <c r="BA817" i="220"/>
  <c r="BA817" i="221"/>
  <c r="BA817" i="222"/>
  <c r="BA817" i="223"/>
  <c r="BA817" i="224"/>
  <c r="BA817" i="225"/>
  <c r="BA817" i="226"/>
  <c r="BA817" i="227"/>
  <c r="BA817" i="228"/>
  <c r="BA1109" i="210"/>
  <c r="BA1109" i="214"/>
  <c r="BA1109" i="229"/>
  <c r="BA1109" i="216"/>
  <c r="BA1109" i="217"/>
  <c r="BA1109" i="218"/>
  <c r="BA1109" i="219"/>
  <c r="BA1109" i="220"/>
  <c r="BA1109" i="221"/>
  <c r="BA1109" i="222"/>
  <c r="BA1109" i="223"/>
  <c r="BA1109" i="224"/>
  <c r="BA1109" i="225"/>
  <c r="BA1109" i="226"/>
  <c r="BA1109" i="227"/>
  <c r="BA1109" i="228"/>
  <c r="G789" i="213"/>
  <c r="AZ789" i="210"/>
  <c r="AZ789" i="214"/>
  <c r="AZ789" i="229"/>
  <c r="AZ789" i="216"/>
  <c r="AZ789" i="217"/>
  <c r="AZ789" i="218"/>
  <c r="AZ789" i="219"/>
  <c r="AZ789" i="220"/>
  <c r="AZ789" i="221"/>
  <c r="AZ789" i="222"/>
  <c r="AZ789" i="223"/>
  <c r="AZ789" i="224"/>
  <c r="AZ789" i="225"/>
  <c r="AZ789" i="226"/>
  <c r="AZ789" i="227"/>
  <c r="AZ789" i="228"/>
  <c r="G807" i="213"/>
  <c r="AZ807" i="210"/>
  <c r="AZ807" i="214"/>
  <c r="AZ807" i="229"/>
  <c r="AZ807" i="216"/>
  <c r="AZ807" i="217"/>
  <c r="AZ807" i="218"/>
  <c r="AZ807" i="219"/>
  <c r="AZ807" i="220"/>
  <c r="AZ807" i="221"/>
  <c r="AZ807" i="222"/>
  <c r="AZ807" i="223"/>
  <c r="AZ807" i="224"/>
  <c r="AZ807" i="225"/>
  <c r="AZ807" i="226"/>
  <c r="AZ807" i="227"/>
  <c r="AZ807" i="228"/>
  <c r="G779" i="213"/>
  <c r="AZ779" i="210"/>
  <c r="AZ779" i="214"/>
  <c r="AZ779" i="229"/>
  <c r="AZ779" i="216"/>
  <c r="AZ779" i="217"/>
  <c r="AZ779" i="218"/>
  <c r="AZ779" i="219"/>
  <c r="AZ779" i="220"/>
  <c r="AZ779" i="221"/>
  <c r="AZ779" i="222"/>
  <c r="AZ779" i="223"/>
  <c r="AZ779" i="224"/>
  <c r="AZ779" i="225"/>
  <c r="AZ779" i="226"/>
  <c r="AZ779" i="227"/>
  <c r="AZ779" i="228"/>
  <c r="BA660" i="210"/>
  <c r="BA660" i="214"/>
  <c r="BA660" i="229"/>
  <c r="BA660" i="216"/>
  <c r="BA660" i="217"/>
  <c r="BA660" i="218"/>
  <c r="BA660" i="219"/>
  <c r="BA660" i="220"/>
  <c r="BA660" i="221"/>
  <c r="BA660" i="222"/>
  <c r="BA660" i="223"/>
  <c r="BA660" i="224"/>
  <c r="BA660" i="225"/>
  <c r="BA660" i="226"/>
  <c r="BA660" i="227"/>
  <c r="BA660" i="228"/>
  <c r="BA580" i="210"/>
  <c r="BA580" i="214"/>
  <c r="BA580" i="229"/>
  <c r="BA580" i="216"/>
  <c r="BA580" i="217"/>
  <c r="BA580" i="218"/>
  <c r="BA580" i="219"/>
  <c r="BA580" i="220"/>
  <c r="BA580" i="221"/>
  <c r="BA580" i="222"/>
  <c r="BA580" i="223"/>
  <c r="BA580" i="224"/>
  <c r="BA580" i="225"/>
  <c r="BA580" i="226"/>
  <c r="BA580" i="227"/>
  <c r="BA580" i="228"/>
  <c r="G716" i="213"/>
  <c r="AZ716" i="210"/>
  <c r="AZ716" i="214"/>
  <c r="AZ716" i="229"/>
  <c r="AZ716" i="216"/>
  <c r="AZ716" i="217"/>
  <c r="AZ716" i="219"/>
  <c r="AZ716" i="218"/>
  <c r="AZ716" i="220"/>
  <c r="AZ716" i="221"/>
  <c r="AZ716" i="222"/>
  <c r="AZ716" i="223"/>
  <c r="AZ716" i="224"/>
  <c r="AZ716" i="225"/>
  <c r="AZ716" i="226"/>
  <c r="AZ716" i="227"/>
  <c r="AZ716" i="228"/>
  <c r="G726" i="213"/>
  <c r="AZ726" i="210"/>
  <c r="AZ726" i="214"/>
  <c r="AZ726" i="229"/>
  <c r="AZ726" i="216"/>
  <c r="AZ726" i="217"/>
  <c r="AZ726" i="219"/>
  <c r="AZ726" i="218"/>
  <c r="AZ726" i="220"/>
  <c r="AZ726" i="221"/>
  <c r="AZ726" i="222"/>
  <c r="AZ726" i="223"/>
  <c r="AZ726" i="224"/>
  <c r="AZ726" i="225"/>
  <c r="AZ726" i="226"/>
  <c r="AZ726" i="227"/>
  <c r="AZ726" i="228"/>
  <c r="BA458" i="210"/>
  <c r="BA458" i="214"/>
  <c r="BA458" i="229"/>
  <c r="BA458" i="216"/>
  <c r="BA458" i="217"/>
  <c r="BA458" i="218"/>
  <c r="BA458" i="219"/>
  <c r="BA458" i="220"/>
  <c r="BA458" i="221"/>
  <c r="BA458" i="222"/>
  <c r="BA458" i="223"/>
  <c r="BA458" i="224"/>
  <c r="BA458" i="225"/>
  <c r="BA458" i="226"/>
  <c r="BA458" i="227"/>
  <c r="BA458" i="228"/>
  <c r="BA376" i="210"/>
  <c r="BA376" i="214"/>
  <c r="BA376" i="229"/>
  <c r="BA376" i="216"/>
  <c r="BA376" i="217"/>
  <c r="BA376" i="218"/>
  <c r="BA376" i="219"/>
  <c r="BA376" i="220"/>
  <c r="BA376" i="221"/>
  <c r="BA376" i="222"/>
  <c r="BA376" i="223"/>
  <c r="BA376" i="224"/>
  <c r="BA376" i="225"/>
  <c r="BA376" i="226"/>
  <c r="BA376" i="227"/>
  <c r="BA376" i="228"/>
  <c r="BA344" i="210"/>
  <c r="BA344" i="214"/>
  <c r="BA344" i="229"/>
  <c r="BA344" i="216"/>
  <c r="BA344" i="217"/>
  <c r="BA344" i="218"/>
  <c r="BA344" i="219"/>
  <c r="BA344" i="220"/>
  <c r="BA344" i="221"/>
  <c r="BA344" i="222"/>
  <c r="BA344" i="223"/>
  <c r="BA344" i="224"/>
  <c r="BA344" i="225"/>
  <c r="BA344" i="226"/>
  <c r="BA344" i="227"/>
  <c r="BA344" i="228"/>
  <c r="BA292" i="210"/>
  <c r="BA292" i="214"/>
  <c r="BA292" i="229"/>
  <c r="BA292" i="216"/>
  <c r="BA292" i="217"/>
  <c r="BA292" i="218"/>
  <c r="BA292" i="219"/>
  <c r="BA292" i="220"/>
  <c r="BA292" i="221"/>
  <c r="BA292" i="222"/>
  <c r="BA292" i="223"/>
  <c r="BA292" i="224"/>
  <c r="BA292" i="225"/>
  <c r="BA292" i="226"/>
  <c r="BA292" i="227"/>
  <c r="BA292" i="228"/>
  <c r="G495" i="213"/>
  <c r="AZ495" i="210"/>
  <c r="AZ495" i="214"/>
  <c r="AZ495" i="229"/>
  <c r="AZ495" i="216"/>
  <c r="AZ495" i="217"/>
  <c r="AZ495" i="218"/>
  <c r="AZ495" i="219"/>
  <c r="AZ495" i="220"/>
  <c r="AZ495" i="221"/>
  <c r="AZ495" i="222"/>
  <c r="AZ495" i="223"/>
  <c r="AZ495" i="224"/>
  <c r="AZ495" i="225"/>
  <c r="AZ495" i="226"/>
  <c r="AZ495" i="227"/>
  <c r="AZ495" i="228"/>
  <c r="BA341" i="210"/>
  <c r="BA341" i="214"/>
  <c r="BA341" i="229"/>
  <c r="BA341" i="216"/>
  <c r="BA341" i="217"/>
  <c r="BA341" i="218"/>
  <c r="BA341" i="219"/>
  <c r="BA341" i="220"/>
  <c r="BA341" i="221"/>
  <c r="BA341" i="222"/>
  <c r="BA341" i="223"/>
  <c r="BA341" i="224"/>
  <c r="BA341" i="225"/>
  <c r="BA341" i="226"/>
  <c r="BA341" i="227"/>
  <c r="BA341" i="228"/>
  <c r="AZ263" i="210"/>
  <c r="AZ263" i="214"/>
  <c r="AZ263" i="229"/>
  <c r="AZ263" i="216"/>
  <c r="AZ263" i="217"/>
  <c r="AZ263" i="218"/>
  <c r="AZ263" i="219"/>
  <c r="AZ263" i="220"/>
  <c r="AZ263" i="221"/>
  <c r="AZ263" i="223"/>
  <c r="AZ263" i="222"/>
  <c r="AZ263" i="224"/>
  <c r="AZ263" i="225"/>
  <c r="AZ263" i="226"/>
  <c r="AZ263" i="227"/>
  <c r="AZ263" i="228"/>
  <c r="AZ253" i="210"/>
  <c r="AZ253" i="214"/>
  <c r="AZ253" i="229"/>
  <c r="AZ253" i="216"/>
  <c r="AZ253" i="217"/>
  <c r="AZ253" i="218"/>
  <c r="AZ253" i="219"/>
  <c r="AZ253" i="220"/>
  <c r="AZ253" i="221"/>
  <c r="AZ253" i="222"/>
  <c r="AZ253" i="223"/>
  <c r="AZ253" i="224"/>
  <c r="AZ253" i="225"/>
  <c r="AZ253" i="226"/>
  <c r="AZ253" i="227"/>
  <c r="AZ253" i="228"/>
  <c r="AZ232" i="210"/>
  <c r="AZ232" i="214"/>
  <c r="AZ232" i="229"/>
  <c r="AZ232" i="216"/>
  <c r="AZ232" i="217"/>
  <c r="AZ232" i="218"/>
  <c r="AZ232" i="219"/>
  <c r="AZ232" i="220"/>
  <c r="AZ232" i="221"/>
  <c r="AZ232" i="223"/>
  <c r="AZ232" i="222"/>
  <c r="AZ232" i="224"/>
  <c r="AZ232" i="225"/>
  <c r="AZ232" i="226"/>
  <c r="AZ232" i="227"/>
  <c r="AZ232" i="228"/>
  <c r="AZ168" i="210"/>
  <c r="AZ168" i="214"/>
  <c r="AZ168" i="229"/>
  <c r="AZ168" i="216"/>
  <c r="AZ168" i="217"/>
  <c r="AZ168" i="218"/>
  <c r="AZ168" i="219"/>
  <c r="AZ168" i="220"/>
  <c r="AZ168" i="221"/>
  <c r="AZ168" i="223"/>
  <c r="AZ168" i="222"/>
  <c r="AZ168" i="224"/>
  <c r="AZ168" i="225"/>
  <c r="AZ168" i="226"/>
  <c r="AZ168" i="227"/>
  <c r="AZ168" i="228"/>
  <c r="AZ128" i="210"/>
  <c r="AZ128" i="214"/>
  <c r="AZ128" i="229"/>
  <c r="AZ128" i="216"/>
  <c r="AZ128" i="217"/>
  <c r="AZ128" i="218"/>
  <c r="AZ128" i="219"/>
  <c r="AZ128" i="220"/>
  <c r="AZ128" i="221"/>
  <c r="AZ128" i="222"/>
  <c r="AZ128" i="223"/>
  <c r="AZ128" i="224"/>
  <c r="AZ128" i="225"/>
  <c r="AZ128" i="226"/>
  <c r="AZ128" i="227"/>
  <c r="AZ128" i="228"/>
  <c r="BA369" i="210"/>
  <c r="BA369" i="214"/>
  <c r="BA369" i="229"/>
  <c r="BA369" i="216"/>
  <c r="BA369" i="217"/>
  <c r="BA369" i="218"/>
  <c r="BA369" i="219"/>
  <c r="BA369" i="220"/>
  <c r="BA369" i="221"/>
  <c r="BA369" i="222"/>
  <c r="BA369" i="223"/>
  <c r="BA369" i="224"/>
  <c r="BA369" i="225"/>
  <c r="BA369" i="226"/>
  <c r="BA369" i="227"/>
  <c r="BA369" i="228"/>
  <c r="BA285" i="210"/>
  <c r="BA285" i="214"/>
  <c r="BA285" i="229"/>
  <c r="BA285" i="216"/>
  <c r="BA285" i="217"/>
  <c r="BA285" i="218"/>
  <c r="BA285" i="219"/>
  <c r="BA285" i="220"/>
  <c r="BA285" i="221"/>
  <c r="BA285" i="222"/>
  <c r="BA285" i="223"/>
  <c r="BA285" i="224"/>
  <c r="BA285" i="225"/>
  <c r="BA285" i="226"/>
  <c r="BA285" i="227"/>
  <c r="BA285" i="228"/>
  <c r="AZ6" i="210"/>
  <c r="AZ6" i="214"/>
  <c r="AZ6" i="229"/>
  <c r="AZ6" i="216"/>
  <c r="AZ6" i="217"/>
  <c r="AZ6" i="218"/>
  <c r="AZ6" i="219"/>
  <c r="AZ6" i="220"/>
  <c r="AZ6" i="221"/>
  <c r="AZ6" i="222"/>
  <c r="AZ6" i="223"/>
  <c r="AZ6" i="224"/>
  <c r="AZ6" i="225"/>
  <c r="AZ6" i="226"/>
  <c r="AZ6" i="227"/>
  <c r="AZ6" i="228"/>
  <c r="K28" i="220"/>
  <c r="BA1076" i="210"/>
  <c r="BA1076" i="214"/>
  <c r="BA1076" i="229"/>
  <c r="BA1076" i="216"/>
  <c r="BA1076" i="217"/>
  <c r="BA1076" i="218"/>
  <c r="BA1076" i="219"/>
  <c r="BA1076" i="220"/>
  <c r="BA1076" i="221"/>
  <c r="BA1076" i="222"/>
  <c r="BA1076" i="223"/>
  <c r="BA1076" i="224"/>
  <c r="BA1076" i="225"/>
  <c r="BA1076" i="226"/>
  <c r="BA1076" i="227"/>
  <c r="BA1076" i="228"/>
  <c r="BA951" i="210"/>
  <c r="BA951" i="214"/>
  <c r="BA951" i="229"/>
  <c r="BA951" i="216"/>
  <c r="BA951" i="217"/>
  <c r="BA951" i="218"/>
  <c r="BA951" i="219"/>
  <c r="BA951" i="220"/>
  <c r="BA951" i="221"/>
  <c r="BA951" i="222"/>
  <c r="BA951" i="223"/>
  <c r="BA951" i="224"/>
  <c r="BA951" i="225"/>
  <c r="BA951" i="226"/>
  <c r="BA951" i="227"/>
  <c r="BA951" i="228"/>
  <c r="BA865" i="210"/>
  <c r="BA865" i="214"/>
  <c r="BA865" i="229"/>
  <c r="BA865" i="216"/>
  <c r="BA865" i="217"/>
  <c r="BA865" i="218"/>
  <c r="BA865" i="219"/>
  <c r="BA865" i="220"/>
  <c r="BA865" i="221"/>
  <c r="BA865" i="222"/>
  <c r="BA865" i="223"/>
  <c r="BA865" i="224"/>
  <c r="BA865" i="225"/>
  <c r="BA865" i="226"/>
  <c r="BA865" i="227"/>
  <c r="BA865" i="228"/>
  <c r="BA731" i="210"/>
  <c r="BA731" i="214"/>
  <c r="BA731" i="229"/>
  <c r="BA731" i="216"/>
  <c r="BA731" i="217"/>
  <c r="BA731" i="218"/>
  <c r="BA731" i="219"/>
  <c r="BA731" i="220"/>
  <c r="BA731" i="221"/>
  <c r="BA731" i="222"/>
  <c r="BA731" i="223"/>
  <c r="BA731" i="224"/>
  <c r="BA731" i="225"/>
  <c r="BA731" i="226"/>
  <c r="BA731" i="227"/>
  <c r="BA731" i="228"/>
  <c r="BA611" i="210"/>
  <c r="BA611" i="214"/>
  <c r="BA611" i="229"/>
  <c r="BA611" i="216"/>
  <c r="BA611" i="217"/>
  <c r="BA611" i="218"/>
  <c r="BA611" i="219"/>
  <c r="BA611" i="220"/>
  <c r="BA611" i="221"/>
  <c r="BA611" i="222"/>
  <c r="BA611" i="223"/>
  <c r="BA611" i="224"/>
  <c r="BA611" i="225"/>
  <c r="BA611" i="226"/>
  <c r="BA611" i="227"/>
  <c r="BA611" i="228"/>
  <c r="AZ381" i="210"/>
  <c r="AZ381" i="214"/>
  <c r="AZ381" i="229"/>
  <c r="AZ381" i="216"/>
  <c r="AZ381" i="217"/>
  <c r="AZ381" i="218"/>
  <c r="AZ381" i="219"/>
  <c r="AZ381" i="220"/>
  <c r="AZ381" i="221"/>
  <c r="AZ381" i="222"/>
  <c r="AZ381" i="223"/>
  <c r="AZ381" i="224"/>
  <c r="AZ381" i="225"/>
  <c r="AZ381" i="226"/>
  <c r="AZ381" i="227"/>
  <c r="AZ381" i="228"/>
  <c r="BA250" i="210"/>
  <c r="BA250" i="214"/>
  <c r="BA250" i="229"/>
  <c r="BA250" i="216"/>
  <c r="BA250" i="217"/>
  <c r="BA250" i="218"/>
  <c r="BA250" i="219"/>
  <c r="BA250" i="220"/>
  <c r="BA250" i="221"/>
  <c r="BA250" i="222"/>
  <c r="BA250" i="223"/>
  <c r="BA250" i="224"/>
  <c r="BA250" i="225"/>
  <c r="BA250" i="226"/>
  <c r="BA250" i="227"/>
  <c r="BA250" i="228"/>
  <c r="BA73" i="210"/>
  <c r="BA73" i="214"/>
  <c r="BA73" i="229"/>
  <c r="BA73" i="216"/>
  <c r="BA73" i="217"/>
  <c r="BA73" i="218"/>
  <c r="BA73" i="219"/>
  <c r="BA73" i="220"/>
  <c r="BA73" i="221"/>
  <c r="BA73" i="222"/>
  <c r="BA73" i="223"/>
  <c r="BA73" i="224"/>
  <c r="BA73" i="225"/>
  <c r="BA73" i="226"/>
  <c r="BA73" i="227"/>
  <c r="BA73" i="228"/>
  <c r="BA1103" i="210"/>
  <c r="BA1103" i="214"/>
  <c r="BA1103" i="229"/>
  <c r="BA1103" i="216"/>
  <c r="BA1103" i="217"/>
  <c r="BA1103" i="218"/>
  <c r="BA1103" i="219"/>
  <c r="BA1103" i="220"/>
  <c r="BA1103" i="221"/>
  <c r="BA1103" i="222"/>
  <c r="BA1103" i="223"/>
  <c r="BA1103" i="224"/>
  <c r="BA1103" i="225"/>
  <c r="BA1103" i="226"/>
  <c r="BA1103" i="227"/>
  <c r="BA1103" i="228"/>
  <c r="BA1026" i="210"/>
  <c r="BA1026" i="214"/>
  <c r="BA1026" i="229"/>
  <c r="BA1026" i="216"/>
  <c r="BA1026" i="217"/>
  <c r="BA1026" i="218"/>
  <c r="BA1026" i="219"/>
  <c r="BA1026" i="220"/>
  <c r="BA1026" i="221"/>
  <c r="BA1026" i="222"/>
  <c r="BA1026" i="223"/>
  <c r="BA1026" i="224"/>
  <c r="BA1026" i="225"/>
  <c r="BA1026" i="226"/>
  <c r="BA1026" i="227"/>
  <c r="BA1026" i="228"/>
  <c r="BA956" i="210"/>
  <c r="BA956" i="214"/>
  <c r="BA956" i="229"/>
  <c r="BA956" i="216"/>
  <c r="BA956" i="217"/>
  <c r="BA956" i="218"/>
  <c r="BA956" i="219"/>
  <c r="BA956" i="220"/>
  <c r="BA956" i="221"/>
  <c r="BA956" i="222"/>
  <c r="BA956" i="223"/>
  <c r="BA956" i="224"/>
  <c r="BA956" i="225"/>
  <c r="BA956" i="226"/>
  <c r="BA956" i="227"/>
  <c r="BA956" i="228"/>
  <c r="BA854" i="210"/>
  <c r="BA854" i="214"/>
  <c r="BA854" i="229"/>
  <c r="BA854" i="216"/>
  <c r="BA854" i="217"/>
  <c r="BA854" i="218"/>
  <c r="BA854" i="219"/>
  <c r="BA854" i="220"/>
  <c r="BA854" i="221"/>
  <c r="BA854" i="222"/>
  <c r="BA854" i="223"/>
  <c r="BA854" i="224"/>
  <c r="BA854" i="225"/>
  <c r="BA854" i="226"/>
  <c r="BA854" i="227"/>
  <c r="BA854" i="228"/>
  <c r="BA768" i="210"/>
  <c r="BA768" i="214"/>
  <c r="BA768" i="229"/>
  <c r="BA768" i="216"/>
  <c r="BA768" i="217"/>
  <c r="BA768" i="218"/>
  <c r="BA768" i="219"/>
  <c r="BA768" i="220"/>
  <c r="BA768" i="221"/>
  <c r="BA768" i="222"/>
  <c r="BA768" i="223"/>
  <c r="BA768" i="224"/>
  <c r="BA768" i="225"/>
  <c r="BA768" i="226"/>
  <c r="BA768" i="227"/>
  <c r="BA768" i="228"/>
  <c r="BA683" i="210"/>
  <c r="BA683" i="214"/>
  <c r="BA683" i="229"/>
  <c r="BA683" i="216"/>
  <c r="BA683" i="217"/>
  <c r="BA683" i="218"/>
  <c r="BA683" i="219"/>
  <c r="BA683" i="220"/>
  <c r="BA683" i="221"/>
  <c r="BA683" i="222"/>
  <c r="BA683" i="223"/>
  <c r="BA683" i="224"/>
  <c r="BA683" i="225"/>
  <c r="BA683" i="226"/>
  <c r="BA683" i="227"/>
  <c r="BA683" i="228"/>
  <c r="BA617" i="210"/>
  <c r="BA617" i="214"/>
  <c r="BA617" i="229"/>
  <c r="BA617" i="216"/>
  <c r="BA617" i="217"/>
  <c r="BA617" i="218"/>
  <c r="BA617" i="219"/>
  <c r="BA617" i="220"/>
  <c r="BA617" i="221"/>
  <c r="BA617" i="222"/>
  <c r="BA617" i="223"/>
  <c r="BA617" i="224"/>
  <c r="BA617" i="225"/>
  <c r="BA617" i="226"/>
  <c r="BA617" i="227"/>
  <c r="BA617" i="228"/>
  <c r="BA510" i="210"/>
  <c r="BA510" i="214"/>
  <c r="BA510" i="229"/>
  <c r="BA510" i="216"/>
  <c r="BA510" i="217"/>
  <c r="BA510" i="218"/>
  <c r="BA510" i="219"/>
  <c r="BA510" i="220"/>
  <c r="BA510" i="221"/>
  <c r="BA510" i="222"/>
  <c r="BA510" i="223"/>
  <c r="BA510" i="224"/>
  <c r="BA510" i="225"/>
  <c r="BA510" i="226"/>
  <c r="BA510" i="227"/>
  <c r="BA510" i="228"/>
  <c r="BA309" i="210"/>
  <c r="BA309" i="214"/>
  <c r="BA309" i="229"/>
  <c r="BA309" i="216"/>
  <c r="BA309" i="217"/>
  <c r="BA309" i="218"/>
  <c r="BA309" i="219"/>
  <c r="BA309" i="220"/>
  <c r="BA309" i="221"/>
  <c r="BA309" i="222"/>
  <c r="BA309" i="223"/>
  <c r="BA309" i="224"/>
  <c r="BA309" i="225"/>
  <c r="BA309" i="226"/>
  <c r="BA309" i="227"/>
  <c r="BA309" i="228"/>
  <c r="BA147" i="210"/>
  <c r="BA147" i="214"/>
  <c r="BA147" i="229"/>
  <c r="BA147" i="216"/>
  <c r="BA147" i="217"/>
  <c r="BA147" i="218"/>
  <c r="BA147" i="219"/>
  <c r="BA147" i="220"/>
  <c r="BA147" i="221"/>
  <c r="BA147" i="222"/>
  <c r="BA147" i="223"/>
  <c r="BA147" i="224"/>
  <c r="BA147" i="225"/>
  <c r="BA147" i="226"/>
  <c r="BA147" i="227"/>
  <c r="BA147" i="228"/>
  <c r="BA1059" i="210"/>
  <c r="BA1059" i="214"/>
  <c r="BA1059" i="229"/>
  <c r="BA1059" i="216"/>
  <c r="BA1059" i="217"/>
  <c r="BA1059" i="218"/>
  <c r="BA1059" i="219"/>
  <c r="BA1059" i="220"/>
  <c r="BA1059" i="221"/>
  <c r="BA1059" i="222"/>
  <c r="BA1059" i="223"/>
  <c r="BA1059" i="224"/>
  <c r="BA1059" i="225"/>
  <c r="BA1059" i="226"/>
  <c r="BA1059" i="227"/>
  <c r="BA1059" i="228"/>
  <c r="BA949" i="210"/>
  <c r="BA949" i="214"/>
  <c r="BA949" i="229"/>
  <c r="BA949" i="216"/>
  <c r="BA949" i="217"/>
  <c r="BA949" i="218"/>
  <c r="BA949" i="219"/>
  <c r="BA949" i="220"/>
  <c r="BA949" i="221"/>
  <c r="BA949" i="222"/>
  <c r="BA949" i="223"/>
  <c r="BA949" i="224"/>
  <c r="BA949" i="225"/>
  <c r="BA949" i="226"/>
  <c r="BA949" i="227"/>
  <c r="BA949" i="228"/>
  <c r="BA851" i="210"/>
  <c r="BA851" i="214"/>
  <c r="BA851" i="229"/>
  <c r="BA851" i="216"/>
  <c r="BA851" i="217"/>
  <c r="BA851" i="218"/>
  <c r="BA851" i="219"/>
  <c r="BA851" i="220"/>
  <c r="BA851" i="221"/>
  <c r="BA851" i="222"/>
  <c r="BA851" i="223"/>
  <c r="BA851" i="224"/>
  <c r="BA851" i="225"/>
  <c r="BA851" i="226"/>
  <c r="BA851" i="227"/>
  <c r="BA851" i="228"/>
  <c r="BA762" i="210"/>
  <c r="BA762" i="214"/>
  <c r="BA762" i="229"/>
  <c r="BA762" i="216"/>
  <c r="BA762" i="217"/>
  <c r="BA762" i="218"/>
  <c r="BA762" i="219"/>
  <c r="BA762" i="220"/>
  <c r="BA762" i="221"/>
  <c r="BA762" i="222"/>
  <c r="BA762" i="223"/>
  <c r="BA762" i="224"/>
  <c r="BA762" i="225"/>
  <c r="BA762" i="226"/>
  <c r="BA762" i="227"/>
  <c r="BA762" i="228"/>
  <c r="BA682" i="210"/>
  <c r="BA682" i="214"/>
  <c r="BA682" i="229"/>
  <c r="BA682" i="216"/>
  <c r="BA682" i="217"/>
  <c r="BA682" i="218"/>
  <c r="BA682" i="219"/>
  <c r="BA682" i="220"/>
  <c r="BA682" i="221"/>
  <c r="BA682" i="222"/>
  <c r="BA682" i="223"/>
  <c r="BA682" i="224"/>
  <c r="BA682" i="225"/>
  <c r="BA682" i="226"/>
  <c r="BA682" i="227"/>
  <c r="BA682" i="228"/>
  <c r="AZ580" i="210"/>
  <c r="AZ580" i="214"/>
  <c r="AZ580" i="229"/>
  <c r="AZ580" i="216"/>
  <c r="AZ580" i="217"/>
  <c r="AZ580" i="219"/>
  <c r="AZ580" i="218"/>
  <c r="AZ580" i="220"/>
  <c r="AZ580" i="221"/>
  <c r="AZ580" i="222"/>
  <c r="AZ580" i="223"/>
  <c r="AZ580" i="224"/>
  <c r="AZ580" i="225"/>
  <c r="AZ580" i="226"/>
  <c r="AZ580" i="227"/>
  <c r="AZ580" i="228"/>
  <c r="BA484" i="210"/>
  <c r="BA484" i="214"/>
  <c r="BA484" i="229"/>
  <c r="BA484" i="216"/>
  <c r="BA484" i="217"/>
  <c r="BA484" i="218"/>
  <c r="BA484" i="219"/>
  <c r="BA484" i="220"/>
  <c r="BA484" i="221"/>
  <c r="BA484" i="222"/>
  <c r="BA484" i="223"/>
  <c r="BA484" i="224"/>
  <c r="BA484" i="225"/>
  <c r="BA484" i="226"/>
  <c r="BA484" i="227"/>
  <c r="BA484" i="228"/>
  <c r="BA411" i="210"/>
  <c r="BA411" i="214"/>
  <c r="BA411" i="229"/>
  <c r="BA411" i="216"/>
  <c r="BA411" i="217"/>
  <c r="BA411" i="218"/>
  <c r="BA411" i="219"/>
  <c r="BA411" i="220"/>
  <c r="BA411" i="221"/>
  <c r="BA411" i="222"/>
  <c r="BA411" i="223"/>
  <c r="BA411" i="224"/>
  <c r="BA411" i="225"/>
  <c r="BA411" i="226"/>
  <c r="BA411" i="227"/>
  <c r="BA411" i="228"/>
  <c r="BA300" i="210"/>
  <c r="BA300" i="214"/>
  <c r="BA300" i="229"/>
  <c r="BA300" i="216"/>
  <c r="BA300" i="217"/>
  <c r="BA300" i="218"/>
  <c r="BA300" i="219"/>
  <c r="BA300" i="220"/>
  <c r="BA300" i="221"/>
  <c r="BA300" i="222"/>
  <c r="BA300" i="223"/>
  <c r="BA300" i="224"/>
  <c r="BA300" i="225"/>
  <c r="BA300" i="226"/>
  <c r="BA300" i="227"/>
  <c r="BA300" i="228"/>
  <c r="BA143" i="210"/>
  <c r="BA143" i="214"/>
  <c r="BA143" i="229"/>
  <c r="BA143" i="216"/>
  <c r="BA143" i="217"/>
  <c r="BA143" i="218"/>
  <c r="BA143" i="219"/>
  <c r="BA143" i="220"/>
  <c r="BA143" i="221"/>
  <c r="BA143" i="222"/>
  <c r="BA143" i="223"/>
  <c r="BA143" i="224"/>
  <c r="BA143" i="225"/>
  <c r="BA143" i="226"/>
  <c r="BA143" i="227"/>
  <c r="BA143" i="228"/>
  <c r="AZ5" i="210"/>
  <c r="AZ5" i="214"/>
  <c r="AZ5" i="229"/>
  <c r="AZ5" i="216"/>
  <c r="AZ5" i="217"/>
  <c r="AZ5" i="218"/>
  <c r="AZ5" i="219"/>
  <c r="AZ5" i="220"/>
  <c r="AZ5" i="221"/>
  <c r="AZ5" i="222"/>
  <c r="AZ5" i="223"/>
  <c r="AZ5" i="224"/>
  <c r="AZ5" i="225"/>
  <c r="AZ5" i="226"/>
  <c r="AZ5" i="227"/>
  <c r="AZ5" i="228"/>
  <c r="AZ1053" i="210"/>
  <c r="AZ1053" i="214"/>
  <c r="AZ1053" i="229"/>
  <c r="AZ1053" i="216"/>
  <c r="AZ1053" i="217"/>
  <c r="AZ1053" i="218"/>
  <c r="AZ1053" i="219"/>
  <c r="AZ1053" i="220"/>
  <c r="AZ1053" i="221"/>
  <c r="AZ1053" i="222"/>
  <c r="AZ1053" i="223"/>
  <c r="AZ1053" i="224"/>
  <c r="AZ1053" i="225"/>
  <c r="AZ1053" i="226"/>
  <c r="AZ1053" i="227"/>
  <c r="AZ1053" i="228"/>
  <c r="BA962" i="210"/>
  <c r="BA962" i="214"/>
  <c r="BA962" i="229"/>
  <c r="BA962" i="216"/>
  <c r="BA962" i="217"/>
  <c r="BA962" i="218"/>
  <c r="BA962" i="219"/>
  <c r="BA962" i="220"/>
  <c r="BA962" i="221"/>
  <c r="BA962" i="222"/>
  <c r="BA962" i="223"/>
  <c r="BA962" i="224"/>
  <c r="BA962" i="225"/>
  <c r="BA962" i="226"/>
  <c r="BA962" i="227"/>
  <c r="BA962" i="228"/>
  <c r="BA871" i="210"/>
  <c r="BA871" i="214"/>
  <c r="BA871" i="229"/>
  <c r="BA871" i="216"/>
  <c r="BA871" i="217"/>
  <c r="BA871" i="218"/>
  <c r="BA871" i="219"/>
  <c r="BA871" i="220"/>
  <c r="BA871" i="221"/>
  <c r="BA871" i="222"/>
  <c r="BA871" i="223"/>
  <c r="BA871" i="224"/>
  <c r="BA871" i="225"/>
  <c r="BA871" i="226"/>
  <c r="BA871" i="227"/>
  <c r="BA871" i="228"/>
  <c r="BA781" i="210"/>
  <c r="BA781" i="214"/>
  <c r="BA781" i="229"/>
  <c r="BA781" i="216"/>
  <c r="BA781" i="217"/>
  <c r="BA781" i="218"/>
  <c r="BA781" i="219"/>
  <c r="BA781" i="220"/>
  <c r="BA781" i="221"/>
  <c r="BA781" i="222"/>
  <c r="BA781" i="223"/>
  <c r="BA781" i="224"/>
  <c r="BA781" i="225"/>
  <c r="BA781" i="226"/>
  <c r="BA781" i="227"/>
  <c r="BA781" i="228"/>
  <c r="BA640" i="210"/>
  <c r="BA640" i="214"/>
  <c r="BA640" i="229"/>
  <c r="BA640" i="216"/>
  <c r="BA640" i="217"/>
  <c r="BA640" i="218"/>
  <c r="BA640" i="219"/>
  <c r="BA640" i="220"/>
  <c r="BA640" i="221"/>
  <c r="BA640" i="222"/>
  <c r="BA640" i="223"/>
  <c r="BA640" i="224"/>
  <c r="BA640" i="225"/>
  <c r="BA640" i="226"/>
  <c r="BA640" i="227"/>
  <c r="BA640" i="228"/>
  <c r="BA525" i="210"/>
  <c r="BA525" i="214"/>
  <c r="BA525" i="229"/>
  <c r="BA525" i="216"/>
  <c r="BA525" i="217"/>
  <c r="BA525" i="218"/>
  <c r="BA525" i="219"/>
  <c r="BA525" i="220"/>
  <c r="BA525" i="221"/>
  <c r="BA525" i="222"/>
  <c r="BA525" i="223"/>
  <c r="BA525" i="224"/>
  <c r="BA525" i="225"/>
  <c r="BA525" i="226"/>
  <c r="BA525" i="227"/>
  <c r="BA525" i="228"/>
  <c r="AZ422" i="210"/>
  <c r="AZ422" i="214"/>
  <c r="AZ422" i="229"/>
  <c r="AZ422" i="216"/>
  <c r="AZ422" i="217"/>
  <c r="AZ422" i="218"/>
  <c r="AZ422" i="219"/>
  <c r="AZ422" i="220"/>
  <c r="AZ422" i="221"/>
  <c r="AZ422" i="222"/>
  <c r="AZ422" i="223"/>
  <c r="AZ422" i="224"/>
  <c r="AZ422" i="225"/>
  <c r="AZ422" i="226"/>
  <c r="AZ422" i="227"/>
  <c r="AZ422" i="228"/>
  <c r="AZ285" i="210"/>
  <c r="AZ285" i="214"/>
  <c r="AZ285" i="229"/>
  <c r="AZ285" i="216"/>
  <c r="AZ285" i="217"/>
  <c r="AZ285" i="218"/>
  <c r="AZ285" i="219"/>
  <c r="AZ285" i="220"/>
  <c r="AZ285" i="221"/>
  <c r="AZ285" i="222"/>
  <c r="AZ285" i="223"/>
  <c r="AZ285" i="224"/>
  <c r="AZ285" i="225"/>
  <c r="AZ285" i="226"/>
  <c r="AZ285" i="227"/>
  <c r="AZ285" i="228"/>
  <c r="BA54" i="210"/>
  <c r="BA54" i="214"/>
  <c r="BA54" i="229"/>
  <c r="BA54" i="216"/>
  <c r="BA54" i="217"/>
  <c r="BA54" i="218"/>
  <c r="BA54" i="219"/>
  <c r="BA54" i="220"/>
  <c r="BA54" i="221"/>
  <c r="BA54" i="222"/>
  <c r="BA54" i="223"/>
  <c r="BA54" i="224"/>
  <c r="BA54" i="225"/>
  <c r="BA54" i="226"/>
  <c r="BA54" i="227"/>
  <c r="BA54" i="228"/>
  <c r="BA1064" i="210"/>
  <c r="BA1064" i="214"/>
  <c r="BA1064" i="229"/>
  <c r="BA1064" i="216"/>
  <c r="BA1064" i="217"/>
  <c r="BA1064" i="218"/>
  <c r="BA1064" i="219"/>
  <c r="BA1064" i="220"/>
  <c r="BA1064" i="221"/>
  <c r="BA1064" i="222"/>
  <c r="BA1064" i="223"/>
  <c r="BA1064" i="224"/>
  <c r="BA1064" i="225"/>
  <c r="BA1064" i="226"/>
  <c r="BA1064" i="227"/>
  <c r="BA1064" i="228"/>
  <c r="G923" i="213"/>
  <c r="AZ923" i="210"/>
  <c r="AZ923" i="214"/>
  <c r="AZ923" i="229"/>
  <c r="AZ923" i="216"/>
  <c r="AZ923" i="217"/>
  <c r="AZ923" i="218"/>
  <c r="AZ923" i="219"/>
  <c r="AZ923" i="220"/>
  <c r="AZ923" i="221"/>
  <c r="AZ923" i="222"/>
  <c r="AZ923" i="223"/>
  <c r="AZ923" i="224"/>
  <c r="AZ923" i="225"/>
  <c r="AZ923" i="226"/>
  <c r="AZ923" i="227"/>
  <c r="AZ923" i="228"/>
  <c r="BA827" i="210"/>
  <c r="BA827" i="214"/>
  <c r="BA827" i="229"/>
  <c r="BA827" i="216"/>
  <c r="BA827" i="217"/>
  <c r="BA827" i="218"/>
  <c r="BA827" i="219"/>
  <c r="BA827" i="220"/>
  <c r="BA827" i="221"/>
  <c r="BA827" i="222"/>
  <c r="BA827" i="223"/>
  <c r="BA827" i="224"/>
  <c r="BA827" i="225"/>
  <c r="BA827" i="226"/>
  <c r="BA827" i="227"/>
  <c r="BA827" i="228"/>
  <c r="BA739" i="210"/>
  <c r="BA739" i="214"/>
  <c r="BA739" i="229"/>
  <c r="BA739" i="216"/>
  <c r="BA739" i="217"/>
  <c r="BA739" i="218"/>
  <c r="BA739" i="219"/>
  <c r="BA739" i="220"/>
  <c r="BA739" i="221"/>
  <c r="BA739" i="222"/>
  <c r="BA739" i="223"/>
  <c r="BA739" i="224"/>
  <c r="BA739" i="225"/>
  <c r="BA739" i="226"/>
  <c r="BA739" i="227"/>
  <c r="BA739" i="228"/>
  <c r="BA648" i="210"/>
  <c r="BA648" i="214"/>
  <c r="BA648" i="229"/>
  <c r="BA648" i="216"/>
  <c r="BA648" i="217"/>
  <c r="BA648" i="218"/>
  <c r="BA648" i="219"/>
  <c r="BA648" i="220"/>
  <c r="BA648" i="221"/>
  <c r="BA648" i="222"/>
  <c r="BA648" i="223"/>
  <c r="BA648" i="224"/>
  <c r="BA648" i="225"/>
  <c r="BA648" i="226"/>
  <c r="BA648" i="227"/>
  <c r="BA648" i="228"/>
  <c r="BA550" i="210"/>
  <c r="BA550" i="214"/>
  <c r="BA550" i="229"/>
  <c r="BA550" i="216"/>
  <c r="BA550" i="217"/>
  <c r="BA550" i="218"/>
  <c r="BA550" i="219"/>
  <c r="BA550" i="220"/>
  <c r="BA550" i="221"/>
  <c r="BA550" i="222"/>
  <c r="BA550" i="223"/>
  <c r="BA550" i="224"/>
  <c r="BA550" i="225"/>
  <c r="BA550" i="226"/>
  <c r="BA550" i="227"/>
  <c r="BA550" i="228"/>
  <c r="BA475" i="210"/>
  <c r="BA475" i="214"/>
  <c r="BA475" i="229"/>
  <c r="BA475" i="216"/>
  <c r="BA475" i="217"/>
  <c r="BA475" i="218"/>
  <c r="BA475" i="219"/>
  <c r="BA475" i="220"/>
  <c r="BA475" i="221"/>
  <c r="BA475" i="222"/>
  <c r="BA475" i="223"/>
  <c r="BA475" i="224"/>
  <c r="BA475" i="225"/>
  <c r="BA475" i="226"/>
  <c r="BA475" i="227"/>
  <c r="BA475" i="228"/>
  <c r="AZ356" i="210"/>
  <c r="AZ356" i="214"/>
  <c r="AZ356" i="229"/>
  <c r="AZ356" i="216"/>
  <c r="AZ356" i="217"/>
  <c r="AZ356" i="218"/>
  <c r="AZ356" i="219"/>
  <c r="AZ356" i="220"/>
  <c r="AZ356" i="221"/>
  <c r="AZ356" i="222"/>
  <c r="AZ356" i="223"/>
  <c r="AZ356" i="224"/>
  <c r="AZ356" i="225"/>
  <c r="AZ356" i="226"/>
  <c r="AZ356" i="227"/>
  <c r="AZ356" i="228"/>
  <c r="BA226" i="210"/>
  <c r="BA226" i="214"/>
  <c r="BA226" i="229"/>
  <c r="BA226" i="216"/>
  <c r="BA226" i="217"/>
  <c r="BA226" i="218"/>
  <c r="BA226" i="219"/>
  <c r="BA226" i="220"/>
  <c r="BA226" i="221"/>
  <c r="BA226" i="222"/>
  <c r="BA226" i="223"/>
  <c r="BA226" i="224"/>
  <c r="BA226" i="225"/>
  <c r="BA226" i="226"/>
  <c r="BA226" i="227"/>
  <c r="BA226" i="228"/>
  <c r="AZ37" i="210"/>
  <c r="AZ37" i="214"/>
  <c r="AZ37" i="229"/>
  <c r="AZ37" i="216"/>
  <c r="AZ37" i="217"/>
  <c r="AZ37" i="218"/>
  <c r="AZ37" i="219"/>
  <c r="AZ37" i="220"/>
  <c r="AZ37" i="221"/>
  <c r="AZ37" i="222"/>
  <c r="AZ37" i="223"/>
  <c r="AZ37" i="224"/>
  <c r="AZ37" i="225"/>
  <c r="AZ37" i="226"/>
  <c r="AZ37" i="227"/>
  <c r="AZ37" i="228"/>
  <c r="BA1115" i="210"/>
  <c r="BA1115" i="214"/>
  <c r="BA1115" i="229"/>
  <c r="BA1115" i="216"/>
  <c r="BA1115" i="217"/>
  <c r="BA1115" i="218"/>
  <c r="BA1115" i="219"/>
  <c r="BA1115" i="220"/>
  <c r="BA1115" i="221"/>
  <c r="BA1115" i="222"/>
  <c r="BA1115" i="223"/>
  <c r="BA1115" i="224"/>
  <c r="BA1115" i="225"/>
  <c r="BA1115" i="226"/>
  <c r="BA1115" i="227"/>
  <c r="BA1115" i="228"/>
  <c r="AZ1040" i="210"/>
  <c r="AZ1040" i="214"/>
  <c r="AZ1040" i="229"/>
  <c r="AZ1040" i="216"/>
  <c r="AZ1040" i="217"/>
  <c r="AZ1040" i="218"/>
  <c r="AZ1040" i="219"/>
  <c r="AZ1040" i="220"/>
  <c r="AZ1040" i="221"/>
  <c r="AZ1040" i="222"/>
  <c r="AZ1040" i="223"/>
  <c r="AZ1040" i="224"/>
  <c r="AZ1040" i="225"/>
  <c r="AZ1040" i="226"/>
  <c r="AZ1040" i="227"/>
  <c r="AZ1040" i="228"/>
  <c r="G1040" i="213"/>
  <c r="AZ944" i="210"/>
  <c r="AZ944" i="214"/>
  <c r="AZ944" i="229"/>
  <c r="AZ944" i="216"/>
  <c r="AZ944" i="217"/>
  <c r="AZ944" i="218"/>
  <c r="AZ944" i="219"/>
  <c r="AZ944" i="220"/>
  <c r="AZ944" i="221"/>
  <c r="AZ944" i="222"/>
  <c r="AZ944" i="223"/>
  <c r="AZ944" i="224"/>
  <c r="AZ944" i="225"/>
  <c r="AZ944" i="226"/>
  <c r="AZ944" i="227"/>
  <c r="AZ944" i="228"/>
  <c r="BA846" i="210"/>
  <c r="BA846" i="214"/>
  <c r="BA846" i="229"/>
  <c r="BA846" i="216"/>
  <c r="BA846" i="217"/>
  <c r="BA846" i="218"/>
  <c r="BA846" i="219"/>
  <c r="BA846" i="220"/>
  <c r="BA846" i="221"/>
  <c r="BA846" i="222"/>
  <c r="BA846" i="223"/>
  <c r="BA846" i="224"/>
  <c r="BA846" i="225"/>
  <c r="BA846" i="226"/>
  <c r="BA846" i="227"/>
  <c r="BA846" i="228"/>
  <c r="BA718" i="210"/>
  <c r="BA718" i="214"/>
  <c r="BA718" i="229"/>
  <c r="BA718" i="216"/>
  <c r="BA718" i="217"/>
  <c r="BA718" i="218"/>
  <c r="BA718" i="219"/>
  <c r="BA718" i="220"/>
  <c r="BA718" i="221"/>
  <c r="BA718" i="222"/>
  <c r="BA718" i="223"/>
  <c r="BA718" i="224"/>
  <c r="BA718" i="225"/>
  <c r="BA718" i="226"/>
  <c r="BA718" i="227"/>
  <c r="BA718" i="228"/>
  <c r="AZ637" i="210"/>
  <c r="AZ637" i="214"/>
  <c r="AZ637" i="229"/>
  <c r="AZ637" i="216"/>
  <c r="AZ637" i="217"/>
  <c r="AZ637" i="219"/>
  <c r="AZ637" i="218"/>
  <c r="AZ637" i="220"/>
  <c r="AZ637" i="221"/>
  <c r="AZ637" i="222"/>
  <c r="AZ637" i="223"/>
  <c r="AZ637" i="224"/>
  <c r="AZ637" i="225"/>
  <c r="AZ637" i="226"/>
  <c r="AZ637" i="227"/>
  <c r="AZ637" i="228"/>
  <c r="BA523" i="210"/>
  <c r="BA523" i="214"/>
  <c r="BA523" i="229"/>
  <c r="BA523" i="216"/>
  <c r="BA523" i="217"/>
  <c r="BA523" i="218"/>
  <c r="BA523" i="219"/>
  <c r="BA523" i="220"/>
  <c r="BA523" i="221"/>
  <c r="BA523" i="222"/>
  <c r="BA523" i="223"/>
  <c r="BA523" i="224"/>
  <c r="BA523" i="225"/>
  <c r="BA523" i="226"/>
  <c r="BA523" i="227"/>
  <c r="BA523" i="228"/>
  <c r="BA372" i="210"/>
  <c r="BA372" i="214"/>
  <c r="BA372" i="229"/>
  <c r="BA372" i="216"/>
  <c r="BA372" i="217"/>
  <c r="BA372" i="218"/>
  <c r="BA372" i="219"/>
  <c r="BA372" i="220"/>
  <c r="BA372" i="221"/>
  <c r="BA372" i="222"/>
  <c r="BA372" i="223"/>
  <c r="BA372" i="224"/>
  <c r="BA372" i="225"/>
  <c r="BA372" i="226"/>
  <c r="BA372" i="227"/>
  <c r="BA372" i="228"/>
  <c r="BA240" i="210"/>
  <c r="BA240" i="214"/>
  <c r="BA240" i="229"/>
  <c r="BA240" i="216"/>
  <c r="BA240" i="217"/>
  <c r="BA240" i="218"/>
  <c r="BA240" i="219"/>
  <c r="BA240" i="220"/>
  <c r="BA240" i="221"/>
  <c r="BA240" i="222"/>
  <c r="BA240" i="223"/>
  <c r="BA240" i="224"/>
  <c r="BA240" i="225"/>
  <c r="BA240" i="226"/>
  <c r="BA240" i="227"/>
  <c r="BA240" i="228"/>
  <c r="BA63" i="210"/>
  <c r="BA63" i="214"/>
  <c r="BA63" i="229"/>
  <c r="BA63" i="216"/>
  <c r="BA63" i="217"/>
  <c r="BA63" i="218"/>
  <c r="BA63" i="219"/>
  <c r="BA63" i="220"/>
  <c r="BA63" i="221"/>
  <c r="BA63" i="222"/>
  <c r="BA63" i="223"/>
  <c r="BA63" i="224"/>
  <c r="BA63" i="225"/>
  <c r="BA63" i="226"/>
  <c r="BA63" i="227"/>
  <c r="BA63" i="228"/>
  <c r="BA1071" i="210"/>
  <c r="BA1071" i="214"/>
  <c r="BA1071" i="229"/>
  <c r="BA1071" i="216"/>
  <c r="BA1071" i="217"/>
  <c r="BA1071" i="218"/>
  <c r="BA1071" i="219"/>
  <c r="BA1071" i="220"/>
  <c r="BA1071" i="221"/>
  <c r="BA1071" i="222"/>
  <c r="BA1071" i="223"/>
  <c r="BA1071" i="224"/>
  <c r="BA1071" i="225"/>
  <c r="BA1071" i="226"/>
  <c r="BA1071" i="227"/>
  <c r="BA1071" i="228"/>
  <c r="BA983" i="210"/>
  <c r="BA983" i="214"/>
  <c r="BA983" i="229"/>
  <c r="BA983" i="216"/>
  <c r="BA983" i="217"/>
  <c r="BA983" i="218"/>
  <c r="BA983" i="219"/>
  <c r="BA983" i="220"/>
  <c r="BA983" i="221"/>
  <c r="BA983" i="222"/>
  <c r="BA983" i="223"/>
  <c r="BA983" i="224"/>
  <c r="BA983" i="225"/>
  <c r="BA983" i="226"/>
  <c r="BA983" i="227"/>
  <c r="BA983" i="228"/>
  <c r="G880" i="213"/>
  <c r="AZ880" i="210"/>
  <c r="AZ880" i="214"/>
  <c r="AZ880" i="229"/>
  <c r="AZ880" i="216"/>
  <c r="AZ880" i="217"/>
  <c r="AZ880" i="218"/>
  <c r="AZ880" i="219"/>
  <c r="AZ880" i="220"/>
  <c r="AZ880" i="221"/>
  <c r="AZ880" i="222"/>
  <c r="AZ880" i="223"/>
  <c r="AZ880" i="224"/>
  <c r="AZ880" i="225"/>
  <c r="AZ880" i="226"/>
  <c r="AZ880" i="227"/>
  <c r="AZ880" i="228"/>
  <c r="AZ778" i="210"/>
  <c r="AZ778" i="214"/>
  <c r="AZ778" i="229"/>
  <c r="AZ778" i="216"/>
  <c r="AZ778" i="217"/>
  <c r="AZ778" i="218"/>
  <c r="AZ778" i="219"/>
  <c r="AZ778" i="220"/>
  <c r="AZ778" i="221"/>
  <c r="AZ778" i="222"/>
  <c r="AZ778" i="223"/>
  <c r="AZ778" i="224"/>
  <c r="AZ778" i="225"/>
  <c r="AZ778" i="226"/>
  <c r="AZ778" i="227"/>
  <c r="AZ778" i="228"/>
  <c r="BA635" i="210"/>
  <c r="BA635" i="214"/>
  <c r="BA635" i="229"/>
  <c r="BA635" i="216"/>
  <c r="BA635" i="217"/>
  <c r="BA635" i="218"/>
  <c r="BA635" i="219"/>
  <c r="BA635" i="220"/>
  <c r="BA635" i="221"/>
  <c r="BA635" i="222"/>
  <c r="BA635" i="223"/>
  <c r="BA635" i="224"/>
  <c r="BA635" i="225"/>
  <c r="BA635" i="226"/>
  <c r="BA635" i="227"/>
  <c r="BA635" i="228"/>
  <c r="AZ395" i="210"/>
  <c r="AZ395" i="214"/>
  <c r="AZ395" i="229"/>
  <c r="AZ395" i="216"/>
  <c r="AZ395" i="217"/>
  <c r="AZ395" i="218"/>
  <c r="AZ395" i="219"/>
  <c r="AZ395" i="220"/>
  <c r="AZ395" i="221"/>
  <c r="AZ395" i="222"/>
  <c r="AZ395" i="223"/>
  <c r="AZ395" i="224"/>
  <c r="AZ395" i="225"/>
  <c r="AZ395" i="226"/>
  <c r="AZ395" i="227"/>
  <c r="AZ395" i="228"/>
  <c r="BA252" i="210"/>
  <c r="BA252" i="214"/>
  <c r="BA252" i="229"/>
  <c r="BA252" i="216"/>
  <c r="BA252" i="217"/>
  <c r="BA252" i="218"/>
  <c r="BA252" i="219"/>
  <c r="BA252" i="220"/>
  <c r="BA252" i="221"/>
  <c r="BA252" i="222"/>
  <c r="BA252" i="223"/>
  <c r="BA252" i="224"/>
  <c r="BA252" i="225"/>
  <c r="BA252" i="226"/>
  <c r="BA252" i="227"/>
  <c r="BA252" i="228"/>
  <c r="BA9" i="210"/>
  <c r="BA9" i="214"/>
  <c r="BA9" i="229"/>
  <c r="BA9" i="216"/>
  <c r="BA9" i="217"/>
  <c r="BA9" i="218"/>
  <c r="BA9" i="219"/>
  <c r="BA9" i="220"/>
  <c r="BA9" i="221"/>
  <c r="BA9" i="222"/>
  <c r="BA9" i="223"/>
  <c r="BA9" i="224"/>
  <c r="BA9" i="225"/>
  <c r="BA9" i="226"/>
  <c r="BA9" i="227"/>
  <c r="BA9" i="228"/>
  <c r="BA1038" i="210"/>
  <c r="BA1038" i="214"/>
  <c r="BA1038" i="229"/>
  <c r="BA1038" i="216"/>
  <c r="BA1038" i="217"/>
  <c r="BA1038" i="218"/>
  <c r="BA1038" i="219"/>
  <c r="BA1038" i="220"/>
  <c r="BA1038" i="221"/>
  <c r="BA1038" i="222"/>
  <c r="BA1038" i="223"/>
  <c r="BA1038" i="224"/>
  <c r="BA1038" i="225"/>
  <c r="BA1038" i="226"/>
  <c r="BA1038" i="227"/>
  <c r="BA1038" i="228"/>
  <c r="BA888" i="210"/>
  <c r="BA888" i="214"/>
  <c r="BA888" i="229"/>
  <c r="BA888" i="216"/>
  <c r="BA888" i="217"/>
  <c r="BA888" i="218"/>
  <c r="BA888" i="219"/>
  <c r="BA888" i="220"/>
  <c r="BA888" i="221"/>
  <c r="BA888" i="222"/>
  <c r="BA888" i="223"/>
  <c r="BA888" i="224"/>
  <c r="BA888" i="225"/>
  <c r="BA888" i="226"/>
  <c r="BA888" i="227"/>
  <c r="BA888" i="228"/>
  <c r="BA785" i="210"/>
  <c r="BA785" i="214"/>
  <c r="BA785" i="229"/>
  <c r="BA785" i="216"/>
  <c r="BA785" i="217"/>
  <c r="BA785" i="218"/>
  <c r="BA785" i="219"/>
  <c r="BA785" i="220"/>
  <c r="BA785" i="221"/>
  <c r="BA785" i="222"/>
  <c r="BA785" i="223"/>
  <c r="BA785" i="224"/>
  <c r="BA785" i="225"/>
  <c r="BA785" i="226"/>
  <c r="BA785" i="227"/>
  <c r="BA785" i="228"/>
  <c r="BA668" i="210"/>
  <c r="BA668" i="214"/>
  <c r="BA668" i="229"/>
  <c r="BA668" i="216"/>
  <c r="BA668" i="217"/>
  <c r="BA668" i="218"/>
  <c r="BA668" i="219"/>
  <c r="BA668" i="220"/>
  <c r="BA668" i="221"/>
  <c r="BA668" i="222"/>
  <c r="BA668" i="223"/>
  <c r="BA668" i="224"/>
  <c r="BA668" i="225"/>
  <c r="BA668" i="226"/>
  <c r="BA668" i="227"/>
  <c r="BA668" i="228"/>
  <c r="AZ458" i="210"/>
  <c r="AZ458" i="214"/>
  <c r="AZ458" i="229"/>
  <c r="AZ458" i="216"/>
  <c r="AZ458" i="217"/>
  <c r="AZ458" i="218"/>
  <c r="AZ458" i="219"/>
  <c r="AZ458" i="220"/>
  <c r="AZ458" i="221"/>
  <c r="AZ458" i="222"/>
  <c r="AZ458" i="223"/>
  <c r="AZ458" i="224"/>
  <c r="AZ458" i="225"/>
  <c r="AZ458" i="226"/>
  <c r="AZ458" i="227"/>
  <c r="AZ458" i="228"/>
  <c r="BA238" i="210"/>
  <c r="BA238" i="214"/>
  <c r="BA238" i="229"/>
  <c r="BA238" i="216"/>
  <c r="BA238" i="217"/>
  <c r="BA238" i="218"/>
  <c r="BA238" i="219"/>
  <c r="BA238" i="220"/>
  <c r="BA238" i="221"/>
  <c r="BA238" i="222"/>
  <c r="BA238" i="223"/>
  <c r="BA238" i="224"/>
  <c r="BA238" i="225"/>
  <c r="BA238" i="226"/>
  <c r="BA238" i="227"/>
  <c r="BA238" i="228"/>
  <c r="BA191" i="210"/>
  <c r="BA191" i="214"/>
  <c r="BA191" i="229"/>
  <c r="BA191" i="216"/>
  <c r="BA191" i="217"/>
  <c r="BA191" i="218"/>
  <c r="BA191" i="219"/>
  <c r="BA191" i="220"/>
  <c r="BA191" i="221"/>
  <c r="BA191" i="222"/>
  <c r="BA191" i="223"/>
  <c r="BA191" i="224"/>
  <c r="BA191" i="225"/>
  <c r="BA191" i="226"/>
  <c r="BA191" i="227"/>
  <c r="BA191" i="228"/>
  <c r="BA561" i="210"/>
  <c r="BA561" i="214"/>
  <c r="BA561" i="229"/>
  <c r="BA561" i="216"/>
  <c r="BA561" i="217"/>
  <c r="BA561" i="218"/>
  <c r="BA561" i="219"/>
  <c r="BA561" i="220"/>
  <c r="BA561" i="221"/>
  <c r="BA561" i="222"/>
  <c r="BA561" i="223"/>
  <c r="BA561" i="224"/>
  <c r="BA561" i="225"/>
  <c r="BA561" i="226"/>
  <c r="BA561" i="227"/>
  <c r="BA561" i="228"/>
  <c r="BA787" i="210"/>
  <c r="BA787" i="214"/>
  <c r="BA787" i="229"/>
  <c r="BA787" i="216"/>
  <c r="BA787" i="217"/>
  <c r="BA787" i="218"/>
  <c r="BA787" i="219"/>
  <c r="BA787" i="220"/>
  <c r="BA787" i="221"/>
  <c r="BA787" i="222"/>
  <c r="BA787" i="223"/>
  <c r="BA787" i="224"/>
  <c r="BA787" i="225"/>
  <c r="BA787" i="226"/>
  <c r="BA787" i="227"/>
  <c r="BA787" i="228"/>
  <c r="BA636" i="210"/>
  <c r="BA636" i="214"/>
  <c r="BA636" i="229"/>
  <c r="BA636" i="216"/>
  <c r="BA636" i="217"/>
  <c r="BA636" i="218"/>
  <c r="BA636" i="219"/>
  <c r="BA636" i="220"/>
  <c r="BA636" i="221"/>
  <c r="BA636" i="222"/>
  <c r="BA636" i="223"/>
  <c r="BA636" i="224"/>
  <c r="BA636" i="225"/>
  <c r="BA636" i="226"/>
  <c r="BA636" i="227"/>
  <c r="BA636" i="228"/>
  <c r="AZ463" i="210"/>
  <c r="AZ463" i="214"/>
  <c r="AZ463" i="229"/>
  <c r="AZ463" i="216"/>
  <c r="AZ463" i="217"/>
  <c r="AZ463" i="218"/>
  <c r="AZ463" i="219"/>
  <c r="AZ463" i="220"/>
  <c r="AZ463" i="221"/>
  <c r="AZ463" i="222"/>
  <c r="AZ463" i="223"/>
  <c r="AZ463" i="224"/>
  <c r="AZ463" i="225"/>
  <c r="AZ463" i="226"/>
  <c r="AZ463" i="227"/>
  <c r="AZ463" i="228"/>
  <c r="AZ312" i="210"/>
  <c r="AZ312" i="214"/>
  <c r="AZ312" i="229"/>
  <c r="AZ312" i="216"/>
  <c r="AZ312" i="217"/>
  <c r="AZ312" i="218"/>
  <c r="AZ312" i="219"/>
  <c r="AZ312" i="220"/>
  <c r="AZ312" i="221"/>
  <c r="AZ312" i="222"/>
  <c r="AZ312" i="223"/>
  <c r="AZ312" i="224"/>
  <c r="AZ312" i="225"/>
  <c r="AZ312" i="226"/>
  <c r="AZ312" i="227"/>
  <c r="AZ312" i="228"/>
  <c r="AZ352" i="210"/>
  <c r="AZ352" i="214"/>
  <c r="AZ352" i="229"/>
  <c r="AZ352" i="216"/>
  <c r="AZ352" i="217"/>
  <c r="AZ352" i="218"/>
  <c r="AZ352" i="219"/>
  <c r="AZ352" i="220"/>
  <c r="AZ352" i="221"/>
  <c r="AZ352" i="222"/>
  <c r="AZ352" i="223"/>
  <c r="AZ352" i="224"/>
  <c r="AZ352" i="225"/>
  <c r="AZ352" i="226"/>
  <c r="AZ352" i="227"/>
  <c r="AZ352" i="228"/>
  <c r="BA55" i="210"/>
  <c r="BA55" i="214"/>
  <c r="BA55" i="229"/>
  <c r="BA55" i="216"/>
  <c r="BA55" i="217"/>
  <c r="BA55" i="218"/>
  <c r="BA55" i="219"/>
  <c r="BA55" i="220"/>
  <c r="BA55" i="221"/>
  <c r="BA55" i="222"/>
  <c r="BA55" i="223"/>
  <c r="BA55" i="224"/>
  <c r="BA55" i="225"/>
  <c r="BA55" i="226"/>
  <c r="BA55" i="227"/>
  <c r="BA55" i="228"/>
  <c r="G978" i="213"/>
  <c r="AZ978" i="210"/>
  <c r="AZ978" i="214"/>
  <c r="AZ978" i="229"/>
  <c r="AZ978" i="216"/>
  <c r="AZ978" i="217"/>
  <c r="AZ978" i="218"/>
  <c r="AZ978" i="219"/>
  <c r="AZ978" i="220"/>
  <c r="AZ978" i="221"/>
  <c r="AZ978" i="222"/>
  <c r="AZ978" i="223"/>
  <c r="AZ978" i="224"/>
  <c r="AZ978" i="225"/>
  <c r="AZ978" i="226"/>
  <c r="AZ978" i="227"/>
  <c r="AZ978" i="228"/>
  <c r="BA927" i="210"/>
  <c r="BA927" i="214"/>
  <c r="BA927" i="229"/>
  <c r="BA927" i="216"/>
  <c r="BA927" i="217"/>
  <c r="BA927" i="218"/>
  <c r="BA927" i="219"/>
  <c r="BA927" i="220"/>
  <c r="BA927" i="221"/>
  <c r="BA927" i="222"/>
  <c r="BA927" i="223"/>
  <c r="BA927" i="224"/>
  <c r="BA927" i="225"/>
  <c r="BA927" i="226"/>
  <c r="BA927" i="227"/>
  <c r="BA927" i="228"/>
  <c r="BA783" i="210"/>
  <c r="BA783" i="214"/>
  <c r="BA783" i="229"/>
  <c r="BA783" i="216"/>
  <c r="BA783" i="217"/>
  <c r="BA783" i="218"/>
  <c r="BA783" i="219"/>
  <c r="BA783" i="220"/>
  <c r="BA783" i="221"/>
  <c r="BA783" i="222"/>
  <c r="BA783" i="223"/>
  <c r="BA783" i="224"/>
  <c r="BA783" i="225"/>
  <c r="BA783" i="226"/>
  <c r="BA783" i="227"/>
  <c r="BA783" i="228"/>
  <c r="BA745" i="210"/>
  <c r="BA745" i="214"/>
  <c r="BA745" i="229"/>
  <c r="BA745" i="216"/>
  <c r="BA745" i="217"/>
  <c r="BA745" i="218"/>
  <c r="BA745" i="219"/>
  <c r="BA745" i="220"/>
  <c r="BA745" i="221"/>
  <c r="BA745" i="222"/>
  <c r="BA745" i="223"/>
  <c r="BA745" i="224"/>
  <c r="BA745" i="225"/>
  <c r="BA745" i="226"/>
  <c r="BA745" i="227"/>
  <c r="BA745" i="228"/>
  <c r="BA700" i="210"/>
  <c r="BA700" i="214"/>
  <c r="BA700" i="229"/>
  <c r="BA700" i="216"/>
  <c r="BA700" i="217"/>
  <c r="BA700" i="218"/>
  <c r="BA700" i="219"/>
  <c r="BA700" i="220"/>
  <c r="BA700" i="221"/>
  <c r="BA700" i="222"/>
  <c r="BA700" i="223"/>
  <c r="BA700" i="224"/>
  <c r="BA700" i="225"/>
  <c r="BA700" i="226"/>
  <c r="BA700" i="227"/>
  <c r="BA700" i="228"/>
  <c r="BA532" i="210"/>
  <c r="BA532" i="214"/>
  <c r="BA532" i="229"/>
  <c r="BA532" i="216"/>
  <c r="BA532" i="217"/>
  <c r="BA532" i="218"/>
  <c r="BA532" i="219"/>
  <c r="BA532" i="220"/>
  <c r="BA532" i="221"/>
  <c r="BA532" i="222"/>
  <c r="BA532" i="223"/>
  <c r="BA532" i="224"/>
  <c r="BA532" i="225"/>
  <c r="BA532" i="226"/>
  <c r="BA532" i="227"/>
  <c r="BA532" i="228"/>
  <c r="BA422" i="210"/>
  <c r="BA422" i="214"/>
  <c r="BA422" i="229"/>
  <c r="BA422" i="216"/>
  <c r="BA422" i="217"/>
  <c r="BA422" i="218"/>
  <c r="BA422" i="219"/>
  <c r="BA422" i="220"/>
  <c r="BA422" i="221"/>
  <c r="BA422" i="222"/>
  <c r="BA422" i="223"/>
  <c r="BA422" i="224"/>
  <c r="BA422" i="225"/>
  <c r="BA422" i="226"/>
  <c r="BA422" i="227"/>
  <c r="BA422" i="228"/>
  <c r="BA434" i="210"/>
  <c r="BA434" i="214"/>
  <c r="BA434" i="229"/>
  <c r="BA434" i="216"/>
  <c r="BA434" i="217"/>
  <c r="BA434" i="218"/>
  <c r="BA434" i="219"/>
  <c r="BA434" i="220"/>
  <c r="BA434" i="221"/>
  <c r="BA434" i="222"/>
  <c r="BA434" i="223"/>
  <c r="BA434" i="224"/>
  <c r="BA434" i="225"/>
  <c r="BA434" i="226"/>
  <c r="BA434" i="227"/>
  <c r="BA434" i="228"/>
  <c r="BA326" i="210"/>
  <c r="BA326" i="214"/>
  <c r="BA326" i="229"/>
  <c r="BA326" i="216"/>
  <c r="BA326" i="217"/>
  <c r="BA326" i="218"/>
  <c r="BA326" i="219"/>
  <c r="BA326" i="220"/>
  <c r="BA326" i="221"/>
  <c r="BA326" i="222"/>
  <c r="BA326" i="223"/>
  <c r="BA326" i="224"/>
  <c r="BA326" i="225"/>
  <c r="BA326" i="226"/>
  <c r="BA326" i="227"/>
  <c r="BA326" i="228"/>
  <c r="G441" i="213"/>
  <c r="AZ441" i="210"/>
  <c r="AZ441" i="214"/>
  <c r="AZ441" i="229"/>
  <c r="AZ441" i="216"/>
  <c r="AZ441" i="217"/>
  <c r="AZ441" i="218"/>
  <c r="AZ441" i="219"/>
  <c r="AZ441" i="220"/>
  <c r="AZ441" i="221"/>
  <c r="AZ441" i="222"/>
  <c r="AZ441" i="223"/>
  <c r="AZ441" i="224"/>
  <c r="AZ441" i="225"/>
  <c r="AZ441" i="226"/>
  <c r="AZ441" i="227"/>
  <c r="AZ441" i="228"/>
  <c r="BA311" i="210"/>
  <c r="BA311" i="214"/>
  <c r="BA311" i="229"/>
  <c r="BA311" i="216"/>
  <c r="BA311" i="217"/>
  <c r="BA311" i="218"/>
  <c r="BA311" i="219"/>
  <c r="BA311" i="220"/>
  <c r="BA311" i="221"/>
  <c r="BA311" i="222"/>
  <c r="BA311" i="223"/>
  <c r="BA311" i="224"/>
  <c r="BA311" i="225"/>
  <c r="BA311" i="226"/>
  <c r="BA311" i="227"/>
  <c r="BA311" i="228"/>
  <c r="AZ121" i="210"/>
  <c r="AZ121" i="214"/>
  <c r="AZ121" i="229"/>
  <c r="AZ121" i="216"/>
  <c r="AZ121" i="217"/>
  <c r="AZ121" i="218"/>
  <c r="AZ121" i="219"/>
  <c r="AZ121" i="220"/>
  <c r="AZ121" i="221"/>
  <c r="AZ121" i="222"/>
  <c r="AZ121" i="223"/>
  <c r="AZ121" i="224"/>
  <c r="AZ121" i="225"/>
  <c r="AZ121" i="226"/>
  <c r="AZ121" i="227"/>
  <c r="AZ121" i="228"/>
  <c r="AZ208" i="210"/>
  <c r="AZ208" i="214"/>
  <c r="AZ208" i="229"/>
  <c r="AZ208" i="216"/>
  <c r="AZ208" i="217"/>
  <c r="AZ208" i="218"/>
  <c r="AZ208" i="219"/>
  <c r="AZ208" i="220"/>
  <c r="AZ208" i="221"/>
  <c r="AZ208" i="223"/>
  <c r="AZ208" i="222"/>
  <c r="AZ208" i="224"/>
  <c r="AZ208" i="225"/>
  <c r="AZ208" i="226"/>
  <c r="AZ208" i="227"/>
  <c r="AZ208" i="228"/>
  <c r="G56" i="213"/>
  <c r="AZ56" i="210"/>
  <c r="AZ56" i="214"/>
  <c r="AZ56" i="229"/>
  <c r="AZ56" i="216"/>
  <c r="AZ56" i="217"/>
  <c r="AZ56" i="218"/>
  <c r="AZ56" i="219"/>
  <c r="AZ56" i="220"/>
  <c r="AZ56" i="221"/>
  <c r="AZ56" i="222"/>
  <c r="AZ56" i="223"/>
  <c r="AZ56" i="224"/>
  <c r="AZ56" i="225"/>
  <c r="AZ56" i="226"/>
  <c r="AZ56" i="227"/>
  <c r="AZ56" i="228"/>
  <c r="G30" i="213"/>
  <c r="AZ30" i="210"/>
  <c r="AZ30" i="214"/>
  <c r="AZ30" i="229"/>
  <c r="AZ30" i="216"/>
  <c r="AZ30" i="217"/>
  <c r="AZ30" i="218"/>
  <c r="AZ30" i="219"/>
  <c r="AZ30" i="220"/>
  <c r="AZ30" i="221"/>
  <c r="AZ30" i="222"/>
  <c r="AZ30" i="223"/>
  <c r="AZ30" i="224"/>
  <c r="AZ30" i="225"/>
  <c r="AZ30" i="226"/>
  <c r="AZ30" i="227"/>
  <c r="AZ30" i="228"/>
  <c r="AZ1018" i="210"/>
  <c r="AZ1018" i="214"/>
  <c r="AZ1018" i="229"/>
  <c r="AZ1018" i="216"/>
  <c r="AZ1018" i="217"/>
  <c r="AZ1018" i="218"/>
  <c r="AZ1018" i="219"/>
  <c r="AZ1018" i="220"/>
  <c r="AZ1018" i="221"/>
  <c r="AZ1018" i="222"/>
  <c r="AZ1018" i="223"/>
  <c r="AZ1018" i="224"/>
  <c r="AZ1018" i="225"/>
  <c r="AZ1018" i="226"/>
  <c r="AZ1018" i="227"/>
  <c r="AZ1018" i="228"/>
  <c r="G998" i="213"/>
  <c r="AZ998" i="210"/>
  <c r="AZ998" i="214"/>
  <c r="AZ998" i="229"/>
  <c r="AZ998" i="216"/>
  <c r="AZ998" i="217"/>
  <c r="AZ998" i="218"/>
  <c r="AZ998" i="219"/>
  <c r="AZ998" i="220"/>
  <c r="AZ998" i="221"/>
  <c r="AZ998" i="222"/>
  <c r="AZ998" i="223"/>
  <c r="AZ998" i="224"/>
  <c r="AZ998" i="225"/>
  <c r="AZ998" i="226"/>
  <c r="AZ998" i="227"/>
  <c r="AZ998" i="228"/>
  <c r="AZ897" i="210"/>
  <c r="AZ897" i="214"/>
  <c r="AZ897" i="229"/>
  <c r="AZ897" i="216"/>
  <c r="AZ897" i="217"/>
  <c r="AZ897" i="218"/>
  <c r="AZ897" i="219"/>
  <c r="AZ897" i="220"/>
  <c r="AZ897" i="221"/>
  <c r="AZ897" i="222"/>
  <c r="AZ897" i="223"/>
  <c r="AZ897" i="224"/>
  <c r="AZ897" i="225"/>
  <c r="AZ897" i="226"/>
  <c r="AZ897" i="227"/>
  <c r="AZ897" i="228"/>
  <c r="BA821" i="210"/>
  <c r="BA821" i="214"/>
  <c r="BA821" i="229"/>
  <c r="BA821" i="216"/>
  <c r="BA821" i="217"/>
  <c r="BA821" i="218"/>
  <c r="BA821" i="219"/>
  <c r="BA821" i="220"/>
  <c r="BA821" i="221"/>
  <c r="BA821" i="222"/>
  <c r="BA821" i="223"/>
  <c r="BA821" i="224"/>
  <c r="BA821" i="225"/>
  <c r="BA821" i="226"/>
  <c r="BA821" i="227"/>
  <c r="BA821" i="228"/>
  <c r="G1110" i="213"/>
  <c r="AZ1110" i="210"/>
  <c r="AZ1110" i="214"/>
  <c r="AZ1110" i="229"/>
  <c r="AZ1110" i="216"/>
  <c r="AZ1110" i="217"/>
  <c r="AZ1110" i="218"/>
  <c r="AZ1110" i="219"/>
  <c r="AZ1110" i="220"/>
  <c r="AZ1110" i="221"/>
  <c r="AZ1110" i="222"/>
  <c r="AZ1110" i="224"/>
  <c r="AZ1110" i="223"/>
  <c r="AZ1110" i="225"/>
  <c r="AZ1110" i="226"/>
  <c r="AZ1110" i="227"/>
  <c r="AZ1110" i="228"/>
  <c r="G832" i="213"/>
  <c r="AZ832" i="210"/>
  <c r="AZ832" i="214"/>
  <c r="AZ832" i="229"/>
  <c r="AZ832" i="216"/>
  <c r="AZ832" i="217"/>
  <c r="AZ832" i="218"/>
  <c r="AZ832" i="219"/>
  <c r="AZ832" i="220"/>
  <c r="AZ832" i="221"/>
  <c r="AZ832" i="222"/>
  <c r="AZ832" i="223"/>
  <c r="AZ832" i="224"/>
  <c r="AZ832" i="225"/>
  <c r="AZ832" i="226"/>
  <c r="AZ832" i="227"/>
  <c r="AZ832" i="228"/>
  <c r="BA824" i="210"/>
  <c r="BA824" i="214"/>
  <c r="BA824" i="229"/>
  <c r="BA824" i="216"/>
  <c r="BA824" i="217"/>
  <c r="BA824" i="218"/>
  <c r="BA824" i="219"/>
  <c r="BA824" i="220"/>
  <c r="BA824" i="221"/>
  <c r="BA824" i="222"/>
  <c r="BA824" i="223"/>
  <c r="BA824" i="224"/>
  <c r="BA824" i="225"/>
  <c r="BA824" i="226"/>
  <c r="BA824" i="227"/>
  <c r="BA824" i="228"/>
  <c r="BA794" i="210"/>
  <c r="BA794" i="214"/>
  <c r="BA794" i="229"/>
  <c r="BA794" i="216"/>
  <c r="BA794" i="217"/>
  <c r="BA794" i="218"/>
  <c r="BA794" i="219"/>
  <c r="BA794" i="220"/>
  <c r="BA794" i="221"/>
  <c r="BA794" i="222"/>
  <c r="BA794" i="223"/>
  <c r="BA794" i="224"/>
  <c r="BA794" i="225"/>
  <c r="BA794" i="226"/>
  <c r="BA794" i="227"/>
  <c r="BA794" i="228"/>
  <c r="BA676" i="210"/>
  <c r="BA676" i="214"/>
  <c r="BA676" i="229"/>
  <c r="BA676" i="216"/>
  <c r="BA676" i="217"/>
  <c r="BA676" i="218"/>
  <c r="BA676" i="219"/>
  <c r="BA676" i="220"/>
  <c r="BA676" i="221"/>
  <c r="BA676" i="222"/>
  <c r="BA676" i="223"/>
  <c r="BA676" i="224"/>
  <c r="BA676" i="225"/>
  <c r="BA676" i="226"/>
  <c r="BA676" i="227"/>
  <c r="BA676" i="228"/>
  <c r="BA588" i="210"/>
  <c r="BA588" i="214"/>
  <c r="BA588" i="229"/>
  <c r="BA588" i="216"/>
  <c r="BA588" i="217"/>
  <c r="BA588" i="218"/>
  <c r="BA588" i="219"/>
  <c r="BA588" i="220"/>
  <c r="BA588" i="221"/>
  <c r="BA588" i="222"/>
  <c r="BA588" i="223"/>
  <c r="BA588" i="224"/>
  <c r="BA588" i="225"/>
  <c r="BA588" i="226"/>
  <c r="BA588" i="227"/>
  <c r="BA588" i="228"/>
  <c r="AZ453" i="210"/>
  <c r="AZ453" i="214"/>
  <c r="AZ453" i="229"/>
  <c r="AZ453" i="216"/>
  <c r="AZ453" i="217"/>
  <c r="AZ453" i="218"/>
  <c r="AZ453" i="219"/>
  <c r="AZ453" i="220"/>
  <c r="AZ453" i="221"/>
  <c r="AZ453" i="222"/>
  <c r="AZ453" i="223"/>
  <c r="AZ453" i="224"/>
  <c r="AZ453" i="225"/>
  <c r="AZ453" i="226"/>
  <c r="AZ453" i="227"/>
  <c r="AZ453" i="228"/>
  <c r="BA637" i="210"/>
  <c r="BA637" i="214"/>
  <c r="BA637" i="229"/>
  <c r="BA637" i="216"/>
  <c r="BA637" i="217"/>
  <c r="BA637" i="218"/>
  <c r="BA637" i="219"/>
  <c r="BA637" i="220"/>
  <c r="BA637" i="221"/>
  <c r="BA637" i="222"/>
  <c r="BA637" i="223"/>
  <c r="BA637" i="224"/>
  <c r="BA637" i="225"/>
  <c r="BA637" i="226"/>
  <c r="BA637" i="227"/>
  <c r="BA637" i="228"/>
  <c r="AZ477" i="210"/>
  <c r="AZ477" i="214"/>
  <c r="AZ477" i="229"/>
  <c r="AZ477" i="216"/>
  <c r="AZ477" i="217"/>
  <c r="AZ477" i="218"/>
  <c r="AZ477" i="219"/>
  <c r="AZ477" i="220"/>
  <c r="AZ477" i="221"/>
  <c r="AZ477" i="222"/>
  <c r="AZ477" i="223"/>
  <c r="AZ477" i="224"/>
  <c r="AZ477" i="225"/>
  <c r="AZ477" i="226"/>
  <c r="AZ477" i="227"/>
  <c r="AZ477" i="228"/>
  <c r="BA395" i="210"/>
  <c r="BA395" i="214"/>
  <c r="BA395" i="229"/>
  <c r="BA395" i="216"/>
  <c r="BA395" i="217"/>
  <c r="BA395" i="218"/>
  <c r="BA395" i="219"/>
  <c r="BA395" i="220"/>
  <c r="BA395" i="221"/>
  <c r="BA395" i="222"/>
  <c r="BA395" i="223"/>
  <c r="BA395" i="224"/>
  <c r="BA395" i="225"/>
  <c r="BA395" i="226"/>
  <c r="BA395" i="227"/>
  <c r="BA395" i="228"/>
  <c r="G467" i="213"/>
  <c r="AZ467" i="210"/>
  <c r="AZ467" i="214"/>
  <c r="AZ467" i="229"/>
  <c r="AZ467" i="216"/>
  <c r="AZ467" i="217"/>
  <c r="AZ467" i="218"/>
  <c r="AZ467" i="219"/>
  <c r="AZ467" i="220"/>
  <c r="AZ467" i="221"/>
  <c r="AZ467" i="222"/>
  <c r="AZ467" i="223"/>
  <c r="AZ467" i="224"/>
  <c r="AZ467" i="225"/>
  <c r="AZ467" i="226"/>
  <c r="AZ467" i="227"/>
  <c r="AZ467" i="228"/>
  <c r="BA380" i="210"/>
  <c r="BA380" i="214"/>
  <c r="BA380" i="229"/>
  <c r="BA380" i="216"/>
  <c r="BA380" i="217"/>
  <c r="BA380" i="218"/>
  <c r="BA380" i="219"/>
  <c r="BA380" i="220"/>
  <c r="BA380" i="221"/>
  <c r="BA380" i="222"/>
  <c r="BA380" i="223"/>
  <c r="BA380" i="224"/>
  <c r="BA380" i="225"/>
  <c r="BA380" i="226"/>
  <c r="BA380" i="227"/>
  <c r="BA380" i="228"/>
  <c r="BA348" i="210"/>
  <c r="BA348" i="214"/>
  <c r="BA348" i="229"/>
  <c r="BA348" i="216"/>
  <c r="BA348" i="217"/>
  <c r="BA348" i="218"/>
  <c r="BA348" i="219"/>
  <c r="BA348" i="220"/>
  <c r="BA348" i="221"/>
  <c r="BA348" i="222"/>
  <c r="BA348" i="223"/>
  <c r="BA348" i="224"/>
  <c r="BA348" i="225"/>
  <c r="BA348" i="226"/>
  <c r="BA348" i="227"/>
  <c r="BA348" i="228"/>
  <c r="BA298" i="210"/>
  <c r="BA298" i="214"/>
  <c r="BA298" i="229"/>
  <c r="BA298" i="216"/>
  <c r="BA298" i="217"/>
  <c r="BA298" i="218"/>
  <c r="BA298" i="219"/>
  <c r="BA298" i="220"/>
  <c r="BA298" i="221"/>
  <c r="BA298" i="222"/>
  <c r="BA298" i="223"/>
  <c r="BA298" i="224"/>
  <c r="BA298" i="225"/>
  <c r="BA298" i="226"/>
  <c r="BA298" i="227"/>
  <c r="BA298" i="228"/>
  <c r="BA494" i="210"/>
  <c r="BA494" i="214"/>
  <c r="BA494" i="229"/>
  <c r="BA494" i="216"/>
  <c r="BA494" i="217"/>
  <c r="BA494" i="218"/>
  <c r="BA494" i="219"/>
  <c r="BA494" i="220"/>
  <c r="BA494" i="221"/>
  <c r="BA494" i="222"/>
  <c r="BA494" i="223"/>
  <c r="BA494" i="224"/>
  <c r="BA494" i="225"/>
  <c r="BA494" i="226"/>
  <c r="BA494" i="227"/>
  <c r="BA494" i="228"/>
  <c r="G342" i="213"/>
  <c r="AZ342" i="210"/>
  <c r="AZ342" i="214"/>
  <c r="AZ342" i="229"/>
  <c r="AZ342" i="216"/>
  <c r="AZ342" i="217"/>
  <c r="AZ342" i="218"/>
  <c r="AZ342" i="219"/>
  <c r="AZ342" i="220"/>
  <c r="AZ342" i="221"/>
  <c r="AZ342" i="222"/>
  <c r="AZ342" i="223"/>
  <c r="AZ342" i="224"/>
  <c r="AZ342" i="225"/>
  <c r="AZ342" i="226"/>
  <c r="AZ342" i="227"/>
  <c r="AZ342" i="228"/>
  <c r="BA262" i="210"/>
  <c r="BA262" i="214"/>
  <c r="BA262" i="229"/>
  <c r="BA262" i="216"/>
  <c r="BA262" i="217"/>
  <c r="BA262" i="218"/>
  <c r="BA262" i="219"/>
  <c r="BA262" i="220"/>
  <c r="BA262" i="221"/>
  <c r="BA262" i="222"/>
  <c r="BA262" i="223"/>
  <c r="BA262" i="224"/>
  <c r="BA262" i="225"/>
  <c r="BA262" i="226"/>
  <c r="BA262" i="227"/>
  <c r="BA262" i="228"/>
  <c r="AZ257" i="210"/>
  <c r="AZ257" i="214"/>
  <c r="AZ257" i="229"/>
  <c r="AZ257" i="216"/>
  <c r="AZ257" i="217"/>
  <c r="AZ257" i="218"/>
  <c r="AZ257" i="219"/>
  <c r="AZ257" i="220"/>
  <c r="AZ257" i="221"/>
  <c r="AZ257" i="223"/>
  <c r="AZ257" i="222"/>
  <c r="AZ257" i="224"/>
  <c r="AZ257" i="225"/>
  <c r="AZ257" i="226"/>
  <c r="AZ257" i="227"/>
  <c r="AZ257" i="228"/>
  <c r="AZ93" i="210"/>
  <c r="AZ93" i="214"/>
  <c r="AZ93" i="229"/>
  <c r="AZ93" i="216"/>
  <c r="AZ93" i="217"/>
  <c r="AZ93" i="218"/>
  <c r="AZ93" i="219"/>
  <c r="AZ93" i="220"/>
  <c r="AZ93" i="221"/>
  <c r="AZ93" i="222"/>
  <c r="AZ93" i="223"/>
  <c r="AZ93" i="224"/>
  <c r="AZ93" i="225"/>
  <c r="AZ93" i="226"/>
  <c r="AZ93" i="227"/>
  <c r="AZ93" i="228"/>
  <c r="AZ236" i="210"/>
  <c r="AZ236" i="214"/>
  <c r="AZ236" i="229"/>
  <c r="AZ236" i="216"/>
  <c r="AZ236" i="217"/>
  <c r="AZ236" i="218"/>
  <c r="AZ236" i="219"/>
  <c r="AZ236" i="220"/>
  <c r="AZ236" i="221"/>
  <c r="AZ236" i="222"/>
  <c r="AZ236" i="223"/>
  <c r="AZ236" i="224"/>
  <c r="AZ236" i="225"/>
  <c r="AZ236" i="226"/>
  <c r="AZ236" i="227"/>
  <c r="AZ236" i="228"/>
  <c r="AZ172" i="210"/>
  <c r="AZ172" i="214"/>
  <c r="AZ172" i="229"/>
  <c r="AZ172" i="216"/>
  <c r="AZ172" i="217"/>
  <c r="AZ172" i="218"/>
  <c r="AZ172" i="219"/>
  <c r="AZ172" i="220"/>
  <c r="AZ172" i="221"/>
  <c r="AZ172" i="222"/>
  <c r="AZ172" i="223"/>
  <c r="AZ172" i="224"/>
  <c r="AZ172" i="225"/>
  <c r="AZ172" i="226"/>
  <c r="AZ172" i="227"/>
  <c r="AZ172" i="228"/>
  <c r="AZ132" i="210"/>
  <c r="AZ132" i="214"/>
  <c r="AZ132" i="229"/>
  <c r="AZ132" i="216"/>
  <c r="AZ132" i="217"/>
  <c r="AZ132" i="218"/>
  <c r="AZ132" i="219"/>
  <c r="AZ132" i="220"/>
  <c r="AZ132" i="221"/>
  <c r="AZ132" i="222"/>
  <c r="AZ132" i="223"/>
  <c r="AZ132" i="224"/>
  <c r="AZ132" i="225"/>
  <c r="AZ132" i="226"/>
  <c r="AZ132" i="227"/>
  <c r="AZ132" i="228"/>
  <c r="G370" i="213"/>
  <c r="AZ370" i="210"/>
  <c r="AZ370" i="214"/>
  <c r="AZ370" i="229"/>
  <c r="AZ370" i="216"/>
  <c r="AZ370" i="217"/>
  <c r="AZ370" i="218"/>
  <c r="AZ370" i="219"/>
  <c r="AZ370" i="220"/>
  <c r="AZ370" i="221"/>
  <c r="AZ370" i="222"/>
  <c r="AZ370" i="223"/>
  <c r="AZ370" i="224"/>
  <c r="AZ370" i="225"/>
  <c r="AZ370" i="226"/>
  <c r="AZ370" i="227"/>
  <c r="AZ370" i="228"/>
  <c r="AZ286" i="210"/>
  <c r="AZ286" i="214"/>
  <c r="AZ286" i="229"/>
  <c r="AZ286" i="216"/>
  <c r="AZ286" i="217"/>
  <c r="AZ286" i="218"/>
  <c r="AZ286" i="219"/>
  <c r="AZ286" i="220"/>
  <c r="AZ286" i="221"/>
  <c r="AZ286" i="222"/>
  <c r="AZ286" i="223"/>
  <c r="AZ286" i="224"/>
  <c r="AZ286" i="225"/>
  <c r="AZ286" i="226"/>
  <c r="AZ286" i="227"/>
  <c r="AZ286" i="228"/>
  <c r="BA5" i="210"/>
  <c r="BA5" i="214"/>
  <c r="BA5" i="229"/>
  <c r="BA5" i="216"/>
  <c r="BA5" i="217"/>
  <c r="BA5" i="218"/>
  <c r="BA5" i="219"/>
  <c r="BA5" i="220"/>
  <c r="BA5" i="221"/>
  <c r="BA5" i="222"/>
  <c r="BA5" i="223"/>
  <c r="BA5" i="224"/>
  <c r="BA5" i="225"/>
  <c r="BA5" i="226"/>
  <c r="BA5" i="227"/>
  <c r="BA5" i="228"/>
  <c r="AZ1002" i="210"/>
  <c r="AZ1002" i="214"/>
  <c r="AZ1002" i="229"/>
  <c r="AZ1002" i="216"/>
  <c r="AZ1002" i="217"/>
  <c r="AZ1002" i="218"/>
  <c r="AZ1002" i="219"/>
  <c r="AZ1002" i="220"/>
  <c r="AZ1002" i="221"/>
  <c r="AZ1002" i="222"/>
  <c r="AZ1002" i="223"/>
  <c r="AZ1002" i="224"/>
  <c r="AZ1002" i="225"/>
  <c r="AZ1002" i="226"/>
  <c r="AZ1002" i="227"/>
  <c r="AZ1002" i="228"/>
  <c r="BA974" i="210"/>
  <c r="BA974" i="214"/>
  <c r="BA974" i="229"/>
  <c r="BA974" i="216"/>
  <c r="BA974" i="217"/>
  <c r="BA974" i="218"/>
  <c r="BA974" i="219"/>
  <c r="BA974" i="220"/>
  <c r="BA974" i="221"/>
  <c r="BA974" i="222"/>
  <c r="BA974" i="223"/>
  <c r="BA974" i="224"/>
  <c r="BA974" i="225"/>
  <c r="BA974" i="226"/>
  <c r="BA974" i="227"/>
  <c r="BA974" i="228"/>
  <c r="G960" i="213"/>
  <c r="AZ960" i="210"/>
  <c r="AZ960" i="214"/>
  <c r="AZ960" i="229"/>
  <c r="AZ960" i="216"/>
  <c r="AZ960" i="217"/>
  <c r="AZ960" i="218"/>
  <c r="AZ960" i="219"/>
  <c r="AZ960" i="220"/>
  <c r="AZ960" i="221"/>
  <c r="AZ960" i="222"/>
  <c r="AZ960" i="223"/>
  <c r="AZ960" i="224"/>
  <c r="AZ960" i="225"/>
  <c r="AZ960" i="226"/>
  <c r="AZ960" i="227"/>
  <c r="AZ960" i="228"/>
  <c r="G881" i="213"/>
  <c r="AZ881" i="210"/>
  <c r="AZ881" i="214"/>
  <c r="AZ881" i="229"/>
  <c r="AZ881" i="216"/>
  <c r="AZ881" i="217"/>
  <c r="AZ881" i="218"/>
  <c r="AZ881" i="219"/>
  <c r="AZ881" i="220"/>
  <c r="AZ881" i="221"/>
  <c r="AZ881" i="222"/>
  <c r="AZ881" i="223"/>
  <c r="AZ881" i="224"/>
  <c r="AZ881" i="225"/>
  <c r="AZ881" i="226"/>
  <c r="AZ881" i="227"/>
  <c r="AZ881" i="228"/>
  <c r="BA805" i="210"/>
  <c r="BA805" i="214"/>
  <c r="BA805" i="229"/>
  <c r="BA805" i="216"/>
  <c r="BA805" i="217"/>
  <c r="BA805" i="218"/>
  <c r="BA805" i="219"/>
  <c r="BA805" i="220"/>
  <c r="BA805" i="221"/>
  <c r="BA805" i="222"/>
  <c r="BA805" i="223"/>
  <c r="BA805" i="224"/>
  <c r="BA805" i="225"/>
  <c r="BA805" i="226"/>
  <c r="BA805" i="227"/>
  <c r="BA805" i="228"/>
  <c r="AZ1054" i="210"/>
  <c r="AZ1054" i="214"/>
  <c r="AZ1054" i="229"/>
  <c r="AZ1054" i="216"/>
  <c r="AZ1054" i="217"/>
  <c r="AZ1054" i="218"/>
  <c r="AZ1054" i="219"/>
  <c r="AZ1054" i="220"/>
  <c r="AZ1054" i="221"/>
  <c r="AZ1054" i="222"/>
  <c r="AZ1054" i="223"/>
  <c r="AZ1054" i="224"/>
  <c r="AZ1054" i="225"/>
  <c r="AZ1054" i="226"/>
  <c r="AZ1054" i="227"/>
  <c r="AZ1054" i="228"/>
  <c r="BA788" i="210"/>
  <c r="BA788" i="214"/>
  <c r="BA788" i="229"/>
  <c r="BA788" i="216"/>
  <c r="BA788" i="217"/>
  <c r="BA788" i="218"/>
  <c r="BA788" i="219"/>
  <c r="BA788" i="220"/>
  <c r="BA788" i="221"/>
  <c r="BA788" i="222"/>
  <c r="BA788" i="223"/>
  <c r="BA788" i="224"/>
  <c r="BA788" i="225"/>
  <c r="BA788" i="226"/>
  <c r="BA788" i="227"/>
  <c r="BA788" i="228"/>
  <c r="BA806" i="210"/>
  <c r="BA806" i="214"/>
  <c r="BA806" i="229"/>
  <c r="BA806" i="216"/>
  <c r="BA806" i="217"/>
  <c r="BA806" i="218"/>
  <c r="BA806" i="219"/>
  <c r="BA806" i="220"/>
  <c r="BA806" i="221"/>
  <c r="BA806" i="222"/>
  <c r="BA806" i="223"/>
  <c r="BA806" i="224"/>
  <c r="BA806" i="225"/>
  <c r="BA806" i="226"/>
  <c r="BA806" i="227"/>
  <c r="BA806" i="228"/>
  <c r="BA778" i="210"/>
  <c r="BA778" i="214"/>
  <c r="BA778" i="229"/>
  <c r="BA778" i="216"/>
  <c r="BA778" i="217"/>
  <c r="BA778" i="218"/>
  <c r="BA778" i="219"/>
  <c r="BA778" i="220"/>
  <c r="BA778" i="221"/>
  <c r="BA778" i="222"/>
  <c r="BA778" i="223"/>
  <c r="BA778" i="224"/>
  <c r="BA778" i="225"/>
  <c r="BA778" i="226"/>
  <c r="BA778" i="227"/>
  <c r="BA778" i="228"/>
  <c r="BA652" i="210"/>
  <c r="BA652" i="214"/>
  <c r="BA652" i="229"/>
  <c r="BA652" i="216"/>
  <c r="BA652" i="217"/>
  <c r="BA652" i="218"/>
  <c r="BA652" i="219"/>
  <c r="BA652" i="220"/>
  <c r="BA652" i="221"/>
  <c r="BA652" i="222"/>
  <c r="BA652" i="223"/>
  <c r="BA652" i="224"/>
  <c r="BA652" i="225"/>
  <c r="BA652" i="226"/>
  <c r="BA652" i="227"/>
  <c r="BA652" i="228"/>
  <c r="AZ570" i="210"/>
  <c r="AZ570" i="214"/>
  <c r="AZ570" i="229"/>
  <c r="AZ570" i="216"/>
  <c r="AZ570" i="217"/>
  <c r="AZ570" i="218"/>
  <c r="AZ570" i="219"/>
  <c r="AZ570" i="220"/>
  <c r="AZ570" i="221"/>
  <c r="AZ570" i="222"/>
  <c r="AZ570" i="223"/>
  <c r="AZ570" i="224"/>
  <c r="AZ570" i="225"/>
  <c r="AZ570" i="226"/>
  <c r="AZ570" i="227"/>
  <c r="AZ570" i="228"/>
  <c r="BA715" i="210"/>
  <c r="BA715" i="214"/>
  <c r="BA715" i="229"/>
  <c r="BA715" i="216"/>
  <c r="BA715" i="217"/>
  <c r="BA715" i="218"/>
  <c r="BA715" i="219"/>
  <c r="BA715" i="220"/>
  <c r="BA715" i="221"/>
  <c r="BA715" i="222"/>
  <c r="BA715" i="223"/>
  <c r="BA715" i="224"/>
  <c r="BA715" i="225"/>
  <c r="BA715" i="226"/>
  <c r="BA715" i="227"/>
  <c r="BA715" i="228"/>
  <c r="BA725" i="210"/>
  <c r="BA725" i="214"/>
  <c r="BA725" i="229"/>
  <c r="BA725" i="216"/>
  <c r="BA725" i="217"/>
  <c r="BA725" i="218"/>
  <c r="BA725" i="219"/>
  <c r="BA725" i="220"/>
  <c r="BA725" i="221"/>
  <c r="BA725" i="222"/>
  <c r="BA725" i="223"/>
  <c r="BA725" i="224"/>
  <c r="BA725" i="225"/>
  <c r="BA725" i="226"/>
  <c r="BA725" i="227"/>
  <c r="BA725" i="228"/>
  <c r="G459" i="213"/>
  <c r="AZ459" i="210"/>
  <c r="AZ459" i="214"/>
  <c r="AZ459" i="229"/>
  <c r="AZ459" i="216"/>
  <c r="AZ459" i="217"/>
  <c r="AZ459" i="218"/>
  <c r="AZ459" i="219"/>
  <c r="AZ459" i="220"/>
  <c r="AZ459" i="221"/>
  <c r="AZ459" i="222"/>
  <c r="AZ459" i="223"/>
  <c r="AZ459" i="224"/>
  <c r="AZ459" i="225"/>
  <c r="AZ459" i="226"/>
  <c r="AZ459" i="227"/>
  <c r="AZ459" i="228"/>
  <c r="BA374" i="210"/>
  <c r="BA374" i="214"/>
  <c r="BA374" i="229"/>
  <c r="BA374" i="216"/>
  <c r="BA374" i="217"/>
  <c r="BA374" i="218"/>
  <c r="BA374" i="219"/>
  <c r="BA374" i="220"/>
  <c r="BA374" i="221"/>
  <c r="BA374" i="222"/>
  <c r="BA374" i="223"/>
  <c r="BA374" i="224"/>
  <c r="BA374" i="225"/>
  <c r="BA374" i="226"/>
  <c r="BA374" i="227"/>
  <c r="BA374" i="228"/>
  <c r="BA340" i="210"/>
  <c r="BA340" i="214"/>
  <c r="BA340" i="229"/>
  <c r="BA340" i="216"/>
  <c r="BA340" i="217"/>
  <c r="BA340" i="218"/>
  <c r="BA340" i="219"/>
  <c r="BA340" i="220"/>
  <c r="BA340" i="221"/>
  <c r="BA340" i="222"/>
  <c r="BA340" i="223"/>
  <c r="BA340" i="224"/>
  <c r="BA340" i="225"/>
  <c r="BA340" i="226"/>
  <c r="BA340" i="227"/>
  <c r="BA340" i="228"/>
  <c r="BA290" i="210"/>
  <c r="BA290" i="214"/>
  <c r="BA290" i="229"/>
  <c r="BA290" i="216"/>
  <c r="BA290" i="217"/>
  <c r="BA290" i="218"/>
  <c r="BA290" i="219"/>
  <c r="BA290" i="220"/>
  <c r="BA290" i="221"/>
  <c r="BA290" i="222"/>
  <c r="BA290" i="223"/>
  <c r="BA290" i="224"/>
  <c r="BA290" i="225"/>
  <c r="BA290" i="226"/>
  <c r="BA290" i="227"/>
  <c r="BA290" i="228"/>
  <c r="BA448" i="210"/>
  <c r="BA448" i="214"/>
  <c r="BA448" i="229"/>
  <c r="BA448" i="216"/>
  <c r="BA448" i="217"/>
  <c r="BA448" i="218"/>
  <c r="BA448" i="219"/>
  <c r="BA448" i="220"/>
  <c r="BA448" i="221"/>
  <c r="BA448" i="222"/>
  <c r="BA448" i="223"/>
  <c r="BA448" i="224"/>
  <c r="BA448" i="225"/>
  <c r="BA448" i="226"/>
  <c r="BA448" i="227"/>
  <c r="BA448" i="228"/>
  <c r="G324" i="213"/>
  <c r="AZ324" i="210"/>
  <c r="AZ324" i="214"/>
  <c r="AZ324" i="229"/>
  <c r="AZ324" i="216"/>
  <c r="AZ324" i="217"/>
  <c r="AZ324" i="218"/>
  <c r="AZ324" i="219"/>
  <c r="AZ324" i="220"/>
  <c r="AZ324" i="221"/>
  <c r="AZ324" i="222"/>
  <c r="AZ324" i="223"/>
  <c r="AZ324" i="224"/>
  <c r="AZ324" i="225"/>
  <c r="AZ324" i="226"/>
  <c r="AZ324" i="227"/>
  <c r="AZ324" i="228"/>
  <c r="AZ364" i="210"/>
  <c r="AZ364" i="214"/>
  <c r="AZ364" i="229"/>
  <c r="AZ364" i="216"/>
  <c r="AZ364" i="217"/>
  <c r="AZ364" i="218"/>
  <c r="AZ364" i="219"/>
  <c r="AZ364" i="220"/>
  <c r="AZ364" i="221"/>
  <c r="AZ364" i="222"/>
  <c r="AZ364" i="223"/>
  <c r="AZ364" i="224"/>
  <c r="AZ364" i="225"/>
  <c r="AZ364" i="226"/>
  <c r="AZ364" i="227"/>
  <c r="AZ364" i="228"/>
  <c r="AZ201" i="210"/>
  <c r="AZ201" i="214"/>
  <c r="AZ201" i="229"/>
  <c r="AZ201" i="216"/>
  <c r="AZ201" i="217"/>
  <c r="AZ201" i="218"/>
  <c r="AZ201" i="219"/>
  <c r="AZ201" i="220"/>
  <c r="AZ201" i="221"/>
  <c r="AZ201" i="223"/>
  <c r="AZ201" i="222"/>
  <c r="AZ201" i="224"/>
  <c r="AZ201" i="225"/>
  <c r="AZ201" i="226"/>
  <c r="AZ201" i="227"/>
  <c r="AZ201" i="228"/>
  <c r="G378" i="213"/>
  <c r="AZ378" i="210"/>
  <c r="AZ378" i="214"/>
  <c r="AZ378" i="229"/>
  <c r="AZ378" i="216"/>
  <c r="AZ378" i="217"/>
  <c r="AZ378" i="218"/>
  <c r="AZ378" i="219"/>
  <c r="AZ378" i="220"/>
  <c r="AZ378" i="221"/>
  <c r="AZ378" i="222"/>
  <c r="AZ378" i="223"/>
  <c r="AZ378" i="224"/>
  <c r="AZ378" i="225"/>
  <c r="AZ378" i="226"/>
  <c r="AZ378" i="227"/>
  <c r="AZ378" i="228"/>
  <c r="AZ228" i="210"/>
  <c r="AZ228" i="214"/>
  <c r="AZ228" i="229"/>
  <c r="AZ228" i="216"/>
  <c r="AZ228" i="217"/>
  <c r="AZ228" i="218"/>
  <c r="AZ228" i="219"/>
  <c r="AZ228" i="220"/>
  <c r="AZ228" i="221"/>
  <c r="AZ228" i="222"/>
  <c r="AZ228" i="223"/>
  <c r="AZ228" i="224"/>
  <c r="AZ228" i="225"/>
  <c r="AZ228" i="226"/>
  <c r="AZ228" i="227"/>
  <c r="AZ228" i="228"/>
  <c r="AZ160" i="210"/>
  <c r="AZ160" i="214"/>
  <c r="AZ160" i="229"/>
  <c r="AZ160" i="216"/>
  <c r="AZ160" i="217"/>
  <c r="AZ160" i="218"/>
  <c r="AZ160" i="219"/>
  <c r="AZ160" i="220"/>
  <c r="AZ160" i="221"/>
  <c r="AZ160" i="222"/>
  <c r="AZ160" i="223"/>
  <c r="AZ160" i="224"/>
  <c r="AZ160" i="225"/>
  <c r="AZ160" i="226"/>
  <c r="AZ160" i="227"/>
  <c r="AZ160" i="228"/>
  <c r="AZ124" i="210"/>
  <c r="AZ124" i="214"/>
  <c r="AZ124" i="229"/>
  <c r="AZ124" i="216"/>
  <c r="AZ124" i="217"/>
  <c r="AZ124" i="218"/>
  <c r="AZ124" i="219"/>
  <c r="AZ124" i="220"/>
  <c r="AZ124" i="221"/>
  <c r="AZ124" i="222"/>
  <c r="AZ124" i="223"/>
  <c r="AZ124" i="224"/>
  <c r="AZ124" i="225"/>
  <c r="AZ124" i="226"/>
  <c r="AZ124" i="227"/>
  <c r="AZ124" i="228"/>
  <c r="G360" i="213"/>
  <c r="AZ360" i="210"/>
  <c r="AZ360" i="214"/>
  <c r="AZ360" i="229"/>
  <c r="AZ360" i="216"/>
  <c r="AZ360" i="217"/>
  <c r="AZ360" i="218"/>
  <c r="AZ360" i="219"/>
  <c r="AZ360" i="220"/>
  <c r="AZ360" i="221"/>
  <c r="AZ360" i="222"/>
  <c r="AZ360" i="223"/>
  <c r="AZ360" i="224"/>
  <c r="AZ360" i="225"/>
  <c r="AZ360" i="226"/>
  <c r="AZ360" i="227"/>
  <c r="AZ360" i="228"/>
  <c r="BA11" i="210"/>
  <c r="BA11" i="214"/>
  <c r="BA11" i="229"/>
  <c r="BA11" i="216"/>
  <c r="BA11" i="217"/>
  <c r="BA11" i="218"/>
  <c r="BA11" i="219"/>
  <c r="BA11" i="220"/>
  <c r="BA11" i="221"/>
  <c r="BA11" i="222"/>
  <c r="BA11" i="223"/>
  <c r="BA11" i="224"/>
  <c r="BA11" i="225"/>
  <c r="BA11" i="226"/>
  <c r="BA11" i="227"/>
  <c r="BA11" i="228"/>
  <c r="BA61" i="210"/>
  <c r="BA61" i="214"/>
  <c r="BA61" i="229"/>
  <c r="BA61" i="216"/>
  <c r="BA61" i="217"/>
  <c r="BA61" i="218"/>
  <c r="BA61" i="219"/>
  <c r="BA61" i="220"/>
  <c r="BA61" i="221"/>
  <c r="BA61" i="222"/>
  <c r="BA61" i="223"/>
  <c r="BA61" i="224"/>
  <c r="BA61" i="225"/>
  <c r="BA61" i="226"/>
  <c r="BA61" i="227"/>
  <c r="BA61" i="228"/>
  <c r="BA1061" i="210"/>
  <c r="BA1061" i="214"/>
  <c r="BA1061" i="229"/>
  <c r="BA1061" i="216"/>
  <c r="BA1061" i="217"/>
  <c r="BA1061" i="218"/>
  <c r="BA1061" i="219"/>
  <c r="BA1061" i="220"/>
  <c r="BA1061" i="221"/>
  <c r="BA1061" i="222"/>
  <c r="BA1061" i="223"/>
  <c r="BA1061" i="224"/>
  <c r="BA1061" i="225"/>
  <c r="BA1061" i="226"/>
  <c r="BA1061" i="227"/>
  <c r="BA1061" i="228"/>
  <c r="G941" i="213"/>
  <c r="AZ941" i="210"/>
  <c r="AZ941" i="214"/>
  <c r="AZ941" i="229"/>
  <c r="AZ941" i="216"/>
  <c r="AZ941" i="217"/>
  <c r="AZ941" i="218"/>
  <c r="AZ941" i="219"/>
  <c r="AZ941" i="220"/>
  <c r="AZ941" i="221"/>
  <c r="AZ941" i="222"/>
  <c r="AZ941" i="223"/>
  <c r="AZ941" i="224"/>
  <c r="AZ941" i="225"/>
  <c r="AZ941" i="226"/>
  <c r="AZ941" i="227"/>
  <c r="AZ941" i="228"/>
  <c r="BA855" i="210"/>
  <c r="BA855" i="214"/>
  <c r="BA855" i="229"/>
  <c r="BA855" i="216"/>
  <c r="BA855" i="217"/>
  <c r="BA855" i="218"/>
  <c r="BA855" i="219"/>
  <c r="BA855" i="220"/>
  <c r="BA855" i="221"/>
  <c r="BA855" i="222"/>
  <c r="BA855" i="223"/>
  <c r="BA855" i="224"/>
  <c r="BA855" i="225"/>
  <c r="BA855" i="226"/>
  <c r="BA855" i="227"/>
  <c r="BA855" i="228"/>
  <c r="BA705" i="210"/>
  <c r="BA705" i="214"/>
  <c r="BA705" i="229"/>
  <c r="BA705" i="216"/>
  <c r="BA705" i="217"/>
  <c r="BA705" i="218"/>
  <c r="BA705" i="219"/>
  <c r="BA705" i="220"/>
  <c r="BA705" i="221"/>
  <c r="BA705" i="222"/>
  <c r="BA705" i="223"/>
  <c r="BA705" i="224"/>
  <c r="BA705" i="225"/>
  <c r="BA705" i="226"/>
  <c r="BA705" i="227"/>
  <c r="BA705" i="228"/>
  <c r="BA560" i="210"/>
  <c r="BA560" i="214"/>
  <c r="BA560" i="229"/>
  <c r="BA560" i="216"/>
  <c r="BA560" i="217"/>
  <c r="BA560" i="218"/>
  <c r="BA560" i="219"/>
  <c r="BA560" i="220"/>
  <c r="BA560" i="221"/>
  <c r="BA560" i="222"/>
  <c r="BA560" i="223"/>
  <c r="BA560" i="224"/>
  <c r="BA560" i="225"/>
  <c r="BA560" i="226"/>
  <c r="BA560" i="227"/>
  <c r="BA560" i="228"/>
  <c r="BA367" i="210"/>
  <c r="BA367" i="214"/>
  <c r="BA367" i="229"/>
  <c r="BA367" i="216"/>
  <c r="BA367" i="217"/>
  <c r="BA367" i="218"/>
  <c r="BA367" i="219"/>
  <c r="BA367" i="220"/>
  <c r="BA367" i="221"/>
  <c r="BA367" i="222"/>
  <c r="BA367" i="223"/>
  <c r="BA367" i="224"/>
  <c r="BA367" i="225"/>
  <c r="BA367" i="226"/>
  <c r="BA367" i="227"/>
  <c r="BA367" i="228"/>
  <c r="BA235" i="210"/>
  <c r="BA235" i="214"/>
  <c r="BA235" i="229"/>
  <c r="BA235" i="216"/>
  <c r="BA235" i="217"/>
  <c r="BA235" i="218"/>
  <c r="BA235" i="219"/>
  <c r="BA235" i="220"/>
  <c r="BA235" i="221"/>
  <c r="BA235" i="222"/>
  <c r="BA235" i="223"/>
  <c r="BA235" i="224"/>
  <c r="BA235" i="225"/>
  <c r="BA235" i="226"/>
  <c r="BA235" i="227"/>
  <c r="BA235" i="228"/>
  <c r="BA31" i="210"/>
  <c r="BA31" i="214"/>
  <c r="BA31" i="229"/>
  <c r="BA31" i="216"/>
  <c r="BA31" i="217"/>
  <c r="BA31" i="218"/>
  <c r="BA31" i="219"/>
  <c r="BA31" i="220"/>
  <c r="BA31" i="221"/>
  <c r="BA31" i="222"/>
  <c r="BA31" i="223"/>
  <c r="BA31" i="224"/>
  <c r="BA31" i="225"/>
  <c r="BA31" i="226"/>
  <c r="BA31" i="227"/>
  <c r="BA31" i="228"/>
  <c r="BA1096" i="210"/>
  <c r="BA1096" i="214"/>
  <c r="BA1096" i="229"/>
  <c r="BA1096" i="216"/>
  <c r="BA1096" i="217"/>
  <c r="BA1096" i="218"/>
  <c r="BA1096" i="219"/>
  <c r="BA1096" i="220"/>
  <c r="BA1096" i="221"/>
  <c r="BA1096" i="222"/>
  <c r="BA1096" i="223"/>
  <c r="BA1096" i="224"/>
  <c r="BA1096" i="225"/>
  <c r="BA1096" i="226"/>
  <c r="BA1096" i="227"/>
  <c r="BA1096" i="228"/>
  <c r="BA1017" i="210"/>
  <c r="BA1017" i="214"/>
  <c r="BA1017" i="229"/>
  <c r="BA1017" i="216"/>
  <c r="BA1017" i="217"/>
  <c r="BA1017" i="218"/>
  <c r="BA1017" i="219"/>
  <c r="BA1017" i="220"/>
  <c r="BA1017" i="221"/>
  <c r="BA1017" i="222"/>
  <c r="BA1017" i="223"/>
  <c r="BA1017" i="224"/>
  <c r="BA1017" i="225"/>
  <c r="BA1017" i="226"/>
  <c r="BA1017" i="227"/>
  <c r="BA1017" i="228"/>
  <c r="BA950" i="210"/>
  <c r="BA950" i="214"/>
  <c r="BA950" i="229"/>
  <c r="BA950" i="216"/>
  <c r="BA950" i="217"/>
  <c r="BA950" i="218"/>
  <c r="BA950" i="219"/>
  <c r="BA950" i="220"/>
  <c r="BA950" i="221"/>
  <c r="BA950" i="222"/>
  <c r="BA950" i="223"/>
  <c r="BA950" i="224"/>
  <c r="BA950" i="225"/>
  <c r="BA950" i="226"/>
  <c r="BA950" i="227"/>
  <c r="BA950" i="228"/>
  <c r="BA830" i="210"/>
  <c r="BA830" i="214"/>
  <c r="BA830" i="229"/>
  <c r="BA830" i="216"/>
  <c r="BA830" i="217"/>
  <c r="BA830" i="218"/>
  <c r="BA830" i="219"/>
  <c r="BA830" i="220"/>
  <c r="BA830" i="221"/>
  <c r="BA830" i="222"/>
  <c r="BA830" i="223"/>
  <c r="BA830" i="224"/>
  <c r="BA830" i="225"/>
  <c r="BA830" i="226"/>
  <c r="BA830" i="227"/>
  <c r="BA830" i="228"/>
  <c r="BA763" i="210"/>
  <c r="BA763" i="214"/>
  <c r="BA763" i="229"/>
  <c r="BA763" i="216"/>
  <c r="BA763" i="217"/>
  <c r="BA763" i="218"/>
  <c r="BA763" i="219"/>
  <c r="BA763" i="220"/>
  <c r="BA763" i="221"/>
  <c r="BA763" i="222"/>
  <c r="BA763" i="223"/>
  <c r="BA763" i="224"/>
  <c r="BA763" i="225"/>
  <c r="BA763" i="226"/>
  <c r="BA763" i="227"/>
  <c r="BA763" i="228"/>
  <c r="BA673" i="210"/>
  <c r="BA673" i="214"/>
  <c r="BA673" i="229"/>
  <c r="BA673" i="216"/>
  <c r="BA673" i="217"/>
  <c r="BA673" i="218"/>
  <c r="BA673" i="219"/>
  <c r="BA673" i="220"/>
  <c r="BA673" i="221"/>
  <c r="BA673" i="222"/>
  <c r="BA673" i="223"/>
  <c r="BA673" i="224"/>
  <c r="BA673" i="225"/>
  <c r="BA673" i="226"/>
  <c r="BA673" i="227"/>
  <c r="BA673" i="228"/>
  <c r="G609" i="213"/>
  <c r="AZ609" i="210"/>
  <c r="AZ609" i="214"/>
  <c r="AZ609" i="229"/>
  <c r="AZ609" i="216"/>
  <c r="AZ609" i="217"/>
  <c r="AZ609" i="218"/>
  <c r="AZ609" i="219"/>
  <c r="AZ609" i="220"/>
  <c r="AZ609" i="221"/>
  <c r="AZ609" i="222"/>
  <c r="AZ609" i="223"/>
  <c r="AZ609" i="224"/>
  <c r="AZ609" i="225"/>
  <c r="AZ609" i="226"/>
  <c r="AZ609" i="227"/>
  <c r="AZ609" i="228"/>
  <c r="AZ485" i="210"/>
  <c r="AZ485" i="214"/>
  <c r="AZ485" i="229"/>
  <c r="AZ485" i="216"/>
  <c r="AZ485" i="217"/>
  <c r="AZ485" i="218"/>
  <c r="AZ485" i="219"/>
  <c r="AZ485" i="220"/>
  <c r="AZ485" i="221"/>
  <c r="AZ485" i="222"/>
  <c r="AZ485" i="223"/>
  <c r="AZ485" i="224"/>
  <c r="AZ485" i="225"/>
  <c r="AZ485" i="226"/>
  <c r="AZ485" i="227"/>
  <c r="AZ485" i="228"/>
  <c r="G485" i="213"/>
  <c r="BA301" i="210"/>
  <c r="BA301" i="214"/>
  <c r="BA301" i="229"/>
  <c r="BA301" i="216"/>
  <c r="BA301" i="217"/>
  <c r="BA301" i="218"/>
  <c r="BA301" i="219"/>
  <c r="BA301" i="220"/>
  <c r="BA301" i="221"/>
  <c r="BA301" i="222"/>
  <c r="BA301" i="223"/>
  <c r="BA301" i="224"/>
  <c r="BA301" i="225"/>
  <c r="BA301" i="226"/>
  <c r="BA301" i="227"/>
  <c r="BA301" i="228"/>
  <c r="BA123" i="210"/>
  <c r="BA123" i="214"/>
  <c r="BA123" i="229"/>
  <c r="BA123" i="216"/>
  <c r="BA123" i="217"/>
  <c r="BA123" i="218"/>
  <c r="BA123" i="219"/>
  <c r="BA123" i="220"/>
  <c r="BA123" i="221"/>
  <c r="BA123" i="222"/>
  <c r="BA123" i="223"/>
  <c r="BA123" i="224"/>
  <c r="BA123" i="225"/>
  <c r="BA123" i="226"/>
  <c r="BA123" i="227"/>
  <c r="BA123" i="228"/>
  <c r="BA1035" i="210"/>
  <c r="BA1035" i="214"/>
  <c r="BA1035" i="229"/>
  <c r="BA1035" i="216"/>
  <c r="BA1035" i="217"/>
  <c r="BA1035" i="218"/>
  <c r="BA1035" i="219"/>
  <c r="BA1035" i="220"/>
  <c r="BA1035" i="221"/>
  <c r="BA1035" i="222"/>
  <c r="BA1035" i="223"/>
  <c r="BA1035" i="224"/>
  <c r="BA1035" i="225"/>
  <c r="BA1035" i="226"/>
  <c r="BA1035" i="227"/>
  <c r="BA1035" i="228"/>
  <c r="BA938" i="210"/>
  <c r="BA938" i="214"/>
  <c r="BA938" i="229"/>
  <c r="BA938" i="216"/>
  <c r="BA938" i="217"/>
  <c r="BA938" i="218"/>
  <c r="BA938" i="219"/>
  <c r="BA938" i="220"/>
  <c r="BA938" i="221"/>
  <c r="BA938" i="222"/>
  <c r="BA938" i="223"/>
  <c r="BA938" i="224"/>
  <c r="BA938" i="225"/>
  <c r="BA938" i="226"/>
  <c r="BA938" i="227"/>
  <c r="BA938" i="228"/>
  <c r="G838" i="213"/>
  <c r="AZ838" i="210"/>
  <c r="AZ838" i="214"/>
  <c r="AZ838" i="229"/>
  <c r="AZ838" i="216"/>
  <c r="AZ838" i="217"/>
  <c r="AZ838" i="218"/>
  <c r="AZ838" i="219"/>
  <c r="AZ838" i="220"/>
  <c r="AZ838" i="221"/>
  <c r="AZ838" i="222"/>
  <c r="AZ838" i="224"/>
  <c r="AZ838" i="223"/>
  <c r="AZ838" i="225"/>
  <c r="AZ838" i="226"/>
  <c r="AZ838" i="227"/>
  <c r="AZ838" i="228"/>
  <c r="BA755" i="210"/>
  <c r="BA755" i="214"/>
  <c r="BA755" i="229"/>
  <c r="BA755" i="216"/>
  <c r="BA755" i="217"/>
  <c r="BA755" i="218"/>
  <c r="BA755" i="219"/>
  <c r="BA755" i="220"/>
  <c r="BA755" i="221"/>
  <c r="BA755" i="222"/>
  <c r="BA755" i="223"/>
  <c r="BA755" i="224"/>
  <c r="BA755" i="225"/>
  <c r="BA755" i="226"/>
  <c r="BA755" i="227"/>
  <c r="BA755" i="228"/>
  <c r="BA672" i="210"/>
  <c r="BA672" i="214"/>
  <c r="BA672" i="229"/>
  <c r="BA672" i="216"/>
  <c r="BA672" i="217"/>
  <c r="BA672" i="218"/>
  <c r="BA672" i="219"/>
  <c r="BA672" i="220"/>
  <c r="BA672" i="221"/>
  <c r="BA672" i="222"/>
  <c r="BA672" i="223"/>
  <c r="BA672" i="224"/>
  <c r="BA672" i="225"/>
  <c r="BA672" i="226"/>
  <c r="BA672" i="227"/>
  <c r="BA672" i="228"/>
  <c r="BA558" i="210"/>
  <c r="BA558" i="214"/>
  <c r="BA558" i="229"/>
  <c r="BA558" i="216"/>
  <c r="BA558" i="217"/>
  <c r="BA558" i="218"/>
  <c r="BA558" i="219"/>
  <c r="BA558" i="220"/>
  <c r="BA558" i="221"/>
  <c r="BA558" i="222"/>
  <c r="BA558" i="223"/>
  <c r="BA558" i="224"/>
  <c r="BA558" i="225"/>
  <c r="BA558" i="226"/>
  <c r="BA558" i="227"/>
  <c r="BA558" i="228"/>
  <c r="BA479" i="210"/>
  <c r="BA479" i="214"/>
  <c r="BA479" i="229"/>
  <c r="BA479" i="216"/>
  <c r="BA479" i="217"/>
  <c r="BA479" i="218"/>
  <c r="BA479" i="219"/>
  <c r="BA479" i="220"/>
  <c r="BA479" i="221"/>
  <c r="BA479" i="222"/>
  <c r="BA479" i="223"/>
  <c r="BA479" i="224"/>
  <c r="BA479" i="225"/>
  <c r="BA479" i="226"/>
  <c r="BA479" i="227"/>
  <c r="BA479" i="228"/>
  <c r="AZ405" i="210"/>
  <c r="AZ405" i="214"/>
  <c r="AZ405" i="229"/>
  <c r="AZ405" i="216"/>
  <c r="AZ405" i="217"/>
  <c r="AZ405" i="218"/>
  <c r="AZ405" i="219"/>
  <c r="AZ405" i="220"/>
  <c r="AZ405" i="221"/>
  <c r="AZ405" i="222"/>
  <c r="AZ405" i="223"/>
  <c r="AZ405" i="224"/>
  <c r="AZ405" i="225"/>
  <c r="AZ405" i="226"/>
  <c r="AZ405" i="227"/>
  <c r="AZ405" i="228"/>
  <c r="BA288" i="210"/>
  <c r="BA288" i="214"/>
  <c r="BA288" i="229"/>
  <c r="BA288" i="216"/>
  <c r="BA288" i="217"/>
  <c r="BA288" i="218"/>
  <c r="BA288" i="219"/>
  <c r="BA288" i="220"/>
  <c r="BA288" i="221"/>
  <c r="BA288" i="222"/>
  <c r="BA288" i="223"/>
  <c r="BA288" i="224"/>
  <c r="BA288" i="225"/>
  <c r="BA288" i="226"/>
  <c r="BA288" i="227"/>
  <c r="BA288" i="228"/>
  <c r="BA120" i="210"/>
  <c r="BA120" i="214"/>
  <c r="BA120" i="229"/>
  <c r="BA120" i="216"/>
  <c r="BA120" i="217"/>
  <c r="BA120" i="218"/>
  <c r="BA120" i="219"/>
  <c r="BA120" i="220"/>
  <c r="BA120" i="221"/>
  <c r="BA120" i="222"/>
  <c r="BA120" i="223"/>
  <c r="BA120" i="224"/>
  <c r="BA120" i="225"/>
  <c r="BA120" i="226"/>
  <c r="BA120" i="227"/>
  <c r="BA120" i="228"/>
  <c r="BA1034" i="210"/>
  <c r="BA1034" i="214"/>
  <c r="BA1034" i="229"/>
  <c r="BA1034" i="216"/>
  <c r="BA1034" i="217"/>
  <c r="BA1034" i="218"/>
  <c r="BA1034" i="219"/>
  <c r="BA1034" i="220"/>
  <c r="BA1034" i="221"/>
  <c r="BA1034" i="222"/>
  <c r="BA1034" i="223"/>
  <c r="BA1034" i="224"/>
  <c r="BA1034" i="225"/>
  <c r="BA1034" i="226"/>
  <c r="BA1034" i="227"/>
  <c r="BA1034" i="228"/>
  <c r="BA948" i="210"/>
  <c r="BA948" i="214"/>
  <c r="BA948" i="229"/>
  <c r="BA948" i="216"/>
  <c r="BA948" i="217"/>
  <c r="BA948" i="218"/>
  <c r="BA948" i="219"/>
  <c r="BA948" i="220"/>
  <c r="BA948" i="221"/>
  <c r="BA948" i="222"/>
  <c r="BA948" i="223"/>
  <c r="BA948" i="224"/>
  <c r="BA948" i="225"/>
  <c r="BA948" i="226"/>
  <c r="BA948" i="227"/>
  <c r="BA948" i="228"/>
  <c r="G862" i="213"/>
  <c r="AZ862" i="210"/>
  <c r="AZ862" i="214"/>
  <c r="AZ862" i="229"/>
  <c r="AZ862" i="216"/>
  <c r="AZ862" i="217"/>
  <c r="AZ862" i="218"/>
  <c r="AZ862" i="219"/>
  <c r="AZ862" i="220"/>
  <c r="AZ862" i="221"/>
  <c r="AZ862" i="222"/>
  <c r="AZ862" i="223"/>
  <c r="AZ862" i="224"/>
  <c r="AZ862" i="225"/>
  <c r="AZ862" i="226"/>
  <c r="AZ862" i="227"/>
  <c r="AZ862" i="228"/>
  <c r="BA767" i="210"/>
  <c r="BA767" i="214"/>
  <c r="BA767" i="229"/>
  <c r="BA767" i="216"/>
  <c r="BA767" i="217"/>
  <c r="BA767" i="218"/>
  <c r="BA767" i="219"/>
  <c r="BA767" i="220"/>
  <c r="BA767" i="221"/>
  <c r="BA767" i="222"/>
  <c r="BA767" i="223"/>
  <c r="BA767" i="224"/>
  <c r="BA767" i="225"/>
  <c r="BA767" i="226"/>
  <c r="BA767" i="227"/>
  <c r="BA767" i="228"/>
  <c r="BA628" i="210"/>
  <c r="BA628" i="214"/>
  <c r="BA628" i="229"/>
  <c r="BA628" i="216"/>
  <c r="BA628" i="217"/>
  <c r="BA628" i="218"/>
  <c r="BA628" i="219"/>
  <c r="BA628" i="220"/>
  <c r="BA628" i="221"/>
  <c r="BA628" i="222"/>
  <c r="BA628" i="223"/>
  <c r="BA628" i="224"/>
  <c r="BA628" i="225"/>
  <c r="BA628" i="226"/>
  <c r="BA628" i="227"/>
  <c r="BA628" i="228"/>
  <c r="BA517" i="210"/>
  <c r="BA517" i="214"/>
  <c r="BA517" i="229"/>
  <c r="BA517" i="216"/>
  <c r="BA517" i="217"/>
  <c r="BA517" i="218"/>
  <c r="BA517" i="219"/>
  <c r="BA517" i="220"/>
  <c r="BA517" i="221"/>
  <c r="BA517" i="222"/>
  <c r="BA517" i="223"/>
  <c r="BA517" i="224"/>
  <c r="BA517" i="225"/>
  <c r="BA517" i="226"/>
  <c r="BA517" i="227"/>
  <c r="BA517" i="228"/>
  <c r="AZ399" i="210"/>
  <c r="AZ399" i="214"/>
  <c r="AZ399" i="229"/>
  <c r="AZ399" i="216"/>
  <c r="AZ399" i="217"/>
  <c r="AZ399" i="218"/>
  <c r="AZ399" i="219"/>
  <c r="AZ399" i="220"/>
  <c r="AZ399" i="221"/>
  <c r="AZ399" i="222"/>
  <c r="AZ399" i="223"/>
  <c r="AZ399" i="224"/>
  <c r="AZ399" i="225"/>
  <c r="AZ399" i="226"/>
  <c r="AZ399" i="227"/>
  <c r="AZ399" i="228"/>
  <c r="G399" i="213"/>
  <c r="BA260" i="210"/>
  <c r="BA260" i="214"/>
  <c r="BA260" i="229"/>
  <c r="BA260" i="216"/>
  <c r="BA260" i="217"/>
  <c r="BA260" i="218"/>
  <c r="BA260" i="219"/>
  <c r="BA260" i="220"/>
  <c r="BA260" i="221"/>
  <c r="BA260" i="222"/>
  <c r="BA260" i="223"/>
  <c r="BA260" i="224"/>
  <c r="BA260" i="225"/>
  <c r="BA260" i="226"/>
  <c r="BA260" i="227"/>
  <c r="BA260" i="228"/>
  <c r="BA36" i="210"/>
  <c r="BA36" i="214"/>
  <c r="BA36" i="229"/>
  <c r="BA36" i="216"/>
  <c r="BA36" i="217"/>
  <c r="BA36" i="218"/>
  <c r="BA36" i="219"/>
  <c r="BA36" i="220"/>
  <c r="BA36" i="221"/>
  <c r="BA36" i="222"/>
  <c r="BA36" i="223"/>
  <c r="BA36" i="224"/>
  <c r="BA36" i="225"/>
  <c r="BA36" i="226"/>
  <c r="BA36" i="227"/>
  <c r="BA36" i="228"/>
  <c r="BA1051" i="210"/>
  <c r="BA1051" i="214"/>
  <c r="BA1051" i="229"/>
  <c r="BA1051" i="216"/>
  <c r="BA1051" i="217"/>
  <c r="BA1051" i="218"/>
  <c r="BA1051" i="219"/>
  <c r="BA1051" i="220"/>
  <c r="BA1051" i="221"/>
  <c r="BA1051" i="222"/>
  <c r="BA1051" i="223"/>
  <c r="BA1051" i="224"/>
  <c r="BA1051" i="225"/>
  <c r="BA1051" i="226"/>
  <c r="BA1051" i="227"/>
  <c r="BA1051" i="228"/>
  <c r="BA911" i="210"/>
  <c r="BA911" i="214"/>
  <c r="BA911" i="229"/>
  <c r="BA911" i="216"/>
  <c r="BA911" i="217"/>
  <c r="BA911" i="218"/>
  <c r="BA911" i="219"/>
  <c r="BA911" i="220"/>
  <c r="BA911" i="221"/>
  <c r="BA911" i="222"/>
  <c r="BA911" i="223"/>
  <c r="BA911" i="224"/>
  <c r="BA911" i="225"/>
  <c r="BA911" i="226"/>
  <c r="BA911" i="227"/>
  <c r="BA911" i="228"/>
  <c r="BA810" i="210"/>
  <c r="BA810" i="214"/>
  <c r="BA810" i="229"/>
  <c r="BA810" i="216"/>
  <c r="BA810" i="217"/>
  <c r="BA810" i="218"/>
  <c r="BA810" i="219"/>
  <c r="BA810" i="220"/>
  <c r="BA810" i="221"/>
  <c r="BA810" i="222"/>
  <c r="BA810" i="223"/>
  <c r="BA810" i="224"/>
  <c r="BA810" i="225"/>
  <c r="BA810" i="226"/>
  <c r="BA810" i="227"/>
  <c r="BA810" i="228"/>
  <c r="BA728" i="210"/>
  <c r="BA728" i="214"/>
  <c r="BA728" i="229"/>
  <c r="BA728" i="216"/>
  <c r="BA728" i="217"/>
  <c r="BA728" i="218"/>
  <c r="BA728" i="219"/>
  <c r="BA728" i="220"/>
  <c r="BA728" i="221"/>
  <c r="BA728" i="222"/>
  <c r="BA728" i="223"/>
  <c r="BA728" i="224"/>
  <c r="BA728" i="225"/>
  <c r="BA728" i="226"/>
  <c r="BA728" i="227"/>
  <c r="BA728" i="228"/>
  <c r="BA639" i="210"/>
  <c r="BA639" i="214"/>
  <c r="BA639" i="229"/>
  <c r="BA639" i="216"/>
  <c r="BA639" i="217"/>
  <c r="BA639" i="218"/>
  <c r="BA639" i="219"/>
  <c r="BA639" i="220"/>
  <c r="BA639" i="221"/>
  <c r="BA639" i="222"/>
  <c r="BA639" i="223"/>
  <c r="BA639" i="224"/>
  <c r="BA639" i="225"/>
  <c r="BA639" i="226"/>
  <c r="BA639" i="227"/>
  <c r="BA639" i="228"/>
  <c r="BA544" i="210"/>
  <c r="BA544" i="214"/>
  <c r="BA544" i="229"/>
  <c r="BA544" i="216"/>
  <c r="BA544" i="217"/>
  <c r="BA544" i="218"/>
  <c r="BA544" i="219"/>
  <c r="BA544" i="220"/>
  <c r="BA544" i="221"/>
  <c r="BA544" i="222"/>
  <c r="BA544" i="223"/>
  <c r="BA544" i="224"/>
  <c r="BA544" i="225"/>
  <c r="BA544" i="226"/>
  <c r="BA544" i="227"/>
  <c r="BA544" i="228"/>
  <c r="BA460" i="210"/>
  <c r="BA460" i="214"/>
  <c r="BA460" i="229"/>
  <c r="BA460" i="216"/>
  <c r="BA460" i="217"/>
  <c r="BA460" i="218"/>
  <c r="BA460" i="219"/>
  <c r="BA460" i="220"/>
  <c r="BA460" i="221"/>
  <c r="BA460" i="222"/>
  <c r="BA460" i="223"/>
  <c r="BA460" i="224"/>
  <c r="BA460" i="225"/>
  <c r="BA460" i="226"/>
  <c r="BA460" i="227"/>
  <c r="BA460" i="228"/>
  <c r="AZ341" i="210"/>
  <c r="AZ341" i="214"/>
  <c r="AZ341" i="229"/>
  <c r="AZ341" i="216"/>
  <c r="AZ341" i="217"/>
  <c r="AZ341" i="218"/>
  <c r="AZ341" i="219"/>
  <c r="AZ341" i="220"/>
  <c r="AZ341" i="221"/>
  <c r="AZ341" i="222"/>
  <c r="AZ341" i="223"/>
  <c r="AZ341" i="224"/>
  <c r="AZ341" i="225"/>
  <c r="AZ341" i="226"/>
  <c r="AZ341" i="227"/>
  <c r="AZ341" i="228"/>
  <c r="G182" i="213"/>
  <c r="AZ182" i="210"/>
  <c r="AZ182" i="214"/>
  <c r="AZ182" i="229"/>
  <c r="AZ182" i="216"/>
  <c r="AZ182" i="217"/>
  <c r="AZ182" i="218"/>
  <c r="AZ182" i="219"/>
  <c r="AZ182" i="220"/>
  <c r="AZ182" i="221"/>
  <c r="AZ182" i="222"/>
  <c r="AZ182" i="223"/>
  <c r="AZ182" i="224"/>
  <c r="AZ182" i="225"/>
  <c r="AZ182" i="226"/>
  <c r="AZ182" i="227"/>
  <c r="AZ182" i="228"/>
  <c r="AZ20" i="210"/>
  <c r="AZ20" i="214"/>
  <c r="AZ20" i="229"/>
  <c r="AZ20" i="216"/>
  <c r="AZ20" i="217"/>
  <c r="AZ20" i="218"/>
  <c r="AZ20" i="219"/>
  <c r="AZ20" i="220"/>
  <c r="AZ20" i="221"/>
  <c r="AZ20" i="222"/>
  <c r="AZ20" i="223"/>
  <c r="AZ20" i="224"/>
  <c r="AZ20" i="225"/>
  <c r="AZ20" i="226"/>
  <c r="AZ20" i="227"/>
  <c r="AZ20" i="228"/>
  <c r="G20" i="213"/>
  <c r="BA1106" i="210"/>
  <c r="BA1106" i="214"/>
  <c r="BA1106" i="229"/>
  <c r="BA1106" i="216"/>
  <c r="BA1106" i="217"/>
  <c r="BA1106" i="218"/>
  <c r="BA1106" i="219"/>
  <c r="BA1106" i="220"/>
  <c r="BA1106" i="221"/>
  <c r="BA1106" i="222"/>
  <c r="BA1106" i="223"/>
  <c r="BA1106" i="224"/>
  <c r="BA1106" i="225"/>
  <c r="BA1106" i="226"/>
  <c r="BA1106" i="227"/>
  <c r="BA1106" i="228"/>
  <c r="BA1033" i="210"/>
  <c r="BA1033" i="214"/>
  <c r="BA1033" i="229"/>
  <c r="BA1033" i="216"/>
  <c r="BA1033" i="217"/>
  <c r="BA1033" i="218"/>
  <c r="BA1033" i="219"/>
  <c r="BA1033" i="220"/>
  <c r="BA1033" i="221"/>
  <c r="BA1033" i="222"/>
  <c r="BA1033" i="223"/>
  <c r="BA1033" i="224"/>
  <c r="BA1033" i="225"/>
  <c r="BA1033" i="226"/>
  <c r="BA1033" i="227"/>
  <c r="BA1033" i="228"/>
  <c r="BA935" i="210"/>
  <c r="BA935" i="214"/>
  <c r="BA935" i="229"/>
  <c r="BA935" i="216"/>
  <c r="BA935" i="217"/>
  <c r="BA935" i="218"/>
  <c r="BA935" i="219"/>
  <c r="BA935" i="220"/>
  <c r="BA935" i="221"/>
  <c r="BA935" i="222"/>
  <c r="BA935" i="223"/>
  <c r="BA935" i="224"/>
  <c r="BA935" i="225"/>
  <c r="BA935" i="226"/>
  <c r="BA935" i="227"/>
  <c r="BA935" i="228"/>
  <c r="BA835" i="210"/>
  <c r="BA835" i="214"/>
  <c r="BA835" i="229"/>
  <c r="BA835" i="216"/>
  <c r="BA835" i="217"/>
  <c r="BA835" i="218"/>
  <c r="BA835" i="219"/>
  <c r="BA835" i="220"/>
  <c r="BA835" i="221"/>
  <c r="BA835" i="222"/>
  <c r="BA835" i="223"/>
  <c r="BA835" i="224"/>
  <c r="BA835" i="225"/>
  <c r="BA835" i="226"/>
  <c r="BA835" i="227"/>
  <c r="BA835" i="228"/>
  <c r="BA710" i="210"/>
  <c r="BA710" i="214"/>
  <c r="BA710" i="229"/>
  <c r="BA710" i="216"/>
  <c r="BA710" i="217"/>
  <c r="BA710" i="218"/>
  <c r="BA710" i="219"/>
  <c r="BA710" i="220"/>
  <c r="BA710" i="221"/>
  <c r="BA710" i="222"/>
  <c r="BA710" i="223"/>
  <c r="BA710" i="224"/>
  <c r="BA710" i="225"/>
  <c r="BA710" i="226"/>
  <c r="BA710" i="227"/>
  <c r="BA710" i="228"/>
  <c r="BA626" i="210"/>
  <c r="BA626" i="214"/>
  <c r="BA626" i="229"/>
  <c r="BA626" i="216"/>
  <c r="BA626" i="217"/>
  <c r="BA626" i="218"/>
  <c r="BA626" i="219"/>
  <c r="BA626" i="220"/>
  <c r="BA626" i="221"/>
  <c r="BA626" i="222"/>
  <c r="BA626" i="223"/>
  <c r="BA626" i="224"/>
  <c r="BA626" i="225"/>
  <c r="BA626" i="226"/>
  <c r="BA626" i="227"/>
  <c r="BA626" i="228"/>
  <c r="G515" i="213"/>
  <c r="AZ515" i="210"/>
  <c r="AZ515" i="214"/>
  <c r="AZ515" i="229"/>
  <c r="AZ515" i="216"/>
  <c r="AZ515" i="217"/>
  <c r="AZ515" i="218"/>
  <c r="AZ515" i="219"/>
  <c r="AZ515" i="220"/>
  <c r="AZ515" i="221"/>
  <c r="AZ515" i="222"/>
  <c r="AZ515" i="223"/>
  <c r="AZ515" i="224"/>
  <c r="AZ515" i="225"/>
  <c r="AZ515" i="226"/>
  <c r="AZ515" i="227"/>
  <c r="AZ515" i="228"/>
  <c r="BA355" i="210"/>
  <c r="BA355" i="214"/>
  <c r="BA355" i="229"/>
  <c r="BA355" i="216"/>
  <c r="BA355" i="217"/>
  <c r="BA355" i="218"/>
  <c r="BA355" i="219"/>
  <c r="BA355" i="220"/>
  <c r="BA355" i="221"/>
  <c r="BA355" i="222"/>
  <c r="BA355" i="223"/>
  <c r="BA355" i="224"/>
  <c r="BA355" i="225"/>
  <c r="BA355" i="226"/>
  <c r="BA355" i="227"/>
  <c r="BA355" i="228"/>
  <c r="G219" i="213"/>
  <c r="AZ219" i="210"/>
  <c r="AZ219" i="214"/>
  <c r="AZ219" i="229"/>
  <c r="AZ219" i="216"/>
  <c r="AZ219" i="217"/>
  <c r="AZ219" i="218"/>
  <c r="AZ219" i="219"/>
  <c r="AZ219" i="220"/>
  <c r="AZ219" i="221"/>
  <c r="AZ219" i="222"/>
  <c r="AZ219" i="223"/>
  <c r="AZ219" i="224"/>
  <c r="AZ219" i="225"/>
  <c r="AZ219" i="226"/>
  <c r="AZ219" i="227"/>
  <c r="AZ219" i="228"/>
  <c r="BA53" i="210"/>
  <c r="BA53" i="214"/>
  <c r="BA53" i="229"/>
  <c r="BA53" i="216"/>
  <c r="BA53" i="217"/>
  <c r="BA53" i="218"/>
  <c r="BA53" i="219"/>
  <c r="BA53" i="220"/>
  <c r="BA53" i="221"/>
  <c r="BA53" i="222"/>
  <c r="BA53" i="223"/>
  <c r="BA53" i="224"/>
  <c r="BA53" i="225"/>
  <c r="BA53" i="226"/>
  <c r="BA53" i="227"/>
  <c r="BA53" i="228"/>
  <c r="BA1062" i="210"/>
  <c r="BA1062" i="214"/>
  <c r="BA1062" i="229"/>
  <c r="BA1062" i="216"/>
  <c r="BA1062" i="217"/>
  <c r="BA1062" i="218"/>
  <c r="BA1062" i="219"/>
  <c r="BA1062" i="220"/>
  <c r="BA1062" i="221"/>
  <c r="BA1062" i="222"/>
  <c r="BA1062" i="223"/>
  <c r="BA1062" i="224"/>
  <c r="BA1062" i="225"/>
  <c r="BA1062" i="226"/>
  <c r="BA1062" i="227"/>
  <c r="BA1062" i="228"/>
  <c r="AZ959" i="210"/>
  <c r="AZ959" i="214"/>
  <c r="AZ959" i="229"/>
  <c r="AZ959" i="216"/>
  <c r="AZ959" i="217"/>
  <c r="AZ959" i="218"/>
  <c r="AZ959" i="219"/>
  <c r="AZ959" i="220"/>
  <c r="AZ959" i="221"/>
  <c r="AZ959" i="222"/>
  <c r="AZ959" i="223"/>
  <c r="AZ959" i="224"/>
  <c r="AZ959" i="225"/>
  <c r="AZ959" i="226"/>
  <c r="AZ959" i="227"/>
  <c r="AZ959" i="228"/>
  <c r="G867" i="213"/>
  <c r="AZ867" i="210"/>
  <c r="AZ867" i="214"/>
  <c r="AZ867" i="229"/>
  <c r="AZ867" i="216"/>
  <c r="AZ867" i="217"/>
  <c r="AZ867" i="218"/>
  <c r="AZ867" i="219"/>
  <c r="AZ867" i="220"/>
  <c r="AZ867" i="221"/>
  <c r="AZ867" i="222"/>
  <c r="AZ867" i="223"/>
  <c r="AZ867" i="224"/>
  <c r="AZ867" i="225"/>
  <c r="AZ867" i="226"/>
  <c r="AZ867" i="227"/>
  <c r="AZ867" i="228"/>
  <c r="BA765" i="210"/>
  <c r="BA765" i="214"/>
  <c r="BA765" i="229"/>
  <c r="BA765" i="216"/>
  <c r="BA765" i="217"/>
  <c r="BA765" i="218"/>
  <c r="BA765" i="219"/>
  <c r="BA765" i="220"/>
  <c r="BA765" i="221"/>
  <c r="BA765" i="222"/>
  <c r="BA765" i="223"/>
  <c r="BA765" i="224"/>
  <c r="BA765" i="225"/>
  <c r="BA765" i="226"/>
  <c r="BA765" i="227"/>
  <c r="BA765" i="228"/>
  <c r="BA619" i="210"/>
  <c r="BA619" i="214"/>
  <c r="BA619" i="229"/>
  <c r="BA619" i="216"/>
  <c r="BA619" i="217"/>
  <c r="BA619" i="218"/>
  <c r="BA619" i="219"/>
  <c r="BA619" i="220"/>
  <c r="BA619" i="221"/>
  <c r="BA619" i="222"/>
  <c r="BA619" i="223"/>
  <c r="BA619" i="224"/>
  <c r="BA619" i="225"/>
  <c r="BA619" i="226"/>
  <c r="BA619" i="227"/>
  <c r="BA619" i="228"/>
  <c r="BA371" i="210"/>
  <c r="BA371" i="214"/>
  <c r="BA371" i="229"/>
  <c r="BA371" i="216"/>
  <c r="BA371" i="217"/>
  <c r="BA371" i="218"/>
  <c r="BA371" i="219"/>
  <c r="BA371" i="220"/>
  <c r="BA371" i="221"/>
  <c r="BA371" i="222"/>
  <c r="BA371" i="223"/>
  <c r="BA371" i="224"/>
  <c r="BA371" i="225"/>
  <c r="BA371" i="226"/>
  <c r="BA371" i="227"/>
  <c r="BA371" i="228"/>
  <c r="BA239" i="210"/>
  <c r="BA239" i="214"/>
  <c r="BA239" i="229"/>
  <c r="BA239" i="216"/>
  <c r="BA239" i="217"/>
  <c r="BA239" i="218"/>
  <c r="BA239" i="219"/>
  <c r="BA239" i="220"/>
  <c r="BA239" i="221"/>
  <c r="BA239" i="222"/>
  <c r="BA239" i="223"/>
  <c r="BA239" i="224"/>
  <c r="BA239" i="225"/>
  <c r="BA239" i="226"/>
  <c r="BA239" i="227"/>
  <c r="BA239" i="228"/>
  <c r="BA1022" i="210"/>
  <c r="BA1022" i="214"/>
  <c r="BA1022" i="229"/>
  <c r="BA1022" i="216"/>
  <c r="BA1022" i="217"/>
  <c r="BA1022" i="218"/>
  <c r="BA1022" i="219"/>
  <c r="BA1022" i="220"/>
  <c r="BA1022" i="221"/>
  <c r="BA1022" i="222"/>
  <c r="BA1022" i="223"/>
  <c r="BA1022" i="224"/>
  <c r="BA1022" i="225"/>
  <c r="BA1022" i="226"/>
  <c r="BA1022" i="227"/>
  <c r="BA1022" i="228"/>
  <c r="BA879" i="210"/>
  <c r="BA879" i="214"/>
  <c r="BA879" i="229"/>
  <c r="BA879" i="216"/>
  <c r="BA879" i="217"/>
  <c r="BA879" i="218"/>
  <c r="BA879" i="219"/>
  <c r="BA879" i="220"/>
  <c r="BA879" i="221"/>
  <c r="BA879" i="222"/>
  <c r="BA879" i="223"/>
  <c r="BA879" i="224"/>
  <c r="BA879" i="225"/>
  <c r="BA879" i="226"/>
  <c r="BA879" i="227"/>
  <c r="BA879" i="228"/>
  <c r="BA771" i="210"/>
  <c r="BA771" i="214"/>
  <c r="BA771" i="229"/>
  <c r="BA771" i="216"/>
  <c r="BA771" i="217"/>
  <c r="BA771" i="218"/>
  <c r="BA771" i="219"/>
  <c r="BA771" i="220"/>
  <c r="BA771" i="221"/>
  <c r="BA771" i="222"/>
  <c r="BA771" i="223"/>
  <c r="BA771" i="224"/>
  <c r="BA771" i="225"/>
  <c r="BA771" i="226"/>
  <c r="BA771" i="227"/>
  <c r="BA771" i="228"/>
  <c r="AZ653" i="210"/>
  <c r="AZ653" i="214"/>
  <c r="AZ653" i="229"/>
  <c r="AZ653" i="216"/>
  <c r="AZ653" i="217"/>
  <c r="AZ653" i="219"/>
  <c r="AZ653" i="218"/>
  <c r="AZ653" i="220"/>
  <c r="AZ653" i="221"/>
  <c r="AZ653" i="222"/>
  <c r="AZ653" i="223"/>
  <c r="AZ653" i="224"/>
  <c r="AZ653" i="225"/>
  <c r="AZ653" i="226"/>
  <c r="AZ653" i="227"/>
  <c r="AZ653" i="228"/>
  <c r="AZ444" i="210"/>
  <c r="AZ444" i="214"/>
  <c r="AZ444" i="229"/>
  <c r="AZ444" i="216"/>
  <c r="AZ444" i="217"/>
  <c r="AZ444" i="218"/>
  <c r="AZ444" i="219"/>
  <c r="AZ444" i="220"/>
  <c r="AZ444" i="221"/>
  <c r="AZ444" i="222"/>
  <c r="AZ444" i="223"/>
  <c r="AZ444" i="224"/>
  <c r="AZ444" i="225"/>
  <c r="AZ444" i="226"/>
  <c r="AZ444" i="227"/>
  <c r="AZ444" i="228"/>
  <c r="BA217" i="210"/>
  <c r="BA217" i="214"/>
  <c r="BA217" i="229"/>
  <c r="BA217" i="216"/>
  <c r="BA217" i="217"/>
  <c r="BA217" i="218"/>
  <c r="BA217" i="219"/>
  <c r="BA217" i="220"/>
  <c r="BA217" i="221"/>
  <c r="BA217" i="222"/>
  <c r="BA217" i="223"/>
  <c r="BA217" i="224"/>
  <c r="BA217" i="225"/>
  <c r="BA217" i="226"/>
  <c r="BA217" i="227"/>
  <c r="BA217" i="228"/>
  <c r="G75" i="213"/>
  <c r="AZ75" i="210"/>
  <c r="AZ75" i="214"/>
  <c r="AZ75" i="229"/>
  <c r="AZ75" i="216"/>
  <c r="AZ75" i="217"/>
  <c r="AZ75" i="218"/>
  <c r="AZ75" i="219"/>
  <c r="AZ75" i="220"/>
  <c r="AZ75" i="221"/>
  <c r="AZ75" i="222"/>
  <c r="AZ75" i="223"/>
  <c r="AZ75" i="224"/>
  <c r="AZ75" i="225"/>
  <c r="AZ75" i="226"/>
  <c r="AZ75" i="227"/>
  <c r="AZ75" i="228"/>
  <c r="BA413" i="210"/>
  <c r="BA413" i="214"/>
  <c r="BA413" i="229"/>
  <c r="BA413" i="216"/>
  <c r="BA413" i="217"/>
  <c r="BA413" i="218"/>
  <c r="BA413" i="219"/>
  <c r="BA413" i="220"/>
  <c r="BA413" i="221"/>
  <c r="BA413" i="222"/>
  <c r="BA413" i="223"/>
  <c r="BA413" i="224"/>
  <c r="BA413" i="225"/>
  <c r="BA413" i="226"/>
  <c r="BA413" i="227"/>
  <c r="BA413" i="228"/>
  <c r="BA958" i="210"/>
  <c r="BA958" i="214"/>
  <c r="BA958" i="229"/>
  <c r="BA958" i="216"/>
  <c r="BA958" i="217"/>
  <c r="BA958" i="218"/>
  <c r="BA958" i="219"/>
  <c r="BA958" i="220"/>
  <c r="BA958" i="221"/>
  <c r="BA958" i="222"/>
  <c r="BA958" i="223"/>
  <c r="BA958" i="224"/>
  <c r="BA958" i="225"/>
  <c r="BA958" i="226"/>
  <c r="BA958" i="227"/>
  <c r="BA958" i="228"/>
  <c r="AZ760" i="210"/>
  <c r="AZ760" i="214"/>
  <c r="AZ760" i="229"/>
  <c r="AZ760" i="216"/>
  <c r="AZ760" i="217"/>
  <c r="AZ760" i="218"/>
  <c r="AZ760" i="219"/>
  <c r="AZ760" i="220"/>
  <c r="AZ760" i="221"/>
  <c r="AZ760" i="222"/>
  <c r="AZ760" i="223"/>
  <c r="AZ760" i="224"/>
  <c r="AZ760" i="225"/>
  <c r="AZ760" i="226"/>
  <c r="AZ760" i="227"/>
  <c r="AZ760" i="228"/>
  <c r="BA583" i="210"/>
  <c r="BA583" i="214"/>
  <c r="BA583" i="229"/>
  <c r="BA583" i="216"/>
  <c r="BA583" i="217"/>
  <c r="BA583" i="218"/>
  <c r="BA583" i="219"/>
  <c r="BA583" i="220"/>
  <c r="BA583" i="221"/>
  <c r="BA583" i="222"/>
  <c r="BA583" i="223"/>
  <c r="BA583" i="224"/>
  <c r="BA583" i="225"/>
  <c r="BA583" i="226"/>
  <c r="BA583" i="227"/>
  <c r="BA583" i="228"/>
  <c r="G654" i="213"/>
  <c r="AZ654" i="210"/>
  <c r="AZ654" i="214"/>
  <c r="AZ654" i="229"/>
  <c r="AZ654" i="216"/>
  <c r="AZ654" i="217"/>
  <c r="AZ654" i="219"/>
  <c r="AZ654" i="218"/>
  <c r="AZ654" i="220"/>
  <c r="AZ654" i="221"/>
  <c r="AZ654" i="222"/>
  <c r="AZ654" i="223"/>
  <c r="AZ654" i="224"/>
  <c r="AZ654" i="225"/>
  <c r="AZ654" i="226"/>
  <c r="AZ654" i="227"/>
  <c r="AZ654" i="228"/>
  <c r="AZ148" i="210"/>
  <c r="AZ148" i="214"/>
  <c r="AZ148" i="229"/>
  <c r="AZ148" i="216"/>
  <c r="AZ148" i="217"/>
  <c r="AZ148" i="218"/>
  <c r="AZ148" i="219"/>
  <c r="AZ148" i="220"/>
  <c r="AZ148" i="221"/>
  <c r="AZ148" i="222"/>
  <c r="AZ148" i="223"/>
  <c r="AZ148" i="224"/>
  <c r="AZ148" i="225"/>
  <c r="AZ148" i="226"/>
  <c r="AZ148" i="227"/>
  <c r="AZ148" i="228"/>
  <c r="AZ1066" i="210"/>
  <c r="AZ1066" i="214"/>
  <c r="AZ1066" i="229"/>
  <c r="AZ1066" i="216"/>
  <c r="AZ1066" i="217"/>
  <c r="AZ1066" i="218"/>
  <c r="AZ1066" i="219"/>
  <c r="AZ1066" i="220"/>
  <c r="AZ1066" i="221"/>
  <c r="AZ1066" i="222"/>
  <c r="AZ1066" i="223"/>
  <c r="AZ1066" i="224"/>
  <c r="AZ1066" i="225"/>
  <c r="AZ1066" i="226"/>
  <c r="AZ1066" i="227"/>
  <c r="AZ1066" i="228"/>
  <c r="BA933" i="210"/>
  <c r="BA933" i="214"/>
  <c r="BA933" i="229"/>
  <c r="BA933" i="216"/>
  <c r="BA933" i="217"/>
  <c r="BA933" i="218"/>
  <c r="BA933" i="219"/>
  <c r="BA933" i="220"/>
  <c r="BA933" i="221"/>
  <c r="BA933" i="222"/>
  <c r="BA933" i="223"/>
  <c r="BA933" i="224"/>
  <c r="BA933" i="225"/>
  <c r="BA933" i="226"/>
  <c r="BA933" i="227"/>
  <c r="BA933" i="228"/>
  <c r="AZ857" i="210"/>
  <c r="AZ857" i="214"/>
  <c r="AZ857" i="229"/>
  <c r="AZ857" i="216"/>
  <c r="AZ857" i="217"/>
  <c r="AZ857" i="218"/>
  <c r="AZ857" i="219"/>
  <c r="AZ857" i="220"/>
  <c r="AZ857" i="221"/>
  <c r="AZ857" i="223"/>
  <c r="AZ857" i="222"/>
  <c r="AZ857" i="224"/>
  <c r="AZ857" i="225"/>
  <c r="AZ857" i="226"/>
  <c r="AZ857" i="227"/>
  <c r="AZ857" i="228"/>
  <c r="AZ630" i="210"/>
  <c r="AZ630" i="214"/>
  <c r="AZ630" i="229"/>
  <c r="AZ630" i="216"/>
  <c r="AZ630" i="217"/>
  <c r="AZ630" i="219"/>
  <c r="AZ630" i="218"/>
  <c r="AZ630" i="220"/>
  <c r="AZ630" i="221"/>
  <c r="AZ630" i="222"/>
  <c r="AZ630" i="223"/>
  <c r="AZ630" i="224"/>
  <c r="AZ630" i="225"/>
  <c r="AZ630" i="226"/>
  <c r="AZ630" i="227"/>
  <c r="AZ630" i="228"/>
  <c r="G610" i="213"/>
  <c r="AZ610" i="210"/>
  <c r="AZ610" i="214"/>
  <c r="AZ610" i="229"/>
  <c r="AZ610" i="216"/>
  <c r="AZ610" i="217"/>
  <c r="AZ610" i="218"/>
  <c r="AZ610" i="219"/>
  <c r="AZ610" i="220"/>
  <c r="AZ610" i="221"/>
  <c r="AZ610" i="222"/>
  <c r="AZ610" i="223"/>
  <c r="AZ610" i="224"/>
  <c r="AZ610" i="225"/>
  <c r="AZ610" i="226"/>
  <c r="AZ610" i="227"/>
  <c r="AZ610" i="228"/>
  <c r="AZ678" i="210"/>
  <c r="AZ678" i="214"/>
  <c r="AZ678" i="229"/>
  <c r="AZ678" i="216"/>
  <c r="AZ678" i="217"/>
  <c r="AZ678" i="219"/>
  <c r="AZ678" i="218"/>
  <c r="AZ678" i="220"/>
  <c r="AZ678" i="221"/>
  <c r="AZ678" i="222"/>
  <c r="AZ678" i="223"/>
  <c r="AZ678" i="224"/>
  <c r="AZ678" i="225"/>
  <c r="AZ678" i="226"/>
  <c r="AZ678" i="227"/>
  <c r="AZ678" i="228"/>
  <c r="G512" i="213"/>
  <c r="AZ512" i="210"/>
  <c r="AZ512" i="214"/>
  <c r="AZ512" i="229"/>
  <c r="AZ512" i="216"/>
  <c r="AZ512" i="217"/>
  <c r="AZ512" i="218"/>
  <c r="AZ512" i="219"/>
  <c r="AZ512" i="220"/>
  <c r="AZ512" i="221"/>
  <c r="AZ512" i="222"/>
  <c r="AZ512" i="223"/>
  <c r="AZ512" i="224"/>
  <c r="AZ512" i="225"/>
  <c r="AZ512" i="226"/>
  <c r="AZ512" i="227"/>
  <c r="AZ512" i="228"/>
  <c r="BA358" i="210"/>
  <c r="BA358" i="214"/>
  <c r="BA358" i="229"/>
  <c r="BA358" i="216"/>
  <c r="BA358" i="217"/>
  <c r="BA358" i="218"/>
  <c r="BA358" i="219"/>
  <c r="BA358" i="220"/>
  <c r="BA358" i="221"/>
  <c r="BA358" i="222"/>
  <c r="BA358" i="223"/>
  <c r="BA358" i="224"/>
  <c r="BA358" i="225"/>
  <c r="BA358" i="226"/>
  <c r="BA358" i="227"/>
  <c r="BA358" i="228"/>
  <c r="BA653" i="210"/>
  <c r="BA653" i="214"/>
  <c r="BA653" i="229"/>
  <c r="BA653" i="216"/>
  <c r="BA653" i="217"/>
  <c r="BA653" i="218"/>
  <c r="BA653" i="219"/>
  <c r="BA653" i="220"/>
  <c r="BA653" i="221"/>
  <c r="BA653" i="222"/>
  <c r="BA653" i="223"/>
  <c r="BA653" i="224"/>
  <c r="BA653" i="225"/>
  <c r="BA653" i="226"/>
  <c r="BA653" i="227"/>
  <c r="BA653" i="228"/>
  <c r="BA337" i="210"/>
  <c r="BA337" i="214"/>
  <c r="BA337" i="229"/>
  <c r="BA337" i="216"/>
  <c r="BA337" i="217"/>
  <c r="BA337" i="218"/>
  <c r="BA337" i="219"/>
  <c r="BA337" i="220"/>
  <c r="BA337" i="221"/>
  <c r="BA337" i="222"/>
  <c r="BA337" i="223"/>
  <c r="BA337" i="224"/>
  <c r="BA337" i="225"/>
  <c r="BA337" i="226"/>
  <c r="BA337" i="227"/>
  <c r="BA337" i="228"/>
  <c r="BA351" i="210"/>
  <c r="BA351" i="214"/>
  <c r="BA351" i="229"/>
  <c r="BA351" i="216"/>
  <c r="BA351" i="217"/>
  <c r="BA351" i="218"/>
  <c r="BA351" i="219"/>
  <c r="BA351" i="220"/>
  <c r="BA351" i="221"/>
  <c r="BA351" i="222"/>
  <c r="BA351" i="223"/>
  <c r="BA351" i="224"/>
  <c r="BA351" i="225"/>
  <c r="BA351" i="226"/>
  <c r="BA351" i="227"/>
  <c r="BA351" i="228"/>
  <c r="AZ144" i="210"/>
  <c r="AZ144" i="214"/>
  <c r="AZ144" i="229"/>
  <c r="AZ144" i="216"/>
  <c r="AZ144" i="217"/>
  <c r="AZ144" i="218"/>
  <c r="AZ144" i="219"/>
  <c r="AZ144" i="220"/>
  <c r="AZ144" i="221"/>
  <c r="AZ144" i="222"/>
  <c r="AZ144" i="223"/>
  <c r="AZ144" i="224"/>
  <c r="AZ144" i="225"/>
  <c r="AZ144" i="226"/>
  <c r="AZ144" i="227"/>
  <c r="AZ144" i="228"/>
  <c r="BA331" i="210"/>
  <c r="BA331" i="214"/>
  <c r="BA331" i="229"/>
  <c r="BA331" i="216"/>
  <c r="BA331" i="217"/>
  <c r="BA331" i="218"/>
  <c r="BA331" i="219"/>
  <c r="BA331" i="220"/>
  <c r="BA331" i="221"/>
  <c r="BA331" i="222"/>
  <c r="BA331" i="223"/>
  <c r="BA331" i="224"/>
  <c r="BA331" i="225"/>
  <c r="BA331" i="226"/>
  <c r="BA331" i="227"/>
  <c r="BA331" i="228"/>
  <c r="AZ44" i="210"/>
  <c r="AZ44" i="214"/>
  <c r="AZ44" i="229"/>
  <c r="AZ44" i="216"/>
  <c r="AZ44" i="217"/>
  <c r="AZ44" i="218"/>
  <c r="AZ44" i="219"/>
  <c r="AZ44" i="220"/>
  <c r="AZ44" i="221"/>
  <c r="AZ44" i="222"/>
  <c r="AZ44" i="223"/>
  <c r="AZ44" i="224"/>
  <c r="AZ44" i="225"/>
  <c r="AZ44" i="226"/>
  <c r="AZ44" i="227"/>
  <c r="AZ44" i="228"/>
  <c r="AZ1028" i="210"/>
  <c r="AZ1028" i="214"/>
  <c r="AZ1028" i="229"/>
  <c r="AZ1028" i="216"/>
  <c r="AZ1028" i="217"/>
  <c r="AZ1028" i="218"/>
  <c r="AZ1028" i="219"/>
  <c r="AZ1028" i="220"/>
  <c r="AZ1028" i="221"/>
  <c r="AZ1028" i="222"/>
  <c r="AZ1028" i="223"/>
  <c r="AZ1028" i="224"/>
  <c r="AZ1028" i="225"/>
  <c r="AZ1028" i="226"/>
  <c r="AZ1028" i="227"/>
  <c r="AZ1028" i="228"/>
  <c r="BA926" i="210"/>
  <c r="BA926" i="214"/>
  <c r="BA926" i="229"/>
  <c r="BA926" i="216"/>
  <c r="BA926" i="217"/>
  <c r="BA926" i="218"/>
  <c r="BA926" i="219"/>
  <c r="BA926" i="220"/>
  <c r="BA926" i="221"/>
  <c r="BA926" i="222"/>
  <c r="BA926" i="223"/>
  <c r="BA926" i="224"/>
  <c r="BA926" i="225"/>
  <c r="BA926" i="226"/>
  <c r="BA926" i="227"/>
  <c r="BA926" i="228"/>
  <c r="BA1108" i="210"/>
  <c r="BA1108" i="214"/>
  <c r="BA1108" i="229"/>
  <c r="BA1108" i="216"/>
  <c r="BA1108" i="217"/>
  <c r="BA1108" i="218"/>
  <c r="BA1108" i="219"/>
  <c r="BA1108" i="220"/>
  <c r="BA1108" i="221"/>
  <c r="BA1108" i="222"/>
  <c r="BA1108" i="223"/>
  <c r="BA1108" i="224"/>
  <c r="BA1108" i="225"/>
  <c r="BA1108" i="226"/>
  <c r="BA1108" i="227"/>
  <c r="BA1108" i="228"/>
  <c r="BA996" i="210"/>
  <c r="BA996" i="214"/>
  <c r="BA996" i="229"/>
  <c r="BA996" i="216"/>
  <c r="BA996" i="217"/>
  <c r="BA996" i="218"/>
  <c r="BA996" i="219"/>
  <c r="BA996" i="220"/>
  <c r="BA996" i="221"/>
  <c r="BA996" i="222"/>
  <c r="BA996" i="223"/>
  <c r="BA996" i="224"/>
  <c r="BA996" i="225"/>
  <c r="BA996" i="226"/>
  <c r="BA996" i="227"/>
  <c r="BA996" i="228"/>
  <c r="AZ964" i="210"/>
  <c r="AZ964" i="214"/>
  <c r="AZ964" i="229"/>
  <c r="AZ964" i="216"/>
  <c r="AZ964" i="217"/>
  <c r="AZ964" i="218"/>
  <c r="AZ964" i="219"/>
  <c r="AZ964" i="220"/>
  <c r="AZ964" i="221"/>
  <c r="AZ964" i="222"/>
  <c r="AZ964" i="223"/>
  <c r="AZ964" i="224"/>
  <c r="AZ964" i="225"/>
  <c r="AZ964" i="226"/>
  <c r="AZ964" i="227"/>
  <c r="AZ964" i="228"/>
  <c r="BA959" i="210"/>
  <c r="BA959" i="214"/>
  <c r="BA959" i="229"/>
  <c r="BA959" i="216"/>
  <c r="BA959" i="217"/>
  <c r="BA959" i="218"/>
  <c r="BA959" i="219"/>
  <c r="BA959" i="220"/>
  <c r="BA959" i="221"/>
  <c r="BA959" i="222"/>
  <c r="BA959" i="223"/>
  <c r="BA959" i="224"/>
  <c r="BA959" i="225"/>
  <c r="BA959" i="226"/>
  <c r="BA959" i="227"/>
  <c r="BA959" i="228"/>
  <c r="AZ873" i="210"/>
  <c r="AZ873" i="214"/>
  <c r="AZ873" i="229"/>
  <c r="AZ873" i="216"/>
  <c r="AZ873" i="217"/>
  <c r="AZ873" i="218"/>
  <c r="AZ873" i="219"/>
  <c r="AZ873" i="220"/>
  <c r="AZ873" i="221"/>
  <c r="AZ873" i="222"/>
  <c r="AZ873" i="223"/>
  <c r="AZ873" i="224"/>
  <c r="AZ873" i="225"/>
  <c r="AZ873" i="226"/>
  <c r="AZ873" i="227"/>
  <c r="AZ873" i="228"/>
  <c r="BA793" i="210"/>
  <c r="BA793" i="214"/>
  <c r="BA793" i="229"/>
  <c r="BA793" i="216"/>
  <c r="BA793" i="217"/>
  <c r="BA793" i="218"/>
  <c r="BA793" i="219"/>
  <c r="BA793" i="220"/>
  <c r="BA793" i="221"/>
  <c r="BA793" i="222"/>
  <c r="BA793" i="223"/>
  <c r="BA793" i="224"/>
  <c r="BA793" i="225"/>
  <c r="BA793" i="226"/>
  <c r="BA793" i="227"/>
  <c r="BA793" i="228"/>
  <c r="BA1053" i="210"/>
  <c r="BA1053" i="214"/>
  <c r="BA1053" i="229"/>
  <c r="BA1053" i="216"/>
  <c r="BA1053" i="217"/>
  <c r="BA1053" i="218"/>
  <c r="BA1053" i="219"/>
  <c r="BA1053" i="220"/>
  <c r="BA1053" i="221"/>
  <c r="BA1053" i="222"/>
  <c r="BA1053" i="223"/>
  <c r="BA1053" i="224"/>
  <c r="BA1053" i="225"/>
  <c r="BA1053" i="226"/>
  <c r="BA1053" i="227"/>
  <c r="BA1053" i="228"/>
  <c r="BA751" i="210"/>
  <c r="BA751" i="214"/>
  <c r="BA751" i="229"/>
  <c r="BA751" i="216"/>
  <c r="BA751" i="217"/>
  <c r="BA751" i="218"/>
  <c r="BA751" i="219"/>
  <c r="BA751" i="220"/>
  <c r="BA751" i="221"/>
  <c r="BA751" i="222"/>
  <c r="BA751" i="223"/>
  <c r="BA751" i="224"/>
  <c r="BA751" i="225"/>
  <c r="BA751" i="226"/>
  <c r="BA751" i="227"/>
  <c r="BA751" i="228"/>
  <c r="BA759" i="210"/>
  <c r="BA759" i="214"/>
  <c r="BA759" i="229"/>
  <c r="BA759" i="216"/>
  <c r="BA759" i="217"/>
  <c r="BA759" i="218"/>
  <c r="BA759" i="219"/>
  <c r="BA759" i="220"/>
  <c r="BA759" i="221"/>
  <c r="BA759" i="222"/>
  <c r="BA759" i="223"/>
  <c r="BA759" i="224"/>
  <c r="BA759" i="225"/>
  <c r="BA759" i="226"/>
  <c r="BA759" i="227"/>
  <c r="BA759" i="228"/>
  <c r="BA724" i="210"/>
  <c r="BA724" i="214"/>
  <c r="BA724" i="229"/>
  <c r="BA724" i="216"/>
  <c r="BA724" i="217"/>
  <c r="BA724" i="218"/>
  <c r="BA724" i="219"/>
  <c r="BA724" i="220"/>
  <c r="BA724" i="221"/>
  <c r="BA724" i="222"/>
  <c r="BA724" i="223"/>
  <c r="BA724" i="224"/>
  <c r="BA724" i="225"/>
  <c r="BA724" i="226"/>
  <c r="BA724" i="227"/>
  <c r="BA724" i="228"/>
  <c r="AZ642" i="210"/>
  <c r="AZ642" i="214"/>
  <c r="AZ642" i="229"/>
  <c r="AZ642" i="216"/>
  <c r="AZ642" i="217"/>
  <c r="AZ642" i="218"/>
  <c r="AZ642" i="219"/>
  <c r="AZ642" i="220"/>
  <c r="AZ642" i="221"/>
  <c r="AZ642" i="222"/>
  <c r="AZ642" i="223"/>
  <c r="AZ642" i="224"/>
  <c r="AZ642" i="225"/>
  <c r="AZ642" i="226"/>
  <c r="AZ642" i="227"/>
  <c r="AZ642" i="228"/>
  <c r="BA564" i="210"/>
  <c r="BA564" i="214"/>
  <c r="BA564" i="229"/>
  <c r="BA564" i="216"/>
  <c r="BA564" i="217"/>
  <c r="BA564" i="218"/>
  <c r="BA564" i="219"/>
  <c r="BA564" i="220"/>
  <c r="BA564" i="221"/>
  <c r="BA564" i="222"/>
  <c r="BA564" i="223"/>
  <c r="BA564" i="224"/>
  <c r="BA564" i="225"/>
  <c r="BA564" i="226"/>
  <c r="BA564" i="227"/>
  <c r="BA564" i="228"/>
  <c r="AZ694" i="210"/>
  <c r="AZ694" i="214"/>
  <c r="AZ694" i="229"/>
  <c r="AZ694" i="216"/>
  <c r="AZ694" i="217"/>
  <c r="AZ694" i="219"/>
  <c r="AZ694" i="218"/>
  <c r="AZ694" i="220"/>
  <c r="AZ694" i="221"/>
  <c r="AZ694" i="222"/>
  <c r="AZ694" i="223"/>
  <c r="AZ694" i="224"/>
  <c r="AZ694" i="225"/>
  <c r="AZ694" i="226"/>
  <c r="AZ694" i="227"/>
  <c r="AZ694" i="228"/>
  <c r="AZ584" i="210"/>
  <c r="AZ584" i="214"/>
  <c r="AZ584" i="229"/>
  <c r="AZ584" i="216"/>
  <c r="AZ584" i="217"/>
  <c r="AZ584" i="218"/>
  <c r="AZ584" i="219"/>
  <c r="AZ584" i="220"/>
  <c r="AZ584" i="221"/>
  <c r="AZ584" i="222"/>
  <c r="AZ584" i="223"/>
  <c r="AZ584" i="224"/>
  <c r="AZ584" i="225"/>
  <c r="AZ584" i="226"/>
  <c r="AZ584" i="227"/>
  <c r="AZ584" i="228"/>
  <c r="BA462" i="210"/>
  <c r="BA462" i="214"/>
  <c r="BA462" i="229"/>
  <c r="BA462" i="216"/>
  <c r="BA462" i="217"/>
  <c r="BA462" i="218"/>
  <c r="BA462" i="219"/>
  <c r="BA462" i="220"/>
  <c r="BA462" i="221"/>
  <c r="BA462" i="222"/>
  <c r="BA462" i="223"/>
  <c r="BA462" i="224"/>
  <c r="BA462" i="225"/>
  <c r="BA462" i="226"/>
  <c r="BA462" i="227"/>
  <c r="BA462" i="228"/>
  <c r="AZ566" i="210"/>
  <c r="AZ566" i="214"/>
  <c r="AZ566" i="229"/>
  <c r="AZ566" i="216"/>
  <c r="AZ566" i="217"/>
  <c r="AZ566" i="219"/>
  <c r="AZ566" i="218"/>
  <c r="AZ566" i="220"/>
  <c r="AZ566" i="221"/>
  <c r="AZ566" i="222"/>
  <c r="AZ566" i="223"/>
  <c r="AZ566" i="224"/>
  <c r="AZ566" i="225"/>
  <c r="AZ566" i="226"/>
  <c r="AZ566" i="227"/>
  <c r="AZ566" i="228"/>
  <c r="BA444" i="210"/>
  <c r="BA444" i="214"/>
  <c r="BA444" i="229"/>
  <c r="BA444" i="216"/>
  <c r="BA444" i="217"/>
  <c r="BA444" i="218"/>
  <c r="BA444" i="219"/>
  <c r="BA444" i="220"/>
  <c r="BA444" i="221"/>
  <c r="BA444" i="222"/>
  <c r="BA444" i="223"/>
  <c r="BA444" i="224"/>
  <c r="BA444" i="225"/>
  <c r="BA444" i="226"/>
  <c r="BA444" i="227"/>
  <c r="BA444" i="228"/>
  <c r="BA368" i="210"/>
  <c r="BA368" i="214"/>
  <c r="BA368" i="229"/>
  <c r="BA368" i="216"/>
  <c r="BA368" i="217"/>
  <c r="BA368" i="218"/>
  <c r="BA368" i="219"/>
  <c r="BA368" i="220"/>
  <c r="BA368" i="221"/>
  <c r="BA368" i="222"/>
  <c r="BA368" i="223"/>
  <c r="BA368" i="224"/>
  <c r="BA368" i="225"/>
  <c r="BA368" i="226"/>
  <c r="BA368" i="227"/>
  <c r="BA368" i="228"/>
  <c r="BA336" i="210"/>
  <c r="BA336" i="214"/>
  <c r="BA336" i="229"/>
  <c r="BA336" i="216"/>
  <c r="BA336" i="217"/>
  <c r="BA336" i="218"/>
  <c r="BA336" i="219"/>
  <c r="BA336" i="220"/>
  <c r="BA336" i="221"/>
  <c r="BA336" i="222"/>
  <c r="BA336" i="223"/>
  <c r="BA336" i="224"/>
  <c r="BA336" i="225"/>
  <c r="BA336" i="226"/>
  <c r="BA336" i="227"/>
  <c r="BA336" i="228"/>
  <c r="BA284" i="210"/>
  <c r="BA284" i="214"/>
  <c r="BA284" i="229"/>
  <c r="BA284" i="216"/>
  <c r="BA284" i="217"/>
  <c r="BA284" i="218"/>
  <c r="BA284" i="219"/>
  <c r="BA284" i="220"/>
  <c r="BA284" i="221"/>
  <c r="BA284" i="222"/>
  <c r="BA284" i="223"/>
  <c r="BA284" i="224"/>
  <c r="BA284" i="225"/>
  <c r="BA284" i="226"/>
  <c r="BA284" i="227"/>
  <c r="BA284" i="228"/>
  <c r="AZ449" i="210"/>
  <c r="AZ449" i="214"/>
  <c r="AZ449" i="229"/>
  <c r="AZ449" i="216"/>
  <c r="AZ449" i="217"/>
  <c r="AZ449" i="218"/>
  <c r="AZ449" i="219"/>
  <c r="AZ449" i="220"/>
  <c r="AZ449" i="221"/>
  <c r="AZ449" i="222"/>
  <c r="AZ449" i="223"/>
  <c r="AZ449" i="224"/>
  <c r="AZ449" i="225"/>
  <c r="AZ449" i="226"/>
  <c r="AZ449" i="227"/>
  <c r="AZ449" i="228"/>
  <c r="BA323" i="210"/>
  <c r="BA323" i="214"/>
  <c r="BA323" i="229"/>
  <c r="BA323" i="216"/>
  <c r="BA323" i="217"/>
  <c r="BA323" i="218"/>
  <c r="BA323" i="219"/>
  <c r="BA323" i="220"/>
  <c r="BA323" i="221"/>
  <c r="BA323" i="222"/>
  <c r="BA323" i="223"/>
  <c r="BA323" i="224"/>
  <c r="BA323" i="225"/>
  <c r="BA323" i="226"/>
  <c r="BA323" i="227"/>
  <c r="BA323" i="228"/>
  <c r="BA363" i="210"/>
  <c r="BA363" i="214"/>
  <c r="BA363" i="229"/>
  <c r="BA363" i="216"/>
  <c r="BA363" i="217"/>
  <c r="BA363" i="218"/>
  <c r="BA363" i="219"/>
  <c r="BA363" i="220"/>
  <c r="BA363" i="221"/>
  <c r="BA363" i="222"/>
  <c r="BA363" i="223"/>
  <c r="BA363" i="224"/>
  <c r="BA363" i="225"/>
  <c r="BA363" i="226"/>
  <c r="BA363" i="227"/>
  <c r="BA363" i="228"/>
  <c r="AZ185" i="210"/>
  <c r="AZ185" i="214"/>
  <c r="AZ185" i="229"/>
  <c r="AZ185" i="216"/>
  <c r="AZ185" i="217"/>
  <c r="AZ185" i="218"/>
  <c r="AZ185" i="219"/>
  <c r="AZ185" i="220"/>
  <c r="AZ185" i="221"/>
  <c r="AZ185" i="223"/>
  <c r="AZ185" i="222"/>
  <c r="AZ185" i="224"/>
  <c r="AZ185" i="225"/>
  <c r="AZ185" i="226"/>
  <c r="AZ185" i="227"/>
  <c r="AZ185" i="228"/>
  <c r="BA377" i="210"/>
  <c r="BA377" i="214"/>
  <c r="BA377" i="229"/>
  <c r="BA377" i="216"/>
  <c r="BA377" i="217"/>
  <c r="BA377" i="218"/>
  <c r="BA377" i="219"/>
  <c r="BA377" i="220"/>
  <c r="BA377" i="221"/>
  <c r="BA377" i="222"/>
  <c r="BA377" i="223"/>
  <c r="BA377" i="224"/>
  <c r="BA377" i="225"/>
  <c r="BA377" i="226"/>
  <c r="BA377" i="227"/>
  <c r="BA377" i="228"/>
  <c r="AZ220" i="210"/>
  <c r="AZ220" i="214"/>
  <c r="AZ220" i="229"/>
  <c r="AZ220" i="216"/>
  <c r="AZ220" i="217"/>
  <c r="AZ220" i="218"/>
  <c r="AZ220" i="219"/>
  <c r="AZ220" i="220"/>
  <c r="AZ220" i="221"/>
  <c r="AZ220" i="222"/>
  <c r="AZ220" i="223"/>
  <c r="AZ220" i="224"/>
  <c r="AZ220" i="225"/>
  <c r="AZ220" i="226"/>
  <c r="AZ220" i="227"/>
  <c r="AZ220" i="228"/>
  <c r="G156" i="213"/>
  <c r="AZ156" i="210"/>
  <c r="AZ156" i="214"/>
  <c r="AZ156" i="229"/>
  <c r="AZ156" i="216"/>
  <c r="AZ156" i="217"/>
  <c r="AZ156" i="218"/>
  <c r="AZ156" i="219"/>
  <c r="AZ156" i="220"/>
  <c r="AZ156" i="221"/>
  <c r="AZ156" i="222"/>
  <c r="AZ156" i="223"/>
  <c r="AZ156" i="224"/>
  <c r="AZ156" i="225"/>
  <c r="AZ156" i="226"/>
  <c r="AZ156" i="227"/>
  <c r="AZ156" i="228"/>
  <c r="AZ100" i="210"/>
  <c r="AZ100" i="214"/>
  <c r="AZ100" i="229"/>
  <c r="AZ100" i="216"/>
  <c r="AZ100" i="217"/>
  <c r="AZ100" i="218"/>
  <c r="AZ100" i="219"/>
  <c r="AZ100" i="220"/>
  <c r="AZ100" i="221"/>
  <c r="AZ100" i="222"/>
  <c r="AZ100" i="223"/>
  <c r="AZ100" i="224"/>
  <c r="AZ100" i="225"/>
  <c r="AZ100" i="226"/>
  <c r="AZ100" i="227"/>
  <c r="AZ100" i="228"/>
  <c r="BA359" i="210"/>
  <c r="BA359" i="214"/>
  <c r="BA359" i="229"/>
  <c r="BA359" i="216"/>
  <c r="BA359" i="217"/>
  <c r="BA359" i="218"/>
  <c r="BA359" i="219"/>
  <c r="BA359" i="220"/>
  <c r="BA359" i="221"/>
  <c r="BA359" i="222"/>
  <c r="BA359" i="223"/>
  <c r="BA359" i="224"/>
  <c r="BA359" i="225"/>
  <c r="BA359" i="226"/>
  <c r="BA359" i="227"/>
  <c r="BA359" i="228"/>
  <c r="G12" i="213"/>
  <c r="AZ12" i="210"/>
  <c r="AZ12" i="214"/>
  <c r="AZ12" i="229"/>
  <c r="AZ12" i="216"/>
  <c r="AZ12" i="217"/>
  <c r="AZ12" i="218"/>
  <c r="AZ12" i="219"/>
  <c r="AZ12" i="220"/>
  <c r="AZ12" i="221"/>
  <c r="AZ12" i="222"/>
  <c r="AZ12" i="223"/>
  <c r="AZ12" i="224"/>
  <c r="AZ12" i="225"/>
  <c r="AZ12" i="226"/>
  <c r="AZ12" i="227"/>
  <c r="AZ12" i="228"/>
  <c r="G62" i="213"/>
  <c r="AZ62" i="210"/>
  <c r="AZ62" i="214"/>
  <c r="AZ62" i="229"/>
  <c r="AZ62" i="216"/>
  <c r="AZ62" i="217"/>
  <c r="AZ62" i="218"/>
  <c r="AZ62" i="219"/>
  <c r="AZ62" i="220"/>
  <c r="AZ62" i="221"/>
  <c r="AZ62" i="222"/>
  <c r="AZ62" i="223"/>
  <c r="AZ62" i="224"/>
  <c r="AZ62" i="225"/>
  <c r="AZ62" i="226"/>
  <c r="AZ62" i="227"/>
  <c r="AZ62" i="228"/>
  <c r="BA1043" i="210"/>
  <c r="BA1043" i="214"/>
  <c r="BA1043" i="229"/>
  <c r="BA1043" i="216"/>
  <c r="BA1043" i="217"/>
  <c r="BA1043" i="218"/>
  <c r="BA1043" i="219"/>
  <c r="BA1043" i="220"/>
  <c r="BA1043" i="221"/>
  <c r="BA1043" i="222"/>
  <c r="BA1043" i="223"/>
  <c r="BA1043" i="224"/>
  <c r="BA1043" i="225"/>
  <c r="BA1043" i="226"/>
  <c r="BA1043" i="227"/>
  <c r="BA1043" i="228"/>
  <c r="BA930" i="210"/>
  <c r="BA930" i="214"/>
  <c r="BA930" i="229"/>
  <c r="BA930" i="216"/>
  <c r="BA930" i="217"/>
  <c r="BA930" i="218"/>
  <c r="BA930" i="219"/>
  <c r="BA930" i="220"/>
  <c r="BA930" i="221"/>
  <c r="BA930" i="222"/>
  <c r="BA930" i="223"/>
  <c r="BA930" i="224"/>
  <c r="BA930" i="225"/>
  <c r="BA930" i="226"/>
  <c r="BA930" i="227"/>
  <c r="BA930" i="228"/>
  <c r="BA843" i="210"/>
  <c r="BA843" i="214"/>
  <c r="BA843" i="229"/>
  <c r="BA843" i="216"/>
  <c r="BA843" i="217"/>
  <c r="BA843" i="218"/>
  <c r="BA843" i="219"/>
  <c r="BA843" i="220"/>
  <c r="BA843" i="221"/>
  <c r="BA843" i="222"/>
  <c r="BA843" i="223"/>
  <c r="BA843" i="224"/>
  <c r="BA843" i="225"/>
  <c r="BA843" i="226"/>
  <c r="BA843" i="227"/>
  <c r="BA843" i="228"/>
  <c r="BA684" i="210"/>
  <c r="BA684" i="214"/>
  <c r="BA684" i="229"/>
  <c r="BA684" i="216"/>
  <c r="BA684" i="217"/>
  <c r="BA684" i="218"/>
  <c r="BA684" i="219"/>
  <c r="BA684" i="220"/>
  <c r="BA684" i="221"/>
  <c r="BA684" i="222"/>
  <c r="BA684" i="223"/>
  <c r="BA684" i="224"/>
  <c r="BA684" i="225"/>
  <c r="BA684" i="226"/>
  <c r="BA684" i="227"/>
  <c r="BA684" i="228"/>
  <c r="BA547" i="210"/>
  <c r="BA547" i="214"/>
  <c r="BA547" i="229"/>
  <c r="BA547" i="216"/>
  <c r="BA547" i="217"/>
  <c r="BA547" i="218"/>
  <c r="BA547" i="219"/>
  <c r="BA547" i="220"/>
  <c r="BA547" i="221"/>
  <c r="BA547" i="222"/>
  <c r="BA547" i="223"/>
  <c r="BA547" i="224"/>
  <c r="BA547" i="225"/>
  <c r="BA547" i="226"/>
  <c r="BA547" i="227"/>
  <c r="BA547" i="228"/>
  <c r="BA347" i="210"/>
  <c r="BA347" i="214"/>
  <c r="BA347" i="229"/>
  <c r="BA347" i="216"/>
  <c r="BA347" i="217"/>
  <c r="BA347" i="218"/>
  <c r="BA347" i="219"/>
  <c r="BA347" i="220"/>
  <c r="BA347" i="221"/>
  <c r="BA347" i="222"/>
  <c r="BA347" i="223"/>
  <c r="BA347" i="224"/>
  <c r="BA347" i="225"/>
  <c r="BA347" i="226"/>
  <c r="BA347" i="227"/>
  <c r="BA347" i="228"/>
  <c r="BA211" i="210"/>
  <c r="BA211" i="214"/>
  <c r="BA211" i="229"/>
  <c r="BA211" i="216"/>
  <c r="BA211" i="217"/>
  <c r="BA211" i="218"/>
  <c r="BA211" i="219"/>
  <c r="BA211" i="220"/>
  <c r="BA211" i="221"/>
  <c r="BA211" i="222"/>
  <c r="BA211" i="223"/>
  <c r="BA211" i="224"/>
  <c r="BA211" i="225"/>
  <c r="BA211" i="226"/>
  <c r="BA211" i="227"/>
  <c r="BA211" i="228"/>
  <c r="BA17" i="210"/>
  <c r="BA17" i="214"/>
  <c r="BA17" i="229"/>
  <c r="BA17" i="216"/>
  <c r="BA17" i="217"/>
  <c r="BA17" i="218"/>
  <c r="BA17" i="219"/>
  <c r="BA17" i="220"/>
  <c r="BA17" i="221"/>
  <c r="BA17" i="222"/>
  <c r="BA17" i="223"/>
  <c r="BA17" i="224"/>
  <c r="BA17" i="225"/>
  <c r="BA17" i="226"/>
  <c r="BA17" i="227"/>
  <c r="BA17" i="228"/>
  <c r="BA1088" i="210"/>
  <c r="BA1088" i="214"/>
  <c r="BA1088" i="229"/>
  <c r="BA1088" i="216"/>
  <c r="BA1088" i="217"/>
  <c r="BA1088" i="218"/>
  <c r="BA1088" i="219"/>
  <c r="BA1088" i="220"/>
  <c r="BA1088" i="221"/>
  <c r="BA1088" i="222"/>
  <c r="BA1088" i="223"/>
  <c r="BA1088" i="224"/>
  <c r="BA1088" i="225"/>
  <c r="BA1088" i="226"/>
  <c r="BA1088" i="227"/>
  <c r="BA1088" i="228"/>
  <c r="AZ1008" i="210"/>
  <c r="AZ1008" i="214"/>
  <c r="AZ1008" i="229"/>
  <c r="AZ1008" i="216"/>
  <c r="AZ1008" i="217"/>
  <c r="AZ1008" i="218"/>
  <c r="AZ1008" i="219"/>
  <c r="AZ1008" i="220"/>
  <c r="AZ1008" i="221"/>
  <c r="AZ1008" i="222"/>
  <c r="AZ1008" i="223"/>
  <c r="AZ1008" i="224"/>
  <c r="AZ1008" i="225"/>
  <c r="AZ1008" i="226"/>
  <c r="AZ1008" i="227"/>
  <c r="AZ1008" i="228"/>
  <c r="G1008" i="213"/>
  <c r="BA939" i="210"/>
  <c r="BA939" i="214"/>
  <c r="BA939" i="229"/>
  <c r="BA939" i="216"/>
  <c r="BA939" i="217"/>
  <c r="BA939" i="218"/>
  <c r="BA939" i="219"/>
  <c r="BA939" i="220"/>
  <c r="BA939" i="221"/>
  <c r="BA939" i="222"/>
  <c r="BA939" i="223"/>
  <c r="BA939" i="224"/>
  <c r="BA939" i="225"/>
  <c r="BA939" i="226"/>
  <c r="BA939" i="227"/>
  <c r="BA939" i="228"/>
  <c r="BA819" i="210"/>
  <c r="BA819" i="214"/>
  <c r="BA819" i="229"/>
  <c r="BA819" i="216"/>
  <c r="BA819" i="217"/>
  <c r="BA819" i="218"/>
  <c r="BA819" i="219"/>
  <c r="BA819" i="220"/>
  <c r="BA819" i="221"/>
  <c r="BA819" i="222"/>
  <c r="BA819" i="223"/>
  <c r="BA819" i="224"/>
  <c r="BA819" i="225"/>
  <c r="BA819" i="226"/>
  <c r="BA819" i="227"/>
  <c r="BA819" i="228"/>
  <c r="BA748" i="210"/>
  <c r="BA748" i="214"/>
  <c r="BA748" i="229"/>
  <c r="BA748" i="216"/>
  <c r="BA748" i="217"/>
  <c r="BA748" i="218"/>
  <c r="BA748" i="219"/>
  <c r="BA748" i="220"/>
  <c r="BA748" i="221"/>
  <c r="BA748" i="222"/>
  <c r="BA748" i="223"/>
  <c r="BA748" i="224"/>
  <c r="BA748" i="225"/>
  <c r="BA748" i="226"/>
  <c r="BA748" i="227"/>
  <c r="BA748" i="228"/>
  <c r="BA666" i="210"/>
  <c r="BA666" i="214"/>
  <c r="BA666" i="229"/>
  <c r="BA666" i="216"/>
  <c r="BA666" i="217"/>
  <c r="BA666" i="218"/>
  <c r="BA666" i="219"/>
  <c r="BA666" i="220"/>
  <c r="BA666" i="221"/>
  <c r="BA666" i="222"/>
  <c r="BA666" i="223"/>
  <c r="BA666" i="224"/>
  <c r="BA666" i="225"/>
  <c r="BA666" i="226"/>
  <c r="BA666" i="227"/>
  <c r="BA666" i="228"/>
  <c r="AZ583" i="210"/>
  <c r="AZ583" i="214"/>
  <c r="AZ583" i="229"/>
  <c r="AZ583" i="216"/>
  <c r="AZ583" i="217"/>
  <c r="AZ583" i="218"/>
  <c r="AZ583" i="219"/>
  <c r="AZ583" i="220"/>
  <c r="AZ583" i="221"/>
  <c r="AZ583" i="222"/>
  <c r="AZ583" i="223"/>
  <c r="AZ583" i="224"/>
  <c r="AZ583" i="225"/>
  <c r="AZ583" i="226"/>
  <c r="AZ583" i="227"/>
  <c r="AZ583" i="228"/>
  <c r="AZ466" i="210"/>
  <c r="AZ466" i="214"/>
  <c r="AZ466" i="229"/>
  <c r="AZ466" i="216"/>
  <c r="AZ466" i="217"/>
  <c r="AZ466" i="218"/>
  <c r="AZ466" i="219"/>
  <c r="AZ466" i="220"/>
  <c r="AZ466" i="221"/>
  <c r="AZ466" i="222"/>
  <c r="AZ466" i="223"/>
  <c r="AZ466" i="224"/>
  <c r="AZ466" i="225"/>
  <c r="AZ466" i="226"/>
  <c r="AZ466" i="227"/>
  <c r="AZ466" i="228"/>
  <c r="BA289" i="210"/>
  <c r="BA289" i="214"/>
  <c r="BA289" i="229"/>
  <c r="BA289" i="216"/>
  <c r="BA289" i="217"/>
  <c r="BA289" i="218"/>
  <c r="BA289" i="219"/>
  <c r="BA289" i="220"/>
  <c r="BA289" i="221"/>
  <c r="BA289" i="222"/>
  <c r="BA289" i="223"/>
  <c r="BA289" i="224"/>
  <c r="BA289" i="225"/>
  <c r="BA289" i="226"/>
  <c r="BA289" i="227"/>
  <c r="BA289" i="228"/>
  <c r="BA95" i="210"/>
  <c r="BA95" i="214"/>
  <c r="BA95" i="229"/>
  <c r="BA95" i="216"/>
  <c r="BA95" i="217"/>
  <c r="BA95" i="218"/>
  <c r="BA95" i="219"/>
  <c r="BA95" i="220"/>
  <c r="BA95" i="221"/>
  <c r="BA95" i="222"/>
  <c r="BA95" i="223"/>
  <c r="BA95" i="224"/>
  <c r="BA95" i="225"/>
  <c r="BA95" i="226"/>
  <c r="BA95" i="227"/>
  <c r="BA95" i="228"/>
  <c r="BA1117" i="210"/>
  <c r="BA1117" i="214"/>
  <c r="BA1117" i="229"/>
  <c r="BA1117" i="216"/>
  <c r="BA1117" i="217"/>
  <c r="BA1117" i="218"/>
  <c r="BA1117" i="219"/>
  <c r="BA1117" i="220"/>
  <c r="BA1117" i="221"/>
  <c r="BA1117" i="222"/>
  <c r="BA1117" i="223"/>
  <c r="BA1117" i="224"/>
  <c r="BA1117" i="225"/>
  <c r="BA1117" i="226"/>
  <c r="BA1117" i="227"/>
  <c r="BA1117" i="228"/>
  <c r="BA1007" i="210"/>
  <c r="BA1007" i="214"/>
  <c r="BA1007" i="229"/>
  <c r="BA1007" i="216"/>
  <c r="BA1007" i="217"/>
  <c r="BA1007" i="218"/>
  <c r="BA1007" i="219"/>
  <c r="BA1007" i="220"/>
  <c r="BA1007" i="221"/>
  <c r="BA1007" i="222"/>
  <c r="BA1007" i="223"/>
  <c r="BA1007" i="224"/>
  <c r="BA1007" i="225"/>
  <c r="BA1007" i="226"/>
  <c r="BA1007" i="227"/>
  <c r="BA1007" i="228"/>
  <c r="BA925" i="210"/>
  <c r="BA925" i="214"/>
  <c r="BA925" i="229"/>
  <c r="BA925" i="216"/>
  <c r="BA925" i="217"/>
  <c r="BA925" i="218"/>
  <c r="BA925" i="219"/>
  <c r="BA925" i="220"/>
  <c r="BA925" i="221"/>
  <c r="BA925" i="222"/>
  <c r="BA925" i="223"/>
  <c r="BA925" i="224"/>
  <c r="BA925" i="225"/>
  <c r="BA925" i="226"/>
  <c r="BA925" i="227"/>
  <c r="BA925" i="228"/>
  <c r="BA829" i="210"/>
  <c r="BA829" i="214"/>
  <c r="BA829" i="229"/>
  <c r="BA829" i="216"/>
  <c r="BA829" i="217"/>
  <c r="BA829" i="218"/>
  <c r="BA829" i="219"/>
  <c r="BA829" i="220"/>
  <c r="BA829" i="221"/>
  <c r="BA829" i="222"/>
  <c r="BA829" i="223"/>
  <c r="BA829" i="224"/>
  <c r="BA829" i="225"/>
  <c r="BA829" i="226"/>
  <c r="BA829" i="227"/>
  <c r="BA829" i="228"/>
  <c r="BA740" i="210"/>
  <c r="BA740" i="214"/>
  <c r="BA740" i="229"/>
  <c r="BA740" i="216"/>
  <c r="BA740" i="217"/>
  <c r="BA740" i="218"/>
  <c r="BA740" i="219"/>
  <c r="BA740" i="220"/>
  <c r="BA740" i="221"/>
  <c r="BA740" i="222"/>
  <c r="BA740" i="223"/>
  <c r="BA740" i="224"/>
  <c r="BA740" i="225"/>
  <c r="BA740" i="226"/>
  <c r="BA740" i="227"/>
  <c r="BA740" i="228"/>
  <c r="BA658" i="210"/>
  <c r="BA658" i="214"/>
  <c r="BA658" i="229"/>
  <c r="BA658" i="216"/>
  <c r="BA658" i="217"/>
  <c r="BA658" i="218"/>
  <c r="BA658" i="219"/>
  <c r="BA658" i="220"/>
  <c r="BA658" i="221"/>
  <c r="BA658" i="222"/>
  <c r="BA658" i="223"/>
  <c r="BA658" i="224"/>
  <c r="BA658" i="225"/>
  <c r="BA658" i="226"/>
  <c r="BA658" i="227"/>
  <c r="BA658" i="228"/>
  <c r="G552" i="213"/>
  <c r="AZ552" i="210"/>
  <c r="AZ552" i="214"/>
  <c r="AZ552" i="229"/>
  <c r="AZ552" i="216"/>
  <c r="AZ552" i="217"/>
  <c r="AZ552" i="218"/>
  <c r="AZ552" i="219"/>
  <c r="AZ552" i="220"/>
  <c r="AZ552" i="221"/>
  <c r="AZ552" i="222"/>
  <c r="AZ552" i="223"/>
  <c r="AZ552" i="224"/>
  <c r="AZ552" i="225"/>
  <c r="AZ552" i="226"/>
  <c r="AZ552" i="227"/>
  <c r="AZ552" i="228"/>
  <c r="BA472" i="210"/>
  <c r="BA472" i="214"/>
  <c r="BA472" i="229"/>
  <c r="BA472" i="216"/>
  <c r="BA472" i="217"/>
  <c r="BA472" i="218"/>
  <c r="BA472" i="219"/>
  <c r="BA472" i="220"/>
  <c r="BA472" i="221"/>
  <c r="BA472" i="222"/>
  <c r="BA472" i="223"/>
  <c r="BA472" i="224"/>
  <c r="BA472" i="225"/>
  <c r="BA472" i="226"/>
  <c r="BA472" i="227"/>
  <c r="BA472" i="228"/>
  <c r="BA398" i="210"/>
  <c r="BA398" i="214"/>
  <c r="BA398" i="229"/>
  <c r="BA398" i="216"/>
  <c r="BA398" i="217"/>
  <c r="BA398" i="218"/>
  <c r="BA398" i="219"/>
  <c r="BA398" i="220"/>
  <c r="BA398" i="221"/>
  <c r="BA398" i="222"/>
  <c r="BA398" i="223"/>
  <c r="BA398" i="224"/>
  <c r="BA398" i="225"/>
  <c r="BA398" i="226"/>
  <c r="BA398" i="227"/>
  <c r="BA398" i="228"/>
  <c r="BA261" i="210"/>
  <c r="BA261" i="214"/>
  <c r="BA261" i="229"/>
  <c r="BA261" i="216"/>
  <c r="BA261" i="217"/>
  <c r="BA261" i="218"/>
  <c r="BA261" i="219"/>
  <c r="BA261" i="220"/>
  <c r="BA261" i="221"/>
  <c r="BA261" i="222"/>
  <c r="BA261" i="223"/>
  <c r="BA261" i="224"/>
  <c r="BA261" i="225"/>
  <c r="BA261" i="226"/>
  <c r="BA261" i="227"/>
  <c r="BA261" i="228"/>
  <c r="BA92" i="210"/>
  <c r="BA92" i="214"/>
  <c r="BA92" i="229"/>
  <c r="BA92" i="216"/>
  <c r="BA92" i="217"/>
  <c r="BA92" i="218"/>
  <c r="BA92" i="219"/>
  <c r="BA92" i="220"/>
  <c r="BA92" i="221"/>
  <c r="BA92" i="222"/>
  <c r="BA92" i="223"/>
  <c r="BA92" i="224"/>
  <c r="BA92" i="225"/>
  <c r="BA92" i="226"/>
  <c r="BA92" i="227"/>
  <c r="BA92" i="228"/>
  <c r="BA1116" i="210"/>
  <c r="BA1116" i="214"/>
  <c r="BA1116" i="229"/>
  <c r="BA1116" i="216"/>
  <c r="BA1116" i="217"/>
  <c r="BA1116" i="218"/>
  <c r="BA1116" i="219"/>
  <c r="BA1116" i="220"/>
  <c r="BA1116" i="221"/>
  <c r="BA1116" i="222"/>
  <c r="BA1116" i="223"/>
  <c r="BA1116" i="224"/>
  <c r="BA1116" i="225"/>
  <c r="BA1116" i="226"/>
  <c r="BA1116" i="227"/>
  <c r="BA1116" i="228"/>
  <c r="BA1025" i="210"/>
  <c r="BA1025" i="214"/>
  <c r="BA1025" i="229"/>
  <c r="BA1025" i="216"/>
  <c r="BA1025" i="217"/>
  <c r="BA1025" i="218"/>
  <c r="BA1025" i="219"/>
  <c r="BA1025" i="220"/>
  <c r="BA1025" i="221"/>
  <c r="BA1025" i="222"/>
  <c r="BA1025" i="223"/>
  <c r="BA1025" i="224"/>
  <c r="BA1025" i="225"/>
  <c r="BA1025" i="226"/>
  <c r="BA1025" i="227"/>
  <c r="BA1025" i="228"/>
  <c r="BA937" i="210"/>
  <c r="BA937" i="214"/>
  <c r="BA937" i="229"/>
  <c r="BA937" i="216"/>
  <c r="BA937" i="217"/>
  <c r="BA937" i="218"/>
  <c r="BA937" i="219"/>
  <c r="BA937" i="220"/>
  <c r="BA937" i="221"/>
  <c r="BA937" i="222"/>
  <c r="BA937" i="223"/>
  <c r="BA937" i="224"/>
  <c r="BA937" i="225"/>
  <c r="BA937" i="226"/>
  <c r="BA937" i="227"/>
  <c r="BA937" i="228"/>
  <c r="BA848" i="210"/>
  <c r="BA848" i="214"/>
  <c r="BA848" i="229"/>
  <c r="BA848" i="216"/>
  <c r="BA848" i="217"/>
  <c r="BA848" i="218"/>
  <c r="BA848" i="219"/>
  <c r="BA848" i="220"/>
  <c r="BA848" i="221"/>
  <c r="BA848" i="222"/>
  <c r="BA848" i="223"/>
  <c r="BA848" i="224"/>
  <c r="BA848" i="225"/>
  <c r="BA848" i="226"/>
  <c r="BA848" i="227"/>
  <c r="BA848" i="228"/>
  <c r="BA729" i="210"/>
  <c r="BA729" i="214"/>
  <c r="BA729" i="229"/>
  <c r="BA729" i="216"/>
  <c r="BA729" i="217"/>
  <c r="BA729" i="218"/>
  <c r="BA729" i="219"/>
  <c r="BA729" i="220"/>
  <c r="BA729" i="221"/>
  <c r="BA729" i="222"/>
  <c r="BA729" i="223"/>
  <c r="BA729" i="224"/>
  <c r="BA729" i="225"/>
  <c r="BA729" i="226"/>
  <c r="BA729" i="227"/>
  <c r="BA729" i="228"/>
  <c r="BA615" i="210"/>
  <c r="BA615" i="214"/>
  <c r="BA615" i="229"/>
  <c r="BA615" i="216"/>
  <c r="BA615" i="217"/>
  <c r="BA615" i="218"/>
  <c r="BA615" i="219"/>
  <c r="BA615" i="220"/>
  <c r="BA615" i="221"/>
  <c r="BA615" i="222"/>
  <c r="BA615" i="223"/>
  <c r="BA615" i="224"/>
  <c r="BA615" i="225"/>
  <c r="BA615" i="226"/>
  <c r="BA615" i="227"/>
  <c r="BA615" i="228"/>
  <c r="BA509" i="210"/>
  <c r="BA509" i="214"/>
  <c r="BA509" i="229"/>
  <c r="BA509" i="216"/>
  <c r="BA509" i="217"/>
  <c r="BA509" i="218"/>
  <c r="BA509" i="219"/>
  <c r="BA509" i="220"/>
  <c r="BA509" i="221"/>
  <c r="BA509" i="222"/>
  <c r="BA509" i="223"/>
  <c r="BA509" i="224"/>
  <c r="BA509" i="225"/>
  <c r="BA509" i="226"/>
  <c r="BA509" i="227"/>
  <c r="BA509" i="228"/>
  <c r="G375" i="213"/>
  <c r="AZ375" i="210"/>
  <c r="AZ375" i="214"/>
  <c r="AZ375" i="229"/>
  <c r="AZ375" i="216"/>
  <c r="AZ375" i="217"/>
  <c r="AZ375" i="218"/>
  <c r="AZ375" i="219"/>
  <c r="AZ375" i="220"/>
  <c r="AZ375" i="221"/>
  <c r="AZ375" i="222"/>
  <c r="AZ375" i="223"/>
  <c r="AZ375" i="224"/>
  <c r="AZ375" i="225"/>
  <c r="AZ375" i="226"/>
  <c r="AZ375" i="227"/>
  <c r="AZ375" i="228"/>
  <c r="BA242" i="210"/>
  <c r="BA242" i="214"/>
  <c r="BA242" i="229"/>
  <c r="BA242" i="216"/>
  <c r="BA242" i="217"/>
  <c r="BA242" i="218"/>
  <c r="BA242" i="219"/>
  <c r="BA242" i="220"/>
  <c r="BA242" i="221"/>
  <c r="BA242" i="222"/>
  <c r="BA242" i="223"/>
  <c r="BA242" i="224"/>
  <c r="BA242" i="225"/>
  <c r="BA242" i="226"/>
  <c r="BA242" i="227"/>
  <c r="BA242" i="228"/>
  <c r="BA13" i="210"/>
  <c r="BA13" i="214"/>
  <c r="BA13" i="229"/>
  <c r="BA13" i="216"/>
  <c r="BA13" i="217"/>
  <c r="BA13" i="218"/>
  <c r="BA13" i="219"/>
  <c r="BA13" i="220"/>
  <c r="BA13" i="221"/>
  <c r="BA13" i="222"/>
  <c r="BA13" i="223"/>
  <c r="BA13" i="224"/>
  <c r="BA13" i="225"/>
  <c r="BA13" i="226"/>
  <c r="BA13" i="227"/>
  <c r="BA13" i="228"/>
  <c r="G1015" i="213"/>
  <c r="AZ1015" i="210"/>
  <c r="AZ1015" i="214"/>
  <c r="AZ1015" i="229"/>
  <c r="AZ1015" i="216"/>
  <c r="AZ1015" i="217"/>
  <c r="AZ1015" i="218"/>
  <c r="AZ1015" i="219"/>
  <c r="AZ1015" i="220"/>
  <c r="AZ1015" i="221"/>
  <c r="AZ1015" i="222"/>
  <c r="AZ1015" i="223"/>
  <c r="AZ1015" i="224"/>
  <c r="AZ1015" i="225"/>
  <c r="AZ1015" i="226"/>
  <c r="AZ1015" i="227"/>
  <c r="AZ1015" i="228"/>
  <c r="BA891" i="210"/>
  <c r="BA891" i="214"/>
  <c r="BA891" i="229"/>
  <c r="BA891" i="216"/>
  <c r="BA891" i="217"/>
  <c r="BA891" i="218"/>
  <c r="BA891" i="219"/>
  <c r="BA891" i="220"/>
  <c r="BA891" i="221"/>
  <c r="BA891" i="222"/>
  <c r="BA891" i="223"/>
  <c r="BA891" i="224"/>
  <c r="BA891" i="225"/>
  <c r="BA891" i="226"/>
  <c r="BA891" i="227"/>
  <c r="BA891" i="228"/>
  <c r="BA803" i="210"/>
  <c r="BA803" i="214"/>
  <c r="BA803" i="229"/>
  <c r="BA803" i="216"/>
  <c r="BA803" i="217"/>
  <c r="BA803" i="218"/>
  <c r="BA803" i="219"/>
  <c r="BA803" i="220"/>
  <c r="BA803" i="221"/>
  <c r="BA803" i="222"/>
  <c r="BA803" i="223"/>
  <c r="BA803" i="224"/>
  <c r="BA803" i="225"/>
  <c r="BA803" i="226"/>
  <c r="BA803" i="227"/>
  <c r="BA803" i="228"/>
  <c r="G719" i="213"/>
  <c r="AZ719" i="210"/>
  <c r="AZ719" i="214"/>
  <c r="AZ719" i="229"/>
  <c r="AZ719" i="216"/>
  <c r="AZ719" i="217"/>
  <c r="AZ719" i="218"/>
  <c r="AZ719" i="219"/>
  <c r="AZ719" i="220"/>
  <c r="AZ719" i="221"/>
  <c r="AZ719" i="222"/>
  <c r="AZ719" i="223"/>
  <c r="AZ719" i="224"/>
  <c r="AZ719" i="225"/>
  <c r="AZ719" i="226"/>
  <c r="AZ719" i="227"/>
  <c r="AZ719" i="228"/>
  <c r="BA627" i="210"/>
  <c r="BA627" i="214"/>
  <c r="BA627" i="229"/>
  <c r="BA627" i="216"/>
  <c r="BA627" i="217"/>
  <c r="BA627" i="218"/>
  <c r="BA627" i="219"/>
  <c r="BA627" i="220"/>
  <c r="BA627" i="221"/>
  <c r="BA627" i="222"/>
  <c r="BA627" i="223"/>
  <c r="BA627" i="224"/>
  <c r="BA627" i="225"/>
  <c r="BA627" i="226"/>
  <c r="BA627" i="227"/>
  <c r="BA627" i="228"/>
  <c r="BA530" i="210"/>
  <c r="BA530" i="214"/>
  <c r="BA530" i="229"/>
  <c r="BA530" i="216"/>
  <c r="BA530" i="217"/>
  <c r="BA530" i="218"/>
  <c r="BA530" i="219"/>
  <c r="BA530" i="220"/>
  <c r="BA530" i="221"/>
  <c r="BA530" i="222"/>
  <c r="BA530" i="223"/>
  <c r="BA530" i="224"/>
  <c r="BA530" i="225"/>
  <c r="BA530" i="226"/>
  <c r="BA530" i="227"/>
  <c r="BA530" i="228"/>
  <c r="BA447" i="210"/>
  <c r="BA447" i="214"/>
  <c r="BA447" i="229"/>
  <c r="BA447" i="216"/>
  <c r="BA447" i="217"/>
  <c r="BA447" i="218"/>
  <c r="BA447" i="219"/>
  <c r="BA447" i="220"/>
  <c r="BA447" i="221"/>
  <c r="BA447" i="222"/>
  <c r="BA447" i="223"/>
  <c r="BA447" i="224"/>
  <c r="BA447" i="225"/>
  <c r="BA447" i="226"/>
  <c r="BA447" i="227"/>
  <c r="BA447" i="228"/>
  <c r="AZ323" i="210"/>
  <c r="AZ323" i="214"/>
  <c r="AZ323" i="229"/>
  <c r="AZ323" i="216"/>
  <c r="AZ323" i="217"/>
  <c r="AZ323" i="218"/>
  <c r="AZ323" i="219"/>
  <c r="AZ323" i="220"/>
  <c r="AZ323" i="221"/>
  <c r="AZ323" i="222"/>
  <c r="AZ323" i="223"/>
  <c r="AZ323" i="224"/>
  <c r="AZ323" i="225"/>
  <c r="AZ323" i="226"/>
  <c r="AZ323" i="227"/>
  <c r="AZ323" i="228"/>
  <c r="BA157" i="210"/>
  <c r="BA157" i="214"/>
  <c r="BA157" i="229"/>
  <c r="BA157" i="216"/>
  <c r="BA157" i="217"/>
  <c r="BA157" i="218"/>
  <c r="BA157" i="219"/>
  <c r="BA157" i="220"/>
  <c r="BA157" i="221"/>
  <c r="BA157" i="222"/>
  <c r="BA157" i="223"/>
  <c r="BA157" i="224"/>
  <c r="BA157" i="225"/>
  <c r="BA157" i="226"/>
  <c r="BA157" i="227"/>
  <c r="BA157" i="228"/>
  <c r="BA10" i="210"/>
  <c r="BA10" i="214"/>
  <c r="BA10" i="229"/>
  <c r="BA10" i="216"/>
  <c r="BA10" i="217"/>
  <c r="BA10" i="218"/>
  <c r="BA10" i="219"/>
  <c r="BA10" i="220"/>
  <c r="BA10" i="221"/>
  <c r="BA10" i="222"/>
  <c r="BA10" i="223"/>
  <c r="BA10" i="224"/>
  <c r="BA10" i="225"/>
  <c r="BA10" i="226"/>
  <c r="BA10" i="227"/>
  <c r="BA10" i="228"/>
  <c r="BA1100" i="210"/>
  <c r="BA1100" i="214"/>
  <c r="BA1100" i="229"/>
  <c r="BA1100" i="216"/>
  <c r="BA1100" i="217"/>
  <c r="BA1100" i="218"/>
  <c r="BA1100" i="219"/>
  <c r="BA1100" i="220"/>
  <c r="BA1100" i="221"/>
  <c r="BA1100" i="222"/>
  <c r="BA1100" i="223"/>
  <c r="BA1100" i="224"/>
  <c r="BA1100" i="225"/>
  <c r="BA1100" i="226"/>
  <c r="BA1100" i="227"/>
  <c r="BA1100" i="228"/>
  <c r="BA1013" i="210"/>
  <c r="BA1013" i="214"/>
  <c r="BA1013" i="229"/>
  <c r="BA1013" i="216"/>
  <c r="BA1013" i="217"/>
  <c r="BA1013" i="218"/>
  <c r="BA1013" i="219"/>
  <c r="BA1013" i="220"/>
  <c r="BA1013" i="221"/>
  <c r="BA1013" i="222"/>
  <c r="BA1013" i="223"/>
  <c r="BA1013" i="224"/>
  <c r="BA1013" i="225"/>
  <c r="BA1013" i="226"/>
  <c r="BA1013" i="227"/>
  <c r="BA1013" i="228"/>
  <c r="BA921" i="210"/>
  <c r="BA921" i="214"/>
  <c r="BA921" i="229"/>
  <c r="BA921" i="216"/>
  <c r="BA921" i="217"/>
  <c r="BA921" i="218"/>
  <c r="BA921" i="219"/>
  <c r="BA921" i="220"/>
  <c r="BA921" i="221"/>
  <c r="BA921" i="222"/>
  <c r="BA921" i="223"/>
  <c r="BA921" i="224"/>
  <c r="BA921" i="225"/>
  <c r="BA921" i="226"/>
  <c r="BA921" i="227"/>
  <c r="BA921" i="228"/>
  <c r="AZ824" i="210"/>
  <c r="AZ824" i="214"/>
  <c r="AZ824" i="229"/>
  <c r="AZ824" i="216"/>
  <c r="AZ824" i="217"/>
  <c r="AZ824" i="218"/>
  <c r="AZ824" i="219"/>
  <c r="AZ824" i="220"/>
  <c r="AZ824" i="221"/>
  <c r="AZ824" i="222"/>
  <c r="AZ824" i="223"/>
  <c r="AZ824" i="224"/>
  <c r="AZ824" i="225"/>
  <c r="AZ824" i="226"/>
  <c r="AZ824" i="227"/>
  <c r="AZ824" i="228"/>
  <c r="AZ700" i="210"/>
  <c r="AZ700" i="214"/>
  <c r="AZ700" i="229"/>
  <c r="AZ700" i="216"/>
  <c r="AZ700" i="217"/>
  <c r="AZ700" i="219"/>
  <c r="AZ700" i="218"/>
  <c r="AZ700" i="220"/>
  <c r="AZ700" i="221"/>
  <c r="AZ700" i="222"/>
  <c r="AZ700" i="223"/>
  <c r="AZ700" i="224"/>
  <c r="AZ700" i="225"/>
  <c r="AZ700" i="226"/>
  <c r="AZ700" i="227"/>
  <c r="AZ700" i="228"/>
  <c r="BA620" i="210"/>
  <c r="BA620" i="214"/>
  <c r="BA620" i="229"/>
  <c r="BA620" i="216"/>
  <c r="BA620" i="217"/>
  <c r="BA620" i="218"/>
  <c r="BA620" i="219"/>
  <c r="BA620" i="220"/>
  <c r="BA620" i="221"/>
  <c r="BA620" i="222"/>
  <c r="BA620" i="223"/>
  <c r="BA620" i="224"/>
  <c r="BA620" i="225"/>
  <c r="BA620" i="226"/>
  <c r="BA620" i="227"/>
  <c r="BA620" i="228"/>
  <c r="BA507" i="210"/>
  <c r="BA507" i="214"/>
  <c r="BA507" i="229"/>
  <c r="BA507" i="216"/>
  <c r="BA507" i="217"/>
  <c r="BA507" i="218"/>
  <c r="BA507" i="219"/>
  <c r="BA507" i="220"/>
  <c r="BA507" i="221"/>
  <c r="BA507" i="222"/>
  <c r="BA507" i="223"/>
  <c r="BA507" i="224"/>
  <c r="BA507" i="225"/>
  <c r="BA507" i="226"/>
  <c r="BA507" i="227"/>
  <c r="BA507" i="228"/>
  <c r="AZ337" i="210"/>
  <c r="AZ337" i="214"/>
  <c r="AZ337" i="229"/>
  <c r="AZ337" i="216"/>
  <c r="AZ337" i="217"/>
  <c r="AZ337" i="218"/>
  <c r="AZ337" i="219"/>
  <c r="AZ337" i="220"/>
  <c r="AZ337" i="221"/>
  <c r="AZ337" i="222"/>
  <c r="AZ337" i="223"/>
  <c r="AZ337" i="224"/>
  <c r="AZ337" i="225"/>
  <c r="AZ337" i="226"/>
  <c r="AZ337" i="227"/>
  <c r="AZ337" i="228"/>
  <c r="G198" i="213"/>
  <c r="AZ198" i="210"/>
  <c r="AZ198" i="214"/>
  <c r="AZ198" i="229"/>
  <c r="AZ198" i="216"/>
  <c r="AZ198" i="217"/>
  <c r="AZ198" i="218"/>
  <c r="AZ198" i="219"/>
  <c r="AZ198" i="220"/>
  <c r="AZ198" i="221"/>
  <c r="AZ198" i="222"/>
  <c r="AZ198" i="223"/>
  <c r="AZ198" i="224"/>
  <c r="AZ198" i="225"/>
  <c r="AZ198" i="226"/>
  <c r="AZ198" i="227"/>
  <c r="AZ198" i="228"/>
  <c r="BA35" i="210"/>
  <c r="BA35" i="214"/>
  <c r="BA35" i="229"/>
  <c r="BA35" i="216"/>
  <c r="BA35" i="217"/>
  <c r="BA35" i="218"/>
  <c r="BA35" i="219"/>
  <c r="BA35" i="220"/>
  <c r="BA35" i="221"/>
  <c r="BA35" i="222"/>
  <c r="BA35" i="223"/>
  <c r="BA35" i="224"/>
  <c r="BA35" i="225"/>
  <c r="BA35" i="226"/>
  <c r="BA35" i="227"/>
  <c r="BA35" i="228"/>
  <c r="BA1127" i="210"/>
  <c r="BA1127" i="214"/>
  <c r="BA1127" i="229"/>
  <c r="BA1127" i="216"/>
  <c r="BA1127" i="217"/>
  <c r="BA1127" i="218"/>
  <c r="BA1127" i="219"/>
  <c r="BA1127" i="220"/>
  <c r="BA1127" i="221"/>
  <c r="BA1127" i="222"/>
  <c r="BA1127" i="223"/>
  <c r="BA1127" i="224"/>
  <c r="BA1127" i="225"/>
  <c r="BA1127" i="226"/>
  <c r="BA1127" i="227"/>
  <c r="BA1127" i="228"/>
  <c r="BA1039" i="210"/>
  <c r="BA1039" i="214"/>
  <c r="BA1039" i="229"/>
  <c r="BA1039" i="216"/>
  <c r="BA1039" i="217"/>
  <c r="BA1039" i="218"/>
  <c r="BA1039" i="219"/>
  <c r="BA1039" i="220"/>
  <c r="BA1039" i="221"/>
  <c r="BA1039" i="222"/>
  <c r="BA1039" i="223"/>
  <c r="BA1039" i="224"/>
  <c r="BA1039" i="225"/>
  <c r="BA1039" i="226"/>
  <c r="BA1039" i="227"/>
  <c r="BA1039" i="228"/>
  <c r="BA943" i="210"/>
  <c r="BA943" i="214"/>
  <c r="BA943" i="229"/>
  <c r="BA943" i="216"/>
  <c r="BA943" i="217"/>
  <c r="BA943" i="218"/>
  <c r="BA943" i="219"/>
  <c r="BA943" i="220"/>
  <c r="BA943" i="221"/>
  <c r="BA943" i="222"/>
  <c r="BA943" i="223"/>
  <c r="BA943" i="224"/>
  <c r="BA943" i="225"/>
  <c r="BA943" i="226"/>
  <c r="BA943" i="227"/>
  <c r="BA943" i="228"/>
  <c r="BA859" i="210"/>
  <c r="BA859" i="214"/>
  <c r="BA859" i="229"/>
  <c r="BA859" i="216"/>
  <c r="BA859" i="217"/>
  <c r="BA859" i="218"/>
  <c r="BA859" i="219"/>
  <c r="BA859" i="220"/>
  <c r="BA859" i="221"/>
  <c r="BA859" i="222"/>
  <c r="BA859" i="223"/>
  <c r="BA859" i="224"/>
  <c r="BA859" i="225"/>
  <c r="BA859" i="226"/>
  <c r="BA859" i="227"/>
  <c r="BA859" i="228"/>
  <c r="BA743" i="210"/>
  <c r="BA743" i="214"/>
  <c r="BA743" i="229"/>
  <c r="BA743" i="216"/>
  <c r="BA743" i="217"/>
  <c r="BA743" i="218"/>
  <c r="BA743" i="219"/>
  <c r="BA743" i="220"/>
  <c r="BA743" i="221"/>
  <c r="BA743" i="222"/>
  <c r="BA743" i="223"/>
  <c r="BA743" i="224"/>
  <c r="BA743" i="225"/>
  <c r="BA743" i="226"/>
  <c r="BA743" i="227"/>
  <c r="BA743" i="228"/>
  <c r="BA613" i="210"/>
  <c r="BA613" i="214"/>
  <c r="BA613" i="229"/>
  <c r="BA613" i="216"/>
  <c r="BA613" i="217"/>
  <c r="BA613" i="218"/>
  <c r="BA613" i="219"/>
  <c r="BA613" i="220"/>
  <c r="BA613" i="221"/>
  <c r="BA613" i="222"/>
  <c r="BA613" i="223"/>
  <c r="BA613" i="224"/>
  <c r="BA613" i="225"/>
  <c r="BA613" i="226"/>
  <c r="BA613" i="227"/>
  <c r="BA613" i="228"/>
  <c r="AZ351" i="210"/>
  <c r="AZ351" i="214"/>
  <c r="AZ351" i="229"/>
  <c r="AZ351" i="216"/>
  <c r="AZ351" i="217"/>
  <c r="AZ351" i="218"/>
  <c r="AZ351" i="219"/>
  <c r="AZ351" i="220"/>
  <c r="AZ351" i="221"/>
  <c r="AZ351" i="222"/>
  <c r="AZ351" i="223"/>
  <c r="AZ351" i="224"/>
  <c r="AZ351" i="225"/>
  <c r="AZ351" i="226"/>
  <c r="AZ351" i="227"/>
  <c r="AZ351" i="228"/>
  <c r="BA218" i="210"/>
  <c r="BA218" i="214"/>
  <c r="BA218" i="229"/>
  <c r="BA218" i="216"/>
  <c r="BA218" i="217"/>
  <c r="BA218" i="218"/>
  <c r="BA218" i="219"/>
  <c r="BA218" i="220"/>
  <c r="BA218" i="221"/>
  <c r="BA218" i="222"/>
  <c r="BA218" i="223"/>
  <c r="BA218" i="224"/>
  <c r="BA218" i="225"/>
  <c r="BA218" i="226"/>
  <c r="BA218" i="227"/>
  <c r="BA218" i="228"/>
  <c r="BA952" i="210"/>
  <c r="BA952" i="214"/>
  <c r="BA952" i="229"/>
  <c r="BA952" i="216"/>
  <c r="BA952" i="217"/>
  <c r="BA952" i="218"/>
  <c r="BA952" i="219"/>
  <c r="BA952" i="220"/>
  <c r="BA952" i="221"/>
  <c r="BA952" i="222"/>
  <c r="BA952" i="223"/>
  <c r="BA952" i="224"/>
  <c r="BA952" i="225"/>
  <c r="BA952" i="226"/>
  <c r="BA952" i="227"/>
  <c r="BA952" i="228"/>
  <c r="BA866" i="210"/>
  <c r="BA866" i="214"/>
  <c r="BA866" i="229"/>
  <c r="BA866" i="216"/>
  <c r="BA866" i="217"/>
  <c r="BA866" i="218"/>
  <c r="BA866" i="219"/>
  <c r="BA866" i="220"/>
  <c r="BA866" i="221"/>
  <c r="BA866" i="222"/>
  <c r="BA866" i="223"/>
  <c r="BA866" i="224"/>
  <c r="BA866" i="225"/>
  <c r="BA866" i="226"/>
  <c r="BA866" i="227"/>
  <c r="BA866" i="228"/>
  <c r="BA757" i="210"/>
  <c r="BA757" i="214"/>
  <c r="BA757" i="229"/>
  <c r="BA757" i="216"/>
  <c r="BA757" i="217"/>
  <c r="BA757" i="218"/>
  <c r="BA757" i="219"/>
  <c r="BA757" i="220"/>
  <c r="BA757" i="221"/>
  <c r="BA757" i="222"/>
  <c r="BA757" i="223"/>
  <c r="BA757" i="224"/>
  <c r="BA757" i="225"/>
  <c r="BA757" i="226"/>
  <c r="BA757" i="227"/>
  <c r="BA757" i="228"/>
  <c r="BA625" i="210"/>
  <c r="BA625" i="214"/>
  <c r="BA625" i="229"/>
  <c r="BA625" i="216"/>
  <c r="BA625" i="217"/>
  <c r="BA625" i="218"/>
  <c r="BA625" i="219"/>
  <c r="BA625" i="220"/>
  <c r="BA625" i="221"/>
  <c r="BA625" i="222"/>
  <c r="BA625" i="223"/>
  <c r="BA625" i="224"/>
  <c r="BA625" i="225"/>
  <c r="BA625" i="226"/>
  <c r="BA625" i="227"/>
  <c r="BA625" i="228"/>
  <c r="BA393" i="210"/>
  <c r="BA393" i="214"/>
  <c r="BA393" i="229"/>
  <c r="BA393" i="216"/>
  <c r="BA393" i="217"/>
  <c r="BA393" i="218"/>
  <c r="BA393" i="219"/>
  <c r="BA393" i="220"/>
  <c r="BA393" i="221"/>
  <c r="BA393" i="222"/>
  <c r="BA393" i="223"/>
  <c r="BA393" i="224"/>
  <c r="BA393" i="225"/>
  <c r="BA393" i="226"/>
  <c r="BA393" i="227"/>
  <c r="BA393" i="228"/>
  <c r="BA171" i="210"/>
  <c r="BA171" i="214"/>
  <c r="BA171" i="229"/>
  <c r="BA171" i="216"/>
  <c r="BA171" i="217"/>
  <c r="BA171" i="218"/>
  <c r="BA171" i="219"/>
  <c r="BA171" i="220"/>
  <c r="BA171" i="221"/>
  <c r="BA171" i="222"/>
  <c r="BA171" i="223"/>
  <c r="BA171" i="224"/>
  <c r="BA171" i="225"/>
  <c r="BA171" i="226"/>
  <c r="BA171" i="227"/>
  <c r="BA171" i="228"/>
  <c r="BA74" i="210"/>
  <c r="BA74" i="214"/>
  <c r="BA74" i="229"/>
  <c r="BA74" i="216"/>
  <c r="BA74" i="217"/>
  <c r="BA74" i="218"/>
  <c r="BA74" i="219"/>
  <c r="BA74" i="220"/>
  <c r="BA74" i="221"/>
  <c r="BA74" i="222"/>
  <c r="BA74" i="223"/>
  <c r="BA74" i="224"/>
  <c r="BA74" i="225"/>
  <c r="BA74" i="226"/>
  <c r="BA74" i="227"/>
  <c r="BA74" i="228"/>
  <c r="G414" i="213"/>
  <c r="AZ414" i="210"/>
  <c r="AZ414" i="214"/>
  <c r="AZ414" i="229"/>
  <c r="AZ414" i="216"/>
  <c r="AZ414" i="217"/>
  <c r="AZ414" i="218"/>
  <c r="AZ414" i="219"/>
  <c r="AZ414" i="220"/>
  <c r="AZ414" i="221"/>
  <c r="AZ414" i="222"/>
  <c r="AZ414" i="223"/>
  <c r="AZ414" i="224"/>
  <c r="AZ414" i="225"/>
  <c r="AZ414" i="226"/>
  <c r="AZ414" i="227"/>
  <c r="AZ414" i="228"/>
  <c r="G934" i="213"/>
  <c r="AZ934" i="210"/>
  <c r="AZ934" i="214"/>
  <c r="AZ934" i="229"/>
  <c r="AZ934" i="216"/>
  <c r="AZ934" i="217"/>
  <c r="AZ934" i="218"/>
  <c r="AZ934" i="219"/>
  <c r="AZ934" i="220"/>
  <c r="AZ934" i="221"/>
  <c r="AZ934" i="222"/>
  <c r="AZ934" i="223"/>
  <c r="AZ934" i="224"/>
  <c r="AZ934" i="225"/>
  <c r="AZ934" i="226"/>
  <c r="AZ934" i="227"/>
  <c r="AZ934" i="228"/>
  <c r="AZ562" i="210"/>
  <c r="AZ562" i="214"/>
  <c r="AZ562" i="229"/>
  <c r="AZ562" i="216"/>
  <c r="AZ562" i="217"/>
  <c r="AZ562" i="218"/>
  <c r="AZ562" i="219"/>
  <c r="AZ562" i="220"/>
  <c r="AZ562" i="221"/>
  <c r="AZ562" i="222"/>
  <c r="AZ562" i="223"/>
  <c r="AZ562" i="224"/>
  <c r="AZ562" i="225"/>
  <c r="AZ562" i="226"/>
  <c r="AZ562" i="227"/>
  <c r="AZ562" i="228"/>
  <c r="AZ445" i="210"/>
  <c r="AZ445" i="214"/>
  <c r="AZ445" i="229"/>
  <c r="AZ445" i="216"/>
  <c r="AZ445" i="217"/>
  <c r="AZ445" i="218"/>
  <c r="AZ445" i="219"/>
  <c r="AZ445" i="220"/>
  <c r="AZ445" i="221"/>
  <c r="AZ445" i="222"/>
  <c r="AZ445" i="223"/>
  <c r="AZ445" i="224"/>
  <c r="AZ445" i="225"/>
  <c r="AZ445" i="226"/>
  <c r="AZ445" i="227"/>
  <c r="AZ445" i="228"/>
  <c r="AZ338" i="210"/>
  <c r="AZ338" i="214"/>
  <c r="AZ338" i="229"/>
  <c r="AZ338" i="216"/>
  <c r="AZ338" i="217"/>
  <c r="AZ338" i="218"/>
  <c r="AZ338" i="219"/>
  <c r="AZ338" i="220"/>
  <c r="AZ338" i="221"/>
  <c r="AZ338" i="222"/>
  <c r="AZ338" i="223"/>
  <c r="AZ338" i="224"/>
  <c r="AZ338" i="225"/>
  <c r="AZ338" i="226"/>
  <c r="AZ338" i="227"/>
  <c r="AZ338" i="228"/>
  <c r="AZ96" i="210"/>
  <c r="AZ96" i="214"/>
  <c r="AZ96" i="229"/>
  <c r="AZ96" i="216"/>
  <c r="AZ96" i="217"/>
  <c r="AZ96" i="218"/>
  <c r="AZ96" i="219"/>
  <c r="AZ96" i="220"/>
  <c r="AZ96" i="221"/>
  <c r="AZ96" i="222"/>
  <c r="AZ96" i="223"/>
  <c r="AZ96" i="224"/>
  <c r="AZ96" i="225"/>
  <c r="AZ96" i="226"/>
  <c r="AZ96" i="227"/>
  <c r="AZ96" i="228"/>
  <c r="J28" i="210"/>
  <c r="BA1037" i="210"/>
  <c r="BA1037" i="214"/>
  <c r="BA1037" i="229"/>
  <c r="BA1037" i="216"/>
  <c r="BA1037" i="217"/>
  <c r="BA1037" i="218"/>
  <c r="BA1037" i="219"/>
  <c r="BA1037" i="220"/>
  <c r="BA1037" i="221"/>
  <c r="BA1037" i="222"/>
  <c r="BA1037" i="223"/>
  <c r="BA1037" i="224"/>
  <c r="BA1037" i="225"/>
  <c r="BA1037" i="226"/>
  <c r="BA1037" i="227"/>
  <c r="BA1037" i="228"/>
  <c r="BA918" i="210"/>
  <c r="BA918" i="214"/>
  <c r="BA918" i="229"/>
  <c r="BA918" i="216"/>
  <c r="BA918" i="217"/>
  <c r="BA918" i="218"/>
  <c r="BA918" i="219"/>
  <c r="BA918" i="220"/>
  <c r="BA918" i="221"/>
  <c r="BA918" i="222"/>
  <c r="BA918" i="223"/>
  <c r="BA918" i="224"/>
  <c r="BA918" i="225"/>
  <c r="BA918" i="226"/>
  <c r="BA918" i="227"/>
  <c r="BA918" i="228"/>
  <c r="BA831" i="210"/>
  <c r="BA831" i="214"/>
  <c r="BA831" i="229"/>
  <c r="BA831" i="216"/>
  <c r="BA831" i="217"/>
  <c r="BA831" i="218"/>
  <c r="BA831" i="219"/>
  <c r="BA831" i="220"/>
  <c r="BA831" i="221"/>
  <c r="BA831" i="222"/>
  <c r="BA831" i="223"/>
  <c r="BA831" i="224"/>
  <c r="BA831" i="225"/>
  <c r="BA831" i="226"/>
  <c r="BA831" i="227"/>
  <c r="BA831" i="228"/>
  <c r="BA667" i="210"/>
  <c r="BA667" i="214"/>
  <c r="BA667" i="229"/>
  <c r="BA667" i="216"/>
  <c r="BA667" i="217"/>
  <c r="BA667" i="218"/>
  <c r="BA667" i="219"/>
  <c r="BA667" i="220"/>
  <c r="BA667" i="221"/>
  <c r="BA667" i="222"/>
  <c r="BA667" i="223"/>
  <c r="BA667" i="224"/>
  <c r="BA667" i="225"/>
  <c r="BA667" i="226"/>
  <c r="BA667" i="227"/>
  <c r="BA667" i="228"/>
  <c r="BA541" i="210"/>
  <c r="BA541" i="214"/>
  <c r="BA541" i="229"/>
  <c r="BA541" i="216"/>
  <c r="BA541" i="217"/>
  <c r="BA541" i="218"/>
  <c r="BA541" i="219"/>
  <c r="BA541" i="220"/>
  <c r="BA541" i="221"/>
  <c r="BA541" i="222"/>
  <c r="BA541" i="223"/>
  <c r="BA541" i="224"/>
  <c r="BA541" i="225"/>
  <c r="BA541" i="226"/>
  <c r="BA541" i="227"/>
  <c r="BA541" i="228"/>
  <c r="BA329" i="210"/>
  <c r="BA329" i="214"/>
  <c r="BA329" i="229"/>
  <c r="BA329" i="216"/>
  <c r="BA329" i="217"/>
  <c r="BA329" i="218"/>
  <c r="BA329" i="219"/>
  <c r="BA329" i="220"/>
  <c r="BA329" i="221"/>
  <c r="BA329" i="222"/>
  <c r="BA329" i="223"/>
  <c r="BA329" i="224"/>
  <c r="BA329" i="225"/>
  <c r="BA329" i="226"/>
  <c r="BA329" i="227"/>
  <c r="BA329" i="228"/>
  <c r="BA190" i="210"/>
  <c r="BA190" i="214"/>
  <c r="BA190" i="229"/>
  <c r="BA190" i="216"/>
  <c r="BA190" i="217"/>
  <c r="BA190" i="218"/>
  <c r="BA190" i="219"/>
  <c r="BA190" i="220"/>
  <c r="BA190" i="221"/>
  <c r="BA190" i="222"/>
  <c r="BA190" i="223"/>
  <c r="BA190" i="224"/>
  <c r="BA190" i="225"/>
  <c r="BA190" i="226"/>
  <c r="BA190" i="227"/>
  <c r="BA190" i="228"/>
  <c r="BA1075" i="210"/>
  <c r="BA1075" i="214"/>
  <c r="BA1075" i="229"/>
  <c r="BA1075" i="216"/>
  <c r="BA1075" i="217"/>
  <c r="BA1075" i="218"/>
  <c r="BA1075" i="219"/>
  <c r="BA1075" i="220"/>
  <c r="BA1075" i="221"/>
  <c r="BA1075" i="222"/>
  <c r="BA1075" i="223"/>
  <c r="BA1075" i="224"/>
  <c r="BA1075" i="225"/>
  <c r="BA1075" i="226"/>
  <c r="BA1075" i="227"/>
  <c r="BA1075" i="228"/>
  <c r="BA999" i="210"/>
  <c r="BA999" i="214"/>
  <c r="BA999" i="229"/>
  <c r="BA999" i="216"/>
  <c r="BA999" i="217"/>
  <c r="BA999" i="218"/>
  <c r="BA999" i="219"/>
  <c r="BA999" i="220"/>
  <c r="BA999" i="221"/>
  <c r="BA999" i="222"/>
  <c r="BA999" i="223"/>
  <c r="BA999" i="224"/>
  <c r="BA999" i="225"/>
  <c r="BA999" i="226"/>
  <c r="BA999" i="227"/>
  <c r="BA999" i="228"/>
  <c r="AZ927" i="210"/>
  <c r="AZ927" i="214"/>
  <c r="AZ927" i="229"/>
  <c r="AZ927" i="216"/>
  <c r="AZ927" i="217"/>
  <c r="AZ927" i="218"/>
  <c r="AZ927" i="219"/>
  <c r="AZ927" i="220"/>
  <c r="AZ927" i="221"/>
  <c r="AZ927" i="222"/>
  <c r="AZ927" i="223"/>
  <c r="AZ927" i="224"/>
  <c r="AZ927" i="225"/>
  <c r="AZ927" i="226"/>
  <c r="AZ927" i="227"/>
  <c r="AZ927" i="228"/>
  <c r="BA812" i="210"/>
  <c r="BA812" i="214"/>
  <c r="BA812" i="229"/>
  <c r="BA812" i="216"/>
  <c r="BA812" i="217"/>
  <c r="BA812" i="218"/>
  <c r="BA812" i="219"/>
  <c r="BA812" i="220"/>
  <c r="BA812" i="221"/>
  <c r="BA812" i="222"/>
  <c r="BA812" i="223"/>
  <c r="BA812" i="224"/>
  <c r="BA812" i="225"/>
  <c r="BA812" i="226"/>
  <c r="BA812" i="227"/>
  <c r="BA812" i="228"/>
  <c r="BA741" i="210"/>
  <c r="BA741" i="214"/>
  <c r="BA741" i="229"/>
  <c r="BA741" i="216"/>
  <c r="BA741" i="217"/>
  <c r="BA741" i="218"/>
  <c r="BA741" i="219"/>
  <c r="BA741" i="220"/>
  <c r="BA741" i="221"/>
  <c r="BA741" i="222"/>
  <c r="BA741" i="223"/>
  <c r="BA741" i="224"/>
  <c r="BA741" i="225"/>
  <c r="BA741" i="226"/>
  <c r="BA741" i="227"/>
  <c r="BA741" i="228"/>
  <c r="BA659" i="210"/>
  <c r="BA659" i="214"/>
  <c r="BA659" i="229"/>
  <c r="BA659" i="216"/>
  <c r="BA659" i="217"/>
  <c r="BA659" i="218"/>
  <c r="BA659" i="219"/>
  <c r="BA659" i="220"/>
  <c r="BA659" i="221"/>
  <c r="BA659" i="222"/>
  <c r="BA659" i="223"/>
  <c r="BA659" i="224"/>
  <c r="BA659" i="225"/>
  <c r="BA659" i="226"/>
  <c r="BA659" i="227"/>
  <c r="BA659" i="228"/>
  <c r="BA559" i="210"/>
  <c r="BA559" i="214"/>
  <c r="BA559" i="229"/>
  <c r="BA559" i="216"/>
  <c r="BA559" i="217"/>
  <c r="BA559" i="218"/>
  <c r="BA559" i="219"/>
  <c r="BA559" i="220"/>
  <c r="BA559" i="221"/>
  <c r="BA559" i="222"/>
  <c r="BA559" i="223"/>
  <c r="BA559" i="224"/>
  <c r="BA559" i="225"/>
  <c r="BA559" i="226"/>
  <c r="BA559" i="227"/>
  <c r="BA559" i="228"/>
  <c r="AZ434" i="210"/>
  <c r="AZ434" i="214"/>
  <c r="AZ434" i="229"/>
  <c r="AZ434" i="216"/>
  <c r="AZ434" i="217"/>
  <c r="AZ434" i="218"/>
  <c r="AZ434" i="219"/>
  <c r="AZ434" i="220"/>
  <c r="AZ434" i="221"/>
  <c r="AZ434" i="222"/>
  <c r="AZ434" i="223"/>
  <c r="AZ434" i="224"/>
  <c r="AZ434" i="225"/>
  <c r="AZ434" i="226"/>
  <c r="AZ434" i="227"/>
  <c r="AZ434" i="228"/>
  <c r="BA247" i="210"/>
  <c r="BA247" i="214"/>
  <c r="BA247" i="229"/>
  <c r="BA247" i="216"/>
  <c r="BA247" i="217"/>
  <c r="BA247" i="218"/>
  <c r="BA247" i="219"/>
  <c r="BA247" i="220"/>
  <c r="BA247" i="221"/>
  <c r="BA247" i="222"/>
  <c r="BA247" i="223"/>
  <c r="BA247" i="224"/>
  <c r="BA247" i="225"/>
  <c r="BA247" i="226"/>
  <c r="BA247" i="227"/>
  <c r="BA247" i="228"/>
  <c r="BA71" i="210"/>
  <c r="BA71" i="214"/>
  <c r="BA71" i="229"/>
  <c r="BA71" i="216"/>
  <c r="BA71" i="217"/>
  <c r="BA71" i="218"/>
  <c r="BA71" i="219"/>
  <c r="BA71" i="220"/>
  <c r="BA71" i="221"/>
  <c r="BA71" i="222"/>
  <c r="BA71" i="223"/>
  <c r="BA71" i="224"/>
  <c r="BA71" i="225"/>
  <c r="BA71" i="226"/>
  <c r="BA71" i="227"/>
  <c r="BA71" i="228"/>
  <c r="BA1111" i="210"/>
  <c r="BA1111" i="214"/>
  <c r="BA1111" i="229"/>
  <c r="BA1111" i="216"/>
  <c r="BA1111" i="217"/>
  <c r="BA1111" i="218"/>
  <c r="BA1111" i="219"/>
  <c r="BA1111" i="220"/>
  <c r="BA1111" i="221"/>
  <c r="BA1111" i="222"/>
  <c r="BA1111" i="223"/>
  <c r="BA1111" i="224"/>
  <c r="BA1111" i="225"/>
  <c r="BA1111" i="226"/>
  <c r="BA1111" i="227"/>
  <c r="BA1111" i="228"/>
  <c r="AZ997" i="210"/>
  <c r="AZ997" i="214"/>
  <c r="AZ997" i="229"/>
  <c r="AZ997" i="216"/>
  <c r="AZ997" i="217"/>
  <c r="AZ997" i="218"/>
  <c r="AZ997" i="219"/>
  <c r="AZ997" i="220"/>
  <c r="AZ997" i="221"/>
  <c r="AZ997" i="222"/>
  <c r="AZ997" i="223"/>
  <c r="AZ997" i="224"/>
  <c r="AZ997" i="225"/>
  <c r="AZ997" i="226"/>
  <c r="AZ997" i="227"/>
  <c r="AZ997" i="228"/>
  <c r="BA913" i="210"/>
  <c r="BA913" i="214"/>
  <c r="BA913" i="229"/>
  <c r="BA913" i="216"/>
  <c r="BA913" i="217"/>
  <c r="BA913" i="218"/>
  <c r="BA913" i="219"/>
  <c r="BA913" i="220"/>
  <c r="BA913" i="221"/>
  <c r="BA913" i="222"/>
  <c r="BA913" i="223"/>
  <c r="BA913" i="224"/>
  <c r="BA913" i="225"/>
  <c r="BA913" i="226"/>
  <c r="BA913" i="227"/>
  <c r="BA913" i="228"/>
  <c r="AZ817" i="210"/>
  <c r="AZ817" i="214"/>
  <c r="AZ817" i="229"/>
  <c r="AZ817" i="216"/>
  <c r="AZ817" i="217"/>
  <c r="AZ817" i="218"/>
  <c r="AZ817" i="219"/>
  <c r="AZ817" i="220"/>
  <c r="AZ817" i="221"/>
  <c r="AZ817" i="222"/>
  <c r="AZ817" i="223"/>
  <c r="AZ817" i="224"/>
  <c r="AZ817" i="225"/>
  <c r="AZ817" i="226"/>
  <c r="AZ817" i="227"/>
  <c r="AZ817" i="228"/>
  <c r="BA735" i="210"/>
  <c r="BA735" i="214"/>
  <c r="BA735" i="229"/>
  <c r="BA735" i="216"/>
  <c r="BA735" i="217"/>
  <c r="BA735" i="218"/>
  <c r="BA735" i="219"/>
  <c r="BA735" i="220"/>
  <c r="BA735" i="221"/>
  <c r="BA735" i="222"/>
  <c r="BA735" i="223"/>
  <c r="BA735" i="224"/>
  <c r="BA735" i="225"/>
  <c r="BA735" i="226"/>
  <c r="BA735" i="227"/>
  <c r="BA735" i="228"/>
  <c r="G641" i="213"/>
  <c r="AZ641" i="210"/>
  <c r="AZ641" i="214"/>
  <c r="AZ641" i="229"/>
  <c r="AZ641" i="216"/>
  <c r="AZ641" i="217"/>
  <c r="AZ641" i="218"/>
  <c r="AZ641" i="219"/>
  <c r="AZ641" i="220"/>
  <c r="AZ641" i="221"/>
  <c r="AZ641" i="222"/>
  <c r="AZ641" i="223"/>
  <c r="AZ641" i="224"/>
  <c r="AZ641" i="225"/>
  <c r="AZ641" i="226"/>
  <c r="AZ641" i="227"/>
  <c r="AZ641" i="228"/>
  <c r="BA539" i="210"/>
  <c r="BA539" i="214"/>
  <c r="BA539" i="229"/>
  <c r="BA539" i="216"/>
  <c r="BA539" i="217"/>
  <c r="BA539" i="218"/>
  <c r="BA539" i="219"/>
  <c r="BA539" i="220"/>
  <c r="BA539" i="221"/>
  <c r="BA539" i="222"/>
  <c r="BA539" i="223"/>
  <c r="BA539" i="224"/>
  <c r="BA539" i="225"/>
  <c r="BA539" i="226"/>
  <c r="BA539" i="227"/>
  <c r="BA539" i="228"/>
  <c r="BA461" i="210"/>
  <c r="BA461" i="214"/>
  <c r="BA461" i="229"/>
  <c r="BA461" i="216"/>
  <c r="BA461" i="217"/>
  <c r="BA461" i="218"/>
  <c r="BA461" i="219"/>
  <c r="BA461" i="220"/>
  <c r="BA461" i="221"/>
  <c r="BA461" i="222"/>
  <c r="BA461" i="223"/>
  <c r="BA461" i="224"/>
  <c r="BA461" i="225"/>
  <c r="BA461" i="226"/>
  <c r="BA461" i="227"/>
  <c r="BA461" i="228"/>
  <c r="AZ377" i="210"/>
  <c r="AZ377" i="214"/>
  <c r="AZ377" i="229"/>
  <c r="AZ377" i="216"/>
  <c r="AZ377" i="217"/>
  <c r="AZ377" i="218"/>
  <c r="AZ377" i="219"/>
  <c r="AZ377" i="220"/>
  <c r="AZ377" i="221"/>
  <c r="AZ377" i="222"/>
  <c r="AZ377" i="223"/>
  <c r="AZ377" i="224"/>
  <c r="AZ377" i="225"/>
  <c r="AZ377" i="226"/>
  <c r="AZ377" i="227"/>
  <c r="AZ377" i="228"/>
  <c r="G243" i="213"/>
  <c r="AZ243" i="214"/>
  <c r="AZ243" i="210"/>
  <c r="AZ243" i="229"/>
  <c r="AZ243" i="216"/>
  <c r="AZ243" i="217"/>
  <c r="AZ243" i="218"/>
  <c r="AZ243" i="219"/>
  <c r="AZ243" i="220"/>
  <c r="AZ243" i="221"/>
  <c r="AZ243" i="222"/>
  <c r="AZ243" i="223"/>
  <c r="AZ243" i="224"/>
  <c r="AZ243" i="225"/>
  <c r="AZ243" i="226"/>
  <c r="AZ243" i="227"/>
  <c r="AZ243" i="228"/>
  <c r="BA70" i="210"/>
  <c r="BA70" i="214"/>
  <c r="BA70" i="229"/>
  <c r="BA70" i="216"/>
  <c r="BA70" i="217"/>
  <c r="BA70" i="218"/>
  <c r="BA70" i="219"/>
  <c r="BA70" i="220"/>
  <c r="BA70" i="221"/>
  <c r="BA70" i="222"/>
  <c r="BA70" i="223"/>
  <c r="BA70" i="224"/>
  <c r="BA70" i="225"/>
  <c r="BA70" i="226"/>
  <c r="BA70" i="227"/>
  <c r="BA70" i="228"/>
  <c r="AZ1109" i="210"/>
  <c r="AZ1109" i="214"/>
  <c r="AZ1109" i="229"/>
  <c r="AZ1109" i="216"/>
  <c r="AZ1109" i="217"/>
  <c r="AZ1109" i="218"/>
  <c r="AZ1109" i="219"/>
  <c r="AZ1109" i="220"/>
  <c r="AZ1109" i="221"/>
  <c r="AZ1109" i="222"/>
  <c r="AZ1109" i="223"/>
  <c r="AZ1109" i="224"/>
  <c r="AZ1109" i="225"/>
  <c r="AZ1109" i="226"/>
  <c r="AZ1109" i="227"/>
  <c r="AZ1109" i="228"/>
  <c r="BA1006" i="210"/>
  <c r="BA1006" i="214"/>
  <c r="BA1006" i="229"/>
  <c r="BA1006" i="216"/>
  <c r="BA1006" i="217"/>
  <c r="BA1006" i="218"/>
  <c r="BA1006" i="219"/>
  <c r="BA1006" i="220"/>
  <c r="BA1006" i="221"/>
  <c r="BA1006" i="222"/>
  <c r="BA1006" i="223"/>
  <c r="BA1006" i="224"/>
  <c r="BA1006" i="225"/>
  <c r="BA1006" i="226"/>
  <c r="BA1006" i="227"/>
  <c r="BA1006" i="228"/>
  <c r="BA924" i="210"/>
  <c r="BA924" i="214"/>
  <c r="BA924" i="229"/>
  <c r="BA924" i="216"/>
  <c r="BA924" i="217"/>
  <c r="BA924" i="218"/>
  <c r="BA924" i="219"/>
  <c r="BA924" i="220"/>
  <c r="BA924" i="221"/>
  <c r="BA924" i="222"/>
  <c r="BA924" i="223"/>
  <c r="BA924" i="224"/>
  <c r="BA924" i="225"/>
  <c r="BA924" i="226"/>
  <c r="BA924" i="227"/>
  <c r="BA924" i="228"/>
  <c r="BA837" i="210"/>
  <c r="BA837" i="214"/>
  <c r="BA837" i="229"/>
  <c r="BA837" i="216"/>
  <c r="BA837" i="217"/>
  <c r="BA837" i="218"/>
  <c r="BA837" i="219"/>
  <c r="BA837" i="220"/>
  <c r="BA837" i="221"/>
  <c r="BA837" i="222"/>
  <c r="BA837" i="223"/>
  <c r="BA837" i="224"/>
  <c r="BA837" i="225"/>
  <c r="BA837" i="226"/>
  <c r="BA837" i="227"/>
  <c r="BA837" i="228"/>
  <c r="BA712" i="210"/>
  <c r="BA712" i="214"/>
  <c r="BA712" i="229"/>
  <c r="BA712" i="216"/>
  <c r="BA712" i="217"/>
  <c r="BA712" i="218"/>
  <c r="BA712" i="219"/>
  <c r="BA712" i="220"/>
  <c r="BA712" i="221"/>
  <c r="BA712" i="222"/>
  <c r="BA712" i="223"/>
  <c r="BA712" i="224"/>
  <c r="BA712" i="225"/>
  <c r="BA712" i="226"/>
  <c r="BA712" i="227"/>
  <c r="BA712" i="228"/>
  <c r="BA605" i="210"/>
  <c r="BA605" i="214"/>
  <c r="BA605" i="229"/>
  <c r="BA605" i="216"/>
  <c r="BA605" i="217"/>
  <c r="BA605" i="218"/>
  <c r="BA605" i="219"/>
  <c r="BA605" i="220"/>
  <c r="BA605" i="221"/>
  <c r="BA605" i="222"/>
  <c r="BA605" i="223"/>
  <c r="BA605" i="224"/>
  <c r="BA605" i="225"/>
  <c r="BA605" i="226"/>
  <c r="BA605" i="227"/>
  <c r="BA605" i="228"/>
  <c r="AZ499" i="210"/>
  <c r="AZ499" i="214"/>
  <c r="AZ499" i="229"/>
  <c r="AZ499" i="216"/>
  <c r="AZ499" i="217"/>
  <c r="AZ499" i="218"/>
  <c r="AZ499" i="219"/>
  <c r="AZ499" i="220"/>
  <c r="AZ499" i="221"/>
  <c r="AZ499" i="222"/>
  <c r="AZ499" i="223"/>
  <c r="AZ499" i="224"/>
  <c r="AZ499" i="225"/>
  <c r="AZ499" i="226"/>
  <c r="AZ499" i="227"/>
  <c r="AZ499" i="228"/>
  <c r="G499" i="213"/>
  <c r="AZ359" i="210"/>
  <c r="AZ359" i="214"/>
  <c r="AZ359" i="229"/>
  <c r="AZ359" i="216"/>
  <c r="AZ359" i="217"/>
  <c r="AZ359" i="218"/>
  <c r="AZ359" i="219"/>
  <c r="AZ359" i="220"/>
  <c r="AZ359" i="221"/>
  <c r="AZ359" i="222"/>
  <c r="AZ359" i="223"/>
  <c r="AZ359" i="224"/>
  <c r="AZ359" i="225"/>
  <c r="AZ359" i="226"/>
  <c r="AZ359" i="227"/>
  <c r="AZ359" i="228"/>
  <c r="BA227" i="210"/>
  <c r="BA227" i="214"/>
  <c r="BA227" i="229"/>
  <c r="BA227" i="216"/>
  <c r="BA227" i="217"/>
  <c r="BA227" i="218"/>
  <c r="BA227" i="219"/>
  <c r="BA227" i="220"/>
  <c r="BA227" i="221"/>
  <c r="BA227" i="222"/>
  <c r="BA227" i="223"/>
  <c r="BA227" i="224"/>
  <c r="BA227" i="225"/>
  <c r="BA227" i="226"/>
  <c r="BA227" i="227"/>
  <c r="BA227" i="228"/>
  <c r="BA1128" i="210"/>
  <c r="BA1128" i="214"/>
  <c r="BA1128" i="229"/>
  <c r="BA1128" i="216"/>
  <c r="BA1128" i="217"/>
  <c r="BA1128" i="218"/>
  <c r="BA1128" i="219"/>
  <c r="BA1128" i="220"/>
  <c r="BA1128" i="221"/>
  <c r="BA1128" i="222"/>
  <c r="BA1128" i="223"/>
  <c r="BA1128" i="224"/>
  <c r="BA1128" i="225"/>
  <c r="BA1128" i="226"/>
  <c r="BA1128" i="227"/>
  <c r="BA1128" i="228"/>
  <c r="BA1005" i="210"/>
  <c r="BA1005" i="214"/>
  <c r="BA1005" i="229"/>
  <c r="BA1005" i="216"/>
  <c r="BA1005" i="217"/>
  <c r="BA1005" i="218"/>
  <c r="BA1005" i="219"/>
  <c r="BA1005" i="220"/>
  <c r="BA1005" i="221"/>
  <c r="BA1005" i="222"/>
  <c r="BA1005" i="223"/>
  <c r="BA1005" i="224"/>
  <c r="BA1005" i="225"/>
  <c r="BA1005" i="226"/>
  <c r="BA1005" i="227"/>
  <c r="BA1005" i="228"/>
  <c r="BA883" i="210"/>
  <c r="BA883" i="214"/>
  <c r="BA883" i="229"/>
  <c r="BA883" i="216"/>
  <c r="BA883" i="217"/>
  <c r="BA883" i="218"/>
  <c r="BA883" i="219"/>
  <c r="BA883" i="220"/>
  <c r="BA883" i="221"/>
  <c r="BA883" i="222"/>
  <c r="BA883" i="223"/>
  <c r="BA883" i="224"/>
  <c r="BA883" i="225"/>
  <c r="BA883" i="226"/>
  <c r="BA883" i="227"/>
  <c r="BA883" i="228"/>
  <c r="AZ788" i="210"/>
  <c r="AZ788" i="214"/>
  <c r="AZ788" i="229"/>
  <c r="AZ788" i="216"/>
  <c r="AZ788" i="217"/>
  <c r="AZ788" i="218"/>
  <c r="AZ788" i="219"/>
  <c r="AZ788" i="220"/>
  <c r="AZ788" i="221"/>
  <c r="AZ788" i="222"/>
  <c r="AZ788" i="223"/>
  <c r="AZ788" i="224"/>
  <c r="AZ788" i="225"/>
  <c r="AZ788" i="226"/>
  <c r="AZ788" i="227"/>
  <c r="AZ788" i="228"/>
  <c r="BA711" i="210"/>
  <c r="BA711" i="214"/>
  <c r="BA711" i="229"/>
  <c r="BA711" i="216"/>
  <c r="BA711" i="217"/>
  <c r="BA711" i="218"/>
  <c r="BA711" i="219"/>
  <c r="BA711" i="220"/>
  <c r="BA711" i="221"/>
  <c r="BA711" i="222"/>
  <c r="BA711" i="223"/>
  <c r="BA711" i="224"/>
  <c r="BA711" i="225"/>
  <c r="BA711" i="226"/>
  <c r="BA711" i="227"/>
  <c r="BA711" i="228"/>
  <c r="BA621" i="210"/>
  <c r="BA621" i="214"/>
  <c r="BA621" i="229"/>
  <c r="BA621" i="216"/>
  <c r="BA621" i="217"/>
  <c r="BA621" i="218"/>
  <c r="BA621" i="219"/>
  <c r="BA621" i="220"/>
  <c r="BA621" i="221"/>
  <c r="BA621" i="222"/>
  <c r="BA621" i="223"/>
  <c r="BA621" i="224"/>
  <c r="BA621" i="225"/>
  <c r="BA621" i="226"/>
  <c r="BA621" i="227"/>
  <c r="BA621" i="228"/>
  <c r="BA524" i="210"/>
  <c r="BA524" i="214"/>
  <c r="BA524" i="229"/>
  <c r="BA524" i="216"/>
  <c r="BA524" i="217"/>
  <c r="BA524" i="218"/>
  <c r="BA524" i="219"/>
  <c r="BA524" i="220"/>
  <c r="BA524" i="221"/>
  <c r="BA524" i="222"/>
  <c r="BA524" i="223"/>
  <c r="BA524" i="224"/>
  <c r="BA524" i="225"/>
  <c r="BA524" i="226"/>
  <c r="BA524" i="227"/>
  <c r="BA524" i="228"/>
  <c r="BA438" i="210"/>
  <c r="BA438" i="214"/>
  <c r="BA438" i="229"/>
  <c r="BA438" i="216"/>
  <c r="BA438" i="217"/>
  <c r="BA438" i="218"/>
  <c r="BA438" i="219"/>
  <c r="BA438" i="220"/>
  <c r="BA438" i="221"/>
  <c r="BA438" i="222"/>
  <c r="BA438" i="223"/>
  <c r="BA438" i="224"/>
  <c r="BA438" i="225"/>
  <c r="BA438" i="226"/>
  <c r="BA438" i="227"/>
  <c r="BA438" i="228"/>
  <c r="BA306" i="210"/>
  <c r="BA306" i="214"/>
  <c r="BA306" i="229"/>
  <c r="BA306" i="216"/>
  <c r="BA306" i="217"/>
  <c r="BA306" i="218"/>
  <c r="BA306" i="219"/>
  <c r="BA306" i="220"/>
  <c r="BA306" i="221"/>
  <c r="BA306" i="222"/>
  <c r="BA306" i="223"/>
  <c r="BA306" i="224"/>
  <c r="BA306" i="225"/>
  <c r="BA306" i="226"/>
  <c r="BA306" i="227"/>
  <c r="BA306" i="228"/>
  <c r="BA138" i="210"/>
  <c r="BA138" i="214"/>
  <c r="BA138" i="229"/>
  <c r="BA138" i="216"/>
  <c r="BA138" i="217"/>
  <c r="BA138" i="218"/>
  <c r="BA138" i="219"/>
  <c r="BA138" i="220"/>
  <c r="BA138" i="221"/>
  <c r="BA138" i="222"/>
  <c r="BA138" i="223"/>
  <c r="BA138" i="224"/>
  <c r="BA138" i="225"/>
  <c r="BA138" i="226"/>
  <c r="BA138" i="227"/>
  <c r="BA138" i="228"/>
  <c r="BA1085" i="210"/>
  <c r="BA1085" i="214"/>
  <c r="BA1085" i="229"/>
  <c r="BA1085" i="216"/>
  <c r="BA1085" i="217"/>
  <c r="BA1085" i="218"/>
  <c r="BA1085" i="219"/>
  <c r="BA1085" i="220"/>
  <c r="BA1085" i="221"/>
  <c r="BA1085" i="222"/>
  <c r="BA1085" i="223"/>
  <c r="BA1085" i="224"/>
  <c r="BA1085" i="225"/>
  <c r="BA1085" i="226"/>
  <c r="BA1085" i="227"/>
  <c r="BA1085" i="228"/>
  <c r="BA1004" i="210"/>
  <c r="BA1004" i="214"/>
  <c r="BA1004" i="229"/>
  <c r="BA1004" i="216"/>
  <c r="BA1004" i="217"/>
  <c r="BA1004" i="218"/>
  <c r="BA1004" i="219"/>
  <c r="BA1004" i="220"/>
  <c r="BA1004" i="221"/>
  <c r="BA1004" i="222"/>
  <c r="BA1004" i="223"/>
  <c r="BA1004" i="224"/>
  <c r="BA1004" i="225"/>
  <c r="BA1004" i="226"/>
  <c r="BA1004" i="227"/>
  <c r="BA1004" i="228"/>
  <c r="BA910" i="210"/>
  <c r="BA910" i="214"/>
  <c r="BA910" i="229"/>
  <c r="BA910" i="216"/>
  <c r="BA910" i="217"/>
  <c r="BA910" i="218"/>
  <c r="BA910" i="219"/>
  <c r="BA910" i="220"/>
  <c r="BA910" i="221"/>
  <c r="BA910" i="222"/>
  <c r="BA910" i="223"/>
  <c r="BA910" i="224"/>
  <c r="BA910" i="225"/>
  <c r="BA910" i="226"/>
  <c r="BA910" i="227"/>
  <c r="BA910" i="228"/>
  <c r="BA815" i="210"/>
  <c r="BA815" i="214"/>
  <c r="BA815" i="229"/>
  <c r="BA815" i="216"/>
  <c r="BA815" i="217"/>
  <c r="BA815" i="218"/>
  <c r="BA815" i="219"/>
  <c r="BA815" i="220"/>
  <c r="BA815" i="221"/>
  <c r="BA815" i="222"/>
  <c r="BA815" i="223"/>
  <c r="BA815" i="224"/>
  <c r="BA815" i="225"/>
  <c r="BA815" i="226"/>
  <c r="BA815" i="227"/>
  <c r="BA815" i="228"/>
  <c r="BA686" i="210"/>
  <c r="BA686" i="214"/>
  <c r="BA686" i="229"/>
  <c r="BA686" i="216"/>
  <c r="BA686" i="217"/>
  <c r="BA686" i="218"/>
  <c r="BA686" i="219"/>
  <c r="BA686" i="220"/>
  <c r="BA686" i="221"/>
  <c r="BA686" i="222"/>
  <c r="BA686" i="223"/>
  <c r="BA686" i="224"/>
  <c r="BA686" i="225"/>
  <c r="BA686" i="226"/>
  <c r="BA686" i="227"/>
  <c r="BA686" i="228"/>
  <c r="AZ596" i="210"/>
  <c r="AZ596" i="214"/>
  <c r="AZ596" i="229"/>
  <c r="AZ596" i="216"/>
  <c r="AZ596" i="217"/>
  <c r="AZ596" i="219"/>
  <c r="AZ596" i="218"/>
  <c r="AZ596" i="220"/>
  <c r="AZ596" i="221"/>
  <c r="AZ596" i="222"/>
  <c r="AZ596" i="223"/>
  <c r="AZ596" i="224"/>
  <c r="AZ596" i="225"/>
  <c r="AZ596" i="226"/>
  <c r="AZ596" i="227"/>
  <c r="AZ596" i="228"/>
  <c r="AZ491" i="210"/>
  <c r="AZ491" i="214"/>
  <c r="AZ491" i="229"/>
  <c r="AZ491" i="216"/>
  <c r="AZ491" i="217"/>
  <c r="AZ491" i="218"/>
  <c r="AZ491" i="219"/>
  <c r="AZ491" i="220"/>
  <c r="AZ491" i="221"/>
  <c r="AZ491" i="222"/>
  <c r="AZ491" i="223"/>
  <c r="AZ491" i="224"/>
  <c r="AZ491" i="225"/>
  <c r="AZ491" i="226"/>
  <c r="AZ491" i="227"/>
  <c r="AZ491" i="228"/>
  <c r="G491" i="213"/>
  <c r="BA321" i="210"/>
  <c r="BA321" i="214"/>
  <c r="BA321" i="229"/>
  <c r="BA321" i="216"/>
  <c r="BA321" i="217"/>
  <c r="BA321" i="218"/>
  <c r="BA321" i="219"/>
  <c r="BA321" i="220"/>
  <c r="BA321" i="221"/>
  <c r="BA321" i="222"/>
  <c r="BA321" i="223"/>
  <c r="BA321" i="224"/>
  <c r="BA321" i="225"/>
  <c r="BA321" i="226"/>
  <c r="BA321" i="227"/>
  <c r="BA321" i="228"/>
  <c r="BA181" i="210"/>
  <c r="BA181" i="214"/>
  <c r="BA181" i="229"/>
  <c r="BA181" i="216"/>
  <c r="BA181" i="217"/>
  <c r="BA181" i="218"/>
  <c r="BA181" i="219"/>
  <c r="BA181" i="220"/>
  <c r="BA181" i="221"/>
  <c r="BA181" i="222"/>
  <c r="BA181" i="223"/>
  <c r="BA181" i="224"/>
  <c r="BA181" i="225"/>
  <c r="BA181" i="226"/>
  <c r="BA181" i="227"/>
  <c r="BA181" i="228"/>
  <c r="BA19" i="210"/>
  <c r="BA19" i="214"/>
  <c r="BA19" i="229"/>
  <c r="BA19" i="216"/>
  <c r="BA19" i="217"/>
  <c r="BA19" i="218"/>
  <c r="BA19" i="219"/>
  <c r="BA19" i="220"/>
  <c r="BA19" i="221"/>
  <c r="BA19" i="222"/>
  <c r="BA19" i="223"/>
  <c r="BA19" i="224"/>
  <c r="BA19" i="225"/>
  <c r="BA19" i="226"/>
  <c r="BA19" i="227"/>
  <c r="BA19" i="228"/>
  <c r="BA1114" i="210"/>
  <c r="BA1114" i="214"/>
  <c r="BA1114" i="229"/>
  <c r="BA1114" i="216"/>
  <c r="BA1114" i="217"/>
  <c r="BA1114" i="218"/>
  <c r="BA1114" i="219"/>
  <c r="BA1114" i="220"/>
  <c r="BA1114" i="221"/>
  <c r="BA1114" i="222"/>
  <c r="BA1114" i="223"/>
  <c r="BA1114" i="224"/>
  <c r="BA1114" i="225"/>
  <c r="BA1114" i="226"/>
  <c r="BA1114" i="227"/>
  <c r="BA1114" i="228"/>
  <c r="BA1032" i="210"/>
  <c r="BA1032" i="214"/>
  <c r="BA1032" i="229"/>
  <c r="BA1032" i="216"/>
  <c r="BA1032" i="217"/>
  <c r="BA1032" i="218"/>
  <c r="BA1032" i="219"/>
  <c r="BA1032" i="220"/>
  <c r="BA1032" i="221"/>
  <c r="BA1032" i="222"/>
  <c r="BA1032" i="223"/>
  <c r="BA1032" i="224"/>
  <c r="BA1032" i="225"/>
  <c r="BA1032" i="226"/>
  <c r="BA1032" i="227"/>
  <c r="BA1032" i="228"/>
  <c r="AZ933" i="210"/>
  <c r="AZ933" i="214"/>
  <c r="AZ933" i="229"/>
  <c r="AZ933" i="216"/>
  <c r="AZ933" i="217"/>
  <c r="AZ933" i="218"/>
  <c r="AZ933" i="219"/>
  <c r="AZ933" i="220"/>
  <c r="AZ933" i="221"/>
  <c r="AZ933" i="222"/>
  <c r="AZ933" i="223"/>
  <c r="AZ933" i="224"/>
  <c r="AZ933" i="225"/>
  <c r="AZ933" i="226"/>
  <c r="AZ933" i="227"/>
  <c r="AZ933" i="228"/>
  <c r="BA845" i="210"/>
  <c r="BA845" i="214"/>
  <c r="BA845" i="229"/>
  <c r="BA845" i="216"/>
  <c r="BA845" i="217"/>
  <c r="BA845" i="218"/>
  <c r="BA845" i="219"/>
  <c r="BA845" i="220"/>
  <c r="BA845" i="221"/>
  <c r="BA845" i="222"/>
  <c r="BA845" i="223"/>
  <c r="BA845" i="224"/>
  <c r="BA845" i="225"/>
  <c r="BA845" i="226"/>
  <c r="BA845" i="227"/>
  <c r="BA845" i="228"/>
  <c r="AZ725" i="210"/>
  <c r="AZ725" i="214"/>
  <c r="AZ725" i="229"/>
  <c r="AZ725" i="216"/>
  <c r="AZ725" i="217"/>
  <c r="AZ725" i="219"/>
  <c r="AZ725" i="218"/>
  <c r="AZ725" i="220"/>
  <c r="AZ725" i="221"/>
  <c r="AZ725" i="222"/>
  <c r="AZ725" i="223"/>
  <c r="AZ725" i="224"/>
  <c r="AZ725" i="225"/>
  <c r="AZ725" i="226"/>
  <c r="AZ725" i="227"/>
  <c r="AZ725" i="228"/>
  <c r="BA595" i="210"/>
  <c r="BA595" i="214"/>
  <c r="BA595" i="229"/>
  <c r="BA595" i="216"/>
  <c r="BA595" i="217"/>
  <c r="BA595" i="218"/>
  <c r="BA595" i="219"/>
  <c r="BA595" i="220"/>
  <c r="BA595" i="221"/>
  <c r="BA595" i="222"/>
  <c r="BA595" i="223"/>
  <c r="BA595" i="224"/>
  <c r="BA595" i="225"/>
  <c r="BA595" i="226"/>
  <c r="BA595" i="227"/>
  <c r="BA595" i="228"/>
  <c r="BA335" i="210"/>
  <c r="BA335" i="214"/>
  <c r="BA335" i="229"/>
  <c r="BA335" i="216"/>
  <c r="BA335" i="217"/>
  <c r="BA335" i="218"/>
  <c r="BA335" i="219"/>
  <c r="BA335" i="220"/>
  <c r="BA335" i="221"/>
  <c r="BA335" i="222"/>
  <c r="BA335" i="223"/>
  <c r="BA335" i="224"/>
  <c r="BA335" i="225"/>
  <c r="BA335" i="226"/>
  <c r="BA335" i="227"/>
  <c r="BA335" i="228"/>
  <c r="BA197" i="210"/>
  <c r="BA197" i="214"/>
  <c r="BA197" i="229"/>
  <c r="BA197" i="216"/>
  <c r="BA197" i="217"/>
  <c r="BA197" i="218"/>
  <c r="BA197" i="219"/>
  <c r="BA197" i="220"/>
  <c r="BA197" i="221"/>
  <c r="BA197" i="222"/>
  <c r="BA197" i="223"/>
  <c r="BA197" i="224"/>
  <c r="BA197" i="225"/>
  <c r="BA197" i="226"/>
  <c r="BA197" i="227"/>
  <c r="BA197" i="228"/>
  <c r="BA1119" i="210"/>
  <c r="BA1119" i="214"/>
  <c r="BA1119" i="229"/>
  <c r="BA1119" i="216"/>
  <c r="BA1119" i="217"/>
  <c r="BA1119" i="218"/>
  <c r="BA1119" i="219"/>
  <c r="BA1119" i="220"/>
  <c r="BA1119" i="221"/>
  <c r="BA1119" i="222"/>
  <c r="BA1119" i="223"/>
  <c r="BA1119" i="224"/>
  <c r="BA1119" i="225"/>
  <c r="BA1119" i="226"/>
  <c r="BA1119" i="227"/>
  <c r="BA1119" i="228"/>
  <c r="BA942" i="210"/>
  <c r="BA942" i="214"/>
  <c r="BA942" i="229"/>
  <c r="BA942" i="216"/>
  <c r="BA942" i="217"/>
  <c r="BA942" i="218"/>
  <c r="BA942" i="219"/>
  <c r="BA942" i="220"/>
  <c r="BA942" i="221"/>
  <c r="BA942" i="222"/>
  <c r="BA942" i="223"/>
  <c r="BA942" i="224"/>
  <c r="BA942" i="225"/>
  <c r="BA942" i="226"/>
  <c r="BA942" i="227"/>
  <c r="BA942" i="228"/>
  <c r="BA856" i="210"/>
  <c r="BA856" i="214"/>
  <c r="BA856" i="229"/>
  <c r="BA856" i="216"/>
  <c r="BA856" i="217"/>
  <c r="BA856" i="218"/>
  <c r="BA856" i="219"/>
  <c r="BA856" i="220"/>
  <c r="BA856" i="221"/>
  <c r="BA856" i="222"/>
  <c r="BA856" i="223"/>
  <c r="BA856" i="224"/>
  <c r="BA856" i="225"/>
  <c r="BA856" i="226"/>
  <c r="BA856" i="227"/>
  <c r="BA856" i="228"/>
  <c r="BA737" i="210"/>
  <c r="BA737" i="214"/>
  <c r="BA737" i="229"/>
  <c r="BA737" i="216"/>
  <c r="BA737" i="217"/>
  <c r="BA737" i="218"/>
  <c r="BA737" i="219"/>
  <c r="BA737" i="220"/>
  <c r="BA737" i="221"/>
  <c r="BA737" i="222"/>
  <c r="BA737" i="223"/>
  <c r="BA737" i="224"/>
  <c r="BA737" i="225"/>
  <c r="BA737" i="226"/>
  <c r="BA737" i="227"/>
  <c r="BA737" i="228"/>
  <c r="BA612" i="210"/>
  <c r="BA612" i="214"/>
  <c r="BA612" i="229"/>
  <c r="BA612" i="216"/>
  <c r="BA612" i="217"/>
  <c r="BA612" i="218"/>
  <c r="BA612" i="219"/>
  <c r="BA612" i="220"/>
  <c r="BA612" i="221"/>
  <c r="BA612" i="222"/>
  <c r="BA612" i="223"/>
  <c r="BA612" i="224"/>
  <c r="BA612" i="225"/>
  <c r="BA612" i="226"/>
  <c r="BA612" i="227"/>
  <c r="BA612" i="228"/>
  <c r="AZ369" i="210"/>
  <c r="AZ369" i="214"/>
  <c r="AZ369" i="229"/>
  <c r="AZ369" i="216"/>
  <c r="AZ369" i="217"/>
  <c r="AZ369" i="218"/>
  <c r="AZ369" i="219"/>
  <c r="AZ369" i="220"/>
  <c r="AZ369" i="221"/>
  <c r="AZ369" i="222"/>
  <c r="AZ369" i="223"/>
  <c r="AZ369" i="224"/>
  <c r="AZ369" i="225"/>
  <c r="AZ369" i="226"/>
  <c r="AZ369" i="227"/>
  <c r="AZ369" i="228"/>
  <c r="BA153" i="210"/>
  <c r="BA153" i="214"/>
  <c r="BA153" i="229"/>
  <c r="BA153" i="216"/>
  <c r="BA153" i="217"/>
  <c r="BA153" i="218"/>
  <c r="BA153" i="219"/>
  <c r="BA153" i="220"/>
  <c r="BA153" i="221"/>
  <c r="BA153" i="222"/>
  <c r="BA153" i="223"/>
  <c r="BA153" i="224"/>
  <c r="BA153" i="225"/>
  <c r="BA153" i="226"/>
  <c r="BA153" i="227"/>
  <c r="BA153" i="228"/>
  <c r="G529" i="213"/>
  <c r="AZ529" i="210"/>
  <c r="AZ529" i="214"/>
  <c r="AZ529" i="229"/>
  <c r="AZ529" i="216"/>
  <c r="AZ529" i="217"/>
  <c r="AZ529" i="218"/>
  <c r="AZ529" i="219"/>
  <c r="AZ529" i="220"/>
  <c r="AZ529" i="221"/>
  <c r="AZ529" i="222"/>
  <c r="AZ529" i="223"/>
  <c r="AZ529" i="224"/>
  <c r="AZ529" i="225"/>
  <c r="AZ529" i="226"/>
  <c r="AZ529" i="227"/>
  <c r="AZ529" i="228"/>
  <c r="G822" i="213"/>
  <c r="AZ822" i="210"/>
  <c r="AZ822" i="214"/>
  <c r="AZ822" i="229"/>
  <c r="AZ822" i="216"/>
  <c r="AZ822" i="217"/>
  <c r="AZ822" i="218"/>
  <c r="AZ822" i="219"/>
  <c r="AZ822" i="220"/>
  <c r="AZ822" i="221"/>
  <c r="AZ822" i="222"/>
  <c r="AZ822" i="224"/>
  <c r="AZ822" i="223"/>
  <c r="AZ822" i="225"/>
  <c r="AZ822" i="226"/>
  <c r="AZ822" i="227"/>
  <c r="AZ822" i="228"/>
  <c r="AZ986" i="210"/>
  <c r="AZ986" i="214"/>
  <c r="AZ986" i="229"/>
  <c r="AZ986" i="216"/>
  <c r="AZ986" i="217"/>
  <c r="AZ986" i="218"/>
  <c r="AZ986" i="219"/>
  <c r="AZ986" i="220"/>
  <c r="AZ986" i="221"/>
  <c r="AZ986" i="222"/>
  <c r="AZ986" i="223"/>
  <c r="AZ986" i="224"/>
  <c r="AZ986" i="225"/>
  <c r="AZ986" i="226"/>
  <c r="AZ986" i="227"/>
  <c r="AZ986" i="228"/>
  <c r="BA565" i="210"/>
  <c r="BA565" i="214"/>
  <c r="BA565" i="229"/>
  <c r="BA565" i="216"/>
  <c r="BA565" i="217"/>
  <c r="BA565" i="218"/>
  <c r="BA565" i="219"/>
  <c r="BA565" i="220"/>
  <c r="BA565" i="221"/>
  <c r="BA565" i="222"/>
  <c r="BA565" i="223"/>
  <c r="BA565" i="224"/>
  <c r="BA565" i="225"/>
  <c r="BA565" i="226"/>
  <c r="BA565" i="227"/>
  <c r="BA565" i="228"/>
  <c r="AZ212" i="210"/>
  <c r="AZ212" i="214"/>
  <c r="AZ212" i="229"/>
  <c r="AZ212" i="216"/>
  <c r="AZ212" i="217"/>
  <c r="AZ212" i="218"/>
  <c r="AZ212" i="219"/>
  <c r="AZ212" i="220"/>
  <c r="AZ212" i="221"/>
  <c r="AZ212" i="222"/>
  <c r="AZ212" i="223"/>
  <c r="AZ212" i="224"/>
  <c r="AZ212" i="225"/>
  <c r="AZ212" i="226"/>
  <c r="AZ212" i="227"/>
  <c r="AZ212" i="228"/>
  <c r="G1027" i="213"/>
  <c r="AZ1027" i="210"/>
  <c r="AZ1027" i="214"/>
  <c r="AZ1027" i="229"/>
  <c r="AZ1027" i="216"/>
  <c r="AZ1027" i="217"/>
  <c r="AZ1027" i="218"/>
  <c r="AZ1027" i="219"/>
  <c r="AZ1027" i="220"/>
  <c r="AZ1027" i="221"/>
  <c r="AZ1027" i="222"/>
  <c r="AZ1027" i="223"/>
  <c r="AZ1027" i="224"/>
  <c r="AZ1027" i="225"/>
  <c r="AZ1027" i="226"/>
  <c r="AZ1027" i="227"/>
  <c r="AZ1027" i="228"/>
  <c r="BA907" i="210"/>
  <c r="BA907" i="214"/>
  <c r="BA907" i="229"/>
  <c r="BA907" i="216"/>
  <c r="BA907" i="217"/>
  <c r="BA907" i="218"/>
  <c r="BA907" i="219"/>
  <c r="BA907" i="220"/>
  <c r="BA907" i="221"/>
  <c r="BA907" i="222"/>
  <c r="BA907" i="223"/>
  <c r="BA907" i="224"/>
  <c r="BA907" i="225"/>
  <c r="BA907" i="226"/>
  <c r="BA907" i="227"/>
  <c r="BA907" i="228"/>
  <c r="BA813" i="210"/>
  <c r="BA813" i="214"/>
  <c r="BA813" i="229"/>
  <c r="BA813" i="216"/>
  <c r="BA813" i="217"/>
  <c r="BA813" i="218"/>
  <c r="BA813" i="219"/>
  <c r="BA813" i="220"/>
  <c r="BA813" i="221"/>
  <c r="BA813" i="222"/>
  <c r="BA813" i="223"/>
  <c r="BA813" i="224"/>
  <c r="BA813" i="225"/>
  <c r="BA813" i="226"/>
  <c r="BA813" i="227"/>
  <c r="BA813" i="228"/>
  <c r="G661" i="213"/>
  <c r="AZ661" i="210"/>
  <c r="AZ661" i="214"/>
  <c r="AZ661" i="229"/>
  <c r="AZ661" i="216"/>
  <c r="AZ661" i="217"/>
  <c r="AZ661" i="219"/>
  <c r="AZ661" i="218"/>
  <c r="AZ661" i="220"/>
  <c r="AZ661" i="221"/>
  <c r="AZ661" i="222"/>
  <c r="AZ661" i="223"/>
  <c r="AZ661" i="224"/>
  <c r="AZ661" i="225"/>
  <c r="AZ661" i="226"/>
  <c r="AZ661" i="227"/>
  <c r="AZ661" i="228"/>
  <c r="BA527" i="210"/>
  <c r="BA527" i="214"/>
  <c r="BA527" i="229"/>
  <c r="BA527" i="216"/>
  <c r="BA527" i="217"/>
  <c r="BA527" i="218"/>
  <c r="BA527" i="219"/>
  <c r="BA527" i="220"/>
  <c r="BA527" i="221"/>
  <c r="BA527" i="222"/>
  <c r="BA527" i="223"/>
  <c r="BA527" i="224"/>
  <c r="BA527" i="225"/>
  <c r="BA527" i="226"/>
  <c r="BA527" i="227"/>
  <c r="BA527" i="228"/>
  <c r="AZ311" i="210"/>
  <c r="AZ311" i="214"/>
  <c r="AZ311" i="229"/>
  <c r="AZ311" i="216"/>
  <c r="AZ311" i="217"/>
  <c r="AZ311" i="218"/>
  <c r="AZ311" i="219"/>
  <c r="AZ311" i="220"/>
  <c r="AZ311" i="221"/>
  <c r="AZ311" i="222"/>
  <c r="AZ311" i="223"/>
  <c r="AZ311" i="224"/>
  <c r="AZ311" i="225"/>
  <c r="AZ311" i="226"/>
  <c r="AZ311" i="227"/>
  <c r="AZ311" i="228"/>
  <c r="BA167" i="210"/>
  <c r="BA167" i="214"/>
  <c r="BA167" i="229"/>
  <c r="BA167" i="216"/>
  <c r="BA167" i="217"/>
  <c r="BA167" i="218"/>
  <c r="BA167" i="219"/>
  <c r="BA167" i="220"/>
  <c r="BA167" i="221"/>
  <c r="BA167" i="222"/>
  <c r="BA167" i="223"/>
  <c r="BA167" i="224"/>
  <c r="BA167" i="225"/>
  <c r="BA167" i="226"/>
  <c r="BA167" i="227"/>
  <c r="BA167" i="228"/>
  <c r="BA1069" i="210"/>
  <c r="BA1069" i="214"/>
  <c r="BA1069" i="229"/>
  <c r="BA1069" i="216"/>
  <c r="BA1069" i="217"/>
  <c r="BA1069" i="218"/>
  <c r="BA1069" i="219"/>
  <c r="BA1069" i="220"/>
  <c r="BA1069" i="221"/>
  <c r="BA1069" i="222"/>
  <c r="BA1069" i="223"/>
  <c r="BA1069" i="224"/>
  <c r="BA1069" i="225"/>
  <c r="BA1069" i="226"/>
  <c r="BA1069" i="227"/>
  <c r="BA1069" i="228"/>
  <c r="BA991" i="210"/>
  <c r="BA991" i="214"/>
  <c r="BA991" i="229"/>
  <c r="BA991" i="216"/>
  <c r="BA991" i="217"/>
  <c r="BA991" i="218"/>
  <c r="BA991" i="219"/>
  <c r="BA991" i="220"/>
  <c r="BA991" i="221"/>
  <c r="BA991" i="222"/>
  <c r="BA991" i="223"/>
  <c r="BA991" i="224"/>
  <c r="BA991" i="225"/>
  <c r="BA991" i="226"/>
  <c r="BA991" i="227"/>
  <c r="BA991" i="228"/>
  <c r="BA906" i="210"/>
  <c r="BA906" i="214"/>
  <c r="BA906" i="229"/>
  <c r="BA906" i="216"/>
  <c r="BA906" i="217"/>
  <c r="BA906" i="218"/>
  <c r="BA906" i="219"/>
  <c r="BA906" i="220"/>
  <c r="BA906" i="221"/>
  <c r="BA906" i="222"/>
  <c r="BA906" i="223"/>
  <c r="BA906" i="224"/>
  <c r="BA906" i="225"/>
  <c r="BA906" i="226"/>
  <c r="BA906" i="227"/>
  <c r="BA906" i="228"/>
  <c r="AZ806" i="210"/>
  <c r="AZ806" i="214"/>
  <c r="AZ806" i="229"/>
  <c r="AZ806" i="216"/>
  <c r="AZ806" i="217"/>
  <c r="AZ806" i="218"/>
  <c r="AZ806" i="219"/>
  <c r="AZ806" i="220"/>
  <c r="AZ806" i="221"/>
  <c r="AZ806" i="222"/>
  <c r="AZ806" i="223"/>
  <c r="AZ806" i="224"/>
  <c r="AZ806" i="225"/>
  <c r="AZ806" i="226"/>
  <c r="AZ806" i="227"/>
  <c r="AZ806" i="228"/>
  <c r="BA730" i="210"/>
  <c r="BA730" i="214"/>
  <c r="BA730" i="229"/>
  <c r="BA730" i="216"/>
  <c r="BA730" i="217"/>
  <c r="BA730" i="218"/>
  <c r="BA730" i="219"/>
  <c r="BA730" i="220"/>
  <c r="BA730" i="221"/>
  <c r="BA730" i="222"/>
  <c r="BA730" i="223"/>
  <c r="BA730" i="224"/>
  <c r="BA730" i="225"/>
  <c r="BA730" i="226"/>
  <c r="BA730" i="227"/>
  <c r="BA730" i="228"/>
  <c r="BA650" i="210"/>
  <c r="BA650" i="214"/>
  <c r="BA650" i="229"/>
  <c r="BA650" i="216"/>
  <c r="BA650" i="217"/>
  <c r="BA650" i="218"/>
  <c r="BA650" i="219"/>
  <c r="BA650" i="220"/>
  <c r="BA650" i="221"/>
  <c r="BA650" i="222"/>
  <c r="BA650" i="223"/>
  <c r="BA650" i="224"/>
  <c r="BA650" i="225"/>
  <c r="BA650" i="226"/>
  <c r="BA650" i="227"/>
  <c r="BA650" i="228"/>
  <c r="BA546" i="210"/>
  <c r="BA546" i="214"/>
  <c r="BA546" i="229"/>
  <c r="BA546" i="216"/>
  <c r="BA546" i="217"/>
  <c r="BA546" i="218"/>
  <c r="BA546" i="219"/>
  <c r="BA546" i="220"/>
  <c r="BA546" i="221"/>
  <c r="BA546" i="222"/>
  <c r="BA546" i="223"/>
  <c r="BA546" i="224"/>
  <c r="BA546" i="225"/>
  <c r="BA546" i="226"/>
  <c r="BA546" i="227"/>
  <c r="BA546" i="228"/>
  <c r="BA379" i="210"/>
  <c r="BA379" i="214"/>
  <c r="BA379" i="229"/>
  <c r="BA379" i="216"/>
  <c r="BA379" i="217"/>
  <c r="BA379" i="218"/>
  <c r="BA379" i="219"/>
  <c r="BA379" i="220"/>
  <c r="BA379" i="221"/>
  <c r="BA379" i="222"/>
  <c r="BA379" i="223"/>
  <c r="BA379" i="224"/>
  <c r="BA379" i="225"/>
  <c r="BA379" i="226"/>
  <c r="BA379" i="227"/>
  <c r="BA379" i="228"/>
  <c r="BA234" i="210"/>
  <c r="BA234" i="214"/>
  <c r="BA234" i="229"/>
  <c r="BA234" i="216"/>
  <c r="BA234" i="217"/>
  <c r="BA234" i="218"/>
  <c r="BA234" i="219"/>
  <c r="BA234" i="220"/>
  <c r="BA234" i="221"/>
  <c r="BA234" i="222"/>
  <c r="BA234" i="223"/>
  <c r="BA234" i="224"/>
  <c r="BA234" i="225"/>
  <c r="BA234" i="226"/>
  <c r="BA234" i="227"/>
  <c r="BA234" i="228"/>
  <c r="G59" i="213"/>
  <c r="AZ59" i="210"/>
  <c r="AZ59" i="214"/>
  <c r="AZ59" i="229"/>
  <c r="AZ59" i="216"/>
  <c r="AZ59" i="217"/>
  <c r="AZ59" i="218"/>
  <c r="AZ59" i="219"/>
  <c r="AZ59" i="220"/>
  <c r="AZ59" i="221"/>
  <c r="AZ59" i="222"/>
  <c r="AZ59" i="223"/>
  <c r="AZ59" i="224"/>
  <c r="AZ59" i="225"/>
  <c r="AZ59" i="226"/>
  <c r="AZ59" i="227"/>
  <c r="AZ59" i="228"/>
  <c r="BA1095" i="210"/>
  <c r="BA1095" i="214"/>
  <c r="BA1095" i="229"/>
  <c r="BA1095" i="216"/>
  <c r="BA1095" i="217"/>
  <c r="BA1095" i="218"/>
  <c r="BA1095" i="219"/>
  <c r="BA1095" i="220"/>
  <c r="BA1095" i="221"/>
  <c r="BA1095" i="222"/>
  <c r="BA1095" i="223"/>
  <c r="BA1095" i="224"/>
  <c r="BA1095" i="225"/>
  <c r="BA1095" i="226"/>
  <c r="BA1095" i="227"/>
  <c r="BA1095" i="228"/>
  <c r="BA990" i="210"/>
  <c r="BA990" i="214"/>
  <c r="BA990" i="229"/>
  <c r="BA990" i="216"/>
  <c r="BA990" i="217"/>
  <c r="BA990" i="218"/>
  <c r="BA990" i="219"/>
  <c r="BA990" i="220"/>
  <c r="BA990" i="221"/>
  <c r="BA990" i="222"/>
  <c r="BA990" i="223"/>
  <c r="BA990" i="224"/>
  <c r="BA990" i="225"/>
  <c r="BA990" i="226"/>
  <c r="BA990" i="227"/>
  <c r="BA990" i="228"/>
  <c r="BA905" i="210"/>
  <c r="BA905" i="214"/>
  <c r="BA905" i="229"/>
  <c r="BA905" i="216"/>
  <c r="BA905" i="217"/>
  <c r="BA905" i="218"/>
  <c r="BA905" i="219"/>
  <c r="BA905" i="220"/>
  <c r="BA905" i="221"/>
  <c r="BA905" i="222"/>
  <c r="BA905" i="223"/>
  <c r="BA905" i="224"/>
  <c r="BA905" i="225"/>
  <c r="BA905" i="226"/>
  <c r="BA905" i="227"/>
  <c r="BA905" i="228"/>
  <c r="BA804" i="210"/>
  <c r="BA804" i="214"/>
  <c r="BA804" i="229"/>
  <c r="BA804" i="216"/>
  <c r="BA804" i="217"/>
  <c r="BA804" i="218"/>
  <c r="BA804" i="219"/>
  <c r="BA804" i="220"/>
  <c r="BA804" i="221"/>
  <c r="BA804" i="222"/>
  <c r="BA804" i="223"/>
  <c r="BA804" i="224"/>
  <c r="BA804" i="225"/>
  <c r="BA804" i="226"/>
  <c r="BA804" i="227"/>
  <c r="BA804" i="228"/>
  <c r="BA721" i="210"/>
  <c r="BA721" i="214"/>
  <c r="BA721" i="229"/>
  <c r="BA721" i="216"/>
  <c r="BA721" i="217"/>
  <c r="BA721" i="218"/>
  <c r="BA721" i="219"/>
  <c r="BA721" i="220"/>
  <c r="BA721" i="221"/>
  <c r="BA721" i="222"/>
  <c r="BA721" i="223"/>
  <c r="BA721" i="224"/>
  <c r="BA721" i="225"/>
  <c r="BA721" i="226"/>
  <c r="BA721" i="227"/>
  <c r="BA721" i="228"/>
  <c r="BA629" i="210"/>
  <c r="BA629" i="214"/>
  <c r="BA629" i="229"/>
  <c r="BA629" i="216"/>
  <c r="BA629" i="217"/>
  <c r="BA629" i="218"/>
  <c r="BA629" i="219"/>
  <c r="BA629" i="220"/>
  <c r="BA629" i="221"/>
  <c r="BA629" i="222"/>
  <c r="BA629" i="223"/>
  <c r="BA629" i="224"/>
  <c r="BA629" i="225"/>
  <c r="BA629" i="226"/>
  <c r="BA629" i="227"/>
  <c r="BA629" i="228"/>
  <c r="AZ532" i="210"/>
  <c r="AZ532" i="214"/>
  <c r="AZ532" i="229"/>
  <c r="AZ532" i="216"/>
  <c r="AZ532" i="217"/>
  <c r="AZ532" i="218"/>
  <c r="AZ532" i="219"/>
  <c r="AZ532" i="220"/>
  <c r="AZ532" i="221"/>
  <c r="AZ532" i="222"/>
  <c r="AZ532" i="223"/>
  <c r="AZ532" i="224"/>
  <c r="AZ532" i="225"/>
  <c r="AZ532" i="226"/>
  <c r="AZ532" i="227"/>
  <c r="AZ532" i="228"/>
  <c r="BA451" i="210"/>
  <c r="BA451" i="214"/>
  <c r="BA451" i="229"/>
  <c r="BA451" i="216"/>
  <c r="BA451" i="217"/>
  <c r="BA451" i="218"/>
  <c r="BA451" i="219"/>
  <c r="BA451" i="220"/>
  <c r="BA451" i="221"/>
  <c r="BA451" i="222"/>
  <c r="BA451" i="223"/>
  <c r="BA451" i="224"/>
  <c r="BA451" i="225"/>
  <c r="BA451" i="226"/>
  <c r="BA451" i="227"/>
  <c r="BA451" i="228"/>
  <c r="BA361" i="210"/>
  <c r="BA361" i="214"/>
  <c r="BA361" i="229"/>
  <c r="BA361" i="216"/>
  <c r="BA361" i="217"/>
  <c r="BA361" i="218"/>
  <c r="BA361" i="219"/>
  <c r="BA361" i="220"/>
  <c r="BA361" i="221"/>
  <c r="BA361" i="222"/>
  <c r="BA361" i="223"/>
  <c r="BA361" i="224"/>
  <c r="BA361" i="225"/>
  <c r="BA361" i="226"/>
  <c r="BA361" i="227"/>
  <c r="BA361" i="228"/>
  <c r="BA231" i="210"/>
  <c r="BA231" i="214"/>
  <c r="BA231" i="229"/>
  <c r="BA231" i="216"/>
  <c r="BA231" i="217"/>
  <c r="BA231" i="218"/>
  <c r="BA231" i="219"/>
  <c r="BA231" i="220"/>
  <c r="BA231" i="221"/>
  <c r="BA231" i="222"/>
  <c r="BA231" i="223"/>
  <c r="BA231" i="224"/>
  <c r="BA231" i="225"/>
  <c r="BA231" i="226"/>
  <c r="BA231" i="227"/>
  <c r="BA231" i="228"/>
  <c r="BA57" i="210"/>
  <c r="BA57" i="214"/>
  <c r="BA57" i="229"/>
  <c r="BA57" i="216"/>
  <c r="BA57" i="217"/>
  <c r="BA57" i="218"/>
  <c r="BA57" i="219"/>
  <c r="BA57" i="220"/>
  <c r="BA57" i="221"/>
  <c r="BA57" i="222"/>
  <c r="BA57" i="223"/>
  <c r="BA57" i="224"/>
  <c r="BA57" i="225"/>
  <c r="BA57" i="226"/>
  <c r="BA57" i="227"/>
  <c r="BA57" i="228"/>
  <c r="BA1094" i="210"/>
  <c r="BA1094" i="214"/>
  <c r="BA1094" i="229"/>
  <c r="BA1094" i="216"/>
  <c r="BA1094" i="217"/>
  <c r="BA1094" i="218"/>
  <c r="BA1094" i="219"/>
  <c r="BA1094" i="220"/>
  <c r="BA1094" i="221"/>
  <c r="BA1094" i="222"/>
  <c r="BA1094" i="223"/>
  <c r="BA1094" i="224"/>
  <c r="BA1094" i="225"/>
  <c r="BA1094" i="226"/>
  <c r="BA1094" i="227"/>
  <c r="BA1094" i="228"/>
  <c r="BA995" i="210"/>
  <c r="BA995" i="214"/>
  <c r="BA995" i="229"/>
  <c r="BA995" i="216"/>
  <c r="BA995" i="217"/>
  <c r="BA995" i="218"/>
  <c r="BA995" i="219"/>
  <c r="BA995" i="220"/>
  <c r="BA995" i="221"/>
  <c r="BA995" i="222"/>
  <c r="BA995" i="223"/>
  <c r="BA995" i="224"/>
  <c r="BA995" i="225"/>
  <c r="BA995" i="226"/>
  <c r="BA995" i="227"/>
  <c r="BA995" i="228"/>
  <c r="BA912" i="210"/>
  <c r="BA912" i="214"/>
  <c r="BA912" i="229"/>
  <c r="BA912" i="216"/>
  <c r="BA912" i="217"/>
  <c r="BA912" i="218"/>
  <c r="BA912" i="219"/>
  <c r="BA912" i="220"/>
  <c r="BA912" i="221"/>
  <c r="BA912" i="222"/>
  <c r="BA912" i="223"/>
  <c r="BA912" i="224"/>
  <c r="BA912" i="225"/>
  <c r="BA912" i="226"/>
  <c r="BA912" i="227"/>
  <c r="BA912" i="228"/>
  <c r="BA828" i="210"/>
  <c r="BA828" i="214"/>
  <c r="BA828" i="229"/>
  <c r="BA828" i="216"/>
  <c r="BA828" i="217"/>
  <c r="BA828" i="218"/>
  <c r="BA828" i="219"/>
  <c r="BA828" i="220"/>
  <c r="BA828" i="221"/>
  <c r="BA828" i="222"/>
  <c r="BA828" i="223"/>
  <c r="BA828" i="224"/>
  <c r="BA828" i="225"/>
  <c r="BA828" i="226"/>
  <c r="BA828" i="227"/>
  <c r="BA828" i="228"/>
  <c r="BA688" i="210"/>
  <c r="BA688" i="214"/>
  <c r="BA688" i="229"/>
  <c r="BA688" i="216"/>
  <c r="BA688" i="217"/>
  <c r="BA688" i="218"/>
  <c r="BA688" i="219"/>
  <c r="BA688" i="220"/>
  <c r="BA688" i="221"/>
  <c r="BA688" i="222"/>
  <c r="BA688" i="223"/>
  <c r="BA688" i="224"/>
  <c r="BA688" i="225"/>
  <c r="BA688" i="226"/>
  <c r="BA688" i="227"/>
  <c r="BA688" i="228"/>
  <c r="BA579" i="210"/>
  <c r="BA579" i="214"/>
  <c r="BA579" i="229"/>
  <c r="BA579" i="216"/>
  <c r="BA579" i="217"/>
  <c r="BA579" i="218"/>
  <c r="BA579" i="219"/>
  <c r="BA579" i="220"/>
  <c r="BA579" i="221"/>
  <c r="BA579" i="222"/>
  <c r="BA579" i="223"/>
  <c r="BA579" i="224"/>
  <c r="BA579" i="225"/>
  <c r="BA579" i="226"/>
  <c r="BA579" i="227"/>
  <c r="BA579" i="228"/>
  <c r="AZ494" i="210"/>
  <c r="AZ494" i="214"/>
  <c r="AZ494" i="229"/>
  <c r="AZ494" i="216"/>
  <c r="AZ494" i="217"/>
  <c r="AZ494" i="218"/>
  <c r="AZ494" i="219"/>
  <c r="AZ494" i="220"/>
  <c r="AZ494" i="221"/>
  <c r="AZ494" i="222"/>
  <c r="AZ494" i="223"/>
  <c r="AZ494" i="224"/>
  <c r="AZ494" i="225"/>
  <c r="AZ494" i="226"/>
  <c r="AZ494" i="227"/>
  <c r="AZ494" i="228"/>
  <c r="BA343" i="210"/>
  <c r="BA343" i="214"/>
  <c r="BA343" i="229"/>
  <c r="BA343" i="216"/>
  <c r="BA343" i="217"/>
  <c r="BA343" i="218"/>
  <c r="BA343" i="219"/>
  <c r="BA343" i="220"/>
  <c r="BA343" i="221"/>
  <c r="BA343" i="222"/>
  <c r="BA343" i="223"/>
  <c r="BA343" i="224"/>
  <c r="BA343" i="225"/>
  <c r="BA343" i="226"/>
  <c r="BA343" i="227"/>
  <c r="BA343" i="228"/>
  <c r="BA200" i="210"/>
  <c r="BA200" i="214"/>
  <c r="BA200" i="229"/>
  <c r="BA200" i="216"/>
  <c r="BA200" i="217"/>
  <c r="BA200" i="218"/>
  <c r="BA200" i="219"/>
  <c r="BA200" i="220"/>
  <c r="BA200" i="221"/>
  <c r="BA200" i="222"/>
  <c r="BA200" i="223"/>
  <c r="BA200" i="224"/>
  <c r="BA200" i="225"/>
  <c r="BA200" i="226"/>
  <c r="BA200" i="227"/>
  <c r="BA200" i="228"/>
  <c r="BA1107" i="210"/>
  <c r="BA1107" i="214"/>
  <c r="BA1107" i="229"/>
  <c r="BA1107" i="216"/>
  <c r="BA1107" i="217"/>
  <c r="BA1107" i="218"/>
  <c r="BA1107" i="219"/>
  <c r="BA1107" i="220"/>
  <c r="BA1107" i="221"/>
  <c r="BA1107" i="222"/>
  <c r="BA1107" i="223"/>
  <c r="BA1107" i="224"/>
  <c r="BA1107" i="225"/>
  <c r="BA1107" i="226"/>
  <c r="BA1107" i="227"/>
  <c r="BA1107" i="228"/>
  <c r="BA977" i="210"/>
  <c r="BA977" i="214"/>
  <c r="BA977" i="229"/>
  <c r="BA977" i="216"/>
  <c r="BA977" i="217"/>
  <c r="BA977" i="218"/>
  <c r="BA977" i="219"/>
  <c r="BA977" i="220"/>
  <c r="BA977" i="221"/>
  <c r="BA977" i="222"/>
  <c r="BA977" i="223"/>
  <c r="BA977" i="224"/>
  <c r="BA977" i="225"/>
  <c r="BA977" i="226"/>
  <c r="BA977" i="227"/>
  <c r="BA977" i="228"/>
  <c r="BA870" i="210"/>
  <c r="BA870" i="214"/>
  <c r="BA870" i="229"/>
  <c r="BA870" i="216"/>
  <c r="BA870" i="217"/>
  <c r="BA870" i="218"/>
  <c r="BA870" i="219"/>
  <c r="BA870" i="220"/>
  <c r="BA870" i="221"/>
  <c r="BA870" i="222"/>
  <c r="BA870" i="223"/>
  <c r="BA870" i="224"/>
  <c r="BA870" i="225"/>
  <c r="BA870" i="226"/>
  <c r="BA870" i="227"/>
  <c r="BA870" i="228"/>
  <c r="BA780" i="210"/>
  <c r="BA780" i="214"/>
  <c r="BA780" i="229"/>
  <c r="BA780" i="216"/>
  <c r="BA780" i="217"/>
  <c r="BA780" i="218"/>
  <c r="BA780" i="219"/>
  <c r="BA780" i="220"/>
  <c r="BA780" i="221"/>
  <c r="BA780" i="222"/>
  <c r="BA780" i="223"/>
  <c r="BA780" i="224"/>
  <c r="BA780" i="225"/>
  <c r="BA780" i="226"/>
  <c r="BA780" i="227"/>
  <c r="BA780" i="228"/>
  <c r="BA687" i="210"/>
  <c r="BA687" i="214"/>
  <c r="BA687" i="229"/>
  <c r="BA687" i="216"/>
  <c r="BA687" i="217"/>
  <c r="BA687" i="218"/>
  <c r="BA687" i="219"/>
  <c r="BA687" i="220"/>
  <c r="BA687" i="221"/>
  <c r="BA687" i="222"/>
  <c r="BA687" i="223"/>
  <c r="BA687" i="224"/>
  <c r="BA687" i="225"/>
  <c r="BA687" i="226"/>
  <c r="BA687" i="227"/>
  <c r="BA687" i="228"/>
  <c r="BA614" i="210"/>
  <c r="BA614" i="214"/>
  <c r="BA614" i="229"/>
  <c r="BA614" i="216"/>
  <c r="BA614" i="217"/>
  <c r="BA614" i="218"/>
  <c r="BA614" i="219"/>
  <c r="BA614" i="220"/>
  <c r="BA614" i="221"/>
  <c r="BA614" i="222"/>
  <c r="BA614" i="223"/>
  <c r="BA614" i="224"/>
  <c r="BA614" i="225"/>
  <c r="BA614" i="226"/>
  <c r="BA614" i="227"/>
  <c r="BA614" i="228"/>
  <c r="BA508" i="210"/>
  <c r="BA508" i="214"/>
  <c r="BA508" i="229"/>
  <c r="BA508" i="216"/>
  <c r="BA508" i="217"/>
  <c r="BA508" i="218"/>
  <c r="BA508" i="219"/>
  <c r="BA508" i="220"/>
  <c r="BA508" i="221"/>
  <c r="BA508" i="222"/>
  <c r="BA508" i="223"/>
  <c r="BA508" i="224"/>
  <c r="BA508" i="225"/>
  <c r="BA508" i="226"/>
  <c r="BA508" i="227"/>
  <c r="BA508" i="228"/>
  <c r="BA415" i="210"/>
  <c r="BA415" i="214"/>
  <c r="BA415" i="229"/>
  <c r="BA415" i="216"/>
  <c r="BA415" i="217"/>
  <c r="BA415" i="218"/>
  <c r="BA415" i="219"/>
  <c r="BA415" i="220"/>
  <c r="BA415" i="221"/>
  <c r="BA415" i="222"/>
  <c r="BA415" i="223"/>
  <c r="BA415" i="224"/>
  <c r="BA415" i="225"/>
  <c r="BA415" i="226"/>
  <c r="BA415" i="227"/>
  <c r="BA415" i="228"/>
  <c r="BA297" i="210"/>
  <c r="BA297" i="214"/>
  <c r="BA297" i="229"/>
  <c r="BA297" i="216"/>
  <c r="BA297" i="217"/>
  <c r="BA297" i="218"/>
  <c r="BA297" i="219"/>
  <c r="BA297" i="220"/>
  <c r="BA297" i="221"/>
  <c r="BA297" i="222"/>
  <c r="BA297" i="223"/>
  <c r="BA297" i="224"/>
  <c r="BA297" i="225"/>
  <c r="BA297" i="226"/>
  <c r="BA297" i="227"/>
  <c r="BA297" i="228"/>
  <c r="BA116" i="210"/>
  <c r="BA116" i="214"/>
  <c r="BA116" i="229"/>
  <c r="BA116" i="216"/>
  <c r="BA116" i="217"/>
  <c r="BA116" i="218"/>
  <c r="BA116" i="219"/>
  <c r="BA116" i="220"/>
  <c r="BA116" i="221"/>
  <c r="BA116" i="222"/>
  <c r="BA116" i="223"/>
  <c r="BA116" i="224"/>
  <c r="BA116" i="225"/>
  <c r="BA116" i="226"/>
  <c r="BA116" i="227"/>
  <c r="BA116" i="228"/>
  <c r="BA1078" i="210"/>
  <c r="BA1078" i="214"/>
  <c r="BA1078" i="229"/>
  <c r="BA1078" i="216"/>
  <c r="BA1078" i="217"/>
  <c r="BA1078" i="218"/>
  <c r="BA1078" i="219"/>
  <c r="BA1078" i="220"/>
  <c r="BA1078" i="221"/>
  <c r="BA1078" i="222"/>
  <c r="BA1078" i="223"/>
  <c r="BA1078" i="224"/>
  <c r="BA1078" i="225"/>
  <c r="BA1078" i="226"/>
  <c r="BA1078" i="227"/>
  <c r="BA1078" i="228"/>
  <c r="BA976" i="210"/>
  <c r="BA976" i="214"/>
  <c r="BA976" i="229"/>
  <c r="BA976" i="216"/>
  <c r="BA976" i="217"/>
  <c r="BA976" i="218"/>
  <c r="BA976" i="219"/>
  <c r="BA976" i="220"/>
  <c r="BA976" i="221"/>
  <c r="BA976" i="222"/>
  <c r="BA976" i="223"/>
  <c r="BA976" i="224"/>
  <c r="BA976" i="225"/>
  <c r="BA976" i="226"/>
  <c r="BA976" i="227"/>
  <c r="BA976" i="228"/>
  <c r="BA901" i="210"/>
  <c r="BA901" i="214"/>
  <c r="BA901" i="229"/>
  <c r="BA901" i="216"/>
  <c r="BA901" i="217"/>
  <c r="BA901" i="218"/>
  <c r="BA901" i="219"/>
  <c r="BA901" i="220"/>
  <c r="BA901" i="221"/>
  <c r="BA901" i="222"/>
  <c r="BA901" i="223"/>
  <c r="BA901" i="224"/>
  <c r="BA901" i="225"/>
  <c r="BA901" i="226"/>
  <c r="BA901" i="227"/>
  <c r="BA901" i="228"/>
  <c r="BA797" i="210"/>
  <c r="BA797" i="214"/>
  <c r="BA797" i="229"/>
  <c r="BA797" i="216"/>
  <c r="BA797" i="217"/>
  <c r="BA797" i="218"/>
  <c r="BA797" i="219"/>
  <c r="BA797" i="220"/>
  <c r="BA797" i="221"/>
  <c r="BA797" i="222"/>
  <c r="BA797" i="223"/>
  <c r="BA797" i="224"/>
  <c r="BA797" i="225"/>
  <c r="BA797" i="226"/>
  <c r="BA797" i="227"/>
  <c r="BA797" i="228"/>
  <c r="AZ677" i="210"/>
  <c r="AZ677" i="214"/>
  <c r="AZ677" i="229"/>
  <c r="AZ677" i="216"/>
  <c r="AZ677" i="217"/>
  <c r="AZ677" i="219"/>
  <c r="AZ677" i="218"/>
  <c r="AZ677" i="220"/>
  <c r="AZ677" i="221"/>
  <c r="AZ677" i="222"/>
  <c r="AZ677" i="223"/>
  <c r="AZ677" i="224"/>
  <c r="AZ677" i="225"/>
  <c r="AZ677" i="226"/>
  <c r="AZ677" i="227"/>
  <c r="AZ677" i="228"/>
  <c r="BA568" i="210"/>
  <c r="BA568" i="214"/>
  <c r="BA568" i="229"/>
  <c r="BA568" i="216"/>
  <c r="BA568" i="217"/>
  <c r="BA568" i="218"/>
  <c r="BA568" i="219"/>
  <c r="BA568" i="220"/>
  <c r="BA568" i="221"/>
  <c r="BA568" i="222"/>
  <c r="BA568" i="223"/>
  <c r="BA568" i="224"/>
  <c r="BA568" i="225"/>
  <c r="BA568" i="226"/>
  <c r="BA568" i="227"/>
  <c r="BA568" i="228"/>
  <c r="AZ476" i="210"/>
  <c r="AZ476" i="214"/>
  <c r="AZ476" i="229"/>
  <c r="AZ476" i="216"/>
  <c r="AZ476" i="217"/>
  <c r="AZ476" i="218"/>
  <c r="AZ476" i="219"/>
  <c r="AZ476" i="220"/>
  <c r="AZ476" i="221"/>
  <c r="AZ476" i="222"/>
  <c r="AZ476" i="223"/>
  <c r="AZ476" i="224"/>
  <c r="AZ476" i="225"/>
  <c r="AZ476" i="226"/>
  <c r="AZ476" i="227"/>
  <c r="AZ476" i="228"/>
  <c r="BA305" i="210"/>
  <c r="BA305" i="214"/>
  <c r="BA305" i="229"/>
  <c r="BA305" i="216"/>
  <c r="BA305" i="217"/>
  <c r="BA305" i="218"/>
  <c r="BA305" i="219"/>
  <c r="BA305" i="220"/>
  <c r="BA305" i="221"/>
  <c r="BA305" i="222"/>
  <c r="BA305" i="223"/>
  <c r="BA305" i="224"/>
  <c r="BA305" i="225"/>
  <c r="BA305" i="226"/>
  <c r="BA305" i="227"/>
  <c r="BA305" i="228"/>
  <c r="G155" i="213"/>
  <c r="AZ155" i="210"/>
  <c r="AZ155" i="214"/>
  <c r="AZ155" i="229"/>
  <c r="AZ155" i="216"/>
  <c r="AZ155" i="217"/>
  <c r="AZ155" i="218"/>
  <c r="AZ155" i="219"/>
  <c r="AZ155" i="220"/>
  <c r="AZ155" i="221"/>
  <c r="AZ155" i="222"/>
  <c r="AZ155" i="223"/>
  <c r="AZ155" i="224"/>
  <c r="AZ155" i="225"/>
  <c r="AZ155" i="226"/>
  <c r="AZ155" i="227"/>
  <c r="AZ155" i="228"/>
  <c r="AZ11" i="210"/>
  <c r="AZ11" i="214"/>
  <c r="AZ11" i="229"/>
  <c r="AZ11" i="216"/>
  <c r="AZ11" i="217"/>
  <c r="AZ11" i="218"/>
  <c r="AZ11" i="219"/>
  <c r="AZ11" i="220"/>
  <c r="AZ11" i="221"/>
  <c r="AZ11" i="222"/>
  <c r="AZ11" i="223"/>
  <c r="AZ11" i="224"/>
  <c r="AZ11" i="225"/>
  <c r="AZ11" i="226"/>
  <c r="AZ11" i="227"/>
  <c r="AZ11" i="228"/>
  <c r="BA1105" i="210"/>
  <c r="BA1105" i="214"/>
  <c r="BA1105" i="229"/>
  <c r="BA1105" i="216"/>
  <c r="BA1105" i="217"/>
  <c r="BA1105" i="218"/>
  <c r="BA1105" i="219"/>
  <c r="BA1105" i="220"/>
  <c r="BA1105" i="221"/>
  <c r="BA1105" i="222"/>
  <c r="BA1105" i="223"/>
  <c r="BA1105" i="224"/>
  <c r="BA1105" i="225"/>
  <c r="BA1105" i="226"/>
  <c r="BA1105" i="227"/>
  <c r="BA1105" i="228"/>
  <c r="BA1023" i="210"/>
  <c r="BA1023" i="214"/>
  <c r="BA1023" i="229"/>
  <c r="BA1023" i="216"/>
  <c r="BA1023" i="217"/>
  <c r="BA1023" i="218"/>
  <c r="BA1023" i="219"/>
  <c r="BA1023" i="220"/>
  <c r="BA1023" i="221"/>
  <c r="BA1023" i="222"/>
  <c r="BA1023" i="223"/>
  <c r="BA1023" i="224"/>
  <c r="BA1023" i="225"/>
  <c r="BA1023" i="226"/>
  <c r="BA1023" i="227"/>
  <c r="BA1023" i="228"/>
  <c r="BA920" i="210"/>
  <c r="BA920" i="214"/>
  <c r="BA920" i="229"/>
  <c r="BA920" i="216"/>
  <c r="BA920" i="217"/>
  <c r="BA920" i="218"/>
  <c r="BA920" i="219"/>
  <c r="BA920" i="220"/>
  <c r="BA920" i="221"/>
  <c r="BA920" i="222"/>
  <c r="BA920" i="223"/>
  <c r="BA920" i="224"/>
  <c r="BA920" i="225"/>
  <c r="BA920" i="226"/>
  <c r="BA920" i="227"/>
  <c r="BA920" i="228"/>
  <c r="BA834" i="210"/>
  <c r="BA834" i="214"/>
  <c r="BA834" i="229"/>
  <c r="BA834" i="216"/>
  <c r="BA834" i="217"/>
  <c r="BA834" i="218"/>
  <c r="BA834" i="219"/>
  <c r="BA834" i="220"/>
  <c r="BA834" i="221"/>
  <c r="BA834" i="222"/>
  <c r="BA834" i="223"/>
  <c r="BA834" i="224"/>
  <c r="BA834" i="225"/>
  <c r="BA834" i="226"/>
  <c r="BA834" i="227"/>
  <c r="BA834" i="228"/>
  <c r="BA699" i="210"/>
  <c r="BA699" i="214"/>
  <c r="BA699" i="229"/>
  <c r="BA699" i="216"/>
  <c r="BA699" i="217"/>
  <c r="BA699" i="218"/>
  <c r="BA699" i="219"/>
  <c r="BA699" i="220"/>
  <c r="BA699" i="221"/>
  <c r="BA699" i="222"/>
  <c r="BA699" i="223"/>
  <c r="BA699" i="224"/>
  <c r="BA699" i="225"/>
  <c r="BA699" i="226"/>
  <c r="BA699" i="227"/>
  <c r="BA699" i="228"/>
  <c r="AZ565" i="210"/>
  <c r="AZ565" i="214"/>
  <c r="AZ565" i="229"/>
  <c r="AZ565" i="216"/>
  <c r="AZ565" i="217"/>
  <c r="AZ565" i="219"/>
  <c r="AZ565" i="218"/>
  <c r="AZ565" i="220"/>
  <c r="AZ565" i="221"/>
  <c r="AZ565" i="222"/>
  <c r="AZ565" i="223"/>
  <c r="AZ565" i="224"/>
  <c r="AZ565" i="225"/>
  <c r="AZ565" i="226"/>
  <c r="AZ565" i="227"/>
  <c r="AZ565" i="228"/>
  <c r="BA320" i="210"/>
  <c r="BA320" i="214"/>
  <c r="BA320" i="229"/>
  <c r="BA320" i="216"/>
  <c r="BA320" i="217"/>
  <c r="BA320" i="218"/>
  <c r="BA320" i="219"/>
  <c r="BA320" i="220"/>
  <c r="BA320" i="221"/>
  <c r="BA320" i="222"/>
  <c r="BA320" i="223"/>
  <c r="BA320" i="224"/>
  <c r="BA320" i="225"/>
  <c r="BA320" i="226"/>
  <c r="BA320" i="227"/>
  <c r="BA320" i="228"/>
  <c r="BA176" i="210"/>
  <c r="BA176" i="214"/>
  <c r="BA176" i="229"/>
  <c r="BA176" i="216"/>
  <c r="BA176" i="217"/>
  <c r="BA176" i="218"/>
  <c r="BA176" i="219"/>
  <c r="BA176" i="220"/>
  <c r="BA176" i="221"/>
  <c r="BA176" i="222"/>
  <c r="BA176" i="223"/>
  <c r="BA176" i="224"/>
  <c r="BA176" i="225"/>
  <c r="BA176" i="226"/>
  <c r="BA176" i="227"/>
  <c r="BA176" i="228"/>
  <c r="BA1098" i="210"/>
  <c r="BA1098" i="214"/>
  <c r="BA1098" i="229"/>
  <c r="BA1098" i="216"/>
  <c r="BA1098" i="217"/>
  <c r="BA1098" i="218"/>
  <c r="BA1098" i="219"/>
  <c r="BA1098" i="220"/>
  <c r="BA1098" i="221"/>
  <c r="BA1098" i="222"/>
  <c r="BA1098" i="223"/>
  <c r="BA1098" i="224"/>
  <c r="BA1098" i="225"/>
  <c r="BA1098" i="226"/>
  <c r="BA1098" i="227"/>
  <c r="BA1098" i="228"/>
  <c r="BA931" i="210"/>
  <c r="BA931" i="214"/>
  <c r="BA931" i="229"/>
  <c r="BA931" i="216"/>
  <c r="BA931" i="217"/>
  <c r="BA931" i="218"/>
  <c r="BA931" i="219"/>
  <c r="BA931" i="220"/>
  <c r="BA931" i="221"/>
  <c r="BA931" i="222"/>
  <c r="BA931" i="223"/>
  <c r="BA931" i="224"/>
  <c r="BA931" i="225"/>
  <c r="BA931" i="226"/>
  <c r="BA931" i="227"/>
  <c r="BA931" i="228"/>
  <c r="BA844" i="210"/>
  <c r="BA844" i="214"/>
  <c r="BA844" i="229"/>
  <c r="BA844" i="216"/>
  <c r="BA844" i="217"/>
  <c r="BA844" i="218"/>
  <c r="BA844" i="219"/>
  <c r="BA844" i="220"/>
  <c r="BA844" i="221"/>
  <c r="BA844" i="222"/>
  <c r="BA844" i="223"/>
  <c r="BA844" i="224"/>
  <c r="BA844" i="225"/>
  <c r="BA844" i="226"/>
  <c r="BA844" i="227"/>
  <c r="BA844" i="228"/>
  <c r="BA723" i="210"/>
  <c r="BA723" i="214"/>
  <c r="BA723" i="229"/>
  <c r="BA723" i="216"/>
  <c r="BA723" i="217"/>
  <c r="BA723" i="218"/>
  <c r="BA723" i="219"/>
  <c r="BA723" i="220"/>
  <c r="BA723" i="221"/>
  <c r="BA723" i="222"/>
  <c r="BA723" i="223"/>
  <c r="BA723" i="224"/>
  <c r="BA723" i="225"/>
  <c r="BA723" i="226"/>
  <c r="BA723" i="227"/>
  <c r="BA723" i="228"/>
  <c r="AZ589" i="210"/>
  <c r="AZ589" i="214"/>
  <c r="AZ589" i="229"/>
  <c r="AZ589" i="216"/>
  <c r="AZ589" i="217"/>
  <c r="AZ589" i="219"/>
  <c r="AZ589" i="218"/>
  <c r="AZ589" i="220"/>
  <c r="AZ589" i="221"/>
  <c r="AZ589" i="222"/>
  <c r="AZ589" i="223"/>
  <c r="AZ589" i="224"/>
  <c r="AZ589" i="225"/>
  <c r="AZ589" i="226"/>
  <c r="AZ589" i="227"/>
  <c r="AZ589" i="228"/>
  <c r="BA319" i="210"/>
  <c r="BA319" i="214"/>
  <c r="BA319" i="229"/>
  <c r="BA319" i="216"/>
  <c r="BA319" i="217"/>
  <c r="BA319" i="218"/>
  <c r="BA319" i="219"/>
  <c r="BA319" i="220"/>
  <c r="BA319" i="221"/>
  <c r="BA319" i="222"/>
  <c r="BA319" i="223"/>
  <c r="BA319" i="224"/>
  <c r="BA319" i="225"/>
  <c r="BA319" i="226"/>
  <c r="BA319" i="227"/>
  <c r="BA319" i="228"/>
  <c r="BA127" i="210"/>
  <c r="BA127" i="214"/>
  <c r="BA127" i="229"/>
  <c r="BA127" i="216"/>
  <c r="BA127" i="217"/>
  <c r="BA127" i="218"/>
  <c r="BA127" i="219"/>
  <c r="BA127" i="220"/>
  <c r="BA127" i="221"/>
  <c r="BA127" i="222"/>
  <c r="BA127" i="223"/>
  <c r="BA127" i="224"/>
  <c r="BA127" i="225"/>
  <c r="BA127" i="226"/>
  <c r="BA127" i="227"/>
  <c r="BA127" i="228"/>
  <c r="BA528" i="210"/>
  <c r="BA528" i="214"/>
  <c r="BA528" i="229"/>
  <c r="BA528" i="216"/>
  <c r="BA528" i="217"/>
  <c r="BA528" i="218"/>
  <c r="BA528" i="219"/>
  <c r="BA528" i="220"/>
  <c r="BA528" i="221"/>
  <c r="BA528" i="222"/>
  <c r="BA528" i="223"/>
  <c r="BA528" i="224"/>
  <c r="BA528" i="225"/>
  <c r="BA528" i="226"/>
  <c r="BA528" i="227"/>
  <c r="BA528" i="228"/>
  <c r="G521" i="213"/>
  <c r="AZ521" i="210"/>
  <c r="AZ521" i="214"/>
  <c r="AZ521" i="229"/>
  <c r="AZ521" i="216"/>
  <c r="AZ521" i="217"/>
  <c r="AZ521" i="218"/>
  <c r="AZ521" i="219"/>
  <c r="AZ521" i="220"/>
  <c r="AZ521" i="221"/>
  <c r="AZ521" i="222"/>
  <c r="AZ521" i="223"/>
  <c r="AZ521" i="224"/>
  <c r="AZ521" i="225"/>
  <c r="AZ521" i="226"/>
  <c r="AZ521" i="227"/>
  <c r="AZ521" i="228"/>
  <c r="BA1052" i="210"/>
  <c r="BA1052" i="214"/>
  <c r="BA1052" i="229"/>
  <c r="BA1052" i="216"/>
  <c r="BA1052" i="217"/>
  <c r="BA1052" i="218"/>
  <c r="BA1052" i="219"/>
  <c r="BA1052" i="220"/>
  <c r="BA1052" i="221"/>
  <c r="BA1052" i="222"/>
  <c r="BA1052" i="223"/>
  <c r="BA1052" i="224"/>
  <c r="BA1052" i="225"/>
  <c r="BA1052" i="226"/>
  <c r="BA1052" i="227"/>
  <c r="BA1052" i="228"/>
  <c r="BA1121" i="210"/>
  <c r="BA1121" i="214"/>
  <c r="BA1121" i="229"/>
  <c r="BA1121" i="216"/>
  <c r="BA1121" i="217"/>
  <c r="BA1121" i="218"/>
  <c r="BA1121" i="219"/>
  <c r="BA1121" i="220"/>
  <c r="BA1121" i="221"/>
  <c r="BA1121" i="222"/>
  <c r="BA1121" i="223"/>
  <c r="BA1121" i="224"/>
  <c r="BA1121" i="225"/>
  <c r="BA1121" i="226"/>
  <c r="BA1121" i="227"/>
  <c r="BA1121" i="228"/>
  <c r="BA940" i="210"/>
  <c r="BA940" i="214"/>
  <c r="BA940" i="229"/>
  <c r="BA940" i="216"/>
  <c r="BA940" i="217"/>
  <c r="BA940" i="218"/>
  <c r="BA940" i="219"/>
  <c r="BA940" i="220"/>
  <c r="BA940" i="221"/>
  <c r="BA940" i="222"/>
  <c r="BA940" i="223"/>
  <c r="BA940" i="224"/>
  <c r="BA940" i="225"/>
  <c r="BA940" i="226"/>
  <c r="BA940" i="227"/>
  <c r="BA940" i="228"/>
  <c r="BA902" i="210"/>
  <c r="BA902" i="214"/>
  <c r="BA902" i="229"/>
  <c r="BA902" i="216"/>
  <c r="BA902" i="217"/>
  <c r="BA902" i="218"/>
  <c r="BA902" i="219"/>
  <c r="BA902" i="220"/>
  <c r="BA902" i="221"/>
  <c r="BA902" i="222"/>
  <c r="BA902" i="223"/>
  <c r="BA902" i="224"/>
  <c r="BA902" i="225"/>
  <c r="BA902" i="226"/>
  <c r="BA902" i="227"/>
  <c r="BA902" i="228"/>
  <c r="BA914" i="210"/>
  <c r="BA914" i="214"/>
  <c r="BA914" i="229"/>
  <c r="BA914" i="216"/>
  <c r="BA914" i="217"/>
  <c r="BA914" i="218"/>
  <c r="BA914" i="219"/>
  <c r="BA914" i="220"/>
  <c r="BA914" i="221"/>
  <c r="BA914" i="222"/>
  <c r="BA914" i="223"/>
  <c r="BA914" i="224"/>
  <c r="BA914" i="225"/>
  <c r="BA914" i="226"/>
  <c r="BA914" i="227"/>
  <c r="BA914" i="228"/>
  <c r="AZ849" i="210"/>
  <c r="AZ849" i="214"/>
  <c r="AZ849" i="229"/>
  <c r="AZ849" i="216"/>
  <c r="AZ849" i="217"/>
  <c r="AZ849" i="218"/>
  <c r="AZ849" i="219"/>
  <c r="AZ849" i="220"/>
  <c r="AZ849" i="221"/>
  <c r="AZ849" i="222"/>
  <c r="AZ849" i="223"/>
  <c r="AZ849" i="224"/>
  <c r="AZ849" i="225"/>
  <c r="AZ849" i="226"/>
  <c r="AZ849" i="227"/>
  <c r="AZ849" i="228"/>
  <c r="BA777" i="210"/>
  <c r="BA777" i="214"/>
  <c r="BA777" i="229"/>
  <c r="BA777" i="216"/>
  <c r="BA777" i="217"/>
  <c r="BA777" i="218"/>
  <c r="BA777" i="219"/>
  <c r="BA777" i="220"/>
  <c r="BA777" i="221"/>
  <c r="BA777" i="222"/>
  <c r="BA777" i="223"/>
  <c r="BA777" i="224"/>
  <c r="BA777" i="225"/>
  <c r="BA777" i="226"/>
  <c r="BA777" i="227"/>
  <c r="BA777" i="228"/>
  <c r="AZ852" i="210"/>
  <c r="AZ852" i="214"/>
  <c r="AZ852" i="229"/>
  <c r="AZ852" i="216"/>
  <c r="AZ852" i="217"/>
  <c r="AZ852" i="218"/>
  <c r="AZ852" i="219"/>
  <c r="AZ852" i="220"/>
  <c r="AZ852" i="221"/>
  <c r="AZ852" i="222"/>
  <c r="AZ852" i="223"/>
  <c r="AZ852" i="224"/>
  <c r="AZ852" i="225"/>
  <c r="AZ852" i="226"/>
  <c r="AZ852" i="227"/>
  <c r="AZ852" i="228"/>
  <c r="AZ746" i="210"/>
  <c r="AZ746" i="214"/>
  <c r="AZ746" i="229"/>
  <c r="AZ746" i="216"/>
  <c r="AZ746" i="217"/>
  <c r="AZ746" i="218"/>
  <c r="AZ746" i="219"/>
  <c r="AZ746" i="220"/>
  <c r="AZ746" i="221"/>
  <c r="AZ746" i="222"/>
  <c r="AZ746" i="223"/>
  <c r="AZ746" i="224"/>
  <c r="AZ746" i="225"/>
  <c r="AZ746" i="226"/>
  <c r="AZ746" i="227"/>
  <c r="AZ746" i="228"/>
  <c r="AZ606" i="210"/>
  <c r="AZ606" i="214"/>
  <c r="AZ606" i="229"/>
  <c r="AZ606" i="216"/>
  <c r="AZ606" i="217"/>
  <c r="AZ606" i="219"/>
  <c r="AZ606" i="218"/>
  <c r="AZ606" i="220"/>
  <c r="AZ606" i="221"/>
  <c r="AZ606" i="222"/>
  <c r="AZ606" i="223"/>
  <c r="AZ606" i="224"/>
  <c r="AZ606" i="225"/>
  <c r="AZ606" i="226"/>
  <c r="AZ606" i="227"/>
  <c r="AZ606" i="228"/>
  <c r="BA692" i="210"/>
  <c r="BA692" i="214"/>
  <c r="BA692" i="229"/>
  <c r="BA692" i="216"/>
  <c r="BA692" i="217"/>
  <c r="BA692" i="218"/>
  <c r="BA692" i="219"/>
  <c r="BA692" i="220"/>
  <c r="BA692" i="221"/>
  <c r="BA692" i="222"/>
  <c r="BA692" i="223"/>
  <c r="BA692" i="224"/>
  <c r="BA692" i="225"/>
  <c r="BA692" i="226"/>
  <c r="BA692" i="227"/>
  <c r="BA692" i="228"/>
  <c r="AZ602" i="210"/>
  <c r="AZ602" i="214"/>
  <c r="AZ602" i="229"/>
  <c r="AZ602" i="216"/>
  <c r="AZ602" i="217"/>
  <c r="AZ602" i="218"/>
  <c r="AZ602" i="219"/>
  <c r="AZ602" i="220"/>
  <c r="AZ602" i="221"/>
  <c r="AZ602" i="222"/>
  <c r="AZ602" i="223"/>
  <c r="AZ602" i="224"/>
  <c r="AZ602" i="225"/>
  <c r="AZ602" i="226"/>
  <c r="AZ602" i="227"/>
  <c r="AZ602" i="228"/>
  <c r="G522" i="213"/>
  <c r="AZ522" i="210"/>
  <c r="AZ522" i="214"/>
  <c r="AZ522" i="229"/>
  <c r="AZ522" i="216"/>
  <c r="AZ522" i="217"/>
  <c r="AZ522" i="218"/>
  <c r="AZ522" i="219"/>
  <c r="AZ522" i="220"/>
  <c r="AZ522" i="221"/>
  <c r="AZ522" i="222"/>
  <c r="AZ522" i="223"/>
  <c r="AZ522" i="224"/>
  <c r="AZ522" i="225"/>
  <c r="AZ522" i="226"/>
  <c r="AZ522" i="227"/>
  <c r="AZ522" i="228"/>
  <c r="BA677" i="210"/>
  <c r="BA677" i="214"/>
  <c r="BA677" i="229"/>
  <c r="BA677" i="216"/>
  <c r="BA677" i="217"/>
  <c r="BA677" i="218"/>
  <c r="BA677" i="219"/>
  <c r="BA677" i="220"/>
  <c r="BA677" i="221"/>
  <c r="BA677" i="222"/>
  <c r="BA677" i="223"/>
  <c r="BA677" i="224"/>
  <c r="BA677" i="225"/>
  <c r="BA677" i="226"/>
  <c r="BA677" i="227"/>
  <c r="BA677" i="228"/>
  <c r="AZ423" i="210"/>
  <c r="AZ423" i="214"/>
  <c r="AZ423" i="229"/>
  <c r="AZ423" i="216"/>
  <c r="AZ423" i="217"/>
  <c r="AZ423" i="218"/>
  <c r="AZ423" i="219"/>
  <c r="AZ423" i="220"/>
  <c r="AZ423" i="221"/>
  <c r="AZ423" i="222"/>
  <c r="AZ423" i="223"/>
  <c r="AZ423" i="224"/>
  <c r="AZ423" i="225"/>
  <c r="AZ423" i="226"/>
  <c r="AZ423" i="227"/>
  <c r="AZ423" i="228"/>
  <c r="BA511" i="210"/>
  <c r="BA511" i="214"/>
  <c r="BA511" i="229"/>
  <c r="BA511" i="216"/>
  <c r="BA511" i="217"/>
  <c r="BA511" i="218"/>
  <c r="BA511" i="219"/>
  <c r="BA511" i="220"/>
  <c r="BA511" i="221"/>
  <c r="BA511" i="222"/>
  <c r="BA511" i="223"/>
  <c r="BA511" i="224"/>
  <c r="BA511" i="225"/>
  <c r="BA511" i="226"/>
  <c r="BA511" i="227"/>
  <c r="BA511" i="228"/>
  <c r="AZ435" i="210"/>
  <c r="AZ435" i="214"/>
  <c r="AZ435" i="229"/>
  <c r="AZ435" i="216"/>
  <c r="AZ435" i="217"/>
  <c r="AZ435" i="218"/>
  <c r="AZ435" i="219"/>
  <c r="AZ435" i="220"/>
  <c r="AZ435" i="221"/>
  <c r="AZ435" i="222"/>
  <c r="AZ435" i="223"/>
  <c r="AZ435" i="224"/>
  <c r="AZ435" i="225"/>
  <c r="AZ435" i="226"/>
  <c r="AZ435" i="227"/>
  <c r="AZ435" i="228"/>
  <c r="BA356" i="210"/>
  <c r="BA356" i="214"/>
  <c r="BA356" i="229"/>
  <c r="BA356" i="216"/>
  <c r="BA356" i="217"/>
  <c r="BA356" i="218"/>
  <c r="BA356" i="219"/>
  <c r="BA356" i="220"/>
  <c r="BA356" i="221"/>
  <c r="BA356" i="222"/>
  <c r="BA356" i="223"/>
  <c r="BA356" i="224"/>
  <c r="BA356" i="225"/>
  <c r="BA356" i="226"/>
  <c r="BA356" i="227"/>
  <c r="BA356" i="228"/>
  <c r="BA322" i="210"/>
  <c r="BA322" i="214"/>
  <c r="BA322" i="229"/>
  <c r="BA322" i="216"/>
  <c r="BA322" i="217"/>
  <c r="BA322" i="218"/>
  <c r="BA322" i="219"/>
  <c r="BA322" i="220"/>
  <c r="BA322" i="221"/>
  <c r="BA322" i="222"/>
  <c r="BA322" i="223"/>
  <c r="BA322" i="224"/>
  <c r="BA322" i="225"/>
  <c r="BA322" i="226"/>
  <c r="BA322" i="227"/>
  <c r="BA322" i="228"/>
  <c r="AZ590" i="210"/>
  <c r="AZ590" i="214"/>
  <c r="AZ590" i="229"/>
  <c r="AZ590" i="216"/>
  <c r="AZ590" i="217"/>
  <c r="AZ590" i="219"/>
  <c r="AZ590" i="218"/>
  <c r="AZ590" i="220"/>
  <c r="AZ590" i="221"/>
  <c r="AZ590" i="222"/>
  <c r="AZ590" i="223"/>
  <c r="AZ590" i="224"/>
  <c r="AZ590" i="225"/>
  <c r="AZ590" i="226"/>
  <c r="AZ590" i="227"/>
  <c r="AZ590" i="228"/>
  <c r="AZ382" i="210"/>
  <c r="AZ382" i="214"/>
  <c r="AZ382" i="229"/>
  <c r="AZ382" i="216"/>
  <c r="AZ382" i="217"/>
  <c r="AZ382" i="218"/>
  <c r="AZ382" i="219"/>
  <c r="AZ382" i="220"/>
  <c r="AZ382" i="221"/>
  <c r="AZ382" i="222"/>
  <c r="AZ382" i="223"/>
  <c r="AZ382" i="224"/>
  <c r="AZ382" i="225"/>
  <c r="AZ382" i="226"/>
  <c r="AZ382" i="227"/>
  <c r="AZ382" i="228"/>
  <c r="BA274" i="210"/>
  <c r="BA274" i="214"/>
  <c r="BA274" i="229"/>
  <c r="BA274" i="216"/>
  <c r="BA274" i="217"/>
  <c r="BA274" i="218"/>
  <c r="BA274" i="219"/>
  <c r="BA274" i="220"/>
  <c r="BA274" i="221"/>
  <c r="BA274" i="222"/>
  <c r="BA274" i="223"/>
  <c r="BA274" i="224"/>
  <c r="BA274" i="225"/>
  <c r="BA274" i="226"/>
  <c r="BA274" i="227"/>
  <c r="BA274" i="228"/>
  <c r="BA266" i="210"/>
  <c r="BA266" i="214"/>
  <c r="BA266" i="229"/>
  <c r="BA266" i="216"/>
  <c r="BA266" i="217"/>
  <c r="BA266" i="218"/>
  <c r="BA266" i="219"/>
  <c r="BA266" i="220"/>
  <c r="BA266" i="221"/>
  <c r="BA266" i="222"/>
  <c r="BA266" i="223"/>
  <c r="BA266" i="224"/>
  <c r="BA266" i="225"/>
  <c r="BA266" i="226"/>
  <c r="BA266" i="227"/>
  <c r="BA266" i="228"/>
  <c r="AZ117" i="210"/>
  <c r="AZ117" i="214"/>
  <c r="AZ117" i="229"/>
  <c r="AZ117" i="216"/>
  <c r="AZ117" i="217"/>
  <c r="AZ117" i="218"/>
  <c r="AZ117" i="219"/>
  <c r="AZ117" i="220"/>
  <c r="AZ117" i="221"/>
  <c r="AZ117" i="222"/>
  <c r="AZ117" i="223"/>
  <c r="AZ117" i="224"/>
  <c r="AZ117" i="225"/>
  <c r="AZ117" i="226"/>
  <c r="AZ117" i="227"/>
  <c r="AZ117" i="228"/>
  <c r="AZ248" i="210"/>
  <c r="AZ248" i="214"/>
  <c r="AZ248" i="229"/>
  <c r="AZ248" i="216"/>
  <c r="AZ248" i="217"/>
  <c r="AZ248" i="218"/>
  <c r="AZ248" i="219"/>
  <c r="AZ248" i="220"/>
  <c r="AZ248" i="221"/>
  <c r="AZ248" i="223"/>
  <c r="AZ248" i="222"/>
  <c r="AZ248" i="224"/>
  <c r="AZ248" i="225"/>
  <c r="AZ248" i="226"/>
  <c r="AZ248" i="227"/>
  <c r="AZ248" i="228"/>
  <c r="AZ192" i="210"/>
  <c r="AZ192" i="214"/>
  <c r="AZ192" i="229"/>
  <c r="AZ192" i="216"/>
  <c r="AZ192" i="217"/>
  <c r="AZ192" i="218"/>
  <c r="AZ192" i="219"/>
  <c r="AZ192" i="220"/>
  <c r="AZ192" i="221"/>
  <c r="AZ192" i="223"/>
  <c r="AZ192" i="222"/>
  <c r="AZ192" i="224"/>
  <c r="AZ192" i="225"/>
  <c r="AZ192" i="226"/>
  <c r="AZ192" i="227"/>
  <c r="AZ192" i="228"/>
  <c r="AZ140" i="210"/>
  <c r="AZ140" i="214"/>
  <c r="AZ140" i="229"/>
  <c r="AZ140" i="216"/>
  <c r="AZ140" i="217"/>
  <c r="AZ140" i="218"/>
  <c r="AZ140" i="219"/>
  <c r="AZ140" i="220"/>
  <c r="AZ140" i="221"/>
  <c r="AZ140" i="222"/>
  <c r="AZ140" i="223"/>
  <c r="AZ140" i="224"/>
  <c r="AZ140" i="225"/>
  <c r="AZ140" i="226"/>
  <c r="AZ140" i="227"/>
  <c r="AZ140" i="228"/>
  <c r="G76" i="213"/>
  <c r="AZ76" i="210"/>
  <c r="AZ76" i="214"/>
  <c r="AZ76" i="229"/>
  <c r="AZ76" i="216"/>
  <c r="AZ76" i="217"/>
  <c r="AZ76" i="218"/>
  <c r="AZ76" i="219"/>
  <c r="AZ76" i="220"/>
  <c r="AZ76" i="221"/>
  <c r="AZ76" i="222"/>
  <c r="AZ76" i="223"/>
  <c r="AZ76" i="224"/>
  <c r="AZ76" i="225"/>
  <c r="AZ76" i="226"/>
  <c r="AZ76" i="227"/>
  <c r="AZ76" i="228"/>
  <c r="G294" i="213"/>
  <c r="AZ294" i="210"/>
  <c r="AZ294" i="214"/>
  <c r="AZ294" i="229"/>
  <c r="AZ294" i="216"/>
  <c r="AZ294" i="217"/>
  <c r="AZ294" i="218"/>
  <c r="AZ294" i="219"/>
  <c r="AZ294" i="220"/>
  <c r="AZ294" i="221"/>
  <c r="AZ294" i="222"/>
  <c r="AZ294" i="223"/>
  <c r="AZ294" i="224"/>
  <c r="AZ294" i="225"/>
  <c r="AZ294" i="226"/>
  <c r="AZ294" i="227"/>
  <c r="AZ294" i="228"/>
  <c r="BA37" i="210"/>
  <c r="BA37" i="214"/>
  <c r="BA37" i="229"/>
  <c r="BA37" i="216"/>
  <c r="BA37" i="217"/>
  <c r="BA37" i="218"/>
  <c r="BA37" i="219"/>
  <c r="BA37" i="220"/>
  <c r="BA37" i="221"/>
  <c r="BA37" i="222"/>
  <c r="BA37" i="223"/>
  <c r="BA37" i="224"/>
  <c r="BA37" i="225"/>
  <c r="BA37" i="226"/>
  <c r="BA37" i="227"/>
  <c r="BA37" i="228"/>
  <c r="BA15" i="210"/>
  <c r="BA15" i="214"/>
  <c r="BA15" i="229"/>
  <c r="BA15" i="216"/>
  <c r="BA15" i="217"/>
  <c r="BA15" i="218"/>
  <c r="BA15" i="219"/>
  <c r="BA15" i="220"/>
  <c r="BA15" i="221"/>
  <c r="BA15" i="222"/>
  <c r="BA15" i="223"/>
  <c r="BA15" i="224"/>
  <c r="BA15" i="225"/>
  <c r="BA15" i="226"/>
  <c r="BA15" i="227"/>
  <c r="BA15" i="228"/>
  <c r="BA33" i="210"/>
  <c r="BA33" i="214"/>
  <c r="BA33" i="229"/>
  <c r="BA33" i="216"/>
  <c r="BA33" i="217"/>
  <c r="BA33" i="218"/>
  <c r="BA33" i="219"/>
  <c r="BA33" i="220"/>
  <c r="BA33" i="221"/>
  <c r="BA33" i="222"/>
  <c r="BA33" i="223"/>
  <c r="BA33" i="224"/>
  <c r="BA33" i="225"/>
  <c r="BA33" i="226"/>
  <c r="BA33" i="227"/>
  <c r="BA33" i="228"/>
  <c r="BA1113" i="210"/>
  <c r="BA1113" i="214"/>
  <c r="BA1113" i="229"/>
  <c r="BA1113" i="216"/>
  <c r="BA1113" i="217"/>
  <c r="BA1113" i="218"/>
  <c r="BA1113" i="219"/>
  <c r="BA1113" i="220"/>
  <c r="BA1113" i="221"/>
  <c r="BA1113" i="222"/>
  <c r="BA1113" i="223"/>
  <c r="BA1113" i="224"/>
  <c r="BA1113" i="225"/>
  <c r="BA1113" i="226"/>
  <c r="BA1113" i="227"/>
  <c r="BA1113" i="228"/>
  <c r="BA1021" i="210"/>
  <c r="BA1021" i="214"/>
  <c r="BA1021" i="229"/>
  <c r="BA1021" i="216"/>
  <c r="BA1021" i="217"/>
  <c r="BA1021" i="218"/>
  <c r="BA1021" i="219"/>
  <c r="BA1021" i="220"/>
  <c r="BA1021" i="221"/>
  <c r="BA1021" i="222"/>
  <c r="BA1021" i="223"/>
  <c r="BA1021" i="224"/>
  <c r="BA1021" i="225"/>
  <c r="BA1021" i="226"/>
  <c r="BA1021" i="227"/>
  <c r="BA1021" i="228"/>
  <c r="G896" i="213"/>
  <c r="AZ896" i="210"/>
  <c r="AZ896" i="214"/>
  <c r="AZ896" i="229"/>
  <c r="AZ896" i="216"/>
  <c r="AZ896" i="217"/>
  <c r="AZ896" i="218"/>
  <c r="AZ896" i="219"/>
  <c r="AZ896" i="220"/>
  <c r="AZ896" i="221"/>
  <c r="AZ896" i="222"/>
  <c r="AZ896" i="223"/>
  <c r="AZ896" i="224"/>
  <c r="AZ896" i="225"/>
  <c r="AZ896" i="226"/>
  <c r="AZ896" i="227"/>
  <c r="AZ896" i="228"/>
  <c r="G784" i="213"/>
  <c r="AZ784" i="210"/>
  <c r="AZ784" i="214"/>
  <c r="AZ784" i="229"/>
  <c r="AZ784" i="216"/>
  <c r="AZ784" i="217"/>
  <c r="AZ784" i="218"/>
  <c r="AZ784" i="219"/>
  <c r="AZ784" i="220"/>
  <c r="AZ784" i="221"/>
  <c r="AZ784" i="222"/>
  <c r="AZ784" i="223"/>
  <c r="AZ784" i="224"/>
  <c r="AZ784" i="225"/>
  <c r="AZ784" i="226"/>
  <c r="AZ784" i="227"/>
  <c r="AZ784" i="228"/>
  <c r="BA651" i="210"/>
  <c r="BA651" i="214"/>
  <c r="BA651" i="229"/>
  <c r="BA651" i="216"/>
  <c r="BA651" i="217"/>
  <c r="BA651" i="218"/>
  <c r="BA651" i="219"/>
  <c r="BA651" i="220"/>
  <c r="BA651" i="221"/>
  <c r="BA651" i="222"/>
  <c r="BA651" i="223"/>
  <c r="BA651" i="224"/>
  <c r="BA651" i="225"/>
  <c r="BA651" i="226"/>
  <c r="BA651" i="227"/>
  <c r="BA651" i="228"/>
  <c r="BA519" i="210"/>
  <c r="BA519" i="214"/>
  <c r="BA519" i="229"/>
  <c r="BA519" i="216"/>
  <c r="BA519" i="217"/>
  <c r="BA519" i="218"/>
  <c r="BA519" i="219"/>
  <c r="BA519" i="220"/>
  <c r="BA519" i="221"/>
  <c r="BA519" i="222"/>
  <c r="BA519" i="223"/>
  <c r="BA519" i="224"/>
  <c r="BA519" i="225"/>
  <c r="BA519" i="226"/>
  <c r="BA519" i="227"/>
  <c r="BA519" i="228"/>
  <c r="BA302" i="210"/>
  <c r="BA302" i="214"/>
  <c r="BA302" i="229"/>
  <c r="BA302" i="216"/>
  <c r="BA302" i="217"/>
  <c r="BA302" i="218"/>
  <c r="BA302" i="219"/>
  <c r="BA302" i="220"/>
  <c r="BA302" i="221"/>
  <c r="BA302" i="222"/>
  <c r="BA302" i="223"/>
  <c r="BA302" i="224"/>
  <c r="BA302" i="225"/>
  <c r="BA302" i="226"/>
  <c r="BA302" i="227"/>
  <c r="BA302" i="228"/>
  <c r="BA152" i="210"/>
  <c r="BA152" i="214"/>
  <c r="BA152" i="229"/>
  <c r="BA152" i="216"/>
  <c r="BA152" i="217"/>
  <c r="BA152" i="218"/>
  <c r="BA152" i="219"/>
  <c r="BA152" i="220"/>
  <c r="BA152" i="221"/>
  <c r="BA152" i="222"/>
  <c r="BA152" i="223"/>
  <c r="BA152" i="224"/>
  <c r="BA152" i="225"/>
  <c r="BA152" i="226"/>
  <c r="BA152" i="227"/>
  <c r="BA152" i="228"/>
  <c r="BA1060" i="210"/>
  <c r="BA1060" i="214"/>
  <c r="BA1060" i="229"/>
  <c r="BA1060" i="216"/>
  <c r="BA1060" i="217"/>
  <c r="BA1060" i="218"/>
  <c r="BA1060" i="219"/>
  <c r="BA1060" i="220"/>
  <c r="BA1060" i="221"/>
  <c r="BA1060" i="222"/>
  <c r="BA1060" i="223"/>
  <c r="BA1060" i="224"/>
  <c r="BA1060" i="225"/>
  <c r="BA1060" i="226"/>
  <c r="BA1060" i="227"/>
  <c r="BA1060" i="228"/>
  <c r="BA981" i="210"/>
  <c r="BA981" i="214"/>
  <c r="BA981" i="229"/>
  <c r="BA981" i="216"/>
  <c r="BA981" i="217"/>
  <c r="BA981" i="218"/>
  <c r="BA981" i="219"/>
  <c r="BA981" i="220"/>
  <c r="BA981" i="221"/>
  <c r="BA981" i="222"/>
  <c r="BA981" i="223"/>
  <c r="BA981" i="224"/>
  <c r="BA981" i="225"/>
  <c r="BA981" i="226"/>
  <c r="BA981" i="227"/>
  <c r="BA981" i="228"/>
  <c r="BA895" i="210"/>
  <c r="BA895" i="214"/>
  <c r="BA895" i="229"/>
  <c r="BA895" i="216"/>
  <c r="BA895" i="217"/>
  <c r="BA895" i="218"/>
  <c r="BA895" i="219"/>
  <c r="BA895" i="220"/>
  <c r="BA895" i="221"/>
  <c r="BA895" i="222"/>
  <c r="BA895" i="223"/>
  <c r="BA895" i="224"/>
  <c r="BA895" i="225"/>
  <c r="BA895" i="226"/>
  <c r="BA895" i="227"/>
  <c r="BA895" i="228"/>
  <c r="BA791" i="210"/>
  <c r="BA791" i="214"/>
  <c r="BA791" i="229"/>
  <c r="BA791" i="216"/>
  <c r="BA791" i="217"/>
  <c r="BA791" i="218"/>
  <c r="BA791" i="219"/>
  <c r="BA791" i="220"/>
  <c r="BA791" i="221"/>
  <c r="BA791" i="222"/>
  <c r="BA791" i="223"/>
  <c r="BA791" i="224"/>
  <c r="BA791" i="225"/>
  <c r="BA791" i="226"/>
  <c r="BA791" i="227"/>
  <c r="BA791" i="228"/>
  <c r="AZ715" i="210"/>
  <c r="AZ715" i="214"/>
  <c r="AZ715" i="229"/>
  <c r="AZ715" i="216"/>
  <c r="AZ715" i="217"/>
  <c r="AZ715" i="219"/>
  <c r="AZ715" i="218"/>
  <c r="AZ715" i="220"/>
  <c r="AZ715" i="221"/>
  <c r="AZ715" i="222"/>
  <c r="AZ715" i="223"/>
  <c r="AZ715" i="224"/>
  <c r="AZ715" i="225"/>
  <c r="AZ715" i="226"/>
  <c r="AZ715" i="227"/>
  <c r="AZ715" i="228"/>
  <c r="BA644" i="210"/>
  <c r="BA644" i="214"/>
  <c r="BA644" i="229"/>
  <c r="BA644" i="216"/>
  <c r="BA644" i="217"/>
  <c r="BA644" i="218"/>
  <c r="BA644" i="219"/>
  <c r="BA644" i="220"/>
  <c r="BA644" i="221"/>
  <c r="BA644" i="222"/>
  <c r="BA644" i="223"/>
  <c r="BA644" i="224"/>
  <c r="BA644" i="225"/>
  <c r="BA644" i="226"/>
  <c r="BA644" i="227"/>
  <c r="BA644" i="228"/>
  <c r="BA540" i="210"/>
  <c r="BA540" i="214"/>
  <c r="BA540" i="229"/>
  <c r="BA540" i="216"/>
  <c r="BA540" i="217"/>
  <c r="BA540" i="218"/>
  <c r="BA540" i="219"/>
  <c r="BA540" i="220"/>
  <c r="BA540" i="221"/>
  <c r="BA540" i="222"/>
  <c r="BA540" i="223"/>
  <c r="BA540" i="224"/>
  <c r="BA540" i="225"/>
  <c r="BA540" i="226"/>
  <c r="BA540" i="227"/>
  <c r="BA540" i="228"/>
  <c r="AZ363" i="210"/>
  <c r="AZ363" i="214"/>
  <c r="AZ363" i="229"/>
  <c r="AZ363" i="216"/>
  <c r="AZ363" i="217"/>
  <c r="AZ363" i="218"/>
  <c r="AZ363" i="219"/>
  <c r="AZ363" i="220"/>
  <c r="AZ363" i="221"/>
  <c r="AZ363" i="222"/>
  <c r="AZ363" i="223"/>
  <c r="AZ363" i="224"/>
  <c r="AZ363" i="225"/>
  <c r="AZ363" i="226"/>
  <c r="AZ363" i="227"/>
  <c r="AZ363" i="228"/>
  <c r="BA210" i="210"/>
  <c r="BA210" i="214"/>
  <c r="BA210" i="229"/>
  <c r="BA210" i="216"/>
  <c r="BA210" i="217"/>
  <c r="BA210" i="218"/>
  <c r="BA210" i="219"/>
  <c r="BA210" i="220"/>
  <c r="BA210" i="221"/>
  <c r="BA210" i="222"/>
  <c r="BA210" i="223"/>
  <c r="BA210" i="224"/>
  <c r="BA210" i="225"/>
  <c r="BA210" i="226"/>
  <c r="BA210" i="227"/>
  <c r="BA210" i="228"/>
  <c r="G41" i="213"/>
  <c r="AZ41" i="210"/>
  <c r="AZ41" i="214"/>
  <c r="AZ41" i="229"/>
  <c r="AZ41" i="216"/>
  <c r="AZ41" i="217"/>
  <c r="AZ41" i="218"/>
  <c r="AZ41" i="219"/>
  <c r="AZ41" i="220"/>
  <c r="AZ41" i="221"/>
  <c r="AZ41" i="223"/>
  <c r="AZ41" i="222"/>
  <c r="AZ41" i="224"/>
  <c r="AZ41" i="225"/>
  <c r="AZ41" i="226"/>
  <c r="AZ41" i="227"/>
  <c r="AZ41" i="228"/>
  <c r="BA1087" i="210"/>
  <c r="BA1087" i="214"/>
  <c r="BA1087" i="229"/>
  <c r="BA1087" i="216"/>
  <c r="BA1087" i="217"/>
  <c r="BA1087" i="218"/>
  <c r="BA1087" i="219"/>
  <c r="BA1087" i="220"/>
  <c r="BA1087" i="221"/>
  <c r="BA1087" i="222"/>
  <c r="BA1087" i="223"/>
  <c r="BA1087" i="224"/>
  <c r="BA1087" i="225"/>
  <c r="BA1087" i="226"/>
  <c r="BA1087" i="227"/>
  <c r="BA1087" i="228"/>
  <c r="BA980" i="210"/>
  <c r="BA980" i="214"/>
  <c r="BA980" i="229"/>
  <c r="BA980" i="216"/>
  <c r="BA980" i="217"/>
  <c r="BA980" i="218"/>
  <c r="BA980" i="219"/>
  <c r="BA980" i="220"/>
  <c r="BA980" i="221"/>
  <c r="BA980" i="222"/>
  <c r="BA980" i="223"/>
  <c r="BA980" i="224"/>
  <c r="BA980" i="225"/>
  <c r="BA980" i="226"/>
  <c r="BA980" i="227"/>
  <c r="BA980" i="228"/>
  <c r="BA894" i="210"/>
  <c r="BA894" i="214"/>
  <c r="BA894" i="229"/>
  <c r="BA894" i="216"/>
  <c r="BA894" i="217"/>
  <c r="BA894" i="218"/>
  <c r="BA894" i="219"/>
  <c r="BA894" i="220"/>
  <c r="BA894" i="221"/>
  <c r="BA894" i="222"/>
  <c r="BA894" i="223"/>
  <c r="BA894" i="224"/>
  <c r="BA894" i="225"/>
  <c r="BA894" i="226"/>
  <c r="BA894" i="227"/>
  <c r="BA894" i="228"/>
  <c r="BA799" i="210"/>
  <c r="BA799" i="214"/>
  <c r="BA799" i="229"/>
  <c r="BA799" i="216"/>
  <c r="BA799" i="217"/>
  <c r="BA799" i="218"/>
  <c r="BA799" i="219"/>
  <c r="BA799" i="220"/>
  <c r="BA799" i="221"/>
  <c r="BA799" i="222"/>
  <c r="BA799" i="223"/>
  <c r="BA799" i="224"/>
  <c r="BA799" i="225"/>
  <c r="BA799" i="226"/>
  <c r="BA799" i="227"/>
  <c r="BA799" i="228"/>
  <c r="BA713" i="210"/>
  <c r="BA713" i="214"/>
  <c r="BA713" i="229"/>
  <c r="BA713" i="216"/>
  <c r="BA713" i="217"/>
  <c r="BA713" i="218"/>
  <c r="BA713" i="219"/>
  <c r="BA713" i="220"/>
  <c r="BA713" i="221"/>
  <c r="BA713" i="222"/>
  <c r="BA713" i="223"/>
  <c r="BA713" i="224"/>
  <c r="BA713" i="225"/>
  <c r="BA713" i="226"/>
  <c r="BA713" i="227"/>
  <c r="BA713" i="228"/>
  <c r="BA622" i="210"/>
  <c r="BA622" i="214"/>
  <c r="BA622" i="229"/>
  <c r="BA622" i="216"/>
  <c r="BA622" i="217"/>
  <c r="BA622" i="218"/>
  <c r="BA622" i="219"/>
  <c r="BA622" i="220"/>
  <c r="BA622" i="221"/>
  <c r="BA622" i="222"/>
  <c r="BA622" i="223"/>
  <c r="BA622" i="224"/>
  <c r="BA622" i="225"/>
  <c r="BA622" i="226"/>
  <c r="BA622" i="227"/>
  <c r="BA622" i="228"/>
  <c r="AZ511" i="210"/>
  <c r="AZ511" i="214"/>
  <c r="AZ511" i="229"/>
  <c r="AZ511" i="216"/>
  <c r="AZ511" i="217"/>
  <c r="AZ511" i="218"/>
  <c r="AZ511" i="219"/>
  <c r="AZ511" i="220"/>
  <c r="AZ511" i="221"/>
  <c r="AZ511" i="222"/>
  <c r="AZ511" i="223"/>
  <c r="AZ511" i="224"/>
  <c r="AZ511" i="225"/>
  <c r="AZ511" i="226"/>
  <c r="AZ511" i="227"/>
  <c r="AZ511" i="228"/>
  <c r="BA439" i="210"/>
  <c r="BA439" i="214"/>
  <c r="BA439" i="229"/>
  <c r="BA439" i="216"/>
  <c r="BA439" i="217"/>
  <c r="BA439" i="218"/>
  <c r="BA439" i="219"/>
  <c r="BA439" i="220"/>
  <c r="BA439" i="221"/>
  <c r="BA439" i="222"/>
  <c r="BA439" i="223"/>
  <c r="BA439" i="224"/>
  <c r="BA439" i="225"/>
  <c r="BA439" i="226"/>
  <c r="BA439" i="227"/>
  <c r="BA439" i="228"/>
  <c r="AZ344" i="210"/>
  <c r="AZ344" i="214"/>
  <c r="AZ344" i="229"/>
  <c r="AZ344" i="216"/>
  <c r="AZ344" i="217"/>
  <c r="AZ344" i="218"/>
  <c r="AZ344" i="219"/>
  <c r="AZ344" i="220"/>
  <c r="AZ344" i="221"/>
  <c r="AZ344" i="222"/>
  <c r="AZ344" i="223"/>
  <c r="AZ344" i="224"/>
  <c r="AZ344" i="225"/>
  <c r="AZ344" i="226"/>
  <c r="AZ344" i="227"/>
  <c r="AZ344" i="228"/>
  <c r="BA207" i="210"/>
  <c r="BA207" i="214"/>
  <c r="BA207" i="229"/>
  <c r="BA207" i="216"/>
  <c r="BA207" i="217"/>
  <c r="BA207" i="218"/>
  <c r="BA207" i="219"/>
  <c r="BA207" i="220"/>
  <c r="BA207" i="221"/>
  <c r="BA207" i="222"/>
  <c r="BA207" i="223"/>
  <c r="BA207" i="224"/>
  <c r="BA207" i="225"/>
  <c r="BA207" i="226"/>
  <c r="BA207" i="227"/>
  <c r="BA207" i="228"/>
  <c r="BA39" i="210"/>
  <c r="BA39" i="214"/>
  <c r="BA39" i="229"/>
  <c r="BA39" i="216"/>
  <c r="BA39" i="217"/>
  <c r="BA39" i="218"/>
  <c r="BA39" i="219"/>
  <c r="BA39" i="220"/>
  <c r="BA39" i="221"/>
  <c r="BA39" i="222"/>
  <c r="BA39" i="223"/>
  <c r="BA39" i="224"/>
  <c r="BA39" i="225"/>
  <c r="BA39" i="226"/>
  <c r="BA39" i="227"/>
  <c r="BA39" i="228"/>
  <c r="BA1086" i="210"/>
  <c r="BA1086" i="214"/>
  <c r="BA1086" i="229"/>
  <c r="BA1086" i="216"/>
  <c r="BA1086" i="217"/>
  <c r="BA1086" i="218"/>
  <c r="BA1086" i="219"/>
  <c r="BA1086" i="220"/>
  <c r="BA1086" i="221"/>
  <c r="BA1086" i="222"/>
  <c r="BA1086" i="223"/>
  <c r="BA1086" i="224"/>
  <c r="BA1086" i="225"/>
  <c r="BA1086" i="226"/>
  <c r="BA1086" i="227"/>
  <c r="BA1086" i="228"/>
  <c r="BA985" i="210"/>
  <c r="BA985" i="214"/>
  <c r="BA985" i="229"/>
  <c r="BA985" i="216"/>
  <c r="BA985" i="217"/>
  <c r="BA985" i="218"/>
  <c r="BA985" i="219"/>
  <c r="BA985" i="220"/>
  <c r="BA985" i="221"/>
  <c r="BA985" i="222"/>
  <c r="BA985" i="223"/>
  <c r="BA985" i="224"/>
  <c r="BA985" i="225"/>
  <c r="BA985" i="226"/>
  <c r="BA985" i="227"/>
  <c r="BA985" i="228"/>
  <c r="BA904" i="210"/>
  <c r="BA904" i="214"/>
  <c r="BA904" i="229"/>
  <c r="BA904" i="216"/>
  <c r="BA904" i="217"/>
  <c r="BA904" i="218"/>
  <c r="BA904" i="219"/>
  <c r="BA904" i="220"/>
  <c r="BA904" i="221"/>
  <c r="BA904" i="222"/>
  <c r="BA904" i="223"/>
  <c r="BA904" i="224"/>
  <c r="BA904" i="225"/>
  <c r="BA904" i="226"/>
  <c r="BA904" i="227"/>
  <c r="BA904" i="228"/>
  <c r="BA816" i="210"/>
  <c r="BA816" i="214"/>
  <c r="BA816" i="229"/>
  <c r="BA816" i="216"/>
  <c r="BA816" i="217"/>
  <c r="BA816" i="218"/>
  <c r="BA816" i="219"/>
  <c r="BA816" i="220"/>
  <c r="BA816" i="221"/>
  <c r="BA816" i="222"/>
  <c r="BA816" i="223"/>
  <c r="BA816" i="224"/>
  <c r="BA816" i="225"/>
  <c r="BA816" i="226"/>
  <c r="BA816" i="227"/>
  <c r="BA816" i="228"/>
  <c r="BA671" i="210"/>
  <c r="BA671" i="214"/>
  <c r="BA671" i="229"/>
  <c r="BA671" i="216"/>
  <c r="BA671" i="217"/>
  <c r="BA671" i="218"/>
  <c r="BA671" i="219"/>
  <c r="BA671" i="220"/>
  <c r="BA671" i="221"/>
  <c r="BA671" i="222"/>
  <c r="BA671" i="223"/>
  <c r="BA671" i="224"/>
  <c r="BA671" i="225"/>
  <c r="BA671" i="226"/>
  <c r="BA671" i="227"/>
  <c r="BA671" i="228"/>
  <c r="BA551" i="210"/>
  <c r="BA551" i="214"/>
  <c r="BA551" i="229"/>
  <c r="BA551" i="216"/>
  <c r="BA551" i="217"/>
  <c r="BA551" i="218"/>
  <c r="BA551" i="219"/>
  <c r="BA551" i="220"/>
  <c r="BA551" i="221"/>
  <c r="BA551" i="222"/>
  <c r="BA551" i="223"/>
  <c r="BA551" i="224"/>
  <c r="BA551" i="225"/>
  <c r="BA551" i="226"/>
  <c r="BA551" i="227"/>
  <c r="BA551" i="228"/>
  <c r="AZ462" i="210"/>
  <c r="AZ462" i="214"/>
  <c r="AZ462" i="229"/>
  <c r="AZ462" i="216"/>
  <c r="AZ462" i="217"/>
  <c r="AZ462" i="218"/>
  <c r="AZ462" i="219"/>
  <c r="AZ462" i="220"/>
  <c r="AZ462" i="221"/>
  <c r="AZ462" i="222"/>
  <c r="AZ462" i="223"/>
  <c r="AZ462" i="224"/>
  <c r="AZ462" i="225"/>
  <c r="AZ462" i="226"/>
  <c r="AZ462" i="227"/>
  <c r="AZ462" i="228"/>
  <c r="BA325" i="210"/>
  <c r="BA325" i="214"/>
  <c r="BA325" i="229"/>
  <c r="BA325" i="216"/>
  <c r="BA325" i="217"/>
  <c r="BA325" i="218"/>
  <c r="BA325" i="219"/>
  <c r="BA325" i="220"/>
  <c r="BA325" i="221"/>
  <c r="BA325" i="222"/>
  <c r="BA325" i="223"/>
  <c r="BA325" i="224"/>
  <c r="BA325" i="225"/>
  <c r="BA325" i="226"/>
  <c r="BA325" i="227"/>
  <c r="BA325" i="228"/>
  <c r="BA158" i="210"/>
  <c r="BA158" i="214"/>
  <c r="BA158" i="229"/>
  <c r="BA158" i="216"/>
  <c r="BA158" i="217"/>
  <c r="BA158" i="218"/>
  <c r="BA158" i="219"/>
  <c r="BA158" i="220"/>
  <c r="BA158" i="221"/>
  <c r="BA158" i="222"/>
  <c r="BA158" i="223"/>
  <c r="BA158" i="224"/>
  <c r="BA158" i="225"/>
  <c r="BA158" i="226"/>
  <c r="BA158" i="227"/>
  <c r="BA158" i="228"/>
  <c r="BA1101" i="210"/>
  <c r="BA1101" i="214"/>
  <c r="BA1101" i="229"/>
  <c r="BA1101" i="216"/>
  <c r="BA1101" i="217"/>
  <c r="BA1101" i="218"/>
  <c r="BA1101" i="219"/>
  <c r="BA1101" i="220"/>
  <c r="BA1101" i="221"/>
  <c r="BA1101" i="222"/>
  <c r="BA1101" i="223"/>
  <c r="BA1101" i="224"/>
  <c r="BA1101" i="225"/>
  <c r="BA1101" i="226"/>
  <c r="BA1101" i="227"/>
  <c r="BA1101" i="228"/>
  <c r="BA954" i="210"/>
  <c r="BA954" i="214"/>
  <c r="BA954" i="229"/>
  <c r="BA954" i="216"/>
  <c r="BA954" i="217"/>
  <c r="BA954" i="218"/>
  <c r="BA954" i="219"/>
  <c r="BA954" i="220"/>
  <c r="BA954" i="221"/>
  <c r="BA954" i="222"/>
  <c r="BA954" i="223"/>
  <c r="BA954" i="224"/>
  <c r="BA954" i="225"/>
  <c r="BA954" i="226"/>
  <c r="BA954" i="227"/>
  <c r="BA954" i="228"/>
  <c r="BA861" i="210"/>
  <c r="BA861" i="214"/>
  <c r="BA861" i="229"/>
  <c r="BA861" i="216"/>
  <c r="BA861" i="217"/>
  <c r="BA861" i="218"/>
  <c r="BA861" i="219"/>
  <c r="BA861" i="220"/>
  <c r="BA861" i="221"/>
  <c r="BA861" i="222"/>
  <c r="BA861" i="223"/>
  <c r="BA861" i="224"/>
  <c r="BA861" i="225"/>
  <c r="BA861" i="226"/>
  <c r="BA861" i="227"/>
  <c r="BA861" i="228"/>
  <c r="BA773" i="210"/>
  <c r="BA773" i="214"/>
  <c r="BA773" i="229"/>
  <c r="BA773" i="216"/>
  <c r="BA773" i="217"/>
  <c r="BA773" i="218"/>
  <c r="BA773" i="219"/>
  <c r="BA773" i="220"/>
  <c r="BA773" i="221"/>
  <c r="BA773" i="222"/>
  <c r="BA773" i="223"/>
  <c r="BA773" i="224"/>
  <c r="BA773" i="225"/>
  <c r="BA773" i="226"/>
  <c r="BA773" i="227"/>
  <c r="BA773" i="228"/>
  <c r="BA681" i="210"/>
  <c r="BA681" i="214"/>
  <c r="BA681" i="229"/>
  <c r="BA681" i="216"/>
  <c r="BA681" i="217"/>
  <c r="BA681" i="218"/>
  <c r="BA681" i="219"/>
  <c r="BA681" i="220"/>
  <c r="BA681" i="221"/>
  <c r="BA681" i="222"/>
  <c r="BA681" i="223"/>
  <c r="BA681" i="224"/>
  <c r="BA681" i="225"/>
  <c r="BA681" i="226"/>
  <c r="BA681" i="227"/>
  <c r="BA681" i="228"/>
  <c r="BA601" i="210"/>
  <c r="BA601" i="214"/>
  <c r="BA601" i="229"/>
  <c r="BA601" i="216"/>
  <c r="BA601" i="217"/>
  <c r="BA601" i="218"/>
  <c r="BA601" i="219"/>
  <c r="BA601" i="220"/>
  <c r="BA601" i="221"/>
  <c r="BA601" i="222"/>
  <c r="BA601" i="223"/>
  <c r="BA601" i="224"/>
  <c r="BA601" i="225"/>
  <c r="BA601" i="226"/>
  <c r="BA601" i="227"/>
  <c r="BA601" i="228"/>
  <c r="BA503" i="210"/>
  <c r="BA503" i="214"/>
  <c r="BA503" i="229"/>
  <c r="BA503" i="216"/>
  <c r="BA503" i="217"/>
  <c r="BA503" i="218"/>
  <c r="BA503" i="219"/>
  <c r="BA503" i="220"/>
  <c r="BA503" i="221"/>
  <c r="BA503" i="222"/>
  <c r="BA503" i="223"/>
  <c r="BA503" i="224"/>
  <c r="BA503" i="225"/>
  <c r="BA503" i="226"/>
  <c r="BA503" i="227"/>
  <c r="BA503" i="228"/>
  <c r="BA410" i="210"/>
  <c r="BA410" i="214"/>
  <c r="BA410" i="229"/>
  <c r="BA410" i="216"/>
  <c r="BA410" i="217"/>
  <c r="BA410" i="218"/>
  <c r="BA410" i="219"/>
  <c r="BA410" i="220"/>
  <c r="BA410" i="221"/>
  <c r="BA410" i="222"/>
  <c r="BA410" i="223"/>
  <c r="BA410" i="224"/>
  <c r="BA410" i="225"/>
  <c r="BA410" i="226"/>
  <c r="BA410" i="227"/>
  <c r="BA410" i="228"/>
  <c r="BA283" i="210"/>
  <c r="BA283" i="214"/>
  <c r="BA283" i="229"/>
  <c r="BA283" i="216"/>
  <c r="BA283" i="217"/>
  <c r="BA283" i="218"/>
  <c r="BA283" i="219"/>
  <c r="BA283" i="220"/>
  <c r="BA283" i="221"/>
  <c r="BA283" i="222"/>
  <c r="BA283" i="223"/>
  <c r="BA283" i="224"/>
  <c r="BA283" i="225"/>
  <c r="BA283" i="226"/>
  <c r="BA283" i="227"/>
  <c r="BA283" i="228"/>
  <c r="G78" i="213"/>
  <c r="AZ78" i="210"/>
  <c r="AZ78" i="214"/>
  <c r="AZ78" i="229"/>
  <c r="AZ78" i="216"/>
  <c r="AZ78" i="217"/>
  <c r="AZ78" i="218"/>
  <c r="AZ78" i="219"/>
  <c r="AZ78" i="220"/>
  <c r="AZ78" i="221"/>
  <c r="AZ78" i="222"/>
  <c r="AZ78" i="223"/>
  <c r="AZ78" i="224"/>
  <c r="AZ78" i="225"/>
  <c r="AZ78" i="226"/>
  <c r="AZ78" i="227"/>
  <c r="AZ78" i="228"/>
  <c r="BA1072" i="210"/>
  <c r="BA1072" i="214"/>
  <c r="BA1072" i="229"/>
  <c r="BA1072" i="216"/>
  <c r="BA1072" i="217"/>
  <c r="BA1072" i="218"/>
  <c r="BA1072" i="219"/>
  <c r="BA1072" i="220"/>
  <c r="BA1072" i="221"/>
  <c r="BA1072" i="222"/>
  <c r="BA1072" i="223"/>
  <c r="BA1072" i="224"/>
  <c r="BA1072" i="225"/>
  <c r="BA1072" i="226"/>
  <c r="BA1072" i="227"/>
  <c r="BA1072" i="228"/>
  <c r="BA969" i="210"/>
  <c r="BA969" i="214"/>
  <c r="BA969" i="229"/>
  <c r="BA969" i="216"/>
  <c r="BA969" i="217"/>
  <c r="BA969" i="218"/>
  <c r="BA969" i="219"/>
  <c r="BA969" i="220"/>
  <c r="BA969" i="221"/>
  <c r="BA969" i="222"/>
  <c r="BA969" i="223"/>
  <c r="BA969" i="224"/>
  <c r="BA969" i="225"/>
  <c r="BA969" i="226"/>
  <c r="BA969" i="227"/>
  <c r="BA969" i="228"/>
  <c r="BA890" i="210"/>
  <c r="BA890" i="214"/>
  <c r="BA890" i="229"/>
  <c r="BA890" i="216"/>
  <c r="BA890" i="217"/>
  <c r="BA890" i="218"/>
  <c r="BA890" i="219"/>
  <c r="BA890" i="220"/>
  <c r="BA890" i="221"/>
  <c r="BA890" i="222"/>
  <c r="BA890" i="223"/>
  <c r="BA890" i="224"/>
  <c r="BA890" i="225"/>
  <c r="BA890" i="226"/>
  <c r="BA890" i="227"/>
  <c r="BA890" i="228"/>
  <c r="BA738" i="210"/>
  <c r="BA738" i="214"/>
  <c r="BA738" i="229"/>
  <c r="BA738" i="216"/>
  <c r="BA738" i="217"/>
  <c r="BA738" i="218"/>
  <c r="BA738" i="219"/>
  <c r="BA738" i="220"/>
  <c r="BA738" i="221"/>
  <c r="BA738" i="222"/>
  <c r="BA738" i="223"/>
  <c r="BA738" i="224"/>
  <c r="BA738" i="225"/>
  <c r="BA738" i="226"/>
  <c r="BA738" i="227"/>
  <c r="BA738" i="228"/>
  <c r="BA663" i="210"/>
  <c r="BA663" i="214"/>
  <c r="BA663" i="229"/>
  <c r="BA663" i="216"/>
  <c r="BA663" i="217"/>
  <c r="BA663" i="218"/>
  <c r="BA663" i="219"/>
  <c r="BA663" i="220"/>
  <c r="BA663" i="221"/>
  <c r="BA663" i="222"/>
  <c r="BA663" i="223"/>
  <c r="BA663" i="224"/>
  <c r="BA663" i="225"/>
  <c r="BA663" i="226"/>
  <c r="BA663" i="227"/>
  <c r="BA663" i="228"/>
  <c r="BA556" i="210"/>
  <c r="BA556" i="214"/>
  <c r="BA556" i="229"/>
  <c r="BA556" i="216"/>
  <c r="BA556" i="217"/>
  <c r="BA556" i="218"/>
  <c r="BA556" i="219"/>
  <c r="BA556" i="220"/>
  <c r="BA556" i="221"/>
  <c r="BA556" i="222"/>
  <c r="BA556" i="223"/>
  <c r="BA556" i="224"/>
  <c r="BA556" i="225"/>
  <c r="BA556" i="226"/>
  <c r="BA556" i="227"/>
  <c r="BA556" i="228"/>
  <c r="AZ469" i="210"/>
  <c r="AZ469" i="214"/>
  <c r="AZ469" i="229"/>
  <c r="AZ469" i="216"/>
  <c r="AZ469" i="217"/>
  <c r="AZ469" i="218"/>
  <c r="AZ469" i="219"/>
  <c r="AZ469" i="220"/>
  <c r="AZ469" i="221"/>
  <c r="AZ469" i="222"/>
  <c r="AZ469" i="223"/>
  <c r="AZ469" i="224"/>
  <c r="AZ469" i="225"/>
  <c r="AZ469" i="226"/>
  <c r="AZ469" i="227"/>
  <c r="AZ469" i="228"/>
  <c r="G469" i="213"/>
  <c r="BA296" i="210"/>
  <c r="BA296" i="214"/>
  <c r="BA296" i="229"/>
  <c r="BA296" i="216"/>
  <c r="BA296" i="217"/>
  <c r="BA296" i="218"/>
  <c r="BA296" i="219"/>
  <c r="BA296" i="220"/>
  <c r="BA296" i="221"/>
  <c r="BA296" i="222"/>
  <c r="BA296" i="223"/>
  <c r="BA296" i="224"/>
  <c r="BA296" i="225"/>
  <c r="BA296" i="226"/>
  <c r="BA296" i="227"/>
  <c r="BA296" i="228"/>
  <c r="BA135" i="210"/>
  <c r="BA135" i="214"/>
  <c r="BA135" i="229"/>
  <c r="BA135" i="216"/>
  <c r="BA135" i="217"/>
  <c r="BA135" i="218"/>
  <c r="BA135" i="219"/>
  <c r="BA135" i="220"/>
  <c r="BA135" i="221"/>
  <c r="BA135" i="222"/>
  <c r="BA135" i="223"/>
  <c r="BA135" i="224"/>
  <c r="BA135" i="225"/>
  <c r="BA135" i="226"/>
  <c r="BA135" i="227"/>
  <c r="BA135" i="228"/>
  <c r="BA1099" i="210"/>
  <c r="BA1099" i="214"/>
  <c r="BA1099" i="229"/>
  <c r="BA1099" i="216"/>
  <c r="BA1099" i="217"/>
  <c r="BA1099" i="218"/>
  <c r="BA1099" i="219"/>
  <c r="BA1099" i="220"/>
  <c r="BA1099" i="221"/>
  <c r="BA1099" i="222"/>
  <c r="BA1099" i="223"/>
  <c r="BA1099" i="224"/>
  <c r="BA1099" i="225"/>
  <c r="BA1099" i="226"/>
  <c r="BA1099" i="227"/>
  <c r="BA1099" i="228"/>
  <c r="BA1012" i="210"/>
  <c r="BA1012" i="214"/>
  <c r="BA1012" i="229"/>
  <c r="BA1012" i="216"/>
  <c r="BA1012" i="217"/>
  <c r="BA1012" i="218"/>
  <c r="BA1012" i="219"/>
  <c r="BA1012" i="220"/>
  <c r="BA1012" i="221"/>
  <c r="BA1012" i="222"/>
  <c r="BA1012" i="223"/>
  <c r="BA1012" i="224"/>
  <c r="BA1012" i="225"/>
  <c r="BA1012" i="226"/>
  <c r="BA1012" i="227"/>
  <c r="BA1012" i="228"/>
  <c r="BA909" i="210"/>
  <c r="BA909" i="214"/>
  <c r="BA909" i="229"/>
  <c r="BA909" i="216"/>
  <c r="BA909" i="217"/>
  <c r="BA909" i="218"/>
  <c r="BA909" i="219"/>
  <c r="BA909" i="220"/>
  <c r="BA909" i="221"/>
  <c r="BA909" i="222"/>
  <c r="BA909" i="223"/>
  <c r="BA909" i="224"/>
  <c r="BA909" i="225"/>
  <c r="BA909" i="226"/>
  <c r="BA909" i="227"/>
  <c r="BA909" i="228"/>
  <c r="BA814" i="210"/>
  <c r="BA814" i="214"/>
  <c r="BA814" i="229"/>
  <c r="BA814" i="216"/>
  <c r="BA814" i="217"/>
  <c r="BA814" i="218"/>
  <c r="BA814" i="219"/>
  <c r="BA814" i="220"/>
  <c r="BA814" i="221"/>
  <c r="BA814" i="222"/>
  <c r="BA814" i="223"/>
  <c r="BA814" i="224"/>
  <c r="BA814" i="225"/>
  <c r="BA814" i="226"/>
  <c r="BA814" i="227"/>
  <c r="BA814" i="228"/>
  <c r="BA675" i="210"/>
  <c r="BA675" i="214"/>
  <c r="BA675" i="229"/>
  <c r="BA675" i="216"/>
  <c r="BA675" i="217"/>
  <c r="BA675" i="218"/>
  <c r="BA675" i="219"/>
  <c r="BA675" i="220"/>
  <c r="BA675" i="221"/>
  <c r="BA675" i="222"/>
  <c r="BA675" i="223"/>
  <c r="BA675" i="224"/>
  <c r="BA675" i="225"/>
  <c r="BA675" i="226"/>
  <c r="BA675" i="227"/>
  <c r="BA675" i="228"/>
  <c r="BA555" i="210"/>
  <c r="BA555" i="214"/>
  <c r="BA555" i="229"/>
  <c r="BA555" i="216"/>
  <c r="BA555" i="217"/>
  <c r="BA555" i="218"/>
  <c r="BA555" i="219"/>
  <c r="BA555" i="220"/>
  <c r="BA555" i="221"/>
  <c r="BA555" i="222"/>
  <c r="BA555" i="223"/>
  <c r="BA555" i="224"/>
  <c r="BA555" i="225"/>
  <c r="BA555" i="226"/>
  <c r="BA555" i="227"/>
  <c r="BA555" i="228"/>
  <c r="BA304" i="210"/>
  <c r="BA304" i="214"/>
  <c r="BA304" i="229"/>
  <c r="BA304" i="216"/>
  <c r="BA304" i="217"/>
  <c r="BA304" i="218"/>
  <c r="BA304" i="219"/>
  <c r="BA304" i="220"/>
  <c r="BA304" i="221"/>
  <c r="BA304" i="222"/>
  <c r="BA304" i="223"/>
  <c r="BA304" i="224"/>
  <c r="BA304" i="225"/>
  <c r="BA304" i="226"/>
  <c r="BA304" i="227"/>
  <c r="BA304" i="228"/>
  <c r="BA154" i="210"/>
  <c r="BA154" i="214"/>
  <c r="BA154" i="229"/>
  <c r="BA154" i="216"/>
  <c r="BA154" i="217"/>
  <c r="BA154" i="218"/>
  <c r="BA154" i="219"/>
  <c r="BA154" i="220"/>
  <c r="BA154" i="221"/>
  <c r="BA154" i="222"/>
  <c r="BA154" i="223"/>
  <c r="BA154" i="224"/>
  <c r="BA154" i="225"/>
  <c r="BA154" i="226"/>
  <c r="BA154" i="227"/>
  <c r="BA154" i="228"/>
  <c r="BA1090" i="210"/>
  <c r="BA1090" i="214"/>
  <c r="BA1090" i="229"/>
  <c r="BA1090" i="216"/>
  <c r="BA1090" i="217"/>
  <c r="BA1090" i="218"/>
  <c r="BA1090" i="219"/>
  <c r="BA1090" i="220"/>
  <c r="BA1090" i="221"/>
  <c r="BA1090" i="222"/>
  <c r="BA1090" i="223"/>
  <c r="BA1090" i="224"/>
  <c r="BA1090" i="225"/>
  <c r="BA1090" i="226"/>
  <c r="BA1090" i="227"/>
  <c r="BA1090" i="228"/>
  <c r="BA919" i="210"/>
  <c r="BA919" i="214"/>
  <c r="BA919" i="229"/>
  <c r="BA919" i="216"/>
  <c r="BA919" i="217"/>
  <c r="BA919" i="218"/>
  <c r="BA919" i="219"/>
  <c r="BA919" i="220"/>
  <c r="BA919" i="221"/>
  <c r="BA919" i="222"/>
  <c r="BA919" i="223"/>
  <c r="BA919" i="224"/>
  <c r="BA919" i="225"/>
  <c r="BA919" i="226"/>
  <c r="BA919" i="227"/>
  <c r="BA919" i="228"/>
  <c r="BA833" i="210"/>
  <c r="BA833" i="214"/>
  <c r="BA833" i="229"/>
  <c r="BA833" i="216"/>
  <c r="BA833" i="217"/>
  <c r="BA833" i="218"/>
  <c r="BA833" i="219"/>
  <c r="BA833" i="220"/>
  <c r="BA833" i="221"/>
  <c r="BA833" i="222"/>
  <c r="BA833" i="223"/>
  <c r="BA833" i="224"/>
  <c r="BA833" i="225"/>
  <c r="BA833" i="226"/>
  <c r="BA833" i="227"/>
  <c r="BA833" i="228"/>
  <c r="BA717" i="210"/>
  <c r="BA717" i="214"/>
  <c r="BA717" i="229"/>
  <c r="BA717" i="216"/>
  <c r="BA717" i="217"/>
  <c r="BA717" i="218"/>
  <c r="BA717" i="219"/>
  <c r="BA717" i="220"/>
  <c r="BA717" i="221"/>
  <c r="BA717" i="222"/>
  <c r="BA717" i="223"/>
  <c r="BA717" i="224"/>
  <c r="BA717" i="225"/>
  <c r="BA717" i="226"/>
  <c r="BA717" i="227"/>
  <c r="BA717" i="228"/>
  <c r="BA548" i="210"/>
  <c r="BA548" i="214"/>
  <c r="BA548" i="229"/>
  <c r="BA548" i="216"/>
  <c r="BA548" i="217"/>
  <c r="BA548" i="218"/>
  <c r="BA548" i="219"/>
  <c r="BA548" i="220"/>
  <c r="BA548" i="221"/>
  <c r="BA548" i="222"/>
  <c r="BA548" i="223"/>
  <c r="BA548" i="224"/>
  <c r="BA548" i="225"/>
  <c r="BA548" i="226"/>
  <c r="BA548" i="227"/>
  <c r="BA548" i="228"/>
  <c r="BA303" i="210"/>
  <c r="BA303" i="214"/>
  <c r="BA303" i="229"/>
  <c r="BA303" i="216"/>
  <c r="BA303" i="217"/>
  <c r="BA303" i="218"/>
  <c r="BA303" i="219"/>
  <c r="BA303" i="220"/>
  <c r="BA303" i="221"/>
  <c r="BA303" i="222"/>
  <c r="BA303" i="223"/>
  <c r="BA303" i="224"/>
  <c r="BA303" i="225"/>
  <c r="BA303" i="226"/>
  <c r="BA303" i="227"/>
  <c r="BA303" i="228"/>
  <c r="BA104" i="210"/>
  <c r="BA104" i="214"/>
  <c r="BA104" i="229"/>
  <c r="BA104" i="216"/>
  <c r="BA104" i="217"/>
  <c r="BA104" i="218"/>
  <c r="BA104" i="219"/>
  <c r="BA104" i="220"/>
  <c r="BA104" i="221"/>
  <c r="BA104" i="222"/>
  <c r="BA104" i="223"/>
  <c r="BA104" i="224"/>
  <c r="BA104" i="225"/>
  <c r="BA104" i="226"/>
  <c r="BA104" i="227"/>
  <c r="BA104" i="228"/>
  <c r="AZ1045" i="210"/>
  <c r="AZ1045" i="214"/>
  <c r="AZ1045" i="229"/>
  <c r="AZ1045" i="216"/>
  <c r="AZ1045" i="217"/>
  <c r="AZ1045" i="218"/>
  <c r="AZ1045" i="219"/>
  <c r="AZ1045" i="220"/>
  <c r="AZ1045" i="221"/>
  <c r="AZ1045" i="222"/>
  <c r="AZ1045" i="223"/>
  <c r="AZ1045" i="224"/>
  <c r="AZ1045" i="225"/>
  <c r="AZ1045" i="226"/>
  <c r="AZ1045" i="227"/>
  <c r="AZ1045" i="228"/>
  <c r="G349" i="213"/>
  <c r="AZ349" i="210"/>
  <c r="AZ349" i="214"/>
  <c r="AZ349" i="229"/>
  <c r="AZ349" i="216"/>
  <c r="AZ349" i="217"/>
  <c r="AZ349" i="218"/>
  <c r="AZ349" i="219"/>
  <c r="AZ349" i="220"/>
  <c r="AZ349" i="221"/>
  <c r="AZ349" i="222"/>
  <c r="AZ349" i="223"/>
  <c r="AZ349" i="224"/>
  <c r="AZ349" i="225"/>
  <c r="AZ349" i="226"/>
  <c r="AZ349" i="227"/>
  <c r="AZ349" i="228"/>
  <c r="BA520" i="210"/>
  <c r="BA520" i="214"/>
  <c r="BA520" i="229"/>
  <c r="BA520" i="216"/>
  <c r="BA520" i="217"/>
  <c r="BA520" i="218"/>
  <c r="BA520" i="219"/>
  <c r="BA520" i="220"/>
  <c r="BA520" i="221"/>
  <c r="BA520" i="222"/>
  <c r="BA520" i="223"/>
  <c r="BA520" i="224"/>
  <c r="BA520" i="225"/>
  <c r="BA520" i="226"/>
  <c r="BA520" i="227"/>
  <c r="BA520" i="228"/>
  <c r="J28" i="226"/>
  <c r="J28" i="217"/>
  <c r="J28" i="228"/>
  <c r="J28" i="220"/>
  <c r="J28" i="219"/>
  <c r="K28" i="221"/>
  <c r="K28" i="227"/>
  <c r="J28" i="225"/>
  <c r="J28" i="224"/>
  <c r="J35" i="53"/>
  <c r="J28" i="216"/>
  <c r="J39" i="53"/>
  <c r="K28" i="222"/>
  <c r="J17" i="53"/>
  <c r="J52" i="53"/>
  <c r="J23" i="53"/>
  <c r="J21" i="53"/>
  <c r="K28" i="223"/>
  <c r="J51" i="53"/>
  <c r="K23" i="53"/>
  <c r="AC37" i="210"/>
  <c r="J28" i="222"/>
  <c r="G1018" i="213"/>
  <c r="G986" i="213"/>
  <c r="G1028" i="213"/>
  <c r="G928" i="213"/>
  <c r="G897" i="213"/>
  <c r="G1046" i="213"/>
  <c r="G752" i="213"/>
  <c r="G760" i="213"/>
  <c r="G706" i="213"/>
  <c r="G562" i="213"/>
  <c r="G453" i="213"/>
  <c r="G477" i="213"/>
  <c r="G463" i="213"/>
  <c r="G445" i="213"/>
  <c r="G312" i="213"/>
  <c r="G338" i="213"/>
  <c r="G257" i="213"/>
  <c r="G177" i="213"/>
  <c r="G93" i="213"/>
  <c r="G352" i="213"/>
  <c r="G236" i="213"/>
  <c r="G212" i="213"/>
  <c r="G172" i="213"/>
  <c r="G148" i="213"/>
  <c r="G132" i="213"/>
  <c r="G96" i="213"/>
  <c r="G332" i="213"/>
  <c r="G286" i="213"/>
  <c r="G857" i="213"/>
  <c r="G630" i="213"/>
  <c r="G678" i="213"/>
  <c r="G263" i="213"/>
  <c r="G253" i="213"/>
  <c r="G121" i="213"/>
  <c r="G232" i="213"/>
  <c r="G208" i="213"/>
  <c r="G168" i="213"/>
  <c r="G144" i="213"/>
  <c r="G128" i="213"/>
  <c r="G6" i="213"/>
  <c r="G44" i="213"/>
  <c r="G1066" i="213"/>
  <c r="G1002" i="213"/>
  <c r="G849" i="213"/>
  <c r="G1054" i="213"/>
  <c r="G852" i="213"/>
  <c r="G746" i="213"/>
  <c r="G606" i="213"/>
  <c r="G602" i="213"/>
  <c r="G570" i="213"/>
  <c r="G423" i="213"/>
  <c r="G435" i="213"/>
  <c r="G590" i="213"/>
  <c r="G382" i="213"/>
  <c r="G364" i="213"/>
  <c r="G201" i="213"/>
  <c r="G117" i="213"/>
  <c r="G248" i="213"/>
  <c r="G228" i="213"/>
  <c r="G192" i="213"/>
  <c r="G160" i="213"/>
  <c r="G140" i="213"/>
  <c r="G124" i="213"/>
  <c r="G1122" i="213"/>
  <c r="G964" i="213"/>
  <c r="G915" i="213"/>
  <c r="G873" i="213"/>
  <c r="G825" i="213"/>
  <c r="G795" i="213"/>
  <c r="G690" i="213"/>
  <c r="G642" i="213"/>
  <c r="G694" i="213"/>
  <c r="G584" i="213"/>
  <c r="G566" i="213"/>
  <c r="G449" i="213"/>
  <c r="G275" i="213"/>
  <c r="G267" i="213"/>
  <c r="G185" i="213"/>
  <c r="G105" i="213"/>
  <c r="G244" i="213"/>
  <c r="G220" i="213"/>
  <c r="G188" i="213"/>
  <c r="G136" i="213"/>
  <c r="G100" i="213"/>
  <c r="V41" i="19"/>
  <c r="Z41" i="19"/>
  <c r="M41" i="19" l="1"/>
  <c r="I41" i="19"/>
  <c r="F41" i="19" s="1"/>
  <c r="BA185" i="210"/>
  <c r="BA185" i="214"/>
  <c r="BA185" i="229"/>
  <c r="BA185" i="216"/>
  <c r="BA185" i="217"/>
  <c r="BA185" i="218"/>
  <c r="BA185" i="219"/>
  <c r="BA185" i="220"/>
  <c r="BA185" i="221"/>
  <c r="BA185" i="222"/>
  <c r="BA185" i="223"/>
  <c r="BA185" i="224"/>
  <c r="BA185" i="225"/>
  <c r="BA185" i="226"/>
  <c r="BA185" i="227"/>
  <c r="BA185" i="228"/>
  <c r="G436" i="213"/>
  <c r="AZ436" i="210"/>
  <c r="AZ436" i="214"/>
  <c r="AZ436" i="229"/>
  <c r="AZ436" i="216"/>
  <c r="AZ436" i="217"/>
  <c r="AZ436" i="218"/>
  <c r="AZ436" i="219"/>
  <c r="AZ436" i="220"/>
  <c r="AZ436" i="221"/>
  <c r="AZ436" i="222"/>
  <c r="AZ436" i="223"/>
  <c r="AZ436" i="224"/>
  <c r="AZ436" i="225"/>
  <c r="AZ436" i="226"/>
  <c r="AZ436" i="227"/>
  <c r="AZ436" i="228"/>
  <c r="G929" i="213"/>
  <c r="AZ929" i="210"/>
  <c r="AZ929" i="214"/>
  <c r="AZ929" i="229"/>
  <c r="AZ929" i="216"/>
  <c r="AZ929" i="217"/>
  <c r="AZ929" i="218"/>
  <c r="AZ929" i="219"/>
  <c r="AZ929" i="220"/>
  <c r="AZ929" i="221"/>
  <c r="AZ929" i="222"/>
  <c r="AZ929" i="223"/>
  <c r="AZ929" i="224"/>
  <c r="AZ929" i="225"/>
  <c r="AZ929" i="226"/>
  <c r="AZ929" i="227"/>
  <c r="AZ929" i="228"/>
  <c r="BA267" i="210"/>
  <c r="BA267" i="214"/>
  <c r="BA267" i="229"/>
  <c r="BA267" i="216"/>
  <c r="BA267" i="217"/>
  <c r="BA267" i="218"/>
  <c r="BA267" i="219"/>
  <c r="BA267" i="220"/>
  <c r="BA267" i="221"/>
  <c r="BA267" i="222"/>
  <c r="BA267" i="223"/>
  <c r="BA267" i="224"/>
  <c r="BA267" i="225"/>
  <c r="BA267" i="226"/>
  <c r="BA267" i="227"/>
  <c r="BA267" i="228"/>
  <c r="G796" i="213"/>
  <c r="AZ796" i="210"/>
  <c r="AZ796" i="214"/>
  <c r="AZ796" i="229"/>
  <c r="AZ796" i="216"/>
  <c r="AZ796" i="217"/>
  <c r="AZ796" i="218"/>
  <c r="AZ796" i="219"/>
  <c r="AZ796" i="220"/>
  <c r="AZ796" i="221"/>
  <c r="AZ796" i="222"/>
  <c r="AZ796" i="223"/>
  <c r="AZ796" i="224"/>
  <c r="AZ796" i="225"/>
  <c r="AZ796" i="226"/>
  <c r="AZ796" i="227"/>
  <c r="AZ796" i="228"/>
  <c r="BA100" i="210"/>
  <c r="BA100" i="214"/>
  <c r="BA100" i="229"/>
  <c r="BA100" i="216"/>
  <c r="BA100" i="217"/>
  <c r="BA100" i="218"/>
  <c r="BA100" i="219"/>
  <c r="BA100" i="220"/>
  <c r="BA100" i="221"/>
  <c r="BA100" i="222"/>
  <c r="BA100" i="223"/>
  <c r="BA100" i="224"/>
  <c r="BA100" i="225"/>
  <c r="BA100" i="226"/>
  <c r="BA100" i="227"/>
  <c r="BA100" i="228"/>
  <c r="BA244" i="210"/>
  <c r="BA244" i="214"/>
  <c r="BA244" i="229"/>
  <c r="BA244" i="216"/>
  <c r="BA244" i="217"/>
  <c r="BA244" i="218"/>
  <c r="BA244" i="219"/>
  <c r="BA244" i="220"/>
  <c r="BA244" i="221"/>
  <c r="BA244" i="222"/>
  <c r="BA244" i="223"/>
  <c r="BA244" i="224"/>
  <c r="BA244" i="225"/>
  <c r="BA244" i="226"/>
  <c r="BA244" i="227"/>
  <c r="BA244" i="228"/>
  <c r="BA275" i="210"/>
  <c r="BA275" i="214"/>
  <c r="BA275" i="229"/>
  <c r="BA275" i="216"/>
  <c r="BA275" i="217"/>
  <c r="BA275" i="218"/>
  <c r="BA275" i="219"/>
  <c r="BA275" i="220"/>
  <c r="BA275" i="221"/>
  <c r="BA275" i="222"/>
  <c r="BA275" i="223"/>
  <c r="BA275" i="224"/>
  <c r="BA275" i="225"/>
  <c r="BA275" i="226"/>
  <c r="BA275" i="227"/>
  <c r="BA275" i="228"/>
  <c r="BA694" i="210"/>
  <c r="BA694" i="214"/>
  <c r="BA694" i="229"/>
  <c r="BA694" i="216"/>
  <c r="BA694" i="217"/>
  <c r="BA694" i="218"/>
  <c r="BA694" i="219"/>
  <c r="BA694" i="220"/>
  <c r="BA694" i="221"/>
  <c r="BA694" i="222"/>
  <c r="BA694" i="223"/>
  <c r="BA694" i="224"/>
  <c r="BA694" i="225"/>
  <c r="BA694" i="226"/>
  <c r="BA694" i="227"/>
  <c r="BA694" i="228"/>
  <c r="G826" i="213"/>
  <c r="AZ826" i="210"/>
  <c r="AZ826" i="214"/>
  <c r="AZ826" i="229"/>
  <c r="AZ826" i="216"/>
  <c r="AZ826" i="217"/>
  <c r="AZ826" i="218"/>
  <c r="AZ826" i="219"/>
  <c r="AZ826" i="220"/>
  <c r="AZ826" i="221"/>
  <c r="AZ826" i="222"/>
  <c r="AZ826" i="223"/>
  <c r="AZ826" i="224"/>
  <c r="AZ826" i="225"/>
  <c r="AZ826" i="226"/>
  <c r="AZ826" i="227"/>
  <c r="AZ826" i="228"/>
  <c r="G965" i="213"/>
  <c r="AZ965" i="210"/>
  <c r="AZ965" i="214"/>
  <c r="AZ965" i="229"/>
  <c r="AZ965" i="216"/>
  <c r="AZ965" i="217"/>
  <c r="AZ965" i="218"/>
  <c r="AZ965" i="219"/>
  <c r="AZ965" i="220"/>
  <c r="AZ965" i="221"/>
  <c r="AZ965" i="222"/>
  <c r="AZ965" i="223"/>
  <c r="AZ965" i="224"/>
  <c r="AZ965" i="225"/>
  <c r="AZ965" i="226"/>
  <c r="AZ965" i="227"/>
  <c r="AZ965" i="228"/>
  <c r="BA140" i="210"/>
  <c r="BA140" i="214"/>
  <c r="BA140" i="229"/>
  <c r="BA140" i="216"/>
  <c r="BA140" i="217"/>
  <c r="BA140" i="218"/>
  <c r="BA140" i="219"/>
  <c r="BA140" i="220"/>
  <c r="BA140" i="221"/>
  <c r="BA140" i="222"/>
  <c r="BA140" i="223"/>
  <c r="BA140" i="224"/>
  <c r="BA140" i="225"/>
  <c r="BA140" i="226"/>
  <c r="BA140" i="227"/>
  <c r="BA140" i="228"/>
  <c r="BA248" i="210"/>
  <c r="BA248" i="214"/>
  <c r="BA248" i="229"/>
  <c r="BA248" i="216"/>
  <c r="BA248" i="217"/>
  <c r="BA248" i="218"/>
  <c r="BA248" i="219"/>
  <c r="BA248" i="220"/>
  <c r="BA248" i="221"/>
  <c r="BA248" i="222"/>
  <c r="BA248" i="223"/>
  <c r="BA248" i="224"/>
  <c r="BA248" i="225"/>
  <c r="BA248" i="226"/>
  <c r="BA248" i="227"/>
  <c r="BA248" i="228"/>
  <c r="AZ383" i="210"/>
  <c r="AZ383" i="214"/>
  <c r="AZ383" i="229"/>
  <c r="AZ383" i="216"/>
  <c r="AZ383" i="217"/>
  <c r="AZ383" i="218"/>
  <c r="AZ383" i="219"/>
  <c r="AZ383" i="220"/>
  <c r="AZ383" i="221"/>
  <c r="AZ383" i="222"/>
  <c r="AZ383" i="223"/>
  <c r="AZ383" i="224"/>
  <c r="AZ383" i="225"/>
  <c r="AZ383" i="226"/>
  <c r="AZ383" i="227"/>
  <c r="AZ383" i="228"/>
  <c r="G747" i="213"/>
  <c r="AZ747" i="210"/>
  <c r="AZ747" i="214"/>
  <c r="AZ747" i="229"/>
  <c r="AZ747" i="216"/>
  <c r="AZ747" i="217"/>
  <c r="AZ747" i="218"/>
  <c r="AZ747" i="219"/>
  <c r="AZ747" i="220"/>
  <c r="AZ747" i="221"/>
  <c r="AZ747" i="222"/>
  <c r="AZ747" i="223"/>
  <c r="AZ747" i="224"/>
  <c r="AZ747" i="225"/>
  <c r="AZ747" i="226"/>
  <c r="AZ747" i="227"/>
  <c r="AZ747" i="228"/>
  <c r="BA1002" i="210"/>
  <c r="BA1002" i="214"/>
  <c r="BA1002" i="229"/>
  <c r="BA1002" i="216"/>
  <c r="BA1002" i="217"/>
  <c r="BA1002" i="218"/>
  <c r="BA1002" i="219"/>
  <c r="BA1002" i="220"/>
  <c r="BA1002" i="221"/>
  <c r="BA1002" i="222"/>
  <c r="BA1002" i="223"/>
  <c r="BA1002" i="224"/>
  <c r="BA1002" i="225"/>
  <c r="BA1002" i="226"/>
  <c r="BA1002" i="227"/>
  <c r="BA1002" i="228"/>
  <c r="BA168" i="210"/>
  <c r="BA168" i="214"/>
  <c r="BA168" i="229"/>
  <c r="BA168" i="216"/>
  <c r="BA168" i="217"/>
  <c r="BA168" i="218"/>
  <c r="BA168" i="219"/>
  <c r="BA168" i="220"/>
  <c r="BA168" i="221"/>
  <c r="BA168" i="222"/>
  <c r="BA168" i="223"/>
  <c r="BA168" i="224"/>
  <c r="BA168" i="225"/>
  <c r="BA168" i="226"/>
  <c r="BA168" i="227"/>
  <c r="BA168" i="228"/>
  <c r="BA253" i="210"/>
  <c r="BA253" i="214"/>
  <c r="BA253" i="229"/>
  <c r="BA253" i="216"/>
  <c r="BA253" i="217"/>
  <c r="BA253" i="218"/>
  <c r="BA253" i="219"/>
  <c r="BA253" i="220"/>
  <c r="BA253" i="221"/>
  <c r="BA253" i="222"/>
  <c r="BA253" i="223"/>
  <c r="BA253" i="224"/>
  <c r="BA253" i="225"/>
  <c r="BA253" i="226"/>
  <c r="BA253" i="227"/>
  <c r="BA253" i="228"/>
  <c r="BA630" i="210"/>
  <c r="BA630" i="214"/>
  <c r="BA630" i="229"/>
  <c r="BA630" i="216"/>
  <c r="BA630" i="217"/>
  <c r="BA630" i="218"/>
  <c r="BA630" i="219"/>
  <c r="BA630" i="220"/>
  <c r="BA630" i="221"/>
  <c r="BA630" i="222"/>
  <c r="BA630" i="223"/>
  <c r="BA630" i="224"/>
  <c r="BA630" i="225"/>
  <c r="BA630" i="226"/>
  <c r="BA630" i="227"/>
  <c r="BA630" i="228"/>
  <c r="BA96" i="210"/>
  <c r="BA96" i="214"/>
  <c r="BA96" i="229"/>
  <c r="BA96" i="216"/>
  <c r="BA96" i="217"/>
  <c r="BA96" i="218"/>
  <c r="BA96" i="219"/>
  <c r="BA96" i="220"/>
  <c r="BA96" i="221"/>
  <c r="BA96" i="222"/>
  <c r="BA96" i="223"/>
  <c r="BA96" i="224"/>
  <c r="BA96" i="225"/>
  <c r="BA96" i="226"/>
  <c r="BA96" i="227"/>
  <c r="BA96" i="228"/>
  <c r="BA212" i="210"/>
  <c r="BA212" i="214"/>
  <c r="BA212" i="229"/>
  <c r="BA212" i="216"/>
  <c r="BA212" i="217"/>
  <c r="BA212" i="218"/>
  <c r="BA212" i="219"/>
  <c r="BA212" i="220"/>
  <c r="BA212" i="221"/>
  <c r="BA212" i="222"/>
  <c r="BA212" i="223"/>
  <c r="BA212" i="224"/>
  <c r="BA212" i="225"/>
  <c r="BA212" i="226"/>
  <c r="BA212" i="227"/>
  <c r="BA212" i="228"/>
  <c r="BA177" i="210"/>
  <c r="BA177" i="214"/>
  <c r="BA177" i="229"/>
  <c r="BA177" i="216"/>
  <c r="BA177" i="217"/>
  <c r="BA177" i="218"/>
  <c r="BA177" i="219"/>
  <c r="BA177" i="220"/>
  <c r="BA177" i="221"/>
  <c r="BA177" i="222"/>
  <c r="BA177" i="223"/>
  <c r="BA177" i="224"/>
  <c r="BA177" i="225"/>
  <c r="BA177" i="226"/>
  <c r="BA177" i="227"/>
  <c r="BA177" i="228"/>
  <c r="G446" i="213"/>
  <c r="AZ446" i="210"/>
  <c r="AZ446" i="214"/>
  <c r="AZ446" i="229"/>
  <c r="AZ446" i="216"/>
  <c r="AZ446" i="217"/>
  <c r="AZ446" i="218"/>
  <c r="AZ446" i="219"/>
  <c r="AZ446" i="220"/>
  <c r="AZ446" i="221"/>
  <c r="AZ446" i="222"/>
  <c r="AZ446" i="223"/>
  <c r="AZ446" i="224"/>
  <c r="AZ446" i="225"/>
  <c r="AZ446" i="226"/>
  <c r="AZ446" i="227"/>
  <c r="AZ446" i="228"/>
  <c r="G563" i="213"/>
  <c r="AZ563" i="210"/>
  <c r="AZ563" i="214"/>
  <c r="AZ563" i="229"/>
  <c r="AZ563" i="216"/>
  <c r="AZ563" i="217"/>
  <c r="AZ563" i="219"/>
  <c r="AZ563" i="218"/>
  <c r="AZ563" i="220"/>
  <c r="AZ563" i="221"/>
  <c r="AZ563" i="222"/>
  <c r="AZ563" i="223"/>
  <c r="AZ563" i="224"/>
  <c r="AZ563" i="225"/>
  <c r="AZ563" i="226"/>
  <c r="AZ563" i="227"/>
  <c r="AZ563" i="228"/>
  <c r="AZ1047" i="210"/>
  <c r="AZ1047" i="214"/>
  <c r="AZ1047" i="229"/>
  <c r="AZ1047" i="216"/>
  <c r="AZ1047" i="217"/>
  <c r="AZ1047" i="218"/>
  <c r="AZ1047" i="219"/>
  <c r="AZ1047" i="220"/>
  <c r="AZ1047" i="221"/>
  <c r="AZ1047" i="222"/>
  <c r="AZ1047" i="223"/>
  <c r="AZ1047" i="224"/>
  <c r="AZ1047" i="225"/>
  <c r="AZ1047" i="226"/>
  <c r="AZ1047" i="227"/>
  <c r="AZ1047" i="228"/>
  <c r="BA986" i="210"/>
  <c r="BA986" i="214"/>
  <c r="BA986" i="229"/>
  <c r="BA986" i="216"/>
  <c r="BA986" i="217"/>
  <c r="BA986" i="218"/>
  <c r="BA986" i="219"/>
  <c r="BA986" i="220"/>
  <c r="BA986" i="221"/>
  <c r="BA986" i="222"/>
  <c r="BA986" i="223"/>
  <c r="BA986" i="224"/>
  <c r="BA986" i="225"/>
  <c r="BA986" i="226"/>
  <c r="BA986" i="227"/>
  <c r="BA986" i="228"/>
  <c r="BA522" i="210"/>
  <c r="BA522" i="214"/>
  <c r="BA522" i="229"/>
  <c r="BA522" i="216"/>
  <c r="BA522" i="217"/>
  <c r="BA522" i="218"/>
  <c r="BA522" i="219"/>
  <c r="BA522" i="220"/>
  <c r="BA522" i="221"/>
  <c r="BA522" i="222"/>
  <c r="BA522" i="223"/>
  <c r="BA522" i="224"/>
  <c r="BA522" i="225"/>
  <c r="BA522" i="226"/>
  <c r="BA522" i="227"/>
  <c r="BA522" i="228"/>
  <c r="BA822" i="210"/>
  <c r="BA822" i="214"/>
  <c r="BA822" i="229"/>
  <c r="BA822" i="216"/>
  <c r="BA822" i="217"/>
  <c r="BA822" i="218"/>
  <c r="BA822" i="219"/>
  <c r="BA822" i="220"/>
  <c r="BA822" i="221"/>
  <c r="BA822" i="222"/>
  <c r="BA822" i="223"/>
  <c r="BA822" i="224"/>
  <c r="BA822" i="225"/>
  <c r="BA822" i="226"/>
  <c r="BA822" i="227"/>
  <c r="BA822" i="228"/>
  <c r="BA641" i="210"/>
  <c r="BA641" i="214"/>
  <c r="BA641" i="229"/>
  <c r="BA641" i="216"/>
  <c r="BA641" i="217"/>
  <c r="BA641" i="218"/>
  <c r="BA641" i="219"/>
  <c r="BA641" i="220"/>
  <c r="BA641" i="221"/>
  <c r="BA641" i="222"/>
  <c r="BA641" i="223"/>
  <c r="BA641" i="224"/>
  <c r="BA641" i="225"/>
  <c r="BA641" i="226"/>
  <c r="BA641" i="227"/>
  <c r="BA641" i="228"/>
  <c r="G720" i="213"/>
  <c r="AZ720" i="210"/>
  <c r="AZ720" i="214"/>
  <c r="AZ720" i="229"/>
  <c r="AZ720" i="216"/>
  <c r="AZ720" i="217"/>
  <c r="AZ720" i="218"/>
  <c r="AZ720" i="219"/>
  <c r="AZ720" i="220"/>
  <c r="AZ720" i="221"/>
  <c r="AZ720" i="222"/>
  <c r="AZ720" i="223"/>
  <c r="AZ720" i="224"/>
  <c r="AZ720" i="225"/>
  <c r="AZ720" i="226"/>
  <c r="AZ720" i="227"/>
  <c r="AZ720" i="228"/>
  <c r="BA62" i="210"/>
  <c r="BA62" i="214"/>
  <c r="BA62" i="229"/>
  <c r="BA62" i="216"/>
  <c r="BA62" i="217"/>
  <c r="BA62" i="218"/>
  <c r="BA62" i="219"/>
  <c r="BA62" i="220"/>
  <c r="BA62" i="221"/>
  <c r="BA62" i="222"/>
  <c r="BA62" i="223"/>
  <c r="BA62" i="224"/>
  <c r="BA62" i="225"/>
  <c r="BA62" i="226"/>
  <c r="BA62" i="227"/>
  <c r="BA62" i="228"/>
  <c r="BA867" i="210"/>
  <c r="BA867" i="214"/>
  <c r="BA867" i="229"/>
  <c r="BA867" i="216"/>
  <c r="BA867" i="217"/>
  <c r="BA867" i="218"/>
  <c r="BA867" i="219"/>
  <c r="BA867" i="220"/>
  <c r="BA867" i="221"/>
  <c r="BA867" i="222"/>
  <c r="BA867" i="223"/>
  <c r="BA867" i="224"/>
  <c r="BA867" i="225"/>
  <c r="BA867" i="226"/>
  <c r="BA867" i="227"/>
  <c r="BA867" i="228"/>
  <c r="BA399" i="210"/>
  <c r="BA399" i="214"/>
  <c r="BA399" i="229"/>
  <c r="BA399" i="216"/>
  <c r="BA399" i="217"/>
  <c r="BA399" i="218"/>
  <c r="BA399" i="219"/>
  <c r="BA399" i="220"/>
  <c r="BA399" i="221"/>
  <c r="BA399" i="222"/>
  <c r="BA399" i="223"/>
  <c r="BA399" i="224"/>
  <c r="BA399" i="225"/>
  <c r="BA399" i="226"/>
  <c r="BA399" i="227"/>
  <c r="BA399" i="228"/>
  <c r="AZ486" i="210"/>
  <c r="AZ486" i="214"/>
  <c r="AZ486" i="229"/>
  <c r="AZ486" i="216"/>
  <c r="AZ486" i="217"/>
  <c r="AZ486" i="218"/>
  <c r="AZ486" i="219"/>
  <c r="AZ486" i="220"/>
  <c r="AZ486" i="221"/>
  <c r="AZ486" i="222"/>
  <c r="AZ486" i="223"/>
  <c r="AZ486" i="224"/>
  <c r="AZ486" i="225"/>
  <c r="AZ486" i="226"/>
  <c r="AZ486" i="227"/>
  <c r="AZ486" i="228"/>
  <c r="G486" i="213"/>
  <c r="BA881" i="210"/>
  <c r="BA881" i="214"/>
  <c r="BA881" i="229"/>
  <c r="BA881" i="216"/>
  <c r="BA881" i="217"/>
  <c r="BA881" i="218"/>
  <c r="BA881" i="219"/>
  <c r="BA881" i="220"/>
  <c r="BA881" i="221"/>
  <c r="BA881" i="222"/>
  <c r="BA881" i="223"/>
  <c r="BA881" i="224"/>
  <c r="BA881" i="225"/>
  <c r="BA881" i="226"/>
  <c r="BA881" i="227"/>
  <c r="BA881" i="228"/>
  <c r="BA30" i="210"/>
  <c r="BA30" i="214"/>
  <c r="BA30" i="229"/>
  <c r="BA30" i="216"/>
  <c r="BA30" i="217"/>
  <c r="BA30" i="218"/>
  <c r="BA30" i="219"/>
  <c r="BA30" i="220"/>
  <c r="BA30" i="221"/>
  <c r="BA30" i="222"/>
  <c r="BA30" i="223"/>
  <c r="BA30" i="224"/>
  <c r="BA30" i="225"/>
  <c r="BA30" i="226"/>
  <c r="BA30" i="227"/>
  <c r="BA30" i="228"/>
  <c r="G1041" i="213"/>
  <c r="AZ1041" i="210"/>
  <c r="AZ1041" i="214"/>
  <c r="AZ1041" i="229"/>
  <c r="AZ1041" i="216"/>
  <c r="AZ1041" i="217"/>
  <c r="AZ1041" i="218"/>
  <c r="AZ1041" i="219"/>
  <c r="AZ1041" i="220"/>
  <c r="AZ1041" i="221"/>
  <c r="AZ1041" i="222"/>
  <c r="AZ1041" i="223"/>
  <c r="AZ1041" i="224"/>
  <c r="AZ1041" i="225"/>
  <c r="AZ1041" i="226"/>
  <c r="AZ1041" i="227"/>
  <c r="AZ1041" i="228"/>
  <c r="BA779" i="210"/>
  <c r="BA779" i="214"/>
  <c r="BA779" i="229"/>
  <c r="BA779" i="216"/>
  <c r="BA779" i="217"/>
  <c r="BA779" i="218"/>
  <c r="BA779" i="219"/>
  <c r="BA779" i="220"/>
  <c r="BA779" i="221"/>
  <c r="BA779" i="222"/>
  <c r="BA779" i="223"/>
  <c r="BA779" i="224"/>
  <c r="BA779" i="225"/>
  <c r="BA779" i="226"/>
  <c r="BA779" i="227"/>
  <c r="BA779" i="228"/>
  <c r="BA299" i="210"/>
  <c r="BA299" i="214"/>
  <c r="BA299" i="229"/>
  <c r="BA299" i="216"/>
  <c r="BA299" i="217"/>
  <c r="BA299" i="218"/>
  <c r="BA299" i="219"/>
  <c r="BA299" i="220"/>
  <c r="BA299" i="221"/>
  <c r="BA299" i="222"/>
  <c r="BA299" i="223"/>
  <c r="BA299" i="224"/>
  <c r="BA299" i="225"/>
  <c r="BA299" i="226"/>
  <c r="BA299" i="227"/>
  <c r="BA299" i="228"/>
  <c r="G657" i="213"/>
  <c r="AZ657" i="210"/>
  <c r="AZ657" i="214"/>
  <c r="AZ657" i="229"/>
  <c r="AZ657" i="216"/>
  <c r="AZ657" i="217"/>
  <c r="AZ657" i="218"/>
  <c r="AZ657" i="219"/>
  <c r="AZ657" i="220"/>
  <c r="AZ657" i="221"/>
  <c r="AZ657" i="222"/>
  <c r="AZ657" i="223"/>
  <c r="AZ657" i="224"/>
  <c r="AZ657" i="225"/>
  <c r="AZ657" i="226"/>
  <c r="AZ657" i="227"/>
  <c r="AZ657" i="228"/>
  <c r="BA770" i="210"/>
  <c r="BA770" i="214"/>
  <c r="BA770" i="229"/>
  <c r="BA770" i="216"/>
  <c r="BA770" i="217"/>
  <c r="BA770" i="218"/>
  <c r="BA770" i="219"/>
  <c r="BA770" i="220"/>
  <c r="BA770" i="221"/>
  <c r="BA770" i="222"/>
  <c r="BA770" i="223"/>
  <c r="BA770" i="224"/>
  <c r="BA770" i="225"/>
  <c r="BA770" i="226"/>
  <c r="BA770" i="227"/>
  <c r="BA770" i="228"/>
  <c r="BA192" i="210"/>
  <c r="BA192" i="214"/>
  <c r="BA192" i="229"/>
  <c r="BA192" i="216"/>
  <c r="BA192" i="217"/>
  <c r="BA192" i="218"/>
  <c r="BA192" i="219"/>
  <c r="BA192" i="220"/>
  <c r="BA192" i="221"/>
  <c r="BA192" i="222"/>
  <c r="BA192" i="223"/>
  <c r="BA192" i="224"/>
  <c r="BA192" i="225"/>
  <c r="BA192" i="226"/>
  <c r="BA192" i="227"/>
  <c r="BA192" i="228"/>
  <c r="BA128" i="210"/>
  <c r="BA128" i="214"/>
  <c r="BA128" i="229"/>
  <c r="BA128" i="216"/>
  <c r="BA128" i="217"/>
  <c r="BA128" i="218"/>
  <c r="BA128" i="219"/>
  <c r="BA128" i="220"/>
  <c r="BA128" i="221"/>
  <c r="BA128" i="222"/>
  <c r="BA128" i="223"/>
  <c r="BA128" i="224"/>
  <c r="BA128" i="225"/>
  <c r="BA128" i="226"/>
  <c r="BA128" i="227"/>
  <c r="BA128" i="228"/>
  <c r="BA477" i="210"/>
  <c r="BA477" i="214"/>
  <c r="BA477" i="229"/>
  <c r="BA477" i="216"/>
  <c r="BA477" i="217"/>
  <c r="BA477" i="218"/>
  <c r="BA477" i="219"/>
  <c r="BA477" i="220"/>
  <c r="BA477" i="221"/>
  <c r="BA477" i="222"/>
  <c r="BA477" i="223"/>
  <c r="BA477" i="224"/>
  <c r="BA477" i="225"/>
  <c r="BA477" i="226"/>
  <c r="BA477" i="227"/>
  <c r="BA477" i="228"/>
  <c r="BA449" i="210"/>
  <c r="BA449" i="214"/>
  <c r="BA449" i="229"/>
  <c r="BA449" i="216"/>
  <c r="BA449" i="217"/>
  <c r="BA449" i="218"/>
  <c r="BA449" i="219"/>
  <c r="BA449" i="220"/>
  <c r="BA449" i="221"/>
  <c r="BA449" i="222"/>
  <c r="BA449" i="223"/>
  <c r="BA449" i="224"/>
  <c r="BA449" i="225"/>
  <c r="BA449" i="226"/>
  <c r="BA449" i="227"/>
  <c r="BA449" i="228"/>
  <c r="BA1122" i="210"/>
  <c r="BA1122" i="214"/>
  <c r="BA1122" i="229"/>
  <c r="BA1122" i="216"/>
  <c r="BA1122" i="217"/>
  <c r="BA1122" i="218"/>
  <c r="BA1122" i="219"/>
  <c r="BA1122" i="220"/>
  <c r="BA1122" i="221"/>
  <c r="BA1122" i="222"/>
  <c r="BA1122" i="223"/>
  <c r="BA1122" i="224"/>
  <c r="BA1122" i="225"/>
  <c r="BA1122" i="226"/>
  <c r="BA1122" i="227"/>
  <c r="BA1122" i="228"/>
  <c r="G118" i="213"/>
  <c r="AZ118" i="210"/>
  <c r="AZ118" i="214"/>
  <c r="AZ118" i="229"/>
  <c r="AZ118" i="216"/>
  <c r="AZ118" i="217"/>
  <c r="AZ118" i="218"/>
  <c r="AZ118" i="219"/>
  <c r="AZ118" i="220"/>
  <c r="AZ118" i="221"/>
  <c r="AZ118" i="222"/>
  <c r="AZ118" i="223"/>
  <c r="AZ118" i="224"/>
  <c r="AZ118" i="225"/>
  <c r="AZ118" i="226"/>
  <c r="AZ118" i="227"/>
  <c r="AZ118" i="228"/>
  <c r="AZ591" i="210"/>
  <c r="AZ591" i="214"/>
  <c r="AZ591" i="229"/>
  <c r="AZ591" i="216"/>
  <c r="AZ591" i="217"/>
  <c r="AZ591" i="218"/>
  <c r="AZ591" i="219"/>
  <c r="AZ591" i="220"/>
  <c r="AZ591" i="221"/>
  <c r="AZ591" i="222"/>
  <c r="AZ591" i="223"/>
  <c r="AZ591" i="224"/>
  <c r="AZ591" i="225"/>
  <c r="AZ591" i="226"/>
  <c r="AZ591" i="227"/>
  <c r="AZ591" i="228"/>
  <c r="BA570" i="210"/>
  <c r="BA570" i="214"/>
  <c r="BA570" i="229"/>
  <c r="BA570" i="216"/>
  <c r="BA570" i="217"/>
  <c r="BA570" i="218"/>
  <c r="BA570" i="219"/>
  <c r="BA570" i="220"/>
  <c r="BA570" i="221"/>
  <c r="BA570" i="222"/>
  <c r="BA570" i="223"/>
  <c r="BA570" i="224"/>
  <c r="BA570" i="225"/>
  <c r="BA570" i="226"/>
  <c r="BA570" i="227"/>
  <c r="BA570" i="228"/>
  <c r="G853" i="213"/>
  <c r="AZ853" i="210"/>
  <c r="AZ853" i="214"/>
  <c r="AZ853" i="229"/>
  <c r="AZ853" i="216"/>
  <c r="AZ853" i="217"/>
  <c r="AZ853" i="218"/>
  <c r="AZ853" i="219"/>
  <c r="AZ853" i="220"/>
  <c r="AZ853" i="221"/>
  <c r="AZ853" i="222"/>
  <c r="AZ853" i="223"/>
  <c r="AZ853" i="224"/>
  <c r="AZ853" i="225"/>
  <c r="AZ853" i="226"/>
  <c r="AZ853" i="227"/>
  <c r="AZ853" i="228"/>
  <c r="G1067" i="213"/>
  <c r="AZ1067" i="210"/>
  <c r="AZ1067" i="214"/>
  <c r="AZ1067" i="229"/>
  <c r="AZ1067" i="216"/>
  <c r="AZ1067" i="217"/>
  <c r="AZ1067" i="218"/>
  <c r="AZ1067" i="219"/>
  <c r="AZ1067" i="220"/>
  <c r="AZ1067" i="221"/>
  <c r="AZ1067" i="222"/>
  <c r="AZ1067" i="223"/>
  <c r="AZ1067" i="224"/>
  <c r="AZ1067" i="225"/>
  <c r="AZ1067" i="226"/>
  <c r="AZ1067" i="227"/>
  <c r="AZ1067" i="228"/>
  <c r="G209" i="213"/>
  <c r="AZ209" i="210"/>
  <c r="AZ209" i="214"/>
  <c r="AZ209" i="229"/>
  <c r="AZ209" i="216"/>
  <c r="AZ209" i="217"/>
  <c r="AZ209" i="218"/>
  <c r="AZ209" i="219"/>
  <c r="AZ209" i="220"/>
  <c r="AZ209" i="221"/>
  <c r="AZ209" i="223"/>
  <c r="AZ209" i="222"/>
  <c r="AZ209" i="224"/>
  <c r="AZ209" i="225"/>
  <c r="AZ209" i="226"/>
  <c r="AZ209" i="227"/>
  <c r="AZ209" i="228"/>
  <c r="G264" i="213"/>
  <c r="AZ264" i="210"/>
  <c r="AZ264" i="214"/>
  <c r="AZ264" i="229"/>
  <c r="AZ264" i="216"/>
  <c r="AZ264" i="217"/>
  <c r="AZ264" i="218"/>
  <c r="AZ264" i="219"/>
  <c r="AZ264" i="220"/>
  <c r="AZ264" i="221"/>
  <c r="AZ264" i="223"/>
  <c r="AZ264" i="222"/>
  <c r="AZ264" i="224"/>
  <c r="AZ264" i="225"/>
  <c r="AZ264" i="226"/>
  <c r="AZ264" i="227"/>
  <c r="AZ264" i="228"/>
  <c r="G858" i="213"/>
  <c r="AZ858" i="210"/>
  <c r="AZ858" i="214"/>
  <c r="AZ858" i="229"/>
  <c r="AZ858" i="216"/>
  <c r="AZ858" i="217"/>
  <c r="AZ858" i="218"/>
  <c r="AZ858" i="219"/>
  <c r="AZ858" i="220"/>
  <c r="AZ858" i="221"/>
  <c r="AZ858" i="222"/>
  <c r="AZ858" i="223"/>
  <c r="AZ858" i="224"/>
  <c r="AZ858" i="225"/>
  <c r="AZ858" i="226"/>
  <c r="AZ858" i="227"/>
  <c r="AZ858" i="228"/>
  <c r="AZ133" i="210"/>
  <c r="AZ133" i="214"/>
  <c r="AZ133" i="229"/>
  <c r="AZ133" i="216"/>
  <c r="AZ133" i="217"/>
  <c r="AZ133" i="218"/>
  <c r="AZ133" i="219"/>
  <c r="AZ133" i="220"/>
  <c r="AZ133" i="221"/>
  <c r="AZ133" i="222"/>
  <c r="AZ133" i="223"/>
  <c r="AZ133" i="224"/>
  <c r="AZ133" i="225"/>
  <c r="AZ133" i="226"/>
  <c r="AZ133" i="227"/>
  <c r="AZ133" i="228"/>
  <c r="G237" i="213"/>
  <c r="AZ237" i="210"/>
  <c r="AZ237" i="214"/>
  <c r="AZ237" i="229"/>
  <c r="AZ237" i="216"/>
  <c r="AZ237" i="217"/>
  <c r="AZ237" i="218"/>
  <c r="AZ237" i="219"/>
  <c r="AZ237" i="220"/>
  <c r="AZ237" i="221"/>
  <c r="AZ237" i="222"/>
  <c r="AZ237" i="223"/>
  <c r="AZ237" i="224"/>
  <c r="AZ237" i="225"/>
  <c r="AZ237" i="226"/>
  <c r="AZ237" i="227"/>
  <c r="AZ237" i="228"/>
  <c r="G258" i="213"/>
  <c r="AZ258" i="210"/>
  <c r="AZ258" i="214"/>
  <c r="AZ258" i="229"/>
  <c r="AZ258" i="216"/>
  <c r="AZ258" i="217"/>
  <c r="AZ258" i="218"/>
  <c r="AZ258" i="219"/>
  <c r="AZ258" i="220"/>
  <c r="AZ258" i="221"/>
  <c r="AZ258" i="222"/>
  <c r="AZ258" i="223"/>
  <c r="AZ258" i="224"/>
  <c r="AZ258" i="225"/>
  <c r="AZ258" i="226"/>
  <c r="AZ258" i="227"/>
  <c r="AZ258" i="228"/>
  <c r="BA463" i="210"/>
  <c r="BA463" i="214"/>
  <c r="BA463" i="229"/>
  <c r="BA463" i="216"/>
  <c r="BA463" i="217"/>
  <c r="BA463" i="218"/>
  <c r="BA463" i="219"/>
  <c r="BA463" i="220"/>
  <c r="BA463" i="221"/>
  <c r="BA463" i="222"/>
  <c r="BA463" i="223"/>
  <c r="BA463" i="224"/>
  <c r="BA463" i="225"/>
  <c r="BA463" i="226"/>
  <c r="BA463" i="227"/>
  <c r="BA463" i="228"/>
  <c r="BA706" i="210"/>
  <c r="BA706" i="214"/>
  <c r="BA706" i="229"/>
  <c r="BA706" i="216"/>
  <c r="BA706" i="217"/>
  <c r="BA706" i="218"/>
  <c r="BA706" i="219"/>
  <c r="BA706" i="220"/>
  <c r="BA706" i="221"/>
  <c r="BA706" i="222"/>
  <c r="BA706" i="223"/>
  <c r="BA706" i="224"/>
  <c r="BA706" i="225"/>
  <c r="BA706" i="226"/>
  <c r="BA706" i="227"/>
  <c r="BA706" i="228"/>
  <c r="G898" i="213"/>
  <c r="AZ898" i="210"/>
  <c r="AZ898" i="214"/>
  <c r="AZ898" i="229"/>
  <c r="AZ898" i="216"/>
  <c r="AZ898" i="217"/>
  <c r="AZ898" i="218"/>
  <c r="AZ898" i="219"/>
  <c r="AZ898" i="220"/>
  <c r="AZ898" i="221"/>
  <c r="AZ898" i="222"/>
  <c r="AZ898" i="223"/>
  <c r="AZ898" i="224"/>
  <c r="AZ898" i="225"/>
  <c r="AZ898" i="226"/>
  <c r="AZ898" i="227"/>
  <c r="AZ898" i="228"/>
  <c r="AZ1019" i="210"/>
  <c r="AZ1019" i="214"/>
  <c r="AZ1019" i="229"/>
  <c r="AZ1019" i="216"/>
  <c r="AZ1019" i="217"/>
  <c r="AZ1019" i="218"/>
  <c r="AZ1019" i="219"/>
  <c r="AZ1019" i="220"/>
  <c r="AZ1019" i="221"/>
  <c r="AZ1019" i="222"/>
  <c r="AZ1019" i="223"/>
  <c r="AZ1019" i="224"/>
  <c r="AZ1019" i="225"/>
  <c r="AZ1019" i="226"/>
  <c r="AZ1019" i="227"/>
  <c r="AZ1019" i="228"/>
  <c r="BA349" i="210"/>
  <c r="BA349" i="214"/>
  <c r="BA349" i="229"/>
  <c r="BA349" i="216"/>
  <c r="BA349" i="217"/>
  <c r="BA349" i="218"/>
  <c r="BA349" i="219"/>
  <c r="BA349" i="220"/>
  <c r="BA349" i="221"/>
  <c r="BA349" i="222"/>
  <c r="BA349" i="223"/>
  <c r="BA349" i="224"/>
  <c r="BA349" i="225"/>
  <c r="BA349" i="226"/>
  <c r="BA349" i="227"/>
  <c r="BA349" i="228"/>
  <c r="G345" i="213"/>
  <c r="AZ345" i="210"/>
  <c r="AZ345" i="214"/>
  <c r="AZ345" i="229"/>
  <c r="AZ345" i="216"/>
  <c r="AZ345" i="217"/>
  <c r="AZ345" i="218"/>
  <c r="AZ345" i="219"/>
  <c r="AZ345" i="220"/>
  <c r="AZ345" i="221"/>
  <c r="AZ345" i="222"/>
  <c r="AZ345" i="223"/>
  <c r="AZ345" i="224"/>
  <c r="AZ345" i="225"/>
  <c r="AZ345" i="226"/>
  <c r="AZ345" i="227"/>
  <c r="AZ345" i="228"/>
  <c r="BA521" i="210"/>
  <c r="BA521" i="214"/>
  <c r="BA521" i="229"/>
  <c r="BA521" i="216"/>
  <c r="BA521" i="217"/>
  <c r="BA521" i="218"/>
  <c r="BA521" i="219"/>
  <c r="BA521" i="220"/>
  <c r="BA521" i="221"/>
  <c r="BA521" i="222"/>
  <c r="BA521" i="223"/>
  <c r="BA521" i="224"/>
  <c r="BA521" i="225"/>
  <c r="BA521" i="226"/>
  <c r="BA521" i="227"/>
  <c r="BA521" i="228"/>
  <c r="BA529" i="210"/>
  <c r="BA529" i="214"/>
  <c r="BA529" i="229"/>
  <c r="BA529" i="216"/>
  <c r="BA529" i="217"/>
  <c r="BA529" i="218"/>
  <c r="BA529" i="219"/>
  <c r="BA529" i="220"/>
  <c r="BA529" i="221"/>
  <c r="BA529" i="222"/>
  <c r="BA529" i="223"/>
  <c r="BA529" i="224"/>
  <c r="BA529" i="225"/>
  <c r="BA529" i="226"/>
  <c r="BA529" i="227"/>
  <c r="BA529" i="228"/>
  <c r="G818" i="213"/>
  <c r="AZ818" i="210"/>
  <c r="AZ818" i="214"/>
  <c r="AZ818" i="229"/>
  <c r="AZ818" i="216"/>
  <c r="AZ818" i="217"/>
  <c r="AZ818" i="218"/>
  <c r="AZ818" i="219"/>
  <c r="AZ818" i="220"/>
  <c r="AZ818" i="221"/>
  <c r="AZ818" i="222"/>
  <c r="AZ818" i="223"/>
  <c r="AZ818" i="224"/>
  <c r="AZ818" i="225"/>
  <c r="AZ818" i="226"/>
  <c r="AZ818" i="227"/>
  <c r="AZ818" i="228"/>
  <c r="BA719" i="210"/>
  <c r="BA719" i="214"/>
  <c r="BA719" i="229"/>
  <c r="BA719" i="216"/>
  <c r="BA719" i="217"/>
  <c r="BA719" i="218"/>
  <c r="BA719" i="219"/>
  <c r="BA719" i="220"/>
  <c r="BA719" i="221"/>
  <c r="BA719" i="222"/>
  <c r="BA719" i="223"/>
  <c r="BA719" i="224"/>
  <c r="BA719" i="225"/>
  <c r="BA719" i="226"/>
  <c r="BA719" i="227"/>
  <c r="BA719" i="228"/>
  <c r="BA12" i="210"/>
  <c r="BA12" i="214"/>
  <c r="BA12" i="229"/>
  <c r="BA12" i="216"/>
  <c r="BA12" i="217"/>
  <c r="BA12" i="218"/>
  <c r="BA12" i="219"/>
  <c r="BA12" i="220"/>
  <c r="BA12" i="221"/>
  <c r="BA12" i="222"/>
  <c r="BA12" i="223"/>
  <c r="BA12" i="224"/>
  <c r="BA12" i="225"/>
  <c r="BA12" i="226"/>
  <c r="BA12" i="227"/>
  <c r="BA12" i="228"/>
  <c r="BA219" i="210"/>
  <c r="BA219" i="214"/>
  <c r="BA219" i="229"/>
  <c r="BA219" i="216"/>
  <c r="BA219" i="217"/>
  <c r="BA219" i="218"/>
  <c r="BA219" i="219"/>
  <c r="BA219" i="220"/>
  <c r="BA219" i="221"/>
  <c r="BA219" i="222"/>
  <c r="BA219" i="223"/>
  <c r="BA219" i="224"/>
  <c r="BA219" i="225"/>
  <c r="BA219" i="226"/>
  <c r="BA219" i="227"/>
  <c r="BA219" i="228"/>
  <c r="G400" i="213"/>
  <c r="AZ400" i="210"/>
  <c r="AZ400" i="214"/>
  <c r="AZ400" i="229"/>
  <c r="AZ400" i="216"/>
  <c r="AZ400" i="217"/>
  <c r="AZ400" i="218"/>
  <c r="AZ400" i="219"/>
  <c r="AZ400" i="220"/>
  <c r="AZ400" i="221"/>
  <c r="AZ400" i="222"/>
  <c r="AZ400" i="223"/>
  <c r="AZ400" i="224"/>
  <c r="AZ400" i="225"/>
  <c r="AZ400" i="226"/>
  <c r="AZ400" i="227"/>
  <c r="AZ400" i="228"/>
  <c r="BA609" i="210"/>
  <c r="BA609" i="214"/>
  <c r="BA609" i="229"/>
  <c r="BA609" i="216"/>
  <c r="BA609" i="217"/>
  <c r="BA609" i="218"/>
  <c r="BA609" i="219"/>
  <c r="BA609" i="220"/>
  <c r="BA609" i="221"/>
  <c r="BA609" i="222"/>
  <c r="BA609" i="223"/>
  <c r="BA609" i="224"/>
  <c r="BA609" i="225"/>
  <c r="BA609" i="226"/>
  <c r="BA609" i="227"/>
  <c r="BA609" i="228"/>
  <c r="BA960" i="210"/>
  <c r="BA960" i="214"/>
  <c r="BA960" i="229"/>
  <c r="BA960" i="216"/>
  <c r="BA960" i="217"/>
  <c r="BA960" i="218"/>
  <c r="BA960" i="219"/>
  <c r="BA960" i="220"/>
  <c r="BA960" i="221"/>
  <c r="BA960" i="222"/>
  <c r="BA960" i="223"/>
  <c r="BA960" i="224"/>
  <c r="BA960" i="225"/>
  <c r="BA960" i="226"/>
  <c r="BA960" i="227"/>
  <c r="BA960" i="228"/>
  <c r="BA56" i="210"/>
  <c r="BA56" i="214"/>
  <c r="BA56" i="229"/>
  <c r="BA56" i="216"/>
  <c r="BA56" i="217"/>
  <c r="BA56" i="218"/>
  <c r="BA56" i="219"/>
  <c r="BA56" i="220"/>
  <c r="BA56" i="221"/>
  <c r="BA56" i="222"/>
  <c r="BA56" i="223"/>
  <c r="BA56" i="224"/>
  <c r="BA56" i="225"/>
  <c r="BA56" i="226"/>
  <c r="BA56" i="227"/>
  <c r="BA56" i="228"/>
  <c r="G357" i="213"/>
  <c r="AZ357" i="210"/>
  <c r="AZ357" i="214"/>
  <c r="AZ357" i="229"/>
  <c r="AZ357" i="216"/>
  <c r="AZ357" i="217"/>
  <c r="AZ357" i="218"/>
  <c r="AZ357" i="219"/>
  <c r="AZ357" i="220"/>
  <c r="AZ357" i="221"/>
  <c r="AZ357" i="222"/>
  <c r="AZ357" i="223"/>
  <c r="AZ357" i="224"/>
  <c r="AZ357" i="225"/>
  <c r="AZ357" i="226"/>
  <c r="AZ357" i="227"/>
  <c r="AZ357" i="228"/>
  <c r="BA807" i="210"/>
  <c r="BA807" i="214"/>
  <c r="BA807" i="229"/>
  <c r="BA807" i="216"/>
  <c r="BA807" i="217"/>
  <c r="BA807" i="218"/>
  <c r="BA807" i="219"/>
  <c r="BA807" i="220"/>
  <c r="BA807" i="221"/>
  <c r="BA807" i="222"/>
  <c r="BA807" i="223"/>
  <c r="BA807" i="224"/>
  <c r="BA807" i="225"/>
  <c r="BA807" i="226"/>
  <c r="BA807" i="227"/>
  <c r="BA807" i="228"/>
  <c r="BA159" i="210"/>
  <c r="BA159" i="214"/>
  <c r="BA159" i="229"/>
  <c r="BA159" i="216"/>
  <c r="BA159" i="217"/>
  <c r="BA159" i="218"/>
  <c r="BA159" i="219"/>
  <c r="BA159" i="220"/>
  <c r="BA159" i="221"/>
  <c r="BA159" i="222"/>
  <c r="BA159" i="223"/>
  <c r="BA159" i="224"/>
  <c r="BA159" i="225"/>
  <c r="BA159" i="226"/>
  <c r="BA159" i="227"/>
  <c r="BA159" i="228"/>
  <c r="BA656" i="210"/>
  <c r="BA656" i="214"/>
  <c r="BA656" i="229"/>
  <c r="BA656" i="216"/>
  <c r="BA656" i="217"/>
  <c r="BA656" i="218"/>
  <c r="BA656" i="219"/>
  <c r="BA656" i="220"/>
  <c r="BA656" i="221"/>
  <c r="BA656" i="222"/>
  <c r="BA656" i="223"/>
  <c r="BA656" i="224"/>
  <c r="BA656" i="225"/>
  <c r="BA656" i="226"/>
  <c r="BA656" i="227"/>
  <c r="BA656" i="228"/>
  <c r="BA188" i="210"/>
  <c r="BA188" i="214"/>
  <c r="BA188" i="229"/>
  <c r="BA188" i="216"/>
  <c r="BA188" i="217"/>
  <c r="BA188" i="218"/>
  <c r="BA188" i="219"/>
  <c r="BA188" i="220"/>
  <c r="BA188" i="221"/>
  <c r="BA188" i="222"/>
  <c r="BA188" i="223"/>
  <c r="BA188" i="224"/>
  <c r="BA188" i="225"/>
  <c r="BA188" i="226"/>
  <c r="BA188" i="227"/>
  <c r="BA188" i="228"/>
  <c r="AZ603" i="210"/>
  <c r="AZ603" i="214"/>
  <c r="AZ603" i="229"/>
  <c r="AZ603" i="216"/>
  <c r="AZ603" i="217"/>
  <c r="AZ603" i="219"/>
  <c r="AZ603" i="218"/>
  <c r="AZ603" i="220"/>
  <c r="AZ603" i="221"/>
  <c r="AZ603" i="222"/>
  <c r="AZ603" i="223"/>
  <c r="AZ603" i="224"/>
  <c r="AZ603" i="225"/>
  <c r="AZ603" i="226"/>
  <c r="AZ603" i="227"/>
  <c r="AZ603" i="228"/>
  <c r="BA760" i="210"/>
  <c r="BA760" i="214"/>
  <c r="BA760" i="229"/>
  <c r="BA760" i="216"/>
  <c r="BA760" i="217"/>
  <c r="BA760" i="218"/>
  <c r="BA760" i="219"/>
  <c r="BA760" i="220"/>
  <c r="BA760" i="221"/>
  <c r="BA760" i="222"/>
  <c r="BA760" i="223"/>
  <c r="BA760" i="224"/>
  <c r="BA760" i="225"/>
  <c r="BA760" i="226"/>
  <c r="BA760" i="227"/>
  <c r="BA760" i="228"/>
  <c r="G137" i="213"/>
  <c r="AZ137" i="210"/>
  <c r="AZ137" i="214"/>
  <c r="AZ137" i="229"/>
  <c r="AZ137" i="216"/>
  <c r="AZ137" i="217"/>
  <c r="AZ137" i="218"/>
  <c r="AZ137" i="219"/>
  <c r="AZ137" i="220"/>
  <c r="AZ137" i="221"/>
  <c r="AZ137" i="223"/>
  <c r="AZ137" i="222"/>
  <c r="AZ137" i="224"/>
  <c r="AZ137" i="225"/>
  <c r="AZ137" i="226"/>
  <c r="AZ137" i="227"/>
  <c r="AZ137" i="228"/>
  <c r="AZ106" i="210"/>
  <c r="AZ106" i="214"/>
  <c r="AZ106" i="229"/>
  <c r="AZ106" i="216"/>
  <c r="AZ106" i="217"/>
  <c r="AZ106" i="218"/>
  <c r="AZ106" i="219"/>
  <c r="AZ106" i="220"/>
  <c r="AZ106" i="221"/>
  <c r="AZ106" i="222"/>
  <c r="AZ106" i="223"/>
  <c r="AZ106" i="224"/>
  <c r="AZ106" i="225"/>
  <c r="AZ106" i="226"/>
  <c r="AZ106" i="227"/>
  <c r="AZ106" i="228"/>
  <c r="BA642" i="210"/>
  <c r="BA642" i="214"/>
  <c r="BA642" i="229"/>
  <c r="BA642" i="216"/>
  <c r="BA642" i="217"/>
  <c r="BA642" i="218"/>
  <c r="BA642" i="219"/>
  <c r="BA642" i="220"/>
  <c r="BA642" i="221"/>
  <c r="BA642" i="222"/>
  <c r="BA642" i="223"/>
  <c r="BA642" i="224"/>
  <c r="BA642" i="225"/>
  <c r="BA642" i="226"/>
  <c r="BA642" i="227"/>
  <c r="BA642" i="228"/>
  <c r="AZ161" i="210"/>
  <c r="AZ161" i="214"/>
  <c r="AZ161" i="229"/>
  <c r="AZ161" i="216"/>
  <c r="AZ161" i="217"/>
  <c r="AZ161" i="218"/>
  <c r="AZ161" i="219"/>
  <c r="AZ161" i="220"/>
  <c r="AZ161" i="221"/>
  <c r="AZ161" i="223"/>
  <c r="AZ161" i="222"/>
  <c r="AZ161" i="224"/>
  <c r="AZ161" i="225"/>
  <c r="AZ161" i="226"/>
  <c r="AZ161" i="227"/>
  <c r="AZ161" i="228"/>
  <c r="BA136" i="210"/>
  <c r="BA136" i="214"/>
  <c r="BA136" i="229"/>
  <c r="BA136" i="216"/>
  <c r="BA136" i="217"/>
  <c r="BA136" i="218"/>
  <c r="BA136" i="219"/>
  <c r="BA136" i="220"/>
  <c r="BA136" i="221"/>
  <c r="BA136" i="222"/>
  <c r="BA136" i="223"/>
  <c r="BA136" i="224"/>
  <c r="BA136" i="225"/>
  <c r="BA136" i="226"/>
  <c r="BA136" i="227"/>
  <c r="BA136" i="228"/>
  <c r="BA105" i="210"/>
  <c r="BA105" i="214"/>
  <c r="BA105" i="229"/>
  <c r="BA105" i="216"/>
  <c r="BA105" i="217"/>
  <c r="BA105" i="218"/>
  <c r="BA105" i="219"/>
  <c r="BA105" i="220"/>
  <c r="BA105" i="221"/>
  <c r="BA105" i="222"/>
  <c r="BA105" i="223"/>
  <c r="BA105" i="224"/>
  <c r="BA105" i="225"/>
  <c r="BA105" i="226"/>
  <c r="BA105" i="227"/>
  <c r="BA105" i="228"/>
  <c r="G450" i="213"/>
  <c r="AZ450" i="210"/>
  <c r="AZ450" i="214"/>
  <c r="AZ450" i="229"/>
  <c r="AZ450" i="216"/>
  <c r="AZ450" i="217"/>
  <c r="AZ450" i="218"/>
  <c r="AZ450" i="219"/>
  <c r="AZ450" i="220"/>
  <c r="AZ450" i="221"/>
  <c r="AZ450" i="222"/>
  <c r="AZ450" i="223"/>
  <c r="AZ450" i="224"/>
  <c r="AZ450" i="225"/>
  <c r="AZ450" i="226"/>
  <c r="AZ450" i="227"/>
  <c r="AZ450" i="228"/>
  <c r="G643" i="213"/>
  <c r="AZ643" i="210"/>
  <c r="AZ643" i="214"/>
  <c r="AZ643" i="229"/>
  <c r="AZ643" i="216"/>
  <c r="AZ643" i="217"/>
  <c r="AZ643" i="219"/>
  <c r="AZ643" i="218"/>
  <c r="AZ643" i="220"/>
  <c r="AZ643" i="221"/>
  <c r="AZ643" i="222"/>
  <c r="AZ643" i="223"/>
  <c r="AZ643" i="224"/>
  <c r="AZ643" i="225"/>
  <c r="AZ643" i="226"/>
  <c r="AZ643" i="227"/>
  <c r="AZ643" i="228"/>
  <c r="G1123" i="213"/>
  <c r="AZ1123" i="210"/>
  <c r="AZ1123" i="214"/>
  <c r="AZ1123" i="229"/>
  <c r="AZ1123" i="216"/>
  <c r="AZ1123" i="217"/>
  <c r="AZ1123" i="218"/>
  <c r="AZ1123" i="219"/>
  <c r="AZ1123" i="220"/>
  <c r="AZ1123" i="221"/>
  <c r="AZ1123" i="222"/>
  <c r="AZ1123" i="223"/>
  <c r="AZ1123" i="224"/>
  <c r="AZ1123" i="225"/>
  <c r="AZ1123" i="226"/>
  <c r="AZ1123" i="227"/>
  <c r="AZ1123" i="228"/>
  <c r="BA160" i="210"/>
  <c r="BA160" i="214"/>
  <c r="BA160" i="229"/>
  <c r="BA160" i="216"/>
  <c r="BA160" i="217"/>
  <c r="BA160" i="218"/>
  <c r="BA160" i="219"/>
  <c r="BA160" i="220"/>
  <c r="BA160" i="221"/>
  <c r="BA160" i="222"/>
  <c r="BA160" i="223"/>
  <c r="BA160" i="224"/>
  <c r="BA160" i="225"/>
  <c r="BA160" i="226"/>
  <c r="BA160" i="227"/>
  <c r="BA160" i="228"/>
  <c r="BA117" i="210"/>
  <c r="BA117" i="214"/>
  <c r="BA117" i="229"/>
  <c r="BA117" i="216"/>
  <c r="BA117" i="217"/>
  <c r="BA117" i="218"/>
  <c r="BA117" i="219"/>
  <c r="BA117" i="220"/>
  <c r="BA117" i="221"/>
  <c r="BA117" i="222"/>
  <c r="BA117" i="223"/>
  <c r="BA117" i="224"/>
  <c r="BA117" i="225"/>
  <c r="BA117" i="226"/>
  <c r="BA117" i="227"/>
  <c r="BA117" i="228"/>
  <c r="BA590" i="210"/>
  <c r="BA590" i="214"/>
  <c r="BA590" i="229"/>
  <c r="BA590" i="216"/>
  <c r="BA590" i="217"/>
  <c r="BA590" i="218"/>
  <c r="BA590" i="219"/>
  <c r="BA590" i="220"/>
  <c r="BA590" i="221"/>
  <c r="BA590" i="222"/>
  <c r="BA590" i="223"/>
  <c r="BA590" i="224"/>
  <c r="BA590" i="225"/>
  <c r="BA590" i="226"/>
  <c r="BA590" i="227"/>
  <c r="BA590" i="228"/>
  <c r="AZ571" i="210"/>
  <c r="AZ571" i="214"/>
  <c r="AZ571" i="229"/>
  <c r="AZ571" i="216"/>
  <c r="AZ571" i="217"/>
  <c r="AZ571" i="219"/>
  <c r="AZ571" i="218"/>
  <c r="AZ571" i="220"/>
  <c r="AZ571" i="221"/>
  <c r="AZ571" i="222"/>
  <c r="AZ571" i="223"/>
  <c r="AZ571" i="224"/>
  <c r="AZ571" i="225"/>
  <c r="AZ571" i="226"/>
  <c r="AZ571" i="227"/>
  <c r="AZ571" i="228"/>
  <c r="BA852" i="210"/>
  <c r="BA852" i="214"/>
  <c r="BA852" i="229"/>
  <c r="BA852" i="216"/>
  <c r="BA852" i="217"/>
  <c r="BA852" i="218"/>
  <c r="BA852" i="219"/>
  <c r="BA852" i="220"/>
  <c r="BA852" i="221"/>
  <c r="BA852" i="222"/>
  <c r="BA852" i="223"/>
  <c r="BA852" i="224"/>
  <c r="BA852" i="225"/>
  <c r="BA852" i="226"/>
  <c r="BA852" i="227"/>
  <c r="BA852" i="228"/>
  <c r="BA1066" i="210"/>
  <c r="BA1066" i="214"/>
  <c r="BA1066" i="229"/>
  <c r="BA1066" i="216"/>
  <c r="BA1066" i="217"/>
  <c r="BA1066" i="218"/>
  <c r="BA1066" i="219"/>
  <c r="BA1066" i="220"/>
  <c r="BA1066" i="221"/>
  <c r="BA1066" i="222"/>
  <c r="BA1066" i="223"/>
  <c r="BA1066" i="224"/>
  <c r="BA1066" i="225"/>
  <c r="BA1066" i="226"/>
  <c r="BA1066" i="227"/>
  <c r="BA1066" i="228"/>
  <c r="BA208" i="210"/>
  <c r="BA208" i="214"/>
  <c r="BA208" i="229"/>
  <c r="BA208" i="216"/>
  <c r="BA208" i="217"/>
  <c r="BA208" i="218"/>
  <c r="BA208" i="219"/>
  <c r="BA208" i="220"/>
  <c r="BA208" i="221"/>
  <c r="BA208" i="222"/>
  <c r="BA208" i="223"/>
  <c r="BA208" i="224"/>
  <c r="BA208" i="225"/>
  <c r="BA208" i="226"/>
  <c r="BA208" i="227"/>
  <c r="BA208" i="228"/>
  <c r="BA263" i="210"/>
  <c r="BA263" i="214"/>
  <c r="BA263" i="229"/>
  <c r="BA263" i="216"/>
  <c r="BA263" i="217"/>
  <c r="BA263" i="218"/>
  <c r="BA263" i="219"/>
  <c r="BA263" i="220"/>
  <c r="BA263" i="221"/>
  <c r="BA263" i="222"/>
  <c r="BA263" i="223"/>
  <c r="BA263" i="224"/>
  <c r="BA263" i="225"/>
  <c r="BA263" i="226"/>
  <c r="BA263" i="227"/>
  <c r="BA263" i="228"/>
  <c r="BA857" i="210"/>
  <c r="BA857" i="214"/>
  <c r="BA857" i="229"/>
  <c r="BA857" i="216"/>
  <c r="BA857" i="217"/>
  <c r="BA857" i="218"/>
  <c r="BA857" i="219"/>
  <c r="BA857" i="220"/>
  <c r="BA857" i="221"/>
  <c r="BA857" i="222"/>
  <c r="BA857" i="223"/>
  <c r="BA857" i="224"/>
  <c r="BA857" i="225"/>
  <c r="BA857" i="226"/>
  <c r="BA857" i="227"/>
  <c r="BA857" i="228"/>
  <c r="BA132" i="210"/>
  <c r="BA132" i="214"/>
  <c r="BA132" i="229"/>
  <c r="BA132" i="216"/>
  <c r="BA132" i="217"/>
  <c r="BA132" i="218"/>
  <c r="BA132" i="219"/>
  <c r="BA132" i="220"/>
  <c r="BA132" i="221"/>
  <c r="BA132" i="222"/>
  <c r="BA132" i="223"/>
  <c r="BA132" i="224"/>
  <c r="BA132" i="225"/>
  <c r="BA132" i="226"/>
  <c r="BA132" i="227"/>
  <c r="BA132" i="228"/>
  <c r="BA236" i="210"/>
  <c r="BA236" i="214"/>
  <c r="BA236" i="229"/>
  <c r="BA236" i="216"/>
  <c r="BA236" i="217"/>
  <c r="BA236" i="218"/>
  <c r="BA236" i="219"/>
  <c r="BA236" i="220"/>
  <c r="BA236" i="221"/>
  <c r="BA236" i="222"/>
  <c r="BA236" i="223"/>
  <c r="BA236" i="224"/>
  <c r="BA236" i="225"/>
  <c r="BA236" i="226"/>
  <c r="BA236" i="227"/>
  <c r="BA236" i="228"/>
  <c r="BA257" i="210"/>
  <c r="BA257" i="214"/>
  <c r="BA257" i="229"/>
  <c r="BA257" i="216"/>
  <c r="BA257" i="217"/>
  <c r="BA257" i="218"/>
  <c r="BA257" i="219"/>
  <c r="BA257" i="220"/>
  <c r="BA257" i="221"/>
  <c r="BA257" i="222"/>
  <c r="BA257" i="223"/>
  <c r="BA257" i="224"/>
  <c r="BA257" i="225"/>
  <c r="BA257" i="226"/>
  <c r="BA257" i="227"/>
  <c r="BA257" i="228"/>
  <c r="G464" i="213"/>
  <c r="AZ464" i="210"/>
  <c r="AZ464" i="214"/>
  <c r="AZ464" i="229"/>
  <c r="AZ464" i="216"/>
  <c r="AZ464" i="217"/>
  <c r="AZ464" i="218"/>
  <c r="AZ464" i="219"/>
  <c r="AZ464" i="220"/>
  <c r="AZ464" i="221"/>
  <c r="AZ464" i="222"/>
  <c r="AZ464" i="223"/>
  <c r="AZ464" i="224"/>
  <c r="AZ464" i="225"/>
  <c r="AZ464" i="226"/>
  <c r="AZ464" i="227"/>
  <c r="AZ464" i="228"/>
  <c r="AZ707" i="210"/>
  <c r="AZ707" i="214"/>
  <c r="AZ707" i="229"/>
  <c r="AZ707" i="216"/>
  <c r="AZ707" i="217"/>
  <c r="AZ707" i="219"/>
  <c r="AZ707" i="218"/>
  <c r="AZ707" i="220"/>
  <c r="AZ707" i="221"/>
  <c r="AZ707" i="222"/>
  <c r="AZ707" i="223"/>
  <c r="AZ707" i="224"/>
  <c r="AZ707" i="225"/>
  <c r="AZ707" i="226"/>
  <c r="AZ707" i="227"/>
  <c r="AZ707" i="228"/>
  <c r="BA897" i="210"/>
  <c r="BA897" i="214"/>
  <c r="BA897" i="229"/>
  <c r="BA897" i="216"/>
  <c r="BA897" i="217"/>
  <c r="BA897" i="218"/>
  <c r="BA897" i="219"/>
  <c r="BA897" i="220"/>
  <c r="BA897" i="221"/>
  <c r="BA897" i="222"/>
  <c r="BA897" i="223"/>
  <c r="BA897" i="224"/>
  <c r="BA897" i="225"/>
  <c r="BA897" i="226"/>
  <c r="BA897" i="227"/>
  <c r="BA897" i="228"/>
  <c r="BA1018" i="210"/>
  <c r="BA1018" i="214"/>
  <c r="BA1018" i="229"/>
  <c r="BA1018" i="216"/>
  <c r="BA1018" i="217"/>
  <c r="BA1018" i="218"/>
  <c r="BA1018" i="219"/>
  <c r="BA1018" i="220"/>
  <c r="BA1018" i="221"/>
  <c r="BA1018" i="222"/>
  <c r="BA1018" i="223"/>
  <c r="BA1018" i="224"/>
  <c r="BA1018" i="225"/>
  <c r="BA1018" i="226"/>
  <c r="BA1018" i="227"/>
  <c r="BA1018" i="228"/>
  <c r="BA469" i="210"/>
  <c r="BA469" i="214"/>
  <c r="BA469" i="229"/>
  <c r="BA469" i="216"/>
  <c r="BA469" i="217"/>
  <c r="BA469" i="218"/>
  <c r="BA469" i="219"/>
  <c r="BA469" i="220"/>
  <c r="BA469" i="221"/>
  <c r="BA469" i="222"/>
  <c r="BA469" i="223"/>
  <c r="BA469" i="224"/>
  <c r="BA469" i="225"/>
  <c r="BA469" i="226"/>
  <c r="BA469" i="227"/>
  <c r="BA469" i="228"/>
  <c r="BA41" i="210"/>
  <c r="BA41" i="214"/>
  <c r="BA41" i="229"/>
  <c r="BA41" i="216"/>
  <c r="BA41" i="217"/>
  <c r="BA41" i="218"/>
  <c r="BA41" i="219"/>
  <c r="BA41" i="220"/>
  <c r="BA41" i="221"/>
  <c r="BA41" i="222"/>
  <c r="BA41" i="223"/>
  <c r="BA41" i="224"/>
  <c r="BA41" i="225"/>
  <c r="BA41" i="226"/>
  <c r="BA41" i="227"/>
  <c r="BA41" i="228"/>
  <c r="BA155" i="210"/>
  <c r="BA155" i="214"/>
  <c r="BA155" i="229"/>
  <c r="BA155" i="216"/>
  <c r="BA155" i="217"/>
  <c r="BA155" i="218"/>
  <c r="BA155" i="219"/>
  <c r="BA155" i="220"/>
  <c r="BA155" i="221"/>
  <c r="BA155" i="222"/>
  <c r="BA155" i="223"/>
  <c r="BA155" i="224"/>
  <c r="BA155" i="225"/>
  <c r="BA155" i="226"/>
  <c r="BA155" i="227"/>
  <c r="BA155" i="228"/>
  <c r="BA491" i="210"/>
  <c r="BA491" i="214"/>
  <c r="BA491" i="229"/>
  <c r="BA491" i="216"/>
  <c r="BA491" i="217"/>
  <c r="BA491" i="218"/>
  <c r="BA491" i="219"/>
  <c r="BA491" i="220"/>
  <c r="BA491" i="221"/>
  <c r="BA491" i="222"/>
  <c r="BA491" i="223"/>
  <c r="BA491" i="224"/>
  <c r="BA491" i="225"/>
  <c r="BA491" i="226"/>
  <c r="BA491" i="227"/>
  <c r="BA491" i="228"/>
  <c r="BA1015" i="210"/>
  <c r="BA1015" i="214"/>
  <c r="BA1015" i="229"/>
  <c r="BA1015" i="216"/>
  <c r="BA1015" i="217"/>
  <c r="BA1015" i="218"/>
  <c r="BA1015" i="219"/>
  <c r="BA1015" i="220"/>
  <c r="BA1015" i="221"/>
  <c r="BA1015" i="222"/>
  <c r="BA1015" i="223"/>
  <c r="BA1015" i="224"/>
  <c r="BA1015" i="225"/>
  <c r="BA1015" i="226"/>
  <c r="BA1015" i="227"/>
  <c r="BA1015" i="228"/>
  <c r="BA156" i="210"/>
  <c r="BA156" i="214"/>
  <c r="BA156" i="229"/>
  <c r="BA156" i="216"/>
  <c r="BA156" i="217"/>
  <c r="BA156" i="218"/>
  <c r="BA156" i="219"/>
  <c r="BA156" i="220"/>
  <c r="BA156" i="221"/>
  <c r="BA156" i="222"/>
  <c r="BA156" i="223"/>
  <c r="BA156" i="224"/>
  <c r="BA156" i="225"/>
  <c r="BA156" i="226"/>
  <c r="BA156" i="227"/>
  <c r="BA156" i="228"/>
  <c r="G516" i="213"/>
  <c r="AZ516" i="210"/>
  <c r="AZ516" i="214"/>
  <c r="AZ516" i="229"/>
  <c r="AZ516" i="216"/>
  <c r="AZ516" i="217"/>
  <c r="AZ516" i="218"/>
  <c r="AZ516" i="219"/>
  <c r="AZ516" i="220"/>
  <c r="AZ516" i="221"/>
  <c r="AZ516" i="222"/>
  <c r="AZ516" i="223"/>
  <c r="AZ516" i="224"/>
  <c r="AZ516" i="225"/>
  <c r="AZ516" i="226"/>
  <c r="AZ516" i="227"/>
  <c r="AZ516" i="228"/>
  <c r="G863" i="213"/>
  <c r="AZ863" i="210"/>
  <c r="AZ863" i="214"/>
  <c r="AZ863" i="229"/>
  <c r="AZ863" i="216"/>
  <c r="AZ863" i="217"/>
  <c r="AZ863" i="218"/>
  <c r="AZ863" i="219"/>
  <c r="AZ863" i="220"/>
  <c r="AZ863" i="221"/>
  <c r="AZ863" i="222"/>
  <c r="AZ863" i="223"/>
  <c r="AZ863" i="224"/>
  <c r="AZ863" i="225"/>
  <c r="AZ863" i="226"/>
  <c r="AZ863" i="227"/>
  <c r="AZ863" i="228"/>
  <c r="BA941" i="210"/>
  <c r="BA941" i="214"/>
  <c r="BA941" i="229"/>
  <c r="BA941" i="216"/>
  <c r="BA941" i="217"/>
  <c r="BA941" i="218"/>
  <c r="BA941" i="219"/>
  <c r="BA941" i="220"/>
  <c r="BA941" i="221"/>
  <c r="BA941" i="222"/>
  <c r="BA941" i="223"/>
  <c r="BA941" i="224"/>
  <c r="BA941" i="225"/>
  <c r="BA941" i="226"/>
  <c r="BA941" i="227"/>
  <c r="BA941" i="228"/>
  <c r="BA370" i="210"/>
  <c r="BA370" i="214"/>
  <c r="BA370" i="229"/>
  <c r="BA370" i="216"/>
  <c r="BA370" i="217"/>
  <c r="BA370" i="218"/>
  <c r="BA370" i="219"/>
  <c r="BA370" i="220"/>
  <c r="BA370" i="221"/>
  <c r="BA370" i="222"/>
  <c r="BA370" i="223"/>
  <c r="BA370" i="224"/>
  <c r="BA370" i="225"/>
  <c r="BA370" i="226"/>
  <c r="BA370" i="227"/>
  <c r="BA370" i="228"/>
  <c r="BA441" i="210"/>
  <c r="BA441" i="214"/>
  <c r="BA441" i="229"/>
  <c r="BA441" i="216"/>
  <c r="BA441" i="217"/>
  <c r="BA441" i="218"/>
  <c r="BA441" i="219"/>
  <c r="BA441" i="220"/>
  <c r="BA441" i="221"/>
  <c r="BA441" i="222"/>
  <c r="BA441" i="223"/>
  <c r="BA441" i="224"/>
  <c r="BA441" i="225"/>
  <c r="BA441" i="226"/>
  <c r="BA441" i="227"/>
  <c r="BA441" i="228"/>
  <c r="BA923" i="210"/>
  <c r="BA923" i="214"/>
  <c r="BA923" i="229"/>
  <c r="BA923" i="216"/>
  <c r="BA923" i="217"/>
  <c r="BA923" i="218"/>
  <c r="BA923" i="219"/>
  <c r="BA923" i="220"/>
  <c r="BA923" i="221"/>
  <c r="BA923" i="222"/>
  <c r="BA923" i="223"/>
  <c r="BA923" i="224"/>
  <c r="BA923" i="225"/>
  <c r="BA923" i="226"/>
  <c r="BA923" i="227"/>
  <c r="BA923" i="228"/>
  <c r="BA789" i="210"/>
  <c r="BA789" i="214"/>
  <c r="BA789" i="229"/>
  <c r="BA789" i="216"/>
  <c r="BA789" i="217"/>
  <c r="BA789" i="218"/>
  <c r="BA789" i="219"/>
  <c r="BA789" i="220"/>
  <c r="BA789" i="221"/>
  <c r="BA789" i="222"/>
  <c r="BA789" i="223"/>
  <c r="BA789" i="224"/>
  <c r="BA789" i="225"/>
  <c r="BA789" i="226"/>
  <c r="BA789" i="227"/>
  <c r="BA789" i="228"/>
  <c r="BA963" i="210"/>
  <c r="BA963" i="214"/>
  <c r="BA963" i="229"/>
  <c r="BA963" i="216"/>
  <c r="BA963" i="217"/>
  <c r="BA963" i="218"/>
  <c r="BA963" i="219"/>
  <c r="BA963" i="220"/>
  <c r="BA963" i="221"/>
  <c r="BA963" i="222"/>
  <c r="BA963" i="223"/>
  <c r="BA963" i="224"/>
  <c r="BA963" i="225"/>
  <c r="BA963" i="226"/>
  <c r="BA963" i="227"/>
  <c r="BA963" i="228"/>
  <c r="BA64" i="210"/>
  <c r="BA64" i="214"/>
  <c r="BA64" i="229"/>
  <c r="BA64" i="216"/>
  <c r="BA64" i="217"/>
  <c r="BA64" i="218"/>
  <c r="BA64" i="219"/>
  <c r="BA64" i="220"/>
  <c r="BA64" i="221"/>
  <c r="BA64" i="222"/>
  <c r="BA64" i="223"/>
  <c r="BA64" i="224"/>
  <c r="BA64" i="225"/>
  <c r="BA64" i="226"/>
  <c r="BA64" i="227"/>
  <c r="BA64" i="228"/>
  <c r="BA34" i="210"/>
  <c r="BA34" i="214"/>
  <c r="BA34" i="229"/>
  <c r="BA34" i="216"/>
  <c r="BA34" i="217"/>
  <c r="BA34" i="218"/>
  <c r="BA34" i="219"/>
  <c r="BA34" i="220"/>
  <c r="BA34" i="221"/>
  <c r="BA34" i="222"/>
  <c r="BA34" i="223"/>
  <c r="BA34" i="224"/>
  <c r="BA34" i="225"/>
  <c r="BA34" i="226"/>
  <c r="BA34" i="227"/>
  <c r="BA34" i="228"/>
  <c r="G691" i="213"/>
  <c r="AZ691" i="210"/>
  <c r="AZ691" i="214"/>
  <c r="AZ691" i="229"/>
  <c r="AZ691" i="216"/>
  <c r="AZ691" i="217"/>
  <c r="AZ691" i="219"/>
  <c r="AZ691" i="218"/>
  <c r="AZ691" i="220"/>
  <c r="AZ691" i="221"/>
  <c r="AZ691" i="222"/>
  <c r="AZ691" i="223"/>
  <c r="AZ691" i="224"/>
  <c r="AZ691" i="225"/>
  <c r="AZ691" i="226"/>
  <c r="AZ691" i="227"/>
  <c r="AZ691" i="228"/>
  <c r="BA201" i="210"/>
  <c r="BA201" i="214"/>
  <c r="BA201" i="229"/>
  <c r="BA201" i="216"/>
  <c r="BA201" i="217"/>
  <c r="BA201" i="218"/>
  <c r="BA201" i="219"/>
  <c r="BA201" i="220"/>
  <c r="BA201" i="221"/>
  <c r="BA201" i="222"/>
  <c r="BA201" i="223"/>
  <c r="BA201" i="224"/>
  <c r="BA201" i="225"/>
  <c r="BA201" i="226"/>
  <c r="BA201" i="227"/>
  <c r="BA201" i="228"/>
  <c r="BA232" i="210"/>
  <c r="BA232" i="214"/>
  <c r="BA232" i="229"/>
  <c r="BA232" i="216"/>
  <c r="BA232" i="217"/>
  <c r="BA232" i="218"/>
  <c r="BA232" i="219"/>
  <c r="BA232" i="220"/>
  <c r="BA232" i="221"/>
  <c r="BA232" i="222"/>
  <c r="BA232" i="223"/>
  <c r="BA232" i="224"/>
  <c r="BA232" i="225"/>
  <c r="BA232" i="226"/>
  <c r="BA232" i="227"/>
  <c r="BA232" i="228"/>
  <c r="AZ353" i="210"/>
  <c r="AZ353" i="214"/>
  <c r="AZ353" i="229"/>
  <c r="AZ353" i="216"/>
  <c r="AZ353" i="217"/>
  <c r="AZ353" i="218"/>
  <c r="AZ353" i="219"/>
  <c r="AZ353" i="220"/>
  <c r="AZ353" i="221"/>
  <c r="AZ353" i="222"/>
  <c r="AZ353" i="223"/>
  <c r="AZ353" i="224"/>
  <c r="AZ353" i="225"/>
  <c r="AZ353" i="226"/>
  <c r="AZ353" i="227"/>
  <c r="AZ353" i="228"/>
  <c r="BA584" i="210"/>
  <c r="BA584" i="214"/>
  <c r="BA584" i="229"/>
  <c r="BA584" i="216"/>
  <c r="BA584" i="217"/>
  <c r="BA584" i="218"/>
  <c r="BA584" i="219"/>
  <c r="BA584" i="220"/>
  <c r="BA584" i="221"/>
  <c r="BA584" i="222"/>
  <c r="BA584" i="223"/>
  <c r="BA584" i="224"/>
  <c r="BA584" i="225"/>
  <c r="BA584" i="226"/>
  <c r="BA584" i="227"/>
  <c r="BA584" i="228"/>
  <c r="G189" i="213"/>
  <c r="AZ189" i="210"/>
  <c r="AZ189" i="214"/>
  <c r="AZ189" i="229"/>
  <c r="AZ189" i="216"/>
  <c r="AZ189" i="217"/>
  <c r="AZ189" i="218"/>
  <c r="AZ189" i="219"/>
  <c r="AZ189" i="220"/>
  <c r="AZ189" i="221"/>
  <c r="AZ189" i="222"/>
  <c r="AZ189" i="223"/>
  <c r="AZ189" i="224"/>
  <c r="AZ189" i="225"/>
  <c r="AZ189" i="226"/>
  <c r="AZ189" i="227"/>
  <c r="AZ189" i="228"/>
  <c r="G186" i="213"/>
  <c r="AZ186" i="210"/>
  <c r="AZ186" i="214"/>
  <c r="AZ186" i="229"/>
  <c r="AZ186" i="216"/>
  <c r="AZ186" i="217"/>
  <c r="AZ186" i="218"/>
  <c r="AZ186" i="219"/>
  <c r="AZ186" i="220"/>
  <c r="AZ186" i="221"/>
  <c r="AZ186" i="222"/>
  <c r="AZ186" i="223"/>
  <c r="AZ186" i="224"/>
  <c r="AZ186" i="225"/>
  <c r="AZ186" i="226"/>
  <c r="AZ186" i="227"/>
  <c r="AZ186" i="228"/>
  <c r="G567" i="213"/>
  <c r="AZ567" i="210"/>
  <c r="AZ567" i="214"/>
  <c r="AZ567" i="229"/>
  <c r="AZ567" i="216"/>
  <c r="AZ567" i="217"/>
  <c r="AZ567" i="218"/>
  <c r="AZ567" i="219"/>
  <c r="AZ567" i="220"/>
  <c r="AZ567" i="221"/>
  <c r="AZ567" i="222"/>
  <c r="AZ567" i="223"/>
  <c r="AZ567" i="224"/>
  <c r="AZ567" i="225"/>
  <c r="AZ567" i="226"/>
  <c r="AZ567" i="227"/>
  <c r="AZ567" i="228"/>
  <c r="BA690" i="210"/>
  <c r="BA690" i="214"/>
  <c r="BA690" i="229"/>
  <c r="BA690" i="216"/>
  <c r="BA690" i="217"/>
  <c r="BA690" i="218"/>
  <c r="BA690" i="219"/>
  <c r="BA690" i="220"/>
  <c r="BA690" i="221"/>
  <c r="BA690" i="222"/>
  <c r="BA690" i="223"/>
  <c r="BA690" i="224"/>
  <c r="BA690" i="225"/>
  <c r="BA690" i="226"/>
  <c r="BA690" i="227"/>
  <c r="BA690" i="228"/>
  <c r="AZ874" i="210"/>
  <c r="AZ874" i="214"/>
  <c r="AZ874" i="229"/>
  <c r="AZ874" i="216"/>
  <c r="AZ874" i="217"/>
  <c r="AZ874" i="218"/>
  <c r="AZ874" i="219"/>
  <c r="AZ874" i="220"/>
  <c r="AZ874" i="221"/>
  <c r="AZ874" i="222"/>
  <c r="AZ874" i="223"/>
  <c r="AZ874" i="224"/>
  <c r="AZ874" i="225"/>
  <c r="AZ874" i="226"/>
  <c r="AZ874" i="227"/>
  <c r="AZ874" i="228"/>
  <c r="AZ193" i="210"/>
  <c r="AZ193" i="214"/>
  <c r="AZ193" i="229"/>
  <c r="AZ193" i="216"/>
  <c r="AZ193" i="217"/>
  <c r="AZ193" i="218"/>
  <c r="AZ193" i="219"/>
  <c r="AZ193" i="220"/>
  <c r="AZ193" i="221"/>
  <c r="AZ193" i="223"/>
  <c r="AZ193" i="222"/>
  <c r="AZ193" i="224"/>
  <c r="AZ193" i="225"/>
  <c r="AZ193" i="226"/>
  <c r="AZ193" i="227"/>
  <c r="AZ193" i="228"/>
  <c r="AZ202" i="210"/>
  <c r="AZ202" i="214"/>
  <c r="AZ202" i="229"/>
  <c r="AZ202" i="216"/>
  <c r="AZ202" i="217"/>
  <c r="AZ202" i="218"/>
  <c r="AZ202" i="219"/>
  <c r="AZ202" i="220"/>
  <c r="AZ202" i="221"/>
  <c r="AZ202" i="222"/>
  <c r="AZ202" i="223"/>
  <c r="AZ202" i="224"/>
  <c r="AZ202" i="225"/>
  <c r="AZ202" i="226"/>
  <c r="AZ202" i="227"/>
  <c r="AZ202" i="228"/>
  <c r="BA435" i="210"/>
  <c r="BA435" i="214"/>
  <c r="BA435" i="229"/>
  <c r="BA435" i="216"/>
  <c r="BA435" i="217"/>
  <c r="BA435" i="218"/>
  <c r="BA435" i="219"/>
  <c r="BA435" i="220"/>
  <c r="BA435" i="221"/>
  <c r="BA435" i="222"/>
  <c r="BA435" i="223"/>
  <c r="BA435" i="224"/>
  <c r="BA435" i="225"/>
  <c r="BA435" i="226"/>
  <c r="BA435" i="227"/>
  <c r="BA435" i="228"/>
  <c r="BA602" i="210"/>
  <c r="BA602" i="214"/>
  <c r="BA602" i="229"/>
  <c r="BA602" i="216"/>
  <c r="BA602" i="217"/>
  <c r="BA602" i="218"/>
  <c r="BA602" i="219"/>
  <c r="BA602" i="220"/>
  <c r="BA602" i="221"/>
  <c r="BA602" i="222"/>
  <c r="BA602" i="223"/>
  <c r="BA602" i="224"/>
  <c r="BA602" i="225"/>
  <c r="BA602" i="226"/>
  <c r="BA602" i="227"/>
  <c r="BA602" i="228"/>
  <c r="BA1054" i="210"/>
  <c r="BA1054" i="214"/>
  <c r="BA1054" i="229"/>
  <c r="BA1054" i="216"/>
  <c r="BA1054" i="217"/>
  <c r="BA1054" i="218"/>
  <c r="BA1054" i="219"/>
  <c r="BA1054" i="220"/>
  <c r="BA1054" i="221"/>
  <c r="BA1054" i="222"/>
  <c r="BA1054" i="223"/>
  <c r="BA1054" i="224"/>
  <c r="BA1054" i="225"/>
  <c r="BA1054" i="226"/>
  <c r="BA1054" i="227"/>
  <c r="BA1054" i="228"/>
  <c r="BA44" i="210"/>
  <c r="BA44" i="214"/>
  <c r="BA44" i="229"/>
  <c r="BA44" i="216"/>
  <c r="BA44" i="217"/>
  <c r="BA44" i="218"/>
  <c r="BA44" i="219"/>
  <c r="BA44" i="220"/>
  <c r="BA44" i="221"/>
  <c r="BA44" i="222"/>
  <c r="BA44" i="223"/>
  <c r="BA44" i="224"/>
  <c r="BA44" i="225"/>
  <c r="BA44" i="226"/>
  <c r="BA44" i="227"/>
  <c r="BA44" i="228"/>
  <c r="AZ129" i="210"/>
  <c r="AZ129" i="214"/>
  <c r="AZ129" i="229"/>
  <c r="AZ129" i="216"/>
  <c r="AZ129" i="217"/>
  <c r="AZ129" i="218"/>
  <c r="AZ129" i="219"/>
  <c r="AZ129" i="220"/>
  <c r="AZ129" i="221"/>
  <c r="AZ129" i="222"/>
  <c r="AZ129" i="223"/>
  <c r="AZ129" i="224"/>
  <c r="AZ129" i="225"/>
  <c r="AZ129" i="226"/>
  <c r="AZ129" i="227"/>
  <c r="AZ129" i="228"/>
  <c r="G233" i="213"/>
  <c r="AZ233" i="210"/>
  <c r="AZ233" i="214"/>
  <c r="AZ233" i="229"/>
  <c r="AZ233" i="216"/>
  <c r="AZ233" i="217"/>
  <c r="AZ233" i="218"/>
  <c r="AZ233" i="219"/>
  <c r="AZ233" i="220"/>
  <c r="AZ233" i="221"/>
  <c r="AZ233" i="223"/>
  <c r="AZ233" i="222"/>
  <c r="AZ233" i="224"/>
  <c r="AZ233" i="225"/>
  <c r="AZ233" i="226"/>
  <c r="AZ233" i="227"/>
  <c r="AZ233" i="228"/>
  <c r="BA286" i="210"/>
  <c r="BA286" i="214"/>
  <c r="BA286" i="229"/>
  <c r="BA286" i="216"/>
  <c r="BA286" i="217"/>
  <c r="BA286" i="218"/>
  <c r="BA286" i="219"/>
  <c r="BA286" i="220"/>
  <c r="BA286" i="221"/>
  <c r="BA286" i="222"/>
  <c r="BA286" i="223"/>
  <c r="BA286" i="224"/>
  <c r="BA286" i="225"/>
  <c r="BA286" i="226"/>
  <c r="BA286" i="227"/>
  <c r="BA286" i="228"/>
  <c r="AZ149" i="210"/>
  <c r="AZ149" i="214"/>
  <c r="AZ149" i="229"/>
  <c r="AZ149" i="216"/>
  <c r="AZ149" i="217"/>
  <c r="AZ149" i="218"/>
  <c r="AZ149" i="219"/>
  <c r="AZ149" i="220"/>
  <c r="AZ149" i="221"/>
  <c r="AZ149" i="222"/>
  <c r="AZ149" i="223"/>
  <c r="AZ149" i="224"/>
  <c r="AZ149" i="225"/>
  <c r="AZ149" i="226"/>
  <c r="AZ149" i="227"/>
  <c r="AZ149" i="228"/>
  <c r="BA352" i="210"/>
  <c r="BA352" i="214"/>
  <c r="BA352" i="229"/>
  <c r="BA352" i="216"/>
  <c r="BA352" i="217"/>
  <c r="BA352" i="218"/>
  <c r="BA352" i="219"/>
  <c r="BA352" i="220"/>
  <c r="BA352" i="221"/>
  <c r="BA352" i="222"/>
  <c r="BA352" i="223"/>
  <c r="BA352" i="224"/>
  <c r="BA352" i="225"/>
  <c r="BA352" i="226"/>
  <c r="BA352" i="227"/>
  <c r="BA352" i="228"/>
  <c r="BA338" i="210"/>
  <c r="BA338" i="214"/>
  <c r="BA338" i="229"/>
  <c r="BA338" i="216"/>
  <c r="BA338" i="217"/>
  <c r="BA338" i="218"/>
  <c r="BA338" i="219"/>
  <c r="BA338" i="220"/>
  <c r="BA338" i="221"/>
  <c r="BA338" i="222"/>
  <c r="BA338" i="223"/>
  <c r="BA338" i="224"/>
  <c r="BA338" i="225"/>
  <c r="BA338" i="226"/>
  <c r="BA338" i="227"/>
  <c r="BA338" i="228"/>
  <c r="G478" i="213"/>
  <c r="AZ478" i="210"/>
  <c r="AZ478" i="214"/>
  <c r="AZ478" i="229"/>
  <c r="AZ478" i="216"/>
  <c r="AZ478" i="217"/>
  <c r="AZ478" i="218"/>
  <c r="AZ478" i="219"/>
  <c r="AZ478" i="220"/>
  <c r="AZ478" i="221"/>
  <c r="AZ478" i="222"/>
  <c r="AZ478" i="223"/>
  <c r="AZ478" i="224"/>
  <c r="AZ478" i="225"/>
  <c r="AZ478" i="226"/>
  <c r="AZ478" i="227"/>
  <c r="AZ478" i="228"/>
  <c r="G761" i="213"/>
  <c r="AZ761" i="210"/>
  <c r="AZ761" i="214"/>
  <c r="AZ761" i="229"/>
  <c r="AZ761" i="216"/>
  <c r="AZ761" i="217"/>
  <c r="AZ761" i="218"/>
  <c r="AZ761" i="219"/>
  <c r="AZ761" i="220"/>
  <c r="AZ761" i="221"/>
  <c r="AZ761" i="223"/>
  <c r="AZ761" i="222"/>
  <c r="AZ761" i="224"/>
  <c r="AZ761" i="225"/>
  <c r="AZ761" i="226"/>
  <c r="AZ761" i="227"/>
  <c r="AZ761" i="228"/>
  <c r="BA928" i="210"/>
  <c r="BA928" i="214"/>
  <c r="BA928" i="229"/>
  <c r="BA928" i="216"/>
  <c r="BA928" i="217"/>
  <c r="BA928" i="218"/>
  <c r="BA928" i="219"/>
  <c r="BA928" i="220"/>
  <c r="BA928" i="221"/>
  <c r="BA928" i="222"/>
  <c r="BA928" i="223"/>
  <c r="BA928" i="224"/>
  <c r="BA928" i="225"/>
  <c r="BA928" i="226"/>
  <c r="BA928" i="227"/>
  <c r="BA928" i="228"/>
  <c r="AZ470" i="210"/>
  <c r="AZ470" i="214"/>
  <c r="AZ470" i="229"/>
  <c r="AZ470" i="216"/>
  <c r="AZ470" i="217"/>
  <c r="AZ470" i="218"/>
  <c r="AZ470" i="219"/>
  <c r="AZ470" i="220"/>
  <c r="AZ470" i="221"/>
  <c r="AZ470" i="222"/>
  <c r="AZ470" i="223"/>
  <c r="AZ470" i="224"/>
  <c r="AZ470" i="225"/>
  <c r="AZ470" i="226"/>
  <c r="AZ470" i="227"/>
  <c r="AZ470" i="228"/>
  <c r="G470" i="213"/>
  <c r="BA784" i="210"/>
  <c r="BA784" i="214"/>
  <c r="BA784" i="229"/>
  <c r="BA784" i="216"/>
  <c r="BA784" i="217"/>
  <c r="BA784" i="218"/>
  <c r="BA784" i="219"/>
  <c r="BA784" i="220"/>
  <c r="BA784" i="221"/>
  <c r="BA784" i="222"/>
  <c r="BA784" i="223"/>
  <c r="BA784" i="224"/>
  <c r="BA784" i="225"/>
  <c r="BA784" i="226"/>
  <c r="BA784" i="227"/>
  <c r="BA784" i="228"/>
  <c r="G533" i="213"/>
  <c r="AZ533" i="210"/>
  <c r="AZ533" i="214"/>
  <c r="AZ533" i="229"/>
  <c r="AZ533" i="216"/>
  <c r="AZ533" i="217"/>
  <c r="AZ533" i="218"/>
  <c r="AZ533" i="219"/>
  <c r="AZ533" i="220"/>
  <c r="AZ533" i="221"/>
  <c r="AZ533" i="222"/>
  <c r="AZ533" i="223"/>
  <c r="AZ533" i="224"/>
  <c r="AZ533" i="225"/>
  <c r="AZ533" i="226"/>
  <c r="AZ533" i="227"/>
  <c r="AZ533" i="228"/>
  <c r="G492" i="213"/>
  <c r="AZ492" i="210"/>
  <c r="AZ492" i="214"/>
  <c r="AZ492" i="229"/>
  <c r="AZ492" i="216"/>
  <c r="AZ492" i="217"/>
  <c r="AZ492" i="218"/>
  <c r="AZ492" i="219"/>
  <c r="AZ492" i="220"/>
  <c r="AZ492" i="221"/>
  <c r="AZ492" i="222"/>
  <c r="AZ492" i="223"/>
  <c r="AZ492" i="224"/>
  <c r="AZ492" i="225"/>
  <c r="AZ492" i="226"/>
  <c r="AZ492" i="227"/>
  <c r="AZ492" i="228"/>
  <c r="BA934" i="210"/>
  <c r="BA934" i="214"/>
  <c r="BA934" i="229"/>
  <c r="BA934" i="216"/>
  <c r="BA934" i="217"/>
  <c r="BA934" i="218"/>
  <c r="BA934" i="219"/>
  <c r="BA934" i="220"/>
  <c r="BA934" i="221"/>
  <c r="BA934" i="222"/>
  <c r="BA934" i="223"/>
  <c r="BA934" i="224"/>
  <c r="BA934" i="225"/>
  <c r="BA934" i="226"/>
  <c r="BA934" i="227"/>
  <c r="BA934" i="228"/>
  <c r="BA375" i="210"/>
  <c r="BA375" i="214"/>
  <c r="BA375" i="229"/>
  <c r="BA375" i="216"/>
  <c r="BA375" i="217"/>
  <c r="BA375" i="218"/>
  <c r="BA375" i="219"/>
  <c r="BA375" i="220"/>
  <c r="BA375" i="221"/>
  <c r="BA375" i="222"/>
  <c r="BA375" i="223"/>
  <c r="BA375" i="224"/>
  <c r="BA375" i="225"/>
  <c r="BA375" i="226"/>
  <c r="BA375" i="227"/>
  <c r="BA375" i="228"/>
  <c r="BA512" i="210"/>
  <c r="BA512" i="214"/>
  <c r="BA512" i="229"/>
  <c r="BA512" i="216"/>
  <c r="BA512" i="217"/>
  <c r="BA512" i="218"/>
  <c r="BA512" i="219"/>
  <c r="BA512" i="220"/>
  <c r="BA512" i="221"/>
  <c r="BA512" i="222"/>
  <c r="BA512" i="223"/>
  <c r="BA512" i="224"/>
  <c r="BA512" i="225"/>
  <c r="BA512" i="226"/>
  <c r="BA512" i="227"/>
  <c r="BA512" i="228"/>
  <c r="BA515" i="210"/>
  <c r="BA515" i="214"/>
  <c r="BA515" i="229"/>
  <c r="BA515" i="216"/>
  <c r="BA515" i="217"/>
  <c r="BA515" i="218"/>
  <c r="BA515" i="219"/>
  <c r="BA515" i="220"/>
  <c r="BA515" i="221"/>
  <c r="BA515" i="222"/>
  <c r="BA515" i="223"/>
  <c r="BA515" i="224"/>
  <c r="BA515" i="225"/>
  <c r="BA515" i="226"/>
  <c r="BA515" i="227"/>
  <c r="BA515" i="228"/>
  <c r="BA862" i="210"/>
  <c r="BA862" i="214"/>
  <c r="BA862" i="229"/>
  <c r="BA862" i="216"/>
  <c r="BA862" i="217"/>
  <c r="BA862" i="218"/>
  <c r="BA862" i="219"/>
  <c r="BA862" i="220"/>
  <c r="BA862" i="221"/>
  <c r="BA862" i="222"/>
  <c r="BA862" i="223"/>
  <c r="BA862" i="224"/>
  <c r="BA862" i="225"/>
  <c r="BA862" i="226"/>
  <c r="BA862" i="227"/>
  <c r="BA862" i="228"/>
  <c r="BA342" i="210"/>
  <c r="BA342" i="214"/>
  <c r="BA342" i="229"/>
  <c r="BA342" i="216"/>
  <c r="BA342" i="217"/>
  <c r="BA342" i="218"/>
  <c r="BA342" i="219"/>
  <c r="BA342" i="220"/>
  <c r="BA342" i="221"/>
  <c r="BA342" i="222"/>
  <c r="BA342" i="223"/>
  <c r="BA342" i="224"/>
  <c r="BA342" i="225"/>
  <c r="BA342" i="226"/>
  <c r="BA342" i="227"/>
  <c r="BA342" i="228"/>
  <c r="BA978" i="210"/>
  <c r="BA978" i="214"/>
  <c r="BA978" i="229"/>
  <c r="BA978" i="216"/>
  <c r="BA978" i="217"/>
  <c r="BA978" i="218"/>
  <c r="BA978" i="219"/>
  <c r="BA978" i="220"/>
  <c r="BA978" i="221"/>
  <c r="BA978" i="222"/>
  <c r="BA978" i="223"/>
  <c r="BA978" i="224"/>
  <c r="BA978" i="225"/>
  <c r="BA978" i="226"/>
  <c r="BA978" i="227"/>
  <c r="BA978" i="228"/>
  <c r="G581" i="213"/>
  <c r="AZ581" i="210"/>
  <c r="AZ581" i="214"/>
  <c r="AZ581" i="229"/>
  <c r="AZ581" i="216"/>
  <c r="AZ581" i="217"/>
  <c r="AZ581" i="219"/>
  <c r="AZ581" i="218"/>
  <c r="AZ581" i="220"/>
  <c r="AZ581" i="221"/>
  <c r="AZ581" i="222"/>
  <c r="AZ581" i="223"/>
  <c r="AZ581" i="224"/>
  <c r="AZ581" i="225"/>
  <c r="AZ581" i="226"/>
  <c r="AZ581" i="227"/>
  <c r="AZ581" i="228"/>
  <c r="BA893" i="210"/>
  <c r="BA893" i="214"/>
  <c r="BA893" i="229"/>
  <c r="BA893" i="216"/>
  <c r="BA893" i="217"/>
  <c r="BA893" i="218"/>
  <c r="BA893" i="219"/>
  <c r="BA893" i="220"/>
  <c r="BA893" i="221"/>
  <c r="BA893" i="222"/>
  <c r="BA893" i="223"/>
  <c r="BA893" i="224"/>
  <c r="BA893" i="225"/>
  <c r="BA893" i="226"/>
  <c r="BA893" i="227"/>
  <c r="BA893" i="228"/>
  <c r="BA408" i="210"/>
  <c r="BA408" i="214"/>
  <c r="BA408" i="229"/>
  <c r="BA408" i="216"/>
  <c r="BA408" i="217"/>
  <c r="BA408" i="218"/>
  <c r="BA408" i="219"/>
  <c r="BA408" i="220"/>
  <c r="BA408" i="221"/>
  <c r="BA408" i="222"/>
  <c r="BA408" i="223"/>
  <c r="BA408" i="224"/>
  <c r="BA408" i="225"/>
  <c r="BA408" i="226"/>
  <c r="BA408" i="227"/>
  <c r="BA408" i="228"/>
  <c r="AZ65" i="210"/>
  <c r="AZ65" i="214"/>
  <c r="AZ65" i="229"/>
  <c r="AZ65" i="216"/>
  <c r="AZ65" i="217"/>
  <c r="AZ65" i="218"/>
  <c r="AZ65" i="219"/>
  <c r="AZ65" i="220"/>
  <c r="AZ65" i="221"/>
  <c r="AZ65" i="222"/>
  <c r="AZ65" i="223"/>
  <c r="AZ65" i="224"/>
  <c r="AZ65" i="225"/>
  <c r="AZ65" i="226"/>
  <c r="AZ65" i="227"/>
  <c r="AZ65" i="228"/>
  <c r="G65" i="213"/>
  <c r="BA16" i="210"/>
  <c r="BA16" i="214"/>
  <c r="BA16" i="229"/>
  <c r="BA16" i="216"/>
  <c r="BA16" i="217"/>
  <c r="BA16" i="218"/>
  <c r="BA16" i="219"/>
  <c r="BA16" i="220"/>
  <c r="BA16" i="221"/>
  <c r="BA16" i="222"/>
  <c r="BA16" i="223"/>
  <c r="BA16" i="224"/>
  <c r="BA16" i="225"/>
  <c r="BA16" i="226"/>
  <c r="BA16" i="227"/>
  <c r="BA16" i="228"/>
  <c r="G79" i="213"/>
  <c r="AZ79" i="210"/>
  <c r="AZ79" i="214"/>
  <c r="AZ79" i="229"/>
  <c r="AZ79" i="216"/>
  <c r="AZ79" i="217"/>
  <c r="AZ79" i="218"/>
  <c r="AZ79" i="219"/>
  <c r="AZ79" i="220"/>
  <c r="AZ79" i="221"/>
  <c r="AZ79" i="222"/>
  <c r="AZ79" i="223"/>
  <c r="AZ79" i="224"/>
  <c r="AZ79" i="225"/>
  <c r="AZ79" i="226"/>
  <c r="AZ79" i="227"/>
  <c r="AZ79" i="228"/>
  <c r="BA896" i="210"/>
  <c r="BA896" i="214"/>
  <c r="BA896" i="229"/>
  <c r="BA896" i="216"/>
  <c r="BA896" i="217"/>
  <c r="BA896" i="218"/>
  <c r="BA896" i="219"/>
  <c r="BA896" i="220"/>
  <c r="BA896" i="221"/>
  <c r="BA896" i="222"/>
  <c r="BA896" i="223"/>
  <c r="BA896" i="224"/>
  <c r="BA896" i="225"/>
  <c r="BA896" i="226"/>
  <c r="BA896" i="227"/>
  <c r="BA896" i="228"/>
  <c r="BA59" i="210"/>
  <c r="BA59" i="214"/>
  <c r="BA59" i="229"/>
  <c r="BA59" i="216"/>
  <c r="BA59" i="217"/>
  <c r="BA59" i="218"/>
  <c r="BA59" i="219"/>
  <c r="BA59" i="220"/>
  <c r="BA59" i="221"/>
  <c r="BA59" i="222"/>
  <c r="BA59" i="223"/>
  <c r="BA59" i="224"/>
  <c r="BA59" i="225"/>
  <c r="BA59" i="226"/>
  <c r="BA59" i="227"/>
  <c r="BA59" i="228"/>
  <c r="AZ597" i="210"/>
  <c r="AZ597" i="214"/>
  <c r="AZ597" i="229"/>
  <c r="AZ597" i="216"/>
  <c r="AZ597" i="217"/>
  <c r="AZ597" i="219"/>
  <c r="AZ597" i="218"/>
  <c r="AZ597" i="220"/>
  <c r="AZ597" i="221"/>
  <c r="AZ597" i="222"/>
  <c r="AZ597" i="223"/>
  <c r="AZ597" i="224"/>
  <c r="AZ597" i="225"/>
  <c r="AZ597" i="226"/>
  <c r="AZ597" i="227"/>
  <c r="AZ597" i="228"/>
  <c r="G597" i="213"/>
  <c r="BA414" i="210"/>
  <c r="BA414" i="214"/>
  <c r="BA414" i="229"/>
  <c r="BA414" i="216"/>
  <c r="BA414" i="217"/>
  <c r="BA414" i="218"/>
  <c r="BA414" i="219"/>
  <c r="BA414" i="220"/>
  <c r="BA414" i="221"/>
  <c r="BA414" i="222"/>
  <c r="BA414" i="223"/>
  <c r="BA414" i="224"/>
  <c r="BA414" i="225"/>
  <c r="BA414" i="226"/>
  <c r="BA414" i="227"/>
  <c r="BA414" i="228"/>
  <c r="G553" i="213"/>
  <c r="AZ553" i="210"/>
  <c r="AZ553" i="214"/>
  <c r="AZ553" i="229"/>
  <c r="AZ553" i="216"/>
  <c r="AZ553" i="217"/>
  <c r="AZ553" i="218"/>
  <c r="AZ553" i="219"/>
  <c r="AZ553" i="220"/>
  <c r="AZ553" i="221"/>
  <c r="AZ553" i="222"/>
  <c r="AZ553" i="223"/>
  <c r="AZ553" i="224"/>
  <c r="AZ553" i="225"/>
  <c r="AZ553" i="226"/>
  <c r="AZ553" i="227"/>
  <c r="AZ553" i="228"/>
  <c r="BA610" i="210"/>
  <c r="BA610" i="214"/>
  <c r="BA610" i="229"/>
  <c r="BA610" i="216"/>
  <c r="BA610" i="217"/>
  <c r="BA610" i="218"/>
  <c r="BA610" i="219"/>
  <c r="BA610" i="220"/>
  <c r="BA610" i="221"/>
  <c r="BA610" i="222"/>
  <c r="BA610" i="223"/>
  <c r="BA610" i="224"/>
  <c r="BA610" i="225"/>
  <c r="BA610" i="226"/>
  <c r="BA610" i="227"/>
  <c r="BA610" i="228"/>
  <c r="BA20" i="210"/>
  <c r="BA20" i="214"/>
  <c r="BA20" i="229"/>
  <c r="BA20" i="216"/>
  <c r="BA20" i="217"/>
  <c r="BA20" i="218"/>
  <c r="BA20" i="219"/>
  <c r="BA20" i="220"/>
  <c r="BA20" i="221"/>
  <c r="BA20" i="222"/>
  <c r="BA20" i="223"/>
  <c r="BA20" i="224"/>
  <c r="BA20" i="225"/>
  <c r="BA20" i="226"/>
  <c r="BA20" i="227"/>
  <c r="BA20" i="228"/>
  <c r="G406" i="213"/>
  <c r="AZ406" i="210"/>
  <c r="AZ406" i="214"/>
  <c r="AZ406" i="229"/>
  <c r="AZ406" i="216"/>
  <c r="AZ406" i="217"/>
  <c r="AZ406" i="218"/>
  <c r="AZ406" i="219"/>
  <c r="AZ406" i="220"/>
  <c r="AZ406" i="221"/>
  <c r="AZ406" i="222"/>
  <c r="AZ406" i="223"/>
  <c r="AZ406" i="224"/>
  <c r="AZ406" i="225"/>
  <c r="AZ406" i="226"/>
  <c r="AZ406" i="227"/>
  <c r="AZ406" i="228"/>
  <c r="BA360" i="210"/>
  <c r="BA360" i="214"/>
  <c r="BA360" i="229"/>
  <c r="BA360" i="216"/>
  <c r="BA360" i="217"/>
  <c r="BA360" i="218"/>
  <c r="BA360" i="219"/>
  <c r="BA360" i="220"/>
  <c r="BA360" i="221"/>
  <c r="BA360" i="222"/>
  <c r="BA360" i="223"/>
  <c r="BA360" i="224"/>
  <c r="BA360" i="225"/>
  <c r="BA360" i="226"/>
  <c r="BA360" i="227"/>
  <c r="BA360" i="228"/>
  <c r="BA467" i="210"/>
  <c r="BA467" i="214"/>
  <c r="BA467" i="229"/>
  <c r="BA467" i="216"/>
  <c r="BA467" i="217"/>
  <c r="BA467" i="218"/>
  <c r="BA467" i="219"/>
  <c r="BA467" i="220"/>
  <c r="BA467" i="221"/>
  <c r="BA467" i="222"/>
  <c r="BA467" i="223"/>
  <c r="BA467" i="224"/>
  <c r="BA467" i="225"/>
  <c r="BA467" i="226"/>
  <c r="BA467" i="227"/>
  <c r="BA467" i="228"/>
  <c r="G396" i="213"/>
  <c r="AZ396" i="210"/>
  <c r="AZ396" i="214"/>
  <c r="AZ396" i="229"/>
  <c r="AZ396" i="216"/>
  <c r="AZ396" i="217"/>
  <c r="AZ396" i="218"/>
  <c r="AZ396" i="219"/>
  <c r="AZ396" i="220"/>
  <c r="AZ396" i="221"/>
  <c r="AZ396" i="222"/>
  <c r="AZ396" i="223"/>
  <c r="AZ396" i="224"/>
  <c r="AZ396" i="225"/>
  <c r="AZ396" i="226"/>
  <c r="AZ396" i="227"/>
  <c r="AZ396" i="228"/>
  <c r="BA482" i="210"/>
  <c r="BA482" i="214"/>
  <c r="BA482" i="229"/>
  <c r="BA482" i="216"/>
  <c r="BA482" i="217"/>
  <c r="BA482" i="218"/>
  <c r="BA482" i="219"/>
  <c r="BA482" i="220"/>
  <c r="BA482" i="221"/>
  <c r="BA482" i="222"/>
  <c r="BA482" i="223"/>
  <c r="BA482" i="224"/>
  <c r="BA482" i="225"/>
  <c r="BA482" i="226"/>
  <c r="BA482" i="227"/>
  <c r="BA482" i="228"/>
  <c r="G409" i="213"/>
  <c r="AZ409" i="210"/>
  <c r="AZ409" i="214"/>
  <c r="AZ409" i="229"/>
  <c r="AZ409" i="216"/>
  <c r="AZ409" i="217"/>
  <c r="AZ409" i="218"/>
  <c r="AZ409" i="219"/>
  <c r="AZ409" i="220"/>
  <c r="AZ409" i="221"/>
  <c r="AZ409" i="222"/>
  <c r="AZ409" i="223"/>
  <c r="AZ409" i="224"/>
  <c r="AZ409" i="225"/>
  <c r="AZ409" i="226"/>
  <c r="AZ409" i="227"/>
  <c r="AZ409" i="228"/>
  <c r="BA569" i="210"/>
  <c r="BA569" i="214"/>
  <c r="BA569" i="229"/>
  <c r="BA569" i="216"/>
  <c r="BA569" i="217"/>
  <c r="BA569" i="218"/>
  <c r="BA569" i="219"/>
  <c r="BA569" i="220"/>
  <c r="BA569" i="221"/>
  <c r="BA569" i="222"/>
  <c r="BA569" i="223"/>
  <c r="BA569" i="224"/>
  <c r="BA569" i="225"/>
  <c r="BA569" i="226"/>
  <c r="BA569" i="227"/>
  <c r="BA569" i="228"/>
  <c r="BA38" i="210"/>
  <c r="BA38" i="214"/>
  <c r="BA38" i="229"/>
  <c r="BA38" i="216"/>
  <c r="BA38" i="217"/>
  <c r="BA38" i="218"/>
  <c r="BA38" i="219"/>
  <c r="BA38" i="220"/>
  <c r="BA38" i="221"/>
  <c r="BA38" i="222"/>
  <c r="BA38" i="223"/>
  <c r="BA38" i="224"/>
  <c r="BA38" i="225"/>
  <c r="BA38" i="226"/>
  <c r="BA38" i="227"/>
  <c r="BA38" i="228"/>
  <c r="BA873" i="210"/>
  <c r="BA873" i="214"/>
  <c r="BA873" i="229"/>
  <c r="BA873" i="216"/>
  <c r="BA873" i="217"/>
  <c r="BA873" i="218"/>
  <c r="BA873" i="219"/>
  <c r="BA873" i="220"/>
  <c r="BA873" i="221"/>
  <c r="BA873" i="222"/>
  <c r="BA873" i="223"/>
  <c r="BA873" i="224"/>
  <c r="BA873" i="225"/>
  <c r="BA873" i="226"/>
  <c r="BA873" i="227"/>
  <c r="BA873" i="228"/>
  <c r="AZ45" i="210"/>
  <c r="AZ45" i="214"/>
  <c r="AZ45" i="229"/>
  <c r="AZ45" i="216"/>
  <c r="AZ45" i="217"/>
  <c r="AZ45" i="218"/>
  <c r="AZ45" i="219"/>
  <c r="AZ45" i="220"/>
  <c r="AZ45" i="221"/>
  <c r="AZ45" i="222"/>
  <c r="AZ45" i="223"/>
  <c r="AZ45" i="224"/>
  <c r="AZ45" i="225"/>
  <c r="AZ45" i="226"/>
  <c r="AZ45" i="227"/>
  <c r="AZ45" i="228"/>
  <c r="G287" i="213"/>
  <c r="AZ287" i="210"/>
  <c r="AZ287" i="214"/>
  <c r="AZ287" i="229"/>
  <c r="AZ287" i="216"/>
  <c r="AZ287" i="217"/>
  <c r="AZ287" i="218"/>
  <c r="AZ287" i="219"/>
  <c r="AZ287" i="220"/>
  <c r="AZ287" i="221"/>
  <c r="AZ287" i="223"/>
  <c r="AZ287" i="222"/>
  <c r="AZ287" i="224"/>
  <c r="AZ287" i="225"/>
  <c r="AZ287" i="226"/>
  <c r="AZ287" i="227"/>
  <c r="AZ287" i="228"/>
  <c r="BA148" i="210"/>
  <c r="BA148" i="214"/>
  <c r="BA148" i="229"/>
  <c r="BA148" i="216"/>
  <c r="BA148" i="217"/>
  <c r="BA148" i="218"/>
  <c r="BA148" i="219"/>
  <c r="BA148" i="220"/>
  <c r="BA148" i="221"/>
  <c r="BA148" i="222"/>
  <c r="BA148" i="223"/>
  <c r="BA148" i="224"/>
  <c r="BA148" i="225"/>
  <c r="BA148" i="226"/>
  <c r="BA148" i="227"/>
  <c r="BA148" i="228"/>
  <c r="AZ221" i="210"/>
  <c r="AZ221" i="214"/>
  <c r="AZ221" i="229"/>
  <c r="AZ221" i="216"/>
  <c r="AZ221" i="217"/>
  <c r="AZ221" i="218"/>
  <c r="AZ221" i="219"/>
  <c r="AZ221" i="220"/>
  <c r="AZ221" i="221"/>
  <c r="AZ221" i="222"/>
  <c r="AZ221" i="223"/>
  <c r="AZ221" i="224"/>
  <c r="AZ221" i="225"/>
  <c r="AZ221" i="226"/>
  <c r="AZ221" i="227"/>
  <c r="AZ221" i="228"/>
  <c r="BA795" i="210"/>
  <c r="BA795" i="214"/>
  <c r="BA795" i="229"/>
  <c r="BA795" i="216"/>
  <c r="BA795" i="217"/>
  <c r="BA795" i="218"/>
  <c r="BA795" i="219"/>
  <c r="BA795" i="220"/>
  <c r="BA795" i="221"/>
  <c r="BA795" i="222"/>
  <c r="BA795" i="223"/>
  <c r="BA795" i="224"/>
  <c r="BA795" i="225"/>
  <c r="BA795" i="226"/>
  <c r="BA795" i="227"/>
  <c r="BA795" i="228"/>
  <c r="AZ916" i="210"/>
  <c r="AZ916" i="214"/>
  <c r="AZ916" i="229"/>
  <c r="AZ916" i="216"/>
  <c r="AZ916" i="217"/>
  <c r="AZ916" i="218"/>
  <c r="AZ916" i="219"/>
  <c r="AZ916" i="220"/>
  <c r="AZ916" i="221"/>
  <c r="AZ916" i="222"/>
  <c r="AZ916" i="223"/>
  <c r="AZ916" i="224"/>
  <c r="AZ916" i="225"/>
  <c r="AZ916" i="226"/>
  <c r="AZ916" i="227"/>
  <c r="AZ916" i="228"/>
  <c r="G125" i="213"/>
  <c r="AZ125" i="210"/>
  <c r="AZ125" i="214"/>
  <c r="AZ125" i="229"/>
  <c r="AZ125" i="216"/>
  <c r="AZ125" i="217"/>
  <c r="AZ125" i="218"/>
  <c r="AZ125" i="219"/>
  <c r="AZ125" i="220"/>
  <c r="AZ125" i="221"/>
  <c r="AZ125" i="222"/>
  <c r="AZ125" i="223"/>
  <c r="AZ125" i="224"/>
  <c r="AZ125" i="225"/>
  <c r="AZ125" i="226"/>
  <c r="AZ125" i="227"/>
  <c r="AZ125" i="228"/>
  <c r="AZ229" i="210"/>
  <c r="AZ229" i="214"/>
  <c r="AZ229" i="229"/>
  <c r="AZ229" i="216"/>
  <c r="AZ229" i="217"/>
  <c r="AZ229" i="218"/>
  <c r="AZ229" i="219"/>
  <c r="AZ229" i="220"/>
  <c r="AZ229" i="221"/>
  <c r="AZ229" i="222"/>
  <c r="AZ229" i="223"/>
  <c r="AZ229" i="224"/>
  <c r="AZ229" i="225"/>
  <c r="AZ229" i="226"/>
  <c r="AZ229" i="227"/>
  <c r="AZ229" i="228"/>
  <c r="BA364" i="210"/>
  <c r="BA364" i="214"/>
  <c r="BA364" i="229"/>
  <c r="BA364" i="216"/>
  <c r="BA364" i="217"/>
  <c r="BA364" i="218"/>
  <c r="BA364" i="219"/>
  <c r="BA364" i="220"/>
  <c r="BA364" i="221"/>
  <c r="BA364" i="222"/>
  <c r="BA364" i="223"/>
  <c r="BA364" i="224"/>
  <c r="BA364" i="225"/>
  <c r="BA364" i="226"/>
  <c r="BA364" i="227"/>
  <c r="BA364" i="228"/>
  <c r="BA423" i="210"/>
  <c r="BA423" i="214"/>
  <c r="BA423" i="229"/>
  <c r="BA423" i="216"/>
  <c r="BA423" i="217"/>
  <c r="BA423" i="218"/>
  <c r="BA423" i="219"/>
  <c r="BA423" i="220"/>
  <c r="BA423" i="221"/>
  <c r="BA423" i="222"/>
  <c r="BA423" i="223"/>
  <c r="BA423" i="224"/>
  <c r="BA423" i="225"/>
  <c r="BA423" i="226"/>
  <c r="BA423" i="227"/>
  <c r="BA423" i="228"/>
  <c r="G607" i="213"/>
  <c r="AZ607" i="210"/>
  <c r="AZ607" i="214"/>
  <c r="AZ607" i="229"/>
  <c r="AZ607" i="216"/>
  <c r="AZ607" i="217"/>
  <c r="AZ607" i="218"/>
  <c r="AZ607" i="219"/>
  <c r="AZ607" i="220"/>
  <c r="AZ607" i="221"/>
  <c r="AZ607" i="222"/>
  <c r="AZ607" i="223"/>
  <c r="AZ607" i="224"/>
  <c r="AZ607" i="225"/>
  <c r="AZ607" i="226"/>
  <c r="AZ607" i="227"/>
  <c r="AZ607" i="228"/>
  <c r="G850" i="213"/>
  <c r="AZ850" i="210"/>
  <c r="AZ850" i="214"/>
  <c r="AZ850" i="229"/>
  <c r="AZ850" i="216"/>
  <c r="AZ850" i="217"/>
  <c r="AZ850" i="218"/>
  <c r="AZ850" i="219"/>
  <c r="AZ850" i="220"/>
  <c r="AZ850" i="221"/>
  <c r="AZ850" i="222"/>
  <c r="AZ850" i="223"/>
  <c r="AZ850" i="224"/>
  <c r="AZ850" i="225"/>
  <c r="AZ850" i="226"/>
  <c r="AZ850" i="227"/>
  <c r="AZ850" i="228"/>
  <c r="BA6" i="210"/>
  <c r="BA6" i="214"/>
  <c r="BA6" i="229"/>
  <c r="BA6" i="216"/>
  <c r="BA6" i="217"/>
  <c r="BA6" i="218"/>
  <c r="BA6" i="219"/>
  <c r="BA6" i="220"/>
  <c r="BA6" i="221"/>
  <c r="BA6" i="222"/>
  <c r="BA6" i="223"/>
  <c r="BA6" i="224"/>
  <c r="BA6" i="225"/>
  <c r="BA6" i="226"/>
  <c r="BA6" i="227"/>
  <c r="BA6" i="228"/>
  <c r="AZ145" i="210"/>
  <c r="AZ145" i="214"/>
  <c r="AZ145" i="229"/>
  <c r="AZ145" i="216"/>
  <c r="AZ145" i="217"/>
  <c r="AZ145" i="218"/>
  <c r="AZ145" i="219"/>
  <c r="AZ145" i="220"/>
  <c r="AZ145" i="221"/>
  <c r="AZ145" i="223"/>
  <c r="AZ145" i="222"/>
  <c r="AZ145" i="224"/>
  <c r="AZ145" i="225"/>
  <c r="AZ145" i="226"/>
  <c r="AZ145" i="227"/>
  <c r="AZ145" i="228"/>
  <c r="G122" i="213"/>
  <c r="AZ122" i="210"/>
  <c r="AZ122" i="214"/>
  <c r="AZ122" i="229"/>
  <c r="AZ122" i="216"/>
  <c r="AZ122" i="217"/>
  <c r="AZ122" i="218"/>
  <c r="AZ122" i="219"/>
  <c r="AZ122" i="220"/>
  <c r="AZ122" i="221"/>
  <c r="AZ122" i="222"/>
  <c r="AZ122" i="223"/>
  <c r="AZ122" i="224"/>
  <c r="AZ122" i="225"/>
  <c r="AZ122" i="226"/>
  <c r="AZ122" i="227"/>
  <c r="AZ122" i="228"/>
  <c r="AZ679" i="210"/>
  <c r="AZ679" i="214"/>
  <c r="AZ679" i="229"/>
  <c r="AZ679" i="216"/>
  <c r="AZ679" i="217"/>
  <c r="AZ679" i="218"/>
  <c r="AZ679" i="219"/>
  <c r="AZ679" i="220"/>
  <c r="AZ679" i="221"/>
  <c r="AZ679" i="222"/>
  <c r="AZ679" i="223"/>
  <c r="AZ679" i="224"/>
  <c r="AZ679" i="225"/>
  <c r="AZ679" i="226"/>
  <c r="AZ679" i="227"/>
  <c r="AZ679" i="228"/>
  <c r="BA332" i="210"/>
  <c r="BA332" i="214"/>
  <c r="BA332" i="229"/>
  <c r="BA332" i="216"/>
  <c r="BA332" i="217"/>
  <c r="BA332" i="218"/>
  <c r="BA332" i="219"/>
  <c r="BA332" i="220"/>
  <c r="BA332" i="221"/>
  <c r="BA332" i="222"/>
  <c r="BA332" i="223"/>
  <c r="BA332" i="224"/>
  <c r="BA332" i="225"/>
  <c r="BA332" i="226"/>
  <c r="BA332" i="227"/>
  <c r="BA332" i="228"/>
  <c r="AZ173" i="210"/>
  <c r="AZ173" i="214"/>
  <c r="AZ173" i="229"/>
  <c r="AZ173" i="216"/>
  <c r="AZ173" i="217"/>
  <c r="AZ173" i="218"/>
  <c r="AZ173" i="219"/>
  <c r="AZ173" i="220"/>
  <c r="AZ173" i="221"/>
  <c r="AZ173" i="222"/>
  <c r="AZ173" i="223"/>
  <c r="AZ173" i="224"/>
  <c r="AZ173" i="225"/>
  <c r="AZ173" i="226"/>
  <c r="AZ173" i="227"/>
  <c r="AZ173" i="228"/>
  <c r="G94" i="213"/>
  <c r="AZ94" i="210"/>
  <c r="AZ94" i="214"/>
  <c r="AZ94" i="229"/>
  <c r="AZ94" i="216"/>
  <c r="AZ94" i="217"/>
  <c r="AZ94" i="218"/>
  <c r="AZ94" i="219"/>
  <c r="AZ94" i="220"/>
  <c r="AZ94" i="221"/>
  <c r="AZ94" i="222"/>
  <c r="AZ94" i="223"/>
  <c r="AZ94" i="224"/>
  <c r="AZ94" i="225"/>
  <c r="AZ94" i="226"/>
  <c r="AZ94" i="227"/>
  <c r="AZ94" i="228"/>
  <c r="BA312" i="210"/>
  <c r="BA312" i="214"/>
  <c r="BA312" i="229"/>
  <c r="BA312" i="216"/>
  <c r="BA312" i="217"/>
  <c r="BA312" i="218"/>
  <c r="BA312" i="219"/>
  <c r="BA312" i="220"/>
  <c r="BA312" i="221"/>
  <c r="BA312" i="222"/>
  <c r="BA312" i="223"/>
  <c r="BA312" i="224"/>
  <c r="BA312" i="225"/>
  <c r="BA312" i="226"/>
  <c r="BA312" i="227"/>
  <c r="BA312" i="228"/>
  <c r="BA453" i="210"/>
  <c r="BA453" i="214"/>
  <c r="BA453" i="229"/>
  <c r="BA453" i="216"/>
  <c r="BA453" i="217"/>
  <c r="BA453" i="218"/>
  <c r="BA453" i="219"/>
  <c r="BA453" i="220"/>
  <c r="BA453" i="221"/>
  <c r="BA453" i="222"/>
  <c r="BA453" i="223"/>
  <c r="BA453" i="224"/>
  <c r="BA453" i="225"/>
  <c r="BA453" i="226"/>
  <c r="BA453" i="227"/>
  <c r="BA453" i="228"/>
  <c r="BA752" i="210"/>
  <c r="BA752" i="214"/>
  <c r="BA752" i="229"/>
  <c r="BA752" i="216"/>
  <c r="BA752" i="217"/>
  <c r="BA752" i="218"/>
  <c r="BA752" i="219"/>
  <c r="BA752" i="220"/>
  <c r="BA752" i="221"/>
  <c r="BA752" i="222"/>
  <c r="BA752" i="223"/>
  <c r="BA752" i="224"/>
  <c r="BA752" i="225"/>
  <c r="BA752" i="226"/>
  <c r="BA752" i="227"/>
  <c r="BA752" i="228"/>
  <c r="BA1028" i="210"/>
  <c r="BA1028" i="214"/>
  <c r="BA1028" i="229"/>
  <c r="BA1028" i="216"/>
  <c r="BA1028" i="217"/>
  <c r="BA1028" i="218"/>
  <c r="BA1028" i="219"/>
  <c r="BA1028" i="220"/>
  <c r="BA1028" i="221"/>
  <c r="BA1028" i="222"/>
  <c r="BA1028" i="223"/>
  <c r="BA1028" i="224"/>
  <c r="BA1028" i="225"/>
  <c r="BA1028" i="226"/>
  <c r="BA1028" i="227"/>
  <c r="BA1028" i="228"/>
  <c r="BA78" i="210"/>
  <c r="BA78" i="214"/>
  <c r="BA78" i="229"/>
  <c r="BA78" i="216"/>
  <c r="BA78" i="217"/>
  <c r="BA78" i="218"/>
  <c r="BA78" i="219"/>
  <c r="BA78" i="220"/>
  <c r="BA78" i="221"/>
  <c r="BA78" i="222"/>
  <c r="BA78" i="223"/>
  <c r="BA78" i="224"/>
  <c r="BA78" i="225"/>
  <c r="BA78" i="226"/>
  <c r="BA78" i="227"/>
  <c r="BA78" i="228"/>
  <c r="BA661" i="210"/>
  <c r="BA661" i="214"/>
  <c r="BA661" i="229"/>
  <c r="BA661" i="216"/>
  <c r="BA661" i="217"/>
  <c r="BA661" i="218"/>
  <c r="BA661" i="219"/>
  <c r="BA661" i="220"/>
  <c r="BA661" i="221"/>
  <c r="BA661" i="222"/>
  <c r="BA661" i="223"/>
  <c r="BA661" i="224"/>
  <c r="BA661" i="225"/>
  <c r="BA661" i="226"/>
  <c r="BA661" i="227"/>
  <c r="BA661" i="228"/>
  <c r="BA499" i="210"/>
  <c r="BA499" i="214"/>
  <c r="BA499" i="229"/>
  <c r="BA499" i="216"/>
  <c r="BA499" i="217"/>
  <c r="BA499" i="218"/>
  <c r="BA499" i="219"/>
  <c r="BA499" i="220"/>
  <c r="BA499" i="221"/>
  <c r="BA499" i="222"/>
  <c r="BA499" i="223"/>
  <c r="BA499" i="224"/>
  <c r="BA499" i="225"/>
  <c r="BA499" i="226"/>
  <c r="BA499" i="227"/>
  <c r="BA499" i="228"/>
  <c r="G199" i="213"/>
  <c r="AZ199" i="210"/>
  <c r="AZ199" i="214"/>
  <c r="AZ199" i="229"/>
  <c r="AZ199" i="216"/>
  <c r="AZ199" i="217"/>
  <c r="AZ199" i="218"/>
  <c r="AZ199" i="219"/>
  <c r="AZ199" i="220"/>
  <c r="AZ199" i="221"/>
  <c r="AZ199" i="223"/>
  <c r="AZ199" i="222"/>
  <c r="AZ199" i="224"/>
  <c r="AZ199" i="225"/>
  <c r="AZ199" i="226"/>
  <c r="AZ199" i="227"/>
  <c r="AZ199" i="228"/>
  <c r="BA552" i="210"/>
  <c r="BA552" i="214"/>
  <c r="BA552" i="229"/>
  <c r="BA552" i="216"/>
  <c r="BA552" i="217"/>
  <c r="BA552" i="218"/>
  <c r="BA552" i="219"/>
  <c r="BA552" i="220"/>
  <c r="BA552" i="221"/>
  <c r="BA552" i="222"/>
  <c r="BA552" i="223"/>
  <c r="BA552" i="224"/>
  <c r="BA552" i="225"/>
  <c r="BA552" i="226"/>
  <c r="BA552" i="227"/>
  <c r="BA552" i="228"/>
  <c r="BA654" i="210"/>
  <c r="BA654" i="214"/>
  <c r="BA654" i="229"/>
  <c r="BA654" i="216"/>
  <c r="BA654" i="217"/>
  <c r="BA654" i="218"/>
  <c r="BA654" i="219"/>
  <c r="BA654" i="220"/>
  <c r="BA654" i="221"/>
  <c r="BA654" i="222"/>
  <c r="BA654" i="223"/>
  <c r="BA654" i="224"/>
  <c r="BA654" i="225"/>
  <c r="BA654" i="226"/>
  <c r="BA654" i="227"/>
  <c r="BA654" i="228"/>
  <c r="AZ21" i="210"/>
  <c r="AZ21" i="214"/>
  <c r="AZ21" i="229"/>
  <c r="AZ21" i="216"/>
  <c r="AZ21" i="217"/>
  <c r="AZ21" i="218"/>
  <c r="AZ21" i="219"/>
  <c r="AZ21" i="220"/>
  <c r="AZ21" i="221"/>
  <c r="AZ21" i="222"/>
  <c r="AZ21" i="223"/>
  <c r="AZ21" i="224"/>
  <c r="AZ21" i="225"/>
  <c r="AZ21" i="226"/>
  <c r="AZ21" i="227"/>
  <c r="AZ21" i="228"/>
  <c r="G21" i="213"/>
  <c r="G839" i="213"/>
  <c r="AZ839" i="210"/>
  <c r="AZ839" i="214"/>
  <c r="AZ839" i="229"/>
  <c r="AZ839" i="216"/>
  <c r="AZ839" i="217"/>
  <c r="AZ839" i="218"/>
  <c r="AZ839" i="219"/>
  <c r="AZ839" i="220"/>
  <c r="AZ839" i="221"/>
  <c r="AZ839" i="222"/>
  <c r="AZ839" i="223"/>
  <c r="AZ839" i="224"/>
  <c r="AZ839" i="225"/>
  <c r="AZ839" i="226"/>
  <c r="AZ839" i="227"/>
  <c r="AZ839" i="228"/>
  <c r="BA378" i="210"/>
  <c r="BA378" i="214"/>
  <c r="BA378" i="229"/>
  <c r="BA378" i="216"/>
  <c r="BA378" i="217"/>
  <c r="BA378" i="218"/>
  <c r="BA378" i="219"/>
  <c r="BA378" i="220"/>
  <c r="BA378" i="221"/>
  <c r="BA378" i="222"/>
  <c r="BA378" i="223"/>
  <c r="BA378" i="224"/>
  <c r="BA378" i="225"/>
  <c r="BA378" i="226"/>
  <c r="BA378" i="227"/>
  <c r="BA378" i="228"/>
  <c r="BA832" i="210"/>
  <c r="BA832" i="214"/>
  <c r="BA832" i="229"/>
  <c r="BA832" i="216"/>
  <c r="BA832" i="217"/>
  <c r="BA832" i="218"/>
  <c r="BA832" i="219"/>
  <c r="BA832" i="220"/>
  <c r="BA832" i="221"/>
  <c r="BA832" i="222"/>
  <c r="BA832" i="223"/>
  <c r="BA832" i="224"/>
  <c r="BA832" i="225"/>
  <c r="BA832" i="226"/>
  <c r="BA832" i="227"/>
  <c r="BA832" i="228"/>
  <c r="BA880" i="210"/>
  <c r="BA880" i="214"/>
  <c r="BA880" i="229"/>
  <c r="BA880" i="216"/>
  <c r="BA880" i="217"/>
  <c r="BA880" i="218"/>
  <c r="BA880" i="219"/>
  <c r="BA880" i="220"/>
  <c r="BA880" i="221"/>
  <c r="BA880" i="222"/>
  <c r="BA880" i="223"/>
  <c r="BA880" i="224"/>
  <c r="BA880" i="225"/>
  <c r="BA880" i="226"/>
  <c r="BA880" i="227"/>
  <c r="BA880" i="228"/>
  <c r="BA495" i="210"/>
  <c r="BA495" i="214"/>
  <c r="BA495" i="229"/>
  <c r="BA495" i="216"/>
  <c r="BA495" i="217"/>
  <c r="BA495" i="218"/>
  <c r="BA495" i="219"/>
  <c r="BA495" i="220"/>
  <c r="BA495" i="221"/>
  <c r="BA495" i="222"/>
  <c r="BA495" i="223"/>
  <c r="BA495" i="224"/>
  <c r="BA495" i="225"/>
  <c r="BA495" i="226"/>
  <c r="BA495" i="227"/>
  <c r="BA495" i="228"/>
  <c r="BA419" i="210"/>
  <c r="BA419" i="214"/>
  <c r="BA419" i="229"/>
  <c r="BA419" i="216"/>
  <c r="BA419" i="217"/>
  <c r="BA419" i="218"/>
  <c r="BA419" i="219"/>
  <c r="BA419" i="220"/>
  <c r="BA419" i="221"/>
  <c r="BA419" i="222"/>
  <c r="BA419" i="223"/>
  <c r="BA419" i="224"/>
  <c r="BA419" i="225"/>
  <c r="BA419" i="226"/>
  <c r="BA419" i="227"/>
  <c r="BA419" i="228"/>
  <c r="BA975" i="210"/>
  <c r="BA975" i="214"/>
  <c r="BA975" i="229"/>
  <c r="BA975" i="216"/>
  <c r="BA975" i="217"/>
  <c r="BA975" i="218"/>
  <c r="BA975" i="219"/>
  <c r="BA975" i="220"/>
  <c r="BA975" i="221"/>
  <c r="BA975" i="222"/>
  <c r="BA975" i="223"/>
  <c r="BA975" i="224"/>
  <c r="BA975" i="225"/>
  <c r="BA975" i="226"/>
  <c r="BA975" i="227"/>
  <c r="BA975" i="228"/>
  <c r="BA892" i="210"/>
  <c r="BA892" i="214"/>
  <c r="BA892" i="229"/>
  <c r="BA892" i="216"/>
  <c r="BA892" i="217"/>
  <c r="BA892" i="218"/>
  <c r="BA892" i="219"/>
  <c r="BA892" i="220"/>
  <c r="BA892" i="221"/>
  <c r="BA892" i="222"/>
  <c r="BA892" i="223"/>
  <c r="BA892" i="224"/>
  <c r="BA892" i="225"/>
  <c r="BA892" i="226"/>
  <c r="BA892" i="227"/>
  <c r="BA892" i="228"/>
  <c r="BA72" i="210"/>
  <c r="BA72" i="214"/>
  <c r="BA72" i="229"/>
  <c r="BA72" i="216"/>
  <c r="BA72" i="217"/>
  <c r="BA72" i="218"/>
  <c r="BA72" i="219"/>
  <c r="BA72" i="220"/>
  <c r="BA72" i="221"/>
  <c r="BA72" i="222"/>
  <c r="BA72" i="223"/>
  <c r="BA72" i="224"/>
  <c r="BA72" i="225"/>
  <c r="BA72" i="226"/>
  <c r="BA72" i="227"/>
  <c r="BA72" i="228"/>
  <c r="BA228" i="210"/>
  <c r="BA228" i="214"/>
  <c r="BA228" i="229"/>
  <c r="BA228" i="216"/>
  <c r="BA228" i="217"/>
  <c r="BA228" i="218"/>
  <c r="BA228" i="219"/>
  <c r="BA228" i="220"/>
  <c r="BA228" i="221"/>
  <c r="BA228" i="222"/>
  <c r="BA228" i="223"/>
  <c r="BA228" i="224"/>
  <c r="BA228" i="225"/>
  <c r="BA228" i="226"/>
  <c r="BA228" i="227"/>
  <c r="BA228" i="228"/>
  <c r="AZ365" i="210"/>
  <c r="AZ365" i="214"/>
  <c r="AZ365" i="229"/>
  <c r="AZ365" i="216"/>
  <c r="AZ365" i="217"/>
  <c r="AZ365" i="218"/>
  <c r="AZ365" i="219"/>
  <c r="AZ365" i="220"/>
  <c r="AZ365" i="221"/>
  <c r="AZ365" i="222"/>
  <c r="AZ365" i="223"/>
  <c r="AZ365" i="224"/>
  <c r="AZ365" i="225"/>
  <c r="AZ365" i="226"/>
  <c r="AZ365" i="227"/>
  <c r="AZ365" i="228"/>
  <c r="AZ424" i="210"/>
  <c r="AZ424" i="214"/>
  <c r="AZ424" i="229"/>
  <c r="AZ424" i="216"/>
  <c r="AZ424" i="217"/>
  <c r="AZ424" i="218"/>
  <c r="AZ424" i="219"/>
  <c r="AZ424" i="220"/>
  <c r="AZ424" i="221"/>
  <c r="AZ424" i="222"/>
  <c r="AZ424" i="223"/>
  <c r="AZ424" i="224"/>
  <c r="AZ424" i="225"/>
  <c r="AZ424" i="226"/>
  <c r="AZ424" i="227"/>
  <c r="AZ424" i="228"/>
  <c r="BA606" i="210"/>
  <c r="BA606" i="214"/>
  <c r="BA606" i="229"/>
  <c r="BA606" i="216"/>
  <c r="BA606" i="217"/>
  <c r="BA606" i="218"/>
  <c r="BA606" i="219"/>
  <c r="BA606" i="220"/>
  <c r="BA606" i="221"/>
  <c r="BA606" i="222"/>
  <c r="BA606" i="223"/>
  <c r="BA606" i="224"/>
  <c r="BA606" i="225"/>
  <c r="BA606" i="226"/>
  <c r="BA606" i="227"/>
  <c r="BA606" i="228"/>
  <c r="BA849" i="210"/>
  <c r="BA849" i="214"/>
  <c r="BA849" i="229"/>
  <c r="BA849" i="216"/>
  <c r="BA849" i="217"/>
  <c r="BA849" i="218"/>
  <c r="BA849" i="219"/>
  <c r="BA849" i="220"/>
  <c r="BA849" i="221"/>
  <c r="BA849" i="222"/>
  <c r="BA849" i="223"/>
  <c r="BA849" i="224"/>
  <c r="BA849" i="225"/>
  <c r="BA849" i="226"/>
  <c r="BA849" i="227"/>
  <c r="BA849" i="228"/>
  <c r="G7" i="213"/>
  <c r="AZ7" i="210"/>
  <c r="AZ7" i="214"/>
  <c r="AZ7" i="229"/>
  <c r="AZ7" i="216"/>
  <c r="AZ7" i="217"/>
  <c r="AZ7" i="218"/>
  <c r="AZ7" i="219"/>
  <c r="AZ7" i="220"/>
  <c r="AZ7" i="221"/>
  <c r="AZ7" i="222"/>
  <c r="AZ7" i="223"/>
  <c r="AZ7" i="224"/>
  <c r="AZ7" i="225"/>
  <c r="AZ7" i="226"/>
  <c r="AZ7" i="227"/>
  <c r="AZ7" i="228"/>
  <c r="BA144" i="210"/>
  <c r="BA144" i="214"/>
  <c r="BA144" i="229"/>
  <c r="BA144" i="216"/>
  <c r="BA144" i="217"/>
  <c r="BA144" i="218"/>
  <c r="BA144" i="219"/>
  <c r="BA144" i="220"/>
  <c r="BA144" i="221"/>
  <c r="BA144" i="222"/>
  <c r="BA144" i="223"/>
  <c r="BA144" i="224"/>
  <c r="BA144" i="225"/>
  <c r="BA144" i="226"/>
  <c r="BA144" i="227"/>
  <c r="BA144" i="228"/>
  <c r="BA121" i="210"/>
  <c r="BA121" i="214"/>
  <c r="BA121" i="229"/>
  <c r="BA121" i="216"/>
  <c r="BA121" i="217"/>
  <c r="BA121" i="218"/>
  <c r="BA121" i="219"/>
  <c r="BA121" i="220"/>
  <c r="BA121" i="221"/>
  <c r="BA121" i="222"/>
  <c r="BA121" i="223"/>
  <c r="BA121" i="224"/>
  <c r="BA121" i="225"/>
  <c r="BA121" i="226"/>
  <c r="BA121" i="227"/>
  <c r="BA121" i="228"/>
  <c r="BA678" i="210"/>
  <c r="BA678" i="214"/>
  <c r="BA678" i="229"/>
  <c r="BA678" i="216"/>
  <c r="BA678" i="217"/>
  <c r="BA678" i="218"/>
  <c r="BA678" i="219"/>
  <c r="BA678" i="220"/>
  <c r="BA678" i="221"/>
  <c r="BA678" i="222"/>
  <c r="BA678" i="223"/>
  <c r="BA678" i="224"/>
  <c r="BA678" i="225"/>
  <c r="BA678" i="226"/>
  <c r="BA678" i="227"/>
  <c r="BA678" i="228"/>
  <c r="AZ333" i="210"/>
  <c r="AZ333" i="214"/>
  <c r="AZ333" i="229"/>
  <c r="AZ333" i="216"/>
  <c r="AZ333" i="217"/>
  <c r="AZ333" i="218"/>
  <c r="AZ333" i="219"/>
  <c r="AZ333" i="220"/>
  <c r="AZ333" i="221"/>
  <c r="AZ333" i="222"/>
  <c r="AZ333" i="223"/>
  <c r="AZ333" i="224"/>
  <c r="AZ333" i="225"/>
  <c r="AZ333" i="226"/>
  <c r="AZ333" i="227"/>
  <c r="AZ333" i="228"/>
  <c r="BA172" i="210"/>
  <c r="BA172" i="214"/>
  <c r="BA172" i="229"/>
  <c r="BA172" i="216"/>
  <c r="BA172" i="217"/>
  <c r="BA172" i="218"/>
  <c r="BA172" i="219"/>
  <c r="BA172" i="220"/>
  <c r="BA172" i="221"/>
  <c r="BA172" i="222"/>
  <c r="BA172" i="223"/>
  <c r="BA172" i="224"/>
  <c r="BA172" i="225"/>
  <c r="BA172" i="226"/>
  <c r="BA172" i="227"/>
  <c r="BA172" i="228"/>
  <c r="BA93" i="210"/>
  <c r="BA93" i="214"/>
  <c r="BA93" i="229"/>
  <c r="BA93" i="216"/>
  <c r="BA93" i="217"/>
  <c r="BA93" i="218"/>
  <c r="BA93" i="219"/>
  <c r="BA93" i="220"/>
  <c r="BA93" i="221"/>
  <c r="BA93" i="222"/>
  <c r="BA93" i="223"/>
  <c r="BA93" i="224"/>
  <c r="BA93" i="225"/>
  <c r="BA93" i="226"/>
  <c r="BA93" i="227"/>
  <c r="BA93" i="228"/>
  <c r="AZ313" i="210"/>
  <c r="AZ313" i="214"/>
  <c r="AZ313" i="229"/>
  <c r="AZ313" i="216"/>
  <c r="AZ313" i="217"/>
  <c r="AZ313" i="218"/>
  <c r="AZ313" i="219"/>
  <c r="AZ313" i="220"/>
  <c r="AZ313" i="221"/>
  <c r="AZ313" i="223"/>
  <c r="AZ313" i="222"/>
  <c r="AZ313" i="224"/>
  <c r="AZ313" i="225"/>
  <c r="AZ313" i="226"/>
  <c r="AZ313" i="227"/>
  <c r="AZ313" i="228"/>
  <c r="AZ454" i="210"/>
  <c r="AZ454" i="214"/>
  <c r="AZ454" i="229"/>
  <c r="AZ454" i="216"/>
  <c r="AZ454" i="217"/>
  <c r="AZ454" i="218"/>
  <c r="AZ454" i="219"/>
  <c r="AZ454" i="220"/>
  <c r="AZ454" i="221"/>
  <c r="AZ454" i="222"/>
  <c r="AZ454" i="223"/>
  <c r="AZ454" i="224"/>
  <c r="AZ454" i="225"/>
  <c r="AZ454" i="226"/>
  <c r="AZ454" i="227"/>
  <c r="AZ454" i="228"/>
  <c r="G753" i="213"/>
  <c r="AZ753" i="210"/>
  <c r="AZ753" i="214"/>
  <c r="AZ753" i="229"/>
  <c r="AZ753" i="216"/>
  <c r="AZ753" i="217"/>
  <c r="AZ753" i="218"/>
  <c r="AZ753" i="219"/>
  <c r="AZ753" i="220"/>
  <c r="AZ753" i="221"/>
  <c r="AZ753" i="222"/>
  <c r="AZ753" i="223"/>
  <c r="AZ753" i="224"/>
  <c r="AZ753" i="225"/>
  <c r="AZ753" i="226"/>
  <c r="AZ753" i="227"/>
  <c r="AZ753" i="228"/>
  <c r="AZ1029" i="210"/>
  <c r="AZ1029" i="214"/>
  <c r="AZ1029" i="229"/>
  <c r="AZ1029" i="216"/>
  <c r="AZ1029" i="217"/>
  <c r="AZ1029" i="218"/>
  <c r="AZ1029" i="219"/>
  <c r="AZ1029" i="220"/>
  <c r="AZ1029" i="221"/>
  <c r="AZ1029" i="222"/>
  <c r="AZ1029" i="223"/>
  <c r="AZ1029" i="224"/>
  <c r="AZ1029" i="225"/>
  <c r="AZ1029" i="226"/>
  <c r="AZ1029" i="227"/>
  <c r="AZ1029" i="228"/>
  <c r="BA294" i="210"/>
  <c r="BA294" i="214"/>
  <c r="BA294" i="229"/>
  <c r="BA294" i="216"/>
  <c r="BA294" i="217"/>
  <c r="BA294" i="218"/>
  <c r="BA294" i="219"/>
  <c r="BA294" i="220"/>
  <c r="BA294" i="221"/>
  <c r="BA294" i="222"/>
  <c r="BA294" i="223"/>
  <c r="BA294" i="224"/>
  <c r="BA294" i="225"/>
  <c r="BA294" i="226"/>
  <c r="BA294" i="227"/>
  <c r="BA294" i="228"/>
  <c r="BA1027" i="210"/>
  <c r="BA1027" i="214"/>
  <c r="BA1027" i="229"/>
  <c r="BA1027" i="216"/>
  <c r="BA1027" i="217"/>
  <c r="BA1027" i="218"/>
  <c r="BA1027" i="219"/>
  <c r="BA1027" i="220"/>
  <c r="BA1027" i="221"/>
  <c r="BA1027" i="222"/>
  <c r="BA1027" i="223"/>
  <c r="BA1027" i="224"/>
  <c r="BA1027" i="225"/>
  <c r="BA1027" i="226"/>
  <c r="BA1027" i="227"/>
  <c r="BA1027" i="228"/>
  <c r="G500" i="213"/>
  <c r="AZ500" i="210"/>
  <c r="AZ500" i="214"/>
  <c r="AZ500" i="229"/>
  <c r="AZ500" i="216"/>
  <c r="AZ500" i="217"/>
  <c r="AZ500" i="218"/>
  <c r="AZ500" i="219"/>
  <c r="AZ500" i="220"/>
  <c r="AZ500" i="221"/>
  <c r="AZ500" i="222"/>
  <c r="AZ500" i="223"/>
  <c r="AZ500" i="224"/>
  <c r="AZ500" i="225"/>
  <c r="AZ500" i="226"/>
  <c r="AZ500" i="227"/>
  <c r="AZ500" i="228"/>
  <c r="BA198" i="210"/>
  <c r="BA198" i="214"/>
  <c r="BA198" i="229"/>
  <c r="BA198" i="216"/>
  <c r="BA198" i="217"/>
  <c r="BA198" i="218"/>
  <c r="BA198" i="219"/>
  <c r="BA198" i="220"/>
  <c r="BA198" i="221"/>
  <c r="BA198" i="222"/>
  <c r="BA198" i="223"/>
  <c r="BA198" i="224"/>
  <c r="BA198" i="225"/>
  <c r="BA198" i="226"/>
  <c r="BA198" i="227"/>
  <c r="BA198" i="228"/>
  <c r="G1009" i="213"/>
  <c r="AZ1009" i="210"/>
  <c r="AZ1009" i="214"/>
  <c r="AZ1009" i="229"/>
  <c r="AZ1009" i="216"/>
  <c r="AZ1009" i="217"/>
  <c r="AZ1009" i="218"/>
  <c r="AZ1009" i="219"/>
  <c r="AZ1009" i="220"/>
  <c r="AZ1009" i="221"/>
  <c r="AZ1009" i="222"/>
  <c r="AZ1009" i="223"/>
  <c r="AZ1009" i="224"/>
  <c r="AZ1009" i="225"/>
  <c r="AZ1009" i="226"/>
  <c r="AZ1009" i="227"/>
  <c r="AZ1009" i="228"/>
  <c r="BA75" i="210"/>
  <c r="BA75" i="214"/>
  <c r="BA75" i="229"/>
  <c r="BA75" i="216"/>
  <c r="BA75" i="217"/>
  <c r="BA75" i="218"/>
  <c r="BA75" i="219"/>
  <c r="BA75" i="220"/>
  <c r="BA75" i="221"/>
  <c r="BA75" i="222"/>
  <c r="BA75" i="223"/>
  <c r="BA75" i="224"/>
  <c r="BA75" i="225"/>
  <c r="BA75" i="226"/>
  <c r="BA75" i="227"/>
  <c r="BA75" i="228"/>
  <c r="G183" i="213"/>
  <c r="AZ183" i="210"/>
  <c r="AZ183" i="214"/>
  <c r="AZ183" i="229"/>
  <c r="AZ183" i="216"/>
  <c r="AZ183" i="217"/>
  <c r="AZ183" i="218"/>
  <c r="AZ183" i="219"/>
  <c r="AZ183" i="220"/>
  <c r="AZ183" i="221"/>
  <c r="AZ183" i="223"/>
  <c r="AZ183" i="222"/>
  <c r="AZ183" i="224"/>
  <c r="AZ183" i="225"/>
  <c r="AZ183" i="226"/>
  <c r="AZ183" i="227"/>
  <c r="AZ183" i="228"/>
  <c r="BA838" i="210"/>
  <c r="BA838" i="214"/>
  <c r="BA838" i="229"/>
  <c r="BA838" i="216"/>
  <c r="BA838" i="217"/>
  <c r="BA838" i="218"/>
  <c r="BA838" i="219"/>
  <c r="BA838" i="220"/>
  <c r="BA838" i="221"/>
  <c r="BA838" i="222"/>
  <c r="BA838" i="223"/>
  <c r="BA838" i="224"/>
  <c r="BA838" i="225"/>
  <c r="BA838" i="226"/>
  <c r="BA838" i="227"/>
  <c r="BA838" i="228"/>
  <c r="BA324" i="210"/>
  <c r="BA324" i="214"/>
  <c r="BA324" i="229"/>
  <c r="BA324" i="216"/>
  <c r="BA324" i="217"/>
  <c r="BA324" i="218"/>
  <c r="BA324" i="219"/>
  <c r="BA324" i="220"/>
  <c r="BA324" i="221"/>
  <c r="BA324" i="222"/>
  <c r="BA324" i="223"/>
  <c r="BA324" i="224"/>
  <c r="BA324" i="225"/>
  <c r="BA324" i="226"/>
  <c r="BA324" i="227"/>
  <c r="BA324" i="228"/>
  <c r="BA1110" i="210"/>
  <c r="BA1110" i="214"/>
  <c r="BA1110" i="229"/>
  <c r="BA1110" i="216"/>
  <c r="BA1110" i="217"/>
  <c r="BA1110" i="218"/>
  <c r="BA1110" i="219"/>
  <c r="BA1110" i="220"/>
  <c r="BA1110" i="221"/>
  <c r="BA1110" i="222"/>
  <c r="BA1110" i="223"/>
  <c r="BA1110" i="224"/>
  <c r="BA1110" i="225"/>
  <c r="BA1110" i="226"/>
  <c r="BA1110" i="227"/>
  <c r="BA1110" i="228"/>
  <c r="AZ945" i="210"/>
  <c r="AZ945" i="214"/>
  <c r="AZ945" i="229"/>
  <c r="AZ945" i="216"/>
  <c r="AZ945" i="217"/>
  <c r="AZ945" i="218"/>
  <c r="AZ945" i="219"/>
  <c r="AZ945" i="220"/>
  <c r="AZ945" i="221"/>
  <c r="AZ945" i="222"/>
  <c r="AZ945" i="223"/>
  <c r="AZ945" i="224"/>
  <c r="AZ945" i="225"/>
  <c r="AZ945" i="226"/>
  <c r="AZ945" i="227"/>
  <c r="AZ945" i="228"/>
  <c r="G945" i="213"/>
  <c r="BA726" i="210"/>
  <c r="BA726" i="214"/>
  <c r="BA726" i="229"/>
  <c r="BA726" i="216"/>
  <c r="BA726" i="217"/>
  <c r="BA726" i="218"/>
  <c r="BA726" i="219"/>
  <c r="BA726" i="220"/>
  <c r="BA726" i="221"/>
  <c r="BA726" i="222"/>
  <c r="BA726" i="223"/>
  <c r="BA726" i="224"/>
  <c r="BA726" i="225"/>
  <c r="BA726" i="226"/>
  <c r="BA726" i="227"/>
  <c r="BA726" i="228"/>
  <c r="G420" i="213"/>
  <c r="AZ420" i="210"/>
  <c r="AZ420" i="214"/>
  <c r="AZ420" i="229"/>
  <c r="AZ420" i="216"/>
  <c r="AZ420" i="217"/>
  <c r="AZ420" i="218"/>
  <c r="AZ420" i="219"/>
  <c r="AZ420" i="220"/>
  <c r="AZ420" i="221"/>
  <c r="AZ420" i="222"/>
  <c r="AZ420" i="223"/>
  <c r="AZ420" i="224"/>
  <c r="AZ420" i="225"/>
  <c r="AZ420" i="226"/>
  <c r="AZ420" i="227"/>
  <c r="AZ420" i="228"/>
  <c r="AZ1092" i="210"/>
  <c r="AZ1092" i="214"/>
  <c r="AZ1092" i="229"/>
  <c r="AZ1092" i="216"/>
  <c r="AZ1092" i="217"/>
  <c r="AZ1092" i="218"/>
  <c r="AZ1092" i="219"/>
  <c r="AZ1092" i="220"/>
  <c r="AZ1092" i="221"/>
  <c r="AZ1092" i="222"/>
  <c r="AZ1092" i="223"/>
  <c r="AZ1092" i="224"/>
  <c r="AZ1092" i="225"/>
  <c r="AZ1092" i="226"/>
  <c r="AZ1092" i="227"/>
  <c r="AZ1092" i="228"/>
  <c r="G1092" i="213"/>
  <c r="G327" i="213"/>
  <c r="AZ327" i="210"/>
  <c r="AZ327" i="214"/>
  <c r="AZ327" i="229"/>
  <c r="AZ327" i="216"/>
  <c r="AZ327" i="217"/>
  <c r="AZ327" i="218"/>
  <c r="AZ327" i="219"/>
  <c r="AZ327" i="220"/>
  <c r="AZ327" i="221"/>
  <c r="AZ327" i="222"/>
  <c r="AZ327" i="223"/>
  <c r="AZ327" i="224"/>
  <c r="AZ327" i="225"/>
  <c r="AZ327" i="226"/>
  <c r="AZ327" i="227"/>
  <c r="AZ327" i="228"/>
  <c r="BA638" i="210"/>
  <c r="BA638" i="214"/>
  <c r="BA638" i="229"/>
  <c r="BA638" i="216"/>
  <c r="BA638" i="217"/>
  <c r="BA638" i="218"/>
  <c r="BA638" i="219"/>
  <c r="BA638" i="220"/>
  <c r="BA638" i="221"/>
  <c r="BA638" i="222"/>
  <c r="BA638" i="223"/>
  <c r="BA638" i="224"/>
  <c r="BA638" i="225"/>
  <c r="BA638" i="226"/>
  <c r="BA638" i="227"/>
  <c r="BA638" i="228"/>
  <c r="BA566" i="210"/>
  <c r="BA566" i="214"/>
  <c r="BA566" i="229"/>
  <c r="BA566" i="216"/>
  <c r="BA566" i="217"/>
  <c r="BA566" i="218"/>
  <c r="BA566" i="219"/>
  <c r="BA566" i="220"/>
  <c r="BA566" i="221"/>
  <c r="BA566" i="222"/>
  <c r="BA566" i="223"/>
  <c r="BA566" i="224"/>
  <c r="BA566" i="225"/>
  <c r="BA566" i="226"/>
  <c r="BA566" i="227"/>
  <c r="BA566" i="228"/>
  <c r="AZ1055" i="210"/>
  <c r="AZ1055" i="214"/>
  <c r="AZ1055" i="229"/>
  <c r="AZ1055" i="216"/>
  <c r="AZ1055" i="217"/>
  <c r="AZ1055" i="218"/>
  <c r="AZ1055" i="219"/>
  <c r="AZ1055" i="220"/>
  <c r="AZ1055" i="221"/>
  <c r="AZ1055" i="222"/>
  <c r="AZ1055" i="223"/>
  <c r="AZ1055" i="224"/>
  <c r="AZ1055" i="225"/>
  <c r="AZ1055" i="226"/>
  <c r="AZ1055" i="227"/>
  <c r="AZ1055" i="228"/>
  <c r="G339" i="213"/>
  <c r="AZ339" i="210"/>
  <c r="AZ339" i="214"/>
  <c r="AZ339" i="229"/>
  <c r="AZ339" i="216"/>
  <c r="AZ339" i="217"/>
  <c r="AZ339" i="218"/>
  <c r="AZ339" i="219"/>
  <c r="AZ339" i="220"/>
  <c r="AZ339" i="221"/>
  <c r="AZ339" i="222"/>
  <c r="AZ339" i="223"/>
  <c r="AZ339" i="224"/>
  <c r="AZ339" i="225"/>
  <c r="AZ339" i="226"/>
  <c r="AZ339" i="227"/>
  <c r="AZ339" i="228"/>
  <c r="AZ268" i="210"/>
  <c r="AZ268" i="214"/>
  <c r="AZ268" i="229"/>
  <c r="AZ268" i="216"/>
  <c r="AZ268" i="217"/>
  <c r="AZ268" i="218"/>
  <c r="AZ268" i="219"/>
  <c r="AZ268" i="220"/>
  <c r="AZ268" i="221"/>
  <c r="AZ268" i="222"/>
  <c r="AZ268" i="223"/>
  <c r="AZ268" i="224"/>
  <c r="AZ268" i="225"/>
  <c r="AZ268" i="226"/>
  <c r="AZ268" i="227"/>
  <c r="AZ268" i="228"/>
  <c r="BA220" i="210"/>
  <c r="BA220" i="214"/>
  <c r="BA220" i="229"/>
  <c r="BA220" i="216"/>
  <c r="BA220" i="217"/>
  <c r="BA220" i="218"/>
  <c r="BA220" i="219"/>
  <c r="BA220" i="220"/>
  <c r="BA220" i="221"/>
  <c r="BA220" i="222"/>
  <c r="BA220" i="223"/>
  <c r="BA220" i="224"/>
  <c r="BA220" i="225"/>
  <c r="BA220" i="226"/>
  <c r="BA220" i="227"/>
  <c r="BA220" i="228"/>
  <c r="AZ585" i="210"/>
  <c r="AZ585" i="214"/>
  <c r="AZ585" i="229"/>
  <c r="AZ585" i="216"/>
  <c r="AZ585" i="217"/>
  <c r="AZ585" i="218"/>
  <c r="AZ585" i="219"/>
  <c r="AZ585" i="220"/>
  <c r="AZ585" i="221"/>
  <c r="AZ585" i="222"/>
  <c r="AZ585" i="223"/>
  <c r="AZ585" i="224"/>
  <c r="AZ585" i="225"/>
  <c r="AZ585" i="226"/>
  <c r="AZ585" i="227"/>
  <c r="AZ585" i="228"/>
  <c r="BA915" i="210"/>
  <c r="BA915" i="214"/>
  <c r="BA915" i="229"/>
  <c r="BA915" i="216"/>
  <c r="BA915" i="217"/>
  <c r="BA915" i="218"/>
  <c r="BA915" i="219"/>
  <c r="BA915" i="220"/>
  <c r="BA915" i="221"/>
  <c r="BA915" i="222"/>
  <c r="BA915" i="223"/>
  <c r="BA915" i="224"/>
  <c r="BA915" i="225"/>
  <c r="BA915" i="226"/>
  <c r="BA915" i="227"/>
  <c r="BA915" i="228"/>
  <c r="BA124" i="210"/>
  <c r="BA124" i="214"/>
  <c r="BA124" i="229"/>
  <c r="BA124" i="216"/>
  <c r="BA124" i="217"/>
  <c r="BA124" i="218"/>
  <c r="BA124" i="219"/>
  <c r="BA124" i="220"/>
  <c r="BA124" i="221"/>
  <c r="BA124" i="222"/>
  <c r="BA124" i="223"/>
  <c r="BA124" i="224"/>
  <c r="BA124" i="225"/>
  <c r="BA124" i="226"/>
  <c r="BA124" i="227"/>
  <c r="BA124" i="228"/>
  <c r="AZ101" i="210"/>
  <c r="AZ101" i="214"/>
  <c r="AZ101" i="229"/>
  <c r="AZ101" i="216"/>
  <c r="AZ101" i="217"/>
  <c r="AZ101" i="218"/>
  <c r="AZ101" i="219"/>
  <c r="AZ101" i="220"/>
  <c r="AZ101" i="221"/>
  <c r="AZ101" i="222"/>
  <c r="AZ101" i="223"/>
  <c r="AZ101" i="224"/>
  <c r="AZ101" i="225"/>
  <c r="AZ101" i="226"/>
  <c r="AZ101" i="227"/>
  <c r="AZ101" i="228"/>
  <c r="AZ245" i="210"/>
  <c r="AZ245" i="214"/>
  <c r="AZ245" i="229"/>
  <c r="AZ245" i="216"/>
  <c r="AZ245" i="217"/>
  <c r="AZ245" i="218"/>
  <c r="AZ245" i="219"/>
  <c r="AZ245" i="220"/>
  <c r="AZ245" i="221"/>
  <c r="AZ245" i="222"/>
  <c r="AZ245" i="223"/>
  <c r="AZ245" i="224"/>
  <c r="AZ245" i="225"/>
  <c r="AZ245" i="226"/>
  <c r="AZ245" i="227"/>
  <c r="AZ245" i="228"/>
  <c r="AZ276" i="210"/>
  <c r="AZ276" i="214"/>
  <c r="AZ276" i="229"/>
  <c r="AZ276" i="216"/>
  <c r="AZ276" i="217"/>
  <c r="AZ276" i="218"/>
  <c r="AZ276" i="219"/>
  <c r="AZ276" i="220"/>
  <c r="AZ276" i="221"/>
  <c r="AZ276" i="222"/>
  <c r="AZ276" i="223"/>
  <c r="AZ276" i="224"/>
  <c r="AZ276" i="225"/>
  <c r="AZ276" i="226"/>
  <c r="AZ276" i="227"/>
  <c r="AZ276" i="228"/>
  <c r="AZ695" i="210"/>
  <c r="AZ695" i="214"/>
  <c r="AZ695" i="229"/>
  <c r="AZ695" i="216"/>
  <c r="AZ695" i="217"/>
  <c r="AZ695" i="218"/>
  <c r="AZ695" i="219"/>
  <c r="AZ695" i="220"/>
  <c r="AZ695" i="221"/>
  <c r="AZ695" i="222"/>
  <c r="AZ695" i="223"/>
  <c r="AZ695" i="224"/>
  <c r="AZ695" i="225"/>
  <c r="AZ695" i="226"/>
  <c r="AZ695" i="227"/>
  <c r="AZ695" i="228"/>
  <c r="BA825" i="210"/>
  <c r="BA825" i="214"/>
  <c r="BA825" i="229"/>
  <c r="BA825" i="216"/>
  <c r="BA825" i="217"/>
  <c r="BA825" i="218"/>
  <c r="BA825" i="219"/>
  <c r="BA825" i="220"/>
  <c r="BA825" i="221"/>
  <c r="BA825" i="222"/>
  <c r="BA825" i="223"/>
  <c r="BA825" i="224"/>
  <c r="BA825" i="225"/>
  <c r="BA825" i="226"/>
  <c r="BA825" i="227"/>
  <c r="BA825" i="228"/>
  <c r="BA964" i="210"/>
  <c r="BA964" i="214"/>
  <c r="BA964" i="229"/>
  <c r="BA964" i="216"/>
  <c r="BA964" i="217"/>
  <c r="BA964" i="218"/>
  <c r="BA964" i="219"/>
  <c r="BA964" i="220"/>
  <c r="BA964" i="221"/>
  <c r="BA964" i="222"/>
  <c r="BA964" i="223"/>
  <c r="BA964" i="224"/>
  <c r="BA964" i="225"/>
  <c r="BA964" i="226"/>
  <c r="BA964" i="227"/>
  <c r="BA964" i="228"/>
  <c r="AZ141" i="210"/>
  <c r="AZ141" i="214"/>
  <c r="AZ141" i="229"/>
  <c r="AZ141" i="216"/>
  <c r="AZ141" i="217"/>
  <c r="AZ141" i="218"/>
  <c r="AZ141" i="219"/>
  <c r="AZ141" i="220"/>
  <c r="AZ141" i="221"/>
  <c r="AZ141" i="222"/>
  <c r="AZ141" i="223"/>
  <c r="AZ141" i="224"/>
  <c r="AZ141" i="225"/>
  <c r="AZ141" i="226"/>
  <c r="AZ141" i="227"/>
  <c r="AZ141" i="228"/>
  <c r="G249" i="213"/>
  <c r="AZ249" i="210"/>
  <c r="AZ249" i="214"/>
  <c r="AZ249" i="229"/>
  <c r="AZ249" i="216"/>
  <c r="AZ249" i="217"/>
  <c r="AZ249" i="218"/>
  <c r="AZ249" i="219"/>
  <c r="AZ249" i="220"/>
  <c r="AZ249" i="221"/>
  <c r="AZ249" i="223"/>
  <c r="AZ249" i="222"/>
  <c r="AZ249" i="224"/>
  <c r="AZ249" i="225"/>
  <c r="AZ249" i="226"/>
  <c r="AZ249" i="227"/>
  <c r="AZ249" i="228"/>
  <c r="BA382" i="210"/>
  <c r="BA382" i="214"/>
  <c r="BA382" i="229"/>
  <c r="BA382" i="216"/>
  <c r="BA382" i="217"/>
  <c r="BA382" i="218"/>
  <c r="BA382" i="219"/>
  <c r="BA382" i="220"/>
  <c r="BA382" i="221"/>
  <c r="BA382" i="222"/>
  <c r="BA382" i="223"/>
  <c r="BA382" i="224"/>
  <c r="BA382" i="225"/>
  <c r="BA382" i="226"/>
  <c r="BA382" i="227"/>
  <c r="BA382" i="228"/>
  <c r="BA746" i="210"/>
  <c r="BA746" i="214"/>
  <c r="BA746" i="229"/>
  <c r="BA746" i="216"/>
  <c r="BA746" i="217"/>
  <c r="BA746" i="218"/>
  <c r="BA746" i="219"/>
  <c r="BA746" i="220"/>
  <c r="BA746" i="221"/>
  <c r="BA746" i="222"/>
  <c r="BA746" i="223"/>
  <c r="BA746" i="224"/>
  <c r="BA746" i="225"/>
  <c r="BA746" i="226"/>
  <c r="BA746" i="227"/>
  <c r="BA746" i="228"/>
  <c r="G1003" i="213"/>
  <c r="AZ1003" i="210"/>
  <c r="AZ1003" i="214"/>
  <c r="AZ1003" i="229"/>
  <c r="AZ1003" i="216"/>
  <c r="AZ1003" i="217"/>
  <c r="AZ1003" i="218"/>
  <c r="AZ1003" i="219"/>
  <c r="AZ1003" i="220"/>
  <c r="AZ1003" i="221"/>
  <c r="AZ1003" i="222"/>
  <c r="AZ1003" i="223"/>
  <c r="AZ1003" i="224"/>
  <c r="AZ1003" i="225"/>
  <c r="AZ1003" i="226"/>
  <c r="AZ1003" i="227"/>
  <c r="AZ1003" i="228"/>
  <c r="AZ169" i="210"/>
  <c r="AZ169" i="214"/>
  <c r="AZ169" i="229"/>
  <c r="AZ169" i="216"/>
  <c r="AZ169" i="217"/>
  <c r="AZ169" i="218"/>
  <c r="AZ169" i="219"/>
  <c r="AZ169" i="220"/>
  <c r="AZ169" i="221"/>
  <c r="AZ169" i="223"/>
  <c r="AZ169" i="222"/>
  <c r="AZ169" i="224"/>
  <c r="AZ169" i="225"/>
  <c r="AZ169" i="226"/>
  <c r="AZ169" i="227"/>
  <c r="AZ169" i="228"/>
  <c r="AZ254" i="210"/>
  <c r="AZ254" i="214"/>
  <c r="AZ254" i="229"/>
  <c r="AZ254" i="216"/>
  <c r="AZ254" i="217"/>
  <c r="AZ254" i="218"/>
  <c r="AZ254" i="219"/>
  <c r="AZ254" i="220"/>
  <c r="AZ254" i="221"/>
  <c r="AZ254" i="222"/>
  <c r="AZ254" i="223"/>
  <c r="AZ254" i="224"/>
  <c r="AZ254" i="225"/>
  <c r="AZ254" i="226"/>
  <c r="AZ254" i="227"/>
  <c r="AZ254" i="228"/>
  <c r="AZ631" i="210"/>
  <c r="AZ631" i="214"/>
  <c r="AZ631" i="229"/>
  <c r="AZ631" i="216"/>
  <c r="AZ631" i="217"/>
  <c r="AZ631" i="218"/>
  <c r="AZ631" i="219"/>
  <c r="AZ631" i="220"/>
  <c r="AZ631" i="221"/>
  <c r="AZ631" i="222"/>
  <c r="AZ631" i="223"/>
  <c r="AZ631" i="224"/>
  <c r="AZ631" i="225"/>
  <c r="AZ631" i="226"/>
  <c r="AZ631" i="227"/>
  <c r="AZ631" i="228"/>
  <c r="AZ97" i="210"/>
  <c r="AZ97" i="214"/>
  <c r="AZ97" i="229"/>
  <c r="AZ97" i="216"/>
  <c r="AZ97" i="217"/>
  <c r="AZ97" i="218"/>
  <c r="AZ97" i="219"/>
  <c r="AZ97" i="220"/>
  <c r="AZ97" i="221"/>
  <c r="AZ97" i="223"/>
  <c r="AZ97" i="222"/>
  <c r="AZ97" i="224"/>
  <c r="AZ97" i="225"/>
  <c r="AZ97" i="226"/>
  <c r="AZ97" i="227"/>
  <c r="AZ97" i="228"/>
  <c r="AZ213" i="210"/>
  <c r="AZ213" i="214"/>
  <c r="AZ213" i="229"/>
  <c r="AZ213" i="216"/>
  <c r="AZ213" i="217"/>
  <c r="AZ213" i="218"/>
  <c r="AZ213" i="219"/>
  <c r="AZ213" i="220"/>
  <c r="AZ213" i="221"/>
  <c r="AZ213" i="222"/>
  <c r="AZ213" i="223"/>
  <c r="AZ213" i="224"/>
  <c r="AZ213" i="225"/>
  <c r="AZ213" i="226"/>
  <c r="AZ213" i="227"/>
  <c r="AZ213" i="228"/>
  <c r="AZ178" i="210"/>
  <c r="AZ178" i="214"/>
  <c r="AZ178" i="229"/>
  <c r="AZ178" i="216"/>
  <c r="AZ178" i="217"/>
  <c r="AZ178" i="218"/>
  <c r="AZ178" i="219"/>
  <c r="AZ178" i="220"/>
  <c r="AZ178" i="221"/>
  <c r="AZ178" i="222"/>
  <c r="AZ178" i="223"/>
  <c r="AZ178" i="224"/>
  <c r="AZ178" i="225"/>
  <c r="AZ178" i="226"/>
  <c r="AZ178" i="227"/>
  <c r="AZ178" i="228"/>
  <c r="BA445" i="210"/>
  <c r="BA445" i="214"/>
  <c r="BA445" i="229"/>
  <c r="BA445" i="216"/>
  <c r="BA445" i="217"/>
  <c r="BA445" i="218"/>
  <c r="BA445" i="219"/>
  <c r="BA445" i="220"/>
  <c r="BA445" i="221"/>
  <c r="BA445" i="222"/>
  <c r="BA445" i="223"/>
  <c r="BA445" i="224"/>
  <c r="BA445" i="225"/>
  <c r="BA445" i="226"/>
  <c r="BA445" i="227"/>
  <c r="BA445" i="228"/>
  <c r="BA562" i="210"/>
  <c r="BA562" i="214"/>
  <c r="BA562" i="229"/>
  <c r="BA562" i="216"/>
  <c r="BA562" i="217"/>
  <c r="BA562" i="218"/>
  <c r="BA562" i="219"/>
  <c r="BA562" i="220"/>
  <c r="BA562" i="221"/>
  <c r="BA562" i="222"/>
  <c r="BA562" i="223"/>
  <c r="BA562" i="224"/>
  <c r="BA562" i="225"/>
  <c r="BA562" i="226"/>
  <c r="BA562" i="227"/>
  <c r="BA562" i="228"/>
  <c r="BA1046" i="210"/>
  <c r="BA1046" i="214"/>
  <c r="BA1046" i="229"/>
  <c r="BA1046" i="216"/>
  <c r="BA1046" i="217"/>
  <c r="BA1046" i="218"/>
  <c r="BA1046" i="219"/>
  <c r="BA1046" i="220"/>
  <c r="BA1046" i="221"/>
  <c r="BA1046" i="222"/>
  <c r="BA1046" i="223"/>
  <c r="BA1046" i="224"/>
  <c r="BA1046" i="225"/>
  <c r="BA1046" i="226"/>
  <c r="BA1046" i="227"/>
  <c r="BA1046" i="228"/>
  <c r="AZ987" i="210"/>
  <c r="AZ987" i="214"/>
  <c r="AZ987" i="229"/>
  <c r="AZ987" i="216"/>
  <c r="AZ987" i="217"/>
  <c r="AZ987" i="218"/>
  <c r="AZ987" i="219"/>
  <c r="AZ987" i="220"/>
  <c r="AZ987" i="221"/>
  <c r="AZ987" i="222"/>
  <c r="AZ987" i="223"/>
  <c r="AZ987" i="224"/>
  <c r="AZ987" i="225"/>
  <c r="AZ987" i="226"/>
  <c r="AZ987" i="227"/>
  <c r="AZ987" i="228"/>
  <c r="BA76" i="210"/>
  <c r="BA76" i="214"/>
  <c r="BA76" i="229"/>
  <c r="BA76" i="216"/>
  <c r="BA76" i="217"/>
  <c r="BA76" i="218"/>
  <c r="BA76" i="219"/>
  <c r="BA76" i="220"/>
  <c r="BA76" i="221"/>
  <c r="BA76" i="222"/>
  <c r="BA76" i="223"/>
  <c r="BA76" i="224"/>
  <c r="BA76" i="225"/>
  <c r="BA76" i="226"/>
  <c r="BA76" i="227"/>
  <c r="BA76" i="228"/>
  <c r="BA243" i="210"/>
  <c r="BA243" i="214"/>
  <c r="BA243" i="229"/>
  <c r="BA243" i="216"/>
  <c r="BA243" i="217"/>
  <c r="BA243" i="218"/>
  <c r="BA243" i="219"/>
  <c r="BA243" i="220"/>
  <c r="BA243" i="221"/>
  <c r="BA243" i="222"/>
  <c r="BA243" i="223"/>
  <c r="BA243" i="224"/>
  <c r="BA243" i="225"/>
  <c r="BA243" i="226"/>
  <c r="BA243" i="227"/>
  <c r="BA243" i="228"/>
  <c r="G701" i="213"/>
  <c r="AZ701" i="210"/>
  <c r="AZ701" i="214"/>
  <c r="AZ701" i="229"/>
  <c r="AZ701" i="216"/>
  <c r="AZ701" i="217"/>
  <c r="AZ701" i="219"/>
  <c r="AZ701" i="218"/>
  <c r="AZ701" i="220"/>
  <c r="AZ701" i="221"/>
  <c r="AZ701" i="222"/>
  <c r="AZ701" i="223"/>
  <c r="AZ701" i="224"/>
  <c r="AZ701" i="225"/>
  <c r="AZ701" i="226"/>
  <c r="AZ701" i="227"/>
  <c r="AZ701" i="228"/>
  <c r="BA1008" i="210"/>
  <c r="BA1008" i="214"/>
  <c r="BA1008" i="229"/>
  <c r="BA1008" i="216"/>
  <c r="BA1008" i="217"/>
  <c r="BA1008" i="218"/>
  <c r="BA1008" i="219"/>
  <c r="BA1008" i="220"/>
  <c r="BA1008" i="221"/>
  <c r="BA1008" i="222"/>
  <c r="BA1008" i="223"/>
  <c r="BA1008" i="224"/>
  <c r="BA1008" i="225"/>
  <c r="BA1008" i="226"/>
  <c r="BA1008" i="227"/>
  <c r="BA1008" i="228"/>
  <c r="G868" i="213"/>
  <c r="AZ868" i="210"/>
  <c r="AZ868" i="214"/>
  <c r="AZ868" i="229"/>
  <c r="AZ868" i="216"/>
  <c r="AZ868" i="217"/>
  <c r="AZ868" i="218"/>
  <c r="AZ868" i="219"/>
  <c r="AZ868" i="220"/>
  <c r="AZ868" i="221"/>
  <c r="AZ868" i="222"/>
  <c r="AZ868" i="223"/>
  <c r="AZ868" i="224"/>
  <c r="AZ868" i="225"/>
  <c r="AZ868" i="226"/>
  <c r="AZ868" i="227"/>
  <c r="AZ868" i="228"/>
  <c r="BA182" i="210"/>
  <c r="BA182" i="214"/>
  <c r="BA182" i="229"/>
  <c r="BA182" i="216"/>
  <c r="BA182" i="217"/>
  <c r="BA182" i="218"/>
  <c r="BA182" i="219"/>
  <c r="BA182" i="220"/>
  <c r="BA182" i="221"/>
  <c r="BA182" i="222"/>
  <c r="BA182" i="223"/>
  <c r="BA182" i="224"/>
  <c r="BA182" i="225"/>
  <c r="BA182" i="226"/>
  <c r="BA182" i="227"/>
  <c r="BA182" i="228"/>
  <c r="BA485" i="210"/>
  <c r="BA485" i="214"/>
  <c r="BA485" i="229"/>
  <c r="BA485" i="216"/>
  <c r="BA485" i="217"/>
  <c r="BA485" i="218"/>
  <c r="BA485" i="219"/>
  <c r="BA485" i="220"/>
  <c r="BA485" i="221"/>
  <c r="BA485" i="222"/>
  <c r="BA485" i="223"/>
  <c r="BA485" i="224"/>
  <c r="BA485" i="225"/>
  <c r="BA485" i="226"/>
  <c r="BA485" i="227"/>
  <c r="BA485" i="228"/>
  <c r="BA459" i="210"/>
  <c r="BA459" i="214"/>
  <c r="BA459" i="229"/>
  <c r="BA459" i="216"/>
  <c r="BA459" i="217"/>
  <c r="BA459" i="218"/>
  <c r="BA459" i="219"/>
  <c r="BA459" i="220"/>
  <c r="BA459" i="221"/>
  <c r="BA459" i="222"/>
  <c r="BA459" i="223"/>
  <c r="BA459" i="224"/>
  <c r="BA459" i="225"/>
  <c r="BA459" i="226"/>
  <c r="BA459" i="227"/>
  <c r="BA459" i="228"/>
  <c r="BA998" i="210"/>
  <c r="BA998" i="214"/>
  <c r="BA998" i="229"/>
  <c r="BA998" i="216"/>
  <c r="BA998" i="217"/>
  <c r="BA998" i="218"/>
  <c r="BA998" i="219"/>
  <c r="BA998" i="220"/>
  <c r="BA998" i="221"/>
  <c r="BA998" i="222"/>
  <c r="BA998" i="223"/>
  <c r="BA998" i="224"/>
  <c r="BA998" i="225"/>
  <c r="BA998" i="226"/>
  <c r="BA998" i="227"/>
  <c r="BA998" i="228"/>
  <c r="BA1040" i="210"/>
  <c r="BA1040" i="214"/>
  <c r="BA1040" i="229"/>
  <c r="BA1040" i="216"/>
  <c r="BA1040" i="217"/>
  <c r="BA1040" i="218"/>
  <c r="BA1040" i="219"/>
  <c r="BA1040" i="220"/>
  <c r="BA1040" i="221"/>
  <c r="BA1040" i="222"/>
  <c r="BA1040" i="223"/>
  <c r="BA1040" i="224"/>
  <c r="BA1040" i="225"/>
  <c r="BA1040" i="226"/>
  <c r="BA1040" i="227"/>
  <c r="BA1040" i="228"/>
  <c r="BA716" i="210"/>
  <c r="BA716" i="214"/>
  <c r="BA716" i="229"/>
  <c r="BA716" i="216"/>
  <c r="BA716" i="217"/>
  <c r="BA716" i="218"/>
  <c r="BA716" i="219"/>
  <c r="BA716" i="220"/>
  <c r="BA716" i="221"/>
  <c r="BA716" i="222"/>
  <c r="BA716" i="223"/>
  <c r="BA716" i="224"/>
  <c r="BA716" i="225"/>
  <c r="BA716" i="226"/>
  <c r="BA716" i="227"/>
  <c r="BA716" i="228"/>
  <c r="BA537" i="210"/>
  <c r="BA537" i="214"/>
  <c r="BA537" i="229"/>
  <c r="BA537" i="216"/>
  <c r="BA537" i="217"/>
  <c r="BA537" i="218"/>
  <c r="BA537" i="219"/>
  <c r="BA537" i="220"/>
  <c r="BA537" i="221"/>
  <c r="BA537" i="222"/>
  <c r="BA537" i="223"/>
  <c r="BA537" i="224"/>
  <c r="BA537" i="225"/>
  <c r="BA537" i="226"/>
  <c r="BA537" i="227"/>
  <c r="BA537" i="228"/>
  <c r="BA1091" i="210"/>
  <c r="BA1091" i="214"/>
  <c r="BA1091" i="229"/>
  <c r="BA1091" i="216"/>
  <c r="BA1091" i="217"/>
  <c r="BA1091" i="218"/>
  <c r="BA1091" i="219"/>
  <c r="BA1091" i="220"/>
  <c r="BA1091" i="221"/>
  <c r="BA1091" i="222"/>
  <c r="BA1091" i="223"/>
  <c r="BA1091" i="224"/>
  <c r="BA1091" i="225"/>
  <c r="BA1091" i="226"/>
  <c r="BA1091" i="227"/>
  <c r="BA1091" i="228"/>
  <c r="BA291" i="210"/>
  <c r="BA291" i="214"/>
  <c r="BA291" i="229"/>
  <c r="BA291" i="216"/>
  <c r="BA291" i="217"/>
  <c r="BA291" i="218"/>
  <c r="BA291" i="219"/>
  <c r="BA291" i="220"/>
  <c r="BA291" i="221"/>
  <c r="BA291" i="222"/>
  <c r="BA291" i="223"/>
  <c r="BA291" i="224"/>
  <c r="BA291" i="225"/>
  <c r="BA291" i="226"/>
  <c r="BA291" i="227"/>
  <c r="BA291" i="228"/>
  <c r="BA903" i="210"/>
  <c r="BA903" i="214"/>
  <c r="BA903" i="229"/>
  <c r="BA903" i="216"/>
  <c r="BA903" i="217"/>
  <c r="BA903" i="218"/>
  <c r="BA903" i="219"/>
  <c r="BA903" i="220"/>
  <c r="BA903" i="221"/>
  <c r="BA903" i="222"/>
  <c r="BA903" i="223"/>
  <c r="BA903" i="224"/>
  <c r="BA903" i="225"/>
  <c r="BA903" i="226"/>
  <c r="BA903" i="227"/>
  <c r="BA903" i="228"/>
  <c r="J55" i="53"/>
  <c r="G101" i="213"/>
  <c r="G245" i="213"/>
  <c r="G276" i="213"/>
  <c r="G695" i="213"/>
  <c r="G874" i="213"/>
  <c r="G141" i="213"/>
  <c r="G193" i="213"/>
  <c r="G202" i="213"/>
  <c r="G129" i="213"/>
  <c r="G169" i="213"/>
  <c r="G254" i="213"/>
  <c r="G631" i="213"/>
  <c r="G97" i="213"/>
  <c r="G149" i="213"/>
  <c r="G213" i="213"/>
  <c r="G178" i="213"/>
  <c r="G987" i="213"/>
  <c r="G383" i="213"/>
  <c r="G603" i="213"/>
  <c r="G1055" i="213"/>
  <c r="G45" i="213"/>
  <c r="G353" i="213"/>
  <c r="G1047" i="213"/>
  <c r="G221" i="213"/>
  <c r="G106" i="213"/>
  <c r="G268" i="213"/>
  <c r="G916" i="213"/>
  <c r="G161" i="213"/>
  <c r="G229" i="213"/>
  <c r="G591" i="213"/>
  <c r="G145" i="213"/>
  <c r="G679" i="213"/>
  <c r="G133" i="213"/>
  <c r="G173" i="213"/>
  <c r="G1019" i="213"/>
  <c r="G585" i="213"/>
  <c r="G365" i="213"/>
  <c r="G424" i="213"/>
  <c r="G571" i="213"/>
  <c r="G333" i="213"/>
  <c r="G313" i="213"/>
  <c r="G454" i="213"/>
  <c r="G707" i="213"/>
  <c r="G1029" i="213"/>
  <c r="J41" i="53"/>
  <c r="J26" i="53"/>
  <c r="AS12" i="53"/>
  <c r="BA1029" i="210" l="1"/>
  <c r="BA1029" i="214"/>
  <c r="BA1029" i="229"/>
  <c r="BA1029" i="216"/>
  <c r="BA1029" i="217"/>
  <c r="BA1029" i="218"/>
  <c r="BA1029" i="219"/>
  <c r="BA1029" i="220"/>
  <c r="BA1029" i="221"/>
  <c r="BA1029" i="222"/>
  <c r="BA1029" i="223"/>
  <c r="BA1029" i="224"/>
  <c r="BA1029" i="225"/>
  <c r="BA1029" i="226"/>
  <c r="BA1029" i="227"/>
  <c r="BA1029" i="228"/>
  <c r="BA133" i="210"/>
  <c r="BA133" i="214"/>
  <c r="BA133" i="229"/>
  <c r="BA133" i="216"/>
  <c r="BA133" i="217"/>
  <c r="BA133" i="218"/>
  <c r="BA133" i="219"/>
  <c r="BA133" i="220"/>
  <c r="BA133" i="221"/>
  <c r="BA133" i="222"/>
  <c r="BA133" i="223"/>
  <c r="BA133" i="224"/>
  <c r="BA133" i="225"/>
  <c r="BA133" i="226"/>
  <c r="BA133" i="227"/>
  <c r="BA133" i="228"/>
  <c r="BA178" i="210"/>
  <c r="BA178" i="214"/>
  <c r="BA178" i="229"/>
  <c r="BA178" i="216"/>
  <c r="BA178" i="217"/>
  <c r="BA178" i="218"/>
  <c r="BA178" i="219"/>
  <c r="BA178" i="220"/>
  <c r="BA178" i="221"/>
  <c r="BA178" i="222"/>
  <c r="BA178" i="223"/>
  <c r="BA178" i="224"/>
  <c r="BA178" i="225"/>
  <c r="BA178" i="226"/>
  <c r="BA178" i="227"/>
  <c r="BA178" i="228"/>
  <c r="BA245" i="210"/>
  <c r="BA245" i="214"/>
  <c r="BA245" i="229"/>
  <c r="BA245" i="216"/>
  <c r="BA245" i="217"/>
  <c r="BA245" i="218"/>
  <c r="BA245" i="219"/>
  <c r="BA245" i="220"/>
  <c r="BA245" i="221"/>
  <c r="BA245" i="222"/>
  <c r="BA245" i="223"/>
  <c r="BA245" i="224"/>
  <c r="BA245" i="225"/>
  <c r="BA245" i="226"/>
  <c r="BA245" i="227"/>
  <c r="BA245" i="228"/>
  <c r="G680" i="213"/>
  <c r="AZ680" i="210"/>
  <c r="AZ680" i="214"/>
  <c r="AZ680" i="229"/>
  <c r="AZ680" i="216"/>
  <c r="AZ680" i="217"/>
  <c r="AZ680" i="218"/>
  <c r="AZ680" i="219"/>
  <c r="AZ680" i="220"/>
  <c r="AZ680" i="221"/>
  <c r="AZ680" i="222"/>
  <c r="AZ680" i="223"/>
  <c r="AZ680" i="224"/>
  <c r="AZ680" i="225"/>
  <c r="AZ680" i="226"/>
  <c r="AZ680" i="227"/>
  <c r="AZ680" i="228"/>
  <c r="G354" i="213"/>
  <c r="AZ354" i="210"/>
  <c r="AZ354" i="214"/>
  <c r="AZ354" i="229"/>
  <c r="AZ354" i="216"/>
  <c r="AZ354" i="217"/>
  <c r="AZ354" i="218"/>
  <c r="AZ354" i="219"/>
  <c r="AZ354" i="220"/>
  <c r="AZ354" i="221"/>
  <c r="AZ354" i="222"/>
  <c r="AZ354" i="223"/>
  <c r="AZ354" i="224"/>
  <c r="AZ354" i="225"/>
  <c r="AZ354" i="226"/>
  <c r="AZ354" i="227"/>
  <c r="AZ354" i="228"/>
  <c r="BA707" i="210"/>
  <c r="BA707" i="214"/>
  <c r="BA707" i="229"/>
  <c r="BA707" i="216"/>
  <c r="BA707" i="217"/>
  <c r="BA707" i="218"/>
  <c r="BA707" i="219"/>
  <c r="BA707" i="220"/>
  <c r="BA707" i="221"/>
  <c r="BA707" i="222"/>
  <c r="BA707" i="223"/>
  <c r="BA707" i="224"/>
  <c r="BA707" i="225"/>
  <c r="BA707" i="226"/>
  <c r="BA707" i="227"/>
  <c r="BA707" i="228"/>
  <c r="BA571" i="210"/>
  <c r="BA571" i="214"/>
  <c r="BA571" i="229"/>
  <c r="BA571" i="216"/>
  <c r="BA571" i="217"/>
  <c r="BA571" i="218"/>
  <c r="BA571" i="219"/>
  <c r="BA571" i="220"/>
  <c r="BA571" i="221"/>
  <c r="BA571" i="222"/>
  <c r="BA571" i="223"/>
  <c r="BA571" i="224"/>
  <c r="BA571" i="225"/>
  <c r="BA571" i="226"/>
  <c r="BA571" i="227"/>
  <c r="BA571" i="228"/>
  <c r="BA679" i="210"/>
  <c r="BA679" i="214"/>
  <c r="BA679" i="229"/>
  <c r="BA679" i="216"/>
  <c r="BA679" i="217"/>
  <c r="BA679" i="218"/>
  <c r="BA679" i="219"/>
  <c r="BA679" i="220"/>
  <c r="BA679" i="221"/>
  <c r="BA679" i="222"/>
  <c r="BA679" i="223"/>
  <c r="BA679" i="224"/>
  <c r="BA679" i="225"/>
  <c r="BA679" i="226"/>
  <c r="BA679" i="227"/>
  <c r="BA679" i="228"/>
  <c r="BA229" i="210"/>
  <c r="BA229" i="214"/>
  <c r="BA229" i="229"/>
  <c r="BA229" i="216"/>
  <c r="BA229" i="217"/>
  <c r="BA229" i="218"/>
  <c r="BA229" i="219"/>
  <c r="BA229" i="220"/>
  <c r="BA229" i="221"/>
  <c r="BA229" i="222"/>
  <c r="BA229" i="223"/>
  <c r="BA229" i="224"/>
  <c r="BA229" i="225"/>
  <c r="BA229" i="226"/>
  <c r="BA229" i="227"/>
  <c r="BA229" i="228"/>
  <c r="AZ269" i="210"/>
  <c r="AZ269" i="214"/>
  <c r="AZ269" i="229"/>
  <c r="AZ269" i="216"/>
  <c r="AZ269" i="217"/>
  <c r="AZ269" i="218"/>
  <c r="AZ269" i="219"/>
  <c r="AZ269" i="220"/>
  <c r="AZ269" i="221"/>
  <c r="AZ269" i="222"/>
  <c r="AZ269" i="223"/>
  <c r="AZ269" i="224"/>
  <c r="AZ269" i="225"/>
  <c r="AZ269" i="226"/>
  <c r="AZ269" i="227"/>
  <c r="AZ269" i="228"/>
  <c r="BA353" i="210"/>
  <c r="BA353" i="214"/>
  <c r="BA353" i="229"/>
  <c r="BA353" i="216"/>
  <c r="BA353" i="217"/>
  <c r="BA353" i="218"/>
  <c r="BA353" i="219"/>
  <c r="BA353" i="220"/>
  <c r="BA353" i="221"/>
  <c r="BA353" i="222"/>
  <c r="BA353" i="223"/>
  <c r="BA353" i="224"/>
  <c r="BA353" i="225"/>
  <c r="BA353" i="226"/>
  <c r="BA353" i="227"/>
  <c r="BA353" i="228"/>
  <c r="BA603" i="210"/>
  <c r="BA603" i="214"/>
  <c r="BA603" i="229"/>
  <c r="BA603" i="216"/>
  <c r="BA603" i="217"/>
  <c r="BA603" i="218"/>
  <c r="BA603" i="219"/>
  <c r="BA603" i="220"/>
  <c r="BA603" i="221"/>
  <c r="BA603" i="222"/>
  <c r="BA603" i="223"/>
  <c r="BA603" i="224"/>
  <c r="BA603" i="225"/>
  <c r="BA603" i="226"/>
  <c r="BA603" i="227"/>
  <c r="BA603" i="228"/>
  <c r="BA213" i="210"/>
  <c r="BA213" i="214"/>
  <c r="BA213" i="229"/>
  <c r="BA213" i="216"/>
  <c r="BA213" i="217"/>
  <c r="BA213" i="218"/>
  <c r="BA213" i="219"/>
  <c r="BA213" i="220"/>
  <c r="BA213" i="221"/>
  <c r="BA213" i="222"/>
  <c r="BA213" i="223"/>
  <c r="BA213" i="224"/>
  <c r="BA213" i="225"/>
  <c r="BA213" i="226"/>
  <c r="BA213" i="227"/>
  <c r="BA213" i="228"/>
  <c r="BA874" i="210"/>
  <c r="BA874" i="214"/>
  <c r="BA874" i="229"/>
  <c r="BA874" i="216"/>
  <c r="BA874" i="217"/>
  <c r="BA874" i="218"/>
  <c r="BA874" i="219"/>
  <c r="BA874" i="220"/>
  <c r="BA874" i="221"/>
  <c r="BA874" i="222"/>
  <c r="BA874" i="223"/>
  <c r="BA874" i="224"/>
  <c r="BA874" i="225"/>
  <c r="BA874" i="226"/>
  <c r="BA874" i="227"/>
  <c r="BA874" i="228"/>
  <c r="BA101" i="210"/>
  <c r="BA101" i="214"/>
  <c r="BA101" i="229"/>
  <c r="BA101" i="216"/>
  <c r="BA101" i="217"/>
  <c r="BA101" i="218"/>
  <c r="BA101" i="219"/>
  <c r="BA101" i="220"/>
  <c r="BA101" i="221"/>
  <c r="BA101" i="222"/>
  <c r="BA101" i="223"/>
  <c r="BA101" i="224"/>
  <c r="BA101" i="225"/>
  <c r="BA101" i="226"/>
  <c r="BA101" i="227"/>
  <c r="BA101" i="228"/>
  <c r="G869" i="213"/>
  <c r="AZ869" i="210"/>
  <c r="AZ869" i="214"/>
  <c r="AZ869" i="229"/>
  <c r="AZ869" i="216"/>
  <c r="AZ869" i="217"/>
  <c r="AZ869" i="218"/>
  <c r="AZ869" i="219"/>
  <c r="AZ869" i="220"/>
  <c r="AZ869" i="221"/>
  <c r="AZ869" i="222"/>
  <c r="AZ869" i="223"/>
  <c r="AZ869" i="224"/>
  <c r="AZ869" i="225"/>
  <c r="AZ869" i="226"/>
  <c r="AZ869" i="227"/>
  <c r="AZ869" i="228"/>
  <c r="BA500" i="210"/>
  <c r="BA500" i="214"/>
  <c r="BA500" i="229"/>
  <c r="BA500" i="216"/>
  <c r="BA500" i="217"/>
  <c r="BA500" i="218"/>
  <c r="BA500" i="219"/>
  <c r="BA500" i="220"/>
  <c r="BA500" i="221"/>
  <c r="BA500" i="222"/>
  <c r="BA500" i="223"/>
  <c r="BA500" i="224"/>
  <c r="BA500" i="225"/>
  <c r="BA500" i="226"/>
  <c r="BA500" i="227"/>
  <c r="BA500" i="228"/>
  <c r="BA94" i="210"/>
  <c r="BA94" i="214"/>
  <c r="BA94" i="229"/>
  <c r="BA94" i="216"/>
  <c r="BA94" i="217"/>
  <c r="BA94" i="218"/>
  <c r="BA94" i="219"/>
  <c r="BA94" i="220"/>
  <c r="BA94" i="221"/>
  <c r="BA94" i="222"/>
  <c r="BA94" i="223"/>
  <c r="BA94" i="224"/>
  <c r="BA94" i="225"/>
  <c r="BA94" i="226"/>
  <c r="BA94" i="227"/>
  <c r="BA94" i="228"/>
  <c r="AZ598" i="210"/>
  <c r="AZ598" i="214"/>
  <c r="AZ598" i="229"/>
  <c r="AZ598" i="216"/>
  <c r="AZ598" i="217"/>
  <c r="AZ598" i="219"/>
  <c r="AZ598" i="218"/>
  <c r="AZ598" i="220"/>
  <c r="AZ598" i="221"/>
  <c r="AZ598" i="222"/>
  <c r="AZ598" i="223"/>
  <c r="AZ598" i="224"/>
  <c r="AZ598" i="225"/>
  <c r="AZ598" i="226"/>
  <c r="AZ598" i="227"/>
  <c r="AZ598" i="228"/>
  <c r="G598" i="213"/>
  <c r="G471" i="213"/>
  <c r="AZ471" i="210"/>
  <c r="AZ471" i="214"/>
  <c r="AZ471" i="229"/>
  <c r="AZ471" i="216"/>
  <c r="AZ471" i="217"/>
  <c r="AZ471" i="218"/>
  <c r="AZ471" i="219"/>
  <c r="AZ471" i="220"/>
  <c r="AZ471" i="221"/>
  <c r="AZ471" i="222"/>
  <c r="AZ471" i="223"/>
  <c r="AZ471" i="224"/>
  <c r="AZ471" i="225"/>
  <c r="AZ471" i="226"/>
  <c r="AZ471" i="227"/>
  <c r="AZ471" i="228"/>
  <c r="BA464" i="210"/>
  <c r="BA464" i="214"/>
  <c r="BA464" i="229"/>
  <c r="BA464" i="216"/>
  <c r="BA464" i="217"/>
  <c r="BA464" i="218"/>
  <c r="BA464" i="219"/>
  <c r="BA464" i="220"/>
  <c r="BA464" i="221"/>
  <c r="BA464" i="222"/>
  <c r="BA464" i="223"/>
  <c r="BA464" i="224"/>
  <c r="BA464" i="225"/>
  <c r="BA464" i="226"/>
  <c r="BA464" i="227"/>
  <c r="BA464" i="228"/>
  <c r="BA258" i="210"/>
  <c r="BA258" i="214"/>
  <c r="BA258" i="229"/>
  <c r="BA258" i="216"/>
  <c r="BA258" i="217"/>
  <c r="BA258" i="218"/>
  <c r="BA258" i="219"/>
  <c r="BA258" i="220"/>
  <c r="BA258" i="221"/>
  <c r="BA258" i="222"/>
  <c r="BA258" i="223"/>
  <c r="BA258" i="224"/>
  <c r="BA258" i="225"/>
  <c r="BA258" i="226"/>
  <c r="BA258" i="227"/>
  <c r="BA258" i="228"/>
  <c r="BA657" i="210"/>
  <c r="BA657" i="214"/>
  <c r="BA657" i="229"/>
  <c r="BA657" i="216"/>
  <c r="BA657" i="217"/>
  <c r="BA657" i="218"/>
  <c r="BA657" i="219"/>
  <c r="BA657" i="220"/>
  <c r="BA657" i="221"/>
  <c r="BA657" i="222"/>
  <c r="BA657" i="223"/>
  <c r="BA657" i="224"/>
  <c r="BA657" i="225"/>
  <c r="BA657" i="226"/>
  <c r="BA657" i="227"/>
  <c r="BA657" i="228"/>
  <c r="BA563" i="210"/>
  <c r="BA563" i="214"/>
  <c r="BA563" i="229"/>
  <c r="BA563" i="216"/>
  <c r="BA563" i="217"/>
  <c r="BA563" i="218"/>
  <c r="BA563" i="219"/>
  <c r="BA563" i="220"/>
  <c r="BA563" i="221"/>
  <c r="BA563" i="222"/>
  <c r="BA563" i="223"/>
  <c r="BA563" i="224"/>
  <c r="BA563" i="225"/>
  <c r="BA563" i="226"/>
  <c r="BA563" i="227"/>
  <c r="BA563" i="228"/>
  <c r="BA585" i="210"/>
  <c r="BA585" i="214"/>
  <c r="BA585" i="229"/>
  <c r="BA585" i="216"/>
  <c r="BA585" i="217"/>
  <c r="BA585" i="218"/>
  <c r="BA585" i="219"/>
  <c r="BA585" i="220"/>
  <c r="BA585" i="221"/>
  <c r="BA585" i="222"/>
  <c r="BA585" i="223"/>
  <c r="BA585" i="224"/>
  <c r="BA585" i="225"/>
  <c r="BA585" i="226"/>
  <c r="BA585" i="227"/>
  <c r="BA585" i="228"/>
  <c r="BA1055" i="210"/>
  <c r="BA1055" i="214"/>
  <c r="BA1055" i="229"/>
  <c r="BA1055" i="216"/>
  <c r="BA1055" i="217"/>
  <c r="BA1055" i="218"/>
  <c r="BA1055" i="219"/>
  <c r="BA1055" i="220"/>
  <c r="BA1055" i="221"/>
  <c r="BA1055" i="222"/>
  <c r="BA1055" i="223"/>
  <c r="BA1055" i="224"/>
  <c r="BA1055" i="225"/>
  <c r="BA1055" i="226"/>
  <c r="BA1055" i="227"/>
  <c r="BA1055" i="228"/>
  <c r="BA129" i="210"/>
  <c r="BA129" i="214"/>
  <c r="BA129" i="229"/>
  <c r="BA129" i="216"/>
  <c r="BA129" i="217"/>
  <c r="BA129" i="218"/>
  <c r="BA129" i="219"/>
  <c r="BA129" i="220"/>
  <c r="BA129" i="221"/>
  <c r="BA129" i="222"/>
  <c r="BA129" i="223"/>
  <c r="BA129" i="224"/>
  <c r="BA129" i="225"/>
  <c r="BA129" i="226"/>
  <c r="BA129" i="227"/>
  <c r="BA129" i="228"/>
  <c r="G708" i="213"/>
  <c r="AZ708" i="210"/>
  <c r="AZ708" i="214"/>
  <c r="AZ708" i="229"/>
  <c r="AZ708" i="216"/>
  <c r="AZ708" i="217"/>
  <c r="AZ708" i="219"/>
  <c r="AZ708" i="218"/>
  <c r="AZ708" i="220"/>
  <c r="AZ708" i="221"/>
  <c r="AZ708" i="222"/>
  <c r="AZ708" i="223"/>
  <c r="AZ708" i="224"/>
  <c r="AZ708" i="225"/>
  <c r="AZ708" i="226"/>
  <c r="AZ708" i="227"/>
  <c r="AZ708" i="228"/>
  <c r="BA268" i="210"/>
  <c r="BA268" i="214"/>
  <c r="BA268" i="229"/>
  <c r="BA268" i="216"/>
  <c r="BA268" i="217"/>
  <c r="BA268" i="218"/>
  <c r="BA268" i="219"/>
  <c r="BA268" i="220"/>
  <c r="BA268" i="221"/>
  <c r="BA268" i="222"/>
  <c r="BA268" i="223"/>
  <c r="BA268" i="224"/>
  <c r="BA268" i="225"/>
  <c r="BA268" i="226"/>
  <c r="BA268" i="227"/>
  <c r="BA268" i="228"/>
  <c r="G604" i="213"/>
  <c r="AZ604" i="210"/>
  <c r="AZ604" i="214"/>
  <c r="AZ604" i="229"/>
  <c r="AZ604" i="216"/>
  <c r="AZ604" i="217"/>
  <c r="AZ604" i="219"/>
  <c r="AZ604" i="218"/>
  <c r="AZ604" i="220"/>
  <c r="AZ604" i="221"/>
  <c r="AZ604" i="222"/>
  <c r="AZ604" i="223"/>
  <c r="AZ604" i="224"/>
  <c r="AZ604" i="225"/>
  <c r="AZ604" i="226"/>
  <c r="AZ604" i="227"/>
  <c r="AZ604" i="228"/>
  <c r="AZ875" i="210"/>
  <c r="AZ875" i="214"/>
  <c r="AZ875" i="229"/>
  <c r="AZ875" i="216"/>
  <c r="AZ875" i="217"/>
  <c r="AZ875" i="218"/>
  <c r="AZ875" i="219"/>
  <c r="AZ875" i="220"/>
  <c r="AZ875" i="221"/>
  <c r="AZ875" i="222"/>
  <c r="AZ875" i="223"/>
  <c r="AZ875" i="224"/>
  <c r="AZ875" i="225"/>
  <c r="AZ875" i="226"/>
  <c r="AZ875" i="227"/>
  <c r="AZ875" i="228"/>
  <c r="BA454" i="210"/>
  <c r="BA454" i="214"/>
  <c r="BA454" i="229"/>
  <c r="BA454" i="216"/>
  <c r="BA454" i="217"/>
  <c r="BA454" i="218"/>
  <c r="BA454" i="219"/>
  <c r="BA454" i="220"/>
  <c r="BA454" i="221"/>
  <c r="BA454" i="222"/>
  <c r="BA454" i="223"/>
  <c r="BA454" i="224"/>
  <c r="BA454" i="225"/>
  <c r="BA454" i="226"/>
  <c r="BA454" i="227"/>
  <c r="BA454" i="228"/>
  <c r="BA424" i="210"/>
  <c r="BA424" i="214"/>
  <c r="BA424" i="229"/>
  <c r="BA424" i="216"/>
  <c r="BA424" i="217"/>
  <c r="BA424" i="218"/>
  <c r="BA424" i="219"/>
  <c r="BA424" i="220"/>
  <c r="BA424" i="221"/>
  <c r="BA424" i="222"/>
  <c r="BA424" i="223"/>
  <c r="BA424" i="224"/>
  <c r="BA424" i="225"/>
  <c r="BA424" i="226"/>
  <c r="BA424" i="227"/>
  <c r="BA424" i="228"/>
  <c r="G1020" i="213"/>
  <c r="AZ1020" i="210"/>
  <c r="AZ1020" i="214"/>
  <c r="AZ1020" i="229"/>
  <c r="AZ1020" i="216"/>
  <c r="AZ1020" i="217"/>
  <c r="AZ1020" i="218"/>
  <c r="AZ1020" i="219"/>
  <c r="AZ1020" i="220"/>
  <c r="AZ1020" i="221"/>
  <c r="AZ1020" i="222"/>
  <c r="AZ1020" i="223"/>
  <c r="AZ1020" i="224"/>
  <c r="AZ1020" i="225"/>
  <c r="AZ1020" i="226"/>
  <c r="AZ1020" i="227"/>
  <c r="AZ1020" i="228"/>
  <c r="G146" i="213"/>
  <c r="AZ146" i="210"/>
  <c r="AZ146" i="214"/>
  <c r="AZ146" i="229"/>
  <c r="AZ146" i="216"/>
  <c r="AZ146" i="217"/>
  <c r="AZ146" i="218"/>
  <c r="AZ146" i="219"/>
  <c r="AZ146" i="220"/>
  <c r="AZ146" i="221"/>
  <c r="AZ146" i="222"/>
  <c r="AZ146" i="223"/>
  <c r="AZ146" i="224"/>
  <c r="AZ146" i="225"/>
  <c r="AZ146" i="226"/>
  <c r="AZ146" i="227"/>
  <c r="AZ146" i="228"/>
  <c r="AZ162" i="210"/>
  <c r="AZ162" i="214"/>
  <c r="AZ162" i="229"/>
  <c r="AZ162" i="216"/>
  <c r="AZ162" i="217"/>
  <c r="AZ162" i="218"/>
  <c r="AZ162" i="219"/>
  <c r="AZ162" i="220"/>
  <c r="AZ162" i="221"/>
  <c r="AZ162" i="222"/>
  <c r="AZ162" i="223"/>
  <c r="AZ162" i="224"/>
  <c r="AZ162" i="225"/>
  <c r="AZ162" i="226"/>
  <c r="AZ162" i="227"/>
  <c r="AZ162" i="228"/>
  <c r="AZ107" i="210"/>
  <c r="AZ107" i="214"/>
  <c r="AZ107" i="229"/>
  <c r="AZ107" i="216"/>
  <c r="AZ107" i="217"/>
  <c r="AZ107" i="218"/>
  <c r="AZ107" i="219"/>
  <c r="AZ107" i="220"/>
  <c r="AZ107" i="221"/>
  <c r="AZ107" i="222"/>
  <c r="AZ107" i="223"/>
  <c r="AZ107" i="224"/>
  <c r="AZ107" i="225"/>
  <c r="AZ107" i="226"/>
  <c r="AZ107" i="227"/>
  <c r="AZ107" i="228"/>
  <c r="AZ384" i="210"/>
  <c r="AZ384" i="214"/>
  <c r="AZ384" i="229"/>
  <c r="AZ384" i="216"/>
  <c r="AZ384" i="217"/>
  <c r="AZ384" i="218"/>
  <c r="AZ384" i="219"/>
  <c r="AZ384" i="220"/>
  <c r="AZ384" i="221"/>
  <c r="AZ384" i="222"/>
  <c r="AZ384" i="223"/>
  <c r="AZ384" i="224"/>
  <c r="AZ384" i="225"/>
  <c r="AZ384" i="226"/>
  <c r="AZ384" i="227"/>
  <c r="AZ384" i="228"/>
  <c r="AZ150" i="210"/>
  <c r="AZ150" i="214"/>
  <c r="AZ150" i="229"/>
  <c r="AZ150" i="216"/>
  <c r="AZ150" i="217"/>
  <c r="AZ150" i="218"/>
  <c r="AZ150" i="219"/>
  <c r="AZ150" i="220"/>
  <c r="AZ150" i="221"/>
  <c r="AZ150" i="222"/>
  <c r="AZ150" i="223"/>
  <c r="AZ150" i="224"/>
  <c r="AZ150" i="225"/>
  <c r="AZ150" i="226"/>
  <c r="AZ150" i="227"/>
  <c r="AZ150" i="228"/>
  <c r="G255" i="213"/>
  <c r="AZ255" i="210"/>
  <c r="AZ255" i="214"/>
  <c r="AZ255" i="229"/>
  <c r="AZ255" i="216"/>
  <c r="AZ255" i="217"/>
  <c r="AZ255" i="218"/>
  <c r="AZ255" i="219"/>
  <c r="AZ255" i="220"/>
  <c r="AZ255" i="221"/>
  <c r="AZ255" i="223"/>
  <c r="AZ255" i="222"/>
  <c r="AZ255" i="224"/>
  <c r="AZ255" i="225"/>
  <c r="AZ255" i="226"/>
  <c r="AZ255" i="227"/>
  <c r="AZ255" i="228"/>
  <c r="AZ203" i="210"/>
  <c r="AZ203" i="214"/>
  <c r="AZ203" i="229"/>
  <c r="AZ203" i="216"/>
  <c r="AZ203" i="217"/>
  <c r="AZ203" i="218"/>
  <c r="AZ203" i="219"/>
  <c r="AZ203" i="220"/>
  <c r="AZ203" i="221"/>
  <c r="AZ203" i="222"/>
  <c r="AZ203" i="223"/>
  <c r="AZ203" i="224"/>
  <c r="AZ203" i="225"/>
  <c r="AZ203" i="226"/>
  <c r="AZ203" i="227"/>
  <c r="AZ203" i="228"/>
  <c r="AZ696" i="210"/>
  <c r="AZ696" i="214"/>
  <c r="AZ696" i="229"/>
  <c r="AZ696" i="216"/>
  <c r="AZ696" i="217"/>
  <c r="AZ696" i="218"/>
  <c r="AZ696" i="219"/>
  <c r="AZ696" i="220"/>
  <c r="AZ696" i="221"/>
  <c r="AZ696" i="222"/>
  <c r="AZ696" i="223"/>
  <c r="AZ696" i="224"/>
  <c r="AZ696" i="225"/>
  <c r="AZ696" i="226"/>
  <c r="AZ696" i="227"/>
  <c r="AZ696" i="228"/>
  <c r="BA868" i="210"/>
  <c r="BA868" i="214"/>
  <c r="BA868" i="229"/>
  <c r="BA868" i="216"/>
  <c r="BA868" i="217"/>
  <c r="BA868" i="218"/>
  <c r="BA868" i="219"/>
  <c r="BA868" i="220"/>
  <c r="BA868" i="221"/>
  <c r="BA868" i="222"/>
  <c r="BA868" i="223"/>
  <c r="BA868" i="224"/>
  <c r="BA868" i="225"/>
  <c r="BA868" i="226"/>
  <c r="BA868" i="227"/>
  <c r="BA868" i="228"/>
  <c r="BA327" i="210"/>
  <c r="BA327" i="214"/>
  <c r="BA327" i="229"/>
  <c r="BA327" i="216"/>
  <c r="BA327" i="217"/>
  <c r="BA327" i="218"/>
  <c r="BA327" i="219"/>
  <c r="BA327" i="220"/>
  <c r="BA327" i="221"/>
  <c r="BA327" i="222"/>
  <c r="BA327" i="223"/>
  <c r="BA327" i="224"/>
  <c r="BA327" i="225"/>
  <c r="BA327" i="226"/>
  <c r="BA327" i="227"/>
  <c r="BA327" i="228"/>
  <c r="BA753" i="210"/>
  <c r="BA753" i="214"/>
  <c r="BA753" i="229"/>
  <c r="BA753" i="216"/>
  <c r="BA753" i="217"/>
  <c r="BA753" i="218"/>
  <c r="BA753" i="219"/>
  <c r="BA753" i="220"/>
  <c r="BA753" i="221"/>
  <c r="BA753" i="222"/>
  <c r="BA753" i="223"/>
  <c r="BA753" i="224"/>
  <c r="BA753" i="225"/>
  <c r="BA753" i="226"/>
  <c r="BA753" i="227"/>
  <c r="BA753" i="228"/>
  <c r="BA122" i="210"/>
  <c r="BA122" i="214"/>
  <c r="BA122" i="229"/>
  <c r="BA122" i="216"/>
  <c r="BA122" i="217"/>
  <c r="BA122" i="218"/>
  <c r="BA122" i="219"/>
  <c r="BA122" i="220"/>
  <c r="BA122" i="221"/>
  <c r="BA122" i="222"/>
  <c r="BA122" i="223"/>
  <c r="BA122" i="224"/>
  <c r="BA122" i="225"/>
  <c r="BA122" i="226"/>
  <c r="BA122" i="227"/>
  <c r="BA122" i="228"/>
  <c r="BA597" i="210"/>
  <c r="BA597" i="214"/>
  <c r="BA597" i="229"/>
  <c r="BA597" i="216"/>
  <c r="BA597" i="217"/>
  <c r="BA597" i="218"/>
  <c r="BA597" i="219"/>
  <c r="BA597" i="220"/>
  <c r="BA597" i="221"/>
  <c r="BA597" i="222"/>
  <c r="BA597" i="223"/>
  <c r="BA597" i="224"/>
  <c r="BA597" i="225"/>
  <c r="BA597" i="226"/>
  <c r="BA597" i="227"/>
  <c r="BA597" i="228"/>
  <c r="BA761" i="210"/>
  <c r="BA761" i="214"/>
  <c r="BA761" i="229"/>
  <c r="BA761" i="216"/>
  <c r="BA761" i="217"/>
  <c r="BA761" i="218"/>
  <c r="BA761" i="219"/>
  <c r="BA761" i="220"/>
  <c r="BA761" i="221"/>
  <c r="BA761" i="222"/>
  <c r="BA761" i="223"/>
  <c r="BA761" i="224"/>
  <c r="BA761" i="225"/>
  <c r="BA761" i="226"/>
  <c r="BA761" i="227"/>
  <c r="BA761" i="228"/>
  <c r="BA1123" i="210"/>
  <c r="BA1123" i="214"/>
  <c r="BA1123" i="229"/>
  <c r="BA1123" i="216"/>
  <c r="BA1123" i="217"/>
  <c r="BA1123" i="218"/>
  <c r="BA1123" i="219"/>
  <c r="BA1123" i="220"/>
  <c r="BA1123" i="221"/>
  <c r="BA1123" i="222"/>
  <c r="BA1123" i="223"/>
  <c r="BA1123" i="224"/>
  <c r="BA1123" i="225"/>
  <c r="BA1123" i="226"/>
  <c r="BA1123" i="227"/>
  <c r="BA1123" i="228"/>
  <c r="BA237" i="210"/>
  <c r="BA237" i="214"/>
  <c r="BA237" i="229"/>
  <c r="BA237" i="216"/>
  <c r="BA237" i="217"/>
  <c r="BA237" i="218"/>
  <c r="BA237" i="219"/>
  <c r="BA237" i="220"/>
  <c r="BA237" i="221"/>
  <c r="BA237" i="222"/>
  <c r="BA237" i="223"/>
  <c r="BA237" i="224"/>
  <c r="BA237" i="225"/>
  <c r="BA237" i="226"/>
  <c r="BA237" i="227"/>
  <c r="BA237" i="228"/>
  <c r="BA446" i="210"/>
  <c r="BA446" i="214"/>
  <c r="BA446" i="229"/>
  <c r="BA446" i="216"/>
  <c r="BA446" i="217"/>
  <c r="BA446" i="218"/>
  <c r="BA446" i="219"/>
  <c r="BA446" i="220"/>
  <c r="BA446" i="221"/>
  <c r="BA446" i="222"/>
  <c r="BA446" i="223"/>
  <c r="BA446" i="224"/>
  <c r="BA446" i="225"/>
  <c r="BA446" i="226"/>
  <c r="BA446" i="227"/>
  <c r="BA446" i="228"/>
  <c r="AZ425" i="210"/>
  <c r="AZ425" i="214"/>
  <c r="AZ425" i="229"/>
  <c r="AZ425" i="216"/>
  <c r="AZ425" i="217"/>
  <c r="AZ425" i="218"/>
  <c r="AZ425" i="219"/>
  <c r="AZ425" i="220"/>
  <c r="AZ425" i="221"/>
  <c r="AZ425" i="222"/>
  <c r="AZ425" i="223"/>
  <c r="AZ425" i="224"/>
  <c r="AZ425" i="225"/>
  <c r="AZ425" i="226"/>
  <c r="AZ425" i="227"/>
  <c r="AZ425" i="228"/>
  <c r="BA106" i="210"/>
  <c r="BA106" i="214"/>
  <c r="BA106" i="229"/>
  <c r="BA106" i="216"/>
  <c r="BA106" i="217"/>
  <c r="BA106" i="218"/>
  <c r="BA106" i="219"/>
  <c r="BA106" i="220"/>
  <c r="BA106" i="221"/>
  <c r="BA106" i="222"/>
  <c r="BA106" i="223"/>
  <c r="BA106" i="224"/>
  <c r="BA106" i="225"/>
  <c r="BA106" i="226"/>
  <c r="BA106" i="227"/>
  <c r="BA106" i="228"/>
  <c r="BA695" i="210"/>
  <c r="BA695" i="214"/>
  <c r="BA695" i="229"/>
  <c r="BA695" i="216"/>
  <c r="BA695" i="217"/>
  <c r="BA695" i="218"/>
  <c r="BA695" i="219"/>
  <c r="BA695" i="220"/>
  <c r="BA695" i="221"/>
  <c r="BA695" i="222"/>
  <c r="BA695" i="223"/>
  <c r="BA695" i="224"/>
  <c r="BA695" i="225"/>
  <c r="BA695" i="226"/>
  <c r="BA695" i="227"/>
  <c r="BA695" i="228"/>
  <c r="BA701" i="210"/>
  <c r="BA701" i="214"/>
  <c r="BA701" i="229"/>
  <c r="BA701" i="216"/>
  <c r="BA701" i="217"/>
  <c r="BA701" i="218"/>
  <c r="BA701" i="219"/>
  <c r="BA701" i="220"/>
  <c r="BA701" i="221"/>
  <c r="BA701" i="222"/>
  <c r="BA701" i="223"/>
  <c r="BA701" i="224"/>
  <c r="BA701" i="225"/>
  <c r="BA701" i="226"/>
  <c r="BA701" i="227"/>
  <c r="BA701" i="228"/>
  <c r="BA1092" i="210"/>
  <c r="BA1092" i="214"/>
  <c r="BA1092" i="229"/>
  <c r="BA1092" i="216"/>
  <c r="BA1092" i="217"/>
  <c r="BA1092" i="218"/>
  <c r="BA1092" i="219"/>
  <c r="BA1092" i="220"/>
  <c r="BA1092" i="221"/>
  <c r="BA1092" i="222"/>
  <c r="BA1092" i="223"/>
  <c r="BA1092" i="224"/>
  <c r="BA1092" i="225"/>
  <c r="BA1092" i="226"/>
  <c r="BA1092" i="227"/>
  <c r="BA1092" i="228"/>
  <c r="BA7" i="210"/>
  <c r="BA7" i="214"/>
  <c r="BA7" i="229"/>
  <c r="BA7" i="216"/>
  <c r="BA7" i="217"/>
  <c r="BA7" i="218"/>
  <c r="BA7" i="219"/>
  <c r="BA7" i="220"/>
  <c r="BA7" i="221"/>
  <c r="BA7" i="222"/>
  <c r="BA7" i="223"/>
  <c r="BA7" i="224"/>
  <c r="BA7" i="225"/>
  <c r="BA7" i="226"/>
  <c r="BA7" i="227"/>
  <c r="BA7" i="228"/>
  <c r="BA850" i="210"/>
  <c r="BA850" i="214"/>
  <c r="BA850" i="229"/>
  <c r="BA850" i="216"/>
  <c r="BA850" i="217"/>
  <c r="BA850" i="218"/>
  <c r="BA850" i="219"/>
  <c r="BA850" i="220"/>
  <c r="BA850" i="221"/>
  <c r="BA850" i="222"/>
  <c r="BA850" i="223"/>
  <c r="BA850" i="224"/>
  <c r="BA850" i="225"/>
  <c r="BA850" i="226"/>
  <c r="BA850" i="227"/>
  <c r="BA850" i="228"/>
  <c r="AZ80" i="210"/>
  <c r="AZ80" i="214"/>
  <c r="AZ80" i="229"/>
  <c r="AZ80" i="216"/>
  <c r="AZ80" i="217"/>
  <c r="AZ80" i="218"/>
  <c r="AZ80" i="219"/>
  <c r="AZ80" i="220"/>
  <c r="AZ80" i="221"/>
  <c r="AZ80" i="222"/>
  <c r="AZ80" i="223"/>
  <c r="AZ80" i="224"/>
  <c r="AZ80" i="225"/>
  <c r="AZ80" i="226"/>
  <c r="AZ80" i="227"/>
  <c r="AZ80" i="228"/>
  <c r="G80" i="213"/>
  <c r="BA478" i="210"/>
  <c r="BA478" i="214"/>
  <c r="BA478" i="229"/>
  <c r="BA478" i="216"/>
  <c r="BA478" i="217"/>
  <c r="BA478" i="218"/>
  <c r="BA478" i="219"/>
  <c r="BA478" i="220"/>
  <c r="BA478" i="221"/>
  <c r="BA478" i="222"/>
  <c r="BA478" i="223"/>
  <c r="BA478" i="224"/>
  <c r="BA478" i="225"/>
  <c r="BA478" i="226"/>
  <c r="BA478" i="227"/>
  <c r="BA478" i="228"/>
  <c r="BA643" i="210"/>
  <c r="BA643" i="214"/>
  <c r="BA643" i="229"/>
  <c r="BA643" i="216"/>
  <c r="BA643" i="217"/>
  <c r="BA643" i="218"/>
  <c r="BA643" i="219"/>
  <c r="BA643" i="220"/>
  <c r="BA643" i="221"/>
  <c r="BA643" i="222"/>
  <c r="BA643" i="223"/>
  <c r="BA643" i="224"/>
  <c r="BA643" i="225"/>
  <c r="BA643" i="226"/>
  <c r="BA643" i="227"/>
  <c r="BA643" i="228"/>
  <c r="BA858" i="210"/>
  <c r="BA858" i="214"/>
  <c r="BA858" i="229"/>
  <c r="BA858" i="216"/>
  <c r="BA858" i="217"/>
  <c r="BA858" i="218"/>
  <c r="BA858" i="219"/>
  <c r="BA858" i="220"/>
  <c r="BA858" i="221"/>
  <c r="BA858" i="222"/>
  <c r="BA858" i="223"/>
  <c r="BA858" i="224"/>
  <c r="BA858" i="225"/>
  <c r="BA858" i="226"/>
  <c r="BA858" i="227"/>
  <c r="BA858" i="228"/>
  <c r="BA747" i="210"/>
  <c r="BA747" i="214"/>
  <c r="BA747" i="229"/>
  <c r="BA747" i="216"/>
  <c r="BA747" i="217"/>
  <c r="BA747" i="218"/>
  <c r="BA747" i="219"/>
  <c r="BA747" i="220"/>
  <c r="BA747" i="221"/>
  <c r="BA747" i="222"/>
  <c r="BA747" i="223"/>
  <c r="BA747" i="224"/>
  <c r="BA747" i="225"/>
  <c r="BA747" i="226"/>
  <c r="BA747" i="227"/>
  <c r="BA747" i="228"/>
  <c r="BA1019" i="210"/>
  <c r="BA1019" i="214"/>
  <c r="BA1019" i="229"/>
  <c r="BA1019" i="216"/>
  <c r="BA1019" i="217"/>
  <c r="BA1019" i="218"/>
  <c r="BA1019" i="219"/>
  <c r="BA1019" i="220"/>
  <c r="BA1019" i="221"/>
  <c r="BA1019" i="222"/>
  <c r="BA1019" i="223"/>
  <c r="BA1019" i="224"/>
  <c r="BA1019" i="225"/>
  <c r="BA1019" i="226"/>
  <c r="BA1019" i="227"/>
  <c r="BA1019" i="228"/>
  <c r="BA383" i="210"/>
  <c r="BA383" i="214"/>
  <c r="BA383" i="229"/>
  <c r="BA383" i="216"/>
  <c r="BA383" i="217"/>
  <c r="BA383" i="218"/>
  <c r="BA383" i="219"/>
  <c r="BA383" i="220"/>
  <c r="BA383" i="221"/>
  <c r="BA383" i="222"/>
  <c r="BA383" i="223"/>
  <c r="BA383" i="224"/>
  <c r="BA383" i="225"/>
  <c r="BA383" i="226"/>
  <c r="BA383" i="227"/>
  <c r="BA383" i="228"/>
  <c r="BA254" i="210"/>
  <c r="BA254" i="214"/>
  <c r="BA254" i="229"/>
  <c r="BA254" i="216"/>
  <c r="BA254" i="217"/>
  <c r="BA254" i="218"/>
  <c r="BA254" i="219"/>
  <c r="BA254" i="220"/>
  <c r="BA254" i="221"/>
  <c r="BA254" i="222"/>
  <c r="BA254" i="223"/>
  <c r="BA254" i="224"/>
  <c r="BA254" i="225"/>
  <c r="BA254" i="226"/>
  <c r="BA254" i="227"/>
  <c r="BA254" i="228"/>
  <c r="AZ174" i="210"/>
  <c r="AZ174" i="214"/>
  <c r="AZ174" i="229"/>
  <c r="AZ174" i="216"/>
  <c r="AZ174" i="217"/>
  <c r="AZ174" i="218"/>
  <c r="AZ174" i="219"/>
  <c r="AZ174" i="220"/>
  <c r="AZ174" i="221"/>
  <c r="AZ174" i="222"/>
  <c r="AZ174" i="223"/>
  <c r="AZ174" i="224"/>
  <c r="AZ174" i="225"/>
  <c r="AZ174" i="226"/>
  <c r="AZ174" i="227"/>
  <c r="AZ174" i="228"/>
  <c r="AZ988" i="210"/>
  <c r="AZ988" i="214"/>
  <c r="AZ988" i="229"/>
  <c r="AZ988" i="216"/>
  <c r="AZ988" i="217"/>
  <c r="AZ988" i="218"/>
  <c r="AZ988" i="219"/>
  <c r="AZ988" i="220"/>
  <c r="AZ988" i="221"/>
  <c r="AZ988" i="222"/>
  <c r="AZ988" i="223"/>
  <c r="AZ988" i="224"/>
  <c r="AZ988" i="225"/>
  <c r="AZ988" i="226"/>
  <c r="AZ988" i="227"/>
  <c r="AZ988" i="228"/>
  <c r="BA1003" i="210"/>
  <c r="BA1003" i="214"/>
  <c r="BA1003" i="229"/>
  <c r="BA1003" i="216"/>
  <c r="BA1003" i="217"/>
  <c r="BA1003" i="218"/>
  <c r="BA1003" i="219"/>
  <c r="BA1003" i="220"/>
  <c r="BA1003" i="221"/>
  <c r="BA1003" i="222"/>
  <c r="BA1003" i="223"/>
  <c r="BA1003" i="224"/>
  <c r="BA1003" i="225"/>
  <c r="BA1003" i="226"/>
  <c r="BA1003" i="227"/>
  <c r="BA1003" i="228"/>
  <c r="G1093" i="213"/>
  <c r="AZ1093" i="210"/>
  <c r="AZ1093" i="214"/>
  <c r="AZ1093" i="229"/>
  <c r="AZ1093" i="216"/>
  <c r="AZ1093" i="217"/>
  <c r="AZ1093" i="218"/>
  <c r="AZ1093" i="219"/>
  <c r="AZ1093" i="220"/>
  <c r="AZ1093" i="221"/>
  <c r="AZ1093" i="222"/>
  <c r="AZ1093" i="223"/>
  <c r="AZ1093" i="224"/>
  <c r="AZ1093" i="225"/>
  <c r="AZ1093" i="226"/>
  <c r="AZ1093" i="227"/>
  <c r="AZ1093" i="228"/>
  <c r="G946" i="213"/>
  <c r="AZ946" i="210"/>
  <c r="AZ946" i="214"/>
  <c r="AZ946" i="229"/>
  <c r="AZ946" i="216"/>
  <c r="AZ946" i="217"/>
  <c r="AZ946" i="218"/>
  <c r="AZ946" i="219"/>
  <c r="AZ946" i="220"/>
  <c r="AZ946" i="221"/>
  <c r="AZ946" i="222"/>
  <c r="AZ946" i="223"/>
  <c r="AZ946" i="224"/>
  <c r="AZ946" i="225"/>
  <c r="AZ946" i="226"/>
  <c r="AZ946" i="227"/>
  <c r="AZ946" i="228"/>
  <c r="AZ840" i="210"/>
  <c r="AZ840" i="214"/>
  <c r="AZ840" i="229"/>
  <c r="AZ840" i="216"/>
  <c r="AZ840" i="217"/>
  <c r="AZ840" i="218"/>
  <c r="AZ840" i="219"/>
  <c r="AZ840" i="220"/>
  <c r="AZ840" i="221"/>
  <c r="AZ840" i="222"/>
  <c r="AZ840" i="223"/>
  <c r="AZ840" i="224"/>
  <c r="AZ840" i="225"/>
  <c r="AZ840" i="226"/>
  <c r="AZ840" i="227"/>
  <c r="AZ840" i="228"/>
  <c r="G840" i="213"/>
  <c r="BA607" i="210"/>
  <c r="BA607" i="214"/>
  <c r="BA607" i="229"/>
  <c r="BA607" i="216"/>
  <c r="BA607" i="217"/>
  <c r="BA607" i="218"/>
  <c r="BA607" i="219"/>
  <c r="BA607" i="220"/>
  <c r="BA607" i="221"/>
  <c r="BA607" i="222"/>
  <c r="BA607" i="223"/>
  <c r="BA607" i="224"/>
  <c r="BA607" i="225"/>
  <c r="BA607" i="226"/>
  <c r="BA607" i="227"/>
  <c r="BA607" i="228"/>
  <c r="BA79" i="210"/>
  <c r="BA79" i="214"/>
  <c r="BA79" i="229"/>
  <c r="BA79" i="216"/>
  <c r="BA79" i="217"/>
  <c r="BA79" i="218"/>
  <c r="BA79" i="219"/>
  <c r="BA79" i="220"/>
  <c r="BA79" i="221"/>
  <c r="BA79" i="222"/>
  <c r="BA79" i="223"/>
  <c r="BA79" i="224"/>
  <c r="BA79" i="225"/>
  <c r="BA79" i="226"/>
  <c r="BA79" i="227"/>
  <c r="BA79" i="228"/>
  <c r="BA233" i="210"/>
  <c r="BA233" i="214"/>
  <c r="BA233" i="229"/>
  <c r="BA233" i="216"/>
  <c r="BA233" i="217"/>
  <c r="BA233" i="218"/>
  <c r="BA233" i="219"/>
  <c r="BA233" i="220"/>
  <c r="BA233" i="221"/>
  <c r="BA233" i="222"/>
  <c r="BA233" i="223"/>
  <c r="BA233" i="224"/>
  <c r="BA233" i="225"/>
  <c r="BA233" i="226"/>
  <c r="BA233" i="227"/>
  <c r="BA233" i="228"/>
  <c r="BA450" i="210"/>
  <c r="BA450" i="214"/>
  <c r="BA450" i="229"/>
  <c r="BA450" i="216"/>
  <c r="BA450" i="217"/>
  <c r="BA450" i="218"/>
  <c r="BA450" i="219"/>
  <c r="BA450" i="220"/>
  <c r="BA450" i="221"/>
  <c r="BA450" i="222"/>
  <c r="BA450" i="223"/>
  <c r="BA450" i="224"/>
  <c r="BA450" i="225"/>
  <c r="BA450" i="226"/>
  <c r="BA450" i="227"/>
  <c r="BA450" i="228"/>
  <c r="BA357" i="210"/>
  <c r="BA357" i="214"/>
  <c r="BA357" i="229"/>
  <c r="BA357" i="216"/>
  <c r="BA357" i="217"/>
  <c r="BA357" i="218"/>
  <c r="BA357" i="219"/>
  <c r="BA357" i="220"/>
  <c r="BA357" i="221"/>
  <c r="BA357" i="222"/>
  <c r="BA357" i="223"/>
  <c r="BA357" i="224"/>
  <c r="BA357" i="225"/>
  <c r="BA357" i="226"/>
  <c r="BA357" i="227"/>
  <c r="BA357" i="228"/>
  <c r="BA264" i="210"/>
  <c r="BA264" i="214"/>
  <c r="BA264" i="229"/>
  <c r="BA264" i="216"/>
  <c r="BA264" i="217"/>
  <c r="BA264" i="218"/>
  <c r="BA264" i="219"/>
  <c r="BA264" i="220"/>
  <c r="BA264" i="221"/>
  <c r="BA264" i="222"/>
  <c r="BA264" i="223"/>
  <c r="BA264" i="224"/>
  <c r="BA264" i="225"/>
  <c r="BA264" i="226"/>
  <c r="BA264" i="227"/>
  <c r="BA264" i="228"/>
  <c r="BA965" i="210"/>
  <c r="BA965" i="214"/>
  <c r="BA965" i="229"/>
  <c r="BA965" i="216"/>
  <c r="BA965" i="217"/>
  <c r="BA965" i="218"/>
  <c r="BA965" i="219"/>
  <c r="BA965" i="220"/>
  <c r="BA965" i="221"/>
  <c r="BA965" i="222"/>
  <c r="BA965" i="223"/>
  <c r="BA965" i="224"/>
  <c r="BA965" i="225"/>
  <c r="BA965" i="226"/>
  <c r="BA965" i="227"/>
  <c r="BA965" i="228"/>
  <c r="G455" i="213"/>
  <c r="AZ455" i="210"/>
  <c r="AZ455" i="214"/>
  <c r="AZ455" i="229"/>
  <c r="AZ455" i="216"/>
  <c r="AZ455" i="217"/>
  <c r="AZ455" i="218"/>
  <c r="AZ455" i="219"/>
  <c r="AZ455" i="220"/>
  <c r="AZ455" i="221"/>
  <c r="AZ455" i="222"/>
  <c r="AZ455" i="223"/>
  <c r="AZ455" i="224"/>
  <c r="AZ455" i="225"/>
  <c r="AZ455" i="226"/>
  <c r="AZ455" i="227"/>
  <c r="AZ455" i="228"/>
  <c r="BA161" i="210"/>
  <c r="BA161" i="214"/>
  <c r="BA161" i="229"/>
  <c r="BA161" i="216"/>
  <c r="BA161" i="217"/>
  <c r="BA161" i="218"/>
  <c r="BA161" i="219"/>
  <c r="BA161" i="220"/>
  <c r="BA161" i="221"/>
  <c r="BA161" i="222"/>
  <c r="BA161" i="223"/>
  <c r="BA161" i="224"/>
  <c r="BA161" i="225"/>
  <c r="BA161" i="226"/>
  <c r="BA161" i="227"/>
  <c r="BA161" i="228"/>
  <c r="BA149" i="210"/>
  <c r="BA149" i="214"/>
  <c r="BA149" i="229"/>
  <c r="BA149" i="216"/>
  <c r="BA149" i="217"/>
  <c r="BA149" i="218"/>
  <c r="BA149" i="219"/>
  <c r="BA149" i="220"/>
  <c r="BA149" i="221"/>
  <c r="BA149" i="222"/>
  <c r="BA149" i="223"/>
  <c r="BA149" i="224"/>
  <c r="BA149" i="225"/>
  <c r="BA149" i="226"/>
  <c r="BA149" i="227"/>
  <c r="BA149" i="228"/>
  <c r="AZ314" i="210"/>
  <c r="AZ314" i="214"/>
  <c r="AZ314" i="229"/>
  <c r="AZ314" i="216"/>
  <c r="AZ314" i="217"/>
  <c r="AZ314" i="218"/>
  <c r="AZ314" i="219"/>
  <c r="AZ314" i="220"/>
  <c r="AZ314" i="221"/>
  <c r="AZ314" i="222"/>
  <c r="AZ314" i="223"/>
  <c r="AZ314" i="224"/>
  <c r="AZ314" i="225"/>
  <c r="AZ314" i="226"/>
  <c r="AZ314" i="227"/>
  <c r="AZ314" i="228"/>
  <c r="BA45" i="210"/>
  <c r="BA45" i="214"/>
  <c r="BA45" i="229"/>
  <c r="BA45" i="216"/>
  <c r="BA45" i="217"/>
  <c r="BA45" i="218"/>
  <c r="BA45" i="219"/>
  <c r="BA45" i="220"/>
  <c r="BA45" i="221"/>
  <c r="BA45" i="222"/>
  <c r="BA45" i="223"/>
  <c r="BA45" i="224"/>
  <c r="BA45" i="225"/>
  <c r="BA45" i="226"/>
  <c r="BA45" i="227"/>
  <c r="BA45" i="228"/>
  <c r="G170" i="213"/>
  <c r="AZ170" i="210"/>
  <c r="AZ170" i="214"/>
  <c r="AZ170" i="229"/>
  <c r="AZ170" i="216"/>
  <c r="AZ170" i="217"/>
  <c r="AZ170" i="218"/>
  <c r="AZ170" i="219"/>
  <c r="AZ170" i="220"/>
  <c r="AZ170" i="221"/>
  <c r="AZ170" i="222"/>
  <c r="AZ170" i="223"/>
  <c r="AZ170" i="224"/>
  <c r="AZ170" i="225"/>
  <c r="AZ170" i="226"/>
  <c r="AZ170" i="227"/>
  <c r="AZ170" i="228"/>
  <c r="AZ194" i="210"/>
  <c r="AZ194" i="214"/>
  <c r="AZ194" i="229"/>
  <c r="AZ194" i="216"/>
  <c r="AZ194" i="217"/>
  <c r="AZ194" i="218"/>
  <c r="AZ194" i="219"/>
  <c r="AZ194" i="220"/>
  <c r="AZ194" i="221"/>
  <c r="AZ194" i="222"/>
  <c r="AZ194" i="223"/>
  <c r="AZ194" i="224"/>
  <c r="AZ194" i="225"/>
  <c r="AZ194" i="226"/>
  <c r="AZ194" i="227"/>
  <c r="AZ194" i="228"/>
  <c r="BA313" i="210"/>
  <c r="BA313" i="214"/>
  <c r="BA313" i="229"/>
  <c r="BA313" i="216"/>
  <c r="BA313" i="217"/>
  <c r="BA313" i="218"/>
  <c r="BA313" i="219"/>
  <c r="BA313" i="220"/>
  <c r="BA313" i="221"/>
  <c r="BA313" i="222"/>
  <c r="BA313" i="223"/>
  <c r="BA313" i="224"/>
  <c r="BA313" i="225"/>
  <c r="BA313" i="226"/>
  <c r="BA313" i="227"/>
  <c r="BA313" i="228"/>
  <c r="BA365" i="210"/>
  <c r="BA365" i="214"/>
  <c r="BA365" i="229"/>
  <c r="BA365" i="216"/>
  <c r="BA365" i="217"/>
  <c r="BA365" i="218"/>
  <c r="BA365" i="219"/>
  <c r="BA365" i="220"/>
  <c r="BA365" i="221"/>
  <c r="BA365" i="222"/>
  <c r="BA365" i="223"/>
  <c r="BA365" i="224"/>
  <c r="BA365" i="225"/>
  <c r="BA365" i="226"/>
  <c r="BA365" i="227"/>
  <c r="BA365" i="228"/>
  <c r="BA173" i="210"/>
  <c r="BA173" i="214"/>
  <c r="BA173" i="229"/>
  <c r="BA173" i="216"/>
  <c r="BA173" i="217"/>
  <c r="BA173" i="218"/>
  <c r="BA173" i="219"/>
  <c r="BA173" i="220"/>
  <c r="BA173" i="221"/>
  <c r="BA173" i="222"/>
  <c r="BA173" i="223"/>
  <c r="BA173" i="224"/>
  <c r="BA173" i="225"/>
  <c r="BA173" i="226"/>
  <c r="BA173" i="227"/>
  <c r="BA173" i="228"/>
  <c r="G917" i="213"/>
  <c r="AZ917" i="210"/>
  <c r="AZ917" i="214"/>
  <c r="AZ917" i="229"/>
  <c r="AZ917" i="216"/>
  <c r="AZ917" i="217"/>
  <c r="AZ917" i="218"/>
  <c r="AZ917" i="219"/>
  <c r="AZ917" i="220"/>
  <c r="AZ917" i="221"/>
  <c r="AZ917" i="222"/>
  <c r="AZ917" i="223"/>
  <c r="AZ917" i="224"/>
  <c r="AZ917" i="225"/>
  <c r="AZ917" i="226"/>
  <c r="AZ917" i="227"/>
  <c r="AZ917" i="228"/>
  <c r="BA221" i="210"/>
  <c r="BA221" i="214"/>
  <c r="BA221" i="229"/>
  <c r="BA221" i="216"/>
  <c r="BA221" i="217"/>
  <c r="BA221" i="218"/>
  <c r="BA221" i="219"/>
  <c r="BA221" i="220"/>
  <c r="BA221" i="221"/>
  <c r="BA221" i="222"/>
  <c r="BA221" i="223"/>
  <c r="BA221" i="224"/>
  <c r="BA221" i="225"/>
  <c r="BA221" i="226"/>
  <c r="BA221" i="227"/>
  <c r="BA221" i="228"/>
  <c r="AZ46" i="210"/>
  <c r="AZ46" i="214"/>
  <c r="AZ46" i="229"/>
  <c r="AZ46" i="216"/>
  <c r="AZ46" i="217"/>
  <c r="AZ46" i="218"/>
  <c r="AZ46" i="219"/>
  <c r="AZ46" i="220"/>
  <c r="AZ46" i="221"/>
  <c r="AZ46" i="222"/>
  <c r="AZ46" i="223"/>
  <c r="AZ46" i="224"/>
  <c r="AZ46" i="225"/>
  <c r="AZ46" i="226"/>
  <c r="AZ46" i="227"/>
  <c r="AZ46" i="228"/>
  <c r="BA987" i="210"/>
  <c r="BA987" i="214"/>
  <c r="BA987" i="229"/>
  <c r="BA987" i="216"/>
  <c r="BA987" i="217"/>
  <c r="BA987" i="218"/>
  <c r="BA987" i="219"/>
  <c r="BA987" i="220"/>
  <c r="BA987" i="221"/>
  <c r="BA987" i="222"/>
  <c r="BA987" i="223"/>
  <c r="BA987" i="224"/>
  <c r="BA987" i="225"/>
  <c r="BA987" i="226"/>
  <c r="BA987" i="227"/>
  <c r="BA987" i="228"/>
  <c r="BA97" i="210"/>
  <c r="BA97" i="214"/>
  <c r="BA97" i="229"/>
  <c r="BA97" i="216"/>
  <c r="BA97" i="217"/>
  <c r="BA97" i="218"/>
  <c r="BA97" i="219"/>
  <c r="BA97" i="220"/>
  <c r="BA97" i="221"/>
  <c r="BA97" i="222"/>
  <c r="BA97" i="223"/>
  <c r="BA97" i="224"/>
  <c r="BA97" i="225"/>
  <c r="BA97" i="226"/>
  <c r="BA97" i="227"/>
  <c r="BA97" i="228"/>
  <c r="BA169" i="210"/>
  <c r="BA169" i="214"/>
  <c r="BA169" i="229"/>
  <c r="BA169" i="216"/>
  <c r="BA169" i="217"/>
  <c r="BA169" i="218"/>
  <c r="BA169" i="219"/>
  <c r="BA169" i="220"/>
  <c r="BA169" i="221"/>
  <c r="BA169" i="222"/>
  <c r="BA169" i="223"/>
  <c r="BA169" i="224"/>
  <c r="BA169" i="225"/>
  <c r="BA169" i="226"/>
  <c r="BA169" i="227"/>
  <c r="BA169" i="228"/>
  <c r="BA193" i="210"/>
  <c r="BA193" i="214"/>
  <c r="BA193" i="229"/>
  <c r="BA193" i="216"/>
  <c r="BA193" i="217"/>
  <c r="BA193" i="218"/>
  <c r="BA193" i="219"/>
  <c r="BA193" i="220"/>
  <c r="BA193" i="221"/>
  <c r="BA193" i="222"/>
  <c r="BA193" i="223"/>
  <c r="BA193" i="224"/>
  <c r="BA193" i="225"/>
  <c r="BA193" i="226"/>
  <c r="BA193" i="227"/>
  <c r="BA193" i="228"/>
  <c r="AZ277" i="210"/>
  <c r="AZ277" i="214"/>
  <c r="AZ277" i="229"/>
  <c r="AZ277" i="216"/>
  <c r="AZ277" i="217"/>
  <c r="AZ277" i="218"/>
  <c r="AZ277" i="219"/>
  <c r="AZ277" i="220"/>
  <c r="AZ277" i="221"/>
  <c r="AZ277" i="222"/>
  <c r="AZ277" i="223"/>
  <c r="AZ277" i="224"/>
  <c r="AZ277" i="225"/>
  <c r="AZ277" i="226"/>
  <c r="AZ277" i="227"/>
  <c r="AZ277" i="228"/>
  <c r="BA249" i="210"/>
  <c r="BA249" i="214"/>
  <c r="BA249" i="229"/>
  <c r="BA249" i="216"/>
  <c r="BA249" i="217"/>
  <c r="BA249" i="218"/>
  <c r="BA249" i="219"/>
  <c r="BA249" i="220"/>
  <c r="BA249" i="221"/>
  <c r="BA249" i="222"/>
  <c r="BA249" i="223"/>
  <c r="BA249" i="224"/>
  <c r="BA249" i="225"/>
  <c r="BA249" i="226"/>
  <c r="BA249" i="227"/>
  <c r="BA249" i="228"/>
  <c r="BA420" i="210"/>
  <c r="BA420" i="214"/>
  <c r="BA420" i="229"/>
  <c r="BA420" i="216"/>
  <c r="BA420" i="217"/>
  <c r="BA420" i="218"/>
  <c r="BA420" i="219"/>
  <c r="BA420" i="220"/>
  <c r="BA420" i="221"/>
  <c r="BA420" i="222"/>
  <c r="BA420" i="223"/>
  <c r="BA420" i="224"/>
  <c r="BA420" i="225"/>
  <c r="BA420" i="226"/>
  <c r="BA420" i="227"/>
  <c r="BA420" i="228"/>
  <c r="BA945" i="210"/>
  <c r="BA945" i="214"/>
  <c r="BA945" i="229"/>
  <c r="BA945" i="216"/>
  <c r="BA945" i="217"/>
  <c r="BA945" i="218"/>
  <c r="BA945" i="219"/>
  <c r="BA945" i="220"/>
  <c r="BA945" i="221"/>
  <c r="BA945" i="222"/>
  <c r="BA945" i="223"/>
  <c r="BA945" i="224"/>
  <c r="BA945" i="225"/>
  <c r="BA945" i="226"/>
  <c r="BA945" i="227"/>
  <c r="BA945" i="228"/>
  <c r="BA839" i="210"/>
  <c r="BA839" i="214"/>
  <c r="BA839" i="229"/>
  <c r="BA839" i="216"/>
  <c r="BA839" i="217"/>
  <c r="BA839" i="218"/>
  <c r="BA839" i="219"/>
  <c r="BA839" i="220"/>
  <c r="BA839" i="221"/>
  <c r="BA839" i="222"/>
  <c r="BA839" i="223"/>
  <c r="BA839" i="224"/>
  <c r="BA839" i="225"/>
  <c r="BA839" i="226"/>
  <c r="BA839" i="227"/>
  <c r="BA839" i="228"/>
  <c r="BA125" i="210"/>
  <c r="BA125" i="214"/>
  <c r="BA125" i="229"/>
  <c r="BA125" i="216"/>
  <c r="BA125" i="217"/>
  <c r="BA125" i="218"/>
  <c r="BA125" i="219"/>
  <c r="BA125" i="220"/>
  <c r="BA125" i="221"/>
  <c r="BA125" i="222"/>
  <c r="BA125" i="223"/>
  <c r="BA125" i="224"/>
  <c r="BA125" i="225"/>
  <c r="BA125" i="226"/>
  <c r="BA125" i="227"/>
  <c r="BA125" i="228"/>
  <c r="BA65" i="210"/>
  <c r="BA65" i="214"/>
  <c r="BA65" i="229"/>
  <c r="BA65" i="216"/>
  <c r="BA65" i="217"/>
  <c r="BA65" i="218"/>
  <c r="BA65" i="219"/>
  <c r="BA65" i="220"/>
  <c r="BA65" i="221"/>
  <c r="BA65" i="222"/>
  <c r="BA65" i="223"/>
  <c r="BA65" i="224"/>
  <c r="BA65" i="225"/>
  <c r="BA65" i="227"/>
  <c r="BA65" i="226"/>
  <c r="BA65" i="228"/>
  <c r="BA567" i="210"/>
  <c r="BA567" i="214"/>
  <c r="BA567" i="229"/>
  <c r="BA567" i="216"/>
  <c r="BA567" i="217"/>
  <c r="BA567" i="218"/>
  <c r="BA567" i="219"/>
  <c r="BA567" i="220"/>
  <c r="BA567" i="221"/>
  <c r="BA567" i="222"/>
  <c r="BA567" i="223"/>
  <c r="BA567" i="224"/>
  <c r="BA567" i="225"/>
  <c r="BA567" i="226"/>
  <c r="BA567" i="227"/>
  <c r="BA567" i="228"/>
  <c r="BA137" i="210"/>
  <c r="BA137" i="214"/>
  <c r="BA137" i="229"/>
  <c r="BA137" i="216"/>
  <c r="BA137" i="217"/>
  <c r="BA137" i="218"/>
  <c r="BA137" i="219"/>
  <c r="BA137" i="220"/>
  <c r="BA137" i="221"/>
  <c r="BA137" i="222"/>
  <c r="BA137" i="223"/>
  <c r="BA137" i="224"/>
  <c r="BA137" i="225"/>
  <c r="BA137" i="226"/>
  <c r="BA137" i="227"/>
  <c r="BA137" i="228"/>
  <c r="BA400" i="210"/>
  <c r="BA400" i="214"/>
  <c r="BA400" i="229"/>
  <c r="BA400" i="216"/>
  <c r="BA400" i="217"/>
  <c r="BA400" i="218"/>
  <c r="BA400" i="219"/>
  <c r="BA400" i="220"/>
  <c r="BA400" i="221"/>
  <c r="BA400" i="222"/>
  <c r="BA400" i="223"/>
  <c r="BA400" i="224"/>
  <c r="BA400" i="225"/>
  <c r="BA400" i="226"/>
  <c r="BA400" i="227"/>
  <c r="BA400" i="228"/>
  <c r="BA209" i="210"/>
  <c r="BA209" i="214"/>
  <c r="BA209" i="229"/>
  <c r="BA209" i="216"/>
  <c r="BA209" i="217"/>
  <c r="BA209" i="218"/>
  <c r="BA209" i="219"/>
  <c r="BA209" i="220"/>
  <c r="BA209" i="221"/>
  <c r="BA209" i="222"/>
  <c r="BA209" i="223"/>
  <c r="BA209" i="224"/>
  <c r="BA209" i="225"/>
  <c r="BA209" i="226"/>
  <c r="BA209" i="227"/>
  <c r="BA209" i="228"/>
  <c r="BA1041" i="210"/>
  <c r="BA1041" i="214"/>
  <c r="BA1041" i="229"/>
  <c r="BA1041" i="216"/>
  <c r="BA1041" i="217"/>
  <c r="BA1041" i="218"/>
  <c r="BA1041" i="219"/>
  <c r="BA1041" i="220"/>
  <c r="BA1041" i="221"/>
  <c r="BA1041" i="222"/>
  <c r="BA1041" i="223"/>
  <c r="BA1041" i="224"/>
  <c r="BA1041" i="225"/>
  <c r="BA1041" i="226"/>
  <c r="BA1041" i="227"/>
  <c r="BA1041" i="228"/>
  <c r="BA826" i="210"/>
  <c r="BA826" i="214"/>
  <c r="BA826" i="229"/>
  <c r="BA826" i="216"/>
  <c r="BA826" i="217"/>
  <c r="BA826" i="218"/>
  <c r="BA826" i="219"/>
  <c r="BA826" i="220"/>
  <c r="BA826" i="221"/>
  <c r="BA826" i="222"/>
  <c r="BA826" i="223"/>
  <c r="BA826" i="224"/>
  <c r="BA826" i="225"/>
  <c r="BA826" i="226"/>
  <c r="BA826" i="227"/>
  <c r="BA826" i="228"/>
  <c r="BA145" i="210"/>
  <c r="BA145" i="214"/>
  <c r="BA145" i="229"/>
  <c r="BA145" i="216"/>
  <c r="BA145" i="217"/>
  <c r="BA145" i="218"/>
  <c r="BA145" i="219"/>
  <c r="BA145" i="220"/>
  <c r="BA145" i="221"/>
  <c r="BA145" i="222"/>
  <c r="BA145" i="223"/>
  <c r="BA145" i="224"/>
  <c r="BA145" i="225"/>
  <c r="BA145" i="226"/>
  <c r="BA145" i="227"/>
  <c r="BA145" i="228"/>
  <c r="BA202" i="210"/>
  <c r="BA202" i="214"/>
  <c r="BA202" i="229"/>
  <c r="BA202" i="216"/>
  <c r="BA202" i="217"/>
  <c r="BA202" i="218"/>
  <c r="BA202" i="219"/>
  <c r="BA202" i="220"/>
  <c r="BA202" i="221"/>
  <c r="BA202" i="222"/>
  <c r="BA202" i="223"/>
  <c r="BA202" i="224"/>
  <c r="BA202" i="225"/>
  <c r="BA202" i="226"/>
  <c r="BA202" i="227"/>
  <c r="BA202" i="228"/>
  <c r="G366" i="213"/>
  <c r="AZ366" i="210"/>
  <c r="AZ366" i="214"/>
  <c r="AZ366" i="229"/>
  <c r="AZ366" i="216"/>
  <c r="AZ366" i="217"/>
  <c r="AZ366" i="218"/>
  <c r="AZ366" i="219"/>
  <c r="AZ366" i="220"/>
  <c r="AZ366" i="221"/>
  <c r="AZ366" i="222"/>
  <c r="AZ366" i="223"/>
  <c r="AZ366" i="224"/>
  <c r="AZ366" i="225"/>
  <c r="AZ366" i="226"/>
  <c r="AZ366" i="227"/>
  <c r="AZ366" i="228"/>
  <c r="BA916" i="210"/>
  <c r="BA916" i="214"/>
  <c r="BA916" i="229"/>
  <c r="BA916" i="216"/>
  <c r="BA916" i="217"/>
  <c r="BA916" i="218"/>
  <c r="BA916" i="219"/>
  <c r="BA916" i="220"/>
  <c r="BA916" i="221"/>
  <c r="BA916" i="222"/>
  <c r="BA916" i="223"/>
  <c r="BA916" i="224"/>
  <c r="BA916" i="225"/>
  <c r="BA916" i="226"/>
  <c r="BA916" i="227"/>
  <c r="BA916" i="228"/>
  <c r="AZ222" i="210"/>
  <c r="AZ222" i="214"/>
  <c r="AZ222" i="229"/>
  <c r="AZ222" i="216"/>
  <c r="AZ222" i="217"/>
  <c r="AZ222" i="218"/>
  <c r="AZ222" i="219"/>
  <c r="AZ222" i="220"/>
  <c r="AZ222" i="221"/>
  <c r="AZ222" i="222"/>
  <c r="AZ222" i="223"/>
  <c r="AZ222" i="224"/>
  <c r="AZ222" i="225"/>
  <c r="AZ222" i="226"/>
  <c r="AZ222" i="227"/>
  <c r="AZ222" i="228"/>
  <c r="G98" i="213"/>
  <c r="AZ98" i="210"/>
  <c r="AZ98" i="214"/>
  <c r="AZ98" i="229"/>
  <c r="AZ98" i="216"/>
  <c r="AZ98" i="217"/>
  <c r="AZ98" i="218"/>
  <c r="AZ98" i="219"/>
  <c r="AZ98" i="220"/>
  <c r="AZ98" i="221"/>
  <c r="AZ98" i="222"/>
  <c r="AZ98" i="223"/>
  <c r="AZ98" i="224"/>
  <c r="AZ98" i="225"/>
  <c r="AZ98" i="226"/>
  <c r="AZ98" i="227"/>
  <c r="AZ98" i="228"/>
  <c r="BA276" i="210"/>
  <c r="BA276" i="214"/>
  <c r="BA276" i="229"/>
  <c r="BA276" i="216"/>
  <c r="BA276" i="217"/>
  <c r="BA276" i="218"/>
  <c r="BA276" i="219"/>
  <c r="BA276" i="220"/>
  <c r="BA276" i="221"/>
  <c r="BA276" i="222"/>
  <c r="BA276" i="223"/>
  <c r="BA276" i="224"/>
  <c r="BA276" i="225"/>
  <c r="BA276" i="226"/>
  <c r="BA276" i="227"/>
  <c r="BA276" i="228"/>
  <c r="AZ1030" i="210"/>
  <c r="AZ1030" i="214"/>
  <c r="AZ1030" i="229"/>
  <c r="AZ1030" i="216"/>
  <c r="AZ1030" i="217"/>
  <c r="AZ1030" i="218"/>
  <c r="AZ1030" i="219"/>
  <c r="AZ1030" i="220"/>
  <c r="AZ1030" i="221"/>
  <c r="AZ1030" i="222"/>
  <c r="AZ1030" i="224"/>
  <c r="AZ1030" i="223"/>
  <c r="AZ1030" i="225"/>
  <c r="AZ1030" i="226"/>
  <c r="AZ1030" i="227"/>
  <c r="AZ1030" i="228"/>
  <c r="G334" i="213"/>
  <c r="AZ334" i="210"/>
  <c r="AZ334" i="214"/>
  <c r="AZ334" i="229"/>
  <c r="AZ334" i="216"/>
  <c r="AZ334" i="217"/>
  <c r="AZ334" i="218"/>
  <c r="AZ334" i="219"/>
  <c r="AZ334" i="220"/>
  <c r="AZ334" i="221"/>
  <c r="AZ334" i="222"/>
  <c r="AZ334" i="223"/>
  <c r="AZ334" i="224"/>
  <c r="AZ334" i="225"/>
  <c r="AZ334" i="226"/>
  <c r="AZ334" i="227"/>
  <c r="AZ334" i="228"/>
  <c r="AZ586" i="210"/>
  <c r="AZ586" i="214"/>
  <c r="AZ586" i="229"/>
  <c r="AZ586" i="216"/>
  <c r="AZ586" i="217"/>
  <c r="AZ586" i="218"/>
  <c r="AZ586" i="219"/>
  <c r="AZ586" i="220"/>
  <c r="AZ586" i="221"/>
  <c r="AZ586" i="222"/>
  <c r="AZ586" i="223"/>
  <c r="AZ586" i="224"/>
  <c r="AZ586" i="225"/>
  <c r="AZ586" i="226"/>
  <c r="AZ586" i="227"/>
  <c r="AZ586" i="228"/>
  <c r="G134" i="213"/>
  <c r="AZ134" i="210"/>
  <c r="AZ134" i="214"/>
  <c r="AZ134" i="229"/>
  <c r="AZ134" i="216"/>
  <c r="AZ134" i="217"/>
  <c r="AZ134" i="218"/>
  <c r="AZ134" i="219"/>
  <c r="AZ134" i="220"/>
  <c r="AZ134" i="221"/>
  <c r="AZ134" i="222"/>
  <c r="AZ134" i="223"/>
  <c r="AZ134" i="224"/>
  <c r="AZ134" i="225"/>
  <c r="AZ134" i="226"/>
  <c r="AZ134" i="227"/>
  <c r="AZ134" i="228"/>
  <c r="AZ592" i="210"/>
  <c r="AZ592" i="214"/>
  <c r="AZ592" i="229"/>
  <c r="AZ592" i="216"/>
  <c r="AZ592" i="217"/>
  <c r="AZ592" i="218"/>
  <c r="AZ592" i="219"/>
  <c r="AZ592" i="220"/>
  <c r="AZ592" i="221"/>
  <c r="AZ592" i="222"/>
  <c r="AZ592" i="223"/>
  <c r="AZ592" i="224"/>
  <c r="AZ592" i="225"/>
  <c r="AZ592" i="226"/>
  <c r="AZ592" i="227"/>
  <c r="AZ592" i="228"/>
  <c r="AZ1048" i="210"/>
  <c r="AZ1048" i="214"/>
  <c r="AZ1048" i="229"/>
  <c r="AZ1048" i="216"/>
  <c r="AZ1048" i="217"/>
  <c r="AZ1048" i="218"/>
  <c r="AZ1048" i="219"/>
  <c r="AZ1048" i="220"/>
  <c r="AZ1048" i="221"/>
  <c r="AZ1048" i="222"/>
  <c r="AZ1048" i="223"/>
  <c r="AZ1048" i="224"/>
  <c r="AZ1048" i="225"/>
  <c r="AZ1048" i="226"/>
  <c r="AZ1048" i="227"/>
  <c r="AZ1048" i="228"/>
  <c r="AZ1056" i="210"/>
  <c r="AZ1056" i="214"/>
  <c r="AZ1056" i="229"/>
  <c r="AZ1056" i="216"/>
  <c r="AZ1056" i="217"/>
  <c r="AZ1056" i="218"/>
  <c r="AZ1056" i="219"/>
  <c r="AZ1056" i="220"/>
  <c r="AZ1056" i="221"/>
  <c r="AZ1056" i="222"/>
  <c r="AZ1056" i="223"/>
  <c r="AZ1056" i="224"/>
  <c r="AZ1056" i="225"/>
  <c r="AZ1056" i="226"/>
  <c r="AZ1056" i="227"/>
  <c r="AZ1056" i="228"/>
  <c r="AZ179" i="210"/>
  <c r="AZ179" i="214"/>
  <c r="AZ179" i="229"/>
  <c r="AZ179" i="216"/>
  <c r="AZ179" i="217"/>
  <c r="AZ179" i="218"/>
  <c r="AZ179" i="219"/>
  <c r="AZ179" i="220"/>
  <c r="AZ179" i="221"/>
  <c r="AZ179" i="222"/>
  <c r="AZ179" i="223"/>
  <c r="AZ179" i="224"/>
  <c r="AZ179" i="225"/>
  <c r="AZ179" i="226"/>
  <c r="AZ179" i="227"/>
  <c r="AZ179" i="228"/>
  <c r="G632" i="213"/>
  <c r="AZ632" i="210"/>
  <c r="AZ632" i="214"/>
  <c r="AZ632" i="229"/>
  <c r="AZ632" i="216"/>
  <c r="AZ632" i="217"/>
  <c r="AZ632" i="218"/>
  <c r="AZ632" i="219"/>
  <c r="AZ632" i="220"/>
  <c r="AZ632" i="221"/>
  <c r="AZ632" i="222"/>
  <c r="AZ632" i="223"/>
  <c r="AZ632" i="224"/>
  <c r="AZ632" i="225"/>
  <c r="AZ632" i="226"/>
  <c r="AZ632" i="227"/>
  <c r="AZ632" i="228"/>
  <c r="G130" i="213"/>
  <c r="AZ130" i="210"/>
  <c r="AZ130" i="214"/>
  <c r="AZ130" i="229"/>
  <c r="AZ130" i="216"/>
  <c r="AZ130" i="217"/>
  <c r="AZ130" i="218"/>
  <c r="AZ130" i="219"/>
  <c r="AZ130" i="220"/>
  <c r="AZ130" i="221"/>
  <c r="AZ130" i="222"/>
  <c r="AZ130" i="223"/>
  <c r="AZ130" i="224"/>
  <c r="AZ130" i="225"/>
  <c r="AZ130" i="226"/>
  <c r="AZ130" i="227"/>
  <c r="AZ130" i="228"/>
  <c r="G142" i="213"/>
  <c r="AZ142" i="210"/>
  <c r="AZ142" i="214"/>
  <c r="AZ142" i="229"/>
  <c r="AZ142" i="216"/>
  <c r="AZ142" i="217"/>
  <c r="AZ142" i="218"/>
  <c r="AZ142" i="219"/>
  <c r="AZ142" i="220"/>
  <c r="AZ142" i="221"/>
  <c r="AZ142" i="222"/>
  <c r="AZ142" i="223"/>
  <c r="AZ142" i="224"/>
  <c r="AZ142" i="225"/>
  <c r="AZ142" i="226"/>
  <c r="AZ142" i="227"/>
  <c r="AZ142" i="228"/>
  <c r="G246" i="213"/>
  <c r="AZ246" i="210"/>
  <c r="AZ246" i="214"/>
  <c r="AZ246" i="229"/>
  <c r="AZ246" i="216"/>
  <c r="AZ246" i="217"/>
  <c r="AZ246" i="218"/>
  <c r="AZ246" i="219"/>
  <c r="AZ246" i="220"/>
  <c r="AZ246" i="221"/>
  <c r="AZ246" i="222"/>
  <c r="AZ246" i="223"/>
  <c r="AZ246" i="224"/>
  <c r="AZ246" i="225"/>
  <c r="AZ246" i="226"/>
  <c r="AZ246" i="227"/>
  <c r="AZ246" i="228"/>
  <c r="BA339" i="210"/>
  <c r="BA339" i="214"/>
  <c r="BA339" i="229"/>
  <c r="BA339" i="216"/>
  <c r="BA339" i="217"/>
  <c r="BA339" i="218"/>
  <c r="BA339" i="219"/>
  <c r="BA339" i="220"/>
  <c r="BA339" i="221"/>
  <c r="BA339" i="222"/>
  <c r="BA339" i="223"/>
  <c r="BA339" i="224"/>
  <c r="BA339" i="225"/>
  <c r="BA339" i="226"/>
  <c r="BA339" i="227"/>
  <c r="BA339" i="228"/>
  <c r="BA183" i="210"/>
  <c r="BA183" i="214"/>
  <c r="BA183" i="229"/>
  <c r="BA183" i="216"/>
  <c r="BA183" i="217"/>
  <c r="BA183" i="218"/>
  <c r="BA183" i="219"/>
  <c r="BA183" i="220"/>
  <c r="BA183" i="221"/>
  <c r="BA183" i="222"/>
  <c r="BA183" i="223"/>
  <c r="BA183" i="224"/>
  <c r="BA183" i="225"/>
  <c r="BA183" i="226"/>
  <c r="BA183" i="227"/>
  <c r="BA183" i="228"/>
  <c r="AZ22" i="210"/>
  <c r="AZ22" i="214"/>
  <c r="AZ22" i="229"/>
  <c r="AZ22" i="216"/>
  <c r="AZ22" i="217"/>
  <c r="AZ22" i="218"/>
  <c r="AZ22" i="219"/>
  <c r="AZ22" i="220"/>
  <c r="AZ22" i="221"/>
  <c r="AZ22" i="222"/>
  <c r="AZ22" i="223"/>
  <c r="AZ22" i="224"/>
  <c r="AZ22" i="225"/>
  <c r="AZ22" i="226"/>
  <c r="AZ22" i="227"/>
  <c r="AZ22" i="228"/>
  <c r="G22" i="213"/>
  <c r="BA287" i="210"/>
  <c r="BA287" i="214"/>
  <c r="BA287" i="229"/>
  <c r="BA287" i="216"/>
  <c r="BA287" i="217"/>
  <c r="BA287" i="218"/>
  <c r="BA287" i="219"/>
  <c r="BA287" i="220"/>
  <c r="BA287" i="221"/>
  <c r="BA287" i="222"/>
  <c r="BA287" i="223"/>
  <c r="BA287" i="224"/>
  <c r="BA287" i="225"/>
  <c r="BA287" i="226"/>
  <c r="BA287" i="227"/>
  <c r="BA287" i="228"/>
  <c r="BA396" i="210"/>
  <c r="BA396" i="214"/>
  <c r="BA396" i="229"/>
  <c r="BA396" i="216"/>
  <c r="BA396" i="217"/>
  <c r="BA396" i="218"/>
  <c r="BA396" i="219"/>
  <c r="BA396" i="220"/>
  <c r="BA396" i="221"/>
  <c r="BA396" i="222"/>
  <c r="BA396" i="223"/>
  <c r="BA396" i="224"/>
  <c r="BA396" i="225"/>
  <c r="BA396" i="226"/>
  <c r="BA396" i="227"/>
  <c r="BA396" i="228"/>
  <c r="AZ66" i="210"/>
  <c r="AZ66" i="214"/>
  <c r="AZ66" i="229"/>
  <c r="AZ66" i="216"/>
  <c r="AZ66" i="217"/>
  <c r="AZ66" i="218"/>
  <c r="AZ66" i="219"/>
  <c r="AZ66" i="220"/>
  <c r="AZ66" i="221"/>
  <c r="AZ66" i="222"/>
  <c r="AZ66" i="223"/>
  <c r="AZ66" i="224"/>
  <c r="AZ66" i="225"/>
  <c r="AZ66" i="226"/>
  <c r="AZ66" i="227"/>
  <c r="AZ66" i="228"/>
  <c r="G66" i="213"/>
  <c r="BA492" i="210"/>
  <c r="BA492" i="214"/>
  <c r="BA492" i="229"/>
  <c r="BA492" i="216"/>
  <c r="BA492" i="217"/>
  <c r="BA492" i="218"/>
  <c r="BA492" i="219"/>
  <c r="BA492" i="220"/>
  <c r="BA492" i="221"/>
  <c r="BA492" i="222"/>
  <c r="BA492" i="223"/>
  <c r="BA492" i="224"/>
  <c r="BA492" i="225"/>
  <c r="BA492" i="226"/>
  <c r="BA492" i="227"/>
  <c r="BA492" i="228"/>
  <c r="BA186" i="210"/>
  <c r="BA186" i="214"/>
  <c r="BA186" i="229"/>
  <c r="BA186" i="216"/>
  <c r="BA186" i="217"/>
  <c r="BA186" i="218"/>
  <c r="BA186" i="219"/>
  <c r="BA186" i="220"/>
  <c r="BA186" i="221"/>
  <c r="BA186" i="222"/>
  <c r="BA186" i="223"/>
  <c r="BA186" i="224"/>
  <c r="BA186" i="225"/>
  <c r="BA186" i="226"/>
  <c r="BA186" i="227"/>
  <c r="BA186" i="228"/>
  <c r="G864" i="213"/>
  <c r="AZ864" i="210"/>
  <c r="AZ864" i="214"/>
  <c r="AZ864" i="229"/>
  <c r="AZ864" i="216"/>
  <c r="AZ864" i="217"/>
  <c r="AZ864" i="218"/>
  <c r="AZ864" i="219"/>
  <c r="AZ864" i="220"/>
  <c r="AZ864" i="221"/>
  <c r="AZ864" i="222"/>
  <c r="AZ864" i="223"/>
  <c r="AZ864" i="224"/>
  <c r="AZ864" i="225"/>
  <c r="AZ864" i="226"/>
  <c r="AZ864" i="227"/>
  <c r="AZ864" i="228"/>
  <c r="BA818" i="210"/>
  <c r="BA818" i="214"/>
  <c r="BA818" i="229"/>
  <c r="BA818" i="216"/>
  <c r="BA818" i="217"/>
  <c r="BA818" i="218"/>
  <c r="BA818" i="219"/>
  <c r="BA818" i="220"/>
  <c r="BA818" i="221"/>
  <c r="BA818" i="222"/>
  <c r="BA818" i="223"/>
  <c r="BA818" i="224"/>
  <c r="BA818" i="225"/>
  <c r="BA818" i="226"/>
  <c r="BA818" i="227"/>
  <c r="BA818" i="228"/>
  <c r="BA1067" i="210"/>
  <c r="BA1067" i="214"/>
  <c r="BA1067" i="229"/>
  <c r="BA1067" i="216"/>
  <c r="BA1067" i="217"/>
  <c r="BA1067" i="218"/>
  <c r="BA1067" i="219"/>
  <c r="BA1067" i="220"/>
  <c r="BA1067" i="221"/>
  <c r="BA1067" i="222"/>
  <c r="BA1067" i="223"/>
  <c r="BA1067" i="224"/>
  <c r="BA1067" i="225"/>
  <c r="BA1067" i="226"/>
  <c r="BA1067" i="227"/>
  <c r="BA1067" i="228"/>
  <c r="BA486" i="210"/>
  <c r="BA486" i="214"/>
  <c r="BA486" i="229"/>
  <c r="BA486" i="216"/>
  <c r="BA486" i="217"/>
  <c r="BA486" i="218"/>
  <c r="BA486" i="219"/>
  <c r="BA486" i="220"/>
  <c r="BA486" i="221"/>
  <c r="BA486" i="222"/>
  <c r="BA486" i="223"/>
  <c r="BA486" i="224"/>
  <c r="BA486" i="225"/>
  <c r="BA486" i="226"/>
  <c r="BA486" i="227"/>
  <c r="BA486" i="228"/>
  <c r="BA796" i="210"/>
  <c r="BA796" i="214"/>
  <c r="BA796" i="229"/>
  <c r="BA796" i="216"/>
  <c r="BA796" i="217"/>
  <c r="BA796" i="218"/>
  <c r="BA796" i="219"/>
  <c r="BA796" i="220"/>
  <c r="BA796" i="221"/>
  <c r="BA796" i="222"/>
  <c r="BA796" i="223"/>
  <c r="BA796" i="224"/>
  <c r="BA796" i="225"/>
  <c r="BA796" i="226"/>
  <c r="BA796" i="227"/>
  <c r="BA796" i="228"/>
  <c r="BA591" i="210"/>
  <c r="BA591" i="214"/>
  <c r="BA591" i="229"/>
  <c r="BA591" i="216"/>
  <c r="BA591" i="217"/>
  <c r="BA591" i="218"/>
  <c r="BA591" i="219"/>
  <c r="BA591" i="220"/>
  <c r="BA591" i="221"/>
  <c r="BA591" i="222"/>
  <c r="BA591" i="223"/>
  <c r="BA591" i="224"/>
  <c r="BA591" i="225"/>
  <c r="BA591" i="226"/>
  <c r="BA591" i="227"/>
  <c r="BA591" i="228"/>
  <c r="BA631" i="210"/>
  <c r="BA631" i="214"/>
  <c r="BA631" i="229"/>
  <c r="BA631" i="216"/>
  <c r="BA631" i="217"/>
  <c r="BA631" i="218"/>
  <c r="BA631" i="219"/>
  <c r="BA631" i="220"/>
  <c r="BA631" i="221"/>
  <c r="BA631" i="222"/>
  <c r="BA631" i="223"/>
  <c r="BA631" i="224"/>
  <c r="BA631" i="225"/>
  <c r="BA631" i="226"/>
  <c r="BA631" i="227"/>
  <c r="BA631" i="228"/>
  <c r="AZ1010" i="210"/>
  <c r="AZ1010" i="214"/>
  <c r="AZ1010" i="229"/>
  <c r="AZ1010" i="216"/>
  <c r="AZ1010" i="217"/>
  <c r="AZ1010" i="218"/>
  <c r="AZ1010" i="219"/>
  <c r="AZ1010" i="220"/>
  <c r="AZ1010" i="221"/>
  <c r="AZ1010" i="222"/>
  <c r="AZ1010" i="223"/>
  <c r="AZ1010" i="224"/>
  <c r="AZ1010" i="225"/>
  <c r="AZ1010" i="226"/>
  <c r="AZ1010" i="227"/>
  <c r="AZ1010" i="228"/>
  <c r="G1010" i="213"/>
  <c r="BA21" i="210"/>
  <c r="BA21" i="214"/>
  <c r="BA21" i="229"/>
  <c r="BA21" i="216"/>
  <c r="BA21" i="217"/>
  <c r="BA21" i="218"/>
  <c r="BA21" i="219"/>
  <c r="BA21" i="220"/>
  <c r="BA21" i="221"/>
  <c r="BA21" i="222"/>
  <c r="BA21" i="223"/>
  <c r="BA21" i="224"/>
  <c r="BA21" i="225"/>
  <c r="BA21" i="226"/>
  <c r="BA21" i="227"/>
  <c r="BA21" i="228"/>
  <c r="BA409" i="210"/>
  <c r="BA409" i="214"/>
  <c r="BA409" i="229"/>
  <c r="BA409" i="216"/>
  <c r="BA409" i="217"/>
  <c r="BA409" i="218"/>
  <c r="BA409" i="219"/>
  <c r="BA409" i="220"/>
  <c r="BA409" i="221"/>
  <c r="BA409" i="222"/>
  <c r="BA409" i="223"/>
  <c r="BA409" i="224"/>
  <c r="BA409" i="225"/>
  <c r="BA409" i="226"/>
  <c r="BA409" i="227"/>
  <c r="BA409" i="228"/>
  <c r="BA406" i="210"/>
  <c r="BA406" i="214"/>
  <c r="BA406" i="229"/>
  <c r="BA406" i="216"/>
  <c r="BA406" i="217"/>
  <c r="BA406" i="218"/>
  <c r="BA406" i="219"/>
  <c r="BA406" i="220"/>
  <c r="BA406" i="221"/>
  <c r="BA406" i="222"/>
  <c r="BA406" i="223"/>
  <c r="BA406" i="224"/>
  <c r="BA406" i="225"/>
  <c r="BA406" i="226"/>
  <c r="BA406" i="227"/>
  <c r="BA406" i="228"/>
  <c r="BA581" i="210"/>
  <c r="BA581" i="214"/>
  <c r="BA581" i="229"/>
  <c r="BA581" i="216"/>
  <c r="BA581" i="217"/>
  <c r="BA581" i="218"/>
  <c r="BA581" i="219"/>
  <c r="BA581" i="220"/>
  <c r="BA581" i="221"/>
  <c r="BA581" i="222"/>
  <c r="BA581" i="223"/>
  <c r="BA581" i="224"/>
  <c r="BA581" i="225"/>
  <c r="BA581" i="226"/>
  <c r="BA581" i="227"/>
  <c r="BA581" i="228"/>
  <c r="BA533" i="210"/>
  <c r="BA533" i="214"/>
  <c r="BA533" i="229"/>
  <c r="BA533" i="216"/>
  <c r="BA533" i="217"/>
  <c r="BA533" i="218"/>
  <c r="BA533" i="219"/>
  <c r="BA533" i="220"/>
  <c r="BA533" i="221"/>
  <c r="BA533" i="222"/>
  <c r="BA533" i="223"/>
  <c r="BA533" i="224"/>
  <c r="BA533" i="225"/>
  <c r="BA533" i="226"/>
  <c r="BA533" i="227"/>
  <c r="BA533" i="228"/>
  <c r="BA189" i="210"/>
  <c r="BA189" i="214"/>
  <c r="BA189" i="229"/>
  <c r="BA189" i="216"/>
  <c r="BA189" i="217"/>
  <c r="BA189" i="218"/>
  <c r="BA189" i="219"/>
  <c r="BA189" i="220"/>
  <c r="BA189" i="221"/>
  <c r="BA189" i="222"/>
  <c r="BA189" i="223"/>
  <c r="BA189" i="224"/>
  <c r="BA189" i="225"/>
  <c r="BA189" i="226"/>
  <c r="BA189" i="227"/>
  <c r="BA189" i="228"/>
  <c r="BA863" i="210"/>
  <c r="BA863" i="214"/>
  <c r="BA863" i="229"/>
  <c r="BA863" i="216"/>
  <c r="BA863" i="217"/>
  <c r="BA863" i="218"/>
  <c r="BA863" i="219"/>
  <c r="BA863" i="220"/>
  <c r="BA863" i="221"/>
  <c r="BA863" i="222"/>
  <c r="BA863" i="223"/>
  <c r="BA863" i="224"/>
  <c r="BA863" i="225"/>
  <c r="BA863" i="226"/>
  <c r="BA863" i="227"/>
  <c r="BA863" i="228"/>
  <c r="BA345" i="210"/>
  <c r="BA345" i="214"/>
  <c r="BA345" i="229"/>
  <c r="BA345" i="216"/>
  <c r="BA345" i="217"/>
  <c r="BA345" i="218"/>
  <c r="BA345" i="219"/>
  <c r="BA345" i="220"/>
  <c r="BA345" i="221"/>
  <c r="BA345" i="222"/>
  <c r="BA345" i="223"/>
  <c r="BA345" i="224"/>
  <c r="BA345" i="225"/>
  <c r="BA345" i="226"/>
  <c r="BA345" i="227"/>
  <c r="BA345" i="228"/>
  <c r="BA853" i="210"/>
  <c r="BA853" i="214"/>
  <c r="BA853" i="229"/>
  <c r="BA853" i="216"/>
  <c r="BA853" i="217"/>
  <c r="BA853" i="218"/>
  <c r="BA853" i="219"/>
  <c r="BA853" i="220"/>
  <c r="BA853" i="221"/>
  <c r="BA853" i="222"/>
  <c r="BA853" i="223"/>
  <c r="BA853" i="224"/>
  <c r="BA853" i="225"/>
  <c r="BA853" i="226"/>
  <c r="BA853" i="227"/>
  <c r="BA853" i="228"/>
  <c r="AZ487" i="210"/>
  <c r="AZ487" i="214"/>
  <c r="AZ487" i="229"/>
  <c r="AZ487" i="216"/>
  <c r="AZ487" i="217"/>
  <c r="AZ487" i="218"/>
  <c r="AZ487" i="219"/>
  <c r="AZ487" i="220"/>
  <c r="AZ487" i="221"/>
  <c r="AZ487" i="222"/>
  <c r="AZ487" i="223"/>
  <c r="AZ487" i="224"/>
  <c r="AZ487" i="225"/>
  <c r="AZ487" i="226"/>
  <c r="AZ487" i="227"/>
  <c r="AZ487" i="228"/>
  <c r="G487" i="213"/>
  <c r="BA929" i="210"/>
  <c r="BA929" i="214"/>
  <c r="BA929" i="229"/>
  <c r="BA929" i="216"/>
  <c r="BA929" i="217"/>
  <c r="BA929" i="218"/>
  <c r="BA929" i="219"/>
  <c r="BA929" i="220"/>
  <c r="BA929" i="221"/>
  <c r="BA929" i="222"/>
  <c r="BA929" i="223"/>
  <c r="BA929" i="224"/>
  <c r="BA929" i="225"/>
  <c r="BA929" i="226"/>
  <c r="BA929" i="227"/>
  <c r="BA929" i="228"/>
  <c r="BA333" i="210"/>
  <c r="BA333" i="214"/>
  <c r="BA333" i="229"/>
  <c r="BA333" i="216"/>
  <c r="BA333" i="217"/>
  <c r="BA333" i="218"/>
  <c r="BA333" i="219"/>
  <c r="BA333" i="220"/>
  <c r="BA333" i="221"/>
  <c r="BA333" i="222"/>
  <c r="BA333" i="223"/>
  <c r="BA333" i="224"/>
  <c r="BA333" i="225"/>
  <c r="BA333" i="226"/>
  <c r="BA333" i="227"/>
  <c r="BA333" i="228"/>
  <c r="BA1047" i="210"/>
  <c r="BA1047" i="214"/>
  <c r="BA1047" i="229"/>
  <c r="BA1047" i="216"/>
  <c r="BA1047" i="217"/>
  <c r="BA1047" i="218"/>
  <c r="BA1047" i="219"/>
  <c r="BA1047" i="220"/>
  <c r="BA1047" i="221"/>
  <c r="BA1047" i="222"/>
  <c r="BA1047" i="223"/>
  <c r="BA1047" i="224"/>
  <c r="BA1047" i="225"/>
  <c r="BA1047" i="226"/>
  <c r="BA1047" i="227"/>
  <c r="BA1047" i="228"/>
  <c r="BA141" i="210"/>
  <c r="BA141" i="214"/>
  <c r="BA141" i="229"/>
  <c r="BA141" i="216"/>
  <c r="BA141" i="217"/>
  <c r="BA141" i="218"/>
  <c r="BA141" i="219"/>
  <c r="BA141" i="220"/>
  <c r="BA141" i="221"/>
  <c r="BA141" i="222"/>
  <c r="BA141" i="223"/>
  <c r="BA141" i="224"/>
  <c r="BA141" i="225"/>
  <c r="BA141" i="226"/>
  <c r="BA141" i="227"/>
  <c r="BA141" i="228"/>
  <c r="AZ572" i="210"/>
  <c r="AZ572" i="214"/>
  <c r="AZ572" i="229"/>
  <c r="AZ572" i="216"/>
  <c r="AZ572" i="217"/>
  <c r="AZ572" i="219"/>
  <c r="AZ572" i="218"/>
  <c r="AZ572" i="220"/>
  <c r="AZ572" i="221"/>
  <c r="AZ572" i="222"/>
  <c r="AZ572" i="223"/>
  <c r="AZ572" i="224"/>
  <c r="AZ572" i="225"/>
  <c r="AZ572" i="226"/>
  <c r="AZ572" i="227"/>
  <c r="AZ572" i="228"/>
  <c r="G230" i="213"/>
  <c r="AZ230" i="210"/>
  <c r="AZ230" i="214"/>
  <c r="AZ230" i="229"/>
  <c r="AZ230" i="216"/>
  <c r="AZ230" i="217"/>
  <c r="AZ230" i="218"/>
  <c r="AZ230" i="219"/>
  <c r="AZ230" i="220"/>
  <c r="AZ230" i="221"/>
  <c r="AZ230" i="222"/>
  <c r="AZ230" i="223"/>
  <c r="AZ230" i="224"/>
  <c r="AZ230" i="225"/>
  <c r="AZ230" i="226"/>
  <c r="AZ230" i="227"/>
  <c r="AZ230" i="228"/>
  <c r="AZ214" i="210"/>
  <c r="AZ214" i="214"/>
  <c r="AZ214" i="229"/>
  <c r="AZ214" i="216"/>
  <c r="AZ214" i="217"/>
  <c r="AZ214" i="218"/>
  <c r="AZ214" i="219"/>
  <c r="AZ214" i="220"/>
  <c r="AZ214" i="221"/>
  <c r="AZ214" i="222"/>
  <c r="AZ214" i="223"/>
  <c r="AZ214" i="224"/>
  <c r="AZ214" i="225"/>
  <c r="AZ214" i="226"/>
  <c r="AZ214" i="227"/>
  <c r="AZ214" i="228"/>
  <c r="AZ102" i="210"/>
  <c r="AZ102" i="214"/>
  <c r="AZ102" i="229"/>
  <c r="AZ102" i="216"/>
  <c r="AZ102" i="217"/>
  <c r="AZ102" i="218"/>
  <c r="AZ102" i="219"/>
  <c r="AZ102" i="220"/>
  <c r="AZ102" i="221"/>
  <c r="AZ102" i="222"/>
  <c r="AZ102" i="223"/>
  <c r="AZ102" i="224"/>
  <c r="AZ102" i="225"/>
  <c r="AZ102" i="226"/>
  <c r="AZ102" i="227"/>
  <c r="AZ102" i="228"/>
  <c r="BA1009" i="210"/>
  <c r="BA1009" i="214"/>
  <c r="BA1009" i="229"/>
  <c r="BA1009" i="216"/>
  <c r="BA1009" i="217"/>
  <c r="BA1009" i="218"/>
  <c r="BA1009" i="219"/>
  <c r="BA1009" i="220"/>
  <c r="BA1009" i="221"/>
  <c r="BA1009" i="222"/>
  <c r="BA1009" i="223"/>
  <c r="BA1009" i="224"/>
  <c r="BA1009" i="225"/>
  <c r="BA1009" i="226"/>
  <c r="BA1009" i="227"/>
  <c r="BA1009" i="228"/>
  <c r="BA199" i="210"/>
  <c r="BA199" i="214"/>
  <c r="BA199" i="229"/>
  <c r="BA199" i="216"/>
  <c r="BA199" i="217"/>
  <c r="BA199" i="218"/>
  <c r="BA199" i="219"/>
  <c r="BA199" i="220"/>
  <c r="BA199" i="221"/>
  <c r="BA199" i="222"/>
  <c r="BA199" i="223"/>
  <c r="BA199" i="224"/>
  <c r="BA199" i="225"/>
  <c r="BA199" i="226"/>
  <c r="BA199" i="227"/>
  <c r="BA199" i="228"/>
  <c r="BA553" i="210"/>
  <c r="BA553" i="214"/>
  <c r="BA553" i="229"/>
  <c r="BA553" i="216"/>
  <c r="BA553" i="217"/>
  <c r="BA553" i="218"/>
  <c r="BA553" i="219"/>
  <c r="BA553" i="220"/>
  <c r="BA553" i="221"/>
  <c r="BA553" i="222"/>
  <c r="BA553" i="223"/>
  <c r="BA553" i="224"/>
  <c r="BA553" i="225"/>
  <c r="BA553" i="226"/>
  <c r="BA553" i="227"/>
  <c r="BA553" i="228"/>
  <c r="BA470" i="210"/>
  <c r="BA470" i="214"/>
  <c r="BA470" i="229"/>
  <c r="BA470" i="216"/>
  <c r="BA470" i="217"/>
  <c r="BA470" i="218"/>
  <c r="BA470" i="219"/>
  <c r="BA470" i="220"/>
  <c r="BA470" i="221"/>
  <c r="BA470" i="222"/>
  <c r="BA470" i="223"/>
  <c r="BA470" i="224"/>
  <c r="BA470" i="225"/>
  <c r="BA470" i="226"/>
  <c r="BA470" i="227"/>
  <c r="BA470" i="228"/>
  <c r="BA691" i="210"/>
  <c r="BA691" i="214"/>
  <c r="BA691" i="229"/>
  <c r="BA691" i="216"/>
  <c r="BA691" i="217"/>
  <c r="BA691" i="218"/>
  <c r="BA691" i="219"/>
  <c r="BA691" i="220"/>
  <c r="BA691" i="221"/>
  <c r="BA691" i="222"/>
  <c r="BA691" i="223"/>
  <c r="BA691" i="224"/>
  <c r="BA691" i="225"/>
  <c r="BA691" i="226"/>
  <c r="BA691" i="227"/>
  <c r="BA691" i="228"/>
  <c r="BA516" i="210"/>
  <c r="BA516" i="214"/>
  <c r="BA516" i="229"/>
  <c r="BA516" i="216"/>
  <c r="BA516" i="217"/>
  <c r="BA516" i="218"/>
  <c r="BA516" i="219"/>
  <c r="BA516" i="220"/>
  <c r="BA516" i="221"/>
  <c r="BA516" i="222"/>
  <c r="BA516" i="223"/>
  <c r="BA516" i="224"/>
  <c r="BA516" i="225"/>
  <c r="BA516" i="226"/>
  <c r="BA516" i="227"/>
  <c r="BA516" i="228"/>
  <c r="BA898" i="210"/>
  <c r="BA898" i="214"/>
  <c r="BA898" i="229"/>
  <c r="BA898" i="216"/>
  <c r="BA898" i="217"/>
  <c r="BA898" i="218"/>
  <c r="BA898" i="219"/>
  <c r="BA898" i="220"/>
  <c r="BA898" i="221"/>
  <c r="BA898" i="222"/>
  <c r="BA898" i="223"/>
  <c r="BA898" i="224"/>
  <c r="BA898" i="225"/>
  <c r="BA898" i="226"/>
  <c r="BA898" i="227"/>
  <c r="BA898" i="228"/>
  <c r="BA118" i="210"/>
  <c r="BA118" i="214"/>
  <c r="BA118" i="229"/>
  <c r="BA118" i="216"/>
  <c r="BA118" i="217"/>
  <c r="BA118" i="218"/>
  <c r="BA118" i="219"/>
  <c r="BA118" i="220"/>
  <c r="BA118" i="221"/>
  <c r="BA118" i="222"/>
  <c r="BA118" i="223"/>
  <c r="BA118" i="224"/>
  <c r="BA118" i="225"/>
  <c r="BA118" i="226"/>
  <c r="BA118" i="227"/>
  <c r="BA118" i="228"/>
  <c r="BA720" i="210"/>
  <c r="BA720" i="214"/>
  <c r="BA720" i="229"/>
  <c r="BA720" i="216"/>
  <c r="BA720" i="217"/>
  <c r="BA720" i="218"/>
  <c r="BA720" i="219"/>
  <c r="BA720" i="220"/>
  <c r="BA720" i="221"/>
  <c r="BA720" i="222"/>
  <c r="BA720" i="223"/>
  <c r="BA720" i="224"/>
  <c r="BA720" i="225"/>
  <c r="BA720" i="226"/>
  <c r="BA720" i="227"/>
  <c r="BA720" i="228"/>
  <c r="BA436" i="210"/>
  <c r="BA436" i="214"/>
  <c r="BA436" i="229"/>
  <c r="BA436" i="216"/>
  <c r="BA436" i="217"/>
  <c r="BA436" i="218"/>
  <c r="BA436" i="219"/>
  <c r="BA436" i="220"/>
  <c r="BA436" i="221"/>
  <c r="BA436" i="222"/>
  <c r="BA436" i="223"/>
  <c r="BA436" i="224"/>
  <c r="BA436" i="225"/>
  <c r="BA436" i="226"/>
  <c r="BA436" i="227"/>
  <c r="BA436" i="228"/>
  <c r="G1030" i="213"/>
  <c r="G586" i="213"/>
  <c r="G592" i="213"/>
  <c r="G162" i="213"/>
  <c r="G107" i="213"/>
  <c r="G1048" i="213"/>
  <c r="G1056" i="213"/>
  <c r="G384" i="213"/>
  <c r="G179" i="213"/>
  <c r="G150" i="213"/>
  <c r="G203" i="213"/>
  <c r="G696" i="213"/>
  <c r="G425" i="213"/>
  <c r="G314" i="213"/>
  <c r="G572" i="213"/>
  <c r="G174" i="213"/>
  <c r="G222" i="213"/>
  <c r="G988" i="213"/>
  <c r="G214" i="213"/>
  <c r="G194" i="213"/>
  <c r="G875" i="213"/>
  <c r="G102" i="213"/>
  <c r="G269" i="213"/>
  <c r="G46" i="213"/>
  <c r="G277" i="213"/>
  <c r="AF12" i="53"/>
  <c r="AI12" i="53"/>
  <c r="AX12" i="53"/>
  <c r="P26" i="53"/>
  <c r="S12" i="53"/>
  <c r="R12" i="53"/>
  <c r="U12" i="53"/>
  <c r="Q18" i="53"/>
  <c r="Q21" i="53"/>
  <c r="T12" i="53"/>
  <c r="AQ12" i="53"/>
  <c r="AE12" i="53"/>
  <c r="AC12" i="53"/>
  <c r="P21" i="53"/>
  <c r="AH12" i="53"/>
  <c r="AP12" i="53"/>
  <c r="X12" i="53"/>
  <c r="AO12" i="53"/>
  <c r="Q17" i="53"/>
  <c r="P13" i="53"/>
  <c r="P23" i="53"/>
  <c r="W12" i="53"/>
  <c r="Q25" i="53"/>
  <c r="AD12" i="53"/>
  <c r="BA12" i="53"/>
  <c r="P14" i="53"/>
  <c r="P12" i="53"/>
  <c r="Q16" i="53"/>
  <c r="AR12" i="53"/>
  <c r="AM12" i="53"/>
  <c r="Q12" i="53"/>
  <c r="BA179" i="210" l="1"/>
  <c r="BA179" i="214"/>
  <c r="BA179" i="229"/>
  <c r="BA179" i="216"/>
  <c r="BA179" i="217"/>
  <c r="BA179" i="218"/>
  <c r="BA179" i="219"/>
  <c r="BA179" i="220"/>
  <c r="BA179" i="221"/>
  <c r="BA179" i="222"/>
  <c r="BA179" i="223"/>
  <c r="BA179" i="224"/>
  <c r="BA179" i="225"/>
  <c r="BA179" i="226"/>
  <c r="BA179" i="227"/>
  <c r="BA179" i="228"/>
  <c r="BA102" i="210"/>
  <c r="BA102" i="214"/>
  <c r="BA102" i="229"/>
  <c r="BA102" i="216"/>
  <c r="BA102" i="217"/>
  <c r="BA102" i="218"/>
  <c r="BA102" i="219"/>
  <c r="BA102" i="220"/>
  <c r="BA102" i="221"/>
  <c r="BA102" i="222"/>
  <c r="BA102" i="223"/>
  <c r="BA102" i="224"/>
  <c r="BA102" i="225"/>
  <c r="BA102" i="226"/>
  <c r="BA102" i="227"/>
  <c r="BA102" i="228"/>
  <c r="AZ573" i="210"/>
  <c r="AZ573" i="214"/>
  <c r="AZ573" i="229"/>
  <c r="AZ573" i="216"/>
  <c r="AZ573" i="217"/>
  <c r="AZ573" i="219"/>
  <c r="AZ573" i="218"/>
  <c r="AZ573" i="220"/>
  <c r="AZ573" i="221"/>
  <c r="AZ573" i="222"/>
  <c r="AZ573" i="223"/>
  <c r="AZ573" i="224"/>
  <c r="AZ573" i="225"/>
  <c r="AZ573" i="226"/>
  <c r="AZ573" i="227"/>
  <c r="AZ573" i="228"/>
  <c r="AZ385" i="210"/>
  <c r="AZ385" i="214"/>
  <c r="AZ385" i="229"/>
  <c r="AZ385" i="216"/>
  <c r="AZ385" i="217"/>
  <c r="AZ385" i="218"/>
  <c r="AZ385" i="219"/>
  <c r="AZ385" i="220"/>
  <c r="AZ385" i="221"/>
  <c r="AZ385" i="222"/>
  <c r="AZ385" i="223"/>
  <c r="AZ385" i="224"/>
  <c r="AZ385" i="225"/>
  <c r="AZ385" i="226"/>
  <c r="AZ385" i="227"/>
  <c r="AZ385" i="228"/>
  <c r="BA162" i="210"/>
  <c r="BA162" i="214"/>
  <c r="BA162" i="229"/>
  <c r="BA162" i="216"/>
  <c r="BA162" i="217"/>
  <c r="BA162" i="218"/>
  <c r="BA162" i="219"/>
  <c r="BA162" i="220"/>
  <c r="BA162" i="221"/>
  <c r="BA162" i="222"/>
  <c r="BA162" i="223"/>
  <c r="BA162" i="224"/>
  <c r="BA162" i="225"/>
  <c r="BA162" i="226"/>
  <c r="BA162" i="227"/>
  <c r="BA162" i="228"/>
  <c r="BA46" i="210"/>
  <c r="BA46" i="214"/>
  <c r="BA46" i="229"/>
  <c r="BA46" i="216"/>
  <c r="BA46" i="217"/>
  <c r="BA46" i="218"/>
  <c r="BA46" i="219"/>
  <c r="BA46" i="220"/>
  <c r="BA46" i="221"/>
  <c r="BA46" i="222"/>
  <c r="BA46" i="223"/>
  <c r="BA46" i="224"/>
  <c r="BA46" i="225"/>
  <c r="BA46" i="226"/>
  <c r="BA46" i="227"/>
  <c r="BA46" i="228"/>
  <c r="G876" i="213"/>
  <c r="AZ876" i="210"/>
  <c r="AZ876" i="214"/>
  <c r="AZ876" i="229"/>
  <c r="AZ876" i="216"/>
  <c r="AZ876" i="217"/>
  <c r="AZ876" i="218"/>
  <c r="AZ876" i="219"/>
  <c r="AZ876" i="220"/>
  <c r="AZ876" i="221"/>
  <c r="AZ876" i="222"/>
  <c r="AZ876" i="223"/>
  <c r="AZ876" i="224"/>
  <c r="AZ876" i="225"/>
  <c r="AZ876" i="226"/>
  <c r="AZ876" i="227"/>
  <c r="AZ876" i="228"/>
  <c r="AZ223" i="210"/>
  <c r="AZ223" i="214"/>
  <c r="AZ223" i="229"/>
  <c r="AZ223" i="216"/>
  <c r="AZ223" i="217"/>
  <c r="AZ223" i="218"/>
  <c r="AZ223" i="219"/>
  <c r="AZ223" i="220"/>
  <c r="AZ223" i="221"/>
  <c r="AZ223" i="223"/>
  <c r="AZ223" i="222"/>
  <c r="AZ223" i="224"/>
  <c r="AZ223" i="225"/>
  <c r="AZ223" i="226"/>
  <c r="AZ223" i="227"/>
  <c r="AZ223" i="228"/>
  <c r="BA314" i="210"/>
  <c r="BA314" i="214"/>
  <c r="BA314" i="229"/>
  <c r="BA314" i="216"/>
  <c r="BA314" i="217"/>
  <c r="BA314" i="218"/>
  <c r="BA314" i="219"/>
  <c r="BA314" i="220"/>
  <c r="BA314" i="221"/>
  <c r="BA314" i="222"/>
  <c r="BA314" i="223"/>
  <c r="BA314" i="224"/>
  <c r="BA314" i="225"/>
  <c r="BA314" i="226"/>
  <c r="BA314" i="227"/>
  <c r="BA314" i="228"/>
  <c r="AZ204" i="210"/>
  <c r="AZ204" i="214"/>
  <c r="AZ204" i="229"/>
  <c r="AZ204" i="216"/>
  <c r="AZ204" i="217"/>
  <c r="AZ204" i="218"/>
  <c r="AZ204" i="219"/>
  <c r="AZ204" i="220"/>
  <c r="AZ204" i="221"/>
  <c r="AZ204" i="222"/>
  <c r="AZ204" i="223"/>
  <c r="AZ204" i="224"/>
  <c r="AZ204" i="225"/>
  <c r="AZ204" i="226"/>
  <c r="AZ204" i="227"/>
  <c r="AZ204" i="228"/>
  <c r="BA1056" i="210"/>
  <c r="BA1056" i="214"/>
  <c r="BA1056" i="229"/>
  <c r="BA1056" i="216"/>
  <c r="BA1056" i="217"/>
  <c r="BA1056" i="218"/>
  <c r="BA1056" i="219"/>
  <c r="BA1056" i="220"/>
  <c r="BA1056" i="221"/>
  <c r="BA1056" i="222"/>
  <c r="BA1056" i="223"/>
  <c r="BA1056" i="224"/>
  <c r="BA1056" i="225"/>
  <c r="BA1056" i="226"/>
  <c r="BA1056" i="227"/>
  <c r="BA1056" i="228"/>
  <c r="BA592" i="210"/>
  <c r="BA592" i="214"/>
  <c r="BA592" i="229"/>
  <c r="BA592" i="216"/>
  <c r="BA592" i="217"/>
  <c r="BA592" i="218"/>
  <c r="BA592" i="219"/>
  <c r="BA592" i="220"/>
  <c r="BA592" i="221"/>
  <c r="BA592" i="222"/>
  <c r="BA592" i="223"/>
  <c r="BA592" i="224"/>
  <c r="BA592" i="225"/>
  <c r="BA592" i="226"/>
  <c r="BA592" i="227"/>
  <c r="BA592" i="228"/>
  <c r="BA632" i="210"/>
  <c r="BA632" i="214"/>
  <c r="BA632" i="229"/>
  <c r="BA632" i="216"/>
  <c r="BA632" i="217"/>
  <c r="BA632" i="218"/>
  <c r="BA632" i="219"/>
  <c r="BA632" i="220"/>
  <c r="BA632" i="221"/>
  <c r="BA632" i="222"/>
  <c r="BA632" i="223"/>
  <c r="BA632" i="224"/>
  <c r="BA632" i="225"/>
  <c r="BA632" i="226"/>
  <c r="BA632" i="227"/>
  <c r="BA632" i="228"/>
  <c r="BA840" i="210"/>
  <c r="BA840" i="214"/>
  <c r="BA840" i="229"/>
  <c r="BA840" i="216"/>
  <c r="BA840" i="217"/>
  <c r="BA840" i="218"/>
  <c r="BA840" i="219"/>
  <c r="BA840" i="220"/>
  <c r="BA840" i="221"/>
  <c r="BA840" i="222"/>
  <c r="BA840" i="223"/>
  <c r="BA840" i="224"/>
  <c r="BA840" i="225"/>
  <c r="BA840" i="226"/>
  <c r="BA840" i="227"/>
  <c r="BA840" i="228"/>
  <c r="AZ1057" i="210"/>
  <c r="AZ1057" i="214"/>
  <c r="AZ1057" i="229"/>
  <c r="AZ1057" i="216"/>
  <c r="AZ1057" i="217"/>
  <c r="AZ1057" i="218"/>
  <c r="AZ1057" i="219"/>
  <c r="AZ1057" i="220"/>
  <c r="AZ1057" i="221"/>
  <c r="AZ1057" i="222"/>
  <c r="AZ1057" i="223"/>
  <c r="AZ1057" i="224"/>
  <c r="AZ1057" i="225"/>
  <c r="AZ1057" i="226"/>
  <c r="AZ1057" i="227"/>
  <c r="AZ1057" i="228"/>
  <c r="BA864" i="210"/>
  <c r="BA864" i="214"/>
  <c r="BA864" i="229"/>
  <c r="BA864" i="216"/>
  <c r="BA864" i="217"/>
  <c r="BA864" i="218"/>
  <c r="BA864" i="219"/>
  <c r="BA864" i="220"/>
  <c r="BA864" i="221"/>
  <c r="BA864" i="222"/>
  <c r="BA864" i="223"/>
  <c r="BA864" i="224"/>
  <c r="BA864" i="225"/>
  <c r="BA864" i="226"/>
  <c r="BA864" i="227"/>
  <c r="BA864" i="228"/>
  <c r="BA134" i="210"/>
  <c r="BA134" i="214"/>
  <c r="BA134" i="229"/>
  <c r="BA134" i="216"/>
  <c r="BA134" i="217"/>
  <c r="BA134" i="218"/>
  <c r="BA134" i="219"/>
  <c r="BA134" i="220"/>
  <c r="BA134" i="221"/>
  <c r="BA134" i="222"/>
  <c r="BA134" i="223"/>
  <c r="BA134" i="224"/>
  <c r="BA134" i="225"/>
  <c r="BA134" i="226"/>
  <c r="BA134" i="227"/>
  <c r="BA134" i="228"/>
  <c r="BA946" i="210"/>
  <c r="BA946" i="214"/>
  <c r="BA946" i="229"/>
  <c r="BA946" i="216"/>
  <c r="BA946" i="217"/>
  <c r="BA946" i="218"/>
  <c r="BA946" i="219"/>
  <c r="BA946" i="220"/>
  <c r="BA946" i="221"/>
  <c r="BA946" i="222"/>
  <c r="BA946" i="223"/>
  <c r="BA946" i="224"/>
  <c r="BA946" i="225"/>
  <c r="BA946" i="226"/>
  <c r="BA946" i="227"/>
  <c r="BA946" i="228"/>
  <c r="BA255" i="210"/>
  <c r="BA255" i="214"/>
  <c r="BA255" i="229"/>
  <c r="BA255" i="216"/>
  <c r="BA255" i="217"/>
  <c r="BA255" i="218"/>
  <c r="BA255" i="219"/>
  <c r="BA255" i="220"/>
  <c r="BA255" i="221"/>
  <c r="BA255" i="222"/>
  <c r="BA255" i="223"/>
  <c r="BA255" i="224"/>
  <c r="BA255" i="225"/>
  <c r="BA255" i="226"/>
  <c r="BA255" i="227"/>
  <c r="BA255" i="228"/>
  <c r="BA222" i="210"/>
  <c r="BA222" i="214"/>
  <c r="BA222" i="229"/>
  <c r="BA222" i="216"/>
  <c r="BA222" i="217"/>
  <c r="BA222" i="218"/>
  <c r="BA222" i="219"/>
  <c r="BA222" i="220"/>
  <c r="BA222" i="221"/>
  <c r="BA222" i="222"/>
  <c r="BA222" i="223"/>
  <c r="BA222" i="224"/>
  <c r="BA222" i="225"/>
  <c r="BA222" i="226"/>
  <c r="BA222" i="227"/>
  <c r="BA222" i="228"/>
  <c r="AZ270" i="210"/>
  <c r="AZ270" i="214"/>
  <c r="AZ270" i="229"/>
  <c r="AZ270" i="216"/>
  <c r="AZ270" i="217"/>
  <c r="AZ270" i="218"/>
  <c r="AZ270" i="219"/>
  <c r="AZ270" i="220"/>
  <c r="AZ270" i="221"/>
  <c r="AZ270" i="222"/>
  <c r="AZ270" i="223"/>
  <c r="AZ270" i="224"/>
  <c r="AZ270" i="225"/>
  <c r="AZ270" i="226"/>
  <c r="AZ270" i="227"/>
  <c r="AZ270" i="228"/>
  <c r="AZ195" i="210"/>
  <c r="AZ195" i="214"/>
  <c r="AZ195" i="229"/>
  <c r="AZ195" i="216"/>
  <c r="AZ195" i="217"/>
  <c r="AZ195" i="218"/>
  <c r="AZ195" i="219"/>
  <c r="AZ195" i="220"/>
  <c r="AZ195" i="221"/>
  <c r="AZ195" i="222"/>
  <c r="AZ195" i="223"/>
  <c r="AZ195" i="224"/>
  <c r="AZ195" i="225"/>
  <c r="AZ195" i="226"/>
  <c r="AZ195" i="227"/>
  <c r="AZ195" i="228"/>
  <c r="G151" i="213"/>
  <c r="AZ151" i="210"/>
  <c r="AZ151" i="214"/>
  <c r="AZ151" i="229"/>
  <c r="AZ151" i="216"/>
  <c r="AZ151" i="217"/>
  <c r="AZ151" i="218"/>
  <c r="AZ151" i="219"/>
  <c r="AZ151" i="220"/>
  <c r="AZ151" i="221"/>
  <c r="AZ151" i="222"/>
  <c r="AZ151" i="223"/>
  <c r="AZ151" i="224"/>
  <c r="AZ151" i="225"/>
  <c r="AZ151" i="226"/>
  <c r="AZ151" i="227"/>
  <c r="AZ151" i="228"/>
  <c r="BA1048" i="210"/>
  <c r="BA1048" i="214"/>
  <c r="BA1048" i="229"/>
  <c r="BA1048" i="216"/>
  <c r="BA1048" i="217"/>
  <c r="BA1048" i="218"/>
  <c r="BA1048" i="219"/>
  <c r="BA1048" i="220"/>
  <c r="BA1048" i="221"/>
  <c r="BA1048" i="222"/>
  <c r="BA1048" i="223"/>
  <c r="BA1048" i="224"/>
  <c r="BA1048" i="225"/>
  <c r="BA1048" i="226"/>
  <c r="BA1048" i="227"/>
  <c r="BA1048" i="228"/>
  <c r="BA586" i="210"/>
  <c r="BA586" i="214"/>
  <c r="BA586" i="229"/>
  <c r="BA586" i="216"/>
  <c r="BA586" i="217"/>
  <c r="BA586" i="218"/>
  <c r="BA586" i="219"/>
  <c r="BA586" i="220"/>
  <c r="BA586" i="221"/>
  <c r="BA586" i="222"/>
  <c r="BA586" i="223"/>
  <c r="BA586" i="224"/>
  <c r="BA586" i="225"/>
  <c r="BA586" i="226"/>
  <c r="BA586" i="227"/>
  <c r="BA586" i="228"/>
  <c r="BA230" i="210"/>
  <c r="BA230" i="214"/>
  <c r="BA230" i="229"/>
  <c r="BA230" i="216"/>
  <c r="BA230" i="217"/>
  <c r="BA230" i="218"/>
  <c r="BA230" i="219"/>
  <c r="BA230" i="220"/>
  <c r="BA230" i="221"/>
  <c r="BA230" i="222"/>
  <c r="BA230" i="223"/>
  <c r="BA230" i="224"/>
  <c r="BA230" i="225"/>
  <c r="BA230" i="226"/>
  <c r="BA230" i="227"/>
  <c r="BA230" i="228"/>
  <c r="G1011" i="213"/>
  <c r="AZ1011" i="210"/>
  <c r="AZ1011" i="214"/>
  <c r="AZ1011" i="229"/>
  <c r="AZ1011" i="216"/>
  <c r="AZ1011" i="217"/>
  <c r="AZ1011" i="218"/>
  <c r="AZ1011" i="219"/>
  <c r="AZ1011" i="220"/>
  <c r="AZ1011" i="221"/>
  <c r="AZ1011" i="222"/>
  <c r="AZ1011" i="223"/>
  <c r="AZ1011" i="224"/>
  <c r="AZ1011" i="225"/>
  <c r="AZ1011" i="226"/>
  <c r="AZ1011" i="227"/>
  <c r="AZ1011" i="228"/>
  <c r="BA66" i="210"/>
  <c r="BA66" i="214"/>
  <c r="BA66" i="229"/>
  <c r="BA66" i="216"/>
  <c r="BA66" i="217"/>
  <c r="BA66" i="218"/>
  <c r="BA66" i="219"/>
  <c r="BA66" i="220"/>
  <c r="BA66" i="221"/>
  <c r="BA66" i="222"/>
  <c r="BA66" i="223"/>
  <c r="BA66" i="224"/>
  <c r="BA66" i="225"/>
  <c r="BA66" i="226"/>
  <c r="BA66" i="227"/>
  <c r="BA66" i="228"/>
  <c r="BA334" i="210"/>
  <c r="BA334" i="214"/>
  <c r="BA334" i="229"/>
  <c r="BA334" i="216"/>
  <c r="BA334" i="217"/>
  <c r="BA334" i="218"/>
  <c r="BA334" i="219"/>
  <c r="BA334" i="220"/>
  <c r="BA334" i="221"/>
  <c r="BA334" i="222"/>
  <c r="BA334" i="223"/>
  <c r="BA334" i="224"/>
  <c r="BA334" i="225"/>
  <c r="BA334" i="226"/>
  <c r="BA334" i="227"/>
  <c r="BA334" i="228"/>
  <c r="BA1093" i="210"/>
  <c r="BA1093" i="214"/>
  <c r="BA1093" i="229"/>
  <c r="BA1093" i="216"/>
  <c r="BA1093" i="217"/>
  <c r="BA1093" i="218"/>
  <c r="BA1093" i="219"/>
  <c r="BA1093" i="220"/>
  <c r="BA1093" i="221"/>
  <c r="BA1093" i="222"/>
  <c r="BA1093" i="223"/>
  <c r="BA1093" i="224"/>
  <c r="BA1093" i="225"/>
  <c r="BA1093" i="226"/>
  <c r="BA1093" i="227"/>
  <c r="BA1093" i="228"/>
  <c r="BA146" i="210"/>
  <c r="BA146" i="214"/>
  <c r="BA146" i="229"/>
  <c r="BA146" i="216"/>
  <c r="BA146" i="217"/>
  <c r="BA146" i="218"/>
  <c r="BA146" i="219"/>
  <c r="BA146" i="220"/>
  <c r="BA146" i="221"/>
  <c r="BA146" i="222"/>
  <c r="BA146" i="223"/>
  <c r="BA146" i="224"/>
  <c r="BA146" i="225"/>
  <c r="BA146" i="226"/>
  <c r="BA146" i="227"/>
  <c r="BA146" i="228"/>
  <c r="BA869" i="210"/>
  <c r="BA869" i="214"/>
  <c r="BA869" i="229"/>
  <c r="BA869" i="216"/>
  <c r="BA869" i="217"/>
  <c r="BA869" i="218"/>
  <c r="BA869" i="219"/>
  <c r="BA869" i="220"/>
  <c r="BA869" i="221"/>
  <c r="BA869" i="222"/>
  <c r="BA869" i="223"/>
  <c r="BA869" i="224"/>
  <c r="BA869" i="225"/>
  <c r="BA869" i="226"/>
  <c r="BA869" i="227"/>
  <c r="BA869" i="228"/>
  <c r="AZ47" i="210"/>
  <c r="AZ47" i="214"/>
  <c r="AZ47" i="229"/>
  <c r="AZ47" i="216"/>
  <c r="AZ47" i="217"/>
  <c r="AZ47" i="218"/>
  <c r="AZ47" i="219"/>
  <c r="AZ47" i="220"/>
  <c r="AZ47" i="221"/>
  <c r="AZ47" i="222"/>
  <c r="AZ47" i="223"/>
  <c r="AZ47" i="224"/>
  <c r="AZ47" i="225"/>
  <c r="AZ47" i="226"/>
  <c r="AZ47" i="227"/>
  <c r="AZ47" i="228"/>
  <c r="AZ315" i="210"/>
  <c r="AZ315" i="214"/>
  <c r="AZ315" i="229"/>
  <c r="AZ315" i="216"/>
  <c r="AZ315" i="217"/>
  <c r="AZ315" i="218"/>
  <c r="AZ315" i="219"/>
  <c r="AZ315" i="220"/>
  <c r="AZ315" i="221"/>
  <c r="AZ315" i="222"/>
  <c r="AZ315" i="223"/>
  <c r="AZ315" i="224"/>
  <c r="AZ315" i="225"/>
  <c r="AZ315" i="226"/>
  <c r="AZ315" i="227"/>
  <c r="AZ315" i="228"/>
  <c r="AZ593" i="210"/>
  <c r="AZ593" i="214"/>
  <c r="AZ593" i="229"/>
  <c r="AZ593" i="216"/>
  <c r="AZ593" i="217"/>
  <c r="AZ593" i="218"/>
  <c r="AZ593" i="219"/>
  <c r="AZ593" i="220"/>
  <c r="AZ593" i="221"/>
  <c r="AZ593" i="222"/>
  <c r="AZ593" i="223"/>
  <c r="AZ593" i="224"/>
  <c r="AZ593" i="225"/>
  <c r="AZ593" i="226"/>
  <c r="AZ593" i="227"/>
  <c r="AZ593" i="228"/>
  <c r="BA194" i="210"/>
  <c r="BA194" i="214"/>
  <c r="BA194" i="229"/>
  <c r="BA194" i="216"/>
  <c r="BA194" i="217"/>
  <c r="BA194" i="218"/>
  <c r="BA194" i="219"/>
  <c r="BA194" i="220"/>
  <c r="BA194" i="221"/>
  <c r="BA194" i="222"/>
  <c r="BA194" i="223"/>
  <c r="BA194" i="224"/>
  <c r="BA194" i="225"/>
  <c r="BA194" i="226"/>
  <c r="BA194" i="227"/>
  <c r="BA194" i="228"/>
  <c r="G587" i="213"/>
  <c r="AZ587" i="210"/>
  <c r="AZ587" i="214"/>
  <c r="AZ587" i="229"/>
  <c r="AZ587" i="216"/>
  <c r="AZ587" i="217"/>
  <c r="AZ587" i="219"/>
  <c r="AZ587" i="218"/>
  <c r="AZ587" i="220"/>
  <c r="AZ587" i="221"/>
  <c r="AZ587" i="222"/>
  <c r="AZ587" i="223"/>
  <c r="AZ587" i="224"/>
  <c r="AZ587" i="225"/>
  <c r="AZ587" i="226"/>
  <c r="AZ587" i="227"/>
  <c r="AZ587" i="228"/>
  <c r="BA487" i="210"/>
  <c r="BA487" i="214"/>
  <c r="BA487" i="229"/>
  <c r="BA487" i="216"/>
  <c r="BA487" i="217"/>
  <c r="BA487" i="218"/>
  <c r="BA487" i="219"/>
  <c r="BA487" i="220"/>
  <c r="BA487" i="221"/>
  <c r="BA487" i="222"/>
  <c r="BA487" i="223"/>
  <c r="BA487" i="224"/>
  <c r="BA487" i="225"/>
  <c r="BA487" i="226"/>
  <c r="BA487" i="227"/>
  <c r="BA487" i="228"/>
  <c r="BA1010" i="210"/>
  <c r="BA1010" i="214"/>
  <c r="BA1010" i="229"/>
  <c r="BA1010" i="216"/>
  <c r="BA1010" i="217"/>
  <c r="BA1010" i="218"/>
  <c r="BA1010" i="219"/>
  <c r="BA1010" i="220"/>
  <c r="BA1010" i="221"/>
  <c r="BA1010" i="222"/>
  <c r="BA1010" i="223"/>
  <c r="BA1010" i="224"/>
  <c r="BA1010" i="225"/>
  <c r="BA1010" i="226"/>
  <c r="BA1010" i="227"/>
  <c r="BA1010" i="228"/>
  <c r="AZ67" i="210"/>
  <c r="AZ67" i="214"/>
  <c r="AZ67" i="229"/>
  <c r="AZ67" i="216"/>
  <c r="AZ67" i="217"/>
  <c r="AZ67" i="218"/>
  <c r="AZ67" i="219"/>
  <c r="AZ67" i="220"/>
  <c r="AZ67" i="221"/>
  <c r="AZ67" i="222"/>
  <c r="AZ67" i="223"/>
  <c r="AZ67" i="224"/>
  <c r="AZ67" i="225"/>
  <c r="AZ67" i="226"/>
  <c r="AZ67" i="227"/>
  <c r="AZ67" i="228"/>
  <c r="G67" i="213"/>
  <c r="BA98" i="210"/>
  <c r="BA98" i="214"/>
  <c r="BA98" i="229"/>
  <c r="BA98" i="216"/>
  <c r="BA98" i="217"/>
  <c r="BA98" i="218"/>
  <c r="BA98" i="219"/>
  <c r="BA98" i="220"/>
  <c r="BA98" i="221"/>
  <c r="BA98" i="222"/>
  <c r="BA98" i="223"/>
  <c r="BA98" i="224"/>
  <c r="BA98" i="225"/>
  <c r="BA98" i="226"/>
  <c r="BA98" i="227"/>
  <c r="BA98" i="228"/>
  <c r="AZ81" i="210"/>
  <c r="AZ81" i="214"/>
  <c r="AZ81" i="229"/>
  <c r="AZ81" i="216"/>
  <c r="AZ81" i="217"/>
  <c r="AZ81" i="218"/>
  <c r="AZ81" i="219"/>
  <c r="AZ81" i="220"/>
  <c r="AZ81" i="221"/>
  <c r="AZ81" i="223"/>
  <c r="AZ81" i="222"/>
  <c r="AZ81" i="224"/>
  <c r="AZ81" i="225"/>
  <c r="AZ81" i="226"/>
  <c r="AZ81" i="227"/>
  <c r="AZ81" i="228"/>
  <c r="G81" i="213"/>
  <c r="BA1020" i="210"/>
  <c r="BA1020" i="214"/>
  <c r="BA1020" i="229"/>
  <c r="BA1020" i="216"/>
  <c r="BA1020" i="217"/>
  <c r="BA1020" i="218"/>
  <c r="BA1020" i="219"/>
  <c r="BA1020" i="220"/>
  <c r="BA1020" i="221"/>
  <c r="BA1020" i="222"/>
  <c r="BA1020" i="223"/>
  <c r="BA1020" i="224"/>
  <c r="BA1020" i="225"/>
  <c r="BA1020" i="226"/>
  <c r="BA1020" i="227"/>
  <c r="BA1020" i="228"/>
  <c r="BA471" i="210"/>
  <c r="BA471" i="214"/>
  <c r="BA471" i="229"/>
  <c r="BA471" i="216"/>
  <c r="BA471" i="217"/>
  <c r="BA471" i="218"/>
  <c r="BA471" i="219"/>
  <c r="BA471" i="220"/>
  <c r="BA471" i="221"/>
  <c r="BA471" i="222"/>
  <c r="BA471" i="223"/>
  <c r="BA471" i="224"/>
  <c r="BA471" i="225"/>
  <c r="BA471" i="226"/>
  <c r="BA471" i="227"/>
  <c r="BA471" i="228"/>
  <c r="BA354" i="210"/>
  <c r="BA354" i="214"/>
  <c r="BA354" i="229"/>
  <c r="BA354" i="216"/>
  <c r="BA354" i="217"/>
  <c r="BA354" i="218"/>
  <c r="BA354" i="219"/>
  <c r="BA354" i="220"/>
  <c r="BA354" i="221"/>
  <c r="BA354" i="222"/>
  <c r="BA354" i="223"/>
  <c r="BA354" i="224"/>
  <c r="BA354" i="225"/>
  <c r="BA354" i="226"/>
  <c r="BA354" i="227"/>
  <c r="BA354" i="228"/>
  <c r="BA875" i="210"/>
  <c r="BA875" i="214"/>
  <c r="BA875" i="229"/>
  <c r="BA875" i="216"/>
  <c r="BA875" i="217"/>
  <c r="BA875" i="218"/>
  <c r="BA875" i="219"/>
  <c r="BA875" i="220"/>
  <c r="BA875" i="221"/>
  <c r="BA875" i="222"/>
  <c r="BA875" i="223"/>
  <c r="BA875" i="224"/>
  <c r="BA875" i="225"/>
  <c r="BA875" i="226"/>
  <c r="BA875" i="227"/>
  <c r="BA875" i="228"/>
  <c r="BA203" i="210"/>
  <c r="BA203" i="214"/>
  <c r="BA203" i="229"/>
  <c r="BA203" i="216"/>
  <c r="BA203" i="217"/>
  <c r="BA203" i="218"/>
  <c r="BA203" i="219"/>
  <c r="BA203" i="220"/>
  <c r="BA203" i="221"/>
  <c r="BA203" i="222"/>
  <c r="BA203" i="223"/>
  <c r="BA203" i="224"/>
  <c r="BA203" i="225"/>
  <c r="BA203" i="226"/>
  <c r="BA203" i="227"/>
  <c r="BA203" i="228"/>
  <c r="BA269" i="210"/>
  <c r="BA269" i="214"/>
  <c r="BA269" i="229"/>
  <c r="BA269" i="216"/>
  <c r="BA269" i="217"/>
  <c r="BA269" i="218"/>
  <c r="BA269" i="219"/>
  <c r="BA269" i="220"/>
  <c r="BA269" i="221"/>
  <c r="BA269" i="222"/>
  <c r="BA269" i="223"/>
  <c r="BA269" i="224"/>
  <c r="BA269" i="225"/>
  <c r="BA269" i="226"/>
  <c r="BA269" i="227"/>
  <c r="BA269" i="228"/>
  <c r="BA150" i="210"/>
  <c r="BA150" i="214"/>
  <c r="BA150" i="229"/>
  <c r="BA150" i="216"/>
  <c r="BA150" i="217"/>
  <c r="BA150" i="218"/>
  <c r="BA150" i="219"/>
  <c r="BA150" i="220"/>
  <c r="BA150" i="221"/>
  <c r="BA150" i="222"/>
  <c r="BA150" i="223"/>
  <c r="BA150" i="224"/>
  <c r="BA150" i="225"/>
  <c r="BA150" i="226"/>
  <c r="BA150" i="227"/>
  <c r="BA150" i="228"/>
  <c r="G1049" i="213"/>
  <c r="AZ1049" i="210"/>
  <c r="AZ1049" i="214"/>
  <c r="AZ1049" i="229"/>
  <c r="AZ1049" i="216"/>
  <c r="AZ1049" i="217"/>
  <c r="AZ1049" i="218"/>
  <c r="AZ1049" i="219"/>
  <c r="AZ1049" i="220"/>
  <c r="AZ1049" i="221"/>
  <c r="AZ1049" i="222"/>
  <c r="AZ1049" i="223"/>
  <c r="AZ1049" i="224"/>
  <c r="AZ1049" i="225"/>
  <c r="AZ1049" i="226"/>
  <c r="AZ1049" i="227"/>
  <c r="AZ1049" i="228"/>
  <c r="AZ215" i="210"/>
  <c r="AZ215" i="214"/>
  <c r="AZ215" i="229"/>
  <c r="AZ215" i="216"/>
  <c r="AZ215" i="217"/>
  <c r="AZ215" i="218"/>
  <c r="AZ215" i="219"/>
  <c r="AZ215" i="220"/>
  <c r="AZ215" i="221"/>
  <c r="AZ215" i="223"/>
  <c r="AZ215" i="222"/>
  <c r="AZ215" i="224"/>
  <c r="AZ215" i="225"/>
  <c r="AZ215" i="226"/>
  <c r="AZ215" i="227"/>
  <c r="AZ215" i="228"/>
  <c r="G175" i="213"/>
  <c r="AZ175" i="210"/>
  <c r="AZ175" i="214"/>
  <c r="AZ175" i="229"/>
  <c r="AZ175" i="216"/>
  <c r="AZ175" i="217"/>
  <c r="AZ175" i="218"/>
  <c r="AZ175" i="219"/>
  <c r="AZ175" i="220"/>
  <c r="AZ175" i="221"/>
  <c r="AZ175" i="223"/>
  <c r="AZ175" i="222"/>
  <c r="AZ175" i="224"/>
  <c r="AZ175" i="225"/>
  <c r="AZ175" i="226"/>
  <c r="AZ175" i="227"/>
  <c r="AZ175" i="228"/>
  <c r="BA425" i="210"/>
  <c r="BA425" i="214"/>
  <c r="BA425" i="229"/>
  <c r="BA425" i="216"/>
  <c r="BA425" i="217"/>
  <c r="BA425" i="218"/>
  <c r="BA425" i="219"/>
  <c r="BA425" i="220"/>
  <c r="BA425" i="221"/>
  <c r="BA425" i="222"/>
  <c r="BA425" i="223"/>
  <c r="BA425" i="224"/>
  <c r="BA425" i="225"/>
  <c r="BA425" i="226"/>
  <c r="BA425" i="227"/>
  <c r="BA425" i="228"/>
  <c r="G180" i="213"/>
  <c r="AZ180" i="210"/>
  <c r="AZ180" i="214"/>
  <c r="AZ180" i="229"/>
  <c r="AZ180" i="216"/>
  <c r="AZ180" i="217"/>
  <c r="AZ180" i="218"/>
  <c r="AZ180" i="219"/>
  <c r="AZ180" i="220"/>
  <c r="AZ180" i="221"/>
  <c r="AZ180" i="222"/>
  <c r="AZ180" i="223"/>
  <c r="AZ180" i="224"/>
  <c r="AZ180" i="225"/>
  <c r="AZ180" i="226"/>
  <c r="AZ180" i="227"/>
  <c r="AZ180" i="228"/>
  <c r="AZ108" i="210"/>
  <c r="AZ108" i="214"/>
  <c r="AZ108" i="229"/>
  <c r="AZ108" i="216"/>
  <c r="AZ108" i="217"/>
  <c r="AZ108" i="218"/>
  <c r="AZ108" i="219"/>
  <c r="AZ108" i="220"/>
  <c r="AZ108" i="221"/>
  <c r="AZ108" i="222"/>
  <c r="AZ108" i="223"/>
  <c r="AZ108" i="224"/>
  <c r="AZ108" i="225"/>
  <c r="AZ108" i="226"/>
  <c r="AZ108" i="227"/>
  <c r="AZ108" i="228"/>
  <c r="BA1030" i="210"/>
  <c r="BA1030" i="214"/>
  <c r="BA1030" i="229"/>
  <c r="BA1030" i="216"/>
  <c r="BA1030" i="217"/>
  <c r="BA1030" i="218"/>
  <c r="BA1030" i="219"/>
  <c r="BA1030" i="220"/>
  <c r="BA1030" i="221"/>
  <c r="BA1030" i="222"/>
  <c r="BA1030" i="223"/>
  <c r="BA1030" i="224"/>
  <c r="BA1030" i="225"/>
  <c r="BA1030" i="226"/>
  <c r="BA1030" i="227"/>
  <c r="BA1030" i="228"/>
  <c r="AZ488" i="210"/>
  <c r="AZ488" i="214"/>
  <c r="AZ488" i="229"/>
  <c r="AZ488" i="216"/>
  <c r="AZ488" i="217"/>
  <c r="AZ488" i="218"/>
  <c r="AZ488" i="219"/>
  <c r="AZ488" i="220"/>
  <c r="AZ488" i="221"/>
  <c r="AZ488" i="222"/>
  <c r="AZ488" i="223"/>
  <c r="AZ488" i="224"/>
  <c r="AZ488" i="225"/>
  <c r="AZ488" i="226"/>
  <c r="AZ488" i="227"/>
  <c r="AZ488" i="228"/>
  <c r="G488" i="213"/>
  <c r="AZ23" i="210"/>
  <c r="AZ23" i="214"/>
  <c r="AZ23" i="229"/>
  <c r="AZ23" i="216"/>
  <c r="AZ23" i="217"/>
  <c r="AZ23" i="218"/>
  <c r="AZ23" i="219"/>
  <c r="AZ23" i="220"/>
  <c r="AZ23" i="221"/>
  <c r="AZ23" i="222"/>
  <c r="AZ23" i="223"/>
  <c r="AZ23" i="224"/>
  <c r="AZ23" i="225"/>
  <c r="AZ23" i="226"/>
  <c r="AZ23" i="227"/>
  <c r="AZ23" i="228"/>
  <c r="G23" i="213"/>
  <c r="BA366" i="210"/>
  <c r="BA366" i="214"/>
  <c r="BA366" i="229"/>
  <c r="BA366" i="216"/>
  <c r="BA366" i="217"/>
  <c r="BA366" i="218"/>
  <c r="BA366" i="219"/>
  <c r="BA366" i="220"/>
  <c r="BA366" i="221"/>
  <c r="BA366" i="222"/>
  <c r="BA366" i="223"/>
  <c r="BA366" i="224"/>
  <c r="BA366" i="225"/>
  <c r="BA366" i="226"/>
  <c r="BA366" i="227"/>
  <c r="BA366" i="228"/>
  <c r="BA917" i="210"/>
  <c r="BA917" i="214"/>
  <c r="BA917" i="229"/>
  <c r="BA917" i="216"/>
  <c r="BA917" i="217"/>
  <c r="BA917" i="218"/>
  <c r="BA917" i="219"/>
  <c r="BA917" i="220"/>
  <c r="BA917" i="221"/>
  <c r="BA917" i="222"/>
  <c r="BA917" i="223"/>
  <c r="BA917" i="224"/>
  <c r="BA917" i="225"/>
  <c r="BA917" i="226"/>
  <c r="BA917" i="227"/>
  <c r="BA917" i="228"/>
  <c r="BA80" i="210"/>
  <c r="BA80" i="214"/>
  <c r="BA80" i="229"/>
  <c r="BA80" i="216"/>
  <c r="BA80" i="217"/>
  <c r="BA80" i="218"/>
  <c r="BA80" i="219"/>
  <c r="BA80" i="220"/>
  <c r="BA80" i="221"/>
  <c r="BA80" i="222"/>
  <c r="BA80" i="223"/>
  <c r="BA80" i="224"/>
  <c r="BA80" i="225"/>
  <c r="BA80" i="226"/>
  <c r="BA80" i="227"/>
  <c r="BA80" i="228"/>
  <c r="BA604" i="210"/>
  <c r="BA604" i="214"/>
  <c r="BA604" i="229"/>
  <c r="BA604" i="216"/>
  <c r="BA604" i="217"/>
  <c r="BA604" i="218"/>
  <c r="BA604" i="219"/>
  <c r="BA604" i="220"/>
  <c r="BA604" i="221"/>
  <c r="BA604" i="222"/>
  <c r="BA604" i="223"/>
  <c r="BA604" i="224"/>
  <c r="BA604" i="225"/>
  <c r="BA604" i="226"/>
  <c r="BA604" i="227"/>
  <c r="BA604" i="228"/>
  <c r="BA680" i="210"/>
  <c r="BA680" i="214"/>
  <c r="BA680" i="229"/>
  <c r="BA680" i="216"/>
  <c r="BA680" i="217"/>
  <c r="BA680" i="218"/>
  <c r="BA680" i="219"/>
  <c r="BA680" i="220"/>
  <c r="BA680" i="221"/>
  <c r="BA680" i="222"/>
  <c r="BA680" i="223"/>
  <c r="BA680" i="224"/>
  <c r="BA680" i="225"/>
  <c r="BA680" i="226"/>
  <c r="BA680" i="227"/>
  <c r="BA680" i="228"/>
  <c r="AZ426" i="210"/>
  <c r="AZ426" i="214"/>
  <c r="AZ426" i="229"/>
  <c r="AZ426" i="216"/>
  <c r="AZ426" i="217"/>
  <c r="AZ426" i="218"/>
  <c r="AZ426" i="219"/>
  <c r="AZ426" i="220"/>
  <c r="AZ426" i="221"/>
  <c r="AZ426" i="222"/>
  <c r="AZ426" i="223"/>
  <c r="AZ426" i="224"/>
  <c r="AZ426" i="225"/>
  <c r="AZ426" i="226"/>
  <c r="AZ426" i="227"/>
  <c r="AZ426" i="228"/>
  <c r="BA22" i="210"/>
  <c r="BA22" i="214"/>
  <c r="BA22" i="229"/>
  <c r="BA22" i="216"/>
  <c r="BA22" i="217"/>
  <c r="BA22" i="218"/>
  <c r="BA22" i="219"/>
  <c r="BA22" i="220"/>
  <c r="BA22" i="221"/>
  <c r="BA22" i="222"/>
  <c r="BA22" i="223"/>
  <c r="BA22" i="224"/>
  <c r="BA22" i="225"/>
  <c r="BA22" i="226"/>
  <c r="BA22" i="227"/>
  <c r="BA22" i="228"/>
  <c r="BA246" i="210"/>
  <c r="BA246" i="214"/>
  <c r="BA246" i="229"/>
  <c r="BA246" i="216"/>
  <c r="BA246" i="217"/>
  <c r="BA246" i="218"/>
  <c r="BA246" i="219"/>
  <c r="BA246" i="220"/>
  <c r="BA246" i="221"/>
  <c r="BA246" i="222"/>
  <c r="BA246" i="223"/>
  <c r="BA246" i="224"/>
  <c r="BA246" i="225"/>
  <c r="BA246" i="226"/>
  <c r="BA246" i="227"/>
  <c r="BA246" i="228"/>
  <c r="BA170" i="210"/>
  <c r="BA170" i="214"/>
  <c r="BA170" i="229"/>
  <c r="BA170" i="216"/>
  <c r="BA170" i="217"/>
  <c r="BA170" i="218"/>
  <c r="BA170" i="219"/>
  <c r="BA170" i="220"/>
  <c r="BA170" i="221"/>
  <c r="BA170" i="222"/>
  <c r="BA170" i="223"/>
  <c r="BA170" i="224"/>
  <c r="BA170" i="225"/>
  <c r="BA170" i="226"/>
  <c r="BA170" i="227"/>
  <c r="BA170" i="228"/>
  <c r="BA708" i="210"/>
  <c r="BA708" i="214"/>
  <c r="BA708" i="229"/>
  <c r="BA708" i="216"/>
  <c r="BA708" i="217"/>
  <c r="BA708" i="218"/>
  <c r="BA708" i="219"/>
  <c r="BA708" i="220"/>
  <c r="BA708" i="221"/>
  <c r="BA708" i="222"/>
  <c r="BA708" i="223"/>
  <c r="BA708" i="224"/>
  <c r="BA708" i="225"/>
  <c r="BA708" i="226"/>
  <c r="BA708" i="227"/>
  <c r="BA708" i="228"/>
  <c r="BA598" i="210"/>
  <c r="BA598" i="214"/>
  <c r="BA598" i="229"/>
  <c r="BA598" i="216"/>
  <c r="BA598" i="217"/>
  <c r="BA598" i="218"/>
  <c r="BA598" i="219"/>
  <c r="BA598" i="220"/>
  <c r="BA598" i="221"/>
  <c r="BA598" i="222"/>
  <c r="BA598" i="223"/>
  <c r="BA598" i="224"/>
  <c r="BA598" i="225"/>
  <c r="BA598" i="226"/>
  <c r="BA598" i="227"/>
  <c r="BA598" i="228"/>
  <c r="BA174" i="210"/>
  <c r="BA174" i="214"/>
  <c r="BA174" i="229"/>
  <c r="BA174" i="216"/>
  <c r="BA174" i="217"/>
  <c r="BA174" i="218"/>
  <c r="BA174" i="219"/>
  <c r="BA174" i="220"/>
  <c r="BA174" i="221"/>
  <c r="BA174" i="222"/>
  <c r="BA174" i="223"/>
  <c r="BA174" i="224"/>
  <c r="BA174" i="225"/>
  <c r="BA174" i="226"/>
  <c r="BA174" i="227"/>
  <c r="BA174" i="228"/>
  <c r="G1031" i="213"/>
  <c r="AZ1031" i="210"/>
  <c r="AZ1031" i="214"/>
  <c r="AZ1031" i="229"/>
  <c r="AZ1031" i="216"/>
  <c r="AZ1031" i="217"/>
  <c r="AZ1031" i="218"/>
  <c r="AZ1031" i="219"/>
  <c r="AZ1031" i="220"/>
  <c r="AZ1031" i="221"/>
  <c r="AZ1031" i="222"/>
  <c r="AZ1031" i="223"/>
  <c r="AZ1031" i="224"/>
  <c r="AZ1031" i="225"/>
  <c r="AZ1031" i="226"/>
  <c r="AZ1031" i="227"/>
  <c r="AZ1031" i="228"/>
  <c r="AZ278" i="210"/>
  <c r="AZ278" i="214"/>
  <c r="AZ278" i="229"/>
  <c r="AZ278" i="216"/>
  <c r="AZ278" i="217"/>
  <c r="AZ278" i="218"/>
  <c r="AZ278" i="219"/>
  <c r="AZ278" i="220"/>
  <c r="AZ278" i="221"/>
  <c r="AZ278" i="222"/>
  <c r="AZ278" i="223"/>
  <c r="AZ278" i="224"/>
  <c r="AZ278" i="225"/>
  <c r="AZ278" i="226"/>
  <c r="AZ278" i="227"/>
  <c r="AZ278" i="228"/>
  <c r="G103" i="213"/>
  <c r="AZ103" i="210"/>
  <c r="AZ103" i="214"/>
  <c r="AZ103" i="229"/>
  <c r="AZ103" i="216"/>
  <c r="AZ103" i="217"/>
  <c r="AZ103" i="218"/>
  <c r="AZ103" i="219"/>
  <c r="AZ103" i="220"/>
  <c r="AZ103" i="221"/>
  <c r="AZ103" i="222"/>
  <c r="AZ103" i="224"/>
  <c r="AZ103" i="225"/>
  <c r="AZ103" i="226"/>
  <c r="AZ103" i="223"/>
  <c r="AZ103" i="227"/>
  <c r="AZ103" i="228"/>
  <c r="BA988" i="210"/>
  <c r="BA988" i="214"/>
  <c r="BA988" i="229"/>
  <c r="BA988" i="216"/>
  <c r="BA988" i="217"/>
  <c r="BA988" i="218"/>
  <c r="BA988" i="219"/>
  <c r="BA988" i="220"/>
  <c r="BA988" i="221"/>
  <c r="BA988" i="222"/>
  <c r="BA988" i="223"/>
  <c r="BA988" i="224"/>
  <c r="BA988" i="225"/>
  <c r="BA988" i="226"/>
  <c r="BA988" i="227"/>
  <c r="BA988" i="228"/>
  <c r="BA572" i="210"/>
  <c r="BA572" i="214"/>
  <c r="BA572" i="229"/>
  <c r="BA572" i="216"/>
  <c r="BA572" i="217"/>
  <c r="BA572" i="218"/>
  <c r="BA572" i="219"/>
  <c r="BA572" i="220"/>
  <c r="BA572" i="221"/>
  <c r="BA572" i="222"/>
  <c r="BA572" i="223"/>
  <c r="BA572" i="224"/>
  <c r="BA572" i="225"/>
  <c r="BA572" i="226"/>
  <c r="BA572" i="227"/>
  <c r="BA572" i="228"/>
  <c r="BA696" i="210"/>
  <c r="BA696" i="214"/>
  <c r="BA696" i="229"/>
  <c r="BA696" i="216"/>
  <c r="BA696" i="217"/>
  <c r="BA696" i="218"/>
  <c r="BA696" i="219"/>
  <c r="BA696" i="220"/>
  <c r="BA696" i="221"/>
  <c r="BA696" i="222"/>
  <c r="BA696" i="223"/>
  <c r="BA696" i="224"/>
  <c r="BA696" i="225"/>
  <c r="BA696" i="226"/>
  <c r="BA696" i="227"/>
  <c r="BA696" i="228"/>
  <c r="BA384" i="210"/>
  <c r="BA384" i="214"/>
  <c r="BA384" i="229"/>
  <c r="BA384" i="216"/>
  <c r="BA384" i="217"/>
  <c r="BA384" i="218"/>
  <c r="BA384" i="219"/>
  <c r="BA384" i="220"/>
  <c r="BA384" i="221"/>
  <c r="BA384" i="222"/>
  <c r="BA384" i="223"/>
  <c r="BA384" i="224"/>
  <c r="BA384" i="225"/>
  <c r="BA384" i="226"/>
  <c r="BA384" i="227"/>
  <c r="BA384" i="228"/>
  <c r="AZ163" i="210"/>
  <c r="AZ163" i="214"/>
  <c r="AZ163" i="229"/>
  <c r="AZ163" i="216"/>
  <c r="AZ163" i="217"/>
  <c r="AZ163" i="218"/>
  <c r="AZ163" i="219"/>
  <c r="AZ163" i="220"/>
  <c r="AZ163" i="221"/>
  <c r="AZ163" i="222"/>
  <c r="AZ163" i="223"/>
  <c r="AZ163" i="224"/>
  <c r="AZ163" i="225"/>
  <c r="AZ163" i="226"/>
  <c r="AZ163" i="227"/>
  <c r="AZ163" i="228"/>
  <c r="BA142" i="210"/>
  <c r="BA142" i="214"/>
  <c r="BA142" i="229"/>
  <c r="BA142" i="216"/>
  <c r="BA142" i="217"/>
  <c r="BA142" i="218"/>
  <c r="BA142" i="219"/>
  <c r="BA142" i="220"/>
  <c r="BA142" i="221"/>
  <c r="BA142" i="222"/>
  <c r="BA142" i="223"/>
  <c r="BA142" i="224"/>
  <c r="BA142" i="225"/>
  <c r="BA142" i="226"/>
  <c r="BA142" i="227"/>
  <c r="BA142" i="228"/>
  <c r="BA455" i="210"/>
  <c r="BA455" i="214"/>
  <c r="BA455" i="229"/>
  <c r="BA455" i="216"/>
  <c r="BA455" i="217"/>
  <c r="BA455" i="218"/>
  <c r="BA455" i="219"/>
  <c r="BA455" i="220"/>
  <c r="BA455" i="221"/>
  <c r="BA455" i="222"/>
  <c r="BA455" i="223"/>
  <c r="BA455" i="224"/>
  <c r="BA455" i="225"/>
  <c r="BA455" i="226"/>
  <c r="BA455" i="227"/>
  <c r="BA455" i="228"/>
  <c r="AZ599" i="210"/>
  <c r="AZ599" i="214"/>
  <c r="AZ599" i="229"/>
  <c r="AZ599" i="216"/>
  <c r="AZ599" i="217"/>
  <c r="AZ599" i="218"/>
  <c r="AZ599" i="219"/>
  <c r="AZ599" i="220"/>
  <c r="AZ599" i="221"/>
  <c r="AZ599" i="222"/>
  <c r="AZ599" i="223"/>
  <c r="AZ599" i="224"/>
  <c r="AZ599" i="225"/>
  <c r="AZ599" i="226"/>
  <c r="AZ599" i="227"/>
  <c r="AZ599" i="228"/>
  <c r="G599" i="213"/>
  <c r="BA214" i="210"/>
  <c r="BA214" i="214"/>
  <c r="BA214" i="229"/>
  <c r="BA214" i="216"/>
  <c r="BA214" i="217"/>
  <c r="BA214" i="218"/>
  <c r="BA214" i="219"/>
  <c r="BA214" i="220"/>
  <c r="BA214" i="221"/>
  <c r="BA214" i="222"/>
  <c r="BA214" i="223"/>
  <c r="BA214" i="224"/>
  <c r="BA214" i="225"/>
  <c r="BA214" i="226"/>
  <c r="BA214" i="227"/>
  <c r="BA214" i="228"/>
  <c r="BA107" i="210"/>
  <c r="BA107" i="214"/>
  <c r="BA107" i="229"/>
  <c r="BA107" i="216"/>
  <c r="BA107" i="217"/>
  <c r="BA107" i="218"/>
  <c r="BA107" i="219"/>
  <c r="BA107" i="220"/>
  <c r="BA107" i="221"/>
  <c r="BA107" i="222"/>
  <c r="BA107" i="223"/>
  <c r="BA107" i="224"/>
  <c r="BA107" i="225"/>
  <c r="BA107" i="226"/>
  <c r="BA107" i="227"/>
  <c r="BA107" i="228"/>
  <c r="BA277" i="210"/>
  <c r="BA277" i="214"/>
  <c r="BA277" i="229"/>
  <c r="BA277" i="216"/>
  <c r="BA277" i="217"/>
  <c r="BA277" i="218"/>
  <c r="BA277" i="219"/>
  <c r="BA277" i="220"/>
  <c r="BA277" i="221"/>
  <c r="BA277" i="222"/>
  <c r="BA277" i="223"/>
  <c r="BA277" i="224"/>
  <c r="BA277" i="225"/>
  <c r="BA277" i="226"/>
  <c r="BA277" i="227"/>
  <c r="BA277" i="228"/>
  <c r="G989" i="213"/>
  <c r="AZ989" i="210"/>
  <c r="AZ989" i="214"/>
  <c r="AZ989" i="229"/>
  <c r="AZ989" i="216"/>
  <c r="AZ989" i="217"/>
  <c r="AZ989" i="218"/>
  <c r="AZ989" i="219"/>
  <c r="AZ989" i="220"/>
  <c r="AZ989" i="221"/>
  <c r="AZ989" i="222"/>
  <c r="AZ989" i="223"/>
  <c r="AZ989" i="224"/>
  <c r="AZ989" i="225"/>
  <c r="AZ989" i="226"/>
  <c r="AZ989" i="227"/>
  <c r="AZ989" i="228"/>
  <c r="G697" i="213"/>
  <c r="AZ697" i="210"/>
  <c r="AZ697" i="214"/>
  <c r="AZ697" i="229"/>
  <c r="AZ697" i="216"/>
  <c r="AZ697" i="217"/>
  <c r="AZ697" i="218"/>
  <c r="AZ697" i="219"/>
  <c r="AZ697" i="220"/>
  <c r="AZ697" i="221"/>
  <c r="AZ697" i="222"/>
  <c r="AZ697" i="223"/>
  <c r="AZ697" i="224"/>
  <c r="AZ697" i="225"/>
  <c r="AZ697" i="226"/>
  <c r="AZ697" i="227"/>
  <c r="AZ697" i="228"/>
  <c r="BA130" i="210"/>
  <c r="BA130" i="214"/>
  <c r="BA130" i="229"/>
  <c r="BA130" i="216"/>
  <c r="BA130" i="217"/>
  <c r="BA130" i="218"/>
  <c r="BA130" i="219"/>
  <c r="BA130" i="220"/>
  <c r="BA130" i="221"/>
  <c r="BA130" i="222"/>
  <c r="BA130" i="223"/>
  <c r="BA130" i="224"/>
  <c r="BA130" i="225"/>
  <c r="BA130" i="226"/>
  <c r="BA130" i="227"/>
  <c r="BA130" i="228"/>
  <c r="AZ841" i="210"/>
  <c r="AZ841" i="214"/>
  <c r="AZ841" i="229"/>
  <c r="AZ841" i="216"/>
  <c r="AZ841" i="217"/>
  <c r="AZ841" i="218"/>
  <c r="AZ841" i="219"/>
  <c r="AZ841" i="220"/>
  <c r="AZ841" i="221"/>
  <c r="AZ841" i="222"/>
  <c r="AZ841" i="223"/>
  <c r="AZ841" i="224"/>
  <c r="AZ841" i="225"/>
  <c r="AZ841" i="226"/>
  <c r="AZ841" i="227"/>
  <c r="AZ841" i="228"/>
  <c r="G841" i="213"/>
  <c r="G278" i="213"/>
  <c r="G270" i="213"/>
  <c r="G195" i="213"/>
  <c r="G163" i="213"/>
  <c r="G573" i="213"/>
  <c r="G385" i="213"/>
  <c r="G215" i="213"/>
  <c r="G223" i="213"/>
  <c r="G204" i="213"/>
  <c r="G108" i="213"/>
  <c r="G47" i="213"/>
  <c r="G315" i="213"/>
  <c r="G426" i="213"/>
  <c r="G1057" i="213"/>
  <c r="G593" i="213"/>
  <c r="AU12" i="53"/>
  <c r="AL12" i="53"/>
  <c r="AJ12" i="53"/>
  <c r="Q23" i="53"/>
  <c r="Q20" i="53"/>
  <c r="AB12" i="53"/>
  <c r="P25" i="53"/>
  <c r="V12" i="53"/>
  <c r="P15" i="53"/>
  <c r="P27" i="53"/>
  <c r="Q14" i="53"/>
  <c r="P24" i="53"/>
  <c r="P20" i="53"/>
  <c r="Q26" i="53"/>
  <c r="P16" i="53"/>
  <c r="Q15" i="53"/>
  <c r="AY12" i="53"/>
  <c r="AK12" i="53"/>
  <c r="AG12" i="53"/>
  <c r="Q24" i="53"/>
  <c r="Q13" i="53"/>
  <c r="AA12" i="53"/>
  <c r="P17" i="53"/>
  <c r="Q22" i="53"/>
  <c r="AN12" i="53"/>
  <c r="Y12" i="53"/>
  <c r="AZ12" i="53"/>
  <c r="Q19" i="53"/>
  <c r="P18" i="53"/>
  <c r="Q27" i="53"/>
  <c r="Z12" i="53"/>
  <c r="BA1057" i="210" l="1"/>
  <c r="BA1057" i="214"/>
  <c r="BA1057" i="229"/>
  <c r="BA1057" i="216"/>
  <c r="BA1057" i="217"/>
  <c r="BA1057" i="218"/>
  <c r="BA1057" i="219"/>
  <c r="BA1057" i="220"/>
  <c r="BA1057" i="221"/>
  <c r="BA1057" i="222"/>
  <c r="BA1057" i="223"/>
  <c r="BA1057" i="224"/>
  <c r="BA1057" i="225"/>
  <c r="BA1057" i="226"/>
  <c r="BA1057" i="227"/>
  <c r="BA1057" i="228"/>
  <c r="BA426" i="210"/>
  <c r="BA426" i="214"/>
  <c r="BA426" i="229"/>
  <c r="BA426" i="216"/>
  <c r="BA426" i="217"/>
  <c r="BA426" i="218"/>
  <c r="BA426" i="219"/>
  <c r="BA426" i="220"/>
  <c r="BA426" i="221"/>
  <c r="BA426" i="222"/>
  <c r="BA426" i="223"/>
  <c r="BA426" i="224"/>
  <c r="BA426" i="225"/>
  <c r="BA426" i="226"/>
  <c r="BA426" i="227"/>
  <c r="BA426" i="228"/>
  <c r="G196" i="213"/>
  <c r="AZ196" i="210"/>
  <c r="AZ196" i="214"/>
  <c r="AZ196" i="229"/>
  <c r="AZ196" i="216"/>
  <c r="AZ196" i="217"/>
  <c r="AZ196" i="218"/>
  <c r="AZ196" i="219"/>
  <c r="AZ196" i="220"/>
  <c r="AZ196" i="221"/>
  <c r="AZ196" i="222"/>
  <c r="AZ196" i="223"/>
  <c r="AZ196" i="224"/>
  <c r="AZ196" i="225"/>
  <c r="AZ196" i="226"/>
  <c r="AZ196" i="227"/>
  <c r="AZ196" i="228"/>
  <c r="BA103" i="210"/>
  <c r="BA103" i="214"/>
  <c r="BA103" i="229"/>
  <c r="BA103" i="216"/>
  <c r="BA103" i="217"/>
  <c r="BA103" i="218"/>
  <c r="BA103" i="219"/>
  <c r="BA103" i="220"/>
  <c r="BA103" i="221"/>
  <c r="BA103" i="222"/>
  <c r="BA103" i="223"/>
  <c r="BA103" i="224"/>
  <c r="BA103" i="225"/>
  <c r="BA103" i="226"/>
  <c r="BA103" i="227"/>
  <c r="BA103" i="228"/>
  <c r="G489" i="213"/>
  <c r="AZ489" i="210"/>
  <c r="AZ489" i="214"/>
  <c r="AZ489" i="229"/>
  <c r="AZ489" i="216"/>
  <c r="AZ489" i="217"/>
  <c r="AZ489" i="218"/>
  <c r="AZ489" i="219"/>
  <c r="AZ489" i="220"/>
  <c r="AZ489" i="221"/>
  <c r="AZ489" i="222"/>
  <c r="AZ489" i="223"/>
  <c r="AZ489" i="224"/>
  <c r="AZ489" i="225"/>
  <c r="AZ489" i="226"/>
  <c r="AZ489" i="227"/>
  <c r="AZ489" i="228"/>
  <c r="BA587" i="210"/>
  <c r="BA587" i="214"/>
  <c r="BA587" i="229"/>
  <c r="BA587" i="216"/>
  <c r="BA587" i="217"/>
  <c r="BA587" i="218"/>
  <c r="BA587" i="219"/>
  <c r="BA587" i="220"/>
  <c r="BA587" i="221"/>
  <c r="BA587" i="222"/>
  <c r="BA587" i="223"/>
  <c r="BA587" i="224"/>
  <c r="BA587" i="225"/>
  <c r="BA587" i="226"/>
  <c r="BA587" i="227"/>
  <c r="BA587" i="228"/>
  <c r="BA1011" i="210"/>
  <c r="BA1011" i="214"/>
  <c r="BA1011" i="229"/>
  <c r="BA1011" i="216"/>
  <c r="BA1011" i="217"/>
  <c r="BA1011" i="218"/>
  <c r="BA1011" i="219"/>
  <c r="BA1011" i="220"/>
  <c r="BA1011" i="221"/>
  <c r="BA1011" i="222"/>
  <c r="BA1011" i="223"/>
  <c r="BA1011" i="224"/>
  <c r="BA1011" i="225"/>
  <c r="BA1011" i="226"/>
  <c r="BA1011" i="227"/>
  <c r="BA1011" i="228"/>
  <c r="G842" i="213"/>
  <c r="AZ842" i="210"/>
  <c r="AZ842" i="214"/>
  <c r="AZ842" i="229"/>
  <c r="AZ842" i="216"/>
  <c r="AZ842" i="217"/>
  <c r="AZ842" i="218"/>
  <c r="AZ842" i="219"/>
  <c r="AZ842" i="220"/>
  <c r="AZ842" i="221"/>
  <c r="AZ842" i="222"/>
  <c r="AZ842" i="223"/>
  <c r="AZ842" i="224"/>
  <c r="AZ842" i="225"/>
  <c r="AZ842" i="226"/>
  <c r="AZ842" i="227"/>
  <c r="AZ842" i="228"/>
  <c r="BA385" i="210"/>
  <c r="BA385" i="214"/>
  <c r="BA385" i="229"/>
  <c r="BA385" i="216"/>
  <c r="BA385" i="217"/>
  <c r="BA385" i="218"/>
  <c r="BA385" i="219"/>
  <c r="BA385" i="220"/>
  <c r="BA385" i="221"/>
  <c r="BA385" i="222"/>
  <c r="BA385" i="223"/>
  <c r="BA385" i="224"/>
  <c r="BA385" i="225"/>
  <c r="BA385" i="226"/>
  <c r="BA385" i="227"/>
  <c r="BA385" i="228"/>
  <c r="AZ205" i="210"/>
  <c r="AZ205" i="214"/>
  <c r="AZ205" i="229"/>
  <c r="AZ205" i="216"/>
  <c r="AZ205" i="217"/>
  <c r="AZ205" i="218"/>
  <c r="AZ205" i="219"/>
  <c r="AZ205" i="220"/>
  <c r="AZ205" i="221"/>
  <c r="AZ205" i="222"/>
  <c r="AZ205" i="223"/>
  <c r="AZ205" i="224"/>
  <c r="AZ205" i="225"/>
  <c r="AZ205" i="226"/>
  <c r="AZ205" i="227"/>
  <c r="AZ205" i="228"/>
  <c r="AZ427" i="210"/>
  <c r="AZ427" i="214"/>
  <c r="AZ427" i="229"/>
  <c r="AZ427" i="216"/>
  <c r="AZ427" i="217"/>
  <c r="AZ427" i="218"/>
  <c r="AZ427" i="219"/>
  <c r="AZ427" i="220"/>
  <c r="AZ427" i="221"/>
  <c r="AZ427" i="222"/>
  <c r="AZ427" i="223"/>
  <c r="AZ427" i="224"/>
  <c r="AZ427" i="225"/>
  <c r="AZ427" i="226"/>
  <c r="AZ427" i="227"/>
  <c r="AZ427" i="228"/>
  <c r="BA204" i="210"/>
  <c r="BA204" i="214"/>
  <c r="BA204" i="229"/>
  <c r="BA204" i="216"/>
  <c r="BA204" i="217"/>
  <c r="BA204" i="218"/>
  <c r="BA204" i="219"/>
  <c r="BA204" i="220"/>
  <c r="BA204" i="221"/>
  <c r="BA204" i="222"/>
  <c r="BA204" i="223"/>
  <c r="BA204" i="224"/>
  <c r="BA204" i="225"/>
  <c r="BA204" i="226"/>
  <c r="BA204" i="227"/>
  <c r="BA204" i="228"/>
  <c r="BA195" i="210"/>
  <c r="BA195" i="214"/>
  <c r="BA195" i="229"/>
  <c r="BA195" i="216"/>
  <c r="BA195" i="217"/>
  <c r="BA195" i="218"/>
  <c r="BA195" i="219"/>
  <c r="BA195" i="220"/>
  <c r="BA195" i="221"/>
  <c r="BA195" i="222"/>
  <c r="BA195" i="223"/>
  <c r="BA195" i="224"/>
  <c r="BA195" i="225"/>
  <c r="BA195" i="226"/>
  <c r="BA195" i="227"/>
  <c r="BA195" i="228"/>
  <c r="G600" i="213"/>
  <c r="AZ600" i="210"/>
  <c r="AZ600" i="214"/>
  <c r="AZ600" i="229"/>
  <c r="AZ600" i="216"/>
  <c r="AZ600" i="217"/>
  <c r="AZ600" i="218"/>
  <c r="AZ600" i="219"/>
  <c r="AZ600" i="220"/>
  <c r="AZ600" i="221"/>
  <c r="AZ600" i="222"/>
  <c r="AZ600" i="223"/>
  <c r="AZ600" i="224"/>
  <c r="AZ600" i="225"/>
  <c r="AZ600" i="226"/>
  <c r="AZ600" i="227"/>
  <c r="AZ600" i="228"/>
  <c r="BA1031" i="210"/>
  <c r="BA1031" i="214"/>
  <c r="BA1031" i="229"/>
  <c r="BA1031" i="216"/>
  <c r="BA1031" i="217"/>
  <c r="BA1031" i="218"/>
  <c r="BA1031" i="219"/>
  <c r="BA1031" i="220"/>
  <c r="BA1031" i="221"/>
  <c r="BA1031" i="222"/>
  <c r="BA1031" i="223"/>
  <c r="BA1031" i="224"/>
  <c r="BA1031" i="225"/>
  <c r="BA1031" i="226"/>
  <c r="BA1031" i="227"/>
  <c r="BA1031" i="228"/>
  <c r="BA23" i="210"/>
  <c r="BA23" i="214"/>
  <c r="BA23" i="229"/>
  <c r="BA23" i="216"/>
  <c r="BA23" i="217"/>
  <c r="BA23" i="218"/>
  <c r="BA23" i="219"/>
  <c r="BA23" i="220"/>
  <c r="BA23" i="221"/>
  <c r="BA23" i="222"/>
  <c r="BA23" i="223"/>
  <c r="BA23" i="224"/>
  <c r="BA23" i="225"/>
  <c r="BA23" i="226"/>
  <c r="BA23" i="227"/>
  <c r="BA23" i="228"/>
  <c r="BA180" i="210"/>
  <c r="BA180" i="214"/>
  <c r="BA180" i="229"/>
  <c r="BA180" i="216"/>
  <c r="BA180" i="217"/>
  <c r="BA180" i="218"/>
  <c r="BA180" i="219"/>
  <c r="BA180" i="220"/>
  <c r="BA180" i="221"/>
  <c r="BA180" i="222"/>
  <c r="BA180" i="223"/>
  <c r="BA180" i="224"/>
  <c r="BA180" i="225"/>
  <c r="BA180" i="226"/>
  <c r="BA180" i="227"/>
  <c r="BA180" i="228"/>
  <c r="AZ82" i="210"/>
  <c r="AZ82" i="214"/>
  <c r="AZ82" i="229"/>
  <c r="AZ82" i="216"/>
  <c r="AZ82" i="217"/>
  <c r="AZ82" i="218"/>
  <c r="AZ82" i="219"/>
  <c r="AZ82" i="220"/>
  <c r="AZ82" i="221"/>
  <c r="AZ82" i="222"/>
  <c r="AZ82" i="223"/>
  <c r="AZ82" i="224"/>
  <c r="AZ82" i="225"/>
  <c r="AZ82" i="226"/>
  <c r="AZ82" i="227"/>
  <c r="AZ82" i="228"/>
  <c r="G82" i="213"/>
  <c r="BA151" i="210"/>
  <c r="BA151" i="214"/>
  <c r="BA151" i="229"/>
  <c r="BA151" i="216"/>
  <c r="BA151" i="217"/>
  <c r="BA151" i="218"/>
  <c r="BA151" i="219"/>
  <c r="BA151" i="220"/>
  <c r="BA151" i="221"/>
  <c r="BA151" i="222"/>
  <c r="BA151" i="223"/>
  <c r="BA151" i="224"/>
  <c r="BA151" i="225"/>
  <c r="BA151" i="226"/>
  <c r="BA151" i="227"/>
  <c r="BA151" i="228"/>
  <c r="BA175" i="210"/>
  <c r="BA175" i="214"/>
  <c r="BA175" i="229"/>
  <c r="BA175" i="216"/>
  <c r="BA175" i="217"/>
  <c r="BA175" i="218"/>
  <c r="BA175" i="219"/>
  <c r="BA175" i="220"/>
  <c r="BA175" i="221"/>
  <c r="BA175" i="222"/>
  <c r="BA175" i="223"/>
  <c r="BA175" i="224"/>
  <c r="BA175" i="225"/>
  <c r="BA175" i="226"/>
  <c r="BA175" i="227"/>
  <c r="BA175" i="228"/>
  <c r="BA81" i="210"/>
  <c r="BA81" i="214"/>
  <c r="BA81" i="229"/>
  <c r="BA81" i="216"/>
  <c r="BA81" i="217"/>
  <c r="BA81" i="218"/>
  <c r="BA81" i="219"/>
  <c r="BA81" i="220"/>
  <c r="BA81" i="221"/>
  <c r="BA81" i="222"/>
  <c r="BA81" i="223"/>
  <c r="BA81" i="224"/>
  <c r="BA81" i="225"/>
  <c r="BA81" i="226"/>
  <c r="BA81" i="227"/>
  <c r="BA81" i="228"/>
  <c r="G1058" i="213"/>
  <c r="AZ1058" i="210"/>
  <c r="AZ1058" i="214"/>
  <c r="AZ1058" i="229"/>
  <c r="AZ1058" i="216"/>
  <c r="AZ1058" i="217"/>
  <c r="AZ1058" i="218"/>
  <c r="AZ1058" i="219"/>
  <c r="AZ1058" i="220"/>
  <c r="AZ1058" i="221"/>
  <c r="AZ1058" i="222"/>
  <c r="AZ1058" i="223"/>
  <c r="AZ1058" i="224"/>
  <c r="AZ1058" i="225"/>
  <c r="AZ1058" i="226"/>
  <c r="AZ1058" i="227"/>
  <c r="AZ1058" i="228"/>
  <c r="BA599" i="210"/>
  <c r="BA599" i="214"/>
  <c r="BA599" i="229"/>
  <c r="BA599" i="216"/>
  <c r="BA599" i="217"/>
  <c r="BA599" i="218"/>
  <c r="BA599" i="219"/>
  <c r="BA599" i="220"/>
  <c r="BA599" i="221"/>
  <c r="BA599" i="222"/>
  <c r="BA599" i="223"/>
  <c r="BA599" i="224"/>
  <c r="BA599" i="225"/>
  <c r="BA599" i="226"/>
  <c r="BA599" i="227"/>
  <c r="BA599" i="228"/>
  <c r="AZ271" i="210"/>
  <c r="AZ271" i="214"/>
  <c r="AZ271" i="229"/>
  <c r="AZ271" i="216"/>
  <c r="AZ271" i="217"/>
  <c r="AZ271" i="218"/>
  <c r="AZ271" i="219"/>
  <c r="AZ271" i="220"/>
  <c r="AZ271" i="221"/>
  <c r="AZ271" i="223"/>
  <c r="AZ271" i="222"/>
  <c r="AZ271" i="224"/>
  <c r="AZ271" i="225"/>
  <c r="AZ271" i="226"/>
  <c r="AZ271" i="227"/>
  <c r="AZ271" i="228"/>
  <c r="BA1049" i="210"/>
  <c r="BA1049" i="214"/>
  <c r="BA1049" i="229"/>
  <c r="BA1049" i="216"/>
  <c r="BA1049" i="217"/>
  <c r="BA1049" i="218"/>
  <c r="BA1049" i="219"/>
  <c r="BA1049" i="220"/>
  <c r="BA1049" i="221"/>
  <c r="BA1049" i="222"/>
  <c r="BA1049" i="223"/>
  <c r="BA1049" i="224"/>
  <c r="BA1049" i="225"/>
  <c r="BA1049" i="226"/>
  <c r="BA1049" i="227"/>
  <c r="BA1049" i="228"/>
  <c r="AZ109" i="210"/>
  <c r="AZ109" i="214"/>
  <c r="AZ109" i="229"/>
  <c r="AZ109" i="216"/>
  <c r="AZ109" i="217"/>
  <c r="AZ109" i="218"/>
  <c r="AZ109" i="219"/>
  <c r="AZ109" i="220"/>
  <c r="AZ109" i="221"/>
  <c r="AZ109" i="222"/>
  <c r="AZ109" i="223"/>
  <c r="AZ109" i="224"/>
  <c r="AZ109" i="225"/>
  <c r="AZ109" i="226"/>
  <c r="AZ109" i="227"/>
  <c r="AZ109" i="228"/>
  <c r="AZ316" i="210"/>
  <c r="AZ316" i="214"/>
  <c r="AZ316" i="229"/>
  <c r="AZ316" i="216"/>
  <c r="AZ316" i="217"/>
  <c r="AZ316" i="218"/>
  <c r="AZ316" i="219"/>
  <c r="AZ316" i="220"/>
  <c r="AZ316" i="221"/>
  <c r="AZ316" i="222"/>
  <c r="AZ316" i="223"/>
  <c r="AZ316" i="224"/>
  <c r="AZ316" i="225"/>
  <c r="AZ316" i="226"/>
  <c r="AZ316" i="227"/>
  <c r="AZ316" i="228"/>
  <c r="AZ574" i="210"/>
  <c r="AZ574" i="214"/>
  <c r="AZ574" i="229"/>
  <c r="AZ574" i="216"/>
  <c r="AZ574" i="217"/>
  <c r="AZ574" i="219"/>
  <c r="AZ574" i="218"/>
  <c r="AZ574" i="220"/>
  <c r="AZ574" i="221"/>
  <c r="AZ574" i="222"/>
  <c r="AZ574" i="223"/>
  <c r="AZ574" i="224"/>
  <c r="AZ574" i="225"/>
  <c r="AZ574" i="226"/>
  <c r="AZ574" i="227"/>
  <c r="AZ574" i="228"/>
  <c r="AZ24" i="210"/>
  <c r="AZ24" i="214"/>
  <c r="AZ24" i="229"/>
  <c r="AZ24" i="216"/>
  <c r="AZ24" i="217"/>
  <c r="AZ24" i="218"/>
  <c r="AZ24" i="219"/>
  <c r="AZ24" i="220"/>
  <c r="AZ24" i="221"/>
  <c r="AZ24" i="222"/>
  <c r="AZ24" i="223"/>
  <c r="AZ24" i="224"/>
  <c r="AZ24" i="225"/>
  <c r="AZ24" i="226"/>
  <c r="AZ24" i="227"/>
  <c r="AZ24" i="228"/>
  <c r="G24" i="213"/>
  <c r="BA315" i="210"/>
  <c r="BA315" i="214"/>
  <c r="BA315" i="229"/>
  <c r="BA315" i="216"/>
  <c r="BA315" i="217"/>
  <c r="BA315" i="218"/>
  <c r="BA315" i="219"/>
  <c r="BA315" i="220"/>
  <c r="BA315" i="221"/>
  <c r="BA315" i="222"/>
  <c r="BA315" i="223"/>
  <c r="BA315" i="224"/>
  <c r="BA315" i="225"/>
  <c r="BA315" i="226"/>
  <c r="BA315" i="227"/>
  <c r="BA315" i="228"/>
  <c r="BA573" i="210"/>
  <c r="BA573" i="214"/>
  <c r="BA573" i="229"/>
  <c r="BA573" i="216"/>
  <c r="BA573" i="217"/>
  <c r="BA573" i="218"/>
  <c r="BA573" i="219"/>
  <c r="BA573" i="220"/>
  <c r="BA573" i="221"/>
  <c r="BA573" i="222"/>
  <c r="BA573" i="223"/>
  <c r="BA573" i="224"/>
  <c r="BA573" i="225"/>
  <c r="BA573" i="226"/>
  <c r="BA573" i="227"/>
  <c r="BA573" i="228"/>
  <c r="G594" i="213"/>
  <c r="AZ594" i="210"/>
  <c r="AZ594" i="214"/>
  <c r="AZ594" i="229"/>
  <c r="AZ594" i="216"/>
  <c r="AZ594" i="217"/>
  <c r="AZ594" i="218"/>
  <c r="AZ594" i="219"/>
  <c r="AZ594" i="220"/>
  <c r="AZ594" i="221"/>
  <c r="AZ594" i="222"/>
  <c r="AZ594" i="223"/>
  <c r="AZ594" i="224"/>
  <c r="AZ594" i="225"/>
  <c r="AZ594" i="226"/>
  <c r="AZ594" i="227"/>
  <c r="AZ594" i="228"/>
  <c r="AZ164" i="210"/>
  <c r="AZ164" i="214"/>
  <c r="AZ164" i="229"/>
  <c r="AZ164" i="216"/>
  <c r="AZ164" i="217"/>
  <c r="AZ164" i="218"/>
  <c r="AZ164" i="219"/>
  <c r="AZ164" i="220"/>
  <c r="AZ164" i="221"/>
  <c r="AZ164" i="222"/>
  <c r="AZ164" i="223"/>
  <c r="AZ164" i="224"/>
  <c r="AZ164" i="225"/>
  <c r="AZ164" i="226"/>
  <c r="AZ164" i="227"/>
  <c r="AZ164" i="228"/>
  <c r="AZ224" i="210"/>
  <c r="AZ224" i="214"/>
  <c r="AZ224" i="229"/>
  <c r="AZ224" i="216"/>
  <c r="AZ224" i="217"/>
  <c r="AZ224" i="218"/>
  <c r="AZ224" i="219"/>
  <c r="AZ224" i="220"/>
  <c r="AZ224" i="221"/>
  <c r="AZ224" i="223"/>
  <c r="AZ224" i="222"/>
  <c r="AZ224" i="224"/>
  <c r="AZ224" i="225"/>
  <c r="AZ224" i="226"/>
  <c r="AZ224" i="227"/>
  <c r="AZ224" i="228"/>
  <c r="BA270" i="210"/>
  <c r="BA270" i="214"/>
  <c r="BA270" i="229"/>
  <c r="BA270" i="216"/>
  <c r="BA270" i="217"/>
  <c r="BA270" i="218"/>
  <c r="BA270" i="219"/>
  <c r="BA270" i="220"/>
  <c r="BA270" i="221"/>
  <c r="BA270" i="222"/>
  <c r="BA270" i="223"/>
  <c r="BA270" i="224"/>
  <c r="BA270" i="225"/>
  <c r="BA270" i="226"/>
  <c r="BA270" i="227"/>
  <c r="BA270" i="228"/>
  <c r="BA223" i="210"/>
  <c r="BA223" i="214"/>
  <c r="BA223" i="229"/>
  <c r="BA223" i="216"/>
  <c r="BA223" i="217"/>
  <c r="BA223" i="218"/>
  <c r="BA223" i="219"/>
  <c r="BA223" i="220"/>
  <c r="BA223" i="221"/>
  <c r="BA223" i="222"/>
  <c r="BA223" i="223"/>
  <c r="BA223" i="224"/>
  <c r="BA223" i="225"/>
  <c r="BA223" i="226"/>
  <c r="BA223" i="227"/>
  <c r="BA223" i="228"/>
  <c r="BA697" i="210"/>
  <c r="BA697" i="214"/>
  <c r="BA697" i="229"/>
  <c r="BA697" i="216"/>
  <c r="BA697" i="217"/>
  <c r="BA697" i="218"/>
  <c r="BA697" i="219"/>
  <c r="BA697" i="220"/>
  <c r="BA697" i="221"/>
  <c r="BA697" i="222"/>
  <c r="BA697" i="223"/>
  <c r="BA697" i="224"/>
  <c r="BA697" i="225"/>
  <c r="BA697" i="226"/>
  <c r="BA697" i="227"/>
  <c r="BA697" i="228"/>
  <c r="BA47" i="210"/>
  <c r="BA47" i="214"/>
  <c r="BA47" i="229"/>
  <c r="BA47" i="216"/>
  <c r="BA47" i="217"/>
  <c r="BA47" i="218"/>
  <c r="BA47" i="219"/>
  <c r="BA47" i="220"/>
  <c r="BA47" i="221"/>
  <c r="BA47" i="222"/>
  <c r="BA47" i="223"/>
  <c r="BA47" i="224"/>
  <c r="BA47" i="225"/>
  <c r="BA47" i="226"/>
  <c r="BA47" i="227"/>
  <c r="BA47" i="228"/>
  <c r="G216" i="213"/>
  <c r="AZ216" i="210"/>
  <c r="AZ216" i="214"/>
  <c r="AZ216" i="229"/>
  <c r="AZ216" i="216"/>
  <c r="AZ216" i="217"/>
  <c r="AZ216" i="218"/>
  <c r="AZ216" i="219"/>
  <c r="AZ216" i="220"/>
  <c r="AZ216" i="221"/>
  <c r="AZ216" i="223"/>
  <c r="AZ216" i="222"/>
  <c r="AZ216" i="224"/>
  <c r="AZ216" i="225"/>
  <c r="AZ216" i="226"/>
  <c r="AZ216" i="227"/>
  <c r="AZ216" i="228"/>
  <c r="BA278" i="210"/>
  <c r="BA278" i="214"/>
  <c r="BA278" i="229"/>
  <c r="BA278" i="216"/>
  <c r="BA278" i="217"/>
  <c r="BA278" i="218"/>
  <c r="BA278" i="219"/>
  <c r="BA278" i="220"/>
  <c r="BA278" i="221"/>
  <c r="BA278" i="222"/>
  <c r="BA278" i="223"/>
  <c r="BA278" i="224"/>
  <c r="BA278" i="225"/>
  <c r="BA278" i="226"/>
  <c r="BA278" i="227"/>
  <c r="BA278" i="228"/>
  <c r="BA989" i="210"/>
  <c r="BA989" i="214"/>
  <c r="BA989" i="229"/>
  <c r="BA989" i="216"/>
  <c r="BA989" i="217"/>
  <c r="BA989" i="218"/>
  <c r="BA989" i="219"/>
  <c r="BA989" i="220"/>
  <c r="BA989" i="221"/>
  <c r="BA989" i="222"/>
  <c r="BA989" i="223"/>
  <c r="BA989" i="224"/>
  <c r="BA989" i="225"/>
  <c r="BA989" i="226"/>
  <c r="BA989" i="227"/>
  <c r="BA989" i="228"/>
  <c r="BA593" i="210"/>
  <c r="BA593" i="214"/>
  <c r="BA593" i="229"/>
  <c r="BA593" i="216"/>
  <c r="BA593" i="217"/>
  <c r="BA593" i="218"/>
  <c r="BA593" i="219"/>
  <c r="BA593" i="220"/>
  <c r="BA593" i="221"/>
  <c r="BA593" i="222"/>
  <c r="BA593" i="223"/>
  <c r="BA593" i="224"/>
  <c r="BA593" i="225"/>
  <c r="BA593" i="226"/>
  <c r="BA593" i="227"/>
  <c r="BA593" i="228"/>
  <c r="AZ48" i="210"/>
  <c r="AZ48" i="214"/>
  <c r="AZ48" i="229"/>
  <c r="AZ48" i="216"/>
  <c r="AZ48" i="217"/>
  <c r="AZ48" i="218"/>
  <c r="AZ48" i="219"/>
  <c r="AZ48" i="220"/>
  <c r="AZ48" i="221"/>
  <c r="AZ48" i="222"/>
  <c r="AZ48" i="223"/>
  <c r="AZ48" i="224"/>
  <c r="AZ48" i="225"/>
  <c r="AZ48" i="226"/>
  <c r="AZ48" i="227"/>
  <c r="AZ48" i="228"/>
  <c r="BA215" i="210"/>
  <c r="BA215" i="214"/>
  <c r="BA215" i="229"/>
  <c r="BA215" i="216"/>
  <c r="BA215" i="217"/>
  <c r="BA215" i="218"/>
  <c r="BA215" i="219"/>
  <c r="BA215" i="220"/>
  <c r="BA215" i="221"/>
  <c r="BA215" i="222"/>
  <c r="BA215" i="223"/>
  <c r="BA215" i="224"/>
  <c r="BA215" i="225"/>
  <c r="BA215" i="226"/>
  <c r="BA215" i="227"/>
  <c r="BA215" i="228"/>
  <c r="BA163" i="210"/>
  <c r="BA163" i="214"/>
  <c r="BA163" i="229"/>
  <c r="BA163" i="216"/>
  <c r="BA163" i="217"/>
  <c r="BA163" i="218"/>
  <c r="BA163" i="219"/>
  <c r="BA163" i="220"/>
  <c r="BA163" i="221"/>
  <c r="BA163" i="222"/>
  <c r="BA163" i="223"/>
  <c r="BA163" i="224"/>
  <c r="BA163" i="225"/>
  <c r="BA163" i="226"/>
  <c r="BA163" i="227"/>
  <c r="BA163" i="228"/>
  <c r="AZ279" i="210"/>
  <c r="AZ279" i="214"/>
  <c r="AZ279" i="229"/>
  <c r="AZ279" i="216"/>
  <c r="AZ279" i="217"/>
  <c r="AZ279" i="218"/>
  <c r="AZ279" i="219"/>
  <c r="AZ279" i="220"/>
  <c r="AZ279" i="221"/>
  <c r="AZ279" i="223"/>
  <c r="AZ279" i="222"/>
  <c r="AZ279" i="224"/>
  <c r="AZ279" i="225"/>
  <c r="AZ279" i="226"/>
  <c r="AZ279" i="227"/>
  <c r="AZ279" i="228"/>
  <c r="BA841" i="210"/>
  <c r="BA841" i="214"/>
  <c r="BA841" i="229"/>
  <c r="BA841" i="216"/>
  <c r="BA841" i="217"/>
  <c r="BA841" i="218"/>
  <c r="BA841" i="219"/>
  <c r="BA841" i="220"/>
  <c r="BA841" i="221"/>
  <c r="BA841" i="222"/>
  <c r="BA841" i="223"/>
  <c r="BA841" i="224"/>
  <c r="BA841" i="225"/>
  <c r="BA841" i="226"/>
  <c r="BA841" i="227"/>
  <c r="BA841" i="228"/>
  <c r="AZ68" i="210"/>
  <c r="AZ68" i="214"/>
  <c r="AZ68" i="229"/>
  <c r="AZ68" i="216"/>
  <c r="AZ68" i="217"/>
  <c r="AZ68" i="218"/>
  <c r="AZ68" i="219"/>
  <c r="AZ68" i="220"/>
  <c r="AZ68" i="221"/>
  <c r="AZ68" i="222"/>
  <c r="AZ68" i="223"/>
  <c r="AZ68" i="224"/>
  <c r="AZ68" i="225"/>
  <c r="AZ68" i="226"/>
  <c r="AZ68" i="227"/>
  <c r="AZ68" i="228"/>
  <c r="G68" i="213"/>
  <c r="BA876" i="210"/>
  <c r="BA876" i="214"/>
  <c r="BA876" i="229"/>
  <c r="BA876" i="216"/>
  <c r="BA876" i="217"/>
  <c r="BA876" i="218"/>
  <c r="BA876" i="219"/>
  <c r="BA876" i="220"/>
  <c r="BA876" i="221"/>
  <c r="BA876" i="222"/>
  <c r="BA876" i="223"/>
  <c r="BA876" i="224"/>
  <c r="BA876" i="225"/>
  <c r="BA876" i="226"/>
  <c r="BA876" i="227"/>
  <c r="BA876" i="228"/>
  <c r="AZ386" i="210"/>
  <c r="AZ386" i="214"/>
  <c r="AZ386" i="229"/>
  <c r="AZ386" i="216"/>
  <c r="AZ386" i="217"/>
  <c r="AZ386" i="218"/>
  <c r="AZ386" i="219"/>
  <c r="AZ386" i="220"/>
  <c r="AZ386" i="221"/>
  <c r="AZ386" i="222"/>
  <c r="AZ386" i="223"/>
  <c r="AZ386" i="224"/>
  <c r="AZ386" i="225"/>
  <c r="AZ386" i="226"/>
  <c r="AZ386" i="227"/>
  <c r="AZ386" i="228"/>
  <c r="BA108" i="210"/>
  <c r="BA108" i="214"/>
  <c r="BA108" i="229"/>
  <c r="BA108" i="216"/>
  <c r="BA108" i="217"/>
  <c r="BA108" i="218"/>
  <c r="BA108" i="219"/>
  <c r="BA108" i="220"/>
  <c r="BA108" i="221"/>
  <c r="BA108" i="222"/>
  <c r="BA108" i="223"/>
  <c r="BA108" i="224"/>
  <c r="BA108" i="225"/>
  <c r="BA108" i="226"/>
  <c r="BA108" i="227"/>
  <c r="BA108" i="228"/>
  <c r="BA488" i="210"/>
  <c r="BA488" i="214"/>
  <c r="BA488" i="229"/>
  <c r="BA488" i="216"/>
  <c r="BA488" i="217"/>
  <c r="BA488" i="218"/>
  <c r="BA488" i="219"/>
  <c r="BA488" i="220"/>
  <c r="BA488" i="221"/>
  <c r="BA488" i="222"/>
  <c r="BA488" i="223"/>
  <c r="BA488" i="224"/>
  <c r="BA488" i="225"/>
  <c r="BA488" i="226"/>
  <c r="BA488" i="227"/>
  <c r="BA488" i="228"/>
  <c r="BA67" i="210"/>
  <c r="BA67" i="214"/>
  <c r="BA67" i="229"/>
  <c r="BA67" i="216"/>
  <c r="BA67" i="217"/>
  <c r="BA67" i="218"/>
  <c r="BA67" i="219"/>
  <c r="BA67" i="220"/>
  <c r="BA67" i="221"/>
  <c r="BA67" i="222"/>
  <c r="BA67" i="223"/>
  <c r="BA67" i="224"/>
  <c r="BA67" i="225"/>
  <c r="BA67" i="226"/>
  <c r="BA67" i="227"/>
  <c r="BA67" i="228"/>
  <c r="G316" i="213"/>
  <c r="G109" i="213"/>
  <c r="G224" i="213"/>
  <c r="G386" i="213"/>
  <c r="G574" i="213"/>
  <c r="G271" i="213"/>
  <c r="G205" i="213"/>
  <c r="G164" i="213"/>
  <c r="G427" i="213"/>
  <c r="G48" i="213"/>
  <c r="G279" i="213"/>
  <c r="U21" i="19"/>
  <c r="U19" i="19"/>
  <c r="U27" i="19"/>
  <c r="U15" i="19"/>
  <c r="U29" i="19"/>
  <c r="U23" i="19"/>
  <c r="U25" i="19"/>
  <c r="U17" i="19"/>
  <c r="U31" i="19"/>
  <c r="U33" i="19"/>
  <c r="U13" i="19"/>
  <c r="V13" i="19"/>
  <c r="V15" i="19"/>
  <c r="I15" i="19" l="1"/>
  <c r="I13" i="19"/>
  <c r="AZ428" i="210"/>
  <c r="AZ428" i="214"/>
  <c r="AZ428" i="229"/>
  <c r="AZ428" i="216"/>
  <c r="AZ428" i="217"/>
  <c r="AZ428" i="218"/>
  <c r="AZ428" i="219"/>
  <c r="AZ428" i="220"/>
  <c r="AZ428" i="221"/>
  <c r="AZ428" i="222"/>
  <c r="AZ428" i="223"/>
  <c r="AZ428" i="224"/>
  <c r="AZ428" i="225"/>
  <c r="AZ428" i="226"/>
  <c r="AZ428" i="227"/>
  <c r="AZ428" i="228"/>
  <c r="G272" i="213"/>
  <c r="AZ272" i="210"/>
  <c r="AZ272" i="214"/>
  <c r="AZ272" i="229"/>
  <c r="AZ272" i="216"/>
  <c r="AZ272" i="217"/>
  <c r="AZ272" i="218"/>
  <c r="AZ272" i="219"/>
  <c r="AZ272" i="220"/>
  <c r="AZ272" i="221"/>
  <c r="AZ272" i="223"/>
  <c r="AZ272" i="222"/>
  <c r="AZ272" i="224"/>
  <c r="AZ272" i="225"/>
  <c r="AZ272" i="226"/>
  <c r="AZ272" i="227"/>
  <c r="AZ272" i="228"/>
  <c r="AZ49" i="210"/>
  <c r="AZ49" i="214"/>
  <c r="AZ49" i="229"/>
  <c r="AZ49" i="216"/>
  <c r="AZ49" i="217"/>
  <c r="AZ49" i="218"/>
  <c r="AZ49" i="219"/>
  <c r="AZ49" i="220"/>
  <c r="AZ49" i="221"/>
  <c r="AZ49" i="223"/>
  <c r="AZ49" i="222"/>
  <c r="AZ49" i="224"/>
  <c r="AZ49" i="225"/>
  <c r="AZ49" i="226"/>
  <c r="AZ49" i="227"/>
  <c r="AZ49" i="228"/>
  <c r="BA271" i="210"/>
  <c r="BA271" i="214"/>
  <c r="BA271" i="229"/>
  <c r="BA271" i="216"/>
  <c r="BA271" i="217"/>
  <c r="BA271" i="218"/>
  <c r="BA271" i="219"/>
  <c r="BA271" i="220"/>
  <c r="BA271" i="221"/>
  <c r="BA271" i="222"/>
  <c r="BA271" i="223"/>
  <c r="BA271" i="224"/>
  <c r="BA271" i="225"/>
  <c r="BA271" i="226"/>
  <c r="BA271" i="227"/>
  <c r="BA271" i="228"/>
  <c r="BA224" i="210"/>
  <c r="BA224" i="214"/>
  <c r="BA224" i="229"/>
  <c r="BA224" i="216"/>
  <c r="BA224" i="217"/>
  <c r="BA224" i="218"/>
  <c r="BA224" i="219"/>
  <c r="BA224" i="220"/>
  <c r="BA224" i="221"/>
  <c r="BA224" i="222"/>
  <c r="BA224" i="223"/>
  <c r="BA224" i="224"/>
  <c r="BA224" i="225"/>
  <c r="BA224" i="226"/>
  <c r="BA224" i="227"/>
  <c r="BA224" i="228"/>
  <c r="BA24" i="210"/>
  <c r="BA24" i="214"/>
  <c r="BA24" i="229"/>
  <c r="BA24" i="216"/>
  <c r="BA24" i="217"/>
  <c r="BA24" i="218"/>
  <c r="BA24" i="219"/>
  <c r="BA24" i="220"/>
  <c r="BA24" i="221"/>
  <c r="BA24" i="222"/>
  <c r="BA24" i="223"/>
  <c r="BA24" i="224"/>
  <c r="BA24" i="225"/>
  <c r="BA24" i="226"/>
  <c r="BA24" i="227"/>
  <c r="BA24" i="228"/>
  <c r="BA600" i="210"/>
  <c r="BA600" i="214"/>
  <c r="BA600" i="229"/>
  <c r="BA600" i="216"/>
  <c r="BA600" i="217"/>
  <c r="BA600" i="218"/>
  <c r="BA600" i="219"/>
  <c r="BA600" i="220"/>
  <c r="BA600" i="221"/>
  <c r="BA600" i="222"/>
  <c r="BA600" i="223"/>
  <c r="BA600" i="224"/>
  <c r="BA600" i="225"/>
  <c r="BA600" i="226"/>
  <c r="BA600" i="227"/>
  <c r="BA600" i="228"/>
  <c r="AZ280" i="210"/>
  <c r="AZ280" i="214"/>
  <c r="AZ280" i="229"/>
  <c r="AZ280" i="216"/>
  <c r="AZ280" i="217"/>
  <c r="AZ280" i="218"/>
  <c r="AZ280" i="219"/>
  <c r="AZ280" i="220"/>
  <c r="AZ280" i="221"/>
  <c r="AZ280" i="223"/>
  <c r="AZ280" i="222"/>
  <c r="AZ280" i="224"/>
  <c r="AZ280" i="225"/>
  <c r="AZ280" i="226"/>
  <c r="AZ280" i="227"/>
  <c r="AZ280" i="228"/>
  <c r="BA316" i="210"/>
  <c r="BA316" i="214"/>
  <c r="BA316" i="229"/>
  <c r="BA316" i="216"/>
  <c r="BA316" i="217"/>
  <c r="BA316" i="218"/>
  <c r="BA316" i="219"/>
  <c r="BA316" i="220"/>
  <c r="BA316" i="221"/>
  <c r="BA316" i="222"/>
  <c r="BA316" i="223"/>
  <c r="BA316" i="224"/>
  <c r="BA316" i="225"/>
  <c r="BA316" i="226"/>
  <c r="BA316" i="227"/>
  <c r="BA316" i="228"/>
  <c r="AZ387" i="210"/>
  <c r="AZ387" i="214"/>
  <c r="AZ387" i="229"/>
  <c r="AZ387" i="216"/>
  <c r="AZ387" i="217"/>
  <c r="AZ387" i="218"/>
  <c r="AZ387" i="219"/>
  <c r="AZ387" i="220"/>
  <c r="AZ387" i="221"/>
  <c r="AZ387" i="222"/>
  <c r="AZ387" i="223"/>
  <c r="AZ387" i="224"/>
  <c r="AZ387" i="225"/>
  <c r="AZ387" i="226"/>
  <c r="AZ387" i="227"/>
  <c r="AZ387" i="228"/>
  <c r="BA48" i="210"/>
  <c r="BA48" i="214"/>
  <c r="BA48" i="229"/>
  <c r="BA48" i="216"/>
  <c r="BA48" i="217"/>
  <c r="BA48" i="218"/>
  <c r="BA48" i="219"/>
  <c r="BA48" i="220"/>
  <c r="BA48" i="221"/>
  <c r="BA48" i="222"/>
  <c r="BA48" i="223"/>
  <c r="BA48" i="224"/>
  <c r="BA48" i="225"/>
  <c r="BA48" i="226"/>
  <c r="BA48" i="227"/>
  <c r="BA48" i="228"/>
  <c r="G225" i="213"/>
  <c r="AZ225" i="210"/>
  <c r="AZ225" i="214"/>
  <c r="AZ225" i="229"/>
  <c r="AZ225" i="216"/>
  <c r="AZ225" i="217"/>
  <c r="AZ225" i="218"/>
  <c r="AZ225" i="219"/>
  <c r="AZ225" i="220"/>
  <c r="AZ225" i="221"/>
  <c r="AZ225" i="223"/>
  <c r="AZ225" i="222"/>
  <c r="AZ225" i="224"/>
  <c r="AZ225" i="225"/>
  <c r="AZ225" i="226"/>
  <c r="AZ225" i="227"/>
  <c r="AZ225" i="228"/>
  <c r="BA427" i="210"/>
  <c r="BA427" i="214"/>
  <c r="BA427" i="229"/>
  <c r="BA427" i="216"/>
  <c r="BA427" i="217"/>
  <c r="BA427" i="218"/>
  <c r="BA427" i="219"/>
  <c r="BA427" i="220"/>
  <c r="BA427" i="221"/>
  <c r="BA427" i="222"/>
  <c r="BA427" i="223"/>
  <c r="BA427" i="224"/>
  <c r="BA427" i="225"/>
  <c r="BA427" i="226"/>
  <c r="BA427" i="227"/>
  <c r="BA427" i="228"/>
  <c r="AZ110" i="210"/>
  <c r="AZ110" i="214"/>
  <c r="AZ110" i="229"/>
  <c r="AZ110" i="216"/>
  <c r="AZ110" i="217"/>
  <c r="AZ110" i="218"/>
  <c r="AZ110" i="219"/>
  <c r="AZ110" i="220"/>
  <c r="AZ110" i="221"/>
  <c r="AZ110" i="222"/>
  <c r="AZ110" i="223"/>
  <c r="AZ110" i="224"/>
  <c r="AZ110" i="225"/>
  <c r="AZ110" i="226"/>
  <c r="AZ110" i="227"/>
  <c r="AZ110" i="228"/>
  <c r="BA216" i="210"/>
  <c r="BA216" i="214"/>
  <c r="BA216" i="229"/>
  <c r="BA216" i="216"/>
  <c r="BA216" i="217"/>
  <c r="BA216" i="218"/>
  <c r="BA216" i="219"/>
  <c r="BA216" i="220"/>
  <c r="BA216" i="221"/>
  <c r="BA216" i="222"/>
  <c r="BA216" i="223"/>
  <c r="BA216" i="224"/>
  <c r="BA216" i="225"/>
  <c r="BA216" i="226"/>
  <c r="BA216" i="227"/>
  <c r="BA216" i="228"/>
  <c r="AZ25" i="210"/>
  <c r="AZ25" i="214"/>
  <c r="AZ25" i="229"/>
  <c r="AZ25" i="216"/>
  <c r="AZ25" i="217"/>
  <c r="AZ25" i="218"/>
  <c r="AZ25" i="219"/>
  <c r="AZ25" i="220"/>
  <c r="AZ25" i="221"/>
  <c r="AZ25" i="223"/>
  <c r="AZ25" i="222"/>
  <c r="AZ25" i="224"/>
  <c r="AZ25" i="225"/>
  <c r="AZ25" i="226"/>
  <c r="AZ25" i="227"/>
  <c r="AZ25" i="228"/>
  <c r="G25" i="213"/>
  <c r="AZ83" i="210"/>
  <c r="AZ83" i="214"/>
  <c r="AZ83" i="229"/>
  <c r="AZ83" i="216"/>
  <c r="AZ83" i="217"/>
  <c r="AZ83" i="218"/>
  <c r="AZ83" i="219"/>
  <c r="AZ83" i="220"/>
  <c r="AZ83" i="221"/>
  <c r="AZ83" i="222"/>
  <c r="AZ83" i="223"/>
  <c r="AZ83" i="224"/>
  <c r="AZ83" i="225"/>
  <c r="AZ83" i="226"/>
  <c r="AZ83" i="227"/>
  <c r="AZ83" i="228"/>
  <c r="G83" i="213"/>
  <c r="BA489" i="210"/>
  <c r="BA489" i="214"/>
  <c r="BA489" i="229"/>
  <c r="BA489" i="216"/>
  <c r="BA489" i="217"/>
  <c r="BA489" i="218"/>
  <c r="BA489" i="219"/>
  <c r="BA489" i="220"/>
  <c r="BA489" i="221"/>
  <c r="BA489" i="222"/>
  <c r="BA489" i="223"/>
  <c r="BA489" i="224"/>
  <c r="BA489" i="225"/>
  <c r="BA489" i="226"/>
  <c r="BA489" i="227"/>
  <c r="BA489" i="228"/>
  <c r="BA82" i="210"/>
  <c r="BA82" i="214"/>
  <c r="BA82" i="229"/>
  <c r="BA82" i="216"/>
  <c r="BA82" i="217"/>
  <c r="BA82" i="218"/>
  <c r="BA82" i="219"/>
  <c r="BA82" i="220"/>
  <c r="BA82" i="221"/>
  <c r="BA82" i="222"/>
  <c r="BA82" i="223"/>
  <c r="BA82" i="224"/>
  <c r="BA82" i="225"/>
  <c r="BA82" i="226"/>
  <c r="BA82" i="227"/>
  <c r="BA82" i="228"/>
  <c r="BA196" i="210"/>
  <c r="BA196" i="214"/>
  <c r="BA196" i="229"/>
  <c r="BA196" i="216"/>
  <c r="BA196" i="217"/>
  <c r="BA196" i="218"/>
  <c r="BA196" i="219"/>
  <c r="BA196" i="220"/>
  <c r="BA196" i="221"/>
  <c r="BA196" i="222"/>
  <c r="BA196" i="223"/>
  <c r="BA196" i="224"/>
  <c r="BA196" i="225"/>
  <c r="BA196" i="226"/>
  <c r="BA196" i="227"/>
  <c r="BA196" i="228"/>
  <c r="AZ575" i="210"/>
  <c r="AZ575" i="214"/>
  <c r="AZ575" i="229"/>
  <c r="AZ575" i="216"/>
  <c r="AZ575" i="217"/>
  <c r="AZ575" i="218"/>
  <c r="AZ575" i="219"/>
  <c r="AZ575" i="220"/>
  <c r="AZ575" i="221"/>
  <c r="AZ575" i="222"/>
  <c r="AZ575" i="223"/>
  <c r="AZ575" i="224"/>
  <c r="AZ575" i="225"/>
  <c r="AZ575" i="226"/>
  <c r="AZ575" i="227"/>
  <c r="AZ575" i="228"/>
  <c r="G165" i="213"/>
  <c r="AZ165" i="210"/>
  <c r="AZ165" i="214"/>
  <c r="AZ165" i="229"/>
  <c r="AZ165" i="216"/>
  <c r="AZ165" i="217"/>
  <c r="AZ165" i="218"/>
  <c r="AZ165" i="219"/>
  <c r="AZ165" i="220"/>
  <c r="AZ165" i="221"/>
  <c r="AZ165" i="222"/>
  <c r="AZ165" i="223"/>
  <c r="AZ165" i="224"/>
  <c r="AZ165" i="225"/>
  <c r="AZ165" i="226"/>
  <c r="AZ165" i="227"/>
  <c r="AZ165" i="228"/>
  <c r="BA279" i="210"/>
  <c r="BA279" i="214"/>
  <c r="BA279" i="229"/>
  <c r="BA279" i="216"/>
  <c r="BA279" i="217"/>
  <c r="BA279" i="218"/>
  <c r="BA279" i="219"/>
  <c r="BA279" i="220"/>
  <c r="BA279" i="221"/>
  <c r="BA279" i="222"/>
  <c r="BA279" i="223"/>
  <c r="BA279" i="224"/>
  <c r="BA279" i="225"/>
  <c r="BA279" i="226"/>
  <c r="BA279" i="227"/>
  <c r="BA279" i="228"/>
  <c r="BA164" i="210"/>
  <c r="BA164" i="214"/>
  <c r="BA164" i="229"/>
  <c r="BA164" i="216"/>
  <c r="BA164" i="217"/>
  <c r="BA164" i="218"/>
  <c r="BA164" i="219"/>
  <c r="BA164" i="220"/>
  <c r="BA164" i="221"/>
  <c r="BA164" i="222"/>
  <c r="BA164" i="223"/>
  <c r="BA164" i="224"/>
  <c r="BA164" i="225"/>
  <c r="BA164" i="226"/>
  <c r="BA164" i="227"/>
  <c r="BA164" i="228"/>
  <c r="BA574" i="210"/>
  <c r="BA574" i="214"/>
  <c r="BA574" i="229"/>
  <c r="BA574" i="216"/>
  <c r="BA574" i="217"/>
  <c r="BA574" i="218"/>
  <c r="BA574" i="219"/>
  <c r="BA574" i="220"/>
  <c r="BA574" i="221"/>
  <c r="BA574" i="222"/>
  <c r="BA574" i="223"/>
  <c r="BA574" i="224"/>
  <c r="BA574" i="225"/>
  <c r="BA574" i="226"/>
  <c r="BA574" i="227"/>
  <c r="BA574" i="228"/>
  <c r="AZ317" i="210"/>
  <c r="AZ317" i="214"/>
  <c r="AZ317" i="229"/>
  <c r="AZ317" i="216"/>
  <c r="AZ317" i="217"/>
  <c r="AZ317" i="218"/>
  <c r="AZ317" i="219"/>
  <c r="AZ317" i="220"/>
  <c r="AZ317" i="221"/>
  <c r="AZ317" i="222"/>
  <c r="AZ317" i="223"/>
  <c r="AZ317" i="224"/>
  <c r="AZ317" i="225"/>
  <c r="AZ317" i="226"/>
  <c r="AZ317" i="227"/>
  <c r="AZ317" i="228"/>
  <c r="G69" i="213"/>
  <c r="AZ69" i="210"/>
  <c r="AZ69" i="214"/>
  <c r="AZ69" i="229"/>
  <c r="AZ69" i="216"/>
  <c r="AZ69" i="217"/>
  <c r="AZ69" i="218"/>
  <c r="AZ69" i="219"/>
  <c r="AZ69" i="220"/>
  <c r="AZ69" i="221"/>
  <c r="AZ69" i="222"/>
  <c r="AZ69" i="223"/>
  <c r="AZ69" i="224"/>
  <c r="AZ69" i="225"/>
  <c r="AZ69" i="226"/>
  <c r="AZ69" i="227"/>
  <c r="AZ69" i="228"/>
  <c r="BA842" i="210"/>
  <c r="BA842" i="214"/>
  <c r="BA842" i="229"/>
  <c r="BA842" i="216"/>
  <c r="BA842" i="217"/>
  <c r="BA842" i="218"/>
  <c r="BA842" i="219"/>
  <c r="BA842" i="220"/>
  <c r="BA842" i="221"/>
  <c r="BA842" i="222"/>
  <c r="BA842" i="223"/>
  <c r="BA842" i="224"/>
  <c r="BA842" i="225"/>
  <c r="BA842" i="226"/>
  <c r="BA842" i="227"/>
  <c r="BA842" i="228"/>
  <c r="BA109" i="210"/>
  <c r="BA109" i="214"/>
  <c r="BA109" i="229"/>
  <c r="BA109" i="216"/>
  <c r="BA109" i="217"/>
  <c r="BA109" i="218"/>
  <c r="BA109" i="219"/>
  <c r="BA109" i="220"/>
  <c r="BA109" i="221"/>
  <c r="BA109" i="222"/>
  <c r="BA109" i="223"/>
  <c r="BA109" i="224"/>
  <c r="BA109" i="225"/>
  <c r="BA109" i="226"/>
  <c r="BA109" i="227"/>
  <c r="BA109" i="228"/>
  <c r="G206" i="213"/>
  <c r="AZ206" i="210"/>
  <c r="AZ206" i="214"/>
  <c r="AZ206" i="229"/>
  <c r="AZ206" i="216"/>
  <c r="AZ206" i="217"/>
  <c r="AZ206" i="218"/>
  <c r="AZ206" i="219"/>
  <c r="AZ206" i="220"/>
  <c r="AZ206" i="221"/>
  <c r="AZ206" i="222"/>
  <c r="AZ206" i="223"/>
  <c r="AZ206" i="224"/>
  <c r="AZ206" i="225"/>
  <c r="AZ206" i="226"/>
  <c r="AZ206" i="227"/>
  <c r="AZ206" i="228"/>
  <c r="BA386" i="210"/>
  <c r="BA386" i="214"/>
  <c r="BA386" i="229"/>
  <c r="BA386" i="216"/>
  <c r="BA386" i="217"/>
  <c r="BA386" i="218"/>
  <c r="BA386" i="219"/>
  <c r="BA386" i="220"/>
  <c r="BA386" i="221"/>
  <c r="BA386" i="222"/>
  <c r="BA386" i="223"/>
  <c r="BA386" i="224"/>
  <c r="BA386" i="225"/>
  <c r="BA386" i="226"/>
  <c r="BA386" i="227"/>
  <c r="BA386" i="228"/>
  <c r="BA68" i="210"/>
  <c r="BA68" i="214"/>
  <c r="BA68" i="229"/>
  <c r="BA68" i="216"/>
  <c r="BA68" i="217"/>
  <c r="BA68" i="218"/>
  <c r="BA68" i="219"/>
  <c r="BA68" i="220"/>
  <c r="BA68" i="221"/>
  <c r="BA68" i="222"/>
  <c r="BA68" i="223"/>
  <c r="BA68" i="224"/>
  <c r="BA68" i="225"/>
  <c r="BA68" i="226"/>
  <c r="BA68" i="227"/>
  <c r="BA68" i="228"/>
  <c r="BA205" i="210"/>
  <c r="BA205" i="214"/>
  <c r="BA205" i="229"/>
  <c r="BA205" i="216"/>
  <c r="BA205" i="217"/>
  <c r="BA205" i="218"/>
  <c r="BA205" i="219"/>
  <c r="BA205" i="220"/>
  <c r="BA205" i="221"/>
  <c r="BA205" i="222"/>
  <c r="BA205" i="223"/>
  <c r="BA205" i="224"/>
  <c r="BA205" i="225"/>
  <c r="BA205" i="226"/>
  <c r="BA205" i="227"/>
  <c r="BA205" i="228"/>
  <c r="BA594" i="210"/>
  <c r="BA594" i="214"/>
  <c r="BA594" i="229"/>
  <c r="BA594" i="216"/>
  <c r="BA594" i="217"/>
  <c r="BA594" i="218"/>
  <c r="BA594" i="219"/>
  <c r="BA594" i="220"/>
  <c r="BA594" i="221"/>
  <c r="BA594" i="222"/>
  <c r="BA594" i="223"/>
  <c r="BA594" i="224"/>
  <c r="BA594" i="225"/>
  <c r="BA594" i="226"/>
  <c r="BA594" i="227"/>
  <c r="BA594" i="228"/>
  <c r="BA1058" i="210"/>
  <c r="BA1058" i="214"/>
  <c r="BA1058" i="229"/>
  <c r="BA1058" i="216"/>
  <c r="BA1058" i="217"/>
  <c r="BA1058" i="218"/>
  <c r="BA1058" i="219"/>
  <c r="BA1058" i="220"/>
  <c r="BA1058" i="221"/>
  <c r="BA1058" i="222"/>
  <c r="BA1058" i="223"/>
  <c r="BA1058" i="224"/>
  <c r="BA1058" i="225"/>
  <c r="BA1058" i="226"/>
  <c r="BA1058" i="227"/>
  <c r="BA1058" i="228"/>
  <c r="G110" i="213"/>
  <c r="G428" i="213"/>
  <c r="G387" i="213"/>
  <c r="G280" i="213"/>
  <c r="G575" i="213"/>
  <c r="G49" i="213"/>
  <c r="G317" i="213"/>
  <c r="U39" i="19"/>
  <c r="O49" i="53"/>
  <c r="U37" i="19"/>
  <c r="U35" i="19"/>
  <c r="U11" i="19"/>
  <c r="O35" i="53"/>
  <c r="O36" i="53"/>
  <c r="O48" i="53"/>
  <c r="O41" i="53"/>
  <c r="O40" i="53"/>
  <c r="O50" i="53"/>
  <c r="O44" i="53"/>
  <c r="O38" i="53"/>
  <c r="O47" i="53"/>
  <c r="O42" i="53"/>
  <c r="O37" i="53"/>
  <c r="O46" i="53"/>
  <c r="O45" i="53"/>
  <c r="O39" i="53"/>
  <c r="O43" i="53"/>
  <c r="AG19" i="19"/>
  <c r="AE23" i="19"/>
  <c r="AE25" i="19"/>
  <c r="AD19" i="19"/>
  <c r="AE21" i="19"/>
  <c r="AG29" i="19"/>
  <c r="AE15" i="19"/>
  <c r="AA33" i="19"/>
  <c r="AG27" i="19"/>
  <c r="AH31" i="19"/>
  <c r="AH27" i="19"/>
  <c r="AD15" i="19"/>
  <c r="AH33" i="19"/>
  <c r="AE13" i="19"/>
  <c r="V11" i="19"/>
  <c r="AD31" i="19"/>
  <c r="AH19" i="19"/>
  <c r="AE31" i="19"/>
  <c r="AG33" i="19"/>
  <c r="AD29" i="19"/>
  <c r="AH21" i="19"/>
  <c r="AA25" i="19"/>
  <c r="AG15" i="19"/>
  <c r="AA31" i="19"/>
  <c r="AD25" i="19"/>
  <c r="AH13" i="19"/>
  <c r="AA27" i="19"/>
  <c r="AD21" i="19"/>
  <c r="AG13" i="19"/>
  <c r="AA13" i="19"/>
  <c r="AH23" i="19"/>
  <c r="AH25" i="19"/>
  <c r="AG23" i="19"/>
  <c r="AA23" i="19"/>
  <c r="AD23" i="19"/>
  <c r="AG17" i="19"/>
  <c r="AG25" i="19"/>
  <c r="AA29" i="19"/>
  <c r="AG31" i="19"/>
  <c r="AE19" i="19"/>
  <c r="AH29" i="19"/>
  <c r="AD33" i="19"/>
  <c r="AA19" i="19"/>
  <c r="AH17" i="19"/>
  <c r="Z13" i="19"/>
  <c r="AH15" i="19"/>
  <c r="AG21" i="19"/>
  <c r="AA21" i="19"/>
  <c r="AE33" i="19"/>
  <c r="AD13" i="19"/>
  <c r="AE27" i="19"/>
  <c r="AD27" i="19"/>
  <c r="AE29" i="19"/>
  <c r="AA17" i="19"/>
  <c r="M13" i="19" l="1"/>
  <c r="BA280" i="210"/>
  <c r="BA280" i="214"/>
  <c r="BA280" i="229"/>
  <c r="BA280" i="216"/>
  <c r="BA280" i="217"/>
  <c r="BA280" i="218"/>
  <c r="BA280" i="219"/>
  <c r="BA280" i="220"/>
  <c r="BA280" i="221"/>
  <c r="BA280" i="222"/>
  <c r="BA280" i="223"/>
  <c r="BA280" i="224"/>
  <c r="BA280" i="225"/>
  <c r="BA280" i="226"/>
  <c r="BA280" i="227"/>
  <c r="BA280" i="228"/>
  <c r="BA272" i="210"/>
  <c r="BA272" i="214"/>
  <c r="BA272" i="229"/>
  <c r="BA272" i="216"/>
  <c r="BA272" i="217"/>
  <c r="BA272" i="218"/>
  <c r="BA272" i="219"/>
  <c r="BA272" i="220"/>
  <c r="BA272" i="221"/>
  <c r="BA272" i="222"/>
  <c r="BA272" i="223"/>
  <c r="BA272" i="224"/>
  <c r="BA272" i="225"/>
  <c r="BA272" i="226"/>
  <c r="BA272" i="227"/>
  <c r="BA272" i="228"/>
  <c r="BA575" i="210"/>
  <c r="BA575" i="214"/>
  <c r="BA575" i="229"/>
  <c r="BA575" i="216"/>
  <c r="BA575" i="217"/>
  <c r="BA575" i="218"/>
  <c r="BA575" i="219"/>
  <c r="BA575" i="220"/>
  <c r="BA575" i="221"/>
  <c r="BA575" i="222"/>
  <c r="BA575" i="223"/>
  <c r="BA575" i="224"/>
  <c r="BA575" i="225"/>
  <c r="BA575" i="226"/>
  <c r="BA575" i="227"/>
  <c r="BA575" i="228"/>
  <c r="AZ281" i="210"/>
  <c r="AZ281" i="214"/>
  <c r="AZ281" i="229"/>
  <c r="AZ281" i="216"/>
  <c r="AZ281" i="217"/>
  <c r="AZ281" i="218"/>
  <c r="AZ281" i="219"/>
  <c r="AZ281" i="220"/>
  <c r="AZ281" i="221"/>
  <c r="AZ281" i="223"/>
  <c r="AZ281" i="222"/>
  <c r="AZ281" i="224"/>
  <c r="AZ281" i="225"/>
  <c r="AZ281" i="226"/>
  <c r="AZ281" i="227"/>
  <c r="AZ281" i="228"/>
  <c r="BA206" i="210"/>
  <c r="BA206" i="214"/>
  <c r="BA206" i="229"/>
  <c r="BA206" i="216"/>
  <c r="BA206" i="217"/>
  <c r="BA206" i="218"/>
  <c r="BA206" i="219"/>
  <c r="BA206" i="220"/>
  <c r="BA206" i="221"/>
  <c r="BA206" i="222"/>
  <c r="BA206" i="223"/>
  <c r="BA206" i="224"/>
  <c r="BA206" i="225"/>
  <c r="BA206" i="226"/>
  <c r="BA206" i="227"/>
  <c r="BA206" i="228"/>
  <c r="BA69" i="210"/>
  <c r="BA69" i="214"/>
  <c r="BA69" i="229"/>
  <c r="BA69" i="216"/>
  <c r="BA69" i="217"/>
  <c r="BA69" i="218"/>
  <c r="BA69" i="219"/>
  <c r="BA69" i="220"/>
  <c r="BA69" i="221"/>
  <c r="BA69" i="222"/>
  <c r="BA69" i="223"/>
  <c r="BA69" i="224"/>
  <c r="BA69" i="225"/>
  <c r="BA69" i="226"/>
  <c r="BA69" i="227"/>
  <c r="BA69" i="228"/>
  <c r="BA25" i="210"/>
  <c r="BA25" i="214"/>
  <c r="BA25" i="229"/>
  <c r="BA25" i="216"/>
  <c r="BA25" i="217"/>
  <c r="BA25" i="218"/>
  <c r="BA25" i="219"/>
  <c r="BA25" i="220"/>
  <c r="BA25" i="221"/>
  <c r="BA25" i="222"/>
  <c r="BA25" i="223"/>
  <c r="BA25" i="224"/>
  <c r="BA25" i="225"/>
  <c r="BA25" i="226"/>
  <c r="BA25" i="227"/>
  <c r="BA25" i="228"/>
  <c r="AZ429" i="210"/>
  <c r="AZ429" i="214"/>
  <c r="AZ429" i="229"/>
  <c r="AZ429" i="216"/>
  <c r="AZ429" i="217"/>
  <c r="AZ429" i="218"/>
  <c r="AZ429" i="219"/>
  <c r="AZ429" i="220"/>
  <c r="AZ429" i="221"/>
  <c r="AZ429" i="222"/>
  <c r="AZ429" i="223"/>
  <c r="AZ429" i="224"/>
  <c r="AZ429" i="225"/>
  <c r="AZ429" i="226"/>
  <c r="AZ429" i="227"/>
  <c r="AZ429" i="228"/>
  <c r="AZ111" i="210"/>
  <c r="AZ111" i="214"/>
  <c r="AZ111" i="229"/>
  <c r="AZ111" i="216"/>
  <c r="AZ111" i="217"/>
  <c r="AZ111" i="218"/>
  <c r="AZ111" i="219"/>
  <c r="AZ111" i="220"/>
  <c r="AZ111" i="221"/>
  <c r="AZ111" i="222"/>
  <c r="AZ111" i="224"/>
  <c r="AZ111" i="225"/>
  <c r="AZ111" i="226"/>
  <c r="AZ111" i="223"/>
  <c r="AZ111" i="227"/>
  <c r="AZ111" i="228"/>
  <c r="G318" i="213"/>
  <c r="AZ318" i="210"/>
  <c r="AZ318" i="214"/>
  <c r="AZ318" i="229"/>
  <c r="AZ318" i="216"/>
  <c r="AZ318" i="217"/>
  <c r="AZ318" i="218"/>
  <c r="AZ318" i="219"/>
  <c r="AZ318" i="220"/>
  <c r="AZ318" i="221"/>
  <c r="AZ318" i="222"/>
  <c r="AZ318" i="223"/>
  <c r="AZ318" i="224"/>
  <c r="AZ318" i="225"/>
  <c r="AZ318" i="226"/>
  <c r="AZ318" i="227"/>
  <c r="AZ318" i="228"/>
  <c r="AZ26" i="210"/>
  <c r="AZ26" i="214"/>
  <c r="AZ26" i="229"/>
  <c r="AZ26" i="216"/>
  <c r="AZ26" i="217"/>
  <c r="AZ26" i="218"/>
  <c r="AZ26" i="219"/>
  <c r="AZ26" i="220"/>
  <c r="AZ26" i="221"/>
  <c r="AZ26" i="222"/>
  <c r="AZ26" i="223"/>
  <c r="AZ26" i="224"/>
  <c r="AZ26" i="225"/>
  <c r="AZ26" i="226"/>
  <c r="AZ26" i="227"/>
  <c r="AZ26" i="228"/>
  <c r="G26" i="213"/>
  <c r="AZ576" i="210"/>
  <c r="AZ576" i="214"/>
  <c r="AZ576" i="229"/>
  <c r="AZ576" i="216"/>
  <c r="AZ576" i="217"/>
  <c r="AZ576" i="218"/>
  <c r="AZ576" i="219"/>
  <c r="AZ576" i="220"/>
  <c r="AZ576" i="221"/>
  <c r="AZ576" i="222"/>
  <c r="AZ576" i="223"/>
  <c r="AZ576" i="224"/>
  <c r="AZ576" i="225"/>
  <c r="AZ576" i="226"/>
  <c r="AZ576" i="227"/>
  <c r="AZ576" i="228"/>
  <c r="AZ388" i="210"/>
  <c r="AZ388" i="214"/>
  <c r="AZ388" i="229"/>
  <c r="AZ388" i="216"/>
  <c r="AZ388" i="217"/>
  <c r="AZ388" i="218"/>
  <c r="AZ388" i="219"/>
  <c r="AZ388" i="220"/>
  <c r="AZ388" i="221"/>
  <c r="AZ388" i="222"/>
  <c r="AZ388" i="223"/>
  <c r="AZ388" i="224"/>
  <c r="AZ388" i="225"/>
  <c r="AZ388" i="226"/>
  <c r="AZ388" i="227"/>
  <c r="AZ388" i="228"/>
  <c r="BA317" i="210"/>
  <c r="BA317" i="214"/>
  <c r="BA317" i="229"/>
  <c r="BA317" i="216"/>
  <c r="BA317" i="217"/>
  <c r="BA317" i="218"/>
  <c r="BA317" i="219"/>
  <c r="BA317" i="220"/>
  <c r="BA317" i="221"/>
  <c r="BA317" i="222"/>
  <c r="BA317" i="223"/>
  <c r="BA317" i="224"/>
  <c r="BA317" i="225"/>
  <c r="BA317" i="226"/>
  <c r="BA317" i="227"/>
  <c r="BA317" i="228"/>
  <c r="BA387" i="210"/>
  <c r="BA387" i="214"/>
  <c r="BA387" i="229"/>
  <c r="BA387" i="216"/>
  <c r="BA387" i="217"/>
  <c r="BA387" i="218"/>
  <c r="BA387" i="219"/>
  <c r="BA387" i="220"/>
  <c r="BA387" i="221"/>
  <c r="BA387" i="222"/>
  <c r="BA387" i="223"/>
  <c r="BA387" i="224"/>
  <c r="BA387" i="225"/>
  <c r="BA387" i="226"/>
  <c r="BA387" i="227"/>
  <c r="BA387" i="228"/>
  <c r="BA49" i="210"/>
  <c r="BA49" i="214"/>
  <c r="BA49" i="229"/>
  <c r="BA49" i="216"/>
  <c r="BA49" i="217"/>
  <c r="BA49" i="218"/>
  <c r="BA49" i="219"/>
  <c r="BA49" i="220"/>
  <c r="BA49" i="221"/>
  <c r="BA49" i="222"/>
  <c r="BA49" i="223"/>
  <c r="BA49" i="224"/>
  <c r="BA49" i="225"/>
  <c r="BA49" i="226"/>
  <c r="BA49" i="227"/>
  <c r="BA49" i="228"/>
  <c r="BA428" i="210"/>
  <c r="BA428" i="214"/>
  <c r="BA428" i="229"/>
  <c r="BA428" i="216"/>
  <c r="BA428" i="217"/>
  <c r="BA428" i="218"/>
  <c r="BA428" i="219"/>
  <c r="BA428" i="220"/>
  <c r="BA428" i="221"/>
  <c r="BA428" i="222"/>
  <c r="BA428" i="223"/>
  <c r="BA428" i="224"/>
  <c r="BA428" i="225"/>
  <c r="BA428" i="226"/>
  <c r="BA428" i="227"/>
  <c r="BA428" i="228"/>
  <c r="BA165" i="210"/>
  <c r="BA165" i="214"/>
  <c r="BA165" i="229"/>
  <c r="BA165" i="216"/>
  <c r="BA165" i="217"/>
  <c r="BA165" i="218"/>
  <c r="BA165" i="219"/>
  <c r="BA165" i="220"/>
  <c r="BA165" i="221"/>
  <c r="BA165" i="222"/>
  <c r="BA165" i="223"/>
  <c r="BA165" i="224"/>
  <c r="BA165" i="225"/>
  <c r="BA165" i="226"/>
  <c r="BA165" i="227"/>
  <c r="BA165" i="228"/>
  <c r="BA225" i="210"/>
  <c r="BA225" i="214"/>
  <c r="BA225" i="229"/>
  <c r="BA225" i="216"/>
  <c r="BA225" i="217"/>
  <c r="BA225" i="218"/>
  <c r="BA225" i="219"/>
  <c r="BA225" i="220"/>
  <c r="BA225" i="221"/>
  <c r="BA225" i="222"/>
  <c r="BA225" i="223"/>
  <c r="BA225" i="224"/>
  <c r="BA225" i="225"/>
  <c r="BA225" i="226"/>
  <c r="BA225" i="227"/>
  <c r="BA225" i="228"/>
  <c r="AZ50" i="210"/>
  <c r="AZ50" i="214"/>
  <c r="AZ50" i="229"/>
  <c r="AZ50" i="216"/>
  <c r="AZ50" i="217"/>
  <c r="AZ50" i="218"/>
  <c r="AZ50" i="219"/>
  <c r="AZ50" i="220"/>
  <c r="AZ50" i="221"/>
  <c r="AZ50" i="222"/>
  <c r="AZ50" i="223"/>
  <c r="AZ50" i="224"/>
  <c r="AZ50" i="225"/>
  <c r="AZ50" i="226"/>
  <c r="AZ50" i="227"/>
  <c r="AZ50" i="228"/>
  <c r="AZ84" i="210"/>
  <c r="AZ84" i="214"/>
  <c r="AZ84" i="229"/>
  <c r="AZ84" i="216"/>
  <c r="AZ84" i="217"/>
  <c r="AZ84" i="218"/>
  <c r="AZ84" i="219"/>
  <c r="AZ84" i="220"/>
  <c r="AZ84" i="221"/>
  <c r="AZ84" i="222"/>
  <c r="AZ84" i="223"/>
  <c r="AZ84" i="224"/>
  <c r="AZ84" i="225"/>
  <c r="AZ84" i="226"/>
  <c r="AZ84" i="227"/>
  <c r="AZ84" i="228"/>
  <c r="G84" i="213"/>
  <c r="BA83" i="210"/>
  <c r="BA83" i="214"/>
  <c r="BA83" i="229"/>
  <c r="BA83" i="216"/>
  <c r="BA83" i="217"/>
  <c r="BA83" i="218"/>
  <c r="BA83" i="219"/>
  <c r="BA83" i="220"/>
  <c r="BA83" i="221"/>
  <c r="BA83" i="222"/>
  <c r="BA83" i="223"/>
  <c r="BA83" i="224"/>
  <c r="BA83" i="225"/>
  <c r="BA83" i="226"/>
  <c r="BA83" i="227"/>
  <c r="BA83" i="228"/>
  <c r="BA110" i="210"/>
  <c r="BA110" i="214"/>
  <c r="BA110" i="229"/>
  <c r="BA110" i="216"/>
  <c r="BA110" i="217"/>
  <c r="BA110" i="218"/>
  <c r="BA110" i="219"/>
  <c r="BA110" i="220"/>
  <c r="BA110" i="221"/>
  <c r="BA110" i="222"/>
  <c r="BA110" i="223"/>
  <c r="BA110" i="224"/>
  <c r="BA110" i="225"/>
  <c r="BA110" i="226"/>
  <c r="BA110" i="227"/>
  <c r="BA110" i="228"/>
  <c r="G576" i="213"/>
  <c r="G388" i="213"/>
  <c r="G111" i="213"/>
  <c r="G50" i="213"/>
  <c r="G281" i="213"/>
  <c r="G429" i="213"/>
  <c r="AD37" i="19"/>
  <c r="AH35" i="19"/>
  <c r="AE35" i="19"/>
  <c r="AG37" i="19"/>
  <c r="AE39" i="19"/>
  <c r="AE37" i="19"/>
  <c r="AA35" i="19"/>
  <c r="AA37" i="19"/>
  <c r="AG35" i="19"/>
  <c r="AH37" i="19"/>
  <c r="AH11" i="19"/>
  <c r="AG39" i="19"/>
  <c r="AD35" i="19"/>
  <c r="AD39" i="19"/>
  <c r="AA39" i="19"/>
  <c r="AH39" i="19"/>
  <c r="AG11" i="19"/>
  <c r="AG42" i="19" l="1"/>
  <c r="AZ85" i="210"/>
  <c r="AZ85" i="214"/>
  <c r="AZ85" i="229"/>
  <c r="AZ85" i="216"/>
  <c r="AZ85" i="217"/>
  <c r="AZ85" i="218"/>
  <c r="AZ85" i="219"/>
  <c r="AZ85" i="220"/>
  <c r="AZ85" i="221"/>
  <c r="AZ85" i="222"/>
  <c r="AZ85" i="223"/>
  <c r="AZ85" i="224"/>
  <c r="AZ85" i="225"/>
  <c r="AZ85" i="226"/>
  <c r="AZ85" i="227"/>
  <c r="AZ85" i="228"/>
  <c r="G85" i="213"/>
  <c r="AZ430" i="210"/>
  <c r="AZ430" i="214"/>
  <c r="AZ430" i="229"/>
  <c r="AZ430" i="216"/>
  <c r="AZ430" i="217"/>
  <c r="AZ430" i="218"/>
  <c r="AZ430" i="219"/>
  <c r="AZ430" i="220"/>
  <c r="AZ430" i="221"/>
  <c r="AZ430" i="222"/>
  <c r="AZ430" i="223"/>
  <c r="AZ430" i="224"/>
  <c r="AZ430" i="225"/>
  <c r="AZ430" i="226"/>
  <c r="AZ430" i="227"/>
  <c r="AZ430" i="228"/>
  <c r="BA111" i="210"/>
  <c r="BA111" i="214"/>
  <c r="BA111" i="229"/>
  <c r="BA111" i="216"/>
  <c r="BA111" i="217"/>
  <c r="BA111" i="218"/>
  <c r="BA111" i="219"/>
  <c r="BA111" i="220"/>
  <c r="BA111" i="221"/>
  <c r="BA111" i="222"/>
  <c r="BA111" i="223"/>
  <c r="BA111" i="224"/>
  <c r="BA111" i="225"/>
  <c r="BA111" i="226"/>
  <c r="BA111" i="227"/>
  <c r="BA111" i="228"/>
  <c r="G282" i="213"/>
  <c r="AZ282" i="210"/>
  <c r="AZ282" i="214"/>
  <c r="AZ282" i="229"/>
  <c r="AZ282" i="216"/>
  <c r="AZ282" i="217"/>
  <c r="AZ282" i="218"/>
  <c r="AZ282" i="219"/>
  <c r="AZ282" i="220"/>
  <c r="AZ282" i="221"/>
  <c r="AZ282" i="222"/>
  <c r="AZ282" i="223"/>
  <c r="AZ282" i="224"/>
  <c r="AZ282" i="225"/>
  <c r="AZ282" i="226"/>
  <c r="AZ282" i="227"/>
  <c r="AZ282" i="228"/>
  <c r="BA388" i="210"/>
  <c r="BA388" i="214"/>
  <c r="BA388" i="229"/>
  <c r="BA388" i="216"/>
  <c r="BA388" i="217"/>
  <c r="BA388" i="218"/>
  <c r="BA388" i="219"/>
  <c r="BA388" i="220"/>
  <c r="BA388" i="221"/>
  <c r="BA388" i="222"/>
  <c r="BA388" i="223"/>
  <c r="BA388" i="224"/>
  <c r="BA388" i="225"/>
  <c r="BA388" i="226"/>
  <c r="BA388" i="227"/>
  <c r="BA388" i="228"/>
  <c r="AZ389" i="210"/>
  <c r="AZ389" i="214"/>
  <c r="AZ389" i="229"/>
  <c r="AZ389" i="216"/>
  <c r="AZ389" i="217"/>
  <c r="AZ389" i="218"/>
  <c r="AZ389" i="219"/>
  <c r="AZ389" i="220"/>
  <c r="AZ389" i="221"/>
  <c r="AZ389" i="222"/>
  <c r="AZ389" i="223"/>
  <c r="AZ389" i="224"/>
  <c r="AZ389" i="225"/>
  <c r="AZ389" i="226"/>
  <c r="AZ389" i="227"/>
  <c r="AZ389" i="228"/>
  <c r="G27" i="213"/>
  <c r="AZ27" i="210"/>
  <c r="AZ27" i="214"/>
  <c r="AZ27" i="229"/>
  <c r="AZ27" i="216"/>
  <c r="AZ27" i="217"/>
  <c r="AZ27" i="218"/>
  <c r="AZ27" i="219"/>
  <c r="AZ27" i="220"/>
  <c r="AZ27" i="221"/>
  <c r="AZ27" i="222"/>
  <c r="AZ27" i="223"/>
  <c r="AZ27" i="224"/>
  <c r="AZ27" i="225"/>
  <c r="AZ27" i="226"/>
  <c r="AZ27" i="227"/>
  <c r="AZ27" i="228"/>
  <c r="BA26" i="210"/>
  <c r="BA26" i="214"/>
  <c r="BA26" i="229"/>
  <c r="BA26" i="216"/>
  <c r="BA26" i="217"/>
  <c r="BA26" i="218"/>
  <c r="BA26" i="219"/>
  <c r="BA26" i="220"/>
  <c r="BA26" i="221"/>
  <c r="BA26" i="222"/>
  <c r="BA26" i="223"/>
  <c r="BA26" i="224"/>
  <c r="BA26" i="225"/>
  <c r="BA26" i="226"/>
  <c r="BA26" i="227"/>
  <c r="BA26" i="228"/>
  <c r="AZ51" i="210"/>
  <c r="AZ51" i="214"/>
  <c r="AZ51" i="229"/>
  <c r="AZ51" i="216"/>
  <c r="AZ51" i="217"/>
  <c r="AZ51" i="218"/>
  <c r="AZ51" i="219"/>
  <c r="AZ51" i="220"/>
  <c r="AZ51" i="221"/>
  <c r="AZ51" i="222"/>
  <c r="AZ51" i="223"/>
  <c r="AZ51" i="224"/>
  <c r="AZ51" i="225"/>
  <c r="AZ51" i="226"/>
  <c r="AZ51" i="227"/>
  <c r="AZ51" i="228"/>
  <c r="AZ577" i="210"/>
  <c r="AZ577" i="214"/>
  <c r="AZ577" i="229"/>
  <c r="AZ577" i="216"/>
  <c r="AZ577" i="217"/>
  <c r="AZ577" i="218"/>
  <c r="AZ577" i="219"/>
  <c r="AZ577" i="220"/>
  <c r="AZ577" i="221"/>
  <c r="AZ577" i="222"/>
  <c r="AZ577" i="223"/>
  <c r="AZ577" i="224"/>
  <c r="AZ577" i="225"/>
  <c r="AZ577" i="226"/>
  <c r="AZ577" i="227"/>
  <c r="AZ577" i="228"/>
  <c r="BA84" i="210"/>
  <c r="BA84" i="214"/>
  <c r="BA84" i="229"/>
  <c r="BA84" i="216"/>
  <c r="BA84" i="217"/>
  <c r="BA84" i="218"/>
  <c r="BA84" i="219"/>
  <c r="BA84" i="220"/>
  <c r="BA84" i="221"/>
  <c r="BA84" i="222"/>
  <c r="BA84" i="223"/>
  <c r="BA84" i="224"/>
  <c r="BA84" i="225"/>
  <c r="BA84" i="226"/>
  <c r="BA84" i="227"/>
  <c r="BA84" i="228"/>
  <c r="BA318" i="210"/>
  <c r="BA318" i="214"/>
  <c r="BA318" i="229"/>
  <c r="BA318" i="216"/>
  <c r="BA318" i="217"/>
  <c r="BA318" i="218"/>
  <c r="BA318" i="219"/>
  <c r="BA318" i="220"/>
  <c r="BA318" i="221"/>
  <c r="BA318" i="222"/>
  <c r="BA318" i="223"/>
  <c r="BA318" i="224"/>
  <c r="BA318" i="225"/>
  <c r="BA318" i="226"/>
  <c r="BA318" i="227"/>
  <c r="BA318" i="228"/>
  <c r="BA281" i="210"/>
  <c r="BA281" i="214"/>
  <c r="BA281" i="229"/>
  <c r="BA281" i="216"/>
  <c r="BA281" i="217"/>
  <c r="BA281" i="218"/>
  <c r="BA281" i="219"/>
  <c r="BA281" i="220"/>
  <c r="BA281" i="221"/>
  <c r="BA281" i="222"/>
  <c r="BA281" i="223"/>
  <c r="BA281" i="224"/>
  <c r="BA281" i="225"/>
  <c r="BA281" i="226"/>
  <c r="BA281" i="227"/>
  <c r="BA281" i="228"/>
  <c r="BA50" i="210"/>
  <c r="BA50" i="214"/>
  <c r="BA50" i="229"/>
  <c r="BA50" i="216"/>
  <c r="BA50" i="217"/>
  <c r="BA50" i="218"/>
  <c r="BA50" i="219"/>
  <c r="BA50" i="220"/>
  <c r="BA50" i="221"/>
  <c r="BA50" i="222"/>
  <c r="BA50" i="223"/>
  <c r="BA50" i="224"/>
  <c r="BA50" i="225"/>
  <c r="BA50" i="226"/>
  <c r="BA50" i="227"/>
  <c r="BA50" i="228"/>
  <c r="BA576" i="210"/>
  <c r="BA576" i="214"/>
  <c r="BA576" i="229"/>
  <c r="BA576" i="216"/>
  <c r="BA576" i="217"/>
  <c r="BA576" i="218"/>
  <c r="BA576" i="219"/>
  <c r="BA576" i="220"/>
  <c r="BA576" i="221"/>
  <c r="BA576" i="222"/>
  <c r="BA576" i="223"/>
  <c r="BA576" i="224"/>
  <c r="BA576" i="225"/>
  <c r="BA576" i="226"/>
  <c r="BA576" i="227"/>
  <c r="BA576" i="228"/>
  <c r="BA429" i="210"/>
  <c r="BA429" i="214"/>
  <c r="BA429" i="229"/>
  <c r="BA429" i="216"/>
  <c r="BA429" i="217"/>
  <c r="BA429" i="218"/>
  <c r="BA429" i="219"/>
  <c r="BA429" i="220"/>
  <c r="BA429" i="221"/>
  <c r="BA429" i="222"/>
  <c r="BA429" i="223"/>
  <c r="BA429" i="224"/>
  <c r="BA429" i="225"/>
  <c r="BA429" i="226"/>
  <c r="BA429" i="227"/>
  <c r="BA429" i="228"/>
  <c r="AZ112" i="210"/>
  <c r="AZ112" i="214"/>
  <c r="AZ112" i="229"/>
  <c r="AZ112" i="216"/>
  <c r="AZ112" i="217"/>
  <c r="AZ112" i="218"/>
  <c r="AZ112" i="219"/>
  <c r="AZ112" i="220"/>
  <c r="AZ112" i="221"/>
  <c r="AZ112" i="222"/>
  <c r="AZ112" i="223"/>
  <c r="AZ112" i="224"/>
  <c r="AZ112" i="225"/>
  <c r="AZ112" i="226"/>
  <c r="AZ112" i="227"/>
  <c r="AZ112" i="228"/>
  <c r="G389" i="213"/>
  <c r="G112" i="213"/>
  <c r="G430" i="213"/>
  <c r="G51" i="213"/>
  <c r="G577" i="213"/>
  <c r="G52" i="213" l="1"/>
  <c r="AZ52" i="210"/>
  <c r="AZ52" i="214"/>
  <c r="AZ52" i="229"/>
  <c r="AZ52" i="216"/>
  <c r="AZ52" i="217"/>
  <c r="AZ52" i="218"/>
  <c r="AZ52" i="219"/>
  <c r="AZ52" i="220"/>
  <c r="AZ52" i="221"/>
  <c r="AZ52" i="222"/>
  <c r="AZ52" i="223"/>
  <c r="AZ52" i="224"/>
  <c r="AZ52" i="225"/>
  <c r="AZ52" i="226"/>
  <c r="AZ52" i="227"/>
  <c r="AZ52" i="228"/>
  <c r="AZ86" i="210"/>
  <c r="AZ86" i="214"/>
  <c r="AZ86" i="229"/>
  <c r="AZ86" i="216"/>
  <c r="AZ86" i="217"/>
  <c r="AZ86" i="218"/>
  <c r="AZ86" i="219"/>
  <c r="AZ86" i="220"/>
  <c r="AZ86" i="221"/>
  <c r="AZ86" i="222"/>
  <c r="AZ86" i="223"/>
  <c r="AZ86" i="224"/>
  <c r="AZ86" i="225"/>
  <c r="AZ86" i="226"/>
  <c r="AZ86" i="227"/>
  <c r="AZ86" i="228"/>
  <c r="G86" i="213"/>
  <c r="BA51" i="210"/>
  <c r="BA51" i="214"/>
  <c r="BA51" i="229"/>
  <c r="BA51" i="216"/>
  <c r="BA51" i="217"/>
  <c r="BA51" i="218"/>
  <c r="BA51" i="219"/>
  <c r="BA51" i="220"/>
  <c r="BA51" i="221"/>
  <c r="BA51" i="222"/>
  <c r="BA51" i="223"/>
  <c r="BA51" i="224"/>
  <c r="BA51" i="225"/>
  <c r="BA51" i="226"/>
  <c r="BA51" i="227"/>
  <c r="BA51" i="228"/>
  <c r="BA430" i="210"/>
  <c r="BA430" i="214"/>
  <c r="BA430" i="229"/>
  <c r="BA430" i="216"/>
  <c r="BA430" i="217"/>
  <c r="BA430" i="218"/>
  <c r="BA430" i="219"/>
  <c r="BA430" i="220"/>
  <c r="BA430" i="221"/>
  <c r="BA430" i="222"/>
  <c r="BA430" i="223"/>
  <c r="BA430" i="224"/>
  <c r="BA430" i="225"/>
  <c r="BA430" i="226"/>
  <c r="BA430" i="227"/>
  <c r="BA430" i="228"/>
  <c r="BA85" i="210"/>
  <c r="BA85" i="214"/>
  <c r="BA85" i="229"/>
  <c r="BA85" i="216"/>
  <c r="BA85" i="217"/>
  <c r="BA85" i="218"/>
  <c r="BA85" i="219"/>
  <c r="BA85" i="220"/>
  <c r="BA85" i="221"/>
  <c r="BA85" i="222"/>
  <c r="BA85" i="223"/>
  <c r="BA85" i="224"/>
  <c r="BA85" i="225"/>
  <c r="BA85" i="226"/>
  <c r="BA85" i="227"/>
  <c r="BA85" i="228"/>
  <c r="BA282" i="210"/>
  <c r="BA282" i="214"/>
  <c r="BA282" i="229"/>
  <c r="BA282" i="216"/>
  <c r="BA282" i="217"/>
  <c r="BA282" i="218"/>
  <c r="BA282" i="219"/>
  <c r="BA282" i="220"/>
  <c r="BA282" i="221"/>
  <c r="BA282" i="222"/>
  <c r="BA282" i="223"/>
  <c r="BA282" i="224"/>
  <c r="BA282" i="225"/>
  <c r="BA282" i="226"/>
  <c r="BA282" i="227"/>
  <c r="BA282" i="228"/>
  <c r="BA27" i="210"/>
  <c r="BA27" i="214"/>
  <c r="BA27" i="229"/>
  <c r="BA27" i="216"/>
  <c r="BA27" i="217"/>
  <c r="BA27" i="218"/>
  <c r="BA27" i="219"/>
  <c r="BA27" i="220"/>
  <c r="BA27" i="221"/>
  <c r="BA27" i="222"/>
  <c r="BA27" i="223"/>
  <c r="BA27" i="224"/>
  <c r="BA27" i="225"/>
  <c r="BA27" i="226"/>
  <c r="BA27" i="227"/>
  <c r="BA27" i="228"/>
  <c r="G113" i="213"/>
  <c r="AZ113" i="210"/>
  <c r="AZ113" i="214"/>
  <c r="AZ113" i="229"/>
  <c r="AZ113" i="216"/>
  <c r="AZ113" i="217"/>
  <c r="AZ113" i="218"/>
  <c r="AZ113" i="219"/>
  <c r="AZ113" i="220"/>
  <c r="AZ113" i="221"/>
  <c r="AZ113" i="223"/>
  <c r="AZ113" i="222"/>
  <c r="AZ113" i="224"/>
  <c r="AZ113" i="225"/>
  <c r="AZ113" i="226"/>
  <c r="AZ113" i="227"/>
  <c r="AZ113" i="228"/>
  <c r="BA112" i="210"/>
  <c r="BA112" i="214"/>
  <c r="BA112" i="229"/>
  <c r="BA112" i="216"/>
  <c r="BA112" i="217"/>
  <c r="BA112" i="218"/>
  <c r="BA112" i="219"/>
  <c r="BA112" i="220"/>
  <c r="BA112" i="221"/>
  <c r="BA112" i="222"/>
  <c r="BA112" i="223"/>
  <c r="BA112" i="224"/>
  <c r="BA112" i="225"/>
  <c r="BA112" i="226"/>
  <c r="BA112" i="227"/>
  <c r="BA112" i="228"/>
  <c r="G578" i="213"/>
  <c r="AZ578" i="210"/>
  <c r="AZ578" i="214"/>
  <c r="AZ578" i="229"/>
  <c r="AZ578" i="216"/>
  <c r="AZ578" i="217"/>
  <c r="AZ578" i="218"/>
  <c r="AZ578" i="219"/>
  <c r="AZ578" i="220"/>
  <c r="AZ578" i="221"/>
  <c r="AZ578" i="222"/>
  <c r="AZ578" i="223"/>
  <c r="AZ578" i="224"/>
  <c r="AZ578" i="225"/>
  <c r="AZ578" i="226"/>
  <c r="AZ578" i="227"/>
  <c r="AZ578" i="228"/>
  <c r="AZ390" i="210"/>
  <c r="AZ390" i="214"/>
  <c r="AZ390" i="229"/>
  <c r="AZ390" i="216"/>
  <c r="AZ390" i="217"/>
  <c r="AZ390" i="218"/>
  <c r="AZ390" i="219"/>
  <c r="AZ390" i="220"/>
  <c r="AZ390" i="221"/>
  <c r="AZ390" i="222"/>
  <c r="AZ390" i="223"/>
  <c r="AZ390" i="224"/>
  <c r="AZ390" i="225"/>
  <c r="AZ390" i="226"/>
  <c r="AZ390" i="227"/>
  <c r="AZ390" i="228"/>
  <c r="AZ431" i="210"/>
  <c r="AZ431" i="214"/>
  <c r="AZ431" i="229"/>
  <c r="AZ431" i="216"/>
  <c r="AZ431" i="217"/>
  <c r="AZ431" i="218"/>
  <c r="AZ431" i="219"/>
  <c r="AZ431" i="220"/>
  <c r="AZ431" i="221"/>
  <c r="AZ431" i="222"/>
  <c r="AZ431" i="223"/>
  <c r="AZ431" i="224"/>
  <c r="AZ431" i="225"/>
  <c r="AZ431" i="226"/>
  <c r="AZ431" i="227"/>
  <c r="AZ431" i="228"/>
  <c r="BA577" i="210"/>
  <c r="BA577" i="214"/>
  <c r="BA577" i="229"/>
  <c r="BA577" i="216"/>
  <c r="BA577" i="217"/>
  <c r="BA577" i="218"/>
  <c r="BA577" i="219"/>
  <c r="BA577" i="220"/>
  <c r="BA577" i="221"/>
  <c r="BA577" i="222"/>
  <c r="BA577" i="223"/>
  <c r="BA577" i="224"/>
  <c r="BA577" i="225"/>
  <c r="BA577" i="226"/>
  <c r="BA577" i="227"/>
  <c r="BA577" i="228"/>
  <c r="BA389" i="210"/>
  <c r="BA389" i="214"/>
  <c r="BA389" i="229"/>
  <c r="BA389" i="216"/>
  <c r="BA389" i="217"/>
  <c r="BA389" i="218"/>
  <c r="BA389" i="219"/>
  <c r="BA389" i="220"/>
  <c r="BA389" i="221"/>
  <c r="BA389" i="222"/>
  <c r="BA389" i="223"/>
  <c r="BA389" i="224"/>
  <c r="BA389" i="225"/>
  <c r="BA389" i="226"/>
  <c r="BA389" i="227"/>
  <c r="BA389" i="228"/>
  <c r="G390" i="213"/>
  <c r="G431" i="213"/>
  <c r="BA390" i="210" l="1"/>
  <c r="BA390" i="214"/>
  <c r="BA390" i="229"/>
  <c r="BA390" i="216"/>
  <c r="BA390" i="217"/>
  <c r="BA390" i="218"/>
  <c r="BA390" i="219"/>
  <c r="BA390" i="220"/>
  <c r="BA390" i="221"/>
  <c r="BA390" i="222"/>
  <c r="BA390" i="223"/>
  <c r="BA390" i="224"/>
  <c r="BA390" i="225"/>
  <c r="BA390" i="226"/>
  <c r="BA390" i="227"/>
  <c r="BA390" i="228"/>
  <c r="BA113" i="210"/>
  <c r="BA113" i="214"/>
  <c r="BA113" i="229"/>
  <c r="BA113" i="216"/>
  <c r="BA113" i="217"/>
  <c r="BA113" i="218"/>
  <c r="BA113" i="219"/>
  <c r="BA113" i="220"/>
  <c r="BA113" i="221"/>
  <c r="BA113" i="222"/>
  <c r="BA113" i="223"/>
  <c r="BA113" i="224"/>
  <c r="BA113" i="225"/>
  <c r="BA113" i="226"/>
  <c r="BA113" i="227"/>
  <c r="BA113" i="228"/>
  <c r="AZ391" i="210"/>
  <c r="AZ391" i="214"/>
  <c r="AZ391" i="229"/>
  <c r="AZ391" i="216"/>
  <c r="AZ391" i="217"/>
  <c r="AZ391" i="218"/>
  <c r="AZ391" i="219"/>
  <c r="AZ391" i="220"/>
  <c r="AZ391" i="221"/>
  <c r="AZ391" i="222"/>
  <c r="AZ391" i="223"/>
  <c r="AZ391" i="224"/>
  <c r="AZ391" i="225"/>
  <c r="AZ391" i="226"/>
  <c r="AZ391" i="227"/>
  <c r="AZ391" i="228"/>
  <c r="BA52" i="210"/>
  <c r="BA52" i="214"/>
  <c r="BA52" i="229"/>
  <c r="BA52" i="216"/>
  <c r="BA52" i="217"/>
  <c r="BA52" i="218"/>
  <c r="BA52" i="219"/>
  <c r="BA52" i="220"/>
  <c r="BA52" i="221"/>
  <c r="BA52" i="222"/>
  <c r="BA52" i="223"/>
  <c r="BA52" i="224"/>
  <c r="BA52" i="225"/>
  <c r="BA52" i="226"/>
  <c r="BA52" i="227"/>
  <c r="BA52" i="228"/>
  <c r="BA431" i="210"/>
  <c r="BA431" i="214"/>
  <c r="BA431" i="229"/>
  <c r="BA431" i="216"/>
  <c r="BA431" i="217"/>
  <c r="BA431" i="218"/>
  <c r="BA431" i="219"/>
  <c r="BA431" i="220"/>
  <c r="BA431" i="221"/>
  <c r="BA431" i="222"/>
  <c r="BA431" i="223"/>
  <c r="BA431" i="224"/>
  <c r="BA431" i="225"/>
  <c r="BA431" i="226"/>
  <c r="BA431" i="227"/>
  <c r="BA431" i="228"/>
  <c r="G432" i="213"/>
  <c r="AZ432" i="210"/>
  <c r="AZ432" i="214"/>
  <c r="AZ432" i="229"/>
  <c r="AZ432" i="216"/>
  <c r="AZ432" i="217"/>
  <c r="AZ432" i="218"/>
  <c r="AZ432" i="219"/>
  <c r="AZ432" i="220"/>
  <c r="AZ432" i="221"/>
  <c r="AZ432" i="222"/>
  <c r="AZ432" i="223"/>
  <c r="AZ432" i="224"/>
  <c r="AZ432" i="225"/>
  <c r="AZ432" i="226"/>
  <c r="AZ432" i="227"/>
  <c r="AZ432" i="228"/>
  <c r="BA86" i="210"/>
  <c r="BA86" i="214"/>
  <c r="BA86" i="229"/>
  <c r="BA86" i="216"/>
  <c r="BA86" i="217"/>
  <c r="BA86" i="218"/>
  <c r="BA86" i="219"/>
  <c r="BA86" i="220"/>
  <c r="BA86" i="221"/>
  <c r="BA86" i="222"/>
  <c r="BA86" i="223"/>
  <c r="BA86" i="224"/>
  <c r="BA86" i="225"/>
  <c r="BA86" i="226"/>
  <c r="BA86" i="227"/>
  <c r="BA86" i="228"/>
  <c r="BA578" i="210"/>
  <c r="BA578" i="214"/>
  <c r="BA578" i="229"/>
  <c r="BA578" i="216"/>
  <c r="BA578" i="217"/>
  <c r="BA578" i="218"/>
  <c r="BA578" i="219"/>
  <c r="BA578" i="220"/>
  <c r="BA578" i="221"/>
  <c r="BA578" i="222"/>
  <c r="BA578" i="223"/>
  <c r="BA578" i="224"/>
  <c r="BA578" i="225"/>
  <c r="BA578" i="226"/>
  <c r="BA578" i="227"/>
  <c r="BA578" i="228"/>
  <c r="AZ87" i="210"/>
  <c r="AZ87" i="214"/>
  <c r="AZ87" i="229"/>
  <c r="AZ87" i="216"/>
  <c r="AZ87" i="217"/>
  <c r="AZ87" i="218"/>
  <c r="AZ87" i="219"/>
  <c r="AZ87" i="220"/>
  <c r="AZ87" i="221"/>
  <c r="AZ87" i="222"/>
  <c r="AZ87" i="223"/>
  <c r="AZ87" i="224"/>
  <c r="AZ87" i="225"/>
  <c r="AZ87" i="226"/>
  <c r="AZ87" i="227"/>
  <c r="AZ87" i="228"/>
  <c r="G87" i="213"/>
  <c r="G391" i="213"/>
  <c r="BA391" i="210" l="1"/>
  <c r="BA391" i="214"/>
  <c r="BA391" i="229"/>
  <c r="BA391" i="216"/>
  <c r="BA391" i="217"/>
  <c r="BA391" i="218"/>
  <c r="BA391" i="219"/>
  <c r="BA391" i="220"/>
  <c r="BA391" i="221"/>
  <c r="BA391" i="222"/>
  <c r="BA391" i="223"/>
  <c r="BA391" i="224"/>
  <c r="BA391" i="225"/>
  <c r="BA391" i="226"/>
  <c r="BA391" i="227"/>
  <c r="BA391" i="228"/>
  <c r="AZ88" i="210"/>
  <c r="AZ88" i="214"/>
  <c r="AZ88" i="229"/>
  <c r="AZ88" i="216"/>
  <c r="AZ88" i="217"/>
  <c r="AZ88" i="218"/>
  <c r="AZ88" i="219"/>
  <c r="AZ88" i="220"/>
  <c r="AZ88" i="221"/>
  <c r="AZ88" i="222"/>
  <c r="AZ88" i="223"/>
  <c r="AZ88" i="224"/>
  <c r="AZ88" i="225"/>
  <c r="AZ88" i="226"/>
  <c r="AZ88" i="227"/>
  <c r="AZ88" i="228"/>
  <c r="G88" i="213"/>
  <c r="G392" i="213"/>
  <c r="AZ392" i="210"/>
  <c r="AZ392" i="214"/>
  <c r="AZ392" i="229"/>
  <c r="AZ392" i="216"/>
  <c r="AZ392" i="217"/>
  <c r="AZ392" i="218"/>
  <c r="AZ392" i="219"/>
  <c r="AZ392" i="220"/>
  <c r="AZ392" i="221"/>
  <c r="AZ392" i="222"/>
  <c r="AZ392" i="223"/>
  <c r="AZ392" i="224"/>
  <c r="AZ392" i="225"/>
  <c r="AZ392" i="226"/>
  <c r="AZ392" i="227"/>
  <c r="AZ392" i="228"/>
  <c r="BA432" i="210"/>
  <c r="BA432" i="214"/>
  <c r="BA432" i="229"/>
  <c r="BA432" i="216"/>
  <c r="BA432" i="217"/>
  <c r="BA432" i="218"/>
  <c r="BA432" i="219"/>
  <c r="BA432" i="220"/>
  <c r="BA432" i="221"/>
  <c r="BA432" i="222"/>
  <c r="BA432" i="223"/>
  <c r="BA432" i="224"/>
  <c r="BA432" i="225"/>
  <c r="BA432" i="226"/>
  <c r="BA432" i="227"/>
  <c r="BA432" i="228"/>
  <c r="BA87" i="210"/>
  <c r="BA87" i="214"/>
  <c r="BA87" i="229"/>
  <c r="BA87" i="216"/>
  <c r="BA87" i="217"/>
  <c r="BA87" i="218"/>
  <c r="BA87" i="219"/>
  <c r="BA87" i="220"/>
  <c r="BA87" i="221"/>
  <c r="BA87" i="222"/>
  <c r="BA87" i="223"/>
  <c r="BA87" i="224"/>
  <c r="BA87" i="225"/>
  <c r="BA87" i="226"/>
  <c r="BA87" i="227"/>
  <c r="BA87" i="228"/>
  <c r="BA392" i="210" l="1"/>
  <c r="BA392" i="214"/>
  <c r="BA392" i="229"/>
  <c r="BA392" i="216"/>
  <c r="BA392" i="217"/>
  <c r="BA392" i="218"/>
  <c r="BA392" i="219"/>
  <c r="BA392" i="220"/>
  <c r="BA392" i="221"/>
  <c r="BA392" i="222"/>
  <c r="BA392" i="223"/>
  <c r="BA392" i="224"/>
  <c r="BA392" i="225"/>
  <c r="BA392" i="226"/>
  <c r="BA392" i="227"/>
  <c r="BA392" i="228"/>
  <c r="BA88" i="210"/>
  <c r="BA88" i="214"/>
  <c r="BA88" i="229"/>
  <c r="BA88" i="216"/>
  <c r="BA88" i="217"/>
  <c r="BA88" i="218"/>
  <c r="BA88" i="219"/>
  <c r="BA88" i="220"/>
  <c r="BA88" i="221"/>
  <c r="BA88" i="222"/>
  <c r="BA88" i="223"/>
  <c r="BA88" i="224"/>
  <c r="BA88" i="225"/>
  <c r="BA88" i="226"/>
  <c r="BA88" i="227"/>
  <c r="BA88" i="228"/>
  <c r="AZ89" i="210"/>
  <c r="AZ89" i="214"/>
  <c r="AZ89" i="229"/>
  <c r="AZ89" i="216"/>
  <c r="AZ89" i="217"/>
  <c r="AZ89" i="218"/>
  <c r="AZ89" i="219"/>
  <c r="AZ89" i="220"/>
  <c r="AZ89" i="221"/>
  <c r="AZ89" i="223"/>
  <c r="AZ89" i="222"/>
  <c r="AZ89" i="224"/>
  <c r="AZ89" i="225"/>
  <c r="AZ89" i="226"/>
  <c r="AZ89" i="227"/>
  <c r="AZ89" i="228"/>
  <c r="G89" i="213"/>
  <c r="AZ90" i="210" l="1"/>
  <c r="AZ90" i="214"/>
  <c r="AZ90" i="229"/>
  <c r="AZ90" i="216"/>
  <c r="AZ90" i="217"/>
  <c r="AZ90" i="218"/>
  <c r="AZ90" i="219"/>
  <c r="AZ90" i="220"/>
  <c r="AZ90" i="221"/>
  <c r="AZ90" i="222"/>
  <c r="AZ90" i="223"/>
  <c r="AZ90" i="224"/>
  <c r="AZ90" i="225"/>
  <c r="AZ90" i="226"/>
  <c r="AZ90" i="227"/>
  <c r="AZ90" i="228"/>
  <c r="G90" i="213"/>
  <c r="BA89" i="210"/>
  <c r="BA89" i="214"/>
  <c r="BA89" i="229"/>
  <c r="BA89" i="216"/>
  <c r="BA89" i="217"/>
  <c r="BA89" i="218"/>
  <c r="BA89" i="219"/>
  <c r="BA89" i="220"/>
  <c r="BA89" i="221"/>
  <c r="BA89" i="222"/>
  <c r="BA89" i="223"/>
  <c r="BA89" i="224"/>
  <c r="BA89" i="225"/>
  <c r="BA89" i="226"/>
  <c r="BA89" i="227"/>
  <c r="BA89" i="228"/>
  <c r="I11" i="19" l="1"/>
  <c r="G91" i="213"/>
  <c r="AZ91" i="210"/>
  <c r="AE8" i="210" s="1"/>
  <c r="AZ91" i="214"/>
  <c r="AE8" i="214" s="1"/>
  <c r="AZ91" i="229"/>
  <c r="AZ91" i="216"/>
  <c r="AE34" i="216" s="1"/>
  <c r="AZ91" i="217"/>
  <c r="AE45" i="217" s="1"/>
  <c r="AZ91" i="218"/>
  <c r="AE29" i="218" s="1"/>
  <c r="AZ91" i="219"/>
  <c r="AE12" i="219" s="1"/>
  <c r="AZ91" i="220"/>
  <c r="AE9" i="220" s="1"/>
  <c r="AZ91" i="221"/>
  <c r="AE19" i="221" s="1"/>
  <c r="AZ91" i="222"/>
  <c r="AE7" i="222" s="1"/>
  <c r="AZ91" i="223"/>
  <c r="AE14" i="223" s="1"/>
  <c r="AZ91" i="224"/>
  <c r="AE21" i="224" s="1"/>
  <c r="AZ91" i="225"/>
  <c r="AE35" i="225" s="1"/>
  <c r="AZ91" i="226"/>
  <c r="AE24" i="226" s="1"/>
  <c r="AZ91" i="227"/>
  <c r="AE30" i="227" s="1"/>
  <c r="AZ91" i="228"/>
  <c r="AE34" i="228" s="1"/>
  <c r="BA90" i="210"/>
  <c r="BA90" i="214"/>
  <c r="BA90" i="229"/>
  <c r="BA90" i="216"/>
  <c r="BA90" i="217"/>
  <c r="BA90" i="218"/>
  <c r="BA90" i="219"/>
  <c r="BA90" i="220"/>
  <c r="BA90" i="221"/>
  <c r="BA90" i="222"/>
  <c r="BA90" i="223"/>
  <c r="BA90" i="224"/>
  <c r="BA90" i="225"/>
  <c r="BA90" i="226"/>
  <c r="BA90" i="227"/>
  <c r="BA90" i="228"/>
  <c r="AE43" i="228"/>
  <c r="AE30" i="228"/>
  <c r="AE19" i="228"/>
  <c r="AE25" i="220"/>
  <c r="AE27" i="220"/>
  <c r="AE23" i="220"/>
  <c r="AE7" i="220"/>
  <c r="AF8" i="214" l="1"/>
  <c r="AE20" i="221"/>
  <c r="AE43" i="219"/>
  <c r="AE10" i="219"/>
  <c r="AE9" i="219"/>
  <c r="AE42" i="219"/>
  <c r="AE42" i="214"/>
  <c r="AF42" i="214" s="1"/>
  <c r="AE7" i="214"/>
  <c r="AF7" i="214" s="1"/>
  <c r="AE42" i="210"/>
  <c r="AE17" i="214"/>
  <c r="AE44" i="221"/>
  <c r="AE11" i="219"/>
  <c r="AE24" i="220"/>
  <c r="AE42" i="228"/>
  <c r="AE12" i="228"/>
  <c r="AE19" i="224"/>
  <c r="AE30" i="219"/>
  <c r="AE27" i="210"/>
  <c r="AE7" i="210"/>
  <c r="AF7" i="210" s="1"/>
  <c r="AE25" i="221"/>
  <c r="AE10" i="221"/>
  <c r="AE27" i="221"/>
  <c r="AE13" i="228"/>
  <c r="AE16" i="221"/>
  <c r="AE9" i="221"/>
  <c r="AE23" i="221"/>
  <c r="AE13" i="220"/>
  <c r="AE22" i="220"/>
  <c r="AE25" i="228"/>
  <c r="AE8" i="228"/>
  <c r="AE32" i="228"/>
  <c r="AE25" i="224"/>
  <c r="AE14" i="227"/>
  <c r="AE8" i="221"/>
  <c r="AE7" i="219"/>
  <c r="AE14" i="221"/>
  <c r="AE28" i="221"/>
  <c r="AE23" i="219"/>
  <c r="AE33" i="220"/>
  <c r="AE8" i="220"/>
  <c r="AE28" i="228"/>
  <c r="AE29" i="228"/>
  <c r="AE43" i="227"/>
  <c r="AE20" i="219"/>
  <c r="AE32" i="221"/>
  <c r="AE35" i="227"/>
  <c r="AE34" i="225"/>
  <c r="AE46" i="221"/>
  <c r="AE29" i="224"/>
  <c r="AE13" i="221"/>
  <c r="AE42" i="216"/>
  <c r="AE44" i="220"/>
  <c r="AE30" i="221"/>
  <c r="AE10" i="220"/>
  <c r="AE21" i="220"/>
  <c r="AE22" i="228"/>
  <c r="AE20" i="228"/>
  <c r="AE36" i="221"/>
  <c r="AE30" i="220"/>
  <c r="AE28" i="224"/>
  <c r="AE12" i="221"/>
  <c r="AE33" i="221"/>
  <c r="AE29" i="220"/>
  <c r="AE35" i="228"/>
  <c r="AE24" i="224"/>
  <c r="AE24" i="228"/>
  <c r="AE9" i="224"/>
  <c r="AE11" i="224"/>
  <c r="AE16" i="223"/>
  <c r="AE20" i="223"/>
  <c r="AE21" i="223"/>
  <c r="AE15" i="223"/>
  <c r="AE36" i="223"/>
  <c r="AE32" i="223"/>
  <c r="AE7" i="223"/>
  <c r="AE46" i="223"/>
  <c r="AE8" i="223"/>
  <c r="AE31" i="223"/>
  <c r="AE35" i="223"/>
  <c r="AE11" i="223"/>
  <c r="AE43" i="223"/>
  <c r="AE27" i="223"/>
  <c r="AE30" i="223"/>
  <c r="AE17" i="223"/>
  <c r="AE18" i="223"/>
  <c r="AE34" i="223"/>
  <c r="AE29" i="223"/>
  <c r="AE33" i="223"/>
  <c r="AE9" i="223"/>
  <c r="AE10" i="223"/>
  <c r="AE19" i="223"/>
  <c r="AE13" i="223"/>
  <c r="AE44" i="223"/>
  <c r="AE28" i="223"/>
  <c r="AE45" i="223"/>
  <c r="AE24" i="223"/>
  <c r="AE29" i="229"/>
  <c r="AE44" i="229"/>
  <c r="AE15" i="229"/>
  <c r="AE43" i="229"/>
  <c r="AE34" i="229"/>
  <c r="AE24" i="229"/>
  <c r="AE32" i="229"/>
  <c r="AE45" i="229"/>
  <c r="AE22" i="229"/>
  <c r="AE25" i="229"/>
  <c r="AE46" i="229"/>
  <c r="AE12" i="229"/>
  <c r="AE33" i="229"/>
  <c r="AE26" i="229"/>
  <c r="AE14" i="229"/>
  <c r="AE42" i="229"/>
  <c r="AE18" i="229"/>
  <c r="AE17" i="229"/>
  <c r="AE20" i="229"/>
  <c r="AE35" i="229"/>
  <c r="AE7" i="229"/>
  <c r="AE10" i="229"/>
  <c r="AE8" i="229"/>
  <c r="AE16" i="229"/>
  <c r="AE21" i="229"/>
  <c r="AE28" i="229"/>
  <c r="AE23" i="229"/>
  <c r="AE36" i="229"/>
  <c r="AE27" i="229"/>
  <c r="AE11" i="229"/>
  <c r="AE31" i="229"/>
  <c r="AE9" i="229"/>
  <c r="AE30" i="229"/>
  <c r="AE11" i="227"/>
  <c r="AE24" i="227"/>
  <c r="AE23" i="227"/>
  <c r="AE45" i="222"/>
  <c r="AE46" i="227"/>
  <c r="AE18" i="218"/>
  <c r="AE46" i="210"/>
  <c r="AE19" i="219"/>
  <c r="AE27" i="227"/>
  <c r="AE36" i="219"/>
  <c r="AE22" i="222"/>
  <c r="AE21" i="222"/>
  <c r="AE19" i="222"/>
  <c r="AE30" i="222"/>
  <c r="AE34" i="222"/>
  <c r="AE35" i="222"/>
  <c r="AE36" i="222"/>
  <c r="AE32" i="222"/>
  <c r="AE26" i="222"/>
  <c r="AE42" i="222"/>
  <c r="AE10" i="222"/>
  <c r="AE20" i="222"/>
  <c r="AE23" i="222"/>
  <c r="AE13" i="222"/>
  <c r="AE9" i="222"/>
  <c r="AE17" i="222"/>
  <c r="AE14" i="222"/>
  <c r="AE44" i="222"/>
  <c r="AE18" i="222"/>
  <c r="AE12" i="222"/>
  <c r="AE28" i="222"/>
  <c r="AE31" i="222"/>
  <c r="AE11" i="222"/>
  <c r="AE27" i="222"/>
  <c r="AE46" i="222"/>
  <c r="AE33" i="222"/>
  <c r="AE16" i="222"/>
  <c r="AE15" i="222"/>
  <c r="AE35" i="214"/>
  <c r="AE12" i="214"/>
  <c r="AE16" i="214"/>
  <c r="AE46" i="214"/>
  <c r="AE14" i="214"/>
  <c r="AE36" i="214"/>
  <c r="AE23" i="214"/>
  <c r="AE31" i="214"/>
  <c r="AE18" i="214"/>
  <c r="AE13" i="214"/>
  <c r="AE22" i="214"/>
  <c r="AE30" i="214"/>
  <c r="AE33" i="214"/>
  <c r="AE45" i="214"/>
  <c r="AE43" i="214"/>
  <c r="AE11" i="214"/>
  <c r="AE25" i="214"/>
  <c r="AE21" i="214"/>
  <c r="AE20" i="214"/>
  <c r="AE9" i="214"/>
  <c r="AE34" i="214"/>
  <c r="AE29" i="214"/>
  <c r="AE26" i="214"/>
  <c r="AE10" i="214"/>
  <c r="AE27" i="214"/>
  <c r="AE28" i="214"/>
  <c r="AE44" i="214"/>
  <c r="AE24" i="214"/>
  <c r="AE32" i="214"/>
  <c r="AE19" i="214"/>
  <c r="AE15" i="214"/>
  <c r="AE8" i="219"/>
  <c r="AE26" i="227"/>
  <c r="AE14" i="219"/>
  <c r="AE29" i="222"/>
  <c r="AE25" i="222"/>
  <c r="AE29" i="226"/>
  <c r="AE45" i="219"/>
  <c r="AE27" i="219"/>
  <c r="AE21" i="227"/>
  <c r="AE10" i="228"/>
  <c r="AE12" i="224"/>
  <c r="AE43" i="221"/>
  <c r="AE21" i="221"/>
  <c r="AE34" i="221"/>
  <c r="AE24" i="221"/>
  <c r="AE26" i="221"/>
  <c r="AE29" i="221"/>
  <c r="AF8" i="210"/>
  <c r="AE45" i="210"/>
  <c r="AE30" i="210"/>
  <c r="AE29" i="210"/>
  <c r="AE17" i="210"/>
  <c r="AE18" i="210"/>
  <c r="AE9" i="210"/>
  <c r="AE34" i="210"/>
  <c r="AE44" i="210"/>
  <c r="AE13" i="210"/>
  <c r="AE20" i="210"/>
  <c r="AE25" i="210"/>
  <c r="AE26" i="210"/>
  <c r="AE12" i="210"/>
  <c r="AE19" i="210"/>
  <c r="AE36" i="210"/>
  <c r="AE35" i="210"/>
  <c r="AE16" i="210"/>
  <c r="AE32" i="210"/>
  <c r="AE43" i="210"/>
  <c r="AE33" i="210"/>
  <c r="AE22" i="210"/>
  <c r="AE10" i="210"/>
  <c r="AE21" i="210"/>
  <c r="AE31" i="210"/>
  <c r="AE24" i="210"/>
  <c r="AE11" i="210"/>
  <c r="AE18" i="221"/>
  <c r="AE31" i="221"/>
  <c r="AE22" i="219"/>
  <c r="AE26" i="219"/>
  <c r="AE18" i="219"/>
  <c r="AE15" i="219"/>
  <c r="AE24" i="222"/>
  <c r="AE15" i="226"/>
  <c r="AE8" i="216"/>
  <c r="AE11" i="228"/>
  <c r="AE26" i="224"/>
  <c r="AE35" i="224"/>
  <c r="AE22" i="223"/>
  <c r="AE34" i="219"/>
  <c r="AE20" i="224"/>
  <c r="AE14" i="228"/>
  <c r="AE27" i="228"/>
  <c r="AE15" i="228"/>
  <c r="AE45" i="228"/>
  <c r="AE44" i="228"/>
  <c r="AE23" i="228"/>
  <c r="AE46" i="228"/>
  <c r="AE36" i="228"/>
  <c r="AE31" i="228"/>
  <c r="AE7" i="228"/>
  <c r="AE16" i="228"/>
  <c r="AE18" i="228"/>
  <c r="AE26" i="228"/>
  <c r="AE9" i="228"/>
  <c r="AE42" i="220"/>
  <c r="AE28" i="220"/>
  <c r="AE14" i="220"/>
  <c r="AE45" i="220"/>
  <c r="AE18" i="220"/>
  <c r="AE36" i="220"/>
  <c r="AE17" i="220"/>
  <c r="AE15" i="220"/>
  <c r="AE16" i="220"/>
  <c r="AE35" i="220"/>
  <c r="AE32" i="220"/>
  <c r="AE20" i="220"/>
  <c r="AE31" i="220"/>
  <c r="AE12" i="220"/>
  <c r="AE46" i="220"/>
  <c r="BA91" i="210"/>
  <c r="BA91" i="214"/>
  <c r="V42" i="214" s="1"/>
  <c r="V47" i="214" s="1"/>
  <c r="K37" i="214" s="1"/>
  <c r="BA91" i="229"/>
  <c r="BA91" i="216"/>
  <c r="V7" i="216" s="1"/>
  <c r="V37" i="216" s="1"/>
  <c r="K19" i="216" s="1"/>
  <c r="BA91" i="217"/>
  <c r="V42" i="217" s="1"/>
  <c r="V47" i="217" s="1"/>
  <c r="K37" i="217" s="1"/>
  <c r="BA91" i="218"/>
  <c r="BA91" i="219"/>
  <c r="BA91" i="220"/>
  <c r="BA91" i="221"/>
  <c r="BA91" i="222"/>
  <c r="BA91" i="223"/>
  <c r="BA91" i="224"/>
  <c r="BA91" i="225"/>
  <c r="BA91" i="226"/>
  <c r="BA91" i="227"/>
  <c r="BA91" i="228"/>
  <c r="AE11" i="221"/>
  <c r="AE13" i="229"/>
  <c r="AE45" i="221"/>
  <c r="AE33" i="219"/>
  <c r="AE15" i="221"/>
  <c r="AE24" i="219"/>
  <c r="AE8" i="226"/>
  <c r="AE44" i="216"/>
  <c r="AE17" i="228"/>
  <c r="AE10" i="224"/>
  <c r="AE17" i="224"/>
  <c r="AE43" i="220"/>
  <c r="AE14" i="216"/>
  <c r="AE29" i="227"/>
  <c r="AE15" i="227"/>
  <c r="AE10" i="227"/>
  <c r="AE32" i="227"/>
  <c r="AE9" i="227"/>
  <c r="AE20" i="227"/>
  <c r="AE44" i="227"/>
  <c r="AE22" i="227"/>
  <c r="AE17" i="227"/>
  <c r="AE25" i="227"/>
  <c r="AE28" i="227"/>
  <c r="AE44" i="219"/>
  <c r="AE13" i="219"/>
  <c r="AE32" i="219"/>
  <c r="AE35" i="219"/>
  <c r="AE16" i="219"/>
  <c r="AE25" i="223"/>
  <c r="AE46" i="219"/>
  <c r="AE42" i="223"/>
  <c r="AE17" i="219"/>
  <c r="AE36" i="227"/>
  <c r="AE31" i="219"/>
  <c r="AE18" i="226"/>
  <c r="AE15" i="216"/>
  <c r="AE34" i="220"/>
  <c r="AE30" i="218"/>
  <c r="AE17" i="221"/>
  <c r="AE11" i="220"/>
  <c r="AE13" i="227"/>
  <c r="AE12" i="223"/>
  <c r="AE11" i="218"/>
  <c r="AE28" i="210"/>
  <c r="AE8" i="227"/>
  <c r="AE21" i="228"/>
  <c r="AE42" i="227"/>
  <c r="AE19" i="229"/>
  <c r="AE43" i="222"/>
  <c r="AE25" i="225"/>
  <c r="AE8" i="225"/>
  <c r="AE14" i="225"/>
  <c r="AE30" i="225"/>
  <c r="AE22" i="225"/>
  <c r="AE7" i="225"/>
  <c r="AE36" i="225"/>
  <c r="AE21" i="225"/>
  <c r="AE26" i="225"/>
  <c r="AE45" i="225"/>
  <c r="AE46" i="225"/>
  <c r="AE31" i="225"/>
  <c r="AE24" i="225"/>
  <c r="AE11" i="225"/>
  <c r="AE17" i="225"/>
  <c r="AE33" i="225"/>
  <c r="AE15" i="225"/>
  <c r="AE12" i="225"/>
  <c r="AE43" i="225"/>
  <c r="AE27" i="225"/>
  <c r="AE18" i="225"/>
  <c r="AE32" i="225"/>
  <c r="AE10" i="225"/>
  <c r="AE9" i="225"/>
  <c r="AE13" i="225"/>
  <c r="AE20" i="225"/>
  <c r="AE44" i="225"/>
  <c r="AE19" i="225"/>
  <c r="AE16" i="225"/>
  <c r="AE29" i="225"/>
  <c r="AE42" i="225"/>
  <c r="AE28" i="225"/>
  <c r="AE23" i="225"/>
  <c r="AE43" i="217"/>
  <c r="AE44" i="217"/>
  <c r="AE26" i="217"/>
  <c r="AE16" i="217"/>
  <c r="AE42" i="217"/>
  <c r="AE25" i="217"/>
  <c r="AE8" i="217"/>
  <c r="AE46" i="217"/>
  <c r="AE28" i="217"/>
  <c r="AE33" i="217"/>
  <c r="AE9" i="217"/>
  <c r="AE36" i="217"/>
  <c r="AE23" i="217"/>
  <c r="AE21" i="217"/>
  <c r="AE29" i="217"/>
  <c r="AE17" i="217"/>
  <c r="AE7" i="217"/>
  <c r="AE12" i="217"/>
  <c r="AE31" i="217"/>
  <c r="AE20" i="217"/>
  <c r="AE30" i="217"/>
  <c r="AE34" i="217"/>
  <c r="AE35" i="217"/>
  <c r="AE15" i="217"/>
  <c r="AE27" i="217"/>
  <c r="AE18" i="217"/>
  <c r="AE24" i="217"/>
  <c r="AE10" i="217"/>
  <c r="AE13" i="217"/>
  <c r="AE19" i="217"/>
  <c r="AE11" i="217"/>
  <c r="AE14" i="217"/>
  <c r="AE22" i="217"/>
  <c r="AE32" i="217"/>
  <c r="AE8" i="224"/>
  <c r="AE25" i="219"/>
  <c r="AE7" i="227"/>
  <c r="AE32" i="224"/>
  <c r="AE33" i="228"/>
  <c r="AE34" i="227"/>
  <c r="AE33" i="224"/>
  <c r="AE23" i="223"/>
  <c r="AE22" i="221"/>
  <c r="AE18" i="227"/>
  <c r="AE15" i="210"/>
  <c r="AE23" i="210"/>
  <c r="AE26" i="220"/>
  <c r="AE9" i="226"/>
  <c r="AE43" i="226"/>
  <c r="AE44" i="226"/>
  <c r="AE13" i="226"/>
  <c r="AE19" i="226"/>
  <c r="AE22" i="226"/>
  <c r="AE31" i="226"/>
  <c r="AE45" i="226"/>
  <c r="AE17" i="226"/>
  <c r="AE23" i="226"/>
  <c r="AE16" i="226"/>
  <c r="AE28" i="226"/>
  <c r="AE11" i="226"/>
  <c r="AE36" i="226"/>
  <c r="AE21" i="226"/>
  <c r="AE25" i="226"/>
  <c r="AE12" i="226"/>
  <c r="AE42" i="226"/>
  <c r="AE34" i="226"/>
  <c r="AE27" i="226"/>
  <c r="AE10" i="226"/>
  <c r="AE7" i="226"/>
  <c r="AE20" i="226"/>
  <c r="AE26" i="226"/>
  <c r="AE30" i="226"/>
  <c r="AE33" i="226"/>
  <c r="AE46" i="226"/>
  <c r="AE35" i="226"/>
  <c r="AE14" i="226"/>
  <c r="AE32" i="226"/>
  <c r="AE44" i="218"/>
  <c r="AE16" i="218"/>
  <c r="AE22" i="218"/>
  <c r="AE7" i="218"/>
  <c r="AE13" i="218"/>
  <c r="AE10" i="218"/>
  <c r="AE45" i="218"/>
  <c r="AE32" i="218"/>
  <c r="AE17" i="218"/>
  <c r="AE26" i="218"/>
  <c r="AE21" i="218"/>
  <c r="AE27" i="218"/>
  <c r="AE28" i="218"/>
  <c r="AE19" i="218"/>
  <c r="AE9" i="218"/>
  <c r="AE25" i="218"/>
  <c r="AE14" i="218"/>
  <c r="AE42" i="218"/>
  <c r="AE34" i="218"/>
  <c r="AE20" i="218"/>
  <c r="AE35" i="218"/>
  <c r="AE8" i="218"/>
  <c r="AE31" i="218"/>
  <c r="AE43" i="218"/>
  <c r="AE15" i="218"/>
  <c r="AE46" i="218"/>
  <c r="AE24" i="218"/>
  <c r="AE36" i="218"/>
  <c r="AE23" i="218"/>
  <c r="AE33" i="218"/>
  <c r="AE26" i="223"/>
  <c r="AE12" i="227"/>
  <c r="AE29" i="219"/>
  <c r="AE8" i="222"/>
  <c r="AE27" i="224"/>
  <c r="AE34" i="224"/>
  <c r="AE45" i="224"/>
  <c r="AE15" i="224"/>
  <c r="AE22" i="224"/>
  <c r="AE7" i="224"/>
  <c r="AE44" i="224"/>
  <c r="AE42" i="224"/>
  <c r="AE16" i="224"/>
  <c r="AE30" i="224"/>
  <c r="AE23" i="224"/>
  <c r="AE31" i="224"/>
  <c r="AE14" i="224"/>
  <c r="AE46" i="224"/>
  <c r="AE13" i="224"/>
  <c r="AE36" i="224"/>
  <c r="AE35" i="216"/>
  <c r="AE26" i="216"/>
  <c r="AE22" i="216"/>
  <c r="AE13" i="216"/>
  <c r="AE23" i="216"/>
  <c r="AE24" i="216"/>
  <c r="AE32" i="216"/>
  <c r="AE25" i="216"/>
  <c r="AE30" i="216"/>
  <c r="AE29" i="216"/>
  <c r="AE18" i="216"/>
  <c r="AE17" i="216"/>
  <c r="AE33" i="216"/>
  <c r="AE12" i="216"/>
  <c r="AE10" i="216"/>
  <c r="AE28" i="216"/>
  <c r="AE31" i="216"/>
  <c r="AE43" i="216"/>
  <c r="AE9" i="216"/>
  <c r="AE16" i="216"/>
  <c r="AE20" i="216"/>
  <c r="AE7" i="216"/>
  <c r="AE19" i="216"/>
  <c r="AE21" i="216"/>
  <c r="AE11" i="216"/>
  <c r="AE45" i="216"/>
  <c r="AE46" i="216"/>
  <c r="AE27" i="216"/>
  <c r="AE31" i="227"/>
  <c r="AE43" i="224"/>
  <c r="AE33" i="227"/>
  <c r="AE36" i="216"/>
  <c r="AE35" i="221"/>
  <c r="AE19" i="220"/>
  <c r="AE45" i="227"/>
  <c r="AE18" i="224"/>
  <c r="AE19" i="227"/>
  <c r="AE12" i="218"/>
  <c r="AE7" i="221"/>
  <c r="AE21" i="219"/>
  <c r="AE16" i="227"/>
  <c r="AE14" i="210"/>
  <c r="AE42" i="221"/>
  <c r="AE28" i="219"/>
  <c r="AB8" i="214"/>
  <c r="AF7" i="229" l="1"/>
  <c r="AF44" i="210"/>
  <c r="AF45" i="210"/>
  <c r="AF43" i="210"/>
  <c r="AF46" i="210"/>
  <c r="AF36" i="218"/>
  <c r="AB36" i="218" s="1"/>
  <c r="AF36" i="226"/>
  <c r="AA36" i="226" s="1"/>
  <c r="W36" i="226" s="1" a="1"/>
  <c r="W36" i="226" s="1"/>
  <c r="Y36" i="226" s="1"/>
  <c r="Y37" i="226" s="1"/>
  <c r="AB36" i="226"/>
  <c r="AF36" i="219"/>
  <c r="AB36" i="219"/>
  <c r="AA36" i="219"/>
  <c r="W36" i="219" s="1" a="1"/>
  <c r="W36" i="219" s="1"/>
  <c r="Y36" i="219" s="1"/>
  <c r="Y37" i="219" s="1"/>
  <c r="AF36" i="210"/>
  <c r="AB36" i="210" s="1"/>
  <c r="AF36" i="220"/>
  <c r="AB36" i="220" s="1"/>
  <c r="AF36" i="228"/>
  <c r="AB36" i="228" s="1"/>
  <c r="AF36" i="222"/>
  <c r="AB36" i="222" s="1"/>
  <c r="AF36" i="221"/>
  <c r="AB36" i="221"/>
  <c r="AA36" i="221"/>
  <c r="W36" i="221" s="1" a="1"/>
  <c r="W36" i="221" s="1"/>
  <c r="Y36" i="221" s="1"/>
  <c r="Y37" i="221" s="1"/>
  <c r="AF36" i="225"/>
  <c r="AB36" i="225" s="1"/>
  <c r="AF36" i="229"/>
  <c r="AA36" i="229" s="1"/>
  <c r="W36" i="229" s="1" a="1"/>
  <c r="W36" i="229" s="1"/>
  <c r="Y36" i="229" s="1"/>
  <c r="AF36" i="217"/>
  <c r="AB36" i="217" s="1"/>
  <c r="AA36" i="217"/>
  <c r="W36" i="217" s="1" a="1"/>
  <c r="W36" i="217" s="1"/>
  <c r="Y36" i="217" s="1"/>
  <c r="AF36" i="216"/>
  <c r="AA36" i="216" s="1"/>
  <c r="W36" i="216" s="1" a="1"/>
  <c r="W36" i="216" s="1"/>
  <c r="Y36" i="216" s="1"/>
  <c r="AB36" i="216"/>
  <c r="AB36" i="224"/>
  <c r="AF36" i="224"/>
  <c r="AA36" i="224" s="1"/>
  <c r="W36" i="224" s="1" a="1"/>
  <c r="W36" i="224" s="1"/>
  <c r="Y36" i="224" s="1"/>
  <c r="Y37" i="224" s="1"/>
  <c r="AB36" i="227"/>
  <c r="AA36" i="227"/>
  <c r="W36" i="227" s="1" a="1"/>
  <c r="W36" i="227" s="1"/>
  <c r="Y36" i="227" s="1"/>
  <c r="Y37" i="227" s="1"/>
  <c r="AF36" i="227"/>
  <c r="AF36" i="214"/>
  <c r="AA36" i="214" s="1"/>
  <c r="W36" i="214" s="1" a="1"/>
  <c r="W36" i="214" s="1"/>
  <c r="Y36" i="214" s="1"/>
  <c r="AF36" i="223"/>
  <c r="AB36" i="223" s="1"/>
  <c r="AF23" i="210"/>
  <c r="AF28" i="210"/>
  <c r="AF25" i="210"/>
  <c r="AF14" i="210"/>
  <c r="AF15" i="210"/>
  <c r="AF11" i="210"/>
  <c r="AF10" i="210"/>
  <c r="AF32" i="210"/>
  <c r="AF19" i="210"/>
  <c r="AF20" i="210"/>
  <c r="AF34" i="210"/>
  <c r="AF29" i="210"/>
  <c r="AF24" i="210"/>
  <c r="AF22" i="210"/>
  <c r="AF16" i="210"/>
  <c r="AF12" i="210"/>
  <c r="AF9" i="210"/>
  <c r="AF30" i="210"/>
  <c r="AF21" i="210"/>
  <c r="AF17" i="210"/>
  <c r="AF31" i="210"/>
  <c r="AF33" i="210"/>
  <c r="AF35" i="210"/>
  <c r="AF26" i="210"/>
  <c r="AF13" i="210"/>
  <c r="AF18" i="210"/>
  <c r="AF27" i="210"/>
  <c r="AF42" i="210"/>
  <c r="K43" i="217"/>
  <c r="K43" i="214"/>
  <c r="V7" i="210"/>
  <c r="V8" i="210"/>
  <c r="V42" i="210"/>
  <c r="V47" i="210" s="1"/>
  <c r="K37" i="210" s="1"/>
  <c r="K28" i="216"/>
  <c r="V7" i="214"/>
  <c r="V37" i="214" s="1"/>
  <c r="K19" i="214" s="1"/>
  <c r="AF7" i="218"/>
  <c r="AB7" i="218" s="1"/>
  <c r="AF42" i="217"/>
  <c r="AF7" i="217"/>
  <c r="AF7" i="216"/>
  <c r="AB7" i="217"/>
  <c r="AB42" i="217"/>
  <c r="AB7" i="216"/>
  <c r="AA42" i="214"/>
  <c r="AB42" i="214"/>
  <c r="AB42" i="210"/>
  <c r="AA15" i="210"/>
  <c r="AB20" i="210"/>
  <c r="AB34" i="210"/>
  <c r="AB9" i="210"/>
  <c r="AB10" i="210"/>
  <c r="AB15" i="210"/>
  <c r="AB31" i="210"/>
  <c r="AB21" i="210"/>
  <c r="AB46" i="210"/>
  <c r="AA24" i="210"/>
  <c r="AA32" i="210"/>
  <c r="AA11" i="210"/>
  <c r="AA35" i="210"/>
  <c r="AB27" i="210"/>
  <c r="AB11" i="210"/>
  <c r="AB43" i="210"/>
  <c r="AB13" i="210"/>
  <c r="AA9" i="210"/>
  <c r="AA26" i="210"/>
  <c r="AA44" i="210"/>
  <c r="AA33" i="210"/>
  <c r="AA28" i="210"/>
  <c r="AA8" i="210"/>
  <c r="AB12" i="210"/>
  <c r="AA45" i="210"/>
  <c r="AB35" i="210"/>
  <c r="AB19" i="210"/>
  <c r="AB17" i="210"/>
  <c r="AA31" i="210"/>
  <c r="AA29" i="210"/>
  <c r="AA22" i="210"/>
  <c r="AB16" i="210"/>
  <c r="AA18" i="210"/>
  <c r="AA16" i="210"/>
  <c r="AB30" i="210"/>
  <c r="AA12" i="210"/>
  <c r="AB25" i="210"/>
  <c r="AB24" i="210"/>
  <c r="AA13" i="210"/>
  <c r="AB14" i="210"/>
  <c r="AA46" i="210"/>
  <c r="AB33" i="210"/>
  <c r="AB23" i="210"/>
  <c r="AB29" i="210"/>
  <c r="AA17" i="210"/>
  <c r="AB8" i="210"/>
  <c r="AA7" i="229"/>
  <c r="AB7" i="210"/>
  <c r="AB7" i="214"/>
  <c r="AA7" i="214"/>
  <c r="AA8" i="214"/>
  <c r="AA7" i="210"/>
  <c r="AB36" i="229" l="1"/>
  <c r="AA36" i="228"/>
  <c r="W36" i="228" s="1" a="1"/>
  <c r="W36" i="228" s="1"/>
  <c r="Y36" i="228" s="1"/>
  <c r="Y37" i="228" s="1"/>
  <c r="AB36" i="214"/>
  <c r="AA36" i="223"/>
  <c r="W36" i="223" s="1" a="1"/>
  <c r="W36" i="223" s="1"/>
  <c r="Y36" i="223" s="1"/>
  <c r="Y37" i="223" s="1"/>
  <c r="AA36" i="225"/>
  <c r="W36" i="225" s="1" a="1"/>
  <c r="W36" i="225" s="1"/>
  <c r="Y36" i="225" s="1"/>
  <c r="Y37" i="225" s="1"/>
  <c r="AA36" i="222"/>
  <c r="W36" i="222" s="1" a="1"/>
  <c r="W36" i="222" s="1"/>
  <c r="Y36" i="222" s="1"/>
  <c r="Y37" i="222" s="1"/>
  <c r="AA36" i="210"/>
  <c r="W36" i="210" s="1" a="1"/>
  <c r="W36" i="210" s="1"/>
  <c r="Y36" i="210" s="1"/>
  <c r="AA36" i="218"/>
  <c r="W36" i="218" s="1" a="1"/>
  <c r="W36" i="218" s="1"/>
  <c r="Y36" i="218" s="1"/>
  <c r="AA36" i="220"/>
  <c r="W36" i="220" s="1" a="1"/>
  <c r="W36" i="220" s="1"/>
  <c r="Y36" i="220" s="1"/>
  <c r="Y37" i="220" s="1"/>
  <c r="V37" i="210"/>
  <c r="K19" i="210" s="1"/>
  <c r="K17" i="53" s="1"/>
  <c r="K26" i="53" s="1"/>
  <c r="J15" i="19"/>
  <c r="K43" i="210"/>
  <c r="K35" i="53"/>
  <c r="K41" i="53" s="1"/>
  <c r="K28" i="214"/>
  <c r="AA7" i="218"/>
  <c r="W7" i="218" s="1" a="1"/>
  <c r="W7" i="218" s="1"/>
  <c r="Y7" i="218" s="1"/>
  <c r="AA7" i="217"/>
  <c r="AA42" i="217"/>
  <c r="AA7" i="216"/>
  <c r="W42" i="214" a="1"/>
  <c r="AB32" i="210"/>
  <c r="AA14" i="210"/>
  <c r="AA27" i="210"/>
  <c r="AB26" i="210"/>
  <c r="W15" i="210" a="1"/>
  <c r="W16" i="210" a="1"/>
  <c r="AA43" i="210"/>
  <c r="W31" i="210" a="1"/>
  <c r="W13" i="210" a="1"/>
  <c r="W45" i="210" a="1"/>
  <c r="AA20" i="210"/>
  <c r="AA10" i="210"/>
  <c r="W44" i="210" a="1"/>
  <c r="W11" i="210" a="1"/>
  <c r="AB18" i="210"/>
  <c r="W29" i="210" a="1"/>
  <c r="W33" i="210" a="1"/>
  <c r="W28" i="210" a="1"/>
  <c r="W9" i="210" a="1"/>
  <c r="AA42" i="210"/>
  <c r="W17" i="210" a="1"/>
  <c r="W24" i="210" a="1"/>
  <c r="W46" i="210" a="1"/>
  <c r="W32" i="210" a="1"/>
  <c r="W22" i="210" a="1"/>
  <c r="AB44" i="210"/>
  <c r="AA25" i="210"/>
  <c r="AA19" i="210"/>
  <c r="AB45" i="210"/>
  <c r="AA21" i="210"/>
  <c r="AB22" i="210"/>
  <c r="W35" i="210" a="1"/>
  <c r="W12" i="210" a="1"/>
  <c r="W26" i="210" a="1"/>
  <c r="W18" i="210" a="1"/>
  <c r="W8" i="210" a="1"/>
  <c r="AB28" i="210"/>
  <c r="AA23" i="210"/>
  <c r="AA30" i="210"/>
  <c r="AA34" i="210"/>
  <c r="W7" i="229" a="1"/>
  <c r="W7" i="214" a="1"/>
  <c r="AB7" i="229"/>
  <c r="W8" i="214" a="1"/>
  <c r="W7" i="210" a="1"/>
  <c r="W7" i="229" l="1"/>
  <c r="Y7" i="229" s="1"/>
  <c r="Y37" i="229" s="1"/>
  <c r="W8" i="214"/>
  <c r="Y8" i="214" s="1"/>
  <c r="Y37" i="218"/>
  <c r="W46" i="210"/>
  <c r="Y46" i="210" s="1"/>
  <c r="W45" i="210"/>
  <c r="Y45" i="210" s="1"/>
  <c r="W44" i="210"/>
  <c r="Y44" i="210" s="1"/>
  <c r="W16" i="210"/>
  <c r="Y16" i="210" s="1"/>
  <c r="W24" i="210"/>
  <c r="Y24" i="210" s="1"/>
  <c r="W13" i="210"/>
  <c r="Y13" i="210" s="1"/>
  <c r="W22" i="210"/>
  <c r="Y22" i="210" s="1"/>
  <c r="W33" i="210"/>
  <c r="Y33" i="210" s="1"/>
  <c r="W12" i="210"/>
  <c r="Y12" i="210" s="1"/>
  <c r="W9" i="210"/>
  <c r="Y9" i="210" s="1"/>
  <c r="W18" i="210"/>
  <c r="Y18" i="210" s="1"/>
  <c r="W15" i="210"/>
  <c r="Y15" i="210" s="1"/>
  <c r="W17" i="210"/>
  <c r="Y17" i="210" s="1"/>
  <c r="W31" i="210"/>
  <c r="Y31" i="210" s="1"/>
  <c r="W32" i="210"/>
  <c r="Y32" i="210" s="1"/>
  <c r="W11" i="210"/>
  <c r="Y11" i="210" s="1"/>
  <c r="W29" i="210"/>
  <c r="Y29" i="210" s="1"/>
  <c r="W35" i="210"/>
  <c r="Y35" i="210" s="1"/>
  <c r="W28" i="210"/>
  <c r="Y28" i="210" s="1"/>
  <c r="W26" i="210"/>
  <c r="Y26" i="210" s="1"/>
  <c r="W8" i="210"/>
  <c r="Y8" i="210" s="1"/>
  <c r="K28" i="210"/>
  <c r="W7" i="214"/>
  <c r="Y7" i="214" s="1"/>
  <c r="W42" i="214"/>
  <c r="Y42" i="214" s="1"/>
  <c r="Y47" i="214" s="1"/>
  <c r="W7" i="210"/>
  <c r="Y7" i="210" s="1"/>
  <c r="W7" i="217" a="1"/>
  <c r="W7" i="216" a="1"/>
  <c r="W42" i="217" a="1"/>
  <c r="W23" i="210" a="1"/>
  <c r="W10" i="210" a="1"/>
  <c r="W34" i="210" a="1"/>
  <c r="W14" i="210" a="1"/>
  <c r="W21" i="210" a="1"/>
  <c r="W30" i="210" a="1"/>
  <c r="W25" i="210" a="1"/>
  <c r="W27" i="210" a="1"/>
  <c r="W19" i="210" a="1"/>
  <c r="W43" i="210" a="1"/>
  <c r="W20" i="210" a="1"/>
  <c r="W42" i="210" a="1"/>
  <c r="Y37" i="214" l="1"/>
  <c r="W43" i="210"/>
  <c r="Y43" i="210" s="1"/>
  <c r="W25" i="210"/>
  <c r="Y25" i="210" s="1"/>
  <c r="W19" i="210"/>
  <c r="Y19" i="210" s="1"/>
  <c r="W27" i="210"/>
  <c r="Y27" i="210" s="1"/>
  <c r="W34" i="210"/>
  <c r="Y34" i="210" s="1"/>
  <c r="W21" i="210"/>
  <c r="Y21" i="210" s="1"/>
  <c r="W30" i="210"/>
  <c r="Y30" i="210" s="1"/>
  <c r="W14" i="210"/>
  <c r="Y14" i="210" s="1"/>
  <c r="W20" i="210"/>
  <c r="Y20" i="210" s="1"/>
  <c r="W10" i="210"/>
  <c r="Y10" i="210" s="1"/>
  <c r="W23" i="210"/>
  <c r="Y23" i="210" s="1"/>
  <c r="W42" i="210"/>
  <c r="Y42" i="210" s="1"/>
  <c r="W42" i="217"/>
  <c r="Y42" i="217" s="1"/>
  <c r="Y47" i="217" s="1"/>
  <c r="W7" i="217"/>
  <c r="Y7" i="217" s="1"/>
  <c r="Y37" i="217" s="1"/>
  <c r="W7" i="216"/>
  <c r="Y7" i="216" s="1"/>
  <c r="Y37" i="216" s="1"/>
  <c r="Y47" i="210" l="1"/>
  <c r="Y37" i="210"/>
  <c r="AU13" i="53" l="1" a="1"/>
  <c r="AU13" i="53" s="1"/>
  <c r="X36" i="53"/>
  <c r="Z15" i="19"/>
  <c r="AY26" i="53"/>
  <c r="W27" i="19"/>
  <c r="AB33" i="19"/>
  <c r="Z23" i="53"/>
  <c r="R27" i="53"/>
  <c r="Q38" i="53"/>
  <c r="P41" i="53"/>
  <c r="AA24" i="53"/>
  <c r="AX13" i="53"/>
  <c r="Y19" i="19"/>
  <c r="AL22" i="53"/>
  <c r="AO21" i="53"/>
  <c r="AX19" i="53"/>
  <c r="T49" i="53"/>
  <c r="X39" i="53"/>
  <c r="Q47" i="53"/>
  <c r="AR26" i="53"/>
  <c r="AB36" i="53"/>
  <c r="T44" i="53"/>
  <c r="BA13" i="53"/>
  <c r="R44" i="53"/>
  <c r="Q40" i="53"/>
  <c r="U13" i="53"/>
  <c r="S15" i="53"/>
  <c r="W19" i="19"/>
  <c r="AI17" i="53"/>
  <c r="AA37" i="53"/>
  <c r="U19" i="53"/>
  <c r="AL14" i="53"/>
  <c r="Y25" i="19"/>
  <c r="AA15" i="53"/>
  <c r="AZ13" i="53"/>
  <c r="T39" i="53"/>
  <c r="AM14" i="53"/>
  <c r="AF18" i="53"/>
  <c r="Y39" i="19"/>
  <c r="V18" i="53"/>
  <c r="Z25" i="19"/>
  <c r="AO13" i="53"/>
  <c r="AY24" i="53"/>
  <c r="AB29" i="19"/>
  <c r="X19" i="53"/>
  <c r="AE27" i="53"/>
  <c r="AD17" i="19"/>
  <c r="AN15" i="53"/>
  <c r="X35" i="53"/>
  <c r="AQ19" i="53"/>
  <c r="AW21" i="53"/>
  <c r="AO22" i="53"/>
  <c r="AW14" i="53"/>
  <c r="R41" i="53"/>
  <c r="S13" i="53"/>
  <c r="AW24" i="53"/>
  <c r="AK18" i="53"/>
  <c r="W11" i="19"/>
  <c r="X45" i="53"/>
  <c r="Y48" i="53"/>
  <c r="AN18" i="53"/>
  <c r="AB48" i="53"/>
  <c r="X38" i="53"/>
  <c r="AC18" i="53"/>
  <c r="AY15" i="53"/>
  <c r="AS16" i="53"/>
  <c r="AK24" i="53"/>
  <c r="AG23" i="53"/>
  <c r="S36" i="53"/>
  <c r="AC27" i="53"/>
  <c r="S20" i="53"/>
  <c r="AD41" i="19"/>
  <c r="AX17" i="53"/>
  <c r="Y21" i="19"/>
  <c r="AA38" i="53"/>
  <c r="AB25" i="53"/>
  <c r="W17" i="19"/>
  <c r="AX24" i="53"/>
  <c r="Z36" i="53"/>
  <c r="Z19" i="19"/>
  <c r="AG20" i="53"/>
  <c r="X21" i="53"/>
  <c r="AZ22" i="53"/>
  <c r="AL23" i="53"/>
  <c r="R45" i="53"/>
  <c r="AR13" i="53"/>
  <c r="AE17" i="19"/>
  <c r="W13" i="53"/>
  <c r="AA35" i="53"/>
  <c r="AI23" i="53"/>
  <c r="BA23" i="53"/>
  <c r="AY22" i="53"/>
  <c r="AY14" i="53"/>
  <c r="T22" i="53"/>
  <c r="V35" i="19"/>
  <c r="AQ24" i="53"/>
  <c r="Z39" i="53"/>
  <c r="AB42" i="53"/>
  <c r="Z41" i="53"/>
  <c r="AQ14" i="53"/>
  <c r="AM16" i="53"/>
  <c r="U15" i="53"/>
  <c r="AJ27" i="53"/>
  <c r="AD21" i="53"/>
  <c r="AQ25" i="53"/>
  <c r="AI22" i="53"/>
  <c r="AW27" i="53"/>
  <c r="AD27" i="53"/>
  <c r="Y38" i="53"/>
  <c r="R50" i="53"/>
  <c r="X40" i="53"/>
  <c r="S21" i="53"/>
  <c r="AN21" i="53"/>
  <c r="AB50" i="53"/>
  <c r="AS21" i="53"/>
  <c r="W25" i="53"/>
  <c r="AD11" i="19"/>
  <c r="AD16" i="53"/>
  <c r="R38" i="53"/>
  <c r="AF23" i="53"/>
  <c r="R25" i="53"/>
  <c r="V15" i="53"/>
  <c r="Y23" i="53"/>
  <c r="AP22" i="53"/>
  <c r="X37" i="53"/>
  <c r="AK13" i="53"/>
  <c r="AQ26" i="53"/>
  <c r="Z50" i="53"/>
  <c r="W25" i="19"/>
  <c r="AW18" i="53"/>
  <c r="AP23" i="53"/>
  <c r="AG14" i="53"/>
  <c r="X49" i="53"/>
  <c r="W31" i="19"/>
  <c r="V27" i="53"/>
  <c r="AA14" i="53"/>
  <c r="AK17" i="53"/>
  <c r="AF24" i="53"/>
  <c r="Y46" i="53"/>
  <c r="R49" i="53"/>
  <c r="W35" i="19"/>
  <c r="AB14" i="53"/>
  <c r="T27" i="53"/>
  <c r="AB26" i="53"/>
  <c r="AZ16" i="53"/>
  <c r="S26" i="53"/>
  <c r="X27" i="19"/>
  <c r="AX26" i="53"/>
  <c r="R16" i="53"/>
  <c r="Q42" i="53"/>
  <c r="AW17" i="53"/>
  <c r="AF21" i="53"/>
  <c r="Y23" i="19"/>
  <c r="AA41" i="19"/>
  <c r="T25" i="53"/>
  <c r="P42" i="53"/>
  <c r="AA49" i="53"/>
  <c r="S44" i="53"/>
  <c r="V17" i="53"/>
  <c r="Y19" i="53"/>
  <c r="W21" i="53"/>
  <c r="Z27" i="19"/>
  <c r="T23" i="53"/>
  <c r="AA16" i="53"/>
  <c r="S46" i="53"/>
  <c r="AW20" i="53"/>
  <c r="AL21" i="53"/>
  <c r="AB44" i="53"/>
  <c r="AF14" i="53"/>
  <c r="AK22" i="53"/>
  <c r="P19" i="53"/>
  <c r="AY21" i="53"/>
  <c r="T21" i="53"/>
  <c r="Y37" i="53"/>
  <c r="Z17" i="53"/>
  <c r="S17" i="53"/>
  <c r="Z21" i="53"/>
  <c r="AA25" i="53"/>
  <c r="AP24" i="53"/>
  <c r="S50" i="53"/>
  <c r="AA44" i="53"/>
  <c r="AP18" i="53"/>
  <c r="AK23" i="53"/>
  <c r="AM27" i="53"/>
  <c r="W23" i="53"/>
  <c r="T43" i="53"/>
  <c r="X35" i="19"/>
  <c r="U22" i="53"/>
  <c r="AB23" i="53"/>
  <c r="AQ13" i="53"/>
  <c r="Z16" i="53"/>
  <c r="X31" i="19"/>
  <c r="Y40" i="53"/>
  <c r="AM23" i="53"/>
  <c r="Z40" i="53"/>
  <c r="AH13" i="53"/>
  <c r="Y24" i="53"/>
  <c r="W37" i="19"/>
  <c r="AH25" i="53"/>
  <c r="AO26" i="53"/>
  <c r="AR21" i="53"/>
  <c r="AK15" i="53"/>
  <c r="AS17" i="53"/>
  <c r="AD23" i="53"/>
  <c r="T36" i="53"/>
  <c r="U21" i="53"/>
  <c r="R40" i="53"/>
  <c r="AA41" i="53"/>
  <c r="S27" i="53"/>
  <c r="AH15" i="53"/>
  <c r="Y20" i="53"/>
  <c r="R35" i="53"/>
  <c r="R26" i="53"/>
  <c r="AJ26" i="53"/>
  <c r="X25" i="53"/>
  <c r="AP16" i="53"/>
  <c r="AN17" i="53"/>
  <c r="Q46" i="53"/>
  <c r="V23" i="53"/>
  <c r="AA47" i="53"/>
  <c r="AP17" i="53"/>
  <c r="AI25" i="53"/>
  <c r="AR18" i="53"/>
  <c r="AO16" i="53"/>
  <c r="R22" i="53"/>
  <c r="AW25" i="53"/>
  <c r="BA27" i="53"/>
  <c r="R43" i="53"/>
  <c r="BA17" i="53"/>
  <c r="AE20" i="53"/>
  <c r="AI26" i="53"/>
  <c r="X20" i="53"/>
  <c r="X26" i="53"/>
  <c r="AM18" i="53"/>
  <c r="Y17" i="53"/>
  <c r="X24" i="53"/>
  <c r="AL26" i="53"/>
  <c r="AC20" i="53"/>
  <c r="W19" i="53"/>
  <c r="AL19" i="53"/>
  <c r="Z14" i="53"/>
  <c r="AC17" i="53"/>
  <c r="X18" i="53"/>
  <c r="V20" i="53"/>
  <c r="AF25" i="53"/>
  <c r="AN23" i="53"/>
  <c r="AW15" i="53"/>
  <c r="AS22" i="53"/>
  <c r="X43" i="53"/>
  <c r="R19" i="53"/>
  <c r="S24" i="53"/>
  <c r="P39" i="53"/>
  <c r="X16" i="53"/>
  <c r="AB13" i="19"/>
  <c r="AX20" i="53"/>
  <c r="AN14" i="53"/>
  <c r="Z45" i="53"/>
  <c r="S45" i="53"/>
  <c r="Z27" i="53"/>
  <c r="AR16" i="53"/>
  <c r="Q49" i="53"/>
  <c r="AC22" i="53"/>
  <c r="P50" i="53"/>
  <c r="AP21" i="53"/>
  <c r="P22" i="53"/>
  <c r="U18" i="53"/>
  <c r="AS25" i="53"/>
  <c r="S35" i="53"/>
  <c r="AR15" i="53"/>
  <c r="X17" i="19"/>
  <c r="AW23" i="53"/>
  <c r="W41" i="19"/>
  <c r="P48" i="53"/>
  <c r="AP13" i="53"/>
  <c r="X23" i="19"/>
  <c r="AG27" i="53"/>
  <c r="R20" i="53"/>
  <c r="V25" i="53"/>
  <c r="AA43" i="53"/>
  <c r="S47" i="53"/>
  <c r="S22" i="53"/>
  <c r="AL16" i="53"/>
  <c r="X47" i="53"/>
  <c r="V31" i="19"/>
  <c r="AP26" i="53"/>
  <c r="AL17" i="53"/>
  <c r="Y15" i="19"/>
  <c r="AJ15" i="53"/>
  <c r="AC13" i="53"/>
  <c r="AS27" i="53"/>
  <c r="R48" i="53"/>
  <c r="P47" i="53"/>
  <c r="Z48" i="53"/>
  <c r="AB45" i="53"/>
  <c r="Y41" i="53"/>
  <c r="AN13" i="53"/>
  <c r="AG26" i="53"/>
  <c r="Z37" i="19"/>
  <c r="AY25" i="53"/>
  <c r="AX27" i="53"/>
  <c r="AG24" i="53"/>
  <c r="AE19" i="53"/>
  <c r="X25" i="19"/>
  <c r="AP19" i="53"/>
  <c r="Z31" i="19"/>
  <c r="AH26" i="53"/>
  <c r="Y42" i="53"/>
  <c r="W18" i="53"/>
  <c r="X17" i="53"/>
  <c r="AY13" i="53"/>
  <c r="X42" i="53"/>
  <c r="Y11" i="19"/>
  <c r="AE26" i="53"/>
  <c r="AR24" i="53"/>
  <c r="AD20" i="53"/>
  <c r="Y35" i="53"/>
  <c r="X29" i="19"/>
  <c r="AA21" i="53"/>
  <c r="AB43" i="53"/>
  <c r="AG19" i="53"/>
  <c r="AD22" i="53"/>
  <c r="X19" i="19"/>
  <c r="U26" i="53"/>
  <c r="Y44" i="53"/>
  <c r="AB41" i="19"/>
  <c r="R47" i="53"/>
  <c r="P46" i="53"/>
  <c r="BA14" i="53"/>
  <c r="AW19" i="53"/>
  <c r="W33" i="19"/>
  <c r="Z22" i="53"/>
  <c r="T26" i="53"/>
  <c r="AQ18" i="53"/>
  <c r="Z29" i="19"/>
  <c r="AC15" i="53"/>
  <c r="AZ19" i="53"/>
  <c r="AO15" i="53"/>
  <c r="W29" i="19"/>
  <c r="Y13" i="19"/>
  <c r="AM13" i="53"/>
  <c r="Y43" i="53"/>
  <c r="X15" i="53"/>
  <c r="T40" i="53"/>
  <c r="AI18" i="53"/>
  <c r="V26" i="53"/>
  <c r="AO18" i="53"/>
  <c r="Z37" i="53"/>
  <c r="AP27" i="53"/>
  <c r="AZ14" i="53"/>
  <c r="AB39" i="53"/>
  <c r="V21" i="53"/>
  <c r="Z25" i="53"/>
  <c r="X15" i="19"/>
  <c r="AH14" i="53"/>
  <c r="AN24" i="53"/>
  <c r="AP15" i="53"/>
  <c r="Y47" i="53"/>
  <c r="S49" i="53"/>
  <c r="T19" i="53"/>
  <c r="AR27" i="53"/>
  <c r="AF13" i="53"/>
  <c r="P43" i="53"/>
  <c r="AL25" i="53"/>
  <c r="Z35" i="53"/>
  <c r="AO20" i="53"/>
  <c r="AY16" i="53"/>
  <c r="AQ23" i="53"/>
  <c r="U25" i="53"/>
  <c r="AM15" i="53"/>
  <c r="U17" i="53"/>
  <c r="Z33" i="19"/>
  <c r="AB35" i="53"/>
  <c r="AS14" i="53"/>
  <c r="AI27" i="53"/>
  <c r="AF20" i="53"/>
  <c r="Q48" i="53"/>
  <c r="Y35" i="19"/>
  <c r="AK26" i="53"/>
  <c r="P36" i="53"/>
  <c r="AR23" i="53"/>
  <c r="AC19" i="53"/>
  <c r="AX16" i="53"/>
  <c r="AA19" i="53"/>
  <c r="AS15" i="53"/>
  <c r="AY18" i="53"/>
  <c r="AR17" i="53"/>
  <c r="Q44" i="53"/>
  <c r="Q41" i="53"/>
  <c r="AH17" i="53"/>
  <c r="AG22" i="53"/>
  <c r="AB15" i="53"/>
  <c r="AW26" i="53"/>
  <c r="T50" i="53"/>
  <c r="AQ20" i="53"/>
  <c r="X13" i="53"/>
  <c r="AR25" i="53"/>
  <c r="AX22" i="53"/>
  <c r="AQ16" i="53"/>
  <c r="AP20" i="53"/>
  <c r="Y49" i="53"/>
  <c r="AX21" i="53"/>
  <c r="Y27" i="19"/>
  <c r="T17" i="53"/>
  <c r="Z24" i="53"/>
  <c r="AH24" i="53"/>
  <c r="AM19" i="53"/>
  <c r="AK20" i="53"/>
  <c r="T48" i="53"/>
  <c r="AD18" i="53"/>
  <c r="BA25" i="53"/>
  <c r="BA20" i="53"/>
  <c r="T18" i="53"/>
  <c r="AN26" i="53"/>
  <c r="AJ19" i="53"/>
  <c r="AI16" i="53"/>
  <c r="AE18" i="53"/>
  <c r="V37" i="19"/>
  <c r="W26" i="53"/>
  <c r="BA21" i="53"/>
  <c r="V23" i="19"/>
  <c r="Z47" i="53"/>
  <c r="AI21" i="53"/>
  <c r="P45" i="53"/>
  <c r="AG18" i="53"/>
  <c r="AN22" i="53"/>
  <c r="T42" i="53"/>
  <c r="AJ24" i="53"/>
  <c r="P35" i="53"/>
  <c r="R17" i="53"/>
  <c r="R18" i="53"/>
  <c r="AC24" i="53"/>
  <c r="AO27" i="53"/>
  <c r="AA20" i="53"/>
  <c r="Q43" i="53"/>
  <c r="X37" i="19"/>
  <c r="X41" i="53"/>
  <c r="AL24" i="53"/>
  <c r="R23" i="53"/>
  <c r="AL27" i="53"/>
  <c r="Z18" i="53"/>
  <c r="AB38" i="53"/>
  <c r="AB17" i="53"/>
  <c r="AI24" i="53"/>
  <c r="AA45" i="53"/>
  <c r="Y33" i="19"/>
  <c r="W22" i="53"/>
  <c r="AA46" i="53"/>
  <c r="AH16" i="53"/>
  <c r="Q37" i="53"/>
  <c r="S16" i="53"/>
  <c r="Y39" i="53"/>
  <c r="AB21" i="53"/>
  <c r="Z17" i="19"/>
  <c r="AS18" i="53"/>
  <c r="Q50" i="53"/>
  <c r="AE23" i="53"/>
  <c r="AK25" i="53"/>
  <c r="AY20" i="53"/>
  <c r="AB37" i="19"/>
  <c r="AE14" i="53"/>
  <c r="T20" i="53"/>
  <c r="T14" i="53"/>
  <c r="Y14" i="53"/>
  <c r="AX25" i="53"/>
  <c r="AE13" i="53"/>
  <c r="Z13" i="53"/>
  <c r="AJ21" i="53"/>
  <c r="W15" i="53"/>
  <c r="AJ16" i="53"/>
  <c r="AF26" i="53"/>
  <c r="AB41" i="53"/>
  <c r="AN16" i="53"/>
  <c r="AM21" i="53"/>
  <c r="W14" i="53"/>
  <c r="AB31" i="19"/>
  <c r="S39" i="53"/>
  <c r="AQ15" i="53"/>
  <c r="AH21" i="53"/>
  <c r="AY23" i="53"/>
  <c r="AO24" i="53"/>
  <c r="S42" i="53"/>
  <c r="AA42" i="53"/>
  <c r="T16" i="53"/>
  <c r="AG25" i="53"/>
  <c r="Z19" i="53"/>
  <c r="W24" i="53"/>
  <c r="Q45" i="53"/>
  <c r="AO19" i="53"/>
  <c r="AO25" i="53"/>
  <c r="AJ20" i="53"/>
  <c r="AZ23" i="53"/>
  <c r="U27" i="53"/>
  <c r="S40" i="53"/>
  <c r="Z11" i="19"/>
  <c r="Z26" i="53"/>
  <c r="AD13" i="53"/>
  <c r="X39" i="19"/>
  <c r="AA11" i="19"/>
  <c r="S19" i="53"/>
  <c r="AA36" i="53"/>
  <c r="AB18" i="53"/>
  <c r="AB19" i="19"/>
  <c r="AK14" i="53"/>
  <c r="AE15" i="53"/>
  <c r="AR19" i="53"/>
  <c r="AI14" i="53"/>
  <c r="AZ24" i="53"/>
  <c r="AG16" i="53"/>
  <c r="S37" i="53"/>
  <c r="AC14" i="53"/>
  <c r="T45" i="53"/>
  <c r="W17" i="53"/>
  <c r="AB47" i="53"/>
  <c r="V33" i="19"/>
  <c r="AZ27" i="53"/>
  <c r="V24" i="53"/>
  <c r="AD15" i="53"/>
  <c r="AL20" i="53"/>
  <c r="AZ26" i="53"/>
  <c r="AG13" i="53"/>
  <c r="Y26" i="53"/>
  <c r="R24" i="53"/>
  <c r="AQ27" i="53"/>
  <c r="AS20" i="53"/>
  <c r="AA23" i="53"/>
  <c r="AJ17" i="53"/>
  <c r="AE16" i="53"/>
  <c r="AF16" i="53"/>
  <c r="R14" i="53"/>
  <c r="Y15" i="53"/>
  <c r="V13" i="53"/>
  <c r="AB25" i="19"/>
  <c r="AH19" i="53"/>
  <c r="V25" i="19"/>
  <c r="AE17" i="53"/>
  <c r="AB13" i="53"/>
  <c r="S48" i="53"/>
  <c r="AY17" i="53"/>
  <c r="Y41" i="19"/>
  <c r="AD25" i="53"/>
  <c r="AW16" i="53"/>
  <c r="R15" i="53"/>
  <c r="W23" i="19"/>
  <c r="S23" i="53"/>
  <c r="R46" i="53"/>
  <c r="BA26" i="53"/>
  <c r="T13" i="53"/>
  <c r="U16" i="53"/>
  <c r="AA40" i="53"/>
  <c r="AE21" i="53"/>
  <c r="Z39" i="19"/>
  <c r="U23" i="53"/>
  <c r="AN25" i="53"/>
  <c r="AD19" i="53"/>
  <c r="AM25" i="53"/>
  <c r="Y29" i="19"/>
  <c r="X13" i="19"/>
  <c r="AC26" i="53"/>
  <c r="AS26" i="53"/>
  <c r="AI19" i="53"/>
  <c r="AI13" i="53"/>
  <c r="S14" i="53"/>
  <c r="V17" i="19"/>
  <c r="AG15" i="53"/>
  <c r="AW22" i="53"/>
  <c r="AB27" i="53"/>
  <c r="R42" i="53"/>
  <c r="AS19" i="53"/>
  <c r="V19" i="53"/>
  <c r="AB23" i="19"/>
  <c r="X46" i="53"/>
  <c r="AK16" i="53"/>
  <c r="P40" i="53"/>
  <c r="AM26" i="53"/>
  <c r="AD26" i="53"/>
  <c r="AF17" i="53"/>
  <c r="T24" i="53"/>
  <c r="Z44" i="53"/>
  <c r="Q35" i="53"/>
  <c r="T35" i="53"/>
  <c r="Y13" i="53"/>
  <c r="AY19" i="53"/>
  <c r="Y31" i="19"/>
  <c r="Z38" i="53"/>
  <c r="AA22" i="53"/>
  <c r="W39" i="19"/>
  <c r="AB24" i="53"/>
  <c r="AA27" i="53"/>
  <c r="AI20" i="53"/>
  <c r="AJ18" i="53"/>
  <c r="AX18" i="53"/>
  <c r="X44" i="53"/>
  <c r="AB21" i="19"/>
  <c r="AC16" i="53"/>
  <c r="Y18" i="53"/>
  <c r="AF19" i="53"/>
  <c r="AF22" i="53"/>
  <c r="AZ25" i="53"/>
  <c r="AS24" i="53"/>
  <c r="AC21" i="53"/>
  <c r="Z23" i="19"/>
  <c r="P38" i="53"/>
  <c r="AJ23" i="53"/>
  <c r="U14" i="53"/>
  <c r="BA19" i="53"/>
  <c r="AA48" i="53"/>
  <c r="Z43" i="53"/>
  <c r="BA24" i="53"/>
  <c r="AK27" i="53"/>
  <c r="AJ22" i="53"/>
  <c r="AF27" i="53"/>
  <c r="AE41" i="19"/>
  <c r="T46" i="53"/>
  <c r="AL13" i="53"/>
  <c r="AJ14" i="53"/>
  <c r="T47" i="53"/>
  <c r="AH20" i="53"/>
  <c r="AH23" i="53"/>
  <c r="Y45" i="53"/>
  <c r="AL18" i="53"/>
  <c r="AI15" i="53"/>
  <c r="AF15" i="53"/>
  <c r="W13" i="19"/>
  <c r="V27" i="19"/>
  <c r="U24" i="53"/>
  <c r="P44" i="53"/>
  <c r="AA39" i="53"/>
  <c r="T38" i="53"/>
  <c r="V14" i="53"/>
  <c r="X50" i="53"/>
  <c r="Z35" i="19"/>
  <c r="Y37" i="19"/>
  <c r="AB20" i="53"/>
  <c r="AE22" i="53"/>
  <c r="AP25" i="53"/>
  <c r="AR14" i="53"/>
  <c r="AP14" i="53"/>
  <c r="AJ13" i="53"/>
  <c r="Y22" i="53"/>
  <c r="AM17" i="53"/>
  <c r="AH22" i="53"/>
  <c r="AH27" i="53"/>
  <c r="R37" i="53"/>
  <c r="AQ22" i="53"/>
  <c r="W15" i="19"/>
  <c r="Y36" i="53"/>
  <c r="P49" i="53"/>
  <c r="U20" i="53"/>
  <c r="AQ21" i="53"/>
  <c r="T37" i="53"/>
  <c r="X22" i="53"/>
  <c r="AO23" i="53"/>
  <c r="AM24" i="53"/>
  <c r="AJ25" i="53"/>
  <c r="Z15" i="53"/>
  <c r="AB40" i="53"/>
  <c r="BA15" i="53"/>
  <c r="AB15" i="19"/>
  <c r="S25" i="53"/>
  <c r="R36" i="53"/>
  <c r="AA13" i="53"/>
  <c r="AG17" i="53"/>
  <c r="R39" i="53"/>
  <c r="AO14" i="53"/>
  <c r="S18" i="53"/>
  <c r="AZ15" i="53"/>
  <c r="AZ20" i="53"/>
  <c r="X33" i="19"/>
  <c r="S43" i="53"/>
  <c r="Z46" i="53"/>
  <c r="Y17" i="19"/>
  <c r="AR22" i="53"/>
  <c r="W20" i="53"/>
  <c r="R21" i="53"/>
  <c r="AR20" i="53"/>
  <c r="X11" i="19"/>
  <c r="X27" i="53"/>
  <c r="T15" i="53"/>
  <c r="AB16" i="53"/>
  <c r="V16" i="53"/>
  <c r="Y21" i="53"/>
  <c r="AG21" i="53"/>
  <c r="Q39" i="53"/>
  <c r="AB17" i="19"/>
  <c r="AD17" i="53"/>
  <c r="Z49" i="53"/>
  <c r="AE25" i="53"/>
  <c r="Y16" i="53"/>
  <c r="Z21" i="19"/>
  <c r="AX23" i="53"/>
  <c r="AE11" i="19"/>
  <c r="AM22" i="53"/>
  <c r="W27" i="53"/>
  <c r="AA18" i="53"/>
  <c r="V29" i="19"/>
  <c r="AB46" i="53"/>
  <c r="S41" i="53"/>
  <c r="Y25" i="53"/>
  <c r="S38" i="53"/>
  <c r="X14" i="53"/>
  <c r="AB49" i="53"/>
  <c r="AA15" i="19"/>
  <c r="AK19" i="53"/>
  <c r="AW13" i="53"/>
  <c r="AB19" i="53"/>
  <c r="Y50" i="53"/>
  <c r="Q36" i="53"/>
  <c r="AB35" i="19"/>
  <c r="BA16" i="53"/>
  <c r="AQ17" i="53"/>
  <c r="X21" i="19"/>
  <c r="AH18" i="53"/>
  <c r="X23" i="53"/>
  <c r="AB37" i="53"/>
  <c r="V19" i="19"/>
  <c r="P37" i="53"/>
  <c r="AE24" i="53"/>
  <c r="V21" i="19"/>
  <c r="AZ18" i="53"/>
  <c r="AO17" i="53"/>
  <c r="BA22" i="53"/>
  <c r="BA18" i="53"/>
  <c r="AC23" i="53"/>
  <c r="W16" i="53"/>
  <c r="AB11" i="19"/>
  <c r="AY27" i="53"/>
  <c r="AB27" i="19"/>
  <c r="AA17" i="53"/>
  <c r="X48" i="53"/>
  <c r="AB22" i="53"/>
  <c r="AX15" i="53"/>
  <c r="AS13" i="53"/>
  <c r="Z20" i="53"/>
  <c r="AZ17" i="53"/>
  <c r="AL15" i="53"/>
  <c r="W21" i="19"/>
  <c r="AD24" i="53"/>
  <c r="AN27" i="53"/>
  <c r="Y27" i="53"/>
  <c r="R13" i="53"/>
  <c r="AN19" i="53"/>
  <c r="AZ21" i="53"/>
  <c r="Z42" i="53"/>
  <c r="AK21" i="53"/>
  <c r="AB39" i="19"/>
  <c r="T41" i="53"/>
  <c r="AA50" i="53"/>
  <c r="AA26" i="53"/>
  <c r="AX14" i="53"/>
  <c r="AC25" i="53"/>
  <c r="V22" i="53"/>
  <c r="AN20" i="53"/>
  <c r="AS23" i="53"/>
  <c r="V39" i="19"/>
  <c r="AM20" i="53"/>
  <c r="AD14" i="53"/>
  <c r="I39" i="19" l="1"/>
  <c r="AU11" i="53"/>
  <c r="O8" i="53" s="1"/>
  <c r="G18" i="53" s="1"/>
  <c r="AC21" i="19"/>
  <c r="I21" i="19"/>
  <c r="I19" i="19"/>
  <c r="K21" i="19"/>
  <c r="L21" i="19" s="1"/>
  <c r="BC13" i="53" a="1"/>
  <c r="BC13" i="53" s="1"/>
  <c r="BC14" i="53" s="1" a="1"/>
  <c r="BC14" i="53" s="1"/>
  <c r="BC15" i="53" s="1" a="1"/>
  <c r="BC15" i="53" s="1"/>
  <c r="BC16" i="53" s="1" a="1"/>
  <c r="BC16" i="53" s="1"/>
  <c r="BC17" i="53" s="1" a="1"/>
  <c r="BC17" i="53" s="1"/>
  <c r="BC18" i="53" s="1" a="1"/>
  <c r="BC18" i="53" s="1"/>
  <c r="BC19" i="53" s="1" a="1"/>
  <c r="BC19" i="53" s="1"/>
  <c r="BC20" i="53" s="1" a="1"/>
  <c r="BC20" i="53" s="1"/>
  <c r="BC21" i="53" s="1" a="1"/>
  <c r="BC21" i="53" s="1"/>
  <c r="BC22" i="53" s="1" a="1"/>
  <c r="BC22" i="53" s="1"/>
  <c r="BC23" i="53" s="1" a="1"/>
  <c r="BC23" i="53" s="1"/>
  <c r="BC24" i="53" s="1" a="1"/>
  <c r="BC24" i="53" s="1"/>
  <c r="BC25" i="53" s="1" a="1"/>
  <c r="BC25" i="53" s="1"/>
  <c r="BC26" i="53" s="1" a="1"/>
  <c r="BC26" i="53" s="1"/>
  <c r="BC27" i="53" s="1" a="1"/>
  <c r="BC27" i="53" s="1"/>
  <c r="BC11" i="53"/>
  <c r="AW8" i="53" s="1"/>
  <c r="G22" i="53" s="1"/>
  <c r="I29" i="19"/>
  <c r="J29" i="19" s="1"/>
  <c r="M21" i="19"/>
  <c r="K11" i="19"/>
  <c r="AF17" i="19"/>
  <c r="K33" i="19"/>
  <c r="L33" i="19" s="1"/>
  <c r="AC15" i="19"/>
  <c r="AF37" i="19"/>
  <c r="M35" i="19"/>
  <c r="I27" i="19"/>
  <c r="J27" i="19" s="1"/>
  <c r="J13" i="19"/>
  <c r="AC13" i="19"/>
  <c r="M23" i="19"/>
  <c r="AC39" i="19"/>
  <c r="AF31" i="19"/>
  <c r="I17" i="19"/>
  <c r="K13" i="19"/>
  <c r="F13" i="19" s="1"/>
  <c r="AF29" i="19"/>
  <c r="M39" i="19"/>
  <c r="AC23" i="19"/>
  <c r="L41" i="19"/>
  <c r="AF41" i="19"/>
  <c r="I25" i="19"/>
  <c r="J25" i="19" s="1"/>
  <c r="I33" i="19"/>
  <c r="F33" i="19" s="1"/>
  <c r="G33" i="19" s="1"/>
  <c r="K39" i="19"/>
  <c r="L39" i="19" s="1"/>
  <c r="M11" i="19"/>
  <c r="M17" i="19"/>
  <c r="AF33" i="19"/>
  <c r="K37" i="19"/>
  <c r="L37" i="19" s="1"/>
  <c r="V35" i="53"/>
  <c r="V36" i="53" s="1" a="1"/>
  <c r="V36" i="53" s="1"/>
  <c r="V37" i="53" s="1" a="1"/>
  <c r="V37" i="53" s="1"/>
  <c r="V34" i="53"/>
  <c r="O31" i="53" s="1"/>
  <c r="G36" i="53" s="1"/>
  <c r="I23" i="19"/>
  <c r="F23" i="19" s="1"/>
  <c r="I37" i="19"/>
  <c r="F37" i="19" s="1"/>
  <c r="AF27" i="19"/>
  <c r="AF35" i="19"/>
  <c r="M33" i="19"/>
  <c r="K15" i="19"/>
  <c r="F15" i="19" s="1"/>
  <c r="AF13" i="19"/>
  <c r="AC29" i="19"/>
  <c r="M29" i="19"/>
  <c r="AC33" i="19"/>
  <c r="K19" i="19"/>
  <c r="L19" i="19" s="1"/>
  <c r="K29" i="19"/>
  <c r="L29" i="19" s="1"/>
  <c r="AF11" i="19"/>
  <c r="M31" i="19"/>
  <c r="K25" i="19"/>
  <c r="L25" i="19" s="1"/>
  <c r="M37" i="19"/>
  <c r="AF15" i="19"/>
  <c r="I31" i="19"/>
  <c r="J31" i="19" s="1"/>
  <c r="K23" i="19"/>
  <c r="L23" i="19" s="1"/>
  <c r="AC41" i="19"/>
  <c r="J41" i="19"/>
  <c r="K17" i="19"/>
  <c r="L17" i="19" s="1"/>
  <c r="AC37" i="19"/>
  <c r="K31" i="19"/>
  <c r="L31" i="19" s="1"/>
  <c r="K35" i="19"/>
  <c r="L35" i="19" s="1"/>
  <c r="M27" i="19"/>
  <c r="AF23" i="19"/>
  <c r="K27" i="19"/>
  <c r="L27" i="19" s="1"/>
  <c r="AC35" i="19"/>
  <c r="AC31" i="19"/>
  <c r="AC25" i="19"/>
  <c r="I35" i="19"/>
  <c r="M19" i="19"/>
  <c r="AC17" i="19"/>
  <c r="AF21" i="19"/>
  <c r="J11" i="19"/>
  <c r="AC11" i="19"/>
  <c r="AD35" i="53"/>
  <c r="AD36" i="53" s="1" a="1"/>
  <c r="AD36" i="53" s="1"/>
  <c r="AD37" i="53" s="1" a="1"/>
  <c r="AD37" i="53" s="1"/>
  <c r="AD38" i="53" s="1" a="1"/>
  <c r="AD38" i="53" s="1"/>
  <c r="AD39" i="53" s="1" a="1"/>
  <c r="AD39" i="53" s="1"/>
  <c r="AD40" i="53" s="1" a="1"/>
  <c r="AD40" i="53" s="1"/>
  <c r="AD41" i="53" s="1" a="1"/>
  <c r="AD41" i="53" s="1"/>
  <c r="AD42" i="53" s="1" a="1"/>
  <c r="AD42" i="53" s="1"/>
  <c r="AD43" i="53" s="1" a="1"/>
  <c r="AD43" i="53" s="1"/>
  <c r="AD44" i="53" s="1" a="1"/>
  <c r="AD44" i="53" s="1"/>
  <c r="AD45" i="53" s="1" a="1"/>
  <c r="AD45" i="53" s="1"/>
  <c r="AD46" i="53" s="1" a="1"/>
  <c r="AD46" i="53" s="1"/>
  <c r="AD47" i="53" s="1" a="1"/>
  <c r="AD47" i="53" s="1"/>
  <c r="AD48" i="53" s="1" a="1"/>
  <c r="AD48" i="53" s="1"/>
  <c r="AD49" i="53" s="1" a="1"/>
  <c r="AD49" i="53" s="1"/>
  <c r="AD50" i="53" s="1" a="1"/>
  <c r="AD50" i="53" s="1"/>
  <c r="AD34" i="53"/>
  <c r="X31" i="53" s="1"/>
  <c r="G40" i="53" s="1"/>
  <c r="M25" i="19"/>
  <c r="AF39" i="19"/>
  <c r="AF25" i="19"/>
  <c r="AC19" i="19"/>
  <c r="AF19" i="19"/>
  <c r="AC27" i="19"/>
  <c r="M15" i="19"/>
  <c r="AU14" i="53" a="1"/>
  <c r="AU14" i="53" s="1"/>
  <c r="AU15" i="53" s="1" a="1"/>
  <c r="AU15" i="53" s="1"/>
  <c r="AU16" i="53" s="1" a="1"/>
  <c r="AU16" i="53" s="1"/>
  <c r="AU17" i="53" s="1" a="1"/>
  <c r="AU17" i="53" s="1"/>
  <c r="AU18" i="53" s="1" a="1"/>
  <c r="AU18" i="53" s="1"/>
  <c r="AU19" i="53" s="1" a="1"/>
  <c r="AU19" i="53" s="1"/>
  <c r="AU20" i="53" s="1" a="1"/>
  <c r="AU20" i="53" s="1"/>
  <c r="AU21" i="53" s="1" a="1"/>
  <c r="AU21" i="53" s="1"/>
  <c r="AU22" i="53" s="1" a="1"/>
  <c r="AU22" i="53" s="1"/>
  <c r="AU23" i="53" s="1" a="1"/>
  <c r="AU23" i="53" s="1"/>
  <c r="AU24" i="53" s="1" a="1"/>
  <c r="AU24" i="53" s="1"/>
  <c r="AU25" i="53" s="1" a="1"/>
  <c r="AU25" i="53" s="1"/>
  <c r="AU26" i="53" s="1" a="1"/>
  <c r="AU26" i="53" s="1"/>
  <c r="G41" i="19"/>
  <c r="F21" i="19"/>
  <c r="J21" i="19"/>
  <c r="L15" i="19"/>
  <c r="L11" i="19"/>
  <c r="F11" i="19"/>
  <c r="J39" i="19"/>
  <c r="J19" i="19"/>
  <c r="F19" i="19"/>
  <c r="F27" i="19" l="1"/>
  <c r="G27" i="19" s="1"/>
  <c r="F35" i="19"/>
  <c r="G35" i="19" s="1"/>
  <c r="F25" i="19"/>
  <c r="G25" i="19" s="1"/>
  <c r="L13" i="19"/>
  <c r="G13" i="19" s="1"/>
  <c r="I42" i="19"/>
  <c r="J33" i="19"/>
  <c r="J35" i="19"/>
  <c r="V38" i="53" a="1"/>
  <c r="V38" i="53" s="1"/>
  <c r="V39" i="53" s="1" a="1"/>
  <c r="V39" i="53" s="1"/>
  <c r="V40" i="53" s="1" a="1"/>
  <c r="V40" i="53" s="1"/>
  <c r="V41" i="53" s="1" a="1"/>
  <c r="V41" i="53" s="1"/>
  <c r="V42" i="53" s="1" a="1"/>
  <c r="V42" i="53" s="1"/>
  <c r="V43" i="53" s="1" a="1"/>
  <c r="V43" i="53" s="1"/>
  <c r="V44" i="53" s="1" a="1"/>
  <c r="V44" i="53" s="1"/>
  <c r="V45" i="53" s="1" a="1"/>
  <c r="V45" i="53" s="1"/>
  <c r="V46" i="53" s="1" a="1"/>
  <c r="V46" i="53" s="1"/>
  <c r="V47" i="53" s="1" a="1"/>
  <c r="V47" i="53" s="1"/>
  <c r="V48" i="53" s="1" a="1"/>
  <c r="V48" i="53" s="1"/>
  <c r="V49" i="53" s="1" a="1"/>
  <c r="V49" i="53" s="1"/>
  <c r="V50" i="53" s="1" a="1"/>
  <c r="V50" i="53" s="1"/>
  <c r="J23" i="19"/>
  <c r="M42" i="19"/>
  <c r="AE42" i="19" s="1"/>
  <c r="F29" i="19"/>
  <c r="G29" i="19" s="1"/>
  <c r="F39" i="19"/>
  <c r="G39" i="19" s="1"/>
  <c r="J37" i="19"/>
  <c r="F31" i="19"/>
  <c r="G31" i="19" s="1"/>
  <c r="AU27" i="53" a="1"/>
  <c r="AU27" i="53" s="1"/>
  <c r="F17" i="19"/>
  <c r="G17" i="19" s="1"/>
  <c r="K42" i="19"/>
  <c r="J17" i="19"/>
  <c r="G19" i="19"/>
  <c r="G15" i="19"/>
  <c r="G21" i="19"/>
  <c r="G23" i="19"/>
  <c r="G37" i="19"/>
  <c r="G11" i="19"/>
  <c r="F42" i="19" l="1"/>
  <c r="L42" i="19"/>
  <c r="J42" i="19"/>
  <c r="G42"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海原 厚子</author>
  </authors>
  <commentList>
    <comment ref="AE42" authorId="0" shapeId="0" xr:uid="{00000000-0006-0000-0000-000001000000}">
      <text>
        <r>
          <rPr>
            <sz val="9"/>
            <color indexed="81"/>
            <rFont val="MS P ゴシック"/>
            <family val="3"/>
            <charset val="128"/>
          </rPr>
          <t>調整後排出係数（残差）を使用したCO2排出量</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海原 厚子</author>
    <author>盛岡 克行</author>
    <author>Kyoto</author>
  </authors>
  <commentList>
    <comment ref="J3" authorId="0" shapeId="0" xr:uid="{00000000-0006-0000-0A00-000001000000}">
      <text>
        <r>
          <rPr>
            <sz val="9"/>
            <color indexed="81"/>
            <rFont val="MS P ゴシック"/>
            <family val="3"/>
            <charset val="128"/>
          </rPr>
          <t>事業所名を入力してください。</t>
        </r>
      </text>
    </comment>
    <comment ref="N6" authorId="0" shapeId="0" xr:uid="{00000000-0006-0000-0A00-000002000000}">
      <text>
        <r>
          <rPr>
            <sz val="9"/>
            <color indexed="81"/>
            <rFont val="MS P ゴシック"/>
            <family val="3"/>
            <charset val="128"/>
          </rPr>
          <t>上段から詰めて入力してください。</t>
        </r>
      </text>
    </comment>
    <comment ref="R6" authorId="0" shapeId="0" xr:uid="{00000000-0006-0000-0A00-000003000000}">
      <text>
        <r>
          <rPr>
            <sz val="9"/>
            <color indexed="81"/>
            <rFont val="MS P ゴシック"/>
            <family val="3"/>
            <charset val="128"/>
          </rPr>
          <t>左記に係数がない場合直接入力してください。
単位：t-CO2/千kWh</t>
        </r>
      </text>
    </comment>
    <comment ref="Z6" authorId="1" shapeId="0" xr:uid="{00000000-0006-0000-0A00-000004000000}">
      <text>
        <r>
          <rPr>
            <sz val="9"/>
            <color indexed="81"/>
            <rFont val="MS P ゴシック"/>
            <family val="3"/>
            <charset val="128"/>
          </rPr>
          <t>1:電気事業者名がリストにあり
0:電気事業者名がリストになし</t>
        </r>
      </text>
    </comment>
    <comment ref="AA6" authorId="1" shapeId="0" xr:uid="{00000000-0006-0000-0A00-000005000000}">
      <text>
        <r>
          <rPr>
            <sz val="9"/>
            <color indexed="81"/>
            <rFont val="MS P ゴシック"/>
            <family val="3"/>
            <charset val="128"/>
          </rPr>
          <t xml:space="preserve">数値:残差行
a:メニュー別なし、残差なし
b:メニュー別あり、残差なし
c:リストになし
</t>
        </r>
      </text>
    </comment>
    <comment ref="AB6" authorId="1" shapeId="0" xr:uid="{00000000-0006-0000-0A00-000006000000}">
      <text>
        <r>
          <rPr>
            <sz val="9"/>
            <color indexed="81"/>
            <rFont val="MS P ゴシック"/>
            <family val="3"/>
            <charset val="128"/>
          </rPr>
          <t>数値:事業者全体行
-:事業者全体なし</t>
        </r>
      </text>
    </comment>
    <comment ref="AC6" authorId="1" shapeId="0" xr:uid="{00000000-0006-0000-0A00-000007000000}">
      <text>
        <r>
          <rPr>
            <sz val="9"/>
            <color indexed="81"/>
            <rFont val="MS P ゴシック"/>
            <family val="3"/>
            <charset val="128"/>
          </rPr>
          <t>1:残差ﾁｪｯｸ必要（電気事業者名がリストにない場合）
2:残差ﾁｪｯｸ必要（排出係数②に入力ある場合）
0:残差ﾁｪｯｸ必要なし</t>
        </r>
      </text>
    </comment>
    <comment ref="AD6" authorId="1" shapeId="0" xr:uid="{00000000-0006-0000-0A00-000008000000}">
      <text>
        <r>
          <rPr>
            <sz val="9"/>
            <color indexed="81"/>
            <rFont val="MS P ゴシック"/>
            <family val="3"/>
            <charset val="128"/>
          </rPr>
          <t>1:ｴﾋﾞﾃﾞﾝｽ必要あり（排出係数②に入力ある場合）
0:ｴﾋﾞﾃﾞﾝｽ必要なし</t>
        </r>
      </text>
    </comment>
    <comment ref="AJ6" authorId="0" shapeId="0" xr:uid="{00000000-0006-0000-0A00-000009000000}">
      <text>
        <r>
          <rPr>
            <sz val="9"/>
            <color indexed="81"/>
            <rFont val="MS P ゴシック"/>
            <family val="3"/>
            <charset val="128"/>
          </rPr>
          <t>単位：t-CO2/千kWh</t>
        </r>
      </text>
    </comment>
    <comment ref="P7" authorId="0" shapeId="0" xr:uid="{00000000-0006-0000-0A00-00000A000000}">
      <text>
        <r>
          <rPr>
            <sz val="9"/>
            <color indexed="81"/>
            <rFont val="MS P ゴシック"/>
            <family val="3"/>
            <charset val="128"/>
          </rPr>
          <t>一般的な電力メニューで契約されている場合には、
「（残差）」の記載のあるものを選択してください。</t>
        </r>
      </text>
    </comment>
    <comment ref="AR16" authorId="1" shapeId="0" xr:uid="{00000000-0006-0000-0A00-00000B000000}">
      <text>
        <r>
          <rPr>
            <sz val="9"/>
            <color indexed="81"/>
            <rFont val="MS P ゴシック"/>
            <family val="3"/>
            <charset val="128"/>
          </rPr>
          <t>エネルギー消費原単位用の原油換算エネルギー使用量、非化石燃料のみ補正率0.8を乗じる。
制度の様式や評価では使用しない。
念のために表示しておく。</t>
        </r>
      </text>
    </comment>
    <comment ref="F21" authorId="2" shapeId="0" xr:uid="{00000000-0006-0000-0A00-00000C000000}">
      <text>
        <r>
          <rPr>
            <sz val="8"/>
            <color indexed="81"/>
            <rFont val="MS P ゴシック"/>
            <family val="3"/>
            <charset val="128"/>
          </rPr>
          <t xml:space="preserve"> 省エネ法の改定に伴い「昼間／夜間電力」の区別が不要となったため、
 使用した電力の全量を「昼間電力」の欄に入力いただけますようお願いします。</t>
        </r>
      </text>
    </comment>
    <comment ref="F39" authorId="2" shapeId="0" xr:uid="{00000000-0006-0000-0A00-00000D000000}">
      <text>
        <r>
          <rPr>
            <sz val="8"/>
            <color indexed="81"/>
            <rFont val="MS P ゴシック"/>
            <family val="3"/>
            <charset val="128"/>
          </rPr>
          <t xml:space="preserve"> 省エネ法の改定に伴い「昼間／夜間電力」の区別が不要となったため、
 使用した電力の全量を「昼間電力」の欄に入力いただけますようお願いします。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海原 厚子</author>
    <author>盛岡 克行</author>
    <author>Kyoto</author>
  </authors>
  <commentList>
    <comment ref="J3" authorId="0" shapeId="0" xr:uid="{00000000-0006-0000-0B00-000001000000}">
      <text>
        <r>
          <rPr>
            <sz val="9"/>
            <color indexed="81"/>
            <rFont val="MS P ゴシック"/>
            <family val="3"/>
            <charset val="128"/>
          </rPr>
          <t>事業所名を入力してください。</t>
        </r>
      </text>
    </comment>
    <comment ref="N6" authorId="0" shapeId="0" xr:uid="{00000000-0006-0000-0B00-000002000000}">
      <text>
        <r>
          <rPr>
            <sz val="9"/>
            <color indexed="81"/>
            <rFont val="MS P ゴシック"/>
            <family val="3"/>
            <charset val="128"/>
          </rPr>
          <t>上段から詰めて入力してください。</t>
        </r>
      </text>
    </comment>
    <comment ref="R6" authorId="0" shapeId="0" xr:uid="{00000000-0006-0000-0B00-000003000000}">
      <text>
        <r>
          <rPr>
            <sz val="9"/>
            <color indexed="81"/>
            <rFont val="MS P ゴシック"/>
            <family val="3"/>
            <charset val="128"/>
          </rPr>
          <t>左記に係数がない場合直接入力してください。
単位：t-CO2/千kWh</t>
        </r>
      </text>
    </comment>
    <comment ref="Z6" authorId="1" shapeId="0" xr:uid="{00000000-0006-0000-0B00-000004000000}">
      <text>
        <r>
          <rPr>
            <sz val="9"/>
            <color indexed="81"/>
            <rFont val="MS P ゴシック"/>
            <family val="3"/>
            <charset val="128"/>
          </rPr>
          <t>1:電気事業者名がリストにあり
0:電気事業者名がリストになし</t>
        </r>
      </text>
    </comment>
    <comment ref="AA6" authorId="1" shapeId="0" xr:uid="{00000000-0006-0000-0B00-000005000000}">
      <text>
        <r>
          <rPr>
            <sz val="9"/>
            <color indexed="81"/>
            <rFont val="MS P ゴシック"/>
            <family val="3"/>
            <charset val="128"/>
          </rPr>
          <t xml:space="preserve">数値:残差行
a:メニュー別なし、残差なし
b:メニュー別あり、残差なし
c:リストになし
</t>
        </r>
      </text>
    </comment>
    <comment ref="AB6" authorId="1" shapeId="0" xr:uid="{00000000-0006-0000-0B00-000006000000}">
      <text>
        <r>
          <rPr>
            <sz val="9"/>
            <color indexed="81"/>
            <rFont val="MS P ゴシック"/>
            <family val="3"/>
            <charset val="128"/>
          </rPr>
          <t>数値:事業者全体行
-:事業者全体なし</t>
        </r>
      </text>
    </comment>
    <comment ref="AC6" authorId="1" shapeId="0" xr:uid="{00000000-0006-0000-0B00-000007000000}">
      <text>
        <r>
          <rPr>
            <sz val="9"/>
            <color indexed="81"/>
            <rFont val="MS P ゴシック"/>
            <family val="3"/>
            <charset val="128"/>
          </rPr>
          <t>1:残差ﾁｪｯｸ必要（電気事業者名がリストにない場合）
2:残差ﾁｪｯｸ必要（排出係数②に入力ある場合）
0:残差ﾁｪｯｸ必要なし</t>
        </r>
      </text>
    </comment>
    <comment ref="AD6" authorId="1" shapeId="0" xr:uid="{00000000-0006-0000-0B00-000008000000}">
      <text>
        <r>
          <rPr>
            <sz val="9"/>
            <color indexed="81"/>
            <rFont val="MS P ゴシック"/>
            <family val="3"/>
            <charset val="128"/>
          </rPr>
          <t>1:ｴﾋﾞﾃﾞﾝｽ必要あり（排出係数②に入力ある場合）
0:ｴﾋﾞﾃﾞﾝｽ必要なし</t>
        </r>
      </text>
    </comment>
    <comment ref="AJ6" authorId="0" shapeId="0" xr:uid="{00000000-0006-0000-0B00-000009000000}">
      <text>
        <r>
          <rPr>
            <sz val="9"/>
            <color indexed="81"/>
            <rFont val="MS P ゴシック"/>
            <family val="3"/>
            <charset val="128"/>
          </rPr>
          <t>単位：t-CO2/千kWh</t>
        </r>
      </text>
    </comment>
    <comment ref="P7" authorId="0" shapeId="0" xr:uid="{00000000-0006-0000-0B00-00000A000000}">
      <text>
        <r>
          <rPr>
            <sz val="9"/>
            <color indexed="81"/>
            <rFont val="MS P ゴシック"/>
            <family val="3"/>
            <charset val="128"/>
          </rPr>
          <t>一般的な電力メニューで契約されている場合には、
「（残差）」の記載のあるものを選択してください。</t>
        </r>
      </text>
    </comment>
    <comment ref="AR16" authorId="1" shapeId="0" xr:uid="{00000000-0006-0000-0B00-00000B000000}">
      <text>
        <r>
          <rPr>
            <sz val="9"/>
            <color indexed="81"/>
            <rFont val="MS P ゴシック"/>
            <family val="3"/>
            <charset val="128"/>
          </rPr>
          <t>エネルギー消費原単位用の原油換算エネルギー使用量、非化石燃料のみ補正率0.8を乗じる。
制度の様式や評価では使用しない。
念のために表示しておく。</t>
        </r>
      </text>
    </comment>
    <comment ref="F21" authorId="2" shapeId="0" xr:uid="{00000000-0006-0000-0B00-00000C000000}">
      <text>
        <r>
          <rPr>
            <sz val="8"/>
            <color indexed="81"/>
            <rFont val="MS P ゴシック"/>
            <family val="3"/>
            <charset val="128"/>
          </rPr>
          <t xml:space="preserve"> 省エネ法の改定に伴い「昼間／夜間電力」の区別が不要となったため、
 使用した電力の全量を「昼間電力」の欄に入力いただけますようお願いします。</t>
        </r>
      </text>
    </comment>
    <comment ref="F39" authorId="2" shapeId="0" xr:uid="{00000000-0006-0000-0B00-00000D000000}">
      <text>
        <r>
          <rPr>
            <sz val="8"/>
            <color indexed="81"/>
            <rFont val="MS P ゴシック"/>
            <family val="3"/>
            <charset val="128"/>
          </rPr>
          <t xml:space="preserve"> 省エネ法の改定に伴い「昼間／夜間電力」の区別が不要となったため、
 使用した電力の全量を「昼間電力」の欄に入力いただけますようお願いします。</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海原 厚子</author>
    <author>盛岡 克行</author>
    <author>Kyoto</author>
  </authors>
  <commentList>
    <comment ref="J3" authorId="0" shapeId="0" xr:uid="{00000000-0006-0000-0C00-000001000000}">
      <text>
        <r>
          <rPr>
            <sz val="9"/>
            <color indexed="81"/>
            <rFont val="MS P ゴシック"/>
            <family val="3"/>
            <charset val="128"/>
          </rPr>
          <t>事業所名を入力してください。</t>
        </r>
      </text>
    </comment>
    <comment ref="N6" authorId="0" shapeId="0" xr:uid="{00000000-0006-0000-0C00-000002000000}">
      <text>
        <r>
          <rPr>
            <sz val="9"/>
            <color indexed="81"/>
            <rFont val="MS P ゴシック"/>
            <family val="3"/>
            <charset val="128"/>
          </rPr>
          <t>上段から詰めて入力してください。</t>
        </r>
      </text>
    </comment>
    <comment ref="R6" authorId="0" shapeId="0" xr:uid="{00000000-0006-0000-0C00-000003000000}">
      <text>
        <r>
          <rPr>
            <sz val="9"/>
            <color indexed="81"/>
            <rFont val="MS P ゴシック"/>
            <family val="3"/>
            <charset val="128"/>
          </rPr>
          <t>左記に係数がない場合直接入力してください。
単位：t-CO2/千kWh</t>
        </r>
      </text>
    </comment>
    <comment ref="Z6" authorId="1" shapeId="0" xr:uid="{00000000-0006-0000-0C00-000004000000}">
      <text>
        <r>
          <rPr>
            <sz val="9"/>
            <color indexed="81"/>
            <rFont val="MS P ゴシック"/>
            <family val="3"/>
            <charset val="128"/>
          </rPr>
          <t>1:電気事業者名がリストにあり
0:電気事業者名がリストになし</t>
        </r>
      </text>
    </comment>
    <comment ref="AA6" authorId="1" shapeId="0" xr:uid="{00000000-0006-0000-0C00-000005000000}">
      <text>
        <r>
          <rPr>
            <sz val="9"/>
            <color indexed="81"/>
            <rFont val="MS P ゴシック"/>
            <family val="3"/>
            <charset val="128"/>
          </rPr>
          <t xml:space="preserve">数値:残差行
a:メニュー別なし、残差なし
b:メニュー別あり、残差なし
c:リストになし
</t>
        </r>
      </text>
    </comment>
    <comment ref="AB6" authorId="1" shapeId="0" xr:uid="{00000000-0006-0000-0C00-000006000000}">
      <text>
        <r>
          <rPr>
            <sz val="9"/>
            <color indexed="81"/>
            <rFont val="MS P ゴシック"/>
            <family val="3"/>
            <charset val="128"/>
          </rPr>
          <t>数値:事業者全体行
-:事業者全体なし</t>
        </r>
      </text>
    </comment>
    <comment ref="AC6" authorId="1" shapeId="0" xr:uid="{00000000-0006-0000-0C00-000007000000}">
      <text>
        <r>
          <rPr>
            <sz val="9"/>
            <color indexed="81"/>
            <rFont val="MS P ゴシック"/>
            <family val="3"/>
            <charset val="128"/>
          </rPr>
          <t>1:残差ﾁｪｯｸ必要（電気事業者名がリストにない場合）
2:残差ﾁｪｯｸ必要（排出係数②に入力ある場合）
0:残差ﾁｪｯｸ必要なし</t>
        </r>
      </text>
    </comment>
    <comment ref="AD6" authorId="1" shapeId="0" xr:uid="{00000000-0006-0000-0C00-000008000000}">
      <text>
        <r>
          <rPr>
            <sz val="9"/>
            <color indexed="81"/>
            <rFont val="MS P ゴシック"/>
            <family val="3"/>
            <charset val="128"/>
          </rPr>
          <t>1:ｴﾋﾞﾃﾞﾝｽ必要あり（排出係数②に入力ある場合）
0:ｴﾋﾞﾃﾞﾝｽ必要なし</t>
        </r>
      </text>
    </comment>
    <comment ref="AJ6" authorId="0" shapeId="0" xr:uid="{00000000-0006-0000-0C00-000009000000}">
      <text>
        <r>
          <rPr>
            <sz val="9"/>
            <color indexed="81"/>
            <rFont val="MS P ゴシック"/>
            <family val="3"/>
            <charset val="128"/>
          </rPr>
          <t>単位：t-CO2/千kWh</t>
        </r>
      </text>
    </comment>
    <comment ref="P7" authorId="0" shapeId="0" xr:uid="{00000000-0006-0000-0C00-00000A000000}">
      <text>
        <r>
          <rPr>
            <sz val="9"/>
            <color indexed="81"/>
            <rFont val="MS P ゴシック"/>
            <family val="3"/>
            <charset val="128"/>
          </rPr>
          <t>一般的な電力メニューで契約されている場合には、
「（残差）」の記載のあるものを選択してください。</t>
        </r>
      </text>
    </comment>
    <comment ref="AR16" authorId="1" shapeId="0" xr:uid="{00000000-0006-0000-0C00-00000B000000}">
      <text>
        <r>
          <rPr>
            <sz val="9"/>
            <color indexed="81"/>
            <rFont val="MS P ゴシック"/>
            <family val="3"/>
            <charset val="128"/>
          </rPr>
          <t>エネルギー消費原単位用の原油換算エネルギー使用量、非化石燃料のみ補正率0.8を乗じる。
制度の様式や評価では使用しない。
念のために表示しておく。</t>
        </r>
      </text>
    </comment>
    <comment ref="F21" authorId="2" shapeId="0" xr:uid="{00000000-0006-0000-0C00-00000C000000}">
      <text>
        <r>
          <rPr>
            <sz val="8"/>
            <color indexed="81"/>
            <rFont val="MS P ゴシック"/>
            <family val="3"/>
            <charset val="128"/>
          </rPr>
          <t xml:space="preserve"> 省エネ法の改定に伴い「昼間／夜間電力」の区別が不要となったため、
 使用した電力の全量を「昼間電力」の欄に入力いただけますようお願いします。</t>
        </r>
      </text>
    </comment>
    <comment ref="F39" authorId="2" shapeId="0" xr:uid="{00000000-0006-0000-0C00-00000D000000}">
      <text>
        <r>
          <rPr>
            <sz val="8"/>
            <color indexed="81"/>
            <rFont val="MS P ゴシック"/>
            <family val="3"/>
            <charset val="128"/>
          </rPr>
          <t xml:space="preserve"> 省エネ法の改定に伴い「昼間／夜間電力」の区別が不要となったため、
 使用した電力の全量を「昼間電力」の欄に入力いただけますようお願いします。</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海原 厚子</author>
    <author>盛岡 克行</author>
    <author>Kyoto</author>
  </authors>
  <commentList>
    <comment ref="J3" authorId="0" shapeId="0" xr:uid="{00000000-0006-0000-0D00-000001000000}">
      <text>
        <r>
          <rPr>
            <sz val="9"/>
            <color indexed="81"/>
            <rFont val="MS P ゴシック"/>
            <family val="3"/>
            <charset val="128"/>
          </rPr>
          <t>事業所名を入力してください。</t>
        </r>
      </text>
    </comment>
    <comment ref="N6" authorId="0" shapeId="0" xr:uid="{00000000-0006-0000-0D00-000002000000}">
      <text>
        <r>
          <rPr>
            <sz val="9"/>
            <color indexed="81"/>
            <rFont val="MS P ゴシック"/>
            <family val="3"/>
            <charset val="128"/>
          </rPr>
          <t>上段から詰めて入力してください。</t>
        </r>
      </text>
    </comment>
    <comment ref="R6" authorId="0" shapeId="0" xr:uid="{00000000-0006-0000-0D00-000003000000}">
      <text>
        <r>
          <rPr>
            <sz val="9"/>
            <color indexed="81"/>
            <rFont val="MS P ゴシック"/>
            <family val="3"/>
            <charset val="128"/>
          </rPr>
          <t>左記に係数がない場合直接入力してください。
単位：t-CO2/千kWh</t>
        </r>
      </text>
    </comment>
    <comment ref="Z6" authorId="1" shapeId="0" xr:uid="{00000000-0006-0000-0D00-000004000000}">
      <text>
        <r>
          <rPr>
            <sz val="9"/>
            <color indexed="81"/>
            <rFont val="MS P ゴシック"/>
            <family val="3"/>
            <charset val="128"/>
          </rPr>
          <t>1:電気事業者名がリストにあり
0:電気事業者名がリストになし</t>
        </r>
      </text>
    </comment>
    <comment ref="AA6" authorId="1" shapeId="0" xr:uid="{00000000-0006-0000-0D00-000005000000}">
      <text>
        <r>
          <rPr>
            <sz val="9"/>
            <color indexed="81"/>
            <rFont val="MS P ゴシック"/>
            <family val="3"/>
            <charset val="128"/>
          </rPr>
          <t xml:space="preserve">数値:残差行
a:メニュー別なし、残差なし
b:メニュー別あり、残差なし
c:リストになし
</t>
        </r>
      </text>
    </comment>
    <comment ref="AB6" authorId="1" shapeId="0" xr:uid="{00000000-0006-0000-0D00-000006000000}">
      <text>
        <r>
          <rPr>
            <sz val="9"/>
            <color indexed="81"/>
            <rFont val="MS P ゴシック"/>
            <family val="3"/>
            <charset val="128"/>
          </rPr>
          <t>数値:事業者全体行
-:事業者全体なし</t>
        </r>
      </text>
    </comment>
    <comment ref="AC6" authorId="1" shapeId="0" xr:uid="{00000000-0006-0000-0D00-000007000000}">
      <text>
        <r>
          <rPr>
            <sz val="9"/>
            <color indexed="81"/>
            <rFont val="MS P ゴシック"/>
            <family val="3"/>
            <charset val="128"/>
          </rPr>
          <t>1:残差ﾁｪｯｸ必要（電気事業者名がリストにない場合）
2:残差ﾁｪｯｸ必要（排出係数②に入力ある場合）
0:残差ﾁｪｯｸ必要なし</t>
        </r>
      </text>
    </comment>
    <comment ref="AD6" authorId="1" shapeId="0" xr:uid="{00000000-0006-0000-0D00-000008000000}">
      <text>
        <r>
          <rPr>
            <sz val="9"/>
            <color indexed="81"/>
            <rFont val="MS P ゴシック"/>
            <family val="3"/>
            <charset val="128"/>
          </rPr>
          <t>1:ｴﾋﾞﾃﾞﾝｽ必要あり（排出係数②に入力ある場合）
0:ｴﾋﾞﾃﾞﾝｽ必要なし</t>
        </r>
      </text>
    </comment>
    <comment ref="AJ6" authorId="0" shapeId="0" xr:uid="{00000000-0006-0000-0D00-000009000000}">
      <text>
        <r>
          <rPr>
            <sz val="9"/>
            <color indexed="81"/>
            <rFont val="MS P ゴシック"/>
            <family val="3"/>
            <charset val="128"/>
          </rPr>
          <t>単位：t-CO2/千kWh</t>
        </r>
      </text>
    </comment>
    <comment ref="P7" authorId="0" shapeId="0" xr:uid="{00000000-0006-0000-0D00-00000A000000}">
      <text>
        <r>
          <rPr>
            <sz val="9"/>
            <color indexed="81"/>
            <rFont val="MS P ゴシック"/>
            <family val="3"/>
            <charset val="128"/>
          </rPr>
          <t>一般的な電力メニューで契約されている場合には、
「（残差）」の記載のあるものを選択してください。</t>
        </r>
      </text>
    </comment>
    <comment ref="AR16" authorId="1" shapeId="0" xr:uid="{00000000-0006-0000-0D00-00000B000000}">
      <text>
        <r>
          <rPr>
            <sz val="9"/>
            <color indexed="81"/>
            <rFont val="MS P ゴシック"/>
            <family val="3"/>
            <charset val="128"/>
          </rPr>
          <t>エネルギー消費原単位用の原油換算エネルギー使用量、非化石燃料のみ補正率0.8を乗じる。
制度の様式や評価では使用しない。
念のために表示しておく。</t>
        </r>
      </text>
    </comment>
    <comment ref="F21" authorId="2" shapeId="0" xr:uid="{00000000-0006-0000-0D00-00000C000000}">
      <text>
        <r>
          <rPr>
            <sz val="8"/>
            <color indexed="81"/>
            <rFont val="MS P ゴシック"/>
            <family val="3"/>
            <charset val="128"/>
          </rPr>
          <t xml:space="preserve"> 省エネ法の改定に伴い「昼間／夜間電力」の区別が不要となったため、
 使用した電力の全量を「昼間電力」の欄に入力いただけますようお願いします。</t>
        </r>
      </text>
    </comment>
    <comment ref="F39" authorId="2" shapeId="0" xr:uid="{00000000-0006-0000-0D00-00000D000000}">
      <text>
        <r>
          <rPr>
            <sz val="8"/>
            <color indexed="81"/>
            <rFont val="MS P ゴシック"/>
            <family val="3"/>
            <charset val="128"/>
          </rPr>
          <t xml:space="preserve"> 省エネ法の改定に伴い「昼間／夜間電力」の区別が不要となったため、
 使用した電力の全量を「昼間電力」の欄に入力いただけますようお願いします。</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海原 厚子</author>
    <author>盛岡 克行</author>
    <author>Kyoto</author>
  </authors>
  <commentList>
    <comment ref="J3" authorId="0" shapeId="0" xr:uid="{00000000-0006-0000-0E00-000001000000}">
      <text>
        <r>
          <rPr>
            <sz val="9"/>
            <color indexed="81"/>
            <rFont val="MS P ゴシック"/>
            <family val="3"/>
            <charset val="128"/>
          </rPr>
          <t>事業所名を入力してください。</t>
        </r>
      </text>
    </comment>
    <comment ref="N6" authorId="0" shapeId="0" xr:uid="{00000000-0006-0000-0E00-000002000000}">
      <text>
        <r>
          <rPr>
            <sz val="9"/>
            <color indexed="81"/>
            <rFont val="MS P ゴシック"/>
            <family val="3"/>
            <charset val="128"/>
          </rPr>
          <t>上段から詰めて入力してください。</t>
        </r>
      </text>
    </comment>
    <comment ref="R6" authorId="0" shapeId="0" xr:uid="{00000000-0006-0000-0E00-000003000000}">
      <text>
        <r>
          <rPr>
            <sz val="9"/>
            <color indexed="81"/>
            <rFont val="MS P ゴシック"/>
            <family val="3"/>
            <charset val="128"/>
          </rPr>
          <t>左記に係数がない場合直接入力してください。
単位：t-CO2/千kWh</t>
        </r>
      </text>
    </comment>
    <comment ref="Z6" authorId="1" shapeId="0" xr:uid="{00000000-0006-0000-0E00-000004000000}">
      <text>
        <r>
          <rPr>
            <sz val="9"/>
            <color indexed="81"/>
            <rFont val="MS P ゴシック"/>
            <family val="3"/>
            <charset val="128"/>
          </rPr>
          <t>1:電気事業者名がリストにあり
0:電気事業者名がリストになし</t>
        </r>
      </text>
    </comment>
    <comment ref="AA6" authorId="1" shapeId="0" xr:uid="{00000000-0006-0000-0E00-000005000000}">
      <text>
        <r>
          <rPr>
            <sz val="9"/>
            <color indexed="81"/>
            <rFont val="MS P ゴシック"/>
            <family val="3"/>
            <charset val="128"/>
          </rPr>
          <t xml:space="preserve">数値:残差行
a:メニュー別なし、残差なし
b:メニュー別あり、残差なし
c:リストになし
</t>
        </r>
      </text>
    </comment>
    <comment ref="AB6" authorId="1" shapeId="0" xr:uid="{00000000-0006-0000-0E00-000006000000}">
      <text>
        <r>
          <rPr>
            <sz val="9"/>
            <color indexed="81"/>
            <rFont val="MS P ゴシック"/>
            <family val="3"/>
            <charset val="128"/>
          </rPr>
          <t>数値:事業者全体行
-:事業者全体なし</t>
        </r>
      </text>
    </comment>
    <comment ref="AC6" authorId="1" shapeId="0" xr:uid="{00000000-0006-0000-0E00-000007000000}">
      <text>
        <r>
          <rPr>
            <sz val="9"/>
            <color indexed="81"/>
            <rFont val="MS P ゴシック"/>
            <family val="3"/>
            <charset val="128"/>
          </rPr>
          <t>1:残差ﾁｪｯｸ必要（電気事業者名がリストにない場合）
2:残差ﾁｪｯｸ必要（排出係数②に入力ある場合）
0:残差ﾁｪｯｸ必要なし</t>
        </r>
      </text>
    </comment>
    <comment ref="AD6" authorId="1" shapeId="0" xr:uid="{00000000-0006-0000-0E00-000008000000}">
      <text>
        <r>
          <rPr>
            <sz val="9"/>
            <color indexed="81"/>
            <rFont val="MS P ゴシック"/>
            <family val="3"/>
            <charset val="128"/>
          </rPr>
          <t>1:ｴﾋﾞﾃﾞﾝｽ必要あり（排出係数②に入力ある場合）
0:ｴﾋﾞﾃﾞﾝｽ必要なし</t>
        </r>
      </text>
    </comment>
    <comment ref="AJ6" authorId="0" shapeId="0" xr:uid="{00000000-0006-0000-0E00-000009000000}">
      <text>
        <r>
          <rPr>
            <sz val="9"/>
            <color indexed="81"/>
            <rFont val="MS P ゴシック"/>
            <family val="3"/>
            <charset val="128"/>
          </rPr>
          <t>単位：t-CO2/千kWh</t>
        </r>
      </text>
    </comment>
    <comment ref="P7" authorId="0" shapeId="0" xr:uid="{00000000-0006-0000-0E00-00000A000000}">
      <text>
        <r>
          <rPr>
            <sz val="9"/>
            <color indexed="81"/>
            <rFont val="MS P ゴシック"/>
            <family val="3"/>
            <charset val="128"/>
          </rPr>
          <t>一般的な電力メニューで契約されている場合には、
「（残差）」の記載のあるものを選択してください。</t>
        </r>
      </text>
    </comment>
    <comment ref="AR16" authorId="1" shapeId="0" xr:uid="{00000000-0006-0000-0E00-00000B000000}">
      <text>
        <r>
          <rPr>
            <sz val="9"/>
            <color indexed="81"/>
            <rFont val="MS P ゴシック"/>
            <family val="3"/>
            <charset val="128"/>
          </rPr>
          <t>エネルギー消費原単位用の原油換算エネルギー使用量、非化石燃料のみ補正率0.8を乗じる。
制度の様式や評価では使用しない。
念のために表示しておく。</t>
        </r>
      </text>
    </comment>
    <comment ref="F21" authorId="2" shapeId="0" xr:uid="{00000000-0006-0000-0E00-00000C000000}">
      <text>
        <r>
          <rPr>
            <sz val="8"/>
            <color indexed="81"/>
            <rFont val="MS P ゴシック"/>
            <family val="3"/>
            <charset val="128"/>
          </rPr>
          <t xml:space="preserve"> 省エネ法の改定に伴い「昼間／夜間電力」の区別が不要となったため、
 使用した電力の全量を「昼間電力」の欄に入力いただけますようお願いします。</t>
        </r>
      </text>
    </comment>
    <comment ref="F39" authorId="2" shapeId="0" xr:uid="{00000000-0006-0000-0E00-00000D000000}">
      <text>
        <r>
          <rPr>
            <sz val="8"/>
            <color indexed="81"/>
            <rFont val="MS P ゴシック"/>
            <family val="3"/>
            <charset val="128"/>
          </rPr>
          <t xml:space="preserve"> 省エネ法の改定に伴い「昼間／夜間電力」の区別が不要となったため、
 使用した電力の全量を「昼間電力」の欄に入力いただけますようお願いします。</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海原 厚子</author>
    <author>盛岡 克行</author>
    <author>Kyoto</author>
  </authors>
  <commentList>
    <comment ref="J3" authorId="0" shapeId="0" xr:uid="{00000000-0006-0000-0F00-000001000000}">
      <text>
        <r>
          <rPr>
            <sz val="9"/>
            <color indexed="81"/>
            <rFont val="MS P ゴシック"/>
            <family val="3"/>
            <charset val="128"/>
          </rPr>
          <t>事業所名を入力してください。</t>
        </r>
      </text>
    </comment>
    <comment ref="N6" authorId="0" shapeId="0" xr:uid="{00000000-0006-0000-0F00-000002000000}">
      <text>
        <r>
          <rPr>
            <sz val="9"/>
            <color indexed="81"/>
            <rFont val="MS P ゴシック"/>
            <family val="3"/>
            <charset val="128"/>
          </rPr>
          <t>上段から詰めて入力してください。</t>
        </r>
      </text>
    </comment>
    <comment ref="R6" authorId="0" shapeId="0" xr:uid="{00000000-0006-0000-0F00-000003000000}">
      <text>
        <r>
          <rPr>
            <sz val="9"/>
            <color indexed="81"/>
            <rFont val="MS P ゴシック"/>
            <family val="3"/>
            <charset val="128"/>
          </rPr>
          <t>左記に係数がない場合直接入力してください。
単位：t-CO2/千kWh</t>
        </r>
      </text>
    </comment>
    <comment ref="Z6" authorId="1" shapeId="0" xr:uid="{00000000-0006-0000-0F00-000004000000}">
      <text>
        <r>
          <rPr>
            <sz val="9"/>
            <color indexed="81"/>
            <rFont val="MS P ゴシック"/>
            <family val="3"/>
            <charset val="128"/>
          </rPr>
          <t>1:電気事業者名がリストにあり
0:電気事業者名がリストになし</t>
        </r>
      </text>
    </comment>
    <comment ref="AA6" authorId="1" shapeId="0" xr:uid="{00000000-0006-0000-0F00-000005000000}">
      <text>
        <r>
          <rPr>
            <sz val="9"/>
            <color indexed="81"/>
            <rFont val="MS P ゴシック"/>
            <family val="3"/>
            <charset val="128"/>
          </rPr>
          <t xml:space="preserve">数値:残差行
a:メニュー別なし、残差なし
b:メニュー別あり、残差なし
c:リストになし
</t>
        </r>
      </text>
    </comment>
    <comment ref="AB6" authorId="1" shapeId="0" xr:uid="{00000000-0006-0000-0F00-000006000000}">
      <text>
        <r>
          <rPr>
            <sz val="9"/>
            <color indexed="81"/>
            <rFont val="MS P ゴシック"/>
            <family val="3"/>
            <charset val="128"/>
          </rPr>
          <t>数値:事業者全体行
-:事業者全体なし</t>
        </r>
      </text>
    </comment>
    <comment ref="AC6" authorId="1" shapeId="0" xr:uid="{00000000-0006-0000-0F00-000007000000}">
      <text>
        <r>
          <rPr>
            <sz val="9"/>
            <color indexed="81"/>
            <rFont val="MS P ゴシック"/>
            <family val="3"/>
            <charset val="128"/>
          </rPr>
          <t>1:残差ﾁｪｯｸ必要（電気事業者名がリストにない場合）
2:残差ﾁｪｯｸ必要（排出係数②に入力ある場合）
0:残差ﾁｪｯｸ必要なし</t>
        </r>
      </text>
    </comment>
    <comment ref="AD6" authorId="1" shapeId="0" xr:uid="{00000000-0006-0000-0F00-000008000000}">
      <text>
        <r>
          <rPr>
            <sz val="9"/>
            <color indexed="81"/>
            <rFont val="MS P ゴシック"/>
            <family val="3"/>
            <charset val="128"/>
          </rPr>
          <t>1:ｴﾋﾞﾃﾞﾝｽ必要あり（排出係数②に入力ある場合）
0:ｴﾋﾞﾃﾞﾝｽ必要なし</t>
        </r>
      </text>
    </comment>
    <comment ref="AJ6" authorId="0" shapeId="0" xr:uid="{00000000-0006-0000-0F00-000009000000}">
      <text>
        <r>
          <rPr>
            <sz val="9"/>
            <color indexed="81"/>
            <rFont val="MS P ゴシック"/>
            <family val="3"/>
            <charset val="128"/>
          </rPr>
          <t>単位：t-CO2/千kWh</t>
        </r>
      </text>
    </comment>
    <comment ref="P7" authorId="0" shapeId="0" xr:uid="{00000000-0006-0000-0F00-00000A000000}">
      <text>
        <r>
          <rPr>
            <sz val="9"/>
            <color indexed="81"/>
            <rFont val="MS P ゴシック"/>
            <family val="3"/>
            <charset val="128"/>
          </rPr>
          <t>一般的な電力メニューで契約されている場合には、
「（残差）」の記載のあるものを選択してください。</t>
        </r>
      </text>
    </comment>
    <comment ref="AR16" authorId="1" shapeId="0" xr:uid="{00000000-0006-0000-0F00-00000B000000}">
      <text>
        <r>
          <rPr>
            <sz val="9"/>
            <color indexed="81"/>
            <rFont val="MS P ゴシック"/>
            <family val="3"/>
            <charset val="128"/>
          </rPr>
          <t>エネルギー消費原単位用の原油換算エネルギー使用量、非化石燃料のみ補正率0.8を乗じる。
制度の様式や評価では使用しない。
念のために表示しておく。</t>
        </r>
      </text>
    </comment>
    <comment ref="F21" authorId="2" shapeId="0" xr:uid="{00000000-0006-0000-0F00-00000C000000}">
      <text>
        <r>
          <rPr>
            <sz val="8"/>
            <color indexed="81"/>
            <rFont val="MS P ゴシック"/>
            <family val="3"/>
            <charset val="128"/>
          </rPr>
          <t xml:space="preserve"> 省エネ法の改定に伴い「昼間／夜間電力」の区別が不要となったため、
 使用した電力の全量を「昼間電力」の欄に入力いただけますようお願いします。</t>
        </r>
      </text>
    </comment>
    <comment ref="F39" authorId="2" shapeId="0" xr:uid="{00000000-0006-0000-0F00-00000D000000}">
      <text>
        <r>
          <rPr>
            <sz val="8"/>
            <color indexed="81"/>
            <rFont val="MS P ゴシック"/>
            <family val="3"/>
            <charset val="128"/>
          </rPr>
          <t xml:space="preserve"> 省エネ法の改定に伴い「昼間／夜間電力」の区別が不要となったため、
 使用した電力の全量を「昼間電力」の欄に入力いただけますようお願いします。</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海原 厚子</author>
    <author>盛岡 克行</author>
    <author>Kyoto</author>
  </authors>
  <commentList>
    <comment ref="J3" authorId="0" shapeId="0" xr:uid="{00000000-0006-0000-1000-000001000000}">
      <text>
        <r>
          <rPr>
            <sz val="9"/>
            <color indexed="81"/>
            <rFont val="MS P ゴシック"/>
            <family val="3"/>
            <charset val="128"/>
          </rPr>
          <t>事業所名を入力してください。</t>
        </r>
      </text>
    </comment>
    <comment ref="N6" authorId="0" shapeId="0" xr:uid="{00000000-0006-0000-1000-000002000000}">
      <text>
        <r>
          <rPr>
            <sz val="9"/>
            <color indexed="81"/>
            <rFont val="MS P ゴシック"/>
            <family val="3"/>
            <charset val="128"/>
          </rPr>
          <t>上段から詰めて入力してください。</t>
        </r>
      </text>
    </comment>
    <comment ref="R6" authorId="0" shapeId="0" xr:uid="{00000000-0006-0000-1000-000003000000}">
      <text>
        <r>
          <rPr>
            <sz val="9"/>
            <color indexed="81"/>
            <rFont val="MS P ゴシック"/>
            <family val="3"/>
            <charset val="128"/>
          </rPr>
          <t>左記に係数がない場合直接入力してください。
単位：t-CO2/千kWh</t>
        </r>
      </text>
    </comment>
    <comment ref="Z6" authorId="1" shapeId="0" xr:uid="{00000000-0006-0000-1000-000004000000}">
      <text>
        <r>
          <rPr>
            <sz val="9"/>
            <color indexed="81"/>
            <rFont val="MS P ゴシック"/>
            <family val="3"/>
            <charset val="128"/>
          </rPr>
          <t>1:電気事業者名がリストにあり
0:電気事業者名がリストになし</t>
        </r>
      </text>
    </comment>
    <comment ref="AA6" authorId="1" shapeId="0" xr:uid="{00000000-0006-0000-1000-000005000000}">
      <text>
        <r>
          <rPr>
            <sz val="9"/>
            <color indexed="81"/>
            <rFont val="MS P ゴシック"/>
            <family val="3"/>
            <charset val="128"/>
          </rPr>
          <t xml:space="preserve">数値:残差行
a:メニュー別なし、残差なし
b:メニュー別あり、残差なし
c:リストになし
</t>
        </r>
      </text>
    </comment>
    <comment ref="AB6" authorId="1" shapeId="0" xr:uid="{00000000-0006-0000-1000-000006000000}">
      <text>
        <r>
          <rPr>
            <sz val="9"/>
            <color indexed="81"/>
            <rFont val="MS P ゴシック"/>
            <family val="3"/>
            <charset val="128"/>
          </rPr>
          <t>数値:事業者全体行
-:事業者全体なし</t>
        </r>
      </text>
    </comment>
    <comment ref="AC6" authorId="1" shapeId="0" xr:uid="{00000000-0006-0000-1000-000007000000}">
      <text>
        <r>
          <rPr>
            <sz val="9"/>
            <color indexed="81"/>
            <rFont val="MS P ゴシック"/>
            <family val="3"/>
            <charset val="128"/>
          </rPr>
          <t>1:残差ﾁｪｯｸ必要（電気事業者名がリストにない場合）
2:残差ﾁｪｯｸ必要（排出係数②に入力ある場合）
0:残差ﾁｪｯｸ必要なし</t>
        </r>
      </text>
    </comment>
    <comment ref="AD6" authorId="1" shapeId="0" xr:uid="{00000000-0006-0000-1000-000008000000}">
      <text>
        <r>
          <rPr>
            <sz val="9"/>
            <color indexed="81"/>
            <rFont val="MS P ゴシック"/>
            <family val="3"/>
            <charset val="128"/>
          </rPr>
          <t>1:ｴﾋﾞﾃﾞﾝｽ必要あり（排出係数②に入力ある場合）
0:ｴﾋﾞﾃﾞﾝｽ必要なし</t>
        </r>
      </text>
    </comment>
    <comment ref="AJ6" authorId="0" shapeId="0" xr:uid="{00000000-0006-0000-1000-000009000000}">
      <text>
        <r>
          <rPr>
            <sz val="9"/>
            <color indexed="81"/>
            <rFont val="MS P ゴシック"/>
            <family val="3"/>
            <charset val="128"/>
          </rPr>
          <t>単位：t-CO2/千kWh</t>
        </r>
      </text>
    </comment>
    <comment ref="P7" authorId="0" shapeId="0" xr:uid="{00000000-0006-0000-1000-00000A000000}">
      <text>
        <r>
          <rPr>
            <sz val="9"/>
            <color indexed="81"/>
            <rFont val="MS P ゴシック"/>
            <family val="3"/>
            <charset val="128"/>
          </rPr>
          <t>一般的な電力メニューで契約されている場合には、
「（残差）」の記載のあるものを選択してください。</t>
        </r>
      </text>
    </comment>
    <comment ref="AR16" authorId="1" shapeId="0" xr:uid="{00000000-0006-0000-1000-00000B000000}">
      <text>
        <r>
          <rPr>
            <sz val="9"/>
            <color indexed="81"/>
            <rFont val="MS P ゴシック"/>
            <family val="3"/>
            <charset val="128"/>
          </rPr>
          <t>エネルギー消費原単位用の原油換算エネルギー使用量、非化石燃料のみ補正率0.8を乗じる。
制度の様式や評価では使用しない。
念のために表示しておく。</t>
        </r>
      </text>
    </comment>
    <comment ref="F21" authorId="2" shapeId="0" xr:uid="{00000000-0006-0000-1000-00000C000000}">
      <text>
        <r>
          <rPr>
            <sz val="8"/>
            <color indexed="81"/>
            <rFont val="MS P ゴシック"/>
            <family val="3"/>
            <charset val="128"/>
          </rPr>
          <t xml:space="preserve"> 省エネ法の改定に伴い「昼間／夜間電力」の区別が不要となったため、
 使用した電力の全量を「昼間電力」の欄に入力いただけますようお願いします。</t>
        </r>
      </text>
    </comment>
    <comment ref="F39" authorId="2" shapeId="0" xr:uid="{00000000-0006-0000-1000-00000D000000}">
      <text>
        <r>
          <rPr>
            <sz val="8"/>
            <color indexed="81"/>
            <rFont val="MS P ゴシック"/>
            <family val="3"/>
            <charset val="128"/>
          </rPr>
          <t xml:space="preserve"> 省エネ法の改定に伴い「昼間／夜間電力」の区別が不要となったため、
 使用した電力の全量を「昼間電力」の欄に入力いただけますようお願いします。</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海原 厚子</author>
    <author>盛岡 克行</author>
    <author>Kyoto</author>
  </authors>
  <commentList>
    <comment ref="J3" authorId="0" shapeId="0" xr:uid="{00000000-0006-0000-1100-000001000000}">
      <text>
        <r>
          <rPr>
            <sz val="9"/>
            <color indexed="81"/>
            <rFont val="MS P ゴシック"/>
            <family val="3"/>
            <charset val="128"/>
          </rPr>
          <t>事業所名を入力してください。</t>
        </r>
      </text>
    </comment>
    <comment ref="N6" authorId="0" shapeId="0" xr:uid="{00000000-0006-0000-1100-000002000000}">
      <text>
        <r>
          <rPr>
            <sz val="9"/>
            <color indexed="81"/>
            <rFont val="MS P ゴシック"/>
            <family val="3"/>
            <charset val="128"/>
          </rPr>
          <t>上段から詰めて入力してください。</t>
        </r>
      </text>
    </comment>
    <comment ref="R6" authorId="0" shapeId="0" xr:uid="{00000000-0006-0000-1100-000003000000}">
      <text>
        <r>
          <rPr>
            <sz val="9"/>
            <color indexed="81"/>
            <rFont val="MS P ゴシック"/>
            <family val="3"/>
            <charset val="128"/>
          </rPr>
          <t>左記に係数がない場合直接入力してください。
単位：t-CO2/千kWh</t>
        </r>
      </text>
    </comment>
    <comment ref="Z6" authorId="1" shapeId="0" xr:uid="{00000000-0006-0000-1100-000004000000}">
      <text>
        <r>
          <rPr>
            <sz val="9"/>
            <color indexed="81"/>
            <rFont val="MS P ゴシック"/>
            <family val="3"/>
            <charset val="128"/>
          </rPr>
          <t>1:電気事業者名がリストにあり
0:電気事業者名がリストになし</t>
        </r>
      </text>
    </comment>
    <comment ref="AA6" authorId="1" shapeId="0" xr:uid="{00000000-0006-0000-1100-000005000000}">
      <text>
        <r>
          <rPr>
            <sz val="9"/>
            <color indexed="81"/>
            <rFont val="MS P ゴシック"/>
            <family val="3"/>
            <charset val="128"/>
          </rPr>
          <t xml:space="preserve">数値:残差行
a:メニュー別なし、残差なし
b:メニュー別あり、残差なし
c:リストになし
</t>
        </r>
      </text>
    </comment>
    <comment ref="AB6" authorId="1" shapeId="0" xr:uid="{00000000-0006-0000-1100-000006000000}">
      <text>
        <r>
          <rPr>
            <sz val="9"/>
            <color indexed="81"/>
            <rFont val="MS P ゴシック"/>
            <family val="3"/>
            <charset val="128"/>
          </rPr>
          <t>数値:事業者全体行
-:事業者全体なし</t>
        </r>
      </text>
    </comment>
    <comment ref="AC6" authorId="1" shapeId="0" xr:uid="{00000000-0006-0000-1100-000007000000}">
      <text>
        <r>
          <rPr>
            <sz val="9"/>
            <color indexed="81"/>
            <rFont val="MS P ゴシック"/>
            <family val="3"/>
            <charset val="128"/>
          </rPr>
          <t>1:残差ﾁｪｯｸ必要（電気事業者名がリストにない場合）
2:残差ﾁｪｯｸ必要（排出係数②に入力ある場合）
0:残差ﾁｪｯｸ必要なし</t>
        </r>
      </text>
    </comment>
    <comment ref="AD6" authorId="1" shapeId="0" xr:uid="{00000000-0006-0000-1100-000008000000}">
      <text>
        <r>
          <rPr>
            <sz val="9"/>
            <color indexed="81"/>
            <rFont val="MS P ゴシック"/>
            <family val="3"/>
            <charset val="128"/>
          </rPr>
          <t>1:ｴﾋﾞﾃﾞﾝｽ必要あり（排出係数②に入力ある場合）
0:ｴﾋﾞﾃﾞﾝｽ必要なし</t>
        </r>
      </text>
    </comment>
    <comment ref="AJ6" authorId="0" shapeId="0" xr:uid="{00000000-0006-0000-1100-000009000000}">
      <text>
        <r>
          <rPr>
            <sz val="9"/>
            <color indexed="81"/>
            <rFont val="MS P ゴシック"/>
            <family val="3"/>
            <charset val="128"/>
          </rPr>
          <t>単位：t-CO2/千kWh</t>
        </r>
      </text>
    </comment>
    <comment ref="P7" authorId="0" shapeId="0" xr:uid="{00000000-0006-0000-1100-00000A000000}">
      <text>
        <r>
          <rPr>
            <sz val="9"/>
            <color indexed="81"/>
            <rFont val="MS P ゴシック"/>
            <family val="3"/>
            <charset val="128"/>
          </rPr>
          <t>一般的な電力メニューで契約されている場合には、
「（残差）」の記載のあるものを選択してください。</t>
        </r>
      </text>
    </comment>
    <comment ref="AR16" authorId="1" shapeId="0" xr:uid="{00000000-0006-0000-1100-00000B000000}">
      <text>
        <r>
          <rPr>
            <sz val="9"/>
            <color indexed="81"/>
            <rFont val="MS P ゴシック"/>
            <family val="3"/>
            <charset val="128"/>
          </rPr>
          <t>エネルギー消費原単位用の原油換算エネルギー使用量、非化石燃料のみ補正率0.8を乗じる。
制度の様式や評価では使用しない。
念のために表示しておく。</t>
        </r>
      </text>
    </comment>
    <comment ref="F21" authorId="2" shapeId="0" xr:uid="{00000000-0006-0000-1100-00000C000000}">
      <text>
        <r>
          <rPr>
            <sz val="8"/>
            <color indexed="81"/>
            <rFont val="MS P ゴシック"/>
            <family val="3"/>
            <charset val="128"/>
          </rPr>
          <t xml:space="preserve"> 省エネ法の改定に伴い「昼間／夜間電力」の区別が不要となったため、
 使用した電力の全量を「昼間電力」の欄に入力いただけますようお願いします。</t>
        </r>
      </text>
    </comment>
    <comment ref="F39" authorId="2" shapeId="0" xr:uid="{00000000-0006-0000-1100-00000D000000}">
      <text>
        <r>
          <rPr>
            <sz val="8"/>
            <color indexed="81"/>
            <rFont val="MS P ゴシック"/>
            <family val="3"/>
            <charset val="128"/>
          </rPr>
          <t xml:space="preserve"> 省エネ法の改定に伴い「昼間／夜間電力」の区別が不要となったため、
 使用した電力の全量を「昼間電力」の欄に入力いただけますようお願いします。</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Kyoto</author>
  </authors>
  <commentList>
    <comment ref="A1" authorId="0" shapeId="0" xr:uid="{00000000-0006-0000-1400-000001000000}">
      <text>
        <r>
          <rPr>
            <sz val="9"/>
            <color indexed="81"/>
            <rFont val="MS P ゴシック"/>
            <family val="3"/>
            <charset val="128"/>
          </rPr>
          <t>○令和４年度の温室効果ガス排出量を算定する際に用いる係数です（報告は令和５年度）。
○基礎排出係数は基礎排出量の算定に、調整後排出係数は調整後排出量の算定に用います。
○令和３年度から小売供給を開始した電気事業者については、令和２年度実績とみなす排出係数となっています。
これらの電気事業者の令和3年度実績の排出係数（一部、令和3年度実績とみなすものを含む。）は、令和５年7月頃に更新予定です。
〇令和４年度から小売供給を開始した電気事業者の事業者別排出係数は、令和5年7月頃に公表予定です。
〇（参考値）は令和2年度実績の排出係数です。この排出係数は、メニュー別排出係数（残差を除く。）と合わせて令和５年7月頃に更新予定です。
○把握率とは、排出係数の算出に当たり、燃料使用量等の実測等をもって二酸化炭素排出量を算定した割合です。 
○把握できなかった理由は、把握率が100％でない事業者のみ記載しています。なお、特定の事業者名が記載されていた場合は事業者名は伏せて公表しています。
注)(残差)はメニュー別係数を公表している電気事業者から電気の供給を受けている場合であって、供給を受けている電気に関するメニュー別係数が公表されていない場合に使用する係数です。
注)(参考値)は、メニュー別係数を公表している電気事業者についての令和２年度実績に基づくもので、原則参考情報です。ただし、メニュー別係数を公表している電気事業者から「メニュー別係数(残差)」に相当する電気の供給を受けているが、「メニュー別係数(残差)」が公表されていない場合には、この参考値を用いて算定し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海原 厚子</author>
    <author>盛岡 克行</author>
    <author>Kyoto</author>
  </authors>
  <commentList>
    <comment ref="N6" authorId="0" shapeId="0" xr:uid="{00000000-0006-0000-0200-000001000000}">
      <text>
        <r>
          <rPr>
            <sz val="9"/>
            <color indexed="81"/>
            <rFont val="MS P ゴシック"/>
            <family val="3"/>
            <charset val="128"/>
          </rPr>
          <t>上段から詰めて入力してください。</t>
        </r>
      </text>
    </comment>
    <comment ref="R6" authorId="0" shapeId="0" xr:uid="{00000000-0006-0000-0200-000002000000}">
      <text>
        <r>
          <rPr>
            <sz val="9"/>
            <color indexed="81"/>
            <rFont val="MS P ゴシック"/>
            <family val="3"/>
            <charset val="128"/>
          </rPr>
          <t>左記に係数がない場合直接入力してください。
単位：t-CO2/千kWh</t>
        </r>
      </text>
    </comment>
    <comment ref="Z6" authorId="1" shapeId="0" xr:uid="{00000000-0006-0000-0200-000003000000}">
      <text>
        <r>
          <rPr>
            <sz val="9"/>
            <color indexed="81"/>
            <rFont val="MS P ゴシック"/>
            <family val="3"/>
            <charset val="128"/>
          </rPr>
          <t>1:電気事業者名がリストにあり
0:電気事業者名がリストになし</t>
        </r>
      </text>
    </comment>
    <comment ref="AA6" authorId="1" shapeId="0" xr:uid="{00000000-0006-0000-0200-000004000000}">
      <text>
        <r>
          <rPr>
            <sz val="9"/>
            <color indexed="81"/>
            <rFont val="MS P ゴシック"/>
            <family val="3"/>
            <charset val="128"/>
          </rPr>
          <t xml:space="preserve">数値:残差行
a:メニュー別なし、残差なし
b:メニュー別あり、残差なし
c:リストになし
</t>
        </r>
      </text>
    </comment>
    <comment ref="AB6" authorId="1" shapeId="0" xr:uid="{00000000-0006-0000-0200-000005000000}">
      <text>
        <r>
          <rPr>
            <sz val="9"/>
            <color indexed="81"/>
            <rFont val="MS P ゴシック"/>
            <family val="3"/>
            <charset val="128"/>
          </rPr>
          <t>数値:事業者全体行
-:事業者全体なし</t>
        </r>
      </text>
    </comment>
    <comment ref="AC6" authorId="1" shapeId="0" xr:uid="{00000000-0006-0000-0200-000006000000}">
      <text>
        <r>
          <rPr>
            <sz val="9"/>
            <color indexed="81"/>
            <rFont val="MS P ゴシック"/>
            <family val="3"/>
            <charset val="128"/>
          </rPr>
          <t>1:残差ﾁｪｯｸ必要（電気事業者名がリストにない場合）
2:残差ﾁｪｯｸ必要（排出係数②に入力ある場合）
0:残差ﾁｪｯｸ必要なし</t>
        </r>
      </text>
    </comment>
    <comment ref="AD6" authorId="1" shapeId="0" xr:uid="{00000000-0006-0000-0200-000007000000}">
      <text>
        <r>
          <rPr>
            <sz val="9"/>
            <color indexed="81"/>
            <rFont val="MS P ゴシック"/>
            <family val="3"/>
            <charset val="128"/>
          </rPr>
          <t>1:ｴﾋﾞﾃﾞﾝｽ必要あり（排出係数②に入力ある場合）
0:ｴﾋﾞﾃﾞﾝｽ必要なし</t>
        </r>
      </text>
    </comment>
    <comment ref="AJ6" authorId="0" shapeId="0" xr:uid="{00000000-0006-0000-0200-000008000000}">
      <text>
        <r>
          <rPr>
            <sz val="9"/>
            <color indexed="81"/>
            <rFont val="MS P ゴシック"/>
            <family val="3"/>
            <charset val="128"/>
          </rPr>
          <t>単位：t-CO2/千kWh</t>
        </r>
      </text>
    </comment>
    <comment ref="AN6" authorId="1" shapeId="0" xr:uid="{00000000-0006-0000-0200-000009000000}">
      <text>
        <r>
          <rPr>
            <sz val="9"/>
            <color indexed="81"/>
            <rFont val="MS P ゴシック"/>
            <family val="3"/>
            <charset val="128"/>
          </rPr>
          <t>自己託送の非化石電気、自営線の非化石電気は8640ではなく、3600となる。
AJ列の排出係数が0の時に上記に該当するとして計算している。
※系統電気は必ず左の表に記入しなければならない、この表に記入してはダメ</t>
        </r>
      </text>
    </comment>
    <comment ref="P7" authorId="0" shapeId="0" xr:uid="{00000000-0006-0000-0200-00000A000000}">
      <text>
        <r>
          <rPr>
            <sz val="9"/>
            <color indexed="81"/>
            <rFont val="MS P ゴシック"/>
            <family val="3"/>
            <charset val="128"/>
          </rPr>
          <t>一般的な電力メニューで契約されている場合には、
「（残差）」の記載のあるものを選択してください。</t>
        </r>
      </text>
    </comment>
    <comment ref="AR16" authorId="1" shapeId="0" xr:uid="{00000000-0006-0000-0200-00000B000000}">
      <text>
        <r>
          <rPr>
            <sz val="9"/>
            <color indexed="81"/>
            <rFont val="MS P ゴシック"/>
            <family val="3"/>
            <charset val="128"/>
          </rPr>
          <t>エネルギー消費原単位用の原油換算エネルギー使用量、非化石燃料のみ補正率0.8を乗じる。
制度の様式や評価では使用しない。
念のために表示しておく。</t>
        </r>
      </text>
    </comment>
    <comment ref="F21" authorId="2" shapeId="0" xr:uid="{00000000-0006-0000-0200-00000C000000}">
      <text>
        <r>
          <rPr>
            <sz val="8"/>
            <color indexed="81"/>
            <rFont val="MS P ゴシック"/>
            <family val="3"/>
            <charset val="128"/>
          </rPr>
          <t xml:space="preserve"> 省エネ法の改定に伴い「昼間／夜間電力」の区別が不要となったため、
 使用した電力の全量を「昼間電力」の欄に入力いただけますようお願いします。</t>
        </r>
      </text>
    </comment>
    <comment ref="F39" authorId="2" shapeId="0" xr:uid="{00000000-0006-0000-0200-00000D000000}">
      <text>
        <r>
          <rPr>
            <sz val="8"/>
            <color indexed="81"/>
            <rFont val="MS P ゴシック"/>
            <family val="3"/>
            <charset val="128"/>
          </rPr>
          <t xml:space="preserve"> 省エネ法の改定に伴い「昼間／夜間電力」の区別が不要となったため、
 使用した電力の全量を「昼間電力」の欄に入力いただけますようお願いします。</t>
        </r>
      </text>
    </comment>
    <comment ref="AJ41" authorId="0" shapeId="0" xr:uid="{00000000-0006-0000-0200-00000E000000}">
      <text>
        <r>
          <rPr>
            <sz val="9"/>
            <color indexed="81"/>
            <rFont val="MS P ゴシック"/>
            <family val="3"/>
            <charset val="128"/>
          </rPr>
          <t>任意の数値を直接入力してください。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海原 厚子</author>
    <author>盛岡 克行</author>
    <author>Kyoto</author>
  </authors>
  <commentList>
    <comment ref="J3" authorId="0" shapeId="0" xr:uid="{00000000-0006-0000-0300-000001000000}">
      <text>
        <r>
          <rPr>
            <sz val="9"/>
            <color indexed="81"/>
            <rFont val="MS P ゴシック"/>
            <family val="3"/>
            <charset val="128"/>
          </rPr>
          <t>事業所名を入力してください。</t>
        </r>
      </text>
    </comment>
    <comment ref="N6" authorId="0" shapeId="0" xr:uid="{00000000-0006-0000-0300-000002000000}">
      <text>
        <r>
          <rPr>
            <sz val="9"/>
            <color indexed="81"/>
            <rFont val="MS P ゴシック"/>
            <family val="3"/>
            <charset val="128"/>
          </rPr>
          <t>上段から詰めて入力してください。</t>
        </r>
      </text>
    </comment>
    <comment ref="R6" authorId="0" shapeId="0" xr:uid="{00000000-0006-0000-0300-000003000000}">
      <text>
        <r>
          <rPr>
            <sz val="9"/>
            <color indexed="81"/>
            <rFont val="MS P ゴシック"/>
            <family val="3"/>
            <charset val="128"/>
          </rPr>
          <t>左記に係数がない場合直接入力してください。
単位：t-CO2/千kWh</t>
        </r>
      </text>
    </comment>
    <comment ref="Z6" authorId="1" shapeId="0" xr:uid="{00000000-0006-0000-0300-000004000000}">
      <text>
        <r>
          <rPr>
            <sz val="9"/>
            <color indexed="81"/>
            <rFont val="MS P ゴシック"/>
            <family val="3"/>
            <charset val="128"/>
          </rPr>
          <t>1:電気事業者名がリストにあり
0:電気事業者名がリストになし</t>
        </r>
      </text>
    </comment>
    <comment ref="AA6" authorId="1" shapeId="0" xr:uid="{00000000-0006-0000-0300-000005000000}">
      <text>
        <r>
          <rPr>
            <sz val="9"/>
            <color indexed="81"/>
            <rFont val="MS P ゴシック"/>
            <family val="3"/>
            <charset val="128"/>
          </rPr>
          <t xml:space="preserve">数値:残差行
a:メニュー別なし、残差なし
b:メニュー別あり、残差なし
c:リストになし
</t>
        </r>
      </text>
    </comment>
    <comment ref="AB6" authorId="1" shapeId="0" xr:uid="{00000000-0006-0000-0300-000006000000}">
      <text>
        <r>
          <rPr>
            <sz val="9"/>
            <color indexed="81"/>
            <rFont val="MS P ゴシック"/>
            <family val="3"/>
            <charset val="128"/>
          </rPr>
          <t>数値:事業者全体行
-:事業者全体なし</t>
        </r>
      </text>
    </comment>
    <comment ref="AC6" authorId="1" shapeId="0" xr:uid="{00000000-0006-0000-0300-000007000000}">
      <text>
        <r>
          <rPr>
            <sz val="9"/>
            <color indexed="81"/>
            <rFont val="MS P ゴシック"/>
            <family val="3"/>
            <charset val="128"/>
          </rPr>
          <t>1:残差ﾁｪｯｸ必要（電気事業者名がリストにない場合）
2:残差ﾁｪｯｸ必要（排出係数②に入力ある場合）
0:残差ﾁｪｯｸ必要なし</t>
        </r>
      </text>
    </comment>
    <comment ref="AD6" authorId="1" shapeId="0" xr:uid="{00000000-0006-0000-0300-000008000000}">
      <text>
        <r>
          <rPr>
            <sz val="9"/>
            <color indexed="81"/>
            <rFont val="MS P ゴシック"/>
            <family val="3"/>
            <charset val="128"/>
          </rPr>
          <t>1:ｴﾋﾞﾃﾞﾝｽ必要あり（排出係数②に入力ある場合）
0:ｴﾋﾞﾃﾞﾝｽ必要なし</t>
        </r>
      </text>
    </comment>
    <comment ref="AJ6" authorId="0" shapeId="0" xr:uid="{00000000-0006-0000-0300-000009000000}">
      <text>
        <r>
          <rPr>
            <sz val="9"/>
            <color indexed="81"/>
            <rFont val="MS P ゴシック"/>
            <family val="3"/>
            <charset val="128"/>
          </rPr>
          <t>単位：t-CO2/千kWh</t>
        </r>
      </text>
    </comment>
    <comment ref="P7" authorId="0" shapeId="0" xr:uid="{00000000-0006-0000-0300-00000A000000}">
      <text>
        <r>
          <rPr>
            <sz val="9"/>
            <color indexed="81"/>
            <rFont val="MS P ゴシック"/>
            <family val="3"/>
            <charset val="128"/>
          </rPr>
          <t>一般的な電力メニューで契約されている場合には、
「（残差）」の記載のあるものを選択してください。</t>
        </r>
      </text>
    </comment>
    <comment ref="AR16" authorId="1" shapeId="0" xr:uid="{00000000-0006-0000-0300-00000B000000}">
      <text>
        <r>
          <rPr>
            <sz val="9"/>
            <color indexed="81"/>
            <rFont val="MS P ゴシック"/>
            <family val="3"/>
            <charset val="128"/>
          </rPr>
          <t>エネルギー消費原単位用の原油換算エネルギー使用量、非化石燃料のみ補正率0.8を乗じる。
制度の様式や評価では使用しない。
念のために表示しておく。</t>
        </r>
      </text>
    </comment>
    <comment ref="F21" authorId="2" shapeId="0" xr:uid="{00000000-0006-0000-0300-00000C000000}">
      <text>
        <r>
          <rPr>
            <sz val="8"/>
            <color indexed="81"/>
            <rFont val="MS P ゴシック"/>
            <family val="3"/>
            <charset val="128"/>
          </rPr>
          <t xml:space="preserve"> 省エネ法の改定に伴い「昼間／夜間電力」の区別が不要となったため、
 使用した電力の全量を「昼間電力」の欄に入力いただけますようお願いします。</t>
        </r>
      </text>
    </comment>
    <comment ref="F39" authorId="2" shapeId="0" xr:uid="{00000000-0006-0000-0300-00000D000000}">
      <text>
        <r>
          <rPr>
            <sz val="8"/>
            <color indexed="81"/>
            <rFont val="MS P ゴシック"/>
            <family val="3"/>
            <charset val="128"/>
          </rPr>
          <t xml:space="preserve"> 省エネ法の改定に伴い「昼間／夜間電力」の区別が不要となったため、
 使用した電力の全量を「昼間電力」の欄に入力いただけますようお願いします。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海原 厚子</author>
    <author>盛岡 克行</author>
    <author>Kyoto</author>
  </authors>
  <commentList>
    <comment ref="J3" authorId="0" shapeId="0" xr:uid="{00000000-0006-0000-0400-000001000000}">
      <text>
        <r>
          <rPr>
            <sz val="9"/>
            <color indexed="81"/>
            <rFont val="MS P ゴシック"/>
            <family val="3"/>
            <charset val="128"/>
          </rPr>
          <t>事業所名を入力してください。</t>
        </r>
      </text>
    </comment>
    <comment ref="N6" authorId="0" shapeId="0" xr:uid="{00000000-0006-0000-0400-000002000000}">
      <text>
        <r>
          <rPr>
            <sz val="9"/>
            <color indexed="81"/>
            <rFont val="MS P ゴシック"/>
            <family val="3"/>
            <charset val="128"/>
          </rPr>
          <t>上段から詰めて入力してください。</t>
        </r>
      </text>
    </comment>
    <comment ref="R6" authorId="0" shapeId="0" xr:uid="{00000000-0006-0000-0400-000003000000}">
      <text>
        <r>
          <rPr>
            <sz val="9"/>
            <color indexed="81"/>
            <rFont val="MS P ゴシック"/>
            <family val="3"/>
            <charset val="128"/>
          </rPr>
          <t>左記に係数がない場合直接入力してください。
単位：t-CO2/千kWh</t>
        </r>
      </text>
    </comment>
    <comment ref="Z6" authorId="1" shapeId="0" xr:uid="{00000000-0006-0000-0400-000004000000}">
      <text>
        <r>
          <rPr>
            <sz val="9"/>
            <color indexed="81"/>
            <rFont val="MS P ゴシック"/>
            <family val="3"/>
            <charset val="128"/>
          </rPr>
          <t>1:電気事業者名がリストにあり
0:電気事業者名がリストになし</t>
        </r>
      </text>
    </comment>
    <comment ref="AA6" authorId="1" shapeId="0" xr:uid="{00000000-0006-0000-0400-000005000000}">
      <text>
        <r>
          <rPr>
            <sz val="9"/>
            <color indexed="81"/>
            <rFont val="MS P ゴシック"/>
            <family val="3"/>
            <charset val="128"/>
          </rPr>
          <t xml:space="preserve">数値:残差行
a:メニュー別なし、残差なし
b:メニュー別あり、残差なし
c:リストになし
</t>
        </r>
      </text>
    </comment>
    <comment ref="AB6" authorId="1" shapeId="0" xr:uid="{00000000-0006-0000-0400-000006000000}">
      <text>
        <r>
          <rPr>
            <sz val="9"/>
            <color indexed="81"/>
            <rFont val="MS P ゴシック"/>
            <family val="3"/>
            <charset val="128"/>
          </rPr>
          <t>数値:事業者全体行
-:事業者全体なし</t>
        </r>
      </text>
    </comment>
    <comment ref="AC6" authorId="1" shapeId="0" xr:uid="{00000000-0006-0000-0400-000007000000}">
      <text>
        <r>
          <rPr>
            <sz val="9"/>
            <color indexed="81"/>
            <rFont val="MS P ゴシック"/>
            <family val="3"/>
            <charset val="128"/>
          </rPr>
          <t>1:残差ﾁｪｯｸ必要（電気事業者名がリストにない場合）
2:残差ﾁｪｯｸ必要（排出係数②に入力ある場合）
0:残差ﾁｪｯｸ必要なし</t>
        </r>
      </text>
    </comment>
    <comment ref="AD6" authorId="1" shapeId="0" xr:uid="{00000000-0006-0000-0400-000008000000}">
      <text>
        <r>
          <rPr>
            <sz val="9"/>
            <color indexed="81"/>
            <rFont val="MS P ゴシック"/>
            <family val="3"/>
            <charset val="128"/>
          </rPr>
          <t>1:ｴﾋﾞﾃﾞﾝｽ必要あり（排出係数②に入力ある場合）
0:ｴﾋﾞﾃﾞﾝｽ必要なし</t>
        </r>
      </text>
    </comment>
    <comment ref="AJ6" authorId="0" shapeId="0" xr:uid="{00000000-0006-0000-0400-000009000000}">
      <text>
        <r>
          <rPr>
            <sz val="9"/>
            <color indexed="81"/>
            <rFont val="MS P ゴシック"/>
            <family val="3"/>
            <charset val="128"/>
          </rPr>
          <t>単位：t-CO2/千kWh</t>
        </r>
      </text>
    </comment>
    <comment ref="P7" authorId="0" shapeId="0" xr:uid="{00000000-0006-0000-0400-00000A000000}">
      <text>
        <r>
          <rPr>
            <sz val="9"/>
            <color indexed="81"/>
            <rFont val="MS P ゴシック"/>
            <family val="3"/>
            <charset val="128"/>
          </rPr>
          <t>一般的な電力メニューで契約されている場合には、
「（残差）」の記載のあるものを選択してください。</t>
        </r>
      </text>
    </comment>
    <comment ref="AR16" authorId="1" shapeId="0" xr:uid="{00000000-0006-0000-0400-00000B000000}">
      <text>
        <r>
          <rPr>
            <sz val="9"/>
            <color indexed="81"/>
            <rFont val="MS P ゴシック"/>
            <family val="3"/>
            <charset val="128"/>
          </rPr>
          <t>エネルギー消費原単位用の原油換算エネルギー使用量、非化石燃料のみ補正率0.8を乗じる。
制度の様式や評価では使用しない。
念のために表示しておく。</t>
        </r>
      </text>
    </comment>
    <comment ref="F21" authorId="2" shapeId="0" xr:uid="{00000000-0006-0000-0400-00000C000000}">
      <text>
        <r>
          <rPr>
            <sz val="8"/>
            <color indexed="81"/>
            <rFont val="MS P ゴシック"/>
            <family val="3"/>
            <charset val="128"/>
          </rPr>
          <t xml:space="preserve"> 省エネ法の改定に伴い「昼間／夜間電力」の区別が不要となったため、
 使用した電力の全量を「昼間電力」の欄に入力いただけますようお願いします。</t>
        </r>
      </text>
    </comment>
    <comment ref="F39" authorId="2" shapeId="0" xr:uid="{00000000-0006-0000-0400-00000D000000}">
      <text>
        <r>
          <rPr>
            <sz val="8"/>
            <color indexed="81"/>
            <rFont val="MS P ゴシック"/>
            <family val="3"/>
            <charset val="128"/>
          </rPr>
          <t xml:space="preserve"> 省エネ法の改定に伴い「昼間／夜間電力」の区別が不要となったため、
 使用した電力の全量を「昼間電力」の欄に入力いただけますようお願いします。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海原 厚子</author>
    <author>盛岡 克行</author>
    <author>Kyoto</author>
  </authors>
  <commentList>
    <comment ref="J3" authorId="0" shapeId="0" xr:uid="{00000000-0006-0000-0500-000001000000}">
      <text>
        <r>
          <rPr>
            <sz val="9"/>
            <color indexed="81"/>
            <rFont val="MS P ゴシック"/>
            <family val="3"/>
            <charset val="128"/>
          </rPr>
          <t>事業所名を入力してください。</t>
        </r>
      </text>
    </comment>
    <comment ref="N6" authorId="0" shapeId="0" xr:uid="{00000000-0006-0000-0500-000002000000}">
      <text>
        <r>
          <rPr>
            <sz val="9"/>
            <color indexed="81"/>
            <rFont val="MS P ゴシック"/>
            <family val="3"/>
            <charset val="128"/>
          </rPr>
          <t>上段から詰めて入力してください。</t>
        </r>
      </text>
    </comment>
    <comment ref="R6" authorId="0" shapeId="0" xr:uid="{00000000-0006-0000-0500-000003000000}">
      <text>
        <r>
          <rPr>
            <sz val="9"/>
            <color indexed="81"/>
            <rFont val="MS P ゴシック"/>
            <family val="3"/>
            <charset val="128"/>
          </rPr>
          <t>左記に係数がない場合直接入力してください。
単位：t-CO2/千kWh</t>
        </r>
      </text>
    </comment>
    <comment ref="Z6" authorId="1" shapeId="0" xr:uid="{00000000-0006-0000-0500-000004000000}">
      <text>
        <r>
          <rPr>
            <sz val="9"/>
            <color indexed="81"/>
            <rFont val="MS P ゴシック"/>
            <family val="3"/>
            <charset val="128"/>
          </rPr>
          <t>1:電気事業者名がリストにあり
0:電気事業者名がリストになし</t>
        </r>
      </text>
    </comment>
    <comment ref="AA6" authorId="1" shapeId="0" xr:uid="{00000000-0006-0000-0500-000005000000}">
      <text>
        <r>
          <rPr>
            <sz val="9"/>
            <color indexed="81"/>
            <rFont val="MS P ゴシック"/>
            <family val="3"/>
            <charset val="128"/>
          </rPr>
          <t xml:space="preserve">数値:残差行
a:メニュー別なし、残差なし
b:メニュー別あり、残差なし
c:リストになし
</t>
        </r>
      </text>
    </comment>
    <comment ref="AB6" authorId="1" shapeId="0" xr:uid="{00000000-0006-0000-0500-000006000000}">
      <text>
        <r>
          <rPr>
            <sz val="9"/>
            <color indexed="81"/>
            <rFont val="MS P ゴシック"/>
            <family val="3"/>
            <charset val="128"/>
          </rPr>
          <t>数値:事業者全体行
-:事業者全体なし</t>
        </r>
      </text>
    </comment>
    <comment ref="AC6" authorId="1" shapeId="0" xr:uid="{00000000-0006-0000-0500-000007000000}">
      <text>
        <r>
          <rPr>
            <sz val="9"/>
            <color indexed="81"/>
            <rFont val="MS P ゴシック"/>
            <family val="3"/>
            <charset val="128"/>
          </rPr>
          <t>1:残差ﾁｪｯｸ必要（電気事業者名がリストにない場合）
2:残差ﾁｪｯｸ必要（排出係数②に入力ある場合）
0:残差ﾁｪｯｸ必要なし</t>
        </r>
      </text>
    </comment>
    <comment ref="AD6" authorId="1" shapeId="0" xr:uid="{00000000-0006-0000-0500-000008000000}">
      <text>
        <r>
          <rPr>
            <sz val="9"/>
            <color indexed="81"/>
            <rFont val="MS P ゴシック"/>
            <family val="3"/>
            <charset val="128"/>
          </rPr>
          <t>1:ｴﾋﾞﾃﾞﾝｽ必要あり（排出係数②に入力ある場合）
0:ｴﾋﾞﾃﾞﾝｽ必要なし</t>
        </r>
      </text>
    </comment>
    <comment ref="AJ6" authorId="0" shapeId="0" xr:uid="{00000000-0006-0000-0500-000009000000}">
      <text>
        <r>
          <rPr>
            <sz val="9"/>
            <color indexed="81"/>
            <rFont val="MS P ゴシック"/>
            <family val="3"/>
            <charset val="128"/>
          </rPr>
          <t>単位：t-CO2/千kWh</t>
        </r>
      </text>
    </comment>
    <comment ref="P7" authorId="0" shapeId="0" xr:uid="{00000000-0006-0000-0500-00000A000000}">
      <text>
        <r>
          <rPr>
            <sz val="9"/>
            <color indexed="81"/>
            <rFont val="MS P ゴシック"/>
            <family val="3"/>
            <charset val="128"/>
          </rPr>
          <t>一般的な電力メニューで契約されている場合には、
「（残差）」の記載のあるものを選択してください。</t>
        </r>
      </text>
    </comment>
    <comment ref="AR16" authorId="1" shapeId="0" xr:uid="{00000000-0006-0000-0500-00000B000000}">
      <text>
        <r>
          <rPr>
            <sz val="9"/>
            <color indexed="81"/>
            <rFont val="MS P ゴシック"/>
            <family val="3"/>
            <charset val="128"/>
          </rPr>
          <t>エネルギー消費原単位用の原油換算エネルギー使用量、非化石燃料のみ補正率0.8を乗じる。
制度の様式や評価では使用しない。
念のために表示しておく。</t>
        </r>
      </text>
    </comment>
    <comment ref="F21" authorId="2" shapeId="0" xr:uid="{00000000-0006-0000-0500-00000C000000}">
      <text>
        <r>
          <rPr>
            <sz val="8"/>
            <color indexed="81"/>
            <rFont val="MS P ゴシック"/>
            <family val="3"/>
            <charset val="128"/>
          </rPr>
          <t xml:space="preserve"> 省エネ法の改定に伴い「昼間／夜間電力」の区別が不要となったため、
 使用した電力の全量を「昼間電力」の欄に入力いただけますようお願いします。</t>
        </r>
      </text>
    </comment>
    <comment ref="F39" authorId="2" shapeId="0" xr:uid="{00000000-0006-0000-0500-00000D000000}">
      <text>
        <r>
          <rPr>
            <sz val="8"/>
            <color indexed="81"/>
            <rFont val="MS P ゴシック"/>
            <family val="3"/>
            <charset val="128"/>
          </rPr>
          <t xml:space="preserve"> 省エネ法の改定に伴い「昼間／夜間電力」の区別が不要となったため、
 使用した電力の全量を「昼間電力」の欄に入力いただけますようお願いします。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海原 厚子</author>
    <author>盛岡 克行</author>
    <author>Kyoto</author>
  </authors>
  <commentList>
    <comment ref="J3" authorId="0" shapeId="0" xr:uid="{00000000-0006-0000-0600-000001000000}">
      <text>
        <r>
          <rPr>
            <sz val="9"/>
            <color indexed="81"/>
            <rFont val="MS P ゴシック"/>
            <family val="3"/>
            <charset val="128"/>
          </rPr>
          <t>事業所名を入力してください。</t>
        </r>
      </text>
    </comment>
    <comment ref="N6" authorId="0" shapeId="0" xr:uid="{00000000-0006-0000-0600-000002000000}">
      <text>
        <r>
          <rPr>
            <sz val="9"/>
            <color indexed="81"/>
            <rFont val="MS P ゴシック"/>
            <family val="3"/>
            <charset val="128"/>
          </rPr>
          <t>上段から詰めて入力してください。</t>
        </r>
      </text>
    </comment>
    <comment ref="R6" authorId="0" shapeId="0" xr:uid="{00000000-0006-0000-0600-000003000000}">
      <text>
        <r>
          <rPr>
            <sz val="9"/>
            <color indexed="81"/>
            <rFont val="MS P ゴシック"/>
            <family val="3"/>
            <charset val="128"/>
          </rPr>
          <t>左記に係数がない場合直接入力してください。
単位：t-CO2/千kWh</t>
        </r>
      </text>
    </comment>
    <comment ref="Z6" authorId="1" shapeId="0" xr:uid="{00000000-0006-0000-0600-000004000000}">
      <text>
        <r>
          <rPr>
            <sz val="9"/>
            <color indexed="81"/>
            <rFont val="MS P ゴシック"/>
            <family val="3"/>
            <charset val="128"/>
          </rPr>
          <t>1:電気事業者名がリストにあり
0:電気事業者名がリストになし</t>
        </r>
      </text>
    </comment>
    <comment ref="AA6" authorId="1" shapeId="0" xr:uid="{00000000-0006-0000-0600-000005000000}">
      <text>
        <r>
          <rPr>
            <sz val="9"/>
            <color indexed="81"/>
            <rFont val="MS P ゴシック"/>
            <family val="3"/>
            <charset val="128"/>
          </rPr>
          <t xml:space="preserve">数値:残差行
a:メニュー別なし、残差なし
b:メニュー別あり、残差なし
c:リストになし
</t>
        </r>
      </text>
    </comment>
    <comment ref="AB6" authorId="1" shapeId="0" xr:uid="{00000000-0006-0000-0600-000006000000}">
      <text>
        <r>
          <rPr>
            <sz val="9"/>
            <color indexed="81"/>
            <rFont val="MS P ゴシック"/>
            <family val="3"/>
            <charset val="128"/>
          </rPr>
          <t>数値:事業者全体行
-:事業者全体なし</t>
        </r>
      </text>
    </comment>
    <comment ref="AC6" authorId="1" shapeId="0" xr:uid="{00000000-0006-0000-0600-000007000000}">
      <text>
        <r>
          <rPr>
            <sz val="9"/>
            <color indexed="81"/>
            <rFont val="MS P ゴシック"/>
            <family val="3"/>
            <charset val="128"/>
          </rPr>
          <t>1:残差ﾁｪｯｸ必要（電気事業者名がリストにない場合）
2:残差ﾁｪｯｸ必要（排出係数②に入力ある場合）
0:残差ﾁｪｯｸ必要なし</t>
        </r>
      </text>
    </comment>
    <comment ref="AD6" authorId="1" shapeId="0" xr:uid="{00000000-0006-0000-0600-000008000000}">
      <text>
        <r>
          <rPr>
            <sz val="9"/>
            <color indexed="81"/>
            <rFont val="MS P ゴシック"/>
            <family val="3"/>
            <charset val="128"/>
          </rPr>
          <t>1:ｴﾋﾞﾃﾞﾝｽ必要あり（排出係数②に入力ある場合）
0:ｴﾋﾞﾃﾞﾝｽ必要なし</t>
        </r>
      </text>
    </comment>
    <comment ref="AJ6" authorId="0" shapeId="0" xr:uid="{00000000-0006-0000-0600-000009000000}">
      <text>
        <r>
          <rPr>
            <sz val="9"/>
            <color indexed="81"/>
            <rFont val="MS P ゴシック"/>
            <family val="3"/>
            <charset val="128"/>
          </rPr>
          <t>単位：t-CO2/千kWh</t>
        </r>
      </text>
    </comment>
    <comment ref="P7" authorId="0" shapeId="0" xr:uid="{00000000-0006-0000-0600-00000A000000}">
      <text>
        <r>
          <rPr>
            <sz val="9"/>
            <color indexed="81"/>
            <rFont val="MS P ゴシック"/>
            <family val="3"/>
            <charset val="128"/>
          </rPr>
          <t>一般的な電力メニューで契約されている場合には、
「（残差）」の記載のあるものを選択してください。</t>
        </r>
      </text>
    </comment>
    <comment ref="AR16" authorId="1" shapeId="0" xr:uid="{00000000-0006-0000-0600-00000B000000}">
      <text>
        <r>
          <rPr>
            <sz val="9"/>
            <color indexed="81"/>
            <rFont val="MS P ゴシック"/>
            <family val="3"/>
            <charset val="128"/>
          </rPr>
          <t>エネルギー消費原単位用の原油換算エネルギー使用量、非化石燃料のみ補正率0.8を乗じる。
制度の様式や評価では使用しない。
念のために表示しておく。</t>
        </r>
      </text>
    </comment>
    <comment ref="F21" authorId="2" shapeId="0" xr:uid="{00000000-0006-0000-0600-00000C000000}">
      <text>
        <r>
          <rPr>
            <sz val="8"/>
            <color indexed="81"/>
            <rFont val="MS P ゴシック"/>
            <family val="3"/>
            <charset val="128"/>
          </rPr>
          <t xml:space="preserve"> 省エネ法の改定に伴い「昼間／夜間電力」の区別が不要となったため、
 使用した電力の全量を「昼間電力」の欄に入力いただけますようお願いします。</t>
        </r>
      </text>
    </comment>
    <comment ref="F39" authorId="2" shapeId="0" xr:uid="{00000000-0006-0000-0600-00000D000000}">
      <text>
        <r>
          <rPr>
            <sz val="8"/>
            <color indexed="81"/>
            <rFont val="MS P ゴシック"/>
            <family val="3"/>
            <charset val="128"/>
          </rPr>
          <t xml:space="preserve"> 省エネ法の改定に伴い「昼間／夜間電力」の区別が不要となったため、
 使用した電力の全量を「昼間電力」の欄に入力いただけますようお願いします。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海原 厚子</author>
    <author>盛岡 克行</author>
    <author>Kyoto</author>
  </authors>
  <commentList>
    <comment ref="J3" authorId="0" shapeId="0" xr:uid="{00000000-0006-0000-0700-000001000000}">
      <text>
        <r>
          <rPr>
            <sz val="9"/>
            <color indexed="81"/>
            <rFont val="MS P ゴシック"/>
            <family val="3"/>
            <charset val="128"/>
          </rPr>
          <t>事業所名を入力してください。</t>
        </r>
      </text>
    </comment>
    <comment ref="N6" authorId="0" shapeId="0" xr:uid="{00000000-0006-0000-0700-000002000000}">
      <text>
        <r>
          <rPr>
            <sz val="9"/>
            <color indexed="81"/>
            <rFont val="MS P ゴシック"/>
            <family val="3"/>
            <charset val="128"/>
          </rPr>
          <t>上段から詰めて入力してください。</t>
        </r>
      </text>
    </comment>
    <comment ref="R6" authorId="0" shapeId="0" xr:uid="{00000000-0006-0000-0700-000003000000}">
      <text>
        <r>
          <rPr>
            <sz val="9"/>
            <color indexed="81"/>
            <rFont val="MS P ゴシック"/>
            <family val="3"/>
            <charset val="128"/>
          </rPr>
          <t>左記に係数がない場合直接入力してください。
単位：t-CO2/千kWh</t>
        </r>
      </text>
    </comment>
    <comment ref="Z6" authorId="1" shapeId="0" xr:uid="{00000000-0006-0000-0700-000004000000}">
      <text>
        <r>
          <rPr>
            <sz val="9"/>
            <color indexed="81"/>
            <rFont val="MS P ゴシック"/>
            <family val="3"/>
            <charset val="128"/>
          </rPr>
          <t>1:電気事業者名がリストにあり
0:電気事業者名がリストになし</t>
        </r>
      </text>
    </comment>
    <comment ref="AA6" authorId="1" shapeId="0" xr:uid="{00000000-0006-0000-0700-000005000000}">
      <text>
        <r>
          <rPr>
            <sz val="9"/>
            <color indexed="81"/>
            <rFont val="MS P ゴシック"/>
            <family val="3"/>
            <charset val="128"/>
          </rPr>
          <t xml:space="preserve">数値:残差行
a:メニュー別なし、残差なし
b:メニュー別あり、残差なし
c:リストになし
</t>
        </r>
      </text>
    </comment>
    <comment ref="AB6" authorId="1" shapeId="0" xr:uid="{00000000-0006-0000-0700-000006000000}">
      <text>
        <r>
          <rPr>
            <sz val="9"/>
            <color indexed="81"/>
            <rFont val="MS P ゴシック"/>
            <family val="3"/>
            <charset val="128"/>
          </rPr>
          <t>数値:事業者全体行
-:事業者全体なし</t>
        </r>
      </text>
    </comment>
    <comment ref="AC6" authorId="1" shapeId="0" xr:uid="{00000000-0006-0000-0700-000007000000}">
      <text>
        <r>
          <rPr>
            <sz val="9"/>
            <color indexed="81"/>
            <rFont val="MS P ゴシック"/>
            <family val="3"/>
            <charset val="128"/>
          </rPr>
          <t>1:残差ﾁｪｯｸ必要（電気事業者名がリストにない場合）
2:残差ﾁｪｯｸ必要（排出係数②に入力ある場合）
0:残差ﾁｪｯｸ必要なし</t>
        </r>
      </text>
    </comment>
    <comment ref="AD6" authorId="1" shapeId="0" xr:uid="{00000000-0006-0000-0700-000008000000}">
      <text>
        <r>
          <rPr>
            <sz val="9"/>
            <color indexed="81"/>
            <rFont val="MS P ゴシック"/>
            <family val="3"/>
            <charset val="128"/>
          </rPr>
          <t>1:ｴﾋﾞﾃﾞﾝｽ必要あり（排出係数②に入力ある場合）
0:ｴﾋﾞﾃﾞﾝｽ必要なし</t>
        </r>
      </text>
    </comment>
    <comment ref="AJ6" authorId="0" shapeId="0" xr:uid="{00000000-0006-0000-0700-000009000000}">
      <text>
        <r>
          <rPr>
            <sz val="9"/>
            <color indexed="81"/>
            <rFont val="MS P ゴシック"/>
            <family val="3"/>
            <charset val="128"/>
          </rPr>
          <t>単位：t-CO2/千kWh</t>
        </r>
      </text>
    </comment>
    <comment ref="P7" authorId="0" shapeId="0" xr:uid="{00000000-0006-0000-0700-00000A000000}">
      <text>
        <r>
          <rPr>
            <sz val="9"/>
            <color indexed="81"/>
            <rFont val="MS P ゴシック"/>
            <family val="3"/>
            <charset val="128"/>
          </rPr>
          <t>一般的な電力メニューで契約されている場合には、
「（残差）」の記載のあるものを選択してください。</t>
        </r>
      </text>
    </comment>
    <comment ref="AR16" authorId="1" shapeId="0" xr:uid="{00000000-0006-0000-0700-00000B000000}">
      <text>
        <r>
          <rPr>
            <sz val="9"/>
            <color indexed="81"/>
            <rFont val="MS P ゴシック"/>
            <family val="3"/>
            <charset val="128"/>
          </rPr>
          <t>エネルギー消費原単位用の原油換算エネルギー使用量、非化石燃料のみ補正率0.8を乗じる。
制度の様式や評価では使用しない。
念のために表示しておく。</t>
        </r>
      </text>
    </comment>
    <comment ref="F21" authorId="2" shapeId="0" xr:uid="{00000000-0006-0000-0700-00000C000000}">
      <text>
        <r>
          <rPr>
            <sz val="8"/>
            <color indexed="81"/>
            <rFont val="MS P ゴシック"/>
            <family val="3"/>
            <charset val="128"/>
          </rPr>
          <t xml:space="preserve"> 省エネ法の改定に伴い「昼間／夜間電力」の区別が不要となったため、
 使用した電力の全量を「昼間電力」の欄に入力いただけますようお願いします。</t>
        </r>
      </text>
    </comment>
    <comment ref="F39" authorId="2" shapeId="0" xr:uid="{00000000-0006-0000-0700-00000D000000}">
      <text>
        <r>
          <rPr>
            <sz val="8"/>
            <color indexed="81"/>
            <rFont val="MS P ゴシック"/>
            <family val="3"/>
            <charset val="128"/>
          </rPr>
          <t xml:space="preserve"> 省エネ法の改定に伴い「昼間／夜間電力」の区別が不要となったため、
 使用した電力の全量を「昼間電力」の欄に入力いただけますようお願いします。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海原 厚子</author>
    <author>盛岡 克行</author>
    <author>Kyoto</author>
  </authors>
  <commentList>
    <comment ref="J3" authorId="0" shapeId="0" xr:uid="{00000000-0006-0000-0800-000001000000}">
      <text>
        <r>
          <rPr>
            <sz val="9"/>
            <color indexed="81"/>
            <rFont val="MS P ゴシック"/>
            <family val="3"/>
            <charset val="128"/>
          </rPr>
          <t>事業所名を入力してください。</t>
        </r>
      </text>
    </comment>
    <comment ref="N6" authorId="0" shapeId="0" xr:uid="{00000000-0006-0000-0800-000002000000}">
      <text>
        <r>
          <rPr>
            <sz val="9"/>
            <color indexed="81"/>
            <rFont val="MS P ゴシック"/>
            <family val="3"/>
            <charset val="128"/>
          </rPr>
          <t>上段から詰めて入力してください。</t>
        </r>
      </text>
    </comment>
    <comment ref="R6" authorId="0" shapeId="0" xr:uid="{00000000-0006-0000-0800-000003000000}">
      <text>
        <r>
          <rPr>
            <sz val="9"/>
            <color indexed="81"/>
            <rFont val="MS P ゴシック"/>
            <family val="3"/>
            <charset val="128"/>
          </rPr>
          <t>左記に係数がない場合直接入力してください。
単位：t-CO2/千kWh</t>
        </r>
      </text>
    </comment>
    <comment ref="Z6" authorId="1" shapeId="0" xr:uid="{00000000-0006-0000-0800-000004000000}">
      <text>
        <r>
          <rPr>
            <sz val="9"/>
            <color indexed="81"/>
            <rFont val="MS P ゴシック"/>
            <family val="3"/>
            <charset val="128"/>
          </rPr>
          <t>1:電気事業者名がリストにあり
0:電気事業者名がリストになし</t>
        </r>
      </text>
    </comment>
    <comment ref="AA6" authorId="1" shapeId="0" xr:uid="{00000000-0006-0000-0800-000005000000}">
      <text>
        <r>
          <rPr>
            <sz val="9"/>
            <color indexed="81"/>
            <rFont val="MS P ゴシック"/>
            <family val="3"/>
            <charset val="128"/>
          </rPr>
          <t xml:space="preserve">数値:残差行
a:メニュー別なし、残差なし
b:メニュー別あり、残差なし
c:リストになし
</t>
        </r>
      </text>
    </comment>
    <comment ref="AB6" authorId="1" shapeId="0" xr:uid="{00000000-0006-0000-0800-000006000000}">
      <text>
        <r>
          <rPr>
            <sz val="9"/>
            <color indexed="81"/>
            <rFont val="MS P ゴシック"/>
            <family val="3"/>
            <charset val="128"/>
          </rPr>
          <t>数値:事業者全体行
-:事業者全体なし</t>
        </r>
      </text>
    </comment>
    <comment ref="AC6" authorId="1" shapeId="0" xr:uid="{00000000-0006-0000-0800-000007000000}">
      <text>
        <r>
          <rPr>
            <sz val="9"/>
            <color indexed="81"/>
            <rFont val="MS P ゴシック"/>
            <family val="3"/>
            <charset val="128"/>
          </rPr>
          <t>1:残差ﾁｪｯｸ必要（電気事業者名がリストにない場合）
2:残差ﾁｪｯｸ必要（排出係数②に入力ある場合）
0:残差ﾁｪｯｸ必要なし</t>
        </r>
      </text>
    </comment>
    <comment ref="AD6" authorId="1" shapeId="0" xr:uid="{00000000-0006-0000-0800-000008000000}">
      <text>
        <r>
          <rPr>
            <sz val="9"/>
            <color indexed="81"/>
            <rFont val="MS P ゴシック"/>
            <family val="3"/>
            <charset val="128"/>
          </rPr>
          <t>1:ｴﾋﾞﾃﾞﾝｽ必要あり（排出係数②に入力ある場合）
0:ｴﾋﾞﾃﾞﾝｽ必要なし</t>
        </r>
      </text>
    </comment>
    <comment ref="AJ6" authorId="0" shapeId="0" xr:uid="{00000000-0006-0000-0800-000009000000}">
      <text>
        <r>
          <rPr>
            <sz val="9"/>
            <color indexed="81"/>
            <rFont val="MS P ゴシック"/>
            <family val="3"/>
            <charset val="128"/>
          </rPr>
          <t>単位：t-CO2/千kWh</t>
        </r>
      </text>
    </comment>
    <comment ref="P7" authorId="0" shapeId="0" xr:uid="{00000000-0006-0000-0800-00000A000000}">
      <text>
        <r>
          <rPr>
            <sz val="9"/>
            <color indexed="81"/>
            <rFont val="MS P ゴシック"/>
            <family val="3"/>
            <charset val="128"/>
          </rPr>
          <t>一般的な電力メニューで契約されている場合には、
「（残差）」の記載のあるものを選択してください。</t>
        </r>
      </text>
    </comment>
    <comment ref="AR16" authorId="1" shapeId="0" xr:uid="{00000000-0006-0000-0800-00000B000000}">
      <text>
        <r>
          <rPr>
            <sz val="9"/>
            <color indexed="81"/>
            <rFont val="MS P ゴシック"/>
            <family val="3"/>
            <charset val="128"/>
          </rPr>
          <t>エネルギー消費原単位用の原油換算エネルギー使用量、非化石燃料のみ補正率0.8を乗じる。
制度の様式や評価では使用しない。
念のために表示しておく。</t>
        </r>
      </text>
    </comment>
    <comment ref="F21" authorId="2" shapeId="0" xr:uid="{00000000-0006-0000-0800-00000C000000}">
      <text>
        <r>
          <rPr>
            <sz val="8"/>
            <color indexed="81"/>
            <rFont val="MS P ゴシック"/>
            <family val="3"/>
            <charset val="128"/>
          </rPr>
          <t xml:space="preserve"> 省エネ法の改定に伴い「昼間／夜間電力」の区別が不要となったため、
 使用した電力の全量を「昼間電力」の欄に入力いただけますようお願いします。</t>
        </r>
      </text>
    </comment>
    <comment ref="F39" authorId="2" shapeId="0" xr:uid="{00000000-0006-0000-0800-00000D000000}">
      <text>
        <r>
          <rPr>
            <sz val="8"/>
            <color indexed="81"/>
            <rFont val="MS P ゴシック"/>
            <family val="3"/>
            <charset val="128"/>
          </rPr>
          <t xml:space="preserve"> 省エネ法の改定に伴い「昼間／夜間電力」の区別が不要となったため、
 使用した電力の全量を「昼間電力」の欄に入力いただけますようお願いします。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海原 厚子</author>
    <author>盛岡 克行</author>
    <author>Kyoto</author>
  </authors>
  <commentList>
    <comment ref="J3" authorId="0" shapeId="0" xr:uid="{00000000-0006-0000-0900-000001000000}">
      <text>
        <r>
          <rPr>
            <sz val="9"/>
            <color indexed="81"/>
            <rFont val="MS P ゴシック"/>
            <family val="3"/>
            <charset val="128"/>
          </rPr>
          <t>事業所名を入力してください。</t>
        </r>
      </text>
    </comment>
    <comment ref="N6" authorId="0" shapeId="0" xr:uid="{00000000-0006-0000-0900-000002000000}">
      <text>
        <r>
          <rPr>
            <sz val="9"/>
            <color indexed="81"/>
            <rFont val="MS P ゴシック"/>
            <family val="3"/>
            <charset val="128"/>
          </rPr>
          <t>上段から詰めて入力してください。</t>
        </r>
      </text>
    </comment>
    <comment ref="R6" authorId="0" shapeId="0" xr:uid="{00000000-0006-0000-0900-000003000000}">
      <text>
        <r>
          <rPr>
            <sz val="9"/>
            <color indexed="81"/>
            <rFont val="MS P ゴシック"/>
            <family val="3"/>
            <charset val="128"/>
          </rPr>
          <t>左記に係数がない場合直接入力してください。
単位：t-CO2/千kWh</t>
        </r>
      </text>
    </comment>
    <comment ref="Z6" authorId="1" shapeId="0" xr:uid="{00000000-0006-0000-0900-000004000000}">
      <text>
        <r>
          <rPr>
            <sz val="9"/>
            <color indexed="81"/>
            <rFont val="MS P ゴシック"/>
            <family val="3"/>
            <charset val="128"/>
          </rPr>
          <t>1:電気事業者名がリストにあり
0:電気事業者名がリストになし</t>
        </r>
      </text>
    </comment>
    <comment ref="AA6" authorId="1" shapeId="0" xr:uid="{00000000-0006-0000-0900-000005000000}">
      <text>
        <r>
          <rPr>
            <sz val="9"/>
            <color indexed="81"/>
            <rFont val="MS P ゴシック"/>
            <family val="3"/>
            <charset val="128"/>
          </rPr>
          <t xml:space="preserve">数値:残差行
a:メニュー別なし、残差なし
b:メニュー別あり、残差なし
c:リストになし
</t>
        </r>
      </text>
    </comment>
    <comment ref="AB6" authorId="1" shapeId="0" xr:uid="{00000000-0006-0000-0900-000006000000}">
      <text>
        <r>
          <rPr>
            <sz val="9"/>
            <color indexed="81"/>
            <rFont val="MS P ゴシック"/>
            <family val="3"/>
            <charset val="128"/>
          </rPr>
          <t>数値:事業者全体行
-:事業者全体なし</t>
        </r>
      </text>
    </comment>
    <comment ref="AC6" authorId="1" shapeId="0" xr:uid="{00000000-0006-0000-0900-000007000000}">
      <text>
        <r>
          <rPr>
            <sz val="9"/>
            <color indexed="81"/>
            <rFont val="MS P ゴシック"/>
            <family val="3"/>
            <charset val="128"/>
          </rPr>
          <t>1:残差ﾁｪｯｸ必要（電気事業者名がリストにない場合）
2:残差ﾁｪｯｸ必要（排出係数②に入力ある場合）
0:残差ﾁｪｯｸ必要なし</t>
        </r>
      </text>
    </comment>
    <comment ref="AD6" authorId="1" shapeId="0" xr:uid="{00000000-0006-0000-0900-000008000000}">
      <text>
        <r>
          <rPr>
            <sz val="9"/>
            <color indexed="81"/>
            <rFont val="MS P ゴシック"/>
            <family val="3"/>
            <charset val="128"/>
          </rPr>
          <t>1:ｴﾋﾞﾃﾞﾝｽ必要あり（排出係数②に入力ある場合）
0:ｴﾋﾞﾃﾞﾝｽ必要なし</t>
        </r>
      </text>
    </comment>
    <comment ref="AJ6" authorId="0" shapeId="0" xr:uid="{00000000-0006-0000-0900-000009000000}">
      <text>
        <r>
          <rPr>
            <sz val="9"/>
            <color indexed="81"/>
            <rFont val="MS P ゴシック"/>
            <family val="3"/>
            <charset val="128"/>
          </rPr>
          <t>単位：t-CO2/千kWh</t>
        </r>
      </text>
    </comment>
    <comment ref="P7" authorId="0" shapeId="0" xr:uid="{00000000-0006-0000-0900-00000A000000}">
      <text>
        <r>
          <rPr>
            <sz val="9"/>
            <color indexed="81"/>
            <rFont val="MS P ゴシック"/>
            <family val="3"/>
            <charset val="128"/>
          </rPr>
          <t>一般的な電力メニューで契約されている場合には、
「（残差）」の記載のあるものを選択してください。</t>
        </r>
      </text>
    </comment>
    <comment ref="AR16" authorId="1" shapeId="0" xr:uid="{00000000-0006-0000-0900-00000B000000}">
      <text>
        <r>
          <rPr>
            <sz val="9"/>
            <color indexed="81"/>
            <rFont val="MS P ゴシック"/>
            <family val="3"/>
            <charset val="128"/>
          </rPr>
          <t>エネルギー消費原単位用の原油換算エネルギー使用量、非化石燃料のみ補正率0.8を乗じる。
制度の様式や評価では使用しない。
念のために表示しておく。</t>
        </r>
      </text>
    </comment>
    <comment ref="F21" authorId="2" shapeId="0" xr:uid="{00000000-0006-0000-0900-00000C000000}">
      <text>
        <r>
          <rPr>
            <sz val="8"/>
            <color indexed="81"/>
            <rFont val="MS P ゴシック"/>
            <family val="3"/>
            <charset val="128"/>
          </rPr>
          <t xml:space="preserve"> 省エネ法の改定に伴い「昼間／夜間電力」の区別が不要となったため、
 使用した電力の全量を「昼間電力」の欄に入力いただけますようお願いします。</t>
        </r>
      </text>
    </comment>
    <comment ref="F39" authorId="2" shapeId="0" xr:uid="{00000000-0006-0000-0900-00000D000000}">
      <text>
        <r>
          <rPr>
            <sz val="8"/>
            <color indexed="81"/>
            <rFont val="MS P ゴシック"/>
            <family val="3"/>
            <charset val="128"/>
          </rPr>
          <t xml:space="preserve"> 省エネ法の改定に伴い「昼間／夜間電力」の区別が不要となったため、
 使用した電力の全量を「昼間電力」の欄に入力いただけますようお願いします。</t>
        </r>
      </text>
    </comment>
  </commentList>
</comments>
</file>

<file path=xl/sharedStrings.xml><?xml version="1.0" encoding="utf-8"?>
<sst xmlns="http://schemas.openxmlformats.org/spreadsheetml/2006/main" count="14731" uniqueCount="3442">
  <si>
    <t>その他</t>
    <rPh sb="2" eb="3">
      <t>タ</t>
    </rPh>
    <phoneticPr fontId="4"/>
  </si>
  <si>
    <t>Ｂ　輸送車両排出区分</t>
    <rPh sb="2" eb="4">
      <t>ユソウ</t>
    </rPh>
    <rPh sb="4" eb="6">
      <t>シャリョウ</t>
    </rPh>
    <rPh sb="6" eb="8">
      <t>ハイシュツ</t>
    </rPh>
    <rPh sb="8" eb="10">
      <t>クブン</t>
    </rPh>
    <phoneticPr fontId="4"/>
  </si>
  <si>
    <t>事業者名</t>
    <rPh sb="0" eb="3">
      <t>ジギョウシャ</t>
    </rPh>
    <rPh sb="3" eb="4">
      <t>ナ</t>
    </rPh>
    <phoneticPr fontId="4"/>
  </si>
  <si>
    <t>記載年度の区分</t>
    <rPh sb="0" eb="2">
      <t>キサイ</t>
    </rPh>
    <rPh sb="2" eb="4">
      <t>ネンド</t>
    </rPh>
    <rPh sb="5" eb="7">
      <t>クブン</t>
    </rPh>
    <phoneticPr fontId="4"/>
  </si>
  <si>
    <t>記載年度</t>
    <rPh sb="0" eb="2">
      <t>キサイ</t>
    </rPh>
    <rPh sb="2" eb="4">
      <t>ネンド</t>
    </rPh>
    <phoneticPr fontId="4"/>
  </si>
  <si>
    <t>エネルギー種別</t>
    <rPh sb="5" eb="7">
      <t>シュベツ</t>
    </rPh>
    <phoneticPr fontId="4"/>
  </si>
  <si>
    <t>単位</t>
    <rPh sb="0" eb="2">
      <t>タンイ</t>
    </rPh>
    <phoneticPr fontId="4"/>
  </si>
  <si>
    <t>灯　　　油</t>
    <rPh sb="0" eb="1">
      <t>ヒ</t>
    </rPh>
    <rPh sb="4" eb="5">
      <t>アブラ</t>
    </rPh>
    <phoneticPr fontId="3"/>
  </si>
  <si>
    <t>軽　油</t>
    <rPh sb="0" eb="1">
      <t>ケイ</t>
    </rPh>
    <rPh sb="2" eb="3">
      <t>アブラ</t>
    </rPh>
    <phoneticPr fontId="3"/>
  </si>
  <si>
    <t>Ａ　重　油</t>
    <rPh sb="2" eb="3">
      <t>シゲル</t>
    </rPh>
    <rPh sb="4" eb="5">
      <t>アブラ</t>
    </rPh>
    <phoneticPr fontId="3"/>
  </si>
  <si>
    <t>産業用蒸気</t>
    <rPh sb="0" eb="3">
      <t>サンギョウヨウ</t>
    </rPh>
    <rPh sb="3" eb="5">
      <t>ジョウキ</t>
    </rPh>
    <phoneticPr fontId="4"/>
  </si>
  <si>
    <t>鉄道車両</t>
    <rPh sb="0" eb="2">
      <t>テツドウ</t>
    </rPh>
    <rPh sb="2" eb="4">
      <t>シャリョウ</t>
    </rPh>
    <phoneticPr fontId="4"/>
  </si>
  <si>
    <t>自家発電</t>
    <rPh sb="0" eb="2">
      <t>ジカ</t>
    </rPh>
    <rPh sb="2" eb="4">
      <t>ハツデン</t>
    </rPh>
    <phoneticPr fontId="4"/>
  </si>
  <si>
    <t>注 １</t>
    <rPh sb="0" eb="1">
      <t>チュウ</t>
    </rPh>
    <phoneticPr fontId="3"/>
  </si>
  <si>
    <t>－</t>
    <phoneticPr fontId="4"/>
  </si>
  <si>
    <t>提出書類の区分</t>
    <rPh sb="0" eb="2">
      <t>テイシュツ</t>
    </rPh>
    <rPh sb="2" eb="4">
      <t>ショルイ</t>
    </rPh>
    <rPh sb="5" eb="7">
      <t>クブン</t>
    </rPh>
    <phoneticPr fontId="4"/>
  </si>
  <si>
    <t>燃料種別</t>
    <rPh sb="0" eb="2">
      <t>ネンリョウ</t>
    </rPh>
    <rPh sb="2" eb="4">
      <t>シュベツ</t>
    </rPh>
    <phoneticPr fontId="4"/>
  </si>
  <si>
    <t>温　室　効　果　ガ　ス　排　出　量　内　訳　書</t>
    <phoneticPr fontId="4"/>
  </si>
  <si>
    <t>千立方メートル</t>
    <rPh sb="1" eb="3">
      <t>リッポウ</t>
    </rPh>
    <phoneticPr fontId="3"/>
  </si>
  <si>
    <t>千キロワット時</t>
    <rPh sb="0" eb="1">
      <t>セン</t>
    </rPh>
    <rPh sb="6" eb="7">
      <t>ジ</t>
    </rPh>
    <phoneticPr fontId="3"/>
  </si>
  <si>
    <t>温室効果ガスの種別</t>
    <rPh sb="0" eb="2">
      <t>オンシツ</t>
    </rPh>
    <rPh sb="2" eb="4">
      <t>コウカ</t>
    </rPh>
    <rPh sb="7" eb="9">
      <t>シュベツ</t>
    </rPh>
    <phoneticPr fontId="4"/>
  </si>
  <si>
    <t>実数値</t>
    <rPh sb="0" eb="2">
      <t>ジッスウ</t>
    </rPh>
    <rPh sb="2" eb="3">
      <t>チ</t>
    </rPh>
    <phoneticPr fontId="4"/>
  </si>
  <si>
    <t>温室効果ガス排出量</t>
    <rPh sb="0" eb="2">
      <t>オンシツ</t>
    </rPh>
    <rPh sb="2" eb="4">
      <t>コウカ</t>
    </rPh>
    <rPh sb="6" eb="8">
      <t>ハイシュツ</t>
    </rPh>
    <rPh sb="8" eb="9">
      <t>リョウ</t>
    </rPh>
    <phoneticPr fontId="4"/>
  </si>
  <si>
    <t>上記以外のエネルギー</t>
    <rPh sb="0" eb="2">
      <t>ジョウキ</t>
    </rPh>
    <rPh sb="2" eb="4">
      <t>イガイ</t>
    </rPh>
    <phoneticPr fontId="4"/>
  </si>
  <si>
    <t>合    計</t>
    <rPh sb="0" eb="1">
      <t>ゴウ</t>
    </rPh>
    <rPh sb="5" eb="6">
      <t>ケイ</t>
    </rPh>
    <phoneticPr fontId="4"/>
  </si>
  <si>
    <t>Ａ　事業所等排出区分</t>
    <rPh sb="2" eb="4">
      <t>ジギョウ</t>
    </rPh>
    <rPh sb="4" eb="5">
      <t>ショ</t>
    </rPh>
    <rPh sb="5" eb="6">
      <t>トウ</t>
    </rPh>
    <rPh sb="6" eb="8">
      <t>ハイシュツ</t>
    </rPh>
    <rPh sb="8" eb="10">
      <t>クブン</t>
    </rPh>
    <phoneticPr fontId="4"/>
  </si>
  <si>
    <t>キロリットル</t>
    <phoneticPr fontId="4"/>
  </si>
  <si>
    <t>ギガジュール</t>
    <phoneticPr fontId="4"/>
  </si>
  <si>
    <t>軽　油</t>
    <phoneticPr fontId="4"/>
  </si>
  <si>
    <t>トラック</t>
    <phoneticPr fontId="4"/>
  </si>
  <si>
    <t>バス</t>
    <phoneticPr fontId="4"/>
  </si>
  <si>
    <t>タクシー</t>
    <phoneticPr fontId="4"/>
  </si>
  <si>
    <t>Ｃ　その他排出区分</t>
    <phoneticPr fontId="4"/>
  </si>
  <si>
    <t>トン</t>
    <phoneticPr fontId="4"/>
  </si>
  <si>
    <t>該当する排出源の名称</t>
    <phoneticPr fontId="4"/>
  </si>
  <si>
    <t>該当する□には，レ印を記入してください。</t>
    <rPh sb="0" eb="2">
      <t>ガイトウ</t>
    </rPh>
    <rPh sb="9" eb="10">
      <t>シルシ</t>
    </rPh>
    <rPh sb="11" eb="13">
      <t>キニュウ</t>
    </rPh>
    <phoneticPr fontId="3"/>
  </si>
  <si>
    <t>　　  事業者排出量削減計画書
　　  事業者排出量削減報告書</t>
    <rPh sb="4" eb="7">
      <t>ジギョウシャ</t>
    </rPh>
    <rPh sb="7" eb="9">
      <t>ハイシュツ</t>
    </rPh>
    <rPh sb="9" eb="10">
      <t>リョウ</t>
    </rPh>
    <rPh sb="10" eb="12">
      <t>サクゲン</t>
    </rPh>
    <rPh sb="12" eb="14">
      <t>ケイカク</t>
    </rPh>
    <rPh sb="14" eb="15">
      <t>ショ</t>
    </rPh>
    <rPh sb="20" eb="23">
      <t>ジギョウシャ</t>
    </rPh>
    <rPh sb="23" eb="25">
      <t>ハイシュツ</t>
    </rPh>
    <rPh sb="25" eb="26">
      <t>リョウ</t>
    </rPh>
    <rPh sb="26" eb="28">
      <t>サクゲン</t>
    </rPh>
    <rPh sb="28" eb="30">
      <t>ホウコク</t>
    </rPh>
    <rPh sb="30" eb="31">
      <t>ショ</t>
    </rPh>
    <phoneticPr fontId="4"/>
  </si>
  <si>
    <t>　 ２</t>
    <phoneticPr fontId="3"/>
  </si>
  <si>
    <t xml:space="preserve">   ３</t>
    <phoneticPr fontId="3"/>
  </si>
  <si>
    <t xml:space="preserve">   ４</t>
  </si>
  <si>
    <t xml:space="preserve">   ５</t>
  </si>
  <si>
    <t xml:space="preserve">   ６</t>
  </si>
  <si>
    <r>
      <t>六ふっ化硫黄(ＳＦ</t>
    </r>
    <r>
      <rPr>
        <sz val="5"/>
        <rFont val="ＭＳ 明朝"/>
        <family val="1"/>
        <charset val="128"/>
      </rPr>
      <t>６</t>
    </r>
    <r>
      <rPr>
        <sz val="8"/>
        <rFont val="ＭＳ 明朝"/>
        <family val="1"/>
        <charset val="128"/>
      </rPr>
      <t>)</t>
    </r>
    <rPh sb="0" eb="1">
      <t>ロク</t>
    </rPh>
    <rPh sb="3" eb="4">
      <t>カ</t>
    </rPh>
    <rPh sb="4" eb="6">
      <t>イオウ</t>
    </rPh>
    <phoneticPr fontId="4"/>
  </si>
  <si>
    <t>パーフルオロカーボン(ＰＦＣs)</t>
    <phoneticPr fontId="4"/>
  </si>
  <si>
    <r>
      <t>一酸化二窒素(Ｎ</t>
    </r>
    <r>
      <rPr>
        <sz val="5"/>
        <rFont val="ＭＳ 明朝"/>
        <family val="1"/>
        <charset val="128"/>
      </rPr>
      <t>２</t>
    </r>
    <r>
      <rPr>
        <sz val="8"/>
        <rFont val="ＭＳ 明朝"/>
        <family val="1"/>
        <charset val="128"/>
      </rPr>
      <t>Ｏ)</t>
    </r>
    <rPh sb="0" eb="1">
      <t>イチ</t>
    </rPh>
    <rPh sb="1" eb="3">
      <t>サンカ</t>
    </rPh>
    <rPh sb="3" eb="4">
      <t>ニ</t>
    </rPh>
    <rPh sb="4" eb="6">
      <t>チッソ</t>
    </rPh>
    <phoneticPr fontId="4"/>
  </si>
  <si>
    <r>
      <t>二酸化炭素(ＣＯ</t>
    </r>
    <r>
      <rPr>
        <sz val="5"/>
        <rFont val="ＭＳ 明朝"/>
        <family val="1"/>
        <charset val="128"/>
      </rPr>
      <t>２</t>
    </r>
    <r>
      <rPr>
        <sz val="8"/>
        <rFont val="ＭＳ 明朝"/>
        <family val="1"/>
        <charset val="128"/>
      </rPr>
      <t>)</t>
    </r>
    <rPh sb="0" eb="3">
      <t>ニサンカ</t>
    </rPh>
    <rPh sb="3" eb="5">
      <t>タンソ</t>
    </rPh>
    <phoneticPr fontId="4"/>
  </si>
  <si>
    <r>
      <t>メタン(ＣＨ</t>
    </r>
    <r>
      <rPr>
        <sz val="5"/>
        <rFont val="ＭＳ 明朝"/>
        <family val="1"/>
        <charset val="128"/>
      </rPr>
      <t>４</t>
    </r>
    <r>
      <rPr>
        <sz val="8"/>
        <rFont val="ＭＳ 明朝"/>
        <family val="1"/>
        <charset val="128"/>
      </rPr>
      <t>)</t>
    </r>
    <phoneticPr fontId="4"/>
  </si>
  <si>
    <t>年度末使用車両数(台・両)</t>
    <rPh sb="0" eb="3">
      <t>ネンドマツ</t>
    </rPh>
    <rPh sb="3" eb="5">
      <t>シヨウ</t>
    </rPh>
    <rPh sb="5" eb="7">
      <t>シャリョウ</t>
    </rPh>
    <rPh sb="7" eb="8">
      <t>カズ</t>
    </rPh>
    <rPh sb="9" eb="10">
      <t>ダイ</t>
    </rPh>
    <rPh sb="11" eb="12">
      <t>リョウ</t>
    </rPh>
    <phoneticPr fontId="4"/>
  </si>
  <si>
    <t>都市ガス(ＣＮＧを含む。)</t>
    <phoneticPr fontId="4"/>
  </si>
  <si>
    <t>液化天然ガス(ＬＮＧ)</t>
    <phoneticPr fontId="4"/>
  </si>
  <si>
    <t>液化石油ガス(ＬＰＧ)</t>
    <phoneticPr fontId="4"/>
  </si>
  <si>
    <t>揮発油(ガソリン)</t>
    <phoneticPr fontId="4"/>
  </si>
  <si>
    <t>揮発油(ガソリン)</t>
    <rPh sb="0" eb="3">
      <t>キハツユ</t>
    </rPh>
    <phoneticPr fontId="3"/>
  </si>
  <si>
    <t>液化石油ガス(ＬＰＧ)</t>
    <rPh sb="0" eb="2">
      <t>エキカ</t>
    </rPh>
    <rPh sb="2" eb="4">
      <t>セキユ</t>
    </rPh>
    <phoneticPr fontId="3"/>
  </si>
  <si>
    <t>液化天然ガス(ＬＮＧ)</t>
    <rPh sb="0" eb="2">
      <t>エキカ</t>
    </rPh>
    <rPh sb="2" eb="4">
      <t>テンネン</t>
    </rPh>
    <phoneticPr fontId="3"/>
  </si>
  <si>
    <t>都市ガス(ＣＮＧを含む。)</t>
    <rPh sb="0" eb="2">
      <t>トシ</t>
    </rPh>
    <rPh sb="9" eb="10">
      <t>フク</t>
    </rPh>
    <phoneticPr fontId="3"/>
  </si>
  <si>
    <t xml:space="preserve">  　基準年度(実績)
　　目標年度(計画)
　　報告年度(実績)</t>
    <rPh sb="3" eb="5">
      <t>キジュン</t>
    </rPh>
    <rPh sb="5" eb="7">
      <t>ネンド</t>
    </rPh>
    <rPh sb="8" eb="10">
      <t>ジッセキ</t>
    </rPh>
    <rPh sb="14" eb="16">
      <t>モクヒョウ</t>
    </rPh>
    <rPh sb="16" eb="18">
      <t>ネンド</t>
    </rPh>
    <rPh sb="19" eb="21">
      <t>ケイカク</t>
    </rPh>
    <rPh sb="25" eb="27">
      <t>ホウコク</t>
    </rPh>
    <rPh sb="27" eb="29">
      <t>ネンド</t>
    </rPh>
    <rPh sb="30" eb="32">
      <t>ジッセキ</t>
    </rPh>
    <phoneticPr fontId="4"/>
  </si>
  <si>
    <r>
      <t>三ふっ化窒素(ＮＦ</t>
    </r>
    <r>
      <rPr>
        <sz val="5"/>
        <rFont val="ＭＳ 明朝"/>
        <family val="1"/>
        <charset val="128"/>
      </rPr>
      <t>３</t>
    </r>
    <r>
      <rPr>
        <sz val="8"/>
        <rFont val="ＭＳ 明朝"/>
        <family val="1"/>
        <charset val="128"/>
      </rPr>
      <t>)</t>
    </r>
    <rPh sb="0" eb="1">
      <t>サン</t>
    </rPh>
    <rPh sb="3" eb="4">
      <t>カ</t>
    </rPh>
    <rPh sb="4" eb="6">
      <t>チッソ</t>
    </rPh>
    <phoneticPr fontId="4"/>
  </si>
  <si>
    <t>全社(キロメートル)</t>
    <phoneticPr fontId="4"/>
  </si>
  <si>
    <t>電
気</t>
    <rPh sb="0" eb="1">
      <t>デン</t>
    </rPh>
    <rPh sb="2" eb="3">
      <t>キ</t>
    </rPh>
    <phoneticPr fontId="4"/>
  </si>
  <si>
    <t>昼間
買電</t>
    <rPh sb="3" eb="4">
      <t>カ</t>
    </rPh>
    <rPh sb="4" eb="5">
      <t>デン</t>
    </rPh>
    <phoneticPr fontId="3"/>
  </si>
  <si>
    <t>夜間
買電</t>
    <rPh sb="3" eb="4">
      <t>カ</t>
    </rPh>
    <phoneticPr fontId="3"/>
  </si>
  <si>
    <t>事業者名</t>
    <rPh sb="0" eb="3">
      <t>ジギョウシャ</t>
    </rPh>
    <rPh sb="3" eb="4">
      <t>メイ</t>
    </rPh>
    <phoneticPr fontId="4"/>
  </si>
  <si>
    <t>　　　事業者排出量削減計画書
　　　事業者排出量削減報告書</t>
    <rPh sb="3" eb="6">
      <t>ジギョウシャ</t>
    </rPh>
    <rPh sb="6" eb="8">
      <t>ハイシュツ</t>
    </rPh>
    <rPh sb="8" eb="9">
      <t>リョウ</t>
    </rPh>
    <rPh sb="9" eb="11">
      <t>サクゲン</t>
    </rPh>
    <rPh sb="11" eb="13">
      <t>ケイカク</t>
    </rPh>
    <rPh sb="13" eb="14">
      <t>ショ</t>
    </rPh>
    <rPh sb="18" eb="21">
      <t>ジギョウシャ</t>
    </rPh>
    <rPh sb="21" eb="23">
      <t>ハイシュツ</t>
    </rPh>
    <rPh sb="23" eb="24">
      <t>リョウ</t>
    </rPh>
    <rPh sb="24" eb="26">
      <t>サクゲン</t>
    </rPh>
    <rPh sb="26" eb="28">
      <t>ホウコク</t>
    </rPh>
    <rPh sb="28" eb="29">
      <t>ショ</t>
    </rPh>
    <phoneticPr fontId="4"/>
  </si>
  <si>
    <t>　　　基準年度（実績）
　　　目標年度（計画）
　　　報告年度（実績）</t>
    <rPh sb="3" eb="5">
      <t>キジュン</t>
    </rPh>
    <rPh sb="5" eb="7">
      <t>ネンド</t>
    </rPh>
    <rPh sb="8" eb="10">
      <t>ジッセキ</t>
    </rPh>
    <rPh sb="15" eb="17">
      <t>モクヒョウ</t>
    </rPh>
    <rPh sb="17" eb="19">
      <t>ネンド</t>
    </rPh>
    <rPh sb="20" eb="22">
      <t>ケイカク</t>
    </rPh>
    <rPh sb="27" eb="29">
      <t>ホウコク</t>
    </rPh>
    <rPh sb="29" eb="31">
      <t>ネンド</t>
    </rPh>
    <rPh sb="32" eb="34">
      <t>ジッセキ</t>
    </rPh>
    <phoneticPr fontId="4"/>
  </si>
  <si>
    <t>チェックの確認</t>
    <rPh sb="5" eb="7">
      <t>カクニン</t>
    </rPh>
    <phoneticPr fontId="4"/>
  </si>
  <si>
    <t>事業所等の名称</t>
    <rPh sb="0" eb="3">
      <t>ジギョウショ</t>
    </rPh>
    <rPh sb="3" eb="4">
      <t>トウ</t>
    </rPh>
    <rPh sb="5" eb="7">
      <t>メイショウ</t>
    </rPh>
    <phoneticPr fontId="4"/>
  </si>
  <si>
    <t>合計</t>
    <rPh sb="0" eb="2">
      <t>ゴウケイ</t>
    </rPh>
    <phoneticPr fontId="4"/>
  </si>
  <si>
    <t>Ａ　事業所等排出区分</t>
    <rPh sb="5" eb="6">
      <t>ナド</t>
    </rPh>
    <phoneticPr fontId="4"/>
  </si>
  <si>
    <t>計画書</t>
    <rPh sb="0" eb="3">
      <t>ケイカクショ</t>
    </rPh>
    <phoneticPr fontId="4"/>
  </si>
  <si>
    <t>シート名</t>
    <rPh sb="3" eb="4">
      <t>メイ</t>
    </rPh>
    <phoneticPr fontId="4"/>
  </si>
  <si>
    <r>
      <t>原油換算　　　　　　　　　　　　　　　　　　　　　　　　　　　　　　　　　　　　　　　　　　　　　　　　　　　　　　　　　　　　　　　　　　　　　　　　　　　　　　　　　　　　　　　　　　　　　</t>
    </r>
    <r>
      <rPr>
        <sz val="6"/>
        <rFont val="ＭＳ 明朝"/>
        <family val="1"/>
        <charset val="128"/>
      </rPr>
      <t>(キロリットル)</t>
    </r>
    <rPh sb="2" eb="4">
      <t>カンサン</t>
    </rPh>
    <phoneticPr fontId="4"/>
  </si>
  <si>
    <t>報告書</t>
    <rPh sb="0" eb="3">
      <t>ホウコクショ</t>
    </rPh>
    <phoneticPr fontId="4"/>
  </si>
  <si>
    <t>基準年度</t>
    <rPh sb="0" eb="2">
      <t>キジュン</t>
    </rPh>
    <rPh sb="2" eb="4">
      <t>ネンド</t>
    </rPh>
    <phoneticPr fontId="4"/>
  </si>
  <si>
    <t>事業所等の種別</t>
    <rPh sb="0" eb="3">
      <t>ジギョウショ</t>
    </rPh>
    <rPh sb="3" eb="4">
      <t>ナド</t>
    </rPh>
    <rPh sb="5" eb="7">
      <t>シュベツ</t>
    </rPh>
    <phoneticPr fontId="4"/>
  </si>
  <si>
    <t>目標年度</t>
    <rPh sb="0" eb="2">
      <t>モクヒョウ</t>
    </rPh>
    <rPh sb="2" eb="4">
      <t>ネンド</t>
    </rPh>
    <phoneticPr fontId="4"/>
  </si>
  <si>
    <t>報告年度</t>
    <rPh sb="0" eb="2">
      <t>ホウコク</t>
    </rPh>
    <rPh sb="2" eb="4">
      <t>ネンド</t>
    </rPh>
    <phoneticPr fontId="4"/>
  </si>
  <si>
    <t>合　　　計</t>
    <rPh sb="0" eb="1">
      <t>ゴウ</t>
    </rPh>
    <rPh sb="4" eb="5">
      <t>ケイ</t>
    </rPh>
    <phoneticPr fontId="4"/>
  </si>
  <si>
    <t>PFC-14</t>
  </si>
  <si>
    <t>PFC-116</t>
  </si>
  <si>
    <t>PFC-218</t>
  </si>
  <si>
    <t>PFC-31-10</t>
  </si>
  <si>
    <t>PFC-c318</t>
  </si>
  <si>
    <t>PFC-41-12</t>
  </si>
  <si>
    <t>PFC-51-14</t>
  </si>
  <si>
    <t>電気事業者名</t>
    <rPh sb="0" eb="2">
      <t>デンキ</t>
    </rPh>
    <rPh sb="2" eb="5">
      <t>ジギョウシャ</t>
    </rPh>
    <rPh sb="5" eb="6">
      <t>メイ</t>
    </rPh>
    <phoneticPr fontId="4"/>
  </si>
  <si>
    <t>種類</t>
    <rPh sb="0" eb="2">
      <t>シュルイ</t>
    </rPh>
    <phoneticPr fontId="4"/>
  </si>
  <si>
    <t>実数値(t)</t>
    <rPh sb="0" eb="2">
      <t>ジッスウ</t>
    </rPh>
    <rPh sb="2" eb="3">
      <t>アタイ</t>
    </rPh>
    <phoneticPr fontId="4"/>
  </si>
  <si>
    <t>Ｂ　輸送車両排出区分</t>
    <phoneticPr fontId="4"/>
  </si>
  <si>
    <t>原油換算及び二酸化炭素排出係数</t>
    <phoneticPr fontId="4"/>
  </si>
  <si>
    <t>換算係数</t>
    <rPh sb="0" eb="2">
      <t>カンサン</t>
    </rPh>
    <rPh sb="2" eb="4">
      <t>ケイスウ</t>
    </rPh>
    <phoneticPr fontId="4"/>
  </si>
  <si>
    <t>排出係数</t>
    <rPh sb="0" eb="2">
      <t>ハイシュツ</t>
    </rPh>
    <rPh sb="2" eb="4">
      <t>ケイスウ</t>
    </rPh>
    <phoneticPr fontId="3"/>
  </si>
  <si>
    <t>数値</t>
    <rPh sb="0" eb="2">
      <t>スウチ</t>
    </rPh>
    <phoneticPr fontId="4"/>
  </si>
  <si>
    <t>GJ/kl</t>
    <phoneticPr fontId="4"/>
  </si>
  <si>
    <t>ｔ－C/GJ</t>
    <phoneticPr fontId="3"/>
  </si>
  <si>
    <t>Ｂ　重　油</t>
    <phoneticPr fontId="4"/>
  </si>
  <si>
    <t>Ｃ　重　油</t>
    <phoneticPr fontId="4"/>
  </si>
  <si>
    <t>ナ　フ　サ</t>
    <phoneticPr fontId="4"/>
  </si>
  <si>
    <t>ジェット燃料油</t>
  </si>
  <si>
    <t>コークス炉ガス</t>
  </si>
  <si>
    <t>コールタール</t>
  </si>
  <si>
    <t>灯　　油</t>
    <phoneticPr fontId="4"/>
  </si>
  <si>
    <t>軽　　油</t>
    <phoneticPr fontId="4"/>
  </si>
  <si>
    <t>石油アスファルト</t>
  </si>
  <si>
    <t>その他可燃性天然ガス</t>
  </si>
  <si>
    <t>Ａ　重　油</t>
    <phoneticPr fontId="3"/>
  </si>
  <si>
    <t>石油コークス</t>
  </si>
  <si>
    <t>石油系炭化水素ガス</t>
  </si>
  <si>
    <t>一　般　炭</t>
    <phoneticPr fontId="3"/>
  </si>
  <si>
    <t>GJ/t</t>
    <phoneticPr fontId="4"/>
  </si>
  <si>
    <t>原　料　炭</t>
    <phoneticPr fontId="4"/>
  </si>
  <si>
    <t>高炉ガス</t>
  </si>
  <si>
    <t>液化石油ガス(LPG)</t>
    <phoneticPr fontId="4"/>
  </si>
  <si>
    <t>無　煙　炭</t>
    <phoneticPr fontId="4"/>
  </si>
  <si>
    <t>石炭コークス</t>
    <phoneticPr fontId="3"/>
  </si>
  <si>
    <t>GJ/千ｍ3</t>
    <phoneticPr fontId="4"/>
  </si>
  <si>
    <t>液化天然ガス(LNG)</t>
    <phoneticPr fontId="4"/>
  </si>
  <si>
    <t>転炉ガス</t>
    <phoneticPr fontId="3"/>
  </si>
  <si>
    <t>都市ガス</t>
    <rPh sb="0" eb="2">
      <t>トシ</t>
    </rPh>
    <phoneticPr fontId="4"/>
  </si>
  <si>
    <t>ｔ－CO2/GJ</t>
    <phoneticPr fontId="3"/>
  </si>
  <si>
    <t>産業用蒸気</t>
    <phoneticPr fontId="4"/>
  </si>
  <si>
    <t>産業用以外の蒸気，温水，冷水</t>
    <phoneticPr fontId="4"/>
  </si>
  <si>
    <t>ＲＰＦ</t>
    <phoneticPr fontId="4"/>
  </si>
  <si>
    <t>ＲＤＦ</t>
    <phoneticPr fontId="4"/>
  </si>
  <si>
    <t>温暖化係数</t>
    <rPh sb="0" eb="3">
      <t>オンダンカ</t>
    </rPh>
    <rPh sb="3" eb="5">
      <t>ケイスウ</t>
    </rPh>
    <phoneticPr fontId="4"/>
  </si>
  <si>
    <t>二酸化炭素(非ｴﾈﾙｷﾞｰ起源)</t>
    <rPh sb="0" eb="1">
      <t>ニ</t>
    </rPh>
    <rPh sb="1" eb="3">
      <t>サンカ</t>
    </rPh>
    <rPh sb="3" eb="5">
      <t>タンソ</t>
    </rPh>
    <rPh sb="6" eb="7">
      <t>ヒ</t>
    </rPh>
    <rPh sb="12" eb="14">
      <t>キゲン</t>
    </rPh>
    <rPh sb="14" eb="15">
      <t>）</t>
    </rPh>
    <phoneticPr fontId="4"/>
  </si>
  <si>
    <t>一酸化二窒素</t>
    <rPh sb="0" eb="1">
      <t>イチ</t>
    </rPh>
    <rPh sb="1" eb="3">
      <t>サンカ</t>
    </rPh>
    <rPh sb="3" eb="4">
      <t>ニ</t>
    </rPh>
    <rPh sb="4" eb="6">
      <t>チッソ</t>
    </rPh>
    <phoneticPr fontId="4"/>
  </si>
  <si>
    <t>六ふっ化硫黄</t>
    <rPh sb="0" eb="1">
      <t>ロク</t>
    </rPh>
    <rPh sb="3" eb="4">
      <t>カ</t>
    </rPh>
    <rPh sb="4" eb="6">
      <t>イオウ</t>
    </rPh>
    <phoneticPr fontId="4"/>
  </si>
  <si>
    <t>kJ/kWh</t>
  </si>
  <si>
    <t>ハイドロフルオロカーボン(ＨＦＣs)</t>
    <phoneticPr fontId="4"/>
  </si>
  <si>
    <t>■ハイドロフルオロカーボン(ＨＦＣs)</t>
    <phoneticPr fontId="4"/>
  </si>
  <si>
    <t>供給者</t>
    <rPh sb="0" eb="3">
      <t>キョウキュウシャ</t>
    </rPh>
    <phoneticPr fontId="4"/>
  </si>
  <si>
    <t>Ａ　事業所等排出区分</t>
    <phoneticPr fontId="4"/>
  </si>
  <si>
    <t>Ｂ　輸送車両排出区分</t>
    <phoneticPr fontId="4"/>
  </si>
  <si>
    <t>産業用蒸気以外の蒸気，温水，冷水</t>
    <rPh sb="0" eb="3">
      <t>サンギョウヨウ</t>
    </rPh>
    <rPh sb="3" eb="5">
      <t>ジョウキ</t>
    </rPh>
    <rPh sb="5" eb="7">
      <t>イガイ</t>
    </rPh>
    <rPh sb="8" eb="10">
      <t>ジョウキ</t>
    </rPh>
    <rPh sb="11" eb="13">
      <t>オンスイ</t>
    </rPh>
    <rPh sb="14" eb="16">
      <t>レイスイ</t>
    </rPh>
    <phoneticPr fontId="4"/>
  </si>
  <si>
    <t>一般送配電事業者が維持し，及び運用する電線路を介して供給された電気</t>
    <rPh sb="0" eb="2">
      <t>イッパン</t>
    </rPh>
    <rPh sb="2" eb="5">
      <t>ソウハイデン</t>
    </rPh>
    <rPh sb="5" eb="8">
      <t>ジギョウシャ</t>
    </rPh>
    <rPh sb="9" eb="11">
      <t>イジ</t>
    </rPh>
    <rPh sb="13" eb="14">
      <t>オヨ</t>
    </rPh>
    <rPh sb="15" eb="17">
      <t>ウンヨウ</t>
    </rPh>
    <rPh sb="19" eb="22">
      <t>デンセンロ</t>
    </rPh>
    <rPh sb="23" eb="24">
      <t>カイ</t>
    </rPh>
    <rPh sb="26" eb="28">
      <t>キョウキュウ</t>
    </rPh>
    <rPh sb="31" eb="33">
      <t>デンキ</t>
    </rPh>
    <phoneticPr fontId="3"/>
  </si>
  <si>
    <t>蒸気，温水，冷水の供給元</t>
    <rPh sb="0" eb="2">
      <t>ジョウキ</t>
    </rPh>
    <rPh sb="3" eb="5">
      <t>オンスイ</t>
    </rPh>
    <rPh sb="6" eb="8">
      <t>レイスイ</t>
    </rPh>
    <rPh sb="9" eb="11">
      <t>キョウキュウ</t>
    </rPh>
    <rPh sb="11" eb="12">
      <t>モト</t>
    </rPh>
    <phoneticPr fontId="4"/>
  </si>
  <si>
    <t>「基準年度」とは計画期間の前年度又は前三年度の平均を，「目標年度」とは計画期間の各年度を，「報告年度」とは計画期間のうち，今回報告の対象となる年度をいいます。</t>
    <rPh sb="16" eb="17">
      <t>マタ</t>
    </rPh>
    <rPh sb="18" eb="19">
      <t>ゼン</t>
    </rPh>
    <rPh sb="19" eb="22">
      <t>サンネンド</t>
    </rPh>
    <rPh sb="23" eb="25">
      <t>ヘイキン</t>
    </rPh>
    <rPh sb="28" eb="30">
      <t>モクヒョウ</t>
    </rPh>
    <rPh sb="30" eb="32">
      <t>ネンド</t>
    </rPh>
    <rPh sb="35" eb="37">
      <t>ケイカク</t>
    </rPh>
    <rPh sb="37" eb="39">
      <t>キカン</t>
    </rPh>
    <rPh sb="40" eb="43">
      <t>カクネンド</t>
    </rPh>
    <rPh sb="61" eb="63">
      <t>コンカイ</t>
    </rPh>
    <rPh sb="63" eb="65">
      <t>ホウコク</t>
    </rPh>
    <rPh sb="66" eb="68">
      <t>タイショウ</t>
    </rPh>
    <phoneticPr fontId="3"/>
  </si>
  <si>
    <t>事業者の要件にかかわらず，該当する排出がある場合は，全ての排出区分について記入してください。</t>
  </si>
  <si>
    <t>燃料，蒸気，温水，冷水，電気等を販売している場合は，それに該当する数量を差し引いた実数値を記入してください。</t>
    <rPh sb="3" eb="5">
      <t>ジョウキ</t>
    </rPh>
    <rPh sb="6" eb="8">
      <t>オンスイ</t>
    </rPh>
    <rPh sb="9" eb="11">
      <t>レイスイ</t>
    </rPh>
    <rPh sb="29" eb="31">
      <t>ガイトウ</t>
    </rPh>
    <rPh sb="33" eb="35">
      <t>スウリョウ</t>
    </rPh>
    <rPh sb="41" eb="44">
      <t>ジッスウチ</t>
    </rPh>
    <phoneticPr fontId="3"/>
  </si>
  <si>
    <t>産業用蒸気とは，熱供給事業者以外から供給を受ける蒸気をいいます。</t>
    <rPh sb="0" eb="3">
      <t>サンギョウヨウ</t>
    </rPh>
    <rPh sb="3" eb="5">
      <t>ジョウキ</t>
    </rPh>
    <rPh sb="8" eb="9">
      <t>ネツ</t>
    </rPh>
    <rPh sb="9" eb="11">
      <t>キョウキュウ</t>
    </rPh>
    <rPh sb="11" eb="14">
      <t>ジギョウシャ</t>
    </rPh>
    <rPh sb="14" eb="16">
      <t>イガイ</t>
    </rPh>
    <rPh sb="18" eb="20">
      <t>キョウキュウ</t>
    </rPh>
    <rPh sb="21" eb="22">
      <t>ウ</t>
    </rPh>
    <rPh sb="24" eb="26">
      <t>ジョウキ</t>
    </rPh>
    <phoneticPr fontId="3"/>
  </si>
  <si>
    <t>一般送配電事業者とは，電気事業法第２条第１項第９号に規定する一般送配電事業者をいいます。</t>
    <rPh sb="0" eb="2">
      <t>イッパン</t>
    </rPh>
    <rPh sb="2" eb="5">
      <t>ソウハイデン</t>
    </rPh>
    <rPh sb="5" eb="8">
      <t>ジギョウシャ</t>
    </rPh>
    <rPh sb="11" eb="13">
      <t>デンキ</t>
    </rPh>
    <rPh sb="13" eb="16">
      <t>ジギョウホウ</t>
    </rPh>
    <rPh sb="16" eb="17">
      <t>ダイ</t>
    </rPh>
    <rPh sb="18" eb="19">
      <t>ジョウ</t>
    </rPh>
    <rPh sb="19" eb="20">
      <t>ダイ</t>
    </rPh>
    <rPh sb="21" eb="22">
      <t>コウ</t>
    </rPh>
    <rPh sb="22" eb="23">
      <t>ダイ</t>
    </rPh>
    <rPh sb="24" eb="25">
      <t>ゴウ</t>
    </rPh>
    <rPh sb="26" eb="28">
      <t>キテイ</t>
    </rPh>
    <rPh sb="30" eb="32">
      <t>イッパン</t>
    </rPh>
    <rPh sb="32" eb="35">
      <t>ソウハイデン</t>
    </rPh>
    <rPh sb="35" eb="38">
      <t>ジギョウシャ</t>
    </rPh>
    <phoneticPr fontId="3"/>
  </si>
  <si>
    <t>一般送配電事業者が維持し，及び運用する電線路を介して供給された電気について，昼夜別契約をしていない場合は，全量昼間買電として計算してください。</t>
    <rPh sb="0" eb="2">
      <t>イッパン</t>
    </rPh>
    <rPh sb="2" eb="3">
      <t>ソウ</t>
    </rPh>
    <rPh sb="3" eb="5">
      <t>ハイデン</t>
    </rPh>
    <rPh sb="5" eb="7">
      <t>ジギョウ</t>
    </rPh>
    <rPh sb="7" eb="8">
      <t>シャ</t>
    </rPh>
    <rPh sb="9" eb="11">
      <t>イジ</t>
    </rPh>
    <rPh sb="13" eb="14">
      <t>オヨ</t>
    </rPh>
    <rPh sb="15" eb="17">
      <t>ウンヨウ</t>
    </rPh>
    <rPh sb="19" eb="21">
      <t>デンセン</t>
    </rPh>
    <rPh sb="21" eb="22">
      <t>ロ</t>
    </rPh>
    <rPh sb="23" eb="24">
      <t>カイ</t>
    </rPh>
    <rPh sb="26" eb="28">
      <t>キョウキュウ</t>
    </rPh>
    <rPh sb="31" eb="33">
      <t>デンキ</t>
    </rPh>
    <rPh sb="38" eb="40">
      <t>チュウヤ</t>
    </rPh>
    <rPh sb="40" eb="41">
      <t>ベツ</t>
    </rPh>
    <rPh sb="41" eb="43">
      <t>ケイヤク</t>
    </rPh>
    <rPh sb="49" eb="51">
      <t>バアイ</t>
    </rPh>
    <rPh sb="53" eb="55">
      <t>ゼンリョウ</t>
    </rPh>
    <rPh sb="55" eb="57">
      <t>チュウカン</t>
    </rPh>
    <rPh sb="57" eb="58">
      <t>バイ</t>
    </rPh>
    <rPh sb="58" eb="59">
      <t>デン</t>
    </rPh>
    <rPh sb="62" eb="64">
      <t>ケイサン</t>
    </rPh>
    <phoneticPr fontId="3"/>
  </si>
  <si>
    <t>自家発電分は，実数値のみを記載してください。</t>
    <rPh sb="0" eb="2">
      <t>ジカ</t>
    </rPh>
    <rPh sb="2" eb="4">
      <t>ハツデン</t>
    </rPh>
    <rPh sb="4" eb="5">
      <t>ブン</t>
    </rPh>
    <rPh sb="7" eb="10">
      <t>ジッスウチ</t>
    </rPh>
    <rPh sb="13" eb="15">
      <t>キサイ</t>
    </rPh>
    <phoneticPr fontId="3"/>
  </si>
  <si>
    <t>メタン</t>
    <phoneticPr fontId="4"/>
  </si>
  <si>
    <t>HFC-23</t>
  </si>
  <si>
    <t>HFC-32</t>
  </si>
  <si>
    <t>HFC-41</t>
  </si>
  <si>
    <t>HFC-125</t>
  </si>
  <si>
    <t>HFC-134</t>
  </si>
  <si>
    <t>HFC-134a</t>
  </si>
  <si>
    <t>HFC-143</t>
  </si>
  <si>
    <t>HFC-143a</t>
  </si>
  <si>
    <t>HFC-152a</t>
  </si>
  <si>
    <t>HFC-227ea</t>
  </si>
  <si>
    <t>HFC-245ca</t>
  </si>
  <si>
    <t>HFC-43-10-mee</t>
  </si>
  <si>
    <t>シート名までの文字数</t>
    <rPh sb="3" eb="4">
      <t>メイ</t>
    </rPh>
    <rPh sb="7" eb="10">
      <t>モジスウ</t>
    </rPh>
    <phoneticPr fontId="4"/>
  </si>
  <si>
    <t>実数値(千kWh)</t>
    <rPh sb="0" eb="2">
      <t>ジッスウ</t>
    </rPh>
    <rPh sb="2" eb="3">
      <t>アタイ</t>
    </rPh>
    <rPh sb="4" eb="5">
      <t>セン</t>
    </rPh>
    <phoneticPr fontId="4"/>
  </si>
  <si>
    <t xml:space="preserve">   ７</t>
    <phoneticPr fontId="4"/>
  </si>
  <si>
    <t xml:space="preserve">   ８</t>
    <phoneticPr fontId="4"/>
  </si>
  <si>
    <t xml:space="preserve">   ９</t>
    <phoneticPr fontId="4"/>
  </si>
  <si>
    <t>京都市内(キロメートル)</t>
    <rPh sb="2" eb="3">
      <t>シ</t>
    </rPh>
    <rPh sb="3" eb="4">
      <t>ナイ</t>
    </rPh>
    <phoneticPr fontId="4"/>
  </si>
  <si>
    <t>鉄道事業者の京都市内分指標
(営業キロ数)</t>
    <rPh sb="8" eb="9">
      <t>シ</t>
    </rPh>
    <rPh sb="15" eb="17">
      <t>エイギョウ</t>
    </rPh>
    <rPh sb="19" eb="20">
      <t>スウ</t>
    </rPh>
    <phoneticPr fontId="4"/>
  </si>
  <si>
    <t>「事業所等排出区分」とは京都市内の事業所等の事業活動のためのエネルギーの使用に伴い発生する温室効果ガスを，「輸送車両排出区分」とは自動車運送事業者については使用の本拠の位置を京都市内とする車両の排出する温室効果ガスを，鉄道事業者については保有する貨物車両又は旅客車両の排出する温室効果ガスを，「その他排出区分」とは上記以外の京都市内における事業所等の事業活動に伴い発生する温室効果ガスをいいます。</t>
    <rPh sb="14" eb="15">
      <t>シ</t>
    </rPh>
    <rPh sb="89" eb="90">
      <t>シ</t>
    </rPh>
    <rPh sb="164" eb="165">
      <t>シ</t>
    </rPh>
    <phoneticPr fontId="3"/>
  </si>
  <si>
    <t>北海道電力(株)</t>
  </si>
  <si>
    <t>東北電力(株)</t>
  </si>
  <si>
    <t>北陸電力(株)</t>
  </si>
  <si>
    <t>関西電力(株)</t>
  </si>
  <si>
    <t>中国電力(株)</t>
  </si>
  <si>
    <t>四国電力(株)</t>
  </si>
  <si>
    <t>九州電力(株)</t>
  </si>
  <si>
    <t>沖縄電力(株)</t>
  </si>
  <si>
    <t>アーバンエナジー(株)</t>
  </si>
  <si>
    <t>アストモスエネルギー(株)</t>
  </si>
  <si>
    <t>イーレックス(株)</t>
  </si>
  <si>
    <t>出光グリーンパワー(株)</t>
  </si>
  <si>
    <t>伊藤忠エネクス(株)</t>
  </si>
  <si>
    <t>伊藤忠商事(株)</t>
  </si>
  <si>
    <t>ＨＴＢエナジー(株)</t>
  </si>
  <si>
    <t>ＳＢパワー(株)</t>
  </si>
  <si>
    <t>ＮＦパワーサービス(株)</t>
  </si>
  <si>
    <t>エネサーブ(株)</t>
  </si>
  <si>
    <t>エネックス(株)</t>
  </si>
  <si>
    <t>荏原環境プラント(株)</t>
  </si>
  <si>
    <t>王子・伊藤忠エネクス電力販売(株)</t>
  </si>
  <si>
    <t>オリックス(株)</t>
  </si>
  <si>
    <t>(株)アイ・グリッド・ソリューションズ</t>
  </si>
  <si>
    <t>(株)アシストワンエナジー</t>
  </si>
  <si>
    <t>(株)アドバンテック</t>
  </si>
  <si>
    <t>(株)イーエムアイ</t>
  </si>
  <si>
    <t>(株)イーセル</t>
  </si>
  <si>
    <t>(株)いちたかガスワン</t>
  </si>
  <si>
    <t>(株)岩手ウッドパワー</t>
  </si>
  <si>
    <t>(株)ウエスト電力</t>
  </si>
  <si>
    <t>(株)ＳＥウイングズ</t>
  </si>
  <si>
    <t>(株)エネット</t>
  </si>
  <si>
    <t>(株)Ｆ－Ｐｏｗｅｒ</t>
  </si>
  <si>
    <t>(株)関電エネルギーソリューション</t>
  </si>
  <si>
    <t>(株)グローバルエンジニアリング</t>
  </si>
  <si>
    <t>(株)コンシェルジュ</t>
  </si>
  <si>
    <t>(株)サニックス</t>
  </si>
  <si>
    <t>(株)新出光</t>
  </si>
  <si>
    <t>(株)生活クラブエナジー</t>
  </si>
  <si>
    <t>(株)タクマエナジー</t>
  </si>
  <si>
    <t>(株)地球クラブ</t>
  </si>
  <si>
    <t>(株)津軽あっぷるパワー</t>
  </si>
  <si>
    <t>(株)ナンワエナジー</t>
  </si>
  <si>
    <t>(株)日本セレモニー</t>
  </si>
  <si>
    <t>(株)バランスハーツ</t>
  </si>
  <si>
    <t>(株)Ｖ－Ｐｏｗｅｒ</t>
  </si>
  <si>
    <t>(株)フォレストパワー</t>
  </si>
  <si>
    <t>(株)フソウ・エナジー</t>
  </si>
  <si>
    <t>(株)リミックスポイント</t>
  </si>
  <si>
    <t>(株)Ｌｏｏｏｐ</t>
  </si>
  <si>
    <t>近畿電力(株)</t>
  </si>
  <si>
    <t>京葉瓦斯(株)</t>
  </si>
  <si>
    <t>合同会社北上新電力</t>
  </si>
  <si>
    <t>御所野縄文電力(株)</t>
  </si>
  <si>
    <t>西部瓦斯(株)</t>
  </si>
  <si>
    <t>サミットエナジー(株)</t>
  </si>
  <si>
    <t>シナネン(株)</t>
  </si>
  <si>
    <t>芝浦電力(株)</t>
  </si>
  <si>
    <t>湘南電力(株)</t>
  </si>
  <si>
    <t>新電力おおいた(株)</t>
  </si>
  <si>
    <t>須賀川瓦斯(株)</t>
  </si>
  <si>
    <t>鈴与商事(株)</t>
  </si>
  <si>
    <t>生活協同組合コープこうべ</t>
  </si>
  <si>
    <t>大一ガス(株)</t>
  </si>
  <si>
    <t>ダイヤモンドパワー(株)</t>
  </si>
  <si>
    <t>太陽ガス(株)</t>
  </si>
  <si>
    <t>大和エネルギー(株)</t>
  </si>
  <si>
    <t>中央電力エナジー(株)</t>
  </si>
  <si>
    <t>テス・エンジニアリング(株)</t>
  </si>
  <si>
    <t>テプコカスタマーサービス(株)</t>
  </si>
  <si>
    <t>東京エコサービス(株)</t>
  </si>
  <si>
    <t>凸版印刷(株)</t>
  </si>
  <si>
    <t>長崎地域電力(株)</t>
  </si>
  <si>
    <t>日本テクノ(株)</t>
  </si>
  <si>
    <t>パシフィックパワー(株)</t>
  </si>
  <si>
    <t>はりま電力(株)</t>
  </si>
  <si>
    <t>日立造船(株)</t>
  </si>
  <si>
    <t>北海道瓦斯(株)</t>
  </si>
  <si>
    <t>三井物産(株)</t>
  </si>
  <si>
    <t>ミツウロコグリーンエネルギー(株)</t>
  </si>
  <si>
    <t>水戸電力(株)</t>
  </si>
  <si>
    <t>宮崎パワーライン(株)</t>
  </si>
  <si>
    <t>みやまスマートエネルギー(株)</t>
  </si>
  <si>
    <t>森の電力(株)</t>
  </si>
  <si>
    <t>リエスパワー(株)</t>
  </si>
  <si>
    <t>リコージャパン(株)</t>
  </si>
  <si>
    <t>和歌山電力(株)</t>
  </si>
  <si>
    <t>三ふっ化窒素</t>
    <phoneticPr fontId="4"/>
  </si>
  <si>
    <t>ネクストパワーやまと(株)</t>
  </si>
  <si>
    <t>静岡ガス＆パワー(株)</t>
  </si>
  <si>
    <t>(株)グリーンサークル</t>
  </si>
  <si>
    <t>新エネルギー開発(株)</t>
  </si>
  <si>
    <t>大阪瓦斯(株)</t>
  </si>
  <si>
    <t>真庭バイオエネルギー(株)</t>
  </si>
  <si>
    <t>(株)エネサンス関東</t>
  </si>
  <si>
    <t>(株)エネルギア・ソリューション・アンド・サービス</t>
  </si>
  <si>
    <t>東京ガス(株)</t>
  </si>
  <si>
    <t>青梅ガス(株)</t>
  </si>
  <si>
    <t>(株)イーネットワークシステムズ</t>
  </si>
  <si>
    <t>(株)東急パワーサプライ</t>
  </si>
  <si>
    <t>(株)エコスタイル</t>
  </si>
  <si>
    <t>入間ガス(株)</t>
  </si>
  <si>
    <t>(株)とんでんホールディングス</t>
  </si>
  <si>
    <t>イワタニ関東(株)</t>
  </si>
  <si>
    <t>イワタニ首都圏(株)</t>
  </si>
  <si>
    <t>サーラｅエナジー(株)</t>
  </si>
  <si>
    <t>(株)エコア</t>
  </si>
  <si>
    <t>東邦ガス(株)</t>
  </si>
  <si>
    <t>(株)シナジアパワー</t>
  </si>
  <si>
    <t>大阪いずみ市民生活協同組合</t>
  </si>
  <si>
    <t>(株)中海テレビ放送</t>
  </si>
  <si>
    <t>(株)ジェイコムウエスト</t>
  </si>
  <si>
    <t>(株)ジェイコム札幌</t>
  </si>
  <si>
    <t>(株)ジェイコム千葉</t>
  </si>
  <si>
    <t>(株)ジェイコム東京</t>
  </si>
  <si>
    <t>土浦ケーブルテレビ(株)</t>
  </si>
  <si>
    <t>鹿児島電力(株)</t>
  </si>
  <si>
    <t>パーパススマートパワー(株)</t>
  </si>
  <si>
    <t>(株)スマートテック</t>
  </si>
  <si>
    <t>丸紅新電力(株)</t>
  </si>
  <si>
    <t>奈良電力(株)</t>
  </si>
  <si>
    <t>大東ガス(株)</t>
  </si>
  <si>
    <t>ＭＣリテールエナジー(株)</t>
  </si>
  <si>
    <t>(株)北九州パワー</t>
  </si>
  <si>
    <t>武州瓦斯(株)</t>
  </si>
  <si>
    <t>大垣ガス(株)</t>
  </si>
  <si>
    <t>(株)藤田商店</t>
  </si>
  <si>
    <t>(株)ケーブルネット下関</t>
  </si>
  <si>
    <t>(株)ジェイコム九州</t>
  </si>
  <si>
    <t>九州エナジー(株)</t>
  </si>
  <si>
    <t>(株)エナリス・パワー・マーケティング</t>
  </si>
  <si>
    <t>エフィシエント(株)</t>
  </si>
  <si>
    <t>(株)シーエナジー</t>
  </si>
  <si>
    <t>角栄ガス(株)</t>
  </si>
  <si>
    <t>伊勢崎ガス(株)</t>
  </si>
  <si>
    <t>キヤノンマーケティングジャパン(株)</t>
  </si>
  <si>
    <t>(株)とっとり市民電力</t>
  </si>
  <si>
    <t>佐野瓦斯(株)</t>
  </si>
  <si>
    <t>桐生瓦斯(株)</t>
  </si>
  <si>
    <t>(株)パルシステム電力</t>
  </si>
  <si>
    <t>ひおき地域エネルギー(株)</t>
  </si>
  <si>
    <t>(株)トドック電力</t>
  </si>
  <si>
    <t>九電みらいエナジー(株)</t>
  </si>
  <si>
    <t>(株)ミツウロコヴェッセル</t>
  </si>
  <si>
    <t>日高都市ガス(株)</t>
  </si>
  <si>
    <t>ローカルエナジー(株)</t>
  </si>
  <si>
    <t>なでしこ電力(株)</t>
  </si>
  <si>
    <t>日田グリーン電力(株)</t>
  </si>
  <si>
    <t>(株)花巻銀河パワー</t>
  </si>
  <si>
    <t>埼玉ガス(株)</t>
  </si>
  <si>
    <t>(株)パワー・オプティマイザー</t>
  </si>
  <si>
    <t>(株)ＴＴＳパワー</t>
  </si>
  <si>
    <t>里山パワーワークス(株)</t>
  </si>
  <si>
    <t>(株)中之条パワー</t>
  </si>
  <si>
    <t>日産トレーデイング(株)</t>
  </si>
  <si>
    <t>伊藤忠エネクスホームライフ西日本(株)</t>
  </si>
  <si>
    <t>(株)浜松新電力</t>
  </si>
  <si>
    <t>ゼロワットパワー(株)</t>
  </si>
  <si>
    <t>(株)やまがた新電力</t>
  </si>
  <si>
    <t>(株)グリーンパワー大東</t>
  </si>
  <si>
    <t>(株)Ｋｅｎｅｓエネルギーサービス</t>
  </si>
  <si>
    <t>宮古新電力(株)</t>
  </si>
  <si>
    <t>(株)池見石油店</t>
  </si>
  <si>
    <t>スズカ電工(株)</t>
  </si>
  <si>
    <t>(株)エーコープサービス</t>
  </si>
  <si>
    <t>サンリン(株)</t>
  </si>
  <si>
    <t>(株)宮崎ガスリビング</t>
  </si>
  <si>
    <t>山陰エレキ・アライアンス(株)</t>
  </si>
  <si>
    <t>ミライフ東日本(株)</t>
  </si>
  <si>
    <t>(株)ウッドエナジー</t>
  </si>
  <si>
    <t>山陰酸素工業(株)</t>
  </si>
  <si>
    <t>武陽ガス(株)</t>
  </si>
  <si>
    <t>東京電力エナジーパートナー(株)</t>
  </si>
  <si>
    <t>北日本石油(株)</t>
  </si>
  <si>
    <t>千葉電力(株)</t>
  </si>
  <si>
    <t>(株)坊っちゃん電力</t>
  </si>
  <si>
    <t>(株)アースインフィニティ</t>
  </si>
  <si>
    <t>足利ガス(株)</t>
  </si>
  <si>
    <t>(株)Ｍｉｓｕｍｉ</t>
  </si>
  <si>
    <t>米子瓦斯(株)</t>
  </si>
  <si>
    <t>(株)エルピオ</t>
  </si>
  <si>
    <t>浜田ガス(株)</t>
  </si>
  <si>
    <t>(株)アメニティ電力</t>
  </si>
  <si>
    <t>ふくのしま電力(株)</t>
  </si>
  <si>
    <t>岡田建設(株)</t>
  </si>
  <si>
    <t>出雲ガス(株)</t>
  </si>
  <si>
    <t>富山電力(株)</t>
  </si>
  <si>
    <t>(株)ファミリーネット・ジャパン</t>
  </si>
  <si>
    <t>ＭＫステーションズ(株)</t>
  </si>
  <si>
    <t>(株)ＪＴＢコミュニケーションデザイン</t>
  </si>
  <si>
    <t>積水化学工業(株)</t>
  </si>
  <si>
    <t>全農エネルギー(株)</t>
  </si>
  <si>
    <t>(株)ハルエネ</t>
  </si>
  <si>
    <t>(株)リケン工業</t>
  </si>
  <si>
    <t>(株)ビビット</t>
  </si>
  <si>
    <t>(株)おおた電力</t>
  </si>
  <si>
    <t>伊藤忠プランテック(株)</t>
  </si>
  <si>
    <t>(株)オカモト</t>
  </si>
  <si>
    <t>キタコー(株)</t>
  </si>
  <si>
    <t>生活協同組合コープしが</t>
  </si>
  <si>
    <t>(株)沖縄ガスニューパワー</t>
  </si>
  <si>
    <t>諏訪瓦斯(株)</t>
  </si>
  <si>
    <t>(株)いちき串木野電力</t>
  </si>
  <si>
    <t>西武ガス(株)</t>
  </si>
  <si>
    <t>松本ガス(株)</t>
  </si>
  <si>
    <t>ＦＴエナジー(株)</t>
  </si>
  <si>
    <t>南部だんだんエナジー(株)</t>
  </si>
  <si>
    <t>(株)エフエネ</t>
  </si>
  <si>
    <t>こなんウルトラパワー(株)</t>
  </si>
  <si>
    <t>(株)ＣＨＩＢＡむつざわエナジー</t>
  </si>
  <si>
    <t>奥出雲電力(株)</t>
  </si>
  <si>
    <t>中央電力(株)</t>
  </si>
  <si>
    <t>(株)成田香取エネルギー</t>
  </si>
  <si>
    <t>グローバルソリューションサービス(株)</t>
  </si>
  <si>
    <t>(株)ＣＷＳ</t>
  </si>
  <si>
    <t>ふくしま新電力(株)</t>
  </si>
  <si>
    <t>(株)エネクスライフサービス</t>
  </si>
  <si>
    <t>ネイチャーエナジー小国(株)</t>
  </si>
  <si>
    <t>リエスパワーネクスト(株)</t>
  </si>
  <si>
    <t>京都生活協同組合</t>
  </si>
  <si>
    <t>(株)グリムスパワー</t>
  </si>
  <si>
    <t>日本ファシリティ・ソリューション(株)</t>
  </si>
  <si>
    <t>(株)登米電力</t>
  </si>
  <si>
    <t>自然電力(株)</t>
  </si>
  <si>
    <t>(株)オノプロックス</t>
  </si>
  <si>
    <t>本庄ガス(株)</t>
  </si>
  <si>
    <t>(株)フィット</t>
  </si>
  <si>
    <t>青森県民エナジー(株)</t>
  </si>
  <si>
    <t>国際航業(株)</t>
  </si>
  <si>
    <t>ローカルでんき(株)</t>
  </si>
  <si>
    <t>(株)明治産業</t>
  </si>
  <si>
    <t>岡山電力(株)</t>
  </si>
  <si>
    <t>ミライフ(株)</t>
  </si>
  <si>
    <t>(株)翠光トップライン</t>
  </si>
  <si>
    <t>うすきエネルギー(株)</t>
  </si>
  <si>
    <t>岐阜電力(株)</t>
  </si>
  <si>
    <t>格安電力(株)</t>
  </si>
  <si>
    <t>(株)エスケーエナジー</t>
  </si>
  <si>
    <t>名南共同エネルギー(株)</t>
  </si>
  <si>
    <t>Ａｐａｍａｎ　Ｅｎｅｒｇｙ(株)</t>
  </si>
  <si>
    <t>アンビット・エナジー・ジャパン合同会社</t>
  </si>
  <si>
    <t>(株)ＴＯＫＹＯ油電力</t>
  </si>
  <si>
    <t>大分ケーブルテレコム(株)</t>
  </si>
  <si>
    <t>生活協同組合コープみらい</t>
  </si>
  <si>
    <t>寝屋川電力(株)</t>
  </si>
  <si>
    <t>石川電力(株)</t>
  </si>
  <si>
    <t>福井電力(株)</t>
  </si>
  <si>
    <t>(株)Ｏｐｔｉｍｉｚｅｄ　Ｅｎｅｒｇｙ</t>
  </si>
  <si>
    <t>(株)ネクシィーズ・ゼロ</t>
  </si>
  <si>
    <t>スマートエナジー磐田(株)</t>
  </si>
  <si>
    <t>そうまＩグリッド合同会社</t>
  </si>
  <si>
    <t>新潟県民電力(株)</t>
  </si>
  <si>
    <t>エネトレード(株)</t>
  </si>
  <si>
    <t>Ｍｙシティ電力(株)</t>
  </si>
  <si>
    <t>(株)さくら新電力</t>
  </si>
  <si>
    <t>(株)グローアップ</t>
  </si>
  <si>
    <t>いこま市民パワー(株)</t>
  </si>
  <si>
    <t>(株)コープでんき東北</t>
  </si>
  <si>
    <t>おもてなし山形(株)</t>
  </si>
  <si>
    <t>長野都市ガス(株)</t>
  </si>
  <si>
    <t>上田ガス(株)</t>
  </si>
  <si>
    <t>(株)内藤工業所</t>
  </si>
  <si>
    <t>(株)シグナストラスト</t>
  </si>
  <si>
    <t>ゲーテハウス(株)</t>
  </si>
  <si>
    <t>岩手電力(株)</t>
  </si>
  <si>
    <t>ＪＰエネルギー(株)</t>
  </si>
  <si>
    <t>兵庫電力(株)</t>
  </si>
  <si>
    <t>大和ライフエナジア(株)</t>
  </si>
  <si>
    <t>Ｃｏｃｏテラスたがわ(株)</t>
  </si>
  <si>
    <t>東北電力エナジートレーディング(株)</t>
  </si>
  <si>
    <t>(株)横浜環境デザイン</t>
  </si>
  <si>
    <t>(株)まち未来製作所</t>
  </si>
  <si>
    <t>ＴＲＥＮＤＥ(株)</t>
  </si>
  <si>
    <t>(株)どさんこパワー</t>
  </si>
  <si>
    <t>みなとみらい電力(株)</t>
  </si>
  <si>
    <t>(株)ＬＩＸＩＬ　ＴＥＰＣＯ　スマートパートナーズ</t>
  </si>
  <si>
    <t>(株)ユビニティー</t>
  </si>
  <si>
    <t>(株)宮交シティ</t>
  </si>
  <si>
    <t>(株)アルファライズ</t>
  </si>
  <si>
    <t>おおすみ半島スマートエネルギー(株)</t>
  </si>
  <si>
    <t>おきなわコープエナジー(株)</t>
  </si>
  <si>
    <t>久慈地域エネルギー(株)</t>
  </si>
  <si>
    <t>弘前ガス(株)</t>
  </si>
  <si>
    <t>くるめエネルギー(株)</t>
  </si>
  <si>
    <t>(株)はまエネ</t>
  </si>
  <si>
    <t>松阪新電力(株)</t>
  </si>
  <si>
    <t>ヒューリックプロパティソリューション(株)</t>
  </si>
  <si>
    <t>みの市民エネルギー(株)</t>
  </si>
  <si>
    <t>三友エンテック(株)</t>
  </si>
  <si>
    <t>府中・調布まちなかエナジー(株)</t>
  </si>
  <si>
    <t>伊勢志摩電力(株)</t>
  </si>
  <si>
    <t>(株)ＣＤエナジーダイレクト</t>
  </si>
  <si>
    <t>(株)ぶんごおおのエナジー</t>
  </si>
  <si>
    <t>ヴィジョナリーパワー(株)</t>
  </si>
  <si>
    <t>有明エナジー(株)</t>
  </si>
  <si>
    <t>厚木瓦斯(株)</t>
  </si>
  <si>
    <t>(株)エネ・ビジョン</t>
  </si>
  <si>
    <t>イワタニ三重(株)</t>
  </si>
  <si>
    <t>(株)マルヰ</t>
  </si>
  <si>
    <t>大多喜ガス(株)</t>
  </si>
  <si>
    <t>鈴与電力(株)</t>
  </si>
  <si>
    <t>コープ電力(株)</t>
  </si>
  <si>
    <t>生活協同組合コープぐんま</t>
  </si>
  <si>
    <t>とちぎコープ生活協同組合</t>
  </si>
  <si>
    <t>いばらきコープ生活協同組合</t>
  </si>
  <si>
    <t>亀岡ふるさとエナジー(株)</t>
  </si>
  <si>
    <t>(株)織戸組</t>
  </si>
  <si>
    <t>ふかやｅパワー(株)</t>
  </si>
  <si>
    <t>(株)Ｌｉｎｋ　Ｌｉｆｅ</t>
  </si>
  <si>
    <t>日本エネルギー総合システム(株)</t>
  </si>
  <si>
    <t>イワタニ東海(株)</t>
  </si>
  <si>
    <t>(株)ところざわ未来電力</t>
  </si>
  <si>
    <t>朝日ガスエナジー(株)</t>
  </si>
  <si>
    <t>(株)エネファント</t>
  </si>
  <si>
    <t>みよしエナジー(株)</t>
  </si>
  <si>
    <t>東日本ガス(株)</t>
  </si>
  <si>
    <t>東彩ガス(株)</t>
  </si>
  <si>
    <t>(株)ｋａｒｃｈ</t>
  </si>
  <si>
    <t>(株)かみでん里山公社</t>
  </si>
  <si>
    <t>北日本ガス(株)</t>
  </si>
  <si>
    <t>イワタニ長野(株)</t>
  </si>
  <si>
    <t>(株)クボタ</t>
  </si>
  <si>
    <t>要綱第７号様式</t>
    <rPh sb="0" eb="2">
      <t>ヨウコウ</t>
    </rPh>
    <rPh sb="2" eb="3">
      <t>ダイ</t>
    </rPh>
    <rPh sb="4" eb="5">
      <t>ゴウ</t>
    </rPh>
    <rPh sb="5" eb="7">
      <t>ヨウシキ</t>
    </rPh>
    <phoneticPr fontId="4"/>
  </si>
  <si>
    <r>
      <t xml:space="preserve">原油換算数量
</t>
    </r>
    <r>
      <rPr>
        <sz val="6"/>
        <rFont val="ＭＳ 明朝"/>
        <family val="1"/>
        <charset val="128"/>
      </rPr>
      <t>(キロリットル)</t>
    </r>
    <rPh sb="0" eb="2">
      <t>ゲンユ</t>
    </rPh>
    <rPh sb="2" eb="4">
      <t>カンサン</t>
    </rPh>
    <rPh sb="4" eb="6">
      <t>スウリョウ</t>
    </rPh>
    <phoneticPr fontId="4"/>
  </si>
  <si>
    <t>Ｃ　その他
　排出区分</t>
    <phoneticPr fontId="4"/>
  </si>
  <si>
    <t>その他事業所の合計</t>
    <phoneticPr fontId="4"/>
  </si>
  <si>
    <t>事業所</t>
    <phoneticPr fontId="4"/>
  </si>
  <si>
    <t>別紙</t>
    <rPh sb="0" eb="2">
      <t>ベッシ</t>
    </rPh>
    <phoneticPr fontId="4"/>
  </si>
  <si>
    <t>契約メニュー</t>
    <rPh sb="0" eb="2">
      <t>ケイヤク</t>
    </rPh>
    <phoneticPr fontId="4"/>
  </si>
  <si>
    <t>Ｂ　輸送車両排出区分</t>
  </si>
  <si>
    <t>契約メニュー</t>
    <phoneticPr fontId="4"/>
  </si>
  <si>
    <r>
      <rPr>
        <sz val="10"/>
        <color indexed="8"/>
        <rFont val="ＭＳ 明朝"/>
        <family val="1"/>
        <charset val="128"/>
      </rPr>
      <t>ＣＯ</t>
    </r>
    <r>
      <rPr>
        <sz val="8"/>
        <color indexed="8"/>
        <rFont val="ＭＳ 明朝"/>
        <family val="1"/>
        <charset val="128"/>
      </rPr>
      <t>２</t>
    </r>
    <r>
      <rPr>
        <sz val="10"/>
        <color indexed="8"/>
        <rFont val="ＭＳ 明朝"/>
        <family val="1"/>
        <charset val="128"/>
      </rPr>
      <t>換算</t>
    </r>
    <r>
      <rPr>
        <sz val="10.5"/>
        <color indexed="8"/>
        <rFont val="ＭＳ 明朝"/>
        <family val="1"/>
        <charset val="128"/>
      </rPr>
      <t xml:space="preserve">
</t>
    </r>
    <r>
      <rPr>
        <sz val="6"/>
        <color indexed="8"/>
        <rFont val="ＭＳ 明朝"/>
        <family val="1"/>
        <charset val="128"/>
      </rPr>
      <t>(トン)</t>
    </r>
    <rPh sb="3" eb="5">
      <t>カンサン</t>
    </rPh>
    <phoneticPr fontId="4"/>
  </si>
  <si>
    <r>
      <t>原油換算　　　　　　　　　　　　　　　　　　　　　　　　　　　　　　　　　　　　　　　　　　　　　　　　　　　　　　　　　　　　　　　　　　　　　　　　　　　　　　　　　　　　　　　　　　　　　</t>
    </r>
    <r>
      <rPr>
        <sz val="6"/>
        <color indexed="8"/>
        <rFont val="ＭＳ 明朝"/>
        <family val="1"/>
        <charset val="128"/>
      </rPr>
      <t>(キロリットル)</t>
    </r>
    <rPh sb="2" eb="4">
      <t>カンサン</t>
    </rPh>
    <phoneticPr fontId="4"/>
  </si>
  <si>
    <r>
      <t xml:space="preserve">ＣＯ2換算数量
</t>
    </r>
    <r>
      <rPr>
        <sz val="6"/>
        <color indexed="8"/>
        <rFont val="ＭＳ 明朝"/>
        <family val="1"/>
        <charset val="128"/>
      </rPr>
      <t>(トン)</t>
    </r>
    <rPh sb="3" eb="5">
      <t>カンサン</t>
    </rPh>
    <rPh sb="5" eb="7">
      <t>スウリョウ</t>
    </rPh>
    <phoneticPr fontId="4"/>
  </si>
  <si>
    <t>ＣＯ2換算数量(トン)</t>
    <rPh sb="3" eb="5">
      <t>カンサン</t>
    </rPh>
    <rPh sb="5" eb="7">
      <t>スウリョウ</t>
    </rPh>
    <phoneticPr fontId="4"/>
  </si>
  <si>
    <t>令和５年度
(令和５年 ４月～
令和６年 ３月)</t>
    <phoneticPr fontId="4"/>
  </si>
  <si>
    <t xml:space="preserve"> ■一般送配電事業者が維持し，及び運用する電線路を介して供給された電気</t>
    <phoneticPr fontId="4"/>
  </si>
  <si>
    <t xml:space="preserve"> ■その他</t>
    <rPh sb="4" eb="5">
      <t>タ</t>
    </rPh>
    <phoneticPr fontId="4"/>
  </si>
  <si>
    <t xml:space="preserve"> ■その他</t>
    <phoneticPr fontId="4"/>
  </si>
  <si>
    <t>使用量</t>
    <rPh sb="0" eb="2">
      <t>シヨウ</t>
    </rPh>
    <rPh sb="2" eb="3">
      <t>リョウ</t>
    </rPh>
    <phoneticPr fontId="4"/>
  </si>
  <si>
    <t>非化石燃料</t>
    <rPh sb="0" eb="1">
      <t>ヒ</t>
    </rPh>
    <rPh sb="1" eb="3">
      <t>カセキ</t>
    </rPh>
    <rPh sb="3" eb="5">
      <t>ネンリョウ</t>
    </rPh>
    <phoneticPr fontId="4"/>
  </si>
  <si>
    <t>非化石電気</t>
    <rPh sb="0" eb="3">
      <t>ヒカセキ</t>
    </rPh>
    <rPh sb="3" eb="5">
      <t>デンキ</t>
    </rPh>
    <phoneticPr fontId="4"/>
  </si>
  <si>
    <t>種別</t>
    <rPh sb="0" eb="2">
      <t>シュベツ</t>
    </rPh>
    <phoneticPr fontId="4"/>
  </si>
  <si>
    <t xml:space="preserve"> ■非化石エネルギー</t>
    <phoneticPr fontId="4"/>
  </si>
  <si>
    <t>令和５年度
(令和５年 ４月～
令和６年 ３月)</t>
    <rPh sb="0" eb="2">
      <t>レイワ</t>
    </rPh>
    <rPh sb="7" eb="9">
      <t>レイワ</t>
    </rPh>
    <rPh sb="16" eb="18">
      <t>レイワ</t>
    </rPh>
    <phoneticPr fontId="4"/>
  </si>
  <si>
    <t>令和５年度
(令和５年 ４月～
令和６年 ３月)</t>
    <rPh sb="0" eb="2">
      <t>レイワ</t>
    </rPh>
    <rPh sb="7" eb="9">
      <t>レイワ</t>
    </rPh>
    <rPh sb="10" eb="11">
      <t>ネン</t>
    </rPh>
    <rPh sb="16" eb="18">
      <t>レイワ</t>
    </rPh>
    <rPh sb="19" eb="20">
      <t>ネン</t>
    </rPh>
    <phoneticPr fontId="4"/>
  </si>
  <si>
    <t>事務所</t>
    <rPh sb="0" eb="3">
      <t>ジムショ</t>
    </rPh>
    <phoneticPr fontId="4"/>
  </si>
  <si>
    <t>▼事業所等の種別プルダウンリスト</t>
    <rPh sb="1" eb="5">
      <t>ジギョウショトウ</t>
    </rPh>
    <rPh sb="6" eb="8">
      <t>シュベツ</t>
    </rPh>
    <phoneticPr fontId="4"/>
  </si>
  <si>
    <t>工場</t>
    <rPh sb="0" eb="2">
      <t>コウジョウ</t>
    </rPh>
    <phoneticPr fontId="4"/>
  </si>
  <si>
    <t>店舗</t>
    <rPh sb="0" eb="2">
      <t>テンポ</t>
    </rPh>
    <phoneticPr fontId="4"/>
  </si>
  <si>
    <t>研究施設</t>
    <rPh sb="0" eb="4">
      <t>ケンキュウシセツ</t>
    </rPh>
    <phoneticPr fontId="4"/>
  </si>
  <si>
    <t>O7</t>
    <phoneticPr fontId="4"/>
  </si>
  <si>
    <t>O8</t>
  </si>
  <si>
    <t>O9</t>
  </si>
  <si>
    <t>O10</t>
  </si>
  <si>
    <t>O11</t>
  </si>
  <si>
    <t>O12</t>
  </si>
  <si>
    <t>O13</t>
  </si>
  <si>
    <t>O14</t>
  </si>
  <si>
    <t>O15</t>
  </si>
  <si>
    <t>O16</t>
  </si>
  <si>
    <t>非化石エネルギー等</t>
    <phoneticPr fontId="4"/>
  </si>
  <si>
    <t>ー</t>
    <phoneticPr fontId="3"/>
  </si>
  <si>
    <t>O42</t>
    <phoneticPr fontId="4"/>
  </si>
  <si>
    <t>O43</t>
  </si>
  <si>
    <t>O44</t>
  </si>
  <si>
    <t>O45</t>
  </si>
  <si>
    <t>O46</t>
  </si>
  <si>
    <t>O17</t>
  </si>
  <si>
    <t>O18</t>
  </si>
  <si>
    <t>O19</t>
  </si>
  <si>
    <t>O20</t>
  </si>
  <si>
    <t>O21</t>
  </si>
  <si>
    <t>O22</t>
  </si>
  <si>
    <t>O23</t>
  </si>
  <si>
    <t>O24</t>
  </si>
  <si>
    <t>O25</t>
  </si>
  <si>
    <t>O26</t>
  </si>
  <si>
    <t>O27</t>
  </si>
  <si>
    <t>O28</t>
  </si>
  <si>
    <t>O29</t>
  </si>
  <si>
    <t>O30</t>
  </si>
  <si>
    <t>O31</t>
  </si>
  <si>
    <t>O32</t>
  </si>
  <si>
    <t>O33</t>
  </si>
  <si>
    <t>O34</t>
  </si>
  <si>
    <t>O35</t>
  </si>
  <si>
    <t>O36</t>
  </si>
  <si>
    <t>注　「事業所等の種別」には、事務所、店舗、工場、研究施設等の事業所の種別を記載してください。</t>
    <rPh sb="0" eb="1">
      <t>チュウ</t>
    </rPh>
    <rPh sb="3" eb="7">
      <t>ジギョウショナド</t>
    </rPh>
    <rPh sb="8" eb="10">
      <t>シュベツ</t>
    </rPh>
    <rPh sb="14" eb="16">
      <t>ジム</t>
    </rPh>
    <rPh sb="16" eb="17">
      <t>ショ</t>
    </rPh>
    <rPh sb="18" eb="20">
      <t>テンポ</t>
    </rPh>
    <rPh sb="21" eb="23">
      <t>コウジョウ</t>
    </rPh>
    <rPh sb="24" eb="26">
      <t>ケンキュウ</t>
    </rPh>
    <rPh sb="26" eb="28">
      <t>シセツ</t>
    </rPh>
    <rPh sb="28" eb="29">
      <t>トウ</t>
    </rPh>
    <rPh sb="30" eb="33">
      <t>ジギョウショ</t>
    </rPh>
    <rPh sb="34" eb="36">
      <t>シュベツ</t>
    </rPh>
    <rPh sb="37" eb="39">
      <t>キサイ</t>
    </rPh>
    <phoneticPr fontId="4"/>
  </si>
  <si>
    <t>■その他</t>
    <rPh sb="3" eb="4">
      <t>タ</t>
    </rPh>
    <phoneticPr fontId="3"/>
  </si>
  <si>
    <t xml:space="preserve"> ■一般送配電事業者が維持し，及び運用する電線路を介して供給された電気</t>
    <phoneticPr fontId="3"/>
  </si>
  <si>
    <t>▼供給者表示用計算セル</t>
    <rPh sb="1" eb="4">
      <t>キョウキュウシャ</t>
    </rPh>
    <rPh sb="4" eb="6">
      <t>ヒョウジ</t>
    </rPh>
    <rPh sb="6" eb="7">
      <t>ヨウ</t>
    </rPh>
    <rPh sb="7" eb="9">
      <t>ケイサン</t>
    </rPh>
    <phoneticPr fontId="4"/>
  </si>
  <si>
    <t>hide</t>
    <phoneticPr fontId="3"/>
  </si>
  <si>
    <t>参照シートより引用</t>
    <rPh sb="0" eb="2">
      <t>サンショウ</t>
    </rPh>
    <rPh sb="7" eb="9">
      <t>インヨウ</t>
    </rPh>
    <phoneticPr fontId="3"/>
  </si>
  <si>
    <t>参照列b</t>
    <rPh sb="0" eb="3">
      <t>サンショウレツ</t>
    </rPh>
    <phoneticPr fontId="3"/>
  </si>
  <si>
    <t>参照列c</t>
    <rPh sb="0" eb="3">
      <t>サンショウレツ</t>
    </rPh>
    <phoneticPr fontId="3"/>
  </si>
  <si>
    <t>参照列a</t>
    <rPh sb="0" eb="3">
      <t>サンショウレツ</t>
    </rPh>
    <phoneticPr fontId="3"/>
  </si>
  <si>
    <t>←P列のリスト参照に使用。何も入力しないこと</t>
    <rPh sb="2" eb="3">
      <t>レツ</t>
    </rPh>
    <rPh sb="7" eb="9">
      <t>サンショウ</t>
    </rPh>
    <rPh sb="10" eb="12">
      <t>シヨウ</t>
    </rPh>
    <rPh sb="13" eb="14">
      <t>ナニ</t>
    </rPh>
    <rPh sb="15" eb="17">
      <t>ニュウリョク</t>
    </rPh>
    <phoneticPr fontId="3"/>
  </si>
  <si>
    <t>登録番号</t>
    <rPh sb="0" eb="2">
      <t>トウロク</t>
    </rPh>
    <rPh sb="2" eb="4">
      <t>バンゴウ</t>
    </rPh>
    <phoneticPr fontId="1"/>
  </si>
  <si>
    <t>電気事業者名</t>
    <rPh sb="0" eb="2">
      <t>デンキ</t>
    </rPh>
    <rPh sb="2" eb="5">
      <t>ジギョウシャ</t>
    </rPh>
    <rPh sb="5" eb="6">
      <t>メイ</t>
    </rPh>
    <phoneticPr fontId="1"/>
  </si>
  <si>
    <t>基礎排出係数</t>
    <rPh sb="0" eb="2">
      <t>キソ</t>
    </rPh>
    <rPh sb="2" eb="4">
      <t>ハイシュツ</t>
    </rPh>
    <rPh sb="4" eb="6">
      <t>ケイスウ</t>
    </rPh>
    <phoneticPr fontId="2"/>
  </si>
  <si>
    <t>メニュー名</t>
    <rPh sb="4" eb="5">
      <t>メイ</t>
    </rPh>
    <phoneticPr fontId="2"/>
  </si>
  <si>
    <t>調整後排出係数(t-CO2/kWh)</t>
    <rPh sb="0" eb="3">
      <t>チョウセイゴ</t>
    </rPh>
    <rPh sb="3" eb="5">
      <t>ハイシュツ</t>
    </rPh>
    <rPh sb="5" eb="7">
      <t>ケイスウ</t>
    </rPh>
    <phoneticPr fontId="2"/>
  </si>
  <si>
    <t>登録番号_電気事業者名</t>
    <rPh sb="0" eb="4">
      <t>トウロクバンゴウ</t>
    </rPh>
    <rPh sb="10" eb="11">
      <t>メイ</t>
    </rPh>
    <phoneticPr fontId="4"/>
  </si>
  <si>
    <t>登録番号_電気事業者名_メニュー</t>
    <phoneticPr fontId="3"/>
  </si>
  <si>
    <t>調整後排出係数(t-CO2/千kWh)</t>
    <rPh sb="14" eb="15">
      <t>セン</t>
    </rPh>
    <phoneticPr fontId="3"/>
  </si>
  <si>
    <t>電気事業者名（重複削除）</t>
    <rPh sb="7" eb="11">
      <t>チョウフクサクジョ</t>
    </rPh>
    <phoneticPr fontId="4"/>
  </si>
  <si>
    <t>※以下、参照列確認すること（自動的に更新されない）</t>
    <rPh sb="1" eb="3">
      <t>イカ</t>
    </rPh>
    <rPh sb="4" eb="7">
      <t>サンショウレツ</t>
    </rPh>
    <rPh sb="7" eb="9">
      <t>カクニン</t>
    </rPh>
    <rPh sb="14" eb="17">
      <t>ジドウテキ</t>
    </rPh>
    <rPh sb="18" eb="20">
      <t>コウシン</t>
    </rPh>
    <phoneticPr fontId="3"/>
  </si>
  <si>
    <t>電気事業者名のリストの列</t>
    <rPh sb="0" eb="6">
      <t>デンキジギョウシャメイ</t>
    </rPh>
    <rPh sb="11" eb="12">
      <t>レツ</t>
    </rPh>
    <phoneticPr fontId="4"/>
  </si>
  <si>
    <t>BD</t>
    <phoneticPr fontId="4"/>
  </si>
  <si>
    <t>メニューリストの列</t>
    <rPh sb="8" eb="9">
      <t>レツ</t>
    </rPh>
    <phoneticPr fontId="4"/>
  </si>
  <si>
    <t>AX</t>
    <phoneticPr fontId="4"/>
  </si>
  <si>
    <t>換算係数</t>
    <phoneticPr fontId="3"/>
  </si>
  <si>
    <t>原油換算(kL)</t>
    <phoneticPr fontId="3"/>
  </si>
  <si>
    <t>二酸化炭素(t-CO2)</t>
    <phoneticPr fontId="3"/>
  </si>
  <si>
    <t>電気事業者有無</t>
    <rPh sb="0" eb="2">
      <t>デンキ</t>
    </rPh>
    <rPh sb="2" eb="7">
      <t>ジギョウシャウム</t>
    </rPh>
    <phoneticPr fontId="3"/>
  </si>
  <si>
    <t>残差行</t>
    <rPh sb="0" eb="2">
      <t>ザンサ</t>
    </rPh>
    <rPh sb="2" eb="3">
      <t>ギョウ</t>
    </rPh>
    <phoneticPr fontId="3"/>
  </si>
  <si>
    <t>事業者全体行</t>
    <rPh sb="0" eb="3">
      <t>ジギョウシャ</t>
    </rPh>
    <rPh sb="3" eb="5">
      <t>ゼンタイ</t>
    </rPh>
    <rPh sb="5" eb="6">
      <t>コウ</t>
    </rPh>
    <phoneticPr fontId="3"/>
  </si>
  <si>
    <t>残差ﾁｪｯｸ必要</t>
    <rPh sb="0" eb="2">
      <t>ザンサ</t>
    </rPh>
    <rPh sb="6" eb="8">
      <t>ヒツヨウ</t>
    </rPh>
    <phoneticPr fontId="3"/>
  </si>
  <si>
    <t>ｴﾋﾞﾃﾞﾝｽ必要</t>
    <rPh sb="7" eb="9">
      <t>ヒツヨウ</t>
    </rPh>
    <phoneticPr fontId="3"/>
  </si>
  <si>
    <t>開始行</t>
    <rPh sb="0" eb="3">
      <t>カイシギョウ</t>
    </rPh>
    <phoneticPr fontId="3"/>
  </si>
  <si>
    <t>終了業</t>
    <rPh sb="0" eb="3">
      <t>シュウリョウギョウ</t>
    </rPh>
    <phoneticPr fontId="3"/>
  </si>
  <si>
    <t>調整後排出係数の列</t>
    <rPh sb="0" eb="7">
      <t>チョウセイゴハイシュツケイスウ</t>
    </rPh>
    <rPh sb="8" eb="9">
      <t>レツ</t>
    </rPh>
    <phoneticPr fontId="3"/>
  </si>
  <si>
    <t>BB</t>
    <phoneticPr fontId="3"/>
  </si>
  <si>
    <t>参照列c</t>
    <rPh sb="0" eb="2">
      <t>サンショウ</t>
    </rPh>
    <rPh sb="2" eb="3">
      <t>レツ</t>
    </rPh>
    <phoneticPr fontId="3"/>
  </si>
  <si>
    <t/>
  </si>
  <si>
    <t>電気事業者名の数</t>
    <rPh sb="0" eb="6">
      <t>デンキジギョウシャメイ</t>
    </rPh>
    <rPh sb="7" eb="8">
      <t>カズ</t>
    </rPh>
    <phoneticPr fontId="3"/>
  </si>
  <si>
    <t>原油換算（kL）</t>
    <phoneticPr fontId="3"/>
  </si>
  <si>
    <t>二酸化炭素(t-CO2)</t>
    <rPh sb="0" eb="5">
      <t>ニサンカタンソ</t>
    </rPh>
    <phoneticPr fontId="3"/>
  </si>
  <si>
    <t>換算係数</t>
    <rPh sb="0" eb="4">
      <t>カンザンケイスウ</t>
    </rPh>
    <phoneticPr fontId="3"/>
  </si>
  <si>
    <t>排出係数</t>
    <rPh sb="0" eb="4">
      <t>ハイシュツケイスウ</t>
    </rPh>
    <phoneticPr fontId="3"/>
  </si>
  <si>
    <t>（単位）</t>
    <rPh sb="1" eb="3">
      <t>タンイ</t>
    </rPh>
    <phoneticPr fontId="3"/>
  </si>
  <si>
    <t>補正率</t>
    <rPh sb="0" eb="3">
      <t>ホセイリツ</t>
    </rPh>
    <phoneticPr fontId="3"/>
  </si>
  <si>
    <t>原油換算（kL）②</t>
    <phoneticPr fontId="4"/>
  </si>
  <si>
    <t>黒液</t>
    <rPh sb="0" eb="2">
      <t>コクエキ</t>
    </rPh>
    <phoneticPr fontId="3"/>
  </si>
  <si>
    <t>GJ</t>
    <phoneticPr fontId="3"/>
  </si>
  <si>
    <t>木材</t>
    <rPh sb="0" eb="2">
      <t>モクザイ</t>
    </rPh>
    <phoneticPr fontId="3"/>
  </si>
  <si>
    <t>木質廃材</t>
    <rPh sb="0" eb="4">
      <t>モクシツハイザイ</t>
    </rPh>
    <phoneticPr fontId="3"/>
  </si>
  <si>
    <t>バイオエタノール</t>
    <phoneticPr fontId="3"/>
  </si>
  <si>
    <t>バイオディーゼル</t>
    <phoneticPr fontId="3"/>
  </si>
  <si>
    <t>バイオガス</t>
    <phoneticPr fontId="3"/>
  </si>
  <si>
    <t>ＲＤＦ</t>
    <phoneticPr fontId="3"/>
  </si>
  <si>
    <t>ＲＰＦ</t>
    <phoneticPr fontId="3"/>
  </si>
  <si>
    <t>非化石エネルギー等</t>
    <rPh sb="0" eb="3">
      <t>ヒカセキ</t>
    </rPh>
    <rPh sb="8" eb="9">
      <t>トウ</t>
    </rPh>
    <phoneticPr fontId="3"/>
  </si>
  <si>
    <t>廃タイヤ</t>
    <rPh sb="0" eb="1">
      <t>ハイ</t>
    </rPh>
    <phoneticPr fontId="3"/>
  </si>
  <si>
    <t>廃プラスチック</t>
    <rPh sb="0" eb="1">
      <t>ハイ</t>
    </rPh>
    <phoneticPr fontId="3"/>
  </si>
  <si>
    <t>廃油</t>
    <rPh sb="0" eb="2">
      <t>ハイユ</t>
    </rPh>
    <phoneticPr fontId="3"/>
  </si>
  <si>
    <t>廃棄物ガス</t>
    <rPh sb="0" eb="3">
      <t>ハイキブツ</t>
    </rPh>
    <phoneticPr fontId="3"/>
  </si>
  <si>
    <t>混合廃材</t>
    <rPh sb="0" eb="4">
      <t>コンゴウハイザイ</t>
    </rPh>
    <phoneticPr fontId="3"/>
  </si>
  <si>
    <t>水素</t>
    <rPh sb="0" eb="2">
      <t>スイソ</t>
    </rPh>
    <phoneticPr fontId="3"/>
  </si>
  <si>
    <t>アンモニア</t>
    <phoneticPr fontId="3"/>
  </si>
  <si>
    <t>非化石熱</t>
    <phoneticPr fontId="3"/>
  </si>
  <si>
    <t>太陽熱</t>
    <rPh sb="0" eb="3">
      <t>タイヨウネツ</t>
    </rPh>
    <phoneticPr fontId="3"/>
  </si>
  <si>
    <t>その他（非化石熱）</t>
    <rPh sb="2" eb="3">
      <t>タ</t>
    </rPh>
    <rPh sb="4" eb="5">
      <t>ヒ</t>
    </rPh>
    <rPh sb="5" eb="7">
      <t>カセキ</t>
    </rPh>
    <rPh sb="7" eb="8">
      <t>ネツ</t>
    </rPh>
    <phoneticPr fontId="3"/>
  </si>
  <si>
    <t>太陽光発電</t>
  </si>
  <si>
    <t>バイオマス発電</t>
    <rPh sb="5" eb="7">
      <t>ハツデン</t>
    </rPh>
    <phoneticPr fontId="3"/>
  </si>
  <si>
    <t>その他（非化石電気）</t>
    <phoneticPr fontId="3"/>
  </si>
  <si>
    <t>合計</t>
    <rPh sb="0" eb="2">
      <t>ゴウケイ</t>
    </rPh>
    <phoneticPr fontId="3"/>
  </si>
  <si>
    <t>■パーフルオロカーボン(ＰＦＣｓ)</t>
    <phoneticPr fontId="4"/>
  </si>
  <si>
    <t>▼PFCsプルダウンリスト</t>
    <phoneticPr fontId="3"/>
  </si>
  <si>
    <t>▼HFCsプルダウンリスト</t>
    <phoneticPr fontId="3"/>
  </si>
  <si>
    <t>二酸化炭素(t-CO2)</t>
    <rPh sb="0" eb="3">
      <t>ニサンカ</t>
    </rPh>
    <rPh sb="3" eb="5">
      <t>タンソ</t>
    </rPh>
    <phoneticPr fontId="4"/>
  </si>
  <si>
    <t>パーフルオロシクロプロパン</t>
  </si>
  <si>
    <t>PFC-91-18</t>
  </si>
  <si>
    <t>HFC-152</t>
  </si>
  <si>
    <t>HFC-161</t>
  </si>
  <si>
    <t>HFC-236fa</t>
  </si>
  <si>
    <t>HFC-236ea</t>
  </si>
  <si>
    <t>HFC-236cb</t>
  </si>
  <si>
    <t>HFC-245fa</t>
  </si>
  <si>
    <t>HFC-365mfc</t>
  </si>
  <si>
    <t>１　燃料の使用</t>
    <rPh sb="2" eb="4">
      <t>ネンリョウ</t>
    </rPh>
    <rPh sb="5" eb="7">
      <t>シヨウ</t>
    </rPh>
    <phoneticPr fontId="4"/>
  </si>
  <si>
    <t>原　　油</t>
  </si>
  <si>
    <t>GJ/kl</t>
  </si>
  <si>
    <t>ｔ－C/GJ</t>
  </si>
  <si>
    <t>原油(ｺﾝﾃﾞﾝｾｰﾄ)</t>
    <rPh sb="0" eb="2">
      <t>ゲンユ</t>
    </rPh>
    <phoneticPr fontId="2"/>
  </si>
  <si>
    <t>揮発油(ｶﾞｿﾘﾝ)</t>
  </si>
  <si>
    <t>GJ/t</t>
  </si>
  <si>
    <t>t－C/GJ</t>
    <phoneticPr fontId="4"/>
  </si>
  <si>
    <t>t－C/GJ</t>
  </si>
  <si>
    <t>廃タイヤ</t>
    <rPh sb="0" eb="1">
      <t>ハイ</t>
    </rPh>
    <phoneticPr fontId="4"/>
  </si>
  <si>
    <t>廃プラスチック（一般廃廃棄物）</t>
    <rPh sb="0" eb="1">
      <t>ハイ</t>
    </rPh>
    <rPh sb="8" eb="10">
      <t>イッパン</t>
    </rPh>
    <rPh sb="10" eb="11">
      <t>ハイ</t>
    </rPh>
    <rPh sb="11" eb="14">
      <t>ハイキブツ</t>
    </rPh>
    <phoneticPr fontId="4"/>
  </si>
  <si>
    <t>廃プラスチック（産業廃棄物）</t>
    <rPh sb="0" eb="1">
      <t>ハイ</t>
    </rPh>
    <rPh sb="8" eb="13">
      <t>サンギョウハイキブツ</t>
    </rPh>
    <phoneticPr fontId="4"/>
  </si>
  <si>
    <t>廃プラスチックから製造される燃料油</t>
    <rPh sb="0" eb="1">
      <t>ハイ</t>
    </rPh>
    <rPh sb="9" eb="11">
      <t>セイゾウ</t>
    </rPh>
    <rPh sb="14" eb="17">
      <t>ネンリョウアブラ</t>
    </rPh>
    <phoneticPr fontId="4"/>
  </si>
  <si>
    <t>※廃油は、植物性のもの及び動植物性のものを除く</t>
    <rPh sb="1" eb="3">
      <t>ハイユ</t>
    </rPh>
    <rPh sb="5" eb="8">
      <t>ショクブツセイ</t>
    </rPh>
    <rPh sb="11" eb="12">
      <t>オヨ</t>
    </rPh>
    <rPh sb="13" eb="17">
      <t>ドウショクブツセイ</t>
    </rPh>
    <rPh sb="21" eb="22">
      <t>ノゾ</t>
    </rPh>
    <phoneticPr fontId="4"/>
  </si>
  <si>
    <t>２　他人から供給された熱の使用</t>
    <rPh sb="2" eb="4">
      <t>タニン</t>
    </rPh>
    <rPh sb="6" eb="8">
      <t>キョウキュウ</t>
    </rPh>
    <rPh sb="11" eb="12">
      <t>ネツ</t>
    </rPh>
    <rPh sb="13" eb="15">
      <t>シヨウ</t>
    </rPh>
    <phoneticPr fontId="4"/>
  </si>
  <si>
    <t>３　他人から供給された電気の使用</t>
    <rPh sb="2" eb="4">
      <t>タニン</t>
    </rPh>
    <rPh sb="6" eb="8">
      <t>キョウキュウ</t>
    </rPh>
    <rPh sb="11" eb="13">
      <t>デンキ</t>
    </rPh>
    <rPh sb="14" eb="16">
      <t>シヨウ</t>
    </rPh>
    <phoneticPr fontId="4"/>
  </si>
  <si>
    <t>系統電気</t>
    <rPh sb="0" eb="4">
      <t>ケイトウデンキ</t>
    </rPh>
    <phoneticPr fontId="3"/>
  </si>
  <si>
    <t>※電気事業者の排出係数は「係数２」シート参照</t>
    <rPh sb="1" eb="6">
      <t>デンキジギョウシャ</t>
    </rPh>
    <rPh sb="7" eb="11">
      <t>ハイシュツケイスウ</t>
    </rPh>
    <rPh sb="13" eb="15">
      <t>ケイスウ</t>
    </rPh>
    <rPh sb="20" eb="22">
      <t>サンショウ</t>
    </rPh>
    <phoneticPr fontId="4"/>
  </si>
  <si>
    <t>４　非化石エネルギー</t>
    <rPh sb="2" eb="5">
      <t>ヒカセキ</t>
    </rPh>
    <phoneticPr fontId="4"/>
  </si>
  <si>
    <t>GJ/GJ</t>
    <phoneticPr fontId="4"/>
  </si>
  <si>
    <t>ｔ－C/GJ</t>
    <phoneticPr fontId="4"/>
  </si>
  <si>
    <t>ｔ－CO2/千kWh</t>
    <rPh sb="6" eb="7">
      <t>セン</t>
    </rPh>
    <phoneticPr fontId="4"/>
  </si>
  <si>
    <t>地球温暖化係数</t>
    <rPh sb="0" eb="2">
      <t>チキュウ</t>
    </rPh>
    <rPh sb="2" eb="5">
      <t>オンダンカ</t>
    </rPh>
    <rPh sb="5" eb="7">
      <t>ケイスウ</t>
    </rPh>
    <phoneticPr fontId="3"/>
  </si>
  <si>
    <t>ハイドロフルオロカーボン類
ＨＦＣs</t>
    <rPh sb="12" eb="13">
      <t>ルイ</t>
    </rPh>
    <phoneticPr fontId="4"/>
  </si>
  <si>
    <t>トリフルオロメタン</t>
    <phoneticPr fontId="4"/>
  </si>
  <si>
    <t>ジフルオロメタン</t>
    <phoneticPr fontId="4"/>
  </si>
  <si>
    <t>フルオロメタン</t>
    <phoneticPr fontId="4"/>
  </si>
  <si>
    <t>1･1･1･2･2-ペンタフルオロエタン</t>
    <phoneticPr fontId="4"/>
  </si>
  <si>
    <t>1･1･2･2-テトラフルオロエタン</t>
    <phoneticPr fontId="4"/>
  </si>
  <si>
    <t>1･1･1･2-テトラフルオロエタン</t>
    <phoneticPr fontId="4"/>
  </si>
  <si>
    <t>1･1･2-トリフルオロエタン</t>
    <phoneticPr fontId="4"/>
  </si>
  <si>
    <t>1･1･1-トリフルオロエタン</t>
    <phoneticPr fontId="4"/>
  </si>
  <si>
    <t>1･2-ジフルオロエタン</t>
    <phoneticPr fontId="4"/>
  </si>
  <si>
    <t>1･1-ジフルオロエタン</t>
    <phoneticPr fontId="4"/>
  </si>
  <si>
    <t>フルオロエタン</t>
    <phoneticPr fontId="4"/>
  </si>
  <si>
    <t>1･1･1･2･3･3･3-ヘプタフルオロプロパン</t>
    <phoneticPr fontId="4"/>
  </si>
  <si>
    <t>1･1･1･3･3･3-ヘキサフルオロプロパン</t>
    <phoneticPr fontId="4"/>
  </si>
  <si>
    <t>1･1･1･2･3･3-ヘキサフルオロプロパン</t>
    <phoneticPr fontId="4"/>
  </si>
  <si>
    <t>1･1･1･2･2･3-ヘキサフルオロプロパン</t>
    <phoneticPr fontId="4"/>
  </si>
  <si>
    <t>1･1･2･2･3-ペンタフルオロプロパン</t>
    <phoneticPr fontId="4"/>
  </si>
  <si>
    <t>1･1･1･3･3-ペンタフルオロプロパン</t>
    <phoneticPr fontId="4"/>
  </si>
  <si>
    <t>1･1･1･3･3-ペンタフルオロブタン</t>
    <phoneticPr fontId="4"/>
  </si>
  <si>
    <t>1･1･1･2･3･4･4･5･5･5-デカフルオロペンタン</t>
    <phoneticPr fontId="4"/>
  </si>
  <si>
    <t>パーフルオロカーボン類
ＰＦＣs</t>
    <phoneticPr fontId="4"/>
  </si>
  <si>
    <t>パーフルオロメタン</t>
    <phoneticPr fontId="4"/>
  </si>
  <si>
    <t>パーフルオロエタン</t>
    <phoneticPr fontId="4"/>
  </si>
  <si>
    <t>パーフルオロプロパン</t>
    <phoneticPr fontId="4"/>
  </si>
  <si>
    <t>パーフルオロブタン</t>
    <phoneticPr fontId="4"/>
  </si>
  <si>
    <t>パーフルオロシクロブタン</t>
    <phoneticPr fontId="4"/>
  </si>
  <si>
    <t>パーフルオロペンタン</t>
    <phoneticPr fontId="4"/>
  </si>
  <si>
    <t>パーフルオロヘキサン</t>
    <phoneticPr fontId="4"/>
  </si>
  <si>
    <t>パーフルオロデカリン</t>
    <phoneticPr fontId="4"/>
  </si>
  <si>
    <t>電気事業者別排出係数(特定排出者の温室効果ガス排出量算定用)
－R３年度実績－    R5.１.24　環境省・経済産業省公表</t>
    <phoneticPr fontId="24"/>
  </si>
  <si>
    <t>○令和４年度の温室効果ガス排出量を算定する際に用いる係数です（報告は令和５年度）。
○基礎排出係数は基礎排出量の算定に、調整後排出係数は調整後排出量の算定に用います。
○令和３年度から小売供給を開始した電気事業者については、令和２年度実績とみなす排出係数となっています。
これらの電気事業者の令和3年度実績の排出係数（一部、令和3年度実績とみなすものを含む。）は、令和５年7月頃に更新予定です。
〇令和４年度から小売供給を開始した電気事業者の事業者別排出係数は、令和5年7月頃に公表予定です。
〇（参考値）は令和2年度実績の排出係数です。この排出係数は、メニュー別排出係数（残差を除く。）と合わせて令和５年7月頃に更新予定です。
○把握率とは、排出係数の算出に当たり、燃料使用量等の実測等をもって二酸化炭素排出量を算定した割合です。 
○把握できなかった理由は、把握率が100％でない事業者のみ記載しています。なお、特定の事業者名が記載されていた場合は事業者名は伏せて公表しています。</t>
    <phoneticPr fontId="24"/>
  </si>
  <si>
    <t>注)(残差)はメニュー別係数を公表している電気事業者から電気の供給を受けている場合であって、供給を受けている電気に関するメニュー別係数が公表されていない場合に使用する係数です。
注)(参考値)は、メニュー別係数を公表している電気事業者についての令和２年度実績に基づくもので、原則参考情報です。ただし、メニュー別係数を公表している電気事業者から「メニュー別係数(残差)」に相当する電気の供給を受けているが、「メニュー別係数(残差)」が公表されていない場合には、この参考値を用いて算定します。</t>
    <phoneticPr fontId="24"/>
  </si>
  <si>
    <t>【小売電気事業者】</t>
    <rPh sb="1" eb="3">
      <t>コウ</t>
    </rPh>
    <rPh sb="3" eb="5">
      <t>デンキ</t>
    </rPh>
    <rPh sb="5" eb="8">
      <t>ジギョウシャ</t>
    </rPh>
    <phoneticPr fontId="24"/>
  </si>
  <si>
    <t>登録番号</t>
    <rPh sb="0" eb="2">
      <t>トウロク</t>
    </rPh>
    <rPh sb="2" eb="4">
      <t>バンゴウ</t>
    </rPh>
    <phoneticPr fontId="24"/>
  </si>
  <si>
    <t>電気事業者名</t>
    <rPh sb="0" eb="2">
      <t>デンキ</t>
    </rPh>
    <rPh sb="2" eb="5">
      <t>ジギョウシャ</t>
    </rPh>
    <rPh sb="5" eb="6">
      <t>メイ</t>
    </rPh>
    <phoneticPr fontId="24"/>
  </si>
  <si>
    <t>基礎排出係数</t>
    <rPh sb="0" eb="2">
      <t>キソ</t>
    </rPh>
    <rPh sb="2" eb="4">
      <t>ハイシュツ</t>
    </rPh>
    <rPh sb="4" eb="6">
      <t>ケイスウ</t>
    </rPh>
    <phoneticPr fontId="3"/>
  </si>
  <si>
    <t>調整後排出係数</t>
    <rPh sb="0" eb="3">
      <t>チョウセイゴ</t>
    </rPh>
    <rPh sb="3" eb="5">
      <t>ハイシュツ</t>
    </rPh>
    <rPh sb="5" eb="7">
      <t>ケイスウ</t>
    </rPh>
    <phoneticPr fontId="3"/>
  </si>
  <si>
    <t>各事業者の把握率(%)</t>
    <rPh sb="0" eb="4">
      <t>カクジギョウシャ</t>
    </rPh>
    <rPh sb="5" eb="7">
      <t>ハアク</t>
    </rPh>
    <rPh sb="7" eb="8">
      <t>リツ</t>
    </rPh>
    <phoneticPr fontId="24"/>
  </si>
  <si>
    <t>把握できなかった理由</t>
    <rPh sb="0" eb="2">
      <t>ハアク</t>
    </rPh>
    <rPh sb="8" eb="10">
      <t>リユウ</t>
    </rPh>
    <phoneticPr fontId="24"/>
  </si>
  <si>
    <r>
      <t>(t-CO</t>
    </r>
    <r>
      <rPr>
        <b/>
        <vertAlign val="subscript"/>
        <sz val="9"/>
        <color theme="1"/>
        <rFont val="HG丸ｺﾞｼｯｸM-PRO"/>
        <family val="3"/>
        <charset val="128"/>
      </rPr>
      <t>2</t>
    </r>
    <r>
      <rPr>
        <b/>
        <sz val="9"/>
        <color theme="1"/>
        <rFont val="HG丸ｺﾞｼｯｸM-PRO"/>
        <family val="3"/>
        <charset val="128"/>
      </rPr>
      <t>/kWh)</t>
    </r>
    <phoneticPr fontId="3"/>
  </si>
  <si>
    <t>A0001</t>
  </si>
  <si>
    <r>
      <t>(</t>
    </r>
    <r>
      <rPr>
        <sz val="11"/>
        <color theme="1"/>
        <rFont val="ＭＳ ゴシック"/>
        <family val="3"/>
        <charset val="128"/>
      </rPr>
      <t>株</t>
    </r>
    <r>
      <rPr>
        <sz val="11"/>
        <color theme="1"/>
        <rFont val="Arial"/>
        <family val="2"/>
      </rPr>
      <t>)</t>
    </r>
    <r>
      <rPr>
        <sz val="11"/>
        <color theme="1"/>
        <rFont val="ＭＳ ゴシック"/>
        <family val="3"/>
        <charset val="128"/>
      </rPr>
      <t>Ｆ－Ｐｏｗｅｒ</t>
    </r>
  </si>
  <si>
    <r>
      <rPr>
        <sz val="10"/>
        <color theme="1"/>
        <rFont val="ＭＳ ゴシック"/>
        <family val="3"/>
        <charset val="128"/>
      </rPr>
      <t>メニュー</t>
    </r>
    <r>
      <rPr>
        <sz val="10"/>
        <color theme="1"/>
        <rFont val="Arial"/>
        <family val="2"/>
      </rPr>
      <t>A</t>
    </r>
  </si>
  <si>
    <t>100.00</t>
  </si>
  <si>
    <r>
      <rPr>
        <sz val="10"/>
        <color rgb="FF000000"/>
        <rFont val="ＭＳ ゴシック"/>
        <family val="3"/>
        <charset val="128"/>
      </rPr>
      <t>メニュー</t>
    </r>
    <r>
      <rPr>
        <sz val="10"/>
        <color rgb="FF000000"/>
        <rFont val="Arial"/>
        <family val="2"/>
      </rPr>
      <t>B</t>
    </r>
  </si>
  <si>
    <r>
      <rPr>
        <sz val="10"/>
        <color theme="1"/>
        <rFont val="ＭＳ ゴシック"/>
        <family val="3"/>
        <charset val="128"/>
      </rPr>
      <t>メニュー</t>
    </r>
    <r>
      <rPr>
        <sz val="10"/>
        <color theme="1"/>
        <rFont val="Arial"/>
        <family val="2"/>
      </rPr>
      <t>C(</t>
    </r>
    <r>
      <rPr>
        <sz val="10"/>
        <color theme="1"/>
        <rFont val="ＭＳ ゴシック"/>
        <family val="3"/>
        <charset val="128"/>
      </rPr>
      <t>残差</t>
    </r>
    <r>
      <rPr>
        <sz val="10"/>
        <color theme="1"/>
        <rFont val="Arial"/>
        <family val="2"/>
      </rPr>
      <t>)</t>
    </r>
  </si>
  <si>
    <r>
      <t>(</t>
    </r>
    <r>
      <rPr>
        <sz val="10"/>
        <color theme="1"/>
        <rFont val="ＭＳ ゴシック"/>
        <family val="3"/>
        <charset val="128"/>
      </rPr>
      <t>参考値</t>
    </r>
    <r>
      <rPr>
        <sz val="10"/>
        <color theme="1"/>
        <rFont val="Arial"/>
        <family val="2"/>
      </rPr>
      <t>)</t>
    </r>
    <r>
      <rPr>
        <sz val="10"/>
        <color theme="1"/>
        <rFont val="ＭＳ ゴシック"/>
        <family val="3"/>
        <charset val="128"/>
      </rPr>
      <t>事業者全体</t>
    </r>
    <rPh sb="1" eb="3">
      <t>サンコウ</t>
    </rPh>
    <rPh sb="3" eb="4">
      <t>アタイ</t>
    </rPh>
    <rPh sb="5" eb="8">
      <t>ジギョウシャ</t>
    </rPh>
    <rPh sb="8" eb="10">
      <t>ゼンタイ</t>
    </rPh>
    <phoneticPr fontId="3"/>
  </si>
  <si>
    <t>A0002</t>
  </si>
  <si>
    <r>
      <rPr>
        <sz val="11"/>
        <color theme="1"/>
        <rFont val="ＭＳ ゴシック"/>
        <family val="3"/>
        <charset val="128"/>
      </rPr>
      <t>イーレックス</t>
    </r>
    <r>
      <rPr>
        <sz val="11"/>
        <color theme="1"/>
        <rFont val="Arial"/>
        <family val="2"/>
      </rPr>
      <t>(</t>
    </r>
    <r>
      <rPr>
        <sz val="11"/>
        <color theme="1"/>
        <rFont val="ＭＳ ゴシック"/>
        <family val="3"/>
        <charset val="128"/>
      </rPr>
      <t>株</t>
    </r>
    <r>
      <rPr>
        <sz val="11"/>
        <color theme="1"/>
        <rFont val="Arial"/>
        <family val="2"/>
      </rPr>
      <t>)</t>
    </r>
  </si>
  <si>
    <r>
      <t>0.000453</t>
    </r>
    <r>
      <rPr>
        <sz val="11"/>
        <color theme="1"/>
        <rFont val="ＭＳ ゴシック"/>
        <family val="3"/>
        <charset val="128"/>
      </rPr>
      <t>※</t>
    </r>
    <phoneticPr fontId="3"/>
  </si>
  <si>
    <r>
      <rPr>
        <sz val="11"/>
        <color theme="1"/>
        <rFont val="ＭＳ ゴシック"/>
        <family val="3"/>
        <charset val="128"/>
      </rPr>
      <t>－</t>
    </r>
    <phoneticPr fontId="3"/>
  </si>
  <si>
    <t>A0003</t>
  </si>
  <si>
    <r>
      <rPr>
        <sz val="11"/>
        <color theme="1"/>
        <rFont val="ＭＳ ゴシック"/>
        <family val="3"/>
        <charset val="128"/>
      </rPr>
      <t>リエスパワー</t>
    </r>
    <r>
      <rPr>
        <sz val="11"/>
        <color theme="1"/>
        <rFont val="Arial"/>
        <family val="2"/>
      </rPr>
      <t>(</t>
    </r>
    <r>
      <rPr>
        <sz val="11"/>
        <color theme="1"/>
        <rFont val="ＭＳ ゴシック"/>
        <family val="3"/>
        <charset val="128"/>
      </rPr>
      <t>株</t>
    </r>
    <r>
      <rPr>
        <sz val="11"/>
        <color theme="1"/>
        <rFont val="Arial"/>
        <family val="2"/>
      </rPr>
      <t>)</t>
    </r>
  </si>
  <si>
    <t>A0004</t>
  </si>
  <si>
    <r>
      <rPr>
        <sz val="11"/>
        <color theme="1"/>
        <rFont val="ＭＳ ゴシック"/>
        <family val="3"/>
        <charset val="128"/>
      </rPr>
      <t>エバーグリーン・リテイリング</t>
    </r>
    <r>
      <rPr>
        <sz val="11"/>
        <color theme="1"/>
        <rFont val="Arial"/>
        <family val="2"/>
      </rPr>
      <t>(</t>
    </r>
    <r>
      <rPr>
        <sz val="11"/>
        <color theme="1"/>
        <rFont val="ＭＳ ゴシック"/>
        <family val="3"/>
        <charset val="128"/>
      </rPr>
      <t>株</t>
    </r>
    <r>
      <rPr>
        <sz val="11"/>
        <color theme="1"/>
        <rFont val="Arial"/>
        <family val="2"/>
      </rPr>
      <t>)</t>
    </r>
  </si>
  <si>
    <r>
      <rPr>
        <sz val="10"/>
        <color theme="1"/>
        <rFont val="ＭＳ ゴシック"/>
        <family val="3"/>
        <charset val="128"/>
      </rPr>
      <t>メニュー</t>
    </r>
    <r>
      <rPr>
        <sz val="10"/>
        <color theme="1"/>
        <rFont val="Arial"/>
        <family val="2"/>
      </rPr>
      <t>B(</t>
    </r>
    <r>
      <rPr>
        <sz val="10"/>
        <color theme="1"/>
        <rFont val="ＭＳ ゴシック"/>
        <family val="3"/>
        <charset val="128"/>
      </rPr>
      <t>残差</t>
    </r>
    <r>
      <rPr>
        <sz val="10"/>
        <color theme="1"/>
        <rFont val="Arial"/>
        <family val="2"/>
      </rPr>
      <t>)</t>
    </r>
  </si>
  <si>
    <r>
      <t>(</t>
    </r>
    <r>
      <rPr>
        <sz val="10"/>
        <color theme="1"/>
        <rFont val="ＭＳ ゴシック"/>
        <family val="3"/>
        <charset val="128"/>
      </rPr>
      <t>参考値</t>
    </r>
    <r>
      <rPr>
        <sz val="10"/>
        <color theme="1"/>
        <rFont val="Arial"/>
        <family val="2"/>
      </rPr>
      <t>)</t>
    </r>
    <r>
      <rPr>
        <sz val="10"/>
        <color theme="1"/>
        <rFont val="ＭＳ ゴシック"/>
        <family val="3"/>
        <charset val="128"/>
      </rPr>
      <t>事業者全体</t>
    </r>
  </si>
  <si>
    <t>A0006</t>
  </si>
  <si>
    <r>
      <rPr>
        <sz val="11"/>
        <color theme="1"/>
        <rFont val="ＭＳ ゴシック"/>
        <family val="3"/>
        <charset val="128"/>
      </rPr>
      <t>エバーグリーン・マーケティング</t>
    </r>
    <r>
      <rPr>
        <sz val="11"/>
        <color theme="1"/>
        <rFont val="Arial"/>
        <family val="2"/>
      </rPr>
      <t>(</t>
    </r>
    <r>
      <rPr>
        <sz val="11"/>
        <color theme="1"/>
        <rFont val="ＭＳ ゴシック"/>
        <family val="3"/>
        <charset val="128"/>
      </rPr>
      <t>株</t>
    </r>
    <r>
      <rPr>
        <sz val="11"/>
        <color theme="1"/>
        <rFont val="Arial"/>
        <family val="2"/>
      </rPr>
      <t>)</t>
    </r>
  </si>
  <si>
    <r>
      <rPr>
        <sz val="10"/>
        <color theme="1"/>
        <rFont val="ＭＳ ゴシック"/>
        <family val="3"/>
        <charset val="128"/>
      </rPr>
      <t>メニュー</t>
    </r>
    <r>
      <rPr>
        <sz val="10"/>
        <color theme="1"/>
        <rFont val="Arial"/>
        <family val="2"/>
      </rPr>
      <t>B</t>
    </r>
  </si>
  <si>
    <t>A0007</t>
  </si>
  <si>
    <r>
      <t>(</t>
    </r>
    <r>
      <rPr>
        <sz val="11"/>
        <color theme="1"/>
        <rFont val="ＭＳ ゴシック"/>
        <family val="3"/>
        <charset val="128"/>
      </rPr>
      <t>株</t>
    </r>
    <r>
      <rPr>
        <sz val="11"/>
        <color theme="1"/>
        <rFont val="Arial"/>
        <family val="2"/>
      </rPr>
      <t>)</t>
    </r>
    <r>
      <rPr>
        <sz val="11"/>
        <color theme="1"/>
        <rFont val="ＭＳ ゴシック"/>
        <family val="3"/>
        <charset val="128"/>
      </rPr>
      <t>ＳＥウイングズ</t>
    </r>
  </si>
  <si>
    <t>A0008</t>
  </si>
  <si>
    <r>
      <t>(</t>
    </r>
    <r>
      <rPr>
        <sz val="11"/>
        <color theme="1"/>
        <rFont val="ＭＳ ゴシック"/>
        <family val="3"/>
        <charset val="128"/>
      </rPr>
      <t>株</t>
    </r>
    <r>
      <rPr>
        <sz val="11"/>
        <color theme="1"/>
        <rFont val="Arial"/>
        <family val="2"/>
      </rPr>
      <t>)</t>
    </r>
    <r>
      <rPr>
        <sz val="11"/>
        <color theme="1"/>
        <rFont val="ＭＳ ゴシック"/>
        <family val="3"/>
        <charset val="128"/>
      </rPr>
      <t>イーセル</t>
    </r>
  </si>
  <si>
    <t>A0009</t>
  </si>
  <si>
    <r>
      <t>(</t>
    </r>
    <r>
      <rPr>
        <sz val="11"/>
        <color theme="1"/>
        <rFont val="ＭＳ ゴシック"/>
        <family val="3"/>
        <charset val="128"/>
      </rPr>
      <t>株</t>
    </r>
    <r>
      <rPr>
        <sz val="11"/>
        <color theme="1"/>
        <rFont val="Arial"/>
        <family val="2"/>
      </rPr>
      <t>)</t>
    </r>
    <r>
      <rPr>
        <sz val="11"/>
        <color theme="1"/>
        <rFont val="ＭＳ ゴシック"/>
        <family val="3"/>
        <charset val="128"/>
      </rPr>
      <t>エネット</t>
    </r>
  </si>
  <si>
    <t>94.23</t>
  </si>
  <si>
    <r>
      <rPr>
        <sz val="11"/>
        <color theme="1"/>
        <rFont val="ＭＳ ゴシック"/>
        <family val="3"/>
        <charset val="128"/>
      </rPr>
      <t>係数が代替値の事業者からの受電のため</t>
    </r>
    <phoneticPr fontId="3"/>
  </si>
  <si>
    <r>
      <rPr>
        <sz val="10"/>
        <color theme="1"/>
        <rFont val="ＭＳ ゴシック"/>
        <family val="3"/>
        <charset val="128"/>
      </rPr>
      <t>メニュー</t>
    </r>
    <r>
      <rPr>
        <sz val="10"/>
        <color theme="1"/>
        <rFont val="Arial"/>
        <family val="2"/>
      </rPr>
      <t>C</t>
    </r>
  </si>
  <si>
    <r>
      <rPr>
        <sz val="10"/>
        <color theme="1"/>
        <rFont val="ＭＳ ゴシック"/>
        <family val="3"/>
        <charset val="128"/>
      </rPr>
      <t>メニュー</t>
    </r>
    <r>
      <rPr>
        <sz val="10"/>
        <color theme="1"/>
        <rFont val="Arial"/>
        <family val="2"/>
      </rPr>
      <t>D</t>
    </r>
  </si>
  <si>
    <r>
      <rPr>
        <sz val="10"/>
        <color theme="1"/>
        <rFont val="ＭＳ ゴシック"/>
        <family val="3"/>
        <charset val="128"/>
      </rPr>
      <t>メニュー</t>
    </r>
    <r>
      <rPr>
        <sz val="10"/>
        <color theme="1"/>
        <rFont val="Arial"/>
        <family val="2"/>
      </rPr>
      <t>E</t>
    </r>
  </si>
  <si>
    <r>
      <rPr>
        <sz val="10"/>
        <color theme="1"/>
        <rFont val="ＭＳ ゴシック"/>
        <family val="3"/>
        <charset val="128"/>
      </rPr>
      <t>メニュー</t>
    </r>
    <r>
      <rPr>
        <sz val="10"/>
        <color theme="1"/>
        <rFont val="Arial"/>
        <family val="2"/>
      </rPr>
      <t>F</t>
    </r>
  </si>
  <si>
    <r>
      <rPr>
        <sz val="10"/>
        <color theme="1"/>
        <rFont val="ＭＳ ゴシック"/>
        <family val="3"/>
        <charset val="128"/>
      </rPr>
      <t>メニュー</t>
    </r>
    <r>
      <rPr>
        <sz val="10"/>
        <color theme="1"/>
        <rFont val="Arial"/>
        <family val="2"/>
      </rPr>
      <t>G</t>
    </r>
  </si>
  <si>
    <r>
      <rPr>
        <sz val="10"/>
        <color theme="1"/>
        <rFont val="ＭＳ ゴシック"/>
        <family val="3"/>
        <charset val="128"/>
      </rPr>
      <t>メニュー</t>
    </r>
    <r>
      <rPr>
        <sz val="10"/>
        <color theme="1"/>
        <rFont val="Arial"/>
        <family val="2"/>
      </rPr>
      <t>H(</t>
    </r>
    <r>
      <rPr>
        <sz val="10"/>
        <color theme="1"/>
        <rFont val="ＭＳ ゴシック"/>
        <family val="3"/>
        <charset val="128"/>
      </rPr>
      <t>残差</t>
    </r>
    <r>
      <rPr>
        <sz val="10"/>
        <color theme="1"/>
        <rFont val="Arial"/>
        <family val="2"/>
      </rPr>
      <t>)</t>
    </r>
  </si>
  <si>
    <t>A0011</t>
  </si>
  <si>
    <r>
      <rPr>
        <sz val="11"/>
        <color theme="1"/>
        <rFont val="ＭＳ ゴシック"/>
        <family val="3"/>
        <charset val="128"/>
      </rPr>
      <t>須賀川瓦斯</t>
    </r>
    <r>
      <rPr>
        <sz val="11"/>
        <color theme="1"/>
        <rFont val="Arial"/>
        <family val="2"/>
      </rPr>
      <t>(</t>
    </r>
    <r>
      <rPr>
        <sz val="11"/>
        <color theme="1"/>
        <rFont val="ＭＳ ゴシック"/>
        <family val="3"/>
        <charset val="128"/>
      </rPr>
      <t>株</t>
    </r>
    <r>
      <rPr>
        <sz val="11"/>
        <color theme="1"/>
        <rFont val="Arial"/>
        <family val="2"/>
      </rPr>
      <t>)</t>
    </r>
  </si>
  <si>
    <r>
      <rPr>
        <sz val="10"/>
        <color theme="1"/>
        <rFont val="ＭＳ ゴシック"/>
        <family val="3"/>
        <charset val="128"/>
      </rPr>
      <t>メニュー</t>
    </r>
    <r>
      <rPr>
        <sz val="10"/>
        <color theme="1"/>
        <rFont val="Arial"/>
        <family val="2"/>
      </rPr>
      <t>A</t>
    </r>
    <phoneticPr fontId="3"/>
  </si>
  <si>
    <t>94.79</t>
  </si>
  <si>
    <r>
      <rPr>
        <sz val="11"/>
        <color theme="1"/>
        <rFont val="ＭＳ ゴシック"/>
        <family val="3"/>
        <charset val="128"/>
      </rPr>
      <t>係数が代替値の事業者からの受電のため</t>
    </r>
  </si>
  <si>
    <r>
      <rPr>
        <sz val="10"/>
        <color theme="1"/>
        <rFont val="ＭＳ ゴシック"/>
        <family val="3"/>
        <charset val="128"/>
      </rPr>
      <t>メニュー</t>
    </r>
    <r>
      <rPr>
        <sz val="10"/>
        <color theme="1"/>
        <rFont val="Arial"/>
        <family val="2"/>
      </rPr>
      <t>B(</t>
    </r>
    <r>
      <rPr>
        <sz val="10"/>
        <color theme="1"/>
        <rFont val="ＭＳ ゴシック"/>
        <family val="3"/>
        <charset val="128"/>
      </rPr>
      <t>残差</t>
    </r>
    <r>
      <rPr>
        <sz val="10"/>
        <color theme="1"/>
        <rFont val="Arial"/>
        <family val="2"/>
      </rPr>
      <t>)</t>
    </r>
    <rPh sb="6" eb="8">
      <t>ザンサ</t>
    </rPh>
    <phoneticPr fontId="3"/>
  </si>
  <si>
    <t>A0012</t>
  </si>
  <si>
    <r>
      <rPr>
        <sz val="11"/>
        <color theme="1"/>
        <rFont val="ＭＳ ゴシック"/>
        <family val="3"/>
        <charset val="128"/>
      </rPr>
      <t>出光興産</t>
    </r>
    <r>
      <rPr>
        <sz val="11"/>
        <color theme="1"/>
        <rFont val="Arial"/>
        <family val="2"/>
      </rPr>
      <t>(</t>
    </r>
    <r>
      <rPr>
        <sz val="11"/>
        <color theme="1"/>
        <rFont val="ＭＳ ゴシック"/>
        <family val="3"/>
        <charset val="128"/>
      </rPr>
      <t>株</t>
    </r>
    <r>
      <rPr>
        <sz val="11"/>
        <color theme="1"/>
        <rFont val="Arial"/>
        <family val="2"/>
      </rPr>
      <t>)</t>
    </r>
  </si>
  <si>
    <t>90.89</t>
  </si>
  <si>
    <t>A0013</t>
  </si>
  <si>
    <r>
      <t>(</t>
    </r>
    <r>
      <rPr>
        <sz val="11"/>
        <color theme="1"/>
        <rFont val="ＭＳ ゴシック"/>
        <family val="3"/>
        <charset val="128"/>
      </rPr>
      <t>株</t>
    </r>
    <r>
      <rPr>
        <sz val="11"/>
        <color theme="1"/>
        <rFont val="Arial"/>
        <family val="2"/>
      </rPr>
      <t>)</t>
    </r>
    <r>
      <rPr>
        <sz val="11"/>
        <color theme="1"/>
        <rFont val="ＭＳ ゴシック"/>
        <family val="3"/>
        <charset val="128"/>
      </rPr>
      <t>オプテージ</t>
    </r>
  </si>
  <si>
    <t>A0014</t>
  </si>
  <si>
    <r>
      <rPr>
        <sz val="11"/>
        <color theme="1"/>
        <rFont val="ＭＳ ゴシック"/>
        <family val="3"/>
        <charset val="128"/>
      </rPr>
      <t>エネサーブ</t>
    </r>
    <r>
      <rPr>
        <sz val="11"/>
        <color theme="1"/>
        <rFont val="Arial"/>
        <family val="2"/>
      </rPr>
      <t>(</t>
    </r>
    <r>
      <rPr>
        <sz val="11"/>
        <color theme="1"/>
        <rFont val="ＭＳ ゴシック"/>
        <family val="3"/>
        <charset val="128"/>
      </rPr>
      <t>株</t>
    </r>
    <r>
      <rPr>
        <sz val="11"/>
        <color theme="1"/>
        <rFont val="Arial"/>
        <family val="2"/>
      </rPr>
      <t>)</t>
    </r>
  </si>
  <si>
    <t>71.27</t>
  </si>
  <si>
    <t>A0015</t>
  </si>
  <si>
    <r>
      <t>(</t>
    </r>
    <r>
      <rPr>
        <sz val="11"/>
        <color theme="1"/>
        <rFont val="ＭＳ ゴシック"/>
        <family val="3"/>
        <charset val="128"/>
      </rPr>
      <t>株</t>
    </r>
    <r>
      <rPr>
        <sz val="11"/>
        <color theme="1"/>
        <rFont val="Arial"/>
        <family val="2"/>
      </rPr>
      <t>)</t>
    </r>
    <r>
      <rPr>
        <sz val="11"/>
        <color theme="1"/>
        <rFont val="ＭＳ ゴシック"/>
        <family val="3"/>
        <charset val="128"/>
      </rPr>
      <t>エネワンでんき</t>
    </r>
    <r>
      <rPr>
        <sz val="11"/>
        <color theme="1"/>
        <rFont val="Arial"/>
        <family val="2"/>
      </rPr>
      <t>(</t>
    </r>
    <r>
      <rPr>
        <sz val="11"/>
        <color theme="1"/>
        <rFont val="ＭＳ ゴシック"/>
        <family val="3"/>
        <charset val="128"/>
      </rPr>
      <t>旧：</t>
    </r>
    <r>
      <rPr>
        <sz val="11"/>
        <color theme="1"/>
        <rFont val="Arial"/>
        <family val="2"/>
      </rPr>
      <t>(</t>
    </r>
    <r>
      <rPr>
        <sz val="11"/>
        <color theme="1"/>
        <rFont val="ＭＳ ゴシック"/>
        <family val="3"/>
        <charset val="128"/>
      </rPr>
      <t>株</t>
    </r>
    <r>
      <rPr>
        <sz val="11"/>
        <color theme="1"/>
        <rFont val="Arial"/>
        <family val="2"/>
      </rPr>
      <t>)</t>
    </r>
    <r>
      <rPr>
        <sz val="11"/>
        <color theme="1"/>
        <rFont val="ＭＳ ゴシック"/>
        <family val="3"/>
        <charset val="128"/>
      </rPr>
      <t>サイサン</t>
    </r>
    <r>
      <rPr>
        <sz val="11"/>
        <color theme="1"/>
        <rFont val="Arial"/>
        <family val="2"/>
      </rPr>
      <t>)</t>
    </r>
  </si>
  <si>
    <t>45.66</t>
  </si>
  <si>
    <r>
      <rPr>
        <sz val="10"/>
        <color theme="1"/>
        <rFont val="ＭＳ ゴシック"/>
        <family val="3"/>
        <charset val="128"/>
      </rPr>
      <t>メニュー</t>
    </r>
    <r>
      <rPr>
        <sz val="10"/>
        <color theme="1"/>
        <rFont val="Arial"/>
        <family val="2"/>
      </rPr>
      <t>B(</t>
    </r>
    <r>
      <rPr>
        <sz val="10"/>
        <color theme="1"/>
        <rFont val="ＭＳ ゴシック"/>
        <family val="3"/>
        <charset val="128"/>
      </rPr>
      <t>残差</t>
    </r>
    <r>
      <rPr>
        <sz val="10"/>
        <color theme="1"/>
        <rFont val="Arial"/>
        <family val="2"/>
      </rPr>
      <t>)</t>
    </r>
    <phoneticPr fontId="3"/>
  </si>
  <si>
    <t>A0016</t>
  </si>
  <si>
    <r>
      <rPr>
        <sz val="11"/>
        <color theme="1"/>
        <rFont val="ＭＳ ゴシック"/>
        <family val="3"/>
        <charset val="128"/>
      </rPr>
      <t>ミツウロコグリーンエネルギー</t>
    </r>
    <r>
      <rPr>
        <sz val="11"/>
        <color theme="1"/>
        <rFont val="Arial"/>
        <family val="2"/>
      </rPr>
      <t>(</t>
    </r>
    <r>
      <rPr>
        <sz val="11"/>
        <color theme="1"/>
        <rFont val="ＭＳ ゴシック"/>
        <family val="3"/>
        <charset val="128"/>
      </rPr>
      <t>株</t>
    </r>
    <r>
      <rPr>
        <sz val="11"/>
        <color theme="1"/>
        <rFont val="Arial"/>
        <family val="2"/>
      </rPr>
      <t>)</t>
    </r>
  </si>
  <si>
    <t>92.90</t>
  </si>
  <si>
    <r>
      <rPr>
        <sz val="10"/>
        <color theme="1"/>
        <rFont val="ＭＳ ゴシック"/>
        <family val="3"/>
        <charset val="128"/>
      </rPr>
      <t>メニュー</t>
    </r>
    <r>
      <rPr>
        <sz val="10"/>
        <color theme="1"/>
        <rFont val="Arial"/>
        <family val="2"/>
      </rPr>
      <t>H</t>
    </r>
  </si>
  <si>
    <r>
      <rPr>
        <sz val="10"/>
        <color theme="1"/>
        <rFont val="ＭＳ ゴシック"/>
        <family val="3"/>
        <charset val="128"/>
      </rPr>
      <t>メニュー</t>
    </r>
    <r>
      <rPr>
        <sz val="10"/>
        <color theme="1"/>
        <rFont val="Arial"/>
        <family val="2"/>
      </rPr>
      <t>I</t>
    </r>
  </si>
  <si>
    <r>
      <rPr>
        <sz val="10"/>
        <color theme="1"/>
        <rFont val="ＭＳ ゴシック"/>
        <family val="3"/>
        <charset val="128"/>
      </rPr>
      <t>メニュー</t>
    </r>
    <r>
      <rPr>
        <sz val="10"/>
        <color theme="1"/>
        <rFont val="Arial"/>
        <family val="2"/>
      </rPr>
      <t>J(</t>
    </r>
    <r>
      <rPr>
        <sz val="10"/>
        <color theme="1"/>
        <rFont val="ＭＳ ゴシック"/>
        <family val="3"/>
        <charset val="128"/>
      </rPr>
      <t>残差</t>
    </r>
    <r>
      <rPr>
        <sz val="10"/>
        <color theme="1"/>
        <rFont val="Arial"/>
        <family val="2"/>
      </rPr>
      <t>)</t>
    </r>
  </si>
  <si>
    <t>A0017</t>
  </si>
  <si>
    <r>
      <t>(</t>
    </r>
    <r>
      <rPr>
        <sz val="11"/>
        <color theme="1"/>
        <rFont val="ＭＳ ゴシック"/>
        <family val="3"/>
        <charset val="128"/>
      </rPr>
      <t>株</t>
    </r>
    <r>
      <rPr>
        <sz val="11"/>
        <color theme="1"/>
        <rFont val="Arial"/>
        <family val="2"/>
      </rPr>
      <t>)</t>
    </r>
    <r>
      <rPr>
        <sz val="11"/>
        <color theme="1"/>
        <rFont val="ＭＳ ゴシック"/>
        <family val="3"/>
        <charset val="128"/>
      </rPr>
      <t>Ｓｈａｒｅｄ　Ｅｎｅｒｇｙ</t>
    </r>
  </si>
  <si>
    <t>A0018</t>
  </si>
  <si>
    <r>
      <rPr>
        <sz val="11"/>
        <color theme="1"/>
        <rFont val="ＭＳ ゴシック"/>
        <family val="3"/>
        <charset val="128"/>
      </rPr>
      <t>ネクストパワーやまと</t>
    </r>
    <r>
      <rPr>
        <sz val="11"/>
        <color theme="1"/>
        <rFont val="Arial"/>
        <family val="2"/>
      </rPr>
      <t>(</t>
    </r>
    <r>
      <rPr>
        <sz val="11"/>
        <color theme="1"/>
        <rFont val="ＭＳ ゴシック"/>
        <family val="3"/>
        <charset val="128"/>
      </rPr>
      <t>株</t>
    </r>
    <r>
      <rPr>
        <sz val="11"/>
        <color theme="1"/>
        <rFont val="Arial"/>
        <family val="2"/>
      </rPr>
      <t>)</t>
    </r>
  </si>
  <si>
    <t>A0019</t>
  </si>
  <si>
    <r>
      <rPr>
        <sz val="11"/>
        <color theme="1"/>
        <rFont val="ＭＳ ゴシック"/>
        <family val="3"/>
        <charset val="128"/>
      </rPr>
      <t>日本テクノ</t>
    </r>
    <r>
      <rPr>
        <sz val="11"/>
        <color theme="1"/>
        <rFont val="Arial"/>
        <family val="2"/>
      </rPr>
      <t>(</t>
    </r>
    <r>
      <rPr>
        <sz val="11"/>
        <color theme="1"/>
        <rFont val="ＭＳ ゴシック"/>
        <family val="3"/>
        <charset val="128"/>
      </rPr>
      <t>株</t>
    </r>
    <r>
      <rPr>
        <sz val="11"/>
        <color theme="1"/>
        <rFont val="Arial"/>
        <family val="2"/>
      </rPr>
      <t>)</t>
    </r>
  </si>
  <si>
    <t>A0020</t>
  </si>
  <si>
    <r>
      <rPr>
        <sz val="11"/>
        <color theme="1"/>
        <rFont val="ＭＳ ゴシック"/>
        <family val="3"/>
        <charset val="128"/>
      </rPr>
      <t>中央電力エナジー</t>
    </r>
    <r>
      <rPr>
        <sz val="11"/>
        <color theme="1"/>
        <rFont val="Arial"/>
        <family val="2"/>
      </rPr>
      <t>(</t>
    </r>
    <r>
      <rPr>
        <sz val="11"/>
        <color theme="1"/>
        <rFont val="ＭＳ ゴシック"/>
        <family val="3"/>
        <charset val="128"/>
      </rPr>
      <t>株</t>
    </r>
    <r>
      <rPr>
        <sz val="11"/>
        <color theme="1"/>
        <rFont val="Arial"/>
        <family val="2"/>
      </rPr>
      <t>)</t>
    </r>
  </si>
  <si>
    <t>90.06</t>
  </si>
  <si>
    <t>A0021</t>
  </si>
  <si>
    <r>
      <t>(</t>
    </r>
    <r>
      <rPr>
        <sz val="11"/>
        <color theme="1"/>
        <rFont val="ＭＳ ゴシック"/>
        <family val="3"/>
        <charset val="128"/>
      </rPr>
      <t>株</t>
    </r>
    <r>
      <rPr>
        <sz val="11"/>
        <color theme="1"/>
        <rFont val="Arial"/>
        <family val="2"/>
      </rPr>
      <t>)</t>
    </r>
    <r>
      <rPr>
        <sz val="11"/>
        <color theme="1"/>
        <rFont val="ＭＳ ゴシック"/>
        <family val="3"/>
        <charset val="128"/>
      </rPr>
      <t>Ｌｏｏｏｐ</t>
    </r>
  </si>
  <si>
    <t>78.43</t>
  </si>
  <si>
    <r>
      <rPr>
        <sz val="10"/>
        <color theme="1"/>
        <rFont val="ＭＳ ゴシック"/>
        <family val="3"/>
        <charset val="128"/>
      </rPr>
      <t>メニュー</t>
    </r>
    <r>
      <rPr>
        <sz val="10"/>
        <color theme="1"/>
        <rFont val="Arial"/>
        <family val="2"/>
      </rPr>
      <t>F(</t>
    </r>
    <r>
      <rPr>
        <sz val="10"/>
        <color theme="1"/>
        <rFont val="ＭＳ ゴシック"/>
        <family val="3"/>
        <charset val="128"/>
      </rPr>
      <t>残差</t>
    </r>
    <r>
      <rPr>
        <sz val="10"/>
        <color theme="1"/>
        <rFont val="Arial"/>
        <family val="2"/>
      </rPr>
      <t>)</t>
    </r>
  </si>
  <si>
    <t>A0023</t>
  </si>
  <si>
    <r>
      <t>(</t>
    </r>
    <r>
      <rPr>
        <sz val="11"/>
        <color theme="1"/>
        <rFont val="ＭＳ ゴシック"/>
        <family val="3"/>
        <charset val="128"/>
      </rPr>
      <t>株</t>
    </r>
    <r>
      <rPr>
        <sz val="11"/>
        <color theme="1"/>
        <rFont val="Arial"/>
        <family val="2"/>
      </rPr>
      <t>)</t>
    </r>
    <r>
      <rPr>
        <sz val="11"/>
        <color theme="1"/>
        <rFont val="ＭＳ ゴシック"/>
        <family val="3"/>
        <charset val="128"/>
      </rPr>
      <t>ナンワエナジー</t>
    </r>
  </si>
  <si>
    <t>A0024</t>
  </si>
  <si>
    <r>
      <rPr>
        <sz val="11"/>
        <color theme="1"/>
        <rFont val="ＭＳ ゴシック"/>
        <family val="3"/>
        <charset val="128"/>
      </rPr>
      <t>静岡ガス＆パワー</t>
    </r>
    <r>
      <rPr>
        <sz val="11"/>
        <color theme="1"/>
        <rFont val="Arial"/>
        <family val="2"/>
      </rPr>
      <t>(</t>
    </r>
    <r>
      <rPr>
        <sz val="11"/>
        <color theme="1"/>
        <rFont val="ＭＳ ゴシック"/>
        <family val="3"/>
        <charset val="128"/>
      </rPr>
      <t>株</t>
    </r>
    <r>
      <rPr>
        <sz val="11"/>
        <color theme="1"/>
        <rFont val="Arial"/>
        <family val="2"/>
      </rPr>
      <t>)</t>
    </r>
  </si>
  <si>
    <t>99.81</t>
  </si>
  <si>
    <t>A0025</t>
  </si>
  <si>
    <r>
      <rPr>
        <sz val="11"/>
        <color theme="1"/>
        <rFont val="ＭＳ ゴシック"/>
        <family val="3"/>
        <charset val="128"/>
      </rPr>
      <t>荏原環境プラント</t>
    </r>
    <r>
      <rPr>
        <sz val="11"/>
        <color theme="1"/>
        <rFont val="Arial"/>
        <family val="2"/>
      </rPr>
      <t>(</t>
    </r>
    <r>
      <rPr>
        <sz val="11"/>
        <color theme="1"/>
        <rFont val="ＭＳ ゴシック"/>
        <family val="3"/>
        <charset val="128"/>
      </rPr>
      <t>株</t>
    </r>
    <r>
      <rPr>
        <sz val="11"/>
        <color theme="1"/>
        <rFont val="Arial"/>
        <family val="2"/>
      </rPr>
      <t>)</t>
    </r>
  </si>
  <si>
    <t>96.84</t>
  </si>
  <si>
    <r>
      <rPr>
        <sz val="10"/>
        <color rgb="FF000000"/>
        <rFont val="ＭＳ ゴシック"/>
        <family val="3"/>
        <charset val="128"/>
      </rPr>
      <t>メニュー</t>
    </r>
    <r>
      <rPr>
        <sz val="10"/>
        <color rgb="FF000000"/>
        <rFont val="Arial"/>
        <family val="2"/>
      </rPr>
      <t>I</t>
    </r>
  </si>
  <si>
    <r>
      <rPr>
        <sz val="10"/>
        <color theme="1"/>
        <rFont val="ＭＳ ゴシック"/>
        <family val="3"/>
        <charset val="128"/>
      </rPr>
      <t>メニュー</t>
    </r>
    <r>
      <rPr>
        <sz val="10"/>
        <color theme="1"/>
        <rFont val="Arial"/>
        <family val="2"/>
      </rPr>
      <t>J</t>
    </r>
  </si>
  <si>
    <r>
      <rPr>
        <sz val="10"/>
        <color theme="1"/>
        <rFont val="ＭＳ ゴシック"/>
        <family val="3"/>
        <charset val="128"/>
      </rPr>
      <t>メニュー</t>
    </r>
    <r>
      <rPr>
        <sz val="10"/>
        <color theme="1"/>
        <rFont val="Arial"/>
        <family val="2"/>
      </rPr>
      <t>K</t>
    </r>
  </si>
  <si>
    <r>
      <rPr>
        <sz val="10"/>
        <color theme="1"/>
        <rFont val="ＭＳ ゴシック"/>
        <family val="3"/>
        <charset val="128"/>
      </rPr>
      <t>メニュー</t>
    </r>
    <r>
      <rPr>
        <sz val="10"/>
        <color theme="1"/>
        <rFont val="Arial"/>
        <family val="2"/>
      </rPr>
      <t>L</t>
    </r>
  </si>
  <si>
    <r>
      <rPr>
        <sz val="10"/>
        <color theme="1"/>
        <rFont val="ＭＳ ゴシック"/>
        <family val="3"/>
        <charset val="128"/>
      </rPr>
      <t>メニュー</t>
    </r>
    <r>
      <rPr>
        <sz val="10"/>
        <color theme="1"/>
        <rFont val="Arial"/>
        <family val="2"/>
      </rPr>
      <t>M</t>
    </r>
  </si>
  <si>
    <r>
      <rPr>
        <sz val="10"/>
        <color theme="1"/>
        <rFont val="ＭＳ ゴシック"/>
        <family val="3"/>
        <charset val="128"/>
      </rPr>
      <t>メニュー</t>
    </r>
    <r>
      <rPr>
        <sz val="10"/>
        <color theme="1"/>
        <rFont val="Arial"/>
        <family val="2"/>
      </rPr>
      <t>N(</t>
    </r>
    <r>
      <rPr>
        <sz val="10"/>
        <color theme="1"/>
        <rFont val="ＭＳ ゴシック"/>
        <family val="3"/>
        <charset val="128"/>
      </rPr>
      <t>残差</t>
    </r>
    <r>
      <rPr>
        <sz val="10"/>
        <color theme="1"/>
        <rFont val="Arial"/>
        <family val="2"/>
      </rPr>
      <t>)</t>
    </r>
    <rPh sb="6" eb="8">
      <t>ザンサ</t>
    </rPh>
    <phoneticPr fontId="24"/>
  </si>
  <si>
    <t>A0026</t>
  </si>
  <si>
    <r>
      <rPr>
        <sz val="11"/>
        <color theme="1"/>
        <rFont val="ＭＳ ゴシック"/>
        <family val="3"/>
        <charset val="128"/>
      </rPr>
      <t>東京エコサービス</t>
    </r>
    <r>
      <rPr>
        <sz val="11"/>
        <color theme="1"/>
        <rFont val="Arial"/>
        <family val="2"/>
      </rPr>
      <t>(</t>
    </r>
    <r>
      <rPr>
        <sz val="11"/>
        <color theme="1"/>
        <rFont val="ＭＳ ゴシック"/>
        <family val="3"/>
        <charset val="128"/>
      </rPr>
      <t>株</t>
    </r>
    <r>
      <rPr>
        <sz val="11"/>
        <color theme="1"/>
        <rFont val="Arial"/>
        <family val="2"/>
      </rPr>
      <t>)</t>
    </r>
  </si>
  <si>
    <t>A0027</t>
  </si>
  <si>
    <r>
      <rPr>
        <sz val="11"/>
        <color theme="1"/>
        <rFont val="ＭＳ ゴシック"/>
        <family val="3"/>
        <charset val="128"/>
      </rPr>
      <t>ダイヤモンドパワー</t>
    </r>
    <r>
      <rPr>
        <sz val="11"/>
        <color theme="1"/>
        <rFont val="Arial"/>
        <family val="2"/>
      </rPr>
      <t>(</t>
    </r>
    <r>
      <rPr>
        <sz val="11"/>
        <color theme="1"/>
        <rFont val="ＭＳ ゴシック"/>
        <family val="3"/>
        <charset val="128"/>
      </rPr>
      <t>株</t>
    </r>
    <r>
      <rPr>
        <sz val="11"/>
        <color theme="1"/>
        <rFont val="Arial"/>
        <family val="2"/>
      </rPr>
      <t>)</t>
    </r>
  </si>
  <si>
    <t>88.39</t>
  </si>
  <si>
    <t>A0028</t>
  </si>
  <si>
    <r>
      <rPr>
        <sz val="11"/>
        <color theme="1"/>
        <rFont val="ＭＳ ゴシック"/>
        <family val="3"/>
        <charset val="128"/>
      </rPr>
      <t>出光グリーンパワー</t>
    </r>
    <r>
      <rPr>
        <sz val="11"/>
        <color theme="1"/>
        <rFont val="Arial"/>
        <family val="2"/>
      </rPr>
      <t>(</t>
    </r>
    <r>
      <rPr>
        <sz val="11"/>
        <color theme="1"/>
        <rFont val="ＭＳ ゴシック"/>
        <family val="3"/>
        <charset val="128"/>
      </rPr>
      <t>株</t>
    </r>
    <r>
      <rPr>
        <sz val="11"/>
        <color theme="1"/>
        <rFont val="Arial"/>
        <family val="2"/>
      </rPr>
      <t>)</t>
    </r>
  </si>
  <si>
    <r>
      <rPr>
        <sz val="10"/>
        <color theme="1"/>
        <rFont val="ＭＳ ゴシック"/>
        <family val="3"/>
        <charset val="128"/>
      </rPr>
      <t>メニュー</t>
    </r>
    <r>
      <rPr>
        <sz val="10"/>
        <color theme="1"/>
        <rFont val="Arial"/>
        <family val="2"/>
      </rPr>
      <t>D(</t>
    </r>
    <r>
      <rPr>
        <sz val="10"/>
        <color theme="1"/>
        <rFont val="ＭＳ ゴシック"/>
        <family val="3"/>
        <charset val="128"/>
      </rPr>
      <t>残差</t>
    </r>
    <r>
      <rPr>
        <sz val="10"/>
        <color theme="1"/>
        <rFont val="Arial"/>
        <family val="2"/>
      </rPr>
      <t>)</t>
    </r>
  </si>
  <si>
    <t>A0031</t>
  </si>
  <si>
    <r>
      <t>(</t>
    </r>
    <r>
      <rPr>
        <sz val="11"/>
        <color theme="1"/>
        <rFont val="ＭＳ ゴシック"/>
        <family val="3"/>
        <charset val="128"/>
      </rPr>
      <t>株</t>
    </r>
    <r>
      <rPr>
        <sz val="11"/>
        <color theme="1"/>
        <rFont val="Arial"/>
        <family val="2"/>
      </rPr>
      <t>)</t>
    </r>
    <r>
      <rPr>
        <sz val="11"/>
        <color theme="1"/>
        <rFont val="ＭＳ ゴシック"/>
        <family val="3"/>
        <charset val="128"/>
      </rPr>
      <t>新出光</t>
    </r>
  </si>
  <si>
    <t>99.90</t>
  </si>
  <si>
    <r>
      <rPr>
        <sz val="10"/>
        <color rgb="FF000000"/>
        <rFont val="ＭＳ ゴシック"/>
        <family val="3"/>
        <charset val="128"/>
      </rPr>
      <t>メニュー</t>
    </r>
    <r>
      <rPr>
        <sz val="10"/>
        <color rgb="FF000000"/>
        <rFont val="Arial"/>
        <family val="2"/>
      </rPr>
      <t>D</t>
    </r>
  </si>
  <si>
    <r>
      <rPr>
        <sz val="10"/>
        <color rgb="FF000000"/>
        <rFont val="ＭＳ ゴシック"/>
        <family val="3"/>
        <charset val="128"/>
      </rPr>
      <t>メニュー</t>
    </r>
    <r>
      <rPr>
        <sz val="10"/>
        <color rgb="FF000000"/>
        <rFont val="Arial"/>
        <family val="2"/>
      </rPr>
      <t>E</t>
    </r>
  </si>
  <si>
    <r>
      <rPr>
        <sz val="10"/>
        <color rgb="FF000000"/>
        <rFont val="ＭＳ ゴシック"/>
        <family val="3"/>
        <charset val="128"/>
      </rPr>
      <t>メニュー</t>
    </r>
    <r>
      <rPr>
        <sz val="10"/>
        <color rgb="FF000000"/>
        <rFont val="Arial"/>
        <family val="2"/>
      </rPr>
      <t>F</t>
    </r>
  </si>
  <si>
    <r>
      <rPr>
        <sz val="10"/>
        <color rgb="FF000000"/>
        <rFont val="ＭＳ ゴシック"/>
        <family val="3"/>
        <charset val="128"/>
      </rPr>
      <t>メニュー</t>
    </r>
    <r>
      <rPr>
        <sz val="10"/>
        <color rgb="FF000000"/>
        <rFont val="Arial"/>
        <family val="2"/>
      </rPr>
      <t>G</t>
    </r>
  </si>
  <si>
    <r>
      <rPr>
        <sz val="10"/>
        <color rgb="FF000000"/>
        <rFont val="ＭＳ ゴシック"/>
        <family val="3"/>
        <charset val="128"/>
      </rPr>
      <t>メニュー</t>
    </r>
    <r>
      <rPr>
        <sz val="10"/>
        <color rgb="FF000000"/>
        <rFont val="Arial"/>
        <family val="2"/>
      </rPr>
      <t>H</t>
    </r>
  </si>
  <si>
    <r>
      <rPr>
        <sz val="10"/>
        <color rgb="FF000000"/>
        <rFont val="ＭＳ ゴシック"/>
        <family val="3"/>
        <charset val="128"/>
      </rPr>
      <t>メニュー</t>
    </r>
    <r>
      <rPr>
        <sz val="10"/>
        <color rgb="FF000000"/>
        <rFont val="Arial"/>
        <family val="2"/>
      </rPr>
      <t>I(</t>
    </r>
    <r>
      <rPr>
        <sz val="10"/>
        <color rgb="FF000000"/>
        <rFont val="ＭＳ ゴシック"/>
        <family val="3"/>
        <charset val="128"/>
      </rPr>
      <t>残差</t>
    </r>
    <r>
      <rPr>
        <sz val="10"/>
        <color rgb="FF000000"/>
        <rFont val="Arial"/>
        <family val="2"/>
      </rPr>
      <t>)</t>
    </r>
    <phoneticPr fontId="3"/>
  </si>
  <si>
    <t>A0032</t>
  </si>
  <si>
    <r>
      <rPr>
        <sz val="11"/>
        <color theme="1"/>
        <rFont val="ＭＳ ゴシック"/>
        <family val="3"/>
        <charset val="128"/>
      </rPr>
      <t>セントラル石油瓦斯</t>
    </r>
    <r>
      <rPr>
        <sz val="11"/>
        <color theme="1"/>
        <rFont val="Arial"/>
        <family val="2"/>
      </rPr>
      <t>(</t>
    </r>
    <r>
      <rPr>
        <sz val="11"/>
        <color theme="1"/>
        <rFont val="ＭＳ ゴシック"/>
        <family val="3"/>
        <charset val="128"/>
      </rPr>
      <t>株</t>
    </r>
    <r>
      <rPr>
        <sz val="11"/>
        <color theme="1"/>
        <rFont val="Arial"/>
        <family val="2"/>
      </rPr>
      <t>)</t>
    </r>
  </si>
  <si>
    <t>A0034</t>
  </si>
  <si>
    <r>
      <rPr>
        <sz val="11"/>
        <color theme="1"/>
        <rFont val="ＭＳ ゴシック"/>
        <family val="3"/>
        <charset val="128"/>
      </rPr>
      <t>一般財団法人泉佐野電力　　</t>
    </r>
  </si>
  <si>
    <t>A0035</t>
  </si>
  <si>
    <r>
      <rPr>
        <sz val="11"/>
        <color theme="1"/>
        <rFont val="ＭＳ ゴシック"/>
        <family val="3"/>
        <charset val="128"/>
      </rPr>
      <t>コスモエネルギーソリューションズ</t>
    </r>
    <r>
      <rPr>
        <sz val="11"/>
        <color theme="1"/>
        <rFont val="Arial"/>
        <family val="2"/>
      </rPr>
      <t>(</t>
    </r>
    <r>
      <rPr>
        <sz val="11"/>
        <color theme="1"/>
        <rFont val="ＭＳ ゴシック"/>
        <family val="3"/>
        <charset val="128"/>
      </rPr>
      <t>株</t>
    </r>
    <r>
      <rPr>
        <sz val="11"/>
        <color theme="1"/>
        <rFont val="Arial"/>
        <family val="2"/>
      </rPr>
      <t>)</t>
    </r>
  </si>
  <si>
    <t>75.76</t>
  </si>
  <si>
    <t>A0036</t>
  </si>
  <si>
    <r>
      <t>(</t>
    </r>
    <r>
      <rPr>
        <sz val="11"/>
        <color theme="1"/>
        <rFont val="ＭＳ ゴシック"/>
        <family val="3"/>
        <charset val="128"/>
      </rPr>
      <t>株</t>
    </r>
    <r>
      <rPr>
        <sz val="11"/>
        <color theme="1"/>
        <rFont val="Arial"/>
        <family val="2"/>
      </rPr>
      <t>)</t>
    </r>
    <r>
      <rPr>
        <sz val="11"/>
        <color theme="1"/>
        <rFont val="ＭＳ ゴシック"/>
        <family val="3"/>
        <charset val="128"/>
      </rPr>
      <t>グリーンサークル</t>
    </r>
  </si>
  <si>
    <t>A0037</t>
  </si>
  <si>
    <r>
      <t>(</t>
    </r>
    <r>
      <rPr>
        <sz val="11"/>
        <color theme="1"/>
        <rFont val="ＭＳ ゴシック"/>
        <family val="3"/>
        <charset val="128"/>
      </rPr>
      <t>株</t>
    </r>
    <r>
      <rPr>
        <sz val="11"/>
        <color theme="1"/>
        <rFont val="Arial"/>
        <family val="2"/>
      </rPr>
      <t>)</t>
    </r>
    <r>
      <rPr>
        <sz val="11"/>
        <color theme="1"/>
        <rFont val="ＭＳ ゴシック"/>
        <family val="3"/>
        <charset val="128"/>
      </rPr>
      <t>ウエスト電力</t>
    </r>
  </si>
  <si>
    <t>A0039</t>
  </si>
  <si>
    <r>
      <rPr>
        <sz val="11"/>
        <color theme="1"/>
        <rFont val="ＭＳ ゴシック"/>
        <family val="3"/>
        <charset val="128"/>
      </rPr>
      <t>北海道瓦斯</t>
    </r>
    <r>
      <rPr>
        <sz val="11"/>
        <color theme="1"/>
        <rFont val="Arial"/>
        <family val="2"/>
      </rPr>
      <t>(</t>
    </r>
    <r>
      <rPr>
        <sz val="11"/>
        <color theme="1"/>
        <rFont val="ＭＳ ゴシック"/>
        <family val="3"/>
        <charset val="128"/>
      </rPr>
      <t>株</t>
    </r>
    <r>
      <rPr>
        <sz val="11"/>
        <color theme="1"/>
        <rFont val="Arial"/>
        <family val="2"/>
      </rPr>
      <t>)</t>
    </r>
  </si>
  <si>
    <t>A0042</t>
  </si>
  <si>
    <r>
      <rPr>
        <sz val="11"/>
        <color theme="1"/>
        <rFont val="ＭＳ ゴシック"/>
        <family val="3"/>
        <charset val="128"/>
      </rPr>
      <t>新エネルギー開発</t>
    </r>
    <r>
      <rPr>
        <sz val="11"/>
        <color theme="1"/>
        <rFont val="Arial"/>
        <family val="2"/>
      </rPr>
      <t>(</t>
    </r>
    <r>
      <rPr>
        <sz val="11"/>
        <color theme="1"/>
        <rFont val="ＭＳ ゴシック"/>
        <family val="3"/>
        <charset val="128"/>
      </rPr>
      <t>株</t>
    </r>
    <r>
      <rPr>
        <sz val="11"/>
        <color theme="1"/>
        <rFont val="Arial"/>
        <family val="2"/>
      </rPr>
      <t>)</t>
    </r>
  </si>
  <si>
    <t>A0043</t>
  </si>
  <si>
    <r>
      <rPr>
        <sz val="11"/>
        <color theme="1"/>
        <rFont val="ＭＳ ゴシック"/>
        <family val="3"/>
        <charset val="128"/>
      </rPr>
      <t>伊藤忠エネクス</t>
    </r>
    <r>
      <rPr>
        <sz val="11"/>
        <color theme="1"/>
        <rFont val="Arial"/>
        <family val="2"/>
      </rPr>
      <t>(</t>
    </r>
    <r>
      <rPr>
        <sz val="11"/>
        <color theme="1"/>
        <rFont val="ＭＳ ゴシック"/>
        <family val="3"/>
        <charset val="128"/>
      </rPr>
      <t>株</t>
    </r>
    <r>
      <rPr>
        <sz val="11"/>
        <color theme="1"/>
        <rFont val="Arial"/>
        <family val="2"/>
      </rPr>
      <t>)</t>
    </r>
  </si>
  <si>
    <r>
      <rPr>
        <sz val="10"/>
        <color theme="1"/>
        <rFont val="ＭＳ ゴシック"/>
        <family val="3"/>
        <charset val="128"/>
      </rPr>
      <t>メニュー</t>
    </r>
    <r>
      <rPr>
        <sz val="10"/>
        <color theme="1"/>
        <rFont val="Arial"/>
        <family val="2"/>
      </rPr>
      <t>C(</t>
    </r>
    <r>
      <rPr>
        <sz val="10"/>
        <color theme="1"/>
        <rFont val="ＭＳ ゴシック"/>
        <family val="3"/>
        <charset val="128"/>
      </rPr>
      <t>残差</t>
    </r>
    <r>
      <rPr>
        <sz val="10"/>
        <color theme="1"/>
        <rFont val="Arial"/>
        <family val="2"/>
      </rPr>
      <t>)</t>
    </r>
    <rPh sb="6" eb="8">
      <t>ザンサ</t>
    </rPh>
    <phoneticPr fontId="24"/>
  </si>
  <si>
    <r>
      <t>0.000470</t>
    </r>
    <r>
      <rPr>
        <sz val="11"/>
        <color theme="1"/>
        <rFont val="ＭＳ ゴシック"/>
        <family val="3"/>
        <charset val="128"/>
      </rPr>
      <t>※</t>
    </r>
  </si>
  <si>
    <t>A0045</t>
  </si>
  <si>
    <r>
      <t>(</t>
    </r>
    <r>
      <rPr>
        <sz val="11"/>
        <color theme="1"/>
        <rFont val="ＭＳ ゴシック"/>
        <family val="3"/>
        <charset val="128"/>
      </rPr>
      <t>株</t>
    </r>
    <r>
      <rPr>
        <sz val="11"/>
        <color theme="1"/>
        <rFont val="Arial"/>
        <family val="2"/>
      </rPr>
      <t>)</t>
    </r>
    <r>
      <rPr>
        <sz val="11"/>
        <color theme="1"/>
        <rFont val="ＭＳ ゴシック"/>
        <family val="3"/>
        <charset val="128"/>
      </rPr>
      <t>Ｖ－Ｐｏｗｅｒ</t>
    </r>
  </si>
  <si>
    <r>
      <rPr>
        <sz val="10"/>
        <color rgb="FF000000"/>
        <rFont val="ＭＳ ゴシック"/>
        <family val="3"/>
        <charset val="128"/>
      </rPr>
      <t>メニュー</t>
    </r>
    <r>
      <rPr>
        <sz val="10"/>
        <color rgb="FF000000"/>
        <rFont val="Arial"/>
        <family val="2"/>
      </rPr>
      <t>C(</t>
    </r>
    <r>
      <rPr>
        <sz val="10"/>
        <color rgb="FF000000"/>
        <rFont val="ＭＳ ゴシック"/>
        <family val="3"/>
        <charset val="128"/>
      </rPr>
      <t>残差</t>
    </r>
    <r>
      <rPr>
        <sz val="10"/>
        <color rgb="FF000000"/>
        <rFont val="Arial"/>
        <family val="2"/>
      </rPr>
      <t>)</t>
    </r>
  </si>
  <si>
    <t>A0046</t>
  </si>
  <si>
    <r>
      <rPr>
        <sz val="11"/>
        <color theme="1"/>
        <rFont val="ＭＳ ゴシック"/>
        <family val="3"/>
        <charset val="128"/>
      </rPr>
      <t>大和エネルギー</t>
    </r>
    <r>
      <rPr>
        <sz val="11"/>
        <color theme="1"/>
        <rFont val="Arial"/>
        <family val="2"/>
      </rPr>
      <t>(</t>
    </r>
    <r>
      <rPr>
        <sz val="11"/>
        <color theme="1"/>
        <rFont val="ＭＳ ゴシック"/>
        <family val="3"/>
        <charset val="128"/>
      </rPr>
      <t>株</t>
    </r>
    <r>
      <rPr>
        <sz val="11"/>
        <color theme="1"/>
        <rFont val="Arial"/>
        <family val="2"/>
      </rPr>
      <t>)</t>
    </r>
  </si>
  <si>
    <t>A0048</t>
  </si>
  <si>
    <r>
      <rPr>
        <sz val="11"/>
        <color theme="1"/>
        <rFont val="ＭＳ ゴシック"/>
        <family val="3"/>
        <charset val="128"/>
      </rPr>
      <t>大阪瓦斯</t>
    </r>
    <r>
      <rPr>
        <sz val="11"/>
        <color theme="1"/>
        <rFont val="Arial"/>
        <family val="2"/>
      </rPr>
      <t>(</t>
    </r>
    <r>
      <rPr>
        <sz val="11"/>
        <color theme="1"/>
        <rFont val="ＭＳ ゴシック"/>
        <family val="3"/>
        <charset val="128"/>
      </rPr>
      <t>株</t>
    </r>
    <r>
      <rPr>
        <sz val="11"/>
        <color theme="1"/>
        <rFont val="Arial"/>
        <family val="2"/>
      </rPr>
      <t>)</t>
    </r>
  </si>
  <si>
    <t>A0049</t>
  </si>
  <si>
    <r>
      <rPr>
        <sz val="11"/>
        <color theme="1"/>
        <rFont val="ＭＳ ゴシック"/>
        <family val="3"/>
        <charset val="128"/>
      </rPr>
      <t>エフビットコミュニケーションズ</t>
    </r>
    <r>
      <rPr>
        <sz val="11"/>
        <color theme="1"/>
        <rFont val="Arial"/>
        <family val="2"/>
      </rPr>
      <t>(</t>
    </r>
    <r>
      <rPr>
        <sz val="11"/>
        <color theme="1"/>
        <rFont val="ＭＳ ゴシック"/>
        <family val="3"/>
        <charset val="128"/>
      </rPr>
      <t>株</t>
    </r>
    <r>
      <rPr>
        <sz val="11"/>
        <color theme="1"/>
        <rFont val="Arial"/>
        <family val="2"/>
      </rPr>
      <t>)</t>
    </r>
    <r>
      <rPr>
        <sz val="11"/>
        <color theme="1"/>
        <rFont val="ＭＳ ゴシック"/>
        <family val="3"/>
        <charset val="128"/>
      </rPr>
      <t>　</t>
    </r>
  </si>
  <si>
    <t>99.08</t>
  </si>
  <si>
    <t>A0050</t>
  </si>
  <si>
    <r>
      <rPr>
        <sz val="11"/>
        <color theme="1"/>
        <rFont val="ＭＳ ゴシック"/>
        <family val="3"/>
        <charset val="128"/>
      </rPr>
      <t>ＥＮＥＯＳ</t>
    </r>
    <r>
      <rPr>
        <sz val="11"/>
        <color theme="1"/>
        <rFont val="Arial"/>
        <family val="2"/>
      </rPr>
      <t>(</t>
    </r>
    <r>
      <rPr>
        <sz val="11"/>
        <color theme="1"/>
        <rFont val="ＭＳ ゴシック"/>
        <family val="3"/>
        <charset val="128"/>
      </rPr>
      <t>株</t>
    </r>
    <r>
      <rPr>
        <sz val="11"/>
        <color theme="1"/>
        <rFont val="Arial"/>
        <family val="2"/>
      </rPr>
      <t>)</t>
    </r>
  </si>
  <si>
    <t>99.02</t>
  </si>
  <si>
    <t>A0051</t>
  </si>
  <si>
    <r>
      <rPr>
        <sz val="11"/>
        <color theme="1"/>
        <rFont val="ＭＳ ゴシック"/>
        <family val="3"/>
        <charset val="128"/>
      </rPr>
      <t>真庭バイオエネルギー</t>
    </r>
    <r>
      <rPr>
        <sz val="11"/>
        <color theme="1"/>
        <rFont val="Arial"/>
        <family val="2"/>
      </rPr>
      <t>(</t>
    </r>
    <r>
      <rPr>
        <sz val="11"/>
        <color theme="1"/>
        <rFont val="ＭＳ ゴシック"/>
        <family val="3"/>
        <charset val="128"/>
      </rPr>
      <t>株</t>
    </r>
    <r>
      <rPr>
        <sz val="11"/>
        <color theme="1"/>
        <rFont val="Arial"/>
        <family val="2"/>
      </rPr>
      <t>)</t>
    </r>
  </si>
  <si>
    <t>A0052</t>
  </si>
  <si>
    <r>
      <rPr>
        <sz val="11"/>
        <color theme="1"/>
        <rFont val="ＭＳ ゴシック"/>
        <family val="3"/>
        <charset val="128"/>
      </rPr>
      <t>三井物産</t>
    </r>
    <r>
      <rPr>
        <sz val="11"/>
        <color theme="1"/>
        <rFont val="Arial"/>
        <family val="2"/>
      </rPr>
      <t>(</t>
    </r>
    <r>
      <rPr>
        <sz val="11"/>
        <color theme="1"/>
        <rFont val="ＭＳ ゴシック"/>
        <family val="3"/>
        <charset val="128"/>
      </rPr>
      <t>株</t>
    </r>
    <r>
      <rPr>
        <sz val="11"/>
        <color theme="1"/>
        <rFont val="Arial"/>
        <family val="2"/>
      </rPr>
      <t>)</t>
    </r>
  </si>
  <si>
    <t>A0053</t>
  </si>
  <si>
    <r>
      <rPr>
        <sz val="11"/>
        <color theme="1"/>
        <rFont val="ＭＳ ゴシック"/>
        <family val="3"/>
        <charset val="128"/>
      </rPr>
      <t>オリックス</t>
    </r>
    <r>
      <rPr>
        <sz val="11"/>
        <color theme="1"/>
        <rFont val="Arial"/>
        <family val="2"/>
      </rPr>
      <t>(</t>
    </r>
    <r>
      <rPr>
        <sz val="11"/>
        <color theme="1"/>
        <rFont val="ＭＳ ゴシック"/>
        <family val="3"/>
        <charset val="128"/>
      </rPr>
      <t>株</t>
    </r>
    <r>
      <rPr>
        <sz val="11"/>
        <color theme="1"/>
        <rFont val="Arial"/>
        <family val="2"/>
      </rPr>
      <t>)</t>
    </r>
  </si>
  <si>
    <t>A0054</t>
  </si>
  <si>
    <r>
      <t>(</t>
    </r>
    <r>
      <rPr>
        <sz val="11"/>
        <color theme="1"/>
        <rFont val="ＭＳ ゴシック"/>
        <family val="3"/>
        <charset val="128"/>
      </rPr>
      <t>株</t>
    </r>
    <r>
      <rPr>
        <sz val="11"/>
        <color theme="1"/>
        <rFont val="Arial"/>
        <family val="2"/>
      </rPr>
      <t>)</t>
    </r>
    <r>
      <rPr>
        <sz val="11"/>
        <color theme="1"/>
        <rFont val="ＭＳ ゴシック"/>
        <family val="3"/>
        <charset val="128"/>
      </rPr>
      <t>エネサンス関東</t>
    </r>
  </si>
  <si>
    <t>A0055</t>
  </si>
  <si>
    <r>
      <t>(</t>
    </r>
    <r>
      <rPr>
        <sz val="11"/>
        <color theme="1"/>
        <rFont val="ＭＳ ゴシック"/>
        <family val="3"/>
        <charset val="128"/>
      </rPr>
      <t>株</t>
    </r>
    <r>
      <rPr>
        <sz val="11"/>
        <color theme="1"/>
        <rFont val="Arial"/>
        <family val="2"/>
      </rPr>
      <t>)</t>
    </r>
    <r>
      <rPr>
        <sz val="11"/>
        <color theme="1"/>
        <rFont val="ＭＳ ゴシック"/>
        <family val="3"/>
        <charset val="128"/>
      </rPr>
      <t>ＵＰＤＡＴＥＲ</t>
    </r>
  </si>
  <si>
    <t>A0056</t>
  </si>
  <si>
    <r>
      <rPr>
        <sz val="11"/>
        <color theme="1"/>
        <rFont val="ＭＳ ゴシック"/>
        <family val="3"/>
        <charset val="128"/>
      </rPr>
      <t>シン・エナジー</t>
    </r>
    <r>
      <rPr>
        <sz val="11"/>
        <color theme="1"/>
        <rFont val="Arial"/>
        <family val="2"/>
      </rPr>
      <t>(</t>
    </r>
    <r>
      <rPr>
        <sz val="11"/>
        <color theme="1"/>
        <rFont val="ＭＳ ゴシック"/>
        <family val="3"/>
        <charset val="128"/>
      </rPr>
      <t>株</t>
    </r>
    <r>
      <rPr>
        <sz val="11"/>
        <color theme="1"/>
        <rFont val="Arial"/>
        <family val="2"/>
      </rPr>
      <t>)</t>
    </r>
  </si>
  <si>
    <r>
      <rPr>
        <sz val="10"/>
        <color theme="1"/>
        <rFont val="ＭＳ ゴシック"/>
        <family val="3"/>
        <charset val="128"/>
      </rPr>
      <t>メニュー</t>
    </r>
    <r>
      <rPr>
        <sz val="10"/>
        <color theme="1"/>
        <rFont val="Arial"/>
        <family val="2"/>
      </rPr>
      <t>D(</t>
    </r>
    <r>
      <rPr>
        <sz val="10"/>
        <color theme="1"/>
        <rFont val="ＭＳ ゴシック"/>
        <family val="3"/>
        <charset val="128"/>
      </rPr>
      <t>残差</t>
    </r>
    <r>
      <rPr>
        <sz val="10"/>
        <color theme="1"/>
        <rFont val="Arial"/>
        <family val="2"/>
      </rPr>
      <t>)</t>
    </r>
    <rPh sb="6" eb="8">
      <t>ザンサ</t>
    </rPh>
    <phoneticPr fontId="3"/>
  </si>
  <si>
    <t>A0057</t>
  </si>
  <si>
    <r>
      <t>(</t>
    </r>
    <r>
      <rPr>
        <sz val="11"/>
        <color theme="1"/>
        <rFont val="ＭＳ ゴシック"/>
        <family val="3"/>
        <charset val="128"/>
      </rPr>
      <t>株</t>
    </r>
    <r>
      <rPr>
        <sz val="11"/>
        <color theme="1"/>
        <rFont val="Arial"/>
        <family val="2"/>
      </rPr>
      <t>)</t>
    </r>
    <r>
      <rPr>
        <sz val="11"/>
        <color theme="1"/>
        <rFont val="ＭＳ ゴシック"/>
        <family val="3"/>
        <charset val="128"/>
      </rPr>
      <t>サニックス</t>
    </r>
  </si>
  <si>
    <t>41.63</t>
  </si>
  <si>
    <r>
      <rPr>
        <sz val="10"/>
        <color theme="1"/>
        <rFont val="ＭＳ ゴシック"/>
        <family val="3"/>
        <charset val="128"/>
      </rPr>
      <t>メニュー</t>
    </r>
    <r>
      <rPr>
        <sz val="10"/>
        <color theme="1"/>
        <rFont val="Arial"/>
        <family val="2"/>
      </rPr>
      <t>D(</t>
    </r>
    <r>
      <rPr>
        <sz val="10"/>
        <color theme="1"/>
        <rFont val="ＭＳ ゴシック"/>
        <family val="3"/>
        <charset val="128"/>
      </rPr>
      <t>残差</t>
    </r>
    <r>
      <rPr>
        <sz val="10"/>
        <color theme="1"/>
        <rFont val="Arial"/>
        <family val="2"/>
      </rPr>
      <t>)</t>
    </r>
    <phoneticPr fontId="3"/>
  </si>
  <si>
    <t>A0058</t>
  </si>
  <si>
    <r>
      <t>(</t>
    </r>
    <r>
      <rPr>
        <sz val="11"/>
        <color theme="1"/>
        <rFont val="ＭＳ ゴシック"/>
        <family val="3"/>
        <charset val="128"/>
      </rPr>
      <t>株</t>
    </r>
    <r>
      <rPr>
        <sz val="11"/>
        <color theme="1"/>
        <rFont val="Arial"/>
        <family val="2"/>
      </rPr>
      <t>)</t>
    </r>
    <r>
      <rPr>
        <sz val="11"/>
        <color theme="1"/>
        <rFont val="ＭＳ ゴシック"/>
        <family val="3"/>
        <charset val="128"/>
      </rPr>
      <t>コンシェルジュ</t>
    </r>
  </si>
  <si>
    <t>99.17</t>
  </si>
  <si>
    <r>
      <rPr>
        <sz val="11"/>
        <color theme="1"/>
        <rFont val="ＭＳ ゴシック"/>
        <family val="3"/>
        <charset val="128"/>
      </rPr>
      <t>バランシンググループ内の融通受電のため</t>
    </r>
  </si>
  <si>
    <t>A0060</t>
  </si>
  <si>
    <r>
      <t>(</t>
    </r>
    <r>
      <rPr>
        <sz val="11"/>
        <color theme="1"/>
        <rFont val="ＭＳ ゴシック"/>
        <family val="3"/>
        <charset val="128"/>
      </rPr>
      <t>株</t>
    </r>
    <r>
      <rPr>
        <sz val="11"/>
        <color theme="1"/>
        <rFont val="Arial"/>
        <family val="2"/>
      </rPr>
      <t>)</t>
    </r>
    <r>
      <rPr>
        <sz val="11"/>
        <color theme="1"/>
        <rFont val="ＭＳ ゴシック"/>
        <family val="3"/>
        <charset val="128"/>
      </rPr>
      <t>アイ・グリッド・ソリューションズ</t>
    </r>
  </si>
  <si>
    <t>74.80</t>
  </si>
  <si>
    <t>A0061</t>
  </si>
  <si>
    <r>
      <rPr>
        <sz val="11"/>
        <color theme="1"/>
        <rFont val="ＭＳ ゴシック"/>
        <family val="3"/>
        <charset val="128"/>
      </rPr>
      <t>サミットエナジー</t>
    </r>
    <r>
      <rPr>
        <sz val="11"/>
        <color theme="1"/>
        <rFont val="Arial"/>
        <family val="2"/>
      </rPr>
      <t>(</t>
    </r>
    <r>
      <rPr>
        <sz val="11"/>
        <color theme="1"/>
        <rFont val="ＭＳ ゴシック"/>
        <family val="3"/>
        <charset val="128"/>
      </rPr>
      <t>株</t>
    </r>
    <r>
      <rPr>
        <sz val="11"/>
        <color theme="1"/>
        <rFont val="Arial"/>
        <family val="2"/>
      </rPr>
      <t>)</t>
    </r>
  </si>
  <si>
    <t>87.42</t>
  </si>
  <si>
    <t>A0062</t>
  </si>
  <si>
    <r>
      <rPr>
        <sz val="11"/>
        <color theme="1"/>
        <rFont val="ＭＳ ゴシック"/>
        <family val="3"/>
        <charset val="128"/>
      </rPr>
      <t>リコージャパン</t>
    </r>
    <r>
      <rPr>
        <sz val="11"/>
        <color theme="1"/>
        <rFont val="Arial"/>
        <family val="2"/>
      </rPr>
      <t>(</t>
    </r>
    <r>
      <rPr>
        <sz val="11"/>
        <color theme="1"/>
        <rFont val="ＭＳ ゴシック"/>
        <family val="3"/>
        <charset val="128"/>
      </rPr>
      <t>株</t>
    </r>
    <r>
      <rPr>
        <sz val="11"/>
        <color theme="1"/>
        <rFont val="Arial"/>
        <family val="2"/>
      </rPr>
      <t>)</t>
    </r>
  </si>
  <si>
    <t>96.03</t>
  </si>
  <si>
    <r>
      <rPr>
        <sz val="10"/>
        <color theme="1"/>
        <rFont val="ＭＳ ゴシック"/>
        <family val="3"/>
        <charset val="128"/>
      </rPr>
      <t>メニュー</t>
    </r>
    <r>
      <rPr>
        <sz val="10"/>
        <color theme="1"/>
        <rFont val="Arial"/>
        <family val="2"/>
      </rPr>
      <t>F(</t>
    </r>
    <r>
      <rPr>
        <sz val="10"/>
        <color theme="1"/>
        <rFont val="ＭＳ ゴシック"/>
        <family val="3"/>
        <charset val="128"/>
      </rPr>
      <t>残差</t>
    </r>
    <r>
      <rPr>
        <sz val="10"/>
        <color theme="1"/>
        <rFont val="Arial"/>
        <family val="2"/>
      </rPr>
      <t>)</t>
    </r>
    <rPh sb="6" eb="8">
      <t>ザンサ</t>
    </rPh>
    <phoneticPr fontId="24"/>
  </si>
  <si>
    <t>A0063</t>
  </si>
  <si>
    <r>
      <t>(</t>
    </r>
    <r>
      <rPr>
        <sz val="11"/>
        <color theme="1"/>
        <rFont val="ＭＳ ゴシック"/>
        <family val="3"/>
        <charset val="128"/>
      </rPr>
      <t>株</t>
    </r>
    <r>
      <rPr>
        <sz val="11"/>
        <color theme="1"/>
        <rFont val="Arial"/>
        <family val="2"/>
      </rPr>
      <t>)</t>
    </r>
    <r>
      <rPr>
        <sz val="11"/>
        <color theme="1"/>
        <rFont val="ＭＳ ゴシック"/>
        <family val="3"/>
        <charset val="128"/>
      </rPr>
      <t>エネルギア・ソリューション・アンド・サービス</t>
    </r>
  </si>
  <si>
    <t>A0064</t>
  </si>
  <si>
    <r>
      <rPr>
        <sz val="11"/>
        <color theme="1"/>
        <rFont val="ＭＳ ゴシック"/>
        <family val="3"/>
        <charset val="128"/>
      </rPr>
      <t>東京ガス</t>
    </r>
    <r>
      <rPr>
        <sz val="11"/>
        <color theme="1"/>
        <rFont val="Arial"/>
        <family val="2"/>
      </rPr>
      <t>(</t>
    </r>
    <r>
      <rPr>
        <sz val="11"/>
        <color theme="1"/>
        <rFont val="ＭＳ ゴシック"/>
        <family val="3"/>
        <charset val="128"/>
      </rPr>
      <t>株</t>
    </r>
    <r>
      <rPr>
        <sz val="11"/>
        <color theme="1"/>
        <rFont val="Arial"/>
        <family val="2"/>
      </rPr>
      <t>)</t>
    </r>
  </si>
  <si>
    <t>82.80</t>
  </si>
  <si>
    <r>
      <rPr>
        <sz val="10"/>
        <color rgb="FF000000"/>
        <rFont val="ＭＳ ゴシック"/>
        <family val="3"/>
        <charset val="128"/>
      </rPr>
      <t>メニュー</t>
    </r>
    <r>
      <rPr>
        <sz val="10"/>
        <color rgb="FF000000"/>
        <rFont val="Arial"/>
        <family val="2"/>
      </rPr>
      <t>F(</t>
    </r>
    <r>
      <rPr>
        <sz val="10"/>
        <color rgb="FF000000"/>
        <rFont val="ＭＳ ゴシック"/>
        <family val="3"/>
        <charset val="128"/>
      </rPr>
      <t>残差</t>
    </r>
    <r>
      <rPr>
        <sz val="10"/>
        <color rgb="FF000000"/>
        <rFont val="Arial"/>
        <family val="2"/>
      </rPr>
      <t>)</t>
    </r>
  </si>
  <si>
    <t>A0065</t>
  </si>
  <si>
    <r>
      <rPr>
        <sz val="11"/>
        <color theme="1"/>
        <rFont val="ＭＳ ゴシック"/>
        <family val="3"/>
        <charset val="128"/>
      </rPr>
      <t>テス・エンジニアリング</t>
    </r>
    <r>
      <rPr>
        <sz val="11"/>
        <color theme="1"/>
        <rFont val="Arial"/>
        <family val="2"/>
      </rPr>
      <t>(</t>
    </r>
    <r>
      <rPr>
        <sz val="11"/>
        <color theme="1"/>
        <rFont val="ＭＳ ゴシック"/>
        <family val="3"/>
        <charset val="128"/>
      </rPr>
      <t>株</t>
    </r>
    <r>
      <rPr>
        <sz val="11"/>
        <color theme="1"/>
        <rFont val="Arial"/>
        <family val="2"/>
      </rPr>
      <t>)</t>
    </r>
  </si>
  <si>
    <t>A0066</t>
  </si>
  <si>
    <r>
      <rPr>
        <sz val="11"/>
        <color theme="1"/>
        <rFont val="ＭＳ ゴシック"/>
        <family val="3"/>
        <charset val="128"/>
      </rPr>
      <t>青梅ガス</t>
    </r>
    <r>
      <rPr>
        <sz val="11"/>
        <color theme="1"/>
        <rFont val="Arial"/>
        <family val="2"/>
      </rPr>
      <t>(</t>
    </r>
    <r>
      <rPr>
        <sz val="11"/>
        <color theme="1"/>
        <rFont val="ＭＳ ゴシック"/>
        <family val="3"/>
        <charset val="128"/>
      </rPr>
      <t>株</t>
    </r>
    <r>
      <rPr>
        <sz val="11"/>
        <color theme="1"/>
        <rFont val="Arial"/>
        <family val="2"/>
      </rPr>
      <t>)</t>
    </r>
  </si>
  <si>
    <t>A0067</t>
  </si>
  <si>
    <r>
      <t>(</t>
    </r>
    <r>
      <rPr>
        <sz val="11"/>
        <color theme="1"/>
        <rFont val="ＭＳ ゴシック"/>
        <family val="3"/>
        <charset val="128"/>
      </rPr>
      <t>株</t>
    </r>
    <r>
      <rPr>
        <sz val="11"/>
        <color theme="1"/>
        <rFont val="Arial"/>
        <family val="2"/>
      </rPr>
      <t>)</t>
    </r>
    <r>
      <rPr>
        <sz val="11"/>
        <color theme="1"/>
        <rFont val="ＭＳ ゴシック"/>
        <family val="3"/>
        <charset val="128"/>
      </rPr>
      <t>イーネットワークシステムズ</t>
    </r>
  </si>
  <si>
    <r>
      <rPr>
        <sz val="10"/>
        <color theme="1"/>
        <rFont val="ＭＳ ゴシック"/>
        <family val="3"/>
        <charset val="128"/>
      </rPr>
      <t>メニュー</t>
    </r>
    <r>
      <rPr>
        <sz val="10"/>
        <color theme="1"/>
        <rFont val="Arial"/>
        <family val="2"/>
      </rPr>
      <t>E(</t>
    </r>
    <r>
      <rPr>
        <sz val="10"/>
        <color theme="1"/>
        <rFont val="ＭＳ ゴシック"/>
        <family val="3"/>
        <charset val="128"/>
      </rPr>
      <t>残差</t>
    </r>
    <r>
      <rPr>
        <sz val="10"/>
        <color theme="1"/>
        <rFont val="Arial"/>
        <family val="2"/>
      </rPr>
      <t>)</t>
    </r>
  </si>
  <si>
    <t>A0068</t>
  </si>
  <si>
    <r>
      <t>(</t>
    </r>
    <r>
      <rPr>
        <sz val="11"/>
        <color theme="1"/>
        <rFont val="ＭＳ ゴシック"/>
        <family val="3"/>
        <charset val="128"/>
      </rPr>
      <t>株</t>
    </r>
    <r>
      <rPr>
        <sz val="11"/>
        <color theme="1"/>
        <rFont val="Arial"/>
        <family val="2"/>
      </rPr>
      <t>)</t>
    </r>
    <r>
      <rPr>
        <sz val="11"/>
        <color theme="1"/>
        <rFont val="ＭＳ ゴシック"/>
        <family val="3"/>
        <charset val="128"/>
      </rPr>
      <t>エネアーク関東</t>
    </r>
  </si>
  <si>
    <t>28.91</t>
  </si>
  <si>
    <t>A0069</t>
  </si>
  <si>
    <r>
      <t>(</t>
    </r>
    <r>
      <rPr>
        <sz val="11"/>
        <color theme="1"/>
        <rFont val="ＭＳ ゴシック"/>
        <family val="3"/>
        <charset val="128"/>
      </rPr>
      <t>株</t>
    </r>
    <r>
      <rPr>
        <sz val="11"/>
        <color theme="1"/>
        <rFont val="Arial"/>
        <family val="2"/>
      </rPr>
      <t>)</t>
    </r>
    <r>
      <rPr>
        <sz val="11"/>
        <color theme="1"/>
        <rFont val="ＭＳ ゴシック"/>
        <family val="3"/>
        <charset val="128"/>
      </rPr>
      <t>東急パワーサプライ</t>
    </r>
  </si>
  <si>
    <r>
      <rPr>
        <sz val="10"/>
        <color theme="1"/>
        <rFont val="ＭＳ ゴシック"/>
        <family val="3"/>
        <charset val="128"/>
      </rPr>
      <t>メニュー</t>
    </r>
    <r>
      <rPr>
        <sz val="10"/>
        <color theme="1"/>
        <rFont val="Arial"/>
        <family val="2"/>
      </rPr>
      <t>G(</t>
    </r>
    <r>
      <rPr>
        <sz val="10"/>
        <color theme="1"/>
        <rFont val="ＭＳ ゴシック"/>
        <family val="3"/>
        <charset val="128"/>
      </rPr>
      <t>残差</t>
    </r>
    <r>
      <rPr>
        <sz val="10"/>
        <color theme="1"/>
        <rFont val="Arial"/>
        <family val="2"/>
      </rPr>
      <t>)</t>
    </r>
  </si>
  <si>
    <t>A0070</t>
  </si>
  <si>
    <r>
      <rPr>
        <sz val="11"/>
        <color theme="1"/>
        <rFont val="ＭＳ ゴシック"/>
        <family val="3"/>
        <charset val="128"/>
      </rPr>
      <t>王子・伊藤忠エネクス電力販売</t>
    </r>
    <r>
      <rPr>
        <sz val="11"/>
        <color theme="1"/>
        <rFont val="Arial"/>
        <family val="2"/>
      </rPr>
      <t>(</t>
    </r>
    <r>
      <rPr>
        <sz val="11"/>
        <color theme="1"/>
        <rFont val="ＭＳ ゴシック"/>
        <family val="3"/>
        <charset val="128"/>
      </rPr>
      <t>株</t>
    </r>
    <r>
      <rPr>
        <sz val="11"/>
        <color theme="1"/>
        <rFont val="Arial"/>
        <family val="2"/>
      </rPr>
      <t>)</t>
    </r>
  </si>
  <si>
    <t>34.57</t>
  </si>
  <si>
    <t>A0071</t>
  </si>
  <si>
    <r>
      <rPr>
        <sz val="11"/>
        <color theme="1"/>
        <rFont val="ＭＳ ゴシック"/>
        <family val="3"/>
        <charset val="128"/>
      </rPr>
      <t>伊藤忠商事</t>
    </r>
    <r>
      <rPr>
        <sz val="11"/>
        <color theme="1"/>
        <rFont val="Arial"/>
        <family val="2"/>
      </rPr>
      <t>(</t>
    </r>
    <r>
      <rPr>
        <sz val="11"/>
        <color theme="1"/>
        <rFont val="ＭＳ ゴシック"/>
        <family val="3"/>
        <charset val="128"/>
      </rPr>
      <t>株</t>
    </r>
    <r>
      <rPr>
        <sz val="11"/>
        <color theme="1"/>
        <rFont val="Arial"/>
        <family val="2"/>
      </rPr>
      <t>)</t>
    </r>
  </si>
  <si>
    <r>
      <t>0.000453</t>
    </r>
    <r>
      <rPr>
        <sz val="11"/>
        <color theme="1"/>
        <rFont val="ＭＳ ゴシック"/>
        <family val="3"/>
        <charset val="128"/>
      </rPr>
      <t>※</t>
    </r>
  </si>
  <si>
    <t>A0072</t>
  </si>
  <si>
    <r>
      <t>(</t>
    </r>
    <r>
      <rPr>
        <sz val="11"/>
        <color theme="1"/>
        <rFont val="ＭＳ ゴシック"/>
        <family val="3"/>
        <charset val="128"/>
      </rPr>
      <t>株</t>
    </r>
    <r>
      <rPr>
        <sz val="11"/>
        <color theme="1"/>
        <rFont val="Arial"/>
        <family val="2"/>
      </rPr>
      <t>)</t>
    </r>
    <r>
      <rPr>
        <sz val="11"/>
        <color theme="1"/>
        <rFont val="ＭＳ ゴシック"/>
        <family val="3"/>
        <charset val="128"/>
      </rPr>
      <t>エコスタイル</t>
    </r>
  </si>
  <si>
    <t>A0073</t>
  </si>
  <si>
    <r>
      <rPr>
        <sz val="11"/>
        <color theme="1"/>
        <rFont val="ＭＳ ゴシック"/>
        <family val="3"/>
        <charset val="128"/>
      </rPr>
      <t>入間ガス</t>
    </r>
    <r>
      <rPr>
        <sz val="11"/>
        <color theme="1"/>
        <rFont val="Arial"/>
        <family val="2"/>
      </rPr>
      <t>(</t>
    </r>
    <r>
      <rPr>
        <sz val="11"/>
        <color theme="1"/>
        <rFont val="ＭＳ ゴシック"/>
        <family val="3"/>
        <charset val="128"/>
      </rPr>
      <t>株</t>
    </r>
    <r>
      <rPr>
        <sz val="11"/>
        <color theme="1"/>
        <rFont val="Arial"/>
        <family val="2"/>
      </rPr>
      <t>)</t>
    </r>
  </si>
  <si>
    <t>A0074</t>
  </si>
  <si>
    <r>
      <rPr>
        <sz val="11"/>
        <color theme="1"/>
        <rFont val="ＭＳ ゴシック"/>
        <family val="3"/>
        <charset val="128"/>
      </rPr>
      <t>テプコカスタマーサービス</t>
    </r>
    <r>
      <rPr>
        <sz val="11"/>
        <color theme="1"/>
        <rFont val="Arial"/>
        <family val="2"/>
      </rPr>
      <t>(</t>
    </r>
    <r>
      <rPr>
        <sz val="11"/>
        <color theme="1"/>
        <rFont val="ＭＳ ゴシック"/>
        <family val="3"/>
        <charset val="128"/>
      </rPr>
      <t>株</t>
    </r>
    <r>
      <rPr>
        <sz val="11"/>
        <color theme="1"/>
        <rFont val="Arial"/>
        <family val="2"/>
      </rPr>
      <t>)</t>
    </r>
  </si>
  <si>
    <t>A0075</t>
  </si>
  <si>
    <r>
      <t>(</t>
    </r>
    <r>
      <rPr>
        <sz val="11"/>
        <color theme="1"/>
        <rFont val="ＭＳ ゴシック"/>
        <family val="3"/>
        <charset val="128"/>
      </rPr>
      <t>株</t>
    </r>
    <r>
      <rPr>
        <sz val="11"/>
        <color theme="1"/>
        <rFont val="Arial"/>
        <family val="2"/>
      </rPr>
      <t>)</t>
    </r>
    <r>
      <rPr>
        <sz val="11"/>
        <color theme="1"/>
        <rFont val="ＭＳ ゴシック"/>
        <family val="3"/>
        <charset val="128"/>
      </rPr>
      <t>とんでんホールディングス</t>
    </r>
  </si>
  <si>
    <t>94.43</t>
  </si>
  <si>
    <t>A0076</t>
  </si>
  <si>
    <r>
      <rPr>
        <sz val="11"/>
        <color theme="1"/>
        <rFont val="ＭＳ ゴシック"/>
        <family val="3"/>
        <charset val="128"/>
      </rPr>
      <t>日鉄エンジニアリング</t>
    </r>
    <r>
      <rPr>
        <sz val="11"/>
        <color theme="1"/>
        <rFont val="Arial"/>
        <family val="2"/>
      </rPr>
      <t>(</t>
    </r>
    <r>
      <rPr>
        <sz val="11"/>
        <color theme="1"/>
        <rFont val="ＭＳ ゴシック"/>
        <family val="3"/>
        <charset val="128"/>
      </rPr>
      <t>株</t>
    </r>
    <r>
      <rPr>
        <sz val="11"/>
        <color theme="1"/>
        <rFont val="Arial"/>
        <family val="2"/>
      </rPr>
      <t>)</t>
    </r>
  </si>
  <si>
    <r>
      <rPr>
        <sz val="10"/>
        <color theme="1"/>
        <rFont val="ＭＳ ゴシック"/>
        <family val="3"/>
        <charset val="128"/>
      </rPr>
      <t>メニュー</t>
    </r>
    <r>
      <rPr>
        <sz val="10"/>
        <color theme="1"/>
        <rFont val="Arial"/>
        <family val="2"/>
      </rPr>
      <t>E(</t>
    </r>
    <r>
      <rPr>
        <sz val="10"/>
        <color theme="1"/>
        <rFont val="ＭＳ ゴシック"/>
        <family val="3"/>
        <charset val="128"/>
      </rPr>
      <t>残差</t>
    </r>
    <r>
      <rPr>
        <sz val="10"/>
        <color theme="1"/>
        <rFont val="Arial"/>
        <family val="2"/>
      </rPr>
      <t>)</t>
    </r>
    <rPh sb="6" eb="8">
      <t>ザンサ</t>
    </rPh>
    <phoneticPr fontId="24"/>
  </si>
  <si>
    <t>A0077</t>
  </si>
  <si>
    <t>ａｕエネルギー＆ライフ(株)(旧：ＫＤＤＩ(株))</t>
  </si>
  <si>
    <t>A0079</t>
  </si>
  <si>
    <r>
      <rPr>
        <sz val="11"/>
        <color theme="1"/>
        <rFont val="ＭＳ ゴシック"/>
        <family val="3"/>
        <charset val="128"/>
      </rPr>
      <t>イワタニ関東</t>
    </r>
    <r>
      <rPr>
        <sz val="11"/>
        <color theme="1"/>
        <rFont val="Arial"/>
        <family val="2"/>
      </rPr>
      <t>(</t>
    </r>
    <r>
      <rPr>
        <sz val="11"/>
        <color theme="1"/>
        <rFont val="ＭＳ ゴシック"/>
        <family val="3"/>
        <charset val="128"/>
      </rPr>
      <t>株</t>
    </r>
    <r>
      <rPr>
        <sz val="11"/>
        <color theme="1"/>
        <rFont val="Arial"/>
        <family val="2"/>
      </rPr>
      <t>)</t>
    </r>
  </si>
  <si>
    <t>A0080</t>
  </si>
  <si>
    <r>
      <rPr>
        <sz val="11"/>
        <color theme="1"/>
        <rFont val="ＭＳ ゴシック"/>
        <family val="3"/>
        <charset val="128"/>
      </rPr>
      <t>イワタニ首都圏</t>
    </r>
    <r>
      <rPr>
        <sz val="11"/>
        <color theme="1"/>
        <rFont val="Arial"/>
        <family val="2"/>
      </rPr>
      <t>(</t>
    </r>
    <r>
      <rPr>
        <sz val="11"/>
        <color theme="1"/>
        <rFont val="ＭＳ ゴシック"/>
        <family val="3"/>
        <charset val="128"/>
      </rPr>
      <t>株</t>
    </r>
    <r>
      <rPr>
        <sz val="11"/>
        <color theme="1"/>
        <rFont val="Arial"/>
        <family val="2"/>
      </rPr>
      <t>)</t>
    </r>
  </si>
  <si>
    <t>A0081</t>
  </si>
  <si>
    <r>
      <rPr>
        <sz val="11"/>
        <color theme="1"/>
        <rFont val="ＭＳ ゴシック"/>
        <family val="3"/>
        <charset val="128"/>
      </rPr>
      <t>サーラｅエナジー</t>
    </r>
    <r>
      <rPr>
        <sz val="11"/>
        <color theme="1"/>
        <rFont val="Arial"/>
        <family val="2"/>
      </rPr>
      <t>(</t>
    </r>
    <r>
      <rPr>
        <sz val="11"/>
        <color theme="1"/>
        <rFont val="ＭＳ ゴシック"/>
        <family val="3"/>
        <charset val="128"/>
      </rPr>
      <t>株</t>
    </r>
    <r>
      <rPr>
        <sz val="11"/>
        <color theme="1"/>
        <rFont val="Arial"/>
        <family val="2"/>
      </rPr>
      <t>)</t>
    </r>
  </si>
  <si>
    <t>A0082</t>
  </si>
  <si>
    <r>
      <t>(</t>
    </r>
    <r>
      <rPr>
        <sz val="11"/>
        <color theme="1"/>
        <rFont val="ＭＳ ゴシック"/>
        <family val="3"/>
        <charset val="128"/>
      </rPr>
      <t>株</t>
    </r>
    <r>
      <rPr>
        <sz val="11"/>
        <color theme="1"/>
        <rFont val="Arial"/>
        <family val="2"/>
      </rPr>
      <t>)</t>
    </r>
    <r>
      <rPr>
        <sz val="11"/>
        <color theme="1"/>
        <rFont val="ＭＳ ゴシック"/>
        <family val="3"/>
        <charset val="128"/>
      </rPr>
      <t>地球クラブ</t>
    </r>
  </si>
  <si>
    <t>A0083</t>
  </si>
  <si>
    <r>
      <t>(</t>
    </r>
    <r>
      <rPr>
        <sz val="11"/>
        <color theme="1"/>
        <rFont val="ＭＳ ゴシック"/>
        <family val="3"/>
        <charset val="128"/>
      </rPr>
      <t>株</t>
    </r>
    <r>
      <rPr>
        <sz val="11"/>
        <color theme="1"/>
        <rFont val="Arial"/>
        <family val="2"/>
      </rPr>
      <t>)</t>
    </r>
    <r>
      <rPr>
        <sz val="11"/>
        <color theme="1"/>
        <rFont val="ＭＳ ゴシック"/>
        <family val="3"/>
        <charset val="128"/>
      </rPr>
      <t>エコア</t>
    </r>
  </si>
  <si>
    <t>A0084</t>
  </si>
  <si>
    <r>
      <rPr>
        <sz val="11"/>
        <color theme="1"/>
        <rFont val="ＭＳ ゴシック"/>
        <family val="3"/>
        <charset val="128"/>
      </rPr>
      <t>西部瓦斯</t>
    </r>
    <r>
      <rPr>
        <sz val="11"/>
        <color theme="1"/>
        <rFont val="Arial"/>
        <family val="2"/>
      </rPr>
      <t>(</t>
    </r>
    <r>
      <rPr>
        <sz val="11"/>
        <color theme="1"/>
        <rFont val="ＭＳ ゴシック"/>
        <family val="3"/>
        <charset val="128"/>
      </rPr>
      <t>株</t>
    </r>
    <r>
      <rPr>
        <sz val="11"/>
        <color theme="1"/>
        <rFont val="Arial"/>
        <family val="2"/>
      </rPr>
      <t>)</t>
    </r>
  </si>
  <si>
    <t>A0085</t>
  </si>
  <si>
    <r>
      <rPr>
        <sz val="11"/>
        <color theme="1"/>
        <rFont val="ＭＳ ゴシック"/>
        <family val="3"/>
        <charset val="128"/>
      </rPr>
      <t>東邦ガス</t>
    </r>
    <r>
      <rPr>
        <sz val="11"/>
        <color theme="1"/>
        <rFont val="Arial"/>
        <family val="2"/>
      </rPr>
      <t>(</t>
    </r>
    <r>
      <rPr>
        <sz val="11"/>
        <color theme="1"/>
        <rFont val="ＭＳ ゴシック"/>
        <family val="3"/>
        <charset val="128"/>
      </rPr>
      <t>株</t>
    </r>
    <r>
      <rPr>
        <sz val="11"/>
        <color theme="1"/>
        <rFont val="Arial"/>
        <family val="2"/>
      </rPr>
      <t>)</t>
    </r>
  </si>
  <si>
    <t>93.07</t>
  </si>
  <si>
    <t>A0086</t>
  </si>
  <si>
    <r>
      <rPr>
        <sz val="11"/>
        <color theme="1"/>
        <rFont val="ＭＳ ゴシック"/>
        <family val="3"/>
        <charset val="128"/>
      </rPr>
      <t>シナネン</t>
    </r>
    <r>
      <rPr>
        <sz val="11"/>
        <color theme="1"/>
        <rFont val="Arial"/>
        <family val="2"/>
      </rPr>
      <t>(</t>
    </r>
    <r>
      <rPr>
        <sz val="11"/>
        <color theme="1"/>
        <rFont val="ＭＳ ゴシック"/>
        <family val="3"/>
        <charset val="128"/>
      </rPr>
      <t>株</t>
    </r>
    <r>
      <rPr>
        <sz val="11"/>
        <color theme="1"/>
        <rFont val="Arial"/>
        <family val="2"/>
      </rPr>
      <t>)</t>
    </r>
  </si>
  <si>
    <r>
      <rPr>
        <sz val="10"/>
        <color theme="1"/>
        <rFont val="ＭＳ ゴシック"/>
        <family val="3"/>
        <charset val="128"/>
      </rPr>
      <t>メニュー</t>
    </r>
    <r>
      <rPr>
        <sz val="10"/>
        <color theme="1"/>
        <rFont val="Arial"/>
        <family val="2"/>
      </rPr>
      <t>G(</t>
    </r>
    <r>
      <rPr>
        <sz val="10"/>
        <color theme="1"/>
        <rFont val="ＭＳ ゴシック"/>
        <family val="3"/>
        <charset val="128"/>
      </rPr>
      <t>残差</t>
    </r>
    <r>
      <rPr>
        <sz val="10"/>
        <color theme="1"/>
        <rFont val="Arial"/>
        <family val="2"/>
      </rPr>
      <t>)</t>
    </r>
    <rPh sb="6" eb="8">
      <t>ザンサ</t>
    </rPh>
    <phoneticPr fontId="24"/>
  </si>
  <si>
    <t>A0087</t>
  </si>
  <si>
    <r>
      <t>(</t>
    </r>
    <r>
      <rPr>
        <sz val="11"/>
        <color theme="1"/>
        <rFont val="ＭＳ ゴシック"/>
        <family val="3"/>
        <charset val="128"/>
      </rPr>
      <t>株</t>
    </r>
    <r>
      <rPr>
        <sz val="11"/>
        <color theme="1"/>
        <rFont val="Arial"/>
        <family val="2"/>
      </rPr>
      <t>)</t>
    </r>
    <r>
      <rPr>
        <sz val="11"/>
        <color theme="1"/>
        <rFont val="ＭＳ ゴシック"/>
        <family val="3"/>
        <charset val="128"/>
      </rPr>
      <t>シナジアパワー</t>
    </r>
  </si>
  <si>
    <t>50.54</t>
  </si>
  <si>
    <r>
      <rPr>
        <sz val="10"/>
        <color theme="1"/>
        <rFont val="ＭＳ ゴシック"/>
        <family val="3"/>
        <charset val="128"/>
      </rPr>
      <t>メニュー</t>
    </r>
    <r>
      <rPr>
        <sz val="10"/>
        <color theme="1"/>
        <rFont val="Arial"/>
        <family val="2"/>
      </rPr>
      <t>I(</t>
    </r>
    <r>
      <rPr>
        <sz val="10"/>
        <color theme="1"/>
        <rFont val="ＭＳ ゴシック"/>
        <family val="3"/>
        <charset val="128"/>
      </rPr>
      <t>残差</t>
    </r>
    <r>
      <rPr>
        <sz val="10"/>
        <color theme="1"/>
        <rFont val="Arial"/>
        <family val="2"/>
      </rPr>
      <t>)</t>
    </r>
  </si>
  <si>
    <t>A0088</t>
  </si>
  <si>
    <r>
      <rPr>
        <sz val="11"/>
        <color theme="1"/>
        <rFont val="ＭＳ ゴシック"/>
        <family val="3"/>
        <charset val="128"/>
      </rPr>
      <t>カワサキグリーンエナジー</t>
    </r>
    <r>
      <rPr>
        <sz val="11"/>
        <color theme="1"/>
        <rFont val="Arial"/>
        <family val="2"/>
      </rPr>
      <t>(</t>
    </r>
    <r>
      <rPr>
        <sz val="11"/>
        <color theme="1"/>
        <rFont val="ＭＳ ゴシック"/>
        <family val="3"/>
        <charset val="128"/>
      </rPr>
      <t>株</t>
    </r>
    <r>
      <rPr>
        <sz val="11"/>
        <color theme="1"/>
        <rFont val="Arial"/>
        <family val="2"/>
      </rPr>
      <t>)</t>
    </r>
  </si>
  <si>
    <t>97.95</t>
  </si>
  <si>
    <t>A0089</t>
  </si>
  <si>
    <r>
      <rPr>
        <sz val="11"/>
        <color theme="1"/>
        <rFont val="ＭＳ ゴシック"/>
        <family val="3"/>
        <charset val="128"/>
      </rPr>
      <t>大一ガス</t>
    </r>
    <r>
      <rPr>
        <sz val="11"/>
        <color theme="1"/>
        <rFont val="Arial"/>
        <family val="2"/>
      </rPr>
      <t>(</t>
    </r>
    <r>
      <rPr>
        <sz val="11"/>
        <color theme="1"/>
        <rFont val="ＭＳ ゴシック"/>
        <family val="3"/>
        <charset val="128"/>
      </rPr>
      <t>株</t>
    </r>
    <r>
      <rPr>
        <sz val="11"/>
        <color theme="1"/>
        <rFont val="Arial"/>
        <family val="2"/>
      </rPr>
      <t>)</t>
    </r>
  </si>
  <si>
    <t>A0090</t>
  </si>
  <si>
    <r>
      <t>(</t>
    </r>
    <r>
      <rPr>
        <sz val="11"/>
        <color theme="1"/>
        <rFont val="ＭＳ ゴシック"/>
        <family val="3"/>
        <charset val="128"/>
      </rPr>
      <t>株</t>
    </r>
    <r>
      <rPr>
        <sz val="11"/>
        <color theme="1"/>
        <rFont val="Arial"/>
        <family val="2"/>
      </rPr>
      <t>)</t>
    </r>
    <r>
      <rPr>
        <sz val="11"/>
        <color theme="1"/>
        <rFont val="ＭＳ ゴシック"/>
        <family val="3"/>
        <charset val="128"/>
      </rPr>
      <t>リミックスポイント</t>
    </r>
  </si>
  <si>
    <t>98.65</t>
  </si>
  <si>
    <t>A0091</t>
  </si>
  <si>
    <r>
      <rPr>
        <sz val="11"/>
        <color theme="1"/>
        <rFont val="ＭＳ ゴシック"/>
        <family val="3"/>
        <charset val="128"/>
      </rPr>
      <t>大阪いずみ市民生活協同組合</t>
    </r>
  </si>
  <si>
    <t>A0092</t>
  </si>
  <si>
    <r>
      <t>(</t>
    </r>
    <r>
      <rPr>
        <sz val="11"/>
        <color theme="1"/>
        <rFont val="ＭＳ ゴシック"/>
        <family val="3"/>
        <charset val="128"/>
      </rPr>
      <t>株</t>
    </r>
    <r>
      <rPr>
        <sz val="11"/>
        <color theme="1"/>
        <rFont val="Arial"/>
        <family val="2"/>
      </rPr>
      <t>)</t>
    </r>
    <r>
      <rPr>
        <sz val="11"/>
        <color theme="1"/>
        <rFont val="ＭＳ ゴシック"/>
        <family val="3"/>
        <charset val="128"/>
      </rPr>
      <t>中海テレビ放送</t>
    </r>
  </si>
  <si>
    <t>77.30</t>
  </si>
  <si>
    <t>A0093</t>
  </si>
  <si>
    <r>
      <rPr>
        <sz val="11"/>
        <color theme="1"/>
        <rFont val="ＭＳ ゴシック"/>
        <family val="3"/>
        <charset val="128"/>
      </rPr>
      <t>パシフィックパワー</t>
    </r>
    <r>
      <rPr>
        <sz val="11"/>
        <color theme="1"/>
        <rFont val="Arial"/>
        <family val="2"/>
      </rPr>
      <t>(</t>
    </r>
    <r>
      <rPr>
        <sz val="11"/>
        <color theme="1"/>
        <rFont val="ＭＳ ゴシック"/>
        <family val="3"/>
        <charset val="128"/>
      </rPr>
      <t>株</t>
    </r>
    <r>
      <rPr>
        <sz val="11"/>
        <color theme="1"/>
        <rFont val="Arial"/>
        <family val="2"/>
      </rPr>
      <t>)</t>
    </r>
  </si>
  <si>
    <t>99.69</t>
  </si>
  <si>
    <t>A0094</t>
  </si>
  <si>
    <r>
      <t>(</t>
    </r>
    <r>
      <rPr>
        <sz val="11"/>
        <color theme="1"/>
        <rFont val="ＭＳ ゴシック"/>
        <family val="3"/>
        <charset val="128"/>
      </rPr>
      <t>株</t>
    </r>
    <r>
      <rPr>
        <sz val="11"/>
        <color theme="1"/>
        <rFont val="Arial"/>
        <family val="2"/>
      </rPr>
      <t>)</t>
    </r>
    <r>
      <rPr>
        <sz val="11"/>
        <color theme="1"/>
        <rFont val="ＭＳ ゴシック"/>
        <family val="3"/>
        <charset val="128"/>
      </rPr>
      <t>いちたかガスワン</t>
    </r>
  </si>
  <si>
    <t>A0098</t>
  </si>
  <si>
    <r>
      <t>(</t>
    </r>
    <r>
      <rPr>
        <sz val="11"/>
        <color theme="1"/>
        <rFont val="ＭＳ ゴシック"/>
        <family val="3"/>
        <charset val="128"/>
      </rPr>
      <t>株</t>
    </r>
    <r>
      <rPr>
        <sz val="11"/>
        <color theme="1"/>
        <rFont val="Arial"/>
        <family val="2"/>
      </rPr>
      <t>)</t>
    </r>
    <r>
      <rPr>
        <sz val="11"/>
        <color theme="1"/>
        <rFont val="ＭＳ ゴシック"/>
        <family val="3"/>
        <charset val="128"/>
      </rPr>
      <t>ジェイコムウエスト</t>
    </r>
  </si>
  <si>
    <t>A0103</t>
  </si>
  <si>
    <r>
      <t>(</t>
    </r>
    <r>
      <rPr>
        <sz val="11"/>
        <color theme="1"/>
        <rFont val="ＭＳ ゴシック"/>
        <family val="3"/>
        <charset val="128"/>
      </rPr>
      <t>株</t>
    </r>
    <r>
      <rPr>
        <sz val="11"/>
        <color theme="1"/>
        <rFont val="Arial"/>
        <family val="2"/>
      </rPr>
      <t>)</t>
    </r>
    <r>
      <rPr>
        <sz val="11"/>
        <color theme="1"/>
        <rFont val="ＭＳ ゴシック"/>
        <family val="3"/>
        <charset val="128"/>
      </rPr>
      <t>ジェイコム埼玉・東日本</t>
    </r>
  </si>
  <si>
    <t>A0104</t>
  </si>
  <si>
    <r>
      <t>(</t>
    </r>
    <r>
      <rPr>
        <sz val="11"/>
        <color theme="1"/>
        <rFont val="ＭＳ ゴシック"/>
        <family val="3"/>
        <charset val="128"/>
      </rPr>
      <t>株</t>
    </r>
    <r>
      <rPr>
        <sz val="11"/>
        <color theme="1"/>
        <rFont val="Arial"/>
        <family val="2"/>
      </rPr>
      <t>)</t>
    </r>
    <r>
      <rPr>
        <sz val="11"/>
        <color theme="1"/>
        <rFont val="ＭＳ ゴシック"/>
        <family val="3"/>
        <charset val="128"/>
      </rPr>
      <t>ジェイコム札幌</t>
    </r>
  </si>
  <si>
    <t>A0105</t>
  </si>
  <si>
    <r>
      <t>(</t>
    </r>
    <r>
      <rPr>
        <sz val="11"/>
        <color theme="1"/>
        <rFont val="ＭＳ ゴシック"/>
        <family val="3"/>
        <charset val="128"/>
      </rPr>
      <t>株</t>
    </r>
    <r>
      <rPr>
        <sz val="11"/>
        <color theme="1"/>
        <rFont val="Arial"/>
        <family val="2"/>
      </rPr>
      <t>)</t>
    </r>
    <r>
      <rPr>
        <sz val="11"/>
        <color theme="1"/>
        <rFont val="ＭＳ ゴシック"/>
        <family val="3"/>
        <charset val="128"/>
      </rPr>
      <t>ジェイコム湘南・神奈川</t>
    </r>
  </si>
  <si>
    <t>A0107</t>
  </si>
  <si>
    <r>
      <t>(</t>
    </r>
    <r>
      <rPr>
        <sz val="11"/>
        <color theme="1"/>
        <rFont val="ＭＳ ゴシック"/>
        <family val="3"/>
        <charset val="128"/>
      </rPr>
      <t>株</t>
    </r>
    <r>
      <rPr>
        <sz val="11"/>
        <color theme="1"/>
        <rFont val="Arial"/>
        <family val="2"/>
      </rPr>
      <t>)</t>
    </r>
    <r>
      <rPr>
        <sz val="11"/>
        <color theme="1"/>
        <rFont val="ＭＳ ゴシック"/>
        <family val="3"/>
        <charset val="128"/>
      </rPr>
      <t>ジェイコム千葉</t>
    </r>
  </si>
  <si>
    <t>A0110</t>
  </si>
  <si>
    <r>
      <t>(</t>
    </r>
    <r>
      <rPr>
        <sz val="11"/>
        <color theme="1"/>
        <rFont val="ＭＳ ゴシック"/>
        <family val="3"/>
        <charset val="128"/>
      </rPr>
      <t>株</t>
    </r>
    <r>
      <rPr>
        <sz val="11"/>
        <color theme="1"/>
        <rFont val="Arial"/>
        <family val="2"/>
      </rPr>
      <t>)</t>
    </r>
    <r>
      <rPr>
        <sz val="11"/>
        <color theme="1"/>
        <rFont val="ＭＳ ゴシック"/>
        <family val="3"/>
        <charset val="128"/>
      </rPr>
      <t>ジェイコム東京</t>
    </r>
  </si>
  <si>
    <t>A0119</t>
  </si>
  <si>
    <r>
      <rPr>
        <sz val="11"/>
        <color theme="1"/>
        <rFont val="ＭＳ ゴシック"/>
        <family val="3"/>
        <charset val="128"/>
      </rPr>
      <t>土浦ケーブルテレビ</t>
    </r>
    <r>
      <rPr>
        <sz val="11"/>
        <color theme="1"/>
        <rFont val="Arial"/>
        <family val="2"/>
      </rPr>
      <t>(</t>
    </r>
    <r>
      <rPr>
        <sz val="11"/>
        <color theme="1"/>
        <rFont val="ＭＳ ゴシック"/>
        <family val="3"/>
        <charset val="128"/>
      </rPr>
      <t>株</t>
    </r>
    <r>
      <rPr>
        <sz val="11"/>
        <color theme="1"/>
        <rFont val="Arial"/>
        <family val="2"/>
      </rPr>
      <t>)</t>
    </r>
  </si>
  <si>
    <t>A0120</t>
  </si>
  <si>
    <r>
      <rPr>
        <sz val="11"/>
        <color theme="1"/>
        <rFont val="ＭＳ ゴシック"/>
        <family val="3"/>
        <charset val="128"/>
      </rPr>
      <t>鹿児島電力</t>
    </r>
    <r>
      <rPr>
        <sz val="11"/>
        <color theme="1"/>
        <rFont val="Arial"/>
        <family val="2"/>
      </rPr>
      <t>(</t>
    </r>
    <r>
      <rPr>
        <sz val="11"/>
        <color theme="1"/>
        <rFont val="ＭＳ ゴシック"/>
        <family val="3"/>
        <charset val="128"/>
      </rPr>
      <t>株</t>
    </r>
    <r>
      <rPr>
        <sz val="11"/>
        <color theme="1"/>
        <rFont val="Arial"/>
        <family val="2"/>
      </rPr>
      <t>)</t>
    </r>
  </si>
  <si>
    <t>A0121</t>
  </si>
  <si>
    <r>
      <rPr>
        <sz val="11"/>
        <color theme="1"/>
        <rFont val="ＭＳ ゴシック"/>
        <family val="3"/>
        <charset val="128"/>
      </rPr>
      <t>太陽ガス</t>
    </r>
    <r>
      <rPr>
        <sz val="11"/>
        <color theme="1"/>
        <rFont val="Arial"/>
        <family val="2"/>
      </rPr>
      <t>(</t>
    </r>
    <r>
      <rPr>
        <sz val="11"/>
        <color theme="1"/>
        <rFont val="ＭＳ ゴシック"/>
        <family val="3"/>
        <charset val="128"/>
      </rPr>
      <t>株</t>
    </r>
    <r>
      <rPr>
        <sz val="11"/>
        <color theme="1"/>
        <rFont val="Arial"/>
        <family val="2"/>
      </rPr>
      <t>)</t>
    </r>
  </si>
  <si>
    <t>A0122</t>
  </si>
  <si>
    <r>
      <rPr>
        <sz val="11"/>
        <color theme="1"/>
        <rFont val="ＭＳ ゴシック"/>
        <family val="3"/>
        <charset val="128"/>
      </rPr>
      <t>アーバンエナジー</t>
    </r>
    <r>
      <rPr>
        <sz val="11"/>
        <color theme="1"/>
        <rFont val="Arial"/>
        <family val="2"/>
      </rPr>
      <t>(</t>
    </r>
    <r>
      <rPr>
        <sz val="11"/>
        <color theme="1"/>
        <rFont val="ＭＳ ゴシック"/>
        <family val="3"/>
        <charset val="128"/>
      </rPr>
      <t>株</t>
    </r>
    <r>
      <rPr>
        <sz val="11"/>
        <color theme="1"/>
        <rFont val="Arial"/>
        <family val="2"/>
      </rPr>
      <t>)</t>
    </r>
  </si>
  <si>
    <t>A0123</t>
  </si>
  <si>
    <r>
      <rPr>
        <sz val="11"/>
        <color theme="1"/>
        <rFont val="ＭＳ ゴシック"/>
        <family val="3"/>
        <charset val="128"/>
      </rPr>
      <t>パワーネクスト</t>
    </r>
    <r>
      <rPr>
        <sz val="11"/>
        <color theme="1"/>
        <rFont val="Arial"/>
        <family val="2"/>
      </rPr>
      <t>(</t>
    </r>
    <r>
      <rPr>
        <sz val="11"/>
        <color theme="1"/>
        <rFont val="ＭＳ ゴシック"/>
        <family val="3"/>
        <charset val="128"/>
      </rPr>
      <t>株</t>
    </r>
    <r>
      <rPr>
        <sz val="11"/>
        <color theme="1"/>
        <rFont val="Arial"/>
        <family val="2"/>
      </rPr>
      <t>)</t>
    </r>
  </si>
  <si>
    <t>93.79</t>
  </si>
  <si>
    <t>A0124</t>
  </si>
  <si>
    <r>
      <rPr>
        <sz val="11"/>
        <color theme="1"/>
        <rFont val="ＭＳ ゴシック"/>
        <family val="3"/>
        <charset val="128"/>
      </rPr>
      <t>合同会社北上新電力</t>
    </r>
  </si>
  <si>
    <t>A0125</t>
  </si>
  <si>
    <r>
      <rPr>
        <sz val="11"/>
        <color theme="1"/>
        <rFont val="ＭＳ ゴシック"/>
        <family val="3"/>
        <charset val="128"/>
      </rPr>
      <t>パーパススマートパワー</t>
    </r>
    <r>
      <rPr>
        <sz val="11"/>
        <color theme="1"/>
        <rFont val="Arial"/>
        <family val="2"/>
      </rPr>
      <t>(</t>
    </r>
    <r>
      <rPr>
        <sz val="11"/>
        <color theme="1"/>
        <rFont val="ＭＳ ゴシック"/>
        <family val="3"/>
        <charset val="128"/>
      </rPr>
      <t>株</t>
    </r>
    <r>
      <rPr>
        <sz val="11"/>
        <color theme="1"/>
        <rFont val="Arial"/>
        <family val="2"/>
      </rPr>
      <t>)</t>
    </r>
  </si>
  <si>
    <t>A0126</t>
  </si>
  <si>
    <r>
      <t>(</t>
    </r>
    <r>
      <rPr>
        <sz val="11"/>
        <color theme="1"/>
        <rFont val="ＭＳ ゴシック"/>
        <family val="3"/>
        <charset val="128"/>
      </rPr>
      <t>株</t>
    </r>
    <r>
      <rPr>
        <sz val="11"/>
        <color theme="1"/>
        <rFont val="Arial"/>
        <family val="2"/>
      </rPr>
      <t>)</t>
    </r>
    <r>
      <rPr>
        <sz val="11"/>
        <color theme="1"/>
        <rFont val="ＭＳ ゴシック"/>
        <family val="3"/>
        <charset val="128"/>
      </rPr>
      <t>タクマエナジー</t>
    </r>
  </si>
  <si>
    <t>97.86</t>
  </si>
  <si>
    <r>
      <rPr>
        <sz val="10"/>
        <color theme="1"/>
        <rFont val="ＭＳ ゴシック"/>
        <family val="3"/>
        <charset val="128"/>
      </rPr>
      <t>メニュー</t>
    </r>
    <r>
      <rPr>
        <sz val="10"/>
        <color theme="1"/>
        <rFont val="Arial"/>
        <family val="2"/>
      </rPr>
      <t>B(</t>
    </r>
    <r>
      <rPr>
        <sz val="10"/>
        <color theme="1"/>
        <rFont val="ＭＳ ゴシック"/>
        <family val="3"/>
        <charset val="128"/>
      </rPr>
      <t>残差</t>
    </r>
    <r>
      <rPr>
        <sz val="10"/>
        <color theme="1"/>
        <rFont val="Arial"/>
        <family val="2"/>
      </rPr>
      <t>)</t>
    </r>
    <rPh sb="6" eb="8">
      <t>ザンサ</t>
    </rPh>
    <phoneticPr fontId="24"/>
  </si>
  <si>
    <t>A0127</t>
  </si>
  <si>
    <r>
      <t>(</t>
    </r>
    <r>
      <rPr>
        <sz val="11"/>
        <color theme="1"/>
        <rFont val="ＭＳ ゴシック"/>
        <family val="3"/>
        <charset val="128"/>
      </rPr>
      <t>株</t>
    </r>
    <r>
      <rPr>
        <sz val="11"/>
        <color theme="1"/>
        <rFont val="Arial"/>
        <family val="2"/>
      </rPr>
      <t>)</t>
    </r>
    <r>
      <rPr>
        <sz val="11"/>
        <color theme="1"/>
        <rFont val="ＭＳ ゴシック"/>
        <family val="3"/>
        <charset val="128"/>
      </rPr>
      <t>スマートテック</t>
    </r>
  </si>
  <si>
    <t>A0128</t>
  </si>
  <si>
    <r>
      <rPr>
        <sz val="11"/>
        <color theme="1"/>
        <rFont val="ＭＳ ゴシック"/>
        <family val="3"/>
        <charset val="128"/>
      </rPr>
      <t>水戸電力</t>
    </r>
    <r>
      <rPr>
        <sz val="11"/>
        <color theme="1"/>
        <rFont val="Arial"/>
        <family val="2"/>
      </rPr>
      <t>(</t>
    </r>
    <r>
      <rPr>
        <sz val="11"/>
        <color theme="1"/>
        <rFont val="ＭＳ ゴシック"/>
        <family val="3"/>
        <charset val="128"/>
      </rPr>
      <t>株</t>
    </r>
    <r>
      <rPr>
        <sz val="11"/>
        <color theme="1"/>
        <rFont val="Arial"/>
        <family val="2"/>
      </rPr>
      <t>)</t>
    </r>
  </si>
  <si>
    <t>31.81</t>
  </si>
  <si>
    <t>A0130</t>
  </si>
  <si>
    <r>
      <rPr>
        <sz val="11"/>
        <color theme="1"/>
        <rFont val="ＭＳ ゴシック"/>
        <family val="3"/>
        <charset val="128"/>
      </rPr>
      <t>丸紅新電力</t>
    </r>
    <r>
      <rPr>
        <sz val="11"/>
        <color theme="1"/>
        <rFont val="Arial"/>
        <family val="2"/>
      </rPr>
      <t>(</t>
    </r>
    <r>
      <rPr>
        <sz val="11"/>
        <color theme="1"/>
        <rFont val="ＭＳ ゴシック"/>
        <family val="3"/>
        <charset val="128"/>
      </rPr>
      <t>株</t>
    </r>
    <r>
      <rPr>
        <sz val="11"/>
        <color theme="1"/>
        <rFont val="Arial"/>
        <family val="2"/>
      </rPr>
      <t>)</t>
    </r>
  </si>
  <si>
    <t>A0133</t>
  </si>
  <si>
    <r>
      <rPr>
        <sz val="11"/>
        <color theme="1"/>
        <rFont val="ＭＳ ゴシック"/>
        <family val="3"/>
        <charset val="128"/>
      </rPr>
      <t>奈良電力</t>
    </r>
    <r>
      <rPr>
        <sz val="11"/>
        <color theme="1"/>
        <rFont val="Arial"/>
        <family val="2"/>
      </rPr>
      <t>(</t>
    </r>
    <r>
      <rPr>
        <sz val="11"/>
        <color theme="1"/>
        <rFont val="ＭＳ ゴシック"/>
        <family val="3"/>
        <charset val="128"/>
      </rPr>
      <t>株</t>
    </r>
    <r>
      <rPr>
        <sz val="11"/>
        <color theme="1"/>
        <rFont val="Arial"/>
        <family val="2"/>
      </rPr>
      <t>)</t>
    </r>
  </si>
  <si>
    <t>75.06</t>
  </si>
  <si>
    <t>A0134</t>
  </si>
  <si>
    <r>
      <rPr>
        <sz val="11"/>
        <color theme="1"/>
        <rFont val="ＭＳ ゴシック"/>
        <family val="3"/>
        <charset val="128"/>
      </rPr>
      <t>日立造船</t>
    </r>
    <r>
      <rPr>
        <sz val="11"/>
        <color theme="1"/>
        <rFont val="Arial"/>
        <family val="2"/>
      </rPr>
      <t>(</t>
    </r>
    <r>
      <rPr>
        <sz val="11"/>
        <color theme="1"/>
        <rFont val="ＭＳ ゴシック"/>
        <family val="3"/>
        <charset val="128"/>
      </rPr>
      <t>株</t>
    </r>
    <r>
      <rPr>
        <sz val="11"/>
        <color theme="1"/>
        <rFont val="Arial"/>
        <family val="2"/>
      </rPr>
      <t>)</t>
    </r>
  </si>
  <si>
    <t>A0135</t>
  </si>
  <si>
    <r>
      <rPr>
        <sz val="11"/>
        <color theme="1"/>
        <rFont val="ＭＳ ゴシック"/>
        <family val="3"/>
        <charset val="128"/>
      </rPr>
      <t>大東ガス</t>
    </r>
    <r>
      <rPr>
        <sz val="11"/>
        <color theme="1"/>
        <rFont val="Arial"/>
        <family val="2"/>
      </rPr>
      <t>(</t>
    </r>
    <r>
      <rPr>
        <sz val="11"/>
        <color theme="1"/>
        <rFont val="ＭＳ ゴシック"/>
        <family val="3"/>
        <charset val="128"/>
      </rPr>
      <t>株</t>
    </r>
    <r>
      <rPr>
        <sz val="11"/>
        <color theme="1"/>
        <rFont val="Arial"/>
        <family val="2"/>
      </rPr>
      <t>)</t>
    </r>
  </si>
  <si>
    <t>A0136</t>
  </si>
  <si>
    <t>パナソニックオペレーショナルエクセレンス(株)(旧：パナソニック(株))</t>
  </si>
  <si>
    <t>94.89</t>
  </si>
  <si>
    <t>A0137</t>
  </si>
  <si>
    <r>
      <rPr>
        <sz val="11"/>
        <color theme="1"/>
        <rFont val="ＭＳ ゴシック"/>
        <family val="3"/>
        <charset val="128"/>
      </rPr>
      <t>アストモスエネルギー</t>
    </r>
    <r>
      <rPr>
        <sz val="11"/>
        <color theme="1"/>
        <rFont val="Arial"/>
        <family val="2"/>
      </rPr>
      <t>(</t>
    </r>
    <r>
      <rPr>
        <sz val="11"/>
        <color theme="1"/>
        <rFont val="ＭＳ ゴシック"/>
        <family val="3"/>
        <charset val="128"/>
      </rPr>
      <t>株</t>
    </r>
    <r>
      <rPr>
        <sz val="11"/>
        <color theme="1"/>
        <rFont val="Arial"/>
        <family val="2"/>
      </rPr>
      <t>)</t>
    </r>
  </si>
  <si>
    <t>A0138</t>
  </si>
  <si>
    <r>
      <t>(</t>
    </r>
    <r>
      <rPr>
        <sz val="11"/>
        <color theme="1"/>
        <rFont val="ＭＳ ゴシック"/>
        <family val="3"/>
        <charset val="128"/>
      </rPr>
      <t>株</t>
    </r>
    <r>
      <rPr>
        <sz val="11"/>
        <color theme="1"/>
        <rFont val="Arial"/>
        <family val="2"/>
      </rPr>
      <t>)</t>
    </r>
    <r>
      <rPr>
        <sz val="11"/>
        <color theme="1"/>
        <rFont val="ＭＳ ゴシック"/>
        <family val="3"/>
        <charset val="128"/>
      </rPr>
      <t>関電エネルギーソリューション</t>
    </r>
  </si>
  <si>
    <t>94.88</t>
  </si>
  <si>
    <t>A0140</t>
  </si>
  <si>
    <r>
      <rPr>
        <sz val="11"/>
        <color theme="1"/>
        <rFont val="ＭＳ ゴシック"/>
        <family val="3"/>
        <charset val="128"/>
      </rPr>
      <t>ＭＣリテールエナジー</t>
    </r>
    <r>
      <rPr>
        <sz val="11"/>
        <color theme="1"/>
        <rFont val="Arial"/>
        <family val="2"/>
      </rPr>
      <t>(</t>
    </r>
    <r>
      <rPr>
        <sz val="11"/>
        <color theme="1"/>
        <rFont val="ＭＳ ゴシック"/>
        <family val="3"/>
        <charset val="128"/>
      </rPr>
      <t>株</t>
    </r>
    <r>
      <rPr>
        <sz val="11"/>
        <color theme="1"/>
        <rFont val="Arial"/>
        <family val="2"/>
      </rPr>
      <t>)</t>
    </r>
  </si>
  <si>
    <t>98.63</t>
  </si>
  <si>
    <t>A0141</t>
  </si>
  <si>
    <r>
      <t>(</t>
    </r>
    <r>
      <rPr>
        <sz val="11"/>
        <color theme="1"/>
        <rFont val="ＭＳ ゴシック"/>
        <family val="3"/>
        <charset val="128"/>
      </rPr>
      <t>株</t>
    </r>
    <r>
      <rPr>
        <sz val="11"/>
        <color theme="1"/>
        <rFont val="Arial"/>
        <family val="2"/>
      </rPr>
      <t>)</t>
    </r>
    <r>
      <rPr>
        <sz val="11"/>
        <color theme="1"/>
        <rFont val="ＭＳ ゴシック"/>
        <family val="3"/>
        <charset val="128"/>
      </rPr>
      <t>北九州パワー</t>
    </r>
  </si>
  <si>
    <t>A0142</t>
  </si>
  <si>
    <r>
      <rPr>
        <sz val="11"/>
        <color theme="1"/>
        <rFont val="ＭＳ ゴシック"/>
        <family val="3"/>
        <charset val="128"/>
      </rPr>
      <t>武州瓦斯</t>
    </r>
    <r>
      <rPr>
        <sz val="11"/>
        <color theme="1"/>
        <rFont val="Arial"/>
        <family val="2"/>
      </rPr>
      <t>(</t>
    </r>
    <r>
      <rPr>
        <sz val="11"/>
        <color theme="1"/>
        <rFont val="ＭＳ ゴシック"/>
        <family val="3"/>
        <charset val="128"/>
      </rPr>
      <t>株</t>
    </r>
    <r>
      <rPr>
        <sz val="11"/>
        <color theme="1"/>
        <rFont val="Arial"/>
        <family val="2"/>
      </rPr>
      <t>)</t>
    </r>
  </si>
  <si>
    <t>A0143</t>
  </si>
  <si>
    <r>
      <rPr>
        <sz val="11"/>
        <color theme="1"/>
        <rFont val="ＭＳ ゴシック"/>
        <family val="3"/>
        <charset val="128"/>
      </rPr>
      <t>リニューアブル・ジャパン</t>
    </r>
    <r>
      <rPr>
        <sz val="11"/>
        <color theme="1"/>
        <rFont val="Arial"/>
        <family val="2"/>
      </rPr>
      <t>(</t>
    </r>
    <r>
      <rPr>
        <sz val="11"/>
        <color theme="1"/>
        <rFont val="ＭＳ ゴシック"/>
        <family val="3"/>
        <charset val="128"/>
      </rPr>
      <t>株</t>
    </r>
    <r>
      <rPr>
        <sz val="11"/>
        <color theme="1"/>
        <rFont val="Arial"/>
        <family val="2"/>
      </rPr>
      <t>)(</t>
    </r>
    <r>
      <rPr>
        <sz val="11"/>
        <color theme="1"/>
        <rFont val="ＭＳ ゴシック"/>
        <family val="3"/>
        <charset val="128"/>
      </rPr>
      <t>旧：</t>
    </r>
    <r>
      <rPr>
        <sz val="11"/>
        <color theme="1"/>
        <rFont val="Arial"/>
        <family val="2"/>
      </rPr>
      <t>(</t>
    </r>
    <r>
      <rPr>
        <sz val="11"/>
        <color theme="1"/>
        <rFont val="ＭＳ ゴシック"/>
        <family val="3"/>
        <charset val="128"/>
      </rPr>
      <t>株</t>
    </r>
    <r>
      <rPr>
        <sz val="11"/>
        <color theme="1"/>
        <rFont val="Arial"/>
        <family val="2"/>
      </rPr>
      <t>)</t>
    </r>
    <r>
      <rPr>
        <sz val="11"/>
        <color theme="1"/>
        <rFont val="ＭＳ ゴシック"/>
        <family val="3"/>
        <charset val="128"/>
      </rPr>
      <t>みらい電力</t>
    </r>
    <r>
      <rPr>
        <sz val="11"/>
        <color theme="1"/>
        <rFont val="Arial"/>
        <family val="2"/>
      </rPr>
      <t>)</t>
    </r>
  </si>
  <si>
    <t>A0144</t>
  </si>
  <si>
    <r>
      <rPr>
        <sz val="11"/>
        <color theme="1"/>
        <rFont val="ＭＳ ゴシック"/>
        <family val="3"/>
        <charset val="128"/>
      </rPr>
      <t>大垣ガス</t>
    </r>
    <r>
      <rPr>
        <sz val="11"/>
        <color theme="1"/>
        <rFont val="Arial"/>
        <family val="2"/>
      </rPr>
      <t>(</t>
    </r>
    <r>
      <rPr>
        <sz val="11"/>
        <color theme="1"/>
        <rFont val="ＭＳ ゴシック"/>
        <family val="3"/>
        <charset val="128"/>
      </rPr>
      <t>株</t>
    </r>
    <r>
      <rPr>
        <sz val="11"/>
        <color theme="1"/>
        <rFont val="Arial"/>
        <family val="2"/>
      </rPr>
      <t>)</t>
    </r>
  </si>
  <si>
    <t>A0145</t>
  </si>
  <si>
    <r>
      <t>(</t>
    </r>
    <r>
      <rPr>
        <sz val="11"/>
        <color theme="1"/>
        <rFont val="ＭＳ ゴシック"/>
        <family val="3"/>
        <charset val="128"/>
      </rPr>
      <t>株</t>
    </r>
    <r>
      <rPr>
        <sz val="11"/>
        <color theme="1"/>
        <rFont val="Arial"/>
        <family val="2"/>
      </rPr>
      <t>)</t>
    </r>
    <r>
      <rPr>
        <sz val="11"/>
        <color theme="1"/>
        <rFont val="ＭＳ ゴシック"/>
        <family val="3"/>
        <charset val="128"/>
      </rPr>
      <t>藤田商店</t>
    </r>
  </si>
  <si>
    <t>A0146</t>
  </si>
  <si>
    <r>
      <t>(</t>
    </r>
    <r>
      <rPr>
        <sz val="11"/>
        <color theme="1"/>
        <rFont val="ＭＳ ゴシック"/>
        <family val="3"/>
        <charset val="128"/>
      </rPr>
      <t>株</t>
    </r>
    <r>
      <rPr>
        <sz val="11"/>
        <color theme="1"/>
        <rFont val="Arial"/>
        <family val="2"/>
      </rPr>
      <t>)</t>
    </r>
    <r>
      <rPr>
        <sz val="11"/>
        <color theme="1"/>
        <rFont val="ＭＳ ゴシック"/>
        <family val="3"/>
        <charset val="128"/>
      </rPr>
      <t>ケーブルネット下関</t>
    </r>
  </si>
  <si>
    <t>A0147</t>
  </si>
  <si>
    <r>
      <t>(</t>
    </r>
    <r>
      <rPr>
        <sz val="11"/>
        <color theme="1"/>
        <rFont val="ＭＳ ゴシック"/>
        <family val="3"/>
        <charset val="128"/>
      </rPr>
      <t>株</t>
    </r>
    <r>
      <rPr>
        <sz val="11"/>
        <color theme="1"/>
        <rFont val="Arial"/>
        <family val="2"/>
      </rPr>
      <t>)</t>
    </r>
    <r>
      <rPr>
        <sz val="11"/>
        <color theme="1"/>
        <rFont val="ＭＳ ゴシック"/>
        <family val="3"/>
        <charset val="128"/>
      </rPr>
      <t>ジェイコム九州</t>
    </r>
  </si>
  <si>
    <t>A0149</t>
  </si>
  <si>
    <r>
      <t>(</t>
    </r>
    <r>
      <rPr>
        <sz val="11"/>
        <color theme="1"/>
        <rFont val="ＭＳ ゴシック"/>
        <family val="3"/>
        <charset val="128"/>
      </rPr>
      <t>株</t>
    </r>
    <r>
      <rPr>
        <sz val="11"/>
        <color theme="1"/>
        <rFont val="Arial"/>
        <family val="2"/>
      </rPr>
      <t>)</t>
    </r>
    <r>
      <rPr>
        <sz val="11"/>
        <color theme="1"/>
        <rFont val="ＭＳ ゴシック"/>
        <family val="3"/>
        <charset val="128"/>
      </rPr>
      <t>グローバルエンジニアリング</t>
    </r>
  </si>
  <si>
    <t>A0150</t>
  </si>
  <si>
    <r>
      <rPr>
        <sz val="11"/>
        <color theme="1"/>
        <rFont val="ＭＳ ゴシック"/>
        <family val="3"/>
        <charset val="128"/>
      </rPr>
      <t>九州エナジー</t>
    </r>
    <r>
      <rPr>
        <sz val="11"/>
        <color theme="1"/>
        <rFont val="Arial"/>
        <family val="2"/>
      </rPr>
      <t>(</t>
    </r>
    <r>
      <rPr>
        <sz val="11"/>
        <color theme="1"/>
        <rFont val="ＭＳ ゴシック"/>
        <family val="3"/>
        <charset val="128"/>
      </rPr>
      <t>株</t>
    </r>
    <r>
      <rPr>
        <sz val="11"/>
        <color theme="1"/>
        <rFont val="Arial"/>
        <family val="2"/>
      </rPr>
      <t>)</t>
    </r>
  </si>
  <si>
    <t>A0151</t>
  </si>
  <si>
    <r>
      <t>(</t>
    </r>
    <r>
      <rPr>
        <sz val="11"/>
        <color theme="1"/>
        <rFont val="ＭＳ ゴシック"/>
        <family val="3"/>
        <charset val="128"/>
      </rPr>
      <t>株</t>
    </r>
    <r>
      <rPr>
        <sz val="11"/>
        <color theme="1"/>
        <rFont val="Arial"/>
        <family val="2"/>
      </rPr>
      <t>)</t>
    </r>
    <r>
      <rPr>
        <sz val="11"/>
        <color theme="1"/>
        <rFont val="ＭＳ ゴシック"/>
        <family val="3"/>
        <charset val="128"/>
      </rPr>
      <t>トヨタエナジーソリューションズ</t>
    </r>
  </si>
  <si>
    <t>45.51</t>
  </si>
  <si>
    <t>A0153</t>
  </si>
  <si>
    <r>
      <t>(</t>
    </r>
    <r>
      <rPr>
        <sz val="11"/>
        <color theme="1"/>
        <rFont val="ＭＳ ゴシック"/>
        <family val="3"/>
        <charset val="128"/>
      </rPr>
      <t>株</t>
    </r>
    <r>
      <rPr>
        <sz val="11"/>
        <color theme="1"/>
        <rFont val="Arial"/>
        <family val="2"/>
      </rPr>
      <t>)</t>
    </r>
    <r>
      <rPr>
        <sz val="11"/>
        <color theme="1"/>
        <rFont val="ＭＳ ゴシック"/>
        <family val="3"/>
        <charset val="128"/>
      </rPr>
      <t>エナリス・パワー・マーケティング</t>
    </r>
  </si>
  <si>
    <t>98.33</t>
  </si>
  <si>
    <r>
      <rPr>
        <sz val="11"/>
        <color rgb="FF000000"/>
        <rFont val="ＭＳ ゴシック"/>
        <family val="3"/>
        <charset val="128"/>
      </rPr>
      <t>バランシンググループ内の融通受電のため、係数が代替値の事業者からの受電のため</t>
    </r>
  </si>
  <si>
    <r>
      <rPr>
        <sz val="10"/>
        <color theme="1"/>
        <rFont val="ＭＳ ゴシック"/>
        <family val="3"/>
        <charset val="128"/>
      </rPr>
      <t>メニュー</t>
    </r>
    <r>
      <rPr>
        <sz val="10"/>
        <color theme="1"/>
        <rFont val="Arial"/>
        <family val="2"/>
      </rPr>
      <t>L(</t>
    </r>
    <r>
      <rPr>
        <sz val="10"/>
        <color theme="1"/>
        <rFont val="ＭＳ ゴシック"/>
        <family val="3"/>
        <charset val="128"/>
      </rPr>
      <t>残差</t>
    </r>
    <r>
      <rPr>
        <sz val="10"/>
        <color theme="1"/>
        <rFont val="Arial"/>
        <family val="2"/>
      </rPr>
      <t>)</t>
    </r>
  </si>
  <si>
    <t>A0154</t>
  </si>
  <si>
    <r>
      <rPr>
        <sz val="11"/>
        <color theme="1"/>
        <rFont val="ＭＳ ゴシック"/>
        <family val="3"/>
        <charset val="128"/>
      </rPr>
      <t>歌舞伎エナジー</t>
    </r>
    <r>
      <rPr>
        <sz val="11"/>
        <color theme="1"/>
        <rFont val="Arial"/>
        <family val="2"/>
      </rPr>
      <t>(</t>
    </r>
    <r>
      <rPr>
        <sz val="11"/>
        <color theme="1"/>
        <rFont val="ＭＳ ゴシック"/>
        <family val="3"/>
        <charset val="128"/>
      </rPr>
      <t>株</t>
    </r>
    <r>
      <rPr>
        <sz val="11"/>
        <color theme="1"/>
        <rFont val="Arial"/>
        <family val="2"/>
      </rPr>
      <t>)</t>
    </r>
  </si>
  <si>
    <t>A0155</t>
  </si>
  <si>
    <r>
      <rPr>
        <sz val="11"/>
        <color theme="1"/>
        <rFont val="ＭＳ ゴシック"/>
        <family val="3"/>
        <charset val="128"/>
      </rPr>
      <t>みやまスマートエネルギー</t>
    </r>
    <r>
      <rPr>
        <sz val="11"/>
        <color theme="1"/>
        <rFont val="Arial"/>
        <family val="2"/>
      </rPr>
      <t>(</t>
    </r>
    <r>
      <rPr>
        <sz val="11"/>
        <color theme="1"/>
        <rFont val="ＭＳ ゴシック"/>
        <family val="3"/>
        <charset val="128"/>
      </rPr>
      <t>株</t>
    </r>
    <r>
      <rPr>
        <sz val="11"/>
        <color theme="1"/>
        <rFont val="Arial"/>
        <family val="2"/>
      </rPr>
      <t>)</t>
    </r>
  </si>
  <si>
    <t>A0156</t>
  </si>
  <si>
    <r>
      <rPr>
        <sz val="11"/>
        <color theme="1"/>
        <rFont val="ＭＳ ゴシック"/>
        <family val="3"/>
        <charset val="128"/>
      </rPr>
      <t>エフィシエント</t>
    </r>
    <r>
      <rPr>
        <sz val="11"/>
        <color theme="1"/>
        <rFont val="Arial"/>
        <family val="2"/>
      </rPr>
      <t>(</t>
    </r>
    <r>
      <rPr>
        <sz val="11"/>
        <color theme="1"/>
        <rFont val="ＭＳ ゴシック"/>
        <family val="3"/>
        <charset val="128"/>
      </rPr>
      <t>株</t>
    </r>
    <r>
      <rPr>
        <sz val="11"/>
        <color theme="1"/>
        <rFont val="Arial"/>
        <family val="2"/>
      </rPr>
      <t>)</t>
    </r>
  </si>
  <si>
    <t>A0157</t>
  </si>
  <si>
    <r>
      <t>(</t>
    </r>
    <r>
      <rPr>
        <sz val="11"/>
        <color theme="1"/>
        <rFont val="ＭＳ ゴシック"/>
        <family val="3"/>
        <charset val="128"/>
      </rPr>
      <t>株</t>
    </r>
    <r>
      <rPr>
        <sz val="11"/>
        <color theme="1"/>
        <rFont val="Arial"/>
        <family val="2"/>
      </rPr>
      <t>)</t>
    </r>
    <r>
      <rPr>
        <sz val="11"/>
        <color theme="1"/>
        <rFont val="ＭＳ ゴシック"/>
        <family val="3"/>
        <charset val="128"/>
      </rPr>
      <t>生活クラブエナジー</t>
    </r>
  </si>
  <si>
    <t>A0158</t>
  </si>
  <si>
    <r>
      <rPr>
        <sz val="11"/>
        <color theme="1"/>
        <rFont val="ＭＳ ゴシック"/>
        <family val="3"/>
        <charset val="128"/>
      </rPr>
      <t>生活協同組合コープこうべ</t>
    </r>
  </si>
  <si>
    <t>A0159</t>
  </si>
  <si>
    <r>
      <t>(</t>
    </r>
    <r>
      <rPr>
        <sz val="11"/>
        <color theme="1"/>
        <rFont val="ＭＳ ゴシック"/>
        <family val="3"/>
        <charset val="128"/>
      </rPr>
      <t>株</t>
    </r>
    <r>
      <rPr>
        <sz val="11"/>
        <color theme="1"/>
        <rFont val="Arial"/>
        <family val="2"/>
      </rPr>
      <t>)</t>
    </r>
    <r>
      <rPr>
        <sz val="11"/>
        <color theme="1"/>
        <rFont val="ＭＳ ゴシック"/>
        <family val="3"/>
        <charset val="128"/>
      </rPr>
      <t>シーエナジー</t>
    </r>
  </si>
  <si>
    <t>A0160</t>
  </si>
  <si>
    <r>
      <rPr>
        <sz val="11"/>
        <color theme="1"/>
        <rFont val="ＭＳ ゴシック"/>
        <family val="3"/>
        <charset val="128"/>
      </rPr>
      <t>角栄ガス</t>
    </r>
    <r>
      <rPr>
        <sz val="11"/>
        <color theme="1"/>
        <rFont val="Arial"/>
        <family val="2"/>
      </rPr>
      <t>(</t>
    </r>
    <r>
      <rPr>
        <sz val="11"/>
        <color theme="1"/>
        <rFont val="ＭＳ ゴシック"/>
        <family val="3"/>
        <charset val="128"/>
      </rPr>
      <t>株</t>
    </r>
    <r>
      <rPr>
        <sz val="11"/>
        <color theme="1"/>
        <rFont val="Arial"/>
        <family val="2"/>
      </rPr>
      <t>)</t>
    </r>
  </si>
  <si>
    <t>A0161</t>
  </si>
  <si>
    <r>
      <rPr>
        <sz val="11"/>
        <color theme="1"/>
        <rFont val="ＭＳ ゴシック"/>
        <family val="3"/>
        <charset val="128"/>
      </rPr>
      <t>京葉瓦斯</t>
    </r>
    <r>
      <rPr>
        <sz val="11"/>
        <color theme="1"/>
        <rFont val="Arial"/>
        <family val="2"/>
      </rPr>
      <t>(</t>
    </r>
    <r>
      <rPr>
        <sz val="11"/>
        <color theme="1"/>
        <rFont val="ＭＳ ゴシック"/>
        <family val="3"/>
        <charset val="128"/>
      </rPr>
      <t>株</t>
    </r>
    <r>
      <rPr>
        <sz val="11"/>
        <color theme="1"/>
        <rFont val="Arial"/>
        <family val="2"/>
      </rPr>
      <t>)</t>
    </r>
  </si>
  <si>
    <t>A0162</t>
  </si>
  <si>
    <r>
      <rPr>
        <sz val="11"/>
        <color theme="1"/>
        <rFont val="ＭＳ ゴシック"/>
        <family val="3"/>
        <charset val="128"/>
      </rPr>
      <t>凸版印刷</t>
    </r>
    <r>
      <rPr>
        <sz val="11"/>
        <color theme="1"/>
        <rFont val="Arial"/>
        <family val="2"/>
      </rPr>
      <t>(</t>
    </r>
    <r>
      <rPr>
        <sz val="11"/>
        <color theme="1"/>
        <rFont val="ＭＳ ゴシック"/>
        <family val="3"/>
        <charset val="128"/>
      </rPr>
      <t>株</t>
    </r>
    <r>
      <rPr>
        <sz val="11"/>
        <color theme="1"/>
        <rFont val="Arial"/>
        <family val="2"/>
      </rPr>
      <t>)</t>
    </r>
  </si>
  <si>
    <t>26.06</t>
  </si>
  <si>
    <t>A0163</t>
  </si>
  <si>
    <r>
      <rPr>
        <sz val="11"/>
        <color theme="1"/>
        <rFont val="ＭＳ ゴシック"/>
        <family val="3"/>
        <charset val="128"/>
      </rPr>
      <t>伊勢崎ガス</t>
    </r>
    <r>
      <rPr>
        <sz val="11"/>
        <color theme="1"/>
        <rFont val="Arial"/>
        <family val="2"/>
      </rPr>
      <t>(</t>
    </r>
    <r>
      <rPr>
        <sz val="11"/>
        <color theme="1"/>
        <rFont val="ＭＳ ゴシック"/>
        <family val="3"/>
        <charset val="128"/>
      </rPr>
      <t>株</t>
    </r>
    <r>
      <rPr>
        <sz val="11"/>
        <color theme="1"/>
        <rFont val="Arial"/>
        <family val="2"/>
      </rPr>
      <t>)</t>
    </r>
  </si>
  <si>
    <t>A0164</t>
  </si>
  <si>
    <r>
      <rPr>
        <sz val="11"/>
        <color theme="1"/>
        <rFont val="ＭＳ ゴシック"/>
        <family val="3"/>
        <charset val="128"/>
      </rPr>
      <t>キヤノンマーケティングジャパン</t>
    </r>
    <r>
      <rPr>
        <sz val="11"/>
        <color theme="1"/>
        <rFont val="Arial"/>
        <family val="2"/>
      </rPr>
      <t>(</t>
    </r>
    <r>
      <rPr>
        <sz val="11"/>
        <color theme="1"/>
        <rFont val="ＭＳ ゴシック"/>
        <family val="3"/>
        <charset val="128"/>
      </rPr>
      <t>株</t>
    </r>
    <r>
      <rPr>
        <sz val="11"/>
        <color theme="1"/>
        <rFont val="Arial"/>
        <family val="2"/>
      </rPr>
      <t>)</t>
    </r>
  </si>
  <si>
    <t>A0165</t>
  </si>
  <si>
    <r>
      <t>(</t>
    </r>
    <r>
      <rPr>
        <sz val="11"/>
        <color theme="1"/>
        <rFont val="ＭＳ ゴシック"/>
        <family val="3"/>
        <charset val="128"/>
      </rPr>
      <t>株</t>
    </r>
    <r>
      <rPr>
        <sz val="11"/>
        <color theme="1"/>
        <rFont val="Arial"/>
        <family val="2"/>
      </rPr>
      <t>)</t>
    </r>
    <r>
      <rPr>
        <sz val="11"/>
        <color theme="1"/>
        <rFont val="ＭＳ ゴシック"/>
        <family val="3"/>
        <charset val="128"/>
      </rPr>
      <t>とっとり市民電力</t>
    </r>
  </si>
  <si>
    <t>71.39</t>
  </si>
  <si>
    <t>A0166</t>
  </si>
  <si>
    <r>
      <t>(</t>
    </r>
    <r>
      <rPr>
        <sz val="11"/>
        <color theme="1"/>
        <rFont val="ＭＳ ゴシック"/>
        <family val="3"/>
        <charset val="128"/>
      </rPr>
      <t>株</t>
    </r>
    <r>
      <rPr>
        <sz val="11"/>
        <color theme="1"/>
        <rFont val="Arial"/>
        <family val="2"/>
      </rPr>
      <t>)</t>
    </r>
    <r>
      <rPr>
        <sz val="11"/>
        <color theme="1"/>
        <rFont val="ＭＳ ゴシック"/>
        <family val="3"/>
        <charset val="128"/>
      </rPr>
      <t>イーエムアイ</t>
    </r>
  </si>
  <si>
    <t>A0167</t>
  </si>
  <si>
    <r>
      <rPr>
        <sz val="11"/>
        <color theme="1"/>
        <rFont val="ＭＳ ゴシック"/>
        <family val="3"/>
        <charset val="128"/>
      </rPr>
      <t>佐野瓦斯</t>
    </r>
    <r>
      <rPr>
        <sz val="11"/>
        <color theme="1"/>
        <rFont val="Arial"/>
        <family val="2"/>
      </rPr>
      <t>(</t>
    </r>
    <r>
      <rPr>
        <sz val="11"/>
        <color theme="1"/>
        <rFont val="ＭＳ ゴシック"/>
        <family val="3"/>
        <charset val="128"/>
      </rPr>
      <t>株</t>
    </r>
    <r>
      <rPr>
        <sz val="11"/>
        <color theme="1"/>
        <rFont val="Arial"/>
        <family val="2"/>
      </rPr>
      <t>)</t>
    </r>
  </si>
  <si>
    <t>A0168</t>
  </si>
  <si>
    <r>
      <rPr>
        <sz val="11"/>
        <color theme="1"/>
        <rFont val="ＭＳ ゴシック"/>
        <family val="3"/>
        <charset val="128"/>
      </rPr>
      <t>桐生瓦斯</t>
    </r>
    <r>
      <rPr>
        <sz val="11"/>
        <color theme="1"/>
        <rFont val="Arial"/>
        <family val="2"/>
      </rPr>
      <t>(</t>
    </r>
    <r>
      <rPr>
        <sz val="11"/>
        <color theme="1"/>
        <rFont val="ＭＳ ゴシック"/>
        <family val="3"/>
        <charset val="128"/>
      </rPr>
      <t>株</t>
    </r>
    <r>
      <rPr>
        <sz val="11"/>
        <color theme="1"/>
        <rFont val="Arial"/>
        <family val="2"/>
      </rPr>
      <t>)</t>
    </r>
  </si>
  <si>
    <t>A0169</t>
  </si>
  <si>
    <r>
      <rPr>
        <sz val="11"/>
        <color theme="1"/>
        <rFont val="ＭＳ ゴシック"/>
        <family val="3"/>
        <charset val="128"/>
      </rPr>
      <t>森の電力</t>
    </r>
    <r>
      <rPr>
        <sz val="11"/>
        <color theme="1"/>
        <rFont val="Arial"/>
        <family val="2"/>
      </rPr>
      <t>(</t>
    </r>
    <r>
      <rPr>
        <sz val="11"/>
        <color theme="1"/>
        <rFont val="ＭＳ ゴシック"/>
        <family val="3"/>
        <charset val="128"/>
      </rPr>
      <t>株</t>
    </r>
    <r>
      <rPr>
        <sz val="11"/>
        <color theme="1"/>
        <rFont val="Arial"/>
        <family val="2"/>
      </rPr>
      <t>)</t>
    </r>
  </si>
  <si>
    <t>A0170</t>
  </si>
  <si>
    <r>
      <rPr>
        <sz val="11"/>
        <color theme="1"/>
        <rFont val="ＭＳ ゴシック"/>
        <family val="3"/>
        <charset val="128"/>
      </rPr>
      <t>大和ハウス工業</t>
    </r>
    <r>
      <rPr>
        <sz val="11"/>
        <color theme="1"/>
        <rFont val="Arial"/>
        <family val="2"/>
      </rPr>
      <t>(</t>
    </r>
    <r>
      <rPr>
        <sz val="11"/>
        <color theme="1"/>
        <rFont val="ＭＳ ゴシック"/>
        <family val="3"/>
        <charset val="128"/>
      </rPr>
      <t>株</t>
    </r>
    <r>
      <rPr>
        <sz val="11"/>
        <color theme="1"/>
        <rFont val="Arial"/>
        <family val="2"/>
      </rPr>
      <t>)</t>
    </r>
    <r>
      <rPr>
        <sz val="11"/>
        <color theme="1"/>
        <rFont val="ＭＳ ゴシック"/>
        <family val="3"/>
        <charset val="128"/>
      </rPr>
      <t>　</t>
    </r>
  </si>
  <si>
    <t>55.93</t>
  </si>
  <si>
    <r>
      <rPr>
        <sz val="10"/>
        <color theme="1"/>
        <rFont val="ＭＳ ゴシック"/>
        <family val="3"/>
        <charset val="128"/>
      </rPr>
      <t>メニュー</t>
    </r>
    <r>
      <rPr>
        <sz val="10"/>
        <color theme="1"/>
        <rFont val="Arial"/>
        <family val="2"/>
      </rPr>
      <t>K(</t>
    </r>
    <r>
      <rPr>
        <sz val="10"/>
        <color theme="1"/>
        <rFont val="ＭＳ ゴシック"/>
        <family val="3"/>
        <charset val="128"/>
      </rPr>
      <t>残差</t>
    </r>
    <r>
      <rPr>
        <sz val="10"/>
        <color theme="1"/>
        <rFont val="Arial"/>
        <family val="2"/>
      </rPr>
      <t>)</t>
    </r>
  </si>
  <si>
    <t>A0172</t>
  </si>
  <si>
    <r>
      <rPr>
        <sz val="11"/>
        <color theme="1"/>
        <rFont val="ＭＳ ゴシック"/>
        <family val="3"/>
        <charset val="128"/>
      </rPr>
      <t>ＨＴＢエナジー</t>
    </r>
    <r>
      <rPr>
        <sz val="11"/>
        <color theme="1"/>
        <rFont val="Arial"/>
        <family val="2"/>
      </rPr>
      <t>(</t>
    </r>
    <r>
      <rPr>
        <sz val="11"/>
        <color theme="1"/>
        <rFont val="ＭＳ ゴシック"/>
        <family val="3"/>
        <charset val="128"/>
      </rPr>
      <t>株</t>
    </r>
    <r>
      <rPr>
        <sz val="11"/>
        <color theme="1"/>
        <rFont val="Arial"/>
        <family val="2"/>
      </rPr>
      <t>)</t>
    </r>
  </si>
  <si>
    <t>99.12</t>
  </si>
  <si>
    <t>A0173</t>
  </si>
  <si>
    <r>
      <t>(</t>
    </r>
    <r>
      <rPr>
        <sz val="11"/>
        <color theme="1"/>
        <rFont val="ＭＳ ゴシック"/>
        <family val="3"/>
        <charset val="128"/>
      </rPr>
      <t>株</t>
    </r>
    <r>
      <rPr>
        <sz val="11"/>
        <color theme="1"/>
        <rFont val="Arial"/>
        <family val="2"/>
      </rPr>
      <t>)</t>
    </r>
    <r>
      <rPr>
        <sz val="11"/>
        <color theme="1"/>
        <rFont val="ＭＳ ゴシック"/>
        <family val="3"/>
        <charset val="128"/>
      </rPr>
      <t>アシストワンエナジー</t>
    </r>
  </si>
  <si>
    <t>A0175</t>
  </si>
  <si>
    <r>
      <t>(</t>
    </r>
    <r>
      <rPr>
        <sz val="11"/>
        <color theme="1"/>
        <rFont val="ＭＳ ゴシック"/>
        <family val="3"/>
        <charset val="128"/>
      </rPr>
      <t>株</t>
    </r>
    <r>
      <rPr>
        <sz val="11"/>
        <color theme="1"/>
        <rFont val="Arial"/>
        <family val="2"/>
      </rPr>
      <t>)</t>
    </r>
    <r>
      <rPr>
        <sz val="11"/>
        <color theme="1"/>
        <rFont val="ＭＳ ゴシック"/>
        <family val="3"/>
        <charset val="128"/>
      </rPr>
      <t>フソウ・エナジー</t>
    </r>
  </si>
  <si>
    <t>A0177</t>
  </si>
  <si>
    <r>
      <rPr>
        <sz val="11"/>
        <color theme="1"/>
        <rFont val="ＭＳ ゴシック"/>
        <family val="3"/>
        <charset val="128"/>
      </rPr>
      <t>湘南電力</t>
    </r>
    <r>
      <rPr>
        <sz val="11"/>
        <color theme="1"/>
        <rFont val="Arial"/>
        <family val="2"/>
      </rPr>
      <t>(</t>
    </r>
    <r>
      <rPr>
        <sz val="11"/>
        <color theme="1"/>
        <rFont val="ＭＳ ゴシック"/>
        <family val="3"/>
        <charset val="128"/>
      </rPr>
      <t>株</t>
    </r>
    <r>
      <rPr>
        <sz val="11"/>
        <color theme="1"/>
        <rFont val="Arial"/>
        <family val="2"/>
      </rPr>
      <t>)</t>
    </r>
  </si>
  <si>
    <t>99.30</t>
  </si>
  <si>
    <t>A0178</t>
  </si>
  <si>
    <r>
      <rPr>
        <sz val="11"/>
        <color theme="1"/>
        <rFont val="ＭＳ ゴシック"/>
        <family val="3"/>
        <charset val="128"/>
      </rPr>
      <t>大東建託パートナーズ</t>
    </r>
    <r>
      <rPr>
        <sz val="11"/>
        <color theme="1"/>
        <rFont val="Arial"/>
        <family val="2"/>
      </rPr>
      <t>(</t>
    </r>
    <r>
      <rPr>
        <sz val="11"/>
        <color theme="1"/>
        <rFont val="ＭＳ ゴシック"/>
        <family val="3"/>
        <charset val="128"/>
      </rPr>
      <t>株</t>
    </r>
    <r>
      <rPr>
        <sz val="11"/>
        <color theme="1"/>
        <rFont val="Arial"/>
        <family val="2"/>
      </rPr>
      <t>)</t>
    </r>
  </si>
  <si>
    <t>A0179</t>
  </si>
  <si>
    <r>
      <rPr>
        <sz val="11"/>
        <color theme="1"/>
        <rFont val="ＭＳ ゴシック"/>
        <family val="3"/>
        <charset val="128"/>
      </rPr>
      <t>Ｊａｐａｎ電力</t>
    </r>
    <r>
      <rPr>
        <sz val="11"/>
        <color theme="1"/>
        <rFont val="Arial"/>
        <family val="2"/>
      </rPr>
      <t>(</t>
    </r>
    <r>
      <rPr>
        <sz val="11"/>
        <color theme="1"/>
        <rFont val="ＭＳ ゴシック"/>
        <family val="3"/>
        <charset val="128"/>
      </rPr>
      <t>株</t>
    </r>
    <r>
      <rPr>
        <sz val="11"/>
        <color theme="1"/>
        <rFont val="Arial"/>
        <family val="2"/>
      </rPr>
      <t>)</t>
    </r>
    <phoneticPr fontId="24"/>
  </si>
  <si>
    <t>A0180</t>
  </si>
  <si>
    <r>
      <rPr>
        <sz val="11"/>
        <color theme="1"/>
        <rFont val="ＭＳ ゴシック"/>
        <family val="3"/>
        <charset val="128"/>
      </rPr>
      <t>電源開発</t>
    </r>
    <r>
      <rPr>
        <sz val="11"/>
        <color theme="1"/>
        <rFont val="Arial"/>
        <family val="2"/>
      </rPr>
      <t>(</t>
    </r>
    <r>
      <rPr>
        <sz val="11"/>
        <color theme="1"/>
        <rFont val="ＭＳ ゴシック"/>
        <family val="3"/>
        <charset val="128"/>
      </rPr>
      <t>株</t>
    </r>
    <r>
      <rPr>
        <sz val="11"/>
        <color theme="1"/>
        <rFont val="Arial"/>
        <family val="2"/>
      </rPr>
      <t>)</t>
    </r>
    <phoneticPr fontId="24"/>
  </si>
  <si>
    <t>A0181</t>
  </si>
  <si>
    <r>
      <rPr>
        <sz val="11"/>
        <color theme="1"/>
        <rFont val="ＭＳ ゴシック"/>
        <family val="3"/>
        <charset val="128"/>
      </rPr>
      <t>鈴与商事</t>
    </r>
    <r>
      <rPr>
        <sz val="11"/>
        <color theme="1"/>
        <rFont val="Arial"/>
        <family val="2"/>
      </rPr>
      <t>(</t>
    </r>
    <r>
      <rPr>
        <sz val="11"/>
        <color theme="1"/>
        <rFont val="ＭＳ ゴシック"/>
        <family val="3"/>
        <charset val="128"/>
      </rPr>
      <t>株</t>
    </r>
    <r>
      <rPr>
        <sz val="11"/>
        <color theme="1"/>
        <rFont val="Arial"/>
        <family val="2"/>
      </rPr>
      <t>)</t>
    </r>
  </si>
  <si>
    <r>
      <rPr>
        <sz val="10"/>
        <color theme="1"/>
        <rFont val="ＭＳ ゴシック"/>
        <family val="3"/>
        <charset val="128"/>
      </rPr>
      <t>メニュー</t>
    </r>
    <r>
      <rPr>
        <sz val="10"/>
        <color theme="1"/>
        <rFont val="Arial"/>
        <family val="2"/>
      </rPr>
      <t>D(</t>
    </r>
    <r>
      <rPr>
        <sz val="10"/>
        <color theme="1"/>
        <rFont val="ＭＳ ゴシック"/>
        <family val="3"/>
        <charset val="128"/>
      </rPr>
      <t>残差</t>
    </r>
    <r>
      <rPr>
        <sz val="10"/>
        <color theme="1"/>
        <rFont val="Arial"/>
        <family val="2"/>
      </rPr>
      <t>)</t>
    </r>
    <rPh sb="6" eb="8">
      <t>ザンサ</t>
    </rPh>
    <phoneticPr fontId="24"/>
  </si>
  <si>
    <t>A0183</t>
  </si>
  <si>
    <r>
      <t>(</t>
    </r>
    <r>
      <rPr>
        <sz val="11"/>
        <color theme="1"/>
        <rFont val="ＭＳ ゴシック"/>
        <family val="3"/>
        <charset val="128"/>
      </rPr>
      <t>株</t>
    </r>
    <r>
      <rPr>
        <sz val="11"/>
        <color theme="1"/>
        <rFont val="Arial"/>
        <family val="2"/>
      </rPr>
      <t>)</t>
    </r>
    <r>
      <rPr>
        <sz val="11"/>
        <color theme="1"/>
        <rFont val="ＭＳ ゴシック"/>
        <family val="3"/>
        <charset val="128"/>
      </rPr>
      <t>バランスハーツ</t>
    </r>
  </si>
  <si>
    <t>A0184</t>
  </si>
  <si>
    <r>
      <rPr>
        <sz val="11"/>
        <color theme="1"/>
        <rFont val="ＭＳ ゴシック"/>
        <family val="3"/>
        <charset val="128"/>
      </rPr>
      <t>ワタミエナジー</t>
    </r>
    <r>
      <rPr>
        <sz val="11"/>
        <color theme="1"/>
        <rFont val="Arial"/>
        <family val="2"/>
      </rPr>
      <t>(</t>
    </r>
    <r>
      <rPr>
        <sz val="11"/>
        <color theme="1"/>
        <rFont val="ＭＳ ゴシック"/>
        <family val="3"/>
        <charset val="128"/>
      </rPr>
      <t>株</t>
    </r>
    <r>
      <rPr>
        <sz val="11"/>
        <color theme="1"/>
        <rFont val="Arial"/>
        <family val="2"/>
      </rPr>
      <t>)</t>
    </r>
  </si>
  <si>
    <t>71.52</t>
  </si>
  <si>
    <t>A0185</t>
  </si>
  <si>
    <r>
      <t>(</t>
    </r>
    <r>
      <rPr>
        <sz val="11"/>
        <color theme="1"/>
        <rFont val="ＭＳ ゴシック"/>
        <family val="3"/>
        <charset val="128"/>
      </rPr>
      <t>株</t>
    </r>
    <r>
      <rPr>
        <sz val="11"/>
        <color theme="1"/>
        <rFont val="Arial"/>
        <family val="2"/>
      </rPr>
      <t>)</t>
    </r>
    <r>
      <rPr>
        <sz val="11"/>
        <color theme="1"/>
        <rFont val="ＭＳ ゴシック"/>
        <family val="3"/>
        <charset val="128"/>
      </rPr>
      <t>パルシステム電力</t>
    </r>
  </si>
  <si>
    <t>A0186</t>
  </si>
  <si>
    <r>
      <rPr>
        <sz val="11"/>
        <color theme="1"/>
        <rFont val="ＭＳ ゴシック"/>
        <family val="3"/>
        <charset val="128"/>
      </rPr>
      <t>ＳＢパワー</t>
    </r>
    <r>
      <rPr>
        <sz val="11"/>
        <color theme="1"/>
        <rFont val="Arial"/>
        <family val="2"/>
      </rPr>
      <t>(</t>
    </r>
    <r>
      <rPr>
        <sz val="11"/>
        <color theme="1"/>
        <rFont val="ＭＳ ゴシック"/>
        <family val="3"/>
        <charset val="128"/>
      </rPr>
      <t>株</t>
    </r>
    <r>
      <rPr>
        <sz val="11"/>
        <color theme="1"/>
        <rFont val="Arial"/>
        <family val="2"/>
      </rPr>
      <t>)</t>
    </r>
  </si>
  <si>
    <t>A0187</t>
  </si>
  <si>
    <r>
      <rPr>
        <sz val="11"/>
        <color theme="1"/>
        <rFont val="ＭＳ ゴシック"/>
        <family val="3"/>
        <charset val="128"/>
      </rPr>
      <t>ＮＦパワーサービス</t>
    </r>
    <r>
      <rPr>
        <sz val="11"/>
        <color theme="1"/>
        <rFont val="Arial"/>
        <family val="2"/>
      </rPr>
      <t>(</t>
    </r>
    <r>
      <rPr>
        <sz val="11"/>
        <color theme="1"/>
        <rFont val="ＭＳ ゴシック"/>
        <family val="3"/>
        <charset val="128"/>
      </rPr>
      <t>株</t>
    </r>
    <r>
      <rPr>
        <sz val="11"/>
        <color theme="1"/>
        <rFont val="Arial"/>
        <family val="2"/>
      </rPr>
      <t>)</t>
    </r>
  </si>
  <si>
    <t>A0188</t>
  </si>
  <si>
    <r>
      <rPr>
        <sz val="11"/>
        <color theme="1"/>
        <rFont val="ＭＳ ゴシック"/>
        <family val="3"/>
        <charset val="128"/>
      </rPr>
      <t>ひおき地域エネルギー</t>
    </r>
    <r>
      <rPr>
        <sz val="11"/>
        <color theme="1"/>
        <rFont val="Arial"/>
        <family val="2"/>
      </rPr>
      <t>(</t>
    </r>
    <r>
      <rPr>
        <sz val="11"/>
        <color theme="1"/>
        <rFont val="ＭＳ ゴシック"/>
        <family val="3"/>
        <charset val="128"/>
      </rPr>
      <t>株</t>
    </r>
    <r>
      <rPr>
        <sz val="11"/>
        <color theme="1"/>
        <rFont val="Arial"/>
        <family val="2"/>
      </rPr>
      <t>)</t>
    </r>
  </si>
  <si>
    <t>A0189</t>
  </si>
  <si>
    <r>
      <rPr>
        <sz val="11"/>
        <color theme="1"/>
        <rFont val="ＭＳ ゴシック"/>
        <family val="3"/>
        <charset val="128"/>
      </rPr>
      <t>和歌山電力</t>
    </r>
    <r>
      <rPr>
        <sz val="11"/>
        <color theme="1"/>
        <rFont val="Arial"/>
        <family val="2"/>
      </rPr>
      <t>(</t>
    </r>
    <r>
      <rPr>
        <sz val="11"/>
        <color theme="1"/>
        <rFont val="ＭＳ ゴシック"/>
        <family val="3"/>
        <charset val="128"/>
      </rPr>
      <t>株</t>
    </r>
    <r>
      <rPr>
        <sz val="11"/>
        <color theme="1"/>
        <rFont val="Arial"/>
        <family val="2"/>
      </rPr>
      <t>)</t>
    </r>
  </si>
  <si>
    <t>A0190</t>
  </si>
  <si>
    <r>
      <rPr>
        <sz val="11"/>
        <color theme="1"/>
        <rFont val="ＭＳ ゴシック"/>
        <family val="3"/>
        <charset val="128"/>
      </rPr>
      <t>日本瓦斯</t>
    </r>
    <r>
      <rPr>
        <sz val="11"/>
        <color theme="1"/>
        <rFont val="Arial"/>
        <family val="2"/>
      </rPr>
      <t>(</t>
    </r>
    <r>
      <rPr>
        <sz val="11"/>
        <color theme="1"/>
        <rFont val="ＭＳ ゴシック"/>
        <family val="3"/>
        <charset val="128"/>
      </rPr>
      <t>株</t>
    </r>
    <r>
      <rPr>
        <sz val="11"/>
        <color theme="1"/>
        <rFont val="Arial"/>
        <family val="2"/>
      </rPr>
      <t>)(</t>
    </r>
    <r>
      <rPr>
        <sz val="11"/>
        <color theme="1"/>
        <rFont val="ＭＳ ゴシック"/>
        <family val="3"/>
        <charset val="128"/>
      </rPr>
      <t>旧：</t>
    </r>
    <r>
      <rPr>
        <sz val="11"/>
        <color theme="1"/>
        <rFont val="Arial"/>
        <family val="2"/>
      </rPr>
      <t>(</t>
    </r>
    <r>
      <rPr>
        <sz val="11"/>
        <color theme="1"/>
        <rFont val="ＭＳ ゴシック"/>
        <family val="3"/>
        <charset val="128"/>
      </rPr>
      <t>株</t>
    </r>
    <r>
      <rPr>
        <sz val="11"/>
        <color theme="1"/>
        <rFont val="Arial"/>
        <family val="2"/>
      </rPr>
      <t>)</t>
    </r>
    <r>
      <rPr>
        <sz val="11"/>
        <color theme="1"/>
        <rFont val="ＭＳ ゴシック"/>
        <family val="3"/>
        <charset val="128"/>
      </rPr>
      <t>エナジードリーム</t>
    </r>
    <r>
      <rPr>
        <sz val="11"/>
        <color theme="1"/>
        <rFont val="Arial"/>
        <family val="2"/>
      </rPr>
      <t>)</t>
    </r>
    <phoneticPr fontId="24"/>
  </si>
  <si>
    <t>A0191</t>
  </si>
  <si>
    <r>
      <t>(</t>
    </r>
    <r>
      <rPr>
        <sz val="11"/>
        <color theme="1"/>
        <rFont val="ＭＳ ゴシック"/>
        <family val="3"/>
        <charset val="128"/>
      </rPr>
      <t>株</t>
    </r>
    <r>
      <rPr>
        <sz val="11"/>
        <color theme="1"/>
        <rFont val="Arial"/>
        <family val="2"/>
      </rPr>
      <t>)</t>
    </r>
    <r>
      <rPr>
        <sz val="11"/>
        <color theme="1"/>
        <rFont val="ＭＳ ゴシック"/>
        <family val="3"/>
        <charset val="128"/>
      </rPr>
      <t>トドック電力</t>
    </r>
  </si>
  <si>
    <t>A0193</t>
  </si>
  <si>
    <r>
      <rPr>
        <sz val="11"/>
        <color theme="1"/>
        <rFont val="ＭＳ ゴシック"/>
        <family val="3"/>
        <charset val="128"/>
      </rPr>
      <t>九電みらいエナジー</t>
    </r>
    <r>
      <rPr>
        <sz val="11"/>
        <color theme="1"/>
        <rFont val="Arial"/>
        <family val="2"/>
      </rPr>
      <t>(</t>
    </r>
    <r>
      <rPr>
        <sz val="11"/>
        <color theme="1"/>
        <rFont val="ＭＳ ゴシック"/>
        <family val="3"/>
        <charset val="128"/>
      </rPr>
      <t>株</t>
    </r>
    <r>
      <rPr>
        <sz val="11"/>
        <color theme="1"/>
        <rFont val="Arial"/>
        <family val="2"/>
      </rPr>
      <t>)</t>
    </r>
  </si>
  <si>
    <t>92.25</t>
  </si>
  <si>
    <t>A0194</t>
  </si>
  <si>
    <r>
      <t>(</t>
    </r>
    <r>
      <rPr>
        <sz val="11"/>
        <color theme="1"/>
        <rFont val="ＭＳ ゴシック"/>
        <family val="3"/>
        <charset val="128"/>
      </rPr>
      <t>株</t>
    </r>
    <r>
      <rPr>
        <sz val="11"/>
        <color theme="1"/>
        <rFont val="Arial"/>
        <family val="2"/>
      </rPr>
      <t>)</t>
    </r>
    <r>
      <rPr>
        <sz val="11"/>
        <color theme="1"/>
        <rFont val="ＭＳ ゴシック"/>
        <family val="3"/>
        <charset val="128"/>
      </rPr>
      <t>ミツウロコヴェッセル</t>
    </r>
  </si>
  <si>
    <t>A0195</t>
  </si>
  <si>
    <r>
      <t>(</t>
    </r>
    <r>
      <rPr>
        <sz val="11"/>
        <color theme="1"/>
        <rFont val="ＭＳ ゴシック"/>
        <family val="3"/>
        <charset val="128"/>
      </rPr>
      <t>株</t>
    </r>
    <r>
      <rPr>
        <sz val="11"/>
        <color theme="1"/>
        <rFont val="Arial"/>
        <family val="2"/>
      </rPr>
      <t>)</t>
    </r>
    <r>
      <rPr>
        <sz val="11"/>
        <color theme="1"/>
        <rFont val="ＭＳ ゴシック"/>
        <family val="3"/>
        <charset val="128"/>
      </rPr>
      <t>フォレストパワー</t>
    </r>
  </si>
  <si>
    <t>A0196</t>
  </si>
  <si>
    <r>
      <rPr>
        <sz val="11"/>
        <color theme="1"/>
        <rFont val="ＭＳ ゴシック"/>
        <family val="3"/>
        <charset val="128"/>
      </rPr>
      <t>日高都市ガス</t>
    </r>
    <r>
      <rPr>
        <sz val="11"/>
        <color theme="1"/>
        <rFont val="Arial"/>
        <family val="2"/>
      </rPr>
      <t>(</t>
    </r>
    <r>
      <rPr>
        <sz val="11"/>
        <color theme="1"/>
        <rFont val="ＭＳ ゴシック"/>
        <family val="3"/>
        <charset val="128"/>
      </rPr>
      <t>株</t>
    </r>
    <r>
      <rPr>
        <sz val="11"/>
        <color theme="1"/>
        <rFont val="Arial"/>
        <family val="2"/>
      </rPr>
      <t>)</t>
    </r>
  </si>
  <si>
    <t>A0197</t>
  </si>
  <si>
    <r>
      <t>(</t>
    </r>
    <r>
      <rPr>
        <sz val="11"/>
        <color theme="1"/>
        <rFont val="ＭＳ ゴシック"/>
        <family val="3"/>
        <charset val="128"/>
      </rPr>
      <t>株</t>
    </r>
    <r>
      <rPr>
        <sz val="11"/>
        <color theme="1"/>
        <rFont val="Arial"/>
        <family val="2"/>
      </rPr>
      <t>)</t>
    </r>
    <r>
      <rPr>
        <sz val="11"/>
        <color theme="1"/>
        <rFont val="ＭＳ ゴシック"/>
        <family val="3"/>
        <charset val="128"/>
      </rPr>
      <t>アドバンテック</t>
    </r>
  </si>
  <si>
    <t>A0199</t>
  </si>
  <si>
    <r>
      <rPr>
        <sz val="11"/>
        <color theme="1"/>
        <rFont val="ＭＳ ゴシック"/>
        <family val="3"/>
        <charset val="128"/>
      </rPr>
      <t>ローカルエナジー</t>
    </r>
    <r>
      <rPr>
        <sz val="11"/>
        <color theme="1"/>
        <rFont val="Arial"/>
        <family val="2"/>
      </rPr>
      <t>(</t>
    </r>
    <r>
      <rPr>
        <sz val="11"/>
        <color theme="1"/>
        <rFont val="ＭＳ ゴシック"/>
        <family val="3"/>
        <charset val="128"/>
      </rPr>
      <t>株</t>
    </r>
    <r>
      <rPr>
        <sz val="11"/>
        <color theme="1"/>
        <rFont val="Arial"/>
        <family val="2"/>
      </rPr>
      <t>)</t>
    </r>
  </si>
  <si>
    <t>77.64</t>
  </si>
  <si>
    <t>A0200</t>
  </si>
  <si>
    <r>
      <rPr>
        <sz val="11"/>
        <color theme="1"/>
        <rFont val="ＭＳ ゴシック"/>
        <family val="3"/>
        <charset val="128"/>
      </rPr>
      <t>エネックス</t>
    </r>
    <r>
      <rPr>
        <sz val="11"/>
        <color theme="1"/>
        <rFont val="Arial"/>
        <family val="2"/>
      </rPr>
      <t>(</t>
    </r>
    <r>
      <rPr>
        <sz val="11"/>
        <color theme="1"/>
        <rFont val="ＭＳ ゴシック"/>
        <family val="3"/>
        <charset val="128"/>
      </rPr>
      <t>株</t>
    </r>
    <r>
      <rPr>
        <sz val="11"/>
        <color theme="1"/>
        <rFont val="Arial"/>
        <family val="2"/>
      </rPr>
      <t>)</t>
    </r>
  </si>
  <si>
    <t>A0203</t>
  </si>
  <si>
    <r>
      <t>(</t>
    </r>
    <r>
      <rPr>
        <sz val="11"/>
        <color theme="1"/>
        <rFont val="ＭＳ ゴシック"/>
        <family val="3"/>
        <charset val="128"/>
      </rPr>
      <t>株</t>
    </r>
    <r>
      <rPr>
        <sz val="11"/>
        <color theme="1"/>
        <rFont val="Arial"/>
        <family val="2"/>
      </rPr>
      <t>)</t>
    </r>
    <r>
      <rPr>
        <sz val="11"/>
        <color theme="1"/>
        <rFont val="ＭＳ ゴシック"/>
        <family val="3"/>
        <charset val="128"/>
      </rPr>
      <t>レクスポート</t>
    </r>
  </si>
  <si>
    <t>A0204</t>
  </si>
  <si>
    <r>
      <rPr>
        <sz val="11"/>
        <color theme="1"/>
        <rFont val="ＭＳ ゴシック"/>
        <family val="3"/>
        <charset val="128"/>
      </rPr>
      <t>なでしこ電力</t>
    </r>
    <r>
      <rPr>
        <sz val="11"/>
        <color theme="1"/>
        <rFont val="Arial"/>
        <family val="2"/>
      </rPr>
      <t>(</t>
    </r>
    <r>
      <rPr>
        <sz val="11"/>
        <color theme="1"/>
        <rFont val="ＭＳ ゴシック"/>
        <family val="3"/>
        <charset val="128"/>
      </rPr>
      <t>株</t>
    </r>
    <r>
      <rPr>
        <sz val="11"/>
        <color theme="1"/>
        <rFont val="Arial"/>
        <family val="2"/>
      </rPr>
      <t>)</t>
    </r>
  </si>
  <si>
    <t>A0206</t>
  </si>
  <si>
    <r>
      <rPr>
        <sz val="11"/>
        <color theme="1"/>
        <rFont val="ＭＳ ゴシック"/>
        <family val="3"/>
        <charset val="128"/>
      </rPr>
      <t>日田グリーン電力</t>
    </r>
    <r>
      <rPr>
        <sz val="11"/>
        <color theme="1"/>
        <rFont val="Arial"/>
        <family val="2"/>
      </rPr>
      <t>(</t>
    </r>
    <r>
      <rPr>
        <sz val="11"/>
        <color theme="1"/>
        <rFont val="ＭＳ ゴシック"/>
        <family val="3"/>
        <charset val="128"/>
      </rPr>
      <t>株</t>
    </r>
    <r>
      <rPr>
        <sz val="11"/>
        <color theme="1"/>
        <rFont val="Arial"/>
        <family val="2"/>
      </rPr>
      <t>)</t>
    </r>
  </si>
  <si>
    <t>A0207</t>
  </si>
  <si>
    <r>
      <t>(</t>
    </r>
    <r>
      <rPr>
        <sz val="11"/>
        <color theme="1"/>
        <rFont val="ＭＳ ゴシック"/>
        <family val="3"/>
        <charset val="128"/>
      </rPr>
      <t>株</t>
    </r>
    <r>
      <rPr>
        <sz val="11"/>
        <color theme="1"/>
        <rFont val="Arial"/>
        <family val="2"/>
      </rPr>
      <t>)</t>
    </r>
    <r>
      <rPr>
        <sz val="11"/>
        <color theme="1"/>
        <rFont val="ＭＳ ゴシック"/>
        <family val="3"/>
        <charset val="128"/>
      </rPr>
      <t>津軽あっぷるパワー</t>
    </r>
  </si>
  <si>
    <t>A0208</t>
  </si>
  <si>
    <r>
      <t>(</t>
    </r>
    <r>
      <rPr>
        <sz val="11"/>
        <color theme="1"/>
        <rFont val="ＭＳ ゴシック"/>
        <family val="3"/>
        <charset val="128"/>
      </rPr>
      <t>株</t>
    </r>
    <r>
      <rPr>
        <sz val="11"/>
        <color theme="1"/>
        <rFont val="Arial"/>
        <family val="2"/>
      </rPr>
      <t>)</t>
    </r>
    <r>
      <rPr>
        <sz val="11"/>
        <color theme="1"/>
        <rFont val="ＭＳ ゴシック"/>
        <family val="3"/>
        <charset val="128"/>
      </rPr>
      <t>花巻銀河パワー</t>
    </r>
  </si>
  <si>
    <t>A0209</t>
  </si>
  <si>
    <r>
      <rPr>
        <sz val="11"/>
        <color theme="1"/>
        <rFont val="ＭＳ ゴシック"/>
        <family val="3"/>
        <charset val="128"/>
      </rPr>
      <t>埼玉ガス</t>
    </r>
    <r>
      <rPr>
        <sz val="11"/>
        <color theme="1"/>
        <rFont val="Arial"/>
        <family val="2"/>
      </rPr>
      <t>(</t>
    </r>
    <r>
      <rPr>
        <sz val="11"/>
        <color theme="1"/>
        <rFont val="ＭＳ ゴシック"/>
        <family val="3"/>
        <charset val="128"/>
      </rPr>
      <t>株</t>
    </r>
    <r>
      <rPr>
        <sz val="11"/>
        <color theme="1"/>
        <rFont val="Arial"/>
        <family val="2"/>
      </rPr>
      <t>)</t>
    </r>
  </si>
  <si>
    <t>A0210</t>
  </si>
  <si>
    <r>
      <rPr>
        <sz val="11"/>
        <color theme="1"/>
        <rFont val="ＭＳ ゴシック"/>
        <family val="3"/>
        <charset val="128"/>
      </rPr>
      <t>宮崎パワーライン</t>
    </r>
    <r>
      <rPr>
        <sz val="11"/>
        <color theme="1"/>
        <rFont val="Arial"/>
        <family val="2"/>
      </rPr>
      <t>(</t>
    </r>
    <r>
      <rPr>
        <sz val="11"/>
        <color theme="1"/>
        <rFont val="ＭＳ ゴシック"/>
        <family val="3"/>
        <charset val="128"/>
      </rPr>
      <t>株</t>
    </r>
    <r>
      <rPr>
        <sz val="11"/>
        <color theme="1"/>
        <rFont val="Arial"/>
        <family val="2"/>
      </rPr>
      <t>)</t>
    </r>
  </si>
  <si>
    <t>A0211</t>
  </si>
  <si>
    <r>
      <t>(</t>
    </r>
    <r>
      <rPr>
        <sz val="11"/>
        <color theme="1"/>
        <rFont val="ＭＳ ゴシック"/>
        <family val="3"/>
        <charset val="128"/>
      </rPr>
      <t>株</t>
    </r>
    <r>
      <rPr>
        <sz val="11"/>
        <color theme="1"/>
        <rFont val="Arial"/>
        <family val="2"/>
      </rPr>
      <t>)</t>
    </r>
    <r>
      <rPr>
        <sz val="11"/>
        <color theme="1"/>
        <rFont val="ＭＳ ゴシック"/>
        <family val="3"/>
        <charset val="128"/>
      </rPr>
      <t>パワー・オプティマイザー</t>
    </r>
  </si>
  <si>
    <t>A0213</t>
  </si>
  <si>
    <r>
      <t>(</t>
    </r>
    <r>
      <rPr>
        <sz val="11"/>
        <color theme="1"/>
        <rFont val="ＭＳ ゴシック"/>
        <family val="3"/>
        <charset val="128"/>
      </rPr>
      <t>株</t>
    </r>
    <r>
      <rPr>
        <sz val="11"/>
        <color theme="1"/>
        <rFont val="Arial"/>
        <family val="2"/>
      </rPr>
      <t>)</t>
    </r>
    <r>
      <rPr>
        <sz val="11"/>
        <color theme="1"/>
        <rFont val="ＭＳ ゴシック"/>
        <family val="3"/>
        <charset val="128"/>
      </rPr>
      <t>Ｕ－ＰＯＷＥＲ</t>
    </r>
    <phoneticPr fontId="24"/>
  </si>
  <si>
    <t>A0214</t>
  </si>
  <si>
    <r>
      <t>(</t>
    </r>
    <r>
      <rPr>
        <sz val="11"/>
        <color theme="1"/>
        <rFont val="ＭＳ ゴシック"/>
        <family val="3"/>
        <charset val="128"/>
      </rPr>
      <t>株</t>
    </r>
    <r>
      <rPr>
        <sz val="11"/>
        <color theme="1"/>
        <rFont val="Arial"/>
        <family val="2"/>
      </rPr>
      <t>)</t>
    </r>
    <r>
      <rPr>
        <sz val="11"/>
        <color theme="1"/>
        <rFont val="ＭＳ ゴシック"/>
        <family val="3"/>
        <charset val="128"/>
      </rPr>
      <t>ＴＴＳパワー</t>
    </r>
  </si>
  <si>
    <t>A0216</t>
  </si>
  <si>
    <r>
      <t>(</t>
    </r>
    <r>
      <rPr>
        <sz val="11"/>
        <color theme="1"/>
        <rFont val="ＭＳ ゴシック"/>
        <family val="3"/>
        <charset val="128"/>
      </rPr>
      <t>株</t>
    </r>
    <r>
      <rPr>
        <sz val="11"/>
        <color theme="1"/>
        <rFont val="Arial"/>
        <family val="2"/>
      </rPr>
      <t>)</t>
    </r>
    <r>
      <rPr>
        <sz val="11"/>
        <color theme="1"/>
        <rFont val="ＭＳ ゴシック"/>
        <family val="3"/>
        <charset val="128"/>
      </rPr>
      <t>岩手ウッドパワー</t>
    </r>
  </si>
  <si>
    <t>A0217</t>
  </si>
  <si>
    <r>
      <rPr>
        <sz val="11"/>
        <color theme="1"/>
        <rFont val="ＭＳ ゴシック"/>
        <family val="3"/>
        <charset val="128"/>
      </rPr>
      <t>里山パワーワークス</t>
    </r>
    <r>
      <rPr>
        <sz val="11"/>
        <color theme="1"/>
        <rFont val="Arial"/>
        <family val="2"/>
      </rPr>
      <t>(</t>
    </r>
    <r>
      <rPr>
        <sz val="11"/>
        <color theme="1"/>
        <rFont val="ＭＳ ゴシック"/>
        <family val="3"/>
        <charset val="128"/>
      </rPr>
      <t>株</t>
    </r>
    <r>
      <rPr>
        <sz val="11"/>
        <color theme="1"/>
        <rFont val="Arial"/>
        <family val="2"/>
      </rPr>
      <t>)</t>
    </r>
  </si>
  <si>
    <t>A0218</t>
  </si>
  <si>
    <r>
      <t>(</t>
    </r>
    <r>
      <rPr>
        <sz val="11"/>
        <color theme="1"/>
        <rFont val="ＭＳ ゴシック"/>
        <family val="3"/>
        <charset val="128"/>
      </rPr>
      <t>株</t>
    </r>
    <r>
      <rPr>
        <sz val="11"/>
        <color theme="1"/>
        <rFont val="Arial"/>
        <family val="2"/>
      </rPr>
      <t>)</t>
    </r>
    <r>
      <rPr>
        <sz val="11"/>
        <color theme="1"/>
        <rFont val="ＭＳ ゴシック"/>
        <family val="3"/>
        <charset val="128"/>
      </rPr>
      <t>中之条パワー</t>
    </r>
  </si>
  <si>
    <t>A0220</t>
  </si>
  <si>
    <r>
      <rPr>
        <sz val="11"/>
        <color theme="1"/>
        <rFont val="ＭＳ ゴシック"/>
        <family val="3"/>
        <charset val="128"/>
      </rPr>
      <t>日産トレーデイング</t>
    </r>
    <r>
      <rPr>
        <sz val="11"/>
        <color theme="1"/>
        <rFont val="Arial"/>
        <family val="2"/>
      </rPr>
      <t>(</t>
    </r>
    <r>
      <rPr>
        <sz val="11"/>
        <color theme="1"/>
        <rFont val="ＭＳ ゴシック"/>
        <family val="3"/>
        <charset val="128"/>
      </rPr>
      <t>株</t>
    </r>
    <r>
      <rPr>
        <sz val="11"/>
        <color theme="1"/>
        <rFont val="Arial"/>
        <family val="2"/>
      </rPr>
      <t>)</t>
    </r>
  </si>
  <si>
    <t>99.35</t>
  </si>
  <si>
    <t>A0221</t>
  </si>
  <si>
    <t>(株)エネウィル(旧：ＪＡＧ国際エナジー(株))</t>
  </si>
  <si>
    <r>
      <rPr>
        <sz val="10"/>
        <color rgb="FF000000"/>
        <rFont val="ＭＳ ゴシック"/>
        <family val="3"/>
        <charset val="128"/>
      </rPr>
      <t>メニュー</t>
    </r>
    <r>
      <rPr>
        <sz val="10"/>
        <color rgb="FF000000"/>
        <rFont val="Arial"/>
        <family val="2"/>
      </rPr>
      <t>A</t>
    </r>
  </si>
  <si>
    <r>
      <rPr>
        <sz val="10"/>
        <color rgb="FF000000"/>
        <rFont val="ＭＳ ゴシック"/>
        <family val="3"/>
        <charset val="128"/>
      </rPr>
      <t>メニュー</t>
    </r>
    <r>
      <rPr>
        <sz val="10"/>
        <color rgb="FF000000"/>
        <rFont val="Arial"/>
        <family val="2"/>
      </rPr>
      <t>B(</t>
    </r>
    <r>
      <rPr>
        <sz val="10"/>
        <color rgb="FF000000"/>
        <rFont val="ＭＳ ゴシック"/>
        <family val="3"/>
        <charset val="128"/>
      </rPr>
      <t>残差</t>
    </r>
    <r>
      <rPr>
        <sz val="10"/>
        <color rgb="FF000000"/>
        <rFont val="Arial"/>
        <family val="2"/>
      </rPr>
      <t>)</t>
    </r>
  </si>
  <si>
    <t>A0222</t>
  </si>
  <si>
    <r>
      <rPr>
        <sz val="11"/>
        <color theme="1"/>
        <rFont val="ＭＳ ゴシック"/>
        <family val="3"/>
        <charset val="128"/>
      </rPr>
      <t>Ｎｅｘｔ　Ｐｏｗｅｒ</t>
    </r>
    <r>
      <rPr>
        <sz val="11"/>
        <color theme="1"/>
        <rFont val="Arial"/>
        <family val="2"/>
      </rPr>
      <t>(</t>
    </r>
    <r>
      <rPr>
        <sz val="11"/>
        <color theme="1"/>
        <rFont val="ＭＳ ゴシック"/>
        <family val="3"/>
        <charset val="128"/>
      </rPr>
      <t>株</t>
    </r>
    <r>
      <rPr>
        <sz val="11"/>
        <color theme="1"/>
        <rFont val="Arial"/>
        <family val="2"/>
      </rPr>
      <t>)</t>
    </r>
  </si>
  <si>
    <t>A0223</t>
  </si>
  <si>
    <r>
      <rPr>
        <sz val="11"/>
        <color theme="1"/>
        <rFont val="ＭＳ ゴシック"/>
        <family val="3"/>
        <charset val="128"/>
      </rPr>
      <t>伊藤忠エネクスホームライフ西日本</t>
    </r>
    <r>
      <rPr>
        <sz val="11"/>
        <color theme="1"/>
        <rFont val="Arial"/>
        <family val="2"/>
      </rPr>
      <t>(</t>
    </r>
    <r>
      <rPr>
        <sz val="11"/>
        <color theme="1"/>
        <rFont val="ＭＳ ゴシック"/>
        <family val="3"/>
        <charset val="128"/>
      </rPr>
      <t>株</t>
    </r>
    <r>
      <rPr>
        <sz val="11"/>
        <color theme="1"/>
        <rFont val="Arial"/>
        <family val="2"/>
      </rPr>
      <t>)</t>
    </r>
  </si>
  <si>
    <t>A0226</t>
  </si>
  <si>
    <r>
      <rPr>
        <sz val="11"/>
        <color theme="1"/>
        <rFont val="ＭＳ ゴシック"/>
        <family val="3"/>
        <charset val="128"/>
      </rPr>
      <t>グリーナ</t>
    </r>
    <r>
      <rPr>
        <sz val="11"/>
        <color theme="1"/>
        <rFont val="Arial"/>
        <family val="2"/>
      </rPr>
      <t>(</t>
    </r>
    <r>
      <rPr>
        <sz val="11"/>
        <color theme="1"/>
        <rFont val="ＭＳ ゴシック"/>
        <family val="3"/>
        <charset val="128"/>
      </rPr>
      <t>株</t>
    </r>
    <r>
      <rPr>
        <sz val="11"/>
        <color theme="1"/>
        <rFont val="Arial"/>
        <family val="2"/>
      </rPr>
      <t>)</t>
    </r>
  </si>
  <si>
    <t>A0227</t>
  </si>
  <si>
    <r>
      <rPr>
        <sz val="11"/>
        <color theme="1"/>
        <rFont val="ＭＳ ゴシック"/>
        <family val="3"/>
        <charset val="128"/>
      </rPr>
      <t>はりま電力</t>
    </r>
    <r>
      <rPr>
        <sz val="11"/>
        <color theme="1"/>
        <rFont val="Arial"/>
        <family val="2"/>
      </rPr>
      <t>(</t>
    </r>
    <r>
      <rPr>
        <sz val="11"/>
        <color theme="1"/>
        <rFont val="ＭＳ ゴシック"/>
        <family val="3"/>
        <charset val="128"/>
      </rPr>
      <t>株</t>
    </r>
    <r>
      <rPr>
        <sz val="11"/>
        <color theme="1"/>
        <rFont val="Arial"/>
        <family val="2"/>
      </rPr>
      <t>)</t>
    </r>
  </si>
  <si>
    <t>98.64</t>
  </si>
  <si>
    <t>A0228</t>
  </si>
  <si>
    <r>
      <t>(</t>
    </r>
    <r>
      <rPr>
        <sz val="11"/>
        <color theme="1"/>
        <rFont val="ＭＳ ゴシック"/>
        <family val="3"/>
        <charset val="128"/>
      </rPr>
      <t>株</t>
    </r>
    <r>
      <rPr>
        <sz val="11"/>
        <color theme="1"/>
        <rFont val="Arial"/>
        <family val="2"/>
      </rPr>
      <t>)</t>
    </r>
    <r>
      <rPr>
        <sz val="11"/>
        <color theme="1"/>
        <rFont val="ＭＳ ゴシック"/>
        <family val="3"/>
        <charset val="128"/>
      </rPr>
      <t>浜松新電力</t>
    </r>
  </si>
  <si>
    <t>A0229</t>
  </si>
  <si>
    <r>
      <rPr>
        <sz val="11"/>
        <color theme="1"/>
        <rFont val="ＭＳ ゴシック"/>
        <family val="3"/>
        <charset val="128"/>
      </rPr>
      <t>ゼロワットパワー</t>
    </r>
    <r>
      <rPr>
        <sz val="11"/>
        <color theme="1"/>
        <rFont val="Arial"/>
        <family val="2"/>
      </rPr>
      <t>(</t>
    </r>
    <r>
      <rPr>
        <sz val="11"/>
        <color theme="1"/>
        <rFont val="ＭＳ ゴシック"/>
        <family val="3"/>
        <charset val="128"/>
      </rPr>
      <t>株</t>
    </r>
    <r>
      <rPr>
        <sz val="11"/>
        <color theme="1"/>
        <rFont val="Arial"/>
        <family val="2"/>
      </rPr>
      <t>)</t>
    </r>
  </si>
  <si>
    <t>A0230</t>
  </si>
  <si>
    <r>
      <rPr>
        <sz val="11"/>
        <color theme="1"/>
        <rFont val="ＭＳ ゴシック"/>
        <family val="3"/>
        <charset val="128"/>
      </rPr>
      <t>アストマックス</t>
    </r>
    <r>
      <rPr>
        <sz val="11"/>
        <color theme="1"/>
        <rFont val="Arial"/>
        <family val="2"/>
      </rPr>
      <t>(</t>
    </r>
    <r>
      <rPr>
        <sz val="11"/>
        <color theme="1"/>
        <rFont val="ＭＳ ゴシック"/>
        <family val="3"/>
        <charset val="128"/>
      </rPr>
      <t>株</t>
    </r>
    <r>
      <rPr>
        <sz val="11"/>
        <color theme="1"/>
        <rFont val="Arial"/>
        <family val="2"/>
      </rPr>
      <t>)</t>
    </r>
  </si>
  <si>
    <t>A0231</t>
  </si>
  <si>
    <r>
      <t>(</t>
    </r>
    <r>
      <rPr>
        <sz val="11"/>
        <color theme="1"/>
        <rFont val="ＭＳ ゴシック"/>
        <family val="3"/>
        <charset val="128"/>
      </rPr>
      <t>株</t>
    </r>
    <r>
      <rPr>
        <sz val="11"/>
        <color theme="1"/>
        <rFont val="Arial"/>
        <family val="2"/>
      </rPr>
      <t>)</t>
    </r>
    <r>
      <rPr>
        <sz val="11"/>
        <color theme="1"/>
        <rFont val="ＭＳ ゴシック"/>
        <family val="3"/>
        <charset val="128"/>
      </rPr>
      <t>やまがた新電力</t>
    </r>
  </si>
  <si>
    <t>A0232</t>
  </si>
  <si>
    <r>
      <rPr>
        <sz val="11"/>
        <color theme="1"/>
        <rFont val="ＭＳ ゴシック"/>
        <family val="3"/>
        <charset val="128"/>
      </rPr>
      <t>一般社団法人東松島みらいとし機構</t>
    </r>
  </si>
  <si>
    <t>42.80</t>
  </si>
  <si>
    <t>A0234</t>
  </si>
  <si>
    <r>
      <t>(</t>
    </r>
    <r>
      <rPr>
        <sz val="11"/>
        <color theme="1"/>
        <rFont val="ＭＳ ゴシック"/>
        <family val="3"/>
        <charset val="128"/>
      </rPr>
      <t>株</t>
    </r>
    <r>
      <rPr>
        <sz val="11"/>
        <color theme="1"/>
        <rFont val="Arial"/>
        <family val="2"/>
      </rPr>
      <t>)</t>
    </r>
    <r>
      <rPr>
        <sz val="11"/>
        <color theme="1"/>
        <rFont val="ＭＳ ゴシック"/>
        <family val="3"/>
        <charset val="128"/>
      </rPr>
      <t>グリーンパワー大東</t>
    </r>
  </si>
  <si>
    <t>A0235</t>
  </si>
  <si>
    <r>
      <t>(</t>
    </r>
    <r>
      <rPr>
        <sz val="11"/>
        <color theme="1"/>
        <rFont val="ＭＳ ゴシック"/>
        <family val="3"/>
        <charset val="128"/>
      </rPr>
      <t>株</t>
    </r>
    <r>
      <rPr>
        <sz val="11"/>
        <color theme="1"/>
        <rFont val="Arial"/>
        <family val="2"/>
      </rPr>
      <t>)</t>
    </r>
    <r>
      <rPr>
        <sz val="11"/>
        <color theme="1"/>
        <rFont val="ＭＳ ゴシック"/>
        <family val="3"/>
        <charset val="128"/>
      </rPr>
      <t>Ｋｅｎｅｓエネルギーサービス</t>
    </r>
  </si>
  <si>
    <t>A0236</t>
  </si>
  <si>
    <t>(株)シーラパワー(旧：愛知電力(株))</t>
  </si>
  <si>
    <t>96.36</t>
  </si>
  <si>
    <t>A0237</t>
  </si>
  <si>
    <r>
      <rPr>
        <sz val="11"/>
        <color theme="1"/>
        <rFont val="ＭＳ ゴシック"/>
        <family val="3"/>
        <charset val="128"/>
      </rPr>
      <t>御所野縄文電力</t>
    </r>
    <r>
      <rPr>
        <sz val="11"/>
        <color theme="1"/>
        <rFont val="Arial"/>
        <family val="2"/>
      </rPr>
      <t>(</t>
    </r>
    <r>
      <rPr>
        <sz val="11"/>
        <color theme="1"/>
        <rFont val="ＭＳ ゴシック"/>
        <family val="3"/>
        <charset val="128"/>
      </rPr>
      <t>株</t>
    </r>
    <r>
      <rPr>
        <sz val="11"/>
        <color theme="1"/>
        <rFont val="Arial"/>
        <family val="2"/>
      </rPr>
      <t>)</t>
    </r>
  </si>
  <si>
    <t>A0238</t>
  </si>
  <si>
    <t>(株)カーボンニュートラル(旧：西多摩バイオパワー(株))</t>
  </si>
  <si>
    <t>A0239</t>
  </si>
  <si>
    <r>
      <rPr>
        <sz val="11"/>
        <color theme="1"/>
        <rFont val="ＭＳ ゴシック"/>
        <family val="3"/>
        <charset val="128"/>
      </rPr>
      <t>宮古新電力</t>
    </r>
    <r>
      <rPr>
        <sz val="11"/>
        <color theme="1"/>
        <rFont val="Arial"/>
        <family val="2"/>
      </rPr>
      <t>(</t>
    </r>
    <r>
      <rPr>
        <sz val="11"/>
        <color theme="1"/>
        <rFont val="ＭＳ ゴシック"/>
        <family val="3"/>
        <charset val="128"/>
      </rPr>
      <t>株</t>
    </r>
    <r>
      <rPr>
        <sz val="11"/>
        <color theme="1"/>
        <rFont val="Arial"/>
        <family val="2"/>
      </rPr>
      <t>)</t>
    </r>
  </si>
  <si>
    <t>A0240</t>
  </si>
  <si>
    <r>
      <rPr>
        <sz val="11"/>
        <color theme="1"/>
        <rFont val="ＭＳ ゴシック"/>
        <family val="3"/>
        <charset val="128"/>
      </rPr>
      <t>長崎地域電力</t>
    </r>
    <r>
      <rPr>
        <sz val="11"/>
        <color theme="1"/>
        <rFont val="Arial"/>
        <family val="2"/>
      </rPr>
      <t>(</t>
    </r>
    <r>
      <rPr>
        <sz val="11"/>
        <color theme="1"/>
        <rFont val="ＭＳ ゴシック"/>
        <family val="3"/>
        <charset val="128"/>
      </rPr>
      <t>株</t>
    </r>
    <r>
      <rPr>
        <sz val="11"/>
        <color theme="1"/>
        <rFont val="Arial"/>
        <family val="2"/>
      </rPr>
      <t>)</t>
    </r>
  </si>
  <si>
    <t>A0241</t>
  </si>
  <si>
    <r>
      <t>(</t>
    </r>
    <r>
      <rPr>
        <sz val="11"/>
        <color theme="1"/>
        <rFont val="ＭＳ ゴシック"/>
        <family val="3"/>
        <charset val="128"/>
      </rPr>
      <t>株</t>
    </r>
    <r>
      <rPr>
        <sz val="11"/>
        <color theme="1"/>
        <rFont val="Arial"/>
        <family val="2"/>
      </rPr>
      <t>)</t>
    </r>
    <r>
      <rPr>
        <sz val="11"/>
        <color theme="1"/>
        <rFont val="ＭＳ ゴシック"/>
        <family val="3"/>
        <charset val="128"/>
      </rPr>
      <t>エネアーク関西</t>
    </r>
  </si>
  <si>
    <t>35.41</t>
  </si>
  <si>
    <t>A0243</t>
  </si>
  <si>
    <r>
      <rPr>
        <sz val="11"/>
        <color theme="1"/>
        <rFont val="ＭＳ ゴシック"/>
        <family val="3"/>
        <charset val="128"/>
      </rPr>
      <t>近畿電力</t>
    </r>
    <r>
      <rPr>
        <sz val="11"/>
        <color theme="1"/>
        <rFont val="Arial"/>
        <family val="2"/>
      </rPr>
      <t>(</t>
    </r>
    <r>
      <rPr>
        <sz val="11"/>
        <color theme="1"/>
        <rFont val="ＭＳ ゴシック"/>
        <family val="3"/>
        <charset val="128"/>
      </rPr>
      <t>株</t>
    </r>
    <r>
      <rPr>
        <sz val="11"/>
        <color theme="1"/>
        <rFont val="Arial"/>
        <family val="2"/>
      </rPr>
      <t>)</t>
    </r>
  </si>
  <si>
    <t>98.02</t>
  </si>
  <si>
    <t>A0245</t>
  </si>
  <si>
    <r>
      <rPr>
        <sz val="11"/>
        <color theme="1"/>
        <rFont val="ＭＳ ゴシック"/>
        <family val="3"/>
        <charset val="128"/>
      </rPr>
      <t>新電力おおいた</t>
    </r>
    <r>
      <rPr>
        <sz val="11"/>
        <color theme="1"/>
        <rFont val="Arial"/>
        <family val="2"/>
      </rPr>
      <t>(</t>
    </r>
    <r>
      <rPr>
        <sz val="11"/>
        <color theme="1"/>
        <rFont val="ＭＳ ゴシック"/>
        <family val="3"/>
        <charset val="128"/>
      </rPr>
      <t>株</t>
    </r>
    <r>
      <rPr>
        <sz val="11"/>
        <color theme="1"/>
        <rFont val="Arial"/>
        <family val="2"/>
      </rPr>
      <t>)</t>
    </r>
  </si>
  <si>
    <t>A0246</t>
  </si>
  <si>
    <r>
      <t>(</t>
    </r>
    <r>
      <rPr>
        <sz val="11"/>
        <color theme="1"/>
        <rFont val="ＭＳ ゴシック"/>
        <family val="3"/>
        <charset val="128"/>
      </rPr>
      <t>株</t>
    </r>
    <r>
      <rPr>
        <sz val="11"/>
        <color theme="1"/>
        <rFont val="Arial"/>
        <family val="2"/>
      </rPr>
      <t>)</t>
    </r>
    <r>
      <rPr>
        <sz val="11"/>
        <color theme="1"/>
        <rFont val="ＭＳ ゴシック"/>
        <family val="3"/>
        <charset val="128"/>
      </rPr>
      <t>日本セレモニー</t>
    </r>
  </si>
  <si>
    <t>97.04</t>
  </si>
  <si>
    <t>A0248</t>
  </si>
  <si>
    <r>
      <t>(</t>
    </r>
    <r>
      <rPr>
        <sz val="11"/>
        <color theme="1"/>
        <rFont val="ＭＳ ゴシック"/>
        <family val="3"/>
        <charset val="128"/>
      </rPr>
      <t>株</t>
    </r>
    <r>
      <rPr>
        <sz val="11"/>
        <color theme="1"/>
        <rFont val="Arial"/>
        <family val="2"/>
      </rPr>
      <t>)</t>
    </r>
    <r>
      <rPr>
        <sz val="11"/>
        <color theme="1"/>
        <rFont val="ＭＳ ゴシック"/>
        <family val="3"/>
        <charset val="128"/>
      </rPr>
      <t>池見石油店</t>
    </r>
  </si>
  <si>
    <t>A0250</t>
  </si>
  <si>
    <r>
      <rPr>
        <sz val="11"/>
        <color theme="1"/>
        <rFont val="ＭＳ ゴシック"/>
        <family val="3"/>
        <charset val="128"/>
      </rPr>
      <t>芝浦電力</t>
    </r>
    <r>
      <rPr>
        <sz val="11"/>
        <color theme="1"/>
        <rFont val="Arial"/>
        <family val="2"/>
      </rPr>
      <t>(</t>
    </r>
    <r>
      <rPr>
        <sz val="11"/>
        <color theme="1"/>
        <rFont val="ＭＳ ゴシック"/>
        <family val="3"/>
        <charset val="128"/>
      </rPr>
      <t>株</t>
    </r>
    <r>
      <rPr>
        <sz val="11"/>
        <color theme="1"/>
        <rFont val="Arial"/>
        <family val="2"/>
      </rPr>
      <t>)</t>
    </r>
  </si>
  <si>
    <t>A0253</t>
  </si>
  <si>
    <r>
      <t>(</t>
    </r>
    <r>
      <rPr>
        <sz val="11"/>
        <color theme="1"/>
        <rFont val="ＭＳ ゴシック"/>
        <family val="3"/>
        <charset val="128"/>
      </rPr>
      <t>株</t>
    </r>
    <r>
      <rPr>
        <sz val="11"/>
        <color theme="1"/>
        <rFont val="Arial"/>
        <family val="2"/>
      </rPr>
      <t>)</t>
    </r>
    <r>
      <rPr>
        <sz val="11"/>
        <color theme="1"/>
        <rFont val="ＭＳ ゴシック"/>
        <family val="3"/>
        <charset val="128"/>
      </rPr>
      <t>地域創生ホールディングス</t>
    </r>
    <phoneticPr fontId="24"/>
  </si>
  <si>
    <t>57.49</t>
  </si>
  <si>
    <t>A0254</t>
  </si>
  <si>
    <r>
      <rPr>
        <sz val="11"/>
        <color theme="1"/>
        <rFont val="ＭＳ ゴシック"/>
        <family val="3"/>
        <charset val="128"/>
      </rPr>
      <t>スズカ電工</t>
    </r>
    <r>
      <rPr>
        <sz val="11"/>
        <color theme="1"/>
        <rFont val="Arial"/>
        <family val="2"/>
      </rPr>
      <t>(</t>
    </r>
    <r>
      <rPr>
        <sz val="11"/>
        <color theme="1"/>
        <rFont val="ＭＳ ゴシック"/>
        <family val="3"/>
        <charset val="128"/>
      </rPr>
      <t>株</t>
    </r>
    <r>
      <rPr>
        <sz val="11"/>
        <color theme="1"/>
        <rFont val="Arial"/>
        <family val="2"/>
      </rPr>
      <t>)</t>
    </r>
  </si>
  <si>
    <t>A0256</t>
  </si>
  <si>
    <r>
      <t>(</t>
    </r>
    <r>
      <rPr>
        <sz val="11"/>
        <color theme="1"/>
        <rFont val="ＭＳ ゴシック"/>
        <family val="3"/>
        <charset val="128"/>
      </rPr>
      <t>株</t>
    </r>
    <r>
      <rPr>
        <sz val="11"/>
        <color theme="1"/>
        <rFont val="Arial"/>
        <family val="2"/>
      </rPr>
      <t>)</t>
    </r>
    <r>
      <rPr>
        <sz val="11"/>
        <color theme="1"/>
        <rFont val="ＭＳ ゴシック"/>
        <family val="3"/>
        <charset val="128"/>
      </rPr>
      <t>エーコープサービス</t>
    </r>
  </si>
  <si>
    <t>A0257</t>
  </si>
  <si>
    <r>
      <rPr>
        <sz val="11"/>
        <color theme="1"/>
        <rFont val="ＭＳ ゴシック"/>
        <family val="3"/>
        <charset val="128"/>
      </rPr>
      <t>サンリン</t>
    </r>
    <r>
      <rPr>
        <sz val="11"/>
        <color theme="1"/>
        <rFont val="Arial"/>
        <family val="2"/>
      </rPr>
      <t>(</t>
    </r>
    <r>
      <rPr>
        <sz val="11"/>
        <color theme="1"/>
        <rFont val="ＭＳ ゴシック"/>
        <family val="3"/>
        <charset val="128"/>
      </rPr>
      <t>株</t>
    </r>
    <r>
      <rPr>
        <sz val="11"/>
        <color theme="1"/>
        <rFont val="Arial"/>
        <family val="2"/>
      </rPr>
      <t>)</t>
    </r>
  </si>
  <si>
    <t>A0258</t>
  </si>
  <si>
    <r>
      <t>(</t>
    </r>
    <r>
      <rPr>
        <sz val="11"/>
        <color theme="1"/>
        <rFont val="ＭＳ ゴシック"/>
        <family val="3"/>
        <charset val="128"/>
      </rPr>
      <t>株</t>
    </r>
    <r>
      <rPr>
        <sz val="11"/>
        <color theme="1"/>
        <rFont val="Arial"/>
        <family val="2"/>
      </rPr>
      <t>)</t>
    </r>
    <r>
      <rPr>
        <sz val="11"/>
        <color theme="1"/>
        <rFont val="ＭＳ ゴシック"/>
        <family val="3"/>
        <charset val="128"/>
      </rPr>
      <t>宮崎ガスリビング</t>
    </r>
  </si>
  <si>
    <t>A0259</t>
  </si>
  <si>
    <r>
      <rPr>
        <sz val="11"/>
        <color theme="1"/>
        <rFont val="ＭＳ ゴシック"/>
        <family val="3"/>
        <charset val="128"/>
      </rPr>
      <t>山陰エレキ・アライアンス</t>
    </r>
    <r>
      <rPr>
        <sz val="11"/>
        <color theme="1"/>
        <rFont val="Arial"/>
        <family val="2"/>
      </rPr>
      <t>(</t>
    </r>
    <r>
      <rPr>
        <sz val="11"/>
        <color theme="1"/>
        <rFont val="ＭＳ ゴシック"/>
        <family val="3"/>
        <charset val="128"/>
      </rPr>
      <t>株</t>
    </r>
    <r>
      <rPr>
        <sz val="11"/>
        <color theme="1"/>
        <rFont val="Arial"/>
        <family val="2"/>
      </rPr>
      <t>)</t>
    </r>
  </si>
  <si>
    <t>A0261</t>
  </si>
  <si>
    <r>
      <rPr>
        <sz val="11"/>
        <color theme="1"/>
        <rFont val="ＭＳ ゴシック"/>
        <family val="3"/>
        <charset val="128"/>
      </rPr>
      <t>ミライフ東日本</t>
    </r>
    <r>
      <rPr>
        <sz val="11"/>
        <color theme="1"/>
        <rFont val="Arial"/>
        <family val="2"/>
      </rPr>
      <t>(</t>
    </r>
    <r>
      <rPr>
        <sz val="11"/>
        <color theme="1"/>
        <rFont val="ＭＳ ゴシック"/>
        <family val="3"/>
        <charset val="128"/>
      </rPr>
      <t>株</t>
    </r>
    <r>
      <rPr>
        <sz val="11"/>
        <color theme="1"/>
        <rFont val="Arial"/>
        <family val="2"/>
      </rPr>
      <t>)</t>
    </r>
  </si>
  <si>
    <t>A0263</t>
  </si>
  <si>
    <r>
      <t>(</t>
    </r>
    <r>
      <rPr>
        <sz val="11"/>
        <color theme="1"/>
        <rFont val="ＭＳ ゴシック"/>
        <family val="3"/>
        <charset val="128"/>
      </rPr>
      <t>株</t>
    </r>
    <r>
      <rPr>
        <sz val="11"/>
        <color theme="1"/>
        <rFont val="Arial"/>
        <family val="2"/>
      </rPr>
      <t>)</t>
    </r>
    <r>
      <rPr>
        <sz val="11"/>
        <color theme="1"/>
        <rFont val="ＭＳ ゴシック"/>
        <family val="3"/>
        <charset val="128"/>
      </rPr>
      <t>ウッドエナジー</t>
    </r>
  </si>
  <si>
    <t>A0264</t>
  </si>
  <si>
    <r>
      <rPr>
        <sz val="11"/>
        <color theme="1"/>
        <rFont val="ＭＳ ゴシック"/>
        <family val="3"/>
        <charset val="128"/>
      </rPr>
      <t>山陰酸素工業</t>
    </r>
    <r>
      <rPr>
        <sz val="11"/>
        <color theme="1"/>
        <rFont val="Arial"/>
        <family val="2"/>
      </rPr>
      <t>(</t>
    </r>
    <r>
      <rPr>
        <sz val="11"/>
        <color theme="1"/>
        <rFont val="ＭＳ ゴシック"/>
        <family val="3"/>
        <charset val="128"/>
      </rPr>
      <t>株</t>
    </r>
    <r>
      <rPr>
        <sz val="11"/>
        <color theme="1"/>
        <rFont val="Arial"/>
        <family val="2"/>
      </rPr>
      <t>)</t>
    </r>
  </si>
  <si>
    <t>A0265</t>
  </si>
  <si>
    <r>
      <rPr>
        <sz val="11"/>
        <color theme="1"/>
        <rFont val="ＭＳ ゴシック"/>
        <family val="3"/>
        <charset val="128"/>
      </rPr>
      <t>武陽ガス</t>
    </r>
    <r>
      <rPr>
        <sz val="11"/>
        <color theme="1"/>
        <rFont val="Arial"/>
        <family val="2"/>
      </rPr>
      <t>(</t>
    </r>
    <r>
      <rPr>
        <sz val="11"/>
        <color theme="1"/>
        <rFont val="ＭＳ ゴシック"/>
        <family val="3"/>
        <charset val="128"/>
      </rPr>
      <t>株</t>
    </r>
    <r>
      <rPr>
        <sz val="11"/>
        <color theme="1"/>
        <rFont val="Arial"/>
        <family val="2"/>
      </rPr>
      <t>)</t>
    </r>
  </si>
  <si>
    <t>A0267</t>
  </si>
  <si>
    <r>
      <rPr>
        <sz val="11"/>
        <color theme="1"/>
        <rFont val="ＭＳ ゴシック"/>
        <family val="3"/>
        <charset val="128"/>
      </rPr>
      <t>北海道電力</t>
    </r>
    <r>
      <rPr>
        <sz val="11"/>
        <color theme="1"/>
        <rFont val="Arial"/>
        <family val="2"/>
      </rPr>
      <t>(</t>
    </r>
    <r>
      <rPr>
        <sz val="11"/>
        <color theme="1"/>
        <rFont val="ＭＳ ゴシック"/>
        <family val="3"/>
        <charset val="128"/>
      </rPr>
      <t>株</t>
    </r>
    <r>
      <rPr>
        <sz val="11"/>
        <color theme="1"/>
        <rFont val="Arial"/>
        <family val="2"/>
      </rPr>
      <t>)</t>
    </r>
  </si>
  <si>
    <t>A0268</t>
  </si>
  <si>
    <r>
      <rPr>
        <sz val="11"/>
        <color theme="1"/>
        <rFont val="ＭＳ ゴシック"/>
        <family val="3"/>
        <charset val="128"/>
      </rPr>
      <t>東北電力</t>
    </r>
    <r>
      <rPr>
        <sz val="11"/>
        <color theme="1"/>
        <rFont val="Arial"/>
        <family val="2"/>
      </rPr>
      <t>(</t>
    </r>
    <r>
      <rPr>
        <sz val="11"/>
        <color theme="1"/>
        <rFont val="ＭＳ ゴシック"/>
        <family val="3"/>
        <charset val="128"/>
      </rPr>
      <t>株</t>
    </r>
    <r>
      <rPr>
        <sz val="11"/>
        <color theme="1"/>
        <rFont val="Arial"/>
        <family val="2"/>
      </rPr>
      <t>)</t>
    </r>
  </si>
  <si>
    <t>97.80</t>
  </si>
  <si>
    <t>A0269</t>
  </si>
  <si>
    <r>
      <rPr>
        <sz val="11"/>
        <color theme="1"/>
        <rFont val="ＭＳ ゴシック"/>
        <family val="3"/>
        <charset val="128"/>
      </rPr>
      <t>東京電力エナジーパートナー</t>
    </r>
    <r>
      <rPr>
        <sz val="11"/>
        <color theme="1"/>
        <rFont val="Arial"/>
        <family val="2"/>
      </rPr>
      <t>(</t>
    </r>
    <r>
      <rPr>
        <sz val="11"/>
        <color theme="1"/>
        <rFont val="ＭＳ ゴシック"/>
        <family val="3"/>
        <charset val="128"/>
      </rPr>
      <t>株</t>
    </r>
    <r>
      <rPr>
        <sz val="11"/>
        <color theme="1"/>
        <rFont val="Arial"/>
        <family val="2"/>
      </rPr>
      <t>)</t>
    </r>
  </si>
  <si>
    <t>A0270</t>
  </si>
  <si>
    <r>
      <rPr>
        <sz val="11"/>
        <color theme="1"/>
        <rFont val="ＭＳ ゴシック"/>
        <family val="3"/>
        <charset val="128"/>
      </rPr>
      <t>中部電力ミライズ</t>
    </r>
    <r>
      <rPr>
        <sz val="11"/>
        <color theme="1"/>
        <rFont val="Arial"/>
        <family val="2"/>
      </rPr>
      <t>(</t>
    </r>
    <r>
      <rPr>
        <sz val="11"/>
        <color theme="1"/>
        <rFont val="ＭＳ ゴシック"/>
        <family val="3"/>
        <charset val="128"/>
      </rPr>
      <t>株</t>
    </r>
    <r>
      <rPr>
        <sz val="11"/>
        <color theme="1"/>
        <rFont val="Arial"/>
        <family val="2"/>
      </rPr>
      <t>)</t>
    </r>
  </si>
  <si>
    <t>A0271</t>
  </si>
  <si>
    <r>
      <rPr>
        <sz val="11"/>
        <color theme="1"/>
        <rFont val="ＭＳ ゴシック"/>
        <family val="3"/>
        <charset val="128"/>
      </rPr>
      <t>北陸電力</t>
    </r>
    <r>
      <rPr>
        <sz val="11"/>
        <color theme="1"/>
        <rFont val="Arial"/>
        <family val="2"/>
      </rPr>
      <t>(</t>
    </r>
    <r>
      <rPr>
        <sz val="11"/>
        <color theme="1"/>
        <rFont val="ＭＳ ゴシック"/>
        <family val="3"/>
        <charset val="128"/>
      </rPr>
      <t>株</t>
    </r>
    <r>
      <rPr>
        <sz val="11"/>
        <color theme="1"/>
        <rFont val="Arial"/>
        <family val="2"/>
      </rPr>
      <t>)</t>
    </r>
  </si>
  <si>
    <t>98.78</t>
  </si>
  <si>
    <t>A0272</t>
  </si>
  <si>
    <r>
      <rPr>
        <sz val="11"/>
        <color theme="1"/>
        <rFont val="ＭＳ ゴシック"/>
        <family val="3"/>
        <charset val="128"/>
      </rPr>
      <t>関西電力</t>
    </r>
    <r>
      <rPr>
        <sz val="11"/>
        <color theme="1"/>
        <rFont val="Arial"/>
        <family val="2"/>
      </rPr>
      <t>(</t>
    </r>
    <r>
      <rPr>
        <sz val="11"/>
        <color theme="1"/>
        <rFont val="ＭＳ ゴシック"/>
        <family val="3"/>
        <charset val="128"/>
      </rPr>
      <t>株</t>
    </r>
    <r>
      <rPr>
        <sz val="11"/>
        <color theme="1"/>
        <rFont val="Arial"/>
        <family val="2"/>
      </rPr>
      <t>)</t>
    </r>
  </si>
  <si>
    <t>A0273</t>
  </si>
  <si>
    <r>
      <rPr>
        <sz val="11"/>
        <color theme="1"/>
        <rFont val="ＭＳ ゴシック"/>
        <family val="3"/>
        <charset val="128"/>
      </rPr>
      <t>中国電力</t>
    </r>
    <r>
      <rPr>
        <sz val="11"/>
        <color theme="1"/>
        <rFont val="Arial"/>
        <family val="2"/>
      </rPr>
      <t>(</t>
    </r>
    <r>
      <rPr>
        <sz val="11"/>
        <color theme="1"/>
        <rFont val="ＭＳ ゴシック"/>
        <family val="3"/>
        <charset val="128"/>
      </rPr>
      <t>株</t>
    </r>
    <r>
      <rPr>
        <sz val="11"/>
        <color theme="1"/>
        <rFont val="Arial"/>
        <family val="2"/>
      </rPr>
      <t>)</t>
    </r>
  </si>
  <si>
    <t>99.93</t>
  </si>
  <si>
    <t>A0274</t>
  </si>
  <si>
    <r>
      <rPr>
        <sz val="11"/>
        <color theme="1"/>
        <rFont val="ＭＳ ゴシック"/>
        <family val="3"/>
        <charset val="128"/>
      </rPr>
      <t>四国電力</t>
    </r>
    <r>
      <rPr>
        <sz val="11"/>
        <color theme="1"/>
        <rFont val="Arial"/>
        <family val="2"/>
      </rPr>
      <t>(</t>
    </r>
    <r>
      <rPr>
        <sz val="11"/>
        <color theme="1"/>
        <rFont val="ＭＳ ゴシック"/>
        <family val="3"/>
        <charset val="128"/>
      </rPr>
      <t>株</t>
    </r>
    <r>
      <rPr>
        <sz val="11"/>
        <color theme="1"/>
        <rFont val="Arial"/>
        <family val="2"/>
      </rPr>
      <t>)</t>
    </r>
  </si>
  <si>
    <t>A0275</t>
  </si>
  <si>
    <r>
      <rPr>
        <sz val="11"/>
        <color theme="1"/>
        <rFont val="ＭＳ ゴシック"/>
        <family val="3"/>
        <charset val="128"/>
      </rPr>
      <t>九州電力</t>
    </r>
    <r>
      <rPr>
        <sz val="11"/>
        <color theme="1"/>
        <rFont val="Arial"/>
        <family val="2"/>
      </rPr>
      <t>(</t>
    </r>
    <r>
      <rPr>
        <sz val="11"/>
        <color theme="1"/>
        <rFont val="ＭＳ ゴシック"/>
        <family val="3"/>
        <charset val="128"/>
      </rPr>
      <t>株</t>
    </r>
    <r>
      <rPr>
        <sz val="11"/>
        <color theme="1"/>
        <rFont val="Arial"/>
        <family val="2"/>
      </rPr>
      <t>)</t>
    </r>
  </si>
  <si>
    <t>A0276</t>
  </si>
  <si>
    <r>
      <rPr>
        <sz val="11"/>
        <color theme="1"/>
        <rFont val="ＭＳ ゴシック"/>
        <family val="3"/>
        <charset val="128"/>
      </rPr>
      <t>沖縄電力</t>
    </r>
    <r>
      <rPr>
        <sz val="11"/>
        <color theme="1"/>
        <rFont val="Arial"/>
        <family val="2"/>
      </rPr>
      <t>(</t>
    </r>
    <r>
      <rPr>
        <sz val="11"/>
        <color theme="1"/>
        <rFont val="ＭＳ ゴシック"/>
        <family val="3"/>
        <charset val="128"/>
      </rPr>
      <t>株</t>
    </r>
    <r>
      <rPr>
        <sz val="11"/>
        <color theme="1"/>
        <rFont val="Arial"/>
        <family val="2"/>
      </rPr>
      <t>)</t>
    </r>
  </si>
  <si>
    <t>A0277</t>
  </si>
  <si>
    <r>
      <rPr>
        <sz val="11"/>
        <color theme="1"/>
        <rFont val="ＭＳ ゴシック"/>
        <family val="3"/>
        <charset val="128"/>
      </rPr>
      <t>北日本石油</t>
    </r>
    <r>
      <rPr>
        <sz val="11"/>
        <color theme="1"/>
        <rFont val="Arial"/>
        <family val="2"/>
      </rPr>
      <t>(</t>
    </r>
    <r>
      <rPr>
        <sz val="11"/>
        <color theme="1"/>
        <rFont val="ＭＳ ゴシック"/>
        <family val="3"/>
        <charset val="128"/>
      </rPr>
      <t>株</t>
    </r>
    <r>
      <rPr>
        <sz val="11"/>
        <color theme="1"/>
        <rFont val="Arial"/>
        <family val="2"/>
      </rPr>
      <t>)</t>
    </r>
  </si>
  <si>
    <t>A0278</t>
  </si>
  <si>
    <r>
      <rPr>
        <sz val="11"/>
        <color theme="1"/>
        <rFont val="ＭＳ ゴシック"/>
        <family val="3"/>
        <charset val="128"/>
      </rPr>
      <t>千葉電力</t>
    </r>
    <r>
      <rPr>
        <sz val="11"/>
        <color theme="1"/>
        <rFont val="Arial"/>
        <family val="2"/>
      </rPr>
      <t>(</t>
    </r>
    <r>
      <rPr>
        <sz val="11"/>
        <color theme="1"/>
        <rFont val="ＭＳ ゴシック"/>
        <family val="3"/>
        <charset val="128"/>
      </rPr>
      <t>株</t>
    </r>
    <r>
      <rPr>
        <sz val="11"/>
        <color theme="1"/>
        <rFont val="Arial"/>
        <family val="2"/>
      </rPr>
      <t>)</t>
    </r>
  </si>
  <si>
    <t>99.23</t>
  </si>
  <si>
    <t>A0279</t>
  </si>
  <si>
    <r>
      <t>(</t>
    </r>
    <r>
      <rPr>
        <sz val="11"/>
        <color theme="1"/>
        <rFont val="ＭＳ ゴシック"/>
        <family val="3"/>
        <charset val="128"/>
      </rPr>
      <t>株</t>
    </r>
    <r>
      <rPr>
        <sz val="11"/>
        <color theme="1"/>
        <rFont val="Arial"/>
        <family val="2"/>
      </rPr>
      <t>)</t>
    </r>
    <r>
      <rPr>
        <sz val="11"/>
        <color theme="1"/>
        <rFont val="ＭＳ ゴシック"/>
        <family val="3"/>
        <charset val="128"/>
      </rPr>
      <t>坊っちゃん電力</t>
    </r>
  </si>
  <si>
    <t>A0280</t>
  </si>
  <si>
    <r>
      <rPr>
        <sz val="11"/>
        <color theme="1"/>
        <rFont val="ＭＳ ゴシック"/>
        <family val="3"/>
        <charset val="128"/>
      </rPr>
      <t>やめエネルギー</t>
    </r>
    <r>
      <rPr>
        <sz val="11"/>
        <color theme="1"/>
        <rFont val="Arial"/>
        <family val="2"/>
      </rPr>
      <t>(</t>
    </r>
    <r>
      <rPr>
        <sz val="11"/>
        <color theme="1"/>
        <rFont val="ＭＳ ゴシック"/>
        <family val="3"/>
        <charset val="128"/>
      </rPr>
      <t>株</t>
    </r>
    <r>
      <rPr>
        <sz val="11"/>
        <color theme="1"/>
        <rFont val="Arial"/>
        <family val="2"/>
      </rPr>
      <t>)</t>
    </r>
  </si>
  <si>
    <t>89.33</t>
  </si>
  <si>
    <t>A0281</t>
  </si>
  <si>
    <r>
      <t>(</t>
    </r>
    <r>
      <rPr>
        <sz val="11"/>
        <color theme="1"/>
        <rFont val="ＭＳ ゴシック"/>
        <family val="3"/>
        <charset val="128"/>
      </rPr>
      <t>株</t>
    </r>
    <r>
      <rPr>
        <sz val="11"/>
        <color theme="1"/>
        <rFont val="Arial"/>
        <family val="2"/>
      </rPr>
      <t>)</t>
    </r>
    <r>
      <rPr>
        <sz val="11"/>
        <color theme="1"/>
        <rFont val="ＭＳ ゴシック"/>
        <family val="3"/>
        <charset val="128"/>
      </rPr>
      <t>アースインフィニティ</t>
    </r>
  </si>
  <si>
    <t>92.74</t>
  </si>
  <si>
    <t>A0283</t>
  </si>
  <si>
    <r>
      <rPr>
        <sz val="11"/>
        <color theme="1"/>
        <rFont val="ＭＳ ゴシック"/>
        <family val="3"/>
        <charset val="128"/>
      </rPr>
      <t>足利ガス</t>
    </r>
    <r>
      <rPr>
        <sz val="11"/>
        <color theme="1"/>
        <rFont val="Arial"/>
        <family val="2"/>
      </rPr>
      <t>(</t>
    </r>
    <r>
      <rPr>
        <sz val="11"/>
        <color theme="1"/>
        <rFont val="ＭＳ ゴシック"/>
        <family val="3"/>
        <charset val="128"/>
      </rPr>
      <t>株</t>
    </r>
    <r>
      <rPr>
        <sz val="11"/>
        <color theme="1"/>
        <rFont val="Arial"/>
        <family val="2"/>
      </rPr>
      <t>)</t>
    </r>
  </si>
  <si>
    <t>A0284</t>
  </si>
  <si>
    <r>
      <t>(</t>
    </r>
    <r>
      <rPr>
        <sz val="11"/>
        <color theme="1"/>
        <rFont val="ＭＳ ゴシック"/>
        <family val="3"/>
        <charset val="128"/>
      </rPr>
      <t>株</t>
    </r>
    <r>
      <rPr>
        <sz val="11"/>
        <color theme="1"/>
        <rFont val="Arial"/>
        <family val="2"/>
      </rPr>
      <t>)</t>
    </r>
    <r>
      <rPr>
        <sz val="11"/>
        <color theme="1"/>
        <rFont val="ＭＳ ゴシック"/>
        <family val="3"/>
        <charset val="128"/>
      </rPr>
      <t>Ｍｉｓｕｍｉ</t>
    </r>
  </si>
  <si>
    <t>A0285</t>
  </si>
  <si>
    <r>
      <rPr>
        <sz val="11"/>
        <color theme="1"/>
        <rFont val="ＭＳ ゴシック"/>
        <family val="3"/>
        <charset val="128"/>
      </rPr>
      <t>米子瓦斯</t>
    </r>
    <r>
      <rPr>
        <sz val="11"/>
        <color theme="1"/>
        <rFont val="Arial"/>
        <family val="2"/>
      </rPr>
      <t>(</t>
    </r>
    <r>
      <rPr>
        <sz val="11"/>
        <color theme="1"/>
        <rFont val="ＭＳ ゴシック"/>
        <family val="3"/>
        <charset val="128"/>
      </rPr>
      <t>株</t>
    </r>
    <r>
      <rPr>
        <sz val="11"/>
        <color theme="1"/>
        <rFont val="Arial"/>
        <family val="2"/>
      </rPr>
      <t>)</t>
    </r>
  </si>
  <si>
    <t>A0286</t>
  </si>
  <si>
    <r>
      <t>(</t>
    </r>
    <r>
      <rPr>
        <sz val="11"/>
        <color theme="1"/>
        <rFont val="ＭＳ ゴシック"/>
        <family val="3"/>
        <charset val="128"/>
      </rPr>
      <t>株</t>
    </r>
    <r>
      <rPr>
        <sz val="11"/>
        <color theme="1"/>
        <rFont val="Arial"/>
        <family val="2"/>
      </rPr>
      <t>)</t>
    </r>
    <r>
      <rPr>
        <sz val="11"/>
        <color theme="1"/>
        <rFont val="ＭＳ ゴシック"/>
        <family val="3"/>
        <charset val="128"/>
      </rPr>
      <t>エルピオ</t>
    </r>
  </si>
  <si>
    <t>86.17</t>
  </si>
  <si>
    <t>A0287</t>
  </si>
  <si>
    <r>
      <rPr>
        <sz val="11"/>
        <color theme="1"/>
        <rFont val="ＭＳ ゴシック"/>
        <family val="3"/>
        <charset val="128"/>
      </rPr>
      <t>浜田ガス</t>
    </r>
    <r>
      <rPr>
        <sz val="11"/>
        <color theme="1"/>
        <rFont val="Arial"/>
        <family val="2"/>
      </rPr>
      <t>(</t>
    </r>
    <r>
      <rPr>
        <sz val="11"/>
        <color theme="1"/>
        <rFont val="ＭＳ ゴシック"/>
        <family val="3"/>
        <charset val="128"/>
      </rPr>
      <t>株</t>
    </r>
    <r>
      <rPr>
        <sz val="11"/>
        <color theme="1"/>
        <rFont val="Arial"/>
        <family val="2"/>
      </rPr>
      <t>)</t>
    </r>
  </si>
  <si>
    <t>A0288</t>
  </si>
  <si>
    <r>
      <t>(</t>
    </r>
    <r>
      <rPr>
        <sz val="11"/>
        <color theme="1"/>
        <rFont val="ＭＳ ゴシック"/>
        <family val="3"/>
        <charset val="128"/>
      </rPr>
      <t>株</t>
    </r>
    <r>
      <rPr>
        <sz val="11"/>
        <color theme="1"/>
        <rFont val="Arial"/>
        <family val="2"/>
      </rPr>
      <t>)</t>
    </r>
    <r>
      <rPr>
        <sz val="11"/>
        <color theme="1"/>
        <rFont val="ＭＳ ゴシック"/>
        <family val="3"/>
        <charset val="128"/>
      </rPr>
      <t>アメニティ電力</t>
    </r>
  </si>
  <si>
    <t>92.89</t>
  </si>
  <si>
    <t>A0290</t>
  </si>
  <si>
    <r>
      <rPr>
        <sz val="11"/>
        <color theme="1"/>
        <rFont val="ＭＳ ゴシック"/>
        <family val="3"/>
        <charset val="128"/>
      </rPr>
      <t>ふくのしま電力</t>
    </r>
    <r>
      <rPr>
        <sz val="11"/>
        <color theme="1"/>
        <rFont val="Arial"/>
        <family val="2"/>
      </rPr>
      <t>(</t>
    </r>
    <r>
      <rPr>
        <sz val="11"/>
        <color theme="1"/>
        <rFont val="ＭＳ ゴシック"/>
        <family val="3"/>
        <charset val="128"/>
      </rPr>
      <t>株</t>
    </r>
    <r>
      <rPr>
        <sz val="11"/>
        <color theme="1"/>
        <rFont val="Arial"/>
        <family val="2"/>
      </rPr>
      <t>)</t>
    </r>
  </si>
  <si>
    <t>A0292</t>
  </si>
  <si>
    <r>
      <rPr>
        <sz val="11"/>
        <color theme="1"/>
        <rFont val="ＭＳ ゴシック"/>
        <family val="3"/>
        <charset val="128"/>
      </rPr>
      <t>岡田建設</t>
    </r>
    <r>
      <rPr>
        <sz val="11"/>
        <color theme="1"/>
        <rFont val="Arial"/>
        <family val="2"/>
      </rPr>
      <t>(</t>
    </r>
    <r>
      <rPr>
        <sz val="11"/>
        <color theme="1"/>
        <rFont val="ＭＳ ゴシック"/>
        <family val="3"/>
        <charset val="128"/>
      </rPr>
      <t>株</t>
    </r>
    <r>
      <rPr>
        <sz val="11"/>
        <color theme="1"/>
        <rFont val="Arial"/>
        <family val="2"/>
      </rPr>
      <t>)</t>
    </r>
  </si>
  <si>
    <t>A0293</t>
  </si>
  <si>
    <r>
      <rPr>
        <sz val="11"/>
        <color theme="1"/>
        <rFont val="ＭＳ ゴシック"/>
        <family val="3"/>
        <charset val="128"/>
      </rPr>
      <t>出雲ガス</t>
    </r>
    <r>
      <rPr>
        <sz val="11"/>
        <color theme="1"/>
        <rFont val="Arial"/>
        <family val="2"/>
      </rPr>
      <t>(</t>
    </r>
    <r>
      <rPr>
        <sz val="11"/>
        <color theme="1"/>
        <rFont val="ＭＳ ゴシック"/>
        <family val="3"/>
        <charset val="128"/>
      </rPr>
      <t>株</t>
    </r>
    <r>
      <rPr>
        <sz val="11"/>
        <color theme="1"/>
        <rFont val="Arial"/>
        <family val="2"/>
      </rPr>
      <t>)</t>
    </r>
  </si>
  <si>
    <t>A0294</t>
  </si>
  <si>
    <r>
      <rPr>
        <sz val="11"/>
        <color theme="1"/>
        <rFont val="ＭＳ ゴシック"/>
        <family val="3"/>
        <charset val="128"/>
      </rPr>
      <t>富山電力</t>
    </r>
    <r>
      <rPr>
        <sz val="11"/>
        <color theme="1"/>
        <rFont val="Arial"/>
        <family val="2"/>
      </rPr>
      <t>(</t>
    </r>
    <r>
      <rPr>
        <sz val="11"/>
        <color theme="1"/>
        <rFont val="ＭＳ ゴシック"/>
        <family val="3"/>
        <charset val="128"/>
      </rPr>
      <t>株</t>
    </r>
    <r>
      <rPr>
        <sz val="11"/>
        <color theme="1"/>
        <rFont val="Arial"/>
        <family val="2"/>
      </rPr>
      <t>)</t>
    </r>
  </si>
  <si>
    <t>98.72</t>
  </si>
  <si>
    <t>A0295</t>
  </si>
  <si>
    <r>
      <rPr>
        <sz val="11"/>
        <color theme="1"/>
        <rFont val="ＭＳ ゴシック"/>
        <family val="3"/>
        <charset val="128"/>
      </rPr>
      <t>一般社団法人グリーンコープでんき</t>
    </r>
  </si>
  <si>
    <t>A0296</t>
  </si>
  <si>
    <r>
      <rPr>
        <sz val="11"/>
        <color theme="1"/>
        <rFont val="ＭＳ ゴシック"/>
        <family val="3"/>
        <charset val="128"/>
      </rPr>
      <t>公益財団法人東京都環境公社</t>
    </r>
  </si>
  <si>
    <t>A0298</t>
  </si>
  <si>
    <r>
      <rPr>
        <sz val="11"/>
        <color theme="1"/>
        <rFont val="ＭＳ ゴシック"/>
        <family val="3"/>
        <charset val="128"/>
      </rPr>
      <t>イオンディライト</t>
    </r>
    <r>
      <rPr>
        <sz val="11"/>
        <color theme="1"/>
        <rFont val="Arial"/>
        <family val="2"/>
      </rPr>
      <t>(</t>
    </r>
    <r>
      <rPr>
        <sz val="11"/>
        <color theme="1"/>
        <rFont val="ＭＳ ゴシック"/>
        <family val="3"/>
        <charset val="128"/>
      </rPr>
      <t>株</t>
    </r>
    <r>
      <rPr>
        <sz val="11"/>
        <color theme="1"/>
        <rFont val="Arial"/>
        <family val="2"/>
      </rPr>
      <t>)</t>
    </r>
  </si>
  <si>
    <t>A0300</t>
  </si>
  <si>
    <r>
      <t>(</t>
    </r>
    <r>
      <rPr>
        <sz val="11"/>
        <color theme="1"/>
        <rFont val="ＭＳ ゴシック"/>
        <family val="3"/>
        <charset val="128"/>
      </rPr>
      <t>株</t>
    </r>
    <r>
      <rPr>
        <sz val="11"/>
        <color theme="1"/>
        <rFont val="Arial"/>
        <family val="2"/>
      </rPr>
      <t>)</t>
    </r>
    <r>
      <rPr>
        <sz val="11"/>
        <color theme="1"/>
        <rFont val="ＭＳ ゴシック"/>
        <family val="3"/>
        <charset val="128"/>
      </rPr>
      <t>ファミリーネット・ジャパン</t>
    </r>
  </si>
  <si>
    <t>A0303</t>
  </si>
  <si>
    <r>
      <rPr>
        <sz val="11"/>
        <color theme="1"/>
        <rFont val="ＭＳ ゴシック"/>
        <family val="3"/>
        <charset val="128"/>
      </rPr>
      <t>ＭＫステーションズ</t>
    </r>
    <r>
      <rPr>
        <sz val="11"/>
        <color theme="1"/>
        <rFont val="Arial"/>
        <family val="2"/>
      </rPr>
      <t>(</t>
    </r>
    <r>
      <rPr>
        <sz val="11"/>
        <color theme="1"/>
        <rFont val="ＭＳ ゴシック"/>
        <family val="3"/>
        <charset val="128"/>
      </rPr>
      <t>株</t>
    </r>
    <r>
      <rPr>
        <sz val="11"/>
        <color theme="1"/>
        <rFont val="Arial"/>
        <family val="2"/>
      </rPr>
      <t>)</t>
    </r>
  </si>
  <si>
    <t>A0305</t>
  </si>
  <si>
    <r>
      <rPr>
        <sz val="11"/>
        <color theme="1"/>
        <rFont val="ＭＳ ゴシック"/>
        <family val="3"/>
        <charset val="128"/>
      </rPr>
      <t>フラワーペイメント</t>
    </r>
    <r>
      <rPr>
        <sz val="11"/>
        <color theme="1"/>
        <rFont val="Arial"/>
        <family val="2"/>
      </rPr>
      <t>(</t>
    </r>
    <r>
      <rPr>
        <sz val="11"/>
        <color theme="1"/>
        <rFont val="ＭＳ ゴシック"/>
        <family val="3"/>
        <charset val="128"/>
      </rPr>
      <t>株</t>
    </r>
    <r>
      <rPr>
        <sz val="11"/>
        <color theme="1"/>
        <rFont val="Arial"/>
        <family val="2"/>
      </rPr>
      <t>)</t>
    </r>
  </si>
  <si>
    <t>A0306</t>
  </si>
  <si>
    <r>
      <t>(</t>
    </r>
    <r>
      <rPr>
        <sz val="11"/>
        <color theme="1"/>
        <rFont val="ＭＳ ゴシック"/>
        <family val="3"/>
        <charset val="128"/>
      </rPr>
      <t>株</t>
    </r>
    <r>
      <rPr>
        <sz val="11"/>
        <color theme="1"/>
        <rFont val="Arial"/>
        <family val="2"/>
      </rPr>
      <t>)</t>
    </r>
    <r>
      <rPr>
        <sz val="11"/>
        <color theme="1"/>
        <rFont val="ＭＳ ゴシック"/>
        <family val="3"/>
        <charset val="128"/>
      </rPr>
      <t>ＪＴＢコミュニケーションデザイン</t>
    </r>
  </si>
  <si>
    <t>A0308</t>
  </si>
  <si>
    <r>
      <rPr>
        <sz val="11"/>
        <color theme="1"/>
        <rFont val="ＭＳ ゴシック"/>
        <family val="3"/>
        <charset val="128"/>
      </rPr>
      <t>積水化学工業</t>
    </r>
    <r>
      <rPr>
        <sz val="11"/>
        <color theme="1"/>
        <rFont val="Arial"/>
        <family val="2"/>
      </rPr>
      <t>(</t>
    </r>
    <r>
      <rPr>
        <sz val="11"/>
        <color theme="1"/>
        <rFont val="ＭＳ ゴシック"/>
        <family val="3"/>
        <charset val="128"/>
      </rPr>
      <t>株</t>
    </r>
    <r>
      <rPr>
        <sz val="11"/>
        <color theme="1"/>
        <rFont val="Arial"/>
        <family val="2"/>
      </rPr>
      <t>)</t>
    </r>
  </si>
  <si>
    <t>A0310</t>
  </si>
  <si>
    <r>
      <rPr>
        <sz val="11"/>
        <color theme="1"/>
        <rFont val="ＭＳ ゴシック"/>
        <family val="3"/>
        <charset val="128"/>
      </rPr>
      <t>全農エネルギー</t>
    </r>
    <r>
      <rPr>
        <sz val="11"/>
        <color theme="1"/>
        <rFont val="Arial"/>
        <family val="2"/>
      </rPr>
      <t>(</t>
    </r>
    <r>
      <rPr>
        <sz val="11"/>
        <color theme="1"/>
        <rFont val="ＭＳ ゴシック"/>
        <family val="3"/>
        <charset val="128"/>
      </rPr>
      <t>株</t>
    </r>
    <r>
      <rPr>
        <sz val="11"/>
        <color theme="1"/>
        <rFont val="Arial"/>
        <family val="2"/>
      </rPr>
      <t>)</t>
    </r>
  </si>
  <si>
    <t>85.36</t>
  </si>
  <si>
    <t>A0311</t>
  </si>
  <si>
    <r>
      <t>(</t>
    </r>
    <r>
      <rPr>
        <sz val="11"/>
        <color theme="1"/>
        <rFont val="ＭＳ ゴシック"/>
        <family val="3"/>
        <charset val="128"/>
      </rPr>
      <t>株</t>
    </r>
    <r>
      <rPr>
        <sz val="11"/>
        <color theme="1"/>
        <rFont val="Arial"/>
        <family val="2"/>
      </rPr>
      <t>)</t>
    </r>
    <r>
      <rPr>
        <sz val="11"/>
        <color theme="1"/>
        <rFont val="ＭＳ ゴシック"/>
        <family val="3"/>
        <charset val="128"/>
      </rPr>
      <t>ハルエネ</t>
    </r>
  </si>
  <si>
    <t>86.57</t>
  </si>
  <si>
    <t>A0312</t>
  </si>
  <si>
    <t>三愛オブリ(株)(旧：三愛石油(株))</t>
  </si>
  <si>
    <t>A0313</t>
  </si>
  <si>
    <r>
      <t>(</t>
    </r>
    <r>
      <rPr>
        <sz val="11"/>
        <color theme="1"/>
        <rFont val="ＭＳ ゴシック"/>
        <family val="3"/>
        <charset val="128"/>
      </rPr>
      <t>株</t>
    </r>
    <r>
      <rPr>
        <sz val="11"/>
        <color theme="1"/>
        <rFont val="Arial"/>
        <family val="2"/>
      </rPr>
      <t>)</t>
    </r>
    <r>
      <rPr>
        <sz val="11"/>
        <color theme="1"/>
        <rFont val="ＭＳ ゴシック"/>
        <family val="3"/>
        <charset val="128"/>
      </rPr>
      <t>リケン工業</t>
    </r>
  </si>
  <si>
    <t>A0314</t>
  </si>
  <si>
    <r>
      <t>(</t>
    </r>
    <r>
      <rPr>
        <sz val="11"/>
        <color theme="1"/>
        <rFont val="ＭＳ ゴシック"/>
        <family val="3"/>
        <charset val="128"/>
      </rPr>
      <t>株</t>
    </r>
    <r>
      <rPr>
        <sz val="11"/>
        <color theme="1"/>
        <rFont val="Arial"/>
        <family val="2"/>
      </rPr>
      <t>)</t>
    </r>
    <r>
      <rPr>
        <sz val="11"/>
        <color theme="1"/>
        <rFont val="ＭＳ ゴシック"/>
        <family val="3"/>
        <charset val="128"/>
      </rPr>
      <t>ビビット</t>
    </r>
  </si>
  <si>
    <t>A0315</t>
  </si>
  <si>
    <r>
      <t>(</t>
    </r>
    <r>
      <rPr>
        <sz val="11"/>
        <color theme="1"/>
        <rFont val="ＭＳ ゴシック"/>
        <family val="3"/>
        <charset val="128"/>
      </rPr>
      <t>株</t>
    </r>
    <r>
      <rPr>
        <sz val="11"/>
        <color theme="1"/>
        <rFont val="Arial"/>
        <family val="2"/>
      </rPr>
      <t>)</t>
    </r>
    <r>
      <rPr>
        <sz val="11"/>
        <color theme="1"/>
        <rFont val="ＭＳ ゴシック"/>
        <family val="3"/>
        <charset val="128"/>
      </rPr>
      <t>おおた電力</t>
    </r>
  </si>
  <si>
    <t>A0317</t>
  </si>
  <si>
    <r>
      <rPr>
        <sz val="11"/>
        <color theme="1"/>
        <rFont val="ＭＳ ゴシック"/>
        <family val="3"/>
        <charset val="128"/>
      </rPr>
      <t>伊藤忠プランテック</t>
    </r>
    <r>
      <rPr>
        <sz val="11"/>
        <color theme="1"/>
        <rFont val="Arial"/>
        <family val="2"/>
      </rPr>
      <t>(</t>
    </r>
    <r>
      <rPr>
        <sz val="11"/>
        <color theme="1"/>
        <rFont val="ＭＳ ゴシック"/>
        <family val="3"/>
        <charset val="128"/>
      </rPr>
      <t>株</t>
    </r>
    <r>
      <rPr>
        <sz val="11"/>
        <color theme="1"/>
        <rFont val="Arial"/>
        <family val="2"/>
      </rPr>
      <t>)</t>
    </r>
  </si>
  <si>
    <t>A0318</t>
  </si>
  <si>
    <r>
      <t>(</t>
    </r>
    <r>
      <rPr>
        <sz val="11"/>
        <color theme="1"/>
        <rFont val="ＭＳ ゴシック"/>
        <family val="3"/>
        <charset val="128"/>
      </rPr>
      <t>株</t>
    </r>
    <r>
      <rPr>
        <sz val="11"/>
        <color theme="1"/>
        <rFont val="Arial"/>
        <family val="2"/>
      </rPr>
      <t>)</t>
    </r>
    <r>
      <rPr>
        <sz val="11"/>
        <color theme="1"/>
        <rFont val="ＭＳ ゴシック"/>
        <family val="3"/>
        <charset val="128"/>
      </rPr>
      <t>オカモト</t>
    </r>
  </si>
  <si>
    <t>68.01</t>
  </si>
  <si>
    <t>A0323</t>
  </si>
  <si>
    <r>
      <rPr>
        <sz val="11"/>
        <color theme="1"/>
        <rFont val="ＭＳ ゴシック"/>
        <family val="3"/>
        <charset val="128"/>
      </rPr>
      <t>キタコー</t>
    </r>
    <r>
      <rPr>
        <sz val="11"/>
        <color theme="1"/>
        <rFont val="Arial"/>
        <family val="2"/>
      </rPr>
      <t>(</t>
    </r>
    <r>
      <rPr>
        <sz val="11"/>
        <color theme="1"/>
        <rFont val="ＭＳ ゴシック"/>
        <family val="3"/>
        <charset val="128"/>
      </rPr>
      <t>株</t>
    </r>
    <r>
      <rPr>
        <sz val="11"/>
        <color theme="1"/>
        <rFont val="Arial"/>
        <family val="2"/>
      </rPr>
      <t>)</t>
    </r>
  </si>
  <si>
    <t>A0324</t>
  </si>
  <si>
    <r>
      <rPr>
        <sz val="11"/>
        <color theme="1"/>
        <rFont val="ＭＳ ゴシック"/>
        <family val="3"/>
        <charset val="128"/>
      </rPr>
      <t>生活協同組合コープしが</t>
    </r>
  </si>
  <si>
    <t>A0330</t>
  </si>
  <si>
    <r>
      <rPr>
        <sz val="11"/>
        <color theme="1"/>
        <rFont val="ＭＳ ゴシック"/>
        <family val="3"/>
        <charset val="128"/>
      </rPr>
      <t>香川電力</t>
    </r>
    <r>
      <rPr>
        <sz val="11"/>
        <color theme="1"/>
        <rFont val="Arial"/>
        <family val="2"/>
      </rPr>
      <t>(</t>
    </r>
    <r>
      <rPr>
        <sz val="11"/>
        <color theme="1"/>
        <rFont val="ＭＳ ゴシック"/>
        <family val="3"/>
        <charset val="128"/>
      </rPr>
      <t>株</t>
    </r>
    <r>
      <rPr>
        <sz val="11"/>
        <color theme="1"/>
        <rFont val="Arial"/>
        <family val="2"/>
      </rPr>
      <t>)</t>
    </r>
    <r>
      <rPr>
        <sz val="11"/>
        <color theme="1"/>
        <rFont val="ＭＳ ゴシック"/>
        <family val="3"/>
        <charset val="128"/>
      </rPr>
      <t>　</t>
    </r>
  </si>
  <si>
    <t>56.38</t>
  </si>
  <si>
    <t>A0332</t>
  </si>
  <si>
    <r>
      <t>(</t>
    </r>
    <r>
      <rPr>
        <sz val="11"/>
        <color theme="1"/>
        <rFont val="ＭＳ ゴシック"/>
        <family val="3"/>
        <charset val="128"/>
      </rPr>
      <t>株</t>
    </r>
    <r>
      <rPr>
        <sz val="11"/>
        <color theme="1"/>
        <rFont val="Arial"/>
        <family val="2"/>
      </rPr>
      <t>)</t>
    </r>
    <r>
      <rPr>
        <sz val="11"/>
        <color theme="1"/>
        <rFont val="ＭＳ ゴシック"/>
        <family val="3"/>
        <charset val="128"/>
      </rPr>
      <t>ＰｉｎＴ</t>
    </r>
  </si>
  <si>
    <t>A0336</t>
  </si>
  <si>
    <r>
      <t>(</t>
    </r>
    <r>
      <rPr>
        <sz val="11"/>
        <color theme="1"/>
        <rFont val="ＭＳ ゴシック"/>
        <family val="3"/>
        <charset val="128"/>
      </rPr>
      <t>株</t>
    </r>
    <r>
      <rPr>
        <sz val="11"/>
        <color theme="1"/>
        <rFont val="Arial"/>
        <family val="2"/>
      </rPr>
      <t>)</t>
    </r>
    <r>
      <rPr>
        <sz val="11"/>
        <color theme="1"/>
        <rFont val="ＭＳ ゴシック"/>
        <family val="3"/>
        <charset val="128"/>
      </rPr>
      <t>沖縄ガスニューパワー</t>
    </r>
  </si>
  <si>
    <t>A0337</t>
  </si>
  <si>
    <r>
      <rPr>
        <sz val="11"/>
        <color theme="1"/>
        <rFont val="ＭＳ ゴシック"/>
        <family val="3"/>
        <charset val="128"/>
      </rPr>
      <t>諏訪瓦斯</t>
    </r>
    <r>
      <rPr>
        <sz val="11"/>
        <color theme="1"/>
        <rFont val="Arial"/>
        <family val="2"/>
      </rPr>
      <t>(</t>
    </r>
    <r>
      <rPr>
        <sz val="11"/>
        <color theme="1"/>
        <rFont val="ＭＳ ゴシック"/>
        <family val="3"/>
        <charset val="128"/>
      </rPr>
      <t>株</t>
    </r>
    <r>
      <rPr>
        <sz val="11"/>
        <color theme="1"/>
        <rFont val="Arial"/>
        <family val="2"/>
      </rPr>
      <t>)</t>
    </r>
  </si>
  <si>
    <t>A0338</t>
  </si>
  <si>
    <r>
      <rPr>
        <sz val="11"/>
        <color theme="1"/>
        <rFont val="ＭＳ ゴシック"/>
        <family val="3"/>
        <charset val="128"/>
      </rPr>
      <t>エッセンシャルエナジー</t>
    </r>
    <r>
      <rPr>
        <sz val="11"/>
        <color theme="1"/>
        <rFont val="Arial"/>
        <family val="2"/>
      </rPr>
      <t>(</t>
    </r>
    <r>
      <rPr>
        <sz val="11"/>
        <color theme="1"/>
        <rFont val="ＭＳ ゴシック"/>
        <family val="3"/>
        <charset val="128"/>
      </rPr>
      <t>株</t>
    </r>
    <r>
      <rPr>
        <sz val="11"/>
        <color theme="1"/>
        <rFont val="Arial"/>
        <family val="2"/>
      </rPr>
      <t>)</t>
    </r>
  </si>
  <si>
    <t>A0340</t>
  </si>
  <si>
    <r>
      <t>(</t>
    </r>
    <r>
      <rPr>
        <sz val="11"/>
        <color theme="1"/>
        <rFont val="ＭＳ ゴシック"/>
        <family val="3"/>
        <charset val="128"/>
      </rPr>
      <t>株</t>
    </r>
    <r>
      <rPr>
        <sz val="11"/>
        <color theme="1"/>
        <rFont val="Arial"/>
        <family val="2"/>
      </rPr>
      <t>)</t>
    </r>
    <r>
      <rPr>
        <sz val="11"/>
        <color theme="1"/>
        <rFont val="ＭＳ ゴシック"/>
        <family val="3"/>
        <charset val="128"/>
      </rPr>
      <t>エージーピー　</t>
    </r>
  </si>
  <si>
    <t>A0342</t>
  </si>
  <si>
    <r>
      <t>(</t>
    </r>
    <r>
      <rPr>
        <sz val="11"/>
        <color theme="1"/>
        <rFont val="ＭＳ ゴシック"/>
        <family val="3"/>
        <charset val="128"/>
      </rPr>
      <t>株</t>
    </r>
    <r>
      <rPr>
        <sz val="11"/>
        <color theme="1"/>
        <rFont val="Arial"/>
        <family val="2"/>
      </rPr>
      <t>)</t>
    </r>
    <r>
      <rPr>
        <sz val="11"/>
        <color theme="1"/>
        <rFont val="ＭＳ ゴシック"/>
        <family val="3"/>
        <charset val="128"/>
      </rPr>
      <t>いちき串木野電力</t>
    </r>
  </si>
  <si>
    <t>A0343</t>
  </si>
  <si>
    <t>(株)クローバー・テクノロジーズ(旧：四つ葉電力(株))</t>
  </si>
  <si>
    <t>A0344</t>
  </si>
  <si>
    <r>
      <rPr>
        <sz val="11"/>
        <color theme="1"/>
        <rFont val="ＭＳ ゴシック"/>
        <family val="3"/>
        <charset val="128"/>
      </rPr>
      <t>西武ガス</t>
    </r>
    <r>
      <rPr>
        <sz val="11"/>
        <color theme="1"/>
        <rFont val="Arial"/>
        <family val="2"/>
      </rPr>
      <t>(</t>
    </r>
    <r>
      <rPr>
        <sz val="11"/>
        <color theme="1"/>
        <rFont val="ＭＳ ゴシック"/>
        <family val="3"/>
        <charset val="128"/>
      </rPr>
      <t>株</t>
    </r>
    <r>
      <rPr>
        <sz val="11"/>
        <color theme="1"/>
        <rFont val="Arial"/>
        <family val="2"/>
      </rPr>
      <t>)</t>
    </r>
  </si>
  <si>
    <t>A0345</t>
  </si>
  <si>
    <r>
      <rPr>
        <sz val="11"/>
        <color theme="1"/>
        <rFont val="ＭＳ ゴシック"/>
        <family val="3"/>
        <charset val="128"/>
      </rPr>
      <t>松本ガス</t>
    </r>
    <r>
      <rPr>
        <sz val="11"/>
        <color theme="1"/>
        <rFont val="Arial"/>
        <family val="2"/>
      </rPr>
      <t>(</t>
    </r>
    <r>
      <rPr>
        <sz val="11"/>
        <color theme="1"/>
        <rFont val="ＭＳ ゴシック"/>
        <family val="3"/>
        <charset val="128"/>
      </rPr>
      <t>株</t>
    </r>
    <r>
      <rPr>
        <sz val="11"/>
        <color theme="1"/>
        <rFont val="Arial"/>
        <family val="2"/>
      </rPr>
      <t>)</t>
    </r>
  </si>
  <si>
    <t>A0347</t>
  </si>
  <si>
    <r>
      <rPr>
        <sz val="11"/>
        <color theme="1"/>
        <rFont val="ＭＳ ゴシック"/>
        <family val="3"/>
        <charset val="128"/>
      </rPr>
      <t>ＦＴエナジー</t>
    </r>
    <r>
      <rPr>
        <sz val="11"/>
        <color theme="1"/>
        <rFont val="Arial"/>
        <family val="2"/>
      </rPr>
      <t>(</t>
    </r>
    <r>
      <rPr>
        <sz val="11"/>
        <color theme="1"/>
        <rFont val="ＭＳ ゴシック"/>
        <family val="3"/>
        <charset val="128"/>
      </rPr>
      <t>株</t>
    </r>
    <r>
      <rPr>
        <sz val="11"/>
        <color theme="1"/>
        <rFont val="Arial"/>
        <family val="2"/>
      </rPr>
      <t>)</t>
    </r>
  </si>
  <si>
    <t>A0348</t>
  </si>
  <si>
    <r>
      <rPr>
        <sz val="11"/>
        <color theme="1"/>
        <rFont val="ＭＳ ゴシック"/>
        <family val="3"/>
        <charset val="128"/>
      </rPr>
      <t>南部だんだんエナジー</t>
    </r>
    <r>
      <rPr>
        <sz val="11"/>
        <color theme="1"/>
        <rFont val="Arial"/>
        <family val="2"/>
      </rPr>
      <t>(</t>
    </r>
    <r>
      <rPr>
        <sz val="11"/>
        <color theme="1"/>
        <rFont val="ＭＳ ゴシック"/>
        <family val="3"/>
        <charset val="128"/>
      </rPr>
      <t>株</t>
    </r>
    <r>
      <rPr>
        <sz val="11"/>
        <color theme="1"/>
        <rFont val="Arial"/>
        <family val="2"/>
      </rPr>
      <t>)</t>
    </r>
  </si>
  <si>
    <t>A0349</t>
  </si>
  <si>
    <r>
      <t>(</t>
    </r>
    <r>
      <rPr>
        <sz val="11"/>
        <color theme="1"/>
        <rFont val="ＭＳ ゴシック"/>
        <family val="3"/>
        <charset val="128"/>
      </rPr>
      <t>株</t>
    </r>
    <r>
      <rPr>
        <sz val="11"/>
        <color theme="1"/>
        <rFont val="Arial"/>
        <family val="2"/>
      </rPr>
      <t>)</t>
    </r>
    <r>
      <rPr>
        <sz val="11"/>
        <color theme="1"/>
        <rFont val="ＭＳ ゴシック"/>
        <family val="3"/>
        <charset val="128"/>
      </rPr>
      <t>エフエネ</t>
    </r>
  </si>
  <si>
    <t>A0350</t>
  </si>
  <si>
    <r>
      <rPr>
        <sz val="11"/>
        <color theme="1"/>
        <rFont val="ＭＳ ゴシック"/>
        <family val="3"/>
        <charset val="128"/>
      </rPr>
      <t>こなんウルトラパワー</t>
    </r>
    <r>
      <rPr>
        <sz val="11"/>
        <color theme="1"/>
        <rFont val="Arial"/>
        <family val="2"/>
      </rPr>
      <t>(</t>
    </r>
    <r>
      <rPr>
        <sz val="11"/>
        <color theme="1"/>
        <rFont val="ＭＳ ゴシック"/>
        <family val="3"/>
        <charset val="128"/>
      </rPr>
      <t>株</t>
    </r>
    <r>
      <rPr>
        <sz val="11"/>
        <color theme="1"/>
        <rFont val="Arial"/>
        <family val="2"/>
      </rPr>
      <t>)</t>
    </r>
  </si>
  <si>
    <t>A0351</t>
  </si>
  <si>
    <r>
      <t>(</t>
    </r>
    <r>
      <rPr>
        <sz val="11"/>
        <color theme="1"/>
        <rFont val="ＭＳ ゴシック"/>
        <family val="3"/>
        <charset val="128"/>
      </rPr>
      <t>株</t>
    </r>
    <r>
      <rPr>
        <sz val="11"/>
        <color theme="1"/>
        <rFont val="Arial"/>
        <family val="2"/>
      </rPr>
      <t>)</t>
    </r>
    <r>
      <rPr>
        <sz val="11"/>
        <color theme="1"/>
        <rFont val="ＭＳ ゴシック"/>
        <family val="3"/>
        <charset val="128"/>
      </rPr>
      <t>ＣＨＩＢＡむつざわエナジー</t>
    </r>
  </si>
  <si>
    <t>A0352</t>
  </si>
  <si>
    <r>
      <t>(</t>
    </r>
    <r>
      <rPr>
        <sz val="11"/>
        <color theme="1"/>
        <rFont val="ＭＳ ゴシック"/>
        <family val="3"/>
        <charset val="128"/>
      </rPr>
      <t>株</t>
    </r>
    <r>
      <rPr>
        <sz val="11"/>
        <color theme="1"/>
        <rFont val="Arial"/>
        <family val="2"/>
      </rPr>
      <t>)</t>
    </r>
    <r>
      <rPr>
        <sz val="11"/>
        <color theme="1"/>
        <rFont val="ＭＳ ゴシック"/>
        <family val="3"/>
        <charset val="128"/>
      </rPr>
      <t>関西空調　</t>
    </r>
  </si>
  <si>
    <t>A0353</t>
  </si>
  <si>
    <r>
      <rPr>
        <sz val="11"/>
        <color theme="1"/>
        <rFont val="ＭＳ ゴシック"/>
        <family val="3"/>
        <charset val="128"/>
      </rPr>
      <t>奥出雲電力</t>
    </r>
    <r>
      <rPr>
        <sz val="11"/>
        <color theme="1"/>
        <rFont val="Arial"/>
        <family val="2"/>
      </rPr>
      <t>(</t>
    </r>
    <r>
      <rPr>
        <sz val="11"/>
        <color theme="1"/>
        <rFont val="ＭＳ ゴシック"/>
        <family val="3"/>
        <charset val="128"/>
      </rPr>
      <t>株</t>
    </r>
    <r>
      <rPr>
        <sz val="11"/>
        <color theme="1"/>
        <rFont val="Arial"/>
        <family val="2"/>
      </rPr>
      <t>)</t>
    </r>
  </si>
  <si>
    <t>A0355</t>
  </si>
  <si>
    <r>
      <rPr>
        <sz val="11"/>
        <color theme="1"/>
        <rFont val="ＭＳ ゴシック"/>
        <family val="3"/>
        <charset val="128"/>
      </rPr>
      <t>中央電力</t>
    </r>
    <r>
      <rPr>
        <sz val="11"/>
        <color theme="1"/>
        <rFont val="Arial"/>
        <family val="2"/>
      </rPr>
      <t>(</t>
    </r>
    <r>
      <rPr>
        <sz val="11"/>
        <color theme="1"/>
        <rFont val="ＭＳ ゴシック"/>
        <family val="3"/>
        <charset val="128"/>
      </rPr>
      <t>株</t>
    </r>
    <r>
      <rPr>
        <sz val="11"/>
        <color theme="1"/>
        <rFont val="Arial"/>
        <family val="2"/>
      </rPr>
      <t>)</t>
    </r>
  </si>
  <si>
    <t>A0356</t>
  </si>
  <si>
    <r>
      <t>(</t>
    </r>
    <r>
      <rPr>
        <sz val="11"/>
        <color theme="1"/>
        <rFont val="ＭＳ ゴシック"/>
        <family val="3"/>
        <charset val="128"/>
      </rPr>
      <t>株</t>
    </r>
    <r>
      <rPr>
        <sz val="11"/>
        <color theme="1"/>
        <rFont val="Arial"/>
        <family val="2"/>
      </rPr>
      <t>)</t>
    </r>
    <r>
      <rPr>
        <sz val="11"/>
        <color theme="1"/>
        <rFont val="ＭＳ ゴシック"/>
        <family val="3"/>
        <charset val="128"/>
      </rPr>
      <t>成田香取エネルギー</t>
    </r>
  </si>
  <si>
    <t>A0360</t>
  </si>
  <si>
    <r>
      <rPr>
        <sz val="11"/>
        <color theme="1"/>
        <rFont val="ＭＳ ゴシック"/>
        <family val="3"/>
        <charset val="128"/>
      </rPr>
      <t>グローバルソリューションサービス</t>
    </r>
    <r>
      <rPr>
        <sz val="11"/>
        <color theme="1"/>
        <rFont val="Arial"/>
        <family val="2"/>
      </rPr>
      <t>(</t>
    </r>
    <r>
      <rPr>
        <sz val="11"/>
        <color theme="1"/>
        <rFont val="ＭＳ ゴシック"/>
        <family val="3"/>
        <charset val="128"/>
      </rPr>
      <t>株</t>
    </r>
    <r>
      <rPr>
        <sz val="11"/>
        <color theme="1"/>
        <rFont val="Arial"/>
        <family val="2"/>
      </rPr>
      <t>)</t>
    </r>
  </si>
  <si>
    <t>91.12</t>
  </si>
  <si>
    <t>A0362</t>
  </si>
  <si>
    <r>
      <t>(</t>
    </r>
    <r>
      <rPr>
        <sz val="11"/>
        <color theme="1"/>
        <rFont val="ＭＳ ゴシック"/>
        <family val="3"/>
        <charset val="128"/>
      </rPr>
      <t>株</t>
    </r>
    <r>
      <rPr>
        <sz val="11"/>
        <color theme="1"/>
        <rFont val="Arial"/>
        <family val="2"/>
      </rPr>
      <t>)</t>
    </r>
    <r>
      <rPr>
        <sz val="11"/>
        <color theme="1"/>
        <rFont val="ＭＳ ゴシック"/>
        <family val="3"/>
        <charset val="128"/>
      </rPr>
      <t>ＣＷＳ</t>
    </r>
  </si>
  <si>
    <t>A0364</t>
  </si>
  <si>
    <r>
      <rPr>
        <sz val="11"/>
        <color theme="1"/>
        <rFont val="ＭＳ ゴシック"/>
        <family val="3"/>
        <charset val="128"/>
      </rPr>
      <t>ふくしま新電力</t>
    </r>
    <r>
      <rPr>
        <sz val="11"/>
        <color theme="1"/>
        <rFont val="Arial"/>
        <family val="2"/>
      </rPr>
      <t>(</t>
    </r>
    <r>
      <rPr>
        <sz val="11"/>
        <color theme="1"/>
        <rFont val="ＭＳ ゴシック"/>
        <family val="3"/>
        <charset val="128"/>
      </rPr>
      <t>株</t>
    </r>
    <r>
      <rPr>
        <sz val="11"/>
        <color theme="1"/>
        <rFont val="Arial"/>
        <family val="2"/>
      </rPr>
      <t>)</t>
    </r>
  </si>
  <si>
    <t>A0365</t>
  </si>
  <si>
    <r>
      <rPr>
        <sz val="11"/>
        <color theme="1"/>
        <rFont val="ＭＳ ゴシック"/>
        <family val="3"/>
        <charset val="128"/>
      </rPr>
      <t>ティーダッシュ合同会社</t>
    </r>
  </si>
  <si>
    <t>A0366</t>
  </si>
  <si>
    <r>
      <t>(</t>
    </r>
    <r>
      <rPr>
        <sz val="11"/>
        <color theme="1"/>
        <rFont val="ＭＳ ゴシック"/>
        <family val="3"/>
        <charset val="128"/>
      </rPr>
      <t>株</t>
    </r>
    <r>
      <rPr>
        <sz val="11"/>
        <color theme="1"/>
        <rFont val="Arial"/>
        <family val="2"/>
      </rPr>
      <t>)</t>
    </r>
    <r>
      <rPr>
        <sz val="11"/>
        <color theme="1"/>
        <rFont val="ＭＳ ゴシック"/>
        <family val="3"/>
        <charset val="128"/>
      </rPr>
      <t>エネクスライフサービス</t>
    </r>
  </si>
  <si>
    <t>A0367</t>
  </si>
  <si>
    <r>
      <rPr>
        <sz val="11"/>
        <color theme="1"/>
        <rFont val="ＭＳ ゴシック"/>
        <family val="3"/>
        <charset val="128"/>
      </rPr>
      <t>ネイチャーエナジー小国</t>
    </r>
    <r>
      <rPr>
        <sz val="11"/>
        <color theme="1"/>
        <rFont val="Arial"/>
        <family val="2"/>
      </rPr>
      <t>(</t>
    </r>
    <r>
      <rPr>
        <sz val="11"/>
        <color theme="1"/>
        <rFont val="ＭＳ ゴシック"/>
        <family val="3"/>
        <charset val="128"/>
      </rPr>
      <t>株</t>
    </r>
    <r>
      <rPr>
        <sz val="11"/>
        <color theme="1"/>
        <rFont val="Arial"/>
        <family val="2"/>
      </rPr>
      <t>)</t>
    </r>
  </si>
  <si>
    <t>95.19</t>
  </si>
  <si>
    <t>A0368</t>
  </si>
  <si>
    <r>
      <rPr>
        <sz val="11"/>
        <color theme="1"/>
        <rFont val="ＭＳ ゴシック"/>
        <family val="3"/>
        <charset val="128"/>
      </rPr>
      <t>リエスパワーネクスト</t>
    </r>
    <r>
      <rPr>
        <sz val="11"/>
        <color theme="1"/>
        <rFont val="Arial"/>
        <family val="2"/>
      </rPr>
      <t>(</t>
    </r>
    <r>
      <rPr>
        <sz val="11"/>
        <color theme="1"/>
        <rFont val="ＭＳ ゴシック"/>
        <family val="3"/>
        <charset val="128"/>
      </rPr>
      <t>株</t>
    </r>
    <r>
      <rPr>
        <sz val="11"/>
        <color theme="1"/>
        <rFont val="Arial"/>
        <family val="2"/>
      </rPr>
      <t>)</t>
    </r>
  </si>
  <si>
    <t>A0369</t>
  </si>
  <si>
    <r>
      <rPr>
        <sz val="11"/>
        <color theme="1"/>
        <rFont val="ＭＳ ゴシック"/>
        <family val="3"/>
        <charset val="128"/>
      </rPr>
      <t>京都生活協同組合</t>
    </r>
  </si>
  <si>
    <t>A0371</t>
  </si>
  <si>
    <r>
      <rPr>
        <sz val="11"/>
        <color theme="1"/>
        <rFont val="ＭＳ ゴシック"/>
        <family val="3"/>
        <charset val="128"/>
      </rPr>
      <t>エネルギーパワー</t>
    </r>
    <r>
      <rPr>
        <sz val="11"/>
        <color theme="1"/>
        <rFont val="Arial"/>
        <family val="2"/>
      </rPr>
      <t>(</t>
    </r>
    <r>
      <rPr>
        <sz val="11"/>
        <color theme="1"/>
        <rFont val="ＭＳ ゴシック"/>
        <family val="3"/>
        <charset val="128"/>
      </rPr>
      <t>株</t>
    </r>
    <r>
      <rPr>
        <sz val="11"/>
        <color theme="1"/>
        <rFont val="Arial"/>
        <family val="2"/>
      </rPr>
      <t>)</t>
    </r>
  </si>
  <si>
    <t>77.08</t>
  </si>
  <si>
    <t>A0372</t>
  </si>
  <si>
    <r>
      <t>(</t>
    </r>
    <r>
      <rPr>
        <sz val="11"/>
        <color theme="1"/>
        <rFont val="ＭＳ ゴシック"/>
        <family val="3"/>
        <charset val="128"/>
      </rPr>
      <t>株</t>
    </r>
    <r>
      <rPr>
        <sz val="11"/>
        <color theme="1"/>
        <rFont val="Arial"/>
        <family val="2"/>
      </rPr>
      <t>)</t>
    </r>
    <r>
      <rPr>
        <sz val="11"/>
        <color theme="1"/>
        <rFont val="ＭＳ ゴシック"/>
        <family val="3"/>
        <charset val="128"/>
      </rPr>
      <t>グリムスパワー</t>
    </r>
  </si>
  <si>
    <t>99.09</t>
  </si>
  <si>
    <t>A0373</t>
  </si>
  <si>
    <r>
      <rPr>
        <sz val="11"/>
        <color theme="1"/>
        <rFont val="ＭＳ ゴシック"/>
        <family val="3"/>
        <charset val="128"/>
      </rPr>
      <t>日本ファシリティ・ソリューション</t>
    </r>
    <r>
      <rPr>
        <sz val="11"/>
        <color theme="1"/>
        <rFont val="Arial"/>
        <family val="2"/>
      </rPr>
      <t>(</t>
    </r>
    <r>
      <rPr>
        <sz val="11"/>
        <color theme="1"/>
        <rFont val="ＭＳ ゴシック"/>
        <family val="3"/>
        <charset val="128"/>
      </rPr>
      <t>株</t>
    </r>
    <r>
      <rPr>
        <sz val="11"/>
        <color theme="1"/>
        <rFont val="Arial"/>
        <family val="2"/>
      </rPr>
      <t>)</t>
    </r>
  </si>
  <si>
    <t>A0374</t>
  </si>
  <si>
    <r>
      <t>(</t>
    </r>
    <r>
      <rPr>
        <sz val="11"/>
        <color theme="1"/>
        <rFont val="ＭＳ ゴシック"/>
        <family val="3"/>
        <charset val="128"/>
      </rPr>
      <t>株</t>
    </r>
    <r>
      <rPr>
        <sz val="11"/>
        <color theme="1"/>
        <rFont val="Arial"/>
        <family val="2"/>
      </rPr>
      <t>)</t>
    </r>
    <r>
      <rPr>
        <sz val="11"/>
        <color theme="1"/>
        <rFont val="ＭＳ ゴシック"/>
        <family val="3"/>
        <charset val="128"/>
      </rPr>
      <t>登米電力</t>
    </r>
  </si>
  <si>
    <t>A0375</t>
  </si>
  <si>
    <r>
      <rPr>
        <sz val="11"/>
        <color theme="1"/>
        <rFont val="ＭＳ ゴシック"/>
        <family val="3"/>
        <charset val="128"/>
      </rPr>
      <t>情報ハイウェイ協同組合</t>
    </r>
  </si>
  <si>
    <t>60.42</t>
  </si>
  <si>
    <t>A0376</t>
  </si>
  <si>
    <r>
      <rPr>
        <sz val="11"/>
        <color theme="1"/>
        <rFont val="ＭＳ ゴシック"/>
        <family val="3"/>
        <charset val="128"/>
      </rPr>
      <t>自然電力</t>
    </r>
    <r>
      <rPr>
        <sz val="11"/>
        <color theme="1"/>
        <rFont val="Arial"/>
        <family val="2"/>
      </rPr>
      <t>(</t>
    </r>
    <r>
      <rPr>
        <sz val="11"/>
        <color theme="1"/>
        <rFont val="ＭＳ ゴシック"/>
        <family val="3"/>
        <charset val="128"/>
      </rPr>
      <t>株</t>
    </r>
    <r>
      <rPr>
        <sz val="11"/>
        <color theme="1"/>
        <rFont val="Arial"/>
        <family val="2"/>
      </rPr>
      <t>)</t>
    </r>
  </si>
  <si>
    <t>95.87</t>
  </si>
  <si>
    <t>A0377</t>
  </si>
  <si>
    <r>
      <t>(</t>
    </r>
    <r>
      <rPr>
        <sz val="11"/>
        <color theme="1"/>
        <rFont val="ＭＳ ゴシック"/>
        <family val="3"/>
        <charset val="128"/>
      </rPr>
      <t>株</t>
    </r>
    <r>
      <rPr>
        <sz val="11"/>
        <color theme="1"/>
        <rFont val="Arial"/>
        <family val="2"/>
      </rPr>
      <t>)</t>
    </r>
    <r>
      <rPr>
        <sz val="11"/>
        <color theme="1"/>
        <rFont val="ＭＳ ゴシック"/>
        <family val="3"/>
        <charset val="128"/>
      </rPr>
      <t>オノプロックス</t>
    </r>
  </si>
  <si>
    <t>A0378</t>
  </si>
  <si>
    <r>
      <rPr>
        <sz val="11"/>
        <color theme="1"/>
        <rFont val="ＭＳ ゴシック"/>
        <family val="3"/>
        <charset val="128"/>
      </rPr>
      <t>本庄ガス</t>
    </r>
    <r>
      <rPr>
        <sz val="11"/>
        <color theme="1"/>
        <rFont val="Arial"/>
        <family val="2"/>
      </rPr>
      <t>(</t>
    </r>
    <r>
      <rPr>
        <sz val="11"/>
        <color theme="1"/>
        <rFont val="ＭＳ ゴシック"/>
        <family val="3"/>
        <charset val="128"/>
      </rPr>
      <t>株</t>
    </r>
    <r>
      <rPr>
        <sz val="11"/>
        <color theme="1"/>
        <rFont val="Arial"/>
        <family val="2"/>
      </rPr>
      <t>)</t>
    </r>
  </si>
  <si>
    <t>A0379</t>
  </si>
  <si>
    <r>
      <t>(</t>
    </r>
    <r>
      <rPr>
        <sz val="11"/>
        <color theme="1"/>
        <rFont val="ＭＳ ゴシック"/>
        <family val="3"/>
        <charset val="128"/>
      </rPr>
      <t>株</t>
    </r>
    <r>
      <rPr>
        <sz val="11"/>
        <color theme="1"/>
        <rFont val="Arial"/>
        <family val="2"/>
      </rPr>
      <t>)</t>
    </r>
    <r>
      <rPr>
        <sz val="11"/>
        <color theme="1"/>
        <rFont val="ＭＳ ゴシック"/>
        <family val="3"/>
        <charset val="128"/>
      </rPr>
      <t>フィット</t>
    </r>
  </si>
  <si>
    <t>A0380</t>
  </si>
  <si>
    <r>
      <rPr>
        <sz val="11"/>
        <color theme="1"/>
        <rFont val="ＭＳ ゴシック"/>
        <family val="3"/>
        <charset val="128"/>
      </rPr>
      <t>青森県民エナジー</t>
    </r>
    <r>
      <rPr>
        <sz val="11"/>
        <color theme="1"/>
        <rFont val="Arial"/>
        <family val="2"/>
      </rPr>
      <t>(</t>
    </r>
    <r>
      <rPr>
        <sz val="11"/>
        <color theme="1"/>
        <rFont val="ＭＳ ゴシック"/>
        <family val="3"/>
        <charset val="128"/>
      </rPr>
      <t>株</t>
    </r>
    <r>
      <rPr>
        <sz val="11"/>
        <color theme="1"/>
        <rFont val="Arial"/>
        <family val="2"/>
      </rPr>
      <t>)</t>
    </r>
  </si>
  <si>
    <t>A0381</t>
  </si>
  <si>
    <r>
      <rPr>
        <sz val="11"/>
        <color theme="1"/>
        <rFont val="ＭＳ ゴシック"/>
        <family val="3"/>
        <charset val="128"/>
      </rPr>
      <t>国際航業</t>
    </r>
    <r>
      <rPr>
        <sz val="11"/>
        <color theme="1"/>
        <rFont val="Arial"/>
        <family val="2"/>
      </rPr>
      <t>(</t>
    </r>
    <r>
      <rPr>
        <sz val="11"/>
        <color theme="1"/>
        <rFont val="ＭＳ ゴシック"/>
        <family val="3"/>
        <charset val="128"/>
      </rPr>
      <t>株</t>
    </r>
    <r>
      <rPr>
        <sz val="11"/>
        <color theme="1"/>
        <rFont val="Arial"/>
        <family val="2"/>
      </rPr>
      <t>)</t>
    </r>
  </si>
  <si>
    <t>A0382</t>
  </si>
  <si>
    <r>
      <rPr>
        <sz val="11"/>
        <color theme="1"/>
        <rFont val="ＭＳ ゴシック"/>
        <family val="3"/>
        <charset val="128"/>
      </rPr>
      <t>ローカルでんき</t>
    </r>
    <r>
      <rPr>
        <sz val="11"/>
        <color theme="1"/>
        <rFont val="Arial"/>
        <family val="2"/>
      </rPr>
      <t>(</t>
    </r>
    <r>
      <rPr>
        <sz val="11"/>
        <color theme="1"/>
        <rFont val="ＭＳ ゴシック"/>
        <family val="3"/>
        <charset val="128"/>
      </rPr>
      <t>株</t>
    </r>
    <r>
      <rPr>
        <sz val="11"/>
        <color theme="1"/>
        <rFont val="Arial"/>
        <family val="2"/>
      </rPr>
      <t>)</t>
    </r>
  </si>
  <si>
    <t>A0383</t>
  </si>
  <si>
    <r>
      <t>(</t>
    </r>
    <r>
      <rPr>
        <sz val="11"/>
        <color theme="1"/>
        <rFont val="ＭＳ ゴシック"/>
        <family val="3"/>
        <charset val="128"/>
      </rPr>
      <t>株</t>
    </r>
    <r>
      <rPr>
        <sz val="11"/>
        <color theme="1"/>
        <rFont val="Arial"/>
        <family val="2"/>
      </rPr>
      <t>)</t>
    </r>
    <r>
      <rPr>
        <sz val="11"/>
        <color theme="1"/>
        <rFont val="ＭＳ ゴシック"/>
        <family val="3"/>
        <charset val="128"/>
      </rPr>
      <t>明治産業</t>
    </r>
  </si>
  <si>
    <t>A0385</t>
  </si>
  <si>
    <r>
      <rPr>
        <sz val="11"/>
        <color theme="1"/>
        <rFont val="ＭＳ ゴシック"/>
        <family val="3"/>
        <charset val="128"/>
      </rPr>
      <t>岡山電力</t>
    </r>
    <r>
      <rPr>
        <sz val="11"/>
        <color theme="1"/>
        <rFont val="Arial"/>
        <family val="2"/>
      </rPr>
      <t>(</t>
    </r>
    <r>
      <rPr>
        <sz val="11"/>
        <color theme="1"/>
        <rFont val="ＭＳ ゴシック"/>
        <family val="3"/>
        <charset val="128"/>
      </rPr>
      <t>株</t>
    </r>
    <r>
      <rPr>
        <sz val="11"/>
        <color theme="1"/>
        <rFont val="Arial"/>
        <family val="2"/>
      </rPr>
      <t>)</t>
    </r>
  </si>
  <si>
    <t>70.87</t>
  </si>
  <si>
    <t>A0386</t>
  </si>
  <si>
    <r>
      <rPr>
        <sz val="11"/>
        <color theme="1"/>
        <rFont val="ＭＳ ゴシック"/>
        <family val="3"/>
        <charset val="128"/>
      </rPr>
      <t>ミライフ</t>
    </r>
    <r>
      <rPr>
        <sz val="11"/>
        <color theme="1"/>
        <rFont val="Arial"/>
        <family val="2"/>
      </rPr>
      <t>(</t>
    </r>
    <r>
      <rPr>
        <sz val="11"/>
        <color theme="1"/>
        <rFont val="ＭＳ ゴシック"/>
        <family val="3"/>
        <charset val="128"/>
      </rPr>
      <t>株</t>
    </r>
    <r>
      <rPr>
        <sz val="11"/>
        <color theme="1"/>
        <rFont val="Arial"/>
        <family val="2"/>
      </rPr>
      <t>)</t>
    </r>
  </si>
  <si>
    <t>88.67</t>
  </si>
  <si>
    <t>A0387</t>
  </si>
  <si>
    <r>
      <t>(</t>
    </r>
    <r>
      <rPr>
        <sz val="11"/>
        <color theme="1"/>
        <rFont val="ＭＳ ゴシック"/>
        <family val="3"/>
        <charset val="128"/>
      </rPr>
      <t>株</t>
    </r>
    <r>
      <rPr>
        <sz val="11"/>
        <color theme="1"/>
        <rFont val="Arial"/>
        <family val="2"/>
      </rPr>
      <t>)</t>
    </r>
    <r>
      <rPr>
        <sz val="11"/>
        <color theme="1"/>
        <rFont val="ＭＳ ゴシック"/>
        <family val="3"/>
        <charset val="128"/>
      </rPr>
      <t>翠光トップライン</t>
    </r>
  </si>
  <si>
    <t>A0388</t>
  </si>
  <si>
    <r>
      <rPr>
        <sz val="11"/>
        <color theme="1"/>
        <rFont val="ＭＳ ゴシック"/>
        <family val="3"/>
        <charset val="128"/>
      </rPr>
      <t>楽天エナジー</t>
    </r>
    <r>
      <rPr>
        <sz val="11"/>
        <color theme="1"/>
        <rFont val="Arial"/>
        <family val="2"/>
      </rPr>
      <t>(</t>
    </r>
    <r>
      <rPr>
        <sz val="11"/>
        <color theme="1"/>
        <rFont val="ＭＳ ゴシック"/>
        <family val="3"/>
        <charset val="128"/>
      </rPr>
      <t>株</t>
    </r>
    <r>
      <rPr>
        <sz val="11"/>
        <color theme="1"/>
        <rFont val="Arial"/>
        <family val="2"/>
      </rPr>
      <t>)</t>
    </r>
  </si>
  <si>
    <t>A0389</t>
  </si>
  <si>
    <r>
      <rPr>
        <sz val="11"/>
        <color theme="1"/>
        <rFont val="ＭＳ ゴシック"/>
        <family val="3"/>
        <charset val="128"/>
      </rPr>
      <t>うすきエネルギー</t>
    </r>
    <r>
      <rPr>
        <sz val="11"/>
        <color theme="1"/>
        <rFont val="Arial"/>
        <family val="2"/>
      </rPr>
      <t>(</t>
    </r>
    <r>
      <rPr>
        <sz val="11"/>
        <color theme="1"/>
        <rFont val="ＭＳ ゴシック"/>
        <family val="3"/>
        <charset val="128"/>
      </rPr>
      <t>株</t>
    </r>
    <r>
      <rPr>
        <sz val="11"/>
        <color theme="1"/>
        <rFont val="Arial"/>
        <family val="2"/>
      </rPr>
      <t>)</t>
    </r>
  </si>
  <si>
    <t>A0390</t>
  </si>
  <si>
    <r>
      <t>(</t>
    </r>
    <r>
      <rPr>
        <sz val="11"/>
        <color theme="1"/>
        <rFont val="ＭＳ ゴシック"/>
        <family val="3"/>
        <charset val="128"/>
      </rPr>
      <t>株</t>
    </r>
    <r>
      <rPr>
        <sz val="11"/>
        <color theme="1"/>
        <rFont val="Arial"/>
        <family val="2"/>
      </rPr>
      <t>)</t>
    </r>
    <r>
      <rPr>
        <sz val="11"/>
        <color theme="1"/>
        <rFont val="ＭＳ ゴシック"/>
        <family val="3"/>
        <charset val="128"/>
      </rPr>
      <t>トーヨーエネルギーファーム</t>
    </r>
  </si>
  <si>
    <t>A0391</t>
  </si>
  <si>
    <r>
      <rPr>
        <sz val="11"/>
        <color theme="1"/>
        <rFont val="ＭＳ ゴシック"/>
        <family val="3"/>
        <charset val="128"/>
      </rPr>
      <t>森のエネルギー</t>
    </r>
    <r>
      <rPr>
        <sz val="11"/>
        <color theme="1"/>
        <rFont val="Arial"/>
        <family val="2"/>
      </rPr>
      <t>(</t>
    </r>
    <r>
      <rPr>
        <sz val="11"/>
        <color theme="1"/>
        <rFont val="ＭＳ ゴシック"/>
        <family val="3"/>
        <charset val="128"/>
      </rPr>
      <t>株</t>
    </r>
    <r>
      <rPr>
        <sz val="11"/>
        <color theme="1"/>
        <rFont val="Arial"/>
        <family val="2"/>
      </rPr>
      <t>)</t>
    </r>
  </si>
  <si>
    <t>97.77</t>
  </si>
  <si>
    <t>A0392</t>
  </si>
  <si>
    <r>
      <rPr>
        <sz val="11"/>
        <color theme="1"/>
        <rFont val="ＭＳ ゴシック"/>
        <family val="3"/>
        <charset val="128"/>
      </rPr>
      <t>岐阜電力</t>
    </r>
    <r>
      <rPr>
        <sz val="11"/>
        <color theme="1"/>
        <rFont val="Arial"/>
        <family val="2"/>
      </rPr>
      <t>(</t>
    </r>
    <r>
      <rPr>
        <sz val="11"/>
        <color theme="1"/>
        <rFont val="ＭＳ ゴシック"/>
        <family val="3"/>
        <charset val="128"/>
      </rPr>
      <t>株</t>
    </r>
    <r>
      <rPr>
        <sz val="11"/>
        <color theme="1"/>
        <rFont val="Arial"/>
        <family val="2"/>
      </rPr>
      <t>)</t>
    </r>
  </si>
  <si>
    <t>86.87</t>
  </si>
  <si>
    <t>A0393</t>
  </si>
  <si>
    <r>
      <rPr>
        <sz val="11"/>
        <color theme="1"/>
        <rFont val="ＭＳ ゴシック"/>
        <family val="3"/>
        <charset val="128"/>
      </rPr>
      <t>格安電力</t>
    </r>
    <r>
      <rPr>
        <sz val="11"/>
        <color theme="1"/>
        <rFont val="Arial"/>
        <family val="2"/>
      </rPr>
      <t>(</t>
    </r>
    <r>
      <rPr>
        <sz val="11"/>
        <color theme="1"/>
        <rFont val="ＭＳ ゴシック"/>
        <family val="3"/>
        <charset val="128"/>
      </rPr>
      <t>株</t>
    </r>
    <r>
      <rPr>
        <sz val="11"/>
        <color theme="1"/>
        <rFont val="Arial"/>
        <family val="2"/>
      </rPr>
      <t>)</t>
    </r>
  </si>
  <si>
    <t>A0396</t>
  </si>
  <si>
    <r>
      <t>(</t>
    </r>
    <r>
      <rPr>
        <sz val="11"/>
        <color theme="1"/>
        <rFont val="ＭＳ ゴシック"/>
        <family val="3"/>
        <charset val="128"/>
      </rPr>
      <t>株</t>
    </r>
    <r>
      <rPr>
        <sz val="11"/>
        <color theme="1"/>
        <rFont val="Arial"/>
        <family val="2"/>
      </rPr>
      <t>)</t>
    </r>
    <r>
      <rPr>
        <sz val="11"/>
        <color theme="1"/>
        <rFont val="ＭＳ ゴシック"/>
        <family val="3"/>
        <charset val="128"/>
      </rPr>
      <t>エスケーエナジー</t>
    </r>
  </si>
  <si>
    <t>A0397</t>
  </si>
  <si>
    <r>
      <rPr>
        <sz val="11"/>
        <color theme="1"/>
        <rFont val="ＭＳ ゴシック"/>
        <family val="3"/>
        <charset val="128"/>
      </rPr>
      <t>名南共同エネルギー</t>
    </r>
    <r>
      <rPr>
        <sz val="11"/>
        <color theme="1"/>
        <rFont val="Arial"/>
        <family val="2"/>
      </rPr>
      <t>(</t>
    </r>
    <r>
      <rPr>
        <sz val="11"/>
        <color theme="1"/>
        <rFont val="ＭＳ ゴシック"/>
        <family val="3"/>
        <charset val="128"/>
      </rPr>
      <t>株</t>
    </r>
    <r>
      <rPr>
        <sz val="11"/>
        <color theme="1"/>
        <rFont val="Arial"/>
        <family val="2"/>
      </rPr>
      <t>)</t>
    </r>
  </si>
  <si>
    <t>A0398</t>
  </si>
  <si>
    <r>
      <rPr>
        <sz val="11"/>
        <color theme="1"/>
        <rFont val="ＭＳ ゴシック"/>
        <family val="3"/>
        <charset val="128"/>
      </rPr>
      <t>Ａｐａｍａｎ　Ｅｎｅｒｇｙ</t>
    </r>
    <r>
      <rPr>
        <sz val="11"/>
        <color theme="1"/>
        <rFont val="Arial"/>
        <family val="2"/>
      </rPr>
      <t>(</t>
    </r>
    <r>
      <rPr>
        <sz val="11"/>
        <color theme="1"/>
        <rFont val="ＭＳ ゴシック"/>
        <family val="3"/>
        <charset val="128"/>
      </rPr>
      <t>株</t>
    </r>
    <r>
      <rPr>
        <sz val="11"/>
        <color theme="1"/>
        <rFont val="Arial"/>
        <family val="2"/>
      </rPr>
      <t>)</t>
    </r>
  </si>
  <si>
    <t>A0401</t>
  </si>
  <si>
    <r>
      <rPr>
        <sz val="11"/>
        <color theme="1"/>
        <rFont val="ＭＳ ゴシック"/>
        <family val="3"/>
        <charset val="128"/>
      </rPr>
      <t>アンビット・エナジー・ジャパン合同会社</t>
    </r>
  </si>
  <si>
    <t>99.88</t>
  </si>
  <si>
    <t>A0402</t>
  </si>
  <si>
    <r>
      <t>(</t>
    </r>
    <r>
      <rPr>
        <sz val="11"/>
        <color theme="1"/>
        <rFont val="ＭＳ ゴシック"/>
        <family val="3"/>
        <charset val="128"/>
      </rPr>
      <t>株</t>
    </r>
    <r>
      <rPr>
        <sz val="11"/>
        <color theme="1"/>
        <rFont val="Arial"/>
        <family val="2"/>
      </rPr>
      <t>)</t>
    </r>
    <r>
      <rPr>
        <sz val="11"/>
        <color theme="1"/>
        <rFont val="ＭＳ ゴシック"/>
        <family val="3"/>
        <charset val="128"/>
      </rPr>
      <t>ＴＯＫＹＯ油電力</t>
    </r>
  </si>
  <si>
    <t>A0403</t>
  </si>
  <si>
    <r>
      <rPr>
        <sz val="11"/>
        <color theme="1"/>
        <rFont val="ＭＳ ゴシック"/>
        <family val="3"/>
        <charset val="128"/>
      </rPr>
      <t>大分ケーブルテレコム</t>
    </r>
    <r>
      <rPr>
        <sz val="11"/>
        <color theme="1"/>
        <rFont val="Arial"/>
        <family val="2"/>
      </rPr>
      <t>(</t>
    </r>
    <r>
      <rPr>
        <sz val="11"/>
        <color theme="1"/>
        <rFont val="ＭＳ ゴシック"/>
        <family val="3"/>
        <charset val="128"/>
      </rPr>
      <t>株</t>
    </r>
    <r>
      <rPr>
        <sz val="11"/>
        <color theme="1"/>
        <rFont val="Arial"/>
        <family val="2"/>
      </rPr>
      <t>)</t>
    </r>
  </si>
  <si>
    <t>A0405</t>
  </si>
  <si>
    <r>
      <rPr>
        <sz val="11"/>
        <color theme="1"/>
        <rFont val="ＭＳ ゴシック"/>
        <family val="3"/>
        <charset val="128"/>
      </rPr>
      <t>アストマックス・エネルギー合同会社</t>
    </r>
    <phoneticPr fontId="3"/>
  </si>
  <si>
    <t>A0406</t>
  </si>
  <si>
    <r>
      <rPr>
        <sz val="11"/>
        <color theme="1"/>
        <rFont val="ＭＳ ゴシック"/>
        <family val="3"/>
        <charset val="128"/>
      </rPr>
      <t>生活協同組合コープみらい</t>
    </r>
  </si>
  <si>
    <t>A0407</t>
  </si>
  <si>
    <r>
      <rPr>
        <sz val="11"/>
        <color theme="1"/>
        <rFont val="ＭＳ ゴシック"/>
        <family val="3"/>
        <charset val="128"/>
      </rPr>
      <t>寝屋川電力</t>
    </r>
    <r>
      <rPr>
        <sz val="11"/>
        <color theme="1"/>
        <rFont val="Arial"/>
        <family val="2"/>
      </rPr>
      <t>(</t>
    </r>
    <r>
      <rPr>
        <sz val="11"/>
        <color theme="1"/>
        <rFont val="ＭＳ ゴシック"/>
        <family val="3"/>
        <charset val="128"/>
      </rPr>
      <t>株</t>
    </r>
    <r>
      <rPr>
        <sz val="11"/>
        <color theme="1"/>
        <rFont val="Arial"/>
        <family val="2"/>
      </rPr>
      <t>)</t>
    </r>
  </si>
  <si>
    <t>87.62</t>
  </si>
  <si>
    <t>A0410</t>
  </si>
  <si>
    <r>
      <rPr>
        <sz val="11"/>
        <color theme="1"/>
        <rFont val="ＭＳ ゴシック"/>
        <family val="3"/>
        <charset val="128"/>
      </rPr>
      <t>石川電力</t>
    </r>
    <r>
      <rPr>
        <sz val="11"/>
        <color theme="1"/>
        <rFont val="Arial"/>
        <family val="2"/>
      </rPr>
      <t>(</t>
    </r>
    <r>
      <rPr>
        <sz val="11"/>
        <color theme="1"/>
        <rFont val="ＭＳ ゴシック"/>
        <family val="3"/>
        <charset val="128"/>
      </rPr>
      <t>株</t>
    </r>
    <r>
      <rPr>
        <sz val="11"/>
        <color theme="1"/>
        <rFont val="Arial"/>
        <family val="2"/>
      </rPr>
      <t>)</t>
    </r>
  </si>
  <si>
    <t>98.24</t>
  </si>
  <si>
    <t>A0411</t>
  </si>
  <si>
    <r>
      <rPr>
        <sz val="11"/>
        <color theme="1"/>
        <rFont val="ＭＳ ゴシック"/>
        <family val="3"/>
        <charset val="128"/>
      </rPr>
      <t>福井電力</t>
    </r>
    <r>
      <rPr>
        <sz val="11"/>
        <color theme="1"/>
        <rFont val="Arial"/>
        <family val="2"/>
      </rPr>
      <t>(</t>
    </r>
    <r>
      <rPr>
        <sz val="11"/>
        <color theme="1"/>
        <rFont val="ＭＳ ゴシック"/>
        <family val="3"/>
        <charset val="128"/>
      </rPr>
      <t>株</t>
    </r>
    <r>
      <rPr>
        <sz val="11"/>
        <color theme="1"/>
        <rFont val="Arial"/>
        <family val="2"/>
      </rPr>
      <t>)</t>
    </r>
  </si>
  <si>
    <t>A0413</t>
  </si>
  <si>
    <r>
      <t>(</t>
    </r>
    <r>
      <rPr>
        <sz val="11"/>
        <color theme="1"/>
        <rFont val="ＭＳ ゴシック"/>
        <family val="3"/>
        <charset val="128"/>
      </rPr>
      <t>株</t>
    </r>
    <r>
      <rPr>
        <sz val="11"/>
        <color theme="1"/>
        <rFont val="Arial"/>
        <family val="2"/>
      </rPr>
      <t>)MK</t>
    </r>
    <r>
      <rPr>
        <sz val="11"/>
        <color theme="1"/>
        <rFont val="ＭＳ ゴシック"/>
        <family val="3"/>
        <charset val="128"/>
      </rPr>
      <t>エネルギー</t>
    </r>
  </si>
  <si>
    <t>A0414</t>
  </si>
  <si>
    <r>
      <t>(</t>
    </r>
    <r>
      <rPr>
        <sz val="11"/>
        <color theme="1"/>
        <rFont val="ＭＳ ゴシック"/>
        <family val="3"/>
        <charset val="128"/>
      </rPr>
      <t>株</t>
    </r>
    <r>
      <rPr>
        <sz val="11"/>
        <color theme="1"/>
        <rFont val="Arial"/>
        <family val="2"/>
      </rPr>
      <t>)</t>
    </r>
    <r>
      <rPr>
        <sz val="11"/>
        <color theme="1"/>
        <rFont val="ＭＳ ゴシック"/>
        <family val="3"/>
        <charset val="128"/>
      </rPr>
      <t>Ｏｐｔｉｍｉｚｅｄ　Ｅｎｅｒｇｙ</t>
    </r>
  </si>
  <si>
    <t>A0415</t>
  </si>
  <si>
    <r>
      <rPr>
        <sz val="11"/>
        <color theme="1"/>
        <rFont val="ＭＳ ゴシック"/>
        <family val="3"/>
        <charset val="128"/>
      </rPr>
      <t>エネラボ</t>
    </r>
    <r>
      <rPr>
        <sz val="11"/>
        <color theme="1"/>
        <rFont val="Arial"/>
        <family val="2"/>
      </rPr>
      <t>(</t>
    </r>
    <r>
      <rPr>
        <sz val="11"/>
        <color theme="1"/>
        <rFont val="ＭＳ ゴシック"/>
        <family val="3"/>
        <charset val="128"/>
      </rPr>
      <t>株</t>
    </r>
    <r>
      <rPr>
        <sz val="11"/>
        <color theme="1"/>
        <rFont val="Arial"/>
        <family val="2"/>
      </rPr>
      <t>)</t>
    </r>
  </si>
  <si>
    <t>A0416</t>
  </si>
  <si>
    <r>
      <t>(</t>
    </r>
    <r>
      <rPr>
        <sz val="11"/>
        <color theme="1"/>
        <rFont val="ＭＳ ゴシック"/>
        <family val="3"/>
        <charset val="128"/>
      </rPr>
      <t>株</t>
    </r>
    <r>
      <rPr>
        <sz val="11"/>
        <color theme="1"/>
        <rFont val="Arial"/>
        <family val="2"/>
      </rPr>
      <t>)</t>
    </r>
    <r>
      <rPr>
        <sz val="11"/>
        <color theme="1"/>
        <rFont val="ＭＳ ゴシック"/>
        <family val="3"/>
        <charset val="128"/>
      </rPr>
      <t>ネクシィーズ・ゼロ</t>
    </r>
  </si>
  <si>
    <t>95.43</t>
  </si>
  <si>
    <t>A0418</t>
  </si>
  <si>
    <r>
      <rPr>
        <sz val="11"/>
        <color theme="1"/>
        <rFont val="ＭＳ ゴシック"/>
        <family val="3"/>
        <charset val="128"/>
      </rPr>
      <t>横浜ウォーター</t>
    </r>
    <r>
      <rPr>
        <sz val="11"/>
        <color theme="1"/>
        <rFont val="Arial"/>
        <family val="2"/>
      </rPr>
      <t>(</t>
    </r>
    <r>
      <rPr>
        <sz val="11"/>
        <color theme="1"/>
        <rFont val="ＭＳ ゴシック"/>
        <family val="3"/>
        <charset val="128"/>
      </rPr>
      <t>株</t>
    </r>
    <r>
      <rPr>
        <sz val="11"/>
        <color theme="1"/>
        <rFont val="Arial"/>
        <family val="2"/>
      </rPr>
      <t>)</t>
    </r>
  </si>
  <si>
    <t>A0419</t>
  </si>
  <si>
    <r>
      <rPr>
        <sz val="11"/>
        <color theme="1"/>
        <rFont val="ＭＳ ゴシック"/>
        <family val="3"/>
        <charset val="128"/>
      </rPr>
      <t>スマートエナジー磐田</t>
    </r>
    <r>
      <rPr>
        <sz val="11"/>
        <color theme="1"/>
        <rFont val="Arial"/>
        <family val="2"/>
      </rPr>
      <t>(</t>
    </r>
    <r>
      <rPr>
        <sz val="11"/>
        <color theme="1"/>
        <rFont val="ＭＳ ゴシック"/>
        <family val="3"/>
        <charset val="128"/>
      </rPr>
      <t>株</t>
    </r>
    <r>
      <rPr>
        <sz val="11"/>
        <color theme="1"/>
        <rFont val="Arial"/>
        <family val="2"/>
      </rPr>
      <t>)</t>
    </r>
  </si>
  <si>
    <t>A0420</t>
  </si>
  <si>
    <r>
      <rPr>
        <sz val="11"/>
        <color theme="1"/>
        <rFont val="ＭＳ ゴシック"/>
        <family val="3"/>
        <charset val="128"/>
      </rPr>
      <t>そうまＩグリッド合同会社</t>
    </r>
  </si>
  <si>
    <t>A0424</t>
  </si>
  <si>
    <r>
      <rPr>
        <sz val="11"/>
        <color theme="1"/>
        <rFont val="ＭＳ ゴシック"/>
        <family val="3"/>
        <charset val="128"/>
      </rPr>
      <t>新潟県民電力</t>
    </r>
    <r>
      <rPr>
        <sz val="11"/>
        <color theme="1"/>
        <rFont val="Arial"/>
        <family val="2"/>
      </rPr>
      <t>(</t>
    </r>
    <r>
      <rPr>
        <sz val="11"/>
        <color theme="1"/>
        <rFont val="ＭＳ ゴシック"/>
        <family val="3"/>
        <charset val="128"/>
      </rPr>
      <t>株</t>
    </r>
    <r>
      <rPr>
        <sz val="11"/>
        <color theme="1"/>
        <rFont val="Arial"/>
        <family val="2"/>
      </rPr>
      <t>)</t>
    </r>
  </si>
  <si>
    <t>A0425</t>
  </si>
  <si>
    <r>
      <rPr>
        <sz val="11"/>
        <color theme="1"/>
        <rFont val="ＭＳ ゴシック"/>
        <family val="3"/>
        <charset val="128"/>
      </rPr>
      <t>エネトレード</t>
    </r>
    <r>
      <rPr>
        <sz val="11"/>
        <color theme="1"/>
        <rFont val="Arial"/>
        <family val="2"/>
      </rPr>
      <t>(</t>
    </r>
    <r>
      <rPr>
        <sz val="11"/>
        <color theme="1"/>
        <rFont val="ＭＳ ゴシック"/>
        <family val="3"/>
        <charset val="128"/>
      </rPr>
      <t>株</t>
    </r>
    <r>
      <rPr>
        <sz val="11"/>
        <color theme="1"/>
        <rFont val="Arial"/>
        <family val="2"/>
      </rPr>
      <t>)</t>
    </r>
  </si>
  <si>
    <t>A0427</t>
  </si>
  <si>
    <r>
      <rPr>
        <sz val="11"/>
        <color theme="1"/>
        <rFont val="ＭＳ ゴシック"/>
        <family val="3"/>
        <charset val="128"/>
      </rPr>
      <t>Ｍｙシティ電力</t>
    </r>
    <r>
      <rPr>
        <sz val="11"/>
        <color theme="1"/>
        <rFont val="Arial"/>
        <family val="2"/>
      </rPr>
      <t>(</t>
    </r>
    <r>
      <rPr>
        <sz val="11"/>
        <color theme="1"/>
        <rFont val="ＭＳ ゴシック"/>
        <family val="3"/>
        <charset val="128"/>
      </rPr>
      <t>株</t>
    </r>
    <r>
      <rPr>
        <sz val="11"/>
        <color theme="1"/>
        <rFont val="Arial"/>
        <family val="2"/>
      </rPr>
      <t>)</t>
    </r>
  </si>
  <si>
    <t>A0429</t>
  </si>
  <si>
    <r>
      <rPr>
        <sz val="11"/>
        <color theme="1"/>
        <rFont val="ＭＳ ゴシック"/>
        <family val="3"/>
        <charset val="128"/>
      </rPr>
      <t>ニシムラ</t>
    </r>
    <r>
      <rPr>
        <sz val="11"/>
        <color theme="1"/>
        <rFont val="Arial"/>
        <family val="2"/>
      </rPr>
      <t>(</t>
    </r>
    <r>
      <rPr>
        <sz val="11"/>
        <color theme="1"/>
        <rFont val="ＭＳ ゴシック"/>
        <family val="3"/>
        <charset val="128"/>
      </rPr>
      <t>株</t>
    </r>
    <r>
      <rPr>
        <sz val="11"/>
        <color theme="1"/>
        <rFont val="Arial"/>
        <family val="2"/>
      </rPr>
      <t>)</t>
    </r>
  </si>
  <si>
    <t>A0430</t>
  </si>
  <si>
    <r>
      <t>(</t>
    </r>
    <r>
      <rPr>
        <sz val="11"/>
        <color theme="1"/>
        <rFont val="ＭＳ ゴシック"/>
        <family val="3"/>
        <charset val="128"/>
      </rPr>
      <t>株</t>
    </r>
    <r>
      <rPr>
        <sz val="11"/>
        <color theme="1"/>
        <rFont val="Arial"/>
        <family val="2"/>
      </rPr>
      <t>)</t>
    </r>
    <r>
      <rPr>
        <sz val="11"/>
        <color theme="1"/>
        <rFont val="ＭＳ ゴシック"/>
        <family val="3"/>
        <charset val="128"/>
      </rPr>
      <t>さくら新電力</t>
    </r>
  </si>
  <si>
    <t>A0431</t>
  </si>
  <si>
    <r>
      <t>(</t>
    </r>
    <r>
      <rPr>
        <sz val="11"/>
        <color theme="1"/>
        <rFont val="ＭＳ ゴシック"/>
        <family val="3"/>
        <charset val="128"/>
      </rPr>
      <t>株</t>
    </r>
    <r>
      <rPr>
        <sz val="11"/>
        <color theme="1"/>
        <rFont val="Arial"/>
        <family val="2"/>
      </rPr>
      <t>)</t>
    </r>
    <r>
      <rPr>
        <sz val="11"/>
        <color theme="1"/>
        <rFont val="ＭＳ ゴシック"/>
        <family val="3"/>
        <charset val="128"/>
      </rPr>
      <t>グローアップ</t>
    </r>
  </si>
  <si>
    <t>A0435</t>
  </si>
  <si>
    <r>
      <rPr>
        <sz val="11"/>
        <color theme="1"/>
        <rFont val="ＭＳ ゴシック"/>
        <family val="3"/>
        <charset val="128"/>
      </rPr>
      <t>いこま市民パワー</t>
    </r>
    <r>
      <rPr>
        <sz val="11"/>
        <color theme="1"/>
        <rFont val="Arial"/>
        <family val="2"/>
      </rPr>
      <t>(</t>
    </r>
    <r>
      <rPr>
        <sz val="11"/>
        <color theme="1"/>
        <rFont val="ＭＳ ゴシック"/>
        <family val="3"/>
        <charset val="128"/>
      </rPr>
      <t>株</t>
    </r>
    <r>
      <rPr>
        <sz val="11"/>
        <color theme="1"/>
        <rFont val="Arial"/>
        <family val="2"/>
      </rPr>
      <t>)</t>
    </r>
  </si>
  <si>
    <t>A0436</t>
  </si>
  <si>
    <r>
      <t>(</t>
    </r>
    <r>
      <rPr>
        <sz val="11"/>
        <color theme="1"/>
        <rFont val="ＭＳ ゴシック"/>
        <family val="3"/>
        <charset val="128"/>
      </rPr>
      <t>株</t>
    </r>
    <r>
      <rPr>
        <sz val="11"/>
        <color theme="1"/>
        <rFont val="Arial"/>
        <family val="2"/>
      </rPr>
      <t>)</t>
    </r>
    <r>
      <rPr>
        <sz val="11"/>
        <color theme="1"/>
        <rFont val="ＭＳ ゴシック"/>
        <family val="3"/>
        <charset val="128"/>
      </rPr>
      <t>コープでんき東北</t>
    </r>
  </si>
  <si>
    <t>A0437</t>
  </si>
  <si>
    <r>
      <rPr>
        <sz val="11"/>
        <color theme="1"/>
        <rFont val="ＭＳ ゴシック"/>
        <family val="3"/>
        <charset val="128"/>
      </rPr>
      <t>おもてなし山形</t>
    </r>
    <r>
      <rPr>
        <sz val="11"/>
        <color theme="1"/>
        <rFont val="Arial"/>
        <family val="2"/>
      </rPr>
      <t>(</t>
    </r>
    <r>
      <rPr>
        <sz val="11"/>
        <color theme="1"/>
        <rFont val="ＭＳ ゴシック"/>
        <family val="3"/>
        <charset val="128"/>
      </rPr>
      <t>株</t>
    </r>
    <r>
      <rPr>
        <sz val="11"/>
        <color theme="1"/>
        <rFont val="Arial"/>
        <family val="2"/>
      </rPr>
      <t>)</t>
    </r>
  </si>
  <si>
    <t>A0438</t>
  </si>
  <si>
    <r>
      <rPr>
        <sz val="11"/>
        <color theme="1"/>
        <rFont val="ＭＳ ゴシック"/>
        <family val="3"/>
        <charset val="128"/>
      </rPr>
      <t>長野都市ガス</t>
    </r>
    <r>
      <rPr>
        <sz val="11"/>
        <color theme="1"/>
        <rFont val="Arial"/>
        <family val="2"/>
      </rPr>
      <t>(</t>
    </r>
    <r>
      <rPr>
        <sz val="11"/>
        <color theme="1"/>
        <rFont val="ＭＳ ゴシック"/>
        <family val="3"/>
        <charset val="128"/>
      </rPr>
      <t>株</t>
    </r>
    <r>
      <rPr>
        <sz val="11"/>
        <color theme="1"/>
        <rFont val="Arial"/>
        <family val="2"/>
      </rPr>
      <t>)</t>
    </r>
  </si>
  <si>
    <t>A0439</t>
  </si>
  <si>
    <r>
      <rPr>
        <sz val="11"/>
        <color theme="1"/>
        <rFont val="ＭＳ ゴシック"/>
        <family val="3"/>
        <charset val="128"/>
      </rPr>
      <t>上田ガス</t>
    </r>
    <r>
      <rPr>
        <sz val="11"/>
        <color theme="1"/>
        <rFont val="Arial"/>
        <family val="2"/>
      </rPr>
      <t>(</t>
    </r>
    <r>
      <rPr>
        <sz val="11"/>
        <color theme="1"/>
        <rFont val="ＭＳ ゴシック"/>
        <family val="3"/>
        <charset val="128"/>
      </rPr>
      <t>株</t>
    </r>
    <r>
      <rPr>
        <sz val="11"/>
        <color theme="1"/>
        <rFont val="Arial"/>
        <family val="2"/>
      </rPr>
      <t>)</t>
    </r>
  </si>
  <si>
    <t>A0440</t>
  </si>
  <si>
    <r>
      <rPr>
        <sz val="11"/>
        <color theme="1"/>
        <rFont val="ＭＳ ゴシック"/>
        <family val="3"/>
        <charset val="128"/>
      </rPr>
      <t>日本瓦斯</t>
    </r>
    <r>
      <rPr>
        <sz val="11"/>
        <color theme="1"/>
        <rFont val="Arial"/>
        <family val="2"/>
      </rPr>
      <t>(</t>
    </r>
    <r>
      <rPr>
        <sz val="11"/>
        <color theme="1"/>
        <rFont val="ＭＳ ゴシック"/>
        <family val="3"/>
        <charset val="128"/>
      </rPr>
      <t>株</t>
    </r>
    <r>
      <rPr>
        <sz val="11"/>
        <color theme="1"/>
        <rFont val="Arial"/>
        <family val="2"/>
      </rPr>
      <t>)</t>
    </r>
  </si>
  <si>
    <t>A0441</t>
  </si>
  <si>
    <r>
      <t>(</t>
    </r>
    <r>
      <rPr>
        <sz val="11"/>
        <color theme="1"/>
        <rFont val="ＭＳ ゴシック"/>
        <family val="3"/>
        <charset val="128"/>
      </rPr>
      <t>株</t>
    </r>
    <r>
      <rPr>
        <sz val="11"/>
        <color theme="1"/>
        <rFont val="Arial"/>
        <family val="2"/>
      </rPr>
      <t>)</t>
    </r>
    <r>
      <rPr>
        <sz val="11"/>
        <color theme="1"/>
        <rFont val="ＭＳ ゴシック"/>
        <family val="3"/>
        <charset val="128"/>
      </rPr>
      <t>内藤工業所</t>
    </r>
  </si>
  <si>
    <t>A0442</t>
  </si>
  <si>
    <r>
      <t>(</t>
    </r>
    <r>
      <rPr>
        <sz val="11"/>
        <color theme="1"/>
        <rFont val="ＭＳ ゴシック"/>
        <family val="3"/>
        <charset val="128"/>
      </rPr>
      <t>株</t>
    </r>
    <r>
      <rPr>
        <sz val="11"/>
        <color theme="1"/>
        <rFont val="Arial"/>
        <family val="2"/>
      </rPr>
      <t>)</t>
    </r>
    <r>
      <rPr>
        <sz val="11"/>
        <color theme="1"/>
        <rFont val="ＭＳ ゴシック"/>
        <family val="3"/>
        <charset val="128"/>
      </rPr>
      <t>シグナストラスト</t>
    </r>
  </si>
  <si>
    <t>A0443</t>
  </si>
  <si>
    <r>
      <rPr>
        <sz val="11"/>
        <color theme="1"/>
        <rFont val="ＭＳ ゴシック"/>
        <family val="3"/>
        <charset val="128"/>
      </rPr>
      <t>ゲーテハウス</t>
    </r>
    <r>
      <rPr>
        <sz val="11"/>
        <color theme="1"/>
        <rFont val="Arial"/>
        <family val="2"/>
      </rPr>
      <t>(</t>
    </r>
    <r>
      <rPr>
        <sz val="11"/>
        <color theme="1"/>
        <rFont val="ＭＳ ゴシック"/>
        <family val="3"/>
        <charset val="128"/>
      </rPr>
      <t>株</t>
    </r>
    <r>
      <rPr>
        <sz val="11"/>
        <color theme="1"/>
        <rFont val="Arial"/>
        <family val="2"/>
      </rPr>
      <t>)</t>
    </r>
  </si>
  <si>
    <t>A0445</t>
  </si>
  <si>
    <r>
      <rPr>
        <sz val="11"/>
        <color theme="1"/>
        <rFont val="ＭＳ ゴシック"/>
        <family val="3"/>
        <charset val="128"/>
      </rPr>
      <t>岩手電力</t>
    </r>
    <r>
      <rPr>
        <sz val="11"/>
        <color theme="1"/>
        <rFont val="Arial"/>
        <family val="2"/>
      </rPr>
      <t>(</t>
    </r>
    <r>
      <rPr>
        <sz val="11"/>
        <color theme="1"/>
        <rFont val="ＭＳ ゴシック"/>
        <family val="3"/>
        <charset val="128"/>
      </rPr>
      <t>株</t>
    </r>
    <r>
      <rPr>
        <sz val="11"/>
        <color theme="1"/>
        <rFont val="Arial"/>
        <family val="2"/>
      </rPr>
      <t>)</t>
    </r>
  </si>
  <si>
    <t>98.29</t>
  </si>
  <si>
    <t>A0446</t>
  </si>
  <si>
    <r>
      <rPr>
        <sz val="11"/>
        <color theme="1"/>
        <rFont val="ＭＳ ゴシック"/>
        <family val="3"/>
        <charset val="128"/>
      </rPr>
      <t>ＪＰエネルギー</t>
    </r>
    <r>
      <rPr>
        <sz val="11"/>
        <color theme="1"/>
        <rFont val="Arial"/>
        <family val="2"/>
      </rPr>
      <t>(</t>
    </r>
    <r>
      <rPr>
        <sz val="11"/>
        <color theme="1"/>
        <rFont val="ＭＳ ゴシック"/>
        <family val="3"/>
        <charset val="128"/>
      </rPr>
      <t>株</t>
    </r>
    <r>
      <rPr>
        <sz val="11"/>
        <color theme="1"/>
        <rFont val="Arial"/>
        <family val="2"/>
      </rPr>
      <t>)</t>
    </r>
  </si>
  <si>
    <t>94.69</t>
  </si>
  <si>
    <t>A0447</t>
  </si>
  <si>
    <r>
      <rPr>
        <sz val="11"/>
        <color theme="1"/>
        <rFont val="ＭＳ ゴシック"/>
        <family val="3"/>
        <charset val="128"/>
      </rPr>
      <t>兵庫電力</t>
    </r>
    <r>
      <rPr>
        <sz val="11"/>
        <color theme="1"/>
        <rFont val="Arial"/>
        <family val="2"/>
      </rPr>
      <t>(</t>
    </r>
    <r>
      <rPr>
        <sz val="11"/>
        <color theme="1"/>
        <rFont val="ＭＳ ゴシック"/>
        <family val="3"/>
        <charset val="128"/>
      </rPr>
      <t>株</t>
    </r>
    <r>
      <rPr>
        <sz val="11"/>
        <color theme="1"/>
        <rFont val="Arial"/>
        <family val="2"/>
      </rPr>
      <t>)</t>
    </r>
  </si>
  <si>
    <t>A0448</t>
  </si>
  <si>
    <r>
      <rPr>
        <sz val="11"/>
        <color theme="1"/>
        <rFont val="ＭＳ ゴシック"/>
        <family val="3"/>
        <charset val="128"/>
      </rPr>
      <t>大和ライフエナジア</t>
    </r>
    <r>
      <rPr>
        <sz val="11"/>
        <color theme="1"/>
        <rFont val="Arial"/>
        <family val="2"/>
      </rPr>
      <t>(</t>
    </r>
    <r>
      <rPr>
        <sz val="11"/>
        <color theme="1"/>
        <rFont val="ＭＳ ゴシック"/>
        <family val="3"/>
        <charset val="128"/>
      </rPr>
      <t>株</t>
    </r>
    <r>
      <rPr>
        <sz val="11"/>
        <color theme="1"/>
        <rFont val="Arial"/>
        <family val="2"/>
      </rPr>
      <t>)</t>
    </r>
  </si>
  <si>
    <t>A0451</t>
  </si>
  <si>
    <r>
      <rPr>
        <sz val="11"/>
        <color theme="1"/>
        <rFont val="ＭＳ ゴシック"/>
        <family val="3"/>
        <charset val="128"/>
      </rPr>
      <t>Ｃｏｃｏテラスたがわ</t>
    </r>
    <r>
      <rPr>
        <sz val="11"/>
        <color theme="1"/>
        <rFont val="Arial"/>
        <family val="2"/>
      </rPr>
      <t>(</t>
    </r>
    <r>
      <rPr>
        <sz val="11"/>
        <color theme="1"/>
        <rFont val="ＭＳ ゴシック"/>
        <family val="3"/>
        <charset val="128"/>
      </rPr>
      <t>株</t>
    </r>
    <r>
      <rPr>
        <sz val="11"/>
        <color theme="1"/>
        <rFont val="Arial"/>
        <family val="2"/>
      </rPr>
      <t>)</t>
    </r>
  </si>
  <si>
    <t>94.05</t>
  </si>
  <si>
    <t>A0452</t>
  </si>
  <si>
    <r>
      <rPr>
        <sz val="11"/>
        <color theme="1"/>
        <rFont val="ＭＳ ゴシック"/>
        <family val="3"/>
        <charset val="128"/>
      </rPr>
      <t>東北電力エナジートレーディング</t>
    </r>
    <r>
      <rPr>
        <sz val="11"/>
        <color theme="1"/>
        <rFont val="Arial"/>
        <family val="2"/>
      </rPr>
      <t>(</t>
    </r>
    <r>
      <rPr>
        <sz val="11"/>
        <color theme="1"/>
        <rFont val="ＭＳ ゴシック"/>
        <family val="3"/>
        <charset val="128"/>
      </rPr>
      <t>株</t>
    </r>
    <r>
      <rPr>
        <sz val="11"/>
        <color theme="1"/>
        <rFont val="Arial"/>
        <family val="2"/>
      </rPr>
      <t>)</t>
    </r>
  </si>
  <si>
    <t>A0453</t>
  </si>
  <si>
    <r>
      <t>(</t>
    </r>
    <r>
      <rPr>
        <sz val="11"/>
        <color theme="1"/>
        <rFont val="ＭＳ ゴシック"/>
        <family val="3"/>
        <charset val="128"/>
      </rPr>
      <t>株</t>
    </r>
    <r>
      <rPr>
        <sz val="11"/>
        <color theme="1"/>
        <rFont val="Arial"/>
        <family val="2"/>
      </rPr>
      <t>)</t>
    </r>
    <r>
      <rPr>
        <sz val="11"/>
        <color theme="1"/>
        <rFont val="ＭＳ ゴシック"/>
        <family val="3"/>
        <charset val="128"/>
      </rPr>
      <t>横浜環境デザイン</t>
    </r>
  </si>
  <si>
    <t>A0454</t>
  </si>
  <si>
    <r>
      <t>(</t>
    </r>
    <r>
      <rPr>
        <sz val="11"/>
        <color theme="1"/>
        <rFont val="ＭＳ ゴシック"/>
        <family val="3"/>
        <charset val="128"/>
      </rPr>
      <t>株</t>
    </r>
    <r>
      <rPr>
        <sz val="11"/>
        <color theme="1"/>
        <rFont val="Arial"/>
        <family val="2"/>
      </rPr>
      <t>)</t>
    </r>
    <r>
      <rPr>
        <sz val="11"/>
        <color theme="1"/>
        <rFont val="ＭＳ ゴシック"/>
        <family val="3"/>
        <charset val="128"/>
      </rPr>
      <t>まち未来製作所</t>
    </r>
  </si>
  <si>
    <t>A0455</t>
  </si>
  <si>
    <r>
      <rPr>
        <sz val="11"/>
        <color theme="1"/>
        <rFont val="ＭＳ ゴシック"/>
        <family val="3"/>
        <charset val="128"/>
      </rPr>
      <t>ＴＲＥＮＤＥ</t>
    </r>
    <r>
      <rPr>
        <sz val="11"/>
        <color theme="1"/>
        <rFont val="Arial"/>
        <family val="2"/>
      </rPr>
      <t>(</t>
    </r>
    <r>
      <rPr>
        <sz val="11"/>
        <color theme="1"/>
        <rFont val="ＭＳ ゴシック"/>
        <family val="3"/>
        <charset val="128"/>
      </rPr>
      <t>株</t>
    </r>
    <r>
      <rPr>
        <sz val="11"/>
        <color theme="1"/>
        <rFont val="Arial"/>
        <family val="2"/>
      </rPr>
      <t>)</t>
    </r>
  </si>
  <si>
    <t>54.17</t>
  </si>
  <si>
    <t>A0456</t>
  </si>
  <si>
    <r>
      <t>(</t>
    </r>
    <r>
      <rPr>
        <sz val="11"/>
        <color theme="1"/>
        <rFont val="ＭＳ ゴシック"/>
        <family val="3"/>
        <charset val="128"/>
      </rPr>
      <t>株</t>
    </r>
    <r>
      <rPr>
        <sz val="11"/>
        <color theme="1"/>
        <rFont val="Arial"/>
        <family val="2"/>
      </rPr>
      <t>)</t>
    </r>
    <r>
      <rPr>
        <sz val="11"/>
        <color theme="1"/>
        <rFont val="ＭＳ ゴシック"/>
        <family val="3"/>
        <charset val="128"/>
      </rPr>
      <t>どさんこパワー</t>
    </r>
  </si>
  <si>
    <t>A0457</t>
  </si>
  <si>
    <r>
      <rPr>
        <sz val="11"/>
        <color theme="1"/>
        <rFont val="ＭＳ ゴシック"/>
        <family val="3"/>
        <charset val="128"/>
      </rPr>
      <t>トリニティエナジー</t>
    </r>
    <r>
      <rPr>
        <sz val="11"/>
        <color theme="1"/>
        <rFont val="Arial"/>
        <family val="2"/>
      </rPr>
      <t>(</t>
    </r>
    <r>
      <rPr>
        <sz val="11"/>
        <color theme="1"/>
        <rFont val="ＭＳ ゴシック"/>
        <family val="3"/>
        <charset val="128"/>
      </rPr>
      <t>株</t>
    </r>
    <r>
      <rPr>
        <sz val="11"/>
        <color theme="1"/>
        <rFont val="Arial"/>
        <family val="2"/>
      </rPr>
      <t>)</t>
    </r>
  </si>
  <si>
    <t>A0458</t>
  </si>
  <si>
    <t>ワンワールドエナジー(株)(旧：(株)地方創生テクノロジーラボ)</t>
  </si>
  <si>
    <t>A0459</t>
  </si>
  <si>
    <r>
      <rPr>
        <sz val="11"/>
        <color theme="1"/>
        <rFont val="ＭＳ ゴシック"/>
        <family val="3"/>
        <charset val="128"/>
      </rPr>
      <t>みなとみらい電力</t>
    </r>
    <r>
      <rPr>
        <sz val="11"/>
        <color theme="1"/>
        <rFont val="Arial"/>
        <family val="2"/>
      </rPr>
      <t>(</t>
    </r>
    <r>
      <rPr>
        <sz val="11"/>
        <color theme="1"/>
        <rFont val="ＭＳ ゴシック"/>
        <family val="3"/>
        <charset val="128"/>
      </rPr>
      <t>株</t>
    </r>
    <r>
      <rPr>
        <sz val="11"/>
        <color theme="1"/>
        <rFont val="Arial"/>
        <family val="2"/>
      </rPr>
      <t>)</t>
    </r>
  </si>
  <si>
    <t>A0461</t>
  </si>
  <si>
    <r>
      <t>(</t>
    </r>
    <r>
      <rPr>
        <sz val="11"/>
        <color theme="1"/>
        <rFont val="ＭＳ ゴシック"/>
        <family val="3"/>
        <charset val="128"/>
      </rPr>
      <t>株</t>
    </r>
    <r>
      <rPr>
        <sz val="11"/>
        <color theme="1"/>
        <rFont val="Arial"/>
        <family val="2"/>
      </rPr>
      <t>)</t>
    </r>
    <r>
      <rPr>
        <sz val="11"/>
        <color theme="1"/>
        <rFont val="ＭＳ ゴシック"/>
        <family val="3"/>
        <charset val="128"/>
      </rPr>
      <t>ＬＩＸＩＬ　ＴＥＰＣＯ　スマートパートナーズ</t>
    </r>
  </si>
  <si>
    <t>A0463</t>
  </si>
  <si>
    <r>
      <t>(</t>
    </r>
    <r>
      <rPr>
        <sz val="11"/>
        <color theme="1"/>
        <rFont val="ＭＳ ゴシック"/>
        <family val="3"/>
        <charset val="128"/>
      </rPr>
      <t>株</t>
    </r>
    <r>
      <rPr>
        <sz val="11"/>
        <color theme="1"/>
        <rFont val="Arial"/>
        <family val="2"/>
      </rPr>
      <t>)</t>
    </r>
    <r>
      <rPr>
        <sz val="11"/>
        <color theme="1"/>
        <rFont val="ＭＳ ゴシック"/>
        <family val="3"/>
        <charset val="128"/>
      </rPr>
      <t>ＮＥＸＴ　ＯＮＥ</t>
    </r>
  </si>
  <si>
    <t>86.62</t>
  </si>
  <si>
    <t>A0465</t>
  </si>
  <si>
    <r>
      <t>(</t>
    </r>
    <r>
      <rPr>
        <sz val="11"/>
        <color theme="1"/>
        <rFont val="ＭＳ ゴシック"/>
        <family val="3"/>
        <charset val="128"/>
      </rPr>
      <t>株</t>
    </r>
    <r>
      <rPr>
        <sz val="11"/>
        <color theme="1"/>
        <rFont val="Arial"/>
        <family val="2"/>
      </rPr>
      <t>)</t>
    </r>
    <r>
      <rPr>
        <sz val="11"/>
        <color theme="1"/>
        <rFont val="ＭＳ ゴシック"/>
        <family val="3"/>
        <charset val="128"/>
      </rPr>
      <t>ユビニティー</t>
    </r>
  </si>
  <si>
    <t>A0466</t>
  </si>
  <si>
    <r>
      <t>(</t>
    </r>
    <r>
      <rPr>
        <sz val="11"/>
        <color theme="1"/>
        <rFont val="ＭＳ ゴシック"/>
        <family val="3"/>
        <charset val="128"/>
      </rPr>
      <t>株</t>
    </r>
    <r>
      <rPr>
        <sz val="11"/>
        <color theme="1"/>
        <rFont val="Arial"/>
        <family val="2"/>
      </rPr>
      <t>)</t>
    </r>
    <r>
      <rPr>
        <sz val="11"/>
        <color theme="1"/>
        <rFont val="ＭＳ ゴシック"/>
        <family val="3"/>
        <charset val="128"/>
      </rPr>
      <t>宮交シティ</t>
    </r>
  </si>
  <si>
    <t>A0467</t>
  </si>
  <si>
    <r>
      <t>(</t>
    </r>
    <r>
      <rPr>
        <sz val="11"/>
        <color theme="1"/>
        <rFont val="ＭＳ ゴシック"/>
        <family val="3"/>
        <charset val="128"/>
      </rPr>
      <t>株</t>
    </r>
    <r>
      <rPr>
        <sz val="11"/>
        <color theme="1"/>
        <rFont val="Arial"/>
        <family val="2"/>
      </rPr>
      <t>)</t>
    </r>
    <r>
      <rPr>
        <sz val="11"/>
        <color theme="1"/>
        <rFont val="ＭＳ ゴシック"/>
        <family val="3"/>
        <charset val="128"/>
      </rPr>
      <t>アルファライズ</t>
    </r>
  </si>
  <si>
    <t>66.49</t>
  </si>
  <si>
    <t>A0468</t>
  </si>
  <si>
    <r>
      <rPr>
        <sz val="11"/>
        <color theme="1"/>
        <rFont val="ＭＳ ゴシック"/>
        <family val="3"/>
        <charset val="128"/>
      </rPr>
      <t>おおすみ半島スマートエネルギー</t>
    </r>
    <r>
      <rPr>
        <sz val="11"/>
        <color theme="1"/>
        <rFont val="Arial"/>
        <family val="2"/>
      </rPr>
      <t>(</t>
    </r>
    <r>
      <rPr>
        <sz val="11"/>
        <color theme="1"/>
        <rFont val="ＭＳ ゴシック"/>
        <family val="3"/>
        <charset val="128"/>
      </rPr>
      <t>株</t>
    </r>
    <r>
      <rPr>
        <sz val="11"/>
        <color theme="1"/>
        <rFont val="Arial"/>
        <family val="2"/>
      </rPr>
      <t>)</t>
    </r>
  </si>
  <si>
    <t>A0470</t>
  </si>
  <si>
    <r>
      <rPr>
        <sz val="11"/>
        <color theme="1"/>
        <rFont val="ＭＳ ゴシック"/>
        <family val="3"/>
        <charset val="128"/>
      </rPr>
      <t>おきなわコープエナジー</t>
    </r>
    <r>
      <rPr>
        <sz val="11"/>
        <color theme="1"/>
        <rFont val="Arial"/>
        <family val="2"/>
      </rPr>
      <t>(</t>
    </r>
    <r>
      <rPr>
        <sz val="11"/>
        <color theme="1"/>
        <rFont val="ＭＳ ゴシック"/>
        <family val="3"/>
        <charset val="128"/>
      </rPr>
      <t>株</t>
    </r>
    <r>
      <rPr>
        <sz val="11"/>
        <color theme="1"/>
        <rFont val="Arial"/>
        <family val="2"/>
      </rPr>
      <t>)</t>
    </r>
  </si>
  <si>
    <t>A0471</t>
  </si>
  <si>
    <r>
      <rPr>
        <sz val="11"/>
        <color theme="1"/>
        <rFont val="ＭＳ ゴシック"/>
        <family val="3"/>
        <charset val="128"/>
      </rPr>
      <t>久慈地域エネルギー</t>
    </r>
    <r>
      <rPr>
        <sz val="11"/>
        <color theme="1"/>
        <rFont val="Arial"/>
        <family val="2"/>
      </rPr>
      <t>(</t>
    </r>
    <r>
      <rPr>
        <sz val="11"/>
        <color theme="1"/>
        <rFont val="ＭＳ ゴシック"/>
        <family val="3"/>
        <charset val="128"/>
      </rPr>
      <t>株</t>
    </r>
    <r>
      <rPr>
        <sz val="11"/>
        <color theme="1"/>
        <rFont val="Arial"/>
        <family val="2"/>
      </rPr>
      <t>)</t>
    </r>
  </si>
  <si>
    <t>A0472</t>
  </si>
  <si>
    <r>
      <rPr>
        <sz val="11"/>
        <color theme="1"/>
        <rFont val="ＭＳ ゴシック"/>
        <family val="3"/>
        <charset val="128"/>
      </rPr>
      <t>弘前ガス</t>
    </r>
    <r>
      <rPr>
        <sz val="11"/>
        <color theme="1"/>
        <rFont val="Arial"/>
        <family val="2"/>
      </rPr>
      <t>(</t>
    </r>
    <r>
      <rPr>
        <sz val="11"/>
        <color theme="1"/>
        <rFont val="ＭＳ ゴシック"/>
        <family val="3"/>
        <charset val="128"/>
      </rPr>
      <t>株</t>
    </r>
    <r>
      <rPr>
        <sz val="11"/>
        <color theme="1"/>
        <rFont val="Arial"/>
        <family val="2"/>
      </rPr>
      <t>)</t>
    </r>
  </si>
  <si>
    <t>53.31</t>
  </si>
  <si>
    <t>A0473</t>
  </si>
  <si>
    <r>
      <t>(</t>
    </r>
    <r>
      <rPr>
        <sz val="11"/>
        <color theme="1"/>
        <rFont val="ＭＳ ゴシック"/>
        <family val="3"/>
        <charset val="128"/>
      </rPr>
      <t>株</t>
    </r>
    <r>
      <rPr>
        <sz val="11"/>
        <color theme="1"/>
        <rFont val="Arial"/>
        <family val="2"/>
      </rPr>
      <t>)</t>
    </r>
    <r>
      <rPr>
        <sz val="11"/>
        <color theme="1"/>
        <rFont val="ＭＳ ゴシック"/>
        <family val="3"/>
        <charset val="128"/>
      </rPr>
      <t>フォーバルテレコム　</t>
    </r>
  </si>
  <si>
    <t>A0476</t>
  </si>
  <si>
    <r>
      <t>(</t>
    </r>
    <r>
      <rPr>
        <sz val="11"/>
        <color theme="1"/>
        <rFont val="ＭＳ ゴシック"/>
        <family val="3"/>
        <charset val="128"/>
      </rPr>
      <t>株</t>
    </r>
    <r>
      <rPr>
        <sz val="11"/>
        <color theme="1"/>
        <rFont val="Arial"/>
        <family val="2"/>
      </rPr>
      <t>)</t>
    </r>
    <r>
      <rPr>
        <sz val="11"/>
        <color theme="1"/>
        <rFont val="ＭＳ ゴシック"/>
        <family val="3"/>
        <charset val="128"/>
      </rPr>
      <t>グランデータ</t>
    </r>
  </si>
  <si>
    <t>66.50</t>
  </si>
  <si>
    <t>A0477</t>
  </si>
  <si>
    <r>
      <rPr>
        <sz val="11"/>
        <color theme="1"/>
        <rFont val="ＭＳ ゴシック"/>
        <family val="3"/>
        <charset val="128"/>
      </rPr>
      <t>くるめエネルギー</t>
    </r>
    <r>
      <rPr>
        <sz val="11"/>
        <color theme="1"/>
        <rFont val="Arial"/>
        <family val="2"/>
      </rPr>
      <t>(</t>
    </r>
    <r>
      <rPr>
        <sz val="11"/>
        <color theme="1"/>
        <rFont val="ＭＳ ゴシック"/>
        <family val="3"/>
        <charset val="128"/>
      </rPr>
      <t>株</t>
    </r>
    <r>
      <rPr>
        <sz val="11"/>
        <color theme="1"/>
        <rFont val="Arial"/>
        <family val="2"/>
      </rPr>
      <t>)</t>
    </r>
  </si>
  <si>
    <t>A0478</t>
  </si>
  <si>
    <r>
      <t>(</t>
    </r>
    <r>
      <rPr>
        <sz val="11"/>
        <color theme="1"/>
        <rFont val="ＭＳ ゴシック"/>
        <family val="3"/>
        <charset val="128"/>
      </rPr>
      <t>株</t>
    </r>
    <r>
      <rPr>
        <sz val="11"/>
        <color theme="1"/>
        <rFont val="Arial"/>
        <family val="2"/>
      </rPr>
      <t>)</t>
    </r>
    <r>
      <rPr>
        <sz val="11"/>
        <color theme="1"/>
        <rFont val="ＭＳ ゴシック"/>
        <family val="3"/>
        <charset val="128"/>
      </rPr>
      <t>はまエネ</t>
    </r>
  </si>
  <si>
    <t>A0480</t>
  </si>
  <si>
    <r>
      <rPr>
        <sz val="11"/>
        <color theme="1"/>
        <rFont val="ＭＳ ゴシック"/>
        <family val="3"/>
        <charset val="128"/>
      </rPr>
      <t>松阪新電力</t>
    </r>
    <r>
      <rPr>
        <sz val="11"/>
        <color theme="1"/>
        <rFont val="Arial"/>
        <family val="2"/>
      </rPr>
      <t>(</t>
    </r>
    <r>
      <rPr>
        <sz val="11"/>
        <color theme="1"/>
        <rFont val="ＭＳ ゴシック"/>
        <family val="3"/>
        <charset val="128"/>
      </rPr>
      <t>株</t>
    </r>
    <r>
      <rPr>
        <sz val="11"/>
        <color theme="1"/>
        <rFont val="Arial"/>
        <family val="2"/>
      </rPr>
      <t>)</t>
    </r>
  </si>
  <si>
    <t>A0481</t>
  </si>
  <si>
    <r>
      <rPr>
        <sz val="11"/>
        <color theme="1"/>
        <rFont val="ＭＳ ゴシック"/>
        <family val="3"/>
        <charset val="128"/>
      </rPr>
      <t>ヒューリックプロパティソリューション</t>
    </r>
    <r>
      <rPr>
        <sz val="11"/>
        <color theme="1"/>
        <rFont val="Arial"/>
        <family val="2"/>
      </rPr>
      <t>(</t>
    </r>
    <r>
      <rPr>
        <sz val="11"/>
        <color theme="1"/>
        <rFont val="ＭＳ ゴシック"/>
        <family val="3"/>
        <charset val="128"/>
      </rPr>
      <t>株</t>
    </r>
    <r>
      <rPr>
        <sz val="11"/>
        <color theme="1"/>
        <rFont val="Arial"/>
        <family val="2"/>
      </rPr>
      <t>)</t>
    </r>
  </si>
  <si>
    <t>98.71</t>
  </si>
  <si>
    <t>A0482</t>
  </si>
  <si>
    <r>
      <rPr>
        <sz val="11"/>
        <color theme="1"/>
        <rFont val="ＭＳ ゴシック"/>
        <family val="3"/>
        <charset val="128"/>
      </rPr>
      <t>宮崎電力</t>
    </r>
    <r>
      <rPr>
        <sz val="11"/>
        <color theme="1"/>
        <rFont val="Arial"/>
        <family val="2"/>
      </rPr>
      <t>(</t>
    </r>
    <r>
      <rPr>
        <sz val="11"/>
        <color theme="1"/>
        <rFont val="ＭＳ ゴシック"/>
        <family val="3"/>
        <charset val="128"/>
      </rPr>
      <t>株</t>
    </r>
    <r>
      <rPr>
        <sz val="11"/>
        <color theme="1"/>
        <rFont val="Arial"/>
        <family val="2"/>
      </rPr>
      <t>)</t>
    </r>
  </si>
  <si>
    <t>A0483</t>
  </si>
  <si>
    <r>
      <rPr>
        <sz val="11"/>
        <color theme="1"/>
        <rFont val="ＭＳ ゴシック"/>
        <family val="3"/>
        <charset val="128"/>
      </rPr>
      <t>みの市民エネルギー</t>
    </r>
    <r>
      <rPr>
        <sz val="11"/>
        <color theme="1"/>
        <rFont val="Arial"/>
        <family val="2"/>
      </rPr>
      <t>(</t>
    </r>
    <r>
      <rPr>
        <sz val="11"/>
        <color theme="1"/>
        <rFont val="ＭＳ ゴシック"/>
        <family val="3"/>
        <charset val="128"/>
      </rPr>
      <t>株</t>
    </r>
    <r>
      <rPr>
        <sz val="11"/>
        <color theme="1"/>
        <rFont val="Arial"/>
        <family val="2"/>
      </rPr>
      <t>)</t>
    </r>
  </si>
  <si>
    <t>A0484</t>
  </si>
  <si>
    <r>
      <rPr>
        <sz val="11"/>
        <color theme="1"/>
        <rFont val="ＭＳ ゴシック"/>
        <family val="3"/>
        <charset val="128"/>
      </rPr>
      <t>三友エンテック</t>
    </r>
    <r>
      <rPr>
        <sz val="11"/>
        <color theme="1"/>
        <rFont val="Arial"/>
        <family val="2"/>
      </rPr>
      <t>(</t>
    </r>
    <r>
      <rPr>
        <sz val="11"/>
        <color theme="1"/>
        <rFont val="ＭＳ ゴシック"/>
        <family val="3"/>
        <charset val="128"/>
      </rPr>
      <t>株</t>
    </r>
    <r>
      <rPr>
        <sz val="11"/>
        <color theme="1"/>
        <rFont val="Arial"/>
        <family val="2"/>
      </rPr>
      <t>)</t>
    </r>
  </si>
  <si>
    <t>A0486</t>
  </si>
  <si>
    <r>
      <rPr>
        <sz val="11"/>
        <color theme="1"/>
        <rFont val="ＭＳ ゴシック"/>
        <family val="3"/>
        <charset val="128"/>
      </rPr>
      <t>府中・調布まちなかエナジー</t>
    </r>
    <r>
      <rPr>
        <sz val="11"/>
        <color theme="1"/>
        <rFont val="Arial"/>
        <family val="2"/>
      </rPr>
      <t>(</t>
    </r>
    <r>
      <rPr>
        <sz val="11"/>
        <color theme="1"/>
        <rFont val="ＭＳ ゴシック"/>
        <family val="3"/>
        <charset val="128"/>
      </rPr>
      <t>株</t>
    </r>
    <r>
      <rPr>
        <sz val="11"/>
        <color theme="1"/>
        <rFont val="Arial"/>
        <family val="2"/>
      </rPr>
      <t>)</t>
    </r>
  </si>
  <si>
    <t>A0487</t>
  </si>
  <si>
    <r>
      <rPr>
        <sz val="11"/>
        <color theme="1"/>
        <rFont val="ＭＳ ゴシック"/>
        <family val="3"/>
        <charset val="128"/>
      </rPr>
      <t>伊勢志摩電力</t>
    </r>
    <r>
      <rPr>
        <sz val="11"/>
        <color theme="1"/>
        <rFont val="Arial"/>
        <family val="2"/>
      </rPr>
      <t>(</t>
    </r>
    <r>
      <rPr>
        <sz val="11"/>
        <color theme="1"/>
        <rFont val="ＭＳ ゴシック"/>
        <family val="3"/>
        <charset val="128"/>
      </rPr>
      <t>株</t>
    </r>
    <r>
      <rPr>
        <sz val="11"/>
        <color theme="1"/>
        <rFont val="Arial"/>
        <family val="2"/>
      </rPr>
      <t>)</t>
    </r>
  </si>
  <si>
    <t>A0490</t>
  </si>
  <si>
    <r>
      <t>(</t>
    </r>
    <r>
      <rPr>
        <sz val="11"/>
        <color theme="1"/>
        <rFont val="ＭＳ ゴシック"/>
        <family val="3"/>
        <charset val="128"/>
      </rPr>
      <t>株</t>
    </r>
    <r>
      <rPr>
        <sz val="11"/>
        <color theme="1"/>
        <rFont val="Arial"/>
        <family val="2"/>
      </rPr>
      <t>)</t>
    </r>
    <r>
      <rPr>
        <sz val="11"/>
        <color theme="1"/>
        <rFont val="ＭＳ ゴシック"/>
        <family val="3"/>
        <charset val="128"/>
      </rPr>
      <t>ＣＤエナジーダイレクト</t>
    </r>
  </si>
  <si>
    <t>99.42</t>
  </si>
  <si>
    <t>A0491</t>
  </si>
  <si>
    <t>Ｑ．ＥＮＥＳＴでんき(株)(旧：ジニーエナジー合同会社)</t>
  </si>
  <si>
    <t>28.72</t>
  </si>
  <si>
    <t>A0493</t>
  </si>
  <si>
    <r>
      <t>(</t>
    </r>
    <r>
      <rPr>
        <sz val="11"/>
        <color theme="1"/>
        <rFont val="ＭＳ ゴシック"/>
        <family val="3"/>
        <charset val="128"/>
      </rPr>
      <t>株</t>
    </r>
    <r>
      <rPr>
        <sz val="11"/>
        <color theme="1"/>
        <rFont val="Arial"/>
        <family val="2"/>
      </rPr>
      <t>)</t>
    </r>
    <r>
      <rPr>
        <sz val="11"/>
        <color theme="1"/>
        <rFont val="ＭＳ ゴシック"/>
        <family val="3"/>
        <charset val="128"/>
      </rPr>
      <t>ぶんごおおのエナジー</t>
    </r>
  </si>
  <si>
    <t>85.91</t>
  </si>
  <si>
    <t>A0494</t>
  </si>
  <si>
    <r>
      <rPr>
        <sz val="11"/>
        <color theme="1"/>
        <rFont val="ＭＳ ゴシック"/>
        <family val="3"/>
        <charset val="128"/>
      </rPr>
      <t>ヴィジョナリーパワー</t>
    </r>
    <r>
      <rPr>
        <sz val="11"/>
        <color theme="1"/>
        <rFont val="Arial"/>
        <family val="2"/>
      </rPr>
      <t>(</t>
    </r>
    <r>
      <rPr>
        <sz val="11"/>
        <color theme="1"/>
        <rFont val="ＭＳ ゴシック"/>
        <family val="3"/>
        <charset val="128"/>
      </rPr>
      <t>株</t>
    </r>
    <r>
      <rPr>
        <sz val="11"/>
        <color theme="1"/>
        <rFont val="Arial"/>
        <family val="2"/>
      </rPr>
      <t>)</t>
    </r>
  </si>
  <si>
    <t>A0495</t>
  </si>
  <si>
    <r>
      <rPr>
        <sz val="11"/>
        <color theme="1"/>
        <rFont val="ＭＳ ゴシック"/>
        <family val="3"/>
        <charset val="128"/>
      </rPr>
      <t>有明エナジー</t>
    </r>
    <r>
      <rPr>
        <sz val="11"/>
        <color theme="1"/>
        <rFont val="Arial"/>
        <family val="2"/>
      </rPr>
      <t>(</t>
    </r>
    <r>
      <rPr>
        <sz val="11"/>
        <color theme="1"/>
        <rFont val="ＭＳ ゴシック"/>
        <family val="3"/>
        <charset val="128"/>
      </rPr>
      <t>株</t>
    </r>
    <r>
      <rPr>
        <sz val="11"/>
        <color theme="1"/>
        <rFont val="Arial"/>
        <family val="2"/>
      </rPr>
      <t>)</t>
    </r>
  </si>
  <si>
    <t>A0499</t>
  </si>
  <si>
    <r>
      <rPr>
        <sz val="11"/>
        <color theme="1"/>
        <rFont val="ＭＳ ゴシック"/>
        <family val="3"/>
        <charset val="128"/>
      </rPr>
      <t>厚木瓦斯</t>
    </r>
    <r>
      <rPr>
        <sz val="11"/>
        <color theme="1"/>
        <rFont val="Arial"/>
        <family val="2"/>
      </rPr>
      <t>(</t>
    </r>
    <r>
      <rPr>
        <sz val="11"/>
        <color theme="1"/>
        <rFont val="ＭＳ ゴシック"/>
        <family val="3"/>
        <charset val="128"/>
      </rPr>
      <t>株</t>
    </r>
    <r>
      <rPr>
        <sz val="11"/>
        <color theme="1"/>
        <rFont val="Arial"/>
        <family val="2"/>
      </rPr>
      <t>)</t>
    </r>
  </si>
  <si>
    <t>A0500</t>
  </si>
  <si>
    <r>
      <t>(</t>
    </r>
    <r>
      <rPr>
        <sz val="11"/>
        <color theme="1"/>
        <rFont val="ＭＳ ゴシック"/>
        <family val="3"/>
        <charset val="128"/>
      </rPr>
      <t>株</t>
    </r>
    <r>
      <rPr>
        <sz val="11"/>
        <color theme="1"/>
        <rFont val="Arial"/>
        <family val="2"/>
      </rPr>
      <t>)</t>
    </r>
    <r>
      <rPr>
        <sz val="11"/>
        <color theme="1"/>
        <rFont val="ＭＳ ゴシック"/>
        <family val="3"/>
        <charset val="128"/>
      </rPr>
      <t>エネ・ビジョン</t>
    </r>
  </si>
  <si>
    <t>A0501</t>
  </si>
  <si>
    <r>
      <rPr>
        <sz val="11"/>
        <color theme="1"/>
        <rFont val="ＭＳ ゴシック"/>
        <family val="3"/>
        <charset val="128"/>
      </rPr>
      <t>イワタニ三重</t>
    </r>
    <r>
      <rPr>
        <sz val="11"/>
        <color theme="1"/>
        <rFont val="Arial"/>
        <family val="2"/>
      </rPr>
      <t>(</t>
    </r>
    <r>
      <rPr>
        <sz val="11"/>
        <color theme="1"/>
        <rFont val="ＭＳ ゴシック"/>
        <family val="3"/>
        <charset val="128"/>
      </rPr>
      <t>株</t>
    </r>
    <r>
      <rPr>
        <sz val="11"/>
        <color theme="1"/>
        <rFont val="Arial"/>
        <family val="2"/>
      </rPr>
      <t>)</t>
    </r>
  </si>
  <si>
    <t>A0502</t>
  </si>
  <si>
    <r>
      <t>(</t>
    </r>
    <r>
      <rPr>
        <sz val="11"/>
        <color theme="1"/>
        <rFont val="ＭＳ ゴシック"/>
        <family val="3"/>
        <charset val="128"/>
      </rPr>
      <t>株</t>
    </r>
    <r>
      <rPr>
        <sz val="11"/>
        <color theme="1"/>
        <rFont val="Arial"/>
        <family val="2"/>
      </rPr>
      <t>)</t>
    </r>
    <r>
      <rPr>
        <sz val="11"/>
        <color theme="1"/>
        <rFont val="ＭＳ ゴシック"/>
        <family val="3"/>
        <charset val="128"/>
      </rPr>
      <t>マルヰ</t>
    </r>
  </si>
  <si>
    <t>81.25</t>
  </si>
  <si>
    <t>A0503</t>
  </si>
  <si>
    <r>
      <rPr>
        <sz val="11"/>
        <color theme="1"/>
        <rFont val="ＭＳ ゴシック"/>
        <family val="3"/>
        <charset val="128"/>
      </rPr>
      <t>大多喜ガス</t>
    </r>
    <r>
      <rPr>
        <sz val="11"/>
        <color theme="1"/>
        <rFont val="Arial"/>
        <family val="2"/>
      </rPr>
      <t>(</t>
    </r>
    <r>
      <rPr>
        <sz val="11"/>
        <color theme="1"/>
        <rFont val="ＭＳ ゴシック"/>
        <family val="3"/>
        <charset val="128"/>
      </rPr>
      <t>株</t>
    </r>
    <r>
      <rPr>
        <sz val="11"/>
        <color theme="1"/>
        <rFont val="Arial"/>
        <family val="2"/>
      </rPr>
      <t>)</t>
    </r>
  </si>
  <si>
    <t>A0506</t>
  </si>
  <si>
    <r>
      <rPr>
        <sz val="11"/>
        <color theme="1"/>
        <rFont val="ＭＳ ゴシック"/>
        <family val="3"/>
        <charset val="128"/>
      </rPr>
      <t>鈴与電力</t>
    </r>
    <r>
      <rPr>
        <sz val="11"/>
        <color theme="1"/>
        <rFont val="Arial"/>
        <family val="2"/>
      </rPr>
      <t>(</t>
    </r>
    <r>
      <rPr>
        <sz val="11"/>
        <color theme="1"/>
        <rFont val="ＭＳ ゴシック"/>
        <family val="3"/>
        <charset val="128"/>
      </rPr>
      <t>株</t>
    </r>
    <r>
      <rPr>
        <sz val="11"/>
        <color theme="1"/>
        <rFont val="Arial"/>
        <family val="2"/>
      </rPr>
      <t>)</t>
    </r>
  </si>
  <si>
    <t>A0507</t>
  </si>
  <si>
    <r>
      <rPr>
        <sz val="11"/>
        <color theme="1"/>
        <rFont val="ＭＳ ゴシック"/>
        <family val="3"/>
        <charset val="128"/>
      </rPr>
      <t>コープ電力</t>
    </r>
    <r>
      <rPr>
        <sz val="11"/>
        <color theme="1"/>
        <rFont val="Arial"/>
        <family val="2"/>
      </rPr>
      <t>(</t>
    </r>
    <r>
      <rPr>
        <sz val="11"/>
        <color theme="1"/>
        <rFont val="ＭＳ ゴシック"/>
        <family val="3"/>
        <charset val="128"/>
      </rPr>
      <t>株</t>
    </r>
    <r>
      <rPr>
        <sz val="11"/>
        <color theme="1"/>
        <rFont val="Arial"/>
        <family val="2"/>
      </rPr>
      <t>)</t>
    </r>
  </si>
  <si>
    <t>A0508</t>
  </si>
  <si>
    <r>
      <rPr>
        <sz val="11"/>
        <color theme="1"/>
        <rFont val="ＭＳ ゴシック"/>
        <family val="3"/>
        <charset val="128"/>
      </rPr>
      <t>生活協同組合コープぐんま</t>
    </r>
  </si>
  <si>
    <t>A0509</t>
  </si>
  <si>
    <r>
      <rPr>
        <sz val="11"/>
        <color theme="1"/>
        <rFont val="ＭＳ ゴシック"/>
        <family val="3"/>
        <charset val="128"/>
      </rPr>
      <t>とちぎコープ生活協同組合</t>
    </r>
  </si>
  <si>
    <t>A0510</t>
  </si>
  <si>
    <r>
      <rPr>
        <sz val="11"/>
        <color theme="1"/>
        <rFont val="ＭＳ ゴシック"/>
        <family val="3"/>
        <charset val="128"/>
      </rPr>
      <t>いばらきコープ生活協同組合</t>
    </r>
  </si>
  <si>
    <t>A0511</t>
  </si>
  <si>
    <r>
      <rPr>
        <sz val="11"/>
        <color theme="1"/>
        <rFont val="ＭＳ ゴシック"/>
        <family val="3"/>
        <charset val="128"/>
      </rPr>
      <t>亀岡ふるさとエナジー</t>
    </r>
    <r>
      <rPr>
        <sz val="11"/>
        <color theme="1"/>
        <rFont val="Arial"/>
        <family val="2"/>
      </rPr>
      <t>(</t>
    </r>
    <r>
      <rPr>
        <sz val="11"/>
        <color theme="1"/>
        <rFont val="ＭＳ ゴシック"/>
        <family val="3"/>
        <charset val="128"/>
      </rPr>
      <t>株</t>
    </r>
    <r>
      <rPr>
        <sz val="11"/>
        <color theme="1"/>
        <rFont val="Arial"/>
        <family val="2"/>
      </rPr>
      <t>)</t>
    </r>
  </si>
  <si>
    <t>A0513</t>
  </si>
  <si>
    <r>
      <t>(</t>
    </r>
    <r>
      <rPr>
        <sz val="11"/>
        <color theme="1"/>
        <rFont val="ＭＳ ゴシック"/>
        <family val="3"/>
        <charset val="128"/>
      </rPr>
      <t>株</t>
    </r>
    <r>
      <rPr>
        <sz val="11"/>
        <color theme="1"/>
        <rFont val="Arial"/>
        <family val="2"/>
      </rPr>
      <t>)</t>
    </r>
    <r>
      <rPr>
        <sz val="11"/>
        <color theme="1"/>
        <rFont val="ＭＳ ゴシック"/>
        <family val="3"/>
        <charset val="128"/>
      </rPr>
      <t>織戸組</t>
    </r>
  </si>
  <si>
    <t>A0514</t>
  </si>
  <si>
    <r>
      <rPr>
        <sz val="11"/>
        <color theme="1"/>
        <rFont val="ＭＳ ゴシック"/>
        <family val="3"/>
        <charset val="128"/>
      </rPr>
      <t>ふかやｅパワー</t>
    </r>
    <r>
      <rPr>
        <sz val="11"/>
        <color theme="1"/>
        <rFont val="Arial"/>
        <family val="2"/>
      </rPr>
      <t>(</t>
    </r>
    <r>
      <rPr>
        <sz val="11"/>
        <color theme="1"/>
        <rFont val="ＭＳ ゴシック"/>
        <family val="3"/>
        <charset val="128"/>
      </rPr>
      <t>株</t>
    </r>
    <r>
      <rPr>
        <sz val="11"/>
        <color theme="1"/>
        <rFont val="Arial"/>
        <family val="2"/>
      </rPr>
      <t>)</t>
    </r>
  </si>
  <si>
    <t>A0515</t>
  </si>
  <si>
    <r>
      <t>(</t>
    </r>
    <r>
      <rPr>
        <sz val="11"/>
        <color theme="1"/>
        <rFont val="ＭＳ ゴシック"/>
        <family val="3"/>
        <charset val="128"/>
      </rPr>
      <t>株</t>
    </r>
    <r>
      <rPr>
        <sz val="11"/>
        <color theme="1"/>
        <rFont val="Arial"/>
        <family val="2"/>
      </rPr>
      <t>)</t>
    </r>
    <r>
      <rPr>
        <sz val="11"/>
        <color theme="1"/>
        <rFont val="ＭＳ ゴシック"/>
        <family val="3"/>
        <charset val="128"/>
      </rPr>
      <t>Ｌｉｎｋ　Ｌｉｆｅ</t>
    </r>
  </si>
  <si>
    <t>A0518</t>
  </si>
  <si>
    <r>
      <t>(</t>
    </r>
    <r>
      <rPr>
        <sz val="11"/>
        <color theme="1"/>
        <rFont val="ＭＳ ゴシック"/>
        <family val="3"/>
        <charset val="128"/>
      </rPr>
      <t>株</t>
    </r>
    <r>
      <rPr>
        <sz val="11"/>
        <color theme="1"/>
        <rFont val="Arial"/>
        <family val="2"/>
      </rPr>
      <t>)</t>
    </r>
    <r>
      <rPr>
        <sz val="11"/>
        <color theme="1"/>
        <rFont val="ＭＳ ゴシック"/>
        <family val="3"/>
        <charset val="128"/>
      </rPr>
      <t>グローバルキャスト</t>
    </r>
  </si>
  <si>
    <t>88.57</t>
  </si>
  <si>
    <t>A0519</t>
  </si>
  <si>
    <r>
      <rPr>
        <sz val="11"/>
        <color theme="1"/>
        <rFont val="ＭＳ ゴシック"/>
        <family val="3"/>
        <charset val="128"/>
      </rPr>
      <t>日本エネルギー総合システム</t>
    </r>
    <r>
      <rPr>
        <sz val="11"/>
        <color theme="1"/>
        <rFont val="Arial"/>
        <family val="2"/>
      </rPr>
      <t>(</t>
    </r>
    <r>
      <rPr>
        <sz val="11"/>
        <color theme="1"/>
        <rFont val="ＭＳ ゴシック"/>
        <family val="3"/>
        <charset val="128"/>
      </rPr>
      <t>株</t>
    </r>
    <r>
      <rPr>
        <sz val="11"/>
        <color theme="1"/>
        <rFont val="Arial"/>
        <family val="2"/>
      </rPr>
      <t>)</t>
    </r>
  </si>
  <si>
    <t>A0520</t>
  </si>
  <si>
    <r>
      <rPr>
        <sz val="11"/>
        <color theme="1"/>
        <rFont val="ＭＳ ゴシック"/>
        <family val="3"/>
        <charset val="128"/>
      </rPr>
      <t>イワタニ東海</t>
    </r>
    <r>
      <rPr>
        <sz val="11"/>
        <color theme="1"/>
        <rFont val="Arial"/>
        <family val="2"/>
      </rPr>
      <t>(</t>
    </r>
    <r>
      <rPr>
        <sz val="11"/>
        <color theme="1"/>
        <rFont val="ＭＳ ゴシック"/>
        <family val="3"/>
        <charset val="128"/>
      </rPr>
      <t>株</t>
    </r>
    <r>
      <rPr>
        <sz val="11"/>
        <color theme="1"/>
        <rFont val="Arial"/>
        <family val="2"/>
      </rPr>
      <t>)</t>
    </r>
  </si>
  <si>
    <t>A0522</t>
  </si>
  <si>
    <r>
      <t>(</t>
    </r>
    <r>
      <rPr>
        <sz val="11"/>
        <color theme="1"/>
        <rFont val="ＭＳ ゴシック"/>
        <family val="3"/>
        <charset val="128"/>
      </rPr>
      <t>株</t>
    </r>
    <r>
      <rPr>
        <sz val="11"/>
        <color theme="1"/>
        <rFont val="Arial"/>
        <family val="2"/>
      </rPr>
      <t>)</t>
    </r>
    <r>
      <rPr>
        <sz val="11"/>
        <color theme="1"/>
        <rFont val="ＭＳ ゴシック"/>
        <family val="3"/>
        <charset val="128"/>
      </rPr>
      <t>デライトアップ</t>
    </r>
  </si>
  <si>
    <t>A0525</t>
  </si>
  <si>
    <r>
      <t>(</t>
    </r>
    <r>
      <rPr>
        <sz val="11"/>
        <color theme="1"/>
        <rFont val="ＭＳ ゴシック"/>
        <family val="3"/>
        <charset val="128"/>
      </rPr>
      <t>株</t>
    </r>
    <r>
      <rPr>
        <sz val="11"/>
        <color theme="1"/>
        <rFont val="Arial"/>
        <family val="2"/>
      </rPr>
      <t>)</t>
    </r>
    <r>
      <rPr>
        <sz val="11"/>
        <color theme="1"/>
        <rFont val="ＭＳ ゴシック"/>
        <family val="3"/>
        <charset val="128"/>
      </rPr>
      <t>ところざわ未来電力</t>
    </r>
  </si>
  <si>
    <t>A0526</t>
  </si>
  <si>
    <r>
      <rPr>
        <sz val="11"/>
        <color theme="1"/>
        <rFont val="ＭＳ ゴシック"/>
        <family val="3"/>
        <charset val="128"/>
      </rPr>
      <t>朝日ガスエナジー</t>
    </r>
    <r>
      <rPr>
        <sz val="11"/>
        <color theme="1"/>
        <rFont val="Arial"/>
        <family val="2"/>
      </rPr>
      <t>(</t>
    </r>
    <r>
      <rPr>
        <sz val="11"/>
        <color theme="1"/>
        <rFont val="ＭＳ ゴシック"/>
        <family val="3"/>
        <charset val="128"/>
      </rPr>
      <t>株</t>
    </r>
    <r>
      <rPr>
        <sz val="11"/>
        <color theme="1"/>
        <rFont val="Arial"/>
        <family val="2"/>
      </rPr>
      <t>)</t>
    </r>
  </si>
  <si>
    <t>A0528</t>
  </si>
  <si>
    <r>
      <t>(</t>
    </r>
    <r>
      <rPr>
        <sz val="11"/>
        <color theme="1"/>
        <rFont val="ＭＳ ゴシック"/>
        <family val="3"/>
        <charset val="128"/>
      </rPr>
      <t>株</t>
    </r>
    <r>
      <rPr>
        <sz val="11"/>
        <color theme="1"/>
        <rFont val="Arial"/>
        <family val="2"/>
      </rPr>
      <t>)</t>
    </r>
    <r>
      <rPr>
        <sz val="11"/>
        <color theme="1"/>
        <rFont val="ＭＳ ゴシック"/>
        <family val="3"/>
        <charset val="128"/>
      </rPr>
      <t>エネファント</t>
    </r>
  </si>
  <si>
    <t>A0529</t>
  </si>
  <si>
    <r>
      <t>(</t>
    </r>
    <r>
      <rPr>
        <sz val="11"/>
        <color theme="1"/>
        <rFont val="ＭＳ ゴシック"/>
        <family val="3"/>
        <charset val="128"/>
      </rPr>
      <t>株</t>
    </r>
    <r>
      <rPr>
        <sz val="11"/>
        <color theme="1"/>
        <rFont val="Arial"/>
        <family val="2"/>
      </rPr>
      <t>)</t>
    </r>
    <r>
      <rPr>
        <sz val="11"/>
        <color theme="1"/>
        <rFont val="ＭＳ ゴシック"/>
        <family val="3"/>
        <charset val="128"/>
      </rPr>
      <t>エスエナジー</t>
    </r>
  </si>
  <si>
    <t>A0532</t>
  </si>
  <si>
    <r>
      <t>(</t>
    </r>
    <r>
      <rPr>
        <sz val="11"/>
        <color theme="1"/>
        <rFont val="ＭＳ ゴシック"/>
        <family val="3"/>
        <charset val="128"/>
      </rPr>
      <t>株</t>
    </r>
    <r>
      <rPr>
        <sz val="11"/>
        <color theme="1"/>
        <rFont val="Arial"/>
        <family val="2"/>
      </rPr>
      <t>)</t>
    </r>
    <r>
      <rPr>
        <sz val="11"/>
        <color theme="1"/>
        <rFont val="ＭＳ ゴシック"/>
        <family val="3"/>
        <charset val="128"/>
      </rPr>
      <t>Ｍｐｏｗｅｒ</t>
    </r>
  </si>
  <si>
    <t>74.91</t>
  </si>
  <si>
    <t>A0533</t>
  </si>
  <si>
    <r>
      <rPr>
        <sz val="11"/>
        <color theme="1"/>
        <rFont val="ＭＳ ゴシック"/>
        <family val="3"/>
        <charset val="128"/>
      </rPr>
      <t>秩父新電力</t>
    </r>
    <r>
      <rPr>
        <sz val="11"/>
        <color theme="1"/>
        <rFont val="Arial"/>
        <family val="2"/>
      </rPr>
      <t>(</t>
    </r>
    <r>
      <rPr>
        <sz val="11"/>
        <color theme="1"/>
        <rFont val="ＭＳ ゴシック"/>
        <family val="3"/>
        <charset val="128"/>
      </rPr>
      <t>株</t>
    </r>
    <r>
      <rPr>
        <sz val="11"/>
        <color theme="1"/>
        <rFont val="Arial"/>
        <family val="2"/>
      </rPr>
      <t>)</t>
    </r>
  </si>
  <si>
    <t>A0534</t>
  </si>
  <si>
    <r>
      <rPr>
        <sz val="11"/>
        <color theme="1"/>
        <rFont val="ＭＳ ゴシック"/>
        <family val="3"/>
        <charset val="128"/>
      </rPr>
      <t>みよしエナジー</t>
    </r>
    <r>
      <rPr>
        <sz val="11"/>
        <color theme="1"/>
        <rFont val="Arial"/>
        <family val="2"/>
      </rPr>
      <t>(</t>
    </r>
    <r>
      <rPr>
        <sz val="11"/>
        <color theme="1"/>
        <rFont val="ＭＳ ゴシック"/>
        <family val="3"/>
        <charset val="128"/>
      </rPr>
      <t>株</t>
    </r>
    <r>
      <rPr>
        <sz val="11"/>
        <color theme="1"/>
        <rFont val="Arial"/>
        <family val="2"/>
      </rPr>
      <t>)</t>
    </r>
  </si>
  <si>
    <t>A0536</t>
  </si>
  <si>
    <r>
      <rPr>
        <sz val="11"/>
        <color theme="1"/>
        <rFont val="ＭＳ ゴシック"/>
        <family val="3"/>
        <charset val="128"/>
      </rPr>
      <t>東日本ガス</t>
    </r>
    <r>
      <rPr>
        <sz val="11"/>
        <color theme="1"/>
        <rFont val="Arial"/>
        <family val="2"/>
      </rPr>
      <t>(</t>
    </r>
    <r>
      <rPr>
        <sz val="11"/>
        <color theme="1"/>
        <rFont val="ＭＳ ゴシック"/>
        <family val="3"/>
        <charset val="128"/>
      </rPr>
      <t>株</t>
    </r>
    <r>
      <rPr>
        <sz val="11"/>
        <color theme="1"/>
        <rFont val="Arial"/>
        <family val="2"/>
      </rPr>
      <t>)</t>
    </r>
  </si>
  <si>
    <t>A0537</t>
  </si>
  <si>
    <r>
      <rPr>
        <sz val="11"/>
        <color theme="1"/>
        <rFont val="ＭＳ ゴシック"/>
        <family val="3"/>
        <charset val="128"/>
      </rPr>
      <t>東彩ガス</t>
    </r>
    <r>
      <rPr>
        <sz val="11"/>
        <color theme="1"/>
        <rFont val="Arial"/>
        <family val="2"/>
      </rPr>
      <t>(</t>
    </r>
    <r>
      <rPr>
        <sz val="11"/>
        <color theme="1"/>
        <rFont val="ＭＳ ゴシック"/>
        <family val="3"/>
        <charset val="128"/>
      </rPr>
      <t>株</t>
    </r>
    <r>
      <rPr>
        <sz val="11"/>
        <color theme="1"/>
        <rFont val="Arial"/>
        <family val="2"/>
      </rPr>
      <t>)</t>
    </r>
  </si>
  <si>
    <t>A0538</t>
  </si>
  <si>
    <r>
      <rPr>
        <sz val="11"/>
        <color theme="1"/>
        <rFont val="ＭＳ ゴシック"/>
        <family val="3"/>
        <charset val="128"/>
      </rPr>
      <t>綿半パートナーズ</t>
    </r>
    <r>
      <rPr>
        <sz val="11"/>
        <color theme="1"/>
        <rFont val="Arial"/>
        <family val="2"/>
      </rPr>
      <t>(</t>
    </r>
    <r>
      <rPr>
        <sz val="11"/>
        <color theme="1"/>
        <rFont val="ＭＳ ゴシック"/>
        <family val="3"/>
        <charset val="128"/>
      </rPr>
      <t>株</t>
    </r>
    <r>
      <rPr>
        <sz val="11"/>
        <color theme="1"/>
        <rFont val="Arial"/>
        <family val="2"/>
      </rPr>
      <t>)</t>
    </r>
  </si>
  <si>
    <t>A0539</t>
  </si>
  <si>
    <r>
      <t>(</t>
    </r>
    <r>
      <rPr>
        <sz val="11"/>
        <color theme="1"/>
        <rFont val="ＭＳ ゴシック"/>
        <family val="3"/>
        <charset val="128"/>
      </rPr>
      <t>株</t>
    </r>
    <r>
      <rPr>
        <sz val="11"/>
        <color theme="1"/>
        <rFont val="Arial"/>
        <family val="2"/>
      </rPr>
      <t>)</t>
    </r>
    <r>
      <rPr>
        <sz val="11"/>
        <color theme="1"/>
        <rFont val="ＭＳ ゴシック"/>
        <family val="3"/>
        <charset val="128"/>
      </rPr>
      <t>ｋａｒｃｈ</t>
    </r>
  </si>
  <si>
    <t>A0542</t>
  </si>
  <si>
    <r>
      <rPr>
        <sz val="11"/>
        <color theme="1"/>
        <rFont val="ＭＳ ゴシック"/>
        <family val="3"/>
        <charset val="128"/>
      </rPr>
      <t>森の灯り</t>
    </r>
    <r>
      <rPr>
        <sz val="11"/>
        <color theme="1"/>
        <rFont val="Arial"/>
        <family val="2"/>
      </rPr>
      <t>(</t>
    </r>
    <r>
      <rPr>
        <sz val="11"/>
        <color theme="1"/>
        <rFont val="ＭＳ ゴシック"/>
        <family val="3"/>
        <charset val="128"/>
      </rPr>
      <t>株</t>
    </r>
    <r>
      <rPr>
        <sz val="11"/>
        <color theme="1"/>
        <rFont val="Arial"/>
        <family val="2"/>
      </rPr>
      <t>)</t>
    </r>
  </si>
  <si>
    <t>A0543</t>
  </si>
  <si>
    <r>
      <t>(</t>
    </r>
    <r>
      <rPr>
        <sz val="11"/>
        <color theme="1"/>
        <rFont val="ＭＳ ゴシック"/>
        <family val="3"/>
        <charset val="128"/>
      </rPr>
      <t>株</t>
    </r>
    <r>
      <rPr>
        <sz val="11"/>
        <color theme="1"/>
        <rFont val="Arial"/>
        <family val="2"/>
      </rPr>
      <t>)</t>
    </r>
    <r>
      <rPr>
        <sz val="11"/>
        <color theme="1"/>
        <rFont val="ＭＳ ゴシック"/>
        <family val="3"/>
        <charset val="128"/>
      </rPr>
      <t>かみでん里山公社</t>
    </r>
  </si>
  <si>
    <t>A0546</t>
  </si>
  <si>
    <r>
      <t>(</t>
    </r>
    <r>
      <rPr>
        <sz val="11"/>
        <color theme="1"/>
        <rFont val="ＭＳ ゴシック"/>
        <family val="3"/>
        <charset val="128"/>
      </rPr>
      <t>株</t>
    </r>
    <r>
      <rPr>
        <sz val="11"/>
        <color theme="1"/>
        <rFont val="Arial"/>
        <family val="2"/>
      </rPr>
      <t>)</t>
    </r>
    <r>
      <rPr>
        <sz val="11"/>
        <color theme="1"/>
        <rFont val="ＭＳ ゴシック"/>
        <family val="3"/>
        <charset val="128"/>
      </rPr>
      <t>三郷ひまわりエナジー</t>
    </r>
  </si>
  <si>
    <t>A0547</t>
  </si>
  <si>
    <r>
      <t>(</t>
    </r>
    <r>
      <rPr>
        <sz val="11"/>
        <color theme="1"/>
        <rFont val="ＭＳ ゴシック"/>
        <family val="3"/>
        <charset val="128"/>
      </rPr>
      <t>株</t>
    </r>
    <r>
      <rPr>
        <sz val="11"/>
        <color theme="1"/>
        <rFont val="Arial"/>
        <family val="2"/>
      </rPr>
      <t>)</t>
    </r>
    <r>
      <rPr>
        <sz val="11"/>
        <color theme="1"/>
        <rFont val="ＭＳ ゴシック"/>
        <family val="3"/>
        <charset val="128"/>
      </rPr>
      <t>球磨村森電力</t>
    </r>
  </si>
  <si>
    <t>A0548</t>
  </si>
  <si>
    <r>
      <rPr>
        <sz val="11"/>
        <color theme="1"/>
        <rFont val="ＭＳ ゴシック"/>
        <family val="3"/>
        <charset val="128"/>
      </rPr>
      <t>北日本ガス</t>
    </r>
    <r>
      <rPr>
        <sz val="11"/>
        <color theme="1"/>
        <rFont val="Arial"/>
        <family val="2"/>
      </rPr>
      <t>(</t>
    </r>
    <r>
      <rPr>
        <sz val="11"/>
        <color theme="1"/>
        <rFont val="ＭＳ ゴシック"/>
        <family val="3"/>
        <charset val="128"/>
      </rPr>
      <t>株</t>
    </r>
    <r>
      <rPr>
        <sz val="11"/>
        <color theme="1"/>
        <rFont val="Arial"/>
        <family val="2"/>
      </rPr>
      <t>)</t>
    </r>
  </si>
  <si>
    <t>A0549</t>
  </si>
  <si>
    <t>くこくエネルギー(株)(旧：熊本電力(株))</t>
  </si>
  <si>
    <t>A0550</t>
  </si>
  <si>
    <r>
      <t>(</t>
    </r>
    <r>
      <rPr>
        <sz val="11"/>
        <color theme="1"/>
        <rFont val="ＭＳ ゴシック"/>
        <family val="3"/>
        <charset val="128"/>
      </rPr>
      <t>株</t>
    </r>
    <r>
      <rPr>
        <sz val="11"/>
        <color theme="1"/>
        <rFont val="Arial"/>
        <family val="2"/>
      </rPr>
      <t>)</t>
    </r>
    <r>
      <rPr>
        <sz val="11"/>
        <color theme="1"/>
        <rFont val="ＭＳ ゴシック"/>
        <family val="3"/>
        <charset val="128"/>
      </rPr>
      <t>エコログ</t>
    </r>
  </si>
  <si>
    <t>A0551</t>
  </si>
  <si>
    <r>
      <rPr>
        <sz val="11"/>
        <color theme="1"/>
        <rFont val="ＭＳ ゴシック"/>
        <family val="3"/>
        <charset val="128"/>
      </rPr>
      <t>飯田まちづくり電力</t>
    </r>
    <r>
      <rPr>
        <sz val="11"/>
        <color theme="1"/>
        <rFont val="Arial"/>
        <family val="2"/>
      </rPr>
      <t>(</t>
    </r>
    <r>
      <rPr>
        <sz val="11"/>
        <color theme="1"/>
        <rFont val="ＭＳ ゴシック"/>
        <family val="3"/>
        <charset val="128"/>
      </rPr>
      <t>株</t>
    </r>
    <r>
      <rPr>
        <sz val="11"/>
        <color theme="1"/>
        <rFont val="Arial"/>
        <family val="2"/>
      </rPr>
      <t>)</t>
    </r>
  </si>
  <si>
    <t>A0552</t>
  </si>
  <si>
    <r>
      <rPr>
        <sz val="11"/>
        <color theme="1"/>
        <rFont val="ＭＳ ゴシック"/>
        <family val="3"/>
        <charset val="128"/>
      </rPr>
      <t>イワタニ長野</t>
    </r>
    <r>
      <rPr>
        <sz val="11"/>
        <color theme="1"/>
        <rFont val="Arial"/>
        <family val="2"/>
      </rPr>
      <t>(</t>
    </r>
    <r>
      <rPr>
        <sz val="11"/>
        <color theme="1"/>
        <rFont val="ＭＳ ゴシック"/>
        <family val="3"/>
        <charset val="128"/>
      </rPr>
      <t>株</t>
    </r>
    <r>
      <rPr>
        <sz val="11"/>
        <color theme="1"/>
        <rFont val="Arial"/>
        <family val="2"/>
      </rPr>
      <t>)</t>
    </r>
  </si>
  <si>
    <t>A0553</t>
  </si>
  <si>
    <r>
      <rPr>
        <sz val="11"/>
        <color theme="1"/>
        <rFont val="ＭＳ ゴシック"/>
        <family val="3"/>
        <charset val="128"/>
      </rPr>
      <t>シェルジャパン</t>
    </r>
    <r>
      <rPr>
        <sz val="11"/>
        <color theme="1"/>
        <rFont val="Arial"/>
        <family val="2"/>
      </rPr>
      <t>(</t>
    </r>
    <r>
      <rPr>
        <sz val="11"/>
        <color theme="1"/>
        <rFont val="ＭＳ ゴシック"/>
        <family val="3"/>
        <charset val="128"/>
      </rPr>
      <t>株</t>
    </r>
    <r>
      <rPr>
        <sz val="11"/>
        <color theme="1"/>
        <rFont val="Arial"/>
        <family val="2"/>
      </rPr>
      <t>)</t>
    </r>
  </si>
  <si>
    <t>A0554</t>
  </si>
  <si>
    <r>
      <t>(</t>
    </r>
    <r>
      <rPr>
        <sz val="11"/>
        <color theme="1"/>
        <rFont val="ＭＳ ゴシック"/>
        <family val="3"/>
        <charset val="128"/>
      </rPr>
      <t>株</t>
    </r>
    <r>
      <rPr>
        <sz val="11"/>
        <color theme="1"/>
        <rFont val="Arial"/>
        <family val="2"/>
      </rPr>
      <t>)</t>
    </r>
    <r>
      <rPr>
        <sz val="11"/>
        <color theme="1"/>
        <rFont val="ＭＳ ゴシック"/>
        <family val="3"/>
        <charset val="128"/>
      </rPr>
      <t>クボタ</t>
    </r>
  </si>
  <si>
    <t>A0555</t>
  </si>
  <si>
    <r>
      <rPr>
        <sz val="11"/>
        <color theme="1"/>
        <rFont val="ＭＳ ゴシック"/>
        <family val="3"/>
        <charset val="128"/>
      </rPr>
      <t>石油資源開発</t>
    </r>
    <r>
      <rPr>
        <sz val="11"/>
        <color theme="1"/>
        <rFont val="Arial"/>
        <family val="2"/>
      </rPr>
      <t>(</t>
    </r>
    <r>
      <rPr>
        <sz val="11"/>
        <color theme="1"/>
        <rFont val="ＭＳ ゴシック"/>
        <family val="3"/>
        <charset val="128"/>
      </rPr>
      <t>株</t>
    </r>
    <r>
      <rPr>
        <sz val="11"/>
        <color theme="1"/>
        <rFont val="Arial"/>
        <family val="2"/>
      </rPr>
      <t>)</t>
    </r>
  </si>
  <si>
    <t>A0556</t>
  </si>
  <si>
    <r>
      <rPr>
        <sz val="11"/>
        <color theme="1"/>
        <rFont val="ＭＳ ゴシック"/>
        <family val="3"/>
        <charset val="128"/>
      </rPr>
      <t>越後天然ガス</t>
    </r>
    <r>
      <rPr>
        <sz val="11"/>
        <color theme="1"/>
        <rFont val="Arial"/>
        <family val="2"/>
      </rPr>
      <t>(</t>
    </r>
    <r>
      <rPr>
        <sz val="11"/>
        <color theme="1"/>
        <rFont val="ＭＳ ゴシック"/>
        <family val="3"/>
        <charset val="128"/>
      </rPr>
      <t>株</t>
    </r>
    <r>
      <rPr>
        <sz val="11"/>
        <color theme="1"/>
        <rFont val="Arial"/>
        <family val="2"/>
      </rPr>
      <t>)</t>
    </r>
  </si>
  <si>
    <t>A0557</t>
  </si>
  <si>
    <r>
      <t>(</t>
    </r>
    <r>
      <rPr>
        <sz val="11"/>
        <color theme="1"/>
        <rFont val="ＭＳ ゴシック"/>
        <family val="3"/>
        <charset val="128"/>
      </rPr>
      <t>株</t>
    </r>
    <r>
      <rPr>
        <sz val="11"/>
        <color theme="1"/>
        <rFont val="Arial"/>
        <family val="2"/>
      </rPr>
      <t>)</t>
    </r>
    <r>
      <rPr>
        <sz val="11"/>
        <color theme="1"/>
        <rFont val="ＭＳ ゴシック"/>
        <family val="3"/>
        <charset val="128"/>
      </rPr>
      <t>大仙こまちパワー</t>
    </r>
  </si>
  <si>
    <t>A0558</t>
  </si>
  <si>
    <r>
      <rPr>
        <sz val="11"/>
        <color theme="1"/>
        <rFont val="ＭＳ ゴシック"/>
        <family val="3"/>
        <charset val="128"/>
      </rPr>
      <t>坂戸ガス</t>
    </r>
    <r>
      <rPr>
        <sz val="11"/>
        <color theme="1"/>
        <rFont val="Arial"/>
        <family val="2"/>
      </rPr>
      <t>(</t>
    </r>
    <r>
      <rPr>
        <sz val="11"/>
        <color theme="1"/>
        <rFont val="ＭＳ ゴシック"/>
        <family val="3"/>
        <charset val="128"/>
      </rPr>
      <t>株</t>
    </r>
    <r>
      <rPr>
        <sz val="11"/>
        <color theme="1"/>
        <rFont val="Arial"/>
        <family val="2"/>
      </rPr>
      <t>)</t>
    </r>
  </si>
  <si>
    <t>A0559</t>
  </si>
  <si>
    <r>
      <t>(</t>
    </r>
    <r>
      <rPr>
        <sz val="11"/>
        <color theme="1"/>
        <rFont val="ＭＳ ゴシック"/>
        <family val="3"/>
        <charset val="128"/>
      </rPr>
      <t>株</t>
    </r>
    <r>
      <rPr>
        <sz val="11"/>
        <color theme="1"/>
        <rFont val="Arial"/>
        <family val="2"/>
      </rPr>
      <t>)</t>
    </r>
    <r>
      <rPr>
        <sz val="11"/>
        <color theme="1"/>
        <rFont val="ＭＳ ゴシック"/>
        <family val="3"/>
        <charset val="128"/>
      </rPr>
      <t>デベロップ</t>
    </r>
  </si>
  <si>
    <t>A0560</t>
  </si>
  <si>
    <r>
      <t>(</t>
    </r>
    <r>
      <rPr>
        <sz val="11"/>
        <color theme="1"/>
        <rFont val="ＭＳ ゴシック"/>
        <family val="3"/>
        <charset val="128"/>
      </rPr>
      <t>株</t>
    </r>
    <r>
      <rPr>
        <sz val="11"/>
        <color theme="1"/>
        <rFont val="Arial"/>
        <family val="2"/>
      </rPr>
      <t>)</t>
    </r>
    <r>
      <rPr>
        <sz val="11"/>
        <color theme="1"/>
        <rFont val="ＭＳ ゴシック"/>
        <family val="3"/>
        <charset val="128"/>
      </rPr>
      <t>テレ・マーカー</t>
    </r>
  </si>
  <si>
    <t>99.27</t>
  </si>
  <si>
    <t>A0562</t>
  </si>
  <si>
    <r>
      <rPr>
        <sz val="11"/>
        <color theme="1"/>
        <rFont val="ＭＳ ゴシック"/>
        <family val="3"/>
        <charset val="128"/>
      </rPr>
      <t>ＭＧＣエネルギー</t>
    </r>
    <r>
      <rPr>
        <sz val="11"/>
        <color theme="1"/>
        <rFont val="Arial"/>
        <family val="2"/>
      </rPr>
      <t>(</t>
    </r>
    <r>
      <rPr>
        <sz val="11"/>
        <color theme="1"/>
        <rFont val="ＭＳ ゴシック"/>
        <family val="3"/>
        <charset val="128"/>
      </rPr>
      <t>株</t>
    </r>
    <r>
      <rPr>
        <sz val="11"/>
        <color theme="1"/>
        <rFont val="Arial"/>
        <family val="2"/>
      </rPr>
      <t>)</t>
    </r>
  </si>
  <si>
    <t>A0565</t>
  </si>
  <si>
    <r>
      <rPr>
        <sz val="11"/>
        <color theme="1"/>
        <rFont val="ＭＳ ゴシック"/>
        <family val="3"/>
        <charset val="128"/>
      </rPr>
      <t>福島フェニックス電力</t>
    </r>
    <r>
      <rPr>
        <sz val="11"/>
        <color theme="1"/>
        <rFont val="Arial"/>
        <family val="2"/>
      </rPr>
      <t>(</t>
    </r>
    <r>
      <rPr>
        <sz val="11"/>
        <color theme="1"/>
        <rFont val="ＭＳ ゴシック"/>
        <family val="3"/>
        <charset val="128"/>
      </rPr>
      <t>株</t>
    </r>
    <r>
      <rPr>
        <sz val="11"/>
        <color theme="1"/>
        <rFont val="Arial"/>
        <family val="2"/>
      </rPr>
      <t>)</t>
    </r>
  </si>
  <si>
    <t>A0566</t>
  </si>
  <si>
    <r>
      <rPr>
        <sz val="11"/>
        <color theme="1"/>
        <rFont val="ＭＳ ゴシック"/>
        <family val="3"/>
        <charset val="128"/>
      </rPr>
      <t>あんしん電力合同会社</t>
    </r>
  </si>
  <si>
    <t>A0567</t>
  </si>
  <si>
    <r>
      <t>(</t>
    </r>
    <r>
      <rPr>
        <sz val="11"/>
        <color theme="1"/>
        <rFont val="ＭＳ ゴシック"/>
        <family val="3"/>
        <charset val="128"/>
      </rPr>
      <t>株</t>
    </r>
    <r>
      <rPr>
        <sz val="11"/>
        <color theme="1"/>
        <rFont val="Arial"/>
        <family val="2"/>
      </rPr>
      <t>)</t>
    </r>
    <r>
      <rPr>
        <sz val="11"/>
        <color theme="1"/>
        <rFont val="ＭＳ ゴシック"/>
        <family val="3"/>
        <charset val="128"/>
      </rPr>
      <t>美作国電力</t>
    </r>
  </si>
  <si>
    <t>A0568</t>
  </si>
  <si>
    <r>
      <rPr>
        <sz val="11"/>
        <color theme="1"/>
        <rFont val="ＭＳ ゴシック"/>
        <family val="3"/>
        <charset val="128"/>
      </rPr>
      <t>エア・ウォーター</t>
    </r>
    <r>
      <rPr>
        <sz val="11"/>
        <color theme="1"/>
        <rFont val="Arial"/>
        <family val="2"/>
      </rPr>
      <t>(</t>
    </r>
    <r>
      <rPr>
        <sz val="11"/>
        <color theme="1"/>
        <rFont val="ＭＳ ゴシック"/>
        <family val="3"/>
        <charset val="128"/>
      </rPr>
      <t>株</t>
    </r>
    <r>
      <rPr>
        <sz val="11"/>
        <color theme="1"/>
        <rFont val="Arial"/>
        <family val="2"/>
      </rPr>
      <t>)</t>
    </r>
  </si>
  <si>
    <t>A0570</t>
    <phoneticPr fontId="24"/>
  </si>
  <si>
    <r>
      <rPr>
        <sz val="11"/>
        <color theme="1"/>
        <rFont val="ＭＳ ゴシック"/>
        <family val="3"/>
        <charset val="128"/>
      </rPr>
      <t>八幡商事</t>
    </r>
    <r>
      <rPr>
        <sz val="11"/>
        <color theme="1"/>
        <rFont val="Arial"/>
        <family val="2"/>
      </rPr>
      <t>(</t>
    </r>
    <r>
      <rPr>
        <sz val="11"/>
        <color theme="1"/>
        <rFont val="ＭＳ ゴシック"/>
        <family val="3"/>
        <charset val="128"/>
      </rPr>
      <t>株</t>
    </r>
    <r>
      <rPr>
        <sz val="11"/>
        <color theme="1"/>
        <rFont val="Arial"/>
        <family val="2"/>
      </rPr>
      <t>)</t>
    </r>
  </si>
  <si>
    <t>A0571</t>
  </si>
  <si>
    <r>
      <rPr>
        <sz val="11"/>
        <color theme="1"/>
        <rFont val="ＭＳ ゴシック"/>
        <family val="3"/>
        <charset val="128"/>
      </rPr>
      <t>おいでんエネルギー</t>
    </r>
    <r>
      <rPr>
        <sz val="11"/>
        <color theme="1"/>
        <rFont val="Arial"/>
        <family val="2"/>
      </rPr>
      <t>(</t>
    </r>
    <r>
      <rPr>
        <sz val="11"/>
        <color theme="1"/>
        <rFont val="ＭＳ ゴシック"/>
        <family val="3"/>
        <charset val="128"/>
      </rPr>
      <t>株</t>
    </r>
    <r>
      <rPr>
        <sz val="11"/>
        <color theme="1"/>
        <rFont val="Arial"/>
        <family val="2"/>
      </rPr>
      <t>)</t>
    </r>
  </si>
  <si>
    <t>A0572</t>
  </si>
  <si>
    <r>
      <t>(</t>
    </r>
    <r>
      <rPr>
        <sz val="11"/>
        <color theme="1"/>
        <rFont val="ＭＳ ゴシック"/>
        <family val="3"/>
        <charset val="128"/>
      </rPr>
      <t>株</t>
    </r>
    <r>
      <rPr>
        <sz val="11"/>
        <color theme="1"/>
        <rFont val="Arial"/>
        <family val="2"/>
      </rPr>
      <t>)</t>
    </r>
    <r>
      <rPr>
        <sz val="11"/>
        <color theme="1"/>
        <rFont val="ＭＳ ゴシック"/>
        <family val="3"/>
        <charset val="128"/>
      </rPr>
      <t>イシオ</t>
    </r>
  </si>
  <si>
    <t>A0573</t>
  </si>
  <si>
    <r>
      <rPr>
        <sz val="11"/>
        <color theme="1"/>
        <rFont val="ＭＳ ゴシック"/>
        <family val="3"/>
        <charset val="128"/>
      </rPr>
      <t>北陸電力ビズ・エナジーソリューション</t>
    </r>
    <r>
      <rPr>
        <sz val="11"/>
        <color theme="1"/>
        <rFont val="Arial"/>
        <family val="2"/>
      </rPr>
      <t>(</t>
    </r>
    <r>
      <rPr>
        <sz val="11"/>
        <color theme="1"/>
        <rFont val="ＭＳ ゴシック"/>
        <family val="3"/>
        <charset val="128"/>
      </rPr>
      <t>株</t>
    </r>
    <r>
      <rPr>
        <sz val="11"/>
        <color theme="1"/>
        <rFont val="Arial"/>
        <family val="2"/>
      </rPr>
      <t>)</t>
    </r>
  </si>
  <si>
    <t>A0575</t>
  </si>
  <si>
    <r>
      <rPr>
        <sz val="11"/>
        <color theme="1"/>
        <rFont val="ＭＳ ゴシック"/>
        <family val="3"/>
        <charset val="128"/>
      </rPr>
      <t>加賀市総合サービス</t>
    </r>
    <r>
      <rPr>
        <sz val="11"/>
        <color theme="1"/>
        <rFont val="Arial"/>
        <family val="2"/>
      </rPr>
      <t>(</t>
    </r>
    <r>
      <rPr>
        <sz val="11"/>
        <color theme="1"/>
        <rFont val="ＭＳ ゴシック"/>
        <family val="3"/>
        <charset val="128"/>
      </rPr>
      <t>株</t>
    </r>
    <r>
      <rPr>
        <sz val="11"/>
        <color theme="1"/>
        <rFont val="Arial"/>
        <family val="2"/>
      </rPr>
      <t>)</t>
    </r>
  </si>
  <si>
    <t>A0577</t>
  </si>
  <si>
    <r>
      <rPr>
        <sz val="11"/>
        <color theme="1"/>
        <rFont val="ＭＳ ゴシック"/>
        <family val="3"/>
        <charset val="128"/>
      </rPr>
      <t>丸紅伊那みらいでんき</t>
    </r>
    <r>
      <rPr>
        <sz val="11"/>
        <color theme="1"/>
        <rFont val="Arial"/>
        <family val="2"/>
      </rPr>
      <t>(</t>
    </r>
    <r>
      <rPr>
        <sz val="11"/>
        <color theme="1"/>
        <rFont val="ＭＳ ゴシック"/>
        <family val="3"/>
        <charset val="128"/>
      </rPr>
      <t>株</t>
    </r>
    <r>
      <rPr>
        <sz val="11"/>
        <color theme="1"/>
        <rFont val="Arial"/>
        <family val="2"/>
      </rPr>
      <t>)</t>
    </r>
  </si>
  <si>
    <t>A0578</t>
  </si>
  <si>
    <r>
      <rPr>
        <sz val="11"/>
        <color theme="1"/>
        <rFont val="ＭＳ ゴシック"/>
        <family val="3"/>
        <charset val="128"/>
      </rPr>
      <t>富士山エナジー</t>
    </r>
    <r>
      <rPr>
        <sz val="11"/>
        <color theme="1"/>
        <rFont val="Arial"/>
        <family val="2"/>
      </rPr>
      <t>(</t>
    </r>
    <r>
      <rPr>
        <sz val="11"/>
        <color theme="1"/>
        <rFont val="ＭＳ ゴシック"/>
        <family val="3"/>
        <charset val="128"/>
      </rPr>
      <t>株</t>
    </r>
    <r>
      <rPr>
        <sz val="11"/>
        <color theme="1"/>
        <rFont val="Arial"/>
        <family val="2"/>
      </rPr>
      <t>)</t>
    </r>
  </si>
  <si>
    <t>A0580</t>
  </si>
  <si>
    <r>
      <t>(</t>
    </r>
    <r>
      <rPr>
        <sz val="11"/>
        <color theme="1"/>
        <rFont val="ＭＳ ゴシック"/>
        <family val="3"/>
        <charset val="128"/>
      </rPr>
      <t>株</t>
    </r>
    <r>
      <rPr>
        <sz val="11"/>
        <color theme="1"/>
        <rFont val="Arial"/>
        <family val="2"/>
      </rPr>
      <t>)</t>
    </r>
    <r>
      <rPr>
        <sz val="11"/>
        <color theme="1"/>
        <rFont val="ＭＳ ゴシック"/>
        <family val="3"/>
        <charset val="128"/>
      </rPr>
      <t>エナネス</t>
    </r>
  </si>
  <si>
    <t>99.80</t>
  </si>
  <si>
    <t>A0581</t>
  </si>
  <si>
    <r>
      <rPr>
        <sz val="11"/>
        <color theme="1"/>
        <rFont val="ＭＳ ゴシック"/>
        <family val="3"/>
        <charset val="128"/>
      </rPr>
      <t>ＷＳエナジー</t>
    </r>
    <r>
      <rPr>
        <sz val="11"/>
        <color theme="1"/>
        <rFont val="Arial"/>
        <family val="2"/>
      </rPr>
      <t>(</t>
    </r>
    <r>
      <rPr>
        <sz val="11"/>
        <color theme="1"/>
        <rFont val="ＭＳ ゴシック"/>
        <family val="3"/>
        <charset val="128"/>
      </rPr>
      <t>株</t>
    </r>
    <r>
      <rPr>
        <sz val="11"/>
        <color theme="1"/>
        <rFont val="Arial"/>
        <family val="2"/>
      </rPr>
      <t>)</t>
    </r>
  </si>
  <si>
    <t>A0582</t>
  </si>
  <si>
    <r>
      <t>TERA Energy(</t>
    </r>
    <r>
      <rPr>
        <sz val="11"/>
        <color theme="1"/>
        <rFont val="ＭＳ ゴシック"/>
        <family val="3"/>
        <charset val="128"/>
      </rPr>
      <t>株</t>
    </r>
    <r>
      <rPr>
        <sz val="11"/>
        <color theme="1"/>
        <rFont val="Arial"/>
        <family val="2"/>
      </rPr>
      <t>)</t>
    </r>
  </si>
  <si>
    <t>A0583</t>
  </si>
  <si>
    <t>(株)ケアネス(旧：(株)ルーア)</t>
  </si>
  <si>
    <t>A0584</t>
  </si>
  <si>
    <t>ＭＣＰＤ(株)(旧：ＭＣＰＤ合同会社)</t>
  </si>
  <si>
    <t>A0586</t>
  </si>
  <si>
    <r>
      <rPr>
        <sz val="11"/>
        <color theme="1"/>
        <rFont val="ＭＳ ゴシック"/>
        <family val="3"/>
        <charset val="128"/>
      </rPr>
      <t>グリーンシティこばやし</t>
    </r>
    <r>
      <rPr>
        <sz val="11"/>
        <color theme="1"/>
        <rFont val="Arial"/>
        <family val="2"/>
      </rPr>
      <t>(</t>
    </r>
    <r>
      <rPr>
        <sz val="11"/>
        <color theme="1"/>
        <rFont val="ＭＳ ゴシック"/>
        <family val="3"/>
        <charset val="128"/>
      </rPr>
      <t>株</t>
    </r>
    <r>
      <rPr>
        <sz val="11"/>
        <color theme="1"/>
        <rFont val="Arial"/>
        <family val="2"/>
      </rPr>
      <t>)</t>
    </r>
  </si>
  <si>
    <t>A0587</t>
  </si>
  <si>
    <r>
      <t>(</t>
    </r>
    <r>
      <rPr>
        <sz val="11"/>
        <color theme="1"/>
        <rFont val="ＭＳ ゴシック"/>
        <family val="3"/>
        <charset val="128"/>
      </rPr>
      <t>株</t>
    </r>
    <r>
      <rPr>
        <sz val="11"/>
        <color theme="1"/>
        <rFont val="Arial"/>
        <family val="2"/>
      </rPr>
      <t>)</t>
    </r>
    <r>
      <rPr>
        <sz val="11"/>
        <color theme="1"/>
        <rFont val="ＭＳ ゴシック"/>
        <family val="3"/>
        <charset val="128"/>
      </rPr>
      <t>吉田石油店</t>
    </r>
  </si>
  <si>
    <t>A0589</t>
  </si>
  <si>
    <r>
      <rPr>
        <sz val="11"/>
        <color theme="1"/>
        <rFont val="ＭＳ ゴシック"/>
        <family val="3"/>
        <charset val="128"/>
      </rPr>
      <t>スマートエナジー熊本</t>
    </r>
    <r>
      <rPr>
        <sz val="11"/>
        <color theme="1"/>
        <rFont val="Arial"/>
        <family val="2"/>
      </rPr>
      <t>(</t>
    </r>
    <r>
      <rPr>
        <sz val="11"/>
        <color theme="1"/>
        <rFont val="ＭＳ ゴシック"/>
        <family val="3"/>
        <charset val="128"/>
      </rPr>
      <t>株</t>
    </r>
    <r>
      <rPr>
        <sz val="11"/>
        <color theme="1"/>
        <rFont val="Arial"/>
        <family val="2"/>
      </rPr>
      <t>)</t>
    </r>
  </si>
  <si>
    <t>A0590</t>
  </si>
  <si>
    <r>
      <rPr>
        <sz val="11"/>
        <color theme="1"/>
        <rFont val="ＭＳ ゴシック"/>
        <family val="3"/>
        <charset val="128"/>
      </rPr>
      <t>福山未来エナジー</t>
    </r>
    <r>
      <rPr>
        <sz val="11"/>
        <color theme="1"/>
        <rFont val="Arial"/>
        <family val="2"/>
      </rPr>
      <t>(</t>
    </r>
    <r>
      <rPr>
        <sz val="11"/>
        <color theme="1"/>
        <rFont val="ＭＳ ゴシック"/>
        <family val="3"/>
        <charset val="128"/>
      </rPr>
      <t>株</t>
    </r>
    <r>
      <rPr>
        <sz val="11"/>
        <color theme="1"/>
        <rFont val="Arial"/>
        <family val="2"/>
      </rPr>
      <t>)</t>
    </r>
  </si>
  <si>
    <t>A0592</t>
  </si>
  <si>
    <r>
      <t>(</t>
    </r>
    <r>
      <rPr>
        <sz val="11"/>
        <color theme="1"/>
        <rFont val="ＭＳ ゴシック"/>
        <family val="3"/>
        <charset val="128"/>
      </rPr>
      <t>株</t>
    </r>
    <r>
      <rPr>
        <sz val="11"/>
        <color theme="1"/>
        <rFont val="Arial"/>
        <family val="2"/>
      </rPr>
      <t>)</t>
    </r>
    <r>
      <rPr>
        <sz val="11"/>
        <color theme="1"/>
        <rFont val="ＭＳ ゴシック"/>
        <family val="3"/>
        <charset val="128"/>
      </rPr>
      <t>メディオテック</t>
    </r>
  </si>
  <si>
    <t>A0593</t>
  </si>
  <si>
    <r>
      <t>(</t>
    </r>
    <r>
      <rPr>
        <sz val="11"/>
        <color theme="1"/>
        <rFont val="ＭＳ ゴシック"/>
        <family val="3"/>
        <charset val="128"/>
      </rPr>
      <t>株</t>
    </r>
    <r>
      <rPr>
        <sz val="11"/>
        <color theme="1"/>
        <rFont val="Arial"/>
        <family val="2"/>
      </rPr>
      <t>)</t>
    </r>
    <r>
      <rPr>
        <sz val="11"/>
        <color theme="1"/>
        <rFont val="ＭＳ ゴシック"/>
        <family val="3"/>
        <charset val="128"/>
      </rPr>
      <t>Ｓａｎｋｏ　ＩＢ</t>
    </r>
  </si>
  <si>
    <t>A0596</t>
  </si>
  <si>
    <r>
      <rPr>
        <sz val="11"/>
        <color theme="1"/>
        <rFont val="ＭＳ ゴシック"/>
        <family val="3"/>
        <charset val="128"/>
      </rPr>
      <t>五島市民電力</t>
    </r>
    <r>
      <rPr>
        <sz val="11"/>
        <color theme="1"/>
        <rFont val="Arial"/>
        <family val="2"/>
      </rPr>
      <t>(</t>
    </r>
    <r>
      <rPr>
        <sz val="11"/>
        <color theme="1"/>
        <rFont val="ＭＳ ゴシック"/>
        <family val="3"/>
        <charset val="128"/>
      </rPr>
      <t>株</t>
    </r>
    <r>
      <rPr>
        <sz val="11"/>
        <color theme="1"/>
        <rFont val="Arial"/>
        <family val="2"/>
      </rPr>
      <t>)</t>
    </r>
  </si>
  <si>
    <t>A0597</t>
  </si>
  <si>
    <r>
      <rPr>
        <sz val="11"/>
        <color theme="1"/>
        <rFont val="ＭＳ ゴシック"/>
        <family val="3"/>
        <charset val="128"/>
      </rPr>
      <t>電力保全サービス</t>
    </r>
    <r>
      <rPr>
        <sz val="11"/>
        <color theme="1"/>
        <rFont val="Arial"/>
        <family val="2"/>
      </rPr>
      <t>(</t>
    </r>
    <r>
      <rPr>
        <sz val="11"/>
        <color theme="1"/>
        <rFont val="ＭＳ ゴシック"/>
        <family val="3"/>
        <charset val="128"/>
      </rPr>
      <t>株</t>
    </r>
    <r>
      <rPr>
        <sz val="11"/>
        <color theme="1"/>
        <rFont val="Arial"/>
        <family val="2"/>
      </rPr>
      <t>)</t>
    </r>
  </si>
  <si>
    <t>A0598</t>
  </si>
  <si>
    <r>
      <rPr>
        <sz val="11"/>
        <color theme="1"/>
        <rFont val="ＭＳ ゴシック"/>
        <family val="3"/>
        <charset val="128"/>
      </rPr>
      <t>リストプロパティーズ</t>
    </r>
    <r>
      <rPr>
        <sz val="11"/>
        <color theme="1"/>
        <rFont val="Arial"/>
        <family val="2"/>
      </rPr>
      <t>(</t>
    </r>
    <r>
      <rPr>
        <sz val="11"/>
        <color theme="1"/>
        <rFont val="ＭＳ ゴシック"/>
        <family val="3"/>
        <charset val="128"/>
      </rPr>
      <t>株</t>
    </r>
    <r>
      <rPr>
        <sz val="11"/>
        <color theme="1"/>
        <rFont val="Arial"/>
        <family val="2"/>
      </rPr>
      <t>)</t>
    </r>
  </si>
  <si>
    <t>A0600</t>
  </si>
  <si>
    <r>
      <t>(</t>
    </r>
    <r>
      <rPr>
        <sz val="11"/>
        <color theme="1"/>
        <rFont val="ＭＳ ゴシック"/>
        <family val="3"/>
        <charset val="128"/>
      </rPr>
      <t>株</t>
    </r>
    <r>
      <rPr>
        <sz val="11"/>
        <color theme="1"/>
        <rFont val="Arial"/>
        <family val="2"/>
      </rPr>
      <t>)</t>
    </r>
    <r>
      <rPr>
        <sz val="11"/>
        <color theme="1"/>
        <rFont val="ＭＳ ゴシック"/>
        <family val="3"/>
        <charset val="128"/>
      </rPr>
      <t>インフォシステム</t>
    </r>
  </si>
  <si>
    <t>A0602</t>
  </si>
  <si>
    <r>
      <t>(</t>
    </r>
    <r>
      <rPr>
        <sz val="11"/>
        <color theme="1"/>
        <rFont val="ＭＳ ゴシック"/>
        <family val="3"/>
        <charset val="128"/>
      </rPr>
      <t>株</t>
    </r>
    <r>
      <rPr>
        <sz val="11"/>
        <color theme="1"/>
        <rFont val="Arial"/>
        <family val="2"/>
      </rPr>
      <t>)</t>
    </r>
    <r>
      <rPr>
        <sz val="11"/>
        <color theme="1"/>
        <rFont val="ＭＳ ゴシック"/>
        <family val="3"/>
        <charset val="128"/>
      </rPr>
      <t>情熱電力</t>
    </r>
  </si>
  <si>
    <t>A0603</t>
  </si>
  <si>
    <r>
      <rPr>
        <sz val="11"/>
        <color theme="1"/>
        <rFont val="ＭＳ ゴシック"/>
        <family val="3"/>
        <charset val="128"/>
      </rPr>
      <t>バンプーパワートレーディング合同会社</t>
    </r>
  </si>
  <si>
    <t>54.93</t>
  </si>
  <si>
    <t>A0604</t>
  </si>
  <si>
    <r>
      <t>(</t>
    </r>
    <r>
      <rPr>
        <sz val="11"/>
        <color theme="1"/>
        <rFont val="ＭＳ ゴシック"/>
        <family val="3"/>
        <charset val="128"/>
      </rPr>
      <t>株</t>
    </r>
    <r>
      <rPr>
        <sz val="11"/>
        <color theme="1"/>
        <rFont val="Arial"/>
        <family val="2"/>
      </rPr>
      <t>)</t>
    </r>
    <r>
      <rPr>
        <sz val="11"/>
        <color theme="1"/>
        <rFont val="ＭＳ ゴシック"/>
        <family val="3"/>
        <charset val="128"/>
      </rPr>
      <t>エイチティーピー</t>
    </r>
  </si>
  <si>
    <t>A0605</t>
  </si>
  <si>
    <r>
      <t>(</t>
    </r>
    <r>
      <rPr>
        <sz val="11"/>
        <color theme="1"/>
        <rFont val="ＭＳ ゴシック"/>
        <family val="3"/>
        <charset val="128"/>
      </rPr>
      <t>株</t>
    </r>
    <r>
      <rPr>
        <sz val="11"/>
        <color theme="1"/>
        <rFont val="Arial"/>
        <family val="2"/>
      </rPr>
      <t>)</t>
    </r>
    <r>
      <rPr>
        <sz val="11"/>
        <color theme="1"/>
        <rFont val="ＭＳ ゴシック"/>
        <family val="3"/>
        <charset val="128"/>
      </rPr>
      <t>センカク</t>
    </r>
  </si>
  <si>
    <t>A0606</t>
  </si>
  <si>
    <r>
      <rPr>
        <sz val="11"/>
        <color theme="1"/>
        <rFont val="ＭＳ ゴシック"/>
        <family val="3"/>
        <charset val="128"/>
      </rPr>
      <t>新電力いばらき</t>
    </r>
    <r>
      <rPr>
        <sz val="11"/>
        <color theme="1"/>
        <rFont val="Arial"/>
        <family val="2"/>
      </rPr>
      <t>(</t>
    </r>
    <r>
      <rPr>
        <sz val="11"/>
        <color theme="1"/>
        <rFont val="ＭＳ ゴシック"/>
        <family val="3"/>
        <charset val="128"/>
      </rPr>
      <t>株</t>
    </r>
    <r>
      <rPr>
        <sz val="11"/>
        <color theme="1"/>
        <rFont val="Arial"/>
        <family val="2"/>
      </rPr>
      <t>)</t>
    </r>
  </si>
  <si>
    <t>A0607</t>
  </si>
  <si>
    <r>
      <rPr>
        <sz val="11"/>
        <color theme="1"/>
        <rFont val="ＭＳ ゴシック"/>
        <family val="3"/>
        <charset val="128"/>
      </rPr>
      <t>緑屋電気</t>
    </r>
    <r>
      <rPr>
        <sz val="11"/>
        <color theme="1"/>
        <rFont val="Arial"/>
        <family val="2"/>
      </rPr>
      <t>(</t>
    </r>
    <r>
      <rPr>
        <sz val="11"/>
        <color theme="1"/>
        <rFont val="ＭＳ ゴシック"/>
        <family val="3"/>
        <charset val="128"/>
      </rPr>
      <t>株</t>
    </r>
    <r>
      <rPr>
        <sz val="11"/>
        <color theme="1"/>
        <rFont val="Arial"/>
        <family val="2"/>
      </rPr>
      <t>)</t>
    </r>
  </si>
  <si>
    <t>A0609</t>
  </si>
  <si>
    <r>
      <t>(</t>
    </r>
    <r>
      <rPr>
        <sz val="11"/>
        <color theme="1"/>
        <rFont val="ＭＳ ゴシック"/>
        <family val="3"/>
        <charset val="128"/>
      </rPr>
      <t>株</t>
    </r>
    <r>
      <rPr>
        <sz val="11"/>
        <color theme="1"/>
        <rFont val="Arial"/>
        <family val="2"/>
      </rPr>
      <t>)</t>
    </r>
    <r>
      <rPr>
        <sz val="11"/>
        <color theme="1"/>
        <rFont val="ＭＳ ゴシック"/>
        <family val="3"/>
        <charset val="128"/>
      </rPr>
      <t>ミナサポ</t>
    </r>
  </si>
  <si>
    <t>93.23</t>
  </si>
  <si>
    <t>A0610</t>
  </si>
  <si>
    <r>
      <rPr>
        <sz val="11"/>
        <color theme="1"/>
        <rFont val="ＭＳ ゴシック"/>
        <family val="3"/>
        <charset val="128"/>
      </rPr>
      <t>唐津電力</t>
    </r>
    <r>
      <rPr>
        <sz val="11"/>
        <color theme="1"/>
        <rFont val="Arial"/>
        <family val="2"/>
      </rPr>
      <t>(</t>
    </r>
    <r>
      <rPr>
        <sz val="11"/>
        <color theme="1"/>
        <rFont val="ＭＳ ゴシック"/>
        <family val="3"/>
        <charset val="128"/>
      </rPr>
      <t>株</t>
    </r>
    <r>
      <rPr>
        <sz val="11"/>
        <color theme="1"/>
        <rFont val="Arial"/>
        <family val="2"/>
      </rPr>
      <t>)</t>
    </r>
  </si>
  <si>
    <t>A0611</t>
  </si>
  <si>
    <r>
      <rPr>
        <sz val="11"/>
        <color theme="1"/>
        <rFont val="ＭＳ ゴシック"/>
        <family val="3"/>
        <charset val="128"/>
      </rPr>
      <t>ＲＥ１００電力</t>
    </r>
    <r>
      <rPr>
        <sz val="11"/>
        <color theme="1"/>
        <rFont val="Arial"/>
        <family val="2"/>
      </rPr>
      <t>(</t>
    </r>
    <r>
      <rPr>
        <sz val="11"/>
        <color theme="1"/>
        <rFont val="ＭＳ ゴシック"/>
        <family val="3"/>
        <charset val="128"/>
      </rPr>
      <t>株</t>
    </r>
    <r>
      <rPr>
        <sz val="11"/>
        <color theme="1"/>
        <rFont val="Arial"/>
        <family val="2"/>
      </rPr>
      <t>)</t>
    </r>
  </si>
  <si>
    <t>A0615</t>
  </si>
  <si>
    <r>
      <t>(</t>
    </r>
    <r>
      <rPr>
        <sz val="11"/>
        <color theme="1"/>
        <rFont val="ＭＳ ゴシック"/>
        <family val="3"/>
        <charset val="128"/>
      </rPr>
      <t>株</t>
    </r>
    <r>
      <rPr>
        <sz val="11"/>
        <color theme="1"/>
        <rFont val="Arial"/>
        <family val="2"/>
      </rPr>
      <t>)</t>
    </r>
    <r>
      <rPr>
        <sz val="11"/>
        <color theme="1"/>
        <rFont val="ＭＳ ゴシック"/>
        <family val="3"/>
        <charset val="128"/>
      </rPr>
      <t>イーネットワーク</t>
    </r>
  </si>
  <si>
    <t>A0617</t>
  </si>
  <si>
    <r>
      <rPr>
        <sz val="11"/>
        <color theme="1"/>
        <rFont val="ＭＳ ゴシック"/>
        <family val="3"/>
        <charset val="128"/>
      </rPr>
      <t>スマートエコエナジー</t>
    </r>
    <r>
      <rPr>
        <sz val="11"/>
        <color theme="1"/>
        <rFont val="Arial"/>
        <family val="2"/>
      </rPr>
      <t>(</t>
    </r>
    <r>
      <rPr>
        <sz val="11"/>
        <color theme="1"/>
        <rFont val="ＭＳ ゴシック"/>
        <family val="3"/>
        <charset val="128"/>
      </rPr>
      <t>株</t>
    </r>
    <r>
      <rPr>
        <sz val="11"/>
        <color theme="1"/>
        <rFont val="Arial"/>
        <family val="2"/>
      </rPr>
      <t>)</t>
    </r>
  </si>
  <si>
    <t>81.34</t>
  </si>
  <si>
    <t>A0620</t>
  </si>
  <si>
    <r>
      <t>(</t>
    </r>
    <r>
      <rPr>
        <sz val="11"/>
        <color theme="1"/>
        <rFont val="ＭＳ ゴシック"/>
        <family val="3"/>
        <charset val="128"/>
      </rPr>
      <t>株</t>
    </r>
    <r>
      <rPr>
        <sz val="11"/>
        <color theme="1"/>
        <rFont val="Arial"/>
        <family val="2"/>
      </rPr>
      <t>)</t>
    </r>
    <r>
      <rPr>
        <sz val="11"/>
        <color theme="1"/>
        <rFont val="ＭＳ ゴシック"/>
        <family val="3"/>
        <charset val="128"/>
      </rPr>
      <t>ＬＥＮＥＴＳ</t>
    </r>
  </si>
  <si>
    <t>A0622</t>
  </si>
  <si>
    <r>
      <rPr>
        <sz val="11"/>
        <color theme="1"/>
        <rFont val="ＭＳ ゴシック"/>
        <family val="3"/>
        <charset val="128"/>
      </rPr>
      <t>アイエスジー</t>
    </r>
    <r>
      <rPr>
        <sz val="11"/>
        <color theme="1"/>
        <rFont val="Arial"/>
        <family val="2"/>
      </rPr>
      <t>(</t>
    </r>
    <r>
      <rPr>
        <sz val="11"/>
        <color theme="1"/>
        <rFont val="ＭＳ ゴシック"/>
        <family val="3"/>
        <charset val="128"/>
      </rPr>
      <t>株</t>
    </r>
    <r>
      <rPr>
        <sz val="11"/>
        <color theme="1"/>
        <rFont val="Arial"/>
        <family val="2"/>
      </rPr>
      <t>)</t>
    </r>
  </si>
  <si>
    <t>A0623</t>
  </si>
  <si>
    <r>
      <t>(</t>
    </r>
    <r>
      <rPr>
        <sz val="11"/>
        <color theme="1"/>
        <rFont val="ＭＳ ゴシック"/>
        <family val="3"/>
        <charset val="128"/>
      </rPr>
      <t>株</t>
    </r>
    <r>
      <rPr>
        <sz val="11"/>
        <color theme="1"/>
        <rFont val="Arial"/>
        <family val="2"/>
      </rPr>
      <t>)</t>
    </r>
    <r>
      <rPr>
        <sz val="11"/>
        <color theme="1"/>
        <rFont val="ＭＳ ゴシック"/>
        <family val="3"/>
        <charset val="128"/>
      </rPr>
      <t>富士山電力</t>
    </r>
  </si>
  <si>
    <t>A0624</t>
  </si>
  <si>
    <t>(株)エネクル(旧：堀川産業(株))</t>
  </si>
  <si>
    <t>A0627</t>
  </si>
  <si>
    <r>
      <rPr>
        <sz val="11"/>
        <color theme="1"/>
        <rFont val="ＭＳ ゴシック"/>
        <family val="3"/>
        <charset val="128"/>
      </rPr>
      <t>フィンテックラボ協同組合</t>
    </r>
  </si>
  <si>
    <t>A0629</t>
  </si>
  <si>
    <r>
      <rPr>
        <sz val="11"/>
        <color theme="1"/>
        <rFont val="ＭＳ ゴシック"/>
        <family val="3"/>
        <charset val="128"/>
      </rPr>
      <t>新電力新潟</t>
    </r>
    <r>
      <rPr>
        <sz val="11"/>
        <color theme="1"/>
        <rFont val="Arial"/>
        <family val="2"/>
      </rPr>
      <t>(</t>
    </r>
    <r>
      <rPr>
        <sz val="11"/>
        <color theme="1"/>
        <rFont val="ＭＳ ゴシック"/>
        <family val="3"/>
        <charset val="128"/>
      </rPr>
      <t>株</t>
    </r>
    <r>
      <rPr>
        <sz val="11"/>
        <color theme="1"/>
        <rFont val="Arial"/>
        <family val="2"/>
      </rPr>
      <t>)</t>
    </r>
  </si>
  <si>
    <t>A0630</t>
    <phoneticPr fontId="24"/>
  </si>
  <si>
    <r>
      <t>(</t>
    </r>
    <r>
      <rPr>
        <sz val="11"/>
        <color theme="1"/>
        <rFont val="ＭＳ ゴシック"/>
        <family val="3"/>
        <charset val="128"/>
      </rPr>
      <t>株</t>
    </r>
    <r>
      <rPr>
        <sz val="11"/>
        <color theme="1"/>
        <rFont val="Arial"/>
        <family val="2"/>
      </rPr>
      <t>)</t>
    </r>
    <r>
      <rPr>
        <sz val="11"/>
        <color theme="1"/>
        <rFont val="ＭＳ ゴシック"/>
        <family val="3"/>
        <charset val="128"/>
      </rPr>
      <t>タケエイでんき</t>
    </r>
    <r>
      <rPr>
        <sz val="11"/>
        <color theme="1"/>
        <rFont val="Arial"/>
        <family val="2"/>
      </rPr>
      <t>(</t>
    </r>
    <r>
      <rPr>
        <sz val="11"/>
        <color theme="1"/>
        <rFont val="ＭＳ ゴシック"/>
        <family val="3"/>
        <charset val="128"/>
      </rPr>
      <t>旧：</t>
    </r>
    <r>
      <rPr>
        <sz val="11"/>
        <color theme="1"/>
        <rFont val="Arial"/>
        <family val="2"/>
      </rPr>
      <t>(</t>
    </r>
    <r>
      <rPr>
        <sz val="11"/>
        <color theme="1"/>
        <rFont val="ＭＳ ゴシック"/>
        <family val="3"/>
        <charset val="128"/>
      </rPr>
      <t>株</t>
    </r>
    <r>
      <rPr>
        <sz val="11"/>
        <color theme="1"/>
        <rFont val="Arial"/>
        <family val="2"/>
      </rPr>
      <t>)</t>
    </r>
    <r>
      <rPr>
        <sz val="11"/>
        <color theme="1"/>
        <rFont val="ＭＳ ゴシック"/>
        <family val="3"/>
        <charset val="128"/>
      </rPr>
      <t>横須賀アーバンウッドパワー</t>
    </r>
    <r>
      <rPr>
        <sz val="11"/>
        <color theme="1"/>
        <rFont val="Arial"/>
        <family val="2"/>
      </rPr>
      <t>)</t>
    </r>
    <phoneticPr fontId="24"/>
  </si>
  <si>
    <t>A0631</t>
  </si>
  <si>
    <r>
      <rPr>
        <sz val="11"/>
        <color theme="1"/>
        <rFont val="ＭＳ ゴシック"/>
        <family val="3"/>
        <charset val="128"/>
      </rPr>
      <t>気仙沼グリーンエナジー</t>
    </r>
    <r>
      <rPr>
        <sz val="11"/>
        <color theme="1"/>
        <rFont val="Arial"/>
        <family val="2"/>
      </rPr>
      <t>(</t>
    </r>
    <r>
      <rPr>
        <sz val="11"/>
        <color theme="1"/>
        <rFont val="ＭＳ ゴシック"/>
        <family val="3"/>
        <charset val="128"/>
      </rPr>
      <t>株</t>
    </r>
    <r>
      <rPr>
        <sz val="11"/>
        <color theme="1"/>
        <rFont val="Arial"/>
        <family val="2"/>
      </rPr>
      <t>)</t>
    </r>
  </si>
  <si>
    <t>A0632</t>
  </si>
  <si>
    <r>
      <t>(</t>
    </r>
    <r>
      <rPr>
        <sz val="11"/>
        <color theme="1"/>
        <rFont val="ＭＳ ゴシック"/>
        <family val="3"/>
        <charset val="128"/>
      </rPr>
      <t>株</t>
    </r>
    <r>
      <rPr>
        <sz val="11"/>
        <color theme="1"/>
        <rFont val="Arial"/>
        <family val="2"/>
      </rPr>
      <t>)</t>
    </r>
    <r>
      <rPr>
        <sz val="11"/>
        <color theme="1"/>
        <rFont val="ＭＳ ゴシック"/>
        <family val="3"/>
        <charset val="128"/>
      </rPr>
      <t>ユーラスグリーンエナジー</t>
    </r>
  </si>
  <si>
    <t>A0633</t>
  </si>
  <si>
    <r>
      <t>(</t>
    </r>
    <r>
      <rPr>
        <sz val="11"/>
        <color theme="1"/>
        <rFont val="ＭＳ ゴシック"/>
        <family val="3"/>
        <charset val="128"/>
      </rPr>
      <t>株</t>
    </r>
    <r>
      <rPr>
        <sz val="11"/>
        <color theme="1"/>
        <rFont val="Arial"/>
        <family val="2"/>
      </rPr>
      <t>)</t>
    </r>
    <r>
      <rPr>
        <sz val="11"/>
        <color theme="1"/>
        <rFont val="ＭＳ ゴシック"/>
        <family val="3"/>
        <charset val="128"/>
      </rPr>
      <t>サイホープロパティーズ</t>
    </r>
  </si>
  <si>
    <t>A0636</t>
  </si>
  <si>
    <r>
      <rPr>
        <sz val="11"/>
        <color theme="1"/>
        <rFont val="ＭＳ ゴシック"/>
        <family val="3"/>
        <charset val="128"/>
      </rPr>
      <t>生活協同組合コープながの</t>
    </r>
  </si>
  <si>
    <t>A0637</t>
  </si>
  <si>
    <r>
      <rPr>
        <sz val="11"/>
        <color theme="1"/>
        <rFont val="ＭＳ ゴシック"/>
        <family val="3"/>
        <charset val="128"/>
      </rPr>
      <t>京セラ関電エナジー合同会社</t>
    </r>
  </si>
  <si>
    <t>A0639</t>
  </si>
  <si>
    <r>
      <rPr>
        <sz val="11"/>
        <color theme="1"/>
        <rFont val="ＭＳ ゴシック"/>
        <family val="3"/>
        <charset val="128"/>
      </rPr>
      <t>酒田天然瓦斯</t>
    </r>
    <r>
      <rPr>
        <sz val="11"/>
        <color theme="1"/>
        <rFont val="Arial"/>
        <family val="2"/>
      </rPr>
      <t>(</t>
    </r>
    <r>
      <rPr>
        <sz val="11"/>
        <color theme="1"/>
        <rFont val="ＭＳ ゴシック"/>
        <family val="3"/>
        <charset val="128"/>
      </rPr>
      <t>株</t>
    </r>
    <r>
      <rPr>
        <sz val="11"/>
        <color theme="1"/>
        <rFont val="Arial"/>
        <family val="2"/>
      </rPr>
      <t>)</t>
    </r>
  </si>
  <si>
    <t>A0640</t>
  </si>
  <si>
    <r>
      <rPr>
        <sz val="11"/>
        <color theme="1"/>
        <rFont val="ＭＳ ゴシック"/>
        <family val="3"/>
        <charset val="128"/>
      </rPr>
      <t>東亜ガス</t>
    </r>
    <r>
      <rPr>
        <sz val="11"/>
        <color theme="1"/>
        <rFont val="Arial"/>
        <family val="2"/>
      </rPr>
      <t>(</t>
    </r>
    <r>
      <rPr>
        <sz val="11"/>
        <color theme="1"/>
        <rFont val="ＭＳ ゴシック"/>
        <family val="3"/>
        <charset val="128"/>
      </rPr>
      <t>株</t>
    </r>
    <r>
      <rPr>
        <sz val="11"/>
        <color theme="1"/>
        <rFont val="Arial"/>
        <family val="2"/>
      </rPr>
      <t>)</t>
    </r>
  </si>
  <si>
    <t>A0641</t>
  </si>
  <si>
    <r>
      <t>(</t>
    </r>
    <r>
      <rPr>
        <sz val="11"/>
        <color theme="1"/>
        <rFont val="ＭＳ ゴシック"/>
        <family val="3"/>
        <charset val="128"/>
      </rPr>
      <t>株</t>
    </r>
    <r>
      <rPr>
        <sz val="11"/>
        <color theme="1"/>
        <rFont val="Arial"/>
        <family val="2"/>
      </rPr>
      <t>)</t>
    </r>
    <r>
      <rPr>
        <sz val="11"/>
        <color theme="1"/>
        <rFont val="ＭＳ ゴシック"/>
        <family val="3"/>
        <charset val="128"/>
      </rPr>
      <t>三河の山里コミュニティパワー</t>
    </r>
  </si>
  <si>
    <t>A0642</t>
  </si>
  <si>
    <r>
      <rPr>
        <sz val="11"/>
        <color theme="1"/>
        <rFont val="ＭＳ ゴシック"/>
        <family val="3"/>
        <charset val="128"/>
      </rPr>
      <t>新潟スワンエナジー</t>
    </r>
    <r>
      <rPr>
        <sz val="11"/>
        <color theme="1"/>
        <rFont val="Arial"/>
        <family val="2"/>
      </rPr>
      <t>(</t>
    </r>
    <r>
      <rPr>
        <sz val="11"/>
        <color theme="1"/>
        <rFont val="ＭＳ ゴシック"/>
        <family val="3"/>
        <charset val="128"/>
      </rPr>
      <t>株</t>
    </r>
    <r>
      <rPr>
        <sz val="11"/>
        <color theme="1"/>
        <rFont val="Arial"/>
        <family val="2"/>
      </rPr>
      <t>)</t>
    </r>
  </si>
  <si>
    <r>
      <rPr>
        <sz val="10"/>
        <color rgb="FF000000"/>
        <rFont val="ＭＳ ゴシック"/>
        <family val="3"/>
        <charset val="128"/>
      </rPr>
      <t>メニュー</t>
    </r>
    <r>
      <rPr>
        <sz val="10"/>
        <color rgb="FF000000"/>
        <rFont val="Arial"/>
        <family val="2"/>
      </rPr>
      <t>C</t>
    </r>
  </si>
  <si>
    <r>
      <rPr>
        <sz val="10"/>
        <color rgb="FF000000"/>
        <rFont val="ＭＳ ゴシック"/>
        <family val="3"/>
        <charset val="128"/>
      </rPr>
      <t>メニュー</t>
    </r>
    <r>
      <rPr>
        <sz val="10"/>
        <color rgb="FF000000"/>
        <rFont val="Arial"/>
        <family val="2"/>
      </rPr>
      <t>D(</t>
    </r>
    <r>
      <rPr>
        <sz val="10"/>
        <color rgb="FF000000"/>
        <rFont val="ＭＳ ゴシック"/>
        <family val="3"/>
        <charset val="128"/>
      </rPr>
      <t>残差</t>
    </r>
    <r>
      <rPr>
        <sz val="10"/>
        <color rgb="FF000000"/>
        <rFont val="Arial"/>
        <family val="2"/>
      </rPr>
      <t>)</t>
    </r>
  </si>
  <si>
    <t>A0644</t>
  </si>
  <si>
    <r>
      <rPr>
        <sz val="11"/>
        <color theme="1"/>
        <rFont val="ＭＳ ゴシック"/>
        <family val="3"/>
        <charset val="128"/>
      </rPr>
      <t>グリーンピープルズパワー</t>
    </r>
    <r>
      <rPr>
        <sz val="11"/>
        <color theme="1"/>
        <rFont val="Arial"/>
        <family val="2"/>
      </rPr>
      <t>(</t>
    </r>
    <r>
      <rPr>
        <sz val="11"/>
        <color theme="1"/>
        <rFont val="ＭＳ ゴシック"/>
        <family val="3"/>
        <charset val="128"/>
      </rPr>
      <t>株</t>
    </r>
    <r>
      <rPr>
        <sz val="11"/>
        <color theme="1"/>
        <rFont val="Arial"/>
        <family val="2"/>
      </rPr>
      <t>)</t>
    </r>
  </si>
  <si>
    <t>A0647</t>
  </si>
  <si>
    <r>
      <rPr>
        <sz val="11"/>
        <color theme="1"/>
        <rFont val="ＭＳ ゴシック"/>
        <family val="3"/>
        <charset val="128"/>
      </rPr>
      <t>レネックス電力合同会社</t>
    </r>
  </si>
  <si>
    <t>A0648</t>
  </si>
  <si>
    <r>
      <t>(</t>
    </r>
    <r>
      <rPr>
        <sz val="11"/>
        <color theme="1"/>
        <rFont val="ＭＳ ゴシック"/>
        <family val="3"/>
        <charset val="128"/>
      </rPr>
      <t>株</t>
    </r>
    <r>
      <rPr>
        <sz val="11"/>
        <color theme="1"/>
        <rFont val="Arial"/>
        <family val="2"/>
      </rPr>
      <t>)</t>
    </r>
    <r>
      <rPr>
        <sz val="11"/>
        <color theme="1"/>
        <rFont val="ＭＳ ゴシック"/>
        <family val="3"/>
        <charset val="128"/>
      </rPr>
      <t>マルイファシリティーズ</t>
    </r>
  </si>
  <si>
    <t>A0649</t>
  </si>
  <si>
    <r>
      <t>(</t>
    </r>
    <r>
      <rPr>
        <sz val="11"/>
        <color theme="1"/>
        <rFont val="ＭＳ ゴシック"/>
        <family val="3"/>
        <charset val="128"/>
      </rPr>
      <t>株</t>
    </r>
    <r>
      <rPr>
        <sz val="11"/>
        <color theme="1"/>
        <rFont val="Arial"/>
        <family val="2"/>
      </rPr>
      <t>)</t>
    </r>
    <r>
      <rPr>
        <sz val="11"/>
        <color theme="1"/>
        <rFont val="ＭＳ ゴシック"/>
        <family val="3"/>
        <charset val="128"/>
      </rPr>
      <t>デンケン</t>
    </r>
  </si>
  <si>
    <t>A0650</t>
  </si>
  <si>
    <r>
      <t>(</t>
    </r>
    <r>
      <rPr>
        <sz val="11"/>
        <color theme="1"/>
        <rFont val="ＭＳ ゴシック"/>
        <family val="3"/>
        <charset val="128"/>
      </rPr>
      <t>株</t>
    </r>
    <r>
      <rPr>
        <sz val="11"/>
        <color theme="1"/>
        <rFont val="Arial"/>
        <family val="2"/>
      </rPr>
      <t>)</t>
    </r>
    <r>
      <rPr>
        <sz val="11"/>
        <color theme="1"/>
        <rFont val="ＭＳ ゴシック"/>
        <family val="3"/>
        <charset val="128"/>
      </rPr>
      <t>東名</t>
    </r>
  </si>
  <si>
    <t>86.29</t>
  </si>
  <si>
    <t>A0652</t>
  </si>
  <si>
    <r>
      <rPr>
        <sz val="11"/>
        <color theme="1"/>
        <rFont val="ＭＳ ゴシック"/>
        <family val="3"/>
        <charset val="128"/>
      </rPr>
      <t>北海道電力コクリエーション</t>
    </r>
    <r>
      <rPr>
        <sz val="11"/>
        <color theme="1"/>
        <rFont val="Arial"/>
        <family val="2"/>
      </rPr>
      <t>(</t>
    </r>
    <r>
      <rPr>
        <sz val="11"/>
        <color theme="1"/>
        <rFont val="ＭＳ ゴシック"/>
        <family val="3"/>
        <charset val="128"/>
      </rPr>
      <t>株</t>
    </r>
    <r>
      <rPr>
        <sz val="11"/>
        <color theme="1"/>
        <rFont val="Arial"/>
        <family val="2"/>
      </rPr>
      <t>)</t>
    </r>
  </si>
  <si>
    <t>A0653</t>
  </si>
  <si>
    <r>
      <rPr>
        <sz val="11"/>
        <color theme="1"/>
        <rFont val="ＭＳ ゴシック"/>
        <family val="3"/>
        <charset val="128"/>
      </rPr>
      <t>ＮＴＴアノードエナジー</t>
    </r>
    <r>
      <rPr>
        <sz val="11"/>
        <color theme="1"/>
        <rFont val="Arial"/>
        <family val="2"/>
      </rPr>
      <t>(</t>
    </r>
    <r>
      <rPr>
        <sz val="11"/>
        <color theme="1"/>
        <rFont val="ＭＳ ゴシック"/>
        <family val="3"/>
        <charset val="128"/>
      </rPr>
      <t>株</t>
    </r>
    <r>
      <rPr>
        <sz val="11"/>
        <color theme="1"/>
        <rFont val="Arial"/>
        <family val="2"/>
      </rPr>
      <t>)</t>
    </r>
  </si>
  <si>
    <t>A0654</t>
  </si>
  <si>
    <r>
      <rPr>
        <sz val="11"/>
        <color theme="1"/>
        <rFont val="ＭＳ ゴシック"/>
        <family val="3"/>
        <charset val="128"/>
      </rPr>
      <t>スマート電気</t>
    </r>
    <r>
      <rPr>
        <sz val="11"/>
        <color theme="1"/>
        <rFont val="Arial"/>
        <family val="2"/>
      </rPr>
      <t>(</t>
    </r>
    <r>
      <rPr>
        <sz val="11"/>
        <color theme="1"/>
        <rFont val="ＭＳ ゴシック"/>
        <family val="3"/>
        <charset val="128"/>
      </rPr>
      <t>株</t>
    </r>
    <r>
      <rPr>
        <sz val="11"/>
        <color theme="1"/>
        <rFont val="Arial"/>
        <family val="2"/>
      </rPr>
      <t>)</t>
    </r>
  </si>
  <si>
    <t>A0655</t>
  </si>
  <si>
    <r>
      <t>(</t>
    </r>
    <r>
      <rPr>
        <sz val="11"/>
        <color theme="1"/>
        <rFont val="ＭＳ ゴシック"/>
        <family val="3"/>
        <charset val="128"/>
      </rPr>
      <t>株</t>
    </r>
    <r>
      <rPr>
        <sz val="11"/>
        <color theme="1"/>
        <rFont val="Arial"/>
        <family val="2"/>
      </rPr>
      <t>)</t>
    </r>
    <r>
      <rPr>
        <sz val="11"/>
        <color theme="1"/>
        <rFont val="ＭＳ ゴシック"/>
        <family val="3"/>
        <charset val="128"/>
      </rPr>
      <t>唐津パワーホールディングス</t>
    </r>
  </si>
  <si>
    <t>A0656</t>
  </si>
  <si>
    <r>
      <t>(</t>
    </r>
    <r>
      <rPr>
        <sz val="11"/>
        <color theme="1"/>
        <rFont val="ＭＳ ゴシック"/>
        <family val="3"/>
        <charset val="128"/>
      </rPr>
      <t>株</t>
    </r>
    <r>
      <rPr>
        <sz val="11"/>
        <color theme="1"/>
        <rFont val="Arial"/>
        <family val="2"/>
      </rPr>
      <t>)</t>
    </r>
    <r>
      <rPr>
        <sz val="11"/>
        <color theme="1"/>
        <rFont val="ＭＳ ゴシック"/>
        <family val="3"/>
        <charset val="128"/>
      </rPr>
      <t>クリーンエネルギー総合研究所</t>
    </r>
  </si>
  <si>
    <t>A0660</t>
  </si>
  <si>
    <r>
      <rPr>
        <sz val="11"/>
        <color theme="1"/>
        <rFont val="ＭＳ ゴシック"/>
        <family val="3"/>
        <charset val="128"/>
      </rPr>
      <t>ＵＮＩＶＥＲＧＹ</t>
    </r>
    <r>
      <rPr>
        <sz val="11"/>
        <color theme="1"/>
        <rFont val="Arial"/>
        <family val="2"/>
      </rPr>
      <t>(</t>
    </r>
    <r>
      <rPr>
        <sz val="11"/>
        <color theme="1"/>
        <rFont val="ＭＳ ゴシック"/>
        <family val="3"/>
        <charset val="128"/>
      </rPr>
      <t>株</t>
    </r>
    <r>
      <rPr>
        <sz val="11"/>
        <color theme="1"/>
        <rFont val="Arial"/>
        <family val="2"/>
      </rPr>
      <t>)</t>
    </r>
  </si>
  <si>
    <t>A0661</t>
  </si>
  <si>
    <r>
      <rPr>
        <sz val="11"/>
        <color theme="1"/>
        <rFont val="ＭＳ ゴシック"/>
        <family val="3"/>
        <charset val="128"/>
      </rPr>
      <t>ＪＲ西日本住宅サービス</t>
    </r>
    <r>
      <rPr>
        <sz val="11"/>
        <color theme="1"/>
        <rFont val="Arial"/>
        <family val="2"/>
      </rPr>
      <t>(</t>
    </r>
    <r>
      <rPr>
        <sz val="11"/>
        <color theme="1"/>
        <rFont val="ＭＳ ゴシック"/>
        <family val="3"/>
        <charset val="128"/>
      </rPr>
      <t>株</t>
    </r>
    <r>
      <rPr>
        <sz val="11"/>
        <color theme="1"/>
        <rFont val="Arial"/>
        <family val="2"/>
      </rPr>
      <t>)</t>
    </r>
  </si>
  <si>
    <t>A0663</t>
  </si>
  <si>
    <r>
      <t>(</t>
    </r>
    <r>
      <rPr>
        <sz val="11"/>
        <color theme="1"/>
        <rFont val="ＭＳ ゴシック"/>
        <family val="3"/>
        <charset val="128"/>
      </rPr>
      <t>株</t>
    </r>
    <r>
      <rPr>
        <sz val="11"/>
        <color theme="1"/>
        <rFont val="Arial"/>
        <family val="2"/>
      </rPr>
      <t>)</t>
    </r>
    <r>
      <rPr>
        <sz val="11"/>
        <color theme="1"/>
        <rFont val="ＭＳ ゴシック"/>
        <family val="3"/>
        <charset val="128"/>
      </rPr>
      <t>アイキューブ・マーケティング</t>
    </r>
  </si>
  <si>
    <t>A0664</t>
  </si>
  <si>
    <r>
      <rPr>
        <sz val="11"/>
        <color theme="1"/>
        <rFont val="ＭＳ ゴシック"/>
        <family val="3"/>
        <charset val="128"/>
      </rPr>
      <t>デジタルグリッド</t>
    </r>
    <r>
      <rPr>
        <sz val="11"/>
        <color theme="1"/>
        <rFont val="Arial"/>
        <family val="2"/>
      </rPr>
      <t>(</t>
    </r>
    <r>
      <rPr>
        <sz val="11"/>
        <color theme="1"/>
        <rFont val="ＭＳ ゴシック"/>
        <family val="3"/>
        <charset val="128"/>
      </rPr>
      <t>株</t>
    </r>
    <r>
      <rPr>
        <sz val="11"/>
        <color theme="1"/>
        <rFont val="Arial"/>
        <family val="2"/>
      </rPr>
      <t>)</t>
    </r>
  </si>
  <si>
    <t>A0666</t>
  </si>
  <si>
    <r>
      <t>(</t>
    </r>
    <r>
      <rPr>
        <sz val="11"/>
        <color theme="1"/>
        <rFont val="ＭＳ ゴシック"/>
        <family val="3"/>
        <charset val="128"/>
      </rPr>
      <t>株</t>
    </r>
    <r>
      <rPr>
        <sz val="11"/>
        <color theme="1"/>
        <rFont val="Arial"/>
        <family val="2"/>
      </rPr>
      <t>)</t>
    </r>
    <r>
      <rPr>
        <sz val="11"/>
        <color theme="1"/>
        <rFont val="ＭＳ ゴシック"/>
        <family val="3"/>
        <charset val="128"/>
      </rPr>
      <t>西九州させぼパワーズ</t>
    </r>
  </si>
  <si>
    <t>A0667</t>
  </si>
  <si>
    <r>
      <rPr>
        <sz val="11"/>
        <color theme="1"/>
        <rFont val="ＭＳ ゴシック"/>
        <family val="3"/>
        <charset val="128"/>
      </rPr>
      <t>たんたんエナジー</t>
    </r>
    <r>
      <rPr>
        <sz val="11"/>
        <color theme="1"/>
        <rFont val="Arial"/>
        <family val="2"/>
      </rPr>
      <t>(</t>
    </r>
    <r>
      <rPr>
        <sz val="11"/>
        <color theme="1"/>
        <rFont val="ＭＳ ゴシック"/>
        <family val="3"/>
        <charset val="128"/>
      </rPr>
      <t>株</t>
    </r>
    <r>
      <rPr>
        <sz val="11"/>
        <color theme="1"/>
        <rFont val="Arial"/>
        <family val="2"/>
      </rPr>
      <t>)</t>
    </r>
  </si>
  <si>
    <t>A0668</t>
  </si>
  <si>
    <r>
      <t>(</t>
    </r>
    <r>
      <rPr>
        <sz val="11"/>
        <color theme="1"/>
        <rFont val="ＭＳ ゴシック"/>
        <family val="3"/>
        <charset val="128"/>
      </rPr>
      <t>株</t>
    </r>
    <r>
      <rPr>
        <sz val="11"/>
        <color theme="1"/>
        <rFont val="Arial"/>
        <family val="2"/>
      </rPr>
      <t>)</t>
    </r>
    <r>
      <rPr>
        <sz val="11"/>
        <color theme="1"/>
        <rFont val="ＭＳ ゴシック"/>
        <family val="3"/>
        <charset val="128"/>
      </rPr>
      <t>能勢・豊能まちづくり</t>
    </r>
  </si>
  <si>
    <t>A0670</t>
  </si>
  <si>
    <r>
      <t>(</t>
    </r>
    <r>
      <rPr>
        <sz val="11"/>
        <color theme="1"/>
        <rFont val="ＭＳ ゴシック"/>
        <family val="3"/>
        <charset val="128"/>
      </rPr>
      <t>株</t>
    </r>
    <r>
      <rPr>
        <sz val="11"/>
        <color theme="1"/>
        <rFont val="Arial"/>
        <family val="2"/>
      </rPr>
      <t>)</t>
    </r>
    <r>
      <rPr>
        <sz val="11"/>
        <color theme="1"/>
        <rFont val="ＭＳ ゴシック"/>
        <family val="3"/>
        <charset val="128"/>
      </rPr>
      <t>再エネ思考電力</t>
    </r>
  </si>
  <si>
    <t>A0671</t>
  </si>
  <si>
    <r>
      <t>(</t>
    </r>
    <r>
      <rPr>
        <sz val="11"/>
        <color theme="1"/>
        <rFont val="ＭＳ ゴシック"/>
        <family val="3"/>
        <charset val="128"/>
      </rPr>
      <t>株</t>
    </r>
    <r>
      <rPr>
        <sz val="11"/>
        <color theme="1"/>
        <rFont val="Arial"/>
        <family val="2"/>
      </rPr>
      <t>)</t>
    </r>
    <r>
      <rPr>
        <sz val="11"/>
        <color theme="1"/>
        <rFont val="ＭＳ ゴシック"/>
        <family val="3"/>
        <charset val="128"/>
      </rPr>
      <t>スマート</t>
    </r>
  </si>
  <si>
    <t>A0673</t>
  </si>
  <si>
    <r>
      <t>(</t>
    </r>
    <r>
      <rPr>
        <sz val="11"/>
        <color theme="1"/>
        <rFont val="ＭＳ ゴシック"/>
        <family val="3"/>
        <charset val="128"/>
      </rPr>
      <t>株</t>
    </r>
    <r>
      <rPr>
        <sz val="11"/>
        <color theme="1"/>
        <rFont val="Arial"/>
        <family val="2"/>
      </rPr>
      <t>)</t>
    </r>
    <r>
      <rPr>
        <sz val="11"/>
        <color theme="1"/>
        <rFont val="ＭＳ ゴシック"/>
        <family val="3"/>
        <charset val="128"/>
      </rPr>
      <t>ジャパネットサービスイノベーション</t>
    </r>
  </si>
  <si>
    <t>A0675</t>
  </si>
  <si>
    <r>
      <t>(</t>
    </r>
    <r>
      <rPr>
        <sz val="11"/>
        <color theme="1"/>
        <rFont val="ＭＳ ゴシック"/>
        <family val="3"/>
        <charset val="128"/>
      </rPr>
      <t>株</t>
    </r>
    <r>
      <rPr>
        <sz val="11"/>
        <color theme="1"/>
        <rFont val="Arial"/>
        <family val="2"/>
      </rPr>
      <t>)</t>
    </r>
    <r>
      <rPr>
        <sz val="11"/>
        <color theme="1"/>
        <rFont val="ＭＳ ゴシック"/>
        <family val="3"/>
        <charset val="128"/>
      </rPr>
      <t>リクルート</t>
    </r>
  </si>
  <si>
    <t>99.82</t>
  </si>
  <si>
    <t>A0676</t>
    <phoneticPr fontId="24"/>
  </si>
  <si>
    <r>
      <rPr>
        <sz val="11"/>
        <color theme="1"/>
        <rFont val="ＭＳ ゴシック"/>
        <family val="3"/>
        <charset val="128"/>
      </rPr>
      <t>ＫＢＮ</t>
    </r>
    <r>
      <rPr>
        <sz val="11"/>
        <color theme="1"/>
        <rFont val="Arial"/>
        <family val="2"/>
      </rPr>
      <t>(</t>
    </r>
    <r>
      <rPr>
        <sz val="11"/>
        <color theme="1"/>
        <rFont val="ＭＳ ゴシック"/>
        <family val="3"/>
        <charset val="128"/>
      </rPr>
      <t>株</t>
    </r>
    <r>
      <rPr>
        <sz val="11"/>
        <color theme="1"/>
        <rFont val="Arial"/>
        <family val="2"/>
      </rPr>
      <t>)</t>
    </r>
    <phoneticPr fontId="24"/>
  </si>
  <si>
    <t>84.56</t>
  </si>
  <si>
    <t>A0677</t>
  </si>
  <si>
    <r>
      <t>(</t>
    </r>
    <r>
      <rPr>
        <sz val="11"/>
        <color theme="1"/>
        <rFont val="ＭＳ ゴシック"/>
        <family val="3"/>
        <charset val="128"/>
      </rPr>
      <t>株</t>
    </r>
    <r>
      <rPr>
        <sz val="11"/>
        <color theme="1"/>
        <rFont val="Arial"/>
        <family val="2"/>
      </rPr>
      <t>)</t>
    </r>
    <r>
      <rPr>
        <sz val="11"/>
        <color theme="1"/>
        <rFont val="ＭＳ ゴシック"/>
        <family val="3"/>
        <charset val="128"/>
      </rPr>
      <t>しおさい電力</t>
    </r>
  </si>
  <si>
    <t>A0678</t>
  </si>
  <si>
    <r>
      <rPr>
        <sz val="11"/>
        <color theme="1"/>
        <rFont val="ＭＳ ゴシック"/>
        <family val="3"/>
        <charset val="128"/>
      </rPr>
      <t>アスエネ</t>
    </r>
    <r>
      <rPr>
        <sz val="11"/>
        <color theme="1"/>
        <rFont val="Arial"/>
        <family val="2"/>
      </rPr>
      <t>(</t>
    </r>
    <r>
      <rPr>
        <sz val="11"/>
        <color theme="1"/>
        <rFont val="ＭＳ ゴシック"/>
        <family val="3"/>
        <charset val="128"/>
      </rPr>
      <t>株</t>
    </r>
    <r>
      <rPr>
        <sz val="11"/>
        <color theme="1"/>
        <rFont val="Arial"/>
        <family val="2"/>
      </rPr>
      <t>)</t>
    </r>
  </si>
  <si>
    <t>A0679</t>
  </si>
  <si>
    <r>
      <rPr>
        <sz val="11"/>
        <color theme="1"/>
        <rFont val="ＭＳ ゴシック"/>
        <family val="3"/>
        <charset val="128"/>
      </rPr>
      <t>ＴＥＰＣＯライフサービス</t>
    </r>
    <r>
      <rPr>
        <sz val="11"/>
        <color theme="1"/>
        <rFont val="Arial"/>
        <family val="2"/>
      </rPr>
      <t>(</t>
    </r>
    <r>
      <rPr>
        <sz val="11"/>
        <color theme="1"/>
        <rFont val="ＭＳ ゴシック"/>
        <family val="3"/>
        <charset val="128"/>
      </rPr>
      <t>株</t>
    </r>
    <r>
      <rPr>
        <sz val="11"/>
        <color theme="1"/>
        <rFont val="Arial"/>
        <family val="2"/>
      </rPr>
      <t>)</t>
    </r>
  </si>
  <si>
    <t>A0680</t>
  </si>
  <si>
    <r>
      <rPr>
        <sz val="11"/>
        <color theme="1"/>
        <rFont val="ＭＳ ゴシック"/>
        <family val="3"/>
        <charset val="128"/>
      </rPr>
      <t>会津エナジー</t>
    </r>
    <r>
      <rPr>
        <sz val="11"/>
        <color theme="1"/>
        <rFont val="Arial"/>
        <family val="2"/>
      </rPr>
      <t>(</t>
    </r>
    <r>
      <rPr>
        <sz val="11"/>
        <color theme="1"/>
        <rFont val="ＭＳ ゴシック"/>
        <family val="3"/>
        <charset val="128"/>
      </rPr>
      <t>株</t>
    </r>
    <r>
      <rPr>
        <sz val="11"/>
        <color theme="1"/>
        <rFont val="Arial"/>
        <family val="2"/>
      </rPr>
      <t>)</t>
    </r>
  </si>
  <si>
    <t>A0681</t>
  </si>
  <si>
    <r>
      <rPr>
        <sz val="11"/>
        <color theme="1"/>
        <rFont val="ＭＳ ゴシック"/>
        <family val="3"/>
        <charset val="128"/>
      </rPr>
      <t>うべ未来エネルギー</t>
    </r>
    <r>
      <rPr>
        <sz val="11"/>
        <color theme="1"/>
        <rFont val="Arial"/>
        <family val="2"/>
      </rPr>
      <t>(</t>
    </r>
    <r>
      <rPr>
        <sz val="11"/>
        <color theme="1"/>
        <rFont val="ＭＳ ゴシック"/>
        <family val="3"/>
        <charset val="128"/>
      </rPr>
      <t>株</t>
    </r>
    <r>
      <rPr>
        <sz val="11"/>
        <color theme="1"/>
        <rFont val="Arial"/>
        <family val="2"/>
      </rPr>
      <t>)</t>
    </r>
  </si>
  <si>
    <t>A0683</t>
  </si>
  <si>
    <r>
      <rPr>
        <sz val="11"/>
        <color theme="1"/>
        <rFont val="ＭＳ ゴシック"/>
        <family val="3"/>
        <charset val="128"/>
      </rPr>
      <t>永井自動車工業</t>
    </r>
    <r>
      <rPr>
        <sz val="11"/>
        <color theme="1"/>
        <rFont val="Arial"/>
        <family val="2"/>
      </rPr>
      <t>(</t>
    </r>
    <r>
      <rPr>
        <sz val="11"/>
        <color theme="1"/>
        <rFont val="ＭＳ ゴシック"/>
        <family val="3"/>
        <charset val="128"/>
      </rPr>
      <t>株</t>
    </r>
    <r>
      <rPr>
        <sz val="11"/>
        <color theme="1"/>
        <rFont val="Arial"/>
        <family val="2"/>
      </rPr>
      <t>)</t>
    </r>
  </si>
  <si>
    <t>A0684</t>
  </si>
  <si>
    <r>
      <rPr>
        <sz val="11"/>
        <color theme="1"/>
        <rFont val="ＭＳ ゴシック"/>
        <family val="3"/>
        <charset val="128"/>
      </rPr>
      <t>小島電機工業</t>
    </r>
    <r>
      <rPr>
        <sz val="11"/>
        <color theme="1"/>
        <rFont val="Arial"/>
        <family val="2"/>
      </rPr>
      <t>(</t>
    </r>
    <r>
      <rPr>
        <sz val="11"/>
        <color theme="1"/>
        <rFont val="ＭＳ ゴシック"/>
        <family val="3"/>
        <charset val="128"/>
      </rPr>
      <t>株</t>
    </r>
    <r>
      <rPr>
        <sz val="11"/>
        <color theme="1"/>
        <rFont val="Arial"/>
        <family val="2"/>
      </rPr>
      <t>)</t>
    </r>
  </si>
  <si>
    <t>A0685</t>
  </si>
  <si>
    <r>
      <rPr>
        <sz val="11"/>
        <color theme="1"/>
        <rFont val="ＭＳ ゴシック"/>
        <family val="3"/>
        <charset val="128"/>
      </rPr>
      <t>陸前高田しみんエネルギー</t>
    </r>
    <r>
      <rPr>
        <sz val="11"/>
        <color theme="1"/>
        <rFont val="Arial"/>
        <family val="2"/>
      </rPr>
      <t>(</t>
    </r>
    <r>
      <rPr>
        <sz val="11"/>
        <color theme="1"/>
        <rFont val="ＭＳ ゴシック"/>
        <family val="3"/>
        <charset val="128"/>
      </rPr>
      <t>株</t>
    </r>
    <r>
      <rPr>
        <sz val="11"/>
        <color theme="1"/>
        <rFont val="Arial"/>
        <family val="2"/>
      </rPr>
      <t>)</t>
    </r>
  </si>
  <si>
    <t>A0687</t>
  </si>
  <si>
    <r>
      <t>(</t>
    </r>
    <r>
      <rPr>
        <sz val="11"/>
        <color theme="1"/>
        <rFont val="ＭＳ ゴシック"/>
        <family val="3"/>
        <charset val="128"/>
      </rPr>
      <t>株</t>
    </r>
    <r>
      <rPr>
        <sz val="11"/>
        <color theme="1"/>
        <rFont val="Arial"/>
        <family val="2"/>
      </rPr>
      <t>)</t>
    </r>
    <r>
      <rPr>
        <sz val="11"/>
        <color theme="1"/>
        <rFont val="ＭＳ ゴシック"/>
        <family val="3"/>
        <charset val="128"/>
      </rPr>
      <t>チャームドライフ</t>
    </r>
  </si>
  <si>
    <t>A0689</t>
  </si>
  <si>
    <r>
      <rPr>
        <sz val="11"/>
        <color theme="1"/>
        <rFont val="ＭＳ ゴシック"/>
        <family val="3"/>
        <charset val="128"/>
      </rPr>
      <t>スターティア</t>
    </r>
    <r>
      <rPr>
        <sz val="11"/>
        <color theme="1"/>
        <rFont val="Arial"/>
        <family val="2"/>
      </rPr>
      <t>(</t>
    </r>
    <r>
      <rPr>
        <sz val="11"/>
        <color theme="1"/>
        <rFont val="ＭＳ ゴシック"/>
        <family val="3"/>
        <charset val="128"/>
      </rPr>
      <t>株</t>
    </r>
    <r>
      <rPr>
        <sz val="11"/>
        <color theme="1"/>
        <rFont val="Arial"/>
        <family val="2"/>
      </rPr>
      <t>)</t>
    </r>
  </si>
  <si>
    <t>A0690</t>
  </si>
  <si>
    <r>
      <rPr>
        <sz val="11"/>
        <color theme="1"/>
        <rFont val="ＭＳ ゴシック"/>
        <family val="3"/>
        <charset val="128"/>
      </rPr>
      <t>東広島スマートエネルギー</t>
    </r>
    <r>
      <rPr>
        <sz val="11"/>
        <color theme="1"/>
        <rFont val="Arial"/>
        <family val="2"/>
      </rPr>
      <t>(</t>
    </r>
    <r>
      <rPr>
        <sz val="11"/>
        <color theme="1"/>
        <rFont val="ＭＳ ゴシック"/>
        <family val="3"/>
        <charset val="128"/>
      </rPr>
      <t>株</t>
    </r>
    <r>
      <rPr>
        <sz val="11"/>
        <color theme="1"/>
        <rFont val="Arial"/>
        <family val="2"/>
      </rPr>
      <t>)</t>
    </r>
  </si>
  <si>
    <t>A0692</t>
  </si>
  <si>
    <r>
      <rPr>
        <sz val="11"/>
        <color theme="1"/>
        <rFont val="ＭＳ ゴシック"/>
        <family val="3"/>
        <charset val="128"/>
      </rPr>
      <t>旭化成</t>
    </r>
    <r>
      <rPr>
        <sz val="11"/>
        <color theme="1"/>
        <rFont val="Arial"/>
        <family val="2"/>
      </rPr>
      <t>(</t>
    </r>
    <r>
      <rPr>
        <sz val="11"/>
        <color theme="1"/>
        <rFont val="ＭＳ ゴシック"/>
        <family val="3"/>
        <charset val="128"/>
      </rPr>
      <t>株</t>
    </r>
    <r>
      <rPr>
        <sz val="11"/>
        <color theme="1"/>
        <rFont val="Arial"/>
        <family val="2"/>
      </rPr>
      <t>)</t>
    </r>
  </si>
  <si>
    <t>A0693</t>
  </si>
  <si>
    <r>
      <rPr>
        <sz val="11"/>
        <color theme="1"/>
        <rFont val="ＭＳ ゴシック"/>
        <family val="3"/>
        <charset val="128"/>
      </rPr>
      <t>京和ガス</t>
    </r>
    <r>
      <rPr>
        <sz val="11"/>
        <color theme="1"/>
        <rFont val="Arial"/>
        <family val="2"/>
      </rPr>
      <t>(</t>
    </r>
    <r>
      <rPr>
        <sz val="11"/>
        <color theme="1"/>
        <rFont val="ＭＳ ゴシック"/>
        <family val="3"/>
        <charset val="128"/>
      </rPr>
      <t>株</t>
    </r>
    <r>
      <rPr>
        <sz val="11"/>
        <color theme="1"/>
        <rFont val="Arial"/>
        <family val="2"/>
      </rPr>
      <t>)</t>
    </r>
  </si>
  <si>
    <t>A0696</t>
  </si>
  <si>
    <r>
      <t>(</t>
    </r>
    <r>
      <rPr>
        <sz val="11"/>
        <color theme="1"/>
        <rFont val="ＭＳ ゴシック"/>
        <family val="3"/>
        <charset val="128"/>
      </rPr>
      <t>株</t>
    </r>
    <r>
      <rPr>
        <sz val="11"/>
        <color theme="1"/>
        <rFont val="Arial"/>
        <family val="2"/>
      </rPr>
      <t>)</t>
    </r>
    <r>
      <rPr>
        <sz val="11"/>
        <color theme="1"/>
        <rFont val="ＭＳ ゴシック"/>
        <family val="3"/>
        <charset val="128"/>
      </rPr>
      <t>岡崎建材</t>
    </r>
  </si>
  <si>
    <t>A0698</t>
  </si>
  <si>
    <r>
      <t>(</t>
    </r>
    <r>
      <rPr>
        <sz val="11"/>
        <color theme="1"/>
        <rFont val="ＭＳ ゴシック"/>
        <family val="3"/>
        <charset val="128"/>
      </rPr>
      <t>株</t>
    </r>
    <r>
      <rPr>
        <sz val="11"/>
        <color theme="1"/>
        <rFont val="Arial"/>
        <family val="2"/>
      </rPr>
      <t>)</t>
    </r>
    <r>
      <rPr>
        <sz val="11"/>
        <color theme="1"/>
        <rFont val="ＭＳ ゴシック"/>
        <family val="3"/>
        <charset val="128"/>
      </rPr>
      <t>エフオン</t>
    </r>
  </si>
  <si>
    <t>A0699</t>
  </si>
  <si>
    <r>
      <t>(</t>
    </r>
    <r>
      <rPr>
        <sz val="11"/>
        <color theme="1"/>
        <rFont val="ＭＳ ゴシック"/>
        <family val="3"/>
        <charset val="128"/>
      </rPr>
      <t>株</t>
    </r>
    <r>
      <rPr>
        <sz val="11"/>
        <color theme="1"/>
        <rFont val="Arial"/>
        <family val="2"/>
      </rPr>
      <t>)</t>
    </r>
    <r>
      <rPr>
        <sz val="11"/>
        <color theme="1"/>
        <rFont val="ＭＳ ゴシック"/>
        <family val="3"/>
        <charset val="128"/>
      </rPr>
      <t>岡崎さくら電力</t>
    </r>
  </si>
  <si>
    <t>A0702</t>
  </si>
  <si>
    <r>
      <rPr>
        <sz val="11"/>
        <color theme="1"/>
        <rFont val="ＭＳ ゴシック"/>
        <family val="3"/>
        <charset val="128"/>
      </rPr>
      <t>旭マルヰガス</t>
    </r>
    <r>
      <rPr>
        <sz val="11"/>
        <color theme="1"/>
        <rFont val="Arial"/>
        <family val="2"/>
      </rPr>
      <t>(</t>
    </r>
    <r>
      <rPr>
        <sz val="11"/>
        <color theme="1"/>
        <rFont val="ＭＳ ゴシック"/>
        <family val="3"/>
        <charset val="128"/>
      </rPr>
      <t>株</t>
    </r>
    <r>
      <rPr>
        <sz val="11"/>
        <color theme="1"/>
        <rFont val="Arial"/>
        <family val="2"/>
      </rPr>
      <t>)</t>
    </r>
  </si>
  <si>
    <t>A0703</t>
  </si>
  <si>
    <r>
      <rPr>
        <sz val="11"/>
        <color theme="1"/>
        <rFont val="ＭＳ ゴシック"/>
        <family val="3"/>
        <charset val="128"/>
      </rPr>
      <t>ＪＲＥトレーディング</t>
    </r>
    <r>
      <rPr>
        <sz val="11"/>
        <color theme="1"/>
        <rFont val="Arial"/>
        <family val="2"/>
      </rPr>
      <t>(</t>
    </r>
    <r>
      <rPr>
        <sz val="11"/>
        <color theme="1"/>
        <rFont val="ＭＳ ゴシック"/>
        <family val="3"/>
        <charset val="128"/>
      </rPr>
      <t>株</t>
    </r>
    <r>
      <rPr>
        <sz val="11"/>
        <color theme="1"/>
        <rFont val="Arial"/>
        <family val="2"/>
      </rPr>
      <t>)</t>
    </r>
  </si>
  <si>
    <t>A0704</t>
  </si>
  <si>
    <r>
      <rPr>
        <sz val="11"/>
        <color theme="1"/>
        <rFont val="ＭＳ ゴシック"/>
        <family val="3"/>
        <charset val="128"/>
      </rPr>
      <t>Ｃａｓｔｌｅｔｏｎ　Ｃｏｍｍｏｄｉｔｉｅｓ　Ｊａｐａｎ合同会社</t>
    </r>
  </si>
  <si>
    <t>A0705</t>
  </si>
  <si>
    <r>
      <rPr>
        <sz val="11"/>
        <color theme="1"/>
        <rFont val="ＭＳ ゴシック"/>
        <family val="3"/>
        <charset val="128"/>
      </rPr>
      <t>神戸電力</t>
    </r>
    <r>
      <rPr>
        <sz val="11"/>
        <color theme="1"/>
        <rFont val="Arial"/>
        <family val="2"/>
      </rPr>
      <t>(</t>
    </r>
    <r>
      <rPr>
        <sz val="11"/>
        <color theme="1"/>
        <rFont val="ＭＳ ゴシック"/>
        <family val="3"/>
        <charset val="128"/>
      </rPr>
      <t>株</t>
    </r>
    <r>
      <rPr>
        <sz val="11"/>
        <color theme="1"/>
        <rFont val="Arial"/>
        <family val="2"/>
      </rPr>
      <t>)</t>
    </r>
  </si>
  <si>
    <t>A0708</t>
  </si>
  <si>
    <t>エア・ウォーター・ライフソリューション(株)(旧：エア・ウォーター北海道(株))</t>
  </si>
  <si>
    <t>A0709</t>
  </si>
  <si>
    <r>
      <rPr>
        <sz val="11"/>
        <color theme="1"/>
        <rFont val="ＭＳ ゴシック"/>
        <family val="3"/>
        <charset val="128"/>
      </rPr>
      <t>生活協同組合ひろしま</t>
    </r>
  </si>
  <si>
    <t>A0710</t>
  </si>
  <si>
    <r>
      <t>(</t>
    </r>
    <r>
      <rPr>
        <sz val="11"/>
        <color theme="1"/>
        <rFont val="ＭＳ ゴシック"/>
        <family val="3"/>
        <charset val="128"/>
      </rPr>
      <t>株</t>
    </r>
    <r>
      <rPr>
        <sz val="11"/>
        <color theme="1"/>
        <rFont val="Arial"/>
        <family val="2"/>
      </rPr>
      <t>)</t>
    </r>
    <r>
      <rPr>
        <sz val="11"/>
        <color theme="1"/>
        <rFont val="ＭＳ ゴシック"/>
        <family val="3"/>
        <charset val="128"/>
      </rPr>
      <t>京楽産業ホールディングス</t>
    </r>
  </si>
  <si>
    <t>A0711</t>
  </si>
  <si>
    <r>
      <t>(</t>
    </r>
    <r>
      <rPr>
        <sz val="11"/>
        <color theme="1"/>
        <rFont val="ＭＳ ゴシック"/>
        <family val="3"/>
        <charset val="128"/>
      </rPr>
      <t>株</t>
    </r>
    <r>
      <rPr>
        <sz val="11"/>
        <color theme="1"/>
        <rFont val="Arial"/>
        <family val="2"/>
      </rPr>
      <t>)</t>
    </r>
    <r>
      <rPr>
        <sz val="11"/>
        <color theme="1"/>
        <rFont val="ＭＳ ゴシック"/>
        <family val="3"/>
        <charset val="128"/>
      </rPr>
      <t>ＲｅｎｏＬａｂｏ</t>
    </r>
  </si>
  <si>
    <t>A0712</t>
  </si>
  <si>
    <r>
      <rPr>
        <sz val="11"/>
        <color theme="1"/>
        <rFont val="ＭＳ ゴシック"/>
        <family val="3"/>
        <charset val="128"/>
      </rPr>
      <t>アークエルテクノロジーズ</t>
    </r>
    <r>
      <rPr>
        <sz val="11"/>
        <color theme="1"/>
        <rFont val="Arial"/>
        <family val="2"/>
      </rPr>
      <t>(</t>
    </r>
    <r>
      <rPr>
        <sz val="11"/>
        <color theme="1"/>
        <rFont val="ＭＳ ゴシック"/>
        <family val="3"/>
        <charset val="128"/>
      </rPr>
      <t>株</t>
    </r>
    <r>
      <rPr>
        <sz val="11"/>
        <color theme="1"/>
        <rFont val="Arial"/>
        <family val="2"/>
      </rPr>
      <t>)</t>
    </r>
  </si>
  <si>
    <t>A0713</t>
  </si>
  <si>
    <r>
      <rPr>
        <sz val="11"/>
        <color theme="1"/>
        <rFont val="ＭＳ ゴシック"/>
        <family val="3"/>
        <charset val="128"/>
      </rPr>
      <t>弥富ガス協同組合</t>
    </r>
  </si>
  <si>
    <t>91.73</t>
  </si>
  <si>
    <t>A0714</t>
  </si>
  <si>
    <r>
      <rPr>
        <sz val="11"/>
        <color theme="1"/>
        <rFont val="ＭＳ ゴシック"/>
        <family val="3"/>
        <charset val="128"/>
      </rPr>
      <t>エルメック</t>
    </r>
    <r>
      <rPr>
        <sz val="11"/>
        <color theme="1"/>
        <rFont val="Arial"/>
        <family val="2"/>
      </rPr>
      <t>(</t>
    </r>
    <r>
      <rPr>
        <sz val="11"/>
        <color theme="1"/>
        <rFont val="ＭＳ ゴシック"/>
        <family val="3"/>
        <charset val="128"/>
      </rPr>
      <t>株</t>
    </r>
    <r>
      <rPr>
        <sz val="11"/>
        <color theme="1"/>
        <rFont val="Arial"/>
        <family val="2"/>
      </rPr>
      <t>)</t>
    </r>
  </si>
  <si>
    <t>A0715</t>
  </si>
  <si>
    <r>
      <t>(</t>
    </r>
    <r>
      <rPr>
        <sz val="11"/>
        <color theme="1"/>
        <rFont val="ＭＳ ゴシック"/>
        <family val="3"/>
        <charset val="128"/>
      </rPr>
      <t>株</t>
    </r>
    <r>
      <rPr>
        <sz val="11"/>
        <color theme="1"/>
        <rFont val="Arial"/>
        <family val="2"/>
      </rPr>
      <t>)</t>
    </r>
    <r>
      <rPr>
        <sz val="11"/>
        <color theme="1"/>
        <rFont val="ＭＳ ゴシック"/>
        <family val="3"/>
        <charset val="128"/>
      </rPr>
      <t>オズエナジー</t>
    </r>
  </si>
  <si>
    <t>A0716</t>
  </si>
  <si>
    <r>
      <rPr>
        <sz val="11"/>
        <color theme="1"/>
        <rFont val="ＭＳ ゴシック"/>
        <family val="3"/>
        <charset val="128"/>
      </rPr>
      <t>レモンガス</t>
    </r>
    <r>
      <rPr>
        <sz val="11"/>
        <color theme="1"/>
        <rFont val="Arial"/>
        <family val="2"/>
      </rPr>
      <t>(</t>
    </r>
    <r>
      <rPr>
        <sz val="11"/>
        <color theme="1"/>
        <rFont val="ＭＳ ゴシック"/>
        <family val="3"/>
        <charset val="128"/>
      </rPr>
      <t>株</t>
    </r>
    <r>
      <rPr>
        <sz val="11"/>
        <color theme="1"/>
        <rFont val="Arial"/>
        <family val="2"/>
      </rPr>
      <t>)</t>
    </r>
  </si>
  <si>
    <t>A0718</t>
  </si>
  <si>
    <r>
      <t>(</t>
    </r>
    <r>
      <rPr>
        <sz val="11"/>
        <color theme="1"/>
        <rFont val="ＭＳ ゴシック"/>
        <family val="3"/>
        <charset val="128"/>
      </rPr>
      <t>株</t>
    </r>
    <r>
      <rPr>
        <sz val="11"/>
        <color theme="1"/>
        <rFont val="Arial"/>
        <family val="2"/>
      </rPr>
      <t>)</t>
    </r>
    <r>
      <rPr>
        <sz val="11"/>
        <color theme="1"/>
        <rFont val="ＭＳ ゴシック"/>
        <family val="3"/>
        <charset val="128"/>
      </rPr>
      <t>日本海水</t>
    </r>
  </si>
  <si>
    <t>A0720</t>
  </si>
  <si>
    <r>
      <t>(</t>
    </r>
    <r>
      <rPr>
        <sz val="11"/>
        <color theme="1"/>
        <rFont val="ＭＳ ゴシック"/>
        <family val="3"/>
        <charset val="128"/>
      </rPr>
      <t>株</t>
    </r>
    <r>
      <rPr>
        <sz val="11"/>
        <color theme="1"/>
        <rFont val="Arial"/>
        <family val="2"/>
      </rPr>
      <t>)</t>
    </r>
    <r>
      <rPr>
        <sz val="11"/>
        <color theme="1"/>
        <rFont val="ＭＳ ゴシック"/>
        <family val="3"/>
        <charset val="128"/>
      </rPr>
      <t>ａｆｔｅｒＦＩＴ</t>
    </r>
  </si>
  <si>
    <t>A0721</t>
  </si>
  <si>
    <r>
      <rPr>
        <sz val="11"/>
        <color theme="1"/>
        <rFont val="ＭＳ ゴシック"/>
        <family val="3"/>
        <charset val="128"/>
      </rPr>
      <t>中小企業支援</t>
    </r>
    <r>
      <rPr>
        <sz val="11"/>
        <color theme="1"/>
        <rFont val="Arial"/>
        <family val="2"/>
      </rPr>
      <t>(</t>
    </r>
    <r>
      <rPr>
        <sz val="11"/>
        <color theme="1"/>
        <rFont val="ＭＳ ゴシック"/>
        <family val="3"/>
        <charset val="128"/>
      </rPr>
      <t>株</t>
    </r>
    <r>
      <rPr>
        <sz val="11"/>
        <color theme="1"/>
        <rFont val="Arial"/>
        <family val="2"/>
      </rPr>
      <t>)</t>
    </r>
  </si>
  <si>
    <t>A0722</t>
  </si>
  <si>
    <r>
      <rPr>
        <sz val="11"/>
        <color theme="1"/>
        <rFont val="ＭＳ ゴシック"/>
        <family val="3"/>
        <charset val="128"/>
      </rPr>
      <t>サントラベラーズサービス有限会社</t>
    </r>
  </si>
  <si>
    <t>A0725</t>
  </si>
  <si>
    <r>
      <rPr>
        <sz val="11"/>
        <color theme="1"/>
        <rFont val="ＭＳ ゴシック"/>
        <family val="3"/>
        <charset val="128"/>
      </rPr>
      <t>合同会社Ｐｅａｋ８</t>
    </r>
  </si>
  <si>
    <t>A0726</t>
  </si>
  <si>
    <r>
      <rPr>
        <sz val="11"/>
        <color theme="1"/>
        <rFont val="ＭＳ ゴシック"/>
        <family val="3"/>
        <charset val="128"/>
      </rPr>
      <t>八千代エンジニヤリング</t>
    </r>
    <r>
      <rPr>
        <sz val="11"/>
        <color theme="1"/>
        <rFont val="Arial"/>
        <family val="2"/>
      </rPr>
      <t>(</t>
    </r>
    <r>
      <rPr>
        <sz val="11"/>
        <color theme="1"/>
        <rFont val="ＭＳ ゴシック"/>
        <family val="3"/>
        <charset val="128"/>
      </rPr>
      <t>株</t>
    </r>
    <r>
      <rPr>
        <sz val="11"/>
        <color theme="1"/>
        <rFont val="Arial"/>
        <family val="2"/>
      </rPr>
      <t>)</t>
    </r>
  </si>
  <si>
    <t>A0729</t>
  </si>
  <si>
    <r>
      <rPr>
        <sz val="11"/>
        <color theme="1"/>
        <rFont val="ＭＳ ゴシック"/>
        <family val="3"/>
        <charset val="128"/>
      </rPr>
      <t>神楽電力</t>
    </r>
    <r>
      <rPr>
        <sz val="11"/>
        <color theme="1"/>
        <rFont val="Arial"/>
        <family val="2"/>
      </rPr>
      <t>(</t>
    </r>
    <r>
      <rPr>
        <sz val="11"/>
        <color theme="1"/>
        <rFont val="ＭＳ ゴシック"/>
        <family val="3"/>
        <charset val="128"/>
      </rPr>
      <t>株</t>
    </r>
    <r>
      <rPr>
        <sz val="11"/>
        <color theme="1"/>
        <rFont val="Arial"/>
        <family val="2"/>
      </rPr>
      <t>)</t>
    </r>
  </si>
  <si>
    <t>74.35</t>
  </si>
  <si>
    <t>A0730</t>
  </si>
  <si>
    <r>
      <rPr>
        <sz val="11"/>
        <color theme="1"/>
        <rFont val="ＭＳ ゴシック"/>
        <family val="3"/>
        <charset val="128"/>
      </rPr>
      <t>ゆきぐに新電力</t>
    </r>
    <r>
      <rPr>
        <sz val="11"/>
        <color theme="1"/>
        <rFont val="Arial"/>
        <family val="2"/>
      </rPr>
      <t>(</t>
    </r>
    <r>
      <rPr>
        <sz val="11"/>
        <color theme="1"/>
        <rFont val="ＭＳ ゴシック"/>
        <family val="3"/>
        <charset val="128"/>
      </rPr>
      <t>株</t>
    </r>
    <r>
      <rPr>
        <sz val="11"/>
        <color theme="1"/>
        <rFont val="Arial"/>
        <family val="2"/>
      </rPr>
      <t>)</t>
    </r>
  </si>
  <si>
    <t>A0732</t>
  </si>
  <si>
    <r>
      <t>(</t>
    </r>
    <r>
      <rPr>
        <sz val="11"/>
        <color theme="1"/>
        <rFont val="ＭＳ ゴシック"/>
        <family val="3"/>
        <charset val="128"/>
      </rPr>
      <t>株</t>
    </r>
    <r>
      <rPr>
        <sz val="11"/>
        <color theme="1"/>
        <rFont val="Arial"/>
        <family val="2"/>
      </rPr>
      <t>)</t>
    </r>
    <r>
      <rPr>
        <sz val="11"/>
        <color theme="1"/>
        <rFont val="ＭＳ ゴシック"/>
        <family val="3"/>
        <charset val="128"/>
      </rPr>
      <t>ながさきサステナエナジー</t>
    </r>
  </si>
  <si>
    <t>A0734</t>
  </si>
  <si>
    <r>
      <t>(</t>
    </r>
    <r>
      <rPr>
        <sz val="11"/>
        <color theme="1"/>
        <rFont val="ＭＳ ゴシック"/>
        <family val="3"/>
        <charset val="128"/>
      </rPr>
      <t>株</t>
    </r>
    <r>
      <rPr>
        <sz val="11"/>
        <color theme="1"/>
        <rFont val="Arial"/>
        <family val="2"/>
      </rPr>
      <t>)</t>
    </r>
    <r>
      <rPr>
        <sz val="11"/>
        <color theme="1"/>
        <rFont val="ＭＳ ゴシック"/>
        <family val="3"/>
        <charset val="128"/>
      </rPr>
      <t>Ｉ＆Ｉ</t>
    </r>
  </si>
  <si>
    <t>A0738</t>
  </si>
  <si>
    <r>
      <t>(</t>
    </r>
    <r>
      <rPr>
        <sz val="11"/>
        <color theme="1"/>
        <rFont val="ＭＳ ゴシック"/>
        <family val="3"/>
        <charset val="128"/>
      </rPr>
      <t>株</t>
    </r>
    <r>
      <rPr>
        <sz val="11"/>
        <color theme="1"/>
        <rFont val="Arial"/>
        <family val="2"/>
      </rPr>
      <t>)</t>
    </r>
    <r>
      <rPr>
        <sz val="11"/>
        <color theme="1"/>
        <rFont val="ＭＳ ゴシック"/>
        <family val="3"/>
        <charset val="128"/>
      </rPr>
      <t>グルーヴエナジー</t>
    </r>
  </si>
  <si>
    <t>A0739</t>
  </si>
  <si>
    <r>
      <rPr>
        <sz val="11"/>
        <color theme="1"/>
        <rFont val="ＭＳ ゴシック"/>
        <family val="3"/>
        <charset val="128"/>
      </rPr>
      <t>高知ニューエナジー</t>
    </r>
    <r>
      <rPr>
        <sz val="11"/>
        <color theme="1"/>
        <rFont val="Arial"/>
        <family val="2"/>
      </rPr>
      <t>(</t>
    </r>
    <r>
      <rPr>
        <sz val="11"/>
        <color theme="1"/>
        <rFont val="ＭＳ ゴシック"/>
        <family val="3"/>
        <charset val="128"/>
      </rPr>
      <t>株</t>
    </r>
    <r>
      <rPr>
        <sz val="11"/>
        <color theme="1"/>
        <rFont val="Arial"/>
        <family val="2"/>
      </rPr>
      <t>)</t>
    </r>
  </si>
  <si>
    <t>A0740</t>
  </si>
  <si>
    <r>
      <rPr>
        <sz val="11"/>
        <color theme="1"/>
        <rFont val="ＭＳ ゴシック"/>
        <family val="3"/>
        <charset val="128"/>
      </rPr>
      <t>もみじ電力</t>
    </r>
    <r>
      <rPr>
        <sz val="11"/>
        <color theme="1"/>
        <rFont val="Arial"/>
        <family val="2"/>
      </rPr>
      <t>(</t>
    </r>
    <r>
      <rPr>
        <sz val="11"/>
        <color theme="1"/>
        <rFont val="ＭＳ ゴシック"/>
        <family val="3"/>
        <charset val="128"/>
      </rPr>
      <t>株</t>
    </r>
    <r>
      <rPr>
        <sz val="11"/>
        <color theme="1"/>
        <rFont val="Arial"/>
        <family val="2"/>
      </rPr>
      <t>)</t>
    </r>
  </si>
  <si>
    <t>A0742</t>
  </si>
  <si>
    <r>
      <t>(</t>
    </r>
    <r>
      <rPr>
        <sz val="11"/>
        <color theme="1"/>
        <rFont val="ＭＳ ゴシック"/>
        <family val="3"/>
        <charset val="128"/>
      </rPr>
      <t>株</t>
    </r>
    <r>
      <rPr>
        <sz val="11"/>
        <color theme="1"/>
        <rFont val="Arial"/>
        <family val="2"/>
      </rPr>
      <t>)</t>
    </r>
    <r>
      <rPr>
        <sz val="11"/>
        <color theme="1"/>
        <rFont val="ＭＳ ゴシック"/>
        <family val="3"/>
        <charset val="128"/>
      </rPr>
      <t>縁人</t>
    </r>
  </si>
  <si>
    <t>A0743</t>
  </si>
  <si>
    <r>
      <rPr>
        <sz val="11"/>
        <color theme="1"/>
        <rFont val="ＭＳ ゴシック"/>
        <family val="3"/>
        <charset val="128"/>
      </rPr>
      <t>Ｔ＆Ｔエナジー</t>
    </r>
    <r>
      <rPr>
        <sz val="11"/>
        <color theme="1"/>
        <rFont val="Arial"/>
        <family val="2"/>
      </rPr>
      <t>(</t>
    </r>
    <r>
      <rPr>
        <sz val="11"/>
        <color theme="1"/>
        <rFont val="ＭＳ ゴシック"/>
        <family val="3"/>
        <charset val="128"/>
      </rPr>
      <t>株</t>
    </r>
    <r>
      <rPr>
        <sz val="11"/>
        <color theme="1"/>
        <rFont val="Arial"/>
        <family val="2"/>
      </rPr>
      <t>)</t>
    </r>
  </si>
  <si>
    <t>A0744</t>
  </si>
  <si>
    <r>
      <t>(</t>
    </r>
    <r>
      <rPr>
        <sz val="11"/>
        <color theme="1"/>
        <rFont val="ＭＳ ゴシック"/>
        <family val="3"/>
        <charset val="128"/>
      </rPr>
      <t>株</t>
    </r>
    <r>
      <rPr>
        <sz val="11"/>
        <color theme="1"/>
        <rFont val="Arial"/>
        <family val="2"/>
      </rPr>
      <t>)</t>
    </r>
    <r>
      <rPr>
        <sz val="11"/>
        <color theme="1"/>
        <rFont val="ＭＳ ゴシック"/>
        <family val="3"/>
        <charset val="128"/>
      </rPr>
      <t>ルーク</t>
    </r>
  </si>
  <si>
    <t>A0745</t>
  </si>
  <si>
    <r>
      <t>(</t>
    </r>
    <r>
      <rPr>
        <sz val="11"/>
        <color theme="1"/>
        <rFont val="ＭＳ ゴシック"/>
        <family val="3"/>
        <charset val="128"/>
      </rPr>
      <t>株</t>
    </r>
    <r>
      <rPr>
        <sz val="11"/>
        <color theme="1"/>
        <rFont val="Arial"/>
        <family val="2"/>
      </rPr>
      <t>)</t>
    </r>
    <r>
      <rPr>
        <sz val="11"/>
        <color theme="1"/>
        <rFont val="ＭＳ ゴシック"/>
        <family val="3"/>
        <charset val="128"/>
      </rPr>
      <t>ふくしま未来パワー</t>
    </r>
  </si>
  <si>
    <t>A0746</t>
  </si>
  <si>
    <r>
      <rPr>
        <sz val="11"/>
        <color theme="1"/>
        <rFont val="ＭＳ ゴシック"/>
        <family val="3"/>
        <charset val="128"/>
      </rPr>
      <t>かけがわ報徳パワー</t>
    </r>
    <r>
      <rPr>
        <sz val="11"/>
        <color theme="1"/>
        <rFont val="Arial"/>
        <family val="2"/>
      </rPr>
      <t>(</t>
    </r>
    <r>
      <rPr>
        <sz val="11"/>
        <color theme="1"/>
        <rFont val="ＭＳ ゴシック"/>
        <family val="3"/>
        <charset val="128"/>
      </rPr>
      <t>株</t>
    </r>
    <r>
      <rPr>
        <sz val="11"/>
        <color theme="1"/>
        <rFont val="Arial"/>
        <family val="2"/>
      </rPr>
      <t>)</t>
    </r>
  </si>
  <si>
    <t>A0747</t>
  </si>
  <si>
    <r>
      <rPr>
        <sz val="11"/>
        <color theme="1"/>
        <rFont val="ＭＳ ゴシック"/>
        <family val="3"/>
        <charset val="128"/>
      </rPr>
      <t>ＳｕｓｔａｉｎａｂｌｅＥｎｅｒｇｙ</t>
    </r>
    <r>
      <rPr>
        <sz val="11"/>
        <color theme="1"/>
        <rFont val="Arial"/>
        <family val="2"/>
      </rPr>
      <t>(</t>
    </r>
    <r>
      <rPr>
        <sz val="11"/>
        <color theme="1"/>
        <rFont val="ＭＳ ゴシック"/>
        <family val="3"/>
        <charset val="128"/>
      </rPr>
      <t>株</t>
    </r>
    <r>
      <rPr>
        <sz val="11"/>
        <color theme="1"/>
        <rFont val="Arial"/>
        <family val="2"/>
      </rPr>
      <t>)</t>
    </r>
  </si>
  <si>
    <t>A0748</t>
  </si>
  <si>
    <r>
      <rPr>
        <sz val="11"/>
        <color theme="1"/>
        <rFont val="ＭＳ ゴシック"/>
        <family val="3"/>
        <charset val="128"/>
      </rPr>
      <t>穂の国とよはし電力</t>
    </r>
    <r>
      <rPr>
        <sz val="11"/>
        <color theme="1"/>
        <rFont val="Arial"/>
        <family val="2"/>
      </rPr>
      <t>(</t>
    </r>
    <r>
      <rPr>
        <sz val="11"/>
        <color theme="1"/>
        <rFont val="ＭＳ ゴシック"/>
        <family val="3"/>
        <charset val="128"/>
      </rPr>
      <t>株</t>
    </r>
    <r>
      <rPr>
        <sz val="11"/>
        <color theme="1"/>
        <rFont val="Arial"/>
        <family val="2"/>
      </rPr>
      <t>)</t>
    </r>
  </si>
  <si>
    <t>A0752</t>
  </si>
  <si>
    <r>
      <rPr>
        <sz val="11"/>
        <color theme="1"/>
        <rFont val="ＭＳ ゴシック"/>
        <family val="3"/>
        <charset val="128"/>
      </rPr>
      <t>イワタニセントラル北海道</t>
    </r>
    <r>
      <rPr>
        <sz val="11"/>
        <color theme="1"/>
        <rFont val="Arial"/>
        <family val="2"/>
      </rPr>
      <t>(</t>
    </r>
    <r>
      <rPr>
        <sz val="11"/>
        <color theme="1"/>
        <rFont val="ＭＳ ゴシック"/>
        <family val="3"/>
        <charset val="128"/>
      </rPr>
      <t>株</t>
    </r>
    <r>
      <rPr>
        <sz val="11"/>
        <color theme="1"/>
        <rFont val="Arial"/>
        <family val="2"/>
      </rPr>
      <t>)</t>
    </r>
  </si>
  <si>
    <t>A0753</t>
  </si>
  <si>
    <r>
      <rPr>
        <sz val="11"/>
        <color theme="1"/>
        <rFont val="ＭＳ ゴシック"/>
        <family val="3"/>
        <charset val="128"/>
      </rPr>
      <t>ホームタウンエナジー</t>
    </r>
    <r>
      <rPr>
        <sz val="11"/>
        <color theme="1"/>
        <rFont val="Arial"/>
        <family val="2"/>
      </rPr>
      <t>(</t>
    </r>
    <r>
      <rPr>
        <sz val="11"/>
        <color theme="1"/>
        <rFont val="ＭＳ ゴシック"/>
        <family val="3"/>
        <charset val="128"/>
      </rPr>
      <t>株</t>
    </r>
    <r>
      <rPr>
        <sz val="11"/>
        <color theme="1"/>
        <rFont val="Arial"/>
        <family val="2"/>
      </rPr>
      <t>)</t>
    </r>
  </si>
  <si>
    <t>A0754</t>
  </si>
  <si>
    <r>
      <t>(</t>
    </r>
    <r>
      <rPr>
        <sz val="11"/>
        <color theme="1"/>
        <rFont val="ＭＳ ゴシック"/>
        <family val="3"/>
        <charset val="128"/>
      </rPr>
      <t>株</t>
    </r>
    <r>
      <rPr>
        <sz val="11"/>
        <color theme="1"/>
        <rFont val="Arial"/>
        <family val="2"/>
      </rPr>
      <t>)</t>
    </r>
    <r>
      <rPr>
        <sz val="11"/>
        <color theme="1"/>
        <rFont val="ＭＳ ゴシック"/>
        <family val="3"/>
        <charset val="128"/>
      </rPr>
      <t>彩の国でんき</t>
    </r>
  </si>
  <si>
    <t>A0756</t>
  </si>
  <si>
    <r>
      <t>(</t>
    </r>
    <r>
      <rPr>
        <sz val="11"/>
        <color theme="1"/>
        <rFont val="ＭＳ ゴシック"/>
        <family val="3"/>
        <charset val="128"/>
      </rPr>
      <t>株</t>
    </r>
    <r>
      <rPr>
        <sz val="11"/>
        <color theme="1"/>
        <rFont val="Arial"/>
        <family val="2"/>
      </rPr>
      <t>)</t>
    </r>
    <r>
      <rPr>
        <sz val="11"/>
        <color theme="1"/>
        <rFont val="ＭＳ ゴシック"/>
        <family val="3"/>
        <charset val="128"/>
      </rPr>
      <t>ホープエナジー</t>
    </r>
  </si>
  <si>
    <t>A0759</t>
  </si>
  <si>
    <r>
      <t>(</t>
    </r>
    <r>
      <rPr>
        <sz val="11"/>
        <color theme="1"/>
        <rFont val="ＭＳ ゴシック"/>
        <family val="3"/>
        <charset val="128"/>
      </rPr>
      <t>株</t>
    </r>
    <r>
      <rPr>
        <sz val="11"/>
        <color theme="1"/>
        <rFont val="Arial"/>
        <family val="2"/>
      </rPr>
      <t>)</t>
    </r>
    <r>
      <rPr>
        <sz val="11"/>
        <color theme="1"/>
        <rFont val="ＭＳ ゴシック"/>
        <family val="3"/>
        <charset val="128"/>
      </rPr>
      <t>クリーンベンチャー２１</t>
    </r>
  </si>
  <si>
    <t>A0760</t>
  </si>
  <si>
    <r>
      <rPr>
        <sz val="11"/>
        <color theme="1"/>
        <rFont val="ＭＳ ゴシック"/>
        <family val="3"/>
        <charset val="128"/>
      </rPr>
      <t>三河商事</t>
    </r>
    <r>
      <rPr>
        <sz val="11"/>
        <color theme="1"/>
        <rFont val="Arial"/>
        <family val="2"/>
      </rPr>
      <t>(</t>
    </r>
    <r>
      <rPr>
        <sz val="11"/>
        <color theme="1"/>
        <rFont val="ＭＳ ゴシック"/>
        <family val="3"/>
        <charset val="128"/>
      </rPr>
      <t>株</t>
    </r>
    <r>
      <rPr>
        <sz val="11"/>
        <color theme="1"/>
        <rFont val="Arial"/>
        <family val="2"/>
      </rPr>
      <t>)</t>
    </r>
  </si>
  <si>
    <t>A0761</t>
  </si>
  <si>
    <r>
      <t>(</t>
    </r>
    <r>
      <rPr>
        <sz val="11"/>
        <color theme="1"/>
        <rFont val="ＭＳ ゴシック"/>
        <family val="3"/>
        <charset val="128"/>
      </rPr>
      <t>株</t>
    </r>
    <r>
      <rPr>
        <sz val="11"/>
        <color theme="1"/>
        <rFont val="Arial"/>
        <family val="2"/>
      </rPr>
      <t>)</t>
    </r>
    <r>
      <rPr>
        <sz val="11"/>
        <color theme="1"/>
        <rFont val="ＭＳ ゴシック"/>
        <family val="3"/>
        <charset val="128"/>
      </rPr>
      <t>みとや</t>
    </r>
  </si>
  <si>
    <t>A0762</t>
  </si>
  <si>
    <r>
      <rPr>
        <sz val="11"/>
        <color theme="1"/>
        <rFont val="ＭＳ ゴシック"/>
        <family val="3"/>
        <charset val="128"/>
      </rPr>
      <t>三州電力</t>
    </r>
    <r>
      <rPr>
        <sz val="11"/>
        <color theme="1"/>
        <rFont val="Arial"/>
        <family val="2"/>
      </rPr>
      <t>(</t>
    </r>
    <r>
      <rPr>
        <sz val="11"/>
        <color theme="1"/>
        <rFont val="ＭＳ ゴシック"/>
        <family val="3"/>
        <charset val="128"/>
      </rPr>
      <t>株</t>
    </r>
    <r>
      <rPr>
        <sz val="11"/>
        <color theme="1"/>
        <rFont val="Arial"/>
        <family val="2"/>
      </rPr>
      <t>)</t>
    </r>
  </si>
  <si>
    <t>A0763</t>
  </si>
  <si>
    <r>
      <rPr>
        <sz val="11"/>
        <color theme="1"/>
        <rFont val="ＭＳ ゴシック"/>
        <family val="3"/>
        <charset val="128"/>
      </rPr>
      <t>フラットエナジー</t>
    </r>
    <r>
      <rPr>
        <sz val="11"/>
        <color theme="1"/>
        <rFont val="Arial"/>
        <family val="2"/>
      </rPr>
      <t>(</t>
    </r>
    <r>
      <rPr>
        <sz val="11"/>
        <color theme="1"/>
        <rFont val="ＭＳ ゴシック"/>
        <family val="3"/>
        <charset val="128"/>
      </rPr>
      <t>株</t>
    </r>
    <r>
      <rPr>
        <sz val="11"/>
        <color theme="1"/>
        <rFont val="Arial"/>
        <family val="2"/>
      </rPr>
      <t>)</t>
    </r>
  </si>
  <si>
    <t>A0764</t>
  </si>
  <si>
    <r>
      <rPr>
        <sz val="11"/>
        <color theme="1"/>
        <rFont val="ＭＳ ゴシック"/>
        <family val="3"/>
        <charset val="128"/>
      </rPr>
      <t>沖縄新エネ開発</t>
    </r>
    <r>
      <rPr>
        <sz val="11"/>
        <color theme="1"/>
        <rFont val="Arial"/>
        <family val="2"/>
      </rPr>
      <t>(</t>
    </r>
    <r>
      <rPr>
        <sz val="11"/>
        <color theme="1"/>
        <rFont val="ＭＳ ゴシック"/>
        <family val="3"/>
        <charset val="128"/>
      </rPr>
      <t>株</t>
    </r>
    <r>
      <rPr>
        <sz val="11"/>
        <color theme="1"/>
        <rFont val="Arial"/>
        <family val="2"/>
      </rPr>
      <t>)</t>
    </r>
  </si>
  <si>
    <t>A0766</t>
  </si>
  <si>
    <r>
      <rPr>
        <sz val="11"/>
        <color theme="1"/>
        <rFont val="ＭＳ ゴシック"/>
        <family val="3"/>
        <charset val="128"/>
      </rPr>
      <t>つづくみらいエナジー</t>
    </r>
    <r>
      <rPr>
        <sz val="11"/>
        <color theme="1"/>
        <rFont val="Arial"/>
        <family val="2"/>
      </rPr>
      <t>(</t>
    </r>
    <r>
      <rPr>
        <sz val="11"/>
        <color theme="1"/>
        <rFont val="ＭＳ ゴシック"/>
        <family val="3"/>
        <charset val="128"/>
      </rPr>
      <t>株</t>
    </r>
    <r>
      <rPr>
        <sz val="11"/>
        <color theme="1"/>
        <rFont val="Arial"/>
        <family val="2"/>
      </rPr>
      <t>)</t>
    </r>
  </si>
  <si>
    <t>A0769</t>
  </si>
  <si>
    <r>
      <t>(</t>
    </r>
    <r>
      <rPr>
        <sz val="11"/>
        <color theme="1"/>
        <rFont val="ＭＳ ゴシック"/>
        <family val="3"/>
        <charset val="128"/>
      </rPr>
      <t>株</t>
    </r>
    <r>
      <rPr>
        <sz val="11"/>
        <color theme="1"/>
        <rFont val="Arial"/>
        <family val="2"/>
      </rPr>
      <t>)</t>
    </r>
    <r>
      <rPr>
        <sz val="11"/>
        <color theme="1"/>
        <rFont val="ＭＳ ゴシック"/>
        <family val="3"/>
        <charset val="128"/>
      </rPr>
      <t>中庄商店</t>
    </r>
  </si>
  <si>
    <t>A0770</t>
  </si>
  <si>
    <r>
      <t>(</t>
    </r>
    <r>
      <rPr>
        <sz val="11"/>
        <color theme="1"/>
        <rFont val="ＭＳ ゴシック"/>
        <family val="3"/>
        <charset val="128"/>
      </rPr>
      <t>株</t>
    </r>
    <r>
      <rPr>
        <sz val="11"/>
        <color theme="1"/>
        <rFont val="Arial"/>
        <family val="2"/>
      </rPr>
      <t>)</t>
    </r>
    <r>
      <rPr>
        <sz val="11"/>
        <color theme="1"/>
        <rFont val="ＭＳ ゴシック"/>
        <family val="3"/>
        <charset val="128"/>
      </rPr>
      <t>ほくだん</t>
    </r>
  </si>
  <si>
    <t>A0774</t>
  </si>
  <si>
    <r>
      <t>(</t>
    </r>
    <r>
      <rPr>
        <sz val="11"/>
        <color theme="1"/>
        <rFont val="ＭＳ ゴシック"/>
        <family val="3"/>
        <charset val="128"/>
      </rPr>
      <t>株</t>
    </r>
    <r>
      <rPr>
        <sz val="11"/>
        <color theme="1"/>
        <rFont val="Arial"/>
        <family val="2"/>
      </rPr>
      <t>)</t>
    </r>
    <r>
      <rPr>
        <sz val="11"/>
        <color theme="1"/>
        <rFont val="ＭＳ ゴシック"/>
        <family val="3"/>
        <charset val="128"/>
      </rPr>
      <t>コノミヤホールディングス</t>
    </r>
  </si>
  <si>
    <t>A0776</t>
  </si>
  <si>
    <r>
      <rPr>
        <sz val="11"/>
        <color theme="1"/>
        <rFont val="ＭＳ ゴシック"/>
        <family val="3"/>
        <charset val="128"/>
      </rPr>
      <t>自由でんき</t>
    </r>
    <r>
      <rPr>
        <sz val="11"/>
        <color theme="1"/>
        <rFont val="Arial"/>
        <family val="2"/>
      </rPr>
      <t>(</t>
    </r>
    <r>
      <rPr>
        <sz val="11"/>
        <color theme="1"/>
        <rFont val="ＭＳ ゴシック"/>
        <family val="3"/>
        <charset val="128"/>
      </rPr>
      <t>株</t>
    </r>
    <r>
      <rPr>
        <sz val="11"/>
        <color theme="1"/>
        <rFont val="Arial"/>
        <family val="2"/>
      </rPr>
      <t>)</t>
    </r>
  </si>
  <si>
    <t>A0780</t>
  </si>
  <si>
    <r>
      <t>(</t>
    </r>
    <r>
      <rPr>
        <sz val="11"/>
        <color theme="1"/>
        <rFont val="ＭＳ ゴシック"/>
        <family val="3"/>
        <charset val="128"/>
      </rPr>
      <t>株</t>
    </r>
    <r>
      <rPr>
        <sz val="11"/>
        <color theme="1"/>
        <rFont val="Arial"/>
        <family val="2"/>
      </rPr>
      <t>)</t>
    </r>
    <r>
      <rPr>
        <sz val="11"/>
        <color theme="1"/>
        <rFont val="ＭＳ ゴシック"/>
        <family val="3"/>
        <charset val="128"/>
      </rPr>
      <t>ビジョン</t>
    </r>
  </si>
  <si>
    <t>A0781</t>
  </si>
  <si>
    <r>
      <t>(</t>
    </r>
    <r>
      <rPr>
        <sz val="11"/>
        <color theme="1"/>
        <rFont val="ＭＳ ゴシック"/>
        <family val="3"/>
        <charset val="128"/>
      </rPr>
      <t>株</t>
    </r>
    <r>
      <rPr>
        <sz val="11"/>
        <color theme="1"/>
        <rFont val="Arial"/>
        <family val="2"/>
      </rPr>
      <t>)</t>
    </r>
    <r>
      <rPr>
        <sz val="11"/>
        <color theme="1"/>
        <rFont val="ＭＳ ゴシック"/>
        <family val="3"/>
        <charset val="128"/>
      </rPr>
      <t>丸の内電力</t>
    </r>
  </si>
  <si>
    <t>A0782</t>
  </si>
  <si>
    <r>
      <rPr>
        <sz val="11"/>
        <color theme="1"/>
        <rFont val="ＭＳ ゴシック"/>
        <family val="3"/>
        <charset val="128"/>
      </rPr>
      <t>西川建材工業</t>
    </r>
    <r>
      <rPr>
        <sz val="11"/>
        <color theme="1"/>
        <rFont val="Arial"/>
        <family val="2"/>
      </rPr>
      <t>(</t>
    </r>
    <r>
      <rPr>
        <sz val="11"/>
        <color theme="1"/>
        <rFont val="ＭＳ ゴシック"/>
        <family val="3"/>
        <charset val="128"/>
      </rPr>
      <t>株</t>
    </r>
    <r>
      <rPr>
        <sz val="11"/>
        <color theme="1"/>
        <rFont val="Arial"/>
        <family val="2"/>
      </rPr>
      <t>)</t>
    </r>
  </si>
  <si>
    <t>A0783</t>
  </si>
  <si>
    <r>
      <t>(</t>
    </r>
    <r>
      <rPr>
        <sz val="11"/>
        <color theme="1"/>
        <rFont val="ＭＳ ゴシック"/>
        <family val="3"/>
        <charset val="128"/>
      </rPr>
      <t>株</t>
    </r>
    <r>
      <rPr>
        <sz val="11"/>
        <color theme="1"/>
        <rFont val="Arial"/>
        <family val="2"/>
      </rPr>
      <t>)</t>
    </r>
    <r>
      <rPr>
        <sz val="11"/>
        <color theme="1"/>
        <rFont val="ＭＳ ゴシック"/>
        <family val="3"/>
        <charset val="128"/>
      </rPr>
      <t>中京電力</t>
    </r>
  </si>
  <si>
    <t>A0785</t>
  </si>
  <si>
    <r>
      <t>(</t>
    </r>
    <r>
      <rPr>
        <sz val="11"/>
        <color theme="1"/>
        <rFont val="ＭＳ ゴシック"/>
        <family val="3"/>
        <charset val="128"/>
      </rPr>
      <t>株</t>
    </r>
    <r>
      <rPr>
        <sz val="11"/>
        <color theme="1"/>
        <rFont val="Arial"/>
        <family val="2"/>
      </rPr>
      <t>)</t>
    </r>
    <r>
      <rPr>
        <sz val="11"/>
        <color theme="1"/>
        <rFont val="ＭＳ ゴシック"/>
        <family val="3"/>
        <charset val="128"/>
      </rPr>
      <t>クオリティプラス</t>
    </r>
  </si>
  <si>
    <t>A0786</t>
  </si>
  <si>
    <r>
      <rPr>
        <sz val="11"/>
        <color theme="1"/>
        <rFont val="ＭＳ ゴシック"/>
        <family val="3"/>
        <charset val="128"/>
      </rPr>
      <t>Ｙ．Ｗ．Ｃ</t>
    </r>
    <r>
      <rPr>
        <sz val="11"/>
        <color theme="1"/>
        <rFont val="Arial"/>
        <family val="2"/>
      </rPr>
      <t>(</t>
    </r>
    <r>
      <rPr>
        <sz val="11"/>
        <color theme="1"/>
        <rFont val="ＭＳ ゴシック"/>
        <family val="3"/>
        <charset val="128"/>
      </rPr>
      <t>株</t>
    </r>
    <r>
      <rPr>
        <sz val="11"/>
        <color theme="1"/>
        <rFont val="Arial"/>
        <family val="2"/>
      </rPr>
      <t>)</t>
    </r>
  </si>
  <si>
    <t>A0793</t>
  </si>
  <si>
    <r>
      <rPr>
        <sz val="11"/>
        <color theme="1"/>
        <rFont val="ＭＳ ゴシック"/>
        <family val="3"/>
        <charset val="128"/>
      </rPr>
      <t>ＴＧオクトパスエナジー</t>
    </r>
    <r>
      <rPr>
        <sz val="11"/>
        <color theme="1"/>
        <rFont val="Arial"/>
        <family val="2"/>
      </rPr>
      <t>(</t>
    </r>
    <r>
      <rPr>
        <sz val="11"/>
        <color theme="1"/>
        <rFont val="ＭＳ ゴシック"/>
        <family val="3"/>
        <charset val="128"/>
      </rPr>
      <t>株</t>
    </r>
    <r>
      <rPr>
        <sz val="11"/>
        <color theme="1"/>
        <rFont val="Arial"/>
        <family val="2"/>
      </rPr>
      <t>)</t>
    </r>
    <phoneticPr fontId="24"/>
  </si>
  <si>
    <t>A0796</t>
  </si>
  <si>
    <r>
      <rPr>
        <sz val="11"/>
        <color theme="1"/>
        <rFont val="ＭＳ ゴシック"/>
        <family val="3"/>
        <charset val="128"/>
      </rPr>
      <t>東北電力フロンティア</t>
    </r>
    <r>
      <rPr>
        <sz val="11"/>
        <color theme="1"/>
        <rFont val="Arial"/>
        <family val="2"/>
      </rPr>
      <t>(</t>
    </r>
    <r>
      <rPr>
        <sz val="11"/>
        <color theme="1"/>
        <rFont val="ＭＳ ゴシック"/>
        <family val="3"/>
        <charset val="128"/>
      </rPr>
      <t>株</t>
    </r>
    <r>
      <rPr>
        <sz val="11"/>
        <color theme="1"/>
        <rFont val="Arial"/>
        <family val="2"/>
      </rPr>
      <t>)</t>
    </r>
  </si>
  <si>
    <t>A0798</t>
  </si>
  <si>
    <r>
      <t>(</t>
    </r>
    <r>
      <rPr>
        <sz val="11"/>
        <color theme="1"/>
        <rFont val="ＭＳ ゴシック"/>
        <family val="3"/>
        <charset val="128"/>
      </rPr>
      <t>株</t>
    </r>
    <r>
      <rPr>
        <sz val="11"/>
        <color theme="1"/>
        <rFont val="Arial"/>
        <family val="2"/>
      </rPr>
      <t>)</t>
    </r>
    <r>
      <rPr>
        <sz val="11"/>
        <color theme="1"/>
        <rFont val="ＭＳ ゴシック"/>
        <family val="3"/>
        <charset val="128"/>
      </rPr>
      <t>ファラデー</t>
    </r>
  </si>
  <si>
    <t>A0803</t>
  </si>
  <si>
    <r>
      <rPr>
        <sz val="11"/>
        <color theme="1"/>
        <rFont val="ＭＳ ゴシック"/>
        <family val="3"/>
        <charset val="128"/>
      </rPr>
      <t>出雲ケーブルビジョン</t>
    </r>
    <r>
      <rPr>
        <sz val="11"/>
        <color theme="1"/>
        <rFont val="Arial"/>
        <family val="2"/>
      </rPr>
      <t>(</t>
    </r>
    <r>
      <rPr>
        <sz val="11"/>
        <color theme="1"/>
        <rFont val="ＭＳ ゴシック"/>
        <family val="3"/>
        <charset val="128"/>
      </rPr>
      <t>株</t>
    </r>
    <r>
      <rPr>
        <sz val="11"/>
        <color theme="1"/>
        <rFont val="Arial"/>
        <family val="2"/>
      </rPr>
      <t>)</t>
    </r>
  </si>
  <si>
    <t>A0806</t>
  </si>
  <si>
    <r>
      <rPr>
        <sz val="11"/>
        <color theme="1"/>
        <rFont val="ＭＳ ゴシック"/>
        <family val="3"/>
        <charset val="128"/>
      </rPr>
      <t>いずも縁結び電力</t>
    </r>
    <r>
      <rPr>
        <sz val="11"/>
        <color theme="1"/>
        <rFont val="Arial"/>
        <family val="2"/>
      </rPr>
      <t>(</t>
    </r>
    <r>
      <rPr>
        <sz val="11"/>
        <color theme="1"/>
        <rFont val="ＭＳ ゴシック"/>
        <family val="3"/>
        <charset val="128"/>
      </rPr>
      <t>株</t>
    </r>
    <r>
      <rPr>
        <sz val="11"/>
        <color theme="1"/>
        <rFont val="Arial"/>
        <family val="2"/>
      </rPr>
      <t>)</t>
    </r>
  </si>
  <si>
    <t>A0808</t>
  </si>
  <si>
    <r>
      <rPr>
        <sz val="11"/>
        <color theme="1"/>
        <rFont val="ＭＳ ゴシック"/>
        <family val="3"/>
        <charset val="128"/>
      </rPr>
      <t>宇都宮ライトパワー</t>
    </r>
    <r>
      <rPr>
        <sz val="11"/>
        <color theme="1"/>
        <rFont val="Arial"/>
        <family val="2"/>
      </rPr>
      <t>(</t>
    </r>
    <r>
      <rPr>
        <sz val="11"/>
        <color theme="1"/>
        <rFont val="ＭＳ ゴシック"/>
        <family val="3"/>
        <charset val="128"/>
      </rPr>
      <t>株</t>
    </r>
    <r>
      <rPr>
        <sz val="11"/>
        <color theme="1"/>
        <rFont val="Arial"/>
        <family val="2"/>
      </rPr>
      <t>)</t>
    </r>
  </si>
  <si>
    <t>【一般送配電事業者】</t>
    <rPh sb="1" eb="3">
      <t>イッパン</t>
    </rPh>
    <rPh sb="3" eb="4">
      <t>ソウ</t>
    </rPh>
    <rPh sb="4" eb="6">
      <t>ハイデン</t>
    </rPh>
    <rPh sb="6" eb="9">
      <t>ジギョウシャ</t>
    </rPh>
    <phoneticPr fontId="24"/>
  </si>
  <si>
    <t>番号</t>
    <rPh sb="0" eb="2">
      <t>バンゴウ</t>
    </rPh>
    <phoneticPr fontId="24"/>
  </si>
  <si>
    <t>(t-CO2/kWh)</t>
  </si>
  <si>
    <t>北海道電力ネットワーク(株)</t>
    <phoneticPr fontId="24"/>
  </si>
  <si>
    <t>東北電力ネットワーク(株)</t>
  </si>
  <si>
    <t>東京電力パワーグリッド(株)</t>
  </si>
  <si>
    <t>中部電力パワーグリッド(株)</t>
    <phoneticPr fontId="24"/>
  </si>
  <si>
    <t>北陸電力送配電(株)</t>
  </si>
  <si>
    <t>関西電力送配電(株)</t>
  </si>
  <si>
    <t>中国電力ネットワーク(株)</t>
  </si>
  <si>
    <t>四国電力送配電(株)</t>
  </si>
  <si>
    <t>九州電力送配電(株)</t>
  </si>
  <si>
    <t>【一般送配電事業者】の係数は、最終保障供給または離島供給を受けている場合に使用する係数です。
沖縄電力以外の一般送配電事業者は全国平均係数を代用して報告・公表しています。</t>
    <phoneticPr fontId="24"/>
  </si>
  <si>
    <r>
      <rPr>
        <sz val="11"/>
        <color theme="1"/>
        <rFont val="ＭＳ Ｐゴシック"/>
        <family val="3"/>
        <charset val="128"/>
      </rPr>
      <t>代替値</t>
    </r>
    <rPh sb="0" eb="2">
      <t>ダイタイ</t>
    </rPh>
    <rPh sb="2" eb="3">
      <t>チ</t>
    </rPh>
    <phoneticPr fontId="24"/>
  </si>
  <si>
    <t>特定排出者が調達した非化石証書利用に係る情報</t>
    <phoneticPr fontId="3"/>
  </si>
  <si>
    <t>○特定排出者は、調整後温室効果ガス排出量の調整において、非化石電源二酸化炭素削減相当量（非化石証書の量(kWh)×全国平均係数(t-CO₂/kWh)×補正率）を、電気事業者から小売供給された電気の使用に伴って発生する二酸化炭素の排出量を上限に控除することができます。</t>
    <rPh sb="1" eb="3">
      <t>トクテイ</t>
    </rPh>
    <rPh sb="3" eb="6">
      <t>ハイシュツシャ</t>
    </rPh>
    <rPh sb="8" eb="11">
      <t>チョウセイゴ</t>
    </rPh>
    <rPh sb="11" eb="13">
      <t>オンシツ</t>
    </rPh>
    <rPh sb="13" eb="15">
      <t>コウカ</t>
    </rPh>
    <rPh sb="17" eb="20">
      <t>ハイシュツリョウ</t>
    </rPh>
    <rPh sb="21" eb="23">
      <t>チョウセイ</t>
    </rPh>
    <rPh sb="28" eb="31">
      <t>ヒカセキ</t>
    </rPh>
    <rPh sb="31" eb="33">
      <t>デンゲン</t>
    </rPh>
    <rPh sb="33" eb="43">
      <t>ニサンカタンソサクゲンソウトウリョウ</t>
    </rPh>
    <rPh sb="44" eb="47">
      <t>ヒカセキ</t>
    </rPh>
    <rPh sb="47" eb="49">
      <t>ショウショ</t>
    </rPh>
    <rPh sb="50" eb="51">
      <t>リョウ</t>
    </rPh>
    <rPh sb="57" eb="59">
      <t>ゼンコク</t>
    </rPh>
    <rPh sb="59" eb="61">
      <t>ヘイキン</t>
    </rPh>
    <rPh sb="61" eb="63">
      <t>ケイスウ</t>
    </rPh>
    <rPh sb="75" eb="77">
      <t>ホセイ</t>
    </rPh>
    <rPh sb="77" eb="78">
      <t>リツ</t>
    </rPh>
    <rPh sb="81" eb="86">
      <t>デンキジギョウシャ</t>
    </rPh>
    <rPh sb="88" eb="90">
      <t>コウリ</t>
    </rPh>
    <rPh sb="90" eb="92">
      <t>キョウキュウ</t>
    </rPh>
    <rPh sb="95" eb="97">
      <t>デンキ</t>
    </rPh>
    <rPh sb="98" eb="100">
      <t>シヨウ</t>
    </rPh>
    <rPh sb="101" eb="102">
      <t>トモナ</t>
    </rPh>
    <rPh sb="104" eb="106">
      <t>ハッセイ</t>
    </rPh>
    <rPh sb="108" eb="111">
      <t>ニサンカ</t>
    </rPh>
    <rPh sb="111" eb="113">
      <t>タンソ</t>
    </rPh>
    <rPh sb="114" eb="117">
      <t>ハイシュツリョウ</t>
    </rPh>
    <rPh sb="118" eb="120">
      <t>ジョウゲン</t>
    </rPh>
    <rPh sb="121" eb="123">
      <t>コウジョ</t>
    </rPh>
    <phoneticPr fontId="24"/>
  </si>
  <si>
    <r>
      <rPr>
        <sz val="11"/>
        <color theme="1"/>
        <rFont val="ＭＳ ゴシック"/>
        <family val="3"/>
        <charset val="128"/>
      </rPr>
      <t>全国平均係数</t>
    </r>
    <r>
      <rPr>
        <sz val="11"/>
        <color theme="1"/>
        <rFont val="Arial"/>
        <family val="2"/>
      </rPr>
      <t>(t-CO</t>
    </r>
    <r>
      <rPr>
        <sz val="11"/>
        <color theme="1"/>
        <rFont val="ＭＳ ゴシック"/>
        <family val="3"/>
        <charset val="128"/>
      </rPr>
      <t>₂</t>
    </r>
    <r>
      <rPr>
        <sz val="11"/>
        <color theme="1"/>
        <rFont val="Arial"/>
        <family val="2"/>
      </rPr>
      <t>/kWh)</t>
    </r>
    <rPh sb="0" eb="2">
      <t>ゼンコク</t>
    </rPh>
    <rPh sb="2" eb="4">
      <t>ヘイキン</t>
    </rPh>
    <rPh sb="4" eb="6">
      <t>ケイスウ</t>
    </rPh>
    <phoneticPr fontId="24"/>
  </si>
  <si>
    <r>
      <t>FIT</t>
    </r>
    <r>
      <rPr>
        <sz val="11"/>
        <color theme="1"/>
        <rFont val="ＭＳ ゴシック"/>
        <family val="3"/>
        <charset val="128"/>
      </rPr>
      <t>補正率</t>
    </r>
    <rPh sb="3" eb="5">
      <t>ホセイ</t>
    </rPh>
    <rPh sb="5" eb="6">
      <t>リツ</t>
    </rPh>
    <phoneticPr fontId="24"/>
  </si>
  <si>
    <t>-</t>
    <phoneticPr fontId="3"/>
  </si>
  <si>
    <r>
      <t>①貼付け（元データ）</t>
    </r>
    <r>
      <rPr>
        <b/>
        <sz val="9"/>
        <color rgb="FFFF0000"/>
        <rFont val="ＭＳ 明朝"/>
        <family val="1"/>
        <charset val="128"/>
      </rPr>
      <t>※係数2シートよりテキスト貼付け</t>
    </r>
    <rPh sb="1" eb="3">
      <t>ハリツ</t>
    </rPh>
    <rPh sb="5" eb="6">
      <t>モト</t>
    </rPh>
    <rPh sb="11" eb="13">
      <t>ケイスウ</t>
    </rPh>
    <rPh sb="23" eb="24">
      <t>ハ</t>
    </rPh>
    <rPh sb="24" eb="25">
      <t>ツ</t>
    </rPh>
    <phoneticPr fontId="4"/>
  </si>
  <si>
    <t>②結合リスト作成</t>
    <rPh sb="1" eb="3">
      <t>ケツゴウ</t>
    </rPh>
    <rPh sb="6" eb="8">
      <t>サクセイ</t>
    </rPh>
    <phoneticPr fontId="4"/>
  </si>
  <si>
    <t>③結合リスト作成（メニュー含む）</t>
    <rPh sb="1" eb="3">
      <t>ケツゴウ</t>
    </rPh>
    <rPh sb="6" eb="8">
      <t>サクセイ</t>
    </rPh>
    <rPh sb="13" eb="14">
      <t>フク</t>
    </rPh>
    <phoneticPr fontId="4"/>
  </si>
  <si>
    <t>電気事業者名（加工後）</t>
    <rPh sb="7" eb="10">
      <t>カコウゴ</t>
    </rPh>
    <phoneticPr fontId="4"/>
  </si>
  <si>
    <t>電気事業者名_メニュー名</t>
    <rPh sb="11" eb="12">
      <t>メイ</t>
    </rPh>
    <phoneticPr fontId="4"/>
  </si>
  <si>
    <t>調整後排出係数
(t-CO2/kWh)</t>
    <rPh sb="0" eb="3">
      <t>チョウセイゴ</t>
    </rPh>
    <rPh sb="3" eb="5">
      <t>ハイシュツ</t>
    </rPh>
    <rPh sb="5" eb="7">
      <t>ケイスウ</t>
    </rPh>
    <phoneticPr fontId="2"/>
  </si>
  <si>
    <t>項目</t>
    <rPh sb="0" eb="2">
      <t>コウモク</t>
    </rPh>
    <phoneticPr fontId="4"/>
  </si>
  <si>
    <t>メニューA</t>
  </si>
  <si>
    <t>代替値</t>
    <rPh sb="0" eb="2">
      <t>ダイタイ</t>
    </rPh>
    <rPh sb="2" eb="3">
      <t>アタイ</t>
    </rPh>
    <phoneticPr fontId="4"/>
  </si>
  <si>
    <t>メニューB</t>
  </si>
  <si>
    <t>全国平均係数</t>
    <rPh sb="0" eb="6">
      <t>ゼンコクヘイキンケイスウ</t>
    </rPh>
    <phoneticPr fontId="4"/>
  </si>
  <si>
    <t>リストの最終行の位置を確認</t>
    <rPh sb="4" eb="6">
      <t>サイシュウ</t>
    </rPh>
    <rPh sb="6" eb="7">
      <t>ギョウ</t>
    </rPh>
    <rPh sb="8" eb="10">
      <t>イチ</t>
    </rPh>
    <rPh sb="11" eb="13">
      <t>カクニン</t>
    </rPh>
    <phoneticPr fontId="4"/>
  </si>
  <si>
    <t>メニューC(残差)</t>
  </si>
  <si>
    <t>補正率</t>
    <rPh sb="0" eb="3">
      <t>ホセイリツ</t>
    </rPh>
    <phoneticPr fontId="4"/>
  </si>
  <si>
    <t>調整後排出係数に数字以外の文字列がある場合、数字以外の文字列を削除</t>
    <rPh sb="0" eb="3">
      <t>チョウセイゴ</t>
    </rPh>
    <rPh sb="3" eb="7">
      <t>ハイシュツケイスウ</t>
    </rPh>
    <rPh sb="8" eb="12">
      <t>スウジイガイ</t>
    </rPh>
    <rPh sb="13" eb="16">
      <t>モジレツ</t>
    </rPh>
    <rPh sb="19" eb="21">
      <t>バアイ</t>
    </rPh>
    <rPh sb="22" eb="26">
      <t>スウジイガイ</t>
    </rPh>
    <rPh sb="27" eb="30">
      <t>モジレツ</t>
    </rPh>
    <rPh sb="31" eb="33">
      <t>サクジョ</t>
    </rPh>
    <phoneticPr fontId="4"/>
  </si>
  <si>
    <t>※</t>
    <phoneticPr fontId="4"/>
  </si>
  <si>
    <t>係数２シートは環境省からダウンロードしたファイルのシートをそのまま本ファイルに差し込み、シート名を「係数２」と変更</t>
    <rPh sb="7" eb="10">
      <t>カンキョウショウ</t>
    </rPh>
    <rPh sb="33" eb="34">
      <t>ホン</t>
    </rPh>
    <rPh sb="39" eb="40">
      <t>サ</t>
    </rPh>
    <rPh sb="41" eb="42">
      <t>コ</t>
    </rPh>
    <rPh sb="47" eb="48">
      <t>メイ</t>
    </rPh>
    <rPh sb="50" eb="52">
      <t>ケイスウ</t>
    </rPh>
    <rPh sb="55" eb="57">
      <t>ヘンコウ</t>
    </rPh>
    <phoneticPr fontId="4"/>
  </si>
  <si>
    <t>0.000453※</t>
  </si>
  <si>
    <t>※代替値、全国平均係数は係数２シートより引用</t>
    <rPh sb="1" eb="4">
      <t>ダイタイアタイ</t>
    </rPh>
    <rPh sb="5" eb="7">
      <t>ゼンコク</t>
    </rPh>
    <rPh sb="7" eb="9">
      <t>ヘイキン</t>
    </rPh>
    <rPh sb="9" eb="11">
      <t>ケイスウ</t>
    </rPh>
    <rPh sb="12" eb="14">
      <t>ケイスウ</t>
    </rPh>
    <rPh sb="20" eb="22">
      <t>インヨウ</t>
    </rPh>
    <phoneticPr fontId="4"/>
  </si>
  <si>
    <t>UNIQE関数を使用して電気事業者の重複削除リストを作成（J列）</t>
    <rPh sb="5" eb="7">
      <t>カンスウ</t>
    </rPh>
    <rPh sb="8" eb="10">
      <t>シヨウ</t>
    </rPh>
    <rPh sb="12" eb="14">
      <t>デンキ</t>
    </rPh>
    <rPh sb="14" eb="17">
      <t>ジギョウシャ</t>
    </rPh>
    <rPh sb="18" eb="22">
      <t>チョウフクサクジョ</t>
    </rPh>
    <rPh sb="26" eb="28">
      <t>サクセイ</t>
    </rPh>
    <rPh sb="30" eb="31">
      <t>レツ</t>
    </rPh>
    <phoneticPr fontId="4"/>
  </si>
  <si>
    <t>※係数２シートから数値を引用する場合、単位に注意すること</t>
    <rPh sb="1" eb="3">
      <t>ケイスウ</t>
    </rPh>
    <rPh sb="9" eb="11">
      <t>スウチ</t>
    </rPh>
    <rPh sb="12" eb="14">
      <t>インヨウ</t>
    </rPh>
    <rPh sb="16" eb="18">
      <t>バアイ</t>
    </rPh>
    <phoneticPr fontId="4"/>
  </si>
  <si>
    <t>エバーグリーン・リテイリング(株)</t>
  </si>
  <si>
    <t>※補正率は前年度７月の公表値より引用</t>
    <rPh sb="1" eb="4">
      <t>ホセイリツ</t>
    </rPh>
    <rPh sb="5" eb="8">
      <t>ゼンネンド</t>
    </rPh>
    <rPh sb="9" eb="10">
      <t>ガツ</t>
    </rPh>
    <rPh sb="11" eb="14">
      <t>コウヒョウチ</t>
    </rPh>
    <rPh sb="16" eb="18">
      <t>インヨウ</t>
    </rPh>
    <phoneticPr fontId="4"/>
  </si>
  <si>
    <t>メニューB(残差)</t>
  </si>
  <si>
    <t>(参考値)事業者全体</t>
  </si>
  <si>
    <t>エバーグリーン・マーケティング(株)</t>
  </si>
  <si>
    <t>本シートは非表示とする。</t>
    <rPh sb="0" eb="1">
      <t>ホン</t>
    </rPh>
    <rPh sb="5" eb="8">
      <t>ヒヒョウジ</t>
    </rPh>
    <phoneticPr fontId="4"/>
  </si>
  <si>
    <t>メニューC</t>
  </si>
  <si>
    <t>メニューD</t>
  </si>
  <si>
    <t>メニューE</t>
  </si>
  <si>
    <t>メニューF</t>
  </si>
  <si>
    <t>メニューG</t>
  </si>
  <si>
    <t>メニューH(残差)</t>
  </si>
  <si>
    <t>出光興産(株)</t>
  </si>
  <si>
    <t>(株)オプテージ</t>
  </si>
  <si>
    <t>(株)エネワンでんき(旧：(株)サイサン)</t>
  </si>
  <si>
    <t>メニューH</t>
  </si>
  <si>
    <t>メニューI</t>
  </si>
  <si>
    <t>メニューJ(残差)</t>
  </si>
  <si>
    <t>(株)Ｓｈａｒｅｄ　Ｅｎｅｒｇｙ</t>
  </si>
  <si>
    <t>メニューF(残差)</t>
  </si>
  <si>
    <t>メニューJ</t>
  </si>
  <si>
    <t>メニューK</t>
  </si>
  <si>
    <t>メニューL</t>
  </si>
  <si>
    <t>メニューM</t>
  </si>
  <si>
    <t>メニューD(残差)</t>
  </si>
  <si>
    <t>メニューI(残差)</t>
  </si>
  <si>
    <t>セントラル石油瓦斯(株)</t>
  </si>
  <si>
    <t>一般財団法人泉佐野電力　　</t>
  </si>
  <si>
    <t>コスモエネルギーソリューションズ(株)</t>
  </si>
  <si>
    <t>0.000470※</t>
  </si>
  <si>
    <t>エフビットコミュニケーションズ(株)　</t>
  </si>
  <si>
    <t>ＥＮＥＯＳ(株)</t>
  </si>
  <si>
    <t>(株)ＵＰＤＡＴＥＲ</t>
  </si>
  <si>
    <t>シン・エナジー(株)</t>
  </si>
  <si>
    <t>メニューE(残差)</t>
  </si>
  <si>
    <t>(株)エネアーク関東</t>
  </si>
  <si>
    <t>メニューG(残差)</t>
  </si>
  <si>
    <t>日鉄エンジニアリング(株)</t>
  </si>
  <si>
    <t>カワサキグリーンエナジー(株)</t>
  </si>
  <si>
    <t>(株)ジェイコム埼玉・東日本</t>
  </si>
  <si>
    <t>(株)ジェイコム湘南・神奈川</t>
  </si>
  <si>
    <t>パワーネクスト(株)</t>
  </si>
  <si>
    <t>リニューアブル・ジャパン(株)(旧：(株)みらい電力)</t>
  </si>
  <si>
    <t>(株)トヨタエナジーソリューションズ</t>
  </si>
  <si>
    <t>メニューL(残差)</t>
  </si>
  <si>
    <t>歌舞伎エナジー(株)</t>
  </si>
  <si>
    <t>大和ハウス工業(株)　</t>
  </si>
  <si>
    <t>メニューK(残差)</t>
  </si>
  <si>
    <t>大東建託パートナーズ(株)</t>
  </si>
  <si>
    <t>Ｊａｐａｎ電力(株)</t>
  </si>
  <si>
    <t>電源開発(株)</t>
  </si>
  <si>
    <t>ワタミエナジー(株)</t>
  </si>
  <si>
    <t>日本瓦斯(株)(旧：(株)エナジードリーム)</t>
  </si>
  <si>
    <t>(株)レクスポート</t>
  </si>
  <si>
    <t>(株)Ｕ－ＰＯＷＥＲ</t>
  </si>
  <si>
    <t>Ｎｅｘｔ　Ｐｏｗｅｒ(株)</t>
  </si>
  <si>
    <t>グリーナ(株)</t>
  </si>
  <si>
    <t>アストマックス(株)</t>
  </si>
  <si>
    <t>一般社団法人東松島みらいとし機構</t>
  </si>
  <si>
    <t>(株)エネアーク関西</t>
  </si>
  <si>
    <t>(株)地域創生ホールディングス</t>
  </si>
  <si>
    <t>中部電力ミライズ(株)</t>
  </si>
  <si>
    <t>やめエネルギー(株)</t>
  </si>
  <si>
    <t>一般社団法人グリーンコープでんき</t>
  </si>
  <si>
    <t>公益財団法人東京都環境公社</t>
  </si>
  <si>
    <t>イオンディライト(株)</t>
  </si>
  <si>
    <t>フラワーペイメント(株)</t>
  </si>
  <si>
    <t>香川電力(株)　</t>
  </si>
  <si>
    <t>(株)ＰｉｎＴ</t>
  </si>
  <si>
    <t>エッセンシャルエナジー(株)</t>
  </si>
  <si>
    <t>(株)エージーピー　</t>
  </si>
  <si>
    <t>(株)関西空調　</t>
  </si>
  <si>
    <t>ティーダッシュ合同会社</t>
  </si>
  <si>
    <t>エネルギーパワー(株)</t>
  </si>
  <si>
    <t>情報ハイウェイ協同組合</t>
  </si>
  <si>
    <t>楽天エナジー(株)</t>
  </si>
  <si>
    <t>(株)トーヨーエネルギーファーム</t>
  </si>
  <si>
    <t>森のエネルギー(株)</t>
  </si>
  <si>
    <t>アストマックス・エネルギー合同会社</t>
  </si>
  <si>
    <t>(株)MKエネルギー</t>
  </si>
  <si>
    <t>エネラボ(株)</t>
  </si>
  <si>
    <t>横浜ウォーター(株)</t>
  </si>
  <si>
    <t>ニシムラ(株)</t>
  </si>
  <si>
    <t>日本瓦斯(株)</t>
  </si>
  <si>
    <t>トリニティエナジー(株)</t>
  </si>
  <si>
    <t>(株)ＮＥＸＴ　ＯＮＥ</t>
  </si>
  <si>
    <t>(株)フォーバルテレコム　</t>
  </si>
  <si>
    <t>(株)グランデータ</t>
  </si>
  <si>
    <t>宮崎電力(株)</t>
  </si>
  <si>
    <t>(株)グローバルキャスト</t>
  </si>
  <si>
    <t>(株)デライトアップ</t>
  </si>
  <si>
    <t>(株)エスエナジー</t>
  </si>
  <si>
    <t>(株)Ｍｐｏｗｅｒ</t>
  </si>
  <si>
    <t>秩父新電力(株)</t>
  </si>
  <si>
    <t>綿半パートナーズ(株)</t>
  </si>
  <si>
    <t>森の灯り(株)</t>
  </si>
  <si>
    <t>(株)三郷ひまわりエナジー</t>
  </si>
  <si>
    <t>(株)球磨村森電力</t>
  </si>
  <si>
    <t>(株)エコログ</t>
  </si>
  <si>
    <t>飯田まちづくり電力(株)</t>
  </si>
  <si>
    <t>シェルジャパン(株)</t>
  </si>
  <si>
    <t>石油資源開発(株)</t>
  </si>
  <si>
    <t>越後天然ガス(株)</t>
  </si>
  <si>
    <t>(株)大仙こまちパワー</t>
  </si>
  <si>
    <t>坂戸ガス(株)</t>
  </si>
  <si>
    <t>(株)デベロップ</t>
  </si>
  <si>
    <t>(株)テレ・マーカー</t>
  </si>
  <si>
    <t>ＭＧＣエネルギー(株)</t>
  </si>
  <si>
    <t>福島フェニックス電力(株)</t>
  </si>
  <si>
    <t>あんしん電力合同会社</t>
  </si>
  <si>
    <t>(株)美作国電力</t>
  </si>
  <si>
    <t>エア・ウォーター(株)</t>
  </si>
  <si>
    <t>A0570</t>
  </si>
  <si>
    <t>八幡商事(株)</t>
  </si>
  <si>
    <t>おいでんエネルギー(株)</t>
  </si>
  <si>
    <t>(株)イシオ</t>
  </si>
  <si>
    <t>北陸電力ビズ・エナジーソリューション(株)</t>
  </si>
  <si>
    <t>加賀市総合サービス(株)</t>
  </si>
  <si>
    <t>丸紅伊那みらいでんき(株)</t>
  </si>
  <si>
    <t>富士山エナジー(株)</t>
  </si>
  <si>
    <t>(株)エナネス</t>
  </si>
  <si>
    <t>ＷＳエナジー(株)</t>
  </si>
  <si>
    <t>TERA Energy(株)</t>
  </si>
  <si>
    <t>グリーンシティこばやし(株)</t>
  </si>
  <si>
    <t>(株)吉田石油店</t>
  </si>
  <si>
    <t>スマートエナジー熊本(株)</t>
  </si>
  <si>
    <t>福山未来エナジー(株)</t>
  </si>
  <si>
    <t>(株)メディオテック</t>
  </si>
  <si>
    <t>(株)Ｓａｎｋｏ　ＩＢ</t>
  </si>
  <si>
    <t>五島市民電力(株)</t>
  </si>
  <si>
    <t>電力保全サービス(株)</t>
  </si>
  <si>
    <t>リストプロパティーズ(株)</t>
  </si>
  <si>
    <t>(株)インフォシステム</t>
  </si>
  <si>
    <t>(株)情熱電力</t>
  </si>
  <si>
    <t>バンプーパワートレーディング合同会社</t>
  </si>
  <si>
    <t>(株)エイチティーピー</t>
  </si>
  <si>
    <t>(株)センカク</t>
  </si>
  <si>
    <t>新電力いばらき(株)</t>
  </si>
  <si>
    <t>緑屋電気(株)</t>
  </si>
  <si>
    <t>(株)ミナサポ</t>
  </si>
  <si>
    <t>唐津電力(株)</t>
  </si>
  <si>
    <t>ＲＥ１００電力(株)</t>
  </si>
  <si>
    <t>(株)イーネットワーク</t>
  </si>
  <si>
    <t>スマートエコエナジー(株)</t>
  </si>
  <si>
    <t>(株)ＬＥＮＥＴＳ</t>
  </si>
  <si>
    <t>アイエスジー(株)</t>
  </si>
  <si>
    <t>(株)富士山電力</t>
  </si>
  <si>
    <t>フィンテックラボ協同組合</t>
  </si>
  <si>
    <t>新電力新潟(株)</t>
  </si>
  <si>
    <t>A0630</t>
  </si>
  <si>
    <t>(株)タケエイでんき(旧：(株)横須賀アーバンウッドパワー)</t>
  </si>
  <si>
    <t>気仙沼グリーンエナジー(株)</t>
  </si>
  <si>
    <t>(株)ユーラスグリーンエナジー</t>
  </si>
  <si>
    <t>(株)サイホープロパティーズ</t>
  </si>
  <si>
    <t>生活協同組合コープながの</t>
  </si>
  <si>
    <t>京セラ関電エナジー合同会社</t>
  </si>
  <si>
    <t>酒田天然瓦斯(株)</t>
  </si>
  <si>
    <t>東亜ガス(株)</t>
  </si>
  <si>
    <t>(株)三河の山里コミュニティパワー</t>
  </si>
  <si>
    <t>新潟スワンエナジー(株)</t>
  </si>
  <si>
    <t>グリーンピープルズパワー(株)</t>
  </si>
  <si>
    <t>レネックス電力合同会社</t>
  </si>
  <si>
    <t>(株)マルイファシリティーズ</t>
  </si>
  <si>
    <t>(株)デンケン</t>
  </si>
  <si>
    <t>(株)東名</t>
  </si>
  <si>
    <t>北海道電力コクリエーション(株)</t>
  </si>
  <si>
    <t>ＮＴＴアノードエナジー(株)</t>
  </si>
  <si>
    <t>スマート電気(株)</t>
  </si>
  <si>
    <t>(株)唐津パワーホールディングス</t>
  </si>
  <si>
    <t>(株)クリーンエネルギー総合研究所</t>
  </si>
  <si>
    <t>ＵＮＩＶＥＲＧＹ(株)</t>
  </si>
  <si>
    <t>ＪＲ西日本住宅サービス(株)</t>
  </si>
  <si>
    <t>(株)アイキューブ・マーケティング</t>
  </si>
  <si>
    <t>デジタルグリッド(株)</t>
  </si>
  <si>
    <t>(株)西九州させぼパワーズ</t>
  </si>
  <si>
    <t>たんたんエナジー(株)</t>
  </si>
  <si>
    <t>(株)能勢・豊能まちづくり</t>
  </si>
  <si>
    <t>(株)再エネ思考電力</t>
  </si>
  <si>
    <t>(株)スマート</t>
  </si>
  <si>
    <t>(株)ジャパネットサービスイノベーション</t>
  </si>
  <si>
    <t>(株)リクルート</t>
  </si>
  <si>
    <t>A0676</t>
  </si>
  <si>
    <t>ＫＢＮ(株)</t>
  </si>
  <si>
    <t>(株)しおさい電力</t>
  </si>
  <si>
    <t>アスエネ(株)</t>
  </si>
  <si>
    <t>ＴＥＰＣＯライフサービス(株)</t>
  </si>
  <si>
    <t>会津エナジー(株)</t>
  </si>
  <si>
    <t>うべ未来エネルギー(株)</t>
  </si>
  <si>
    <t>永井自動車工業(株)</t>
  </si>
  <si>
    <t>小島電機工業(株)</t>
  </si>
  <si>
    <t>陸前高田しみんエネルギー(株)</t>
  </si>
  <si>
    <t>(株)チャームドライフ</t>
  </si>
  <si>
    <t>スターティア(株)</t>
  </si>
  <si>
    <t>東広島スマートエネルギー(株)</t>
  </si>
  <si>
    <t>旭化成(株)</t>
  </si>
  <si>
    <t>京和ガス(株)</t>
  </si>
  <si>
    <t>(株)岡崎建材</t>
  </si>
  <si>
    <t>(株)エフオン</t>
  </si>
  <si>
    <t>(株)岡崎さくら電力</t>
  </si>
  <si>
    <t>旭マルヰガス(株)</t>
  </si>
  <si>
    <t>ＪＲＥトレーディング(株)</t>
  </si>
  <si>
    <t>Ｃａｓｔｌｅｔｏｎ　Ｃｏｍｍｏｄｉｔｉｅｓ　Ｊａｐａｎ合同会社</t>
  </si>
  <si>
    <t>神戸電力(株)</t>
  </si>
  <si>
    <t>生活協同組合ひろしま</t>
  </si>
  <si>
    <t>(株)京楽産業ホールディングス</t>
  </si>
  <si>
    <t>(株)ＲｅｎｏＬａｂｏ</t>
  </si>
  <si>
    <t>アークエルテクノロジーズ(株)</t>
  </si>
  <si>
    <t>弥富ガス協同組合</t>
  </si>
  <si>
    <t>エルメック(株)</t>
  </si>
  <si>
    <t>(株)オズエナジー</t>
  </si>
  <si>
    <t>レモンガス(株)</t>
  </si>
  <si>
    <t>(株)日本海水</t>
  </si>
  <si>
    <t>(株)ａｆｔｅｒＦＩＴ</t>
  </si>
  <si>
    <t>中小企業支援(株)</t>
  </si>
  <si>
    <t>サントラベラーズサービス有限会社</t>
  </si>
  <si>
    <t>合同会社Ｐｅａｋ８</t>
  </si>
  <si>
    <t>八千代エンジニヤリング(株)</t>
  </si>
  <si>
    <t>神楽電力(株)</t>
  </si>
  <si>
    <t>ゆきぐに新電力(株)</t>
  </si>
  <si>
    <t>(株)ながさきサステナエナジー</t>
  </si>
  <si>
    <t>(株)Ｉ＆Ｉ</t>
  </si>
  <si>
    <t>(株)グルーヴエナジー</t>
  </si>
  <si>
    <t>高知ニューエナジー(株)</t>
  </si>
  <si>
    <t>もみじ電力(株)</t>
  </si>
  <si>
    <t>(株)縁人</t>
  </si>
  <si>
    <t>Ｔ＆Ｔエナジー(株)</t>
  </si>
  <si>
    <t>(株)ルーク</t>
  </si>
  <si>
    <t>(株)ふくしま未来パワー</t>
  </si>
  <si>
    <t>かけがわ報徳パワー(株)</t>
  </si>
  <si>
    <t>ＳｕｓｔａｉｎａｂｌｅＥｎｅｒｇｙ(株)</t>
  </si>
  <si>
    <t>穂の国とよはし電力(株)</t>
  </si>
  <si>
    <t>イワタニセントラル北海道(株)</t>
  </si>
  <si>
    <t>ホームタウンエナジー(株)</t>
  </si>
  <si>
    <t>(株)彩の国でんき</t>
  </si>
  <si>
    <t>(株)ホープエナジー</t>
  </si>
  <si>
    <t>(株)クリーンベンチャー２１</t>
  </si>
  <si>
    <t>三河商事(株)</t>
  </si>
  <si>
    <t>(株)みとや</t>
  </si>
  <si>
    <t>三州電力(株)</t>
  </si>
  <si>
    <t>フラットエナジー(株)</t>
  </si>
  <si>
    <t>沖縄新エネ開発(株)</t>
  </si>
  <si>
    <t>つづくみらいエナジー(株)</t>
  </si>
  <si>
    <t>(株)中庄商店</t>
  </si>
  <si>
    <t>(株)ほくだん</t>
  </si>
  <si>
    <t>(株)コノミヤホールディングス</t>
  </si>
  <si>
    <t>自由でんき(株)</t>
  </si>
  <si>
    <t>(株)ビジョン</t>
  </si>
  <si>
    <t>(株)丸の内電力</t>
  </si>
  <si>
    <t>西川建材工業(株)</t>
  </si>
  <si>
    <t>(株)中京電力</t>
  </si>
  <si>
    <t>(株)クオリティプラス</t>
  </si>
  <si>
    <t>Ｙ．Ｗ．Ｃ(株)</t>
  </si>
  <si>
    <t>ＴＧオクトパスエナジー(株)</t>
  </si>
  <si>
    <t>東北電力フロンティア(株)</t>
  </si>
  <si>
    <t>(株)ファラデー</t>
  </si>
  <si>
    <t>出雲ケーブルビジョン(株)</t>
  </si>
  <si>
    <t>いずも縁結び電力(株)</t>
  </si>
  <si>
    <t>宇都宮ライトパワー(株)</t>
  </si>
  <si>
    <t>電気事業者名など</t>
    <rPh sb="0" eb="2">
      <t>デンキ</t>
    </rPh>
    <rPh sb="2" eb="5">
      <t>ジギョウシャ</t>
    </rPh>
    <rPh sb="5" eb="6">
      <t>メイ</t>
    </rPh>
    <phoneticPr fontId="4"/>
  </si>
  <si>
    <t>排出係数①(ﾒﾆｭｰ別)</t>
    <rPh sb="0" eb="2">
      <t>ハイシュツ</t>
    </rPh>
    <rPh sb="2" eb="4">
      <t>ケイスウ</t>
    </rPh>
    <rPh sb="10" eb="11">
      <t>ベツ</t>
    </rPh>
    <phoneticPr fontId="4"/>
  </si>
  <si>
    <t>排出係数②(直接入力)</t>
    <rPh sb="0" eb="2">
      <t>ハイシュツ</t>
    </rPh>
    <rPh sb="2" eb="4">
      <t>ケイスウ</t>
    </rPh>
    <rPh sb="6" eb="8">
      <t>チョクセツ</t>
    </rPh>
    <rPh sb="8" eb="10">
      <t>ニュウリョク</t>
    </rPh>
    <phoneticPr fontId="4"/>
  </si>
  <si>
    <t>排出係数③(残差)</t>
    <rPh sb="0" eb="2">
      <t>ハイシュツ</t>
    </rPh>
    <rPh sb="2" eb="4">
      <t>ケイスウ</t>
    </rPh>
    <rPh sb="6" eb="8">
      <t>ザンサ</t>
    </rPh>
    <phoneticPr fontId="4"/>
  </si>
  <si>
    <t>排出係数④(残差直入力)</t>
    <rPh sb="0" eb="2">
      <t>ハイシュツ</t>
    </rPh>
    <rPh sb="2" eb="4">
      <t>ケイスウ</t>
    </rPh>
    <rPh sb="6" eb="8">
      <t>ザンサ</t>
    </rPh>
    <rPh sb="8" eb="9">
      <t>チョク</t>
    </rPh>
    <rPh sb="9" eb="11">
      <t>ニュウリョク</t>
    </rPh>
    <phoneticPr fontId="4"/>
  </si>
  <si>
    <t>二酸化炭素（残差）(t-CO2)</t>
    <rPh sb="6" eb="8">
      <t>ザンサ</t>
    </rPh>
    <phoneticPr fontId="3"/>
  </si>
  <si>
    <t>排出係数(直接入力)</t>
    <rPh sb="5" eb="7">
      <t>チョクセツ</t>
    </rPh>
    <rPh sb="7" eb="9">
      <t>ニュウリョク</t>
    </rPh>
    <phoneticPr fontId="4"/>
  </si>
  <si>
    <t>J28</t>
    <phoneticPr fontId="4"/>
  </si>
  <si>
    <t>K28</t>
    <phoneticPr fontId="4"/>
  </si>
  <si>
    <t>J43</t>
    <phoneticPr fontId="4"/>
  </si>
  <si>
    <t>K43</t>
    <phoneticPr fontId="4"/>
  </si>
  <si>
    <t>J57</t>
    <phoneticPr fontId="4"/>
  </si>
  <si>
    <t>（　　　　　　）</t>
    <phoneticPr fontId="3"/>
  </si>
  <si>
    <t>AI7</t>
    <phoneticPr fontId="4"/>
  </si>
  <si>
    <t>AI8</t>
  </si>
  <si>
    <t>AI9</t>
  </si>
  <si>
    <t>AI10</t>
  </si>
  <si>
    <t>AI11</t>
  </si>
  <si>
    <t>AI42</t>
    <phoneticPr fontId="4"/>
  </si>
  <si>
    <t>AI43</t>
  </si>
  <si>
    <t>AI44</t>
  </si>
  <si>
    <t>AI45</t>
  </si>
  <si>
    <t>AI46</t>
  </si>
  <si>
    <t>GJ/千m3</t>
    <rPh sb="3" eb="4">
      <t>セン</t>
    </rPh>
    <phoneticPr fontId="3"/>
  </si>
  <si>
    <t>t</t>
    <phoneticPr fontId="3"/>
  </si>
  <si>
    <t>kl</t>
    <phoneticPr fontId="3"/>
  </si>
  <si>
    <t>千m3</t>
    <rPh sb="0" eb="1">
      <t>セン</t>
    </rPh>
    <phoneticPr fontId="3"/>
  </si>
  <si>
    <t>千kWh</t>
    <rPh sb="0" eb="1">
      <t>セン</t>
    </rPh>
    <phoneticPr fontId="3"/>
  </si>
  <si>
    <t>（）</t>
    <phoneticPr fontId="4"/>
  </si>
  <si>
    <t>K19</t>
    <phoneticPr fontId="4"/>
  </si>
  <si>
    <t>Y37</t>
    <phoneticPr fontId="4"/>
  </si>
  <si>
    <t>K37</t>
    <phoneticPr fontId="4"/>
  </si>
  <si>
    <t>Y47</t>
    <phoneticPr fontId="4"/>
  </si>
  <si>
    <t>原油換算500kL未満の事業所</t>
    <phoneticPr fontId="4"/>
  </si>
  <si>
    <t>エビデンス要/不要</t>
    <rPh sb="5" eb="6">
      <t>ヨウ</t>
    </rPh>
    <rPh sb="7" eb="9">
      <t>フヨウ</t>
    </rPh>
    <phoneticPr fontId="4"/>
  </si>
  <si>
    <t>AD37</t>
    <phoneticPr fontId="4"/>
  </si>
  <si>
    <t>AD47</t>
    <phoneticPr fontId="4"/>
  </si>
  <si>
    <t>Ａ区分</t>
    <rPh sb="1" eb="3">
      <t>クブン</t>
    </rPh>
    <phoneticPr fontId="4"/>
  </si>
  <si>
    <t>Ｂ区分</t>
    <rPh sb="1" eb="3">
      <t>クブン</t>
    </rPh>
    <phoneticPr fontId="4"/>
  </si>
  <si>
    <t>Ｃ区分</t>
    <rPh sb="1" eb="3">
      <t>クブン</t>
    </rPh>
    <phoneticPr fontId="4"/>
  </si>
  <si>
    <t>原油換算
（合計）</t>
    <rPh sb="0" eb="4">
      <t>ゲンユカンサン</t>
    </rPh>
    <rPh sb="6" eb="8">
      <t>ゴウケイ</t>
    </rPh>
    <phoneticPr fontId="4"/>
  </si>
  <si>
    <t>CO2換算
（合計）</t>
    <rPh sb="3" eb="5">
      <t>カンサン</t>
    </rPh>
    <rPh sb="7" eb="9">
      <t>ゴウケイ</t>
    </rPh>
    <phoneticPr fontId="4"/>
  </si>
  <si>
    <t>CO2
（残差）</t>
    <rPh sb="5" eb="7">
      <t>ザンサ</t>
    </rPh>
    <phoneticPr fontId="4"/>
  </si>
  <si>
    <t>CO2（ﾒﾆｭｰ別）</t>
    <rPh sb="8" eb="9">
      <t>ベツ</t>
    </rPh>
    <phoneticPr fontId="4"/>
  </si>
  <si>
    <t>合計
（残差）</t>
    <rPh sb="0" eb="2">
      <t>ゴウケイ</t>
    </rPh>
    <rPh sb="4" eb="6">
      <t>ザンサ</t>
    </rPh>
    <phoneticPr fontId="4"/>
  </si>
  <si>
    <r>
      <t xml:space="preserve">④重複削除リスト作成
</t>
    </r>
    <r>
      <rPr>
        <b/>
        <sz val="9"/>
        <color rgb="FFFF0000"/>
        <rFont val="ＭＳ 明朝"/>
        <family val="1"/>
        <charset val="128"/>
      </rPr>
      <t>※F列よりUNIQE関数を使用して作成</t>
    </r>
    <rPh sb="1" eb="3">
      <t>チョウフク</t>
    </rPh>
    <rPh sb="3" eb="5">
      <t>サクジョ</t>
    </rPh>
    <rPh sb="8" eb="10">
      <t>サクセイ</t>
    </rPh>
    <phoneticPr fontId="4"/>
  </si>
  <si>
    <t>（株）を削除</t>
    <rPh sb="1" eb="2">
      <t>カブ</t>
    </rPh>
    <rPh sb="4" eb="6">
      <t>サクジョ</t>
    </rPh>
    <phoneticPr fontId="4"/>
  </si>
  <si>
    <t>Ｆ－Ｐｏｗｅｒ</t>
  </si>
  <si>
    <t>イーレックス</t>
  </si>
  <si>
    <t>リエスパワー</t>
  </si>
  <si>
    <t>エバーグリーン・リテイリング</t>
  </si>
  <si>
    <t>エバーグリーン・マーケティング</t>
  </si>
  <si>
    <t>ＳＥウイングズ</t>
  </si>
  <si>
    <t>イーセル</t>
  </si>
  <si>
    <t>エネット</t>
  </si>
  <si>
    <t>須賀川瓦斯</t>
  </si>
  <si>
    <t>出光興産</t>
  </si>
  <si>
    <t>オプテージ</t>
  </si>
  <si>
    <t>エネサーブ</t>
  </si>
  <si>
    <t>エネワンでんき(旧：サイサン)</t>
  </si>
  <si>
    <t>ミツウロコグリーンエネルギー</t>
  </si>
  <si>
    <t>Ｓｈａｒｅｄ　Ｅｎｅｒｇｙ</t>
  </si>
  <si>
    <t>ネクストパワーやまと</t>
  </si>
  <si>
    <t>日本テクノ</t>
  </si>
  <si>
    <t>中央電力エナジー</t>
  </si>
  <si>
    <t>Ｌｏｏｏｐ</t>
  </si>
  <si>
    <t>ナンワエナジー</t>
  </si>
  <si>
    <t>静岡ガス＆パワー</t>
  </si>
  <si>
    <t>荏原環境プラント</t>
  </si>
  <si>
    <t>東京エコサービス</t>
  </si>
  <si>
    <t>ダイヤモンドパワー</t>
  </si>
  <si>
    <t>出光グリーンパワー</t>
  </si>
  <si>
    <t>新出光</t>
  </si>
  <si>
    <t>セントラル石油瓦斯</t>
  </si>
  <si>
    <t>コスモエネルギーソリューションズ</t>
  </si>
  <si>
    <t>グリーンサークル</t>
  </si>
  <si>
    <t>ウエスト電力</t>
  </si>
  <si>
    <t>北海道瓦斯</t>
  </si>
  <si>
    <t>新エネルギー開発</t>
  </si>
  <si>
    <t>伊藤忠エネクス</t>
  </si>
  <si>
    <t>Ｖ－Ｐｏｗｅｒ</t>
  </si>
  <si>
    <t>大和エネルギー</t>
  </si>
  <si>
    <t>大阪瓦斯</t>
  </si>
  <si>
    <t>エフビットコミュニケーションズ　</t>
  </si>
  <si>
    <t>ＥＮＥＯＳ</t>
  </si>
  <si>
    <t>真庭バイオエネルギー</t>
  </si>
  <si>
    <t>三井物産</t>
  </si>
  <si>
    <t>オリックス</t>
  </si>
  <si>
    <t>エネサンス関東</t>
  </si>
  <si>
    <t>ＵＰＤＡＴＥＲ</t>
  </si>
  <si>
    <t>シン・エナジー</t>
  </si>
  <si>
    <t>サニックス</t>
  </si>
  <si>
    <t>コンシェルジュ</t>
  </si>
  <si>
    <t>アイ・グリッド・ソリューションズ</t>
  </si>
  <si>
    <t>サミットエナジー</t>
  </si>
  <si>
    <t>リコージャパン</t>
  </si>
  <si>
    <t>エネルギア・ソリューション・アンド・サービス</t>
  </si>
  <si>
    <t>東京ガス</t>
  </si>
  <si>
    <t>テス・エンジニアリング</t>
  </si>
  <si>
    <t>青梅ガス</t>
  </si>
  <si>
    <t>イーネットワークシステムズ</t>
  </si>
  <si>
    <t>エネアーク関東</t>
  </si>
  <si>
    <t>東急パワーサプライ</t>
  </si>
  <si>
    <t>王子・伊藤忠エネクス電力販売</t>
  </si>
  <si>
    <t>伊藤忠商事</t>
  </si>
  <si>
    <t>エコスタイル</t>
  </si>
  <si>
    <t>入間ガス</t>
  </si>
  <si>
    <t>テプコカスタマーサービス</t>
  </si>
  <si>
    <t>とんでんホールディングス</t>
  </si>
  <si>
    <t>日鉄エンジニアリング</t>
  </si>
  <si>
    <t>ａｕエネルギー＆ライフ(旧：ＫＤＤＩ)</t>
  </si>
  <si>
    <t>イワタニ関東</t>
  </si>
  <si>
    <t>イワタニ首都圏</t>
  </si>
  <si>
    <t>サーラｅエナジー</t>
  </si>
  <si>
    <t>地球クラブ</t>
  </si>
  <si>
    <t>エコア</t>
  </si>
  <si>
    <t>西部瓦斯</t>
  </si>
  <si>
    <t>東邦ガス</t>
  </si>
  <si>
    <t>シナネン</t>
  </si>
  <si>
    <t>シナジアパワー</t>
  </si>
  <si>
    <t>カワサキグリーンエナジー</t>
  </si>
  <si>
    <t>大一ガス</t>
  </si>
  <si>
    <t>リミックスポイント</t>
  </si>
  <si>
    <t>中海テレビ放送</t>
  </si>
  <si>
    <t>パシフィックパワー</t>
  </si>
  <si>
    <t>いちたかガスワン</t>
  </si>
  <si>
    <t>ジェイコムウエスト</t>
  </si>
  <si>
    <t>ジェイコム埼玉・東日本</t>
  </si>
  <si>
    <t>ジェイコム札幌</t>
  </si>
  <si>
    <t>ジェイコム湘南・神奈川</t>
  </si>
  <si>
    <t>ジェイコム千葉</t>
  </si>
  <si>
    <t>ジェイコム東京</t>
  </si>
  <si>
    <t>土浦ケーブルテレビ</t>
  </si>
  <si>
    <t>鹿児島電力</t>
  </si>
  <si>
    <t>太陽ガス</t>
  </si>
  <si>
    <t>アーバンエナジー</t>
  </si>
  <si>
    <t>パワーネクスト</t>
  </si>
  <si>
    <t>パーパススマートパワー</t>
  </si>
  <si>
    <t>タクマエナジー</t>
  </si>
  <si>
    <t>スマートテック</t>
  </si>
  <si>
    <t>水戸電力</t>
  </si>
  <si>
    <t>丸紅新電力</t>
  </si>
  <si>
    <t>奈良電力</t>
  </si>
  <si>
    <t>日立造船</t>
  </si>
  <si>
    <t>大東ガス</t>
  </si>
  <si>
    <t>パナソニックオペレーショナルエクセレンス(旧：パナソニック)</t>
  </si>
  <si>
    <t>アストモスエネルギー</t>
  </si>
  <si>
    <t>関電エネルギーソリューション</t>
  </si>
  <si>
    <t>ＭＣリテールエナジー</t>
  </si>
  <si>
    <t>北九州パワー</t>
  </si>
  <si>
    <t>武州瓦斯</t>
  </si>
  <si>
    <t>リニューアブル・ジャパン(旧：みらい電力)</t>
  </si>
  <si>
    <t>大垣ガス</t>
  </si>
  <si>
    <t>藤田商店</t>
  </si>
  <si>
    <t>ケーブルネット下関</t>
  </si>
  <si>
    <t>ジェイコム九州</t>
  </si>
  <si>
    <t>グローバルエンジニアリング</t>
  </si>
  <si>
    <t>九州エナジー</t>
  </si>
  <si>
    <t>トヨタエナジーソリューションズ</t>
  </si>
  <si>
    <t>エナリス・パワー・マーケティング</t>
  </si>
  <si>
    <t>歌舞伎エナジー</t>
  </si>
  <si>
    <t>みやまスマートエネルギー</t>
  </si>
  <si>
    <t>エフィシエント</t>
  </si>
  <si>
    <t>生活クラブエナジー</t>
  </si>
  <si>
    <t>シーエナジー</t>
  </si>
  <si>
    <t>角栄ガス</t>
  </si>
  <si>
    <t>京葉瓦斯</t>
  </si>
  <si>
    <t>凸版印刷</t>
  </si>
  <si>
    <t>伊勢崎ガス</t>
  </si>
  <si>
    <t>キヤノンマーケティングジャパン</t>
  </si>
  <si>
    <t>とっとり市民電力</t>
  </si>
  <si>
    <t>イーエムアイ</t>
  </si>
  <si>
    <t>佐野瓦斯</t>
  </si>
  <si>
    <t>桐生瓦斯</t>
  </si>
  <si>
    <t>森の電力</t>
  </si>
  <si>
    <t>大和ハウス工業　</t>
  </si>
  <si>
    <t>ＨＴＢエナジー</t>
  </si>
  <si>
    <t>アシストワンエナジー</t>
  </si>
  <si>
    <t>フソウ・エナジー</t>
  </si>
  <si>
    <t>湘南電力</t>
  </si>
  <si>
    <t>大東建託パートナーズ</t>
  </si>
  <si>
    <t>Ｊａｐａｎ電力</t>
  </si>
  <si>
    <t>電源開発</t>
  </si>
  <si>
    <t>鈴与商事</t>
  </si>
  <si>
    <t>バランスハーツ</t>
  </si>
  <si>
    <t>ワタミエナジー</t>
  </si>
  <si>
    <t>パルシステム電力</t>
  </si>
  <si>
    <t>ＳＢパワー</t>
  </si>
  <si>
    <t>ＮＦパワーサービス</t>
  </si>
  <si>
    <t>ひおき地域エネルギー</t>
  </si>
  <si>
    <t>和歌山電力</t>
  </si>
  <si>
    <t>日本瓦斯(旧：エナジードリーム)</t>
  </si>
  <si>
    <t>トドック電力</t>
  </si>
  <si>
    <t>九電みらいエナジー</t>
  </si>
  <si>
    <t>ミツウロコヴェッセル</t>
  </si>
  <si>
    <t>フォレストパワー</t>
  </si>
  <si>
    <t>日高都市ガス</t>
  </si>
  <si>
    <t>アドバンテック</t>
  </si>
  <si>
    <t>ローカルエナジー</t>
  </si>
  <si>
    <t>エネックス</t>
  </si>
  <si>
    <t>レクスポート</t>
  </si>
  <si>
    <t>なでしこ電力</t>
  </si>
  <si>
    <t>日田グリーン電力</t>
  </si>
  <si>
    <t>津軽あっぷるパワー</t>
  </si>
  <si>
    <t>花巻銀河パワー</t>
  </si>
  <si>
    <t>埼玉ガス</t>
  </si>
  <si>
    <t>宮崎パワーライン</t>
  </si>
  <si>
    <t>パワー・オプティマイザー</t>
  </si>
  <si>
    <t>Ｕ－ＰＯＷＥＲ</t>
  </si>
  <si>
    <t>ＴＴＳパワー</t>
  </si>
  <si>
    <t>岩手ウッドパワー</t>
  </si>
  <si>
    <t>里山パワーワークス</t>
  </si>
  <si>
    <t>中之条パワー</t>
  </si>
  <si>
    <t>日産トレーデイング</t>
  </si>
  <si>
    <t>エネウィル(旧：ＪＡＧ国際エナジー)</t>
  </si>
  <si>
    <t>Ｎｅｘｔ　Ｐｏｗｅｒ</t>
  </si>
  <si>
    <t>伊藤忠エネクスホームライフ西日本</t>
  </si>
  <si>
    <t>グリーナ</t>
  </si>
  <si>
    <t>はりま電力</t>
  </si>
  <si>
    <t>浜松新電力</t>
  </si>
  <si>
    <t>ゼロワットパワー</t>
  </si>
  <si>
    <t>アストマックス</t>
  </si>
  <si>
    <t>やまがた新電力</t>
  </si>
  <si>
    <t>グリーンパワー大東</t>
  </si>
  <si>
    <t>Ｋｅｎｅｓエネルギーサービス</t>
  </si>
  <si>
    <t>シーラパワー(旧：愛知電力)</t>
  </si>
  <si>
    <t>御所野縄文電力</t>
  </si>
  <si>
    <t>カーボンニュートラル(旧：西多摩バイオパワー)</t>
  </si>
  <si>
    <t>宮古新電力</t>
  </si>
  <si>
    <t>長崎地域電力</t>
  </si>
  <si>
    <t>エネアーク関西</t>
  </si>
  <si>
    <t>近畿電力</t>
  </si>
  <si>
    <t>新電力おおいた</t>
  </si>
  <si>
    <t>日本セレモニー</t>
  </si>
  <si>
    <t>池見石油店</t>
  </si>
  <si>
    <t>芝浦電力</t>
  </si>
  <si>
    <t>地域創生ホールディングス</t>
  </si>
  <si>
    <t>スズカ電工</t>
  </si>
  <si>
    <t>エーコープサービス</t>
  </si>
  <si>
    <t>サンリン</t>
  </si>
  <si>
    <t>宮崎ガスリビング</t>
  </si>
  <si>
    <t>山陰エレキ・アライアンス</t>
  </si>
  <si>
    <t>ミライフ東日本</t>
  </si>
  <si>
    <t>ウッドエナジー</t>
  </si>
  <si>
    <t>山陰酸素工業</t>
  </si>
  <si>
    <t>武陽ガス</t>
  </si>
  <si>
    <t>北海道電力</t>
  </si>
  <si>
    <t>東北電力</t>
  </si>
  <si>
    <t>東京電力エナジーパートナー</t>
  </si>
  <si>
    <t>中部電力ミライズ</t>
  </si>
  <si>
    <t>北陸電力</t>
  </si>
  <si>
    <t>関西電力</t>
  </si>
  <si>
    <t>中国電力</t>
  </si>
  <si>
    <t>四国電力</t>
  </si>
  <si>
    <t>九州電力</t>
  </si>
  <si>
    <t>沖縄電力</t>
  </si>
  <si>
    <t>北日本石油</t>
  </si>
  <si>
    <t>千葉電力</t>
  </si>
  <si>
    <t>坊っちゃん電力</t>
  </si>
  <si>
    <t>やめエネルギー</t>
  </si>
  <si>
    <t>アースインフィニティ</t>
  </si>
  <si>
    <t>足利ガス</t>
  </si>
  <si>
    <t>Ｍｉｓｕｍｉ</t>
  </si>
  <si>
    <t>米子瓦斯</t>
  </si>
  <si>
    <t>エルピオ</t>
  </si>
  <si>
    <t>浜田ガス</t>
  </si>
  <si>
    <t>アメニティ電力</t>
  </si>
  <si>
    <t>ふくのしま電力</t>
  </si>
  <si>
    <t>岡田建設</t>
  </si>
  <si>
    <t>出雲ガス</t>
  </si>
  <si>
    <t>富山電力</t>
  </si>
  <si>
    <t>イオンディライト</t>
  </si>
  <si>
    <t>ファミリーネット・ジャパン</t>
  </si>
  <si>
    <t>ＭＫステーションズ</t>
  </si>
  <si>
    <t>フラワーペイメント</t>
  </si>
  <si>
    <t>ＪＴＢコミュニケーションデザイン</t>
  </si>
  <si>
    <t>積水化学工業</t>
  </si>
  <si>
    <t>全農エネルギー</t>
  </si>
  <si>
    <t>ハルエネ</t>
  </si>
  <si>
    <t>三愛オブリ(旧：三愛石油)</t>
  </si>
  <si>
    <t>リケン工業</t>
  </si>
  <si>
    <t>ビビット</t>
  </si>
  <si>
    <t>おおた電力</t>
  </si>
  <si>
    <t>伊藤忠プランテック</t>
  </si>
  <si>
    <t>オカモト</t>
  </si>
  <si>
    <t>キタコー</t>
  </si>
  <si>
    <t>香川電力　</t>
  </si>
  <si>
    <t>ＰｉｎＴ</t>
  </si>
  <si>
    <t>沖縄ガスニューパワー</t>
  </si>
  <si>
    <t>諏訪瓦斯</t>
  </si>
  <si>
    <t>エッセンシャルエナジー</t>
  </si>
  <si>
    <t>エージーピー　</t>
  </si>
  <si>
    <t>いちき串木野電力</t>
  </si>
  <si>
    <t>クローバー・テクノロジーズ(旧：四つ葉電力)</t>
  </si>
  <si>
    <t>西武ガス</t>
  </si>
  <si>
    <t>松本ガス</t>
  </si>
  <si>
    <t>ＦＴエナジー</t>
  </si>
  <si>
    <t>南部だんだんエナジー</t>
  </si>
  <si>
    <t>エフエネ</t>
  </si>
  <si>
    <t>こなんウルトラパワー</t>
  </si>
  <si>
    <t>ＣＨＩＢＡむつざわエナジー</t>
  </si>
  <si>
    <t>関西空調　</t>
  </si>
  <si>
    <t>奥出雲電力</t>
  </si>
  <si>
    <t>中央電力</t>
  </si>
  <si>
    <t>成田香取エネルギー</t>
  </si>
  <si>
    <t>グローバルソリューションサービス</t>
  </si>
  <si>
    <t>ＣＷＳ</t>
  </si>
  <si>
    <t>ふくしま新電力</t>
  </si>
  <si>
    <t>エネクスライフサービス</t>
  </si>
  <si>
    <t>ネイチャーエナジー小国</t>
  </si>
  <si>
    <t>リエスパワーネクスト</t>
  </si>
  <si>
    <t>エネルギーパワー</t>
  </si>
  <si>
    <t>グリムスパワー</t>
  </si>
  <si>
    <t>日本ファシリティ・ソリューション</t>
  </si>
  <si>
    <t>登米電力</t>
  </si>
  <si>
    <t>自然電力</t>
  </si>
  <si>
    <t>オノプロックス</t>
  </si>
  <si>
    <t>本庄ガス</t>
  </si>
  <si>
    <t>フィット</t>
  </si>
  <si>
    <t>青森県民エナジー</t>
  </si>
  <si>
    <t>国際航業</t>
  </si>
  <si>
    <t>ローカルでんき</t>
  </si>
  <si>
    <t>明治産業</t>
  </si>
  <si>
    <t>岡山電力</t>
  </si>
  <si>
    <t>ミライフ</t>
  </si>
  <si>
    <t>翠光トップライン</t>
  </si>
  <si>
    <t>楽天エナジー</t>
  </si>
  <si>
    <t>うすきエネルギー</t>
  </si>
  <si>
    <t>トーヨーエネルギーファーム</t>
  </si>
  <si>
    <t>森のエネルギー</t>
  </si>
  <si>
    <t>岐阜電力</t>
  </si>
  <si>
    <t>格安電力</t>
  </si>
  <si>
    <t>エスケーエナジー</t>
  </si>
  <si>
    <t>名南共同エネルギー</t>
  </si>
  <si>
    <t>Ａｐａｍａｎ　Ｅｎｅｒｇｙ</t>
  </si>
  <si>
    <t>ＴＯＫＹＯ油電力</t>
  </si>
  <si>
    <t>大分ケーブルテレコム</t>
  </si>
  <si>
    <t>寝屋川電力</t>
  </si>
  <si>
    <t>石川電力</t>
  </si>
  <si>
    <t>福井電力</t>
  </si>
  <si>
    <t>MKエネルギー</t>
  </si>
  <si>
    <t>Ｏｐｔｉｍｉｚｅｄ　Ｅｎｅｒｇｙ</t>
  </si>
  <si>
    <t>エネラボ</t>
  </si>
  <si>
    <t>ネクシィーズ・ゼロ</t>
  </si>
  <si>
    <t>横浜ウォーター</t>
  </si>
  <si>
    <t>スマートエナジー磐田</t>
  </si>
  <si>
    <t>新潟県民電力</t>
  </si>
  <si>
    <t>エネトレード</t>
  </si>
  <si>
    <t>Ｍｙシティ電力</t>
  </si>
  <si>
    <t>ニシムラ</t>
  </si>
  <si>
    <t>さくら新電力</t>
  </si>
  <si>
    <t>グローアップ</t>
  </si>
  <si>
    <t>いこま市民パワー</t>
  </si>
  <si>
    <t>コープでんき東北</t>
  </si>
  <si>
    <t>おもてなし山形</t>
  </si>
  <si>
    <t>長野都市ガス</t>
  </si>
  <si>
    <t>上田ガス</t>
  </si>
  <si>
    <t>日本瓦斯</t>
  </si>
  <si>
    <t>内藤工業所</t>
  </si>
  <si>
    <t>シグナストラスト</t>
  </si>
  <si>
    <t>ゲーテハウス</t>
  </si>
  <si>
    <t>岩手電力</t>
  </si>
  <si>
    <t>ＪＰエネルギー</t>
  </si>
  <si>
    <t>兵庫電力</t>
  </si>
  <si>
    <t>大和ライフエナジア</t>
  </si>
  <si>
    <t>Ｃｏｃｏテラスたがわ</t>
  </si>
  <si>
    <t>東北電力エナジートレーディング</t>
  </si>
  <si>
    <t>横浜環境デザイン</t>
  </si>
  <si>
    <t>まち未来製作所</t>
  </si>
  <si>
    <t>ＴＲＥＮＤＥ</t>
  </si>
  <si>
    <t>どさんこパワー</t>
  </si>
  <si>
    <t>トリニティエナジー</t>
  </si>
  <si>
    <t>ワンワールドエナジー(旧：地方創生テクノロジーラボ)</t>
  </si>
  <si>
    <t>みなとみらい電力</t>
  </si>
  <si>
    <t>ＬＩＸＩＬ　ＴＥＰＣＯ　スマートパートナーズ</t>
  </si>
  <si>
    <t>ＮＥＸＴ　ＯＮＥ</t>
  </si>
  <si>
    <t>ユビニティー</t>
  </si>
  <si>
    <t>宮交シティ</t>
  </si>
  <si>
    <t>アルファライズ</t>
  </si>
  <si>
    <t>おおすみ半島スマートエネルギー</t>
  </si>
  <si>
    <t>おきなわコープエナジー</t>
  </si>
  <si>
    <t>久慈地域エネルギー</t>
  </si>
  <si>
    <t>弘前ガス</t>
  </si>
  <si>
    <t>フォーバルテレコム　</t>
  </si>
  <si>
    <t>グランデータ</t>
  </si>
  <si>
    <t>くるめエネルギー</t>
  </si>
  <si>
    <t>はまエネ</t>
  </si>
  <si>
    <t>松阪新電力</t>
  </si>
  <si>
    <t>ヒューリックプロパティソリューション</t>
  </si>
  <si>
    <t>宮崎電力</t>
  </si>
  <si>
    <t>みの市民エネルギー</t>
  </si>
  <si>
    <t>三友エンテック</t>
  </si>
  <si>
    <t>府中・調布まちなかエナジー</t>
  </si>
  <si>
    <t>伊勢志摩電力</t>
  </si>
  <si>
    <t>ＣＤエナジーダイレクト</t>
  </si>
  <si>
    <t>Ｑ．ＥＮＥＳＴでんき(旧：ジニーエナジー合同会社)</t>
  </si>
  <si>
    <t>ぶんごおおのエナジー</t>
  </si>
  <si>
    <t>ヴィジョナリーパワー</t>
  </si>
  <si>
    <t>有明エナジー</t>
  </si>
  <si>
    <t>厚木瓦斯</t>
  </si>
  <si>
    <t>エネ・ビジョン</t>
  </si>
  <si>
    <t>イワタニ三重</t>
  </si>
  <si>
    <t>マルヰ</t>
  </si>
  <si>
    <t>大多喜ガス</t>
  </si>
  <si>
    <t>鈴与電力</t>
  </si>
  <si>
    <t>コープ電力</t>
  </si>
  <si>
    <t>亀岡ふるさとエナジー</t>
  </si>
  <si>
    <t>織戸組</t>
  </si>
  <si>
    <t>ふかやｅパワー</t>
  </si>
  <si>
    <t>Ｌｉｎｋ　Ｌｉｆｅ</t>
  </si>
  <si>
    <t>グローバルキャスト</t>
  </si>
  <si>
    <t>日本エネルギー総合システム</t>
  </si>
  <si>
    <t>イワタニ東海</t>
  </si>
  <si>
    <t>デライトアップ</t>
  </si>
  <si>
    <t>ところざわ未来電力</t>
  </si>
  <si>
    <t>朝日ガスエナジー</t>
  </si>
  <si>
    <t>エネファント</t>
  </si>
  <si>
    <t>エスエナジー</t>
  </si>
  <si>
    <t>Ｍｐｏｗｅｒ</t>
  </si>
  <si>
    <t>秩父新電力</t>
  </si>
  <si>
    <t>みよしエナジー</t>
  </si>
  <si>
    <t>東日本ガス</t>
  </si>
  <si>
    <t>東彩ガス</t>
  </si>
  <si>
    <t>綿半パートナーズ</t>
  </si>
  <si>
    <t>ｋａｒｃｈ</t>
  </si>
  <si>
    <t>森の灯り</t>
  </si>
  <si>
    <t>かみでん里山公社</t>
  </si>
  <si>
    <t>三郷ひまわりエナジー</t>
  </si>
  <si>
    <t>球磨村森電力</t>
  </si>
  <si>
    <t>北日本ガス</t>
  </si>
  <si>
    <t>くこくエネルギー(旧：熊本電力)</t>
  </si>
  <si>
    <t>エコログ</t>
  </si>
  <si>
    <t>飯田まちづくり電力</t>
  </si>
  <si>
    <t>イワタニ長野</t>
  </si>
  <si>
    <t>シェルジャパン</t>
  </si>
  <si>
    <t>クボタ</t>
  </si>
  <si>
    <t>石油資源開発</t>
  </si>
  <si>
    <t>越後天然ガス</t>
  </si>
  <si>
    <t>大仙こまちパワー</t>
  </si>
  <si>
    <t>坂戸ガス</t>
  </si>
  <si>
    <t>デベロップ</t>
  </si>
  <si>
    <t>テレ・マーカー</t>
  </si>
  <si>
    <t>ＭＧＣエネルギー</t>
  </si>
  <si>
    <t>福島フェニックス電力</t>
  </si>
  <si>
    <t>美作国電力</t>
  </si>
  <si>
    <t>エア・ウォーター</t>
  </si>
  <si>
    <t>八幡商事</t>
  </si>
  <si>
    <t>おいでんエネルギー</t>
  </si>
  <si>
    <t>イシオ</t>
  </si>
  <si>
    <t>北陸電力ビズ・エナジーソリューション</t>
  </si>
  <si>
    <t>加賀市総合サービス</t>
  </si>
  <si>
    <t>丸紅伊那みらいでんき</t>
  </si>
  <si>
    <t>富士山エナジー</t>
  </si>
  <si>
    <t>エナネス</t>
  </si>
  <si>
    <t>ＷＳエナジー</t>
  </si>
  <si>
    <t>TERA Energy</t>
  </si>
  <si>
    <t>ケアネス(旧：ルーア)</t>
  </si>
  <si>
    <t>ＭＣＰＤ(旧：ＭＣＰＤ合同会社)</t>
  </si>
  <si>
    <t>グリーンシティこばやし</t>
  </si>
  <si>
    <t>吉田石油店</t>
  </si>
  <si>
    <t>スマートエナジー熊本</t>
  </si>
  <si>
    <t>福山未来エナジー</t>
  </si>
  <si>
    <t>メディオテック</t>
  </si>
  <si>
    <t>Ｓａｎｋｏ　ＩＢ</t>
  </si>
  <si>
    <t>五島市民電力</t>
  </si>
  <si>
    <t>電力保全サービス</t>
  </si>
  <si>
    <t>リストプロパティーズ</t>
  </si>
  <si>
    <t>インフォシステム</t>
  </si>
  <si>
    <t>情熱電力</t>
  </si>
  <si>
    <t>エイチティーピー</t>
  </si>
  <si>
    <t>センカク</t>
  </si>
  <si>
    <t>新電力いばらき</t>
  </si>
  <si>
    <t>緑屋電気</t>
  </si>
  <si>
    <t>ミナサポ</t>
  </si>
  <si>
    <t>唐津電力</t>
  </si>
  <si>
    <t>ＲＥ１００電力</t>
  </si>
  <si>
    <t>イーネットワーク</t>
  </si>
  <si>
    <t>スマートエコエナジー</t>
  </si>
  <si>
    <t>ＬＥＮＥＴＳ</t>
  </si>
  <si>
    <t>アイエスジー</t>
  </si>
  <si>
    <t>富士山電力</t>
  </si>
  <si>
    <t>エネクル(旧：堀川産業)</t>
  </si>
  <si>
    <t>新電力新潟</t>
  </si>
  <si>
    <t>タケエイでんき(旧：横須賀アーバンウッドパワー)</t>
  </si>
  <si>
    <t>気仙沼グリーンエナジー</t>
  </si>
  <si>
    <t>ユーラスグリーンエナジー</t>
  </si>
  <si>
    <t>サイホープロパティーズ</t>
  </si>
  <si>
    <t>酒田天然瓦斯</t>
  </si>
  <si>
    <t>東亜ガス</t>
  </si>
  <si>
    <t>三河の山里コミュニティパワー</t>
  </si>
  <si>
    <t>新潟スワンエナジー</t>
  </si>
  <si>
    <t>グリーンピープルズパワー</t>
  </si>
  <si>
    <t>マルイファシリティーズ</t>
  </si>
  <si>
    <t>デンケン</t>
  </si>
  <si>
    <t>東名</t>
  </si>
  <si>
    <t>北海道電力コクリエーション</t>
  </si>
  <si>
    <t>ＮＴＴアノードエナジー</t>
  </si>
  <si>
    <t>スマート電気</t>
  </si>
  <si>
    <t>唐津パワーホールディングス</t>
  </si>
  <si>
    <t>クリーンエネルギー総合研究所</t>
  </si>
  <si>
    <t>ＵＮＩＶＥＲＧＹ</t>
  </si>
  <si>
    <t>ＪＲ西日本住宅サービス</t>
  </si>
  <si>
    <t>アイキューブ・マーケティング</t>
  </si>
  <si>
    <t>デジタルグリッド</t>
  </si>
  <si>
    <t>西九州させぼパワーズ</t>
  </si>
  <si>
    <t>たんたんエナジー</t>
  </si>
  <si>
    <t>能勢・豊能まちづくり</t>
  </si>
  <si>
    <t>再エネ思考電力</t>
  </si>
  <si>
    <t>スマート</t>
  </si>
  <si>
    <t>ジャパネットサービスイノベーション</t>
  </si>
  <si>
    <t>リクルート</t>
  </si>
  <si>
    <t>ＫＢＮ</t>
  </si>
  <si>
    <t>しおさい電力</t>
  </si>
  <si>
    <t>アスエネ</t>
  </si>
  <si>
    <t>ＴＥＰＣＯライフサービス</t>
  </si>
  <si>
    <t>会津エナジー</t>
  </si>
  <si>
    <t>うべ未来エネルギー</t>
  </si>
  <si>
    <t>永井自動車工業</t>
  </si>
  <si>
    <t>小島電機工業</t>
  </si>
  <si>
    <t>陸前高田しみんエネルギー</t>
  </si>
  <si>
    <t>チャームドライフ</t>
  </si>
  <si>
    <t>スターティア</t>
  </si>
  <si>
    <t>東広島スマートエネルギー</t>
  </si>
  <si>
    <t>旭化成</t>
  </si>
  <si>
    <t>京和ガス</t>
  </si>
  <si>
    <t>岡崎建材</t>
  </si>
  <si>
    <t>エフオン</t>
  </si>
  <si>
    <t>岡崎さくら電力</t>
  </si>
  <si>
    <t>旭マルヰガス</t>
  </si>
  <si>
    <t>ＪＲＥトレーディング</t>
  </si>
  <si>
    <t>神戸電力</t>
  </si>
  <si>
    <t>エア・ウォーター・ライフソリューション(旧：エア・ウォーター北海道)</t>
  </si>
  <si>
    <t>京楽産業ホールディングス</t>
  </si>
  <si>
    <t>ＲｅｎｏＬａｂｏ</t>
  </si>
  <si>
    <t>アークエルテクノロジーズ</t>
  </si>
  <si>
    <t>エルメック</t>
  </si>
  <si>
    <t>オズエナジー</t>
  </si>
  <si>
    <t>レモンガス</t>
  </si>
  <si>
    <t>日本海水</t>
  </si>
  <si>
    <t>ａｆｔｅｒＦＩＴ</t>
  </si>
  <si>
    <t>中小企業支援</t>
  </si>
  <si>
    <t>八千代エンジニヤリング</t>
  </si>
  <si>
    <t>神楽電力</t>
  </si>
  <si>
    <t>ゆきぐに新電力</t>
  </si>
  <si>
    <t>ながさきサステナエナジー</t>
  </si>
  <si>
    <t>Ｉ＆Ｉ</t>
  </si>
  <si>
    <t>グルーヴエナジー</t>
  </si>
  <si>
    <t>高知ニューエナジー</t>
  </si>
  <si>
    <t>もみじ電力</t>
  </si>
  <si>
    <t>縁人</t>
  </si>
  <si>
    <t>Ｔ＆Ｔエナジー</t>
  </si>
  <si>
    <t>ルーク</t>
  </si>
  <si>
    <t>ふくしま未来パワー</t>
  </si>
  <si>
    <t>かけがわ報徳パワー</t>
  </si>
  <si>
    <t>ＳｕｓｔａｉｎａｂｌｅＥｎｅｒｇｙ</t>
  </si>
  <si>
    <t>穂の国とよはし電力</t>
  </si>
  <si>
    <t>イワタニセントラル北海道</t>
  </si>
  <si>
    <t>ホームタウンエナジー</t>
  </si>
  <si>
    <t>彩の国でんき</t>
  </si>
  <si>
    <t>ホープエナジー</t>
  </si>
  <si>
    <t>クリーンベンチャー２１</t>
  </si>
  <si>
    <t>三河商事</t>
  </si>
  <si>
    <t>みとや</t>
  </si>
  <si>
    <t>三州電力</t>
  </si>
  <si>
    <t>フラットエナジー</t>
  </si>
  <si>
    <t>沖縄新エネ開発</t>
  </si>
  <si>
    <t>つづくみらいエナジー</t>
  </si>
  <si>
    <t>中庄商店</t>
  </si>
  <si>
    <t>ほくだん</t>
  </si>
  <si>
    <t>コノミヤホールディングス</t>
  </si>
  <si>
    <t>自由でんき</t>
  </si>
  <si>
    <t>ビジョン</t>
  </si>
  <si>
    <t>丸の内電力</t>
  </si>
  <si>
    <t>西川建材工業</t>
  </si>
  <si>
    <t>中京電力</t>
  </si>
  <si>
    <t>クオリティプラス</t>
  </si>
  <si>
    <t>Ｙ．Ｗ．Ｃ</t>
  </si>
  <si>
    <t>ＴＧオクトパスエナジー</t>
  </si>
  <si>
    <t>東北電力フロンティア</t>
  </si>
  <si>
    <t>ファラデー</t>
  </si>
  <si>
    <t>出雲ケーブルビジョン</t>
  </si>
  <si>
    <t>いずも縁結び電力</t>
  </si>
  <si>
    <t>宇都宮ライトパワー</t>
  </si>
  <si>
    <t>ＦＰｏｗｅｒ</t>
  </si>
  <si>
    <t>いーれっくす</t>
  </si>
  <si>
    <t>りえすぱわー</t>
  </si>
  <si>
    <t>えばーぐりーんりていりんぐ</t>
  </si>
  <si>
    <t>えばーぐりーんまーけてぃんぐ</t>
  </si>
  <si>
    <t>ＳＥういんぐず</t>
  </si>
  <si>
    <t>いーせる</t>
  </si>
  <si>
    <t>えねっと</t>
  </si>
  <si>
    <t>すかがわがす</t>
  </si>
  <si>
    <t>いでみつこうさん</t>
  </si>
  <si>
    <t>おぷてーじ</t>
  </si>
  <si>
    <t>えねさーぶ</t>
  </si>
  <si>
    <t>えねわんでんききゅうさいさん</t>
  </si>
  <si>
    <t>みつうろこぐりーんえねるぎー</t>
  </si>
  <si>
    <t>ＳｈａｒｅｄＥｎｅｒｇｙ</t>
  </si>
  <si>
    <t>ねくすとぱわーやまと</t>
  </si>
  <si>
    <t>にほんてくの</t>
  </si>
  <si>
    <t>ちゅうおうでんりょくえなじー</t>
  </si>
  <si>
    <t>なんわえなじー</t>
  </si>
  <si>
    <t>しずおかがすあんどぱわー</t>
  </si>
  <si>
    <t>えばらかんきょうぷらんと</t>
  </si>
  <si>
    <t>とうきょうえこさーびす</t>
  </si>
  <si>
    <t>だいやもんどぱわー</t>
  </si>
  <si>
    <t>いでみつぐりーんぱわー</t>
  </si>
  <si>
    <t>しんいでみつ</t>
  </si>
  <si>
    <t>せんとらるせきゆがす</t>
  </si>
  <si>
    <t>いずみさのでんりょく</t>
  </si>
  <si>
    <t>こすもえねるぎーそりゅーしょんず</t>
  </si>
  <si>
    <t>ぐりーんさーくる</t>
  </si>
  <si>
    <t>うえすとでんりょく</t>
  </si>
  <si>
    <t>ほっかいどうがす</t>
  </si>
  <si>
    <t>しんえねるぎーかいはつ</t>
  </si>
  <si>
    <t>いとうちゅうえねくす</t>
  </si>
  <si>
    <t>ＶＰｏｗｅｒ</t>
  </si>
  <si>
    <t>だいわえねるぎー</t>
  </si>
  <si>
    <t>おおさかがす</t>
  </si>
  <si>
    <t>えふびっとこみゅにけーしょんず</t>
  </si>
  <si>
    <t>まにわばいおえねるぎー</t>
  </si>
  <si>
    <t>みついぶっさん</t>
  </si>
  <si>
    <t>おりっくす</t>
  </si>
  <si>
    <t>えねさんすかんとう</t>
  </si>
  <si>
    <t>しんえなじー</t>
  </si>
  <si>
    <t>さにっくす</t>
  </si>
  <si>
    <t>こんしぇるじゅ</t>
  </si>
  <si>
    <t>あいぐりっどそりゅーしょんず</t>
  </si>
  <si>
    <t>さみっとえなじー</t>
  </si>
  <si>
    <t>りこーじゃぱん</t>
  </si>
  <si>
    <t>えねるぎあそりゅーしょんあんどさーびす</t>
  </si>
  <si>
    <t>とうきょうがす</t>
  </si>
  <si>
    <t>てすえんじにありんぐ</t>
  </si>
  <si>
    <t>おうめがす</t>
  </si>
  <si>
    <t>いーねっとわーくしすてむず</t>
  </si>
  <si>
    <t>えねあーくかんとう</t>
  </si>
  <si>
    <t>とうきゅうぱわーさぷらい</t>
  </si>
  <si>
    <t>おうじいとうちゅうえねくすでんりょくはんばい</t>
  </si>
  <si>
    <t>いとうちゅうしょうじ</t>
  </si>
  <si>
    <t>えこすたいる</t>
  </si>
  <si>
    <t>いるまがす</t>
  </si>
  <si>
    <t>てぷこかすたまーさーびす</t>
  </si>
  <si>
    <t>とんでんほーるでぃんぐす</t>
  </si>
  <si>
    <t>にってつえんじにありんぐ</t>
  </si>
  <si>
    <t>ａｕえねるぎーあんどらいふきゅうＫＤＤＩ</t>
  </si>
  <si>
    <t>いわたにかんとう</t>
  </si>
  <si>
    <t>いわたにしゅとけん</t>
  </si>
  <si>
    <t>さーらｅえなじー</t>
  </si>
  <si>
    <t>ちきゅうくらぶ</t>
  </si>
  <si>
    <t>えこあ</t>
  </si>
  <si>
    <t>さいぶがす</t>
  </si>
  <si>
    <t>とうほうがす</t>
  </si>
  <si>
    <t>しなねん</t>
  </si>
  <si>
    <t>しなじあぱわー</t>
  </si>
  <si>
    <t>かわさきぐりーんえなじー</t>
  </si>
  <si>
    <t>だいいちがす</t>
  </si>
  <si>
    <t>りみっくすぽいんと</t>
  </si>
  <si>
    <t>おおさかいずみしみんせいかつきょうどうくみあい</t>
  </si>
  <si>
    <t>ちゅうかいてれびほうそう</t>
  </si>
  <si>
    <t>ぱしふぃっくぱわー</t>
  </si>
  <si>
    <t>いちたかがすわん</t>
  </si>
  <si>
    <t>じぇいこむうえすと</t>
  </si>
  <si>
    <t>じぇいこむさいたまひがしにほん</t>
  </si>
  <si>
    <t>じぇいこむさっぽろ</t>
  </si>
  <si>
    <t>じぇいこむしょうなんかながわ</t>
  </si>
  <si>
    <t>じぇいこむちば</t>
  </si>
  <si>
    <t>じぇいこむとうきょう</t>
  </si>
  <si>
    <t>つちうらけーぶるてれび</t>
  </si>
  <si>
    <t>かごしまでんりょく</t>
  </si>
  <si>
    <t>たいようがす</t>
  </si>
  <si>
    <t>あーばんえなじー</t>
  </si>
  <si>
    <t>ぱわーねくすと</t>
  </si>
  <si>
    <t>きたかみしんでんりょく</t>
  </si>
  <si>
    <t>ぱーぱすすまーとぱわー</t>
  </si>
  <si>
    <t>たくまえなじー</t>
  </si>
  <si>
    <t>すまーとてっく</t>
  </si>
  <si>
    <t>みとでんりょく</t>
  </si>
  <si>
    <t>まるべにしんでんりょく</t>
  </si>
  <si>
    <t>ならでんりょく</t>
  </si>
  <si>
    <t>ひたちぞうせん</t>
  </si>
  <si>
    <t>だいとうがす</t>
  </si>
  <si>
    <t>ぱなそにっくおぺれーしょなるえくせれんすきゅうぱなそにっく</t>
  </si>
  <si>
    <t>あすともすえねるぎー</t>
  </si>
  <si>
    <t>かんでんえねるぎーそりゅーしょん</t>
  </si>
  <si>
    <t>ＭＣりてーるえなじー</t>
  </si>
  <si>
    <t>きたきゅうしゅうぱわー</t>
  </si>
  <si>
    <t>ぶしゅうがす</t>
  </si>
  <si>
    <t>りにゅーあぶるじゃぱんきゅうみらいでんりょく</t>
  </si>
  <si>
    <t>おおがきがす</t>
  </si>
  <si>
    <t>ふじたしょうてん</t>
  </si>
  <si>
    <t>けーぶるねっとしものせき</t>
  </si>
  <si>
    <t>じぇいこむきゅうしゅう</t>
  </si>
  <si>
    <t>ぐろーばるえんじにありんぐ</t>
  </si>
  <si>
    <t>きゅうしゅうえなじー</t>
  </si>
  <si>
    <t>とよたえなじーそりゅーしょんず</t>
  </si>
  <si>
    <t>えなりすぱわーまーけてぃんぐ</t>
  </si>
  <si>
    <t>かぶきえなじー</t>
  </si>
  <si>
    <t>みやますまーとえねるぎー</t>
  </si>
  <si>
    <t>えふぃしえんと</t>
  </si>
  <si>
    <t>せいかつくらぶえなじー</t>
  </si>
  <si>
    <t>せいかつきょうどうくみあいこーぷこうべ</t>
  </si>
  <si>
    <t>しーえなじー</t>
  </si>
  <si>
    <t>かくえいがす</t>
  </si>
  <si>
    <t>けいようがす</t>
  </si>
  <si>
    <t>とっぱんいんさつ</t>
  </si>
  <si>
    <t>いせさきがす</t>
  </si>
  <si>
    <t>きやのんまーけてぃんぐじゃぱん</t>
  </si>
  <si>
    <t>とっとりしみんでんりょく</t>
  </si>
  <si>
    <t>いーえむあい</t>
  </si>
  <si>
    <t>さのがす</t>
  </si>
  <si>
    <t>きりゅうがす</t>
  </si>
  <si>
    <t>もりのでんりょく</t>
  </si>
  <si>
    <t>だいわはうすこうぎょう</t>
  </si>
  <si>
    <t>ＨＴＢえなじー</t>
  </si>
  <si>
    <t>あしすとわんえなじー</t>
  </si>
  <si>
    <t>ふそうえなじー</t>
  </si>
  <si>
    <t>しょうなんでんりょく</t>
  </si>
  <si>
    <t>だいとうけんたくぱーとなーず</t>
  </si>
  <si>
    <t>Ｊａｐａｎでんりょく</t>
  </si>
  <si>
    <t>でんげんかいはつ</t>
  </si>
  <si>
    <t>すずよしょうじ</t>
  </si>
  <si>
    <t>ばらんすはーつ</t>
  </si>
  <si>
    <t>わたみえなじー</t>
  </si>
  <si>
    <t>ぱるしすてむでんりょく</t>
  </si>
  <si>
    <t>ＳＢぱわー</t>
  </si>
  <si>
    <t>ＮＦぱわーさーびす</t>
  </si>
  <si>
    <t>ひおきちいきえねるぎー</t>
  </si>
  <si>
    <t>わかやまでんりょく</t>
  </si>
  <si>
    <t>にっぽんがすきゅうえなじーどりーむ</t>
  </si>
  <si>
    <t>とどっくでんりょく</t>
  </si>
  <si>
    <t>きゅうでんみらいえなじー</t>
  </si>
  <si>
    <t>みつうろこヴぇっせる</t>
  </si>
  <si>
    <t>ふぉれすとぱわー</t>
  </si>
  <si>
    <t>ひだかとしがす</t>
  </si>
  <si>
    <t>あどばんてっく</t>
  </si>
  <si>
    <t>ろーかるえなじー</t>
  </si>
  <si>
    <t>えねっくす</t>
  </si>
  <si>
    <t>れくすぽーと</t>
  </si>
  <si>
    <t>なでしこでんりょく</t>
  </si>
  <si>
    <t>ひたぐりーんでんりょく</t>
  </si>
  <si>
    <t>つがるあっぷるぱわー</t>
  </si>
  <si>
    <t>はなまきぎんがぱわー</t>
  </si>
  <si>
    <t>さいたまがす</t>
  </si>
  <si>
    <t>みやざきぱわーらいん</t>
  </si>
  <si>
    <t>ぱわーおぷてぃまいざー</t>
  </si>
  <si>
    <t>ＵＰＯＷＥＲ</t>
  </si>
  <si>
    <t>ＴＴＳぱわー</t>
  </si>
  <si>
    <t>いわてうっどぱわー</t>
  </si>
  <si>
    <t>さとやまぱわーわーくす</t>
  </si>
  <si>
    <t>なかのじょうぱわー</t>
  </si>
  <si>
    <t>にっさんとれーでいんぐ</t>
  </si>
  <si>
    <t>えねうぃるきゅうＪＡＧこくさいえなじー</t>
  </si>
  <si>
    <t>ＮｅｘｔＰｏｗｅｒ</t>
  </si>
  <si>
    <t>いとうちゅうえねくすほーむらいふにしにほん</t>
  </si>
  <si>
    <t>ぐりーな</t>
  </si>
  <si>
    <t>はりまでんりょく</t>
  </si>
  <si>
    <t>はままつしんでんりょく</t>
  </si>
  <si>
    <t>ぜろわっとぱわー</t>
  </si>
  <si>
    <t>あすとまっくす</t>
  </si>
  <si>
    <t>やまがたしんでんりょく</t>
  </si>
  <si>
    <t>ひがしまつしまみらいとしきこう</t>
  </si>
  <si>
    <t>ぐりーんぱわーだいとう</t>
  </si>
  <si>
    <t>Ｋｅｎｅｓえねるぎーさーびす</t>
  </si>
  <si>
    <t>しーらぱわーきゅうあいちでんりょく</t>
  </si>
  <si>
    <t>ごしょのじょうもんでんりょく</t>
  </si>
  <si>
    <t>かーぼんにゅーとらるきゅうにしたまばいおぱわー</t>
  </si>
  <si>
    <t>みやこしんでんりょく</t>
  </si>
  <si>
    <t>ながさきちいきでんりょく</t>
  </si>
  <si>
    <t>えねあーくかんさい</t>
  </si>
  <si>
    <t>きんきでんりょく</t>
  </si>
  <si>
    <t>しんでんりょくおおいた</t>
  </si>
  <si>
    <t>にほんせれもにー</t>
  </si>
  <si>
    <t>いけみせきゆてん</t>
  </si>
  <si>
    <t>しばうらでんりょく</t>
  </si>
  <si>
    <t>ちいきそうせいほーるでぃんぐす</t>
  </si>
  <si>
    <t>すずかでんこう</t>
  </si>
  <si>
    <t>えーこーぷさーびす</t>
  </si>
  <si>
    <t>さんりん</t>
  </si>
  <si>
    <t>みやざきがすりびんぐ</t>
  </si>
  <si>
    <t>さんいんえれきあらいあんす</t>
  </si>
  <si>
    <t>みらいふひがしにほん</t>
  </si>
  <si>
    <t>うっどえなじー</t>
  </si>
  <si>
    <t>さんいんさんそこうぎょう</t>
  </si>
  <si>
    <t>ぶようがす</t>
  </si>
  <si>
    <t>きたにほんせきゆ</t>
  </si>
  <si>
    <t>ちばでんりょく</t>
  </si>
  <si>
    <t>ぼっちゃんでんりょく</t>
  </si>
  <si>
    <t>やめえねるぎー</t>
  </si>
  <si>
    <t>あーすいんふぃにてぃ</t>
  </si>
  <si>
    <t>あしかががす</t>
  </si>
  <si>
    <t>よなごがす</t>
  </si>
  <si>
    <t>えるぴお</t>
  </si>
  <si>
    <t>はまだがす</t>
  </si>
  <si>
    <t>あめにてぃでんりょく</t>
  </si>
  <si>
    <t>ふくのしまでんりょく</t>
  </si>
  <si>
    <t>おかだけんせつ</t>
  </si>
  <si>
    <t>いずもがす</t>
  </si>
  <si>
    <t>とやまでんりょく</t>
  </si>
  <si>
    <t>ぐりーんこーぷでんき</t>
  </si>
  <si>
    <t>とうきょうとかんきょうこうしゃ</t>
  </si>
  <si>
    <t>いおんでぃらいと</t>
  </si>
  <si>
    <t>ふぁみりーねっとじゃぱん</t>
  </si>
  <si>
    <t>ＭＫすてーしょんず</t>
  </si>
  <si>
    <t>ふらわーぺいめんと</t>
  </si>
  <si>
    <t>ＪＴＢこみゅにけーしょんでざいん</t>
  </si>
  <si>
    <t>せきすいかがくこうぎょう</t>
  </si>
  <si>
    <t>ぜんのうえねるぎー</t>
  </si>
  <si>
    <t>はるえね</t>
  </si>
  <si>
    <t>さんあいおぶりきゅうさんあいせきゆ</t>
  </si>
  <si>
    <t>りけんこうぎょう</t>
  </si>
  <si>
    <t>びびっと</t>
  </si>
  <si>
    <t>おおたでんりょく</t>
  </si>
  <si>
    <t>いとうちゅうぷらんてっく</t>
  </si>
  <si>
    <t>おかもと</t>
  </si>
  <si>
    <t>きたこー</t>
  </si>
  <si>
    <t>せいかつきょうどうくみあいこーぷしが</t>
  </si>
  <si>
    <t>かがわでんりょく</t>
  </si>
  <si>
    <t>おきなわがすにゅーぱわー</t>
  </si>
  <si>
    <t>すわがす</t>
  </si>
  <si>
    <t>えっせんしゃるえなじー</t>
  </si>
  <si>
    <t>えーじーぴー</t>
  </si>
  <si>
    <t>いちきくしきのでんりょく</t>
  </si>
  <si>
    <t>くろーばーてくのろじーずきゅうよつばでんりょく</t>
  </si>
  <si>
    <t>せいぶがす</t>
  </si>
  <si>
    <t>まつもとがす</t>
  </si>
  <si>
    <t>ＦＴえなじー</t>
  </si>
  <si>
    <t>なんぶだんだんえなじー</t>
  </si>
  <si>
    <t>えふえね</t>
  </si>
  <si>
    <t>こなんうるとらぱわー</t>
  </si>
  <si>
    <t>ＣＨＩＢＡむつざわえなじー</t>
  </si>
  <si>
    <t>かんさいくうちょう</t>
  </si>
  <si>
    <t>おくいずもでんりょく</t>
  </si>
  <si>
    <t>ちゅうおうでんりょく</t>
  </si>
  <si>
    <t>なりたかとりえねるぎー</t>
  </si>
  <si>
    <t>ぐろーばるそりゅーしょんさーびす</t>
  </si>
  <si>
    <t>ふくしましんでんりょく</t>
  </si>
  <si>
    <t>てぃーだっしゅごうどうがいしゃ</t>
  </si>
  <si>
    <t>えねくすらいふさーびす</t>
  </si>
  <si>
    <t>ねいちゃーえなじーしょうこく</t>
  </si>
  <si>
    <t>りえすぱわーねくすと</t>
  </si>
  <si>
    <t>きょうとせいかつきょうどうくみあい</t>
  </si>
  <si>
    <t>えねるぎーぱわー</t>
  </si>
  <si>
    <t>ぐりむすぱわー</t>
  </si>
  <si>
    <t>にほんふぁしりてぃそりゅーしょん</t>
  </si>
  <si>
    <t>とめでんりょく</t>
  </si>
  <si>
    <t>じょうほうはいうぇいきょうどうくみあい</t>
  </si>
  <si>
    <t>しぜんでんりょく</t>
  </si>
  <si>
    <t>おのぷろっくす</t>
  </si>
  <si>
    <t>ほんじょうがす</t>
  </si>
  <si>
    <t>ふぃっと</t>
  </si>
  <si>
    <t>あおもりけんみんえなじー</t>
  </si>
  <si>
    <t>こくさいこうぎょう</t>
  </si>
  <si>
    <t>ろーかるでんき</t>
  </si>
  <si>
    <t>めいじさんぎょう</t>
  </si>
  <si>
    <t>おかやまでんりょく</t>
  </si>
  <si>
    <t>みらいふ</t>
  </si>
  <si>
    <t>すいこうとっぷらいん</t>
  </si>
  <si>
    <t>らくてんえなじー</t>
  </si>
  <si>
    <t>うすきえねるぎー</t>
  </si>
  <si>
    <t>とーよーえねるぎーふぁーむ</t>
  </si>
  <si>
    <t>もりのえねるぎー</t>
  </si>
  <si>
    <t>ぎふでんりょく</t>
  </si>
  <si>
    <t>かくやすでんりょく</t>
  </si>
  <si>
    <t>えすけーえなじー</t>
  </si>
  <si>
    <t>めいなんきょうどうえねるぎー</t>
  </si>
  <si>
    <t>ＡｐａｍａｎＥｎｅｒｇｙ</t>
  </si>
  <si>
    <t>あんびっとえなじーじゃぱんごうどうがいしゃ</t>
  </si>
  <si>
    <t>ＴＯＫＹＯゆでんりょく</t>
  </si>
  <si>
    <t>おおいたけーぶるてれこむ</t>
  </si>
  <si>
    <t>あすとまっくすえねるぎーごうどうがいしゃ</t>
  </si>
  <si>
    <t>せいかつきょうどうくみあいこーぷみらい</t>
  </si>
  <si>
    <t>ねやがわでんりょく</t>
  </si>
  <si>
    <t>いしかわでんりょく</t>
  </si>
  <si>
    <t>ふくいでんりょく</t>
  </si>
  <si>
    <t>MKえねるぎー</t>
  </si>
  <si>
    <t>ＯｐｔｉｍｉｚｅｄＥｎｅｒｇｙ</t>
  </si>
  <si>
    <t>えねらぼ</t>
  </si>
  <si>
    <t>ねくしぃーずぜろ</t>
  </si>
  <si>
    <t>よこはまうぉーたー</t>
  </si>
  <si>
    <t>すまーとえなじーいわた</t>
  </si>
  <si>
    <t>そうまＩぐりっどごうどうがいしゃ</t>
  </si>
  <si>
    <t>にいがたけんみんでんりょく</t>
  </si>
  <si>
    <t>えねとれーど</t>
  </si>
  <si>
    <t>Ｍｙしてぃでんりょく</t>
  </si>
  <si>
    <t>にしむら</t>
  </si>
  <si>
    <t>さくらしんでんりょく</t>
  </si>
  <si>
    <t>ぐろーあっぷ</t>
  </si>
  <si>
    <t>いこましみんぱわー</t>
  </si>
  <si>
    <t>こーぷでんきとうほく</t>
  </si>
  <si>
    <t>おもてなしやまがた</t>
  </si>
  <si>
    <t>ながのとしがす</t>
  </si>
  <si>
    <t>うえだがす</t>
  </si>
  <si>
    <t>にっぽんがす</t>
  </si>
  <si>
    <t>ないとうこうぎょうしょ</t>
  </si>
  <si>
    <t>しぐなすとらすと</t>
  </si>
  <si>
    <t>げーてはうす</t>
  </si>
  <si>
    <t>いわてでんりょく</t>
  </si>
  <si>
    <t>ＪＰえねるぎー</t>
  </si>
  <si>
    <t>ひょうごでんりょく</t>
  </si>
  <si>
    <t>だいわらいふえなじあ</t>
  </si>
  <si>
    <t>Ｃｏｃｏてらすたがわ</t>
  </si>
  <si>
    <t>とうほくでんりょくえなじーとれーでぃんぐ</t>
  </si>
  <si>
    <t>よこはまかんきょうでざいん</t>
  </si>
  <si>
    <t>まちみらいせいさくしょ</t>
  </si>
  <si>
    <t>どさんこぱわー</t>
  </si>
  <si>
    <t>とりにてぃえなじー</t>
  </si>
  <si>
    <t>わんわーるどえなじーきゅうちほうそうせいてくのろじーらぼ</t>
  </si>
  <si>
    <t>みなとみらいでんりょく</t>
  </si>
  <si>
    <t>ＬＩＸＩＬＴＥＰＣＯすまーとぱーとなーず</t>
  </si>
  <si>
    <t>ＮＥＸＴＯＮＥ</t>
  </si>
  <si>
    <t>ゆびにてぃー</t>
  </si>
  <si>
    <t>みやこうしてぃ</t>
  </si>
  <si>
    <t>あるふぁらいず</t>
  </si>
  <si>
    <t>おおすみはんとうすまーとえねるぎー</t>
  </si>
  <si>
    <t>おきなわこーぷえなじー</t>
  </si>
  <si>
    <t>くじちいきえねるぎー</t>
  </si>
  <si>
    <t>ひろさきがす</t>
  </si>
  <si>
    <t>ふぉーばるてれこむ</t>
  </si>
  <si>
    <t>ぐらんでーた</t>
  </si>
  <si>
    <t>くるめえねるぎー</t>
  </si>
  <si>
    <t>はまえね</t>
  </si>
  <si>
    <t>まつさかしんでんりょく</t>
  </si>
  <si>
    <t>ひゅーりっくぷろぱてぃそりゅーしょん</t>
  </si>
  <si>
    <t>みやざきでんりょく</t>
  </si>
  <si>
    <t>みのしみんえねるぎー</t>
  </si>
  <si>
    <t>さんゆうえんてっく</t>
  </si>
  <si>
    <t>ふちゅうちょうふまちなかえなじー</t>
  </si>
  <si>
    <t>いせしまでんりょく</t>
  </si>
  <si>
    <t>ＣＤえなじーだいれくと</t>
  </si>
  <si>
    <t>ＱＥＮＥＳＴでんききゅうじにーえなじーごうどうがいしゃ</t>
  </si>
  <si>
    <t>ぶんごおおのえなじー</t>
  </si>
  <si>
    <t>ヴぃじょなりーぱわー</t>
  </si>
  <si>
    <t>ありあけえなじー</t>
  </si>
  <si>
    <t>あつぎがす</t>
  </si>
  <si>
    <t>えねびじょん</t>
  </si>
  <si>
    <t>いわたにみえ</t>
  </si>
  <si>
    <t>まるゐ</t>
  </si>
  <si>
    <t>おおたきがす</t>
  </si>
  <si>
    <t>すずよでんりょく</t>
  </si>
  <si>
    <t>こーぷでんりょく</t>
  </si>
  <si>
    <t>せいかつきょうどうくみあいこーぷぐんま</t>
  </si>
  <si>
    <t>とちぎこーぷせいかつきょうどうくみあい</t>
  </si>
  <si>
    <t>いばらきこーぷせいかつきょうどうくみあい</t>
  </si>
  <si>
    <t>かめおかふるさとえなじー</t>
  </si>
  <si>
    <t>おりとぐみ</t>
  </si>
  <si>
    <t>ふかやｅぱわー</t>
  </si>
  <si>
    <t>ＬｉｎｋＬｉｆｅ</t>
  </si>
  <si>
    <t>ぐろーばるきゃすと</t>
  </si>
  <si>
    <t>にほんえねるぎーそうごうしすてむ</t>
  </si>
  <si>
    <t>いわたにとうかい</t>
  </si>
  <si>
    <t>でらいとあっぷ</t>
  </si>
  <si>
    <t>ところざわみらいでんりょく</t>
  </si>
  <si>
    <t>あさひがすえなじー</t>
  </si>
  <si>
    <t>えねふぁんと</t>
  </si>
  <si>
    <t>えすえなじー</t>
  </si>
  <si>
    <t>ちちぶしんでんりょく</t>
  </si>
  <si>
    <t>みよしえなじー</t>
  </si>
  <si>
    <t>ひがしにほんがす</t>
  </si>
  <si>
    <t>とうさいがす</t>
  </si>
  <si>
    <t>わたはんぱーとなーず</t>
  </si>
  <si>
    <t>もりのあかり</t>
  </si>
  <si>
    <t>かみでんさとやまこうしゃ</t>
  </si>
  <si>
    <t>さんごうひまわりえなじー</t>
  </si>
  <si>
    <t>くまむらしんでんりょく</t>
  </si>
  <si>
    <t>きたにほんがす</t>
  </si>
  <si>
    <t>くこくえねるぎーきゅうくまもとでんりょく</t>
  </si>
  <si>
    <t>えころぐ</t>
  </si>
  <si>
    <t>いいだまちづくりでんりょく</t>
  </si>
  <si>
    <t>いわたにながの</t>
  </si>
  <si>
    <t>しぇるじゃぱん</t>
  </si>
  <si>
    <t>くぼた</t>
  </si>
  <si>
    <t>せきゆしげんかいはつ</t>
  </si>
  <si>
    <t>えちごてんねんがす</t>
  </si>
  <si>
    <t>だいせんこまちぱわー</t>
  </si>
  <si>
    <t>さかどがす</t>
  </si>
  <si>
    <t>でべろっぷ</t>
  </si>
  <si>
    <t>てれまーかー</t>
  </si>
  <si>
    <t>ＭＧＣえねるぎー</t>
  </si>
  <si>
    <t>ふくしまふぇにっくすでんりょく</t>
  </si>
  <si>
    <t>あんしんでんりょくごうどうがいしゃ</t>
  </si>
  <si>
    <t>みまさかのくにでんりょく</t>
  </si>
  <si>
    <t>えあうぉーたー</t>
  </si>
  <si>
    <t>やはたしょうじ</t>
  </si>
  <si>
    <t>おいでんえねるぎー</t>
  </si>
  <si>
    <t>いしお</t>
  </si>
  <si>
    <t>ほくりくでんりょくびずえなじーそりゅーしょん</t>
  </si>
  <si>
    <t>かがしそうごうさーびす</t>
  </si>
  <si>
    <t>まるべにいなみらいでんき</t>
  </si>
  <si>
    <t>ふじさんえなじー</t>
  </si>
  <si>
    <t>えなねす</t>
  </si>
  <si>
    <t>ＷＳえなじー</t>
  </si>
  <si>
    <t>TERAEnergy</t>
  </si>
  <si>
    <t>けあねすきゅうるーあ</t>
  </si>
  <si>
    <t>ＭＣＰＤきゅうＭＣＰＤごうどうがいしゃ</t>
  </si>
  <si>
    <t>ぐりーんしてぃこばやし</t>
  </si>
  <si>
    <t>よしだせきゆてん</t>
  </si>
  <si>
    <t>すまーとえなじーくまもと</t>
  </si>
  <si>
    <t>ふくやまみらいえなじー</t>
  </si>
  <si>
    <t>めでぃおてっく</t>
  </si>
  <si>
    <t>ＳａｎｋｏＩＢ</t>
  </si>
  <si>
    <t>ごとうしみんでんりょく</t>
  </si>
  <si>
    <t>でんりょくほぜんさーびす</t>
  </si>
  <si>
    <t>りすとぷろぱてぃーず</t>
  </si>
  <si>
    <t>いんふぉしすてむ</t>
  </si>
  <si>
    <t>じょうねつでんりょく</t>
  </si>
  <si>
    <t>ばんぷーぱわーとれーでぃんぐごうどうがいしゃ</t>
  </si>
  <si>
    <t>えいちてぃーぴー</t>
  </si>
  <si>
    <t>せんかく</t>
  </si>
  <si>
    <t>しんでんりょくいばらき</t>
  </si>
  <si>
    <t>みどりやでんき</t>
  </si>
  <si>
    <t>みなさぽ</t>
  </si>
  <si>
    <t>からつでんりょく</t>
  </si>
  <si>
    <t>ＲＥ１００でんりょく</t>
  </si>
  <si>
    <t>いーねっとわーく</t>
  </si>
  <si>
    <t>すまーとえこえなじー</t>
  </si>
  <si>
    <t>あいえすじー</t>
  </si>
  <si>
    <t>ふじさんでんりょく</t>
  </si>
  <si>
    <t>えねくるきゅうほりかわさんぎょう</t>
  </si>
  <si>
    <t>ふぃんてっくらぼきょうどうくみあい</t>
  </si>
  <si>
    <t>しんでんりょくにいがた</t>
  </si>
  <si>
    <t>たけえいでんききゅうよこすかあーばんうっどぱわー</t>
  </si>
  <si>
    <t>けせんぬまぐりーんえなじー</t>
  </si>
  <si>
    <t>ゆーらすぐりーんえなじー</t>
  </si>
  <si>
    <t>さいほーぷろぱてぃーず</t>
  </si>
  <si>
    <t>せいかつきょうどうくみあいこーぷながの</t>
  </si>
  <si>
    <t>きょうせらかんでんえなじーごうどうがいしゃ</t>
  </si>
  <si>
    <t>さかたてんねんがす</t>
  </si>
  <si>
    <t>とうあがす</t>
  </si>
  <si>
    <t>みかわのやまざとこみゅにてぃぱわー</t>
  </si>
  <si>
    <t>にいがたすわんえなじー</t>
  </si>
  <si>
    <t>ぐりーんぴーぷるずぱわー</t>
  </si>
  <si>
    <t>れねっくすでんりょくごうどうがいしゃ</t>
  </si>
  <si>
    <t>まるいふぁしりてぃーず</t>
  </si>
  <si>
    <t>でんけん</t>
  </si>
  <si>
    <t>とうめい</t>
  </si>
  <si>
    <t>ほっかいどうでんりょくこくりえーしょん</t>
  </si>
  <si>
    <t>ＮＴＴあのーどえなじー</t>
  </si>
  <si>
    <t>すまーとでんき</t>
  </si>
  <si>
    <t>からつぱわーほーるでぃんぐす</t>
  </si>
  <si>
    <t>くりーんえねるぎーそうごうけんきゅうじょ</t>
  </si>
  <si>
    <t>ＪＲにしにほんじゅうたくさーびす</t>
  </si>
  <si>
    <t>あいきゅーぶまーけてぃんぐ</t>
  </si>
  <si>
    <t>でじたるぐりっど</t>
  </si>
  <si>
    <t>にしきゅうしゅうさせぼぱわーず</t>
  </si>
  <si>
    <t>たんたんえなじー</t>
  </si>
  <si>
    <t>のせとよのまちづくり</t>
  </si>
  <si>
    <t>さいえねしこうでんりょく</t>
  </si>
  <si>
    <t>すまーと</t>
  </si>
  <si>
    <t>じゃぱねっとさーびすいのべーしょん</t>
  </si>
  <si>
    <t>りくるーと</t>
  </si>
  <si>
    <t>しおさいでんりょく</t>
  </si>
  <si>
    <t>あすえね</t>
  </si>
  <si>
    <t>ＴＥＰＣＯらいふさーびす</t>
  </si>
  <si>
    <t>あいづえなじー</t>
  </si>
  <si>
    <t>うべみらいえねるぎー</t>
  </si>
  <si>
    <t>ながいじどうしゃこうぎょう</t>
  </si>
  <si>
    <t>こじまでんきこうぎょう</t>
  </si>
  <si>
    <t>りくぜんたかたしみんえねるぎー</t>
  </si>
  <si>
    <t>ちゃーむどらいふ</t>
  </si>
  <si>
    <t>すたーてぃあ</t>
  </si>
  <si>
    <t>ひがしひろしますまーとえねるぎー</t>
  </si>
  <si>
    <t>あさひかせい</t>
  </si>
  <si>
    <t>けいわがす</t>
  </si>
  <si>
    <t>おかざきけんざい</t>
  </si>
  <si>
    <t>えふおん</t>
  </si>
  <si>
    <t>おかざきさくらでんりょく</t>
  </si>
  <si>
    <t>あさひまるゐがす</t>
  </si>
  <si>
    <t>ＪＲＥとれーでぃんぐ</t>
  </si>
  <si>
    <t>ＣａｓｔｌｅｔｏｎＣｏｍｍｏｄｉｔｉｅｓＪａｐａｎごうどうがいしゃ</t>
  </si>
  <si>
    <t>こうべでんりょく</t>
  </si>
  <si>
    <t>えあうぉーたーらいふそりゅーしょんきゅうえあうぉーたーほっかいどう</t>
  </si>
  <si>
    <t>せいかつきょうどうくみあいひろしま</t>
  </si>
  <si>
    <t>きょうらくさんぎょうほーるでぃんぐす</t>
  </si>
  <si>
    <t>あーくえるてくのろじーず</t>
  </si>
  <si>
    <t>やとみがすきょうどうくみあい</t>
  </si>
  <si>
    <t>えるめっく</t>
  </si>
  <si>
    <t>おずえなじー</t>
  </si>
  <si>
    <t>れもんがす</t>
  </si>
  <si>
    <t>にほんかいすい</t>
  </si>
  <si>
    <t>ちゅうしょうきぎょうしえん</t>
  </si>
  <si>
    <t>さんとらべらーずさーびすゆうげんがいしゃ</t>
  </si>
  <si>
    <t>ごうどうがいしゃＰｅａｋ８</t>
  </si>
  <si>
    <t>やちよえんじにやりんぐ</t>
  </si>
  <si>
    <t>かぐらでんりょく</t>
  </si>
  <si>
    <t>ゆきぐにしんでんりょく</t>
  </si>
  <si>
    <t>ながさきさすてなえなじー</t>
  </si>
  <si>
    <t>ＩあんどＩ</t>
  </si>
  <si>
    <t>ぐるーヴえなじー</t>
  </si>
  <si>
    <t>こうちにゅーえなじー</t>
  </si>
  <si>
    <t>もみじでんりょく</t>
  </si>
  <si>
    <t>えんじん</t>
  </si>
  <si>
    <t>ＴあんどＴえなじー</t>
  </si>
  <si>
    <t>るーく</t>
  </si>
  <si>
    <t>ふくしまみらいぱわー</t>
  </si>
  <si>
    <t>かけがわほうとくぱわー</t>
  </si>
  <si>
    <t>ほのくにとよはしでんりょく</t>
  </si>
  <si>
    <t>いわたにせんとらるほっかいどう</t>
  </si>
  <si>
    <t>ほーむたうんえなじー</t>
  </si>
  <si>
    <t>さいのくにでんき</t>
  </si>
  <si>
    <t>ほーぷえなじー</t>
  </si>
  <si>
    <t>くりーんべんちゃー２１</t>
  </si>
  <si>
    <t>みかわしょうじ</t>
  </si>
  <si>
    <t>さんしゅうでんりょく</t>
  </si>
  <si>
    <t>ふらっとえなじー</t>
  </si>
  <si>
    <t>おきなわしんえねかいはつ</t>
  </si>
  <si>
    <t>つづくみらいえなじー</t>
  </si>
  <si>
    <t>なかしょうしょうてん</t>
  </si>
  <si>
    <t>このみやほーるでぃんぐす</t>
  </si>
  <si>
    <t>じゆうでんき</t>
  </si>
  <si>
    <t>びじょん</t>
  </si>
  <si>
    <t>まるのうちでんりょく</t>
  </si>
  <si>
    <t>にしかわけんざいこうぎょう</t>
  </si>
  <si>
    <t>ちゅうきょうでんりょく</t>
  </si>
  <si>
    <t>くおりてぃぷらす</t>
  </si>
  <si>
    <t>ＹＷＣ</t>
  </si>
  <si>
    <t>ＴＧおくとぱすえなじー</t>
  </si>
  <si>
    <t>とうほくでんりょくふろんてぃあ</t>
  </si>
  <si>
    <t>ふぁらでー</t>
  </si>
  <si>
    <t>いずもけーぶるびじょん</t>
  </si>
  <si>
    <t>いずもえんむすびでんりょく</t>
  </si>
  <si>
    <t>うつのみやらいとぱわー</t>
  </si>
  <si>
    <r>
      <t>⑤ふりがな作成　</t>
    </r>
    <r>
      <rPr>
        <b/>
        <sz val="9"/>
        <color rgb="FFFF0000"/>
        <rFont val="ＭＳ 明朝"/>
        <family val="1"/>
        <charset val="128"/>
      </rPr>
      <t>※PHONETIC関数を使用後、手作業で作成</t>
    </r>
    <rPh sb="5" eb="7">
      <t>サクセイ</t>
    </rPh>
    <rPh sb="20" eb="23">
      <t>シヨウゴ</t>
    </rPh>
    <rPh sb="24" eb="27">
      <t>テサギョウ</t>
    </rPh>
    <rPh sb="28" eb="30">
      <t>サクセイ</t>
    </rPh>
    <phoneticPr fontId="4"/>
  </si>
  <si>
    <t>ふりがな</t>
  </si>
  <si>
    <t>⑥M列を優先して昇順に並べ替え</t>
    <rPh sb="2" eb="3">
      <t>レツ</t>
    </rPh>
    <rPh sb="4" eb="6">
      <t>ユウセン</t>
    </rPh>
    <rPh sb="8" eb="10">
      <t>ショウジュン</t>
    </rPh>
    <rPh sb="11" eb="12">
      <t>ナラ</t>
    </rPh>
    <rPh sb="13" eb="14">
      <t>カ</t>
    </rPh>
    <phoneticPr fontId="4"/>
  </si>
  <si>
    <t>電気事業者名（昇順）</t>
    <rPh sb="7" eb="9">
      <t>ショウジュン</t>
    </rPh>
    <phoneticPr fontId="4"/>
  </si>
  <si>
    <t>登録番号</t>
    <rPh sb="0" eb="4">
      <t>とうろくばんごう</t>
    </rPh>
    <phoneticPr fontId="4" type="Hiragana"/>
  </si>
  <si>
    <t>差し替え手順</t>
    <rPh sb="0" eb="1">
      <t>サ</t>
    </rPh>
    <rPh sb="2" eb="3">
      <t>カ</t>
    </rPh>
    <rPh sb="4" eb="6">
      <t>テジュン</t>
    </rPh>
    <phoneticPr fontId="4"/>
  </si>
  <si>
    <t>係数２シートを最新のデータに差し替え、使用する範囲を本シートにテキスト貼り付け（A:E列）</t>
    <phoneticPr fontId="4"/>
  </si>
  <si>
    <t>関数は残さずにテキスト貼り付けすること</t>
    <rPh sb="0" eb="2">
      <t>カンスウ</t>
    </rPh>
    <rPh sb="3" eb="4">
      <t>ノコ</t>
    </rPh>
    <rPh sb="11" eb="12">
      <t>ハ</t>
    </rPh>
    <rPh sb="13" eb="14">
      <t>ツ</t>
    </rPh>
    <phoneticPr fontId="4"/>
  </si>
  <si>
    <t>PHONETIC関数を使用して電気事業者名のふりがな作成（K列）</t>
    <rPh sb="15" eb="21">
      <t>でんきじぎょうしゃめい</t>
    </rPh>
    <rPh sb="30" eb="31">
      <t>れつ</t>
    </rPh>
    <phoneticPr fontId="4" type="Hiragana"/>
  </si>
  <si>
    <r>
      <rPr>
        <sz val="10.5"/>
        <rFont val="ＭＳ 明朝"/>
        <family val="1"/>
        <charset val="128"/>
      </rPr>
      <t>K列の全体を確認し、PHONETIC関数で作成出来なかったふりがなは手作業で作成</t>
    </r>
    <rPh sb="1" eb="2">
      <t>れつ</t>
    </rPh>
    <rPh sb="21" eb="23">
      <t>さくせい</t>
    </rPh>
    <rPh sb="23" eb="25">
      <t>でき</t>
    </rPh>
    <rPh sb="34" eb="37">
      <t>てさぎょう</t>
    </rPh>
    <rPh sb="38" eb="40">
      <t>さくせい</t>
    </rPh>
    <phoneticPr fontId="4" type="Hiragana"/>
  </si>
  <si>
    <t>旧一般電気事業者のふりがなには1から始まる数値を記入する</t>
    <rPh sb="0" eb="1">
      <t>きゅう</t>
    </rPh>
    <rPh sb="1" eb="3">
      <t>いっぱん</t>
    </rPh>
    <rPh sb="3" eb="5">
      <t>でんき</t>
    </rPh>
    <rPh sb="5" eb="8">
      <t>じぎょうしゃ</t>
    </rPh>
    <rPh sb="18" eb="19">
      <t>はじ</t>
    </rPh>
    <rPh sb="21" eb="23">
      <t>すうち</t>
    </rPh>
    <rPh sb="24" eb="26">
      <t>きにゅう</t>
    </rPh>
    <phoneticPr fontId="4" type="Hiragana"/>
  </si>
  <si>
    <t>I列（電気事業者名（加工後））をL列に貼り付ける</t>
    <rPh sb="1" eb="2">
      <t>れつ</t>
    </rPh>
    <rPh sb="3" eb="9">
      <t>でんきじぎょうしゃめい</t>
    </rPh>
    <rPh sb="10" eb="12">
      <t>かこう</t>
    </rPh>
    <rPh sb="12" eb="13">
      <t>ご</t>
    </rPh>
    <rPh sb="17" eb="18">
      <t>れつ</t>
    </rPh>
    <rPh sb="19" eb="20">
      <t>は</t>
    </rPh>
    <rPh sb="21" eb="22">
      <t>つ</t>
    </rPh>
    <phoneticPr fontId="4" type="Hiragana"/>
  </si>
  <si>
    <t>K列（ふりがな）をM列に貼り付ける</t>
    <rPh sb="1" eb="2">
      <t>れつ</t>
    </rPh>
    <rPh sb="10" eb="11">
      <t>れつ</t>
    </rPh>
    <rPh sb="12" eb="13">
      <t>は</t>
    </rPh>
    <rPh sb="14" eb="15">
      <t>つ</t>
    </rPh>
    <phoneticPr fontId="4" type="Hiragana"/>
  </si>
  <si>
    <t>M列を基準にしてL列を昇順に並べ替える</t>
    <rPh sb="1" eb="2">
      <t>れつ</t>
    </rPh>
    <rPh sb="3" eb="5">
      <t>きじゅん</t>
    </rPh>
    <rPh sb="9" eb="10">
      <t>れつ</t>
    </rPh>
    <rPh sb="11" eb="13">
      <t>しょうじゅん</t>
    </rPh>
    <rPh sb="14" eb="15">
      <t>なら</t>
    </rPh>
    <rPh sb="16" eb="17">
      <t>か</t>
    </rPh>
    <phoneticPr fontId="4" type="Hiragana"/>
  </si>
  <si>
    <t>リストの最終行の位置を確認</t>
    <rPh sb="4" eb="7">
      <t>サイシュウギョウ</t>
    </rPh>
    <phoneticPr fontId="4"/>
  </si>
  <si>
    <r>
      <t>各事業所算定シート（</t>
    </r>
    <r>
      <rPr>
        <sz val="10.5"/>
        <rFont val="ＭＳ 明朝"/>
        <family val="1"/>
        <charset val="128"/>
      </rPr>
      <t>原油換算500kL未満の事業所～事業所⑮）のAU列からBD列リストの最終列を確認</t>
    </r>
    <rPh sb="0" eb="4">
      <t>カクジギョウショ</t>
    </rPh>
    <rPh sb="4" eb="6">
      <t>サンテイ</t>
    </rPh>
    <rPh sb="10" eb="12">
      <t>ゲンユ</t>
    </rPh>
    <rPh sb="12" eb="14">
      <t>カンサン</t>
    </rPh>
    <rPh sb="19" eb="21">
      <t>ミマン</t>
    </rPh>
    <rPh sb="22" eb="25">
      <t>ジギョウショ</t>
    </rPh>
    <rPh sb="26" eb="29">
      <t>ジギョウショ</t>
    </rPh>
    <rPh sb="34" eb="35">
      <t>レツ</t>
    </rPh>
    <rPh sb="39" eb="40">
      <t>レツ</t>
    </rPh>
    <rPh sb="44" eb="47">
      <t>サイシュウレツ</t>
    </rPh>
    <rPh sb="48" eb="50">
      <t>カクニン</t>
    </rPh>
    <phoneticPr fontId="4"/>
  </si>
  <si>
    <t>１、２のリストが全て含まれていない場合、全ての情報が含まれるように最終行をコピーして下に伸ばす。</t>
    <rPh sb="8" eb="9">
      <t>スベ</t>
    </rPh>
    <rPh sb="10" eb="11">
      <t>フク</t>
    </rPh>
    <rPh sb="17" eb="19">
      <t>バアイ</t>
    </rPh>
    <rPh sb="26" eb="27">
      <t>フク</t>
    </rPh>
    <rPh sb="33" eb="36">
      <t>サイシュウギョウ</t>
    </rPh>
    <rPh sb="42" eb="43">
      <t>シタ</t>
    </rPh>
    <rPh sb="44" eb="45">
      <t>ノ</t>
    </rPh>
    <phoneticPr fontId="4"/>
  </si>
  <si>
    <t>本シートの代替値、全国平均係数、補正率の値を所定のセルに転記（Q列）</t>
    <rPh sb="0" eb="1">
      <t>ホン</t>
    </rPh>
    <rPh sb="5" eb="7">
      <t>ダイタイ</t>
    </rPh>
    <rPh sb="7" eb="8">
      <t>アタイ</t>
    </rPh>
    <rPh sb="9" eb="15">
      <t>ゼンコクヘイキンケイスウ</t>
    </rPh>
    <rPh sb="16" eb="19">
      <t>ホセイリツ</t>
    </rPh>
    <rPh sb="20" eb="21">
      <t>アタイ</t>
    </rPh>
    <rPh sb="22" eb="24">
      <t>ショテイ</t>
    </rPh>
    <rPh sb="28" eb="30">
      <t>テンキ</t>
    </rPh>
    <rPh sb="32" eb="33">
      <t>レツ</t>
    </rPh>
    <phoneticPr fontId="4"/>
  </si>
  <si>
    <t>－</t>
    <phoneticPr fontId="3"/>
  </si>
  <si>
    <r>
      <t>廃油</t>
    </r>
    <r>
      <rPr>
        <vertAlign val="superscript"/>
        <sz val="10.5"/>
        <rFont val="ＭＳ 明朝"/>
        <family val="1"/>
        <charset val="128"/>
      </rPr>
      <t>※</t>
    </r>
    <r>
      <rPr>
        <sz val="10.5"/>
        <rFont val="ＭＳ 明朝"/>
        <family val="1"/>
        <charset val="128"/>
      </rPr>
      <t>、廃油</t>
    </r>
    <r>
      <rPr>
        <vertAlign val="superscript"/>
        <sz val="10.5"/>
        <rFont val="ＭＳ 明朝"/>
        <family val="1"/>
        <charset val="128"/>
      </rPr>
      <t>※</t>
    </r>
    <r>
      <rPr>
        <sz val="10.5"/>
        <rFont val="ＭＳ 明朝"/>
        <family val="1"/>
        <charset val="128"/>
      </rPr>
      <t>から製造される燃料油</t>
    </r>
    <rPh sb="0" eb="2">
      <t>ハイユ</t>
    </rPh>
    <rPh sb="4" eb="6">
      <t>ハイユ</t>
    </rPh>
    <rPh sb="9" eb="11">
      <t>セイゾウ</t>
    </rPh>
    <rPh sb="14" eb="17">
      <t>ネンリョウアブラ</t>
    </rPh>
    <phoneticPr fontId="4"/>
  </si>
  <si>
    <t>パーフルオロシクロプロパン</t>
    <phoneticPr fontId="4"/>
  </si>
  <si>
    <t>t-CO2/kWh</t>
    <phoneticPr fontId="4"/>
  </si>
  <si>
    <t>　市内の全事業所数</t>
    <rPh sb="1" eb="3">
      <t>シナイ</t>
    </rPh>
    <rPh sb="4" eb="5">
      <t>ゼン</t>
    </rPh>
    <rPh sb="5" eb="8">
      <t>ジギョウショ</t>
    </rPh>
    <rPh sb="8" eb="9">
      <t>スウ</t>
    </rPh>
    <phoneticPr fontId="4"/>
  </si>
  <si>
    <t>株式会社 地球温暖化対策室</t>
    <rPh sb="0" eb="4">
      <t>カブシキガイシャ</t>
    </rPh>
    <rPh sb="5" eb="7">
      <t>チキュウ</t>
    </rPh>
    <rPh sb="7" eb="10">
      <t>オンダンカ</t>
    </rPh>
    <rPh sb="10" eb="12">
      <t>タイサク</t>
    </rPh>
    <rPh sb="12" eb="13">
      <t>シツタイサクシツ</t>
    </rPh>
    <phoneticPr fontId="4"/>
  </si>
  <si>
    <t>本社事務所</t>
    <phoneticPr fontId="4"/>
  </si>
  <si>
    <t>市役所前販売店</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</si>
</sst>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_ "/>
    <numFmt numFmtId="177" formatCode="#,##0_);[Red]\(#,##0\)"/>
    <numFmt numFmtId="178" formatCode="0.0_);[Red]\(0.0\)"/>
    <numFmt numFmtId="179" formatCode="0.0000_ "/>
    <numFmt numFmtId="180" formatCode="0.00_);[Red]\(0.00\)"/>
    <numFmt numFmtId="181" formatCode="0.00_ "/>
    <numFmt numFmtId="182" formatCode="0.000_ "/>
    <numFmt numFmtId="183" formatCode="#,##0.0_ "/>
    <numFmt numFmtId="184" formatCode="0&quot;台&quot;"/>
    <numFmt numFmtId="185" formatCode="#,##0.000_ "/>
    <numFmt numFmtId="186" formatCode="#,##0.0_);[Red]\(#,##0.0\)"/>
    <numFmt numFmtId="187" formatCode="#,##0.000_);[Red]\(#,##0.000\)"/>
    <numFmt numFmtId="188" formatCode="#,##0.0000_ "/>
    <numFmt numFmtId="189" formatCode="#,##0&quot;台&quot;"/>
    <numFmt numFmtId="190" formatCode="#,##0&quot;両&quot;"/>
    <numFmt numFmtId="191" formatCode="0.0_ "/>
    <numFmt numFmtId="192" formatCode="#,##0.00_ "/>
    <numFmt numFmtId="193" formatCode="#,##0.000000;[Red]\-#,##0.000000"/>
    <numFmt numFmtId="194" formatCode="0.000000_ "/>
    <numFmt numFmtId="195" formatCode="0_);[Red]\(0\)"/>
  </numFmts>
  <fonts count="62">
    <font>
      <sz val="10.5"/>
      <name val="ＭＳ 明朝"/>
      <family val="1"/>
      <charset val="128"/>
    </font>
    <font>
      <sz val="11"/>
      <color theme="1"/>
      <name val="ＭＳ Ｐゴシック"/>
      <family val="2"/>
      <charset val="128"/>
      <scheme val="minor"/>
    </font>
    <font>
      <sz val="10.5"/>
      <name val="ＭＳ 明朝"/>
      <family val="1"/>
      <charset val="128"/>
    </font>
    <font>
      <sz val="6"/>
      <name val="ＭＳ Ｐゴシック"/>
      <family val="3"/>
      <charset val="128"/>
    </font>
    <font>
      <sz val="6"/>
      <name val="ＭＳ 明朝"/>
      <family val="1"/>
      <charset val="128"/>
    </font>
    <font>
      <sz val="8"/>
      <name val="ＭＳ 明朝"/>
      <family val="1"/>
      <charset val="128"/>
    </font>
    <font>
      <sz val="5"/>
      <name val="ＭＳ 明朝"/>
      <family val="1"/>
      <charset val="128"/>
    </font>
    <font>
      <sz val="9"/>
      <name val="ＭＳ 明朝"/>
      <family val="1"/>
      <charset val="128"/>
    </font>
    <font>
      <sz val="10.5"/>
      <color indexed="8"/>
      <name val="ＭＳ 明朝"/>
      <family val="1"/>
      <charset val="128"/>
    </font>
    <font>
      <b/>
      <sz val="14"/>
      <color indexed="8"/>
      <name val="ＭＳ ゴシック"/>
      <family val="3"/>
      <charset val="128"/>
    </font>
    <font>
      <b/>
      <sz val="12"/>
      <color indexed="8"/>
      <name val="ＭＳ ゴシック"/>
      <family val="3"/>
      <charset val="128"/>
    </font>
    <font>
      <sz val="10"/>
      <name val="ＭＳ 明朝"/>
      <family val="1"/>
      <charset val="128"/>
    </font>
    <font>
      <sz val="11"/>
      <name val="ＭＳ Ｐ明朝"/>
      <family val="1"/>
      <charset val="128"/>
    </font>
    <font>
      <sz val="9"/>
      <color indexed="81"/>
      <name val="MS P ゴシック"/>
      <family val="3"/>
      <charset val="128"/>
    </font>
    <font>
      <sz val="8"/>
      <color indexed="8"/>
      <name val="ＭＳ 明朝"/>
      <family val="1"/>
      <charset val="128"/>
    </font>
    <font>
      <sz val="10"/>
      <color indexed="8"/>
      <name val="ＭＳ 明朝"/>
      <family val="1"/>
      <charset val="128"/>
    </font>
    <font>
      <sz val="6"/>
      <color indexed="8"/>
      <name val="ＭＳ 明朝"/>
      <family val="1"/>
      <charset val="128"/>
    </font>
    <font>
      <sz val="11"/>
      <color theme="1"/>
      <name val="ＭＳ Ｐゴシック"/>
      <family val="3"/>
      <charset val="128"/>
      <scheme val="minor"/>
    </font>
    <font>
      <sz val="10.5"/>
      <color theme="1"/>
      <name val="ＭＳ 明朝"/>
      <family val="1"/>
      <charset val="128"/>
    </font>
    <font>
      <sz val="10.5"/>
      <color rgb="FFFF0000"/>
      <name val="ＭＳ 明朝"/>
      <family val="1"/>
      <charset val="128"/>
    </font>
    <font>
      <sz val="8"/>
      <color theme="1"/>
      <name val="ＭＳ 明朝"/>
      <family val="1"/>
      <charset val="128"/>
    </font>
    <font>
      <sz val="10"/>
      <color theme="1"/>
      <name val="ＭＳ 明朝"/>
      <family val="1"/>
      <charset val="128"/>
    </font>
    <font>
      <sz val="7"/>
      <color theme="1"/>
      <name val="ＭＳ 明朝"/>
      <family val="1"/>
      <charset val="128"/>
    </font>
    <font>
      <b/>
      <sz val="12"/>
      <color rgb="FF000000"/>
      <name val="HG丸ｺﾞｼｯｸM-PRO"/>
      <family val="3"/>
      <charset val="128"/>
    </font>
    <font>
      <sz val="6"/>
      <name val="ＭＳ Ｐゴシック"/>
      <family val="2"/>
      <charset val="128"/>
      <scheme val="minor"/>
    </font>
    <font>
      <b/>
      <sz val="12"/>
      <color theme="1"/>
      <name val="HG丸ｺﾞｼｯｸM-PRO"/>
      <family val="3"/>
      <charset val="128"/>
    </font>
    <font>
      <sz val="12"/>
      <color theme="1"/>
      <name val="Arial"/>
      <family val="2"/>
    </font>
    <font>
      <sz val="14"/>
      <color theme="1"/>
      <name val="ＭＳ Ｐゴシック"/>
      <family val="3"/>
      <charset val="128"/>
    </font>
    <font>
      <sz val="11"/>
      <color theme="1"/>
      <name val="Arial"/>
      <family val="2"/>
    </font>
    <font>
      <sz val="9"/>
      <color theme="1"/>
      <name val="HG丸ｺﾞｼｯｸM-PRO"/>
      <family val="3"/>
      <charset val="128"/>
    </font>
    <font>
      <b/>
      <sz val="11"/>
      <color theme="1"/>
      <name val="HG丸ｺﾞｼｯｸM-PRO"/>
      <family val="3"/>
      <charset val="128"/>
    </font>
    <font>
      <sz val="9"/>
      <color theme="1"/>
      <name val="Arial"/>
      <family val="2"/>
    </font>
    <font>
      <sz val="11"/>
      <name val="ＭＳ Ｐゴシック"/>
      <family val="3"/>
      <charset val="128"/>
    </font>
    <font>
      <b/>
      <sz val="10"/>
      <color theme="1"/>
      <name val="HG丸ｺﾞｼｯｸM-PRO"/>
      <family val="3"/>
      <charset val="128"/>
    </font>
    <font>
      <b/>
      <sz val="11"/>
      <name val="HG丸ｺﾞｼｯｸM-PRO"/>
      <family val="3"/>
      <charset val="128"/>
    </font>
    <font>
      <b/>
      <sz val="9"/>
      <color theme="1"/>
      <name val="HG丸ｺﾞｼｯｸM-PRO"/>
      <family val="3"/>
      <charset val="128"/>
    </font>
    <font>
      <b/>
      <vertAlign val="subscript"/>
      <sz val="9"/>
      <color theme="1"/>
      <name val="HG丸ｺﾞｼｯｸM-PRO"/>
      <family val="3"/>
      <charset val="128"/>
    </font>
    <font>
      <sz val="11"/>
      <color theme="1"/>
      <name val="HG丸ｺﾞｼｯｸM-PRO"/>
      <family val="3"/>
      <charset val="128"/>
    </font>
    <font>
      <sz val="11"/>
      <name val="HG丸ｺﾞｼｯｸM-PRO"/>
      <family val="3"/>
      <charset val="128"/>
    </font>
    <font>
      <sz val="11"/>
      <color theme="1"/>
      <name val="ＭＳ ゴシック"/>
      <family val="3"/>
      <charset val="128"/>
    </font>
    <font>
      <sz val="10"/>
      <color theme="1"/>
      <name val="Arial"/>
      <family val="2"/>
    </font>
    <font>
      <sz val="10"/>
      <color theme="1"/>
      <name val="ＭＳ ゴシック"/>
      <family val="3"/>
      <charset val="128"/>
    </font>
    <font>
      <sz val="10"/>
      <color rgb="FF000000"/>
      <name val="Arial"/>
      <family val="2"/>
    </font>
    <font>
      <sz val="10"/>
      <color rgb="FF000000"/>
      <name val="ＭＳ ゴシック"/>
      <family val="3"/>
      <charset val="128"/>
    </font>
    <font>
      <sz val="11"/>
      <color rgb="FF000000"/>
      <name val="Arial"/>
      <family val="2"/>
    </font>
    <font>
      <sz val="11"/>
      <color rgb="FF000000"/>
      <name val="ＭＳ ゴシック"/>
      <family val="3"/>
      <charset val="128"/>
    </font>
    <font>
      <sz val="11"/>
      <color theme="1"/>
      <name val="Arial"/>
      <family val="3"/>
      <charset val="128"/>
    </font>
    <font>
      <sz val="11"/>
      <color theme="1"/>
      <name val="ＭＳ Ｐゴシック"/>
      <family val="3"/>
      <charset val="128"/>
    </font>
    <font>
      <sz val="10"/>
      <name val="Arial"/>
      <family val="2"/>
    </font>
    <font>
      <u/>
      <sz val="11"/>
      <color theme="1"/>
      <name val="Arial"/>
      <family val="2"/>
    </font>
    <font>
      <sz val="9"/>
      <name val="ＭＳ Ｐゴシック"/>
      <family val="3"/>
      <charset val="128"/>
    </font>
    <font>
      <sz val="11"/>
      <name val="Arial"/>
      <family val="2"/>
    </font>
    <font>
      <sz val="11"/>
      <color rgb="FF000000"/>
      <name val="ＭＳ Ｐゴシック"/>
      <family val="3"/>
      <charset val="128"/>
    </font>
    <font>
      <b/>
      <sz val="10.5"/>
      <color rgb="FFFF0000"/>
      <name val="ＭＳ 明朝"/>
      <family val="1"/>
      <charset val="128"/>
    </font>
    <font>
      <b/>
      <sz val="9"/>
      <color rgb="FFFF0000"/>
      <name val="ＭＳ 明朝"/>
      <family val="1"/>
      <charset val="128"/>
    </font>
    <font>
      <strike/>
      <sz val="10.5"/>
      <name val="ＭＳ 明朝"/>
      <family val="1"/>
      <charset val="128"/>
    </font>
    <font>
      <vertAlign val="superscript"/>
      <sz val="10.5"/>
      <name val="ＭＳ 明朝"/>
      <family val="1"/>
      <charset val="128"/>
    </font>
    <font>
      <b/>
      <sz val="12"/>
      <name val="ＭＳ ゴシック"/>
      <family val="3"/>
      <charset val="128"/>
    </font>
    <font>
      <sz val="8"/>
      <color indexed="81"/>
      <name val="MS P ゴシック"/>
      <family val="3"/>
      <charset val="128"/>
    </font>
    <font>
      <sz val="10"/>
      <color rgb="FFFF0000"/>
      <name val="ＭＳ 明朝"/>
      <family val="1"/>
      <charset val="128"/>
    </font>
    <font>
      <sz val="8"/>
      <color rgb="FFFF0000"/>
      <name val="ＭＳ 明朝"/>
      <family val="1"/>
      <charset val="128"/>
    </font>
    <font>
      <sz val="9"/>
      <color rgb="FFFF0000"/>
      <name val="ＭＳ 明朝"/>
      <family val="1"/>
      <charset val="128"/>
    </font>
  </fonts>
  <fills count="10">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theme="5" tint="0.59999389629810485"/>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34998626667073579"/>
        <bgColor indexed="64"/>
      </patternFill>
    </fill>
    <fill>
      <patternFill patternType="solid">
        <fgColor theme="9" tint="0.59999389629810485"/>
        <bgColor indexed="64"/>
      </patternFill>
    </fill>
  </fills>
  <borders count="128">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double">
        <color indexed="64"/>
      </bottom>
      <diagonal/>
    </border>
    <border>
      <left/>
      <right/>
      <top/>
      <bottom style="medium">
        <color indexed="64"/>
      </bottom>
      <diagonal/>
    </border>
    <border>
      <left/>
      <right style="thin">
        <color indexed="64"/>
      </right>
      <top style="medium">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double">
        <color indexed="64"/>
      </top>
      <bottom style="medium">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top/>
      <bottom style="thin">
        <color indexed="64"/>
      </bottom>
      <diagonal/>
    </border>
    <border>
      <left style="medium">
        <color indexed="64"/>
      </left>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double">
        <color theme="1"/>
      </bottom>
      <diagonal/>
    </border>
    <border>
      <left style="thin">
        <color indexed="64"/>
      </left>
      <right style="thin">
        <color indexed="64"/>
      </right>
      <top style="thin">
        <color indexed="64"/>
      </top>
      <bottom style="double">
        <color theme="1"/>
      </bottom>
      <diagonal/>
    </border>
    <border>
      <left/>
      <right style="thin">
        <color indexed="64"/>
      </right>
      <top style="thin">
        <color indexed="64"/>
      </top>
      <bottom style="double">
        <color theme="1"/>
      </bottom>
      <diagonal/>
    </border>
    <border>
      <left style="thin">
        <color theme="1"/>
      </left>
      <right/>
      <top style="thin">
        <color theme="1"/>
      </top>
      <bottom style="thin">
        <color theme="1"/>
      </bottom>
      <diagonal/>
    </border>
    <border>
      <left style="thin">
        <color theme="1"/>
      </left>
      <right style="thin">
        <color indexed="64"/>
      </right>
      <top style="thin">
        <color indexed="64"/>
      </top>
      <bottom style="thin">
        <color theme="1"/>
      </bottom>
      <diagonal/>
    </border>
    <border>
      <left/>
      <right style="thin">
        <color theme="1"/>
      </right>
      <top style="thin">
        <color theme="1"/>
      </top>
      <bottom style="thin">
        <color theme="1"/>
      </bottom>
      <diagonal/>
    </border>
    <border>
      <left style="thin">
        <color indexed="64"/>
      </left>
      <right/>
      <top style="double">
        <color theme="1"/>
      </top>
      <bottom style="thin">
        <color indexed="64"/>
      </bottom>
      <diagonal/>
    </border>
    <border>
      <left/>
      <right/>
      <top style="double">
        <color theme="1"/>
      </top>
      <bottom style="thin">
        <color indexed="64"/>
      </bottom>
      <diagonal/>
    </border>
    <border>
      <left/>
      <right style="thin">
        <color indexed="64"/>
      </right>
      <top style="double">
        <color theme="1"/>
      </top>
      <bottom style="thin">
        <color indexed="64"/>
      </bottom>
      <diagonal/>
    </border>
    <border>
      <left style="thin">
        <color indexed="64"/>
      </left>
      <right/>
      <top style="thin">
        <color theme="1"/>
      </top>
      <bottom/>
      <diagonal/>
    </border>
    <border>
      <left/>
      <right/>
      <top style="thin">
        <color theme="1"/>
      </top>
      <bottom/>
      <diagonal/>
    </border>
    <border>
      <left/>
      <right style="thin">
        <color indexed="64"/>
      </right>
      <top style="thin">
        <color theme="1"/>
      </top>
      <bottom/>
      <diagonal/>
    </border>
    <border>
      <left style="thin">
        <color theme="1"/>
      </left>
      <right/>
      <top style="thin">
        <color theme="1"/>
      </top>
      <bottom style="thin">
        <color indexed="64"/>
      </bottom>
      <diagonal/>
    </border>
    <border>
      <left/>
      <right style="thin">
        <color theme="1"/>
      </right>
      <top style="thin">
        <color theme="1"/>
      </top>
      <bottom style="thin">
        <color indexed="64"/>
      </bottom>
      <diagonal/>
    </border>
    <border>
      <left style="thin">
        <color indexed="64"/>
      </left>
      <right/>
      <top style="thin">
        <color indexed="64"/>
      </top>
      <bottom style="double">
        <color theme="1"/>
      </bottom>
      <diagonal/>
    </border>
    <border>
      <left/>
      <right/>
      <top style="thin">
        <color indexed="64"/>
      </top>
      <bottom style="double">
        <color theme="1"/>
      </bottom>
      <diagonal/>
    </border>
    <border>
      <left/>
      <right style="thin">
        <color theme="1"/>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top style="medium">
        <color indexed="64"/>
      </top>
      <bottom/>
      <diagonal/>
    </border>
    <border>
      <left style="thin">
        <color indexed="64"/>
      </left>
      <right/>
      <top style="thin">
        <color indexed="64"/>
      </top>
      <bottom style="medium">
        <color indexed="64"/>
      </bottom>
      <diagonal/>
    </border>
    <border diagonalDown="1">
      <left style="thin">
        <color indexed="64"/>
      </left>
      <right style="thin">
        <color indexed="64"/>
      </right>
      <top style="thin">
        <color indexed="64"/>
      </top>
      <bottom style="medium">
        <color indexed="64"/>
      </bottom>
      <diagonal style="thin">
        <color indexed="64"/>
      </diagonal>
    </border>
    <border diagonalDown="1">
      <left style="thin">
        <color indexed="64"/>
      </left>
      <right style="medium">
        <color indexed="64"/>
      </right>
      <top style="thin">
        <color indexed="64"/>
      </top>
      <bottom style="medium">
        <color indexed="64"/>
      </bottom>
      <diagonal style="thin">
        <color indexed="64"/>
      </diagonal>
    </border>
    <border>
      <left/>
      <right/>
      <top style="thin">
        <color indexed="64"/>
      </top>
      <bottom style="medium">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hair">
        <color indexed="64"/>
      </top>
      <bottom style="thin">
        <color indexed="64"/>
      </bottom>
      <diagonal/>
    </border>
    <border>
      <left style="thin">
        <color rgb="FF000000"/>
      </left>
      <right style="thin">
        <color rgb="FF000000"/>
      </right>
      <top style="thin">
        <color rgb="FF000000"/>
      </top>
      <bottom/>
      <diagonal/>
    </border>
    <border>
      <left/>
      <right style="thin">
        <color indexed="64"/>
      </right>
      <top style="thin">
        <color indexed="64"/>
      </top>
      <bottom style="dotted">
        <color indexed="64"/>
      </bottom>
      <diagonal/>
    </border>
    <border>
      <left style="thin">
        <color rgb="FF000000"/>
      </left>
      <right style="thin">
        <color rgb="FF000000"/>
      </right>
      <top/>
      <bottom/>
      <diagonal/>
    </border>
    <border>
      <left/>
      <right style="thin">
        <color indexed="64"/>
      </right>
      <top style="dotted">
        <color indexed="64"/>
      </top>
      <bottom style="dotted">
        <color indexed="64"/>
      </bottom>
      <diagonal/>
    </border>
    <border>
      <left style="thin">
        <color rgb="FF000000"/>
      </left>
      <right style="thin">
        <color rgb="FF000000"/>
      </right>
      <top/>
      <bottom style="thin">
        <color rgb="FF000000"/>
      </bottom>
      <diagonal/>
    </border>
    <border>
      <left/>
      <right style="thin">
        <color indexed="64"/>
      </right>
      <top style="dotted">
        <color indexed="64"/>
      </top>
      <bottom style="thin">
        <color indexed="64"/>
      </bottom>
      <diagonal/>
    </border>
    <border>
      <left style="thin">
        <color indexed="64"/>
      </left>
      <right style="thin">
        <color indexed="64"/>
      </right>
      <top style="thin">
        <color rgb="FF000000"/>
      </top>
      <bottom/>
      <diagonal/>
    </border>
    <border>
      <left style="thin">
        <color indexed="64"/>
      </left>
      <right style="thin">
        <color indexed="64"/>
      </right>
      <top style="dotted">
        <color indexed="64"/>
      </top>
      <bottom/>
      <diagonal/>
    </border>
    <border>
      <left style="thin">
        <color indexed="64"/>
      </left>
      <right style="thin">
        <color indexed="64"/>
      </right>
      <top/>
      <bottom style="thin">
        <color rgb="FF000000"/>
      </bottom>
      <diagonal/>
    </border>
    <border>
      <left style="thin">
        <color indexed="64"/>
      </left>
      <right style="thin">
        <color rgb="FF000000"/>
      </right>
      <top style="thin">
        <color indexed="64"/>
      </top>
      <bottom/>
      <diagonal/>
    </border>
    <border>
      <left style="thin">
        <color rgb="FF000000"/>
      </left>
      <right style="thin">
        <color indexed="64"/>
      </right>
      <top style="thin">
        <color rgb="FF000000"/>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thin">
        <color indexed="64"/>
      </bottom>
      <diagonal/>
    </border>
    <border>
      <left style="thin">
        <color rgb="FF000000"/>
      </left>
      <right style="thin">
        <color indexed="64"/>
      </right>
      <top/>
      <bottom style="thin">
        <color indexed="64"/>
      </bottom>
      <diagonal/>
    </border>
    <border>
      <left style="thin">
        <color rgb="FF000000"/>
      </left>
      <right style="thin">
        <color indexed="64"/>
      </right>
      <top/>
      <bottom style="thin">
        <color rgb="FF000000"/>
      </bottom>
      <diagonal/>
    </border>
    <border>
      <left style="thin">
        <color rgb="FF000000"/>
      </left>
      <right style="thin">
        <color indexed="64"/>
      </right>
      <top style="thin">
        <color indexed="64"/>
      </top>
      <bottom/>
      <diagonal/>
    </border>
    <border>
      <left/>
      <right/>
      <top/>
      <bottom style="hair">
        <color indexed="64"/>
      </bottom>
      <diagonal/>
    </border>
    <border>
      <left/>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rgb="FF000000"/>
      </right>
      <top style="thin">
        <color rgb="FF000000"/>
      </top>
      <bottom/>
      <diagonal/>
    </border>
    <border>
      <left style="thin">
        <color indexed="64"/>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dotted">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5">
    <xf numFmtId="0" fontId="0" fillId="0" borderId="0">
      <alignment vertical="center"/>
    </xf>
    <xf numFmtId="0" fontId="2" fillId="0" borderId="0">
      <alignment vertical="center"/>
    </xf>
    <xf numFmtId="0" fontId="17" fillId="0" borderId="0">
      <alignment vertical="center"/>
    </xf>
    <xf numFmtId="0" fontId="1" fillId="0" borderId="0">
      <alignment vertical="center"/>
    </xf>
    <xf numFmtId="38" fontId="32" fillId="0" borderId="0" applyFont="0" applyFill="0" applyBorder="0" applyAlignment="0" applyProtection="0">
      <alignment vertical="center"/>
    </xf>
  </cellStyleXfs>
  <cellXfs count="735">
    <xf numFmtId="0" fontId="0" fillId="0" borderId="0" xfId="0">
      <alignment vertical="center"/>
    </xf>
    <xf numFmtId="0" fontId="5" fillId="0" borderId="0" xfId="0" applyFont="1">
      <alignment vertical="center"/>
    </xf>
    <xf numFmtId="0" fontId="0" fillId="2" borderId="0" xfId="0" applyFill="1">
      <alignment vertical="center"/>
    </xf>
    <xf numFmtId="0" fontId="7" fillId="2" borderId="0" xfId="0" applyFont="1" applyFill="1">
      <alignment vertical="center"/>
    </xf>
    <xf numFmtId="0" fontId="0" fillId="2" borderId="0" xfId="0" applyFill="1" applyAlignment="1">
      <alignment vertical="center" wrapText="1"/>
    </xf>
    <xf numFmtId="0" fontId="0" fillId="2" borderId="0" xfId="0" applyFill="1" applyAlignment="1">
      <alignment vertical="center" wrapText="1" shrinkToFit="1"/>
    </xf>
    <xf numFmtId="183" fontId="0" fillId="2" borderId="0" xfId="0" applyNumberFormat="1" applyFill="1" applyAlignment="1">
      <alignment vertical="center" shrinkToFit="1"/>
    </xf>
    <xf numFmtId="0" fontId="8" fillId="0" borderId="0" xfId="0" applyFont="1">
      <alignment vertical="center"/>
    </xf>
    <xf numFmtId="0" fontId="0" fillId="2" borderId="1" xfId="0" applyFill="1" applyBorder="1">
      <alignment vertical="center"/>
    </xf>
    <xf numFmtId="0" fontId="0" fillId="4" borderId="0" xfId="0" applyFill="1">
      <alignment vertical="center"/>
    </xf>
    <xf numFmtId="0" fontId="0" fillId="4" borderId="0" xfId="0" applyFill="1" applyAlignment="1">
      <alignment horizontal="center" vertical="center"/>
    </xf>
    <xf numFmtId="176" fontId="0" fillId="4" borderId="0" xfId="0" applyNumberFormat="1" applyFill="1">
      <alignment vertical="center"/>
    </xf>
    <xf numFmtId="0" fontId="7" fillId="0" borderId="0" xfId="0" applyFont="1">
      <alignment vertical="center"/>
    </xf>
    <xf numFmtId="0" fontId="0" fillId="2" borderId="7" xfId="0" applyFill="1" applyBorder="1">
      <alignment vertical="center"/>
    </xf>
    <xf numFmtId="0" fontId="0" fillId="0" borderId="0" xfId="0" applyAlignment="1">
      <alignment horizontal="center" vertical="center"/>
    </xf>
    <xf numFmtId="183" fontId="0" fillId="0" borderId="0" xfId="0" applyNumberFormat="1" applyAlignment="1">
      <alignment vertical="center" shrinkToFit="1"/>
    </xf>
    <xf numFmtId="0" fontId="18" fillId="0" borderId="0" xfId="0" applyFont="1" applyAlignment="1">
      <alignment horizontal="center" vertical="center" wrapText="1" shrinkToFit="1"/>
    </xf>
    <xf numFmtId="0" fontId="18" fillId="6" borderId="1" xfId="0" applyFont="1" applyFill="1" applyBorder="1" applyAlignment="1">
      <alignment horizontal="center" vertical="center" wrapText="1" shrinkToFit="1"/>
    </xf>
    <xf numFmtId="0" fontId="11" fillId="6" borderId="1" xfId="0" applyFont="1" applyFill="1" applyBorder="1" applyAlignment="1">
      <alignment vertical="center" wrapText="1"/>
    </xf>
    <xf numFmtId="0" fontId="18" fillId="6" borderId="1" xfId="0" applyFont="1" applyFill="1" applyBorder="1" applyAlignment="1">
      <alignment horizontal="center" vertical="center" wrapText="1"/>
    </xf>
    <xf numFmtId="0" fontId="20" fillId="6" borderId="1" xfId="0" applyFont="1" applyFill="1" applyBorder="1" applyAlignment="1">
      <alignment horizontal="center" vertical="center"/>
    </xf>
    <xf numFmtId="183" fontId="5" fillId="5" borderId="1" xfId="0" applyNumberFormat="1" applyFont="1" applyFill="1" applyBorder="1">
      <alignment vertical="center"/>
    </xf>
    <xf numFmtId="183" fontId="5" fillId="7" borderId="1" xfId="0" applyNumberFormat="1" applyFont="1" applyFill="1" applyBorder="1" applyProtection="1">
      <alignment vertical="center"/>
      <protection locked="0"/>
    </xf>
    <xf numFmtId="183" fontId="5" fillId="7" borderId="6" xfId="0" applyNumberFormat="1" applyFont="1" applyFill="1" applyBorder="1" applyProtection="1">
      <alignment vertical="center"/>
      <protection locked="0"/>
    </xf>
    <xf numFmtId="183" fontId="5" fillId="7" borderId="17" xfId="0" applyNumberFormat="1" applyFont="1" applyFill="1" applyBorder="1" applyProtection="1">
      <alignment vertical="center"/>
      <protection locked="0"/>
    </xf>
    <xf numFmtId="0" fontId="18" fillId="6" borderId="60" xfId="0" applyFont="1" applyFill="1" applyBorder="1">
      <alignment vertical="center"/>
    </xf>
    <xf numFmtId="0" fontId="0" fillId="8" borderId="0" xfId="0" applyFill="1">
      <alignment vertical="center"/>
    </xf>
    <xf numFmtId="0" fontId="19" fillId="8" borderId="0" xfId="0" applyFont="1" applyFill="1">
      <alignment vertical="center"/>
    </xf>
    <xf numFmtId="0" fontId="5" fillId="8" borderId="0" xfId="0" applyFont="1" applyFill="1">
      <alignment vertical="center"/>
    </xf>
    <xf numFmtId="183" fontId="5" fillId="7" borderId="26" xfId="0" applyNumberFormat="1" applyFont="1" applyFill="1" applyBorder="1" applyAlignment="1" applyProtection="1">
      <alignment vertical="center" shrinkToFit="1"/>
      <protection locked="0"/>
    </xf>
    <xf numFmtId="0" fontId="5" fillId="8" borderId="0" xfId="0" applyFont="1" applyFill="1" applyAlignment="1">
      <alignment horizontal="center" vertical="center"/>
    </xf>
    <xf numFmtId="0" fontId="5" fillId="7" borderId="16" xfId="0" applyFont="1" applyFill="1" applyBorder="1" applyAlignment="1" applyProtection="1">
      <alignment vertical="center" wrapText="1"/>
      <protection locked="0"/>
    </xf>
    <xf numFmtId="0" fontId="5" fillId="7" borderId="7" xfId="0" applyFont="1" applyFill="1" applyBorder="1" applyAlignment="1" applyProtection="1">
      <alignment vertical="center" wrapText="1"/>
      <protection locked="0"/>
    </xf>
    <xf numFmtId="0" fontId="5" fillId="7" borderId="29" xfId="0" applyFont="1" applyFill="1" applyBorder="1" applyAlignment="1" applyProtection="1">
      <alignment vertical="center" wrapText="1"/>
      <protection locked="0"/>
    </xf>
    <xf numFmtId="183" fontId="5" fillId="7" borderId="30" xfId="0" applyNumberFormat="1" applyFont="1" applyFill="1" applyBorder="1" applyAlignment="1" applyProtection="1">
      <alignment vertical="center" shrinkToFit="1"/>
      <protection locked="0"/>
    </xf>
    <xf numFmtId="183" fontId="5" fillId="7" borderId="31" xfId="0" applyNumberFormat="1" applyFont="1" applyFill="1" applyBorder="1" applyAlignment="1" applyProtection="1">
      <alignment vertical="center" shrinkToFit="1"/>
      <protection locked="0"/>
    </xf>
    <xf numFmtId="0" fontId="0" fillId="8" borderId="1" xfId="0" applyFill="1" applyBorder="1" applyAlignment="1">
      <alignment horizontal="center" vertical="center"/>
    </xf>
    <xf numFmtId="0" fontId="0" fillId="6" borderId="1" xfId="0" applyFill="1" applyBorder="1" applyAlignment="1">
      <alignment horizontal="center" vertical="center" wrapText="1"/>
    </xf>
    <xf numFmtId="0" fontId="11" fillId="8" borderId="0" xfId="0" applyFont="1" applyFill="1">
      <alignment vertical="center"/>
    </xf>
    <xf numFmtId="0" fontId="18" fillId="7" borderId="59" xfId="0" applyFont="1" applyFill="1" applyBorder="1" applyAlignment="1" applyProtection="1">
      <alignment horizontal="center" vertical="center"/>
      <protection locked="0"/>
    </xf>
    <xf numFmtId="0" fontId="0" fillId="2" borderId="1" xfId="0" applyFill="1" applyBorder="1" applyAlignment="1">
      <alignment horizontal="center" vertical="center"/>
    </xf>
    <xf numFmtId="0" fontId="5" fillId="7" borderId="1" xfId="0" applyFont="1" applyFill="1" applyBorder="1" applyAlignment="1" applyProtection="1">
      <alignment horizontal="center" vertical="center"/>
      <protection locked="0"/>
    </xf>
    <xf numFmtId="0" fontId="8" fillId="3" borderId="1" xfId="0" applyFont="1" applyFill="1" applyBorder="1" applyAlignment="1">
      <alignment horizontal="center" vertical="center"/>
    </xf>
    <xf numFmtId="0" fontId="8" fillId="3" borderId="2" xfId="0" applyFont="1" applyFill="1" applyBorder="1" applyAlignment="1">
      <alignment horizontal="center" vertical="center"/>
    </xf>
    <xf numFmtId="0" fontId="0" fillId="2" borderId="34" xfId="0" applyFill="1" applyBorder="1">
      <alignment vertical="center"/>
    </xf>
    <xf numFmtId="0" fontId="0" fillId="2" borderId="34" xfId="0" applyFill="1" applyBorder="1" applyAlignment="1">
      <alignment horizontal="center" vertical="center"/>
    </xf>
    <xf numFmtId="0" fontId="0" fillId="2" borderId="39" xfId="0" applyFill="1" applyBorder="1">
      <alignment vertical="center"/>
    </xf>
    <xf numFmtId="0" fontId="0" fillId="2" borderId="39" xfId="0" applyFill="1" applyBorder="1" applyAlignment="1">
      <alignment horizontal="center" vertical="center"/>
    </xf>
    <xf numFmtId="0" fontId="5" fillId="0" borderId="0" xfId="0" applyFont="1" applyAlignment="1">
      <alignment horizontal="left" vertical="center"/>
    </xf>
    <xf numFmtId="0" fontId="5" fillId="8" borderId="1" xfId="0" applyFont="1" applyFill="1" applyBorder="1">
      <alignment vertical="center"/>
    </xf>
    <xf numFmtId="0" fontId="5" fillId="9" borderId="1" xfId="0" applyFont="1" applyFill="1" applyBorder="1">
      <alignment vertical="center"/>
    </xf>
    <xf numFmtId="0" fontId="5" fillId="9" borderId="1" xfId="0" applyFont="1" applyFill="1" applyBorder="1" applyAlignment="1">
      <alignment horizontal="center" vertical="center"/>
    </xf>
    <xf numFmtId="0" fontId="5" fillId="5" borderId="1" xfId="0" applyFont="1" applyFill="1" applyBorder="1">
      <alignment vertical="center"/>
    </xf>
    <xf numFmtId="0" fontId="7" fillId="8" borderId="1" xfId="0" applyFont="1" applyFill="1" applyBorder="1">
      <alignment vertical="center"/>
    </xf>
    <xf numFmtId="0" fontId="7" fillId="8" borderId="1" xfId="0" applyFont="1" applyFill="1" applyBorder="1" applyAlignment="1">
      <alignment horizontal="center" vertical="center"/>
    </xf>
    <xf numFmtId="0" fontId="11" fillId="8" borderId="21" xfId="0" applyFont="1" applyFill="1" applyBorder="1" applyAlignment="1">
      <alignment horizontal="left"/>
    </xf>
    <xf numFmtId="0" fontId="11" fillId="8" borderId="21" xfId="0" applyFont="1" applyFill="1" applyBorder="1" applyAlignment="1">
      <alignment horizontal="left" wrapText="1"/>
    </xf>
    <xf numFmtId="0" fontId="11" fillId="8" borderId="0" xfId="0" applyFont="1" applyFill="1" applyAlignment="1">
      <alignment horizontal="left" wrapText="1"/>
    </xf>
    <xf numFmtId="0" fontId="5" fillId="8" borderId="72" xfId="0" applyFont="1" applyFill="1" applyBorder="1" applyAlignment="1">
      <alignment horizontal="center" vertical="center"/>
    </xf>
    <xf numFmtId="0" fontId="11" fillId="8" borderId="73" xfId="0" applyFont="1" applyFill="1" applyBorder="1" applyAlignment="1">
      <alignment horizontal="center" vertical="center"/>
    </xf>
    <xf numFmtId="0" fontId="21" fillId="8" borderId="74" xfId="0" applyFont="1" applyFill="1" applyBorder="1" applyAlignment="1">
      <alignment horizontal="center" vertical="center"/>
    </xf>
    <xf numFmtId="0" fontId="11" fillId="8" borderId="75" xfId="0" applyFont="1" applyFill="1" applyBorder="1" applyAlignment="1">
      <alignment horizontal="center" vertical="center" wrapText="1"/>
    </xf>
    <xf numFmtId="0" fontId="11" fillId="8" borderId="72" xfId="0" applyFont="1" applyFill="1" applyBorder="1" applyAlignment="1">
      <alignment horizontal="center" vertical="center" wrapText="1"/>
    </xf>
    <xf numFmtId="0" fontId="11" fillId="8" borderId="74" xfId="0" applyFont="1" applyFill="1" applyBorder="1" applyAlignment="1">
      <alignment horizontal="center" vertical="center" wrapText="1"/>
    </xf>
    <xf numFmtId="0" fontId="11" fillId="8" borderId="74" xfId="0" applyFont="1" applyFill="1" applyBorder="1" applyAlignment="1">
      <alignment horizontal="center" vertical="center" shrinkToFit="1"/>
    </xf>
    <xf numFmtId="0" fontId="5" fillId="8" borderId="72" xfId="0" applyFont="1" applyFill="1" applyBorder="1">
      <alignment vertical="center"/>
    </xf>
    <xf numFmtId="0" fontId="11" fillId="8" borderId="74" xfId="0" applyFont="1" applyFill="1" applyBorder="1" applyAlignment="1">
      <alignment horizontal="center" vertical="center"/>
    </xf>
    <xf numFmtId="0" fontId="11" fillId="8" borderId="77" xfId="0" applyFont="1" applyFill="1" applyBorder="1" applyAlignment="1">
      <alignment horizontal="center" vertical="center" wrapText="1"/>
    </xf>
    <xf numFmtId="0" fontId="5" fillId="8" borderId="78" xfId="0" applyFont="1" applyFill="1" applyBorder="1" applyAlignment="1">
      <alignment horizontal="center" vertical="center"/>
    </xf>
    <xf numFmtId="0" fontId="5" fillId="7" borderId="16" xfId="0" applyFont="1" applyFill="1" applyBorder="1" applyProtection="1">
      <alignment vertical="center"/>
      <protection locked="0"/>
    </xf>
    <xf numFmtId="185" fontId="5" fillId="5" borderId="16" xfId="0" applyNumberFormat="1" applyFont="1" applyFill="1" applyBorder="1" applyAlignment="1">
      <alignment vertical="center" shrinkToFit="1"/>
    </xf>
    <xf numFmtId="185" fontId="5" fillId="7" borderId="40" xfId="0" applyNumberFormat="1" applyFont="1" applyFill="1" applyBorder="1" applyAlignment="1" applyProtection="1">
      <alignment vertical="center" shrinkToFit="1"/>
      <protection locked="0"/>
    </xf>
    <xf numFmtId="176" fontId="5" fillId="5" borderId="19" xfId="0" applyNumberFormat="1" applyFont="1" applyFill="1" applyBorder="1" applyAlignment="1">
      <alignment vertical="center" shrinkToFit="1"/>
    </xf>
    <xf numFmtId="186" fontId="5" fillId="5" borderId="16" xfId="0" applyNumberFormat="1" applyFont="1" applyFill="1" applyBorder="1" applyAlignment="1">
      <alignment vertical="center" shrinkToFit="1"/>
    </xf>
    <xf numFmtId="187" fontId="5" fillId="5" borderId="16" xfId="0" applyNumberFormat="1" applyFont="1" applyFill="1" applyBorder="1" applyAlignment="1">
      <alignment vertical="center" shrinkToFit="1"/>
    </xf>
    <xf numFmtId="187" fontId="5" fillId="7" borderId="16" xfId="0" applyNumberFormat="1" applyFont="1" applyFill="1" applyBorder="1" applyAlignment="1" applyProtection="1">
      <alignment vertical="center" shrinkToFit="1"/>
      <protection locked="0"/>
    </xf>
    <xf numFmtId="177" fontId="5" fillId="5" borderId="16" xfId="0" applyNumberFormat="1" applyFont="1" applyFill="1" applyBorder="1" applyAlignment="1">
      <alignment vertical="center" shrinkToFit="1"/>
    </xf>
    <xf numFmtId="177" fontId="5" fillId="5" borderId="24" xfId="0" applyNumberFormat="1" applyFont="1" applyFill="1" applyBorder="1" applyAlignment="1">
      <alignment vertical="center" shrinkToFit="1"/>
    </xf>
    <xf numFmtId="0" fontId="5" fillId="8" borderId="19" xfId="0" applyFont="1" applyFill="1" applyBorder="1" applyAlignment="1">
      <alignment horizontal="center" vertical="center"/>
    </xf>
    <xf numFmtId="0" fontId="5" fillId="8" borderId="8" xfId="0" applyFont="1" applyFill="1" applyBorder="1" applyAlignment="1">
      <alignment horizontal="center" vertical="center"/>
    </xf>
    <xf numFmtId="185" fontId="5" fillId="7" borderId="1" xfId="0" applyNumberFormat="1" applyFont="1" applyFill="1" applyBorder="1" applyAlignment="1" applyProtection="1">
      <alignment vertical="center" shrinkToFit="1"/>
      <protection locked="0"/>
    </xf>
    <xf numFmtId="0" fontId="7" fillId="5" borderId="1" xfId="0" applyFont="1" applyFill="1" applyBorder="1">
      <alignment vertical="center"/>
    </xf>
    <xf numFmtId="0" fontId="5" fillId="6" borderId="1" xfId="0" applyFont="1" applyFill="1" applyBorder="1" applyAlignment="1">
      <alignment horizontal="center" vertical="center"/>
    </xf>
    <xf numFmtId="0" fontId="5" fillId="6" borderId="1" xfId="0" applyFont="1" applyFill="1" applyBorder="1" applyAlignment="1">
      <alignment horizontal="center" vertical="center" wrapText="1"/>
    </xf>
    <xf numFmtId="0" fontId="20" fillId="6" borderId="1" xfId="0" applyFont="1" applyFill="1" applyBorder="1" applyAlignment="1">
      <alignment horizontal="center" vertical="center" wrapText="1"/>
    </xf>
    <xf numFmtId="0" fontId="5" fillId="8" borderId="18" xfId="0" applyFont="1" applyFill="1" applyBorder="1" applyAlignment="1">
      <alignment horizontal="center" vertical="center"/>
    </xf>
    <xf numFmtId="183" fontId="5" fillId="5" borderId="32" xfId="0" applyNumberFormat="1" applyFont="1" applyFill="1" applyBorder="1" applyAlignment="1">
      <alignment vertical="center" shrinkToFit="1"/>
    </xf>
    <xf numFmtId="183" fontId="5" fillId="8" borderId="81" xfId="0" applyNumberFormat="1" applyFont="1" applyFill="1" applyBorder="1" applyAlignment="1">
      <alignment vertical="center" shrinkToFit="1"/>
    </xf>
    <xf numFmtId="183" fontId="5" fillId="5" borderId="82" xfId="0" applyNumberFormat="1" applyFont="1" applyFill="1" applyBorder="1" applyAlignment="1">
      <alignment vertical="center" shrinkToFit="1"/>
    </xf>
    <xf numFmtId="0" fontId="7" fillId="8" borderId="83" xfId="0" applyFont="1" applyFill="1" applyBorder="1">
      <alignment vertical="center"/>
    </xf>
    <xf numFmtId="0" fontId="7" fillId="8" borderId="73" xfId="0" applyFont="1" applyFill="1" applyBorder="1" applyAlignment="1">
      <alignment horizontal="center" vertical="center"/>
    </xf>
    <xf numFmtId="0" fontId="11" fillId="8" borderId="75" xfId="0" applyFont="1" applyFill="1" applyBorder="1" applyAlignment="1">
      <alignment horizontal="center" vertical="center"/>
    </xf>
    <xf numFmtId="0" fontId="11" fillId="8" borderId="72" xfId="0" applyFont="1" applyFill="1" applyBorder="1" applyAlignment="1">
      <alignment horizontal="center" vertical="center"/>
    </xf>
    <xf numFmtId="0" fontId="11" fillId="8" borderId="73" xfId="0" applyFont="1" applyFill="1" applyBorder="1" applyAlignment="1">
      <alignment horizontal="center" vertical="center" shrinkToFit="1"/>
    </xf>
    <xf numFmtId="0" fontId="7" fillId="8" borderId="23" xfId="0" applyFont="1" applyFill="1" applyBorder="1">
      <alignment vertical="center"/>
    </xf>
    <xf numFmtId="183" fontId="7" fillId="7" borderId="16" xfId="0" applyNumberFormat="1" applyFont="1" applyFill="1" applyBorder="1" applyProtection="1">
      <alignment vertical="center"/>
      <protection locked="0"/>
    </xf>
    <xf numFmtId="183" fontId="5" fillId="5" borderId="38" xfId="0" applyNumberFormat="1" applyFont="1" applyFill="1" applyBorder="1">
      <alignment vertical="center"/>
    </xf>
    <xf numFmtId="183" fontId="5" fillId="5" borderId="24" xfId="0" applyNumberFormat="1" applyFont="1" applyFill="1" applyBorder="1">
      <alignment vertical="center"/>
    </xf>
    <xf numFmtId="185" fontId="5" fillId="5" borderId="23" xfId="0" applyNumberFormat="1" applyFont="1" applyFill="1" applyBorder="1">
      <alignment vertical="center"/>
    </xf>
    <xf numFmtId="188" fontId="5" fillId="5" borderId="16" xfId="0" applyNumberFormat="1" applyFont="1" applyFill="1" applyBorder="1">
      <alignment vertical="center"/>
    </xf>
    <xf numFmtId="183" fontId="5" fillId="7" borderId="16" xfId="0" applyNumberFormat="1" applyFont="1" applyFill="1" applyBorder="1" applyProtection="1">
      <alignment vertical="center"/>
      <protection locked="0"/>
    </xf>
    <xf numFmtId="183" fontId="5" fillId="5" borderId="16" xfId="0" applyNumberFormat="1" applyFont="1" applyFill="1" applyBorder="1">
      <alignment vertical="center"/>
    </xf>
    <xf numFmtId="0" fontId="5" fillId="6" borderId="6" xfId="0" applyFont="1" applyFill="1" applyBorder="1" applyAlignment="1">
      <alignment horizontal="center" vertical="center"/>
    </xf>
    <xf numFmtId="0" fontId="7" fillId="8" borderId="12" xfId="0" applyFont="1" applyFill="1" applyBorder="1">
      <alignment vertical="center"/>
    </xf>
    <xf numFmtId="183" fontId="7" fillId="7" borderId="1" xfId="0" applyNumberFormat="1" applyFont="1" applyFill="1" applyBorder="1" applyProtection="1">
      <alignment vertical="center"/>
      <protection locked="0"/>
    </xf>
    <xf numFmtId="0" fontId="5" fillId="6" borderId="6" xfId="0" applyFont="1" applyFill="1" applyBorder="1" applyAlignment="1">
      <alignment horizontal="center" vertical="center" wrapText="1"/>
    </xf>
    <xf numFmtId="0" fontId="5" fillId="5" borderId="16" xfId="0" applyFont="1" applyFill="1" applyBorder="1" applyAlignment="1">
      <alignment horizontal="center" vertical="center" shrinkToFit="1"/>
    </xf>
    <xf numFmtId="0" fontId="5" fillId="0" borderId="0" xfId="0" applyFont="1" applyAlignment="1">
      <alignment horizontal="right" vertical="center"/>
    </xf>
    <xf numFmtId="0" fontId="5" fillId="8" borderId="0" xfId="0" applyFont="1" applyFill="1" applyAlignment="1">
      <alignment horizontal="right" vertical="center"/>
    </xf>
    <xf numFmtId="183" fontId="20" fillId="5" borderId="16" xfId="0" applyNumberFormat="1" applyFont="1" applyFill="1" applyBorder="1">
      <alignment vertical="center"/>
    </xf>
    <xf numFmtId="0" fontId="5" fillId="7" borderId="16" xfId="0" applyFont="1" applyFill="1" applyBorder="1" applyAlignment="1" applyProtection="1">
      <alignment horizontal="center" vertical="center"/>
      <protection locked="0"/>
    </xf>
    <xf numFmtId="0" fontId="5" fillId="6" borderId="16" xfId="0" applyFont="1" applyFill="1" applyBorder="1" applyAlignment="1">
      <alignment horizontal="center" vertical="center"/>
    </xf>
    <xf numFmtId="0" fontId="5" fillId="6" borderId="17" xfId="0" applyFont="1" applyFill="1" applyBorder="1" applyAlignment="1">
      <alignment horizontal="center" vertical="center"/>
    </xf>
    <xf numFmtId="0" fontId="5" fillId="6" borderId="16" xfId="0" applyFont="1" applyFill="1" applyBorder="1" applyAlignment="1">
      <alignment horizontal="center" vertical="center" wrapText="1"/>
    </xf>
    <xf numFmtId="0" fontId="20" fillId="6" borderId="16" xfId="0" applyFont="1" applyFill="1" applyBorder="1" applyAlignment="1">
      <alignment horizontal="center" vertical="center" wrapText="1"/>
    </xf>
    <xf numFmtId="176" fontId="5" fillId="5" borderId="23" xfId="0" applyNumberFormat="1" applyFont="1" applyFill="1" applyBorder="1">
      <alignment vertical="center"/>
    </xf>
    <xf numFmtId="185" fontId="5" fillId="7" borderId="17" xfId="0" applyNumberFormat="1" applyFont="1" applyFill="1" applyBorder="1" applyAlignment="1" applyProtection="1">
      <alignment vertical="center" shrinkToFit="1"/>
      <protection locked="0"/>
    </xf>
    <xf numFmtId="186" fontId="5" fillId="7" borderId="14" xfId="0" applyNumberFormat="1" applyFont="1" applyFill="1" applyBorder="1" applyAlignment="1" applyProtection="1">
      <alignment vertical="center" shrinkToFit="1"/>
      <protection locked="0"/>
    </xf>
    <xf numFmtId="0" fontId="7" fillId="8" borderId="13" xfId="0" applyFont="1" applyFill="1" applyBorder="1">
      <alignment vertical="center"/>
    </xf>
    <xf numFmtId="183" fontId="7" fillId="7" borderId="6" xfId="0" applyNumberFormat="1" applyFont="1" applyFill="1" applyBorder="1" applyProtection="1">
      <alignment vertical="center"/>
      <protection locked="0"/>
    </xf>
    <xf numFmtId="183" fontId="5" fillId="5" borderId="17" xfId="0" applyNumberFormat="1" applyFont="1" applyFill="1" applyBorder="1">
      <alignment vertical="center"/>
    </xf>
    <xf numFmtId="176" fontId="5" fillId="5" borderId="40" xfId="0" applyNumberFormat="1" applyFont="1" applyFill="1" applyBorder="1">
      <alignment vertical="center"/>
    </xf>
    <xf numFmtId="186" fontId="5" fillId="5" borderId="32" xfId="0" applyNumberFormat="1" applyFont="1" applyFill="1" applyBorder="1" applyAlignment="1">
      <alignment vertical="center" shrinkToFit="1"/>
    </xf>
    <xf numFmtId="186" fontId="5" fillId="5" borderId="82" xfId="0" applyNumberFormat="1" applyFont="1" applyFill="1" applyBorder="1" applyAlignment="1">
      <alignment vertical="center" shrinkToFit="1"/>
    </xf>
    <xf numFmtId="177" fontId="5" fillId="8" borderId="82" xfId="0" applyNumberFormat="1" applyFont="1" applyFill="1" applyBorder="1" applyAlignment="1">
      <alignment vertical="center" shrinkToFit="1"/>
    </xf>
    <xf numFmtId="177" fontId="5" fillId="5" borderId="82" xfId="0" applyNumberFormat="1" applyFont="1" applyFill="1" applyBorder="1" applyAlignment="1">
      <alignment vertical="center" shrinkToFit="1"/>
    </xf>
    <xf numFmtId="177" fontId="5" fillId="8" borderId="32" xfId="0" applyNumberFormat="1" applyFont="1" applyFill="1" applyBorder="1" applyAlignment="1">
      <alignment vertical="center" shrinkToFit="1"/>
    </xf>
    <xf numFmtId="183" fontId="5" fillId="5" borderId="82" xfId="0" applyNumberFormat="1" applyFont="1" applyFill="1" applyBorder="1">
      <alignment vertical="center"/>
    </xf>
    <xf numFmtId="183" fontId="5" fillId="5" borderId="32" xfId="0" applyNumberFormat="1" applyFont="1" applyFill="1" applyBorder="1">
      <alignment vertical="center"/>
    </xf>
    <xf numFmtId="0" fontId="11" fillId="8" borderId="81" xfId="0" applyFont="1" applyFill="1" applyBorder="1">
      <alignment vertical="center"/>
    </xf>
    <xf numFmtId="0" fontId="11" fillId="8" borderId="82" xfId="0" applyFont="1" applyFill="1" applyBorder="1">
      <alignment vertical="center"/>
    </xf>
    <xf numFmtId="0" fontId="11" fillId="8" borderId="0" xfId="0" applyFont="1" applyFill="1" applyAlignment="1"/>
    <xf numFmtId="183" fontId="5" fillId="5" borderId="16" xfId="0" applyNumberFormat="1" applyFont="1" applyFill="1" applyBorder="1" applyAlignment="1">
      <alignment vertical="center" shrinkToFit="1"/>
    </xf>
    <xf numFmtId="185" fontId="5" fillId="7" borderId="16" xfId="0" applyNumberFormat="1" applyFont="1" applyFill="1" applyBorder="1" applyAlignment="1" applyProtection="1">
      <alignment vertical="center" shrinkToFit="1"/>
      <protection locked="0"/>
    </xf>
    <xf numFmtId="176" fontId="5" fillId="5" borderId="16" xfId="0" applyNumberFormat="1" applyFont="1" applyFill="1" applyBorder="1" applyAlignment="1">
      <alignment vertical="center" shrinkToFit="1"/>
    </xf>
    <xf numFmtId="176" fontId="5" fillId="5" borderId="24" xfId="0" applyNumberFormat="1" applyFont="1" applyFill="1" applyBorder="1" applyAlignment="1">
      <alignment vertical="center" shrinkToFit="1"/>
    </xf>
    <xf numFmtId="183" fontId="5" fillId="5" borderId="24" xfId="0" applyNumberFormat="1" applyFont="1" applyFill="1" applyBorder="1" applyAlignment="1">
      <alignment vertical="center" shrinkToFit="1"/>
    </xf>
    <xf numFmtId="189" fontId="5" fillId="7" borderId="1" xfId="0" applyNumberFormat="1" applyFont="1" applyFill="1" applyBorder="1" applyProtection="1">
      <alignment vertical="center"/>
      <protection locked="0"/>
    </xf>
    <xf numFmtId="190" fontId="5" fillId="7" borderId="1" xfId="0" applyNumberFormat="1" applyFont="1" applyFill="1" applyBorder="1" applyProtection="1">
      <alignment vertical="center"/>
      <protection locked="0"/>
    </xf>
    <xf numFmtId="0" fontId="5" fillId="8" borderId="20" xfId="0" applyFont="1" applyFill="1" applyBorder="1" applyAlignment="1">
      <alignment horizontal="center" vertical="center"/>
    </xf>
    <xf numFmtId="176" fontId="5" fillId="5" borderId="82" xfId="0" applyNumberFormat="1" applyFont="1" applyFill="1" applyBorder="1" applyAlignment="1">
      <alignment vertical="center" shrinkToFit="1"/>
    </xf>
    <xf numFmtId="0" fontId="11" fillId="8" borderId="0" xfId="0" applyFont="1" applyFill="1" applyAlignment="1">
      <alignment horizontal="left" vertical="center"/>
    </xf>
    <xf numFmtId="0" fontId="7" fillId="8" borderId="0" xfId="0" applyFont="1" applyFill="1">
      <alignment vertical="center"/>
    </xf>
    <xf numFmtId="0" fontId="11" fillId="8" borderId="0" xfId="0" applyFont="1" applyFill="1" applyAlignment="1">
      <alignment horizontal="center" vertical="center" wrapText="1"/>
    </xf>
    <xf numFmtId="0" fontId="11" fillId="8" borderId="0" xfId="0" applyFont="1" applyFill="1" applyAlignment="1">
      <alignment horizontal="center" vertical="center"/>
    </xf>
    <xf numFmtId="183" fontId="5" fillId="5" borderId="87" xfId="0" applyNumberFormat="1" applyFont="1" applyFill="1" applyBorder="1" applyAlignment="1">
      <alignment vertical="center" shrinkToFit="1"/>
    </xf>
    <xf numFmtId="183" fontId="5" fillId="8" borderId="0" xfId="0" applyNumberFormat="1" applyFont="1" applyFill="1" applyAlignment="1">
      <alignment vertical="center" shrinkToFit="1"/>
    </xf>
    <xf numFmtId="183" fontId="5" fillId="5" borderId="2" xfId="0" applyNumberFormat="1" applyFont="1" applyFill="1" applyBorder="1" applyAlignment="1">
      <alignment vertical="center" shrinkToFit="1"/>
    </xf>
    <xf numFmtId="183" fontId="5" fillId="5" borderId="26" xfId="0" applyNumberFormat="1" applyFont="1" applyFill="1" applyBorder="1" applyAlignment="1">
      <alignment vertical="center" shrinkToFit="1"/>
    </xf>
    <xf numFmtId="0" fontId="5" fillId="0" borderId="0" xfId="0" applyFont="1" applyAlignment="1">
      <alignment horizontal="left" vertical="top"/>
    </xf>
    <xf numFmtId="0" fontId="5" fillId="0" borderId="0" xfId="0" applyFont="1" applyAlignment="1">
      <alignment vertical="top" wrapText="1"/>
    </xf>
    <xf numFmtId="0" fontId="5" fillId="8" borderId="0" xfId="0" applyFont="1" applyFill="1" applyAlignment="1">
      <alignment vertical="top" wrapText="1"/>
    </xf>
    <xf numFmtId="0" fontId="5" fillId="0" borderId="0" xfId="0" quotePrefix="1" applyFont="1" applyAlignment="1">
      <alignment horizontal="left" vertical="top"/>
    </xf>
    <xf numFmtId="0" fontId="5" fillId="0" borderId="0" xfId="0" applyFont="1" applyAlignment="1">
      <alignment wrapText="1"/>
    </xf>
    <xf numFmtId="0" fontId="5" fillId="8" borderId="0" xfId="0" applyFont="1" applyFill="1" applyAlignment="1">
      <alignment wrapText="1"/>
    </xf>
    <xf numFmtId="0" fontId="5" fillId="0" borderId="0" xfId="0" applyFont="1" applyAlignment="1">
      <alignment vertical="top"/>
    </xf>
    <xf numFmtId="0" fontId="5" fillId="8" borderId="0" xfId="0" applyFont="1" applyFill="1" applyAlignment="1">
      <alignment vertical="top"/>
    </xf>
    <xf numFmtId="0" fontId="5" fillId="8" borderId="0" xfId="0" applyFont="1" applyFill="1" applyAlignment="1">
      <alignment horizontal="left" vertical="center"/>
    </xf>
    <xf numFmtId="0" fontId="8" fillId="0" borderId="0" xfId="0" applyFont="1" applyAlignment="1">
      <alignment vertical="center" wrapText="1"/>
    </xf>
    <xf numFmtId="0" fontId="0" fillId="0" borderId="1" xfId="0" applyBorder="1">
      <alignment vertical="center"/>
    </xf>
    <xf numFmtId="0" fontId="0" fillId="0" borderId="10" xfId="1" applyFont="1" applyBorder="1" applyAlignment="1">
      <alignment horizontal="left" vertical="center" shrinkToFit="1"/>
    </xf>
    <xf numFmtId="176" fontId="0" fillId="0" borderId="10" xfId="1" applyNumberFormat="1" applyFont="1" applyBorder="1">
      <alignment vertical="center"/>
    </xf>
    <xf numFmtId="0" fontId="26" fillId="0" borderId="0" xfId="3" applyFont="1">
      <alignment vertical="center"/>
    </xf>
    <xf numFmtId="0" fontId="28" fillId="0" borderId="0" xfId="3" applyFont="1">
      <alignment vertical="center"/>
    </xf>
    <xf numFmtId="0" fontId="28" fillId="0" borderId="0" xfId="3" applyFont="1" applyAlignment="1">
      <alignment horizontal="left" vertical="center" wrapText="1" shrinkToFit="1"/>
    </xf>
    <xf numFmtId="0" fontId="28" fillId="0" borderId="0" xfId="3" applyFont="1" applyAlignment="1">
      <alignment horizontal="left" vertical="center" shrinkToFit="1"/>
    </xf>
    <xf numFmtId="0" fontId="31" fillId="0" borderId="0" xfId="3" applyFont="1" applyAlignment="1">
      <alignment vertical="center" shrinkToFit="1"/>
    </xf>
    <xf numFmtId="193" fontId="33" fillId="0" borderId="36" xfId="4" applyNumberFormat="1" applyFont="1" applyFill="1" applyBorder="1" applyAlignment="1">
      <alignment horizontal="center" vertical="center" shrinkToFit="1"/>
    </xf>
    <xf numFmtId="193" fontId="35" fillId="0" borderId="37" xfId="4" applyNumberFormat="1" applyFont="1" applyFill="1" applyBorder="1" applyAlignment="1">
      <alignment horizontal="center" vertical="center" shrinkToFit="1"/>
    </xf>
    <xf numFmtId="194" fontId="40" fillId="0" borderId="93" xfId="3" applyNumberFormat="1" applyFont="1" applyBorder="1" applyAlignment="1">
      <alignment vertical="center" shrinkToFit="1"/>
    </xf>
    <xf numFmtId="194" fontId="28" fillId="0" borderId="93" xfId="3" applyNumberFormat="1" applyFont="1" applyBorder="1" applyAlignment="1">
      <alignment horizontal="center" vertical="center"/>
    </xf>
    <xf numFmtId="194" fontId="42" fillId="0" borderId="94" xfId="3" applyNumberFormat="1" applyFont="1" applyBorder="1" applyAlignment="1">
      <alignment vertical="center" shrinkToFit="1"/>
    </xf>
    <xf numFmtId="194" fontId="28" fillId="0" borderId="94" xfId="3" applyNumberFormat="1" applyFont="1" applyBorder="1" applyAlignment="1">
      <alignment horizontal="center" vertical="center"/>
    </xf>
    <xf numFmtId="194" fontId="40" fillId="0" borderId="94" xfId="3" applyNumberFormat="1" applyFont="1" applyBorder="1" applyAlignment="1">
      <alignment vertical="center" shrinkToFit="1"/>
    </xf>
    <xf numFmtId="194" fontId="40" fillId="0" borderId="95" xfId="3" applyNumberFormat="1" applyFont="1" applyBorder="1" applyAlignment="1">
      <alignment vertical="center" shrinkToFit="1"/>
    </xf>
    <xf numFmtId="194" fontId="28" fillId="0" borderId="95" xfId="3" applyNumberFormat="1" applyFont="1" applyBorder="1" applyAlignment="1">
      <alignment horizontal="center" vertical="center"/>
    </xf>
    <xf numFmtId="0" fontId="28" fillId="0" borderId="6" xfId="3" applyFont="1" applyBorder="1">
      <alignment vertical="center"/>
    </xf>
    <xf numFmtId="0" fontId="28" fillId="0" borderId="6" xfId="3" applyFont="1" applyBorder="1" applyAlignment="1">
      <alignment vertical="center" shrinkToFit="1"/>
    </xf>
    <xf numFmtId="194" fontId="28" fillId="0" borderId="6" xfId="3" applyNumberFormat="1" applyFont="1" applyBorder="1" applyAlignment="1">
      <alignment horizontal="center" vertical="center"/>
    </xf>
    <xf numFmtId="194" fontId="40" fillId="0" borderId="34" xfId="3" applyNumberFormat="1" applyFont="1" applyBorder="1" applyAlignment="1">
      <alignment vertical="center" shrinkToFit="1"/>
    </xf>
    <xf numFmtId="194" fontId="28" fillId="0" borderId="96" xfId="3" applyNumberFormat="1" applyFont="1" applyBorder="1" applyAlignment="1">
      <alignment horizontal="center" vertical="center"/>
    </xf>
    <xf numFmtId="181" fontId="28" fillId="0" borderId="6" xfId="3" applyNumberFormat="1" applyFont="1" applyBorder="1" applyAlignment="1">
      <alignment horizontal="center" vertical="center" wrapText="1"/>
    </xf>
    <xf numFmtId="195" fontId="28" fillId="0" borderId="6" xfId="3" applyNumberFormat="1" applyFont="1" applyBorder="1" applyAlignment="1">
      <alignment horizontal="left" vertical="center" wrapText="1"/>
    </xf>
    <xf numFmtId="0" fontId="28" fillId="0" borderId="1" xfId="3" applyFont="1" applyBorder="1">
      <alignment vertical="center"/>
    </xf>
    <xf numFmtId="0" fontId="28" fillId="0" borderId="1" xfId="3" applyFont="1" applyBorder="1" applyAlignment="1">
      <alignment vertical="center" shrinkToFit="1"/>
    </xf>
    <xf numFmtId="194" fontId="28" fillId="0" borderId="1" xfId="3" applyNumberFormat="1" applyFont="1" applyBorder="1" applyAlignment="1">
      <alignment horizontal="center" vertical="center"/>
    </xf>
    <xf numFmtId="194" fontId="40" fillId="0" borderId="1" xfId="3" applyNumberFormat="1" applyFont="1" applyBorder="1" applyAlignment="1">
      <alignment vertical="center" shrinkToFit="1"/>
    </xf>
    <xf numFmtId="181" fontId="28" fillId="0" borderId="1" xfId="3" applyNumberFormat="1" applyFont="1" applyBorder="1" applyAlignment="1">
      <alignment horizontal="center" vertical="center" wrapText="1"/>
    </xf>
    <xf numFmtId="195" fontId="28" fillId="0" borderId="1" xfId="3" applyNumberFormat="1" applyFont="1" applyBorder="1" applyAlignment="1">
      <alignment horizontal="left" vertical="center" wrapText="1"/>
    </xf>
    <xf numFmtId="194" fontId="40" fillId="0" borderId="98" xfId="3" applyNumberFormat="1" applyFont="1" applyBorder="1" applyAlignment="1">
      <alignment vertical="center" shrinkToFit="1"/>
    </xf>
    <xf numFmtId="194" fontId="40" fillId="0" borderId="100" xfId="3" applyNumberFormat="1" applyFont="1" applyBorder="1" applyAlignment="1">
      <alignment vertical="center" shrinkToFit="1"/>
    </xf>
    <xf numFmtId="194" fontId="40" fillId="0" borderId="102" xfId="3" applyNumberFormat="1" applyFont="1" applyBorder="1" applyAlignment="1">
      <alignment vertical="center" shrinkToFit="1"/>
    </xf>
    <xf numFmtId="194" fontId="42" fillId="0" borderId="104" xfId="3" applyNumberFormat="1" applyFont="1" applyBorder="1" applyAlignment="1">
      <alignment vertical="center" shrinkToFit="1"/>
    </xf>
    <xf numFmtId="0" fontId="28" fillId="0" borderId="16" xfId="3" applyFont="1" applyBorder="1" applyAlignment="1">
      <alignment vertical="center" shrinkToFit="1"/>
    </xf>
    <xf numFmtId="194" fontId="28" fillId="0" borderId="16" xfId="3" applyNumberFormat="1" applyFont="1" applyBorder="1" applyAlignment="1">
      <alignment horizontal="center" vertical="center"/>
    </xf>
    <xf numFmtId="194" fontId="40" fillId="0" borderId="16" xfId="3" applyNumberFormat="1" applyFont="1" applyBorder="1" applyAlignment="1">
      <alignment vertical="center" shrinkToFit="1"/>
    </xf>
    <xf numFmtId="194" fontId="40" fillId="0" borderId="104" xfId="3" applyNumberFormat="1" applyFont="1" applyBorder="1" applyAlignment="1">
      <alignment vertical="center" shrinkToFit="1"/>
    </xf>
    <xf numFmtId="194" fontId="28" fillId="0" borderId="104" xfId="3" applyNumberFormat="1" applyFont="1" applyBorder="1" applyAlignment="1">
      <alignment horizontal="center" vertical="center"/>
    </xf>
    <xf numFmtId="0" fontId="28" fillId="0" borderId="114" xfId="3" applyFont="1" applyBorder="1">
      <alignment vertical="center"/>
    </xf>
    <xf numFmtId="0" fontId="28" fillId="0" borderId="115" xfId="3" applyFont="1" applyBorder="1">
      <alignment vertical="center"/>
    </xf>
    <xf numFmtId="194" fontId="40" fillId="0" borderId="116" xfId="3" applyNumberFormat="1" applyFont="1" applyBorder="1" applyAlignment="1">
      <alignment vertical="center" shrinkToFit="1"/>
    </xf>
    <xf numFmtId="181" fontId="28" fillId="0" borderId="6" xfId="3" applyNumberFormat="1" applyFont="1" applyBorder="1" applyAlignment="1">
      <alignment horizontal="center" vertical="center" wrapText="1" shrinkToFit="1"/>
    </xf>
    <xf numFmtId="194" fontId="40" fillId="0" borderId="6" xfId="3" applyNumberFormat="1" applyFont="1" applyBorder="1" applyAlignment="1">
      <alignment vertical="center" shrinkToFit="1"/>
    </xf>
    <xf numFmtId="0" fontId="28" fillId="0" borderId="34" xfId="3" applyFont="1" applyBorder="1">
      <alignment vertical="center"/>
    </xf>
    <xf numFmtId="0" fontId="28" fillId="0" borderId="34" xfId="3" applyFont="1" applyBorder="1" applyAlignment="1">
      <alignment vertical="center" shrinkToFit="1"/>
    </xf>
    <xf numFmtId="194" fontId="28" fillId="0" borderId="34" xfId="3" applyNumberFormat="1" applyFont="1" applyBorder="1" applyAlignment="1">
      <alignment horizontal="center" vertical="center"/>
    </xf>
    <xf numFmtId="181" fontId="28" fillId="0" borderId="34" xfId="3" applyNumberFormat="1" applyFont="1" applyBorder="1" applyAlignment="1">
      <alignment horizontal="center" vertical="center" wrapText="1"/>
    </xf>
    <xf numFmtId="195" fontId="28" fillId="0" borderId="34" xfId="3" applyNumberFormat="1" applyFont="1" applyBorder="1" applyAlignment="1">
      <alignment horizontal="left" vertical="center" wrapText="1"/>
    </xf>
    <xf numFmtId="194" fontId="42" fillId="0" borderId="93" xfId="3" applyNumberFormat="1" applyFont="1" applyBorder="1" applyAlignment="1">
      <alignment vertical="center" shrinkToFit="1"/>
    </xf>
    <xf numFmtId="194" fontId="42" fillId="0" borderId="34" xfId="3" applyNumberFormat="1" applyFont="1" applyBorder="1" applyAlignment="1">
      <alignment vertical="center" shrinkToFit="1"/>
    </xf>
    <xf numFmtId="194" fontId="42" fillId="0" borderId="6" xfId="3" applyNumberFormat="1" applyFont="1" applyBorder="1" applyAlignment="1">
      <alignment vertical="center" shrinkToFit="1"/>
    </xf>
    <xf numFmtId="0" fontId="28" fillId="0" borderId="119" xfId="3" applyFont="1" applyBorder="1">
      <alignment vertical="center"/>
    </xf>
    <xf numFmtId="0" fontId="28" fillId="0" borderId="119" xfId="3" applyFont="1" applyBorder="1" applyAlignment="1">
      <alignment vertical="center" shrinkToFit="1"/>
    </xf>
    <xf numFmtId="194" fontId="28" fillId="0" borderId="119" xfId="3" applyNumberFormat="1" applyFont="1" applyBorder="1" applyAlignment="1">
      <alignment horizontal="center" vertical="center"/>
    </xf>
    <xf numFmtId="194" fontId="40" fillId="0" borderId="119" xfId="3" applyNumberFormat="1" applyFont="1" applyBorder="1" applyAlignment="1">
      <alignment vertical="center" shrinkToFit="1"/>
    </xf>
    <xf numFmtId="181" fontId="28" fillId="0" borderId="119" xfId="3" applyNumberFormat="1" applyFont="1" applyBorder="1" applyAlignment="1">
      <alignment horizontal="center" vertical="center" wrapText="1"/>
    </xf>
    <xf numFmtId="195" fontId="28" fillId="0" borderId="119" xfId="3" applyNumberFormat="1" applyFont="1" applyBorder="1" applyAlignment="1">
      <alignment horizontal="left" vertical="center" wrapText="1"/>
    </xf>
    <xf numFmtId="194" fontId="40" fillId="0" borderId="120" xfId="3" applyNumberFormat="1" applyFont="1" applyBorder="1" applyAlignment="1">
      <alignment vertical="center" shrinkToFit="1"/>
    </xf>
    <xf numFmtId="194" fontId="28" fillId="0" borderId="120" xfId="3" applyNumberFormat="1" applyFont="1" applyBorder="1" applyAlignment="1">
      <alignment horizontal="center" vertical="center"/>
    </xf>
    <xf numFmtId="194" fontId="40" fillId="0" borderId="121" xfId="3" applyNumberFormat="1" applyFont="1" applyBorder="1" applyAlignment="1">
      <alignment vertical="center" shrinkToFit="1"/>
    </xf>
    <xf numFmtId="181" fontId="28" fillId="0" borderId="1" xfId="3" applyNumberFormat="1" applyFont="1" applyBorder="1" applyAlignment="1">
      <alignment horizontal="left" vertical="center" wrapText="1"/>
    </xf>
    <xf numFmtId="194" fontId="28" fillId="0" borderId="37" xfId="3" applyNumberFormat="1" applyFont="1" applyBorder="1" applyAlignment="1">
      <alignment horizontal="center" vertical="center"/>
    </xf>
    <xf numFmtId="194" fontId="40" fillId="0" borderId="101" xfId="3" applyNumberFormat="1" applyFont="1" applyBorder="1" applyAlignment="1">
      <alignment vertical="center" shrinkToFit="1"/>
    </xf>
    <xf numFmtId="194" fontId="28" fillId="0" borderId="23" xfId="3" applyNumberFormat="1" applyFont="1" applyBorder="1" applyAlignment="1">
      <alignment horizontal="center" vertical="center"/>
    </xf>
    <xf numFmtId="194" fontId="28" fillId="0" borderId="122" xfId="3" applyNumberFormat="1" applyFont="1" applyBorder="1" applyAlignment="1">
      <alignment horizontal="center" vertical="center"/>
    </xf>
    <xf numFmtId="0" fontId="28" fillId="0" borderId="0" xfId="3" applyFont="1" applyAlignment="1">
      <alignment horizontal="center" vertical="center"/>
    </xf>
    <xf numFmtId="0" fontId="28" fillId="0" borderId="119" xfId="3" applyFont="1" applyBorder="1" applyAlignment="1">
      <alignment horizontal="center" vertical="center"/>
    </xf>
    <xf numFmtId="194" fontId="40" fillId="0" borderId="12" xfId="3" applyNumberFormat="1" applyFont="1" applyBorder="1" applyAlignment="1">
      <alignment vertical="center" shrinkToFit="1"/>
    </xf>
    <xf numFmtId="0" fontId="28" fillId="0" borderId="16" xfId="3" applyFont="1" applyBorder="1">
      <alignment vertical="center"/>
    </xf>
    <xf numFmtId="0" fontId="46" fillId="0" borderId="1" xfId="3" applyFont="1" applyBorder="1" applyAlignment="1">
      <alignment vertical="center" shrinkToFit="1"/>
    </xf>
    <xf numFmtId="0" fontId="28" fillId="0" borderId="0" xfId="3" applyFont="1" applyAlignment="1">
      <alignment vertical="center" shrinkToFit="1"/>
    </xf>
    <xf numFmtId="194" fontId="28" fillId="0" borderId="7" xfId="3" applyNumberFormat="1" applyFont="1" applyBorder="1" applyAlignment="1">
      <alignment horizontal="center" vertical="center"/>
    </xf>
    <xf numFmtId="194" fontId="40" fillId="0" borderId="7" xfId="3" applyNumberFormat="1" applyFont="1" applyBorder="1" applyAlignment="1">
      <alignment horizontal="left" vertical="center" shrinkToFit="1"/>
    </xf>
    <xf numFmtId="181" fontId="28" fillId="0" borderId="7" xfId="3" applyNumberFormat="1" applyFont="1" applyBorder="1" applyAlignment="1">
      <alignment horizontal="center" vertical="center"/>
    </xf>
    <xf numFmtId="195" fontId="28" fillId="0" borderId="7" xfId="3" applyNumberFormat="1" applyFont="1" applyBorder="1" applyAlignment="1">
      <alignment horizontal="left" vertical="center"/>
    </xf>
    <xf numFmtId="0" fontId="47" fillId="0" borderId="0" xfId="3" applyFont="1">
      <alignment vertical="center"/>
    </xf>
    <xf numFmtId="0" fontId="40" fillId="0" borderId="0" xfId="3" applyFont="1" applyAlignment="1">
      <alignment vertical="center" wrapText="1"/>
    </xf>
    <xf numFmtId="193" fontId="33" fillId="0" borderId="33" xfId="4" applyNumberFormat="1" applyFont="1" applyFill="1" applyBorder="1" applyAlignment="1">
      <alignment horizontal="center" vertical="center" shrinkToFit="1"/>
    </xf>
    <xf numFmtId="193" fontId="35" fillId="0" borderId="23" xfId="4" applyNumberFormat="1" applyFont="1" applyFill="1" applyBorder="1" applyAlignment="1">
      <alignment horizontal="center" vertical="center" shrinkToFit="1"/>
    </xf>
    <xf numFmtId="0" fontId="39" fillId="0" borderId="1" xfId="3" applyFont="1" applyBorder="1" applyAlignment="1">
      <alignment vertical="center" shrinkToFit="1"/>
    </xf>
    <xf numFmtId="194" fontId="40" fillId="0" borderId="1" xfId="3" applyNumberFormat="1" applyFont="1" applyBorder="1" applyAlignment="1">
      <alignment horizontal="center" vertical="center" shrinkToFit="1"/>
    </xf>
    <xf numFmtId="181" fontId="28" fillId="0" borderId="1" xfId="3" applyNumberFormat="1" applyFont="1" applyBorder="1" applyAlignment="1">
      <alignment horizontal="center" vertical="center"/>
    </xf>
    <xf numFmtId="194" fontId="40" fillId="0" borderId="1" xfId="3" applyNumberFormat="1" applyFont="1" applyBorder="1" applyAlignment="1">
      <alignment horizontal="left" vertical="center" shrinkToFit="1"/>
    </xf>
    <xf numFmtId="0" fontId="39" fillId="0" borderId="1" xfId="3" applyFont="1" applyBorder="1">
      <alignment vertical="center"/>
    </xf>
    <xf numFmtId="194" fontId="49" fillId="0" borderId="1" xfId="3" applyNumberFormat="1" applyFont="1" applyBorder="1" applyAlignment="1">
      <alignment horizontal="center" vertical="center"/>
    </xf>
    <xf numFmtId="194" fontId="48" fillId="0" borderId="7" xfId="3" applyNumberFormat="1" applyFont="1" applyBorder="1" applyAlignment="1">
      <alignment vertical="center" wrapText="1"/>
    </xf>
    <xf numFmtId="194" fontId="28" fillId="0" borderId="0" xfId="3" applyNumberFormat="1" applyFont="1" applyAlignment="1">
      <alignment horizontal="center" vertical="center"/>
    </xf>
    <xf numFmtId="194" fontId="28" fillId="0" borderId="0" xfId="3" applyNumberFormat="1" applyFont="1" applyAlignment="1">
      <alignment horizontal="center" vertical="center" shrinkToFit="1"/>
    </xf>
    <xf numFmtId="194" fontId="48" fillId="0" borderId="0" xfId="3" applyNumberFormat="1" applyFont="1" applyAlignment="1">
      <alignment vertical="center" wrapText="1"/>
    </xf>
    <xf numFmtId="194" fontId="51" fillId="0" borderId="0" xfId="3" applyNumberFormat="1" applyFont="1">
      <alignment vertical="center"/>
    </xf>
    <xf numFmtId="0" fontId="28" fillId="0" borderId="1" xfId="3" applyFont="1" applyBorder="1" applyAlignment="1">
      <alignment horizontal="left" vertical="center" shrinkToFit="1"/>
    </xf>
    <xf numFmtId="194" fontId="28" fillId="0" borderId="1" xfId="3" applyNumberFormat="1" applyFont="1" applyBorder="1">
      <alignment vertical="center"/>
    </xf>
    <xf numFmtId="194" fontId="28" fillId="0" borderId="0" xfId="3" applyNumberFormat="1" applyFont="1" applyAlignment="1">
      <alignment vertical="center" shrinkToFit="1"/>
    </xf>
    <xf numFmtId="194" fontId="28" fillId="0" borderId="0" xfId="3" applyNumberFormat="1" applyFont="1">
      <alignment vertical="center"/>
    </xf>
    <xf numFmtId="0" fontId="28" fillId="0" borderId="0" xfId="3" applyFont="1" applyAlignment="1">
      <alignment vertical="center" wrapText="1" shrinkToFit="1"/>
    </xf>
    <xf numFmtId="0" fontId="46" fillId="0" borderId="1" xfId="3" applyFont="1" applyBorder="1" applyAlignment="1">
      <alignment horizontal="left" vertical="center" shrinkToFit="1"/>
    </xf>
    <xf numFmtId="194" fontId="37" fillId="0" borderId="0" xfId="3" applyNumberFormat="1" applyFont="1">
      <alignment vertical="center"/>
    </xf>
    <xf numFmtId="0" fontId="52" fillId="0" borderId="0" xfId="3" applyFont="1">
      <alignment vertical="center"/>
    </xf>
    <xf numFmtId="0" fontId="53" fillId="0" borderId="0" xfId="0" applyFont="1" applyAlignment="1">
      <alignment horizontal="left" vertical="center"/>
    </xf>
    <xf numFmtId="0" fontId="19" fillId="0" borderId="0" xfId="0" applyFont="1" applyAlignment="1">
      <alignment horizontal="left" vertical="center"/>
    </xf>
    <xf numFmtId="0" fontId="0" fillId="9" borderId="0" xfId="0" applyFill="1">
      <alignment vertical="center"/>
    </xf>
    <xf numFmtId="0" fontId="0" fillId="0" borderId="0" xfId="0" applyAlignment="1">
      <alignment vertical="center" wrapText="1"/>
    </xf>
    <xf numFmtId="0" fontId="0" fillId="0" borderId="1" xfId="0" applyBorder="1" applyAlignment="1">
      <alignment horizontal="center" vertical="center"/>
    </xf>
    <xf numFmtId="0" fontId="0" fillId="0" borderId="0" xfId="0" applyAlignment="1">
      <alignment horizontal="right" vertical="center"/>
    </xf>
    <xf numFmtId="0" fontId="0" fillId="8" borderId="1" xfId="0" applyFill="1" applyBorder="1">
      <alignment vertical="center"/>
    </xf>
    <xf numFmtId="0" fontId="0" fillId="8" borderId="1" xfId="0" applyFill="1" applyBorder="1" applyProtection="1">
      <alignment vertical="center"/>
      <protection locked="0"/>
    </xf>
    <xf numFmtId="0" fontId="5" fillId="0" borderId="1" xfId="0" applyFont="1" applyBorder="1">
      <alignment vertical="center"/>
    </xf>
    <xf numFmtId="0" fontId="22" fillId="6" borderId="16" xfId="0" applyFont="1" applyFill="1" applyBorder="1" applyAlignment="1">
      <alignment horizontal="distributed" vertical="center"/>
    </xf>
    <xf numFmtId="0" fontId="5" fillId="6" borderId="16" xfId="0" applyFont="1" applyFill="1" applyBorder="1" applyAlignment="1">
      <alignment horizontal="distributed" vertical="center"/>
    </xf>
    <xf numFmtId="0" fontId="5" fillId="5" borderId="17" xfId="0" applyFont="1" applyFill="1" applyBorder="1" applyAlignment="1">
      <alignment horizontal="center" vertical="center"/>
    </xf>
    <xf numFmtId="184" fontId="5" fillId="5" borderId="16" xfId="0" applyNumberFormat="1" applyFont="1" applyFill="1" applyBorder="1" applyAlignment="1">
      <alignment horizontal="right" vertical="center"/>
    </xf>
    <xf numFmtId="0" fontId="7" fillId="8" borderId="10" xfId="0" applyFont="1" applyFill="1" applyBorder="1">
      <alignment vertical="center"/>
    </xf>
    <xf numFmtId="0" fontId="7" fillId="8" borderId="37" xfId="0" applyFont="1" applyFill="1" applyBorder="1">
      <alignment vertical="center"/>
    </xf>
    <xf numFmtId="186" fontId="5" fillId="5" borderId="24" xfId="0" applyNumberFormat="1" applyFont="1" applyFill="1" applyBorder="1" applyAlignment="1">
      <alignment vertical="center" shrinkToFit="1"/>
    </xf>
    <xf numFmtId="0" fontId="0" fillId="8" borderId="10" xfId="0" applyFill="1" applyBorder="1" applyAlignment="1">
      <alignment horizontal="center" vertical="center"/>
    </xf>
    <xf numFmtId="0" fontId="0" fillId="8" borderId="12" xfId="0" applyFill="1" applyBorder="1" applyAlignment="1">
      <alignment horizontal="center" vertical="center"/>
    </xf>
    <xf numFmtId="0" fontId="0" fillId="8" borderId="1" xfId="0" applyFill="1" applyBorder="1" applyAlignment="1">
      <alignment horizontal="left" vertical="center"/>
    </xf>
    <xf numFmtId="183" fontId="0" fillId="8" borderId="1" xfId="0" applyNumberFormat="1" applyFill="1" applyBorder="1" applyAlignment="1">
      <alignment vertical="center" shrinkToFit="1"/>
    </xf>
    <xf numFmtId="0" fontId="0" fillId="8" borderId="1" xfId="0" applyFill="1" applyBorder="1" applyAlignment="1">
      <alignment horizontal="centerContinuous" vertical="center"/>
    </xf>
    <xf numFmtId="183" fontId="0" fillId="8" borderId="0" xfId="0" applyNumberFormat="1" applyFill="1" applyAlignment="1">
      <alignment vertical="center" shrinkToFit="1"/>
    </xf>
    <xf numFmtId="0" fontId="0" fillId="8" borderId="6" xfId="0" applyFill="1" applyBorder="1">
      <alignment vertical="center"/>
    </xf>
    <xf numFmtId="0" fontId="11" fillId="8" borderId="1" xfId="0" applyFont="1" applyFill="1" applyBorder="1" applyAlignment="1">
      <alignment horizontal="center" vertical="center" wrapText="1" shrinkToFit="1"/>
    </xf>
    <xf numFmtId="0" fontId="0" fillId="8" borderId="123" xfId="0" applyFill="1" applyBorder="1" applyAlignment="1">
      <alignment horizontal="center" vertical="center"/>
    </xf>
    <xf numFmtId="0" fontId="0" fillId="0" borderId="0" xfId="0" applyBorder="1">
      <alignment vertical="center"/>
    </xf>
    <xf numFmtId="0" fontId="0" fillId="0" borderId="0" xfId="0" applyAlignment="1">
      <alignment horizontal="center" vertical="center"/>
    </xf>
    <xf numFmtId="0" fontId="5" fillId="6" borderId="16" xfId="0" applyFont="1" applyFill="1" applyBorder="1" applyAlignment="1">
      <alignment horizontal="center" vertical="center"/>
    </xf>
    <xf numFmtId="0" fontId="11" fillId="8" borderId="73" xfId="0" applyFont="1" applyFill="1" applyBorder="1" applyAlignment="1">
      <alignment horizontal="center" vertical="center"/>
    </xf>
    <xf numFmtId="0" fontId="11" fillId="8" borderId="74" xfId="0" applyFont="1" applyFill="1" applyBorder="1" applyAlignment="1">
      <alignment horizontal="center" vertical="center"/>
    </xf>
    <xf numFmtId="0" fontId="11" fillId="8" borderId="73" xfId="0" applyFont="1" applyFill="1" applyBorder="1" applyAlignment="1">
      <alignment horizontal="center" vertical="center" shrinkToFit="1"/>
    </xf>
    <xf numFmtId="0" fontId="53" fillId="0" borderId="0" xfId="0" applyFont="1" applyAlignment="1">
      <alignment horizontal="left" vertical="center" wrapText="1"/>
    </xf>
    <xf numFmtId="0" fontId="0" fillId="9" borderId="0" xfId="0" applyFill="1" applyAlignment="1">
      <alignment vertical="center" wrapText="1"/>
    </xf>
    <xf numFmtId="0" fontId="0" fillId="9" borderId="0" xfId="0" applyFill="1" applyAlignment="1">
      <alignment horizontal="center" vertical="center"/>
    </xf>
    <xf numFmtId="0" fontId="0" fillId="0" borderId="0" xfId="0" applyFont="1">
      <alignment vertical="center"/>
    </xf>
    <xf numFmtId="0" fontId="5" fillId="6" borderId="16" xfId="0" applyFont="1" applyFill="1" applyBorder="1" applyAlignment="1">
      <alignment horizontal="distributed" vertical="center" shrinkToFit="1"/>
    </xf>
    <xf numFmtId="0" fontId="5" fillId="6" borderId="16" xfId="0" applyFont="1" applyFill="1" applyBorder="1" applyAlignment="1">
      <alignment horizontal="center" vertical="center" shrinkToFit="1"/>
    </xf>
    <xf numFmtId="178" fontId="0" fillId="2" borderId="1" xfId="0" applyNumberFormat="1" applyFont="1" applyFill="1" applyBorder="1">
      <alignment vertical="center"/>
    </xf>
    <xf numFmtId="0" fontId="0" fillId="2" borderId="1" xfId="0" applyFont="1" applyFill="1" applyBorder="1" applyAlignment="1">
      <alignment horizontal="center" vertical="center"/>
    </xf>
    <xf numFmtId="179" fontId="0" fillId="2" borderId="1" xfId="0" applyNumberFormat="1" applyFont="1" applyFill="1" applyBorder="1">
      <alignment vertical="center"/>
    </xf>
    <xf numFmtId="0" fontId="0" fillId="2" borderId="2" xfId="0" applyFont="1" applyFill="1" applyBorder="1" applyAlignment="1">
      <alignment horizontal="center" vertical="center"/>
    </xf>
    <xf numFmtId="178" fontId="55" fillId="2" borderId="1" xfId="0" applyNumberFormat="1" applyFont="1" applyFill="1" applyBorder="1">
      <alignment vertical="center"/>
    </xf>
    <xf numFmtId="0" fontId="55" fillId="2" borderId="1" xfId="0" applyFont="1" applyFill="1" applyBorder="1" applyAlignment="1">
      <alignment horizontal="center" vertical="center"/>
    </xf>
    <xf numFmtId="179" fontId="55" fillId="2" borderId="1" xfId="0" applyNumberFormat="1" applyFont="1" applyFill="1" applyBorder="1">
      <alignment vertical="center"/>
    </xf>
    <xf numFmtId="0" fontId="55" fillId="2" borderId="2" xfId="0" applyFont="1" applyFill="1" applyBorder="1" applyAlignment="1">
      <alignment horizontal="center" vertical="center"/>
    </xf>
    <xf numFmtId="180" fontId="0" fillId="2" borderId="1" xfId="0" applyNumberFormat="1" applyFont="1" applyFill="1" applyBorder="1">
      <alignment vertical="center"/>
    </xf>
    <xf numFmtId="191" fontId="0" fillId="0" borderId="1" xfId="0" applyNumberFormat="1" applyFont="1" applyBorder="1">
      <alignment vertical="center"/>
    </xf>
    <xf numFmtId="0" fontId="0" fillId="0" borderId="1" xfId="0" applyFont="1" applyBorder="1" applyAlignment="1">
      <alignment horizontal="center" vertical="center"/>
    </xf>
    <xf numFmtId="179" fontId="0" fillId="0" borderId="1" xfId="0" applyNumberFormat="1" applyFont="1" applyBorder="1">
      <alignment vertical="center"/>
    </xf>
    <xf numFmtId="0" fontId="0" fillId="0" borderId="2" xfId="0" applyFont="1" applyBorder="1" applyAlignment="1">
      <alignment horizontal="center" vertical="center"/>
    </xf>
    <xf numFmtId="191" fontId="0" fillId="0" borderId="3" xfId="0" applyNumberFormat="1" applyFont="1" applyBorder="1">
      <alignment vertical="center"/>
    </xf>
    <xf numFmtId="0" fontId="0" fillId="0" borderId="3" xfId="0" applyFont="1" applyBorder="1" applyAlignment="1">
      <alignment horizontal="center" vertical="center"/>
    </xf>
    <xf numFmtId="179" fontId="0" fillId="0" borderId="3" xfId="0" applyNumberFormat="1" applyFont="1" applyBorder="1">
      <alignment vertical="center"/>
    </xf>
    <xf numFmtId="0" fontId="0" fillId="0" borderId="4" xfId="0" applyFont="1" applyBorder="1" applyAlignment="1">
      <alignment horizontal="center" vertical="center"/>
    </xf>
    <xf numFmtId="0" fontId="0" fillId="3" borderId="1" xfId="0" applyFont="1" applyFill="1" applyBorder="1" applyAlignment="1">
      <alignment horizontal="center" vertical="center"/>
    </xf>
    <xf numFmtId="0" fontId="0" fillId="3" borderId="10" xfId="0" applyFont="1" applyFill="1" applyBorder="1" applyAlignment="1">
      <alignment horizontal="center" vertical="center"/>
    </xf>
    <xf numFmtId="0" fontId="0" fillId="3" borderId="2" xfId="0" applyFont="1" applyFill="1" applyBorder="1" applyAlignment="1">
      <alignment horizontal="center" vertical="center"/>
    </xf>
    <xf numFmtId="181" fontId="0" fillId="0" borderId="1" xfId="0" applyNumberFormat="1" applyFont="1" applyBorder="1">
      <alignment vertical="center"/>
    </xf>
    <xf numFmtId="182" fontId="0" fillId="2" borderId="1" xfId="0" applyNumberFormat="1" applyFont="1" applyFill="1" applyBorder="1">
      <alignment vertical="center"/>
    </xf>
    <xf numFmtId="181" fontId="0" fillId="0" borderId="3" xfId="0" applyNumberFormat="1" applyFont="1" applyBorder="1">
      <alignment vertical="center"/>
    </xf>
    <xf numFmtId="182" fontId="0" fillId="2" borderId="3" xfId="0" applyNumberFormat="1" applyFont="1" applyFill="1" applyBorder="1">
      <alignment vertical="center"/>
    </xf>
    <xf numFmtId="0" fontId="0" fillId="2" borderId="4" xfId="0" applyFont="1" applyFill="1" applyBorder="1" applyAlignment="1">
      <alignment horizontal="center" vertical="center"/>
    </xf>
    <xf numFmtId="176" fontId="0" fillId="0" borderId="3" xfId="0" applyNumberFormat="1" applyFont="1" applyBorder="1">
      <alignment vertical="center"/>
    </xf>
    <xf numFmtId="0" fontId="0" fillId="0" borderId="89" xfId="0" applyFont="1" applyBorder="1" applyAlignment="1">
      <alignment horizontal="center" vertical="center"/>
    </xf>
    <xf numFmtId="182" fontId="0" fillId="2" borderId="90" xfId="0" applyNumberFormat="1" applyFont="1" applyFill="1" applyBorder="1">
      <alignment vertical="center"/>
    </xf>
    <xf numFmtId="0" fontId="0" fillId="2" borderId="91" xfId="0" applyFont="1" applyFill="1" applyBorder="1" applyAlignment="1">
      <alignment horizontal="center" vertical="center"/>
    </xf>
    <xf numFmtId="0" fontId="0" fillId="0" borderId="0" xfId="0" applyFont="1" applyAlignment="1">
      <alignment vertical="center" wrapText="1"/>
    </xf>
    <xf numFmtId="0" fontId="0" fillId="0" borderId="1" xfId="0" applyFont="1" applyBorder="1">
      <alignment vertical="center"/>
    </xf>
    <xf numFmtId="183" fontId="0" fillId="0" borderId="1" xfId="0" applyNumberFormat="1" applyFont="1" applyBorder="1">
      <alignment vertical="center"/>
    </xf>
    <xf numFmtId="188" fontId="0" fillId="0" borderId="1" xfId="0" applyNumberFormat="1" applyFont="1" applyBorder="1">
      <alignment vertical="center"/>
    </xf>
    <xf numFmtId="192" fontId="0" fillId="0" borderId="1" xfId="0" applyNumberFormat="1" applyFont="1" applyBorder="1">
      <alignment vertical="center"/>
    </xf>
    <xf numFmtId="176" fontId="0" fillId="0" borderId="1" xfId="0" applyNumberFormat="1" applyFont="1" applyBorder="1">
      <alignment vertical="center"/>
    </xf>
    <xf numFmtId="0" fontId="0" fillId="0" borderId="3" xfId="0" applyFont="1" applyBorder="1">
      <alignment vertical="center"/>
    </xf>
    <xf numFmtId="188" fontId="0" fillId="0" borderId="3" xfId="0" applyNumberFormat="1" applyFont="1" applyBorder="1">
      <alignment vertical="center"/>
    </xf>
    <xf numFmtId="0" fontId="0" fillId="3" borderId="5" xfId="0" applyFont="1" applyFill="1" applyBorder="1" applyAlignment="1">
      <alignment horizontal="center" vertical="center" shrinkToFit="1"/>
    </xf>
    <xf numFmtId="176" fontId="0" fillId="2" borderId="2" xfId="0" applyNumberFormat="1" applyFont="1" applyFill="1" applyBorder="1">
      <alignment vertical="center"/>
    </xf>
    <xf numFmtId="176" fontId="0" fillId="0" borderId="2" xfId="0" applyNumberFormat="1" applyFont="1" applyBorder="1">
      <alignment vertical="center"/>
    </xf>
    <xf numFmtId="176" fontId="0" fillId="0" borderId="2" xfId="1" applyNumberFormat="1" applyFont="1" applyBorder="1">
      <alignment vertical="center"/>
    </xf>
    <xf numFmtId="0" fontId="0" fillId="0" borderId="10" xfId="0" applyFont="1" applyBorder="1" applyAlignment="1">
      <alignment horizontal="left" vertical="center" shrinkToFit="1"/>
    </xf>
    <xf numFmtId="176" fontId="0" fillId="0" borderId="10" xfId="0" applyNumberFormat="1" applyFont="1" applyBorder="1">
      <alignment vertical="center"/>
    </xf>
    <xf numFmtId="176" fontId="0" fillId="0" borderId="14" xfId="1" applyNumberFormat="1" applyFont="1" applyBorder="1">
      <alignment vertical="center"/>
    </xf>
    <xf numFmtId="176" fontId="0" fillId="0" borderId="4" xfId="0" applyNumberFormat="1" applyFont="1" applyBorder="1">
      <alignment vertical="center"/>
    </xf>
    <xf numFmtId="188" fontId="0" fillId="0" borderId="1" xfId="0" applyNumberFormat="1" applyFont="1" applyFill="1" applyBorder="1">
      <alignment vertical="center"/>
    </xf>
    <xf numFmtId="179" fontId="0" fillId="0" borderId="1" xfId="0" applyNumberFormat="1" applyFont="1" applyFill="1" applyBorder="1">
      <alignment vertical="center"/>
    </xf>
    <xf numFmtId="178" fontId="0" fillId="0" borderId="1" xfId="1" applyNumberFormat="1" applyFont="1" applyFill="1" applyBorder="1">
      <alignment vertical="center"/>
    </xf>
    <xf numFmtId="0" fontId="0" fillId="0" borderId="1" xfId="0" applyFont="1" applyFill="1" applyBorder="1" applyAlignment="1">
      <alignment horizontal="center" vertical="center"/>
    </xf>
    <xf numFmtId="191" fontId="0" fillId="0" borderId="1" xfId="0" applyNumberFormat="1" applyFont="1" applyFill="1" applyBorder="1">
      <alignment vertical="center"/>
    </xf>
    <xf numFmtId="0" fontId="0" fillId="9" borderId="1" xfId="0" applyNumberFormat="1" applyFill="1" applyBorder="1">
      <alignment vertical="center"/>
    </xf>
    <xf numFmtId="176" fontId="5" fillId="5" borderId="23" xfId="0" applyNumberFormat="1" applyFont="1" applyFill="1" applyBorder="1" applyAlignment="1">
      <alignment vertical="center" shrinkToFit="1"/>
    </xf>
    <xf numFmtId="0" fontId="11" fillId="8" borderId="124" xfId="0" applyFont="1" applyFill="1" applyBorder="1" applyAlignment="1">
      <alignment horizontal="center" vertical="center" wrapText="1"/>
    </xf>
    <xf numFmtId="186" fontId="5" fillId="7" borderId="1" xfId="0" applyNumberFormat="1" applyFont="1" applyFill="1" applyBorder="1" applyAlignment="1" applyProtection="1">
      <alignment vertical="center" shrinkToFit="1"/>
      <protection locked="0"/>
    </xf>
    <xf numFmtId="183" fontId="5" fillId="5" borderId="125" xfId="0" applyNumberFormat="1" applyFont="1" applyFill="1" applyBorder="1" applyAlignment="1">
      <alignment vertical="center" shrinkToFit="1"/>
    </xf>
    <xf numFmtId="183" fontId="5" fillId="7" borderId="1" xfId="0" applyNumberFormat="1" applyFont="1" applyFill="1" applyBorder="1" applyAlignment="1" applyProtection="1">
      <alignment vertical="center" shrinkToFit="1"/>
      <protection locked="0"/>
    </xf>
    <xf numFmtId="0" fontId="5" fillId="7" borderId="1" xfId="0" applyFont="1" applyFill="1" applyBorder="1" applyAlignment="1" applyProtection="1">
      <alignment horizontal="center" vertical="center" wrapText="1"/>
      <protection locked="0"/>
    </xf>
    <xf numFmtId="186" fontId="5" fillId="7" borderId="38" xfId="0" applyNumberFormat="1" applyFont="1" applyFill="1" applyBorder="1" applyAlignment="1" applyProtection="1">
      <alignment vertical="center" shrinkToFit="1"/>
      <protection locked="0"/>
    </xf>
    <xf numFmtId="0" fontId="5" fillId="7" borderId="24" xfId="0" applyNumberFormat="1" applyFont="1" applyFill="1" applyBorder="1" applyAlignment="1" applyProtection="1">
      <alignment vertical="center" shrinkToFit="1"/>
      <protection locked="0"/>
    </xf>
    <xf numFmtId="0" fontId="5" fillId="7" borderId="2" xfId="0" applyNumberFormat="1" applyFont="1" applyFill="1" applyBorder="1" applyAlignment="1" applyProtection="1">
      <alignment vertical="center" shrinkToFit="1"/>
      <protection locked="0"/>
    </xf>
    <xf numFmtId="0" fontId="5" fillId="7" borderId="14" xfId="0" applyNumberFormat="1" applyFont="1" applyFill="1" applyBorder="1" applyAlignment="1" applyProtection="1">
      <alignment vertical="center" shrinkToFit="1"/>
      <protection locked="0"/>
    </xf>
    <xf numFmtId="0" fontId="5" fillId="5" borderId="32" xfId="0" applyNumberFormat="1" applyFont="1" applyFill="1" applyBorder="1" applyAlignment="1">
      <alignment vertical="center" shrinkToFit="1"/>
    </xf>
    <xf numFmtId="0" fontId="11" fillId="8" borderId="73" xfId="0" applyFont="1" applyFill="1" applyBorder="1" applyAlignment="1">
      <alignment horizontal="center" vertical="center"/>
    </xf>
    <xf numFmtId="0" fontId="11" fillId="8" borderId="21" xfId="0" applyFont="1" applyFill="1" applyBorder="1" applyAlignment="1">
      <alignment vertical="center"/>
    </xf>
    <xf numFmtId="0" fontId="11" fillId="8" borderId="0" xfId="0" applyFont="1" applyFill="1" applyBorder="1" applyAlignment="1">
      <alignment vertical="center"/>
    </xf>
    <xf numFmtId="0" fontId="19" fillId="7" borderId="58" xfId="0" applyFont="1" applyFill="1" applyBorder="1" applyAlignment="1" applyProtection="1">
      <alignment horizontal="right" vertical="center"/>
      <protection locked="0"/>
    </xf>
    <xf numFmtId="183" fontId="60" fillId="7" borderId="1" xfId="0" applyNumberFormat="1" applyFont="1" applyFill="1" applyBorder="1" applyProtection="1">
      <alignment vertical="center"/>
      <protection locked="0"/>
    </xf>
    <xf numFmtId="183" fontId="60" fillId="7" borderId="6" xfId="0" applyNumberFormat="1" applyFont="1" applyFill="1" applyBorder="1" applyProtection="1">
      <alignment vertical="center"/>
      <protection locked="0"/>
    </xf>
    <xf numFmtId="0" fontId="19" fillId="7" borderId="59" xfId="0" applyFont="1" applyFill="1" applyBorder="1" applyAlignment="1" applyProtection="1">
      <alignment horizontal="center" vertical="center"/>
      <protection locked="0"/>
    </xf>
    <xf numFmtId="0" fontId="60" fillId="7" borderId="16" xfId="0" applyFont="1" applyFill="1" applyBorder="1" applyProtection="1">
      <alignment vertical="center"/>
      <protection locked="0"/>
    </xf>
    <xf numFmtId="186" fontId="60" fillId="7" borderId="1" xfId="0" applyNumberFormat="1" applyFont="1" applyFill="1" applyBorder="1" applyAlignment="1" applyProtection="1">
      <alignment vertical="center" shrinkToFit="1"/>
      <protection locked="0"/>
    </xf>
    <xf numFmtId="183" fontId="61" fillId="7" borderId="16" xfId="0" applyNumberFormat="1" applyFont="1" applyFill="1" applyBorder="1" applyProtection="1">
      <alignment vertical="center"/>
      <protection locked="0"/>
    </xf>
    <xf numFmtId="183" fontId="61" fillId="7" borderId="1" xfId="0" applyNumberFormat="1" applyFont="1" applyFill="1" applyBorder="1" applyProtection="1">
      <alignment vertical="center"/>
      <protection locked="0"/>
    </xf>
    <xf numFmtId="183" fontId="61" fillId="7" borderId="6" xfId="0" applyNumberFormat="1" applyFont="1" applyFill="1" applyBorder="1" applyProtection="1">
      <alignment vertical="center"/>
      <protection locked="0"/>
    </xf>
    <xf numFmtId="183" fontId="60" fillId="7" borderId="17" xfId="0" applyNumberFormat="1" applyFont="1" applyFill="1" applyBorder="1" applyProtection="1">
      <alignment vertical="center"/>
      <protection locked="0"/>
    </xf>
    <xf numFmtId="0" fontId="60" fillId="7" borderId="24" xfId="0" applyNumberFormat="1" applyFont="1" applyFill="1" applyBorder="1" applyAlignment="1" applyProtection="1">
      <alignment vertical="center" shrinkToFit="1"/>
      <protection locked="0"/>
    </xf>
    <xf numFmtId="183" fontId="60" fillId="5" borderId="1" xfId="0" applyNumberFormat="1" applyFont="1" applyFill="1" applyBorder="1">
      <alignment vertical="center"/>
    </xf>
    <xf numFmtId="0" fontId="60" fillId="5" borderId="16" xfId="0" applyFont="1" applyFill="1" applyBorder="1" applyAlignment="1">
      <alignment horizontal="center" vertical="center" shrinkToFit="1"/>
    </xf>
    <xf numFmtId="183" fontId="60" fillId="5" borderId="16" xfId="0" applyNumberFormat="1" applyFont="1" applyFill="1" applyBorder="1">
      <alignment vertical="center"/>
    </xf>
    <xf numFmtId="183" fontId="60" fillId="5" borderId="38" xfId="0" applyNumberFormat="1" applyFont="1" applyFill="1" applyBorder="1">
      <alignment vertical="center"/>
    </xf>
    <xf numFmtId="183" fontId="60" fillId="5" borderId="24" xfId="0" applyNumberFormat="1" applyFont="1" applyFill="1" applyBorder="1">
      <alignment vertical="center"/>
    </xf>
    <xf numFmtId="183" fontId="60" fillId="5" borderId="17" xfId="0" applyNumberFormat="1" applyFont="1" applyFill="1" applyBorder="1">
      <alignment vertical="center"/>
    </xf>
    <xf numFmtId="183" fontId="60" fillId="5" borderId="82" xfId="0" applyNumberFormat="1" applyFont="1" applyFill="1" applyBorder="1">
      <alignment vertical="center"/>
    </xf>
    <xf numFmtId="183" fontId="60" fillId="5" borderId="32" xfId="0" applyNumberFormat="1" applyFont="1" applyFill="1" applyBorder="1">
      <alignment vertical="center"/>
    </xf>
    <xf numFmtId="183" fontId="19" fillId="5" borderId="56" xfId="0" applyNumberFormat="1" applyFont="1" applyFill="1" applyBorder="1" applyAlignment="1">
      <alignment vertical="center" shrinkToFit="1"/>
    </xf>
    <xf numFmtId="183" fontId="19" fillId="0" borderId="55" xfId="0" applyNumberFormat="1" applyFont="1" applyBorder="1" applyAlignment="1">
      <alignment vertical="center" shrinkToFit="1"/>
    </xf>
    <xf numFmtId="183" fontId="19" fillId="5" borderId="16" xfId="0" applyNumberFormat="1" applyFont="1" applyFill="1" applyBorder="1" applyAlignment="1">
      <alignment vertical="center" shrinkToFit="1"/>
    </xf>
    <xf numFmtId="183" fontId="19" fillId="0" borderId="0" xfId="0" applyNumberFormat="1" applyFont="1" applyAlignment="1">
      <alignment vertical="center" shrinkToFit="1"/>
    </xf>
    <xf numFmtId="183" fontId="0" fillId="8" borderId="6" xfId="0" applyNumberFormat="1" applyFill="1" applyBorder="1" applyAlignment="1">
      <alignment vertical="center" shrinkToFit="1"/>
    </xf>
    <xf numFmtId="183" fontId="0" fillId="8" borderId="16" xfId="0" applyNumberFormat="1" applyFill="1" applyBorder="1" applyAlignment="1">
      <alignment vertical="center" shrinkToFit="1"/>
    </xf>
    <xf numFmtId="183" fontId="0" fillId="8" borderId="10" xfId="0" applyNumberFormat="1" applyFill="1" applyBorder="1" applyAlignment="1">
      <alignment horizontal="center" vertical="center" shrinkToFit="1"/>
    </xf>
    <xf numFmtId="183" fontId="0" fillId="8" borderId="12" xfId="0" applyNumberFormat="1" applyFill="1" applyBorder="1" applyAlignment="1">
      <alignment horizontal="center" vertical="center" shrinkToFit="1"/>
    </xf>
    <xf numFmtId="0" fontId="0" fillId="8" borderId="7" xfId="0" applyFill="1" applyBorder="1" applyAlignment="1">
      <alignment horizontal="center" vertical="center"/>
    </xf>
    <xf numFmtId="0" fontId="0" fillId="8" borderId="33" xfId="0" applyFill="1" applyBorder="1" applyAlignment="1">
      <alignment horizontal="center" vertical="center"/>
    </xf>
    <xf numFmtId="0" fontId="18" fillId="6" borderId="10" xfId="0" applyFont="1" applyFill="1" applyBorder="1" applyAlignment="1">
      <alignment horizontal="left" vertical="center"/>
    </xf>
    <xf numFmtId="0" fontId="18" fillId="6" borderId="11" xfId="0" applyFont="1" applyFill="1" applyBorder="1" applyAlignment="1">
      <alignment horizontal="left" vertical="center"/>
    </xf>
    <xf numFmtId="0" fontId="18" fillId="6" borderId="71" xfId="0" applyFont="1" applyFill="1" applyBorder="1" applyAlignment="1">
      <alignment horizontal="left" vertical="center"/>
    </xf>
    <xf numFmtId="183" fontId="0" fillId="5" borderId="6" xfId="0" applyNumberFormat="1" applyFill="1" applyBorder="1" applyAlignment="1">
      <alignment vertical="center" shrinkToFit="1"/>
    </xf>
    <xf numFmtId="183" fontId="0" fillId="5" borderId="16" xfId="0" applyNumberFormat="1" applyFill="1" applyBorder="1" applyAlignment="1">
      <alignment vertical="center" shrinkToFit="1"/>
    </xf>
    <xf numFmtId="0" fontId="0" fillId="8" borderId="6" xfId="0" applyFill="1" applyBorder="1" applyAlignment="1">
      <alignment horizontal="left" vertical="center"/>
    </xf>
    <xf numFmtId="0" fontId="0" fillId="8" borderId="16" xfId="0" applyFill="1" applyBorder="1" applyAlignment="1">
      <alignment horizontal="left" vertical="center"/>
    </xf>
    <xf numFmtId="0" fontId="0" fillId="8" borderId="0" xfId="0" applyFill="1" applyAlignment="1">
      <alignment horizontal="left" vertical="center" wrapText="1"/>
    </xf>
    <xf numFmtId="0" fontId="18" fillId="6" borderId="69" xfId="0" applyFont="1" applyFill="1" applyBorder="1" applyAlignment="1">
      <alignment horizontal="left" vertical="center"/>
    </xf>
    <xf numFmtId="0" fontId="18" fillId="6" borderId="70" xfId="0" applyFont="1" applyFill="1" applyBorder="1" applyAlignment="1">
      <alignment horizontal="left" vertical="center"/>
    </xf>
    <xf numFmtId="0" fontId="18" fillId="6" borderId="57" xfId="0" applyFont="1" applyFill="1" applyBorder="1" applyAlignment="1">
      <alignment horizontal="left" vertical="center"/>
    </xf>
    <xf numFmtId="0" fontId="0" fillId="6" borderId="61" xfId="0" applyFill="1" applyBorder="1" applyAlignment="1">
      <alignment horizontal="center" vertical="center"/>
    </xf>
    <xf numFmtId="0" fontId="0" fillId="6" borderId="62" xfId="0" applyFill="1" applyBorder="1" applyAlignment="1">
      <alignment horizontal="center" vertical="center"/>
    </xf>
    <xf numFmtId="0" fontId="0" fillId="6" borderId="63" xfId="0" applyFill="1" applyBorder="1" applyAlignment="1">
      <alignment horizontal="center" vertical="center"/>
    </xf>
    <xf numFmtId="0" fontId="0" fillId="5" borderId="39" xfId="0" applyFill="1" applyBorder="1" applyAlignment="1">
      <alignment horizontal="left" vertical="center"/>
    </xf>
    <xf numFmtId="0" fontId="0" fillId="5" borderId="0" xfId="0" applyFill="1" applyAlignment="1">
      <alignment horizontal="left" vertical="center"/>
    </xf>
    <xf numFmtId="0" fontId="0" fillId="5" borderId="40" xfId="0" applyFill="1" applyBorder="1" applyAlignment="1">
      <alignment horizontal="left" vertical="center"/>
    </xf>
    <xf numFmtId="0" fontId="0" fillId="6" borderId="67" xfId="0" applyFill="1" applyBorder="1" applyAlignment="1">
      <alignment horizontal="center" vertical="center"/>
    </xf>
    <xf numFmtId="0" fontId="0" fillId="6" borderId="68" xfId="0" applyFill="1" applyBorder="1" applyAlignment="1">
      <alignment horizontal="center" vertical="center"/>
    </xf>
    <xf numFmtId="0" fontId="0" fillId="6" borderId="58" xfId="0" applyFill="1" applyBorder="1" applyAlignment="1">
      <alignment horizontal="center" vertical="center"/>
    </xf>
    <xf numFmtId="0" fontId="0" fillId="6" borderId="60" xfId="0" applyFill="1" applyBorder="1" applyAlignment="1">
      <alignment horizontal="center" vertical="center"/>
    </xf>
    <xf numFmtId="183" fontId="19" fillId="5" borderId="6" xfId="0" applyNumberFormat="1" applyFont="1" applyFill="1" applyBorder="1" applyAlignment="1">
      <alignment vertical="center" shrinkToFit="1"/>
    </xf>
    <xf numFmtId="183" fontId="19" fillId="5" borderId="16" xfId="0" applyNumberFormat="1" applyFont="1" applyFill="1" applyBorder="1" applyAlignment="1">
      <alignment vertical="center" shrinkToFit="1"/>
    </xf>
    <xf numFmtId="0" fontId="0" fillId="8" borderId="10" xfId="0" applyFill="1" applyBorder="1" applyAlignment="1">
      <alignment horizontal="center" vertical="center"/>
    </xf>
    <xf numFmtId="0" fontId="0" fillId="8" borderId="12" xfId="0" applyFill="1" applyBorder="1" applyAlignment="1">
      <alignment horizontal="center" vertical="center"/>
    </xf>
    <xf numFmtId="0" fontId="0" fillId="6" borderId="36" xfId="0" applyFill="1" applyBorder="1" applyAlignment="1">
      <alignment horizontal="center" vertical="center"/>
    </xf>
    <xf numFmtId="0" fontId="0" fillId="6" borderId="7" xfId="0" applyFill="1" applyBorder="1" applyAlignment="1">
      <alignment horizontal="center" vertical="center"/>
    </xf>
    <xf numFmtId="0" fontId="0" fillId="6" borderId="33" xfId="0" applyFill="1" applyBorder="1" applyAlignment="1">
      <alignment horizontal="center" vertical="center"/>
    </xf>
    <xf numFmtId="0" fontId="0" fillId="6" borderId="37" xfId="0" applyFill="1" applyBorder="1" applyAlignment="1">
      <alignment horizontal="center" vertical="center"/>
    </xf>
    <xf numFmtId="0" fontId="0" fillId="6" borderId="15" xfId="0" applyFill="1" applyBorder="1" applyAlignment="1">
      <alignment horizontal="center" vertical="center"/>
    </xf>
    <xf numFmtId="0" fontId="0" fillId="6" borderId="23" xfId="0" applyFill="1" applyBorder="1" applyAlignment="1">
      <alignment horizontal="center" vertical="center"/>
    </xf>
    <xf numFmtId="0" fontId="0" fillId="6" borderId="10" xfId="0" applyFill="1" applyBorder="1" applyAlignment="1">
      <alignment horizontal="center" vertical="center"/>
    </xf>
    <xf numFmtId="0" fontId="0" fillId="6" borderId="12" xfId="0" applyFill="1" applyBorder="1" applyAlignment="1">
      <alignment horizontal="center" vertical="center"/>
    </xf>
    <xf numFmtId="0" fontId="11" fillId="6" borderId="10" xfId="0" applyFont="1" applyFill="1" applyBorder="1" applyAlignment="1">
      <alignment horizontal="center" vertical="center" wrapText="1"/>
    </xf>
    <xf numFmtId="0" fontId="11" fillId="6" borderId="12" xfId="0" applyFont="1" applyFill="1" applyBorder="1" applyAlignment="1">
      <alignment horizontal="center" vertical="center" wrapText="1"/>
    </xf>
    <xf numFmtId="0" fontId="11" fillId="6" borderId="11" xfId="0" applyFont="1" applyFill="1" applyBorder="1" applyAlignment="1">
      <alignment horizontal="center" vertical="center" wrapText="1"/>
    </xf>
    <xf numFmtId="0" fontId="19" fillId="5" borderId="64" xfId="0" applyFont="1" applyFill="1" applyBorder="1" applyAlignment="1">
      <alignment horizontal="left" vertical="center"/>
    </xf>
    <xf numFmtId="0" fontId="19" fillId="5" borderId="65" xfId="0" applyFont="1" applyFill="1" applyBorder="1" applyAlignment="1">
      <alignment horizontal="left" vertical="center"/>
    </xf>
    <xf numFmtId="0" fontId="19" fillId="5" borderId="66" xfId="0" applyFont="1" applyFill="1" applyBorder="1" applyAlignment="1">
      <alignment horizontal="left" vertical="center"/>
    </xf>
    <xf numFmtId="0" fontId="0" fillId="2" borderId="0" xfId="0" applyFill="1" applyAlignment="1">
      <alignment horizontal="center" vertical="center" wrapText="1"/>
    </xf>
    <xf numFmtId="0" fontId="0" fillId="2" borderId="0" xfId="0" applyFill="1" applyAlignment="1">
      <alignment horizontal="left" vertical="center"/>
    </xf>
    <xf numFmtId="0" fontId="0" fillId="6" borderId="11" xfId="0" applyFill="1" applyBorder="1" applyAlignment="1">
      <alignment horizontal="center" vertical="center"/>
    </xf>
    <xf numFmtId="0" fontId="59" fillId="7" borderId="10" xfId="0" applyFont="1" applyFill="1" applyBorder="1" applyAlignment="1" applyProtection="1">
      <alignment horizontal="left" vertical="center"/>
      <protection locked="0"/>
    </xf>
    <xf numFmtId="0" fontId="11" fillId="7" borderId="11" xfId="0" applyFont="1" applyFill="1" applyBorder="1" applyAlignment="1" applyProtection="1">
      <alignment horizontal="left" vertical="center"/>
      <protection locked="0"/>
    </xf>
    <xf numFmtId="0" fontId="11" fillId="7" borderId="12" xfId="0" applyFont="1" applyFill="1" applyBorder="1" applyAlignment="1" applyProtection="1">
      <alignment horizontal="left" vertical="center"/>
      <protection locked="0"/>
    </xf>
    <xf numFmtId="0" fontId="0" fillId="6" borderId="10" xfId="0" applyFill="1" applyBorder="1" applyAlignment="1">
      <alignment horizontal="center" vertical="center" wrapText="1"/>
    </xf>
    <xf numFmtId="0" fontId="0" fillId="6" borderId="11" xfId="0" applyFill="1" applyBorder="1" applyAlignment="1">
      <alignment horizontal="center" vertical="center" wrapText="1"/>
    </xf>
    <xf numFmtId="0" fontId="0" fillId="6" borderId="12" xfId="0" applyFill="1" applyBorder="1" applyAlignment="1">
      <alignment horizontal="center" vertical="center" wrapText="1"/>
    </xf>
    <xf numFmtId="0" fontId="19" fillId="5" borderId="36" xfId="0" applyFont="1" applyFill="1" applyBorder="1" applyAlignment="1">
      <alignment horizontal="left" vertical="center"/>
    </xf>
    <xf numFmtId="0" fontId="19" fillId="5" borderId="7" xfId="0" applyFont="1" applyFill="1" applyBorder="1" applyAlignment="1">
      <alignment horizontal="left" vertical="center"/>
    </xf>
    <xf numFmtId="0" fontId="19" fillId="5" borderId="33" xfId="0" applyFont="1" applyFill="1" applyBorder="1" applyAlignment="1">
      <alignment horizontal="left" vertical="center"/>
    </xf>
    <xf numFmtId="0" fontId="0" fillId="2" borderId="6" xfId="0" applyFill="1" applyBorder="1" applyAlignment="1">
      <alignment horizontal="center" vertical="center"/>
    </xf>
    <xf numFmtId="0" fontId="0" fillId="2" borderId="16" xfId="0" applyFill="1" applyBorder="1" applyAlignment="1">
      <alignment horizontal="center" vertical="center"/>
    </xf>
    <xf numFmtId="0" fontId="5" fillId="0" borderId="0" xfId="0" applyFont="1" applyAlignment="1">
      <alignment vertical="top" wrapText="1"/>
    </xf>
    <xf numFmtId="183" fontId="5" fillId="5" borderId="6" xfId="0" applyNumberFormat="1" applyFont="1" applyFill="1" applyBorder="1" applyAlignment="1">
      <alignment horizontal="right" vertical="center"/>
    </xf>
    <xf numFmtId="183" fontId="5" fillId="5" borderId="16" xfId="0" applyNumberFormat="1" applyFont="1" applyFill="1" applyBorder="1" applyAlignment="1">
      <alignment horizontal="right" vertical="center"/>
    </xf>
    <xf numFmtId="183" fontId="5" fillId="6" borderId="6" xfId="0" applyNumberFormat="1" applyFont="1" applyFill="1" applyBorder="1" applyAlignment="1">
      <alignment horizontal="right" vertical="center"/>
    </xf>
    <xf numFmtId="183" fontId="5" fillId="6" borderId="16" xfId="0" applyNumberFormat="1" applyFont="1" applyFill="1" applyBorder="1" applyAlignment="1">
      <alignment horizontal="right" vertical="center"/>
    </xf>
    <xf numFmtId="0" fontId="5" fillId="0" borderId="0" xfId="0" applyFont="1" applyAlignment="1">
      <alignment horizontal="left" vertical="top" wrapText="1"/>
    </xf>
    <xf numFmtId="183" fontId="60" fillId="5" borderId="1" xfId="0" applyNumberFormat="1" applyFont="1" applyFill="1" applyBorder="1" applyAlignment="1">
      <alignment horizontal="right" vertical="center"/>
    </xf>
    <xf numFmtId="0" fontId="5" fillId="6" borderId="1" xfId="0" applyFont="1" applyFill="1" applyBorder="1" applyAlignment="1">
      <alignment horizontal="center" vertical="center" shrinkToFit="1"/>
    </xf>
    <xf numFmtId="183" fontId="60" fillId="5" borderId="10" xfId="0" applyNumberFormat="1" applyFont="1" applyFill="1" applyBorder="1" applyAlignment="1">
      <alignment horizontal="right" vertical="center"/>
    </xf>
    <xf numFmtId="183" fontId="60" fillId="5" borderId="12" xfId="0" applyNumberFormat="1" applyFont="1" applyFill="1" applyBorder="1" applyAlignment="1">
      <alignment horizontal="right" vertical="center"/>
    </xf>
    <xf numFmtId="0" fontId="5" fillId="6" borderId="17" xfId="0" applyFont="1" applyFill="1" applyBorder="1" applyAlignment="1">
      <alignment horizontal="center" vertical="center"/>
    </xf>
    <xf numFmtId="0" fontId="5" fillId="5" borderId="1" xfId="0" applyFont="1" applyFill="1" applyBorder="1" applyAlignment="1">
      <alignment horizontal="center" vertical="center"/>
    </xf>
    <xf numFmtId="0" fontId="5" fillId="6" borderId="6" xfId="0" applyFont="1" applyFill="1" applyBorder="1" applyAlignment="1">
      <alignment horizontal="center" vertical="center"/>
    </xf>
    <xf numFmtId="0" fontId="5" fillId="6" borderId="16" xfId="0" applyFont="1" applyFill="1" applyBorder="1" applyAlignment="1">
      <alignment horizontal="center" vertical="center"/>
    </xf>
    <xf numFmtId="0" fontId="5" fillId="6" borderId="1" xfId="0" applyFont="1" applyFill="1" applyBorder="1" applyAlignment="1">
      <alignment horizontal="center" vertical="center"/>
    </xf>
    <xf numFmtId="0" fontId="5" fillId="7" borderId="36" xfId="0" applyFont="1" applyFill="1" applyBorder="1" applyAlignment="1" applyProtection="1">
      <alignment vertical="center" wrapText="1" shrinkToFit="1"/>
      <protection locked="0"/>
    </xf>
    <xf numFmtId="0" fontId="5" fillId="7" borderId="7" xfId="0" applyFont="1" applyFill="1" applyBorder="1" applyAlignment="1" applyProtection="1">
      <alignment vertical="center" wrapText="1" shrinkToFit="1"/>
      <protection locked="0"/>
    </xf>
    <xf numFmtId="0" fontId="5" fillId="7" borderId="33" xfId="0" applyFont="1" applyFill="1" applyBorder="1" applyAlignment="1" applyProtection="1">
      <alignment vertical="center" wrapText="1" shrinkToFit="1"/>
      <protection locked="0"/>
    </xf>
    <xf numFmtId="0" fontId="5" fillId="7" borderId="37" xfId="0" applyFont="1" applyFill="1" applyBorder="1" applyAlignment="1" applyProtection="1">
      <alignment vertical="center" wrapText="1" shrinkToFit="1"/>
      <protection locked="0"/>
    </xf>
    <xf numFmtId="0" fontId="5" fillId="7" borderId="15" xfId="0" applyFont="1" applyFill="1" applyBorder="1" applyAlignment="1" applyProtection="1">
      <alignment vertical="center" wrapText="1" shrinkToFit="1"/>
      <protection locked="0"/>
    </xf>
    <xf numFmtId="0" fontId="5" fillId="7" borderId="23" xfId="0" applyFont="1" applyFill="1" applyBorder="1" applyAlignment="1" applyProtection="1">
      <alignment vertical="center" wrapText="1" shrinkToFit="1"/>
      <protection locked="0"/>
    </xf>
    <xf numFmtId="0" fontId="5" fillId="0" borderId="10" xfId="0" applyFont="1" applyBorder="1" applyAlignment="1">
      <alignment vertical="center" wrapText="1"/>
    </xf>
    <xf numFmtId="0" fontId="0" fillId="0" borderId="12" xfId="0" applyBorder="1">
      <alignment vertical="center"/>
    </xf>
    <xf numFmtId="0" fontId="5" fillId="6" borderId="16" xfId="0" applyFont="1" applyFill="1" applyBorder="1" applyAlignment="1">
      <alignment horizontal="center" vertical="center" textRotation="255"/>
    </xf>
    <xf numFmtId="0" fontId="5" fillId="6" borderId="1" xfId="0" applyFont="1" applyFill="1" applyBorder="1" applyAlignment="1">
      <alignment horizontal="center" vertical="center" textRotation="255"/>
    </xf>
    <xf numFmtId="0" fontId="20" fillId="6" borderId="16" xfId="0" applyFont="1" applyFill="1" applyBorder="1" applyAlignment="1">
      <alignment horizontal="center" vertical="center" shrinkToFit="1"/>
    </xf>
    <xf numFmtId="0" fontId="5" fillId="6" borderId="38" xfId="0" applyFont="1" applyFill="1" applyBorder="1" applyAlignment="1">
      <alignment horizontal="center" vertical="center" textRotation="255"/>
    </xf>
    <xf numFmtId="0" fontId="5" fillId="6" borderId="17" xfId="0" applyFont="1" applyFill="1" applyBorder="1" applyAlignment="1">
      <alignment horizontal="center" vertical="center" textRotation="255"/>
    </xf>
    <xf numFmtId="0" fontId="5" fillId="6" borderId="6" xfId="0" applyFont="1" applyFill="1" applyBorder="1" applyAlignment="1">
      <alignment horizontal="center" vertical="center" wrapText="1"/>
    </xf>
    <xf numFmtId="0" fontId="5" fillId="6" borderId="34" xfId="0" applyFont="1" applyFill="1" applyBorder="1" applyAlignment="1">
      <alignment horizontal="center" vertical="center" wrapText="1"/>
    </xf>
    <xf numFmtId="0" fontId="5" fillId="6" borderId="16" xfId="0" applyFont="1" applyFill="1" applyBorder="1" applyAlignment="1">
      <alignment horizontal="center" vertical="center" wrapText="1"/>
    </xf>
    <xf numFmtId="0" fontId="5" fillId="6" borderId="7" xfId="0" applyFont="1" applyFill="1" applyBorder="1" applyAlignment="1">
      <alignment horizontal="center" vertical="center" wrapText="1"/>
    </xf>
    <xf numFmtId="0" fontId="5" fillId="6" borderId="33" xfId="0" applyFont="1" applyFill="1" applyBorder="1" applyAlignment="1">
      <alignment horizontal="center" vertical="center" wrapText="1"/>
    </xf>
    <xf numFmtId="0" fontId="5" fillId="6" borderId="15" xfId="0" applyFont="1" applyFill="1" applyBorder="1" applyAlignment="1">
      <alignment horizontal="center" vertical="center" wrapText="1"/>
    </xf>
    <xf numFmtId="0" fontId="5" fillId="6" borderId="23"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7" xfId="0" applyFont="1" applyFill="1" applyBorder="1" applyAlignment="1">
      <alignment horizontal="center" vertical="center" wrapText="1" shrinkToFit="1"/>
    </xf>
    <xf numFmtId="0" fontId="5" fillId="6" borderId="0" xfId="0" applyFont="1" applyFill="1" applyAlignment="1">
      <alignment horizontal="center" vertical="center" wrapText="1" shrinkToFit="1"/>
    </xf>
    <xf numFmtId="0" fontId="5" fillId="6" borderId="15" xfId="0" applyFont="1" applyFill="1" applyBorder="1" applyAlignment="1">
      <alignment horizontal="center" vertical="center" wrapText="1" shrinkToFit="1"/>
    </xf>
    <xf numFmtId="0" fontId="12" fillId="0" borderId="15" xfId="0" applyFont="1" applyBorder="1" applyAlignment="1">
      <alignment horizontal="center" vertical="center"/>
    </xf>
    <xf numFmtId="0" fontId="5" fillId="6" borderId="10" xfId="0" applyFont="1" applyFill="1" applyBorder="1" applyAlignment="1">
      <alignment horizontal="center" vertical="center"/>
    </xf>
    <xf numFmtId="0" fontId="5" fillId="6" borderId="11" xfId="0" applyFont="1" applyFill="1" applyBorder="1" applyAlignment="1">
      <alignment horizontal="center" vertical="center"/>
    </xf>
    <xf numFmtId="0" fontId="5" fillId="6" borderId="12" xfId="0" applyFont="1" applyFill="1" applyBorder="1" applyAlignment="1">
      <alignment horizontal="center" vertical="center"/>
    </xf>
    <xf numFmtId="0" fontId="59" fillId="5" borderId="1" xfId="0" applyFont="1" applyFill="1" applyBorder="1" applyAlignment="1">
      <alignment horizontal="left" vertical="center"/>
    </xf>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0" borderId="12" xfId="0" applyFont="1" applyBorder="1" applyAlignment="1">
      <alignment horizontal="center"/>
    </xf>
    <xf numFmtId="0" fontId="5" fillId="0" borderId="1" xfId="0" applyFont="1" applyBorder="1" applyAlignment="1">
      <alignment horizontal="center"/>
    </xf>
    <xf numFmtId="0" fontId="5" fillId="0" borderId="10" xfId="0" applyFont="1" applyBorder="1" applyAlignment="1">
      <alignment horizontal="center"/>
    </xf>
    <xf numFmtId="0" fontId="5" fillId="6" borderId="36" xfId="0" applyFont="1" applyFill="1" applyBorder="1" applyAlignment="1">
      <alignment horizontal="center" vertical="center" shrinkToFit="1"/>
    </xf>
    <xf numFmtId="0" fontId="5" fillId="6" borderId="7" xfId="0" applyFont="1" applyFill="1" applyBorder="1" applyAlignment="1">
      <alignment horizontal="center" vertical="center" shrinkToFit="1"/>
    </xf>
    <xf numFmtId="0" fontId="5" fillId="6" borderId="33" xfId="0" applyFont="1" applyFill="1" applyBorder="1" applyAlignment="1">
      <alignment horizontal="center" vertical="center" shrinkToFit="1"/>
    </xf>
    <xf numFmtId="0" fontId="5" fillId="6" borderId="6" xfId="0" applyFont="1" applyFill="1" applyBorder="1" applyAlignment="1">
      <alignment horizontal="center" vertical="center" textRotation="255"/>
    </xf>
    <xf numFmtId="0" fontId="5" fillId="6" borderId="34" xfId="0" applyFont="1" applyFill="1" applyBorder="1" applyAlignment="1">
      <alignment horizontal="center" vertical="center" textRotation="255"/>
    </xf>
    <xf numFmtId="183" fontId="60" fillId="5" borderId="6" xfId="0" applyNumberFormat="1" applyFont="1" applyFill="1" applyBorder="1" applyAlignment="1">
      <alignment horizontal="right" vertical="center"/>
    </xf>
    <xf numFmtId="183" fontId="60" fillId="5" borderId="16" xfId="0" applyNumberFormat="1" applyFont="1" applyFill="1" applyBorder="1" applyAlignment="1">
      <alignment horizontal="right" vertical="center"/>
    </xf>
    <xf numFmtId="0" fontId="5" fillId="6" borderId="36" xfId="0" applyFont="1" applyFill="1" applyBorder="1" applyAlignment="1">
      <alignment horizontal="center" vertical="center" wrapText="1"/>
    </xf>
    <xf numFmtId="0" fontId="5" fillId="7" borderId="1" xfId="0" applyFont="1" applyFill="1" applyBorder="1" applyAlignment="1" applyProtection="1">
      <alignment horizontal="left" vertical="center" shrinkToFit="1"/>
      <protection locked="0"/>
    </xf>
    <xf numFmtId="0" fontId="5" fillId="6" borderId="39" xfId="0" applyFont="1" applyFill="1" applyBorder="1" applyAlignment="1">
      <alignment horizontal="center" vertical="center" shrinkToFit="1"/>
    </xf>
    <xf numFmtId="0" fontId="5" fillId="6" borderId="0" xfId="0" applyFont="1" applyFill="1" applyAlignment="1">
      <alignment horizontal="center" vertical="center" shrinkToFit="1"/>
    </xf>
    <xf numFmtId="0" fontId="5" fillId="6" borderId="40" xfId="0" applyFont="1" applyFill="1" applyBorder="1" applyAlignment="1">
      <alignment horizontal="center" vertical="center" shrinkToFit="1"/>
    </xf>
    <xf numFmtId="0" fontId="59" fillId="5" borderId="12" xfId="0" applyFont="1" applyFill="1" applyBorder="1" applyAlignment="1">
      <alignment horizontal="left" vertical="center" shrinkToFit="1"/>
    </xf>
    <xf numFmtId="0" fontId="59" fillId="5" borderId="1" xfId="0" applyFont="1" applyFill="1" applyBorder="1" applyAlignment="1">
      <alignment horizontal="left" vertical="center" shrinkToFit="1"/>
    </xf>
    <xf numFmtId="187" fontId="5" fillId="7" borderId="10" xfId="0" applyNumberFormat="1" applyFont="1" applyFill="1" applyBorder="1" applyAlignment="1" applyProtection="1">
      <alignment vertical="center" shrinkToFit="1"/>
      <protection locked="0"/>
    </xf>
    <xf numFmtId="187" fontId="5" fillId="7" borderId="12" xfId="0" applyNumberFormat="1" applyFont="1" applyFill="1" applyBorder="1" applyAlignment="1" applyProtection="1">
      <alignment vertical="center" shrinkToFit="1"/>
      <protection locked="0"/>
    </xf>
    <xf numFmtId="187" fontId="5" fillId="7" borderId="28" xfId="0" applyNumberFormat="1" applyFont="1" applyFill="1" applyBorder="1" applyAlignment="1" applyProtection="1">
      <alignment vertical="center" shrinkToFit="1"/>
      <protection locked="0"/>
    </xf>
    <xf numFmtId="187" fontId="5" fillId="7" borderId="25" xfId="0" applyNumberFormat="1" applyFont="1" applyFill="1" applyBorder="1" applyAlignment="1" applyProtection="1">
      <alignment vertical="center" shrinkToFit="1"/>
      <protection locked="0"/>
    </xf>
    <xf numFmtId="0" fontId="5" fillId="8" borderId="43" xfId="0" applyFont="1" applyFill="1" applyBorder="1" applyAlignment="1">
      <alignment horizontal="center" vertical="center"/>
    </xf>
    <xf numFmtId="0" fontId="5" fillId="8" borderId="44" xfId="0" applyFont="1" applyFill="1" applyBorder="1" applyAlignment="1">
      <alignment horizontal="center" vertical="center"/>
    </xf>
    <xf numFmtId="0" fontId="11" fillId="6" borderId="36" xfId="0" applyFont="1" applyFill="1" applyBorder="1" applyAlignment="1">
      <alignment horizontal="center" vertical="center" wrapText="1"/>
    </xf>
    <xf numFmtId="0" fontId="11" fillId="6" borderId="7" xfId="0" applyFont="1" applyFill="1" applyBorder="1" applyAlignment="1">
      <alignment horizontal="center" vertical="center" wrapText="1"/>
    </xf>
    <xf numFmtId="0" fontId="11" fillId="6" borderId="33" xfId="0" applyFont="1" applyFill="1" applyBorder="1" applyAlignment="1">
      <alignment horizontal="center" vertical="center" wrapText="1"/>
    </xf>
    <xf numFmtId="0" fontId="11" fillId="6" borderId="39" xfId="0" applyFont="1" applyFill="1" applyBorder="1" applyAlignment="1">
      <alignment horizontal="center" vertical="center" wrapText="1"/>
    </xf>
    <xf numFmtId="0" fontId="11" fillId="6" borderId="0" xfId="0" applyFont="1" applyFill="1" applyAlignment="1">
      <alignment horizontal="center" vertical="center" wrapText="1"/>
    </xf>
    <xf numFmtId="0" fontId="11" fillId="6" borderId="40" xfId="0" applyFont="1" applyFill="1" applyBorder="1" applyAlignment="1">
      <alignment horizontal="center" vertical="center" wrapText="1"/>
    </xf>
    <xf numFmtId="0" fontId="11" fillId="6" borderId="37" xfId="0" applyFont="1" applyFill="1" applyBorder="1" applyAlignment="1">
      <alignment horizontal="center" vertical="center" wrapText="1"/>
    </xf>
    <xf numFmtId="0" fontId="11" fillId="6" borderId="15" xfId="0" applyFont="1" applyFill="1" applyBorder="1" applyAlignment="1">
      <alignment horizontal="center" vertical="center" wrapText="1"/>
    </xf>
    <xf numFmtId="0" fontId="11" fillId="6" borderId="23" xfId="0" applyFont="1" applyFill="1" applyBorder="1" applyAlignment="1">
      <alignment horizontal="center" vertical="center" wrapText="1"/>
    </xf>
    <xf numFmtId="0" fontId="11" fillId="8" borderId="76" xfId="0" applyFont="1" applyFill="1" applyBorder="1" applyAlignment="1">
      <alignment horizontal="center" vertical="center" shrinkToFit="1"/>
    </xf>
    <xf numFmtId="0" fontId="11" fillId="8" borderId="73" xfId="0" applyFont="1" applyFill="1" applyBorder="1" applyAlignment="1">
      <alignment horizontal="center" vertical="center" shrinkToFit="1"/>
    </xf>
    <xf numFmtId="187" fontId="5" fillId="7" borderId="79" xfId="0" applyNumberFormat="1" applyFont="1" applyFill="1" applyBorder="1" applyAlignment="1" applyProtection="1">
      <alignment vertical="center" shrinkToFit="1"/>
      <protection locked="0"/>
    </xf>
    <xf numFmtId="187" fontId="5" fillId="0" borderId="80" xfId="0" applyNumberFormat="1" applyFont="1" applyBorder="1" applyAlignment="1" applyProtection="1">
      <alignment vertical="center" shrinkToFit="1"/>
      <protection locked="0"/>
    </xf>
    <xf numFmtId="0" fontId="7" fillId="8" borderId="74" xfId="0" applyFont="1" applyFill="1" applyBorder="1" applyAlignment="1">
      <alignment horizontal="center" vertical="center"/>
    </xf>
    <xf numFmtId="0" fontId="7" fillId="8" borderId="76" xfId="0" applyFont="1" applyFill="1" applyBorder="1" applyAlignment="1">
      <alignment horizontal="center" vertical="center"/>
    </xf>
    <xf numFmtId="0" fontId="7" fillId="8" borderId="84" xfId="0" applyFont="1" applyFill="1" applyBorder="1" applyAlignment="1">
      <alignment horizontal="center" vertical="center" wrapText="1"/>
    </xf>
    <xf numFmtId="0" fontId="0" fillId="0" borderId="84" xfId="0" applyBorder="1" applyAlignment="1">
      <alignment horizontal="center" vertical="center" wrapText="1"/>
    </xf>
    <xf numFmtId="0" fontId="0" fillId="0" borderId="51" xfId="0" applyBorder="1" applyAlignment="1">
      <alignment horizontal="center" vertical="center" wrapText="1"/>
    </xf>
    <xf numFmtId="0" fontId="5" fillId="6" borderId="6" xfId="0" applyFont="1" applyFill="1" applyBorder="1" applyAlignment="1">
      <alignment horizontal="center" vertical="center" wrapText="1" shrinkToFit="1"/>
    </xf>
    <xf numFmtId="0" fontId="5" fillId="6" borderId="34" xfId="0" applyFont="1" applyFill="1" applyBorder="1" applyAlignment="1">
      <alignment horizontal="center" vertical="center" wrapText="1" shrinkToFit="1"/>
    </xf>
    <xf numFmtId="0" fontId="5" fillId="6" borderId="16" xfId="0" applyFont="1" applyFill="1" applyBorder="1" applyAlignment="1">
      <alignment horizontal="center" vertical="center" wrapText="1" shrinkToFit="1"/>
    </xf>
    <xf numFmtId="0" fontId="5" fillId="6" borderId="37" xfId="0" applyFont="1" applyFill="1" applyBorder="1" applyAlignment="1">
      <alignment horizontal="center" vertical="center" wrapText="1"/>
    </xf>
    <xf numFmtId="183" fontId="20" fillId="5" borderId="6" xfId="0" applyNumberFormat="1" applyFont="1" applyFill="1" applyBorder="1">
      <alignment vertical="center"/>
    </xf>
    <xf numFmtId="183" fontId="20" fillId="5" borderId="16" xfId="0" applyNumberFormat="1" applyFont="1" applyFill="1" applyBorder="1">
      <alignment vertical="center"/>
    </xf>
    <xf numFmtId="0" fontId="5" fillId="6" borderId="37" xfId="0" applyFont="1" applyFill="1" applyBorder="1" applyAlignment="1">
      <alignment horizontal="center" vertical="center" shrinkToFit="1"/>
    </xf>
    <xf numFmtId="0" fontId="5" fillId="6" borderId="15" xfId="0" applyFont="1" applyFill="1" applyBorder="1" applyAlignment="1">
      <alignment horizontal="center" vertical="center" shrinkToFit="1"/>
    </xf>
    <xf numFmtId="0" fontId="5" fillId="6" borderId="23" xfId="0" applyFont="1" applyFill="1" applyBorder="1" applyAlignment="1">
      <alignment horizontal="center" vertical="center" shrinkToFit="1"/>
    </xf>
    <xf numFmtId="183" fontId="60" fillId="5" borderId="6" xfId="0" applyNumberFormat="1" applyFont="1" applyFill="1" applyBorder="1">
      <alignment vertical="center"/>
    </xf>
    <xf numFmtId="183" fontId="60" fillId="5" borderId="16" xfId="0" applyNumberFormat="1" applyFont="1" applyFill="1" applyBorder="1">
      <alignment vertical="center"/>
    </xf>
    <xf numFmtId="183" fontId="5" fillId="6" borderId="6" xfId="0" applyNumberFormat="1" applyFont="1" applyFill="1" applyBorder="1">
      <alignment vertical="center"/>
    </xf>
    <xf numFmtId="183" fontId="5" fillId="6" borderId="16" xfId="0" applyNumberFormat="1" applyFont="1" applyFill="1" applyBorder="1">
      <alignment vertical="center"/>
    </xf>
    <xf numFmtId="0" fontId="5" fillId="6" borderId="37" xfId="0" applyFont="1" applyFill="1" applyBorder="1" applyAlignment="1">
      <alignment horizontal="center" vertical="center"/>
    </xf>
    <xf numFmtId="0" fontId="5" fillId="6" borderId="15" xfId="0" applyFont="1" applyFill="1" applyBorder="1" applyAlignment="1">
      <alignment horizontal="center" vertical="center"/>
    </xf>
    <xf numFmtId="0" fontId="5" fillId="6" borderId="23" xfId="0" applyFont="1" applyFill="1" applyBorder="1" applyAlignment="1">
      <alignment horizontal="center" vertical="center"/>
    </xf>
    <xf numFmtId="0" fontId="5" fillId="7" borderId="1" xfId="0" applyFont="1" applyFill="1" applyBorder="1" applyAlignment="1" applyProtection="1">
      <alignment horizontal="left" vertical="center"/>
      <protection locked="0"/>
    </xf>
    <xf numFmtId="0" fontId="5" fillId="6" borderId="35" xfId="0" applyFont="1" applyFill="1" applyBorder="1" applyAlignment="1">
      <alignment horizontal="center" vertical="center" textRotation="255"/>
    </xf>
    <xf numFmtId="183" fontId="5" fillId="5" borderId="6" xfId="0" applyNumberFormat="1" applyFont="1" applyFill="1" applyBorder="1">
      <alignment vertical="center"/>
    </xf>
    <xf numFmtId="183" fontId="5" fillId="5" borderId="16" xfId="0" applyNumberFormat="1" applyFont="1" applyFill="1" applyBorder="1">
      <alignment vertical="center"/>
    </xf>
    <xf numFmtId="0" fontId="5" fillId="8" borderId="45" xfId="0" applyFont="1" applyFill="1" applyBorder="1" applyAlignment="1">
      <alignment horizontal="center" vertical="center"/>
    </xf>
    <xf numFmtId="0" fontId="7" fillId="8" borderId="43" xfId="0" applyFont="1" applyFill="1" applyBorder="1" applyAlignment="1">
      <alignment horizontal="center" vertical="center"/>
    </xf>
    <xf numFmtId="0" fontId="7" fillId="8" borderId="44" xfId="0" applyFont="1" applyFill="1" applyBorder="1" applyAlignment="1">
      <alignment horizontal="center" vertical="center"/>
    </xf>
    <xf numFmtId="0" fontId="7" fillId="8" borderId="85" xfId="0" applyFont="1" applyFill="1" applyBorder="1" applyAlignment="1">
      <alignment horizontal="center" vertical="center" wrapText="1"/>
    </xf>
    <xf numFmtId="0" fontId="7" fillId="0" borderId="84" xfId="0" applyFont="1" applyBorder="1" applyAlignment="1">
      <alignment horizontal="center" vertical="center" wrapText="1"/>
    </xf>
    <xf numFmtId="185" fontId="5" fillId="7" borderId="28" xfId="0" applyNumberFormat="1" applyFont="1" applyFill="1" applyBorder="1" applyProtection="1">
      <alignment vertical="center"/>
      <protection locked="0"/>
    </xf>
    <xf numFmtId="185" fontId="0" fillId="0" borderId="25" xfId="0" applyNumberFormat="1" applyBorder="1" applyProtection="1">
      <alignment vertical="center"/>
      <protection locked="0"/>
    </xf>
    <xf numFmtId="0" fontId="5" fillId="7" borderId="1" xfId="0" applyFont="1" applyFill="1" applyBorder="1" applyProtection="1">
      <alignment vertical="center"/>
      <protection locked="0"/>
    </xf>
    <xf numFmtId="185" fontId="5" fillId="7" borderId="37" xfId="0" applyNumberFormat="1" applyFont="1" applyFill="1" applyBorder="1" applyAlignment="1" applyProtection="1">
      <alignment vertical="center" shrinkToFit="1"/>
      <protection locked="0"/>
    </xf>
    <xf numFmtId="185" fontId="0" fillId="0" borderId="23" xfId="0" applyNumberFormat="1" applyBorder="1" applyAlignment="1" applyProtection="1">
      <alignment vertical="center" shrinkToFit="1"/>
      <protection locked="0"/>
    </xf>
    <xf numFmtId="185" fontId="5" fillId="7" borderId="10" xfId="0" applyNumberFormat="1" applyFont="1" applyFill="1" applyBorder="1" applyProtection="1">
      <alignment vertical="center"/>
      <protection locked="0"/>
    </xf>
    <xf numFmtId="185" fontId="0" fillId="0" borderId="12" xfId="0" applyNumberFormat="1" applyBorder="1" applyProtection="1">
      <alignment vertical="center"/>
      <protection locked="0"/>
    </xf>
    <xf numFmtId="183" fontId="60" fillId="5" borderId="1" xfId="0" applyNumberFormat="1" applyFont="1" applyFill="1" applyBorder="1">
      <alignment vertical="center"/>
    </xf>
    <xf numFmtId="0" fontId="5" fillId="7" borderId="36" xfId="0" applyFont="1" applyFill="1" applyBorder="1" applyAlignment="1" applyProtection="1">
      <alignment horizontal="left" vertical="center" wrapText="1" shrinkToFit="1"/>
      <protection locked="0"/>
    </xf>
    <xf numFmtId="0" fontId="5" fillId="7" borderId="7" xfId="0" applyFont="1" applyFill="1" applyBorder="1" applyAlignment="1" applyProtection="1">
      <alignment horizontal="left" vertical="center" wrapText="1" shrinkToFit="1"/>
      <protection locked="0"/>
    </xf>
    <xf numFmtId="0" fontId="5" fillId="7" borderId="33" xfId="0" applyFont="1" applyFill="1" applyBorder="1" applyAlignment="1" applyProtection="1">
      <alignment horizontal="left" vertical="center" wrapText="1" shrinkToFit="1"/>
      <protection locked="0"/>
    </xf>
    <xf numFmtId="0" fontId="5" fillId="7" borderId="37" xfId="0" applyFont="1" applyFill="1" applyBorder="1" applyAlignment="1" applyProtection="1">
      <alignment horizontal="left" vertical="center" wrapText="1" shrinkToFit="1"/>
      <protection locked="0"/>
    </xf>
    <xf numFmtId="0" fontId="5" fillId="7" borderId="15" xfId="0" applyFont="1" applyFill="1" applyBorder="1" applyAlignment="1" applyProtection="1">
      <alignment horizontal="left" vertical="center" wrapText="1" shrinkToFit="1"/>
      <protection locked="0"/>
    </xf>
    <xf numFmtId="0" fontId="5" fillId="7" borderId="23" xfId="0" applyFont="1" applyFill="1" applyBorder="1" applyAlignment="1" applyProtection="1">
      <alignment horizontal="left" vertical="center" wrapText="1" shrinkToFit="1"/>
      <protection locked="0"/>
    </xf>
    <xf numFmtId="183" fontId="5" fillId="5" borderId="48" xfId="0" applyNumberFormat="1" applyFont="1" applyFill="1" applyBorder="1" applyAlignment="1">
      <alignment vertical="center" shrinkToFit="1"/>
    </xf>
    <xf numFmtId="183" fontId="0" fillId="5" borderId="12" xfId="0" applyNumberFormat="1" applyFill="1" applyBorder="1" applyAlignment="1">
      <alignment vertical="center" shrinkToFit="1"/>
    </xf>
    <xf numFmtId="183" fontId="5" fillId="5" borderId="42" xfId="0" applyNumberFormat="1" applyFont="1" applyFill="1" applyBorder="1" applyAlignment="1">
      <alignment vertical="center" shrinkToFit="1"/>
    </xf>
    <xf numFmtId="183" fontId="0" fillId="5" borderId="25" xfId="0" applyNumberFormat="1" applyFill="1" applyBorder="1" applyAlignment="1">
      <alignment vertical="center" shrinkToFit="1"/>
    </xf>
    <xf numFmtId="0" fontId="11" fillId="8" borderId="72" xfId="0" applyFont="1" applyFill="1" applyBorder="1" applyAlignment="1">
      <alignment horizontal="center" vertical="center"/>
    </xf>
    <xf numFmtId="0" fontId="11" fillId="8" borderId="74" xfId="0" applyFont="1" applyFill="1" applyBorder="1" applyAlignment="1">
      <alignment horizontal="center" vertical="center"/>
    </xf>
    <xf numFmtId="183" fontId="5" fillId="5" borderId="86" xfId="0" applyNumberFormat="1" applyFont="1" applyFill="1" applyBorder="1" applyAlignment="1">
      <alignment vertical="center" shrinkToFit="1"/>
    </xf>
    <xf numFmtId="183" fontId="0" fillId="5" borderId="80" xfId="0" applyNumberFormat="1" applyFill="1" applyBorder="1" applyAlignment="1">
      <alignment vertical="center" shrinkToFit="1"/>
    </xf>
    <xf numFmtId="0" fontId="60" fillId="7" borderId="16" xfId="0" applyFont="1" applyFill="1" applyBorder="1" applyAlignment="1" applyProtection="1">
      <alignment horizontal="center" vertical="center"/>
      <protection locked="0"/>
    </xf>
    <xf numFmtId="0" fontId="5" fillId="7" borderId="1" xfId="0" applyFont="1" applyFill="1" applyBorder="1" applyAlignment="1" applyProtection="1">
      <alignment horizontal="center" vertical="center"/>
      <protection locked="0"/>
    </xf>
    <xf numFmtId="0" fontId="5" fillId="7" borderId="17" xfId="0" applyFont="1" applyFill="1" applyBorder="1" applyAlignment="1" applyProtection="1">
      <alignment horizontal="center" vertical="center"/>
      <protection locked="0"/>
    </xf>
    <xf numFmtId="186" fontId="5" fillId="8" borderId="43" xfId="0" applyNumberFormat="1" applyFont="1" applyFill="1" applyBorder="1" applyAlignment="1">
      <alignment vertical="center" shrinkToFit="1"/>
    </xf>
    <xf numFmtId="186" fontId="0" fillId="8" borderId="45" xfId="0" applyNumberFormat="1" applyFill="1" applyBorder="1" applyAlignment="1">
      <alignment vertical="center" shrinkToFit="1"/>
    </xf>
    <xf numFmtId="0" fontId="5" fillId="8" borderId="126" xfId="0" applyFont="1" applyFill="1" applyBorder="1" applyAlignment="1">
      <alignment horizontal="center" vertical="center"/>
    </xf>
    <xf numFmtId="0" fontId="5" fillId="8" borderId="127" xfId="0" applyFont="1" applyFill="1" applyBorder="1" applyAlignment="1">
      <alignment horizontal="center" vertical="center"/>
    </xf>
    <xf numFmtId="183" fontId="5" fillId="5" borderId="1" xfId="0" applyNumberFormat="1" applyFont="1" applyFill="1" applyBorder="1">
      <alignment vertical="center"/>
    </xf>
    <xf numFmtId="0" fontId="5" fillId="7" borderId="16" xfId="0" applyFont="1" applyFill="1" applyBorder="1" applyAlignment="1" applyProtection="1">
      <alignment horizontal="center" vertical="center"/>
      <protection locked="0"/>
    </xf>
    <xf numFmtId="0" fontId="21" fillId="5" borderId="10" xfId="0" applyFont="1" applyFill="1" applyBorder="1" applyAlignment="1">
      <alignment horizontal="left" vertical="center" shrinkToFit="1"/>
    </xf>
    <xf numFmtId="0" fontId="21" fillId="5" borderId="11" xfId="0" applyFont="1" applyFill="1" applyBorder="1" applyAlignment="1">
      <alignment horizontal="left" vertical="center" shrinkToFit="1"/>
    </xf>
    <xf numFmtId="0" fontId="21" fillId="5" borderId="12" xfId="0" applyFont="1" applyFill="1" applyBorder="1" applyAlignment="1">
      <alignment horizontal="left" vertical="center" shrinkToFit="1"/>
    </xf>
    <xf numFmtId="0" fontId="59" fillId="7" borderId="10" xfId="0" applyFont="1" applyFill="1" applyBorder="1" applyAlignment="1" applyProtection="1">
      <alignment horizontal="left" vertical="center" shrinkToFit="1"/>
      <protection locked="0"/>
    </xf>
    <xf numFmtId="0" fontId="59" fillId="7" borderId="12" xfId="0" applyFont="1" applyFill="1" applyBorder="1" applyAlignment="1" applyProtection="1">
      <alignment horizontal="left" vertical="center" shrinkToFit="1"/>
      <protection locked="0"/>
    </xf>
    <xf numFmtId="0" fontId="59" fillId="5" borderId="10" xfId="0" applyFont="1" applyFill="1" applyBorder="1" applyAlignment="1">
      <alignment horizontal="left" vertical="center" shrinkToFit="1"/>
    </xf>
    <xf numFmtId="0" fontId="59" fillId="5" borderId="11" xfId="0" applyFont="1" applyFill="1" applyBorder="1" applyAlignment="1">
      <alignment horizontal="left" vertical="center" shrinkToFit="1"/>
    </xf>
    <xf numFmtId="0" fontId="21" fillId="7" borderId="10" xfId="0" applyFont="1" applyFill="1" applyBorder="1" applyAlignment="1" applyProtection="1">
      <alignment horizontal="left" vertical="center" shrinkToFit="1"/>
      <protection locked="0"/>
    </xf>
    <xf numFmtId="0" fontId="21" fillId="7" borderId="12" xfId="0" applyFont="1" applyFill="1" applyBorder="1" applyAlignment="1" applyProtection="1">
      <alignment horizontal="left" vertical="center" shrinkToFit="1"/>
      <protection locked="0"/>
    </xf>
    <xf numFmtId="0" fontId="0" fillId="0" borderId="8" xfId="0" applyFont="1" applyBorder="1" applyAlignment="1">
      <alignment horizontal="center" vertical="center" wrapText="1"/>
    </xf>
    <xf numFmtId="0" fontId="0" fillId="0" borderId="1" xfId="0" applyFont="1" applyBorder="1" applyAlignment="1">
      <alignment horizontal="center" vertical="center" wrapText="1"/>
    </xf>
    <xf numFmtId="0" fontId="9" fillId="0" borderId="0" xfId="0" applyFont="1" applyAlignment="1">
      <alignment horizontal="center" vertical="center"/>
    </xf>
    <xf numFmtId="0" fontId="10" fillId="0" borderId="0" xfId="0" applyFont="1" applyAlignment="1">
      <alignment horizontal="left" vertical="center"/>
    </xf>
    <xf numFmtId="0" fontId="8" fillId="3" borderId="52" xfId="0" applyFont="1" applyFill="1" applyBorder="1" applyAlignment="1">
      <alignment horizontal="center" vertical="center"/>
    </xf>
    <xf numFmtId="0" fontId="8" fillId="3" borderId="27" xfId="0" applyFont="1" applyFill="1" applyBorder="1" applyAlignment="1">
      <alignment horizontal="center" vertical="center"/>
    </xf>
    <xf numFmtId="0" fontId="8" fillId="3" borderId="8" xfId="0" applyFont="1" applyFill="1" applyBorder="1" applyAlignment="1">
      <alignment horizontal="center" vertical="center"/>
    </xf>
    <xf numFmtId="0" fontId="8" fillId="3" borderId="1" xfId="0" applyFont="1" applyFill="1" applyBorder="1" applyAlignment="1">
      <alignment horizontal="center" vertical="center"/>
    </xf>
    <xf numFmtId="0" fontId="8" fillId="3" borderId="5" xfId="0" applyFont="1" applyFill="1" applyBorder="1" applyAlignment="1">
      <alignment horizontal="center" vertical="center"/>
    </xf>
    <xf numFmtId="0" fontId="55" fillId="0" borderId="8" xfId="0" applyFont="1" applyBorder="1" applyAlignment="1">
      <alignment horizontal="center" vertical="center" wrapText="1"/>
    </xf>
    <xf numFmtId="0" fontId="55" fillId="0" borderId="1" xfId="0" applyFont="1" applyBorder="1" applyAlignment="1">
      <alignment horizontal="center" vertical="center" wrapText="1"/>
    </xf>
    <xf numFmtId="0" fontId="0" fillId="0" borderId="8" xfId="0" applyFont="1" applyBorder="1" applyAlignment="1">
      <alignment horizontal="center" vertical="center"/>
    </xf>
    <xf numFmtId="0" fontId="0" fillId="0" borderId="1" xfId="0" applyFont="1" applyBorder="1" applyAlignment="1">
      <alignment horizontal="center" vertical="center"/>
    </xf>
    <xf numFmtId="0" fontId="0" fillId="0" borderId="9" xfId="0" applyFont="1" applyBorder="1" applyAlignment="1">
      <alignment horizontal="center" vertical="center"/>
    </xf>
    <xf numFmtId="0" fontId="0" fillId="0" borderId="3" xfId="0" applyFont="1" applyBorder="1" applyAlignment="1">
      <alignment horizontal="center" vertical="center"/>
    </xf>
    <xf numFmtId="0" fontId="57" fillId="0" borderId="0" xfId="0" applyFont="1" applyAlignment="1">
      <alignment horizontal="left" vertical="center"/>
    </xf>
    <xf numFmtId="0" fontId="0" fillId="3" borderId="52" xfId="0" applyFont="1" applyFill="1" applyBorder="1" applyAlignment="1">
      <alignment horizontal="center" vertical="center"/>
    </xf>
    <xf numFmtId="0" fontId="0" fillId="3" borderId="27" xfId="0" applyFont="1" applyFill="1" applyBorder="1" applyAlignment="1">
      <alignment horizontal="center" vertical="center"/>
    </xf>
    <xf numFmtId="0" fontId="0" fillId="3" borderId="8" xfId="0" applyFont="1" applyFill="1" applyBorder="1" applyAlignment="1">
      <alignment horizontal="center" vertical="center"/>
    </xf>
    <xf numFmtId="0" fontId="0" fillId="3" borderId="1" xfId="0" applyFont="1" applyFill="1" applyBorder="1" applyAlignment="1">
      <alignment horizontal="center" vertical="center"/>
    </xf>
    <xf numFmtId="0" fontId="0" fillId="3" borderId="46" xfId="0" applyFont="1" applyFill="1" applyBorder="1" applyAlignment="1">
      <alignment horizontal="center" vertical="center"/>
    </xf>
    <xf numFmtId="0" fontId="0" fillId="0" borderId="50" xfId="0" applyFont="1" applyBorder="1" applyAlignment="1">
      <alignment horizontal="center" vertical="center"/>
    </xf>
    <xf numFmtId="0" fontId="0" fillId="3" borderId="5" xfId="0" applyFont="1" applyFill="1" applyBorder="1" applyAlignment="1">
      <alignment horizontal="center" vertical="center"/>
    </xf>
    <xf numFmtId="0" fontId="0" fillId="0" borderId="53" xfId="0" applyFont="1" applyBorder="1" applyAlignment="1">
      <alignment horizontal="center" vertical="center" shrinkToFit="1"/>
    </xf>
    <xf numFmtId="0" fontId="0" fillId="0" borderId="54" xfId="0" applyFont="1" applyBorder="1" applyAlignment="1">
      <alignment horizontal="center" vertical="center" shrinkToFit="1"/>
    </xf>
    <xf numFmtId="0" fontId="57" fillId="0" borderId="21" xfId="0" applyFont="1" applyBorder="1" applyAlignment="1">
      <alignment horizontal="left" vertical="center"/>
    </xf>
    <xf numFmtId="0" fontId="0" fillId="3" borderId="88" xfId="0" applyFont="1" applyFill="1" applyBorder="1" applyAlignment="1">
      <alignment horizontal="center" vertical="center"/>
    </xf>
    <xf numFmtId="0" fontId="0" fillId="0" borderId="22" xfId="0" applyFont="1" applyBorder="1" applyAlignment="1">
      <alignment horizontal="center" vertical="center"/>
    </xf>
    <xf numFmtId="0" fontId="0" fillId="3" borderId="41" xfId="0" applyFont="1" applyFill="1" applyBorder="1" applyAlignment="1">
      <alignment horizontal="center" vertical="center"/>
    </xf>
    <xf numFmtId="0" fontId="0" fillId="0" borderId="23" xfId="0" applyFont="1" applyBorder="1" applyAlignment="1">
      <alignment horizontal="center" vertical="center"/>
    </xf>
    <xf numFmtId="0" fontId="0" fillId="0" borderId="48" xfId="0" applyFont="1" applyBorder="1" applyAlignment="1">
      <alignment horizontal="center" vertical="center"/>
    </xf>
    <xf numFmtId="0" fontId="0" fillId="0" borderId="11" xfId="0" applyFont="1" applyBorder="1" applyAlignment="1">
      <alignment horizontal="center" vertical="center"/>
    </xf>
    <xf numFmtId="0" fontId="0" fillId="0" borderId="12" xfId="0" applyFont="1" applyBorder="1">
      <alignment vertical="center"/>
    </xf>
    <xf numFmtId="0" fontId="0" fillId="0" borderId="9" xfId="0" applyFont="1" applyBorder="1" applyAlignment="1">
      <alignment horizontal="center" vertical="center" wrapText="1"/>
    </xf>
    <xf numFmtId="0" fontId="0" fillId="0" borderId="3" xfId="0" applyFont="1" applyBorder="1" applyAlignment="1">
      <alignment horizontal="center" vertical="center" wrapText="1"/>
    </xf>
    <xf numFmtId="0" fontId="57" fillId="0" borderId="0" xfId="0" applyFont="1" applyAlignment="1">
      <alignment horizontal="center" vertical="center"/>
    </xf>
    <xf numFmtId="0" fontId="0" fillId="0" borderId="0" xfId="0" applyFont="1" applyAlignment="1">
      <alignment horizontal="center" vertical="center"/>
    </xf>
    <xf numFmtId="0" fontId="0" fillId="3" borderId="49" xfId="0" applyFont="1" applyFill="1" applyBorder="1" applyAlignment="1">
      <alignment horizontal="center" vertical="center"/>
    </xf>
    <xf numFmtId="0" fontId="0" fillId="3" borderId="50" xfId="0" applyFont="1" applyFill="1" applyBorder="1" applyAlignment="1">
      <alignment horizontal="center" vertical="center"/>
    </xf>
    <xf numFmtId="0" fontId="0" fillId="0" borderId="47" xfId="0" applyFont="1" applyBorder="1">
      <alignment vertical="center"/>
    </xf>
    <xf numFmtId="0" fontId="0" fillId="0" borderId="13" xfId="0" applyFont="1" applyBorder="1" applyAlignment="1">
      <alignment horizontal="center" vertical="center" wrapText="1"/>
    </xf>
    <xf numFmtId="0" fontId="0" fillId="0" borderId="78" xfId="0" applyFont="1" applyBorder="1" applyAlignment="1">
      <alignment horizontal="center" vertical="center" wrapText="1"/>
    </xf>
    <xf numFmtId="0" fontId="0" fillId="0" borderId="19" xfId="0" applyFont="1" applyBorder="1" applyAlignment="1">
      <alignment horizontal="center" vertical="center" wrapText="1"/>
    </xf>
    <xf numFmtId="0" fontId="0" fillId="0" borderId="10" xfId="0" applyFont="1" applyBorder="1" applyAlignment="1">
      <alignment horizontal="center" vertical="center" shrinkToFit="1"/>
    </xf>
    <xf numFmtId="0" fontId="0" fillId="0" borderId="11" xfId="0" applyFont="1" applyBorder="1" applyAlignment="1">
      <alignment vertical="center" shrinkToFit="1"/>
    </xf>
    <xf numFmtId="0" fontId="0" fillId="0" borderId="12" xfId="0" applyFont="1" applyBorder="1" applyAlignment="1">
      <alignment vertical="center" shrinkToFit="1"/>
    </xf>
    <xf numFmtId="0" fontId="0" fillId="0" borderId="53" xfId="0" applyFont="1" applyBorder="1" applyAlignment="1">
      <alignment horizontal="center" vertical="center"/>
    </xf>
    <xf numFmtId="0" fontId="0" fillId="0" borderId="92" xfId="0" applyFont="1" applyBorder="1" applyAlignment="1">
      <alignment horizontal="center" vertical="center"/>
    </xf>
    <xf numFmtId="0" fontId="0" fillId="0" borderId="54" xfId="0" applyFont="1" applyBorder="1">
      <alignment vertical="center"/>
    </xf>
    <xf numFmtId="193" fontId="35" fillId="0" borderId="37" xfId="4" applyNumberFormat="1" applyFont="1" applyFill="1" applyBorder="1" applyAlignment="1">
      <alignment horizontal="center" vertical="center" shrinkToFit="1"/>
    </xf>
    <xf numFmtId="193" fontId="35" fillId="0" borderId="23" xfId="4" applyNumberFormat="1" applyFont="1" applyFill="1" applyBorder="1" applyAlignment="1">
      <alignment horizontal="center" vertical="center" shrinkToFit="1"/>
    </xf>
    <xf numFmtId="0" fontId="28" fillId="0" borderId="6" xfId="3" applyFont="1" applyBorder="1">
      <alignment vertical="center"/>
    </xf>
    <xf numFmtId="0" fontId="28" fillId="0" borderId="34" xfId="3" applyFont="1" applyBorder="1">
      <alignment vertical="center"/>
    </xf>
    <xf numFmtId="0" fontId="28" fillId="0" borderId="16" xfId="3" applyFont="1" applyBorder="1">
      <alignment vertical="center"/>
    </xf>
    <xf numFmtId="0" fontId="28" fillId="0" borderId="6" xfId="3" applyFont="1" applyBorder="1" applyAlignment="1">
      <alignment vertical="center" shrinkToFit="1"/>
    </xf>
    <xf numFmtId="0" fontId="28" fillId="0" borderId="34" xfId="3" applyFont="1" applyBorder="1" applyAlignment="1">
      <alignment vertical="center" shrinkToFit="1"/>
    </xf>
    <xf numFmtId="0" fontId="28" fillId="0" borderId="16" xfId="3" applyFont="1" applyBorder="1" applyAlignment="1">
      <alignment vertical="center" shrinkToFit="1"/>
    </xf>
    <xf numFmtId="194" fontId="28" fillId="0" borderId="6" xfId="3" applyNumberFormat="1" applyFont="1" applyBorder="1" applyAlignment="1">
      <alignment horizontal="center" vertical="center"/>
    </xf>
    <xf numFmtId="194" fontId="28" fillId="0" borderId="34" xfId="3" applyNumberFormat="1" applyFont="1" applyBorder="1" applyAlignment="1">
      <alignment horizontal="center" vertical="center"/>
    </xf>
    <xf numFmtId="194" fontId="28" fillId="0" borderId="16" xfId="3" applyNumberFormat="1" applyFont="1" applyBorder="1" applyAlignment="1">
      <alignment horizontal="center" vertical="center"/>
    </xf>
    <xf numFmtId="181" fontId="28" fillId="0" borderId="6" xfId="3" applyNumberFormat="1" applyFont="1" applyBorder="1" applyAlignment="1">
      <alignment horizontal="center" vertical="center" wrapText="1"/>
    </xf>
    <xf numFmtId="181" fontId="28" fillId="0" borderId="34" xfId="3" applyNumberFormat="1" applyFont="1" applyBorder="1" applyAlignment="1">
      <alignment horizontal="center" vertical="center" wrapText="1"/>
    </xf>
    <xf numFmtId="181" fontId="28" fillId="0" borderId="16" xfId="3" applyNumberFormat="1" applyFont="1" applyBorder="1" applyAlignment="1">
      <alignment horizontal="center" vertical="center" wrapText="1"/>
    </xf>
    <xf numFmtId="195" fontId="28" fillId="0" borderId="6" xfId="3" applyNumberFormat="1" applyFont="1" applyBorder="1" applyAlignment="1">
      <alignment horizontal="left" vertical="center" wrapText="1"/>
    </xf>
    <xf numFmtId="195" fontId="28" fillId="0" borderId="34" xfId="3" applyNumberFormat="1" applyFont="1" applyBorder="1" applyAlignment="1">
      <alignment horizontal="left" vertical="center" wrapText="1"/>
    </xf>
    <xf numFmtId="195" fontId="28" fillId="0" borderId="16" xfId="3" applyNumberFormat="1" applyFont="1" applyBorder="1" applyAlignment="1">
      <alignment horizontal="left" vertical="center" wrapText="1"/>
    </xf>
    <xf numFmtId="0" fontId="23" fillId="0" borderId="0" xfId="3" applyFont="1" applyAlignment="1">
      <alignment horizontal="left" vertical="center" wrapText="1" shrinkToFit="1"/>
    </xf>
    <xf numFmtId="0" fontId="25" fillId="0" borderId="0" xfId="3" applyFont="1" applyAlignment="1">
      <alignment horizontal="left" vertical="center" wrapText="1" shrinkToFit="1"/>
    </xf>
    <xf numFmtId="0" fontId="27" fillId="0" borderId="0" xfId="3" applyFont="1" applyAlignment="1">
      <alignment horizontal="right" vertical="center" wrapText="1" shrinkToFit="1"/>
    </xf>
    <xf numFmtId="0" fontId="29" fillId="0" borderId="0" xfId="3" applyFont="1" applyAlignment="1">
      <alignment horizontal="left" vertical="center" wrapText="1" shrinkToFit="1"/>
    </xf>
    <xf numFmtId="0" fontId="30" fillId="0" borderId="15" xfId="3" applyFont="1" applyBorder="1" applyAlignment="1">
      <alignment horizontal="left" vertical="center" shrinkToFit="1"/>
    </xf>
    <xf numFmtId="0" fontId="30" fillId="0" borderId="1" xfId="3" applyFont="1" applyBorder="1" applyAlignment="1">
      <alignment horizontal="center" vertical="center" shrinkToFit="1"/>
    </xf>
    <xf numFmtId="193" fontId="33" fillId="0" borderId="36" xfId="4" applyNumberFormat="1" applyFont="1" applyFill="1" applyBorder="1" applyAlignment="1">
      <alignment horizontal="center" vertical="center" shrinkToFit="1"/>
    </xf>
    <xf numFmtId="193" fontId="33" fillId="0" borderId="33" xfId="4" applyNumberFormat="1" applyFont="1" applyFill="1" applyBorder="1" applyAlignment="1">
      <alignment horizontal="center" vertical="center" shrinkToFit="1"/>
    </xf>
    <xf numFmtId="193" fontId="33" fillId="0" borderId="6" xfId="4" applyNumberFormat="1" applyFont="1" applyFill="1" applyBorder="1" applyAlignment="1">
      <alignment horizontal="center" vertical="center" wrapText="1" shrinkToFit="1"/>
    </xf>
    <xf numFmtId="0" fontId="37" fillId="0" borderId="16" xfId="3" applyFont="1" applyBorder="1" applyAlignment="1">
      <alignment horizontal="center" vertical="center" wrapText="1" shrinkToFit="1"/>
    </xf>
    <xf numFmtId="193" fontId="34" fillId="0" borderId="6" xfId="4" applyNumberFormat="1" applyFont="1" applyFill="1" applyBorder="1" applyAlignment="1">
      <alignment horizontal="center" vertical="center" wrapText="1" shrinkToFit="1"/>
    </xf>
    <xf numFmtId="0" fontId="38" fillId="0" borderId="16" xfId="3" applyFont="1" applyBorder="1" applyAlignment="1">
      <alignment horizontal="center" vertical="center" wrapText="1" shrinkToFit="1"/>
    </xf>
    <xf numFmtId="194" fontId="28" fillId="0" borderId="97" xfId="3" applyNumberFormat="1" applyFont="1" applyBorder="1" applyAlignment="1">
      <alignment horizontal="center" vertical="center"/>
    </xf>
    <xf numFmtId="194" fontId="28" fillId="0" borderId="99" xfId="3" applyNumberFormat="1" applyFont="1" applyBorder="1" applyAlignment="1">
      <alignment horizontal="center" vertical="center"/>
    </xf>
    <xf numFmtId="194" fontId="28" fillId="0" borderId="101" xfId="3" applyNumberFormat="1" applyFont="1" applyBorder="1" applyAlignment="1">
      <alignment horizontal="center" vertical="center"/>
    </xf>
    <xf numFmtId="181" fontId="28" fillId="0" borderId="6" xfId="3" applyNumberFormat="1" applyFont="1" applyBorder="1" applyAlignment="1">
      <alignment horizontal="center" vertical="center" wrapText="1" shrinkToFit="1"/>
    </xf>
    <xf numFmtId="181" fontId="28" fillId="0" borderId="34" xfId="3" applyNumberFormat="1" applyFont="1" applyBorder="1" applyAlignment="1">
      <alignment horizontal="center" vertical="center" wrapText="1" shrinkToFit="1"/>
    </xf>
    <xf numFmtId="181" fontId="28" fillId="0" borderId="16" xfId="3" applyNumberFormat="1" applyFont="1" applyBorder="1" applyAlignment="1">
      <alignment horizontal="center" vertical="center" wrapText="1" shrinkToFit="1"/>
    </xf>
    <xf numFmtId="194" fontId="28" fillId="0" borderId="103" xfId="3" applyNumberFormat="1" applyFont="1" applyBorder="1" applyAlignment="1">
      <alignment horizontal="center" vertical="center"/>
    </xf>
    <xf numFmtId="0" fontId="28" fillId="0" borderId="105" xfId="3" applyFont="1" applyBorder="1" applyAlignment="1">
      <alignment vertical="center" shrinkToFit="1"/>
    </xf>
    <xf numFmtId="194" fontId="28" fillId="0" borderId="105" xfId="3" applyNumberFormat="1" applyFont="1" applyBorder="1" applyAlignment="1">
      <alignment horizontal="center" vertical="center"/>
    </xf>
    <xf numFmtId="0" fontId="28" fillId="0" borderId="106" xfId="3" applyFont="1" applyBorder="1">
      <alignment vertical="center"/>
    </xf>
    <xf numFmtId="0" fontId="28" fillId="0" borderId="108" xfId="3" applyFont="1" applyBorder="1">
      <alignment vertical="center"/>
    </xf>
    <xf numFmtId="0" fontId="28" fillId="0" borderId="110" xfId="3" applyFont="1" applyBorder="1">
      <alignment vertical="center"/>
    </xf>
    <xf numFmtId="0" fontId="28" fillId="0" borderId="107" xfId="3" applyFont="1" applyBorder="1" applyAlignment="1">
      <alignment vertical="center" shrinkToFit="1"/>
    </xf>
    <xf numFmtId="0" fontId="28" fillId="0" borderId="109" xfId="3" applyFont="1" applyBorder="1" applyAlignment="1">
      <alignment vertical="center" shrinkToFit="1"/>
    </xf>
    <xf numFmtId="0" fontId="28" fillId="0" borderId="111" xfId="3" applyFont="1" applyBorder="1" applyAlignment="1">
      <alignment vertical="center" shrinkToFit="1"/>
    </xf>
    <xf numFmtId="194" fontId="28" fillId="0" borderId="107" xfId="3" applyNumberFormat="1" applyFont="1" applyBorder="1" applyAlignment="1">
      <alignment horizontal="center" vertical="center"/>
    </xf>
    <xf numFmtId="194" fontId="28" fillId="0" borderId="109" xfId="3" applyNumberFormat="1" applyFont="1" applyBorder="1" applyAlignment="1">
      <alignment horizontal="center" vertical="center"/>
    </xf>
    <xf numFmtId="194" fontId="28" fillId="0" borderId="112" xfId="3" applyNumberFormat="1" applyFont="1" applyBorder="1" applyAlignment="1">
      <alignment horizontal="center" vertical="center"/>
    </xf>
    <xf numFmtId="0" fontId="28" fillId="0" borderId="113" xfId="3" applyFont="1" applyBorder="1" applyAlignment="1">
      <alignment vertical="center" shrinkToFit="1"/>
    </xf>
    <xf numFmtId="0" fontId="28" fillId="0" borderId="112" xfId="3" applyFont="1" applyBorder="1" applyAlignment="1">
      <alignment vertical="center" shrinkToFit="1"/>
    </xf>
    <xf numFmtId="0" fontId="28" fillId="0" borderId="6" xfId="3" applyFont="1" applyBorder="1" applyAlignment="1">
      <alignment vertical="center" wrapText="1"/>
    </xf>
    <xf numFmtId="0" fontId="28" fillId="0" borderId="34" xfId="3" applyFont="1" applyBorder="1" applyAlignment="1">
      <alignment vertical="center" wrapText="1"/>
    </xf>
    <xf numFmtId="0" fontId="28" fillId="0" borderId="16" xfId="3" applyFont="1" applyBorder="1" applyAlignment="1">
      <alignment vertical="center" wrapText="1"/>
    </xf>
    <xf numFmtId="0" fontId="28" fillId="0" borderId="6" xfId="3" applyFont="1" applyBorder="1" applyAlignment="1">
      <alignment horizontal="left" vertical="center" wrapText="1" shrinkToFit="1"/>
    </xf>
    <xf numFmtId="0" fontId="28" fillId="0" borderId="34" xfId="3" applyFont="1" applyBorder="1" applyAlignment="1">
      <alignment horizontal="left" vertical="center" wrapText="1" shrinkToFit="1"/>
    </xf>
    <xf numFmtId="0" fontId="28" fillId="0" borderId="16" xfId="3" applyFont="1" applyBorder="1" applyAlignment="1">
      <alignment horizontal="left" vertical="center" wrapText="1" shrinkToFit="1"/>
    </xf>
    <xf numFmtId="195" fontId="44" fillId="0" borderId="6" xfId="3" applyNumberFormat="1" applyFont="1" applyBorder="1" applyAlignment="1">
      <alignment horizontal="left" vertical="center" wrapText="1"/>
    </xf>
    <xf numFmtId="195" fontId="44" fillId="0" borderId="34" xfId="3" applyNumberFormat="1" applyFont="1" applyBorder="1" applyAlignment="1">
      <alignment horizontal="left" vertical="center" wrapText="1"/>
    </xf>
    <xf numFmtId="195" fontId="44" fillId="0" borderId="16" xfId="3" applyNumberFormat="1" applyFont="1" applyBorder="1" applyAlignment="1">
      <alignment horizontal="left" vertical="center" wrapText="1"/>
    </xf>
    <xf numFmtId="0" fontId="46" fillId="0" borderId="6" xfId="3" applyFont="1" applyBorder="1" applyAlignment="1">
      <alignment vertical="center" shrinkToFit="1"/>
    </xf>
    <xf numFmtId="181" fontId="28" fillId="0" borderId="105" xfId="3" applyNumberFormat="1" applyFont="1" applyBorder="1" applyAlignment="1">
      <alignment horizontal="center" vertical="center" wrapText="1"/>
    </xf>
    <xf numFmtId="0" fontId="46" fillId="0" borderId="97" xfId="3" applyFont="1" applyBorder="1" applyAlignment="1">
      <alignment vertical="center" shrinkToFit="1"/>
    </xf>
    <xf numFmtId="0" fontId="28" fillId="0" borderId="99" xfId="3" applyFont="1" applyBorder="1" applyAlignment="1">
      <alignment vertical="center" shrinkToFit="1"/>
    </xf>
    <xf numFmtId="0" fontId="28" fillId="0" borderId="101" xfId="3" applyFont="1" applyBorder="1" applyAlignment="1">
      <alignment vertical="center" shrinkToFit="1"/>
    </xf>
    <xf numFmtId="181" fontId="28" fillId="0" borderId="117" xfId="3" applyNumberFormat="1" applyFont="1" applyBorder="1" applyAlignment="1">
      <alignment horizontal="center" vertical="center" wrapText="1"/>
    </xf>
    <xf numFmtId="181" fontId="28" fillId="0" borderId="108" xfId="3" applyNumberFormat="1" applyFont="1" applyBorder="1" applyAlignment="1">
      <alignment horizontal="center" vertical="center" wrapText="1"/>
    </xf>
    <xf numFmtId="181" fontId="28" fillId="0" borderId="118" xfId="3" applyNumberFormat="1" applyFont="1" applyBorder="1" applyAlignment="1">
      <alignment horizontal="center" vertical="center" wrapText="1"/>
    </xf>
    <xf numFmtId="195" fontId="28" fillId="0" borderId="113" xfId="3" applyNumberFormat="1" applyFont="1" applyBorder="1" applyAlignment="1">
      <alignment horizontal="left" vertical="center" wrapText="1"/>
    </xf>
    <xf numFmtId="195" fontId="28" fillId="0" borderId="109" xfId="3" applyNumberFormat="1" applyFont="1" applyBorder="1" applyAlignment="1">
      <alignment horizontal="left" vertical="center" wrapText="1"/>
    </xf>
    <xf numFmtId="195" fontId="28" fillId="0" borderId="111" xfId="3" applyNumberFormat="1" applyFont="1" applyBorder="1" applyAlignment="1">
      <alignment horizontal="left" vertical="center" wrapText="1"/>
    </xf>
    <xf numFmtId="0" fontId="28" fillId="0" borderId="103" xfId="3" applyFont="1" applyBorder="1" applyAlignment="1">
      <alignment vertical="center" shrinkToFit="1"/>
    </xf>
    <xf numFmtId="181" fontId="28" fillId="0" borderId="103" xfId="3" applyNumberFormat="1" applyFont="1" applyBorder="1" applyAlignment="1">
      <alignment horizontal="center" vertical="center" wrapText="1" shrinkToFit="1"/>
    </xf>
    <xf numFmtId="0" fontId="28" fillId="0" borderId="117" xfId="3" applyFont="1" applyBorder="1">
      <alignment vertical="center"/>
    </xf>
    <xf numFmtId="0" fontId="28" fillId="0" borderId="97" xfId="3" applyFont="1" applyBorder="1" applyAlignment="1">
      <alignment vertical="center" shrinkToFit="1"/>
    </xf>
    <xf numFmtId="181" fontId="28" fillId="0" borderId="103" xfId="3" applyNumberFormat="1" applyFont="1" applyBorder="1" applyAlignment="1">
      <alignment horizontal="center" vertical="center" wrapText="1"/>
    </xf>
    <xf numFmtId="195" fontId="28" fillId="0" borderId="103" xfId="3" applyNumberFormat="1" applyFont="1" applyBorder="1" applyAlignment="1">
      <alignment horizontal="left" vertical="center" wrapText="1"/>
    </xf>
    <xf numFmtId="194" fontId="28" fillId="0" borderId="33" xfId="3" applyNumberFormat="1" applyFont="1" applyBorder="1" applyAlignment="1">
      <alignment horizontal="center" vertical="center"/>
    </xf>
    <xf numFmtId="194" fontId="28" fillId="0" borderId="40" xfId="3" applyNumberFormat="1" applyFont="1" applyBorder="1" applyAlignment="1">
      <alignment horizontal="center" vertical="center"/>
    </xf>
    <xf numFmtId="194" fontId="28" fillId="0" borderId="23" xfId="3" applyNumberFormat="1" applyFont="1" applyBorder="1" applyAlignment="1">
      <alignment horizontal="center" vertical="center"/>
    </xf>
    <xf numFmtId="181" fontId="28" fillId="0" borderId="6" xfId="3" applyNumberFormat="1" applyFont="1" applyBorder="1" applyAlignment="1">
      <alignment horizontal="left" vertical="center" wrapText="1"/>
    </xf>
    <xf numFmtId="181" fontId="28" fillId="0" borderId="34" xfId="3" applyNumberFormat="1" applyFont="1" applyBorder="1" applyAlignment="1">
      <alignment horizontal="left" vertical="center" wrapText="1"/>
    </xf>
    <xf numFmtId="181" fontId="28" fillId="0" borderId="16" xfId="3" applyNumberFormat="1" applyFont="1" applyBorder="1" applyAlignment="1">
      <alignment horizontal="left" vertical="center" wrapText="1"/>
    </xf>
    <xf numFmtId="194" fontId="40" fillId="0" borderId="0" xfId="3" applyNumberFormat="1" applyFont="1" applyAlignment="1">
      <alignment horizontal="left" vertical="center"/>
    </xf>
    <xf numFmtId="194" fontId="50" fillId="4" borderId="7" xfId="3" applyNumberFormat="1" applyFont="1" applyFill="1" applyBorder="1" applyAlignment="1">
      <alignment horizontal="left" vertical="center" wrapText="1"/>
    </xf>
    <xf numFmtId="0" fontId="30" fillId="0" borderId="0" xfId="3" applyFont="1" applyAlignment="1">
      <alignment horizontal="left" vertical="center"/>
    </xf>
    <xf numFmtId="0" fontId="37" fillId="0" borderId="0" xfId="3" applyFont="1" applyAlignment="1">
      <alignment horizontal="left" vertical="center" wrapText="1" shrinkToFit="1"/>
    </xf>
    <xf numFmtId="194" fontId="48" fillId="4" borderId="15" xfId="3" applyNumberFormat="1" applyFont="1" applyFill="1" applyBorder="1" applyAlignment="1">
      <alignment horizontal="left" vertical="center" wrapText="1"/>
    </xf>
    <xf numFmtId="0" fontId="30" fillId="0" borderId="6" xfId="3" applyFont="1" applyBorder="1" applyAlignment="1">
      <alignment horizontal="center" vertical="center" shrinkToFit="1"/>
    </xf>
    <xf numFmtId="0" fontId="30" fillId="0" borderId="16" xfId="3" applyFont="1" applyBorder="1" applyAlignment="1">
      <alignment horizontal="center" vertical="center" shrinkToFit="1"/>
    </xf>
    <xf numFmtId="193" fontId="33" fillId="0" borderId="16" xfId="4" applyNumberFormat="1" applyFont="1" applyFill="1" applyBorder="1" applyAlignment="1">
      <alignment horizontal="center" vertical="center" wrapText="1" shrinkToFit="1"/>
    </xf>
    <xf numFmtId="193" fontId="30" fillId="0" borderId="6" xfId="4" applyNumberFormat="1" applyFont="1" applyFill="1" applyBorder="1" applyAlignment="1">
      <alignment horizontal="center" vertical="center" shrinkToFit="1"/>
    </xf>
    <xf numFmtId="193" fontId="30" fillId="0" borderId="16" xfId="4" applyNumberFormat="1" applyFont="1" applyFill="1" applyBorder="1" applyAlignment="1">
      <alignment horizontal="center" vertical="center" shrinkToFit="1"/>
    </xf>
  </cellXfs>
  <cellStyles count="5">
    <cellStyle name="桁区切り 2" xfId="4" xr:uid="{00000000-0005-0000-0000-000000000000}"/>
    <cellStyle name="標準" xfId="0" builtinId="0"/>
    <cellStyle name="標準 2" xfId="1" xr:uid="{00000000-0005-0000-0000-000002000000}"/>
    <cellStyle name="標準 3" xfId="2" xr:uid="{00000000-0005-0000-0000-000003000000}"/>
    <cellStyle name="標準 5" xfId="3" xr:uid="{00000000-0005-0000-0000-000004000000}"/>
  </cellStyles>
  <dxfs count="1">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CheckBox" fmlaLink="$S$9" lockText="1" noThreeD="1"/>
</file>

<file path=xl/ctrlProps/ctrlProp10.xml><?xml version="1.0" encoding="utf-8"?>
<formControlPr xmlns="http://schemas.microsoft.com/office/spreadsheetml/2009/9/main" objectType="CheckBox" checked="Checked" fmlaLink="別紙!$S$13" lockText="1" noThreeD="1"/>
</file>

<file path=xl/ctrlProps/ctrlProp11.xml><?xml version="1.0" encoding="utf-8"?>
<formControlPr xmlns="http://schemas.microsoft.com/office/spreadsheetml/2009/9/main" objectType="CheckBox" fmlaLink="別紙!$S$9" lockText="1" noThreeD="1"/>
</file>

<file path=xl/ctrlProps/ctrlProp12.xml><?xml version="1.0" encoding="utf-8"?>
<formControlPr xmlns="http://schemas.microsoft.com/office/spreadsheetml/2009/9/main" objectType="CheckBox" checked="Checked" fmlaLink="別紙!$S$10" lockText="1" noThreeD="1"/>
</file>

<file path=xl/ctrlProps/ctrlProp13.xml><?xml version="1.0" encoding="utf-8"?>
<formControlPr xmlns="http://schemas.microsoft.com/office/spreadsheetml/2009/9/main" objectType="CheckBox" fmlaLink="別紙!$S$11" lockText="1" noThreeD="1"/>
</file>

<file path=xl/ctrlProps/ctrlProp14.xml><?xml version="1.0" encoding="utf-8"?>
<formControlPr xmlns="http://schemas.microsoft.com/office/spreadsheetml/2009/9/main" objectType="CheckBox" fmlaLink="別紙!$S$12" lockText="1" noThreeD="1"/>
</file>

<file path=xl/ctrlProps/ctrlProp15.xml><?xml version="1.0" encoding="utf-8"?>
<formControlPr xmlns="http://schemas.microsoft.com/office/spreadsheetml/2009/9/main" objectType="CheckBox" checked="Checked" fmlaLink="別紙!$S$13" lockText="1" noThreeD="1"/>
</file>

<file path=xl/ctrlProps/ctrlProp16.xml><?xml version="1.0" encoding="utf-8"?>
<formControlPr xmlns="http://schemas.microsoft.com/office/spreadsheetml/2009/9/main" objectType="CheckBox" fmlaLink="別紙!$S$9" lockText="1" noThreeD="1"/>
</file>

<file path=xl/ctrlProps/ctrlProp17.xml><?xml version="1.0" encoding="utf-8"?>
<formControlPr xmlns="http://schemas.microsoft.com/office/spreadsheetml/2009/9/main" objectType="CheckBox" checked="Checked" fmlaLink="別紙!$S$10" lockText="1" noThreeD="1"/>
</file>

<file path=xl/ctrlProps/ctrlProp18.xml><?xml version="1.0" encoding="utf-8"?>
<formControlPr xmlns="http://schemas.microsoft.com/office/spreadsheetml/2009/9/main" objectType="CheckBox" fmlaLink="別紙!$S$11" lockText="1" noThreeD="1"/>
</file>

<file path=xl/ctrlProps/ctrlProp19.xml><?xml version="1.0" encoding="utf-8"?>
<formControlPr xmlns="http://schemas.microsoft.com/office/spreadsheetml/2009/9/main" objectType="CheckBox" fmlaLink="別紙!$S$12" lockText="1" noThreeD="1"/>
</file>

<file path=xl/ctrlProps/ctrlProp2.xml><?xml version="1.0" encoding="utf-8"?>
<formControlPr xmlns="http://schemas.microsoft.com/office/spreadsheetml/2009/9/main" objectType="CheckBox" checked="Checked" fmlaLink="$S$10" lockText="1" noThreeD="1"/>
</file>

<file path=xl/ctrlProps/ctrlProp20.xml><?xml version="1.0" encoding="utf-8"?>
<formControlPr xmlns="http://schemas.microsoft.com/office/spreadsheetml/2009/9/main" objectType="CheckBox" checked="Checked" fmlaLink="別紙!$S$13" lockText="1" noThreeD="1"/>
</file>

<file path=xl/ctrlProps/ctrlProp21.xml><?xml version="1.0" encoding="utf-8"?>
<formControlPr xmlns="http://schemas.microsoft.com/office/spreadsheetml/2009/9/main" objectType="CheckBox" fmlaLink="別紙!$S$9" lockText="1" noThreeD="1"/>
</file>

<file path=xl/ctrlProps/ctrlProp22.xml><?xml version="1.0" encoding="utf-8"?>
<formControlPr xmlns="http://schemas.microsoft.com/office/spreadsheetml/2009/9/main" objectType="CheckBox" checked="Checked" fmlaLink="別紙!$S$10" lockText="1" noThreeD="1"/>
</file>

<file path=xl/ctrlProps/ctrlProp23.xml><?xml version="1.0" encoding="utf-8"?>
<formControlPr xmlns="http://schemas.microsoft.com/office/spreadsheetml/2009/9/main" objectType="CheckBox" fmlaLink="別紙!$S$11" lockText="1" noThreeD="1"/>
</file>

<file path=xl/ctrlProps/ctrlProp24.xml><?xml version="1.0" encoding="utf-8"?>
<formControlPr xmlns="http://schemas.microsoft.com/office/spreadsheetml/2009/9/main" objectType="CheckBox" fmlaLink="別紙!$S$12" lockText="1" noThreeD="1"/>
</file>

<file path=xl/ctrlProps/ctrlProp25.xml><?xml version="1.0" encoding="utf-8"?>
<formControlPr xmlns="http://schemas.microsoft.com/office/spreadsheetml/2009/9/main" objectType="CheckBox" checked="Checked" fmlaLink="別紙!$S$13" lockText="1" noThreeD="1"/>
</file>

<file path=xl/ctrlProps/ctrlProp26.xml><?xml version="1.0" encoding="utf-8"?>
<formControlPr xmlns="http://schemas.microsoft.com/office/spreadsheetml/2009/9/main" objectType="CheckBox" fmlaLink="別紙!$S$9" lockText="1" noThreeD="1"/>
</file>

<file path=xl/ctrlProps/ctrlProp27.xml><?xml version="1.0" encoding="utf-8"?>
<formControlPr xmlns="http://schemas.microsoft.com/office/spreadsheetml/2009/9/main" objectType="CheckBox" checked="Checked" fmlaLink="別紙!$S$10" lockText="1" noThreeD="1"/>
</file>

<file path=xl/ctrlProps/ctrlProp28.xml><?xml version="1.0" encoding="utf-8"?>
<formControlPr xmlns="http://schemas.microsoft.com/office/spreadsheetml/2009/9/main" objectType="CheckBox" fmlaLink="別紙!$S$11" lockText="1" noThreeD="1"/>
</file>

<file path=xl/ctrlProps/ctrlProp29.xml><?xml version="1.0" encoding="utf-8"?>
<formControlPr xmlns="http://schemas.microsoft.com/office/spreadsheetml/2009/9/main" objectType="CheckBox" fmlaLink="別紙!$S$12" lockText="1" noThreeD="1"/>
</file>

<file path=xl/ctrlProps/ctrlProp3.xml><?xml version="1.0" encoding="utf-8"?>
<formControlPr xmlns="http://schemas.microsoft.com/office/spreadsheetml/2009/9/main" objectType="CheckBox" fmlaLink="$S$11" lockText="1" noThreeD="1"/>
</file>

<file path=xl/ctrlProps/ctrlProp30.xml><?xml version="1.0" encoding="utf-8"?>
<formControlPr xmlns="http://schemas.microsoft.com/office/spreadsheetml/2009/9/main" objectType="CheckBox" checked="Checked" fmlaLink="別紙!$S$13" lockText="1" noThreeD="1"/>
</file>

<file path=xl/ctrlProps/ctrlProp31.xml><?xml version="1.0" encoding="utf-8"?>
<formControlPr xmlns="http://schemas.microsoft.com/office/spreadsheetml/2009/9/main" objectType="CheckBox" fmlaLink="別紙!$S$9" lockText="1" noThreeD="1"/>
</file>

<file path=xl/ctrlProps/ctrlProp32.xml><?xml version="1.0" encoding="utf-8"?>
<formControlPr xmlns="http://schemas.microsoft.com/office/spreadsheetml/2009/9/main" objectType="CheckBox" checked="Checked" fmlaLink="別紙!$S$10" lockText="1" noThreeD="1"/>
</file>

<file path=xl/ctrlProps/ctrlProp33.xml><?xml version="1.0" encoding="utf-8"?>
<formControlPr xmlns="http://schemas.microsoft.com/office/spreadsheetml/2009/9/main" objectType="CheckBox" fmlaLink="別紙!$S$11" lockText="1" noThreeD="1"/>
</file>

<file path=xl/ctrlProps/ctrlProp34.xml><?xml version="1.0" encoding="utf-8"?>
<formControlPr xmlns="http://schemas.microsoft.com/office/spreadsheetml/2009/9/main" objectType="CheckBox" fmlaLink="別紙!$S$12" lockText="1" noThreeD="1"/>
</file>

<file path=xl/ctrlProps/ctrlProp35.xml><?xml version="1.0" encoding="utf-8"?>
<formControlPr xmlns="http://schemas.microsoft.com/office/spreadsheetml/2009/9/main" objectType="CheckBox" checked="Checked" fmlaLink="別紙!$S$13" lockText="1" noThreeD="1"/>
</file>

<file path=xl/ctrlProps/ctrlProp36.xml><?xml version="1.0" encoding="utf-8"?>
<formControlPr xmlns="http://schemas.microsoft.com/office/spreadsheetml/2009/9/main" objectType="CheckBox" fmlaLink="別紙!$S$9" lockText="1" noThreeD="1"/>
</file>

<file path=xl/ctrlProps/ctrlProp37.xml><?xml version="1.0" encoding="utf-8"?>
<formControlPr xmlns="http://schemas.microsoft.com/office/spreadsheetml/2009/9/main" objectType="CheckBox" checked="Checked" fmlaLink="別紙!$S$10" lockText="1" noThreeD="1"/>
</file>

<file path=xl/ctrlProps/ctrlProp38.xml><?xml version="1.0" encoding="utf-8"?>
<formControlPr xmlns="http://schemas.microsoft.com/office/spreadsheetml/2009/9/main" objectType="CheckBox" fmlaLink="別紙!$S$11" lockText="1" noThreeD="1"/>
</file>

<file path=xl/ctrlProps/ctrlProp39.xml><?xml version="1.0" encoding="utf-8"?>
<formControlPr xmlns="http://schemas.microsoft.com/office/spreadsheetml/2009/9/main" objectType="CheckBox" fmlaLink="別紙!$S$12" lockText="1" noThreeD="1"/>
</file>

<file path=xl/ctrlProps/ctrlProp4.xml><?xml version="1.0" encoding="utf-8"?>
<formControlPr xmlns="http://schemas.microsoft.com/office/spreadsheetml/2009/9/main" objectType="CheckBox" checked="Checked" fmlaLink="$S$13" lockText="1" noThreeD="1"/>
</file>

<file path=xl/ctrlProps/ctrlProp40.xml><?xml version="1.0" encoding="utf-8"?>
<formControlPr xmlns="http://schemas.microsoft.com/office/spreadsheetml/2009/9/main" objectType="CheckBox" checked="Checked" fmlaLink="別紙!$S$13" lockText="1" noThreeD="1"/>
</file>

<file path=xl/ctrlProps/ctrlProp41.xml><?xml version="1.0" encoding="utf-8"?>
<formControlPr xmlns="http://schemas.microsoft.com/office/spreadsheetml/2009/9/main" objectType="CheckBox" fmlaLink="別紙!$S$9" lockText="1" noThreeD="1"/>
</file>

<file path=xl/ctrlProps/ctrlProp42.xml><?xml version="1.0" encoding="utf-8"?>
<formControlPr xmlns="http://schemas.microsoft.com/office/spreadsheetml/2009/9/main" objectType="CheckBox" checked="Checked" fmlaLink="別紙!$S$10" lockText="1" noThreeD="1"/>
</file>

<file path=xl/ctrlProps/ctrlProp43.xml><?xml version="1.0" encoding="utf-8"?>
<formControlPr xmlns="http://schemas.microsoft.com/office/spreadsheetml/2009/9/main" objectType="CheckBox" fmlaLink="別紙!$S$11" lockText="1" noThreeD="1"/>
</file>

<file path=xl/ctrlProps/ctrlProp44.xml><?xml version="1.0" encoding="utf-8"?>
<formControlPr xmlns="http://schemas.microsoft.com/office/spreadsheetml/2009/9/main" objectType="CheckBox" fmlaLink="別紙!$S$12" lockText="1" noThreeD="1"/>
</file>

<file path=xl/ctrlProps/ctrlProp45.xml><?xml version="1.0" encoding="utf-8"?>
<formControlPr xmlns="http://schemas.microsoft.com/office/spreadsheetml/2009/9/main" objectType="CheckBox" checked="Checked" fmlaLink="別紙!$S$13" lockText="1" noThreeD="1"/>
</file>

<file path=xl/ctrlProps/ctrlProp46.xml><?xml version="1.0" encoding="utf-8"?>
<formControlPr xmlns="http://schemas.microsoft.com/office/spreadsheetml/2009/9/main" objectType="CheckBox" fmlaLink="別紙!$S$9" lockText="1" noThreeD="1"/>
</file>

<file path=xl/ctrlProps/ctrlProp47.xml><?xml version="1.0" encoding="utf-8"?>
<formControlPr xmlns="http://schemas.microsoft.com/office/spreadsheetml/2009/9/main" objectType="CheckBox" checked="Checked" fmlaLink="別紙!$S$10" lockText="1" noThreeD="1"/>
</file>

<file path=xl/ctrlProps/ctrlProp48.xml><?xml version="1.0" encoding="utf-8"?>
<formControlPr xmlns="http://schemas.microsoft.com/office/spreadsheetml/2009/9/main" objectType="CheckBox" fmlaLink="別紙!$S$11" lockText="1" noThreeD="1"/>
</file>

<file path=xl/ctrlProps/ctrlProp49.xml><?xml version="1.0" encoding="utf-8"?>
<formControlPr xmlns="http://schemas.microsoft.com/office/spreadsheetml/2009/9/main" objectType="CheckBox" fmlaLink="別紙!$S$12" lockText="1" noThreeD="1"/>
</file>

<file path=xl/ctrlProps/ctrlProp5.xml><?xml version="1.0" encoding="utf-8"?>
<formControlPr xmlns="http://schemas.microsoft.com/office/spreadsheetml/2009/9/main" objectType="CheckBox" fmlaLink="$S$12" lockText="1" noThreeD="1"/>
</file>

<file path=xl/ctrlProps/ctrlProp50.xml><?xml version="1.0" encoding="utf-8"?>
<formControlPr xmlns="http://schemas.microsoft.com/office/spreadsheetml/2009/9/main" objectType="CheckBox" checked="Checked" fmlaLink="別紙!$S$13" lockText="1" noThreeD="1"/>
</file>

<file path=xl/ctrlProps/ctrlProp51.xml><?xml version="1.0" encoding="utf-8"?>
<formControlPr xmlns="http://schemas.microsoft.com/office/spreadsheetml/2009/9/main" objectType="CheckBox" fmlaLink="別紙!$S$9" lockText="1" noThreeD="1"/>
</file>

<file path=xl/ctrlProps/ctrlProp52.xml><?xml version="1.0" encoding="utf-8"?>
<formControlPr xmlns="http://schemas.microsoft.com/office/spreadsheetml/2009/9/main" objectType="CheckBox" checked="Checked" fmlaLink="別紙!$S$10" lockText="1" noThreeD="1"/>
</file>

<file path=xl/ctrlProps/ctrlProp53.xml><?xml version="1.0" encoding="utf-8"?>
<formControlPr xmlns="http://schemas.microsoft.com/office/spreadsheetml/2009/9/main" objectType="CheckBox" fmlaLink="別紙!$S$11" lockText="1" noThreeD="1"/>
</file>

<file path=xl/ctrlProps/ctrlProp54.xml><?xml version="1.0" encoding="utf-8"?>
<formControlPr xmlns="http://schemas.microsoft.com/office/spreadsheetml/2009/9/main" objectType="CheckBox" fmlaLink="別紙!$S$12" lockText="1" noThreeD="1"/>
</file>

<file path=xl/ctrlProps/ctrlProp55.xml><?xml version="1.0" encoding="utf-8"?>
<formControlPr xmlns="http://schemas.microsoft.com/office/spreadsheetml/2009/9/main" objectType="CheckBox" checked="Checked" fmlaLink="別紙!$S$13" lockText="1" noThreeD="1"/>
</file>

<file path=xl/ctrlProps/ctrlProp56.xml><?xml version="1.0" encoding="utf-8"?>
<formControlPr xmlns="http://schemas.microsoft.com/office/spreadsheetml/2009/9/main" objectType="CheckBox" fmlaLink="別紙!$S$9" lockText="1" noThreeD="1"/>
</file>

<file path=xl/ctrlProps/ctrlProp57.xml><?xml version="1.0" encoding="utf-8"?>
<formControlPr xmlns="http://schemas.microsoft.com/office/spreadsheetml/2009/9/main" objectType="CheckBox" checked="Checked" fmlaLink="別紙!$S$10" lockText="1" noThreeD="1"/>
</file>

<file path=xl/ctrlProps/ctrlProp58.xml><?xml version="1.0" encoding="utf-8"?>
<formControlPr xmlns="http://schemas.microsoft.com/office/spreadsheetml/2009/9/main" objectType="CheckBox" fmlaLink="別紙!$S$11" lockText="1" noThreeD="1"/>
</file>

<file path=xl/ctrlProps/ctrlProp59.xml><?xml version="1.0" encoding="utf-8"?>
<formControlPr xmlns="http://schemas.microsoft.com/office/spreadsheetml/2009/9/main" objectType="CheckBox" fmlaLink="別紙!$S$12" lockText="1" noThreeD="1"/>
</file>

<file path=xl/ctrlProps/ctrlProp6.xml><?xml version="1.0" encoding="utf-8"?>
<formControlPr xmlns="http://schemas.microsoft.com/office/spreadsheetml/2009/9/main" objectType="CheckBox" fmlaLink="別紙!$S$9" lockText="1" noThreeD="1"/>
</file>

<file path=xl/ctrlProps/ctrlProp60.xml><?xml version="1.0" encoding="utf-8"?>
<formControlPr xmlns="http://schemas.microsoft.com/office/spreadsheetml/2009/9/main" objectType="CheckBox" checked="Checked" fmlaLink="別紙!$S$13" lockText="1" noThreeD="1"/>
</file>

<file path=xl/ctrlProps/ctrlProp61.xml><?xml version="1.0" encoding="utf-8"?>
<formControlPr xmlns="http://schemas.microsoft.com/office/spreadsheetml/2009/9/main" objectType="CheckBox" fmlaLink="別紙!$S$9" lockText="1" noThreeD="1"/>
</file>

<file path=xl/ctrlProps/ctrlProp62.xml><?xml version="1.0" encoding="utf-8"?>
<formControlPr xmlns="http://schemas.microsoft.com/office/spreadsheetml/2009/9/main" objectType="CheckBox" checked="Checked" fmlaLink="別紙!$S$10" lockText="1" noThreeD="1"/>
</file>

<file path=xl/ctrlProps/ctrlProp63.xml><?xml version="1.0" encoding="utf-8"?>
<formControlPr xmlns="http://schemas.microsoft.com/office/spreadsheetml/2009/9/main" objectType="CheckBox" fmlaLink="別紙!$S$11" lockText="1" noThreeD="1"/>
</file>

<file path=xl/ctrlProps/ctrlProp64.xml><?xml version="1.0" encoding="utf-8"?>
<formControlPr xmlns="http://schemas.microsoft.com/office/spreadsheetml/2009/9/main" objectType="CheckBox" fmlaLink="別紙!$S$12" lockText="1" noThreeD="1"/>
</file>

<file path=xl/ctrlProps/ctrlProp65.xml><?xml version="1.0" encoding="utf-8"?>
<formControlPr xmlns="http://schemas.microsoft.com/office/spreadsheetml/2009/9/main" objectType="CheckBox" checked="Checked" fmlaLink="別紙!$S$13" lockText="1" noThreeD="1"/>
</file>

<file path=xl/ctrlProps/ctrlProp66.xml><?xml version="1.0" encoding="utf-8"?>
<formControlPr xmlns="http://schemas.microsoft.com/office/spreadsheetml/2009/9/main" objectType="CheckBox" fmlaLink="別紙!$S$9" lockText="1" noThreeD="1"/>
</file>

<file path=xl/ctrlProps/ctrlProp67.xml><?xml version="1.0" encoding="utf-8"?>
<formControlPr xmlns="http://schemas.microsoft.com/office/spreadsheetml/2009/9/main" objectType="CheckBox" checked="Checked" fmlaLink="別紙!$S$10" lockText="1" noThreeD="1"/>
</file>

<file path=xl/ctrlProps/ctrlProp68.xml><?xml version="1.0" encoding="utf-8"?>
<formControlPr xmlns="http://schemas.microsoft.com/office/spreadsheetml/2009/9/main" objectType="CheckBox" fmlaLink="別紙!$S$11" lockText="1" noThreeD="1"/>
</file>

<file path=xl/ctrlProps/ctrlProp69.xml><?xml version="1.0" encoding="utf-8"?>
<formControlPr xmlns="http://schemas.microsoft.com/office/spreadsheetml/2009/9/main" objectType="CheckBox" fmlaLink="別紙!$S$12" lockText="1" noThreeD="1"/>
</file>

<file path=xl/ctrlProps/ctrlProp7.xml><?xml version="1.0" encoding="utf-8"?>
<formControlPr xmlns="http://schemas.microsoft.com/office/spreadsheetml/2009/9/main" objectType="CheckBox" checked="Checked" fmlaLink="別紙!$S$10" lockText="1" noThreeD="1"/>
</file>

<file path=xl/ctrlProps/ctrlProp70.xml><?xml version="1.0" encoding="utf-8"?>
<formControlPr xmlns="http://schemas.microsoft.com/office/spreadsheetml/2009/9/main" objectType="CheckBox" checked="Checked" fmlaLink="別紙!$S$13" lockText="1" noThreeD="1"/>
</file>

<file path=xl/ctrlProps/ctrlProp71.xml><?xml version="1.0" encoding="utf-8"?>
<formControlPr xmlns="http://schemas.microsoft.com/office/spreadsheetml/2009/9/main" objectType="CheckBox" fmlaLink="別紙!$S$9" lockText="1" noThreeD="1"/>
</file>

<file path=xl/ctrlProps/ctrlProp72.xml><?xml version="1.0" encoding="utf-8"?>
<formControlPr xmlns="http://schemas.microsoft.com/office/spreadsheetml/2009/9/main" objectType="CheckBox" checked="Checked" fmlaLink="別紙!$S$10" lockText="1" noThreeD="1"/>
</file>

<file path=xl/ctrlProps/ctrlProp73.xml><?xml version="1.0" encoding="utf-8"?>
<formControlPr xmlns="http://schemas.microsoft.com/office/spreadsheetml/2009/9/main" objectType="CheckBox" fmlaLink="別紙!$S$11" lockText="1" noThreeD="1"/>
</file>

<file path=xl/ctrlProps/ctrlProp74.xml><?xml version="1.0" encoding="utf-8"?>
<formControlPr xmlns="http://schemas.microsoft.com/office/spreadsheetml/2009/9/main" objectType="CheckBox" fmlaLink="別紙!$S$12" lockText="1" noThreeD="1"/>
</file>

<file path=xl/ctrlProps/ctrlProp75.xml><?xml version="1.0" encoding="utf-8"?>
<formControlPr xmlns="http://schemas.microsoft.com/office/spreadsheetml/2009/9/main" objectType="CheckBox" checked="Checked" fmlaLink="別紙!$S$13" lockText="1" noThreeD="1"/>
</file>

<file path=xl/ctrlProps/ctrlProp76.xml><?xml version="1.0" encoding="utf-8"?>
<formControlPr xmlns="http://schemas.microsoft.com/office/spreadsheetml/2009/9/main" objectType="CheckBox" fmlaLink="別紙!$S$9" lockText="1" noThreeD="1"/>
</file>

<file path=xl/ctrlProps/ctrlProp77.xml><?xml version="1.0" encoding="utf-8"?>
<formControlPr xmlns="http://schemas.microsoft.com/office/spreadsheetml/2009/9/main" objectType="CheckBox" checked="Checked" fmlaLink="別紙!$S$10" lockText="1" noThreeD="1"/>
</file>

<file path=xl/ctrlProps/ctrlProp78.xml><?xml version="1.0" encoding="utf-8"?>
<formControlPr xmlns="http://schemas.microsoft.com/office/spreadsheetml/2009/9/main" objectType="CheckBox" fmlaLink="別紙!$S$11" lockText="1" noThreeD="1"/>
</file>

<file path=xl/ctrlProps/ctrlProp79.xml><?xml version="1.0" encoding="utf-8"?>
<formControlPr xmlns="http://schemas.microsoft.com/office/spreadsheetml/2009/9/main" objectType="CheckBox" fmlaLink="別紙!$S$12" lockText="1" noThreeD="1"/>
</file>

<file path=xl/ctrlProps/ctrlProp8.xml><?xml version="1.0" encoding="utf-8"?>
<formControlPr xmlns="http://schemas.microsoft.com/office/spreadsheetml/2009/9/main" objectType="CheckBox" fmlaLink="別紙!$S$12" lockText="1" noThreeD="1"/>
</file>

<file path=xl/ctrlProps/ctrlProp80.xml><?xml version="1.0" encoding="utf-8"?>
<formControlPr xmlns="http://schemas.microsoft.com/office/spreadsheetml/2009/9/main" objectType="CheckBox" checked="Checked" fmlaLink="別紙!$S$13" lockText="1" noThreeD="1"/>
</file>

<file path=xl/ctrlProps/ctrlProp81.xml><?xml version="1.0" encoding="utf-8"?>
<formControlPr xmlns="http://schemas.microsoft.com/office/spreadsheetml/2009/9/main" objectType="CheckBox" fmlaLink="別紙!$S$9" lockText="1" noThreeD="1"/>
</file>

<file path=xl/ctrlProps/ctrlProp82.xml><?xml version="1.0" encoding="utf-8"?>
<formControlPr xmlns="http://schemas.microsoft.com/office/spreadsheetml/2009/9/main" objectType="CheckBox" checked="Checked" fmlaLink="別紙!$S$10" lockText="1" noThreeD="1"/>
</file>

<file path=xl/ctrlProps/ctrlProp83.xml><?xml version="1.0" encoding="utf-8"?>
<formControlPr xmlns="http://schemas.microsoft.com/office/spreadsheetml/2009/9/main" objectType="CheckBox" fmlaLink="別紙!$S$11" lockText="1" noThreeD="1"/>
</file>

<file path=xl/ctrlProps/ctrlProp84.xml><?xml version="1.0" encoding="utf-8"?>
<formControlPr xmlns="http://schemas.microsoft.com/office/spreadsheetml/2009/9/main" objectType="CheckBox" fmlaLink="別紙!$S$12" lockText="1" noThreeD="1"/>
</file>

<file path=xl/ctrlProps/ctrlProp85.xml><?xml version="1.0" encoding="utf-8"?>
<formControlPr xmlns="http://schemas.microsoft.com/office/spreadsheetml/2009/9/main" objectType="CheckBox" checked="Checked" fmlaLink="別紙!$S$13" lockText="1" noThreeD="1"/>
</file>

<file path=xl/ctrlProps/ctrlProp86.xml><?xml version="1.0" encoding="utf-8"?>
<formControlPr xmlns="http://schemas.microsoft.com/office/spreadsheetml/2009/9/main" objectType="CheckBox" fmlaLink="別紙!$S$9" lockText="1" noThreeD="1"/>
</file>

<file path=xl/ctrlProps/ctrlProp87.xml><?xml version="1.0" encoding="utf-8"?>
<formControlPr xmlns="http://schemas.microsoft.com/office/spreadsheetml/2009/9/main" objectType="CheckBox" checked="Checked" fmlaLink="別紙!$S$10" lockText="1" noThreeD="1"/>
</file>

<file path=xl/ctrlProps/ctrlProp88.xml><?xml version="1.0" encoding="utf-8"?>
<formControlPr xmlns="http://schemas.microsoft.com/office/spreadsheetml/2009/9/main" objectType="CheckBox" fmlaLink="別紙!$S$11" lockText="1" noThreeD="1"/>
</file>

<file path=xl/ctrlProps/ctrlProp89.xml><?xml version="1.0" encoding="utf-8"?>
<formControlPr xmlns="http://schemas.microsoft.com/office/spreadsheetml/2009/9/main" objectType="CheckBox" fmlaLink="別紙!$S$12" lockText="1" noThreeD="1"/>
</file>

<file path=xl/ctrlProps/ctrlProp9.xml><?xml version="1.0" encoding="utf-8"?>
<formControlPr xmlns="http://schemas.microsoft.com/office/spreadsheetml/2009/9/main" objectType="CheckBox" fmlaLink="別紙!$S$11" lockText="1" noThreeD="1"/>
</file>

<file path=xl/ctrlProps/ctrlProp90.xml><?xml version="1.0" encoding="utf-8"?>
<formControlPr xmlns="http://schemas.microsoft.com/office/spreadsheetml/2009/9/main" objectType="CheckBox" checked="Checked" fmlaLink="別紙!$S$13"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800100</xdr:colOff>
          <xdr:row>6</xdr:row>
          <xdr:rowOff>85725</xdr:rowOff>
        </xdr:from>
        <xdr:to>
          <xdr:col>3</xdr:col>
          <xdr:colOff>1104900</xdr:colOff>
          <xdr:row>6</xdr:row>
          <xdr:rowOff>295275</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00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800100</xdr:colOff>
          <xdr:row>6</xdr:row>
          <xdr:rowOff>238125</xdr:rowOff>
        </xdr:from>
        <xdr:to>
          <xdr:col>3</xdr:col>
          <xdr:colOff>1104900</xdr:colOff>
          <xdr:row>6</xdr:row>
          <xdr:rowOff>447675</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00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352425</xdr:colOff>
          <xdr:row>6</xdr:row>
          <xdr:rowOff>0</xdr:rowOff>
        </xdr:from>
        <xdr:to>
          <xdr:col>10</xdr:col>
          <xdr:colOff>657225</xdr:colOff>
          <xdr:row>6</xdr:row>
          <xdr:rowOff>209550</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0000-00000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352425</xdr:colOff>
          <xdr:row>6</xdr:row>
          <xdr:rowOff>333375</xdr:rowOff>
        </xdr:from>
        <xdr:to>
          <xdr:col>10</xdr:col>
          <xdr:colOff>657225</xdr:colOff>
          <xdr:row>6</xdr:row>
          <xdr:rowOff>533400</xdr:rowOff>
        </xdr:to>
        <xdr:sp macro="" textlink="">
          <xdr:nvSpPr>
            <xdr:cNvPr id="23556" name="Check Box 4" hidden="1">
              <a:extLst>
                <a:ext uri="{63B3BB69-23CF-44E3-9099-C40C66FF867C}">
                  <a14:compatExt spid="_x0000_s23556"/>
                </a:ext>
                <a:ext uri="{FF2B5EF4-FFF2-40B4-BE49-F238E27FC236}">
                  <a16:creationId xmlns:a16="http://schemas.microsoft.com/office/drawing/2014/main" id="{00000000-0008-0000-0000-00000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352425</xdr:colOff>
          <xdr:row>6</xdr:row>
          <xdr:rowOff>161925</xdr:rowOff>
        </xdr:from>
        <xdr:to>
          <xdr:col>10</xdr:col>
          <xdr:colOff>657225</xdr:colOff>
          <xdr:row>6</xdr:row>
          <xdr:rowOff>371475</xdr:rowOff>
        </xdr:to>
        <xdr:sp macro="" textlink="">
          <xdr:nvSpPr>
            <xdr:cNvPr id="23557" name="Check Box 5" hidden="1">
              <a:extLst>
                <a:ext uri="{63B3BB69-23CF-44E3-9099-C40C66FF867C}">
                  <a14:compatExt spid="_x0000_s23557"/>
                </a:ext>
                <a:ext uri="{FF2B5EF4-FFF2-40B4-BE49-F238E27FC236}">
                  <a16:creationId xmlns:a16="http://schemas.microsoft.com/office/drawing/2014/main" id="{00000000-0008-0000-0000-00000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15</xdr:col>
      <xdr:colOff>0</xdr:colOff>
      <xdr:row>1</xdr:row>
      <xdr:rowOff>0</xdr:rowOff>
    </xdr:from>
    <xdr:to>
      <xdr:col>44</xdr:col>
      <xdr:colOff>343200</xdr:colOff>
      <xdr:row>3</xdr:row>
      <xdr:rowOff>150</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7667625" y="161925"/>
          <a:ext cx="5220000" cy="324000"/>
        </a:xfrm>
        <a:prstGeom prst="rect">
          <a:avLst/>
        </a:prstGeom>
        <a:solidFill>
          <a:schemeClr val="accent5">
            <a:lumMod val="20000"/>
            <a:lumOff val="80000"/>
          </a:schemeClr>
        </a:solidFill>
        <a:ln w="952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200" b="1"/>
            <a:t>【</a:t>
          </a:r>
          <a:r>
            <a:rPr kumimoji="1" lang="ja-JP" altLang="en-US" sz="1200" b="1"/>
            <a:t>記入ルール ①</a:t>
          </a:r>
          <a:r>
            <a:rPr kumimoji="1" lang="en-US" altLang="ja-JP" sz="1200" b="1"/>
            <a:t>】 </a:t>
          </a:r>
          <a:r>
            <a:rPr kumimoji="1" lang="ja-JP" altLang="en-US" sz="1200" b="0">
              <a:solidFill>
                <a:srgbClr val="0070C0"/>
              </a:solidFill>
            </a:rPr>
            <a:t>青色のセル</a:t>
          </a:r>
          <a:r>
            <a:rPr kumimoji="1" lang="ja-JP" altLang="en-US" sz="1200" b="0"/>
            <a:t>に</a:t>
          </a:r>
          <a:r>
            <a:rPr kumimoji="1" lang="ja-JP" altLang="en-US" sz="1200" b="0" u="sng"/>
            <a:t>必要事項を記入してください。</a:t>
          </a:r>
        </a:p>
      </xdr:txBody>
    </xdr:sp>
    <xdr:clientData/>
  </xdr:twoCellAnchor>
  <xdr:twoCellAnchor editAs="oneCell">
    <xdr:from>
      <xdr:col>15</xdr:col>
      <xdr:colOff>9524</xdr:colOff>
      <xdr:row>3</xdr:row>
      <xdr:rowOff>61384</xdr:rowOff>
    </xdr:from>
    <xdr:to>
      <xdr:col>44</xdr:col>
      <xdr:colOff>343200</xdr:colOff>
      <xdr:row>5</xdr:row>
      <xdr:rowOff>61534</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7677149" y="547159"/>
          <a:ext cx="5220000" cy="324000"/>
        </a:xfrm>
        <a:prstGeom prst="rect">
          <a:avLst/>
        </a:prstGeom>
        <a:solidFill>
          <a:schemeClr val="accent2">
            <a:lumMod val="40000"/>
            <a:lumOff val="60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200" b="1"/>
            <a:t>【</a:t>
          </a:r>
          <a:r>
            <a:rPr kumimoji="1" lang="ja-JP" altLang="en-US" sz="1200" b="1"/>
            <a:t>記入ルール ②</a:t>
          </a:r>
          <a:r>
            <a:rPr kumimoji="1" lang="en-US" altLang="ja-JP" sz="1200" b="1">
              <a:solidFill>
                <a:schemeClr val="tx1"/>
              </a:solidFill>
            </a:rPr>
            <a:t>】 </a:t>
          </a:r>
          <a:r>
            <a:rPr kumimoji="1" lang="ja-JP" altLang="en-US" sz="1200" b="0">
              <a:solidFill>
                <a:srgbClr val="FF0000"/>
              </a:solidFill>
            </a:rPr>
            <a:t>赤色のセル</a:t>
          </a:r>
          <a:r>
            <a:rPr kumimoji="1" lang="ja-JP" altLang="en-US" sz="1200" b="0"/>
            <a:t>は</a:t>
          </a:r>
          <a:r>
            <a:rPr kumimoji="1" lang="ja-JP" altLang="en-US" sz="1200" b="0" u="sng"/>
            <a:t>自動計算／自動転記のため、記入不要。</a:t>
          </a:r>
        </a:p>
      </xdr:txBody>
    </xdr:sp>
    <xdr:clientData/>
  </xdr:twoCellAnchor>
  <xdr:twoCellAnchor>
    <xdr:from>
      <xdr:col>6</xdr:col>
      <xdr:colOff>342900</xdr:colOff>
      <xdr:row>1</xdr:row>
      <xdr:rowOff>28575</xdr:rowOff>
    </xdr:from>
    <xdr:to>
      <xdr:col>9</xdr:col>
      <xdr:colOff>515100</xdr:colOff>
      <xdr:row>2</xdr:row>
      <xdr:rowOff>154650</xdr:rowOff>
    </xdr:to>
    <xdr:sp macro="" textlink="">
      <xdr:nvSpPr>
        <xdr:cNvPr id="9" name="AutoShape 29">
          <a:extLst>
            <a:ext uri="{FF2B5EF4-FFF2-40B4-BE49-F238E27FC236}">
              <a16:creationId xmlns:a16="http://schemas.microsoft.com/office/drawing/2014/main" id="{00000000-0008-0000-0000-000009000000}"/>
            </a:ext>
          </a:extLst>
        </xdr:cNvPr>
        <xdr:cNvSpPr>
          <a:spLocks noChangeArrowheads="1"/>
        </xdr:cNvSpPr>
      </xdr:nvSpPr>
      <xdr:spPr bwMode="auto">
        <a:xfrm>
          <a:off x="3429000" y="190500"/>
          <a:ext cx="1620000" cy="288000"/>
        </a:xfrm>
        <a:prstGeom prst="flowChartTerminator">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FF0000" mc:Ignorable="a14" a14:legacySpreadsheetColorIndex="10"/>
          </a:solidFill>
          <a:miter lim="800000"/>
          <a:headEnd/>
          <a:tailEnd/>
        </a:ln>
        <a:effectLst>
          <a:outerShdw dist="40161" dir="4293903" algn="ctr" rotWithShape="0">
            <a:srgbClr xmlns:mc="http://schemas.openxmlformats.org/markup-compatibility/2006" xmlns:a14="http://schemas.microsoft.com/office/drawing/2010/main" val="FF00FF" mc:Ignorable="a14" a14:legacySpreadsheetColorIndex="14">
              <a:alpha val="50000"/>
            </a:srgbClr>
          </a:outerShdw>
        </a:effectLst>
      </xdr:spPr>
      <xdr:txBody>
        <a:bodyPr vertOverflow="clip" wrap="square" lIns="36576" tIns="18288" rIns="36576" bIns="18288" anchor="ctr" upright="1"/>
        <a:lstStyle/>
        <a:p>
          <a:pPr algn="ctr" rtl="0">
            <a:defRPr sz="1000"/>
          </a:pPr>
          <a:r>
            <a:rPr lang="ja-JP" altLang="en-US" sz="1400" b="1" i="0" u="none" strike="noStrike" baseline="0">
              <a:solidFill>
                <a:srgbClr val="FF0000"/>
              </a:solidFill>
              <a:latin typeface="ＭＳ ゴシック"/>
              <a:ea typeface="ＭＳ ゴシック"/>
            </a:rPr>
            <a:t>記入例</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161925</xdr:colOff>
          <xdr:row>4</xdr:row>
          <xdr:rowOff>47625</xdr:rowOff>
        </xdr:from>
        <xdr:to>
          <xdr:col>4</xdr:col>
          <xdr:colOff>304800</xdr:colOff>
          <xdr:row>5</xdr:row>
          <xdr:rowOff>133350</xdr:rowOff>
        </xdr:to>
        <xdr:sp macro="" textlink="">
          <xdr:nvSpPr>
            <xdr:cNvPr id="175105" name="Check Box 1" hidden="1">
              <a:extLst>
                <a:ext uri="{63B3BB69-23CF-44E3-9099-C40C66FF867C}">
                  <a14:compatExt spid="_x0000_s175105"/>
                </a:ext>
                <a:ext uri="{FF2B5EF4-FFF2-40B4-BE49-F238E27FC236}">
                  <a16:creationId xmlns:a16="http://schemas.microsoft.com/office/drawing/2014/main" id="{00000000-0008-0000-0900-000001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5</xdr:row>
          <xdr:rowOff>38100</xdr:rowOff>
        </xdr:from>
        <xdr:to>
          <xdr:col>4</xdr:col>
          <xdr:colOff>304800</xdr:colOff>
          <xdr:row>6</xdr:row>
          <xdr:rowOff>114300</xdr:rowOff>
        </xdr:to>
        <xdr:sp macro="" textlink="">
          <xdr:nvSpPr>
            <xdr:cNvPr id="175106" name="Check Box 2" hidden="1">
              <a:extLst>
                <a:ext uri="{63B3BB69-23CF-44E3-9099-C40C66FF867C}">
                  <a14:compatExt spid="_x0000_s175106"/>
                </a:ext>
                <a:ext uri="{FF2B5EF4-FFF2-40B4-BE49-F238E27FC236}">
                  <a16:creationId xmlns:a16="http://schemas.microsoft.com/office/drawing/2014/main" id="{00000000-0008-0000-0900-000002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523875</xdr:colOff>
          <xdr:row>3</xdr:row>
          <xdr:rowOff>133350</xdr:rowOff>
        </xdr:from>
        <xdr:to>
          <xdr:col>9</xdr:col>
          <xdr:colOff>866775</xdr:colOff>
          <xdr:row>5</xdr:row>
          <xdr:rowOff>47625</xdr:rowOff>
        </xdr:to>
        <xdr:sp macro="" textlink="">
          <xdr:nvSpPr>
            <xdr:cNvPr id="175107" name="Check Box 3" hidden="1">
              <a:extLst>
                <a:ext uri="{63B3BB69-23CF-44E3-9099-C40C66FF867C}">
                  <a14:compatExt spid="_x0000_s175107"/>
                </a:ext>
                <a:ext uri="{FF2B5EF4-FFF2-40B4-BE49-F238E27FC236}">
                  <a16:creationId xmlns:a16="http://schemas.microsoft.com/office/drawing/2014/main" id="{00000000-0008-0000-0900-000003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523875</xdr:colOff>
          <xdr:row>4</xdr:row>
          <xdr:rowOff>123825</xdr:rowOff>
        </xdr:from>
        <xdr:to>
          <xdr:col>9</xdr:col>
          <xdr:colOff>866775</xdr:colOff>
          <xdr:row>6</xdr:row>
          <xdr:rowOff>38100</xdr:rowOff>
        </xdr:to>
        <xdr:sp macro="" textlink="">
          <xdr:nvSpPr>
            <xdr:cNvPr id="175108" name="Check Box 4" hidden="1">
              <a:extLst>
                <a:ext uri="{63B3BB69-23CF-44E3-9099-C40C66FF867C}">
                  <a14:compatExt spid="_x0000_s175108"/>
                </a:ext>
                <a:ext uri="{FF2B5EF4-FFF2-40B4-BE49-F238E27FC236}">
                  <a16:creationId xmlns:a16="http://schemas.microsoft.com/office/drawing/2014/main" id="{00000000-0008-0000-0900-000004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523875</xdr:colOff>
          <xdr:row>5</xdr:row>
          <xdr:rowOff>114300</xdr:rowOff>
        </xdr:from>
        <xdr:to>
          <xdr:col>9</xdr:col>
          <xdr:colOff>866775</xdr:colOff>
          <xdr:row>7</xdr:row>
          <xdr:rowOff>28575</xdr:rowOff>
        </xdr:to>
        <xdr:sp macro="" textlink="">
          <xdr:nvSpPr>
            <xdr:cNvPr id="175109" name="Check Box 5" hidden="1">
              <a:extLst>
                <a:ext uri="{63B3BB69-23CF-44E3-9099-C40C66FF867C}">
                  <a14:compatExt spid="_x0000_s175109"/>
                </a:ext>
                <a:ext uri="{FF2B5EF4-FFF2-40B4-BE49-F238E27FC236}">
                  <a16:creationId xmlns:a16="http://schemas.microsoft.com/office/drawing/2014/main" id="{00000000-0008-0000-0900-000005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13</xdr:col>
      <xdr:colOff>0</xdr:colOff>
      <xdr:row>0</xdr:row>
      <xdr:rowOff>0</xdr:rowOff>
    </xdr:from>
    <xdr:to>
      <xdr:col>17</xdr:col>
      <xdr:colOff>37425</xdr:colOff>
      <xdr:row>1</xdr:row>
      <xdr:rowOff>52917</xdr:rowOff>
    </xdr:to>
    <xdr:sp macro="" textlink="">
      <xdr:nvSpPr>
        <xdr:cNvPr id="9" name="テキスト ボックス 8">
          <a:extLst>
            <a:ext uri="{FF2B5EF4-FFF2-40B4-BE49-F238E27FC236}">
              <a16:creationId xmlns:a16="http://schemas.microsoft.com/office/drawing/2014/main" id="{00000000-0008-0000-0900-000009000000}"/>
            </a:ext>
          </a:extLst>
        </xdr:cNvPr>
        <xdr:cNvSpPr txBox="1"/>
      </xdr:nvSpPr>
      <xdr:spPr>
        <a:xfrm>
          <a:off x="7391400" y="0"/>
          <a:ext cx="5400000" cy="214842"/>
        </a:xfrm>
        <a:prstGeom prst="rect">
          <a:avLst/>
        </a:prstGeom>
        <a:solidFill>
          <a:schemeClr val="accent5">
            <a:lumMod val="20000"/>
            <a:lumOff val="80000"/>
          </a:schemeClr>
        </a:solidFill>
        <a:ln w="952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200" b="1"/>
            <a:t>【</a:t>
          </a:r>
          <a:r>
            <a:rPr kumimoji="1" lang="ja-JP" altLang="en-US" sz="1200" b="1"/>
            <a:t>記入ルール ①</a:t>
          </a:r>
          <a:r>
            <a:rPr kumimoji="1" lang="en-US" altLang="ja-JP" sz="1200" b="1"/>
            <a:t>】 </a:t>
          </a:r>
          <a:r>
            <a:rPr kumimoji="1" lang="ja-JP" altLang="en-US" sz="1200" b="0">
              <a:solidFill>
                <a:srgbClr val="0070C0"/>
              </a:solidFill>
            </a:rPr>
            <a:t>青色のセル</a:t>
          </a:r>
          <a:r>
            <a:rPr kumimoji="1" lang="ja-JP" altLang="en-US" sz="1200" b="0"/>
            <a:t>に</a:t>
          </a:r>
          <a:r>
            <a:rPr kumimoji="1" lang="ja-JP" altLang="en-US" sz="1200" b="0" u="sng"/>
            <a:t>必要事項を記入してください。</a:t>
          </a:r>
        </a:p>
      </xdr:txBody>
    </xdr:sp>
    <xdr:clientData/>
  </xdr:twoCellAnchor>
  <xdr:twoCellAnchor editAs="oneCell">
    <xdr:from>
      <xdr:col>13</xdr:col>
      <xdr:colOff>9801</xdr:colOff>
      <xdr:row>1</xdr:row>
      <xdr:rowOff>61383</xdr:rowOff>
    </xdr:from>
    <xdr:to>
      <xdr:col>17</xdr:col>
      <xdr:colOff>47226</xdr:colOff>
      <xdr:row>1</xdr:row>
      <xdr:rowOff>267758</xdr:rowOff>
    </xdr:to>
    <xdr:sp macro="" textlink="">
      <xdr:nvSpPr>
        <xdr:cNvPr id="10" name="テキスト ボックス 9">
          <a:extLst>
            <a:ext uri="{FF2B5EF4-FFF2-40B4-BE49-F238E27FC236}">
              <a16:creationId xmlns:a16="http://schemas.microsoft.com/office/drawing/2014/main" id="{00000000-0008-0000-0900-00000A000000}"/>
            </a:ext>
          </a:extLst>
        </xdr:cNvPr>
        <xdr:cNvSpPr txBox="1"/>
      </xdr:nvSpPr>
      <xdr:spPr>
        <a:xfrm>
          <a:off x="7401201" y="223308"/>
          <a:ext cx="5400000" cy="206375"/>
        </a:xfrm>
        <a:prstGeom prst="rect">
          <a:avLst/>
        </a:prstGeom>
        <a:solidFill>
          <a:schemeClr val="accent2">
            <a:lumMod val="40000"/>
            <a:lumOff val="60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200" b="1">
              <a:solidFill>
                <a:schemeClr val="dk1"/>
              </a:solidFill>
              <a:effectLst/>
              <a:latin typeface="+mn-lt"/>
              <a:ea typeface="+mn-ea"/>
              <a:cs typeface="+mn-cs"/>
            </a:rPr>
            <a:t>【</a:t>
          </a:r>
          <a:r>
            <a:rPr kumimoji="1" lang="ja-JP" altLang="ja-JP" sz="1200" b="1">
              <a:solidFill>
                <a:schemeClr val="dk1"/>
              </a:solidFill>
              <a:effectLst/>
              <a:latin typeface="+mn-lt"/>
              <a:ea typeface="+mn-ea"/>
              <a:cs typeface="+mn-cs"/>
            </a:rPr>
            <a:t>記入ルール ②</a:t>
          </a:r>
          <a:r>
            <a:rPr kumimoji="1" lang="en-US" altLang="ja-JP" sz="1200" b="1">
              <a:solidFill>
                <a:schemeClr val="dk1"/>
              </a:solidFill>
              <a:effectLst/>
              <a:latin typeface="+mn-lt"/>
              <a:ea typeface="+mn-ea"/>
              <a:cs typeface="+mn-cs"/>
            </a:rPr>
            <a:t>】 </a:t>
          </a:r>
          <a:r>
            <a:rPr kumimoji="1" lang="ja-JP" altLang="ja-JP" sz="1200" b="0">
              <a:solidFill>
                <a:srgbClr val="FF0000"/>
              </a:solidFill>
              <a:effectLst/>
              <a:latin typeface="+mn-lt"/>
              <a:ea typeface="+mn-ea"/>
              <a:cs typeface="+mn-cs"/>
            </a:rPr>
            <a:t>赤色のセル</a:t>
          </a:r>
          <a:r>
            <a:rPr kumimoji="1" lang="ja-JP" altLang="ja-JP" sz="1200" b="0">
              <a:solidFill>
                <a:schemeClr val="dk1"/>
              </a:solidFill>
              <a:effectLst/>
              <a:latin typeface="+mn-lt"/>
              <a:ea typeface="+mn-ea"/>
              <a:cs typeface="+mn-cs"/>
            </a:rPr>
            <a:t>は</a:t>
          </a:r>
          <a:r>
            <a:rPr kumimoji="1" lang="ja-JP" altLang="ja-JP" sz="1200" b="0" u="sng">
              <a:solidFill>
                <a:schemeClr val="dk1"/>
              </a:solidFill>
              <a:effectLst/>
              <a:latin typeface="+mn-lt"/>
              <a:ea typeface="+mn-ea"/>
              <a:cs typeface="+mn-cs"/>
            </a:rPr>
            <a:t>自動計算／自動転記のため、記入不要。</a:t>
          </a:r>
          <a:endParaRPr lang="ja-JP" altLang="ja-JP" sz="1200">
            <a:effectLst/>
          </a:endParaRPr>
        </a:p>
      </xdr:txBody>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161925</xdr:colOff>
          <xdr:row>4</xdr:row>
          <xdr:rowOff>47625</xdr:rowOff>
        </xdr:from>
        <xdr:to>
          <xdr:col>4</xdr:col>
          <xdr:colOff>304800</xdr:colOff>
          <xdr:row>5</xdr:row>
          <xdr:rowOff>133350</xdr:rowOff>
        </xdr:to>
        <xdr:sp macro="" textlink="">
          <xdr:nvSpPr>
            <xdr:cNvPr id="176129" name="Check Box 1" hidden="1">
              <a:extLst>
                <a:ext uri="{63B3BB69-23CF-44E3-9099-C40C66FF867C}">
                  <a14:compatExt spid="_x0000_s176129"/>
                </a:ext>
                <a:ext uri="{FF2B5EF4-FFF2-40B4-BE49-F238E27FC236}">
                  <a16:creationId xmlns:a16="http://schemas.microsoft.com/office/drawing/2014/main" id="{00000000-0008-0000-0A00-000001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5</xdr:row>
          <xdr:rowOff>38100</xdr:rowOff>
        </xdr:from>
        <xdr:to>
          <xdr:col>4</xdr:col>
          <xdr:colOff>304800</xdr:colOff>
          <xdr:row>6</xdr:row>
          <xdr:rowOff>114300</xdr:rowOff>
        </xdr:to>
        <xdr:sp macro="" textlink="">
          <xdr:nvSpPr>
            <xdr:cNvPr id="176130" name="Check Box 2" hidden="1">
              <a:extLst>
                <a:ext uri="{63B3BB69-23CF-44E3-9099-C40C66FF867C}">
                  <a14:compatExt spid="_x0000_s176130"/>
                </a:ext>
                <a:ext uri="{FF2B5EF4-FFF2-40B4-BE49-F238E27FC236}">
                  <a16:creationId xmlns:a16="http://schemas.microsoft.com/office/drawing/2014/main" id="{00000000-0008-0000-0A00-000002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523875</xdr:colOff>
          <xdr:row>3</xdr:row>
          <xdr:rowOff>133350</xdr:rowOff>
        </xdr:from>
        <xdr:to>
          <xdr:col>9</xdr:col>
          <xdr:colOff>866775</xdr:colOff>
          <xdr:row>5</xdr:row>
          <xdr:rowOff>47625</xdr:rowOff>
        </xdr:to>
        <xdr:sp macro="" textlink="">
          <xdr:nvSpPr>
            <xdr:cNvPr id="176131" name="Check Box 3" hidden="1">
              <a:extLst>
                <a:ext uri="{63B3BB69-23CF-44E3-9099-C40C66FF867C}">
                  <a14:compatExt spid="_x0000_s176131"/>
                </a:ext>
                <a:ext uri="{FF2B5EF4-FFF2-40B4-BE49-F238E27FC236}">
                  <a16:creationId xmlns:a16="http://schemas.microsoft.com/office/drawing/2014/main" id="{00000000-0008-0000-0A00-000003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523875</xdr:colOff>
          <xdr:row>4</xdr:row>
          <xdr:rowOff>123825</xdr:rowOff>
        </xdr:from>
        <xdr:to>
          <xdr:col>9</xdr:col>
          <xdr:colOff>866775</xdr:colOff>
          <xdr:row>6</xdr:row>
          <xdr:rowOff>38100</xdr:rowOff>
        </xdr:to>
        <xdr:sp macro="" textlink="">
          <xdr:nvSpPr>
            <xdr:cNvPr id="176132" name="Check Box 4" hidden="1">
              <a:extLst>
                <a:ext uri="{63B3BB69-23CF-44E3-9099-C40C66FF867C}">
                  <a14:compatExt spid="_x0000_s176132"/>
                </a:ext>
                <a:ext uri="{FF2B5EF4-FFF2-40B4-BE49-F238E27FC236}">
                  <a16:creationId xmlns:a16="http://schemas.microsoft.com/office/drawing/2014/main" id="{00000000-0008-0000-0A00-000004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523875</xdr:colOff>
          <xdr:row>5</xdr:row>
          <xdr:rowOff>114300</xdr:rowOff>
        </xdr:from>
        <xdr:to>
          <xdr:col>9</xdr:col>
          <xdr:colOff>866775</xdr:colOff>
          <xdr:row>7</xdr:row>
          <xdr:rowOff>28575</xdr:rowOff>
        </xdr:to>
        <xdr:sp macro="" textlink="">
          <xdr:nvSpPr>
            <xdr:cNvPr id="176133" name="Check Box 5" hidden="1">
              <a:extLst>
                <a:ext uri="{63B3BB69-23CF-44E3-9099-C40C66FF867C}">
                  <a14:compatExt spid="_x0000_s176133"/>
                </a:ext>
                <a:ext uri="{FF2B5EF4-FFF2-40B4-BE49-F238E27FC236}">
                  <a16:creationId xmlns:a16="http://schemas.microsoft.com/office/drawing/2014/main" id="{00000000-0008-0000-0A00-000005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13</xdr:col>
      <xdr:colOff>0</xdr:colOff>
      <xdr:row>0</xdr:row>
      <xdr:rowOff>0</xdr:rowOff>
    </xdr:from>
    <xdr:to>
      <xdr:col>17</xdr:col>
      <xdr:colOff>37425</xdr:colOff>
      <xdr:row>1</xdr:row>
      <xdr:rowOff>52917</xdr:rowOff>
    </xdr:to>
    <xdr:sp macro="" textlink="">
      <xdr:nvSpPr>
        <xdr:cNvPr id="9" name="テキスト ボックス 8">
          <a:extLst>
            <a:ext uri="{FF2B5EF4-FFF2-40B4-BE49-F238E27FC236}">
              <a16:creationId xmlns:a16="http://schemas.microsoft.com/office/drawing/2014/main" id="{00000000-0008-0000-0A00-000009000000}"/>
            </a:ext>
          </a:extLst>
        </xdr:cNvPr>
        <xdr:cNvSpPr txBox="1"/>
      </xdr:nvSpPr>
      <xdr:spPr>
        <a:xfrm>
          <a:off x="7391400" y="0"/>
          <a:ext cx="5400000" cy="214842"/>
        </a:xfrm>
        <a:prstGeom prst="rect">
          <a:avLst/>
        </a:prstGeom>
        <a:solidFill>
          <a:schemeClr val="accent5">
            <a:lumMod val="20000"/>
            <a:lumOff val="80000"/>
          </a:schemeClr>
        </a:solidFill>
        <a:ln w="952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200" b="1"/>
            <a:t>【</a:t>
          </a:r>
          <a:r>
            <a:rPr kumimoji="1" lang="ja-JP" altLang="en-US" sz="1200" b="1"/>
            <a:t>記入ルール ①</a:t>
          </a:r>
          <a:r>
            <a:rPr kumimoji="1" lang="en-US" altLang="ja-JP" sz="1200" b="1"/>
            <a:t>】 </a:t>
          </a:r>
          <a:r>
            <a:rPr kumimoji="1" lang="ja-JP" altLang="en-US" sz="1200" b="0">
              <a:solidFill>
                <a:srgbClr val="0070C0"/>
              </a:solidFill>
            </a:rPr>
            <a:t>青色のセル</a:t>
          </a:r>
          <a:r>
            <a:rPr kumimoji="1" lang="ja-JP" altLang="en-US" sz="1200" b="0"/>
            <a:t>に</a:t>
          </a:r>
          <a:r>
            <a:rPr kumimoji="1" lang="ja-JP" altLang="en-US" sz="1200" b="0" u="sng"/>
            <a:t>必要事項を記入してください。</a:t>
          </a:r>
        </a:p>
      </xdr:txBody>
    </xdr:sp>
    <xdr:clientData/>
  </xdr:twoCellAnchor>
  <xdr:twoCellAnchor editAs="oneCell">
    <xdr:from>
      <xdr:col>13</xdr:col>
      <xdr:colOff>9801</xdr:colOff>
      <xdr:row>1</xdr:row>
      <xdr:rowOff>61383</xdr:rowOff>
    </xdr:from>
    <xdr:to>
      <xdr:col>17</xdr:col>
      <xdr:colOff>47226</xdr:colOff>
      <xdr:row>1</xdr:row>
      <xdr:rowOff>267758</xdr:rowOff>
    </xdr:to>
    <xdr:sp macro="" textlink="">
      <xdr:nvSpPr>
        <xdr:cNvPr id="10" name="テキスト ボックス 9">
          <a:extLst>
            <a:ext uri="{FF2B5EF4-FFF2-40B4-BE49-F238E27FC236}">
              <a16:creationId xmlns:a16="http://schemas.microsoft.com/office/drawing/2014/main" id="{00000000-0008-0000-0A00-00000A000000}"/>
            </a:ext>
          </a:extLst>
        </xdr:cNvPr>
        <xdr:cNvSpPr txBox="1"/>
      </xdr:nvSpPr>
      <xdr:spPr>
        <a:xfrm>
          <a:off x="7401201" y="223308"/>
          <a:ext cx="5400000" cy="206375"/>
        </a:xfrm>
        <a:prstGeom prst="rect">
          <a:avLst/>
        </a:prstGeom>
        <a:solidFill>
          <a:schemeClr val="accent2">
            <a:lumMod val="40000"/>
            <a:lumOff val="60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200" b="1">
              <a:solidFill>
                <a:schemeClr val="dk1"/>
              </a:solidFill>
              <a:effectLst/>
              <a:latin typeface="+mn-lt"/>
              <a:ea typeface="+mn-ea"/>
              <a:cs typeface="+mn-cs"/>
            </a:rPr>
            <a:t>【</a:t>
          </a:r>
          <a:r>
            <a:rPr kumimoji="1" lang="ja-JP" altLang="ja-JP" sz="1200" b="1">
              <a:solidFill>
                <a:schemeClr val="dk1"/>
              </a:solidFill>
              <a:effectLst/>
              <a:latin typeface="+mn-lt"/>
              <a:ea typeface="+mn-ea"/>
              <a:cs typeface="+mn-cs"/>
            </a:rPr>
            <a:t>記入ルール ②</a:t>
          </a:r>
          <a:r>
            <a:rPr kumimoji="1" lang="en-US" altLang="ja-JP" sz="1200" b="1">
              <a:solidFill>
                <a:schemeClr val="dk1"/>
              </a:solidFill>
              <a:effectLst/>
              <a:latin typeface="+mn-lt"/>
              <a:ea typeface="+mn-ea"/>
              <a:cs typeface="+mn-cs"/>
            </a:rPr>
            <a:t>】 </a:t>
          </a:r>
          <a:r>
            <a:rPr kumimoji="1" lang="ja-JP" altLang="ja-JP" sz="1200" b="0">
              <a:solidFill>
                <a:srgbClr val="FF0000"/>
              </a:solidFill>
              <a:effectLst/>
              <a:latin typeface="+mn-lt"/>
              <a:ea typeface="+mn-ea"/>
              <a:cs typeface="+mn-cs"/>
            </a:rPr>
            <a:t>赤色のセル</a:t>
          </a:r>
          <a:r>
            <a:rPr kumimoji="1" lang="ja-JP" altLang="ja-JP" sz="1200" b="0">
              <a:solidFill>
                <a:schemeClr val="dk1"/>
              </a:solidFill>
              <a:effectLst/>
              <a:latin typeface="+mn-lt"/>
              <a:ea typeface="+mn-ea"/>
              <a:cs typeface="+mn-cs"/>
            </a:rPr>
            <a:t>は</a:t>
          </a:r>
          <a:r>
            <a:rPr kumimoji="1" lang="ja-JP" altLang="ja-JP" sz="1200" b="0" u="sng">
              <a:solidFill>
                <a:schemeClr val="dk1"/>
              </a:solidFill>
              <a:effectLst/>
              <a:latin typeface="+mn-lt"/>
              <a:ea typeface="+mn-ea"/>
              <a:cs typeface="+mn-cs"/>
            </a:rPr>
            <a:t>自動計算／自動転記のため、記入不要。</a:t>
          </a:r>
          <a:endParaRPr lang="ja-JP" altLang="ja-JP" sz="1200">
            <a:effectLst/>
          </a:endParaRP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161925</xdr:colOff>
          <xdr:row>4</xdr:row>
          <xdr:rowOff>47625</xdr:rowOff>
        </xdr:from>
        <xdr:to>
          <xdr:col>4</xdr:col>
          <xdr:colOff>304800</xdr:colOff>
          <xdr:row>5</xdr:row>
          <xdr:rowOff>133350</xdr:rowOff>
        </xdr:to>
        <xdr:sp macro="" textlink="">
          <xdr:nvSpPr>
            <xdr:cNvPr id="177153" name="Check Box 1" hidden="1">
              <a:extLst>
                <a:ext uri="{63B3BB69-23CF-44E3-9099-C40C66FF867C}">
                  <a14:compatExt spid="_x0000_s177153"/>
                </a:ext>
                <a:ext uri="{FF2B5EF4-FFF2-40B4-BE49-F238E27FC236}">
                  <a16:creationId xmlns:a16="http://schemas.microsoft.com/office/drawing/2014/main" id="{00000000-0008-0000-0B00-000001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5</xdr:row>
          <xdr:rowOff>38100</xdr:rowOff>
        </xdr:from>
        <xdr:to>
          <xdr:col>4</xdr:col>
          <xdr:colOff>304800</xdr:colOff>
          <xdr:row>6</xdr:row>
          <xdr:rowOff>114300</xdr:rowOff>
        </xdr:to>
        <xdr:sp macro="" textlink="">
          <xdr:nvSpPr>
            <xdr:cNvPr id="177154" name="Check Box 2" hidden="1">
              <a:extLst>
                <a:ext uri="{63B3BB69-23CF-44E3-9099-C40C66FF867C}">
                  <a14:compatExt spid="_x0000_s177154"/>
                </a:ext>
                <a:ext uri="{FF2B5EF4-FFF2-40B4-BE49-F238E27FC236}">
                  <a16:creationId xmlns:a16="http://schemas.microsoft.com/office/drawing/2014/main" id="{00000000-0008-0000-0B00-000002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523875</xdr:colOff>
          <xdr:row>3</xdr:row>
          <xdr:rowOff>133350</xdr:rowOff>
        </xdr:from>
        <xdr:to>
          <xdr:col>9</xdr:col>
          <xdr:colOff>866775</xdr:colOff>
          <xdr:row>5</xdr:row>
          <xdr:rowOff>47625</xdr:rowOff>
        </xdr:to>
        <xdr:sp macro="" textlink="">
          <xdr:nvSpPr>
            <xdr:cNvPr id="177155" name="Check Box 3" hidden="1">
              <a:extLst>
                <a:ext uri="{63B3BB69-23CF-44E3-9099-C40C66FF867C}">
                  <a14:compatExt spid="_x0000_s177155"/>
                </a:ext>
                <a:ext uri="{FF2B5EF4-FFF2-40B4-BE49-F238E27FC236}">
                  <a16:creationId xmlns:a16="http://schemas.microsoft.com/office/drawing/2014/main" id="{00000000-0008-0000-0B00-000003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523875</xdr:colOff>
          <xdr:row>4</xdr:row>
          <xdr:rowOff>123825</xdr:rowOff>
        </xdr:from>
        <xdr:to>
          <xdr:col>9</xdr:col>
          <xdr:colOff>866775</xdr:colOff>
          <xdr:row>6</xdr:row>
          <xdr:rowOff>38100</xdr:rowOff>
        </xdr:to>
        <xdr:sp macro="" textlink="">
          <xdr:nvSpPr>
            <xdr:cNvPr id="177156" name="Check Box 4" hidden="1">
              <a:extLst>
                <a:ext uri="{63B3BB69-23CF-44E3-9099-C40C66FF867C}">
                  <a14:compatExt spid="_x0000_s177156"/>
                </a:ext>
                <a:ext uri="{FF2B5EF4-FFF2-40B4-BE49-F238E27FC236}">
                  <a16:creationId xmlns:a16="http://schemas.microsoft.com/office/drawing/2014/main" id="{00000000-0008-0000-0B00-000004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523875</xdr:colOff>
          <xdr:row>5</xdr:row>
          <xdr:rowOff>114300</xdr:rowOff>
        </xdr:from>
        <xdr:to>
          <xdr:col>9</xdr:col>
          <xdr:colOff>866775</xdr:colOff>
          <xdr:row>7</xdr:row>
          <xdr:rowOff>28575</xdr:rowOff>
        </xdr:to>
        <xdr:sp macro="" textlink="">
          <xdr:nvSpPr>
            <xdr:cNvPr id="177157" name="Check Box 5" hidden="1">
              <a:extLst>
                <a:ext uri="{63B3BB69-23CF-44E3-9099-C40C66FF867C}">
                  <a14:compatExt spid="_x0000_s177157"/>
                </a:ext>
                <a:ext uri="{FF2B5EF4-FFF2-40B4-BE49-F238E27FC236}">
                  <a16:creationId xmlns:a16="http://schemas.microsoft.com/office/drawing/2014/main" id="{00000000-0008-0000-0B00-000005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13</xdr:col>
      <xdr:colOff>0</xdr:colOff>
      <xdr:row>0</xdr:row>
      <xdr:rowOff>0</xdr:rowOff>
    </xdr:from>
    <xdr:to>
      <xdr:col>17</xdr:col>
      <xdr:colOff>37425</xdr:colOff>
      <xdr:row>1</xdr:row>
      <xdr:rowOff>52917</xdr:rowOff>
    </xdr:to>
    <xdr:sp macro="" textlink="">
      <xdr:nvSpPr>
        <xdr:cNvPr id="9" name="テキスト ボックス 8">
          <a:extLst>
            <a:ext uri="{FF2B5EF4-FFF2-40B4-BE49-F238E27FC236}">
              <a16:creationId xmlns:a16="http://schemas.microsoft.com/office/drawing/2014/main" id="{00000000-0008-0000-0B00-000009000000}"/>
            </a:ext>
          </a:extLst>
        </xdr:cNvPr>
        <xdr:cNvSpPr txBox="1"/>
      </xdr:nvSpPr>
      <xdr:spPr>
        <a:xfrm>
          <a:off x="7391400" y="0"/>
          <a:ext cx="5400000" cy="214842"/>
        </a:xfrm>
        <a:prstGeom prst="rect">
          <a:avLst/>
        </a:prstGeom>
        <a:solidFill>
          <a:schemeClr val="accent5">
            <a:lumMod val="20000"/>
            <a:lumOff val="80000"/>
          </a:schemeClr>
        </a:solidFill>
        <a:ln w="952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200" b="1"/>
            <a:t>【</a:t>
          </a:r>
          <a:r>
            <a:rPr kumimoji="1" lang="ja-JP" altLang="en-US" sz="1200" b="1"/>
            <a:t>記入ルール ①</a:t>
          </a:r>
          <a:r>
            <a:rPr kumimoji="1" lang="en-US" altLang="ja-JP" sz="1200" b="1"/>
            <a:t>】 </a:t>
          </a:r>
          <a:r>
            <a:rPr kumimoji="1" lang="ja-JP" altLang="en-US" sz="1200" b="0">
              <a:solidFill>
                <a:srgbClr val="0070C0"/>
              </a:solidFill>
            </a:rPr>
            <a:t>青色のセル</a:t>
          </a:r>
          <a:r>
            <a:rPr kumimoji="1" lang="ja-JP" altLang="en-US" sz="1200" b="0"/>
            <a:t>に</a:t>
          </a:r>
          <a:r>
            <a:rPr kumimoji="1" lang="ja-JP" altLang="en-US" sz="1200" b="0" u="sng"/>
            <a:t>必要事項を記入してください。</a:t>
          </a:r>
        </a:p>
      </xdr:txBody>
    </xdr:sp>
    <xdr:clientData/>
  </xdr:twoCellAnchor>
  <xdr:twoCellAnchor editAs="oneCell">
    <xdr:from>
      <xdr:col>13</xdr:col>
      <xdr:colOff>9801</xdr:colOff>
      <xdr:row>1</xdr:row>
      <xdr:rowOff>61383</xdr:rowOff>
    </xdr:from>
    <xdr:to>
      <xdr:col>17</xdr:col>
      <xdr:colOff>47226</xdr:colOff>
      <xdr:row>1</xdr:row>
      <xdr:rowOff>267758</xdr:rowOff>
    </xdr:to>
    <xdr:sp macro="" textlink="">
      <xdr:nvSpPr>
        <xdr:cNvPr id="10" name="テキスト ボックス 9">
          <a:extLst>
            <a:ext uri="{FF2B5EF4-FFF2-40B4-BE49-F238E27FC236}">
              <a16:creationId xmlns:a16="http://schemas.microsoft.com/office/drawing/2014/main" id="{00000000-0008-0000-0B00-00000A000000}"/>
            </a:ext>
          </a:extLst>
        </xdr:cNvPr>
        <xdr:cNvSpPr txBox="1"/>
      </xdr:nvSpPr>
      <xdr:spPr>
        <a:xfrm>
          <a:off x="7401201" y="223308"/>
          <a:ext cx="5400000" cy="206375"/>
        </a:xfrm>
        <a:prstGeom prst="rect">
          <a:avLst/>
        </a:prstGeom>
        <a:solidFill>
          <a:schemeClr val="accent2">
            <a:lumMod val="40000"/>
            <a:lumOff val="60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200" b="1">
              <a:solidFill>
                <a:schemeClr val="dk1"/>
              </a:solidFill>
              <a:effectLst/>
              <a:latin typeface="+mn-lt"/>
              <a:ea typeface="+mn-ea"/>
              <a:cs typeface="+mn-cs"/>
            </a:rPr>
            <a:t>【</a:t>
          </a:r>
          <a:r>
            <a:rPr kumimoji="1" lang="ja-JP" altLang="ja-JP" sz="1200" b="1">
              <a:solidFill>
                <a:schemeClr val="dk1"/>
              </a:solidFill>
              <a:effectLst/>
              <a:latin typeface="+mn-lt"/>
              <a:ea typeface="+mn-ea"/>
              <a:cs typeface="+mn-cs"/>
            </a:rPr>
            <a:t>記入ルール ②</a:t>
          </a:r>
          <a:r>
            <a:rPr kumimoji="1" lang="en-US" altLang="ja-JP" sz="1200" b="1">
              <a:solidFill>
                <a:schemeClr val="dk1"/>
              </a:solidFill>
              <a:effectLst/>
              <a:latin typeface="+mn-lt"/>
              <a:ea typeface="+mn-ea"/>
              <a:cs typeface="+mn-cs"/>
            </a:rPr>
            <a:t>】 </a:t>
          </a:r>
          <a:r>
            <a:rPr kumimoji="1" lang="ja-JP" altLang="ja-JP" sz="1200" b="0">
              <a:solidFill>
                <a:srgbClr val="FF0000"/>
              </a:solidFill>
              <a:effectLst/>
              <a:latin typeface="+mn-lt"/>
              <a:ea typeface="+mn-ea"/>
              <a:cs typeface="+mn-cs"/>
            </a:rPr>
            <a:t>赤色のセル</a:t>
          </a:r>
          <a:r>
            <a:rPr kumimoji="1" lang="ja-JP" altLang="ja-JP" sz="1200" b="0">
              <a:solidFill>
                <a:schemeClr val="dk1"/>
              </a:solidFill>
              <a:effectLst/>
              <a:latin typeface="+mn-lt"/>
              <a:ea typeface="+mn-ea"/>
              <a:cs typeface="+mn-cs"/>
            </a:rPr>
            <a:t>は</a:t>
          </a:r>
          <a:r>
            <a:rPr kumimoji="1" lang="ja-JP" altLang="ja-JP" sz="1200" b="0" u="sng">
              <a:solidFill>
                <a:schemeClr val="dk1"/>
              </a:solidFill>
              <a:effectLst/>
              <a:latin typeface="+mn-lt"/>
              <a:ea typeface="+mn-ea"/>
              <a:cs typeface="+mn-cs"/>
            </a:rPr>
            <a:t>自動計算／自動転記のため、記入不要。</a:t>
          </a:r>
          <a:endParaRPr lang="ja-JP" altLang="ja-JP" sz="1200">
            <a:effectLst/>
          </a:endParaRPr>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161925</xdr:colOff>
          <xdr:row>4</xdr:row>
          <xdr:rowOff>47625</xdr:rowOff>
        </xdr:from>
        <xdr:to>
          <xdr:col>4</xdr:col>
          <xdr:colOff>304800</xdr:colOff>
          <xdr:row>5</xdr:row>
          <xdr:rowOff>133350</xdr:rowOff>
        </xdr:to>
        <xdr:sp macro="" textlink="">
          <xdr:nvSpPr>
            <xdr:cNvPr id="178177" name="Check Box 1" hidden="1">
              <a:extLst>
                <a:ext uri="{63B3BB69-23CF-44E3-9099-C40C66FF867C}">
                  <a14:compatExt spid="_x0000_s178177"/>
                </a:ext>
                <a:ext uri="{FF2B5EF4-FFF2-40B4-BE49-F238E27FC236}">
                  <a16:creationId xmlns:a16="http://schemas.microsoft.com/office/drawing/2014/main" id="{00000000-0008-0000-0C00-000001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5</xdr:row>
          <xdr:rowOff>38100</xdr:rowOff>
        </xdr:from>
        <xdr:to>
          <xdr:col>4</xdr:col>
          <xdr:colOff>304800</xdr:colOff>
          <xdr:row>6</xdr:row>
          <xdr:rowOff>114300</xdr:rowOff>
        </xdr:to>
        <xdr:sp macro="" textlink="">
          <xdr:nvSpPr>
            <xdr:cNvPr id="178178" name="Check Box 2" hidden="1">
              <a:extLst>
                <a:ext uri="{63B3BB69-23CF-44E3-9099-C40C66FF867C}">
                  <a14:compatExt spid="_x0000_s178178"/>
                </a:ext>
                <a:ext uri="{FF2B5EF4-FFF2-40B4-BE49-F238E27FC236}">
                  <a16:creationId xmlns:a16="http://schemas.microsoft.com/office/drawing/2014/main" id="{00000000-0008-0000-0C00-000002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523875</xdr:colOff>
          <xdr:row>3</xdr:row>
          <xdr:rowOff>133350</xdr:rowOff>
        </xdr:from>
        <xdr:to>
          <xdr:col>9</xdr:col>
          <xdr:colOff>866775</xdr:colOff>
          <xdr:row>5</xdr:row>
          <xdr:rowOff>47625</xdr:rowOff>
        </xdr:to>
        <xdr:sp macro="" textlink="">
          <xdr:nvSpPr>
            <xdr:cNvPr id="178179" name="Check Box 3" hidden="1">
              <a:extLst>
                <a:ext uri="{63B3BB69-23CF-44E3-9099-C40C66FF867C}">
                  <a14:compatExt spid="_x0000_s178179"/>
                </a:ext>
                <a:ext uri="{FF2B5EF4-FFF2-40B4-BE49-F238E27FC236}">
                  <a16:creationId xmlns:a16="http://schemas.microsoft.com/office/drawing/2014/main" id="{00000000-0008-0000-0C00-000003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523875</xdr:colOff>
          <xdr:row>4</xdr:row>
          <xdr:rowOff>123825</xdr:rowOff>
        </xdr:from>
        <xdr:to>
          <xdr:col>9</xdr:col>
          <xdr:colOff>866775</xdr:colOff>
          <xdr:row>6</xdr:row>
          <xdr:rowOff>38100</xdr:rowOff>
        </xdr:to>
        <xdr:sp macro="" textlink="">
          <xdr:nvSpPr>
            <xdr:cNvPr id="178180" name="Check Box 4" hidden="1">
              <a:extLst>
                <a:ext uri="{63B3BB69-23CF-44E3-9099-C40C66FF867C}">
                  <a14:compatExt spid="_x0000_s178180"/>
                </a:ext>
                <a:ext uri="{FF2B5EF4-FFF2-40B4-BE49-F238E27FC236}">
                  <a16:creationId xmlns:a16="http://schemas.microsoft.com/office/drawing/2014/main" id="{00000000-0008-0000-0C00-000004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523875</xdr:colOff>
          <xdr:row>5</xdr:row>
          <xdr:rowOff>114300</xdr:rowOff>
        </xdr:from>
        <xdr:to>
          <xdr:col>9</xdr:col>
          <xdr:colOff>866775</xdr:colOff>
          <xdr:row>7</xdr:row>
          <xdr:rowOff>28575</xdr:rowOff>
        </xdr:to>
        <xdr:sp macro="" textlink="">
          <xdr:nvSpPr>
            <xdr:cNvPr id="178181" name="Check Box 5" hidden="1">
              <a:extLst>
                <a:ext uri="{63B3BB69-23CF-44E3-9099-C40C66FF867C}">
                  <a14:compatExt spid="_x0000_s178181"/>
                </a:ext>
                <a:ext uri="{FF2B5EF4-FFF2-40B4-BE49-F238E27FC236}">
                  <a16:creationId xmlns:a16="http://schemas.microsoft.com/office/drawing/2014/main" id="{00000000-0008-0000-0C00-000005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13</xdr:col>
      <xdr:colOff>0</xdr:colOff>
      <xdr:row>0</xdr:row>
      <xdr:rowOff>0</xdr:rowOff>
    </xdr:from>
    <xdr:to>
      <xdr:col>17</xdr:col>
      <xdr:colOff>37425</xdr:colOff>
      <xdr:row>1</xdr:row>
      <xdr:rowOff>52917</xdr:rowOff>
    </xdr:to>
    <xdr:sp macro="" textlink="">
      <xdr:nvSpPr>
        <xdr:cNvPr id="9" name="テキスト ボックス 8">
          <a:extLst>
            <a:ext uri="{FF2B5EF4-FFF2-40B4-BE49-F238E27FC236}">
              <a16:creationId xmlns:a16="http://schemas.microsoft.com/office/drawing/2014/main" id="{00000000-0008-0000-0C00-000009000000}"/>
            </a:ext>
          </a:extLst>
        </xdr:cNvPr>
        <xdr:cNvSpPr txBox="1"/>
      </xdr:nvSpPr>
      <xdr:spPr>
        <a:xfrm>
          <a:off x="7391400" y="0"/>
          <a:ext cx="5400000" cy="214842"/>
        </a:xfrm>
        <a:prstGeom prst="rect">
          <a:avLst/>
        </a:prstGeom>
        <a:solidFill>
          <a:schemeClr val="accent5">
            <a:lumMod val="20000"/>
            <a:lumOff val="80000"/>
          </a:schemeClr>
        </a:solidFill>
        <a:ln w="952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200" b="1"/>
            <a:t>【</a:t>
          </a:r>
          <a:r>
            <a:rPr kumimoji="1" lang="ja-JP" altLang="en-US" sz="1200" b="1"/>
            <a:t>記入ルール ①</a:t>
          </a:r>
          <a:r>
            <a:rPr kumimoji="1" lang="en-US" altLang="ja-JP" sz="1200" b="1"/>
            <a:t>】 </a:t>
          </a:r>
          <a:r>
            <a:rPr kumimoji="1" lang="ja-JP" altLang="en-US" sz="1200" b="0">
              <a:solidFill>
                <a:srgbClr val="0070C0"/>
              </a:solidFill>
            </a:rPr>
            <a:t>青色のセル</a:t>
          </a:r>
          <a:r>
            <a:rPr kumimoji="1" lang="ja-JP" altLang="en-US" sz="1200" b="0"/>
            <a:t>に</a:t>
          </a:r>
          <a:r>
            <a:rPr kumimoji="1" lang="ja-JP" altLang="en-US" sz="1200" b="0" u="sng"/>
            <a:t>必要事項を記入してください。</a:t>
          </a:r>
        </a:p>
      </xdr:txBody>
    </xdr:sp>
    <xdr:clientData/>
  </xdr:twoCellAnchor>
  <xdr:twoCellAnchor editAs="oneCell">
    <xdr:from>
      <xdr:col>13</xdr:col>
      <xdr:colOff>9801</xdr:colOff>
      <xdr:row>1</xdr:row>
      <xdr:rowOff>61383</xdr:rowOff>
    </xdr:from>
    <xdr:to>
      <xdr:col>17</xdr:col>
      <xdr:colOff>47226</xdr:colOff>
      <xdr:row>1</xdr:row>
      <xdr:rowOff>267758</xdr:rowOff>
    </xdr:to>
    <xdr:sp macro="" textlink="">
      <xdr:nvSpPr>
        <xdr:cNvPr id="10" name="テキスト ボックス 9">
          <a:extLst>
            <a:ext uri="{FF2B5EF4-FFF2-40B4-BE49-F238E27FC236}">
              <a16:creationId xmlns:a16="http://schemas.microsoft.com/office/drawing/2014/main" id="{00000000-0008-0000-0C00-00000A000000}"/>
            </a:ext>
          </a:extLst>
        </xdr:cNvPr>
        <xdr:cNvSpPr txBox="1"/>
      </xdr:nvSpPr>
      <xdr:spPr>
        <a:xfrm>
          <a:off x="7401201" y="223308"/>
          <a:ext cx="5400000" cy="206375"/>
        </a:xfrm>
        <a:prstGeom prst="rect">
          <a:avLst/>
        </a:prstGeom>
        <a:solidFill>
          <a:schemeClr val="accent2">
            <a:lumMod val="40000"/>
            <a:lumOff val="60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200" b="1">
              <a:solidFill>
                <a:schemeClr val="dk1"/>
              </a:solidFill>
              <a:effectLst/>
              <a:latin typeface="+mn-lt"/>
              <a:ea typeface="+mn-ea"/>
              <a:cs typeface="+mn-cs"/>
            </a:rPr>
            <a:t>【</a:t>
          </a:r>
          <a:r>
            <a:rPr kumimoji="1" lang="ja-JP" altLang="ja-JP" sz="1200" b="1">
              <a:solidFill>
                <a:schemeClr val="dk1"/>
              </a:solidFill>
              <a:effectLst/>
              <a:latin typeface="+mn-lt"/>
              <a:ea typeface="+mn-ea"/>
              <a:cs typeface="+mn-cs"/>
            </a:rPr>
            <a:t>記入ルール ②</a:t>
          </a:r>
          <a:r>
            <a:rPr kumimoji="1" lang="en-US" altLang="ja-JP" sz="1200" b="1">
              <a:solidFill>
                <a:schemeClr val="dk1"/>
              </a:solidFill>
              <a:effectLst/>
              <a:latin typeface="+mn-lt"/>
              <a:ea typeface="+mn-ea"/>
              <a:cs typeface="+mn-cs"/>
            </a:rPr>
            <a:t>】 </a:t>
          </a:r>
          <a:r>
            <a:rPr kumimoji="1" lang="ja-JP" altLang="ja-JP" sz="1200" b="0">
              <a:solidFill>
                <a:srgbClr val="FF0000"/>
              </a:solidFill>
              <a:effectLst/>
              <a:latin typeface="+mn-lt"/>
              <a:ea typeface="+mn-ea"/>
              <a:cs typeface="+mn-cs"/>
            </a:rPr>
            <a:t>赤色のセル</a:t>
          </a:r>
          <a:r>
            <a:rPr kumimoji="1" lang="ja-JP" altLang="ja-JP" sz="1200" b="0">
              <a:solidFill>
                <a:schemeClr val="dk1"/>
              </a:solidFill>
              <a:effectLst/>
              <a:latin typeface="+mn-lt"/>
              <a:ea typeface="+mn-ea"/>
              <a:cs typeface="+mn-cs"/>
            </a:rPr>
            <a:t>は</a:t>
          </a:r>
          <a:r>
            <a:rPr kumimoji="1" lang="ja-JP" altLang="ja-JP" sz="1200" b="0" u="sng">
              <a:solidFill>
                <a:schemeClr val="dk1"/>
              </a:solidFill>
              <a:effectLst/>
              <a:latin typeface="+mn-lt"/>
              <a:ea typeface="+mn-ea"/>
              <a:cs typeface="+mn-cs"/>
            </a:rPr>
            <a:t>自動計算／自動転記のため、記入不要。</a:t>
          </a:r>
          <a:endParaRPr lang="ja-JP" altLang="ja-JP" sz="1200">
            <a:effectLst/>
          </a:endParaRPr>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161925</xdr:colOff>
          <xdr:row>4</xdr:row>
          <xdr:rowOff>47625</xdr:rowOff>
        </xdr:from>
        <xdr:to>
          <xdr:col>4</xdr:col>
          <xdr:colOff>304800</xdr:colOff>
          <xdr:row>5</xdr:row>
          <xdr:rowOff>133350</xdr:rowOff>
        </xdr:to>
        <xdr:sp macro="" textlink="">
          <xdr:nvSpPr>
            <xdr:cNvPr id="179201" name="Check Box 1" hidden="1">
              <a:extLst>
                <a:ext uri="{63B3BB69-23CF-44E3-9099-C40C66FF867C}">
                  <a14:compatExt spid="_x0000_s179201"/>
                </a:ext>
                <a:ext uri="{FF2B5EF4-FFF2-40B4-BE49-F238E27FC236}">
                  <a16:creationId xmlns:a16="http://schemas.microsoft.com/office/drawing/2014/main" id="{00000000-0008-0000-0D00-000001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5</xdr:row>
          <xdr:rowOff>38100</xdr:rowOff>
        </xdr:from>
        <xdr:to>
          <xdr:col>4</xdr:col>
          <xdr:colOff>304800</xdr:colOff>
          <xdr:row>6</xdr:row>
          <xdr:rowOff>114300</xdr:rowOff>
        </xdr:to>
        <xdr:sp macro="" textlink="">
          <xdr:nvSpPr>
            <xdr:cNvPr id="179202" name="Check Box 2" hidden="1">
              <a:extLst>
                <a:ext uri="{63B3BB69-23CF-44E3-9099-C40C66FF867C}">
                  <a14:compatExt spid="_x0000_s179202"/>
                </a:ext>
                <a:ext uri="{FF2B5EF4-FFF2-40B4-BE49-F238E27FC236}">
                  <a16:creationId xmlns:a16="http://schemas.microsoft.com/office/drawing/2014/main" id="{00000000-0008-0000-0D00-000002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523875</xdr:colOff>
          <xdr:row>3</xdr:row>
          <xdr:rowOff>133350</xdr:rowOff>
        </xdr:from>
        <xdr:to>
          <xdr:col>9</xdr:col>
          <xdr:colOff>866775</xdr:colOff>
          <xdr:row>5</xdr:row>
          <xdr:rowOff>47625</xdr:rowOff>
        </xdr:to>
        <xdr:sp macro="" textlink="">
          <xdr:nvSpPr>
            <xdr:cNvPr id="179203" name="Check Box 3" hidden="1">
              <a:extLst>
                <a:ext uri="{63B3BB69-23CF-44E3-9099-C40C66FF867C}">
                  <a14:compatExt spid="_x0000_s179203"/>
                </a:ext>
                <a:ext uri="{FF2B5EF4-FFF2-40B4-BE49-F238E27FC236}">
                  <a16:creationId xmlns:a16="http://schemas.microsoft.com/office/drawing/2014/main" id="{00000000-0008-0000-0D00-000003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523875</xdr:colOff>
          <xdr:row>4</xdr:row>
          <xdr:rowOff>123825</xdr:rowOff>
        </xdr:from>
        <xdr:to>
          <xdr:col>9</xdr:col>
          <xdr:colOff>866775</xdr:colOff>
          <xdr:row>6</xdr:row>
          <xdr:rowOff>38100</xdr:rowOff>
        </xdr:to>
        <xdr:sp macro="" textlink="">
          <xdr:nvSpPr>
            <xdr:cNvPr id="179204" name="Check Box 4" hidden="1">
              <a:extLst>
                <a:ext uri="{63B3BB69-23CF-44E3-9099-C40C66FF867C}">
                  <a14:compatExt spid="_x0000_s179204"/>
                </a:ext>
                <a:ext uri="{FF2B5EF4-FFF2-40B4-BE49-F238E27FC236}">
                  <a16:creationId xmlns:a16="http://schemas.microsoft.com/office/drawing/2014/main" id="{00000000-0008-0000-0D00-000004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523875</xdr:colOff>
          <xdr:row>5</xdr:row>
          <xdr:rowOff>114300</xdr:rowOff>
        </xdr:from>
        <xdr:to>
          <xdr:col>9</xdr:col>
          <xdr:colOff>866775</xdr:colOff>
          <xdr:row>7</xdr:row>
          <xdr:rowOff>28575</xdr:rowOff>
        </xdr:to>
        <xdr:sp macro="" textlink="">
          <xdr:nvSpPr>
            <xdr:cNvPr id="179205" name="Check Box 5" hidden="1">
              <a:extLst>
                <a:ext uri="{63B3BB69-23CF-44E3-9099-C40C66FF867C}">
                  <a14:compatExt spid="_x0000_s179205"/>
                </a:ext>
                <a:ext uri="{FF2B5EF4-FFF2-40B4-BE49-F238E27FC236}">
                  <a16:creationId xmlns:a16="http://schemas.microsoft.com/office/drawing/2014/main" id="{00000000-0008-0000-0D00-000005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13</xdr:col>
      <xdr:colOff>0</xdr:colOff>
      <xdr:row>0</xdr:row>
      <xdr:rowOff>0</xdr:rowOff>
    </xdr:from>
    <xdr:to>
      <xdr:col>17</xdr:col>
      <xdr:colOff>37425</xdr:colOff>
      <xdr:row>1</xdr:row>
      <xdr:rowOff>52917</xdr:rowOff>
    </xdr:to>
    <xdr:sp macro="" textlink="">
      <xdr:nvSpPr>
        <xdr:cNvPr id="9" name="テキスト ボックス 8">
          <a:extLst>
            <a:ext uri="{FF2B5EF4-FFF2-40B4-BE49-F238E27FC236}">
              <a16:creationId xmlns:a16="http://schemas.microsoft.com/office/drawing/2014/main" id="{00000000-0008-0000-0D00-000009000000}"/>
            </a:ext>
          </a:extLst>
        </xdr:cNvPr>
        <xdr:cNvSpPr txBox="1"/>
      </xdr:nvSpPr>
      <xdr:spPr>
        <a:xfrm>
          <a:off x="7391400" y="0"/>
          <a:ext cx="5400000" cy="214842"/>
        </a:xfrm>
        <a:prstGeom prst="rect">
          <a:avLst/>
        </a:prstGeom>
        <a:solidFill>
          <a:schemeClr val="accent5">
            <a:lumMod val="20000"/>
            <a:lumOff val="80000"/>
          </a:schemeClr>
        </a:solidFill>
        <a:ln w="952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200" b="1"/>
            <a:t>【</a:t>
          </a:r>
          <a:r>
            <a:rPr kumimoji="1" lang="ja-JP" altLang="en-US" sz="1200" b="1"/>
            <a:t>記入ルール ①</a:t>
          </a:r>
          <a:r>
            <a:rPr kumimoji="1" lang="en-US" altLang="ja-JP" sz="1200" b="1"/>
            <a:t>】 </a:t>
          </a:r>
          <a:r>
            <a:rPr kumimoji="1" lang="ja-JP" altLang="en-US" sz="1200" b="0">
              <a:solidFill>
                <a:srgbClr val="0070C0"/>
              </a:solidFill>
            </a:rPr>
            <a:t>青色のセル</a:t>
          </a:r>
          <a:r>
            <a:rPr kumimoji="1" lang="ja-JP" altLang="en-US" sz="1200" b="0"/>
            <a:t>に</a:t>
          </a:r>
          <a:r>
            <a:rPr kumimoji="1" lang="ja-JP" altLang="en-US" sz="1200" b="0" u="sng"/>
            <a:t>必要事項を記入してください。</a:t>
          </a:r>
        </a:p>
      </xdr:txBody>
    </xdr:sp>
    <xdr:clientData/>
  </xdr:twoCellAnchor>
  <xdr:twoCellAnchor editAs="oneCell">
    <xdr:from>
      <xdr:col>13</xdr:col>
      <xdr:colOff>9801</xdr:colOff>
      <xdr:row>1</xdr:row>
      <xdr:rowOff>61383</xdr:rowOff>
    </xdr:from>
    <xdr:to>
      <xdr:col>17</xdr:col>
      <xdr:colOff>47226</xdr:colOff>
      <xdr:row>1</xdr:row>
      <xdr:rowOff>267758</xdr:rowOff>
    </xdr:to>
    <xdr:sp macro="" textlink="">
      <xdr:nvSpPr>
        <xdr:cNvPr id="10" name="テキスト ボックス 9">
          <a:extLst>
            <a:ext uri="{FF2B5EF4-FFF2-40B4-BE49-F238E27FC236}">
              <a16:creationId xmlns:a16="http://schemas.microsoft.com/office/drawing/2014/main" id="{00000000-0008-0000-0D00-00000A000000}"/>
            </a:ext>
          </a:extLst>
        </xdr:cNvPr>
        <xdr:cNvSpPr txBox="1"/>
      </xdr:nvSpPr>
      <xdr:spPr>
        <a:xfrm>
          <a:off x="7401201" y="223308"/>
          <a:ext cx="5400000" cy="206375"/>
        </a:xfrm>
        <a:prstGeom prst="rect">
          <a:avLst/>
        </a:prstGeom>
        <a:solidFill>
          <a:schemeClr val="accent2">
            <a:lumMod val="40000"/>
            <a:lumOff val="60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200" b="1">
              <a:solidFill>
                <a:schemeClr val="dk1"/>
              </a:solidFill>
              <a:effectLst/>
              <a:latin typeface="+mn-lt"/>
              <a:ea typeface="+mn-ea"/>
              <a:cs typeface="+mn-cs"/>
            </a:rPr>
            <a:t>【</a:t>
          </a:r>
          <a:r>
            <a:rPr kumimoji="1" lang="ja-JP" altLang="ja-JP" sz="1200" b="1">
              <a:solidFill>
                <a:schemeClr val="dk1"/>
              </a:solidFill>
              <a:effectLst/>
              <a:latin typeface="+mn-lt"/>
              <a:ea typeface="+mn-ea"/>
              <a:cs typeface="+mn-cs"/>
            </a:rPr>
            <a:t>記入ルール ②</a:t>
          </a:r>
          <a:r>
            <a:rPr kumimoji="1" lang="en-US" altLang="ja-JP" sz="1200" b="1">
              <a:solidFill>
                <a:schemeClr val="dk1"/>
              </a:solidFill>
              <a:effectLst/>
              <a:latin typeface="+mn-lt"/>
              <a:ea typeface="+mn-ea"/>
              <a:cs typeface="+mn-cs"/>
            </a:rPr>
            <a:t>】 </a:t>
          </a:r>
          <a:r>
            <a:rPr kumimoji="1" lang="ja-JP" altLang="ja-JP" sz="1200" b="0">
              <a:solidFill>
                <a:srgbClr val="FF0000"/>
              </a:solidFill>
              <a:effectLst/>
              <a:latin typeface="+mn-lt"/>
              <a:ea typeface="+mn-ea"/>
              <a:cs typeface="+mn-cs"/>
            </a:rPr>
            <a:t>赤色のセル</a:t>
          </a:r>
          <a:r>
            <a:rPr kumimoji="1" lang="ja-JP" altLang="ja-JP" sz="1200" b="0">
              <a:solidFill>
                <a:schemeClr val="dk1"/>
              </a:solidFill>
              <a:effectLst/>
              <a:latin typeface="+mn-lt"/>
              <a:ea typeface="+mn-ea"/>
              <a:cs typeface="+mn-cs"/>
            </a:rPr>
            <a:t>は</a:t>
          </a:r>
          <a:r>
            <a:rPr kumimoji="1" lang="ja-JP" altLang="ja-JP" sz="1200" b="0" u="sng">
              <a:solidFill>
                <a:schemeClr val="dk1"/>
              </a:solidFill>
              <a:effectLst/>
              <a:latin typeface="+mn-lt"/>
              <a:ea typeface="+mn-ea"/>
              <a:cs typeface="+mn-cs"/>
            </a:rPr>
            <a:t>自動計算／自動転記のため、記入不要。</a:t>
          </a:r>
          <a:endParaRPr lang="ja-JP" altLang="ja-JP" sz="1200">
            <a:effectLst/>
          </a:endParaRPr>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161925</xdr:colOff>
          <xdr:row>4</xdr:row>
          <xdr:rowOff>47625</xdr:rowOff>
        </xdr:from>
        <xdr:to>
          <xdr:col>4</xdr:col>
          <xdr:colOff>304800</xdr:colOff>
          <xdr:row>5</xdr:row>
          <xdr:rowOff>133350</xdr:rowOff>
        </xdr:to>
        <xdr:sp macro="" textlink="">
          <xdr:nvSpPr>
            <xdr:cNvPr id="180225" name="Check Box 1" hidden="1">
              <a:extLst>
                <a:ext uri="{63B3BB69-23CF-44E3-9099-C40C66FF867C}">
                  <a14:compatExt spid="_x0000_s180225"/>
                </a:ext>
                <a:ext uri="{FF2B5EF4-FFF2-40B4-BE49-F238E27FC236}">
                  <a16:creationId xmlns:a16="http://schemas.microsoft.com/office/drawing/2014/main" id="{00000000-0008-0000-0E00-000001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5</xdr:row>
          <xdr:rowOff>38100</xdr:rowOff>
        </xdr:from>
        <xdr:to>
          <xdr:col>4</xdr:col>
          <xdr:colOff>304800</xdr:colOff>
          <xdr:row>6</xdr:row>
          <xdr:rowOff>114300</xdr:rowOff>
        </xdr:to>
        <xdr:sp macro="" textlink="">
          <xdr:nvSpPr>
            <xdr:cNvPr id="180226" name="Check Box 2" hidden="1">
              <a:extLst>
                <a:ext uri="{63B3BB69-23CF-44E3-9099-C40C66FF867C}">
                  <a14:compatExt spid="_x0000_s180226"/>
                </a:ext>
                <a:ext uri="{FF2B5EF4-FFF2-40B4-BE49-F238E27FC236}">
                  <a16:creationId xmlns:a16="http://schemas.microsoft.com/office/drawing/2014/main" id="{00000000-0008-0000-0E00-000002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523875</xdr:colOff>
          <xdr:row>3</xdr:row>
          <xdr:rowOff>133350</xdr:rowOff>
        </xdr:from>
        <xdr:to>
          <xdr:col>9</xdr:col>
          <xdr:colOff>866775</xdr:colOff>
          <xdr:row>5</xdr:row>
          <xdr:rowOff>47625</xdr:rowOff>
        </xdr:to>
        <xdr:sp macro="" textlink="">
          <xdr:nvSpPr>
            <xdr:cNvPr id="180227" name="Check Box 3" hidden="1">
              <a:extLst>
                <a:ext uri="{63B3BB69-23CF-44E3-9099-C40C66FF867C}">
                  <a14:compatExt spid="_x0000_s180227"/>
                </a:ext>
                <a:ext uri="{FF2B5EF4-FFF2-40B4-BE49-F238E27FC236}">
                  <a16:creationId xmlns:a16="http://schemas.microsoft.com/office/drawing/2014/main" id="{00000000-0008-0000-0E00-000003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523875</xdr:colOff>
          <xdr:row>4</xdr:row>
          <xdr:rowOff>123825</xdr:rowOff>
        </xdr:from>
        <xdr:to>
          <xdr:col>9</xdr:col>
          <xdr:colOff>866775</xdr:colOff>
          <xdr:row>6</xdr:row>
          <xdr:rowOff>38100</xdr:rowOff>
        </xdr:to>
        <xdr:sp macro="" textlink="">
          <xdr:nvSpPr>
            <xdr:cNvPr id="180228" name="Check Box 4" hidden="1">
              <a:extLst>
                <a:ext uri="{63B3BB69-23CF-44E3-9099-C40C66FF867C}">
                  <a14:compatExt spid="_x0000_s180228"/>
                </a:ext>
                <a:ext uri="{FF2B5EF4-FFF2-40B4-BE49-F238E27FC236}">
                  <a16:creationId xmlns:a16="http://schemas.microsoft.com/office/drawing/2014/main" id="{00000000-0008-0000-0E00-000004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523875</xdr:colOff>
          <xdr:row>5</xdr:row>
          <xdr:rowOff>114300</xdr:rowOff>
        </xdr:from>
        <xdr:to>
          <xdr:col>9</xdr:col>
          <xdr:colOff>866775</xdr:colOff>
          <xdr:row>7</xdr:row>
          <xdr:rowOff>28575</xdr:rowOff>
        </xdr:to>
        <xdr:sp macro="" textlink="">
          <xdr:nvSpPr>
            <xdr:cNvPr id="180229" name="Check Box 5" hidden="1">
              <a:extLst>
                <a:ext uri="{63B3BB69-23CF-44E3-9099-C40C66FF867C}">
                  <a14:compatExt spid="_x0000_s180229"/>
                </a:ext>
                <a:ext uri="{FF2B5EF4-FFF2-40B4-BE49-F238E27FC236}">
                  <a16:creationId xmlns:a16="http://schemas.microsoft.com/office/drawing/2014/main" id="{00000000-0008-0000-0E00-000005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13</xdr:col>
      <xdr:colOff>0</xdr:colOff>
      <xdr:row>0</xdr:row>
      <xdr:rowOff>0</xdr:rowOff>
    </xdr:from>
    <xdr:to>
      <xdr:col>17</xdr:col>
      <xdr:colOff>37425</xdr:colOff>
      <xdr:row>1</xdr:row>
      <xdr:rowOff>52917</xdr:rowOff>
    </xdr:to>
    <xdr:sp macro="" textlink="">
      <xdr:nvSpPr>
        <xdr:cNvPr id="9" name="テキスト ボックス 8">
          <a:extLst>
            <a:ext uri="{FF2B5EF4-FFF2-40B4-BE49-F238E27FC236}">
              <a16:creationId xmlns:a16="http://schemas.microsoft.com/office/drawing/2014/main" id="{00000000-0008-0000-0E00-000009000000}"/>
            </a:ext>
          </a:extLst>
        </xdr:cNvPr>
        <xdr:cNvSpPr txBox="1"/>
      </xdr:nvSpPr>
      <xdr:spPr>
        <a:xfrm>
          <a:off x="7391400" y="0"/>
          <a:ext cx="5400000" cy="214842"/>
        </a:xfrm>
        <a:prstGeom prst="rect">
          <a:avLst/>
        </a:prstGeom>
        <a:solidFill>
          <a:schemeClr val="accent5">
            <a:lumMod val="20000"/>
            <a:lumOff val="80000"/>
          </a:schemeClr>
        </a:solidFill>
        <a:ln w="952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200" b="1"/>
            <a:t>【</a:t>
          </a:r>
          <a:r>
            <a:rPr kumimoji="1" lang="ja-JP" altLang="en-US" sz="1200" b="1"/>
            <a:t>記入ルール ①</a:t>
          </a:r>
          <a:r>
            <a:rPr kumimoji="1" lang="en-US" altLang="ja-JP" sz="1200" b="1"/>
            <a:t>】 </a:t>
          </a:r>
          <a:r>
            <a:rPr kumimoji="1" lang="ja-JP" altLang="en-US" sz="1200" b="0">
              <a:solidFill>
                <a:srgbClr val="0070C0"/>
              </a:solidFill>
            </a:rPr>
            <a:t>青色のセル</a:t>
          </a:r>
          <a:r>
            <a:rPr kumimoji="1" lang="ja-JP" altLang="en-US" sz="1200" b="0"/>
            <a:t>に</a:t>
          </a:r>
          <a:r>
            <a:rPr kumimoji="1" lang="ja-JP" altLang="en-US" sz="1200" b="0" u="sng"/>
            <a:t>必要事項を記入してください。</a:t>
          </a:r>
        </a:p>
      </xdr:txBody>
    </xdr:sp>
    <xdr:clientData/>
  </xdr:twoCellAnchor>
  <xdr:twoCellAnchor editAs="oneCell">
    <xdr:from>
      <xdr:col>13</xdr:col>
      <xdr:colOff>9801</xdr:colOff>
      <xdr:row>1</xdr:row>
      <xdr:rowOff>61383</xdr:rowOff>
    </xdr:from>
    <xdr:to>
      <xdr:col>17</xdr:col>
      <xdr:colOff>47226</xdr:colOff>
      <xdr:row>1</xdr:row>
      <xdr:rowOff>267758</xdr:rowOff>
    </xdr:to>
    <xdr:sp macro="" textlink="">
      <xdr:nvSpPr>
        <xdr:cNvPr id="10" name="テキスト ボックス 9">
          <a:extLst>
            <a:ext uri="{FF2B5EF4-FFF2-40B4-BE49-F238E27FC236}">
              <a16:creationId xmlns:a16="http://schemas.microsoft.com/office/drawing/2014/main" id="{00000000-0008-0000-0E00-00000A000000}"/>
            </a:ext>
          </a:extLst>
        </xdr:cNvPr>
        <xdr:cNvSpPr txBox="1"/>
      </xdr:nvSpPr>
      <xdr:spPr>
        <a:xfrm>
          <a:off x="7401201" y="223308"/>
          <a:ext cx="5400000" cy="206375"/>
        </a:xfrm>
        <a:prstGeom prst="rect">
          <a:avLst/>
        </a:prstGeom>
        <a:solidFill>
          <a:schemeClr val="accent2">
            <a:lumMod val="40000"/>
            <a:lumOff val="60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200" b="1">
              <a:solidFill>
                <a:schemeClr val="dk1"/>
              </a:solidFill>
              <a:effectLst/>
              <a:latin typeface="+mn-lt"/>
              <a:ea typeface="+mn-ea"/>
              <a:cs typeface="+mn-cs"/>
            </a:rPr>
            <a:t>【</a:t>
          </a:r>
          <a:r>
            <a:rPr kumimoji="1" lang="ja-JP" altLang="ja-JP" sz="1200" b="1">
              <a:solidFill>
                <a:schemeClr val="dk1"/>
              </a:solidFill>
              <a:effectLst/>
              <a:latin typeface="+mn-lt"/>
              <a:ea typeface="+mn-ea"/>
              <a:cs typeface="+mn-cs"/>
            </a:rPr>
            <a:t>記入ルール ②</a:t>
          </a:r>
          <a:r>
            <a:rPr kumimoji="1" lang="en-US" altLang="ja-JP" sz="1200" b="1">
              <a:solidFill>
                <a:schemeClr val="dk1"/>
              </a:solidFill>
              <a:effectLst/>
              <a:latin typeface="+mn-lt"/>
              <a:ea typeface="+mn-ea"/>
              <a:cs typeface="+mn-cs"/>
            </a:rPr>
            <a:t>】 </a:t>
          </a:r>
          <a:r>
            <a:rPr kumimoji="1" lang="ja-JP" altLang="ja-JP" sz="1200" b="0">
              <a:solidFill>
                <a:srgbClr val="FF0000"/>
              </a:solidFill>
              <a:effectLst/>
              <a:latin typeface="+mn-lt"/>
              <a:ea typeface="+mn-ea"/>
              <a:cs typeface="+mn-cs"/>
            </a:rPr>
            <a:t>赤色のセル</a:t>
          </a:r>
          <a:r>
            <a:rPr kumimoji="1" lang="ja-JP" altLang="ja-JP" sz="1200" b="0">
              <a:solidFill>
                <a:schemeClr val="dk1"/>
              </a:solidFill>
              <a:effectLst/>
              <a:latin typeface="+mn-lt"/>
              <a:ea typeface="+mn-ea"/>
              <a:cs typeface="+mn-cs"/>
            </a:rPr>
            <a:t>は</a:t>
          </a:r>
          <a:r>
            <a:rPr kumimoji="1" lang="ja-JP" altLang="ja-JP" sz="1200" b="0" u="sng">
              <a:solidFill>
                <a:schemeClr val="dk1"/>
              </a:solidFill>
              <a:effectLst/>
              <a:latin typeface="+mn-lt"/>
              <a:ea typeface="+mn-ea"/>
              <a:cs typeface="+mn-cs"/>
            </a:rPr>
            <a:t>自動計算／自動転記のため、記入不要。</a:t>
          </a:r>
          <a:endParaRPr lang="ja-JP" altLang="ja-JP" sz="1200">
            <a:effectLst/>
          </a:endParaRPr>
        </a:p>
      </xdr:txBody>
    </xdr: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161925</xdr:colOff>
          <xdr:row>4</xdr:row>
          <xdr:rowOff>47625</xdr:rowOff>
        </xdr:from>
        <xdr:to>
          <xdr:col>4</xdr:col>
          <xdr:colOff>304800</xdr:colOff>
          <xdr:row>5</xdr:row>
          <xdr:rowOff>133350</xdr:rowOff>
        </xdr:to>
        <xdr:sp macro="" textlink="">
          <xdr:nvSpPr>
            <xdr:cNvPr id="181249" name="Check Box 1" hidden="1">
              <a:extLst>
                <a:ext uri="{63B3BB69-23CF-44E3-9099-C40C66FF867C}">
                  <a14:compatExt spid="_x0000_s181249"/>
                </a:ext>
                <a:ext uri="{FF2B5EF4-FFF2-40B4-BE49-F238E27FC236}">
                  <a16:creationId xmlns:a16="http://schemas.microsoft.com/office/drawing/2014/main" id="{00000000-0008-0000-0F00-000001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5</xdr:row>
          <xdr:rowOff>38100</xdr:rowOff>
        </xdr:from>
        <xdr:to>
          <xdr:col>4</xdr:col>
          <xdr:colOff>304800</xdr:colOff>
          <xdr:row>6</xdr:row>
          <xdr:rowOff>114300</xdr:rowOff>
        </xdr:to>
        <xdr:sp macro="" textlink="">
          <xdr:nvSpPr>
            <xdr:cNvPr id="181250" name="Check Box 2" hidden="1">
              <a:extLst>
                <a:ext uri="{63B3BB69-23CF-44E3-9099-C40C66FF867C}">
                  <a14:compatExt spid="_x0000_s181250"/>
                </a:ext>
                <a:ext uri="{FF2B5EF4-FFF2-40B4-BE49-F238E27FC236}">
                  <a16:creationId xmlns:a16="http://schemas.microsoft.com/office/drawing/2014/main" id="{00000000-0008-0000-0F00-000002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523875</xdr:colOff>
          <xdr:row>3</xdr:row>
          <xdr:rowOff>133350</xdr:rowOff>
        </xdr:from>
        <xdr:to>
          <xdr:col>9</xdr:col>
          <xdr:colOff>866775</xdr:colOff>
          <xdr:row>5</xdr:row>
          <xdr:rowOff>47625</xdr:rowOff>
        </xdr:to>
        <xdr:sp macro="" textlink="">
          <xdr:nvSpPr>
            <xdr:cNvPr id="181251" name="Check Box 3" hidden="1">
              <a:extLst>
                <a:ext uri="{63B3BB69-23CF-44E3-9099-C40C66FF867C}">
                  <a14:compatExt spid="_x0000_s181251"/>
                </a:ext>
                <a:ext uri="{FF2B5EF4-FFF2-40B4-BE49-F238E27FC236}">
                  <a16:creationId xmlns:a16="http://schemas.microsoft.com/office/drawing/2014/main" id="{00000000-0008-0000-0F00-000003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523875</xdr:colOff>
          <xdr:row>4</xdr:row>
          <xdr:rowOff>123825</xdr:rowOff>
        </xdr:from>
        <xdr:to>
          <xdr:col>9</xdr:col>
          <xdr:colOff>866775</xdr:colOff>
          <xdr:row>6</xdr:row>
          <xdr:rowOff>38100</xdr:rowOff>
        </xdr:to>
        <xdr:sp macro="" textlink="">
          <xdr:nvSpPr>
            <xdr:cNvPr id="181252" name="Check Box 4" hidden="1">
              <a:extLst>
                <a:ext uri="{63B3BB69-23CF-44E3-9099-C40C66FF867C}">
                  <a14:compatExt spid="_x0000_s181252"/>
                </a:ext>
                <a:ext uri="{FF2B5EF4-FFF2-40B4-BE49-F238E27FC236}">
                  <a16:creationId xmlns:a16="http://schemas.microsoft.com/office/drawing/2014/main" id="{00000000-0008-0000-0F00-000004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523875</xdr:colOff>
          <xdr:row>5</xdr:row>
          <xdr:rowOff>114300</xdr:rowOff>
        </xdr:from>
        <xdr:to>
          <xdr:col>9</xdr:col>
          <xdr:colOff>866775</xdr:colOff>
          <xdr:row>7</xdr:row>
          <xdr:rowOff>28575</xdr:rowOff>
        </xdr:to>
        <xdr:sp macro="" textlink="">
          <xdr:nvSpPr>
            <xdr:cNvPr id="181253" name="Check Box 5" hidden="1">
              <a:extLst>
                <a:ext uri="{63B3BB69-23CF-44E3-9099-C40C66FF867C}">
                  <a14:compatExt spid="_x0000_s181253"/>
                </a:ext>
                <a:ext uri="{FF2B5EF4-FFF2-40B4-BE49-F238E27FC236}">
                  <a16:creationId xmlns:a16="http://schemas.microsoft.com/office/drawing/2014/main" id="{00000000-0008-0000-0F00-000005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13</xdr:col>
      <xdr:colOff>0</xdr:colOff>
      <xdr:row>0</xdr:row>
      <xdr:rowOff>0</xdr:rowOff>
    </xdr:from>
    <xdr:to>
      <xdr:col>17</xdr:col>
      <xdr:colOff>37425</xdr:colOff>
      <xdr:row>1</xdr:row>
      <xdr:rowOff>52917</xdr:rowOff>
    </xdr:to>
    <xdr:sp macro="" textlink="">
      <xdr:nvSpPr>
        <xdr:cNvPr id="9" name="テキスト ボックス 8">
          <a:extLst>
            <a:ext uri="{FF2B5EF4-FFF2-40B4-BE49-F238E27FC236}">
              <a16:creationId xmlns:a16="http://schemas.microsoft.com/office/drawing/2014/main" id="{00000000-0008-0000-0F00-000009000000}"/>
            </a:ext>
          </a:extLst>
        </xdr:cNvPr>
        <xdr:cNvSpPr txBox="1"/>
      </xdr:nvSpPr>
      <xdr:spPr>
        <a:xfrm>
          <a:off x="7391400" y="0"/>
          <a:ext cx="5400000" cy="214842"/>
        </a:xfrm>
        <a:prstGeom prst="rect">
          <a:avLst/>
        </a:prstGeom>
        <a:solidFill>
          <a:schemeClr val="accent5">
            <a:lumMod val="20000"/>
            <a:lumOff val="80000"/>
          </a:schemeClr>
        </a:solidFill>
        <a:ln w="952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200" b="1"/>
            <a:t>【</a:t>
          </a:r>
          <a:r>
            <a:rPr kumimoji="1" lang="ja-JP" altLang="en-US" sz="1200" b="1"/>
            <a:t>記入ルール ①</a:t>
          </a:r>
          <a:r>
            <a:rPr kumimoji="1" lang="en-US" altLang="ja-JP" sz="1200" b="1"/>
            <a:t>】 </a:t>
          </a:r>
          <a:r>
            <a:rPr kumimoji="1" lang="ja-JP" altLang="en-US" sz="1200" b="0">
              <a:solidFill>
                <a:srgbClr val="0070C0"/>
              </a:solidFill>
            </a:rPr>
            <a:t>青色のセル</a:t>
          </a:r>
          <a:r>
            <a:rPr kumimoji="1" lang="ja-JP" altLang="en-US" sz="1200" b="0"/>
            <a:t>に</a:t>
          </a:r>
          <a:r>
            <a:rPr kumimoji="1" lang="ja-JP" altLang="en-US" sz="1200" b="0" u="sng"/>
            <a:t>必要事項を記入してください。</a:t>
          </a:r>
        </a:p>
      </xdr:txBody>
    </xdr:sp>
    <xdr:clientData/>
  </xdr:twoCellAnchor>
  <xdr:twoCellAnchor editAs="oneCell">
    <xdr:from>
      <xdr:col>13</xdr:col>
      <xdr:colOff>9801</xdr:colOff>
      <xdr:row>1</xdr:row>
      <xdr:rowOff>61383</xdr:rowOff>
    </xdr:from>
    <xdr:to>
      <xdr:col>17</xdr:col>
      <xdr:colOff>47226</xdr:colOff>
      <xdr:row>1</xdr:row>
      <xdr:rowOff>267758</xdr:rowOff>
    </xdr:to>
    <xdr:sp macro="" textlink="">
      <xdr:nvSpPr>
        <xdr:cNvPr id="10" name="テキスト ボックス 9">
          <a:extLst>
            <a:ext uri="{FF2B5EF4-FFF2-40B4-BE49-F238E27FC236}">
              <a16:creationId xmlns:a16="http://schemas.microsoft.com/office/drawing/2014/main" id="{00000000-0008-0000-0F00-00000A000000}"/>
            </a:ext>
          </a:extLst>
        </xdr:cNvPr>
        <xdr:cNvSpPr txBox="1"/>
      </xdr:nvSpPr>
      <xdr:spPr>
        <a:xfrm>
          <a:off x="7401201" y="223308"/>
          <a:ext cx="5400000" cy="206375"/>
        </a:xfrm>
        <a:prstGeom prst="rect">
          <a:avLst/>
        </a:prstGeom>
        <a:solidFill>
          <a:schemeClr val="accent2">
            <a:lumMod val="40000"/>
            <a:lumOff val="60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200" b="1">
              <a:solidFill>
                <a:schemeClr val="dk1"/>
              </a:solidFill>
              <a:effectLst/>
              <a:latin typeface="+mn-lt"/>
              <a:ea typeface="+mn-ea"/>
              <a:cs typeface="+mn-cs"/>
            </a:rPr>
            <a:t>【</a:t>
          </a:r>
          <a:r>
            <a:rPr kumimoji="1" lang="ja-JP" altLang="ja-JP" sz="1200" b="1">
              <a:solidFill>
                <a:schemeClr val="dk1"/>
              </a:solidFill>
              <a:effectLst/>
              <a:latin typeface="+mn-lt"/>
              <a:ea typeface="+mn-ea"/>
              <a:cs typeface="+mn-cs"/>
            </a:rPr>
            <a:t>記入ルール ②</a:t>
          </a:r>
          <a:r>
            <a:rPr kumimoji="1" lang="en-US" altLang="ja-JP" sz="1200" b="1">
              <a:solidFill>
                <a:schemeClr val="dk1"/>
              </a:solidFill>
              <a:effectLst/>
              <a:latin typeface="+mn-lt"/>
              <a:ea typeface="+mn-ea"/>
              <a:cs typeface="+mn-cs"/>
            </a:rPr>
            <a:t>】 </a:t>
          </a:r>
          <a:r>
            <a:rPr kumimoji="1" lang="ja-JP" altLang="ja-JP" sz="1200" b="0">
              <a:solidFill>
                <a:srgbClr val="FF0000"/>
              </a:solidFill>
              <a:effectLst/>
              <a:latin typeface="+mn-lt"/>
              <a:ea typeface="+mn-ea"/>
              <a:cs typeface="+mn-cs"/>
            </a:rPr>
            <a:t>赤色のセル</a:t>
          </a:r>
          <a:r>
            <a:rPr kumimoji="1" lang="ja-JP" altLang="ja-JP" sz="1200" b="0">
              <a:solidFill>
                <a:schemeClr val="dk1"/>
              </a:solidFill>
              <a:effectLst/>
              <a:latin typeface="+mn-lt"/>
              <a:ea typeface="+mn-ea"/>
              <a:cs typeface="+mn-cs"/>
            </a:rPr>
            <a:t>は</a:t>
          </a:r>
          <a:r>
            <a:rPr kumimoji="1" lang="ja-JP" altLang="ja-JP" sz="1200" b="0" u="sng">
              <a:solidFill>
                <a:schemeClr val="dk1"/>
              </a:solidFill>
              <a:effectLst/>
              <a:latin typeface="+mn-lt"/>
              <a:ea typeface="+mn-ea"/>
              <a:cs typeface="+mn-cs"/>
            </a:rPr>
            <a:t>自動計算／自動転記のため、記入不要。</a:t>
          </a:r>
          <a:endParaRPr lang="ja-JP" altLang="ja-JP" sz="1200">
            <a:effectLst/>
          </a:endParaRPr>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161925</xdr:colOff>
          <xdr:row>4</xdr:row>
          <xdr:rowOff>47625</xdr:rowOff>
        </xdr:from>
        <xdr:to>
          <xdr:col>4</xdr:col>
          <xdr:colOff>304800</xdr:colOff>
          <xdr:row>5</xdr:row>
          <xdr:rowOff>133350</xdr:rowOff>
        </xdr:to>
        <xdr:sp macro="" textlink="">
          <xdr:nvSpPr>
            <xdr:cNvPr id="182273" name="Check Box 1" hidden="1">
              <a:extLst>
                <a:ext uri="{63B3BB69-23CF-44E3-9099-C40C66FF867C}">
                  <a14:compatExt spid="_x0000_s182273"/>
                </a:ext>
                <a:ext uri="{FF2B5EF4-FFF2-40B4-BE49-F238E27FC236}">
                  <a16:creationId xmlns:a16="http://schemas.microsoft.com/office/drawing/2014/main" id="{00000000-0008-0000-1000-000001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5</xdr:row>
          <xdr:rowOff>38100</xdr:rowOff>
        </xdr:from>
        <xdr:to>
          <xdr:col>4</xdr:col>
          <xdr:colOff>304800</xdr:colOff>
          <xdr:row>6</xdr:row>
          <xdr:rowOff>114300</xdr:rowOff>
        </xdr:to>
        <xdr:sp macro="" textlink="">
          <xdr:nvSpPr>
            <xdr:cNvPr id="182274" name="Check Box 2" hidden="1">
              <a:extLst>
                <a:ext uri="{63B3BB69-23CF-44E3-9099-C40C66FF867C}">
                  <a14:compatExt spid="_x0000_s182274"/>
                </a:ext>
                <a:ext uri="{FF2B5EF4-FFF2-40B4-BE49-F238E27FC236}">
                  <a16:creationId xmlns:a16="http://schemas.microsoft.com/office/drawing/2014/main" id="{00000000-0008-0000-1000-000002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523875</xdr:colOff>
          <xdr:row>3</xdr:row>
          <xdr:rowOff>133350</xdr:rowOff>
        </xdr:from>
        <xdr:to>
          <xdr:col>9</xdr:col>
          <xdr:colOff>866775</xdr:colOff>
          <xdr:row>5</xdr:row>
          <xdr:rowOff>47625</xdr:rowOff>
        </xdr:to>
        <xdr:sp macro="" textlink="">
          <xdr:nvSpPr>
            <xdr:cNvPr id="182275" name="Check Box 3" hidden="1">
              <a:extLst>
                <a:ext uri="{63B3BB69-23CF-44E3-9099-C40C66FF867C}">
                  <a14:compatExt spid="_x0000_s182275"/>
                </a:ext>
                <a:ext uri="{FF2B5EF4-FFF2-40B4-BE49-F238E27FC236}">
                  <a16:creationId xmlns:a16="http://schemas.microsoft.com/office/drawing/2014/main" id="{00000000-0008-0000-1000-000003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523875</xdr:colOff>
          <xdr:row>4</xdr:row>
          <xdr:rowOff>123825</xdr:rowOff>
        </xdr:from>
        <xdr:to>
          <xdr:col>9</xdr:col>
          <xdr:colOff>866775</xdr:colOff>
          <xdr:row>6</xdr:row>
          <xdr:rowOff>38100</xdr:rowOff>
        </xdr:to>
        <xdr:sp macro="" textlink="">
          <xdr:nvSpPr>
            <xdr:cNvPr id="182276" name="Check Box 4" hidden="1">
              <a:extLst>
                <a:ext uri="{63B3BB69-23CF-44E3-9099-C40C66FF867C}">
                  <a14:compatExt spid="_x0000_s182276"/>
                </a:ext>
                <a:ext uri="{FF2B5EF4-FFF2-40B4-BE49-F238E27FC236}">
                  <a16:creationId xmlns:a16="http://schemas.microsoft.com/office/drawing/2014/main" id="{00000000-0008-0000-1000-000004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523875</xdr:colOff>
          <xdr:row>5</xdr:row>
          <xdr:rowOff>114300</xdr:rowOff>
        </xdr:from>
        <xdr:to>
          <xdr:col>9</xdr:col>
          <xdr:colOff>866775</xdr:colOff>
          <xdr:row>7</xdr:row>
          <xdr:rowOff>28575</xdr:rowOff>
        </xdr:to>
        <xdr:sp macro="" textlink="">
          <xdr:nvSpPr>
            <xdr:cNvPr id="182277" name="Check Box 5" hidden="1">
              <a:extLst>
                <a:ext uri="{63B3BB69-23CF-44E3-9099-C40C66FF867C}">
                  <a14:compatExt spid="_x0000_s182277"/>
                </a:ext>
                <a:ext uri="{FF2B5EF4-FFF2-40B4-BE49-F238E27FC236}">
                  <a16:creationId xmlns:a16="http://schemas.microsoft.com/office/drawing/2014/main" id="{00000000-0008-0000-1000-000005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13</xdr:col>
      <xdr:colOff>0</xdr:colOff>
      <xdr:row>0</xdr:row>
      <xdr:rowOff>0</xdr:rowOff>
    </xdr:from>
    <xdr:to>
      <xdr:col>17</xdr:col>
      <xdr:colOff>37425</xdr:colOff>
      <xdr:row>1</xdr:row>
      <xdr:rowOff>52917</xdr:rowOff>
    </xdr:to>
    <xdr:sp macro="" textlink="">
      <xdr:nvSpPr>
        <xdr:cNvPr id="9" name="テキスト ボックス 8">
          <a:extLst>
            <a:ext uri="{FF2B5EF4-FFF2-40B4-BE49-F238E27FC236}">
              <a16:creationId xmlns:a16="http://schemas.microsoft.com/office/drawing/2014/main" id="{00000000-0008-0000-1000-000009000000}"/>
            </a:ext>
          </a:extLst>
        </xdr:cNvPr>
        <xdr:cNvSpPr txBox="1"/>
      </xdr:nvSpPr>
      <xdr:spPr>
        <a:xfrm>
          <a:off x="7391400" y="0"/>
          <a:ext cx="5400000" cy="214842"/>
        </a:xfrm>
        <a:prstGeom prst="rect">
          <a:avLst/>
        </a:prstGeom>
        <a:solidFill>
          <a:schemeClr val="accent5">
            <a:lumMod val="20000"/>
            <a:lumOff val="80000"/>
          </a:schemeClr>
        </a:solidFill>
        <a:ln w="952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200" b="1"/>
            <a:t>【</a:t>
          </a:r>
          <a:r>
            <a:rPr kumimoji="1" lang="ja-JP" altLang="en-US" sz="1200" b="1"/>
            <a:t>記入ルール ①</a:t>
          </a:r>
          <a:r>
            <a:rPr kumimoji="1" lang="en-US" altLang="ja-JP" sz="1200" b="1"/>
            <a:t>】 </a:t>
          </a:r>
          <a:r>
            <a:rPr kumimoji="1" lang="ja-JP" altLang="en-US" sz="1200" b="0">
              <a:solidFill>
                <a:srgbClr val="0070C0"/>
              </a:solidFill>
            </a:rPr>
            <a:t>青色のセル</a:t>
          </a:r>
          <a:r>
            <a:rPr kumimoji="1" lang="ja-JP" altLang="en-US" sz="1200" b="0"/>
            <a:t>に</a:t>
          </a:r>
          <a:r>
            <a:rPr kumimoji="1" lang="ja-JP" altLang="en-US" sz="1200" b="0" u="sng"/>
            <a:t>必要事項を記入してください。</a:t>
          </a:r>
        </a:p>
      </xdr:txBody>
    </xdr:sp>
    <xdr:clientData/>
  </xdr:twoCellAnchor>
  <xdr:twoCellAnchor editAs="oneCell">
    <xdr:from>
      <xdr:col>13</xdr:col>
      <xdr:colOff>9801</xdr:colOff>
      <xdr:row>1</xdr:row>
      <xdr:rowOff>61383</xdr:rowOff>
    </xdr:from>
    <xdr:to>
      <xdr:col>17</xdr:col>
      <xdr:colOff>47226</xdr:colOff>
      <xdr:row>1</xdr:row>
      <xdr:rowOff>267758</xdr:rowOff>
    </xdr:to>
    <xdr:sp macro="" textlink="">
      <xdr:nvSpPr>
        <xdr:cNvPr id="10" name="テキスト ボックス 9">
          <a:extLst>
            <a:ext uri="{FF2B5EF4-FFF2-40B4-BE49-F238E27FC236}">
              <a16:creationId xmlns:a16="http://schemas.microsoft.com/office/drawing/2014/main" id="{00000000-0008-0000-1000-00000A000000}"/>
            </a:ext>
          </a:extLst>
        </xdr:cNvPr>
        <xdr:cNvSpPr txBox="1"/>
      </xdr:nvSpPr>
      <xdr:spPr>
        <a:xfrm>
          <a:off x="7401201" y="223308"/>
          <a:ext cx="5400000" cy="206375"/>
        </a:xfrm>
        <a:prstGeom prst="rect">
          <a:avLst/>
        </a:prstGeom>
        <a:solidFill>
          <a:schemeClr val="accent2">
            <a:lumMod val="40000"/>
            <a:lumOff val="60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200" b="1">
              <a:solidFill>
                <a:schemeClr val="dk1"/>
              </a:solidFill>
              <a:effectLst/>
              <a:latin typeface="+mn-lt"/>
              <a:ea typeface="+mn-ea"/>
              <a:cs typeface="+mn-cs"/>
            </a:rPr>
            <a:t>【</a:t>
          </a:r>
          <a:r>
            <a:rPr kumimoji="1" lang="ja-JP" altLang="ja-JP" sz="1200" b="1">
              <a:solidFill>
                <a:schemeClr val="dk1"/>
              </a:solidFill>
              <a:effectLst/>
              <a:latin typeface="+mn-lt"/>
              <a:ea typeface="+mn-ea"/>
              <a:cs typeface="+mn-cs"/>
            </a:rPr>
            <a:t>記入ルール ②</a:t>
          </a:r>
          <a:r>
            <a:rPr kumimoji="1" lang="en-US" altLang="ja-JP" sz="1200" b="1">
              <a:solidFill>
                <a:schemeClr val="dk1"/>
              </a:solidFill>
              <a:effectLst/>
              <a:latin typeface="+mn-lt"/>
              <a:ea typeface="+mn-ea"/>
              <a:cs typeface="+mn-cs"/>
            </a:rPr>
            <a:t>】 </a:t>
          </a:r>
          <a:r>
            <a:rPr kumimoji="1" lang="ja-JP" altLang="ja-JP" sz="1200" b="0">
              <a:solidFill>
                <a:srgbClr val="FF0000"/>
              </a:solidFill>
              <a:effectLst/>
              <a:latin typeface="+mn-lt"/>
              <a:ea typeface="+mn-ea"/>
              <a:cs typeface="+mn-cs"/>
            </a:rPr>
            <a:t>赤色のセル</a:t>
          </a:r>
          <a:r>
            <a:rPr kumimoji="1" lang="ja-JP" altLang="ja-JP" sz="1200" b="0">
              <a:solidFill>
                <a:schemeClr val="dk1"/>
              </a:solidFill>
              <a:effectLst/>
              <a:latin typeface="+mn-lt"/>
              <a:ea typeface="+mn-ea"/>
              <a:cs typeface="+mn-cs"/>
            </a:rPr>
            <a:t>は</a:t>
          </a:r>
          <a:r>
            <a:rPr kumimoji="1" lang="ja-JP" altLang="ja-JP" sz="1200" b="0" u="sng">
              <a:solidFill>
                <a:schemeClr val="dk1"/>
              </a:solidFill>
              <a:effectLst/>
              <a:latin typeface="+mn-lt"/>
              <a:ea typeface="+mn-ea"/>
              <a:cs typeface="+mn-cs"/>
            </a:rPr>
            <a:t>自動計算／自動転記のため、記入不要。</a:t>
          </a:r>
          <a:endParaRPr lang="ja-JP" altLang="ja-JP" sz="1200">
            <a:effectLst/>
          </a:endParaRPr>
        </a:p>
      </xdr:txBody>
    </xdr:sp>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161925</xdr:colOff>
          <xdr:row>4</xdr:row>
          <xdr:rowOff>47625</xdr:rowOff>
        </xdr:from>
        <xdr:to>
          <xdr:col>4</xdr:col>
          <xdr:colOff>304800</xdr:colOff>
          <xdr:row>5</xdr:row>
          <xdr:rowOff>133350</xdr:rowOff>
        </xdr:to>
        <xdr:sp macro="" textlink="">
          <xdr:nvSpPr>
            <xdr:cNvPr id="183297" name="Check Box 1" hidden="1">
              <a:extLst>
                <a:ext uri="{63B3BB69-23CF-44E3-9099-C40C66FF867C}">
                  <a14:compatExt spid="_x0000_s183297"/>
                </a:ext>
                <a:ext uri="{FF2B5EF4-FFF2-40B4-BE49-F238E27FC236}">
                  <a16:creationId xmlns:a16="http://schemas.microsoft.com/office/drawing/2014/main" id="{00000000-0008-0000-1100-000001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5</xdr:row>
          <xdr:rowOff>38100</xdr:rowOff>
        </xdr:from>
        <xdr:to>
          <xdr:col>4</xdr:col>
          <xdr:colOff>304800</xdr:colOff>
          <xdr:row>6</xdr:row>
          <xdr:rowOff>114300</xdr:rowOff>
        </xdr:to>
        <xdr:sp macro="" textlink="">
          <xdr:nvSpPr>
            <xdr:cNvPr id="183298" name="Check Box 2" hidden="1">
              <a:extLst>
                <a:ext uri="{63B3BB69-23CF-44E3-9099-C40C66FF867C}">
                  <a14:compatExt spid="_x0000_s183298"/>
                </a:ext>
                <a:ext uri="{FF2B5EF4-FFF2-40B4-BE49-F238E27FC236}">
                  <a16:creationId xmlns:a16="http://schemas.microsoft.com/office/drawing/2014/main" id="{00000000-0008-0000-1100-000002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523875</xdr:colOff>
          <xdr:row>3</xdr:row>
          <xdr:rowOff>133350</xdr:rowOff>
        </xdr:from>
        <xdr:to>
          <xdr:col>9</xdr:col>
          <xdr:colOff>866775</xdr:colOff>
          <xdr:row>5</xdr:row>
          <xdr:rowOff>47625</xdr:rowOff>
        </xdr:to>
        <xdr:sp macro="" textlink="">
          <xdr:nvSpPr>
            <xdr:cNvPr id="183299" name="Check Box 3" hidden="1">
              <a:extLst>
                <a:ext uri="{63B3BB69-23CF-44E3-9099-C40C66FF867C}">
                  <a14:compatExt spid="_x0000_s183299"/>
                </a:ext>
                <a:ext uri="{FF2B5EF4-FFF2-40B4-BE49-F238E27FC236}">
                  <a16:creationId xmlns:a16="http://schemas.microsoft.com/office/drawing/2014/main" id="{00000000-0008-0000-1100-000003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523875</xdr:colOff>
          <xdr:row>4</xdr:row>
          <xdr:rowOff>123825</xdr:rowOff>
        </xdr:from>
        <xdr:to>
          <xdr:col>9</xdr:col>
          <xdr:colOff>866775</xdr:colOff>
          <xdr:row>6</xdr:row>
          <xdr:rowOff>38100</xdr:rowOff>
        </xdr:to>
        <xdr:sp macro="" textlink="">
          <xdr:nvSpPr>
            <xdr:cNvPr id="183300" name="Check Box 4" hidden="1">
              <a:extLst>
                <a:ext uri="{63B3BB69-23CF-44E3-9099-C40C66FF867C}">
                  <a14:compatExt spid="_x0000_s183300"/>
                </a:ext>
                <a:ext uri="{FF2B5EF4-FFF2-40B4-BE49-F238E27FC236}">
                  <a16:creationId xmlns:a16="http://schemas.microsoft.com/office/drawing/2014/main" id="{00000000-0008-0000-1100-000004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523875</xdr:colOff>
          <xdr:row>5</xdr:row>
          <xdr:rowOff>114300</xdr:rowOff>
        </xdr:from>
        <xdr:to>
          <xdr:col>9</xdr:col>
          <xdr:colOff>866775</xdr:colOff>
          <xdr:row>7</xdr:row>
          <xdr:rowOff>28575</xdr:rowOff>
        </xdr:to>
        <xdr:sp macro="" textlink="">
          <xdr:nvSpPr>
            <xdr:cNvPr id="183301" name="Check Box 5" hidden="1">
              <a:extLst>
                <a:ext uri="{63B3BB69-23CF-44E3-9099-C40C66FF867C}">
                  <a14:compatExt spid="_x0000_s183301"/>
                </a:ext>
                <a:ext uri="{FF2B5EF4-FFF2-40B4-BE49-F238E27FC236}">
                  <a16:creationId xmlns:a16="http://schemas.microsoft.com/office/drawing/2014/main" id="{00000000-0008-0000-1100-000005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13</xdr:col>
      <xdr:colOff>0</xdr:colOff>
      <xdr:row>0</xdr:row>
      <xdr:rowOff>0</xdr:rowOff>
    </xdr:from>
    <xdr:to>
      <xdr:col>17</xdr:col>
      <xdr:colOff>37425</xdr:colOff>
      <xdr:row>1</xdr:row>
      <xdr:rowOff>52917</xdr:rowOff>
    </xdr:to>
    <xdr:sp macro="" textlink="">
      <xdr:nvSpPr>
        <xdr:cNvPr id="9" name="テキスト ボックス 8">
          <a:extLst>
            <a:ext uri="{FF2B5EF4-FFF2-40B4-BE49-F238E27FC236}">
              <a16:creationId xmlns:a16="http://schemas.microsoft.com/office/drawing/2014/main" id="{00000000-0008-0000-1100-000009000000}"/>
            </a:ext>
          </a:extLst>
        </xdr:cNvPr>
        <xdr:cNvSpPr txBox="1"/>
      </xdr:nvSpPr>
      <xdr:spPr>
        <a:xfrm>
          <a:off x="7391400" y="0"/>
          <a:ext cx="5400000" cy="214842"/>
        </a:xfrm>
        <a:prstGeom prst="rect">
          <a:avLst/>
        </a:prstGeom>
        <a:solidFill>
          <a:schemeClr val="accent5">
            <a:lumMod val="20000"/>
            <a:lumOff val="80000"/>
          </a:schemeClr>
        </a:solidFill>
        <a:ln w="952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200" b="1"/>
            <a:t>【</a:t>
          </a:r>
          <a:r>
            <a:rPr kumimoji="1" lang="ja-JP" altLang="en-US" sz="1200" b="1"/>
            <a:t>記入ルール ①</a:t>
          </a:r>
          <a:r>
            <a:rPr kumimoji="1" lang="en-US" altLang="ja-JP" sz="1200" b="1"/>
            <a:t>】 </a:t>
          </a:r>
          <a:r>
            <a:rPr kumimoji="1" lang="ja-JP" altLang="en-US" sz="1200" b="0">
              <a:solidFill>
                <a:srgbClr val="0070C0"/>
              </a:solidFill>
            </a:rPr>
            <a:t>青色のセル</a:t>
          </a:r>
          <a:r>
            <a:rPr kumimoji="1" lang="ja-JP" altLang="en-US" sz="1200" b="0"/>
            <a:t>に</a:t>
          </a:r>
          <a:r>
            <a:rPr kumimoji="1" lang="ja-JP" altLang="en-US" sz="1200" b="0" u="sng"/>
            <a:t>必要事項を記入してください。</a:t>
          </a:r>
        </a:p>
      </xdr:txBody>
    </xdr:sp>
    <xdr:clientData/>
  </xdr:twoCellAnchor>
  <xdr:twoCellAnchor editAs="oneCell">
    <xdr:from>
      <xdr:col>13</xdr:col>
      <xdr:colOff>9801</xdr:colOff>
      <xdr:row>1</xdr:row>
      <xdr:rowOff>61383</xdr:rowOff>
    </xdr:from>
    <xdr:to>
      <xdr:col>17</xdr:col>
      <xdr:colOff>47226</xdr:colOff>
      <xdr:row>1</xdr:row>
      <xdr:rowOff>267758</xdr:rowOff>
    </xdr:to>
    <xdr:sp macro="" textlink="">
      <xdr:nvSpPr>
        <xdr:cNvPr id="10" name="テキスト ボックス 9">
          <a:extLst>
            <a:ext uri="{FF2B5EF4-FFF2-40B4-BE49-F238E27FC236}">
              <a16:creationId xmlns:a16="http://schemas.microsoft.com/office/drawing/2014/main" id="{00000000-0008-0000-1100-00000A000000}"/>
            </a:ext>
          </a:extLst>
        </xdr:cNvPr>
        <xdr:cNvSpPr txBox="1"/>
      </xdr:nvSpPr>
      <xdr:spPr>
        <a:xfrm>
          <a:off x="7401201" y="223308"/>
          <a:ext cx="5400000" cy="206375"/>
        </a:xfrm>
        <a:prstGeom prst="rect">
          <a:avLst/>
        </a:prstGeom>
        <a:solidFill>
          <a:schemeClr val="accent2">
            <a:lumMod val="40000"/>
            <a:lumOff val="60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200" b="1">
              <a:solidFill>
                <a:schemeClr val="dk1"/>
              </a:solidFill>
              <a:effectLst/>
              <a:latin typeface="+mn-lt"/>
              <a:ea typeface="+mn-ea"/>
              <a:cs typeface="+mn-cs"/>
            </a:rPr>
            <a:t>【</a:t>
          </a:r>
          <a:r>
            <a:rPr kumimoji="1" lang="ja-JP" altLang="ja-JP" sz="1200" b="1">
              <a:solidFill>
                <a:schemeClr val="dk1"/>
              </a:solidFill>
              <a:effectLst/>
              <a:latin typeface="+mn-lt"/>
              <a:ea typeface="+mn-ea"/>
              <a:cs typeface="+mn-cs"/>
            </a:rPr>
            <a:t>記入ルール ②</a:t>
          </a:r>
          <a:r>
            <a:rPr kumimoji="1" lang="en-US" altLang="ja-JP" sz="1200" b="1">
              <a:solidFill>
                <a:schemeClr val="dk1"/>
              </a:solidFill>
              <a:effectLst/>
              <a:latin typeface="+mn-lt"/>
              <a:ea typeface="+mn-ea"/>
              <a:cs typeface="+mn-cs"/>
            </a:rPr>
            <a:t>】 </a:t>
          </a:r>
          <a:r>
            <a:rPr kumimoji="1" lang="ja-JP" altLang="ja-JP" sz="1200" b="0">
              <a:solidFill>
                <a:srgbClr val="FF0000"/>
              </a:solidFill>
              <a:effectLst/>
              <a:latin typeface="+mn-lt"/>
              <a:ea typeface="+mn-ea"/>
              <a:cs typeface="+mn-cs"/>
            </a:rPr>
            <a:t>赤色のセル</a:t>
          </a:r>
          <a:r>
            <a:rPr kumimoji="1" lang="ja-JP" altLang="ja-JP" sz="1200" b="0">
              <a:solidFill>
                <a:schemeClr val="dk1"/>
              </a:solidFill>
              <a:effectLst/>
              <a:latin typeface="+mn-lt"/>
              <a:ea typeface="+mn-ea"/>
              <a:cs typeface="+mn-cs"/>
            </a:rPr>
            <a:t>は</a:t>
          </a:r>
          <a:r>
            <a:rPr kumimoji="1" lang="ja-JP" altLang="ja-JP" sz="1200" b="0" u="sng">
              <a:solidFill>
                <a:schemeClr val="dk1"/>
              </a:solidFill>
              <a:effectLst/>
              <a:latin typeface="+mn-lt"/>
              <a:ea typeface="+mn-ea"/>
              <a:cs typeface="+mn-cs"/>
            </a:rPr>
            <a:t>自動計算／自動転記のため、記入不要。</a:t>
          </a:r>
          <a:endParaRPr lang="ja-JP" altLang="ja-JP" sz="1200">
            <a:effectLst/>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133350</xdr:colOff>
          <xdr:row>4</xdr:row>
          <xdr:rowOff>47625</xdr:rowOff>
        </xdr:from>
        <xdr:to>
          <xdr:col>4</xdr:col>
          <xdr:colOff>247650</xdr:colOff>
          <xdr:row>4</xdr:row>
          <xdr:rowOff>257175</xdr:rowOff>
        </xdr:to>
        <xdr:sp macro="" textlink="">
          <xdr:nvSpPr>
            <xdr:cNvPr id="57345" name="Check Box 1" hidden="1">
              <a:extLst>
                <a:ext uri="{63B3BB69-23CF-44E3-9099-C40C66FF867C}">
                  <a14:compatExt spid="_x0000_s57345"/>
                </a:ext>
                <a:ext uri="{FF2B5EF4-FFF2-40B4-BE49-F238E27FC236}">
                  <a16:creationId xmlns:a16="http://schemas.microsoft.com/office/drawing/2014/main" id="{00000000-0008-0000-0100-00000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4</xdr:row>
          <xdr:rowOff>219075</xdr:rowOff>
        </xdr:from>
        <xdr:to>
          <xdr:col>4</xdr:col>
          <xdr:colOff>247650</xdr:colOff>
          <xdr:row>4</xdr:row>
          <xdr:rowOff>419100</xdr:rowOff>
        </xdr:to>
        <xdr:sp macro="" textlink="">
          <xdr:nvSpPr>
            <xdr:cNvPr id="57346" name="Check Box 2" hidden="1">
              <a:extLst>
                <a:ext uri="{63B3BB69-23CF-44E3-9099-C40C66FF867C}">
                  <a14:compatExt spid="_x0000_s57346"/>
                </a:ext>
                <a:ext uri="{FF2B5EF4-FFF2-40B4-BE49-F238E27FC236}">
                  <a16:creationId xmlns:a16="http://schemas.microsoft.com/office/drawing/2014/main" id="{00000000-0008-0000-0100-00000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495300</xdr:colOff>
          <xdr:row>4</xdr:row>
          <xdr:rowOff>133350</xdr:rowOff>
        </xdr:from>
        <xdr:to>
          <xdr:col>9</xdr:col>
          <xdr:colOff>800100</xdr:colOff>
          <xdr:row>4</xdr:row>
          <xdr:rowOff>342900</xdr:rowOff>
        </xdr:to>
        <xdr:sp macro="" textlink="">
          <xdr:nvSpPr>
            <xdr:cNvPr id="57347" name="Check Box 3" hidden="1">
              <a:extLst>
                <a:ext uri="{63B3BB69-23CF-44E3-9099-C40C66FF867C}">
                  <a14:compatExt spid="_x0000_s57347"/>
                </a:ext>
                <a:ext uri="{FF2B5EF4-FFF2-40B4-BE49-F238E27FC236}">
                  <a16:creationId xmlns:a16="http://schemas.microsoft.com/office/drawing/2014/main" id="{00000000-0008-0000-0100-00000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495300</xdr:colOff>
          <xdr:row>3</xdr:row>
          <xdr:rowOff>123825</xdr:rowOff>
        </xdr:from>
        <xdr:to>
          <xdr:col>9</xdr:col>
          <xdr:colOff>800100</xdr:colOff>
          <xdr:row>4</xdr:row>
          <xdr:rowOff>180975</xdr:rowOff>
        </xdr:to>
        <xdr:sp macro="" textlink="">
          <xdr:nvSpPr>
            <xdr:cNvPr id="57348" name="Check Box 4" hidden="1">
              <a:extLst>
                <a:ext uri="{63B3BB69-23CF-44E3-9099-C40C66FF867C}">
                  <a14:compatExt spid="_x0000_s57348"/>
                </a:ext>
                <a:ext uri="{FF2B5EF4-FFF2-40B4-BE49-F238E27FC236}">
                  <a16:creationId xmlns:a16="http://schemas.microsoft.com/office/drawing/2014/main" id="{00000000-0008-0000-0100-00000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495300</xdr:colOff>
          <xdr:row>4</xdr:row>
          <xdr:rowOff>295275</xdr:rowOff>
        </xdr:from>
        <xdr:to>
          <xdr:col>9</xdr:col>
          <xdr:colOff>800100</xdr:colOff>
          <xdr:row>5</xdr:row>
          <xdr:rowOff>9525</xdr:rowOff>
        </xdr:to>
        <xdr:sp macro="" textlink="">
          <xdr:nvSpPr>
            <xdr:cNvPr id="57349" name="Check Box 5" hidden="1">
              <a:extLst>
                <a:ext uri="{63B3BB69-23CF-44E3-9099-C40C66FF867C}">
                  <a14:compatExt spid="_x0000_s57349"/>
                </a:ext>
                <a:ext uri="{FF2B5EF4-FFF2-40B4-BE49-F238E27FC236}">
                  <a16:creationId xmlns:a16="http://schemas.microsoft.com/office/drawing/2014/main" id="{00000000-0008-0000-0100-00000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13</xdr:col>
      <xdr:colOff>0</xdr:colOff>
      <xdr:row>1</xdr:row>
      <xdr:rowOff>0</xdr:rowOff>
    </xdr:from>
    <xdr:to>
      <xdr:col>65</xdr:col>
      <xdr:colOff>343200</xdr:colOff>
      <xdr:row>1</xdr:row>
      <xdr:rowOff>324000</xdr:rowOff>
    </xdr:to>
    <xdr:sp macro="" textlink="">
      <xdr:nvSpPr>
        <xdr:cNvPr id="9" name="テキスト ボックス 8">
          <a:extLst>
            <a:ext uri="{FF2B5EF4-FFF2-40B4-BE49-F238E27FC236}">
              <a16:creationId xmlns:a16="http://schemas.microsoft.com/office/drawing/2014/main" id="{00000000-0008-0000-0100-000009000000}"/>
            </a:ext>
          </a:extLst>
        </xdr:cNvPr>
        <xdr:cNvSpPr txBox="1"/>
      </xdr:nvSpPr>
      <xdr:spPr>
        <a:xfrm>
          <a:off x="7315200" y="161925"/>
          <a:ext cx="5220000" cy="324000"/>
        </a:xfrm>
        <a:prstGeom prst="rect">
          <a:avLst/>
        </a:prstGeom>
        <a:solidFill>
          <a:schemeClr val="accent5">
            <a:lumMod val="20000"/>
            <a:lumOff val="80000"/>
          </a:schemeClr>
        </a:solidFill>
        <a:ln w="952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200" b="1"/>
            <a:t>【</a:t>
          </a:r>
          <a:r>
            <a:rPr kumimoji="1" lang="ja-JP" altLang="en-US" sz="1200" b="1"/>
            <a:t>記入ルール ①</a:t>
          </a:r>
          <a:r>
            <a:rPr kumimoji="1" lang="en-US" altLang="ja-JP" sz="1200" b="1"/>
            <a:t>】 </a:t>
          </a:r>
          <a:r>
            <a:rPr kumimoji="1" lang="ja-JP" altLang="en-US" sz="1200" b="0">
              <a:solidFill>
                <a:srgbClr val="0070C0"/>
              </a:solidFill>
            </a:rPr>
            <a:t>青色のセル</a:t>
          </a:r>
          <a:r>
            <a:rPr kumimoji="1" lang="ja-JP" altLang="en-US" sz="1200" b="0"/>
            <a:t>に</a:t>
          </a:r>
          <a:r>
            <a:rPr kumimoji="1" lang="ja-JP" altLang="en-US" sz="1200" b="0" u="sng"/>
            <a:t>必要事項を記入してください。</a:t>
          </a:r>
        </a:p>
      </xdr:txBody>
    </xdr:sp>
    <xdr:clientData/>
  </xdr:twoCellAnchor>
  <xdr:twoCellAnchor editAs="oneCell">
    <xdr:from>
      <xdr:col>13</xdr:col>
      <xdr:colOff>9524</xdr:colOff>
      <xdr:row>2</xdr:row>
      <xdr:rowOff>51859</xdr:rowOff>
    </xdr:from>
    <xdr:to>
      <xdr:col>65</xdr:col>
      <xdr:colOff>343200</xdr:colOff>
      <xdr:row>4</xdr:row>
      <xdr:rowOff>52009</xdr:rowOff>
    </xdr:to>
    <xdr:sp macro="" textlink="">
      <xdr:nvSpPr>
        <xdr:cNvPr id="10" name="テキスト ボックス 9">
          <a:extLst>
            <a:ext uri="{FF2B5EF4-FFF2-40B4-BE49-F238E27FC236}">
              <a16:creationId xmlns:a16="http://schemas.microsoft.com/office/drawing/2014/main" id="{00000000-0008-0000-0100-00000A000000}"/>
            </a:ext>
          </a:extLst>
        </xdr:cNvPr>
        <xdr:cNvSpPr txBox="1"/>
      </xdr:nvSpPr>
      <xdr:spPr>
        <a:xfrm>
          <a:off x="7324724" y="547159"/>
          <a:ext cx="5220000" cy="324000"/>
        </a:xfrm>
        <a:prstGeom prst="rect">
          <a:avLst/>
        </a:prstGeom>
        <a:solidFill>
          <a:schemeClr val="accent2">
            <a:lumMod val="40000"/>
            <a:lumOff val="60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200" b="1"/>
            <a:t>【</a:t>
          </a:r>
          <a:r>
            <a:rPr kumimoji="1" lang="ja-JP" altLang="en-US" sz="1200" b="1"/>
            <a:t>記入ルール ②</a:t>
          </a:r>
          <a:r>
            <a:rPr kumimoji="1" lang="en-US" altLang="ja-JP" sz="1200" b="1">
              <a:solidFill>
                <a:schemeClr val="tx1"/>
              </a:solidFill>
            </a:rPr>
            <a:t>】 </a:t>
          </a:r>
          <a:r>
            <a:rPr kumimoji="1" lang="ja-JP" altLang="en-US" sz="1200" b="0">
              <a:solidFill>
                <a:srgbClr val="FF0000"/>
              </a:solidFill>
            </a:rPr>
            <a:t>赤色のセル</a:t>
          </a:r>
          <a:r>
            <a:rPr kumimoji="1" lang="ja-JP" altLang="en-US" sz="1200" b="0"/>
            <a:t>は</a:t>
          </a:r>
          <a:r>
            <a:rPr kumimoji="1" lang="ja-JP" altLang="en-US" sz="1200" b="0" u="sng"/>
            <a:t>自動計算／自動転記のため、記入不要。</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161925</xdr:colOff>
          <xdr:row>4</xdr:row>
          <xdr:rowOff>47625</xdr:rowOff>
        </xdr:from>
        <xdr:to>
          <xdr:col>4</xdr:col>
          <xdr:colOff>304800</xdr:colOff>
          <xdr:row>5</xdr:row>
          <xdr:rowOff>133350</xdr:rowOff>
        </xdr:to>
        <xdr:sp macro="" textlink="">
          <xdr:nvSpPr>
            <xdr:cNvPr id="164865" name="Check Box 1" hidden="1">
              <a:extLst>
                <a:ext uri="{63B3BB69-23CF-44E3-9099-C40C66FF867C}">
                  <a14:compatExt spid="_x0000_s164865"/>
                </a:ext>
                <a:ext uri="{FF2B5EF4-FFF2-40B4-BE49-F238E27FC236}">
                  <a16:creationId xmlns:a16="http://schemas.microsoft.com/office/drawing/2014/main" id="{00000000-0008-0000-0200-00000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5</xdr:row>
          <xdr:rowOff>38100</xdr:rowOff>
        </xdr:from>
        <xdr:to>
          <xdr:col>4</xdr:col>
          <xdr:colOff>304800</xdr:colOff>
          <xdr:row>6</xdr:row>
          <xdr:rowOff>114300</xdr:rowOff>
        </xdr:to>
        <xdr:sp macro="" textlink="">
          <xdr:nvSpPr>
            <xdr:cNvPr id="164866" name="Check Box 2" hidden="1">
              <a:extLst>
                <a:ext uri="{63B3BB69-23CF-44E3-9099-C40C66FF867C}">
                  <a14:compatExt spid="_x0000_s164866"/>
                </a:ext>
                <a:ext uri="{FF2B5EF4-FFF2-40B4-BE49-F238E27FC236}">
                  <a16:creationId xmlns:a16="http://schemas.microsoft.com/office/drawing/2014/main" id="{00000000-0008-0000-0200-00000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523875</xdr:colOff>
          <xdr:row>3</xdr:row>
          <xdr:rowOff>133350</xdr:rowOff>
        </xdr:from>
        <xdr:to>
          <xdr:col>9</xdr:col>
          <xdr:colOff>866775</xdr:colOff>
          <xdr:row>5</xdr:row>
          <xdr:rowOff>47625</xdr:rowOff>
        </xdr:to>
        <xdr:sp macro="" textlink="">
          <xdr:nvSpPr>
            <xdr:cNvPr id="164867" name="Check Box 3" hidden="1">
              <a:extLst>
                <a:ext uri="{63B3BB69-23CF-44E3-9099-C40C66FF867C}">
                  <a14:compatExt spid="_x0000_s164867"/>
                </a:ext>
                <a:ext uri="{FF2B5EF4-FFF2-40B4-BE49-F238E27FC236}">
                  <a16:creationId xmlns:a16="http://schemas.microsoft.com/office/drawing/2014/main" id="{00000000-0008-0000-0200-00000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523875</xdr:colOff>
          <xdr:row>4</xdr:row>
          <xdr:rowOff>123825</xdr:rowOff>
        </xdr:from>
        <xdr:to>
          <xdr:col>9</xdr:col>
          <xdr:colOff>866775</xdr:colOff>
          <xdr:row>6</xdr:row>
          <xdr:rowOff>38100</xdr:rowOff>
        </xdr:to>
        <xdr:sp macro="" textlink="">
          <xdr:nvSpPr>
            <xdr:cNvPr id="164868" name="Check Box 4" hidden="1">
              <a:extLst>
                <a:ext uri="{63B3BB69-23CF-44E3-9099-C40C66FF867C}">
                  <a14:compatExt spid="_x0000_s164868"/>
                </a:ext>
                <a:ext uri="{FF2B5EF4-FFF2-40B4-BE49-F238E27FC236}">
                  <a16:creationId xmlns:a16="http://schemas.microsoft.com/office/drawing/2014/main" id="{00000000-0008-0000-0200-00000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523875</xdr:colOff>
          <xdr:row>5</xdr:row>
          <xdr:rowOff>114300</xdr:rowOff>
        </xdr:from>
        <xdr:to>
          <xdr:col>9</xdr:col>
          <xdr:colOff>866775</xdr:colOff>
          <xdr:row>7</xdr:row>
          <xdr:rowOff>28575</xdr:rowOff>
        </xdr:to>
        <xdr:sp macro="" textlink="">
          <xdr:nvSpPr>
            <xdr:cNvPr id="164869" name="Check Box 5" hidden="1">
              <a:extLst>
                <a:ext uri="{63B3BB69-23CF-44E3-9099-C40C66FF867C}">
                  <a14:compatExt spid="_x0000_s164869"/>
                </a:ext>
                <a:ext uri="{FF2B5EF4-FFF2-40B4-BE49-F238E27FC236}">
                  <a16:creationId xmlns:a16="http://schemas.microsoft.com/office/drawing/2014/main" id="{00000000-0008-0000-0200-00000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13</xdr:col>
      <xdr:colOff>0</xdr:colOff>
      <xdr:row>0</xdr:row>
      <xdr:rowOff>0</xdr:rowOff>
    </xdr:from>
    <xdr:to>
      <xdr:col>17</xdr:col>
      <xdr:colOff>37425</xdr:colOff>
      <xdr:row>1</xdr:row>
      <xdr:rowOff>52917</xdr:rowOff>
    </xdr:to>
    <xdr:sp macro="" textlink="">
      <xdr:nvSpPr>
        <xdr:cNvPr id="12" name="テキスト ボックス 11">
          <a:extLst>
            <a:ext uri="{FF2B5EF4-FFF2-40B4-BE49-F238E27FC236}">
              <a16:creationId xmlns:a16="http://schemas.microsoft.com/office/drawing/2014/main" id="{00000000-0008-0000-0200-00000C000000}"/>
            </a:ext>
          </a:extLst>
        </xdr:cNvPr>
        <xdr:cNvSpPr txBox="1"/>
      </xdr:nvSpPr>
      <xdr:spPr>
        <a:xfrm>
          <a:off x="7391400" y="0"/>
          <a:ext cx="5400000" cy="214842"/>
        </a:xfrm>
        <a:prstGeom prst="rect">
          <a:avLst/>
        </a:prstGeom>
        <a:solidFill>
          <a:schemeClr val="accent5">
            <a:lumMod val="20000"/>
            <a:lumOff val="80000"/>
          </a:schemeClr>
        </a:solidFill>
        <a:ln w="952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200" b="1"/>
            <a:t>【</a:t>
          </a:r>
          <a:r>
            <a:rPr kumimoji="1" lang="ja-JP" altLang="en-US" sz="1200" b="1"/>
            <a:t>記入ルール ①</a:t>
          </a:r>
          <a:r>
            <a:rPr kumimoji="1" lang="en-US" altLang="ja-JP" sz="1200" b="1"/>
            <a:t>】 </a:t>
          </a:r>
          <a:r>
            <a:rPr kumimoji="1" lang="ja-JP" altLang="en-US" sz="1200" b="0">
              <a:solidFill>
                <a:srgbClr val="0070C0"/>
              </a:solidFill>
            </a:rPr>
            <a:t>青色のセル</a:t>
          </a:r>
          <a:r>
            <a:rPr kumimoji="1" lang="ja-JP" altLang="en-US" sz="1200" b="0"/>
            <a:t>に</a:t>
          </a:r>
          <a:r>
            <a:rPr kumimoji="1" lang="ja-JP" altLang="en-US" sz="1200" b="0" u="sng"/>
            <a:t>必要事項を記入してください。</a:t>
          </a:r>
        </a:p>
      </xdr:txBody>
    </xdr:sp>
    <xdr:clientData/>
  </xdr:twoCellAnchor>
  <xdr:twoCellAnchor editAs="oneCell">
    <xdr:from>
      <xdr:col>13</xdr:col>
      <xdr:colOff>0</xdr:colOff>
      <xdr:row>1</xdr:row>
      <xdr:rowOff>61383</xdr:rowOff>
    </xdr:from>
    <xdr:to>
      <xdr:col>17</xdr:col>
      <xdr:colOff>37425</xdr:colOff>
      <xdr:row>1</xdr:row>
      <xdr:rowOff>267758</xdr:rowOff>
    </xdr:to>
    <xdr:sp macro="" textlink="">
      <xdr:nvSpPr>
        <xdr:cNvPr id="13" name="テキスト ボックス 12">
          <a:extLst>
            <a:ext uri="{FF2B5EF4-FFF2-40B4-BE49-F238E27FC236}">
              <a16:creationId xmlns:a16="http://schemas.microsoft.com/office/drawing/2014/main" id="{00000000-0008-0000-0200-00000D000000}"/>
            </a:ext>
          </a:extLst>
        </xdr:cNvPr>
        <xdr:cNvSpPr txBox="1"/>
      </xdr:nvSpPr>
      <xdr:spPr>
        <a:xfrm>
          <a:off x="7391400" y="223308"/>
          <a:ext cx="5400000" cy="206375"/>
        </a:xfrm>
        <a:prstGeom prst="rect">
          <a:avLst/>
        </a:prstGeom>
        <a:solidFill>
          <a:schemeClr val="accent2">
            <a:lumMod val="40000"/>
            <a:lumOff val="60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200" b="1">
              <a:solidFill>
                <a:schemeClr val="dk1"/>
              </a:solidFill>
              <a:effectLst/>
              <a:latin typeface="+mn-lt"/>
              <a:ea typeface="+mn-ea"/>
              <a:cs typeface="+mn-cs"/>
            </a:rPr>
            <a:t>【</a:t>
          </a:r>
          <a:r>
            <a:rPr kumimoji="1" lang="ja-JP" altLang="ja-JP" sz="1200" b="1">
              <a:solidFill>
                <a:schemeClr val="dk1"/>
              </a:solidFill>
              <a:effectLst/>
              <a:latin typeface="+mn-lt"/>
              <a:ea typeface="+mn-ea"/>
              <a:cs typeface="+mn-cs"/>
            </a:rPr>
            <a:t>記入ルール ②</a:t>
          </a:r>
          <a:r>
            <a:rPr kumimoji="1" lang="en-US" altLang="ja-JP" sz="1200" b="1">
              <a:solidFill>
                <a:schemeClr val="dk1"/>
              </a:solidFill>
              <a:effectLst/>
              <a:latin typeface="+mn-lt"/>
              <a:ea typeface="+mn-ea"/>
              <a:cs typeface="+mn-cs"/>
            </a:rPr>
            <a:t>】 </a:t>
          </a:r>
          <a:r>
            <a:rPr kumimoji="1" lang="ja-JP" altLang="ja-JP" sz="1200" b="0">
              <a:solidFill>
                <a:srgbClr val="FF0000"/>
              </a:solidFill>
              <a:effectLst/>
              <a:latin typeface="+mn-lt"/>
              <a:ea typeface="+mn-ea"/>
              <a:cs typeface="+mn-cs"/>
            </a:rPr>
            <a:t>赤色のセル</a:t>
          </a:r>
          <a:r>
            <a:rPr kumimoji="1" lang="ja-JP" altLang="ja-JP" sz="1200" b="0">
              <a:solidFill>
                <a:schemeClr val="dk1"/>
              </a:solidFill>
              <a:effectLst/>
              <a:latin typeface="+mn-lt"/>
              <a:ea typeface="+mn-ea"/>
              <a:cs typeface="+mn-cs"/>
            </a:rPr>
            <a:t>は</a:t>
          </a:r>
          <a:r>
            <a:rPr kumimoji="1" lang="ja-JP" altLang="ja-JP" sz="1200" b="0" u="sng">
              <a:solidFill>
                <a:schemeClr val="dk1"/>
              </a:solidFill>
              <a:effectLst/>
              <a:latin typeface="+mn-lt"/>
              <a:ea typeface="+mn-ea"/>
              <a:cs typeface="+mn-cs"/>
            </a:rPr>
            <a:t>自動計算／自動転記のため、記入不要。</a:t>
          </a:r>
          <a:endParaRPr lang="ja-JP" altLang="ja-JP" sz="1200">
            <a:effectLst/>
          </a:endParaRP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161925</xdr:colOff>
          <xdr:row>4</xdr:row>
          <xdr:rowOff>47625</xdr:rowOff>
        </xdr:from>
        <xdr:to>
          <xdr:col>4</xdr:col>
          <xdr:colOff>304800</xdr:colOff>
          <xdr:row>5</xdr:row>
          <xdr:rowOff>133350</xdr:rowOff>
        </xdr:to>
        <xdr:sp macro="" textlink="">
          <xdr:nvSpPr>
            <xdr:cNvPr id="166913" name="Check Box 1" hidden="1">
              <a:extLst>
                <a:ext uri="{63B3BB69-23CF-44E3-9099-C40C66FF867C}">
                  <a14:compatExt spid="_x0000_s166913"/>
                </a:ext>
                <a:ext uri="{FF2B5EF4-FFF2-40B4-BE49-F238E27FC236}">
                  <a16:creationId xmlns:a16="http://schemas.microsoft.com/office/drawing/2014/main" id="{00000000-0008-0000-0300-0000018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5</xdr:row>
          <xdr:rowOff>38100</xdr:rowOff>
        </xdr:from>
        <xdr:to>
          <xdr:col>4</xdr:col>
          <xdr:colOff>304800</xdr:colOff>
          <xdr:row>6</xdr:row>
          <xdr:rowOff>114300</xdr:rowOff>
        </xdr:to>
        <xdr:sp macro="" textlink="">
          <xdr:nvSpPr>
            <xdr:cNvPr id="166914" name="Check Box 2" hidden="1">
              <a:extLst>
                <a:ext uri="{63B3BB69-23CF-44E3-9099-C40C66FF867C}">
                  <a14:compatExt spid="_x0000_s166914"/>
                </a:ext>
                <a:ext uri="{FF2B5EF4-FFF2-40B4-BE49-F238E27FC236}">
                  <a16:creationId xmlns:a16="http://schemas.microsoft.com/office/drawing/2014/main" id="{00000000-0008-0000-0300-0000028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523875</xdr:colOff>
          <xdr:row>3</xdr:row>
          <xdr:rowOff>133350</xdr:rowOff>
        </xdr:from>
        <xdr:to>
          <xdr:col>9</xdr:col>
          <xdr:colOff>866775</xdr:colOff>
          <xdr:row>5</xdr:row>
          <xdr:rowOff>47625</xdr:rowOff>
        </xdr:to>
        <xdr:sp macro="" textlink="">
          <xdr:nvSpPr>
            <xdr:cNvPr id="166915" name="Check Box 3" hidden="1">
              <a:extLst>
                <a:ext uri="{63B3BB69-23CF-44E3-9099-C40C66FF867C}">
                  <a14:compatExt spid="_x0000_s166915"/>
                </a:ext>
                <a:ext uri="{FF2B5EF4-FFF2-40B4-BE49-F238E27FC236}">
                  <a16:creationId xmlns:a16="http://schemas.microsoft.com/office/drawing/2014/main" id="{00000000-0008-0000-0300-0000038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523875</xdr:colOff>
          <xdr:row>4</xdr:row>
          <xdr:rowOff>123825</xdr:rowOff>
        </xdr:from>
        <xdr:to>
          <xdr:col>9</xdr:col>
          <xdr:colOff>866775</xdr:colOff>
          <xdr:row>6</xdr:row>
          <xdr:rowOff>38100</xdr:rowOff>
        </xdr:to>
        <xdr:sp macro="" textlink="">
          <xdr:nvSpPr>
            <xdr:cNvPr id="166916" name="Check Box 4" hidden="1">
              <a:extLst>
                <a:ext uri="{63B3BB69-23CF-44E3-9099-C40C66FF867C}">
                  <a14:compatExt spid="_x0000_s166916"/>
                </a:ext>
                <a:ext uri="{FF2B5EF4-FFF2-40B4-BE49-F238E27FC236}">
                  <a16:creationId xmlns:a16="http://schemas.microsoft.com/office/drawing/2014/main" id="{00000000-0008-0000-0300-0000048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523875</xdr:colOff>
          <xdr:row>5</xdr:row>
          <xdr:rowOff>114300</xdr:rowOff>
        </xdr:from>
        <xdr:to>
          <xdr:col>9</xdr:col>
          <xdr:colOff>866775</xdr:colOff>
          <xdr:row>7</xdr:row>
          <xdr:rowOff>28575</xdr:rowOff>
        </xdr:to>
        <xdr:sp macro="" textlink="">
          <xdr:nvSpPr>
            <xdr:cNvPr id="166917" name="Check Box 5" hidden="1">
              <a:extLst>
                <a:ext uri="{63B3BB69-23CF-44E3-9099-C40C66FF867C}">
                  <a14:compatExt spid="_x0000_s166917"/>
                </a:ext>
                <a:ext uri="{FF2B5EF4-FFF2-40B4-BE49-F238E27FC236}">
                  <a16:creationId xmlns:a16="http://schemas.microsoft.com/office/drawing/2014/main" id="{00000000-0008-0000-0300-0000058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13</xdr:col>
      <xdr:colOff>0</xdr:colOff>
      <xdr:row>0</xdr:row>
      <xdr:rowOff>0</xdr:rowOff>
    </xdr:from>
    <xdr:to>
      <xdr:col>17</xdr:col>
      <xdr:colOff>37425</xdr:colOff>
      <xdr:row>1</xdr:row>
      <xdr:rowOff>52917</xdr:rowOff>
    </xdr:to>
    <xdr:sp macro="" textlink="">
      <xdr:nvSpPr>
        <xdr:cNvPr id="9" name="テキスト ボックス 8">
          <a:extLst>
            <a:ext uri="{FF2B5EF4-FFF2-40B4-BE49-F238E27FC236}">
              <a16:creationId xmlns:a16="http://schemas.microsoft.com/office/drawing/2014/main" id="{00000000-0008-0000-0300-000009000000}"/>
            </a:ext>
          </a:extLst>
        </xdr:cNvPr>
        <xdr:cNvSpPr txBox="1"/>
      </xdr:nvSpPr>
      <xdr:spPr>
        <a:xfrm>
          <a:off x="7391400" y="0"/>
          <a:ext cx="5400000" cy="214842"/>
        </a:xfrm>
        <a:prstGeom prst="rect">
          <a:avLst/>
        </a:prstGeom>
        <a:solidFill>
          <a:schemeClr val="accent5">
            <a:lumMod val="20000"/>
            <a:lumOff val="80000"/>
          </a:schemeClr>
        </a:solidFill>
        <a:ln w="952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200" b="1"/>
            <a:t>【</a:t>
          </a:r>
          <a:r>
            <a:rPr kumimoji="1" lang="ja-JP" altLang="en-US" sz="1200" b="1"/>
            <a:t>記入ルール ①</a:t>
          </a:r>
          <a:r>
            <a:rPr kumimoji="1" lang="en-US" altLang="ja-JP" sz="1200" b="1"/>
            <a:t>】 </a:t>
          </a:r>
          <a:r>
            <a:rPr kumimoji="1" lang="ja-JP" altLang="en-US" sz="1200" b="0">
              <a:solidFill>
                <a:srgbClr val="0070C0"/>
              </a:solidFill>
            </a:rPr>
            <a:t>青色のセル</a:t>
          </a:r>
          <a:r>
            <a:rPr kumimoji="1" lang="ja-JP" altLang="en-US" sz="1200" b="0"/>
            <a:t>に</a:t>
          </a:r>
          <a:r>
            <a:rPr kumimoji="1" lang="ja-JP" altLang="en-US" sz="1200" b="0" u="sng"/>
            <a:t>必要事項を記入してください。</a:t>
          </a:r>
        </a:p>
      </xdr:txBody>
    </xdr:sp>
    <xdr:clientData/>
  </xdr:twoCellAnchor>
  <xdr:twoCellAnchor editAs="oneCell">
    <xdr:from>
      <xdr:col>13</xdr:col>
      <xdr:colOff>0</xdr:colOff>
      <xdr:row>1</xdr:row>
      <xdr:rowOff>61383</xdr:rowOff>
    </xdr:from>
    <xdr:to>
      <xdr:col>17</xdr:col>
      <xdr:colOff>37425</xdr:colOff>
      <xdr:row>1</xdr:row>
      <xdr:rowOff>267758</xdr:rowOff>
    </xdr:to>
    <xdr:sp macro="" textlink="">
      <xdr:nvSpPr>
        <xdr:cNvPr id="10" name="テキスト ボックス 9">
          <a:extLst>
            <a:ext uri="{FF2B5EF4-FFF2-40B4-BE49-F238E27FC236}">
              <a16:creationId xmlns:a16="http://schemas.microsoft.com/office/drawing/2014/main" id="{00000000-0008-0000-0300-00000A000000}"/>
            </a:ext>
          </a:extLst>
        </xdr:cNvPr>
        <xdr:cNvSpPr txBox="1"/>
      </xdr:nvSpPr>
      <xdr:spPr>
        <a:xfrm>
          <a:off x="7391400" y="223308"/>
          <a:ext cx="5400000" cy="206375"/>
        </a:xfrm>
        <a:prstGeom prst="rect">
          <a:avLst/>
        </a:prstGeom>
        <a:solidFill>
          <a:schemeClr val="accent2">
            <a:lumMod val="40000"/>
            <a:lumOff val="60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200" b="1">
              <a:solidFill>
                <a:schemeClr val="dk1"/>
              </a:solidFill>
              <a:effectLst/>
              <a:latin typeface="+mn-lt"/>
              <a:ea typeface="+mn-ea"/>
              <a:cs typeface="+mn-cs"/>
            </a:rPr>
            <a:t>【</a:t>
          </a:r>
          <a:r>
            <a:rPr kumimoji="1" lang="ja-JP" altLang="ja-JP" sz="1200" b="1">
              <a:solidFill>
                <a:schemeClr val="dk1"/>
              </a:solidFill>
              <a:effectLst/>
              <a:latin typeface="+mn-lt"/>
              <a:ea typeface="+mn-ea"/>
              <a:cs typeface="+mn-cs"/>
            </a:rPr>
            <a:t>記入ルール ②</a:t>
          </a:r>
          <a:r>
            <a:rPr kumimoji="1" lang="en-US" altLang="ja-JP" sz="1200" b="1">
              <a:solidFill>
                <a:schemeClr val="dk1"/>
              </a:solidFill>
              <a:effectLst/>
              <a:latin typeface="+mn-lt"/>
              <a:ea typeface="+mn-ea"/>
              <a:cs typeface="+mn-cs"/>
            </a:rPr>
            <a:t>】 </a:t>
          </a:r>
          <a:r>
            <a:rPr kumimoji="1" lang="ja-JP" altLang="ja-JP" sz="1200" b="0">
              <a:solidFill>
                <a:srgbClr val="FF0000"/>
              </a:solidFill>
              <a:effectLst/>
              <a:latin typeface="+mn-lt"/>
              <a:ea typeface="+mn-ea"/>
              <a:cs typeface="+mn-cs"/>
            </a:rPr>
            <a:t>赤色のセル</a:t>
          </a:r>
          <a:r>
            <a:rPr kumimoji="1" lang="ja-JP" altLang="ja-JP" sz="1200" b="0">
              <a:solidFill>
                <a:schemeClr val="dk1"/>
              </a:solidFill>
              <a:effectLst/>
              <a:latin typeface="+mn-lt"/>
              <a:ea typeface="+mn-ea"/>
              <a:cs typeface="+mn-cs"/>
            </a:rPr>
            <a:t>は</a:t>
          </a:r>
          <a:r>
            <a:rPr kumimoji="1" lang="ja-JP" altLang="ja-JP" sz="1200" b="0" u="sng">
              <a:solidFill>
                <a:schemeClr val="dk1"/>
              </a:solidFill>
              <a:effectLst/>
              <a:latin typeface="+mn-lt"/>
              <a:ea typeface="+mn-ea"/>
              <a:cs typeface="+mn-cs"/>
            </a:rPr>
            <a:t>自動計算／自動転記のため、記入不要。</a:t>
          </a:r>
          <a:endParaRPr lang="ja-JP" altLang="ja-JP" sz="1200">
            <a:effectLst/>
          </a:endParaRP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161925</xdr:colOff>
          <xdr:row>4</xdr:row>
          <xdr:rowOff>47625</xdr:rowOff>
        </xdr:from>
        <xdr:to>
          <xdr:col>4</xdr:col>
          <xdr:colOff>304800</xdr:colOff>
          <xdr:row>5</xdr:row>
          <xdr:rowOff>133350</xdr:rowOff>
        </xdr:to>
        <xdr:sp macro="" textlink="">
          <xdr:nvSpPr>
            <xdr:cNvPr id="184321" name="Check Box 1" hidden="1">
              <a:extLst>
                <a:ext uri="{63B3BB69-23CF-44E3-9099-C40C66FF867C}">
                  <a14:compatExt spid="_x0000_s184321"/>
                </a:ext>
                <a:ext uri="{FF2B5EF4-FFF2-40B4-BE49-F238E27FC236}">
                  <a16:creationId xmlns:a16="http://schemas.microsoft.com/office/drawing/2014/main" id="{00000000-0008-0000-0400-000001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5</xdr:row>
          <xdr:rowOff>38100</xdr:rowOff>
        </xdr:from>
        <xdr:to>
          <xdr:col>4</xdr:col>
          <xdr:colOff>304800</xdr:colOff>
          <xdr:row>6</xdr:row>
          <xdr:rowOff>114300</xdr:rowOff>
        </xdr:to>
        <xdr:sp macro="" textlink="">
          <xdr:nvSpPr>
            <xdr:cNvPr id="184322" name="Check Box 2" hidden="1">
              <a:extLst>
                <a:ext uri="{63B3BB69-23CF-44E3-9099-C40C66FF867C}">
                  <a14:compatExt spid="_x0000_s184322"/>
                </a:ext>
                <a:ext uri="{FF2B5EF4-FFF2-40B4-BE49-F238E27FC236}">
                  <a16:creationId xmlns:a16="http://schemas.microsoft.com/office/drawing/2014/main" id="{00000000-0008-0000-0400-000002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523875</xdr:colOff>
          <xdr:row>3</xdr:row>
          <xdr:rowOff>133350</xdr:rowOff>
        </xdr:from>
        <xdr:to>
          <xdr:col>9</xdr:col>
          <xdr:colOff>866775</xdr:colOff>
          <xdr:row>5</xdr:row>
          <xdr:rowOff>47625</xdr:rowOff>
        </xdr:to>
        <xdr:sp macro="" textlink="">
          <xdr:nvSpPr>
            <xdr:cNvPr id="184323" name="Check Box 3" hidden="1">
              <a:extLst>
                <a:ext uri="{63B3BB69-23CF-44E3-9099-C40C66FF867C}">
                  <a14:compatExt spid="_x0000_s184323"/>
                </a:ext>
                <a:ext uri="{FF2B5EF4-FFF2-40B4-BE49-F238E27FC236}">
                  <a16:creationId xmlns:a16="http://schemas.microsoft.com/office/drawing/2014/main" id="{00000000-0008-0000-0400-000003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523875</xdr:colOff>
          <xdr:row>4</xdr:row>
          <xdr:rowOff>123825</xdr:rowOff>
        </xdr:from>
        <xdr:to>
          <xdr:col>9</xdr:col>
          <xdr:colOff>866775</xdr:colOff>
          <xdr:row>6</xdr:row>
          <xdr:rowOff>38100</xdr:rowOff>
        </xdr:to>
        <xdr:sp macro="" textlink="">
          <xdr:nvSpPr>
            <xdr:cNvPr id="184324" name="Check Box 4" hidden="1">
              <a:extLst>
                <a:ext uri="{63B3BB69-23CF-44E3-9099-C40C66FF867C}">
                  <a14:compatExt spid="_x0000_s184324"/>
                </a:ext>
                <a:ext uri="{FF2B5EF4-FFF2-40B4-BE49-F238E27FC236}">
                  <a16:creationId xmlns:a16="http://schemas.microsoft.com/office/drawing/2014/main" id="{00000000-0008-0000-0400-000004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523875</xdr:colOff>
          <xdr:row>5</xdr:row>
          <xdr:rowOff>114300</xdr:rowOff>
        </xdr:from>
        <xdr:to>
          <xdr:col>9</xdr:col>
          <xdr:colOff>866775</xdr:colOff>
          <xdr:row>7</xdr:row>
          <xdr:rowOff>28575</xdr:rowOff>
        </xdr:to>
        <xdr:sp macro="" textlink="">
          <xdr:nvSpPr>
            <xdr:cNvPr id="184325" name="Check Box 5" hidden="1">
              <a:extLst>
                <a:ext uri="{63B3BB69-23CF-44E3-9099-C40C66FF867C}">
                  <a14:compatExt spid="_x0000_s184325"/>
                </a:ext>
                <a:ext uri="{FF2B5EF4-FFF2-40B4-BE49-F238E27FC236}">
                  <a16:creationId xmlns:a16="http://schemas.microsoft.com/office/drawing/2014/main" id="{00000000-0008-0000-0400-000005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13</xdr:col>
      <xdr:colOff>0</xdr:colOff>
      <xdr:row>0</xdr:row>
      <xdr:rowOff>0</xdr:rowOff>
    </xdr:from>
    <xdr:to>
      <xdr:col>17</xdr:col>
      <xdr:colOff>37425</xdr:colOff>
      <xdr:row>1</xdr:row>
      <xdr:rowOff>52917</xdr:rowOff>
    </xdr:to>
    <xdr:sp macro="" textlink="">
      <xdr:nvSpPr>
        <xdr:cNvPr id="9" name="テキスト ボックス 8">
          <a:extLst>
            <a:ext uri="{FF2B5EF4-FFF2-40B4-BE49-F238E27FC236}">
              <a16:creationId xmlns:a16="http://schemas.microsoft.com/office/drawing/2014/main" id="{00000000-0008-0000-0400-000009000000}"/>
            </a:ext>
          </a:extLst>
        </xdr:cNvPr>
        <xdr:cNvSpPr txBox="1"/>
      </xdr:nvSpPr>
      <xdr:spPr>
        <a:xfrm>
          <a:off x="7391400" y="0"/>
          <a:ext cx="5400000" cy="214842"/>
        </a:xfrm>
        <a:prstGeom prst="rect">
          <a:avLst/>
        </a:prstGeom>
        <a:solidFill>
          <a:schemeClr val="accent5">
            <a:lumMod val="20000"/>
            <a:lumOff val="80000"/>
          </a:schemeClr>
        </a:solidFill>
        <a:ln w="952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200" b="1"/>
            <a:t>【</a:t>
          </a:r>
          <a:r>
            <a:rPr kumimoji="1" lang="ja-JP" altLang="en-US" sz="1200" b="1"/>
            <a:t>記入ルール ①</a:t>
          </a:r>
          <a:r>
            <a:rPr kumimoji="1" lang="en-US" altLang="ja-JP" sz="1200" b="1"/>
            <a:t>】 </a:t>
          </a:r>
          <a:r>
            <a:rPr kumimoji="1" lang="ja-JP" altLang="en-US" sz="1200" b="0">
              <a:solidFill>
                <a:srgbClr val="0070C0"/>
              </a:solidFill>
            </a:rPr>
            <a:t>青色のセル</a:t>
          </a:r>
          <a:r>
            <a:rPr kumimoji="1" lang="ja-JP" altLang="en-US" sz="1200" b="0"/>
            <a:t>に</a:t>
          </a:r>
          <a:r>
            <a:rPr kumimoji="1" lang="ja-JP" altLang="en-US" sz="1200" b="0" u="sng"/>
            <a:t>必要事項を記入してください。</a:t>
          </a:r>
        </a:p>
      </xdr:txBody>
    </xdr:sp>
    <xdr:clientData/>
  </xdr:twoCellAnchor>
  <xdr:twoCellAnchor editAs="oneCell">
    <xdr:from>
      <xdr:col>13</xdr:col>
      <xdr:colOff>9801</xdr:colOff>
      <xdr:row>1</xdr:row>
      <xdr:rowOff>61383</xdr:rowOff>
    </xdr:from>
    <xdr:to>
      <xdr:col>17</xdr:col>
      <xdr:colOff>47226</xdr:colOff>
      <xdr:row>1</xdr:row>
      <xdr:rowOff>267758</xdr:rowOff>
    </xdr:to>
    <xdr:sp macro="" textlink="">
      <xdr:nvSpPr>
        <xdr:cNvPr id="10" name="テキスト ボックス 9">
          <a:extLst>
            <a:ext uri="{FF2B5EF4-FFF2-40B4-BE49-F238E27FC236}">
              <a16:creationId xmlns:a16="http://schemas.microsoft.com/office/drawing/2014/main" id="{00000000-0008-0000-0400-00000A000000}"/>
            </a:ext>
          </a:extLst>
        </xdr:cNvPr>
        <xdr:cNvSpPr txBox="1"/>
      </xdr:nvSpPr>
      <xdr:spPr>
        <a:xfrm>
          <a:off x="7401201" y="223308"/>
          <a:ext cx="5400000" cy="206375"/>
        </a:xfrm>
        <a:prstGeom prst="rect">
          <a:avLst/>
        </a:prstGeom>
        <a:solidFill>
          <a:schemeClr val="accent2">
            <a:lumMod val="40000"/>
            <a:lumOff val="60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200" b="1">
              <a:solidFill>
                <a:schemeClr val="dk1"/>
              </a:solidFill>
              <a:effectLst/>
              <a:latin typeface="+mn-lt"/>
              <a:ea typeface="+mn-ea"/>
              <a:cs typeface="+mn-cs"/>
            </a:rPr>
            <a:t>【</a:t>
          </a:r>
          <a:r>
            <a:rPr kumimoji="1" lang="ja-JP" altLang="ja-JP" sz="1200" b="1">
              <a:solidFill>
                <a:schemeClr val="dk1"/>
              </a:solidFill>
              <a:effectLst/>
              <a:latin typeface="+mn-lt"/>
              <a:ea typeface="+mn-ea"/>
              <a:cs typeface="+mn-cs"/>
            </a:rPr>
            <a:t>記入ルール ②</a:t>
          </a:r>
          <a:r>
            <a:rPr kumimoji="1" lang="en-US" altLang="ja-JP" sz="1200" b="1">
              <a:solidFill>
                <a:schemeClr val="dk1"/>
              </a:solidFill>
              <a:effectLst/>
              <a:latin typeface="+mn-lt"/>
              <a:ea typeface="+mn-ea"/>
              <a:cs typeface="+mn-cs"/>
            </a:rPr>
            <a:t>】 </a:t>
          </a:r>
          <a:r>
            <a:rPr kumimoji="1" lang="ja-JP" altLang="ja-JP" sz="1200" b="0">
              <a:solidFill>
                <a:srgbClr val="FF0000"/>
              </a:solidFill>
              <a:effectLst/>
              <a:latin typeface="+mn-lt"/>
              <a:ea typeface="+mn-ea"/>
              <a:cs typeface="+mn-cs"/>
            </a:rPr>
            <a:t>赤色のセル</a:t>
          </a:r>
          <a:r>
            <a:rPr kumimoji="1" lang="ja-JP" altLang="ja-JP" sz="1200" b="0">
              <a:solidFill>
                <a:schemeClr val="dk1"/>
              </a:solidFill>
              <a:effectLst/>
              <a:latin typeface="+mn-lt"/>
              <a:ea typeface="+mn-ea"/>
              <a:cs typeface="+mn-cs"/>
            </a:rPr>
            <a:t>は</a:t>
          </a:r>
          <a:r>
            <a:rPr kumimoji="1" lang="ja-JP" altLang="ja-JP" sz="1200" b="0" u="sng">
              <a:solidFill>
                <a:schemeClr val="dk1"/>
              </a:solidFill>
              <a:effectLst/>
              <a:latin typeface="+mn-lt"/>
              <a:ea typeface="+mn-ea"/>
              <a:cs typeface="+mn-cs"/>
            </a:rPr>
            <a:t>自動計算／自動転記のため、記入不要。</a:t>
          </a:r>
          <a:endParaRPr lang="ja-JP" altLang="ja-JP" sz="1200">
            <a:effectLst/>
          </a:endParaRP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161925</xdr:colOff>
          <xdr:row>4</xdr:row>
          <xdr:rowOff>47625</xdr:rowOff>
        </xdr:from>
        <xdr:to>
          <xdr:col>4</xdr:col>
          <xdr:colOff>304800</xdr:colOff>
          <xdr:row>5</xdr:row>
          <xdr:rowOff>133350</xdr:rowOff>
        </xdr:to>
        <xdr:sp macro="" textlink="">
          <xdr:nvSpPr>
            <xdr:cNvPr id="171009" name="Check Box 1" hidden="1">
              <a:extLst>
                <a:ext uri="{63B3BB69-23CF-44E3-9099-C40C66FF867C}">
                  <a14:compatExt spid="_x0000_s171009"/>
                </a:ext>
                <a:ext uri="{FF2B5EF4-FFF2-40B4-BE49-F238E27FC236}">
                  <a16:creationId xmlns:a16="http://schemas.microsoft.com/office/drawing/2014/main" id="{00000000-0008-0000-0500-000001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5</xdr:row>
          <xdr:rowOff>38100</xdr:rowOff>
        </xdr:from>
        <xdr:to>
          <xdr:col>4</xdr:col>
          <xdr:colOff>304800</xdr:colOff>
          <xdr:row>6</xdr:row>
          <xdr:rowOff>114300</xdr:rowOff>
        </xdr:to>
        <xdr:sp macro="" textlink="">
          <xdr:nvSpPr>
            <xdr:cNvPr id="171010" name="Check Box 2" hidden="1">
              <a:extLst>
                <a:ext uri="{63B3BB69-23CF-44E3-9099-C40C66FF867C}">
                  <a14:compatExt spid="_x0000_s171010"/>
                </a:ext>
                <a:ext uri="{FF2B5EF4-FFF2-40B4-BE49-F238E27FC236}">
                  <a16:creationId xmlns:a16="http://schemas.microsoft.com/office/drawing/2014/main" id="{00000000-0008-0000-0500-000002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523875</xdr:colOff>
          <xdr:row>3</xdr:row>
          <xdr:rowOff>133350</xdr:rowOff>
        </xdr:from>
        <xdr:to>
          <xdr:col>9</xdr:col>
          <xdr:colOff>866775</xdr:colOff>
          <xdr:row>5</xdr:row>
          <xdr:rowOff>47625</xdr:rowOff>
        </xdr:to>
        <xdr:sp macro="" textlink="">
          <xdr:nvSpPr>
            <xdr:cNvPr id="171011" name="Check Box 3" hidden="1">
              <a:extLst>
                <a:ext uri="{63B3BB69-23CF-44E3-9099-C40C66FF867C}">
                  <a14:compatExt spid="_x0000_s171011"/>
                </a:ext>
                <a:ext uri="{FF2B5EF4-FFF2-40B4-BE49-F238E27FC236}">
                  <a16:creationId xmlns:a16="http://schemas.microsoft.com/office/drawing/2014/main" id="{00000000-0008-0000-0500-000003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523875</xdr:colOff>
          <xdr:row>4</xdr:row>
          <xdr:rowOff>123825</xdr:rowOff>
        </xdr:from>
        <xdr:to>
          <xdr:col>9</xdr:col>
          <xdr:colOff>866775</xdr:colOff>
          <xdr:row>6</xdr:row>
          <xdr:rowOff>38100</xdr:rowOff>
        </xdr:to>
        <xdr:sp macro="" textlink="">
          <xdr:nvSpPr>
            <xdr:cNvPr id="171012" name="Check Box 4" hidden="1">
              <a:extLst>
                <a:ext uri="{63B3BB69-23CF-44E3-9099-C40C66FF867C}">
                  <a14:compatExt spid="_x0000_s171012"/>
                </a:ext>
                <a:ext uri="{FF2B5EF4-FFF2-40B4-BE49-F238E27FC236}">
                  <a16:creationId xmlns:a16="http://schemas.microsoft.com/office/drawing/2014/main" id="{00000000-0008-0000-0500-000004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523875</xdr:colOff>
          <xdr:row>5</xdr:row>
          <xdr:rowOff>114300</xdr:rowOff>
        </xdr:from>
        <xdr:to>
          <xdr:col>9</xdr:col>
          <xdr:colOff>866775</xdr:colOff>
          <xdr:row>7</xdr:row>
          <xdr:rowOff>28575</xdr:rowOff>
        </xdr:to>
        <xdr:sp macro="" textlink="">
          <xdr:nvSpPr>
            <xdr:cNvPr id="171013" name="Check Box 5" hidden="1">
              <a:extLst>
                <a:ext uri="{63B3BB69-23CF-44E3-9099-C40C66FF867C}">
                  <a14:compatExt spid="_x0000_s171013"/>
                </a:ext>
                <a:ext uri="{FF2B5EF4-FFF2-40B4-BE49-F238E27FC236}">
                  <a16:creationId xmlns:a16="http://schemas.microsoft.com/office/drawing/2014/main" id="{00000000-0008-0000-0500-000005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13</xdr:col>
      <xdr:colOff>0</xdr:colOff>
      <xdr:row>0</xdr:row>
      <xdr:rowOff>0</xdr:rowOff>
    </xdr:from>
    <xdr:to>
      <xdr:col>17</xdr:col>
      <xdr:colOff>37425</xdr:colOff>
      <xdr:row>1</xdr:row>
      <xdr:rowOff>52917</xdr:rowOff>
    </xdr:to>
    <xdr:sp macro="" textlink="">
      <xdr:nvSpPr>
        <xdr:cNvPr id="9" name="テキスト ボックス 8">
          <a:extLst>
            <a:ext uri="{FF2B5EF4-FFF2-40B4-BE49-F238E27FC236}">
              <a16:creationId xmlns:a16="http://schemas.microsoft.com/office/drawing/2014/main" id="{00000000-0008-0000-0500-000009000000}"/>
            </a:ext>
          </a:extLst>
        </xdr:cNvPr>
        <xdr:cNvSpPr txBox="1"/>
      </xdr:nvSpPr>
      <xdr:spPr>
        <a:xfrm>
          <a:off x="7391400" y="0"/>
          <a:ext cx="5400000" cy="214842"/>
        </a:xfrm>
        <a:prstGeom prst="rect">
          <a:avLst/>
        </a:prstGeom>
        <a:solidFill>
          <a:schemeClr val="accent5">
            <a:lumMod val="20000"/>
            <a:lumOff val="80000"/>
          </a:schemeClr>
        </a:solidFill>
        <a:ln w="952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200" b="1"/>
            <a:t>【</a:t>
          </a:r>
          <a:r>
            <a:rPr kumimoji="1" lang="ja-JP" altLang="en-US" sz="1200" b="1"/>
            <a:t>記入ルール ①</a:t>
          </a:r>
          <a:r>
            <a:rPr kumimoji="1" lang="en-US" altLang="ja-JP" sz="1200" b="1"/>
            <a:t>】 </a:t>
          </a:r>
          <a:r>
            <a:rPr kumimoji="1" lang="ja-JP" altLang="en-US" sz="1200" b="0">
              <a:solidFill>
                <a:srgbClr val="0070C0"/>
              </a:solidFill>
            </a:rPr>
            <a:t>青色のセル</a:t>
          </a:r>
          <a:r>
            <a:rPr kumimoji="1" lang="ja-JP" altLang="en-US" sz="1200" b="0"/>
            <a:t>に</a:t>
          </a:r>
          <a:r>
            <a:rPr kumimoji="1" lang="ja-JP" altLang="en-US" sz="1200" b="0" u="sng"/>
            <a:t>必要事項を記入してください。</a:t>
          </a:r>
        </a:p>
      </xdr:txBody>
    </xdr:sp>
    <xdr:clientData/>
  </xdr:twoCellAnchor>
  <xdr:twoCellAnchor editAs="oneCell">
    <xdr:from>
      <xdr:col>13</xdr:col>
      <xdr:colOff>9801</xdr:colOff>
      <xdr:row>1</xdr:row>
      <xdr:rowOff>61383</xdr:rowOff>
    </xdr:from>
    <xdr:to>
      <xdr:col>17</xdr:col>
      <xdr:colOff>47226</xdr:colOff>
      <xdr:row>1</xdr:row>
      <xdr:rowOff>267758</xdr:rowOff>
    </xdr:to>
    <xdr:sp macro="" textlink="">
      <xdr:nvSpPr>
        <xdr:cNvPr id="10" name="テキスト ボックス 9">
          <a:extLst>
            <a:ext uri="{FF2B5EF4-FFF2-40B4-BE49-F238E27FC236}">
              <a16:creationId xmlns:a16="http://schemas.microsoft.com/office/drawing/2014/main" id="{00000000-0008-0000-0500-00000A000000}"/>
            </a:ext>
          </a:extLst>
        </xdr:cNvPr>
        <xdr:cNvSpPr txBox="1"/>
      </xdr:nvSpPr>
      <xdr:spPr>
        <a:xfrm>
          <a:off x="7401201" y="223308"/>
          <a:ext cx="5400000" cy="206375"/>
        </a:xfrm>
        <a:prstGeom prst="rect">
          <a:avLst/>
        </a:prstGeom>
        <a:solidFill>
          <a:schemeClr val="accent2">
            <a:lumMod val="40000"/>
            <a:lumOff val="60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200" b="1">
              <a:solidFill>
                <a:schemeClr val="dk1"/>
              </a:solidFill>
              <a:effectLst/>
              <a:latin typeface="+mn-lt"/>
              <a:ea typeface="+mn-ea"/>
              <a:cs typeface="+mn-cs"/>
            </a:rPr>
            <a:t>【</a:t>
          </a:r>
          <a:r>
            <a:rPr kumimoji="1" lang="ja-JP" altLang="ja-JP" sz="1200" b="1">
              <a:solidFill>
                <a:schemeClr val="dk1"/>
              </a:solidFill>
              <a:effectLst/>
              <a:latin typeface="+mn-lt"/>
              <a:ea typeface="+mn-ea"/>
              <a:cs typeface="+mn-cs"/>
            </a:rPr>
            <a:t>記入ルール ②</a:t>
          </a:r>
          <a:r>
            <a:rPr kumimoji="1" lang="en-US" altLang="ja-JP" sz="1200" b="1">
              <a:solidFill>
                <a:schemeClr val="dk1"/>
              </a:solidFill>
              <a:effectLst/>
              <a:latin typeface="+mn-lt"/>
              <a:ea typeface="+mn-ea"/>
              <a:cs typeface="+mn-cs"/>
            </a:rPr>
            <a:t>】 </a:t>
          </a:r>
          <a:r>
            <a:rPr kumimoji="1" lang="ja-JP" altLang="ja-JP" sz="1200" b="0">
              <a:solidFill>
                <a:srgbClr val="FF0000"/>
              </a:solidFill>
              <a:effectLst/>
              <a:latin typeface="+mn-lt"/>
              <a:ea typeface="+mn-ea"/>
              <a:cs typeface="+mn-cs"/>
            </a:rPr>
            <a:t>赤色のセル</a:t>
          </a:r>
          <a:r>
            <a:rPr kumimoji="1" lang="ja-JP" altLang="ja-JP" sz="1200" b="0">
              <a:solidFill>
                <a:schemeClr val="dk1"/>
              </a:solidFill>
              <a:effectLst/>
              <a:latin typeface="+mn-lt"/>
              <a:ea typeface="+mn-ea"/>
              <a:cs typeface="+mn-cs"/>
            </a:rPr>
            <a:t>は</a:t>
          </a:r>
          <a:r>
            <a:rPr kumimoji="1" lang="ja-JP" altLang="ja-JP" sz="1200" b="0" u="sng">
              <a:solidFill>
                <a:schemeClr val="dk1"/>
              </a:solidFill>
              <a:effectLst/>
              <a:latin typeface="+mn-lt"/>
              <a:ea typeface="+mn-ea"/>
              <a:cs typeface="+mn-cs"/>
            </a:rPr>
            <a:t>自動計算／自動転記のため、記入不要。</a:t>
          </a:r>
          <a:endParaRPr lang="ja-JP" altLang="ja-JP" sz="1200">
            <a:effectLst/>
          </a:endParaRP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161925</xdr:colOff>
          <xdr:row>4</xdr:row>
          <xdr:rowOff>47625</xdr:rowOff>
        </xdr:from>
        <xdr:to>
          <xdr:col>4</xdr:col>
          <xdr:colOff>304800</xdr:colOff>
          <xdr:row>5</xdr:row>
          <xdr:rowOff>133350</xdr:rowOff>
        </xdr:to>
        <xdr:sp macro="" textlink="">
          <xdr:nvSpPr>
            <xdr:cNvPr id="172033" name="Check Box 1" hidden="1">
              <a:extLst>
                <a:ext uri="{63B3BB69-23CF-44E3-9099-C40C66FF867C}">
                  <a14:compatExt spid="_x0000_s172033"/>
                </a:ext>
                <a:ext uri="{FF2B5EF4-FFF2-40B4-BE49-F238E27FC236}">
                  <a16:creationId xmlns:a16="http://schemas.microsoft.com/office/drawing/2014/main" id="{00000000-0008-0000-0600-000001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5</xdr:row>
          <xdr:rowOff>38100</xdr:rowOff>
        </xdr:from>
        <xdr:to>
          <xdr:col>4</xdr:col>
          <xdr:colOff>304800</xdr:colOff>
          <xdr:row>6</xdr:row>
          <xdr:rowOff>114300</xdr:rowOff>
        </xdr:to>
        <xdr:sp macro="" textlink="">
          <xdr:nvSpPr>
            <xdr:cNvPr id="172034" name="Check Box 2" hidden="1">
              <a:extLst>
                <a:ext uri="{63B3BB69-23CF-44E3-9099-C40C66FF867C}">
                  <a14:compatExt spid="_x0000_s172034"/>
                </a:ext>
                <a:ext uri="{FF2B5EF4-FFF2-40B4-BE49-F238E27FC236}">
                  <a16:creationId xmlns:a16="http://schemas.microsoft.com/office/drawing/2014/main" id="{00000000-0008-0000-0600-000002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523875</xdr:colOff>
          <xdr:row>3</xdr:row>
          <xdr:rowOff>133350</xdr:rowOff>
        </xdr:from>
        <xdr:to>
          <xdr:col>9</xdr:col>
          <xdr:colOff>866775</xdr:colOff>
          <xdr:row>5</xdr:row>
          <xdr:rowOff>47625</xdr:rowOff>
        </xdr:to>
        <xdr:sp macro="" textlink="">
          <xdr:nvSpPr>
            <xdr:cNvPr id="172035" name="Check Box 3" hidden="1">
              <a:extLst>
                <a:ext uri="{63B3BB69-23CF-44E3-9099-C40C66FF867C}">
                  <a14:compatExt spid="_x0000_s172035"/>
                </a:ext>
                <a:ext uri="{FF2B5EF4-FFF2-40B4-BE49-F238E27FC236}">
                  <a16:creationId xmlns:a16="http://schemas.microsoft.com/office/drawing/2014/main" id="{00000000-0008-0000-0600-000003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523875</xdr:colOff>
          <xdr:row>4</xdr:row>
          <xdr:rowOff>123825</xdr:rowOff>
        </xdr:from>
        <xdr:to>
          <xdr:col>9</xdr:col>
          <xdr:colOff>866775</xdr:colOff>
          <xdr:row>6</xdr:row>
          <xdr:rowOff>38100</xdr:rowOff>
        </xdr:to>
        <xdr:sp macro="" textlink="">
          <xdr:nvSpPr>
            <xdr:cNvPr id="172036" name="Check Box 4" hidden="1">
              <a:extLst>
                <a:ext uri="{63B3BB69-23CF-44E3-9099-C40C66FF867C}">
                  <a14:compatExt spid="_x0000_s172036"/>
                </a:ext>
                <a:ext uri="{FF2B5EF4-FFF2-40B4-BE49-F238E27FC236}">
                  <a16:creationId xmlns:a16="http://schemas.microsoft.com/office/drawing/2014/main" id="{00000000-0008-0000-0600-000004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523875</xdr:colOff>
          <xdr:row>5</xdr:row>
          <xdr:rowOff>114300</xdr:rowOff>
        </xdr:from>
        <xdr:to>
          <xdr:col>9</xdr:col>
          <xdr:colOff>866775</xdr:colOff>
          <xdr:row>7</xdr:row>
          <xdr:rowOff>28575</xdr:rowOff>
        </xdr:to>
        <xdr:sp macro="" textlink="">
          <xdr:nvSpPr>
            <xdr:cNvPr id="172037" name="Check Box 5" hidden="1">
              <a:extLst>
                <a:ext uri="{63B3BB69-23CF-44E3-9099-C40C66FF867C}">
                  <a14:compatExt spid="_x0000_s172037"/>
                </a:ext>
                <a:ext uri="{FF2B5EF4-FFF2-40B4-BE49-F238E27FC236}">
                  <a16:creationId xmlns:a16="http://schemas.microsoft.com/office/drawing/2014/main" id="{00000000-0008-0000-0600-000005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13</xdr:col>
      <xdr:colOff>0</xdr:colOff>
      <xdr:row>0</xdr:row>
      <xdr:rowOff>0</xdr:rowOff>
    </xdr:from>
    <xdr:to>
      <xdr:col>17</xdr:col>
      <xdr:colOff>37425</xdr:colOff>
      <xdr:row>1</xdr:row>
      <xdr:rowOff>52917</xdr:rowOff>
    </xdr:to>
    <xdr:sp macro="" textlink="">
      <xdr:nvSpPr>
        <xdr:cNvPr id="9" name="テキスト ボックス 8">
          <a:extLst>
            <a:ext uri="{FF2B5EF4-FFF2-40B4-BE49-F238E27FC236}">
              <a16:creationId xmlns:a16="http://schemas.microsoft.com/office/drawing/2014/main" id="{00000000-0008-0000-0600-000009000000}"/>
            </a:ext>
          </a:extLst>
        </xdr:cNvPr>
        <xdr:cNvSpPr txBox="1"/>
      </xdr:nvSpPr>
      <xdr:spPr>
        <a:xfrm>
          <a:off x="7391400" y="0"/>
          <a:ext cx="5400000" cy="214842"/>
        </a:xfrm>
        <a:prstGeom prst="rect">
          <a:avLst/>
        </a:prstGeom>
        <a:solidFill>
          <a:schemeClr val="accent5">
            <a:lumMod val="20000"/>
            <a:lumOff val="80000"/>
          </a:schemeClr>
        </a:solidFill>
        <a:ln w="952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200" b="1"/>
            <a:t>【</a:t>
          </a:r>
          <a:r>
            <a:rPr kumimoji="1" lang="ja-JP" altLang="en-US" sz="1200" b="1"/>
            <a:t>記入ルール ①</a:t>
          </a:r>
          <a:r>
            <a:rPr kumimoji="1" lang="en-US" altLang="ja-JP" sz="1200" b="1"/>
            <a:t>】 </a:t>
          </a:r>
          <a:r>
            <a:rPr kumimoji="1" lang="ja-JP" altLang="en-US" sz="1200" b="0">
              <a:solidFill>
                <a:srgbClr val="0070C0"/>
              </a:solidFill>
            </a:rPr>
            <a:t>青色のセル</a:t>
          </a:r>
          <a:r>
            <a:rPr kumimoji="1" lang="ja-JP" altLang="en-US" sz="1200" b="0"/>
            <a:t>に</a:t>
          </a:r>
          <a:r>
            <a:rPr kumimoji="1" lang="ja-JP" altLang="en-US" sz="1200" b="0" u="sng"/>
            <a:t>必要事項を記入してください。</a:t>
          </a:r>
        </a:p>
      </xdr:txBody>
    </xdr:sp>
    <xdr:clientData/>
  </xdr:twoCellAnchor>
  <xdr:twoCellAnchor editAs="oneCell">
    <xdr:from>
      <xdr:col>13</xdr:col>
      <xdr:colOff>9801</xdr:colOff>
      <xdr:row>1</xdr:row>
      <xdr:rowOff>61383</xdr:rowOff>
    </xdr:from>
    <xdr:to>
      <xdr:col>17</xdr:col>
      <xdr:colOff>47226</xdr:colOff>
      <xdr:row>1</xdr:row>
      <xdr:rowOff>267758</xdr:rowOff>
    </xdr:to>
    <xdr:sp macro="" textlink="">
      <xdr:nvSpPr>
        <xdr:cNvPr id="10" name="テキスト ボックス 9">
          <a:extLst>
            <a:ext uri="{FF2B5EF4-FFF2-40B4-BE49-F238E27FC236}">
              <a16:creationId xmlns:a16="http://schemas.microsoft.com/office/drawing/2014/main" id="{00000000-0008-0000-0600-00000A000000}"/>
            </a:ext>
          </a:extLst>
        </xdr:cNvPr>
        <xdr:cNvSpPr txBox="1"/>
      </xdr:nvSpPr>
      <xdr:spPr>
        <a:xfrm>
          <a:off x="7401201" y="223308"/>
          <a:ext cx="5400000" cy="206375"/>
        </a:xfrm>
        <a:prstGeom prst="rect">
          <a:avLst/>
        </a:prstGeom>
        <a:solidFill>
          <a:schemeClr val="accent2">
            <a:lumMod val="40000"/>
            <a:lumOff val="60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200" b="1">
              <a:solidFill>
                <a:schemeClr val="dk1"/>
              </a:solidFill>
              <a:effectLst/>
              <a:latin typeface="+mn-lt"/>
              <a:ea typeface="+mn-ea"/>
              <a:cs typeface="+mn-cs"/>
            </a:rPr>
            <a:t>【</a:t>
          </a:r>
          <a:r>
            <a:rPr kumimoji="1" lang="ja-JP" altLang="ja-JP" sz="1200" b="1">
              <a:solidFill>
                <a:schemeClr val="dk1"/>
              </a:solidFill>
              <a:effectLst/>
              <a:latin typeface="+mn-lt"/>
              <a:ea typeface="+mn-ea"/>
              <a:cs typeface="+mn-cs"/>
            </a:rPr>
            <a:t>記入ルール ②</a:t>
          </a:r>
          <a:r>
            <a:rPr kumimoji="1" lang="en-US" altLang="ja-JP" sz="1200" b="1">
              <a:solidFill>
                <a:schemeClr val="dk1"/>
              </a:solidFill>
              <a:effectLst/>
              <a:latin typeface="+mn-lt"/>
              <a:ea typeface="+mn-ea"/>
              <a:cs typeface="+mn-cs"/>
            </a:rPr>
            <a:t>】 </a:t>
          </a:r>
          <a:r>
            <a:rPr kumimoji="1" lang="ja-JP" altLang="ja-JP" sz="1200" b="0">
              <a:solidFill>
                <a:srgbClr val="FF0000"/>
              </a:solidFill>
              <a:effectLst/>
              <a:latin typeface="+mn-lt"/>
              <a:ea typeface="+mn-ea"/>
              <a:cs typeface="+mn-cs"/>
            </a:rPr>
            <a:t>赤色のセル</a:t>
          </a:r>
          <a:r>
            <a:rPr kumimoji="1" lang="ja-JP" altLang="ja-JP" sz="1200" b="0">
              <a:solidFill>
                <a:schemeClr val="dk1"/>
              </a:solidFill>
              <a:effectLst/>
              <a:latin typeface="+mn-lt"/>
              <a:ea typeface="+mn-ea"/>
              <a:cs typeface="+mn-cs"/>
            </a:rPr>
            <a:t>は</a:t>
          </a:r>
          <a:r>
            <a:rPr kumimoji="1" lang="ja-JP" altLang="ja-JP" sz="1200" b="0" u="sng">
              <a:solidFill>
                <a:schemeClr val="dk1"/>
              </a:solidFill>
              <a:effectLst/>
              <a:latin typeface="+mn-lt"/>
              <a:ea typeface="+mn-ea"/>
              <a:cs typeface="+mn-cs"/>
            </a:rPr>
            <a:t>自動計算／自動転記のため、記入不要。</a:t>
          </a:r>
          <a:endParaRPr lang="ja-JP" altLang="ja-JP" sz="1200">
            <a:effectLst/>
          </a:endParaRPr>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161925</xdr:colOff>
          <xdr:row>4</xdr:row>
          <xdr:rowOff>47625</xdr:rowOff>
        </xdr:from>
        <xdr:to>
          <xdr:col>4</xdr:col>
          <xdr:colOff>304800</xdr:colOff>
          <xdr:row>5</xdr:row>
          <xdr:rowOff>133350</xdr:rowOff>
        </xdr:to>
        <xdr:sp macro="" textlink="">
          <xdr:nvSpPr>
            <xdr:cNvPr id="173057" name="Check Box 1" hidden="1">
              <a:extLst>
                <a:ext uri="{63B3BB69-23CF-44E3-9099-C40C66FF867C}">
                  <a14:compatExt spid="_x0000_s173057"/>
                </a:ext>
                <a:ext uri="{FF2B5EF4-FFF2-40B4-BE49-F238E27FC236}">
                  <a16:creationId xmlns:a16="http://schemas.microsoft.com/office/drawing/2014/main" id="{00000000-0008-0000-0700-000001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5</xdr:row>
          <xdr:rowOff>38100</xdr:rowOff>
        </xdr:from>
        <xdr:to>
          <xdr:col>4</xdr:col>
          <xdr:colOff>304800</xdr:colOff>
          <xdr:row>6</xdr:row>
          <xdr:rowOff>114300</xdr:rowOff>
        </xdr:to>
        <xdr:sp macro="" textlink="">
          <xdr:nvSpPr>
            <xdr:cNvPr id="173058" name="Check Box 2" hidden="1">
              <a:extLst>
                <a:ext uri="{63B3BB69-23CF-44E3-9099-C40C66FF867C}">
                  <a14:compatExt spid="_x0000_s173058"/>
                </a:ext>
                <a:ext uri="{FF2B5EF4-FFF2-40B4-BE49-F238E27FC236}">
                  <a16:creationId xmlns:a16="http://schemas.microsoft.com/office/drawing/2014/main" id="{00000000-0008-0000-0700-000002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523875</xdr:colOff>
          <xdr:row>3</xdr:row>
          <xdr:rowOff>133350</xdr:rowOff>
        </xdr:from>
        <xdr:to>
          <xdr:col>9</xdr:col>
          <xdr:colOff>866775</xdr:colOff>
          <xdr:row>5</xdr:row>
          <xdr:rowOff>47625</xdr:rowOff>
        </xdr:to>
        <xdr:sp macro="" textlink="">
          <xdr:nvSpPr>
            <xdr:cNvPr id="173059" name="Check Box 3" hidden="1">
              <a:extLst>
                <a:ext uri="{63B3BB69-23CF-44E3-9099-C40C66FF867C}">
                  <a14:compatExt spid="_x0000_s173059"/>
                </a:ext>
                <a:ext uri="{FF2B5EF4-FFF2-40B4-BE49-F238E27FC236}">
                  <a16:creationId xmlns:a16="http://schemas.microsoft.com/office/drawing/2014/main" id="{00000000-0008-0000-0700-000003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523875</xdr:colOff>
          <xdr:row>4</xdr:row>
          <xdr:rowOff>123825</xdr:rowOff>
        </xdr:from>
        <xdr:to>
          <xdr:col>9</xdr:col>
          <xdr:colOff>866775</xdr:colOff>
          <xdr:row>6</xdr:row>
          <xdr:rowOff>38100</xdr:rowOff>
        </xdr:to>
        <xdr:sp macro="" textlink="">
          <xdr:nvSpPr>
            <xdr:cNvPr id="173060" name="Check Box 4" hidden="1">
              <a:extLst>
                <a:ext uri="{63B3BB69-23CF-44E3-9099-C40C66FF867C}">
                  <a14:compatExt spid="_x0000_s173060"/>
                </a:ext>
                <a:ext uri="{FF2B5EF4-FFF2-40B4-BE49-F238E27FC236}">
                  <a16:creationId xmlns:a16="http://schemas.microsoft.com/office/drawing/2014/main" id="{00000000-0008-0000-0700-000004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523875</xdr:colOff>
          <xdr:row>5</xdr:row>
          <xdr:rowOff>114300</xdr:rowOff>
        </xdr:from>
        <xdr:to>
          <xdr:col>9</xdr:col>
          <xdr:colOff>866775</xdr:colOff>
          <xdr:row>7</xdr:row>
          <xdr:rowOff>28575</xdr:rowOff>
        </xdr:to>
        <xdr:sp macro="" textlink="">
          <xdr:nvSpPr>
            <xdr:cNvPr id="173061" name="Check Box 5" hidden="1">
              <a:extLst>
                <a:ext uri="{63B3BB69-23CF-44E3-9099-C40C66FF867C}">
                  <a14:compatExt spid="_x0000_s173061"/>
                </a:ext>
                <a:ext uri="{FF2B5EF4-FFF2-40B4-BE49-F238E27FC236}">
                  <a16:creationId xmlns:a16="http://schemas.microsoft.com/office/drawing/2014/main" id="{00000000-0008-0000-0700-000005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13</xdr:col>
      <xdr:colOff>0</xdr:colOff>
      <xdr:row>0</xdr:row>
      <xdr:rowOff>0</xdr:rowOff>
    </xdr:from>
    <xdr:to>
      <xdr:col>17</xdr:col>
      <xdr:colOff>37425</xdr:colOff>
      <xdr:row>1</xdr:row>
      <xdr:rowOff>52917</xdr:rowOff>
    </xdr:to>
    <xdr:sp macro="" textlink="">
      <xdr:nvSpPr>
        <xdr:cNvPr id="9" name="テキスト ボックス 8">
          <a:extLst>
            <a:ext uri="{FF2B5EF4-FFF2-40B4-BE49-F238E27FC236}">
              <a16:creationId xmlns:a16="http://schemas.microsoft.com/office/drawing/2014/main" id="{00000000-0008-0000-0700-000009000000}"/>
            </a:ext>
          </a:extLst>
        </xdr:cNvPr>
        <xdr:cNvSpPr txBox="1"/>
      </xdr:nvSpPr>
      <xdr:spPr>
        <a:xfrm>
          <a:off x="7391400" y="0"/>
          <a:ext cx="5400000" cy="214842"/>
        </a:xfrm>
        <a:prstGeom prst="rect">
          <a:avLst/>
        </a:prstGeom>
        <a:solidFill>
          <a:schemeClr val="accent5">
            <a:lumMod val="20000"/>
            <a:lumOff val="80000"/>
          </a:schemeClr>
        </a:solidFill>
        <a:ln w="952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200" b="1"/>
            <a:t>【</a:t>
          </a:r>
          <a:r>
            <a:rPr kumimoji="1" lang="ja-JP" altLang="en-US" sz="1200" b="1"/>
            <a:t>記入ルール ①</a:t>
          </a:r>
          <a:r>
            <a:rPr kumimoji="1" lang="en-US" altLang="ja-JP" sz="1200" b="1"/>
            <a:t>】 </a:t>
          </a:r>
          <a:r>
            <a:rPr kumimoji="1" lang="ja-JP" altLang="en-US" sz="1200" b="0">
              <a:solidFill>
                <a:srgbClr val="0070C0"/>
              </a:solidFill>
            </a:rPr>
            <a:t>青色のセル</a:t>
          </a:r>
          <a:r>
            <a:rPr kumimoji="1" lang="ja-JP" altLang="en-US" sz="1200" b="0"/>
            <a:t>に</a:t>
          </a:r>
          <a:r>
            <a:rPr kumimoji="1" lang="ja-JP" altLang="en-US" sz="1200" b="0" u="sng"/>
            <a:t>必要事項を記入してください。</a:t>
          </a:r>
        </a:p>
      </xdr:txBody>
    </xdr:sp>
    <xdr:clientData/>
  </xdr:twoCellAnchor>
  <xdr:twoCellAnchor editAs="oneCell">
    <xdr:from>
      <xdr:col>13</xdr:col>
      <xdr:colOff>9801</xdr:colOff>
      <xdr:row>1</xdr:row>
      <xdr:rowOff>61383</xdr:rowOff>
    </xdr:from>
    <xdr:to>
      <xdr:col>17</xdr:col>
      <xdr:colOff>47226</xdr:colOff>
      <xdr:row>1</xdr:row>
      <xdr:rowOff>267758</xdr:rowOff>
    </xdr:to>
    <xdr:sp macro="" textlink="">
      <xdr:nvSpPr>
        <xdr:cNvPr id="10" name="テキスト ボックス 9">
          <a:extLst>
            <a:ext uri="{FF2B5EF4-FFF2-40B4-BE49-F238E27FC236}">
              <a16:creationId xmlns:a16="http://schemas.microsoft.com/office/drawing/2014/main" id="{00000000-0008-0000-0700-00000A000000}"/>
            </a:ext>
          </a:extLst>
        </xdr:cNvPr>
        <xdr:cNvSpPr txBox="1"/>
      </xdr:nvSpPr>
      <xdr:spPr>
        <a:xfrm>
          <a:off x="7401201" y="223308"/>
          <a:ext cx="5400000" cy="206375"/>
        </a:xfrm>
        <a:prstGeom prst="rect">
          <a:avLst/>
        </a:prstGeom>
        <a:solidFill>
          <a:schemeClr val="accent2">
            <a:lumMod val="40000"/>
            <a:lumOff val="60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200" b="1">
              <a:solidFill>
                <a:schemeClr val="dk1"/>
              </a:solidFill>
              <a:effectLst/>
              <a:latin typeface="+mn-lt"/>
              <a:ea typeface="+mn-ea"/>
              <a:cs typeface="+mn-cs"/>
            </a:rPr>
            <a:t>【</a:t>
          </a:r>
          <a:r>
            <a:rPr kumimoji="1" lang="ja-JP" altLang="ja-JP" sz="1200" b="1">
              <a:solidFill>
                <a:schemeClr val="dk1"/>
              </a:solidFill>
              <a:effectLst/>
              <a:latin typeface="+mn-lt"/>
              <a:ea typeface="+mn-ea"/>
              <a:cs typeface="+mn-cs"/>
            </a:rPr>
            <a:t>記入ルール ②</a:t>
          </a:r>
          <a:r>
            <a:rPr kumimoji="1" lang="en-US" altLang="ja-JP" sz="1200" b="1">
              <a:solidFill>
                <a:schemeClr val="dk1"/>
              </a:solidFill>
              <a:effectLst/>
              <a:latin typeface="+mn-lt"/>
              <a:ea typeface="+mn-ea"/>
              <a:cs typeface="+mn-cs"/>
            </a:rPr>
            <a:t>】 </a:t>
          </a:r>
          <a:r>
            <a:rPr kumimoji="1" lang="ja-JP" altLang="ja-JP" sz="1200" b="0">
              <a:solidFill>
                <a:srgbClr val="FF0000"/>
              </a:solidFill>
              <a:effectLst/>
              <a:latin typeface="+mn-lt"/>
              <a:ea typeface="+mn-ea"/>
              <a:cs typeface="+mn-cs"/>
            </a:rPr>
            <a:t>赤色のセル</a:t>
          </a:r>
          <a:r>
            <a:rPr kumimoji="1" lang="ja-JP" altLang="ja-JP" sz="1200" b="0">
              <a:solidFill>
                <a:schemeClr val="dk1"/>
              </a:solidFill>
              <a:effectLst/>
              <a:latin typeface="+mn-lt"/>
              <a:ea typeface="+mn-ea"/>
              <a:cs typeface="+mn-cs"/>
            </a:rPr>
            <a:t>は</a:t>
          </a:r>
          <a:r>
            <a:rPr kumimoji="1" lang="ja-JP" altLang="ja-JP" sz="1200" b="0" u="sng">
              <a:solidFill>
                <a:schemeClr val="dk1"/>
              </a:solidFill>
              <a:effectLst/>
              <a:latin typeface="+mn-lt"/>
              <a:ea typeface="+mn-ea"/>
              <a:cs typeface="+mn-cs"/>
            </a:rPr>
            <a:t>自動計算／自動転記のため、記入不要。</a:t>
          </a:r>
          <a:endParaRPr lang="ja-JP" altLang="ja-JP" sz="1200">
            <a:effectLst/>
          </a:endParaRP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161925</xdr:colOff>
          <xdr:row>4</xdr:row>
          <xdr:rowOff>47625</xdr:rowOff>
        </xdr:from>
        <xdr:to>
          <xdr:col>4</xdr:col>
          <xdr:colOff>304800</xdr:colOff>
          <xdr:row>5</xdr:row>
          <xdr:rowOff>133350</xdr:rowOff>
        </xdr:to>
        <xdr:sp macro="" textlink="">
          <xdr:nvSpPr>
            <xdr:cNvPr id="174081" name="Check Box 1" hidden="1">
              <a:extLst>
                <a:ext uri="{63B3BB69-23CF-44E3-9099-C40C66FF867C}">
                  <a14:compatExt spid="_x0000_s174081"/>
                </a:ext>
                <a:ext uri="{FF2B5EF4-FFF2-40B4-BE49-F238E27FC236}">
                  <a16:creationId xmlns:a16="http://schemas.microsoft.com/office/drawing/2014/main" id="{00000000-0008-0000-0800-000001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5</xdr:row>
          <xdr:rowOff>38100</xdr:rowOff>
        </xdr:from>
        <xdr:to>
          <xdr:col>4</xdr:col>
          <xdr:colOff>304800</xdr:colOff>
          <xdr:row>6</xdr:row>
          <xdr:rowOff>114300</xdr:rowOff>
        </xdr:to>
        <xdr:sp macro="" textlink="">
          <xdr:nvSpPr>
            <xdr:cNvPr id="174082" name="Check Box 2" hidden="1">
              <a:extLst>
                <a:ext uri="{63B3BB69-23CF-44E3-9099-C40C66FF867C}">
                  <a14:compatExt spid="_x0000_s174082"/>
                </a:ext>
                <a:ext uri="{FF2B5EF4-FFF2-40B4-BE49-F238E27FC236}">
                  <a16:creationId xmlns:a16="http://schemas.microsoft.com/office/drawing/2014/main" id="{00000000-0008-0000-0800-000002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523875</xdr:colOff>
          <xdr:row>3</xdr:row>
          <xdr:rowOff>133350</xdr:rowOff>
        </xdr:from>
        <xdr:to>
          <xdr:col>9</xdr:col>
          <xdr:colOff>866775</xdr:colOff>
          <xdr:row>5</xdr:row>
          <xdr:rowOff>47625</xdr:rowOff>
        </xdr:to>
        <xdr:sp macro="" textlink="">
          <xdr:nvSpPr>
            <xdr:cNvPr id="174083" name="Check Box 3" hidden="1">
              <a:extLst>
                <a:ext uri="{63B3BB69-23CF-44E3-9099-C40C66FF867C}">
                  <a14:compatExt spid="_x0000_s174083"/>
                </a:ext>
                <a:ext uri="{FF2B5EF4-FFF2-40B4-BE49-F238E27FC236}">
                  <a16:creationId xmlns:a16="http://schemas.microsoft.com/office/drawing/2014/main" id="{00000000-0008-0000-0800-000003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523875</xdr:colOff>
          <xdr:row>4</xdr:row>
          <xdr:rowOff>123825</xdr:rowOff>
        </xdr:from>
        <xdr:to>
          <xdr:col>9</xdr:col>
          <xdr:colOff>866775</xdr:colOff>
          <xdr:row>6</xdr:row>
          <xdr:rowOff>38100</xdr:rowOff>
        </xdr:to>
        <xdr:sp macro="" textlink="">
          <xdr:nvSpPr>
            <xdr:cNvPr id="174084" name="Check Box 4" hidden="1">
              <a:extLst>
                <a:ext uri="{63B3BB69-23CF-44E3-9099-C40C66FF867C}">
                  <a14:compatExt spid="_x0000_s174084"/>
                </a:ext>
                <a:ext uri="{FF2B5EF4-FFF2-40B4-BE49-F238E27FC236}">
                  <a16:creationId xmlns:a16="http://schemas.microsoft.com/office/drawing/2014/main" id="{00000000-0008-0000-0800-000004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523875</xdr:colOff>
          <xdr:row>5</xdr:row>
          <xdr:rowOff>114300</xdr:rowOff>
        </xdr:from>
        <xdr:to>
          <xdr:col>9</xdr:col>
          <xdr:colOff>866775</xdr:colOff>
          <xdr:row>7</xdr:row>
          <xdr:rowOff>28575</xdr:rowOff>
        </xdr:to>
        <xdr:sp macro="" textlink="">
          <xdr:nvSpPr>
            <xdr:cNvPr id="174085" name="Check Box 5" hidden="1">
              <a:extLst>
                <a:ext uri="{63B3BB69-23CF-44E3-9099-C40C66FF867C}">
                  <a14:compatExt spid="_x0000_s174085"/>
                </a:ext>
                <a:ext uri="{FF2B5EF4-FFF2-40B4-BE49-F238E27FC236}">
                  <a16:creationId xmlns:a16="http://schemas.microsoft.com/office/drawing/2014/main" id="{00000000-0008-0000-0800-000005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13</xdr:col>
      <xdr:colOff>0</xdr:colOff>
      <xdr:row>0</xdr:row>
      <xdr:rowOff>0</xdr:rowOff>
    </xdr:from>
    <xdr:to>
      <xdr:col>17</xdr:col>
      <xdr:colOff>37425</xdr:colOff>
      <xdr:row>1</xdr:row>
      <xdr:rowOff>52917</xdr:rowOff>
    </xdr:to>
    <xdr:sp macro="" textlink="">
      <xdr:nvSpPr>
        <xdr:cNvPr id="9" name="テキスト ボックス 8">
          <a:extLst>
            <a:ext uri="{FF2B5EF4-FFF2-40B4-BE49-F238E27FC236}">
              <a16:creationId xmlns:a16="http://schemas.microsoft.com/office/drawing/2014/main" id="{00000000-0008-0000-0800-000009000000}"/>
            </a:ext>
          </a:extLst>
        </xdr:cNvPr>
        <xdr:cNvSpPr txBox="1"/>
      </xdr:nvSpPr>
      <xdr:spPr>
        <a:xfrm>
          <a:off x="7391400" y="0"/>
          <a:ext cx="5400000" cy="214842"/>
        </a:xfrm>
        <a:prstGeom prst="rect">
          <a:avLst/>
        </a:prstGeom>
        <a:solidFill>
          <a:schemeClr val="accent5">
            <a:lumMod val="20000"/>
            <a:lumOff val="80000"/>
          </a:schemeClr>
        </a:solidFill>
        <a:ln w="952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200" b="1"/>
            <a:t>【</a:t>
          </a:r>
          <a:r>
            <a:rPr kumimoji="1" lang="ja-JP" altLang="en-US" sz="1200" b="1"/>
            <a:t>記入ルール ①</a:t>
          </a:r>
          <a:r>
            <a:rPr kumimoji="1" lang="en-US" altLang="ja-JP" sz="1200" b="1"/>
            <a:t>】 </a:t>
          </a:r>
          <a:r>
            <a:rPr kumimoji="1" lang="ja-JP" altLang="en-US" sz="1200" b="0">
              <a:solidFill>
                <a:srgbClr val="0070C0"/>
              </a:solidFill>
            </a:rPr>
            <a:t>青色のセル</a:t>
          </a:r>
          <a:r>
            <a:rPr kumimoji="1" lang="ja-JP" altLang="en-US" sz="1200" b="0"/>
            <a:t>に</a:t>
          </a:r>
          <a:r>
            <a:rPr kumimoji="1" lang="ja-JP" altLang="en-US" sz="1200" b="0" u="sng"/>
            <a:t>必要事項を記入してください。</a:t>
          </a:r>
        </a:p>
      </xdr:txBody>
    </xdr:sp>
    <xdr:clientData/>
  </xdr:twoCellAnchor>
  <xdr:twoCellAnchor editAs="oneCell">
    <xdr:from>
      <xdr:col>13</xdr:col>
      <xdr:colOff>9801</xdr:colOff>
      <xdr:row>1</xdr:row>
      <xdr:rowOff>61383</xdr:rowOff>
    </xdr:from>
    <xdr:to>
      <xdr:col>17</xdr:col>
      <xdr:colOff>47226</xdr:colOff>
      <xdr:row>1</xdr:row>
      <xdr:rowOff>267758</xdr:rowOff>
    </xdr:to>
    <xdr:sp macro="" textlink="">
      <xdr:nvSpPr>
        <xdr:cNvPr id="10" name="テキスト ボックス 9">
          <a:extLst>
            <a:ext uri="{FF2B5EF4-FFF2-40B4-BE49-F238E27FC236}">
              <a16:creationId xmlns:a16="http://schemas.microsoft.com/office/drawing/2014/main" id="{00000000-0008-0000-0800-00000A000000}"/>
            </a:ext>
          </a:extLst>
        </xdr:cNvPr>
        <xdr:cNvSpPr txBox="1"/>
      </xdr:nvSpPr>
      <xdr:spPr>
        <a:xfrm>
          <a:off x="7401201" y="223308"/>
          <a:ext cx="5400000" cy="206375"/>
        </a:xfrm>
        <a:prstGeom prst="rect">
          <a:avLst/>
        </a:prstGeom>
        <a:solidFill>
          <a:schemeClr val="accent2">
            <a:lumMod val="40000"/>
            <a:lumOff val="60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200" b="1">
              <a:solidFill>
                <a:schemeClr val="dk1"/>
              </a:solidFill>
              <a:effectLst/>
              <a:latin typeface="+mn-lt"/>
              <a:ea typeface="+mn-ea"/>
              <a:cs typeface="+mn-cs"/>
            </a:rPr>
            <a:t>【</a:t>
          </a:r>
          <a:r>
            <a:rPr kumimoji="1" lang="ja-JP" altLang="ja-JP" sz="1200" b="1">
              <a:solidFill>
                <a:schemeClr val="dk1"/>
              </a:solidFill>
              <a:effectLst/>
              <a:latin typeface="+mn-lt"/>
              <a:ea typeface="+mn-ea"/>
              <a:cs typeface="+mn-cs"/>
            </a:rPr>
            <a:t>記入ルール ②</a:t>
          </a:r>
          <a:r>
            <a:rPr kumimoji="1" lang="en-US" altLang="ja-JP" sz="1200" b="1">
              <a:solidFill>
                <a:schemeClr val="dk1"/>
              </a:solidFill>
              <a:effectLst/>
              <a:latin typeface="+mn-lt"/>
              <a:ea typeface="+mn-ea"/>
              <a:cs typeface="+mn-cs"/>
            </a:rPr>
            <a:t>】 </a:t>
          </a:r>
          <a:r>
            <a:rPr kumimoji="1" lang="ja-JP" altLang="ja-JP" sz="1200" b="0">
              <a:solidFill>
                <a:srgbClr val="FF0000"/>
              </a:solidFill>
              <a:effectLst/>
              <a:latin typeface="+mn-lt"/>
              <a:ea typeface="+mn-ea"/>
              <a:cs typeface="+mn-cs"/>
            </a:rPr>
            <a:t>赤色のセル</a:t>
          </a:r>
          <a:r>
            <a:rPr kumimoji="1" lang="ja-JP" altLang="ja-JP" sz="1200" b="0">
              <a:solidFill>
                <a:schemeClr val="dk1"/>
              </a:solidFill>
              <a:effectLst/>
              <a:latin typeface="+mn-lt"/>
              <a:ea typeface="+mn-ea"/>
              <a:cs typeface="+mn-cs"/>
            </a:rPr>
            <a:t>は</a:t>
          </a:r>
          <a:r>
            <a:rPr kumimoji="1" lang="ja-JP" altLang="ja-JP" sz="1200" b="0" u="sng">
              <a:solidFill>
                <a:schemeClr val="dk1"/>
              </a:solidFill>
              <a:effectLst/>
              <a:latin typeface="+mn-lt"/>
              <a:ea typeface="+mn-ea"/>
              <a:cs typeface="+mn-cs"/>
            </a:rPr>
            <a:t>自動計算／自動転記のため、記入不要。</a:t>
          </a:r>
          <a:endParaRPr lang="ja-JP" altLang="ja-JP" sz="1200">
            <a:effectLst/>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38.5.169\&#20445;&#23384;(proj)\&#38656;&#35201;&#29677;\&#36895;&#22577;\H11&#36895;&#22577;\10&#36895;&#22577;Back.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m.horide\AppData\Local\Temp\Temp3_&#20869;&#35379;&#26360;&#25913;&#27491;.zip\&#20869;&#35379;&#26360;&#25913;&#27491;\&#20140;&#37117;&#27096;&#24335;&#20462;&#27491;&#29256;\03%20&#20869;&#35379;&#26360;_1&#24180;&#24230;(&#20462;&#27491;&#29256;&#65299;&#65296;&#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Users\m.horide\AppData\Local\Temp\Temp3_&#20869;&#35379;&#26360;&#25913;&#27491;.zip\&#20869;&#35379;&#26360;&#25913;&#27491;\&#20140;&#37117;&#27096;&#24335;&#20462;&#27491;&#29256;\03%20&#20869;&#35379;&#26360;_1&#24180;&#24230;(&#20462;&#27491;&#29256;&#65297;&#65297;&#65289;%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pci990003.ring.meti.go.jp\Ddrive\&#24066;&#22580;&#35519;&#26619;&#29677;\&#33258;&#23478;&#30330;&#21322;&#26399;&#22577;\20&#24180;&#24230;\H20%20&#19978;&#26399;\&#30330;&#38651;&#35506;\&#31649;&#20869;&#32113;&#35336;&#65411;&#65438;&#65392;&#65408;&#38306;&#20418;\&#31649;&#29702;&#12487;&#12540;&#12479;\&#28779;&#21147;&#21407;&#23376;&#30330;&#38651;&#25152;\ps11&#24180;&#24230;&#264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昨年"/>
      <sheetName val="第１表印刷用"/>
    </sheetNames>
    <sheetDataSet>
      <sheetData sheetId="0">
        <row r="2">
          <cell r="B2">
            <v>4</v>
          </cell>
          <cell r="C2">
            <v>5</v>
          </cell>
          <cell r="D2">
            <v>6</v>
          </cell>
          <cell r="E2">
            <v>7</v>
          </cell>
          <cell r="F2">
            <v>8</v>
          </cell>
          <cell r="G2">
            <v>9</v>
          </cell>
          <cell r="H2">
            <v>10</v>
          </cell>
          <cell r="I2">
            <v>11</v>
          </cell>
          <cell r="J2">
            <v>12</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内訳書別紙（第１年度）"/>
      <sheetName val="第１年度 （合計）"/>
      <sheetName val="第１年度 （Ｊ500kl未満事業所小計）"/>
      <sheetName val="第１年度 （事業所１）"/>
      <sheetName val="第１年度 （事業所２）"/>
      <sheetName val="第１年度 （事業所３）"/>
      <sheetName val="第１年度 （事業所４）"/>
      <sheetName val="第１年度 （事業所５）"/>
      <sheetName val="第１年度 （事業所６）"/>
      <sheetName val="第１年度 （事業所７）"/>
      <sheetName val="第１年度 （事業所８）"/>
      <sheetName val="第１年度 （事業所９）"/>
      <sheetName val="第１年度 （事業所１０）"/>
      <sheetName val="第１年度 （事業所１１）"/>
      <sheetName val="第１年度 （事業所１２）"/>
      <sheetName val="第１年度 （事業所１３）"/>
      <sheetName val="第１年度 （事業所１４）"/>
      <sheetName val="第１年度 （事業所１５）"/>
      <sheetName val="第１年度 （事業所１６）"/>
      <sheetName val="第１年度 （事業所１７）"/>
      <sheetName val="第１年度 （事業所１８）"/>
      <sheetName val="第１年度 （事業所１９）"/>
      <sheetName val="第１年度 （事業所２０）"/>
      <sheetName val="第１年度 （事業所２１）"/>
      <sheetName val="第１年度 （事業所２２）"/>
      <sheetName val="第１年度 （事業所２３）"/>
      <sheetName val="第１年度 （事業所２４）"/>
      <sheetName val="第１年度 （事業所２５）"/>
      <sheetName val="第１年度 （事業所２６）"/>
      <sheetName val="第１年度 （事業所２７）"/>
      <sheetName val="第１年度 （事業所２８）"/>
      <sheetName val="第１年度 （事業所２９）"/>
      <sheetName val="第１年度 （事業所３０）"/>
      <sheetName val="最終シート"/>
      <sheetName val="係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51">
          <cell r="J51" t="str">
            <v>イーレックス</v>
          </cell>
        </row>
        <row r="52">
          <cell r="J52" t="str">
            <v>出光グリーンパワー</v>
          </cell>
        </row>
        <row r="53">
          <cell r="J53" t="str">
            <v>伊藤忠エネクス</v>
          </cell>
        </row>
        <row r="54">
          <cell r="J54" t="str">
            <v>エネサーブ</v>
          </cell>
        </row>
        <row r="55">
          <cell r="J55" t="str">
            <v>荏原環境プラント</v>
          </cell>
        </row>
        <row r="56">
          <cell r="J56" t="str">
            <v>王子製紙</v>
          </cell>
        </row>
        <row r="57">
          <cell r="J57" t="str">
            <v>オリックス</v>
          </cell>
        </row>
        <row r="58">
          <cell r="J58" t="str">
            <v>イーセル</v>
          </cell>
        </row>
        <row r="59">
          <cell r="J59" t="str">
            <v>エネット</v>
          </cell>
        </row>
        <row r="60">
          <cell r="J60" t="str">
            <v>F－Power</v>
          </cell>
        </row>
        <row r="61">
          <cell r="J61" t="str">
            <v>G－Power</v>
          </cell>
        </row>
        <row r="62">
          <cell r="J62" t="str">
            <v>日本セレモニー</v>
          </cell>
        </row>
        <row r="63">
          <cell r="J63" t="str">
            <v>サミットエナジー</v>
          </cell>
        </row>
        <row r="64">
          <cell r="J64" t="str">
            <v>JX日鉱日石エネルギー</v>
          </cell>
        </row>
        <row r="65">
          <cell r="J65" t="str">
            <v>JENホールディングス</v>
          </cell>
        </row>
        <row r="66">
          <cell r="J66" t="str">
            <v>志賀高原リゾート開発</v>
          </cell>
        </row>
        <row r="67">
          <cell r="J67" t="str">
            <v>昭和シェル石油</v>
          </cell>
        </row>
        <row r="68">
          <cell r="J68" t="str">
            <v>新日鉄住金エンジニアリング</v>
          </cell>
        </row>
        <row r="69">
          <cell r="J69" t="str">
            <v>泉北天然ガス発電</v>
          </cell>
        </row>
        <row r="70">
          <cell r="J70" t="str">
            <v>ダイヤモンドパワー</v>
          </cell>
        </row>
        <row r="71">
          <cell r="J71" t="str">
            <v>テス・エンジニアリング</v>
          </cell>
        </row>
        <row r="72">
          <cell r="J72" t="str">
            <v>東京エコサービス</v>
          </cell>
        </row>
        <row r="73">
          <cell r="J73" t="str">
            <v>日本テクノ</v>
          </cell>
        </row>
        <row r="74">
          <cell r="J74" t="str">
            <v>日本ロジテック</v>
          </cell>
        </row>
        <row r="75">
          <cell r="J75" t="str">
            <v>パナソニック</v>
          </cell>
        </row>
        <row r="76">
          <cell r="J76" t="str">
            <v>プレミアムグリーンパワー</v>
          </cell>
        </row>
        <row r="77">
          <cell r="J77" t="str">
            <v>丸紅</v>
          </cell>
        </row>
        <row r="78">
          <cell r="J78" t="str">
            <v>ミツウロコグリーンエネルギー</v>
          </cell>
        </row>
        <row r="79">
          <cell r="J79" t="str">
            <v>リエスパワー</v>
          </cell>
        </row>
        <row r="80">
          <cell r="J80" t="str">
            <v>その他のＰＰＳ</v>
          </cell>
        </row>
        <row r="106">
          <cell r="D106" t="str">
            <v>HFC-23</v>
          </cell>
        </row>
        <row r="107">
          <cell r="D107" t="str">
            <v>HFC-32</v>
          </cell>
        </row>
        <row r="108">
          <cell r="D108" t="str">
            <v>HFC-41</v>
          </cell>
        </row>
        <row r="109">
          <cell r="D109" t="str">
            <v>HFC-125</v>
          </cell>
        </row>
        <row r="110">
          <cell r="D110" t="str">
            <v>HFC-134</v>
          </cell>
        </row>
        <row r="111">
          <cell r="D111" t="str">
            <v>HFC-134a</v>
          </cell>
        </row>
        <row r="112">
          <cell r="D112" t="str">
            <v>HFC-143</v>
          </cell>
        </row>
        <row r="113">
          <cell r="D113" t="str">
            <v>HFC-143a</v>
          </cell>
        </row>
        <row r="114">
          <cell r="D114" t="str">
            <v>HFC-152</v>
          </cell>
        </row>
        <row r="115">
          <cell r="D115" t="str">
            <v>HFC-152a</v>
          </cell>
        </row>
        <row r="116">
          <cell r="D116" t="str">
            <v>HFC-161</v>
          </cell>
        </row>
        <row r="117">
          <cell r="D117" t="str">
            <v>HFC-227ea</v>
          </cell>
        </row>
        <row r="118">
          <cell r="D118" t="str">
            <v>HFC-236fa</v>
          </cell>
        </row>
        <row r="119">
          <cell r="D119" t="str">
            <v>HFC-236ea</v>
          </cell>
        </row>
        <row r="120">
          <cell r="D120" t="str">
            <v>HFC-236cb</v>
          </cell>
        </row>
        <row r="121">
          <cell r="D121" t="str">
            <v>HFC-245ca</v>
          </cell>
        </row>
        <row r="122">
          <cell r="D122" t="str">
            <v>HFC-245fa</v>
          </cell>
        </row>
        <row r="123">
          <cell r="D123" t="str">
            <v>HFC-365mfc</v>
          </cell>
        </row>
        <row r="124">
          <cell r="D124" t="str">
            <v>HFC-43-10mee</v>
          </cell>
        </row>
        <row r="125">
          <cell r="D125" t="str">
            <v>PFC-14</v>
          </cell>
        </row>
        <row r="126">
          <cell r="D126" t="str">
            <v>PFC-116</v>
          </cell>
        </row>
        <row r="127">
          <cell r="D127" t="str">
            <v>PFC-218</v>
          </cell>
        </row>
        <row r="128">
          <cell r="D128" t="str">
            <v>ﾊﾟｰﾌﾙｵﾛｼｸﾛﾌﾟﾛﾊﾟﾝ</v>
          </cell>
        </row>
        <row r="129">
          <cell r="D129" t="str">
            <v>PFC-31-10</v>
          </cell>
        </row>
        <row r="130">
          <cell r="D130" t="str">
            <v>PFC-c318</v>
          </cell>
        </row>
        <row r="131">
          <cell r="D131" t="str">
            <v>PFC-41-12</v>
          </cell>
        </row>
        <row r="132">
          <cell r="D132" t="str">
            <v>PFC-51-14</v>
          </cell>
        </row>
        <row r="133">
          <cell r="D133" t="str">
            <v>PFC-91-18</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内訳書別紙（第１年度）"/>
      <sheetName val="第１年度 （合計）"/>
      <sheetName val="第１年度 （Ｊ500kl未満事業所小計）"/>
      <sheetName val="第１年度 （事業所１）"/>
      <sheetName val="第１年度 （事業所２）"/>
      <sheetName val="第１年度 （事業所３）"/>
      <sheetName val="第１年度 （事業所４）"/>
      <sheetName val="第１年度 （事業所５）"/>
      <sheetName val="第１年度 （事業所６）"/>
      <sheetName val="第１年度 （事業所７）"/>
      <sheetName val="第１年度 （事業所８）"/>
      <sheetName val="第１年度 （事業所９）"/>
      <sheetName val="第１年度 （事業所１０）"/>
      <sheetName val="第１年度 （事業所１１）"/>
      <sheetName val="最終シート"/>
      <sheetName val="係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ow r="51">
          <cell r="J51" t="str">
            <v>イーレックス</v>
          </cell>
        </row>
        <row r="52">
          <cell r="J52" t="str">
            <v>出光グリーンパワー</v>
          </cell>
        </row>
        <row r="53">
          <cell r="J53" t="str">
            <v>伊藤忠エネクス</v>
          </cell>
        </row>
        <row r="54">
          <cell r="J54" t="str">
            <v>エネサーブ</v>
          </cell>
        </row>
        <row r="55">
          <cell r="J55" t="str">
            <v>荏原環境プラント</v>
          </cell>
        </row>
        <row r="56">
          <cell r="J56" t="str">
            <v>王子製紙</v>
          </cell>
        </row>
        <row r="57">
          <cell r="J57" t="str">
            <v>オリックス</v>
          </cell>
        </row>
        <row r="58">
          <cell r="J58" t="str">
            <v>イーセル</v>
          </cell>
        </row>
        <row r="59">
          <cell r="J59" t="str">
            <v>エネット</v>
          </cell>
        </row>
        <row r="60">
          <cell r="J60" t="str">
            <v>F－Power</v>
          </cell>
        </row>
        <row r="61">
          <cell r="J61" t="str">
            <v>G－Power</v>
          </cell>
        </row>
        <row r="62">
          <cell r="J62" t="str">
            <v>日本セレモニー</v>
          </cell>
        </row>
        <row r="63">
          <cell r="J63" t="str">
            <v>サミットエナジー</v>
          </cell>
        </row>
        <row r="64">
          <cell r="J64" t="str">
            <v>JX日鉱日石エネルギー</v>
          </cell>
        </row>
        <row r="65">
          <cell r="J65" t="str">
            <v>JENホールディングス</v>
          </cell>
        </row>
        <row r="66">
          <cell r="J66" t="str">
            <v>志賀高原リゾート開発</v>
          </cell>
        </row>
        <row r="67">
          <cell r="J67" t="str">
            <v>昭和シェル石油</v>
          </cell>
        </row>
        <row r="68">
          <cell r="J68" t="str">
            <v>新日鉄住金エンジニアリング</v>
          </cell>
        </row>
        <row r="69">
          <cell r="J69" t="str">
            <v>泉北天然ガス発電</v>
          </cell>
        </row>
        <row r="70">
          <cell r="J70" t="str">
            <v>ダイヤモンドパワー</v>
          </cell>
        </row>
        <row r="71">
          <cell r="J71" t="str">
            <v>テス・エンジニアリング</v>
          </cell>
        </row>
        <row r="72">
          <cell r="J72" t="str">
            <v>東京エコサービス</v>
          </cell>
        </row>
        <row r="73">
          <cell r="J73" t="str">
            <v>日本テクノ</v>
          </cell>
        </row>
        <row r="74">
          <cell r="J74" t="str">
            <v>日本ロジテック</v>
          </cell>
        </row>
        <row r="75">
          <cell r="J75" t="str">
            <v>パナソニック</v>
          </cell>
        </row>
        <row r="76">
          <cell r="J76" t="str">
            <v>プレミアムグリーンパワー</v>
          </cell>
        </row>
        <row r="77">
          <cell r="J77" t="str">
            <v>丸紅</v>
          </cell>
        </row>
        <row r="78">
          <cell r="J78" t="str">
            <v>ミツウロコグリーンエネルギー</v>
          </cell>
        </row>
        <row r="79">
          <cell r="J79" t="str">
            <v>リエスパワー</v>
          </cell>
        </row>
        <row r="80">
          <cell r="J80" t="str">
            <v>その他のＰＰＳ</v>
          </cell>
        </row>
        <row r="106">
          <cell r="D106" t="str">
            <v>HFC-23</v>
          </cell>
        </row>
        <row r="107">
          <cell r="D107" t="str">
            <v>HFC-32</v>
          </cell>
        </row>
        <row r="108">
          <cell r="D108" t="str">
            <v>HFC-41</v>
          </cell>
        </row>
        <row r="109">
          <cell r="D109" t="str">
            <v>HFC-125</v>
          </cell>
        </row>
        <row r="110">
          <cell r="D110" t="str">
            <v>HFC-134</v>
          </cell>
        </row>
        <row r="111">
          <cell r="D111" t="str">
            <v>HFC-134a</v>
          </cell>
        </row>
        <row r="112">
          <cell r="D112" t="str">
            <v>HFC-143</v>
          </cell>
        </row>
        <row r="113">
          <cell r="D113" t="str">
            <v>HFC-143a</v>
          </cell>
        </row>
        <row r="114">
          <cell r="D114" t="str">
            <v>HFC-152</v>
          </cell>
        </row>
        <row r="115">
          <cell r="D115" t="str">
            <v>HFC-152a</v>
          </cell>
        </row>
        <row r="116">
          <cell r="D116" t="str">
            <v>HFC-161</v>
          </cell>
        </row>
        <row r="117">
          <cell r="D117" t="str">
            <v>HFC-227ea</v>
          </cell>
        </row>
        <row r="118">
          <cell r="D118" t="str">
            <v>HFC-236fa</v>
          </cell>
        </row>
        <row r="119">
          <cell r="D119" t="str">
            <v>HFC-236ea</v>
          </cell>
        </row>
        <row r="120">
          <cell r="D120" t="str">
            <v>HFC-236cb</v>
          </cell>
        </row>
        <row r="121">
          <cell r="D121" t="str">
            <v>HFC-245ca</v>
          </cell>
        </row>
        <row r="122">
          <cell r="D122" t="str">
            <v>HFC-245fa</v>
          </cell>
        </row>
        <row r="123">
          <cell r="D123" t="str">
            <v>HFC-365mfc</v>
          </cell>
        </row>
        <row r="124">
          <cell r="D124" t="str">
            <v>HFC-43-10mee</v>
          </cell>
        </row>
        <row r="125">
          <cell r="D125" t="str">
            <v>PFC-14</v>
          </cell>
        </row>
        <row r="126">
          <cell r="D126" t="str">
            <v>PFC-116</v>
          </cell>
        </row>
        <row r="127">
          <cell r="D127" t="str">
            <v>PFC-218</v>
          </cell>
        </row>
        <row r="128">
          <cell r="D128" t="str">
            <v>ﾊﾟｰﾌﾙｵﾛｼｸﾛﾌﾟﾛﾊﾟﾝ</v>
          </cell>
        </row>
        <row r="129">
          <cell r="D129" t="str">
            <v>PFC-31-10</v>
          </cell>
        </row>
        <row r="130">
          <cell r="D130" t="str">
            <v>PFC-c318</v>
          </cell>
        </row>
        <row r="131">
          <cell r="D131" t="str">
            <v>PFC-41-12</v>
          </cell>
        </row>
        <row r="132">
          <cell r="D132" t="str">
            <v>PFC-51-14</v>
          </cell>
        </row>
        <row r="133">
          <cell r="D133" t="str">
            <v>PFC-91-18</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発電設備"/>
      <sheetName val="集計 [ﾃﾞｰﾀ]-ﾋﾟｯﾄﾃｰﾌﾞﾙ　ﾚﾎﾟｰﾄ"/>
    </sheetNames>
    <sheetDataSet>
      <sheetData sheetId="0">
        <row r="1">
          <cell r="A1" t="str">
            <v>平成１１年度　管内火力・原子力発電所一覧表 （H12.3.31現在）</v>
          </cell>
        </row>
        <row r="2">
          <cell r="C2" t="str">
            <v>注１：対象は事業用の全て・自家用の汽力の全て・風力等（太陽電池・燃料電池）500kW以上・その他1000kW以上の事業場</v>
          </cell>
        </row>
        <row r="3">
          <cell r="C3" t="str">
            <v>注２：斜体は予定</v>
          </cell>
        </row>
        <row r="4">
          <cell r="C4" t="str">
            <v>注３：出力の項は、設置前・廃止後の場合には空欄</v>
          </cell>
        </row>
        <row r="5">
          <cell r="C5" t="str">
            <v>注４：出力増減がある場合には、備考の項にその理由を記入</v>
          </cell>
        </row>
        <row r="6">
          <cell r="C6" t="str">
            <v>注５：本表には今年度の履歴のみ記載</v>
          </cell>
        </row>
        <row r="8">
          <cell r="A8" t="str">
            <v>用途</v>
          </cell>
          <cell r="B8" t="str">
            <v>原動力</v>
          </cell>
          <cell r="C8" t="str">
            <v>設備</v>
          </cell>
          <cell r="D8" t="str">
            <v>県</v>
          </cell>
          <cell r="E8" t="str">
            <v>設置者名</v>
          </cell>
          <cell r="F8" t="str">
            <v>発電所名</v>
          </cell>
          <cell r="G8" t="str">
            <v>H11出力(kW)</v>
          </cell>
        </row>
        <row r="9">
          <cell r="A9" t="str">
            <v>事業用</v>
          </cell>
          <cell r="B9" t="str">
            <v>火力</v>
          </cell>
          <cell r="C9" t="str">
            <v>汽力</v>
          </cell>
          <cell r="D9" t="str">
            <v>富山県</v>
          </cell>
          <cell r="E9" t="str">
            <v>北陸電力㈱</v>
          </cell>
          <cell r="F9" t="str">
            <v>富山火力</v>
          </cell>
          <cell r="G9">
            <v>812000</v>
          </cell>
        </row>
        <row r="10">
          <cell r="A10" t="str">
            <v>事業用</v>
          </cell>
          <cell r="B10" t="str">
            <v>火力</v>
          </cell>
          <cell r="C10" t="str">
            <v>汽力</v>
          </cell>
          <cell r="D10" t="str">
            <v>富山県</v>
          </cell>
          <cell r="E10" t="str">
            <v>北陸電力㈱</v>
          </cell>
          <cell r="F10" t="str">
            <v>富山新港火力</v>
          </cell>
          <cell r="G10">
            <v>1000000</v>
          </cell>
        </row>
        <row r="11">
          <cell r="A11" t="str">
            <v>事業用</v>
          </cell>
          <cell r="B11" t="str">
            <v>火力</v>
          </cell>
          <cell r="C11" t="str">
            <v>汽力</v>
          </cell>
          <cell r="D11" t="str">
            <v>富山県</v>
          </cell>
          <cell r="E11" t="str">
            <v>富山共同火力発電㈱</v>
          </cell>
          <cell r="F11" t="str">
            <v>富山新港共同火力</v>
          </cell>
          <cell r="G11">
            <v>500000</v>
          </cell>
        </row>
        <row r="12">
          <cell r="A12" t="str">
            <v>事業用</v>
          </cell>
          <cell r="B12" t="str">
            <v>火力</v>
          </cell>
          <cell r="C12" t="str">
            <v>汽力</v>
          </cell>
          <cell r="D12" t="str">
            <v>石川県</v>
          </cell>
          <cell r="E12" t="str">
            <v>北陸電力㈱</v>
          </cell>
          <cell r="F12" t="str">
            <v>七尾大田火力</v>
          </cell>
          <cell r="G12">
            <v>1200000</v>
          </cell>
        </row>
        <row r="13">
          <cell r="A13" t="str">
            <v>事業用</v>
          </cell>
          <cell r="B13" t="str">
            <v>火力</v>
          </cell>
          <cell r="C13" t="str">
            <v>汽力</v>
          </cell>
          <cell r="D13" t="str">
            <v>福井県</v>
          </cell>
          <cell r="E13" t="str">
            <v>北陸電力㈱</v>
          </cell>
          <cell r="F13" t="str">
            <v>福井火力</v>
          </cell>
          <cell r="G13">
            <v>350000</v>
          </cell>
        </row>
        <row r="14">
          <cell r="A14" t="str">
            <v>事業用</v>
          </cell>
          <cell r="B14" t="str">
            <v>火力</v>
          </cell>
          <cell r="C14" t="str">
            <v>汽力</v>
          </cell>
          <cell r="D14" t="str">
            <v>福井県</v>
          </cell>
          <cell r="E14" t="str">
            <v>北陸電力㈱</v>
          </cell>
          <cell r="F14" t="str">
            <v>敦賀火力</v>
          </cell>
          <cell r="G14">
            <v>500000</v>
          </cell>
        </row>
        <row r="15">
          <cell r="A15" t="str">
            <v>事業用</v>
          </cell>
          <cell r="B15" t="str">
            <v>火力</v>
          </cell>
          <cell r="C15" t="str">
            <v>汽力</v>
          </cell>
          <cell r="D15" t="str">
            <v>福井県</v>
          </cell>
          <cell r="E15" t="str">
            <v>福井共同火力発電㈱</v>
          </cell>
          <cell r="F15" t="str">
            <v>三国共同火力</v>
          </cell>
          <cell r="G15">
            <v>250000</v>
          </cell>
        </row>
        <row r="16">
          <cell r="A16" t="str">
            <v>事業用</v>
          </cell>
          <cell r="B16" t="str">
            <v>火力</v>
          </cell>
          <cell r="C16" t="str">
            <v>内燃力</v>
          </cell>
          <cell r="D16" t="str">
            <v>石川県</v>
          </cell>
          <cell r="E16" t="str">
            <v>北陸電力㈱</v>
          </cell>
          <cell r="F16" t="str">
            <v>舳倉島</v>
          </cell>
          <cell r="G16">
            <v>288</v>
          </cell>
        </row>
        <row r="17">
          <cell r="A17" t="str">
            <v>事業用</v>
          </cell>
          <cell r="B17" t="str">
            <v>原子力</v>
          </cell>
          <cell r="C17" t="str">
            <v>原子力</v>
          </cell>
          <cell r="D17" t="str">
            <v>石川県</v>
          </cell>
          <cell r="E17" t="str">
            <v>北陸電力㈱</v>
          </cell>
          <cell r="F17" t="str">
            <v>志賀原子力</v>
          </cell>
          <cell r="G17">
            <v>540000</v>
          </cell>
        </row>
        <row r="18">
          <cell r="A18" t="str">
            <v>事業用</v>
          </cell>
          <cell r="B18" t="str">
            <v>原子力</v>
          </cell>
          <cell r="C18" t="str">
            <v>原子力</v>
          </cell>
          <cell r="D18" t="str">
            <v>福井県</v>
          </cell>
          <cell r="E18" t="str">
            <v>日本原子力発電㈱</v>
          </cell>
          <cell r="F18" t="str">
            <v>敦賀</v>
          </cell>
          <cell r="G18">
            <v>1517000</v>
          </cell>
        </row>
        <row r="19">
          <cell r="A19" t="str">
            <v>自家用</v>
          </cell>
          <cell r="B19" t="str">
            <v>火力</v>
          </cell>
          <cell r="C19" t="str">
            <v>汽力</v>
          </cell>
          <cell r="D19" t="str">
            <v>富山県</v>
          </cell>
          <cell r="E19" t="str">
            <v>三菱レイヨン㈱</v>
          </cell>
          <cell r="F19" t="str">
            <v>富山事業所</v>
          </cell>
          <cell r="G19">
            <v>15200</v>
          </cell>
        </row>
        <row r="20">
          <cell r="A20" t="str">
            <v>自家用</v>
          </cell>
          <cell r="B20" t="str">
            <v>火力</v>
          </cell>
          <cell r="C20" t="str">
            <v>汽力</v>
          </cell>
          <cell r="D20" t="str">
            <v>富山県</v>
          </cell>
          <cell r="E20" t="str">
            <v>日本製紙㈱</v>
          </cell>
          <cell r="F20" t="str">
            <v>伏木工場</v>
          </cell>
          <cell r="G20">
            <v>45500</v>
          </cell>
        </row>
        <row r="21">
          <cell r="A21" t="str">
            <v>自家用</v>
          </cell>
          <cell r="B21" t="str">
            <v>火力</v>
          </cell>
          <cell r="C21" t="str">
            <v>汽力</v>
          </cell>
          <cell r="D21" t="str">
            <v>富山県</v>
          </cell>
          <cell r="E21" t="str">
            <v>富山製紙㈱</v>
          </cell>
          <cell r="F21" t="str">
            <v>富山工場</v>
          </cell>
          <cell r="G21">
            <v>4200</v>
          </cell>
        </row>
        <row r="22">
          <cell r="A22" t="str">
            <v>自家用</v>
          </cell>
          <cell r="B22" t="str">
            <v>火力</v>
          </cell>
          <cell r="C22" t="str">
            <v>汽力</v>
          </cell>
          <cell r="D22" t="str">
            <v>富山県</v>
          </cell>
          <cell r="E22" t="str">
            <v>中越パルプ工業㈱</v>
          </cell>
          <cell r="F22" t="str">
            <v>能町工場</v>
          </cell>
          <cell r="G22">
            <v>70700</v>
          </cell>
        </row>
        <row r="23">
          <cell r="A23" t="str">
            <v>自家用</v>
          </cell>
          <cell r="B23" t="str">
            <v>火力</v>
          </cell>
          <cell r="C23" t="str">
            <v>汽力</v>
          </cell>
          <cell r="D23" t="str">
            <v>富山県</v>
          </cell>
          <cell r="E23" t="str">
            <v>中越パルプ工業㈱</v>
          </cell>
          <cell r="F23" t="str">
            <v>二塚工場</v>
          </cell>
          <cell r="G23">
            <v>49900</v>
          </cell>
        </row>
        <row r="24">
          <cell r="A24" t="str">
            <v>自家用</v>
          </cell>
          <cell r="B24" t="str">
            <v>火力</v>
          </cell>
          <cell r="C24" t="str">
            <v>汽力</v>
          </cell>
          <cell r="D24" t="str">
            <v>富山県</v>
          </cell>
          <cell r="E24" t="str">
            <v>富山地区広域圏事務組合</v>
          </cell>
          <cell r="F24" t="str">
            <v>クリーンセンター立山火力</v>
          </cell>
          <cell r="G24">
            <v>2500</v>
          </cell>
        </row>
        <row r="25">
          <cell r="A25" t="str">
            <v>自家用</v>
          </cell>
          <cell r="B25" t="str">
            <v>火力</v>
          </cell>
          <cell r="C25" t="str">
            <v>汽力</v>
          </cell>
          <cell r="D25" t="str">
            <v>富山県</v>
          </cell>
          <cell r="E25" t="str">
            <v>富士薬品工業㈱</v>
          </cell>
          <cell r="F25" t="str">
            <v>第１</v>
          </cell>
          <cell r="G25">
            <v>2200</v>
          </cell>
        </row>
        <row r="26">
          <cell r="A26" t="str">
            <v>自家用</v>
          </cell>
          <cell r="B26" t="str">
            <v>火力</v>
          </cell>
          <cell r="C26" t="str">
            <v>汽力</v>
          </cell>
          <cell r="D26" t="str">
            <v>石川県</v>
          </cell>
          <cell r="E26" t="str">
            <v>加賀製紙㈱</v>
          </cell>
          <cell r="F26" t="str">
            <v>西金沢</v>
          </cell>
          <cell r="G26">
            <v>2100</v>
          </cell>
        </row>
        <row r="27">
          <cell r="A27" t="str">
            <v>自家用</v>
          </cell>
          <cell r="B27" t="str">
            <v>火力</v>
          </cell>
          <cell r="C27" t="str">
            <v>汽力</v>
          </cell>
          <cell r="D27" t="str">
            <v>石川県</v>
          </cell>
          <cell r="E27" t="str">
            <v>金沢市</v>
          </cell>
          <cell r="F27" t="str">
            <v>西部クリーンセンター</v>
          </cell>
          <cell r="G27">
            <v>1600</v>
          </cell>
        </row>
        <row r="28">
          <cell r="A28" t="str">
            <v>自家用</v>
          </cell>
          <cell r="B28" t="str">
            <v>火力</v>
          </cell>
          <cell r="C28" t="str">
            <v>汽力</v>
          </cell>
          <cell r="D28" t="str">
            <v>石川県</v>
          </cell>
          <cell r="E28" t="str">
            <v>小松精練㈱</v>
          </cell>
          <cell r="F28" t="str">
            <v>根上</v>
          </cell>
          <cell r="G28">
            <v>6300</v>
          </cell>
        </row>
        <row r="29">
          <cell r="A29" t="str">
            <v>自家用</v>
          </cell>
          <cell r="B29" t="str">
            <v>火力</v>
          </cell>
          <cell r="C29" t="str">
            <v>汽力</v>
          </cell>
          <cell r="D29" t="str">
            <v>石川県</v>
          </cell>
          <cell r="E29" t="str">
            <v>㈱アイテックス</v>
          </cell>
          <cell r="F29" t="str">
            <v>小舞子</v>
          </cell>
          <cell r="G29">
            <v>1800</v>
          </cell>
        </row>
        <row r="30">
          <cell r="A30" t="str">
            <v>自家用</v>
          </cell>
          <cell r="B30" t="str">
            <v>火力</v>
          </cell>
          <cell r="C30" t="str">
            <v>汽力</v>
          </cell>
          <cell r="D30" t="str">
            <v>石川県</v>
          </cell>
          <cell r="E30" t="str">
            <v>金沢市</v>
          </cell>
          <cell r="F30" t="str">
            <v>東部クリーンセンター</v>
          </cell>
          <cell r="G30">
            <v>3000</v>
          </cell>
        </row>
        <row r="31">
          <cell r="A31" t="str">
            <v>自家用</v>
          </cell>
          <cell r="B31" t="str">
            <v>火力</v>
          </cell>
          <cell r="C31" t="str">
            <v>汽力</v>
          </cell>
          <cell r="D31" t="str">
            <v>石川県</v>
          </cell>
          <cell r="E31" t="str">
            <v>松任石川広域圏事務組合</v>
          </cell>
          <cell r="F31" t="str">
            <v>松任石川環境クリーンセンター</v>
          </cell>
          <cell r="G31">
            <v>2900</v>
          </cell>
        </row>
        <row r="32">
          <cell r="A32" t="str">
            <v>自家用</v>
          </cell>
          <cell r="B32" t="str">
            <v>火力</v>
          </cell>
          <cell r="C32" t="str">
            <v>汽力</v>
          </cell>
          <cell r="D32" t="str">
            <v>福井県</v>
          </cell>
          <cell r="E32" t="str">
            <v>東洋紡績㈱</v>
          </cell>
          <cell r="F32" t="str">
            <v>つるが工場第１</v>
          </cell>
          <cell r="G32">
            <v>25200</v>
          </cell>
        </row>
        <row r="33">
          <cell r="A33" t="str">
            <v>自家用</v>
          </cell>
          <cell r="B33" t="str">
            <v>火力</v>
          </cell>
          <cell r="C33" t="str">
            <v>汽力</v>
          </cell>
          <cell r="D33" t="str">
            <v>福井県</v>
          </cell>
          <cell r="E33" t="str">
            <v>東洋紡績㈱</v>
          </cell>
          <cell r="F33" t="str">
            <v>つるが工場第２</v>
          </cell>
          <cell r="G33">
            <v>5700</v>
          </cell>
        </row>
        <row r="34">
          <cell r="A34" t="str">
            <v>自家用</v>
          </cell>
          <cell r="B34" t="str">
            <v>火力</v>
          </cell>
          <cell r="C34" t="str">
            <v>汽力</v>
          </cell>
          <cell r="D34" t="str">
            <v>福井県</v>
          </cell>
          <cell r="E34" t="str">
            <v>ウラセ㈱</v>
          </cell>
          <cell r="F34" t="str">
            <v>ウラセ</v>
          </cell>
          <cell r="G34">
            <v>2500</v>
          </cell>
        </row>
        <row r="35">
          <cell r="A35" t="str">
            <v>自家用</v>
          </cell>
          <cell r="B35" t="str">
            <v>火力</v>
          </cell>
          <cell r="C35" t="str">
            <v>汽力</v>
          </cell>
          <cell r="D35" t="str">
            <v>福井県</v>
          </cell>
          <cell r="E35" t="str">
            <v>レンゴー㈱</v>
          </cell>
          <cell r="F35" t="str">
            <v>金津事業所</v>
          </cell>
          <cell r="G35">
            <v>27500</v>
          </cell>
        </row>
        <row r="36">
          <cell r="A36" t="str">
            <v>自家用</v>
          </cell>
          <cell r="B36" t="str">
            <v>火力</v>
          </cell>
          <cell r="C36" t="str">
            <v>汽力</v>
          </cell>
          <cell r="D36" t="str">
            <v>福井県</v>
          </cell>
          <cell r="E36" t="str">
            <v>㈱ミツヤ</v>
          </cell>
          <cell r="F36" t="str">
            <v>本社工場</v>
          </cell>
          <cell r="G36">
            <v>350</v>
          </cell>
        </row>
        <row r="37">
          <cell r="A37" t="str">
            <v>自家用</v>
          </cell>
          <cell r="B37" t="str">
            <v>火力</v>
          </cell>
          <cell r="C37" t="str">
            <v>汽力</v>
          </cell>
          <cell r="D37" t="str">
            <v>福井県</v>
          </cell>
          <cell r="E37" t="str">
            <v>福井市</v>
          </cell>
          <cell r="F37" t="str">
            <v>クリーンセンター</v>
          </cell>
          <cell r="G37">
            <v>1600</v>
          </cell>
        </row>
        <row r="38">
          <cell r="A38" t="str">
            <v>自家用</v>
          </cell>
          <cell r="B38" t="str">
            <v>火力</v>
          </cell>
          <cell r="C38" t="str">
            <v>ｶﾞｽﾀｰﾋﾞﾝ</v>
          </cell>
          <cell r="D38" t="str">
            <v>富山県</v>
          </cell>
          <cell r="E38" t="str">
            <v>ワイケイケイ㈱</v>
          </cell>
          <cell r="F38" t="str">
            <v>黒部工場ガスタービン</v>
          </cell>
          <cell r="G38">
            <v>5500</v>
          </cell>
        </row>
        <row r="39">
          <cell r="A39" t="str">
            <v>自家用</v>
          </cell>
          <cell r="B39" t="str">
            <v>火力</v>
          </cell>
          <cell r="C39" t="str">
            <v>ｶﾞｽﾀｰﾋﾞﾝ</v>
          </cell>
          <cell r="D39" t="str">
            <v>富山県</v>
          </cell>
          <cell r="E39" t="str">
            <v>松下電子工業㈱</v>
          </cell>
          <cell r="F39" t="str">
            <v>魚津工場</v>
          </cell>
          <cell r="G39">
            <v>9000</v>
          </cell>
        </row>
        <row r="40">
          <cell r="A40" t="str">
            <v>自家用</v>
          </cell>
          <cell r="B40" t="str">
            <v>火力</v>
          </cell>
          <cell r="C40" t="str">
            <v>ｶﾞｽﾀｰﾋﾞﾝ</v>
          </cell>
          <cell r="D40" t="str">
            <v>富山県</v>
          </cell>
          <cell r="E40" t="str">
            <v>松下電子工業㈱</v>
          </cell>
          <cell r="F40" t="str">
            <v>砺波工場</v>
          </cell>
          <cell r="G40">
            <v>9000</v>
          </cell>
        </row>
        <row r="41">
          <cell r="A41" t="str">
            <v>自家用</v>
          </cell>
          <cell r="B41" t="str">
            <v>火力</v>
          </cell>
          <cell r="C41" t="str">
            <v>ｶﾞｽﾀｰﾋﾞﾝ</v>
          </cell>
          <cell r="D41" t="str">
            <v>富山県</v>
          </cell>
          <cell r="E41" t="str">
            <v>日本ゼオン㈱</v>
          </cell>
          <cell r="F41" t="str">
            <v>高岡工場ガスタービン</v>
          </cell>
          <cell r="G41">
            <v>3830</v>
          </cell>
        </row>
        <row r="42">
          <cell r="A42" t="str">
            <v>自家用</v>
          </cell>
          <cell r="B42" t="str">
            <v>火力</v>
          </cell>
          <cell r="C42" t="str">
            <v>ｶﾞｽﾀｰﾋﾞﾝ</v>
          </cell>
          <cell r="D42" t="str">
            <v>富山県</v>
          </cell>
          <cell r="E42" t="str">
            <v>新日軽㈱</v>
          </cell>
          <cell r="F42" t="str">
            <v>北陸製造所小矢部工場</v>
          </cell>
          <cell r="G42">
            <v>4180</v>
          </cell>
        </row>
        <row r="43">
          <cell r="A43" t="str">
            <v>自家用</v>
          </cell>
          <cell r="B43" t="str">
            <v>火力</v>
          </cell>
          <cell r="C43" t="str">
            <v>ｶﾞｽﾀｰﾋﾞﾝ</v>
          </cell>
          <cell r="D43" t="str">
            <v>富山県</v>
          </cell>
          <cell r="E43" t="str">
            <v>中越合金鋳工㈱</v>
          </cell>
          <cell r="F43" t="str">
            <v>中越合金</v>
          </cell>
          <cell r="G43">
            <v>6400</v>
          </cell>
        </row>
        <row r="44">
          <cell r="A44" t="str">
            <v>自家用</v>
          </cell>
          <cell r="B44" t="str">
            <v>火力</v>
          </cell>
          <cell r="C44" t="str">
            <v>ｶﾞｽﾀｰﾋﾞﾝ</v>
          </cell>
          <cell r="D44" t="str">
            <v>石川県</v>
          </cell>
          <cell r="E44" t="str">
            <v>金沢市</v>
          </cell>
          <cell r="F44" t="str">
            <v>城北水質管理センターガスタービン</v>
          </cell>
          <cell r="G44">
            <v>2400</v>
          </cell>
        </row>
        <row r="45">
          <cell r="A45" t="str">
            <v>自家用</v>
          </cell>
          <cell r="B45" t="str">
            <v>火力</v>
          </cell>
          <cell r="C45" t="str">
            <v>ｶﾞｽﾀｰﾋﾞﾝ</v>
          </cell>
          <cell r="D45" t="str">
            <v>石川県</v>
          </cell>
          <cell r="E45" t="str">
            <v>ソニー根上㈱</v>
          </cell>
          <cell r="F45" t="str">
            <v>ソニー根上㈱</v>
          </cell>
          <cell r="G45">
            <v>1500</v>
          </cell>
        </row>
        <row r="46">
          <cell r="A46" t="str">
            <v>自家用</v>
          </cell>
          <cell r="B46" t="str">
            <v>火力</v>
          </cell>
          <cell r="C46" t="str">
            <v>ｶﾞｽﾀｰﾋﾞﾝ</v>
          </cell>
          <cell r="D46" t="str">
            <v>石川県</v>
          </cell>
          <cell r="E46" t="str">
            <v>松下電器産業㈱</v>
          </cell>
          <cell r="F46" t="str">
            <v>液晶事業部</v>
          </cell>
          <cell r="G46">
            <v>3000</v>
          </cell>
        </row>
        <row r="47">
          <cell r="A47" t="str">
            <v>自家用</v>
          </cell>
          <cell r="B47" t="str">
            <v>火力</v>
          </cell>
          <cell r="C47" t="str">
            <v>内燃力</v>
          </cell>
          <cell r="D47" t="str">
            <v>富山県</v>
          </cell>
          <cell r="E47" t="str">
            <v>日産化学工業㈱</v>
          </cell>
          <cell r="F47" t="str">
            <v>日産化学富山工場</v>
          </cell>
          <cell r="G47">
            <v>5000</v>
          </cell>
        </row>
        <row r="48">
          <cell r="A48" t="str">
            <v>自家用</v>
          </cell>
          <cell r="B48" t="str">
            <v>火力</v>
          </cell>
          <cell r="C48" t="str">
            <v>内燃力</v>
          </cell>
          <cell r="D48" t="str">
            <v>富山県</v>
          </cell>
          <cell r="E48" t="str">
            <v>中越合金鋳工㈱</v>
          </cell>
          <cell r="F48" t="str">
            <v>中越合金</v>
          </cell>
          <cell r="G48">
            <v>2900</v>
          </cell>
        </row>
        <row r="49">
          <cell r="A49" t="str">
            <v>自家用</v>
          </cell>
          <cell r="B49" t="str">
            <v>火力</v>
          </cell>
          <cell r="C49" t="str">
            <v>内燃力</v>
          </cell>
          <cell r="D49" t="str">
            <v>富山県</v>
          </cell>
          <cell r="E49" t="str">
            <v>協同組合アピア</v>
          </cell>
          <cell r="F49" t="str">
            <v>アピア</v>
          </cell>
          <cell r="G49">
            <v>1152</v>
          </cell>
        </row>
        <row r="50">
          <cell r="A50" t="str">
            <v>自家用</v>
          </cell>
          <cell r="B50" t="str">
            <v>火力</v>
          </cell>
          <cell r="C50" t="str">
            <v>内燃力</v>
          </cell>
          <cell r="D50" t="str">
            <v>富山県</v>
          </cell>
          <cell r="E50" t="str">
            <v>日清紡績㈱</v>
          </cell>
          <cell r="F50" t="str">
            <v>富山工場内燃力</v>
          </cell>
          <cell r="G50">
            <v>5000</v>
          </cell>
        </row>
        <row r="51">
          <cell r="A51" t="str">
            <v>自家用</v>
          </cell>
          <cell r="B51" t="str">
            <v>火力</v>
          </cell>
          <cell r="C51" t="str">
            <v>内燃力</v>
          </cell>
          <cell r="D51" t="str">
            <v>富山県</v>
          </cell>
          <cell r="E51" t="str">
            <v>富山県</v>
          </cell>
          <cell r="F51" t="str">
            <v>富山県立中央病院内燃力</v>
          </cell>
          <cell r="G51">
            <v>1200</v>
          </cell>
        </row>
        <row r="52">
          <cell r="A52" t="str">
            <v>自家用</v>
          </cell>
          <cell r="B52" t="str">
            <v>火力</v>
          </cell>
          <cell r="C52" t="str">
            <v>内燃力</v>
          </cell>
          <cell r="D52" t="str">
            <v>富山県</v>
          </cell>
          <cell r="E52" t="str">
            <v>㈱マイカル北日本</v>
          </cell>
          <cell r="F52" t="str">
            <v>高岡サティ内燃力</v>
          </cell>
          <cell r="G52">
            <v>1992</v>
          </cell>
        </row>
        <row r="53">
          <cell r="A53" t="str">
            <v>自家用</v>
          </cell>
          <cell r="B53" t="str">
            <v>火力</v>
          </cell>
          <cell r="C53" t="str">
            <v>内燃力</v>
          </cell>
          <cell r="D53" t="str">
            <v>富山県</v>
          </cell>
          <cell r="E53" t="str">
            <v>利賀リゾート開発㈱</v>
          </cell>
          <cell r="F53" t="str">
            <v>スノーバレー利賀スキー場</v>
          </cell>
          <cell r="G53">
            <v>1500</v>
          </cell>
        </row>
        <row r="54">
          <cell r="A54" t="str">
            <v>自家用</v>
          </cell>
          <cell r="B54" t="str">
            <v>火力</v>
          </cell>
          <cell r="C54" t="str">
            <v>内燃力</v>
          </cell>
          <cell r="D54" t="str">
            <v>富山県</v>
          </cell>
          <cell r="E54" t="str">
            <v>朝日電子㈱</v>
          </cell>
          <cell r="F54" t="str">
            <v>朝日電子内燃力</v>
          </cell>
          <cell r="G54">
            <v>1320</v>
          </cell>
        </row>
        <row r="55">
          <cell r="A55" t="str">
            <v>自家用</v>
          </cell>
          <cell r="B55" t="str">
            <v>火力</v>
          </cell>
          <cell r="C55" t="str">
            <v>内燃力</v>
          </cell>
          <cell r="D55" t="str">
            <v>富山県</v>
          </cell>
          <cell r="E55" t="str">
            <v>敷島紡績㈱</v>
          </cell>
          <cell r="F55" t="str">
            <v>富山工場</v>
          </cell>
          <cell r="G55">
            <v>1200</v>
          </cell>
        </row>
        <row r="56">
          <cell r="A56" t="str">
            <v>自家用</v>
          </cell>
          <cell r="B56" t="str">
            <v>火力</v>
          </cell>
          <cell r="C56" t="str">
            <v>内燃力</v>
          </cell>
          <cell r="D56" t="str">
            <v>石川県</v>
          </cell>
          <cell r="E56" t="str">
            <v>金沢市</v>
          </cell>
          <cell r="F56" t="str">
            <v>西部クリーンセンター内燃力</v>
          </cell>
          <cell r="G56">
            <v>2000</v>
          </cell>
        </row>
        <row r="57">
          <cell r="A57" t="str">
            <v>自家用</v>
          </cell>
          <cell r="B57" t="str">
            <v>火力</v>
          </cell>
          <cell r="C57" t="str">
            <v>内燃力</v>
          </cell>
          <cell r="D57" t="str">
            <v>石川県</v>
          </cell>
          <cell r="E57" t="str">
            <v>金沢市</v>
          </cell>
          <cell r="F57" t="str">
            <v>東部クリーンセンター内燃力</v>
          </cell>
          <cell r="G57">
            <v>1200</v>
          </cell>
        </row>
        <row r="58">
          <cell r="A58" t="str">
            <v>自家用</v>
          </cell>
          <cell r="B58" t="str">
            <v>火力</v>
          </cell>
          <cell r="C58" t="str">
            <v>内燃力</v>
          </cell>
          <cell r="D58" t="str">
            <v>石川県</v>
          </cell>
          <cell r="E58" t="str">
            <v>高山物産㈱</v>
          </cell>
          <cell r="F58" t="str">
            <v>アクアリゾートルネス金沢</v>
          </cell>
          <cell r="G58">
            <v>1500</v>
          </cell>
        </row>
        <row r="59">
          <cell r="A59" t="str">
            <v>自家用</v>
          </cell>
          <cell r="B59" t="str">
            <v>火力</v>
          </cell>
          <cell r="C59" t="str">
            <v>内燃力</v>
          </cell>
          <cell r="D59" t="str">
            <v>石川県</v>
          </cell>
          <cell r="E59" t="str">
            <v>東レ㈱</v>
          </cell>
          <cell r="F59" t="str">
            <v>東レ石川</v>
          </cell>
          <cell r="G59">
            <v>10000</v>
          </cell>
        </row>
        <row r="60">
          <cell r="A60" t="str">
            <v>自家用</v>
          </cell>
          <cell r="B60" t="str">
            <v>火力</v>
          </cell>
          <cell r="C60" t="str">
            <v>内燃力</v>
          </cell>
          <cell r="D60" t="str">
            <v>石川県</v>
          </cell>
          <cell r="E60" t="str">
            <v>㈱ホテルゆのくに</v>
          </cell>
          <cell r="F60" t="str">
            <v>ゆのくに白雲閣内燃力</v>
          </cell>
          <cell r="G60">
            <v>1950</v>
          </cell>
        </row>
        <row r="61">
          <cell r="A61" t="str">
            <v>自家用</v>
          </cell>
          <cell r="B61" t="str">
            <v>火力</v>
          </cell>
          <cell r="C61" t="str">
            <v>内燃力</v>
          </cell>
          <cell r="D61" t="str">
            <v>石川県</v>
          </cell>
          <cell r="E61" t="str">
            <v>㈱キタセン</v>
          </cell>
          <cell r="F61" t="str">
            <v>根上工場内燃力</v>
          </cell>
          <cell r="G61">
            <v>2800</v>
          </cell>
        </row>
        <row r="62">
          <cell r="A62" t="str">
            <v>自家用</v>
          </cell>
          <cell r="B62" t="str">
            <v>火力</v>
          </cell>
          <cell r="C62" t="str">
            <v>内燃力</v>
          </cell>
          <cell r="D62" t="str">
            <v>石川県</v>
          </cell>
          <cell r="E62" t="str">
            <v>積水樹脂㈱</v>
          </cell>
          <cell r="F62" t="str">
            <v>石川工場内燃力</v>
          </cell>
          <cell r="G62">
            <v>1950</v>
          </cell>
        </row>
        <row r="63">
          <cell r="A63" t="str">
            <v>自家用</v>
          </cell>
          <cell r="B63" t="str">
            <v>火力</v>
          </cell>
          <cell r="C63" t="str">
            <v>内燃力</v>
          </cell>
          <cell r="D63" t="str">
            <v>石川県</v>
          </cell>
          <cell r="E63" t="str">
            <v>中川製紙㈱</v>
          </cell>
          <cell r="F63" t="str">
            <v>本社工場内燃力</v>
          </cell>
          <cell r="G63">
            <v>1450</v>
          </cell>
        </row>
        <row r="64">
          <cell r="A64" t="str">
            <v>自家用</v>
          </cell>
          <cell r="B64" t="str">
            <v>火力</v>
          </cell>
          <cell r="C64" t="str">
            <v>内燃力</v>
          </cell>
          <cell r="D64" t="str">
            <v>石川県</v>
          </cell>
          <cell r="E64" t="str">
            <v>㈱東振精機</v>
          </cell>
          <cell r="F64" t="str">
            <v>寺井工場内燃力</v>
          </cell>
          <cell r="G64">
            <v>1300</v>
          </cell>
        </row>
        <row r="65">
          <cell r="A65" t="str">
            <v>自家用</v>
          </cell>
          <cell r="B65" t="str">
            <v>火力</v>
          </cell>
          <cell r="C65" t="str">
            <v>内燃力</v>
          </cell>
          <cell r="D65" t="str">
            <v>石川県</v>
          </cell>
          <cell r="E65" t="str">
            <v>北陸ジャスコ㈱</v>
          </cell>
          <cell r="F65" t="str">
            <v>ジャスコ杜の里内燃力</v>
          </cell>
          <cell r="G65">
            <v>1020</v>
          </cell>
        </row>
        <row r="66">
          <cell r="A66" t="str">
            <v>自家用</v>
          </cell>
          <cell r="B66" t="str">
            <v>火力</v>
          </cell>
          <cell r="C66" t="str">
            <v>内燃力</v>
          </cell>
          <cell r="D66" t="str">
            <v>石川県</v>
          </cell>
          <cell r="E66" t="str">
            <v>立山合金工業㈱</v>
          </cell>
          <cell r="F66" t="str">
            <v>石川工場</v>
          </cell>
          <cell r="G66">
            <v>5000</v>
          </cell>
        </row>
        <row r="67">
          <cell r="A67" t="str">
            <v>自家用</v>
          </cell>
          <cell r="B67" t="str">
            <v>火力</v>
          </cell>
          <cell r="C67" t="str">
            <v>内燃力</v>
          </cell>
          <cell r="D67" t="str">
            <v>石川県</v>
          </cell>
          <cell r="E67" t="str">
            <v>北陸ジャスコ㈱</v>
          </cell>
          <cell r="F67" t="str">
            <v>松任店内燃力</v>
          </cell>
          <cell r="G67">
            <v>1200</v>
          </cell>
        </row>
        <row r="68">
          <cell r="A68" t="str">
            <v>自家用</v>
          </cell>
          <cell r="B68" t="str">
            <v>火力</v>
          </cell>
          <cell r="C68" t="str">
            <v>内燃力</v>
          </cell>
          <cell r="D68" t="str">
            <v>石川県</v>
          </cell>
          <cell r="E68" t="str">
            <v>加賀ｺﾐｭﾆﾃｨｰﾌﾟﾗｻﾞ㈱</v>
          </cell>
          <cell r="F68" t="str">
            <v>アビオシティ加賀内燃力</v>
          </cell>
          <cell r="G68">
            <v>1360</v>
          </cell>
        </row>
        <row r="69">
          <cell r="A69" t="str">
            <v>自家用</v>
          </cell>
          <cell r="B69" t="str">
            <v>火力</v>
          </cell>
          <cell r="C69" t="str">
            <v>内燃力</v>
          </cell>
          <cell r="D69" t="str">
            <v>石川県</v>
          </cell>
          <cell r="E69" t="str">
            <v>㈱平和堂</v>
          </cell>
          <cell r="F69" t="str">
            <v>アル・プラザ金沢内燃力</v>
          </cell>
          <cell r="G69">
            <v>1700</v>
          </cell>
        </row>
        <row r="70">
          <cell r="A70" t="str">
            <v>自家用</v>
          </cell>
          <cell r="B70" t="str">
            <v>火力</v>
          </cell>
          <cell r="C70" t="str">
            <v>内燃力</v>
          </cell>
          <cell r="D70" t="str">
            <v>石川県</v>
          </cell>
          <cell r="E70" t="str">
            <v>㈱小松製作所</v>
          </cell>
          <cell r="F70" t="str">
            <v>粟津工場ＣＧＳ</v>
          </cell>
          <cell r="G70">
            <v>1308</v>
          </cell>
        </row>
        <row r="71">
          <cell r="A71" t="str">
            <v>自家用</v>
          </cell>
          <cell r="B71" t="str">
            <v>火力</v>
          </cell>
          <cell r="C71" t="str">
            <v>内燃力</v>
          </cell>
          <cell r="D71" t="str">
            <v>石川県</v>
          </cell>
          <cell r="E71" t="str">
            <v>㈱ホテル百万石</v>
          </cell>
          <cell r="F71" t="str">
            <v>ホテル百万石内燃力</v>
          </cell>
          <cell r="G71">
            <v>1450</v>
          </cell>
        </row>
        <row r="72">
          <cell r="A72" t="str">
            <v>自家用</v>
          </cell>
          <cell r="B72" t="str">
            <v>火力</v>
          </cell>
          <cell r="C72" t="str">
            <v>内燃力</v>
          </cell>
          <cell r="D72" t="str">
            <v>石川県</v>
          </cell>
          <cell r="E72" t="str">
            <v>金沢市</v>
          </cell>
          <cell r="F72" t="str">
            <v>西部水質管理センター</v>
          </cell>
          <cell r="G72">
            <v>2000</v>
          </cell>
        </row>
        <row r="73">
          <cell r="A73" t="str">
            <v>自家用</v>
          </cell>
          <cell r="B73" t="str">
            <v>火力</v>
          </cell>
          <cell r="C73" t="str">
            <v>内燃力</v>
          </cell>
          <cell r="D73" t="str">
            <v>石川県</v>
          </cell>
          <cell r="E73" t="str">
            <v>北陸ジャスコ㈱</v>
          </cell>
          <cell r="F73" t="str">
            <v>加賀の里店内燃力</v>
          </cell>
          <cell r="G73">
            <v>1200</v>
          </cell>
        </row>
        <row r="74">
          <cell r="A74" t="str">
            <v>自家用</v>
          </cell>
          <cell r="B74" t="str">
            <v>火力</v>
          </cell>
          <cell r="C74" t="str">
            <v>内燃力</v>
          </cell>
          <cell r="D74" t="str">
            <v>石川県</v>
          </cell>
          <cell r="E74" t="str">
            <v>帝人加工糸㈱</v>
          </cell>
          <cell r="F74" t="str">
            <v>帝人加工糸小松工場</v>
          </cell>
          <cell r="G74">
            <v>1900</v>
          </cell>
        </row>
        <row r="75">
          <cell r="A75" t="str">
            <v>自家用</v>
          </cell>
          <cell r="B75" t="str">
            <v>火力</v>
          </cell>
          <cell r="C75" t="str">
            <v>内燃力</v>
          </cell>
          <cell r="D75" t="str">
            <v>石川県</v>
          </cell>
          <cell r="E75" t="str">
            <v>山越㈱</v>
          </cell>
          <cell r="F75" t="str">
            <v>高松工場内燃力</v>
          </cell>
          <cell r="G75">
            <v>12400</v>
          </cell>
        </row>
        <row r="76">
          <cell r="A76" t="str">
            <v>自家用</v>
          </cell>
          <cell r="B76" t="str">
            <v>火力</v>
          </cell>
          <cell r="C76" t="str">
            <v>内燃力</v>
          </cell>
          <cell r="D76" t="str">
            <v>石川県</v>
          </cell>
          <cell r="E76" t="str">
            <v>㈱金沢長崎屋</v>
          </cell>
          <cell r="F76" t="str">
            <v>内燃力</v>
          </cell>
          <cell r="G76">
            <v>1360</v>
          </cell>
        </row>
        <row r="77">
          <cell r="A77" t="str">
            <v>自家用</v>
          </cell>
          <cell r="B77" t="str">
            <v>火力</v>
          </cell>
          <cell r="C77" t="str">
            <v>内燃力</v>
          </cell>
          <cell r="D77" t="str">
            <v>石川県</v>
          </cell>
          <cell r="E77" t="str">
            <v>㈱マイカル北陸</v>
          </cell>
          <cell r="F77" t="str">
            <v>御経塚SATY</v>
          </cell>
          <cell r="G77">
            <v>2432</v>
          </cell>
        </row>
        <row r="78">
          <cell r="A78" t="str">
            <v>自家用</v>
          </cell>
          <cell r="B78" t="str">
            <v>火力</v>
          </cell>
          <cell r="C78" t="str">
            <v>内燃力</v>
          </cell>
          <cell r="D78" t="str">
            <v>石川県</v>
          </cell>
          <cell r="E78" t="str">
            <v>ユニー㈱</v>
          </cell>
          <cell r="F78" t="str">
            <v>フェアモール松任店内燃力</v>
          </cell>
          <cell r="G78">
            <v>1130</v>
          </cell>
        </row>
        <row r="79">
          <cell r="A79" t="str">
            <v>自家用</v>
          </cell>
          <cell r="B79" t="str">
            <v>火力</v>
          </cell>
          <cell r="C79" t="str">
            <v>内燃力</v>
          </cell>
          <cell r="D79" t="str">
            <v>石川県</v>
          </cell>
          <cell r="E79" t="str">
            <v>㈱マイカル北日本</v>
          </cell>
          <cell r="F79" t="str">
            <v>金沢サティ</v>
          </cell>
          <cell r="G79">
            <v>2000</v>
          </cell>
        </row>
        <row r="80">
          <cell r="A80" t="str">
            <v>自家用</v>
          </cell>
          <cell r="B80" t="str">
            <v>火力</v>
          </cell>
          <cell r="C80" t="str">
            <v>内燃力</v>
          </cell>
          <cell r="D80" t="str">
            <v>福井県</v>
          </cell>
          <cell r="E80" t="str">
            <v>福井市企業局</v>
          </cell>
          <cell r="F80" t="str">
            <v>九頭竜浄水場</v>
          </cell>
          <cell r="G80">
            <v>2000</v>
          </cell>
        </row>
        <row r="81">
          <cell r="A81" t="str">
            <v>自家用</v>
          </cell>
          <cell r="B81" t="str">
            <v>火力</v>
          </cell>
          <cell r="C81" t="str">
            <v>内燃力</v>
          </cell>
          <cell r="D81" t="str">
            <v>福井県</v>
          </cell>
          <cell r="E81" t="str">
            <v>福井医科大学</v>
          </cell>
          <cell r="F81" t="str">
            <v>内燃力</v>
          </cell>
          <cell r="G81">
            <v>1200</v>
          </cell>
        </row>
        <row r="82">
          <cell r="A82" t="str">
            <v>自家用</v>
          </cell>
          <cell r="B82" t="str">
            <v>火力</v>
          </cell>
          <cell r="C82" t="str">
            <v>内燃力</v>
          </cell>
          <cell r="D82" t="str">
            <v>福井県</v>
          </cell>
          <cell r="E82" t="str">
            <v>セーレン㈱</v>
          </cell>
          <cell r="F82" t="str">
            <v>セーレン新田</v>
          </cell>
          <cell r="G82">
            <v>5000</v>
          </cell>
        </row>
        <row r="83">
          <cell r="A83" t="str">
            <v>自家用</v>
          </cell>
          <cell r="B83" t="str">
            <v>火力</v>
          </cell>
          <cell r="C83" t="str">
            <v>内燃力</v>
          </cell>
          <cell r="D83" t="str">
            <v>福井県</v>
          </cell>
          <cell r="E83" t="str">
            <v>三国観光産業㈱</v>
          </cell>
          <cell r="F83" t="str">
            <v>三国競艇場内燃力</v>
          </cell>
          <cell r="G83">
            <v>2000</v>
          </cell>
        </row>
        <row r="84">
          <cell r="A84" t="str">
            <v>自家用</v>
          </cell>
          <cell r="B84" t="str">
            <v>火力</v>
          </cell>
          <cell r="C84" t="str">
            <v>内燃力</v>
          </cell>
          <cell r="D84" t="str">
            <v>福井県</v>
          </cell>
          <cell r="E84" t="str">
            <v>カネボウ合繊㈱</v>
          </cell>
          <cell r="F84" t="str">
            <v>北陸合繊工場内燃力</v>
          </cell>
          <cell r="G84">
            <v>10000</v>
          </cell>
        </row>
        <row r="85">
          <cell r="A85" t="str">
            <v>自家用</v>
          </cell>
          <cell r="B85" t="str">
            <v>火力</v>
          </cell>
          <cell r="C85" t="str">
            <v>内燃力</v>
          </cell>
          <cell r="D85" t="str">
            <v>福井県</v>
          </cell>
          <cell r="E85" t="str">
            <v>武生松下電器㈱</v>
          </cell>
          <cell r="F85" t="str">
            <v>第２内燃力</v>
          </cell>
          <cell r="G85">
            <v>4200</v>
          </cell>
        </row>
        <row r="86">
          <cell r="A86" t="str">
            <v>自家用</v>
          </cell>
          <cell r="B86" t="str">
            <v>火力</v>
          </cell>
          <cell r="C86" t="str">
            <v>内燃力</v>
          </cell>
          <cell r="D86" t="str">
            <v>福井県</v>
          </cell>
          <cell r="E86" t="str">
            <v>㈱インテックス２１</v>
          </cell>
          <cell r="F86" t="str">
            <v>内燃力</v>
          </cell>
          <cell r="G86">
            <v>1300</v>
          </cell>
        </row>
        <row r="87">
          <cell r="A87" t="str">
            <v>自家用</v>
          </cell>
          <cell r="B87" t="str">
            <v>火力</v>
          </cell>
          <cell r="C87" t="str">
            <v>内燃力</v>
          </cell>
          <cell r="D87" t="str">
            <v>福井県</v>
          </cell>
          <cell r="E87" t="str">
            <v>㈱フクセン</v>
          </cell>
          <cell r="F87" t="str">
            <v>内燃力</v>
          </cell>
          <cell r="G87">
            <v>1300</v>
          </cell>
        </row>
        <row r="88">
          <cell r="A88" t="str">
            <v>自家用</v>
          </cell>
          <cell r="B88" t="str">
            <v>火力</v>
          </cell>
          <cell r="C88" t="str">
            <v>内燃力</v>
          </cell>
          <cell r="D88" t="str">
            <v>福井県</v>
          </cell>
          <cell r="E88" t="str">
            <v>武生商業開発㈱</v>
          </cell>
          <cell r="F88" t="str">
            <v>武生ショッピングタウン内燃力</v>
          </cell>
          <cell r="G88">
            <v>2000</v>
          </cell>
        </row>
        <row r="89">
          <cell r="A89" t="str">
            <v>自家用</v>
          </cell>
          <cell r="B89" t="str">
            <v>火力</v>
          </cell>
          <cell r="C89" t="str">
            <v>内燃力</v>
          </cell>
          <cell r="D89" t="str">
            <v>福井県</v>
          </cell>
          <cell r="E89" t="str">
            <v>㈱平和堂</v>
          </cell>
          <cell r="F89" t="str">
            <v>アル・プラザアミ</v>
          </cell>
          <cell r="G89">
            <v>1360</v>
          </cell>
        </row>
        <row r="90">
          <cell r="A90" t="str">
            <v>自家用</v>
          </cell>
          <cell r="B90" t="str">
            <v>火力</v>
          </cell>
          <cell r="C90" t="str">
            <v>内燃力</v>
          </cell>
          <cell r="D90" t="str">
            <v>福井県</v>
          </cell>
          <cell r="E90" t="str">
            <v>ｱｲｼﾝ･ｴｲ･ﾀﾞﾌﾞﾘｭ工業㈱</v>
          </cell>
          <cell r="F90" t="str">
            <v>内燃力</v>
          </cell>
          <cell r="G90">
            <v>4000</v>
          </cell>
        </row>
        <row r="91">
          <cell r="A91" t="str">
            <v>自家用</v>
          </cell>
          <cell r="B91" t="str">
            <v>火力</v>
          </cell>
          <cell r="C91" t="str">
            <v>内燃力</v>
          </cell>
          <cell r="D91" t="str">
            <v>富山県</v>
          </cell>
          <cell r="E91" t="str">
            <v>㈱平和堂</v>
          </cell>
          <cell r="F91" t="str">
            <v>アル・プラザ平和堂鯖江店</v>
          </cell>
          <cell r="G91">
            <v>1530</v>
          </cell>
        </row>
        <row r="92">
          <cell r="A92" t="str">
            <v>自家用</v>
          </cell>
          <cell r="B92" t="str">
            <v>原子力</v>
          </cell>
          <cell r="C92" t="str">
            <v>原子力</v>
          </cell>
          <cell r="D92" t="str">
            <v>福井県</v>
          </cell>
          <cell r="E92" t="str">
            <v>核燃料サイクル開発機構</v>
          </cell>
          <cell r="F92" t="str">
            <v>新型転換炉ふげん</v>
          </cell>
          <cell r="G92">
            <v>165000</v>
          </cell>
        </row>
        <row r="93">
          <cell r="A93" t="str">
            <v>自家用</v>
          </cell>
          <cell r="B93" t="str">
            <v>その他</v>
          </cell>
          <cell r="C93" t="str">
            <v>風力</v>
          </cell>
          <cell r="D93" t="str">
            <v>石川県</v>
          </cell>
          <cell r="E93" t="str">
            <v>石川県</v>
          </cell>
          <cell r="F93" t="str">
            <v>鹿島少年自然の家碁石ヶ峰風力発電設備</v>
          </cell>
          <cell r="G93">
            <v>600</v>
          </cell>
        </row>
      </sheetData>
      <sheetData sheetId="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50.xml"/><Relationship Id="rId3" Type="http://schemas.openxmlformats.org/officeDocument/2006/relationships/vmlDrawing" Target="../drawings/vmlDrawing10.vml"/><Relationship Id="rId7" Type="http://schemas.openxmlformats.org/officeDocument/2006/relationships/ctrlProp" Target="../ctrlProps/ctrlProp49.x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trlProp" Target="../ctrlProps/ctrlProp48.xml"/><Relationship Id="rId5" Type="http://schemas.openxmlformats.org/officeDocument/2006/relationships/ctrlProp" Target="../ctrlProps/ctrlProp47.xml"/><Relationship Id="rId4" Type="http://schemas.openxmlformats.org/officeDocument/2006/relationships/ctrlProp" Target="../ctrlProps/ctrlProp46.xml"/><Relationship Id="rId9"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55.xml"/><Relationship Id="rId3" Type="http://schemas.openxmlformats.org/officeDocument/2006/relationships/vmlDrawing" Target="../drawings/vmlDrawing11.vml"/><Relationship Id="rId7" Type="http://schemas.openxmlformats.org/officeDocument/2006/relationships/ctrlProp" Target="../ctrlProps/ctrlProp54.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trlProp" Target="../ctrlProps/ctrlProp53.xml"/><Relationship Id="rId5" Type="http://schemas.openxmlformats.org/officeDocument/2006/relationships/ctrlProp" Target="../ctrlProps/ctrlProp52.xml"/><Relationship Id="rId4" Type="http://schemas.openxmlformats.org/officeDocument/2006/relationships/ctrlProp" Target="../ctrlProps/ctrlProp51.xml"/><Relationship Id="rId9"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60.xml"/><Relationship Id="rId3" Type="http://schemas.openxmlformats.org/officeDocument/2006/relationships/vmlDrawing" Target="../drawings/vmlDrawing12.vml"/><Relationship Id="rId7" Type="http://schemas.openxmlformats.org/officeDocument/2006/relationships/ctrlProp" Target="../ctrlProps/ctrlProp59.xml"/><Relationship Id="rId2" Type="http://schemas.openxmlformats.org/officeDocument/2006/relationships/drawing" Target="../drawings/drawing12.xml"/><Relationship Id="rId1" Type="http://schemas.openxmlformats.org/officeDocument/2006/relationships/printerSettings" Target="../printerSettings/printerSettings12.bin"/><Relationship Id="rId6" Type="http://schemas.openxmlformats.org/officeDocument/2006/relationships/ctrlProp" Target="../ctrlProps/ctrlProp58.xml"/><Relationship Id="rId5" Type="http://schemas.openxmlformats.org/officeDocument/2006/relationships/ctrlProp" Target="../ctrlProps/ctrlProp57.xml"/><Relationship Id="rId4" Type="http://schemas.openxmlformats.org/officeDocument/2006/relationships/ctrlProp" Target="../ctrlProps/ctrlProp56.xml"/><Relationship Id="rId9"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65.xml"/><Relationship Id="rId3" Type="http://schemas.openxmlformats.org/officeDocument/2006/relationships/vmlDrawing" Target="../drawings/vmlDrawing13.vml"/><Relationship Id="rId7" Type="http://schemas.openxmlformats.org/officeDocument/2006/relationships/ctrlProp" Target="../ctrlProps/ctrlProp64.xml"/><Relationship Id="rId2" Type="http://schemas.openxmlformats.org/officeDocument/2006/relationships/drawing" Target="../drawings/drawing13.xml"/><Relationship Id="rId1" Type="http://schemas.openxmlformats.org/officeDocument/2006/relationships/printerSettings" Target="../printerSettings/printerSettings13.bin"/><Relationship Id="rId6" Type="http://schemas.openxmlformats.org/officeDocument/2006/relationships/ctrlProp" Target="../ctrlProps/ctrlProp63.xml"/><Relationship Id="rId5" Type="http://schemas.openxmlformats.org/officeDocument/2006/relationships/ctrlProp" Target="../ctrlProps/ctrlProp62.xml"/><Relationship Id="rId4" Type="http://schemas.openxmlformats.org/officeDocument/2006/relationships/ctrlProp" Target="../ctrlProps/ctrlProp61.xml"/><Relationship Id="rId9"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70.xml"/><Relationship Id="rId3" Type="http://schemas.openxmlformats.org/officeDocument/2006/relationships/vmlDrawing" Target="../drawings/vmlDrawing14.vml"/><Relationship Id="rId7" Type="http://schemas.openxmlformats.org/officeDocument/2006/relationships/ctrlProp" Target="../ctrlProps/ctrlProp69.xml"/><Relationship Id="rId2" Type="http://schemas.openxmlformats.org/officeDocument/2006/relationships/drawing" Target="../drawings/drawing14.xml"/><Relationship Id="rId1" Type="http://schemas.openxmlformats.org/officeDocument/2006/relationships/printerSettings" Target="../printerSettings/printerSettings14.bin"/><Relationship Id="rId6" Type="http://schemas.openxmlformats.org/officeDocument/2006/relationships/ctrlProp" Target="../ctrlProps/ctrlProp68.xml"/><Relationship Id="rId5" Type="http://schemas.openxmlformats.org/officeDocument/2006/relationships/ctrlProp" Target="../ctrlProps/ctrlProp67.xml"/><Relationship Id="rId4" Type="http://schemas.openxmlformats.org/officeDocument/2006/relationships/ctrlProp" Target="../ctrlProps/ctrlProp66.xml"/><Relationship Id="rId9"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75.xml"/><Relationship Id="rId3" Type="http://schemas.openxmlformats.org/officeDocument/2006/relationships/vmlDrawing" Target="../drawings/vmlDrawing15.vml"/><Relationship Id="rId7" Type="http://schemas.openxmlformats.org/officeDocument/2006/relationships/ctrlProp" Target="../ctrlProps/ctrlProp74.xml"/><Relationship Id="rId2" Type="http://schemas.openxmlformats.org/officeDocument/2006/relationships/drawing" Target="../drawings/drawing15.xml"/><Relationship Id="rId1" Type="http://schemas.openxmlformats.org/officeDocument/2006/relationships/printerSettings" Target="../printerSettings/printerSettings15.bin"/><Relationship Id="rId6" Type="http://schemas.openxmlformats.org/officeDocument/2006/relationships/ctrlProp" Target="../ctrlProps/ctrlProp73.xml"/><Relationship Id="rId5" Type="http://schemas.openxmlformats.org/officeDocument/2006/relationships/ctrlProp" Target="../ctrlProps/ctrlProp72.xml"/><Relationship Id="rId4" Type="http://schemas.openxmlformats.org/officeDocument/2006/relationships/ctrlProp" Target="../ctrlProps/ctrlProp71.xml"/><Relationship Id="rId9"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80.xml"/><Relationship Id="rId3" Type="http://schemas.openxmlformats.org/officeDocument/2006/relationships/vmlDrawing" Target="../drawings/vmlDrawing16.vml"/><Relationship Id="rId7" Type="http://schemas.openxmlformats.org/officeDocument/2006/relationships/ctrlProp" Target="../ctrlProps/ctrlProp79.xml"/><Relationship Id="rId2" Type="http://schemas.openxmlformats.org/officeDocument/2006/relationships/drawing" Target="../drawings/drawing16.xml"/><Relationship Id="rId1" Type="http://schemas.openxmlformats.org/officeDocument/2006/relationships/printerSettings" Target="../printerSettings/printerSettings16.bin"/><Relationship Id="rId6" Type="http://schemas.openxmlformats.org/officeDocument/2006/relationships/ctrlProp" Target="../ctrlProps/ctrlProp78.xml"/><Relationship Id="rId5" Type="http://schemas.openxmlformats.org/officeDocument/2006/relationships/ctrlProp" Target="../ctrlProps/ctrlProp77.xml"/><Relationship Id="rId4" Type="http://schemas.openxmlformats.org/officeDocument/2006/relationships/ctrlProp" Target="../ctrlProps/ctrlProp76.xml"/><Relationship Id="rId9"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85.xml"/><Relationship Id="rId3" Type="http://schemas.openxmlformats.org/officeDocument/2006/relationships/vmlDrawing" Target="../drawings/vmlDrawing17.vml"/><Relationship Id="rId7" Type="http://schemas.openxmlformats.org/officeDocument/2006/relationships/ctrlProp" Target="../ctrlProps/ctrlProp84.xml"/><Relationship Id="rId2" Type="http://schemas.openxmlformats.org/officeDocument/2006/relationships/drawing" Target="../drawings/drawing17.xml"/><Relationship Id="rId1" Type="http://schemas.openxmlformats.org/officeDocument/2006/relationships/printerSettings" Target="../printerSettings/printerSettings17.bin"/><Relationship Id="rId6" Type="http://schemas.openxmlformats.org/officeDocument/2006/relationships/ctrlProp" Target="../ctrlProps/ctrlProp83.xml"/><Relationship Id="rId5" Type="http://schemas.openxmlformats.org/officeDocument/2006/relationships/ctrlProp" Target="../ctrlProps/ctrlProp82.xml"/><Relationship Id="rId4" Type="http://schemas.openxmlformats.org/officeDocument/2006/relationships/ctrlProp" Target="../ctrlProps/ctrlProp81.xml"/><Relationship Id="rId9"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90.xml"/><Relationship Id="rId3" Type="http://schemas.openxmlformats.org/officeDocument/2006/relationships/vmlDrawing" Target="../drawings/vmlDrawing18.vml"/><Relationship Id="rId7" Type="http://schemas.openxmlformats.org/officeDocument/2006/relationships/ctrlProp" Target="../ctrlProps/ctrlProp89.xml"/><Relationship Id="rId2" Type="http://schemas.openxmlformats.org/officeDocument/2006/relationships/drawing" Target="../drawings/drawing18.xml"/><Relationship Id="rId1" Type="http://schemas.openxmlformats.org/officeDocument/2006/relationships/printerSettings" Target="../printerSettings/printerSettings18.bin"/><Relationship Id="rId6" Type="http://schemas.openxmlformats.org/officeDocument/2006/relationships/ctrlProp" Target="../ctrlProps/ctrlProp88.xml"/><Relationship Id="rId5" Type="http://schemas.openxmlformats.org/officeDocument/2006/relationships/ctrlProp" Target="../ctrlProps/ctrlProp87.xml"/><Relationship Id="rId4" Type="http://schemas.openxmlformats.org/officeDocument/2006/relationships/ctrlProp" Target="../ctrlProps/ctrlProp86.xml"/><Relationship Id="rId9" Type="http://schemas.openxmlformats.org/officeDocument/2006/relationships/comments" Target="../comments17.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 Id="rId9" Type="http://schemas.openxmlformats.org/officeDocument/2006/relationships/comments" Target="../comments2.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0.xml"/><Relationship Id="rId3" Type="http://schemas.openxmlformats.org/officeDocument/2006/relationships/vmlDrawing" Target="../drawings/vmlDrawing4.vml"/><Relationship Id="rId7" Type="http://schemas.openxmlformats.org/officeDocument/2006/relationships/ctrlProp" Target="../ctrlProps/ctrlProp19.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18.xml"/><Relationship Id="rId5" Type="http://schemas.openxmlformats.org/officeDocument/2006/relationships/ctrlProp" Target="../ctrlProps/ctrlProp17.xml"/><Relationship Id="rId4" Type="http://schemas.openxmlformats.org/officeDocument/2006/relationships/ctrlProp" Target="../ctrlProps/ctrlProp16.xml"/><Relationship Id="rId9" Type="http://schemas.openxmlformats.org/officeDocument/2006/relationships/comments" Target="../comments3.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5.xml"/><Relationship Id="rId3" Type="http://schemas.openxmlformats.org/officeDocument/2006/relationships/vmlDrawing" Target="../drawings/vmlDrawing5.vml"/><Relationship Id="rId7" Type="http://schemas.openxmlformats.org/officeDocument/2006/relationships/ctrlProp" Target="../ctrlProps/ctrlProp24.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23.xml"/><Relationship Id="rId5" Type="http://schemas.openxmlformats.org/officeDocument/2006/relationships/ctrlProp" Target="../ctrlProps/ctrlProp22.xml"/><Relationship Id="rId4" Type="http://schemas.openxmlformats.org/officeDocument/2006/relationships/ctrlProp" Target="../ctrlProps/ctrlProp21.xml"/><Relationship Id="rId9" Type="http://schemas.openxmlformats.org/officeDocument/2006/relationships/comments" Target="../comments4.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0.xml"/><Relationship Id="rId3" Type="http://schemas.openxmlformats.org/officeDocument/2006/relationships/vmlDrawing" Target="../drawings/vmlDrawing6.vml"/><Relationship Id="rId7" Type="http://schemas.openxmlformats.org/officeDocument/2006/relationships/ctrlProp" Target="../ctrlProps/ctrlProp29.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28.xml"/><Relationship Id="rId5" Type="http://schemas.openxmlformats.org/officeDocument/2006/relationships/ctrlProp" Target="../ctrlProps/ctrlProp27.xml"/><Relationship Id="rId4" Type="http://schemas.openxmlformats.org/officeDocument/2006/relationships/ctrlProp" Target="../ctrlProps/ctrlProp26.xml"/><Relationship Id="rId9" Type="http://schemas.openxmlformats.org/officeDocument/2006/relationships/comments" Target="../comments5.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35.xml"/><Relationship Id="rId3" Type="http://schemas.openxmlformats.org/officeDocument/2006/relationships/vmlDrawing" Target="../drawings/vmlDrawing7.vml"/><Relationship Id="rId7" Type="http://schemas.openxmlformats.org/officeDocument/2006/relationships/ctrlProp" Target="../ctrlProps/ctrlProp34.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33.xml"/><Relationship Id="rId5" Type="http://schemas.openxmlformats.org/officeDocument/2006/relationships/ctrlProp" Target="../ctrlProps/ctrlProp32.xml"/><Relationship Id="rId4" Type="http://schemas.openxmlformats.org/officeDocument/2006/relationships/ctrlProp" Target="../ctrlProps/ctrlProp31.xml"/><Relationship Id="rId9" Type="http://schemas.openxmlformats.org/officeDocument/2006/relationships/comments" Target="../comments6.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40.xml"/><Relationship Id="rId3" Type="http://schemas.openxmlformats.org/officeDocument/2006/relationships/vmlDrawing" Target="../drawings/vmlDrawing8.vml"/><Relationship Id="rId7" Type="http://schemas.openxmlformats.org/officeDocument/2006/relationships/ctrlProp" Target="../ctrlProps/ctrlProp39.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trlProp" Target="../ctrlProps/ctrlProp38.xml"/><Relationship Id="rId5" Type="http://schemas.openxmlformats.org/officeDocument/2006/relationships/ctrlProp" Target="../ctrlProps/ctrlProp37.xml"/><Relationship Id="rId4" Type="http://schemas.openxmlformats.org/officeDocument/2006/relationships/ctrlProp" Target="../ctrlProps/ctrlProp36.xml"/><Relationship Id="rId9" Type="http://schemas.openxmlformats.org/officeDocument/2006/relationships/comments" Target="../comments7.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45.xml"/><Relationship Id="rId3" Type="http://schemas.openxmlformats.org/officeDocument/2006/relationships/vmlDrawing" Target="../drawings/vmlDrawing9.vml"/><Relationship Id="rId7" Type="http://schemas.openxmlformats.org/officeDocument/2006/relationships/ctrlProp" Target="../ctrlProps/ctrlProp44.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trlProp" Target="../ctrlProps/ctrlProp43.xml"/><Relationship Id="rId5" Type="http://schemas.openxmlformats.org/officeDocument/2006/relationships/ctrlProp" Target="../ctrlProps/ctrlProp42.xml"/><Relationship Id="rId4" Type="http://schemas.openxmlformats.org/officeDocument/2006/relationships/ctrlProp" Target="../ctrlProps/ctrlProp41.xml"/><Relationship Id="rId9"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J47"/>
  <sheetViews>
    <sheetView tabSelected="1" zoomScaleNormal="100" zoomScaleSheetLayoutView="90" workbookViewId="0">
      <selection activeCell="F5" sqref="F5:M5"/>
    </sheetView>
  </sheetViews>
  <sheetFormatPr defaultRowHeight="12.75" outlineLevelCol="1"/>
  <cols>
    <col min="1" max="1" width="1" style="26" customWidth="1"/>
    <col min="2" max="2" width="1.140625" style="26" customWidth="1"/>
    <col min="3" max="3" width="2" style="26" customWidth="1"/>
    <col min="4" max="4" width="18.7109375" style="26" bestFit="1" customWidth="1"/>
    <col min="5" max="5" width="12.7109375" style="26" customWidth="1"/>
    <col min="6" max="7" width="10.7109375" style="26" customWidth="1"/>
    <col min="8" max="8" width="0.28515625" style="26" customWidth="1"/>
    <col min="9" max="12" width="10.7109375" style="26" customWidth="1"/>
    <col min="13" max="13" width="11.5703125" style="26" customWidth="1"/>
    <col min="14" max="14" width="2.28515625" style="26" customWidth="1"/>
    <col min="15" max="15" width="1" style="26" customWidth="1"/>
    <col min="16" max="17" width="9.140625" style="26" hidden="1" customWidth="1"/>
    <col min="18" max="19" width="12.85546875" style="26" hidden="1" customWidth="1"/>
    <col min="20" max="20" width="9.140625" style="26" hidden="1" customWidth="1"/>
    <col min="21" max="21" width="25.7109375" style="26" hidden="1" customWidth="1" outlineLevel="1"/>
    <col min="22" max="35" width="9.140625" style="26" hidden="1" customWidth="1" outlineLevel="1"/>
    <col min="36" max="36" width="0" style="26" hidden="1" customWidth="1" collapsed="1"/>
    <col min="37" max="16384" width="9.140625" style="26"/>
  </cols>
  <sheetData>
    <row r="1" spans="1:34">
      <c r="A1" s="2"/>
      <c r="B1" s="2"/>
      <c r="C1" s="2"/>
      <c r="D1" s="2"/>
      <c r="E1" s="2"/>
      <c r="F1" s="2"/>
      <c r="G1" s="2"/>
      <c r="H1" s="2"/>
      <c r="I1" s="2"/>
      <c r="J1" s="2"/>
      <c r="K1" s="2"/>
      <c r="L1" s="2"/>
      <c r="M1" s="2"/>
      <c r="N1" s="2"/>
      <c r="Q1" s="27"/>
    </row>
    <row r="2" spans="1:34" ht="12.75" customHeight="1">
      <c r="A2" s="2"/>
      <c r="B2" s="283" t="s">
        <v>492</v>
      </c>
      <c r="C2" s="2"/>
      <c r="D2" s="2"/>
      <c r="E2" s="3"/>
      <c r="F2" s="3"/>
      <c r="G2" s="2"/>
      <c r="H2" s="2"/>
      <c r="I2" s="2"/>
      <c r="J2" s="2"/>
      <c r="K2" s="2"/>
      <c r="L2" s="2"/>
      <c r="M2" s="2"/>
      <c r="N2" s="2"/>
    </row>
    <row r="3" spans="1:34" ht="12.75" customHeight="1">
      <c r="A3" s="2"/>
      <c r="B3" s="2"/>
      <c r="C3" s="428"/>
      <c r="D3" s="428"/>
      <c r="E3" s="428"/>
      <c r="F3" s="428"/>
      <c r="G3" s="428"/>
      <c r="H3" s="428"/>
      <c r="I3" s="428"/>
      <c r="J3" s="428"/>
      <c r="K3" s="428"/>
      <c r="L3" s="428"/>
      <c r="M3" s="428"/>
      <c r="N3" s="2"/>
    </row>
    <row r="4" spans="1:34" ht="12.75" customHeight="1">
      <c r="A4" s="2"/>
      <c r="B4" s="2"/>
      <c r="C4" s="429"/>
      <c r="D4" s="429"/>
      <c r="E4" s="429"/>
      <c r="F4" s="429"/>
      <c r="G4" s="2"/>
      <c r="H4" s="2"/>
      <c r="I4" s="2"/>
      <c r="J4" s="2"/>
      <c r="K4" s="2"/>
      <c r="L4" s="2"/>
      <c r="M4" s="2"/>
      <c r="N4" s="2"/>
    </row>
    <row r="5" spans="1:34" ht="12.75" customHeight="1">
      <c r="A5" s="2"/>
      <c r="B5" s="2"/>
      <c r="C5" s="420" t="s">
        <v>62</v>
      </c>
      <c r="D5" s="430"/>
      <c r="E5" s="421"/>
      <c r="F5" s="431" t="s">
        <v>3439</v>
      </c>
      <c r="G5" s="432"/>
      <c r="H5" s="432"/>
      <c r="I5" s="432"/>
      <c r="J5" s="432"/>
      <c r="K5" s="432"/>
      <c r="L5" s="432"/>
      <c r="M5" s="433"/>
      <c r="N5" s="2"/>
    </row>
    <row r="6" spans="1:34" ht="12.75" customHeight="1">
      <c r="A6" s="2"/>
      <c r="B6" s="2"/>
      <c r="C6" s="434" t="s">
        <v>15</v>
      </c>
      <c r="D6" s="435"/>
      <c r="E6" s="435"/>
      <c r="F6" s="435"/>
      <c r="G6" s="436"/>
      <c r="H6" s="434" t="s">
        <v>4</v>
      </c>
      <c r="I6" s="435"/>
      <c r="J6" s="436"/>
      <c r="K6" s="434" t="s">
        <v>3</v>
      </c>
      <c r="L6" s="435"/>
      <c r="M6" s="436"/>
      <c r="N6" s="4"/>
    </row>
    <row r="7" spans="1:34" ht="43.5" customHeight="1">
      <c r="A7" s="2"/>
      <c r="B7" s="2"/>
      <c r="C7" s="422" t="s">
        <v>63</v>
      </c>
      <c r="D7" s="424"/>
      <c r="E7" s="424"/>
      <c r="F7" s="424"/>
      <c r="G7" s="423"/>
      <c r="H7" s="422" t="s">
        <v>510</v>
      </c>
      <c r="I7" s="424"/>
      <c r="J7" s="423"/>
      <c r="K7" s="422" t="s">
        <v>64</v>
      </c>
      <c r="L7" s="424"/>
      <c r="M7" s="423"/>
      <c r="N7" s="4"/>
    </row>
    <row r="8" spans="1:34" ht="12.75" customHeight="1">
      <c r="A8" s="2"/>
      <c r="B8" s="2"/>
      <c r="C8" s="9"/>
      <c r="D8" s="9"/>
      <c r="E8" s="9"/>
      <c r="F8" s="9"/>
      <c r="G8" s="9"/>
      <c r="H8" s="9"/>
      <c r="I8" s="9"/>
      <c r="J8" s="9"/>
      <c r="K8" s="9"/>
      <c r="L8" s="9"/>
      <c r="M8" s="9"/>
      <c r="N8" s="2"/>
      <c r="R8" s="412" t="s">
        <v>65</v>
      </c>
      <c r="S8" s="413"/>
      <c r="V8" s="278" t="s">
        <v>2332</v>
      </c>
      <c r="W8" s="278"/>
      <c r="X8" s="278" t="s">
        <v>2333</v>
      </c>
      <c r="Y8" s="278"/>
      <c r="Z8" s="264" t="s">
        <v>2334</v>
      </c>
      <c r="AA8" s="278" t="s">
        <v>2332</v>
      </c>
      <c r="AB8" s="278"/>
      <c r="AC8" s="278"/>
      <c r="AD8" s="278" t="s">
        <v>2333</v>
      </c>
      <c r="AE8" s="278"/>
      <c r="AF8" s="278"/>
      <c r="AG8" s="36" t="s">
        <v>2332</v>
      </c>
      <c r="AH8" s="36" t="s">
        <v>2333</v>
      </c>
    </row>
    <row r="9" spans="1:34" ht="29.25" customHeight="1">
      <c r="A9" s="2"/>
      <c r="B9" s="2"/>
      <c r="C9" s="414" t="s">
        <v>66</v>
      </c>
      <c r="D9" s="415"/>
      <c r="E9" s="416"/>
      <c r="F9" s="420" t="s">
        <v>67</v>
      </c>
      <c r="G9" s="421"/>
      <c r="H9" s="14"/>
      <c r="I9" s="422" t="s">
        <v>68</v>
      </c>
      <c r="J9" s="423"/>
      <c r="K9" s="422" t="s">
        <v>88</v>
      </c>
      <c r="L9" s="423"/>
      <c r="M9" s="18" t="s">
        <v>489</v>
      </c>
      <c r="N9" s="4"/>
      <c r="R9" s="264" t="s">
        <v>69</v>
      </c>
      <c r="S9" s="265" t="b">
        <v>0</v>
      </c>
      <c r="V9" s="281" t="s">
        <v>2335</v>
      </c>
      <c r="W9" s="281" t="s">
        <v>2336</v>
      </c>
      <c r="X9" s="281" t="s">
        <v>2335</v>
      </c>
      <c r="Y9" s="281" t="s">
        <v>2336</v>
      </c>
      <c r="Z9" s="281" t="s">
        <v>2336</v>
      </c>
      <c r="AA9" s="281" t="s">
        <v>2338</v>
      </c>
      <c r="AB9" s="281" t="s">
        <v>2337</v>
      </c>
      <c r="AC9" s="281" t="s">
        <v>2339</v>
      </c>
      <c r="AD9" s="281" t="s">
        <v>2338</v>
      </c>
      <c r="AE9" s="281" t="s">
        <v>2337</v>
      </c>
      <c r="AF9" s="281" t="s">
        <v>2339</v>
      </c>
      <c r="AG9" s="278" t="s">
        <v>2329</v>
      </c>
      <c r="AH9" s="278"/>
    </row>
    <row r="10" spans="1:34" ht="24.75" customHeight="1">
      <c r="A10" s="2"/>
      <c r="B10" s="2"/>
      <c r="C10" s="417"/>
      <c r="D10" s="418"/>
      <c r="E10" s="419"/>
      <c r="F10" s="37" t="s">
        <v>71</v>
      </c>
      <c r="G10" s="17" t="s">
        <v>496</v>
      </c>
      <c r="H10" s="16"/>
      <c r="I10" s="19" t="s">
        <v>497</v>
      </c>
      <c r="J10" s="17" t="s">
        <v>496</v>
      </c>
      <c r="K10" s="19" t="s">
        <v>497</v>
      </c>
      <c r="L10" s="17" t="s">
        <v>496</v>
      </c>
      <c r="M10" s="17" t="s">
        <v>496</v>
      </c>
      <c r="N10" s="5"/>
      <c r="R10" s="264" t="s">
        <v>72</v>
      </c>
      <c r="S10" s="265" t="b">
        <v>1</v>
      </c>
      <c r="U10" s="280" t="s">
        <v>70</v>
      </c>
      <c r="V10" s="36" t="s">
        <v>2302</v>
      </c>
      <c r="W10" s="36" t="s">
        <v>2303</v>
      </c>
      <c r="X10" s="36" t="s">
        <v>2304</v>
      </c>
      <c r="Y10" s="36" t="s">
        <v>2305</v>
      </c>
      <c r="Z10" s="36" t="s">
        <v>2306</v>
      </c>
      <c r="AA10" s="274" t="s">
        <v>2324</v>
      </c>
      <c r="AB10" s="274" t="s">
        <v>2325</v>
      </c>
      <c r="AC10" s="282"/>
      <c r="AD10" s="36" t="s">
        <v>2326</v>
      </c>
      <c r="AE10" s="36" t="s">
        <v>2327</v>
      </c>
      <c r="AF10" s="282"/>
      <c r="AG10" s="36" t="s">
        <v>2330</v>
      </c>
      <c r="AH10" s="275" t="s">
        <v>2331</v>
      </c>
    </row>
    <row r="11" spans="1:34" ht="21" customHeight="1">
      <c r="A11" s="2"/>
      <c r="B11" s="2"/>
      <c r="C11" s="437" t="str">
        <f>IF(ISERROR(事業所①!J3),"",IF(事業所①!J3="","",事業所①!J3))</f>
        <v>本社事務所</v>
      </c>
      <c r="D11" s="438"/>
      <c r="E11" s="439"/>
      <c r="F11" s="410">
        <f ca="1">IF(SUM(I11,K11)=0,"",SUM(I11,K11))</f>
        <v>1102.1759999999999</v>
      </c>
      <c r="G11" s="410">
        <f ca="1">IF(AND(F11="",M11=""),"",SUM(J11,L11,M11))</f>
        <v>1501.48</v>
      </c>
      <c r="H11" s="382"/>
      <c r="I11" s="410">
        <f ca="1">IF(V11=0,"",V11)</f>
        <v>1102.1759999999999</v>
      </c>
      <c r="J11" s="410">
        <f ca="1">IF(I11="","",W11)</f>
        <v>1501.48</v>
      </c>
      <c r="K11" s="392" t="str">
        <f t="shared" ref="K11:M25" ca="1" si="0">IF(X11=0,"",X11)</f>
        <v/>
      </c>
      <c r="L11" s="392" t="str">
        <f ca="1">IF(K11="","",Y11)</f>
        <v/>
      </c>
      <c r="M11" s="392" t="str">
        <f t="shared" ca="1" si="0"/>
        <v/>
      </c>
      <c r="N11" s="6"/>
      <c r="R11" s="264" t="s">
        <v>73</v>
      </c>
      <c r="S11" s="265" t="b">
        <v>0</v>
      </c>
      <c r="U11" s="394" t="str">
        <f ca="1">合計!O13</f>
        <v>事業所①</v>
      </c>
      <c r="V11" s="383">
        <f ca="1">IF(ISERROR(INDIRECT("'" &amp; $U11 &amp; "'!" &amp; V$10,TRUE)),"",INDIRECT("'" &amp; $U11 &amp; "'!" &amp; V$10,TRUE))</f>
        <v>1102.1759999999999</v>
      </c>
      <c r="W11" s="383">
        <f t="shared" ref="W11:Z25" ca="1" si="1">IF(ISERROR(INDIRECT("'" &amp; $U11 &amp; "'!" &amp; W$10,TRUE)),"",INDIRECT("'" &amp; $U11 &amp; "'!" &amp; W$10,TRUE))</f>
        <v>1501.48</v>
      </c>
      <c r="X11" s="383">
        <f ca="1">IF(ISERROR(INDIRECT("'" &amp; $U11 &amp; "'!" &amp; X$10,TRUE)),"",INDIRECT("'" &amp; $U11 &amp; "'!" &amp; X$10,TRUE))</f>
        <v>0</v>
      </c>
      <c r="Y11" s="383">
        <f ca="1">IF(ISERROR(INDIRECT("'" &amp; $U11 &amp; "'!" &amp; Y$10,TRUE)),"",INDIRECT("'" &amp; $U11 &amp; "'!" &amp; Y$10,TRUE))</f>
        <v>0</v>
      </c>
      <c r="Z11" s="383">
        <f ca="1">IF(ISERROR(INDIRECT("'" &amp; $U11 &amp; "'!" &amp; Z$10,TRUE)),"",INDIRECT("'" &amp; $U11 &amp; "'!" &amp; Z$10,TRUE))</f>
        <v>0</v>
      </c>
      <c r="AA11" s="383">
        <f ca="1">IF(ISERROR(INDIRECT("'" &amp; $U11 &amp; "'!" &amp; AA$10,TRUE)),"",INDIRECT("'" &amp; $U11 &amp; "'!" &amp; AA$10,TRUE))</f>
        <v>933</v>
      </c>
      <c r="AB11" s="383">
        <f ca="1">IF(ISERROR(INDIRECT("'" &amp; $U11 &amp; "'!" &amp; AB$10,TRUE)),"",INDIRECT("'" &amp; $U11 &amp; "'!" &amp; AB$10,TRUE))</f>
        <v>1244</v>
      </c>
      <c r="AC11" s="383">
        <f ca="1">IFERROR((W11-AA11+AB11),0)</f>
        <v>1812.48</v>
      </c>
      <c r="AD11" s="383">
        <f ca="1">IF(ISERROR(INDIRECT("'" &amp; $U11 &amp; "'!" &amp; AD$10,TRUE)),"",INDIRECT("'" &amp; $U11 &amp; "'!" &amp; AD$10,TRUE))</f>
        <v>0</v>
      </c>
      <c r="AE11" s="383">
        <f ca="1">IF(ISERROR(INDIRECT("'" &amp; $U11 &amp; "'!" &amp; AE$10,TRUE)),"",INDIRECT("'" &amp; $U11 &amp; "'!" &amp; AE$10,TRUE))</f>
        <v>0</v>
      </c>
      <c r="AF11" s="383">
        <f ca="1">IFERROR((Y11-AD11+AE11),0)</f>
        <v>0</v>
      </c>
      <c r="AG11" s="383">
        <f ca="1">IF(ISERROR(INDIRECT("'" &amp; $U11 &amp; "'!" &amp; AG$10,TRUE)),"",INDIRECT("'" &amp; $U11 &amp; "'!" &amp; AG$10,TRUE))</f>
        <v>0</v>
      </c>
      <c r="AH11" s="383">
        <f ca="1">IF(ISERROR(INDIRECT("'" &amp; $U11 &amp; "'!" &amp; AH$10,TRUE)),"",INDIRECT("'" &amp; $U11 &amp; "'!" &amp; AH$10,TRUE))</f>
        <v>0</v>
      </c>
    </row>
    <row r="12" spans="1:34" ht="12.75" customHeight="1">
      <c r="A12" s="2"/>
      <c r="B12" s="2"/>
      <c r="C12" s="408" t="s">
        <v>74</v>
      </c>
      <c r="D12" s="409"/>
      <c r="E12" s="363" t="s">
        <v>511</v>
      </c>
      <c r="F12" s="411"/>
      <c r="G12" s="411"/>
      <c r="H12" s="382"/>
      <c r="I12" s="411"/>
      <c r="J12" s="411"/>
      <c r="K12" s="393"/>
      <c r="L12" s="393"/>
      <c r="M12" s="393"/>
      <c r="N12" s="6"/>
      <c r="R12" s="264" t="s">
        <v>75</v>
      </c>
      <c r="S12" s="265" t="b">
        <v>0</v>
      </c>
      <c r="U12" s="395"/>
      <c r="V12" s="384"/>
      <c r="W12" s="384"/>
      <c r="X12" s="384"/>
      <c r="Y12" s="384"/>
      <c r="Z12" s="384"/>
      <c r="AA12" s="384"/>
      <c r="AB12" s="384"/>
      <c r="AC12" s="384"/>
      <c r="AD12" s="384"/>
      <c r="AE12" s="384"/>
      <c r="AF12" s="384"/>
      <c r="AG12" s="384"/>
      <c r="AH12" s="384"/>
    </row>
    <row r="13" spans="1:34" ht="21" customHeight="1">
      <c r="A13" s="2"/>
      <c r="B13" s="2"/>
      <c r="C13" s="425" t="str">
        <f>IF(ISERROR(事業所②!J3),"",IF(事業所②!J3="","",事業所②!J3))</f>
        <v>市役所前販売店</v>
      </c>
      <c r="D13" s="426"/>
      <c r="E13" s="427"/>
      <c r="F13" s="410">
        <f ca="1">IF(SUM(I13,K13)=0,"",SUM(I13,K13))</f>
        <v>1364.7426</v>
      </c>
      <c r="G13" s="410">
        <f ca="1">IF(AND(F13="",M13=""),"",SUM(J13,L13,M13))</f>
        <v>2104.9199666666664</v>
      </c>
      <c r="H13" s="382"/>
      <c r="I13" s="410">
        <f t="shared" ref="I13" ca="1" si="2">IF(V13=0,"",V13)</f>
        <v>1364.7426</v>
      </c>
      <c r="J13" s="410">
        <f ca="1">IF(I13="","",W13)</f>
        <v>2104.9199666666664</v>
      </c>
      <c r="K13" s="392" t="str">
        <f t="shared" ca="1" si="0"/>
        <v/>
      </c>
      <c r="L13" s="392" t="str">
        <f t="shared" ref="L13" ca="1" si="3">IF(K13="","",Y13)</f>
        <v/>
      </c>
      <c r="M13" s="392" t="str">
        <f t="shared" ca="1" si="0"/>
        <v/>
      </c>
      <c r="N13" s="2"/>
      <c r="R13" s="264" t="s">
        <v>76</v>
      </c>
      <c r="S13" s="265" t="b">
        <v>1</v>
      </c>
      <c r="U13" s="394" t="str">
        <f ca="1">合計!O14</f>
        <v>事業所②</v>
      </c>
      <c r="V13" s="383">
        <f ca="1">IF(ISERROR(INDIRECT("'" &amp; $U13 &amp; "'!" &amp; V$10,TRUE)),"",INDIRECT("'" &amp; $U13 &amp; "'!" &amp; V$10,TRUE))</f>
        <v>1364.7426</v>
      </c>
      <c r="W13" s="383">
        <f t="shared" ca="1" si="1"/>
        <v>2104.9199666666664</v>
      </c>
      <c r="X13" s="383">
        <f t="shared" ca="1" si="1"/>
        <v>0</v>
      </c>
      <c r="Y13" s="383">
        <f t="shared" ca="1" si="1"/>
        <v>0</v>
      </c>
      <c r="Z13" s="383">
        <f ca="1">IF(ISERROR(INDIRECT("'" &amp; $U13 &amp; "'!" &amp; Z$10,TRUE)),"",INDIRECT("'" &amp; $U13 &amp; "'!" &amp; Z$10,TRUE))</f>
        <v>0</v>
      </c>
      <c r="AA13" s="383">
        <f t="shared" ref="AA13:AE27" ca="1" si="4">IF(ISERROR(INDIRECT("'" &amp; $U13 &amp; "'!" &amp; AA$10,TRUE)),"",INDIRECT("'" &amp; $U13 &amp; "'!" &amp; AA$10,TRUE))</f>
        <v>1555</v>
      </c>
      <c r="AB13" s="383">
        <f t="shared" ca="1" si="4"/>
        <v>1555</v>
      </c>
      <c r="AC13" s="383">
        <f ca="1">IFERROR((W13-AA13+AB13),0)</f>
        <v>2104.9199666666664</v>
      </c>
      <c r="AD13" s="383">
        <f t="shared" ca="1" si="4"/>
        <v>0</v>
      </c>
      <c r="AE13" s="383">
        <f t="shared" ca="1" si="4"/>
        <v>0</v>
      </c>
      <c r="AF13" s="383">
        <f t="shared" ref="AF13:AF37" ca="1" si="5">IFERROR((Y13-AD13+AE13),0)</f>
        <v>0</v>
      </c>
      <c r="AG13" s="383">
        <f t="shared" ref="AG13:AH13" ca="1" si="6">IF(ISERROR(INDIRECT("'" &amp; $U13 &amp; "'!" &amp; AG$10,TRUE)),"",INDIRECT("'" &amp; $U13 &amp; "'!" &amp; AG$10,TRUE))</f>
        <v>0</v>
      </c>
      <c r="AH13" s="383">
        <f t="shared" ca="1" si="6"/>
        <v>0</v>
      </c>
    </row>
    <row r="14" spans="1:34" ht="12.75" customHeight="1">
      <c r="A14" s="2"/>
      <c r="B14" s="2"/>
      <c r="C14" s="408" t="s">
        <v>74</v>
      </c>
      <c r="D14" s="409"/>
      <c r="E14" s="363" t="s">
        <v>514</v>
      </c>
      <c r="F14" s="411"/>
      <c r="G14" s="411"/>
      <c r="H14" s="382"/>
      <c r="I14" s="411"/>
      <c r="J14" s="411"/>
      <c r="K14" s="393"/>
      <c r="L14" s="393"/>
      <c r="M14" s="393"/>
      <c r="N14" s="2"/>
      <c r="U14" s="395"/>
      <c r="V14" s="384"/>
      <c r="W14" s="384"/>
      <c r="X14" s="384"/>
      <c r="Y14" s="384"/>
      <c r="Z14" s="384"/>
      <c r="AA14" s="384"/>
      <c r="AB14" s="384"/>
      <c r="AC14" s="384"/>
      <c r="AD14" s="384"/>
      <c r="AE14" s="384"/>
      <c r="AF14" s="384"/>
      <c r="AG14" s="384"/>
      <c r="AH14" s="384"/>
    </row>
    <row r="15" spans="1:34" ht="21" customHeight="1">
      <c r="A15" s="2"/>
      <c r="B15" s="2"/>
      <c r="C15" s="403" t="str">
        <f>IF(ISERROR(事業所③!J3),"",IF(事業所③!J3="","",事業所③!J3))</f>
        <v/>
      </c>
      <c r="D15" s="404"/>
      <c r="E15" s="405"/>
      <c r="F15" s="392" t="str">
        <f ca="1">IF(SUM(I15,K15)=0,"",SUM(I15,K15))</f>
        <v/>
      </c>
      <c r="G15" s="392" t="str">
        <f ca="1">IF(AND(F15="",M15=""),"",SUM(J15,L15,M15))</f>
        <v/>
      </c>
      <c r="H15" s="15"/>
      <c r="I15" s="392" t="str">
        <f t="shared" ref="I15" ca="1" si="7">IF(V15=0,"",V15)</f>
        <v/>
      </c>
      <c r="J15" s="392" t="str">
        <f ca="1">IF(I15="","",W15)</f>
        <v/>
      </c>
      <c r="K15" s="392" t="str">
        <f t="shared" ca="1" si="0"/>
        <v/>
      </c>
      <c r="L15" s="392" t="str">
        <f t="shared" ref="L15" ca="1" si="8">IF(K15="","",Y15)</f>
        <v/>
      </c>
      <c r="M15" s="392" t="str">
        <f t="shared" ca="1" si="0"/>
        <v/>
      </c>
      <c r="N15" s="2"/>
      <c r="R15" s="38" t="s">
        <v>512</v>
      </c>
      <c r="U15" s="394" t="str">
        <f ca="1">合計!O15</f>
        <v>事業所③</v>
      </c>
      <c r="V15" s="383">
        <f ca="1">IF(ISERROR(INDIRECT("'" &amp; $U15 &amp; "'!" &amp; V$10,TRUE)),"",INDIRECT("'" &amp; $U15 &amp; "'!" &amp; V$10,TRUE))</f>
        <v>0</v>
      </c>
      <c r="W15" s="383">
        <f t="shared" ca="1" si="1"/>
        <v>0</v>
      </c>
      <c r="X15" s="383">
        <f t="shared" ca="1" si="1"/>
        <v>0</v>
      </c>
      <c r="Y15" s="383">
        <f t="shared" ca="1" si="1"/>
        <v>0</v>
      </c>
      <c r="Z15" s="383">
        <f t="shared" ca="1" si="1"/>
        <v>0</v>
      </c>
      <c r="AA15" s="383">
        <f t="shared" ca="1" si="4"/>
        <v>0</v>
      </c>
      <c r="AB15" s="383">
        <f t="shared" ca="1" si="4"/>
        <v>0</v>
      </c>
      <c r="AC15" s="383">
        <f t="shared" ref="AC15" ca="1" si="9">IFERROR((W15-AA15+AB15),0)</f>
        <v>0</v>
      </c>
      <c r="AD15" s="383">
        <f t="shared" ca="1" si="4"/>
        <v>0</v>
      </c>
      <c r="AE15" s="383">
        <f t="shared" ca="1" si="4"/>
        <v>0</v>
      </c>
      <c r="AF15" s="383">
        <f t="shared" ca="1" si="5"/>
        <v>0</v>
      </c>
      <c r="AG15" s="383">
        <f t="shared" ref="AG15:AH25" ca="1" si="10">IF(ISERROR(INDIRECT("'" &amp; $U15 &amp; "'!" &amp; AG$10,TRUE)),"",INDIRECT("'" &amp; $U15 &amp; "'!" &amp; AG$10,TRUE))</f>
        <v>0</v>
      </c>
      <c r="AH15" s="383">
        <f t="shared" ca="1" si="10"/>
        <v>0</v>
      </c>
    </row>
    <row r="16" spans="1:34" ht="12.75" customHeight="1">
      <c r="A16" s="2"/>
      <c r="B16" s="2"/>
      <c r="C16" s="408" t="s">
        <v>74</v>
      </c>
      <c r="D16" s="409"/>
      <c r="E16" s="39"/>
      <c r="F16" s="393"/>
      <c r="G16" s="393"/>
      <c r="H16" s="15"/>
      <c r="I16" s="393"/>
      <c r="J16" s="393"/>
      <c r="K16" s="393"/>
      <c r="L16" s="393"/>
      <c r="M16" s="393"/>
      <c r="N16" s="2"/>
      <c r="U16" s="395"/>
      <c r="V16" s="384"/>
      <c r="W16" s="384"/>
      <c r="X16" s="384"/>
      <c r="Y16" s="384"/>
      <c r="Z16" s="384"/>
      <c r="AA16" s="384"/>
      <c r="AB16" s="384"/>
      <c r="AC16" s="384"/>
      <c r="AD16" s="384"/>
      <c r="AE16" s="384"/>
      <c r="AF16" s="384"/>
      <c r="AG16" s="384"/>
      <c r="AH16" s="384"/>
    </row>
    <row r="17" spans="1:34" ht="21" customHeight="1">
      <c r="A17" s="2"/>
      <c r="B17" s="2"/>
      <c r="C17" s="403" t="str">
        <f>IF(ISERROR(事業所④!J3),"",IF(事業所④!J3="","",事業所④!J3))</f>
        <v/>
      </c>
      <c r="D17" s="404"/>
      <c r="E17" s="405"/>
      <c r="F17" s="392" t="str">
        <f ca="1">IF(SUM(I17,K17)=0,"",SUM(I17,K17))</f>
        <v/>
      </c>
      <c r="G17" s="392" t="str">
        <f ca="1">IF(AND(F17="",M17=""),"",SUM(J17,L17,M17))</f>
        <v/>
      </c>
      <c r="H17" s="15"/>
      <c r="I17" s="392" t="str">
        <f t="shared" ref="I17" ca="1" si="11">IF(V17=0,"",V17)</f>
        <v/>
      </c>
      <c r="J17" s="392" t="str">
        <f t="shared" ref="J17" ca="1" si="12">IF(I17="","",W17)</f>
        <v/>
      </c>
      <c r="K17" s="392" t="str">
        <f t="shared" ca="1" si="0"/>
        <v/>
      </c>
      <c r="L17" s="392" t="str">
        <f t="shared" ref="L17" ca="1" si="13">IF(K17="","",Y17)</f>
        <v/>
      </c>
      <c r="M17" s="392" t="str">
        <f t="shared" ca="1" si="0"/>
        <v/>
      </c>
      <c r="N17" s="2"/>
      <c r="R17" s="26" t="s">
        <v>511</v>
      </c>
      <c r="U17" s="394" t="str">
        <f ca="1">合計!O16</f>
        <v>事業所④</v>
      </c>
      <c r="V17" s="383">
        <f ca="1">IF(ISERROR(INDIRECT("'" &amp; $U17 &amp; "'!" &amp; V$10,TRUE)),"",INDIRECT("'" &amp; $U17 &amp; "'!" &amp; V$10,TRUE))</f>
        <v>0</v>
      </c>
      <c r="W17" s="383">
        <f t="shared" ca="1" si="1"/>
        <v>0</v>
      </c>
      <c r="X17" s="383">
        <f t="shared" ca="1" si="1"/>
        <v>0</v>
      </c>
      <c r="Y17" s="383">
        <f t="shared" ca="1" si="1"/>
        <v>0</v>
      </c>
      <c r="Z17" s="383">
        <f t="shared" ca="1" si="1"/>
        <v>0</v>
      </c>
      <c r="AA17" s="383">
        <f t="shared" ca="1" si="4"/>
        <v>0</v>
      </c>
      <c r="AB17" s="383">
        <f t="shared" ca="1" si="4"/>
        <v>0</v>
      </c>
      <c r="AC17" s="383">
        <f t="shared" ref="AC17" ca="1" si="14">IFERROR((W17-AA17+AB17),0)</f>
        <v>0</v>
      </c>
      <c r="AD17" s="383">
        <f t="shared" ca="1" si="4"/>
        <v>0</v>
      </c>
      <c r="AE17" s="383">
        <f ca="1">IF(ISERROR(INDIRECT("'" &amp; $U17 &amp; "'!" &amp; AE$10,TRUE)),"",INDIRECT("'" &amp; $U17 &amp; "'!" &amp; AE$10,TRUE))</f>
        <v>0</v>
      </c>
      <c r="AF17" s="383">
        <f t="shared" ca="1" si="5"/>
        <v>0</v>
      </c>
      <c r="AG17" s="383">
        <f t="shared" ca="1" si="10"/>
        <v>0</v>
      </c>
      <c r="AH17" s="383">
        <f t="shared" ca="1" si="10"/>
        <v>0</v>
      </c>
    </row>
    <row r="18" spans="1:34" ht="12.75" customHeight="1">
      <c r="A18" s="2"/>
      <c r="B18" s="2"/>
      <c r="C18" s="408" t="s">
        <v>74</v>
      </c>
      <c r="D18" s="409"/>
      <c r="E18" s="39"/>
      <c r="F18" s="393"/>
      <c r="G18" s="393"/>
      <c r="H18" s="15"/>
      <c r="I18" s="393"/>
      <c r="J18" s="393"/>
      <c r="K18" s="393"/>
      <c r="L18" s="393"/>
      <c r="M18" s="393"/>
      <c r="N18" s="2"/>
      <c r="R18" s="26" t="s">
        <v>513</v>
      </c>
      <c r="U18" s="395"/>
      <c r="V18" s="384"/>
      <c r="W18" s="384"/>
      <c r="X18" s="384"/>
      <c r="Y18" s="384"/>
      <c r="Z18" s="384"/>
      <c r="AA18" s="384"/>
      <c r="AB18" s="384"/>
      <c r="AC18" s="384"/>
      <c r="AD18" s="384"/>
      <c r="AE18" s="384"/>
      <c r="AF18" s="384"/>
      <c r="AG18" s="384"/>
      <c r="AH18" s="384"/>
    </row>
    <row r="19" spans="1:34" ht="21" customHeight="1">
      <c r="A19" s="2"/>
      <c r="B19" s="2"/>
      <c r="C19" s="403" t="str">
        <f>IF(ISERROR(事業所⑤!J3),"",IF(事業所⑤!J3="","",事業所⑤!J3))</f>
        <v/>
      </c>
      <c r="D19" s="404"/>
      <c r="E19" s="405"/>
      <c r="F19" s="392" t="str">
        <f ca="1">IF(SUM(I19,K19)=0,"",SUM(I19,K19))</f>
        <v/>
      </c>
      <c r="G19" s="392" t="str">
        <f ca="1">IF(AND(F19="",M19=""),"",SUM(J19,L19,M19))</f>
        <v/>
      </c>
      <c r="H19" s="15"/>
      <c r="I19" s="392" t="str">
        <f t="shared" ref="I19" ca="1" si="15">IF(V19=0,"",V19)</f>
        <v/>
      </c>
      <c r="J19" s="392" t="str">
        <f t="shared" ref="J19" ca="1" si="16">IF(I19="","",W19)</f>
        <v/>
      </c>
      <c r="K19" s="392" t="str">
        <f t="shared" ca="1" si="0"/>
        <v/>
      </c>
      <c r="L19" s="392" t="str">
        <f t="shared" ref="L19" ca="1" si="17">IF(K19="","",Y19)</f>
        <v/>
      </c>
      <c r="M19" s="392" t="str">
        <f t="shared" ca="1" si="0"/>
        <v/>
      </c>
      <c r="N19" s="2"/>
      <c r="R19" s="26" t="s">
        <v>514</v>
      </c>
      <c r="U19" s="394" t="str">
        <f ca="1">合計!O17</f>
        <v>事業所⑤</v>
      </c>
      <c r="V19" s="383">
        <f ca="1">IF(ISERROR(INDIRECT("'" &amp; $U19 &amp; "'!" &amp; V$10,TRUE)),"",INDIRECT("'" &amp; $U19 &amp; "'!" &amp; V$10,TRUE))</f>
        <v>0</v>
      </c>
      <c r="W19" s="383">
        <f t="shared" ca="1" si="1"/>
        <v>0</v>
      </c>
      <c r="X19" s="383">
        <f t="shared" ca="1" si="1"/>
        <v>0</v>
      </c>
      <c r="Y19" s="383">
        <f t="shared" ca="1" si="1"/>
        <v>0</v>
      </c>
      <c r="Z19" s="383">
        <f t="shared" ca="1" si="1"/>
        <v>0</v>
      </c>
      <c r="AA19" s="383">
        <f t="shared" ca="1" si="4"/>
        <v>0</v>
      </c>
      <c r="AB19" s="383">
        <f t="shared" ca="1" si="4"/>
        <v>0</v>
      </c>
      <c r="AC19" s="383">
        <f t="shared" ref="AC19" ca="1" si="18">IFERROR((W19-AA19+AB19),0)</f>
        <v>0</v>
      </c>
      <c r="AD19" s="383">
        <f t="shared" ca="1" si="4"/>
        <v>0</v>
      </c>
      <c r="AE19" s="383">
        <f t="shared" ca="1" si="4"/>
        <v>0</v>
      </c>
      <c r="AF19" s="383">
        <f t="shared" ca="1" si="5"/>
        <v>0</v>
      </c>
      <c r="AG19" s="383">
        <f t="shared" ca="1" si="10"/>
        <v>0</v>
      </c>
      <c r="AH19" s="383">
        <f t="shared" ca="1" si="10"/>
        <v>0</v>
      </c>
    </row>
    <row r="20" spans="1:34" ht="12.75" customHeight="1">
      <c r="A20" s="2"/>
      <c r="B20" s="2"/>
      <c r="C20" s="408" t="s">
        <v>74</v>
      </c>
      <c r="D20" s="409"/>
      <c r="E20" s="39"/>
      <c r="F20" s="393"/>
      <c r="G20" s="393"/>
      <c r="H20" s="15"/>
      <c r="I20" s="393"/>
      <c r="J20" s="393"/>
      <c r="K20" s="393"/>
      <c r="L20" s="393"/>
      <c r="M20" s="393"/>
      <c r="N20" s="2"/>
      <c r="R20" s="26" t="s">
        <v>515</v>
      </c>
      <c r="U20" s="395"/>
      <c r="V20" s="384"/>
      <c r="W20" s="384"/>
      <c r="X20" s="384"/>
      <c r="Y20" s="384"/>
      <c r="Z20" s="384"/>
      <c r="AA20" s="384"/>
      <c r="AB20" s="384"/>
      <c r="AC20" s="384"/>
      <c r="AD20" s="384"/>
      <c r="AE20" s="384"/>
      <c r="AF20" s="384"/>
      <c r="AG20" s="384"/>
      <c r="AH20" s="384"/>
    </row>
    <row r="21" spans="1:34" ht="21" customHeight="1">
      <c r="A21" s="2"/>
      <c r="B21" s="2"/>
      <c r="C21" s="403" t="str">
        <f>IF(ISERROR(事業所⑥!J3),"",IF(事業所⑥!J3="","",事業所⑥!J3))</f>
        <v/>
      </c>
      <c r="D21" s="404"/>
      <c r="E21" s="405"/>
      <c r="F21" s="392" t="str">
        <f ca="1">IF(SUM(I21,K21)=0,"",SUM(I21,K21))</f>
        <v/>
      </c>
      <c r="G21" s="392" t="str">
        <f ca="1">IF(AND(F21="",M21=""),"",SUM(J21,L21,M21))</f>
        <v/>
      </c>
      <c r="H21" s="15"/>
      <c r="I21" s="392" t="str">
        <f t="shared" ref="I21" ca="1" si="19">IF(V21=0,"",V21)</f>
        <v/>
      </c>
      <c r="J21" s="392" t="str">
        <f t="shared" ref="J21" ca="1" si="20">IF(I21="","",W21)</f>
        <v/>
      </c>
      <c r="K21" s="392" t="str">
        <f t="shared" ca="1" si="0"/>
        <v/>
      </c>
      <c r="L21" s="392" t="str">
        <f t="shared" ref="L21" ca="1" si="21">IF(K21="","",Y21)</f>
        <v/>
      </c>
      <c r="M21" s="392" t="str">
        <f t="shared" ca="1" si="0"/>
        <v/>
      </c>
      <c r="N21" s="2"/>
      <c r="R21" s="26" t="s">
        <v>0</v>
      </c>
      <c r="U21" s="394" t="str">
        <f ca="1">合計!O18</f>
        <v>事業所⑥</v>
      </c>
      <c r="V21" s="383">
        <f ca="1">IF(ISERROR(INDIRECT("'" &amp; $U21 &amp; "'!" &amp; V$10,TRUE)),"",INDIRECT("'" &amp; $U21 &amp; "'!" &amp; V$10,TRUE))</f>
        <v>0</v>
      </c>
      <c r="W21" s="383">
        <f t="shared" ca="1" si="1"/>
        <v>0</v>
      </c>
      <c r="X21" s="383">
        <f t="shared" ca="1" si="1"/>
        <v>0</v>
      </c>
      <c r="Y21" s="383">
        <f t="shared" ca="1" si="1"/>
        <v>0</v>
      </c>
      <c r="Z21" s="383">
        <f t="shared" ca="1" si="1"/>
        <v>0</v>
      </c>
      <c r="AA21" s="383">
        <f t="shared" ca="1" si="4"/>
        <v>0</v>
      </c>
      <c r="AB21" s="383">
        <f t="shared" ca="1" si="4"/>
        <v>0</v>
      </c>
      <c r="AC21" s="383">
        <f t="shared" ref="AC21" ca="1" si="22">IFERROR((W21-AA21+AB21),0)</f>
        <v>0</v>
      </c>
      <c r="AD21" s="383">
        <f t="shared" ca="1" si="4"/>
        <v>0</v>
      </c>
      <c r="AE21" s="383">
        <f t="shared" ca="1" si="4"/>
        <v>0</v>
      </c>
      <c r="AF21" s="383">
        <f t="shared" ca="1" si="5"/>
        <v>0</v>
      </c>
      <c r="AG21" s="383">
        <f t="shared" ca="1" si="10"/>
        <v>0</v>
      </c>
      <c r="AH21" s="383">
        <f t="shared" ca="1" si="10"/>
        <v>0</v>
      </c>
    </row>
    <row r="22" spans="1:34" ht="12.75" customHeight="1">
      <c r="A22" s="2"/>
      <c r="B22" s="2"/>
      <c r="C22" s="408" t="s">
        <v>74</v>
      </c>
      <c r="D22" s="409"/>
      <c r="E22" s="39"/>
      <c r="F22" s="393"/>
      <c r="G22" s="393"/>
      <c r="H22" s="15"/>
      <c r="I22" s="393"/>
      <c r="J22" s="393"/>
      <c r="K22" s="393"/>
      <c r="L22" s="393"/>
      <c r="M22" s="393"/>
      <c r="N22" s="2"/>
      <c r="U22" s="395"/>
      <c r="V22" s="384"/>
      <c r="W22" s="384"/>
      <c r="X22" s="384"/>
      <c r="Y22" s="384"/>
      <c r="Z22" s="384"/>
      <c r="AA22" s="384"/>
      <c r="AB22" s="384"/>
      <c r="AC22" s="384"/>
      <c r="AD22" s="384"/>
      <c r="AE22" s="384"/>
      <c r="AF22" s="384"/>
      <c r="AG22" s="384"/>
      <c r="AH22" s="384"/>
    </row>
    <row r="23" spans="1:34" ht="21" customHeight="1">
      <c r="A23" s="2"/>
      <c r="B23" s="2"/>
      <c r="C23" s="403" t="str">
        <f>IF(ISERROR(事業所⑦!J3),"",IF(事業所⑦!J3="","",事業所⑦!J3))</f>
        <v/>
      </c>
      <c r="D23" s="404"/>
      <c r="E23" s="405"/>
      <c r="F23" s="392" t="str">
        <f ca="1">IF(SUM(I23,K23)=0,"",SUM(I23,K23))</f>
        <v/>
      </c>
      <c r="G23" s="392" t="str">
        <f ca="1">IF(AND(F23="",M23=""),"",SUM(J23,L23,M23))</f>
        <v/>
      </c>
      <c r="H23" s="15"/>
      <c r="I23" s="392" t="str">
        <f t="shared" ref="I23" ca="1" si="23">IF(V23=0,"",V23)</f>
        <v/>
      </c>
      <c r="J23" s="392" t="str">
        <f t="shared" ref="J23" ca="1" si="24">IF(I23="","",W23)</f>
        <v/>
      </c>
      <c r="K23" s="392" t="str">
        <f t="shared" ca="1" si="0"/>
        <v/>
      </c>
      <c r="L23" s="392" t="str">
        <f t="shared" ref="L23" ca="1" si="25">IF(K23="","",Y23)</f>
        <v/>
      </c>
      <c r="M23" s="392" t="str">
        <f t="shared" ca="1" si="0"/>
        <v/>
      </c>
      <c r="N23" s="2"/>
      <c r="U23" s="394" t="str">
        <f ca="1">合計!O19</f>
        <v>事業所⑦</v>
      </c>
      <c r="V23" s="383">
        <f ca="1">IF(ISERROR(INDIRECT("'" &amp; $U23 &amp; "'!" &amp; V$10,TRUE)),"",INDIRECT("'" &amp; $U23 &amp; "'!" &amp; V$10,TRUE))</f>
        <v>0</v>
      </c>
      <c r="W23" s="383">
        <f t="shared" ca="1" si="1"/>
        <v>0</v>
      </c>
      <c r="X23" s="383">
        <f t="shared" ca="1" si="1"/>
        <v>0</v>
      </c>
      <c r="Y23" s="383">
        <f t="shared" ca="1" si="1"/>
        <v>0</v>
      </c>
      <c r="Z23" s="383">
        <f t="shared" ca="1" si="1"/>
        <v>0</v>
      </c>
      <c r="AA23" s="383">
        <f t="shared" ca="1" si="4"/>
        <v>0</v>
      </c>
      <c r="AB23" s="383">
        <f t="shared" ca="1" si="4"/>
        <v>0</v>
      </c>
      <c r="AC23" s="383">
        <f t="shared" ref="AC23" ca="1" si="26">IFERROR((W23-AA23+AB23),0)</f>
        <v>0</v>
      </c>
      <c r="AD23" s="383">
        <f t="shared" ca="1" si="4"/>
        <v>0</v>
      </c>
      <c r="AE23" s="383">
        <f t="shared" ca="1" si="4"/>
        <v>0</v>
      </c>
      <c r="AF23" s="383">
        <f t="shared" ca="1" si="5"/>
        <v>0</v>
      </c>
      <c r="AG23" s="383">
        <f t="shared" ca="1" si="10"/>
        <v>0</v>
      </c>
      <c r="AH23" s="383">
        <f t="shared" ca="1" si="10"/>
        <v>0</v>
      </c>
    </row>
    <row r="24" spans="1:34" ht="12.75" customHeight="1">
      <c r="A24" s="2"/>
      <c r="B24" s="2"/>
      <c r="C24" s="408" t="s">
        <v>74</v>
      </c>
      <c r="D24" s="409"/>
      <c r="E24" s="39"/>
      <c r="F24" s="393"/>
      <c r="G24" s="393"/>
      <c r="H24" s="15"/>
      <c r="I24" s="393"/>
      <c r="J24" s="393"/>
      <c r="K24" s="393"/>
      <c r="L24" s="393"/>
      <c r="M24" s="393"/>
      <c r="N24" s="2"/>
      <c r="U24" s="395"/>
      <c r="V24" s="384"/>
      <c r="W24" s="384"/>
      <c r="X24" s="384"/>
      <c r="Y24" s="384"/>
      <c r="Z24" s="384"/>
      <c r="AA24" s="384"/>
      <c r="AB24" s="384"/>
      <c r="AC24" s="384"/>
      <c r="AD24" s="384"/>
      <c r="AE24" s="384"/>
      <c r="AF24" s="384"/>
      <c r="AG24" s="384"/>
      <c r="AH24" s="384"/>
    </row>
    <row r="25" spans="1:34" ht="21" customHeight="1">
      <c r="A25" s="2"/>
      <c r="B25" s="2"/>
      <c r="C25" s="403" t="str">
        <f>IF(ISERROR(事業所⑧!J3),"",IF(事業所⑧!J3="","",事業所⑧!J3))</f>
        <v/>
      </c>
      <c r="D25" s="404"/>
      <c r="E25" s="405"/>
      <c r="F25" s="392" t="str">
        <f ca="1">IF(SUM(I25,K25)=0,"",SUM(I25,K25))</f>
        <v/>
      </c>
      <c r="G25" s="392" t="str">
        <f ca="1">IF(AND(F25="",M25=""),"",SUM(J25,L25,M25))</f>
        <v/>
      </c>
      <c r="H25" s="15"/>
      <c r="I25" s="392" t="str">
        <f t="shared" ref="I25" ca="1" si="27">IF(V25=0,"",V25)</f>
        <v/>
      </c>
      <c r="J25" s="392" t="str">
        <f t="shared" ref="J25" ca="1" si="28">IF(I25="","",W25)</f>
        <v/>
      </c>
      <c r="K25" s="392" t="str">
        <f t="shared" ca="1" si="0"/>
        <v/>
      </c>
      <c r="L25" s="392" t="str">
        <f t="shared" ref="L25" ca="1" si="29">IF(K25="","",Y25)</f>
        <v/>
      </c>
      <c r="M25" s="392" t="str">
        <f t="shared" ca="1" si="0"/>
        <v/>
      </c>
      <c r="N25" s="2"/>
      <c r="U25" s="394" t="str">
        <f ca="1">合計!O20</f>
        <v>事業所⑧</v>
      </c>
      <c r="V25" s="383">
        <f ca="1">IF(ISERROR(INDIRECT("'" &amp; $U25 &amp; "'!" &amp; V$10,TRUE)),"",INDIRECT("'" &amp; $U25 &amp; "'!" &amp; V$10,TRUE))</f>
        <v>0</v>
      </c>
      <c r="W25" s="383">
        <f t="shared" ca="1" si="1"/>
        <v>0</v>
      </c>
      <c r="X25" s="383">
        <f t="shared" ca="1" si="1"/>
        <v>0</v>
      </c>
      <c r="Y25" s="383">
        <f t="shared" ca="1" si="1"/>
        <v>0</v>
      </c>
      <c r="Z25" s="383">
        <f t="shared" ca="1" si="1"/>
        <v>0</v>
      </c>
      <c r="AA25" s="383">
        <f t="shared" ca="1" si="4"/>
        <v>0</v>
      </c>
      <c r="AB25" s="383">
        <f t="shared" ca="1" si="4"/>
        <v>0</v>
      </c>
      <c r="AC25" s="383">
        <f t="shared" ref="AC25" ca="1" si="30">IFERROR((W25-AA25+AB25),0)</f>
        <v>0</v>
      </c>
      <c r="AD25" s="383">
        <f t="shared" ca="1" si="4"/>
        <v>0</v>
      </c>
      <c r="AE25" s="383">
        <f t="shared" ca="1" si="4"/>
        <v>0</v>
      </c>
      <c r="AF25" s="383">
        <f t="shared" ca="1" si="5"/>
        <v>0</v>
      </c>
      <c r="AG25" s="383">
        <f t="shared" ca="1" si="10"/>
        <v>0</v>
      </c>
      <c r="AH25" s="383">
        <f t="shared" ca="1" si="10"/>
        <v>0</v>
      </c>
    </row>
    <row r="26" spans="1:34" ht="12.75" customHeight="1">
      <c r="A26" s="2"/>
      <c r="B26" s="2"/>
      <c r="C26" s="408" t="s">
        <v>74</v>
      </c>
      <c r="D26" s="409"/>
      <c r="E26" s="39"/>
      <c r="F26" s="393"/>
      <c r="G26" s="393"/>
      <c r="H26" s="15"/>
      <c r="I26" s="393"/>
      <c r="J26" s="393"/>
      <c r="K26" s="393"/>
      <c r="L26" s="393"/>
      <c r="M26" s="393"/>
      <c r="N26" s="2"/>
      <c r="U26" s="395"/>
      <c r="V26" s="384"/>
      <c r="W26" s="384"/>
      <c r="X26" s="384"/>
      <c r="Y26" s="384"/>
      <c r="Z26" s="384"/>
      <c r="AA26" s="384"/>
      <c r="AB26" s="384"/>
      <c r="AC26" s="384"/>
      <c r="AD26" s="384"/>
      <c r="AE26" s="384"/>
      <c r="AF26" s="384"/>
      <c r="AG26" s="384"/>
      <c r="AH26" s="384"/>
    </row>
    <row r="27" spans="1:34" ht="21" customHeight="1">
      <c r="A27" s="2"/>
      <c r="B27" s="2"/>
      <c r="C27" s="403" t="str">
        <f>IF(ISERROR(事業所⑨!J3),"",IF(事業所⑨!J3="","",事業所⑨!J3))</f>
        <v/>
      </c>
      <c r="D27" s="404"/>
      <c r="E27" s="405"/>
      <c r="F27" s="392" t="str">
        <f ca="1">IF(SUM(I27,K27)=0,"",SUM(I27,K27))</f>
        <v/>
      </c>
      <c r="G27" s="392" t="str">
        <f ca="1">IF(AND(F27="",M27=""),"",SUM(J27,L27,M27))</f>
        <v/>
      </c>
      <c r="H27" s="15"/>
      <c r="I27" s="392" t="str">
        <f t="shared" ref="I27" ca="1" si="31">IF(V27=0,"",V27)</f>
        <v/>
      </c>
      <c r="J27" s="392" t="str">
        <f t="shared" ref="J27" ca="1" si="32">IF(I27="","",W27)</f>
        <v/>
      </c>
      <c r="K27" s="392" t="str">
        <f t="shared" ref="K27:K39" ca="1" si="33">IF(X27=0,"",X27)</f>
        <v/>
      </c>
      <c r="L27" s="392" t="str">
        <f t="shared" ref="L27" ca="1" si="34">IF(K27="","",Y27)</f>
        <v/>
      </c>
      <c r="M27" s="392" t="str">
        <f t="shared" ref="M27:M39" ca="1" si="35">IF(Z27=0,"",Z27)</f>
        <v/>
      </c>
      <c r="N27" s="2"/>
      <c r="U27" s="394" t="str">
        <f ca="1">合計!O21</f>
        <v>事業所⑨</v>
      </c>
      <c r="V27" s="383">
        <f ca="1">IF(ISERROR(INDIRECT("'" &amp; $U27 &amp; "'!" &amp; V$10,TRUE)),"",INDIRECT("'" &amp; $U27 &amp; "'!" &amp; V$10,TRUE))</f>
        <v>0</v>
      </c>
      <c r="W27" s="383">
        <f ca="1">IF(ISERROR(INDIRECT("'" &amp; $U27 &amp; "'!" &amp; W$10,TRUE)),"",INDIRECT("'" &amp; $U27 &amp; "'!" &amp; W$10,TRUE))</f>
        <v>0</v>
      </c>
      <c r="X27" s="383">
        <f ca="1">IF(ISERROR(INDIRECT("'" &amp; $U27 &amp; "'!" &amp; X$10,TRUE)),"",INDIRECT("'" &amp; $U27 &amp; "'!" &amp; X$10,TRUE))</f>
        <v>0</v>
      </c>
      <c r="Y27" s="383">
        <f ca="1">IF(ISERROR(INDIRECT("'" &amp; $U27 &amp; "'!" &amp; Y$10,TRUE)),"",INDIRECT("'" &amp; $U27 &amp; "'!" &amp; Y$10,TRUE))</f>
        <v>0</v>
      </c>
      <c r="Z27" s="383">
        <f ca="1">IF(ISERROR(INDIRECT("'" &amp; $U27 &amp; "'!" &amp; Z$10,TRUE)),"",INDIRECT("'" &amp; $U27 &amp; "'!" &amp; Z$10,TRUE))</f>
        <v>0</v>
      </c>
      <c r="AA27" s="383">
        <f t="shared" ca="1" si="4"/>
        <v>0</v>
      </c>
      <c r="AB27" s="383">
        <f t="shared" ca="1" si="4"/>
        <v>0</v>
      </c>
      <c r="AC27" s="383">
        <f t="shared" ref="AC27" ca="1" si="36">IFERROR((W27-AA27+AB27),0)</f>
        <v>0</v>
      </c>
      <c r="AD27" s="383">
        <f t="shared" ca="1" si="4"/>
        <v>0</v>
      </c>
      <c r="AE27" s="383">
        <f t="shared" ca="1" si="4"/>
        <v>0</v>
      </c>
      <c r="AF27" s="383">
        <f t="shared" ca="1" si="5"/>
        <v>0</v>
      </c>
      <c r="AG27" s="383">
        <f t="shared" ref="AG27:AH27" ca="1" si="37">IF(ISERROR(INDIRECT("'" &amp; $U27 &amp; "'!" &amp; AG$10,TRUE)),"",INDIRECT("'" &amp; $U27 &amp; "'!" &amp; AG$10,TRUE))</f>
        <v>0</v>
      </c>
      <c r="AH27" s="383">
        <f t="shared" ca="1" si="37"/>
        <v>0</v>
      </c>
    </row>
    <row r="28" spans="1:34" ht="12.75" customHeight="1">
      <c r="A28" s="2"/>
      <c r="B28" s="2"/>
      <c r="C28" s="408" t="s">
        <v>74</v>
      </c>
      <c r="D28" s="409"/>
      <c r="E28" s="39"/>
      <c r="F28" s="393"/>
      <c r="G28" s="393"/>
      <c r="H28" s="15"/>
      <c r="I28" s="393"/>
      <c r="J28" s="393"/>
      <c r="K28" s="393"/>
      <c r="L28" s="393"/>
      <c r="M28" s="393"/>
      <c r="N28" s="2"/>
      <c r="U28" s="395"/>
      <c r="V28" s="384"/>
      <c r="W28" s="384"/>
      <c r="X28" s="384"/>
      <c r="Y28" s="384"/>
      <c r="Z28" s="384"/>
      <c r="AA28" s="384"/>
      <c r="AB28" s="384"/>
      <c r="AC28" s="384"/>
      <c r="AD28" s="384"/>
      <c r="AE28" s="384"/>
      <c r="AF28" s="384"/>
      <c r="AG28" s="384"/>
      <c r="AH28" s="384"/>
    </row>
    <row r="29" spans="1:34" ht="21" customHeight="1">
      <c r="A29" s="2"/>
      <c r="B29" s="2"/>
      <c r="C29" s="403" t="str">
        <f>IF(ISERROR(事業所⑩!J3),"",IF(事業所⑩!J3="","",事業所⑩!J3))</f>
        <v/>
      </c>
      <c r="D29" s="404"/>
      <c r="E29" s="405"/>
      <c r="F29" s="392" t="str">
        <f ca="1">IF(SUM(I29,K29)=0,"",SUM(I29,K29))</f>
        <v/>
      </c>
      <c r="G29" s="392" t="str">
        <f ca="1">IF(AND(F29="",M29=""),"",SUM(J29,L29,M29))</f>
        <v/>
      </c>
      <c r="H29" s="15"/>
      <c r="I29" s="392" t="str">
        <f t="shared" ref="I29" ca="1" si="38">IF(V29=0,"",V29)</f>
        <v/>
      </c>
      <c r="J29" s="392" t="str">
        <f t="shared" ref="J29" ca="1" si="39">IF(I29="","",W29)</f>
        <v/>
      </c>
      <c r="K29" s="392" t="str">
        <f t="shared" ca="1" si="33"/>
        <v/>
      </c>
      <c r="L29" s="392" t="str">
        <f t="shared" ref="L29" ca="1" si="40">IF(K29="","",Y29)</f>
        <v/>
      </c>
      <c r="M29" s="392" t="str">
        <f t="shared" ca="1" si="35"/>
        <v/>
      </c>
      <c r="N29" s="2"/>
      <c r="U29" s="394" t="str">
        <f ca="1">合計!O22</f>
        <v>事業所⑩</v>
      </c>
      <c r="V29" s="383">
        <f ca="1">IF(ISERROR(INDIRECT("'" &amp; $U29 &amp; "'!" &amp; V$10,TRUE)),"",INDIRECT("'" &amp; $U29 &amp; "'!" &amp; V$10,TRUE))</f>
        <v>0</v>
      </c>
      <c r="W29" s="383">
        <f ca="1">IF(ISERROR(INDIRECT("'" &amp; $U29 &amp; "'!" &amp; W$10,TRUE)),"",INDIRECT("'" &amp; $U29 &amp; "'!" &amp; W$10,TRUE))</f>
        <v>0</v>
      </c>
      <c r="X29" s="383">
        <f ca="1">IF(ISERROR(INDIRECT("'" &amp; $U29 &amp; "'!" &amp; X$10,TRUE)),"",INDIRECT("'" &amp; $U29 &amp; "'!" &amp; X$10,TRUE))</f>
        <v>0</v>
      </c>
      <c r="Y29" s="383">
        <f ca="1">IF(ISERROR(INDIRECT("'" &amp; $U29 &amp; "'!" &amp; Y$10,TRUE)),"",INDIRECT("'" &amp; $U29 &amp; "'!" &amp; Y$10,TRUE))</f>
        <v>0</v>
      </c>
      <c r="Z29" s="383">
        <f ca="1">IF(ISERROR(INDIRECT("'" &amp; $U29 &amp; "'!" &amp; Z$10,TRUE)),"",INDIRECT("'" &amp; $U29 &amp; "'!" &amp; Z$10,TRUE))</f>
        <v>0</v>
      </c>
      <c r="AA29" s="383">
        <f t="shared" ref="AA29:AE39" ca="1" si="41">IF(ISERROR(INDIRECT("'" &amp; $U29 &amp; "'!" &amp; AA$10,TRUE)),"",INDIRECT("'" &amp; $U29 &amp; "'!" &amp; AA$10,TRUE))</f>
        <v>0</v>
      </c>
      <c r="AB29" s="383">
        <f t="shared" ca="1" si="41"/>
        <v>0</v>
      </c>
      <c r="AC29" s="383">
        <f t="shared" ref="AC29" ca="1" si="42">IFERROR((W29-AA29+AB29),0)</f>
        <v>0</v>
      </c>
      <c r="AD29" s="383">
        <f t="shared" ca="1" si="41"/>
        <v>0</v>
      </c>
      <c r="AE29" s="383">
        <f t="shared" ca="1" si="41"/>
        <v>0</v>
      </c>
      <c r="AF29" s="383">
        <f t="shared" ca="1" si="5"/>
        <v>0</v>
      </c>
      <c r="AG29" s="383">
        <f t="shared" ref="AG29:AH29" ca="1" si="43">IF(ISERROR(INDIRECT("'" &amp; $U29 &amp; "'!" &amp; AG$10,TRUE)),"",INDIRECT("'" &amp; $U29 &amp; "'!" &amp; AG$10,TRUE))</f>
        <v>0</v>
      </c>
      <c r="AH29" s="383">
        <f t="shared" ca="1" si="43"/>
        <v>0</v>
      </c>
    </row>
    <row r="30" spans="1:34" ht="12.75" customHeight="1">
      <c r="A30" s="2"/>
      <c r="B30" s="2"/>
      <c r="C30" s="408" t="s">
        <v>74</v>
      </c>
      <c r="D30" s="409"/>
      <c r="E30" s="39"/>
      <c r="F30" s="393"/>
      <c r="G30" s="393"/>
      <c r="H30" s="15"/>
      <c r="I30" s="393"/>
      <c r="J30" s="393"/>
      <c r="K30" s="393"/>
      <c r="L30" s="393"/>
      <c r="M30" s="393"/>
      <c r="N30" s="2"/>
      <c r="U30" s="395"/>
      <c r="V30" s="384"/>
      <c r="W30" s="384"/>
      <c r="X30" s="384"/>
      <c r="Y30" s="384"/>
      <c r="Z30" s="384"/>
      <c r="AA30" s="384"/>
      <c r="AB30" s="384"/>
      <c r="AC30" s="384"/>
      <c r="AD30" s="384"/>
      <c r="AE30" s="384"/>
      <c r="AF30" s="384"/>
      <c r="AG30" s="384"/>
      <c r="AH30" s="384"/>
    </row>
    <row r="31" spans="1:34" ht="21" customHeight="1">
      <c r="A31" s="2"/>
      <c r="B31" s="2"/>
      <c r="C31" s="403" t="str">
        <f>IF(ISERROR(事業所⑪!J3),"",IF(事業所⑪!J3="","",事業所⑪!J3))</f>
        <v/>
      </c>
      <c r="D31" s="404"/>
      <c r="E31" s="405"/>
      <c r="F31" s="392" t="str">
        <f ca="1">IF(SUM(I31,K31)=0,"",SUM(I31,K31))</f>
        <v/>
      </c>
      <c r="G31" s="392" t="str">
        <f ca="1">IF(AND(F31="",M31=""),"",SUM(J31,L31,M31))</f>
        <v/>
      </c>
      <c r="H31" s="15"/>
      <c r="I31" s="392" t="str">
        <f t="shared" ref="I31" ca="1" si="44">IF(V31=0,"",V31)</f>
        <v/>
      </c>
      <c r="J31" s="392" t="str">
        <f t="shared" ref="J31" ca="1" si="45">IF(I31="","",W31)</f>
        <v/>
      </c>
      <c r="K31" s="392" t="str">
        <f t="shared" ca="1" si="33"/>
        <v/>
      </c>
      <c r="L31" s="392" t="str">
        <f t="shared" ref="L31" ca="1" si="46">IF(K31="","",Y31)</f>
        <v/>
      </c>
      <c r="M31" s="392" t="str">
        <f t="shared" ca="1" si="35"/>
        <v/>
      </c>
      <c r="N31" s="2"/>
      <c r="U31" s="394" t="str">
        <f ca="1">合計!O23</f>
        <v>事業所⑪</v>
      </c>
      <c r="V31" s="383">
        <f ca="1">IF(ISERROR(INDIRECT("'" &amp; $U31 &amp; "'!" &amp; V$10,TRUE)),"",INDIRECT("'" &amp; $U31 &amp; "'!" &amp; V$10,TRUE))</f>
        <v>0</v>
      </c>
      <c r="W31" s="383">
        <f ca="1">IF(ISERROR(INDIRECT("'" &amp; $U31 &amp; "'!" &amp; W$10,TRUE)),"",INDIRECT("'" &amp; $U31 &amp; "'!" &amp; W$10,TRUE))</f>
        <v>0</v>
      </c>
      <c r="X31" s="383">
        <f ca="1">IF(ISERROR(INDIRECT("'" &amp; $U31 &amp; "'!" &amp; X$10,TRUE)),"",INDIRECT("'" &amp; $U31 &amp; "'!" &amp; X$10,TRUE))</f>
        <v>0</v>
      </c>
      <c r="Y31" s="383">
        <f ca="1">IF(ISERROR(INDIRECT("'" &amp; $U31 &amp; "'!" &amp; Y$10,TRUE)),"",INDIRECT("'" &amp; $U31 &amp; "'!" &amp; Y$10,TRUE))</f>
        <v>0</v>
      </c>
      <c r="Z31" s="383">
        <f ca="1">IF(ISERROR(INDIRECT("'" &amp; $U31 &amp; "'!" &amp; Z$10,TRUE)),"",INDIRECT("'" &amp; $U31 &amp; "'!" &amp; Z$10,TRUE))</f>
        <v>0</v>
      </c>
      <c r="AA31" s="383">
        <f t="shared" ca="1" si="41"/>
        <v>0</v>
      </c>
      <c r="AB31" s="383">
        <f t="shared" ca="1" si="41"/>
        <v>0</v>
      </c>
      <c r="AC31" s="383">
        <f t="shared" ref="AC31" ca="1" si="47">IFERROR((W31-AA31+AB31),0)</f>
        <v>0</v>
      </c>
      <c r="AD31" s="383">
        <f t="shared" ca="1" si="41"/>
        <v>0</v>
      </c>
      <c r="AE31" s="383">
        <f t="shared" ca="1" si="41"/>
        <v>0</v>
      </c>
      <c r="AF31" s="383">
        <f t="shared" ca="1" si="5"/>
        <v>0</v>
      </c>
      <c r="AG31" s="383">
        <f t="shared" ref="AG31:AH31" ca="1" si="48">IF(ISERROR(INDIRECT("'" &amp; $U31 &amp; "'!" &amp; AG$10,TRUE)),"",INDIRECT("'" &amp; $U31 &amp; "'!" &amp; AG$10,TRUE))</f>
        <v>0</v>
      </c>
      <c r="AH31" s="383">
        <f t="shared" ca="1" si="48"/>
        <v>0</v>
      </c>
    </row>
    <row r="32" spans="1:34" ht="12.75" customHeight="1">
      <c r="A32" s="2"/>
      <c r="B32" s="2"/>
      <c r="C32" s="408" t="s">
        <v>74</v>
      </c>
      <c r="D32" s="409"/>
      <c r="E32" s="39"/>
      <c r="F32" s="393"/>
      <c r="G32" s="393"/>
      <c r="H32" s="15"/>
      <c r="I32" s="393"/>
      <c r="J32" s="393"/>
      <c r="K32" s="393"/>
      <c r="L32" s="393"/>
      <c r="M32" s="393"/>
      <c r="N32" s="2"/>
      <c r="U32" s="395"/>
      <c r="V32" s="384"/>
      <c r="W32" s="384"/>
      <c r="X32" s="384"/>
      <c r="Y32" s="384"/>
      <c r="Z32" s="384"/>
      <c r="AA32" s="384"/>
      <c r="AB32" s="384"/>
      <c r="AC32" s="384"/>
      <c r="AD32" s="384"/>
      <c r="AE32" s="384"/>
      <c r="AF32" s="384"/>
      <c r="AG32" s="384"/>
      <c r="AH32" s="384"/>
    </row>
    <row r="33" spans="1:34" ht="21" customHeight="1">
      <c r="A33" s="2"/>
      <c r="B33" s="2"/>
      <c r="C33" s="403" t="str">
        <f>IF(ISERROR(事業所⑫!J3),"",IF(事業所⑫!J3="","",事業所⑫!J3))</f>
        <v/>
      </c>
      <c r="D33" s="404"/>
      <c r="E33" s="405"/>
      <c r="F33" s="392" t="str">
        <f ca="1">IF(SUM(I33,K33)=0,"",SUM(I33,K33))</f>
        <v/>
      </c>
      <c r="G33" s="392" t="str">
        <f ca="1">IF(AND(F33="",M33=""),"",SUM(J33,L33,M33))</f>
        <v/>
      </c>
      <c r="H33" s="15"/>
      <c r="I33" s="392" t="str">
        <f t="shared" ref="I33" ca="1" si="49">IF(V33=0,"",V33)</f>
        <v/>
      </c>
      <c r="J33" s="392" t="str">
        <f t="shared" ref="J33" ca="1" si="50">IF(I33="","",W33)</f>
        <v/>
      </c>
      <c r="K33" s="392" t="str">
        <f t="shared" ca="1" si="33"/>
        <v/>
      </c>
      <c r="L33" s="392" t="str">
        <f t="shared" ref="L33" ca="1" si="51">IF(K33="","",Y33)</f>
        <v/>
      </c>
      <c r="M33" s="392" t="str">
        <f t="shared" ca="1" si="35"/>
        <v/>
      </c>
      <c r="N33" s="2"/>
      <c r="U33" s="394" t="str">
        <f ca="1">合計!O24</f>
        <v>事業所⑫</v>
      </c>
      <c r="V33" s="383">
        <f ca="1">IF(ISERROR(INDIRECT("'" &amp; $U33 &amp; "'!" &amp; V$10,TRUE)),"",INDIRECT("'" &amp; $U33 &amp; "'!" &amp; V$10,TRUE))</f>
        <v>0</v>
      </c>
      <c r="W33" s="383">
        <f ca="1">IF(ISERROR(INDIRECT("'" &amp; $U33 &amp; "'!" &amp; W$10,TRUE)),"",INDIRECT("'" &amp; $U33 &amp; "'!" &amp; W$10,TRUE))</f>
        <v>0</v>
      </c>
      <c r="X33" s="383">
        <f ca="1">IF(ISERROR(INDIRECT("'" &amp; $U33 &amp; "'!" &amp; X$10,TRUE)),"",INDIRECT("'" &amp; $U33 &amp; "'!" &amp; X$10,TRUE))</f>
        <v>0</v>
      </c>
      <c r="Y33" s="383">
        <f ca="1">IF(ISERROR(INDIRECT("'" &amp; $U33 &amp; "'!" &amp; Y$10,TRUE)),"",INDIRECT("'" &amp; $U33 &amp; "'!" &amp; Y$10,TRUE))</f>
        <v>0</v>
      </c>
      <c r="Z33" s="383">
        <f ca="1">IF(ISERROR(INDIRECT("'" &amp; $U33 &amp; "'!" &amp; Z$10,TRUE)),"",INDIRECT("'" &amp; $U33 &amp; "'!" &amp; Z$10,TRUE))</f>
        <v>0</v>
      </c>
      <c r="AA33" s="383">
        <f t="shared" ca="1" si="41"/>
        <v>0</v>
      </c>
      <c r="AB33" s="383">
        <f t="shared" ca="1" si="41"/>
        <v>0</v>
      </c>
      <c r="AC33" s="383">
        <f t="shared" ref="AC33" ca="1" si="52">IFERROR((W33-AA33+AB33),0)</f>
        <v>0</v>
      </c>
      <c r="AD33" s="383">
        <f t="shared" ca="1" si="41"/>
        <v>0</v>
      </c>
      <c r="AE33" s="383">
        <f t="shared" ca="1" si="41"/>
        <v>0</v>
      </c>
      <c r="AF33" s="383">
        <f t="shared" ca="1" si="5"/>
        <v>0</v>
      </c>
      <c r="AG33" s="383">
        <f t="shared" ref="AG33:AH33" ca="1" si="53">IF(ISERROR(INDIRECT("'" &amp; $U33 &amp; "'!" &amp; AG$10,TRUE)),"",INDIRECT("'" &amp; $U33 &amp; "'!" &amp; AG$10,TRUE))</f>
        <v>0</v>
      </c>
      <c r="AH33" s="383">
        <f t="shared" ca="1" si="53"/>
        <v>0</v>
      </c>
    </row>
    <row r="34" spans="1:34" ht="12.75" customHeight="1">
      <c r="A34" s="2"/>
      <c r="B34" s="2"/>
      <c r="C34" s="408" t="s">
        <v>74</v>
      </c>
      <c r="D34" s="409"/>
      <c r="E34" s="39"/>
      <c r="F34" s="393"/>
      <c r="G34" s="393"/>
      <c r="H34" s="15"/>
      <c r="I34" s="393"/>
      <c r="J34" s="393"/>
      <c r="K34" s="393"/>
      <c r="L34" s="393"/>
      <c r="M34" s="393"/>
      <c r="N34" s="2"/>
      <c r="U34" s="395"/>
      <c r="V34" s="384"/>
      <c r="W34" s="384"/>
      <c r="X34" s="384"/>
      <c r="Y34" s="384"/>
      <c r="Z34" s="384"/>
      <c r="AA34" s="384"/>
      <c r="AB34" s="384"/>
      <c r="AC34" s="384"/>
      <c r="AD34" s="384"/>
      <c r="AE34" s="384"/>
      <c r="AF34" s="384"/>
      <c r="AG34" s="384"/>
      <c r="AH34" s="384"/>
    </row>
    <row r="35" spans="1:34" ht="21" customHeight="1">
      <c r="A35" s="2"/>
      <c r="B35" s="2"/>
      <c r="C35" s="403" t="str">
        <f>IF(ISERROR(事業所⑬!J3),"",IF(事業所⑬!J3="","",事業所⑬!J3))</f>
        <v/>
      </c>
      <c r="D35" s="404"/>
      <c r="E35" s="405"/>
      <c r="F35" s="392" t="str">
        <f ca="1">IF(SUM(I35,K35)=0,"",SUM(I35,K35))</f>
        <v/>
      </c>
      <c r="G35" s="392" t="str">
        <f ca="1">IF(AND(F35="",M35=""),"",SUM(J35,L35,M35))</f>
        <v/>
      </c>
      <c r="H35" s="15"/>
      <c r="I35" s="392" t="str">
        <f t="shared" ref="I35" ca="1" si="54">IF(V35=0,"",V35)</f>
        <v/>
      </c>
      <c r="J35" s="392" t="str">
        <f t="shared" ref="J35" ca="1" si="55">IF(I35="","",W35)</f>
        <v/>
      </c>
      <c r="K35" s="392" t="str">
        <f t="shared" ca="1" si="33"/>
        <v/>
      </c>
      <c r="L35" s="392" t="str">
        <f t="shared" ref="L35" ca="1" si="56">IF(K35="","",Y35)</f>
        <v/>
      </c>
      <c r="M35" s="392" t="str">
        <f t="shared" ca="1" si="35"/>
        <v/>
      </c>
      <c r="N35" s="2"/>
      <c r="U35" s="394" t="str">
        <f ca="1">合計!O25</f>
        <v>事業所⑬</v>
      </c>
      <c r="V35" s="383">
        <f ca="1">IF(ISERROR(INDIRECT("'" &amp; $U35 &amp; "'!" &amp; V$10,TRUE)),"",INDIRECT("'" &amp; $U35 &amp; "'!" &amp; V$10,TRUE))</f>
        <v>0</v>
      </c>
      <c r="W35" s="383">
        <f ca="1">IF(ISERROR(INDIRECT("'" &amp; $U35 &amp; "'!" &amp; W$10,TRUE)),"",INDIRECT("'" &amp; $U35 &amp; "'!" &amp; W$10,TRUE))</f>
        <v>0</v>
      </c>
      <c r="X35" s="383">
        <f ca="1">IF(ISERROR(INDIRECT("'" &amp; $U35 &amp; "'!" &amp; X$10,TRUE)),"",INDIRECT("'" &amp; $U35 &amp; "'!" &amp; X$10,TRUE))</f>
        <v>0</v>
      </c>
      <c r="Y35" s="383">
        <f ca="1">IF(ISERROR(INDIRECT("'" &amp; $U35 &amp; "'!" &amp; Y$10,TRUE)),"",INDIRECT("'" &amp; $U35 &amp; "'!" &amp; Y$10,TRUE))</f>
        <v>0</v>
      </c>
      <c r="Z35" s="383">
        <f ca="1">IF(ISERROR(INDIRECT("'" &amp; $U35 &amp; "'!" &amp; Z$10,TRUE)),"",INDIRECT("'" &amp; $U35 &amp; "'!" &amp; Z$10,TRUE))</f>
        <v>0</v>
      </c>
      <c r="AA35" s="383">
        <f t="shared" ca="1" si="41"/>
        <v>0</v>
      </c>
      <c r="AB35" s="383">
        <f t="shared" ca="1" si="41"/>
        <v>0</v>
      </c>
      <c r="AC35" s="383">
        <f t="shared" ref="AC35" ca="1" si="57">IFERROR((W35-AA35+AB35),0)</f>
        <v>0</v>
      </c>
      <c r="AD35" s="383">
        <f t="shared" ca="1" si="41"/>
        <v>0</v>
      </c>
      <c r="AE35" s="383">
        <f t="shared" ca="1" si="41"/>
        <v>0</v>
      </c>
      <c r="AF35" s="383">
        <f t="shared" ca="1" si="5"/>
        <v>0</v>
      </c>
      <c r="AG35" s="383">
        <f t="shared" ref="AG35:AH35" ca="1" si="58">IF(ISERROR(INDIRECT("'" &amp; $U35 &amp; "'!" &amp; AG$10,TRUE)),"",INDIRECT("'" &amp; $U35 &amp; "'!" &amp; AG$10,TRUE))</f>
        <v>0</v>
      </c>
      <c r="AH35" s="383">
        <f t="shared" ca="1" si="58"/>
        <v>0</v>
      </c>
    </row>
    <row r="36" spans="1:34" ht="12.75" customHeight="1">
      <c r="A36" s="2"/>
      <c r="B36" s="2"/>
      <c r="C36" s="408" t="s">
        <v>74</v>
      </c>
      <c r="D36" s="409"/>
      <c r="E36" s="39"/>
      <c r="F36" s="393"/>
      <c r="G36" s="393"/>
      <c r="H36" s="15"/>
      <c r="I36" s="393"/>
      <c r="J36" s="393"/>
      <c r="K36" s="393"/>
      <c r="L36" s="393"/>
      <c r="M36" s="393"/>
      <c r="N36" s="2"/>
      <c r="U36" s="395"/>
      <c r="V36" s="384"/>
      <c r="W36" s="384"/>
      <c r="X36" s="384"/>
      <c r="Y36" s="384"/>
      <c r="Z36" s="384"/>
      <c r="AA36" s="384"/>
      <c r="AB36" s="384"/>
      <c r="AC36" s="384"/>
      <c r="AD36" s="384"/>
      <c r="AE36" s="384"/>
      <c r="AF36" s="384"/>
      <c r="AG36" s="384"/>
      <c r="AH36" s="384"/>
    </row>
    <row r="37" spans="1:34" ht="21" customHeight="1">
      <c r="A37" s="2"/>
      <c r="B37" s="2"/>
      <c r="C37" s="403" t="str">
        <f>IF(ISERROR(事業所⑭!J3),"",IF(事業所⑭!J3="","",事業所⑭!J3))</f>
        <v/>
      </c>
      <c r="D37" s="404"/>
      <c r="E37" s="405"/>
      <c r="F37" s="392" t="str">
        <f ca="1">IF(SUM(I37,K37)=0,"",SUM(I37,K37))</f>
        <v/>
      </c>
      <c r="G37" s="392" t="str">
        <f ca="1">IF(AND(F37="",M37=""),"",SUM(J37,L37,M37))</f>
        <v/>
      </c>
      <c r="H37" s="15"/>
      <c r="I37" s="392" t="str">
        <f t="shared" ref="I37" ca="1" si="59">IF(V37=0,"",V37)</f>
        <v/>
      </c>
      <c r="J37" s="392" t="str">
        <f t="shared" ref="J37" ca="1" si="60">IF(I37="","",W37)</f>
        <v/>
      </c>
      <c r="K37" s="392" t="str">
        <f t="shared" ca="1" si="33"/>
        <v/>
      </c>
      <c r="L37" s="392" t="str">
        <f t="shared" ref="L37" ca="1" si="61">IF(K37="","",Y37)</f>
        <v/>
      </c>
      <c r="M37" s="392" t="str">
        <f t="shared" ca="1" si="35"/>
        <v/>
      </c>
      <c r="N37" s="2"/>
      <c r="U37" s="394" t="str">
        <f ca="1">合計!O26</f>
        <v>事業所⑭</v>
      </c>
      <c r="V37" s="383">
        <f ca="1">IF(ISERROR(INDIRECT("'" &amp; $U37 &amp; "'!" &amp; V$10,TRUE)),"",INDIRECT("'" &amp; $U37 &amp; "'!" &amp; V$10,TRUE))</f>
        <v>0</v>
      </c>
      <c r="W37" s="383">
        <f ca="1">IF(ISERROR(INDIRECT("'" &amp; $U37 &amp; "'!" &amp; W$10,TRUE)),"",INDIRECT("'" &amp; $U37 &amp; "'!" &amp; W$10,TRUE))</f>
        <v>0</v>
      </c>
      <c r="X37" s="383">
        <f ca="1">IF(ISERROR(INDIRECT("'" &amp; $U37 &amp; "'!" &amp; X$10,TRUE)),"",INDIRECT("'" &amp; $U37 &amp; "'!" &amp; X$10,TRUE))</f>
        <v>0</v>
      </c>
      <c r="Y37" s="383">
        <f ca="1">IF(ISERROR(INDIRECT("'" &amp; $U37 &amp; "'!" &amp; Y$10,TRUE)),"",INDIRECT("'" &amp; $U37 &amp; "'!" &amp; Y$10,TRUE))</f>
        <v>0</v>
      </c>
      <c r="Z37" s="383">
        <f ca="1">IF(ISERROR(INDIRECT("'" &amp; $U37 &amp; "'!" &amp; Z$10,TRUE)),"",INDIRECT("'" &amp; $U37 &amp; "'!" &amp; Z$10,TRUE))</f>
        <v>0</v>
      </c>
      <c r="AA37" s="383">
        <f t="shared" ca="1" si="41"/>
        <v>0</v>
      </c>
      <c r="AB37" s="383">
        <f t="shared" ca="1" si="41"/>
        <v>0</v>
      </c>
      <c r="AC37" s="383">
        <f t="shared" ref="AC37" ca="1" si="62">IFERROR((W37-AA37+AB37),0)</f>
        <v>0</v>
      </c>
      <c r="AD37" s="383">
        <f t="shared" ca="1" si="41"/>
        <v>0</v>
      </c>
      <c r="AE37" s="383">
        <f t="shared" ca="1" si="41"/>
        <v>0</v>
      </c>
      <c r="AF37" s="383">
        <f t="shared" ca="1" si="5"/>
        <v>0</v>
      </c>
      <c r="AG37" s="383">
        <f t="shared" ref="AG37:AH37" ca="1" si="63">IF(ISERROR(INDIRECT("'" &amp; $U37 &amp; "'!" &amp; AG$10,TRUE)),"",INDIRECT("'" &amp; $U37 &amp; "'!" &amp; AG$10,TRUE))</f>
        <v>0</v>
      </c>
      <c r="AH37" s="383">
        <f t="shared" ca="1" si="63"/>
        <v>0</v>
      </c>
    </row>
    <row r="38" spans="1:34" ht="12.75" customHeight="1">
      <c r="A38" s="2"/>
      <c r="B38" s="2"/>
      <c r="C38" s="408" t="s">
        <v>74</v>
      </c>
      <c r="D38" s="409"/>
      <c r="E38" s="39"/>
      <c r="F38" s="393"/>
      <c r="G38" s="393"/>
      <c r="H38" s="15"/>
      <c r="I38" s="393"/>
      <c r="J38" s="393"/>
      <c r="K38" s="393"/>
      <c r="L38" s="393"/>
      <c r="M38" s="393"/>
      <c r="N38" s="2"/>
      <c r="U38" s="395"/>
      <c r="V38" s="384"/>
      <c r="W38" s="384"/>
      <c r="X38" s="384"/>
      <c r="Y38" s="384"/>
      <c r="Z38" s="384"/>
      <c r="AA38" s="384"/>
      <c r="AB38" s="384"/>
      <c r="AC38" s="384"/>
      <c r="AD38" s="384"/>
      <c r="AE38" s="384"/>
      <c r="AF38" s="384"/>
      <c r="AG38" s="384"/>
      <c r="AH38" s="384"/>
    </row>
    <row r="39" spans="1:34" ht="21" customHeight="1">
      <c r="A39" s="2"/>
      <c r="B39" s="2"/>
      <c r="C39" s="403" t="str">
        <f>IF(ISERROR(事業所⑮!J3),"",IF(事業所⑮!J3="","",事業所⑮!J3))</f>
        <v/>
      </c>
      <c r="D39" s="404"/>
      <c r="E39" s="405"/>
      <c r="F39" s="392" t="str">
        <f ca="1">IF(SUM(I39,K39)=0,"",SUM(I39,K39))</f>
        <v/>
      </c>
      <c r="G39" s="392" t="str">
        <f ca="1">IF(AND(F39="",M39=""),"",SUM(J39,L39,M39))</f>
        <v/>
      </c>
      <c r="H39" s="15"/>
      <c r="I39" s="392" t="str">
        <f t="shared" ref="I39" ca="1" si="64">IF(V39=0,"",V39)</f>
        <v/>
      </c>
      <c r="J39" s="392" t="str">
        <f t="shared" ref="J39" ca="1" si="65">IF(I39="","",W39)</f>
        <v/>
      </c>
      <c r="K39" s="392" t="str">
        <f t="shared" ca="1" si="33"/>
        <v/>
      </c>
      <c r="L39" s="392" t="str">
        <f t="shared" ref="L39" ca="1" si="66">IF(K39="","",Y39)</f>
        <v/>
      </c>
      <c r="M39" s="392" t="str">
        <f t="shared" ca="1" si="35"/>
        <v/>
      </c>
      <c r="N39" s="2"/>
      <c r="U39" s="394" t="str">
        <f ca="1">合計!O27</f>
        <v>事業所⑮</v>
      </c>
      <c r="V39" s="383">
        <f ca="1">IF(ISERROR(INDIRECT("'" &amp; $U39 &amp; "'!" &amp; V$10,TRUE)),"",INDIRECT("'" &amp; $U39 &amp; "'!" &amp; V$10,TRUE))</f>
        <v>0</v>
      </c>
      <c r="W39" s="383">
        <f ca="1">IF(ISERROR(INDIRECT("'" &amp; $U39 &amp; "'!" &amp; W$10,TRUE)),"",INDIRECT("'" &amp; $U39 &amp; "'!" &amp; W$10,TRUE))</f>
        <v>0</v>
      </c>
      <c r="X39" s="383">
        <f ca="1">IF(ISERROR(INDIRECT("'" &amp; $U39 &amp; "'!" &amp; X$10,TRUE)),"",INDIRECT("'" &amp; $U39 &amp; "'!" &amp; X$10,TRUE))</f>
        <v>0</v>
      </c>
      <c r="Y39" s="383">
        <f ca="1">IF(ISERROR(INDIRECT("'" &amp; $U39 &amp; "'!" &amp; Y$10,TRUE)),"",INDIRECT("'" &amp; $U39 &amp; "'!" &amp; Y$10,TRUE))</f>
        <v>0</v>
      </c>
      <c r="Z39" s="383">
        <f ca="1">IF(ISERROR(INDIRECT("'" &amp; $U39 &amp; "'!" &amp; Z$10,TRUE)),"",INDIRECT("'" &amp; $U39 &amp; "'!" &amp; Z$10,TRUE))</f>
        <v>0</v>
      </c>
      <c r="AA39" s="383">
        <f t="shared" ca="1" si="41"/>
        <v>0</v>
      </c>
      <c r="AB39" s="383">
        <f t="shared" ca="1" si="41"/>
        <v>0</v>
      </c>
      <c r="AC39" s="383">
        <f ca="1">IFERROR((W39-AA39+AB39),0)</f>
        <v>0</v>
      </c>
      <c r="AD39" s="383">
        <f t="shared" ca="1" si="41"/>
        <v>0</v>
      </c>
      <c r="AE39" s="383">
        <f t="shared" ca="1" si="41"/>
        <v>0</v>
      </c>
      <c r="AF39" s="383">
        <f ca="1">IFERROR((Y39-AD39+AE39),0)</f>
        <v>0</v>
      </c>
      <c r="AG39" s="383">
        <f t="shared" ref="AG39:AH39" ca="1" si="67">IF(ISERROR(INDIRECT("'" &amp; $U39 &amp; "'!" &amp; AG$10,TRUE)),"",INDIRECT("'" &amp; $U39 &amp; "'!" &amp; AG$10,TRUE))</f>
        <v>0</v>
      </c>
      <c r="AH39" s="383">
        <f t="shared" ca="1" si="67"/>
        <v>0</v>
      </c>
    </row>
    <row r="40" spans="1:34" ht="12.75" customHeight="1">
      <c r="A40" s="2"/>
      <c r="B40" s="2"/>
      <c r="C40" s="406" t="s">
        <v>74</v>
      </c>
      <c r="D40" s="407"/>
      <c r="E40" s="39"/>
      <c r="F40" s="393"/>
      <c r="G40" s="393"/>
      <c r="H40" s="15"/>
      <c r="I40" s="393"/>
      <c r="J40" s="393"/>
      <c r="K40" s="393"/>
      <c r="L40" s="393"/>
      <c r="M40" s="393"/>
      <c r="N40" s="2"/>
      <c r="U40" s="395"/>
      <c r="V40" s="384"/>
      <c r="W40" s="384"/>
      <c r="X40" s="384"/>
      <c r="Y40" s="384"/>
      <c r="Z40" s="384"/>
      <c r="AA40" s="384"/>
      <c r="AB40" s="384"/>
      <c r="AC40" s="384"/>
      <c r="AD40" s="384"/>
      <c r="AE40" s="384"/>
      <c r="AF40" s="384"/>
      <c r="AG40" s="384"/>
      <c r="AH40" s="384"/>
    </row>
    <row r="41" spans="1:34" ht="30" customHeight="1" thickBot="1">
      <c r="A41" s="2"/>
      <c r="B41" s="2"/>
      <c r="C41" s="397" t="s">
        <v>490</v>
      </c>
      <c r="D41" s="398"/>
      <c r="E41" s="399"/>
      <c r="F41" s="379">
        <f ca="1">IF(SUM(I41,K41)=0,"",SUM(I41,K41))</f>
        <v>473.50739999999996</v>
      </c>
      <c r="G41" s="379">
        <f ca="1">IF(AND(F41="",M41=""),"",SUM(J41,L41,M41))</f>
        <v>1704.2674333333334</v>
      </c>
      <c r="H41" s="380"/>
      <c r="I41" s="379">
        <f ca="1">IF(V41=0,"",V41)</f>
        <v>473.50739999999996</v>
      </c>
      <c r="J41" s="379">
        <f ca="1">IF(W41=0,"",W41)</f>
        <v>772.66743333333329</v>
      </c>
      <c r="K41" s="379" t="str">
        <f ca="1">IF(X41=0,"",X41)</f>
        <v/>
      </c>
      <c r="L41" s="379" t="str">
        <f ca="1">IF(Y41=0,"",Y41)</f>
        <v/>
      </c>
      <c r="M41" s="379">
        <f ca="1">IF(Z41=0,"",Z41)</f>
        <v>931.6</v>
      </c>
      <c r="N41" s="2"/>
      <c r="U41" s="276" t="s">
        <v>2328</v>
      </c>
      <c r="V41" s="277">
        <f ca="1">IF(ISERROR(INDIRECT("'" &amp; $U41 &amp; "'!" &amp; V$10,TRUE)),"",INDIRECT("'" &amp; $U41 &amp; "'!" &amp; V$10,TRUE))</f>
        <v>473.50739999999996</v>
      </c>
      <c r="W41" s="277">
        <f ca="1">IF(ISERROR(INDIRECT("'" &amp; $U41 &amp; "'!" &amp; W$10,TRUE)),"",INDIRECT("'" &amp; $U41 &amp; "'!" &amp; W$10,TRUE))</f>
        <v>772.66743333333329</v>
      </c>
      <c r="X41" s="277">
        <f ca="1">IF(ISERROR(INDIRECT("'" &amp; $U41 &amp; "'!" &amp; X$10,TRUE)),"",INDIRECT("'" &amp; $U41 &amp; "'!" &amp; X$10,TRUE))</f>
        <v>0</v>
      </c>
      <c r="Y41" s="277">
        <f ca="1">IF(ISERROR(INDIRECT("'" &amp; $U41 &amp; "'!" &amp; Y$10,TRUE)),"",INDIRECT("'" &amp; $U41 &amp; "'!" &amp; Y$10,TRUE))</f>
        <v>0</v>
      </c>
      <c r="Z41" s="277">
        <f ca="1">IF(ISERROR(INDIRECT("'" &amp; $U41 &amp; "'!" &amp; Z$10,TRUE)),"",INDIRECT("'" &amp; $U41 &amp; "'!" &amp; Z$10,TRUE))</f>
        <v>931.6</v>
      </c>
      <c r="AA41" s="277">
        <f t="shared" ref="AA41:AE41" ca="1" si="68">IF(ISERROR(INDIRECT("'" &amp; $U41 &amp; "'!" &amp; AA$10,TRUE)),"",INDIRECT("'" &amp; $U41 &amp; "'!" &amp; AA$10,TRUE))</f>
        <v>497.6</v>
      </c>
      <c r="AB41" s="277">
        <f t="shared" ca="1" si="68"/>
        <v>497.6</v>
      </c>
      <c r="AC41" s="277">
        <f ca="1">IFERROR((W41-AA41+AB41),0)</f>
        <v>772.66743333333329</v>
      </c>
      <c r="AD41" s="277">
        <f t="shared" ca="1" si="68"/>
        <v>0</v>
      </c>
      <c r="AE41" s="277">
        <f t="shared" ca="1" si="68"/>
        <v>0</v>
      </c>
      <c r="AF41" s="277">
        <f ca="1">IFERROR((Y41-AD41+AE41),0)</f>
        <v>0</v>
      </c>
      <c r="AG41" s="277">
        <f t="shared" ref="AG41:AH41" ca="1" si="69">IF(ISERROR(INDIRECT("'" &amp; $U41 &amp; "'!" &amp; AG$10,TRUE)),"",INDIRECT("'" &amp; $U41 &amp; "'!" &amp; AG$10,TRUE))</f>
        <v>0</v>
      </c>
      <c r="AH41" s="277">
        <f t="shared" ca="1" si="69"/>
        <v>0</v>
      </c>
    </row>
    <row r="42" spans="1:34" ht="33.75" customHeight="1" thickTop="1">
      <c r="A42" s="2"/>
      <c r="B42" s="2"/>
      <c r="C42" s="400" t="s">
        <v>77</v>
      </c>
      <c r="D42" s="401"/>
      <c r="E42" s="402"/>
      <c r="F42" s="381">
        <f ca="1">SUM(I42,K42)</f>
        <v>2940.4</v>
      </c>
      <c r="G42" s="381">
        <f ca="1">SUM(J42,L42,M42)</f>
        <v>5310.7000000000007</v>
      </c>
      <c r="H42" s="382"/>
      <c r="I42" s="381">
        <f ca="1">ROUND(SUM(I11:I41),1)</f>
        <v>2940.4</v>
      </c>
      <c r="J42" s="381">
        <f ca="1">ROUND(SUM(J11:J41),1)</f>
        <v>4379.1000000000004</v>
      </c>
      <c r="K42" s="381">
        <f ca="1">ROUND(SUM(K11:K41),1)</f>
        <v>0</v>
      </c>
      <c r="L42" s="381">
        <f ca="1">ROUND(SUM(L11:L41),1)</f>
        <v>0</v>
      </c>
      <c r="M42" s="381">
        <f ca="1">ROUND(SUM(M11:M41),1)</f>
        <v>931.6</v>
      </c>
      <c r="N42" s="2"/>
      <c r="U42" s="396"/>
      <c r="AC42" s="387"/>
      <c r="AD42" s="388"/>
      <c r="AE42" s="385">
        <f ca="1">SUM(M42,SUM(AC11:AC41),SUM(AF11:AF41))</f>
        <v>5621.6674000000003</v>
      </c>
      <c r="AF42" s="386"/>
      <c r="AG42" s="385" t="str">
        <f ca="1">IF(SUM(AG11:AH41)=0,"不要","要")</f>
        <v>不要</v>
      </c>
      <c r="AH42" s="386"/>
    </row>
    <row r="43" spans="1:34" ht="9" customHeight="1">
      <c r="A43" s="2"/>
      <c r="B43" s="2"/>
      <c r="C43" s="10"/>
      <c r="D43" s="10"/>
      <c r="E43" s="10"/>
      <c r="F43" s="11"/>
      <c r="G43" s="11"/>
      <c r="H43" s="11"/>
      <c r="I43" s="11"/>
      <c r="J43" s="11"/>
      <c r="K43" s="11"/>
      <c r="L43" s="11"/>
      <c r="M43" s="11"/>
      <c r="N43" s="2"/>
      <c r="U43" s="396"/>
    </row>
    <row r="44" spans="1:34" ht="20.25" customHeight="1">
      <c r="A44" s="2"/>
      <c r="B44" s="2"/>
      <c r="C44" s="389" t="s">
        <v>3438</v>
      </c>
      <c r="D44" s="390"/>
      <c r="E44" s="391"/>
      <c r="F44" s="360">
        <v>3</v>
      </c>
      <c r="G44" s="25" t="s">
        <v>491</v>
      </c>
      <c r="H44"/>
      <c r="I44" s="9"/>
      <c r="J44" s="2"/>
      <c r="K44" s="2"/>
      <c r="L44" s="2"/>
      <c r="M44" s="2"/>
      <c r="N44" s="2"/>
      <c r="AC44" s="279"/>
      <c r="AD44" s="279"/>
    </row>
    <row r="45" spans="1:34" ht="9.75" customHeight="1">
      <c r="A45" s="2"/>
      <c r="B45" s="2"/>
      <c r="C45" s="13"/>
      <c r="D45" s="13"/>
      <c r="E45" s="13"/>
      <c r="F45" s="2"/>
      <c r="G45" s="2"/>
      <c r="H45" s="2"/>
      <c r="I45" s="2"/>
      <c r="J45" s="2"/>
      <c r="K45" s="2"/>
      <c r="L45" s="2"/>
      <c r="M45" s="2"/>
      <c r="N45" s="2"/>
    </row>
    <row r="46" spans="1:34">
      <c r="A46" s="2"/>
      <c r="B46" s="2"/>
      <c r="C46" s="2" t="s">
        <v>553</v>
      </c>
      <c r="D46" s="2"/>
      <c r="E46" s="2"/>
      <c r="F46" s="2"/>
      <c r="G46" s="2"/>
      <c r="H46" s="2"/>
      <c r="I46" s="2"/>
      <c r="J46" s="2"/>
      <c r="K46" s="2"/>
      <c r="L46" s="2"/>
      <c r="M46" s="2"/>
      <c r="N46" s="2"/>
    </row>
    <row r="47" spans="1:34">
      <c r="A47" s="9"/>
      <c r="B47" s="9"/>
      <c r="C47" s="9"/>
      <c r="D47" s="9"/>
      <c r="E47" s="9"/>
      <c r="F47" s="9"/>
      <c r="G47" s="9"/>
      <c r="H47" s="9"/>
      <c r="I47" s="9"/>
      <c r="J47" s="9"/>
      <c r="K47" s="9"/>
      <c r="L47" s="9"/>
      <c r="M47" s="9"/>
      <c r="N47" s="9"/>
    </row>
  </sheetData>
  <sheetProtection algorithmName="SHA-512" hashValue="gSVyMtOfrbbpzyncdOQYDzk8nzXEXE8U2g9+TkF/Z6V2wBQcvFJSX4kMEq7WkgUrnREwzfSlcxrjfybw1kkxag==" saltValue="gPNJB4s18b/9zIJqBOuDDQ==" spinCount="100000" sheet="1" objects="1" scenarios="1" selectLockedCells="1"/>
  <mergeCells count="367">
    <mergeCell ref="C28:D28"/>
    <mergeCell ref="C30:D30"/>
    <mergeCell ref="C32:D32"/>
    <mergeCell ref="C34:D34"/>
    <mergeCell ref="C36:D36"/>
    <mergeCell ref="C38:D38"/>
    <mergeCell ref="C29:E29"/>
    <mergeCell ref="C14:D14"/>
    <mergeCell ref="C16:D16"/>
    <mergeCell ref="C18:D18"/>
    <mergeCell ref="C20:D20"/>
    <mergeCell ref="C22:D22"/>
    <mergeCell ref="C27:E27"/>
    <mergeCell ref="C35:E35"/>
    <mergeCell ref="C37:E37"/>
    <mergeCell ref="C15:E15"/>
    <mergeCell ref="H7:J7"/>
    <mergeCell ref="V11:V12"/>
    <mergeCell ref="W11:W12"/>
    <mergeCell ref="X11:X12"/>
    <mergeCell ref="C13:E13"/>
    <mergeCell ref="C17:E17"/>
    <mergeCell ref="C21:E21"/>
    <mergeCell ref="C3:M3"/>
    <mergeCell ref="C4:F4"/>
    <mergeCell ref="C5:E5"/>
    <mergeCell ref="F5:M5"/>
    <mergeCell ref="C6:G6"/>
    <mergeCell ref="K6:M6"/>
    <mergeCell ref="H6:J6"/>
    <mergeCell ref="C7:G7"/>
    <mergeCell ref="K7:M7"/>
    <mergeCell ref="L13:L14"/>
    <mergeCell ref="M13:M14"/>
    <mergeCell ref="J17:J18"/>
    <mergeCell ref="L17:L18"/>
    <mergeCell ref="M17:M18"/>
    <mergeCell ref="M21:M22"/>
    <mergeCell ref="C11:E11"/>
    <mergeCell ref="F11:F12"/>
    <mergeCell ref="G11:G12"/>
    <mergeCell ref="I11:I12"/>
    <mergeCell ref="K11:K12"/>
    <mergeCell ref="L11:L12"/>
    <mergeCell ref="C12:D12"/>
    <mergeCell ref="M11:M12"/>
    <mergeCell ref="R8:S8"/>
    <mergeCell ref="C9:E10"/>
    <mergeCell ref="F9:G9"/>
    <mergeCell ref="K9:L9"/>
    <mergeCell ref="I9:J9"/>
    <mergeCell ref="J11:J12"/>
    <mergeCell ref="V15:V16"/>
    <mergeCell ref="W15:W16"/>
    <mergeCell ref="X15:X16"/>
    <mergeCell ref="Y11:Y12"/>
    <mergeCell ref="Z11:Z12"/>
    <mergeCell ref="U11:U12"/>
    <mergeCell ref="Y15:Y16"/>
    <mergeCell ref="Z15:Z16"/>
    <mergeCell ref="Y13:Y14"/>
    <mergeCell ref="Z13:Z14"/>
    <mergeCell ref="V13:V14"/>
    <mergeCell ref="W13:W14"/>
    <mergeCell ref="X13:X14"/>
    <mergeCell ref="U15:U16"/>
    <mergeCell ref="F15:F16"/>
    <mergeCell ref="G15:G16"/>
    <mergeCell ref="I15:I16"/>
    <mergeCell ref="K15:K16"/>
    <mergeCell ref="L15:L16"/>
    <mergeCell ref="M15:M16"/>
    <mergeCell ref="J15:J16"/>
    <mergeCell ref="J13:J14"/>
    <mergeCell ref="U13:U14"/>
    <mergeCell ref="F13:F14"/>
    <mergeCell ref="G13:G14"/>
    <mergeCell ref="I13:I14"/>
    <mergeCell ref="K13:K14"/>
    <mergeCell ref="Z19:Z20"/>
    <mergeCell ref="Y17:Y18"/>
    <mergeCell ref="Z17:Z18"/>
    <mergeCell ref="V17:V18"/>
    <mergeCell ref="W17:W18"/>
    <mergeCell ref="X17:X18"/>
    <mergeCell ref="U19:U20"/>
    <mergeCell ref="C19:E19"/>
    <mergeCell ref="F19:F20"/>
    <mergeCell ref="G19:G20"/>
    <mergeCell ref="I19:I20"/>
    <mergeCell ref="K19:K20"/>
    <mergeCell ref="L19:L20"/>
    <mergeCell ref="M19:M20"/>
    <mergeCell ref="J19:J20"/>
    <mergeCell ref="U17:U18"/>
    <mergeCell ref="F17:F18"/>
    <mergeCell ref="G17:G18"/>
    <mergeCell ref="I17:I18"/>
    <mergeCell ref="K17:K18"/>
    <mergeCell ref="V19:V20"/>
    <mergeCell ref="W19:W20"/>
    <mergeCell ref="X19:X20"/>
    <mergeCell ref="Y19:Y20"/>
    <mergeCell ref="Y21:Y22"/>
    <mergeCell ref="Z21:Z22"/>
    <mergeCell ref="F21:F22"/>
    <mergeCell ref="G21:G22"/>
    <mergeCell ref="I21:I22"/>
    <mergeCell ref="K21:K22"/>
    <mergeCell ref="J21:J22"/>
    <mergeCell ref="C23:E23"/>
    <mergeCell ref="F23:F24"/>
    <mergeCell ref="G23:G24"/>
    <mergeCell ref="I23:I24"/>
    <mergeCell ref="K23:K24"/>
    <mergeCell ref="L23:L24"/>
    <mergeCell ref="C24:D24"/>
    <mergeCell ref="M23:M24"/>
    <mergeCell ref="L21:L22"/>
    <mergeCell ref="U23:U24"/>
    <mergeCell ref="V23:V24"/>
    <mergeCell ref="W23:W24"/>
    <mergeCell ref="X23:X24"/>
    <mergeCell ref="U21:U22"/>
    <mergeCell ref="V21:V22"/>
    <mergeCell ref="W21:W22"/>
    <mergeCell ref="X21:X22"/>
    <mergeCell ref="Y23:Y24"/>
    <mergeCell ref="Z23:Z24"/>
    <mergeCell ref="C25:E25"/>
    <mergeCell ref="F25:F26"/>
    <mergeCell ref="G25:G26"/>
    <mergeCell ref="I25:I26"/>
    <mergeCell ref="K25:K26"/>
    <mergeCell ref="C26:D26"/>
    <mergeCell ref="M25:M26"/>
    <mergeCell ref="U25:U26"/>
    <mergeCell ref="X25:X26"/>
    <mergeCell ref="Y25:Y26"/>
    <mergeCell ref="Z25:Z26"/>
    <mergeCell ref="J23:J24"/>
    <mergeCell ref="F27:F28"/>
    <mergeCell ref="G27:G28"/>
    <mergeCell ref="I27:I28"/>
    <mergeCell ref="K27:K28"/>
    <mergeCell ref="L27:L28"/>
    <mergeCell ref="M27:M28"/>
    <mergeCell ref="L25:L26"/>
    <mergeCell ref="U27:U28"/>
    <mergeCell ref="V27:V28"/>
    <mergeCell ref="J27:J28"/>
    <mergeCell ref="J25:J26"/>
    <mergeCell ref="K33:K34"/>
    <mergeCell ref="W27:W28"/>
    <mergeCell ref="V25:V26"/>
    <mergeCell ref="W25:W26"/>
    <mergeCell ref="Z29:Z30"/>
    <mergeCell ref="X27:X28"/>
    <mergeCell ref="Y27:Y28"/>
    <mergeCell ref="Z27:Z28"/>
    <mergeCell ref="U29:U30"/>
    <mergeCell ref="V29:V30"/>
    <mergeCell ref="W29:W30"/>
    <mergeCell ref="X29:X30"/>
    <mergeCell ref="Y29:Y30"/>
    <mergeCell ref="J35:J36"/>
    <mergeCell ref="M29:M30"/>
    <mergeCell ref="Z31:Z32"/>
    <mergeCell ref="C33:E33"/>
    <mergeCell ref="F33:F34"/>
    <mergeCell ref="G33:G34"/>
    <mergeCell ref="I33:I34"/>
    <mergeCell ref="M33:M34"/>
    <mergeCell ref="U33:U34"/>
    <mergeCell ref="C31:E31"/>
    <mergeCell ref="V31:V32"/>
    <mergeCell ref="W31:W32"/>
    <mergeCell ref="Z33:Z34"/>
    <mergeCell ref="J29:J30"/>
    <mergeCell ref="F31:F32"/>
    <mergeCell ref="G31:G32"/>
    <mergeCell ref="I31:I32"/>
    <mergeCell ref="K31:K32"/>
    <mergeCell ref="L31:L32"/>
    <mergeCell ref="F29:F30"/>
    <mergeCell ref="G29:G30"/>
    <mergeCell ref="I29:I30"/>
    <mergeCell ref="K29:K30"/>
    <mergeCell ref="L29:L30"/>
    <mergeCell ref="M35:M36"/>
    <mergeCell ref="K35:K36"/>
    <mergeCell ref="L35:L36"/>
    <mergeCell ref="Z35:Z36"/>
    <mergeCell ref="Z37:Z38"/>
    <mergeCell ref="F35:F36"/>
    <mergeCell ref="G35:G36"/>
    <mergeCell ref="I35:I36"/>
    <mergeCell ref="X31:X32"/>
    <mergeCell ref="Y31:Y32"/>
    <mergeCell ref="M31:M32"/>
    <mergeCell ref="L33:L34"/>
    <mergeCell ref="V35:V36"/>
    <mergeCell ref="W35:W36"/>
    <mergeCell ref="U35:U36"/>
    <mergeCell ref="V33:V34"/>
    <mergeCell ref="W33:W34"/>
    <mergeCell ref="X33:X34"/>
    <mergeCell ref="Y33:Y34"/>
    <mergeCell ref="J33:J34"/>
    <mergeCell ref="J31:J32"/>
    <mergeCell ref="U31:U32"/>
    <mergeCell ref="X35:X36"/>
    <mergeCell ref="Y35:Y36"/>
    <mergeCell ref="Z39:Z40"/>
    <mergeCell ref="X39:X40"/>
    <mergeCell ref="Y39:Y40"/>
    <mergeCell ref="V37:V38"/>
    <mergeCell ref="W37:W38"/>
    <mergeCell ref="M39:M40"/>
    <mergeCell ref="F39:F40"/>
    <mergeCell ref="G39:G40"/>
    <mergeCell ref="I39:I40"/>
    <mergeCell ref="J37:J38"/>
    <mergeCell ref="F37:F38"/>
    <mergeCell ref="G37:G38"/>
    <mergeCell ref="I37:I38"/>
    <mergeCell ref="W39:W40"/>
    <mergeCell ref="X37:X38"/>
    <mergeCell ref="Y37:Y38"/>
    <mergeCell ref="K37:K38"/>
    <mergeCell ref="L37:L38"/>
    <mergeCell ref="M37:M38"/>
    <mergeCell ref="U37:U38"/>
    <mergeCell ref="C44:E44"/>
    <mergeCell ref="J39:J40"/>
    <mergeCell ref="U39:U40"/>
    <mergeCell ref="V39:V40"/>
    <mergeCell ref="K39:K40"/>
    <mergeCell ref="L39:L40"/>
    <mergeCell ref="U42:U43"/>
    <mergeCell ref="C41:E41"/>
    <mergeCell ref="C42:E42"/>
    <mergeCell ref="C39:E39"/>
    <mergeCell ref="C40:D40"/>
    <mergeCell ref="AA11:AA12"/>
    <mergeCell ref="AB11:AB12"/>
    <mergeCell ref="AC11:AC12"/>
    <mergeCell ref="AD11:AD12"/>
    <mergeCell ref="AE11:AE12"/>
    <mergeCell ref="AF11:AF12"/>
    <mergeCell ref="AA13:AA14"/>
    <mergeCell ref="AB13:AB14"/>
    <mergeCell ref="AC13:AC14"/>
    <mergeCell ref="AD13:AD14"/>
    <mergeCell ref="AE13:AE14"/>
    <mergeCell ref="AF13:AF14"/>
    <mergeCell ref="AA15:AA16"/>
    <mergeCell ref="AB15:AB16"/>
    <mergeCell ref="AC15:AC16"/>
    <mergeCell ref="AD15:AD16"/>
    <mergeCell ref="AE15:AE16"/>
    <mergeCell ref="AF15:AF16"/>
    <mergeCell ref="AA17:AA18"/>
    <mergeCell ref="AB17:AB18"/>
    <mergeCell ref="AC17:AC18"/>
    <mergeCell ref="AD17:AD18"/>
    <mergeCell ref="AE17:AE18"/>
    <mergeCell ref="AF17:AF18"/>
    <mergeCell ref="AA19:AA20"/>
    <mergeCell ref="AB19:AB20"/>
    <mergeCell ref="AC19:AC20"/>
    <mergeCell ref="AD19:AD20"/>
    <mergeCell ref="AE19:AE20"/>
    <mergeCell ref="AF19:AF20"/>
    <mergeCell ref="AA21:AA22"/>
    <mergeCell ref="AB21:AB22"/>
    <mergeCell ref="AC21:AC22"/>
    <mergeCell ref="AD21:AD22"/>
    <mergeCell ref="AE21:AE22"/>
    <mergeCell ref="AF21:AF22"/>
    <mergeCell ref="AA23:AA24"/>
    <mergeCell ref="AB23:AB24"/>
    <mergeCell ref="AC23:AC24"/>
    <mergeCell ref="AD23:AD24"/>
    <mergeCell ref="AE23:AE24"/>
    <mergeCell ref="AF23:AF24"/>
    <mergeCell ref="AA25:AA26"/>
    <mergeCell ref="AB25:AB26"/>
    <mergeCell ref="AC25:AC26"/>
    <mergeCell ref="AD25:AD26"/>
    <mergeCell ref="AE25:AE26"/>
    <mergeCell ref="AF25:AF26"/>
    <mergeCell ref="AA27:AA28"/>
    <mergeCell ref="AB27:AB28"/>
    <mergeCell ref="AC27:AC28"/>
    <mergeCell ref="AD27:AD28"/>
    <mergeCell ref="AE27:AE28"/>
    <mergeCell ref="AF27:AF28"/>
    <mergeCell ref="AA29:AA30"/>
    <mergeCell ref="AB29:AB30"/>
    <mergeCell ref="AC29:AC30"/>
    <mergeCell ref="AD29:AD30"/>
    <mergeCell ref="AE29:AE30"/>
    <mergeCell ref="AF29:AF30"/>
    <mergeCell ref="AA31:AA32"/>
    <mergeCell ref="AB31:AB32"/>
    <mergeCell ref="AC31:AC32"/>
    <mergeCell ref="AD31:AD32"/>
    <mergeCell ref="AE31:AE32"/>
    <mergeCell ref="AF31:AF32"/>
    <mergeCell ref="AA33:AA34"/>
    <mergeCell ref="AB33:AB34"/>
    <mergeCell ref="AC33:AC34"/>
    <mergeCell ref="AD33:AD34"/>
    <mergeCell ref="AE33:AE34"/>
    <mergeCell ref="AF33:AF34"/>
    <mergeCell ref="AB35:AB36"/>
    <mergeCell ref="AC35:AC36"/>
    <mergeCell ref="AD35:AD36"/>
    <mergeCell ref="AE35:AE36"/>
    <mergeCell ref="AF35:AF36"/>
    <mergeCell ref="AA37:AA38"/>
    <mergeCell ref="AB37:AB38"/>
    <mergeCell ref="AC37:AC38"/>
    <mergeCell ref="AD37:AD38"/>
    <mergeCell ref="AE37:AE38"/>
    <mergeCell ref="AF37:AF38"/>
    <mergeCell ref="AA39:AA40"/>
    <mergeCell ref="AB39:AB40"/>
    <mergeCell ref="AC39:AC40"/>
    <mergeCell ref="AD39:AD40"/>
    <mergeCell ref="AE39:AE40"/>
    <mergeCell ref="AF39:AF40"/>
    <mergeCell ref="AG42:AH42"/>
    <mergeCell ref="AG11:AG12"/>
    <mergeCell ref="AH11:AH12"/>
    <mergeCell ref="AG13:AG14"/>
    <mergeCell ref="AH13:AH14"/>
    <mergeCell ref="AG15:AG16"/>
    <mergeCell ref="AH15:AH16"/>
    <mergeCell ref="AG17:AG18"/>
    <mergeCell ref="AH17:AH18"/>
    <mergeCell ref="AG19:AG20"/>
    <mergeCell ref="AH19:AH20"/>
    <mergeCell ref="AG21:AG22"/>
    <mergeCell ref="AH21:AH22"/>
    <mergeCell ref="AG23:AG24"/>
    <mergeCell ref="AH23:AH24"/>
    <mergeCell ref="AG25:AG26"/>
    <mergeCell ref="AH25:AH26"/>
    <mergeCell ref="AA35:AA36"/>
    <mergeCell ref="AG37:AG38"/>
    <mergeCell ref="AH37:AH38"/>
    <mergeCell ref="AG39:AG40"/>
    <mergeCell ref="AH39:AH40"/>
    <mergeCell ref="AE42:AF42"/>
    <mergeCell ref="AC42:AD42"/>
    <mergeCell ref="AG27:AG28"/>
    <mergeCell ref="AH27:AH28"/>
    <mergeCell ref="AG29:AG30"/>
    <mergeCell ref="AH29:AH30"/>
    <mergeCell ref="AG31:AG32"/>
    <mergeCell ref="AH31:AH32"/>
    <mergeCell ref="AG33:AG34"/>
    <mergeCell ref="AH33:AH34"/>
    <mergeCell ref="AG35:AG36"/>
    <mergeCell ref="AH35:AH36"/>
  </mergeCells>
  <phoneticPr fontId="4"/>
  <conditionalFormatting sqref="AG11:AH41">
    <cfRule type="cellIs" dxfId="0" priority="1" operator="greaterThan">
      <formula>0</formula>
    </cfRule>
  </conditionalFormatting>
  <dataValidations count="1">
    <dataValidation type="list" allowBlank="1" showInputMessage="1" showErrorMessage="1" sqref="E12 E14 E16 E18 E20 E22 E24 E26 E28 E30 E32 E34 E36 E38 E40" xr:uid="{00000000-0002-0000-0000-000000000000}">
      <formula1>$R$16:$R$21</formula1>
    </dataValidation>
  </dataValidations>
  <pageMargins left="0.39370078740157483" right="0.39370078740157483" top="0.78740157480314965" bottom="0.78740157480314965" header="0.51181102362204722" footer="0.51181102362204722"/>
  <pageSetup paperSize="9" scale="78" fitToWidth="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3</xdr:col>
                    <xdr:colOff>800100</xdr:colOff>
                    <xdr:row>6</xdr:row>
                    <xdr:rowOff>85725</xdr:rowOff>
                  </from>
                  <to>
                    <xdr:col>3</xdr:col>
                    <xdr:colOff>1104900</xdr:colOff>
                    <xdr:row>6</xdr:row>
                    <xdr:rowOff>295275</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3</xdr:col>
                    <xdr:colOff>800100</xdr:colOff>
                    <xdr:row>6</xdr:row>
                    <xdr:rowOff>238125</xdr:rowOff>
                  </from>
                  <to>
                    <xdr:col>3</xdr:col>
                    <xdr:colOff>1104900</xdr:colOff>
                    <xdr:row>6</xdr:row>
                    <xdr:rowOff>447675</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10</xdr:col>
                    <xdr:colOff>352425</xdr:colOff>
                    <xdr:row>6</xdr:row>
                    <xdr:rowOff>0</xdr:rowOff>
                  </from>
                  <to>
                    <xdr:col>10</xdr:col>
                    <xdr:colOff>657225</xdr:colOff>
                    <xdr:row>6</xdr:row>
                    <xdr:rowOff>209550</xdr:rowOff>
                  </to>
                </anchor>
              </controlPr>
            </control>
          </mc:Choice>
        </mc:AlternateContent>
        <mc:AlternateContent xmlns:mc="http://schemas.openxmlformats.org/markup-compatibility/2006">
          <mc:Choice Requires="x14">
            <control shapeId="23556" r:id="rId7" name="Check Box 4">
              <controlPr defaultSize="0" autoFill="0" autoLine="0" autoPict="0">
                <anchor moveWithCells="1">
                  <from>
                    <xdr:col>10</xdr:col>
                    <xdr:colOff>352425</xdr:colOff>
                    <xdr:row>6</xdr:row>
                    <xdr:rowOff>333375</xdr:rowOff>
                  </from>
                  <to>
                    <xdr:col>10</xdr:col>
                    <xdr:colOff>657225</xdr:colOff>
                    <xdr:row>6</xdr:row>
                    <xdr:rowOff>533400</xdr:rowOff>
                  </to>
                </anchor>
              </controlPr>
            </control>
          </mc:Choice>
        </mc:AlternateContent>
        <mc:AlternateContent xmlns:mc="http://schemas.openxmlformats.org/markup-compatibility/2006">
          <mc:Choice Requires="x14">
            <control shapeId="23557" r:id="rId8" name="Check Box 5">
              <controlPr defaultSize="0" autoFill="0" autoLine="0" autoPict="0">
                <anchor moveWithCells="1">
                  <from>
                    <xdr:col>10</xdr:col>
                    <xdr:colOff>352425</xdr:colOff>
                    <xdr:row>6</xdr:row>
                    <xdr:rowOff>161925</xdr:rowOff>
                  </from>
                  <to>
                    <xdr:col>10</xdr:col>
                    <xdr:colOff>657225</xdr:colOff>
                    <xdr:row>6</xdr:row>
                    <xdr:rowOff>371475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H1128"/>
  <sheetViews>
    <sheetView showGridLines="0" zoomScaleNormal="100" zoomScaleSheetLayoutView="90" workbookViewId="0">
      <selection activeCell="J3" sqref="J3:K3"/>
    </sheetView>
  </sheetViews>
  <sheetFormatPr defaultRowHeight="10.5"/>
  <cols>
    <col min="1" max="1" width="1.140625" style="28" customWidth="1"/>
    <col min="2" max="2" width="2" style="28" customWidth="1"/>
    <col min="3" max="3" width="6.140625" style="28" customWidth="1"/>
    <col min="4" max="4" width="3" style="28" customWidth="1"/>
    <col min="5" max="5" width="11.85546875" style="28" customWidth="1"/>
    <col min="6" max="6" width="5.140625" style="28" customWidth="1"/>
    <col min="7" max="7" width="13.7109375" style="28" customWidth="1"/>
    <col min="8" max="8" width="15.28515625" style="28" customWidth="1"/>
    <col min="9" max="9" width="13.7109375" style="28" customWidth="1"/>
    <col min="10" max="11" width="16.7109375" style="28" customWidth="1"/>
    <col min="12" max="12" width="3.140625" style="28" customWidth="1"/>
    <col min="13" max="13" width="2.28515625" style="28" customWidth="1"/>
    <col min="14" max="14" width="4.85546875" style="28" customWidth="1"/>
    <col min="15" max="15" width="33.140625" style="28" customWidth="1"/>
    <col min="16" max="16" width="19.28515625" style="28" customWidth="1"/>
    <col min="17" max="18" width="23.140625" style="28" customWidth="1"/>
    <col min="19" max="19" width="17.5703125" style="28" customWidth="1"/>
    <col min="20" max="20" width="11.85546875" style="28" hidden="1" customWidth="1"/>
    <col min="21" max="21" width="16.5703125" style="28" hidden="1" customWidth="1"/>
    <col min="22" max="25" width="20.85546875" style="28" hidden="1" customWidth="1"/>
    <col min="26" max="26" width="10.85546875" style="28" hidden="1" customWidth="1"/>
    <col min="27" max="28" width="8.28515625" style="28" hidden="1" customWidth="1"/>
    <col min="29" max="30" width="10.7109375" style="28" hidden="1" customWidth="1"/>
    <col min="31" max="32" width="7.7109375" style="28" hidden="1" customWidth="1"/>
    <col min="33" max="33" width="5.7109375" style="28" customWidth="1"/>
    <col min="34" max="34" width="4.85546875" style="28" customWidth="1"/>
    <col min="35" max="35" width="23.7109375" style="28" customWidth="1"/>
    <col min="36" max="36" width="17.140625" style="28" customWidth="1"/>
    <col min="37" max="37" width="5.5703125" style="28" customWidth="1"/>
    <col min="38" max="38" width="16.85546875" style="28" customWidth="1"/>
    <col min="39" max="39" width="18.28515625" style="28" customWidth="1"/>
    <col min="40" max="40" width="13.42578125" style="28" hidden="1" customWidth="1"/>
    <col min="41" max="41" width="18.28515625" style="28" hidden="1" customWidth="1"/>
    <col min="42" max="42" width="19.85546875" style="28" hidden="1" customWidth="1"/>
    <col min="43" max="45" width="18.7109375" style="28" hidden="1" customWidth="1"/>
    <col min="46" max="51" width="9.140625" style="28" hidden="1" customWidth="1"/>
    <col min="52" max="53" width="32" style="28" hidden="1" customWidth="1"/>
    <col min="54" max="55" width="9.140625" style="28" hidden="1" customWidth="1"/>
    <col min="56" max="56" width="28.7109375" style="28" hidden="1" customWidth="1"/>
    <col min="57" max="57" width="9.140625" style="28" hidden="1" customWidth="1"/>
    <col min="58" max="58" width="25.42578125" style="28" hidden="1" customWidth="1"/>
    <col min="59" max="60" width="9.140625" style="28" hidden="1" customWidth="1"/>
    <col min="61" max="16384" width="9.140625" style="28"/>
  </cols>
  <sheetData>
    <row r="1" spans="1:60" ht="12.75" customHeight="1">
      <c r="A1" s="1"/>
      <c r="B1" s="12" t="s">
        <v>487</v>
      </c>
      <c r="C1" s="1"/>
      <c r="D1" s="48"/>
      <c r="E1" s="48"/>
      <c r="F1" s="48"/>
      <c r="G1" s="48"/>
      <c r="H1" s="1"/>
      <c r="I1" s="1"/>
      <c r="J1" s="1"/>
      <c r="K1" s="1"/>
      <c r="L1" s="1"/>
      <c r="T1" s="30" t="s">
        <v>557</v>
      </c>
      <c r="U1" s="30" t="s">
        <v>557</v>
      </c>
      <c r="V1" s="30" t="s">
        <v>557</v>
      </c>
      <c r="W1" s="30" t="s">
        <v>557</v>
      </c>
      <c r="X1" s="30" t="s">
        <v>557</v>
      </c>
      <c r="Y1" s="30" t="s">
        <v>557</v>
      </c>
      <c r="Z1" s="30" t="s">
        <v>557</v>
      </c>
      <c r="AA1" s="30" t="s">
        <v>557</v>
      </c>
      <c r="AB1" s="30" t="s">
        <v>557</v>
      </c>
      <c r="AC1" s="30" t="s">
        <v>557</v>
      </c>
      <c r="AD1" s="30" t="s">
        <v>557</v>
      </c>
      <c r="AE1" s="30" t="s">
        <v>557</v>
      </c>
      <c r="AF1" s="30" t="s">
        <v>557</v>
      </c>
      <c r="AG1" s="30"/>
      <c r="AM1" s="30"/>
      <c r="AN1" s="30" t="s">
        <v>557</v>
      </c>
      <c r="AO1" s="30" t="s">
        <v>557</v>
      </c>
      <c r="AP1" s="30" t="s">
        <v>557</v>
      </c>
      <c r="AQ1" s="30" t="s">
        <v>557</v>
      </c>
      <c r="AR1" s="30" t="s">
        <v>557</v>
      </c>
      <c r="AS1" s="30" t="s">
        <v>557</v>
      </c>
      <c r="AT1" s="30" t="s">
        <v>557</v>
      </c>
      <c r="AU1" s="30" t="s">
        <v>557</v>
      </c>
      <c r="AV1" s="30" t="s">
        <v>557</v>
      </c>
      <c r="AW1" s="30" t="s">
        <v>557</v>
      </c>
      <c r="AX1" s="30" t="s">
        <v>557</v>
      </c>
      <c r="AY1" s="30" t="s">
        <v>557</v>
      </c>
      <c r="AZ1" s="30" t="s">
        <v>557</v>
      </c>
      <c r="BA1" s="30" t="s">
        <v>557</v>
      </c>
      <c r="BB1" s="30" t="s">
        <v>557</v>
      </c>
      <c r="BC1" s="30" t="s">
        <v>557</v>
      </c>
      <c r="BD1" s="30" t="s">
        <v>557</v>
      </c>
      <c r="BE1" s="30" t="s">
        <v>557</v>
      </c>
      <c r="BF1" s="30" t="s">
        <v>557</v>
      </c>
      <c r="BG1" s="30" t="s">
        <v>557</v>
      </c>
      <c r="BH1" s="30" t="s">
        <v>557</v>
      </c>
    </row>
    <row r="2" spans="1:60" ht="26.25" customHeight="1">
      <c r="A2" s="1"/>
      <c r="B2" s="1"/>
      <c r="C2" s="481" t="s">
        <v>17</v>
      </c>
      <c r="D2" s="481"/>
      <c r="E2" s="481"/>
      <c r="F2" s="481"/>
      <c r="G2" s="481"/>
      <c r="H2" s="481"/>
      <c r="I2" s="481"/>
      <c r="J2" s="481"/>
      <c r="K2" s="481"/>
      <c r="L2" s="1"/>
      <c r="AU2" s="28" t="s">
        <v>558</v>
      </c>
      <c r="AX2" s="30" t="s">
        <v>559</v>
      </c>
      <c r="BB2" s="30" t="s">
        <v>560</v>
      </c>
      <c r="BD2" s="30" t="s">
        <v>561</v>
      </c>
    </row>
    <row r="3" spans="1:60" ht="12.75" customHeight="1">
      <c r="A3" s="1"/>
      <c r="B3" s="1"/>
      <c r="C3" s="482" t="s">
        <v>2</v>
      </c>
      <c r="D3" s="483"/>
      <c r="E3" s="483"/>
      <c r="F3" s="484"/>
      <c r="G3" s="586" t="str">
        <f>別紙!F5</f>
        <v>株式会社 地球温暖化対策室</v>
      </c>
      <c r="H3" s="587"/>
      <c r="I3" s="588"/>
      <c r="J3" s="593"/>
      <c r="K3" s="594"/>
      <c r="L3" s="1"/>
      <c r="T3" s="49"/>
      <c r="U3" s="28" t="s">
        <v>562</v>
      </c>
      <c r="AU3" s="50" t="s">
        <v>563</v>
      </c>
      <c r="AV3" s="50" t="s">
        <v>564</v>
      </c>
      <c r="AW3" s="50" t="s">
        <v>565</v>
      </c>
      <c r="AX3" s="50" t="s">
        <v>566</v>
      </c>
      <c r="AY3" s="50" t="s">
        <v>567</v>
      </c>
      <c r="AZ3" s="51" t="s">
        <v>568</v>
      </c>
      <c r="BA3" s="51" t="s">
        <v>569</v>
      </c>
      <c r="BB3" s="50" t="s">
        <v>570</v>
      </c>
      <c r="BD3" s="51" t="s">
        <v>571</v>
      </c>
      <c r="BF3" s="28" t="s">
        <v>572</v>
      </c>
    </row>
    <row r="4" spans="1:60" ht="12.75" customHeight="1">
      <c r="A4" s="1"/>
      <c r="B4" s="1"/>
      <c r="C4" s="486" t="s">
        <v>15</v>
      </c>
      <c r="D4" s="487"/>
      <c r="E4" s="487"/>
      <c r="F4" s="487"/>
      <c r="G4" s="488"/>
      <c r="H4" s="486" t="s">
        <v>4</v>
      </c>
      <c r="I4" s="488"/>
      <c r="J4" s="486" t="s">
        <v>3</v>
      </c>
      <c r="K4" s="488"/>
      <c r="L4" s="1"/>
      <c r="N4" s="38" t="s">
        <v>132</v>
      </c>
      <c r="AH4" s="38"/>
      <c r="AU4" s="52" t="str">
        <f>IF(参照!A4="","",参照!A4)</f>
        <v>A0001</v>
      </c>
      <c r="AV4" s="52" t="str">
        <f>IF(参照!B4="","",参照!B4)</f>
        <v>(株)Ｆ－Ｐｏｗｅｒ</v>
      </c>
      <c r="AW4" s="52">
        <f>IF(参照!C4="","",参照!C4)</f>
        <v>4.7199999999999998E-4</v>
      </c>
      <c r="AX4" s="52" t="str">
        <f>IF(参照!D4="","",参照!D4)</f>
        <v>メニューA</v>
      </c>
      <c r="AY4" s="52">
        <f>IF(参照!E4="","",参照!E4)</f>
        <v>0</v>
      </c>
      <c r="AZ4" s="52" t="str">
        <f>IF(参照!F4="","",参照!F4)</f>
        <v>(株)Ｆ－Ｐｏｗｅｒ</v>
      </c>
      <c r="BA4" s="52" t="str">
        <f>IF(参照!G4="","",参照!G4)</f>
        <v>(株)Ｆ－Ｐｏｗｅｒ_メニューA</v>
      </c>
      <c r="BB4" s="52">
        <f>AY4*1000</f>
        <v>0</v>
      </c>
      <c r="BD4" s="52" t="str">
        <f>IF(参照!L4="","",参照!L4)</f>
        <v>北海道電力(株)</v>
      </c>
      <c r="BF4" s="53" t="s">
        <v>573</v>
      </c>
      <c r="BG4" s="54" t="s">
        <v>574</v>
      </c>
      <c r="BH4" s="28" t="s">
        <v>561</v>
      </c>
    </row>
    <row r="5" spans="1:60" ht="12.75" customHeight="1" thickBot="1">
      <c r="A5" s="1"/>
      <c r="B5" s="1"/>
      <c r="C5" s="512" t="s">
        <v>36</v>
      </c>
      <c r="D5" s="513"/>
      <c r="E5" s="513"/>
      <c r="F5" s="513"/>
      <c r="G5" s="514"/>
      <c r="H5" s="512" t="s">
        <v>500</v>
      </c>
      <c r="I5" s="514"/>
      <c r="J5" s="512" t="s">
        <v>56</v>
      </c>
      <c r="K5" s="514"/>
      <c r="L5" s="1"/>
      <c r="N5" s="55" t="s">
        <v>501</v>
      </c>
      <c r="O5" s="56"/>
      <c r="P5" s="56"/>
      <c r="Q5" s="56"/>
      <c r="R5" s="56"/>
      <c r="S5" s="56"/>
      <c r="T5" s="57"/>
      <c r="U5" s="57"/>
      <c r="V5" s="57"/>
      <c r="W5" s="57"/>
      <c r="X5" s="57"/>
      <c r="Y5" s="57"/>
      <c r="Z5" s="57"/>
      <c r="AE5" s="57"/>
      <c r="AF5" s="57"/>
      <c r="AH5" s="55" t="s">
        <v>502</v>
      </c>
      <c r="AI5" s="56"/>
      <c r="AJ5" s="56"/>
      <c r="AK5" s="56"/>
      <c r="AL5" s="56"/>
      <c r="AM5" s="57"/>
      <c r="AN5" s="57"/>
      <c r="AU5" s="52" t="str">
        <f>IF(参照!A5="","",参照!A5)</f>
        <v/>
      </c>
      <c r="AV5" s="52" t="str">
        <f>IF(参照!B5="","",参照!B5)</f>
        <v/>
      </c>
      <c r="AW5" s="52" t="str">
        <f>IF(参照!C5="","",参照!C5)</f>
        <v/>
      </c>
      <c r="AX5" s="52" t="str">
        <f>IF(参照!D5="","",参照!D5)</f>
        <v>メニューB</v>
      </c>
      <c r="AY5" s="52">
        <f>IF(参照!E5="","",参照!E5)</f>
        <v>0</v>
      </c>
      <c r="AZ5" s="52" t="str">
        <f>IF(参照!F5="","",参照!F5)</f>
        <v>(株)Ｆ－Ｐｏｗｅｒ</v>
      </c>
      <c r="BA5" s="52" t="str">
        <f>IF(参照!G5="","",参照!G5)</f>
        <v>(株)Ｆ－Ｐｏｗｅｒ_メニューB</v>
      </c>
      <c r="BB5" s="52">
        <f t="shared" ref="BB5:BB68" si="0">AY5*1000</f>
        <v>0</v>
      </c>
      <c r="BD5" s="52" t="str">
        <f>IF(参照!L5="","",参照!L5)</f>
        <v>東北電力(株)</v>
      </c>
      <c r="BF5" s="53" t="s">
        <v>575</v>
      </c>
      <c r="BG5" s="54" t="s">
        <v>576</v>
      </c>
      <c r="BH5" s="28" t="s">
        <v>559</v>
      </c>
    </row>
    <row r="6" spans="1:60" ht="12.75" customHeight="1" thickBot="1">
      <c r="A6" s="1"/>
      <c r="B6" s="1"/>
      <c r="C6" s="515"/>
      <c r="D6" s="516"/>
      <c r="E6" s="516"/>
      <c r="F6" s="516"/>
      <c r="G6" s="517"/>
      <c r="H6" s="515"/>
      <c r="I6" s="517"/>
      <c r="J6" s="515"/>
      <c r="K6" s="517"/>
      <c r="L6" s="1"/>
      <c r="N6" s="58"/>
      <c r="O6" s="357" t="s">
        <v>85</v>
      </c>
      <c r="P6" s="60" t="s">
        <v>493</v>
      </c>
      <c r="Q6" s="287" t="s">
        <v>2296</v>
      </c>
      <c r="R6" s="286" t="s">
        <v>2297</v>
      </c>
      <c r="S6" s="347" t="s">
        <v>158</v>
      </c>
      <c r="T6" s="62" t="s">
        <v>577</v>
      </c>
      <c r="U6" s="63" t="s">
        <v>578</v>
      </c>
      <c r="V6" s="63" t="s">
        <v>579</v>
      </c>
      <c r="W6" s="59" t="s">
        <v>2298</v>
      </c>
      <c r="X6" s="93" t="s">
        <v>2299</v>
      </c>
      <c r="Y6" s="64" t="s">
        <v>2300</v>
      </c>
      <c r="Z6" s="64" t="s">
        <v>580</v>
      </c>
      <c r="AA6" s="64" t="s">
        <v>581</v>
      </c>
      <c r="AB6" s="64" t="s">
        <v>582</v>
      </c>
      <c r="AC6" s="64" t="s">
        <v>583</v>
      </c>
      <c r="AD6" s="64" t="s">
        <v>584</v>
      </c>
      <c r="AE6" s="63" t="s">
        <v>585</v>
      </c>
      <c r="AF6" s="61" t="s">
        <v>586</v>
      </c>
      <c r="AH6" s="65"/>
      <c r="AI6" s="66" t="s">
        <v>2295</v>
      </c>
      <c r="AJ6" s="521" t="s">
        <v>2301</v>
      </c>
      <c r="AK6" s="522"/>
      <c r="AL6" s="67" t="s">
        <v>158</v>
      </c>
      <c r="AN6" s="62" t="s">
        <v>577</v>
      </c>
      <c r="AO6" s="63" t="s">
        <v>578</v>
      </c>
      <c r="AP6" s="61" t="s">
        <v>579</v>
      </c>
      <c r="AU6" s="52" t="str">
        <f>IF(参照!A6="","",参照!A6)</f>
        <v/>
      </c>
      <c r="AV6" s="52" t="str">
        <f>IF(参照!B6="","",参照!B6)</f>
        <v/>
      </c>
      <c r="AW6" s="52" t="str">
        <f>IF(参照!C6="","",参照!C6)</f>
        <v/>
      </c>
      <c r="AX6" s="52" t="str">
        <f>IF(参照!D6="","",参照!D6)</f>
        <v>メニューC(残差)</v>
      </c>
      <c r="AY6" s="52">
        <f>IF(参照!E6="","",参照!E6)</f>
        <v>5.0500000000000002E-4</v>
      </c>
      <c r="AZ6" s="52" t="str">
        <f>IF(参照!F6="","",参照!F6)</f>
        <v>(株)Ｆ－Ｐｏｗｅｒ</v>
      </c>
      <c r="BA6" s="52" t="str">
        <f>IF(参照!G6="","",参照!G6)</f>
        <v>(株)Ｆ－Ｐｏｗｅｒ_メニューC(残差)</v>
      </c>
      <c r="BB6" s="52">
        <f t="shared" si="0"/>
        <v>0.505</v>
      </c>
      <c r="BD6" s="52" t="str">
        <f>IF(参照!L6="","",参照!L6)</f>
        <v>東京電力エナジーパートナー(株)</v>
      </c>
      <c r="BF6" s="49" t="s">
        <v>587</v>
      </c>
      <c r="BG6" s="54" t="s">
        <v>588</v>
      </c>
      <c r="BH6" s="28" t="s">
        <v>589</v>
      </c>
    </row>
    <row r="7" spans="1:60" ht="12.75" customHeight="1" thickTop="1">
      <c r="A7" s="1"/>
      <c r="B7" s="1"/>
      <c r="C7" s="518"/>
      <c r="D7" s="519"/>
      <c r="E7" s="519"/>
      <c r="F7" s="519"/>
      <c r="G7" s="520"/>
      <c r="H7" s="518"/>
      <c r="I7" s="520"/>
      <c r="J7" s="518"/>
      <c r="K7" s="520"/>
      <c r="L7" s="1"/>
      <c r="N7" s="68">
        <v>1</v>
      </c>
      <c r="O7" s="69"/>
      <c r="P7" s="69"/>
      <c r="Q7" s="70" t="str">
        <f t="shared" ref="Q7:Q36" si="1">IF(O7="","",_xlfn.IFNA(VLOOKUP(O7&amp;"_"&amp;P7,$BA:$BB,2,FALSE),"該当する排出係数がありません"))</f>
        <v/>
      </c>
      <c r="R7" s="71"/>
      <c r="S7" s="348"/>
      <c r="T7" s="346">
        <f>係数１!D$49</f>
        <v>8640</v>
      </c>
      <c r="U7" s="73" t="str">
        <f>IF(OR(S7="",O7=""),"",S7/1000*T7*0.0258)</f>
        <v/>
      </c>
      <c r="V7" s="73" t="str">
        <f>IF(OR(S7="",O7=""),"",IF(R7="",S7*Q7,S7*R7))</f>
        <v/>
      </c>
      <c r="W7" s="74" t="str">
        <f t="array" aca="1" ref="W7" ca="1">IF(O7="","",IF(ISNUMBER(AA7),INDIRECT($BG$6&amp;AA7),IF(AA7="a",Q7,IF(AA7="b",INDIRECT($BG$6&amp;AB7),IF(AA7="c",R7,"")))))</f>
        <v/>
      </c>
      <c r="X7" s="75"/>
      <c r="Y7" s="73" t="str">
        <f>IF(OR(S7="",O7=""),"",IF(X7="",S7*W7,S7*X7))</f>
        <v/>
      </c>
      <c r="Z7" s="76" t="str">
        <f t="shared" ref="Z7:Z36" ca="1" si="2">IF(O7="","",IF(COUNTIF(INDIRECT($BG$4&amp;":"&amp;$BG$4),O7),1,0))</f>
        <v/>
      </c>
      <c r="AA7" s="76" t="str">
        <f ca="1">IF(O7="","",IF(OR(AE7="",AF7=""),"c",IFERROR(MATCH("*残差*",INDIRECT($BG$5&amp;AE7&amp;":"&amp;$BG$5&amp;AF7),0)+AE7-1,IF(AF7-AE7&gt;=1,"b","a"))))</f>
        <v/>
      </c>
      <c r="AB7" s="76" t="str">
        <f ca="1">IF(O7="","",IF(OR(AE7="",AF7=""),"-",IFERROR(MATCH("*事業者全体*",INDIRECT($BG$5&amp;AE7&amp;":"&amp;$BG$5&amp;AF7),0)+AE7-1,"-")))</f>
        <v/>
      </c>
      <c r="AC7" s="76">
        <f ca="1">IF(Z7=0,1,IF(R7="",0,1))</f>
        <v>0</v>
      </c>
      <c r="AD7" s="76">
        <f>IF(R7="",0,1)</f>
        <v>0</v>
      </c>
      <c r="AE7" s="76" t="str">
        <f t="shared" ref="AE7:AE36" si="3">_xlfn.IFNA(MATCH(O7,$AZ:$AZ,0),"")</f>
        <v/>
      </c>
      <c r="AF7" s="77" t="str">
        <f t="shared" ref="AF7:AF36" si="4">IFERROR(IF(O7="","",AE7+COUNTIF($AZ:$AZ,O7)-1),"")</f>
        <v/>
      </c>
      <c r="AH7" s="78">
        <v>1</v>
      </c>
      <c r="AI7" s="31"/>
      <c r="AJ7" s="523"/>
      <c r="AK7" s="524"/>
      <c r="AL7" s="34"/>
      <c r="AN7" s="72" t="str">
        <f>IF(AJ7="","",IF(AJ7=0,3600,係数１!D$49))</f>
        <v/>
      </c>
      <c r="AO7" s="73" t="str">
        <f>IF(OR(AL7="",AJ7="",AI7=""),"",AL7/1000*AN7*0.0258)</f>
        <v/>
      </c>
      <c r="AP7" s="273" t="str">
        <f>IF(OR(AL7="",AI7=""),"",AL7*AJ7)</f>
        <v/>
      </c>
      <c r="AU7" s="52" t="str">
        <f>IF(参照!A7="","",参照!A7)</f>
        <v/>
      </c>
      <c r="AV7" s="52" t="str">
        <f>IF(参照!B7="","",参照!B7)</f>
        <v/>
      </c>
      <c r="AW7" s="52" t="str">
        <f>IF(参照!C7="","",参照!C7)</f>
        <v/>
      </c>
      <c r="AX7" s="52" t="str">
        <f>IF(参照!D7="","",参照!D7)</f>
        <v>(参考値)事業者全体</v>
      </c>
      <c r="AY7" s="52">
        <f>IF(参照!E7="","",参照!E7)</f>
        <v>4.8099999999999998E-4</v>
      </c>
      <c r="AZ7" s="52" t="str">
        <f>IF(参照!F7="","",参照!F7)</f>
        <v>(株)Ｆ－Ｐｏｗｅｒ</v>
      </c>
      <c r="BA7" s="52" t="str">
        <f>IF(参照!G7="","",参照!G7)</f>
        <v>(株)Ｆ－Ｐｏｗｅｒ_(参考値)事業者全体</v>
      </c>
      <c r="BB7" s="52">
        <f t="shared" si="0"/>
        <v>0.48099999999999998</v>
      </c>
      <c r="BD7" s="52" t="str">
        <f>IF(参照!L7="","",参照!L7)</f>
        <v>中部電力ミライズ(株)</v>
      </c>
    </row>
    <row r="8" spans="1:60" ht="15" customHeight="1">
      <c r="A8" s="1"/>
      <c r="B8" s="1"/>
      <c r="C8" s="489" t="s">
        <v>22</v>
      </c>
      <c r="D8" s="490"/>
      <c r="E8" s="490"/>
      <c r="F8" s="490"/>
      <c r="G8" s="490"/>
      <c r="H8" s="490"/>
      <c r="I8" s="490"/>
      <c r="J8" s="490"/>
      <c r="K8" s="491"/>
      <c r="L8" s="1"/>
      <c r="N8" s="79">
        <v>2</v>
      </c>
      <c r="O8" s="69"/>
      <c r="P8" s="69"/>
      <c r="Q8" s="70" t="str">
        <f t="shared" si="1"/>
        <v/>
      </c>
      <c r="R8" s="80"/>
      <c r="S8" s="348"/>
      <c r="T8" s="346">
        <f>係数１!D$49</f>
        <v>8640</v>
      </c>
      <c r="U8" s="73" t="str">
        <f t="shared" ref="U8:U36" si="5">IF(OR(S8="",O8=""),"",S8/1000*T8*0.0258)</f>
        <v/>
      </c>
      <c r="V8" s="73" t="str">
        <f t="shared" ref="V8:V36" si="6">IF(OR(S8="",O8=""),"",IF(R8="",S8*Q8,S8*R8))</f>
        <v/>
      </c>
      <c r="W8" s="74" t="str">
        <f t="array" aca="1" ref="W8" ca="1">IF(O8="","",IF(ISNUMBER(AA8),INDIRECT($BG$6&amp;AA8),IF(AA8="a",Q8,IF(AA8="b",INDIRECT($BG$6&amp;AB8),IF(AA8="c",R8,"")))))</f>
        <v/>
      </c>
      <c r="X8" s="75"/>
      <c r="Y8" s="73" t="str">
        <f t="shared" ref="Y8:Y36" si="7">IF(OR(S8="",O8=""),"",IF(X8="",S8*W8,S8*X8))</f>
        <v/>
      </c>
      <c r="Z8" s="76" t="str">
        <f t="shared" ca="1" si="2"/>
        <v/>
      </c>
      <c r="AA8" s="76" t="str">
        <f t="shared" ref="AA8:AA36" ca="1" si="8">IF(O8="","",IF(OR(AE8="",AF8=""),"c",IFERROR(MATCH("*残差*",INDIRECT($BG$5&amp;AE8&amp;":"&amp;$BG$5&amp;AF8),0)+AE8-1,IF(AF8-AE8&gt;=1,"b","a"))))</f>
        <v/>
      </c>
      <c r="AB8" s="76" t="str">
        <f t="shared" ref="AB8:AB36" ca="1" si="9">IF(O8="","",IF(OR(AE8="",AF8=""),"-",IFERROR(MATCH("*事業者全体*",INDIRECT($BG$5&amp;AE8&amp;":"&amp;$BG$5&amp;AF8),0)+AE8-1,"-")))</f>
        <v/>
      </c>
      <c r="AC8" s="76">
        <f t="shared" ref="AC8:AC36" ca="1" si="10">IF(Z8=0,1,IF(R8="",0,1))</f>
        <v>0</v>
      </c>
      <c r="AD8" s="76">
        <f t="shared" ref="AD8:AD36" si="11">IF(R8="",0,1)</f>
        <v>0</v>
      </c>
      <c r="AE8" s="76" t="str">
        <f t="shared" si="3"/>
        <v/>
      </c>
      <c r="AF8" s="77" t="str">
        <f t="shared" si="4"/>
        <v/>
      </c>
      <c r="AH8" s="79">
        <v>2</v>
      </c>
      <c r="AI8" s="32"/>
      <c r="AJ8" s="506"/>
      <c r="AK8" s="507"/>
      <c r="AL8" s="35"/>
      <c r="AN8" s="72" t="str">
        <f>IF(AJ8="","",IF(AJ8=0,3600,係数１!D$49))</f>
        <v/>
      </c>
      <c r="AO8" s="73" t="str">
        <f t="shared" ref="AO8:AO11" si="12">IF(OR(AL8="",AJ8="",AI8=""),"",AL8/1000*AN8*0.0258)</f>
        <v/>
      </c>
      <c r="AP8" s="273" t="str">
        <f t="shared" ref="AP8:AP11" si="13">IF(OR(AL8="",AI8=""),"",AL8*AJ8)</f>
        <v/>
      </c>
      <c r="AU8" s="52" t="str">
        <f>IF(参照!A8="","",参照!A8)</f>
        <v>A0002</v>
      </c>
      <c r="AV8" s="52" t="str">
        <f>IF(参照!B8="","",参照!B8)</f>
        <v>イーレックス(株)</v>
      </c>
      <c r="AW8" s="52" t="str">
        <f>IF(参照!C8="","",参照!C8)</f>
        <v>0.000453※</v>
      </c>
      <c r="AX8" s="52" t="str">
        <f>IF(参照!D8="","",参照!D8)</f>
        <v/>
      </c>
      <c r="AY8" s="52">
        <f>IF(参照!E8="","",参照!E8)</f>
        <v>4.5300000000000001E-4</v>
      </c>
      <c r="AZ8" s="52" t="str">
        <f>IF(参照!F8="","",参照!F8)</f>
        <v>イーレックス(株)</v>
      </c>
      <c r="BA8" s="52" t="str">
        <f>IF(参照!G8="","",参照!G8)</f>
        <v>イーレックス(株)_</v>
      </c>
      <c r="BB8" s="52">
        <f t="shared" si="0"/>
        <v>0.45300000000000001</v>
      </c>
      <c r="BD8" s="52" t="str">
        <f>IF(参照!L8="","",参照!L8)</f>
        <v>北陸電力(株)</v>
      </c>
      <c r="BF8" s="53" t="s">
        <v>591</v>
      </c>
      <c r="BG8" s="81">
        <f>COUNTA(BD4:BD1128)-COUNTBLANK(BD4:BD1128)</f>
        <v>565</v>
      </c>
    </row>
    <row r="9" spans="1:60" ht="18.75" customHeight="1">
      <c r="A9" s="1"/>
      <c r="B9" s="1"/>
      <c r="C9" s="495" t="s">
        <v>25</v>
      </c>
      <c r="D9" s="456" t="s">
        <v>5</v>
      </c>
      <c r="E9" s="456"/>
      <c r="F9" s="456"/>
      <c r="G9" s="456"/>
      <c r="H9" s="82" t="s">
        <v>6</v>
      </c>
      <c r="I9" s="82" t="s">
        <v>21</v>
      </c>
      <c r="J9" s="83" t="s">
        <v>488</v>
      </c>
      <c r="K9" s="84" t="s">
        <v>498</v>
      </c>
      <c r="L9" s="1"/>
      <c r="N9" s="79">
        <v>3</v>
      </c>
      <c r="O9" s="69"/>
      <c r="P9" s="69"/>
      <c r="Q9" s="70" t="str">
        <f t="shared" si="1"/>
        <v/>
      </c>
      <c r="R9" s="80"/>
      <c r="S9" s="348"/>
      <c r="T9" s="346">
        <f>係数１!D$49</f>
        <v>8640</v>
      </c>
      <c r="U9" s="73" t="str">
        <f t="shared" si="5"/>
        <v/>
      </c>
      <c r="V9" s="73" t="str">
        <f t="shared" si="6"/>
        <v/>
      </c>
      <c r="W9" s="74" t="str">
        <f t="array" aca="1" ref="W9" ca="1">IF(O9="","",IF(ISNUMBER(AA9),INDIRECT($BG$6&amp;AA9),IF(AA9="a",Q9,IF(AA9="b",INDIRECT($BG$6&amp;AB9),IF(AA9="c",R9,"")))))</f>
        <v/>
      </c>
      <c r="X9" s="75"/>
      <c r="Y9" s="73" t="str">
        <f t="shared" si="7"/>
        <v/>
      </c>
      <c r="Z9" s="76" t="str">
        <f t="shared" ca="1" si="2"/>
        <v/>
      </c>
      <c r="AA9" s="76" t="str">
        <f t="shared" ca="1" si="8"/>
        <v/>
      </c>
      <c r="AB9" s="76" t="str">
        <f t="shared" ca="1" si="9"/>
        <v/>
      </c>
      <c r="AC9" s="76">
        <f t="shared" ca="1" si="10"/>
        <v>0</v>
      </c>
      <c r="AD9" s="76">
        <f t="shared" si="11"/>
        <v>0</v>
      </c>
      <c r="AE9" s="76" t="str">
        <f t="shared" si="3"/>
        <v/>
      </c>
      <c r="AF9" s="77" t="str">
        <f t="shared" si="4"/>
        <v/>
      </c>
      <c r="AH9" s="79">
        <v>3</v>
      </c>
      <c r="AI9" s="32"/>
      <c r="AJ9" s="506"/>
      <c r="AK9" s="507"/>
      <c r="AL9" s="35"/>
      <c r="AN9" s="72" t="str">
        <f>IF(AJ9="","",IF(AJ9=0,3600,係数１!D$49))</f>
        <v/>
      </c>
      <c r="AO9" s="73" t="str">
        <f t="shared" si="12"/>
        <v/>
      </c>
      <c r="AP9" s="273" t="str">
        <f t="shared" si="13"/>
        <v/>
      </c>
      <c r="AU9" s="52" t="str">
        <f>IF(参照!A9="","",参照!A9)</f>
        <v>A0003</v>
      </c>
      <c r="AV9" s="52" t="str">
        <f>IF(参照!B9="","",参照!B9)</f>
        <v>リエスパワー(株)</v>
      </c>
      <c r="AW9" s="52">
        <f>IF(参照!C9="","",参照!C9)</f>
        <v>3.68E-4</v>
      </c>
      <c r="AX9" s="52" t="str">
        <f>IF(参照!D9="","",参照!D9)</f>
        <v/>
      </c>
      <c r="AY9" s="52">
        <f>IF(参照!E9="","",参照!E9)</f>
        <v>0</v>
      </c>
      <c r="AZ9" s="52" t="str">
        <f>IF(参照!F9="","",参照!F9)</f>
        <v>リエスパワー(株)</v>
      </c>
      <c r="BA9" s="52" t="str">
        <f>IF(参照!G9="","",参照!G9)</f>
        <v>リエスパワー(株)_</v>
      </c>
      <c r="BB9" s="52">
        <f t="shared" si="0"/>
        <v>0</v>
      </c>
      <c r="BD9" s="52" t="str">
        <f>IF(参照!L9="","",参照!L9)</f>
        <v>関西電力(株)</v>
      </c>
    </row>
    <row r="10" spans="1:60" ht="12.75" customHeight="1">
      <c r="A10" s="1"/>
      <c r="B10" s="1"/>
      <c r="C10" s="496"/>
      <c r="D10" s="492" t="s">
        <v>52</v>
      </c>
      <c r="E10" s="493"/>
      <c r="F10" s="493"/>
      <c r="G10" s="494"/>
      <c r="H10" s="82" t="s">
        <v>26</v>
      </c>
      <c r="I10" s="22"/>
      <c r="J10" s="21" t="str">
        <f>IF($I10="","",$I10*係数１!$D$8*0.0258)</f>
        <v/>
      </c>
      <c r="K10" s="21" t="str">
        <f>IF($I10="","",$I10*係数１!$D$8*係数１!$F$8*44/12)</f>
        <v/>
      </c>
      <c r="L10" s="1"/>
      <c r="N10" s="79">
        <v>4</v>
      </c>
      <c r="O10" s="69"/>
      <c r="P10" s="69"/>
      <c r="Q10" s="70" t="str">
        <f t="shared" si="1"/>
        <v/>
      </c>
      <c r="R10" s="80"/>
      <c r="S10" s="348"/>
      <c r="T10" s="346">
        <f>係数１!D$49</f>
        <v>8640</v>
      </c>
      <c r="U10" s="73" t="str">
        <f t="shared" si="5"/>
        <v/>
      </c>
      <c r="V10" s="73" t="str">
        <f t="shared" si="6"/>
        <v/>
      </c>
      <c r="W10" s="74" t="str">
        <f t="array" aca="1" ref="W10" ca="1">IF(O10="","",IF(ISNUMBER(AA10),INDIRECT($BG$6&amp;AA10),IF(AA10="a",Q10,IF(AA10="b",INDIRECT($BG$6&amp;AB10),IF(AA10="c",R10,"")))))</f>
        <v/>
      </c>
      <c r="X10" s="75"/>
      <c r="Y10" s="73" t="str">
        <f t="shared" si="7"/>
        <v/>
      </c>
      <c r="Z10" s="76" t="str">
        <f t="shared" ca="1" si="2"/>
        <v/>
      </c>
      <c r="AA10" s="76" t="str">
        <f t="shared" ca="1" si="8"/>
        <v/>
      </c>
      <c r="AB10" s="76" t="str">
        <f t="shared" ca="1" si="9"/>
        <v/>
      </c>
      <c r="AC10" s="76">
        <f t="shared" ca="1" si="10"/>
        <v>0</v>
      </c>
      <c r="AD10" s="76">
        <f t="shared" si="11"/>
        <v>0</v>
      </c>
      <c r="AE10" s="76" t="str">
        <f t="shared" si="3"/>
        <v/>
      </c>
      <c r="AF10" s="77" t="str">
        <f t="shared" si="4"/>
        <v/>
      </c>
      <c r="AH10" s="79">
        <v>4</v>
      </c>
      <c r="AI10" s="32"/>
      <c r="AJ10" s="506"/>
      <c r="AK10" s="507"/>
      <c r="AL10" s="35"/>
      <c r="AN10" s="72" t="str">
        <f>IF(AJ10="","",IF(AJ10=0,3600,係数１!D$49))</f>
        <v/>
      </c>
      <c r="AO10" s="73" t="str">
        <f t="shared" si="12"/>
        <v/>
      </c>
      <c r="AP10" s="273" t="str">
        <f t="shared" si="13"/>
        <v/>
      </c>
      <c r="AU10" s="52" t="str">
        <f>IF(参照!A10="","",参照!A10)</f>
        <v>A0004</v>
      </c>
      <c r="AV10" s="52" t="str">
        <f>IF(参照!B10="","",参照!B10)</f>
        <v>エバーグリーン・リテイリング(株)</v>
      </c>
      <c r="AW10" s="52">
        <f>IF(参照!C10="","",参照!C10)</f>
        <v>5.4799999999999998E-4</v>
      </c>
      <c r="AX10" s="52" t="str">
        <f>IF(参照!D10="","",参照!D10)</f>
        <v>メニューA</v>
      </c>
      <c r="AY10" s="52">
        <f>IF(参照!E10="","",参照!E10)</f>
        <v>0</v>
      </c>
      <c r="AZ10" s="52" t="str">
        <f>IF(参照!F10="","",参照!F10)</f>
        <v>エバーグリーン・リテイリング(株)</v>
      </c>
      <c r="BA10" s="52" t="str">
        <f>IF(参照!G10="","",参照!G10)</f>
        <v>エバーグリーン・リテイリング(株)_メニューA</v>
      </c>
      <c r="BB10" s="52">
        <f t="shared" si="0"/>
        <v>0</v>
      </c>
      <c r="BD10" s="52" t="str">
        <f>IF(参照!L10="","",参照!L10)</f>
        <v>中国電力(株)</v>
      </c>
    </row>
    <row r="11" spans="1:60" ht="12.75" customHeight="1" thickBot="1">
      <c r="A11" s="1"/>
      <c r="B11" s="1"/>
      <c r="C11" s="496"/>
      <c r="D11" s="456" t="s">
        <v>7</v>
      </c>
      <c r="E11" s="456"/>
      <c r="F11" s="456"/>
      <c r="G11" s="456"/>
      <c r="H11" s="82" t="s">
        <v>26</v>
      </c>
      <c r="I11" s="22"/>
      <c r="J11" s="21" t="str">
        <f>IF($I11="","",$I11*係数１!$D$11*0.0258)</f>
        <v/>
      </c>
      <c r="K11" s="21" t="str">
        <f>IF($I11="","",$I11*係数１!$D$11*係数１!$F$11*44/12)</f>
        <v/>
      </c>
      <c r="L11" s="1"/>
      <c r="N11" s="79">
        <v>5</v>
      </c>
      <c r="O11" s="69"/>
      <c r="P11" s="69"/>
      <c r="Q11" s="70" t="str">
        <f t="shared" si="1"/>
        <v/>
      </c>
      <c r="R11" s="80"/>
      <c r="S11" s="348"/>
      <c r="T11" s="346">
        <f>係数１!D$49</f>
        <v>8640</v>
      </c>
      <c r="U11" s="73" t="str">
        <f t="shared" si="5"/>
        <v/>
      </c>
      <c r="V11" s="73" t="str">
        <f t="shared" si="6"/>
        <v/>
      </c>
      <c r="W11" s="74" t="str">
        <f t="array" aca="1" ref="W11" ca="1">IF(O11="","",IF(ISNUMBER(AA11),INDIRECT($BG$6&amp;AA11),IF(AA11="a",Q11,IF(AA11="b",INDIRECT($BG$6&amp;AB11),IF(AA11="c",R11,"")))))</f>
        <v/>
      </c>
      <c r="X11" s="75"/>
      <c r="Y11" s="73" t="str">
        <f t="shared" si="7"/>
        <v/>
      </c>
      <c r="Z11" s="76" t="str">
        <f t="shared" ca="1" si="2"/>
        <v/>
      </c>
      <c r="AA11" s="76" t="str">
        <f t="shared" ca="1" si="8"/>
        <v/>
      </c>
      <c r="AB11" s="76" t="str">
        <f t="shared" ca="1" si="9"/>
        <v/>
      </c>
      <c r="AC11" s="76">
        <f t="shared" ca="1" si="10"/>
        <v>0</v>
      </c>
      <c r="AD11" s="76">
        <f t="shared" si="11"/>
        <v>0</v>
      </c>
      <c r="AE11" s="76" t="str">
        <f t="shared" si="3"/>
        <v/>
      </c>
      <c r="AF11" s="77" t="str">
        <f t="shared" si="4"/>
        <v/>
      </c>
      <c r="AH11" s="85">
        <v>5</v>
      </c>
      <c r="AI11" s="33"/>
      <c r="AJ11" s="508"/>
      <c r="AK11" s="509"/>
      <c r="AL11" s="29"/>
      <c r="AN11" s="72" t="str">
        <f>IF(AJ11="","",IF(AJ11=0,3600,係数１!D$49))</f>
        <v/>
      </c>
      <c r="AO11" s="73" t="str">
        <f t="shared" si="12"/>
        <v/>
      </c>
      <c r="AP11" s="273" t="str">
        <f t="shared" si="13"/>
        <v/>
      </c>
      <c r="AU11" s="52" t="str">
        <f>IF(参照!A11="","",参照!A11)</f>
        <v/>
      </c>
      <c r="AV11" s="52" t="str">
        <f>IF(参照!B11="","",参照!B11)</f>
        <v/>
      </c>
      <c r="AW11" s="52" t="str">
        <f>IF(参照!C11="","",参照!C11)</f>
        <v/>
      </c>
      <c r="AX11" s="52" t="str">
        <f>IF(参照!D11="","",参照!D11)</f>
        <v>メニューB(残差)</v>
      </c>
      <c r="AY11" s="52">
        <f>IF(参照!E11="","",参照!E11)</f>
        <v>4.9200000000000003E-4</v>
      </c>
      <c r="AZ11" s="52" t="str">
        <f>IF(参照!F11="","",参照!F11)</f>
        <v>エバーグリーン・リテイリング(株)</v>
      </c>
      <c r="BA11" s="52" t="str">
        <f>IF(参照!G11="","",参照!G11)</f>
        <v>エバーグリーン・リテイリング(株)_メニューB(残差)</v>
      </c>
      <c r="BB11" s="52">
        <f t="shared" si="0"/>
        <v>0.49200000000000005</v>
      </c>
      <c r="BD11" s="52" t="str">
        <f>IF(参照!L11="","",参照!L11)</f>
        <v>四国電力(株)</v>
      </c>
    </row>
    <row r="12" spans="1:60" ht="12.75" customHeight="1" thickTop="1" thickBot="1">
      <c r="A12" s="1"/>
      <c r="B12" s="1"/>
      <c r="C12" s="496"/>
      <c r="D12" s="499" t="s">
        <v>8</v>
      </c>
      <c r="E12" s="473"/>
      <c r="F12" s="473"/>
      <c r="G12" s="474"/>
      <c r="H12" s="82" t="s">
        <v>26</v>
      </c>
      <c r="I12" s="22"/>
      <c r="J12" s="21" t="str">
        <f>IF($I12="","",$I12*係数１!$D$12*0.0258)</f>
        <v/>
      </c>
      <c r="K12" s="21" t="str">
        <f>IF($I12="","",$I12*係数１!$D$12*係数１!$F$12*44/12)</f>
        <v/>
      </c>
      <c r="L12" s="1"/>
      <c r="N12" s="79">
        <v>6</v>
      </c>
      <c r="O12" s="69"/>
      <c r="P12" s="69"/>
      <c r="Q12" s="70" t="str">
        <f t="shared" si="1"/>
        <v/>
      </c>
      <c r="R12" s="80"/>
      <c r="S12" s="348"/>
      <c r="T12" s="346">
        <f>係数１!D$49</f>
        <v>8640</v>
      </c>
      <c r="U12" s="73" t="str">
        <f t="shared" si="5"/>
        <v/>
      </c>
      <c r="V12" s="73" t="str">
        <f t="shared" si="6"/>
        <v/>
      </c>
      <c r="W12" s="74" t="str">
        <f t="array" aca="1" ref="W12" ca="1">IF(O12="","",IF(ISNUMBER(AA12),INDIRECT($BG$6&amp;AA12),IF(AA12="a",Q12,IF(AA12="b",INDIRECT($BG$6&amp;AB12),IF(AA12="c",R12,"")))))</f>
        <v/>
      </c>
      <c r="X12" s="75"/>
      <c r="Y12" s="73" t="str">
        <f t="shared" si="7"/>
        <v/>
      </c>
      <c r="Z12" s="76" t="str">
        <f t="shared" ca="1" si="2"/>
        <v/>
      </c>
      <c r="AA12" s="76" t="str">
        <f t="shared" ca="1" si="8"/>
        <v/>
      </c>
      <c r="AB12" s="76" t="str">
        <f t="shared" ca="1" si="9"/>
        <v/>
      </c>
      <c r="AC12" s="76">
        <f t="shared" ca="1" si="10"/>
        <v>0</v>
      </c>
      <c r="AD12" s="76">
        <f t="shared" si="11"/>
        <v>0</v>
      </c>
      <c r="AE12" s="76" t="str">
        <f t="shared" si="3"/>
        <v/>
      </c>
      <c r="AF12" s="77" t="str">
        <f t="shared" si="4"/>
        <v/>
      </c>
      <c r="AH12" s="510" t="s">
        <v>67</v>
      </c>
      <c r="AI12" s="511"/>
      <c r="AJ12" s="511"/>
      <c r="AK12" s="511"/>
      <c r="AL12" s="86">
        <f>SUM(AL7:AL11)</f>
        <v>0</v>
      </c>
      <c r="AN12" s="87"/>
      <c r="AO12" s="88">
        <f>SUM(AO7:AO11)</f>
        <v>0</v>
      </c>
      <c r="AP12" s="86">
        <f>SUM(AP7:AP11)</f>
        <v>0</v>
      </c>
      <c r="AU12" s="52" t="str">
        <f>IF(参照!A12="","",参照!A12)</f>
        <v/>
      </c>
      <c r="AV12" s="52" t="str">
        <f>IF(参照!B12="","",参照!B12)</f>
        <v/>
      </c>
      <c r="AW12" s="52" t="str">
        <f>IF(参照!C12="","",参照!C12)</f>
        <v/>
      </c>
      <c r="AX12" s="52" t="str">
        <f>IF(参照!D12="","",参照!D12)</f>
        <v>(参考値)事業者全体</v>
      </c>
      <c r="AY12" s="52">
        <f>IF(参照!E12="","",参照!E12)</f>
        <v>4.28E-4</v>
      </c>
      <c r="AZ12" s="52" t="str">
        <f>IF(参照!F12="","",参照!F12)</f>
        <v>エバーグリーン・リテイリング(株)</v>
      </c>
      <c r="BA12" s="52" t="str">
        <f>IF(参照!G12="","",参照!G12)</f>
        <v>エバーグリーン・リテイリング(株)_(参考値)事業者全体</v>
      </c>
      <c r="BB12" s="52">
        <f t="shared" si="0"/>
        <v>0.42799999999999999</v>
      </c>
      <c r="BD12" s="52" t="str">
        <f>IF(参照!L12="","",参照!L12)</f>
        <v>九州電力(株)</v>
      </c>
    </row>
    <row r="13" spans="1:60" ht="12.75" customHeight="1">
      <c r="A13" s="1"/>
      <c r="B13" s="1"/>
      <c r="C13" s="496"/>
      <c r="D13" s="456" t="s">
        <v>9</v>
      </c>
      <c r="E13" s="456"/>
      <c r="F13" s="456"/>
      <c r="G13" s="456"/>
      <c r="H13" s="82" t="s">
        <v>26</v>
      </c>
      <c r="I13" s="22"/>
      <c r="J13" s="21" t="str">
        <f>IF($I13="","",$I13*係数１!$D$13*0.0258)</f>
        <v/>
      </c>
      <c r="K13" s="21" t="str">
        <f>IF($I13="","",$I13*係数１!$D$13*係数１!$F$13*44/12)</f>
        <v/>
      </c>
      <c r="L13" s="1"/>
      <c r="N13" s="79">
        <v>7</v>
      </c>
      <c r="O13" s="69"/>
      <c r="P13" s="69"/>
      <c r="Q13" s="70" t="str">
        <f t="shared" si="1"/>
        <v/>
      </c>
      <c r="R13" s="80"/>
      <c r="S13" s="348"/>
      <c r="T13" s="346">
        <f>係数１!D$49</f>
        <v>8640</v>
      </c>
      <c r="U13" s="73" t="str">
        <f t="shared" si="5"/>
        <v/>
      </c>
      <c r="V13" s="73" t="str">
        <f t="shared" si="6"/>
        <v/>
      </c>
      <c r="W13" s="74" t="str">
        <f t="array" aca="1" ref="W13" ca="1">IF(O13="","",IF(ISNUMBER(AA13),INDIRECT($BG$6&amp;AA13),IF(AA13="a",Q13,IF(AA13="b",INDIRECT($BG$6&amp;AB13),IF(AA13="c",R13,"")))))</f>
        <v/>
      </c>
      <c r="X13" s="75"/>
      <c r="Y13" s="73" t="str">
        <f t="shared" si="7"/>
        <v/>
      </c>
      <c r="Z13" s="76" t="str">
        <f t="shared" ca="1" si="2"/>
        <v/>
      </c>
      <c r="AA13" s="76" t="str">
        <f t="shared" ca="1" si="8"/>
        <v/>
      </c>
      <c r="AB13" s="76" t="str">
        <f t="shared" ca="1" si="9"/>
        <v/>
      </c>
      <c r="AC13" s="76">
        <f t="shared" ca="1" si="10"/>
        <v>0</v>
      </c>
      <c r="AD13" s="76">
        <f t="shared" si="11"/>
        <v>0</v>
      </c>
      <c r="AE13" s="76" t="str">
        <f t="shared" si="3"/>
        <v/>
      </c>
      <c r="AF13" s="77" t="str">
        <f t="shared" si="4"/>
        <v/>
      </c>
      <c r="AU13" s="52" t="str">
        <f>IF(参照!A13="","",参照!A13)</f>
        <v>A0006</v>
      </c>
      <c r="AV13" s="52" t="str">
        <f>IF(参照!B13="","",参照!B13)</f>
        <v>エバーグリーン・マーケティング(株)</v>
      </c>
      <c r="AW13" s="52">
        <f>IF(参照!C13="","",参照!C13)</f>
        <v>5.3499999999999999E-4</v>
      </c>
      <c r="AX13" s="52" t="str">
        <f>IF(参照!D13="","",参照!D13)</f>
        <v>メニューA</v>
      </c>
      <c r="AY13" s="52">
        <f>IF(参照!E13="","",参照!E13)</f>
        <v>0</v>
      </c>
      <c r="AZ13" s="52" t="str">
        <f>IF(参照!F13="","",参照!F13)</f>
        <v>エバーグリーン・マーケティング(株)</v>
      </c>
      <c r="BA13" s="52" t="str">
        <f>IF(参照!G13="","",参照!G13)</f>
        <v>エバーグリーン・マーケティング(株)_メニューA</v>
      </c>
      <c r="BB13" s="52">
        <f t="shared" si="0"/>
        <v>0</v>
      </c>
      <c r="BD13" s="52" t="str">
        <f>IF(参照!L13="","",参照!L13)</f>
        <v>沖縄電力(株)</v>
      </c>
    </row>
    <row r="14" spans="1:60" ht="12.75" customHeight="1">
      <c r="A14" s="1"/>
      <c r="B14" s="1"/>
      <c r="C14" s="496"/>
      <c r="D14" s="492" t="s">
        <v>53</v>
      </c>
      <c r="E14" s="493"/>
      <c r="F14" s="493"/>
      <c r="G14" s="494"/>
      <c r="H14" s="20" t="s">
        <v>33</v>
      </c>
      <c r="I14" s="22"/>
      <c r="J14" s="21" t="str">
        <f>IF($I14="","",$I14*係数１!$D$18*0.0258)</f>
        <v/>
      </c>
      <c r="K14" s="21" t="str">
        <f>IF($I14="","",$I14*係数１!$D$18*係数１!$F$18*44/12)</f>
        <v/>
      </c>
      <c r="L14" s="1"/>
      <c r="N14" s="79">
        <v>8</v>
      </c>
      <c r="O14" s="69"/>
      <c r="P14" s="69"/>
      <c r="Q14" s="70" t="str">
        <f t="shared" si="1"/>
        <v/>
      </c>
      <c r="R14" s="80"/>
      <c r="S14" s="348"/>
      <c r="T14" s="346">
        <f>係数１!D$49</f>
        <v>8640</v>
      </c>
      <c r="U14" s="73" t="str">
        <f t="shared" si="5"/>
        <v/>
      </c>
      <c r="V14" s="73" t="str">
        <f t="shared" si="6"/>
        <v/>
      </c>
      <c r="W14" s="74" t="str">
        <f t="array" aca="1" ref="W14" ca="1">IF(O14="","",IF(ISNUMBER(AA14),INDIRECT($BG$6&amp;AA14),IF(AA14="a",Q14,IF(AA14="b",INDIRECT($BG$6&amp;AB14),IF(AA14="c",R14,"")))))</f>
        <v/>
      </c>
      <c r="X14" s="75"/>
      <c r="Y14" s="73" t="str">
        <f t="shared" si="7"/>
        <v/>
      </c>
      <c r="Z14" s="76" t="str">
        <f t="shared" ca="1" si="2"/>
        <v/>
      </c>
      <c r="AA14" s="76" t="str">
        <f t="shared" ca="1" si="8"/>
        <v/>
      </c>
      <c r="AB14" s="76" t="str">
        <f t="shared" ca="1" si="9"/>
        <v/>
      </c>
      <c r="AC14" s="76">
        <f t="shared" ca="1" si="10"/>
        <v>0</v>
      </c>
      <c r="AD14" s="76">
        <f t="shared" si="11"/>
        <v>0</v>
      </c>
      <c r="AE14" s="76" t="str">
        <f t="shared" si="3"/>
        <v/>
      </c>
      <c r="AF14" s="77" t="str">
        <f t="shared" si="4"/>
        <v/>
      </c>
      <c r="AU14" s="52" t="str">
        <f>IF(参照!A14="","",参照!A14)</f>
        <v/>
      </c>
      <c r="AV14" s="52" t="str">
        <f>IF(参照!B14="","",参照!B14)</f>
        <v/>
      </c>
      <c r="AW14" s="52" t="str">
        <f>IF(参照!C14="","",参照!C14)</f>
        <v/>
      </c>
      <c r="AX14" s="52" t="str">
        <f>IF(参照!D14="","",参照!D14)</f>
        <v>メニューB</v>
      </c>
      <c r="AY14" s="52">
        <f>IF(参照!E14="","",参照!E14)</f>
        <v>0</v>
      </c>
      <c r="AZ14" s="52" t="str">
        <f>IF(参照!F14="","",参照!F14)</f>
        <v>エバーグリーン・マーケティング(株)</v>
      </c>
      <c r="BA14" s="52" t="str">
        <f>IF(参照!G14="","",参照!G14)</f>
        <v>エバーグリーン・マーケティング(株)_メニューB</v>
      </c>
      <c r="BB14" s="52">
        <f t="shared" si="0"/>
        <v>0</v>
      </c>
      <c r="BD14" s="52" t="str">
        <f>IF(参照!L14="","",参照!L14)</f>
        <v>(株)ａｆｔｅｒＦＩＴ</v>
      </c>
    </row>
    <row r="15" spans="1:60" ht="12.75" customHeight="1" thickBot="1">
      <c r="A15" s="1"/>
      <c r="B15" s="1"/>
      <c r="C15" s="496"/>
      <c r="D15" s="492" t="s">
        <v>54</v>
      </c>
      <c r="E15" s="493"/>
      <c r="F15" s="493"/>
      <c r="G15" s="494"/>
      <c r="H15" s="20" t="s">
        <v>33</v>
      </c>
      <c r="I15" s="22"/>
      <c r="J15" s="21" t="str">
        <f>IF($I15="","",$I15*係数１!$D$20*0.0258)</f>
        <v/>
      </c>
      <c r="K15" s="21" t="str">
        <f>IF($I15="","",$I15*係数１!$D$20*係数１!$F$20*44/12)</f>
        <v/>
      </c>
      <c r="L15" s="1"/>
      <c r="N15" s="79">
        <v>9</v>
      </c>
      <c r="O15" s="69"/>
      <c r="P15" s="69"/>
      <c r="Q15" s="70" t="str">
        <f t="shared" si="1"/>
        <v/>
      </c>
      <c r="R15" s="80"/>
      <c r="S15" s="348"/>
      <c r="T15" s="346">
        <f>係数１!D$49</f>
        <v>8640</v>
      </c>
      <c r="U15" s="73" t="str">
        <f t="shared" si="5"/>
        <v/>
      </c>
      <c r="V15" s="73" t="str">
        <f t="shared" si="6"/>
        <v/>
      </c>
      <c r="W15" s="74" t="str">
        <f t="array" aca="1" ref="W15" ca="1">IF(O15="","",IF(ISNUMBER(AA15),INDIRECT($BG$6&amp;AA15),IF(AA15="a",Q15,IF(AA15="b",INDIRECT($BG$6&amp;AB15),IF(AA15="c",R15,"")))))</f>
        <v/>
      </c>
      <c r="X15" s="75"/>
      <c r="Y15" s="73" t="str">
        <f t="shared" si="7"/>
        <v/>
      </c>
      <c r="Z15" s="76" t="str">
        <f t="shared" ca="1" si="2"/>
        <v/>
      </c>
      <c r="AA15" s="76" t="str">
        <f t="shared" ca="1" si="8"/>
        <v/>
      </c>
      <c r="AB15" s="76" t="str">
        <f t="shared" ca="1" si="9"/>
        <v/>
      </c>
      <c r="AC15" s="76">
        <f t="shared" ca="1" si="10"/>
        <v>0</v>
      </c>
      <c r="AD15" s="76">
        <f t="shared" si="11"/>
        <v>0</v>
      </c>
      <c r="AE15" s="76" t="str">
        <f t="shared" si="3"/>
        <v/>
      </c>
      <c r="AF15" s="77" t="str">
        <f t="shared" si="4"/>
        <v/>
      </c>
      <c r="AH15" s="38" t="s">
        <v>508</v>
      </c>
      <c r="AU15" s="52" t="str">
        <f>IF(参照!A15="","",参照!A15)</f>
        <v/>
      </c>
      <c r="AV15" s="52" t="str">
        <f>IF(参照!B15="","",参照!B15)</f>
        <v/>
      </c>
      <c r="AW15" s="52" t="str">
        <f>IF(参照!C15="","",参照!C15)</f>
        <v/>
      </c>
      <c r="AX15" s="52" t="str">
        <f>IF(参照!D15="","",参照!D15)</f>
        <v>メニューC(残差)</v>
      </c>
      <c r="AY15" s="52">
        <f>IF(参照!E15="","",参照!E15)</f>
        <v>5.1800000000000001E-4</v>
      </c>
      <c r="AZ15" s="52" t="str">
        <f>IF(参照!F15="","",参照!F15)</f>
        <v>エバーグリーン・マーケティング(株)</v>
      </c>
      <c r="BA15" s="52" t="str">
        <f>IF(参照!G15="","",参照!G15)</f>
        <v>エバーグリーン・マーケティング(株)_メニューC(残差)</v>
      </c>
      <c r="BB15" s="52">
        <f t="shared" si="0"/>
        <v>0.51800000000000002</v>
      </c>
      <c r="BD15" s="52" t="str">
        <f>IF(参照!L15="","",参照!L15)</f>
        <v>Ａｐａｍａｎ　Ｅｎｅｒｇｙ(株)</v>
      </c>
    </row>
    <row r="16" spans="1:60" ht="12.75" customHeight="1" thickBot="1">
      <c r="A16" s="1"/>
      <c r="B16" s="1"/>
      <c r="C16" s="496"/>
      <c r="D16" s="499" t="s">
        <v>55</v>
      </c>
      <c r="E16" s="473"/>
      <c r="F16" s="473"/>
      <c r="G16" s="474"/>
      <c r="H16" s="82" t="s">
        <v>18</v>
      </c>
      <c r="I16" s="22"/>
      <c r="J16" s="21" t="str">
        <f>IF($I16="","",$I16*係数１!$D$30*0.0258)</f>
        <v/>
      </c>
      <c r="K16" s="21" t="str">
        <f>IF($I16="","",$I16*係数１!$D$30*係数１!$F$30)</f>
        <v/>
      </c>
      <c r="L16" s="1"/>
      <c r="N16" s="79">
        <v>10</v>
      </c>
      <c r="O16" s="69"/>
      <c r="P16" s="69"/>
      <c r="Q16" s="70" t="str">
        <f t="shared" si="1"/>
        <v/>
      </c>
      <c r="R16" s="80"/>
      <c r="S16" s="348"/>
      <c r="T16" s="346">
        <f>係数１!D$49</f>
        <v>8640</v>
      </c>
      <c r="U16" s="73" t="str">
        <f t="shared" si="5"/>
        <v/>
      </c>
      <c r="V16" s="73" t="str">
        <f t="shared" si="6"/>
        <v/>
      </c>
      <c r="W16" s="74" t="str">
        <f t="array" aca="1" ref="W16" ca="1">IF(O16="","",IF(ISNUMBER(AA16),INDIRECT($BG$6&amp;AA16),IF(AA16="a",Q16,IF(AA16="b",INDIRECT($BG$6&amp;AB16),IF(AA16="c",R16,"")))))</f>
        <v/>
      </c>
      <c r="X16" s="75"/>
      <c r="Y16" s="73" t="str">
        <f t="shared" si="7"/>
        <v/>
      </c>
      <c r="Z16" s="76" t="str">
        <f t="shared" ca="1" si="2"/>
        <v/>
      </c>
      <c r="AA16" s="76" t="str">
        <f t="shared" ca="1" si="8"/>
        <v/>
      </c>
      <c r="AB16" s="76" t="str">
        <f t="shared" ca="1" si="9"/>
        <v/>
      </c>
      <c r="AC16" s="76">
        <f t="shared" ca="1" si="10"/>
        <v>0</v>
      </c>
      <c r="AD16" s="76">
        <f t="shared" si="11"/>
        <v>0</v>
      </c>
      <c r="AE16" s="76" t="str">
        <f t="shared" si="3"/>
        <v/>
      </c>
      <c r="AF16" s="77" t="str">
        <f t="shared" si="4"/>
        <v/>
      </c>
      <c r="AH16" s="89"/>
      <c r="AI16" s="90" t="s">
        <v>507</v>
      </c>
      <c r="AJ16" s="525" t="s">
        <v>504</v>
      </c>
      <c r="AK16" s="526"/>
      <c r="AL16" s="66" t="s">
        <v>592</v>
      </c>
      <c r="AM16" s="91" t="s">
        <v>593</v>
      </c>
      <c r="AN16" s="92" t="s">
        <v>594</v>
      </c>
      <c r="AO16" s="59" t="s">
        <v>595</v>
      </c>
      <c r="AP16" s="93" t="s">
        <v>596</v>
      </c>
      <c r="AQ16" s="59" t="s">
        <v>597</v>
      </c>
      <c r="AR16" s="66" t="s">
        <v>598</v>
      </c>
      <c r="AU16" s="52" t="str">
        <f>IF(参照!A16="","",参照!A16)</f>
        <v/>
      </c>
      <c r="AV16" s="52" t="str">
        <f>IF(参照!B16="","",参照!B16)</f>
        <v/>
      </c>
      <c r="AW16" s="52" t="str">
        <f>IF(参照!C16="","",参照!C16)</f>
        <v/>
      </c>
      <c r="AX16" s="52" t="str">
        <f>IF(参照!D16="","",参照!D16)</f>
        <v>(参考値)事業者全体</v>
      </c>
      <c r="AY16" s="52">
        <f>IF(参照!E16="","",参照!E16)</f>
        <v>5.4800000000000009E-4</v>
      </c>
      <c r="AZ16" s="52" t="str">
        <f>IF(参照!F16="","",参照!F16)</f>
        <v>エバーグリーン・マーケティング(株)</v>
      </c>
      <c r="BA16" s="52" t="str">
        <f>IF(参照!G16="","",参照!G16)</f>
        <v>エバーグリーン・マーケティング(株)_(参考値)事業者全体</v>
      </c>
      <c r="BB16" s="52">
        <f t="shared" si="0"/>
        <v>0.54800000000000004</v>
      </c>
      <c r="BD16" s="52" t="str">
        <f>IF(参照!L16="","",参照!L16)</f>
        <v>ａｕエネルギー＆ライフ(株)(旧：ＫＤＤＩ(株))</v>
      </c>
    </row>
    <row r="17" spans="1:56" ht="12.75" customHeight="1" thickTop="1">
      <c r="A17" s="1"/>
      <c r="B17" s="1"/>
      <c r="C17" s="496"/>
      <c r="D17" s="456" t="s">
        <v>10</v>
      </c>
      <c r="E17" s="456"/>
      <c r="F17" s="456"/>
      <c r="G17" s="456"/>
      <c r="H17" s="82" t="s">
        <v>27</v>
      </c>
      <c r="I17" s="22"/>
      <c r="J17" s="21" t="str">
        <f>IF($I17="","",$I17*係数１!$D$43*0.0258)</f>
        <v/>
      </c>
      <c r="K17" s="21" t="str">
        <f>IF($I17="","",$I17*係数１!$F$43)</f>
        <v/>
      </c>
      <c r="L17" s="1"/>
      <c r="N17" s="79">
        <v>11</v>
      </c>
      <c r="O17" s="69"/>
      <c r="P17" s="69"/>
      <c r="Q17" s="70" t="str">
        <f t="shared" si="1"/>
        <v/>
      </c>
      <c r="R17" s="80"/>
      <c r="S17" s="348"/>
      <c r="T17" s="346">
        <f>係数１!D$49</f>
        <v>8640</v>
      </c>
      <c r="U17" s="73" t="str">
        <f t="shared" si="5"/>
        <v/>
      </c>
      <c r="V17" s="73" t="str">
        <f t="shared" si="6"/>
        <v/>
      </c>
      <c r="W17" s="74" t="str">
        <f t="array" aca="1" ref="W17" ca="1">IF(O17="","",IF(ISNUMBER(AA17),INDIRECT($BG$6&amp;AA17),IF(AA17="a",Q17,IF(AA17="b",INDIRECT($BG$6&amp;AB17),IF(AA17="c",R17,"")))))</f>
        <v/>
      </c>
      <c r="X17" s="75"/>
      <c r="Y17" s="73" t="str">
        <f t="shared" si="7"/>
        <v/>
      </c>
      <c r="Z17" s="76" t="str">
        <f t="shared" ca="1" si="2"/>
        <v/>
      </c>
      <c r="AA17" s="76" t="str">
        <f t="shared" ca="1" si="8"/>
        <v/>
      </c>
      <c r="AB17" s="76" t="str">
        <f t="shared" ca="1" si="9"/>
        <v/>
      </c>
      <c r="AC17" s="76">
        <f t="shared" ca="1" si="10"/>
        <v>0</v>
      </c>
      <c r="AD17" s="76">
        <f t="shared" si="11"/>
        <v>0</v>
      </c>
      <c r="AE17" s="76" t="str">
        <f t="shared" si="3"/>
        <v/>
      </c>
      <c r="AF17" s="77" t="str">
        <f t="shared" si="4"/>
        <v/>
      </c>
      <c r="AH17" s="527" t="s">
        <v>505</v>
      </c>
      <c r="AI17" s="94" t="s">
        <v>599</v>
      </c>
      <c r="AJ17" s="95"/>
      <c r="AK17" s="272" t="s">
        <v>2319</v>
      </c>
      <c r="AL17" s="96" t="str">
        <f>IF(AJ17="","",AJ17*AN17*0.0258)</f>
        <v/>
      </c>
      <c r="AM17" s="97" t="str">
        <f>IF(AJ17="","",AJ17*AN17*AO17*44/12)</f>
        <v/>
      </c>
      <c r="AN17" s="98">
        <f>係数１!D55</f>
        <v>13.6</v>
      </c>
      <c r="AO17" s="99">
        <f>係数１!F55</f>
        <v>0</v>
      </c>
      <c r="AP17" s="99" t="str">
        <f>係数１!G55</f>
        <v>ｔ－C/GJ</v>
      </c>
      <c r="AQ17" s="100">
        <v>0.8</v>
      </c>
      <c r="AR17" s="101" t="str">
        <f>IF(AJ17="","",AL17*AQ17)</f>
        <v/>
      </c>
      <c r="AU17" s="52" t="str">
        <f>IF(参照!A17="","",参照!A17)</f>
        <v>A0007</v>
      </c>
      <c r="AV17" s="52" t="str">
        <f>IF(参照!B17="","",参照!B17)</f>
        <v>(株)ＳＥウイングズ</v>
      </c>
      <c r="AW17" s="52">
        <f>IF(参照!C17="","",参照!C17)</f>
        <v>2.6200000000000003E-4</v>
      </c>
      <c r="AX17" s="52" t="str">
        <f>IF(参照!D17="","",参照!D17)</f>
        <v/>
      </c>
      <c r="AY17" s="52">
        <f>IF(参照!E17="","",参照!E17)</f>
        <v>4.0099999999999999E-4</v>
      </c>
      <c r="AZ17" s="52" t="str">
        <f>IF(参照!F17="","",参照!F17)</f>
        <v>(株)ＳＥウイングズ</v>
      </c>
      <c r="BA17" s="52" t="str">
        <f>IF(参照!G17="","",参照!G17)</f>
        <v>(株)ＳＥウイングズ_</v>
      </c>
      <c r="BB17" s="52">
        <f t="shared" si="0"/>
        <v>0.40099999999999997</v>
      </c>
      <c r="BD17" s="52" t="str">
        <f>IF(参照!L17="","",参照!L17)</f>
        <v>Ｃａｓｔｌｅｔｏｎ　Ｃｏｍｍｏｄｉｔｉｅｓ　Ｊａｐａｎ合同会社</v>
      </c>
    </row>
    <row r="18" spans="1:56" ht="12.75" customHeight="1">
      <c r="A18" s="1"/>
      <c r="B18" s="1"/>
      <c r="C18" s="496"/>
      <c r="D18" s="492" t="s">
        <v>134</v>
      </c>
      <c r="E18" s="493"/>
      <c r="F18" s="493"/>
      <c r="G18" s="494"/>
      <c r="H18" s="102" t="s">
        <v>27</v>
      </c>
      <c r="I18" s="23"/>
      <c r="J18" s="21" t="str">
        <f>IF($I18="","",$I18*係数１!$D$44*0.0258)</f>
        <v/>
      </c>
      <c r="K18" s="21" t="str">
        <f>IF($I18="","",$I18*係数１!$F$44)</f>
        <v/>
      </c>
      <c r="L18" s="1"/>
      <c r="N18" s="79">
        <v>12</v>
      </c>
      <c r="O18" s="69"/>
      <c r="P18" s="69"/>
      <c r="Q18" s="70" t="str">
        <f t="shared" si="1"/>
        <v/>
      </c>
      <c r="R18" s="80"/>
      <c r="S18" s="348"/>
      <c r="T18" s="346">
        <f>係数１!D$49</f>
        <v>8640</v>
      </c>
      <c r="U18" s="73" t="str">
        <f t="shared" si="5"/>
        <v/>
      </c>
      <c r="V18" s="73" t="str">
        <f t="shared" si="6"/>
        <v/>
      </c>
      <c r="W18" s="74" t="str">
        <f t="array" aca="1" ref="W18" ca="1">IF(O18="","",IF(ISNUMBER(AA18),INDIRECT($BG$6&amp;AA18),IF(AA18="a",Q18,IF(AA18="b",INDIRECT($BG$6&amp;AB18),IF(AA18="c",R18,"")))))</f>
        <v/>
      </c>
      <c r="X18" s="75"/>
      <c r="Y18" s="73" t="str">
        <f t="shared" si="7"/>
        <v/>
      </c>
      <c r="Z18" s="76" t="str">
        <f t="shared" ca="1" si="2"/>
        <v/>
      </c>
      <c r="AA18" s="76" t="str">
        <f t="shared" ca="1" si="8"/>
        <v/>
      </c>
      <c r="AB18" s="76" t="str">
        <f t="shared" ca="1" si="9"/>
        <v/>
      </c>
      <c r="AC18" s="76">
        <f t="shared" ca="1" si="10"/>
        <v>0</v>
      </c>
      <c r="AD18" s="76">
        <f t="shared" si="11"/>
        <v>0</v>
      </c>
      <c r="AE18" s="76" t="str">
        <f t="shared" si="3"/>
        <v/>
      </c>
      <c r="AF18" s="77" t="str">
        <f t="shared" si="4"/>
        <v/>
      </c>
      <c r="AH18" s="528"/>
      <c r="AI18" s="103" t="s">
        <v>601</v>
      </c>
      <c r="AJ18" s="104"/>
      <c r="AK18" s="272" t="s">
        <v>2319</v>
      </c>
      <c r="AL18" s="21" t="str">
        <f t="shared" ref="AL18:AL33" si="14">IF(AJ18="","",AJ18*AN18*0.0258)</f>
        <v/>
      </c>
      <c r="AM18" s="97" t="str">
        <f t="shared" ref="AM18:AM33" si="15">IF(AJ18="","",AJ18*AN18*AO18*44/12)</f>
        <v/>
      </c>
      <c r="AN18" s="98">
        <f>係数１!D56</f>
        <v>13.2</v>
      </c>
      <c r="AO18" s="99">
        <f>係数１!F56</f>
        <v>0</v>
      </c>
      <c r="AP18" s="99" t="str">
        <f>係数１!G56</f>
        <v>ｔ－C/GJ</v>
      </c>
      <c r="AQ18" s="22">
        <v>0.8</v>
      </c>
      <c r="AR18" s="101" t="str">
        <f t="shared" ref="AR18:AR36" si="16">IF(AJ18="","",AL18*AQ18)</f>
        <v/>
      </c>
      <c r="AU18" s="52" t="str">
        <f>IF(参照!A18="","",参照!A18)</f>
        <v>A0008</v>
      </c>
      <c r="AV18" s="52" t="str">
        <f>IF(参照!B18="","",参照!B18)</f>
        <v>(株)イーセル</v>
      </c>
      <c r="AW18" s="52">
        <f>IF(参照!C18="","",参照!C18)</f>
        <v>4.75E-4</v>
      </c>
      <c r="AX18" s="52" t="str">
        <f>IF(参照!D18="","",参照!D18)</f>
        <v/>
      </c>
      <c r="AY18" s="52">
        <f>IF(参照!E18="","",参照!E18)</f>
        <v>4.8200000000000001E-4</v>
      </c>
      <c r="AZ18" s="52" t="str">
        <f>IF(参照!F18="","",参照!F18)</f>
        <v>(株)イーセル</v>
      </c>
      <c r="BA18" s="52" t="str">
        <f>IF(参照!G18="","",参照!G18)</f>
        <v>(株)イーセル_</v>
      </c>
      <c r="BB18" s="52">
        <f t="shared" si="0"/>
        <v>0.48199999999999998</v>
      </c>
      <c r="BD18" s="52" t="str">
        <f>IF(参照!L18="","",参照!L18)</f>
        <v>(株)ＣＤエナジーダイレクト</v>
      </c>
    </row>
    <row r="19" spans="1:56" ht="16.5" customHeight="1">
      <c r="A19" s="1"/>
      <c r="B19" s="1"/>
      <c r="C19" s="496"/>
      <c r="D19" s="470" t="s">
        <v>59</v>
      </c>
      <c r="E19" s="530" t="s">
        <v>135</v>
      </c>
      <c r="F19" s="470" t="s">
        <v>60</v>
      </c>
      <c r="G19" s="105" t="s">
        <v>131</v>
      </c>
      <c r="H19" s="454" t="s">
        <v>19</v>
      </c>
      <c r="I19" s="548">
        <f>S37</f>
        <v>0</v>
      </c>
      <c r="J19" s="548">
        <f>U37</f>
        <v>0</v>
      </c>
      <c r="K19" s="548">
        <f>V37</f>
        <v>0</v>
      </c>
      <c r="L19" s="1"/>
      <c r="N19" s="79">
        <v>13</v>
      </c>
      <c r="O19" s="69"/>
      <c r="P19" s="69"/>
      <c r="Q19" s="70" t="str">
        <f t="shared" si="1"/>
        <v/>
      </c>
      <c r="R19" s="80"/>
      <c r="S19" s="348"/>
      <c r="T19" s="346">
        <f>係数１!D$49</f>
        <v>8640</v>
      </c>
      <c r="U19" s="73" t="str">
        <f t="shared" si="5"/>
        <v/>
      </c>
      <c r="V19" s="73" t="str">
        <f t="shared" si="6"/>
        <v/>
      </c>
      <c r="W19" s="74" t="str">
        <f t="array" aca="1" ref="W19" ca="1">IF(O19="","",IF(ISNUMBER(AA19),INDIRECT($BG$6&amp;AA19),IF(AA19="a",Q19,IF(AA19="b",INDIRECT($BG$6&amp;AB19),IF(AA19="c",R19,"")))))</f>
        <v/>
      </c>
      <c r="X19" s="75"/>
      <c r="Y19" s="73" t="str">
        <f t="shared" si="7"/>
        <v/>
      </c>
      <c r="Z19" s="76" t="str">
        <f t="shared" ca="1" si="2"/>
        <v/>
      </c>
      <c r="AA19" s="76" t="str">
        <f t="shared" ca="1" si="8"/>
        <v/>
      </c>
      <c r="AB19" s="76" t="str">
        <f t="shared" ca="1" si="9"/>
        <v/>
      </c>
      <c r="AC19" s="76">
        <f t="shared" ca="1" si="10"/>
        <v>0</v>
      </c>
      <c r="AD19" s="76">
        <f t="shared" si="11"/>
        <v>0</v>
      </c>
      <c r="AE19" s="76" t="str">
        <f t="shared" si="3"/>
        <v/>
      </c>
      <c r="AF19" s="77" t="str">
        <f t="shared" si="4"/>
        <v/>
      </c>
      <c r="AH19" s="528"/>
      <c r="AI19" s="103" t="s">
        <v>602</v>
      </c>
      <c r="AJ19" s="104"/>
      <c r="AK19" s="272" t="s">
        <v>2319</v>
      </c>
      <c r="AL19" s="21" t="str">
        <f t="shared" si="14"/>
        <v/>
      </c>
      <c r="AM19" s="97" t="str">
        <f t="shared" si="15"/>
        <v/>
      </c>
      <c r="AN19" s="98">
        <f>係数１!D57</f>
        <v>17.100000000000001</v>
      </c>
      <c r="AO19" s="99">
        <f>係数１!F57</f>
        <v>0</v>
      </c>
      <c r="AP19" s="99" t="str">
        <f>係数１!G57</f>
        <v>ｔ－C/GJ</v>
      </c>
      <c r="AQ19" s="22">
        <v>0.8</v>
      </c>
      <c r="AR19" s="101" t="str">
        <f t="shared" si="16"/>
        <v/>
      </c>
      <c r="AU19" s="52" t="str">
        <f>IF(参照!A19="","",参照!A19)</f>
        <v>A0009</v>
      </c>
      <c r="AV19" s="52" t="str">
        <f>IF(参照!B19="","",参照!B19)</f>
        <v>(株)エネット</v>
      </c>
      <c r="AW19" s="52">
        <f>IF(参照!C19="","",参照!C19)</f>
        <v>4.0499999999999998E-4</v>
      </c>
      <c r="AX19" s="52" t="str">
        <f>IF(参照!D19="","",参照!D19)</f>
        <v>メニューA</v>
      </c>
      <c r="AY19" s="52">
        <f>IF(参照!E19="","",参照!E19)</f>
        <v>0</v>
      </c>
      <c r="AZ19" s="52" t="str">
        <f>IF(参照!F19="","",参照!F19)</f>
        <v>(株)エネット</v>
      </c>
      <c r="BA19" s="52" t="str">
        <f>IF(参照!G19="","",参照!G19)</f>
        <v>(株)エネット_メニューA</v>
      </c>
      <c r="BB19" s="52">
        <f t="shared" si="0"/>
        <v>0</v>
      </c>
      <c r="BD19" s="52" t="str">
        <f>IF(参照!L19="","",参照!L19)</f>
        <v>(株)ＣＨＩＢＡむつざわエナジー</v>
      </c>
    </row>
    <row r="20" spans="1:56" ht="16.5" customHeight="1">
      <c r="A20" s="1"/>
      <c r="B20" s="1"/>
      <c r="C20" s="496"/>
      <c r="D20" s="471"/>
      <c r="E20" s="531"/>
      <c r="F20" s="472"/>
      <c r="G20" s="106" t="str">
        <f>IF(COUNTA(O7:O36)=0,"（　　　 　　）",IF(COUNTA(O7:O36)=1,"（"&amp;O7&amp;"）","（複数の電気事業者）"))</f>
        <v>（　　　 　　）</v>
      </c>
      <c r="H20" s="455"/>
      <c r="I20" s="549"/>
      <c r="J20" s="549"/>
      <c r="K20" s="549"/>
      <c r="L20" s="1"/>
      <c r="N20" s="79">
        <v>14</v>
      </c>
      <c r="O20" s="69"/>
      <c r="P20" s="69"/>
      <c r="Q20" s="70" t="str">
        <f t="shared" si="1"/>
        <v/>
      </c>
      <c r="R20" s="80"/>
      <c r="S20" s="348"/>
      <c r="T20" s="346">
        <f>係数１!D$49</f>
        <v>8640</v>
      </c>
      <c r="U20" s="73" t="str">
        <f t="shared" si="5"/>
        <v/>
      </c>
      <c r="V20" s="73" t="str">
        <f t="shared" si="6"/>
        <v/>
      </c>
      <c r="W20" s="74" t="str">
        <f t="array" aca="1" ref="W20" ca="1">IF(O20="","",IF(ISNUMBER(AA20),INDIRECT($BG$6&amp;AA20),IF(AA20="a",Q20,IF(AA20="b",INDIRECT($BG$6&amp;AB20),IF(AA20="c",R20,"")))))</f>
        <v/>
      </c>
      <c r="X20" s="75"/>
      <c r="Y20" s="73" t="str">
        <f t="shared" si="7"/>
        <v/>
      </c>
      <c r="Z20" s="76" t="str">
        <f t="shared" ca="1" si="2"/>
        <v/>
      </c>
      <c r="AA20" s="76" t="str">
        <f t="shared" ca="1" si="8"/>
        <v/>
      </c>
      <c r="AB20" s="76" t="str">
        <f t="shared" ca="1" si="9"/>
        <v/>
      </c>
      <c r="AC20" s="76">
        <f t="shared" ca="1" si="10"/>
        <v>0</v>
      </c>
      <c r="AD20" s="76">
        <f t="shared" si="11"/>
        <v>0</v>
      </c>
      <c r="AE20" s="76" t="str">
        <f t="shared" si="3"/>
        <v/>
      </c>
      <c r="AF20" s="77" t="str">
        <f t="shared" si="4"/>
        <v/>
      </c>
      <c r="AH20" s="528"/>
      <c r="AI20" s="103" t="s">
        <v>603</v>
      </c>
      <c r="AJ20" s="104"/>
      <c r="AK20" s="272" t="s">
        <v>2320</v>
      </c>
      <c r="AL20" s="21" t="str">
        <f t="shared" si="14"/>
        <v/>
      </c>
      <c r="AM20" s="97" t="str">
        <f t="shared" si="15"/>
        <v/>
      </c>
      <c r="AN20" s="98">
        <f>係数１!D58</f>
        <v>23.4</v>
      </c>
      <c r="AO20" s="99">
        <f>係数１!F58</f>
        <v>0</v>
      </c>
      <c r="AP20" s="99" t="str">
        <f>係数１!G58</f>
        <v>ｔ－C/GJ</v>
      </c>
      <c r="AQ20" s="22">
        <v>0.8</v>
      </c>
      <c r="AR20" s="101" t="str">
        <f t="shared" si="16"/>
        <v/>
      </c>
      <c r="AU20" s="52" t="str">
        <f>IF(参照!A20="","",参照!A20)</f>
        <v/>
      </c>
      <c r="AV20" s="52" t="str">
        <f>IF(参照!B20="","",参照!B20)</f>
        <v/>
      </c>
      <c r="AW20" s="52" t="str">
        <f>IF(参照!C20="","",参照!C20)</f>
        <v/>
      </c>
      <c r="AX20" s="52" t="str">
        <f>IF(参照!D20="","",参照!D20)</f>
        <v>メニューB</v>
      </c>
      <c r="AY20" s="52">
        <f>IF(参照!E20="","",参照!E20)</f>
        <v>0</v>
      </c>
      <c r="AZ20" s="52" t="str">
        <f>IF(参照!F20="","",参照!F20)</f>
        <v>(株)エネット</v>
      </c>
      <c r="BA20" s="52" t="str">
        <f>IF(参照!G20="","",参照!G20)</f>
        <v>(株)エネット_メニューB</v>
      </c>
      <c r="BB20" s="52">
        <f t="shared" si="0"/>
        <v>0</v>
      </c>
      <c r="BD20" s="52" t="str">
        <f>IF(参照!L20="","",参照!L20)</f>
        <v>Ｃｏｃｏテラスたがわ(株)</v>
      </c>
    </row>
    <row r="21" spans="1:56" ht="15.75" customHeight="1">
      <c r="A21" s="1"/>
      <c r="B21" s="1"/>
      <c r="C21" s="496"/>
      <c r="D21" s="471"/>
      <c r="E21" s="531"/>
      <c r="F21" s="470" t="s">
        <v>61</v>
      </c>
      <c r="G21" s="105" t="s">
        <v>131</v>
      </c>
      <c r="H21" s="454" t="s">
        <v>19</v>
      </c>
      <c r="I21" s="541"/>
      <c r="J21" s="541"/>
      <c r="K21" s="541"/>
      <c r="L21" s="1"/>
      <c r="N21" s="79">
        <v>15</v>
      </c>
      <c r="O21" s="69"/>
      <c r="P21" s="69"/>
      <c r="Q21" s="70" t="str">
        <f t="shared" si="1"/>
        <v/>
      </c>
      <c r="R21" s="80"/>
      <c r="S21" s="348"/>
      <c r="T21" s="346">
        <f>係数１!D$49</f>
        <v>8640</v>
      </c>
      <c r="U21" s="73" t="str">
        <f t="shared" si="5"/>
        <v/>
      </c>
      <c r="V21" s="73" t="str">
        <f t="shared" si="6"/>
        <v/>
      </c>
      <c r="W21" s="74" t="str">
        <f t="array" aca="1" ref="W21" ca="1">IF(O21="","",IF(ISNUMBER(AA21),INDIRECT($BG$6&amp;AA21),IF(AA21="a",Q21,IF(AA21="b",INDIRECT($BG$6&amp;AB21),IF(AA21="c",R21,"")))))</f>
        <v/>
      </c>
      <c r="X21" s="75"/>
      <c r="Y21" s="73" t="str">
        <f t="shared" si="7"/>
        <v/>
      </c>
      <c r="Z21" s="76" t="str">
        <f t="shared" ca="1" si="2"/>
        <v/>
      </c>
      <c r="AA21" s="76" t="str">
        <f t="shared" ca="1" si="8"/>
        <v/>
      </c>
      <c r="AB21" s="76" t="str">
        <f t="shared" ca="1" si="9"/>
        <v/>
      </c>
      <c r="AC21" s="76">
        <f t="shared" ca="1" si="10"/>
        <v>0</v>
      </c>
      <c r="AD21" s="76">
        <f t="shared" si="11"/>
        <v>0</v>
      </c>
      <c r="AE21" s="76" t="str">
        <f t="shared" si="3"/>
        <v/>
      </c>
      <c r="AF21" s="77" t="str">
        <f t="shared" si="4"/>
        <v/>
      </c>
      <c r="AH21" s="528"/>
      <c r="AI21" s="103" t="s">
        <v>604</v>
      </c>
      <c r="AJ21" s="104"/>
      <c r="AK21" s="272" t="s">
        <v>2320</v>
      </c>
      <c r="AL21" s="21" t="str">
        <f t="shared" si="14"/>
        <v/>
      </c>
      <c r="AM21" s="97" t="str">
        <f t="shared" si="15"/>
        <v/>
      </c>
      <c r="AN21" s="98">
        <f>係数１!D59</f>
        <v>35.6</v>
      </c>
      <c r="AO21" s="99">
        <f>係数１!F59</f>
        <v>0</v>
      </c>
      <c r="AP21" s="99" t="str">
        <f>係数１!G59</f>
        <v>ｔ－C/GJ</v>
      </c>
      <c r="AQ21" s="22">
        <v>0.8</v>
      </c>
      <c r="AR21" s="101" t="str">
        <f t="shared" si="16"/>
        <v/>
      </c>
      <c r="AU21" s="52" t="str">
        <f>IF(参照!A21="","",参照!A21)</f>
        <v/>
      </c>
      <c r="AV21" s="52" t="str">
        <f>IF(参照!B21="","",参照!B21)</f>
        <v/>
      </c>
      <c r="AW21" s="52" t="str">
        <f>IF(参照!C21="","",参照!C21)</f>
        <v/>
      </c>
      <c r="AX21" s="52" t="str">
        <f>IF(参照!D21="","",参照!D21)</f>
        <v>メニューC</v>
      </c>
      <c r="AY21" s="52">
        <f>IF(参照!E21="","",参照!E21)</f>
        <v>2.0000000000000001E-4</v>
      </c>
      <c r="AZ21" s="52" t="str">
        <f>IF(参照!F21="","",参照!F21)</f>
        <v>(株)エネット</v>
      </c>
      <c r="BA21" s="52" t="str">
        <f>IF(参照!G21="","",参照!G21)</f>
        <v>(株)エネット_メニューC</v>
      </c>
      <c r="BB21" s="52">
        <f t="shared" si="0"/>
        <v>0.2</v>
      </c>
      <c r="BD21" s="52" t="str">
        <f>IF(参照!L21="","",参照!L21)</f>
        <v>(株)ＣＷＳ</v>
      </c>
    </row>
    <row r="22" spans="1:56" ht="15.75" customHeight="1">
      <c r="A22" s="1"/>
      <c r="B22" s="1"/>
      <c r="C22" s="496"/>
      <c r="D22" s="471"/>
      <c r="E22" s="532"/>
      <c r="F22" s="472"/>
      <c r="G22" s="293" t="s">
        <v>2323</v>
      </c>
      <c r="H22" s="455"/>
      <c r="I22" s="542"/>
      <c r="J22" s="542"/>
      <c r="K22" s="542"/>
      <c r="L22" s="1"/>
      <c r="N22" s="79">
        <v>16</v>
      </c>
      <c r="O22" s="69"/>
      <c r="P22" s="69"/>
      <c r="Q22" s="70" t="str">
        <f t="shared" si="1"/>
        <v/>
      </c>
      <c r="R22" s="80"/>
      <c r="S22" s="348"/>
      <c r="T22" s="346">
        <f>係数１!D$49</f>
        <v>8640</v>
      </c>
      <c r="U22" s="73" t="str">
        <f t="shared" si="5"/>
        <v/>
      </c>
      <c r="V22" s="73" t="str">
        <f t="shared" si="6"/>
        <v/>
      </c>
      <c r="W22" s="74" t="str">
        <f t="array" aca="1" ref="W22" ca="1">IF(O22="","",IF(ISNUMBER(AA22),INDIRECT($BG$6&amp;AA22),IF(AA22="a",Q22,IF(AA22="b",INDIRECT($BG$6&amp;AB22),IF(AA22="c",R22,"")))))</f>
        <v/>
      </c>
      <c r="X22" s="75"/>
      <c r="Y22" s="73" t="str">
        <f t="shared" si="7"/>
        <v/>
      </c>
      <c r="Z22" s="76" t="str">
        <f t="shared" ca="1" si="2"/>
        <v/>
      </c>
      <c r="AA22" s="76" t="str">
        <f t="shared" ca="1" si="8"/>
        <v/>
      </c>
      <c r="AB22" s="76" t="str">
        <f t="shared" ca="1" si="9"/>
        <v/>
      </c>
      <c r="AC22" s="76">
        <f t="shared" ca="1" si="10"/>
        <v>0</v>
      </c>
      <c r="AD22" s="76">
        <f t="shared" si="11"/>
        <v>0</v>
      </c>
      <c r="AE22" s="76" t="str">
        <f t="shared" si="3"/>
        <v/>
      </c>
      <c r="AF22" s="77" t="str">
        <f t="shared" si="4"/>
        <v/>
      </c>
      <c r="AH22" s="528"/>
      <c r="AI22" s="103" t="s">
        <v>605</v>
      </c>
      <c r="AJ22" s="104"/>
      <c r="AK22" s="272" t="s">
        <v>2321</v>
      </c>
      <c r="AL22" s="21" t="str">
        <f t="shared" si="14"/>
        <v/>
      </c>
      <c r="AM22" s="97" t="str">
        <f t="shared" si="15"/>
        <v/>
      </c>
      <c r="AN22" s="98">
        <f>係数１!D60</f>
        <v>21.2</v>
      </c>
      <c r="AO22" s="99">
        <f>係数１!F60</f>
        <v>0</v>
      </c>
      <c r="AP22" s="99" t="str">
        <f>係数１!G60</f>
        <v>ｔ－C/GJ</v>
      </c>
      <c r="AQ22" s="22">
        <v>0.8</v>
      </c>
      <c r="AR22" s="101" t="str">
        <f t="shared" si="16"/>
        <v/>
      </c>
      <c r="AU22" s="52" t="str">
        <f>IF(参照!A22="","",参照!A22)</f>
        <v/>
      </c>
      <c r="AV22" s="52" t="str">
        <f>IF(参照!B22="","",参照!B22)</f>
        <v/>
      </c>
      <c r="AW22" s="52" t="str">
        <f>IF(参照!C22="","",参照!C22)</f>
        <v/>
      </c>
      <c r="AX22" s="52" t="str">
        <f>IF(参照!D22="","",参照!D22)</f>
        <v>メニューD</v>
      </c>
      <c r="AY22" s="52">
        <f>IF(参照!E22="","",参照!E22)</f>
        <v>2.2000000000000001E-4</v>
      </c>
      <c r="AZ22" s="52" t="str">
        <f>IF(参照!F22="","",参照!F22)</f>
        <v>(株)エネット</v>
      </c>
      <c r="BA22" s="52" t="str">
        <f>IF(参照!G22="","",参照!G22)</f>
        <v>(株)エネット_メニューD</v>
      </c>
      <c r="BB22" s="52">
        <f t="shared" si="0"/>
        <v>0.22</v>
      </c>
      <c r="BD22" s="52" t="str">
        <f>IF(参照!L22="","",参照!L22)</f>
        <v>ＥＮＥＯＳ(株)</v>
      </c>
    </row>
    <row r="23" spans="1:56" ht="16.5" customHeight="1">
      <c r="A23" s="1"/>
      <c r="B23" s="1"/>
      <c r="C23" s="496"/>
      <c r="D23" s="471"/>
      <c r="E23" s="499" t="s">
        <v>0</v>
      </c>
      <c r="F23" s="474"/>
      <c r="G23" s="105" t="s">
        <v>131</v>
      </c>
      <c r="H23" s="454" t="s">
        <v>19</v>
      </c>
      <c r="I23" s="548">
        <f>AL12</f>
        <v>0</v>
      </c>
      <c r="J23" s="548">
        <f>AO12</f>
        <v>0</v>
      </c>
      <c r="K23" s="548">
        <f>AP12</f>
        <v>0</v>
      </c>
      <c r="L23" s="107"/>
      <c r="M23" s="108"/>
      <c r="N23" s="79">
        <v>17</v>
      </c>
      <c r="O23" s="69"/>
      <c r="P23" s="69"/>
      <c r="Q23" s="70" t="str">
        <f t="shared" si="1"/>
        <v/>
      </c>
      <c r="R23" s="80"/>
      <c r="S23" s="348"/>
      <c r="T23" s="346">
        <f>係数１!D$49</f>
        <v>8640</v>
      </c>
      <c r="U23" s="73" t="str">
        <f t="shared" si="5"/>
        <v/>
      </c>
      <c r="V23" s="73" t="str">
        <f t="shared" si="6"/>
        <v/>
      </c>
      <c r="W23" s="74" t="str">
        <f t="array" aca="1" ref="W23" ca="1">IF(O23="","",IF(ISNUMBER(AA23),INDIRECT($BG$6&amp;AA23),IF(AA23="a",Q23,IF(AA23="b",INDIRECT($BG$6&amp;AB23),IF(AA23="c",R23,"")))))</f>
        <v/>
      </c>
      <c r="X23" s="75"/>
      <c r="Y23" s="73" t="str">
        <f t="shared" si="7"/>
        <v/>
      </c>
      <c r="Z23" s="76" t="str">
        <f t="shared" ca="1" si="2"/>
        <v/>
      </c>
      <c r="AA23" s="76" t="str">
        <f t="shared" ca="1" si="8"/>
        <v/>
      </c>
      <c r="AB23" s="76" t="str">
        <f t="shared" ca="1" si="9"/>
        <v/>
      </c>
      <c r="AC23" s="76">
        <f t="shared" ca="1" si="10"/>
        <v>0</v>
      </c>
      <c r="AD23" s="76">
        <f t="shared" si="11"/>
        <v>0</v>
      </c>
      <c r="AE23" s="76" t="str">
        <f t="shared" si="3"/>
        <v/>
      </c>
      <c r="AF23" s="77" t="str">
        <f t="shared" si="4"/>
        <v/>
      </c>
      <c r="AH23" s="528"/>
      <c r="AI23" s="103" t="s">
        <v>606</v>
      </c>
      <c r="AJ23" s="104"/>
      <c r="AK23" s="272" t="s">
        <v>2319</v>
      </c>
      <c r="AL23" s="21" t="str">
        <f t="shared" si="14"/>
        <v/>
      </c>
      <c r="AM23" s="97" t="str">
        <f t="shared" si="15"/>
        <v/>
      </c>
      <c r="AN23" s="98">
        <f>係数１!D61</f>
        <v>18</v>
      </c>
      <c r="AO23" s="99">
        <f>係数１!F61</f>
        <v>1.7000000000000001E-2</v>
      </c>
      <c r="AP23" s="99" t="str">
        <f>係数１!G61</f>
        <v>ｔ－C/GJ</v>
      </c>
      <c r="AQ23" s="22">
        <v>0.8</v>
      </c>
      <c r="AR23" s="101" t="str">
        <f t="shared" si="16"/>
        <v/>
      </c>
      <c r="AU23" s="52" t="str">
        <f>IF(参照!A23="","",参照!A23)</f>
        <v/>
      </c>
      <c r="AV23" s="52" t="str">
        <f>IF(参照!B23="","",参照!B23)</f>
        <v/>
      </c>
      <c r="AW23" s="52" t="str">
        <f>IF(参照!C23="","",参照!C23)</f>
        <v/>
      </c>
      <c r="AX23" s="52" t="str">
        <f>IF(参照!D23="","",参照!D23)</f>
        <v>メニューE</v>
      </c>
      <c r="AY23" s="52">
        <f>IF(参照!E23="","",参照!E23)</f>
        <v>2.9999999999999997E-4</v>
      </c>
      <c r="AZ23" s="52" t="str">
        <f>IF(参照!F23="","",参照!F23)</f>
        <v>(株)エネット</v>
      </c>
      <c r="BA23" s="52" t="str">
        <f>IF(参照!G23="","",参照!G23)</f>
        <v>(株)エネット_メニューE</v>
      </c>
      <c r="BB23" s="52">
        <f t="shared" si="0"/>
        <v>0.3</v>
      </c>
      <c r="BD23" s="52" t="str">
        <f>IF(参照!L23="","",参照!L23)</f>
        <v>(株)Ｆ－Ｐｏｗｅｒ</v>
      </c>
    </row>
    <row r="24" spans="1:56" ht="16.5" customHeight="1">
      <c r="A24" s="1"/>
      <c r="B24" s="1"/>
      <c r="C24" s="496"/>
      <c r="D24" s="472"/>
      <c r="E24" s="533"/>
      <c r="F24" s="476"/>
      <c r="G24" s="106" t="str">
        <f>IF(COUNTA(AI7:AI11)=0,"（　　　 　　）",IF(COUNTA(AI7:AI11)=1,"（"&amp;AI7&amp;"）","（複数の電気事業者）"))</f>
        <v>（　　　 　　）</v>
      </c>
      <c r="H24" s="455"/>
      <c r="I24" s="549"/>
      <c r="J24" s="549"/>
      <c r="K24" s="549"/>
      <c r="L24" s="107"/>
      <c r="M24" s="108"/>
      <c r="N24" s="79">
        <v>18</v>
      </c>
      <c r="O24" s="69"/>
      <c r="P24" s="69"/>
      <c r="Q24" s="70" t="str">
        <f t="shared" si="1"/>
        <v/>
      </c>
      <c r="R24" s="80"/>
      <c r="S24" s="348"/>
      <c r="T24" s="346">
        <f>係数１!D$49</f>
        <v>8640</v>
      </c>
      <c r="U24" s="73" t="str">
        <f t="shared" si="5"/>
        <v/>
      </c>
      <c r="V24" s="73" t="str">
        <f t="shared" si="6"/>
        <v/>
      </c>
      <c r="W24" s="74" t="str">
        <f t="array" aca="1" ref="W24" ca="1">IF(O24="","",IF(ISNUMBER(AA24),INDIRECT($BG$6&amp;AA24),IF(AA24="a",Q24,IF(AA24="b",INDIRECT($BG$6&amp;AB24),IF(AA24="c",R24,"")))))</f>
        <v/>
      </c>
      <c r="X24" s="75"/>
      <c r="Y24" s="73" t="str">
        <f t="shared" si="7"/>
        <v/>
      </c>
      <c r="Z24" s="76" t="str">
        <f t="shared" ca="1" si="2"/>
        <v/>
      </c>
      <c r="AA24" s="76" t="str">
        <f t="shared" ca="1" si="8"/>
        <v/>
      </c>
      <c r="AB24" s="76" t="str">
        <f t="shared" ca="1" si="9"/>
        <v/>
      </c>
      <c r="AC24" s="76">
        <f t="shared" ca="1" si="10"/>
        <v>0</v>
      </c>
      <c r="AD24" s="76">
        <f t="shared" si="11"/>
        <v>0</v>
      </c>
      <c r="AE24" s="76" t="str">
        <f t="shared" si="3"/>
        <v/>
      </c>
      <c r="AF24" s="77" t="str">
        <f t="shared" si="4"/>
        <v/>
      </c>
      <c r="AH24" s="528"/>
      <c r="AI24" s="103" t="s">
        <v>607</v>
      </c>
      <c r="AJ24" s="104"/>
      <c r="AK24" s="272" t="s">
        <v>2319</v>
      </c>
      <c r="AL24" s="21" t="str">
        <f t="shared" si="14"/>
        <v/>
      </c>
      <c r="AM24" s="97" t="str">
        <f t="shared" si="15"/>
        <v/>
      </c>
      <c r="AN24" s="98">
        <f>係数１!D62</f>
        <v>26.9</v>
      </c>
      <c r="AO24" s="99">
        <f>係数１!F62</f>
        <v>1.52E-2</v>
      </c>
      <c r="AP24" s="99" t="str">
        <f>係数１!G62</f>
        <v>ｔ－C/GJ</v>
      </c>
      <c r="AQ24" s="22">
        <v>0.8</v>
      </c>
      <c r="AR24" s="101" t="str">
        <f t="shared" si="16"/>
        <v/>
      </c>
      <c r="AU24" s="52" t="str">
        <f>IF(参照!A24="","",参照!A24)</f>
        <v/>
      </c>
      <c r="AV24" s="52" t="str">
        <f>IF(参照!B24="","",参照!B24)</f>
        <v/>
      </c>
      <c r="AW24" s="52" t="str">
        <f>IF(参照!C24="","",参照!C24)</f>
        <v/>
      </c>
      <c r="AX24" s="52" t="str">
        <f>IF(参照!D24="","",参照!D24)</f>
        <v>メニューF</v>
      </c>
      <c r="AY24" s="52">
        <f>IF(参照!E24="","",参照!E24)</f>
        <v>3.4899999999999997E-4</v>
      </c>
      <c r="AZ24" s="52" t="str">
        <f>IF(参照!F24="","",参照!F24)</f>
        <v>(株)エネット</v>
      </c>
      <c r="BA24" s="52" t="str">
        <f>IF(参照!G24="","",参照!G24)</f>
        <v>(株)エネット_メニューF</v>
      </c>
      <c r="BB24" s="52">
        <f t="shared" si="0"/>
        <v>0.34899999999999998</v>
      </c>
      <c r="BD24" s="52" t="str">
        <f>IF(参照!L24="","",参照!L24)</f>
        <v>ＦＴエナジー(株)</v>
      </c>
    </row>
    <row r="25" spans="1:56" ht="12.75" customHeight="1">
      <c r="A25" s="1"/>
      <c r="B25" s="1"/>
      <c r="C25" s="496"/>
      <c r="D25" s="501" t="s">
        <v>23</v>
      </c>
      <c r="E25" s="502"/>
      <c r="F25" s="503"/>
      <c r="G25" s="267" t="s">
        <v>608</v>
      </c>
      <c r="H25" s="285" t="s">
        <v>14</v>
      </c>
      <c r="I25" s="285" t="s">
        <v>14</v>
      </c>
      <c r="J25" s="109">
        <f>AL37</f>
        <v>0</v>
      </c>
      <c r="K25" s="109">
        <f>AM37</f>
        <v>0</v>
      </c>
      <c r="L25" s="1"/>
      <c r="N25" s="79">
        <v>19</v>
      </c>
      <c r="O25" s="69"/>
      <c r="P25" s="69"/>
      <c r="Q25" s="70" t="str">
        <f t="shared" si="1"/>
        <v/>
      </c>
      <c r="R25" s="80"/>
      <c r="S25" s="348"/>
      <c r="T25" s="346">
        <f>係数１!D$49</f>
        <v>8640</v>
      </c>
      <c r="U25" s="73" t="str">
        <f t="shared" si="5"/>
        <v/>
      </c>
      <c r="V25" s="73" t="str">
        <f t="shared" si="6"/>
        <v/>
      </c>
      <c r="W25" s="74" t="str">
        <f t="array" aca="1" ref="W25" ca="1">IF(O25="","",IF(ISNUMBER(AA25),INDIRECT($BG$6&amp;AA25),IF(AA25="a",Q25,IF(AA25="b",INDIRECT($BG$6&amp;AB25),IF(AA25="c",R25,"")))))</f>
        <v/>
      </c>
      <c r="X25" s="75"/>
      <c r="Y25" s="73" t="str">
        <f t="shared" si="7"/>
        <v/>
      </c>
      <c r="Z25" s="76" t="str">
        <f t="shared" ca="1" si="2"/>
        <v/>
      </c>
      <c r="AA25" s="76" t="str">
        <f t="shared" ca="1" si="8"/>
        <v/>
      </c>
      <c r="AB25" s="76" t="str">
        <f t="shared" ca="1" si="9"/>
        <v/>
      </c>
      <c r="AC25" s="76">
        <f t="shared" ca="1" si="10"/>
        <v>0</v>
      </c>
      <c r="AD25" s="76">
        <f t="shared" si="11"/>
        <v>0</v>
      </c>
      <c r="AE25" s="76" t="str">
        <f t="shared" si="3"/>
        <v/>
      </c>
      <c r="AF25" s="77" t="str">
        <f t="shared" si="4"/>
        <v/>
      </c>
      <c r="AH25" s="528"/>
      <c r="AI25" s="103" t="s">
        <v>609</v>
      </c>
      <c r="AJ25" s="104"/>
      <c r="AK25" s="272" t="s">
        <v>2319</v>
      </c>
      <c r="AL25" s="21" t="str">
        <f t="shared" si="14"/>
        <v/>
      </c>
      <c r="AM25" s="97" t="str">
        <f t="shared" si="15"/>
        <v/>
      </c>
      <c r="AN25" s="98">
        <f>係数１!D63</f>
        <v>33.200000000000003</v>
      </c>
      <c r="AO25" s="99">
        <f>係数１!F63</f>
        <v>1.35E-2</v>
      </c>
      <c r="AP25" s="99" t="str">
        <f>係数１!G63</f>
        <v>ｔ－C/GJ</v>
      </c>
      <c r="AQ25" s="22">
        <v>0.8</v>
      </c>
      <c r="AR25" s="101" t="str">
        <f t="shared" si="16"/>
        <v/>
      </c>
      <c r="AU25" s="52" t="str">
        <f>IF(参照!A25="","",参照!A25)</f>
        <v/>
      </c>
      <c r="AV25" s="52" t="str">
        <f>IF(参照!B25="","",参照!B25)</f>
        <v/>
      </c>
      <c r="AW25" s="52" t="str">
        <f>IF(参照!C25="","",参照!C25)</f>
        <v/>
      </c>
      <c r="AX25" s="52" t="str">
        <f>IF(参照!D25="","",参照!D25)</f>
        <v>メニューG</v>
      </c>
      <c r="AY25" s="52">
        <f>IF(参照!E25="","",参照!E25)</f>
        <v>3.6999999999999999E-4</v>
      </c>
      <c r="AZ25" s="52" t="str">
        <f>IF(参照!F25="","",参照!F25)</f>
        <v>(株)エネット</v>
      </c>
      <c r="BA25" s="52" t="str">
        <f>IF(参照!G25="","",参照!G25)</f>
        <v>(株)エネット_メニューG</v>
      </c>
      <c r="BB25" s="52">
        <f t="shared" si="0"/>
        <v>0.37</v>
      </c>
      <c r="BD25" s="52" t="str">
        <f>IF(参照!L25="","",参照!L25)</f>
        <v>ＨＴＢエナジー(株)</v>
      </c>
    </row>
    <row r="26" spans="1:56" ht="12.75" customHeight="1">
      <c r="A26" s="1"/>
      <c r="B26" s="1"/>
      <c r="C26" s="496"/>
      <c r="D26" s="501"/>
      <c r="E26" s="502"/>
      <c r="F26" s="503"/>
      <c r="G26" s="41"/>
      <c r="H26" s="110"/>
      <c r="I26" s="22"/>
      <c r="J26" s="22"/>
      <c r="K26" s="22"/>
      <c r="L26" s="1"/>
      <c r="N26" s="79">
        <v>20</v>
      </c>
      <c r="O26" s="69"/>
      <c r="P26" s="69"/>
      <c r="Q26" s="70" t="str">
        <f t="shared" si="1"/>
        <v/>
      </c>
      <c r="R26" s="80"/>
      <c r="S26" s="348"/>
      <c r="T26" s="346">
        <f>係数１!D$49</f>
        <v>8640</v>
      </c>
      <c r="U26" s="73" t="str">
        <f t="shared" si="5"/>
        <v/>
      </c>
      <c r="V26" s="73" t="str">
        <f t="shared" si="6"/>
        <v/>
      </c>
      <c r="W26" s="74" t="str">
        <f t="array" aca="1" ref="W26" ca="1">IF(O26="","",IF(ISNUMBER(AA26),INDIRECT($BG$6&amp;AA26),IF(AA26="a",Q26,IF(AA26="b",INDIRECT($BG$6&amp;AB26),IF(AA26="c",R26,"")))))</f>
        <v/>
      </c>
      <c r="X26" s="75"/>
      <c r="Y26" s="73" t="str">
        <f t="shared" si="7"/>
        <v/>
      </c>
      <c r="Z26" s="76" t="str">
        <f t="shared" ca="1" si="2"/>
        <v/>
      </c>
      <c r="AA26" s="76" t="str">
        <f t="shared" ca="1" si="8"/>
        <v/>
      </c>
      <c r="AB26" s="76" t="str">
        <f t="shared" ca="1" si="9"/>
        <v/>
      </c>
      <c r="AC26" s="76">
        <f t="shared" ca="1" si="10"/>
        <v>0</v>
      </c>
      <c r="AD26" s="76">
        <f t="shared" si="11"/>
        <v>0</v>
      </c>
      <c r="AE26" s="76" t="str">
        <f t="shared" si="3"/>
        <v/>
      </c>
      <c r="AF26" s="77" t="str">
        <f t="shared" si="4"/>
        <v/>
      </c>
      <c r="AH26" s="528"/>
      <c r="AI26" s="103" t="s">
        <v>610</v>
      </c>
      <c r="AJ26" s="104"/>
      <c r="AK26" s="272" t="s">
        <v>2319</v>
      </c>
      <c r="AL26" s="21" t="str">
        <f t="shared" si="14"/>
        <v/>
      </c>
      <c r="AM26" s="97" t="str">
        <f t="shared" si="15"/>
        <v/>
      </c>
      <c r="AN26" s="98">
        <f>係数１!D64</f>
        <v>29.3</v>
      </c>
      <c r="AO26" s="99">
        <f>係数１!F64</f>
        <v>2.6200000000000001E-2</v>
      </c>
      <c r="AP26" s="99" t="str">
        <f>係数１!G64</f>
        <v>ｔ－C/GJ</v>
      </c>
      <c r="AQ26" s="22">
        <v>0.8</v>
      </c>
      <c r="AR26" s="101" t="str">
        <f t="shared" si="16"/>
        <v/>
      </c>
      <c r="AU26" s="52" t="str">
        <f>IF(参照!A26="","",参照!A26)</f>
        <v/>
      </c>
      <c r="AV26" s="52" t="str">
        <f>IF(参照!B26="","",参照!B26)</f>
        <v/>
      </c>
      <c r="AW26" s="52" t="str">
        <f>IF(参照!C26="","",参照!C26)</f>
        <v/>
      </c>
      <c r="AX26" s="52" t="str">
        <f>IF(参照!D26="","",参照!D26)</f>
        <v>メニューH(残差)</v>
      </c>
      <c r="AY26" s="52">
        <f>IF(参照!E26="","",参照!E26)</f>
        <v>4.08E-4</v>
      </c>
      <c r="AZ26" s="52" t="str">
        <f>IF(参照!F26="","",参照!F26)</f>
        <v>(株)エネット</v>
      </c>
      <c r="BA26" s="52" t="str">
        <f>IF(参照!G26="","",参照!G26)</f>
        <v>(株)エネット_メニューH(残差)</v>
      </c>
      <c r="BB26" s="52">
        <f t="shared" si="0"/>
        <v>0.40799999999999997</v>
      </c>
      <c r="BD26" s="52" t="str">
        <f>IF(参照!L26="","",参照!L26)</f>
        <v>(株)Ｉ＆Ｉ</v>
      </c>
    </row>
    <row r="27" spans="1:56" ht="12.75" customHeight="1">
      <c r="A27" s="1"/>
      <c r="B27" s="1"/>
      <c r="C27" s="496"/>
      <c r="D27" s="536"/>
      <c r="E27" s="537"/>
      <c r="F27" s="538"/>
      <c r="G27" s="41"/>
      <c r="H27" s="41"/>
      <c r="I27" s="22"/>
      <c r="J27" s="22"/>
      <c r="K27" s="22"/>
      <c r="L27" s="1"/>
      <c r="N27" s="79">
        <v>21</v>
      </c>
      <c r="O27" s="69"/>
      <c r="P27" s="69"/>
      <c r="Q27" s="70" t="str">
        <f t="shared" si="1"/>
        <v/>
      </c>
      <c r="R27" s="80"/>
      <c r="S27" s="348"/>
      <c r="T27" s="346">
        <f>係数１!D$49</f>
        <v>8640</v>
      </c>
      <c r="U27" s="73" t="str">
        <f t="shared" si="5"/>
        <v/>
      </c>
      <c r="V27" s="73" t="str">
        <f t="shared" si="6"/>
        <v/>
      </c>
      <c r="W27" s="74" t="str">
        <f t="array" aca="1" ref="W27" ca="1">IF(O27="","",IF(ISNUMBER(AA27),INDIRECT($BG$6&amp;AA27),IF(AA27="a",Q27,IF(AA27="b",INDIRECT($BG$6&amp;AB27),IF(AA27="c",R27,"")))))</f>
        <v/>
      </c>
      <c r="X27" s="75"/>
      <c r="Y27" s="73" t="str">
        <f t="shared" si="7"/>
        <v/>
      </c>
      <c r="Z27" s="76" t="str">
        <f t="shared" ca="1" si="2"/>
        <v/>
      </c>
      <c r="AA27" s="76" t="str">
        <f t="shared" ca="1" si="8"/>
        <v/>
      </c>
      <c r="AB27" s="76" t="str">
        <f t="shared" ca="1" si="9"/>
        <v/>
      </c>
      <c r="AC27" s="76">
        <f t="shared" ca="1" si="10"/>
        <v>0</v>
      </c>
      <c r="AD27" s="76">
        <f t="shared" si="11"/>
        <v>0</v>
      </c>
      <c r="AE27" s="76" t="str">
        <f t="shared" si="3"/>
        <v/>
      </c>
      <c r="AF27" s="77" t="str">
        <f t="shared" si="4"/>
        <v/>
      </c>
      <c r="AH27" s="528"/>
      <c r="AI27" s="103" t="s">
        <v>611</v>
      </c>
      <c r="AJ27" s="104"/>
      <c r="AK27" s="272" t="s">
        <v>2320</v>
      </c>
      <c r="AL27" s="21" t="str">
        <f t="shared" si="14"/>
        <v/>
      </c>
      <c r="AM27" s="97" t="str">
        <f t="shared" si="15"/>
        <v/>
      </c>
      <c r="AN27" s="98">
        <f>係数１!D65</f>
        <v>40.200000000000003</v>
      </c>
      <c r="AO27" s="99">
        <f>係数１!F65</f>
        <v>1.7899999999999999E-2</v>
      </c>
      <c r="AP27" s="99" t="str">
        <f>係数１!G65</f>
        <v>ｔ－C/GJ</v>
      </c>
      <c r="AQ27" s="22">
        <v>0.8</v>
      </c>
      <c r="AR27" s="101" t="str">
        <f t="shared" si="16"/>
        <v/>
      </c>
      <c r="AU27" s="52" t="str">
        <f>IF(参照!A27="","",参照!A27)</f>
        <v/>
      </c>
      <c r="AV27" s="52" t="str">
        <f>IF(参照!B27="","",参照!B27)</f>
        <v/>
      </c>
      <c r="AW27" s="52" t="str">
        <f>IF(参照!C27="","",参照!C27)</f>
        <v/>
      </c>
      <c r="AX27" s="52" t="str">
        <f>IF(参照!D27="","",参照!D27)</f>
        <v>(参考値)事業者全体</v>
      </c>
      <c r="AY27" s="52">
        <f>IF(参照!E27="","",参照!E27)</f>
        <v>3.7199999999999999E-4</v>
      </c>
      <c r="AZ27" s="52" t="str">
        <f>IF(参照!F27="","",参照!F27)</f>
        <v>(株)エネット</v>
      </c>
      <c r="BA27" s="52" t="str">
        <f>IF(参照!G27="","",参照!G27)</f>
        <v>(株)エネット_(参考値)事業者全体</v>
      </c>
      <c r="BB27" s="52">
        <f t="shared" si="0"/>
        <v>0.372</v>
      </c>
      <c r="BD27" s="52" t="str">
        <f>IF(参照!L27="","",参照!L27)</f>
        <v>Ｊａｐａｎ電力(株)</v>
      </c>
    </row>
    <row r="28" spans="1:56" ht="12.75" customHeight="1">
      <c r="A28" s="1"/>
      <c r="B28" s="1"/>
      <c r="C28" s="496"/>
      <c r="D28" s="543" t="s">
        <v>24</v>
      </c>
      <c r="E28" s="544"/>
      <c r="F28" s="544"/>
      <c r="G28" s="545"/>
      <c r="H28" s="111" t="s">
        <v>14</v>
      </c>
      <c r="I28" s="111" t="s">
        <v>14</v>
      </c>
      <c r="J28" s="21">
        <f>SUM(J10:J27)</f>
        <v>0</v>
      </c>
      <c r="K28" s="21">
        <f>SUM(K10:K27)</f>
        <v>0</v>
      </c>
      <c r="L28" s="1"/>
      <c r="N28" s="79">
        <v>22</v>
      </c>
      <c r="O28" s="69"/>
      <c r="P28" s="69"/>
      <c r="Q28" s="70" t="str">
        <f t="shared" si="1"/>
        <v/>
      </c>
      <c r="R28" s="80"/>
      <c r="S28" s="348"/>
      <c r="T28" s="346">
        <f>係数１!D$49</f>
        <v>8640</v>
      </c>
      <c r="U28" s="73" t="str">
        <f t="shared" si="5"/>
        <v/>
      </c>
      <c r="V28" s="73" t="str">
        <f t="shared" si="6"/>
        <v/>
      </c>
      <c r="W28" s="74" t="str">
        <f t="array" aca="1" ref="W28" ca="1">IF(O28="","",IF(ISNUMBER(AA28),INDIRECT($BG$6&amp;AA28),IF(AA28="a",Q28,IF(AA28="b",INDIRECT($BG$6&amp;AB28),IF(AA28="c",R28,"")))))</f>
        <v/>
      </c>
      <c r="X28" s="75"/>
      <c r="Y28" s="73" t="str">
        <f t="shared" si="7"/>
        <v/>
      </c>
      <c r="Z28" s="76" t="str">
        <f t="shared" ca="1" si="2"/>
        <v/>
      </c>
      <c r="AA28" s="76" t="str">
        <f t="shared" ca="1" si="8"/>
        <v/>
      </c>
      <c r="AB28" s="76" t="str">
        <f t="shared" ca="1" si="9"/>
        <v/>
      </c>
      <c r="AC28" s="76">
        <f t="shared" ca="1" si="10"/>
        <v>0</v>
      </c>
      <c r="AD28" s="76">
        <f t="shared" si="11"/>
        <v>0</v>
      </c>
      <c r="AE28" s="76" t="str">
        <f t="shared" si="3"/>
        <v/>
      </c>
      <c r="AF28" s="77" t="str">
        <f t="shared" si="4"/>
        <v/>
      </c>
      <c r="AH28" s="528"/>
      <c r="AI28" s="103" t="s">
        <v>612</v>
      </c>
      <c r="AJ28" s="104"/>
      <c r="AK28" s="272" t="s">
        <v>2321</v>
      </c>
      <c r="AL28" s="21" t="str">
        <f t="shared" si="14"/>
        <v/>
      </c>
      <c r="AM28" s="97" t="str">
        <f t="shared" si="15"/>
        <v/>
      </c>
      <c r="AN28" s="98">
        <f>係数１!D66</f>
        <v>21.2</v>
      </c>
      <c r="AO28" s="99">
        <f>係数１!F66</f>
        <v>0</v>
      </c>
      <c r="AP28" s="99" t="str">
        <f>係数１!G66</f>
        <v>ｔ－C/GJ</v>
      </c>
      <c r="AQ28" s="22">
        <v>0.8</v>
      </c>
      <c r="AR28" s="101" t="str">
        <f t="shared" si="16"/>
        <v/>
      </c>
      <c r="AU28" s="52" t="str">
        <f>IF(参照!A28="","",参照!A28)</f>
        <v>A0011</v>
      </c>
      <c r="AV28" s="52" t="str">
        <f>IF(参照!B28="","",参照!B28)</f>
        <v>須賀川瓦斯(株)</v>
      </c>
      <c r="AW28" s="52">
        <f>IF(参照!C28="","",参照!C28)</f>
        <v>4.3100000000000001E-4</v>
      </c>
      <c r="AX28" s="52" t="str">
        <f>IF(参照!D28="","",参照!D28)</f>
        <v>メニューA</v>
      </c>
      <c r="AY28" s="52">
        <f>IF(参照!E28="","",参照!E28)</f>
        <v>0</v>
      </c>
      <c r="AZ28" s="52" t="str">
        <f>IF(参照!F28="","",参照!F28)</f>
        <v>須賀川瓦斯(株)</v>
      </c>
      <c r="BA28" s="52" t="str">
        <f>IF(参照!G28="","",参照!G28)</f>
        <v>須賀川瓦斯(株)_メニューA</v>
      </c>
      <c r="BB28" s="52">
        <f t="shared" si="0"/>
        <v>0</v>
      </c>
      <c r="BD28" s="52" t="str">
        <f>IF(参照!L28="","",参照!L28)</f>
        <v>ＪＰエネルギー(株)</v>
      </c>
    </row>
    <row r="29" spans="1:56" ht="12.75" customHeight="1">
      <c r="A29" s="1"/>
      <c r="B29" s="1"/>
      <c r="C29" s="496"/>
      <c r="D29" s="456" t="s">
        <v>136</v>
      </c>
      <c r="E29" s="456"/>
      <c r="F29" s="456"/>
      <c r="G29" s="456"/>
      <c r="H29" s="546"/>
      <c r="I29" s="546"/>
      <c r="J29" s="546"/>
      <c r="K29" s="546"/>
      <c r="L29" s="1"/>
      <c r="N29" s="79">
        <v>23</v>
      </c>
      <c r="O29" s="69"/>
      <c r="P29" s="69"/>
      <c r="Q29" s="70" t="str">
        <f t="shared" si="1"/>
        <v/>
      </c>
      <c r="R29" s="80"/>
      <c r="S29" s="348"/>
      <c r="T29" s="346">
        <f>係数１!D$49</f>
        <v>8640</v>
      </c>
      <c r="U29" s="73" t="str">
        <f t="shared" si="5"/>
        <v/>
      </c>
      <c r="V29" s="73" t="str">
        <f t="shared" si="6"/>
        <v/>
      </c>
      <c r="W29" s="74" t="str">
        <f t="array" aca="1" ref="W29" ca="1">IF(O29="","",IF(ISNUMBER(AA29),INDIRECT($BG$6&amp;AA29),IF(AA29="a",Q29,IF(AA29="b",INDIRECT($BG$6&amp;AB29),IF(AA29="c",R29,"")))))</f>
        <v/>
      </c>
      <c r="X29" s="75"/>
      <c r="Y29" s="73" t="str">
        <f t="shared" si="7"/>
        <v/>
      </c>
      <c r="Z29" s="76" t="str">
        <f t="shared" ca="1" si="2"/>
        <v/>
      </c>
      <c r="AA29" s="76" t="str">
        <f t="shared" ca="1" si="8"/>
        <v/>
      </c>
      <c r="AB29" s="76" t="str">
        <f t="shared" ca="1" si="9"/>
        <v/>
      </c>
      <c r="AC29" s="76">
        <f t="shared" ca="1" si="10"/>
        <v>0</v>
      </c>
      <c r="AD29" s="76">
        <f t="shared" si="11"/>
        <v>0</v>
      </c>
      <c r="AE29" s="76" t="str">
        <f t="shared" si="3"/>
        <v/>
      </c>
      <c r="AF29" s="77" t="str">
        <f t="shared" si="4"/>
        <v/>
      </c>
      <c r="AH29" s="528"/>
      <c r="AI29" s="103" t="s">
        <v>613</v>
      </c>
      <c r="AJ29" s="104"/>
      <c r="AK29" s="272" t="s">
        <v>2319</v>
      </c>
      <c r="AL29" s="21" t="str">
        <f t="shared" si="14"/>
        <v/>
      </c>
      <c r="AM29" s="97" t="str">
        <f t="shared" si="15"/>
        <v/>
      </c>
      <c r="AN29" s="98">
        <f>係数１!D67</f>
        <v>17.100000000000001</v>
      </c>
      <c r="AO29" s="99">
        <f>係数１!F67</f>
        <v>0</v>
      </c>
      <c r="AP29" s="99" t="str">
        <f>係数１!G67</f>
        <v>ｔ－C/GJ</v>
      </c>
      <c r="AQ29" s="22">
        <v>0.8</v>
      </c>
      <c r="AR29" s="101" t="str">
        <f t="shared" si="16"/>
        <v/>
      </c>
      <c r="AU29" s="52" t="str">
        <f>IF(参照!A29="","",参照!A29)</f>
        <v/>
      </c>
      <c r="AV29" s="52" t="str">
        <f>IF(参照!B29="","",参照!B29)</f>
        <v/>
      </c>
      <c r="AW29" s="52" t="str">
        <f>IF(参照!C29="","",参照!C29)</f>
        <v/>
      </c>
      <c r="AX29" s="52" t="str">
        <f>IF(参照!D29="","",参照!D29)</f>
        <v>メニューB(残差)</v>
      </c>
      <c r="AY29" s="52">
        <f>IF(参照!E29="","",参照!E29)</f>
        <v>4.28E-4</v>
      </c>
      <c r="AZ29" s="52" t="str">
        <f>IF(参照!F29="","",参照!F29)</f>
        <v>須賀川瓦斯(株)</v>
      </c>
      <c r="BA29" s="52" t="str">
        <f>IF(参照!G29="","",参照!G29)</f>
        <v>須賀川瓦斯(株)_メニューB(残差)</v>
      </c>
      <c r="BB29" s="52">
        <f t="shared" si="0"/>
        <v>0.42799999999999999</v>
      </c>
      <c r="BD29" s="52" t="str">
        <f>IF(参照!L29="","",参照!L29)</f>
        <v>ＪＲＥトレーディング(株)</v>
      </c>
    </row>
    <row r="30" spans="1:56" ht="12.75" customHeight="1" thickBot="1">
      <c r="A30" s="1"/>
      <c r="B30" s="1"/>
      <c r="C30" s="547"/>
      <c r="D30" s="452" t="s">
        <v>12</v>
      </c>
      <c r="E30" s="452"/>
      <c r="F30" s="452"/>
      <c r="G30" s="452"/>
      <c r="H30" s="112" t="s">
        <v>19</v>
      </c>
      <c r="I30" s="24"/>
      <c r="J30" s="112" t="s">
        <v>14</v>
      </c>
      <c r="K30" s="112" t="s">
        <v>14</v>
      </c>
      <c r="L30" s="1"/>
      <c r="N30" s="79">
        <v>24</v>
      </c>
      <c r="O30" s="69"/>
      <c r="P30" s="69"/>
      <c r="Q30" s="70" t="str">
        <f t="shared" si="1"/>
        <v/>
      </c>
      <c r="R30" s="80"/>
      <c r="S30" s="348"/>
      <c r="T30" s="346">
        <f>係数１!D$49</f>
        <v>8640</v>
      </c>
      <c r="U30" s="73" t="str">
        <f t="shared" si="5"/>
        <v/>
      </c>
      <c r="V30" s="73" t="str">
        <f t="shared" si="6"/>
        <v/>
      </c>
      <c r="W30" s="74" t="str">
        <f t="array" aca="1" ref="W30" ca="1">IF(O30="","",IF(ISNUMBER(AA30),INDIRECT($BG$6&amp;AA30),IF(AA30="a",Q30,IF(AA30="b",INDIRECT($BG$6&amp;AB30),IF(AA30="c",R30,"")))))</f>
        <v/>
      </c>
      <c r="X30" s="75"/>
      <c r="Y30" s="73" t="str">
        <f t="shared" si="7"/>
        <v/>
      </c>
      <c r="Z30" s="76" t="str">
        <f t="shared" ca="1" si="2"/>
        <v/>
      </c>
      <c r="AA30" s="76" t="str">
        <f t="shared" ca="1" si="8"/>
        <v/>
      </c>
      <c r="AB30" s="76" t="str">
        <f t="shared" ca="1" si="9"/>
        <v/>
      </c>
      <c r="AC30" s="76">
        <f t="shared" ca="1" si="10"/>
        <v>0</v>
      </c>
      <c r="AD30" s="76">
        <f t="shared" si="11"/>
        <v>0</v>
      </c>
      <c r="AE30" s="76" t="str">
        <f t="shared" si="3"/>
        <v/>
      </c>
      <c r="AF30" s="77" t="str">
        <f t="shared" si="4"/>
        <v/>
      </c>
      <c r="AH30" s="528"/>
      <c r="AI30" s="103" t="s">
        <v>614</v>
      </c>
      <c r="AJ30" s="104"/>
      <c r="AK30" s="272" t="s">
        <v>2319</v>
      </c>
      <c r="AL30" s="21" t="str">
        <f t="shared" si="14"/>
        <v/>
      </c>
      <c r="AM30" s="97" t="str">
        <f t="shared" si="15"/>
        <v/>
      </c>
      <c r="AN30" s="98">
        <f>係数１!D68</f>
        <v>142</v>
      </c>
      <c r="AO30" s="99">
        <f>係数１!F68</f>
        <v>0</v>
      </c>
      <c r="AP30" s="99" t="str">
        <f>係数１!G68</f>
        <v>ｔ－C/GJ</v>
      </c>
      <c r="AQ30" s="22">
        <v>0.8</v>
      </c>
      <c r="AR30" s="101" t="str">
        <f t="shared" si="16"/>
        <v/>
      </c>
      <c r="AU30" s="52" t="str">
        <f>IF(参照!A30="","",参照!A30)</f>
        <v/>
      </c>
      <c r="AV30" s="52" t="str">
        <f>IF(参照!B30="","",参照!B30)</f>
        <v/>
      </c>
      <c r="AW30" s="52" t="str">
        <f>IF(参照!C30="","",参照!C30)</f>
        <v/>
      </c>
      <c r="AX30" s="52" t="str">
        <f>IF(参照!D30="","",参照!D30)</f>
        <v>(参考値)事業者全体</v>
      </c>
      <c r="AY30" s="52">
        <f>IF(参照!E30="","",参照!E30)</f>
        <v>4.2499999999999998E-4</v>
      </c>
      <c r="AZ30" s="52" t="str">
        <f>IF(参照!F30="","",参照!F30)</f>
        <v>須賀川瓦斯(株)</v>
      </c>
      <c r="BA30" s="52" t="str">
        <f>IF(参照!G30="","",参照!G30)</f>
        <v>須賀川瓦斯(株)_(参考値)事業者全体</v>
      </c>
      <c r="BB30" s="52">
        <f t="shared" si="0"/>
        <v>0.42499999999999999</v>
      </c>
      <c r="BD30" s="52" t="str">
        <f>IF(参照!L30="","",参照!L30)</f>
        <v>ＪＲ西日本住宅サービス(株)</v>
      </c>
    </row>
    <row r="31" spans="1:56" ht="19.5" customHeight="1" thickTop="1">
      <c r="A31" s="1"/>
      <c r="B31" s="1"/>
      <c r="C31" s="468" t="s">
        <v>1</v>
      </c>
      <c r="D31" s="455" t="s">
        <v>16</v>
      </c>
      <c r="E31" s="455"/>
      <c r="F31" s="455"/>
      <c r="G31" s="455"/>
      <c r="H31" s="111" t="s">
        <v>6</v>
      </c>
      <c r="I31" s="111" t="s">
        <v>21</v>
      </c>
      <c r="J31" s="113" t="s">
        <v>488</v>
      </c>
      <c r="K31" s="114" t="s">
        <v>498</v>
      </c>
      <c r="L31" s="1"/>
      <c r="N31" s="79">
        <v>25</v>
      </c>
      <c r="O31" s="69"/>
      <c r="P31" s="69"/>
      <c r="Q31" s="70" t="str">
        <f t="shared" si="1"/>
        <v/>
      </c>
      <c r="R31" s="80"/>
      <c r="S31" s="348"/>
      <c r="T31" s="346">
        <f>係数１!D$49</f>
        <v>8640</v>
      </c>
      <c r="U31" s="73" t="str">
        <f t="shared" si="5"/>
        <v/>
      </c>
      <c r="V31" s="73" t="str">
        <f t="shared" si="6"/>
        <v/>
      </c>
      <c r="W31" s="74" t="str">
        <f t="array" aca="1" ref="W31" ca="1">IF(O31="","",IF(ISNUMBER(AA31),INDIRECT($BG$6&amp;AA31),IF(AA31="a",Q31,IF(AA31="b",INDIRECT($BG$6&amp;AB31),IF(AA31="c",R31,"")))))</f>
        <v/>
      </c>
      <c r="X31" s="75"/>
      <c r="Y31" s="73" t="str">
        <f t="shared" si="7"/>
        <v/>
      </c>
      <c r="Z31" s="76" t="str">
        <f t="shared" ca="1" si="2"/>
        <v/>
      </c>
      <c r="AA31" s="76" t="str">
        <f t="shared" ca="1" si="8"/>
        <v/>
      </c>
      <c r="AB31" s="76" t="str">
        <f t="shared" ca="1" si="9"/>
        <v/>
      </c>
      <c r="AC31" s="76">
        <f t="shared" ca="1" si="10"/>
        <v>0</v>
      </c>
      <c r="AD31" s="76">
        <f t="shared" si="11"/>
        <v>0</v>
      </c>
      <c r="AE31" s="76" t="str">
        <f t="shared" si="3"/>
        <v/>
      </c>
      <c r="AF31" s="77" t="str">
        <f t="shared" si="4"/>
        <v/>
      </c>
      <c r="AH31" s="529"/>
      <c r="AI31" s="103" t="s">
        <v>615</v>
      </c>
      <c r="AJ31" s="104"/>
      <c r="AK31" s="272" t="s">
        <v>2319</v>
      </c>
      <c r="AL31" s="21" t="str">
        <f t="shared" si="14"/>
        <v/>
      </c>
      <c r="AM31" s="97" t="str">
        <f t="shared" si="15"/>
        <v/>
      </c>
      <c r="AN31" s="98">
        <f>係数１!D69</f>
        <v>22.5</v>
      </c>
      <c r="AO31" s="99">
        <f>係数１!F69</f>
        <v>0</v>
      </c>
      <c r="AP31" s="99" t="str">
        <f>係数１!G69</f>
        <v>ｔ－C/GJ</v>
      </c>
      <c r="AQ31" s="22">
        <v>0.8</v>
      </c>
      <c r="AR31" s="101" t="str">
        <f t="shared" si="16"/>
        <v/>
      </c>
      <c r="AU31" s="52" t="str">
        <f>IF(参照!A31="","",参照!A31)</f>
        <v>A0012</v>
      </c>
      <c r="AV31" s="52" t="str">
        <f>IF(参照!B31="","",参照!B31)</f>
        <v>出光興産(株)</v>
      </c>
      <c r="AW31" s="52">
        <f>IF(参照!C31="","",参照!C31)</f>
        <v>4.5100000000000001E-4</v>
      </c>
      <c r="AX31" s="52" t="str">
        <f>IF(参照!D31="","",参照!D31)</f>
        <v>メニューA</v>
      </c>
      <c r="AY31" s="52">
        <f>IF(参照!E31="","",参照!E31)</f>
        <v>0</v>
      </c>
      <c r="AZ31" s="52" t="str">
        <f>IF(参照!F31="","",参照!F31)</f>
        <v>出光興産(株)</v>
      </c>
      <c r="BA31" s="52" t="str">
        <f>IF(参照!G31="","",参照!G31)</f>
        <v>出光興産(株)_メニューA</v>
      </c>
      <c r="BB31" s="52">
        <f t="shared" si="0"/>
        <v>0</v>
      </c>
      <c r="BD31" s="52" t="str">
        <f>IF(参照!L31="","",参照!L31)</f>
        <v>(株)ＪＴＢコミュニケーションデザイン</v>
      </c>
    </row>
    <row r="32" spans="1:56" ht="12.75" customHeight="1">
      <c r="A32" s="1"/>
      <c r="B32" s="1"/>
      <c r="C32" s="466"/>
      <c r="D32" s="456" t="s">
        <v>51</v>
      </c>
      <c r="E32" s="456"/>
      <c r="F32" s="456"/>
      <c r="G32" s="456"/>
      <c r="H32" s="82" t="s">
        <v>26</v>
      </c>
      <c r="I32" s="22"/>
      <c r="J32" s="21" t="str">
        <f>IF($I32="","",$I32*係数１!$D$8*0.0258)</f>
        <v/>
      </c>
      <c r="K32" s="21" t="str">
        <f>IF($I32="","",$I32*係数１!$D$8*係数１!$F$8*44/12)</f>
        <v/>
      </c>
      <c r="L32" s="1"/>
      <c r="N32" s="79">
        <v>26</v>
      </c>
      <c r="O32" s="69"/>
      <c r="P32" s="69"/>
      <c r="Q32" s="70" t="str">
        <f t="shared" si="1"/>
        <v/>
      </c>
      <c r="R32" s="80"/>
      <c r="S32" s="348"/>
      <c r="T32" s="346">
        <f>係数１!D$49</f>
        <v>8640</v>
      </c>
      <c r="U32" s="73" t="str">
        <f t="shared" si="5"/>
        <v/>
      </c>
      <c r="V32" s="73" t="str">
        <f t="shared" si="6"/>
        <v/>
      </c>
      <c r="W32" s="74" t="str">
        <f t="array" aca="1" ref="W32" ca="1">IF(O32="","",IF(ISNUMBER(AA32),INDIRECT($BG$6&amp;AA32),IF(AA32="a",Q32,IF(AA32="b",INDIRECT($BG$6&amp;AB32),IF(AA32="c",R32,"")))))</f>
        <v/>
      </c>
      <c r="X32" s="75"/>
      <c r="Y32" s="73" t="str">
        <f t="shared" si="7"/>
        <v/>
      </c>
      <c r="Z32" s="76" t="str">
        <f t="shared" ca="1" si="2"/>
        <v/>
      </c>
      <c r="AA32" s="76" t="str">
        <f t="shared" ca="1" si="8"/>
        <v/>
      </c>
      <c r="AB32" s="76" t="str">
        <f t="shared" ca="1" si="9"/>
        <v/>
      </c>
      <c r="AC32" s="76">
        <f t="shared" ca="1" si="10"/>
        <v>0</v>
      </c>
      <c r="AD32" s="76">
        <f t="shared" si="11"/>
        <v>0</v>
      </c>
      <c r="AE32" s="76" t="str">
        <f t="shared" si="3"/>
        <v/>
      </c>
      <c r="AF32" s="77" t="str">
        <f t="shared" si="4"/>
        <v/>
      </c>
      <c r="AH32" s="553" t="s">
        <v>616</v>
      </c>
      <c r="AI32" s="103" t="s">
        <v>617</v>
      </c>
      <c r="AJ32" s="104"/>
      <c r="AK32" s="271" t="s">
        <v>600</v>
      </c>
      <c r="AL32" s="21" t="str">
        <f t="shared" si="14"/>
        <v/>
      </c>
      <c r="AM32" s="97" t="str">
        <f t="shared" si="15"/>
        <v/>
      </c>
      <c r="AN32" s="98">
        <f>係数１!D70</f>
        <v>1</v>
      </c>
      <c r="AO32" s="99">
        <f>係数１!F70</f>
        <v>0</v>
      </c>
      <c r="AP32" s="99" t="str">
        <f>係数１!G70</f>
        <v>ｔ－C/GJ</v>
      </c>
      <c r="AQ32" s="22">
        <v>1</v>
      </c>
      <c r="AR32" s="101" t="str">
        <f t="shared" si="16"/>
        <v/>
      </c>
      <c r="AU32" s="52" t="str">
        <f>IF(参照!A32="","",参照!A32)</f>
        <v/>
      </c>
      <c r="AV32" s="52" t="str">
        <f>IF(参照!B32="","",参照!B32)</f>
        <v/>
      </c>
      <c r="AW32" s="52" t="str">
        <f>IF(参照!C32="","",参照!C32)</f>
        <v/>
      </c>
      <c r="AX32" s="52" t="str">
        <f>IF(参照!D32="","",参照!D32)</f>
        <v>メニューB</v>
      </c>
      <c r="AY32" s="52">
        <f>IF(参照!E32="","",参照!E32)</f>
        <v>2.0000000000000001E-4</v>
      </c>
      <c r="AZ32" s="52" t="str">
        <f>IF(参照!F32="","",参照!F32)</f>
        <v>出光興産(株)</v>
      </c>
      <c r="BA32" s="52" t="str">
        <f>IF(参照!G32="","",参照!G32)</f>
        <v>出光興産(株)_メニューB</v>
      </c>
      <c r="BB32" s="52">
        <f t="shared" si="0"/>
        <v>0.2</v>
      </c>
      <c r="BD32" s="52" t="str">
        <f>IF(参照!L32="","",参照!L32)</f>
        <v>(株)ｋａｒｃｈ</v>
      </c>
    </row>
    <row r="33" spans="1:56" ht="12.75" customHeight="1">
      <c r="A33" s="1"/>
      <c r="B33" s="1"/>
      <c r="C33" s="466"/>
      <c r="D33" s="456" t="s">
        <v>28</v>
      </c>
      <c r="E33" s="456"/>
      <c r="F33" s="456"/>
      <c r="G33" s="456"/>
      <c r="H33" s="82" t="s">
        <v>26</v>
      </c>
      <c r="I33" s="22"/>
      <c r="J33" s="21" t="str">
        <f>IF($I33="","",$I33*係数１!$D$12*0.0258)</f>
        <v/>
      </c>
      <c r="K33" s="21" t="str">
        <f>IF($I33="","",$I33*係数１!$D$12*係数１!$F$12*44/12)</f>
        <v/>
      </c>
      <c r="L33" s="1"/>
      <c r="N33" s="79">
        <v>27</v>
      </c>
      <c r="O33" s="69"/>
      <c r="P33" s="69"/>
      <c r="Q33" s="70" t="str">
        <f t="shared" si="1"/>
        <v/>
      </c>
      <c r="R33" s="80"/>
      <c r="S33" s="348"/>
      <c r="T33" s="346">
        <f>係数１!D$49</f>
        <v>8640</v>
      </c>
      <c r="U33" s="73" t="str">
        <f t="shared" si="5"/>
        <v/>
      </c>
      <c r="V33" s="73" t="str">
        <f t="shared" si="6"/>
        <v/>
      </c>
      <c r="W33" s="74" t="str">
        <f t="array" aca="1" ref="W33" ca="1">IF(O33="","",IF(ISNUMBER(AA33),INDIRECT($BG$6&amp;AA33),IF(AA33="a",Q33,IF(AA33="b",INDIRECT($BG$6&amp;AB33),IF(AA33="c",R33,"")))))</f>
        <v/>
      </c>
      <c r="X33" s="75"/>
      <c r="Y33" s="73" t="str">
        <f t="shared" si="7"/>
        <v/>
      </c>
      <c r="Z33" s="76" t="str">
        <f t="shared" ca="1" si="2"/>
        <v/>
      </c>
      <c r="AA33" s="76" t="str">
        <f t="shared" ca="1" si="8"/>
        <v/>
      </c>
      <c r="AB33" s="76" t="str">
        <f t="shared" ca="1" si="9"/>
        <v/>
      </c>
      <c r="AC33" s="76">
        <f t="shared" ca="1" si="10"/>
        <v>0</v>
      </c>
      <c r="AD33" s="76">
        <f t="shared" si="11"/>
        <v>0</v>
      </c>
      <c r="AE33" s="76" t="str">
        <f t="shared" si="3"/>
        <v/>
      </c>
      <c r="AF33" s="77" t="str">
        <f t="shared" si="4"/>
        <v/>
      </c>
      <c r="AH33" s="528"/>
      <c r="AI33" s="103" t="s">
        <v>618</v>
      </c>
      <c r="AJ33" s="104"/>
      <c r="AK33" s="271" t="s">
        <v>600</v>
      </c>
      <c r="AL33" s="21" t="str">
        <f t="shared" si="14"/>
        <v/>
      </c>
      <c r="AM33" s="97" t="str">
        <f t="shared" si="15"/>
        <v/>
      </c>
      <c r="AN33" s="98">
        <f>係数１!D71</f>
        <v>1</v>
      </c>
      <c r="AO33" s="99">
        <f>係数１!F71</f>
        <v>0</v>
      </c>
      <c r="AP33" s="99" t="str">
        <f>係数１!G71</f>
        <v>ｔ－C/GJ</v>
      </c>
      <c r="AQ33" s="22">
        <v>1</v>
      </c>
      <c r="AR33" s="101" t="str">
        <f t="shared" si="16"/>
        <v/>
      </c>
      <c r="AU33" s="52" t="str">
        <f>IF(参照!A33="","",参照!A33)</f>
        <v/>
      </c>
      <c r="AV33" s="52" t="str">
        <f>IF(参照!B33="","",参照!B33)</f>
        <v/>
      </c>
      <c r="AW33" s="52" t="str">
        <f>IF(参照!C33="","",参照!C33)</f>
        <v/>
      </c>
      <c r="AX33" s="52" t="str">
        <f>IF(参照!D33="","",参照!D33)</f>
        <v>メニューC(残差)</v>
      </c>
      <c r="AY33" s="52">
        <f>IF(参照!E33="","",参照!E33)</f>
        <v>5.2099999999999998E-4</v>
      </c>
      <c r="AZ33" s="52" t="str">
        <f>IF(参照!F33="","",参照!F33)</f>
        <v>出光興産(株)</v>
      </c>
      <c r="BA33" s="52" t="str">
        <f>IF(参照!G33="","",参照!G33)</f>
        <v>出光興産(株)_メニューC(残差)</v>
      </c>
      <c r="BB33" s="52">
        <f t="shared" si="0"/>
        <v>0.52100000000000002</v>
      </c>
      <c r="BD33" s="52" t="str">
        <f>IF(参照!L33="","",参照!L33)</f>
        <v>ＫＢＮ(株)</v>
      </c>
    </row>
    <row r="34" spans="1:56" ht="12.75" customHeight="1">
      <c r="A34" s="1"/>
      <c r="B34" s="1"/>
      <c r="C34" s="466"/>
      <c r="D34" s="456" t="s">
        <v>50</v>
      </c>
      <c r="E34" s="456"/>
      <c r="F34" s="456"/>
      <c r="G34" s="456"/>
      <c r="H34" s="20" t="s">
        <v>33</v>
      </c>
      <c r="I34" s="22"/>
      <c r="J34" s="21" t="str">
        <f>IF($I34="","",$I34*係数１!$D$18*0.0258)</f>
        <v/>
      </c>
      <c r="K34" s="21" t="str">
        <f>IF($I34="","",$I34*係数１!$D$18*係数１!$F$18*44/12)</f>
        <v/>
      </c>
      <c r="L34" s="1"/>
      <c r="N34" s="79">
        <v>28</v>
      </c>
      <c r="O34" s="69"/>
      <c r="P34" s="69"/>
      <c r="Q34" s="70" t="str">
        <f t="shared" si="1"/>
        <v/>
      </c>
      <c r="R34" s="80"/>
      <c r="S34" s="348"/>
      <c r="T34" s="346">
        <f>係数１!D$49</f>
        <v>8640</v>
      </c>
      <c r="U34" s="73" t="str">
        <f t="shared" si="5"/>
        <v/>
      </c>
      <c r="V34" s="73" t="str">
        <f t="shared" si="6"/>
        <v/>
      </c>
      <c r="W34" s="74" t="str">
        <f t="array" aca="1" ref="W34" ca="1">IF(O34="","",IF(ISNUMBER(AA34),INDIRECT($BG$6&amp;AA34),IF(AA34="a",Q34,IF(AA34="b",INDIRECT($BG$6&amp;AB34),IF(AA34="c",R34,"")))))</f>
        <v/>
      </c>
      <c r="X34" s="75"/>
      <c r="Y34" s="73" t="str">
        <f t="shared" si="7"/>
        <v/>
      </c>
      <c r="Z34" s="76" t="str">
        <f t="shared" ca="1" si="2"/>
        <v/>
      </c>
      <c r="AA34" s="76" t="str">
        <f t="shared" ca="1" si="8"/>
        <v/>
      </c>
      <c r="AB34" s="76" t="str">
        <f t="shared" ca="1" si="9"/>
        <v/>
      </c>
      <c r="AC34" s="76">
        <f t="shared" ca="1" si="10"/>
        <v>0</v>
      </c>
      <c r="AD34" s="76">
        <f t="shared" si="11"/>
        <v>0</v>
      </c>
      <c r="AE34" s="76" t="str">
        <f t="shared" si="3"/>
        <v/>
      </c>
      <c r="AF34" s="77" t="str">
        <f t="shared" si="4"/>
        <v/>
      </c>
      <c r="AH34" s="553" t="s">
        <v>506</v>
      </c>
      <c r="AI34" s="103" t="s">
        <v>619</v>
      </c>
      <c r="AJ34" s="104"/>
      <c r="AK34" s="271" t="s">
        <v>2322</v>
      </c>
      <c r="AL34" s="21" t="str">
        <f>IF(AJ34="","",AJ34/1000*AN34*0.0258)</f>
        <v/>
      </c>
      <c r="AM34" s="97" t="str">
        <f>IF(AJ34="","",AJ34/1000*AO34)</f>
        <v/>
      </c>
      <c r="AN34" s="115">
        <f>係数１!D72</f>
        <v>3600</v>
      </c>
      <c r="AO34" s="99">
        <f>係数１!F72</f>
        <v>0</v>
      </c>
      <c r="AP34" s="99" t="str">
        <f>係数１!G72</f>
        <v>ｔ－CO2/千kWh</v>
      </c>
      <c r="AQ34" s="22">
        <v>1</v>
      </c>
      <c r="AR34" s="101" t="str">
        <f t="shared" si="16"/>
        <v/>
      </c>
      <c r="AU34" s="52" t="str">
        <f>IF(参照!A34="","",参照!A34)</f>
        <v/>
      </c>
      <c r="AV34" s="52" t="str">
        <f>IF(参照!B34="","",参照!B34)</f>
        <v/>
      </c>
      <c r="AW34" s="52" t="str">
        <f>IF(参照!C34="","",参照!C34)</f>
        <v/>
      </c>
      <c r="AX34" s="52" t="str">
        <f>IF(参照!D34="","",参照!D34)</f>
        <v>(参考値)事業者全体</v>
      </c>
      <c r="AY34" s="52">
        <f>IF(参照!E34="","",参照!E34)</f>
        <v>5.4000000000000001E-4</v>
      </c>
      <c r="AZ34" s="52" t="str">
        <f>IF(参照!F34="","",参照!F34)</f>
        <v>出光興産(株)</v>
      </c>
      <c r="BA34" s="52" t="str">
        <f>IF(参照!G34="","",参照!G34)</f>
        <v>出光興産(株)_(参考値)事業者全体</v>
      </c>
      <c r="BB34" s="52">
        <f t="shared" si="0"/>
        <v>0.54</v>
      </c>
      <c r="BD34" s="52" t="str">
        <f>IF(参照!L34="","",参照!L34)</f>
        <v>(株)Ｋｅｎｅｓエネルギーサービス</v>
      </c>
    </row>
    <row r="35" spans="1:56" ht="12.75" customHeight="1">
      <c r="A35" s="1"/>
      <c r="B35" s="1"/>
      <c r="C35" s="466"/>
      <c r="D35" s="456" t="s">
        <v>49</v>
      </c>
      <c r="E35" s="456"/>
      <c r="F35" s="456"/>
      <c r="G35" s="456"/>
      <c r="H35" s="20" t="s">
        <v>33</v>
      </c>
      <c r="I35" s="22"/>
      <c r="J35" s="21" t="str">
        <f>IF($I35="","",$I35*係数１!$D$20*0.0258)</f>
        <v/>
      </c>
      <c r="K35" s="21" t="str">
        <f>IF($I35="","",$I35*係数１!$D$20*係数１!$F$20*44/12)</f>
        <v/>
      </c>
      <c r="L35" s="1"/>
      <c r="N35" s="79">
        <v>29</v>
      </c>
      <c r="O35" s="69"/>
      <c r="P35" s="69"/>
      <c r="Q35" s="70" t="str">
        <f t="shared" si="1"/>
        <v/>
      </c>
      <c r="R35" s="80"/>
      <c r="S35" s="348"/>
      <c r="T35" s="346">
        <f>係数１!D$49</f>
        <v>8640</v>
      </c>
      <c r="U35" s="73" t="str">
        <f t="shared" si="5"/>
        <v/>
      </c>
      <c r="V35" s="73" t="str">
        <f t="shared" si="6"/>
        <v/>
      </c>
      <c r="W35" s="74" t="str">
        <f t="array" aca="1" ref="W35" ca="1">IF(O35="","",IF(ISNUMBER(AA35),INDIRECT($BG$6&amp;AA35),IF(AA35="a",Q35,IF(AA35="b",INDIRECT($BG$6&amp;AB35),IF(AA35="c",R35,"")))))</f>
        <v/>
      </c>
      <c r="X35" s="75"/>
      <c r="Y35" s="73" t="str">
        <f t="shared" si="7"/>
        <v/>
      </c>
      <c r="Z35" s="76" t="str">
        <f t="shared" ca="1" si="2"/>
        <v/>
      </c>
      <c r="AA35" s="76" t="str">
        <f t="shared" ca="1" si="8"/>
        <v/>
      </c>
      <c r="AB35" s="76" t="str">
        <f t="shared" ca="1" si="9"/>
        <v/>
      </c>
      <c r="AC35" s="76">
        <f t="shared" ca="1" si="10"/>
        <v>0</v>
      </c>
      <c r="AD35" s="76">
        <f t="shared" si="11"/>
        <v>0</v>
      </c>
      <c r="AE35" s="76" t="str">
        <f t="shared" si="3"/>
        <v/>
      </c>
      <c r="AF35" s="77" t="str">
        <f t="shared" si="4"/>
        <v/>
      </c>
      <c r="AH35" s="554"/>
      <c r="AI35" s="103" t="s">
        <v>620</v>
      </c>
      <c r="AJ35" s="104"/>
      <c r="AK35" s="271" t="s">
        <v>2322</v>
      </c>
      <c r="AL35" s="21" t="str">
        <f t="shared" ref="AL35:AL36" si="17">IF(AJ35="","",AJ35/1000*AN35*0.0258)</f>
        <v/>
      </c>
      <c r="AM35" s="97" t="str">
        <f t="shared" ref="AM35:AM36" si="18">IF(AJ35="","",AJ35/1000*AO35)</f>
        <v/>
      </c>
      <c r="AN35" s="115">
        <f>係数１!D73</f>
        <v>3600</v>
      </c>
      <c r="AO35" s="99">
        <f>係数１!F73</f>
        <v>0</v>
      </c>
      <c r="AP35" s="99" t="str">
        <f>係数１!G73</f>
        <v>ｔ－CO2/千kWh</v>
      </c>
      <c r="AQ35" s="22">
        <v>1</v>
      </c>
      <c r="AR35" s="101" t="str">
        <f t="shared" si="16"/>
        <v/>
      </c>
      <c r="AU35" s="52" t="str">
        <f>IF(参照!A35="","",参照!A35)</f>
        <v>A0013</v>
      </c>
      <c r="AV35" s="52" t="str">
        <f>IF(参照!B35="","",参照!B35)</f>
        <v>(株)オプテージ</v>
      </c>
      <c r="AW35" s="52">
        <f>IF(参照!C35="","",参照!C35)</f>
        <v>5.4699999999999996E-4</v>
      </c>
      <c r="AX35" s="52" t="str">
        <f>IF(参照!D35="","",参照!D35)</f>
        <v/>
      </c>
      <c r="AY35" s="52">
        <f>IF(参照!E35="","",参照!E35)</f>
        <v>5.0600000000000005E-4</v>
      </c>
      <c r="AZ35" s="52" t="str">
        <f>IF(参照!F35="","",参照!F35)</f>
        <v>(株)オプテージ</v>
      </c>
      <c r="BA35" s="52" t="str">
        <f>IF(参照!G35="","",参照!G35)</f>
        <v>(株)オプテージ_</v>
      </c>
      <c r="BB35" s="52">
        <f t="shared" si="0"/>
        <v>0.50600000000000001</v>
      </c>
      <c r="BD35" s="52" t="str">
        <f>IF(参照!L35="","",参照!L35)</f>
        <v>(株)ＬＥＮＥＴＳ</v>
      </c>
    </row>
    <row r="36" spans="1:56" ht="12.75" customHeight="1" thickBot="1">
      <c r="A36" s="1"/>
      <c r="B36" s="1"/>
      <c r="C36" s="466"/>
      <c r="D36" s="454" t="s">
        <v>48</v>
      </c>
      <c r="E36" s="454"/>
      <c r="F36" s="454"/>
      <c r="G36" s="454"/>
      <c r="H36" s="102" t="s">
        <v>18</v>
      </c>
      <c r="I36" s="23"/>
      <c r="J36" s="21" t="str">
        <f>IF($I36="","",$I36*係数１!$D$30*0.0258)</f>
        <v/>
      </c>
      <c r="K36" s="21" t="str">
        <f>IF($I36="","",$I36*係数１!$D$30*係数１!$F$30)</f>
        <v/>
      </c>
      <c r="L36" s="1"/>
      <c r="N36" s="85">
        <v>30</v>
      </c>
      <c r="O36" s="69"/>
      <c r="P36" s="69"/>
      <c r="Q36" s="70" t="str">
        <f t="shared" si="1"/>
        <v/>
      </c>
      <c r="R36" s="116"/>
      <c r="S36" s="117"/>
      <c r="T36" s="72">
        <f>係数１!D$49</f>
        <v>8640</v>
      </c>
      <c r="U36" s="73" t="str">
        <f t="shared" si="5"/>
        <v/>
      </c>
      <c r="V36" s="73" t="str">
        <f t="shared" si="6"/>
        <v/>
      </c>
      <c r="W36" s="74" t="str">
        <f t="array" aca="1" ref="W36" ca="1">IF(O36="","",IF(ISNUMBER(AA36),INDIRECT($BG$6&amp;AA36),IF(AA36="a",Q36,IF(AA36="b",INDIRECT($BG$6&amp;AB36),IF(AA36="c",R36,"")))))</f>
        <v/>
      </c>
      <c r="X36" s="75"/>
      <c r="Y36" s="73" t="str">
        <f t="shared" si="7"/>
        <v/>
      </c>
      <c r="Z36" s="76" t="str">
        <f t="shared" ca="1" si="2"/>
        <v/>
      </c>
      <c r="AA36" s="76" t="str">
        <f t="shared" ca="1" si="8"/>
        <v/>
      </c>
      <c r="AB36" s="76" t="str">
        <f t="shared" ca="1" si="9"/>
        <v/>
      </c>
      <c r="AC36" s="76">
        <f t="shared" ca="1" si="10"/>
        <v>0</v>
      </c>
      <c r="AD36" s="76">
        <f t="shared" si="11"/>
        <v>0</v>
      </c>
      <c r="AE36" s="76" t="str">
        <f t="shared" si="3"/>
        <v/>
      </c>
      <c r="AF36" s="77" t="str">
        <f t="shared" si="4"/>
        <v/>
      </c>
      <c r="AH36" s="554"/>
      <c r="AI36" s="118" t="s">
        <v>621</v>
      </c>
      <c r="AJ36" s="119"/>
      <c r="AK36" s="271" t="s">
        <v>2322</v>
      </c>
      <c r="AL36" s="120" t="str">
        <f t="shared" si="17"/>
        <v/>
      </c>
      <c r="AM36" s="97" t="str">
        <f t="shared" si="18"/>
        <v/>
      </c>
      <c r="AN36" s="121">
        <f>係数１!D74</f>
        <v>3600</v>
      </c>
      <c r="AO36" s="99">
        <f>係数１!F74</f>
        <v>0</v>
      </c>
      <c r="AP36" s="99" t="str">
        <f>係数１!G74</f>
        <v>ｔ－CO2/千kWh</v>
      </c>
      <c r="AQ36" s="23">
        <v>1</v>
      </c>
      <c r="AR36" s="101" t="str">
        <f t="shared" si="16"/>
        <v/>
      </c>
      <c r="AU36" s="52" t="str">
        <f>IF(参照!A36="","",参照!A36)</f>
        <v>A0014</v>
      </c>
      <c r="AV36" s="52" t="str">
        <f>IF(参照!B36="","",参照!B36)</f>
        <v>エネサーブ(株)</v>
      </c>
      <c r="AW36" s="52">
        <f>IF(参照!C36="","",参照!C36)</f>
        <v>4.3199999999999998E-4</v>
      </c>
      <c r="AX36" s="52" t="str">
        <f>IF(参照!D36="","",参照!D36)</f>
        <v>メニューA</v>
      </c>
      <c r="AY36" s="52">
        <f>IF(参照!E36="","",参照!E36)</f>
        <v>0</v>
      </c>
      <c r="AZ36" s="52" t="str">
        <f>IF(参照!F36="","",参照!F36)</f>
        <v>エネサーブ(株)</v>
      </c>
      <c r="BA36" s="52" t="str">
        <f>IF(参照!G36="","",参照!G36)</f>
        <v>エネサーブ(株)_メニューA</v>
      </c>
      <c r="BB36" s="52">
        <f t="shared" si="0"/>
        <v>0</v>
      </c>
      <c r="BD36" s="52" t="str">
        <f>IF(参照!L36="","",参照!L36)</f>
        <v>(株)Ｌｉｎｋ　Ｌｉｆｅ</v>
      </c>
    </row>
    <row r="37" spans="1:56" ht="16.5" customHeight="1" thickTop="1" thickBot="1">
      <c r="A37" s="1"/>
      <c r="B37" s="1"/>
      <c r="C37" s="466"/>
      <c r="D37" s="470" t="s">
        <v>59</v>
      </c>
      <c r="E37" s="478" t="s">
        <v>135</v>
      </c>
      <c r="F37" s="470" t="s">
        <v>60</v>
      </c>
      <c r="G37" s="105" t="s">
        <v>131</v>
      </c>
      <c r="H37" s="454" t="s">
        <v>19</v>
      </c>
      <c r="I37" s="548">
        <f>S47</f>
        <v>0</v>
      </c>
      <c r="J37" s="548">
        <f>U47</f>
        <v>0</v>
      </c>
      <c r="K37" s="548">
        <f>V47</f>
        <v>0</v>
      </c>
      <c r="L37" s="1"/>
      <c r="N37" s="510" t="s">
        <v>67</v>
      </c>
      <c r="O37" s="511"/>
      <c r="P37" s="511"/>
      <c r="Q37" s="511"/>
      <c r="R37" s="550"/>
      <c r="S37" s="122">
        <f>SUM(S7:S36)</f>
        <v>0</v>
      </c>
      <c r="T37" s="87"/>
      <c r="U37" s="123">
        <f>SUM(U7:U36)</f>
        <v>0</v>
      </c>
      <c r="V37" s="123">
        <f>SUM(V7:V36)</f>
        <v>0</v>
      </c>
      <c r="W37" s="124"/>
      <c r="X37" s="124"/>
      <c r="Y37" s="123">
        <f>SUM(Y7:Y36)</f>
        <v>0</v>
      </c>
      <c r="Z37" s="125">
        <f ca="1">SUM(Z7:Z36)</f>
        <v>0</v>
      </c>
      <c r="AA37" s="124"/>
      <c r="AB37" s="124"/>
      <c r="AC37" s="125">
        <f ca="1">SUM(AC7:AC36)</f>
        <v>0</v>
      </c>
      <c r="AD37" s="125">
        <f>SUM(AD7:AD36)</f>
        <v>0</v>
      </c>
      <c r="AE37" s="124"/>
      <c r="AF37" s="126"/>
      <c r="AH37" s="551" t="s">
        <v>622</v>
      </c>
      <c r="AI37" s="552"/>
      <c r="AJ37" s="552"/>
      <c r="AK37" s="552"/>
      <c r="AL37" s="127">
        <f>SUM(AL17:AL36)</f>
        <v>0</v>
      </c>
      <c r="AM37" s="128">
        <f>SUM(AM17:AM36)</f>
        <v>0</v>
      </c>
      <c r="AN37" s="129"/>
      <c r="AO37" s="130"/>
      <c r="AP37" s="130"/>
      <c r="AQ37" s="130"/>
      <c r="AR37" s="127">
        <f>SUM(AR17:AR36)</f>
        <v>0</v>
      </c>
      <c r="AU37" s="52" t="str">
        <f>IF(参照!A37="","",参照!A37)</f>
        <v/>
      </c>
      <c r="AV37" s="52" t="str">
        <f>IF(参照!B37="","",参照!B37)</f>
        <v/>
      </c>
      <c r="AW37" s="52" t="str">
        <f>IF(参照!C37="","",参照!C37)</f>
        <v/>
      </c>
      <c r="AX37" s="52" t="str">
        <f>IF(参照!D37="","",参照!D37)</f>
        <v>メニューB(残差)</v>
      </c>
      <c r="AY37" s="52">
        <f>IF(参照!E37="","",参照!E37)</f>
        <v>5.5400000000000002E-4</v>
      </c>
      <c r="AZ37" s="52" t="str">
        <f>IF(参照!F37="","",参照!F37)</f>
        <v>エネサーブ(株)</v>
      </c>
      <c r="BA37" s="52" t="str">
        <f>IF(参照!G37="","",参照!G37)</f>
        <v>エネサーブ(株)_メニューB(残差)</v>
      </c>
      <c r="BB37" s="52">
        <f t="shared" si="0"/>
        <v>0.55400000000000005</v>
      </c>
      <c r="BD37" s="52" t="str">
        <f>IF(参照!L37="","",参照!L37)</f>
        <v>(株)ＬＩＸＩＬ　ＴＥＰＣＯ　スマートパートナーズ</v>
      </c>
    </row>
    <row r="38" spans="1:56" ht="16.5" customHeight="1">
      <c r="A38" s="1"/>
      <c r="B38" s="1"/>
      <c r="C38" s="466"/>
      <c r="D38" s="471"/>
      <c r="E38" s="479"/>
      <c r="F38" s="472"/>
      <c r="G38" s="106" t="str">
        <f>IF(COUNTA(O42:O46)=0,"（　　　 　　）",IF(COUNTA(O42:O46)=1,"（"&amp;O42&amp;"）","（複数の電気事業者）"))</f>
        <v>（　　　 　　）</v>
      </c>
      <c r="H38" s="455"/>
      <c r="I38" s="549"/>
      <c r="J38" s="549"/>
      <c r="K38" s="549"/>
      <c r="L38" s="1"/>
      <c r="AU38" s="52" t="str">
        <f>IF(参照!A38="","",参照!A38)</f>
        <v/>
      </c>
      <c r="AV38" s="52" t="str">
        <f>IF(参照!B38="","",参照!B38)</f>
        <v/>
      </c>
      <c r="AW38" s="52" t="str">
        <f>IF(参照!C38="","",参照!C38)</f>
        <v/>
      </c>
      <c r="AX38" s="52" t="str">
        <f>IF(参照!D38="","",参照!D38)</f>
        <v>(参考値)事業者全体</v>
      </c>
      <c r="AY38" s="52">
        <f>IF(参照!E38="","",参照!E38)</f>
        <v>5.6800000000000004E-4</v>
      </c>
      <c r="AZ38" s="52" t="str">
        <f>IF(参照!F38="","",参照!F38)</f>
        <v>エネサーブ(株)</v>
      </c>
      <c r="BA38" s="52" t="str">
        <f>IF(参照!G38="","",参照!G38)</f>
        <v>エネサーブ(株)_(参考値)事業者全体</v>
      </c>
      <c r="BB38" s="52">
        <f t="shared" si="0"/>
        <v>0.56800000000000006</v>
      </c>
      <c r="BD38" s="52" t="str">
        <f>IF(参照!L38="","",参照!L38)</f>
        <v>(株)Ｌｏｏｏｐ</v>
      </c>
    </row>
    <row r="39" spans="1:56" ht="16.5" customHeight="1">
      <c r="A39" s="1"/>
      <c r="B39" s="1"/>
      <c r="C39" s="466"/>
      <c r="D39" s="471"/>
      <c r="E39" s="479"/>
      <c r="F39" s="470" t="s">
        <v>61</v>
      </c>
      <c r="G39" s="105" t="s">
        <v>131</v>
      </c>
      <c r="H39" s="454" t="s">
        <v>19</v>
      </c>
      <c r="I39" s="541"/>
      <c r="J39" s="541"/>
      <c r="K39" s="541"/>
      <c r="L39" s="1"/>
      <c r="N39" s="131" t="s">
        <v>494</v>
      </c>
      <c r="AH39" s="131" t="s">
        <v>494</v>
      </c>
      <c r="AU39" s="52" t="str">
        <f>IF(参照!A39="","",参照!A39)</f>
        <v>A0015</v>
      </c>
      <c r="AV39" s="52" t="str">
        <f>IF(参照!B39="","",参照!B39)</f>
        <v>(株)エネワンでんき(旧：(株)サイサン)</v>
      </c>
      <c r="AW39" s="52">
        <f>IF(参照!C39="","",参照!C39)</f>
        <v>4.9899999999999999E-4</v>
      </c>
      <c r="AX39" s="52" t="str">
        <f>IF(参照!D39="","",参照!D39)</f>
        <v>メニューA</v>
      </c>
      <c r="AY39" s="52">
        <f>IF(参照!E39="","",参照!E39)</f>
        <v>0</v>
      </c>
      <c r="AZ39" s="52" t="str">
        <f>IF(参照!F39="","",参照!F39)</f>
        <v>(株)エネワンでんき(旧：(株)サイサン)</v>
      </c>
      <c r="BA39" s="52" t="str">
        <f>IF(参照!G39="","",参照!G39)</f>
        <v>(株)エネワンでんき(旧：(株)サイサン)_メニューA</v>
      </c>
      <c r="BB39" s="52">
        <f t="shared" si="0"/>
        <v>0</v>
      </c>
      <c r="BD39" s="52" t="str">
        <f>IF(参照!L39="","",参照!L39)</f>
        <v>ＭＣＰＤ(株)(旧：ＭＣＰＤ合同会社)</v>
      </c>
    </row>
    <row r="40" spans="1:56" ht="16.5" customHeight="1" thickBot="1">
      <c r="A40" s="1"/>
      <c r="B40" s="1"/>
      <c r="C40" s="466"/>
      <c r="D40" s="471"/>
      <c r="E40" s="480"/>
      <c r="F40" s="472"/>
      <c r="G40" s="293" t="s">
        <v>2323</v>
      </c>
      <c r="H40" s="455"/>
      <c r="I40" s="542"/>
      <c r="J40" s="542"/>
      <c r="K40" s="542"/>
      <c r="L40" s="1"/>
      <c r="N40" s="38" t="s">
        <v>501</v>
      </c>
      <c r="AH40" s="38" t="s">
        <v>503</v>
      </c>
      <c r="AJ40" s="38"/>
      <c r="AK40" s="38"/>
      <c r="AL40" s="38"/>
      <c r="AU40" s="52" t="str">
        <f>IF(参照!A40="","",参照!A40)</f>
        <v/>
      </c>
      <c r="AV40" s="52" t="str">
        <f>IF(参照!B40="","",参照!B40)</f>
        <v/>
      </c>
      <c r="AW40" s="52" t="str">
        <f>IF(参照!C40="","",参照!C40)</f>
        <v/>
      </c>
      <c r="AX40" s="52" t="str">
        <f>IF(参照!D40="","",参照!D40)</f>
        <v>メニューB(残差)</v>
      </c>
      <c r="AY40" s="52">
        <f>IF(参照!E40="","",参照!E40)</f>
        <v>4.4799999999999999E-4</v>
      </c>
      <c r="AZ40" s="52" t="str">
        <f>IF(参照!F40="","",参照!F40)</f>
        <v>(株)エネワンでんき(旧：(株)サイサン)</v>
      </c>
      <c r="BA40" s="52" t="str">
        <f>IF(参照!G40="","",参照!G40)</f>
        <v>(株)エネワンでんき(旧：(株)サイサン)_メニューB(残差)</v>
      </c>
      <c r="BB40" s="52">
        <f t="shared" si="0"/>
        <v>0.44800000000000001</v>
      </c>
      <c r="BD40" s="52" t="str">
        <f>IF(参照!L40="","",参照!L40)</f>
        <v>ＭＣリテールエナジー(株)</v>
      </c>
    </row>
    <row r="41" spans="1:56" ht="16.5" customHeight="1" thickBot="1">
      <c r="A41" s="1"/>
      <c r="B41" s="1"/>
      <c r="C41" s="466"/>
      <c r="D41" s="471"/>
      <c r="E41" s="473" t="s">
        <v>0</v>
      </c>
      <c r="F41" s="474"/>
      <c r="G41" s="105" t="s">
        <v>131</v>
      </c>
      <c r="H41" s="454" t="s">
        <v>19</v>
      </c>
      <c r="I41" s="548">
        <f>AL47</f>
        <v>0</v>
      </c>
      <c r="J41" s="548">
        <f>AO47</f>
        <v>0</v>
      </c>
      <c r="K41" s="548">
        <f>AP47</f>
        <v>0</v>
      </c>
      <c r="L41" s="1"/>
      <c r="N41" s="58"/>
      <c r="O41" s="59" t="s">
        <v>85</v>
      </c>
      <c r="P41" s="60" t="s">
        <v>495</v>
      </c>
      <c r="Q41" s="66" t="s">
        <v>2296</v>
      </c>
      <c r="R41" s="59" t="s">
        <v>2297</v>
      </c>
      <c r="S41" s="347" t="s">
        <v>158</v>
      </c>
      <c r="T41" s="62" t="s">
        <v>577</v>
      </c>
      <c r="U41" s="63" t="s">
        <v>578</v>
      </c>
      <c r="V41" s="63" t="s">
        <v>579</v>
      </c>
      <c r="W41" s="59" t="s">
        <v>2298</v>
      </c>
      <c r="X41" s="93" t="s">
        <v>2299</v>
      </c>
      <c r="Y41" s="64" t="s">
        <v>2300</v>
      </c>
      <c r="Z41" s="64" t="s">
        <v>580</v>
      </c>
      <c r="AA41" s="64" t="s">
        <v>581</v>
      </c>
      <c r="AB41" s="64" t="s">
        <v>582</v>
      </c>
      <c r="AC41" s="64" t="s">
        <v>583</v>
      </c>
      <c r="AD41" s="64" t="s">
        <v>584</v>
      </c>
      <c r="AE41" s="63" t="s">
        <v>585</v>
      </c>
      <c r="AF41" s="61" t="s">
        <v>586</v>
      </c>
      <c r="AH41" s="65"/>
      <c r="AI41" s="66" t="s">
        <v>2295</v>
      </c>
      <c r="AJ41" s="521" t="s">
        <v>2301</v>
      </c>
      <c r="AK41" s="522"/>
      <c r="AL41" s="67" t="s">
        <v>158</v>
      </c>
      <c r="AN41" s="62" t="s">
        <v>577</v>
      </c>
      <c r="AO41" s="63" t="s">
        <v>578</v>
      </c>
      <c r="AP41" s="61" t="s">
        <v>579</v>
      </c>
      <c r="AU41" s="52" t="str">
        <f>IF(参照!A41="","",参照!A41)</f>
        <v/>
      </c>
      <c r="AV41" s="52" t="str">
        <f>IF(参照!B41="","",参照!B41)</f>
        <v/>
      </c>
      <c r="AW41" s="52" t="str">
        <f>IF(参照!C41="","",参照!C41)</f>
        <v/>
      </c>
      <c r="AX41" s="52" t="str">
        <f>IF(参照!D41="","",参照!D41)</f>
        <v>(参考値)事業者全体</v>
      </c>
      <c r="AY41" s="52">
        <f>IF(参照!E41="","",参照!E41)</f>
        <v>4.0699999999999997E-4</v>
      </c>
      <c r="AZ41" s="52" t="str">
        <f>IF(参照!F41="","",参照!F41)</f>
        <v>(株)エネワンでんき(旧：(株)サイサン)</v>
      </c>
      <c r="BA41" s="52" t="str">
        <f>IF(参照!G41="","",参照!G41)</f>
        <v>(株)エネワンでんき(旧：(株)サイサン)_(参考値)事業者全体</v>
      </c>
      <c r="BB41" s="52">
        <f t="shared" si="0"/>
        <v>0.40699999999999997</v>
      </c>
      <c r="BD41" s="52" t="str">
        <f>IF(参照!L41="","",参照!L41)</f>
        <v>ＭＧＣエネルギー(株)</v>
      </c>
    </row>
    <row r="42" spans="1:56" ht="16.5" customHeight="1" thickTop="1">
      <c r="A42" s="1"/>
      <c r="B42" s="1"/>
      <c r="C42" s="466"/>
      <c r="D42" s="472"/>
      <c r="E42" s="475"/>
      <c r="F42" s="476"/>
      <c r="G42" s="106" t="str">
        <f>IF(COUNTA(AI42:AI46)=0,"（　　　 　　）",IF(COUNTA(AI42:AI46)=1,"（"&amp;AI42&amp;"）","（複数の電気事業者）"))</f>
        <v>（　　　 　　）</v>
      </c>
      <c r="H42" s="455"/>
      <c r="I42" s="549"/>
      <c r="J42" s="549"/>
      <c r="K42" s="549"/>
      <c r="L42" s="1"/>
      <c r="N42" s="78">
        <v>1</v>
      </c>
      <c r="O42" s="69"/>
      <c r="P42" s="69"/>
      <c r="Q42" s="70" t="str">
        <f>IF(O42="","",_xlfn.IFNA(VLOOKUP(O42&amp;"_"&amp;P42,$BA:$BB,2,FALSE),"該当する排出係数がありません"))</f>
        <v/>
      </c>
      <c r="R42" s="71"/>
      <c r="S42" s="350"/>
      <c r="T42" s="346">
        <f>係数１!D$49</f>
        <v>8640</v>
      </c>
      <c r="U42" s="132" t="str">
        <f>IF(OR(S42="",O42=""),"",S42/1000*T42*0.0258)</f>
        <v/>
      </c>
      <c r="V42" s="132" t="str">
        <f>IF(OR(S42="",O42=""),"",IF(R42="",S42*Q42,S42*R42))</f>
        <v/>
      </c>
      <c r="W42" s="70" t="str">
        <f t="array" aca="1" ref="W42" ca="1">IF(O42="","",IF(ISNUMBER(AA42),INDIRECT($BG$6&amp;AA42),IF(AA42="a",Q42,IF(AA42="b",INDIRECT($BG$6&amp;AB42),IF(AA42="c",R42,"")))))</f>
        <v/>
      </c>
      <c r="X42" s="133"/>
      <c r="Y42" s="132" t="str">
        <f>IF(OR(S42="",O42=""),"",IF(X42="",S42*W42,S42*X42))</f>
        <v/>
      </c>
      <c r="Z42" s="134" t="str">
        <f t="shared" ref="Z42:Z46" ca="1" si="19">IF(O42="","",IF(COUNTIF(INDIRECT($BG$4&amp;":"&amp;$BG$4),O42),1,0))</f>
        <v/>
      </c>
      <c r="AA42" s="134" t="str">
        <f ca="1">IF(O42="","",IF(OR(AE42="",AF42=""),"c",IFERROR(MATCH("*残差*",INDIRECT($BG$5&amp;AE42&amp;":"&amp;$BG$5&amp;AF42),0)+AE42-1,IF(AF42-AE42&gt;=1,"b","a"))))</f>
        <v/>
      </c>
      <c r="AB42" s="134" t="str">
        <f ca="1">IF(O42="","",IF(OR(AE42="",AF42=""),"-",IFERROR(MATCH("*事業者全体*",INDIRECT($BG$5&amp;AE42&amp;":"&amp;$BG$5&amp;AF42),0)+AE42-1,"-")))</f>
        <v/>
      </c>
      <c r="AC42" s="134">
        <f ca="1">IF(Z42=0,1,IF(R42="",0,1))</f>
        <v>0</v>
      </c>
      <c r="AD42" s="134">
        <f>IF(R42="",0,1)</f>
        <v>0</v>
      </c>
      <c r="AE42" s="134" t="str">
        <f t="shared" ref="AE42:AE46" si="20">_xlfn.IFNA(MATCH(O42,$AZ:$AZ,0),"")</f>
        <v/>
      </c>
      <c r="AF42" s="135" t="str">
        <f t="shared" ref="AF42:AF46" si="21">IFERROR(IF(O42="","",AE42+COUNTIF($AZ:$AZ,O42)-1),"")</f>
        <v/>
      </c>
      <c r="AH42" s="78">
        <v>1</v>
      </c>
      <c r="AI42" s="31"/>
      <c r="AJ42" s="558"/>
      <c r="AK42" s="559"/>
      <c r="AL42" s="34"/>
      <c r="AN42" s="72" t="str">
        <f>IF(AJ42="","",IF(AJ42=0,3600,係数１!D$49))</f>
        <v/>
      </c>
      <c r="AO42" s="73" t="str">
        <f>IF(OR(AL42="",AJ42="",AI42=""),"",AL42/1000*AN42*0.0258)</f>
        <v/>
      </c>
      <c r="AP42" s="273" t="str">
        <f>IF(OR(AL42="",AI42=""),"",AL42*AJ42)</f>
        <v/>
      </c>
      <c r="AU42" s="52" t="str">
        <f>IF(参照!A42="","",参照!A42)</f>
        <v>A0016</v>
      </c>
      <c r="AV42" s="52" t="str">
        <f>IF(参照!B42="","",参照!B42)</f>
        <v>ミツウロコグリーンエネルギー(株)</v>
      </c>
      <c r="AW42" s="52">
        <f>IF(参照!C42="","",参照!C42)</f>
        <v>3.4200000000000002E-4</v>
      </c>
      <c r="AX42" s="52" t="str">
        <f>IF(参照!D42="","",参照!D42)</f>
        <v>メニューA</v>
      </c>
      <c r="AY42" s="52">
        <f>IF(参照!E42="","",参照!E42)</f>
        <v>0</v>
      </c>
      <c r="AZ42" s="52" t="str">
        <f>IF(参照!F42="","",参照!F42)</f>
        <v>ミツウロコグリーンエネルギー(株)</v>
      </c>
      <c r="BA42" s="52" t="str">
        <f>IF(参照!G42="","",参照!G42)</f>
        <v>ミツウロコグリーンエネルギー(株)_メニューA</v>
      </c>
      <c r="BB42" s="52">
        <f t="shared" si="0"/>
        <v>0</v>
      </c>
      <c r="BD42" s="52" t="str">
        <f>IF(参照!L42="","",参照!L42)</f>
        <v>(株)Ｍｉｓｕｍｉ</v>
      </c>
    </row>
    <row r="43" spans="1:56" ht="12.75" customHeight="1">
      <c r="A43" s="1"/>
      <c r="B43" s="1"/>
      <c r="C43" s="466"/>
      <c r="D43" s="543" t="s">
        <v>24</v>
      </c>
      <c r="E43" s="544"/>
      <c r="F43" s="544"/>
      <c r="G43" s="545"/>
      <c r="H43" s="111" t="s">
        <v>14</v>
      </c>
      <c r="I43" s="111" t="s">
        <v>14</v>
      </c>
      <c r="J43" s="101">
        <f>SUM(J32:J42)</f>
        <v>0</v>
      </c>
      <c r="K43" s="101">
        <f>SUM(K32:K42)</f>
        <v>0</v>
      </c>
      <c r="L43" s="1"/>
      <c r="N43" s="79">
        <v>2</v>
      </c>
      <c r="O43" s="69"/>
      <c r="P43" s="69"/>
      <c r="Q43" s="70" t="str">
        <f>IF(O43="","",_xlfn.IFNA(VLOOKUP(O43&amp;"_"&amp;P43,$BA:$BB,2,FALSE),"該当する排出係数がありません"))</f>
        <v/>
      </c>
      <c r="R43" s="80"/>
      <c r="S43" s="350"/>
      <c r="T43" s="346">
        <f>係数１!D$49</f>
        <v>8640</v>
      </c>
      <c r="U43" s="132" t="str">
        <f t="shared" ref="U43:U46" si="22">IF(OR(S43="",O43=""),"",S43/1000*T43*0.0258)</f>
        <v/>
      </c>
      <c r="V43" s="132" t="str">
        <f t="shared" ref="V43:V46" si="23">IF(OR(S43="",O43=""),"",IF(R43="",S43*Q43,S43*R43))</f>
        <v/>
      </c>
      <c r="W43" s="70" t="str">
        <f t="array" aca="1" ref="W43" ca="1">IF(O43="","",IF(ISNUMBER(AA43),INDIRECT($BG$6&amp;AA43),IF(AA43="a",Q43,IF(AA43="b",INDIRECT($BG$6&amp;AB43),IF(AA43="c",R43,"")))))</f>
        <v/>
      </c>
      <c r="X43" s="133"/>
      <c r="Y43" s="132" t="str">
        <f t="shared" ref="Y43:Y46" si="24">IF(OR(S43="",O43=""),"",IF(X43="",S43*W43,S43*X43))</f>
        <v/>
      </c>
      <c r="Z43" s="134" t="str">
        <f t="shared" ca="1" si="19"/>
        <v/>
      </c>
      <c r="AA43" s="134" t="str">
        <f t="shared" ref="AA43:AA46" ca="1" si="25">IF(O43="","",IF(OR(AE43="",AF43=""),"c",IFERROR(MATCH("*残差*",INDIRECT($BG$5&amp;AE43&amp;":"&amp;$BG$5&amp;AF43),0)+AE43-1,IF(AF43-AE43&gt;=1,"b","a"))))</f>
        <v/>
      </c>
      <c r="AB43" s="134" t="str">
        <f t="shared" ref="AB43:AB46" ca="1" si="26">IF(O43="","",IF(OR(AE43="",AF43=""),"-",IFERROR(MATCH("*事業者全体*",INDIRECT($BG$5&amp;AE43&amp;":"&amp;$BG$5&amp;AF43),0)+AE43-1,"-")))</f>
        <v/>
      </c>
      <c r="AC43" s="134">
        <f t="shared" ref="AC43:AC46" ca="1" si="27">IF(Z43=0,1,IF(R43="",0,1))</f>
        <v>0</v>
      </c>
      <c r="AD43" s="134">
        <f t="shared" ref="AD43:AD46" si="28">IF(R43="",0,1)</f>
        <v>0</v>
      </c>
      <c r="AE43" s="134" t="str">
        <f t="shared" si="20"/>
        <v/>
      </c>
      <c r="AF43" s="135" t="str">
        <f t="shared" si="21"/>
        <v/>
      </c>
      <c r="AH43" s="79">
        <v>2</v>
      </c>
      <c r="AI43" s="32"/>
      <c r="AJ43" s="560"/>
      <c r="AK43" s="561"/>
      <c r="AL43" s="35"/>
      <c r="AN43" s="72" t="str">
        <f>IF(AJ43="","",IF(AJ43=0,3600,係数１!D$49))</f>
        <v/>
      </c>
      <c r="AO43" s="73" t="str">
        <f t="shared" ref="AO43:AO46" si="29">IF(OR(AL43="",AJ43="",AI43=""),"",AL43/1000*AN43*0.0258)</f>
        <v/>
      </c>
      <c r="AP43" s="273" t="str">
        <f t="shared" ref="AP43:AP46" si="30">IF(OR(AL43="",AI43=""),"",AL43*AJ43)</f>
        <v/>
      </c>
      <c r="AU43" s="52" t="str">
        <f>IF(参照!A43="","",参照!A43)</f>
        <v/>
      </c>
      <c r="AV43" s="52" t="str">
        <f>IF(参照!B43="","",参照!B43)</f>
        <v/>
      </c>
      <c r="AW43" s="52" t="str">
        <f>IF(参照!C43="","",参照!C43)</f>
        <v/>
      </c>
      <c r="AX43" s="52" t="str">
        <f>IF(参照!D43="","",参照!D43)</f>
        <v>メニューB</v>
      </c>
      <c r="AY43" s="52">
        <f>IF(参照!E43="","",参照!E43)</f>
        <v>1.9700000000000002E-4</v>
      </c>
      <c r="AZ43" s="52" t="str">
        <f>IF(参照!F43="","",参照!F43)</f>
        <v>ミツウロコグリーンエネルギー(株)</v>
      </c>
      <c r="BA43" s="52" t="str">
        <f>IF(参照!G43="","",参照!G43)</f>
        <v>ミツウロコグリーンエネルギー(株)_メニューB</v>
      </c>
      <c r="BB43" s="52">
        <f t="shared" si="0"/>
        <v>0.19700000000000001</v>
      </c>
      <c r="BD43" s="52" t="str">
        <f>IF(参照!L43="","",参照!L43)</f>
        <v>(株)MKエネルギー</v>
      </c>
    </row>
    <row r="44" spans="1:56" ht="12.75" customHeight="1">
      <c r="A44" s="1"/>
      <c r="B44" s="1"/>
      <c r="C44" s="466"/>
      <c r="D44" s="456" t="s">
        <v>47</v>
      </c>
      <c r="E44" s="456"/>
      <c r="F44" s="456"/>
      <c r="G44" s="456"/>
      <c r="H44" s="82" t="s">
        <v>29</v>
      </c>
      <c r="I44" s="82" t="s">
        <v>30</v>
      </c>
      <c r="J44" s="82" t="s">
        <v>31</v>
      </c>
      <c r="K44" s="82" t="s">
        <v>11</v>
      </c>
      <c r="L44" s="1"/>
      <c r="N44" s="78">
        <v>3</v>
      </c>
      <c r="O44" s="69"/>
      <c r="P44" s="69"/>
      <c r="Q44" s="70" t="str">
        <f>IF(O44="","",_xlfn.IFNA(VLOOKUP(O44&amp;"_"&amp;P44,$BA:$BB,2,FALSE),"該当する排出係数がありません"))</f>
        <v/>
      </c>
      <c r="R44" s="71"/>
      <c r="S44" s="350"/>
      <c r="T44" s="346">
        <f>係数１!D$49</f>
        <v>8640</v>
      </c>
      <c r="U44" s="132" t="str">
        <f t="shared" si="22"/>
        <v/>
      </c>
      <c r="V44" s="132" t="str">
        <f t="shared" si="23"/>
        <v/>
      </c>
      <c r="W44" s="70" t="str">
        <f t="array" aca="1" ref="W44" ca="1">IF(O44="","",IF(ISNUMBER(AA44),INDIRECT($BG$6&amp;AA44),IF(AA44="a",Q44,IF(AA44="b",INDIRECT($BG$6&amp;AB44),IF(AA44="c",R44,"")))))</f>
        <v/>
      </c>
      <c r="X44" s="133"/>
      <c r="Y44" s="132" t="str">
        <f t="shared" si="24"/>
        <v/>
      </c>
      <c r="Z44" s="134" t="str">
        <f t="shared" ca="1" si="19"/>
        <v/>
      </c>
      <c r="AA44" s="134" t="str">
        <f t="shared" ca="1" si="25"/>
        <v/>
      </c>
      <c r="AB44" s="134" t="str">
        <f t="shared" ca="1" si="26"/>
        <v/>
      </c>
      <c r="AC44" s="134">
        <f t="shared" ca="1" si="27"/>
        <v>0</v>
      </c>
      <c r="AD44" s="134">
        <f t="shared" si="28"/>
        <v>0</v>
      </c>
      <c r="AE44" s="134" t="str">
        <f t="shared" si="20"/>
        <v/>
      </c>
      <c r="AF44" s="135" t="str">
        <f t="shared" si="21"/>
        <v/>
      </c>
      <c r="AH44" s="79">
        <v>3</v>
      </c>
      <c r="AI44" s="32"/>
      <c r="AJ44" s="560"/>
      <c r="AK44" s="561"/>
      <c r="AL44" s="35"/>
      <c r="AN44" s="72" t="str">
        <f>IF(AJ44="","",IF(AJ44=0,3600,係数１!D$49))</f>
        <v/>
      </c>
      <c r="AO44" s="73" t="str">
        <f t="shared" si="29"/>
        <v/>
      </c>
      <c r="AP44" s="273" t="str">
        <f t="shared" si="30"/>
        <v/>
      </c>
      <c r="AU44" s="52" t="str">
        <f>IF(参照!A44="","",参照!A44)</f>
        <v/>
      </c>
      <c r="AV44" s="52" t="str">
        <f>IF(参照!B44="","",参照!B44)</f>
        <v/>
      </c>
      <c r="AW44" s="52" t="str">
        <f>IF(参照!C44="","",参照!C44)</f>
        <v/>
      </c>
      <c r="AX44" s="52" t="str">
        <f>IF(参照!D44="","",参照!D44)</f>
        <v>メニューC</v>
      </c>
      <c r="AY44" s="52">
        <f>IF(参照!E44="","",参照!E44)</f>
        <v>0</v>
      </c>
      <c r="AZ44" s="52" t="str">
        <f>IF(参照!F44="","",参照!F44)</f>
        <v>ミツウロコグリーンエネルギー(株)</v>
      </c>
      <c r="BA44" s="52" t="str">
        <f>IF(参照!G44="","",参照!G44)</f>
        <v>ミツウロコグリーンエネルギー(株)_メニューC</v>
      </c>
      <c r="BB44" s="52">
        <f t="shared" si="0"/>
        <v>0</v>
      </c>
      <c r="BD44" s="52" t="str">
        <f>IF(参照!L44="","",参照!L44)</f>
        <v>ＭＫステーションズ(株)</v>
      </c>
    </row>
    <row r="45" spans="1:56" ht="12.75" customHeight="1">
      <c r="A45" s="1"/>
      <c r="B45" s="1"/>
      <c r="C45" s="466"/>
      <c r="D45" s="456"/>
      <c r="E45" s="456"/>
      <c r="F45" s="456"/>
      <c r="G45" s="456"/>
      <c r="H45" s="137"/>
      <c r="I45" s="137"/>
      <c r="J45" s="137"/>
      <c r="K45" s="138"/>
      <c r="L45" s="1"/>
      <c r="N45" s="79">
        <v>4</v>
      </c>
      <c r="O45" s="69"/>
      <c r="P45" s="69"/>
      <c r="Q45" s="70" t="str">
        <f>IF(O45="","",_xlfn.IFNA(VLOOKUP(O45&amp;"_"&amp;P45,$BA:$BB,2,FALSE),"該当する排出係数がありません"))</f>
        <v/>
      </c>
      <c r="R45" s="80"/>
      <c r="S45" s="350"/>
      <c r="T45" s="346">
        <f>係数１!D$49</f>
        <v>8640</v>
      </c>
      <c r="U45" s="132" t="str">
        <f t="shared" si="22"/>
        <v/>
      </c>
      <c r="V45" s="132" t="str">
        <f t="shared" si="23"/>
        <v/>
      </c>
      <c r="W45" s="70" t="str">
        <f t="array" aca="1" ref="W45" ca="1">IF(O45="","",IF(ISNUMBER(AA45),INDIRECT($BG$6&amp;AA45),IF(AA45="a",Q45,IF(AA45="b",INDIRECT($BG$6&amp;AB45),IF(AA45="c",R45,"")))))</f>
        <v/>
      </c>
      <c r="X45" s="133"/>
      <c r="Y45" s="132" t="str">
        <f t="shared" si="24"/>
        <v/>
      </c>
      <c r="Z45" s="134" t="str">
        <f t="shared" ca="1" si="19"/>
        <v/>
      </c>
      <c r="AA45" s="134" t="str">
        <f t="shared" ca="1" si="25"/>
        <v/>
      </c>
      <c r="AB45" s="134" t="str">
        <f t="shared" ca="1" si="26"/>
        <v/>
      </c>
      <c r="AC45" s="134">
        <f t="shared" ca="1" si="27"/>
        <v>0</v>
      </c>
      <c r="AD45" s="134">
        <f t="shared" si="28"/>
        <v>0</v>
      </c>
      <c r="AE45" s="134" t="str">
        <f t="shared" si="20"/>
        <v/>
      </c>
      <c r="AF45" s="135" t="str">
        <f t="shared" si="21"/>
        <v/>
      </c>
      <c r="AH45" s="79">
        <v>4</v>
      </c>
      <c r="AI45" s="32"/>
      <c r="AJ45" s="560"/>
      <c r="AK45" s="561"/>
      <c r="AL45" s="35"/>
      <c r="AN45" s="72" t="str">
        <f>IF(AJ45="","",IF(AJ45=0,3600,係数１!D$49))</f>
        <v/>
      </c>
      <c r="AO45" s="73" t="str">
        <f t="shared" si="29"/>
        <v/>
      </c>
      <c r="AP45" s="273" t="str">
        <f t="shared" si="30"/>
        <v/>
      </c>
      <c r="AU45" s="52" t="str">
        <f>IF(参照!A45="","",参照!A45)</f>
        <v/>
      </c>
      <c r="AV45" s="52" t="str">
        <f>IF(参照!B45="","",参照!B45)</f>
        <v/>
      </c>
      <c r="AW45" s="52" t="str">
        <f>IF(参照!C45="","",参照!C45)</f>
        <v/>
      </c>
      <c r="AX45" s="52" t="str">
        <f>IF(参照!D45="","",参照!D45)</f>
        <v>メニューD</v>
      </c>
      <c r="AY45" s="52">
        <f>IF(参照!E45="","",参照!E45)</f>
        <v>0</v>
      </c>
      <c r="AZ45" s="52" t="str">
        <f>IF(参照!F45="","",参照!F45)</f>
        <v>ミツウロコグリーンエネルギー(株)</v>
      </c>
      <c r="BA45" s="52" t="str">
        <f>IF(参照!G45="","",参照!G45)</f>
        <v>ミツウロコグリーンエネルギー(株)_メニューD</v>
      </c>
      <c r="BB45" s="52">
        <f t="shared" si="0"/>
        <v>0</v>
      </c>
      <c r="BD45" s="52" t="str">
        <f>IF(参照!L45="","",参照!L45)</f>
        <v>(株)Ｍｐｏｗｅｒ</v>
      </c>
    </row>
    <row r="46" spans="1:56" ht="12.75" customHeight="1" thickBot="1">
      <c r="A46" s="1"/>
      <c r="B46" s="1"/>
      <c r="C46" s="466"/>
      <c r="D46" s="477" t="s">
        <v>163</v>
      </c>
      <c r="E46" s="477"/>
      <c r="F46" s="477"/>
      <c r="G46" s="477"/>
      <c r="H46" s="456" t="s">
        <v>58</v>
      </c>
      <c r="I46" s="456"/>
      <c r="J46" s="456" t="s">
        <v>162</v>
      </c>
      <c r="K46" s="456"/>
      <c r="L46" s="1"/>
      <c r="N46" s="139">
        <v>5</v>
      </c>
      <c r="O46" s="69"/>
      <c r="P46" s="69"/>
      <c r="Q46" s="70" t="str">
        <f>IF(O46="","",_xlfn.IFNA(VLOOKUP(O46&amp;"_"&amp;P46,$BA:$BB,2,FALSE),"該当する排出係数がありません"))</f>
        <v/>
      </c>
      <c r="R46" s="71"/>
      <c r="S46" s="350"/>
      <c r="T46" s="346">
        <f>係数１!D$49</f>
        <v>8640</v>
      </c>
      <c r="U46" s="132" t="str">
        <f t="shared" si="22"/>
        <v/>
      </c>
      <c r="V46" s="132" t="str">
        <f t="shared" si="23"/>
        <v/>
      </c>
      <c r="W46" s="70" t="str">
        <f t="array" aca="1" ref="W46" ca="1">IF(O46="","",IF(ISNUMBER(AA46),INDIRECT($BG$6&amp;AA46),IF(AA46="a",Q46,IF(AA46="b",INDIRECT($BG$6&amp;AB46),IF(AA46="c",R46,"")))))</f>
        <v/>
      </c>
      <c r="X46" s="133"/>
      <c r="Y46" s="132" t="str">
        <f t="shared" si="24"/>
        <v/>
      </c>
      <c r="Z46" s="134" t="str">
        <f t="shared" ca="1" si="19"/>
        <v/>
      </c>
      <c r="AA46" s="134" t="str">
        <f t="shared" ca="1" si="25"/>
        <v/>
      </c>
      <c r="AB46" s="134" t="str">
        <f t="shared" ca="1" si="26"/>
        <v/>
      </c>
      <c r="AC46" s="134">
        <f t="shared" ca="1" si="27"/>
        <v>0</v>
      </c>
      <c r="AD46" s="134">
        <f t="shared" si="28"/>
        <v>0</v>
      </c>
      <c r="AE46" s="134" t="str">
        <f t="shared" si="20"/>
        <v/>
      </c>
      <c r="AF46" s="135" t="str">
        <f t="shared" si="21"/>
        <v/>
      </c>
      <c r="AH46" s="85">
        <v>5</v>
      </c>
      <c r="AI46" s="33"/>
      <c r="AJ46" s="555"/>
      <c r="AK46" s="556"/>
      <c r="AL46" s="29"/>
      <c r="AN46" s="72" t="str">
        <f>IF(AJ46="","",IF(AJ46=0,3600,係数１!D$49))</f>
        <v/>
      </c>
      <c r="AO46" s="73" t="str">
        <f t="shared" si="29"/>
        <v/>
      </c>
      <c r="AP46" s="273" t="str">
        <f t="shared" si="30"/>
        <v/>
      </c>
      <c r="AU46" s="52" t="str">
        <f>IF(参照!A46="","",参照!A46)</f>
        <v/>
      </c>
      <c r="AV46" s="52" t="str">
        <f>IF(参照!B46="","",参照!B46)</f>
        <v/>
      </c>
      <c r="AW46" s="52" t="str">
        <f>IF(参照!C46="","",参照!C46)</f>
        <v/>
      </c>
      <c r="AX46" s="52" t="str">
        <f>IF(参照!D46="","",参照!D46)</f>
        <v>メニューE</v>
      </c>
      <c r="AY46" s="52">
        <f>IF(参照!E46="","",参照!E46)</f>
        <v>2.4699999999999999E-4</v>
      </c>
      <c r="AZ46" s="52" t="str">
        <f>IF(参照!F46="","",参照!F46)</f>
        <v>ミツウロコグリーンエネルギー(株)</v>
      </c>
      <c r="BA46" s="52" t="str">
        <f>IF(参照!G46="","",参照!G46)</f>
        <v>ミツウロコグリーンエネルギー(株)_メニューE</v>
      </c>
      <c r="BB46" s="52">
        <f t="shared" si="0"/>
        <v>0.247</v>
      </c>
      <c r="BD46" s="52" t="str">
        <f>IF(参照!L46="","",参照!L46)</f>
        <v>Ｍｙシティ電力(株)</v>
      </c>
    </row>
    <row r="47" spans="1:56" ht="12.75" customHeight="1" thickTop="1" thickBot="1">
      <c r="A47" s="1"/>
      <c r="B47" s="1"/>
      <c r="C47" s="466"/>
      <c r="D47" s="477"/>
      <c r="E47" s="477"/>
      <c r="F47" s="477"/>
      <c r="G47" s="477"/>
      <c r="H47" s="557"/>
      <c r="I47" s="557"/>
      <c r="J47" s="557"/>
      <c r="K47" s="557"/>
      <c r="L47" s="1"/>
      <c r="N47" s="510" t="s">
        <v>67</v>
      </c>
      <c r="O47" s="511"/>
      <c r="P47" s="511"/>
      <c r="Q47" s="511"/>
      <c r="R47" s="550"/>
      <c r="S47" s="349">
        <f>SUM(S42:S46)</f>
        <v>0</v>
      </c>
      <c r="T47" s="87"/>
      <c r="U47" s="88">
        <f>SUM(U42:U46)</f>
        <v>0</v>
      </c>
      <c r="V47" s="88">
        <f>SUM(V42:V46)</f>
        <v>0</v>
      </c>
      <c r="W47" s="124"/>
      <c r="X47" s="124"/>
      <c r="Y47" s="88">
        <f>SUM(Y42:Y46)</f>
        <v>0</v>
      </c>
      <c r="Z47" s="140">
        <f t="shared" ref="Z47:AD47" ca="1" si="31">SUM(Z42:Z46)</f>
        <v>0</v>
      </c>
      <c r="AA47" s="124"/>
      <c r="AB47" s="124"/>
      <c r="AC47" s="140">
        <f t="shared" ca="1" si="31"/>
        <v>0</v>
      </c>
      <c r="AD47" s="140">
        <f t="shared" si="31"/>
        <v>0</v>
      </c>
      <c r="AE47" s="124"/>
      <c r="AF47" s="126"/>
      <c r="AH47" s="510" t="s">
        <v>67</v>
      </c>
      <c r="AI47" s="511"/>
      <c r="AJ47" s="511"/>
      <c r="AK47" s="511"/>
      <c r="AL47" s="86">
        <f>SUM(AL42:AL46)</f>
        <v>0</v>
      </c>
      <c r="AN47" s="87"/>
      <c r="AO47" s="88">
        <f>SUM(AO42:AO46)</f>
        <v>0</v>
      </c>
      <c r="AP47" s="86">
        <f>SUM(AP42:AP46)</f>
        <v>0</v>
      </c>
      <c r="AU47" s="52" t="str">
        <f>IF(参照!A47="","",参照!A47)</f>
        <v/>
      </c>
      <c r="AV47" s="52" t="str">
        <f>IF(参照!B47="","",参照!B47)</f>
        <v/>
      </c>
      <c r="AW47" s="52" t="str">
        <f>IF(参照!C47="","",参照!C47)</f>
        <v/>
      </c>
      <c r="AX47" s="52" t="str">
        <f>IF(参照!D47="","",参照!D47)</f>
        <v>メニューF</v>
      </c>
      <c r="AY47" s="52">
        <f>IF(参照!E47="","",参照!E47)</f>
        <v>0</v>
      </c>
      <c r="AZ47" s="52" t="str">
        <f>IF(参照!F47="","",参照!F47)</f>
        <v>ミツウロコグリーンエネルギー(株)</v>
      </c>
      <c r="BA47" s="52" t="str">
        <f>IF(参照!G47="","",参照!G47)</f>
        <v>ミツウロコグリーンエネルギー(株)_メニューF</v>
      </c>
      <c r="BB47" s="52">
        <f t="shared" si="0"/>
        <v>0</v>
      </c>
      <c r="BD47" s="52" t="str">
        <f>IF(参照!L47="","",参照!L47)</f>
        <v>(株)ＮＥＸＴ　ＯＮＥ</v>
      </c>
    </row>
    <row r="48" spans="1:56" ht="12.75" customHeight="1" thickBot="1">
      <c r="A48" s="1"/>
      <c r="B48" s="1"/>
      <c r="C48" s="469"/>
      <c r="D48" s="452" t="s">
        <v>12</v>
      </c>
      <c r="E48" s="452"/>
      <c r="F48" s="452"/>
      <c r="G48" s="452"/>
      <c r="H48" s="112" t="s">
        <v>19</v>
      </c>
      <c r="I48" s="24"/>
      <c r="J48" s="112" t="s">
        <v>14</v>
      </c>
      <c r="K48" s="112" t="s">
        <v>14</v>
      </c>
      <c r="L48" s="1"/>
      <c r="AU48" s="52" t="str">
        <f>IF(参照!A48="","",参照!A48)</f>
        <v/>
      </c>
      <c r="AV48" s="52" t="str">
        <f>IF(参照!B48="","",参照!B48)</f>
        <v/>
      </c>
      <c r="AW48" s="52" t="str">
        <f>IF(参照!C48="","",参照!C48)</f>
        <v/>
      </c>
      <c r="AX48" s="52" t="str">
        <f>IF(参照!D48="","",参照!D48)</f>
        <v>メニューG</v>
      </c>
      <c r="AY48" s="52">
        <f>IF(参照!E48="","",参照!E48)</f>
        <v>0</v>
      </c>
      <c r="AZ48" s="52" t="str">
        <f>IF(参照!F48="","",参照!F48)</f>
        <v>ミツウロコグリーンエネルギー(株)</v>
      </c>
      <c r="BA48" s="52" t="str">
        <f>IF(参照!G48="","",参照!G48)</f>
        <v>ミツウロコグリーンエネルギー(株)_メニューG</v>
      </c>
      <c r="BB48" s="52">
        <f t="shared" si="0"/>
        <v>0</v>
      </c>
      <c r="BD48" s="52" t="str">
        <f>IF(参照!L48="","",参照!L48)</f>
        <v>Ｎｅｘｔ　Ｐｏｗｅｒ(株)</v>
      </c>
    </row>
    <row r="49" spans="1:56" ht="12.75" customHeight="1" thickTop="1">
      <c r="A49" s="1"/>
      <c r="B49" s="1"/>
      <c r="C49" s="465" t="s">
        <v>32</v>
      </c>
      <c r="D49" s="455" t="s">
        <v>20</v>
      </c>
      <c r="E49" s="455"/>
      <c r="F49" s="455"/>
      <c r="G49" s="455"/>
      <c r="H49" s="111" t="s">
        <v>6</v>
      </c>
      <c r="I49" s="111" t="s">
        <v>21</v>
      </c>
      <c r="J49" s="467" t="s">
        <v>499</v>
      </c>
      <c r="K49" s="467"/>
      <c r="L49" s="1"/>
      <c r="AU49" s="52" t="str">
        <f>IF(参照!A49="","",参照!A49)</f>
        <v/>
      </c>
      <c r="AV49" s="52" t="str">
        <f>IF(参照!B49="","",参照!B49)</f>
        <v/>
      </c>
      <c r="AW49" s="52" t="str">
        <f>IF(参照!C49="","",参照!C49)</f>
        <v/>
      </c>
      <c r="AX49" s="52" t="str">
        <f>IF(参照!D49="","",参照!D49)</f>
        <v>メニューH</v>
      </c>
      <c r="AY49" s="52">
        <f>IF(参照!E49="","",参照!E49)</f>
        <v>0</v>
      </c>
      <c r="AZ49" s="52" t="str">
        <f>IF(参照!F49="","",参照!F49)</f>
        <v>ミツウロコグリーンエネルギー(株)</v>
      </c>
      <c r="BA49" s="52" t="str">
        <f>IF(参照!G49="","",参照!G49)</f>
        <v>ミツウロコグリーンエネルギー(株)_メニューH</v>
      </c>
      <c r="BB49" s="52">
        <f t="shared" si="0"/>
        <v>0</v>
      </c>
      <c r="BD49" s="52" t="str">
        <f>IF(参照!L49="","",参照!L49)</f>
        <v>ＮＦパワーサービス(株)</v>
      </c>
    </row>
    <row r="50" spans="1:56" ht="13.5" customHeight="1" thickBot="1">
      <c r="A50" s="1"/>
      <c r="B50" s="1"/>
      <c r="C50" s="466"/>
      <c r="D50" s="456" t="s">
        <v>45</v>
      </c>
      <c r="E50" s="456"/>
      <c r="F50" s="456"/>
      <c r="G50" s="456"/>
      <c r="H50" s="82" t="s">
        <v>33</v>
      </c>
      <c r="I50" s="22"/>
      <c r="J50" s="584" t="str">
        <f>IF($I50="","",$I50*係数１!G80)</f>
        <v/>
      </c>
      <c r="K50" s="584"/>
      <c r="L50" s="1"/>
      <c r="N50" s="38" t="s">
        <v>623</v>
      </c>
      <c r="P50" s="359"/>
      <c r="Q50" s="359"/>
      <c r="R50" s="359"/>
      <c r="S50" s="358"/>
      <c r="T50" s="141"/>
      <c r="U50" s="141"/>
      <c r="V50" s="141"/>
      <c r="W50" s="141"/>
      <c r="X50" s="141"/>
      <c r="Y50" s="141"/>
      <c r="Z50" s="141"/>
      <c r="AA50" s="141"/>
      <c r="AB50" s="141"/>
      <c r="AC50" s="141"/>
      <c r="AD50" s="141"/>
      <c r="AF50" s="141"/>
      <c r="AJ50" s="38"/>
      <c r="AK50" s="38"/>
      <c r="AN50" s="142" t="s">
        <v>624</v>
      </c>
      <c r="AO50" s="28" t="s">
        <v>625</v>
      </c>
      <c r="AU50" s="52" t="str">
        <f>IF(参照!A50="","",参照!A50)</f>
        <v/>
      </c>
      <c r="AV50" s="52" t="str">
        <f>IF(参照!B50="","",参照!B50)</f>
        <v/>
      </c>
      <c r="AW50" s="52" t="str">
        <f>IF(参照!C50="","",参照!C50)</f>
        <v/>
      </c>
      <c r="AX50" s="52" t="str">
        <f>IF(参照!D50="","",参照!D50)</f>
        <v>メニューI</v>
      </c>
      <c r="AY50" s="52">
        <f>IF(参照!E50="","",参照!E50)</f>
        <v>2.4800000000000001E-4</v>
      </c>
      <c r="AZ50" s="52" t="str">
        <f>IF(参照!F50="","",参照!F50)</f>
        <v>ミツウロコグリーンエネルギー(株)</v>
      </c>
      <c r="BA50" s="52" t="str">
        <f>IF(参照!G50="","",参照!G50)</f>
        <v>ミツウロコグリーンエネルギー(株)_メニューI</v>
      </c>
      <c r="BB50" s="52">
        <f t="shared" si="0"/>
        <v>0.248</v>
      </c>
      <c r="BD50" s="52" t="str">
        <f>IF(参照!L50="","",参照!L50)</f>
        <v>ＮＴＴアノードエナジー(株)</v>
      </c>
    </row>
    <row r="51" spans="1:56" ht="12.75" customHeight="1" thickBot="1">
      <c r="A51" s="1"/>
      <c r="B51" s="1"/>
      <c r="C51" s="466"/>
      <c r="D51" s="456" t="s">
        <v>46</v>
      </c>
      <c r="E51" s="456"/>
      <c r="F51" s="456"/>
      <c r="G51" s="456"/>
      <c r="H51" s="82" t="s">
        <v>33</v>
      </c>
      <c r="I51" s="22"/>
      <c r="J51" s="584" t="str">
        <f>IF($I51="","",$I51*係数１!G81)</f>
        <v/>
      </c>
      <c r="K51" s="584"/>
      <c r="L51" s="1"/>
      <c r="N51" s="58"/>
      <c r="O51" s="574" t="s">
        <v>86</v>
      </c>
      <c r="P51" s="574"/>
      <c r="Q51" s="574"/>
      <c r="R51" s="574"/>
      <c r="S51" s="91" t="s">
        <v>87</v>
      </c>
      <c r="T51" s="573" t="s">
        <v>124</v>
      </c>
      <c r="U51" s="574"/>
      <c r="V51" s="61" t="s">
        <v>626</v>
      </c>
      <c r="W51" s="143"/>
      <c r="X51" s="143"/>
      <c r="Y51" s="143"/>
      <c r="Z51" s="143"/>
      <c r="AA51" s="143"/>
      <c r="AB51" s="143"/>
      <c r="AC51" s="143"/>
      <c r="AD51" s="143"/>
      <c r="AJ51" s="144"/>
      <c r="AK51" s="144"/>
      <c r="AN51" s="28" t="s">
        <v>78</v>
      </c>
      <c r="AO51" s="28" t="s">
        <v>145</v>
      </c>
      <c r="AU51" s="52" t="str">
        <f>IF(参照!A51="","",参照!A51)</f>
        <v/>
      </c>
      <c r="AV51" s="52" t="str">
        <f>IF(参照!B51="","",参照!B51)</f>
        <v/>
      </c>
      <c r="AW51" s="52" t="str">
        <f>IF(参照!C51="","",参照!C51)</f>
        <v/>
      </c>
      <c r="AX51" s="52" t="str">
        <f>IF(参照!D51="","",参照!D51)</f>
        <v>メニューJ(残差)</v>
      </c>
      <c r="AY51" s="52">
        <f>IF(参照!E51="","",参照!E51)</f>
        <v>4.08E-4</v>
      </c>
      <c r="AZ51" s="52" t="str">
        <f>IF(参照!F51="","",参照!F51)</f>
        <v>ミツウロコグリーンエネルギー(株)</v>
      </c>
      <c r="BA51" s="52" t="str">
        <f>IF(参照!G51="","",参照!G51)</f>
        <v>ミツウロコグリーンエネルギー(株)_メニューJ(残差)</v>
      </c>
      <c r="BB51" s="52">
        <f t="shared" si="0"/>
        <v>0.40799999999999997</v>
      </c>
      <c r="BD51" s="52" t="str">
        <f>IF(参照!L51="","",参照!L51)</f>
        <v>(株)Ｏｐｔｉｍｉｚｅｄ　Ｅｎｅｒｇｙ</v>
      </c>
    </row>
    <row r="52" spans="1:56" ht="12" customHeight="1" thickTop="1">
      <c r="A52" s="1"/>
      <c r="B52" s="1"/>
      <c r="C52" s="466"/>
      <c r="D52" s="456" t="s">
        <v>44</v>
      </c>
      <c r="E52" s="456"/>
      <c r="F52" s="456"/>
      <c r="G52" s="456"/>
      <c r="H52" s="82" t="s">
        <v>33</v>
      </c>
      <c r="I52" s="22"/>
      <c r="J52" s="584" t="str">
        <f>IF($I52="","",$I52*係数１!G82)</f>
        <v/>
      </c>
      <c r="K52" s="584"/>
      <c r="L52" s="1"/>
      <c r="N52" s="78">
        <v>1</v>
      </c>
      <c r="O52" s="585"/>
      <c r="P52" s="585"/>
      <c r="Q52" s="585"/>
      <c r="R52" s="585"/>
      <c r="S52" s="353"/>
      <c r="T52" s="575" t="str">
        <f>IF(O52="","",VLOOKUP(O52,係数１!$F:$G,2,0))</f>
        <v/>
      </c>
      <c r="U52" s="576"/>
      <c r="V52" s="145" t="str">
        <f>IF(OR(S52="",O52=""),"",S52*T52)</f>
        <v/>
      </c>
      <c r="W52" s="143"/>
      <c r="X52" s="143"/>
      <c r="Y52" s="143"/>
      <c r="Z52" s="143"/>
      <c r="AA52" s="143"/>
      <c r="AB52" s="143"/>
      <c r="AC52" s="143"/>
      <c r="AD52" s="143"/>
      <c r="AJ52" s="146"/>
      <c r="AK52" s="146"/>
      <c r="AN52" s="28" t="s">
        <v>79</v>
      </c>
      <c r="AO52" s="28" t="s">
        <v>146</v>
      </c>
      <c r="AU52" s="52" t="str">
        <f>IF(参照!A52="","",参照!A52)</f>
        <v/>
      </c>
      <c r="AV52" s="52" t="str">
        <f>IF(参照!B52="","",参照!B52)</f>
        <v/>
      </c>
      <c r="AW52" s="52" t="str">
        <f>IF(参照!C52="","",参照!C52)</f>
        <v/>
      </c>
      <c r="AX52" s="52" t="str">
        <f>IF(参照!D52="","",参照!D52)</f>
        <v>(参考値)事業者全体</v>
      </c>
      <c r="AY52" s="52">
        <f>IF(参照!E52="","",参照!E52)</f>
        <v>4.6200000000000001E-4</v>
      </c>
      <c r="AZ52" s="52" t="str">
        <f>IF(参照!F52="","",参照!F52)</f>
        <v>ミツウロコグリーンエネルギー(株)</v>
      </c>
      <c r="BA52" s="52" t="str">
        <f>IF(参照!G52="","",参照!G52)</f>
        <v>ミツウロコグリーンエネルギー(株)_(参考値)事業者全体</v>
      </c>
      <c r="BB52" s="52">
        <f t="shared" si="0"/>
        <v>0.46200000000000002</v>
      </c>
      <c r="BD52" s="52" t="str">
        <f>IF(参照!L52="","",参照!L52)</f>
        <v>(株)ＰｉｎＴ</v>
      </c>
    </row>
    <row r="53" spans="1:56" ht="12" customHeight="1">
      <c r="A53" s="1"/>
      <c r="B53" s="1"/>
      <c r="C53" s="466"/>
      <c r="D53" s="449" t="s">
        <v>43</v>
      </c>
      <c r="E53" s="449"/>
      <c r="F53" s="449"/>
      <c r="G53" s="449"/>
      <c r="H53" s="82" t="s">
        <v>33</v>
      </c>
      <c r="I53" s="21" t="str">
        <f>IF(S55=0,"",S55)</f>
        <v/>
      </c>
      <c r="J53" s="584" t="str">
        <f>IF(V55=0,"",V55)</f>
        <v/>
      </c>
      <c r="K53" s="584"/>
      <c r="L53" s="1"/>
      <c r="N53" s="79">
        <v>2</v>
      </c>
      <c r="O53" s="578"/>
      <c r="P53" s="578"/>
      <c r="Q53" s="578"/>
      <c r="R53" s="578"/>
      <c r="S53" s="354"/>
      <c r="T53" s="569" t="str">
        <f>IF(O53="","",VLOOKUP(O53,係数１!$F:$G,2,0))</f>
        <v/>
      </c>
      <c r="U53" s="570"/>
      <c r="V53" s="147" t="str">
        <f>IF(OR(S53="",O53=""),"",S53*T53)</f>
        <v/>
      </c>
      <c r="W53" s="143"/>
      <c r="X53" s="143"/>
      <c r="Y53" s="143"/>
      <c r="Z53" s="143"/>
      <c r="AA53" s="143"/>
      <c r="AB53" s="143"/>
      <c r="AC53" s="143"/>
      <c r="AD53" s="143"/>
      <c r="AJ53" s="146"/>
      <c r="AK53" s="146"/>
      <c r="AN53" s="28" t="s">
        <v>80</v>
      </c>
      <c r="AO53" s="28" t="s">
        <v>147</v>
      </c>
      <c r="AU53" s="52" t="str">
        <f>IF(参照!A53="","",参照!A53)</f>
        <v>A0017</v>
      </c>
      <c r="AV53" s="52" t="str">
        <f>IF(参照!B53="","",参照!B53)</f>
        <v>(株)Ｓｈａｒｅｄ　Ｅｎｅｒｇｙ</v>
      </c>
      <c r="AW53" s="52">
        <f>IF(参照!C53="","",参照!C53)</f>
        <v>4.8999999999999998E-4</v>
      </c>
      <c r="AX53" s="52" t="str">
        <f>IF(参照!D53="","",参照!D53)</f>
        <v/>
      </c>
      <c r="AY53" s="52">
        <f>IF(参照!E53="","",参照!E53)</f>
        <v>5.0100000000000003E-4</v>
      </c>
      <c r="AZ53" s="52" t="str">
        <f>IF(参照!F53="","",参照!F53)</f>
        <v>(株)Ｓｈａｒｅｄ　Ｅｎｅｒｇｙ</v>
      </c>
      <c r="BA53" s="52" t="str">
        <f>IF(参照!G53="","",参照!G53)</f>
        <v>(株)Ｓｈａｒｅｄ　Ｅｎｅｒｇｙ_</v>
      </c>
      <c r="BB53" s="52">
        <f t="shared" si="0"/>
        <v>0.501</v>
      </c>
      <c r="BD53" s="52" t="str">
        <f>IF(参照!L53="","",参照!L53)</f>
        <v>Ｑ．ＥＮＥＳＴでんき(株)(旧：ジニーエナジー合同会社)</v>
      </c>
    </row>
    <row r="54" spans="1:56" ht="13.5" customHeight="1" thickBot="1">
      <c r="A54" s="1"/>
      <c r="B54" s="1"/>
      <c r="C54" s="466"/>
      <c r="D54" s="449" t="s">
        <v>129</v>
      </c>
      <c r="E54" s="449"/>
      <c r="F54" s="449"/>
      <c r="G54" s="449"/>
      <c r="H54" s="82" t="s">
        <v>33</v>
      </c>
      <c r="I54" s="21" t="str">
        <f>IF(S62=0,"",S62)</f>
        <v/>
      </c>
      <c r="J54" s="584" t="str">
        <f>IF(V62=0,"",V62)</f>
        <v/>
      </c>
      <c r="K54" s="584"/>
      <c r="L54" s="1"/>
      <c r="N54" s="85">
        <v>3</v>
      </c>
      <c r="O54" s="579"/>
      <c r="P54" s="579"/>
      <c r="Q54" s="579"/>
      <c r="R54" s="579"/>
      <c r="S54" s="355"/>
      <c r="T54" s="571" t="str">
        <f>IF(O54="","",VLOOKUP(O54,係数１!$F:$G,2,0))</f>
        <v/>
      </c>
      <c r="U54" s="572"/>
      <c r="V54" s="148" t="str">
        <f>IF(OR(S54="",O54=""),"",S54*T54)</f>
        <v/>
      </c>
      <c r="W54" s="143"/>
      <c r="X54" s="143"/>
      <c r="Y54" s="143"/>
      <c r="Z54" s="143"/>
      <c r="AA54" s="143"/>
      <c r="AB54" s="143"/>
      <c r="AC54" s="143"/>
      <c r="AD54" s="143"/>
      <c r="AJ54" s="146"/>
      <c r="AK54" s="146"/>
      <c r="AN54" s="28" t="s">
        <v>627</v>
      </c>
      <c r="AO54" s="28" t="s">
        <v>148</v>
      </c>
      <c r="AU54" s="52" t="str">
        <f>IF(参照!A54="","",参照!A54)</f>
        <v>A0018</v>
      </c>
      <c r="AV54" s="52" t="str">
        <f>IF(参照!B54="","",参照!B54)</f>
        <v>ネクストパワーやまと(株)</v>
      </c>
      <c r="AW54" s="52">
        <f>IF(参照!C54="","",参照!C54)</f>
        <v>3.8299999999999999E-4</v>
      </c>
      <c r="AX54" s="52" t="str">
        <f>IF(参照!D54="","",参照!D54)</f>
        <v>メニューA</v>
      </c>
      <c r="AY54" s="52">
        <f>IF(参照!E54="","",参照!E54)</f>
        <v>0</v>
      </c>
      <c r="AZ54" s="52" t="str">
        <f>IF(参照!F54="","",参照!F54)</f>
        <v>ネクストパワーやまと(株)</v>
      </c>
      <c r="BA54" s="52" t="str">
        <f>IF(参照!G54="","",参照!G54)</f>
        <v>ネクストパワーやまと(株)_メニューA</v>
      </c>
      <c r="BB54" s="52">
        <f t="shared" si="0"/>
        <v>0</v>
      </c>
      <c r="BD54" s="52" t="str">
        <f>IF(参照!L54="","",参照!L54)</f>
        <v>ＲＥ１００電力(株)</v>
      </c>
    </row>
    <row r="55" spans="1:56" ht="14.25" customHeight="1" thickTop="1" thickBot="1">
      <c r="A55" s="1"/>
      <c r="B55" s="1"/>
      <c r="C55" s="466"/>
      <c r="D55" s="456" t="s">
        <v>42</v>
      </c>
      <c r="E55" s="456"/>
      <c r="F55" s="456"/>
      <c r="G55" s="456"/>
      <c r="H55" s="82" t="s">
        <v>33</v>
      </c>
      <c r="I55" s="22"/>
      <c r="J55" s="584" t="str">
        <f>IF($I55="","",$I55*係数１!G113)</f>
        <v/>
      </c>
      <c r="K55" s="584"/>
      <c r="L55" s="1"/>
      <c r="N55" s="582" t="s">
        <v>67</v>
      </c>
      <c r="O55" s="583"/>
      <c r="P55" s="583"/>
      <c r="Q55" s="583"/>
      <c r="R55" s="583"/>
      <c r="S55" s="356">
        <f>SUM(S52:S54)</f>
        <v>0</v>
      </c>
      <c r="T55" s="580"/>
      <c r="U55" s="581"/>
      <c r="V55" s="86">
        <f>SUM(V52:V54)</f>
        <v>0</v>
      </c>
      <c r="W55" s="143"/>
      <c r="X55" s="143"/>
      <c r="Y55" s="143"/>
      <c r="Z55" s="143"/>
      <c r="AA55" s="143"/>
      <c r="AB55" s="143"/>
      <c r="AC55" s="143"/>
      <c r="AD55" s="143"/>
      <c r="AJ55" s="146"/>
      <c r="AK55" s="146"/>
      <c r="AN55" s="28" t="s">
        <v>81</v>
      </c>
      <c r="AO55" s="28" t="s">
        <v>149</v>
      </c>
      <c r="AU55" s="52" t="str">
        <f>IF(参照!A55="","",参照!A55)</f>
        <v/>
      </c>
      <c r="AV55" s="52" t="str">
        <f>IF(参照!B55="","",参照!B55)</f>
        <v/>
      </c>
      <c r="AW55" s="52" t="str">
        <f>IF(参照!C55="","",参照!C55)</f>
        <v/>
      </c>
      <c r="AX55" s="52" t="str">
        <f>IF(参照!D55="","",参照!D55)</f>
        <v>メニューB(残差)</v>
      </c>
      <c r="AY55" s="52">
        <f>IF(参照!E55="","",参照!E55)</f>
        <v>4.0400000000000001E-4</v>
      </c>
      <c r="AZ55" s="52" t="str">
        <f>IF(参照!F55="","",参照!F55)</f>
        <v>ネクストパワーやまと(株)</v>
      </c>
      <c r="BA55" s="52" t="str">
        <f>IF(参照!G55="","",参照!G55)</f>
        <v>ネクストパワーやまと(株)_メニューB(残差)</v>
      </c>
      <c r="BB55" s="52">
        <f t="shared" si="0"/>
        <v>0.40400000000000003</v>
      </c>
      <c r="BD55" s="52" t="str">
        <f>IF(参照!L55="","",参照!L55)</f>
        <v>(株)ＲｅｎｏＬａｂｏ</v>
      </c>
    </row>
    <row r="56" spans="1:56" ht="12">
      <c r="A56" s="1"/>
      <c r="B56" s="1"/>
      <c r="C56" s="466"/>
      <c r="D56" s="456" t="s">
        <v>57</v>
      </c>
      <c r="E56" s="456"/>
      <c r="F56" s="456"/>
      <c r="G56" s="456"/>
      <c r="H56" s="82" t="s">
        <v>33</v>
      </c>
      <c r="I56" s="22"/>
      <c r="J56" s="584" t="str">
        <f>IF($I56="","",$I56*係数１!G114)</f>
        <v/>
      </c>
      <c r="K56" s="584"/>
      <c r="L56" s="1"/>
      <c r="W56" s="143"/>
      <c r="X56" s="143"/>
      <c r="Y56" s="143"/>
      <c r="Z56" s="143"/>
      <c r="AA56" s="143"/>
      <c r="AB56" s="143"/>
      <c r="AC56" s="143"/>
      <c r="AD56" s="143"/>
      <c r="AN56" s="28" t="s">
        <v>82</v>
      </c>
      <c r="AO56" s="28" t="s">
        <v>150</v>
      </c>
      <c r="AU56" s="52" t="str">
        <f>IF(参照!A56="","",参照!A56)</f>
        <v/>
      </c>
      <c r="AV56" s="52" t="str">
        <f>IF(参照!B56="","",参照!B56)</f>
        <v/>
      </c>
      <c r="AW56" s="52" t="str">
        <f>IF(参照!C56="","",参照!C56)</f>
        <v/>
      </c>
      <c r="AX56" s="52" t="str">
        <f>IF(参照!D56="","",参照!D56)</f>
        <v>(参考値)事業者全体</v>
      </c>
      <c r="AY56" s="52">
        <f>IF(参照!E56="","",参照!E56)</f>
        <v>4.75E-4</v>
      </c>
      <c r="AZ56" s="52" t="str">
        <f>IF(参照!F56="","",参照!F56)</f>
        <v>ネクストパワーやまと(株)</v>
      </c>
      <c r="BA56" s="52" t="str">
        <f>IF(参照!G56="","",参照!G56)</f>
        <v>ネクストパワーやまと(株)_(参考値)事業者全体</v>
      </c>
      <c r="BB56" s="52">
        <f t="shared" si="0"/>
        <v>0.47499999999999998</v>
      </c>
      <c r="BD56" s="52" t="str">
        <f>IF(参照!L56="","",参照!L56)</f>
        <v>(株)Ｓａｎｋｏ　ＩＢ</v>
      </c>
    </row>
    <row r="57" spans="1:56" ht="12.75" thickBot="1">
      <c r="A57" s="1"/>
      <c r="B57" s="1"/>
      <c r="C57" s="466"/>
      <c r="D57" s="456" t="s">
        <v>24</v>
      </c>
      <c r="E57" s="456"/>
      <c r="F57" s="456"/>
      <c r="G57" s="456"/>
      <c r="H57" s="82" t="s">
        <v>14</v>
      </c>
      <c r="I57" s="82" t="s">
        <v>14</v>
      </c>
      <c r="J57" s="584">
        <f>SUM(J50:J56)</f>
        <v>0</v>
      </c>
      <c r="K57" s="584"/>
      <c r="L57" s="1"/>
      <c r="N57" s="38" t="s">
        <v>130</v>
      </c>
      <c r="P57" s="38"/>
      <c r="Q57" s="38"/>
      <c r="R57" s="38"/>
      <c r="AN57" s="28" t="s">
        <v>83</v>
      </c>
      <c r="AO57" s="28" t="s">
        <v>151</v>
      </c>
      <c r="AU57" s="52" t="str">
        <f>IF(参照!A57="","",参照!A57)</f>
        <v>A0019</v>
      </c>
      <c r="AV57" s="52" t="str">
        <f>IF(参照!B57="","",参照!B57)</f>
        <v>日本テクノ(株)</v>
      </c>
      <c r="AW57" s="52">
        <f>IF(参照!C57="","",参照!C57)</f>
        <v>4.6799999999999999E-4</v>
      </c>
      <c r="AX57" s="52" t="str">
        <f>IF(参照!D57="","",参照!D57)</f>
        <v>メニューA</v>
      </c>
      <c r="AY57" s="52">
        <f>IF(参照!E57="","",参照!E57)</f>
        <v>0</v>
      </c>
      <c r="AZ57" s="52" t="str">
        <f>IF(参照!F57="","",参照!F57)</f>
        <v>日本テクノ(株)</v>
      </c>
      <c r="BA57" s="52" t="str">
        <f>IF(参照!G57="","",参照!G57)</f>
        <v>日本テクノ(株)_メニューA</v>
      </c>
      <c r="BB57" s="52">
        <f t="shared" si="0"/>
        <v>0</v>
      </c>
      <c r="BD57" s="52" t="str">
        <f>IF(参照!L57="","",参照!L57)</f>
        <v>ＳＢパワー(株)</v>
      </c>
    </row>
    <row r="58" spans="1:56" ht="15.75" customHeight="1" thickBot="1">
      <c r="A58" s="1"/>
      <c r="B58" s="1"/>
      <c r="C58" s="466"/>
      <c r="D58" s="456" t="s">
        <v>34</v>
      </c>
      <c r="E58" s="456"/>
      <c r="F58" s="456"/>
      <c r="G58" s="456"/>
      <c r="H58" s="563"/>
      <c r="I58" s="564"/>
      <c r="J58" s="564"/>
      <c r="K58" s="565"/>
      <c r="L58" s="1"/>
      <c r="N58" s="58"/>
      <c r="O58" s="574" t="s">
        <v>86</v>
      </c>
      <c r="P58" s="574"/>
      <c r="Q58" s="574"/>
      <c r="R58" s="574"/>
      <c r="S58" s="91" t="s">
        <v>87</v>
      </c>
      <c r="T58" s="573" t="s">
        <v>124</v>
      </c>
      <c r="U58" s="574"/>
      <c r="V58" s="61" t="s">
        <v>626</v>
      </c>
      <c r="W58" s="143"/>
      <c r="X58" s="143"/>
      <c r="Y58" s="143"/>
      <c r="Z58" s="143"/>
      <c r="AA58" s="143"/>
      <c r="AB58" s="143"/>
      <c r="AC58" s="143"/>
      <c r="AD58" s="143"/>
      <c r="AN58" s="28" t="s">
        <v>84</v>
      </c>
      <c r="AO58" s="28" t="s">
        <v>152</v>
      </c>
      <c r="AU58" s="52" t="str">
        <f>IF(参照!A58="","",参照!A58)</f>
        <v/>
      </c>
      <c r="AV58" s="52" t="str">
        <f>IF(参照!B58="","",参照!B58)</f>
        <v/>
      </c>
      <c r="AW58" s="52" t="str">
        <f>IF(参照!C58="","",参照!C58)</f>
        <v/>
      </c>
      <c r="AX58" s="52" t="str">
        <f>IF(参照!D58="","",参照!D58)</f>
        <v>メニューB(残差)</v>
      </c>
      <c r="AY58" s="52">
        <f>IF(参照!E58="","",参照!E58)</f>
        <v>4.84E-4</v>
      </c>
      <c r="AZ58" s="52" t="str">
        <f>IF(参照!F58="","",参照!F58)</f>
        <v>日本テクノ(株)</v>
      </c>
      <c r="BA58" s="52" t="str">
        <f>IF(参照!G58="","",参照!G58)</f>
        <v>日本テクノ(株)_メニューB(残差)</v>
      </c>
      <c r="BB58" s="52">
        <f t="shared" si="0"/>
        <v>0.48399999999999999</v>
      </c>
      <c r="BD58" s="52" t="str">
        <f>IF(参照!L58="","",参照!L58)</f>
        <v>(株)ＳＥウイングズ</v>
      </c>
    </row>
    <row r="59" spans="1:56" ht="15.75" customHeight="1" thickTop="1">
      <c r="A59" s="1"/>
      <c r="B59" s="1"/>
      <c r="C59" s="466"/>
      <c r="D59" s="456"/>
      <c r="E59" s="456"/>
      <c r="F59" s="456"/>
      <c r="G59" s="456"/>
      <c r="H59" s="566"/>
      <c r="I59" s="567"/>
      <c r="J59" s="567"/>
      <c r="K59" s="568"/>
      <c r="L59" s="1"/>
      <c r="N59" s="78">
        <v>1</v>
      </c>
      <c r="O59" s="585"/>
      <c r="P59" s="585"/>
      <c r="Q59" s="585"/>
      <c r="R59" s="585"/>
      <c r="S59" s="353"/>
      <c r="T59" s="575" t="str">
        <f>IF(O59="","",VLOOKUP(O59,係数１!$F:$G,2,0))</f>
        <v/>
      </c>
      <c r="U59" s="576"/>
      <c r="V59" s="136" t="str">
        <f>IF(OR(S59="",O59=""),"",S59*T59)</f>
        <v/>
      </c>
      <c r="W59" s="143"/>
      <c r="X59" s="143"/>
      <c r="Y59" s="143"/>
      <c r="Z59" s="143"/>
      <c r="AA59" s="143"/>
      <c r="AB59" s="143"/>
      <c r="AC59" s="143"/>
      <c r="AD59" s="143"/>
      <c r="AN59" s="28" t="s">
        <v>628</v>
      </c>
      <c r="AO59" s="28" t="s">
        <v>629</v>
      </c>
      <c r="AU59" s="52" t="str">
        <f>IF(参照!A59="","",参照!A59)</f>
        <v/>
      </c>
      <c r="AV59" s="52" t="str">
        <f>IF(参照!B59="","",参照!B59)</f>
        <v/>
      </c>
      <c r="AW59" s="52" t="str">
        <f>IF(参照!C59="","",参照!C59)</f>
        <v/>
      </c>
      <c r="AX59" s="52" t="str">
        <f>IF(参照!D59="","",参照!D59)</f>
        <v>(参考値)事業者全体</v>
      </c>
      <c r="AY59" s="52">
        <f>IF(参照!E59="","",参照!E59)</f>
        <v>4.8500000000000003E-4</v>
      </c>
      <c r="AZ59" s="52" t="str">
        <f>IF(参照!F59="","",参照!F59)</f>
        <v>日本テクノ(株)</v>
      </c>
      <c r="BA59" s="52" t="str">
        <f>IF(参照!G59="","",参照!G59)</f>
        <v>日本テクノ(株)_(参考値)事業者全体</v>
      </c>
      <c r="BB59" s="52">
        <f t="shared" si="0"/>
        <v>0.48500000000000004</v>
      </c>
      <c r="BD59" s="52" t="str">
        <f>IF(参照!L59="","",参照!L59)</f>
        <v>(株)Ｓｈａｒｅｄ　Ｅｎｅｒｇｙ</v>
      </c>
    </row>
    <row r="60" spans="1:56" ht="12.75">
      <c r="A60" s="1"/>
      <c r="B60" s="1"/>
      <c r="C60" s="1"/>
      <c r="D60" s="1"/>
      <c r="E60" s="1"/>
      <c r="F60" s="1"/>
      <c r="G60" s="1"/>
      <c r="H60" s="1"/>
      <c r="I60" s="1"/>
      <c r="J60" s="1"/>
      <c r="K60" s="1"/>
      <c r="L60" s="1"/>
      <c r="N60" s="79">
        <v>2</v>
      </c>
      <c r="O60" s="578"/>
      <c r="P60" s="578"/>
      <c r="Q60" s="578"/>
      <c r="R60" s="578"/>
      <c r="S60" s="354"/>
      <c r="T60" s="569" t="str">
        <f>IF(O60="","",VLOOKUP(O60,係数１!$F:$G,2,0))</f>
        <v/>
      </c>
      <c r="U60" s="570"/>
      <c r="V60" s="147" t="str">
        <f>IF(OR(S60="",O60=""),"",S60*T60)</f>
        <v/>
      </c>
      <c r="W60" s="143"/>
      <c r="X60" s="143"/>
      <c r="Y60" s="143"/>
      <c r="Z60" s="143"/>
      <c r="AA60" s="143"/>
      <c r="AB60" s="143"/>
      <c r="AC60" s="143"/>
      <c r="AD60" s="143"/>
      <c r="AO60" s="28" t="s">
        <v>153</v>
      </c>
      <c r="AU60" s="52" t="str">
        <f>IF(参照!A60="","",参照!A60)</f>
        <v>A0020</v>
      </c>
      <c r="AV60" s="52" t="str">
        <f>IF(参照!B60="","",参照!B60)</f>
        <v>中央電力エナジー(株)</v>
      </c>
      <c r="AW60" s="52">
        <f>IF(参照!C60="","",参照!C60)</f>
        <v>5.0600000000000005E-4</v>
      </c>
      <c r="AX60" s="52" t="str">
        <f>IF(参照!D60="","",参照!D60)</f>
        <v>メニューA</v>
      </c>
      <c r="AY60" s="52">
        <f>IF(参照!E60="","",参照!E60)</f>
        <v>0</v>
      </c>
      <c r="AZ60" s="52" t="str">
        <f>IF(参照!F60="","",参照!F60)</f>
        <v>中央電力エナジー(株)</v>
      </c>
      <c r="BA60" s="52" t="str">
        <f>IF(参照!G60="","",参照!G60)</f>
        <v>中央電力エナジー(株)_メニューA</v>
      </c>
      <c r="BB60" s="52">
        <f t="shared" si="0"/>
        <v>0</v>
      </c>
      <c r="BD60" s="52" t="str">
        <f>IF(参照!L60="","",参照!L60)</f>
        <v>ＳｕｓｔａｉｎａｂｌｅＥｎｅｒｇｙ(株)</v>
      </c>
    </row>
    <row r="61" spans="1:56" ht="13.5" customHeight="1" thickBot="1">
      <c r="A61" s="1"/>
      <c r="B61" s="1"/>
      <c r="C61" s="149" t="s">
        <v>13</v>
      </c>
      <c r="D61" s="442" t="s">
        <v>35</v>
      </c>
      <c r="E61" s="442"/>
      <c r="F61" s="442"/>
      <c r="G61" s="442"/>
      <c r="H61" s="442"/>
      <c r="I61" s="442"/>
      <c r="J61" s="442"/>
      <c r="K61" s="442"/>
      <c r="L61" s="150"/>
      <c r="M61" s="151"/>
      <c r="N61" s="85">
        <v>3</v>
      </c>
      <c r="O61" s="579"/>
      <c r="P61" s="579"/>
      <c r="Q61" s="579"/>
      <c r="R61" s="579"/>
      <c r="S61" s="354"/>
      <c r="T61" s="571" t="str">
        <f>IF(O61="","",VLOOKUP(O61,係数１!$F:$G,2,0))</f>
        <v/>
      </c>
      <c r="U61" s="572"/>
      <c r="V61" s="148" t="str">
        <f>IF(OR(S61="",O61=""),"",S61*T61)</f>
        <v/>
      </c>
      <c r="W61" s="143"/>
      <c r="X61" s="143"/>
      <c r="Y61" s="143"/>
      <c r="Z61" s="143"/>
      <c r="AA61" s="143"/>
      <c r="AB61" s="143"/>
      <c r="AC61" s="143"/>
      <c r="AD61" s="143"/>
      <c r="AO61" s="28" t="s">
        <v>630</v>
      </c>
      <c r="AU61" s="52" t="str">
        <f>IF(参照!A61="","",参照!A61)</f>
        <v/>
      </c>
      <c r="AV61" s="52" t="str">
        <f>IF(参照!B61="","",参照!B61)</f>
        <v/>
      </c>
      <c r="AW61" s="52" t="str">
        <f>IF(参照!C61="","",参照!C61)</f>
        <v/>
      </c>
      <c r="AX61" s="52" t="str">
        <f>IF(参照!D61="","",参照!D61)</f>
        <v>メニューB(残差)</v>
      </c>
      <c r="AY61" s="52">
        <f>IF(参照!E61="","",参照!E61)</f>
        <v>5.0900000000000001E-4</v>
      </c>
      <c r="AZ61" s="52" t="str">
        <f>IF(参照!F61="","",参照!F61)</f>
        <v>中央電力エナジー(株)</v>
      </c>
      <c r="BA61" s="52" t="str">
        <f>IF(参照!G61="","",参照!G61)</f>
        <v>中央電力エナジー(株)_メニューB(残差)</v>
      </c>
      <c r="BB61" s="52">
        <f t="shared" si="0"/>
        <v>0.50900000000000001</v>
      </c>
      <c r="BD61" s="52" t="str">
        <f>IF(参照!L61="","",参照!L61)</f>
        <v>ＴＥＰＣＯライフサービス(株)</v>
      </c>
    </row>
    <row r="62" spans="1:56" ht="23.25" customHeight="1" thickTop="1" thickBot="1">
      <c r="A62" s="1"/>
      <c r="B62" s="1"/>
      <c r="C62" s="152" t="s">
        <v>37</v>
      </c>
      <c r="D62" s="442" t="s">
        <v>137</v>
      </c>
      <c r="E62" s="442"/>
      <c r="F62" s="442"/>
      <c r="G62" s="442"/>
      <c r="H62" s="442"/>
      <c r="I62" s="442"/>
      <c r="J62" s="442"/>
      <c r="K62" s="442"/>
      <c r="L62" s="150"/>
      <c r="M62" s="151"/>
      <c r="N62" s="582" t="s">
        <v>67</v>
      </c>
      <c r="O62" s="583"/>
      <c r="P62" s="583"/>
      <c r="Q62" s="583"/>
      <c r="R62" s="583"/>
      <c r="S62" s="356">
        <f>SUM(S59:S61)</f>
        <v>0</v>
      </c>
      <c r="T62" s="580"/>
      <c r="U62" s="581"/>
      <c r="V62" s="86">
        <f>SUM(V59:V61)</f>
        <v>0</v>
      </c>
      <c r="W62" s="143"/>
      <c r="X62" s="143"/>
      <c r="Y62" s="143"/>
      <c r="Z62" s="143"/>
      <c r="AA62" s="143"/>
      <c r="AB62" s="143"/>
      <c r="AC62" s="143"/>
      <c r="AD62" s="143"/>
      <c r="AO62" s="28" t="s">
        <v>154</v>
      </c>
      <c r="AU62" s="52" t="str">
        <f>IF(参照!A62="","",参照!A62)</f>
        <v/>
      </c>
      <c r="AV62" s="52" t="str">
        <f>IF(参照!B62="","",参照!B62)</f>
        <v/>
      </c>
      <c r="AW62" s="52" t="str">
        <f>IF(参照!C62="","",参照!C62)</f>
        <v/>
      </c>
      <c r="AX62" s="52" t="str">
        <f>IF(参照!D62="","",参照!D62)</f>
        <v>(参考値)事業者全体</v>
      </c>
      <c r="AY62" s="52">
        <f>IF(参照!E62="","",参照!E62)</f>
        <v>4.8299999999999998E-4</v>
      </c>
      <c r="AZ62" s="52" t="str">
        <f>IF(参照!F62="","",参照!F62)</f>
        <v>中央電力エナジー(株)</v>
      </c>
      <c r="BA62" s="52" t="str">
        <f>IF(参照!G62="","",参照!G62)</f>
        <v>中央電力エナジー(株)_(参考値)事業者全体</v>
      </c>
      <c r="BB62" s="52">
        <f t="shared" si="0"/>
        <v>0.48299999999999998</v>
      </c>
      <c r="BD62" s="52" t="str">
        <f>IF(参照!L62="","",参照!L62)</f>
        <v>TERA Energy(株)</v>
      </c>
    </row>
    <row r="63" spans="1:56" ht="42.75" customHeight="1">
      <c r="A63" s="1"/>
      <c r="B63" s="1"/>
      <c r="C63" s="152" t="s">
        <v>38</v>
      </c>
      <c r="D63" s="442" t="s">
        <v>164</v>
      </c>
      <c r="E63" s="442"/>
      <c r="F63" s="442"/>
      <c r="G63" s="442"/>
      <c r="H63" s="442"/>
      <c r="I63" s="442"/>
      <c r="J63" s="442"/>
      <c r="K63" s="442"/>
      <c r="L63" s="150"/>
      <c r="M63" s="151"/>
      <c r="W63" s="143"/>
      <c r="X63" s="143"/>
      <c r="Y63" s="143"/>
      <c r="Z63" s="143"/>
      <c r="AA63" s="143"/>
      <c r="AB63" s="143"/>
      <c r="AC63" s="143"/>
      <c r="AD63" s="143"/>
      <c r="AO63" s="28" t="s">
        <v>631</v>
      </c>
      <c r="AU63" s="52" t="str">
        <f>IF(参照!A63="","",参照!A63)</f>
        <v>A0021</v>
      </c>
      <c r="AV63" s="52" t="str">
        <f>IF(参照!B63="","",参照!B63)</f>
        <v>(株)Ｌｏｏｏｐ</v>
      </c>
      <c r="AW63" s="52">
        <f>IF(参照!C63="","",参照!C63)</f>
        <v>3.8000000000000002E-4</v>
      </c>
      <c r="AX63" s="52" t="str">
        <f>IF(参照!D63="","",参照!D63)</f>
        <v>メニューA</v>
      </c>
      <c r="AY63" s="52">
        <f>IF(参照!E63="","",参照!E63)</f>
        <v>0</v>
      </c>
      <c r="AZ63" s="52" t="str">
        <f>IF(参照!F63="","",参照!F63)</f>
        <v>(株)Ｌｏｏｏｐ</v>
      </c>
      <c r="BA63" s="52" t="str">
        <f>IF(参照!G63="","",参照!G63)</f>
        <v>(株)Ｌｏｏｏｐ_メニューA</v>
      </c>
      <c r="BB63" s="52">
        <f t="shared" si="0"/>
        <v>0</v>
      </c>
      <c r="BD63" s="52" t="str">
        <f>IF(参照!L63="","",参照!L63)</f>
        <v>ＴＧオクトパスエナジー(株)</v>
      </c>
    </row>
    <row r="64" spans="1:56">
      <c r="A64" s="1"/>
      <c r="B64" s="1"/>
      <c r="C64" s="152" t="s">
        <v>39</v>
      </c>
      <c r="D64" s="447" t="s">
        <v>138</v>
      </c>
      <c r="E64" s="447"/>
      <c r="F64" s="447"/>
      <c r="G64" s="447"/>
      <c r="H64" s="447"/>
      <c r="I64" s="447"/>
      <c r="J64" s="447"/>
      <c r="K64" s="447"/>
      <c r="L64" s="150"/>
      <c r="M64" s="151"/>
      <c r="AO64" s="28" t="s">
        <v>632</v>
      </c>
      <c r="AU64" s="52" t="str">
        <f>IF(参照!A64="","",参照!A64)</f>
        <v/>
      </c>
      <c r="AV64" s="52" t="str">
        <f>IF(参照!B64="","",参照!B64)</f>
        <v/>
      </c>
      <c r="AW64" s="52" t="str">
        <f>IF(参照!C64="","",参照!C64)</f>
        <v/>
      </c>
      <c r="AX64" s="52" t="str">
        <f>IF(参照!D64="","",参照!D64)</f>
        <v>メニューB</v>
      </c>
      <c r="AY64" s="52">
        <f>IF(参照!E64="","",参照!E64)</f>
        <v>3.4899999999999997E-4</v>
      </c>
      <c r="AZ64" s="52" t="str">
        <f>IF(参照!F64="","",参照!F64)</f>
        <v>(株)Ｌｏｏｏｐ</v>
      </c>
      <c r="BA64" s="52" t="str">
        <f>IF(参照!G64="","",参照!G64)</f>
        <v>(株)Ｌｏｏｏｐ_メニューB</v>
      </c>
      <c r="BB64" s="52">
        <f t="shared" si="0"/>
        <v>0.34899999999999998</v>
      </c>
      <c r="BD64" s="52" t="str">
        <f>IF(参照!L64="","",参照!L64)</f>
        <v>(株)ＴＯＫＹＯ油電力</v>
      </c>
    </row>
    <row r="65" spans="1:56" ht="10.5" customHeight="1">
      <c r="A65" s="1"/>
      <c r="B65" s="1"/>
      <c r="C65" s="152" t="s">
        <v>40</v>
      </c>
      <c r="D65" s="442" t="s">
        <v>139</v>
      </c>
      <c r="E65" s="442"/>
      <c r="F65" s="442"/>
      <c r="G65" s="442"/>
      <c r="H65" s="442"/>
      <c r="I65" s="442"/>
      <c r="J65" s="442"/>
      <c r="K65" s="442"/>
      <c r="L65" s="153"/>
      <c r="M65" s="154"/>
      <c r="AO65" s="28" t="s">
        <v>633</v>
      </c>
      <c r="AU65" s="52" t="str">
        <f>IF(参照!A65="","",参照!A65)</f>
        <v/>
      </c>
      <c r="AV65" s="52" t="str">
        <f>IF(参照!B65="","",参照!B65)</f>
        <v/>
      </c>
      <c r="AW65" s="52" t="str">
        <f>IF(参照!C65="","",参照!C65)</f>
        <v/>
      </c>
      <c r="AX65" s="52" t="str">
        <f>IF(参照!D65="","",参照!D65)</f>
        <v>メニューC</v>
      </c>
      <c r="AY65" s="52">
        <f>IF(参照!E65="","",参照!E65)</f>
        <v>2.8100000000000005E-4</v>
      </c>
      <c r="AZ65" s="52" t="str">
        <f>IF(参照!F65="","",参照!F65)</f>
        <v>(株)Ｌｏｏｏｐ</v>
      </c>
      <c r="BA65" s="52" t="str">
        <f>IF(参照!G65="","",参照!G65)</f>
        <v>(株)Ｌｏｏｏｐ_メニューC</v>
      </c>
      <c r="BB65" s="52">
        <f t="shared" si="0"/>
        <v>0.28100000000000003</v>
      </c>
      <c r="BD65" s="52" t="str">
        <f>IF(参照!L65="","",参照!L65)</f>
        <v>ＴＲＥＮＤＥ(株)</v>
      </c>
    </row>
    <row r="66" spans="1:56">
      <c r="A66" s="1"/>
      <c r="B66" s="1"/>
      <c r="C66" s="152" t="s">
        <v>41</v>
      </c>
      <c r="D66" s="442" t="s">
        <v>140</v>
      </c>
      <c r="E66" s="442"/>
      <c r="F66" s="442"/>
      <c r="G66" s="442"/>
      <c r="H66" s="442"/>
      <c r="I66" s="442"/>
      <c r="J66" s="442"/>
      <c r="K66" s="442"/>
      <c r="L66" s="155"/>
      <c r="M66" s="156"/>
      <c r="AO66" s="28" t="s">
        <v>155</v>
      </c>
      <c r="AU66" s="52" t="str">
        <f>IF(参照!A66="","",参照!A66)</f>
        <v/>
      </c>
      <c r="AV66" s="52" t="str">
        <f>IF(参照!B66="","",参照!B66)</f>
        <v/>
      </c>
      <c r="AW66" s="52" t="str">
        <f>IF(参照!C66="","",参照!C66)</f>
        <v/>
      </c>
      <c r="AX66" s="52" t="str">
        <f>IF(参照!D66="","",参照!D66)</f>
        <v>メニューD</v>
      </c>
      <c r="AY66" s="52">
        <f>IF(参照!E66="","",参照!E66)</f>
        <v>3.0199999999999997E-4</v>
      </c>
      <c r="AZ66" s="52" t="str">
        <f>IF(参照!F66="","",参照!F66)</f>
        <v>(株)Ｌｏｏｏｐ</v>
      </c>
      <c r="BA66" s="52" t="str">
        <f>IF(参照!G66="","",参照!G66)</f>
        <v>(株)Ｌｏｏｏｐ_メニューD</v>
      </c>
      <c r="BB66" s="52">
        <f t="shared" si="0"/>
        <v>0.30199999999999999</v>
      </c>
      <c r="BD66" s="52" t="str">
        <f>IF(参照!L66="","",参照!L66)</f>
        <v>(株)ＴＴＳパワー</v>
      </c>
    </row>
    <row r="67" spans="1:56">
      <c r="A67" s="1"/>
      <c r="B67" s="1"/>
      <c r="C67" s="152" t="s">
        <v>159</v>
      </c>
      <c r="D67" s="442" t="s">
        <v>141</v>
      </c>
      <c r="E67" s="442"/>
      <c r="F67" s="442"/>
      <c r="G67" s="442"/>
      <c r="H67" s="442"/>
      <c r="I67" s="442"/>
      <c r="J67" s="442"/>
      <c r="K67" s="442"/>
      <c r="L67" s="155"/>
      <c r="M67" s="156"/>
      <c r="AO67" s="28" t="s">
        <v>634</v>
      </c>
      <c r="AU67" s="52" t="str">
        <f>IF(参照!A67="","",参照!A67)</f>
        <v/>
      </c>
      <c r="AV67" s="52" t="str">
        <f>IF(参照!B67="","",参照!B67)</f>
        <v/>
      </c>
      <c r="AW67" s="52" t="str">
        <f>IF(参照!C67="","",参照!C67)</f>
        <v/>
      </c>
      <c r="AX67" s="52" t="str">
        <f>IF(参照!D67="","",参照!D67)</f>
        <v>メニューE</v>
      </c>
      <c r="AY67" s="52">
        <f>IF(参照!E67="","",参照!E67)</f>
        <v>2.1599999999999999E-4</v>
      </c>
      <c r="AZ67" s="52" t="str">
        <f>IF(参照!F67="","",参照!F67)</f>
        <v>(株)Ｌｏｏｏｐ</v>
      </c>
      <c r="BA67" s="52" t="str">
        <f>IF(参照!G67="","",参照!G67)</f>
        <v>(株)Ｌｏｏｏｐ_メニューE</v>
      </c>
      <c r="BB67" s="52">
        <f t="shared" si="0"/>
        <v>0.216</v>
      </c>
      <c r="BD67" s="52" t="str">
        <f>IF(参照!L67="","",参照!L67)</f>
        <v>Ｔ＆Ｔエナジー(株)</v>
      </c>
    </row>
    <row r="68" spans="1:56" ht="21" customHeight="1">
      <c r="A68" s="1"/>
      <c r="B68" s="1"/>
      <c r="C68" s="152" t="s">
        <v>160</v>
      </c>
      <c r="D68" s="442" t="s">
        <v>142</v>
      </c>
      <c r="E68" s="442"/>
      <c r="F68" s="442"/>
      <c r="G68" s="442"/>
      <c r="H68" s="442"/>
      <c r="I68" s="442"/>
      <c r="J68" s="442"/>
      <c r="K68" s="442"/>
      <c r="L68" s="155"/>
      <c r="M68" s="156"/>
      <c r="N68" s="157"/>
      <c r="AO68" s="28" t="s">
        <v>635</v>
      </c>
      <c r="AU68" s="52" t="str">
        <f>IF(参照!A68="","",参照!A68)</f>
        <v/>
      </c>
      <c r="AV68" s="52" t="str">
        <f>IF(参照!B68="","",参照!B68)</f>
        <v/>
      </c>
      <c r="AW68" s="52" t="str">
        <f>IF(参照!C68="","",参照!C68)</f>
        <v/>
      </c>
      <c r="AX68" s="52" t="str">
        <f>IF(参照!D68="","",参照!D68)</f>
        <v>メニューF(残差)</v>
      </c>
      <c r="AY68" s="52">
        <f>IF(参照!E68="","",参照!E68)</f>
        <v>4.9399999999999997E-4</v>
      </c>
      <c r="AZ68" s="52" t="str">
        <f>IF(参照!F68="","",参照!F68)</f>
        <v>(株)Ｌｏｏｏｐ</v>
      </c>
      <c r="BA68" s="52" t="str">
        <f>IF(参照!G68="","",参照!G68)</f>
        <v>(株)Ｌｏｏｏｐ_メニューF(残差)</v>
      </c>
      <c r="BB68" s="52">
        <f t="shared" si="0"/>
        <v>0.49399999999999999</v>
      </c>
      <c r="BD68" s="52" t="str">
        <f>IF(参照!L68="","",参照!L68)</f>
        <v>ＵＮＩＶＥＲＧＹ(株)</v>
      </c>
    </row>
    <row r="69" spans="1:56">
      <c r="A69" s="1"/>
      <c r="B69" s="1"/>
      <c r="C69" s="152" t="s">
        <v>161</v>
      </c>
      <c r="D69" s="442" t="s">
        <v>143</v>
      </c>
      <c r="E69" s="442"/>
      <c r="F69" s="442"/>
      <c r="G69" s="442"/>
      <c r="H69" s="442"/>
      <c r="I69" s="442"/>
      <c r="J69" s="442"/>
      <c r="K69" s="442"/>
      <c r="L69" s="155"/>
      <c r="M69" s="156"/>
      <c r="AO69" s="28" t="s">
        <v>156</v>
      </c>
      <c r="AU69" s="52" t="str">
        <f>IF(参照!A69="","",参照!A69)</f>
        <v/>
      </c>
      <c r="AV69" s="52" t="str">
        <f>IF(参照!B69="","",参照!B69)</f>
        <v/>
      </c>
      <c r="AW69" s="52" t="str">
        <f>IF(参照!C69="","",参照!C69)</f>
        <v/>
      </c>
      <c r="AX69" s="52" t="str">
        <f>IF(参照!D69="","",参照!D69)</f>
        <v>(参考値)事業者全体</v>
      </c>
      <c r="AY69" s="52">
        <f>IF(参照!E69="","",参照!E69)</f>
        <v>4.8899999999999996E-4</v>
      </c>
      <c r="AZ69" s="52" t="str">
        <f>IF(参照!F69="","",参照!F69)</f>
        <v>(株)Ｌｏｏｏｐ</v>
      </c>
      <c r="BA69" s="52" t="str">
        <f>IF(参照!G69="","",参照!G69)</f>
        <v>(株)Ｌｏｏｏｐ_(参考値)事業者全体</v>
      </c>
      <c r="BB69" s="52">
        <f t="shared" ref="BB69:BB132" si="32">AY69*1000</f>
        <v>0.48899999999999993</v>
      </c>
      <c r="BD69" s="52" t="str">
        <f>IF(参照!L69="","",参照!L69)</f>
        <v>(株)ＵＰＤＡＴＥＲ</v>
      </c>
    </row>
    <row r="70" spans="1:56">
      <c r="A70" s="1"/>
      <c r="B70" s="1"/>
      <c r="C70" s="1"/>
      <c r="D70" s="1"/>
      <c r="E70" s="1"/>
      <c r="F70" s="1"/>
      <c r="G70" s="1"/>
      <c r="H70" s="1"/>
      <c r="I70" s="1"/>
      <c r="J70" s="1"/>
      <c r="K70" s="1"/>
      <c r="L70" s="1"/>
      <c r="AU70" s="52" t="str">
        <f>IF(参照!A70="","",参照!A70)</f>
        <v>A0023</v>
      </c>
      <c r="AV70" s="52" t="str">
        <f>IF(参照!B70="","",参照!B70)</f>
        <v>(株)ナンワエナジー</v>
      </c>
      <c r="AW70" s="52">
        <f>IF(参照!C70="","",参照!C70)</f>
        <v>5.8900000000000001E-4</v>
      </c>
      <c r="AX70" s="52" t="str">
        <f>IF(参照!D70="","",参照!D70)</f>
        <v>メニューA</v>
      </c>
      <c r="AY70" s="52">
        <f>IF(参照!E70="","",参照!E70)</f>
        <v>0</v>
      </c>
      <c r="AZ70" s="52" t="str">
        <f>IF(参照!F70="","",参照!F70)</f>
        <v>(株)ナンワエナジー</v>
      </c>
      <c r="BA70" s="52" t="str">
        <f>IF(参照!G70="","",参照!G70)</f>
        <v>(株)ナンワエナジー_メニューA</v>
      </c>
      <c r="BB70" s="52">
        <f t="shared" si="32"/>
        <v>0</v>
      </c>
      <c r="BD70" s="52" t="str">
        <f>IF(参照!L70="","",参照!L70)</f>
        <v>(株)Ｕ－ＰＯＷＥＲ</v>
      </c>
    </row>
    <row r="71" spans="1:56">
      <c r="AU71" s="52" t="str">
        <f>IF(参照!A71="","",参照!A71)</f>
        <v/>
      </c>
      <c r="AV71" s="52" t="str">
        <f>IF(参照!B71="","",参照!B71)</f>
        <v/>
      </c>
      <c r="AW71" s="52" t="str">
        <f>IF(参照!C71="","",参照!C71)</f>
        <v/>
      </c>
      <c r="AX71" s="52" t="str">
        <f>IF(参照!D71="","",参照!D71)</f>
        <v>メニューB(残差)</v>
      </c>
      <c r="AY71" s="52">
        <f>IF(参照!E71="","",参照!E71)</f>
        <v>6.0599999999999998E-4</v>
      </c>
      <c r="AZ71" s="52" t="str">
        <f>IF(参照!F71="","",参照!F71)</f>
        <v>(株)ナンワエナジー</v>
      </c>
      <c r="BA71" s="52" t="str">
        <f>IF(参照!G71="","",参照!G71)</f>
        <v>(株)ナンワエナジー_メニューB(残差)</v>
      </c>
      <c r="BB71" s="52">
        <f t="shared" si="32"/>
        <v>0.60599999999999998</v>
      </c>
      <c r="BD71" s="52" t="str">
        <f>IF(参照!L71="","",参照!L71)</f>
        <v>(株)Ｖ－Ｐｏｗｅｒ</v>
      </c>
    </row>
    <row r="72" spans="1:56">
      <c r="AU72" s="52" t="str">
        <f>IF(参照!A72="","",参照!A72)</f>
        <v/>
      </c>
      <c r="AV72" s="52" t="str">
        <f>IF(参照!B72="","",参照!B72)</f>
        <v/>
      </c>
      <c r="AW72" s="52" t="str">
        <f>IF(参照!C72="","",参照!C72)</f>
        <v/>
      </c>
      <c r="AX72" s="52" t="str">
        <f>IF(参照!D72="","",参照!D72)</f>
        <v>(参考値)事業者全体</v>
      </c>
      <c r="AY72" s="52">
        <f>IF(参照!E72="","",参照!E72)</f>
        <v>6.3900000000000003E-4</v>
      </c>
      <c r="AZ72" s="52" t="str">
        <f>IF(参照!F72="","",参照!F72)</f>
        <v>(株)ナンワエナジー</v>
      </c>
      <c r="BA72" s="52" t="str">
        <f>IF(参照!G72="","",参照!G72)</f>
        <v>(株)ナンワエナジー_(参考値)事業者全体</v>
      </c>
      <c r="BB72" s="52">
        <f t="shared" si="32"/>
        <v>0.63900000000000001</v>
      </c>
      <c r="BD72" s="52" t="str">
        <f>IF(参照!L72="","",参照!L72)</f>
        <v>ＷＳエナジー(株)</v>
      </c>
    </row>
    <row r="73" spans="1:56">
      <c r="AU73" s="52" t="str">
        <f>IF(参照!A73="","",参照!A73)</f>
        <v>A0024</v>
      </c>
      <c r="AV73" s="52" t="str">
        <f>IF(参照!B73="","",参照!B73)</f>
        <v>静岡ガス＆パワー(株)</v>
      </c>
      <c r="AW73" s="52">
        <f>IF(参照!C73="","",参照!C73)</f>
        <v>3.8299999999999999E-4</v>
      </c>
      <c r="AX73" s="52" t="str">
        <f>IF(参照!D73="","",参照!D73)</f>
        <v>メニューA</v>
      </c>
      <c r="AY73" s="52">
        <f>IF(参照!E73="","",参照!E73)</f>
        <v>2.7E-4</v>
      </c>
      <c r="AZ73" s="52" t="str">
        <f>IF(参照!F73="","",参照!F73)</f>
        <v>静岡ガス＆パワー(株)</v>
      </c>
      <c r="BA73" s="52" t="str">
        <f>IF(参照!G73="","",参照!G73)</f>
        <v>静岡ガス＆パワー(株)_メニューA</v>
      </c>
      <c r="BB73" s="52">
        <f t="shared" si="32"/>
        <v>0.27</v>
      </c>
      <c r="BD73" s="52" t="str">
        <f>IF(参照!L73="","",参照!L73)</f>
        <v>Ｙ．Ｗ．Ｃ(株)</v>
      </c>
    </row>
    <row r="74" spans="1:56">
      <c r="AU74" s="52" t="str">
        <f>IF(参照!A74="","",参照!A74)</f>
        <v/>
      </c>
      <c r="AV74" s="52" t="str">
        <f>IF(参照!B74="","",参照!B74)</f>
        <v/>
      </c>
      <c r="AW74" s="52" t="str">
        <f>IF(参照!C74="","",参照!C74)</f>
        <v/>
      </c>
      <c r="AX74" s="52" t="str">
        <f>IF(参照!D74="","",参照!D74)</f>
        <v>メニューB</v>
      </c>
      <c r="AY74" s="52">
        <f>IF(参照!E74="","",参照!E74)</f>
        <v>0</v>
      </c>
      <c r="AZ74" s="52" t="str">
        <f>IF(参照!F74="","",参照!F74)</f>
        <v>静岡ガス＆パワー(株)</v>
      </c>
      <c r="BA74" s="52" t="str">
        <f>IF(参照!G74="","",参照!G74)</f>
        <v>静岡ガス＆パワー(株)_メニューB</v>
      </c>
      <c r="BB74" s="52">
        <f t="shared" si="32"/>
        <v>0</v>
      </c>
      <c r="BD74" s="52" t="str">
        <f>IF(参照!L74="","",参照!L74)</f>
        <v>アークエルテクノロジーズ(株)</v>
      </c>
    </row>
    <row r="75" spans="1:56">
      <c r="AU75" s="52" t="str">
        <f>IF(参照!A75="","",参照!A75)</f>
        <v/>
      </c>
      <c r="AV75" s="52" t="str">
        <f>IF(参照!B75="","",参照!B75)</f>
        <v/>
      </c>
      <c r="AW75" s="52" t="str">
        <f>IF(参照!C75="","",参照!C75)</f>
        <v/>
      </c>
      <c r="AX75" s="52" t="str">
        <f>IF(参照!D75="","",参照!D75)</f>
        <v>メニューC(残差)</v>
      </c>
      <c r="AY75" s="52">
        <f>IF(参照!E75="","",参照!E75)</f>
        <v>3.4499999999999998E-4</v>
      </c>
      <c r="AZ75" s="52" t="str">
        <f>IF(参照!F75="","",参照!F75)</f>
        <v>静岡ガス＆パワー(株)</v>
      </c>
      <c r="BA75" s="52" t="str">
        <f>IF(参照!G75="","",参照!G75)</f>
        <v>静岡ガス＆パワー(株)_メニューC(残差)</v>
      </c>
      <c r="BB75" s="52">
        <f t="shared" si="32"/>
        <v>0.34499999999999997</v>
      </c>
      <c r="BD75" s="52" t="str">
        <f>IF(参照!L75="","",参照!L75)</f>
        <v>(株)アースインフィニティ</v>
      </c>
    </row>
    <row r="76" spans="1:56">
      <c r="AU76" s="52" t="str">
        <f>IF(参照!A76="","",参照!A76)</f>
        <v/>
      </c>
      <c r="AV76" s="52" t="str">
        <f>IF(参照!B76="","",参照!B76)</f>
        <v/>
      </c>
      <c r="AW76" s="52" t="str">
        <f>IF(参照!C76="","",参照!C76)</f>
        <v/>
      </c>
      <c r="AX76" s="52" t="str">
        <f>IF(参照!D76="","",参照!D76)</f>
        <v>(参考値)事業者全体</v>
      </c>
      <c r="AY76" s="52">
        <f>IF(参照!E76="","",参照!E76)</f>
        <v>3.8000000000000002E-4</v>
      </c>
      <c r="AZ76" s="52" t="str">
        <f>IF(参照!F76="","",参照!F76)</f>
        <v>静岡ガス＆パワー(株)</v>
      </c>
      <c r="BA76" s="52" t="str">
        <f>IF(参照!G76="","",参照!G76)</f>
        <v>静岡ガス＆パワー(株)_(参考値)事業者全体</v>
      </c>
      <c r="BB76" s="52">
        <f t="shared" si="32"/>
        <v>0.38</v>
      </c>
      <c r="BD76" s="52" t="str">
        <f>IF(参照!L76="","",参照!L76)</f>
        <v>アーバンエナジー(株)</v>
      </c>
    </row>
    <row r="77" spans="1:56">
      <c r="AU77" s="52" t="str">
        <f>IF(参照!A77="","",参照!A77)</f>
        <v>A0025</v>
      </c>
      <c r="AV77" s="52" t="str">
        <f>IF(参照!B77="","",参照!B77)</f>
        <v>荏原環境プラント(株)</v>
      </c>
      <c r="AW77" s="52">
        <f>IF(参照!C77="","",参照!C77)</f>
        <v>1.47E-4</v>
      </c>
      <c r="AX77" s="52" t="str">
        <f>IF(参照!D77="","",参照!D77)</f>
        <v>メニューA</v>
      </c>
      <c r="AY77" s="52">
        <f>IF(参照!E77="","",参照!E77)</f>
        <v>0</v>
      </c>
      <c r="AZ77" s="52" t="str">
        <f>IF(参照!F77="","",参照!F77)</f>
        <v>荏原環境プラント(株)</v>
      </c>
      <c r="BA77" s="52" t="str">
        <f>IF(参照!G77="","",参照!G77)</f>
        <v>荏原環境プラント(株)_メニューA</v>
      </c>
      <c r="BB77" s="52">
        <f t="shared" si="32"/>
        <v>0</v>
      </c>
      <c r="BD77" s="52" t="str">
        <f>IF(参照!L77="","",参照!L77)</f>
        <v>アイエスジー(株)</v>
      </c>
    </row>
    <row r="78" spans="1:56">
      <c r="AU78" s="52" t="str">
        <f>IF(参照!A78="","",参照!A78)</f>
        <v/>
      </c>
      <c r="AV78" s="52" t="str">
        <f>IF(参照!B78="","",参照!B78)</f>
        <v/>
      </c>
      <c r="AW78" s="52" t="str">
        <f>IF(参照!C78="","",参照!C78)</f>
        <v/>
      </c>
      <c r="AX78" s="52" t="str">
        <f>IF(参照!D78="","",参照!D78)</f>
        <v>メニューB</v>
      </c>
      <c r="AY78" s="52">
        <f>IF(参照!E78="","",参照!E78)</f>
        <v>0</v>
      </c>
      <c r="AZ78" s="52" t="str">
        <f>IF(参照!F78="","",参照!F78)</f>
        <v>荏原環境プラント(株)</v>
      </c>
      <c r="BA78" s="52" t="str">
        <f>IF(参照!G78="","",参照!G78)</f>
        <v>荏原環境プラント(株)_メニューB</v>
      </c>
      <c r="BB78" s="52">
        <f t="shared" si="32"/>
        <v>0</v>
      </c>
      <c r="BD78" s="52" t="str">
        <f>IF(参照!L78="","",参照!L78)</f>
        <v>(株)アイキューブ・マーケティング</v>
      </c>
    </row>
    <row r="79" spans="1:56">
      <c r="AU79" s="52" t="str">
        <f>IF(参照!A79="","",参照!A79)</f>
        <v/>
      </c>
      <c r="AV79" s="52" t="str">
        <f>IF(参照!B79="","",参照!B79)</f>
        <v/>
      </c>
      <c r="AW79" s="52" t="str">
        <f>IF(参照!C79="","",参照!C79)</f>
        <v/>
      </c>
      <c r="AX79" s="52" t="str">
        <f>IF(参照!D79="","",参照!D79)</f>
        <v>メニューC</v>
      </c>
      <c r="AY79" s="52">
        <f>IF(参照!E79="","",参照!E79)</f>
        <v>1.8599999999999999E-4</v>
      </c>
      <c r="AZ79" s="52" t="str">
        <f>IF(参照!F79="","",参照!F79)</f>
        <v>荏原環境プラント(株)</v>
      </c>
      <c r="BA79" s="52" t="str">
        <f>IF(参照!G79="","",参照!G79)</f>
        <v>荏原環境プラント(株)_メニューC</v>
      </c>
      <c r="BB79" s="52">
        <f t="shared" si="32"/>
        <v>0.186</v>
      </c>
      <c r="BD79" s="52" t="str">
        <f>IF(参照!L79="","",参照!L79)</f>
        <v>(株)アイ・グリッド・ソリューションズ</v>
      </c>
    </row>
    <row r="80" spans="1:56">
      <c r="AU80" s="52" t="str">
        <f>IF(参照!A80="","",参照!A80)</f>
        <v/>
      </c>
      <c r="AV80" s="52" t="str">
        <f>IF(参照!B80="","",参照!B80)</f>
        <v/>
      </c>
      <c r="AW80" s="52" t="str">
        <f>IF(参照!C80="","",参照!C80)</f>
        <v/>
      </c>
      <c r="AX80" s="52" t="str">
        <f>IF(参照!D80="","",参照!D80)</f>
        <v>メニューD</v>
      </c>
      <c r="AY80" s="52">
        <f>IF(参照!E80="","",参照!E80)</f>
        <v>1.8599999999999999E-4</v>
      </c>
      <c r="AZ80" s="52" t="str">
        <f>IF(参照!F80="","",参照!F80)</f>
        <v>荏原環境プラント(株)</v>
      </c>
      <c r="BA80" s="52" t="str">
        <f>IF(参照!G80="","",参照!G80)</f>
        <v>荏原環境プラント(株)_メニューD</v>
      </c>
      <c r="BB80" s="52">
        <f t="shared" si="32"/>
        <v>0.186</v>
      </c>
      <c r="BD80" s="52" t="str">
        <f>IF(参照!L80="","",参照!L80)</f>
        <v>会津エナジー(株)</v>
      </c>
    </row>
    <row r="81" spans="47:56">
      <c r="AU81" s="52" t="str">
        <f>IF(参照!A81="","",参照!A81)</f>
        <v/>
      </c>
      <c r="AV81" s="52" t="str">
        <f>IF(参照!B81="","",参照!B81)</f>
        <v/>
      </c>
      <c r="AW81" s="52" t="str">
        <f>IF(参照!C81="","",参照!C81)</f>
        <v/>
      </c>
      <c r="AX81" s="52" t="str">
        <f>IF(参照!D81="","",参照!D81)</f>
        <v>メニューE</v>
      </c>
      <c r="AY81" s="52">
        <f>IF(参照!E81="","",参照!E81)</f>
        <v>1.7999999999999998E-4</v>
      </c>
      <c r="AZ81" s="52" t="str">
        <f>IF(参照!F81="","",参照!F81)</f>
        <v>荏原環境プラント(株)</v>
      </c>
      <c r="BA81" s="52" t="str">
        <f>IF(参照!G81="","",参照!G81)</f>
        <v>荏原環境プラント(株)_メニューE</v>
      </c>
      <c r="BB81" s="52">
        <f t="shared" si="32"/>
        <v>0.18</v>
      </c>
      <c r="BD81" s="52" t="str">
        <f>IF(参照!L81="","",参照!L81)</f>
        <v>青森県民エナジー(株)</v>
      </c>
    </row>
    <row r="82" spans="47:56">
      <c r="AU82" s="52" t="str">
        <f>IF(参照!A82="","",参照!A82)</f>
        <v/>
      </c>
      <c r="AV82" s="52" t="str">
        <f>IF(参照!B82="","",参照!B82)</f>
        <v/>
      </c>
      <c r="AW82" s="52" t="str">
        <f>IF(参照!C82="","",参照!C82)</f>
        <v/>
      </c>
      <c r="AX82" s="52" t="str">
        <f>IF(参照!D82="","",参照!D82)</f>
        <v>メニューF</v>
      </c>
      <c r="AY82" s="52">
        <f>IF(参照!E82="","",参照!E82)</f>
        <v>1.8699999999999999E-4</v>
      </c>
      <c r="AZ82" s="52" t="str">
        <f>IF(参照!F82="","",参照!F82)</f>
        <v>荏原環境プラント(株)</v>
      </c>
      <c r="BA82" s="52" t="str">
        <f>IF(参照!G82="","",参照!G82)</f>
        <v>荏原環境プラント(株)_メニューF</v>
      </c>
      <c r="BB82" s="52">
        <f t="shared" si="32"/>
        <v>0.187</v>
      </c>
      <c r="BD82" s="52" t="str">
        <f>IF(参照!L82="","",参照!L82)</f>
        <v>朝日ガスエナジー(株)</v>
      </c>
    </row>
    <row r="83" spans="47:56">
      <c r="AU83" s="52" t="str">
        <f>IF(参照!A83="","",参照!A83)</f>
        <v/>
      </c>
      <c r="AV83" s="52" t="str">
        <f>IF(参照!B83="","",参照!B83)</f>
        <v/>
      </c>
      <c r="AW83" s="52" t="str">
        <f>IF(参照!C83="","",参照!C83)</f>
        <v/>
      </c>
      <c r="AX83" s="52" t="str">
        <f>IF(参照!D83="","",参照!D83)</f>
        <v>メニューG</v>
      </c>
      <c r="AY83" s="52">
        <f>IF(参照!E83="","",参照!E83)</f>
        <v>1.83E-4</v>
      </c>
      <c r="AZ83" s="52" t="str">
        <f>IF(参照!F83="","",参照!F83)</f>
        <v>荏原環境プラント(株)</v>
      </c>
      <c r="BA83" s="52" t="str">
        <f>IF(参照!G83="","",参照!G83)</f>
        <v>荏原環境プラント(株)_メニューG</v>
      </c>
      <c r="BB83" s="52">
        <f t="shared" si="32"/>
        <v>0.183</v>
      </c>
      <c r="BD83" s="52" t="str">
        <f>IF(参照!L83="","",参照!L83)</f>
        <v>旭化成(株)</v>
      </c>
    </row>
    <row r="84" spans="47:56">
      <c r="AU84" s="52" t="str">
        <f>IF(参照!A84="","",参照!A84)</f>
        <v/>
      </c>
      <c r="AV84" s="52" t="str">
        <f>IF(参照!B84="","",参照!B84)</f>
        <v/>
      </c>
      <c r="AW84" s="52" t="str">
        <f>IF(参照!C84="","",参照!C84)</f>
        <v/>
      </c>
      <c r="AX84" s="52" t="str">
        <f>IF(参照!D84="","",参照!D84)</f>
        <v>メニューH</v>
      </c>
      <c r="AY84" s="52">
        <f>IF(参照!E84="","",参照!E84)</f>
        <v>3.77E-4</v>
      </c>
      <c r="AZ84" s="52" t="str">
        <f>IF(参照!F84="","",参照!F84)</f>
        <v>荏原環境プラント(株)</v>
      </c>
      <c r="BA84" s="52" t="str">
        <f>IF(参照!G84="","",参照!G84)</f>
        <v>荏原環境プラント(株)_メニューH</v>
      </c>
      <c r="BB84" s="52">
        <f t="shared" si="32"/>
        <v>0.377</v>
      </c>
      <c r="BD84" s="52" t="str">
        <f>IF(参照!L84="","",参照!L84)</f>
        <v>旭マルヰガス(株)</v>
      </c>
    </row>
    <row r="85" spans="47:56">
      <c r="AU85" s="52" t="str">
        <f>IF(参照!A85="","",参照!A85)</f>
        <v/>
      </c>
      <c r="AV85" s="52" t="str">
        <f>IF(参照!B85="","",参照!B85)</f>
        <v/>
      </c>
      <c r="AW85" s="52" t="str">
        <f>IF(参照!C85="","",参照!C85)</f>
        <v/>
      </c>
      <c r="AX85" s="52" t="str">
        <f>IF(参照!D85="","",参照!D85)</f>
        <v>メニューI</v>
      </c>
      <c r="AY85" s="52">
        <f>IF(参照!E85="","",参照!E85)</f>
        <v>2.5000000000000001E-4</v>
      </c>
      <c r="AZ85" s="52" t="str">
        <f>IF(参照!F85="","",参照!F85)</f>
        <v>荏原環境プラント(株)</v>
      </c>
      <c r="BA85" s="52" t="str">
        <f>IF(参照!G85="","",参照!G85)</f>
        <v>荏原環境プラント(株)_メニューI</v>
      </c>
      <c r="BB85" s="52">
        <f t="shared" si="32"/>
        <v>0.25</v>
      </c>
      <c r="BD85" s="52" t="str">
        <f>IF(参照!L85="","",参照!L85)</f>
        <v>足利ガス(株)</v>
      </c>
    </row>
    <row r="86" spans="47:56">
      <c r="AU86" s="52" t="str">
        <f>IF(参照!A86="","",参照!A86)</f>
        <v/>
      </c>
      <c r="AV86" s="52" t="str">
        <f>IF(参照!B86="","",参照!B86)</f>
        <v/>
      </c>
      <c r="AW86" s="52" t="str">
        <f>IF(参照!C86="","",参照!C86)</f>
        <v/>
      </c>
      <c r="AX86" s="52" t="str">
        <f>IF(参照!D86="","",参照!D86)</f>
        <v>メニューJ</v>
      </c>
      <c r="AY86" s="52">
        <f>IF(参照!E86="","",参照!E86)</f>
        <v>3.5E-4</v>
      </c>
      <c r="AZ86" s="52" t="str">
        <f>IF(参照!F86="","",参照!F86)</f>
        <v>荏原環境プラント(株)</v>
      </c>
      <c r="BA86" s="52" t="str">
        <f>IF(参照!G86="","",参照!G86)</f>
        <v>荏原環境プラント(株)_メニューJ</v>
      </c>
      <c r="BB86" s="52">
        <f t="shared" si="32"/>
        <v>0.35</v>
      </c>
      <c r="BD86" s="52" t="str">
        <f>IF(参照!L86="","",参照!L86)</f>
        <v>(株)アシストワンエナジー</v>
      </c>
    </row>
    <row r="87" spans="47:56">
      <c r="AU87" s="52" t="str">
        <f>IF(参照!A87="","",参照!A87)</f>
        <v/>
      </c>
      <c r="AV87" s="52" t="str">
        <f>IF(参照!B87="","",参照!B87)</f>
        <v/>
      </c>
      <c r="AW87" s="52" t="str">
        <f>IF(参照!C87="","",参照!C87)</f>
        <v/>
      </c>
      <c r="AX87" s="52" t="str">
        <f>IF(参照!D87="","",参照!D87)</f>
        <v>メニューK</v>
      </c>
      <c r="AY87" s="52">
        <f>IF(参照!E87="","",参照!E87)</f>
        <v>1.84E-4</v>
      </c>
      <c r="AZ87" s="52" t="str">
        <f>IF(参照!F87="","",参照!F87)</f>
        <v>荏原環境プラント(株)</v>
      </c>
      <c r="BA87" s="52" t="str">
        <f>IF(参照!G87="","",参照!G87)</f>
        <v>荏原環境プラント(株)_メニューK</v>
      </c>
      <c r="BB87" s="52">
        <f t="shared" si="32"/>
        <v>0.184</v>
      </c>
      <c r="BD87" s="52" t="str">
        <f>IF(参照!L87="","",参照!L87)</f>
        <v>アスエネ(株)</v>
      </c>
    </row>
    <row r="88" spans="47:56">
      <c r="AU88" s="52" t="str">
        <f>IF(参照!A88="","",参照!A88)</f>
        <v/>
      </c>
      <c r="AV88" s="52" t="str">
        <f>IF(参照!B88="","",参照!B88)</f>
        <v/>
      </c>
      <c r="AW88" s="52" t="str">
        <f>IF(参照!C88="","",参照!C88)</f>
        <v/>
      </c>
      <c r="AX88" s="52" t="str">
        <f>IF(参照!D88="","",参照!D88)</f>
        <v>メニューL</v>
      </c>
      <c r="AY88" s="52">
        <f>IF(参照!E88="","",参照!E88)</f>
        <v>1.85E-4</v>
      </c>
      <c r="AZ88" s="52" t="str">
        <f>IF(参照!F88="","",参照!F88)</f>
        <v>荏原環境プラント(株)</v>
      </c>
      <c r="BA88" s="52" t="str">
        <f>IF(参照!G88="","",参照!G88)</f>
        <v>荏原環境プラント(株)_メニューL</v>
      </c>
      <c r="BB88" s="52">
        <f t="shared" si="32"/>
        <v>0.185</v>
      </c>
      <c r="BD88" s="52" t="str">
        <f>IF(参照!L88="","",参照!L88)</f>
        <v>アストマックス(株)</v>
      </c>
    </row>
    <row r="89" spans="47:56">
      <c r="AU89" s="52" t="str">
        <f>IF(参照!A89="","",参照!A89)</f>
        <v/>
      </c>
      <c r="AV89" s="52" t="str">
        <f>IF(参照!B89="","",参照!B89)</f>
        <v/>
      </c>
      <c r="AW89" s="52" t="str">
        <f>IF(参照!C89="","",参照!C89)</f>
        <v/>
      </c>
      <c r="AX89" s="52" t="str">
        <f>IF(参照!D89="","",参照!D89)</f>
        <v>メニューM</v>
      </c>
      <c r="AY89" s="52">
        <f>IF(参照!E89="","",参照!E89)</f>
        <v>3.5299999999999996E-4</v>
      </c>
      <c r="AZ89" s="52" t="str">
        <f>IF(参照!F89="","",参照!F89)</f>
        <v>荏原環境プラント(株)</v>
      </c>
      <c r="BA89" s="52" t="str">
        <f>IF(参照!G89="","",参照!G89)</f>
        <v>荏原環境プラント(株)_メニューM</v>
      </c>
      <c r="BB89" s="52">
        <f t="shared" si="32"/>
        <v>0.35299999999999998</v>
      </c>
      <c r="BD89" s="52" t="str">
        <f>IF(参照!L89="","",参照!L89)</f>
        <v>アストマックス・エネルギー合同会社</v>
      </c>
    </row>
    <row r="90" spans="47:56">
      <c r="AU90" s="52" t="str">
        <f>IF(参照!A90="","",参照!A90)</f>
        <v/>
      </c>
      <c r="AV90" s="52" t="str">
        <f>IF(参照!B90="","",参照!B90)</f>
        <v/>
      </c>
      <c r="AW90" s="52" t="str">
        <f>IF(参照!C90="","",参照!C90)</f>
        <v/>
      </c>
      <c r="AX90" s="52" t="str">
        <f>IF(参照!D90="","",参照!D90)</f>
        <v>メニューN(残差)</v>
      </c>
      <c r="AY90" s="52">
        <f>IF(参照!E90="","",参照!E90)</f>
        <v>2.31E-4</v>
      </c>
      <c r="AZ90" s="52" t="str">
        <f>IF(参照!F90="","",参照!F90)</f>
        <v>荏原環境プラント(株)</v>
      </c>
      <c r="BA90" s="52" t="str">
        <f>IF(参照!G90="","",参照!G90)</f>
        <v>荏原環境プラント(株)_メニューN(残差)</v>
      </c>
      <c r="BB90" s="52">
        <f t="shared" si="32"/>
        <v>0.23100000000000001</v>
      </c>
      <c r="BD90" s="52" t="str">
        <f>IF(参照!L90="","",参照!L90)</f>
        <v>アストモスエネルギー(株)</v>
      </c>
    </row>
    <row r="91" spans="47:56">
      <c r="AU91" s="52" t="str">
        <f>IF(参照!A91="","",参照!A91)</f>
        <v/>
      </c>
      <c r="AV91" s="52" t="str">
        <f>IF(参照!B91="","",参照!B91)</f>
        <v/>
      </c>
      <c r="AW91" s="52" t="str">
        <f>IF(参照!C91="","",参照!C91)</f>
        <v/>
      </c>
      <c r="AX91" s="52" t="str">
        <f>IF(参照!D91="","",参照!D91)</f>
        <v>(参考値)事業者全体</v>
      </c>
      <c r="AY91" s="52">
        <f>IF(参照!E91="","",参照!E91)</f>
        <v>2.3599999999999999E-4</v>
      </c>
      <c r="AZ91" s="52" t="str">
        <f>IF(参照!F91="","",参照!F91)</f>
        <v>荏原環境プラント(株)</v>
      </c>
      <c r="BA91" s="52" t="str">
        <f>IF(参照!G91="","",参照!G91)</f>
        <v>荏原環境プラント(株)_(参考値)事業者全体</v>
      </c>
      <c r="BB91" s="52">
        <f t="shared" si="32"/>
        <v>0.23599999999999999</v>
      </c>
      <c r="BD91" s="52" t="str">
        <f>IF(参照!L91="","",参照!L91)</f>
        <v>厚木瓦斯(株)</v>
      </c>
    </row>
    <row r="92" spans="47:56">
      <c r="AU92" s="52" t="str">
        <f>IF(参照!A92="","",参照!A92)</f>
        <v>A0026</v>
      </c>
      <c r="AV92" s="52" t="str">
        <f>IF(参照!B92="","",参照!B92)</f>
        <v>東京エコサービス(株)</v>
      </c>
      <c r="AW92" s="52">
        <f>IF(参照!C92="","",参照!C92)</f>
        <v>8.7999999999999998E-5</v>
      </c>
      <c r="AX92" s="52" t="str">
        <f>IF(参照!D92="","",参照!D92)</f>
        <v>メニューA</v>
      </c>
      <c r="AY92" s="52">
        <f>IF(参照!E92="","",参照!E92)</f>
        <v>0</v>
      </c>
      <c r="AZ92" s="52" t="str">
        <f>IF(参照!F92="","",参照!F92)</f>
        <v>東京エコサービス(株)</v>
      </c>
      <c r="BA92" s="52" t="str">
        <f>IF(参照!G92="","",参照!G92)</f>
        <v>東京エコサービス(株)_メニューA</v>
      </c>
      <c r="BB92" s="52">
        <f t="shared" si="32"/>
        <v>0</v>
      </c>
      <c r="BD92" s="52" t="str">
        <f>IF(参照!L92="","",参照!L92)</f>
        <v>(株)アドバンテック</v>
      </c>
    </row>
    <row r="93" spans="47:56">
      <c r="AU93" s="52" t="str">
        <f>IF(参照!A93="","",参照!A93)</f>
        <v/>
      </c>
      <c r="AV93" s="52" t="str">
        <f>IF(参照!B93="","",参照!B93)</f>
        <v/>
      </c>
      <c r="AW93" s="52" t="str">
        <f>IF(参照!C93="","",参照!C93)</f>
        <v/>
      </c>
      <c r="AX93" s="52" t="str">
        <f>IF(参照!D93="","",参照!D93)</f>
        <v>メニューB(残差)</v>
      </c>
      <c r="AY93" s="52">
        <f>IF(参照!E93="","",参照!E93)</f>
        <v>0</v>
      </c>
      <c r="AZ93" s="52" t="str">
        <f>IF(参照!F93="","",参照!F93)</f>
        <v>東京エコサービス(株)</v>
      </c>
      <c r="BA93" s="52" t="str">
        <f>IF(参照!G93="","",参照!G93)</f>
        <v>東京エコサービス(株)_メニューB(残差)</v>
      </c>
      <c r="BB93" s="52">
        <f t="shared" si="32"/>
        <v>0</v>
      </c>
      <c r="BD93" s="52" t="str">
        <f>IF(参照!L93="","",参照!L93)</f>
        <v>(株)アメニティ電力</v>
      </c>
    </row>
    <row r="94" spans="47:56">
      <c r="AU94" s="52" t="str">
        <f>IF(参照!A94="","",参照!A94)</f>
        <v/>
      </c>
      <c r="AV94" s="52" t="str">
        <f>IF(参照!B94="","",参照!B94)</f>
        <v/>
      </c>
      <c r="AW94" s="52" t="str">
        <f>IF(参照!C94="","",参照!C94)</f>
        <v/>
      </c>
      <c r="AX94" s="52" t="str">
        <f>IF(参照!D94="","",参照!D94)</f>
        <v>(参考値)事業者全体</v>
      </c>
      <c r="AY94" s="52">
        <f>IF(参照!E94="","",参照!E94)</f>
        <v>4.6999999999999997E-5</v>
      </c>
      <c r="AZ94" s="52" t="str">
        <f>IF(参照!F94="","",参照!F94)</f>
        <v>東京エコサービス(株)</v>
      </c>
      <c r="BA94" s="52" t="str">
        <f>IF(参照!G94="","",参照!G94)</f>
        <v>東京エコサービス(株)_(参考値)事業者全体</v>
      </c>
      <c r="BB94" s="52">
        <f t="shared" si="32"/>
        <v>4.7E-2</v>
      </c>
      <c r="BD94" s="52" t="str">
        <f>IF(参照!L94="","",参照!L94)</f>
        <v>有明エナジー(株)</v>
      </c>
    </row>
    <row r="95" spans="47:56">
      <c r="AU95" s="52" t="str">
        <f>IF(参照!A95="","",参照!A95)</f>
        <v>A0027</v>
      </c>
      <c r="AV95" s="52" t="str">
        <f>IF(参照!B95="","",参照!B95)</f>
        <v>ダイヤモンドパワー(株)</v>
      </c>
      <c r="AW95" s="52">
        <f>IF(参照!C95="","",参照!C95)</f>
        <v>9.990000000000001E-4</v>
      </c>
      <c r="AX95" s="52" t="str">
        <f>IF(参照!D95="","",参照!D95)</f>
        <v>メニューA</v>
      </c>
      <c r="AY95" s="52">
        <f>IF(参照!E95="","",参照!E95)</f>
        <v>0</v>
      </c>
      <c r="AZ95" s="52" t="str">
        <f>IF(参照!F95="","",参照!F95)</f>
        <v>ダイヤモンドパワー(株)</v>
      </c>
      <c r="BA95" s="52" t="str">
        <f>IF(参照!G95="","",参照!G95)</f>
        <v>ダイヤモンドパワー(株)_メニューA</v>
      </c>
      <c r="BB95" s="52">
        <f t="shared" si="32"/>
        <v>0</v>
      </c>
      <c r="BD95" s="52" t="str">
        <f>IF(参照!L95="","",参照!L95)</f>
        <v>(株)アルファライズ</v>
      </c>
    </row>
    <row r="96" spans="47:56">
      <c r="AU96" s="52" t="str">
        <f>IF(参照!A96="","",参照!A96)</f>
        <v/>
      </c>
      <c r="AV96" s="52" t="str">
        <f>IF(参照!B96="","",参照!B96)</f>
        <v/>
      </c>
      <c r="AW96" s="52" t="str">
        <f>IF(参照!C96="","",参照!C96)</f>
        <v/>
      </c>
      <c r="AX96" s="52" t="str">
        <f>IF(参照!D96="","",参照!D96)</f>
        <v>メニューB</v>
      </c>
      <c r="AY96" s="52">
        <f>IF(参照!E96="","",参照!E96)</f>
        <v>2.2700000000000002E-4</v>
      </c>
      <c r="AZ96" s="52" t="str">
        <f>IF(参照!F96="","",参照!F96)</f>
        <v>ダイヤモンドパワー(株)</v>
      </c>
      <c r="BA96" s="52" t="str">
        <f>IF(参照!G96="","",参照!G96)</f>
        <v>ダイヤモンドパワー(株)_メニューB</v>
      </c>
      <c r="BB96" s="52">
        <f t="shared" si="32"/>
        <v>0.22700000000000001</v>
      </c>
      <c r="BD96" s="52" t="str">
        <f>IF(参照!L96="","",参照!L96)</f>
        <v>あんしん電力合同会社</v>
      </c>
    </row>
    <row r="97" spans="47:56">
      <c r="AU97" s="52" t="str">
        <f>IF(参照!A97="","",参照!A97)</f>
        <v/>
      </c>
      <c r="AV97" s="52" t="str">
        <f>IF(参照!B97="","",参照!B97)</f>
        <v/>
      </c>
      <c r="AW97" s="52" t="str">
        <f>IF(参照!C97="","",参照!C97)</f>
        <v/>
      </c>
      <c r="AX97" s="52" t="str">
        <f>IF(参照!D97="","",参照!D97)</f>
        <v>メニューC(残差)</v>
      </c>
      <c r="AY97" s="52">
        <f>IF(参照!E97="","",参照!E97)</f>
        <v>1.2689999999999999E-3</v>
      </c>
      <c r="AZ97" s="52" t="str">
        <f>IF(参照!F97="","",参照!F97)</f>
        <v>ダイヤモンドパワー(株)</v>
      </c>
      <c r="BA97" s="52" t="str">
        <f>IF(参照!G97="","",参照!G97)</f>
        <v>ダイヤモンドパワー(株)_メニューC(残差)</v>
      </c>
      <c r="BB97" s="52">
        <f t="shared" si="32"/>
        <v>1.2689999999999999</v>
      </c>
      <c r="BD97" s="52" t="str">
        <f>IF(参照!L97="","",参照!L97)</f>
        <v>アンビット・エナジー・ジャパン合同会社</v>
      </c>
    </row>
    <row r="98" spans="47:56">
      <c r="AU98" s="52" t="str">
        <f>IF(参照!A98="","",参照!A98)</f>
        <v/>
      </c>
      <c r="AV98" s="52" t="str">
        <f>IF(参照!B98="","",参照!B98)</f>
        <v/>
      </c>
      <c r="AW98" s="52" t="str">
        <f>IF(参照!C98="","",参照!C98)</f>
        <v/>
      </c>
      <c r="AX98" s="52" t="str">
        <f>IF(参照!D98="","",参照!D98)</f>
        <v>(参考値)事業者全体</v>
      </c>
      <c r="AY98" s="52">
        <f>IF(参照!E98="","",参照!E98)</f>
        <v>6.0899999999999995E-4</v>
      </c>
      <c r="AZ98" s="52" t="str">
        <f>IF(参照!F98="","",参照!F98)</f>
        <v>ダイヤモンドパワー(株)</v>
      </c>
      <c r="BA98" s="52" t="str">
        <f>IF(参照!G98="","",参照!G98)</f>
        <v>ダイヤモンドパワー(株)_(参考値)事業者全体</v>
      </c>
      <c r="BB98" s="52">
        <f t="shared" si="32"/>
        <v>0.60899999999999999</v>
      </c>
      <c r="BD98" s="52" t="str">
        <f>IF(参照!L98="","",参照!L98)</f>
        <v>(株)イーエムアイ</v>
      </c>
    </row>
    <row r="99" spans="47:56">
      <c r="AU99" s="52" t="str">
        <f>IF(参照!A99="","",参照!A99)</f>
        <v>A0028</v>
      </c>
      <c r="AV99" s="52" t="str">
        <f>IF(参照!B99="","",参照!B99)</f>
        <v>出光グリーンパワー(株)</v>
      </c>
      <c r="AW99" s="52">
        <f>IF(参照!C99="","",参照!C99)</f>
        <v>2.9999999999999997E-4</v>
      </c>
      <c r="AX99" s="52" t="str">
        <f>IF(参照!D99="","",参照!D99)</f>
        <v>メニューA</v>
      </c>
      <c r="AY99" s="52">
        <f>IF(参照!E99="","",参照!E99)</f>
        <v>0</v>
      </c>
      <c r="AZ99" s="52" t="str">
        <f>IF(参照!F99="","",参照!F99)</f>
        <v>出光グリーンパワー(株)</v>
      </c>
      <c r="BA99" s="52" t="str">
        <f>IF(参照!G99="","",参照!G99)</f>
        <v>出光グリーンパワー(株)_メニューA</v>
      </c>
      <c r="BB99" s="52">
        <f t="shared" si="32"/>
        <v>0</v>
      </c>
      <c r="BD99" s="52" t="str">
        <f>IF(参照!L99="","",参照!L99)</f>
        <v>(株)イーセル</v>
      </c>
    </row>
    <row r="100" spans="47:56">
      <c r="AU100" s="52" t="str">
        <f>IF(参照!A100="","",参照!A100)</f>
        <v/>
      </c>
      <c r="AV100" s="52" t="str">
        <f>IF(参照!B100="","",参照!B100)</f>
        <v/>
      </c>
      <c r="AW100" s="52" t="str">
        <f>IF(参照!C100="","",参照!C100)</f>
        <v/>
      </c>
      <c r="AX100" s="52" t="str">
        <f>IF(参照!D100="","",参照!D100)</f>
        <v>メニューB</v>
      </c>
      <c r="AY100" s="52">
        <f>IF(参照!E100="","",参照!E100)</f>
        <v>0</v>
      </c>
      <c r="AZ100" s="52" t="str">
        <f>IF(参照!F100="","",参照!F100)</f>
        <v>出光グリーンパワー(株)</v>
      </c>
      <c r="BA100" s="52" t="str">
        <f>IF(参照!G100="","",参照!G100)</f>
        <v>出光グリーンパワー(株)_メニューB</v>
      </c>
      <c r="BB100" s="52">
        <f t="shared" si="32"/>
        <v>0</v>
      </c>
      <c r="BD100" s="52" t="str">
        <f>IF(参照!L100="","",参照!L100)</f>
        <v>飯田まちづくり電力(株)</v>
      </c>
    </row>
    <row r="101" spans="47:56">
      <c r="AU101" s="52" t="str">
        <f>IF(参照!A101="","",参照!A101)</f>
        <v/>
      </c>
      <c r="AV101" s="52" t="str">
        <f>IF(参照!B101="","",参照!B101)</f>
        <v/>
      </c>
      <c r="AW101" s="52" t="str">
        <f>IF(参照!C101="","",参照!C101)</f>
        <v/>
      </c>
      <c r="AX101" s="52" t="str">
        <f>IF(参照!D101="","",参照!D101)</f>
        <v>メニューC</v>
      </c>
      <c r="AY101" s="52">
        <f>IF(参照!E101="","",参照!E101)</f>
        <v>2.0000000000000001E-4</v>
      </c>
      <c r="AZ101" s="52" t="str">
        <f>IF(参照!F101="","",参照!F101)</f>
        <v>出光グリーンパワー(株)</v>
      </c>
      <c r="BA101" s="52" t="str">
        <f>IF(参照!G101="","",参照!G101)</f>
        <v>出光グリーンパワー(株)_メニューC</v>
      </c>
      <c r="BB101" s="52">
        <f t="shared" si="32"/>
        <v>0.2</v>
      </c>
      <c r="BD101" s="52" t="str">
        <f>IF(参照!L101="","",参照!L101)</f>
        <v>(株)イーネットワーク</v>
      </c>
    </row>
    <row r="102" spans="47:56">
      <c r="AU102" s="52" t="str">
        <f>IF(参照!A102="","",参照!A102)</f>
        <v/>
      </c>
      <c r="AV102" s="52" t="str">
        <f>IF(参照!B102="","",参照!B102)</f>
        <v/>
      </c>
      <c r="AW102" s="52" t="str">
        <f>IF(参照!C102="","",参照!C102)</f>
        <v/>
      </c>
      <c r="AX102" s="52" t="str">
        <f>IF(参照!D102="","",参照!D102)</f>
        <v>メニューD(残差)</v>
      </c>
      <c r="AY102" s="52">
        <f>IF(参照!E102="","",参照!E102)</f>
        <v>4.5100000000000001E-4</v>
      </c>
      <c r="AZ102" s="52" t="str">
        <f>IF(参照!F102="","",参照!F102)</f>
        <v>出光グリーンパワー(株)</v>
      </c>
      <c r="BA102" s="52" t="str">
        <f>IF(参照!G102="","",参照!G102)</f>
        <v>出光グリーンパワー(株)_メニューD(残差)</v>
      </c>
      <c r="BB102" s="52">
        <f t="shared" si="32"/>
        <v>0.45100000000000001</v>
      </c>
      <c r="BD102" s="52" t="str">
        <f>IF(参照!L102="","",参照!L102)</f>
        <v>(株)イーネットワークシステムズ</v>
      </c>
    </row>
    <row r="103" spans="47:56">
      <c r="AU103" s="52" t="str">
        <f>IF(参照!A103="","",参照!A103)</f>
        <v/>
      </c>
      <c r="AV103" s="52" t="str">
        <f>IF(参照!B103="","",参照!B103)</f>
        <v/>
      </c>
      <c r="AW103" s="52" t="str">
        <f>IF(参照!C103="","",参照!C103)</f>
        <v/>
      </c>
      <c r="AX103" s="52" t="str">
        <f>IF(参照!D103="","",参照!D103)</f>
        <v>(参考値)事業者全体</v>
      </c>
      <c r="AY103" s="52">
        <f>IF(参照!E103="","",参照!E103)</f>
        <v>3.9400000000000004E-4</v>
      </c>
      <c r="AZ103" s="52" t="str">
        <f>IF(参照!F103="","",参照!F103)</f>
        <v>出光グリーンパワー(株)</v>
      </c>
      <c r="BA103" s="52" t="str">
        <f>IF(参照!G103="","",参照!G103)</f>
        <v>出光グリーンパワー(株)_(参考値)事業者全体</v>
      </c>
      <c r="BB103" s="52">
        <f t="shared" si="32"/>
        <v>0.39400000000000002</v>
      </c>
      <c r="BD103" s="52" t="str">
        <f>IF(参照!L103="","",参照!L103)</f>
        <v>イーレックス(株)</v>
      </c>
    </row>
    <row r="104" spans="47:56">
      <c r="AU104" s="52" t="str">
        <f>IF(参照!A104="","",参照!A104)</f>
        <v>A0031</v>
      </c>
      <c r="AV104" s="52" t="str">
        <f>IF(参照!B104="","",参照!B104)</f>
        <v>(株)新出光</v>
      </c>
      <c r="AW104" s="52">
        <f>IF(参照!C104="","",参照!C104)</f>
        <v>4.7399999999999997E-4</v>
      </c>
      <c r="AX104" s="52" t="str">
        <f>IF(参照!D104="","",参照!D104)</f>
        <v>メニューA</v>
      </c>
      <c r="AY104" s="52">
        <f>IF(参照!E104="","",参照!E104)</f>
        <v>0</v>
      </c>
      <c r="AZ104" s="52" t="str">
        <f>IF(参照!F104="","",参照!F104)</f>
        <v>(株)新出光</v>
      </c>
      <c r="BA104" s="52" t="str">
        <f>IF(参照!G104="","",参照!G104)</f>
        <v>(株)新出光_メニューA</v>
      </c>
      <c r="BB104" s="52">
        <f t="shared" si="32"/>
        <v>0</v>
      </c>
      <c r="BD104" s="52" t="str">
        <f>IF(参照!L104="","",参照!L104)</f>
        <v>イオンディライト(株)</v>
      </c>
    </row>
    <row r="105" spans="47:56">
      <c r="AU105" s="52" t="str">
        <f>IF(参照!A105="","",参照!A105)</f>
        <v/>
      </c>
      <c r="AV105" s="52" t="str">
        <f>IF(参照!B105="","",参照!B105)</f>
        <v/>
      </c>
      <c r="AW105" s="52" t="str">
        <f>IF(参照!C105="","",参照!C105)</f>
        <v/>
      </c>
      <c r="AX105" s="52" t="str">
        <f>IF(参照!D105="","",参照!D105)</f>
        <v>メニューB</v>
      </c>
      <c r="AY105" s="52">
        <f>IF(参照!E105="","",参照!E105)</f>
        <v>0</v>
      </c>
      <c r="AZ105" s="52" t="str">
        <f>IF(参照!F105="","",参照!F105)</f>
        <v>(株)新出光</v>
      </c>
      <c r="BA105" s="52" t="str">
        <f>IF(参照!G105="","",参照!G105)</f>
        <v>(株)新出光_メニューB</v>
      </c>
      <c r="BB105" s="52">
        <f t="shared" si="32"/>
        <v>0</v>
      </c>
      <c r="BD105" s="52" t="str">
        <f>IF(参照!L105="","",参照!L105)</f>
        <v>(株)池見石油店</v>
      </c>
    </row>
    <row r="106" spans="47:56">
      <c r="AU106" s="52" t="str">
        <f>IF(参照!A106="","",参照!A106)</f>
        <v/>
      </c>
      <c r="AV106" s="52" t="str">
        <f>IF(参照!B106="","",参照!B106)</f>
        <v/>
      </c>
      <c r="AW106" s="52" t="str">
        <f>IF(参照!C106="","",参照!C106)</f>
        <v/>
      </c>
      <c r="AX106" s="52" t="str">
        <f>IF(参照!D106="","",参照!D106)</f>
        <v>メニューC</v>
      </c>
      <c r="AY106" s="52">
        <f>IF(参照!E106="","",参照!E106)</f>
        <v>0</v>
      </c>
      <c r="AZ106" s="52" t="str">
        <f>IF(参照!F106="","",参照!F106)</f>
        <v>(株)新出光</v>
      </c>
      <c r="BA106" s="52" t="str">
        <f>IF(参照!G106="","",参照!G106)</f>
        <v>(株)新出光_メニューC</v>
      </c>
      <c r="BB106" s="52">
        <f t="shared" si="32"/>
        <v>0</v>
      </c>
      <c r="BD106" s="52" t="str">
        <f>IF(参照!L106="","",参照!L106)</f>
        <v>いこま市民パワー(株)</v>
      </c>
    </row>
    <row r="107" spans="47:56">
      <c r="AU107" s="52" t="str">
        <f>IF(参照!A107="","",参照!A107)</f>
        <v/>
      </c>
      <c r="AV107" s="52" t="str">
        <f>IF(参照!B107="","",参照!B107)</f>
        <v/>
      </c>
      <c r="AW107" s="52" t="str">
        <f>IF(参照!C107="","",参照!C107)</f>
        <v/>
      </c>
      <c r="AX107" s="52" t="str">
        <f>IF(参照!D107="","",参照!D107)</f>
        <v>メニューD</v>
      </c>
      <c r="AY107" s="52">
        <f>IF(参照!E107="","",参照!E107)</f>
        <v>1.11E-4</v>
      </c>
      <c r="AZ107" s="52" t="str">
        <f>IF(参照!F107="","",参照!F107)</f>
        <v>(株)新出光</v>
      </c>
      <c r="BA107" s="52" t="str">
        <f>IF(参照!G107="","",参照!G107)</f>
        <v>(株)新出光_メニューD</v>
      </c>
      <c r="BB107" s="52">
        <f t="shared" si="32"/>
        <v>0.111</v>
      </c>
      <c r="BD107" s="52" t="str">
        <f>IF(参照!L107="","",参照!L107)</f>
        <v>(株)イシオ</v>
      </c>
    </row>
    <row r="108" spans="47:56">
      <c r="AU108" s="52" t="str">
        <f>IF(参照!A108="","",参照!A108)</f>
        <v/>
      </c>
      <c r="AV108" s="52" t="str">
        <f>IF(参照!B108="","",参照!B108)</f>
        <v/>
      </c>
      <c r="AW108" s="52" t="str">
        <f>IF(参照!C108="","",参照!C108)</f>
        <v/>
      </c>
      <c r="AX108" s="52" t="str">
        <f>IF(参照!D108="","",参照!D108)</f>
        <v>メニューE</v>
      </c>
      <c r="AY108" s="52">
        <f>IF(参照!E108="","",参照!E108)</f>
        <v>0</v>
      </c>
      <c r="AZ108" s="52" t="str">
        <f>IF(参照!F108="","",参照!F108)</f>
        <v>(株)新出光</v>
      </c>
      <c r="BA108" s="52" t="str">
        <f>IF(参照!G108="","",参照!G108)</f>
        <v>(株)新出光_メニューE</v>
      </c>
      <c r="BB108" s="52">
        <f t="shared" si="32"/>
        <v>0</v>
      </c>
      <c r="BD108" s="52" t="str">
        <f>IF(参照!L108="","",参照!L108)</f>
        <v>石川電力(株)</v>
      </c>
    </row>
    <row r="109" spans="47:56">
      <c r="AU109" s="52" t="str">
        <f>IF(参照!A109="","",参照!A109)</f>
        <v/>
      </c>
      <c r="AV109" s="52" t="str">
        <f>IF(参照!B109="","",参照!B109)</f>
        <v/>
      </c>
      <c r="AW109" s="52" t="str">
        <f>IF(参照!C109="","",参照!C109)</f>
        <v/>
      </c>
      <c r="AX109" s="52" t="str">
        <f>IF(参照!D109="","",参照!D109)</f>
        <v>メニューF</v>
      </c>
      <c r="AY109" s="52">
        <f>IF(参照!E109="","",参照!E109)</f>
        <v>0</v>
      </c>
      <c r="AZ109" s="52" t="str">
        <f>IF(参照!F109="","",参照!F109)</f>
        <v>(株)新出光</v>
      </c>
      <c r="BA109" s="52" t="str">
        <f>IF(参照!G109="","",参照!G109)</f>
        <v>(株)新出光_メニューF</v>
      </c>
      <c r="BB109" s="52">
        <f t="shared" si="32"/>
        <v>0</v>
      </c>
      <c r="BD109" s="52" t="str">
        <f>IF(参照!L109="","",参照!L109)</f>
        <v>一般財団法人泉佐野電力　　</v>
      </c>
    </row>
    <row r="110" spans="47:56">
      <c r="AU110" s="52" t="str">
        <f>IF(参照!A110="","",参照!A110)</f>
        <v/>
      </c>
      <c r="AV110" s="52" t="str">
        <f>IF(参照!B110="","",参照!B110)</f>
        <v/>
      </c>
      <c r="AW110" s="52" t="str">
        <f>IF(参照!C110="","",参照!C110)</f>
        <v/>
      </c>
      <c r="AX110" s="52" t="str">
        <f>IF(参照!D110="","",参照!D110)</f>
        <v>メニューG</v>
      </c>
      <c r="AY110" s="52">
        <f>IF(参照!E110="","",参照!E110)</f>
        <v>0</v>
      </c>
      <c r="AZ110" s="52" t="str">
        <f>IF(参照!F110="","",参照!F110)</f>
        <v>(株)新出光</v>
      </c>
      <c r="BA110" s="52" t="str">
        <f>IF(参照!G110="","",参照!G110)</f>
        <v>(株)新出光_メニューG</v>
      </c>
      <c r="BB110" s="52">
        <f t="shared" si="32"/>
        <v>0</v>
      </c>
      <c r="BD110" s="52" t="str">
        <f>IF(参照!L110="","",参照!L110)</f>
        <v>いずも縁結び電力(株)</v>
      </c>
    </row>
    <row r="111" spans="47:56">
      <c r="AU111" s="52" t="str">
        <f>IF(参照!A111="","",参照!A111)</f>
        <v/>
      </c>
      <c r="AV111" s="52" t="str">
        <f>IF(参照!B111="","",参照!B111)</f>
        <v/>
      </c>
      <c r="AW111" s="52" t="str">
        <f>IF(参照!C111="","",参照!C111)</f>
        <v/>
      </c>
      <c r="AX111" s="52" t="str">
        <f>IF(参照!D111="","",参照!D111)</f>
        <v>メニューH</v>
      </c>
      <c r="AY111" s="52">
        <f>IF(参照!E111="","",参照!E111)</f>
        <v>0</v>
      </c>
      <c r="AZ111" s="52" t="str">
        <f>IF(参照!F111="","",参照!F111)</f>
        <v>(株)新出光</v>
      </c>
      <c r="BA111" s="52" t="str">
        <f>IF(参照!G111="","",参照!G111)</f>
        <v>(株)新出光_メニューH</v>
      </c>
      <c r="BB111" s="52">
        <f t="shared" si="32"/>
        <v>0</v>
      </c>
      <c r="BD111" s="52" t="str">
        <f>IF(参照!L111="","",参照!L111)</f>
        <v>出雲ガス(株)</v>
      </c>
    </row>
    <row r="112" spans="47:56">
      <c r="AU112" s="52" t="str">
        <f>IF(参照!A112="","",参照!A112)</f>
        <v/>
      </c>
      <c r="AV112" s="52" t="str">
        <f>IF(参照!B112="","",参照!B112)</f>
        <v/>
      </c>
      <c r="AW112" s="52" t="str">
        <f>IF(参照!C112="","",参照!C112)</f>
        <v/>
      </c>
      <c r="AX112" s="52" t="str">
        <f>IF(参照!D112="","",参照!D112)</f>
        <v>メニューI(残差)</v>
      </c>
      <c r="AY112" s="52">
        <f>IF(参照!E112="","",参照!E112)</f>
        <v>4.9700000000000005E-4</v>
      </c>
      <c r="AZ112" s="52" t="str">
        <f>IF(参照!F112="","",参照!F112)</f>
        <v>(株)新出光</v>
      </c>
      <c r="BA112" s="52" t="str">
        <f>IF(参照!G112="","",参照!G112)</f>
        <v>(株)新出光_メニューI(残差)</v>
      </c>
      <c r="BB112" s="52">
        <f t="shared" si="32"/>
        <v>0.49700000000000005</v>
      </c>
      <c r="BD112" s="52" t="str">
        <f>IF(参照!L112="","",参照!L112)</f>
        <v>出雲ケーブルビジョン(株)</v>
      </c>
    </row>
    <row r="113" spans="47:56">
      <c r="AU113" s="52" t="str">
        <f>IF(参照!A113="","",参照!A113)</f>
        <v/>
      </c>
      <c r="AV113" s="52" t="str">
        <f>IF(参照!B113="","",参照!B113)</f>
        <v/>
      </c>
      <c r="AW113" s="52" t="str">
        <f>IF(参照!C113="","",参照!C113)</f>
        <v/>
      </c>
      <c r="AX113" s="52" t="str">
        <f>IF(参照!D113="","",参照!D113)</f>
        <v>(参考値)事業者全体</v>
      </c>
      <c r="AY113" s="52">
        <f>IF(参照!E113="","",参照!E113)</f>
        <v>4.5800000000000002E-4</v>
      </c>
      <c r="AZ113" s="52" t="str">
        <f>IF(参照!F113="","",参照!F113)</f>
        <v>(株)新出光</v>
      </c>
      <c r="BA113" s="52" t="str">
        <f>IF(参照!G113="","",参照!G113)</f>
        <v>(株)新出光_(参考値)事業者全体</v>
      </c>
      <c r="BB113" s="52">
        <f t="shared" si="32"/>
        <v>0.45800000000000002</v>
      </c>
      <c r="BD113" s="52" t="str">
        <f>IF(参照!L113="","",参照!L113)</f>
        <v>伊勢崎ガス(株)</v>
      </c>
    </row>
    <row r="114" spans="47:56">
      <c r="AU114" s="52" t="str">
        <f>IF(参照!A114="","",参照!A114)</f>
        <v>A0032</v>
      </c>
      <c r="AV114" s="52" t="str">
        <f>IF(参照!B114="","",参照!B114)</f>
        <v>セントラル石油瓦斯(株)</v>
      </c>
      <c r="AW114" s="52">
        <f>IF(参照!C114="","",参照!C114)</f>
        <v>4.9399999999999997E-4</v>
      </c>
      <c r="AX114" s="52" t="str">
        <f>IF(参照!D114="","",参照!D114)</f>
        <v/>
      </c>
      <c r="AY114" s="52">
        <f>IF(参照!E114="","",参照!E114)</f>
        <v>4.3800000000000002E-4</v>
      </c>
      <c r="AZ114" s="52" t="str">
        <f>IF(参照!F114="","",参照!F114)</f>
        <v>セントラル石油瓦斯(株)</v>
      </c>
      <c r="BA114" s="52" t="str">
        <f>IF(参照!G114="","",参照!G114)</f>
        <v>セントラル石油瓦斯(株)_</v>
      </c>
      <c r="BB114" s="52">
        <f t="shared" si="32"/>
        <v>0.438</v>
      </c>
      <c r="BD114" s="52" t="str">
        <f>IF(参照!L114="","",参照!L114)</f>
        <v>伊勢志摩電力(株)</v>
      </c>
    </row>
    <row r="115" spans="47:56">
      <c r="AU115" s="52" t="str">
        <f>IF(参照!A115="","",参照!A115)</f>
        <v>A0034</v>
      </c>
      <c r="AV115" s="52" t="str">
        <f>IF(参照!B115="","",参照!B115)</f>
        <v>一般財団法人泉佐野電力　　</v>
      </c>
      <c r="AW115" s="52">
        <f>IF(参照!C115="","",参照!C115)</f>
        <v>3.68E-4</v>
      </c>
      <c r="AX115" s="52" t="str">
        <f>IF(参照!D115="","",参照!D115)</f>
        <v/>
      </c>
      <c r="AY115" s="52">
        <f>IF(参照!E115="","",参照!E115)</f>
        <v>4.37E-4</v>
      </c>
      <c r="AZ115" s="52" t="str">
        <f>IF(参照!F115="","",参照!F115)</f>
        <v>一般財団法人泉佐野電力　　</v>
      </c>
      <c r="BA115" s="52" t="str">
        <f>IF(参照!G115="","",参照!G115)</f>
        <v>一般財団法人泉佐野電力　　_</v>
      </c>
      <c r="BB115" s="52">
        <f t="shared" si="32"/>
        <v>0.437</v>
      </c>
      <c r="BD115" s="52" t="str">
        <f>IF(参照!L115="","",参照!L115)</f>
        <v>(株)いちき串木野電力</v>
      </c>
    </row>
    <row r="116" spans="47:56">
      <c r="AU116" s="52" t="str">
        <f>IF(参照!A116="","",参照!A116)</f>
        <v>A0035</v>
      </c>
      <c r="AV116" s="52" t="str">
        <f>IF(参照!B116="","",参照!B116)</f>
        <v>コスモエネルギーソリューションズ(株)</v>
      </c>
      <c r="AW116" s="52">
        <f>IF(参照!C116="","",参照!C116)</f>
        <v>3.0499999999999999E-4</v>
      </c>
      <c r="AX116" s="52" t="str">
        <f>IF(参照!D116="","",参照!D116)</f>
        <v>メニューA</v>
      </c>
      <c r="AY116" s="52">
        <f>IF(参照!E116="","",参照!E116)</f>
        <v>0</v>
      </c>
      <c r="AZ116" s="52" t="str">
        <f>IF(参照!F116="","",参照!F116)</f>
        <v>コスモエネルギーソリューションズ(株)</v>
      </c>
      <c r="BA116" s="52" t="str">
        <f>IF(参照!G116="","",参照!G116)</f>
        <v>コスモエネルギーソリューションズ(株)_メニューA</v>
      </c>
      <c r="BB116" s="52">
        <f t="shared" si="32"/>
        <v>0</v>
      </c>
      <c r="BD116" s="52" t="str">
        <f>IF(参照!L116="","",参照!L116)</f>
        <v>(株)いちたかガスワン</v>
      </c>
    </row>
    <row r="117" spans="47:56">
      <c r="AU117" s="52" t="str">
        <f>IF(参照!A117="","",参照!A117)</f>
        <v/>
      </c>
      <c r="AV117" s="52" t="str">
        <f>IF(参照!B117="","",参照!B117)</f>
        <v/>
      </c>
      <c r="AW117" s="52" t="str">
        <f>IF(参照!C117="","",参照!C117)</f>
        <v/>
      </c>
      <c r="AX117" s="52" t="str">
        <f>IF(参照!D117="","",参照!D117)</f>
        <v>メニューB(残差)</v>
      </c>
      <c r="AY117" s="52">
        <f>IF(参照!E117="","",参照!E117)</f>
        <v>6.8800000000000003E-4</v>
      </c>
      <c r="AZ117" s="52" t="str">
        <f>IF(参照!F117="","",参照!F117)</f>
        <v>コスモエネルギーソリューションズ(株)</v>
      </c>
      <c r="BA117" s="52" t="str">
        <f>IF(参照!G117="","",参照!G117)</f>
        <v>コスモエネルギーソリューションズ(株)_メニューB(残差)</v>
      </c>
      <c r="BB117" s="52">
        <f t="shared" si="32"/>
        <v>0.68800000000000006</v>
      </c>
      <c r="BD117" s="52" t="str">
        <f>IF(参照!L117="","",参照!L117)</f>
        <v>出光グリーンパワー(株)</v>
      </c>
    </row>
    <row r="118" spans="47:56">
      <c r="AU118" s="52" t="str">
        <f>IF(参照!A118="","",参照!A118)</f>
        <v/>
      </c>
      <c r="AV118" s="52" t="str">
        <f>IF(参照!B118="","",参照!B118)</f>
        <v/>
      </c>
      <c r="AW118" s="52" t="str">
        <f>IF(参照!C118="","",参照!C118)</f>
        <v/>
      </c>
      <c r="AX118" s="52" t="str">
        <f>IF(参照!D118="","",参照!D118)</f>
        <v>(参考値)事業者全体</v>
      </c>
      <c r="AY118" s="52">
        <f>IF(参照!E118="","",参照!E118)</f>
        <v>5.04E-4</v>
      </c>
      <c r="AZ118" s="52" t="str">
        <f>IF(参照!F118="","",参照!F118)</f>
        <v>コスモエネルギーソリューションズ(株)</v>
      </c>
      <c r="BA118" s="52" t="str">
        <f>IF(参照!G118="","",参照!G118)</f>
        <v>コスモエネルギーソリューションズ(株)_(参考値)事業者全体</v>
      </c>
      <c r="BB118" s="52">
        <f t="shared" si="32"/>
        <v>0.504</v>
      </c>
      <c r="BD118" s="52" t="str">
        <f>IF(参照!L118="","",参照!L118)</f>
        <v>出光興産(株)</v>
      </c>
    </row>
    <row r="119" spans="47:56">
      <c r="AU119" s="52" t="str">
        <f>IF(参照!A119="","",参照!A119)</f>
        <v>A0036</v>
      </c>
      <c r="AV119" s="52" t="str">
        <f>IF(参照!B119="","",参照!B119)</f>
        <v>(株)グリーンサークル</v>
      </c>
      <c r="AW119" s="52">
        <f>IF(参照!C119="","",参照!C119)</f>
        <v>3.8000000000000002E-5</v>
      </c>
      <c r="AX119" s="52" t="str">
        <f>IF(参照!D119="","",参照!D119)</f>
        <v/>
      </c>
      <c r="AY119" s="52">
        <f>IF(参照!E119="","",参照!E119)</f>
        <v>4.4099999999999999E-4</v>
      </c>
      <c r="AZ119" s="52" t="str">
        <f>IF(参照!F119="","",参照!F119)</f>
        <v>(株)グリーンサークル</v>
      </c>
      <c r="BA119" s="52" t="str">
        <f>IF(参照!G119="","",参照!G119)</f>
        <v>(株)グリーンサークル_</v>
      </c>
      <c r="BB119" s="52">
        <f t="shared" si="32"/>
        <v>0.441</v>
      </c>
      <c r="BD119" s="52" t="str">
        <f>IF(参照!L119="","",参照!L119)</f>
        <v>伊藤忠エネクス(株)</v>
      </c>
    </row>
    <row r="120" spans="47:56">
      <c r="AU120" s="52" t="str">
        <f>IF(参照!A120="","",参照!A120)</f>
        <v>A0037</v>
      </c>
      <c r="AV120" s="52" t="str">
        <f>IF(参照!B120="","",参照!B120)</f>
        <v>(株)ウエスト電力</v>
      </c>
      <c r="AW120" s="52">
        <f>IF(参照!C120="","",参照!C120)</f>
        <v>3.6900000000000002E-4</v>
      </c>
      <c r="AX120" s="52" t="str">
        <f>IF(参照!D120="","",参照!D120)</f>
        <v>メニューA</v>
      </c>
      <c r="AY120" s="52">
        <f>IF(参照!E120="","",参照!E120)</f>
        <v>0</v>
      </c>
      <c r="AZ120" s="52" t="str">
        <f>IF(参照!F120="","",参照!F120)</f>
        <v>(株)ウエスト電力</v>
      </c>
      <c r="BA120" s="52" t="str">
        <f>IF(参照!G120="","",参照!G120)</f>
        <v>(株)ウエスト電力_メニューA</v>
      </c>
      <c r="BB120" s="52">
        <f t="shared" si="32"/>
        <v>0</v>
      </c>
      <c r="BD120" s="52" t="str">
        <f>IF(参照!L120="","",参照!L120)</f>
        <v>伊藤忠エネクスホームライフ西日本(株)</v>
      </c>
    </row>
    <row r="121" spans="47:56">
      <c r="AU121" s="52" t="str">
        <f>IF(参照!A121="","",参照!A121)</f>
        <v/>
      </c>
      <c r="AV121" s="52" t="str">
        <f>IF(参照!B121="","",参照!B121)</f>
        <v/>
      </c>
      <c r="AW121" s="52" t="str">
        <f>IF(参照!C121="","",参照!C121)</f>
        <v/>
      </c>
      <c r="AX121" s="52" t="str">
        <f>IF(参照!D121="","",参照!D121)</f>
        <v>メニューB(残差)</v>
      </c>
      <c r="AY121" s="52">
        <f>IF(参照!E121="","",参照!E121)</f>
        <v>3.0800000000000001E-4</v>
      </c>
      <c r="AZ121" s="52" t="str">
        <f>IF(参照!F121="","",参照!F121)</f>
        <v>(株)ウエスト電力</v>
      </c>
      <c r="BA121" s="52" t="str">
        <f>IF(参照!G121="","",参照!G121)</f>
        <v>(株)ウエスト電力_メニューB(残差)</v>
      </c>
      <c r="BB121" s="52">
        <f t="shared" si="32"/>
        <v>0.308</v>
      </c>
      <c r="BD121" s="52" t="str">
        <f>IF(参照!L121="","",参照!L121)</f>
        <v>伊藤忠商事(株)</v>
      </c>
    </row>
    <row r="122" spans="47:56">
      <c r="AU122" s="52" t="str">
        <f>IF(参照!A122="","",参照!A122)</f>
        <v/>
      </c>
      <c r="AV122" s="52" t="str">
        <f>IF(参照!B122="","",参照!B122)</f>
        <v/>
      </c>
      <c r="AW122" s="52" t="str">
        <f>IF(参照!C122="","",参照!C122)</f>
        <v/>
      </c>
      <c r="AX122" s="52" t="str">
        <f>IF(参照!D122="","",参照!D122)</f>
        <v>(参考値)事業者全体</v>
      </c>
      <c r="AY122" s="52">
        <f>IF(参照!E122="","",参照!E122)</f>
        <v>3.1799999999999998E-4</v>
      </c>
      <c r="AZ122" s="52" t="str">
        <f>IF(参照!F122="","",参照!F122)</f>
        <v>(株)ウエスト電力</v>
      </c>
      <c r="BA122" s="52" t="str">
        <f>IF(参照!G122="","",参照!G122)</f>
        <v>(株)ウエスト電力_(参考値)事業者全体</v>
      </c>
      <c r="BB122" s="52">
        <f t="shared" si="32"/>
        <v>0.318</v>
      </c>
      <c r="BD122" s="52" t="str">
        <f>IF(参照!L122="","",参照!L122)</f>
        <v>伊藤忠プランテック(株)</v>
      </c>
    </row>
    <row r="123" spans="47:56">
      <c r="AU123" s="52" t="str">
        <f>IF(参照!A123="","",参照!A123)</f>
        <v>A0039</v>
      </c>
      <c r="AV123" s="52" t="str">
        <f>IF(参照!B123="","",参照!B123)</f>
        <v>北海道瓦斯(株)</v>
      </c>
      <c r="AW123" s="52">
        <f>IF(参照!C123="","",参照!C123)</f>
        <v>4.7899999999999999E-4</v>
      </c>
      <c r="AX123" s="52" t="str">
        <f>IF(参照!D123="","",参照!D123)</f>
        <v>メニューA</v>
      </c>
      <c r="AY123" s="52">
        <f>IF(参照!E123="","",参照!E123)</f>
        <v>0</v>
      </c>
      <c r="AZ123" s="52" t="str">
        <f>IF(参照!F123="","",参照!F123)</f>
        <v>北海道瓦斯(株)</v>
      </c>
      <c r="BA123" s="52" t="str">
        <f>IF(参照!G123="","",参照!G123)</f>
        <v>北海道瓦斯(株)_メニューA</v>
      </c>
      <c r="BB123" s="52">
        <f t="shared" si="32"/>
        <v>0</v>
      </c>
      <c r="BD123" s="52" t="str">
        <f>IF(参照!L123="","",参照!L123)</f>
        <v>いばらきコープ生活協同組合</v>
      </c>
    </row>
    <row r="124" spans="47:56">
      <c r="AU124" s="52" t="str">
        <f>IF(参照!A124="","",参照!A124)</f>
        <v/>
      </c>
      <c r="AV124" s="52" t="str">
        <f>IF(参照!B124="","",参照!B124)</f>
        <v/>
      </c>
      <c r="AW124" s="52" t="str">
        <f>IF(参照!C124="","",参照!C124)</f>
        <v/>
      </c>
      <c r="AX124" s="52" t="str">
        <f>IF(参照!D124="","",参照!D124)</f>
        <v>メニューB(残差)</v>
      </c>
      <c r="AY124" s="52">
        <f>IF(参照!E124="","",参照!E124)</f>
        <v>4.7899999999999999E-4</v>
      </c>
      <c r="AZ124" s="52" t="str">
        <f>IF(参照!F124="","",参照!F124)</f>
        <v>北海道瓦斯(株)</v>
      </c>
      <c r="BA124" s="52" t="str">
        <f>IF(参照!G124="","",参照!G124)</f>
        <v>北海道瓦斯(株)_メニューB(残差)</v>
      </c>
      <c r="BB124" s="52">
        <f t="shared" si="32"/>
        <v>0.47899999999999998</v>
      </c>
      <c r="BD124" s="52" t="str">
        <f>IF(参照!L124="","",参照!L124)</f>
        <v>入間ガス(株)</v>
      </c>
    </row>
    <row r="125" spans="47:56">
      <c r="AU125" s="52" t="str">
        <f>IF(参照!A125="","",参照!A125)</f>
        <v/>
      </c>
      <c r="AV125" s="52" t="str">
        <f>IF(参照!B125="","",参照!B125)</f>
        <v/>
      </c>
      <c r="AW125" s="52" t="str">
        <f>IF(参照!C125="","",参照!C125)</f>
        <v/>
      </c>
      <c r="AX125" s="52" t="str">
        <f>IF(参照!D125="","",参照!D125)</f>
        <v>(参考値)事業者全体</v>
      </c>
      <c r="AY125" s="52">
        <f>IF(参照!E125="","",参照!E125)</f>
        <v>4.6899999999999996E-4</v>
      </c>
      <c r="AZ125" s="52" t="str">
        <f>IF(参照!F125="","",参照!F125)</f>
        <v>北海道瓦斯(株)</v>
      </c>
      <c r="BA125" s="52" t="str">
        <f>IF(参照!G125="","",参照!G125)</f>
        <v>北海道瓦斯(株)_(参考値)事業者全体</v>
      </c>
      <c r="BB125" s="52">
        <f t="shared" si="32"/>
        <v>0.46899999999999997</v>
      </c>
      <c r="BD125" s="52" t="str">
        <f>IF(参照!L125="","",参照!L125)</f>
        <v>イワタニ関東(株)</v>
      </c>
    </row>
    <row r="126" spans="47:56">
      <c r="AU126" s="52" t="str">
        <f>IF(参照!A126="","",参照!A126)</f>
        <v>A0042</v>
      </c>
      <c r="AV126" s="52" t="str">
        <f>IF(参照!B126="","",参照!B126)</f>
        <v>新エネルギー開発(株)</v>
      </c>
      <c r="AW126" s="52">
        <f>IF(参照!C126="","",参照!C126)</f>
        <v>4.6999999999999999E-4</v>
      </c>
      <c r="AX126" s="52" t="str">
        <f>IF(参照!D126="","",参照!D126)</f>
        <v/>
      </c>
      <c r="AY126" s="52">
        <f>IF(参照!E126="","",参照!E126)</f>
        <v>4.5399999999999998E-4</v>
      </c>
      <c r="AZ126" s="52" t="str">
        <f>IF(参照!F126="","",参照!F126)</f>
        <v>新エネルギー開発(株)</v>
      </c>
      <c r="BA126" s="52" t="str">
        <f>IF(参照!G126="","",参照!G126)</f>
        <v>新エネルギー開発(株)_</v>
      </c>
      <c r="BB126" s="52">
        <f t="shared" si="32"/>
        <v>0.45399999999999996</v>
      </c>
      <c r="BD126" s="52" t="str">
        <f>IF(参照!L126="","",参照!L126)</f>
        <v>イワタニ首都圏(株)</v>
      </c>
    </row>
    <row r="127" spans="47:56">
      <c r="AU127" s="52" t="str">
        <f>IF(参照!A127="","",参照!A127)</f>
        <v>A0043</v>
      </c>
      <c r="AV127" s="52" t="str">
        <f>IF(参照!B127="","",参照!B127)</f>
        <v>伊藤忠エネクス(株)</v>
      </c>
      <c r="AW127" s="52" t="str">
        <f>IF(参照!C127="","",参照!C127)</f>
        <v>0.000453※</v>
      </c>
      <c r="AX127" s="52" t="str">
        <f>IF(参照!D127="","",参照!D127)</f>
        <v>メニューA</v>
      </c>
      <c r="AY127" s="52">
        <f>IF(参照!E127="","",参照!E127)</f>
        <v>3.97E-4</v>
      </c>
      <c r="AZ127" s="52" t="str">
        <f>IF(参照!F127="","",参照!F127)</f>
        <v>伊藤忠エネクス(株)</v>
      </c>
      <c r="BA127" s="52" t="str">
        <f>IF(参照!G127="","",参照!G127)</f>
        <v>伊藤忠エネクス(株)_メニューA</v>
      </c>
      <c r="BB127" s="52">
        <f t="shared" si="32"/>
        <v>0.39700000000000002</v>
      </c>
      <c r="BD127" s="52" t="str">
        <f>IF(参照!L127="","",参照!L127)</f>
        <v>イワタニセントラル北海道(株)</v>
      </c>
    </row>
    <row r="128" spans="47:56">
      <c r="AU128" s="52" t="str">
        <f>IF(参照!A128="","",参照!A128)</f>
        <v/>
      </c>
      <c r="AV128" s="52" t="str">
        <f>IF(参照!B128="","",参照!B128)</f>
        <v/>
      </c>
      <c r="AW128" s="52" t="str">
        <f>IF(参照!C128="","",参照!C128)</f>
        <v/>
      </c>
      <c r="AX128" s="52" t="str">
        <f>IF(参照!D128="","",参照!D128)</f>
        <v>メニューB</v>
      </c>
      <c r="AY128" s="52">
        <f>IF(参照!E128="","",参照!E128)</f>
        <v>3.5E-4</v>
      </c>
      <c r="AZ128" s="52" t="str">
        <f>IF(参照!F128="","",参照!F128)</f>
        <v>伊藤忠エネクス(株)</v>
      </c>
      <c r="BA128" s="52" t="str">
        <f>IF(参照!G128="","",参照!G128)</f>
        <v>伊藤忠エネクス(株)_メニューB</v>
      </c>
      <c r="BB128" s="52">
        <f t="shared" si="32"/>
        <v>0.35</v>
      </c>
      <c r="BD128" s="52" t="str">
        <f>IF(参照!L128="","",参照!L128)</f>
        <v>イワタニ東海(株)</v>
      </c>
    </row>
    <row r="129" spans="47:56">
      <c r="AU129" s="52" t="str">
        <f>IF(参照!A129="","",参照!A129)</f>
        <v/>
      </c>
      <c r="AV129" s="52" t="str">
        <f>IF(参照!B129="","",参照!B129)</f>
        <v/>
      </c>
      <c r="AW129" s="52" t="str">
        <f>IF(参照!C129="","",参照!C129)</f>
        <v/>
      </c>
      <c r="AX129" s="52" t="str">
        <f>IF(参照!D129="","",参照!D129)</f>
        <v>メニューC(残差)</v>
      </c>
      <c r="AY129" s="52">
        <f>IF(参照!E129="","",参照!E129)</f>
        <v>3.6400000000000001E-4</v>
      </c>
      <c r="AZ129" s="52" t="str">
        <f>IF(参照!F129="","",参照!F129)</f>
        <v>伊藤忠エネクス(株)</v>
      </c>
      <c r="BA129" s="52" t="str">
        <f>IF(参照!G129="","",参照!G129)</f>
        <v>伊藤忠エネクス(株)_メニューC(残差)</v>
      </c>
      <c r="BB129" s="52">
        <f t="shared" si="32"/>
        <v>0.36399999999999999</v>
      </c>
      <c r="BD129" s="52" t="str">
        <f>IF(参照!L129="","",参照!L129)</f>
        <v>イワタニ長野(株)</v>
      </c>
    </row>
    <row r="130" spans="47:56">
      <c r="AU130" s="52" t="str">
        <f>IF(参照!A130="","",参照!A130)</f>
        <v/>
      </c>
      <c r="AV130" s="52" t="str">
        <f>IF(参照!B130="","",参照!B130)</f>
        <v/>
      </c>
      <c r="AW130" s="52" t="str">
        <f>IF(参照!C130="","",参照!C130)</f>
        <v/>
      </c>
      <c r="AX130" s="52" t="str">
        <f>IF(参照!D130="","",参照!D130)</f>
        <v>(参考値)事業者全体</v>
      </c>
      <c r="AY130" s="52">
        <f>IF(参照!E130="","",参照!E130)</f>
        <v>4.6999999999999999E-4</v>
      </c>
      <c r="AZ130" s="52" t="str">
        <f>IF(参照!F130="","",参照!F130)</f>
        <v>伊藤忠エネクス(株)</v>
      </c>
      <c r="BA130" s="52" t="str">
        <f>IF(参照!G130="","",参照!G130)</f>
        <v>伊藤忠エネクス(株)_(参考値)事業者全体</v>
      </c>
      <c r="BB130" s="52">
        <f t="shared" si="32"/>
        <v>0.47</v>
      </c>
      <c r="BD130" s="52" t="str">
        <f>IF(参照!L130="","",参照!L130)</f>
        <v>イワタニ三重(株)</v>
      </c>
    </row>
    <row r="131" spans="47:56">
      <c r="AU131" s="52" t="str">
        <f>IF(参照!A131="","",参照!A131)</f>
        <v>A0045</v>
      </c>
      <c r="AV131" s="52" t="str">
        <f>IF(参照!B131="","",参照!B131)</f>
        <v>(株)Ｖ－Ｐｏｗｅｒ</v>
      </c>
      <c r="AW131" s="52">
        <f>IF(参照!C131="","",参照!C131)</f>
        <v>3.8000000000000002E-4</v>
      </c>
      <c r="AX131" s="52" t="str">
        <f>IF(参照!D131="","",参照!D131)</f>
        <v>メニューA</v>
      </c>
      <c r="AY131" s="52">
        <f>IF(参照!E131="","",参照!E131)</f>
        <v>2.72E-4</v>
      </c>
      <c r="AZ131" s="52" t="str">
        <f>IF(参照!F131="","",参照!F131)</f>
        <v>(株)Ｖ－Ｐｏｗｅｒ</v>
      </c>
      <c r="BA131" s="52" t="str">
        <f>IF(参照!G131="","",参照!G131)</f>
        <v>(株)Ｖ－Ｐｏｗｅｒ_メニューA</v>
      </c>
      <c r="BB131" s="52">
        <f t="shared" si="32"/>
        <v>0.27200000000000002</v>
      </c>
      <c r="BD131" s="52" t="str">
        <f>IF(参照!L131="","",参照!L131)</f>
        <v>(株)岩手ウッドパワー</v>
      </c>
    </row>
    <row r="132" spans="47:56">
      <c r="AU132" s="52" t="str">
        <f>IF(参照!A132="","",参照!A132)</f>
        <v/>
      </c>
      <c r="AV132" s="52" t="str">
        <f>IF(参照!B132="","",参照!B132)</f>
        <v/>
      </c>
      <c r="AW132" s="52" t="str">
        <f>IF(参照!C132="","",参照!C132)</f>
        <v/>
      </c>
      <c r="AX132" s="52" t="str">
        <f>IF(参照!D132="","",参照!D132)</f>
        <v>メニューB</v>
      </c>
      <c r="AY132" s="52">
        <f>IF(参照!E132="","",参照!E132)</f>
        <v>0</v>
      </c>
      <c r="AZ132" s="52" t="str">
        <f>IF(参照!F132="","",参照!F132)</f>
        <v>(株)Ｖ－Ｐｏｗｅｒ</v>
      </c>
      <c r="BA132" s="52" t="str">
        <f>IF(参照!G132="","",参照!G132)</f>
        <v>(株)Ｖ－Ｐｏｗｅｒ_メニューB</v>
      </c>
      <c r="BB132" s="52">
        <f t="shared" si="32"/>
        <v>0</v>
      </c>
      <c r="BD132" s="52" t="str">
        <f>IF(参照!L132="","",参照!L132)</f>
        <v>岩手電力(株)</v>
      </c>
    </row>
    <row r="133" spans="47:56">
      <c r="AU133" s="52" t="str">
        <f>IF(参照!A133="","",参照!A133)</f>
        <v/>
      </c>
      <c r="AV133" s="52" t="str">
        <f>IF(参照!B133="","",参照!B133)</f>
        <v/>
      </c>
      <c r="AW133" s="52" t="str">
        <f>IF(参照!C133="","",参照!C133)</f>
        <v/>
      </c>
      <c r="AX133" s="52" t="str">
        <f>IF(参照!D133="","",参照!D133)</f>
        <v>メニューC(残差)</v>
      </c>
      <c r="AY133" s="52">
        <f>IF(参照!E133="","",参照!E133)</f>
        <v>4.6999999999999999E-4</v>
      </c>
      <c r="AZ133" s="52" t="str">
        <f>IF(参照!F133="","",参照!F133)</f>
        <v>(株)Ｖ－Ｐｏｗｅｒ</v>
      </c>
      <c r="BA133" s="52" t="str">
        <f>IF(参照!G133="","",参照!G133)</f>
        <v>(株)Ｖ－Ｐｏｗｅｒ_メニューC(残差)</v>
      </c>
      <c r="BB133" s="52">
        <f t="shared" ref="BB133:BB196" si="33">AY133*1000</f>
        <v>0.47</v>
      </c>
      <c r="BD133" s="52" t="str">
        <f>IF(参照!L133="","",参照!L133)</f>
        <v>(株)インフォシステム</v>
      </c>
    </row>
    <row r="134" spans="47:56">
      <c r="AU134" s="52" t="str">
        <f>IF(参照!A134="","",参照!A134)</f>
        <v/>
      </c>
      <c r="AV134" s="52" t="str">
        <f>IF(参照!B134="","",参照!B134)</f>
        <v/>
      </c>
      <c r="AW134" s="52" t="str">
        <f>IF(参照!C134="","",参照!C134)</f>
        <v/>
      </c>
      <c r="AX134" s="52" t="str">
        <f>IF(参照!D134="","",参照!D134)</f>
        <v>(参考値)事業者全体</v>
      </c>
      <c r="AY134" s="52">
        <f>IF(参照!E134="","",参照!E134)</f>
        <v>4.5300000000000001E-4</v>
      </c>
      <c r="AZ134" s="52" t="str">
        <f>IF(参照!F134="","",参照!F134)</f>
        <v>(株)Ｖ－Ｐｏｗｅｒ</v>
      </c>
      <c r="BA134" s="52" t="str">
        <f>IF(参照!G134="","",参照!G134)</f>
        <v>(株)Ｖ－Ｐｏｗｅｒ_(参考値)事業者全体</v>
      </c>
      <c r="BB134" s="52">
        <f t="shared" si="33"/>
        <v>0.45300000000000001</v>
      </c>
      <c r="BD134" s="52" t="str">
        <f>IF(参照!L134="","",参照!L134)</f>
        <v>ヴィジョナリーパワー(株)</v>
      </c>
    </row>
    <row r="135" spans="47:56">
      <c r="AU135" s="52" t="str">
        <f>IF(参照!A135="","",参照!A135)</f>
        <v>A0046</v>
      </c>
      <c r="AV135" s="52" t="str">
        <f>IF(参照!B135="","",参照!B135)</f>
        <v>大和エネルギー(株)</v>
      </c>
      <c r="AW135" s="52">
        <f>IF(参照!C135="","",参照!C135)</f>
        <v>3.5599999999999998E-4</v>
      </c>
      <c r="AX135" s="52" t="str">
        <f>IF(参照!D135="","",参照!D135)</f>
        <v>メニューA</v>
      </c>
      <c r="AY135" s="52">
        <f>IF(参照!E135="","",参照!E135)</f>
        <v>0</v>
      </c>
      <c r="AZ135" s="52" t="str">
        <f>IF(参照!F135="","",参照!F135)</f>
        <v>大和エネルギー(株)</v>
      </c>
      <c r="BA135" s="52" t="str">
        <f>IF(参照!G135="","",参照!G135)</f>
        <v>大和エネルギー(株)_メニューA</v>
      </c>
      <c r="BB135" s="52">
        <f t="shared" si="33"/>
        <v>0</v>
      </c>
      <c r="BD135" s="52" t="str">
        <f>IF(参照!L135="","",参照!L135)</f>
        <v>(株)ウエスト電力</v>
      </c>
    </row>
    <row r="136" spans="47:56">
      <c r="AU136" s="52" t="str">
        <f>IF(参照!A136="","",参照!A136)</f>
        <v/>
      </c>
      <c r="AV136" s="52" t="str">
        <f>IF(参照!B136="","",参照!B136)</f>
        <v/>
      </c>
      <c r="AW136" s="52" t="str">
        <f>IF(参照!C136="","",参照!C136)</f>
        <v/>
      </c>
      <c r="AX136" s="52" t="str">
        <f>IF(参照!D136="","",参照!D136)</f>
        <v>メニューB(残差)</v>
      </c>
      <c r="AY136" s="52">
        <f>IF(参照!E136="","",参照!E136)</f>
        <v>2.9099999999999997E-4</v>
      </c>
      <c r="AZ136" s="52" t="str">
        <f>IF(参照!F136="","",参照!F136)</f>
        <v>大和エネルギー(株)</v>
      </c>
      <c r="BA136" s="52" t="str">
        <f>IF(参照!G136="","",参照!G136)</f>
        <v>大和エネルギー(株)_メニューB(残差)</v>
      </c>
      <c r="BB136" s="52">
        <f t="shared" si="33"/>
        <v>0.29099999999999998</v>
      </c>
      <c r="BD136" s="52" t="str">
        <f>IF(参照!L136="","",参照!L136)</f>
        <v>上田ガス(株)</v>
      </c>
    </row>
    <row r="137" spans="47:56">
      <c r="AU137" s="52" t="str">
        <f>IF(参照!A137="","",参照!A137)</f>
        <v/>
      </c>
      <c r="AV137" s="52" t="str">
        <f>IF(参照!B137="","",参照!B137)</f>
        <v/>
      </c>
      <c r="AW137" s="52" t="str">
        <f>IF(参照!C137="","",参照!C137)</f>
        <v/>
      </c>
      <c r="AX137" s="52" t="str">
        <f>IF(参照!D137="","",参照!D137)</f>
        <v>(参考値)事業者全体</v>
      </c>
      <c r="AY137" s="52">
        <f>IF(参照!E137="","",参照!E137)</f>
        <v>3.0199999999999997E-4</v>
      </c>
      <c r="AZ137" s="52" t="str">
        <f>IF(参照!F137="","",参照!F137)</f>
        <v>大和エネルギー(株)</v>
      </c>
      <c r="BA137" s="52" t="str">
        <f>IF(参照!G137="","",参照!G137)</f>
        <v>大和エネルギー(株)_(参考値)事業者全体</v>
      </c>
      <c r="BB137" s="52">
        <f t="shared" si="33"/>
        <v>0.30199999999999999</v>
      </c>
      <c r="BD137" s="52" t="str">
        <f>IF(参照!L137="","",参照!L137)</f>
        <v>うすきエネルギー(株)</v>
      </c>
    </row>
    <row r="138" spans="47:56">
      <c r="AU138" s="52" t="str">
        <f>IF(参照!A138="","",参照!A138)</f>
        <v>A0048</v>
      </c>
      <c r="AV138" s="52" t="str">
        <f>IF(参照!B138="","",参照!B138)</f>
        <v>大阪瓦斯(株)</v>
      </c>
      <c r="AW138" s="52">
        <f>IF(参照!C138="","",参照!C138)</f>
        <v>4.1199999999999999E-4</v>
      </c>
      <c r="AX138" s="52" t="str">
        <f>IF(参照!D138="","",参照!D138)</f>
        <v>メニューA</v>
      </c>
      <c r="AY138" s="52">
        <f>IF(参照!E138="","",参照!E138)</f>
        <v>0</v>
      </c>
      <c r="AZ138" s="52" t="str">
        <f>IF(参照!F138="","",参照!F138)</f>
        <v>大阪瓦斯(株)</v>
      </c>
      <c r="BA138" s="52" t="str">
        <f>IF(参照!G138="","",参照!G138)</f>
        <v>大阪瓦斯(株)_メニューA</v>
      </c>
      <c r="BB138" s="52">
        <f t="shared" si="33"/>
        <v>0</v>
      </c>
      <c r="BD138" s="52" t="str">
        <f>IF(参照!L138="","",参照!L138)</f>
        <v>(株)ウッドエナジー</v>
      </c>
    </row>
    <row r="139" spans="47:56">
      <c r="AU139" s="52" t="str">
        <f>IF(参照!A139="","",参照!A139)</f>
        <v/>
      </c>
      <c r="AV139" s="52" t="str">
        <f>IF(参照!B139="","",参照!B139)</f>
        <v/>
      </c>
      <c r="AW139" s="52" t="str">
        <f>IF(参照!C139="","",参照!C139)</f>
        <v/>
      </c>
      <c r="AX139" s="52" t="str">
        <f>IF(参照!D139="","",参照!D139)</f>
        <v>メニューB</v>
      </c>
      <c r="AY139" s="52">
        <f>IF(参照!E139="","",参照!E139)</f>
        <v>0</v>
      </c>
      <c r="AZ139" s="52" t="str">
        <f>IF(参照!F139="","",参照!F139)</f>
        <v>大阪瓦斯(株)</v>
      </c>
      <c r="BA139" s="52" t="str">
        <f>IF(参照!G139="","",参照!G139)</f>
        <v>大阪瓦斯(株)_メニューB</v>
      </c>
      <c r="BB139" s="52">
        <f t="shared" si="33"/>
        <v>0</v>
      </c>
      <c r="BD139" s="52" t="str">
        <f>IF(参照!L139="","",参照!L139)</f>
        <v>宇都宮ライトパワー(株)</v>
      </c>
    </row>
    <row r="140" spans="47:56">
      <c r="AU140" s="52" t="str">
        <f>IF(参照!A140="","",参照!A140)</f>
        <v/>
      </c>
      <c r="AV140" s="52" t="str">
        <f>IF(参照!B140="","",参照!B140)</f>
        <v/>
      </c>
      <c r="AW140" s="52" t="str">
        <f>IF(参照!C140="","",参照!C140)</f>
        <v/>
      </c>
      <c r="AX140" s="52" t="str">
        <f>IF(参照!D140="","",参照!D140)</f>
        <v>メニューC</v>
      </c>
      <c r="AY140" s="52">
        <f>IF(参照!E140="","",参照!E140)</f>
        <v>3.9600000000000003E-4</v>
      </c>
      <c r="AZ140" s="52" t="str">
        <f>IF(参照!F140="","",参照!F140)</f>
        <v>大阪瓦斯(株)</v>
      </c>
      <c r="BA140" s="52" t="str">
        <f>IF(参照!G140="","",参照!G140)</f>
        <v>大阪瓦斯(株)_メニューC</v>
      </c>
      <c r="BB140" s="52">
        <f t="shared" si="33"/>
        <v>0.39600000000000002</v>
      </c>
      <c r="BD140" s="52" t="str">
        <f>IF(参照!L140="","",参照!L140)</f>
        <v>うべ未来エネルギー(株)</v>
      </c>
    </row>
    <row r="141" spans="47:56">
      <c r="AU141" s="52" t="str">
        <f>IF(参照!A141="","",参照!A141)</f>
        <v/>
      </c>
      <c r="AV141" s="52" t="str">
        <f>IF(参照!B141="","",参照!B141)</f>
        <v/>
      </c>
      <c r="AW141" s="52" t="str">
        <f>IF(参照!C141="","",参照!C141)</f>
        <v/>
      </c>
      <c r="AX141" s="52" t="str">
        <f>IF(参照!D141="","",参照!D141)</f>
        <v>メニューD(残差)</v>
      </c>
      <c r="AY141" s="52">
        <f>IF(参照!E141="","",参照!E141)</f>
        <v>4.5800000000000002E-4</v>
      </c>
      <c r="AZ141" s="52" t="str">
        <f>IF(参照!F141="","",参照!F141)</f>
        <v>大阪瓦斯(株)</v>
      </c>
      <c r="BA141" s="52" t="str">
        <f>IF(参照!G141="","",参照!G141)</f>
        <v>大阪瓦斯(株)_メニューD(残差)</v>
      </c>
      <c r="BB141" s="52">
        <f t="shared" si="33"/>
        <v>0.45800000000000002</v>
      </c>
      <c r="BD141" s="52" t="str">
        <f>IF(参照!L141="","",参照!L141)</f>
        <v>エア・ウォーター(株)</v>
      </c>
    </row>
    <row r="142" spans="47:56">
      <c r="AU142" s="52" t="str">
        <f>IF(参照!A142="","",参照!A142)</f>
        <v/>
      </c>
      <c r="AV142" s="52" t="str">
        <f>IF(参照!B142="","",参照!B142)</f>
        <v/>
      </c>
      <c r="AW142" s="52" t="str">
        <f>IF(参照!C142="","",参照!C142)</f>
        <v/>
      </c>
      <c r="AX142" s="52" t="str">
        <f>IF(参照!D142="","",参照!D142)</f>
        <v>(参考値)事業者全体</v>
      </c>
      <c r="AY142" s="52">
        <f>IF(参照!E142="","",参照!E142)</f>
        <v>4.2099999999999999E-4</v>
      </c>
      <c r="AZ142" s="52" t="str">
        <f>IF(参照!F142="","",参照!F142)</f>
        <v>大阪瓦斯(株)</v>
      </c>
      <c r="BA142" s="52" t="str">
        <f>IF(参照!G142="","",参照!G142)</f>
        <v>大阪瓦斯(株)_(参考値)事業者全体</v>
      </c>
      <c r="BB142" s="52">
        <f t="shared" si="33"/>
        <v>0.42099999999999999</v>
      </c>
      <c r="BD142" s="52" t="str">
        <f>IF(参照!L142="","",参照!L142)</f>
        <v>エア・ウォーター・ライフソリューション(株)(旧：エア・ウォーター北海道(株))</v>
      </c>
    </row>
    <row r="143" spans="47:56">
      <c r="AU143" s="52" t="str">
        <f>IF(参照!A143="","",参照!A143)</f>
        <v>A0049</v>
      </c>
      <c r="AV143" s="52" t="str">
        <f>IF(参照!B143="","",参照!B143)</f>
        <v>エフビットコミュニケーションズ(株)　</v>
      </c>
      <c r="AW143" s="52">
        <f>IF(参照!C143="","",参照!C143)</f>
        <v>4.5800000000000002E-4</v>
      </c>
      <c r="AX143" s="52" t="str">
        <f>IF(参照!D143="","",参照!D143)</f>
        <v>メニューA</v>
      </c>
      <c r="AY143" s="52">
        <f>IF(参照!E143="","",参照!E143)</f>
        <v>2.4800000000000001E-4</v>
      </c>
      <c r="AZ143" s="52" t="str">
        <f>IF(参照!F143="","",参照!F143)</f>
        <v>エフビットコミュニケーションズ(株)　</v>
      </c>
      <c r="BA143" s="52" t="str">
        <f>IF(参照!G143="","",参照!G143)</f>
        <v>エフビットコミュニケーションズ(株)　_メニューA</v>
      </c>
      <c r="BB143" s="52">
        <f t="shared" si="33"/>
        <v>0.248</v>
      </c>
      <c r="BD143" s="52" t="str">
        <f>IF(参照!L143="","",参照!L143)</f>
        <v>(株)エイチティーピー</v>
      </c>
    </row>
    <row r="144" spans="47:56">
      <c r="AU144" s="52" t="str">
        <f>IF(参照!A144="","",参照!A144)</f>
        <v/>
      </c>
      <c r="AV144" s="52" t="str">
        <f>IF(参照!B144="","",参照!B144)</f>
        <v/>
      </c>
      <c r="AW144" s="52" t="str">
        <f>IF(参照!C144="","",参照!C144)</f>
        <v/>
      </c>
      <c r="AX144" s="52" t="str">
        <f>IF(参照!D144="","",参照!D144)</f>
        <v>メニューB</v>
      </c>
      <c r="AY144" s="52">
        <f>IF(参照!E144="","",参照!E144)</f>
        <v>0</v>
      </c>
      <c r="AZ144" s="52" t="str">
        <f>IF(参照!F144="","",参照!F144)</f>
        <v>エフビットコミュニケーションズ(株)　</v>
      </c>
      <c r="BA144" s="52" t="str">
        <f>IF(参照!G144="","",参照!G144)</f>
        <v>エフビットコミュニケーションズ(株)　_メニューB</v>
      </c>
      <c r="BB144" s="52">
        <f t="shared" si="33"/>
        <v>0</v>
      </c>
      <c r="BD144" s="52" t="str">
        <f>IF(参照!L144="","",参照!L144)</f>
        <v>(株)エーコープサービス</v>
      </c>
    </row>
    <row r="145" spans="47:56">
      <c r="AU145" s="52" t="str">
        <f>IF(参照!A145="","",参照!A145)</f>
        <v/>
      </c>
      <c r="AV145" s="52" t="str">
        <f>IF(参照!B145="","",参照!B145)</f>
        <v/>
      </c>
      <c r="AW145" s="52" t="str">
        <f>IF(参照!C145="","",参照!C145)</f>
        <v/>
      </c>
      <c r="AX145" s="52" t="str">
        <f>IF(参照!D145="","",参照!D145)</f>
        <v>メニューC(残差)</v>
      </c>
      <c r="AY145" s="52">
        <f>IF(参照!E145="","",参照!E145)</f>
        <v>5.2800000000000004E-4</v>
      </c>
      <c r="AZ145" s="52" t="str">
        <f>IF(参照!F145="","",参照!F145)</f>
        <v>エフビットコミュニケーションズ(株)　</v>
      </c>
      <c r="BA145" s="52" t="str">
        <f>IF(参照!G145="","",参照!G145)</f>
        <v>エフビットコミュニケーションズ(株)　_メニューC(残差)</v>
      </c>
      <c r="BB145" s="52">
        <f t="shared" si="33"/>
        <v>0.52800000000000002</v>
      </c>
      <c r="BD145" s="52" t="str">
        <f>IF(参照!L145="","",参照!L145)</f>
        <v>(株)エージーピー　</v>
      </c>
    </row>
    <row r="146" spans="47:56">
      <c r="AU146" s="52" t="str">
        <f>IF(参照!A146="","",参照!A146)</f>
        <v/>
      </c>
      <c r="AV146" s="52" t="str">
        <f>IF(参照!B146="","",参照!B146)</f>
        <v/>
      </c>
      <c r="AW146" s="52" t="str">
        <f>IF(参照!C146="","",参照!C146)</f>
        <v/>
      </c>
      <c r="AX146" s="52" t="str">
        <f>IF(参照!D146="","",参照!D146)</f>
        <v>(参考値)事業者全体</v>
      </c>
      <c r="AY146" s="52">
        <f>IF(参照!E146="","",参照!E146)</f>
        <v>4.7699999999999999E-4</v>
      </c>
      <c r="AZ146" s="52" t="str">
        <f>IF(参照!F146="","",参照!F146)</f>
        <v>エフビットコミュニケーションズ(株)　</v>
      </c>
      <c r="BA146" s="52" t="str">
        <f>IF(参照!G146="","",参照!G146)</f>
        <v>エフビットコミュニケーションズ(株)　_(参考値)事業者全体</v>
      </c>
      <c r="BB146" s="52">
        <f t="shared" si="33"/>
        <v>0.47699999999999998</v>
      </c>
      <c r="BD146" s="52" t="str">
        <f>IF(参照!L146="","",参照!L146)</f>
        <v>(株)エコア</v>
      </c>
    </row>
    <row r="147" spans="47:56">
      <c r="AU147" s="52" t="str">
        <f>IF(参照!A147="","",参照!A147)</f>
        <v>A0050</v>
      </c>
      <c r="AV147" s="52" t="str">
        <f>IF(参照!B147="","",参照!B147)</f>
        <v>ＥＮＥＯＳ(株)</v>
      </c>
      <c r="AW147" s="52">
        <f>IF(参照!C147="","",参照!C147)</f>
        <v>4.06E-4</v>
      </c>
      <c r="AX147" s="52" t="str">
        <f>IF(参照!D147="","",参照!D147)</f>
        <v>メニューA</v>
      </c>
      <c r="AY147" s="52">
        <f>IF(参照!E147="","",参照!E147)</f>
        <v>0</v>
      </c>
      <c r="AZ147" s="52" t="str">
        <f>IF(参照!F147="","",参照!F147)</f>
        <v>ＥＮＥＯＳ(株)</v>
      </c>
      <c r="BA147" s="52" t="str">
        <f>IF(参照!G147="","",参照!G147)</f>
        <v>ＥＮＥＯＳ(株)_メニューA</v>
      </c>
      <c r="BB147" s="52">
        <f t="shared" si="33"/>
        <v>0</v>
      </c>
      <c r="BD147" s="52" t="str">
        <f>IF(参照!L147="","",参照!L147)</f>
        <v>(株)エコスタイル</v>
      </c>
    </row>
    <row r="148" spans="47:56">
      <c r="AU148" s="52" t="str">
        <f>IF(参照!A148="","",参照!A148)</f>
        <v/>
      </c>
      <c r="AV148" s="52" t="str">
        <f>IF(参照!B148="","",参照!B148)</f>
        <v/>
      </c>
      <c r="AW148" s="52" t="str">
        <f>IF(参照!C148="","",参照!C148)</f>
        <v/>
      </c>
      <c r="AX148" s="52" t="str">
        <f>IF(参照!D148="","",参照!D148)</f>
        <v>メニューB</v>
      </c>
      <c r="AY148" s="52">
        <f>IF(参照!E148="","",参照!E148)</f>
        <v>0</v>
      </c>
      <c r="AZ148" s="52" t="str">
        <f>IF(参照!F148="","",参照!F148)</f>
        <v>ＥＮＥＯＳ(株)</v>
      </c>
      <c r="BA148" s="52" t="str">
        <f>IF(参照!G148="","",参照!G148)</f>
        <v>ＥＮＥＯＳ(株)_メニューB</v>
      </c>
      <c r="BB148" s="52">
        <f t="shared" si="33"/>
        <v>0</v>
      </c>
      <c r="BD148" s="52" t="str">
        <f>IF(参照!L148="","",参照!L148)</f>
        <v>(株)エコログ</v>
      </c>
    </row>
    <row r="149" spans="47:56">
      <c r="AU149" s="52" t="str">
        <f>IF(参照!A149="","",参照!A149)</f>
        <v/>
      </c>
      <c r="AV149" s="52" t="str">
        <f>IF(参照!B149="","",参照!B149)</f>
        <v/>
      </c>
      <c r="AW149" s="52" t="str">
        <f>IF(参照!C149="","",参照!C149)</f>
        <v/>
      </c>
      <c r="AX149" s="52" t="str">
        <f>IF(参照!D149="","",参照!D149)</f>
        <v>メニューC</v>
      </c>
      <c r="AY149" s="52">
        <f>IF(参照!E149="","",参照!E149)</f>
        <v>0</v>
      </c>
      <c r="AZ149" s="52" t="str">
        <f>IF(参照!F149="","",参照!F149)</f>
        <v>ＥＮＥＯＳ(株)</v>
      </c>
      <c r="BA149" s="52" t="str">
        <f>IF(参照!G149="","",参照!G149)</f>
        <v>ＥＮＥＯＳ(株)_メニューC</v>
      </c>
      <c r="BB149" s="52">
        <f t="shared" si="33"/>
        <v>0</v>
      </c>
      <c r="BD149" s="52" t="str">
        <f>IF(参照!L149="","",参照!L149)</f>
        <v>(株)エスエナジー</v>
      </c>
    </row>
    <row r="150" spans="47:56">
      <c r="AU150" s="52" t="str">
        <f>IF(参照!A150="","",参照!A150)</f>
        <v/>
      </c>
      <c r="AV150" s="52" t="str">
        <f>IF(参照!B150="","",参照!B150)</f>
        <v/>
      </c>
      <c r="AW150" s="52" t="str">
        <f>IF(参照!C150="","",参照!C150)</f>
        <v/>
      </c>
      <c r="AX150" s="52" t="str">
        <f>IF(参照!D150="","",参照!D150)</f>
        <v>メニューD(残差)</v>
      </c>
      <c r="AY150" s="52">
        <f>IF(参照!E150="","",参照!E150)</f>
        <v>4.5199999999999998E-4</v>
      </c>
      <c r="AZ150" s="52" t="str">
        <f>IF(参照!F150="","",参照!F150)</f>
        <v>ＥＮＥＯＳ(株)</v>
      </c>
      <c r="BA150" s="52" t="str">
        <f>IF(参照!G150="","",参照!G150)</f>
        <v>ＥＮＥＯＳ(株)_メニューD(残差)</v>
      </c>
      <c r="BB150" s="52">
        <f t="shared" si="33"/>
        <v>0.45199999999999996</v>
      </c>
      <c r="BD150" s="52" t="str">
        <f>IF(参照!L150="","",参照!L150)</f>
        <v>(株)エスケーエナジー</v>
      </c>
    </row>
    <row r="151" spans="47:56">
      <c r="AU151" s="52" t="str">
        <f>IF(参照!A151="","",参照!A151)</f>
        <v/>
      </c>
      <c r="AV151" s="52" t="str">
        <f>IF(参照!B151="","",参照!B151)</f>
        <v/>
      </c>
      <c r="AW151" s="52" t="str">
        <f>IF(参照!C151="","",参照!C151)</f>
        <v/>
      </c>
      <c r="AX151" s="52" t="str">
        <f>IF(参照!D151="","",参照!D151)</f>
        <v>(参考値)事業者全体</v>
      </c>
      <c r="AY151" s="52">
        <f>IF(参照!E151="","",参照!E151)</f>
        <v>4.7699999999999999E-4</v>
      </c>
      <c r="AZ151" s="52" t="str">
        <f>IF(参照!F151="","",参照!F151)</f>
        <v>ＥＮＥＯＳ(株)</v>
      </c>
      <c r="BA151" s="52" t="str">
        <f>IF(参照!G151="","",参照!G151)</f>
        <v>ＥＮＥＯＳ(株)_(参考値)事業者全体</v>
      </c>
      <c r="BB151" s="52">
        <f t="shared" si="33"/>
        <v>0.47699999999999998</v>
      </c>
      <c r="BD151" s="52" t="str">
        <f>IF(参照!L151="","",参照!L151)</f>
        <v>越後天然ガス(株)</v>
      </c>
    </row>
    <row r="152" spans="47:56">
      <c r="AU152" s="52" t="str">
        <f>IF(参照!A152="","",参照!A152)</f>
        <v>A0051</v>
      </c>
      <c r="AV152" s="52" t="str">
        <f>IF(参照!B152="","",参照!B152)</f>
        <v>真庭バイオエネルギー(株)</v>
      </c>
      <c r="AW152" s="52">
        <f>IF(参照!C152="","",参照!C152)</f>
        <v>5.0000000000000002E-5</v>
      </c>
      <c r="AX152" s="52" t="str">
        <f>IF(参照!D152="","",参照!D152)</f>
        <v/>
      </c>
      <c r="AY152" s="52">
        <f>IF(参照!E152="","",参照!E152)</f>
        <v>4.6200000000000001E-4</v>
      </c>
      <c r="AZ152" s="52" t="str">
        <f>IF(参照!F152="","",参照!F152)</f>
        <v>真庭バイオエネルギー(株)</v>
      </c>
      <c r="BA152" s="52" t="str">
        <f>IF(参照!G152="","",参照!G152)</f>
        <v>真庭バイオエネルギー(株)_</v>
      </c>
      <c r="BB152" s="52">
        <f t="shared" si="33"/>
        <v>0.46200000000000002</v>
      </c>
      <c r="BD152" s="52" t="str">
        <f>IF(参照!L152="","",参照!L152)</f>
        <v>エッセンシャルエナジー(株)</v>
      </c>
    </row>
    <row r="153" spans="47:56">
      <c r="AU153" s="52" t="str">
        <f>IF(参照!A153="","",参照!A153)</f>
        <v>A0052</v>
      </c>
      <c r="AV153" s="52" t="str">
        <f>IF(参照!B153="","",参照!B153)</f>
        <v>三井物産(株)</v>
      </c>
      <c r="AW153" s="52" t="str">
        <f>IF(参照!C153="","",参照!C153)</f>
        <v>0.000453※</v>
      </c>
      <c r="AX153" s="52" t="str">
        <f>IF(参照!D153="","",参照!D153)</f>
        <v>メニューA</v>
      </c>
      <c r="AY153" s="52">
        <f>IF(参照!E153="","",参照!E153)</f>
        <v>0</v>
      </c>
      <c r="AZ153" s="52" t="str">
        <f>IF(参照!F153="","",参照!F153)</f>
        <v>三井物産(株)</v>
      </c>
      <c r="BA153" s="52" t="str">
        <f>IF(参照!G153="","",参照!G153)</f>
        <v>三井物産(株)_メニューA</v>
      </c>
      <c r="BB153" s="52">
        <f t="shared" si="33"/>
        <v>0</v>
      </c>
      <c r="BD153" s="52" t="str">
        <f>IF(参照!L153="","",参照!L153)</f>
        <v>(株)エナネス</v>
      </c>
    </row>
    <row r="154" spans="47:56">
      <c r="AU154" s="52" t="str">
        <f>IF(参照!A154="","",参照!A154)</f>
        <v/>
      </c>
      <c r="AV154" s="52" t="str">
        <f>IF(参照!B154="","",参照!B154)</f>
        <v/>
      </c>
      <c r="AW154" s="52" t="str">
        <f>IF(参照!C154="","",参照!C154)</f>
        <v/>
      </c>
      <c r="AX154" s="52" t="str">
        <f>IF(参照!D154="","",参照!D154)</f>
        <v>メニューB</v>
      </c>
      <c r="AY154" s="52">
        <f>IF(参照!E154="","",参照!E154)</f>
        <v>2.7300000000000002E-4</v>
      </c>
      <c r="AZ154" s="52" t="str">
        <f>IF(参照!F154="","",参照!F154)</f>
        <v>三井物産(株)</v>
      </c>
      <c r="BA154" s="52" t="str">
        <f>IF(参照!G154="","",参照!G154)</f>
        <v>三井物産(株)_メニューB</v>
      </c>
      <c r="BB154" s="52">
        <f t="shared" si="33"/>
        <v>0.27300000000000002</v>
      </c>
      <c r="BD154" s="52" t="str">
        <f>IF(参照!L154="","",参照!L154)</f>
        <v>(株)エナリス・パワー・マーケティング</v>
      </c>
    </row>
    <row r="155" spans="47:56">
      <c r="AU155" s="52" t="str">
        <f>IF(参照!A155="","",参照!A155)</f>
        <v/>
      </c>
      <c r="AV155" s="52" t="str">
        <f>IF(参照!B155="","",参照!B155)</f>
        <v/>
      </c>
      <c r="AW155" s="52" t="str">
        <f>IF(参照!C155="","",参照!C155)</f>
        <v/>
      </c>
      <c r="AX155" s="52" t="str">
        <f>IF(参照!D155="","",参照!D155)</f>
        <v>メニューC(残差)</v>
      </c>
      <c r="AY155" s="52">
        <f>IF(参照!E155="","",参照!E155)</f>
        <v>6.7599999999999995E-4</v>
      </c>
      <c r="AZ155" s="52" t="str">
        <f>IF(参照!F155="","",参照!F155)</f>
        <v>三井物産(株)</v>
      </c>
      <c r="BA155" s="52" t="str">
        <f>IF(参照!G155="","",参照!G155)</f>
        <v>三井物産(株)_メニューC(残差)</v>
      </c>
      <c r="BB155" s="52">
        <f t="shared" si="33"/>
        <v>0.67599999999999993</v>
      </c>
      <c r="BD155" s="52" t="str">
        <f>IF(参照!L155="","",参照!L155)</f>
        <v>(株)エネアーク関西</v>
      </c>
    </row>
    <row r="156" spans="47:56">
      <c r="AU156" s="52" t="str">
        <f>IF(参照!A156="","",参照!A156)</f>
        <v/>
      </c>
      <c r="AV156" s="52" t="str">
        <f>IF(参照!B156="","",参照!B156)</f>
        <v/>
      </c>
      <c r="AW156" s="52" t="str">
        <f>IF(参照!C156="","",参照!C156)</f>
        <v/>
      </c>
      <c r="AX156" s="52" t="str">
        <f>IF(参照!D156="","",参照!D156)</f>
        <v>(参考値)事業者全体</v>
      </c>
      <c r="AY156" s="52">
        <f>IF(参照!E156="","",参照!E156)</f>
        <v>9.0200000000000002E-4</v>
      </c>
      <c r="AZ156" s="52" t="str">
        <f>IF(参照!F156="","",参照!F156)</f>
        <v>三井物産(株)</v>
      </c>
      <c r="BA156" s="52" t="str">
        <f>IF(参照!G156="","",参照!G156)</f>
        <v>三井物産(株)_(参考値)事業者全体</v>
      </c>
      <c r="BB156" s="52">
        <f t="shared" si="33"/>
        <v>0.90200000000000002</v>
      </c>
      <c r="BD156" s="52" t="str">
        <f>IF(参照!L156="","",参照!L156)</f>
        <v>(株)エネアーク関東</v>
      </c>
    </row>
    <row r="157" spans="47:56">
      <c r="AU157" s="52" t="str">
        <f>IF(参照!A157="","",参照!A157)</f>
        <v>A0053</v>
      </c>
      <c r="AV157" s="52" t="str">
        <f>IF(参照!B157="","",参照!B157)</f>
        <v>オリックス(株)</v>
      </c>
      <c r="AW157" s="52">
        <f>IF(参照!C157="","",参照!C157)</f>
        <v>5.22E-4</v>
      </c>
      <c r="AX157" s="52" t="str">
        <f>IF(参照!D157="","",参照!D157)</f>
        <v>メニューA</v>
      </c>
      <c r="AY157" s="52">
        <f>IF(参照!E157="","",参照!E157)</f>
        <v>3.9899999999999999E-4</v>
      </c>
      <c r="AZ157" s="52" t="str">
        <f>IF(参照!F157="","",参照!F157)</f>
        <v>オリックス(株)</v>
      </c>
      <c r="BA157" s="52" t="str">
        <f>IF(参照!G157="","",参照!G157)</f>
        <v>オリックス(株)_メニューA</v>
      </c>
      <c r="BB157" s="52">
        <f t="shared" si="33"/>
        <v>0.39900000000000002</v>
      </c>
      <c r="BD157" s="52" t="str">
        <f>IF(参照!L157="","",参照!L157)</f>
        <v>(株)エネウィル(旧：ＪＡＧ国際エナジー(株))</v>
      </c>
    </row>
    <row r="158" spans="47:56">
      <c r="AU158" s="52" t="str">
        <f>IF(参照!A158="","",参照!A158)</f>
        <v/>
      </c>
      <c r="AV158" s="52" t="str">
        <f>IF(参照!B158="","",参照!B158)</f>
        <v/>
      </c>
      <c r="AW158" s="52" t="str">
        <f>IF(参照!C158="","",参照!C158)</f>
        <v/>
      </c>
      <c r="AX158" s="52" t="str">
        <f>IF(参照!D158="","",参照!D158)</f>
        <v>メニューB</v>
      </c>
      <c r="AY158" s="52">
        <f>IF(参照!E158="","",参照!E158)</f>
        <v>2.99E-4</v>
      </c>
      <c r="AZ158" s="52" t="str">
        <f>IF(参照!F158="","",参照!F158)</f>
        <v>オリックス(株)</v>
      </c>
      <c r="BA158" s="52" t="str">
        <f>IF(参照!G158="","",参照!G158)</f>
        <v>オリックス(株)_メニューB</v>
      </c>
      <c r="BB158" s="52">
        <f t="shared" si="33"/>
        <v>0.29899999999999999</v>
      </c>
      <c r="BD158" s="52" t="str">
        <f>IF(参照!L158="","",参照!L158)</f>
        <v>(株)エネクスライフサービス</v>
      </c>
    </row>
    <row r="159" spans="47:56">
      <c r="AU159" s="52" t="str">
        <f>IF(参照!A159="","",参照!A159)</f>
        <v/>
      </c>
      <c r="AV159" s="52" t="str">
        <f>IF(参照!B159="","",参照!B159)</f>
        <v/>
      </c>
      <c r="AW159" s="52" t="str">
        <f>IF(参照!C159="","",参照!C159)</f>
        <v/>
      </c>
      <c r="AX159" s="52" t="str">
        <f>IF(参照!D159="","",参照!D159)</f>
        <v>メニューC</v>
      </c>
      <c r="AY159" s="52">
        <f>IF(参照!E159="","",参照!E159)</f>
        <v>1.9900000000000001E-4</v>
      </c>
      <c r="AZ159" s="52" t="str">
        <f>IF(参照!F159="","",参照!F159)</f>
        <v>オリックス(株)</v>
      </c>
      <c r="BA159" s="52" t="str">
        <f>IF(参照!G159="","",参照!G159)</f>
        <v>オリックス(株)_メニューC</v>
      </c>
      <c r="BB159" s="52">
        <f t="shared" si="33"/>
        <v>0.19900000000000001</v>
      </c>
      <c r="BD159" s="52" t="str">
        <f>IF(参照!L159="","",参照!L159)</f>
        <v>(株)エネクル(旧：堀川産業(株))</v>
      </c>
    </row>
    <row r="160" spans="47:56">
      <c r="AU160" s="52" t="str">
        <f>IF(参照!A160="","",参照!A160)</f>
        <v/>
      </c>
      <c r="AV160" s="52" t="str">
        <f>IF(参照!B160="","",参照!B160)</f>
        <v/>
      </c>
      <c r="AW160" s="52" t="str">
        <f>IF(参照!C160="","",参照!C160)</f>
        <v/>
      </c>
      <c r="AX160" s="52" t="str">
        <f>IF(参照!D160="","",参照!D160)</f>
        <v>メニューD</v>
      </c>
      <c r="AY160" s="52">
        <f>IF(参照!E160="","",参照!E160)</f>
        <v>0</v>
      </c>
      <c r="AZ160" s="52" t="str">
        <f>IF(参照!F160="","",参照!F160)</f>
        <v>オリックス(株)</v>
      </c>
      <c r="BA160" s="52" t="str">
        <f>IF(参照!G160="","",参照!G160)</f>
        <v>オリックス(株)_メニューD</v>
      </c>
      <c r="BB160" s="52">
        <f t="shared" si="33"/>
        <v>0</v>
      </c>
      <c r="BD160" s="52" t="str">
        <f>IF(参照!L160="","",参照!L160)</f>
        <v>エネサーブ(株)</v>
      </c>
    </row>
    <row r="161" spans="47:56">
      <c r="AU161" s="52" t="str">
        <f>IF(参照!A161="","",参照!A161)</f>
        <v/>
      </c>
      <c r="AV161" s="52" t="str">
        <f>IF(参照!B161="","",参照!B161)</f>
        <v/>
      </c>
      <c r="AW161" s="52" t="str">
        <f>IF(参照!C161="","",参照!C161)</f>
        <v/>
      </c>
      <c r="AX161" s="52" t="str">
        <f>IF(参照!D161="","",参照!D161)</f>
        <v>メニューE</v>
      </c>
      <c r="AY161" s="52">
        <f>IF(参照!E161="","",参照!E161)</f>
        <v>4.4999999999999999E-4</v>
      </c>
      <c r="AZ161" s="52" t="str">
        <f>IF(参照!F161="","",参照!F161)</f>
        <v>オリックス(株)</v>
      </c>
      <c r="BA161" s="52" t="str">
        <f>IF(参照!G161="","",参照!G161)</f>
        <v>オリックス(株)_メニューE</v>
      </c>
      <c r="BB161" s="52">
        <f t="shared" si="33"/>
        <v>0.45</v>
      </c>
      <c r="BD161" s="52" t="str">
        <f>IF(参照!L161="","",参照!L161)</f>
        <v>(株)エネサンス関東</v>
      </c>
    </row>
    <row r="162" spans="47:56">
      <c r="AU162" s="52" t="str">
        <f>IF(参照!A162="","",参照!A162)</f>
        <v/>
      </c>
      <c r="AV162" s="52" t="str">
        <f>IF(参照!B162="","",参照!B162)</f>
        <v/>
      </c>
      <c r="AW162" s="52" t="str">
        <f>IF(参照!C162="","",参照!C162)</f>
        <v/>
      </c>
      <c r="AX162" s="52" t="str">
        <f>IF(参照!D162="","",参照!D162)</f>
        <v>メニューF</v>
      </c>
      <c r="AY162" s="52">
        <f>IF(参照!E162="","",参照!E162)</f>
        <v>3.1500000000000001E-4</v>
      </c>
      <c r="AZ162" s="52" t="str">
        <f>IF(参照!F162="","",参照!F162)</f>
        <v>オリックス(株)</v>
      </c>
      <c r="BA162" s="52" t="str">
        <f>IF(参照!G162="","",参照!G162)</f>
        <v>オリックス(株)_メニューF</v>
      </c>
      <c r="BB162" s="52">
        <f t="shared" si="33"/>
        <v>0.315</v>
      </c>
      <c r="BD162" s="52" t="str">
        <f>IF(参照!L162="","",参照!L162)</f>
        <v>エネックス(株)</v>
      </c>
    </row>
    <row r="163" spans="47:56">
      <c r="AU163" s="52" t="str">
        <f>IF(参照!A163="","",参照!A163)</f>
        <v/>
      </c>
      <c r="AV163" s="52" t="str">
        <f>IF(参照!B163="","",参照!B163)</f>
        <v/>
      </c>
      <c r="AW163" s="52" t="str">
        <f>IF(参照!C163="","",参照!C163)</f>
        <v/>
      </c>
      <c r="AX163" s="52" t="str">
        <f>IF(参照!D163="","",参照!D163)</f>
        <v>メニューG</v>
      </c>
      <c r="AY163" s="52">
        <f>IF(参照!E163="","",参照!E163)</f>
        <v>2.3499999999999999E-4</v>
      </c>
      <c r="AZ163" s="52" t="str">
        <f>IF(参照!F163="","",参照!F163)</f>
        <v>オリックス(株)</v>
      </c>
      <c r="BA163" s="52" t="str">
        <f>IF(参照!G163="","",参照!G163)</f>
        <v>オリックス(株)_メニューG</v>
      </c>
      <c r="BB163" s="52">
        <f t="shared" si="33"/>
        <v>0.23499999999999999</v>
      </c>
      <c r="BD163" s="52" t="str">
        <f>IF(参照!L163="","",参照!L163)</f>
        <v>(株)エネット</v>
      </c>
    </row>
    <row r="164" spans="47:56">
      <c r="AU164" s="52" t="str">
        <f>IF(参照!A164="","",参照!A164)</f>
        <v/>
      </c>
      <c r="AV164" s="52" t="str">
        <f>IF(参照!B164="","",参照!B164)</f>
        <v/>
      </c>
      <c r="AW164" s="52" t="str">
        <f>IF(参照!C164="","",参照!C164)</f>
        <v/>
      </c>
      <c r="AX164" s="52" t="str">
        <f>IF(参照!D164="","",参照!D164)</f>
        <v>メニューH(残差)</v>
      </c>
      <c r="AY164" s="52">
        <f>IF(参照!E164="","",参照!E164)</f>
        <v>7.3399999999999995E-4</v>
      </c>
      <c r="AZ164" s="52" t="str">
        <f>IF(参照!F164="","",参照!F164)</f>
        <v>オリックス(株)</v>
      </c>
      <c r="BA164" s="52" t="str">
        <f>IF(参照!G164="","",参照!G164)</f>
        <v>オリックス(株)_メニューH(残差)</v>
      </c>
      <c r="BB164" s="52">
        <f t="shared" si="33"/>
        <v>0.73399999999999999</v>
      </c>
      <c r="BD164" s="52" t="str">
        <f>IF(参照!L164="","",参照!L164)</f>
        <v>エネトレード(株)</v>
      </c>
    </row>
    <row r="165" spans="47:56">
      <c r="AU165" s="52" t="str">
        <f>IF(参照!A165="","",参照!A165)</f>
        <v/>
      </c>
      <c r="AV165" s="52" t="str">
        <f>IF(参照!B165="","",参照!B165)</f>
        <v/>
      </c>
      <c r="AW165" s="52" t="str">
        <f>IF(参照!C165="","",参照!C165)</f>
        <v/>
      </c>
      <c r="AX165" s="52" t="str">
        <f>IF(参照!D165="","",参照!D165)</f>
        <v>(参考値)事業者全体</v>
      </c>
      <c r="AY165" s="52">
        <f>IF(参照!E165="","",参照!E165)</f>
        <v>5.2700000000000002E-4</v>
      </c>
      <c r="AZ165" s="52" t="str">
        <f>IF(参照!F165="","",参照!F165)</f>
        <v>オリックス(株)</v>
      </c>
      <c r="BA165" s="52" t="str">
        <f>IF(参照!G165="","",参照!G165)</f>
        <v>オリックス(株)_(参考値)事業者全体</v>
      </c>
      <c r="BB165" s="52">
        <f t="shared" si="33"/>
        <v>0.52700000000000002</v>
      </c>
      <c r="BD165" s="52" t="str">
        <f>IF(参照!L165="","",参照!L165)</f>
        <v>(株)エネ・ビジョン</v>
      </c>
    </row>
    <row r="166" spans="47:56">
      <c r="AU166" s="52" t="str">
        <f>IF(参照!A166="","",参照!A166)</f>
        <v>A0054</v>
      </c>
      <c r="AV166" s="52" t="str">
        <f>IF(参照!B166="","",参照!B166)</f>
        <v>(株)エネサンス関東</v>
      </c>
      <c r="AW166" s="52">
        <f>IF(参照!C166="","",参照!C166)</f>
        <v>5.1900000000000004E-4</v>
      </c>
      <c r="AX166" s="52" t="str">
        <f>IF(参照!D166="","",参照!D166)</f>
        <v/>
      </c>
      <c r="AY166" s="52">
        <f>IF(参照!E166="","",参照!E166)</f>
        <v>4.6299999999999998E-4</v>
      </c>
      <c r="AZ166" s="52" t="str">
        <f>IF(参照!F166="","",参照!F166)</f>
        <v>(株)エネサンス関東</v>
      </c>
      <c r="BA166" s="52" t="str">
        <f>IF(参照!G166="","",参照!G166)</f>
        <v>(株)エネサンス関東_</v>
      </c>
      <c r="BB166" s="52">
        <f t="shared" si="33"/>
        <v>0.46299999999999997</v>
      </c>
      <c r="BD166" s="52" t="str">
        <f>IF(参照!L166="","",参照!L166)</f>
        <v>(株)エネファント</v>
      </c>
    </row>
    <row r="167" spans="47:56">
      <c r="AU167" s="52" t="str">
        <f>IF(参照!A167="","",参照!A167)</f>
        <v>A0055</v>
      </c>
      <c r="AV167" s="52" t="str">
        <f>IF(参照!B167="","",参照!B167)</f>
        <v>(株)ＵＰＤＡＴＥＲ</v>
      </c>
      <c r="AW167" s="52">
        <f>IF(参照!C167="","",参照!C167)</f>
        <v>1.0399999999999999E-4</v>
      </c>
      <c r="AX167" s="52" t="str">
        <f>IF(参照!D167="","",参照!D167)</f>
        <v>メニューA</v>
      </c>
      <c r="AY167" s="52">
        <f>IF(参照!E167="","",参照!E167)</f>
        <v>0</v>
      </c>
      <c r="AZ167" s="52" t="str">
        <f>IF(参照!F167="","",参照!F167)</f>
        <v>(株)ＵＰＤＡＴＥＲ</v>
      </c>
      <c r="BA167" s="52" t="str">
        <f>IF(参照!G167="","",参照!G167)</f>
        <v>(株)ＵＰＤＡＴＥＲ_メニューA</v>
      </c>
      <c r="BB167" s="52">
        <f t="shared" si="33"/>
        <v>0</v>
      </c>
      <c r="BD167" s="52" t="str">
        <f>IF(参照!L167="","",参照!L167)</f>
        <v>エネラボ(株)</v>
      </c>
    </row>
    <row r="168" spans="47:56">
      <c r="AU168" s="52" t="str">
        <f>IF(参照!A168="","",参照!A168)</f>
        <v/>
      </c>
      <c r="AV168" s="52" t="str">
        <f>IF(参照!B168="","",参照!B168)</f>
        <v/>
      </c>
      <c r="AW168" s="52" t="str">
        <f>IF(参照!C168="","",参照!C168)</f>
        <v/>
      </c>
      <c r="AX168" s="52" t="str">
        <f>IF(参照!D168="","",参照!D168)</f>
        <v>メニューB</v>
      </c>
      <c r="AY168" s="52">
        <f>IF(参照!E168="","",参照!E168)</f>
        <v>1.9900000000000001E-4</v>
      </c>
      <c r="AZ168" s="52" t="str">
        <f>IF(参照!F168="","",参照!F168)</f>
        <v>(株)ＵＰＤＡＴＥＲ</v>
      </c>
      <c r="BA168" s="52" t="str">
        <f>IF(参照!G168="","",参照!G168)</f>
        <v>(株)ＵＰＤＡＴＥＲ_メニューB</v>
      </c>
      <c r="BB168" s="52">
        <f t="shared" si="33"/>
        <v>0.19900000000000001</v>
      </c>
      <c r="BD168" s="52" t="str">
        <f>IF(参照!L168="","",参照!L168)</f>
        <v>(株)エネルギア・ソリューション・アンド・サービス</v>
      </c>
    </row>
    <row r="169" spans="47:56">
      <c r="AU169" s="52" t="str">
        <f>IF(参照!A169="","",参照!A169)</f>
        <v/>
      </c>
      <c r="AV169" s="52" t="str">
        <f>IF(参照!B169="","",参照!B169)</f>
        <v/>
      </c>
      <c r="AW169" s="52" t="str">
        <f>IF(参照!C169="","",参照!C169)</f>
        <v/>
      </c>
      <c r="AX169" s="52" t="str">
        <f>IF(参照!D169="","",参照!D169)</f>
        <v>メニューC(残差)</v>
      </c>
      <c r="AY169" s="52">
        <f>IF(参照!E169="","",参照!E169)</f>
        <v>3.6499999999999998E-4</v>
      </c>
      <c r="AZ169" s="52" t="str">
        <f>IF(参照!F169="","",参照!F169)</f>
        <v>(株)ＵＰＤＡＴＥＲ</v>
      </c>
      <c r="BA169" s="52" t="str">
        <f>IF(参照!G169="","",参照!G169)</f>
        <v>(株)ＵＰＤＡＴＥＲ_メニューC(残差)</v>
      </c>
      <c r="BB169" s="52">
        <f t="shared" si="33"/>
        <v>0.36499999999999999</v>
      </c>
      <c r="BD169" s="52" t="str">
        <f>IF(参照!L169="","",参照!L169)</f>
        <v>エネルギーパワー(株)</v>
      </c>
    </row>
    <row r="170" spans="47:56">
      <c r="AU170" s="52" t="str">
        <f>IF(参照!A170="","",参照!A170)</f>
        <v/>
      </c>
      <c r="AV170" s="52" t="str">
        <f>IF(参照!B170="","",参照!B170)</f>
        <v/>
      </c>
      <c r="AW170" s="52" t="str">
        <f>IF(参照!C170="","",参照!C170)</f>
        <v/>
      </c>
      <c r="AX170" s="52" t="str">
        <f>IF(参照!D170="","",参照!D170)</f>
        <v>(参考値)事業者全体</v>
      </c>
      <c r="AY170" s="52">
        <f>IF(参照!E170="","",参照!E170)</f>
        <v>2.8200000000000002E-4</v>
      </c>
      <c r="AZ170" s="52" t="str">
        <f>IF(参照!F170="","",参照!F170)</f>
        <v>(株)ＵＰＤＡＴＥＲ</v>
      </c>
      <c r="BA170" s="52" t="str">
        <f>IF(参照!G170="","",参照!G170)</f>
        <v>(株)ＵＰＤＡＴＥＲ_(参考値)事業者全体</v>
      </c>
      <c r="BB170" s="52">
        <f t="shared" si="33"/>
        <v>0.28200000000000003</v>
      </c>
      <c r="BD170" s="52" t="str">
        <f>IF(参照!L170="","",参照!L170)</f>
        <v>(株)エネワンでんき(旧：(株)サイサン)</v>
      </c>
    </row>
    <row r="171" spans="47:56">
      <c r="AU171" s="52" t="str">
        <f>IF(参照!A171="","",参照!A171)</f>
        <v>A0056</v>
      </c>
      <c r="AV171" s="52" t="str">
        <f>IF(参照!B171="","",参照!B171)</f>
        <v>シン・エナジー(株)</v>
      </c>
      <c r="AW171" s="52">
        <f>IF(参照!C171="","",参照!C171)</f>
        <v>4.73E-4</v>
      </c>
      <c r="AX171" s="52" t="str">
        <f>IF(参照!D171="","",参照!D171)</f>
        <v>メニューA</v>
      </c>
      <c r="AY171" s="52">
        <f>IF(参照!E171="","",参照!E171)</f>
        <v>0</v>
      </c>
      <c r="AZ171" s="52" t="str">
        <f>IF(参照!F171="","",参照!F171)</f>
        <v>シン・エナジー(株)</v>
      </c>
      <c r="BA171" s="52" t="str">
        <f>IF(参照!G171="","",参照!G171)</f>
        <v>シン・エナジー(株)_メニューA</v>
      </c>
      <c r="BB171" s="52">
        <f t="shared" si="33"/>
        <v>0</v>
      </c>
      <c r="BD171" s="52" t="str">
        <f>IF(参照!L171="","",参照!L171)</f>
        <v>エバーグリーン・マーケティング(株)</v>
      </c>
    </row>
    <row r="172" spans="47:56">
      <c r="AU172" s="52" t="str">
        <f>IF(参照!A172="","",参照!A172)</f>
        <v/>
      </c>
      <c r="AV172" s="52" t="str">
        <f>IF(参照!B172="","",参照!B172)</f>
        <v/>
      </c>
      <c r="AW172" s="52" t="str">
        <f>IF(参照!C172="","",参照!C172)</f>
        <v/>
      </c>
      <c r="AX172" s="52" t="str">
        <f>IF(参照!D172="","",参照!D172)</f>
        <v>メニューB</v>
      </c>
      <c r="AY172" s="52">
        <f>IF(参照!E172="","",参照!E172)</f>
        <v>1.25E-4</v>
      </c>
      <c r="AZ172" s="52" t="str">
        <f>IF(参照!F172="","",参照!F172)</f>
        <v>シン・エナジー(株)</v>
      </c>
      <c r="BA172" s="52" t="str">
        <f>IF(参照!G172="","",参照!G172)</f>
        <v>シン・エナジー(株)_メニューB</v>
      </c>
      <c r="BB172" s="52">
        <f t="shared" si="33"/>
        <v>0.125</v>
      </c>
      <c r="BD172" s="52" t="str">
        <f>IF(参照!L172="","",参照!L172)</f>
        <v>エバーグリーン・リテイリング(株)</v>
      </c>
    </row>
    <row r="173" spans="47:56">
      <c r="AU173" s="52" t="str">
        <f>IF(参照!A173="","",参照!A173)</f>
        <v/>
      </c>
      <c r="AV173" s="52" t="str">
        <f>IF(参照!B173="","",参照!B173)</f>
        <v/>
      </c>
      <c r="AW173" s="52" t="str">
        <f>IF(参照!C173="","",参照!C173)</f>
        <v/>
      </c>
      <c r="AX173" s="52" t="str">
        <f>IF(参照!D173="","",参照!D173)</f>
        <v>メニューC</v>
      </c>
      <c r="AY173" s="52">
        <f>IF(参照!E173="","",参照!E173)</f>
        <v>2.23E-4</v>
      </c>
      <c r="AZ173" s="52" t="str">
        <f>IF(参照!F173="","",参照!F173)</f>
        <v>シン・エナジー(株)</v>
      </c>
      <c r="BA173" s="52" t="str">
        <f>IF(参照!G173="","",参照!G173)</f>
        <v>シン・エナジー(株)_メニューC</v>
      </c>
      <c r="BB173" s="52">
        <f t="shared" si="33"/>
        <v>0.223</v>
      </c>
      <c r="BD173" s="52" t="str">
        <f>IF(参照!L173="","",参照!L173)</f>
        <v>荏原環境プラント(株)</v>
      </c>
    </row>
    <row r="174" spans="47:56">
      <c r="AU174" s="52" t="str">
        <f>IF(参照!A174="","",参照!A174)</f>
        <v/>
      </c>
      <c r="AV174" s="52" t="str">
        <f>IF(参照!B174="","",参照!B174)</f>
        <v/>
      </c>
      <c r="AW174" s="52" t="str">
        <f>IF(参照!C174="","",参照!C174)</f>
        <v/>
      </c>
      <c r="AX174" s="52" t="str">
        <f>IF(参照!D174="","",参照!D174)</f>
        <v>メニューD(残差)</v>
      </c>
      <c r="AY174" s="52">
        <f>IF(参照!E174="","",参照!E174)</f>
        <v>4.35E-4</v>
      </c>
      <c r="AZ174" s="52" t="str">
        <f>IF(参照!F174="","",参照!F174)</f>
        <v>シン・エナジー(株)</v>
      </c>
      <c r="BA174" s="52" t="str">
        <f>IF(参照!G174="","",参照!G174)</f>
        <v>シン・エナジー(株)_メニューD(残差)</v>
      </c>
      <c r="BB174" s="52">
        <f t="shared" si="33"/>
        <v>0.435</v>
      </c>
      <c r="BD174" s="52" t="str">
        <f>IF(参照!L174="","",参照!L174)</f>
        <v>エフィシエント(株)</v>
      </c>
    </row>
    <row r="175" spans="47:56">
      <c r="AU175" s="52" t="str">
        <f>IF(参照!A175="","",参照!A175)</f>
        <v/>
      </c>
      <c r="AV175" s="52" t="str">
        <f>IF(参照!B175="","",参照!B175)</f>
        <v/>
      </c>
      <c r="AW175" s="52" t="str">
        <f>IF(参照!C175="","",参照!C175)</f>
        <v/>
      </c>
      <c r="AX175" s="52" t="str">
        <f>IF(参照!D175="","",参照!D175)</f>
        <v>(参考値)事業者全体</v>
      </c>
      <c r="AY175" s="52">
        <f>IF(参照!E175="","",参照!E175)</f>
        <v>4.7299999999999995E-4</v>
      </c>
      <c r="AZ175" s="52" t="str">
        <f>IF(参照!F175="","",参照!F175)</f>
        <v>シン・エナジー(株)</v>
      </c>
      <c r="BA175" s="52" t="str">
        <f>IF(参照!G175="","",参照!G175)</f>
        <v>シン・エナジー(株)_(参考値)事業者全体</v>
      </c>
      <c r="BB175" s="52">
        <f t="shared" si="33"/>
        <v>0.47299999999999998</v>
      </c>
      <c r="BD175" s="52" t="str">
        <f>IF(参照!L175="","",参照!L175)</f>
        <v>(株)エフエネ</v>
      </c>
    </row>
    <row r="176" spans="47:56">
      <c r="AU176" s="52" t="str">
        <f>IF(参照!A176="","",参照!A176)</f>
        <v>A0057</v>
      </c>
      <c r="AV176" s="52" t="str">
        <f>IF(参照!B176="","",参照!B176)</f>
        <v>(株)サニックス</v>
      </c>
      <c r="AW176" s="52">
        <f>IF(参照!C176="","",参照!C176)</f>
        <v>5.6200000000000011E-4</v>
      </c>
      <c r="AX176" s="52" t="str">
        <f>IF(参照!D176="","",参照!D176)</f>
        <v>メニューA</v>
      </c>
      <c r="AY176" s="52">
        <f>IF(参照!E176="","",参照!E176)</f>
        <v>0</v>
      </c>
      <c r="AZ176" s="52" t="str">
        <f>IF(参照!F176="","",参照!F176)</f>
        <v>(株)サニックス</v>
      </c>
      <c r="BA176" s="52" t="str">
        <f>IF(参照!G176="","",参照!G176)</f>
        <v>(株)サニックス_メニューA</v>
      </c>
      <c r="BB176" s="52">
        <f t="shared" si="33"/>
        <v>0</v>
      </c>
      <c r="BD176" s="52" t="str">
        <f>IF(参照!L176="","",参照!L176)</f>
        <v>(株)エフオン</v>
      </c>
    </row>
    <row r="177" spans="47:56">
      <c r="AU177" s="52" t="str">
        <f>IF(参照!A177="","",参照!A177)</f>
        <v/>
      </c>
      <c r="AV177" s="52" t="str">
        <f>IF(参照!B177="","",参照!B177)</f>
        <v/>
      </c>
      <c r="AW177" s="52" t="str">
        <f>IF(参照!C177="","",参照!C177)</f>
        <v/>
      </c>
      <c r="AX177" s="52" t="str">
        <f>IF(参照!D177="","",参照!D177)</f>
        <v>メニューB</v>
      </c>
      <c r="AY177" s="52">
        <f>IF(参照!E177="","",参照!E177)</f>
        <v>0</v>
      </c>
      <c r="AZ177" s="52" t="str">
        <f>IF(参照!F177="","",参照!F177)</f>
        <v>(株)サニックス</v>
      </c>
      <c r="BA177" s="52" t="str">
        <f>IF(参照!G177="","",参照!G177)</f>
        <v>(株)サニックス_メニューB</v>
      </c>
      <c r="BB177" s="52">
        <f t="shared" si="33"/>
        <v>0</v>
      </c>
      <c r="BD177" s="52" t="str">
        <f>IF(参照!L177="","",参照!L177)</f>
        <v>エフビットコミュニケーションズ(株)　</v>
      </c>
    </row>
    <row r="178" spans="47:56">
      <c r="AU178" s="52" t="str">
        <f>IF(参照!A178="","",参照!A178)</f>
        <v/>
      </c>
      <c r="AV178" s="52" t="str">
        <f>IF(参照!B178="","",参照!B178)</f>
        <v/>
      </c>
      <c r="AW178" s="52" t="str">
        <f>IF(参照!C178="","",参照!C178)</f>
        <v/>
      </c>
      <c r="AX178" s="52" t="str">
        <f>IF(参照!D178="","",参照!D178)</f>
        <v>メニューC</v>
      </c>
      <c r="AY178" s="52">
        <f>IF(参照!E178="","",参照!E178)</f>
        <v>2.8000000000000003E-4</v>
      </c>
      <c r="AZ178" s="52" t="str">
        <f>IF(参照!F178="","",参照!F178)</f>
        <v>(株)サニックス</v>
      </c>
      <c r="BA178" s="52" t="str">
        <f>IF(参照!G178="","",参照!G178)</f>
        <v>(株)サニックス_メニューC</v>
      </c>
      <c r="BB178" s="52">
        <f t="shared" si="33"/>
        <v>0.28000000000000003</v>
      </c>
      <c r="BD178" s="52" t="str">
        <f>IF(参照!L178="","",参照!L178)</f>
        <v>(株)エルピオ</v>
      </c>
    </row>
    <row r="179" spans="47:56">
      <c r="AU179" s="52" t="str">
        <f>IF(参照!A179="","",参照!A179)</f>
        <v/>
      </c>
      <c r="AV179" s="52" t="str">
        <f>IF(参照!B179="","",参照!B179)</f>
        <v/>
      </c>
      <c r="AW179" s="52" t="str">
        <f>IF(参照!C179="","",参照!C179)</f>
        <v/>
      </c>
      <c r="AX179" s="52" t="str">
        <f>IF(参照!D179="","",参照!D179)</f>
        <v>メニューD(残差)</v>
      </c>
      <c r="AY179" s="52">
        <f>IF(参照!E179="","",参照!E179)</f>
        <v>6.4700000000000001E-4</v>
      </c>
      <c r="AZ179" s="52" t="str">
        <f>IF(参照!F179="","",参照!F179)</f>
        <v>(株)サニックス</v>
      </c>
      <c r="BA179" s="52" t="str">
        <f>IF(参照!G179="","",参照!G179)</f>
        <v>(株)サニックス_メニューD(残差)</v>
      </c>
      <c r="BB179" s="52">
        <f t="shared" si="33"/>
        <v>0.64700000000000002</v>
      </c>
      <c r="BD179" s="52" t="str">
        <f>IF(参照!L179="","",参照!L179)</f>
        <v>エルメック(株)</v>
      </c>
    </row>
    <row r="180" spans="47:56">
      <c r="AU180" s="52" t="str">
        <f>IF(参照!A180="","",参照!A180)</f>
        <v/>
      </c>
      <c r="AV180" s="52" t="str">
        <f>IF(参照!B180="","",参照!B180)</f>
        <v/>
      </c>
      <c r="AW180" s="52" t="str">
        <f>IF(参照!C180="","",参照!C180)</f>
        <v/>
      </c>
      <c r="AX180" s="52" t="str">
        <f>IF(参照!D180="","",参照!D180)</f>
        <v>(参考値)事業者全体</v>
      </c>
      <c r="AY180" s="52">
        <f>IF(参照!E180="","",参照!E180)</f>
        <v>4.86E-4</v>
      </c>
      <c r="AZ180" s="52" t="str">
        <f>IF(参照!F180="","",参照!F180)</f>
        <v>(株)サニックス</v>
      </c>
      <c r="BA180" s="52" t="str">
        <f>IF(参照!G180="","",参照!G180)</f>
        <v>(株)サニックス_(参考値)事業者全体</v>
      </c>
      <c r="BB180" s="52">
        <f t="shared" si="33"/>
        <v>0.48599999999999999</v>
      </c>
      <c r="BD180" s="52" t="str">
        <f>IF(参照!L180="","",参照!L180)</f>
        <v>(株)縁人</v>
      </c>
    </row>
    <row r="181" spans="47:56">
      <c r="AU181" s="52" t="str">
        <f>IF(参照!A181="","",参照!A181)</f>
        <v>A0058</v>
      </c>
      <c r="AV181" s="52" t="str">
        <f>IF(参照!B181="","",参照!B181)</f>
        <v>(株)コンシェルジュ</v>
      </c>
      <c r="AW181" s="52">
        <f>IF(参照!C181="","",参照!C181)</f>
        <v>2.2800000000000001E-4</v>
      </c>
      <c r="AX181" s="52" t="str">
        <f>IF(参照!D181="","",参照!D181)</f>
        <v>メニューA</v>
      </c>
      <c r="AY181" s="52">
        <f>IF(参照!E181="","",参照!E181)</f>
        <v>0</v>
      </c>
      <c r="AZ181" s="52" t="str">
        <f>IF(参照!F181="","",参照!F181)</f>
        <v>(株)コンシェルジュ</v>
      </c>
      <c r="BA181" s="52" t="str">
        <f>IF(参照!G181="","",参照!G181)</f>
        <v>(株)コンシェルジュ_メニューA</v>
      </c>
      <c r="BB181" s="52">
        <f t="shared" si="33"/>
        <v>0</v>
      </c>
      <c r="BD181" s="52" t="str">
        <f>IF(参照!L181="","",参照!L181)</f>
        <v>おいでんエネルギー(株)</v>
      </c>
    </row>
    <row r="182" spans="47:56">
      <c r="AU182" s="52" t="str">
        <f>IF(参照!A182="","",参照!A182)</f>
        <v/>
      </c>
      <c r="AV182" s="52" t="str">
        <f>IF(参照!B182="","",参照!B182)</f>
        <v/>
      </c>
      <c r="AW182" s="52" t="str">
        <f>IF(参照!C182="","",参照!C182)</f>
        <v/>
      </c>
      <c r="AX182" s="52" t="str">
        <f>IF(参照!D182="","",参照!D182)</f>
        <v>メニューB(残差)</v>
      </c>
      <c r="AY182" s="52">
        <f>IF(参照!E182="","",参照!E182)</f>
        <v>4.8699999999999997E-4</v>
      </c>
      <c r="AZ182" s="52" t="str">
        <f>IF(参照!F182="","",参照!F182)</f>
        <v>(株)コンシェルジュ</v>
      </c>
      <c r="BA182" s="52" t="str">
        <f>IF(参照!G182="","",参照!G182)</f>
        <v>(株)コンシェルジュ_メニューB(残差)</v>
      </c>
      <c r="BB182" s="52">
        <f t="shared" si="33"/>
        <v>0.48699999999999999</v>
      </c>
      <c r="BD182" s="52" t="str">
        <f>IF(参照!L182="","",参照!L182)</f>
        <v>王子・伊藤忠エネクス電力販売(株)</v>
      </c>
    </row>
    <row r="183" spans="47:56">
      <c r="AU183" s="52" t="str">
        <f>IF(参照!A183="","",参照!A183)</f>
        <v/>
      </c>
      <c r="AV183" s="52" t="str">
        <f>IF(参照!B183="","",参照!B183)</f>
        <v/>
      </c>
      <c r="AW183" s="52" t="str">
        <f>IF(参照!C183="","",参照!C183)</f>
        <v/>
      </c>
      <c r="AX183" s="52" t="str">
        <f>IF(参照!D183="","",参照!D183)</f>
        <v>(参考値)事業者全体</v>
      </c>
      <c r="AY183" s="52">
        <f>IF(参照!E183="","",参照!E183)</f>
        <v>4.4900000000000002E-4</v>
      </c>
      <c r="AZ183" s="52" t="str">
        <f>IF(参照!F183="","",参照!F183)</f>
        <v>(株)コンシェルジュ</v>
      </c>
      <c r="BA183" s="52" t="str">
        <f>IF(参照!G183="","",参照!G183)</f>
        <v>(株)コンシェルジュ_(参考値)事業者全体</v>
      </c>
      <c r="BB183" s="52">
        <f t="shared" si="33"/>
        <v>0.44900000000000001</v>
      </c>
      <c r="BD183" s="52" t="str">
        <f>IF(参照!L183="","",参照!L183)</f>
        <v>青梅ガス(株)</v>
      </c>
    </row>
    <row r="184" spans="47:56">
      <c r="AU184" s="52" t="str">
        <f>IF(参照!A184="","",参照!A184)</f>
        <v>A0060</v>
      </c>
      <c r="AV184" s="52" t="str">
        <f>IF(参照!B184="","",参照!B184)</f>
        <v>(株)アイ・グリッド・ソリューションズ</v>
      </c>
      <c r="AW184" s="52">
        <f>IF(参照!C184="","",参照!C184)</f>
        <v>5.31E-4</v>
      </c>
      <c r="AX184" s="52" t="str">
        <f>IF(参照!D184="","",参照!D184)</f>
        <v>メニューA</v>
      </c>
      <c r="AY184" s="52">
        <f>IF(参照!E184="","",参照!E184)</f>
        <v>0</v>
      </c>
      <c r="AZ184" s="52" t="str">
        <f>IF(参照!F184="","",参照!F184)</f>
        <v>(株)アイ・グリッド・ソリューションズ</v>
      </c>
      <c r="BA184" s="52" t="str">
        <f>IF(参照!G184="","",参照!G184)</f>
        <v>(株)アイ・グリッド・ソリューションズ_メニューA</v>
      </c>
      <c r="BB184" s="52">
        <f t="shared" si="33"/>
        <v>0</v>
      </c>
      <c r="BD184" s="52" t="str">
        <f>IF(参照!L184="","",参照!L184)</f>
        <v>大分ケーブルテレコム(株)</v>
      </c>
    </row>
    <row r="185" spans="47:56">
      <c r="AU185" s="52" t="str">
        <f>IF(参照!A185="","",参照!A185)</f>
        <v/>
      </c>
      <c r="AV185" s="52" t="str">
        <f>IF(参照!B185="","",参照!B185)</f>
        <v/>
      </c>
      <c r="AW185" s="52" t="str">
        <f>IF(参照!C185="","",参照!C185)</f>
        <v/>
      </c>
      <c r="AX185" s="52" t="str">
        <f>IF(参照!D185="","",参照!D185)</f>
        <v>メニューB(残差)</v>
      </c>
      <c r="AY185" s="52">
        <f>IF(参照!E185="","",参照!E185)</f>
        <v>5.0799999999999999E-4</v>
      </c>
      <c r="AZ185" s="52" t="str">
        <f>IF(参照!F185="","",参照!F185)</f>
        <v>(株)アイ・グリッド・ソリューションズ</v>
      </c>
      <c r="BA185" s="52" t="str">
        <f>IF(参照!G185="","",参照!G185)</f>
        <v>(株)アイ・グリッド・ソリューションズ_メニューB(残差)</v>
      </c>
      <c r="BB185" s="52">
        <f t="shared" si="33"/>
        <v>0.50800000000000001</v>
      </c>
      <c r="BD185" s="52" t="str">
        <f>IF(参照!L185="","",参照!L185)</f>
        <v>大垣ガス(株)</v>
      </c>
    </row>
    <row r="186" spans="47:56">
      <c r="AU186" s="52" t="str">
        <f>IF(参照!A186="","",参照!A186)</f>
        <v/>
      </c>
      <c r="AV186" s="52" t="str">
        <f>IF(参照!B186="","",参照!B186)</f>
        <v/>
      </c>
      <c r="AW186" s="52" t="str">
        <f>IF(参照!C186="","",参照!C186)</f>
        <v/>
      </c>
      <c r="AX186" s="52" t="str">
        <f>IF(参照!D186="","",参照!D186)</f>
        <v>(参考値)事業者全体</v>
      </c>
      <c r="AY186" s="52">
        <f>IF(参照!E186="","",参照!E186)</f>
        <v>4.1199999999999999E-4</v>
      </c>
      <c r="AZ186" s="52" t="str">
        <f>IF(参照!F186="","",参照!F186)</f>
        <v>(株)アイ・グリッド・ソリューションズ</v>
      </c>
      <c r="BA186" s="52" t="str">
        <f>IF(参照!G186="","",参照!G186)</f>
        <v>(株)アイ・グリッド・ソリューションズ_(参考値)事業者全体</v>
      </c>
      <c r="BB186" s="52">
        <f t="shared" si="33"/>
        <v>0.41199999999999998</v>
      </c>
      <c r="BD186" s="52" t="str">
        <f>IF(参照!L186="","",参照!L186)</f>
        <v>大阪いずみ市民生活協同組合</v>
      </c>
    </row>
    <row r="187" spans="47:56">
      <c r="AU187" s="52" t="str">
        <f>IF(参照!A187="","",参照!A187)</f>
        <v>A0061</v>
      </c>
      <c r="AV187" s="52" t="str">
        <f>IF(参照!B187="","",参照!B187)</f>
        <v>サミットエナジー(株)</v>
      </c>
      <c r="AW187" s="52">
        <f>IF(参照!C187="","",参照!C187)</f>
        <v>4.5399999999999998E-4</v>
      </c>
      <c r="AX187" s="52" t="str">
        <f>IF(参照!D187="","",参照!D187)</f>
        <v>メニューA</v>
      </c>
      <c r="AY187" s="52">
        <f>IF(参照!E187="","",参照!E187)</f>
        <v>0</v>
      </c>
      <c r="AZ187" s="52" t="str">
        <f>IF(参照!F187="","",参照!F187)</f>
        <v>サミットエナジー(株)</v>
      </c>
      <c r="BA187" s="52" t="str">
        <f>IF(参照!G187="","",参照!G187)</f>
        <v>サミットエナジー(株)_メニューA</v>
      </c>
      <c r="BB187" s="52">
        <f t="shared" si="33"/>
        <v>0</v>
      </c>
      <c r="BD187" s="52" t="str">
        <f>IF(参照!L187="","",参照!L187)</f>
        <v>大阪瓦斯(株)</v>
      </c>
    </row>
    <row r="188" spans="47:56">
      <c r="AU188" s="52" t="str">
        <f>IF(参照!A188="","",参照!A188)</f>
        <v/>
      </c>
      <c r="AV188" s="52" t="str">
        <f>IF(参照!B188="","",参照!B188)</f>
        <v/>
      </c>
      <c r="AW188" s="52" t="str">
        <f>IF(参照!C188="","",参照!C188)</f>
        <v/>
      </c>
      <c r="AX188" s="52" t="str">
        <f>IF(参照!D188="","",参照!D188)</f>
        <v>メニューB(残差)</v>
      </c>
      <c r="AY188" s="52">
        <f>IF(参照!E188="","",参照!E188)</f>
        <v>4.6200000000000001E-4</v>
      </c>
      <c r="AZ188" s="52" t="str">
        <f>IF(参照!F188="","",参照!F188)</f>
        <v>サミットエナジー(株)</v>
      </c>
      <c r="BA188" s="52" t="str">
        <f>IF(参照!G188="","",参照!G188)</f>
        <v>サミットエナジー(株)_メニューB(残差)</v>
      </c>
      <c r="BB188" s="52">
        <f t="shared" si="33"/>
        <v>0.46200000000000002</v>
      </c>
      <c r="BD188" s="52" t="str">
        <f>IF(参照!L188="","",参照!L188)</f>
        <v>おおすみ半島スマートエネルギー(株)</v>
      </c>
    </row>
    <row r="189" spans="47:56">
      <c r="AU189" s="52" t="str">
        <f>IF(参照!A189="","",参照!A189)</f>
        <v/>
      </c>
      <c r="AV189" s="52" t="str">
        <f>IF(参照!B189="","",参照!B189)</f>
        <v/>
      </c>
      <c r="AW189" s="52" t="str">
        <f>IF(参照!C189="","",参照!C189)</f>
        <v/>
      </c>
      <c r="AX189" s="52" t="str">
        <f>IF(参照!D189="","",参照!D189)</f>
        <v>(参考値)事業者全体</v>
      </c>
      <c r="AY189" s="52">
        <f>IF(参照!E189="","",参照!E189)</f>
        <v>4.2999999999999999E-4</v>
      </c>
      <c r="AZ189" s="52" t="str">
        <f>IF(参照!F189="","",参照!F189)</f>
        <v>サミットエナジー(株)</v>
      </c>
      <c r="BA189" s="52" t="str">
        <f>IF(参照!G189="","",参照!G189)</f>
        <v>サミットエナジー(株)_(参考値)事業者全体</v>
      </c>
      <c r="BB189" s="52">
        <f t="shared" si="33"/>
        <v>0.43</v>
      </c>
      <c r="BD189" s="52" t="str">
        <f>IF(参照!L189="","",参照!L189)</f>
        <v>大多喜ガス(株)</v>
      </c>
    </row>
    <row r="190" spans="47:56">
      <c r="AU190" s="52" t="str">
        <f>IF(参照!A190="","",参照!A190)</f>
        <v>A0062</v>
      </c>
      <c r="AV190" s="52" t="str">
        <f>IF(参照!B190="","",参照!B190)</f>
        <v>リコージャパン(株)</v>
      </c>
      <c r="AW190" s="52">
        <f>IF(参照!C190="","",参照!C190)</f>
        <v>4.7899999999999999E-4</v>
      </c>
      <c r="AX190" s="52" t="str">
        <f>IF(参照!D190="","",参照!D190)</f>
        <v>メニューA</v>
      </c>
      <c r="AY190" s="52">
        <f>IF(参照!E190="","",参照!E190)</f>
        <v>0</v>
      </c>
      <c r="AZ190" s="52" t="str">
        <f>IF(参照!F190="","",参照!F190)</f>
        <v>リコージャパン(株)</v>
      </c>
      <c r="BA190" s="52" t="str">
        <f>IF(参照!G190="","",参照!G190)</f>
        <v>リコージャパン(株)_メニューA</v>
      </c>
      <c r="BB190" s="52">
        <f t="shared" si="33"/>
        <v>0</v>
      </c>
      <c r="BD190" s="52" t="str">
        <f>IF(参照!L190="","",参照!L190)</f>
        <v>(株)おおた電力</v>
      </c>
    </row>
    <row r="191" spans="47:56">
      <c r="AU191" s="52" t="str">
        <f>IF(参照!A191="","",参照!A191)</f>
        <v/>
      </c>
      <c r="AV191" s="52" t="str">
        <f>IF(参照!B191="","",参照!B191)</f>
        <v/>
      </c>
      <c r="AW191" s="52" t="str">
        <f>IF(参照!C191="","",参照!C191)</f>
        <v/>
      </c>
      <c r="AX191" s="52" t="str">
        <f>IF(参照!D191="","",参照!D191)</f>
        <v>メニューB</v>
      </c>
      <c r="AY191" s="52">
        <f>IF(参照!E191="","",参照!E191)</f>
        <v>0</v>
      </c>
      <c r="AZ191" s="52" t="str">
        <f>IF(参照!F191="","",参照!F191)</f>
        <v>リコージャパン(株)</v>
      </c>
      <c r="BA191" s="52" t="str">
        <f>IF(参照!G191="","",参照!G191)</f>
        <v>リコージャパン(株)_メニューB</v>
      </c>
      <c r="BB191" s="52">
        <f t="shared" si="33"/>
        <v>0</v>
      </c>
      <c r="BD191" s="52" t="str">
        <f>IF(参照!L191="","",参照!L191)</f>
        <v>(株)岡崎建材</v>
      </c>
    </row>
    <row r="192" spans="47:56">
      <c r="AU192" s="52" t="str">
        <f>IF(参照!A192="","",参照!A192)</f>
        <v/>
      </c>
      <c r="AV192" s="52" t="str">
        <f>IF(参照!B192="","",参照!B192)</f>
        <v/>
      </c>
      <c r="AW192" s="52" t="str">
        <f>IF(参照!C192="","",参照!C192)</f>
        <v/>
      </c>
      <c r="AX192" s="52" t="str">
        <f>IF(参照!D192="","",参照!D192)</f>
        <v>メニューC</v>
      </c>
      <c r="AY192" s="52">
        <f>IF(参照!E192="","",参照!E192)</f>
        <v>3.0199999999999997E-4</v>
      </c>
      <c r="AZ192" s="52" t="str">
        <f>IF(参照!F192="","",参照!F192)</f>
        <v>リコージャパン(株)</v>
      </c>
      <c r="BA192" s="52" t="str">
        <f>IF(参照!G192="","",参照!G192)</f>
        <v>リコージャパン(株)_メニューC</v>
      </c>
      <c r="BB192" s="52">
        <f t="shared" si="33"/>
        <v>0.30199999999999999</v>
      </c>
      <c r="BD192" s="52" t="str">
        <f>IF(参照!L192="","",参照!L192)</f>
        <v>(株)岡崎さくら電力</v>
      </c>
    </row>
    <row r="193" spans="47:56">
      <c r="AU193" s="52" t="str">
        <f>IF(参照!A193="","",参照!A193)</f>
        <v/>
      </c>
      <c r="AV193" s="52" t="str">
        <f>IF(参照!B193="","",参照!B193)</f>
        <v/>
      </c>
      <c r="AW193" s="52" t="str">
        <f>IF(参照!C193="","",参照!C193)</f>
        <v/>
      </c>
      <c r="AX193" s="52" t="str">
        <f>IF(参照!D193="","",参照!D193)</f>
        <v>メニューD</v>
      </c>
      <c r="AY193" s="52">
        <f>IF(参照!E193="","",参照!E193)</f>
        <v>0</v>
      </c>
      <c r="AZ193" s="52" t="str">
        <f>IF(参照!F193="","",参照!F193)</f>
        <v>リコージャパン(株)</v>
      </c>
      <c r="BA193" s="52" t="str">
        <f>IF(参照!G193="","",参照!G193)</f>
        <v>リコージャパン(株)_メニューD</v>
      </c>
      <c r="BB193" s="52">
        <f t="shared" si="33"/>
        <v>0</v>
      </c>
      <c r="BD193" s="52" t="str">
        <f>IF(参照!L193="","",参照!L193)</f>
        <v>岡田建設(株)</v>
      </c>
    </row>
    <row r="194" spans="47:56">
      <c r="AU194" s="52" t="str">
        <f>IF(参照!A194="","",参照!A194)</f>
        <v/>
      </c>
      <c r="AV194" s="52" t="str">
        <f>IF(参照!B194="","",参照!B194)</f>
        <v/>
      </c>
      <c r="AW194" s="52" t="str">
        <f>IF(参照!C194="","",参照!C194)</f>
        <v/>
      </c>
      <c r="AX194" s="52" t="str">
        <f>IF(参照!D194="","",参照!D194)</f>
        <v>メニューE</v>
      </c>
      <c r="AY194" s="52">
        <f>IF(参照!E194="","",参照!E194)</f>
        <v>3.6999999999999999E-4</v>
      </c>
      <c r="AZ194" s="52" t="str">
        <f>IF(参照!F194="","",参照!F194)</f>
        <v>リコージャパン(株)</v>
      </c>
      <c r="BA194" s="52" t="str">
        <f>IF(参照!G194="","",参照!G194)</f>
        <v>リコージャパン(株)_メニューE</v>
      </c>
      <c r="BB194" s="52">
        <f t="shared" si="33"/>
        <v>0.37</v>
      </c>
      <c r="BD194" s="52" t="str">
        <f>IF(参照!L194="","",参照!L194)</f>
        <v>(株)オカモト</v>
      </c>
    </row>
    <row r="195" spans="47:56">
      <c r="AU195" s="52" t="str">
        <f>IF(参照!A195="","",参照!A195)</f>
        <v/>
      </c>
      <c r="AV195" s="52" t="str">
        <f>IF(参照!B195="","",参照!B195)</f>
        <v/>
      </c>
      <c r="AW195" s="52" t="str">
        <f>IF(参照!C195="","",参照!C195)</f>
        <v/>
      </c>
      <c r="AX195" s="52" t="str">
        <f>IF(参照!D195="","",参照!D195)</f>
        <v>メニューF(残差)</v>
      </c>
      <c r="AY195" s="52">
        <f>IF(参照!E195="","",参照!E195)</f>
        <v>4.7799999999999996E-4</v>
      </c>
      <c r="AZ195" s="52" t="str">
        <f>IF(参照!F195="","",参照!F195)</f>
        <v>リコージャパン(株)</v>
      </c>
      <c r="BA195" s="52" t="str">
        <f>IF(参照!G195="","",参照!G195)</f>
        <v>リコージャパン(株)_メニューF(残差)</v>
      </c>
      <c r="BB195" s="52">
        <f t="shared" si="33"/>
        <v>0.47799999999999998</v>
      </c>
      <c r="BD195" s="52" t="str">
        <f>IF(参照!L195="","",参照!L195)</f>
        <v>岡山電力(株)</v>
      </c>
    </row>
    <row r="196" spans="47:56">
      <c r="AU196" s="52" t="str">
        <f>IF(参照!A196="","",参照!A196)</f>
        <v/>
      </c>
      <c r="AV196" s="52" t="str">
        <f>IF(参照!B196="","",参照!B196)</f>
        <v/>
      </c>
      <c r="AW196" s="52" t="str">
        <f>IF(参照!C196="","",参照!C196)</f>
        <v/>
      </c>
      <c r="AX196" s="52" t="str">
        <f>IF(参照!D196="","",参照!D196)</f>
        <v>(参考値)事業者全体</v>
      </c>
      <c r="AY196" s="52">
        <f>IF(参照!E196="","",参照!E196)</f>
        <v>4.4099999999999999E-4</v>
      </c>
      <c r="AZ196" s="52" t="str">
        <f>IF(参照!F196="","",参照!F196)</f>
        <v>リコージャパン(株)</v>
      </c>
      <c r="BA196" s="52" t="str">
        <f>IF(参照!G196="","",参照!G196)</f>
        <v>リコージャパン(株)_(参考値)事業者全体</v>
      </c>
      <c r="BB196" s="52">
        <f t="shared" si="33"/>
        <v>0.441</v>
      </c>
      <c r="BD196" s="52" t="str">
        <f>IF(参照!L196="","",参照!L196)</f>
        <v>(株)沖縄ガスニューパワー</v>
      </c>
    </row>
    <row r="197" spans="47:56">
      <c r="AU197" s="52" t="str">
        <f>IF(参照!A197="","",参照!A197)</f>
        <v>A0063</v>
      </c>
      <c r="AV197" s="52" t="str">
        <f>IF(参照!B197="","",参照!B197)</f>
        <v>(株)エネルギア・ソリューション・アンド・サービス</v>
      </c>
      <c r="AW197" s="52" t="str">
        <f>IF(参照!C197="","",参照!C197)</f>
        <v>0.000453※</v>
      </c>
      <c r="AX197" s="52" t="str">
        <f>IF(参照!D197="","",参照!D197)</f>
        <v>メニューA</v>
      </c>
      <c r="AY197" s="52">
        <f>IF(参照!E197="","",参照!E197)</f>
        <v>0</v>
      </c>
      <c r="AZ197" s="52" t="str">
        <f>IF(参照!F197="","",参照!F197)</f>
        <v>(株)エネルギア・ソリューション・アンド・サービス</v>
      </c>
      <c r="BA197" s="52" t="str">
        <f>IF(参照!G197="","",参照!G197)</f>
        <v>(株)エネルギア・ソリューション・アンド・サービス_メニューA</v>
      </c>
      <c r="BB197" s="52">
        <f t="shared" ref="BB197:BB260" si="34">AY197*1000</f>
        <v>0</v>
      </c>
      <c r="BD197" s="52" t="str">
        <f>IF(参照!L197="","",参照!L197)</f>
        <v>おきなわコープエナジー(株)</v>
      </c>
    </row>
    <row r="198" spans="47:56">
      <c r="AU198" s="52" t="str">
        <f>IF(参照!A198="","",参照!A198)</f>
        <v/>
      </c>
      <c r="AV198" s="52" t="str">
        <f>IF(参照!B198="","",参照!B198)</f>
        <v/>
      </c>
      <c r="AW198" s="52" t="str">
        <f>IF(参照!C198="","",参照!C198)</f>
        <v/>
      </c>
      <c r="AX198" s="52" t="str">
        <f>IF(参照!D198="","",参照!D198)</f>
        <v>メニューB(残差)</v>
      </c>
      <c r="AY198" s="52">
        <f>IF(参照!E198="","",参照!E198)</f>
        <v>4.4099999999999999E-4</v>
      </c>
      <c r="AZ198" s="52" t="str">
        <f>IF(参照!F198="","",参照!F198)</f>
        <v>(株)エネルギア・ソリューション・アンド・サービス</v>
      </c>
      <c r="BA198" s="52" t="str">
        <f>IF(参照!G198="","",参照!G198)</f>
        <v>(株)エネルギア・ソリューション・アンド・サービス_メニューB(残差)</v>
      </c>
      <c r="BB198" s="52">
        <f t="shared" si="34"/>
        <v>0.441</v>
      </c>
      <c r="BD198" s="52" t="str">
        <f>IF(参照!L198="","",参照!L198)</f>
        <v>沖縄新エネ開発(株)</v>
      </c>
    </row>
    <row r="199" spans="47:56">
      <c r="AU199" s="52" t="str">
        <f>IF(参照!A199="","",参照!A199)</f>
        <v/>
      </c>
      <c r="AV199" s="52" t="str">
        <f>IF(参照!B199="","",参照!B199)</f>
        <v/>
      </c>
      <c r="AW199" s="52" t="str">
        <f>IF(参照!C199="","",参照!C199)</f>
        <v/>
      </c>
      <c r="AX199" s="52" t="str">
        <f>IF(参照!D199="","",参照!D199)</f>
        <v>(参考値)事業者全体</v>
      </c>
      <c r="AY199" s="52">
        <f>IF(参照!E199="","",参照!E199)</f>
        <v>5.9499999999999993E-4</v>
      </c>
      <c r="AZ199" s="52" t="str">
        <f>IF(参照!F199="","",参照!F199)</f>
        <v>(株)エネルギア・ソリューション・アンド・サービス</v>
      </c>
      <c r="BA199" s="52" t="str">
        <f>IF(参照!G199="","",参照!G199)</f>
        <v>(株)エネルギア・ソリューション・アンド・サービス_(参考値)事業者全体</v>
      </c>
      <c r="BB199" s="52">
        <f t="shared" si="34"/>
        <v>0.59499999999999997</v>
      </c>
      <c r="BD199" s="52" t="str">
        <f>IF(参照!L199="","",参照!L199)</f>
        <v>奥出雲電力(株)</v>
      </c>
    </row>
    <row r="200" spans="47:56">
      <c r="AU200" s="52" t="str">
        <f>IF(参照!A200="","",参照!A200)</f>
        <v>A0064</v>
      </c>
      <c r="AV200" s="52" t="str">
        <f>IF(参照!B200="","",参照!B200)</f>
        <v>東京ガス(株)</v>
      </c>
      <c r="AW200" s="52">
        <f>IF(参照!C200="","",参照!C200)</f>
        <v>4.35E-4</v>
      </c>
      <c r="AX200" s="52" t="str">
        <f>IF(参照!D200="","",参照!D200)</f>
        <v>メニューA</v>
      </c>
      <c r="AY200" s="52">
        <f>IF(参照!E200="","",参照!E200)</f>
        <v>0</v>
      </c>
      <c r="AZ200" s="52" t="str">
        <f>IF(参照!F200="","",参照!F200)</f>
        <v>東京ガス(株)</v>
      </c>
      <c r="BA200" s="52" t="str">
        <f>IF(参照!G200="","",参照!G200)</f>
        <v>東京ガス(株)_メニューA</v>
      </c>
      <c r="BB200" s="52">
        <f t="shared" si="34"/>
        <v>0</v>
      </c>
      <c r="BD200" s="52" t="str">
        <f>IF(参照!L200="","",参照!L200)</f>
        <v>(株)オズエナジー</v>
      </c>
    </row>
    <row r="201" spans="47:56">
      <c r="AU201" s="52" t="str">
        <f>IF(参照!A201="","",参照!A201)</f>
        <v/>
      </c>
      <c r="AV201" s="52" t="str">
        <f>IF(参照!B201="","",参照!B201)</f>
        <v/>
      </c>
      <c r="AW201" s="52" t="str">
        <f>IF(参照!C201="","",参照!C201)</f>
        <v/>
      </c>
      <c r="AX201" s="52" t="str">
        <f>IF(参照!D201="","",参照!D201)</f>
        <v>メニューB</v>
      </c>
      <c r="AY201" s="52">
        <f>IF(参照!E201="","",参照!E201)</f>
        <v>0</v>
      </c>
      <c r="AZ201" s="52" t="str">
        <f>IF(参照!F201="","",参照!F201)</f>
        <v>東京ガス(株)</v>
      </c>
      <c r="BA201" s="52" t="str">
        <f>IF(参照!G201="","",参照!G201)</f>
        <v>東京ガス(株)_メニューB</v>
      </c>
      <c r="BB201" s="52">
        <f t="shared" si="34"/>
        <v>0</v>
      </c>
      <c r="BD201" s="52" t="str">
        <f>IF(参照!L201="","",参照!L201)</f>
        <v>(株)オノプロックス</v>
      </c>
    </row>
    <row r="202" spans="47:56">
      <c r="AU202" s="52" t="str">
        <f>IF(参照!A202="","",参照!A202)</f>
        <v/>
      </c>
      <c r="AV202" s="52" t="str">
        <f>IF(参照!B202="","",参照!B202)</f>
        <v/>
      </c>
      <c r="AW202" s="52" t="str">
        <f>IF(参照!C202="","",参照!C202)</f>
        <v/>
      </c>
      <c r="AX202" s="52" t="str">
        <f>IF(参照!D202="","",参照!D202)</f>
        <v>メニューC</v>
      </c>
      <c r="AY202" s="52">
        <f>IF(参照!E202="","",参照!E202)</f>
        <v>6.6000000000000005E-5</v>
      </c>
      <c r="AZ202" s="52" t="str">
        <f>IF(参照!F202="","",参照!F202)</f>
        <v>東京ガス(株)</v>
      </c>
      <c r="BA202" s="52" t="str">
        <f>IF(参照!G202="","",参照!G202)</f>
        <v>東京ガス(株)_メニューC</v>
      </c>
      <c r="BB202" s="52">
        <f t="shared" si="34"/>
        <v>6.6000000000000003E-2</v>
      </c>
      <c r="BD202" s="52" t="str">
        <f>IF(参照!L202="","",参照!L202)</f>
        <v>(株)オプテージ</v>
      </c>
    </row>
    <row r="203" spans="47:56">
      <c r="AU203" s="52" t="str">
        <f>IF(参照!A203="","",参照!A203)</f>
        <v/>
      </c>
      <c r="AV203" s="52" t="str">
        <f>IF(参照!B203="","",参照!B203)</f>
        <v/>
      </c>
      <c r="AW203" s="52" t="str">
        <f>IF(参照!C203="","",参照!C203)</f>
        <v/>
      </c>
      <c r="AX203" s="52" t="str">
        <f>IF(参照!D203="","",参照!D203)</f>
        <v>メニューD</v>
      </c>
      <c r="AY203" s="52">
        <f>IF(参照!E203="","",参照!E203)</f>
        <v>2.3499999999999999E-4</v>
      </c>
      <c r="AZ203" s="52" t="str">
        <f>IF(参照!F203="","",参照!F203)</f>
        <v>東京ガス(株)</v>
      </c>
      <c r="BA203" s="52" t="str">
        <f>IF(参照!G203="","",参照!G203)</f>
        <v>東京ガス(株)_メニューD</v>
      </c>
      <c r="BB203" s="52">
        <f t="shared" si="34"/>
        <v>0.23499999999999999</v>
      </c>
      <c r="BD203" s="52" t="str">
        <f>IF(参照!L203="","",参照!L203)</f>
        <v>おもてなし山形(株)</v>
      </c>
    </row>
    <row r="204" spans="47:56">
      <c r="AU204" s="52" t="str">
        <f>IF(参照!A204="","",参照!A204)</f>
        <v/>
      </c>
      <c r="AV204" s="52" t="str">
        <f>IF(参照!B204="","",参照!B204)</f>
        <v/>
      </c>
      <c r="AW204" s="52" t="str">
        <f>IF(参照!C204="","",参照!C204)</f>
        <v/>
      </c>
      <c r="AX204" s="52" t="str">
        <f>IF(参照!D204="","",参照!D204)</f>
        <v>メニューE</v>
      </c>
      <c r="AY204" s="52">
        <f>IF(参照!E204="","",参照!E204)</f>
        <v>2.4899999999999998E-4</v>
      </c>
      <c r="AZ204" s="52" t="str">
        <f>IF(参照!F204="","",参照!F204)</f>
        <v>東京ガス(株)</v>
      </c>
      <c r="BA204" s="52" t="str">
        <f>IF(参照!G204="","",参照!G204)</f>
        <v>東京ガス(株)_メニューE</v>
      </c>
      <c r="BB204" s="52">
        <f t="shared" si="34"/>
        <v>0.24899999999999997</v>
      </c>
      <c r="BD204" s="52" t="str">
        <f>IF(参照!L204="","",参照!L204)</f>
        <v>オリックス(株)</v>
      </c>
    </row>
    <row r="205" spans="47:56">
      <c r="AU205" s="52" t="str">
        <f>IF(参照!A205="","",参照!A205)</f>
        <v/>
      </c>
      <c r="AV205" s="52" t="str">
        <f>IF(参照!B205="","",参照!B205)</f>
        <v/>
      </c>
      <c r="AW205" s="52" t="str">
        <f>IF(参照!C205="","",参照!C205)</f>
        <v/>
      </c>
      <c r="AX205" s="52" t="str">
        <f>IF(参照!D205="","",参照!D205)</f>
        <v>メニューF(残差)</v>
      </c>
      <c r="AY205" s="52">
        <f>IF(参照!E205="","",参照!E205)</f>
        <v>4.4299999999999998E-4</v>
      </c>
      <c r="AZ205" s="52" t="str">
        <f>IF(参照!F205="","",参照!F205)</f>
        <v>東京ガス(株)</v>
      </c>
      <c r="BA205" s="52" t="str">
        <f>IF(参照!G205="","",参照!G205)</f>
        <v>東京ガス(株)_メニューF(残差)</v>
      </c>
      <c r="BB205" s="52">
        <f t="shared" si="34"/>
        <v>0.443</v>
      </c>
      <c r="BD205" s="52" t="str">
        <f>IF(参照!L205="","",参照!L205)</f>
        <v>(株)織戸組</v>
      </c>
    </row>
    <row r="206" spans="47:56">
      <c r="AU206" s="52" t="str">
        <f>IF(参照!A206="","",参照!A206)</f>
        <v/>
      </c>
      <c r="AV206" s="52" t="str">
        <f>IF(参照!B206="","",参照!B206)</f>
        <v/>
      </c>
      <c r="AW206" s="52" t="str">
        <f>IF(参照!C206="","",参照!C206)</f>
        <v/>
      </c>
      <c r="AX206" s="52" t="str">
        <f>IF(参照!D206="","",参照!D206)</f>
        <v>(参考値)事業者全体</v>
      </c>
      <c r="AY206" s="52">
        <f>IF(参照!E206="","",参照!E206)</f>
        <v>2.7700000000000001E-4</v>
      </c>
      <c r="AZ206" s="52" t="str">
        <f>IF(参照!F206="","",参照!F206)</f>
        <v>東京ガス(株)</v>
      </c>
      <c r="BA206" s="52" t="str">
        <f>IF(参照!G206="","",参照!G206)</f>
        <v>東京ガス(株)_(参考値)事業者全体</v>
      </c>
      <c r="BB206" s="52">
        <f t="shared" si="34"/>
        <v>0.27700000000000002</v>
      </c>
      <c r="BD206" s="52" t="str">
        <f>IF(参照!L206="","",参照!L206)</f>
        <v>(株)カーボンニュートラル(旧：西多摩バイオパワー(株))</v>
      </c>
    </row>
    <row r="207" spans="47:56">
      <c r="AU207" s="52" t="str">
        <f>IF(参照!A207="","",参照!A207)</f>
        <v>A0065</v>
      </c>
      <c r="AV207" s="52" t="str">
        <f>IF(参照!B207="","",参照!B207)</f>
        <v>テス・エンジニアリング(株)</v>
      </c>
      <c r="AW207" s="52">
        <f>IF(参照!C207="","",参照!C207)</f>
        <v>2.7099999999999997E-4</v>
      </c>
      <c r="AX207" s="52" t="str">
        <f>IF(参照!D207="","",参照!D207)</f>
        <v>メニューA</v>
      </c>
      <c r="AY207" s="52">
        <f>IF(参照!E207="","",参照!E207)</f>
        <v>3.77E-4</v>
      </c>
      <c r="AZ207" s="52" t="str">
        <f>IF(参照!F207="","",参照!F207)</f>
        <v>テス・エンジニアリング(株)</v>
      </c>
      <c r="BA207" s="52" t="str">
        <f>IF(参照!G207="","",参照!G207)</f>
        <v>テス・エンジニアリング(株)_メニューA</v>
      </c>
      <c r="BB207" s="52">
        <f t="shared" si="34"/>
        <v>0.377</v>
      </c>
      <c r="BD207" s="52" t="str">
        <f>IF(参照!L207="","",参照!L207)</f>
        <v>加賀市総合サービス(株)</v>
      </c>
    </row>
    <row r="208" spans="47:56">
      <c r="AU208" s="52" t="str">
        <f>IF(参照!A208="","",参照!A208)</f>
        <v/>
      </c>
      <c r="AV208" s="52" t="str">
        <f>IF(参照!B208="","",参照!B208)</f>
        <v/>
      </c>
      <c r="AW208" s="52" t="str">
        <f>IF(参照!C208="","",参照!C208)</f>
        <v/>
      </c>
      <c r="AX208" s="52" t="str">
        <f>IF(参照!D208="","",参照!D208)</f>
        <v>メニューB(残差)</v>
      </c>
      <c r="AY208" s="52">
        <f>IF(参照!E208="","",参照!E208)</f>
        <v>3.88E-4</v>
      </c>
      <c r="AZ208" s="52" t="str">
        <f>IF(参照!F208="","",参照!F208)</f>
        <v>テス・エンジニアリング(株)</v>
      </c>
      <c r="BA208" s="52" t="str">
        <f>IF(参照!G208="","",参照!G208)</f>
        <v>テス・エンジニアリング(株)_メニューB(残差)</v>
      </c>
      <c r="BB208" s="52">
        <f t="shared" si="34"/>
        <v>0.38800000000000001</v>
      </c>
      <c r="BD208" s="52" t="str">
        <f>IF(参照!L208="","",参照!L208)</f>
        <v>香川電力(株)　</v>
      </c>
    </row>
    <row r="209" spans="47:56">
      <c r="AU209" s="52" t="str">
        <f>IF(参照!A209="","",参照!A209)</f>
        <v/>
      </c>
      <c r="AV209" s="52" t="str">
        <f>IF(参照!B209="","",参照!B209)</f>
        <v/>
      </c>
      <c r="AW209" s="52" t="str">
        <f>IF(参照!C209="","",参照!C209)</f>
        <v/>
      </c>
      <c r="AX209" s="52" t="str">
        <f>IF(参照!D209="","",参照!D209)</f>
        <v>(参考値)事業者全体</v>
      </c>
      <c r="AY209" s="52">
        <f>IF(参照!E209="","",参照!E209)</f>
        <v>5.2900000000000006E-4</v>
      </c>
      <c r="AZ209" s="52" t="str">
        <f>IF(参照!F209="","",参照!F209)</f>
        <v>テス・エンジニアリング(株)</v>
      </c>
      <c r="BA209" s="52" t="str">
        <f>IF(参照!G209="","",参照!G209)</f>
        <v>テス・エンジニアリング(株)_(参考値)事業者全体</v>
      </c>
      <c r="BB209" s="52">
        <f t="shared" si="34"/>
        <v>0.52900000000000003</v>
      </c>
      <c r="BD209" s="52" t="str">
        <f>IF(参照!L209="","",参照!L209)</f>
        <v>角栄ガス(株)</v>
      </c>
    </row>
    <row r="210" spans="47:56">
      <c r="AU210" s="52" t="str">
        <f>IF(参照!A210="","",参照!A210)</f>
        <v>A0066</v>
      </c>
      <c r="AV210" s="52" t="str">
        <f>IF(参照!B210="","",参照!B210)</f>
        <v>青梅ガス(株)</v>
      </c>
      <c r="AW210" s="52">
        <f>IF(参照!C210="","",参照!C210)</f>
        <v>3.6400000000000001E-4</v>
      </c>
      <c r="AX210" s="52" t="str">
        <f>IF(参照!D210="","",参照!D210)</f>
        <v/>
      </c>
      <c r="AY210" s="52">
        <f>IF(参照!E210="","",参照!E210)</f>
        <v>3.0800000000000001E-4</v>
      </c>
      <c r="AZ210" s="52" t="str">
        <f>IF(参照!F210="","",参照!F210)</f>
        <v>青梅ガス(株)</v>
      </c>
      <c r="BA210" s="52" t="str">
        <f>IF(参照!G210="","",参照!G210)</f>
        <v>青梅ガス(株)_</v>
      </c>
      <c r="BB210" s="52">
        <f t="shared" si="34"/>
        <v>0.308</v>
      </c>
      <c r="BD210" s="52" t="str">
        <f>IF(参照!L210="","",参照!L210)</f>
        <v>格安電力(株)</v>
      </c>
    </row>
    <row r="211" spans="47:56">
      <c r="AU211" s="52" t="str">
        <f>IF(参照!A211="","",参照!A211)</f>
        <v>A0067</v>
      </c>
      <c r="AV211" s="52" t="str">
        <f>IF(参照!B211="","",参照!B211)</f>
        <v>(株)イーネットワークシステムズ</v>
      </c>
      <c r="AW211" s="52">
        <f>IF(参照!C211="","",参照!C211)</f>
        <v>3.79E-4</v>
      </c>
      <c r="AX211" s="52" t="str">
        <f>IF(参照!D211="","",参照!D211)</f>
        <v>メニューA</v>
      </c>
      <c r="AY211" s="52">
        <f>IF(参照!E211="","",参照!E211)</f>
        <v>0</v>
      </c>
      <c r="AZ211" s="52" t="str">
        <f>IF(参照!F211="","",参照!F211)</f>
        <v>(株)イーネットワークシステムズ</v>
      </c>
      <c r="BA211" s="52" t="str">
        <f>IF(参照!G211="","",参照!G211)</f>
        <v>(株)イーネットワークシステムズ_メニューA</v>
      </c>
      <c r="BB211" s="52">
        <f t="shared" si="34"/>
        <v>0</v>
      </c>
      <c r="BD211" s="52" t="str">
        <f>IF(参照!L211="","",参照!L211)</f>
        <v>神楽電力(株)</v>
      </c>
    </row>
    <row r="212" spans="47:56">
      <c r="AU212" s="52" t="str">
        <f>IF(参照!A212="","",参照!A212)</f>
        <v/>
      </c>
      <c r="AV212" s="52" t="str">
        <f>IF(参照!B212="","",参照!B212)</f>
        <v/>
      </c>
      <c r="AW212" s="52" t="str">
        <f>IF(参照!C212="","",参照!C212)</f>
        <v/>
      </c>
      <c r="AX212" s="52" t="str">
        <f>IF(参照!D212="","",参照!D212)</f>
        <v>メニューB</v>
      </c>
      <c r="AY212" s="52">
        <f>IF(参照!E212="","",参照!E212)</f>
        <v>0</v>
      </c>
      <c r="AZ212" s="52" t="str">
        <f>IF(参照!F212="","",参照!F212)</f>
        <v>(株)イーネットワークシステムズ</v>
      </c>
      <c r="BA212" s="52" t="str">
        <f>IF(参照!G212="","",参照!G212)</f>
        <v>(株)イーネットワークシステムズ_メニューB</v>
      </c>
      <c r="BB212" s="52">
        <f t="shared" si="34"/>
        <v>0</v>
      </c>
      <c r="BD212" s="52" t="str">
        <f>IF(参照!L212="","",参照!L212)</f>
        <v>かけがわ報徳パワー(株)</v>
      </c>
    </row>
    <row r="213" spans="47:56">
      <c r="AU213" s="52" t="str">
        <f>IF(参照!A213="","",参照!A213)</f>
        <v/>
      </c>
      <c r="AV213" s="52" t="str">
        <f>IF(参照!B213="","",参照!B213)</f>
        <v/>
      </c>
      <c r="AW213" s="52" t="str">
        <f>IF(参照!C213="","",参照!C213)</f>
        <v/>
      </c>
      <c r="AX213" s="52" t="str">
        <f>IF(参照!D213="","",参照!D213)</f>
        <v>メニューC</v>
      </c>
      <c r="AY213" s="52">
        <f>IF(参照!E213="","",参照!E213)</f>
        <v>0</v>
      </c>
      <c r="AZ213" s="52" t="str">
        <f>IF(参照!F213="","",参照!F213)</f>
        <v>(株)イーネットワークシステムズ</v>
      </c>
      <c r="BA213" s="52" t="str">
        <f>IF(参照!G213="","",参照!G213)</f>
        <v>(株)イーネットワークシステムズ_メニューC</v>
      </c>
      <c r="BB213" s="52">
        <f t="shared" si="34"/>
        <v>0</v>
      </c>
      <c r="BD213" s="52" t="str">
        <f>IF(参照!L213="","",参照!L213)</f>
        <v>鹿児島電力(株)</v>
      </c>
    </row>
    <row r="214" spans="47:56">
      <c r="AU214" s="52" t="str">
        <f>IF(参照!A214="","",参照!A214)</f>
        <v/>
      </c>
      <c r="AV214" s="52" t="str">
        <f>IF(参照!B214="","",参照!B214)</f>
        <v/>
      </c>
      <c r="AW214" s="52" t="str">
        <f>IF(参照!C214="","",参照!C214)</f>
        <v/>
      </c>
      <c r="AX214" s="52" t="str">
        <f>IF(参照!D214="","",参照!D214)</f>
        <v>メニューD</v>
      </c>
      <c r="AY214" s="52">
        <f>IF(参照!E214="","",参照!E214)</f>
        <v>0</v>
      </c>
      <c r="AZ214" s="52" t="str">
        <f>IF(参照!F214="","",参照!F214)</f>
        <v>(株)イーネットワークシステムズ</v>
      </c>
      <c r="BA214" s="52" t="str">
        <f>IF(参照!G214="","",参照!G214)</f>
        <v>(株)イーネットワークシステムズ_メニューD</v>
      </c>
      <c r="BB214" s="52">
        <f t="shared" si="34"/>
        <v>0</v>
      </c>
      <c r="BD214" s="52" t="str">
        <f>IF(参照!L214="","",参照!L214)</f>
        <v>歌舞伎エナジー(株)</v>
      </c>
    </row>
    <row r="215" spans="47:56">
      <c r="AU215" s="52" t="str">
        <f>IF(参照!A215="","",参照!A215)</f>
        <v/>
      </c>
      <c r="AV215" s="52" t="str">
        <f>IF(参照!B215="","",参照!B215)</f>
        <v/>
      </c>
      <c r="AW215" s="52" t="str">
        <f>IF(参照!C215="","",参照!C215)</f>
        <v/>
      </c>
      <c r="AX215" s="52" t="str">
        <f>IF(参照!D215="","",参照!D215)</f>
        <v>メニューE(残差)</v>
      </c>
      <c r="AY215" s="52">
        <f>IF(参照!E215="","",参照!E215)</f>
        <v>3.2299999999999999E-4</v>
      </c>
      <c r="AZ215" s="52" t="str">
        <f>IF(参照!F215="","",参照!F215)</f>
        <v>(株)イーネットワークシステムズ</v>
      </c>
      <c r="BA215" s="52" t="str">
        <f>IF(参照!G215="","",参照!G215)</f>
        <v>(株)イーネットワークシステムズ_メニューE(残差)</v>
      </c>
      <c r="BB215" s="52">
        <f t="shared" si="34"/>
        <v>0.32300000000000001</v>
      </c>
      <c r="BD215" s="52" t="str">
        <f>IF(参照!L215="","",参照!L215)</f>
        <v>(株)かみでん里山公社</v>
      </c>
    </row>
    <row r="216" spans="47:56">
      <c r="AU216" s="52" t="str">
        <f>IF(参照!A216="","",参照!A216)</f>
        <v/>
      </c>
      <c r="AV216" s="52" t="str">
        <f>IF(参照!B216="","",参照!B216)</f>
        <v/>
      </c>
      <c r="AW216" s="52" t="str">
        <f>IF(参照!C216="","",参照!C216)</f>
        <v/>
      </c>
      <c r="AX216" s="52" t="str">
        <f>IF(参照!D216="","",参照!D216)</f>
        <v>(参考値)事業者全体</v>
      </c>
      <c r="AY216" s="52">
        <f>IF(参照!E216="","",参照!E216)</f>
        <v>2.5300000000000002E-4</v>
      </c>
      <c r="AZ216" s="52" t="str">
        <f>IF(参照!F216="","",参照!F216)</f>
        <v>(株)イーネットワークシステムズ</v>
      </c>
      <c r="BA216" s="52" t="str">
        <f>IF(参照!G216="","",参照!G216)</f>
        <v>(株)イーネットワークシステムズ_(参考値)事業者全体</v>
      </c>
      <c r="BB216" s="52">
        <f t="shared" si="34"/>
        <v>0.253</v>
      </c>
      <c r="BD216" s="52" t="str">
        <f>IF(参照!L216="","",参照!L216)</f>
        <v>亀岡ふるさとエナジー(株)</v>
      </c>
    </row>
    <row r="217" spans="47:56">
      <c r="AU217" s="52" t="str">
        <f>IF(参照!A217="","",参照!A217)</f>
        <v>A0068</v>
      </c>
      <c r="AV217" s="52" t="str">
        <f>IF(参照!B217="","",参照!B217)</f>
        <v>(株)エネアーク関東</v>
      </c>
      <c r="AW217" s="52">
        <f>IF(参照!C217="","",参照!C217)</f>
        <v>4.5800000000000002E-4</v>
      </c>
      <c r="AX217" s="52" t="str">
        <f>IF(参照!D217="","",参照!D217)</f>
        <v/>
      </c>
      <c r="AY217" s="52">
        <f>IF(参照!E217="","",参照!E217)</f>
        <v>4.0200000000000001E-4</v>
      </c>
      <c r="AZ217" s="52" t="str">
        <f>IF(参照!F217="","",参照!F217)</f>
        <v>(株)エネアーク関東</v>
      </c>
      <c r="BA217" s="52" t="str">
        <f>IF(参照!G217="","",参照!G217)</f>
        <v>(株)エネアーク関東_</v>
      </c>
      <c r="BB217" s="52">
        <f t="shared" si="34"/>
        <v>0.40200000000000002</v>
      </c>
      <c r="BD217" s="52" t="str">
        <f>IF(参照!L217="","",参照!L217)</f>
        <v>唐津電力(株)</v>
      </c>
    </row>
    <row r="218" spans="47:56">
      <c r="AU218" s="52" t="str">
        <f>IF(参照!A218="","",参照!A218)</f>
        <v>A0069</v>
      </c>
      <c r="AV218" s="52" t="str">
        <f>IF(参照!B218="","",参照!B218)</f>
        <v>(株)東急パワーサプライ</v>
      </c>
      <c r="AW218" s="52">
        <f>IF(参照!C218="","",参照!C218)</f>
        <v>4.9399999999999997E-4</v>
      </c>
      <c r="AX218" s="52" t="str">
        <f>IF(参照!D218="","",参照!D218)</f>
        <v>メニューA</v>
      </c>
      <c r="AY218" s="52">
        <f>IF(参照!E218="","",参照!E218)</f>
        <v>0</v>
      </c>
      <c r="AZ218" s="52" t="str">
        <f>IF(参照!F218="","",参照!F218)</f>
        <v>(株)東急パワーサプライ</v>
      </c>
      <c r="BA218" s="52" t="str">
        <f>IF(参照!G218="","",参照!G218)</f>
        <v>(株)東急パワーサプライ_メニューA</v>
      </c>
      <c r="BB218" s="52">
        <f t="shared" si="34"/>
        <v>0</v>
      </c>
      <c r="BD218" s="52" t="str">
        <f>IF(参照!L218="","",参照!L218)</f>
        <v>(株)唐津パワーホールディングス</v>
      </c>
    </row>
    <row r="219" spans="47:56">
      <c r="AU219" s="52" t="str">
        <f>IF(参照!A219="","",参照!A219)</f>
        <v/>
      </c>
      <c r="AV219" s="52" t="str">
        <f>IF(参照!B219="","",参照!B219)</f>
        <v/>
      </c>
      <c r="AW219" s="52" t="str">
        <f>IF(参照!C219="","",参照!C219)</f>
        <v/>
      </c>
      <c r="AX219" s="52" t="str">
        <f>IF(参照!D219="","",参照!D219)</f>
        <v>メニューB</v>
      </c>
      <c r="AY219" s="52">
        <f>IF(参照!E219="","",参照!E219)</f>
        <v>3.4000000000000002E-4</v>
      </c>
      <c r="AZ219" s="52" t="str">
        <f>IF(参照!F219="","",参照!F219)</f>
        <v>(株)東急パワーサプライ</v>
      </c>
      <c r="BA219" s="52" t="str">
        <f>IF(参照!G219="","",参照!G219)</f>
        <v>(株)東急パワーサプライ_メニューB</v>
      </c>
      <c r="BB219" s="52">
        <f t="shared" si="34"/>
        <v>0.34</v>
      </c>
      <c r="BD219" s="52" t="str">
        <f>IF(参照!L219="","",参照!L219)</f>
        <v>カワサキグリーンエナジー(株)</v>
      </c>
    </row>
    <row r="220" spans="47:56">
      <c r="AU220" s="52" t="str">
        <f>IF(参照!A220="","",参照!A220)</f>
        <v/>
      </c>
      <c r="AV220" s="52" t="str">
        <f>IF(参照!B220="","",参照!B220)</f>
        <v/>
      </c>
      <c r="AW220" s="52" t="str">
        <f>IF(参照!C220="","",参照!C220)</f>
        <v/>
      </c>
      <c r="AX220" s="52" t="str">
        <f>IF(参照!D220="","",参照!D220)</f>
        <v>メニューC</v>
      </c>
      <c r="AY220" s="52">
        <f>IF(参照!E220="","",参照!E220)</f>
        <v>0</v>
      </c>
      <c r="AZ220" s="52" t="str">
        <f>IF(参照!F220="","",参照!F220)</f>
        <v>(株)東急パワーサプライ</v>
      </c>
      <c r="BA220" s="52" t="str">
        <f>IF(参照!G220="","",参照!G220)</f>
        <v>(株)東急パワーサプライ_メニューC</v>
      </c>
      <c r="BB220" s="52">
        <f t="shared" si="34"/>
        <v>0</v>
      </c>
      <c r="BD220" s="52" t="str">
        <f>IF(参照!L220="","",参照!L220)</f>
        <v>(株)関西空調　</v>
      </c>
    </row>
    <row r="221" spans="47:56">
      <c r="AU221" s="52" t="str">
        <f>IF(参照!A221="","",参照!A221)</f>
        <v/>
      </c>
      <c r="AV221" s="52" t="str">
        <f>IF(参照!B221="","",参照!B221)</f>
        <v/>
      </c>
      <c r="AW221" s="52" t="str">
        <f>IF(参照!C221="","",参照!C221)</f>
        <v/>
      </c>
      <c r="AX221" s="52" t="str">
        <f>IF(参照!D221="","",参照!D221)</f>
        <v>メニューD</v>
      </c>
      <c r="AY221" s="52">
        <f>IF(参照!E221="","",参照!E221)</f>
        <v>2.92E-4</v>
      </c>
      <c r="AZ221" s="52" t="str">
        <f>IF(参照!F221="","",参照!F221)</f>
        <v>(株)東急パワーサプライ</v>
      </c>
      <c r="BA221" s="52" t="str">
        <f>IF(参照!G221="","",参照!G221)</f>
        <v>(株)東急パワーサプライ_メニューD</v>
      </c>
      <c r="BB221" s="52">
        <f t="shared" si="34"/>
        <v>0.29199999999999998</v>
      </c>
      <c r="BD221" s="52" t="str">
        <f>IF(参照!L221="","",参照!L221)</f>
        <v>(株)関電エネルギーソリューション</v>
      </c>
    </row>
    <row r="222" spans="47:56">
      <c r="AU222" s="52" t="str">
        <f>IF(参照!A222="","",参照!A222)</f>
        <v/>
      </c>
      <c r="AV222" s="52" t="str">
        <f>IF(参照!B222="","",参照!B222)</f>
        <v/>
      </c>
      <c r="AW222" s="52" t="str">
        <f>IF(参照!C222="","",参照!C222)</f>
        <v/>
      </c>
      <c r="AX222" s="52" t="str">
        <f>IF(参照!D222="","",参照!D222)</f>
        <v>メニューE</v>
      </c>
      <c r="AY222" s="52">
        <f>IF(参照!E222="","",参照!E222)</f>
        <v>0</v>
      </c>
      <c r="AZ222" s="52" t="str">
        <f>IF(参照!F222="","",参照!F222)</f>
        <v>(株)東急パワーサプライ</v>
      </c>
      <c r="BA222" s="52" t="str">
        <f>IF(参照!G222="","",参照!G222)</f>
        <v>(株)東急パワーサプライ_メニューE</v>
      </c>
      <c r="BB222" s="52">
        <f t="shared" si="34"/>
        <v>0</v>
      </c>
      <c r="BD222" s="52" t="str">
        <f>IF(参照!L222="","",参照!L222)</f>
        <v>合同会社北上新電力</v>
      </c>
    </row>
    <row r="223" spans="47:56">
      <c r="AU223" s="52" t="str">
        <f>IF(参照!A223="","",参照!A223)</f>
        <v/>
      </c>
      <c r="AV223" s="52" t="str">
        <f>IF(参照!B223="","",参照!B223)</f>
        <v/>
      </c>
      <c r="AW223" s="52" t="str">
        <f>IF(参照!C223="","",参照!C223)</f>
        <v/>
      </c>
      <c r="AX223" s="52" t="str">
        <f>IF(参照!D223="","",参照!D223)</f>
        <v>メニューF</v>
      </c>
      <c r="AY223" s="52">
        <f>IF(参照!E223="","",参照!E223)</f>
        <v>0</v>
      </c>
      <c r="AZ223" s="52" t="str">
        <f>IF(参照!F223="","",参照!F223)</f>
        <v>(株)東急パワーサプライ</v>
      </c>
      <c r="BA223" s="52" t="str">
        <f>IF(参照!G223="","",参照!G223)</f>
        <v>(株)東急パワーサプライ_メニューF</v>
      </c>
      <c r="BB223" s="52">
        <f t="shared" si="34"/>
        <v>0</v>
      </c>
      <c r="BD223" s="52" t="str">
        <f>IF(参照!L223="","",参照!L223)</f>
        <v>(株)北九州パワー</v>
      </c>
    </row>
    <row r="224" spans="47:56">
      <c r="AU224" s="52" t="str">
        <f>IF(参照!A224="","",参照!A224)</f>
        <v/>
      </c>
      <c r="AV224" s="52" t="str">
        <f>IF(参照!B224="","",参照!B224)</f>
        <v/>
      </c>
      <c r="AW224" s="52" t="str">
        <f>IF(参照!C224="","",参照!C224)</f>
        <v/>
      </c>
      <c r="AX224" s="52" t="str">
        <f>IF(参照!D224="","",参照!D224)</f>
        <v>メニューG(残差)</v>
      </c>
      <c r="AY224" s="52">
        <f>IF(参照!E224="","",参照!E224)</f>
        <v>4.3100000000000001E-4</v>
      </c>
      <c r="AZ224" s="52" t="str">
        <f>IF(参照!F224="","",参照!F224)</f>
        <v>(株)東急パワーサプライ</v>
      </c>
      <c r="BA224" s="52" t="str">
        <f>IF(参照!G224="","",参照!G224)</f>
        <v>(株)東急パワーサプライ_メニューG(残差)</v>
      </c>
      <c r="BB224" s="52">
        <f t="shared" si="34"/>
        <v>0.43099999999999999</v>
      </c>
      <c r="BD224" s="52" t="str">
        <f>IF(参照!L224="","",参照!L224)</f>
        <v>キタコー(株)</v>
      </c>
    </row>
    <row r="225" spans="47:56">
      <c r="AU225" s="52" t="str">
        <f>IF(参照!A225="","",参照!A225)</f>
        <v/>
      </c>
      <c r="AV225" s="52" t="str">
        <f>IF(参照!B225="","",参照!B225)</f>
        <v/>
      </c>
      <c r="AW225" s="52" t="str">
        <f>IF(参照!C225="","",参照!C225)</f>
        <v/>
      </c>
      <c r="AX225" s="52" t="str">
        <f>IF(参照!D225="","",参照!D225)</f>
        <v>(参考値)事業者全体</v>
      </c>
      <c r="AY225" s="52">
        <f>IF(参照!E225="","",参照!E225)</f>
        <v>4.5600000000000003E-4</v>
      </c>
      <c r="AZ225" s="52" t="str">
        <f>IF(参照!F225="","",参照!F225)</f>
        <v>(株)東急パワーサプライ</v>
      </c>
      <c r="BA225" s="52" t="str">
        <f>IF(参照!G225="","",参照!G225)</f>
        <v>(株)東急パワーサプライ_(参考値)事業者全体</v>
      </c>
      <c r="BB225" s="52">
        <f t="shared" si="34"/>
        <v>0.45600000000000002</v>
      </c>
      <c r="BD225" s="52" t="str">
        <f>IF(参照!L225="","",参照!L225)</f>
        <v>北日本ガス(株)</v>
      </c>
    </row>
    <row r="226" spans="47:56">
      <c r="AU226" s="52" t="str">
        <f>IF(参照!A226="","",参照!A226)</f>
        <v>A0070</v>
      </c>
      <c r="AV226" s="52" t="str">
        <f>IF(参照!B226="","",参照!B226)</f>
        <v>王子・伊藤忠エネクス電力販売(株)</v>
      </c>
      <c r="AW226" s="52">
        <f>IF(参照!C226="","",参照!C226)</f>
        <v>5.2500000000000008E-4</v>
      </c>
      <c r="AX226" s="52" t="str">
        <f>IF(参照!D226="","",参照!D226)</f>
        <v>メニューA</v>
      </c>
      <c r="AY226" s="52">
        <f>IF(参照!E226="","",参照!E226)</f>
        <v>0</v>
      </c>
      <c r="AZ226" s="52" t="str">
        <f>IF(参照!F226="","",参照!F226)</f>
        <v>王子・伊藤忠エネクス電力販売(株)</v>
      </c>
      <c r="BA226" s="52" t="str">
        <f>IF(参照!G226="","",参照!G226)</f>
        <v>王子・伊藤忠エネクス電力販売(株)_メニューA</v>
      </c>
      <c r="BB226" s="52">
        <f t="shared" si="34"/>
        <v>0</v>
      </c>
      <c r="BD226" s="52" t="str">
        <f>IF(参照!L226="","",参照!L226)</f>
        <v>北日本石油(株)</v>
      </c>
    </row>
    <row r="227" spans="47:56">
      <c r="AU227" s="52" t="str">
        <f>IF(参照!A227="","",参照!A227)</f>
        <v/>
      </c>
      <c r="AV227" s="52" t="str">
        <f>IF(参照!B227="","",参照!B227)</f>
        <v/>
      </c>
      <c r="AW227" s="52" t="str">
        <f>IF(参照!C227="","",参照!C227)</f>
        <v/>
      </c>
      <c r="AX227" s="52" t="str">
        <f>IF(参照!D227="","",参照!D227)</f>
        <v>メニューB</v>
      </c>
      <c r="AY227" s="52">
        <f>IF(参照!E227="","",参照!E227)</f>
        <v>2.1699999999999999E-4</v>
      </c>
      <c r="AZ227" s="52" t="str">
        <f>IF(参照!F227="","",参照!F227)</f>
        <v>王子・伊藤忠エネクス電力販売(株)</v>
      </c>
      <c r="BA227" s="52" t="str">
        <f>IF(参照!G227="","",参照!G227)</f>
        <v>王子・伊藤忠エネクス電力販売(株)_メニューB</v>
      </c>
      <c r="BB227" s="52">
        <f t="shared" si="34"/>
        <v>0.217</v>
      </c>
      <c r="BD227" s="52" t="str">
        <f>IF(参照!L227="","",参照!L227)</f>
        <v>岐阜電力(株)</v>
      </c>
    </row>
    <row r="228" spans="47:56">
      <c r="AU228" s="52" t="str">
        <f>IF(参照!A228="","",参照!A228)</f>
        <v/>
      </c>
      <c r="AV228" s="52" t="str">
        <f>IF(参照!B228="","",参照!B228)</f>
        <v/>
      </c>
      <c r="AW228" s="52" t="str">
        <f>IF(参照!C228="","",参照!C228)</f>
        <v/>
      </c>
      <c r="AX228" s="52" t="str">
        <f>IF(参照!D228="","",参照!D228)</f>
        <v>メニューC</v>
      </c>
      <c r="AY228" s="52">
        <f>IF(参照!E228="","",参照!E228)</f>
        <v>3.0299999999999999E-4</v>
      </c>
      <c r="AZ228" s="52" t="str">
        <f>IF(参照!F228="","",参照!F228)</f>
        <v>王子・伊藤忠エネクス電力販売(株)</v>
      </c>
      <c r="BA228" s="52" t="str">
        <f>IF(参照!G228="","",参照!G228)</f>
        <v>王子・伊藤忠エネクス電力販売(株)_メニューC</v>
      </c>
      <c r="BB228" s="52">
        <f t="shared" si="34"/>
        <v>0.30299999999999999</v>
      </c>
      <c r="BD228" s="52" t="str">
        <f>IF(参照!L228="","",参照!L228)</f>
        <v>キヤノンマーケティングジャパン(株)</v>
      </c>
    </row>
    <row r="229" spans="47:56">
      <c r="AU229" s="52" t="str">
        <f>IF(参照!A229="","",参照!A229)</f>
        <v/>
      </c>
      <c r="AV229" s="52" t="str">
        <f>IF(参照!B229="","",参照!B229)</f>
        <v/>
      </c>
      <c r="AW229" s="52" t="str">
        <f>IF(参照!C229="","",参照!C229)</f>
        <v/>
      </c>
      <c r="AX229" s="52" t="str">
        <f>IF(参照!D229="","",参照!D229)</f>
        <v>メニューD(残差)</v>
      </c>
      <c r="AY229" s="52">
        <f>IF(参照!E229="","",参照!E229)</f>
        <v>9.0899999999999998E-4</v>
      </c>
      <c r="AZ229" s="52" t="str">
        <f>IF(参照!F229="","",参照!F229)</f>
        <v>王子・伊藤忠エネクス電力販売(株)</v>
      </c>
      <c r="BA229" s="52" t="str">
        <f>IF(参照!G229="","",参照!G229)</f>
        <v>王子・伊藤忠エネクス電力販売(株)_メニューD(残差)</v>
      </c>
      <c r="BB229" s="52">
        <f t="shared" si="34"/>
        <v>0.90900000000000003</v>
      </c>
      <c r="BD229" s="52" t="str">
        <f>IF(参照!L229="","",参照!L229)</f>
        <v>九州エナジー(株)</v>
      </c>
    </row>
    <row r="230" spans="47:56">
      <c r="AU230" s="52" t="str">
        <f>IF(参照!A230="","",参照!A230)</f>
        <v/>
      </c>
      <c r="AV230" s="52" t="str">
        <f>IF(参照!B230="","",参照!B230)</f>
        <v/>
      </c>
      <c r="AW230" s="52" t="str">
        <f>IF(参照!C230="","",参照!C230)</f>
        <v/>
      </c>
      <c r="AX230" s="52" t="str">
        <f>IF(参照!D230="","",参照!D230)</f>
        <v>(参考値)事業者全体</v>
      </c>
      <c r="AY230" s="52">
        <f>IF(参照!E230="","",参照!E230)</f>
        <v>3.9899999999999999E-4</v>
      </c>
      <c r="AZ230" s="52" t="str">
        <f>IF(参照!F230="","",参照!F230)</f>
        <v>王子・伊藤忠エネクス電力販売(株)</v>
      </c>
      <c r="BA230" s="52" t="str">
        <f>IF(参照!G230="","",参照!G230)</f>
        <v>王子・伊藤忠エネクス電力販売(株)_(参考値)事業者全体</v>
      </c>
      <c r="BB230" s="52">
        <f t="shared" si="34"/>
        <v>0.39900000000000002</v>
      </c>
      <c r="BD230" s="52" t="str">
        <f>IF(参照!L230="","",参照!L230)</f>
        <v>九電みらいエナジー(株)</v>
      </c>
    </row>
    <row r="231" spans="47:56">
      <c r="AU231" s="52" t="str">
        <f>IF(参照!A231="","",参照!A231)</f>
        <v>A0071</v>
      </c>
      <c r="AV231" s="52" t="str">
        <f>IF(参照!B231="","",参照!B231)</f>
        <v>伊藤忠商事(株)</v>
      </c>
      <c r="AW231" s="52">
        <f>IF(参照!C231="","",参照!C231)</f>
        <v>7.3999999999999999E-4</v>
      </c>
      <c r="AX231" s="52" t="str">
        <f>IF(参照!D231="","",参照!D231)</f>
        <v>メニューA</v>
      </c>
      <c r="AY231" s="52">
        <f>IF(参照!E231="","",参照!E231)</f>
        <v>0</v>
      </c>
      <c r="AZ231" s="52" t="str">
        <f>IF(参照!F231="","",参照!F231)</f>
        <v>伊藤忠商事(株)</v>
      </c>
      <c r="BA231" s="52" t="str">
        <f>IF(参照!G231="","",参照!G231)</f>
        <v>伊藤忠商事(株)_メニューA</v>
      </c>
      <c r="BB231" s="52">
        <f t="shared" si="34"/>
        <v>0</v>
      </c>
      <c r="BD231" s="52" t="str">
        <f>IF(参照!L231="","",参照!L231)</f>
        <v>京セラ関電エナジー合同会社</v>
      </c>
    </row>
    <row r="232" spans="47:56">
      <c r="AU232" s="52" t="str">
        <f>IF(参照!A232="","",参照!A232)</f>
        <v/>
      </c>
      <c r="AV232" s="52" t="str">
        <f>IF(参照!B232="","",参照!B232)</f>
        <v/>
      </c>
      <c r="AW232" s="52" t="str">
        <f>IF(参照!C232="","",参照!C232)</f>
        <v/>
      </c>
      <c r="AX232" s="52" t="str">
        <f>IF(参照!D232="","",参照!D232)</f>
        <v>メニューB(残差)</v>
      </c>
      <c r="AY232" s="52">
        <f>IF(参照!E232="","",参照!E232)</f>
        <v>4.5300000000000001E-4</v>
      </c>
      <c r="AZ232" s="52" t="str">
        <f>IF(参照!F232="","",参照!F232)</f>
        <v>伊藤忠商事(株)</v>
      </c>
      <c r="BA232" s="52" t="str">
        <f>IF(参照!G232="","",参照!G232)</f>
        <v>伊藤忠商事(株)_メニューB(残差)</v>
      </c>
      <c r="BB232" s="52">
        <f t="shared" si="34"/>
        <v>0.45300000000000001</v>
      </c>
      <c r="BD232" s="52" t="str">
        <f>IF(参照!L232="","",参照!L232)</f>
        <v>京都生活協同組合</v>
      </c>
    </row>
    <row r="233" spans="47:56">
      <c r="AU233" s="52" t="str">
        <f>IF(参照!A233="","",参照!A233)</f>
        <v/>
      </c>
      <c r="AV233" s="52" t="str">
        <f>IF(参照!B233="","",参照!B233)</f>
        <v/>
      </c>
      <c r="AW233" s="52" t="str">
        <f>IF(参照!C233="","",参照!C233)</f>
        <v/>
      </c>
      <c r="AX233" s="52" t="str">
        <f>IF(参照!D233="","",参照!D233)</f>
        <v>(参考値)事業者全体</v>
      </c>
      <c r="AY233" s="52">
        <f>IF(参照!E233="","",参照!E233)</f>
        <v>4.6999999999999999E-4</v>
      </c>
      <c r="AZ233" s="52" t="str">
        <f>IF(参照!F233="","",参照!F233)</f>
        <v>伊藤忠商事(株)</v>
      </c>
      <c r="BA233" s="52" t="str">
        <f>IF(参照!G233="","",参照!G233)</f>
        <v>伊藤忠商事(株)_(参考値)事業者全体</v>
      </c>
      <c r="BB233" s="52">
        <f t="shared" si="34"/>
        <v>0.47</v>
      </c>
      <c r="BD233" s="52" t="str">
        <f>IF(参照!L233="","",参照!L233)</f>
        <v>(株)京楽産業ホールディングス</v>
      </c>
    </row>
    <row r="234" spans="47:56">
      <c r="AU234" s="52" t="str">
        <f>IF(参照!A234="","",参照!A234)</f>
        <v>A0072</v>
      </c>
      <c r="AV234" s="52" t="str">
        <f>IF(参照!B234="","",参照!B234)</f>
        <v>(株)エコスタイル</v>
      </c>
      <c r="AW234" s="52">
        <f>IF(参照!C234="","",参照!C234)</f>
        <v>4.1800000000000002E-4</v>
      </c>
      <c r="AX234" s="52" t="str">
        <f>IF(参照!D234="","",参照!D234)</f>
        <v>メニューA</v>
      </c>
      <c r="AY234" s="52">
        <f>IF(参照!E234="","",参照!E234)</f>
        <v>0</v>
      </c>
      <c r="AZ234" s="52" t="str">
        <f>IF(参照!F234="","",参照!F234)</f>
        <v>(株)エコスタイル</v>
      </c>
      <c r="BA234" s="52" t="str">
        <f>IF(参照!G234="","",参照!G234)</f>
        <v>(株)エコスタイル_メニューA</v>
      </c>
      <c r="BB234" s="52">
        <f t="shared" si="34"/>
        <v>0</v>
      </c>
      <c r="BD234" s="52" t="str">
        <f>IF(参照!L234="","",参照!L234)</f>
        <v>桐生瓦斯(株)</v>
      </c>
    </row>
    <row r="235" spans="47:56">
      <c r="AU235" s="52" t="str">
        <f>IF(参照!A235="","",参照!A235)</f>
        <v/>
      </c>
      <c r="AV235" s="52" t="str">
        <f>IF(参照!B235="","",参照!B235)</f>
        <v/>
      </c>
      <c r="AW235" s="52" t="str">
        <f>IF(参照!C235="","",参照!C235)</f>
        <v/>
      </c>
      <c r="AX235" s="52" t="str">
        <f>IF(参照!D235="","",参照!D235)</f>
        <v>メニューB</v>
      </c>
      <c r="AY235" s="52">
        <f>IF(参照!E235="","",参照!E235)</f>
        <v>0</v>
      </c>
      <c r="AZ235" s="52" t="str">
        <f>IF(参照!F235="","",参照!F235)</f>
        <v>(株)エコスタイル</v>
      </c>
      <c r="BA235" s="52" t="str">
        <f>IF(参照!G235="","",参照!G235)</f>
        <v>(株)エコスタイル_メニューB</v>
      </c>
      <c r="BB235" s="52">
        <f t="shared" si="34"/>
        <v>0</v>
      </c>
      <c r="BD235" s="52" t="str">
        <f>IF(参照!L235="","",参照!L235)</f>
        <v>近畿電力(株)</v>
      </c>
    </row>
    <row r="236" spans="47:56">
      <c r="AU236" s="52" t="str">
        <f>IF(参照!A236="","",参照!A236)</f>
        <v/>
      </c>
      <c r="AV236" s="52" t="str">
        <f>IF(参照!B236="","",参照!B236)</f>
        <v/>
      </c>
      <c r="AW236" s="52" t="str">
        <f>IF(参照!C236="","",参照!C236)</f>
        <v/>
      </c>
      <c r="AX236" s="52" t="str">
        <f>IF(参照!D236="","",参照!D236)</f>
        <v>メニューC(残差)</v>
      </c>
      <c r="AY236" s="52">
        <f>IF(参照!E236="","",参照!E236)</f>
        <v>5.9499999999999993E-4</v>
      </c>
      <c r="AZ236" s="52" t="str">
        <f>IF(参照!F236="","",参照!F236)</f>
        <v>(株)エコスタイル</v>
      </c>
      <c r="BA236" s="52" t="str">
        <f>IF(参照!G236="","",参照!G236)</f>
        <v>(株)エコスタイル_メニューC(残差)</v>
      </c>
      <c r="BB236" s="52">
        <f t="shared" si="34"/>
        <v>0.59499999999999997</v>
      </c>
      <c r="BD236" s="52" t="str">
        <f>IF(参照!L236="","",参照!L236)</f>
        <v>(株)クオリティプラス</v>
      </c>
    </row>
    <row r="237" spans="47:56">
      <c r="AU237" s="52" t="str">
        <f>IF(参照!A237="","",参照!A237)</f>
        <v/>
      </c>
      <c r="AV237" s="52" t="str">
        <f>IF(参照!B237="","",参照!B237)</f>
        <v/>
      </c>
      <c r="AW237" s="52" t="str">
        <f>IF(参照!C237="","",参照!C237)</f>
        <v/>
      </c>
      <c r="AX237" s="52" t="str">
        <f>IF(参照!D237="","",参照!D237)</f>
        <v>(参考値)事業者全体</v>
      </c>
      <c r="AY237" s="52">
        <f>IF(参照!E237="","",参照!E237)</f>
        <v>5.4000000000000001E-4</v>
      </c>
      <c r="AZ237" s="52" t="str">
        <f>IF(参照!F237="","",参照!F237)</f>
        <v>(株)エコスタイル</v>
      </c>
      <c r="BA237" s="52" t="str">
        <f>IF(参照!G237="","",参照!G237)</f>
        <v>(株)エコスタイル_(参考値)事業者全体</v>
      </c>
      <c r="BB237" s="52">
        <f t="shared" si="34"/>
        <v>0.54</v>
      </c>
      <c r="BD237" s="52" t="str">
        <f>IF(参照!L237="","",参照!L237)</f>
        <v>くこくエネルギー(株)(旧：熊本電力(株))</v>
      </c>
    </row>
    <row r="238" spans="47:56">
      <c r="AU238" s="52" t="str">
        <f>IF(参照!A238="","",参照!A238)</f>
        <v>A0073</v>
      </c>
      <c r="AV238" s="52" t="str">
        <f>IF(参照!B238="","",参照!B238)</f>
        <v>入間ガス(株)</v>
      </c>
      <c r="AW238" s="52">
        <f>IF(参照!C238="","",参照!C238)</f>
        <v>3.6400000000000001E-4</v>
      </c>
      <c r="AX238" s="52" t="str">
        <f>IF(参照!D238="","",参照!D238)</f>
        <v/>
      </c>
      <c r="AY238" s="52">
        <f>IF(参照!E238="","",参照!E238)</f>
        <v>3.0800000000000001E-4</v>
      </c>
      <c r="AZ238" s="52" t="str">
        <f>IF(参照!F238="","",参照!F238)</f>
        <v>入間ガス(株)</v>
      </c>
      <c r="BA238" s="52" t="str">
        <f>IF(参照!G238="","",参照!G238)</f>
        <v>入間ガス(株)_</v>
      </c>
      <c r="BB238" s="52">
        <f t="shared" si="34"/>
        <v>0.308</v>
      </c>
      <c r="BD238" s="52" t="str">
        <f>IF(参照!L238="","",参照!L238)</f>
        <v>久慈地域エネルギー(株)</v>
      </c>
    </row>
    <row r="239" spans="47:56">
      <c r="AU239" s="52" t="str">
        <f>IF(参照!A239="","",参照!A239)</f>
        <v>A0074</v>
      </c>
      <c r="AV239" s="52" t="str">
        <f>IF(参照!B239="","",参照!B239)</f>
        <v>テプコカスタマーサービス(株)</v>
      </c>
      <c r="AW239" s="52">
        <f>IF(参照!C239="","",参照!C239)</f>
        <v>5.7499999999999999E-4</v>
      </c>
      <c r="AX239" s="52" t="str">
        <f>IF(参照!D239="","",参照!D239)</f>
        <v/>
      </c>
      <c r="AY239" s="52">
        <f>IF(参照!E239="","",参照!E239)</f>
        <v>5.5800000000000001E-4</v>
      </c>
      <c r="AZ239" s="52" t="str">
        <f>IF(参照!F239="","",参照!F239)</f>
        <v>テプコカスタマーサービス(株)</v>
      </c>
      <c r="BA239" s="52" t="str">
        <f>IF(参照!G239="","",参照!G239)</f>
        <v>テプコカスタマーサービス(株)_</v>
      </c>
      <c r="BB239" s="52">
        <f t="shared" si="34"/>
        <v>0.55800000000000005</v>
      </c>
      <c r="BD239" s="52" t="str">
        <f>IF(参照!L239="","",参照!L239)</f>
        <v>(株)クボタ</v>
      </c>
    </row>
    <row r="240" spans="47:56">
      <c r="AU240" s="52" t="str">
        <f>IF(参照!A240="","",参照!A240)</f>
        <v>A0075</v>
      </c>
      <c r="AV240" s="52" t="str">
        <f>IF(参照!B240="","",参照!B240)</f>
        <v>(株)とんでんホールディングス</v>
      </c>
      <c r="AW240" s="52">
        <f>IF(参照!C240="","",参照!C240)</f>
        <v>4.0900000000000002E-4</v>
      </c>
      <c r="AX240" s="52" t="str">
        <f>IF(参照!D240="","",参照!D240)</f>
        <v/>
      </c>
      <c r="AY240" s="52">
        <f>IF(参照!E240="","",参照!E240)</f>
        <v>5.1000000000000004E-4</v>
      </c>
      <c r="AZ240" s="52" t="str">
        <f>IF(参照!F240="","",参照!F240)</f>
        <v>(株)とんでんホールディングス</v>
      </c>
      <c r="BA240" s="52" t="str">
        <f>IF(参照!G240="","",参照!G240)</f>
        <v>(株)とんでんホールディングス_</v>
      </c>
      <c r="BB240" s="52">
        <f t="shared" si="34"/>
        <v>0.51</v>
      </c>
      <c r="BD240" s="52" t="str">
        <f>IF(参照!L240="","",参照!L240)</f>
        <v>(株)球磨村森電力</v>
      </c>
    </row>
    <row r="241" spans="47:56">
      <c r="AU241" s="52" t="str">
        <f>IF(参照!A241="","",参照!A241)</f>
        <v>A0076</v>
      </c>
      <c r="AV241" s="52" t="str">
        <f>IF(参照!B241="","",参照!B241)</f>
        <v>日鉄エンジニアリング(株)</v>
      </c>
      <c r="AW241" s="52">
        <f>IF(参照!C241="","",参照!C241)</f>
        <v>4.5399999999999998E-4</v>
      </c>
      <c r="AX241" s="52" t="str">
        <f>IF(参照!D241="","",参照!D241)</f>
        <v>メニューA</v>
      </c>
      <c r="AY241" s="52">
        <f>IF(参照!E241="","",参照!E241)</f>
        <v>0</v>
      </c>
      <c r="AZ241" s="52" t="str">
        <f>IF(参照!F241="","",参照!F241)</f>
        <v>日鉄エンジニアリング(株)</v>
      </c>
      <c r="BA241" s="52" t="str">
        <f>IF(参照!G241="","",参照!G241)</f>
        <v>日鉄エンジニアリング(株)_メニューA</v>
      </c>
      <c r="BB241" s="52">
        <f t="shared" si="34"/>
        <v>0</v>
      </c>
      <c r="BD241" s="52" t="str">
        <f>IF(参照!L241="","",参照!L241)</f>
        <v>(株)グランデータ</v>
      </c>
    </row>
    <row r="242" spans="47:56">
      <c r="AU242" s="52" t="str">
        <f>IF(参照!A242="","",参照!A242)</f>
        <v/>
      </c>
      <c r="AV242" s="52" t="str">
        <f>IF(参照!B242="","",参照!B242)</f>
        <v/>
      </c>
      <c r="AW242" s="52" t="str">
        <f>IF(参照!C242="","",参照!C242)</f>
        <v/>
      </c>
      <c r="AX242" s="52" t="str">
        <f>IF(参照!D242="","",参照!D242)</f>
        <v>メニューB</v>
      </c>
      <c r="AY242" s="52">
        <f>IF(参照!E242="","",参照!E242)</f>
        <v>0</v>
      </c>
      <c r="AZ242" s="52" t="str">
        <f>IF(参照!F242="","",参照!F242)</f>
        <v>日鉄エンジニアリング(株)</v>
      </c>
      <c r="BA242" s="52" t="str">
        <f>IF(参照!G242="","",参照!G242)</f>
        <v>日鉄エンジニアリング(株)_メニューB</v>
      </c>
      <c r="BB242" s="52">
        <f t="shared" si="34"/>
        <v>0</v>
      </c>
      <c r="BD242" s="52" t="str">
        <f>IF(参照!L242="","",参照!L242)</f>
        <v>グリーナ(株)</v>
      </c>
    </row>
    <row r="243" spans="47:56">
      <c r="AU243" s="52" t="str">
        <f>IF(参照!A243="","",参照!A243)</f>
        <v/>
      </c>
      <c r="AV243" s="52" t="str">
        <f>IF(参照!B243="","",参照!B243)</f>
        <v/>
      </c>
      <c r="AW243" s="52" t="str">
        <f>IF(参照!C243="","",参照!C243)</f>
        <v/>
      </c>
      <c r="AX243" s="52" t="str">
        <f>IF(参照!D243="","",参照!D243)</f>
        <v>メニューC</v>
      </c>
      <c r="AY243" s="52">
        <f>IF(参照!E243="","",参照!E243)</f>
        <v>1E-4</v>
      </c>
      <c r="AZ243" s="52" t="str">
        <f>IF(参照!F243="","",参照!F243)</f>
        <v>日鉄エンジニアリング(株)</v>
      </c>
      <c r="BA243" s="52" t="str">
        <f>IF(参照!G243="","",参照!G243)</f>
        <v>日鉄エンジニアリング(株)_メニューC</v>
      </c>
      <c r="BB243" s="52">
        <f t="shared" si="34"/>
        <v>0.1</v>
      </c>
      <c r="BD243" s="52" t="str">
        <f>IF(参照!L243="","",参照!L243)</f>
        <v>(株)クリーンエネルギー総合研究所</v>
      </c>
    </row>
    <row r="244" spans="47:56">
      <c r="AU244" s="52" t="str">
        <f>IF(参照!A244="","",参照!A244)</f>
        <v/>
      </c>
      <c r="AV244" s="52" t="str">
        <f>IF(参照!B244="","",参照!B244)</f>
        <v/>
      </c>
      <c r="AW244" s="52" t="str">
        <f>IF(参照!C244="","",参照!C244)</f>
        <v/>
      </c>
      <c r="AX244" s="52" t="str">
        <f>IF(参照!D244="","",参照!D244)</f>
        <v>メニューD</v>
      </c>
      <c r="AY244" s="52">
        <f>IF(参照!E244="","",参照!E244)</f>
        <v>2.5000000000000001E-4</v>
      </c>
      <c r="AZ244" s="52" t="str">
        <f>IF(参照!F244="","",参照!F244)</f>
        <v>日鉄エンジニアリング(株)</v>
      </c>
      <c r="BA244" s="52" t="str">
        <f>IF(参照!G244="","",参照!G244)</f>
        <v>日鉄エンジニアリング(株)_メニューD</v>
      </c>
      <c r="BB244" s="52">
        <f t="shared" si="34"/>
        <v>0.25</v>
      </c>
      <c r="BD244" s="52" t="str">
        <f>IF(参照!L244="","",参照!L244)</f>
        <v>一般社団法人グリーンコープでんき</v>
      </c>
    </row>
    <row r="245" spans="47:56">
      <c r="AU245" s="52" t="str">
        <f>IF(参照!A245="","",参照!A245)</f>
        <v/>
      </c>
      <c r="AV245" s="52" t="str">
        <f>IF(参照!B245="","",参照!B245)</f>
        <v/>
      </c>
      <c r="AW245" s="52" t="str">
        <f>IF(参照!C245="","",参照!C245)</f>
        <v/>
      </c>
      <c r="AX245" s="52" t="str">
        <f>IF(参照!D245="","",参照!D245)</f>
        <v>メニューE(残差)</v>
      </c>
      <c r="AY245" s="52">
        <f>IF(参照!E245="","",参照!E245)</f>
        <v>6.8999999999999997E-4</v>
      </c>
      <c r="AZ245" s="52" t="str">
        <f>IF(参照!F245="","",参照!F245)</f>
        <v>日鉄エンジニアリング(株)</v>
      </c>
      <c r="BA245" s="52" t="str">
        <f>IF(参照!G245="","",参照!G245)</f>
        <v>日鉄エンジニアリング(株)_メニューE(残差)</v>
      </c>
      <c r="BB245" s="52">
        <f t="shared" si="34"/>
        <v>0.69</v>
      </c>
      <c r="BD245" s="52" t="str">
        <f>IF(参照!L245="","",参照!L245)</f>
        <v>(株)グリーンサークル</v>
      </c>
    </row>
    <row r="246" spans="47:56">
      <c r="AU246" s="52" t="str">
        <f>IF(参照!A246="","",参照!A246)</f>
        <v/>
      </c>
      <c r="AV246" s="52" t="str">
        <f>IF(参照!B246="","",参照!B246)</f>
        <v/>
      </c>
      <c r="AW246" s="52" t="str">
        <f>IF(参照!C246="","",参照!C246)</f>
        <v/>
      </c>
      <c r="AX246" s="52" t="str">
        <f>IF(参照!D246="","",参照!D246)</f>
        <v>(参考値)事業者全体</v>
      </c>
      <c r="AY246" s="52">
        <f>IF(参照!E246="","",参照!E246)</f>
        <v>5.8900000000000001E-4</v>
      </c>
      <c r="AZ246" s="52" t="str">
        <f>IF(参照!F246="","",参照!F246)</f>
        <v>日鉄エンジニアリング(株)</v>
      </c>
      <c r="BA246" s="52" t="str">
        <f>IF(参照!G246="","",参照!G246)</f>
        <v>日鉄エンジニアリング(株)_(参考値)事業者全体</v>
      </c>
      <c r="BB246" s="52">
        <f t="shared" si="34"/>
        <v>0.58899999999999997</v>
      </c>
      <c r="BD246" s="52" t="str">
        <f>IF(参照!L246="","",参照!L246)</f>
        <v>グリーンシティこばやし(株)</v>
      </c>
    </row>
    <row r="247" spans="47:56">
      <c r="AU247" s="52" t="str">
        <f>IF(参照!A247="","",参照!A247)</f>
        <v>A0077</v>
      </c>
      <c r="AV247" s="52" t="str">
        <f>IF(参照!B247="","",参照!B247)</f>
        <v>ａｕエネルギー＆ライフ(株)(旧：ＫＤＤＩ(株))</v>
      </c>
      <c r="AW247" s="52">
        <f>IF(参照!C247="","",参照!C247)</f>
        <v>5.2400000000000005E-4</v>
      </c>
      <c r="AX247" s="52" t="str">
        <f>IF(参照!D247="","",参照!D247)</f>
        <v>メニューA</v>
      </c>
      <c r="AY247" s="52">
        <f>IF(参照!E247="","",参照!E247)</f>
        <v>0</v>
      </c>
      <c r="AZ247" s="52" t="str">
        <f>IF(参照!F247="","",参照!F247)</f>
        <v>ａｕエネルギー＆ライフ(株)(旧：ＫＤＤＩ(株))</v>
      </c>
      <c r="BA247" s="52" t="str">
        <f>IF(参照!G247="","",参照!G247)</f>
        <v>ａｕエネルギー＆ライフ(株)(旧：ＫＤＤＩ(株))_メニューA</v>
      </c>
      <c r="BB247" s="52">
        <f t="shared" si="34"/>
        <v>0</v>
      </c>
      <c r="BD247" s="52" t="str">
        <f>IF(参照!L247="","",参照!L247)</f>
        <v>(株)グリーンパワー大東</v>
      </c>
    </row>
    <row r="248" spans="47:56">
      <c r="AU248" s="52" t="str">
        <f>IF(参照!A248="","",参照!A248)</f>
        <v/>
      </c>
      <c r="AV248" s="52" t="str">
        <f>IF(参照!B248="","",参照!B248)</f>
        <v/>
      </c>
      <c r="AW248" s="52" t="str">
        <f>IF(参照!C248="","",参照!C248)</f>
        <v/>
      </c>
      <c r="AX248" s="52" t="str">
        <f>IF(参照!D248="","",参照!D248)</f>
        <v>メニューB(残差)</v>
      </c>
      <c r="AY248" s="52">
        <f>IF(参照!E248="","",参照!E248)</f>
        <v>4.6800000000000005E-4</v>
      </c>
      <c r="AZ248" s="52" t="str">
        <f>IF(参照!F248="","",参照!F248)</f>
        <v>ａｕエネルギー＆ライフ(株)(旧：ＫＤＤＩ(株))</v>
      </c>
      <c r="BA248" s="52" t="str">
        <f>IF(参照!G248="","",参照!G248)</f>
        <v>ａｕエネルギー＆ライフ(株)(旧：ＫＤＤＩ(株))_メニューB(残差)</v>
      </c>
      <c r="BB248" s="52">
        <f t="shared" si="34"/>
        <v>0.46800000000000003</v>
      </c>
      <c r="BD248" s="52" t="str">
        <f>IF(参照!L248="","",参照!L248)</f>
        <v>グリーンピープルズパワー(株)</v>
      </c>
    </row>
    <row r="249" spans="47:56">
      <c r="AU249" s="52" t="str">
        <f>IF(参照!A249="","",参照!A249)</f>
        <v/>
      </c>
      <c r="AV249" s="52" t="str">
        <f>IF(参照!B249="","",参照!B249)</f>
        <v/>
      </c>
      <c r="AW249" s="52" t="str">
        <f>IF(参照!C249="","",参照!C249)</f>
        <v/>
      </c>
      <c r="AX249" s="52" t="str">
        <f>IF(参照!D249="","",参照!D249)</f>
        <v>(参考値)事業者全体</v>
      </c>
      <c r="AY249" s="52">
        <f>IF(参照!E249="","",参照!E249)</f>
        <v>4.17E-4</v>
      </c>
      <c r="AZ249" s="52" t="str">
        <f>IF(参照!F249="","",参照!F249)</f>
        <v>ａｕエネルギー＆ライフ(株)(旧：ＫＤＤＩ(株))</v>
      </c>
      <c r="BA249" s="52" t="str">
        <f>IF(参照!G249="","",参照!G249)</f>
        <v>ａｕエネルギー＆ライフ(株)(旧：ＫＤＤＩ(株))_(参考値)事業者全体</v>
      </c>
      <c r="BB249" s="52">
        <f t="shared" si="34"/>
        <v>0.41699999999999998</v>
      </c>
      <c r="BD249" s="52" t="str">
        <f>IF(参照!L249="","",参照!L249)</f>
        <v>(株)クリーンベンチャー２１</v>
      </c>
    </row>
    <row r="250" spans="47:56">
      <c r="AU250" s="52" t="str">
        <f>IF(参照!A250="","",参照!A250)</f>
        <v>A0079</v>
      </c>
      <c r="AV250" s="52" t="str">
        <f>IF(参照!B250="","",参照!B250)</f>
        <v>イワタニ関東(株)</v>
      </c>
      <c r="AW250" s="52">
        <f>IF(参照!C250="","",参照!C250)</f>
        <v>7.2300000000000001E-4</v>
      </c>
      <c r="AX250" s="52" t="str">
        <f>IF(参照!D250="","",参照!D250)</f>
        <v/>
      </c>
      <c r="AY250" s="52">
        <f>IF(参照!E250="","",参照!E250)</f>
        <v>7.1299999999999998E-4</v>
      </c>
      <c r="AZ250" s="52" t="str">
        <f>IF(参照!F250="","",参照!F250)</f>
        <v>イワタニ関東(株)</v>
      </c>
      <c r="BA250" s="52" t="str">
        <f>IF(参照!G250="","",参照!G250)</f>
        <v>イワタニ関東(株)_</v>
      </c>
      <c r="BB250" s="52">
        <f t="shared" si="34"/>
        <v>0.71299999999999997</v>
      </c>
      <c r="BD250" s="52" t="str">
        <f>IF(参照!L250="","",参照!L250)</f>
        <v>(株)グリムスパワー</v>
      </c>
    </row>
    <row r="251" spans="47:56">
      <c r="AU251" s="52" t="str">
        <f>IF(参照!A251="","",参照!A251)</f>
        <v>A0080</v>
      </c>
      <c r="AV251" s="52" t="str">
        <f>IF(参照!B251="","",参照!B251)</f>
        <v>イワタニ首都圏(株)</v>
      </c>
      <c r="AW251" s="52">
        <f>IF(参照!C251="","",参照!C251)</f>
        <v>5.6999999999999998E-4</v>
      </c>
      <c r="AX251" s="52" t="str">
        <f>IF(参照!D251="","",参照!D251)</f>
        <v/>
      </c>
      <c r="AY251" s="52">
        <f>IF(参照!E251="","",参照!E251)</f>
        <v>5.1400000000000003E-4</v>
      </c>
      <c r="AZ251" s="52" t="str">
        <f>IF(参照!F251="","",参照!F251)</f>
        <v>イワタニ首都圏(株)</v>
      </c>
      <c r="BA251" s="52" t="str">
        <f>IF(参照!G251="","",参照!G251)</f>
        <v>イワタニ首都圏(株)_</v>
      </c>
      <c r="BB251" s="52">
        <f t="shared" si="34"/>
        <v>0.51400000000000001</v>
      </c>
      <c r="BD251" s="52" t="str">
        <f>IF(参照!L251="","",参照!L251)</f>
        <v>(株)グルーヴエナジー</v>
      </c>
    </row>
    <row r="252" spans="47:56">
      <c r="AU252" s="52" t="str">
        <f>IF(参照!A252="","",参照!A252)</f>
        <v>A0081</v>
      </c>
      <c r="AV252" s="52" t="str">
        <f>IF(参照!B252="","",参照!B252)</f>
        <v>サーラｅエナジー(株)</v>
      </c>
      <c r="AW252" s="52">
        <f>IF(参照!C252="","",参照!C252)</f>
        <v>3.5599999999999998E-4</v>
      </c>
      <c r="AX252" s="52" t="str">
        <f>IF(参照!D252="","",参照!D252)</f>
        <v>メニューA</v>
      </c>
      <c r="AY252" s="52">
        <f>IF(参照!E252="","",参照!E252)</f>
        <v>0</v>
      </c>
      <c r="AZ252" s="52" t="str">
        <f>IF(参照!F252="","",参照!F252)</f>
        <v>サーラｅエナジー(株)</v>
      </c>
      <c r="BA252" s="52" t="str">
        <f>IF(参照!G252="","",参照!G252)</f>
        <v>サーラｅエナジー(株)_メニューA</v>
      </c>
      <c r="BB252" s="52">
        <f t="shared" si="34"/>
        <v>0</v>
      </c>
      <c r="BD252" s="52" t="str">
        <f>IF(参照!L252="","",参照!L252)</f>
        <v>くるめエネルギー(株)</v>
      </c>
    </row>
    <row r="253" spans="47:56">
      <c r="AU253" s="52" t="str">
        <f>IF(参照!A253="","",参照!A253)</f>
        <v/>
      </c>
      <c r="AV253" s="52" t="str">
        <f>IF(参照!B253="","",参照!B253)</f>
        <v/>
      </c>
      <c r="AW253" s="52" t="str">
        <f>IF(参照!C253="","",参照!C253)</f>
        <v/>
      </c>
      <c r="AX253" s="52" t="str">
        <f>IF(参照!D253="","",参照!D253)</f>
        <v>メニューB</v>
      </c>
      <c r="AY253" s="52">
        <f>IF(参照!E253="","",参照!E253)</f>
        <v>3.77E-4</v>
      </c>
      <c r="AZ253" s="52" t="str">
        <f>IF(参照!F253="","",参照!F253)</f>
        <v>サーラｅエナジー(株)</v>
      </c>
      <c r="BA253" s="52" t="str">
        <f>IF(参照!G253="","",参照!G253)</f>
        <v>サーラｅエナジー(株)_メニューB</v>
      </c>
      <c r="BB253" s="52">
        <f t="shared" si="34"/>
        <v>0.377</v>
      </c>
      <c r="BD253" s="52" t="str">
        <f>IF(参照!L253="","",参照!L253)</f>
        <v>(株)グローアップ</v>
      </c>
    </row>
    <row r="254" spans="47:56">
      <c r="AU254" s="52" t="str">
        <f>IF(参照!A254="","",参照!A254)</f>
        <v/>
      </c>
      <c r="AV254" s="52" t="str">
        <f>IF(参照!B254="","",参照!B254)</f>
        <v/>
      </c>
      <c r="AW254" s="52" t="str">
        <f>IF(参照!C254="","",参照!C254)</f>
        <v/>
      </c>
      <c r="AX254" s="52" t="str">
        <f>IF(参照!D254="","",参照!D254)</f>
        <v>メニューC(残差)</v>
      </c>
      <c r="AY254" s="52">
        <f>IF(参照!E254="","",参照!E254)</f>
        <v>3.0899999999999998E-4</v>
      </c>
      <c r="AZ254" s="52" t="str">
        <f>IF(参照!F254="","",参照!F254)</f>
        <v>サーラｅエナジー(株)</v>
      </c>
      <c r="BA254" s="52" t="str">
        <f>IF(参照!G254="","",参照!G254)</f>
        <v>サーラｅエナジー(株)_メニューC(残差)</v>
      </c>
      <c r="BB254" s="52">
        <f t="shared" si="34"/>
        <v>0.309</v>
      </c>
      <c r="BD254" s="52" t="str">
        <f>IF(参照!L254="","",参照!L254)</f>
        <v>(株)クローバー・テクノロジーズ(旧：四つ葉電力(株))</v>
      </c>
    </row>
    <row r="255" spans="47:56">
      <c r="AU255" s="52" t="str">
        <f>IF(参照!A255="","",参照!A255)</f>
        <v/>
      </c>
      <c r="AV255" s="52" t="str">
        <f>IF(参照!B255="","",参照!B255)</f>
        <v/>
      </c>
      <c r="AW255" s="52" t="str">
        <f>IF(参照!C255="","",参照!C255)</f>
        <v/>
      </c>
      <c r="AX255" s="52" t="str">
        <f>IF(参照!D255="","",参照!D255)</f>
        <v>(参考値)事業者全体</v>
      </c>
      <c r="AY255" s="52">
        <f>IF(参照!E255="","",参照!E255)</f>
        <v>3.9200000000000004E-4</v>
      </c>
      <c r="AZ255" s="52" t="str">
        <f>IF(参照!F255="","",参照!F255)</f>
        <v>サーラｅエナジー(株)</v>
      </c>
      <c r="BA255" s="52" t="str">
        <f>IF(参照!G255="","",参照!G255)</f>
        <v>サーラｅエナジー(株)_(参考値)事業者全体</v>
      </c>
      <c r="BB255" s="52">
        <f t="shared" si="34"/>
        <v>0.39200000000000002</v>
      </c>
      <c r="BD255" s="52" t="str">
        <f>IF(参照!L255="","",参照!L255)</f>
        <v>(株)グローバルエンジニアリング</v>
      </c>
    </row>
    <row r="256" spans="47:56">
      <c r="AU256" s="52" t="str">
        <f>IF(参照!A256="","",参照!A256)</f>
        <v>A0082</v>
      </c>
      <c r="AV256" s="52" t="str">
        <f>IF(参照!B256="","",参照!B256)</f>
        <v>(株)地球クラブ</v>
      </c>
      <c r="AW256" s="52">
        <f>IF(参照!C256="","",参照!C256)</f>
        <v>1.0399999999999999E-4</v>
      </c>
      <c r="AX256" s="52" t="str">
        <f>IF(参照!D256="","",参照!D256)</f>
        <v>メニューA</v>
      </c>
      <c r="AY256" s="52">
        <f>IF(参照!E256="","",参照!E256)</f>
        <v>0</v>
      </c>
      <c r="AZ256" s="52" t="str">
        <f>IF(参照!F256="","",参照!F256)</f>
        <v>(株)地球クラブ</v>
      </c>
      <c r="BA256" s="52" t="str">
        <f>IF(参照!G256="","",参照!G256)</f>
        <v>(株)地球クラブ_メニューA</v>
      </c>
      <c r="BB256" s="52">
        <f t="shared" si="34"/>
        <v>0</v>
      </c>
      <c r="BD256" s="52" t="str">
        <f>IF(参照!L256="","",参照!L256)</f>
        <v>(株)グローバルキャスト</v>
      </c>
    </row>
    <row r="257" spans="47:56">
      <c r="AU257" s="52" t="str">
        <f>IF(参照!A257="","",参照!A257)</f>
        <v/>
      </c>
      <c r="AV257" s="52" t="str">
        <f>IF(参照!B257="","",参照!B257)</f>
        <v/>
      </c>
      <c r="AW257" s="52" t="str">
        <f>IF(参照!C257="","",参照!C257)</f>
        <v/>
      </c>
      <c r="AX257" s="52" t="str">
        <f>IF(参照!D257="","",参照!D257)</f>
        <v>メニューB(残差)</v>
      </c>
      <c r="AY257" s="52">
        <f>IF(参照!E257="","",参照!E257)</f>
        <v>4.8699999999999997E-4</v>
      </c>
      <c r="AZ257" s="52" t="str">
        <f>IF(参照!F257="","",参照!F257)</f>
        <v>(株)地球クラブ</v>
      </c>
      <c r="BA257" s="52" t="str">
        <f>IF(参照!G257="","",参照!G257)</f>
        <v>(株)地球クラブ_メニューB(残差)</v>
      </c>
      <c r="BB257" s="52">
        <f t="shared" si="34"/>
        <v>0.48699999999999999</v>
      </c>
      <c r="BD257" s="52" t="str">
        <f>IF(参照!L257="","",参照!L257)</f>
        <v>グローバルソリューションサービス(株)</v>
      </c>
    </row>
    <row r="258" spans="47:56">
      <c r="AU258" s="52" t="str">
        <f>IF(参照!A258="","",参照!A258)</f>
        <v/>
      </c>
      <c r="AV258" s="52" t="str">
        <f>IF(参照!B258="","",参照!B258)</f>
        <v/>
      </c>
      <c r="AW258" s="52" t="str">
        <f>IF(参照!C258="","",参照!C258)</f>
        <v/>
      </c>
      <c r="AX258" s="52" t="str">
        <f>IF(参照!D258="","",参照!D258)</f>
        <v>(参考値)事業者全体</v>
      </c>
      <c r="AY258" s="52">
        <f>IF(参照!E258="","",参照!E258)</f>
        <v>4.4999999999999999E-4</v>
      </c>
      <c r="AZ258" s="52" t="str">
        <f>IF(参照!F258="","",参照!F258)</f>
        <v>(株)地球クラブ</v>
      </c>
      <c r="BA258" s="52" t="str">
        <f>IF(参照!G258="","",参照!G258)</f>
        <v>(株)地球クラブ_(参考値)事業者全体</v>
      </c>
      <c r="BB258" s="52">
        <f t="shared" si="34"/>
        <v>0.45</v>
      </c>
      <c r="BD258" s="52" t="str">
        <f>IF(参照!L258="","",参照!L258)</f>
        <v>(株)ケアネス(旧：(株)ルーア)</v>
      </c>
    </row>
    <row r="259" spans="47:56">
      <c r="AU259" s="52" t="str">
        <f>IF(参照!A259="","",参照!A259)</f>
        <v>A0083</v>
      </c>
      <c r="AV259" s="52" t="str">
        <f>IF(参照!B259="","",参照!B259)</f>
        <v>(株)エコア</v>
      </c>
      <c r="AW259" s="52">
        <f>IF(参照!C259="","",参照!C259)</f>
        <v>5.0500000000000002E-4</v>
      </c>
      <c r="AX259" s="52" t="str">
        <f>IF(参照!D259="","",参照!D259)</f>
        <v/>
      </c>
      <c r="AY259" s="52">
        <f>IF(参照!E259="","",参照!E259)</f>
        <v>4.4900000000000002E-4</v>
      </c>
      <c r="AZ259" s="52" t="str">
        <f>IF(参照!F259="","",参照!F259)</f>
        <v>(株)エコア</v>
      </c>
      <c r="BA259" s="52" t="str">
        <f>IF(参照!G259="","",参照!G259)</f>
        <v>(株)エコア_</v>
      </c>
      <c r="BB259" s="52">
        <f t="shared" si="34"/>
        <v>0.44900000000000001</v>
      </c>
      <c r="BD259" s="52" t="str">
        <f>IF(参照!L259="","",参照!L259)</f>
        <v>京葉瓦斯(株)</v>
      </c>
    </row>
    <row r="260" spans="47:56">
      <c r="AU260" s="52" t="str">
        <f>IF(参照!A260="","",参照!A260)</f>
        <v>A0084</v>
      </c>
      <c r="AV260" s="52" t="str">
        <f>IF(参照!B260="","",参照!B260)</f>
        <v>西部瓦斯(株)</v>
      </c>
      <c r="AW260" s="52">
        <f>IF(参照!C260="","",参照!C260)</f>
        <v>4.8999999999999998E-4</v>
      </c>
      <c r="AX260" s="52" t="str">
        <f>IF(参照!D260="","",参照!D260)</f>
        <v/>
      </c>
      <c r="AY260" s="52">
        <f>IF(参照!E260="","",参照!E260)</f>
        <v>4.9399999999999997E-4</v>
      </c>
      <c r="AZ260" s="52" t="str">
        <f>IF(参照!F260="","",参照!F260)</f>
        <v>西部瓦斯(株)</v>
      </c>
      <c r="BA260" s="52" t="str">
        <f>IF(参照!G260="","",参照!G260)</f>
        <v>西部瓦斯(株)_</v>
      </c>
      <c r="BB260" s="52">
        <f t="shared" si="34"/>
        <v>0.49399999999999999</v>
      </c>
      <c r="BD260" s="52" t="str">
        <f>IF(参照!L260="","",参照!L260)</f>
        <v>京和ガス(株)</v>
      </c>
    </row>
    <row r="261" spans="47:56">
      <c r="AU261" s="52" t="str">
        <f>IF(参照!A261="","",参照!A261)</f>
        <v>A0085</v>
      </c>
      <c r="AV261" s="52" t="str">
        <f>IF(参照!B261="","",参照!B261)</f>
        <v>東邦ガス(株)</v>
      </c>
      <c r="AW261" s="52">
        <f>IF(参照!C261="","",参照!C261)</f>
        <v>4.46E-4</v>
      </c>
      <c r="AX261" s="52" t="str">
        <f>IF(参照!D261="","",参照!D261)</f>
        <v>メニューA</v>
      </c>
      <c r="AY261" s="52">
        <f>IF(参照!E261="","",参照!E261)</f>
        <v>3.2000000000000003E-4</v>
      </c>
      <c r="AZ261" s="52" t="str">
        <f>IF(参照!F261="","",参照!F261)</f>
        <v>東邦ガス(株)</v>
      </c>
      <c r="BA261" s="52" t="str">
        <f>IF(参照!G261="","",参照!G261)</f>
        <v>東邦ガス(株)_メニューA</v>
      </c>
      <c r="BB261" s="52">
        <f t="shared" ref="BB261:BB324" si="35">AY261*1000</f>
        <v>0.32</v>
      </c>
      <c r="BD261" s="52" t="str">
        <f>IF(参照!L261="","",参照!L261)</f>
        <v>ゲーテハウス(株)</v>
      </c>
    </row>
    <row r="262" spans="47:56">
      <c r="AU262" s="52" t="str">
        <f>IF(参照!A262="","",参照!A262)</f>
        <v/>
      </c>
      <c r="AV262" s="52" t="str">
        <f>IF(参照!B262="","",参照!B262)</f>
        <v/>
      </c>
      <c r="AW262" s="52" t="str">
        <f>IF(参照!C262="","",参照!C262)</f>
        <v/>
      </c>
      <c r="AX262" s="52" t="str">
        <f>IF(参照!D262="","",参照!D262)</f>
        <v>メニューB</v>
      </c>
      <c r="AY262" s="52">
        <f>IF(参照!E262="","",参照!E262)</f>
        <v>0</v>
      </c>
      <c r="AZ262" s="52" t="str">
        <f>IF(参照!F262="","",参照!F262)</f>
        <v>東邦ガス(株)</v>
      </c>
      <c r="BA262" s="52" t="str">
        <f>IF(参照!G262="","",参照!G262)</f>
        <v>東邦ガス(株)_メニューB</v>
      </c>
      <c r="BB262" s="52">
        <f t="shared" si="35"/>
        <v>0</v>
      </c>
      <c r="BD262" s="52" t="str">
        <f>IF(参照!L262="","",参照!L262)</f>
        <v>(株)ケーブルネット下関</v>
      </c>
    </row>
    <row r="263" spans="47:56">
      <c r="AU263" s="52" t="str">
        <f>IF(参照!A263="","",参照!A263)</f>
        <v/>
      </c>
      <c r="AV263" s="52" t="str">
        <f>IF(参照!B263="","",参照!B263)</f>
        <v/>
      </c>
      <c r="AW263" s="52" t="str">
        <f>IF(参照!C263="","",参照!C263)</f>
        <v/>
      </c>
      <c r="AX263" s="52" t="str">
        <f>IF(参照!D263="","",参照!D263)</f>
        <v>メニューC(残差)</v>
      </c>
      <c r="AY263" s="52">
        <f>IF(参照!E263="","",参照!E263)</f>
        <v>4.2499999999999998E-4</v>
      </c>
      <c r="AZ263" s="52" t="str">
        <f>IF(参照!F263="","",参照!F263)</f>
        <v>東邦ガス(株)</v>
      </c>
      <c r="BA263" s="52" t="str">
        <f>IF(参照!G263="","",参照!G263)</f>
        <v>東邦ガス(株)_メニューC(残差)</v>
      </c>
      <c r="BB263" s="52">
        <f t="shared" si="35"/>
        <v>0.42499999999999999</v>
      </c>
      <c r="BD263" s="52" t="str">
        <f>IF(参照!L263="","",参照!L263)</f>
        <v>気仙沼グリーンエナジー(株)</v>
      </c>
    </row>
    <row r="264" spans="47:56">
      <c r="AU264" s="52" t="str">
        <f>IF(参照!A264="","",参照!A264)</f>
        <v/>
      </c>
      <c r="AV264" s="52" t="str">
        <f>IF(参照!B264="","",参照!B264)</f>
        <v/>
      </c>
      <c r="AW264" s="52" t="str">
        <f>IF(参照!C264="","",参照!C264)</f>
        <v/>
      </c>
      <c r="AX264" s="52" t="str">
        <f>IF(参照!D264="","",参照!D264)</f>
        <v>(参考値)事業者全体</v>
      </c>
      <c r="AY264" s="52">
        <f>IF(参照!E264="","",参照!E264)</f>
        <v>4.2000000000000002E-4</v>
      </c>
      <c r="AZ264" s="52" t="str">
        <f>IF(参照!F264="","",参照!F264)</f>
        <v>東邦ガス(株)</v>
      </c>
      <c r="BA264" s="52" t="str">
        <f>IF(参照!G264="","",参照!G264)</f>
        <v>東邦ガス(株)_(参考値)事業者全体</v>
      </c>
      <c r="BB264" s="52">
        <f t="shared" si="35"/>
        <v>0.42000000000000004</v>
      </c>
      <c r="BD264" s="52" t="str">
        <f>IF(参照!L264="","",参照!L264)</f>
        <v>高知ニューエナジー(株)</v>
      </c>
    </row>
    <row r="265" spans="47:56">
      <c r="AU265" s="52" t="str">
        <f>IF(参照!A265="","",参照!A265)</f>
        <v>A0086</v>
      </c>
      <c r="AV265" s="52" t="str">
        <f>IF(参照!B265="","",参照!B265)</f>
        <v>シナネン(株)</v>
      </c>
      <c r="AW265" s="52">
        <f>IF(参照!C265="","",参照!C265)</f>
        <v>5.8500000000000002E-4</v>
      </c>
      <c r="AX265" s="52" t="str">
        <f>IF(参照!D265="","",参照!D265)</f>
        <v>メニューA</v>
      </c>
      <c r="AY265" s="52">
        <f>IF(参照!E265="","",参照!E265)</f>
        <v>0</v>
      </c>
      <c r="AZ265" s="52" t="str">
        <f>IF(参照!F265="","",参照!F265)</f>
        <v>シナネン(株)</v>
      </c>
      <c r="BA265" s="52" t="str">
        <f>IF(参照!G265="","",参照!G265)</f>
        <v>シナネン(株)_メニューA</v>
      </c>
      <c r="BB265" s="52">
        <f t="shared" si="35"/>
        <v>0</v>
      </c>
      <c r="BD265" s="52" t="str">
        <f>IF(参照!L265="","",参照!L265)</f>
        <v>合同会社Ｐｅａｋ８</v>
      </c>
    </row>
    <row r="266" spans="47:56">
      <c r="AU266" s="52" t="str">
        <f>IF(参照!A266="","",参照!A266)</f>
        <v/>
      </c>
      <c r="AV266" s="52" t="str">
        <f>IF(参照!B266="","",参照!B266)</f>
        <v/>
      </c>
      <c r="AW266" s="52" t="str">
        <f>IF(参照!C266="","",参照!C266)</f>
        <v/>
      </c>
      <c r="AX266" s="52" t="str">
        <f>IF(参照!D266="","",参照!D266)</f>
        <v>メニューB</v>
      </c>
      <c r="AY266" s="52">
        <f>IF(参照!E266="","",参照!E266)</f>
        <v>2.9E-4</v>
      </c>
      <c r="AZ266" s="52" t="str">
        <f>IF(参照!F266="","",参照!F266)</f>
        <v>シナネン(株)</v>
      </c>
      <c r="BA266" s="52" t="str">
        <f>IF(参照!G266="","",参照!G266)</f>
        <v>シナネン(株)_メニューB</v>
      </c>
      <c r="BB266" s="52">
        <f t="shared" si="35"/>
        <v>0.28999999999999998</v>
      </c>
      <c r="BD266" s="52" t="str">
        <f>IF(参照!L266="","",参照!L266)</f>
        <v>神戸電力(株)</v>
      </c>
    </row>
    <row r="267" spans="47:56">
      <c r="AU267" s="52" t="str">
        <f>IF(参照!A267="","",参照!A267)</f>
        <v/>
      </c>
      <c r="AV267" s="52" t="str">
        <f>IF(参照!B267="","",参照!B267)</f>
        <v/>
      </c>
      <c r="AW267" s="52" t="str">
        <f>IF(参照!C267="","",参照!C267)</f>
        <v/>
      </c>
      <c r="AX267" s="52" t="str">
        <f>IF(参照!D267="","",参照!D267)</f>
        <v>メニューC</v>
      </c>
      <c r="AY267" s="52">
        <f>IF(参照!E267="","",参照!E267)</f>
        <v>3.8999999999999999E-4</v>
      </c>
      <c r="AZ267" s="52" t="str">
        <f>IF(参照!F267="","",参照!F267)</f>
        <v>シナネン(株)</v>
      </c>
      <c r="BA267" s="52" t="str">
        <f>IF(参照!G267="","",参照!G267)</f>
        <v>シナネン(株)_メニューC</v>
      </c>
      <c r="BB267" s="52">
        <f t="shared" si="35"/>
        <v>0.39</v>
      </c>
      <c r="BD267" s="52" t="str">
        <f>IF(参照!L267="","",参照!L267)</f>
        <v>(株)コープでんき東北</v>
      </c>
    </row>
    <row r="268" spans="47:56">
      <c r="AU268" s="52" t="str">
        <f>IF(参照!A268="","",参照!A268)</f>
        <v/>
      </c>
      <c r="AV268" s="52" t="str">
        <f>IF(参照!B268="","",参照!B268)</f>
        <v/>
      </c>
      <c r="AW268" s="52" t="str">
        <f>IF(参照!C268="","",参照!C268)</f>
        <v/>
      </c>
      <c r="AX268" s="52" t="str">
        <f>IF(参照!D268="","",参照!D268)</f>
        <v>メニューD</v>
      </c>
      <c r="AY268" s="52">
        <f>IF(参照!E268="","",参照!E268)</f>
        <v>4.8999999999999998E-4</v>
      </c>
      <c r="AZ268" s="52" t="str">
        <f>IF(参照!F268="","",参照!F268)</f>
        <v>シナネン(株)</v>
      </c>
      <c r="BA268" s="52" t="str">
        <f>IF(参照!G268="","",参照!G268)</f>
        <v>シナネン(株)_メニューD</v>
      </c>
      <c r="BB268" s="52">
        <f t="shared" si="35"/>
        <v>0.49</v>
      </c>
      <c r="BD268" s="52" t="str">
        <f>IF(参照!L268="","",参照!L268)</f>
        <v>コープ電力(株)</v>
      </c>
    </row>
    <row r="269" spans="47:56">
      <c r="AU269" s="52" t="str">
        <f>IF(参照!A269="","",参照!A269)</f>
        <v/>
      </c>
      <c r="AV269" s="52" t="str">
        <f>IF(参照!B269="","",参照!B269)</f>
        <v/>
      </c>
      <c r="AW269" s="52" t="str">
        <f>IF(参照!C269="","",参照!C269)</f>
        <v/>
      </c>
      <c r="AX269" s="52" t="str">
        <f>IF(参照!D269="","",参照!D269)</f>
        <v>メニューE</v>
      </c>
      <c r="AY269" s="52">
        <f>IF(参照!E269="","",参照!E269)</f>
        <v>2.72E-4</v>
      </c>
      <c r="AZ269" s="52" t="str">
        <f>IF(参照!F269="","",参照!F269)</f>
        <v>シナネン(株)</v>
      </c>
      <c r="BA269" s="52" t="str">
        <f>IF(参照!G269="","",参照!G269)</f>
        <v>シナネン(株)_メニューE</v>
      </c>
      <c r="BB269" s="52">
        <f t="shared" si="35"/>
        <v>0.27200000000000002</v>
      </c>
      <c r="BD269" s="52" t="str">
        <f>IF(参照!L269="","",参照!L269)</f>
        <v>国際航業(株)</v>
      </c>
    </row>
    <row r="270" spans="47:56">
      <c r="AU270" s="52" t="str">
        <f>IF(参照!A270="","",参照!A270)</f>
        <v/>
      </c>
      <c r="AV270" s="52" t="str">
        <f>IF(参照!B270="","",参照!B270)</f>
        <v/>
      </c>
      <c r="AW270" s="52" t="str">
        <f>IF(参照!C270="","",参照!C270)</f>
        <v/>
      </c>
      <c r="AX270" s="52" t="str">
        <f>IF(参照!D270="","",参照!D270)</f>
        <v>メニューF</v>
      </c>
      <c r="AY270" s="52">
        <f>IF(参照!E270="","",参照!E270)</f>
        <v>3.6099999999999999E-4</v>
      </c>
      <c r="AZ270" s="52" t="str">
        <f>IF(参照!F270="","",参照!F270)</f>
        <v>シナネン(株)</v>
      </c>
      <c r="BA270" s="52" t="str">
        <f>IF(参照!G270="","",参照!G270)</f>
        <v>シナネン(株)_メニューF</v>
      </c>
      <c r="BB270" s="52">
        <f t="shared" si="35"/>
        <v>0.36099999999999999</v>
      </c>
      <c r="BD270" s="52" t="str">
        <f>IF(参照!L270="","",参照!L270)</f>
        <v>小島電機工業(株)</v>
      </c>
    </row>
    <row r="271" spans="47:56">
      <c r="AU271" s="52" t="str">
        <f>IF(参照!A271="","",参照!A271)</f>
        <v/>
      </c>
      <c r="AV271" s="52" t="str">
        <f>IF(参照!B271="","",参照!B271)</f>
        <v/>
      </c>
      <c r="AW271" s="52" t="str">
        <f>IF(参照!C271="","",参照!C271)</f>
        <v/>
      </c>
      <c r="AX271" s="52" t="str">
        <f>IF(参照!D271="","",参照!D271)</f>
        <v>メニューG(残差)</v>
      </c>
      <c r="AY271" s="52">
        <f>IF(参照!E271="","",参照!E271)</f>
        <v>6.1200000000000002E-4</v>
      </c>
      <c r="AZ271" s="52" t="str">
        <f>IF(参照!F271="","",参照!F271)</f>
        <v>シナネン(株)</v>
      </c>
      <c r="BA271" s="52" t="str">
        <f>IF(参照!G271="","",参照!G271)</f>
        <v>シナネン(株)_メニューG(残差)</v>
      </c>
      <c r="BB271" s="52">
        <f t="shared" si="35"/>
        <v>0.61199999999999999</v>
      </c>
      <c r="BD271" s="52" t="str">
        <f>IF(参照!L271="","",参照!L271)</f>
        <v>御所野縄文電力(株)</v>
      </c>
    </row>
    <row r="272" spans="47:56">
      <c r="AU272" s="52" t="str">
        <f>IF(参照!A272="","",参照!A272)</f>
        <v/>
      </c>
      <c r="AV272" s="52" t="str">
        <f>IF(参照!B272="","",参照!B272)</f>
        <v/>
      </c>
      <c r="AW272" s="52" t="str">
        <f>IF(参照!C272="","",参照!C272)</f>
        <v/>
      </c>
      <c r="AX272" s="52" t="str">
        <f>IF(参照!D272="","",参照!D272)</f>
        <v>(参考値)事業者全体</v>
      </c>
      <c r="AY272" s="52">
        <f>IF(参照!E272="","",参照!E272)</f>
        <v>5.2400000000000005E-4</v>
      </c>
      <c r="AZ272" s="52" t="str">
        <f>IF(参照!F272="","",参照!F272)</f>
        <v>シナネン(株)</v>
      </c>
      <c r="BA272" s="52" t="str">
        <f>IF(参照!G272="","",参照!G272)</f>
        <v>シナネン(株)_(参考値)事業者全体</v>
      </c>
      <c r="BB272" s="52">
        <f t="shared" si="35"/>
        <v>0.52400000000000002</v>
      </c>
      <c r="BD272" s="52" t="str">
        <f>IF(参照!L272="","",参照!L272)</f>
        <v>コスモエネルギーソリューションズ(株)</v>
      </c>
    </row>
    <row r="273" spans="47:56">
      <c r="AU273" s="52" t="str">
        <f>IF(参照!A273="","",参照!A273)</f>
        <v>A0087</v>
      </c>
      <c r="AV273" s="52" t="str">
        <f>IF(参照!B273="","",参照!B273)</f>
        <v>(株)シナジアパワー</v>
      </c>
      <c r="AW273" s="52">
        <f>IF(参照!C273="","",参照!C273)</f>
        <v>4.4799999999999999E-4</v>
      </c>
      <c r="AX273" s="52" t="str">
        <f>IF(参照!D273="","",参照!D273)</f>
        <v>メニューA</v>
      </c>
      <c r="AY273" s="52">
        <f>IF(参照!E273="","",参照!E273)</f>
        <v>0</v>
      </c>
      <c r="AZ273" s="52" t="str">
        <f>IF(参照!F273="","",参照!F273)</f>
        <v>(株)シナジアパワー</v>
      </c>
      <c r="BA273" s="52" t="str">
        <f>IF(参照!G273="","",参照!G273)</f>
        <v>(株)シナジアパワー_メニューA</v>
      </c>
      <c r="BB273" s="52">
        <f t="shared" si="35"/>
        <v>0</v>
      </c>
      <c r="BD273" s="52" t="str">
        <f>IF(参照!L273="","",参照!L273)</f>
        <v>五島市民電力(株)</v>
      </c>
    </row>
    <row r="274" spans="47:56">
      <c r="AU274" s="52" t="str">
        <f>IF(参照!A274="","",参照!A274)</f>
        <v/>
      </c>
      <c r="AV274" s="52" t="str">
        <f>IF(参照!B274="","",参照!B274)</f>
        <v/>
      </c>
      <c r="AW274" s="52" t="str">
        <f>IF(参照!C274="","",参照!C274)</f>
        <v/>
      </c>
      <c r="AX274" s="52" t="str">
        <f>IF(参照!D274="","",参照!D274)</f>
        <v>メニューB</v>
      </c>
      <c r="AY274" s="52">
        <f>IF(参照!E274="","",参照!E274)</f>
        <v>3.48E-4</v>
      </c>
      <c r="AZ274" s="52" t="str">
        <f>IF(参照!F274="","",参照!F274)</f>
        <v>(株)シナジアパワー</v>
      </c>
      <c r="BA274" s="52" t="str">
        <f>IF(参照!G274="","",参照!G274)</f>
        <v>(株)シナジアパワー_メニューB</v>
      </c>
      <c r="BB274" s="52">
        <f t="shared" si="35"/>
        <v>0.34799999999999998</v>
      </c>
      <c r="BD274" s="52" t="str">
        <f>IF(参照!L274="","",参照!L274)</f>
        <v>こなんウルトラパワー(株)</v>
      </c>
    </row>
    <row r="275" spans="47:56">
      <c r="AU275" s="52" t="str">
        <f>IF(参照!A275="","",参照!A275)</f>
        <v/>
      </c>
      <c r="AV275" s="52" t="str">
        <f>IF(参照!B275="","",参照!B275)</f>
        <v/>
      </c>
      <c r="AW275" s="52" t="str">
        <f>IF(参照!C275="","",参照!C275)</f>
        <v/>
      </c>
      <c r="AX275" s="52" t="str">
        <f>IF(参照!D275="","",参照!D275)</f>
        <v>メニューC</v>
      </c>
      <c r="AY275" s="52">
        <f>IF(参照!E275="","",参照!E275)</f>
        <v>3.39E-4</v>
      </c>
      <c r="AZ275" s="52" t="str">
        <f>IF(参照!F275="","",参照!F275)</f>
        <v>(株)シナジアパワー</v>
      </c>
      <c r="BA275" s="52" t="str">
        <f>IF(参照!G275="","",参照!G275)</f>
        <v>(株)シナジアパワー_メニューC</v>
      </c>
      <c r="BB275" s="52">
        <f t="shared" si="35"/>
        <v>0.33900000000000002</v>
      </c>
      <c r="BD275" s="52" t="str">
        <f>IF(参照!L275="","",参照!L275)</f>
        <v>(株)コノミヤホールディングス</v>
      </c>
    </row>
    <row r="276" spans="47:56">
      <c r="AU276" s="52" t="str">
        <f>IF(参照!A276="","",参照!A276)</f>
        <v/>
      </c>
      <c r="AV276" s="52" t="str">
        <f>IF(参照!B276="","",参照!B276)</f>
        <v/>
      </c>
      <c r="AW276" s="52" t="str">
        <f>IF(参照!C276="","",参照!C276)</f>
        <v/>
      </c>
      <c r="AX276" s="52" t="str">
        <f>IF(参照!D276="","",参照!D276)</f>
        <v>メニューD</v>
      </c>
      <c r="AY276" s="52">
        <f>IF(参照!E276="","",参照!E276)</f>
        <v>3.6499999999999998E-4</v>
      </c>
      <c r="AZ276" s="52" t="str">
        <f>IF(参照!F276="","",参照!F276)</f>
        <v>(株)シナジアパワー</v>
      </c>
      <c r="BA276" s="52" t="str">
        <f>IF(参照!G276="","",参照!G276)</f>
        <v>(株)シナジアパワー_メニューD</v>
      </c>
      <c r="BB276" s="52">
        <f t="shared" si="35"/>
        <v>0.36499999999999999</v>
      </c>
      <c r="BD276" s="52" t="str">
        <f>IF(参照!L276="","",参照!L276)</f>
        <v>(株)コンシェルジュ</v>
      </c>
    </row>
    <row r="277" spans="47:56">
      <c r="AU277" s="52" t="str">
        <f>IF(参照!A277="","",参照!A277)</f>
        <v/>
      </c>
      <c r="AV277" s="52" t="str">
        <f>IF(参照!B277="","",参照!B277)</f>
        <v/>
      </c>
      <c r="AW277" s="52" t="str">
        <f>IF(参照!C277="","",参照!C277)</f>
        <v/>
      </c>
      <c r="AX277" s="52" t="str">
        <f>IF(参照!D277="","",参照!D277)</f>
        <v>メニューE</v>
      </c>
      <c r="AY277" s="52">
        <f>IF(参照!E277="","",参照!E277)</f>
        <v>3.6600000000000001E-4</v>
      </c>
      <c r="AZ277" s="52" t="str">
        <f>IF(参照!F277="","",参照!F277)</f>
        <v>(株)シナジアパワー</v>
      </c>
      <c r="BA277" s="52" t="str">
        <f>IF(参照!G277="","",参照!G277)</f>
        <v>(株)シナジアパワー_メニューE</v>
      </c>
      <c r="BB277" s="52">
        <f t="shared" si="35"/>
        <v>0.36599999999999999</v>
      </c>
      <c r="BD277" s="52" t="str">
        <f>IF(参照!L277="","",参照!L277)</f>
        <v>サーラｅエナジー(株)</v>
      </c>
    </row>
    <row r="278" spans="47:56">
      <c r="AU278" s="52" t="str">
        <f>IF(参照!A278="","",参照!A278)</f>
        <v/>
      </c>
      <c r="AV278" s="52" t="str">
        <f>IF(参照!B278="","",参照!B278)</f>
        <v/>
      </c>
      <c r="AW278" s="52" t="str">
        <f>IF(参照!C278="","",参照!C278)</f>
        <v/>
      </c>
      <c r="AX278" s="52" t="str">
        <f>IF(参照!D278="","",参照!D278)</f>
        <v>メニューF</v>
      </c>
      <c r="AY278" s="52">
        <f>IF(参照!E278="","",参照!E278)</f>
        <v>3.6899999999999997E-4</v>
      </c>
      <c r="AZ278" s="52" t="str">
        <f>IF(参照!F278="","",参照!F278)</f>
        <v>(株)シナジアパワー</v>
      </c>
      <c r="BA278" s="52" t="str">
        <f>IF(参照!G278="","",参照!G278)</f>
        <v>(株)シナジアパワー_メニューF</v>
      </c>
      <c r="BB278" s="52">
        <f t="shared" si="35"/>
        <v>0.36899999999999999</v>
      </c>
      <c r="BD278" s="52" t="str">
        <f>IF(参照!L278="","",参照!L278)</f>
        <v>(株)再エネ思考電力</v>
      </c>
    </row>
    <row r="279" spans="47:56">
      <c r="AU279" s="52" t="str">
        <f>IF(参照!A279="","",参照!A279)</f>
        <v/>
      </c>
      <c r="AV279" s="52" t="str">
        <f>IF(参照!B279="","",参照!B279)</f>
        <v/>
      </c>
      <c r="AW279" s="52" t="str">
        <f>IF(参照!C279="","",参照!C279)</f>
        <v/>
      </c>
      <c r="AX279" s="52" t="str">
        <f>IF(参照!D279="","",参照!D279)</f>
        <v>メニューG</v>
      </c>
      <c r="AY279" s="52">
        <f>IF(参照!E279="","",参照!E279)</f>
        <v>3.8000000000000002E-4</v>
      </c>
      <c r="AZ279" s="52" t="str">
        <f>IF(参照!F279="","",参照!F279)</f>
        <v>(株)シナジアパワー</v>
      </c>
      <c r="BA279" s="52" t="str">
        <f>IF(参照!G279="","",参照!G279)</f>
        <v>(株)シナジアパワー_メニューG</v>
      </c>
      <c r="BB279" s="52">
        <f t="shared" si="35"/>
        <v>0.38</v>
      </c>
      <c r="BD279" s="52" t="str">
        <f>IF(参照!L279="","",参照!L279)</f>
        <v>埼玉ガス(株)</v>
      </c>
    </row>
    <row r="280" spans="47:56">
      <c r="AU280" s="52" t="str">
        <f>IF(参照!A280="","",参照!A280)</f>
        <v/>
      </c>
      <c r="AV280" s="52" t="str">
        <f>IF(参照!B280="","",参照!B280)</f>
        <v/>
      </c>
      <c r="AW280" s="52" t="str">
        <f>IF(参照!C280="","",参照!C280)</f>
        <v/>
      </c>
      <c r="AX280" s="52" t="str">
        <f>IF(参照!D280="","",参照!D280)</f>
        <v>メニューH</v>
      </c>
      <c r="AY280" s="52">
        <f>IF(参照!E280="","",参照!E280)</f>
        <v>1.7899999999999999E-4</v>
      </c>
      <c r="AZ280" s="52" t="str">
        <f>IF(参照!F280="","",参照!F280)</f>
        <v>(株)シナジアパワー</v>
      </c>
      <c r="BA280" s="52" t="str">
        <f>IF(参照!G280="","",参照!G280)</f>
        <v>(株)シナジアパワー_メニューH</v>
      </c>
      <c r="BB280" s="52">
        <f t="shared" si="35"/>
        <v>0.17899999999999999</v>
      </c>
      <c r="BD280" s="52" t="str">
        <f>IF(参照!L280="","",参照!L280)</f>
        <v>(株)彩の国でんき</v>
      </c>
    </row>
    <row r="281" spans="47:56">
      <c r="AU281" s="52" t="str">
        <f>IF(参照!A281="","",参照!A281)</f>
        <v/>
      </c>
      <c r="AV281" s="52" t="str">
        <f>IF(参照!B281="","",参照!B281)</f>
        <v/>
      </c>
      <c r="AW281" s="52" t="str">
        <f>IF(参照!C281="","",参照!C281)</f>
        <v/>
      </c>
      <c r="AX281" s="52" t="str">
        <f>IF(参照!D281="","",参照!D281)</f>
        <v>メニューI(残差)</v>
      </c>
      <c r="AY281" s="52">
        <f>IF(参照!E281="","",参照!E281)</f>
        <v>4.0899999999999997E-4</v>
      </c>
      <c r="AZ281" s="52" t="str">
        <f>IF(参照!F281="","",参照!F281)</f>
        <v>(株)シナジアパワー</v>
      </c>
      <c r="BA281" s="52" t="str">
        <f>IF(参照!G281="","",参照!G281)</f>
        <v>(株)シナジアパワー_メニューI(残差)</v>
      </c>
      <c r="BB281" s="52">
        <f t="shared" si="35"/>
        <v>0.40899999999999997</v>
      </c>
      <c r="BD281" s="52" t="str">
        <f>IF(参照!L281="","",参照!L281)</f>
        <v>西部瓦斯(株)</v>
      </c>
    </row>
    <row r="282" spans="47:56">
      <c r="AU282" s="52" t="str">
        <f>IF(参照!A282="","",参照!A282)</f>
        <v/>
      </c>
      <c r="AV282" s="52" t="str">
        <f>IF(参照!B282="","",参照!B282)</f>
        <v/>
      </c>
      <c r="AW282" s="52" t="str">
        <f>IF(参照!C282="","",参照!C282)</f>
        <v/>
      </c>
      <c r="AX282" s="52" t="str">
        <f>IF(参照!D282="","",参照!D282)</f>
        <v>(参考値)事業者全体</v>
      </c>
      <c r="AY282" s="52">
        <f>IF(参照!E282="","",参照!E282)</f>
        <v>3.86E-4</v>
      </c>
      <c r="AZ282" s="52" t="str">
        <f>IF(参照!F282="","",参照!F282)</f>
        <v>(株)シナジアパワー</v>
      </c>
      <c r="BA282" s="52" t="str">
        <f>IF(参照!G282="","",参照!G282)</f>
        <v>(株)シナジアパワー_(参考値)事業者全体</v>
      </c>
      <c r="BB282" s="52">
        <f t="shared" si="35"/>
        <v>0.38600000000000001</v>
      </c>
      <c r="BD282" s="52" t="str">
        <f>IF(参照!L282="","",参照!L282)</f>
        <v>(株)サイホープロパティーズ</v>
      </c>
    </row>
    <row r="283" spans="47:56">
      <c r="AU283" s="52" t="str">
        <f>IF(参照!A283="","",参照!A283)</f>
        <v>A0088</v>
      </c>
      <c r="AV283" s="52" t="str">
        <f>IF(参照!B283="","",参照!B283)</f>
        <v>カワサキグリーンエナジー(株)</v>
      </c>
      <c r="AW283" s="52">
        <f>IF(参照!C283="","",参照!C283)</f>
        <v>4.5600000000000003E-4</v>
      </c>
      <c r="AX283" s="52" t="str">
        <f>IF(参照!D283="","",参照!D283)</f>
        <v>メニューA</v>
      </c>
      <c r="AY283" s="52">
        <f>IF(参照!E283="","",参照!E283)</f>
        <v>0</v>
      </c>
      <c r="AZ283" s="52" t="str">
        <f>IF(参照!F283="","",参照!F283)</f>
        <v>カワサキグリーンエナジー(株)</v>
      </c>
      <c r="BA283" s="52" t="str">
        <f>IF(参照!G283="","",参照!G283)</f>
        <v>カワサキグリーンエナジー(株)_メニューA</v>
      </c>
      <c r="BB283" s="52">
        <f t="shared" si="35"/>
        <v>0</v>
      </c>
      <c r="BD283" s="52" t="str">
        <f>IF(参照!L283="","",参照!L283)</f>
        <v>酒田天然瓦斯(株)</v>
      </c>
    </row>
    <row r="284" spans="47:56">
      <c r="AU284" s="52" t="str">
        <f>IF(参照!A284="","",参照!A284)</f>
        <v/>
      </c>
      <c r="AV284" s="52" t="str">
        <f>IF(参照!B284="","",参照!B284)</f>
        <v/>
      </c>
      <c r="AW284" s="52" t="str">
        <f>IF(参照!C284="","",参照!C284)</f>
        <v/>
      </c>
      <c r="AX284" s="52" t="str">
        <f>IF(参照!D284="","",参照!D284)</f>
        <v>メニューB</v>
      </c>
      <c r="AY284" s="52">
        <f>IF(参照!E284="","",参照!E284)</f>
        <v>2.9999999999999997E-4</v>
      </c>
      <c r="AZ284" s="52" t="str">
        <f>IF(参照!F284="","",参照!F284)</f>
        <v>カワサキグリーンエナジー(株)</v>
      </c>
      <c r="BA284" s="52" t="str">
        <f>IF(参照!G284="","",参照!G284)</f>
        <v>カワサキグリーンエナジー(株)_メニューB</v>
      </c>
      <c r="BB284" s="52">
        <f t="shared" si="35"/>
        <v>0.3</v>
      </c>
      <c r="BD284" s="52" t="str">
        <f>IF(参照!L284="","",参照!L284)</f>
        <v>坂戸ガス(株)</v>
      </c>
    </row>
    <row r="285" spans="47:56">
      <c r="AU285" s="52" t="str">
        <f>IF(参照!A285="","",参照!A285)</f>
        <v/>
      </c>
      <c r="AV285" s="52" t="str">
        <f>IF(参照!B285="","",参照!B285)</f>
        <v/>
      </c>
      <c r="AW285" s="52" t="str">
        <f>IF(参照!C285="","",参照!C285)</f>
        <v/>
      </c>
      <c r="AX285" s="52" t="str">
        <f>IF(参照!D285="","",参照!D285)</f>
        <v>メニューC</v>
      </c>
      <c r="AY285" s="52">
        <f>IF(参照!E285="","",参照!E285)</f>
        <v>4.4299999999999998E-4</v>
      </c>
      <c r="AZ285" s="52" t="str">
        <f>IF(参照!F285="","",参照!F285)</f>
        <v>カワサキグリーンエナジー(株)</v>
      </c>
      <c r="BA285" s="52" t="str">
        <f>IF(参照!G285="","",参照!G285)</f>
        <v>カワサキグリーンエナジー(株)_メニューC</v>
      </c>
      <c r="BB285" s="52">
        <f t="shared" si="35"/>
        <v>0.443</v>
      </c>
      <c r="BD285" s="52" t="str">
        <f>IF(参照!L285="","",参照!L285)</f>
        <v>(株)さくら新電力</v>
      </c>
    </row>
    <row r="286" spans="47:56">
      <c r="AU286" s="52" t="str">
        <f>IF(参照!A286="","",参照!A286)</f>
        <v/>
      </c>
      <c r="AV286" s="52" t="str">
        <f>IF(参照!B286="","",参照!B286)</f>
        <v/>
      </c>
      <c r="AW286" s="52" t="str">
        <f>IF(参照!C286="","",参照!C286)</f>
        <v/>
      </c>
      <c r="AX286" s="52" t="str">
        <f>IF(参照!D286="","",参照!D286)</f>
        <v>メニューD(残差)</v>
      </c>
      <c r="AY286" s="52">
        <f>IF(参照!E286="","",参照!E286)</f>
        <v>4.4700000000000002E-4</v>
      </c>
      <c r="AZ286" s="52" t="str">
        <f>IF(参照!F286="","",参照!F286)</f>
        <v>カワサキグリーンエナジー(株)</v>
      </c>
      <c r="BA286" s="52" t="str">
        <f>IF(参照!G286="","",参照!G286)</f>
        <v>カワサキグリーンエナジー(株)_メニューD(残差)</v>
      </c>
      <c r="BB286" s="52">
        <f t="shared" si="35"/>
        <v>0.44700000000000001</v>
      </c>
      <c r="BD286" s="52" t="str">
        <f>IF(参照!L286="","",参照!L286)</f>
        <v>里山パワーワークス(株)</v>
      </c>
    </row>
    <row r="287" spans="47:56">
      <c r="AU287" s="52" t="str">
        <f>IF(参照!A287="","",参照!A287)</f>
        <v/>
      </c>
      <c r="AV287" s="52" t="str">
        <f>IF(参照!B287="","",参照!B287)</f>
        <v/>
      </c>
      <c r="AW287" s="52" t="str">
        <f>IF(参照!C287="","",参照!C287)</f>
        <v/>
      </c>
      <c r="AX287" s="52" t="str">
        <f>IF(参照!D287="","",参照!D287)</f>
        <v>(参考値)事業者全体</v>
      </c>
      <c r="AY287" s="52">
        <f>IF(参照!E287="","",参照!E287)</f>
        <v>5.2800000000000004E-4</v>
      </c>
      <c r="AZ287" s="52" t="str">
        <f>IF(参照!F287="","",参照!F287)</f>
        <v>カワサキグリーンエナジー(株)</v>
      </c>
      <c r="BA287" s="52" t="str">
        <f>IF(参照!G287="","",参照!G287)</f>
        <v>カワサキグリーンエナジー(株)_(参考値)事業者全体</v>
      </c>
      <c r="BB287" s="52">
        <f t="shared" si="35"/>
        <v>0.52800000000000002</v>
      </c>
      <c r="BD287" s="52" t="str">
        <f>IF(参照!L287="","",参照!L287)</f>
        <v>(株)サニックス</v>
      </c>
    </row>
    <row r="288" spans="47:56">
      <c r="AU288" s="52" t="str">
        <f>IF(参照!A288="","",参照!A288)</f>
        <v>A0089</v>
      </c>
      <c r="AV288" s="52" t="str">
        <f>IF(参照!B288="","",参照!B288)</f>
        <v>大一ガス(株)</v>
      </c>
      <c r="AW288" s="52">
        <f>IF(参照!C288="","",参照!C288)</f>
        <v>4.8899999999999996E-4</v>
      </c>
      <c r="AX288" s="52" t="str">
        <f>IF(参照!D288="","",参照!D288)</f>
        <v/>
      </c>
      <c r="AY288" s="52">
        <f>IF(参照!E288="","",参照!E288)</f>
        <v>5.3399999999999997E-4</v>
      </c>
      <c r="AZ288" s="52" t="str">
        <f>IF(参照!F288="","",参照!F288)</f>
        <v>大一ガス(株)</v>
      </c>
      <c r="BA288" s="52" t="str">
        <f>IF(参照!G288="","",参照!G288)</f>
        <v>大一ガス(株)_</v>
      </c>
      <c r="BB288" s="52">
        <f t="shared" si="35"/>
        <v>0.53399999999999992</v>
      </c>
      <c r="BD288" s="52" t="str">
        <f>IF(参照!L288="","",参照!L288)</f>
        <v>佐野瓦斯(株)</v>
      </c>
    </row>
    <row r="289" spans="47:56">
      <c r="AU289" s="52" t="str">
        <f>IF(参照!A289="","",参照!A289)</f>
        <v>A0090</v>
      </c>
      <c r="AV289" s="52" t="str">
        <f>IF(参照!B289="","",参照!B289)</f>
        <v>(株)リミックスポイント</v>
      </c>
      <c r="AW289" s="52">
        <f>IF(参照!C289="","",参照!C289)</f>
        <v>4.35E-4</v>
      </c>
      <c r="AX289" s="52" t="str">
        <f>IF(参照!D289="","",参照!D289)</f>
        <v>メニューA</v>
      </c>
      <c r="AY289" s="52">
        <f>IF(参照!E289="","",参照!E289)</f>
        <v>0</v>
      </c>
      <c r="AZ289" s="52" t="str">
        <f>IF(参照!F289="","",参照!F289)</f>
        <v>(株)リミックスポイント</v>
      </c>
      <c r="BA289" s="52" t="str">
        <f>IF(参照!G289="","",参照!G289)</f>
        <v>(株)リミックスポイント_メニューA</v>
      </c>
      <c r="BB289" s="52">
        <f t="shared" si="35"/>
        <v>0</v>
      </c>
      <c r="BD289" s="52" t="str">
        <f>IF(参照!L289="","",参照!L289)</f>
        <v>サミットエナジー(株)</v>
      </c>
    </row>
    <row r="290" spans="47:56">
      <c r="AU290" s="52" t="str">
        <f>IF(参照!A290="","",参照!A290)</f>
        <v/>
      </c>
      <c r="AV290" s="52" t="str">
        <f>IF(参照!B290="","",参照!B290)</f>
        <v/>
      </c>
      <c r="AW290" s="52" t="str">
        <f>IF(参照!C290="","",参照!C290)</f>
        <v/>
      </c>
      <c r="AX290" s="52" t="str">
        <f>IF(参照!D290="","",参照!D290)</f>
        <v>メニューB(残差)</v>
      </c>
      <c r="AY290" s="52">
        <f>IF(参照!E290="","",参照!E290)</f>
        <v>4.3899999999999999E-4</v>
      </c>
      <c r="AZ290" s="52" t="str">
        <f>IF(参照!F290="","",参照!F290)</f>
        <v>(株)リミックスポイント</v>
      </c>
      <c r="BA290" s="52" t="str">
        <f>IF(参照!G290="","",参照!G290)</f>
        <v>(株)リミックスポイント_メニューB(残差)</v>
      </c>
      <c r="BB290" s="52">
        <f t="shared" si="35"/>
        <v>0.439</v>
      </c>
      <c r="BD290" s="52" t="str">
        <f>IF(参照!L290="","",参照!L290)</f>
        <v>三愛オブリ(株)(旧：三愛石油(株))</v>
      </c>
    </row>
    <row r="291" spans="47:56">
      <c r="AU291" s="52" t="str">
        <f>IF(参照!A291="","",参照!A291)</f>
        <v/>
      </c>
      <c r="AV291" s="52" t="str">
        <f>IF(参照!B291="","",参照!B291)</f>
        <v/>
      </c>
      <c r="AW291" s="52" t="str">
        <f>IF(参照!C291="","",参照!C291)</f>
        <v/>
      </c>
      <c r="AX291" s="52" t="str">
        <f>IF(参照!D291="","",参照!D291)</f>
        <v>(参考値)事業者全体</v>
      </c>
      <c r="AY291" s="52">
        <f>IF(参照!E291="","",参照!E291)</f>
        <v>4.8500000000000003E-4</v>
      </c>
      <c r="AZ291" s="52" t="str">
        <f>IF(参照!F291="","",参照!F291)</f>
        <v>(株)リミックスポイント</v>
      </c>
      <c r="BA291" s="52" t="str">
        <f>IF(参照!G291="","",参照!G291)</f>
        <v>(株)リミックスポイント_(参考値)事業者全体</v>
      </c>
      <c r="BB291" s="52">
        <f t="shared" si="35"/>
        <v>0.48500000000000004</v>
      </c>
      <c r="BD291" s="52" t="str">
        <f>IF(参照!L291="","",参照!L291)</f>
        <v>山陰エレキ・アライアンス(株)</v>
      </c>
    </row>
    <row r="292" spans="47:56">
      <c r="AU292" s="52" t="str">
        <f>IF(参照!A292="","",参照!A292)</f>
        <v>A0091</v>
      </c>
      <c r="AV292" s="52" t="str">
        <f>IF(参照!B292="","",参照!B292)</f>
        <v>大阪いずみ市民生活協同組合</v>
      </c>
      <c r="AW292" s="52">
        <f>IF(参照!C292="","",参照!C292)</f>
        <v>3.7800000000000003E-4</v>
      </c>
      <c r="AX292" s="52" t="str">
        <f>IF(参照!D292="","",参照!D292)</f>
        <v>メニューA</v>
      </c>
      <c r="AY292" s="52">
        <f>IF(参照!E292="","",参照!E292)</f>
        <v>0</v>
      </c>
      <c r="AZ292" s="52" t="str">
        <f>IF(参照!F292="","",参照!F292)</f>
        <v>大阪いずみ市民生活協同組合</v>
      </c>
      <c r="BA292" s="52" t="str">
        <f>IF(参照!G292="","",参照!G292)</f>
        <v>大阪いずみ市民生活協同組合_メニューA</v>
      </c>
      <c r="BB292" s="52">
        <f t="shared" si="35"/>
        <v>0</v>
      </c>
      <c r="BD292" s="52" t="str">
        <f>IF(参照!L292="","",参照!L292)</f>
        <v>山陰酸素工業(株)</v>
      </c>
    </row>
    <row r="293" spans="47:56">
      <c r="AU293" s="52" t="str">
        <f>IF(参照!A293="","",参照!A293)</f>
        <v/>
      </c>
      <c r="AV293" s="52" t="str">
        <f>IF(参照!B293="","",参照!B293)</f>
        <v/>
      </c>
      <c r="AW293" s="52" t="str">
        <f>IF(参照!C293="","",参照!C293)</f>
        <v/>
      </c>
      <c r="AX293" s="52" t="str">
        <f>IF(参照!D293="","",参照!D293)</f>
        <v>メニューB(残差)</v>
      </c>
      <c r="AY293" s="52">
        <f>IF(参照!E293="","",参照!E293)</f>
        <v>3.2299999999999999E-4</v>
      </c>
      <c r="AZ293" s="52" t="str">
        <f>IF(参照!F293="","",参照!F293)</f>
        <v>大阪いずみ市民生活協同組合</v>
      </c>
      <c r="BA293" s="52" t="str">
        <f>IF(参照!G293="","",参照!G293)</f>
        <v>大阪いずみ市民生活協同組合_メニューB(残差)</v>
      </c>
      <c r="BB293" s="52">
        <f t="shared" si="35"/>
        <v>0.32300000000000001</v>
      </c>
      <c r="BD293" s="52" t="str">
        <f>IF(参照!L293="","",参照!L293)</f>
        <v>(株)三郷ひまわりエナジー</v>
      </c>
    </row>
    <row r="294" spans="47:56">
      <c r="AU294" s="52" t="str">
        <f>IF(参照!A294="","",参照!A294)</f>
        <v/>
      </c>
      <c r="AV294" s="52" t="str">
        <f>IF(参照!B294="","",参照!B294)</f>
        <v/>
      </c>
      <c r="AW294" s="52" t="str">
        <f>IF(参照!C294="","",参照!C294)</f>
        <v/>
      </c>
      <c r="AX294" s="52" t="str">
        <f>IF(参照!D294="","",参照!D294)</f>
        <v>(参考値)事業者全体</v>
      </c>
      <c r="AY294" s="52">
        <f>IF(参照!E294="","",参照!E294)</f>
        <v>3.0400000000000002E-4</v>
      </c>
      <c r="AZ294" s="52" t="str">
        <f>IF(参照!F294="","",参照!F294)</f>
        <v>大阪いずみ市民生活協同組合</v>
      </c>
      <c r="BA294" s="52" t="str">
        <f>IF(参照!G294="","",参照!G294)</f>
        <v>大阪いずみ市民生活協同組合_(参考値)事業者全体</v>
      </c>
      <c r="BB294" s="52">
        <f t="shared" si="35"/>
        <v>0.30399999999999999</v>
      </c>
      <c r="BD294" s="52" t="str">
        <f>IF(参照!L294="","",参照!L294)</f>
        <v>三州電力(株)</v>
      </c>
    </row>
    <row r="295" spans="47:56">
      <c r="AU295" s="52" t="str">
        <f>IF(参照!A295="","",参照!A295)</f>
        <v>A0092</v>
      </c>
      <c r="AV295" s="52" t="str">
        <f>IF(参照!B295="","",参照!B295)</f>
        <v>(株)中海テレビ放送</v>
      </c>
      <c r="AW295" s="52">
        <f>IF(参照!C295="","",参照!C295)</f>
        <v>4.3399999999999998E-4</v>
      </c>
      <c r="AX295" s="52" t="str">
        <f>IF(参照!D295="","",参照!D295)</f>
        <v/>
      </c>
      <c r="AY295" s="52">
        <f>IF(参照!E295="","",参照!E295)</f>
        <v>5.22E-4</v>
      </c>
      <c r="AZ295" s="52" t="str">
        <f>IF(参照!F295="","",参照!F295)</f>
        <v>(株)中海テレビ放送</v>
      </c>
      <c r="BA295" s="52" t="str">
        <f>IF(参照!G295="","",参照!G295)</f>
        <v>(株)中海テレビ放送_</v>
      </c>
      <c r="BB295" s="52">
        <f t="shared" si="35"/>
        <v>0.52200000000000002</v>
      </c>
      <c r="BD295" s="52" t="str">
        <f>IF(参照!L295="","",参照!L295)</f>
        <v>サントラベラーズサービス有限会社</v>
      </c>
    </row>
    <row r="296" spans="47:56">
      <c r="AU296" s="52" t="str">
        <f>IF(参照!A296="","",参照!A296)</f>
        <v>A0093</v>
      </c>
      <c r="AV296" s="52" t="str">
        <f>IF(参照!B296="","",参照!B296)</f>
        <v>パシフィックパワー(株)</v>
      </c>
      <c r="AW296" s="52">
        <f>IF(参照!C296="","",参照!C296)</f>
        <v>3.3E-4</v>
      </c>
      <c r="AX296" s="52" t="str">
        <f>IF(参照!D296="","",参照!D296)</f>
        <v/>
      </c>
      <c r="AY296" s="52">
        <f>IF(参照!E296="","",参照!E296)</f>
        <v>8.8800000000000001E-4</v>
      </c>
      <c r="AZ296" s="52" t="str">
        <f>IF(参照!F296="","",参照!F296)</f>
        <v>パシフィックパワー(株)</v>
      </c>
      <c r="BA296" s="52" t="str">
        <f>IF(参照!G296="","",参照!G296)</f>
        <v>パシフィックパワー(株)_</v>
      </c>
      <c r="BB296" s="52">
        <f t="shared" si="35"/>
        <v>0.88800000000000001</v>
      </c>
      <c r="BD296" s="52" t="str">
        <f>IF(参照!L296="","",参照!L296)</f>
        <v>三友エンテック(株)</v>
      </c>
    </row>
    <row r="297" spans="47:56">
      <c r="AU297" s="52" t="str">
        <f>IF(参照!A297="","",参照!A297)</f>
        <v>A0094</v>
      </c>
      <c r="AV297" s="52" t="str">
        <f>IF(参照!B297="","",参照!B297)</f>
        <v>(株)いちたかガスワン</v>
      </c>
      <c r="AW297" s="52">
        <f>IF(参照!C297="","",参照!C297)</f>
        <v>4.1100000000000002E-4</v>
      </c>
      <c r="AX297" s="52" t="str">
        <f>IF(参照!D297="","",参照!D297)</f>
        <v>メニューA</v>
      </c>
      <c r="AY297" s="52">
        <f>IF(参照!E297="","",参照!E297)</f>
        <v>0</v>
      </c>
      <c r="AZ297" s="52" t="str">
        <f>IF(参照!F297="","",参照!F297)</f>
        <v>(株)いちたかガスワン</v>
      </c>
      <c r="BA297" s="52" t="str">
        <f>IF(参照!G297="","",参照!G297)</f>
        <v>(株)いちたかガスワン_メニューA</v>
      </c>
      <c r="BB297" s="52">
        <f t="shared" si="35"/>
        <v>0</v>
      </c>
      <c r="BD297" s="52" t="str">
        <f>IF(参照!L297="","",参照!L297)</f>
        <v>サンリン(株)</v>
      </c>
    </row>
    <row r="298" spans="47:56">
      <c r="AU298" s="52" t="str">
        <f>IF(参照!A298="","",参照!A298)</f>
        <v/>
      </c>
      <c r="AV298" s="52" t="str">
        <f>IF(参照!B298="","",参照!B298)</f>
        <v/>
      </c>
      <c r="AW298" s="52" t="str">
        <f>IF(参照!C298="","",参照!C298)</f>
        <v/>
      </c>
      <c r="AX298" s="52" t="str">
        <f>IF(参照!D298="","",参照!D298)</f>
        <v>メニューB(残差)</v>
      </c>
      <c r="AY298" s="52">
        <f>IF(参照!E298="","",参照!E298)</f>
        <v>3.5499999999999996E-4</v>
      </c>
      <c r="AZ298" s="52" t="str">
        <f>IF(参照!F298="","",参照!F298)</f>
        <v>(株)いちたかガスワン</v>
      </c>
      <c r="BA298" s="52" t="str">
        <f>IF(参照!G298="","",参照!G298)</f>
        <v>(株)いちたかガスワン_メニューB(残差)</v>
      </c>
      <c r="BB298" s="52">
        <f t="shared" si="35"/>
        <v>0.35499999999999998</v>
      </c>
      <c r="BD298" s="52" t="str">
        <f>IF(参照!L298="","",参照!L298)</f>
        <v>(株)シーエナジー</v>
      </c>
    </row>
    <row r="299" spans="47:56">
      <c r="AU299" s="52" t="str">
        <f>IF(参照!A299="","",参照!A299)</f>
        <v/>
      </c>
      <c r="AV299" s="52" t="str">
        <f>IF(参照!B299="","",参照!B299)</f>
        <v/>
      </c>
      <c r="AW299" s="52" t="str">
        <f>IF(参照!C299="","",参照!C299)</f>
        <v/>
      </c>
      <c r="AX299" s="52" t="str">
        <f>IF(参照!D299="","",参照!D299)</f>
        <v>(参考値)事業者全体</v>
      </c>
      <c r="AY299" s="52">
        <f>IF(参照!E299="","",参照!E299)</f>
        <v>4.9100000000000001E-4</v>
      </c>
      <c r="AZ299" s="52" t="str">
        <f>IF(参照!F299="","",参照!F299)</f>
        <v>(株)いちたかガスワン</v>
      </c>
      <c r="BA299" s="52" t="str">
        <f>IF(参照!G299="","",参照!G299)</f>
        <v>(株)いちたかガスワン_(参考値)事業者全体</v>
      </c>
      <c r="BB299" s="52">
        <f t="shared" si="35"/>
        <v>0.49099999999999999</v>
      </c>
      <c r="BD299" s="52" t="str">
        <f>IF(参照!L299="","",参照!L299)</f>
        <v>(株)シーラパワー(旧：愛知電力(株))</v>
      </c>
    </row>
    <row r="300" spans="47:56">
      <c r="AU300" s="52" t="str">
        <f>IF(参照!A300="","",参照!A300)</f>
        <v>A0098</v>
      </c>
      <c r="AV300" s="52" t="str">
        <f>IF(参照!B300="","",参照!B300)</f>
        <v>(株)ジェイコムウエスト</v>
      </c>
      <c r="AW300" s="52">
        <f>IF(参照!C300="","",参照!C300)</f>
        <v>4.5800000000000002E-4</v>
      </c>
      <c r="AX300" s="52" t="str">
        <f>IF(参照!D300="","",参照!D300)</f>
        <v/>
      </c>
      <c r="AY300" s="52">
        <f>IF(参照!E300="","",参照!E300)</f>
        <v>4.7600000000000002E-4</v>
      </c>
      <c r="AZ300" s="52" t="str">
        <f>IF(参照!F300="","",参照!F300)</f>
        <v>(株)ジェイコムウエスト</v>
      </c>
      <c r="BA300" s="52" t="str">
        <f>IF(参照!G300="","",参照!G300)</f>
        <v>(株)ジェイコムウエスト_</v>
      </c>
      <c r="BB300" s="52">
        <f t="shared" si="35"/>
        <v>0.47600000000000003</v>
      </c>
      <c r="BD300" s="52" t="str">
        <f>IF(参照!L300="","",参照!L300)</f>
        <v>(株)ジェイコムウエスト</v>
      </c>
    </row>
    <row r="301" spans="47:56">
      <c r="AU301" s="52" t="str">
        <f>IF(参照!A301="","",参照!A301)</f>
        <v>A0103</v>
      </c>
      <c r="AV301" s="52" t="str">
        <f>IF(参照!B301="","",参照!B301)</f>
        <v>(株)ジェイコム埼玉・東日本</v>
      </c>
      <c r="AW301" s="52">
        <f>IF(参照!C301="","",参照!C301)</f>
        <v>4.5399999999999998E-4</v>
      </c>
      <c r="AX301" s="52" t="str">
        <f>IF(参照!D301="","",参照!D301)</f>
        <v/>
      </c>
      <c r="AY301" s="52">
        <f>IF(参照!E301="","",参照!E301)</f>
        <v>4.95E-4</v>
      </c>
      <c r="AZ301" s="52" t="str">
        <f>IF(参照!F301="","",参照!F301)</f>
        <v>(株)ジェイコム埼玉・東日本</v>
      </c>
      <c r="BA301" s="52" t="str">
        <f>IF(参照!G301="","",参照!G301)</f>
        <v>(株)ジェイコム埼玉・東日本_</v>
      </c>
      <c r="BB301" s="52">
        <f t="shared" si="35"/>
        <v>0.495</v>
      </c>
      <c r="BD301" s="52" t="str">
        <f>IF(参照!L301="","",参照!L301)</f>
        <v>(株)ジェイコム九州</v>
      </c>
    </row>
    <row r="302" spans="47:56">
      <c r="AU302" s="52" t="str">
        <f>IF(参照!A302="","",参照!A302)</f>
        <v>A0104</v>
      </c>
      <c r="AV302" s="52" t="str">
        <f>IF(参照!B302="","",参照!B302)</f>
        <v>(株)ジェイコム札幌</v>
      </c>
      <c r="AW302" s="52">
        <f>IF(参照!C302="","",参照!C302)</f>
        <v>4.5800000000000002E-4</v>
      </c>
      <c r="AX302" s="52" t="str">
        <f>IF(参照!D302="","",参照!D302)</f>
        <v/>
      </c>
      <c r="AY302" s="52">
        <f>IF(参照!E302="","",参照!E302)</f>
        <v>4.9899999999999999E-4</v>
      </c>
      <c r="AZ302" s="52" t="str">
        <f>IF(参照!F302="","",参照!F302)</f>
        <v>(株)ジェイコム札幌</v>
      </c>
      <c r="BA302" s="52" t="str">
        <f>IF(参照!G302="","",参照!G302)</f>
        <v>(株)ジェイコム札幌_</v>
      </c>
      <c r="BB302" s="52">
        <f t="shared" si="35"/>
        <v>0.499</v>
      </c>
      <c r="BD302" s="52" t="str">
        <f>IF(参照!L302="","",参照!L302)</f>
        <v>(株)ジェイコム埼玉・東日本</v>
      </c>
    </row>
    <row r="303" spans="47:56">
      <c r="AU303" s="52" t="str">
        <f>IF(参照!A303="","",参照!A303)</f>
        <v>A0105</v>
      </c>
      <c r="AV303" s="52" t="str">
        <f>IF(参照!B303="","",参照!B303)</f>
        <v>(株)ジェイコム湘南・神奈川</v>
      </c>
      <c r="AW303" s="52">
        <f>IF(参照!C303="","",参照!C303)</f>
        <v>4.5399999999999998E-4</v>
      </c>
      <c r="AX303" s="52" t="str">
        <f>IF(参照!D303="","",参照!D303)</f>
        <v/>
      </c>
      <c r="AY303" s="52">
        <f>IF(参照!E303="","",参照!E303)</f>
        <v>4.9399999999999997E-4</v>
      </c>
      <c r="AZ303" s="52" t="str">
        <f>IF(参照!F303="","",参照!F303)</f>
        <v>(株)ジェイコム湘南・神奈川</v>
      </c>
      <c r="BA303" s="52" t="str">
        <f>IF(参照!G303="","",参照!G303)</f>
        <v>(株)ジェイコム湘南・神奈川_</v>
      </c>
      <c r="BB303" s="52">
        <f t="shared" si="35"/>
        <v>0.49399999999999999</v>
      </c>
      <c r="BD303" s="52" t="str">
        <f>IF(参照!L303="","",参照!L303)</f>
        <v>(株)ジェイコム札幌</v>
      </c>
    </row>
    <row r="304" spans="47:56">
      <c r="AU304" s="52" t="str">
        <f>IF(参照!A304="","",参照!A304)</f>
        <v>A0107</v>
      </c>
      <c r="AV304" s="52" t="str">
        <f>IF(参照!B304="","",参照!B304)</f>
        <v>(株)ジェイコム千葉</v>
      </c>
      <c r="AW304" s="52">
        <f>IF(参照!C304="","",参照!C304)</f>
        <v>4.5399999999999998E-4</v>
      </c>
      <c r="AX304" s="52" t="str">
        <f>IF(参照!D304="","",参照!D304)</f>
        <v/>
      </c>
      <c r="AY304" s="52">
        <f>IF(参照!E304="","",参照!E304)</f>
        <v>4.9399999999999997E-4</v>
      </c>
      <c r="AZ304" s="52" t="str">
        <f>IF(参照!F304="","",参照!F304)</f>
        <v>(株)ジェイコム千葉</v>
      </c>
      <c r="BA304" s="52" t="str">
        <f>IF(参照!G304="","",参照!G304)</f>
        <v>(株)ジェイコム千葉_</v>
      </c>
      <c r="BB304" s="52">
        <f t="shared" si="35"/>
        <v>0.49399999999999999</v>
      </c>
      <c r="BD304" s="52" t="str">
        <f>IF(参照!L304="","",参照!L304)</f>
        <v>(株)ジェイコム湘南・神奈川</v>
      </c>
    </row>
    <row r="305" spans="47:56">
      <c r="AU305" s="52" t="str">
        <f>IF(参照!A305="","",参照!A305)</f>
        <v>A0110</v>
      </c>
      <c r="AV305" s="52" t="str">
        <f>IF(参照!B305="","",参照!B305)</f>
        <v>(株)ジェイコム東京</v>
      </c>
      <c r="AW305" s="52">
        <f>IF(参照!C305="","",参照!C305)</f>
        <v>4.5399999999999998E-4</v>
      </c>
      <c r="AX305" s="52" t="str">
        <f>IF(参照!D305="","",参照!D305)</f>
        <v/>
      </c>
      <c r="AY305" s="52">
        <f>IF(参照!E305="","",参照!E305)</f>
        <v>4.6599999999999994E-4</v>
      </c>
      <c r="AZ305" s="52" t="str">
        <f>IF(参照!F305="","",参照!F305)</f>
        <v>(株)ジェイコム東京</v>
      </c>
      <c r="BA305" s="52" t="str">
        <f>IF(参照!G305="","",参照!G305)</f>
        <v>(株)ジェイコム東京_</v>
      </c>
      <c r="BB305" s="52">
        <f t="shared" si="35"/>
        <v>0.46599999999999997</v>
      </c>
      <c r="BD305" s="52" t="str">
        <f>IF(参照!L305="","",参照!L305)</f>
        <v>(株)ジェイコム千葉</v>
      </c>
    </row>
    <row r="306" spans="47:56">
      <c r="AU306" s="52" t="str">
        <f>IF(参照!A306="","",参照!A306)</f>
        <v>A0119</v>
      </c>
      <c r="AV306" s="52" t="str">
        <f>IF(参照!B306="","",参照!B306)</f>
        <v>土浦ケーブルテレビ(株)</v>
      </c>
      <c r="AW306" s="52">
        <f>IF(参照!C306="","",参照!C306)</f>
        <v>4.5399999999999998E-4</v>
      </c>
      <c r="AX306" s="52" t="str">
        <f>IF(参照!D306="","",参照!D306)</f>
        <v/>
      </c>
      <c r="AY306" s="52">
        <f>IF(参照!E306="","",参照!E306)</f>
        <v>4.9399999999999997E-4</v>
      </c>
      <c r="AZ306" s="52" t="str">
        <f>IF(参照!F306="","",参照!F306)</f>
        <v>土浦ケーブルテレビ(株)</v>
      </c>
      <c r="BA306" s="52" t="str">
        <f>IF(参照!G306="","",参照!G306)</f>
        <v>土浦ケーブルテレビ(株)_</v>
      </c>
      <c r="BB306" s="52">
        <f t="shared" si="35"/>
        <v>0.49399999999999999</v>
      </c>
      <c r="BD306" s="52" t="str">
        <f>IF(参照!L306="","",参照!L306)</f>
        <v>(株)ジェイコム東京</v>
      </c>
    </row>
    <row r="307" spans="47:56">
      <c r="AU307" s="52" t="str">
        <f>IF(参照!A307="","",参照!A307)</f>
        <v>A0120</v>
      </c>
      <c r="AV307" s="52" t="str">
        <f>IF(参照!B307="","",参照!B307)</f>
        <v>鹿児島電力(株)</v>
      </c>
      <c r="AW307" s="52">
        <f>IF(参照!C307="","",参照!C307)</f>
        <v>4.9100000000000001E-4</v>
      </c>
      <c r="AX307" s="52" t="str">
        <f>IF(参照!D307="","",参照!D307)</f>
        <v/>
      </c>
      <c r="AY307" s="52">
        <f>IF(参照!E307="","",参照!E307)</f>
        <v>4.35E-4</v>
      </c>
      <c r="AZ307" s="52" t="str">
        <f>IF(参照!F307="","",参照!F307)</f>
        <v>鹿児島電力(株)</v>
      </c>
      <c r="BA307" s="52" t="str">
        <f>IF(参照!G307="","",参照!G307)</f>
        <v>鹿児島電力(株)_</v>
      </c>
      <c r="BB307" s="52">
        <f t="shared" si="35"/>
        <v>0.435</v>
      </c>
      <c r="BD307" s="52" t="str">
        <f>IF(参照!L307="","",参照!L307)</f>
        <v>シェルジャパン(株)</v>
      </c>
    </row>
    <row r="308" spans="47:56">
      <c r="AU308" s="52" t="str">
        <f>IF(参照!A308="","",参照!A308)</f>
        <v>A0121</v>
      </c>
      <c r="AV308" s="52" t="str">
        <f>IF(参照!B308="","",参照!B308)</f>
        <v>太陽ガス(株)</v>
      </c>
      <c r="AW308" s="52">
        <f>IF(参照!C308="","",参照!C308)</f>
        <v>4.44E-4</v>
      </c>
      <c r="AX308" s="52" t="str">
        <f>IF(参照!D308="","",参照!D308)</f>
        <v/>
      </c>
      <c r="AY308" s="52">
        <f>IF(参照!E308="","",参照!E308)</f>
        <v>4.7699999999999999E-4</v>
      </c>
      <c r="AZ308" s="52" t="str">
        <f>IF(参照!F308="","",参照!F308)</f>
        <v>太陽ガス(株)</v>
      </c>
      <c r="BA308" s="52" t="str">
        <f>IF(参照!G308="","",参照!G308)</f>
        <v>太陽ガス(株)_</v>
      </c>
      <c r="BB308" s="52">
        <f t="shared" si="35"/>
        <v>0.47699999999999998</v>
      </c>
      <c r="BD308" s="52" t="str">
        <f>IF(参照!L308="","",参照!L308)</f>
        <v>(株)しおさい電力</v>
      </c>
    </row>
    <row r="309" spans="47:56">
      <c r="AU309" s="52" t="str">
        <f>IF(参照!A309="","",参照!A309)</f>
        <v>A0122</v>
      </c>
      <c r="AV309" s="52" t="str">
        <f>IF(参照!B309="","",参照!B309)</f>
        <v>アーバンエナジー(株)</v>
      </c>
      <c r="AW309" s="52">
        <f>IF(参照!C309="","",参照!C309)</f>
        <v>2.41E-4</v>
      </c>
      <c r="AX309" s="52" t="str">
        <f>IF(参照!D309="","",参照!D309)</f>
        <v>メニューA</v>
      </c>
      <c r="AY309" s="52">
        <f>IF(参照!E309="","",参照!E309)</f>
        <v>0</v>
      </c>
      <c r="AZ309" s="52" t="str">
        <f>IF(参照!F309="","",参照!F309)</f>
        <v>アーバンエナジー(株)</v>
      </c>
      <c r="BA309" s="52" t="str">
        <f>IF(参照!G309="","",参照!G309)</f>
        <v>アーバンエナジー(株)_メニューA</v>
      </c>
      <c r="BB309" s="52">
        <f t="shared" si="35"/>
        <v>0</v>
      </c>
      <c r="BD309" s="52" t="str">
        <f>IF(参照!L309="","",参照!L309)</f>
        <v>(株)シグナストラスト</v>
      </c>
    </row>
    <row r="310" spans="47:56">
      <c r="AU310" s="52" t="str">
        <f>IF(参照!A310="","",参照!A310)</f>
        <v/>
      </c>
      <c r="AV310" s="52" t="str">
        <f>IF(参照!B310="","",参照!B310)</f>
        <v/>
      </c>
      <c r="AW310" s="52" t="str">
        <f>IF(参照!C310="","",参照!C310)</f>
        <v/>
      </c>
      <c r="AX310" s="52" t="str">
        <f>IF(参照!D310="","",参照!D310)</f>
        <v>メニューB</v>
      </c>
      <c r="AY310" s="52">
        <f>IF(参照!E310="","",参照!E310)</f>
        <v>2.92E-4</v>
      </c>
      <c r="AZ310" s="52" t="str">
        <f>IF(参照!F310="","",参照!F310)</f>
        <v>アーバンエナジー(株)</v>
      </c>
      <c r="BA310" s="52" t="str">
        <f>IF(参照!G310="","",参照!G310)</f>
        <v>アーバンエナジー(株)_メニューB</v>
      </c>
      <c r="BB310" s="52">
        <f t="shared" si="35"/>
        <v>0.29199999999999998</v>
      </c>
      <c r="BD310" s="52" t="str">
        <f>IF(参照!L310="","",参照!L310)</f>
        <v>静岡ガス＆パワー(株)</v>
      </c>
    </row>
    <row r="311" spans="47:56">
      <c r="AU311" s="52" t="str">
        <f>IF(参照!A311="","",参照!A311)</f>
        <v/>
      </c>
      <c r="AV311" s="52" t="str">
        <f>IF(参照!B311="","",参照!B311)</f>
        <v/>
      </c>
      <c r="AW311" s="52" t="str">
        <f>IF(参照!C311="","",参照!C311)</f>
        <v/>
      </c>
      <c r="AX311" s="52" t="str">
        <f>IF(参照!D311="","",参照!D311)</f>
        <v>メニューC</v>
      </c>
      <c r="AY311" s="52">
        <f>IF(参照!E311="","",参照!E311)</f>
        <v>3.5299999999999996E-4</v>
      </c>
      <c r="AZ311" s="52" t="str">
        <f>IF(参照!F311="","",参照!F311)</f>
        <v>アーバンエナジー(株)</v>
      </c>
      <c r="BA311" s="52" t="str">
        <f>IF(参照!G311="","",参照!G311)</f>
        <v>アーバンエナジー(株)_メニューC</v>
      </c>
      <c r="BB311" s="52">
        <f t="shared" si="35"/>
        <v>0.35299999999999998</v>
      </c>
      <c r="BD311" s="52" t="str">
        <f>IF(参照!L311="","",参照!L311)</f>
        <v>自然電力(株)</v>
      </c>
    </row>
    <row r="312" spans="47:56">
      <c r="AU312" s="52" t="str">
        <f>IF(参照!A312="","",参照!A312)</f>
        <v/>
      </c>
      <c r="AV312" s="52" t="str">
        <f>IF(参照!B312="","",参照!B312)</f>
        <v/>
      </c>
      <c r="AW312" s="52" t="str">
        <f>IF(参照!C312="","",参照!C312)</f>
        <v/>
      </c>
      <c r="AX312" s="52" t="str">
        <f>IF(参照!D312="","",参照!D312)</f>
        <v>メニューD</v>
      </c>
      <c r="AY312" s="52">
        <f>IF(参照!E312="","",参照!E312)</f>
        <v>2.5000000000000001E-4</v>
      </c>
      <c r="AZ312" s="52" t="str">
        <f>IF(参照!F312="","",参照!F312)</f>
        <v>アーバンエナジー(株)</v>
      </c>
      <c r="BA312" s="52" t="str">
        <f>IF(参照!G312="","",参照!G312)</f>
        <v>アーバンエナジー(株)_メニューD</v>
      </c>
      <c r="BB312" s="52">
        <f t="shared" si="35"/>
        <v>0.25</v>
      </c>
      <c r="BD312" s="52" t="str">
        <f>IF(参照!L312="","",参照!L312)</f>
        <v>(株)シナジアパワー</v>
      </c>
    </row>
    <row r="313" spans="47:56">
      <c r="AU313" s="52" t="str">
        <f>IF(参照!A313="","",参照!A313)</f>
        <v/>
      </c>
      <c r="AV313" s="52" t="str">
        <f>IF(参照!B313="","",参照!B313)</f>
        <v/>
      </c>
      <c r="AW313" s="52" t="str">
        <f>IF(参照!C313="","",参照!C313)</f>
        <v/>
      </c>
      <c r="AX313" s="52" t="str">
        <f>IF(参照!D313="","",参照!D313)</f>
        <v>メニューE</v>
      </c>
      <c r="AY313" s="52">
        <f>IF(参照!E313="","",参照!E313)</f>
        <v>3.77E-4</v>
      </c>
      <c r="AZ313" s="52" t="str">
        <f>IF(参照!F313="","",参照!F313)</f>
        <v>アーバンエナジー(株)</v>
      </c>
      <c r="BA313" s="52" t="str">
        <f>IF(参照!G313="","",参照!G313)</f>
        <v>アーバンエナジー(株)_メニューE</v>
      </c>
      <c r="BB313" s="52">
        <f t="shared" si="35"/>
        <v>0.377</v>
      </c>
      <c r="BD313" s="52" t="str">
        <f>IF(参照!L313="","",参照!L313)</f>
        <v>シナネン(株)</v>
      </c>
    </row>
    <row r="314" spans="47:56">
      <c r="AU314" s="52" t="str">
        <f>IF(参照!A314="","",参照!A314)</f>
        <v/>
      </c>
      <c r="AV314" s="52" t="str">
        <f>IF(参照!B314="","",参照!B314)</f>
        <v/>
      </c>
      <c r="AW314" s="52" t="str">
        <f>IF(参照!C314="","",参照!C314)</f>
        <v/>
      </c>
      <c r="AX314" s="52" t="str">
        <f>IF(参照!D314="","",参照!D314)</f>
        <v>メニューF</v>
      </c>
      <c r="AY314" s="52">
        <f>IF(参照!E314="","",参照!E314)</f>
        <v>0</v>
      </c>
      <c r="AZ314" s="52" t="str">
        <f>IF(参照!F314="","",参照!F314)</f>
        <v>アーバンエナジー(株)</v>
      </c>
      <c r="BA314" s="52" t="str">
        <f>IF(参照!G314="","",参照!G314)</f>
        <v>アーバンエナジー(株)_メニューF</v>
      </c>
      <c r="BB314" s="52">
        <f t="shared" si="35"/>
        <v>0</v>
      </c>
      <c r="BD314" s="52" t="str">
        <f>IF(参照!L314="","",参照!L314)</f>
        <v>芝浦電力(株)</v>
      </c>
    </row>
    <row r="315" spans="47:56">
      <c r="AU315" s="52" t="str">
        <f>IF(参照!A315="","",参照!A315)</f>
        <v/>
      </c>
      <c r="AV315" s="52" t="str">
        <f>IF(参照!B315="","",参照!B315)</f>
        <v/>
      </c>
      <c r="AW315" s="52" t="str">
        <f>IF(参照!C315="","",参照!C315)</f>
        <v/>
      </c>
      <c r="AX315" s="52" t="str">
        <f>IF(参照!D315="","",参照!D315)</f>
        <v>メニューG</v>
      </c>
      <c r="AY315" s="52">
        <f>IF(参照!E315="","",参照!E315)</f>
        <v>0</v>
      </c>
      <c r="AZ315" s="52" t="str">
        <f>IF(参照!F315="","",参照!F315)</f>
        <v>アーバンエナジー(株)</v>
      </c>
      <c r="BA315" s="52" t="str">
        <f>IF(参照!G315="","",参照!G315)</f>
        <v>アーバンエナジー(株)_メニューG</v>
      </c>
      <c r="BB315" s="52">
        <f t="shared" si="35"/>
        <v>0</v>
      </c>
      <c r="BD315" s="52" t="str">
        <f>IF(参照!L315="","",参照!L315)</f>
        <v>(株)ジャパネットサービスイノベーション</v>
      </c>
    </row>
    <row r="316" spans="47:56">
      <c r="AU316" s="52" t="str">
        <f>IF(参照!A316="","",参照!A316)</f>
        <v/>
      </c>
      <c r="AV316" s="52" t="str">
        <f>IF(参照!B316="","",参照!B316)</f>
        <v/>
      </c>
      <c r="AW316" s="52" t="str">
        <f>IF(参照!C316="","",参照!C316)</f>
        <v/>
      </c>
      <c r="AX316" s="52" t="str">
        <f>IF(参照!D316="","",参照!D316)</f>
        <v>メニューH</v>
      </c>
      <c r="AY316" s="52">
        <f>IF(参照!E316="","",参照!E316)</f>
        <v>0</v>
      </c>
      <c r="AZ316" s="52" t="str">
        <f>IF(参照!F316="","",参照!F316)</f>
        <v>アーバンエナジー(株)</v>
      </c>
      <c r="BA316" s="52" t="str">
        <f>IF(参照!G316="","",参照!G316)</f>
        <v>アーバンエナジー(株)_メニューH</v>
      </c>
      <c r="BB316" s="52">
        <f t="shared" si="35"/>
        <v>0</v>
      </c>
      <c r="BD316" s="52" t="str">
        <f>IF(参照!L316="","",参照!L316)</f>
        <v>自由でんき(株)</v>
      </c>
    </row>
    <row r="317" spans="47:56">
      <c r="AU317" s="52" t="str">
        <f>IF(参照!A317="","",参照!A317)</f>
        <v/>
      </c>
      <c r="AV317" s="52" t="str">
        <f>IF(参照!B317="","",参照!B317)</f>
        <v/>
      </c>
      <c r="AW317" s="52" t="str">
        <f>IF(参照!C317="","",参照!C317)</f>
        <v/>
      </c>
      <c r="AX317" s="52" t="str">
        <f>IF(参照!D317="","",参照!D317)</f>
        <v>メニューI(残差)</v>
      </c>
      <c r="AY317" s="52">
        <f>IF(参照!E317="","",参照!E317)</f>
        <v>5.9000000000000003E-4</v>
      </c>
      <c r="AZ317" s="52" t="str">
        <f>IF(参照!F317="","",参照!F317)</f>
        <v>アーバンエナジー(株)</v>
      </c>
      <c r="BA317" s="52" t="str">
        <f>IF(参照!G317="","",参照!G317)</f>
        <v>アーバンエナジー(株)_メニューI(残差)</v>
      </c>
      <c r="BB317" s="52">
        <f t="shared" si="35"/>
        <v>0.59000000000000008</v>
      </c>
      <c r="BD317" s="52" t="str">
        <f>IF(参照!L317="","",参照!L317)</f>
        <v>湘南電力(株)</v>
      </c>
    </row>
    <row r="318" spans="47:56">
      <c r="AU318" s="52" t="str">
        <f>IF(参照!A318="","",参照!A318)</f>
        <v/>
      </c>
      <c r="AV318" s="52" t="str">
        <f>IF(参照!B318="","",参照!B318)</f>
        <v/>
      </c>
      <c r="AW318" s="52" t="str">
        <f>IF(参照!C318="","",参照!C318)</f>
        <v/>
      </c>
      <c r="AX318" s="52" t="str">
        <f>IF(参照!D318="","",参照!D318)</f>
        <v>(参考値)事業者全体</v>
      </c>
      <c r="AY318" s="52">
        <f>IF(参照!E318="","",参照!E318)</f>
        <v>4.3599999999999997E-4</v>
      </c>
      <c r="AZ318" s="52" t="str">
        <f>IF(参照!F318="","",参照!F318)</f>
        <v>アーバンエナジー(株)</v>
      </c>
      <c r="BA318" s="52" t="str">
        <f>IF(参照!G318="","",参照!G318)</f>
        <v>アーバンエナジー(株)_(参考値)事業者全体</v>
      </c>
      <c r="BB318" s="52">
        <f t="shared" si="35"/>
        <v>0.436</v>
      </c>
      <c r="BD318" s="52" t="str">
        <f>IF(参照!L318="","",参照!L318)</f>
        <v>(株)情熱電力</v>
      </c>
    </row>
    <row r="319" spans="47:56">
      <c r="AU319" s="52" t="str">
        <f>IF(参照!A319="","",参照!A319)</f>
        <v>A0123</v>
      </c>
      <c r="AV319" s="52" t="str">
        <f>IF(参照!B319="","",参照!B319)</f>
        <v>パワーネクスト(株)</v>
      </c>
      <c r="AW319" s="52">
        <f>IF(参照!C319="","",参照!C319)</f>
        <v>6.9999999999999999E-6</v>
      </c>
      <c r="AX319" s="52" t="str">
        <f>IF(参照!D319="","",参照!D319)</f>
        <v/>
      </c>
      <c r="AY319" s="52">
        <f>IF(参照!E319="","",参照!E319)</f>
        <v>4.5300000000000001E-4</v>
      </c>
      <c r="AZ319" s="52" t="str">
        <f>IF(参照!F319="","",参照!F319)</f>
        <v>パワーネクスト(株)</v>
      </c>
      <c r="BA319" s="52" t="str">
        <f>IF(参照!G319="","",参照!G319)</f>
        <v>パワーネクスト(株)_</v>
      </c>
      <c r="BB319" s="52">
        <f t="shared" si="35"/>
        <v>0.45300000000000001</v>
      </c>
      <c r="BD319" s="52" t="str">
        <f>IF(参照!L319="","",参照!L319)</f>
        <v>情報ハイウェイ協同組合</v>
      </c>
    </row>
    <row r="320" spans="47:56">
      <c r="AU320" s="52" t="str">
        <f>IF(参照!A320="","",参照!A320)</f>
        <v>A0124</v>
      </c>
      <c r="AV320" s="52" t="str">
        <f>IF(参照!B320="","",参照!B320)</f>
        <v>合同会社北上新電力</v>
      </c>
      <c r="AW320" s="52">
        <f>IF(参照!C320="","",参照!C320)</f>
        <v>2.3299999999999997E-4</v>
      </c>
      <c r="AX320" s="52" t="str">
        <f>IF(参照!D320="","",参照!D320)</f>
        <v/>
      </c>
      <c r="AY320" s="52">
        <f>IF(参照!E320="","",参照!E320)</f>
        <v>5.1599999999999997E-4</v>
      </c>
      <c r="AZ320" s="52" t="str">
        <f>IF(参照!F320="","",参照!F320)</f>
        <v>合同会社北上新電力</v>
      </c>
      <c r="BA320" s="52" t="str">
        <f>IF(参照!G320="","",参照!G320)</f>
        <v>合同会社北上新電力_</v>
      </c>
      <c r="BB320" s="52">
        <f t="shared" si="35"/>
        <v>0.51600000000000001</v>
      </c>
      <c r="BD320" s="52" t="str">
        <f>IF(参照!L320="","",参照!L320)</f>
        <v>(株)新出光</v>
      </c>
    </row>
    <row r="321" spans="47:56">
      <c r="AU321" s="52" t="str">
        <f>IF(参照!A321="","",参照!A321)</f>
        <v>A0125</v>
      </c>
      <c r="AV321" s="52" t="str">
        <f>IF(参照!B321="","",参照!B321)</f>
        <v>パーパススマートパワー(株)</v>
      </c>
      <c r="AW321" s="52">
        <f>IF(参照!C321="","",参照!C321)</f>
        <v>4.9899999999999999E-4</v>
      </c>
      <c r="AX321" s="52" t="str">
        <f>IF(参照!D321="","",参照!D321)</f>
        <v/>
      </c>
      <c r="AY321" s="52">
        <f>IF(参照!E321="","",参照!E321)</f>
        <v>4.4299999999999998E-4</v>
      </c>
      <c r="AZ321" s="52" t="str">
        <f>IF(参照!F321="","",参照!F321)</f>
        <v>パーパススマートパワー(株)</v>
      </c>
      <c r="BA321" s="52" t="str">
        <f>IF(参照!G321="","",参照!G321)</f>
        <v>パーパススマートパワー(株)_</v>
      </c>
      <c r="BB321" s="52">
        <f t="shared" si="35"/>
        <v>0.443</v>
      </c>
      <c r="BD321" s="52" t="str">
        <f>IF(参照!L321="","",参照!L321)</f>
        <v>シン・エナジー(株)</v>
      </c>
    </row>
    <row r="322" spans="47:56">
      <c r="AU322" s="52" t="str">
        <f>IF(参照!A322="","",参照!A322)</f>
        <v>A0126</v>
      </c>
      <c r="AV322" s="52" t="str">
        <f>IF(参照!B322="","",参照!B322)</f>
        <v>(株)タクマエナジー</v>
      </c>
      <c r="AW322" s="52">
        <f>IF(参照!C322="","",参照!C322)</f>
        <v>3.8000000000000002E-5</v>
      </c>
      <c r="AX322" s="52" t="str">
        <f>IF(参照!D322="","",参照!D322)</f>
        <v>メニューA</v>
      </c>
      <c r="AY322" s="52">
        <f>IF(参照!E322="","",参照!E322)</f>
        <v>0</v>
      </c>
      <c r="AZ322" s="52" t="str">
        <f>IF(参照!F322="","",参照!F322)</f>
        <v>(株)タクマエナジー</v>
      </c>
      <c r="BA322" s="52" t="str">
        <f>IF(参照!G322="","",参照!G322)</f>
        <v>(株)タクマエナジー_メニューA</v>
      </c>
      <c r="BB322" s="52">
        <f t="shared" si="35"/>
        <v>0</v>
      </c>
      <c r="BD322" s="52" t="str">
        <f>IF(参照!L322="","",参照!L322)</f>
        <v>新エネルギー開発(株)</v>
      </c>
    </row>
    <row r="323" spans="47:56">
      <c r="AU323" s="52" t="str">
        <f>IF(参照!A323="","",参照!A323)</f>
        <v/>
      </c>
      <c r="AV323" s="52" t="str">
        <f>IF(参照!B323="","",参照!B323)</f>
        <v/>
      </c>
      <c r="AW323" s="52" t="str">
        <f>IF(参照!C323="","",参照!C323)</f>
        <v/>
      </c>
      <c r="AX323" s="52" t="str">
        <f>IF(参照!D323="","",参照!D323)</f>
        <v>メニューB(残差)</v>
      </c>
      <c r="AY323" s="52">
        <f>IF(参照!E323="","",参照!E323)</f>
        <v>2.0000000000000002E-5</v>
      </c>
      <c r="AZ323" s="52" t="str">
        <f>IF(参照!F323="","",参照!F323)</f>
        <v>(株)タクマエナジー</v>
      </c>
      <c r="BA323" s="52" t="str">
        <f>IF(参照!G323="","",参照!G323)</f>
        <v>(株)タクマエナジー_メニューB(残差)</v>
      </c>
      <c r="BB323" s="52">
        <f t="shared" si="35"/>
        <v>0.02</v>
      </c>
      <c r="BD323" s="52" t="str">
        <f>IF(参照!L323="","",参照!L323)</f>
        <v>新電力いばらき(株)</v>
      </c>
    </row>
    <row r="324" spans="47:56">
      <c r="AU324" s="52" t="str">
        <f>IF(参照!A324="","",参照!A324)</f>
        <v/>
      </c>
      <c r="AV324" s="52" t="str">
        <f>IF(参照!B324="","",参照!B324)</f>
        <v/>
      </c>
      <c r="AW324" s="52" t="str">
        <f>IF(参照!C324="","",参照!C324)</f>
        <v/>
      </c>
      <c r="AX324" s="52" t="str">
        <f>IF(参照!D324="","",参照!D324)</f>
        <v>(参考値)事業者全体</v>
      </c>
      <c r="AY324" s="52">
        <f>IF(参照!E324="","",参照!E324)</f>
        <v>3.5199999999999999E-4</v>
      </c>
      <c r="AZ324" s="52" t="str">
        <f>IF(参照!F324="","",参照!F324)</f>
        <v>(株)タクマエナジー</v>
      </c>
      <c r="BA324" s="52" t="str">
        <f>IF(参照!G324="","",参照!G324)</f>
        <v>(株)タクマエナジー_(参考値)事業者全体</v>
      </c>
      <c r="BB324" s="52">
        <f t="shared" si="35"/>
        <v>0.35199999999999998</v>
      </c>
      <c r="BD324" s="52" t="str">
        <f>IF(参照!L324="","",参照!L324)</f>
        <v>新電力おおいた(株)</v>
      </c>
    </row>
    <row r="325" spans="47:56">
      <c r="AU325" s="52" t="str">
        <f>IF(参照!A325="","",参照!A325)</f>
        <v>A0127</v>
      </c>
      <c r="AV325" s="52" t="str">
        <f>IF(参照!B325="","",参照!B325)</f>
        <v>(株)スマートテック</v>
      </c>
      <c r="AW325" s="52">
        <f>IF(参照!C325="","",参照!C325)</f>
        <v>3.2299999999999999E-4</v>
      </c>
      <c r="AX325" s="52" t="str">
        <f>IF(参照!D325="","",参照!D325)</f>
        <v>メニューA</v>
      </c>
      <c r="AY325" s="52">
        <f>IF(参照!E325="","",参照!E325)</f>
        <v>0</v>
      </c>
      <c r="AZ325" s="52" t="str">
        <f>IF(参照!F325="","",参照!F325)</f>
        <v>(株)スマートテック</v>
      </c>
      <c r="BA325" s="52" t="str">
        <f>IF(参照!G325="","",参照!G325)</f>
        <v>(株)スマートテック_メニューA</v>
      </c>
      <c r="BB325" s="52">
        <f t="shared" ref="BB325:BB388" si="36">AY325*1000</f>
        <v>0</v>
      </c>
      <c r="BD325" s="52" t="str">
        <f>IF(参照!L325="","",参照!L325)</f>
        <v>新電力新潟(株)</v>
      </c>
    </row>
    <row r="326" spans="47:56">
      <c r="AU326" s="52" t="str">
        <f>IF(参照!A326="","",参照!A326)</f>
        <v/>
      </c>
      <c r="AV326" s="52" t="str">
        <f>IF(参照!B326="","",参照!B326)</f>
        <v/>
      </c>
      <c r="AW326" s="52" t="str">
        <f>IF(参照!C326="","",参照!C326)</f>
        <v/>
      </c>
      <c r="AX326" s="52" t="str">
        <f>IF(参照!D326="","",参照!D326)</f>
        <v>メニューB(残差)</v>
      </c>
      <c r="AY326" s="52">
        <f>IF(参照!E326="","",参照!E326)</f>
        <v>4.4500000000000003E-4</v>
      </c>
      <c r="AZ326" s="52" t="str">
        <f>IF(参照!F326="","",参照!F326)</f>
        <v>(株)スマートテック</v>
      </c>
      <c r="BA326" s="52" t="str">
        <f>IF(参照!G326="","",参照!G326)</f>
        <v>(株)スマートテック_メニューB(残差)</v>
      </c>
      <c r="BB326" s="52">
        <f t="shared" si="36"/>
        <v>0.44500000000000001</v>
      </c>
      <c r="BD326" s="52" t="str">
        <f>IF(参照!L326="","",参照!L326)</f>
        <v>(株)翠光トップライン</v>
      </c>
    </row>
    <row r="327" spans="47:56">
      <c r="AU327" s="52" t="str">
        <f>IF(参照!A327="","",参照!A327)</f>
        <v/>
      </c>
      <c r="AV327" s="52" t="str">
        <f>IF(参照!B327="","",参照!B327)</f>
        <v/>
      </c>
      <c r="AW327" s="52" t="str">
        <f>IF(参照!C327="","",参照!C327)</f>
        <v/>
      </c>
      <c r="AX327" s="52" t="str">
        <f>IF(参照!D327="","",参照!D327)</f>
        <v>(参考値)事業者全体</v>
      </c>
      <c r="AY327" s="52">
        <f>IF(参照!E327="","",参照!E327)</f>
        <v>2.8899999999999998E-4</v>
      </c>
      <c r="AZ327" s="52" t="str">
        <f>IF(参照!F327="","",参照!F327)</f>
        <v>(株)スマートテック</v>
      </c>
      <c r="BA327" s="52" t="str">
        <f>IF(参照!G327="","",参照!G327)</f>
        <v>(株)スマートテック_(参考値)事業者全体</v>
      </c>
      <c r="BB327" s="52">
        <f t="shared" si="36"/>
        <v>0.28899999999999998</v>
      </c>
      <c r="BD327" s="52" t="str">
        <f>IF(参照!L327="","",参照!L327)</f>
        <v>須賀川瓦斯(株)</v>
      </c>
    </row>
    <row r="328" spans="47:56">
      <c r="AU328" s="52" t="str">
        <f>IF(参照!A328="","",参照!A328)</f>
        <v>A0128</v>
      </c>
      <c r="AV328" s="52" t="str">
        <f>IF(参照!B328="","",参照!B328)</f>
        <v>水戸電力(株)</v>
      </c>
      <c r="AW328" s="52">
        <f>IF(参照!C328="","",参照!C328)</f>
        <v>3.8900000000000002E-4</v>
      </c>
      <c r="AX328" s="52" t="str">
        <f>IF(参照!D328="","",参照!D328)</f>
        <v/>
      </c>
      <c r="AY328" s="52">
        <f>IF(参照!E328="","",参照!E328)</f>
        <v>4.2299999999999998E-4</v>
      </c>
      <c r="AZ328" s="52" t="str">
        <f>IF(参照!F328="","",参照!F328)</f>
        <v>水戸電力(株)</v>
      </c>
      <c r="BA328" s="52" t="str">
        <f>IF(参照!G328="","",参照!G328)</f>
        <v>水戸電力(株)_</v>
      </c>
      <c r="BB328" s="52">
        <f t="shared" si="36"/>
        <v>0.42299999999999999</v>
      </c>
      <c r="BD328" s="52" t="str">
        <f>IF(参照!L328="","",参照!L328)</f>
        <v>スズカ電工(株)</v>
      </c>
    </row>
    <row r="329" spans="47:56">
      <c r="AU329" s="52" t="str">
        <f>IF(参照!A329="","",参照!A329)</f>
        <v>A0130</v>
      </c>
      <c r="AV329" s="52" t="str">
        <f>IF(参照!B329="","",参照!B329)</f>
        <v>丸紅新電力(株)</v>
      </c>
      <c r="AW329" s="52">
        <f>IF(参照!C329="","",参照!C329)</f>
        <v>4.64E-4</v>
      </c>
      <c r="AX329" s="52" t="str">
        <f>IF(参照!D329="","",参照!D329)</f>
        <v>メニューA</v>
      </c>
      <c r="AY329" s="52">
        <f>IF(参照!E329="","",参照!E329)</f>
        <v>0</v>
      </c>
      <c r="AZ329" s="52" t="str">
        <f>IF(参照!F329="","",参照!F329)</f>
        <v>丸紅新電力(株)</v>
      </c>
      <c r="BA329" s="52" t="str">
        <f>IF(参照!G329="","",参照!G329)</f>
        <v>丸紅新電力(株)_メニューA</v>
      </c>
      <c r="BB329" s="52">
        <f t="shared" si="36"/>
        <v>0</v>
      </c>
      <c r="BD329" s="52" t="str">
        <f>IF(参照!L329="","",参照!L329)</f>
        <v>鈴与商事(株)</v>
      </c>
    </row>
    <row r="330" spans="47:56">
      <c r="AU330" s="52" t="str">
        <f>IF(参照!A330="","",参照!A330)</f>
        <v/>
      </c>
      <c r="AV330" s="52" t="str">
        <f>IF(参照!B330="","",参照!B330)</f>
        <v/>
      </c>
      <c r="AW330" s="52" t="str">
        <f>IF(参照!C330="","",参照!C330)</f>
        <v/>
      </c>
      <c r="AX330" s="52" t="str">
        <f>IF(参照!D330="","",参照!D330)</f>
        <v>メニューB</v>
      </c>
      <c r="AY330" s="52">
        <f>IF(参照!E330="","",参照!E330)</f>
        <v>1.84E-4</v>
      </c>
      <c r="AZ330" s="52" t="str">
        <f>IF(参照!F330="","",参照!F330)</f>
        <v>丸紅新電力(株)</v>
      </c>
      <c r="BA330" s="52" t="str">
        <f>IF(参照!G330="","",参照!G330)</f>
        <v>丸紅新電力(株)_メニューB</v>
      </c>
      <c r="BB330" s="52">
        <f t="shared" si="36"/>
        <v>0.184</v>
      </c>
      <c r="BD330" s="52" t="str">
        <f>IF(参照!L330="","",参照!L330)</f>
        <v>鈴与電力(株)</v>
      </c>
    </row>
    <row r="331" spans="47:56">
      <c r="AU331" s="52" t="str">
        <f>IF(参照!A331="","",参照!A331)</f>
        <v/>
      </c>
      <c r="AV331" s="52" t="str">
        <f>IF(参照!B331="","",参照!B331)</f>
        <v/>
      </c>
      <c r="AW331" s="52" t="str">
        <f>IF(参照!C331="","",参照!C331)</f>
        <v/>
      </c>
      <c r="AX331" s="52" t="str">
        <f>IF(参照!D331="","",参照!D331)</f>
        <v>メニューC</v>
      </c>
      <c r="AY331" s="52">
        <f>IF(参照!E331="","",参照!E331)</f>
        <v>3.77E-4</v>
      </c>
      <c r="AZ331" s="52" t="str">
        <f>IF(参照!F331="","",参照!F331)</f>
        <v>丸紅新電力(株)</v>
      </c>
      <c r="BA331" s="52" t="str">
        <f>IF(参照!G331="","",参照!G331)</f>
        <v>丸紅新電力(株)_メニューC</v>
      </c>
      <c r="BB331" s="52">
        <f t="shared" si="36"/>
        <v>0.377</v>
      </c>
      <c r="BD331" s="52" t="str">
        <f>IF(参照!L331="","",参照!L331)</f>
        <v>スターティア(株)</v>
      </c>
    </row>
    <row r="332" spans="47:56">
      <c r="AU332" s="52" t="str">
        <f>IF(参照!A332="","",参照!A332)</f>
        <v/>
      </c>
      <c r="AV332" s="52" t="str">
        <f>IF(参照!B332="","",参照!B332)</f>
        <v/>
      </c>
      <c r="AW332" s="52" t="str">
        <f>IF(参照!C332="","",参照!C332)</f>
        <v/>
      </c>
      <c r="AX332" s="52" t="str">
        <f>IF(参照!D332="","",参照!D332)</f>
        <v>メニューD</v>
      </c>
      <c r="AY332" s="52">
        <f>IF(参照!E332="","",参照!E332)</f>
        <v>0</v>
      </c>
      <c r="AZ332" s="52" t="str">
        <f>IF(参照!F332="","",参照!F332)</f>
        <v>丸紅新電力(株)</v>
      </c>
      <c r="BA332" s="52" t="str">
        <f>IF(参照!G332="","",参照!G332)</f>
        <v>丸紅新電力(株)_メニューD</v>
      </c>
      <c r="BB332" s="52">
        <f t="shared" si="36"/>
        <v>0</v>
      </c>
      <c r="BD332" s="52" t="str">
        <f>IF(参照!L332="","",参照!L332)</f>
        <v>(株)スマート</v>
      </c>
    </row>
    <row r="333" spans="47:56">
      <c r="AU333" s="52" t="str">
        <f>IF(参照!A333="","",参照!A333)</f>
        <v/>
      </c>
      <c r="AV333" s="52" t="str">
        <f>IF(参照!B333="","",参照!B333)</f>
        <v/>
      </c>
      <c r="AW333" s="52" t="str">
        <f>IF(参照!C333="","",参照!C333)</f>
        <v/>
      </c>
      <c r="AX333" s="52" t="str">
        <f>IF(参照!D333="","",参照!D333)</f>
        <v>メニューE(残差)</v>
      </c>
      <c r="AY333" s="52">
        <f>IF(参照!E333="","",参照!E333)</f>
        <v>5.669999999999999E-4</v>
      </c>
      <c r="AZ333" s="52" t="str">
        <f>IF(参照!F333="","",参照!F333)</f>
        <v>丸紅新電力(株)</v>
      </c>
      <c r="BA333" s="52" t="str">
        <f>IF(参照!G333="","",参照!G333)</f>
        <v>丸紅新電力(株)_メニューE(残差)</v>
      </c>
      <c r="BB333" s="52">
        <f t="shared" si="36"/>
        <v>0.56699999999999995</v>
      </c>
      <c r="BD333" s="52" t="str">
        <f>IF(参照!L333="","",参照!L333)</f>
        <v>スマートエコエナジー(株)</v>
      </c>
    </row>
    <row r="334" spans="47:56">
      <c r="AU334" s="52" t="str">
        <f>IF(参照!A334="","",参照!A334)</f>
        <v/>
      </c>
      <c r="AV334" s="52" t="str">
        <f>IF(参照!B334="","",参照!B334)</f>
        <v/>
      </c>
      <c r="AW334" s="52" t="str">
        <f>IF(参照!C334="","",参照!C334)</f>
        <v/>
      </c>
      <c r="AX334" s="52" t="str">
        <f>IF(参照!D334="","",参照!D334)</f>
        <v>(参考値)事業者全体</v>
      </c>
      <c r="AY334" s="52">
        <f>IF(参照!E334="","",参照!E334)</f>
        <v>4.9600000000000002E-4</v>
      </c>
      <c r="AZ334" s="52" t="str">
        <f>IF(参照!F334="","",参照!F334)</f>
        <v>丸紅新電力(株)</v>
      </c>
      <c r="BA334" s="52" t="str">
        <f>IF(参照!G334="","",参照!G334)</f>
        <v>丸紅新電力(株)_(参考値)事業者全体</v>
      </c>
      <c r="BB334" s="52">
        <f t="shared" si="36"/>
        <v>0.496</v>
      </c>
      <c r="BD334" s="52" t="str">
        <f>IF(参照!L334="","",参照!L334)</f>
        <v>スマートエナジー磐田(株)</v>
      </c>
    </row>
    <row r="335" spans="47:56">
      <c r="AU335" s="52" t="str">
        <f>IF(参照!A335="","",参照!A335)</f>
        <v>A0133</v>
      </c>
      <c r="AV335" s="52" t="str">
        <f>IF(参照!B335="","",参照!B335)</f>
        <v>奈良電力(株)</v>
      </c>
      <c r="AW335" s="52">
        <f>IF(参照!C335="","",参照!C335)</f>
        <v>5.0500000000000002E-4</v>
      </c>
      <c r="AX335" s="52" t="str">
        <f>IF(参照!D335="","",参照!D335)</f>
        <v/>
      </c>
      <c r="AY335" s="52">
        <f>IF(参照!E335="","",参照!E335)</f>
        <v>5.0799999999999999E-4</v>
      </c>
      <c r="AZ335" s="52" t="str">
        <f>IF(参照!F335="","",参照!F335)</f>
        <v>奈良電力(株)</v>
      </c>
      <c r="BA335" s="52" t="str">
        <f>IF(参照!G335="","",参照!G335)</f>
        <v>奈良電力(株)_</v>
      </c>
      <c r="BB335" s="52">
        <f t="shared" si="36"/>
        <v>0.50800000000000001</v>
      </c>
      <c r="BD335" s="52" t="str">
        <f>IF(参照!L335="","",参照!L335)</f>
        <v>スマートエナジー熊本(株)</v>
      </c>
    </row>
    <row r="336" spans="47:56">
      <c r="AU336" s="52" t="str">
        <f>IF(参照!A336="","",参照!A336)</f>
        <v>A0134</v>
      </c>
      <c r="AV336" s="52" t="str">
        <f>IF(参照!B336="","",参照!B336)</f>
        <v>日立造船(株)</v>
      </c>
      <c r="AW336" s="52">
        <f>IF(参照!C336="","",参照!C336)</f>
        <v>1.75E-4</v>
      </c>
      <c r="AX336" s="52" t="str">
        <f>IF(参照!D336="","",参照!D336)</f>
        <v>メニューA</v>
      </c>
      <c r="AY336" s="52">
        <f>IF(参照!E336="","",参照!E336)</f>
        <v>0</v>
      </c>
      <c r="AZ336" s="52" t="str">
        <f>IF(参照!F336="","",参照!F336)</f>
        <v>日立造船(株)</v>
      </c>
      <c r="BA336" s="52" t="str">
        <f>IF(参照!G336="","",参照!G336)</f>
        <v>日立造船(株)_メニューA</v>
      </c>
      <c r="BB336" s="52">
        <f t="shared" si="36"/>
        <v>0</v>
      </c>
      <c r="BD336" s="52" t="str">
        <f>IF(参照!L336="","",参照!L336)</f>
        <v>(株)スマートテック</v>
      </c>
    </row>
    <row r="337" spans="47:56">
      <c r="AU337" s="52" t="str">
        <f>IF(参照!A337="","",参照!A337)</f>
        <v/>
      </c>
      <c r="AV337" s="52" t="str">
        <f>IF(参照!B337="","",参照!B337)</f>
        <v/>
      </c>
      <c r="AW337" s="52" t="str">
        <f>IF(参照!C337="","",参照!C337)</f>
        <v/>
      </c>
      <c r="AX337" s="52" t="str">
        <f>IF(参照!D337="","",参照!D337)</f>
        <v>メニューB</v>
      </c>
      <c r="AY337" s="52">
        <f>IF(参照!E337="","",参照!E337)</f>
        <v>0</v>
      </c>
      <c r="AZ337" s="52" t="str">
        <f>IF(参照!F337="","",参照!F337)</f>
        <v>日立造船(株)</v>
      </c>
      <c r="BA337" s="52" t="str">
        <f>IF(参照!G337="","",参照!G337)</f>
        <v>日立造船(株)_メニューB</v>
      </c>
      <c r="BB337" s="52">
        <f t="shared" si="36"/>
        <v>0</v>
      </c>
      <c r="BD337" s="52" t="str">
        <f>IF(参照!L337="","",参照!L337)</f>
        <v>スマート電気(株)</v>
      </c>
    </row>
    <row r="338" spans="47:56">
      <c r="AU338" s="52" t="str">
        <f>IF(参照!A338="","",参照!A338)</f>
        <v/>
      </c>
      <c r="AV338" s="52" t="str">
        <f>IF(参照!B338="","",参照!B338)</f>
        <v/>
      </c>
      <c r="AW338" s="52" t="str">
        <f>IF(参照!C338="","",参照!C338)</f>
        <v/>
      </c>
      <c r="AX338" s="52" t="str">
        <f>IF(参照!D338="","",参照!D338)</f>
        <v>メニューC(残差)</v>
      </c>
      <c r="AY338" s="52">
        <f>IF(参照!E338="","",参照!E338)</f>
        <v>1.7699999999999999E-4</v>
      </c>
      <c r="AZ338" s="52" t="str">
        <f>IF(参照!F338="","",参照!F338)</f>
        <v>日立造船(株)</v>
      </c>
      <c r="BA338" s="52" t="str">
        <f>IF(参照!G338="","",参照!G338)</f>
        <v>日立造船(株)_メニューC(残差)</v>
      </c>
      <c r="BB338" s="52">
        <f t="shared" si="36"/>
        <v>0.17699999999999999</v>
      </c>
      <c r="BD338" s="52" t="str">
        <f>IF(参照!L338="","",参照!L338)</f>
        <v>諏訪瓦斯(株)</v>
      </c>
    </row>
    <row r="339" spans="47:56">
      <c r="AU339" s="52" t="str">
        <f>IF(参照!A339="","",参照!A339)</f>
        <v/>
      </c>
      <c r="AV339" s="52" t="str">
        <f>IF(参照!B339="","",参照!B339)</f>
        <v/>
      </c>
      <c r="AW339" s="52" t="str">
        <f>IF(参照!C339="","",参照!C339)</f>
        <v/>
      </c>
      <c r="AX339" s="52" t="str">
        <f>IF(参照!D339="","",参照!D339)</f>
        <v>(参考値)事業者全体</v>
      </c>
      <c r="AY339" s="52">
        <f>IF(参照!E339="","",参照!E339)</f>
        <v>1.7E-5</v>
      </c>
      <c r="AZ339" s="52" t="str">
        <f>IF(参照!F339="","",参照!F339)</f>
        <v>日立造船(株)</v>
      </c>
      <c r="BA339" s="52" t="str">
        <f>IF(参照!G339="","",参照!G339)</f>
        <v>日立造船(株)_(参考値)事業者全体</v>
      </c>
      <c r="BB339" s="52">
        <f t="shared" si="36"/>
        <v>1.7000000000000001E-2</v>
      </c>
      <c r="BD339" s="52" t="str">
        <f>IF(参照!L339="","",参照!L339)</f>
        <v>生活協同組合コープぐんま</v>
      </c>
    </row>
    <row r="340" spans="47:56">
      <c r="AU340" s="52" t="str">
        <f>IF(参照!A340="","",参照!A340)</f>
        <v>A0135</v>
      </c>
      <c r="AV340" s="52" t="str">
        <f>IF(参照!B340="","",参照!B340)</f>
        <v>大東ガス(株)</v>
      </c>
      <c r="AW340" s="52">
        <f>IF(参照!C340="","",参照!C340)</f>
        <v>3.6400000000000001E-4</v>
      </c>
      <c r="AX340" s="52" t="str">
        <f>IF(参照!D340="","",参照!D340)</f>
        <v>メニューA</v>
      </c>
      <c r="AY340" s="52">
        <f>IF(参照!E340="","",参照!E340)</f>
        <v>0</v>
      </c>
      <c r="AZ340" s="52" t="str">
        <f>IF(参照!F340="","",参照!F340)</f>
        <v>大東ガス(株)</v>
      </c>
      <c r="BA340" s="52" t="str">
        <f>IF(参照!G340="","",参照!G340)</f>
        <v>大東ガス(株)_メニューA</v>
      </c>
      <c r="BB340" s="52">
        <f t="shared" si="36"/>
        <v>0</v>
      </c>
      <c r="BD340" s="52" t="str">
        <f>IF(参照!L340="","",参照!L340)</f>
        <v>生活協同組合コープこうべ</v>
      </c>
    </row>
    <row r="341" spans="47:56">
      <c r="AU341" s="52" t="str">
        <f>IF(参照!A341="","",参照!A341)</f>
        <v/>
      </c>
      <c r="AV341" s="52" t="str">
        <f>IF(参照!B341="","",参照!B341)</f>
        <v/>
      </c>
      <c r="AW341" s="52" t="str">
        <f>IF(参照!C341="","",参照!C341)</f>
        <v/>
      </c>
      <c r="AX341" s="52" t="str">
        <f>IF(参照!D341="","",参照!D341)</f>
        <v>メニューB(残差)</v>
      </c>
      <c r="AY341" s="52">
        <f>IF(参照!E341="","",参照!E341)</f>
        <v>3.0699999999999998E-4</v>
      </c>
      <c r="AZ341" s="52" t="str">
        <f>IF(参照!F341="","",参照!F341)</f>
        <v>大東ガス(株)</v>
      </c>
      <c r="BA341" s="52" t="str">
        <f>IF(参照!G341="","",参照!G341)</f>
        <v>大東ガス(株)_メニューB(残差)</v>
      </c>
      <c r="BB341" s="52">
        <f t="shared" si="36"/>
        <v>0.307</v>
      </c>
      <c r="BD341" s="52" t="str">
        <f>IF(参照!L341="","",参照!L341)</f>
        <v>生活協同組合コープしが</v>
      </c>
    </row>
    <row r="342" spans="47:56">
      <c r="AU342" s="52" t="str">
        <f>IF(参照!A342="","",参照!A342)</f>
        <v/>
      </c>
      <c r="AV342" s="52" t="str">
        <f>IF(参照!B342="","",参照!B342)</f>
        <v/>
      </c>
      <c r="AW342" s="52" t="str">
        <f>IF(参照!C342="","",参照!C342)</f>
        <v/>
      </c>
      <c r="AX342" s="52" t="str">
        <f>IF(参照!D342="","",参照!D342)</f>
        <v>(参考値)事業者全体</v>
      </c>
      <c r="AY342" s="52">
        <f>IF(参照!E342="","",参照!E342)</f>
        <v>3.9200000000000004E-4</v>
      </c>
      <c r="AZ342" s="52" t="str">
        <f>IF(参照!F342="","",参照!F342)</f>
        <v>大東ガス(株)</v>
      </c>
      <c r="BA342" s="52" t="str">
        <f>IF(参照!G342="","",参照!G342)</f>
        <v>大東ガス(株)_(参考値)事業者全体</v>
      </c>
      <c r="BB342" s="52">
        <f t="shared" si="36"/>
        <v>0.39200000000000002</v>
      </c>
      <c r="BD342" s="52" t="str">
        <f>IF(参照!L342="","",参照!L342)</f>
        <v>生活協同組合コープながの</v>
      </c>
    </row>
    <row r="343" spans="47:56">
      <c r="AU343" s="52" t="str">
        <f>IF(参照!A343="","",参照!A343)</f>
        <v>A0136</v>
      </c>
      <c r="AV343" s="52" t="str">
        <f>IF(参照!B343="","",参照!B343)</f>
        <v>パナソニックオペレーショナルエクセレンス(株)(旧：パナソニック(株))</v>
      </c>
      <c r="AW343" s="52">
        <f>IF(参照!C343="","",参照!C343)</f>
        <v>3.8400000000000001E-4</v>
      </c>
      <c r="AX343" s="52" t="str">
        <f>IF(参照!D343="","",参照!D343)</f>
        <v>メニューA</v>
      </c>
      <c r="AY343" s="52">
        <f>IF(参照!E343="","",参照!E343)</f>
        <v>0</v>
      </c>
      <c r="AZ343" s="52" t="str">
        <f>IF(参照!F343="","",参照!F343)</f>
        <v>パナソニックオペレーショナルエクセレンス(株)(旧：パナソニック(株))</v>
      </c>
      <c r="BA343" s="52" t="str">
        <f>IF(参照!G343="","",参照!G343)</f>
        <v>パナソニックオペレーショナルエクセレンス(株)(旧：パナソニック(株))_メニューA</v>
      </c>
      <c r="BB343" s="52">
        <f t="shared" si="36"/>
        <v>0</v>
      </c>
      <c r="BD343" s="52" t="str">
        <f>IF(参照!L343="","",参照!L343)</f>
        <v>生活協同組合コープみらい</v>
      </c>
    </row>
    <row r="344" spans="47:56">
      <c r="AU344" s="52" t="str">
        <f>IF(参照!A344="","",参照!A344)</f>
        <v/>
      </c>
      <c r="AV344" s="52" t="str">
        <f>IF(参照!B344="","",参照!B344)</f>
        <v/>
      </c>
      <c r="AW344" s="52" t="str">
        <f>IF(参照!C344="","",参照!C344)</f>
        <v/>
      </c>
      <c r="AX344" s="52" t="str">
        <f>IF(参照!D344="","",参照!D344)</f>
        <v>メニューB(残差)</v>
      </c>
      <c r="AY344" s="52">
        <f>IF(参照!E344="","",参照!E344)</f>
        <v>4.2999999999999999E-4</v>
      </c>
      <c r="AZ344" s="52" t="str">
        <f>IF(参照!F344="","",参照!F344)</f>
        <v>パナソニックオペレーショナルエクセレンス(株)(旧：パナソニック(株))</v>
      </c>
      <c r="BA344" s="52" t="str">
        <f>IF(参照!G344="","",参照!G344)</f>
        <v>パナソニックオペレーショナルエクセレンス(株)(旧：パナソニック(株))_メニューB(残差)</v>
      </c>
      <c r="BB344" s="52">
        <f t="shared" si="36"/>
        <v>0.43</v>
      </c>
      <c r="BD344" s="52" t="str">
        <f>IF(参照!L344="","",参照!L344)</f>
        <v>生活協同組合ひろしま</v>
      </c>
    </row>
    <row r="345" spans="47:56">
      <c r="AU345" s="52" t="str">
        <f>IF(参照!A345="","",参照!A345)</f>
        <v/>
      </c>
      <c r="AV345" s="52" t="str">
        <f>IF(参照!B345="","",参照!B345)</f>
        <v/>
      </c>
      <c r="AW345" s="52" t="str">
        <f>IF(参照!C345="","",参照!C345)</f>
        <v/>
      </c>
      <c r="AX345" s="52" t="str">
        <f>IF(参照!D345="","",参照!D345)</f>
        <v>(参考値)事業者全体</v>
      </c>
      <c r="AY345" s="52">
        <f>IF(参照!E345="","",参照!E345)</f>
        <v>4.4700000000000002E-4</v>
      </c>
      <c r="AZ345" s="52" t="str">
        <f>IF(参照!F345="","",参照!F345)</f>
        <v>パナソニックオペレーショナルエクセレンス(株)(旧：パナソニック(株))</v>
      </c>
      <c r="BA345" s="52" t="str">
        <f>IF(参照!G345="","",参照!G345)</f>
        <v>パナソニックオペレーショナルエクセレンス(株)(旧：パナソニック(株))_(参考値)事業者全体</v>
      </c>
      <c r="BB345" s="52">
        <f t="shared" si="36"/>
        <v>0.44700000000000001</v>
      </c>
      <c r="BD345" s="52" t="str">
        <f>IF(参照!L345="","",参照!L345)</f>
        <v>(株)生活クラブエナジー</v>
      </c>
    </row>
    <row r="346" spans="47:56">
      <c r="AU346" s="52" t="str">
        <f>IF(参照!A346="","",参照!A346)</f>
        <v>A0137</v>
      </c>
      <c r="AV346" s="52" t="str">
        <f>IF(参照!B346="","",参照!B346)</f>
        <v>アストモスエネルギー(株)</v>
      </c>
      <c r="AW346" s="52">
        <f>IF(参照!C346="","",参照!C346)</f>
        <v>5.1400000000000003E-4</v>
      </c>
      <c r="AX346" s="52" t="str">
        <f>IF(参照!D346="","",参照!D346)</f>
        <v/>
      </c>
      <c r="AY346" s="52">
        <f>IF(参照!E346="","",参照!E346)</f>
        <v>5.7399999999999997E-4</v>
      </c>
      <c r="AZ346" s="52" t="str">
        <f>IF(参照!F346="","",参照!F346)</f>
        <v>アストモスエネルギー(株)</v>
      </c>
      <c r="BA346" s="52" t="str">
        <f>IF(参照!G346="","",参照!G346)</f>
        <v>アストモスエネルギー(株)_</v>
      </c>
      <c r="BB346" s="52">
        <f t="shared" si="36"/>
        <v>0.57399999999999995</v>
      </c>
      <c r="BD346" s="52" t="str">
        <f>IF(参照!L346="","",参照!L346)</f>
        <v>西武ガス(株)</v>
      </c>
    </row>
    <row r="347" spans="47:56">
      <c r="AU347" s="52" t="str">
        <f>IF(参照!A347="","",参照!A347)</f>
        <v>A0138</v>
      </c>
      <c r="AV347" s="52" t="str">
        <f>IF(参照!B347="","",参照!B347)</f>
        <v>(株)関電エネルギーソリューション</v>
      </c>
      <c r="AW347" s="52">
        <f>IF(参照!C347="","",参照!C347)</f>
        <v>5.1000000000000004E-4</v>
      </c>
      <c r="AX347" s="52" t="str">
        <f>IF(参照!D347="","",参照!D347)</f>
        <v>メニューA</v>
      </c>
      <c r="AY347" s="52">
        <f>IF(参照!E347="","",参照!E347)</f>
        <v>0</v>
      </c>
      <c r="AZ347" s="52" t="str">
        <f>IF(参照!F347="","",参照!F347)</f>
        <v>(株)関電エネルギーソリューション</v>
      </c>
      <c r="BA347" s="52" t="str">
        <f>IF(参照!G347="","",参照!G347)</f>
        <v>(株)関電エネルギーソリューション_メニューA</v>
      </c>
      <c r="BB347" s="52">
        <f t="shared" si="36"/>
        <v>0</v>
      </c>
      <c r="BD347" s="52" t="str">
        <f>IF(参照!L347="","",参照!L347)</f>
        <v>積水化学工業(株)</v>
      </c>
    </row>
    <row r="348" spans="47:56">
      <c r="AU348" s="52" t="str">
        <f>IF(参照!A348="","",参照!A348)</f>
        <v/>
      </c>
      <c r="AV348" s="52" t="str">
        <f>IF(参照!B348="","",参照!B348)</f>
        <v/>
      </c>
      <c r="AW348" s="52" t="str">
        <f>IF(参照!C348="","",参照!C348)</f>
        <v/>
      </c>
      <c r="AX348" s="52" t="str">
        <f>IF(参照!D348="","",参照!D348)</f>
        <v>メニューB(残差)</v>
      </c>
      <c r="AY348" s="52">
        <f>IF(参照!E348="","",参照!E348)</f>
        <v>4.8099999999999998E-4</v>
      </c>
      <c r="AZ348" s="52" t="str">
        <f>IF(参照!F348="","",参照!F348)</f>
        <v>(株)関電エネルギーソリューション</v>
      </c>
      <c r="BA348" s="52" t="str">
        <f>IF(参照!G348="","",参照!G348)</f>
        <v>(株)関電エネルギーソリューション_メニューB(残差)</v>
      </c>
      <c r="BB348" s="52">
        <f t="shared" si="36"/>
        <v>0.48099999999999998</v>
      </c>
      <c r="BD348" s="52" t="str">
        <f>IF(参照!L348="","",参照!L348)</f>
        <v>石油資源開発(株)</v>
      </c>
    </row>
    <row r="349" spans="47:56">
      <c r="AU349" s="52" t="str">
        <f>IF(参照!A349="","",参照!A349)</f>
        <v/>
      </c>
      <c r="AV349" s="52" t="str">
        <f>IF(参照!B349="","",参照!B349)</f>
        <v/>
      </c>
      <c r="AW349" s="52" t="str">
        <f>IF(参照!C349="","",参照!C349)</f>
        <v/>
      </c>
      <c r="AX349" s="52" t="str">
        <f>IF(参照!D349="","",参照!D349)</f>
        <v>(参考値)事業者全体</v>
      </c>
      <c r="AY349" s="52">
        <f>IF(参照!E349="","",参照!E349)</f>
        <v>5.3300000000000005E-4</v>
      </c>
      <c r="AZ349" s="52" t="str">
        <f>IF(参照!F349="","",参照!F349)</f>
        <v>(株)関電エネルギーソリューション</v>
      </c>
      <c r="BA349" s="52" t="str">
        <f>IF(参照!G349="","",参照!G349)</f>
        <v>(株)関電エネルギーソリューション_(参考値)事業者全体</v>
      </c>
      <c r="BB349" s="52">
        <f t="shared" si="36"/>
        <v>0.53300000000000003</v>
      </c>
      <c r="BD349" s="52" t="str">
        <f>IF(参照!L349="","",参照!L349)</f>
        <v>ゼロワットパワー(株)</v>
      </c>
    </row>
    <row r="350" spans="47:56">
      <c r="AU350" s="52" t="str">
        <f>IF(参照!A350="","",参照!A350)</f>
        <v>A0140</v>
      </c>
      <c r="AV350" s="52" t="str">
        <f>IF(参照!B350="","",参照!B350)</f>
        <v>ＭＣリテールエナジー(株)</v>
      </c>
      <c r="AW350" s="52">
        <f>IF(参照!C350="","",参照!C350)</f>
        <v>4.6500000000000003E-4</v>
      </c>
      <c r="AX350" s="52" t="str">
        <f>IF(参照!D350="","",参照!D350)</f>
        <v>メニューA</v>
      </c>
      <c r="AY350" s="52">
        <f>IF(参照!E350="","",参照!E350)</f>
        <v>0</v>
      </c>
      <c r="AZ350" s="52" t="str">
        <f>IF(参照!F350="","",参照!F350)</f>
        <v>ＭＣリテールエナジー(株)</v>
      </c>
      <c r="BA350" s="52" t="str">
        <f>IF(参照!G350="","",参照!G350)</f>
        <v>ＭＣリテールエナジー(株)_メニューA</v>
      </c>
      <c r="BB350" s="52">
        <f t="shared" si="36"/>
        <v>0</v>
      </c>
      <c r="BD350" s="52" t="str">
        <f>IF(参照!L350="","",参照!L350)</f>
        <v>(株)センカク</v>
      </c>
    </row>
    <row r="351" spans="47:56">
      <c r="AU351" s="52" t="str">
        <f>IF(参照!A351="","",参照!A351)</f>
        <v/>
      </c>
      <c r="AV351" s="52" t="str">
        <f>IF(参照!B351="","",参照!B351)</f>
        <v/>
      </c>
      <c r="AW351" s="52" t="str">
        <f>IF(参照!C351="","",参照!C351)</f>
        <v/>
      </c>
      <c r="AX351" s="52" t="str">
        <f>IF(参照!D351="","",参照!D351)</f>
        <v>メニューB</v>
      </c>
      <c r="AY351" s="52">
        <f>IF(参照!E351="","",参照!E351)</f>
        <v>0</v>
      </c>
      <c r="AZ351" s="52" t="str">
        <f>IF(参照!F351="","",参照!F351)</f>
        <v>ＭＣリテールエナジー(株)</v>
      </c>
      <c r="BA351" s="52" t="str">
        <f>IF(参照!G351="","",参照!G351)</f>
        <v>ＭＣリテールエナジー(株)_メニューB</v>
      </c>
      <c r="BB351" s="52">
        <f t="shared" si="36"/>
        <v>0</v>
      </c>
      <c r="BD351" s="52" t="str">
        <f>IF(参照!L351="","",参照!L351)</f>
        <v>セントラル石油瓦斯(株)</v>
      </c>
    </row>
    <row r="352" spans="47:56">
      <c r="AU352" s="52" t="str">
        <f>IF(参照!A352="","",参照!A352)</f>
        <v/>
      </c>
      <c r="AV352" s="52" t="str">
        <f>IF(参照!B352="","",参照!B352)</f>
        <v/>
      </c>
      <c r="AW352" s="52" t="str">
        <f>IF(参照!C352="","",参照!C352)</f>
        <v/>
      </c>
      <c r="AX352" s="52" t="str">
        <f>IF(参照!D352="","",参照!D352)</f>
        <v>メニューC</v>
      </c>
      <c r="AY352" s="52">
        <f>IF(参照!E352="","",参照!E352)</f>
        <v>0</v>
      </c>
      <c r="AZ352" s="52" t="str">
        <f>IF(参照!F352="","",参照!F352)</f>
        <v>ＭＣリテールエナジー(株)</v>
      </c>
      <c r="BA352" s="52" t="str">
        <f>IF(参照!G352="","",参照!G352)</f>
        <v>ＭＣリテールエナジー(株)_メニューC</v>
      </c>
      <c r="BB352" s="52">
        <f t="shared" si="36"/>
        <v>0</v>
      </c>
      <c r="BD352" s="52" t="str">
        <f>IF(参照!L352="","",参照!L352)</f>
        <v>全農エネルギー(株)</v>
      </c>
    </row>
    <row r="353" spans="47:56">
      <c r="AU353" s="52" t="str">
        <f>IF(参照!A353="","",参照!A353)</f>
        <v/>
      </c>
      <c r="AV353" s="52" t="str">
        <f>IF(参照!B353="","",参照!B353)</f>
        <v/>
      </c>
      <c r="AW353" s="52" t="str">
        <f>IF(参照!C353="","",参照!C353)</f>
        <v/>
      </c>
      <c r="AX353" s="52" t="str">
        <f>IF(参照!D353="","",参照!D353)</f>
        <v>メニューD(残差)</v>
      </c>
      <c r="AY353" s="52">
        <f>IF(参照!E353="","",参照!E353)</f>
        <v>3.97E-4</v>
      </c>
      <c r="AZ353" s="52" t="str">
        <f>IF(参照!F353="","",参照!F353)</f>
        <v>ＭＣリテールエナジー(株)</v>
      </c>
      <c r="BA353" s="52" t="str">
        <f>IF(参照!G353="","",参照!G353)</f>
        <v>ＭＣリテールエナジー(株)_メニューD(残差)</v>
      </c>
      <c r="BB353" s="52">
        <f t="shared" si="36"/>
        <v>0.39700000000000002</v>
      </c>
      <c r="BD353" s="52" t="str">
        <f>IF(参照!L353="","",参照!L353)</f>
        <v>そうまＩグリッド合同会社</v>
      </c>
    </row>
    <row r="354" spans="47:56">
      <c r="AU354" s="52" t="str">
        <f>IF(参照!A354="","",参照!A354)</f>
        <v/>
      </c>
      <c r="AV354" s="52" t="str">
        <f>IF(参照!B354="","",参照!B354)</f>
        <v/>
      </c>
      <c r="AW354" s="52" t="str">
        <f>IF(参照!C354="","",参照!C354)</f>
        <v/>
      </c>
      <c r="AX354" s="52" t="str">
        <f>IF(参照!D354="","",参照!D354)</f>
        <v>(参考値)事業者全体</v>
      </c>
      <c r="AY354" s="52">
        <f>IF(参照!E354="","",参照!E354)</f>
        <v>4.7899999999999999E-4</v>
      </c>
      <c r="AZ354" s="52" t="str">
        <f>IF(参照!F354="","",参照!F354)</f>
        <v>ＭＣリテールエナジー(株)</v>
      </c>
      <c r="BA354" s="52" t="str">
        <f>IF(参照!G354="","",参照!G354)</f>
        <v>ＭＣリテールエナジー(株)_(参考値)事業者全体</v>
      </c>
      <c r="BB354" s="52">
        <f t="shared" si="36"/>
        <v>0.47899999999999998</v>
      </c>
      <c r="BD354" s="52" t="str">
        <f>IF(参照!L354="","",参照!L354)</f>
        <v>大一ガス(株)</v>
      </c>
    </row>
    <row r="355" spans="47:56">
      <c r="AU355" s="52" t="str">
        <f>IF(参照!A355="","",参照!A355)</f>
        <v>A0141</v>
      </c>
      <c r="AV355" s="52" t="str">
        <f>IF(参照!B355="","",参照!B355)</f>
        <v>(株)北九州パワー</v>
      </c>
      <c r="AW355" s="52">
        <f>IF(参照!C355="","",参照!C355)</f>
        <v>2.3900000000000001E-4</v>
      </c>
      <c r="AX355" s="52" t="str">
        <f>IF(参照!D355="","",参照!D355)</f>
        <v>メニューA</v>
      </c>
      <c r="AY355" s="52">
        <f>IF(参照!E355="","",参照!E355)</f>
        <v>0</v>
      </c>
      <c r="AZ355" s="52" t="str">
        <f>IF(参照!F355="","",参照!F355)</f>
        <v>(株)北九州パワー</v>
      </c>
      <c r="BA355" s="52" t="str">
        <f>IF(参照!G355="","",参照!G355)</f>
        <v>(株)北九州パワー_メニューA</v>
      </c>
      <c r="BB355" s="52">
        <f t="shared" si="36"/>
        <v>0</v>
      </c>
      <c r="BD355" s="52" t="str">
        <f>IF(参照!L355="","",参照!L355)</f>
        <v>(株)大仙こまちパワー</v>
      </c>
    </row>
    <row r="356" spans="47:56">
      <c r="AU356" s="52" t="str">
        <f>IF(参照!A356="","",参照!A356)</f>
        <v/>
      </c>
      <c r="AV356" s="52" t="str">
        <f>IF(参照!B356="","",参照!B356)</f>
        <v/>
      </c>
      <c r="AW356" s="52" t="str">
        <f>IF(参照!C356="","",参照!C356)</f>
        <v/>
      </c>
      <c r="AX356" s="52" t="str">
        <f>IF(参照!D356="","",参照!D356)</f>
        <v>メニューB(残差)</v>
      </c>
      <c r="AY356" s="52">
        <f>IF(参照!E356="","",参照!E356)</f>
        <v>3.1E-4</v>
      </c>
      <c r="AZ356" s="52" t="str">
        <f>IF(参照!F356="","",参照!F356)</f>
        <v>(株)北九州パワー</v>
      </c>
      <c r="BA356" s="52" t="str">
        <f>IF(参照!G356="","",参照!G356)</f>
        <v>(株)北九州パワー_メニューB(残差)</v>
      </c>
      <c r="BB356" s="52">
        <f t="shared" si="36"/>
        <v>0.31</v>
      </c>
      <c r="BD356" s="52" t="str">
        <f>IF(参照!L356="","",参照!L356)</f>
        <v>大東ガス(株)</v>
      </c>
    </row>
    <row r="357" spans="47:56">
      <c r="AU357" s="52" t="str">
        <f>IF(参照!A357="","",参照!A357)</f>
        <v/>
      </c>
      <c r="AV357" s="52" t="str">
        <f>IF(参照!B357="","",参照!B357)</f>
        <v/>
      </c>
      <c r="AW357" s="52" t="str">
        <f>IF(参照!C357="","",参照!C357)</f>
        <v/>
      </c>
      <c r="AX357" s="52" t="str">
        <f>IF(参照!D357="","",参照!D357)</f>
        <v>(参考値)事業者全体</v>
      </c>
      <c r="AY357" s="52">
        <f>IF(参照!E357="","",参照!E357)</f>
        <v>3.8500000000000003E-4</v>
      </c>
      <c r="AZ357" s="52" t="str">
        <f>IF(参照!F357="","",参照!F357)</f>
        <v>(株)北九州パワー</v>
      </c>
      <c r="BA357" s="52" t="str">
        <f>IF(参照!G357="","",参照!G357)</f>
        <v>(株)北九州パワー_(参考値)事業者全体</v>
      </c>
      <c r="BB357" s="52">
        <f t="shared" si="36"/>
        <v>0.38500000000000001</v>
      </c>
      <c r="BD357" s="52" t="str">
        <f>IF(参照!L357="","",参照!L357)</f>
        <v>大東建託パートナーズ(株)</v>
      </c>
    </row>
    <row r="358" spans="47:56">
      <c r="AU358" s="52" t="str">
        <f>IF(参照!A358="","",参照!A358)</f>
        <v>A0142</v>
      </c>
      <c r="AV358" s="52" t="str">
        <f>IF(参照!B358="","",参照!B358)</f>
        <v>武州瓦斯(株)</v>
      </c>
      <c r="AW358" s="52">
        <f>IF(参照!C358="","",参照!C358)</f>
        <v>3.6400000000000001E-4</v>
      </c>
      <c r="AX358" s="52" t="str">
        <f>IF(参照!D358="","",参照!D358)</f>
        <v>メニューA</v>
      </c>
      <c r="AY358" s="52">
        <f>IF(参照!E358="","",参照!E358)</f>
        <v>0</v>
      </c>
      <c r="AZ358" s="52" t="str">
        <f>IF(参照!F358="","",参照!F358)</f>
        <v>武州瓦斯(株)</v>
      </c>
      <c r="BA358" s="52" t="str">
        <f>IF(参照!G358="","",参照!G358)</f>
        <v>武州瓦斯(株)_メニューA</v>
      </c>
      <c r="BB358" s="52">
        <f t="shared" si="36"/>
        <v>0</v>
      </c>
      <c r="BD358" s="52" t="str">
        <f>IF(参照!L358="","",参照!L358)</f>
        <v>ダイヤモンドパワー(株)</v>
      </c>
    </row>
    <row r="359" spans="47:56">
      <c r="AU359" s="52" t="str">
        <f>IF(参照!A359="","",参照!A359)</f>
        <v/>
      </c>
      <c r="AV359" s="52" t="str">
        <f>IF(参照!B359="","",参照!B359)</f>
        <v/>
      </c>
      <c r="AW359" s="52" t="str">
        <f>IF(参照!C359="","",参照!C359)</f>
        <v/>
      </c>
      <c r="AX359" s="52" t="str">
        <f>IF(参照!D359="","",参照!D359)</f>
        <v>メニューB(残差)</v>
      </c>
      <c r="AY359" s="52">
        <f>IF(参照!E359="","",参照!E359)</f>
        <v>3.0800000000000001E-4</v>
      </c>
      <c r="AZ359" s="52" t="str">
        <f>IF(参照!F359="","",参照!F359)</f>
        <v>武州瓦斯(株)</v>
      </c>
      <c r="BA359" s="52" t="str">
        <f>IF(参照!G359="","",参照!G359)</f>
        <v>武州瓦斯(株)_メニューB(残差)</v>
      </c>
      <c r="BB359" s="52">
        <f t="shared" si="36"/>
        <v>0.308</v>
      </c>
      <c r="BD359" s="52" t="str">
        <f>IF(参照!L359="","",参照!L359)</f>
        <v>太陽ガス(株)</v>
      </c>
    </row>
    <row r="360" spans="47:56">
      <c r="AU360" s="52" t="str">
        <f>IF(参照!A360="","",参照!A360)</f>
        <v/>
      </c>
      <c r="AV360" s="52" t="str">
        <f>IF(参照!B360="","",参照!B360)</f>
        <v/>
      </c>
      <c r="AW360" s="52" t="str">
        <f>IF(参照!C360="","",参照!C360)</f>
        <v/>
      </c>
      <c r="AX360" s="52" t="str">
        <f>IF(参照!D360="","",参照!D360)</f>
        <v>(参考値)事業者全体</v>
      </c>
      <c r="AY360" s="52">
        <f>IF(参照!E360="","",参照!E360)</f>
        <v>3.8900000000000002E-4</v>
      </c>
      <c r="AZ360" s="52" t="str">
        <f>IF(参照!F360="","",参照!F360)</f>
        <v>武州瓦斯(株)</v>
      </c>
      <c r="BA360" s="52" t="str">
        <f>IF(参照!G360="","",参照!G360)</f>
        <v>武州瓦斯(株)_(参考値)事業者全体</v>
      </c>
      <c r="BB360" s="52">
        <f t="shared" si="36"/>
        <v>0.38900000000000001</v>
      </c>
      <c r="BD360" s="52" t="str">
        <f>IF(参照!L360="","",参照!L360)</f>
        <v>大和エネルギー(株)</v>
      </c>
    </row>
    <row r="361" spans="47:56">
      <c r="AU361" s="52" t="str">
        <f>IF(参照!A361="","",参照!A361)</f>
        <v>A0143</v>
      </c>
      <c r="AV361" s="52" t="str">
        <f>IF(参照!B361="","",参照!B361)</f>
        <v>リニューアブル・ジャパン(株)(旧：(株)みらい電力)</v>
      </c>
      <c r="AW361" s="52">
        <f>IF(参照!C361="","",参照!C361)</f>
        <v>3.1199999999999999E-4</v>
      </c>
      <c r="AX361" s="52" t="str">
        <f>IF(参照!D361="","",参照!D361)</f>
        <v>メニューA</v>
      </c>
      <c r="AY361" s="52">
        <f>IF(参照!E361="","",参照!E361)</f>
        <v>0</v>
      </c>
      <c r="AZ361" s="52" t="str">
        <f>IF(参照!F361="","",参照!F361)</f>
        <v>リニューアブル・ジャパン(株)(旧：(株)みらい電力)</v>
      </c>
      <c r="BA361" s="52" t="str">
        <f>IF(参照!G361="","",参照!G361)</f>
        <v>リニューアブル・ジャパン(株)(旧：(株)みらい電力)_メニューA</v>
      </c>
      <c r="BB361" s="52">
        <f t="shared" si="36"/>
        <v>0</v>
      </c>
      <c r="BD361" s="52" t="str">
        <f>IF(参照!L361="","",参照!L361)</f>
        <v>大和ハウス工業(株)　</v>
      </c>
    </row>
    <row r="362" spans="47:56">
      <c r="AU362" s="52" t="str">
        <f>IF(参照!A362="","",参照!A362)</f>
        <v/>
      </c>
      <c r="AV362" s="52" t="str">
        <f>IF(参照!B362="","",参照!B362)</f>
        <v/>
      </c>
      <c r="AW362" s="52" t="str">
        <f>IF(参照!C362="","",参照!C362)</f>
        <v/>
      </c>
      <c r="AX362" s="52" t="str">
        <f>IF(参照!D362="","",参照!D362)</f>
        <v>メニューB</v>
      </c>
      <c r="AY362" s="52">
        <f>IF(参照!E362="","",参照!E362)</f>
        <v>1.27E-4</v>
      </c>
      <c r="AZ362" s="52" t="str">
        <f>IF(参照!F362="","",参照!F362)</f>
        <v>リニューアブル・ジャパン(株)(旧：(株)みらい電力)</v>
      </c>
      <c r="BA362" s="52" t="str">
        <f>IF(参照!G362="","",参照!G362)</f>
        <v>リニューアブル・ジャパン(株)(旧：(株)みらい電力)_メニューB</v>
      </c>
      <c r="BB362" s="52">
        <f t="shared" si="36"/>
        <v>0.127</v>
      </c>
      <c r="BD362" s="52" t="str">
        <f>IF(参照!L362="","",参照!L362)</f>
        <v>大和ライフエナジア(株)</v>
      </c>
    </row>
    <row r="363" spans="47:56">
      <c r="AU363" s="52" t="str">
        <f>IF(参照!A363="","",参照!A363)</f>
        <v/>
      </c>
      <c r="AV363" s="52" t="str">
        <f>IF(参照!B363="","",参照!B363)</f>
        <v/>
      </c>
      <c r="AW363" s="52" t="str">
        <f>IF(参照!C363="","",参照!C363)</f>
        <v/>
      </c>
      <c r="AX363" s="52" t="str">
        <f>IF(参照!D363="","",参照!D363)</f>
        <v>メニューC</v>
      </c>
      <c r="AY363" s="52">
        <f>IF(参照!E363="","",参照!E363)</f>
        <v>1.83E-4</v>
      </c>
      <c r="AZ363" s="52" t="str">
        <f>IF(参照!F363="","",参照!F363)</f>
        <v>リニューアブル・ジャパン(株)(旧：(株)みらい電力)</v>
      </c>
      <c r="BA363" s="52" t="str">
        <f>IF(参照!G363="","",参照!G363)</f>
        <v>リニューアブル・ジャパン(株)(旧：(株)みらい電力)_メニューC</v>
      </c>
      <c r="BB363" s="52">
        <f t="shared" si="36"/>
        <v>0.183</v>
      </c>
      <c r="BD363" s="52" t="str">
        <f>IF(参照!L363="","",参照!L363)</f>
        <v>(株)タクマエナジー</v>
      </c>
    </row>
    <row r="364" spans="47:56">
      <c r="AU364" s="52" t="str">
        <f>IF(参照!A364="","",参照!A364)</f>
        <v/>
      </c>
      <c r="AV364" s="52" t="str">
        <f>IF(参照!B364="","",参照!B364)</f>
        <v/>
      </c>
      <c r="AW364" s="52" t="str">
        <f>IF(参照!C364="","",参照!C364)</f>
        <v/>
      </c>
      <c r="AX364" s="52" t="str">
        <f>IF(参照!D364="","",参照!D364)</f>
        <v>メニューD</v>
      </c>
      <c r="AY364" s="52">
        <f>IF(参照!E364="","",参照!E364)</f>
        <v>0</v>
      </c>
      <c r="AZ364" s="52" t="str">
        <f>IF(参照!F364="","",参照!F364)</f>
        <v>リニューアブル・ジャパン(株)(旧：(株)みらい電力)</v>
      </c>
      <c r="BA364" s="52" t="str">
        <f>IF(参照!G364="","",参照!G364)</f>
        <v>リニューアブル・ジャパン(株)(旧：(株)みらい電力)_メニューD</v>
      </c>
      <c r="BB364" s="52">
        <f t="shared" si="36"/>
        <v>0</v>
      </c>
      <c r="BD364" s="52" t="str">
        <f>IF(参照!L364="","",参照!L364)</f>
        <v>(株)タケエイでんき(旧：(株)横須賀アーバンウッドパワー)</v>
      </c>
    </row>
    <row r="365" spans="47:56">
      <c r="AU365" s="52" t="str">
        <f>IF(参照!A365="","",参照!A365)</f>
        <v/>
      </c>
      <c r="AV365" s="52" t="str">
        <f>IF(参照!B365="","",参照!B365)</f>
        <v/>
      </c>
      <c r="AW365" s="52" t="str">
        <f>IF(参照!C365="","",参照!C365)</f>
        <v/>
      </c>
      <c r="AX365" s="52" t="str">
        <f>IF(参照!D365="","",参照!D365)</f>
        <v>メニューE(残差)</v>
      </c>
      <c r="AY365" s="52">
        <f>IF(参照!E365="","",参照!E365)</f>
        <v>3.5100000000000002E-4</v>
      </c>
      <c r="AZ365" s="52" t="str">
        <f>IF(参照!F365="","",参照!F365)</f>
        <v>リニューアブル・ジャパン(株)(旧：(株)みらい電力)</v>
      </c>
      <c r="BA365" s="52" t="str">
        <f>IF(参照!G365="","",参照!G365)</f>
        <v>リニューアブル・ジャパン(株)(旧：(株)みらい電力)_メニューE(残差)</v>
      </c>
      <c r="BB365" s="52">
        <f t="shared" si="36"/>
        <v>0.35100000000000003</v>
      </c>
      <c r="BD365" s="52" t="str">
        <f>IF(参照!L365="","",参照!L365)</f>
        <v>たんたんエナジー(株)</v>
      </c>
    </row>
    <row r="366" spans="47:56">
      <c r="AU366" s="52" t="str">
        <f>IF(参照!A366="","",参照!A366)</f>
        <v/>
      </c>
      <c r="AV366" s="52" t="str">
        <f>IF(参照!B366="","",参照!B366)</f>
        <v/>
      </c>
      <c r="AW366" s="52" t="str">
        <f>IF(参照!C366="","",参照!C366)</f>
        <v/>
      </c>
      <c r="AX366" s="52" t="str">
        <f>IF(参照!D366="","",参照!D366)</f>
        <v>(参考値)事業者全体</v>
      </c>
      <c r="AY366" s="52">
        <f>IF(参照!E366="","",参照!E366)</f>
        <v>5.7499999999999999E-4</v>
      </c>
      <c r="AZ366" s="52" t="str">
        <f>IF(参照!F366="","",参照!F366)</f>
        <v>リニューアブル・ジャパン(株)(旧：(株)みらい電力)</v>
      </c>
      <c r="BA366" s="52" t="str">
        <f>IF(参照!G366="","",参照!G366)</f>
        <v>リニューアブル・ジャパン(株)(旧：(株)みらい電力)_(参考値)事業者全体</v>
      </c>
      <c r="BB366" s="52">
        <f t="shared" si="36"/>
        <v>0.57499999999999996</v>
      </c>
      <c r="BD366" s="52" t="str">
        <f>IF(参照!L366="","",参照!L366)</f>
        <v>(株)地域創生ホールディングス</v>
      </c>
    </row>
    <row r="367" spans="47:56">
      <c r="AU367" s="52" t="str">
        <f>IF(参照!A367="","",参照!A367)</f>
        <v>A0144</v>
      </c>
      <c r="AV367" s="52" t="str">
        <f>IF(参照!B367="","",参照!B367)</f>
        <v>大垣ガス(株)</v>
      </c>
      <c r="AW367" s="52">
        <f>IF(参照!C367="","",参照!C367)</f>
        <v>3.6400000000000001E-4</v>
      </c>
      <c r="AX367" s="52" t="str">
        <f>IF(参照!D367="","",参照!D367)</f>
        <v/>
      </c>
      <c r="AY367" s="52">
        <f>IF(参照!E367="","",参照!E367)</f>
        <v>3.0800000000000001E-4</v>
      </c>
      <c r="AZ367" s="52" t="str">
        <f>IF(参照!F367="","",参照!F367)</f>
        <v>大垣ガス(株)</v>
      </c>
      <c r="BA367" s="52" t="str">
        <f>IF(参照!G367="","",参照!G367)</f>
        <v>大垣ガス(株)_</v>
      </c>
      <c r="BB367" s="52">
        <f t="shared" si="36"/>
        <v>0.308</v>
      </c>
      <c r="BD367" s="52" t="str">
        <f>IF(参照!L367="","",参照!L367)</f>
        <v>(株)地球クラブ</v>
      </c>
    </row>
    <row r="368" spans="47:56">
      <c r="AU368" s="52" t="str">
        <f>IF(参照!A368="","",参照!A368)</f>
        <v>A0145</v>
      </c>
      <c r="AV368" s="52" t="str">
        <f>IF(参照!B368="","",参照!B368)</f>
        <v>(株)藤田商店</v>
      </c>
      <c r="AW368" s="52">
        <f>IF(参照!C368="","",参照!C368)</f>
        <v>4.86E-4</v>
      </c>
      <c r="AX368" s="52" t="str">
        <f>IF(参照!D368="","",参照!D368)</f>
        <v>メニューA</v>
      </c>
      <c r="AY368" s="52">
        <f>IF(参照!E368="","",参照!E368)</f>
        <v>0</v>
      </c>
      <c r="AZ368" s="52" t="str">
        <f>IF(参照!F368="","",参照!F368)</f>
        <v>(株)藤田商店</v>
      </c>
      <c r="BA368" s="52" t="str">
        <f>IF(参照!G368="","",参照!G368)</f>
        <v>(株)藤田商店_メニューA</v>
      </c>
      <c r="BB368" s="52">
        <f t="shared" si="36"/>
        <v>0</v>
      </c>
      <c r="BD368" s="52" t="str">
        <f>IF(参照!L368="","",参照!L368)</f>
        <v>秩父新電力(株)</v>
      </c>
    </row>
    <row r="369" spans="47:56">
      <c r="AU369" s="52" t="str">
        <f>IF(参照!A369="","",参照!A369)</f>
        <v/>
      </c>
      <c r="AV369" s="52" t="str">
        <f>IF(参照!B369="","",参照!B369)</f>
        <v/>
      </c>
      <c r="AW369" s="52" t="str">
        <f>IF(参照!C369="","",参照!C369)</f>
        <v/>
      </c>
      <c r="AX369" s="52" t="str">
        <f>IF(参照!D369="","",参照!D369)</f>
        <v>メニューB(残差)</v>
      </c>
      <c r="AY369" s="52">
        <f>IF(参照!E369="","",参照!E369)</f>
        <v>4.66E-4</v>
      </c>
      <c r="AZ369" s="52" t="str">
        <f>IF(参照!F369="","",参照!F369)</f>
        <v>(株)藤田商店</v>
      </c>
      <c r="BA369" s="52" t="str">
        <f>IF(参照!G369="","",参照!G369)</f>
        <v>(株)藤田商店_メニューB(残差)</v>
      </c>
      <c r="BB369" s="52">
        <f t="shared" si="36"/>
        <v>0.46599999999999997</v>
      </c>
      <c r="BD369" s="52" t="str">
        <f>IF(参照!L369="","",参照!L369)</f>
        <v>千葉電力(株)</v>
      </c>
    </row>
    <row r="370" spans="47:56">
      <c r="AU370" s="52" t="str">
        <f>IF(参照!A370="","",参照!A370)</f>
        <v/>
      </c>
      <c r="AV370" s="52" t="str">
        <f>IF(参照!B370="","",参照!B370)</f>
        <v/>
      </c>
      <c r="AW370" s="52" t="str">
        <f>IF(参照!C370="","",参照!C370)</f>
        <v/>
      </c>
      <c r="AX370" s="52" t="str">
        <f>IF(参照!D370="","",参照!D370)</f>
        <v>(参考値)事業者全体</v>
      </c>
      <c r="AY370" s="52">
        <f>IF(参照!E370="","",参照!E370)</f>
        <v>5.3899999999999998E-4</v>
      </c>
      <c r="AZ370" s="52" t="str">
        <f>IF(参照!F370="","",参照!F370)</f>
        <v>(株)藤田商店</v>
      </c>
      <c r="BA370" s="52" t="str">
        <f>IF(参照!G370="","",参照!G370)</f>
        <v>(株)藤田商店_(参考値)事業者全体</v>
      </c>
      <c r="BB370" s="52">
        <f t="shared" si="36"/>
        <v>0.53900000000000003</v>
      </c>
      <c r="BD370" s="52" t="str">
        <f>IF(参照!L370="","",参照!L370)</f>
        <v>(株)チャームドライフ</v>
      </c>
    </row>
    <row r="371" spans="47:56">
      <c r="AU371" s="52" t="str">
        <f>IF(参照!A371="","",参照!A371)</f>
        <v>A0146</v>
      </c>
      <c r="AV371" s="52" t="str">
        <f>IF(参照!B371="","",参照!B371)</f>
        <v>(株)ケーブルネット下関</v>
      </c>
      <c r="AW371" s="52">
        <f>IF(参照!C371="","",参照!C371)</f>
        <v>4.5800000000000002E-4</v>
      </c>
      <c r="AX371" s="52" t="str">
        <f>IF(参照!D371="","",参照!D371)</f>
        <v/>
      </c>
      <c r="AY371" s="52">
        <f>IF(参照!E371="","",参照!E371)</f>
        <v>5.0000000000000001E-4</v>
      </c>
      <c r="AZ371" s="52" t="str">
        <f>IF(参照!F371="","",参照!F371)</f>
        <v>(株)ケーブルネット下関</v>
      </c>
      <c r="BA371" s="52" t="str">
        <f>IF(参照!G371="","",参照!G371)</f>
        <v>(株)ケーブルネット下関_</v>
      </c>
      <c r="BB371" s="52">
        <f t="shared" si="36"/>
        <v>0.5</v>
      </c>
      <c r="BD371" s="52" t="str">
        <f>IF(参照!L371="","",参照!L371)</f>
        <v>中央電力(株)</v>
      </c>
    </row>
    <row r="372" spans="47:56">
      <c r="AU372" s="52" t="str">
        <f>IF(参照!A372="","",参照!A372)</f>
        <v>A0147</v>
      </c>
      <c r="AV372" s="52" t="str">
        <f>IF(参照!B372="","",参照!B372)</f>
        <v>(株)ジェイコム九州</v>
      </c>
      <c r="AW372" s="52">
        <f>IF(参照!C372="","",参照!C372)</f>
        <v>4.6099999999999998E-4</v>
      </c>
      <c r="AX372" s="52" t="str">
        <f>IF(参照!D372="","",参照!D372)</f>
        <v/>
      </c>
      <c r="AY372" s="52">
        <f>IF(参照!E372="","",参照!E372)</f>
        <v>5.0299999999999997E-4</v>
      </c>
      <c r="AZ372" s="52" t="str">
        <f>IF(参照!F372="","",参照!F372)</f>
        <v>(株)ジェイコム九州</v>
      </c>
      <c r="BA372" s="52" t="str">
        <f>IF(参照!G372="","",参照!G372)</f>
        <v>(株)ジェイコム九州_</v>
      </c>
      <c r="BB372" s="52">
        <f t="shared" si="36"/>
        <v>0.503</v>
      </c>
      <c r="BD372" s="52" t="str">
        <f>IF(参照!L372="","",参照!L372)</f>
        <v>中央電力エナジー(株)</v>
      </c>
    </row>
    <row r="373" spans="47:56">
      <c r="AU373" s="52" t="str">
        <f>IF(参照!A373="","",参照!A373)</f>
        <v>A0149</v>
      </c>
      <c r="AV373" s="52" t="str">
        <f>IF(参照!B373="","",参照!B373)</f>
        <v>(株)グローバルエンジニアリング</v>
      </c>
      <c r="AW373" s="52">
        <f>IF(参照!C373="","",参照!C373)</f>
        <v>5.4299999999999997E-4</v>
      </c>
      <c r="AX373" s="52" t="str">
        <f>IF(参照!D373="","",参照!D373)</f>
        <v>メニューA</v>
      </c>
      <c r="AY373" s="52">
        <f>IF(参照!E373="","",参照!E373)</f>
        <v>0</v>
      </c>
      <c r="AZ373" s="52" t="str">
        <f>IF(参照!F373="","",参照!F373)</f>
        <v>(株)グローバルエンジニアリング</v>
      </c>
      <c r="BA373" s="52" t="str">
        <f>IF(参照!G373="","",参照!G373)</f>
        <v>(株)グローバルエンジニアリング_メニューA</v>
      </c>
      <c r="BB373" s="52">
        <f t="shared" si="36"/>
        <v>0</v>
      </c>
      <c r="BD373" s="52" t="str">
        <f>IF(参照!L373="","",参照!L373)</f>
        <v>(株)中海テレビ放送</v>
      </c>
    </row>
    <row r="374" spans="47:56">
      <c r="AU374" s="52" t="str">
        <f>IF(参照!A374="","",参照!A374)</f>
        <v/>
      </c>
      <c r="AV374" s="52" t="str">
        <f>IF(参照!B374="","",参照!B374)</f>
        <v/>
      </c>
      <c r="AW374" s="52" t="str">
        <f>IF(参照!C374="","",参照!C374)</f>
        <v/>
      </c>
      <c r="AX374" s="52" t="str">
        <f>IF(参照!D374="","",参照!D374)</f>
        <v>メニューB(残差)</v>
      </c>
      <c r="AY374" s="52">
        <f>IF(参照!E374="","",参照!E374)</f>
        <v>5.7300000000000005E-4</v>
      </c>
      <c r="AZ374" s="52" t="str">
        <f>IF(参照!F374="","",参照!F374)</f>
        <v>(株)グローバルエンジニアリング</v>
      </c>
      <c r="BA374" s="52" t="str">
        <f>IF(参照!G374="","",参照!G374)</f>
        <v>(株)グローバルエンジニアリング_メニューB(残差)</v>
      </c>
      <c r="BB374" s="52">
        <f t="shared" si="36"/>
        <v>0.57300000000000006</v>
      </c>
      <c r="BD374" s="52" t="str">
        <f>IF(参照!L374="","",参照!L374)</f>
        <v>(株)中京電力</v>
      </c>
    </row>
    <row r="375" spans="47:56">
      <c r="AU375" s="52" t="str">
        <f>IF(参照!A375="","",参照!A375)</f>
        <v/>
      </c>
      <c r="AV375" s="52" t="str">
        <f>IF(参照!B375="","",参照!B375)</f>
        <v/>
      </c>
      <c r="AW375" s="52" t="str">
        <f>IF(参照!C375="","",参照!C375)</f>
        <v/>
      </c>
      <c r="AX375" s="52" t="str">
        <f>IF(参照!D375="","",参照!D375)</f>
        <v>(参考値)事業者全体</v>
      </c>
      <c r="AY375" s="52">
        <f>IF(参照!E375="","",参照!E375)</f>
        <v>3.77E-4</v>
      </c>
      <c r="AZ375" s="52" t="str">
        <f>IF(参照!F375="","",参照!F375)</f>
        <v>(株)グローバルエンジニアリング</v>
      </c>
      <c r="BA375" s="52" t="str">
        <f>IF(参照!G375="","",参照!G375)</f>
        <v>(株)グローバルエンジニアリング_(参考値)事業者全体</v>
      </c>
      <c r="BB375" s="52">
        <f t="shared" si="36"/>
        <v>0.377</v>
      </c>
      <c r="BD375" s="52" t="str">
        <f>IF(参照!L375="","",参照!L375)</f>
        <v>中小企業支援(株)</v>
      </c>
    </row>
    <row r="376" spans="47:56">
      <c r="AU376" s="52" t="str">
        <f>IF(参照!A376="","",参照!A376)</f>
        <v>A0150</v>
      </c>
      <c r="AV376" s="52" t="str">
        <f>IF(参照!B376="","",参照!B376)</f>
        <v>九州エナジー(株)</v>
      </c>
      <c r="AW376" s="52">
        <f>IF(参照!C376="","",参照!C376)</f>
        <v>4.7600000000000002E-4</v>
      </c>
      <c r="AX376" s="52" t="str">
        <f>IF(参照!D376="","",参照!D376)</f>
        <v>メニューA</v>
      </c>
      <c r="AY376" s="52">
        <f>IF(参照!E376="","",参照!E376)</f>
        <v>0</v>
      </c>
      <c r="AZ376" s="52" t="str">
        <f>IF(参照!F376="","",参照!F376)</f>
        <v>九州エナジー(株)</v>
      </c>
      <c r="BA376" s="52" t="str">
        <f>IF(参照!G376="","",参照!G376)</f>
        <v>九州エナジー(株)_メニューA</v>
      </c>
      <c r="BB376" s="52">
        <f t="shared" si="36"/>
        <v>0</v>
      </c>
      <c r="BD376" s="52" t="str">
        <f>IF(参照!L376="","",参照!L376)</f>
        <v>(株)津軽あっぷるパワー</v>
      </c>
    </row>
    <row r="377" spans="47:56">
      <c r="AU377" s="52" t="str">
        <f>IF(参照!A377="","",参照!A377)</f>
        <v/>
      </c>
      <c r="AV377" s="52" t="str">
        <f>IF(参照!B377="","",参照!B377)</f>
        <v/>
      </c>
      <c r="AW377" s="52" t="str">
        <f>IF(参照!C377="","",参照!C377)</f>
        <v/>
      </c>
      <c r="AX377" s="52" t="str">
        <f>IF(参照!D377="","",参照!D377)</f>
        <v>メニューB(残差)</v>
      </c>
      <c r="AY377" s="52">
        <f>IF(参照!E377="","",参照!E377)</f>
        <v>4.37E-4</v>
      </c>
      <c r="AZ377" s="52" t="str">
        <f>IF(参照!F377="","",参照!F377)</f>
        <v>九州エナジー(株)</v>
      </c>
      <c r="BA377" s="52" t="str">
        <f>IF(参照!G377="","",参照!G377)</f>
        <v>九州エナジー(株)_メニューB(残差)</v>
      </c>
      <c r="BB377" s="52">
        <f t="shared" si="36"/>
        <v>0.437</v>
      </c>
      <c r="BD377" s="52" t="str">
        <f>IF(参照!L377="","",参照!L377)</f>
        <v>土浦ケーブルテレビ(株)</v>
      </c>
    </row>
    <row r="378" spans="47:56">
      <c r="AU378" s="52" t="str">
        <f>IF(参照!A378="","",参照!A378)</f>
        <v/>
      </c>
      <c r="AV378" s="52" t="str">
        <f>IF(参照!B378="","",参照!B378)</f>
        <v/>
      </c>
      <c r="AW378" s="52" t="str">
        <f>IF(参照!C378="","",参照!C378)</f>
        <v/>
      </c>
      <c r="AX378" s="52" t="str">
        <f>IF(参照!D378="","",参照!D378)</f>
        <v>(参考値)事業者全体</v>
      </c>
      <c r="AY378" s="52">
        <f>IF(参照!E378="","",参照!E378)</f>
        <v>4.6799999999999999E-4</v>
      </c>
      <c r="AZ378" s="52" t="str">
        <f>IF(参照!F378="","",参照!F378)</f>
        <v>九州エナジー(株)</v>
      </c>
      <c r="BA378" s="52" t="str">
        <f>IF(参照!G378="","",参照!G378)</f>
        <v>九州エナジー(株)_(参考値)事業者全体</v>
      </c>
      <c r="BB378" s="52">
        <f t="shared" si="36"/>
        <v>0.46799999999999997</v>
      </c>
      <c r="BD378" s="52" t="str">
        <f>IF(参照!L378="","",参照!L378)</f>
        <v>つづくみらいエナジー(株)</v>
      </c>
    </row>
    <row r="379" spans="47:56">
      <c r="AU379" s="52" t="str">
        <f>IF(参照!A379="","",参照!A379)</f>
        <v>A0151</v>
      </c>
      <c r="AV379" s="52" t="str">
        <f>IF(参照!B379="","",参照!B379)</f>
        <v>(株)トヨタエナジーソリューションズ</v>
      </c>
      <c r="AW379" s="52">
        <f>IF(参照!C379="","",参照!C379)</f>
        <v>4.3300000000000001E-4</v>
      </c>
      <c r="AX379" s="52" t="str">
        <f>IF(参照!D379="","",参照!D379)</f>
        <v/>
      </c>
      <c r="AY379" s="52">
        <f>IF(参照!E379="","",参照!E379)</f>
        <v>4.2400000000000001E-4</v>
      </c>
      <c r="AZ379" s="52" t="str">
        <f>IF(参照!F379="","",参照!F379)</f>
        <v>(株)トヨタエナジーソリューションズ</v>
      </c>
      <c r="BA379" s="52" t="str">
        <f>IF(参照!G379="","",参照!G379)</f>
        <v>(株)トヨタエナジーソリューションズ_</v>
      </c>
      <c r="BB379" s="52">
        <f t="shared" si="36"/>
        <v>0.42399999999999999</v>
      </c>
      <c r="BD379" s="52" t="str">
        <f>IF(参照!L379="","",参照!L379)</f>
        <v>ティーダッシュ合同会社</v>
      </c>
    </row>
    <row r="380" spans="47:56">
      <c r="AU380" s="52" t="str">
        <f>IF(参照!A380="","",参照!A380)</f>
        <v>A0153</v>
      </c>
      <c r="AV380" s="52" t="str">
        <f>IF(参照!B380="","",参照!B380)</f>
        <v>(株)エナリス・パワー・マーケティング</v>
      </c>
      <c r="AW380" s="52">
        <f>IF(参照!C380="","",参照!C380)</f>
        <v>4.5199999999999998E-4</v>
      </c>
      <c r="AX380" s="52" t="str">
        <f>IF(参照!D380="","",参照!D380)</f>
        <v>メニューA</v>
      </c>
      <c r="AY380" s="52">
        <f>IF(参照!E380="","",参照!E380)</f>
        <v>0</v>
      </c>
      <c r="AZ380" s="52" t="str">
        <f>IF(参照!F380="","",参照!F380)</f>
        <v>(株)エナリス・パワー・マーケティング</v>
      </c>
      <c r="BA380" s="52" t="str">
        <f>IF(参照!G380="","",参照!G380)</f>
        <v>(株)エナリス・パワー・マーケティング_メニューA</v>
      </c>
      <c r="BB380" s="52">
        <f t="shared" si="36"/>
        <v>0</v>
      </c>
      <c r="BD380" s="52" t="str">
        <f>IF(参照!L380="","",参照!L380)</f>
        <v>デジタルグリッド(株)</v>
      </c>
    </row>
    <row r="381" spans="47:56">
      <c r="AU381" s="52" t="str">
        <f>IF(参照!A381="","",参照!A381)</f>
        <v/>
      </c>
      <c r="AV381" s="52" t="str">
        <f>IF(参照!B381="","",参照!B381)</f>
        <v/>
      </c>
      <c r="AW381" s="52" t="str">
        <f>IF(参照!C381="","",参照!C381)</f>
        <v/>
      </c>
      <c r="AX381" s="52" t="str">
        <f>IF(参照!D381="","",参照!D381)</f>
        <v>メニューB</v>
      </c>
      <c r="AY381" s="52">
        <f>IF(参照!E381="","",参照!E381)</f>
        <v>3.77E-4</v>
      </c>
      <c r="AZ381" s="52" t="str">
        <f>IF(参照!F381="","",参照!F381)</f>
        <v>(株)エナリス・パワー・マーケティング</v>
      </c>
      <c r="BA381" s="52" t="str">
        <f>IF(参照!G381="","",参照!G381)</f>
        <v>(株)エナリス・パワー・マーケティング_メニューB</v>
      </c>
      <c r="BB381" s="52">
        <f t="shared" si="36"/>
        <v>0.377</v>
      </c>
      <c r="BD381" s="52" t="str">
        <f>IF(参照!L381="","",参照!L381)</f>
        <v>テス・エンジニアリング(株)</v>
      </c>
    </row>
    <row r="382" spans="47:56">
      <c r="AU382" s="52" t="str">
        <f>IF(参照!A382="","",参照!A382)</f>
        <v/>
      </c>
      <c r="AV382" s="52" t="str">
        <f>IF(参照!B382="","",参照!B382)</f>
        <v/>
      </c>
      <c r="AW382" s="52" t="str">
        <f>IF(参照!C382="","",参照!C382)</f>
        <v/>
      </c>
      <c r="AX382" s="52" t="str">
        <f>IF(参照!D382="","",参照!D382)</f>
        <v>メニューC</v>
      </c>
      <c r="AY382" s="52">
        <f>IF(参照!E382="","",参照!E382)</f>
        <v>0</v>
      </c>
      <c r="AZ382" s="52" t="str">
        <f>IF(参照!F382="","",参照!F382)</f>
        <v>(株)エナリス・パワー・マーケティング</v>
      </c>
      <c r="BA382" s="52" t="str">
        <f>IF(参照!G382="","",参照!G382)</f>
        <v>(株)エナリス・パワー・マーケティング_メニューC</v>
      </c>
      <c r="BB382" s="52">
        <f t="shared" si="36"/>
        <v>0</v>
      </c>
      <c r="BD382" s="52" t="str">
        <f>IF(参照!L382="","",参照!L382)</f>
        <v>テプコカスタマーサービス(株)</v>
      </c>
    </row>
    <row r="383" spans="47:56">
      <c r="AU383" s="52" t="str">
        <f>IF(参照!A383="","",参照!A383)</f>
        <v/>
      </c>
      <c r="AV383" s="52" t="str">
        <f>IF(参照!B383="","",参照!B383)</f>
        <v/>
      </c>
      <c r="AW383" s="52" t="str">
        <f>IF(参照!C383="","",参照!C383)</f>
        <v/>
      </c>
      <c r="AX383" s="52" t="str">
        <f>IF(参照!D383="","",参照!D383)</f>
        <v>メニューD</v>
      </c>
      <c r="AY383" s="52">
        <f>IF(参照!E383="","",参照!E383)</f>
        <v>0</v>
      </c>
      <c r="AZ383" s="52" t="str">
        <f>IF(参照!F383="","",参照!F383)</f>
        <v>(株)エナリス・パワー・マーケティング</v>
      </c>
      <c r="BA383" s="52" t="str">
        <f>IF(参照!G383="","",参照!G383)</f>
        <v>(株)エナリス・パワー・マーケティング_メニューD</v>
      </c>
      <c r="BB383" s="52">
        <f t="shared" si="36"/>
        <v>0</v>
      </c>
      <c r="BD383" s="52" t="str">
        <f>IF(参照!L383="","",参照!L383)</f>
        <v>(株)デベロップ</v>
      </c>
    </row>
    <row r="384" spans="47:56">
      <c r="AU384" s="52" t="str">
        <f>IF(参照!A384="","",参照!A384)</f>
        <v/>
      </c>
      <c r="AV384" s="52" t="str">
        <f>IF(参照!B384="","",参照!B384)</f>
        <v/>
      </c>
      <c r="AW384" s="52" t="str">
        <f>IF(参照!C384="","",参照!C384)</f>
        <v/>
      </c>
      <c r="AX384" s="52" t="str">
        <f>IF(参照!D384="","",参照!D384)</f>
        <v>メニューE</v>
      </c>
      <c r="AY384" s="52">
        <f>IF(参照!E384="","",参照!E384)</f>
        <v>0</v>
      </c>
      <c r="AZ384" s="52" t="str">
        <f>IF(参照!F384="","",参照!F384)</f>
        <v>(株)エナリス・パワー・マーケティング</v>
      </c>
      <c r="BA384" s="52" t="str">
        <f>IF(参照!G384="","",参照!G384)</f>
        <v>(株)エナリス・パワー・マーケティング_メニューE</v>
      </c>
      <c r="BB384" s="52">
        <f t="shared" si="36"/>
        <v>0</v>
      </c>
      <c r="BD384" s="52" t="str">
        <f>IF(参照!L384="","",参照!L384)</f>
        <v>(株)デライトアップ</v>
      </c>
    </row>
    <row r="385" spans="47:56">
      <c r="AU385" s="52" t="str">
        <f>IF(参照!A385="","",参照!A385)</f>
        <v/>
      </c>
      <c r="AV385" s="52" t="str">
        <f>IF(参照!B385="","",参照!B385)</f>
        <v/>
      </c>
      <c r="AW385" s="52" t="str">
        <f>IF(参照!C385="","",参照!C385)</f>
        <v/>
      </c>
      <c r="AX385" s="52" t="str">
        <f>IF(参照!D385="","",参照!D385)</f>
        <v>メニューF</v>
      </c>
      <c r="AY385" s="52">
        <f>IF(参照!E385="","",参照!E385)</f>
        <v>0</v>
      </c>
      <c r="AZ385" s="52" t="str">
        <f>IF(参照!F385="","",参照!F385)</f>
        <v>(株)エナリス・パワー・マーケティング</v>
      </c>
      <c r="BA385" s="52" t="str">
        <f>IF(参照!G385="","",参照!G385)</f>
        <v>(株)エナリス・パワー・マーケティング_メニューF</v>
      </c>
      <c r="BB385" s="52">
        <f t="shared" si="36"/>
        <v>0</v>
      </c>
      <c r="BD385" s="52" t="str">
        <f>IF(参照!L385="","",参照!L385)</f>
        <v>(株)テレ・マーカー</v>
      </c>
    </row>
    <row r="386" spans="47:56">
      <c r="AU386" s="52" t="str">
        <f>IF(参照!A386="","",参照!A386)</f>
        <v/>
      </c>
      <c r="AV386" s="52" t="str">
        <f>IF(参照!B386="","",参照!B386)</f>
        <v/>
      </c>
      <c r="AW386" s="52" t="str">
        <f>IF(参照!C386="","",参照!C386)</f>
        <v/>
      </c>
      <c r="AX386" s="52" t="str">
        <f>IF(参照!D386="","",参照!D386)</f>
        <v>メニューG</v>
      </c>
      <c r="AY386" s="52">
        <f>IF(参照!E386="","",参照!E386)</f>
        <v>0</v>
      </c>
      <c r="AZ386" s="52" t="str">
        <f>IF(参照!F386="","",参照!F386)</f>
        <v>(株)エナリス・パワー・マーケティング</v>
      </c>
      <c r="BA386" s="52" t="str">
        <f>IF(参照!G386="","",参照!G386)</f>
        <v>(株)エナリス・パワー・マーケティング_メニューG</v>
      </c>
      <c r="BB386" s="52">
        <f t="shared" si="36"/>
        <v>0</v>
      </c>
      <c r="BD386" s="52" t="str">
        <f>IF(参照!L386="","",参照!L386)</f>
        <v>(株)デンケン</v>
      </c>
    </row>
    <row r="387" spans="47:56">
      <c r="AU387" s="52" t="str">
        <f>IF(参照!A387="","",参照!A387)</f>
        <v/>
      </c>
      <c r="AV387" s="52" t="str">
        <f>IF(参照!B387="","",参照!B387)</f>
        <v/>
      </c>
      <c r="AW387" s="52" t="str">
        <f>IF(参照!C387="","",参照!C387)</f>
        <v/>
      </c>
      <c r="AX387" s="52" t="str">
        <f>IF(参照!D387="","",参照!D387)</f>
        <v>メニューH</v>
      </c>
      <c r="AY387" s="52">
        <f>IF(参照!E387="","",参照!E387)</f>
        <v>1E-4</v>
      </c>
      <c r="AZ387" s="52" t="str">
        <f>IF(参照!F387="","",参照!F387)</f>
        <v>(株)エナリス・パワー・マーケティング</v>
      </c>
      <c r="BA387" s="52" t="str">
        <f>IF(参照!G387="","",参照!G387)</f>
        <v>(株)エナリス・パワー・マーケティング_メニューH</v>
      </c>
      <c r="BB387" s="52">
        <f t="shared" si="36"/>
        <v>0.1</v>
      </c>
      <c r="BD387" s="52" t="str">
        <f>IF(参照!L387="","",参照!L387)</f>
        <v>電源開発(株)</v>
      </c>
    </row>
    <row r="388" spans="47:56">
      <c r="AU388" s="52" t="str">
        <f>IF(参照!A388="","",参照!A388)</f>
        <v/>
      </c>
      <c r="AV388" s="52" t="str">
        <f>IF(参照!B388="","",参照!B388)</f>
        <v/>
      </c>
      <c r="AW388" s="52" t="str">
        <f>IF(参照!C388="","",参照!C388)</f>
        <v/>
      </c>
      <c r="AX388" s="52" t="str">
        <f>IF(参照!D388="","",参照!D388)</f>
        <v>メニューI</v>
      </c>
      <c r="AY388" s="52">
        <f>IF(参照!E388="","",参照!E388)</f>
        <v>2.9999999999999997E-4</v>
      </c>
      <c r="AZ388" s="52" t="str">
        <f>IF(参照!F388="","",参照!F388)</f>
        <v>(株)エナリス・パワー・マーケティング</v>
      </c>
      <c r="BA388" s="52" t="str">
        <f>IF(参照!G388="","",参照!G388)</f>
        <v>(株)エナリス・パワー・マーケティング_メニューI</v>
      </c>
      <c r="BB388" s="52">
        <f t="shared" si="36"/>
        <v>0.3</v>
      </c>
      <c r="BD388" s="52" t="str">
        <f>IF(参照!L388="","",参照!L388)</f>
        <v>電力保全サービス(株)</v>
      </c>
    </row>
    <row r="389" spans="47:56">
      <c r="AU389" s="52" t="str">
        <f>IF(参照!A389="","",参照!A389)</f>
        <v/>
      </c>
      <c r="AV389" s="52" t="str">
        <f>IF(参照!B389="","",参照!B389)</f>
        <v/>
      </c>
      <c r="AW389" s="52" t="str">
        <f>IF(参照!C389="","",参照!C389)</f>
        <v/>
      </c>
      <c r="AX389" s="52" t="str">
        <f>IF(参照!D389="","",参照!D389)</f>
        <v>メニューJ</v>
      </c>
      <c r="AY389" s="52">
        <f>IF(参照!E389="","",参照!E389)</f>
        <v>4.0000000000000002E-4</v>
      </c>
      <c r="AZ389" s="52" t="str">
        <f>IF(参照!F389="","",参照!F389)</f>
        <v>(株)エナリス・パワー・マーケティング</v>
      </c>
      <c r="BA389" s="52" t="str">
        <f>IF(参照!G389="","",参照!G389)</f>
        <v>(株)エナリス・パワー・マーケティング_メニューJ</v>
      </c>
      <c r="BB389" s="52">
        <f t="shared" ref="BB389:BB452" si="37">AY389*1000</f>
        <v>0.4</v>
      </c>
      <c r="BD389" s="52" t="str">
        <f>IF(参照!L389="","",参照!L389)</f>
        <v>東亜ガス(株)</v>
      </c>
    </row>
    <row r="390" spans="47:56">
      <c r="AU390" s="52" t="str">
        <f>IF(参照!A390="","",参照!A390)</f>
        <v/>
      </c>
      <c r="AV390" s="52" t="str">
        <f>IF(参照!B390="","",参照!B390)</f>
        <v/>
      </c>
      <c r="AW390" s="52" t="str">
        <f>IF(参照!C390="","",参照!C390)</f>
        <v/>
      </c>
      <c r="AX390" s="52" t="str">
        <f>IF(参照!D390="","",参照!D390)</f>
        <v>メニューK</v>
      </c>
      <c r="AY390" s="52">
        <f>IF(参照!E390="","",参照!E390)</f>
        <v>4.0000000000000002E-4</v>
      </c>
      <c r="AZ390" s="52" t="str">
        <f>IF(参照!F390="","",参照!F390)</f>
        <v>(株)エナリス・パワー・マーケティング</v>
      </c>
      <c r="BA390" s="52" t="str">
        <f>IF(参照!G390="","",参照!G390)</f>
        <v>(株)エナリス・パワー・マーケティング_メニューK</v>
      </c>
      <c r="BB390" s="52">
        <f t="shared" si="37"/>
        <v>0.4</v>
      </c>
      <c r="BD390" s="52" t="str">
        <f>IF(参照!L390="","",参照!L390)</f>
        <v>(株)東急パワーサプライ</v>
      </c>
    </row>
    <row r="391" spans="47:56">
      <c r="AU391" s="52" t="str">
        <f>IF(参照!A391="","",参照!A391)</f>
        <v/>
      </c>
      <c r="AV391" s="52" t="str">
        <f>IF(参照!B391="","",参照!B391)</f>
        <v/>
      </c>
      <c r="AW391" s="52" t="str">
        <f>IF(参照!C391="","",参照!C391)</f>
        <v/>
      </c>
      <c r="AX391" s="52" t="str">
        <f>IF(参照!D391="","",参照!D391)</f>
        <v>メニューL(残差)</v>
      </c>
      <c r="AY391" s="52">
        <f>IF(参照!E391="","",参照!E391)</f>
        <v>5.8E-4</v>
      </c>
      <c r="AZ391" s="52" t="str">
        <f>IF(参照!F391="","",参照!F391)</f>
        <v>(株)エナリス・パワー・マーケティング</v>
      </c>
      <c r="BA391" s="52" t="str">
        <f>IF(参照!G391="","",参照!G391)</f>
        <v>(株)エナリス・パワー・マーケティング_メニューL(残差)</v>
      </c>
      <c r="BB391" s="52">
        <f t="shared" si="37"/>
        <v>0.57999999999999996</v>
      </c>
      <c r="BD391" s="52" t="str">
        <f>IF(参照!L391="","",参照!L391)</f>
        <v>東京エコサービス(株)</v>
      </c>
    </row>
    <row r="392" spans="47:56">
      <c r="AU392" s="52" t="str">
        <f>IF(参照!A392="","",参照!A392)</f>
        <v/>
      </c>
      <c r="AV392" s="52" t="str">
        <f>IF(参照!B392="","",参照!B392)</f>
        <v/>
      </c>
      <c r="AW392" s="52" t="str">
        <f>IF(参照!C392="","",参照!C392)</f>
        <v/>
      </c>
      <c r="AX392" s="52" t="str">
        <f>IF(参照!D392="","",参照!D392)</f>
        <v>(参考値)事業者全体</v>
      </c>
      <c r="AY392" s="52">
        <f>IF(参照!E392="","",参照!E392)</f>
        <v>6.2399999999999999E-4</v>
      </c>
      <c r="AZ392" s="52" t="str">
        <f>IF(参照!F392="","",参照!F392)</f>
        <v>(株)エナリス・パワー・マーケティング</v>
      </c>
      <c r="BA392" s="52" t="str">
        <f>IF(参照!G392="","",参照!G392)</f>
        <v>(株)エナリス・パワー・マーケティング_(参考値)事業者全体</v>
      </c>
      <c r="BB392" s="52">
        <f t="shared" si="37"/>
        <v>0.624</v>
      </c>
      <c r="BD392" s="52" t="str">
        <f>IF(参照!L392="","",参照!L392)</f>
        <v>東京ガス(株)</v>
      </c>
    </row>
    <row r="393" spans="47:56">
      <c r="AU393" s="52" t="str">
        <f>IF(参照!A393="","",参照!A393)</f>
        <v>A0154</v>
      </c>
      <c r="AV393" s="52" t="str">
        <f>IF(参照!B393="","",参照!B393)</f>
        <v>歌舞伎エナジー(株)</v>
      </c>
      <c r="AW393" s="52">
        <f>IF(参照!C393="","",参照!C393)</f>
        <v>5.2800000000000004E-4</v>
      </c>
      <c r="AX393" s="52" t="str">
        <f>IF(参照!D393="","",参照!D393)</f>
        <v/>
      </c>
      <c r="AY393" s="52">
        <f>IF(参照!E393="","",参照!E393)</f>
        <v>5.5500000000000005E-4</v>
      </c>
      <c r="AZ393" s="52" t="str">
        <f>IF(参照!F393="","",参照!F393)</f>
        <v>歌舞伎エナジー(株)</v>
      </c>
      <c r="BA393" s="52" t="str">
        <f>IF(参照!G393="","",参照!G393)</f>
        <v>歌舞伎エナジー(株)_</v>
      </c>
      <c r="BB393" s="52">
        <f t="shared" si="37"/>
        <v>0.55500000000000005</v>
      </c>
      <c r="BD393" s="52" t="str">
        <f>IF(参照!L393="","",参照!L393)</f>
        <v>公益財団法人東京都環境公社</v>
      </c>
    </row>
    <row r="394" spans="47:56">
      <c r="AU394" s="52" t="str">
        <f>IF(参照!A394="","",参照!A394)</f>
        <v>A0155</v>
      </c>
      <c r="AV394" s="52" t="str">
        <f>IF(参照!B394="","",参照!B394)</f>
        <v>みやまスマートエネルギー(株)</v>
      </c>
      <c r="AW394" s="52">
        <f>IF(参照!C394="","",参照!C394)</f>
        <v>4.1300000000000001E-4</v>
      </c>
      <c r="AX394" s="52" t="str">
        <f>IF(参照!D394="","",参照!D394)</f>
        <v>メニューA</v>
      </c>
      <c r="AY394" s="52">
        <f>IF(参照!E394="","",参照!E394)</f>
        <v>0</v>
      </c>
      <c r="AZ394" s="52" t="str">
        <f>IF(参照!F394="","",参照!F394)</f>
        <v>みやまスマートエネルギー(株)</v>
      </c>
      <c r="BA394" s="52" t="str">
        <f>IF(参照!G394="","",参照!G394)</f>
        <v>みやまスマートエネルギー(株)_メニューA</v>
      </c>
      <c r="BB394" s="52">
        <f t="shared" si="37"/>
        <v>0</v>
      </c>
      <c r="BD394" s="52" t="str">
        <f>IF(参照!L394="","",参照!L394)</f>
        <v>東彩ガス(株)</v>
      </c>
    </row>
    <row r="395" spans="47:56">
      <c r="AU395" s="52" t="str">
        <f>IF(参照!A395="","",参照!A395)</f>
        <v/>
      </c>
      <c r="AV395" s="52" t="str">
        <f>IF(参照!B395="","",参照!B395)</f>
        <v/>
      </c>
      <c r="AW395" s="52" t="str">
        <f>IF(参照!C395="","",参照!C395)</f>
        <v/>
      </c>
      <c r="AX395" s="52" t="str">
        <f>IF(参照!D395="","",参照!D395)</f>
        <v>メニューB(残差)</v>
      </c>
      <c r="AY395" s="52">
        <f>IF(参照!E395="","",参照!E395)</f>
        <v>4.0000000000000002E-4</v>
      </c>
      <c r="AZ395" s="52" t="str">
        <f>IF(参照!F395="","",参照!F395)</f>
        <v>みやまスマートエネルギー(株)</v>
      </c>
      <c r="BA395" s="52" t="str">
        <f>IF(参照!G395="","",参照!G395)</f>
        <v>みやまスマートエネルギー(株)_メニューB(残差)</v>
      </c>
      <c r="BB395" s="52">
        <f t="shared" si="37"/>
        <v>0.4</v>
      </c>
      <c r="BD395" s="52" t="str">
        <f>IF(参照!L395="","",参照!L395)</f>
        <v>東邦ガス(株)</v>
      </c>
    </row>
    <row r="396" spans="47:56">
      <c r="AU396" s="52" t="str">
        <f>IF(参照!A396="","",参照!A396)</f>
        <v/>
      </c>
      <c r="AV396" s="52" t="str">
        <f>IF(参照!B396="","",参照!B396)</f>
        <v/>
      </c>
      <c r="AW396" s="52" t="str">
        <f>IF(参照!C396="","",参照!C396)</f>
        <v/>
      </c>
      <c r="AX396" s="52" t="str">
        <f>IF(参照!D396="","",参照!D396)</f>
        <v>(参考値)事業者全体</v>
      </c>
      <c r="AY396" s="52">
        <f>IF(参照!E396="","",参照!E396)</f>
        <v>4.3399999999999998E-4</v>
      </c>
      <c r="AZ396" s="52" t="str">
        <f>IF(参照!F396="","",参照!F396)</f>
        <v>みやまスマートエネルギー(株)</v>
      </c>
      <c r="BA396" s="52" t="str">
        <f>IF(参照!G396="","",参照!G396)</f>
        <v>みやまスマートエネルギー(株)_(参考値)事業者全体</v>
      </c>
      <c r="BB396" s="52">
        <f t="shared" si="37"/>
        <v>0.434</v>
      </c>
      <c r="BD396" s="52" t="str">
        <f>IF(参照!L396="","",参照!L396)</f>
        <v>東北電力エナジートレーディング(株)</v>
      </c>
    </row>
    <row r="397" spans="47:56">
      <c r="AU397" s="52" t="str">
        <f>IF(参照!A397="","",参照!A397)</f>
        <v>A0156</v>
      </c>
      <c r="AV397" s="52" t="str">
        <f>IF(参照!B397="","",参照!B397)</f>
        <v>エフィシエント(株)</v>
      </c>
      <c r="AW397" s="52" t="str">
        <f>IF(参照!C397="","",参照!C397)</f>
        <v>0.000453※</v>
      </c>
      <c r="AX397" s="52" t="str">
        <f>IF(参照!D397="","",参照!D397)</f>
        <v/>
      </c>
      <c r="AY397" s="52">
        <f>IF(参照!E397="","",参照!E397)</f>
        <v>4.5300000000000001E-4</v>
      </c>
      <c r="AZ397" s="52" t="str">
        <f>IF(参照!F397="","",参照!F397)</f>
        <v>エフィシエント(株)</v>
      </c>
      <c r="BA397" s="52" t="str">
        <f>IF(参照!G397="","",参照!G397)</f>
        <v>エフィシエント(株)_</v>
      </c>
      <c r="BB397" s="52">
        <f t="shared" si="37"/>
        <v>0.45300000000000001</v>
      </c>
      <c r="BD397" s="52" t="str">
        <f>IF(参照!L397="","",参照!L397)</f>
        <v>東北電力フロンティア(株)</v>
      </c>
    </row>
    <row r="398" spans="47:56">
      <c r="AU398" s="52" t="str">
        <f>IF(参照!A398="","",参照!A398)</f>
        <v>A0157</v>
      </c>
      <c r="AV398" s="52" t="str">
        <f>IF(参照!B398="","",参照!B398)</f>
        <v>(株)生活クラブエナジー</v>
      </c>
      <c r="AW398" s="52">
        <f>IF(参照!C398="","",参照!C398)</f>
        <v>6.7999999999999999E-5</v>
      </c>
      <c r="AX398" s="52" t="str">
        <f>IF(参照!D398="","",参照!D398)</f>
        <v>メニューA</v>
      </c>
      <c r="AY398" s="52">
        <f>IF(参照!E398="","",参照!E398)</f>
        <v>2.5000000000000001E-4</v>
      </c>
      <c r="AZ398" s="52" t="str">
        <f>IF(参照!F398="","",参照!F398)</f>
        <v>(株)生活クラブエナジー</v>
      </c>
      <c r="BA398" s="52" t="str">
        <f>IF(参照!G398="","",参照!G398)</f>
        <v>(株)生活クラブエナジー_メニューA</v>
      </c>
      <c r="BB398" s="52">
        <f t="shared" si="37"/>
        <v>0.25</v>
      </c>
      <c r="BD398" s="52" t="str">
        <f>IF(参照!L398="","",参照!L398)</f>
        <v>(株)東名</v>
      </c>
    </row>
    <row r="399" spans="47:56">
      <c r="AU399" s="52" t="str">
        <f>IF(参照!A399="","",参照!A399)</f>
        <v/>
      </c>
      <c r="AV399" s="52" t="str">
        <f>IF(参照!B399="","",参照!B399)</f>
        <v/>
      </c>
      <c r="AW399" s="52" t="str">
        <f>IF(参照!C399="","",参照!C399)</f>
        <v/>
      </c>
      <c r="AX399" s="52" t="str">
        <f>IF(参照!D399="","",参照!D399)</f>
        <v>メニューB(残差)</v>
      </c>
      <c r="AY399" s="52">
        <f>IF(参照!E399="","",参照!E399)</f>
        <v>4.7199999999999998E-4</v>
      </c>
      <c r="AZ399" s="52" t="str">
        <f>IF(参照!F399="","",参照!F399)</f>
        <v>(株)生活クラブエナジー</v>
      </c>
      <c r="BA399" s="52" t="str">
        <f>IF(参照!G399="","",参照!G399)</f>
        <v>(株)生活クラブエナジー_メニューB(残差)</v>
      </c>
      <c r="BB399" s="52">
        <f t="shared" si="37"/>
        <v>0.47199999999999998</v>
      </c>
      <c r="BD399" s="52" t="str">
        <f>IF(参照!L399="","",参照!L399)</f>
        <v>(株)トーヨーエネルギーファーム</v>
      </c>
    </row>
    <row r="400" spans="47:56">
      <c r="AU400" s="52" t="str">
        <f>IF(参照!A400="","",参照!A400)</f>
        <v/>
      </c>
      <c r="AV400" s="52" t="str">
        <f>IF(参照!B400="","",参照!B400)</f>
        <v/>
      </c>
      <c r="AW400" s="52" t="str">
        <f>IF(参照!C400="","",参照!C400)</f>
        <v/>
      </c>
      <c r="AX400" s="52" t="str">
        <f>IF(参照!D400="","",参照!D400)</f>
        <v>(参考値)事業者全体</v>
      </c>
      <c r="AY400" s="52">
        <f>IF(参照!E400="","",参照!E400)</f>
        <v>4.3899999999999999E-4</v>
      </c>
      <c r="AZ400" s="52" t="str">
        <f>IF(参照!F400="","",参照!F400)</f>
        <v>(株)生活クラブエナジー</v>
      </c>
      <c r="BA400" s="52" t="str">
        <f>IF(参照!G400="","",参照!G400)</f>
        <v>(株)生活クラブエナジー_(参考値)事業者全体</v>
      </c>
      <c r="BB400" s="52">
        <f t="shared" si="37"/>
        <v>0.439</v>
      </c>
      <c r="BD400" s="52" t="str">
        <f>IF(参照!L400="","",参照!L400)</f>
        <v>(株)ところざわ未来電力</v>
      </c>
    </row>
    <row r="401" spans="47:56">
      <c r="AU401" s="52" t="str">
        <f>IF(参照!A401="","",参照!A401)</f>
        <v>A0158</v>
      </c>
      <c r="AV401" s="52" t="str">
        <f>IF(参照!B401="","",参照!B401)</f>
        <v>生活協同組合コープこうべ</v>
      </c>
      <c r="AW401" s="52">
        <f>IF(参照!C401="","",参照!C401)</f>
        <v>2.7500000000000002E-4</v>
      </c>
      <c r="AX401" s="52" t="str">
        <f>IF(参照!D401="","",参照!D401)</f>
        <v/>
      </c>
      <c r="AY401" s="52">
        <f>IF(参照!E401="","",参照!E401)</f>
        <v>3.6000000000000002E-4</v>
      </c>
      <c r="AZ401" s="52" t="str">
        <f>IF(参照!F401="","",参照!F401)</f>
        <v>生活協同組合コープこうべ</v>
      </c>
      <c r="BA401" s="52" t="str">
        <f>IF(参照!G401="","",参照!G401)</f>
        <v>生活協同組合コープこうべ_</v>
      </c>
      <c r="BB401" s="52">
        <f t="shared" si="37"/>
        <v>0.36000000000000004</v>
      </c>
      <c r="BD401" s="52" t="str">
        <f>IF(参照!L401="","",参照!L401)</f>
        <v>(株)どさんこパワー</v>
      </c>
    </row>
    <row r="402" spans="47:56">
      <c r="AU402" s="52" t="str">
        <f>IF(参照!A402="","",参照!A402)</f>
        <v>A0159</v>
      </c>
      <c r="AV402" s="52" t="str">
        <f>IF(参照!B402="","",参照!B402)</f>
        <v>(株)シーエナジー</v>
      </c>
      <c r="AW402" s="52">
        <f>IF(参照!C402="","",参照!C402)</f>
        <v>3.88E-4</v>
      </c>
      <c r="AX402" s="52" t="str">
        <f>IF(参照!D402="","",参照!D402)</f>
        <v/>
      </c>
      <c r="AY402" s="52">
        <f>IF(参照!E402="","",参照!E402)</f>
        <v>3.3199999999999999E-4</v>
      </c>
      <c r="AZ402" s="52" t="str">
        <f>IF(参照!F402="","",参照!F402)</f>
        <v>(株)シーエナジー</v>
      </c>
      <c r="BA402" s="52" t="str">
        <f>IF(参照!G402="","",参照!G402)</f>
        <v>(株)シーエナジー_</v>
      </c>
      <c r="BB402" s="52">
        <f t="shared" si="37"/>
        <v>0.33200000000000002</v>
      </c>
      <c r="BD402" s="52" t="str">
        <f>IF(参照!L402="","",参照!L402)</f>
        <v>とちぎコープ生活協同組合</v>
      </c>
    </row>
    <row r="403" spans="47:56">
      <c r="AU403" s="52" t="str">
        <f>IF(参照!A403="","",参照!A403)</f>
        <v>A0160</v>
      </c>
      <c r="AV403" s="52" t="str">
        <f>IF(参照!B403="","",参照!B403)</f>
        <v>角栄ガス(株)</v>
      </c>
      <c r="AW403" s="52">
        <f>IF(参照!C403="","",参照!C403)</f>
        <v>3.6400000000000001E-4</v>
      </c>
      <c r="AX403" s="52" t="str">
        <f>IF(参照!D403="","",参照!D403)</f>
        <v/>
      </c>
      <c r="AY403" s="52">
        <f>IF(参照!E403="","",参照!E403)</f>
        <v>3.0800000000000001E-4</v>
      </c>
      <c r="AZ403" s="52" t="str">
        <f>IF(参照!F403="","",参照!F403)</f>
        <v>角栄ガス(株)</v>
      </c>
      <c r="BA403" s="52" t="str">
        <f>IF(参照!G403="","",参照!G403)</f>
        <v>角栄ガス(株)_</v>
      </c>
      <c r="BB403" s="52">
        <f t="shared" si="37"/>
        <v>0.308</v>
      </c>
      <c r="BD403" s="52" t="str">
        <f>IF(参照!L403="","",参照!L403)</f>
        <v>(株)とっとり市民電力</v>
      </c>
    </row>
    <row r="404" spans="47:56">
      <c r="AU404" s="52" t="str">
        <f>IF(参照!A404="","",参照!A404)</f>
        <v>A0161</v>
      </c>
      <c r="AV404" s="52" t="str">
        <f>IF(参照!B404="","",参照!B404)</f>
        <v>京葉瓦斯(株)</v>
      </c>
      <c r="AW404" s="52">
        <f>IF(参照!C404="","",参照!C404)</f>
        <v>4.35E-4</v>
      </c>
      <c r="AX404" s="52" t="str">
        <f>IF(参照!D404="","",参照!D404)</f>
        <v>メニューA</v>
      </c>
      <c r="AY404" s="52">
        <f>IF(参照!E404="","",参照!E404)</f>
        <v>0</v>
      </c>
      <c r="AZ404" s="52" t="str">
        <f>IF(参照!F404="","",参照!F404)</f>
        <v>京葉瓦斯(株)</v>
      </c>
      <c r="BA404" s="52" t="str">
        <f>IF(参照!G404="","",参照!G404)</f>
        <v>京葉瓦斯(株)_メニューA</v>
      </c>
      <c r="BB404" s="52">
        <f t="shared" si="37"/>
        <v>0</v>
      </c>
      <c r="BD404" s="52" t="str">
        <f>IF(参照!L404="","",参照!L404)</f>
        <v>凸版印刷(株)</v>
      </c>
    </row>
    <row r="405" spans="47:56">
      <c r="AU405" s="52" t="str">
        <f>IF(参照!A405="","",参照!A405)</f>
        <v/>
      </c>
      <c r="AV405" s="52" t="str">
        <f>IF(参照!B405="","",参照!B405)</f>
        <v/>
      </c>
      <c r="AW405" s="52" t="str">
        <f>IF(参照!C405="","",参照!C405)</f>
        <v/>
      </c>
      <c r="AX405" s="52" t="str">
        <f>IF(参照!D405="","",参照!D405)</f>
        <v>メニューB(残差)</v>
      </c>
      <c r="AY405" s="52">
        <f>IF(参照!E405="","",参照!E405)</f>
        <v>4.2699999999999997E-4</v>
      </c>
      <c r="AZ405" s="52" t="str">
        <f>IF(参照!F405="","",参照!F405)</f>
        <v>京葉瓦斯(株)</v>
      </c>
      <c r="BA405" s="52" t="str">
        <f>IF(参照!G405="","",参照!G405)</f>
        <v>京葉瓦斯(株)_メニューB(残差)</v>
      </c>
      <c r="BB405" s="52">
        <f t="shared" si="37"/>
        <v>0.42699999999999999</v>
      </c>
      <c r="BD405" s="52" t="str">
        <f>IF(参照!L405="","",参照!L405)</f>
        <v>(株)トドック電力</v>
      </c>
    </row>
    <row r="406" spans="47:56">
      <c r="AU406" s="52" t="str">
        <f>IF(参照!A406="","",参照!A406)</f>
        <v/>
      </c>
      <c r="AV406" s="52" t="str">
        <f>IF(参照!B406="","",参照!B406)</f>
        <v/>
      </c>
      <c r="AW406" s="52" t="str">
        <f>IF(参照!C406="","",参照!C406)</f>
        <v/>
      </c>
      <c r="AX406" s="52" t="str">
        <f>IF(参照!D406="","",参照!D406)</f>
        <v>(参考値)事業者全体</v>
      </c>
      <c r="AY406" s="52">
        <f>IF(参照!E406="","",参照!E406)</f>
        <v>4.7799999999999996E-4</v>
      </c>
      <c r="AZ406" s="52" t="str">
        <f>IF(参照!F406="","",参照!F406)</f>
        <v>京葉瓦斯(株)</v>
      </c>
      <c r="BA406" s="52" t="str">
        <f>IF(参照!G406="","",参照!G406)</f>
        <v>京葉瓦斯(株)_(参考値)事業者全体</v>
      </c>
      <c r="BB406" s="52">
        <f t="shared" si="37"/>
        <v>0.47799999999999998</v>
      </c>
      <c r="BD406" s="52" t="str">
        <f>IF(参照!L406="","",参照!L406)</f>
        <v>(株)登米電力</v>
      </c>
    </row>
    <row r="407" spans="47:56">
      <c r="AU407" s="52" t="str">
        <f>IF(参照!A407="","",参照!A407)</f>
        <v>A0162</v>
      </c>
      <c r="AV407" s="52" t="str">
        <f>IF(参照!B407="","",参照!B407)</f>
        <v>凸版印刷(株)</v>
      </c>
      <c r="AW407" s="52">
        <f>IF(参照!C407="","",参照!C407)</f>
        <v>4.64E-4</v>
      </c>
      <c r="AX407" s="52" t="str">
        <f>IF(参照!D407="","",参照!D407)</f>
        <v>メニューA</v>
      </c>
      <c r="AY407" s="52">
        <f>IF(参照!E407="","",参照!E407)</f>
        <v>2.33E-4</v>
      </c>
      <c r="AZ407" s="52" t="str">
        <f>IF(参照!F407="","",参照!F407)</f>
        <v>凸版印刷(株)</v>
      </c>
      <c r="BA407" s="52" t="str">
        <f>IF(参照!G407="","",参照!G407)</f>
        <v>凸版印刷(株)_メニューA</v>
      </c>
      <c r="BB407" s="52">
        <f t="shared" si="37"/>
        <v>0.23299999999999998</v>
      </c>
      <c r="BD407" s="52" t="str">
        <f>IF(参照!L407="","",参照!L407)</f>
        <v>富山電力(株)</v>
      </c>
    </row>
    <row r="408" spans="47:56">
      <c r="AU408" s="52" t="str">
        <f>IF(参照!A408="","",参照!A408)</f>
        <v/>
      </c>
      <c r="AV408" s="52" t="str">
        <f>IF(参照!B408="","",参照!B408)</f>
        <v/>
      </c>
      <c r="AW408" s="52" t="str">
        <f>IF(参照!C408="","",参照!C408)</f>
        <v/>
      </c>
      <c r="AX408" s="52" t="str">
        <f>IF(参照!D408="","",参照!D408)</f>
        <v>メニューB(残差)</v>
      </c>
      <c r="AY408" s="52">
        <f>IF(参照!E408="","",参照!E408)</f>
        <v>4.2400000000000001E-4</v>
      </c>
      <c r="AZ408" s="52" t="str">
        <f>IF(参照!F408="","",参照!F408)</f>
        <v>凸版印刷(株)</v>
      </c>
      <c r="BA408" s="52" t="str">
        <f>IF(参照!G408="","",参照!G408)</f>
        <v>凸版印刷(株)_メニューB(残差)</v>
      </c>
      <c r="BB408" s="52">
        <f t="shared" si="37"/>
        <v>0.42399999999999999</v>
      </c>
      <c r="BD408" s="52" t="str">
        <f>IF(参照!L408="","",参照!L408)</f>
        <v>(株)トヨタエナジーソリューションズ</v>
      </c>
    </row>
    <row r="409" spans="47:56">
      <c r="AU409" s="52" t="str">
        <f>IF(参照!A409="","",参照!A409)</f>
        <v/>
      </c>
      <c r="AV409" s="52" t="str">
        <f>IF(参照!B409="","",参照!B409)</f>
        <v/>
      </c>
      <c r="AW409" s="52" t="str">
        <f>IF(参照!C409="","",参照!C409)</f>
        <v/>
      </c>
      <c r="AX409" s="52" t="str">
        <f>IF(参照!D409="","",参照!D409)</f>
        <v>(参考値)事業者全体</v>
      </c>
      <c r="AY409" s="52">
        <f>IF(参照!E409="","",参照!E409)</f>
        <v>4.8299999999999998E-4</v>
      </c>
      <c r="AZ409" s="52" t="str">
        <f>IF(参照!F409="","",参照!F409)</f>
        <v>凸版印刷(株)</v>
      </c>
      <c r="BA409" s="52" t="str">
        <f>IF(参照!G409="","",参照!G409)</f>
        <v>凸版印刷(株)_(参考値)事業者全体</v>
      </c>
      <c r="BB409" s="52">
        <f t="shared" si="37"/>
        <v>0.48299999999999998</v>
      </c>
      <c r="BD409" s="52" t="str">
        <f>IF(参照!L409="","",参照!L409)</f>
        <v>トリニティエナジー(株)</v>
      </c>
    </row>
    <row r="410" spans="47:56">
      <c r="AU410" s="52" t="str">
        <f>IF(参照!A410="","",参照!A410)</f>
        <v>A0163</v>
      </c>
      <c r="AV410" s="52" t="str">
        <f>IF(参照!B410="","",参照!B410)</f>
        <v>伊勢崎ガス(株)</v>
      </c>
      <c r="AW410" s="52">
        <f>IF(参照!C410="","",参照!C410)</f>
        <v>3.6400000000000001E-4</v>
      </c>
      <c r="AX410" s="52" t="str">
        <f>IF(参照!D410="","",参照!D410)</f>
        <v/>
      </c>
      <c r="AY410" s="52">
        <f>IF(参照!E410="","",参照!E410)</f>
        <v>3.0800000000000001E-4</v>
      </c>
      <c r="AZ410" s="52" t="str">
        <f>IF(参照!F410="","",参照!F410)</f>
        <v>伊勢崎ガス(株)</v>
      </c>
      <c r="BA410" s="52" t="str">
        <f>IF(参照!G410="","",参照!G410)</f>
        <v>伊勢崎ガス(株)_</v>
      </c>
      <c r="BB410" s="52">
        <f t="shared" si="37"/>
        <v>0.308</v>
      </c>
      <c r="BD410" s="52" t="str">
        <f>IF(参照!L410="","",参照!L410)</f>
        <v>(株)とんでんホールディングス</v>
      </c>
    </row>
    <row r="411" spans="47:56">
      <c r="AU411" s="52" t="str">
        <f>IF(参照!A411="","",参照!A411)</f>
        <v>A0164</v>
      </c>
      <c r="AV411" s="52" t="str">
        <f>IF(参照!B411="","",参照!B411)</f>
        <v>キヤノンマーケティングジャパン(株)</v>
      </c>
      <c r="AW411" s="52">
        <f>IF(参照!C411="","",参照!C411)</f>
        <v>3.6600000000000001E-4</v>
      </c>
      <c r="AX411" s="52" t="str">
        <f>IF(参照!D411="","",参照!D411)</f>
        <v/>
      </c>
      <c r="AY411" s="52">
        <f>IF(参照!E411="","",参照!E411)</f>
        <v>3.1E-4</v>
      </c>
      <c r="AZ411" s="52" t="str">
        <f>IF(参照!F411="","",参照!F411)</f>
        <v>キヤノンマーケティングジャパン(株)</v>
      </c>
      <c r="BA411" s="52" t="str">
        <f>IF(参照!G411="","",参照!G411)</f>
        <v>キヤノンマーケティングジャパン(株)_</v>
      </c>
      <c r="BB411" s="52">
        <f t="shared" si="37"/>
        <v>0.31</v>
      </c>
      <c r="BD411" s="52" t="str">
        <f>IF(参照!L411="","",参照!L411)</f>
        <v>(株)内藤工業所</v>
      </c>
    </row>
    <row r="412" spans="47:56">
      <c r="AU412" s="52" t="str">
        <f>IF(参照!A412="","",参照!A412)</f>
        <v>A0165</v>
      </c>
      <c r="AV412" s="52" t="str">
        <f>IF(参照!B412="","",参照!B412)</f>
        <v>(株)とっとり市民電力</v>
      </c>
      <c r="AW412" s="52">
        <f>IF(参照!C412="","",参照!C412)</f>
        <v>3.5799999999999997E-4</v>
      </c>
      <c r="AX412" s="52" t="str">
        <f>IF(参照!D412="","",参照!D412)</f>
        <v>メニューA</v>
      </c>
      <c r="AY412" s="52">
        <f>IF(参照!E412="","",参照!E412)</f>
        <v>0</v>
      </c>
      <c r="AZ412" s="52" t="str">
        <f>IF(参照!F412="","",参照!F412)</f>
        <v>(株)とっとり市民電力</v>
      </c>
      <c r="BA412" s="52" t="str">
        <f>IF(参照!G412="","",参照!G412)</f>
        <v>(株)とっとり市民電力_メニューA</v>
      </c>
      <c r="BB412" s="52">
        <f t="shared" si="37"/>
        <v>0</v>
      </c>
      <c r="BD412" s="52" t="str">
        <f>IF(参照!L412="","",参照!L412)</f>
        <v>永井自動車工業(株)</v>
      </c>
    </row>
    <row r="413" spans="47:56">
      <c r="AU413" s="52" t="str">
        <f>IF(参照!A413="","",参照!A413)</f>
        <v/>
      </c>
      <c r="AV413" s="52" t="str">
        <f>IF(参照!B413="","",参照!B413)</f>
        <v/>
      </c>
      <c r="AW413" s="52" t="str">
        <f>IF(参照!C413="","",参照!C413)</f>
        <v/>
      </c>
      <c r="AX413" s="52" t="str">
        <f>IF(参照!D413="","",参照!D413)</f>
        <v>メニューB(残差)</v>
      </c>
      <c r="AY413" s="52">
        <f>IF(参照!E413="","",参照!E413)</f>
        <v>3.7599999999999998E-4</v>
      </c>
      <c r="AZ413" s="52" t="str">
        <f>IF(参照!F413="","",参照!F413)</f>
        <v>(株)とっとり市民電力</v>
      </c>
      <c r="BA413" s="52" t="str">
        <f>IF(参照!G413="","",参照!G413)</f>
        <v>(株)とっとり市民電力_メニューB(残差)</v>
      </c>
      <c r="BB413" s="52">
        <f t="shared" si="37"/>
        <v>0.376</v>
      </c>
      <c r="BD413" s="52" t="str">
        <f>IF(参照!L413="","",参照!L413)</f>
        <v>(株)ながさきサステナエナジー</v>
      </c>
    </row>
    <row r="414" spans="47:56">
      <c r="AU414" s="52" t="str">
        <f>IF(参照!A414="","",参照!A414)</f>
        <v/>
      </c>
      <c r="AV414" s="52" t="str">
        <f>IF(参照!B414="","",参照!B414)</f>
        <v/>
      </c>
      <c r="AW414" s="52" t="str">
        <f>IF(参照!C414="","",参照!C414)</f>
        <v/>
      </c>
      <c r="AX414" s="52" t="str">
        <f>IF(参照!D414="","",参照!D414)</f>
        <v>(参考値)事業者全体</v>
      </c>
      <c r="AY414" s="52">
        <f>IF(参照!E414="","",参照!E414)</f>
        <v>3.3400000000000004E-4</v>
      </c>
      <c r="AZ414" s="52" t="str">
        <f>IF(参照!F414="","",参照!F414)</f>
        <v>(株)とっとり市民電力</v>
      </c>
      <c r="BA414" s="52" t="str">
        <f>IF(参照!G414="","",参照!G414)</f>
        <v>(株)とっとり市民電力_(参考値)事業者全体</v>
      </c>
      <c r="BB414" s="52">
        <f t="shared" si="37"/>
        <v>0.33400000000000002</v>
      </c>
      <c r="BD414" s="52" t="str">
        <f>IF(参照!L414="","",参照!L414)</f>
        <v>長崎地域電力(株)</v>
      </c>
    </row>
    <row r="415" spans="47:56">
      <c r="AU415" s="52" t="str">
        <f>IF(参照!A415="","",参照!A415)</f>
        <v>A0166</v>
      </c>
      <c r="AV415" s="52" t="str">
        <f>IF(参照!B415="","",参照!B415)</f>
        <v>(株)イーエムアイ</v>
      </c>
      <c r="AW415" s="52">
        <f>IF(参照!C415="","",参照!C415)</f>
        <v>4.95E-4</v>
      </c>
      <c r="AX415" s="52" t="str">
        <f>IF(参照!D415="","",参照!D415)</f>
        <v/>
      </c>
      <c r="AY415" s="52">
        <f>IF(参照!E415="","",参照!E415)</f>
        <v>5.2599999999999999E-4</v>
      </c>
      <c r="AZ415" s="52" t="str">
        <f>IF(参照!F415="","",参照!F415)</f>
        <v>(株)イーエムアイ</v>
      </c>
      <c r="BA415" s="52" t="str">
        <f>IF(参照!G415="","",参照!G415)</f>
        <v>(株)イーエムアイ_</v>
      </c>
      <c r="BB415" s="52">
        <f t="shared" si="37"/>
        <v>0.52600000000000002</v>
      </c>
      <c r="BD415" s="52" t="str">
        <f>IF(参照!L415="","",参照!L415)</f>
        <v>(株)中庄商店</v>
      </c>
    </row>
    <row r="416" spans="47:56">
      <c r="AU416" s="52" t="str">
        <f>IF(参照!A416="","",参照!A416)</f>
        <v>A0167</v>
      </c>
      <c r="AV416" s="52" t="str">
        <f>IF(参照!B416="","",参照!B416)</f>
        <v>佐野瓦斯(株)</v>
      </c>
      <c r="AW416" s="52">
        <f>IF(参照!C416="","",参照!C416)</f>
        <v>3.6400000000000001E-4</v>
      </c>
      <c r="AX416" s="52" t="str">
        <f>IF(参照!D416="","",参照!D416)</f>
        <v/>
      </c>
      <c r="AY416" s="52">
        <f>IF(参照!E416="","",参照!E416)</f>
        <v>3.0800000000000001E-4</v>
      </c>
      <c r="AZ416" s="52" t="str">
        <f>IF(参照!F416="","",参照!F416)</f>
        <v>佐野瓦斯(株)</v>
      </c>
      <c r="BA416" s="52" t="str">
        <f>IF(参照!G416="","",参照!G416)</f>
        <v>佐野瓦斯(株)_</v>
      </c>
      <c r="BB416" s="52">
        <f t="shared" si="37"/>
        <v>0.308</v>
      </c>
      <c r="BD416" s="52" t="str">
        <f>IF(参照!L416="","",参照!L416)</f>
        <v>(株)中之条パワー</v>
      </c>
    </row>
    <row r="417" spans="47:56">
      <c r="AU417" s="52" t="str">
        <f>IF(参照!A417="","",参照!A417)</f>
        <v>A0168</v>
      </c>
      <c r="AV417" s="52" t="str">
        <f>IF(参照!B417="","",参照!B417)</f>
        <v>桐生瓦斯(株)</v>
      </c>
      <c r="AW417" s="52">
        <f>IF(参照!C417="","",参照!C417)</f>
        <v>3.6400000000000001E-4</v>
      </c>
      <c r="AX417" s="52" t="str">
        <f>IF(参照!D417="","",参照!D417)</f>
        <v/>
      </c>
      <c r="AY417" s="52">
        <f>IF(参照!E417="","",参照!E417)</f>
        <v>3.0800000000000001E-4</v>
      </c>
      <c r="AZ417" s="52" t="str">
        <f>IF(参照!F417="","",参照!F417)</f>
        <v>桐生瓦斯(株)</v>
      </c>
      <c r="BA417" s="52" t="str">
        <f>IF(参照!G417="","",参照!G417)</f>
        <v>桐生瓦斯(株)_</v>
      </c>
      <c r="BB417" s="52">
        <f t="shared" si="37"/>
        <v>0.308</v>
      </c>
      <c r="BD417" s="52" t="str">
        <f>IF(参照!L417="","",参照!L417)</f>
        <v>長野都市ガス(株)</v>
      </c>
    </row>
    <row r="418" spans="47:56">
      <c r="AU418" s="52" t="str">
        <f>IF(参照!A418="","",参照!A418)</f>
        <v>A0169</v>
      </c>
      <c r="AV418" s="52" t="str">
        <f>IF(参照!B418="","",参照!B418)</f>
        <v>森の電力(株)</v>
      </c>
      <c r="AW418" s="52">
        <f>IF(参照!C418="","",参照!C418)</f>
        <v>3.7399999999999998E-4</v>
      </c>
      <c r="AX418" s="52" t="str">
        <f>IF(参照!D418="","",参照!D418)</f>
        <v>メニューA</v>
      </c>
      <c r="AY418" s="52">
        <f>IF(参照!E418="","",参照!E418)</f>
        <v>0</v>
      </c>
      <c r="AZ418" s="52" t="str">
        <f>IF(参照!F418="","",参照!F418)</f>
        <v>森の電力(株)</v>
      </c>
      <c r="BA418" s="52" t="str">
        <f>IF(参照!G418="","",参照!G418)</f>
        <v>森の電力(株)_メニューA</v>
      </c>
      <c r="BB418" s="52">
        <f t="shared" si="37"/>
        <v>0</v>
      </c>
      <c r="BD418" s="52" t="str">
        <f>IF(参照!L418="","",参照!L418)</f>
        <v>なでしこ電力(株)</v>
      </c>
    </row>
    <row r="419" spans="47:56">
      <c r="AU419" s="52" t="str">
        <f>IF(参照!A419="","",参照!A419)</f>
        <v/>
      </c>
      <c r="AV419" s="52" t="str">
        <f>IF(参照!B419="","",参照!B419)</f>
        <v/>
      </c>
      <c r="AW419" s="52" t="str">
        <f>IF(参照!C419="","",参照!C419)</f>
        <v/>
      </c>
      <c r="AX419" s="52" t="str">
        <f>IF(参照!D419="","",参照!D419)</f>
        <v>メニューB(残差)</v>
      </c>
      <c r="AY419" s="52">
        <f>IF(参照!E419="","",参照!E419)</f>
        <v>8.7900000000000001E-4</v>
      </c>
      <c r="AZ419" s="52" t="str">
        <f>IF(参照!F419="","",参照!F419)</f>
        <v>森の電力(株)</v>
      </c>
      <c r="BA419" s="52" t="str">
        <f>IF(参照!G419="","",参照!G419)</f>
        <v>森の電力(株)_メニューB(残差)</v>
      </c>
      <c r="BB419" s="52">
        <f t="shared" si="37"/>
        <v>0.879</v>
      </c>
      <c r="BD419" s="52" t="str">
        <f>IF(参照!L419="","",参照!L419)</f>
        <v>奈良電力(株)</v>
      </c>
    </row>
    <row r="420" spans="47:56">
      <c r="AU420" s="52" t="str">
        <f>IF(参照!A420="","",参照!A420)</f>
        <v/>
      </c>
      <c r="AV420" s="52" t="str">
        <f>IF(参照!B420="","",参照!B420)</f>
        <v/>
      </c>
      <c r="AW420" s="52" t="str">
        <f>IF(参照!C420="","",参照!C420)</f>
        <v/>
      </c>
      <c r="AX420" s="52" t="str">
        <f>IF(参照!D420="","",参照!D420)</f>
        <v>(参考値)事業者全体</v>
      </c>
      <c r="AY420" s="52">
        <f>IF(参照!E420="","",参照!E420)</f>
        <v>4.9600000000000002E-4</v>
      </c>
      <c r="AZ420" s="52" t="str">
        <f>IF(参照!F420="","",参照!F420)</f>
        <v>森の電力(株)</v>
      </c>
      <c r="BA420" s="52" t="str">
        <f>IF(参照!G420="","",参照!G420)</f>
        <v>森の電力(株)_(参考値)事業者全体</v>
      </c>
      <c r="BB420" s="52">
        <f t="shared" si="37"/>
        <v>0.496</v>
      </c>
      <c r="BD420" s="52" t="str">
        <f>IF(参照!L420="","",参照!L420)</f>
        <v>(株)成田香取エネルギー</v>
      </c>
    </row>
    <row r="421" spans="47:56">
      <c r="AU421" s="52" t="str">
        <f>IF(参照!A421="","",参照!A421)</f>
        <v>A0170</v>
      </c>
      <c r="AV421" s="52" t="str">
        <f>IF(参照!B421="","",参照!B421)</f>
        <v>大和ハウス工業(株)　</v>
      </c>
      <c r="AW421" s="52">
        <f>IF(参照!C421="","",参照!C421)</f>
        <v>4.8899999999999996E-4</v>
      </c>
      <c r="AX421" s="52" t="str">
        <f>IF(参照!D421="","",参照!D421)</f>
        <v>メニューA</v>
      </c>
      <c r="AY421" s="52">
        <f>IF(参照!E421="","",参照!E421)</f>
        <v>0</v>
      </c>
      <c r="AZ421" s="52" t="str">
        <f>IF(参照!F421="","",参照!F421)</f>
        <v>大和ハウス工業(株)　</v>
      </c>
      <c r="BA421" s="52" t="str">
        <f>IF(参照!G421="","",参照!G421)</f>
        <v>大和ハウス工業(株)　_メニューA</v>
      </c>
      <c r="BB421" s="52">
        <f t="shared" si="37"/>
        <v>0</v>
      </c>
      <c r="BD421" s="52" t="str">
        <f>IF(参照!L421="","",参照!L421)</f>
        <v>南部だんだんエナジー(株)</v>
      </c>
    </row>
    <row r="422" spans="47:56">
      <c r="AU422" s="52" t="str">
        <f>IF(参照!A422="","",参照!A422)</f>
        <v/>
      </c>
      <c r="AV422" s="52" t="str">
        <f>IF(参照!B422="","",参照!B422)</f>
        <v/>
      </c>
      <c r="AW422" s="52" t="str">
        <f>IF(参照!C422="","",参照!C422)</f>
        <v/>
      </c>
      <c r="AX422" s="52" t="str">
        <f>IF(参照!D422="","",参照!D422)</f>
        <v>メニューB</v>
      </c>
      <c r="AY422" s="52">
        <f>IF(参照!E422="","",参照!E422)</f>
        <v>2.0999999999999998E-4</v>
      </c>
      <c r="AZ422" s="52" t="str">
        <f>IF(参照!F422="","",参照!F422)</f>
        <v>大和ハウス工業(株)　</v>
      </c>
      <c r="BA422" s="52" t="str">
        <f>IF(参照!G422="","",参照!G422)</f>
        <v>大和ハウス工業(株)　_メニューB</v>
      </c>
      <c r="BB422" s="52">
        <f t="shared" si="37"/>
        <v>0.21</v>
      </c>
      <c r="BD422" s="52" t="str">
        <f>IF(参照!L422="","",参照!L422)</f>
        <v>(株)ナンワエナジー</v>
      </c>
    </row>
    <row r="423" spans="47:56">
      <c r="AU423" s="52" t="str">
        <f>IF(参照!A423="","",参照!A423)</f>
        <v/>
      </c>
      <c r="AV423" s="52" t="str">
        <f>IF(参照!B423="","",参照!B423)</f>
        <v/>
      </c>
      <c r="AW423" s="52" t="str">
        <f>IF(参照!C423="","",参照!C423)</f>
        <v/>
      </c>
      <c r="AX423" s="52" t="str">
        <f>IF(参照!D423="","",参照!D423)</f>
        <v>メニューC</v>
      </c>
      <c r="AY423" s="52">
        <f>IF(参照!E423="","",参照!E423)</f>
        <v>2.9399999999999999E-4</v>
      </c>
      <c r="AZ423" s="52" t="str">
        <f>IF(参照!F423="","",参照!F423)</f>
        <v>大和ハウス工業(株)　</v>
      </c>
      <c r="BA423" s="52" t="str">
        <f>IF(参照!G423="","",参照!G423)</f>
        <v>大和ハウス工業(株)　_メニューC</v>
      </c>
      <c r="BB423" s="52">
        <f t="shared" si="37"/>
        <v>0.29399999999999998</v>
      </c>
      <c r="BD423" s="52" t="str">
        <f>IF(参照!L423="","",参照!L423)</f>
        <v>新潟県民電力(株)</v>
      </c>
    </row>
    <row r="424" spans="47:56">
      <c r="AU424" s="52" t="str">
        <f>IF(参照!A424="","",参照!A424)</f>
        <v/>
      </c>
      <c r="AV424" s="52" t="str">
        <f>IF(参照!B424="","",参照!B424)</f>
        <v/>
      </c>
      <c r="AW424" s="52" t="str">
        <f>IF(参照!C424="","",参照!C424)</f>
        <v/>
      </c>
      <c r="AX424" s="52" t="str">
        <f>IF(参照!D424="","",参照!D424)</f>
        <v>メニューD</v>
      </c>
      <c r="AY424" s="52">
        <f>IF(参照!E424="","",参照!E424)</f>
        <v>3.1500000000000001E-4</v>
      </c>
      <c r="AZ424" s="52" t="str">
        <f>IF(参照!F424="","",参照!F424)</f>
        <v>大和ハウス工業(株)　</v>
      </c>
      <c r="BA424" s="52" t="str">
        <f>IF(参照!G424="","",参照!G424)</f>
        <v>大和ハウス工業(株)　_メニューD</v>
      </c>
      <c r="BB424" s="52">
        <f t="shared" si="37"/>
        <v>0.315</v>
      </c>
      <c r="BD424" s="52" t="str">
        <f>IF(参照!L424="","",参照!L424)</f>
        <v>新潟スワンエナジー(株)</v>
      </c>
    </row>
    <row r="425" spans="47:56">
      <c r="AU425" s="52" t="str">
        <f>IF(参照!A425="","",参照!A425)</f>
        <v/>
      </c>
      <c r="AV425" s="52" t="str">
        <f>IF(参照!B425="","",参照!B425)</f>
        <v/>
      </c>
      <c r="AW425" s="52" t="str">
        <f>IF(参照!C425="","",参照!C425)</f>
        <v/>
      </c>
      <c r="AX425" s="52" t="str">
        <f>IF(参照!D425="","",参照!D425)</f>
        <v>メニューE</v>
      </c>
      <c r="AY425" s="52">
        <f>IF(参照!E425="","",参照!E425)</f>
        <v>3.7800000000000003E-4</v>
      </c>
      <c r="AZ425" s="52" t="str">
        <f>IF(参照!F425="","",参照!F425)</f>
        <v>大和ハウス工業(株)　</v>
      </c>
      <c r="BA425" s="52" t="str">
        <f>IF(参照!G425="","",参照!G425)</f>
        <v>大和ハウス工業(株)　_メニューE</v>
      </c>
      <c r="BB425" s="52">
        <f t="shared" si="37"/>
        <v>0.378</v>
      </c>
      <c r="BD425" s="52" t="str">
        <f>IF(参照!L425="","",参照!L425)</f>
        <v>西川建材工業(株)</v>
      </c>
    </row>
    <row r="426" spans="47:56">
      <c r="AU426" s="52" t="str">
        <f>IF(参照!A426="","",参照!A426)</f>
        <v/>
      </c>
      <c r="AV426" s="52" t="str">
        <f>IF(参照!B426="","",参照!B426)</f>
        <v/>
      </c>
      <c r="AW426" s="52" t="str">
        <f>IF(参照!C426="","",参照!C426)</f>
        <v/>
      </c>
      <c r="AX426" s="52" t="str">
        <f>IF(参照!D426="","",参照!D426)</f>
        <v>メニューF</v>
      </c>
      <c r="AY426" s="52">
        <f>IF(参照!E426="","",参照!E426)</f>
        <v>3.57E-4</v>
      </c>
      <c r="AZ426" s="52" t="str">
        <f>IF(参照!F426="","",参照!F426)</f>
        <v>大和ハウス工業(株)　</v>
      </c>
      <c r="BA426" s="52" t="str">
        <f>IF(参照!G426="","",参照!G426)</f>
        <v>大和ハウス工業(株)　_メニューF</v>
      </c>
      <c r="BB426" s="52">
        <f t="shared" si="37"/>
        <v>0.35699999999999998</v>
      </c>
      <c r="BD426" s="52" t="str">
        <f>IF(参照!L426="","",参照!L426)</f>
        <v>(株)西九州させぼパワーズ</v>
      </c>
    </row>
    <row r="427" spans="47:56">
      <c r="AU427" s="52" t="str">
        <f>IF(参照!A427="","",参照!A427)</f>
        <v/>
      </c>
      <c r="AV427" s="52" t="str">
        <f>IF(参照!B427="","",参照!B427)</f>
        <v/>
      </c>
      <c r="AW427" s="52" t="str">
        <f>IF(参照!C427="","",参照!C427)</f>
        <v/>
      </c>
      <c r="AX427" s="52" t="str">
        <f>IF(参照!D427="","",参照!D427)</f>
        <v>メニューG</v>
      </c>
      <c r="AY427" s="52">
        <f>IF(参照!E427="","",参照!E427)</f>
        <v>3.3600000000000004E-4</v>
      </c>
      <c r="AZ427" s="52" t="str">
        <f>IF(参照!F427="","",参照!F427)</f>
        <v>大和ハウス工業(株)　</v>
      </c>
      <c r="BA427" s="52" t="str">
        <f>IF(参照!G427="","",参照!G427)</f>
        <v>大和ハウス工業(株)　_メニューG</v>
      </c>
      <c r="BB427" s="52">
        <f t="shared" si="37"/>
        <v>0.33600000000000002</v>
      </c>
      <c r="BD427" s="52" t="str">
        <f>IF(参照!L427="","",参照!L427)</f>
        <v>ニシムラ(株)</v>
      </c>
    </row>
    <row r="428" spans="47:56">
      <c r="AU428" s="52" t="str">
        <f>IF(参照!A428="","",参照!A428)</f>
        <v/>
      </c>
      <c r="AV428" s="52" t="str">
        <f>IF(参照!B428="","",参照!B428)</f>
        <v/>
      </c>
      <c r="AW428" s="52" t="str">
        <f>IF(参照!C428="","",参照!C428)</f>
        <v/>
      </c>
      <c r="AX428" s="52" t="str">
        <f>IF(参照!D428="","",参照!D428)</f>
        <v>メニューH</v>
      </c>
      <c r="AY428" s="52">
        <f>IF(参照!E428="","",参照!E428)</f>
        <v>2.7300000000000002E-4</v>
      </c>
      <c r="AZ428" s="52" t="str">
        <f>IF(参照!F428="","",参照!F428)</f>
        <v>大和ハウス工業(株)　</v>
      </c>
      <c r="BA428" s="52" t="str">
        <f>IF(参照!G428="","",参照!G428)</f>
        <v>大和ハウス工業(株)　_メニューH</v>
      </c>
      <c r="BB428" s="52">
        <f t="shared" si="37"/>
        <v>0.27300000000000002</v>
      </c>
      <c r="BD428" s="52" t="str">
        <f>IF(参照!L428="","",参照!L428)</f>
        <v>日産トレーデイング(株)</v>
      </c>
    </row>
    <row r="429" spans="47:56">
      <c r="AU429" s="52" t="str">
        <f>IF(参照!A429="","",参照!A429)</f>
        <v/>
      </c>
      <c r="AV429" s="52" t="str">
        <f>IF(参照!B429="","",参照!B429)</f>
        <v/>
      </c>
      <c r="AW429" s="52" t="str">
        <f>IF(参照!C429="","",参照!C429)</f>
        <v/>
      </c>
      <c r="AX429" s="52" t="str">
        <f>IF(参照!D429="","",参照!D429)</f>
        <v>メニューI</v>
      </c>
      <c r="AY429" s="52">
        <f>IF(参照!E429="","",参照!E429)</f>
        <v>1.6800000000000002E-4</v>
      </c>
      <c r="AZ429" s="52" t="str">
        <f>IF(参照!F429="","",参照!F429)</f>
        <v>大和ハウス工業(株)　</v>
      </c>
      <c r="BA429" s="52" t="str">
        <f>IF(参照!G429="","",参照!G429)</f>
        <v>大和ハウス工業(株)　_メニューI</v>
      </c>
      <c r="BB429" s="52">
        <f t="shared" si="37"/>
        <v>0.16800000000000001</v>
      </c>
      <c r="BD429" s="52" t="str">
        <f>IF(参照!L429="","",参照!L429)</f>
        <v>日鉄エンジニアリング(株)</v>
      </c>
    </row>
    <row r="430" spans="47:56">
      <c r="AU430" s="52" t="str">
        <f>IF(参照!A430="","",参照!A430)</f>
        <v/>
      </c>
      <c r="AV430" s="52" t="str">
        <f>IF(参照!B430="","",参照!B430)</f>
        <v/>
      </c>
      <c r="AW430" s="52" t="str">
        <f>IF(参照!C430="","",参照!C430)</f>
        <v/>
      </c>
      <c r="AX430" s="52" t="str">
        <f>IF(参照!D430="","",参照!D430)</f>
        <v>メニューJ</v>
      </c>
      <c r="AY430" s="52">
        <f>IF(参照!E430="","",参照!E430)</f>
        <v>3.9899999999999999E-4</v>
      </c>
      <c r="AZ430" s="52" t="str">
        <f>IF(参照!F430="","",参照!F430)</f>
        <v>大和ハウス工業(株)　</v>
      </c>
      <c r="BA430" s="52" t="str">
        <f>IF(参照!G430="","",参照!G430)</f>
        <v>大和ハウス工業(株)　_メニューJ</v>
      </c>
      <c r="BB430" s="52">
        <f t="shared" si="37"/>
        <v>0.39900000000000002</v>
      </c>
      <c r="BD430" s="52" t="str">
        <f>IF(参照!L430="","",参照!L430)</f>
        <v>日本瓦斯(株)</v>
      </c>
    </row>
    <row r="431" spans="47:56">
      <c r="AU431" s="52" t="str">
        <f>IF(参照!A431="","",参照!A431)</f>
        <v/>
      </c>
      <c r="AV431" s="52" t="str">
        <f>IF(参照!B431="","",参照!B431)</f>
        <v/>
      </c>
      <c r="AW431" s="52" t="str">
        <f>IF(参照!C431="","",参照!C431)</f>
        <v/>
      </c>
      <c r="AX431" s="52" t="str">
        <f>IF(参照!D431="","",参照!D431)</f>
        <v>メニューK(残差)</v>
      </c>
      <c r="AY431" s="52">
        <f>IF(参照!E431="","",参照!E431)</f>
        <v>4.4799999999999999E-4</v>
      </c>
      <c r="AZ431" s="52" t="str">
        <f>IF(参照!F431="","",参照!F431)</f>
        <v>大和ハウス工業(株)　</v>
      </c>
      <c r="BA431" s="52" t="str">
        <f>IF(参照!G431="","",参照!G431)</f>
        <v>大和ハウス工業(株)　_メニューK(残差)</v>
      </c>
      <c r="BB431" s="52">
        <f t="shared" si="37"/>
        <v>0.44800000000000001</v>
      </c>
      <c r="BD431" s="52" t="str">
        <f>IF(参照!L431="","",参照!L431)</f>
        <v>日本瓦斯(株)(旧：(株)エナジードリーム)</v>
      </c>
    </row>
    <row r="432" spans="47:56">
      <c r="AU432" s="52" t="str">
        <f>IF(参照!A432="","",参照!A432)</f>
        <v/>
      </c>
      <c r="AV432" s="52" t="str">
        <f>IF(参照!B432="","",参照!B432)</f>
        <v/>
      </c>
      <c r="AW432" s="52" t="str">
        <f>IF(参照!C432="","",参照!C432)</f>
        <v/>
      </c>
      <c r="AX432" s="52" t="str">
        <f>IF(参照!D432="","",参照!D432)</f>
        <v>(参考値)事業者全体</v>
      </c>
      <c r="AY432" s="52">
        <f>IF(参照!E432="","",参照!E432)</f>
        <v>4.17E-4</v>
      </c>
      <c r="AZ432" s="52" t="str">
        <f>IF(参照!F432="","",参照!F432)</f>
        <v>大和ハウス工業(株)　</v>
      </c>
      <c r="BA432" s="52" t="str">
        <f>IF(参照!G432="","",参照!G432)</f>
        <v>大和ハウス工業(株)　_(参考値)事業者全体</v>
      </c>
      <c r="BB432" s="52">
        <f t="shared" si="37"/>
        <v>0.41699999999999998</v>
      </c>
      <c r="BD432" s="52" t="str">
        <f>IF(参照!L432="","",参照!L432)</f>
        <v>日本エネルギー総合システム(株)</v>
      </c>
    </row>
    <row r="433" spans="47:56">
      <c r="AU433" s="52" t="str">
        <f>IF(参照!A433="","",参照!A433)</f>
        <v>A0172</v>
      </c>
      <c r="AV433" s="52" t="str">
        <f>IF(参照!B433="","",参照!B433)</f>
        <v>ＨＴＢエナジー(株)</v>
      </c>
      <c r="AW433" s="52">
        <f>IF(参照!C433="","",参照!C433)</f>
        <v>2.3000000000000001E-4</v>
      </c>
      <c r="AX433" s="52" t="str">
        <f>IF(参照!D433="","",参照!D433)</f>
        <v>メニューA</v>
      </c>
      <c r="AY433" s="52">
        <f>IF(参照!E433="","",参照!E433)</f>
        <v>0</v>
      </c>
      <c r="AZ433" s="52" t="str">
        <f>IF(参照!F433="","",参照!F433)</f>
        <v>ＨＴＢエナジー(株)</v>
      </c>
      <c r="BA433" s="52" t="str">
        <f>IF(参照!G433="","",参照!G433)</f>
        <v>ＨＴＢエナジー(株)_メニューA</v>
      </c>
      <c r="BB433" s="52">
        <f t="shared" si="37"/>
        <v>0</v>
      </c>
      <c r="BD433" s="52" t="str">
        <f>IF(参照!L433="","",参照!L433)</f>
        <v>(株)日本海水</v>
      </c>
    </row>
    <row r="434" spans="47:56">
      <c r="AU434" s="52" t="str">
        <f>IF(参照!A434="","",参照!A434)</f>
        <v/>
      </c>
      <c r="AV434" s="52" t="str">
        <f>IF(参照!B434="","",参照!B434)</f>
        <v/>
      </c>
      <c r="AW434" s="52" t="str">
        <f>IF(参照!C434="","",参照!C434)</f>
        <v/>
      </c>
      <c r="AX434" s="52" t="str">
        <f>IF(参照!D434="","",参照!D434)</f>
        <v>メニューB</v>
      </c>
      <c r="AY434" s="52">
        <f>IF(参照!E434="","",参照!E434)</f>
        <v>0</v>
      </c>
      <c r="AZ434" s="52" t="str">
        <f>IF(参照!F434="","",参照!F434)</f>
        <v>ＨＴＢエナジー(株)</v>
      </c>
      <c r="BA434" s="52" t="str">
        <f>IF(参照!G434="","",参照!G434)</f>
        <v>ＨＴＢエナジー(株)_メニューB</v>
      </c>
      <c r="BB434" s="52">
        <f t="shared" si="37"/>
        <v>0</v>
      </c>
      <c r="BD434" s="52" t="str">
        <f>IF(参照!L434="","",参照!L434)</f>
        <v>(株)日本セレモニー</v>
      </c>
    </row>
    <row r="435" spans="47:56">
      <c r="AU435" s="52" t="str">
        <f>IF(参照!A435="","",参照!A435)</f>
        <v/>
      </c>
      <c r="AV435" s="52" t="str">
        <f>IF(参照!B435="","",参照!B435)</f>
        <v/>
      </c>
      <c r="AW435" s="52" t="str">
        <f>IF(参照!C435="","",参照!C435)</f>
        <v/>
      </c>
      <c r="AX435" s="52" t="str">
        <f>IF(参照!D435="","",参照!D435)</f>
        <v>メニューC(残差)</v>
      </c>
      <c r="AY435" s="52">
        <f>IF(参照!E435="","",参照!E435)</f>
        <v>2.0000000000000001E-4</v>
      </c>
      <c r="AZ435" s="52" t="str">
        <f>IF(参照!F435="","",参照!F435)</f>
        <v>ＨＴＢエナジー(株)</v>
      </c>
      <c r="BA435" s="52" t="str">
        <f>IF(参照!G435="","",参照!G435)</f>
        <v>ＨＴＢエナジー(株)_メニューC(残差)</v>
      </c>
      <c r="BB435" s="52">
        <f t="shared" si="37"/>
        <v>0.2</v>
      </c>
      <c r="BD435" s="52" t="str">
        <f>IF(参照!L435="","",参照!L435)</f>
        <v>日本テクノ(株)</v>
      </c>
    </row>
    <row r="436" spans="47:56">
      <c r="AU436" s="52" t="str">
        <f>IF(参照!A436="","",参照!A436)</f>
        <v/>
      </c>
      <c r="AV436" s="52" t="str">
        <f>IF(参照!B436="","",参照!B436)</f>
        <v/>
      </c>
      <c r="AW436" s="52" t="str">
        <f>IF(参照!C436="","",参照!C436)</f>
        <v/>
      </c>
      <c r="AX436" s="52" t="str">
        <f>IF(参照!D436="","",参照!D436)</f>
        <v>(参考値)事業者全体</v>
      </c>
      <c r="AY436" s="52">
        <f>IF(参照!E436="","",参照!E436)</f>
        <v>5.3799999999999996E-4</v>
      </c>
      <c r="AZ436" s="52" t="str">
        <f>IF(参照!F436="","",参照!F436)</f>
        <v>ＨＴＢエナジー(株)</v>
      </c>
      <c r="BA436" s="52" t="str">
        <f>IF(参照!G436="","",参照!G436)</f>
        <v>ＨＴＢエナジー(株)_(参考値)事業者全体</v>
      </c>
      <c r="BB436" s="52">
        <f t="shared" si="37"/>
        <v>0.53799999999999992</v>
      </c>
      <c r="BD436" s="52" t="str">
        <f>IF(参照!L436="","",参照!L436)</f>
        <v>日本ファシリティ・ソリューション(株)</v>
      </c>
    </row>
    <row r="437" spans="47:56">
      <c r="AU437" s="52" t="str">
        <f>IF(参照!A437="","",参照!A437)</f>
        <v>A0173</v>
      </c>
      <c r="AV437" s="52" t="str">
        <f>IF(参照!B437="","",参照!B437)</f>
        <v>(株)アシストワンエナジー</v>
      </c>
      <c r="AW437" s="52">
        <f>IF(参照!C437="","",参照!C437)</f>
        <v>5.1800000000000001E-4</v>
      </c>
      <c r="AX437" s="52" t="str">
        <f>IF(参照!D437="","",参照!D437)</f>
        <v/>
      </c>
      <c r="AY437" s="52">
        <f>IF(参照!E437="","",参照!E437)</f>
        <v>5.4000000000000001E-4</v>
      </c>
      <c r="AZ437" s="52" t="str">
        <f>IF(参照!F437="","",参照!F437)</f>
        <v>(株)アシストワンエナジー</v>
      </c>
      <c r="BA437" s="52" t="str">
        <f>IF(参照!G437="","",参照!G437)</f>
        <v>(株)アシストワンエナジー_</v>
      </c>
      <c r="BB437" s="52">
        <f t="shared" si="37"/>
        <v>0.54</v>
      </c>
      <c r="BD437" s="52" t="str">
        <f>IF(参照!L437="","",参照!L437)</f>
        <v>ネイチャーエナジー小国(株)</v>
      </c>
    </row>
    <row r="438" spans="47:56">
      <c r="AU438" s="52" t="str">
        <f>IF(参照!A438="","",参照!A438)</f>
        <v>A0175</v>
      </c>
      <c r="AV438" s="52" t="str">
        <f>IF(参照!B438="","",参照!B438)</f>
        <v>(株)フソウ・エナジー</v>
      </c>
      <c r="AW438" s="52">
        <f>IF(参照!C438="","",参照!C438)</f>
        <v>4.8500000000000003E-4</v>
      </c>
      <c r="AX438" s="52" t="str">
        <f>IF(参照!D438="","",参照!D438)</f>
        <v/>
      </c>
      <c r="AY438" s="52">
        <f>IF(参照!E438="","",参照!E438)</f>
        <v>5.4699999999999996E-4</v>
      </c>
      <c r="AZ438" s="52" t="str">
        <f>IF(参照!F438="","",参照!F438)</f>
        <v>(株)フソウ・エナジー</v>
      </c>
      <c r="BA438" s="52" t="str">
        <f>IF(参照!G438="","",参照!G438)</f>
        <v>(株)フソウ・エナジー_</v>
      </c>
      <c r="BB438" s="52">
        <f t="shared" si="37"/>
        <v>0.54699999999999993</v>
      </c>
      <c r="BD438" s="52" t="str">
        <f>IF(参照!L438="","",参照!L438)</f>
        <v>(株)ネクシィーズ・ゼロ</v>
      </c>
    </row>
    <row r="439" spans="47:56">
      <c r="AU439" s="52" t="str">
        <f>IF(参照!A439="","",参照!A439)</f>
        <v>A0177</v>
      </c>
      <c r="AV439" s="52" t="str">
        <f>IF(参照!B439="","",参照!B439)</f>
        <v>湘南電力(株)</v>
      </c>
      <c r="AW439" s="52">
        <f>IF(参照!C439="","",参照!C439)</f>
        <v>4.17E-4</v>
      </c>
      <c r="AX439" s="52" t="str">
        <f>IF(参照!D439="","",参照!D439)</f>
        <v>メニューA</v>
      </c>
      <c r="AY439" s="52">
        <f>IF(参照!E439="","",参照!E439)</f>
        <v>0</v>
      </c>
      <c r="AZ439" s="52" t="str">
        <f>IF(参照!F439="","",参照!F439)</f>
        <v>湘南電力(株)</v>
      </c>
      <c r="BA439" s="52" t="str">
        <f>IF(参照!G439="","",参照!G439)</f>
        <v>湘南電力(株)_メニューA</v>
      </c>
      <c r="BB439" s="52">
        <f t="shared" si="37"/>
        <v>0</v>
      </c>
      <c r="BD439" s="52" t="str">
        <f>IF(参照!L439="","",参照!L439)</f>
        <v>ネクストパワーやまと(株)</v>
      </c>
    </row>
    <row r="440" spans="47:56">
      <c r="AU440" s="52" t="str">
        <f>IF(参照!A440="","",参照!A440)</f>
        <v/>
      </c>
      <c r="AV440" s="52" t="str">
        <f>IF(参照!B440="","",参照!B440)</f>
        <v/>
      </c>
      <c r="AW440" s="52" t="str">
        <f>IF(参照!C440="","",参照!C440)</f>
        <v/>
      </c>
      <c r="AX440" s="52" t="str">
        <f>IF(参照!D440="","",参照!D440)</f>
        <v>メニューB(残差)</v>
      </c>
      <c r="AY440" s="52">
        <f>IF(参照!E440="","",参照!E440)</f>
        <v>4.5800000000000002E-4</v>
      </c>
      <c r="AZ440" s="52" t="str">
        <f>IF(参照!F440="","",参照!F440)</f>
        <v>湘南電力(株)</v>
      </c>
      <c r="BA440" s="52" t="str">
        <f>IF(参照!G440="","",参照!G440)</f>
        <v>湘南電力(株)_メニューB(残差)</v>
      </c>
      <c r="BB440" s="52">
        <f t="shared" si="37"/>
        <v>0.45800000000000002</v>
      </c>
      <c r="BD440" s="52" t="str">
        <f>IF(参照!L440="","",参照!L440)</f>
        <v>寝屋川電力(株)</v>
      </c>
    </row>
    <row r="441" spans="47:56">
      <c r="AU441" s="52" t="str">
        <f>IF(参照!A441="","",参照!A441)</f>
        <v/>
      </c>
      <c r="AV441" s="52" t="str">
        <f>IF(参照!B441="","",参照!B441)</f>
        <v/>
      </c>
      <c r="AW441" s="52" t="str">
        <f>IF(参照!C441="","",参照!C441)</f>
        <v/>
      </c>
      <c r="AX441" s="52" t="str">
        <f>IF(参照!D441="","",参照!D441)</f>
        <v>(参考値)事業者全体</v>
      </c>
      <c r="AY441" s="52">
        <f>IF(参照!E441="","",参照!E441)</f>
        <v>4.6999999999999999E-4</v>
      </c>
      <c r="AZ441" s="52" t="str">
        <f>IF(参照!F441="","",参照!F441)</f>
        <v>湘南電力(株)</v>
      </c>
      <c r="BA441" s="52" t="str">
        <f>IF(参照!G441="","",参照!G441)</f>
        <v>湘南電力(株)_(参考値)事業者全体</v>
      </c>
      <c r="BB441" s="52">
        <f t="shared" si="37"/>
        <v>0.47</v>
      </c>
      <c r="BD441" s="52" t="str">
        <f>IF(参照!L441="","",参照!L441)</f>
        <v>(株)能勢・豊能まちづくり</v>
      </c>
    </row>
    <row r="442" spans="47:56">
      <c r="AU442" s="52" t="str">
        <f>IF(参照!A442="","",参照!A442)</f>
        <v>A0178</v>
      </c>
      <c r="AV442" s="52" t="str">
        <f>IF(参照!B442="","",参照!B442)</f>
        <v>大東建託パートナーズ(株)</v>
      </c>
      <c r="AW442" s="52">
        <f>IF(参照!C442="","",参照!C442)</f>
        <v>5.1000000000000004E-4</v>
      </c>
      <c r="AX442" s="52" t="str">
        <f>IF(参照!D442="","",参照!D442)</f>
        <v/>
      </c>
      <c r="AY442" s="52">
        <f>IF(参照!E442="","",参照!E442)</f>
        <v>5.5900000000000004E-4</v>
      </c>
      <c r="AZ442" s="52" t="str">
        <f>IF(参照!F442="","",参照!F442)</f>
        <v>大東建託パートナーズ(株)</v>
      </c>
      <c r="BA442" s="52" t="str">
        <f>IF(参照!G442="","",参照!G442)</f>
        <v>大東建託パートナーズ(株)_</v>
      </c>
      <c r="BB442" s="52">
        <f t="shared" si="37"/>
        <v>0.55900000000000005</v>
      </c>
      <c r="BD442" s="52" t="str">
        <f>IF(参照!L442="","",参照!L442)</f>
        <v>パーパススマートパワー(株)</v>
      </c>
    </row>
    <row r="443" spans="47:56">
      <c r="AU443" s="52" t="str">
        <f>IF(参照!A443="","",参照!A443)</f>
        <v>A0179</v>
      </c>
      <c r="AV443" s="52" t="str">
        <f>IF(参照!B443="","",参照!B443)</f>
        <v>Ｊａｐａｎ電力(株)</v>
      </c>
      <c r="AW443" s="52">
        <f>IF(参照!C443="","",参照!C443)</f>
        <v>5.5400000000000002E-4</v>
      </c>
      <c r="AX443" s="52" t="str">
        <f>IF(参照!D443="","",参照!D443)</f>
        <v>メニューA</v>
      </c>
      <c r="AY443" s="52">
        <f>IF(参照!E443="","",参照!E443)</f>
        <v>0</v>
      </c>
      <c r="AZ443" s="52" t="str">
        <f>IF(参照!F443="","",参照!F443)</f>
        <v>Ｊａｐａｎ電力(株)</v>
      </c>
      <c r="BA443" s="52" t="str">
        <f>IF(参照!G443="","",参照!G443)</f>
        <v>Ｊａｐａｎ電力(株)_メニューA</v>
      </c>
      <c r="BB443" s="52">
        <f t="shared" si="37"/>
        <v>0</v>
      </c>
      <c r="BD443" s="52" t="str">
        <f>IF(参照!L443="","",参照!L443)</f>
        <v>パシフィックパワー(株)</v>
      </c>
    </row>
    <row r="444" spans="47:56">
      <c r="AU444" s="52" t="str">
        <f>IF(参照!A444="","",参照!A444)</f>
        <v/>
      </c>
      <c r="AV444" s="52" t="str">
        <f>IF(参照!B444="","",参照!B444)</f>
        <v/>
      </c>
      <c r="AW444" s="52" t="str">
        <f>IF(参照!C444="","",参照!C444)</f>
        <v/>
      </c>
      <c r="AX444" s="52" t="str">
        <f>IF(参照!D444="","",参照!D444)</f>
        <v>メニューB</v>
      </c>
      <c r="AY444" s="52">
        <f>IF(参照!E444="","",参照!E444)</f>
        <v>0</v>
      </c>
      <c r="AZ444" s="52" t="str">
        <f>IF(参照!F444="","",参照!F444)</f>
        <v>Ｊａｐａｎ電力(株)</v>
      </c>
      <c r="BA444" s="52" t="str">
        <f>IF(参照!G444="","",参照!G444)</f>
        <v>Ｊａｐａｎ電力(株)_メニューB</v>
      </c>
      <c r="BB444" s="52">
        <f t="shared" si="37"/>
        <v>0</v>
      </c>
      <c r="BD444" s="52" t="str">
        <f>IF(参照!L444="","",参照!L444)</f>
        <v>パナソニックオペレーショナルエクセレンス(株)(旧：パナソニック(株))</v>
      </c>
    </row>
    <row r="445" spans="47:56">
      <c r="AU445" s="52" t="str">
        <f>IF(参照!A445="","",参照!A445)</f>
        <v/>
      </c>
      <c r="AV445" s="52" t="str">
        <f>IF(参照!B445="","",参照!B445)</f>
        <v/>
      </c>
      <c r="AW445" s="52" t="str">
        <f>IF(参照!C445="","",参照!C445)</f>
        <v/>
      </c>
      <c r="AX445" s="52" t="str">
        <f>IF(参照!D445="","",参照!D445)</f>
        <v>メニューC(残差)</v>
      </c>
      <c r="AY445" s="52">
        <f>IF(参照!E445="","",参照!E445)</f>
        <v>5.6399999999999994E-4</v>
      </c>
      <c r="AZ445" s="52" t="str">
        <f>IF(参照!F445="","",参照!F445)</f>
        <v>Ｊａｐａｎ電力(株)</v>
      </c>
      <c r="BA445" s="52" t="str">
        <f>IF(参照!G445="","",参照!G445)</f>
        <v>Ｊａｐａｎ電力(株)_メニューC(残差)</v>
      </c>
      <c r="BB445" s="52">
        <f t="shared" si="37"/>
        <v>0.56399999999999995</v>
      </c>
      <c r="BD445" s="52" t="str">
        <f>IF(参照!L445="","",参照!L445)</f>
        <v>(株)花巻銀河パワー</v>
      </c>
    </row>
    <row r="446" spans="47:56">
      <c r="AU446" s="52" t="str">
        <f>IF(参照!A446="","",参照!A446)</f>
        <v/>
      </c>
      <c r="AV446" s="52" t="str">
        <f>IF(参照!B446="","",参照!B446)</f>
        <v/>
      </c>
      <c r="AW446" s="52" t="str">
        <f>IF(参照!C446="","",参照!C446)</f>
        <v/>
      </c>
      <c r="AX446" s="52" t="str">
        <f>IF(参照!D446="","",参照!D446)</f>
        <v>(参考値)事業者全体</v>
      </c>
      <c r="AY446" s="52">
        <f>IF(参照!E446="","",参照!E446)</f>
        <v>4.7699999999999999E-4</v>
      </c>
      <c r="AZ446" s="52" t="str">
        <f>IF(参照!F446="","",参照!F446)</f>
        <v>Ｊａｐａｎ電力(株)</v>
      </c>
      <c r="BA446" s="52" t="str">
        <f>IF(参照!G446="","",参照!G446)</f>
        <v>Ｊａｐａｎ電力(株)_(参考値)事業者全体</v>
      </c>
      <c r="BB446" s="52">
        <f t="shared" si="37"/>
        <v>0.47699999999999998</v>
      </c>
      <c r="BD446" s="52" t="str">
        <f>IF(参照!L446="","",参照!L446)</f>
        <v>(株)はまエネ</v>
      </c>
    </row>
    <row r="447" spans="47:56">
      <c r="AU447" s="52" t="str">
        <f>IF(参照!A447="","",参照!A447)</f>
        <v>A0180</v>
      </c>
      <c r="AV447" s="52" t="str">
        <f>IF(参照!B447="","",参照!B447)</f>
        <v>電源開発(株)</v>
      </c>
      <c r="AW447" s="52" t="str">
        <f>IF(参照!C447="","",参照!C447)</f>
        <v>0.000453※</v>
      </c>
      <c r="AX447" s="52" t="str">
        <f>IF(参照!D447="","",参照!D447)</f>
        <v>メニューA</v>
      </c>
      <c r="AY447" s="52">
        <f>IF(参照!E447="","",参照!E447)</f>
        <v>1.25E-4</v>
      </c>
      <c r="AZ447" s="52" t="str">
        <f>IF(参照!F447="","",参照!F447)</f>
        <v>電源開発(株)</v>
      </c>
      <c r="BA447" s="52" t="str">
        <f>IF(参照!G447="","",参照!G447)</f>
        <v>電源開発(株)_メニューA</v>
      </c>
      <c r="BB447" s="52">
        <f t="shared" si="37"/>
        <v>0.125</v>
      </c>
      <c r="BD447" s="52" t="str">
        <f>IF(参照!L447="","",参照!L447)</f>
        <v>浜田ガス(株)</v>
      </c>
    </row>
    <row r="448" spans="47:56">
      <c r="AU448" s="52" t="str">
        <f>IF(参照!A448="","",参照!A448)</f>
        <v/>
      </c>
      <c r="AV448" s="52" t="str">
        <f>IF(参照!B448="","",参照!B448)</f>
        <v/>
      </c>
      <c r="AW448" s="52" t="str">
        <f>IF(参照!C448="","",参照!C448)</f>
        <v/>
      </c>
      <c r="AX448" s="52" t="str">
        <f>IF(参照!D448="","",参照!D448)</f>
        <v>メニューB</v>
      </c>
      <c r="AY448" s="52">
        <f>IF(参照!E448="","",参照!E448)</f>
        <v>3.2499999999999999E-4</v>
      </c>
      <c r="AZ448" s="52" t="str">
        <f>IF(参照!F448="","",参照!F448)</f>
        <v>電源開発(株)</v>
      </c>
      <c r="BA448" s="52" t="str">
        <f>IF(参照!G448="","",参照!G448)</f>
        <v>電源開発(株)_メニューB</v>
      </c>
      <c r="BB448" s="52">
        <f t="shared" si="37"/>
        <v>0.32500000000000001</v>
      </c>
      <c r="BD448" s="52" t="str">
        <f>IF(参照!L448="","",参照!L448)</f>
        <v>(株)浜松新電力</v>
      </c>
    </row>
    <row r="449" spans="47:56">
      <c r="AU449" s="52" t="str">
        <f>IF(参照!A449="","",参照!A449)</f>
        <v/>
      </c>
      <c r="AV449" s="52" t="str">
        <f>IF(参照!B449="","",参照!B449)</f>
        <v/>
      </c>
      <c r="AW449" s="52" t="str">
        <f>IF(参照!C449="","",参照!C449)</f>
        <v/>
      </c>
      <c r="AX449" s="52" t="str">
        <f>IF(参照!D449="","",参照!D449)</f>
        <v>メニューC(残差)</v>
      </c>
      <c r="AY449" s="52">
        <f>IF(参照!E449="","",参照!E449)</f>
        <v>4.5300000000000001E-4</v>
      </c>
      <c r="AZ449" s="52" t="str">
        <f>IF(参照!F449="","",参照!F449)</f>
        <v>電源開発(株)</v>
      </c>
      <c r="BA449" s="52" t="str">
        <f>IF(参照!G449="","",参照!G449)</f>
        <v>電源開発(株)_メニューC(残差)</v>
      </c>
      <c r="BB449" s="52">
        <f t="shared" si="37"/>
        <v>0.45300000000000001</v>
      </c>
      <c r="BD449" s="52" t="str">
        <f>IF(参照!L449="","",参照!L449)</f>
        <v>(株)バランスハーツ</v>
      </c>
    </row>
    <row r="450" spans="47:56">
      <c r="AU450" s="52" t="str">
        <f>IF(参照!A450="","",参照!A450)</f>
        <v/>
      </c>
      <c r="AV450" s="52" t="str">
        <f>IF(参照!B450="","",参照!B450)</f>
        <v/>
      </c>
      <c r="AW450" s="52" t="str">
        <f>IF(参照!C450="","",参照!C450)</f>
        <v/>
      </c>
      <c r="AX450" s="52" t="str">
        <f>IF(参照!D450="","",参照!D450)</f>
        <v>(参考値)事業者全体</v>
      </c>
      <c r="AY450" s="52">
        <f>IF(参照!E450="","",参照!E450)</f>
        <v>4.6999999999999999E-4</v>
      </c>
      <c r="AZ450" s="52" t="str">
        <f>IF(参照!F450="","",参照!F450)</f>
        <v>電源開発(株)</v>
      </c>
      <c r="BA450" s="52" t="str">
        <f>IF(参照!G450="","",参照!G450)</f>
        <v>電源開発(株)_(参考値)事業者全体</v>
      </c>
      <c r="BB450" s="52">
        <f t="shared" si="37"/>
        <v>0.47</v>
      </c>
      <c r="BD450" s="52" t="str">
        <f>IF(参照!L450="","",参照!L450)</f>
        <v>はりま電力(株)</v>
      </c>
    </row>
    <row r="451" spans="47:56">
      <c r="AU451" s="52" t="str">
        <f>IF(参照!A451="","",参照!A451)</f>
        <v>A0181</v>
      </c>
      <c r="AV451" s="52" t="str">
        <f>IF(参照!B451="","",参照!B451)</f>
        <v>鈴与商事(株)</v>
      </c>
      <c r="AW451" s="52">
        <f>IF(参照!C451="","",参照!C451)</f>
        <v>3.6200000000000002E-4</v>
      </c>
      <c r="AX451" s="52" t="str">
        <f>IF(参照!D451="","",参照!D451)</f>
        <v>メニューA</v>
      </c>
      <c r="AY451" s="52">
        <f>IF(参照!E451="","",参照!E451)</f>
        <v>2.9499999999999996E-4</v>
      </c>
      <c r="AZ451" s="52" t="str">
        <f>IF(参照!F451="","",参照!F451)</f>
        <v>鈴与商事(株)</v>
      </c>
      <c r="BA451" s="52" t="str">
        <f>IF(参照!G451="","",参照!G451)</f>
        <v>鈴与商事(株)_メニューA</v>
      </c>
      <c r="BB451" s="52">
        <f t="shared" si="37"/>
        <v>0.29499999999999998</v>
      </c>
      <c r="BD451" s="52" t="str">
        <f>IF(参照!L451="","",参照!L451)</f>
        <v>(株)ハルエネ</v>
      </c>
    </row>
    <row r="452" spans="47:56">
      <c r="AU452" s="52" t="str">
        <f>IF(参照!A452="","",参照!A452)</f>
        <v/>
      </c>
      <c r="AV452" s="52" t="str">
        <f>IF(参照!B452="","",参照!B452)</f>
        <v/>
      </c>
      <c r="AW452" s="52" t="str">
        <f>IF(参照!C452="","",参照!C452)</f>
        <v/>
      </c>
      <c r="AX452" s="52" t="str">
        <f>IF(参照!D452="","",参照!D452)</f>
        <v>メニューB</v>
      </c>
      <c r="AY452" s="52">
        <f>IF(参照!E452="","",参照!E452)</f>
        <v>0</v>
      </c>
      <c r="AZ452" s="52" t="str">
        <f>IF(参照!F452="","",参照!F452)</f>
        <v>鈴与商事(株)</v>
      </c>
      <c r="BA452" s="52" t="str">
        <f>IF(参照!G452="","",参照!G452)</f>
        <v>鈴与商事(株)_メニューB</v>
      </c>
      <c r="BB452" s="52">
        <f t="shared" si="37"/>
        <v>0</v>
      </c>
      <c r="BD452" s="52" t="str">
        <f>IF(参照!L452="","",参照!L452)</f>
        <v>(株)パルシステム電力</v>
      </c>
    </row>
    <row r="453" spans="47:56">
      <c r="AU453" s="52" t="str">
        <f>IF(参照!A453="","",参照!A453)</f>
        <v/>
      </c>
      <c r="AV453" s="52" t="str">
        <f>IF(参照!B453="","",参照!B453)</f>
        <v/>
      </c>
      <c r="AW453" s="52" t="str">
        <f>IF(参照!C453="","",参照!C453)</f>
        <v/>
      </c>
      <c r="AX453" s="52" t="str">
        <f>IF(参照!D453="","",参照!D453)</f>
        <v>メニューC</v>
      </c>
      <c r="AY453" s="52">
        <f>IF(参照!E453="","",参照!E453)</f>
        <v>0</v>
      </c>
      <c r="AZ453" s="52" t="str">
        <f>IF(参照!F453="","",参照!F453)</f>
        <v>鈴与商事(株)</v>
      </c>
      <c r="BA453" s="52" t="str">
        <f>IF(参照!G453="","",参照!G453)</f>
        <v>鈴与商事(株)_メニューC</v>
      </c>
      <c r="BB453" s="52">
        <f t="shared" ref="BB453:BB516" si="38">AY453*1000</f>
        <v>0</v>
      </c>
      <c r="BD453" s="52" t="str">
        <f>IF(参照!L453="","",参照!L453)</f>
        <v>(株)パワー・オプティマイザー</v>
      </c>
    </row>
    <row r="454" spans="47:56">
      <c r="AU454" s="52" t="str">
        <f>IF(参照!A454="","",参照!A454)</f>
        <v/>
      </c>
      <c r="AV454" s="52" t="str">
        <f>IF(参照!B454="","",参照!B454)</f>
        <v/>
      </c>
      <c r="AW454" s="52" t="str">
        <f>IF(参照!C454="","",参照!C454)</f>
        <v/>
      </c>
      <c r="AX454" s="52" t="str">
        <f>IF(参照!D454="","",参照!D454)</f>
        <v>メニューD(残差)</v>
      </c>
      <c r="AY454" s="52">
        <f>IF(参照!E454="","",参照!E454)</f>
        <v>6.1200000000000002E-4</v>
      </c>
      <c r="AZ454" s="52" t="str">
        <f>IF(参照!F454="","",参照!F454)</f>
        <v>鈴与商事(株)</v>
      </c>
      <c r="BA454" s="52" t="str">
        <f>IF(参照!G454="","",参照!G454)</f>
        <v>鈴与商事(株)_メニューD(残差)</v>
      </c>
      <c r="BB454" s="52">
        <f t="shared" si="38"/>
        <v>0.61199999999999999</v>
      </c>
      <c r="BD454" s="52" t="str">
        <f>IF(参照!L454="","",参照!L454)</f>
        <v>パワーネクスト(株)</v>
      </c>
    </row>
    <row r="455" spans="47:56">
      <c r="AU455" s="52" t="str">
        <f>IF(参照!A455="","",参照!A455)</f>
        <v/>
      </c>
      <c r="AV455" s="52" t="str">
        <f>IF(参照!B455="","",参照!B455)</f>
        <v/>
      </c>
      <c r="AW455" s="52" t="str">
        <f>IF(参照!C455="","",参照!C455)</f>
        <v/>
      </c>
      <c r="AX455" s="52" t="str">
        <f>IF(参照!D455="","",参照!D455)</f>
        <v>(参考値)事業者全体</v>
      </c>
      <c r="AY455" s="52">
        <f>IF(参照!E455="","",参照!E455)</f>
        <v>3.8299999999999999E-4</v>
      </c>
      <c r="AZ455" s="52" t="str">
        <f>IF(参照!F455="","",参照!F455)</f>
        <v>鈴与商事(株)</v>
      </c>
      <c r="BA455" s="52" t="str">
        <f>IF(参照!G455="","",参照!G455)</f>
        <v>鈴与商事(株)_(参考値)事業者全体</v>
      </c>
      <c r="BB455" s="52">
        <f t="shared" si="38"/>
        <v>0.38300000000000001</v>
      </c>
      <c r="BD455" s="52" t="str">
        <f>IF(参照!L455="","",参照!L455)</f>
        <v>バンプーパワートレーディング合同会社</v>
      </c>
    </row>
    <row r="456" spans="47:56">
      <c r="AU456" s="52" t="str">
        <f>IF(参照!A456="","",参照!A456)</f>
        <v>A0183</v>
      </c>
      <c r="AV456" s="52" t="str">
        <f>IF(参照!B456="","",参照!B456)</f>
        <v>(株)バランスハーツ</v>
      </c>
      <c r="AW456" s="52">
        <f>IF(参照!C456="","",参照!C456)</f>
        <v>4.15E-4</v>
      </c>
      <c r="AX456" s="52" t="str">
        <f>IF(参照!D456="","",参照!D456)</f>
        <v/>
      </c>
      <c r="AY456" s="52">
        <f>IF(参照!E456="","",参照!E456)</f>
        <v>4.06E-4</v>
      </c>
      <c r="AZ456" s="52" t="str">
        <f>IF(参照!F456="","",参照!F456)</f>
        <v>(株)バランスハーツ</v>
      </c>
      <c r="BA456" s="52" t="str">
        <f>IF(参照!G456="","",参照!G456)</f>
        <v>(株)バランスハーツ_</v>
      </c>
      <c r="BB456" s="52">
        <f t="shared" si="38"/>
        <v>0.40600000000000003</v>
      </c>
      <c r="BD456" s="52" t="str">
        <f>IF(参照!L456="","",参照!L456)</f>
        <v>ひおき地域エネルギー(株)</v>
      </c>
    </row>
    <row r="457" spans="47:56">
      <c r="AU457" s="52" t="str">
        <f>IF(参照!A457="","",参照!A457)</f>
        <v>A0184</v>
      </c>
      <c r="AV457" s="52" t="str">
        <f>IF(参照!B457="","",参照!B457)</f>
        <v>ワタミエナジー(株)</v>
      </c>
      <c r="AW457" s="52">
        <f>IF(参照!C457="","",参照!C457)</f>
        <v>4.35E-4</v>
      </c>
      <c r="AX457" s="52" t="str">
        <f>IF(参照!D457="","",参照!D457)</f>
        <v>メニューA</v>
      </c>
      <c r="AY457" s="52">
        <f>IF(参照!E457="","",参照!E457)</f>
        <v>0</v>
      </c>
      <c r="AZ457" s="52" t="str">
        <f>IF(参照!F457="","",参照!F457)</f>
        <v>ワタミエナジー(株)</v>
      </c>
      <c r="BA457" s="52" t="str">
        <f>IF(参照!G457="","",参照!G457)</f>
        <v>ワタミエナジー(株)_メニューA</v>
      </c>
      <c r="BB457" s="52">
        <f t="shared" si="38"/>
        <v>0</v>
      </c>
      <c r="BD457" s="52" t="str">
        <f>IF(参照!L457="","",参照!L457)</f>
        <v>東日本ガス(株)</v>
      </c>
    </row>
    <row r="458" spans="47:56">
      <c r="AU458" s="52" t="str">
        <f>IF(参照!A458="","",参照!A458)</f>
        <v/>
      </c>
      <c r="AV458" s="52" t="str">
        <f>IF(参照!B458="","",参照!B458)</f>
        <v/>
      </c>
      <c r="AW458" s="52" t="str">
        <f>IF(参照!C458="","",参照!C458)</f>
        <v/>
      </c>
      <c r="AX458" s="52" t="str">
        <f>IF(参照!D458="","",参照!D458)</f>
        <v>メニューB(残差)</v>
      </c>
      <c r="AY458" s="52">
        <f>IF(参照!E458="","",参照!E458)</f>
        <v>4.7199999999999998E-4</v>
      </c>
      <c r="AZ458" s="52" t="str">
        <f>IF(参照!F458="","",参照!F458)</f>
        <v>ワタミエナジー(株)</v>
      </c>
      <c r="BA458" s="52" t="str">
        <f>IF(参照!G458="","",参照!G458)</f>
        <v>ワタミエナジー(株)_メニューB(残差)</v>
      </c>
      <c r="BB458" s="52">
        <f t="shared" si="38"/>
        <v>0.47199999999999998</v>
      </c>
      <c r="BD458" s="52" t="str">
        <f>IF(参照!L458="","",参照!L458)</f>
        <v>東広島スマートエネルギー(株)</v>
      </c>
    </row>
    <row r="459" spans="47:56">
      <c r="AU459" s="52" t="str">
        <f>IF(参照!A459="","",参照!A459)</f>
        <v/>
      </c>
      <c r="AV459" s="52" t="str">
        <f>IF(参照!B459="","",参照!B459)</f>
        <v/>
      </c>
      <c r="AW459" s="52" t="str">
        <f>IF(参照!C459="","",参照!C459)</f>
        <v/>
      </c>
      <c r="AX459" s="52" t="str">
        <f>IF(参照!D459="","",参照!D459)</f>
        <v>(参考値)事業者全体</v>
      </c>
      <c r="AY459" s="52">
        <f>IF(参照!E459="","",参照!E459)</f>
        <v>4.9200000000000003E-4</v>
      </c>
      <c r="AZ459" s="52" t="str">
        <f>IF(参照!F459="","",参照!F459)</f>
        <v>ワタミエナジー(株)</v>
      </c>
      <c r="BA459" s="52" t="str">
        <f>IF(参照!G459="","",参照!G459)</f>
        <v>ワタミエナジー(株)_(参考値)事業者全体</v>
      </c>
      <c r="BB459" s="52">
        <f t="shared" si="38"/>
        <v>0.49200000000000005</v>
      </c>
      <c r="BD459" s="52" t="str">
        <f>IF(参照!L459="","",参照!L459)</f>
        <v>一般社団法人東松島みらいとし機構</v>
      </c>
    </row>
    <row r="460" spans="47:56">
      <c r="AU460" s="52" t="str">
        <f>IF(参照!A460="","",参照!A460)</f>
        <v>A0185</v>
      </c>
      <c r="AV460" s="52" t="str">
        <f>IF(参照!B460="","",参照!B460)</f>
        <v>(株)パルシステム電力</v>
      </c>
      <c r="AW460" s="52">
        <f>IF(参照!C460="","",参照!C460)</f>
        <v>7.7999999999999999E-5</v>
      </c>
      <c r="AX460" s="52" t="str">
        <f>IF(参照!D460="","",参照!D460)</f>
        <v/>
      </c>
      <c r="AY460" s="52">
        <f>IF(参照!E460="","",参照!E460)</f>
        <v>6.4999999999999997E-4</v>
      </c>
      <c r="AZ460" s="52" t="str">
        <f>IF(参照!F460="","",参照!F460)</f>
        <v>(株)パルシステム電力</v>
      </c>
      <c r="BA460" s="52" t="str">
        <f>IF(参照!G460="","",参照!G460)</f>
        <v>(株)パルシステム電力_</v>
      </c>
      <c r="BB460" s="52">
        <f t="shared" si="38"/>
        <v>0.65</v>
      </c>
      <c r="BD460" s="52" t="str">
        <f>IF(参照!L460="","",参照!L460)</f>
        <v>(株)ビジョン</v>
      </c>
    </row>
    <row r="461" spans="47:56">
      <c r="AU461" s="52" t="str">
        <f>IF(参照!A461="","",参照!A461)</f>
        <v>A0186</v>
      </c>
      <c r="AV461" s="52" t="str">
        <f>IF(参照!B461="","",参照!B461)</f>
        <v>ＳＢパワー(株)</v>
      </c>
      <c r="AW461" s="52">
        <f>IF(参照!C461="","",参照!C461)</f>
        <v>4.3600000000000008E-4</v>
      </c>
      <c r="AX461" s="52" t="str">
        <f>IF(参照!D461="","",参照!D461)</f>
        <v>メニューA</v>
      </c>
      <c r="AY461" s="52">
        <f>IF(参照!E461="","",参照!E461)</f>
        <v>0</v>
      </c>
      <c r="AZ461" s="52" t="str">
        <f>IF(参照!F461="","",参照!F461)</f>
        <v>ＳＢパワー(株)</v>
      </c>
      <c r="BA461" s="52" t="str">
        <f>IF(参照!G461="","",参照!G461)</f>
        <v>ＳＢパワー(株)_メニューA</v>
      </c>
      <c r="BB461" s="52">
        <f t="shared" si="38"/>
        <v>0</v>
      </c>
      <c r="BD461" s="52" t="str">
        <f>IF(参照!L461="","",参照!L461)</f>
        <v>日高都市ガス(株)</v>
      </c>
    </row>
    <row r="462" spans="47:56">
      <c r="AU462" s="52" t="str">
        <f>IF(参照!A462="","",参照!A462)</f>
        <v/>
      </c>
      <c r="AV462" s="52" t="str">
        <f>IF(参照!B462="","",参照!B462)</f>
        <v/>
      </c>
      <c r="AW462" s="52" t="str">
        <f>IF(参照!C462="","",参照!C462)</f>
        <v/>
      </c>
      <c r="AX462" s="52" t="str">
        <f>IF(参照!D462="","",参照!D462)</f>
        <v>メニューB</v>
      </c>
      <c r="AY462" s="52">
        <f>IF(参照!E462="","",参照!E462)</f>
        <v>1.9000000000000001E-4</v>
      </c>
      <c r="AZ462" s="52" t="str">
        <f>IF(参照!F462="","",参照!F462)</f>
        <v>ＳＢパワー(株)</v>
      </c>
      <c r="BA462" s="52" t="str">
        <f>IF(参照!G462="","",参照!G462)</f>
        <v>ＳＢパワー(株)_メニューB</v>
      </c>
      <c r="BB462" s="52">
        <f t="shared" si="38"/>
        <v>0.19</v>
      </c>
      <c r="BD462" s="52" t="str">
        <f>IF(参照!L462="","",参照!L462)</f>
        <v>日田グリーン電力(株)</v>
      </c>
    </row>
    <row r="463" spans="47:56">
      <c r="AU463" s="52" t="str">
        <f>IF(参照!A463="","",参照!A463)</f>
        <v/>
      </c>
      <c r="AV463" s="52" t="str">
        <f>IF(参照!B463="","",参照!B463)</f>
        <v/>
      </c>
      <c r="AW463" s="52" t="str">
        <f>IF(参照!C463="","",参照!C463)</f>
        <v/>
      </c>
      <c r="AX463" s="52" t="str">
        <f>IF(参照!D463="","",参照!D463)</f>
        <v>メニューC(残差)</v>
      </c>
      <c r="AY463" s="52">
        <f>IF(参照!E463="","",参照!E463)</f>
        <v>4.8500000000000003E-4</v>
      </c>
      <c r="AZ463" s="52" t="str">
        <f>IF(参照!F463="","",参照!F463)</f>
        <v>ＳＢパワー(株)</v>
      </c>
      <c r="BA463" s="52" t="str">
        <f>IF(参照!G463="","",参照!G463)</f>
        <v>ＳＢパワー(株)_メニューC(残差)</v>
      </c>
      <c r="BB463" s="52">
        <f t="shared" si="38"/>
        <v>0.48500000000000004</v>
      </c>
      <c r="BD463" s="52" t="str">
        <f>IF(参照!L463="","",参照!L463)</f>
        <v>日立造船(株)</v>
      </c>
    </row>
    <row r="464" spans="47:56">
      <c r="AU464" s="52" t="str">
        <f>IF(参照!A464="","",参照!A464)</f>
        <v/>
      </c>
      <c r="AV464" s="52" t="str">
        <f>IF(参照!B464="","",参照!B464)</f>
        <v/>
      </c>
      <c r="AW464" s="52" t="str">
        <f>IF(参照!C464="","",参照!C464)</f>
        <v/>
      </c>
      <c r="AX464" s="52" t="str">
        <f>IF(参照!D464="","",参照!D464)</f>
        <v>(参考値)事業者全体</v>
      </c>
      <c r="AY464" s="52">
        <f>IF(参照!E464="","",参照!E464)</f>
        <v>5.0299999999999997E-4</v>
      </c>
      <c r="AZ464" s="52" t="str">
        <f>IF(参照!F464="","",参照!F464)</f>
        <v>ＳＢパワー(株)</v>
      </c>
      <c r="BA464" s="52" t="str">
        <f>IF(参照!G464="","",参照!G464)</f>
        <v>ＳＢパワー(株)_(参考値)事業者全体</v>
      </c>
      <c r="BB464" s="52">
        <f t="shared" si="38"/>
        <v>0.503</v>
      </c>
      <c r="BD464" s="52" t="str">
        <f>IF(参照!L464="","",参照!L464)</f>
        <v>(株)ビビット</v>
      </c>
    </row>
    <row r="465" spans="47:56">
      <c r="AU465" s="52" t="str">
        <f>IF(参照!A465="","",参照!A465)</f>
        <v>A0187</v>
      </c>
      <c r="AV465" s="52" t="str">
        <f>IF(参照!B465="","",参照!B465)</f>
        <v>ＮＦパワーサービス(株)</v>
      </c>
      <c r="AW465" s="52">
        <f>IF(参照!C465="","",参照!C465)</f>
        <v>4.3600000000000008E-4</v>
      </c>
      <c r="AX465" s="52" t="str">
        <f>IF(参照!D465="","",参照!D465)</f>
        <v>メニューA</v>
      </c>
      <c r="AY465" s="52">
        <f>IF(参照!E465="","",参照!E465)</f>
        <v>0</v>
      </c>
      <c r="AZ465" s="52" t="str">
        <f>IF(参照!F465="","",参照!F465)</f>
        <v>ＮＦパワーサービス(株)</v>
      </c>
      <c r="BA465" s="52" t="str">
        <f>IF(参照!G465="","",参照!G465)</f>
        <v>ＮＦパワーサービス(株)_メニューA</v>
      </c>
      <c r="BB465" s="52">
        <f t="shared" si="38"/>
        <v>0</v>
      </c>
      <c r="BD465" s="52" t="str">
        <f>IF(参照!L465="","",参照!L465)</f>
        <v>ヒューリックプロパティソリューション(株)</v>
      </c>
    </row>
    <row r="466" spans="47:56">
      <c r="AU466" s="52" t="str">
        <f>IF(参照!A466="","",参照!A466)</f>
        <v/>
      </c>
      <c r="AV466" s="52" t="str">
        <f>IF(参照!B466="","",参照!B466)</f>
        <v/>
      </c>
      <c r="AW466" s="52" t="str">
        <f>IF(参照!C466="","",参照!C466)</f>
        <v/>
      </c>
      <c r="AX466" s="52" t="str">
        <f>IF(参照!D466="","",参照!D466)</f>
        <v>メニューB(残差)</v>
      </c>
      <c r="AY466" s="52">
        <f>IF(参照!E466="","",参照!E466)</f>
        <v>3.9600000000000003E-4</v>
      </c>
      <c r="AZ466" s="52" t="str">
        <f>IF(参照!F466="","",参照!F466)</f>
        <v>ＮＦパワーサービス(株)</v>
      </c>
      <c r="BA466" s="52" t="str">
        <f>IF(参照!G466="","",参照!G466)</f>
        <v>ＮＦパワーサービス(株)_メニューB(残差)</v>
      </c>
      <c r="BB466" s="52">
        <f t="shared" si="38"/>
        <v>0.39600000000000002</v>
      </c>
      <c r="BD466" s="52" t="str">
        <f>IF(参照!L466="","",参照!L466)</f>
        <v>兵庫電力(株)</v>
      </c>
    </row>
    <row r="467" spans="47:56">
      <c r="AU467" s="52" t="str">
        <f>IF(参照!A467="","",参照!A467)</f>
        <v/>
      </c>
      <c r="AV467" s="52" t="str">
        <f>IF(参照!B467="","",参照!B467)</f>
        <v/>
      </c>
      <c r="AW467" s="52" t="str">
        <f>IF(参照!C467="","",参照!C467)</f>
        <v/>
      </c>
      <c r="AX467" s="52" t="str">
        <f>IF(参照!D467="","",参照!D467)</f>
        <v>(参考値)事業者全体</v>
      </c>
      <c r="AY467" s="52">
        <f>IF(参照!E467="","",参照!E467)</f>
        <v>4.2000000000000002E-4</v>
      </c>
      <c r="AZ467" s="52" t="str">
        <f>IF(参照!F467="","",参照!F467)</f>
        <v>ＮＦパワーサービス(株)</v>
      </c>
      <c r="BA467" s="52" t="str">
        <f>IF(参照!G467="","",参照!G467)</f>
        <v>ＮＦパワーサービス(株)_(参考値)事業者全体</v>
      </c>
      <c r="BB467" s="52">
        <f t="shared" si="38"/>
        <v>0.42000000000000004</v>
      </c>
      <c r="BD467" s="52" t="str">
        <f>IF(参照!L467="","",参照!L467)</f>
        <v>弘前ガス(株)</v>
      </c>
    </row>
    <row r="468" spans="47:56">
      <c r="AU468" s="52" t="str">
        <f>IF(参照!A468="","",参照!A468)</f>
        <v>A0188</v>
      </c>
      <c r="AV468" s="52" t="str">
        <f>IF(参照!B468="","",参照!B468)</f>
        <v>ひおき地域エネルギー(株)</v>
      </c>
      <c r="AW468" s="52">
        <f>IF(参照!C468="","",参照!C468)</f>
        <v>4.4700000000000002E-4</v>
      </c>
      <c r="AX468" s="52" t="str">
        <f>IF(参照!D468="","",参照!D468)</f>
        <v>メニューA</v>
      </c>
      <c r="AY468" s="52">
        <f>IF(参照!E468="","",参照!E468)</f>
        <v>3.9600000000000003E-4</v>
      </c>
      <c r="AZ468" s="52" t="str">
        <f>IF(参照!F468="","",参照!F468)</f>
        <v>ひおき地域エネルギー(株)</v>
      </c>
      <c r="BA468" s="52" t="str">
        <f>IF(参照!G468="","",参照!G468)</f>
        <v>ひおき地域エネルギー(株)_メニューA</v>
      </c>
      <c r="BB468" s="52">
        <f t="shared" si="38"/>
        <v>0.39600000000000002</v>
      </c>
      <c r="BD468" s="52" t="str">
        <f>IF(参照!L468="","",参照!L468)</f>
        <v>(株)ファミリーネット・ジャパン</v>
      </c>
    </row>
    <row r="469" spans="47:56">
      <c r="AU469" s="52" t="str">
        <f>IF(参照!A469="","",参照!A469)</f>
        <v/>
      </c>
      <c r="AV469" s="52" t="str">
        <f>IF(参照!B469="","",参照!B469)</f>
        <v/>
      </c>
      <c r="AW469" s="52" t="str">
        <f>IF(参照!C469="","",参照!C469)</f>
        <v/>
      </c>
      <c r="AX469" s="52" t="str">
        <f>IF(参照!D469="","",参照!D469)</f>
        <v>メニューB</v>
      </c>
      <c r="AY469" s="52">
        <f>IF(参照!E469="","",参照!E469)</f>
        <v>4.44E-4</v>
      </c>
      <c r="AZ469" s="52" t="str">
        <f>IF(参照!F469="","",参照!F469)</f>
        <v>ひおき地域エネルギー(株)</v>
      </c>
      <c r="BA469" s="52" t="str">
        <f>IF(参照!G469="","",参照!G469)</f>
        <v>ひおき地域エネルギー(株)_メニューB</v>
      </c>
      <c r="BB469" s="52">
        <f t="shared" si="38"/>
        <v>0.44400000000000001</v>
      </c>
      <c r="BD469" s="52" t="str">
        <f>IF(参照!L469="","",参照!L469)</f>
        <v>(株)ファラデー</v>
      </c>
    </row>
    <row r="470" spans="47:56">
      <c r="AU470" s="52" t="str">
        <f>IF(参照!A470="","",参照!A470)</f>
        <v/>
      </c>
      <c r="AV470" s="52" t="str">
        <f>IF(参照!B470="","",参照!B470)</f>
        <v/>
      </c>
      <c r="AW470" s="52" t="str">
        <f>IF(参照!C470="","",参照!C470)</f>
        <v/>
      </c>
      <c r="AX470" s="52" t="str">
        <f>IF(参照!D470="","",参照!D470)</f>
        <v>メニューC(残差)</v>
      </c>
      <c r="AY470" s="52">
        <f>IF(参照!E470="","",参照!E470)</f>
        <v>4.2299999999999998E-4</v>
      </c>
      <c r="AZ470" s="52" t="str">
        <f>IF(参照!F470="","",参照!F470)</f>
        <v>ひおき地域エネルギー(株)</v>
      </c>
      <c r="BA470" s="52" t="str">
        <f>IF(参照!G470="","",参照!G470)</f>
        <v>ひおき地域エネルギー(株)_メニューC(残差)</v>
      </c>
      <c r="BB470" s="52">
        <f t="shared" si="38"/>
        <v>0.42299999999999999</v>
      </c>
      <c r="BD470" s="52" t="str">
        <f>IF(参照!L470="","",参照!L470)</f>
        <v>(株)フィット</v>
      </c>
    </row>
    <row r="471" spans="47:56">
      <c r="AU471" s="52" t="str">
        <f>IF(参照!A471="","",参照!A471)</f>
        <v/>
      </c>
      <c r="AV471" s="52" t="str">
        <f>IF(参照!B471="","",参照!B471)</f>
        <v/>
      </c>
      <c r="AW471" s="52" t="str">
        <f>IF(参照!C471="","",参照!C471)</f>
        <v/>
      </c>
      <c r="AX471" s="52" t="str">
        <f>IF(参照!D471="","",参照!D471)</f>
        <v>(参考値)事業者全体</v>
      </c>
      <c r="AY471" s="52">
        <f>IF(参照!E471="","",参照!E471)</f>
        <v>4.9200000000000003E-4</v>
      </c>
      <c r="AZ471" s="52" t="str">
        <f>IF(参照!F471="","",参照!F471)</f>
        <v>ひおき地域エネルギー(株)</v>
      </c>
      <c r="BA471" s="52" t="str">
        <f>IF(参照!G471="","",参照!G471)</f>
        <v>ひおき地域エネルギー(株)_(参考値)事業者全体</v>
      </c>
      <c r="BB471" s="52">
        <f t="shared" si="38"/>
        <v>0.49200000000000005</v>
      </c>
      <c r="BD471" s="52" t="str">
        <f>IF(参照!L471="","",参照!L471)</f>
        <v>フィンテックラボ協同組合</v>
      </c>
    </row>
    <row r="472" spans="47:56">
      <c r="AU472" s="52" t="str">
        <f>IF(参照!A472="","",参照!A472)</f>
        <v>A0189</v>
      </c>
      <c r="AV472" s="52" t="str">
        <f>IF(参照!B472="","",参照!B472)</f>
        <v>和歌山電力(株)</v>
      </c>
      <c r="AW472" s="52">
        <f>IF(参照!C472="","",参照!C472)</f>
        <v>4.75E-4</v>
      </c>
      <c r="AX472" s="52" t="str">
        <f>IF(参照!D472="","",参照!D472)</f>
        <v/>
      </c>
      <c r="AY472" s="52">
        <f>IF(参照!E472="","",参照!E472)</f>
        <v>5.2800000000000004E-4</v>
      </c>
      <c r="AZ472" s="52" t="str">
        <f>IF(参照!F472="","",参照!F472)</f>
        <v>和歌山電力(株)</v>
      </c>
      <c r="BA472" s="52" t="str">
        <f>IF(参照!G472="","",参照!G472)</f>
        <v>和歌山電力(株)_</v>
      </c>
      <c r="BB472" s="52">
        <f t="shared" si="38"/>
        <v>0.52800000000000002</v>
      </c>
      <c r="BD472" s="52" t="str">
        <f>IF(参照!L472="","",参照!L472)</f>
        <v>(株)フォーバルテレコム　</v>
      </c>
    </row>
    <row r="473" spans="47:56">
      <c r="AU473" s="52" t="str">
        <f>IF(参照!A473="","",参照!A473)</f>
        <v>A0190</v>
      </c>
      <c r="AV473" s="52" t="str">
        <f>IF(参照!B473="","",参照!B473)</f>
        <v>日本瓦斯(株)(旧：(株)エナジードリーム)</v>
      </c>
      <c r="AW473" s="52">
        <f>IF(参照!C473="","",参照!C473)</f>
        <v>5.04E-4</v>
      </c>
      <c r="AX473" s="52" t="str">
        <f>IF(参照!D473="","",参照!D473)</f>
        <v/>
      </c>
      <c r="AY473" s="52">
        <f>IF(参照!E473="","",参照!E473)</f>
        <v>4.8999999999999998E-4</v>
      </c>
      <c r="AZ473" s="52" t="str">
        <f>IF(参照!F473="","",参照!F473)</f>
        <v>日本瓦斯(株)(旧：(株)エナジードリーム)</v>
      </c>
      <c r="BA473" s="52" t="str">
        <f>IF(参照!G473="","",参照!G473)</f>
        <v>日本瓦斯(株)(旧：(株)エナジードリーム)_</v>
      </c>
      <c r="BB473" s="52">
        <f t="shared" si="38"/>
        <v>0.49</v>
      </c>
      <c r="BD473" s="52" t="str">
        <f>IF(参照!L473="","",参照!L473)</f>
        <v>(株)フォレストパワー</v>
      </c>
    </row>
    <row r="474" spans="47:56">
      <c r="AU474" s="52" t="str">
        <f>IF(参照!A474="","",参照!A474)</f>
        <v>A0191</v>
      </c>
      <c r="AV474" s="52" t="str">
        <f>IF(参照!B474="","",参照!B474)</f>
        <v>(株)トドック電力</v>
      </c>
      <c r="AW474" s="52">
        <f>IF(参照!C474="","",参照!C474)</f>
        <v>4.6999999999999999E-4</v>
      </c>
      <c r="AX474" s="52" t="str">
        <f>IF(参照!D474="","",参照!D474)</f>
        <v/>
      </c>
      <c r="AY474" s="52">
        <f>IF(参照!E474="","",参照!E474)</f>
        <v>3.7199999999999999E-4</v>
      </c>
      <c r="AZ474" s="52" t="str">
        <f>IF(参照!F474="","",参照!F474)</f>
        <v>(株)トドック電力</v>
      </c>
      <c r="BA474" s="52" t="str">
        <f>IF(参照!G474="","",参照!G474)</f>
        <v>(株)トドック電力_</v>
      </c>
      <c r="BB474" s="52">
        <f t="shared" si="38"/>
        <v>0.372</v>
      </c>
      <c r="BD474" s="52" t="str">
        <f>IF(参照!L474="","",参照!L474)</f>
        <v>ふかやｅパワー(株)</v>
      </c>
    </row>
    <row r="475" spans="47:56">
      <c r="AU475" s="52" t="str">
        <f>IF(参照!A475="","",参照!A475)</f>
        <v>A0193</v>
      </c>
      <c r="AV475" s="52" t="str">
        <f>IF(参照!B475="","",参照!B475)</f>
        <v>九電みらいエナジー(株)</v>
      </c>
      <c r="AW475" s="52">
        <f>IF(参照!C475="","",参照!C475)</f>
        <v>4.6999999999999999E-4</v>
      </c>
      <c r="AX475" s="52" t="str">
        <f>IF(参照!D475="","",参照!D475)</f>
        <v>メニューA</v>
      </c>
      <c r="AY475" s="52">
        <f>IF(参照!E475="","",参照!E475)</f>
        <v>0</v>
      </c>
      <c r="AZ475" s="52" t="str">
        <f>IF(参照!F475="","",参照!F475)</f>
        <v>九電みらいエナジー(株)</v>
      </c>
      <c r="BA475" s="52" t="str">
        <f>IF(参照!G475="","",参照!G475)</f>
        <v>九電みらいエナジー(株)_メニューA</v>
      </c>
      <c r="BB475" s="52">
        <f t="shared" si="38"/>
        <v>0</v>
      </c>
      <c r="BD475" s="52" t="str">
        <f>IF(参照!L475="","",参照!L475)</f>
        <v>福井電力(株)</v>
      </c>
    </row>
    <row r="476" spans="47:56">
      <c r="AU476" s="52" t="str">
        <f>IF(参照!A476="","",参照!A476)</f>
        <v/>
      </c>
      <c r="AV476" s="52" t="str">
        <f>IF(参照!B476="","",参照!B476)</f>
        <v/>
      </c>
      <c r="AW476" s="52" t="str">
        <f>IF(参照!C476="","",参照!C476)</f>
        <v/>
      </c>
      <c r="AX476" s="52" t="str">
        <f>IF(参照!D476="","",参照!D476)</f>
        <v>メニューB</v>
      </c>
      <c r="AY476" s="52">
        <f>IF(参照!E476="","",参照!E476)</f>
        <v>4.3100000000000001E-4</v>
      </c>
      <c r="AZ476" s="52" t="str">
        <f>IF(参照!F476="","",参照!F476)</f>
        <v>九電みらいエナジー(株)</v>
      </c>
      <c r="BA476" s="52" t="str">
        <f>IF(参照!G476="","",参照!G476)</f>
        <v>九電みらいエナジー(株)_メニューB</v>
      </c>
      <c r="BB476" s="52">
        <f t="shared" si="38"/>
        <v>0.43099999999999999</v>
      </c>
      <c r="BD476" s="52" t="str">
        <f>IF(参照!L476="","",参照!L476)</f>
        <v>ふくしま新電力(株)</v>
      </c>
    </row>
    <row r="477" spans="47:56">
      <c r="AU477" s="52" t="str">
        <f>IF(参照!A477="","",参照!A477)</f>
        <v/>
      </c>
      <c r="AV477" s="52" t="str">
        <f>IF(参照!B477="","",参照!B477)</f>
        <v/>
      </c>
      <c r="AW477" s="52" t="str">
        <f>IF(参照!C477="","",参照!C477)</f>
        <v/>
      </c>
      <c r="AX477" s="52" t="str">
        <f>IF(参照!D477="","",参照!D477)</f>
        <v>メニューC(残差)</v>
      </c>
      <c r="AY477" s="52">
        <f>IF(参照!E477="","",参照!E477)</f>
        <v>4.7399999999999997E-4</v>
      </c>
      <c r="AZ477" s="52" t="str">
        <f>IF(参照!F477="","",参照!F477)</f>
        <v>九電みらいエナジー(株)</v>
      </c>
      <c r="BA477" s="52" t="str">
        <f>IF(参照!G477="","",参照!G477)</f>
        <v>九電みらいエナジー(株)_メニューC(残差)</v>
      </c>
      <c r="BB477" s="52">
        <f t="shared" si="38"/>
        <v>0.47399999999999998</v>
      </c>
      <c r="BD477" s="52" t="str">
        <f>IF(参照!L477="","",参照!L477)</f>
        <v>福島フェニックス電力(株)</v>
      </c>
    </row>
    <row r="478" spans="47:56">
      <c r="AU478" s="52" t="str">
        <f>IF(参照!A478="","",参照!A478)</f>
        <v/>
      </c>
      <c r="AV478" s="52" t="str">
        <f>IF(参照!B478="","",参照!B478)</f>
        <v/>
      </c>
      <c r="AW478" s="52" t="str">
        <f>IF(参照!C478="","",参照!C478)</f>
        <v/>
      </c>
      <c r="AX478" s="52" t="str">
        <f>IF(参照!D478="","",参照!D478)</f>
        <v>(参考値)事業者全体</v>
      </c>
      <c r="AY478" s="52">
        <f>IF(参照!E478="","",参照!E478)</f>
        <v>4.7399999999999997E-4</v>
      </c>
      <c r="AZ478" s="52" t="str">
        <f>IF(参照!F478="","",参照!F478)</f>
        <v>九電みらいエナジー(株)</v>
      </c>
      <c r="BA478" s="52" t="str">
        <f>IF(参照!G478="","",参照!G478)</f>
        <v>九電みらいエナジー(株)_(参考値)事業者全体</v>
      </c>
      <c r="BB478" s="52">
        <f t="shared" si="38"/>
        <v>0.47399999999999998</v>
      </c>
      <c r="BD478" s="52" t="str">
        <f>IF(参照!L478="","",参照!L478)</f>
        <v>(株)ふくしま未来パワー</v>
      </c>
    </row>
    <row r="479" spans="47:56">
      <c r="AU479" s="52" t="str">
        <f>IF(参照!A479="","",参照!A479)</f>
        <v>A0194</v>
      </c>
      <c r="AV479" s="52" t="str">
        <f>IF(参照!B479="","",参照!B479)</f>
        <v>(株)ミツウロコヴェッセル</v>
      </c>
      <c r="AW479" s="52">
        <f>IF(参照!C479="","",参照!C479)</f>
        <v>5.2500000000000008E-4</v>
      </c>
      <c r="AX479" s="52" t="str">
        <f>IF(参照!D479="","",参照!D479)</f>
        <v/>
      </c>
      <c r="AY479" s="52">
        <f>IF(参照!E479="","",参照!E479)</f>
        <v>4.6900000000000002E-4</v>
      </c>
      <c r="AZ479" s="52" t="str">
        <f>IF(参照!F479="","",参照!F479)</f>
        <v>(株)ミツウロコヴェッセル</v>
      </c>
      <c r="BA479" s="52" t="str">
        <f>IF(参照!G479="","",参照!G479)</f>
        <v>(株)ミツウロコヴェッセル_</v>
      </c>
      <c r="BB479" s="52">
        <f t="shared" si="38"/>
        <v>0.46900000000000003</v>
      </c>
      <c r="BD479" s="52" t="str">
        <f>IF(参照!L479="","",参照!L479)</f>
        <v>ふくのしま電力(株)</v>
      </c>
    </row>
    <row r="480" spans="47:56">
      <c r="AU480" s="52" t="str">
        <f>IF(参照!A480="","",参照!A480)</f>
        <v>A0195</v>
      </c>
      <c r="AV480" s="52" t="str">
        <f>IF(参照!B480="","",参照!B480)</f>
        <v>(株)フォレストパワー</v>
      </c>
      <c r="AW480" s="52">
        <f>IF(参照!C480="","",参照!C480)</f>
        <v>3.1999999999999999E-5</v>
      </c>
      <c r="AX480" s="52" t="str">
        <f>IF(参照!D480="","",参照!D480)</f>
        <v>メニューA</v>
      </c>
      <c r="AY480" s="52">
        <f>IF(参照!E480="","",参照!E480)</f>
        <v>3.77E-4</v>
      </c>
      <c r="AZ480" s="52" t="str">
        <f>IF(参照!F480="","",参照!F480)</f>
        <v>(株)フォレストパワー</v>
      </c>
      <c r="BA480" s="52" t="str">
        <f>IF(参照!G480="","",参照!G480)</f>
        <v>(株)フォレストパワー_メニューA</v>
      </c>
      <c r="BB480" s="52">
        <f t="shared" si="38"/>
        <v>0.377</v>
      </c>
      <c r="BD480" s="52" t="str">
        <f>IF(参照!L480="","",参照!L480)</f>
        <v>福山未来エナジー(株)</v>
      </c>
    </row>
    <row r="481" spans="47:56">
      <c r="AU481" s="52" t="str">
        <f>IF(参照!A481="","",参照!A481)</f>
        <v/>
      </c>
      <c r="AV481" s="52" t="str">
        <f>IF(参照!B481="","",参照!B481)</f>
        <v/>
      </c>
      <c r="AW481" s="52" t="str">
        <f>IF(参照!C481="","",参照!C481)</f>
        <v/>
      </c>
      <c r="AX481" s="52" t="str">
        <f>IF(参照!D481="","",参照!D481)</f>
        <v>メニューB(残差)</v>
      </c>
      <c r="AY481" s="52">
        <f>IF(参照!E481="","",参照!E481)</f>
        <v>4.2999999999999999E-4</v>
      </c>
      <c r="AZ481" s="52" t="str">
        <f>IF(参照!F481="","",参照!F481)</f>
        <v>(株)フォレストパワー</v>
      </c>
      <c r="BA481" s="52" t="str">
        <f>IF(参照!G481="","",参照!G481)</f>
        <v>(株)フォレストパワー_メニューB(残差)</v>
      </c>
      <c r="BB481" s="52">
        <f t="shared" si="38"/>
        <v>0.43</v>
      </c>
      <c r="BD481" s="52" t="str">
        <f>IF(参照!L481="","",参照!L481)</f>
        <v>富士山エナジー(株)</v>
      </c>
    </row>
    <row r="482" spans="47:56">
      <c r="AU482" s="52" t="str">
        <f>IF(参照!A482="","",参照!A482)</f>
        <v/>
      </c>
      <c r="AV482" s="52" t="str">
        <f>IF(参照!B482="","",参照!B482)</f>
        <v/>
      </c>
      <c r="AW482" s="52" t="str">
        <f>IF(参照!C482="","",参照!C482)</f>
        <v/>
      </c>
      <c r="AX482" s="52" t="str">
        <f>IF(参照!D482="","",参照!D482)</f>
        <v>(参考値)事業者全体</v>
      </c>
      <c r="AY482" s="52">
        <f>IF(参照!E482="","",参照!E482)</f>
        <v>5.6899999999999995E-4</v>
      </c>
      <c r="AZ482" s="52" t="str">
        <f>IF(参照!F482="","",参照!F482)</f>
        <v>(株)フォレストパワー</v>
      </c>
      <c r="BA482" s="52" t="str">
        <f>IF(参照!G482="","",参照!G482)</f>
        <v>(株)フォレストパワー_(参考値)事業者全体</v>
      </c>
      <c r="BB482" s="52">
        <f t="shared" si="38"/>
        <v>0.56899999999999995</v>
      </c>
      <c r="BD482" s="52" t="str">
        <f>IF(参照!L482="","",参照!L482)</f>
        <v>(株)富士山電力</v>
      </c>
    </row>
    <row r="483" spans="47:56">
      <c r="AU483" s="52" t="str">
        <f>IF(参照!A483="","",参照!A483)</f>
        <v>A0196</v>
      </c>
      <c r="AV483" s="52" t="str">
        <f>IF(参照!B483="","",参照!B483)</f>
        <v>日高都市ガス(株)</v>
      </c>
      <c r="AW483" s="52">
        <f>IF(参照!C483="","",参照!C483)</f>
        <v>3.6400000000000001E-4</v>
      </c>
      <c r="AX483" s="52" t="str">
        <f>IF(参照!D483="","",参照!D483)</f>
        <v/>
      </c>
      <c r="AY483" s="52">
        <f>IF(参照!E483="","",参照!E483)</f>
        <v>3.0800000000000001E-4</v>
      </c>
      <c r="AZ483" s="52" t="str">
        <f>IF(参照!F483="","",参照!F483)</f>
        <v>日高都市ガス(株)</v>
      </c>
      <c r="BA483" s="52" t="str">
        <f>IF(参照!G483="","",参照!G483)</f>
        <v>日高都市ガス(株)_</v>
      </c>
      <c r="BB483" s="52">
        <f t="shared" si="38"/>
        <v>0.308</v>
      </c>
      <c r="BD483" s="52" t="str">
        <f>IF(参照!L483="","",参照!L483)</f>
        <v>(株)藤田商店</v>
      </c>
    </row>
    <row r="484" spans="47:56">
      <c r="AU484" s="52" t="str">
        <f>IF(参照!A484="","",参照!A484)</f>
        <v>A0197</v>
      </c>
      <c r="AV484" s="52" t="str">
        <f>IF(参照!B484="","",参照!B484)</f>
        <v>(株)アドバンテック</v>
      </c>
      <c r="AW484" s="52">
        <f>IF(参照!C484="","",参照!C484)</f>
        <v>3.8299999999999999E-4</v>
      </c>
      <c r="AX484" s="52" t="str">
        <f>IF(参照!D484="","",参照!D484)</f>
        <v>メニューA</v>
      </c>
      <c r="AY484" s="52">
        <f>IF(参照!E484="","",参照!E484)</f>
        <v>0</v>
      </c>
      <c r="AZ484" s="52" t="str">
        <f>IF(参照!F484="","",参照!F484)</f>
        <v>(株)アドバンテック</v>
      </c>
      <c r="BA484" s="52" t="str">
        <f>IF(参照!G484="","",参照!G484)</f>
        <v>(株)アドバンテック_メニューA</v>
      </c>
      <c r="BB484" s="52">
        <f t="shared" si="38"/>
        <v>0</v>
      </c>
      <c r="BD484" s="52" t="str">
        <f>IF(参照!L484="","",参照!L484)</f>
        <v>武州瓦斯(株)</v>
      </c>
    </row>
    <row r="485" spans="47:56">
      <c r="AU485" s="52" t="str">
        <f>IF(参照!A485="","",参照!A485)</f>
        <v/>
      </c>
      <c r="AV485" s="52" t="str">
        <f>IF(参照!B485="","",参照!B485)</f>
        <v/>
      </c>
      <c r="AW485" s="52" t="str">
        <f>IF(参照!C485="","",参照!C485)</f>
        <v/>
      </c>
      <c r="AX485" s="52" t="str">
        <f>IF(参照!D485="","",参照!D485)</f>
        <v>メニューB</v>
      </c>
      <c r="AY485" s="52">
        <f>IF(参照!E485="","",参照!E485)</f>
        <v>0</v>
      </c>
      <c r="AZ485" s="52" t="str">
        <f>IF(参照!F485="","",参照!F485)</f>
        <v>(株)アドバンテック</v>
      </c>
      <c r="BA485" s="52" t="str">
        <f>IF(参照!G485="","",参照!G485)</f>
        <v>(株)アドバンテック_メニューB</v>
      </c>
      <c r="BB485" s="52">
        <f t="shared" si="38"/>
        <v>0</v>
      </c>
      <c r="BD485" s="52" t="str">
        <f>IF(参照!L485="","",参照!L485)</f>
        <v>(株)フソウ・エナジー</v>
      </c>
    </row>
    <row r="486" spans="47:56">
      <c r="AU486" s="52" t="str">
        <f>IF(参照!A486="","",参照!A486)</f>
        <v/>
      </c>
      <c r="AV486" s="52" t="str">
        <f>IF(参照!B486="","",参照!B486)</f>
        <v/>
      </c>
      <c r="AW486" s="52" t="str">
        <f>IF(参照!C486="","",参照!C486)</f>
        <v/>
      </c>
      <c r="AX486" s="52" t="str">
        <f>IF(参照!D486="","",参照!D486)</f>
        <v>メニューC</v>
      </c>
      <c r="AY486" s="52">
        <f>IF(参照!E486="","",参照!E486)</f>
        <v>0</v>
      </c>
      <c r="AZ486" s="52" t="str">
        <f>IF(参照!F486="","",参照!F486)</f>
        <v>(株)アドバンテック</v>
      </c>
      <c r="BA486" s="52" t="str">
        <f>IF(参照!G486="","",参照!G486)</f>
        <v>(株)アドバンテック_メニューC</v>
      </c>
      <c r="BB486" s="52">
        <f t="shared" si="38"/>
        <v>0</v>
      </c>
      <c r="BD486" s="52" t="str">
        <f>IF(参照!L486="","",参照!L486)</f>
        <v>府中・調布まちなかエナジー(株)</v>
      </c>
    </row>
    <row r="487" spans="47:56">
      <c r="AU487" s="52" t="str">
        <f>IF(参照!A487="","",参照!A487)</f>
        <v/>
      </c>
      <c r="AV487" s="52" t="str">
        <f>IF(参照!B487="","",参照!B487)</f>
        <v/>
      </c>
      <c r="AW487" s="52" t="str">
        <f>IF(参照!C487="","",参照!C487)</f>
        <v/>
      </c>
      <c r="AX487" s="52" t="str">
        <f>IF(参照!D487="","",参照!D487)</f>
        <v>メニューD</v>
      </c>
      <c r="AY487" s="52">
        <f>IF(参照!E487="","",参照!E487)</f>
        <v>8.8400000000000002E-4</v>
      </c>
      <c r="AZ487" s="52" t="str">
        <f>IF(参照!F487="","",参照!F487)</f>
        <v>(株)アドバンテック</v>
      </c>
      <c r="BA487" s="52" t="str">
        <f>IF(参照!G487="","",参照!G487)</f>
        <v>(株)アドバンテック_メニューD</v>
      </c>
      <c r="BB487" s="52">
        <f t="shared" si="38"/>
        <v>0.88400000000000001</v>
      </c>
      <c r="BD487" s="52" t="str">
        <f>IF(参照!L487="","",参照!L487)</f>
        <v>武陽ガス(株)</v>
      </c>
    </row>
    <row r="488" spans="47:56">
      <c r="AU488" s="52" t="str">
        <f>IF(参照!A488="","",参照!A488)</f>
        <v/>
      </c>
      <c r="AV488" s="52" t="str">
        <f>IF(参照!B488="","",参照!B488)</f>
        <v/>
      </c>
      <c r="AW488" s="52" t="str">
        <f>IF(参照!C488="","",参照!C488)</f>
        <v/>
      </c>
      <c r="AX488" s="52" t="str">
        <f>IF(参照!D488="","",参照!D488)</f>
        <v>メニューE(残差)</v>
      </c>
      <c r="AY488" s="52">
        <f>IF(参照!E488="","",参照!E488)</f>
        <v>4.2000000000000004E-5</v>
      </c>
      <c r="AZ488" s="52" t="str">
        <f>IF(参照!F488="","",参照!F488)</f>
        <v>(株)アドバンテック</v>
      </c>
      <c r="BA488" s="52" t="str">
        <f>IF(参照!G488="","",参照!G488)</f>
        <v>(株)アドバンテック_メニューE(残差)</v>
      </c>
      <c r="BB488" s="52">
        <f t="shared" si="38"/>
        <v>4.2000000000000003E-2</v>
      </c>
      <c r="BD488" s="52" t="str">
        <f>IF(参照!L488="","",参照!L488)</f>
        <v>フラットエナジー(株)</v>
      </c>
    </row>
    <row r="489" spans="47:56">
      <c r="AU489" s="52" t="str">
        <f>IF(参照!A489="","",参照!A489)</f>
        <v/>
      </c>
      <c r="AV489" s="52" t="str">
        <f>IF(参照!B489="","",参照!B489)</f>
        <v/>
      </c>
      <c r="AW489" s="52" t="str">
        <f>IF(参照!C489="","",参照!C489)</f>
        <v/>
      </c>
      <c r="AX489" s="52" t="str">
        <f>IF(参照!D489="","",参照!D489)</f>
        <v>(参考値)事業者全体</v>
      </c>
      <c r="AY489" s="52">
        <f>IF(参照!E489="","",参照!E489)</f>
        <v>4.9799999999999996E-4</v>
      </c>
      <c r="AZ489" s="52" t="str">
        <f>IF(参照!F489="","",参照!F489)</f>
        <v>(株)アドバンテック</v>
      </c>
      <c r="BA489" s="52" t="str">
        <f>IF(参照!G489="","",参照!G489)</f>
        <v>(株)アドバンテック_(参考値)事業者全体</v>
      </c>
      <c r="BB489" s="52">
        <f t="shared" si="38"/>
        <v>0.49799999999999994</v>
      </c>
      <c r="BD489" s="52" t="str">
        <f>IF(参照!L489="","",参照!L489)</f>
        <v>フラワーペイメント(株)</v>
      </c>
    </row>
    <row r="490" spans="47:56">
      <c r="AU490" s="52" t="str">
        <f>IF(参照!A490="","",参照!A490)</f>
        <v>A0199</v>
      </c>
      <c r="AV490" s="52" t="str">
        <f>IF(参照!B490="","",参照!B490)</f>
        <v>ローカルエナジー(株)</v>
      </c>
      <c r="AW490" s="52">
        <f>IF(参照!C490="","",参照!C490)</f>
        <v>4.4000000000000002E-4</v>
      </c>
      <c r="AX490" s="52" t="str">
        <f>IF(参照!D490="","",参照!D490)</f>
        <v>メニューA</v>
      </c>
      <c r="AY490" s="52">
        <f>IF(参照!E490="","",参照!E490)</f>
        <v>0</v>
      </c>
      <c r="AZ490" s="52" t="str">
        <f>IF(参照!F490="","",参照!F490)</f>
        <v>ローカルエナジー(株)</v>
      </c>
      <c r="BA490" s="52" t="str">
        <f>IF(参照!G490="","",参照!G490)</f>
        <v>ローカルエナジー(株)_メニューA</v>
      </c>
      <c r="BB490" s="52">
        <f t="shared" si="38"/>
        <v>0</v>
      </c>
      <c r="BD490" s="52" t="str">
        <f>IF(参照!L490="","",参照!L490)</f>
        <v>(株)ぶんごおおのエナジー</v>
      </c>
    </row>
    <row r="491" spans="47:56">
      <c r="AU491" s="52" t="str">
        <f>IF(参照!A491="","",参照!A491)</f>
        <v/>
      </c>
      <c r="AV491" s="52" t="str">
        <f>IF(参照!B491="","",参照!B491)</f>
        <v/>
      </c>
      <c r="AW491" s="52" t="str">
        <f>IF(参照!C491="","",参照!C491)</f>
        <v/>
      </c>
      <c r="AX491" s="52" t="str">
        <f>IF(参照!D491="","",参照!D491)</f>
        <v>メニューB(残差)</v>
      </c>
      <c r="AY491" s="52">
        <f>IF(参照!E491="","",参照!E491)</f>
        <v>4.2099999999999999E-4</v>
      </c>
      <c r="AZ491" s="52" t="str">
        <f>IF(参照!F491="","",参照!F491)</f>
        <v>ローカルエナジー(株)</v>
      </c>
      <c r="BA491" s="52" t="str">
        <f>IF(参照!G491="","",参照!G491)</f>
        <v>ローカルエナジー(株)_メニューB(残差)</v>
      </c>
      <c r="BB491" s="52">
        <f t="shared" si="38"/>
        <v>0.42099999999999999</v>
      </c>
      <c r="BD491" s="52" t="str">
        <f>IF(参照!L491="","",参照!L491)</f>
        <v>(株)ホープエナジー</v>
      </c>
    </row>
    <row r="492" spans="47:56">
      <c r="AU492" s="52" t="str">
        <f>IF(参照!A492="","",参照!A492)</f>
        <v/>
      </c>
      <c r="AV492" s="52" t="str">
        <f>IF(参照!B492="","",参照!B492)</f>
        <v/>
      </c>
      <c r="AW492" s="52" t="str">
        <f>IF(参照!C492="","",参照!C492)</f>
        <v/>
      </c>
      <c r="AX492" s="52" t="str">
        <f>IF(参照!D492="","",参照!D492)</f>
        <v>(参考値)事業者全体</v>
      </c>
      <c r="AY492" s="52">
        <f>IF(参照!E492="","",参照!E492)</f>
        <v>3.19E-4</v>
      </c>
      <c r="AZ492" s="52" t="str">
        <f>IF(参照!F492="","",参照!F492)</f>
        <v>ローカルエナジー(株)</v>
      </c>
      <c r="BA492" s="52" t="str">
        <f>IF(参照!G492="","",参照!G492)</f>
        <v>ローカルエナジー(株)_(参考値)事業者全体</v>
      </c>
      <c r="BB492" s="52">
        <f t="shared" si="38"/>
        <v>0.31900000000000001</v>
      </c>
      <c r="BD492" s="52" t="str">
        <f>IF(参照!L492="","",参照!L492)</f>
        <v>ホームタウンエナジー(株)</v>
      </c>
    </row>
    <row r="493" spans="47:56">
      <c r="AU493" s="52" t="str">
        <f>IF(参照!A493="","",参照!A493)</f>
        <v>A0200</v>
      </c>
      <c r="AV493" s="52" t="str">
        <f>IF(参照!B493="","",参照!B493)</f>
        <v>エネックス(株)</v>
      </c>
      <c r="AW493" s="52">
        <f>IF(参照!C493="","",参照!C493)</f>
        <v>3.01E-4</v>
      </c>
      <c r="AX493" s="52" t="str">
        <f>IF(参照!D493="","",参照!D493)</f>
        <v>メニューA</v>
      </c>
      <c r="AY493" s="52">
        <f>IF(参照!E493="","",参照!E493)</f>
        <v>0</v>
      </c>
      <c r="AZ493" s="52" t="str">
        <f>IF(参照!F493="","",参照!F493)</f>
        <v>エネックス(株)</v>
      </c>
      <c r="BA493" s="52" t="str">
        <f>IF(参照!G493="","",参照!G493)</f>
        <v>エネックス(株)_メニューA</v>
      </c>
      <c r="BB493" s="52">
        <f t="shared" si="38"/>
        <v>0</v>
      </c>
      <c r="BD493" s="52" t="str">
        <f>IF(参照!L493="","",参照!L493)</f>
        <v>(株)ほくだん</v>
      </c>
    </row>
    <row r="494" spans="47:56">
      <c r="AU494" s="52" t="str">
        <f>IF(参照!A494="","",参照!A494)</f>
        <v/>
      </c>
      <c r="AV494" s="52" t="str">
        <f>IF(参照!B494="","",参照!B494)</f>
        <v/>
      </c>
      <c r="AW494" s="52" t="str">
        <f>IF(参照!C494="","",参照!C494)</f>
        <v/>
      </c>
      <c r="AX494" s="52" t="str">
        <f>IF(参照!D494="","",参照!D494)</f>
        <v>メニューB(残差)</v>
      </c>
      <c r="AY494" s="52">
        <f>IF(参照!E494="","",参照!E494)</f>
        <v>2.12E-4</v>
      </c>
      <c r="AZ494" s="52" t="str">
        <f>IF(参照!F494="","",参照!F494)</f>
        <v>エネックス(株)</v>
      </c>
      <c r="BA494" s="52" t="str">
        <f>IF(参照!G494="","",参照!G494)</f>
        <v>エネックス(株)_メニューB(残差)</v>
      </c>
      <c r="BB494" s="52">
        <f t="shared" si="38"/>
        <v>0.21199999999999999</v>
      </c>
      <c r="BD494" s="52" t="str">
        <f>IF(参照!L494="","",参照!L494)</f>
        <v>北陸電力ビズ・エナジーソリューション(株)</v>
      </c>
    </row>
    <row r="495" spans="47:56">
      <c r="AU495" s="52" t="str">
        <f>IF(参照!A495="","",参照!A495)</f>
        <v/>
      </c>
      <c r="AV495" s="52" t="str">
        <f>IF(参照!B495="","",参照!B495)</f>
        <v/>
      </c>
      <c r="AW495" s="52" t="str">
        <f>IF(参照!C495="","",参照!C495)</f>
        <v/>
      </c>
      <c r="AX495" s="52" t="str">
        <f>IF(参照!D495="","",参照!D495)</f>
        <v>(参考値)事業者全体</v>
      </c>
      <c r="AY495" s="52">
        <f>IF(参照!E495="","",参照!E495)</f>
        <v>2.5599999999999999E-4</v>
      </c>
      <c r="AZ495" s="52" t="str">
        <f>IF(参照!F495="","",参照!F495)</f>
        <v>エネックス(株)</v>
      </c>
      <c r="BA495" s="52" t="str">
        <f>IF(参照!G495="","",参照!G495)</f>
        <v>エネックス(株)_(参考値)事業者全体</v>
      </c>
      <c r="BB495" s="52">
        <f t="shared" si="38"/>
        <v>0.25600000000000001</v>
      </c>
      <c r="BD495" s="52" t="str">
        <f>IF(参照!L495="","",参照!L495)</f>
        <v>北海道瓦斯(株)</v>
      </c>
    </row>
    <row r="496" spans="47:56">
      <c r="AU496" s="52" t="str">
        <f>IF(参照!A496="","",参照!A496)</f>
        <v>A0203</v>
      </c>
      <c r="AV496" s="52" t="str">
        <f>IF(参照!B496="","",参照!B496)</f>
        <v>(株)レクスポート</v>
      </c>
      <c r="AW496" s="52">
        <f>IF(参照!C496="","",参照!C496)</f>
        <v>4.0999999999999999E-4</v>
      </c>
      <c r="AX496" s="52" t="str">
        <f>IF(参照!D496="","",参照!D496)</f>
        <v/>
      </c>
      <c r="AY496" s="52">
        <f>IF(参照!E496="","",参照!E496)</f>
        <v>3.5399999999999999E-4</v>
      </c>
      <c r="AZ496" s="52" t="str">
        <f>IF(参照!F496="","",参照!F496)</f>
        <v>(株)レクスポート</v>
      </c>
      <c r="BA496" s="52" t="str">
        <f>IF(参照!G496="","",参照!G496)</f>
        <v>(株)レクスポート_</v>
      </c>
      <c r="BB496" s="52">
        <f t="shared" si="38"/>
        <v>0.35399999999999998</v>
      </c>
      <c r="BD496" s="52" t="str">
        <f>IF(参照!L496="","",参照!L496)</f>
        <v>北海道電力コクリエーション(株)</v>
      </c>
    </row>
    <row r="497" spans="47:56">
      <c r="AU497" s="52" t="str">
        <f>IF(参照!A497="","",参照!A497)</f>
        <v>A0204</v>
      </c>
      <c r="AV497" s="52" t="str">
        <f>IF(参照!B497="","",参照!B497)</f>
        <v>なでしこ電力(株)</v>
      </c>
      <c r="AW497" s="52">
        <f>IF(参照!C497="","",参照!C497)</f>
        <v>3.4E-5</v>
      </c>
      <c r="AX497" s="52" t="str">
        <f>IF(参照!D497="","",参照!D497)</f>
        <v/>
      </c>
      <c r="AY497" s="52">
        <f>IF(参照!E497="","",参照!E497)</f>
        <v>4.1800000000000002E-4</v>
      </c>
      <c r="AZ497" s="52" t="str">
        <f>IF(参照!F497="","",参照!F497)</f>
        <v>なでしこ電力(株)</v>
      </c>
      <c r="BA497" s="52" t="str">
        <f>IF(参照!G497="","",参照!G497)</f>
        <v>なでしこ電力(株)_</v>
      </c>
      <c r="BB497" s="52">
        <f t="shared" si="38"/>
        <v>0.41800000000000004</v>
      </c>
      <c r="BD497" s="52" t="str">
        <f>IF(参照!L497="","",参照!L497)</f>
        <v>(株)坊っちゃん電力</v>
      </c>
    </row>
    <row r="498" spans="47:56">
      <c r="AU498" s="52" t="str">
        <f>IF(参照!A498="","",参照!A498)</f>
        <v>A0206</v>
      </c>
      <c r="AV498" s="52" t="str">
        <f>IF(参照!B498="","",参照!B498)</f>
        <v>日田グリーン電力(株)</v>
      </c>
      <c r="AW498" s="52">
        <f>IF(参照!C498="","",参照!C498)</f>
        <v>3.6999999999999998E-5</v>
      </c>
      <c r="AX498" s="52" t="str">
        <f>IF(参照!D498="","",参照!D498)</f>
        <v>メニューA</v>
      </c>
      <c r="AY498" s="52">
        <f>IF(参照!E498="","",参照!E498)</f>
        <v>0</v>
      </c>
      <c r="AZ498" s="52" t="str">
        <f>IF(参照!F498="","",参照!F498)</f>
        <v>日田グリーン電力(株)</v>
      </c>
      <c r="BA498" s="52" t="str">
        <f>IF(参照!G498="","",参照!G498)</f>
        <v>日田グリーン電力(株)_メニューA</v>
      </c>
      <c r="BB498" s="52">
        <f t="shared" si="38"/>
        <v>0</v>
      </c>
      <c r="BD498" s="52" t="str">
        <f>IF(参照!L498="","",参照!L498)</f>
        <v>穂の国とよはし電力(株)</v>
      </c>
    </row>
    <row r="499" spans="47:56">
      <c r="AU499" s="52" t="str">
        <f>IF(参照!A499="","",参照!A499)</f>
        <v/>
      </c>
      <c r="AV499" s="52" t="str">
        <f>IF(参照!B499="","",参照!B499)</f>
        <v/>
      </c>
      <c r="AW499" s="52" t="str">
        <f>IF(参照!C499="","",参照!C499)</f>
        <v/>
      </c>
      <c r="AX499" s="52" t="str">
        <f>IF(参照!D499="","",参照!D499)</f>
        <v>メニューB(残差)</v>
      </c>
      <c r="AY499" s="52">
        <f>IF(参照!E499="","",参照!E499)</f>
        <v>4.0899999999999997E-4</v>
      </c>
      <c r="AZ499" s="52" t="str">
        <f>IF(参照!F499="","",参照!F499)</f>
        <v>日田グリーン電力(株)</v>
      </c>
      <c r="BA499" s="52" t="str">
        <f>IF(参照!G499="","",参照!G499)</f>
        <v>日田グリーン電力(株)_メニューB(残差)</v>
      </c>
      <c r="BB499" s="52">
        <f t="shared" si="38"/>
        <v>0.40899999999999997</v>
      </c>
      <c r="BD499" s="52" t="str">
        <f>IF(参照!L499="","",参照!L499)</f>
        <v>本庄ガス(株)</v>
      </c>
    </row>
    <row r="500" spans="47:56">
      <c r="AU500" s="52" t="str">
        <f>IF(参照!A500="","",参照!A500)</f>
        <v/>
      </c>
      <c r="AV500" s="52" t="str">
        <f>IF(参照!B500="","",参照!B500)</f>
        <v/>
      </c>
      <c r="AW500" s="52" t="str">
        <f>IF(参照!C500="","",参照!C500)</f>
        <v/>
      </c>
      <c r="AX500" s="52" t="str">
        <f>IF(参照!D500="","",参照!D500)</f>
        <v>(参考値)事業者全体</v>
      </c>
      <c r="AY500" s="52">
        <f>IF(参照!E500="","",参照!E500)</f>
        <v>3.3600000000000004E-4</v>
      </c>
      <c r="AZ500" s="52" t="str">
        <f>IF(参照!F500="","",参照!F500)</f>
        <v>日田グリーン電力(株)</v>
      </c>
      <c r="BA500" s="52" t="str">
        <f>IF(参照!G500="","",参照!G500)</f>
        <v>日田グリーン電力(株)_(参考値)事業者全体</v>
      </c>
      <c r="BB500" s="52">
        <f t="shared" si="38"/>
        <v>0.33600000000000002</v>
      </c>
      <c r="BD500" s="52" t="str">
        <f>IF(参照!L500="","",参照!L500)</f>
        <v>(株)まち未来製作所</v>
      </c>
    </row>
    <row r="501" spans="47:56">
      <c r="AU501" s="52" t="str">
        <f>IF(参照!A501="","",参照!A501)</f>
        <v>A0207</v>
      </c>
      <c r="AV501" s="52" t="str">
        <f>IF(参照!B501="","",参照!B501)</f>
        <v>(株)津軽あっぷるパワー</v>
      </c>
      <c r="AW501" s="52">
        <f>IF(参照!C501="","",参照!C501)</f>
        <v>1.5E-5</v>
      </c>
      <c r="AX501" s="52" t="str">
        <f>IF(参照!D501="","",参照!D501)</f>
        <v/>
      </c>
      <c r="AY501" s="52">
        <f>IF(参照!E501="","",参照!E501)</f>
        <v>4.3600000000000008E-4</v>
      </c>
      <c r="AZ501" s="52" t="str">
        <f>IF(参照!F501="","",参照!F501)</f>
        <v>(株)津軽あっぷるパワー</v>
      </c>
      <c r="BA501" s="52" t="str">
        <f>IF(参照!G501="","",参照!G501)</f>
        <v>(株)津軽あっぷるパワー_</v>
      </c>
      <c r="BB501" s="52">
        <f t="shared" si="38"/>
        <v>0.43600000000000005</v>
      </c>
      <c r="BD501" s="52" t="str">
        <f>IF(参照!L501="","",参照!L501)</f>
        <v>松阪新電力(株)</v>
      </c>
    </row>
    <row r="502" spans="47:56">
      <c r="AU502" s="52" t="str">
        <f>IF(参照!A502="","",参照!A502)</f>
        <v>A0208</v>
      </c>
      <c r="AV502" s="52" t="str">
        <f>IF(参照!B502="","",参照!B502)</f>
        <v>(株)花巻銀河パワー</v>
      </c>
      <c r="AW502" s="52">
        <f>IF(参照!C502="","",参照!C502)</f>
        <v>1.2999999999999999E-5</v>
      </c>
      <c r="AX502" s="52" t="str">
        <f>IF(参照!D502="","",参照!D502)</f>
        <v/>
      </c>
      <c r="AY502" s="52">
        <f>IF(参照!E502="","",参照!E502)</f>
        <v>4.35E-4</v>
      </c>
      <c r="AZ502" s="52" t="str">
        <f>IF(参照!F502="","",参照!F502)</f>
        <v>(株)花巻銀河パワー</v>
      </c>
      <c r="BA502" s="52" t="str">
        <f>IF(参照!G502="","",参照!G502)</f>
        <v>(株)花巻銀河パワー_</v>
      </c>
      <c r="BB502" s="52">
        <f t="shared" si="38"/>
        <v>0.435</v>
      </c>
      <c r="BD502" s="52" t="str">
        <f>IF(参照!L502="","",参照!L502)</f>
        <v>松本ガス(株)</v>
      </c>
    </row>
    <row r="503" spans="47:56">
      <c r="AU503" s="52" t="str">
        <f>IF(参照!A503="","",参照!A503)</f>
        <v>A0209</v>
      </c>
      <c r="AV503" s="52" t="str">
        <f>IF(参照!B503="","",参照!B503)</f>
        <v>埼玉ガス(株)</v>
      </c>
      <c r="AW503" s="52">
        <f>IF(参照!C503="","",参照!C503)</f>
        <v>3.6400000000000001E-4</v>
      </c>
      <c r="AX503" s="52" t="str">
        <f>IF(参照!D503="","",参照!D503)</f>
        <v/>
      </c>
      <c r="AY503" s="52">
        <f>IF(参照!E503="","",参照!E503)</f>
        <v>3.0800000000000001E-4</v>
      </c>
      <c r="AZ503" s="52" t="str">
        <f>IF(参照!F503="","",参照!F503)</f>
        <v>埼玉ガス(株)</v>
      </c>
      <c r="BA503" s="52" t="str">
        <f>IF(参照!G503="","",参照!G503)</f>
        <v>埼玉ガス(株)_</v>
      </c>
      <c r="BB503" s="52">
        <f t="shared" si="38"/>
        <v>0.308</v>
      </c>
      <c r="BD503" s="52" t="str">
        <f>IF(参照!L503="","",参照!L503)</f>
        <v>真庭バイオエネルギー(株)</v>
      </c>
    </row>
    <row r="504" spans="47:56">
      <c r="AU504" s="52" t="str">
        <f>IF(参照!A504="","",参照!A504)</f>
        <v>A0210</v>
      </c>
      <c r="AV504" s="52" t="str">
        <f>IF(参照!B504="","",参照!B504)</f>
        <v>宮崎パワーライン(株)</v>
      </c>
      <c r="AW504" s="52">
        <f>IF(参照!C504="","",参照!C504)</f>
        <v>4.3000000000000002E-5</v>
      </c>
      <c r="AX504" s="52" t="str">
        <f>IF(参照!D504="","",参照!D504)</f>
        <v/>
      </c>
      <c r="AY504" s="52">
        <f>IF(参照!E504="","",参照!E504)</f>
        <v>4.15E-4</v>
      </c>
      <c r="AZ504" s="52" t="str">
        <f>IF(参照!F504="","",参照!F504)</f>
        <v>宮崎パワーライン(株)</v>
      </c>
      <c r="BA504" s="52" t="str">
        <f>IF(参照!G504="","",参照!G504)</f>
        <v>宮崎パワーライン(株)_</v>
      </c>
      <c r="BB504" s="52">
        <f t="shared" si="38"/>
        <v>0.41499999999999998</v>
      </c>
      <c r="BD504" s="52" t="str">
        <f>IF(参照!L504="","",参照!L504)</f>
        <v>(株)マルイファシリティーズ</v>
      </c>
    </row>
    <row r="505" spans="47:56">
      <c r="AU505" s="52" t="str">
        <f>IF(参照!A505="","",参照!A505)</f>
        <v>A0211</v>
      </c>
      <c r="AV505" s="52" t="str">
        <f>IF(参照!B505="","",参照!B505)</f>
        <v>(株)パワー・オプティマイザー</v>
      </c>
      <c r="AW505" s="52">
        <f>IF(参照!C505="","",参照!C505)</f>
        <v>4.7800000000000002E-4</v>
      </c>
      <c r="AX505" s="52" t="str">
        <f>IF(参照!D505="","",参照!D505)</f>
        <v/>
      </c>
      <c r="AY505" s="52">
        <f>IF(参照!E505="","",参照!E505)</f>
        <v>5.22E-4</v>
      </c>
      <c r="AZ505" s="52" t="str">
        <f>IF(参照!F505="","",参照!F505)</f>
        <v>(株)パワー・オプティマイザー</v>
      </c>
      <c r="BA505" s="52" t="str">
        <f>IF(参照!G505="","",参照!G505)</f>
        <v>(株)パワー・オプティマイザー_</v>
      </c>
      <c r="BB505" s="52">
        <f t="shared" si="38"/>
        <v>0.52200000000000002</v>
      </c>
      <c r="BD505" s="52" t="str">
        <f>IF(参照!L505="","",参照!L505)</f>
        <v>(株)丸の内電力</v>
      </c>
    </row>
    <row r="506" spans="47:56">
      <c r="AU506" s="52" t="str">
        <f>IF(参照!A506="","",参照!A506)</f>
        <v>A0213</v>
      </c>
      <c r="AV506" s="52" t="str">
        <f>IF(参照!B506="","",参照!B506)</f>
        <v>(株)Ｕ－ＰＯＷＥＲ</v>
      </c>
      <c r="AW506" s="52">
        <f>IF(参照!C506="","",参照!C506)</f>
        <v>4.6799999999999999E-4</v>
      </c>
      <c r="AX506" s="52" t="str">
        <f>IF(参照!D506="","",参照!D506)</f>
        <v/>
      </c>
      <c r="AY506" s="52">
        <f>IF(参照!E506="","",参照!E506)</f>
        <v>4.9100000000000001E-4</v>
      </c>
      <c r="AZ506" s="52" t="str">
        <f>IF(参照!F506="","",参照!F506)</f>
        <v>(株)Ｕ－ＰＯＷＥＲ</v>
      </c>
      <c r="BA506" s="52" t="str">
        <f>IF(参照!G506="","",参照!G506)</f>
        <v>(株)Ｕ－ＰＯＷＥＲ_</v>
      </c>
      <c r="BB506" s="52">
        <f t="shared" si="38"/>
        <v>0.49099999999999999</v>
      </c>
      <c r="BD506" s="52" t="str">
        <f>IF(参照!L506="","",参照!L506)</f>
        <v>丸紅伊那みらいでんき(株)</v>
      </c>
    </row>
    <row r="507" spans="47:56">
      <c r="AU507" s="52" t="str">
        <f>IF(参照!A507="","",参照!A507)</f>
        <v>A0214</v>
      </c>
      <c r="AV507" s="52" t="str">
        <f>IF(参照!B507="","",参照!B507)</f>
        <v>(株)ＴＴＳパワー</v>
      </c>
      <c r="AW507" s="52">
        <f>IF(参照!C507="","",参照!C507)</f>
        <v>4.75E-4</v>
      </c>
      <c r="AX507" s="52" t="str">
        <f>IF(参照!D507="","",参照!D507)</f>
        <v/>
      </c>
      <c r="AY507" s="52">
        <f>IF(参照!E507="","",参照!E507)</f>
        <v>4.2200000000000001E-4</v>
      </c>
      <c r="AZ507" s="52" t="str">
        <f>IF(参照!F507="","",参照!F507)</f>
        <v>(株)ＴＴＳパワー</v>
      </c>
      <c r="BA507" s="52" t="str">
        <f>IF(参照!G507="","",参照!G507)</f>
        <v>(株)ＴＴＳパワー_</v>
      </c>
      <c r="BB507" s="52">
        <f t="shared" si="38"/>
        <v>0.42199999999999999</v>
      </c>
      <c r="BD507" s="52" t="str">
        <f>IF(参照!L507="","",参照!L507)</f>
        <v>丸紅新電力(株)</v>
      </c>
    </row>
    <row r="508" spans="47:56">
      <c r="AU508" s="52" t="str">
        <f>IF(参照!A508="","",参照!A508)</f>
        <v>A0216</v>
      </c>
      <c r="AV508" s="52" t="str">
        <f>IF(参照!B508="","",参照!B508)</f>
        <v>(株)岩手ウッドパワー</v>
      </c>
      <c r="AW508" s="52" t="str">
        <f>IF(参照!C508="","",参照!C508)</f>
        <v>0.000453※</v>
      </c>
      <c r="AX508" s="52" t="str">
        <f>IF(参照!D508="","",参照!D508)</f>
        <v/>
      </c>
      <c r="AY508" s="52">
        <f>IF(参照!E508="","",参照!E508)</f>
        <v>4.5100000000000001E-4</v>
      </c>
      <c r="AZ508" s="52" t="str">
        <f>IF(参照!F508="","",参照!F508)</f>
        <v>(株)岩手ウッドパワー</v>
      </c>
      <c r="BA508" s="52" t="str">
        <f>IF(参照!G508="","",参照!G508)</f>
        <v>(株)岩手ウッドパワー_</v>
      </c>
      <c r="BB508" s="52">
        <f t="shared" si="38"/>
        <v>0.45100000000000001</v>
      </c>
      <c r="BD508" s="52" t="str">
        <f>IF(参照!L508="","",参照!L508)</f>
        <v>(株)マルヰ</v>
      </c>
    </row>
    <row r="509" spans="47:56">
      <c r="AU509" s="52" t="str">
        <f>IF(参照!A509="","",参照!A509)</f>
        <v>A0217</v>
      </c>
      <c r="AV509" s="52" t="str">
        <f>IF(参照!B509="","",参照!B509)</f>
        <v>里山パワーワークス(株)</v>
      </c>
      <c r="AW509" s="52" t="str">
        <f>IF(参照!C509="","",参照!C509)</f>
        <v>0.000453※</v>
      </c>
      <c r="AX509" s="52" t="str">
        <f>IF(参照!D509="","",参照!D509)</f>
        <v/>
      </c>
      <c r="AY509" s="52">
        <f>IF(参照!E509="","",参照!E509)</f>
        <v>4.9399999999999997E-4</v>
      </c>
      <c r="AZ509" s="52" t="str">
        <f>IF(参照!F509="","",参照!F509)</f>
        <v>里山パワーワークス(株)</v>
      </c>
      <c r="BA509" s="52" t="str">
        <f>IF(参照!G509="","",参照!G509)</f>
        <v>里山パワーワークス(株)_</v>
      </c>
      <c r="BB509" s="52">
        <f t="shared" si="38"/>
        <v>0.49399999999999999</v>
      </c>
      <c r="BD509" s="52" t="str">
        <f>IF(参照!L509="","",参照!L509)</f>
        <v>三河商事(株)</v>
      </c>
    </row>
    <row r="510" spans="47:56">
      <c r="AU510" s="52" t="str">
        <f>IF(参照!A510="","",参照!A510)</f>
        <v>A0218</v>
      </c>
      <c r="AV510" s="52" t="str">
        <f>IF(参照!B510="","",参照!B510)</f>
        <v>(株)中之条パワー</v>
      </c>
      <c r="AW510" s="52">
        <f>IF(参照!C510="","",参照!C510)</f>
        <v>3.2699999999999998E-4</v>
      </c>
      <c r="AX510" s="52" t="str">
        <f>IF(参照!D510="","",参照!D510)</f>
        <v>メニューA</v>
      </c>
      <c r="AY510" s="52">
        <f>IF(参照!E510="","",参照!E510)</f>
        <v>0</v>
      </c>
      <c r="AZ510" s="52" t="str">
        <f>IF(参照!F510="","",参照!F510)</f>
        <v>(株)中之条パワー</v>
      </c>
      <c r="BA510" s="52" t="str">
        <f>IF(参照!G510="","",参照!G510)</f>
        <v>(株)中之条パワー_メニューA</v>
      </c>
      <c r="BB510" s="52">
        <f t="shared" si="38"/>
        <v>0</v>
      </c>
      <c r="BD510" s="52" t="str">
        <f>IF(参照!L510="","",参照!L510)</f>
        <v>(株)三河の山里コミュニティパワー</v>
      </c>
    </row>
    <row r="511" spans="47:56">
      <c r="AU511" s="52" t="str">
        <f>IF(参照!A511="","",参照!A511)</f>
        <v/>
      </c>
      <c r="AV511" s="52" t="str">
        <f>IF(参照!B511="","",参照!B511)</f>
        <v/>
      </c>
      <c r="AW511" s="52" t="str">
        <f>IF(参照!C511="","",参照!C511)</f>
        <v/>
      </c>
      <c r="AX511" s="52" t="str">
        <f>IF(参照!D511="","",参照!D511)</f>
        <v>メニューB(残差)</v>
      </c>
      <c r="AY511" s="52">
        <f>IF(参照!E511="","",参照!E511)</f>
        <v>4.84E-4</v>
      </c>
      <c r="AZ511" s="52" t="str">
        <f>IF(参照!F511="","",参照!F511)</f>
        <v>(株)中之条パワー</v>
      </c>
      <c r="BA511" s="52" t="str">
        <f>IF(参照!G511="","",参照!G511)</f>
        <v>(株)中之条パワー_メニューB(残差)</v>
      </c>
      <c r="BB511" s="52">
        <f t="shared" si="38"/>
        <v>0.48399999999999999</v>
      </c>
      <c r="BD511" s="52" t="str">
        <f>IF(参照!L511="","",参照!L511)</f>
        <v>三井物産(株)</v>
      </c>
    </row>
    <row r="512" spans="47:56">
      <c r="AU512" s="52" t="str">
        <f>IF(参照!A512="","",参照!A512)</f>
        <v/>
      </c>
      <c r="AV512" s="52" t="str">
        <f>IF(参照!B512="","",参照!B512)</f>
        <v/>
      </c>
      <c r="AW512" s="52" t="str">
        <f>IF(参照!C512="","",参照!C512)</f>
        <v/>
      </c>
      <c r="AX512" s="52" t="str">
        <f>IF(参照!D512="","",参照!D512)</f>
        <v>(参考値)事業者全体</v>
      </c>
      <c r="AY512" s="52">
        <f>IF(参照!E512="","",参照!E512)</f>
        <v>4.6800000000000005E-4</v>
      </c>
      <c r="AZ512" s="52" t="str">
        <f>IF(参照!F512="","",参照!F512)</f>
        <v>(株)中之条パワー</v>
      </c>
      <c r="BA512" s="52" t="str">
        <f>IF(参照!G512="","",参照!G512)</f>
        <v>(株)中之条パワー_(参考値)事業者全体</v>
      </c>
      <c r="BB512" s="52">
        <f t="shared" si="38"/>
        <v>0.46800000000000003</v>
      </c>
      <c r="BD512" s="52" t="str">
        <f>IF(参照!L512="","",参照!L512)</f>
        <v>(株)ミツウロコヴェッセル</v>
      </c>
    </row>
    <row r="513" spans="47:56">
      <c r="AU513" s="52" t="str">
        <f>IF(参照!A513="","",参照!A513)</f>
        <v>A0220</v>
      </c>
      <c r="AV513" s="52" t="str">
        <f>IF(参照!B513="","",参照!B513)</f>
        <v>日産トレーデイング(株)</v>
      </c>
      <c r="AW513" s="52">
        <f>IF(参照!C513="","",参照!C513)</f>
        <v>5.1800000000000001E-4</v>
      </c>
      <c r="AX513" s="52" t="str">
        <f>IF(参照!D513="","",参照!D513)</f>
        <v/>
      </c>
      <c r="AY513" s="52">
        <f>IF(参照!E513="","",参照!E513)</f>
        <v>5.4699999999999996E-4</v>
      </c>
      <c r="AZ513" s="52" t="str">
        <f>IF(参照!F513="","",参照!F513)</f>
        <v>日産トレーデイング(株)</v>
      </c>
      <c r="BA513" s="52" t="str">
        <f>IF(参照!G513="","",参照!G513)</f>
        <v>日産トレーデイング(株)_</v>
      </c>
      <c r="BB513" s="52">
        <f t="shared" si="38"/>
        <v>0.54699999999999993</v>
      </c>
      <c r="BD513" s="52" t="str">
        <f>IF(参照!L513="","",参照!L513)</f>
        <v>ミツウロコグリーンエネルギー(株)</v>
      </c>
    </row>
    <row r="514" spans="47:56">
      <c r="AU514" s="52" t="str">
        <f>IF(参照!A514="","",参照!A514)</f>
        <v>A0221</v>
      </c>
      <c r="AV514" s="52" t="str">
        <f>IF(参照!B514="","",参照!B514)</f>
        <v>(株)エネウィル(旧：ＪＡＧ国際エナジー(株))</v>
      </c>
      <c r="AW514" s="52">
        <f>IF(参照!C514="","",参照!C514)</f>
        <v>4.08E-4</v>
      </c>
      <c r="AX514" s="52" t="str">
        <f>IF(参照!D514="","",参照!D514)</f>
        <v>メニューA</v>
      </c>
      <c r="AY514" s="52">
        <f>IF(参照!E514="","",参照!E514)</f>
        <v>0</v>
      </c>
      <c r="AZ514" s="52" t="str">
        <f>IF(参照!F514="","",参照!F514)</f>
        <v>(株)エネウィル(旧：ＪＡＧ国際エナジー(株))</v>
      </c>
      <c r="BA514" s="52" t="str">
        <f>IF(参照!G514="","",参照!G514)</f>
        <v>(株)エネウィル(旧：ＪＡＧ国際エナジー(株))_メニューA</v>
      </c>
      <c r="BB514" s="52">
        <f t="shared" si="38"/>
        <v>0</v>
      </c>
      <c r="BD514" s="52" t="str">
        <f>IF(参照!L514="","",参照!L514)</f>
        <v>水戸電力(株)</v>
      </c>
    </row>
    <row r="515" spans="47:56">
      <c r="AU515" s="52" t="str">
        <f>IF(参照!A515="","",参照!A515)</f>
        <v/>
      </c>
      <c r="AV515" s="52" t="str">
        <f>IF(参照!B515="","",参照!B515)</f>
        <v/>
      </c>
      <c r="AW515" s="52" t="str">
        <f>IF(参照!C515="","",参照!C515)</f>
        <v/>
      </c>
      <c r="AX515" s="52" t="str">
        <f>IF(参照!D515="","",参照!D515)</f>
        <v>メニューB(残差)</v>
      </c>
      <c r="AY515" s="52">
        <f>IF(参照!E515="","",参照!E515)</f>
        <v>5.0600000000000005E-4</v>
      </c>
      <c r="AZ515" s="52" t="str">
        <f>IF(参照!F515="","",参照!F515)</f>
        <v>(株)エネウィル(旧：ＪＡＧ国際エナジー(株))</v>
      </c>
      <c r="BA515" s="52" t="str">
        <f>IF(参照!G515="","",参照!G515)</f>
        <v>(株)エネウィル(旧：ＪＡＧ国際エナジー(株))_メニューB(残差)</v>
      </c>
      <c r="BB515" s="52">
        <f t="shared" si="38"/>
        <v>0.50600000000000001</v>
      </c>
      <c r="BD515" s="52" t="str">
        <f>IF(参照!L515="","",参照!L515)</f>
        <v>(株)みとや</v>
      </c>
    </row>
    <row r="516" spans="47:56">
      <c r="AU516" s="52" t="str">
        <f>IF(参照!A516="","",参照!A516)</f>
        <v/>
      </c>
      <c r="AV516" s="52" t="str">
        <f>IF(参照!B516="","",参照!B516)</f>
        <v/>
      </c>
      <c r="AW516" s="52" t="str">
        <f>IF(参照!C516="","",参照!C516)</f>
        <v/>
      </c>
      <c r="AX516" s="52" t="str">
        <f>IF(参照!D516="","",参照!D516)</f>
        <v>(参考値)事業者全体</v>
      </c>
      <c r="AY516" s="52">
        <f>IF(参照!E516="","",参照!E516)</f>
        <v>5.2599999999999999E-4</v>
      </c>
      <c r="AZ516" s="52" t="str">
        <f>IF(参照!F516="","",参照!F516)</f>
        <v>(株)エネウィル(旧：ＪＡＧ国際エナジー(株))</v>
      </c>
      <c r="BA516" s="52" t="str">
        <f>IF(参照!G516="","",参照!G516)</f>
        <v>(株)エネウィル(旧：ＪＡＧ国際エナジー(株))_(参考値)事業者全体</v>
      </c>
      <c r="BB516" s="52">
        <f t="shared" si="38"/>
        <v>0.52600000000000002</v>
      </c>
      <c r="BD516" s="52" t="str">
        <f>IF(参照!L516="","",参照!L516)</f>
        <v>緑屋電気(株)</v>
      </c>
    </row>
    <row r="517" spans="47:56">
      <c r="AU517" s="52" t="str">
        <f>IF(参照!A517="","",参照!A517)</f>
        <v>A0222</v>
      </c>
      <c r="AV517" s="52" t="str">
        <f>IF(参照!B517="","",参照!B517)</f>
        <v>Ｎｅｘｔ　Ｐｏｗｅｒ(株)</v>
      </c>
      <c r="AW517" s="52">
        <f>IF(参照!C517="","",参照!C517)</f>
        <v>7.2099999999999996E-4</v>
      </c>
      <c r="AX517" s="52" t="str">
        <f>IF(参照!D517="","",参照!D517)</f>
        <v/>
      </c>
      <c r="AY517" s="52">
        <f>IF(参照!E517="","",参照!E517)</f>
        <v>7.0899999999999999E-4</v>
      </c>
      <c r="AZ517" s="52" t="str">
        <f>IF(参照!F517="","",参照!F517)</f>
        <v>Ｎｅｘｔ　Ｐｏｗｅｒ(株)</v>
      </c>
      <c r="BA517" s="52" t="str">
        <f>IF(参照!G517="","",参照!G517)</f>
        <v>Ｎｅｘｔ　Ｐｏｗｅｒ(株)_</v>
      </c>
      <c r="BB517" s="52">
        <f t="shared" ref="BB517:BB580" si="39">AY517*1000</f>
        <v>0.70899999999999996</v>
      </c>
      <c r="BD517" s="52" t="str">
        <f>IF(参照!L517="","",参照!L517)</f>
        <v>(株)ミナサポ</v>
      </c>
    </row>
    <row r="518" spans="47:56">
      <c r="AU518" s="52" t="str">
        <f>IF(参照!A518="","",参照!A518)</f>
        <v>A0223</v>
      </c>
      <c r="AV518" s="52" t="str">
        <f>IF(参照!B518="","",参照!B518)</f>
        <v>伊藤忠エネクスホームライフ西日本(株)</v>
      </c>
      <c r="AW518" s="52">
        <f>IF(参照!C518="","",参照!C518)</f>
        <v>4.6900000000000002E-4</v>
      </c>
      <c r="AX518" s="52" t="str">
        <f>IF(参照!D518="","",参照!D518)</f>
        <v/>
      </c>
      <c r="AY518" s="52">
        <f>IF(参照!E518="","",参照!E518)</f>
        <v>4.1300000000000001E-4</v>
      </c>
      <c r="AZ518" s="52" t="str">
        <f>IF(参照!F518="","",参照!F518)</f>
        <v>伊藤忠エネクスホームライフ西日本(株)</v>
      </c>
      <c r="BA518" s="52" t="str">
        <f>IF(参照!G518="","",参照!G518)</f>
        <v>伊藤忠エネクスホームライフ西日本(株)_</v>
      </c>
      <c r="BB518" s="52">
        <f t="shared" si="39"/>
        <v>0.41300000000000003</v>
      </c>
      <c r="BD518" s="52" t="str">
        <f>IF(参照!L518="","",参照!L518)</f>
        <v>みなとみらい電力(株)</v>
      </c>
    </row>
    <row r="519" spans="47:56">
      <c r="AU519" s="52" t="str">
        <f>IF(参照!A519="","",参照!A519)</f>
        <v>A0226</v>
      </c>
      <c r="AV519" s="52" t="str">
        <f>IF(参照!B519="","",参照!B519)</f>
        <v>グリーナ(株)</v>
      </c>
      <c r="AW519" s="52">
        <f>IF(参照!C519="","",参照!C519)</f>
        <v>4.44E-4</v>
      </c>
      <c r="AX519" s="52" t="str">
        <f>IF(参照!D519="","",参照!D519)</f>
        <v>メニューA</v>
      </c>
      <c r="AY519" s="52">
        <f>IF(参照!E519="","",参照!E519)</f>
        <v>0</v>
      </c>
      <c r="AZ519" s="52" t="str">
        <f>IF(参照!F519="","",参照!F519)</f>
        <v>グリーナ(株)</v>
      </c>
      <c r="BA519" s="52" t="str">
        <f>IF(参照!G519="","",参照!G519)</f>
        <v>グリーナ(株)_メニューA</v>
      </c>
      <c r="BB519" s="52">
        <f t="shared" si="39"/>
        <v>0</v>
      </c>
      <c r="BD519" s="52" t="str">
        <f>IF(参照!L519="","",参照!L519)</f>
        <v>みの市民エネルギー(株)</v>
      </c>
    </row>
    <row r="520" spans="47:56">
      <c r="AU520" s="52" t="str">
        <f>IF(参照!A520="","",参照!A520)</f>
        <v/>
      </c>
      <c r="AV520" s="52" t="str">
        <f>IF(参照!B520="","",参照!B520)</f>
        <v/>
      </c>
      <c r="AW520" s="52" t="str">
        <f>IF(参照!C520="","",参照!C520)</f>
        <v/>
      </c>
      <c r="AX520" s="52" t="str">
        <f>IF(参照!D520="","",参照!D520)</f>
        <v>メニューB</v>
      </c>
      <c r="AY520" s="52">
        <f>IF(参照!E520="","",参照!E520)</f>
        <v>0</v>
      </c>
      <c r="AZ520" s="52" t="str">
        <f>IF(参照!F520="","",参照!F520)</f>
        <v>グリーナ(株)</v>
      </c>
      <c r="BA520" s="52" t="str">
        <f>IF(参照!G520="","",参照!G520)</f>
        <v>グリーナ(株)_メニューB</v>
      </c>
      <c r="BB520" s="52">
        <f t="shared" si="39"/>
        <v>0</v>
      </c>
      <c r="BD520" s="52" t="str">
        <f>IF(参照!L520="","",参照!L520)</f>
        <v>(株)美作国電力</v>
      </c>
    </row>
    <row r="521" spans="47:56">
      <c r="AU521" s="52" t="str">
        <f>IF(参照!A521="","",参照!A521)</f>
        <v/>
      </c>
      <c r="AV521" s="52" t="str">
        <f>IF(参照!B521="","",参照!B521)</f>
        <v/>
      </c>
      <c r="AW521" s="52" t="str">
        <f>IF(参照!C521="","",参照!C521)</f>
        <v/>
      </c>
      <c r="AX521" s="52" t="str">
        <f>IF(参照!D521="","",参照!D521)</f>
        <v>メニューC(残差)</v>
      </c>
      <c r="AY521" s="52">
        <f>IF(参照!E521="","",参照!E521)</f>
        <v>0</v>
      </c>
      <c r="AZ521" s="52" t="str">
        <f>IF(参照!F521="","",参照!F521)</f>
        <v>グリーナ(株)</v>
      </c>
      <c r="BA521" s="52" t="str">
        <f>IF(参照!G521="","",参照!G521)</f>
        <v>グリーナ(株)_メニューC(残差)</v>
      </c>
      <c r="BB521" s="52">
        <f t="shared" si="39"/>
        <v>0</v>
      </c>
      <c r="BD521" s="52" t="str">
        <f>IF(参照!L521="","",参照!L521)</f>
        <v>(株)宮交シティ</v>
      </c>
    </row>
    <row r="522" spans="47:56">
      <c r="AU522" s="52" t="str">
        <f>IF(参照!A522="","",参照!A522)</f>
        <v/>
      </c>
      <c r="AV522" s="52" t="str">
        <f>IF(参照!B522="","",参照!B522)</f>
        <v/>
      </c>
      <c r="AW522" s="52" t="str">
        <f>IF(参照!C522="","",参照!C522)</f>
        <v/>
      </c>
      <c r="AX522" s="52" t="str">
        <f>IF(参照!D522="","",参照!D522)</f>
        <v>(参考値)事業者全体</v>
      </c>
      <c r="AY522" s="52">
        <f>IF(参照!E522="","",参照!E522)</f>
        <v>0</v>
      </c>
      <c r="AZ522" s="52" t="str">
        <f>IF(参照!F522="","",参照!F522)</f>
        <v>グリーナ(株)</v>
      </c>
      <c r="BA522" s="52" t="str">
        <f>IF(参照!G522="","",参照!G522)</f>
        <v>グリーナ(株)_(参考値)事業者全体</v>
      </c>
      <c r="BB522" s="52">
        <f t="shared" si="39"/>
        <v>0</v>
      </c>
      <c r="BD522" s="52" t="str">
        <f>IF(参照!L522="","",参照!L522)</f>
        <v>宮古新電力(株)</v>
      </c>
    </row>
    <row r="523" spans="47:56">
      <c r="AU523" s="52" t="str">
        <f>IF(参照!A523="","",参照!A523)</f>
        <v>A0227</v>
      </c>
      <c r="AV523" s="52" t="str">
        <f>IF(参照!B523="","",参照!B523)</f>
        <v>はりま電力(株)</v>
      </c>
      <c r="AW523" s="52">
        <f>IF(参照!C523="","",参照!C523)</f>
        <v>4.95E-4</v>
      </c>
      <c r="AX523" s="52" t="str">
        <f>IF(参照!D523="","",参照!D523)</f>
        <v/>
      </c>
      <c r="AY523" s="52">
        <f>IF(参照!E523="","",参照!E523)</f>
        <v>5.2599999999999999E-4</v>
      </c>
      <c r="AZ523" s="52" t="str">
        <f>IF(参照!F523="","",参照!F523)</f>
        <v>はりま電力(株)</v>
      </c>
      <c r="BA523" s="52" t="str">
        <f>IF(参照!G523="","",参照!G523)</f>
        <v>はりま電力(株)_</v>
      </c>
      <c r="BB523" s="52">
        <f t="shared" si="39"/>
        <v>0.52600000000000002</v>
      </c>
      <c r="BD523" s="52" t="str">
        <f>IF(参照!L523="","",参照!L523)</f>
        <v>(株)宮崎ガスリビング</v>
      </c>
    </row>
    <row r="524" spans="47:56">
      <c r="AU524" s="52" t="str">
        <f>IF(参照!A524="","",参照!A524)</f>
        <v>A0228</v>
      </c>
      <c r="AV524" s="52" t="str">
        <f>IF(参照!B524="","",参照!B524)</f>
        <v>(株)浜松新電力</v>
      </c>
      <c r="AW524" s="52">
        <f>IF(参照!C524="","",参照!C524)</f>
        <v>4.5000000000000003E-5</v>
      </c>
      <c r="AX524" s="52" t="str">
        <f>IF(参照!D524="","",参照!D524)</f>
        <v/>
      </c>
      <c r="AY524" s="52">
        <f>IF(参照!E524="","",参照!E524)</f>
        <v>5.0100000000000003E-4</v>
      </c>
      <c r="AZ524" s="52" t="str">
        <f>IF(参照!F524="","",参照!F524)</f>
        <v>(株)浜松新電力</v>
      </c>
      <c r="BA524" s="52" t="str">
        <f>IF(参照!G524="","",参照!G524)</f>
        <v>(株)浜松新電力_</v>
      </c>
      <c r="BB524" s="52">
        <f t="shared" si="39"/>
        <v>0.501</v>
      </c>
      <c r="BD524" s="52" t="str">
        <f>IF(参照!L524="","",参照!L524)</f>
        <v>宮崎電力(株)</v>
      </c>
    </row>
    <row r="525" spans="47:56">
      <c r="AU525" s="52" t="str">
        <f>IF(参照!A525="","",参照!A525)</f>
        <v>A0229</v>
      </c>
      <c r="AV525" s="52" t="str">
        <f>IF(参照!B525="","",参照!B525)</f>
        <v>ゼロワットパワー(株)</v>
      </c>
      <c r="AW525" s="52">
        <f>IF(参照!C525="","",参照!C525)</f>
        <v>2.5000000000000001E-5</v>
      </c>
      <c r="AX525" s="52" t="str">
        <f>IF(参照!D525="","",参照!D525)</f>
        <v>メニューA</v>
      </c>
      <c r="AY525" s="52">
        <f>IF(参照!E525="","",参照!E525)</f>
        <v>0</v>
      </c>
      <c r="AZ525" s="52" t="str">
        <f>IF(参照!F525="","",参照!F525)</f>
        <v>ゼロワットパワー(株)</v>
      </c>
      <c r="BA525" s="52" t="str">
        <f>IF(参照!G525="","",参照!G525)</f>
        <v>ゼロワットパワー(株)_メニューA</v>
      </c>
      <c r="BB525" s="52">
        <f t="shared" si="39"/>
        <v>0</v>
      </c>
      <c r="BD525" s="52" t="str">
        <f>IF(参照!L525="","",参照!L525)</f>
        <v>宮崎パワーライン(株)</v>
      </c>
    </row>
    <row r="526" spans="47:56">
      <c r="AU526" s="52" t="str">
        <f>IF(参照!A526="","",参照!A526)</f>
        <v>A0230</v>
      </c>
      <c r="AV526" s="52" t="str">
        <f>IF(参照!B526="","",参照!B526)</f>
        <v>アストマックス(株)</v>
      </c>
      <c r="AW526" s="52" t="str">
        <f>IF(参照!C526="","",参照!C526)</f>
        <v>0.000453※</v>
      </c>
      <c r="AX526" s="52" t="str">
        <f>IF(参照!D526="","",参照!D526)</f>
        <v/>
      </c>
      <c r="AY526" s="52">
        <f>IF(参照!E526="","",参照!E526)</f>
        <v>4.5300000000000001E-4</v>
      </c>
      <c r="AZ526" s="52" t="str">
        <f>IF(参照!F526="","",参照!F526)</f>
        <v>アストマックス(株)</v>
      </c>
      <c r="BA526" s="52" t="str">
        <f>IF(参照!G526="","",参照!G526)</f>
        <v>アストマックス(株)_</v>
      </c>
      <c r="BB526" s="52">
        <f t="shared" si="39"/>
        <v>0.45300000000000001</v>
      </c>
      <c r="BD526" s="52" t="str">
        <f>IF(参照!L526="","",参照!L526)</f>
        <v>みやまスマートエネルギー(株)</v>
      </c>
    </row>
    <row r="527" spans="47:56">
      <c r="AU527" s="52" t="str">
        <f>IF(参照!A527="","",参照!A527)</f>
        <v>A0231</v>
      </c>
      <c r="AV527" s="52" t="str">
        <f>IF(参照!B527="","",参照!B527)</f>
        <v>(株)やまがた新電力</v>
      </c>
      <c r="AW527" s="52">
        <f>IF(参照!C527="","",参照!C527)</f>
        <v>6.0000000000000002E-6</v>
      </c>
      <c r="AX527" s="52" t="str">
        <f>IF(参照!D527="","",参照!D527)</f>
        <v>メニューA</v>
      </c>
      <c r="AY527" s="52">
        <f>IF(参照!E527="","",参照!E527)</f>
        <v>0</v>
      </c>
      <c r="AZ527" s="52" t="str">
        <f>IF(参照!F527="","",参照!F527)</f>
        <v>(株)やまがた新電力</v>
      </c>
      <c r="BA527" s="52" t="str">
        <f>IF(参照!G527="","",参照!G527)</f>
        <v>(株)やまがた新電力_メニューA</v>
      </c>
      <c r="BB527" s="52">
        <f t="shared" si="39"/>
        <v>0</v>
      </c>
      <c r="BD527" s="52" t="str">
        <f>IF(参照!L527="","",参照!L527)</f>
        <v>みよしエナジー(株)</v>
      </c>
    </row>
    <row r="528" spans="47:56">
      <c r="AU528" s="52" t="str">
        <f>IF(参照!A528="","",参照!A528)</f>
        <v/>
      </c>
      <c r="AV528" s="52" t="str">
        <f>IF(参照!B528="","",参照!B528)</f>
        <v/>
      </c>
      <c r="AW528" s="52" t="str">
        <f>IF(参照!C528="","",参照!C528)</f>
        <v/>
      </c>
      <c r="AX528" s="52" t="str">
        <f>IF(参照!D528="","",参照!D528)</f>
        <v>メニューB(残差)</v>
      </c>
      <c r="AY528" s="52">
        <f>IF(参照!E528="","",参照!E528)</f>
        <v>6.1600000000000001E-4</v>
      </c>
      <c r="AZ528" s="52" t="str">
        <f>IF(参照!F528="","",参照!F528)</f>
        <v>(株)やまがた新電力</v>
      </c>
      <c r="BA528" s="52" t="str">
        <f>IF(参照!G528="","",参照!G528)</f>
        <v>(株)やまがた新電力_メニューB(残差)</v>
      </c>
      <c r="BB528" s="52">
        <f t="shared" si="39"/>
        <v>0.61599999999999999</v>
      </c>
      <c r="BD528" s="52" t="str">
        <f>IF(参照!L528="","",参照!L528)</f>
        <v>ミライフ(株)</v>
      </c>
    </row>
    <row r="529" spans="47:56">
      <c r="AU529" s="52" t="str">
        <f>IF(参照!A529="","",参照!A529)</f>
        <v/>
      </c>
      <c r="AV529" s="52" t="str">
        <f>IF(参照!B529="","",参照!B529)</f>
        <v/>
      </c>
      <c r="AW529" s="52" t="str">
        <f>IF(参照!C529="","",参照!C529)</f>
        <v/>
      </c>
      <c r="AX529" s="52" t="str">
        <f>IF(参照!D529="","",参照!D529)</f>
        <v>(参考値)事業者全体</v>
      </c>
      <c r="AY529" s="52">
        <f>IF(参照!E529="","",参照!E529)</f>
        <v>4.44E-4</v>
      </c>
      <c r="AZ529" s="52" t="str">
        <f>IF(参照!F529="","",参照!F529)</f>
        <v>(株)やまがた新電力</v>
      </c>
      <c r="BA529" s="52" t="str">
        <f>IF(参照!G529="","",参照!G529)</f>
        <v>(株)やまがた新電力_(参考値)事業者全体</v>
      </c>
      <c r="BB529" s="52">
        <f t="shared" si="39"/>
        <v>0.44400000000000001</v>
      </c>
      <c r="BD529" s="52" t="str">
        <f>IF(参照!L529="","",参照!L529)</f>
        <v>ミライフ東日本(株)</v>
      </c>
    </row>
    <row r="530" spans="47:56">
      <c r="AU530" s="52" t="str">
        <f>IF(参照!A530="","",参照!A530)</f>
        <v>A0232</v>
      </c>
      <c r="AV530" s="52" t="str">
        <f>IF(参照!B530="","",参照!B530)</f>
        <v>一般社団法人東松島みらいとし機構</v>
      </c>
      <c r="AW530" s="52">
        <f>IF(参照!C530="","",参照!C530)</f>
        <v>3.6299999999999999E-4</v>
      </c>
      <c r="AX530" s="52" t="str">
        <f>IF(参照!D530="","",参照!D530)</f>
        <v/>
      </c>
      <c r="AY530" s="52">
        <f>IF(参照!E530="","",参照!E530)</f>
        <v>5.5500000000000005E-4</v>
      </c>
      <c r="AZ530" s="52" t="str">
        <f>IF(参照!F530="","",参照!F530)</f>
        <v>一般社団法人東松島みらいとし機構</v>
      </c>
      <c r="BA530" s="52" t="str">
        <f>IF(参照!G530="","",参照!G530)</f>
        <v>一般社団法人東松島みらいとし機構_</v>
      </c>
      <c r="BB530" s="52">
        <f t="shared" si="39"/>
        <v>0.55500000000000005</v>
      </c>
      <c r="BD530" s="52" t="str">
        <f>IF(参照!L530="","",参照!L530)</f>
        <v>(株)明治産業</v>
      </c>
    </row>
    <row r="531" spans="47:56">
      <c r="AU531" s="52" t="str">
        <f>IF(参照!A531="","",参照!A531)</f>
        <v>A0234</v>
      </c>
      <c r="AV531" s="52" t="str">
        <f>IF(参照!B531="","",参照!B531)</f>
        <v>(株)グリーンパワー大東</v>
      </c>
      <c r="AW531" s="52">
        <f>IF(参照!C531="","",参照!C531)</f>
        <v>1.6000000000000001E-4</v>
      </c>
      <c r="AX531" s="52" t="str">
        <f>IF(参照!D531="","",参照!D531)</f>
        <v>メニューA</v>
      </c>
      <c r="AY531" s="52">
        <f>IF(参照!E531="","",参照!E531)</f>
        <v>0</v>
      </c>
      <c r="AZ531" s="52" t="str">
        <f>IF(参照!F531="","",参照!F531)</f>
        <v>(株)グリーンパワー大東</v>
      </c>
      <c r="BA531" s="52" t="str">
        <f>IF(参照!G531="","",参照!G531)</f>
        <v>(株)グリーンパワー大東_メニューA</v>
      </c>
      <c r="BB531" s="52">
        <f t="shared" si="39"/>
        <v>0</v>
      </c>
      <c r="BD531" s="52" t="str">
        <f>IF(参照!L531="","",参照!L531)</f>
        <v>名南共同エネルギー(株)</v>
      </c>
    </row>
    <row r="532" spans="47:56">
      <c r="AU532" s="52" t="str">
        <f>IF(参照!A532="","",参照!A532)</f>
        <v/>
      </c>
      <c r="AV532" s="52" t="str">
        <f>IF(参照!B532="","",参照!B532)</f>
        <v/>
      </c>
      <c r="AW532" s="52" t="str">
        <f>IF(参照!C532="","",参照!C532)</f>
        <v/>
      </c>
      <c r="AX532" s="52" t="str">
        <f>IF(参照!D532="","",参照!D532)</f>
        <v>メニューB(残差)</v>
      </c>
      <c r="AY532" s="52">
        <f>IF(参照!E532="","",参照!E532)</f>
        <v>2.0100000000000001E-4</v>
      </c>
      <c r="AZ532" s="52" t="str">
        <f>IF(参照!F532="","",参照!F532)</f>
        <v>(株)グリーンパワー大東</v>
      </c>
      <c r="BA532" s="52" t="str">
        <f>IF(参照!G532="","",参照!G532)</f>
        <v>(株)グリーンパワー大東_メニューB(残差)</v>
      </c>
      <c r="BB532" s="52">
        <f t="shared" si="39"/>
        <v>0.20100000000000001</v>
      </c>
      <c r="BD532" s="52" t="str">
        <f>IF(参照!L532="","",参照!L532)</f>
        <v>(株)メディオテック</v>
      </c>
    </row>
    <row r="533" spans="47:56">
      <c r="AU533" s="52" t="str">
        <f>IF(参照!A533="","",参照!A533)</f>
        <v/>
      </c>
      <c r="AV533" s="52" t="str">
        <f>IF(参照!B533="","",参照!B533)</f>
        <v/>
      </c>
      <c r="AW533" s="52" t="str">
        <f>IF(参照!C533="","",参照!C533)</f>
        <v/>
      </c>
      <c r="AX533" s="52" t="str">
        <f>IF(参照!D533="","",参照!D533)</f>
        <v>(参考値)事業者全体</v>
      </c>
      <c r="AY533" s="52">
        <f>IF(参照!E533="","",参照!E533)</f>
        <v>1.9600000000000002E-4</v>
      </c>
      <c r="AZ533" s="52" t="str">
        <f>IF(参照!F533="","",参照!F533)</f>
        <v>(株)グリーンパワー大東</v>
      </c>
      <c r="BA533" s="52" t="str">
        <f>IF(参照!G533="","",参照!G533)</f>
        <v>(株)グリーンパワー大東_(参考値)事業者全体</v>
      </c>
      <c r="BB533" s="52">
        <f t="shared" si="39"/>
        <v>0.19600000000000001</v>
      </c>
      <c r="BD533" s="52" t="str">
        <f>IF(参照!L533="","",参照!L533)</f>
        <v>もみじ電力(株)</v>
      </c>
    </row>
    <row r="534" spans="47:56">
      <c r="AU534" s="52" t="str">
        <f>IF(参照!A534="","",参照!A534)</f>
        <v>A0235</v>
      </c>
      <c r="AV534" s="52" t="str">
        <f>IF(参照!B534="","",参照!B534)</f>
        <v>(株)Ｋｅｎｅｓエネルギーサービス</v>
      </c>
      <c r="AW534" s="52">
        <f>IF(参照!C534="","",参照!C534)</f>
        <v>7.0500000000000001E-4</v>
      </c>
      <c r="AX534" s="52" t="str">
        <f>IF(参照!D534="","",参照!D534)</f>
        <v/>
      </c>
      <c r="AY534" s="52">
        <f>IF(参照!E534="","",参照!E534)</f>
        <v>6.9899999999999997E-4</v>
      </c>
      <c r="AZ534" s="52" t="str">
        <f>IF(参照!F534="","",参照!F534)</f>
        <v>(株)Ｋｅｎｅｓエネルギーサービス</v>
      </c>
      <c r="BA534" s="52" t="str">
        <f>IF(参照!G534="","",参照!G534)</f>
        <v>(株)Ｋｅｎｅｓエネルギーサービス_</v>
      </c>
      <c r="BB534" s="52">
        <f t="shared" si="39"/>
        <v>0.69899999999999995</v>
      </c>
      <c r="BD534" s="52" t="str">
        <f>IF(参照!L534="","",参照!L534)</f>
        <v>森の灯り(株)</v>
      </c>
    </row>
    <row r="535" spans="47:56">
      <c r="AU535" s="52" t="str">
        <f>IF(参照!A535="","",参照!A535)</f>
        <v>A0236</v>
      </c>
      <c r="AV535" s="52" t="str">
        <f>IF(参照!B535="","",参照!B535)</f>
        <v>(株)シーラパワー(旧：愛知電力(株))</v>
      </c>
      <c r="AW535" s="52">
        <f>IF(参照!C535="","",参照!C535)</f>
        <v>4.9899999999999999E-4</v>
      </c>
      <c r="AX535" s="52" t="str">
        <f>IF(参照!D535="","",参照!D535)</f>
        <v>メニューA</v>
      </c>
      <c r="AY535" s="52">
        <f>IF(参照!E535="","",参照!E535)</f>
        <v>0</v>
      </c>
      <c r="AZ535" s="52" t="str">
        <f>IF(参照!F535="","",参照!F535)</f>
        <v>(株)シーラパワー(旧：愛知電力(株))</v>
      </c>
      <c r="BA535" s="52" t="str">
        <f>IF(参照!G535="","",参照!G535)</f>
        <v>(株)シーラパワー(旧：愛知電力(株))_メニューA</v>
      </c>
      <c r="BB535" s="52">
        <f t="shared" si="39"/>
        <v>0</v>
      </c>
      <c r="BD535" s="52" t="str">
        <f>IF(参照!L535="","",参照!L535)</f>
        <v>森のエネルギー(株)</v>
      </c>
    </row>
    <row r="536" spans="47:56">
      <c r="AU536" s="52" t="str">
        <f>IF(参照!A536="","",参照!A536)</f>
        <v/>
      </c>
      <c r="AV536" s="52" t="str">
        <f>IF(参照!B536="","",参照!B536)</f>
        <v/>
      </c>
      <c r="AW536" s="52" t="str">
        <f>IF(参照!C536="","",参照!C536)</f>
        <v/>
      </c>
      <c r="AX536" s="52" t="str">
        <f>IF(参照!D536="","",参照!D536)</f>
        <v>メニューB(残差)</v>
      </c>
      <c r="AY536" s="52">
        <f>IF(参照!E536="","",参照!E536)</f>
        <v>5.4600000000000004E-4</v>
      </c>
      <c r="AZ536" s="52" t="str">
        <f>IF(参照!F536="","",参照!F536)</f>
        <v>(株)シーラパワー(旧：愛知電力(株))</v>
      </c>
      <c r="BA536" s="52" t="str">
        <f>IF(参照!G536="","",参照!G536)</f>
        <v>(株)シーラパワー(旧：愛知電力(株))_メニューB(残差)</v>
      </c>
      <c r="BB536" s="52">
        <f t="shared" si="39"/>
        <v>0.54600000000000004</v>
      </c>
      <c r="BD536" s="52" t="str">
        <f>IF(参照!L536="","",参照!L536)</f>
        <v>森の電力(株)</v>
      </c>
    </row>
    <row r="537" spans="47:56">
      <c r="AU537" s="52" t="str">
        <f>IF(参照!A537="","",参照!A537)</f>
        <v/>
      </c>
      <c r="AV537" s="52" t="str">
        <f>IF(参照!B537="","",参照!B537)</f>
        <v/>
      </c>
      <c r="AW537" s="52" t="str">
        <f>IF(参照!C537="","",参照!C537)</f>
        <v/>
      </c>
      <c r="AX537" s="52" t="str">
        <f>IF(参照!D537="","",参照!D537)</f>
        <v>(参考値)事業者全体</v>
      </c>
      <c r="AY537" s="52">
        <f>IF(参照!E537="","",参照!E537)</f>
        <v>5.1699999999999999E-4</v>
      </c>
      <c r="AZ537" s="52" t="str">
        <f>IF(参照!F537="","",参照!F537)</f>
        <v>(株)シーラパワー(旧：愛知電力(株))</v>
      </c>
      <c r="BA537" s="52" t="str">
        <f>IF(参照!G537="","",参照!G537)</f>
        <v>(株)シーラパワー(旧：愛知電力(株))_(参考値)事業者全体</v>
      </c>
      <c r="BB537" s="52">
        <f t="shared" si="39"/>
        <v>0.51700000000000002</v>
      </c>
      <c r="BD537" s="52" t="str">
        <f>IF(参照!L537="","",参照!L537)</f>
        <v>八千代エンジニヤリング(株)</v>
      </c>
    </row>
    <row r="538" spans="47:56">
      <c r="AU538" s="52" t="str">
        <f>IF(参照!A538="","",参照!A538)</f>
        <v>A0237</v>
      </c>
      <c r="AV538" s="52" t="str">
        <f>IF(参照!B538="","",参照!B538)</f>
        <v>御所野縄文電力(株)</v>
      </c>
      <c r="AW538" s="52">
        <f>IF(参照!C538="","",参照!C538)</f>
        <v>3.4E-5</v>
      </c>
      <c r="AX538" s="52" t="str">
        <f>IF(参照!D538="","",参照!D538)</f>
        <v/>
      </c>
      <c r="AY538" s="52">
        <f>IF(参照!E538="","",参照!E538)</f>
        <v>4.5199999999999998E-4</v>
      </c>
      <c r="AZ538" s="52" t="str">
        <f>IF(参照!F538="","",参照!F538)</f>
        <v>御所野縄文電力(株)</v>
      </c>
      <c r="BA538" s="52" t="str">
        <f>IF(参照!G538="","",参照!G538)</f>
        <v>御所野縄文電力(株)_</v>
      </c>
      <c r="BB538" s="52">
        <f t="shared" si="39"/>
        <v>0.45199999999999996</v>
      </c>
      <c r="BD538" s="52" t="str">
        <f>IF(参照!L538="","",参照!L538)</f>
        <v>弥富ガス協同組合</v>
      </c>
    </row>
    <row r="539" spans="47:56">
      <c r="AU539" s="52" t="str">
        <f>IF(参照!A539="","",参照!A539)</f>
        <v>A0238</v>
      </c>
      <c r="AV539" s="52" t="str">
        <f>IF(参照!B539="","",参照!B539)</f>
        <v>(株)カーボンニュートラル(旧：西多摩バイオパワー(株))</v>
      </c>
      <c r="AW539" s="52" t="str">
        <f>IF(参照!C539="","",参照!C539)</f>
        <v>0.000453※</v>
      </c>
      <c r="AX539" s="52" t="str">
        <f>IF(参照!D539="","",参照!D539)</f>
        <v/>
      </c>
      <c r="AY539" s="52">
        <f>IF(参照!E539="","",参照!E539)</f>
        <v>4.3800000000000002E-4</v>
      </c>
      <c r="AZ539" s="52" t="str">
        <f>IF(参照!F539="","",参照!F539)</f>
        <v>(株)カーボンニュートラル(旧：西多摩バイオパワー(株))</v>
      </c>
      <c r="BA539" s="52" t="str">
        <f>IF(参照!G539="","",参照!G539)</f>
        <v>(株)カーボンニュートラル(旧：西多摩バイオパワー(株))_</v>
      </c>
      <c r="BB539" s="52">
        <f t="shared" si="39"/>
        <v>0.438</v>
      </c>
      <c r="BD539" s="52" t="str">
        <f>IF(参照!L539="","",参照!L539)</f>
        <v>八幡商事(株)</v>
      </c>
    </row>
    <row r="540" spans="47:56">
      <c r="AU540" s="52" t="str">
        <f>IF(参照!A540="","",参照!A540)</f>
        <v>A0239</v>
      </c>
      <c r="AV540" s="52" t="str">
        <f>IF(参照!B540="","",参照!B540)</f>
        <v>宮古新電力(株)</v>
      </c>
      <c r="AW540" s="52">
        <f>IF(参照!C540="","",参照!C540)</f>
        <v>4.0400000000000001E-4</v>
      </c>
      <c r="AX540" s="52" t="str">
        <f>IF(参照!D540="","",参照!D540)</f>
        <v/>
      </c>
      <c r="AY540" s="52">
        <f>IF(参照!E540="","",参照!E540)</f>
        <v>3.86E-4</v>
      </c>
      <c r="AZ540" s="52" t="str">
        <f>IF(参照!F540="","",参照!F540)</f>
        <v>宮古新電力(株)</v>
      </c>
      <c r="BA540" s="52" t="str">
        <f>IF(参照!G540="","",参照!G540)</f>
        <v>宮古新電力(株)_</v>
      </c>
      <c r="BB540" s="52">
        <f t="shared" si="39"/>
        <v>0.38600000000000001</v>
      </c>
      <c r="BD540" s="52" t="str">
        <f>IF(参照!L540="","",参照!L540)</f>
        <v>(株)やまがた新電力</v>
      </c>
    </row>
    <row r="541" spans="47:56">
      <c r="AU541" s="52" t="str">
        <f>IF(参照!A541="","",参照!A541)</f>
        <v>A0240</v>
      </c>
      <c r="AV541" s="52" t="str">
        <f>IF(参照!B541="","",参照!B541)</f>
        <v>長崎地域電力(株)</v>
      </c>
      <c r="AW541" s="52">
        <f>IF(参照!C541="","",参照!C541)</f>
        <v>4.9100000000000001E-4</v>
      </c>
      <c r="AX541" s="52" t="str">
        <f>IF(参照!D541="","",参照!D541)</f>
        <v/>
      </c>
      <c r="AY541" s="52">
        <f>IF(参照!E541="","",参照!E541)</f>
        <v>4.35E-4</v>
      </c>
      <c r="AZ541" s="52" t="str">
        <f>IF(参照!F541="","",参照!F541)</f>
        <v>長崎地域電力(株)</v>
      </c>
      <c r="BA541" s="52" t="str">
        <f>IF(参照!G541="","",参照!G541)</f>
        <v>長崎地域電力(株)_</v>
      </c>
      <c r="BB541" s="52">
        <f t="shared" si="39"/>
        <v>0.435</v>
      </c>
      <c r="BD541" s="52" t="str">
        <f>IF(参照!L541="","",参照!L541)</f>
        <v>やめエネルギー(株)</v>
      </c>
    </row>
    <row r="542" spans="47:56">
      <c r="AU542" s="52" t="str">
        <f>IF(参照!A542="","",参照!A542)</f>
        <v>A0241</v>
      </c>
      <c r="AV542" s="52" t="str">
        <f>IF(参照!B542="","",参照!B542)</f>
        <v>(株)エネアーク関西</v>
      </c>
      <c r="AW542" s="52">
        <f>IF(参照!C542="","",参照!C542)</f>
        <v>4.9799999999999996E-4</v>
      </c>
      <c r="AX542" s="52" t="str">
        <f>IF(参照!D542="","",参照!D542)</f>
        <v/>
      </c>
      <c r="AY542" s="52">
        <f>IF(参照!E542="","",参照!E542)</f>
        <v>4.4200000000000001E-4</v>
      </c>
      <c r="AZ542" s="52" t="str">
        <f>IF(参照!F542="","",参照!F542)</f>
        <v>(株)エネアーク関西</v>
      </c>
      <c r="BA542" s="52" t="str">
        <f>IF(参照!G542="","",参照!G542)</f>
        <v>(株)エネアーク関西_</v>
      </c>
      <c r="BB542" s="52">
        <f t="shared" si="39"/>
        <v>0.442</v>
      </c>
      <c r="BD542" s="52" t="str">
        <f>IF(参照!L542="","",参照!L542)</f>
        <v>(株)ユーラスグリーンエナジー</v>
      </c>
    </row>
    <row r="543" spans="47:56">
      <c r="AU543" s="52" t="str">
        <f>IF(参照!A543="","",参照!A543)</f>
        <v>A0243</v>
      </c>
      <c r="AV543" s="52" t="str">
        <f>IF(参照!B543="","",参照!B543)</f>
        <v>近畿電力(株)</v>
      </c>
      <c r="AW543" s="52">
        <f>IF(参照!C543="","",参照!C543)</f>
        <v>4.8500000000000003E-4</v>
      </c>
      <c r="AX543" s="52" t="str">
        <f>IF(参照!D543="","",参照!D543)</f>
        <v/>
      </c>
      <c r="AY543" s="52">
        <f>IF(参照!E543="","",参照!E543)</f>
        <v>4.6200000000000001E-4</v>
      </c>
      <c r="AZ543" s="52" t="str">
        <f>IF(参照!F543="","",参照!F543)</f>
        <v>近畿電力(株)</v>
      </c>
      <c r="BA543" s="52" t="str">
        <f>IF(参照!G543="","",参照!G543)</f>
        <v>近畿電力(株)_</v>
      </c>
      <c r="BB543" s="52">
        <f t="shared" si="39"/>
        <v>0.46200000000000002</v>
      </c>
      <c r="BD543" s="52" t="str">
        <f>IF(参照!L543="","",参照!L543)</f>
        <v>ゆきぐに新電力(株)</v>
      </c>
    </row>
    <row r="544" spans="47:56">
      <c r="AU544" s="52" t="str">
        <f>IF(参照!A544="","",参照!A544)</f>
        <v>A0245</v>
      </c>
      <c r="AV544" s="52" t="str">
        <f>IF(参照!B544="","",参照!B544)</f>
        <v>新電力おおいた(株)</v>
      </c>
      <c r="AW544" s="52">
        <f>IF(参照!C544="","",参照!C544)</f>
        <v>4.3300000000000001E-4</v>
      </c>
      <c r="AX544" s="52" t="str">
        <f>IF(参照!D544="","",参照!D544)</f>
        <v/>
      </c>
      <c r="AY544" s="52">
        <f>IF(参照!E544="","",参照!E544)</f>
        <v>4.2000000000000002E-4</v>
      </c>
      <c r="AZ544" s="52" t="str">
        <f>IF(参照!F544="","",参照!F544)</f>
        <v>新電力おおいた(株)</v>
      </c>
      <c r="BA544" s="52" t="str">
        <f>IF(参照!G544="","",参照!G544)</f>
        <v>新電力おおいた(株)_</v>
      </c>
      <c r="BB544" s="52">
        <f t="shared" si="39"/>
        <v>0.42000000000000004</v>
      </c>
      <c r="BD544" s="52" t="str">
        <f>IF(参照!L544="","",参照!L544)</f>
        <v>(株)ユビニティー</v>
      </c>
    </row>
    <row r="545" spans="47:56">
      <c r="AU545" s="52" t="str">
        <f>IF(参照!A545="","",参照!A545)</f>
        <v>A0246</v>
      </c>
      <c r="AV545" s="52" t="str">
        <f>IF(参照!B545="","",参照!B545)</f>
        <v>(株)日本セレモニー</v>
      </c>
      <c r="AW545" s="52">
        <f>IF(参照!C545="","",参照!C545)</f>
        <v>5.0100000000000003E-4</v>
      </c>
      <c r="AX545" s="52" t="str">
        <f>IF(参照!D545="","",参照!D545)</f>
        <v/>
      </c>
      <c r="AY545" s="52">
        <f>IF(参照!E545="","",参照!E545)</f>
        <v>4.9799999999999996E-4</v>
      </c>
      <c r="AZ545" s="52" t="str">
        <f>IF(参照!F545="","",参照!F545)</f>
        <v>(株)日本セレモニー</v>
      </c>
      <c r="BA545" s="52" t="str">
        <f>IF(参照!G545="","",参照!G545)</f>
        <v>(株)日本セレモニー_</v>
      </c>
      <c r="BB545" s="52">
        <f t="shared" si="39"/>
        <v>0.49799999999999994</v>
      </c>
      <c r="BD545" s="52" t="str">
        <f>IF(参照!L545="","",参照!L545)</f>
        <v>横浜ウォーター(株)</v>
      </c>
    </row>
    <row r="546" spans="47:56">
      <c r="AU546" s="52" t="str">
        <f>IF(参照!A546="","",参照!A546)</f>
        <v>A0248</v>
      </c>
      <c r="AV546" s="52" t="str">
        <f>IF(参照!B546="","",参照!B546)</f>
        <v>(株)池見石油店</v>
      </c>
      <c r="AW546" s="52">
        <f>IF(参照!C546="","",参照!C546)</f>
        <v>5.3600000000000002E-4</v>
      </c>
      <c r="AX546" s="52" t="str">
        <f>IF(参照!D546="","",参照!D546)</f>
        <v/>
      </c>
      <c r="AY546" s="52">
        <f>IF(参照!E546="","",参照!E546)</f>
        <v>5.71E-4</v>
      </c>
      <c r="AZ546" s="52" t="str">
        <f>IF(参照!F546="","",参照!F546)</f>
        <v>(株)池見石油店</v>
      </c>
      <c r="BA546" s="52" t="str">
        <f>IF(参照!G546="","",参照!G546)</f>
        <v>(株)池見石油店_</v>
      </c>
      <c r="BB546" s="52">
        <f t="shared" si="39"/>
        <v>0.57099999999999995</v>
      </c>
      <c r="BD546" s="52" t="str">
        <f>IF(参照!L546="","",参照!L546)</f>
        <v>(株)横浜環境デザイン</v>
      </c>
    </row>
    <row r="547" spans="47:56">
      <c r="AU547" s="52" t="str">
        <f>IF(参照!A547="","",参照!A547)</f>
        <v>A0250</v>
      </c>
      <c r="AV547" s="52" t="str">
        <f>IF(参照!B547="","",参照!B547)</f>
        <v>芝浦電力(株)</v>
      </c>
      <c r="AW547" s="52">
        <f>IF(参照!C547="","",参照!C547)</f>
        <v>2.8800000000000001E-4</v>
      </c>
      <c r="AX547" s="52" t="str">
        <f>IF(参照!D547="","",参照!D547)</f>
        <v/>
      </c>
      <c r="AY547" s="52">
        <f>IF(参照!E547="","",参照!E547)</f>
        <v>4.5199999999999998E-4</v>
      </c>
      <c r="AZ547" s="52" t="str">
        <f>IF(参照!F547="","",参照!F547)</f>
        <v>芝浦電力(株)</v>
      </c>
      <c r="BA547" s="52" t="str">
        <f>IF(参照!G547="","",参照!G547)</f>
        <v>芝浦電力(株)_</v>
      </c>
      <c r="BB547" s="52">
        <f t="shared" si="39"/>
        <v>0.45199999999999996</v>
      </c>
      <c r="BD547" s="52" t="str">
        <f>IF(参照!L547="","",参照!L547)</f>
        <v>(株)吉田石油店</v>
      </c>
    </row>
    <row r="548" spans="47:56">
      <c r="AU548" s="52" t="str">
        <f>IF(参照!A548="","",参照!A548)</f>
        <v>A0253</v>
      </c>
      <c r="AV548" s="52" t="str">
        <f>IF(参照!B548="","",参照!B548)</f>
        <v>(株)地域創生ホールディングス</v>
      </c>
      <c r="AW548" s="52">
        <f>IF(参照!C548="","",参照!C548)</f>
        <v>4.84E-4</v>
      </c>
      <c r="AX548" s="52" t="str">
        <f>IF(参照!D548="","",参照!D548)</f>
        <v/>
      </c>
      <c r="AY548" s="52">
        <f>IF(参照!E548="","",参照!E548)</f>
        <v>4.7699999999999999E-4</v>
      </c>
      <c r="AZ548" s="52" t="str">
        <f>IF(参照!F548="","",参照!F548)</f>
        <v>(株)地域創生ホールディングス</v>
      </c>
      <c r="BA548" s="52" t="str">
        <f>IF(参照!G548="","",参照!G548)</f>
        <v>(株)地域創生ホールディングス_</v>
      </c>
      <c r="BB548" s="52">
        <f t="shared" si="39"/>
        <v>0.47699999999999998</v>
      </c>
      <c r="BD548" s="52" t="str">
        <f>IF(参照!L548="","",参照!L548)</f>
        <v>米子瓦斯(株)</v>
      </c>
    </row>
    <row r="549" spans="47:56">
      <c r="AU549" s="52" t="str">
        <f>IF(参照!A549="","",参照!A549)</f>
        <v>A0254</v>
      </c>
      <c r="AV549" s="52" t="str">
        <f>IF(参照!B549="","",参照!B549)</f>
        <v>スズカ電工(株)</v>
      </c>
      <c r="AW549" s="52">
        <f>IF(参照!C549="","",参照!C549)</f>
        <v>2.0799999999999999E-4</v>
      </c>
      <c r="AX549" s="52" t="str">
        <f>IF(参照!D549="","",参照!D549)</f>
        <v/>
      </c>
      <c r="AY549" s="52">
        <f>IF(参照!E549="","",参照!E549)</f>
        <v>1.9600000000000002E-4</v>
      </c>
      <c r="AZ549" s="52" t="str">
        <f>IF(参照!F549="","",参照!F549)</f>
        <v>スズカ電工(株)</v>
      </c>
      <c r="BA549" s="52" t="str">
        <f>IF(参照!G549="","",参照!G549)</f>
        <v>スズカ電工(株)_</v>
      </c>
      <c r="BB549" s="52">
        <f t="shared" si="39"/>
        <v>0.19600000000000001</v>
      </c>
      <c r="BD549" s="52" t="str">
        <f>IF(参照!L549="","",参照!L549)</f>
        <v>楽天エナジー(株)</v>
      </c>
    </row>
    <row r="550" spans="47:56">
      <c r="AU550" s="52" t="str">
        <f>IF(参照!A550="","",参照!A550)</f>
        <v>A0256</v>
      </c>
      <c r="AV550" s="52" t="str">
        <f>IF(参照!B550="","",参照!B550)</f>
        <v>(株)エーコープサービス</v>
      </c>
      <c r="AW550" s="52">
        <f>IF(参照!C550="","",参照!C550)</f>
        <v>3.1700000000000001E-4</v>
      </c>
      <c r="AX550" s="52" t="str">
        <f>IF(参照!D550="","",参照!D550)</f>
        <v/>
      </c>
      <c r="AY550" s="52">
        <f>IF(参照!E550="","",参照!E550)</f>
        <v>3.9599999999999998E-4</v>
      </c>
      <c r="AZ550" s="52" t="str">
        <f>IF(参照!F550="","",参照!F550)</f>
        <v>(株)エーコープサービス</v>
      </c>
      <c r="BA550" s="52" t="str">
        <f>IF(参照!G550="","",参照!G550)</f>
        <v>(株)エーコープサービス_</v>
      </c>
      <c r="BB550" s="52">
        <f t="shared" si="39"/>
        <v>0.39599999999999996</v>
      </c>
      <c r="BD550" s="52" t="str">
        <f>IF(参照!L550="","",参照!L550)</f>
        <v>リエスパワー(株)</v>
      </c>
    </row>
    <row r="551" spans="47:56">
      <c r="AU551" s="52" t="str">
        <f>IF(参照!A551="","",参照!A551)</f>
        <v>A0257</v>
      </c>
      <c r="AV551" s="52" t="str">
        <f>IF(参照!B551="","",参照!B551)</f>
        <v>サンリン(株)</v>
      </c>
      <c r="AW551" s="52">
        <f>IF(参照!C551="","",参照!C551)</f>
        <v>4.9700000000000005E-4</v>
      </c>
      <c r="AX551" s="52" t="str">
        <f>IF(参照!D551="","",参照!D551)</f>
        <v>メニューA</v>
      </c>
      <c r="AY551" s="52">
        <f>IF(参照!E551="","",参照!E551)</f>
        <v>0</v>
      </c>
      <c r="AZ551" s="52" t="str">
        <f>IF(参照!F551="","",参照!F551)</f>
        <v>サンリン(株)</v>
      </c>
      <c r="BA551" s="52" t="str">
        <f>IF(参照!G551="","",参照!G551)</f>
        <v>サンリン(株)_メニューA</v>
      </c>
      <c r="BB551" s="52">
        <f t="shared" si="39"/>
        <v>0</v>
      </c>
      <c r="BD551" s="52" t="str">
        <f>IF(参照!L551="","",参照!L551)</f>
        <v>リエスパワーネクスト(株)</v>
      </c>
    </row>
    <row r="552" spans="47:56">
      <c r="AU552" s="52" t="str">
        <f>IF(参照!A552="","",参照!A552)</f>
        <v/>
      </c>
      <c r="AV552" s="52" t="str">
        <f>IF(参照!B552="","",参照!B552)</f>
        <v/>
      </c>
      <c r="AW552" s="52" t="str">
        <f>IF(参照!C552="","",参照!C552)</f>
        <v/>
      </c>
      <c r="AX552" s="52" t="str">
        <f>IF(参照!D552="","",参照!D552)</f>
        <v>メニューB(残差)</v>
      </c>
      <c r="AY552" s="52">
        <f>IF(参照!E552="","",参照!E552)</f>
        <v>4.4200000000000001E-4</v>
      </c>
      <c r="AZ552" s="52" t="str">
        <f>IF(参照!F552="","",参照!F552)</f>
        <v>サンリン(株)</v>
      </c>
      <c r="BA552" s="52" t="str">
        <f>IF(参照!G552="","",参照!G552)</f>
        <v>サンリン(株)_メニューB(残差)</v>
      </c>
      <c r="BB552" s="52">
        <f t="shared" si="39"/>
        <v>0.442</v>
      </c>
      <c r="BD552" s="52" t="str">
        <f>IF(参照!L552="","",参照!L552)</f>
        <v>陸前高田しみんエネルギー(株)</v>
      </c>
    </row>
    <row r="553" spans="47:56">
      <c r="AU553" s="52" t="str">
        <f>IF(参照!A553="","",参照!A553)</f>
        <v/>
      </c>
      <c r="AV553" s="52" t="str">
        <f>IF(参照!B553="","",参照!B553)</f>
        <v/>
      </c>
      <c r="AW553" s="52" t="str">
        <f>IF(参照!C553="","",参照!C553)</f>
        <v/>
      </c>
      <c r="AX553" s="52" t="str">
        <f>IF(参照!D553="","",参照!D553)</f>
        <v>(参考値)事業者全体</v>
      </c>
      <c r="AY553" s="52">
        <f>IF(参照!E553="","",参照!E553)</f>
        <v>4.7399999999999997E-4</v>
      </c>
      <c r="AZ553" s="52" t="str">
        <f>IF(参照!F553="","",参照!F553)</f>
        <v>サンリン(株)</v>
      </c>
      <c r="BA553" s="52" t="str">
        <f>IF(参照!G553="","",参照!G553)</f>
        <v>サンリン(株)_(参考値)事業者全体</v>
      </c>
      <c r="BB553" s="52">
        <f t="shared" si="39"/>
        <v>0.47399999999999998</v>
      </c>
      <c r="BD553" s="52" t="str">
        <f>IF(参照!L553="","",参照!L553)</f>
        <v>(株)リクルート</v>
      </c>
    </row>
    <row r="554" spans="47:56">
      <c r="AU554" s="52" t="str">
        <f>IF(参照!A554="","",参照!A554)</f>
        <v>A0258</v>
      </c>
      <c r="AV554" s="52" t="str">
        <f>IF(参照!B554="","",参照!B554)</f>
        <v>(株)宮崎ガスリビング</v>
      </c>
      <c r="AW554" s="52">
        <f>IF(参照!C554="","",参照!C554)</f>
        <v>4.46E-4</v>
      </c>
      <c r="AX554" s="52" t="str">
        <f>IF(参照!D554="","",参照!D554)</f>
        <v/>
      </c>
      <c r="AY554" s="52">
        <f>IF(参照!E554="","",参照!E554)</f>
        <v>4.5300000000000001E-4</v>
      </c>
      <c r="AZ554" s="52" t="str">
        <f>IF(参照!F554="","",参照!F554)</f>
        <v>(株)宮崎ガスリビング</v>
      </c>
      <c r="BA554" s="52" t="str">
        <f>IF(参照!G554="","",参照!G554)</f>
        <v>(株)宮崎ガスリビング_</v>
      </c>
      <c r="BB554" s="52">
        <f t="shared" si="39"/>
        <v>0.45300000000000001</v>
      </c>
      <c r="BD554" s="52" t="str">
        <f>IF(参照!L554="","",参照!L554)</f>
        <v>(株)リケン工業</v>
      </c>
    </row>
    <row r="555" spans="47:56">
      <c r="AU555" s="52" t="str">
        <f>IF(参照!A555="","",参照!A555)</f>
        <v>A0259</v>
      </c>
      <c r="AV555" s="52" t="str">
        <f>IF(参照!B555="","",参照!B555)</f>
        <v>山陰エレキ・アライアンス(株)</v>
      </c>
      <c r="AW555" s="52">
        <f>IF(参照!C555="","",参照!C555)</f>
        <v>4.84E-4</v>
      </c>
      <c r="AX555" s="52" t="str">
        <f>IF(参照!D555="","",参照!D555)</f>
        <v/>
      </c>
      <c r="AY555" s="52">
        <f>IF(参照!E555="","",参照!E555)</f>
        <v>4.28E-4</v>
      </c>
      <c r="AZ555" s="52" t="str">
        <f>IF(参照!F555="","",参照!F555)</f>
        <v>山陰エレキ・アライアンス(株)</v>
      </c>
      <c r="BA555" s="52" t="str">
        <f>IF(参照!G555="","",参照!G555)</f>
        <v>山陰エレキ・アライアンス(株)_</v>
      </c>
      <c r="BB555" s="52">
        <f t="shared" si="39"/>
        <v>0.42799999999999999</v>
      </c>
      <c r="BD555" s="52" t="str">
        <f>IF(参照!L555="","",参照!L555)</f>
        <v>リコージャパン(株)</v>
      </c>
    </row>
    <row r="556" spans="47:56">
      <c r="AU556" s="52" t="str">
        <f>IF(参照!A556="","",参照!A556)</f>
        <v>A0261</v>
      </c>
      <c r="AV556" s="52" t="str">
        <f>IF(参照!B556="","",参照!B556)</f>
        <v>ミライフ東日本(株)</v>
      </c>
      <c r="AW556" s="52">
        <f>IF(参照!C556="","",参照!C556)</f>
        <v>1.3200000000000001E-4</v>
      </c>
      <c r="AX556" s="52" t="str">
        <f>IF(参照!D556="","",参照!D556)</f>
        <v/>
      </c>
      <c r="AY556" s="52">
        <f>IF(参照!E556="","",参照!E556)</f>
        <v>7.7000000000000001E-5</v>
      </c>
      <c r="AZ556" s="52" t="str">
        <f>IF(参照!F556="","",参照!F556)</f>
        <v>ミライフ東日本(株)</v>
      </c>
      <c r="BA556" s="52" t="str">
        <f>IF(参照!G556="","",参照!G556)</f>
        <v>ミライフ東日本(株)_</v>
      </c>
      <c r="BB556" s="52">
        <f t="shared" si="39"/>
        <v>7.6999999999999999E-2</v>
      </c>
      <c r="BD556" s="52" t="str">
        <f>IF(参照!L556="","",参照!L556)</f>
        <v>リストプロパティーズ(株)</v>
      </c>
    </row>
    <row r="557" spans="47:56">
      <c r="AU557" s="52" t="str">
        <f>IF(参照!A557="","",参照!A557)</f>
        <v>A0263</v>
      </c>
      <c r="AV557" s="52" t="str">
        <f>IF(参照!B557="","",参照!B557)</f>
        <v>(株)ウッドエナジー</v>
      </c>
      <c r="AW557" s="52">
        <f>IF(参照!C557="","",参照!C557)</f>
        <v>0</v>
      </c>
      <c r="AX557" s="52" t="str">
        <f>IF(参照!D557="","",参照!D557)</f>
        <v/>
      </c>
      <c r="AY557" s="52">
        <f>IF(参照!E557="","",参照!E557)</f>
        <v>4.0400000000000001E-4</v>
      </c>
      <c r="AZ557" s="52" t="str">
        <f>IF(参照!F557="","",参照!F557)</f>
        <v>(株)ウッドエナジー</v>
      </c>
      <c r="BA557" s="52" t="str">
        <f>IF(参照!G557="","",参照!G557)</f>
        <v>(株)ウッドエナジー_</v>
      </c>
      <c r="BB557" s="52">
        <f t="shared" si="39"/>
        <v>0.40400000000000003</v>
      </c>
      <c r="BD557" s="52" t="str">
        <f>IF(参照!L557="","",参照!L557)</f>
        <v>リニューアブル・ジャパン(株)(旧：(株)みらい電力)</v>
      </c>
    </row>
    <row r="558" spans="47:56">
      <c r="AU558" s="52" t="str">
        <f>IF(参照!A558="","",参照!A558)</f>
        <v>A0264</v>
      </c>
      <c r="AV558" s="52" t="str">
        <f>IF(参照!B558="","",参照!B558)</f>
        <v>山陰酸素工業(株)</v>
      </c>
      <c r="AW558" s="52">
        <f>IF(参照!C558="","",参照!C558)</f>
        <v>4.84E-4</v>
      </c>
      <c r="AX558" s="52" t="str">
        <f>IF(参照!D558="","",参照!D558)</f>
        <v/>
      </c>
      <c r="AY558" s="52">
        <f>IF(参照!E558="","",参照!E558)</f>
        <v>4.2900000000000002E-4</v>
      </c>
      <c r="AZ558" s="52" t="str">
        <f>IF(参照!F558="","",参照!F558)</f>
        <v>山陰酸素工業(株)</v>
      </c>
      <c r="BA558" s="52" t="str">
        <f>IF(参照!G558="","",参照!G558)</f>
        <v>山陰酸素工業(株)_</v>
      </c>
      <c r="BB558" s="52">
        <f t="shared" si="39"/>
        <v>0.42899999999999999</v>
      </c>
      <c r="BD558" s="52" t="str">
        <f>IF(参照!L558="","",参照!L558)</f>
        <v>(株)リミックスポイント</v>
      </c>
    </row>
    <row r="559" spans="47:56">
      <c r="AU559" s="52" t="str">
        <f>IF(参照!A559="","",参照!A559)</f>
        <v>A0265</v>
      </c>
      <c r="AV559" s="52" t="str">
        <f>IF(参照!B559="","",参照!B559)</f>
        <v>武陽ガス(株)</v>
      </c>
      <c r="AW559" s="52">
        <f>IF(参照!C559="","",参照!C559)</f>
        <v>3.6400000000000001E-4</v>
      </c>
      <c r="AX559" s="52" t="str">
        <f>IF(参照!D559="","",参照!D559)</f>
        <v/>
      </c>
      <c r="AY559" s="52">
        <f>IF(参照!E559="","",参照!E559)</f>
        <v>3.0800000000000001E-4</v>
      </c>
      <c r="AZ559" s="52" t="str">
        <f>IF(参照!F559="","",参照!F559)</f>
        <v>武陽ガス(株)</v>
      </c>
      <c r="BA559" s="52" t="str">
        <f>IF(参照!G559="","",参照!G559)</f>
        <v>武陽ガス(株)_</v>
      </c>
      <c r="BB559" s="52">
        <f t="shared" si="39"/>
        <v>0.308</v>
      </c>
      <c r="BD559" s="52" t="str">
        <f>IF(参照!L559="","",参照!L559)</f>
        <v>(株)ルーク</v>
      </c>
    </row>
    <row r="560" spans="47:56">
      <c r="AU560" s="52" t="str">
        <f>IF(参照!A560="","",参照!A560)</f>
        <v>A0267</v>
      </c>
      <c r="AV560" s="52" t="str">
        <f>IF(参照!B560="","",参照!B560)</f>
        <v>北海道電力(株)</v>
      </c>
      <c r="AW560" s="52">
        <f>IF(参照!C560="","",参照!C560)</f>
        <v>5.4900000000000001E-4</v>
      </c>
      <c r="AX560" s="52" t="str">
        <f>IF(参照!D560="","",参照!D560)</f>
        <v>メニューA</v>
      </c>
      <c r="AY560" s="52">
        <f>IF(参照!E560="","",参照!E560)</f>
        <v>0</v>
      </c>
      <c r="AZ560" s="52" t="str">
        <f>IF(参照!F560="","",参照!F560)</f>
        <v>北海道電力(株)</v>
      </c>
      <c r="BA560" s="52" t="str">
        <f>IF(参照!G560="","",参照!G560)</f>
        <v>北海道電力(株)_メニューA</v>
      </c>
      <c r="BB560" s="52">
        <f t="shared" si="39"/>
        <v>0</v>
      </c>
      <c r="BD560" s="52" t="str">
        <f>IF(参照!L560="","",参照!L560)</f>
        <v>(株)レクスポート</v>
      </c>
    </row>
    <row r="561" spans="47:56">
      <c r="AU561" s="52" t="str">
        <f>IF(参照!A561="","",参照!A561)</f>
        <v/>
      </c>
      <c r="AV561" s="52" t="str">
        <f>IF(参照!B561="","",参照!B561)</f>
        <v/>
      </c>
      <c r="AW561" s="52" t="str">
        <f>IF(参照!C561="","",参照!C561)</f>
        <v/>
      </c>
      <c r="AX561" s="52" t="str">
        <f>IF(参照!D561="","",参照!D561)</f>
        <v>メニューB</v>
      </c>
      <c r="AY561" s="52">
        <f>IF(参照!E561="","",参照!E561)</f>
        <v>0</v>
      </c>
      <c r="AZ561" s="52" t="str">
        <f>IF(参照!F561="","",参照!F561)</f>
        <v>北海道電力(株)</v>
      </c>
      <c r="BA561" s="52" t="str">
        <f>IF(参照!G561="","",参照!G561)</f>
        <v>北海道電力(株)_メニューB</v>
      </c>
      <c r="BB561" s="52">
        <f t="shared" si="39"/>
        <v>0</v>
      </c>
      <c r="BD561" s="52" t="str">
        <f>IF(参照!L561="","",参照!L561)</f>
        <v>レネックス電力合同会社</v>
      </c>
    </row>
    <row r="562" spans="47:56">
      <c r="AU562" s="52" t="str">
        <f>IF(参照!A562="","",参照!A562)</f>
        <v/>
      </c>
      <c r="AV562" s="52" t="str">
        <f>IF(参照!B562="","",参照!B562)</f>
        <v/>
      </c>
      <c r="AW562" s="52" t="str">
        <f>IF(参照!C562="","",参照!C562)</f>
        <v/>
      </c>
      <c r="AX562" s="52" t="str">
        <f>IF(参照!D562="","",参照!D562)</f>
        <v>メニューC(残差)</v>
      </c>
      <c r="AY562" s="52">
        <f>IF(参照!E562="","",参照!E562)</f>
        <v>5.3700000000000004E-4</v>
      </c>
      <c r="AZ562" s="52" t="str">
        <f>IF(参照!F562="","",参照!F562)</f>
        <v>北海道電力(株)</v>
      </c>
      <c r="BA562" s="52" t="str">
        <f>IF(参照!G562="","",参照!G562)</f>
        <v>北海道電力(株)_メニューC(残差)</v>
      </c>
      <c r="BB562" s="52">
        <f t="shared" si="39"/>
        <v>0.53700000000000003</v>
      </c>
      <c r="BD562" s="52" t="str">
        <f>IF(参照!L562="","",参照!L562)</f>
        <v>レモンガス(株)</v>
      </c>
    </row>
    <row r="563" spans="47:56">
      <c r="AU563" s="52" t="str">
        <f>IF(参照!A563="","",参照!A563)</f>
        <v/>
      </c>
      <c r="AV563" s="52" t="str">
        <f>IF(参照!B563="","",参照!B563)</f>
        <v/>
      </c>
      <c r="AW563" s="52" t="str">
        <f>IF(参照!C563="","",参照!C563)</f>
        <v/>
      </c>
      <c r="AX563" s="52" t="str">
        <f>IF(参照!D563="","",参照!D563)</f>
        <v>(参考値)事業者全体</v>
      </c>
      <c r="AY563" s="52">
        <f>IF(参照!E563="","",参照!E563)</f>
        <v>5.4900000000000001E-4</v>
      </c>
      <c r="AZ563" s="52" t="str">
        <f>IF(参照!F563="","",参照!F563)</f>
        <v>北海道電力(株)</v>
      </c>
      <c r="BA563" s="52" t="str">
        <f>IF(参照!G563="","",参照!G563)</f>
        <v>北海道電力(株)_(参考値)事業者全体</v>
      </c>
      <c r="BB563" s="52">
        <f t="shared" si="39"/>
        <v>0.54900000000000004</v>
      </c>
      <c r="BD563" s="52" t="str">
        <f>IF(参照!L563="","",参照!L563)</f>
        <v>ローカルエナジー(株)</v>
      </c>
    </row>
    <row r="564" spans="47:56">
      <c r="AU564" s="52" t="str">
        <f>IF(参照!A564="","",参照!A564)</f>
        <v>A0268</v>
      </c>
      <c r="AV564" s="52" t="str">
        <f>IF(参照!B564="","",参照!B564)</f>
        <v>東北電力(株)</v>
      </c>
      <c r="AW564" s="52">
        <f>IF(参照!C564="","",参照!C564)</f>
        <v>4.9600000000000002E-4</v>
      </c>
      <c r="AX564" s="52" t="str">
        <f>IF(参照!D564="","",参照!D564)</f>
        <v>メニューA</v>
      </c>
      <c r="AY564" s="52">
        <f>IF(参照!E564="","",参照!E564)</f>
        <v>0</v>
      </c>
      <c r="AZ564" s="52" t="str">
        <f>IF(参照!F564="","",参照!F564)</f>
        <v>東北電力(株)</v>
      </c>
      <c r="BA564" s="52" t="str">
        <f>IF(参照!G564="","",参照!G564)</f>
        <v>東北電力(株)_メニューA</v>
      </c>
      <c r="BB564" s="52">
        <f t="shared" si="39"/>
        <v>0</v>
      </c>
      <c r="BD564" s="52" t="str">
        <f>IF(参照!L564="","",参照!L564)</f>
        <v>ローカルでんき(株)</v>
      </c>
    </row>
    <row r="565" spans="47:56">
      <c r="AU565" s="52" t="str">
        <f>IF(参照!A565="","",参照!A565)</f>
        <v/>
      </c>
      <c r="AV565" s="52" t="str">
        <f>IF(参照!B565="","",参照!B565)</f>
        <v/>
      </c>
      <c r="AW565" s="52" t="str">
        <f>IF(参照!C565="","",参照!C565)</f>
        <v/>
      </c>
      <c r="AX565" s="52" t="str">
        <f>IF(参照!D565="","",参照!D565)</f>
        <v>メニューB</v>
      </c>
      <c r="AY565" s="52">
        <f>IF(参照!E565="","",参照!E565)</f>
        <v>0</v>
      </c>
      <c r="AZ565" s="52" t="str">
        <f>IF(参照!F565="","",参照!F565)</f>
        <v>東北電力(株)</v>
      </c>
      <c r="BA565" s="52" t="str">
        <f>IF(参照!G565="","",参照!G565)</f>
        <v>東北電力(株)_メニューB</v>
      </c>
      <c r="BB565" s="52">
        <f t="shared" si="39"/>
        <v>0</v>
      </c>
      <c r="BD565" s="52" t="str">
        <f>IF(参照!L565="","",参照!L565)</f>
        <v>和歌山電力(株)</v>
      </c>
    </row>
    <row r="566" spans="47:56">
      <c r="AU566" s="52" t="str">
        <f>IF(参照!A566="","",参照!A566)</f>
        <v/>
      </c>
      <c r="AV566" s="52" t="str">
        <f>IF(参照!B566="","",参照!B566)</f>
        <v/>
      </c>
      <c r="AW566" s="52" t="str">
        <f>IF(参照!C566="","",参照!C566)</f>
        <v/>
      </c>
      <c r="AX566" s="52" t="str">
        <f>IF(参照!D566="","",参照!D566)</f>
        <v>メニューC(残差)</v>
      </c>
      <c r="AY566" s="52">
        <f>IF(参照!E566="","",参照!E566)</f>
        <v>4.8799999999999999E-4</v>
      </c>
      <c r="AZ566" s="52" t="str">
        <f>IF(参照!F566="","",参照!F566)</f>
        <v>東北電力(株)</v>
      </c>
      <c r="BA566" s="52" t="str">
        <f>IF(参照!G566="","",参照!G566)</f>
        <v>東北電力(株)_メニューC(残差)</v>
      </c>
      <c r="BB566" s="52">
        <f t="shared" si="39"/>
        <v>0.48799999999999999</v>
      </c>
      <c r="BD566" s="52" t="str">
        <f>IF(参照!L566="","",参照!L566)</f>
        <v>綿半パートナーズ(株)</v>
      </c>
    </row>
    <row r="567" spans="47:56">
      <c r="AU567" s="52" t="str">
        <f>IF(参照!A567="","",参照!A567)</f>
        <v/>
      </c>
      <c r="AV567" s="52" t="str">
        <f>IF(参照!B567="","",参照!B567)</f>
        <v/>
      </c>
      <c r="AW567" s="52" t="str">
        <f>IF(参照!C567="","",参照!C567)</f>
        <v/>
      </c>
      <c r="AX567" s="52" t="str">
        <f>IF(参照!D567="","",参照!D567)</f>
        <v>(参考値)事業者全体</v>
      </c>
      <c r="AY567" s="52">
        <f>IF(参照!E567="","",参照!E567)</f>
        <v>4.57E-4</v>
      </c>
      <c r="AZ567" s="52" t="str">
        <f>IF(参照!F567="","",参照!F567)</f>
        <v>東北電力(株)</v>
      </c>
      <c r="BA567" s="52" t="str">
        <f>IF(参照!G567="","",参照!G567)</f>
        <v>東北電力(株)_(参考値)事業者全体</v>
      </c>
      <c r="BB567" s="52">
        <f t="shared" si="39"/>
        <v>0.45700000000000002</v>
      </c>
      <c r="BD567" s="52" t="str">
        <f>IF(参照!L567="","",参照!L567)</f>
        <v>ワタミエナジー(株)</v>
      </c>
    </row>
    <row r="568" spans="47:56">
      <c r="AU568" s="52" t="str">
        <f>IF(参照!A568="","",参照!A568)</f>
        <v>A0269</v>
      </c>
      <c r="AV568" s="52" t="str">
        <f>IF(参照!B568="","",参照!B568)</f>
        <v>東京電力エナジーパートナー(株)</v>
      </c>
      <c r="AW568" s="52">
        <f>IF(参照!C568="","",参照!C568)</f>
        <v>4.57E-4</v>
      </c>
      <c r="AX568" s="52" t="str">
        <f>IF(参照!D568="","",参照!D568)</f>
        <v>メニューA</v>
      </c>
      <c r="AY568" s="52">
        <f>IF(参照!E568="","",参照!E568)</f>
        <v>0</v>
      </c>
      <c r="AZ568" s="52" t="str">
        <f>IF(参照!F568="","",参照!F568)</f>
        <v>東京電力エナジーパートナー(株)</v>
      </c>
      <c r="BA568" s="52" t="str">
        <f>IF(参照!G568="","",参照!G568)</f>
        <v>東京電力エナジーパートナー(株)_メニューA</v>
      </c>
      <c r="BB568" s="52">
        <f t="shared" si="39"/>
        <v>0</v>
      </c>
      <c r="BD568" s="52" t="str">
        <f>IF(参照!L568="","",参照!L568)</f>
        <v>ワンワールドエナジー(株)(旧：(株)地方創生テクノロジーラボ)</v>
      </c>
    </row>
    <row r="569" spans="47:56">
      <c r="AU569" s="52" t="str">
        <f>IF(参照!A569="","",参照!A569)</f>
        <v/>
      </c>
      <c r="AV569" s="52" t="str">
        <f>IF(参照!B569="","",参照!B569)</f>
        <v/>
      </c>
      <c r="AW569" s="52" t="str">
        <f>IF(参照!C569="","",参照!C569)</f>
        <v/>
      </c>
      <c r="AX569" s="52" t="str">
        <f>IF(参照!D569="","",参照!D569)</f>
        <v>メニューB</v>
      </c>
      <c r="AY569" s="52">
        <f>IF(参照!E569="","",参照!E569)</f>
        <v>0</v>
      </c>
      <c r="AZ569" s="52" t="str">
        <f>IF(参照!F569="","",参照!F569)</f>
        <v>東京電力エナジーパートナー(株)</v>
      </c>
      <c r="BA569" s="52" t="str">
        <f>IF(参照!G569="","",参照!G569)</f>
        <v>東京電力エナジーパートナー(株)_メニューB</v>
      </c>
      <c r="BB569" s="52">
        <f t="shared" si="39"/>
        <v>0</v>
      </c>
      <c r="BD569" s="52" t="str">
        <f>IF(参照!L569="","",参照!L569)</f>
        <v/>
      </c>
    </row>
    <row r="570" spans="47:56">
      <c r="AU570" s="52" t="str">
        <f>IF(参照!A570="","",参照!A570)</f>
        <v/>
      </c>
      <c r="AV570" s="52" t="str">
        <f>IF(参照!B570="","",参照!B570)</f>
        <v/>
      </c>
      <c r="AW570" s="52" t="str">
        <f>IF(参照!C570="","",参照!C570)</f>
        <v/>
      </c>
      <c r="AX570" s="52" t="str">
        <f>IF(参照!D570="","",参照!D570)</f>
        <v>メニューC</v>
      </c>
      <c r="AY570" s="52">
        <f>IF(参照!E570="","",参照!E570)</f>
        <v>0</v>
      </c>
      <c r="AZ570" s="52" t="str">
        <f>IF(参照!F570="","",参照!F570)</f>
        <v>東京電力エナジーパートナー(株)</v>
      </c>
      <c r="BA570" s="52" t="str">
        <f>IF(参照!G570="","",参照!G570)</f>
        <v>東京電力エナジーパートナー(株)_メニューC</v>
      </c>
      <c r="BB570" s="52">
        <f t="shared" si="39"/>
        <v>0</v>
      </c>
      <c r="BD570" s="52" t="str">
        <f>IF(参照!L570="","",参照!L570)</f>
        <v/>
      </c>
    </row>
    <row r="571" spans="47:56">
      <c r="AU571" s="52" t="str">
        <f>IF(参照!A571="","",参照!A571)</f>
        <v/>
      </c>
      <c r="AV571" s="52" t="str">
        <f>IF(参照!B571="","",参照!B571)</f>
        <v/>
      </c>
      <c r="AW571" s="52" t="str">
        <f>IF(参照!C571="","",参照!C571)</f>
        <v/>
      </c>
      <c r="AX571" s="52" t="str">
        <f>IF(参照!D571="","",参照!D571)</f>
        <v>メニューD</v>
      </c>
      <c r="AY571" s="52">
        <f>IF(参照!E571="","",参照!E571)</f>
        <v>0</v>
      </c>
      <c r="AZ571" s="52" t="str">
        <f>IF(参照!F571="","",参照!F571)</f>
        <v>東京電力エナジーパートナー(株)</v>
      </c>
      <c r="BA571" s="52" t="str">
        <f>IF(参照!G571="","",参照!G571)</f>
        <v>東京電力エナジーパートナー(株)_メニューD</v>
      </c>
      <c r="BB571" s="52">
        <f t="shared" si="39"/>
        <v>0</v>
      </c>
      <c r="BD571" s="52" t="str">
        <f>IF(参照!L571="","",参照!L571)</f>
        <v/>
      </c>
    </row>
    <row r="572" spans="47:56">
      <c r="AU572" s="52" t="str">
        <f>IF(参照!A572="","",参照!A572)</f>
        <v/>
      </c>
      <c r="AV572" s="52" t="str">
        <f>IF(参照!B572="","",参照!B572)</f>
        <v/>
      </c>
      <c r="AW572" s="52" t="str">
        <f>IF(参照!C572="","",参照!C572)</f>
        <v/>
      </c>
      <c r="AX572" s="52" t="str">
        <f>IF(参照!D572="","",参照!D572)</f>
        <v>メニューE</v>
      </c>
      <c r="AY572" s="52">
        <f>IF(参照!E572="","",参照!E572)</f>
        <v>0</v>
      </c>
      <c r="AZ572" s="52" t="str">
        <f>IF(参照!F572="","",参照!F572)</f>
        <v>東京電力エナジーパートナー(株)</v>
      </c>
      <c r="BA572" s="52" t="str">
        <f>IF(参照!G572="","",参照!G572)</f>
        <v>東京電力エナジーパートナー(株)_メニューE</v>
      </c>
      <c r="BB572" s="52">
        <f t="shared" si="39"/>
        <v>0</v>
      </c>
      <c r="BD572" s="52" t="str">
        <f>IF(参照!L572="","",参照!L572)</f>
        <v/>
      </c>
    </row>
    <row r="573" spans="47:56">
      <c r="AU573" s="52" t="str">
        <f>IF(参照!A573="","",参照!A573)</f>
        <v/>
      </c>
      <c r="AV573" s="52" t="str">
        <f>IF(参照!B573="","",参照!B573)</f>
        <v/>
      </c>
      <c r="AW573" s="52" t="str">
        <f>IF(参照!C573="","",参照!C573)</f>
        <v/>
      </c>
      <c r="AX573" s="52" t="str">
        <f>IF(参照!D573="","",参照!D573)</f>
        <v>メニューF</v>
      </c>
      <c r="AY573" s="52">
        <f>IF(参照!E573="","",参照!E573)</f>
        <v>0</v>
      </c>
      <c r="AZ573" s="52" t="str">
        <f>IF(参照!F573="","",参照!F573)</f>
        <v>東京電力エナジーパートナー(株)</v>
      </c>
      <c r="BA573" s="52" t="str">
        <f>IF(参照!G573="","",参照!G573)</f>
        <v>東京電力エナジーパートナー(株)_メニューF</v>
      </c>
      <c r="BB573" s="52">
        <f t="shared" si="39"/>
        <v>0</v>
      </c>
      <c r="BD573" s="52" t="str">
        <f>IF(参照!L573="","",参照!L573)</f>
        <v/>
      </c>
    </row>
    <row r="574" spans="47:56">
      <c r="AU574" s="52" t="str">
        <f>IF(参照!A574="","",参照!A574)</f>
        <v/>
      </c>
      <c r="AV574" s="52" t="str">
        <f>IF(参照!B574="","",参照!B574)</f>
        <v/>
      </c>
      <c r="AW574" s="52" t="str">
        <f>IF(参照!C574="","",参照!C574)</f>
        <v/>
      </c>
      <c r="AX574" s="52" t="str">
        <f>IF(参照!D574="","",参照!D574)</f>
        <v>メニューG</v>
      </c>
      <c r="AY574" s="52">
        <f>IF(参照!E574="","",参照!E574)</f>
        <v>0</v>
      </c>
      <c r="AZ574" s="52" t="str">
        <f>IF(参照!F574="","",参照!F574)</f>
        <v>東京電力エナジーパートナー(株)</v>
      </c>
      <c r="BA574" s="52" t="str">
        <f>IF(参照!G574="","",参照!G574)</f>
        <v>東京電力エナジーパートナー(株)_メニューG</v>
      </c>
      <c r="BB574" s="52">
        <f t="shared" si="39"/>
        <v>0</v>
      </c>
      <c r="BD574" s="52" t="str">
        <f>IF(参照!L574="","",参照!L574)</f>
        <v/>
      </c>
    </row>
    <row r="575" spans="47:56">
      <c r="AU575" s="52" t="str">
        <f>IF(参照!A575="","",参照!A575)</f>
        <v/>
      </c>
      <c r="AV575" s="52" t="str">
        <f>IF(参照!B575="","",参照!B575)</f>
        <v/>
      </c>
      <c r="AW575" s="52" t="str">
        <f>IF(参照!C575="","",参照!C575)</f>
        <v/>
      </c>
      <c r="AX575" s="52" t="str">
        <f>IF(参照!D575="","",参照!D575)</f>
        <v>メニューH</v>
      </c>
      <c r="AY575" s="52">
        <f>IF(参照!E575="","",参照!E575)</f>
        <v>0</v>
      </c>
      <c r="AZ575" s="52" t="str">
        <f>IF(参照!F575="","",参照!F575)</f>
        <v>東京電力エナジーパートナー(株)</v>
      </c>
      <c r="BA575" s="52" t="str">
        <f>IF(参照!G575="","",参照!G575)</f>
        <v>東京電力エナジーパートナー(株)_メニューH</v>
      </c>
      <c r="BB575" s="52">
        <f t="shared" si="39"/>
        <v>0</v>
      </c>
      <c r="BD575" s="52" t="str">
        <f>IF(参照!L575="","",参照!L575)</f>
        <v/>
      </c>
    </row>
    <row r="576" spans="47:56">
      <c r="AU576" s="52" t="str">
        <f>IF(参照!A576="","",参照!A576)</f>
        <v/>
      </c>
      <c r="AV576" s="52" t="str">
        <f>IF(参照!B576="","",参照!B576)</f>
        <v/>
      </c>
      <c r="AW576" s="52" t="str">
        <f>IF(参照!C576="","",参照!C576)</f>
        <v/>
      </c>
      <c r="AX576" s="52" t="str">
        <f>IF(参照!D576="","",参照!D576)</f>
        <v>メニューI</v>
      </c>
      <c r="AY576" s="52">
        <f>IF(参照!E576="","",参照!E576)</f>
        <v>0</v>
      </c>
      <c r="AZ576" s="52" t="str">
        <f>IF(参照!F576="","",参照!F576)</f>
        <v>東京電力エナジーパートナー(株)</v>
      </c>
      <c r="BA576" s="52" t="str">
        <f>IF(参照!G576="","",参照!G576)</f>
        <v>東京電力エナジーパートナー(株)_メニューI</v>
      </c>
      <c r="BB576" s="52">
        <f t="shared" si="39"/>
        <v>0</v>
      </c>
      <c r="BD576" s="52" t="str">
        <f>IF(参照!L576="","",参照!L576)</f>
        <v/>
      </c>
    </row>
    <row r="577" spans="47:56">
      <c r="AU577" s="52" t="str">
        <f>IF(参照!A577="","",参照!A577)</f>
        <v/>
      </c>
      <c r="AV577" s="52" t="str">
        <f>IF(参照!B577="","",参照!B577)</f>
        <v/>
      </c>
      <c r="AW577" s="52" t="str">
        <f>IF(参照!C577="","",参照!C577)</f>
        <v/>
      </c>
      <c r="AX577" s="52" t="str">
        <f>IF(参照!D577="","",参照!D577)</f>
        <v>メニューJ(残差)</v>
      </c>
      <c r="AY577" s="52">
        <f>IF(参照!E577="","",参照!E577)</f>
        <v>4.57E-4</v>
      </c>
      <c r="AZ577" s="52" t="str">
        <f>IF(参照!F577="","",参照!F577)</f>
        <v>東京電力エナジーパートナー(株)</v>
      </c>
      <c r="BA577" s="52" t="str">
        <f>IF(参照!G577="","",参照!G577)</f>
        <v>東京電力エナジーパートナー(株)_メニューJ(残差)</v>
      </c>
      <c r="BB577" s="52">
        <f t="shared" si="39"/>
        <v>0.45700000000000002</v>
      </c>
      <c r="BD577" s="52" t="str">
        <f>IF(参照!L577="","",参照!L577)</f>
        <v/>
      </c>
    </row>
    <row r="578" spans="47:56">
      <c r="AU578" s="52" t="str">
        <f>IF(参照!A578="","",参照!A578)</f>
        <v/>
      </c>
      <c r="AV578" s="52" t="str">
        <f>IF(参照!B578="","",参照!B578)</f>
        <v/>
      </c>
      <c r="AW578" s="52" t="str">
        <f>IF(参照!C578="","",参照!C578)</f>
        <v/>
      </c>
      <c r="AX578" s="52" t="str">
        <f>IF(参照!D578="","",参照!D578)</f>
        <v>(参考値)事業者全体</v>
      </c>
      <c r="AY578" s="52">
        <f>IF(参照!E578="","",参照!E578)</f>
        <v>4.4099999999999999E-4</v>
      </c>
      <c r="AZ578" s="52" t="str">
        <f>IF(参照!F578="","",参照!F578)</f>
        <v>東京電力エナジーパートナー(株)</v>
      </c>
      <c r="BA578" s="52" t="str">
        <f>IF(参照!G578="","",参照!G578)</f>
        <v>東京電力エナジーパートナー(株)_(参考値)事業者全体</v>
      </c>
      <c r="BB578" s="52">
        <f t="shared" si="39"/>
        <v>0.441</v>
      </c>
      <c r="BD578" s="52" t="str">
        <f>IF(参照!L578="","",参照!L578)</f>
        <v/>
      </c>
    </row>
    <row r="579" spans="47:56">
      <c r="AU579" s="52" t="str">
        <f>IF(参照!A579="","",参照!A579)</f>
        <v>A0270</v>
      </c>
      <c r="AV579" s="52" t="str">
        <f>IF(参照!B579="","",参照!B579)</f>
        <v>中部電力ミライズ(株)</v>
      </c>
      <c r="AW579" s="52">
        <f>IF(参照!C579="","",参照!C579)</f>
        <v>4.4900000000000002E-4</v>
      </c>
      <c r="AX579" s="52" t="str">
        <f>IF(参照!D579="","",参照!D579)</f>
        <v>メニューA</v>
      </c>
      <c r="AY579" s="52">
        <f>IF(参照!E579="","",参照!E579)</f>
        <v>0</v>
      </c>
      <c r="AZ579" s="52" t="str">
        <f>IF(参照!F579="","",参照!F579)</f>
        <v>中部電力ミライズ(株)</v>
      </c>
      <c r="BA579" s="52" t="str">
        <f>IF(参照!G579="","",参照!G579)</f>
        <v>中部電力ミライズ(株)_メニューA</v>
      </c>
      <c r="BB579" s="52">
        <f t="shared" si="39"/>
        <v>0</v>
      </c>
      <c r="BD579" s="52" t="str">
        <f>IF(参照!L579="","",参照!L579)</f>
        <v/>
      </c>
    </row>
    <row r="580" spans="47:56">
      <c r="AU580" s="52" t="str">
        <f>IF(参照!A580="","",参照!A580)</f>
        <v/>
      </c>
      <c r="AV580" s="52" t="str">
        <f>IF(参照!B580="","",参照!B580)</f>
        <v/>
      </c>
      <c r="AW580" s="52" t="str">
        <f>IF(参照!C580="","",参照!C580)</f>
        <v/>
      </c>
      <c r="AX580" s="52" t="str">
        <f>IF(参照!D580="","",参照!D580)</f>
        <v>メニューB(残差)</v>
      </c>
      <c r="AY580" s="52">
        <f>IF(参照!E580="","",参照!E580)</f>
        <v>3.88E-4</v>
      </c>
      <c r="AZ580" s="52" t="str">
        <f>IF(参照!F580="","",参照!F580)</f>
        <v>中部電力ミライズ(株)</v>
      </c>
      <c r="BA580" s="52" t="str">
        <f>IF(参照!G580="","",参照!G580)</f>
        <v>中部電力ミライズ(株)_メニューB(残差)</v>
      </c>
      <c r="BB580" s="52">
        <f t="shared" si="39"/>
        <v>0.38800000000000001</v>
      </c>
      <c r="BD580" s="52" t="str">
        <f>IF(参照!L580="","",参照!L580)</f>
        <v/>
      </c>
    </row>
    <row r="581" spans="47:56">
      <c r="AU581" s="52" t="str">
        <f>IF(参照!A581="","",参照!A581)</f>
        <v/>
      </c>
      <c r="AV581" s="52" t="str">
        <f>IF(参照!B581="","",参照!B581)</f>
        <v/>
      </c>
      <c r="AW581" s="52" t="str">
        <f>IF(参照!C581="","",参照!C581)</f>
        <v/>
      </c>
      <c r="AX581" s="52" t="str">
        <f>IF(参照!D581="","",参照!D581)</f>
        <v>(参考値)事業者全体</v>
      </c>
      <c r="AY581" s="52">
        <f>IF(参照!E581="","",参照!E581)</f>
        <v>3.77E-4</v>
      </c>
      <c r="AZ581" s="52" t="str">
        <f>IF(参照!F581="","",参照!F581)</f>
        <v>中部電力ミライズ(株)</v>
      </c>
      <c r="BA581" s="52" t="str">
        <f>IF(参照!G581="","",参照!G581)</f>
        <v>中部電力ミライズ(株)_(参考値)事業者全体</v>
      </c>
      <c r="BB581" s="52">
        <f t="shared" ref="BB581:BB644" si="40">AY581*1000</f>
        <v>0.377</v>
      </c>
      <c r="BD581" s="52" t="str">
        <f>IF(参照!L581="","",参照!L581)</f>
        <v/>
      </c>
    </row>
    <row r="582" spans="47:56">
      <c r="AU582" s="52" t="str">
        <f>IF(参照!A582="","",参照!A582)</f>
        <v>A0271</v>
      </c>
      <c r="AV582" s="52" t="str">
        <f>IF(参照!B582="","",参照!B582)</f>
        <v>北陸電力(株)</v>
      </c>
      <c r="AW582" s="52">
        <f>IF(参照!C582="","",参照!C582)</f>
        <v>4.8000000000000001E-4</v>
      </c>
      <c r="AX582" s="52" t="str">
        <f>IF(参照!D582="","",参照!D582)</f>
        <v>メニューA</v>
      </c>
      <c r="AY582" s="52">
        <f>IF(参照!E582="","",参照!E582)</f>
        <v>0</v>
      </c>
      <c r="AZ582" s="52" t="str">
        <f>IF(参照!F582="","",参照!F582)</f>
        <v>北陸電力(株)</v>
      </c>
      <c r="BA582" s="52" t="str">
        <f>IF(参照!G582="","",参照!G582)</f>
        <v>北陸電力(株)_メニューA</v>
      </c>
      <c r="BB582" s="52">
        <f t="shared" si="40"/>
        <v>0</v>
      </c>
      <c r="BD582" s="52" t="str">
        <f>IF(参照!L582="","",参照!L582)</f>
        <v/>
      </c>
    </row>
    <row r="583" spans="47:56">
      <c r="AU583" s="52" t="str">
        <f>IF(参照!A583="","",参照!A583)</f>
        <v/>
      </c>
      <c r="AV583" s="52" t="str">
        <f>IF(参照!B583="","",参照!B583)</f>
        <v/>
      </c>
      <c r="AW583" s="52" t="str">
        <f>IF(参照!C583="","",参照!C583)</f>
        <v/>
      </c>
      <c r="AX583" s="52" t="str">
        <f>IF(参照!D583="","",参照!D583)</f>
        <v>メニューB</v>
      </c>
      <c r="AY583" s="52">
        <f>IF(参照!E583="","",参照!E583)</f>
        <v>0</v>
      </c>
      <c r="AZ583" s="52" t="str">
        <f>IF(参照!F583="","",参照!F583)</f>
        <v>北陸電力(株)</v>
      </c>
      <c r="BA583" s="52" t="str">
        <f>IF(参照!G583="","",参照!G583)</f>
        <v>北陸電力(株)_メニューB</v>
      </c>
      <c r="BB583" s="52">
        <f t="shared" si="40"/>
        <v>0</v>
      </c>
      <c r="BD583" s="52" t="str">
        <f>IF(参照!L583="","",参照!L583)</f>
        <v/>
      </c>
    </row>
    <row r="584" spans="47:56">
      <c r="AU584" s="52" t="str">
        <f>IF(参照!A584="","",参照!A584)</f>
        <v/>
      </c>
      <c r="AV584" s="52" t="str">
        <f>IF(参照!B584="","",参照!B584)</f>
        <v/>
      </c>
      <c r="AW584" s="52" t="str">
        <f>IF(参照!C584="","",参照!C584)</f>
        <v/>
      </c>
      <c r="AX584" s="52" t="str">
        <f>IF(参照!D584="","",参照!D584)</f>
        <v>メニューC</v>
      </c>
      <c r="AY584" s="52">
        <f>IF(参照!E584="","",参照!E584)</f>
        <v>0</v>
      </c>
      <c r="AZ584" s="52" t="str">
        <f>IF(参照!F584="","",参照!F584)</f>
        <v>北陸電力(株)</v>
      </c>
      <c r="BA584" s="52" t="str">
        <f>IF(参照!G584="","",参照!G584)</f>
        <v>北陸電力(株)_メニューC</v>
      </c>
      <c r="BB584" s="52">
        <f t="shared" si="40"/>
        <v>0</v>
      </c>
      <c r="BD584" s="52" t="str">
        <f>IF(参照!L584="","",参照!L584)</f>
        <v/>
      </c>
    </row>
    <row r="585" spans="47:56">
      <c r="AU585" s="52" t="str">
        <f>IF(参照!A585="","",参照!A585)</f>
        <v/>
      </c>
      <c r="AV585" s="52" t="str">
        <f>IF(参照!B585="","",参照!B585)</f>
        <v/>
      </c>
      <c r="AW585" s="52" t="str">
        <f>IF(参照!C585="","",参照!C585)</f>
        <v/>
      </c>
      <c r="AX585" s="52" t="str">
        <f>IF(参照!D585="","",参照!D585)</f>
        <v>メニューD</v>
      </c>
      <c r="AY585" s="52">
        <f>IF(参照!E585="","",参照!E585)</f>
        <v>0</v>
      </c>
      <c r="AZ585" s="52" t="str">
        <f>IF(参照!F585="","",参照!F585)</f>
        <v>北陸電力(株)</v>
      </c>
      <c r="BA585" s="52" t="str">
        <f>IF(参照!G585="","",参照!G585)</f>
        <v>北陸電力(株)_メニューD</v>
      </c>
      <c r="BB585" s="52">
        <f t="shared" si="40"/>
        <v>0</v>
      </c>
      <c r="BD585" s="52" t="str">
        <f>IF(参照!L585="","",参照!L585)</f>
        <v/>
      </c>
    </row>
    <row r="586" spans="47:56">
      <c r="AU586" s="52" t="str">
        <f>IF(参照!A586="","",参照!A586)</f>
        <v/>
      </c>
      <c r="AV586" s="52" t="str">
        <f>IF(参照!B586="","",参照!B586)</f>
        <v/>
      </c>
      <c r="AW586" s="52" t="str">
        <f>IF(参照!C586="","",参照!C586)</f>
        <v/>
      </c>
      <c r="AX586" s="52" t="str">
        <f>IF(参照!D586="","",参照!D586)</f>
        <v>メニューE(残差)</v>
      </c>
      <c r="AY586" s="52">
        <f>IF(参照!E586="","",参照!E586)</f>
        <v>4.8899999999999996E-4</v>
      </c>
      <c r="AZ586" s="52" t="str">
        <f>IF(参照!F586="","",参照!F586)</f>
        <v>北陸電力(株)</v>
      </c>
      <c r="BA586" s="52" t="str">
        <f>IF(参照!G586="","",参照!G586)</f>
        <v>北陸電力(株)_メニューE(残差)</v>
      </c>
      <c r="BB586" s="52">
        <f t="shared" si="40"/>
        <v>0.48899999999999993</v>
      </c>
      <c r="BD586" s="52" t="str">
        <f>IF(参照!L586="","",参照!L586)</f>
        <v/>
      </c>
    </row>
    <row r="587" spans="47:56">
      <c r="AU587" s="52" t="str">
        <f>IF(参照!A587="","",参照!A587)</f>
        <v/>
      </c>
      <c r="AV587" s="52" t="str">
        <f>IF(参照!B587="","",参照!B587)</f>
        <v/>
      </c>
      <c r="AW587" s="52" t="str">
        <f>IF(参照!C587="","",参照!C587)</f>
        <v/>
      </c>
      <c r="AX587" s="52" t="str">
        <f>IF(参照!D587="","",参照!D587)</f>
        <v>(参考値)事業者全体</v>
      </c>
      <c r="AY587" s="52">
        <f>IF(参照!E587="","",参照!E587)</f>
        <v>4.6500000000000003E-4</v>
      </c>
      <c r="AZ587" s="52" t="str">
        <f>IF(参照!F587="","",参照!F587)</f>
        <v>北陸電力(株)</v>
      </c>
      <c r="BA587" s="52" t="str">
        <f>IF(参照!G587="","",参照!G587)</f>
        <v>北陸電力(株)_(参考値)事業者全体</v>
      </c>
      <c r="BB587" s="52">
        <f t="shared" si="40"/>
        <v>0.46500000000000002</v>
      </c>
      <c r="BD587" s="52" t="str">
        <f>IF(参照!L587="","",参照!L587)</f>
        <v/>
      </c>
    </row>
    <row r="588" spans="47:56">
      <c r="AU588" s="52" t="str">
        <f>IF(参照!A588="","",参照!A588)</f>
        <v>A0272</v>
      </c>
      <c r="AV588" s="52" t="str">
        <f>IF(参照!B588="","",参照!B588)</f>
        <v>関西電力(株)</v>
      </c>
      <c r="AW588" s="52">
        <f>IF(参照!C588="","",参照!C588)</f>
        <v>2.99E-4</v>
      </c>
      <c r="AX588" s="52" t="str">
        <f>IF(参照!D588="","",参照!D588)</f>
        <v>メニューA</v>
      </c>
      <c r="AY588" s="52">
        <f>IF(参照!E588="","",参照!E588)</f>
        <v>0</v>
      </c>
      <c r="AZ588" s="52" t="str">
        <f>IF(参照!F588="","",参照!F588)</f>
        <v>関西電力(株)</v>
      </c>
      <c r="BA588" s="52" t="str">
        <f>IF(参照!G588="","",参照!G588)</f>
        <v>関西電力(株)_メニューA</v>
      </c>
      <c r="BB588" s="52">
        <f t="shared" si="40"/>
        <v>0</v>
      </c>
      <c r="BD588" s="52" t="str">
        <f>IF(参照!L588="","",参照!L588)</f>
        <v/>
      </c>
    </row>
    <row r="589" spans="47:56">
      <c r="AU589" s="52" t="str">
        <f>IF(参照!A589="","",参照!A589)</f>
        <v/>
      </c>
      <c r="AV589" s="52" t="str">
        <f>IF(参照!B589="","",参照!B589)</f>
        <v/>
      </c>
      <c r="AW589" s="52" t="str">
        <f>IF(参照!C589="","",参照!C589)</f>
        <v/>
      </c>
      <c r="AX589" s="52" t="str">
        <f>IF(参照!D589="","",参照!D589)</f>
        <v>メニューB</v>
      </c>
      <c r="AY589" s="52">
        <f>IF(参照!E589="","",参照!E589)</f>
        <v>0</v>
      </c>
      <c r="AZ589" s="52" t="str">
        <f>IF(参照!F589="","",参照!F589)</f>
        <v>関西電力(株)</v>
      </c>
      <c r="BA589" s="52" t="str">
        <f>IF(参照!G589="","",参照!G589)</f>
        <v>関西電力(株)_メニューB</v>
      </c>
      <c r="BB589" s="52">
        <f t="shared" si="40"/>
        <v>0</v>
      </c>
      <c r="BD589" s="52" t="str">
        <f>IF(参照!L589="","",参照!L589)</f>
        <v/>
      </c>
    </row>
    <row r="590" spans="47:56">
      <c r="AU590" s="52" t="str">
        <f>IF(参照!A590="","",参照!A590)</f>
        <v/>
      </c>
      <c r="AV590" s="52" t="str">
        <f>IF(参照!B590="","",参照!B590)</f>
        <v/>
      </c>
      <c r="AW590" s="52" t="str">
        <f>IF(参照!C590="","",参照!C590)</f>
        <v/>
      </c>
      <c r="AX590" s="52" t="str">
        <f>IF(参照!D590="","",参照!D590)</f>
        <v>メニューC</v>
      </c>
      <c r="AY590" s="52">
        <f>IF(参照!E590="","",参照!E590)</f>
        <v>0</v>
      </c>
      <c r="AZ590" s="52" t="str">
        <f>IF(参照!F590="","",参照!F590)</f>
        <v>関西電力(株)</v>
      </c>
      <c r="BA590" s="52" t="str">
        <f>IF(参照!G590="","",参照!G590)</f>
        <v>関西電力(株)_メニューC</v>
      </c>
      <c r="BB590" s="52">
        <f t="shared" si="40"/>
        <v>0</v>
      </c>
      <c r="BD590" s="52" t="str">
        <f>IF(参照!L590="","",参照!L590)</f>
        <v/>
      </c>
    </row>
    <row r="591" spans="47:56">
      <c r="AU591" s="52" t="str">
        <f>IF(参照!A591="","",参照!A591)</f>
        <v/>
      </c>
      <c r="AV591" s="52" t="str">
        <f>IF(参照!B591="","",参照!B591)</f>
        <v/>
      </c>
      <c r="AW591" s="52" t="str">
        <f>IF(参照!C591="","",参照!C591)</f>
        <v/>
      </c>
      <c r="AX591" s="52" t="str">
        <f>IF(参照!D591="","",参照!D591)</f>
        <v>メニューD</v>
      </c>
      <c r="AY591" s="52">
        <f>IF(参照!E591="","",参照!E591)</f>
        <v>0</v>
      </c>
      <c r="AZ591" s="52" t="str">
        <f>IF(参照!F591="","",参照!F591)</f>
        <v>関西電力(株)</v>
      </c>
      <c r="BA591" s="52" t="str">
        <f>IF(参照!G591="","",参照!G591)</f>
        <v>関西電力(株)_メニューD</v>
      </c>
      <c r="BB591" s="52">
        <f t="shared" si="40"/>
        <v>0</v>
      </c>
      <c r="BD591" s="52" t="str">
        <f>IF(参照!L591="","",参照!L591)</f>
        <v/>
      </c>
    </row>
    <row r="592" spans="47:56">
      <c r="AU592" s="52" t="str">
        <f>IF(参照!A592="","",参照!A592)</f>
        <v/>
      </c>
      <c r="AV592" s="52" t="str">
        <f>IF(参照!B592="","",参照!B592)</f>
        <v/>
      </c>
      <c r="AW592" s="52" t="str">
        <f>IF(参照!C592="","",参照!C592)</f>
        <v/>
      </c>
      <c r="AX592" s="52" t="str">
        <f>IF(参照!D592="","",参照!D592)</f>
        <v>メニューE</v>
      </c>
      <c r="AY592" s="52">
        <f>IF(参照!E592="","",参照!E592)</f>
        <v>0</v>
      </c>
      <c r="AZ592" s="52" t="str">
        <f>IF(参照!F592="","",参照!F592)</f>
        <v>関西電力(株)</v>
      </c>
      <c r="BA592" s="52" t="str">
        <f>IF(参照!G592="","",参照!G592)</f>
        <v>関西電力(株)_メニューE</v>
      </c>
      <c r="BB592" s="52">
        <f t="shared" si="40"/>
        <v>0</v>
      </c>
      <c r="BD592" s="52" t="str">
        <f>IF(参照!L592="","",参照!L592)</f>
        <v/>
      </c>
    </row>
    <row r="593" spans="47:56">
      <c r="AU593" s="52" t="str">
        <f>IF(参照!A593="","",参照!A593)</f>
        <v/>
      </c>
      <c r="AV593" s="52" t="str">
        <f>IF(参照!B593="","",参照!B593)</f>
        <v/>
      </c>
      <c r="AW593" s="52" t="str">
        <f>IF(参照!C593="","",参照!C593)</f>
        <v/>
      </c>
      <c r="AX593" s="52" t="str">
        <f>IF(参照!D593="","",参照!D593)</f>
        <v>メニューF(残差)</v>
      </c>
      <c r="AY593" s="52">
        <f>IF(参照!E593="","",参照!E593)</f>
        <v>3.1100000000000002E-4</v>
      </c>
      <c r="AZ593" s="52" t="str">
        <f>IF(参照!F593="","",参照!F593)</f>
        <v>関西電力(株)</v>
      </c>
      <c r="BA593" s="52" t="str">
        <f>IF(参照!G593="","",参照!G593)</f>
        <v>関西電力(株)_メニューF(残差)</v>
      </c>
      <c r="BB593" s="52">
        <f t="shared" si="40"/>
        <v>0.311</v>
      </c>
      <c r="BD593" s="52" t="str">
        <f>IF(参照!L593="","",参照!L593)</f>
        <v/>
      </c>
    </row>
    <row r="594" spans="47:56">
      <c r="AU594" s="52" t="str">
        <f>IF(参照!A594="","",参照!A594)</f>
        <v/>
      </c>
      <c r="AV594" s="52" t="str">
        <f>IF(参照!B594="","",参照!B594)</f>
        <v/>
      </c>
      <c r="AW594" s="52" t="str">
        <f>IF(参照!C594="","",参照!C594)</f>
        <v/>
      </c>
      <c r="AX594" s="52" t="str">
        <f>IF(参照!D594="","",参照!D594)</f>
        <v>(参考値)事業者全体</v>
      </c>
      <c r="AY594" s="52">
        <f>IF(参照!E594="","",参照!E594)</f>
        <v>3.5E-4</v>
      </c>
      <c r="AZ594" s="52" t="str">
        <f>IF(参照!F594="","",参照!F594)</f>
        <v>関西電力(株)</v>
      </c>
      <c r="BA594" s="52" t="str">
        <f>IF(参照!G594="","",参照!G594)</f>
        <v>関西電力(株)_(参考値)事業者全体</v>
      </c>
      <c r="BB594" s="52">
        <f t="shared" si="40"/>
        <v>0.35</v>
      </c>
      <c r="BD594" s="52" t="str">
        <f>IF(参照!L594="","",参照!L594)</f>
        <v/>
      </c>
    </row>
    <row r="595" spans="47:56">
      <c r="AU595" s="52" t="str">
        <f>IF(参照!A595="","",参照!A595)</f>
        <v>A0273</v>
      </c>
      <c r="AV595" s="52" t="str">
        <f>IF(参照!B595="","",参照!B595)</f>
        <v>中国電力(株)</v>
      </c>
      <c r="AW595" s="52">
        <f>IF(参照!C595="","",参照!C595)</f>
        <v>5.3399999999999997E-4</v>
      </c>
      <c r="AX595" s="52" t="str">
        <f>IF(参照!D595="","",参照!D595)</f>
        <v>メニューA</v>
      </c>
      <c r="AY595" s="52">
        <f>IF(参照!E595="","",参照!E595)</f>
        <v>0</v>
      </c>
      <c r="AZ595" s="52" t="str">
        <f>IF(参照!F595="","",参照!F595)</f>
        <v>中国電力(株)</v>
      </c>
      <c r="BA595" s="52" t="str">
        <f>IF(参照!G595="","",参照!G595)</f>
        <v>中国電力(株)_メニューA</v>
      </c>
      <c r="BB595" s="52">
        <f t="shared" si="40"/>
        <v>0</v>
      </c>
      <c r="BD595" s="52" t="str">
        <f>IF(参照!L595="","",参照!L595)</f>
        <v/>
      </c>
    </row>
    <row r="596" spans="47:56">
      <c r="AU596" s="52" t="str">
        <f>IF(参照!A596="","",参照!A596)</f>
        <v/>
      </c>
      <c r="AV596" s="52" t="str">
        <f>IF(参照!B596="","",参照!B596)</f>
        <v/>
      </c>
      <c r="AW596" s="52" t="str">
        <f>IF(参照!C596="","",参照!C596)</f>
        <v/>
      </c>
      <c r="AX596" s="52" t="str">
        <f>IF(参照!D596="","",参照!D596)</f>
        <v>メニューB</v>
      </c>
      <c r="AY596" s="52">
        <f>IF(参照!E596="","",参照!E596)</f>
        <v>0</v>
      </c>
      <c r="AZ596" s="52" t="str">
        <f>IF(参照!F596="","",参照!F596)</f>
        <v>中国電力(株)</v>
      </c>
      <c r="BA596" s="52" t="str">
        <f>IF(参照!G596="","",参照!G596)</f>
        <v>中国電力(株)_メニューB</v>
      </c>
      <c r="BB596" s="52">
        <f t="shared" si="40"/>
        <v>0</v>
      </c>
      <c r="BD596" s="52" t="str">
        <f>IF(参照!L596="","",参照!L596)</f>
        <v/>
      </c>
    </row>
    <row r="597" spans="47:56">
      <c r="AU597" s="52" t="str">
        <f>IF(参照!A597="","",参照!A597)</f>
        <v/>
      </c>
      <c r="AV597" s="52" t="str">
        <f>IF(参照!B597="","",参照!B597)</f>
        <v/>
      </c>
      <c r="AW597" s="52" t="str">
        <f>IF(参照!C597="","",参照!C597)</f>
        <v/>
      </c>
      <c r="AX597" s="52" t="str">
        <f>IF(参照!D597="","",参照!D597)</f>
        <v>メニューC</v>
      </c>
      <c r="AY597" s="52">
        <f>IF(参照!E597="","",参照!E597)</f>
        <v>0</v>
      </c>
      <c r="AZ597" s="52" t="str">
        <f>IF(参照!F597="","",参照!F597)</f>
        <v>中国電力(株)</v>
      </c>
      <c r="BA597" s="52" t="str">
        <f>IF(参照!G597="","",参照!G597)</f>
        <v>中国電力(株)_メニューC</v>
      </c>
      <c r="BB597" s="52">
        <f t="shared" si="40"/>
        <v>0</v>
      </c>
      <c r="BD597" s="52" t="str">
        <f>IF(参照!L597="","",参照!L597)</f>
        <v/>
      </c>
    </row>
    <row r="598" spans="47:56">
      <c r="AU598" s="52" t="str">
        <f>IF(参照!A598="","",参照!A598)</f>
        <v/>
      </c>
      <c r="AV598" s="52" t="str">
        <f>IF(参照!B598="","",参照!B598)</f>
        <v/>
      </c>
      <c r="AW598" s="52" t="str">
        <f>IF(参照!C598="","",参照!C598)</f>
        <v/>
      </c>
      <c r="AX598" s="52" t="str">
        <f>IF(参照!D598="","",参照!D598)</f>
        <v>メニューD</v>
      </c>
      <c r="AY598" s="52">
        <f>IF(参照!E598="","",参照!E598)</f>
        <v>0</v>
      </c>
      <c r="AZ598" s="52" t="str">
        <f>IF(参照!F598="","",参照!F598)</f>
        <v>中国電力(株)</v>
      </c>
      <c r="BA598" s="52" t="str">
        <f>IF(参照!G598="","",参照!G598)</f>
        <v>中国電力(株)_メニューD</v>
      </c>
      <c r="BB598" s="52">
        <f t="shared" si="40"/>
        <v>0</v>
      </c>
      <c r="BD598" s="52" t="str">
        <f>IF(参照!L598="","",参照!L598)</f>
        <v/>
      </c>
    </row>
    <row r="599" spans="47:56">
      <c r="AU599" s="52" t="str">
        <f>IF(参照!A599="","",参照!A599)</f>
        <v/>
      </c>
      <c r="AV599" s="52" t="str">
        <f>IF(参照!B599="","",参照!B599)</f>
        <v/>
      </c>
      <c r="AW599" s="52" t="str">
        <f>IF(参照!C599="","",参照!C599)</f>
        <v/>
      </c>
      <c r="AX599" s="52" t="str">
        <f>IF(参照!D599="","",参照!D599)</f>
        <v>メニューE(残差)</v>
      </c>
      <c r="AY599" s="52">
        <f>IF(参照!E599="","",参照!E599)</f>
        <v>5.4500000000000002E-4</v>
      </c>
      <c r="AZ599" s="52" t="str">
        <f>IF(参照!F599="","",参照!F599)</f>
        <v>中国電力(株)</v>
      </c>
      <c r="BA599" s="52" t="str">
        <f>IF(参照!G599="","",参照!G599)</f>
        <v>中国電力(株)_メニューE(残差)</v>
      </c>
      <c r="BB599" s="52">
        <f t="shared" si="40"/>
        <v>0.54500000000000004</v>
      </c>
      <c r="BD599" s="52" t="str">
        <f>IF(参照!L599="","",参照!L599)</f>
        <v/>
      </c>
    </row>
    <row r="600" spans="47:56">
      <c r="AU600" s="52" t="str">
        <f>IF(参照!A600="","",参照!A600)</f>
        <v/>
      </c>
      <c r="AV600" s="52" t="str">
        <f>IF(参照!B600="","",参照!B600)</f>
        <v/>
      </c>
      <c r="AW600" s="52" t="str">
        <f>IF(参照!C600="","",参照!C600)</f>
        <v/>
      </c>
      <c r="AX600" s="52" t="str">
        <f>IF(参照!D600="","",参照!D600)</f>
        <v>(参考値)事業者全体</v>
      </c>
      <c r="AY600" s="52">
        <f>IF(参照!E600="","",参照!E600)</f>
        <v>5.2099999999999998E-4</v>
      </c>
      <c r="AZ600" s="52" t="str">
        <f>IF(参照!F600="","",参照!F600)</f>
        <v>中国電力(株)</v>
      </c>
      <c r="BA600" s="52" t="str">
        <f>IF(参照!G600="","",参照!G600)</f>
        <v>中国電力(株)_(参考値)事業者全体</v>
      </c>
      <c r="BB600" s="52">
        <f t="shared" si="40"/>
        <v>0.52100000000000002</v>
      </c>
      <c r="BD600" s="52" t="str">
        <f>IF(参照!L600="","",参照!L600)</f>
        <v/>
      </c>
    </row>
    <row r="601" spans="47:56">
      <c r="AU601" s="52" t="str">
        <f>IF(参照!A601="","",参照!A601)</f>
        <v>A0274</v>
      </c>
      <c r="AV601" s="52" t="str">
        <f>IF(参照!B601="","",参照!B601)</f>
        <v>四国電力(株)</v>
      </c>
      <c r="AW601" s="52">
        <f>IF(参照!C601="","",参照!C601)</f>
        <v>4.8500000000000003E-4</v>
      </c>
      <c r="AX601" s="52" t="str">
        <f>IF(参照!D601="","",参照!D601)</f>
        <v>メニューA</v>
      </c>
      <c r="AY601" s="52">
        <f>IF(参照!E601="","",参照!E601)</f>
        <v>0</v>
      </c>
      <c r="AZ601" s="52" t="str">
        <f>IF(参照!F601="","",参照!F601)</f>
        <v>四国電力(株)</v>
      </c>
      <c r="BA601" s="52" t="str">
        <f>IF(参照!G601="","",参照!G601)</f>
        <v>四国電力(株)_メニューA</v>
      </c>
      <c r="BB601" s="52">
        <f t="shared" si="40"/>
        <v>0</v>
      </c>
      <c r="BD601" s="52" t="str">
        <f>IF(参照!L601="","",参照!L601)</f>
        <v/>
      </c>
    </row>
    <row r="602" spans="47:56">
      <c r="AU602" s="52" t="str">
        <f>IF(参照!A602="","",参照!A602)</f>
        <v/>
      </c>
      <c r="AV602" s="52" t="str">
        <f>IF(参照!B602="","",参照!B602)</f>
        <v/>
      </c>
      <c r="AW602" s="52" t="str">
        <f>IF(参照!C602="","",参照!C602)</f>
        <v/>
      </c>
      <c r="AX602" s="52" t="str">
        <f>IF(参照!D602="","",参照!D602)</f>
        <v>メニューB</v>
      </c>
      <c r="AY602" s="52">
        <f>IF(参照!E602="","",参照!E602)</f>
        <v>0</v>
      </c>
      <c r="AZ602" s="52" t="str">
        <f>IF(参照!F602="","",参照!F602)</f>
        <v>四国電力(株)</v>
      </c>
      <c r="BA602" s="52" t="str">
        <f>IF(参照!G602="","",参照!G602)</f>
        <v>四国電力(株)_メニューB</v>
      </c>
      <c r="BB602" s="52">
        <f t="shared" si="40"/>
        <v>0</v>
      </c>
      <c r="BD602" s="52" t="str">
        <f>IF(参照!L602="","",参照!L602)</f>
        <v/>
      </c>
    </row>
    <row r="603" spans="47:56">
      <c r="AU603" s="52" t="str">
        <f>IF(参照!A603="","",参照!A603)</f>
        <v/>
      </c>
      <c r="AV603" s="52" t="str">
        <f>IF(参照!B603="","",参照!B603)</f>
        <v/>
      </c>
      <c r="AW603" s="52" t="str">
        <f>IF(参照!C603="","",参照!C603)</f>
        <v/>
      </c>
      <c r="AX603" s="52" t="str">
        <f>IF(参照!D603="","",参照!D603)</f>
        <v>メニューC(残差)</v>
      </c>
      <c r="AY603" s="52">
        <f>IF(参照!E603="","",参照!E603)</f>
        <v>5.3300000000000005E-4</v>
      </c>
      <c r="AZ603" s="52" t="str">
        <f>IF(参照!F603="","",参照!F603)</f>
        <v>四国電力(株)</v>
      </c>
      <c r="BA603" s="52" t="str">
        <f>IF(参照!G603="","",参照!G603)</f>
        <v>四国電力(株)_メニューC(残差)</v>
      </c>
      <c r="BB603" s="52">
        <f t="shared" si="40"/>
        <v>0.53300000000000003</v>
      </c>
      <c r="BD603" s="52" t="str">
        <f>IF(参照!L603="","",参照!L603)</f>
        <v/>
      </c>
    </row>
    <row r="604" spans="47:56">
      <c r="AU604" s="52" t="str">
        <f>IF(参照!A604="","",参照!A604)</f>
        <v/>
      </c>
      <c r="AV604" s="52" t="str">
        <f>IF(参照!B604="","",参照!B604)</f>
        <v/>
      </c>
      <c r="AW604" s="52" t="str">
        <f>IF(参照!C604="","",参照!C604)</f>
        <v/>
      </c>
      <c r="AX604" s="52" t="str">
        <f>IF(参照!D604="","",参照!D604)</f>
        <v>(参考値)事業者全体</v>
      </c>
      <c r="AY604" s="52">
        <f>IF(参照!E604="","",参照!E604)</f>
        <v>5.6899999999999995E-4</v>
      </c>
      <c r="AZ604" s="52" t="str">
        <f>IF(参照!F604="","",参照!F604)</f>
        <v>四国電力(株)</v>
      </c>
      <c r="BA604" s="52" t="str">
        <f>IF(参照!G604="","",参照!G604)</f>
        <v>四国電力(株)_(参考値)事業者全体</v>
      </c>
      <c r="BB604" s="52">
        <f t="shared" si="40"/>
        <v>0.56899999999999995</v>
      </c>
      <c r="BD604" s="52" t="str">
        <f>IF(参照!L604="","",参照!L604)</f>
        <v/>
      </c>
    </row>
    <row r="605" spans="47:56">
      <c r="AU605" s="52" t="str">
        <f>IF(参照!A605="","",参照!A605)</f>
        <v>A0275</v>
      </c>
      <c r="AV605" s="52" t="str">
        <f>IF(参照!B605="","",参照!B605)</f>
        <v>九州電力(株)</v>
      </c>
      <c r="AW605" s="52">
        <f>IF(参照!C605="","",参照!C605)</f>
        <v>2.99E-4</v>
      </c>
      <c r="AX605" s="52" t="str">
        <f>IF(参照!D605="","",参照!D605)</f>
        <v>メニューA</v>
      </c>
      <c r="AY605" s="52">
        <f>IF(参照!E605="","",参照!E605)</f>
        <v>0</v>
      </c>
      <c r="AZ605" s="52" t="str">
        <f>IF(参照!F605="","",参照!F605)</f>
        <v>九州電力(株)</v>
      </c>
      <c r="BA605" s="52" t="str">
        <f>IF(参照!G605="","",参照!G605)</f>
        <v>九州電力(株)_メニューA</v>
      </c>
      <c r="BB605" s="52">
        <f t="shared" si="40"/>
        <v>0</v>
      </c>
      <c r="BD605" s="52" t="str">
        <f>IF(参照!L605="","",参照!L605)</f>
        <v/>
      </c>
    </row>
    <row r="606" spans="47:56">
      <c r="AU606" s="52" t="str">
        <f>IF(参照!A606="","",参照!A606)</f>
        <v/>
      </c>
      <c r="AV606" s="52" t="str">
        <f>IF(参照!B606="","",参照!B606)</f>
        <v/>
      </c>
      <c r="AW606" s="52" t="str">
        <f>IF(参照!C606="","",参照!C606)</f>
        <v/>
      </c>
      <c r="AX606" s="52" t="str">
        <f>IF(参照!D606="","",参照!D606)</f>
        <v>メニューB(残差)</v>
      </c>
      <c r="AY606" s="52">
        <f>IF(参照!E606="","",参照!E606)</f>
        <v>3.9200000000000004E-4</v>
      </c>
      <c r="AZ606" s="52" t="str">
        <f>IF(参照!F606="","",参照!F606)</f>
        <v>九州電力(株)</v>
      </c>
      <c r="BA606" s="52" t="str">
        <f>IF(参照!G606="","",参照!G606)</f>
        <v>九州電力(株)_メニューB(残差)</v>
      </c>
      <c r="BB606" s="52">
        <f t="shared" si="40"/>
        <v>0.39200000000000002</v>
      </c>
      <c r="BD606" s="52" t="str">
        <f>IF(参照!L606="","",参照!L606)</f>
        <v/>
      </c>
    </row>
    <row r="607" spans="47:56">
      <c r="AU607" s="52" t="str">
        <f>IF(参照!A607="","",参照!A607)</f>
        <v/>
      </c>
      <c r="AV607" s="52" t="str">
        <f>IF(参照!B607="","",参照!B607)</f>
        <v/>
      </c>
      <c r="AW607" s="52" t="str">
        <f>IF(参照!C607="","",参照!C607)</f>
        <v/>
      </c>
      <c r="AX607" s="52" t="str">
        <f>IF(参照!D607="","",参照!D607)</f>
        <v>(参考値)事業者全体</v>
      </c>
      <c r="AY607" s="52">
        <f>IF(参照!E607="","",参照!E607)</f>
        <v>4.7899999999999999E-4</v>
      </c>
      <c r="AZ607" s="52" t="str">
        <f>IF(参照!F607="","",参照!F607)</f>
        <v>九州電力(株)</v>
      </c>
      <c r="BA607" s="52" t="str">
        <f>IF(参照!G607="","",参照!G607)</f>
        <v>九州電力(株)_(参考値)事業者全体</v>
      </c>
      <c r="BB607" s="52">
        <f t="shared" si="40"/>
        <v>0.47899999999999998</v>
      </c>
      <c r="BD607" s="52" t="str">
        <f>IF(参照!L607="","",参照!L607)</f>
        <v/>
      </c>
    </row>
    <row r="608" spans="47:56">
      <c r="AU608" s="52" t="str">
        <f>IF(参照!A608="","",参照!A608)</f>
        <v>A0276</v>
      </c>
      <c r="AV608" s="52" t="str">
        <f>IF(参照!B608="","",参照!B608)</f>
        <v>沖縄電力(株)</v>
      </c>
      <c r="AW608" s="52">
        <f>IF(参照!C608="","",参照!C608)</f>
        <v>7.3899999999999997E-4</v>
      </c>
      <c r="AX608" s="52" t="str">
        <f>IF(参照!D608="","",参照!D608)</f>
        <v>メニューA</v>
      </c>
      <c r="AY608" s="52">
        <f>IF(参照!E608="","",参照!E608)</f>
        <v>0</v>
      </c>
      <c r="AZ608" s="52" t="str">
        <f>IF(参照!F608="","",参照!F608)</f>
        <v>沖縄電力(株)</v>
      </c>
      <c r="BA608" s="52" t="str">
        <f>IF(参照!G608="","",参照!G608)</f>
        <v>沖縄電力(株)_メニューA</v>
      </c>
      <c r="BB608" s="52">
        <f t="shared" si="40"/>
        <v>0</v>
      </c>
      <c r="BD608" s="52" t="str">
        <f>IF(参照!L608="","",参照!L608)</f>
        <v/>
      </c>
    </row>
    <row r="609" spans="47:56">
      <c r="AU609" s="52" t="str">
        <f>IF(参照!A609="","",参照!A609)</f>
        <v/>
      </c>
      <c r="AV609" s="52" t="str">
        <f>IF(参照!B609="","",参照!B609)</f>
        <v/>
      </c>
      <c r="AW609" s="52" t="str">
        <f>IF(参照!C609="","",参照!C609)</f>
        <v/>
      </c>
      <c r="AX609" s="52" t="str">
        <f>IF(参照!D609="","",参照!D609)</f>
        <v>メニューB(残差)</v>
      </c>
      <c r="AY609" s="52">
        <f>IF(参照!E609="","",参照!E609)</f>
        <v>7.0699999999999995E-4</v>
      </c>
      <c r="AZ609" s="52" t="str">
        <f>IF(参照!F609="","",参照!F609)</f>
        <v>沖縄電力(株)</v>
      </c>
      <c r="BA609" s="52" t="str">
        <f>IF(参照!G609="","",参照!G609)</f>
        <v>沖縄電力(株)_メニューB(残差)</v>
      </c>
      <c r="BB609" s="52">
        <f t="shared" si="40"/>
        <v>0.70699999999999996</v>
      </c>
      <c r="BD609" s="52" t="str">
        <f>IF(参照!L609="","",参照!L609)</f>
        <v/>
      </c>
    </row>
    <row r="610" spans="47:56">
      <c r="AU610" s="52" t="str">
        <f>IF(参照!A610="","",参照!A610)</f>
        <v/>
      </c>
      <c r="AV610" s="52" t="str">
        <f>IF(参照!B610="","",参照!B610)</f>
        <v/>
      </c>
      <c r="AW610" s="52" t="str">
        <f>IF(参照!C610="","",参照!C610)</f>
        <v/>
      </c>
      <c r="AX610" s="52" t="str">
        <f>IF(参照!D610="","",参照!D610)</f>
        <v>(参考値)事業者全体</v>
      </c>
      <c r="AY610" s="52">
        <f>IF(参照!E610="","",参照!E610)</f>
        <v>7.0500000000000001E-4</v>
      </c>
      <c r="AZ610" s="52" t="str">
        <f>IF(参照!F610="","",参照!F610)</f>
        <v>沖縄電力(株)</v>
      </c>
      <c r="BA610" s="52" t="str">
        <f>IF(参照!G610="","",参照!G610)</f>
        <v>沖縄電力(株)_(参考値)事業者全体</v>
      </c>
      <c r="BB610" s="52">
        <f t="shared" si="40"/>
        <v>0.70499999999999996</v>
      </c>
      <c r="BD610" s="52" t="str">
        <f>IF(参照!L610="","",参照!L610)</f>
        <v/>
      </c>
    </row>
    <row r="611" spans="47:56">
      <c r="AU611" s="52" t="str">
        <f>IF(参照!A611="","",参照!A611)</f>
        <v>A0277</v>
      </c>
      <c r="AV611" s="52" t="str">
        <f>IF(参照!B611="","",参照!B611)</f>
        <v>北日本石油(株)</v>
      </c>
      <c r="AW611" s="52">
        <f>IF(参照!C611="","",参照!C611)</f>
        <v>4.28E-4</v>
      </c>
      <c r="AX611" s="52" t="str">
        <f>IF(参照!D611="","",参照!D611)</f>
        <v/>
      </c>
      <c r="AY611" s="52">
        <f>IF(参照!E611="","",参照!E611)</f>
        <v>3.8900000000000002E-4</v>
      </c>
      <c r="AZ611" s="52" t="str">
        <f>IF(参照!F611="","",参照!F611)</f>
        <v>北日本石油(株)</v>
      </c>
      <c r="BA611" s="52" t="str">
        <f>IF(参照!G611="","",参照!G611)</f>
        <v>北日本石油(株)_</v>
      </c>
      <c r="BB611" s="52">
        <f t="shared" si="40"/>
        <v>0.38900000000000001</v>
      </c>
      <c r="BD611" s="52" t="str">
        <f>IF(参照!L611="","",参照!L611)</f>
        <v/>
      </c>
    </row>
    <row r="612" spans="47:56">
      <c r="AU612" s="52" t="str">
        <f>IF(参照!A612="","",参照!A612)</f>
        <v>A0278</v>
      </c>
      <c r="AV612" s="52" t="str">
        <f>IF(参照!B612="","",参照!B612)</f>
        <v>千葉電力(株)</v>
      </c>
      <c r="AW612" s="52">
        <f>IF(参照!C612="","",参照!C612)</f>
        <v>5.0600000000000005E-4</v>
      </c>
      <c r="AX612" s="52" t="str">
        <f>IF(参照!D612="","",参照!D612)</f>
        <v/>
      </c>
      <c r="AY612" s="52">
        <f>IF(参照!E612="","",参照!E612)</f>
        <v>5.6300000000000002E-4</v>
      </c>
      <c r="AZ612" s="52" t="str">
        <f>IF(参照!F612="","",参照!F612)</f>
        <v>千葉電力(株)</v>
      </c>
      <c r="BA612" s="52" t="str">
        <f>IF(参照!G612="","",参照!G612)</f>
        <v>千葉電力(株)_</v>
      </c>
      <c r="BB612" s="52">
        <f t="shared" si="40"/>
        <v>0.56300000000000006</v>
      </c>
      <c r="BD612" s="52" t="str">
        <f>IF(参照!L612="","",参照!L612)</f>
        <v/>
      </c>
    </row>
    <row r="613" spans="47:56">
      <c r="AU613" s="52" t="str">
        <f>IF(参照!A613="","",参照!A613)</f>
        <v>A0279</v>
      </c>
      <c r="AV613" s="52" t="str">
        <f>IF(参照!B613="","",参照!B613)</f>
        <v>(株)坊っちゃん電力</v>
      </c>
      <c r="AW613" s="52">
        <f>IF(参照!C613="","",参照!C613)</f>
        <v>4.1300000000000001E-4</v>
      </c>
      <c r="AX613" s="52" t="str">
        <f>IF(参照!D613="","",参照!D613)</f>
        <v/>
      </c>
      <c r="AY613" s="52">
        <f>IF(参照!E613="","",参照!E613)</f>
        <v>3.59E-4</v>
      </c>
      <c r="AZ613" s="52" t="str">
        <f>IF(参照!F613="","",参照!F613)</f>
        <v>(株)坊っちゃん電力</v>
      </c>
      <c r="BA613" s="52" t="str">
        <f>IF(参照!G613="","",参照!G613)</f>
        <v>(株)坊っちゃん電力_</v>
      </c>
      <c r="BB613" s="52">
        <f t="shared" si="40"/>
        <v>0.35899999999999999</v>
      </c>
      <c r="BD613" s="52" t="str">
        <f>IF(参照!L613="","",参照!L613)</f>
        <v/>
      </c>
    </row>
    <row r="614" spans="47:56">
      <c r="AU614" s="52" t="str">
        <f>IF(参照!A614="","",参照!A614)</f>
        <v>A0280</v>
      </c>
      <c r="AV614" s="52" t="str">
        <f>IF(参照!B614="","",参照!B614)</f>
        <v>やめエネルギー(株)</v>
      </c>
      <c r="AW614" s="52">
        <f>IF(参照!C614="","",参照!C614)</f>
        <v>4.6799999999999999E-4</v>
      </c>
      <c r="AX614" s="52" t="str">
        <f>IF(参照!D614="","",参照!D614)</f>
        <v/>
      </c>
      <c r="AY614" s="52">
        <f>IF(参照!E614="","",参照!E614)</f>
        <v>4.7399999999999997E-4</v>
      </c>
      <c r="AZ614" s="52" t="str">
        <f>IF(参照!F614="","",参照!F614)</f>
        <v>やめエネルギー(株)</v>
      </c>
      <c r="BA614" s="52" t="str">
        <f>IF(参照!G614="","",参照!G614)</f>
        <v>やめエネルギー(株)_</v>
      </c>
      <c r="BB614" s="52">
        <f t="shared" si="40"/>
        <v>0.47399999999999998</v>
      </c>
      <c r="BD614" s="52" t="str">
        <f>IF(参照!L614="","",参照!L614)</f>
        <v/>
      </c>
    </row>
    <row r="615" spans="47:56">
      <c r="AU615" s="52" t="str">
        <f>IF(参照!A615="","",参照!A615)</f>
        <v>A0281</v>
      </c>
      <c r="AV615" s="52" t="str">
        <f>IF(参照!B615="","",参照!B615)</f>
        <v>(株)アースインフィニティ</v>
      </c>
      <c r="AW615" s="52">
        <f>IF(参照!C615="","",参照!C615)</f>
        <v>5.4299999999999997E-4</v>
      </c>
      <c r="AX615" s="52" t="str">
        <f>IF(参照!D615="","",参照!D615)</f>
        <v/>
      </c>
      <c r="AY615" s="52">
        <f>IF(参照!E615="","",参照!E615)</f>
        <v>5.5099999999999995E-4</v>
      </c>
      <c r="AZ615" s="52" t="str">
        <f>IF(参照!F615="","",参照!F615)</f>
        <v>(株)アースインフィニティ</v>
      </c>
      <c r="BA615" s="52" t="str">
        <f>IF(参照!G615="","",参照!G615)</f>
        <v>(株)アースインフィニティ_</v>
      </c>
      <c r="BB615" s="52">
        <f t="shared" si="40"/>
        <v>0.55099999999999993</v>
      </c>
      <c r="BD615" s="52" t="str">
        <f>IF(参照!L615="","",参照!L615)</f>
        <v/>
      </c>
    </row>
    <row r="616" spans="47:56">
      <c r="AU616" s="52" t="str">
        <f>IF(参照!A616="","",参照!A616)</f>
        <v>A0283</v>
      </c>
      <c r="AV616" s="52" t="str">
        <f>IF(参照!B616="","",参照!B616)</f>
        <v>足利ガス(株)</v>
      </c>
      <c r="AW616" s="52">
        <f>IF(参照!C616="","",参照!C616)</f>
        <v>3.6400000000000001E-4</v>
      </c>
      <c r="AX616" s="52" t="str">
        <f>IF(参照!D616="","",参照!D616)</f>
        <v/>
      </c>
      <c r="AY616" s="52">
        <f>IF(参照!E616="","",参照!E616)</f>
        <v>3.0800000000000001E-4</v>
      </c>
      <c r="AZ616" s="52" t="str">
        <f>IF(参照!F616="","",参照!F616)</f>
        <v>足利ガス(株)</v>
      </c>
      <c r="BA616" s="52" t="str">
        <f>IF(参照!G616="","",参照!G616)</f>
        <v>足利ガス(株)_</v>
      </c>
      <c r="BB616" s="52">
        <f t="shared" si="40"/>
        <v>0.308</v>
      </c>
      <c r="BD616" s="52" t="str">
        <f>IF(参照!L616="","",参照!L616)</f>
        <v/>
      </c>
    </row>
    <row r="617" spans="47:56">
      <c r="AU617" s="52" t="str">
        <f>IF(参照!A617="","",参照!A617)</f>
        <v>A0284</v>
      </c>
      <c r="AV617" s="52" t="str">
        <f>IF(参照!B617="","",参照!B617)</f>
        <v>(株)Ｍｉｓｕｍｉ</v>
      </c>
      <c r="AW617" s="52">
        <f>IF(参照!C617="","",参照!C617)</f>
        <v>3.79E-4</v>
      </c>
      <c r="AX617" s="52" t="str">
        <f>IF(参照!D617="","",参照!D617)</f>
        <v/>
      </c>
      <c r="AY617" s="52">
        <f>IF(参照!E617="","",参照!E617)</f>
        <v>3.2299999999999999E-4</v>
      </c>
      <c r="AZ617" s="52" t="str">
        <f>IF(参照!F617="","",参照!F617)</f>
        <v>(株)Ｍｉｓｕｍｉ</v>
      </c>
      <c r="BA617" s="52" t="str">
        <f>IF(参照!G617="","",参照!G617)</f>
        <v>(株)Ｍｉｓｕｍｉ_</v>
      </c>
      <c r="BB617" s="52">
        <f t="shared" si="40"/>
        <v>0.32300000000000001</v>
      </c>
      <c r="BD617" s="52" t="str">
        <f>IF(参照!L617="","",参照!L617)</f>
        <v/>
      </c>
    </row>
    <row r="618" spans="47:56">
      <c r="AU618" s="52" t="str">
        <f>IF(参照!A618="","",参照!A618)</f>
        <v>A0285</v>
      </c>
      <c r="AV618" s="52" t="str">
        <f>IF(参照!B618="","",参照!B618)</f>
        <v>米子瓦斯(株)</v>
      </c>
      <c r="AW618" s="52">
        <f>IF(参照!C618="","",参照!C618)</f>
        <v>4.84E-4</v>
      </c>
      <c r="AX618" s="52" t="str">
        <f>IF(参照!D618="","",参照!D618)</f>
        <v/>
      </c>
      <c r="AY618" s="52">
        <f>IF(参照!E618="","",参照!E618)</f>
        <v>4.28E-4</v>
      </c>
      <c r="AZ618" s="52" t="str">
        <f>IF(参照!F618="","",参照!F618)</f>
        <v>米子瓦斯(株)</v>
      </c>
      <c r="BA618" s="52" t="str">
        <f>IF(参照!G618="","",参照!G618)</f>
        <v>米子瓦斯(株)_</v>
      </c>
      <c r="BB618" s="52">
        <f t="shared" si="40"/>
        <v>0.42799999999999999</v>
      </c>
      <c r="BD618" s="52" t="str">
        <f>IF(参照!L618="","",参照!L618)</f>
        <v/>
      </c>
    </row>
    <row r="619" spans="47:56">
      <c r="AU619" s="52" t="str">
        <f>IF(参照!A619="","",参照!A619)</f>
        <v>A0286</v>
      </c>
      <c r="AV619" s="52" t="str">
        <f>IF(参照!B619="","",参照!B619)</f>
        <v>(株)エルピオ</v>
      </c>
      <c r="AW619" s="52">
        <f>IF(参照!C619="","",参照!C619)</f>
        <v>4.8700000000000002E-4</v>
      </c>
      <c r="AX619" s="52" t="str">
        <f>IF(参照!D619="","",参照!D619)</f>
        <v/>
      </c>
      <c r="AY619" s="52">
        <f>IF(参照!E619="","",参照!E619)</f>
        <v>5.0199999999999995E-4</v>
      </c>
      <c r="AZ619" s="52" t="str">
        <f>IF(参照!F619="","",参照!F619)</f>
        <v>(株)エルピオ</v>
      </c>
      <c r="BA619" s="52" t="str">
        <f>IF(参照!G619="","",参照!G619)</f>
        <v>(株)エルピオ_</v>
      </c>
      <c r="BB619" s="52">
        <f t="shared" si="40"/>
        <v>0.502</v>
      </c>
      <c r="BD619" s="52" t="str">
        <f>IF(参照!L619="","",参照!L619)</f>
        <v/>
      </c>
    </row>
    <row r="620" spans="47:56">
      <c r="AU620" s="52" t="str">
        <f>IF(参照!A620="","",参照!A620)</f>
        <v>A0287</v>
      </c>
      <c r="AV620" s="52" t="str">
        <f>IF(参照!B620="","",参照!B620)</f>
        <v>浜田ガス(株)</v>
      </c>
      <c r="AW620" s="52">
        <f>IF(参照!C620="","",参照!C620)</f>
        <v>4.84E-4</v>
      </c>
      <c r="AX620" s="52" t="str">
        <f>IF(参照!D620="","",参照!D620)</f>
        <v/>
      </c>
      <c r="AY620" s="52">
        <f>IF(参照!E620="","",参照!E620)</f>
        <v>4.2900000000000002E-4</v>
      </c>
      <c r="AZ620" s="52" t="str">
        <f>IF(参照!F620="","",参照!F620)</f>
        <v>浜田ガス(株)</v>
      </c>
      <c r="BA620" s="52" t="str">
        <f>IF(参照!G620="","",参照!G620)</f>
        <v>浜田ガス(株)_</v>
      </c>
      <c r="BB620" s="52">
        <f t="shared" si="40"/>
        <v>0.42899999999999999</v>
      </c>
      <c r="BD620" s="52" t="str">
        <f>IF(参照!L620="","",参照!L620)</f>
        <v/>
      </c>
    </row>
    <row r="621" spans="47:56">
      <c r="AU621" s="52" t="str">
        <f>IF(参照!A621="","",参照!A621)</f>
        <v>A0288</v>
      </c>
      <c r="AV621" s="52" t="str">
        <f>IF(参照!B621="","",参照!B621)</f>
        <v>(株)アメニティ電力</v>
      </c>
      <c r="AW621" s="52">
        <f>IF(参照!C621="","",参照!C621)</f>
        <v>4.8999999999999998E-4</v>
      </c>
      <c r="AX621" s="52" t="str">
        <f>IF(参照!D621="","",参照!D621)</f>
        <v/>
      </c>
      <c r="AY621" s="52">
        <f>IF(参照!E621="","",参照!E621)</f>
        <v>5.2599999999999999E-4</v>
      </c>
      <c r="AZ621" s="52" t="str">
        <f>IF(参照!F621="","",参照!F621)</f>
        <v>(株)アメニティ電力</v>
      </c>
      <c r="BA621" s="52" t="str">
        <f>IF(参照!G621="","",参照!G621)</f>
        <v>(株)アメニティ電力_</v>
      </c>
      <c r="BB621" s="52">
        <f t="shared" si="40"/>
        <v>0.52600000000000002</v>
      </c>
      <c r="BD621" s="52" t="str">
        <f>IF(参照!L621="","",参照!L621)</f>
        <v/>
      </c>
    </row>
    <row r="622" spans="47:56">
      <c r="AU622" s="52" t="str">
        <f>IF(参照!A622="","",参照!A622)</f>
        <v>A0290</v>
      </c>
      <c r="AV622" s="52" t="str">
        <f>IF(参照!B622="","",参照!B622)</f>
        <v>ふくのしま電力(株)</v>
      </c>
      <c r="AW622" s="52">
        <f>IF(参照!C622="","",参照!C622)</f>
        <v>5.0600000000000005E-4</v>
      </c>
      <c r="AX622" s="52" t="str">
        <f>IF(参照!D622="","",参照!D622)</f>
        <v/>
      </c>
      <c r="AY622" s="52">
        <f>IF(参照!E622="","",参照!E622)</f>
        <v>5.0699999999999996E-4</v>
      </c>
      <c r="AZ622" s="52" t="str">
        <f>IF(参照!F622="","",参照!F622)</f>
        <v>ふくのしま電力(株)</v>
      </c>
      <c r="BA622" s="52" t="str">
        <f>IF(参照!G622="","",参照!G622)</f>
        <v>ふくのしま電力(株)_</v>
      </c>
      <c r="BB622" s="52">
        <f t="shared" si="40"/>
        <v>0.50700000000000001</v>
      </c>
      <c r="BD622" s="52" t="str">
        <f>IF(参照!L622="","",参照!L622)</f>
        <v/>
      </c>
    </row>
    <row r="623" spans="47:56">
      <c r="AU623" s="52" t="str">
        <f>IF(参照!A623="","",参照!A623)</f>
        <v>A0292</v>
      </c>
      <c r="AV623" s="52" t="str">
        <f>IF(参照!B623="","",参照!B623)</f>
        <v>岡田建設(株)</v>
      </c>
      <c r="AW623" s="52">
        <f>IF(参照!C623="","",参照!C623)</f>
        <v>5.2700000000000002E-4</v>
      </c>
      <c r="AX623" s="52" t="str">
        <f>IF(参照!D623="","",参照!D623)</f>
        <v/>
      </c>
      <c r="AY623" s="52">
        <f>IF(参照!E623="","",参照!E623)</f>
        <v>4.7100000000000001E-4</v>
      </c>
      <c r="AZ623" s="52" t="str">
        <f>IF(参照!F623="","",参照!F623)</f>
        <v>岡田建設(株)</v>
      </c>
      <c r="BA623" s="52" t="str">
        <f>IF(参照!G623="","",参照!G623)</f>
        <v>岡田建設(株)_</v>
      </c>
      <c r="BB623" s="52">
        <f t="shared" si="40"/>
        <v>0.47100000000000003</v>
      </c>
      <c r="BD623" s="52" t="str">
        <f>IF(参照!L623="","",参照!L623)</f>
        <v/>
      </c>
    </row>
    <row r="624" spans="47:56">
      <c r="AU624" s="52" t="str">
        <f>IF(参照!A624="","",参照!A624)</f>
        <v>A0293</v>
      </c>
      <c r="AV624" s="52" t="str">
        <f>IF(参照!B624="","",参照!B624)</f>
        <v>出雲ガス(株)</v>
      </c>
      <c r="AW624" s="52">
        <f>IF(参照!C624="","",参照!C624)</f>
        <v>4.84E-4</v>
      </c>
      <c r="AX624" s="52" t="str">
        <f>IF(参照!D624="","",参照!D624)</f>
        <v/>
      </c>
      <c r="AY624" s="52">
        <f>IF(参照!E624="","",参照!E624)</f>
        <v>4.2900000000000002E-4</v>
      </c>
      <c r="AZ624" s="52" t="str">
        <f>IF(参照!F624="","",参照!F624)</f>
        <v>出雲ガス(株)</v>
      </c>
      <c r="BA624" s="52" t="str">
        <f>IF(参照!G624="","",参照!G624)</f>
        <v>出雲ガス(株)_</v>
      </c>
      <c r="BB624" s="52">
        <f t="shared" si="40"/>
        <v>0.42899999999999999</v>
      </c>
      <c r="BD624" s="52" t="str">
        <f>IF(参照!L624="","",参照!L624)</f>
        <v/>
      </c>
    </row>
    <row r="625" spans="47:56">
      <c r="AU625" s="52" t="str">
        <f>IF(参照!A625="","",参照!A625)</f>
        <v>A0294</v>
      </c>
      <c r="AV625" s="52" t="str">
        <f>IF(参照!B625="","",参照!B625)</f>
        <v>富山電力(株)</v>
      </c>
      <c r="AW625" s="52">
        <f>IF(参照!C625="","",参照!C625)</f>
        <v>4.9299999999999995E-4</v>
      </c>
      <c r="AX625" s="52" t="str">
        <f>IF(参照!D625="","",参照!D625)</f>
        <v/>
      </c>
      <c r="AY625" s="52">
        <f>IF(参照!E625="","",参照!E625)</f>
        <v>4.73E-4</v>
      </c>
      <c r="AZ625" s="52" t="str">
        <f>IF(参照!F625="","",参照!F625)</f>
        <v>富山電力(株)</v>
      </c>
      <c r="BA625" s="52" t="str">
        <f>IF(参照!G625="","",参照!G625)</f>
        <v>富山電力(株)_</v>
      </c>
      <c r="BB625" s="52">
        <f t="shared" si="40"/>
        <v>0.47300000000000003</v>
      </c>
      <c r="BD625" s="52" t="str">
        <f>IF(参照!L625="","",参照!L625)</f>
        <v/>
      </c>
    </row>
    <row r="626" spans="47:56">
      <c r="AU626" s="52" t="str">
        <f>IF(参照!A626="","",参照!A626)</f>
        <v>A0295</v>
      </c>
      <c r="AV626" s="52" t="str">
        <f>IF(参照!B626="","",参照!B626)</f>
        <v>一般社団法人グリーンコープでんき</v>
      </c>
      <c r="AW626" s="52">
        <f>IF(参照!C626="","",参照!C626)</f>
        <v>0</v>
      </c>
      <c r="AX626" s="52" t="str">
        <f>IF(参照!D626="","",参照!D626)</f>
        <v/>
      </c>
      <c r="AY626" s="52">
        <f>IF(参照!E626="","",参照!E626)</f>
        <v>4.1199999999999999E-4</v>
      </c>
      <c r="AZ626" s="52" t="str">
        <f>IF(参照!F626="","",参照!F626)</f>
        <v>一般社団法人グリーンコープでんき</v>
      </c>
      <c r="BA626" s="52" t="str">
        <f>IF(参照!G626="","",参照!G626)</f>
        <v>一般社団法人グリーンコープでんき_</v>
      </c>
      <c r="BB626" s="52">
        <f t="shared" si="40"/>
        <v>0.41199999999999998</v>
      </c>
      <c r="BD626" s="52" t="str">
        <f>IF(参照!L626="","",参照!L626)</f>
        <v/>
      </c>
    </row>
    <row r="627" spans="47:56">
      <c r="AU627" s="52" t="str">
        <f>IF(参照!A627="","",参照!A627)</f>
        <v>A0296</v>
      </c>
      <c r="AV627" s="52" t="str">
        <f>IF(参照!B627="","",参照!B627)</f>
        <v>公益財団法人東京都環境公社</v>
      </c>
      <c r="AW627" s="52" t="str">
        <f>IF(参照!C627="","",参照!C627)</f>
        <v>0.000453※</v>
      </c>
      <c r="AX627" s="52" t="str">
        <f>IF(参照!D627="","",参照!D627)</f>
        <v/>
      </c>
      <c r="AY627" s="52">
        <f>IF(参照!E627="","",参照!E627)</f>
        <v>0</v>
      </c>
      <c r="AZ627" s="52" t="str">
        <f>IF(参照!F627="","",参照!F627)</f>
        <v>公益財団法人東京都環境公社</v>
      </c>
      <c r="BA627" s="52" t="str">
        <f>IF(参照!G627="","",参照!G627)</f>
        <v>公益財団法人東京都環境公社_</v>
      </c>
      <c r="BB627" s="52">
        <f t="shared" si="40"/>
        <v>0</v>
      </c>
      <c r="BD627" s="52" t="str">
        <f>IF(参照!L627="","",参照!L627)</f>
        <v/>
      </c>
    </row>
    <row r="628" spans="47:56">
      <c r="AU628" s="52" t="str">
        <f>IF(参照!A628="","",参照!A628)</f>
        <v>A0298</v>
      </c>
      <c r="AV628" s="52" t="str">
        <f>IF(参照!B628="","",参照!B628)</f>
        <v>イオンディライト(株)</v>
      </c>
      <c r="AW628" s="52">
        <f>IF(参照!C628="","",参照!C628)</f>
        <v>4.64E-4</v>
      </c>
      <c r="AX628" s="52" t="str">
        <f>IF(参照!D628="","",参照!D628)</f>
        <v/>
      </c>
      <c r="AY628" s="52">
        <f>IF(参照!E628="","",参照!E628)</f>
        <v>4.08E-4</v>
      </c>
      <c r="AZ628" s="52" t="str">
        <f>IF(参照!F628="","",参照!F628)</f>
        <v>イオンディライト(株)</v>
      </c>
      <c r="BA628" s="52" t="str">
        <f>IF(参照!G628="","",参照!G628)</f>
        <v>イオンディライト(株)_</v>
      </c>
      <c r="BB628" s="52">
        <f t="shared" si="40"/>
        <v>0.40799999999999997</v>
      </c>
      <c r="BD628" s="52" t="str">
        <f>IF(参照!L628="","",参照!L628)</f>
        <v/>
      </c>
    </row>
    <row r="629" spans="47:56">
      <c r="AU629" s="52" t="str">
        <f>IF(参照!A629="","",参照!A629)</f>
        <v>A0300</v>
      </c>
      <c r="AV629" s="52" t="str">
        <f>IF(参照!B629="","",参照!B629)</f>
        <v>(株)ファミリーネット・ジャパン</v>
      </c>
      <c r="AW629" s="52">
        <f>IF(参照!C629="","",参照!C629)</f>
        <v>4.3800000000000002E-4</v>
      </c>
      <c r="AX629" s="52" t="str">
        <f>IF(参照!D629="","",参照!D629)</f>
        <v>メニューA</v>
      </c>
      <c r="AY629" s="52">
        <f>IF(参照!E629="","",参照!E629)</f>
        <v>0</v>
      </c>
      <c r="AZ629" s="52" t="str">
        <f>IF(参照!F629="","",参照!F629)</f>
        <v>(株)ファミリーネット・ジャパン</v>
      </c>
      <c r="BA629" s="52" t="str">
        <f>IF(参照!G629="","",参照!G629)</f>
        <v>(株)ファミリーネット・ジャパン_メニューA</v>
      </c>
      <c r="BB629" s="52">
        <f t="shared" si="40"/>
        <v>0</v>
      </c>
      <c r="BD629" s="52" t="str">
        <f>IF(参照!L629="","",参照!L629)</f>
        <v/>
      </c>
    </row>
    <row r="630" spans="47:56">
      <c r="AU630" s="52" t="str">
        <f>IF(参照!A630="","",参照!A630)</f>
        <v/>
      </c>
      <c r="AV630" s="52" t="str">
        <f>IF(参照!B630="","",参照!B630)</f>
        <v/>
      </c>
      <c r="AW630" s="52" t="str">
        <f>IF(参照!C630="","",参照!C630)</f>
        <v/>
      </c>
      <c r="AX630" s="52" t="str">
        <f>IF(参照!D630="","",参照!D630)</f>
        <v>メニューB</v>
      </c>
      <c r="AY630" s="52">
        <f>IF(参照!E630="","",参照!E630)</f>
        <v>0</v>
      </c>
      <c r="AZ630" s="52" t="str">
        <f>IF(参照!F630="","",参照!F630)</f>
        <v>(株)ファミリーネット・ジャパン</v>
      </c>
      <c r="BA630" s="52" t="str">
        <f>IF(参照!G630="","",参照!G630)</f>
        <v>(株)ファミリーネット・ジャパン_メニューB</v>
      </c>
      <c r="BB630" s="52">
        <f t="shared" si="40"/>
        <v>0</v>
      </c>
      <c r="BD630" s="52" t="str">
        <f>IF(参照!L630="","",参照!L630)</f>
        <v/>
      </c>
    </row>
    <row r="631" spans="47:56">
      <c r="AU631" s="52" t="str">
        <f>IF(参照!A631="","",参照!A631)</f>
        <v/>
      </c>
      <c r="AV631" s="52" t="str">
        <f>IF(参照!B631="","",参照!B631)</f>
        <v/>
      </c>
      <c r="AW631" s="52" t="str">
        <f>IF(参照!C631="","",参照!C631)</f>
        <v/>
      </c>
      <c r="AX631" s="52" t="str">
        <f>IF(参照!D631="","",参照!D631)</f>
        <v>メニューC(残差)</v>
      </c>
      <c r="AY631" s="52">
        <f>IF(参照!E631="","",参照!E631)</f>
        <v>4.7999999999999996E-4</v>
      </c>
      <c r="AZ631" s="52" t="str">
        <f>IF(参照!F631="","",参照!F631)</f>
        <v>(株)ファミリーネット・ジャパン</v>
      </c>
      <c r="BA631" s="52" t="str">
        <f>IF(参照!G631="","",参照!G631)</f>
        <v>(株)ファミリーネット・ジャパン_メニューC(残差)</v>
      </c>
      <c r="BB631" s="52">
        <f t="shared" si="40"/>
        <v>0.48</v>
      </c>
      <c r="BD631" s="52" t="str">
        <f>IF(参照!L631="","",参照!L631)</f>
        <v/>
      </c>
    </row>
    <row r="632" spans="47:56">
      <c r="AU632" s="52" t="str">
        <f>IF(参照!A632="","",参照!A632)</f>
        <v/>
      </c>
      <c r="AV632" s="52" t="str">
        <f>IF(参照!B632="","",参照!B632)</f>
        <v/>
      </c>
      <c r="AW632" s="52" t="str">
        <f>IF(参照!C632="","",参照!C632)</f>
        <v/>
      </c>
      <c r="AX632" s="52" t="str">
        <f>IF(参照!D632="","",参照!D632)</f>
        <v>(参考値)事業者全体</v>
      </c>
      <c r="AY632" s="52">
        <f>IF(参照!E632="","",参照!E632)</f>
        <v>3.1399999999999999E-4</v>
      </c>
      <c r="AZ632" s="52" t="str">
        <f>IF(参照!F632="","",参照!F632)</f>
        <v>(株)ファミリーネット・ジャパン</v>
      </c>
      <c r="BA632" s="52" t="str">
        <f>IF(参照!G632="","",参照!G632)</f>
        <v>(株)ファミリーネット・ジャパン_(参考値)事業者全体</v>
      </c>
      <c r="BB632" s="52">
        <f t="shared" si="40"/>
        <v>0.314</v>
      </c>
      <c r="BD632" s="52" t="str">
        <f>IF(参照!L632="","",参照!L632)</f>
        <v/>
      </c>
    </row>
    <row r="633" spans="47:56">
      <c r="AU633" s="52" t="str">
        <f>IF(参照!A633="","",参照!A633)</f>
        <v>A0303</v>
      </c>
      <c r="AV633" s="52" t="str">
        <f>IF(参照!B633="","",参照!B633)</f>
        <v>ＭＫステーションズ(株)</v>
      </c>
      <c r="AW633" s="52">
        <f>IF(参照!C633="","",参照!C633)</f>
        <v>4.4900000000000002E-4</v>
      </c>
      <c r="AX633" s="52" t="str">
        <f>IF(参照!D633="","",参照!D633)</f>
        <v/>
      </c>
      <c r="AY633" s="52">
        <f>IF(参照!E633="","",参照!E633)</f>
        <v>4.1199999999999999E-4</v>
      </c>
      <c r="AZ633" s="52" t="str">
        <f>IF(参照!F633="","",参照!F633)</f>
        <v>ＭＫステーションズ(株)</v>
      </c>
      <c r="BA633" s="52" t="str">
        <f>IF(参照!G633="","",参照!G633)</f>
        <v>ＭＫステーションズ(株)_</v>
      </c>
      <c r="BB633" s="52">
        <f t="shared" si="40"/>
        <v>0.41199999999999998</v>
      </c>
      <c r="BD633" s="52" t="str">
        <f>IF(参照!L633="","",参照!L633)</f>
        <v/>
      </c>
    </row>
    <row r="634" spans="47:56">
      <c r="AU634" s="52" t="str">
        <f>IF(参照!A634="","",参照!A634)</f>
        <v>A0305</v>
      </c>
      <c r="AV634" s="52" t="str">
        <f>IF(参照!B634="","",参照!B634)</f>
        <v>フラワーペイメント(株)</v>
      </c>
      <c r="AW634" s="52">
        <f>IF(参照!C634="","",参照!C634)</f>
        <v>5.22E-4</v>
      </c>
      <c r="AX634" s="52" t="str">
        <f>IF(参照!D634="","",参照!D634)</f>
        <v/>
      </c>
      <c r="AY634" s="52">
        <f>IF(参照!E634="","",参照!E634)</f>
        <v>5.5900000000000004E-4</v>
      </c>
      <c r="AZ634" s="52" t="str">
        <f>IF(参照!F634="","",参照!F634)</f>
        <v>フラワーペイメント(株)</v>
      </c>
      <c r="BA634" s="52" t="str">
        <f>IF(参照!G634="","",参照!G634)</f>
        <v>フラワーペイメント(株)_</v>
      </c>
      <c r="BB634" s="52">
        <f t="shared" si="40"/>
        <v>0.55900000000000005</v>
      </c>
      <c r="BD634" s="52" t="str">
        <f>IF(参照!L634="","",参照!L634)</f>
        <v/>
      </c>
    </row>
    <row r="635" spans="47:56">
      <c r="AU635" s="52" t="str">
        <f>IF(参照!A635="","",参照!A635)</f>
        <v>A0306</v>
      </c>
      <c r="AV635" s="52" t="str">
        <f>IF(参照!B635="","",参照!B635)</f>
        <v>(株)ＪＴＢコミュニケーションデザイン</v>
      </c>
      <c r="AW635" s="52">
        <f>IF(参照!C635="","",参照!C635)</f>
        <v>3.68E-4</v>
      </c>
      <c r="AX635" s="52" t="str">
        <f>IF(参照!D635="","",参照!D635)</f>
        <v/>
      </c>
      <c r="AY635" s="52">
        <f>IF(参照!E635="","",参照!E635)</f>
        <v>3.77E-4</v>
      </c>
      <c r="AZ635" s="52" t="str">
        <f>IF(参照!F635="","",参照!F635)</f>
        <v>(株)ＪＴＢコミュニケーションデザイン</v>
      </c>
      <c r="BA635" s="52" t="str">
        <f>IF(参照!G635="","",参照!G635)</f>
        <v>(株)ＪＴＢコミュニケーションデザイン_</v>
      </c>
      <c r="BB635" s="52">
        <f t="shared" si="40"/>
        <v>0.377</v>
      </c>
      <c r="BD635" s="52" t="str">
        <f>IF(参照!L635="","",参照!L635)</f>
        <v/>
      </c>
    </row>
    <row r="636" spans="47:56">
      <c r="AU636" s="52" t="str">
        <f>IF(参照!A636="","",参照!A636)</f>
        <v>A0308</v>
      </c>
      <c r="AV636" s="52" t="str">
        <f>IF(参照!B636="","",参照!B636)</f>
        <v>積水化学工業(株)</v>
      </c>
      <c r="AW636" s="52">
        <f>IF(参照!C636="","",参照!C636)</f>
        <v>2.13E-4</v>
      </c>
      <c r="AX636" s="52" t="str">
        <f>IF(参照!D636="","",参照!D636)</f>
        <v>メニューA</v>
      </c>
      <c r="AY636" s="52">
        <f>IF(参照!E636="","",参照!E636)</f>
        <v>0</v>
      </c>
      <c r="AZ636" s="52" t="str">
        <f>IF(参照!F636="","",参照!F636)</f>
        <v>積水化学工業(株)</v>
      </c>
      <c r="BA636" s="52" t="str">
        <f>IF(参照!G636="","",参照!G636)</f>
        <v>積水化学工業(株)_メニューA</v>
      </c>
      <c r="BB636" s="52">
        <f t="shared" si="40"/>
        <v>0</v>
      </c>
      <c r="BD636" s="52" t="str">
        <f>IF(参照!L636="","",参照!L636)</f>
        <v/>
      </c>
    </row>
    <row r="637" spans="47:56">
      <c r="AU637" s="52" t="str">
        <f>IF(参照!A637="","",参照!A637)</f>
        <v/>
      </c>
      <c r="AV637" s="52" t="str">
        <f>IF(参照!B637="","",参照!B637)</f>
        <v/>
      </c>
      <c r="AW637" s="52" t="str">
        <f>IF(参照!C637="","",参照!C637)</f>
        <v/>
      </c>
      <c r="AX637" s="52" t="str">
        <f>IF(参照!D637="","",参照!D637)</f>
        <v>メニューB(残差)</v>
      </c>
      <c r="AY637" s="52">
        <f>IF(参照!E637="","",参照!E637)</f>
        <v>0</v>
      </c>
      <c r="AZ637" s="52" t="str">
        <f>IF(参照!F637="","",参照!F637)</f>
        <v>積水化学工業(株)</v>
      </c>
      <c r="BA637" s="52" t="str">
        <f>IF(参照!G637="","",参照!G637)</f>
        <v>積水化学工業(株)_メニューB(残差)</v>
      </c>
      <c r="BB637" s="52">
        <f t="shared" si="40"/>
        <v>0</v>
      </c>
      <c r="BD637" s="52" t="str">
        <f>IF(参照!L637="","",参照!L637)</f>
        <v/>
      </c>
    </row>
    <row r="638" spans="47:56">
      <c r="AU638" s="52" t="str">
        <f>IF(参照!A638="","",参照!A638)</f>
        <v/>
      </c>
      <c r="AV638" s="52" t="str">
        <f>IF(参照!B638="","",参照!B638)</f>
        <v/>
      </c>
      <c r="AW638" s="52" t="str">
        <f>IF(参照!C638="","",参照!C638)</f>
        <v/>
      </c>
      <c r="AX638" s="52" t="str">
        <f>IF(参照!D638="","",参照!D638)</f>
        <v>(参考値)事業者全体</v>
      </c>
      <c r="AY638" s="52">
        <f>IF(参照!E638="","",参照!E638)</f>
        <v>0</v>
      </c>
      <c r="AZ638" s="52" t="str">
        <f>IF(参照!F638="","",参照!F638)</f>
        <v>積水化学工業(株)</v>
      </c>
      <c r="BA638" s="52" t="str">
        <f>IF(参照!G638="","",参照!G638)</f>
        <v>積水化学工業(株)_(参考値)事業者全体</v>
      </c>
      <c r="BB638" s="52">
        <f t="shared" si="40"/>
        <v>0</v>
      </c>
      <c r="BD638" s="52" t="str">
        <f>IF(参照!L638="","",参照!L638)</f>
        <v/>
      </c>
    </row>
    <row r="639" spans="47:56">
      <c r="AU639" s="52" t="str">
        <f>IF(参照!A639="","",参照!A639)</f>
        <v>A0310</v>
      </c>
      <c r="AV639" s="52" t="str">
        <f>IF(参照!B639="","",参照!B639)</f>
        <v>全農エネルギー(株)</v>
      </c>
      <c r="AW639" s="52">
        <f>IF(参照!C639="","",参照!C639)</f>
        <v>5.0199999999999995E-4</v>
      </c>
      <c r="AX639" s="52" t="str">
        <f>IF(参照!D639="","",参照!D639)</f>
        <v>メニューA</v>
      </c>
      <c r="AY639" s="52">
        <f>IF(参照!E639="","",参照!E639)</f>
        <v>0</v>
      </c>
      <c r="AZ639" s="52" t="str">
        <f>IF(参照!F639="","",参照!F639)</f>
        <v>全農エネルギー(株)</v>
      </c>
      <c r="BA639" s="52" t="str">
        <f>IF(参照!G639="","",参照!G639)</f>
        <v>全農エネルギー(株)_メニューA</v>
      </c>
      <c r="BB639" s="52">
        <f t="shared" si="40"/>
        <v>0</v>
      </c>
      <c r="BD639" s="52" t="str">
        <f>IF(参照!L639="","",参照!L639)</f>
        <v/>
      </c>
    </row>
    <row r="640" spans="47:56">
      <c r="AU640" s="52" t="str">
        <f>IF(参照!A640="","",参照!A640)</f>
        <v/>
      </c>
      <c r="AV640" s="52" t="str">
        <f>IF(参照!B640="","",参照!B640)</f>
        <v/>
      </c>
      <c r="AW640" s="52" t="str">
        <f>IF(参照!C640="","",参照!C640)</f>
        <v/>
      </c>
      <c r="AX640" s="52" t="str">
        <f>IF(参照!D640="","",参照!D640)</f>
        <v>メニューB</v>
      </c>
      <c r="AY640" s="52">
        <f>IF(参照!E640="","",参照!E640)</f>
        <v>0</v>
      </c>
      <c r="AZ640" s="52" t="str">
        <f>IF(参照!F640="","",参照!F640)</f>
        <v>全農エネルギー(株)</v>
      </c>
      <c r="BA640" s="52" t="str">
        <f>IF(参照!G640="","",参照!G640)</f>
        <v>全農エネルギー(株)_メニューB</v>
      </c>
      <c r="BB640" s="52">
        <f t="shared" si="40"/>
        <v>0</v>
      </c>
      <c r="BD640" s="52" t="str">
        <f>IF(参照!L640="","",参照!L640)</f>
        <v/>
      </c>
    </row>
    <row r="641" spans="47:56">
      <c r="AU641" s="52" t="str">
        <f>IF(参照!A641="","",参照!A641)</f>
        <v/>
      </c>
      <c r="AV641" s="52" t="str">
        <f>IF(参照!B641="","",参照!B641)</f>
        <v/>
      </c>
      <c r="AW641" s="52" t="str">
        <f>IF(参照!C641="","",参照!C641)</f>
        <v/>
      </c>
      <c r="AX641" s="52" t="str">
        <f>IF(参照!D641="","",参照!D641)</f>
        <v>メニューC</v>
      </c>
      <c r="AY641" s="52">
        <f>IF(参照!E641="","",参照!E641)</f>
        <v>0</v>
      </c>
      <c r="AZ641" s="52" t="str">
        <f>IF(参照!F641="","",参照!F641)</f>
        <v>全農エネルギー(株)</v>
      </c>
      <c r="BA641" s="52" t="str">
        <f>IF(参照!G641="","",参照!G641)</f>
        <v>全農エネルギー(株)_メニューC</v>
      </c>
      <c r="BB641" s="52">
        <f t="shared" si="40"/>
        <v>0</v>
      </c>
      <c r="BD641" s="52" t="str">
        <f>IF(参照!L641="","",参照!L641)</f>
        <v/>
      </c>
    </row>
    <row r="642" spans="47:56">
      <c r="AU642" s="52" t="str">
        <f>IF(参照!A642="","",参照!A642)</f>
        <v/>
      </c>
      <c r="AV642" s="52" t="str">
        <f>IF(参照!B642="","",参照!B642)</f>
        <v/>
      </c>
      <c r="AW642" s="52" t="str">
        <f>IF(参照!C642="","",参照!C642)</f>
        <v/>
      </c>
      <c r="AX642" s="52" t="str">
        <f>IF(参照!D642="","",参照!D642)</f>
        <v>メニューD(残差)</v>
      </c>
      <c r="AY642" s="52">
        <f>IF(参照!E642="","",参照!E642)</f>
        <v>4.8799999999999999E-4</v>
      </c>
      <c r="AZ642" s="52" t="str">
        <f>IF(参照!F642="","",参照!F642)</f>
        <v>全農エネルギー(株)</v>
      </c>
      <c r="BA642" s="52" t="str">
        <f>IF(参照!G642="","",参照!G642)</f>
        <v>全農エネルギー(株)_メニューD(残差)</v>
      </c>
      <c r="BB642" s="52">
        <f t="shared" si="40"/>
        <v>0.48799999999999999</v>
      </c>
      <c r="BD642" s="52" t="str">
        <f>IF(参照!L642="","",参照!L642)</f>
        <v/>
      </c>
    </row>
    <row r="643" spans="47:56">
      <c r="AU643" s="52" t="str">
        <f>IF(参照!A643="","",参照!A643)</f>
        <v/>
      </c>
      <c r="AV643" s="52" t="str">
        <f>IF(参照!B643="","",参照!B643)</f>
        <v/>
      </c>
      <c r="AW643" s="52" t="str">
        <f>IF(参照!C643="","",参照!C643)</f>
        <v/>
      </c>
      <c r="AX643" s="52" t="str">
        <f>IF(参照!D643="","",参照!D643)</f>
        <v>(参考値)事業者全体</v>
      </c>
      <c r="AY643" s="52">
        <f>IF(参照!E643="","",参照!E643)</f>
        <v>4.7899999999999999E-4</v>
      </c>
      <c r="AZ643" s="52" t="str">
        <f>IF(参照!F643="","",参照!F643)</f>
        <v>全農エネルギー(株)</v>
      </c>
      <c r="BA643" s="52" t="str">
        <f>IF(参照!G643="","",参照!G643)</f>
        <v>全農エネルギー(株)_(参考値)事業者全体</v>
      </c>
      <c r="BB643" s="52">
        <f t="shared" si="40"/>
        <v>0.47899999999999998</v>
      </c>
      <c r="BD643" s="52" t="str">
        <f>IF(参照!L643="","",参照!L643)</f>
        <v/>
      </c>
    </row>
    <row r="644" spans="47:56">
      <c r="AU644" s="52" t="str">
        <f>IF(参照!A644="","",参照!A644)</f>
        <v>A0311</v>
      </c>
      <c r="AV644" s="52" t="str">
        <f>IF(参照!B644="","",参照!B644)</f>
        <v>(株)ハルエネ</v>
      </c>
      <c r="AW644" s="52">
        <f>IF(参照!C644="","",参照!C644)</f>
        <v>4.9700000000000005E-4</v>
      </c>
      <c r="AX644" s="52" t="str">
        <f>IF(参照!D644="","",参照!D644)</f>
        <v/>
      </c>
      <c r="AY644" s="52">
        <f>IF(参照!E644="","",参照!E644)</f>
        <v>4.6599999999999994E-4</v>
      </c>
      <c r="AZ644" s="52" t="str">
        <f>IF(参照!F644="","",参照!F644)</f>
        <v>(株)ハルエネ</v>
      </c>
      <c r="BA644" s="52" t="str">
        <f>IF(参照!G644="","",参照!G644)</f>
        <v>(株)ハルエネ_</v>
      </c>
      <c r="BB644" s="52">
        <f t="shared" si="40"/>
        <v>0.46599999999999997</v>
      </c>
      <c r="BD644" s="52" t="str">
        <f>IF(参照!L644="","",参照!L644)</f>
        <v/>
      </c>
    </row>
    <row r="645" spans="47:56">
      <c r="AU645" s="52" t="str">
        <f>IF(参照!A645="","",参照!A645)</f>
        <v>A0312</v>
      </c>
      <c r="AV645" s="52" t="str">
        <f>IF(参照!B645="","",参照!B645)</f>
        <v>三愛オブリ(株)(旧：三愛石油(株))</v>
      </c>
      <c r="AW645" s="52">
        <f>IF(参照!C645="","",参照!C645)</f>
        <v>5.0299999999999997E-4</v>
      </c>
      <c r="AX645" s="52" t="str">
        <f>IF(参照!D645="","",参照!D645)</f>
        <v/>
      </c>
      <c r="AY645" s="52">
        <f>IF(参照!E645="","",参照!E645)</f>
        <v>4.4700000000000002E-4</v>
      </c>
      <c r="AZ645" s="52" t="str">
        <f>IF(参照!F645="","",参照!F645)</f>
        <v>三愛オブリ(株)(旧：三愛石油(株))</v>
      </c>
      <c r="BA645" s="52" t="str">
        <f>IF(参照!G645="","",参照!G645)</f>
        <v>三愛オブリ(株)(旧：三愛石油(株))_</v>
      </c>
      <c r="BB645" s="52">
        <f t="shared" ref="BB645:BB708" si="41">AY645*1000</f>
        <v>0.44700000000000001</v>
      </c>
      <c r="BD645" s="52" t="str">
        <f>IF(参照!L645="","",参照!L645)</f>
        <v/>
      </c>
    </row>
    <row r="646" spans="47:56">
      <c r="AU646" s="52" t="str">
        <f>IF(参照!A646="","",参照!A646)</f>
        <v>A0313</v>
      </c>
      <c r="AV646" s="52" t="str">
        <f>IF(参照!B646="","",参照!B646)</f>
        <v>(株)リケン工業</v>
      </c>
      <c r="AW646" s="52">
        <f>IF(参照!C646="","",参照!C646)</f>
        <v>4.9100000000000001E-4</v>
      </c>
      <c r="AX646" s="52" t="str">
        <f>IF(参照!D646="","",参照!D646)</f>
        <v/>
      </c>
      <c r="AY646" s="52">
        <f>IF(参照!E646="","",参照!E646)</f>
        <v>5.1000000000000004E-4</v>
      </c>
      <c r="AZ646" s="52" t="str">
        <f>IF(参照!F646="","",参照!F646)</f>
        <v>(株)リケン工業</v>
      </c>
      <c r="BA646" s="52" t="str">
        <f>IF(参照!G646="","",参照!G646)</f>
        <v>(株)リケン工業_</v>
      </c>
      <c r="BB646" s="52">
        <f t="shared" si="41"/>
        <v>0.51</v>
      </c>
      <c r="BD646" s="52" t="str">
        <f>IF(参照!L646="","",参照!L646)</f>
        <v/>
      </c>
    </row>
    <row r="647" spans="47:56">
      <c r="AU647" s="52" t="str">
        <f>IF(参照!A647="","",参照!A647)</f>
        <v>A0314</v>
      </c>
      <c r="AV647" s="52" t="str">
        <f>IF(参照!B647="","",参照!B647)</f>
        <v>(株)ビビット</v>
      </c>
      <c r="AW647" s="52">
        <f>IF(参照!C647="","",参照!C647)</f>
        <v>5.5699999999999999E-4</v>
      </c>
      <c r="AX647" s="52" t="str">
        <f>IF(参照!D647="","",参照!D647)</f>
        <v/>
      </c>
      <c r="AY647" s="52">
        <f>IF(参照!E647="","",参照!E647)</f>
        <v>5.9299999999999999E-4</v>
      </c>
      <c r="AZ647" s="52" t="str">
        <f>IF(参照!F647="","",参照!F647)</f>
        <v>(株)ビビット</v>
      </c>
      <c r="BA647" s="52" t="str">
        <f>IF(参照!G647="","",参照!G647)</f>
        <v>(株)ビビット_</v>
      </c>
      <c r="BB647" s="52">
        <f t="shared" si="41"/>
        <v>0.59299999999999997</v>
      </c>
      <c r="BD647" s="52" t="str">
        <f>IF(参照!L647="","",参照!L647)</f>
        <v/>
      </c>
    </row>
    <row r="648" spans="47:56">
      <c r="AU648" s="52" t="str">
        <f>IF(参照!A648="","",参照!A648)</f>
        <v>A0315</v>
      </c>
      <c r="AV648" s="52" t="str">
        <f>IF(参照!B648="","",参照!B648)</f>
        <v>(株)おおた電力</v>
      </c>
      <c r="AW648" s="52">
        <f>IF(参照!C648="","",参照!C648)</f>
        <v>3.6400000000000001E-4</v>
      </c>
      <c r="AX648" s="52" t="str">
        <f>IF(参照!D648="","",参照!D648)</f>
        <v/>
      </c>
      <c r="AY648" s="52">
        <f>IF(参照!E648="","",参照!E648)</f>
        <v>3.0800000000000001E-4</v>
      </c>
      <c r="AZ648" s="52" t="str">
        <f>IF(参照!F648="","",参照!F648)</f>
        <v>(株)おおた電力</v>
      </c>
      <c r="BA648" s="52" t="str">
        <f>IF(参照!G648="","",参照!G648)</f>
        <v>(株)おおた電力_</v>
      </c>
      <c r="BB648" s="52">
        <f t="shared" si="41"/>
        <v>0.308</v>
      </c>
      <c r="BD648" s="52" t="str">
        <f>IF(参照!L648="","",参照!L648)</f>
        <v/>
      </c>
    </row>
    <row r="649" spans="47:56">
      <c r="AU649" s="52" t="str">
        <f>IF(参照!A649="","",参照!A649)</f>
        <v>A0317</v>
      </c>
      <c r="AV649" s="52" t="str">
        <f>IF(参照!B649="","",参照!B649)</f>
        <v>伊藤忠プランテック(株)</v>
      </c>
      <c r="AW649" s="52">
        <f>IF(参照!C649="","",参照!C649)</f>
        <v>4.8099999999999998E-4</v>
      </c>
      <c r="AX649" s="52" t="str">
        <f>IF(参照!D649="","",参照!D649)</f>
        <v/>
      </c>
      <c r="AY649" s="52">
        <f>IF(参照!E649="","",参照!E649)</f>
        <v>5.9199999999999997E-4</v>
      </c>
      <c r="AZ649" s="52" t="str">
        <f>IF(参照!F649="","",参照!F649)</f>
        <v>伊藤忠プランテック(株)</v>
      </c>
      <c r="BA649" s="52" t="str">
        <f>IF(参照!G649="","",参照!G649)</f>
        <v>伊藤忠プランテック(株)_</v>
      </c>
      <c r="BB649" s="52">
        <f t="shared" si="41"/>
        <v>0.59199999999999997</v>
      </c>
      <c r="BD649" s="52" t="str">
        <f>IF(参照!L649="","",参照!L649)</f>
        <v/>
      </c>
    </row>
    <row r="650" spans="47:56">
      <c r="AU650" s="52" t="str">
        <f>IF(参照!A650="","",参照!A650)</f>
        <v>A0318</v>
      </c>
      <c r="AV650" s="52" t="str">
        <f>IF(参照!B650="","",参照!B650)</f>
        <v>(株)オカモト</v>
      </c>
      <c r="AW650" s="52">
        <f>IF(参照!C650="","",参照!C650)</f>
        <v>5.1699999999999999E-4</v>
      </c>
      <c r="AX650" s="52" t="str">
        <f>IF(参照!D650="","",参照!D650)</f>
        <v/>
      </c>
      <c r="AY650" s="52">
        <f>IF(参照!E650="","",参照!E650)</f>
        <v>4.95E-4</v>
      </c>
      <c r="AZ650" s="52" t="str">
        <f>IF(参照!F650="","",参照!F650)</f>
        <v>(株)オカモト</v>
      </c>
      <c r="BA650" s="52" t="str">
        <f>IF(参照!G650="","",参照!G650)</f>
        <v>(株)オカモト_</v>
      </c>
      <c r="BB650" s="52">
        <f t="shared" si="41"/>
        <v>0.495</v>
      </c>
      <c r="BD650" s="52" t="str">
        <f>IF(参照!L650="","",参照!L650)</f>
        <v/>
      </c>
    </row>
    <row r="651" spans="47:56">
      <c r="AU651" s="52" t="str">
        <f>IF(参照!A651="","",参照!A651)</f>
        <v>A0323</v>
      </c>
      <c r="AV651" s="52" t="str">
        <f>IF(参照!B651="","",参照!B651)</f>
        <v>キタコー(株)</v>
      </c>
      <c r="AW651" s="52">
        <f>IF(参照!C651="","",参照!C651)</f>
        <v>4.5399999999999998E-4</v>
      </c>
      <c r="AX651" s="52" t="str">
        <f>IF(参照!D651="","",参照!D651)</f>
        <v/>
      </c>
      <c r="AY651" s="52">
        <f>IF(参照!E651="","",参照!E651)</f>
        <v>3.9800000000000002E-4</v>
      </c>
      <c r="AZ651" s="52" t="str">
        <f>IF(参照!F651="","",参照!F651)</f>
        <v>キタコー(株)</v>
      </c>
      <c r="BA651" s="52" t="str">
        <f>IF(参照!G651="","",参照!G651)</f>
        <v>キタコー(株)_</v>
      </c>
      <c r="BB651" s="52">
        <f t="shared" si="41"/>
        <v>0.39800000000000002</v>
      </c>
      <c r="BD651" s="52" t="str">
        <f>IF(参照!L651="","",参照!L651)</f>
        <v/>
      </c>
    </row>
    <row r="652" spans="47:56">
      <c r="AU652" s="52" t="str">
        <f>IF(参照!A652="","",参照!A652)</f>
        <v>A0324</v>
      </c>
      <c r="AV652" s="52" t="str">
        <f>IF(参照!B652="","",参照!B652)</f>
        <v>生活協同組合コープしが</v>
      </c>
      <c r="AW652" s="52">
        <f>IF(参照!C652="","",参照!C652)</f>
        <v>3.7399999999999998E-4</v>
      </c>
      <c r="AX652" s="52" t="str">
        <f>IF(参照!D652="","",参照!D652)</f>
        <v>メニューA</v>
      </c>
      <c r="AY652" s="52">
        <f>IF(参照!E652="","",参照!E652)</f>
        <v>0</v>
      </c>
      <c r="AZ652" s="52" t="str">
        <f>IF(参照!F652="","",参照!F652)</f>
        <v>生活協同組合コープしが</v>
      </c>
      <c r="BA652" s="52" t="str">
        <f>IF(参照!G652="","",参照!G652)</f>
        <v>生活協同組合コープしが_メニューA</v>
      </c>
      <c r="BB652" s="52">
        <f t="shared" si="41"/>
        <v>0</v>
      </c>
      <c r="BD652" s="52" t="str">
        <f>IF(参照!L652="","",参照!L652)</f>
        <v/>
      </c>
    </row>
    <row r="653" spans="47:56">
      <c r="AU653" s="52" t="str">
        <f>IF(参照!A653="","",参照!A653)</f>
        <v/>
      </c>
      <c r="AV653" s="52" t="str">
        <f>IF(参照!B653="","",参照!B653)</f>
        <v/>
      </c>
      <c r="AW653" s="52" t="str">
        <f>IF(参照!C653="","",参照!C653)</f>
        <v/>
      </c>
      <c r="AX653" s="52" t="str">
        <f>IF(参照!D653="","",参照!D653)</f>
        <v>メニューB(残差)</v>
      </c>
      <c r="AY653" s="52">
        <f>IF(参照!E653="","",参照!E653)</f>
        <v>3.19E-4</v>
      </c>
      <c r="AZ653" s="52" t="str">
        <f>IF(参照!F653="","",参照!F653)</f>
        <v>生活協同組合コープしが</v>
      </c>
      <c r="BA653" s="52" t="str">
        <f>IF(参照!G653="","",参照!G653)</f>
        <v>生活協同組合コープしが_メニューB(残差)</v>
      </c>
      <c r="BB653" s="52">
        <f t="shared" si="41"/>
        <v>0.31900000000000001</v>
      </c>
      <c r="BD653" s="52" t="str">
        <f>IF(参照!L653="","",参照!L653)</f>
        <v/>
      </c>
    </row>
    <row r="654" spans="47:56">
      <c r="AU654" s="52" t="str">
        <f>IF(参照!A654="","",参照!A654)</f>
        <v/>
      </c>
      <c r="AV654" s="52" t="str">
        <f>IF(参照!B654="","",参照!B654)</f>
        <v/>
      </c>
      <c r="AW654" s="52" t="str">
        <f>IF(参照!C654="","",参照!C654)</f>
        <v/>
      </c>
      <c r="AX654" s="52" t="str">
        <f>IF(参照!D654="","",参照!D654)</f>
        <v>(参考値)事業者全体</v>
      </c>
      <c r="AY654" s="52">
        <f>IF(参照!E654="","",参照!E654)</f>
        <v>3.4000000000000002E-4</v>
      </c>
      <c r="AZ654" s="52" t="str">
        <f>IF(参照!F654="","",参照!F654)</f>
        <v>生活協同組合コープしが</v>
      </c>
      <c r="BA654" s="52" t="str">
        <f>IF(参照!G654="","",参照!G654)</f>
        <v>生活協同組合コープしが_(参考値)事業者全体</v>
      </c>
      <c r="BB654" s="52">
        <f t="shared" si="41"/>
        <v>0.34</v>
      </c>
      <c r="BD654" s="52" t="str">
        <f>IF(参照!L654="","",参照!L654)</f>
        <v/>
      </c>
    </row>
    <row r="655" spans="47:56">
      <c r="AU655" s="52" t="str">
        <f>IF(参照!A655="","",参照!A655)</f>
        <v>A0330</v>
      </c>
      <c r="AV655" s="52" t="str">
        <f>IF(参照!B655="","",参照!B655)</f>
        <v>香川電力(株)　</v>
      </c>
      <c r="AW655" s="52">
        <f>IF(参照!C655="","",参照!C655)</f>
        <v>4.8500000000000003E-4</v>
      </c>
      <c r="AX655" s="52" t="str">
        <f>IF(参照!D655="","",参照!D655)</f>
        <v>メニューA</v>
      </c>
      <c r="AY655" s="52">
        <f>IF(参照!E655="","",参照!E655)</f>
        <v>0</v>
      </c>
      <c r="AZ655" s="52" t="str">
        <f>IF(参照!F655="","",参照!F655)</f>
        <v>香川電力(株)　</v>
      </c>
      <c r="BA655" s="52" t="str">
        <f>IF(参照!G655="","",参照!G655)</f>
        <v>香川電力(株)　_メニューA</v>
      </c>
      <c r="BB655" s="52">
        <f t="shared" si="41"/>
        <v>0</v>
      </c>
      <c r="BD655" s="52" t="str">
        <f>IF(参照!L655="","",参照!L655)</f>
        <v/>
      </c>
    </row>
    <row r="656" spans="47:56">
      <c r="AU656" s="52" t="str">
        <f>IF(参照!A656="","",参照!A656)</f>
        <v/>
      </c>
      <c r="AV656" s="52" t="str">
        <f>IF(参照!B656="","",参照!B656)</f>
        <v/>
      </c>
      <c r="AW656" s="52" t="str">
        <f>IF(参照!C656="","",参照!C656)</f>
        <v/>
      </c>
      <c r="AX656" s="52" t="str">
        <f>IF(参照!D656="","",参照!D656)</f>
        <v>メニューB(残差)</v>
      </c>
      <c r="AY656" s="52">
        <f>IF(参照!E656="","",参照!E656)</f>
        <v>4.84E-4</v>
      </c>
      <c r="AZ656" s="52" t="str">
        <f>IF(参照!F656="","",参照!F656)</f>
        <v>香川電力(株)　</v>
      </c>
      <c r="BA656" s="52" t="str">
        <f>IF(参照!G656="","",参照!G656)</f>
        <v>香川電力(株)　_メニューB(残差)</v>
      </c>
      <c r="BB656" s="52">
        <f t="shared" si="41"/>
        <v>0.48399999999999999</v>
      </c>
      <c r="BD656" s="52" t="str">
        <f>IF(参照!L656="","",参照!L656)</f>
        <v/>
      </c>
    </row>
    <row r="657" spans="47:56">
      <c r="AU657" s="52" t="str">
        <f>IF(参照!A657="","",参照!A657)</f>
        <v/>
      </c>
      <c r="AV657" s="52" t="str">
        <f>IF(参照!B657="","",参照!B657)</f>
        <v/>
      </c>
      <c r="AW657" s="52" t="str">
        <f>IF(参照!C657="","",参照!C657)</f>
        <v/>
      </c>
      <c r="AX657" s="52" t="str">
        <f>IF(参照!D657="","",参照!D657)</f>
        <v>(参考値)事業者全体</v>
      </c>
      <c r="AY657" s="52">
        <f>IF(参照!E657="","",参照!E657)</f>
        <v>5.04E-4</v>
      </c>
      <c r="AZ657" s="52" t="str">
        <f>IF(参照!F657="","",参照!F657)</f>
        <v>香川電力(株)　</v>
      </c>
      <c r="BA657" s="52" t="str">
        <f>IF(参照!G657="","",参照!G657)</f>
        <v>香川電力(株)　_(参考値)事業者全体</v>
      </c>
      <c r="BB657" s="52">
        <f t="shared" si="41"/>
        <v>0.504</v>
      </c>
      <c r="BD657" s="52" t="str">
        <f>IF(参照!L657="","",参照!L657)</f>
        <v/>
      </c>
    </row>
    <row r="658" spans="47:56">
      <c r="AU658" s="52" t="str">
        <f>IF(参照!A658="","",参照!A658)</f>
        <v>A0332</v>
      </c>
      <c r="AV658" s="52" t="str">
        <f>IF(参照!B658="","",参照!B658)</f>
        <v>(株)ＰｉｎＴ</v>
      </c>
      <c r="AW658" s="52">
        <f>IF(参照!C658="","",参照!C658)</f>
        <v>4.8999999999999998E-4</v>
      </c>
      <c r="AX658" s="52" t="str">
        <f>IF(参照!D658="","",参照!D658)</f>
        <v/>
      </c>
      <c r="AY658" s="52">
        <f>IF(参照!E658="","",参照!E658)</f>
        <v>4.3399999999999998E-4</v>
      </c>
      <c r="AZ658" s="52" t="str">
        <f>IF(参照!F658="","",参照!F658)</f>
        <v>(株)ＰｉｎＴ</v>
      </c>
      <c r="BA658" s="52" t="str">
        <f>IF(参照!G658="","",参照!G658)</f>
        <v>(株)ＰｉｎＴ_</v>
      </c>
      <c r="BB658" s="52">
        <f t="shared" si="41"/>
        <v>0.434</v>
      </c>
      <c r="BD658" s="52" t="str">
        <f>IF(参照!L658="","",参照!L658)</f>
        <v/>
      </c>
    </row>
    <row r="659" spans="47:56">
      <c r="AU659" s="52" t="str">
        <f>IF(参照!A659="","",参照!A659)</f>
        <v>A0336</v>
      </c>
      <c r="AV659" s="52" t="str">
        <f>IF(参照!B659="","",参照!B659)</f>
        <v>(株)沖縄ガスニューパワー</v>
      </c>
      <c r="AW659" s="52" t="str">
        <f>IF(参照!C659="","",参照!C659)</f>
        <v>0.000453※</v>
      </c>
      <c r="AX659" s="52" t="str">
        <f>IF(参照!D659="","",参照!D659)</f>
        <v>メニューA</v>
      </c>
      <c r="AY659" s="52">
        <f>IF(参照!E659="","",参照!E659)</f>
        <v>0</v>
      </c>
      <c r="AZ659" s="52" t="str">
        <f>IF(参照!F659="","",参照!F659)</f>
        <v>(株)沖縄ガスニューパワー</v>
      </c>
      <c r="BA659" s="52" t="str">
        <f>IF(参照!G659="","",参照!G659)</f>
        <v>(株)沖縄ガスニューパワー_メニューA</v>
      </c>
      <c r="BB659" s="52">
        <f t="shared" si="41"/>
        <v>0</v>
      </c>
      <c r="BD659" s="52" t="str">
        <f>IF(参照!L659="","",参照!L659)</f>
        <v/>
      </c>
    </row>
    <row r="660" spans="47:56">
      <c r="AU660" s="52" t="str">
        <f>IF(参照!A660="","",参照!A660)</f>
        <v/>
      </c>
      <c r="AV660" s="52" t="str">
        <f>IF(参照!B660="","",参照!B660)</f>
        <v/>
      </c>
      <c r="AW660" s="52" t="str">
        <f>IF(参照!C660="","",参照!C660)</f>
        <v/>
      </c>
      <c r="AX660" s="52" t="str">
        <f>IF(参照!D660="","",参照!D660)</f>
        <v>メニューB(残差)</v>
      </c>
      <c r="AY660" s="52">
        <f>IF(参照!E660="","",参照!E660)</f>
        <v>3.2499999999999999E-4</v>
      </c>
      <c r="AZ660" s="52" t="str">
        <f>IF(参照!F660="","",参照!F660)</f>
        <v>(株)沖縄ガスニューパワー</v>
      </c>
      <c r="BA660" s="52" t="str">
        <f>IF(参照!G660="","",参照!G660)</f>
        <v>(株)沖縄ガスニューパワー_メニューB(残差)</v>
      </c>
      <c r="BB660" s="52">
        <f t="shared" si="41"/>
        <v>0.32500000000000001</v>
      </c>
      <c r="BD660" s="52" t="str">
        <f>IF(参照!L660="","",参照!L660)</f>
        <v/>
      </c>
    </row>
    <row r="661" spans="47:56">
      <c r="AU661" s="52" t="str">
        <f>IF(参照!A661="","",参照!A661)</f>
        <v/>
      </c>
      <c r="AV661" s="52" t="str">
        <f>IF(参照!B661="","",参照!B661)</f>
        <v/>
      </c>
      <c r="AW661" s="52" t="str">
        <f>IF(参照!C661="","",参照!C661)</f>
        <v/>
      </c>
      <c r="AX661" s="52" t="str">
        <f>IF(参照!D661="","",参照!D661)</f>
        <v>(参考値)事業者全体</v>
      </c>
      <c r="AY661" s="52">
        <f>IF(参照!E661="","",参照!E661)</f>
        <v>7.4899999999999999E-4</v>
      </c>
      <c r="AZ661" s="52" t="str">
        <f>IF(参照!F661="","",参照!F661)</f>
        <v>(株)沖縄ガスニューパワー</v>
      </c>
      <c r="BA661" s="52" t="str">
        <f>IF(参照!G661="","",参照!G661)</f>
        <v>(株)沖縄ガスニューパワー_(参考値)事業者全体</v>
      </c>
      <c r="BB661" s="52">
        <f t="shared" si="41"/>
        <v>0.749</v>
      </c>
      <c r="BD661" s="52" t="str">
        <f>IF(参照!L661="","",参照!L661)</f>
        <v/>
      </c>
    </row>
    <row r="662" spans="47:56">
      <c r="AU662" s="52" t="str">
        <f>IF(参照!A662="","",参照!A662)</f>
        <v>A0337</v>
      </c>
      <c r="AV662" s="52" t="str">
        <f>IF(参照!B662="","",参照!B662)</f>
        <v>諏訪瓦斯(株)</v>
      </c>
      <c r="AW662" s="52">
        <f>IF(参照!C662="","",参照!C662)</f>
        <v>3.6400000000000001E-4</v>
      </c>
      <c r="AX662" s="52" t="str">
        <f>IF(参照!D662="","",参照!D662)</f>
        <v/>
      </c>
      <c r="AY662" s="52">
        <f>IF(参照!E662="","",参照!E662)</f>
        <v>3.0800000000000001E-4</v>
      </c>
      <c r="AZ662" s="52" t="str">
        <f>IF(参照!F662="","",参照!F662)</f>
        <v>諏訪瓦斯(株)</v>
      </c>
      <c r="BA662" s="52" t="str">
        <f>IF(参照!G662="","",参照!G662)</f>
        <v>諏訪瓦斯(株)_</v>
      </c>
      <c r="BB662" s="52">
        <f t="shared" si="41"/>
        <v>0.308</v>
      </c>
      <c r="BD662" s="52" t="str">
        <f>IF(参照!L662="","",参照!L662)</f>
        <v/>
      </c>
    </row>
    <row r="663" spans="47:56">
      <c r="AU663" s="52" t="str">
        <f>IF(参照!A663="","",参照!A663)</f>
        <v>A0338</v>
      </c>
      <c r="AV663" s="52" t="str">
        <f>IF(参照!B663="","",参照!B663)</f>
        <v>エッセンシャルエナジー(株)</v>
      </c>
      <c r="AW663" s="52">
        <f>IF(参照!C663="","",参照!C663)</f>
        <v>4.9299999999999995E-4</v>
      </c>
      <c r="AX663" s="52" t="str">
        <f>IF(参照!D663="","",参照!D663)</f>
        <v/>
      </c>
      <c r="AY663" s="52">
        <f>IF(参照!E663="","",参照!E663)</f>
        <v>4.37E-4</v>
      </c>
      <c r="AZ663" s="52" t="str">
        <f>IF(参照!F663="","",参照!F663)</f>
        <v>エッセンシャルエナジー(株)</v>
      </c>
      <c r="BA663" s="52" t="str">
        <f>IF(参照!G663="","",参照!G663)</f>
        <v>エッセンシャルエナジー(株)_</v>
      </c>
      <c r="BB663" s="52">
        <f t="shared" si="41"/>
        <v>0.437</v>
      </c>
      <c r="BD663" s="52" t="str">
        <f>IF(参照!L663="","",参照!L663)</f>
        <v/>
      </c>
    </row>
    <row r="664" spans="47:56">
      <c r="AU664" s="52" t="str">
        <f>IF(参照!A664="","",参照!A664)</f>
        <v>A0340</v>
      </c>
      <c r="AV664" s="52" t="str">
        <f>IF(参照!B664="","",参照!B664)</f>
        <v>(株)エージーピー　</v>
      </c>
      <c r="AW664" s="52">
        <f>IF(参照!C664="","",参照!C664)</f>
        <v>3.8299999999999999E-4</v>
      </c>
      <c r="AX664" s="52" t="str">
        <f>IF(参照!D664="","",参照!D664)</f>
        <v/>
      </c>
      <c r="AY664" s="52">
        <f>IF(参照!E664="","",参照!E664)</f>
        <v>3.2699999999999998E-4</v>
      </c>
      <c r="AZ664" s="52" t="str">
        <f>IF(参照!F664="","",参照!F664)</f>
        <v>(株)エージーピー　</v>
      </c>
      <c r="BA664" s="52" t="str">
        <f>IF(参照!G664="","",参照!G664)</f>
        <v>(株)エージーピー　_</v>
      </c>
      <c r="BB664" s="52">
        <f t="shared" si="41"/>
        <v>0.32699999999999996</v>
      </c>
      <c r="BD664" s="52" t="str">
        <f>IF(参照!L664="","",参照!L664)</f>
        <v/>
      </c>
    </row>
    <row r="665" spans="47:56">
      <c r="AU665" s="52" t="str">
        <f>IF(参照!A665="","",参照!A665)</f>
        <v>A0342</v>
      </c>
      <c r="AV665" s="52" t="str">
        <f>IF(参照!B665="","",参照!B665)</f>
        <v>(株)いちき串木野電力</v>
      </c>
      <c r="AW665" s="52">
        <f>IF(参照!C665="","",参照!C665)</f>
        <v>5.5099999999999995E-4</v>
      </c>
      <c r="AX665" s="52" t="str">
        <f>IF(参照!D665="","",参照!D665)</f>
        <v/>
      </c>
      <c r="AY665" s="52">
        <f>IF(参照!E665="","",参照!E665)</f>
        <v>5.3399999999999997E-4</v>
      </c>
      <c r="AZ665" s="52" t="str">
        <f>IF(参照!F665="","",参照!F665)</f>
        <v>(株)いちき串木野電力</v>
      </c>
      <c r="BA665" s="52" t="str">
        <f>IF(参照!G665="","",参照!G665)</f>
        <v>(株)いちき串木野電力_</v>
      </c>
      <c r="BB665" s="52">
        <f t="shared" si="41"/>
        <v>0.53399999999999992</v>
      </c>
      <c r="BD665" s="52" t="str">
        <f>IF(参照!L665="","",参照!L665)</f>
        <v/>
      </c>
    </row>
    <row r="666" spans="47:56">
      <c r="AU666" s="52" t="str">
        <f>IF(参照!A666="","",参照!A666)</f>
        <v>A0343</v>
      </c>
      <c r="AV666" s="52" t="str">
        <f>IF(参照!B666="","",参照!B666)</f>
        <v>(株)クローバー・テクノロジーズ(旧：四つ葉電力(株))</v>
      </c>
      <c r="AW666" s="52">
        <f>IF(参照!C666="","",参照!C666)</f>
        <v>4.3100000000000001E-4</v>
      </c>
      <c r="AX666" s="52" t="str">
        <f>IF(参照!D666="","",参照!D666)</f>
        <v/>
      </c>
      <c r="AY666" s="52">
        <f>IF(参照!E666="","",参照!E666)</f>
        <v>4.7899999999999999E-4</v>
      </c>
      <c r="AZ666" s="52" t="str">
        <f>IF(参照!F666="","",参照!F666)</f>
        <v>(株)クローバー・テクノロジーズ(旧：四つ葉電力(株))</v>
      </c>
      <c r="BA666" s="52" t="str">
        <f>IF(参照!G666="","",参照!G666)</f>
        <v>(株)クローバー・テクノロジーズ(旧：四つ葉電力(株))_</v>
      </c>
      <c r="BB666" s="52">
        <f t="shared" si="41"/>
        <v>0.47899999999999998</v>
      </c>
      <c r="BD666" s="52" t="str">
        <f>IF(参照!L666="","",参照!L666)</f>
        <v/>
      </c>
    </row>
    <row r="667" spans="47:56">
      <c r="AU667" s="52" t="str">
        <f>IF(参照!A667="","",参照!A667)</f>
        <v>A0344</v>
      </c>
      <c r="AV667" s="52" t="str">
        <f>IF(参照!B667="","",参照!B667)</f>
        <v>西武ガス(株)</v>
      </c>
      <c r="AW667" s="52">
        <f>IF(参照!C667="","",参照!C667)</f>
        <v>3.6400000000000001E-4</v>
      </c>
      <c r="AX667" s="52" t="str">
        <f>IF(参照!D667="","",参照!D667)</f>
        <v/>
      </c>
      <c r="AY667" s="52">
        <f>IF(参照!E667="","",参照!E667)</f>
        <v>3.0800000000000001E-4</v>
      </c>
      <c r="AZ667" s="52" t="str">
        <f>IF(参照!F667="","",参照!F667)</f>
        <v>西武ガス(株)</v>
      </c>
      <c r="BA667" s="52" t="str">
        <f>IF(参照!G667="","",参照!G667)</f>
        <v>西武ガス(株)_</v>
      </c>
      <c r="BB667" s="52">
        <f t="shared" si="41"/>
        <v>0.308</v>
      </c>
      <c r="BD667" s="52" t="str">
        <f>IF(参照!L667="","",参照!L667)</f>
        <v/>
      </c>
    </row>
    <row r="668" spans="47:56">
      <c r="AU668" s="52" t="str">
        <f>IF(参照!A668="","",参照!A668)</f>
        <v>A0345</v>
      </c>
      <c r="AV668" s="52" t="str">
        <f>IF(参照!B668="","",参照!B668)</f>
        <v>松本ガス(株)</v>
      </c>
      <c r="AW668" s="52">
        <f>IF(参照!C668="","",参照!C668)</f>
        <v>3.6400000000000001E-4</v>
      </c>
      <c r="AX668" s="52" t="str">
        <f>IF(参照!D668="","",参照!D668)</f>
        <v/>
      </c>
      <c r="AY668" s="52">
        <f>IF(参照!E668="","",参照!E668)</f>
        <v>3.0800000000000001E-4</v>
      </c>
      <c r="AZ668" s="52" t="str">
        <f>IF(参照!F668="","",参照!F668)</f>
        <v>松本ガス(株)</v>
      </c>
      <c r="BA668" s="52" t="str">
        <f>IF(参照!G668="","",参照!G668)</f>
        <v>松本ガス(株)_</v>
      </c>
      <c r="BB668" s="52">
        <f t="shared" si="41"/>
        <v>0.308</v>
      </c>
      <c r="BD668" s="52" t="str">
        <f>IF(参照!L668="","",参照!L668)</f>
        <v/>
      </c>
    </row>
    <row r="669" spans="47:56">
      <c r="AU669" s="52" t="str">
        <f>IF(参照!A669="","",参照!A669)</f>
        <v>A0347</v>
      </c>
      <c r="AV669" s="52" t="str">
        <f>IF(参照!B669="","",参照!B669)</f>
        <v>ＦＴエナジー(株)</v>
      </c>
      <c r="AW669" s="52">
        <f>IF(参照!C669="","",参照!C669)</f>
        <v>4.7100000000000001E-4</v>
      </c>
      <c r="AX669" s="52" t="str">
        <f>IF(参照!D669="","",参照!D669)</f>
        <v/>
      </c>
      <c r="AY669" s="52">
        <f>IF(参照!E669="","",参照!E669)</f>
        <v>4.5600000000000003E-4</v>
      </c>
      <c r="AZ669" s="52" t="str">
        <f>IF(参照!F669="","",参照!F669)</f>
        <v>ＦＴエナジー(株)</v>
      </c>
      <c r="BA669" s="52" t="str">
        <f>IF(参照!G669="","",参照!G669)</f>
        <v>ＦＴエナジー(株)_</v>
      </c>
      <c r="BB669" s="52">
        <f t="shared" si="41"/>
        <v>0.45600000000000002</v>
      </c>
      <c r="BD669" s="52" t="str">
        <f>IF(参照!L669="","",参照!L669)</f>
        <v/>
      </c>
    </row>
    <row r="670" spans="47:56">
      <c r="AU670" s="52" t="str">
        <f>IF(参照!A670="","",参照!A670)</f>
        <v>A0348</v>
      </c>
      <c r="AV670" s="52" t="str">
        <f>IF(参照!B670="","",参照!B670)</f>
        <v>南部だんだんエナジー(株)</v>
      </c>
      <c r="AW670" s="52">
        <f>IF(参照!C670="","",参照!C670)</f>
        <v>2.3499999999999999E-4</v>
      </c>
      <c r="AX670" s="52" t="str">
        <f>IF(参照!D670="","",参照!D670)</f>
        <v/>
      </c>
      <c r="AY670" s="52">
        <f>IF(参照!E670="","",参照!E670)</f>
        <v>4.4700000000000002E-4</v>
      </c>
      <c r="AZ670" s="52" t="str">
        <f>IF(参照!F670="","",参照!F670)</f>
        <v>南部だんだんエナジー(株)</v>
      </c>
      <c r="BA670" s="52" t="str">
        <f>IF(参照!G670="","",参照!G670)</f>
        <v>南部だんだんエナジー(株)_</v>
      </c>
      <c r="BB670" s="52">
        <f t="shared" si="41"/>
        <v>0.44700000000000001</v>
      </c>
      <c r="BD670" s="52" t="str">
        <f>IF(参照!L670="","",参照!L670)</f>
        <v/>
      </c>
    </row>
    <row r="671" spans="47:56">
      <c r="AU671" s="52" t="str">
        <f>IF(参照!A671="","",参照!A671)</f>
        <v>A0349</v>
      </c>
      <c r="AV671" s="52" t="str">
        <f>IF(参照!B671="","",参照!B671)</f>
        <v>(株)エフエネ</v>
      </c>
      <c r="AW671" s="52">
        <f>IF(参照!C671="","",参照!C671)</f>
        <v>5.1199999999999998E-4</v>
      </c>
      <c r="AX671" s="52" t="str">
        <f>IF(参照!D671="","",参照!D671)</f>
        <v/>
      </c>
      <c r="AY671" s="52">
        <f>IF(参照!E671="","",参照!E671)</f>
        <v>5.5800000000000001E-4</v>
      </c>
      <c r="AZ671" s="52" t="str">
        <f>IF(参照!F671="","",参照!F671)</f>
        <v>(株)エフエネ</v>
      </c>
      <c r="BA671" s="52" t="str">
        <f>IF(参照!G671="","",参照!G671)</f>
        <v>(株)エフエネ_</v>
      </c>
      <c r="BB671" s="52">
        <f t="shared" si="41"/>
        <v>0.55800000000000005</v>
      </c>
      <c r="BD671" s="52" t="str">
        <f>IF(参照!L671="","",参照!L671)</f>
        <v/>
      </c>
    </row>
    <row r="672" spans="47:56">
      <c r="AU672" s="52" t="str">
        <f>IF(参照!A672="","",参照!A672)</f>
        <v>A0350</v>
      </c>
      <c r="AV672" s="52" t="str">
        <f>IF(参照!B672="","",参照!B672)</f>
        <v>こなんウルトラパワー(株)</v>
      </c>
      <c r="AW672" s="52">
        <f>IF(参照!C672="","",参照!C672)</f>
        <v>2.8299999999999999E-4</v>
      </c>
      <c r="AX672" s="52" t="str">
        <f>IF(参照!D672="","",参照!D672)</f>
        <v/>
      </c>
      <c r="AY672" s="52">
        <f>IF(参照!E672="","",参照!E672)</f>
        <v>4.55E-4</v>
      </c>
      <c r="AZ672" s="52" t="str">
        <f>IF(参照!F672="","",参照!F672)</f>
        <v>こなんウルトラパワー(株)</v>
      </c>
      <c r="BA672" s="52" t="str">
        <f>IF(参照!G672="","",参照!G672)</f>
        <v>こなんウルトラパワー(株)_</v>
      </c>
      <c r="BB672" s="52">
        <f t="shared" si="41"/>
        <v>0.45500000000000002</v>
      </c>
      <c r="BD672" s="52" t="str">
        <f>IF(参照!L672="","",参照!L672)</f>
        <v/>
      </c>
    </row>
    <row r="673" spans="47:56">
      <c r="AU673" s="52" t="str">
        <f>IF(参照!A673="","",参照!A673)</f>
        <v>A0351</v>
      </c>
      <c r="AV673" s="52" t="str">
        <f>IF(参照!B673="","",参照!B673)</f>
        <v>(株)ＣＨＩＢＡむつざわエナジー</v>
      </c>
      <c r="AW673" s="52">
        <f>IF(参照!C673="","",参照!C673)</f>
        <v>3.2499999999999999E-4</v>
      </c>
      <c r="AX673" s="52" t="str">
        <f>IF(参照!D673="","",参照!D673)</f>
        <v/>
      </c>
      <c r="AY673" s="52">
        <f>IF(参照!E673="","",参照!E673)</f>
        <v>5.7600000000000001E-4</v>
      </c>
      <c r="AZ673" s="52" t="str">
        <f>IF(参照!F673="","",参照!F673)</f>
        <v>(株)ＣＨＩＢＡむつざわエナジー</v>
      </c>
      <c r="BA673" s="52" t="str">
        <f>IF(参照!G673="","",参照!G673)</f>
        <v>(株)ＣＨＩＢＡむつざわエナジー_</v>
      </c>
      <c r="BB673" s="52">
        <f t="shared" si="41"/>
        <v>0.57600000000000007</v>
      </c>
      <c r="BD673" s="52" t="str">
        <f>IF(参照!L673="","",参照!L673)</f>
        <v/>
      </c>
    </row>
    <row r="674" spans="47:56">
      <c r="AU674" s="52" t="str">
        <f>IF(参照!A674="","",参照!A674)</f>
        <v>A0352</v>
      </c>
      <c r="AV674" s="52" t="str">
        <f>IF(参照!B674="","",参照!B674)</f>
        <v>(株)関西空調　</v>
      </c>
      <c r="AW674" s="52">
        <f>IF(参照!C674="","",参照!C674)</f>
        <v>4.7399999999999997E-4</v>
      </c>
      <c r="AX674" s="52" t="str">
        <f>IF(参照!D674="","",参照!D674)</f>
        <v/>
      </c>
      <c r="AY674" s="52">
        <f>IF(参照!E674="","",参照!E674)</f>
        <v>5.2500000000000008E-4</v>
      </c>
      <c r="AZ674" s="52" t="str">
        <f>IF(参照!F674="","",参照!F674)</f>
        <v>(株)関西空調　</v>
      </c>
      <c r="BA674" s="52" t="str">
        <f>IF(参照!G674="","",参照!G674)</f>
        <v>(株)関西空調　_</v>
      </c>
      <c r="BB674" s="52">
        <f t="shared" si="41"/>
        <v>0.52500000000000002</v>
      </c>
      <c r="BD674" s="52" t="str">
        <f>IF(参照!L674="","",参照!L674)</f>
        <v/>
      </c>
    </row>
    <row r="675" spans="47:56">
      <c r="AU675" s="52" t="str">
        <f>IF(参照!A675="","",参照!A675)</f>
        <v>A0353</v>
      </c>
      <c r="AV675" s="52" t="str">
        <f>IF(参照!B675="","",参照!B675)</f>
        <v>奥出雲電力(株)</v>
      </c>
      <c r="AW675" s="52">
        <f>IF(参照!C675="","",参照!C675)</f>
        <v>1.65E-4</v>
      </c>
      <c r="AX675" s="52" t="str">
        <f>IF(参照!D675="","",参照!D675)</f>
        <v/>
      </c>
      <c r="AY675" s="52">
        <f>IF(参照!E675="","",参照!E675)</f>
        <v>4.6799999999999999E-4</v>
      </c>
      <c r="AZ675" s="52" t="str">
        <f>IF(参照!F675="","",参照!F675)</f>
        <v>奥出雲電力(株)</v>
      </c>
      <c r="BA675" s="52" t="str">
        <f>IF(参照!G675="","",参照!G675)</f>
        <v>奥出雲電力(株)_</v>
      </c>
      <c r="BB675" s="52">
        <f t="shared" si="41"/>
        <v>0.46799999999999997</v>
      </c>
      <c r="BD675" s="52" t="str">
        <f>IF(参照!L675="","",参照!L675)</f>
        <v/>
      </c>
    </row>
    <row r="676" spans="47:56">
      <c r="AU676" s="52" t="str">
        <f>IF(参照!A676="","",参照!A676)</f>
        <v>A0355</v>
      </c>
      <c r="AV676" s="52" t="str">
        <f>IF(参照!B676="","",参照!B676)</f>
        <v>中央電力(株)</v>
      </c>
      <c r="AW676" s="52">
        <f>IF(参照!C676="","",参照!C676)</f>
        <v>4.7699999999999999E-4</v>
      </c>
      <c r="AX676" s="52" t="str">
        <f>IF(参照!D676="","",参照!D676)</f>
        <v>メニューA</v>
      </c>
      <c r="AY676" s="52">
        <f>IF(参照!E676="","",参照!E676)</f>
        <v>0</v>
      </c>
      <c r="AZ676" s="52" t="str">
        <f>IF(参照!F676="","",参照!F676)</f>
        <v>中央電力(株)</v>
      </c>
      <c r="BA676" s="52" t="str">
        <f>IF(参照!G676="","",参照!G676)</f>
        <v>中央電力(株)_メニューA</v>
      </c>
      <c r="BB676" s="52">
        <f t="shared" si="41"/>
        <v>0</v>
      </c>
      <c r="BD676" s="52" t="str">
        <f>IF(参照!L676="","",参照!L676)</f>
        <v/>
      </c>
    </row>
    <row r="677" spans="47:56">
      <c r="AU677" s="52" t="str">
        <f>IF(参照!A677="","",参照!A677)</f>
        <v/>
      </c>
      <c r="AV677" s="52" t="str">
        <f>IF(参照!B677="","",参照!B677)</f>
        <v/>
      </c>
      <c r="AW677" s="52" t="str">
        <f>IF(参照!C677="","",参照!C677)</f>
        <v/>
      </c>
      <c r="AX677" s="52" t="str">
        <f>IF(参照!D677="","",参照!D677)</f>
        <v>メニューB</v>
      </c>
      <c r="AY677" s="52">
        <f>IF(参照!E677="","",参照!E677)</f>
        <v>0</v>
      </c>
      <c r="AZ677" s="52" t="str">
        <f>IF(参照!F677="","",参照!F677)</f>
        <v>中央電力(株)</v>
      </c>
      <c r="BA677" s="52" t="str">
        <f>IF(参照!G677="","",参照!G677)</f>
        <v>中央電力(株)_メニューB</v>
      </c>
      <c r="BB677" s="52">
        <f t="shared" si="41"/>
        <v>0</v>
      </c>
      <c r="BD677" s="52" t="str">
        <f>IF(参照!L677="","",参照!L677)</f>
        <v/>
      </c>
    </row>
    <row r="678" spans="47:56">
      <c r="AU678" s="52" t="str">
        <f>IF(参照!A678="","",参照!A678)</f>
        <v/>
      </c>
      <c r="AV678" s="52" t="str">
        <f>IF(参照!B678="","",参照!B678)</f>
        <v/>
      </c>
      <c r="AW678" s="52" t="str">
        <f>IF(参照!C678="","",参照!C678)</f>
        <v/>
      </c>
      <c r="AX678" s="52" t="str">
        <f>IF(参照!D678="","",参照!D678)</f>
        <v>メニューC</v>
      </c>
      <c r="AY678" s="52">
        <f>IF(参照!E678="","",参照!E678)</f>
        <v>0</v>
      </c>
      <c r="AZ678" s="52" t="str">
        <f>IF(参照!F678="","",参照!F678)</f>
        <v>中央電力(株)</v>
      </c>
      <c r="BA678" s="52" t="str">
        <f>IF(参照!G678="","",参照!G678)</f>
        <v>中央電力(株)_メニューC</v>
      </c>
      <c r="BB678" s="52">
        <f t="shared" si="41"/>
        <v>0</v>
      </c>
      <c r="BD678" s="52" t="str">
        <f>IF(参照!L678="","",参照!L678)</f>
        <v/>
      </c>
    </row>
    <row r="679" spans="47:56">
      <c r="AU679" s="52" t="str">
        <f>IF(参照!A679="","",参照!A679)</f>
        <v/>
      </c>
      <c r="AV679" s="52" t="str">
        <f>IF(参照!B679="","",参照!B679)</f>
        <v/>
      </c>
      <c r="AW679" s="52" t="str">
        <f>IF(参照!C679="","",参照!C679)</f>
        <v/>
      </c>
      <c r="AX679" s="52" t="str">
        <f>IF(参照!D679="","",参照!D679)</f>
        <v>メニューD(残差)</v>
      </c>
      <c r="AY679" s="52">
        <f>IF(参照!E679="","",参照!E679)</f>
        <v>4.8499999999999997E-4</v>
      </c>
      <c r="AZ679" s="52" t="str">
        <f>IF(参照!F679="","",参照!F679)</f>
        <v>中央電力(株)</v>
      </c>
      <c r="BA679" s="52" t="str">
        <f>IF(参照!G679="","",参照!G679)</f>
        <v>中央電力(株)_メニューD(残差)</v>
      </c>
      <c r="BB679" s="52">
        <f t="shared" si="41"/>
        <v>0.48499999999999999</v>
      </c>
      <c r="BD679" s="52" t="str">
        <f>IF(参照!L679="","",参照!L679)</f>
        <v/>
      </c>
    </row>
    <row r="680" spans="47:56">
      <c r="AU680" s="52" t="str">
        <f>IF(参照!A680="","",参照!A680)</f>
        <v/>
      </c>
      <c r="AV680" s="52" t="str">
        <f>IF(参照!B680="","",参照!B680)</f>
        <v/>
      </c>
      <c r="AW680" s="52" t="str">
        <f>IF(参照!C680="","",参照!C680)</f>
        <v/>
      </c>
      <c r="AX680" s="52" t="str">
        <f>IF(参照!D680="","",参照!D680)</f>
        <v>(参考値)事業者全体</v>
      </c>
      <c r="AY680" s="52">
        <f>IF(参照!E680="","",参照!E680)</f>
        <v>4.8999999999999998E-4</v>
      </c>
      <c r="AZ680" s="52" t="str">
        <f>IF(参照!F680="","",参照!F680)</f>
        <v>中央電力(株)</v>
      </c>
      <c r="BA680" s="52" t="str">
        <f>IF(参照!G680="","",参照!G680)</f>
        <v>中央電力(株)_(参考値)事業者全体</v>
      </c>
      <c r="BB680" s="52">
        <f t="shared" si="41"/>
        <v>0.49</v>
      </c>
      <c r="BD680" s="52" t="str">
        <f>IF(参照!L680="","",参照!L680)</f>
        <v/>
      </c>
    </row>
    <row r="681" spans="47:56">
      <c r="AU681" s="52" t="str">
        <f>IF(参照!A681="","",参照!A681)</f>
        <v>A0356</v>
      </c>
      <c r="AV681" s="52" t="str">
        <f>IF(参照!B681="","",参照!B681)</f>
        <v>(株)成田香取エネルギー</v>
      </c>
      <c r="AW681" s="52">
        <f>IF(参照!C681="","",参照!C681)</f>
        <v>3.4699999999999998E-4</v>
      </c>
      <c r="AX681" s="52" t="str">
        <f>IF(参照!D681="","",参照!D681)</f>
        <v/>
      </c>
      <c r="AY681" s="52">
        <f>IF(参照!E681="","",参照!E681)</f>
        <v>4.3300000000000001E-4</v>
      </c>
      <c r="AZ681" s="52" t="str">
        <f>IF(参照!F681="","",参照!F681)</f>
        <v>(株)成田香取エネルギー</v>
      </c>
      <c r="BA681" s="52" t="str">
        <f>IF(参照!G681="","",参照!G681)</f>
        <v>(株)成田香取エネルギー_</v>
      </c>
      <c r="BB681" s="52">
        <f t="shared" si="41"/>
        <v>0.433</v>
      </c>
      <c r="BD681" s="52" t="str">
        <f>IF(参照!L681="","",参照!L681)</f>
        <v/>
      </c>
    </row>
    <row r="682" spans="47:56">
      <c r="AU682" s="52" t="str">
        <f>IF(参照!A682="","",参照!A682)</f>
        <v>A0360</v>
      </c>
      <c r="AV682" s="52" t="str">
        <f>IF(参照!B682="","",参照!B682)</f>
        <v>グローバルソリューションサービス(株)</v>
      </c>
      <c r="AW682" s="52">
        <f>IF(参照!C682="","",参照!C682)</f>
        <v>5.0000000000000001E-4</v>
      </c>
      <c r="AX682" s="52" t="str">
        <f>IF(参照!D682="","",参照!D682)</f>
        <v/>
      </c>
      <c r="AY682" s="52">
        <f>IF(参照!E682="","",参照!E682)</f>
        <v>5.4199999999999995E-4</v>
      </c>
      <c r="AZ682" s="52" t="str">
        <f>IF(参照!F682="","",参照!F682)</f>
        <v>グローバルソリューションサービス(株)</v>
      </c>
      <c r="BA682" s="52" t="str">
        <f>IF(参照!G682="","",参照!G682)</f>
        <v>グローバルソリューションサービス(株)_</v>
      </c>
      <c r="BB682" s="52">
        <f t="shared" si="41"/>
        <v>0.54199999999999993</v>
      </c>
      <c r="BD682" s="52" t="str">
        <f>IF(参照!L682="","",参照!L682)</f>
        <v/>
      </c>
    </row>
    <row r="683" spans="47:56">
      <c r="AU683" s="52" t="str">
        <f>IF(参照!A683="","",参照!A683)</f>
        <v>A0362</v>
      </c>
      <c r="AV683" s="52" t="str">
        <f>IF(参照!B683="","",参照!B683)</f>
        <v>(株)ＣＷＳ</v>
      </c>
      <c r="AW683" s="52">
        <f>IF(参照!C683="","",参照!C683)</f>
        <v>2.5000000000000001E-4</v>
      </c>
      <c r="AX683" s="52" t="str">
        <f>IF(参照!D683="","",参照!D683)</f>
        <v/>
      </c>
      <c r="AY683" s="52">
        <f>IF(参照!E683="","",参照!E683)</f>
        <v>3.01E-4</v>
      </c>
      <c r="AZ683" s="52" t="str">
        <f>IF(参照!F683="","",参照!F683)</f>
        <v>(株)ＣＷＳ</v>
      </c>
      <c r="BA683" s="52" t="str">
        <f>IF(参照!G683="","",参照!G683)</f>
        <v>(株)ＣＷＳ_</v>
      </c>
      <c r="BB683" s="52">
        <f t="shared" si="41"/>
        <v>0.30099999999999999</v>
      </c>
      <c r="BD683" s="52" t="str">
        <f>IF(参照!L683="","",参照!L683)</f>
        <v/>
      </c>
    </row>
    <row r="684" spans="47:56">
      <c r="AU684" s="52" t="str">
        <f>IF(参照!A684="","",参照!A684)</f>
        <v>A0364</v>
      </c>
      <c r="AV684" s="52" t="str">
        <f>IF(参照!B684="","",参照!B684)</f>
        <v>ふくしま新電力(株)</v>
      </c>
      <c r="AW684" s="52">
        <f>IF(参照!C684="","",参照!C684)</f>
        <v>4.9799999999999996E-4</v>
      </c>
      <c r="AX684" s="52" t="str">
        <f>IF(参照!D684="","",参照!D684)</f>
        <v/>
      </c>
      <c r="AY684" s="52">
        <f>IF(参照!E684="","",参照!E684)</f>
        <v>4.8299999999999998E-4</v>
      </c>
      <c r="AZ684" s="52" t="str">
        <f>IF(参照!F684="","",参照!F684)</f>
        <v>ふくしま新電力(株)</v>
      </c>
      <c r="BA684" s="52" t="str">
        <f>IF(参照!G684="","",参照!G684)</f>
        <v>ふくしま新電力(株)_</v>
      </c>
      <c r="BB684" s="52">
        <f t="shared" si="41"/>
        <v>0.48299999999999998</v>
      </c>
      <c r="BD684" s="52" t="str">
        <f>IF(参照!L684="","",参照!L684)</f>
        <v/>
      </c>
    </row>
    <row r="685" spans="47:56">
      <c r="AU685" s="52" t="str">
        <f>IF(参照!A685="","",参照!A685)</f>
        <v>A0365</v>
      </c>
      <c r="AV685" s="52" t="str">
        <f>IF(参照!B685="","",参照!B685)</f>
        <v>ティーダッシュ合同会社</v>
      </c>
      <c r="AW685" s="52">
        <f>IF(参照!C685="","",参照!C685)</f>
        <v>5.1199999999999998E-4</v>
      </c>
      <c r="AX685" s="52" t="str">
        <f>IF(参照!D685="","",参照!D685)</f>
        <v/>
      </c>
      <c r="AY685" s="52">
        <f>IF(参照!E685="","",参照!E685)</f>
        <v>4.5600000000000003E-4</v>
      </c>
      <c r="AZ685" s="52" t="str">
        <f>IF(参照!F685="","",参照!F685)</f>
        <v>ティーダッシュ合同会社</v>
      </c>
      <c r="BA685" s="52" t="str">
        <f>IF(参照!G685="","",参照!G685)</f>
        <v>ティーダッシュ合同会社_</v>
      </c>
      <c r="BB685" s="52">
        <f t="shared" si="41"/>
        <v>0.45600000000000002</v>
      </c>
      <c r="BD685" s="52" t="str">
        <f>IF(参照!L685="","",参照!L685)</f>
        <v/>
      </c>
    </row>
    <row r="686" spans="47:56">
      <c r="AU686" s="52" t="str">
        <f>IF(参照!A686="","",参照!A686)</f>
        <v>A0366</v>
      </c>
      <c r="AV686" s="52" t="str">
        <f>IF(参照!B686="","",参照!B686)</f>
        <v>(株)エネクスライフサービス</v>
      </c>
      <c r="AW686" s="52">
        <f>IF(参照!C686="","",参照!C686)</f>
        <v>4.6999999999999999E-4</v>
      </c>
      <c r="AX686" s="52" t="str">
        <f>IF(参照!D686="","",参照!D686)</f>
        <v/>
      </c>
      <c r="AY686" s="52">
        <f>IF(参照!E686="","",参照!E686)</f>
        <v>4.1100000000000002E-4</v>
      </c>
      <c r="AZ686" s="52" t="str">
        <f>IF(参照!F686="","",参照!F686)</f>
        <v>(株)エネクスライフサービス</v>
      </c>
      <c r="BA686" s="52" t="str">
        <f>IF(参照!G686="","",参照!G686)</f>
        <v>(株)エネクスライフサービス_</v>
      </c>
      <c r="BB686" s="52">
        <f t="shared" si="41"/>
        <v>0.41100000000000003</v>
      </c>
      <c r="BD686" s="52" t="str">
        <f>IF(参照!L686="","",参照!L686)</f>
        <v/>
      </c>
    </row>
    <row r="687" spans="47:56">
      <c r="AU687" s="52" t="str">
        <f>IF(参照!A687="","",参照!A687)</f>
        <v>A0367</v>
      </c>
      <c r="AV687" s="52" t="str">
        <f>IF(参照!B687="","",参照!B687)</f>
        <v>ネイチャーエナジー小国(株)</v>
      </c>
      <c r="AW687" s="52">
        <f>IF(参照!C687="","",参照!C687)</f>
        <v>2.4899999999999998E-4</v>
      </c>
      <c r="AX687" s="52" t="str">
        <f>IF(参照!D687="","",参照!D687)</f>
        <v/>
      </c>
      <c r="AY687" s="52">
        <f>IF(参照!E687="","",参照!E687)</f>
        <v>3.2200000000000002E-4</v>
      </c>
      <c r="AZ687" s="52" t="str">
        <f>IF(参照!F687="","",参照!F687)</f>
        <v>ネイチャーエナジー小国(株)</v>
      </c>
      <c r="BA687" s="52" t="str">
        <f>IF(参照!G687="","",参照!G687)</f>
        <v>ネイチャーエナジー小国(株)_</v>
      </c>
      <c r="BB687" s="52">
        <f t="shared" si="41"/>
        <v>0.32200000000000001</v>
      </c>
      <c r="BD687" s="52" t="str">
        <f>IF(参照!L687="","",参照!L687)</f>
        <v/>
      </c>
    </row>
    <row r="688" spans="47:56">
      <c r="AU688" s="52" t="str">
        <f>IF(参照!A688="","",参照!A688)</f>
        <v>A0368</v>
      </c>
      <c r="AV688" s="52" t="str">
        <f>IF(参照!B688="","",参照!B688)</f>
        <v>リエスパワーネクスト(株)</v>
      </c>
      <c r="AW688" s="52">
        <f>IF(参照!C688="","",参照!C688)</f>
        <v>5.0799999999999999E-4</v>
      </c>
      <c r="AX688" s="52" t="str">
        <f>IF(参照!D688="","",参照!D688)</f>
        <v/>
      </c>
      <c r="AY688" s="52">
        <f>IF(参照!E688="","",参照!E688)</f>
        <v>4.2400000000000001E-4</v>
      </c>
      <c r="AZ688" s="52" t="str">
        <f>IF(参照!F688="","",参照!F688)</f>
        <v>リエスパワーネクスト(株)</v>
      </c>
      <c r="BA688" s="52" t="str">
        <f>IF(参照!G688="","",参照!G688)</f>
        <v>リエスパワーネクスト(株)_</v>
      </c>
      <c r="BB688" s="52">
        <f t="shared" si="41"/>
        <v>0.42399999999999999</v>
      </c>
      <c r="BD688" s="52" t="str">
        <f>IF(参照!L688="","",参照!L688)</f>
        <v/>
      </c>
    </row>
    <row r="689" spans="47:56">
      <c r="AU689" s="52" t="str">
        <f>IF(参照!A689="","",参照!A689)</f>
        <v>A0369</v>
      </c>
      <c r="AV689" s="52" t="str">
        <f>IF(参照!B689="","",参照!B689)</f>
        <v>京都生活協同組合</v>
      </c>
      <c r="AW689" s="52">
        <f>IF(参照!C689="","",参照!C689)</f>
        <v>3.7300000000000001E-4</v>
      </c>
      <c r="AX689" s="52" t="str">
        <f>IF(参照!D689="","",参照!D689)</f>
        <v>メニューA</v>
      </c>
      <c r="AY689" s="52">
        <f>IF(参照!E689="","",参照!E689)</f>
        <v>0</v>
      </c>
      <c r="AZ689" s="52" t="str">
        <f>IF(参照!F689="","",参照!F689)</f>
        <v>京都生活協同組合</v>
      </c>
      <c r="BA689" s="52" t="str">
        <f>IF(参照!G689="","",参照!G689)</f>
        <v>京都生活協同組合_メニューA</v>
      </c>
      <c r="BB689" s="52">
        <f t="shared" si="41"/>
        <v>0</v>
      </c>
      <c r="BD689" s="52" t="str">
        <f>IF(参照!L689="","",参照!L689)</f>
        <v/>
      </c>
    </row>
    <row r="690" spans="47:56">
      <c r="AU690" s="52" t="str">
        <f>IF(参照!A690="","",参照!A690)</f>
        <v/>
      </c>
      <c r="AV690" s="52" t="str">
        <f>IF(参照!B690="","",参照!B690)</f>
        <v/>
      </c>
      <c r="AW690" s="52" t="str">
        <f>IF(参照!C690="","",参照!C690)</f>
        <v/>
      </c>
      <c r="AX690" s="52" t="str">
        <f>IF(参照!D690="","",参照!D690)</f>
        <v>メニューB(残差)</v>
      </c>
      <c r="AY690" s="52">
        <f>IF(参照!E690="","",参照!E690)</f>
        <v>3.19E-4</v>
      </c>
      <c r="AZ690" s="52" t="str">
        <f>IF(参照!F690="","",参照!F690)</f>
        <v>京都生活協同組合</v>
      </c>
      <c r="BA690" s="52" t="str">
        <f>IF(参照!G690="","",参照!G690)</f>
        <v>京都生活協同組合_メニューB(残差)</v>
      </c>
      <c r="BB690" s="52">
        <f t="shared" si="41"/>
        <v>0.31900000000000001</v>
      </c>
      <c r="BD690" s="52" t="str">
        <f>IF(参照!L690="","",参照!L690)</f>
        <v/>
      </c>
    </row>
    <row r="691" spans="47:56">
      <c r="AU691" s="52" t="str">
        <f>IF(参照!A691="","",参照!A691)</f>
        <v/>
      </c>
      <c r="AV691" s="52" t="str">
        <f>IF(参照!B691="","",参照!B691)</f>
        <v/>
      </c>
      <c r="AW691" s="52" t="str">
        <f>IF(参照!C691="","",参照!C691)</f>
        <v/>
      </c>
      <c r="AX691" s="52" t="str">
        <f>IF(参照!D691="","",参照!D691)</f>
        <v>(参考値)事業者全体</v>
      </c>
      <c r="AY691" s="52">
        <f>IF(参照!E691="","",参照!E691)</f>
        <v>3.39E-4</v>
      </c>
      <c r="AZ691" s="52" t="str">
        <f>IF(参照!F691="","",参照!F691)</f>
        <v>京都生活協同組合</v>
      </c>
      <c r="BA691" s="52" t="str">
        <f>IF(参照!G691="","",参照!G691)</f>
        <v>京都生活協同組合_(参考値)事業者全体</v>
      </c>
      <c r="BB691" s="52">
        <f t="shared" si="41"/>
        <v>0.33900000000000002</v>
      </c>
      <c r="BD691" s="52" t="str">
        <f>IF(参照!L691="","",参照!L691)</f>
        <v/>
      </c>
    </row>
    <row r="692" spans="47:56">
      <c r="AU692" s="52" t="str">
        <f>IF(参照!A692="","",参照!A692)</f>
        <v>A0371</v>
      </c>
      <c r="AV692" s="52" t="str">
        <f>IF(参照!B692="","",参照!B692)</f>
        <v>エネルギーパワー(株)</v>
      </c>
      <c r="AW692" s="52">
        <f>IF(参照!C692="","",参照!C692)</f>
        <v>4.9899999999999999E-4</v>
      </c>
      <c r="AX692" s="52" t="str">
        <f>IF(参照!D692="","",参照!D692)</f>
        <v>メニューA</v>
      </c>
      <c r="AY692" s="52">
        <f>IF(参照!E692="","",参照!E692)</f>
        <v>0</v>
      </c>
      <c r="AZ692" s="52" t="str">
        <f>IF(参照!F692="","",参照!F692)</f>
        <v>エネルギーパワー(株)</v>
      </c>
      <c r="BA692" s="52" t="str">
        <f>IF(参照!G692="","",参照!G692)</f>
        <v>エネルギーパワー(株)_メニューA</v>
      </c>
      <c r="BB692" s="52">
        <f t="shared" si="41"/>
        <v>0</v>
      </c>
      <c r="BD692" s="52" t="str">
        <f>IF(参照!L692="","",参照!L692)</f>
        <v/>
      </c>
    </row>
    <row r="693" spans="47:56">
      <c r="AU693" s="52" t="str">
        <f>IF(参照!A693="","",参照!A693)</f>
        <v/>
      </c>
      <c r="AV693" s="52" t="str">
        <f>IF(参照!B693="","",参照!B693)</f>
        <v/>
      </c>
      <c r="AW693" s="52" t="str">
        <f>IF(参照!C693="","",参照!C693)</f>
        <v/>
      </c>
      <c r="AX693" s="52" t="str">
        <f>IF(参照!D693="","",参照!D693)</f>
        <v>メニューB</v>
      </c>
      <c r="AY693" s="52">
        <f>IF(参照!E693="","",参照!E693)</f>
        <v>0</v>
      </c>
      <c r="AZ693" s="52" t="str">
        <f>IF(参照!F693="","",参照!F693)</f>
        <v>エネルギーパワー(株)</v>
      </c>
      <c r="BA693" s="52" t="str">
        <f>IF(参照!G693="","",参照!G693)</f>
        <v>エネルギーパワー(株)_メニューB</v>
      </c>
      <c r="BB693" s="52">
        <f t="shared" si="41"/>
        <v>0</v>
      </c>
      <c r="BD693" s="52" t="str">
        <f>IF(参照!L693="","",参照!L693)</f>
        <v/>
      </c>
    </row>
    <row r="694" spans="47:56">
      <c r="AU694" s="52" t="str">
        <f>IF(参照!A694="","",参照!A694)</f>
        <v/>
      </c>
      <c r="AV694" s="52" t="str">
        <f>IF(参照!B694="","",参照!B694)</f>
        <v/>
      </c>
      <c r="AW694" s="52" t="str">
        <f>IF(参照!C694="","",参照!C694)</f>
        <v/>
      </c>
      <c r="AX694" s="52" t="str">
        <f>IF(参照!D694="","",参照!D694)</f>
        <v>メニューC</v>
      </c>
      <c r="AY694" s="52">
        <f>IF(参照!E694="","",参照!E694)</f>
        <v>0</v>
      </c>
      <c r="AZ694" s="52" t="str">
        <f>IF(参照!F694="","",参照!F694)</f>
        <v>エネルギーパワー(株)</v>
      </c>
      <c r="BA694" s="52" t="str">
        <f>IF(参照!G694="","",参照!G694)</f>
        <v>エネルギーパワー(株)_メニューC</v>
      </c>
      <c r="BB694" s="52">
        <f t="shared" si="41"/>
        <v>0</v>
      </c>
      <c r="BD694" s="52" t="str">
        <f>IF(参照!L694="","",参照!L694)</f>
        <v/>
      </c>
    </row>
    <row r="695" spans="47:56">
      <c r="AU695" s="52" t="str">
        <f>IF(参照!A695="","",参照!A695)</f>
        <v/>
      </c>
      <c r="AV695" s="52" t="str">
        <f>IF(参照!B695="","",参照!B695)</f>
        <v/>
      </c>
      <c r="AW695" s="52" t="str">
        <f>IF(参照!C695="","",参照!C695)</f>
        <v/>
      </c>
      <c r="AX695" s="52" t="str">
        <f>IF(参照!D695="","",参照!D695)</f>
        <v>メニューD</v>
      </c>
      <c r="AY695" s="52">
        <f>IF(参照!E695="","",参照!E695)</f>
        <v>0</v>
      </c>
      <c r="AZ695" s="52" t="str">
        <f>IF(参照!F695="","",参照!F695)</f>
        <v>エネルギーパワー(株)</v>
      </c>
      <c r="BA695" s="52" t="str">
        <f>IF(参照!G695="","",参照!G695)</f>
        <v>エネルギーパワー(株)_メニューD</v>
      </c>
      <c r="BB695" s="52">
        <f t="shared" si="41"/>
        <v>0</v>
      </c>
      <c r="BD695" s="52" t="str">
        <f>IF(参照!L695="","",参照!L695)</f>
        <v/>
      </c>
    </row>
    <row r="696" spans="47:56">
      <c r="AU696" s="52" t="str">
        <f>IF(参照!A696="","",参照!A696)</f>
        <v/>
      </c>
      <c r="AV696" s="52" t="str">
        <f>IF(参照!B696="","",参照!B696)</f>
        <v/>
      </c>
      <c r="AW696" s="52" t="str">
        <f>IF(参照!C696="","",参照!C696)</f>
        <v/>
      </c>
      <c r="AX696" s="52" t="str">
        <f>IF(参照!D696="","",参照!D696)</f>
        <v>メニューE(残差)</v>
      </c>
      <c r="AY696" s="52">
        <f>IF(参照!E696="","",参照!E696)</f>
        <v>5.31E-4</v>
      </c>
      <c r="AZ696" s="52" t="str">
        <f>IF(参照!F696="","",参照!F696)</f>
        <v>エネルギーパワー(株)</v>
      </c>
      <c r="BA696" s="52" t="str">
        <f>IF(参照!G696="","",参照!G696)</f>
        <v>エネルギーパワー(株)_メニューE(残差)</v>
      </c>
      <c r="BB696" s="52">
        <f t="shared" si="41"/>
        <v>0.53100000000000003</v>
      </c>
      <c r="BD696" s="52" t="str">
        <f>IF(参照!L696="","",参照!L696)</f>
        <v/>
      </c>
    </row>
    <row r="697" spans="47:56">
      <c r="AU697" s="52" t="str">
        <f>IF(参照!A697="","",参照!A697)</f>
        <v/>
      </c>
      <c r="AV697" s="52" t="str">
        <f>IF(参照!B697="","",参照!B697)</f>
        <v/>
      </c>
      <c r="AW697" s="52" t="str">
        <f>IF(参照!C697="","",参照!C697)</f>
        <v/>
      </c>
      <c r="AX697" s="52" t="str">
        <f>IF(参照!D697="","",参照!D697)</f>
        <v>(参考値)事業者全体</v>
      </c>
      <c r="AY697" s="52">
        <f>IF(参照!E697="","",参照!E697)</f>
        <v>5.3499999999999999E-4</v>
      </c>
      <c r="AZ697" s="52" t="str">
        <f>IF(参照!F697="","",参照!F697)</f>
        <v>エネルギーパワー(株)</v>
      </c>
      <c r="BA697" s="52" t="str">
        <f>IF(参照!G697="","",参照!G697)</f>
        <v>エネルギーパワー(株)_(参考値)事業者全体</v>
      </c>
      <c r="BB697" s="52">
        <f t="shared" si="41"/>
        <v>0.53500000000000003</v>
      </c>
      <c r="BD697" s="52" t="str">
        <f>IF(参照!L697="","",参照!L697)</f>
        <v/>
      </c>
    </row>
    <row r="698" spans="47:56">
      <c r="AU698" s="52" t="str">
        <f>IF(参照!A698="","",参照!A698)</f>
        <v>A0372</v>
      </c>
      <c r="AV698" s="52" t="str">
        <f>IF(参照!B698="","",参照!B698)</f>
        <v>(株)グリムスパワー</v>
      </c>
      <c r="AW698" s="52">
        <f>IF(参照!C698="","",参照!C698)</f>
        <v>4.8000000000000001E-4</v>
      </c>
      <c r="AX698" s="52" t="str">
        <f>IF(参照!D698="","",参照!D698)</f>
        <v/>
      </c>
      <c r="AY698" s="52">
        <f>IF(参照!E698="","",参照!E698)</f>
        <v>4.86E-4</v>
      </c>
      <c r="AZ698" s="52" t="str">
        <f>IF(参照!F698="","",参照!F698)</f>
        <v>(株)グリムスパワー</v>
      </c>
      <c r="BA698" s="52" t="str">
        <f>IF(参照!G698="","",参照!G698)</f>
        <v>(株)グリムスパワー_</v>
      </c>
      <c r="BB698" s="52">
        <f t="shared" si="41"/>
        <v>0.48599999999999999</v>
      </c>
      <c r="BD698" s="52" t="str">
        <f>IF(参照!L698="","",参照!L698)</f>
        <v/>
      </c>
    </row>
    <row r="699" spans="47:56">
      <c r="AU699" s="52" t="str">
        <f>IF(参照!A699="","",参照!A699)</f>
        <v>A0373</v>
      </c>
      <c r="AV699" s="52" t="str">
        <f>IF(参照!B699="","",参照!B699)</f>
        <v>日本ファシリティ・ソリューション(株)</v>
      </c>
      <c r="AW699" s="52">
        <f>IF(参照!C699="","",参照!C699)</f>
        <v>4.7600000000000002E-4</v>
      </c>
      <c r="AX699" s="52" t="str">
        <f>IF(参照!D699="","",参照!D699)</f>
        <v>メニューA</v>
      </c>
      <c r="AY699" s="52">
        <f>IF(参照!E699="","",参照!E699)</f>
        <v>0</v>
      </c>
      <c r="AZ699" s="52" t="str">
        <f>IF(参照!F699="","",参照!F699)</f>
        <v>日本ファシリティ・ソリューション(株)</v>
      </c>
      <c r="BA699" s="52" t="str">
        <f>IF(参照!G699="","",参照!G699)</f>
        <v>日本ファシリティ・ソリューション(株)_メニューA</v>
      </c>
      <c r="BB699" s="52">
        <f t="shared" si="41"/>
        <v>0</v>
      </c>
      <c r="BD699" s="52" t="str">
        <f>IF(参照!L699="","",参照!L699)</f>
        <v/>
      </c>
    </row>
    <row r="700" spans="47:56">
      <c r="AU700" s="52" t="str">
        <f>IF(参照!A700="","",参照!A700)</f>
        <v/>
      </c>
      <c r="AV700" s="52" t="str">
        <f>IF(参照!B700="","",参照!B700)</f>
        <v/>
      </c>
      <c r="AW700" s="52" t="str">
        <f>IF(参照!C700="","",参照!C700)</f>
        <v/>
      </c>
      <c r="AX700" s="52" t="str">
        <f>IF(参照!D700="","",参照!D700)</f>
        <v>メニューB(残差)</v>
      </c>
      <c r="AY700" s="52">
        <f>IF(参照!E700="","",参照!E700)</f>
        <v>2.92E-4</v>
      </c>
      <c r="AZ700" s="52" t="str">
        <f>IF(参照!F700="","",参照!F700)</f>
        <v>日本ファシリティ・ソリューション(株)</v>
      </c>
      <c r="BA700" s="52" t="str">
        <f>IF(参照!G700="","",参照!G700)</f>
        <v>日本ファシリティ・ソリューション(株)_メニューB(残差)</v>
      </c>
      <c r="BB700" s="52">
        <f t="shared" si="41"/>
        <v>0.29199999999999998</v>
      </c>
      <c r="BD700" s="52" t="str">
        <f>IF(参照!L700="","",参照!L700)</f>
        <v/>
      </c>
    </row>
    <row r="701" spans="47:56">
      <c r="AU701" s="52" t="str">
        <f>IF(参照!A701="","",参照!A701)</f>
        <v/>
      </c>
      <c r="AV701" s="52" t="str">
        <f>IF(参照!B701="","",参照!B701)</f>
        <v/>
      </c>
      <c r="AW701" s="52" t="str">
        <f>IF(参照!C701="","",参照!C701)</f>
        <v/>
      </c>
      <c r="AX701" s="52" t="str">
        <f>IF(参照!D701="","",参照!D701)</f>
        <v>(参考値)事業者全体</v>
      </c>
      <c r="AY701" s="52">
        <f>IF(参照!E701="","",参照!E701)</f>
        <v>4.7800000000000002E-4</v>
      </c>
      <c r="AZ701" s="52" t="str">
        <f>IF(参照!F701="","",参照!F701)</f>
        <v>日本ファシリティ・ソリューション(株)</v>
      </c>
      <c r="BA701" s="52" t="str">
        <f>IF(参照!G701="","",参照!G701)</f>
        <v>日本ファシリティ・ソリューション(株)_(参考値)事業者全体</v>
      </c>
      <c r="BB701" s="52">
        <f t="shared" si="41"/>
        <v>0.47800000000000004</v>
      </c>
      <c r="BD701" s="52" t="str">
        <f>IF(参照!L701="","",参照!L701)</f>
        <v/>
      </c>
    </row>
    <row r="702" spans="47:56">
      <c r="AU702" s="52" t="str">
        <f>IF(参照!A702="","",参照!A702)</f>
        <v>A0374</v>
      </c>
      <c r="AV702" s="52" t="str">
        <f>IF(参照!B702="","",参照!B702)</f>
        <v>(株)登米電力</v>
      </c>
      <c r="AW702" s="52">
        <f>IF(参照!C702="","",参照!C702)</f>
        <v>4.55E-4</v>
      </c>
      <c r="AX702" s="52" t="str">
        <f>IF(参照!D702="","",参照!D702)</f>
        <v/>
      </c>
      <c r="AY702" s="52">
        <f>IF(参照!E702="","",参照!E702)</f>
        <v>3.9899999999999999E-4</v>
      </c>
      <c r="AZ702" s="52" t="str">
        <f>IF(参照!F702="","",参照!F702)</f>
        <v>(株)登米電力</v>
      </c>
      <c r="BA702" s="52" t="str">
        <f>IF(参照!G702="","",参照!G702)</f>
        <v>(株)登米電力_</v>
      </c>
      <c r="BB702" s="52">
        <f t="shared" si="41"/>
        <v>0.39900000000000002</v>
      </c>
      <c r="BD702" s="52" t="str">
        <f>IF(参照!L702="","",参照!L702)</f>
        <v/>
      </c>
    </row>
    <row r="703" spans="47:56">
      <c r="AU703" s="52" t="str">
        <f>IF(参照!A703="","",参照!A703)</f>
        <v>A0375</v>
      </c>
      <c r="AV703" s="52" t="str">
        <f>IF(参照!B703="","",参照!B703)</f>
        <v>情報ハイウェイ協同組合</v>
      </c>
      <c r="AW703" s="52">
        <f>IF(参照!C703="","",参照!C703)</f>
        <v>5.0600000000000005E-4</v>
      </c>
      <c r="AX703" s="52" t="str">
        <f>IF(参照!D703="","",参照!D703)</f>
        <v/>
      </c>
      <c r="AY703" s="52">
        <f>IF(参照!E703="","",参照!E703)</f>
        <v>4.7399999999999997E-4</v>
      </c>
      <c r="AZ703" s="52" t="str">
        <f>IF(参照!F703="","",参照!F703)</f>
        <v>情報ハイウェイ協同組合</v>
      </c>
      <c r="BA703" s="52" t="str">
        <f>IF(参照!G703="","",参照!G703)</f>
        <v>情報ハイウェイ協同組合_</v>
      </c>
      <c r="BB703" s="52">
        <f t="shared" si="41"/>
        <v>0.47399999999999998</v>
      </c>
      <c r="BD703" s="52" t="str">
        <f>IF(参照!L703="","",参照!L703)</f>
        <v/>
      </c>
    </row>
    <row r="704" spans="47:56">
      <c r="AU704" s="52" t="str">
        <f>IF(参照!A704="","",参照!A704)</f>
        <v>A0376</v>
      </c>
      <c r="AV704" s="52" t="str">
        <f>IF(参照!B704="","",参照!B704)</f>
        <v>自然電力(株)</v>
      </c>
      <c r="AW704" s="52">
        <f>IF(参照!C704="","",参照!C704)</f>
        <v>3.9599999999999998E-4</v>
      </c>
      <c r="AX704" s="52" t="str">
        <f>IF(参照!D704="","",参照!D704)</f>
        <v>メニューA</v>
      </c>
      <c r="AY704" s="52">
        <f>IF(参照!E704="","",参照!E704)</f>
        <v>0</v>
      </c>
      <c r="AZ704" s="52" t="str">
        <f>IF(参照!F704="","",参照!F704)</f>
        <v>自然電力(株)</v>
      </c>
      <c r="BA704" s="52" t="str">
        <f>IF(参照!G704="","",参照!G704)</f>
        <v>自然電力(株)_メニューA</v>
      </c>
      <c r="BB704" s="52">
        <f t="shared" si="41"/>
        <v>0</v>
      </c>
      <c r="BD704" s="52" t="str">
        <f>IF(参照!L704="","",参照!L704)</f>
        <v/>
      </c>
    </row>
    <row r="705" spans="47:56">
      <c r="AU705" s="52" t="str">
        <f>IF(参照!A705="","",参照!A705)</f>
        <v/>
      </c>
      <c r="AV705" s="52" t="str">
        <f>IF(参照!B705="","",参照!B705)</f>
        <v/>
      </c>
      <c r="AW705" s="52" t="str">
        <f>IF(参照!C705="","",参照!C705)</f>
        <v/>
      </c>
      <c r="AX705" s="52" t="str">
        <f>IF(参照!D705="","",参照!D705)</f>
        <v>メニューB</v>
      </c>
      <c r="AY705" s="52">
        <f>IF(参照!E705="","",参照!E705)</f>
        <v>0</v>
      </c>
      <c r="AZ705" s="52" t="str">
        <f>IF(参照!F705="","",参照!F705)</f>
        <v>自然電力(株)</v>
      </c>
      <c r="BA705" s="52" t="str">
        <f>IF(参照!G705="","",参照!G705)</f>
        <v>自然電力(株)_メニューB</v>
      </c>
      <c r="BB705" s="52">
        <f t="shared" si="41"/>
        <v>0</v>
      </c>
      <c r="BD705" s="52" t="str">
        <f>IF(参照!L705="","",参照!L705)</f>
        <v/>
      </c>
    </row>
    <row r="706" spans="47:56">
      <c r="AU706" s="52" t="str">
        <f>IF(参照!A706="","",参照!A706)</f>
        <v/>
      </c>
      <c r="AV706" s="52" t="str">
        <f>IF(参照!B706="","",参照!B706)</f>
        <v/>
      </c>
      <c r="AW706" s="52" t="str">
        <f>IF(参照!C706="","",参照!C706)</f>
        <v/>
      </c>
      <c r="AX706" s="52" t="str">
        <f>IF(参照!D706="","",参照!D706)</f>
        <v>メニューC</v>
      </c>
      <c r="AY706" s="52">
        <f>IF(参照!E706="","",参照!E706)</f>
        <v>0</v>
      </c>
      <c r="AZ706" s="52" t="str">
        <f>IF(参照!F706="","",参照!F706)</f>
        <v>自然電力(株)</v>
      </c>
      <c r="BA706" s="52" t="str">
        <f>IF(参照!G706="","",参照!G706)</f>
        <v>自然電力(株)_メニューC</v>
      </c>
      <c r="BB706" s="52">
        <f t="shared" si="41"/>
        <v>0</v>
      </c>
      <c r="BD706" s="52" t="str">
        <f>IF(参照!L706="","",参照!L706)</f>
        <v/>
      </c>
    </row>
    <row r="707" spans="47:56">
      <c r="AU707" s="52" t="str">
        <f>IF(参照!A707="","",参照!A707)</f>
        <v/>
      </c>
      <c r="AV707" s="52" t="str">
        <f>IF(参照!B707="","",参照!B707)</f>
        <v/>
      </c>
      <c r="AW707" s="52" t="str">
        <f>IF(参照!C707="","",参照!C707)</f>
        <v/>
      </c>
      <c r="AX707" s="52" t="str">
        <f>IF(参照!D707="","",参照!D707)</f>
        <v>メニューD</v>
      </c>
      <c r="AY707" s="52">
        <f>IF(参照!E707="","",参照!E707)</f>
        <v>0</v>
      </c>
      <c r="AZ707" s="52" t="str">
        <f>IF(参照!F707="","",参照!F707)</f>
        <v>自然電力(株)</v>
      </c>
      <c r="BA707" s="52" t="str">
        <f>IF(参照!G707="","",参照!G707)</f>
        <v>自然電力(株)_メニューD</v>
      </c>
      <c r="BB707" s="52">
        <f t="shared" si="41"/>
        <v>0</v>
      </c>
      <c r="BD707" s="52" t="str">
        <f>IF(参照!L707="","",参照!L707)</f>
        <v/>
      </c>
    </row>
    <row r="708" spans="47:56">
      <c r="AU708" s="52" t="str">
        <f>IF(参照!A708="","",参照!A708)</f>
        <v/>
      </c>
      <c r="AV708" s="52" t="str">
        <f>IF(参照!B708="","",参照!B708)</f>
        <v/>
      </c>
      <c r="AW708" s="52" t="str">
        <f>IF(参照!C708="","",参照!C708)</f>
        <v/>
      </c>
      <c r="AX708" s="52" t="str">
        <f>IF(参照!D708="","",参照!D708)</f>
        <v>(参考値)事業者全体</v>
      </c>
      <c r="AY708" s="52">
        <f>IF(参照!E708="","",参照!E708)</f>
        <v>2.3499999999999999E-4</v>
      </c>
      <c r="AZ708" s="52" t="str">
        <f>IF(参照!F708="","",参照!F708)</f>
        <v>自然電力(株)</v>
      </c>
      <c r="BA708" s="52" t="str">
        <f>IF(参照!G708="","",参照!G708)</f>
        <v>自然電力(株)_(参考値)事業者全体</v>
      </c>
      <c r="BB708" s="52">
        <f t="shared" si="41"/>
        <v>0.23499999999999999</v>
      </c>
      <c r="BD708" s="52" t="str">
        <f>IF(参照!L708="","",参照!L708)</f>
        <v/>
      </c>
    </row>
    <row r="709" spans="47:56">
      <c r="AU709" s="52" t="str">
        <f>IF(参照!A709="","",参照!A709)</f>
        <v>A0377</v>
      </c>
      <c r="AV709" s="52" t="str">
        <f>IF(参照!B709="","",参照!B709)</f>
        <v>(株)オノプロックス</v>
      </c>
      <c r="AW709" s="52">
        <f>IF(参照!C709="","",参照!C709)</f>
        <v>5.5000000000000003E-4</v>
      </c>
      <c r="AX709" s="52" t="str">
        <f>IF(参照!D709="","",参照!D709)</f>
        <v/>
      </c>
      <c r="AY709" s="52">
        <f>IF(参照!E709="","",参照!E709)</f>
        <v>5.2400000000000005E-4</v>
      </c>
      <c r="AZ709" s="52" t="str">
        <f>IF(参照!F709="","",参照!F709)</f>
        <v>(株)オノプロックス</v>
      </c>
      <c r="BA709" s="52" t="str">
        <f>IF(参照!G709="","",参照!G709)</f>
        <v>(株)オノプロックス_</v>
      </c>
      <c r="BB709" s="52">
        <f t="shared" ref="BB709:BB772" si="42">AY709*1000</f>
        <v>0.52400000000000002</v>
      </c>
      <c r="BD709" s="52" t="str">
        <f>IF(参照!L709="","",参照!L709)</f>
        <v/>
      </c>
    </row>
    <row r="710" spans="47:56">
      <c r="AU710" s="52" t="str">
        <f>IF(参照!A710="","",参照!A710)</f>
        <v>A0378</v>
      </c>
      <c r="AV710" s="52" t="str">
        <f>IF(参照!B710="","",参照!B710)</f>
        <v>本庄ガス(株)</v>
      </c>
      <c r="AW710" s="52">
        <f>IF(参照!C710="","",参照!C710)</f>
        <v>3.6400000000000001E-4</v>
      </c>
      <c r="AX710" s="52" t="str">
        <f>IF(参照!D710="","",参照!D710)</f>
        <v/>
      </c>
      <c r="AY710" s="52">
        <f>IF(参照!E710="","",参照!E710)</f>
        <v>3.0800000000000001E-4</v>
      </c>
      <c r="AZ710" s="52" t="str">
        <f>IF(参照!F710="","",参照!F710)</f>
        <v>本庄ガス(株)</v>
      </c>
      <c r="BA710" s="52" t="str">
        <f>IF(参照!G710="","",参照!G710)</f>
        <v>本庄ガス(株)_</v>
      </c>
      <c r="BB710" s="52">
        <f t="shared" si="42"/>
        <v>0.308</v>
      </c>
      <c r="BD710" s="52" t="str">
        <f>IF(参照!L710="","",参照!L710)</f>
        <v/>
      </c>
    </row>
    <row r="711" spans="47:56">
      <c r="AU711" s="52" t="str">
        <f>IF(参照!A711="","",参照!A711)</f>
        <v>A0379</v>
      </c>
      <c r="AV711" s="52" t="str">
        <f>IF(参照!B711="","",参照!B711)</f>
        <v>(株)フィット</v>
      </c>
      <c r="AW711" s="52">
        <f>IF(参照!C711="","",参照!C711)</f>
        <v>4.57E-4</v>
      </c>
      <c r="AX711" s="52" t="str">
        <f>IF(参照!D711="","",参照!D711)</f>
        <v/>
      </c>
      <c r="AY711" s="52">
        <f>IF(参照!E711="","",参照!E711)</f>
        <v>4.0099999999999999E-4</v>
      </c>
      <c r="AZ711" s="52" t="str">
        <f>IF(参照!F711="","",参照!F711)</f>
        <v>(株)フィット</v>
      </c>
      <c r="BA711" s="52" t="str">
        <f>IF(参照!G711="","",参照!G711)</f>
        <v>(株)フィット_</v>
      </c>
      <c r="BB711" s="52">
        <f t="shared" si="42"/>
        <v>0.40099999999999997</v>
      </c>
      <c r="BD711" s="52" t="str">
        <f>IF(参照!L711="","",参照!L711)</f>
        <v/>
      </c>
    </row>
    <row r="712" spans="47:56">
      <c r="AU712" s="52" t="str">
        <f>IF(参照!A712="","",参照!A712)</f>
        <v>A0380</v>
      </c>
      <c r="AV712" s="52" t="str">
        <f>IF(参照!B712="","",参照!B712)</f>
        <v>青森県民エナジー(株)</v>
      </c>
      <c r="AW712" s="52">
        <f>IF(参照!C712="","",参照!C712)</f>
        <v>4.2999999999999999E-4</v>
      </c>
      <c r="AX712" s="52" t="str">
        <f>IF(参照!D712="","",参照!D712)</f>
        <v/>
      </c>
      <c r="AY712" s="52">
        <f>IF(参照!E712="","",参照!E712)</f>
        <v>5.0000000000000001E-4</v>
      </c>
      <c r="AZ712" s="52" t="str">
        <f>IF(参照!F712="","",参照!F712)</f>
        <v>青森県民エナジー(株)</v>
      </c>
      <c r="BA712" s="52" t="str">
        <f>IF(参照!G712="","",参照!G712)</f>
        <v>青森県民エナジー(株)_</v>
      </c>
      <c r="BB712" s="52">
        <f t="shared" si="42"/>
        <v>0.5</v>
      </c>
      <c r="BD712" s="52" t="str">
        <f>IF(参照!L712="","",参照!L712)</f>
        <v/>
      </c>
    </row>
    <row r="713" spans="47:56">
      <c r="AU713" s="52" t="str">
        <f>IF(参照!A713="","",参照!A713)</f>
        <v>A0381</v>
      </c>
      <c r="AV713" s="52" t="str">
        <f>IF(参照!B713="","",参照!B713)</f>
        <v>国際航業(株)</v>
      </c>
      <c r="AW713" s="52">
        <f>IF(参照!C713="","",参照!C713)</f>
        <v>4.1399999999999998E-4</v>
      </c>
      <c r="AX713" s="52" t="str">
        <f>IF(参照!D713="","",参照!D713)</f>
        <v/>
      </c>
      <c r="AY713" s="52">
        <f>IF(参照!E713="","",参照!E713)</f>
        <v>6.29E-4</v>
      </c>
      <c r="AZ713" s="52" t="str">
        <f>IF(参照!F713="","",参照!F713)</f>
        <v>国際航業(株)</v>
      </c>
      <c r="BA713" s="52" t="str">
        <f>IF(参照!G713="","",参照!G713)</f>
        <v>国際航業(株)_</v>
      </c>
      <c r="BB713" s="52">
        <f t="shared" si="42"/>
        <v>0.629</v>
      </c>
      <c r="BD713" s="52" t="str">
        <f>IF(参照!L713="","",参照!L713)</f>
        <v/>
      </c>
    </row>
    <row r="714" spans="47:56">
      <c r="AU714" s="52" t="str">
        <f>IF(参照!A714="","",参照!A714)</f>
        <v>A0382</v>
      </c>
      <c r="AV714" s="52" t="str">
        <f>IF(参照!B714="","",参照!B714)</f>
        <v>ローカルでんき(株)</v>
      </c>
      <c r="AW714" s="52" t="str">
        <f>IF(参照!C714="","",参照!C714)</f>
        <v>0.000453※</v>
      </c>
      <c r="AX714" s="52" t="str">
        <f>IF(参照!D714="","",参照!D714)</f>
        <v>メニューA</v>
      </c>
      <c r="AY714" s="52">
        <f>IF(参照!E714="","",参照!E714)</f>
        <v>0</v>
      </c>
      <c r="AZ714" s="52" t="str">
        <f>IF(参照!F714="","",参照!F714)</f>
        <v>ローカルでんき(株)</v>
      </c>
      <c r="BA714" s="52" t="str">
        <f>IF(参照!G714="","",参照!G714)</f>
        <v>ローカルでんき(株)_メニューA</v>
      </c>
      <c r="BB714" s="52">
        <f t="shared" si="42"/>
        <v>0</v>
      </c>
      <c r="BD714" s="52" t="str">
        <f>IF(参照!L714="","",参照!L714)</f>
        <v/>
      </c>
    </row>
    <row r="715" spans="47:56">
      <c r="AU715" s="52" t="str">
        <f>IF(参照!A715="","",参照!A715)</f>
        <v/>
      </c>
      <c r="AV715" s="52" t="str">
        <f>IF(参照!B715="","",参照!B715)</f>
        <v/>
      </c>
      <c r="AW715" s="52" t="str">
        <f>IF(参照!C715="","",参照!C715)</f>
        <v/>
      </c>
      <c r="AX715" s="52" t="str">
        <f>IF(参照!D715="","",参照!D715)</f>
        <v>メニューB(残差)</v>
      </c>
      <c r="AY715" s="52">
        <f>IF(参照!E715="","",参照!E715)</f>
        <v>4.4200000000000001E-4</v>
      </c>
      <c r="AZ715" s="52" t="str">
        <f>IF(参照!F715="","",参照!F715)</f>
        <v>ローカルでんき(株)</v>
      </c>
      <c r="BA715" s="52" t="str">
        <f>IF(参照!G715="","",参照!G715)</f>
        <v>ローカルでんき(株)_メニューB(残差)</v>
      </c>
      <c r="BB715" s="52">
        <f t="shared" si="42"/>
        <v>0.442</v>
      </c>
      <c r="BD715" s="52" t="str">
        <f>IF(参照!L715="","",参照!L715)</f>
        <v/>
      </c>
    </row>
    <row r="716" spans="47:56">
      <c r="AU716" s="52" t="str">
        <f>IF(参照!A716="","",参照!A716)</f>
        <v/>
      </c>
      <c r="AV716" s="52" t="str">
        <f>IF(参照!B716="","",参照!B716)</f>
        <v/>
      </c>
      <c r="AW716" s="52" t="str">
        <f>IF(参照!C716="","",参照!C716)</f>
        <v/>
      </c>
      <c r="AX716" s="52" t="str">
        <f>IF(参照!D716="","",参照!D716)</f>
        <v>(参考値)事業者全体</v>
      </c>
      <c r="AY716" s="52">
        <f>IF(参照!E716="","",参照!E716)</f>
        <v>3.3E-4</v>
      </c>
      <c r="AZ716" s="52" t="str">
        <f>IF(参照!F716="","",参照!F716)</f>
        <v>ローカルでんき(株)</v>
      </c>
      <c r="BA716" s="52" t="str">
        <f>IF(参照!G716="","",参照!G716)</f>
        <v>ローカルでんき(株)_(参考値)事業者全体</v>
      </c>
      <c r="BB716" s="52">
        <f t="shared" si="42"/>
        <v>0.33</v>
      </c>
      <c r="BD716" s="52" t="str">
        <f>IF(参照!L716="","",参照!L716)</f>
        <v/>
      </c>
    </row>
    <row r="717" spans="47:56">
      <c r="AU717" s="52" t="str">
        <f>IF(参照!A717="","",参照!A717)</f>
        <v>A0383</v>
      </c>
      <c r="AV717" s="52" t="str">
        <f>IF(参照!B717="","",参照!B717)</f>
        <v>(株)明治産業</v>
      </c>
      <c r="AW717" s="52">
        <f>IF(参照!C717="","",参照!C717)</f>
        <v>4.6000000000000001E-4</v>
      </c>
      <c r="AX717" s="52" t="str">
        <f>IF(参照!D717="","",参照!D717)</f>
        <v/>
      </c>
      <c r="AY717" s="52">
        <f>IF(参照!E717="","",参照!E717)</f>
        <v>4.0400000000000001E-4</v>
      </c>
      <c r="AZ717" s="52" t="str">
        <f>IF(参照!F717="","",参照!F717)</f>
        <v>(株)明治産業</v>
      </c>
      <c r="BA717" s="52" t="str">
        <f>IF(参照!G717="","",参照!G717)</f>
        <v>(株)明治産業_</v>
      </c>
      <c r="BB717" s="52">
        <f t="shared" si="42"/>
        <v>0.40400000000000003</v>
      </c>
      <c r="BD717" s="52" t="str">
        <f>IF(参照!L717="","",参照!L717)</f>
        <v/>
      </c>
    </row>
    <row r="718" spans="47:56">
      <c r="AU718" s="52" t="str">
        <f>IF(参照!A718="","",参照!A718)</f>
        <v>A0385</v>
      </c>
      <c r="AV718" s="52" t="str">
        <f>IF(参照!B718="","",参照!B718)</f>
        <v>岡山電力(株)</v>
      </c>
      <c r="AW718" s="52">
        <f>IF(参照!C718="","",参照!C718)</f>
        <v>2.9500000000000001E-4</v>
      </c>
      <c r="AX718" s="52" t="str">
        <f>IF(参照!D718="","",参照!D718)</f>
        <v>メニューA</v>
      </c>
      <c r="AY718" s="52">
        <f>IF(参照!E718="","",参照!E718)</f>
        <v>0</v>
      </c>
      <c r="AZ718" s="52" t="str">
        <f>IF(参照!F718="","",参照!F718)</f>
        <v>岡山電力(株)</v>
      </c>
      <c r="BA718" s="52" t="str">
        <f>IF(参照!G718="","",参照!G718)</f>
        <v>岡山電力(株)_メニューA</v>
      </c>
      <c r="BB718" s="52">
        <f t="shared" si="42"/>
        <v>0</v>
      </c>
      <c r="BD718" s="52" t="str">
        <f>IF(参照!L718="","",参照!L718)</f>
        <v/>
      </c>
    </row>
    <row r="719" spans="47:56">
      <c r="AU719" s="52" t="str">
        <f>IF(参照!A719="","",参照!A719)</f>
        <v/>
      </c>
      <c r="AV719" s="52" t="str">
        <f>IF(参照!B719="","",参照!B719)</f>
        <v/>
      </c>
      <c r="AW719" s="52" t="str">
        <f>IF(参照!C719="","",参照!C719)</f>
        <v/>
      </c>
      <c r="AX719" s="52" t="str">
        <f>IF(参照!D719="","",参照!D719)</f>
        <v>メニューB(残差)</v>
      </c>
      <c r="AY719" s="52">
        <f>IF(参照!E719="","",参照!E719)</f>
        <v>4.0100000000000004E-4</v>
      </c>
      <c r="AZ719" s="52" t="str">
        <f>IF(参照!F719="","",参照!F719)</f>
        <v>岡山電力(株)</v>
      </c>
      <c r="BA719" s="52" t="str">
        <f>IF(参照!G719="","",参照!G719)</f>
        <v>岡山電力(株)_メニューB(残差)</v>
      </c>
      <c r="BB719" s="52">
        <f t="shared" si="42"/>
        <v>0.40100000000000002</v>
      </c>
      <c r="BD719" s="52" t="str">
        <f>IF(参照!L719="","",参照!L719)</f>
        <v/>
      </c>
    </row>
    <row r="720" spans="47:56">
      <c r="AU720" s="52" t="str">
        <f>IF(参照!A720="","",参照!A720)</f>
        <v/>
      </c>
      <c r="AV720" s="52" t="str">
        <f>IF(参照!B720="","",参照!B720)</f>
        <v/>
      </c>
      <c r="AW720" s="52" t="str">
        <f>IF(参照!C720="","",参照!C720)</f>
        <v/>
      </c>
      <c r="AX720" s="52" t="str">
        <f>IF(参照!D720="","",参照!D720)</f>
        <v>(参考値)事業者全体</v>
      </c>
      <c r="AY720" s="52">
        <f>IF(参照!E720="","",参照!E720)</f>
        <v>5.5400000000000002E-4</v>
      </c>
      <c r="AZ720" s="52" t="str">
        <f>IF(参照!F720="","",参照!F720)</f>
        <v>岡山電力(株)</v>
      </c>
      <c r="BA720" s="52" t="str">
        <f>IF(参照!G720="","",参照!G720)</f>
        <v>岡山電力(株)_(参考値)事業者全体</v>
      </c>
      <c r="BB720" s="52">
        <f t="shared" si="42"/>
        <v>0.55400000000000005</v>
      </c>
      <c r="BD720" s="52" t="str">
        <f>IF(参照!L720="","",参照!L720)</f>
        <v/>
      </c>
    </row>
    <row r="721" spans="47:56">
      <c r="AU721" s="52" t="str">
        <f>IF(参照!A721="","",参照!A721)</f>
        <v>A0386</v>
      </c>
      <c r="AV721" s="52" t="str">
        <f>IF(参照!B721="","",参照!B721)</f>
        <v>ミライフ(株)</v>
      </c>
      <c r="AW721" s="52">
        <f>IF(参照!C721="","",参照!C721)</f>
        <v>1.65E-4</v>
      </c>
      <c r="AX721" s="52" t="str">
        <f>IF(参照!D721="","",参照!D721)</f>
        <v/>
      </c>
      <c r="AY721" s="52">
        <f>IF(参照!E721="","",参照!E721)</f>
        <v>1.0900000000000002E-4</v>
      </c>
      <c r="AZ721" s="52" t="str">
        <f>IF(参照!F721="","",参照!F721)</f>
        <v>ミライフ(株)</v>
      </c>
      <c r="BA721" s="52" t="str">
        <f>IF(参照!G721="","",参照!G721)</f>
        <v>ミライフ(株)_</v>
      </c>
      <c r="BB721" s="52">
        <f t="shared" si="42"/>
        <v>0.10900000000000001</v>
      </c>
      <c r="BD721" s="52" t="str">
        <f>IF(参照!L721="","",参照!L721)</f>
        <v/>
      </c>
    </row>
    <row r="722" spans="47:56">
      <c r="AU722" s="52" t="str">
        <f>IF(参照!A722="","",参照!A722)</f>
        <v>A0387</v>
      </c>
      <c r="AV722" s="52" t="str">
        <f>IF(参照!B722="","",参照!B722)</f>
        <v>(株)翠光トップライン</v>
      </c>
      <c r="AW722" s="52">
        <f>IF(参照!C722="","",参照!C722)</f>
        <v>4.9799999999999996E-4</v>
      </c>
      <c r="AX722" s="52" t="str">
        <f>IF(参照!D722="","",参照!D722)</f>
        <v/>
      </c>
      <c r="AY722" s="52">
        <f>IF(参照!E722="","",参照!E722)</f>
        <v>5.44E-4</v>
      </c>
      <c r="AZ722" s="52" t="str">
        <f>IF(参照!F722="","",参照!F722)</f>
        <v>(株)翠光トップライン</v>
      </c>
      <c r="BA722" s="52" t="str">
        <f>IF(参照!G722="","",参照!G722)</f>
        <v>(株)翠光トップライン_</v>
      </c>
      <c r="BB722" s="52">
        <f t="shared" si="42"/>
        <v>0.54400000000000004</v>
      </c>
      <c r="BD722" s="52" t="str">
        <f>IF(参照!L722="","",参照!L722)</f>
        <v/>
      </c>
    </row>
    <row r="723" spans="47:56">
      <c r="AU723" s="52" t="str">
        <f>IF(参照!A723="","",参照!A723)</f>
        <v>A0388</v>
      </c>
      <c r="AV723" s="52" t="str">
        <f>IF(参照!B723="","",参照!B723)</f>
        <v>楽天エナジー(株)</v>
      </c>
      <c r="AW723" s="52">
        <f>IF(参照!C723="","",参照!C723)</f>
        <v>4.8500000000000003E-4</v>
      </c>
      <c r="AX723" s="52" t="str">
        <f>IF(参照!D723="","",参照!D723)</f>
        <v>メニューA</v>
      </c>
      <c r="AY723" s="52">
        <f>IF(参照!E723="","",参照!E723)</f>
        <v>0</v>
      </c>
      <c r="AZ723" s="52" t="str">
        <f>IF(参照!F723="","",参照!F723)</f>
        <v>楽天エナジー(株)</v>
      </c>
      <c r="BA723" s="52" t="str">
        <f>IF(参照!G723="","",参照!G723)</f>
        <v>楽天エナジー(株)_メニューA</v>
      </c>
      <c r="BB723" s="52">
        <f t="shared" si="42"/>
        <v>0</v>
      </c>
      <c r="BD723" s="52" t="str">
        <f>IF(参照!L723="","",参照!L723)</f>
        <v/>
      </c>
    </row>
    <row r="724" spans="47:56">
      <c r="AU724" s="52" t="str">
        <f>IF(参照!A724="","",参照!A724)</f>
        <v/>
      </c>
      <c r="AV724" s="52" t="str">
        <f>IF(参照!B724="","",参照!B724)</f>
        <v/>
      </c>
      <c r="AW724" s="52" t="str">
        <f>IF(参照!C724="","",参照!C724)</f>
        <v/>
      </c>
      <c r="AX724" s="52" t="str">
        <f>IF(参照!D724="","",参照!D724)</f>
        <v>メニューB</v>
      </c>
      <c r="AY724" s="52">
        <f>IF(参照!E724="","",参照!E724)</f>
        <v>0</v>
      </c>
      <c r="AZ724" s="52" t="str">
        <f>IF(参照!F724="","",参照!F724)</f>
        <v>楽天エナジー(株)</v>
      </c>
      <c r="BA724" s="52" t="str">
        <f>IF(参照!G724="","",参照!G724)</f>
        <v>楽天エナジー(株)_メニューB</v>
      </c>
      <c r="BB724" s="52">
        <f t="shared" si="42"/>
        <v>0</v>
      </c>
      <c r="BD724" s="52" t="str">
        <f>IF(参照!L724="","",参照!L724)</f>
        <v/>
      </c>
    </row>
    <row r="725" spans="47:56">
      <c r="AU725" s="52" t="str">
        <f>IF(参照!A725="","",参照!A725)</f>
        <v/>
      </c>
      <c r="AV725" s="52" t="str">
        <f>IF(参照!B725="","",参照!B725)</f>
        <v/>
      </c>
      <c r="AW725" s="52" t="str">
        <f>IF(参照!C725="","",参照!C725)</f>
        <v/>
      </c>
      <c r="AX725" s="52" t="str">
        <f>IF(参照!D725="","",参照!D725)</f>
        <v>メニューC(残差)</v>
      </c>
      <c r="AY725" s="52">
        <f>IF(参照!E725="","",参照!E725)</f>
        <v>4.26E-4</v>
      </c>
      <c r="AZ725" s="52" t="str">
        <f>IF(参照!F725="","",参照!F725)</f>
        <v>楽天エナジー(株)</v>
      </c>
      <c r="BA725" s="52" t="str">
        <f>IF(参照!G725="","",参照!G725)</f>
        <v>楽天エナジー(株)_メニューC(残差)</v>
      </c>
      <c r="BB725" s="52">
        <f t="shared" si="42"/>
        <v>0.42599999999999999</v>
      </c>
      <c r="BD725" s="52" t="str">
        <f>IF(参照!L725="","",参照!L725)</f>
        <v/>
      </c>
    </row>
    <row r="726" spans="47:56">
      <c r="AU726" s="52" t="str">
        <f>IF(参照!A726="","",参照!A726)</f>
        <v/>
      </c>
      <c r="AV726" s="52" t="str">
        <f>IF(参照!B726="","",参照!B726)</f>
        <v/>
      </c>
      <c r="AW726" s="52" t="str">
        <f>IF(参照!C726="","",参照!C726)</f>
        <v/>
      </c>
      <c r="AX726" s="52" t="str">
        <f>IF(参照!D726="","",参照!D726)</f>
        <v>(参考値)事業者全体</v>
      </c>
      <c r="AY726" s="52">
        <f>IF(参照!E726="","",参照!E726)</f>
        <v>5.4500000000000002E-4</v>
      </c>
      <c r="AZ726" s="52" t="str">
        <f>IF(参照!F726="","",参照!F726)</f>
        <v>楽天エナジー(株)</v>
      </c>
      <c r="BA726" s="52" t="str">
        <f>IF(参照!G726="","",参照!G726)</f>
        <v>楽天エナジー(株)_(参考値)事業者全体</v>
      </c>
      <c r="BB726" s="52">
        <f t="shared" si="42"/>
        <v>0.54500000000000004</v>
      </c>
      <c r="BD726" s="52" t="str">
        <f>IF(参照!L726="","",参照!L726)</f>
        <v/>
      </c>
    </row>
    <row r="727" spans="47:56">
      <c r="AU727" s="52" t="str">
        <f>IF(参照!A727="","",参照!A727)</f>
        <v>A0389</v>
      </c>
      <c r="AV727" s="52" t="str">
        <f>IF(参照!B727="","",参照!B727)</f>
        <v>うすきエネルギー(株)</v>
      </c>
      <c r="AW727" s="52">
        <f>IF(参照!C727="","",参照!C727)</f>
        <v>3.86E-4</v>
      </c>
      <c r="AX727" s="52" t="str">
        <f>IF(参照!D727="","",参照!D727)</f>
        <v/>
      </c>
      <c r="AY727" s="52">
        <f>IF(参照!E727="","",参照!E727)</f>
        <v>3.86E-4</v>
      </c>
      <c r="AZ727" s="52" t="str">
        <f>IF(参照!F727="","",参照!F727)</f>
        <v>うすきエネルギー(株)</v>
      </c>
      <c r="BA727" s="52" t="str">
        <f>IF(参照!G727="","",参照!G727)</f>
        <v>うすきエネルギー(株)_</v>
      </c>
      <c r="BB727" s="52">
        <f t="shared" si="42"/>
        <v>0.38600000000000001</v>
      </c>
      <c r="BD727" s="52" t="str">
        <f>IF(参照!L727="","",参照!L727)</f>
        <v/>
      </c>
    </row>
    <row r="728" spans="47:56">
      <c r="AU728" s="52" t="str">
        <f>IF(参照!A728="","",参照!A728)</f>
        <v>A0390</v>
      </c>
      <c r="AV728" s="52" t="str">
        <f>IF(参照!B728="","",参照!B728)</f>
        <v>(株)トーヨーエネルギーファーム</v>
      </c>
      <c r="AW728" s="52">
        <f>IF(参照!C728="","",参照!C728)</f>
        <v>4.9399999999999997E-4</v>
      </c>
      <c r="AX728" s="52" t="str">
        <f>IF(参照!D728="","",参照!D728)</f>
        <v/>
      </c>
      <c r="AY728" s="52">
        <f>IF(参照!E728="","",参照!E728)</f>
        <v>5.2899999999999996E-4</v>
      </c>
      <c r="AZ728" s="52" t="str">
        <f>IF(参照!F728="","",参照!F728)</f>
        <v>(株)トーヨーエネルギーファーム</v>
      </c>
      <c r="BA728" s="52" t="str">
        <f>IF(参照!G728="","",参照!G728)</f>
        <v>(株)トーヨーエネルギーファーム_</v>
      </c>
      <c r="BB728" s="52">
        <f t="shared" si="42"/>
        <v>0.52899999999999991</v>
      </c>
      <c r="BD728" s="52" t="str">
        <f>IF(参照!L728="","",参照!L728)</f>
        <v/>
      </c>
    </row>
    <row r="729" spans="47:56">
      <c r="AU729" s="52" t="str">
        <f>IF(参照!A729="","",参照!A729)</f>
        <v>A0391</v>
      </c>
      <c r="AV729" s="52" t="str">
        <f>IF(参照!B729="","",参照!B729)</f>
        <v>森のエネルギー(株)</v>
      </c>
      <c r="AW729" s="52">
        <f>IF(参照!C729="","",参照!C729)</f>
        <v>4.8999999999999998E-4</v>
      </c>
      <c r="AX729" s="52" t="str">
        <f>IF(参照!D729="","",参照!D729)</f>
        <v/>
      </c>
      <c r="AY729" s="52">
        <f>IF(参照!E729="","",参照!E729)</f>
        <v>5.3200000000000003E-4</v>
      </c>
      <c r="AZ729" s="52" t="str">
        <f>IF(参照!F729="","",参照!F729)</f>
        <v>森のエネルギー(株)</v>
      </c>
      <c r="BA729" s="52" t="str">
        <f>IF(参照!G729="","",参照!G729)</f>
        <v>森のエネルギー(株)_</v>
      </c>
      <c r="BB729" s="52">
        <f t="shared" si="42"/>
        <v>0.53200000000000003</v>
      </c>
      <c r="BD729" s="52" t="str">
        <f>IF(参照!L729="","",参照!L729)</f>
        <v/>
      </c>
    </row>
    <row r="730" spans="47:56">
      <c r="AU730" s="52" t="str">
        <f>IF(参照!A730="","",参照!A730)</f>
        <v>A0392</v>
      </c>
      <c r="AV730" s="52" t="str">
        <f>IF(参照!B730="","",参照!B730)</f>
        <v>岐阜電力(株)</v>
      </c>
      <c r="AW730" s="52">
        <f>IF(参照!C730="","",参照!C730)</f>
        <v>4.95E-4</v>
      </c>
      <c r="AX730" s="52" t="str">
        <f>IF(参照!D730="","",参照!D730)</f>
        <v/>
      </c>
      <c r="AY730" s="52">
        <f>IF(参照!E730="","",参照!E730)</f>
        <v>5.1999999999999995E-4</v>
      </c>
      <c r="AZ730" s="52" t="str">
        <f>IF(参照!F730="","",参照!F730)</f>
        <v>岐阜電力(株)</v>
      </c>
      <c r="BA730" s="52" t="str">
        <f>IF(参照!G730="","",参照!G730)</f>
        <v>岐阜電力(株)_</v>
      </c>
      <c r="BB730" s="52">
        <f t="shared" si="42"/>
        <v>0.51999999999999991</v>
      </c>
      <c r="BD730" s="52" t="str">
        <f>IF(参照!L730="","",参照!L730)</f>
        <v/>
      </c>
    </row>
    <row r="731" spans="47:56">
      <c r="AU731" s="52" t="str">
        <f>IF(参照!A731="","",参照!A731)</f>
        <v>A0393</v>
      </c>
      <c r="AV731" s="52" t="str">
        <f>IF(参照!B731="","",参照!B731)</f>
        <v>格安電力(株)</v>
      </c>
      <c r="AW731" s="52">
        <f>IF(参照!C731="","",参照!C731)</f>
        <v>3.8299999999999999E-4</v>
      </c>
      <c r="AX731" s="52" t="str">
        <f>IF(参照!D731="","",参照!D731)</f>
        <v/>
      </c>
      <c r="AY731" s="52">
        <f>IF(参照!E731="","",参照!E731)</f>
        <v>3.2699999999999998E-4</v>
      </c>
      <c r="AZ731" s="52" t="str">
        <f>IF(参照!F731="","",参照!F731)</f>
        <v>格安電力(株)</v>
      </c>
      <c r="BA731" s="52" t="str">
        <f>IF(参照!G731="","",参照!G731)</f>
        <v>格安電力(株)_</v>
      </c>
      <c r="BB731" s="52">
        <f t="shared" si="42"/>
        <v>0.32699999999999996</v>
      </c>
      <c r="BD731" s="52" t="str">
        <f>IF(参照!L731="","",参照!L731)</f>
        <v/>
      </c>
    </row>
    <row r="732" spans="47:56">
      <c r="AU732" s="52" t="str">
        <f>IF(参照!A732="","",参照!A732)</f>
        <v>A0396</v>
      </c>
      <c r="AV732" s="52" t="str">
        <f>IF(参照!B732="","",参照!B732)</f>
        <v>(株)エスケーエナジー</v>
      </c>
      <c r="AW732" s="52">
        <f>IF(参照!C732="","",参照!C732)</f>
        <v>5.0699999999999996E-4</v>
      </c>
      <c r="AX732" s="52" t="str">
        <f>IF(参照!D732="","",参照!D732)</f>
        <v/>
      </c>
      <c r="AY732" s="52">
        <f>IF(参照!E732="","",参照!E732)</f>
        <v>4.5100000000000001E-4</v>
      </c>
      <c r="AZ732" s="52" t="str">
        <f>IF(参照!F732="","",参照!F732)</f>
        <v>(株)エスケーエナジー</v>
      </c>
      <c r="BA732" s="52" t="str">
        <f>IF(参照!G732="","",参照!G732)</f>
        <v>(株)エスケーエナジー_</v>
      </c>
      <c r="BB732" s="52">
        <f t="shared" si="42"/>
        <v>0.45100000000000001</v>
      </c>
      <c r="BD732" s="52" t="str">
        <f>IF(参照!L732="","",参照!L732)</f>
        <v/>
      </c>
    </row>
    <row r="733" spans="47:56">
      <c r="AU733" s="52" t="str">
        <f>IF(参照!A733="","",参照!A733)</f>
        <v>A0397</v>
      </c>
      <c r="AV733" s="52" t="str">
        <f>IF(参照!B733="","",参照!B733)</f>
        <v>名南共同エネルギー(株)</v>
      </c>
      <c r="AW733" s="52">
        <f>IF(参照!C733="","",参照!C733)</f>
        <v>6.2600000000000004E-4</v>
      </c>
      <c r="AX733" s="52" t="str">
        <f>IF(参照!D733="","",参照!D733)</f>
        <v/>
      </c>
      <c r="AY733" s="52">
        <f>IF(参照!E733="","",参照!E733)</f>
        <v>6.2500000000000001E-4</v>
      </c>
      <c r="AZ733" s="52" t="str">
        <f>IF(参照!F733="","",参照!F733)</f>
        <v>名南共同エネルギー(株)</v>
      </c>
      <c r="BA733" s="52" t="str">
        <f>IF(参照!G733="","",参照!G733)</f>
        <v>名南共同エネルギー(株)_</v>
      </c>
      <c r="BB733" s="52">
        <f t="shared" si="42"/>
        <v>0.625</v>
      </c>
      <c r="BD733" s="52" t="str">
        <f>IF(参照!L733="","",参照!L733)</f>
        <v/>
      </c>
    </row>
    <row r="734" spans="47:56">
      <c r="AU734" s="52" t="str">
        <f>IF(参照!A734="","",参照!A734)</f>
        <v>A0398</v>
      </c>
      <c r="AV734" s="52" t="str">
        <f>IF(参照!B734="","",参照!B734)</f>
        <v>Ａｐａｍａｎ　Ｅｎｅｒｇｙ(株)</v>
      </c>
      <c r="AW734" s="52">
        <f>IF(参照!C734="","",参照!C734)</f>
        <v>5.1099999999999995E-4</v>
      </c>
      <c r="AX734" s="52" t="str">
        <f>IF(参照!D734="","",参照!D734)</f>
        <v/>
      </c>
      <c r="AY734" s="52">
        <f>IF(参照!E734="","",参照!E734)</f>
        <v>5.6200000000000011E-4</v>
      </c>
      <c r="AZ734" s="52" t="str">
        <f>IF(参照!F734="","",参照!F734)</f>
        <v>Ａｐａｍａｎ　Ｅｎｅｒｇｙ(株)</v>
      </c>
      <c r="BA734" s="52" t="str">
        <f>IF(参照!G734="","",参照!G734)</f>
        <v>Ａｐａｍａｎ　Ｅｎｅｒｇｙ(株)_</v>
      </c>
      <c r="BB734" s="52">
        <f t="shared" si="42"/>
        <v>0.56200000000000006</v>
      </c>
      <c r="BD734" s="52" t="str">
        <f>IF(参照!L734="","",参照!L734)</f>
        <v/>
      </c>
    </row>
    <row r="735" spans="47:56">
      <c r="AU735" s="52" t="str">
        <f>IF(参照!A735="","",参照!A735)</f>
        <v>A0401</v>
      </c>
      <c r="AV735" s="52" t="str">
        <f>IF(参照!B735="","",参照!B735)</f>
        <v>アンビット・エナジー・ジャパン合同会社</v>
      </c>
      <c r="AW735" s="52">
        <f>IF(参照!C735="","",参照!C735)</f>
        <v>9.5000000000000005E-5</v>
      </c>
      <c r="AX735" s="52" t="str">
        <f>IF(参照!D735="","",参照!D735)</f>
        <v/>
      </c>
      <c r="AY735" s="52">
        <f>IF(参照!E735="","",参照!E735)</f>
        <v>7.2999999999999999E-5</v>
      </c>
      <c r="AZ735" s="52" t="str">
        <f>IF(参照!F735="","",参照!F735)</f>
        <v>アンビット・エナジー・ジャパン合同会社</v>
      </c>
      <c r="BA735" s="52" t="str">
        <f>IF(参照!G735="","",参照!G735)</f>
        <v>アンビット・エナジー・ジャパン合同会社_</v>
      </c>
      <c r="BB735" s="52">
        <f t="shared" si="42"/>
        <v>7.2999999999999995E-2</v>
      </c>
      <c r="BD735" s="52" t="str">
        <f>IF(参照!L735="","",参照!L735)</f>
        <v/>
      </c>
    </row>
    <row r="736" spans="47:56">
      <c r="AU736" s="52" t="str">
        <f>IF(参照!A736="","",参照!A736)</f>
        <v>A0402</v>
      </c>
      <c r="AV736" s="52" t="str">
        <f>IF(参照!B736="","",参照!B736)</f>
        <v>(株)ＴＯＫＹＯ油電力</v>
      </c>
      <c r="AW736" s="52">
        <f>IF(参照!C736="","",参照!C736)</f>
        <v>5.1699999999999999E-4</v>
      </c>
      <c r="AX736" s="52" t="str">
        <f>IF(参照!D736="","",参照!D736)</f>
        <v/>
      </c>
      <c r="AY736" s="52">
        <f>IF(参照!E736="","",参照!E736)</f>
        <v>5.7200000000000003E-4</v>
      </c>
      <c r="AZ736" s="52" t="str">
        <f>IF(参照!F736="","",参照!F736)</f>
        <v>(株)ＴＯＫＹＯ油電力</v>
      </c>
      <c r="BA736" s="52" t="str">
        <f>IF(参照!G736="","",参照!G736)</f>
        <v>(株)ＴＯＫＹＯ油電力_</v>
      </c>
      <c r="BB736" s="52">
        <f t="shared" si="42"/>
        <v>0.57200000000000006</v>
      </c>
      <c r="BD736" s="52" t="str">
        <f>IF(参照!L736="","",参照!L736)</f>
        <v/>
      </c>
    </row>
    <row r="737" spans="47:56">
      <c r="AU737" s="52" t="str">
        <f>IF(参照!A737="","",参照!A737)</f>
        <v>A0403</v>
      </c>
      <c r="AV737" s="52" t="str">
        <f>IF(参照!B737="","",参照!B737)</f>
        <v>大分ケーブルテレコム(株)</v>
      </c>
      <c r="AW737" s="52">
        <f>IF(参照!C737="","",参照!C737)</f>
        <v>4.6099999999999998E-4</v>
      </c>
      <c r="AX737" s="52" t="str">
        <f>IF(参照!D737="","",参照!D737)</f>
        <v/>
      </c>
      <c r="AY737" s="52">
        <f>IF(参照!E737="","",参照!E737)</f>
        <v>5.0299999999999997E-4</v>
      </c>
      <c r="AZ737" s="52" t="str">
        <f>IF(参照!F737="","",参照!F737)</f>
        <v>大分ケーブルテレコム(株)</v>
      </c>
      <c r="BA737" s="52" t="str">
        <f>IF(参照!G737="","",参照!G737)</f>
        <v>大分ケーブルテレコム(株)_</v>
      </c>
      <c r="BB737" s="52">
        <f t="shared" si="42"/>
        <v>0.503</v>
      </c>
      <c r="BD737" s="52" t="str">
        <f>IF(参照!L737="","",参照!L737)</f>
        <v/>
      </c>
    </row>
    <row r="738" spans="47:56">
      <c r="AU738" s="52" t="str">
        <f>IF(参照!A738="","",参照!A738)</f>
        <v>A0405</v>
      </c>
      <c r="AV738" s="52" t="str">
        <f>IF(参照!B738="","",参照!B738)</f>
        <v>アストマックス・エネルギー合同会社</v>
      </c>
      <c r="AW738" s="52">
        <f>IF(参照!C738="","",参照!C738)</f>
        <v>5.1400000000000003E-4</v>
      </c>
      <c r="AX738" s="52" t="str">
        <f>IF(参照!D738="","",参照!D738)</f>
        <v/>
      </c>
      <c r="AY738" s="52">
        <f>IF(参照!E738="","",参照!E738)</f>
        <v>4.5800000000000002E-4</v>
      </c>
      <c r="AZ738" s="52" t="str">
        <f>IF(参照!F738="","",参照!F738)</f>
        <v>アストマックス・エネルギー合同会社</v>
      </c>
      <c r="BA738" s="52" t="str">
        <f>IF(参照!G738="","",参照!G738)</f>
        <v>アストマックス・エネルギー合同会社_</v>
      </c>
      <c r="BB738" s="52">
        <f t="shared" si="42"/>
        <v>0.45800000000000002</v>
      </c>
      <c r="BD738" s="52" t="str">
        <f>IF(参照!L738="","",参照!L738)</f>
        <v/>
      </c>
    </row>
    <row r="739" spans="47:56">
      <c r="AU739" s="52" t="str">
        <f>IF(参照!A739="","",参照!A739)</f>
        <v>A0406</v>
      </c>
      <c r="AV739" s="52" t="str">
        <f>IF(参照!B739="","",参照!B739)</f>
        <v>生活協同組合コープみらい</v>
      </c>
      <c r="AW739" s="52">
        <f>IF(参照!C739="","",参照!C739)</f>
        <v>3.7199999999999999E-4</v>
      </c>
      <c r="AX739" s="52" t="str">
        <f>IF(参照!D739="","",参照!D739)</f>
        <v/>
      </c>
      <c r="AY739" s="52">
        <f>IF(参照!E739="","",参照!E739)</f>
        <v>3.1599999999999998E-4</v>
      </c>
      <c r="AZ739" s="52" t="str">
        <f>IF(参照!F739="","",参照!F739)</f>
        <v>生活協同組合コープみらい</v>
      </c>
      <c r="BA739" s="52" t="str">
        <f>IF(参照!G739="","",参照!G739)</f>
        <v>生活協同組合コープみらい_</v>
      </c>
      <c r="BB739" s="52">
        <f t="shared" si="42"/>
        <v>0.316</v>
      </c>
      <c r="BD739" s="52" t="str">
        <f>IF(参照!L739="","",参照!L739)</f>
        <v/>
      </c>
    </row>
    <row r="740" spans="47:56">
      <c r="AU740" s="52" t="str">
        <f>IF(参照!A740="","",参照!A740)</f>
        <v>A0407</v>
      </c>
      <c r="AV740" s="52" t="str">
        <f>IF(参照!B740="","",参照!B740)</f>
        <v>寝屋川電力(株)</v>
      </c>
      <c r="AW740" s="52">
        <f>IF(参照!C740="","",参照!C740)</f>
        <v>4.86E-4</v>
      </c>
      <c r="AX740" s="52" t="str">
        <f>IF(参照!D740="","",参照!D740)</f>
        <v/>
      </c>
      <c r="AY740" s="52">
        <f>IF(参照!E740="","",参照!E740)</f>
        <v>4.57E-4</v>
      </c>
      <c r="AZ740" s="52" t="str">
        <f>IF(参照!F740="","",参照!F740)</f>
        <v>寝屋川電力(株)</v>
      </c>
      <c r="BA740" s="52" t="str">
        <f>IF(参照!G740="","",参照!G740)</f>
        <v>寝屋川電力(株)_</v>
      </c>
      <c r="BB740" s="52">
        <f t="shared" si="42"/>
        <v>0.45700000000000002</v>
      </c>
      <c r="BD740" s="52" t="str">
        <f>IF(参照!L740="","",参照!L740)</f>
        <v/>
      </c>
    </row>
    <row r="741" spans="47:56">
      <c r="AU741" s="52" t="str">
        <f>IF(参照!A741="","",参照!A741)</f>
        <v>A0410</v>
      </c>
      <c r="AV741" s="52" t="str">
        <f>IF(参照!B741="","",参照!B741)</f>
        <v>石川電力(株)</v>
      </c>
      <c r="AW741" s="52">
        <f>IF(参照!C741="","",参照!C741)</f>
        <v>9.9400000000000009E-4</v>
      </c>
      <c r="AX741" s="52" t="str">
        <f>IF(参照!D741="","",参照!D741)</f>
        <v/>
      </c>
      <c r="AY741" s="52">
        <f>IF(参照!E741="","",参照!E741)</f>
        <v>9.3800000000000003E-4</v>
      </c>
      <c r="AZ741" s="52" t="str">
        <f>IF(参照!F741="","",参照!F741)</f>
        <v>石川電力(株)</v>
      </c>
      <c r="BA741" s="52" t="str">
        <f>IF(参照!G741="","",参照!G741)</f>
        <v>石川電力(株)_</v>
      </c>
      <c r="BB741" s="52">
        <f t="shared" si="42"/>
        <v>0.93800000000000006</v>
      </c>
      <c r="BD741" s="52" t="str">
        <f>IF(参照!L741="","",参照!L741)</f>
        <v/>
      </c>
    </row>
    <row r="742" spans="47:56">
      <c r="AU742" s="52" t="str">
        <f>IF(参照!A742="","",参照!A742)</f>
        <v>A0411</v>
      </c>
      <c r="AV742" s="52" t="str">
        <f>IF(参照!B742="","",参照!B742)</f>
        <v>福井電力(株)</v>
      </c>
      <c r="AW742" s="52">
        <f>IF(参照!C742="","",参照!C742)</f>
        <v>4.8099999999999998E-4</v>
      </c>
      <c r="AX742" s="52" t="str">
        <f>IF(参照!D742="","",参照!D742)</f>
        <v/>
      </c>
      <c r="AY742" s="52">
        <f>IF(参照!E742="","",参照!E742)</f>
        <v>4.2499999999999998E-4</v>
      </c>
      <c r="AZ742" s="52" t="str">
        <f>IF(参照!F742="","",参照!F742)</f>
        <v>福井電力(株)</v>
      </c>
      <c r="BA742" s="52" t="str">
        <f>IF(参照!G742="","",参照!G742)</f>
        <v>福井電力(株)_</v>
      </c>
      <c r="BB742" s="52">
        <f t="shared" si="42"/>
        <v>0.42499999999999999</v>
      </c>
      <c r="BD742" s="52" t="str">
        <f>IF(参照!L742="","",参照!L742)</f>
        <v/>
      </c>
    </row>
    <row r="743" spans="47:56">
      <c r="AU743" s="52" t="str">
        <f>IF(参照!A743="","",参照!A743)</f>
        <v>A0413</v>
      </c>
      <c r="AV743" s="52" t="str">
        <f>IF(参照!B743="","",参照!B743)</f>
        <v>(株)MKエネルギー</v>
      </c>
      <c r="AW743" s="52">
        <f>IF(参照!C743="","",参照!C743)</f>
        <v>5.44E-4</v>
      </c>
      <c r="AX743" s="52" t="str">
        <f>IF(参照!D743="","",参照!D743)</f>
        <v/>
      </c>
      <c r="AY743" s="52">
        <f>IF(参照!E743="","",参照!E743)</f>
        <v>5.8799999999999998E-4</v>
      </c>
      <c r="AZ743" s="52" t="str">
        <f>IF(参照!F743="","",参照!F743)</f>
        <v>(株)MKエネルギー</v>
      </c>
      <c r="BA743" s="52" t="str">
        <f>IF(参照!G743="","",参照!G743)</f>
        <v>(株)MKエネルギー_</v>
      </c>
      <c r="BB743" s="52">
        <f t="shared" si="42"/>
        <v>0.58799999999999997</v>
      </c>
      <c r="BD743" s="52" t="str">
        <f>IF(参照!L743="","",参照!L743)</f>
        <v/>
      </c>
    </row>
    <row r="744" spans="47:56">
      <c r="AU744" s="52" t="str">
        <f>IF(参照!A744="","",参照!A744)</f>
        <v>A0414</v>
      </c>
      <c r="AV744" s="52" t="str">
        <f>IF(参照!B744="","",参照!B744)</f>
        <v>(株)Ｏｐｔｉｍｉｚｅｄ　Ｅｎｅｒｇｙ</v>
      </c>
      <c r="AW744" s="52">
        <f>IF(参照!C744="","",参照!C744)</f>
        <v>4.84E-4</v>
      </c>
      <c r="AX744" s="52" t="str">
        <f>IF(参照!D744="","",参照!D744)</f>
        <v/>
      </c>
      <c r="AY744" s="52">
        <f>IF(参照!E744="","",参照!E744)</f>
        <v>4.28E-4</v>
      </c>
      <c r="AZ744" s="52" t="str">
        <f>IF(参照!F744="","",参照!F744)</f>
        <v>(株)Ｏｐｔｉｍｉｚｅｄ　Ｅｎｅｒｇｙ</v>
      </c>
      <c r="BA744" s="52" t="str">
        <f>IF(参照!G744="","",参照!G744)</f>
        <v>(株)Ｏｐｔｉｍｉｚｅｄ　Ｅｎｅｒｇｙ_</v>
      </c>
      <c r="BB744" s="52">
        <f t="shared" si="42"/>
        <v>0.42799999999999999</v>
      </c>
      <c r="BD744" s="52" t="str">
        <f>IF(参照!L744="","",参照!L744)</f>
        <v/>
      </c>
    </row>
    <row r="745" spans="47:56">
      <c r="AU745" s="52" t="str">
        <f>IF(参照!A745="","",参照!A745)</f>
        <v>A0415</v>
      </c>
      <c r="AV745" s="52" t="str">
        <f>IF(参照!B745="","",参照!B745)</f>
        <v>エネラボ(株)</v>
      </c>
      <c r="AW745" s="52">
        <f>IF(参照!C745="","",参照!C745)</f>
        <v>5.3899999999999998E-4</v>
      </c>
      <c r="AX745" s="52" t="str">
        <f>IF(参照!D745="","",参照!D745)</f>
        <v>メニューA</v>
      </c>
      <c r="AY745" s="52">
        <f>IF(参照!E745="","",参照!E745)</f>
        <v>0</v>
      </c>
      <c r="AZ745" s="52" t="str">
        <f>IF(参照!F745="","",参照!F745)</f>
        <v>エネラボ(株)</v>
      </c>
      <c r="BA745" s="52" t="str">
        <f>IF(参照!G745="","",参照!G745)</f>
        <v>エネラボ(株)_メニューA</v>
      </c>
      <c r="BB745" s="52">
        <f t="shared" si="42"/>
        <v>0</v>
      </c>
      <c r="BD745" s="52" t="str">
        <f>IF(参照!L745="","",参照!L745)</f>
        <v/>
      </c>
    </row>
    <row r="746" spans="47:56">
      <c r="AU746" s="52" t="str">
        <f>IF(参照!A746="","",参照!A746)</f>
        <v/>
      </c>
      <c r="AV746" s="52" t="str">
        <f>IF(参照!B746="","",参照!B746)</f>
        <v/>
      </c>
      <c r="AW746" s="52" t="str">
        <f>IF(参照!C746="","",参照!C746)</f>
        <v/>
      </c>
      <c r="AX746" s="52" t="str">
        <f>IF(参照!D746="","",参照!D746)</f>
        <v>メニューB(残差)</v>
      </c>
      <c r="AY746" s="52">
        <f>IF(参照!E746="","",参照!E746)</f>
        <v>4.8299999999999998E-4</v>
      </c>
      <c r="AZ746" s="52" t="str">
        <f>IF(参照!F746="","",参照!F746)</f>
        <v>エネラボ(株)</v>
      </c>
      <c r="BA746" s="52" t="str">
        <f>IF(参照!G746="","",参照!G746)</f>
        <v>エネラボ(株)_メニューB(残差)</v>
      </c>
      <c r="BB746" s="52">
        <f t="shared" si="42"/>
        <v>0.48299999999999998</v>
      </c>
      <c r="BD746" s="52" t="str">
        <f>IF(参照!L746="","",参照!L746)</f>
        <v/>
      </c>
    </row>
    <row r="747" spans="47:56">
      <c r="AU747" s="52" t="str">
        <f>IF(参照!A747="","",参照!A747)</f>
        <v/>
      </c>
      <c r="AV747" s="52" t="str">
        <f>IF(参照!B747="","",参照!B747)</f>
        <v/>
      </c>
      <c r="AW747" s="52" t="str">
        <f>IF(参照!C747="","",参照!C747)</f>
        <v/>
      </c>
      <c r="AX747" s="52" t="str">
        <f>IF(参照!D747="","",参照!D747)</f>
        <v>(参考値)事業者全体</v>
      </c>
      <c r="AY747" s="52">
        <f>IF(参照!E747="","",参照!E747)</f>
        <v>4.0400000000000001E-4</v>
      </c>
      <c r="AZ747" s="52" t="str">
        <f>IF(参照!F747="","",参照!F747)</f>
        <v>エネラボ(株)</v>
      </c>
      <c r="BA747" s="52" t="str">
        <f>IF(参照!G747="","",参照!G747)</f>
        <v>エネラボ(株)_(参考値)事業者全体</v>
      </c>
      <c r="BB747" s="52">
        <f t="shared" si="42"/>
        <v>0.40400000000000003</v>
      </c>
      <c r="BD747" s="52" t="str">
        <f>IF(参照!L747="","",参照!L747)</f>
        <v/>
      </c>
    </row>
    <row r="748" spans="47:56">
      <c r="AU748" s="52" t="str">
        <f>IF(参照!A748="","",参照!A748)</f>
        <v>A0416</v>
      </c>
      <c r="AV748" s="52" t="str">
        <f>IF(参照!B748="","",参照!B748)</f>
        <v>(株)ネクシィーズ・ゼロ</v>
      </c>
      <c r="AW748" s="52">
        <f>IF(参照!C748="","",参照!C748)</f>
        <v>5.0699999999999996E-4</v>
      </c>
      <c r="AX748" s="52" t="str">
        <f>IF(参照!D748="","",参照!D748)</f>
        <v/>
      </c>
      <c r="AY748" s="52">
        <f>IF(参照!E748="","",参照!E748)</f>
        <v>5.3399999999999997E-4</v>
      </c>
      <c r="AZ748" s="52" t="str">
        <f>IF(参照!F748="","",参照!F748)</f>
        <v>(株)ネクシィーズ・ゼロ</v>
      </c>
      <c r="BA748" s="52" t="str">
        <f>IF(参照!G748="","",参照!G748)</f>
        <v>(株)ネクシィーズ・ゼロ_</v>
      </c>
      <c r="BB748" s="52">
        <f t="shared" si="42"/>
        <v>0.53399999999999992</v>
      </c>
      <c r="BD748" s="52" t="str">
        <f>IF(参照!L748="","",参照!L748)</f>
        <v/>
      </c>
    </row>
    <row r="749" spans="47:56">
      <c r="AU749" s="52" t="str">
        <f>IF(参照!A749="","",参照!A749)</f>
        <v>A0418</v>
      </c>
      <c r="AV749" s="52" t="str">
        <f>IF(参照!B749="","",参照!B749)</f>
        <v>横浜ウォーター(株)</v>
      </c>
      <c r="AW749" s="52">
        <f>IF(参照!C749="","",参照!C749)</f>
        <v>3.88E-4</v>
      </c>
      <c r="AX749" s="52" t="str">
        <f>IF(参照!D749="","",参照!D749)</f>
        <v/>
      </c>
      <c r="AY749" s="52">
        <f>IF(参照!E749="","",参照!E749)</f>
        <v>5.2599999999999999E-4</v>
      </c>
      <c r="AZ749" s="52" t="str">
        <f>IF(参照!F749="","",参照!F749)</f>
        <v>横浜ウォーター(株)</v>
      </c>
      <c r="BA749" s="52" t="str">
        <f>IF(参照!G749="","",参照!G749)</f>
        <v>横浜ウォーター(株)_</v>
      </c>
      <c r="BB749" s="52">
        <f t="shared" si="42"/>
        <v>0.52600000000000002</v>
      </c>
      <c r="BD749" s="52" t="str">
        <f>IF(参照!L749="","",参照!L749)</f>
        <v/>
      </c>
    </row>
    <row r="750" spans="47:56">
      <c r="AU750" s="52" t="str">
        <f>IF(参照!A750="","",参照!A750)</f>
        <v>A0419</v>
      </c>
      <c r="AV750" s="52" t="str">
        <f>IF(参照!B750="","",参照!B750)</f>
        <v>スマートエナジー磐田(株)</v>
      </c>
      <c r="AW750" s="52">
        <f>IF(参照!C750="","",参照!C750)</f>
        <v>1.74E-4</v>
      </c>
      <c r="AX750" s="52" t="str">
        <f>IF(参照!D750="","",参照!D750)</f>
        <v>メニューA</v>
      </c>
      <c r="AY750" s="52">
        <f>IF(参照!E750="","",参照!E750)</f>
        <v>0</v>
      </c>
      <c r="AZ750" s="52" t="str">
        <f>IF(参照!F750="","",参照!F750)</f>
        <v>スマートエナジー磐田(株)</v>
      </c>
      <c r="BA750" s="52" t="str">
        <f>IF(参照!G750="","",参照!G750)</f>
        <v>スマートエナジー磐田(株)_メニューA</v>
      </c>
      <c r="BB750" s="52">
        <f t="shared" si="42"/>
        <v>0</v>
      </c>
      <c r="BD750" s="52" t="str">
        <f>IF(参照!L750="","",参照!L750)</f>
        <v/>
      </c>
    </row>
    <row r="751" spans="47:56">
      <c r="AU751" s="52" t="str">
        <f>IF(参照!A751="","",参照!A751)</f>
        <v/>
      </c>
      <c r="AV751" s="52" t="str">
        <f>IF(参照!B751="","",参照!B751)</f>
        <v/>
      </c>
      <c r="AW751" s="52" t="str">
        <f>IF(参照!C751="","",参照!C751)</f>
        <v/>
      </c>
      <c r="AX751" s="52" t="str">
        <f>IF(参照!D751="","",参照!D751)</f>
        <v>メニューB</v>
      </c>
      <c r="AY751" s="52">
        <f>IF(参照!E751="","",参照!E751)</f>
        <v>3.19E-4</v>
      </c>
      <c r="AZ751" s="52" t="str">
        <f>IF(参照!F751="","",参照!F751)</f>
        <v>スマートエナジー磐田(株)</v>
      </c>
      <c r="BA751" s="52" t="str">
        <f>IF(参照!G751="","",参照!G751)</f>
        <v>スマートエナジー磐田(株)_メニューB</v>
      </c>
      <c r="BB751" s="52">
        <f t="shared" si="42"/>
        <v>0.31900000000000001</v>
      </c>
      <c r="BD751" s="52" t="str">
        <f>IF(参照!L751="","",参照!L751)</f>
        <v/>
      </c>
    </row>
    <row r="752" spans="47:56">
      <c r="AU752" s="52" t="str">
        <f>IF(参照!A752="","",参照!A752)</f>
        <v/>
      </c>
      <c r="AV752" s="52" t="str">
        <f>IF(参照!B752="","",参照!B752)</f>
        <v/>
      </c>
      <c r="AW752" s="52" t="str">
        <f>IF(参照!C752="","",参照!C752)</f>
        <v/>
      </c>
      <c r="AX752" s="52" t="str">
        <f>IF(参照!D752="","",参照!D752)</f>
        <v>メニューC(残差)</v>
      </c>
      <c r="AY752" s="52">
        <f>IF(参照!E752="","",参照!E752)</f>
        <v>3.5499999999999996E-4</v>
      </c>
      <c r="AZ752" s="52" t="str">
        <f>IF(参照!F752="","",参照!F752)</f>
        <v>スマートエナジー磐田(株)</v>
      </c>
      <c r="BA752" s="52" t="str">
        <f>IF(参照!G752="","",参照!G752)</f>
        <v>スマートエナジー磐田(株)_メニューC(残差)</v>
      </c>
      <c r="BB752" s="52">
        <f t="shared" si="42"/>
        <v>0.35499999999999998</v>
      </c>
      <c r="BD752" s="52" t="str">
        <f>IF(参照!L752="","",参照!L752)</f>
        <v/>
      </c>
    </row>
    <row r="753" spans="47:56">
      <c r="AU753" s="52" t="str">
        <f>IF(参照!A753="","",参照!A753)</f>
        <v/>
      </c>
      <c r="AV753" s="52" t="str">
        <f>IF(参照!B753="","",参照!B753)</f>
        <v/>
      </c>
      <c r="AW753" s="52" t="str">
        <f>IF(参照!C753="","",参照!C753)</f>
        <v/>
      </c>
      <c r="AX753" s="52" t="str">
        <f>IF(参照!D753="","",参照!D753)</f>
        <v>(参考値)事業者全体</v>
      </c>
      <c r="AY753" s="52">
        <f>IF(参照!E753="","",参照!E753)</f>
        <v>4.0299999999999998E-4</v>
      </c>
      <c r="AZ753" s="52" t="str">
        <f>IF(参照!F753="","",参照!F753)</f>
        <v>スマートエナジー磐田(株)</v>
      </c>
      <c r="BA753" s="52" t="str">
        <f>IF(参照!G753="","",参照!G753)</f>
        <v>スマートエナジー磐田(株)_(参考値)事業者全体</v>
      </c>
      <c r="BB753" s="52">
        <f t="shared" si="42"/>
        <v>0.40299999999999997</v>
      </c>
      <c r="BD753" s="52" t="str">
        <f>IF(参照!L753="","",参照!L753)</f>
        <v/>
      </c>
    </row>
    <row r="754" spans="47:56">
      <c r="AU754" s="52" t="str">
        <f>IF(参照!A754="","",参照!A754)</f>
        <v>A0420</v>
      </c>
      <c r="AV754" s="52" t="str">
        <f>IF(参照!B754="","",参照!B754)</f>
        <v>そうまＩグリッド合同会社</v>
      </c>
      <c r="AW754" s="52">
        <f>IF(参照!C754="","",参照!C754)</f>
        <v>3.2600000000000001E-4</v>
      </c>
      <c r="AX754" s="52" t="str">
        <f>IF(参照!D754="","",参照!D754)</f>
        <v/>
      </c>
      <c r="AY754" s="52">
        <f>IF(参照!E754="","",参照!E754)</f>
        <v>4.2400000000000001E-4</v>
      </c>
      <c r="AZ754" s="52" t="str">
        <f>IF(参照!F754="","",参照!F754)</f>
        <v>そうまＩグリッド合同会社</v>
      </c>
      <c r="BA754" s="52" t="str">
        <f>IF(参照!G754="","",参照!G754)</f>
        <v>そうまＩグリッド合同会社_</v>
      </c>
      <c r="BB754" s="52">
        <f t="shared" si="42"/>
        <v>0.42399999999999999</v>
      </c>
      <c r="BD754" s="52" t="str">
        <f>IF(参照!L754="","",参照!L754)</f>
        <v/>
      </c>
    </row>
    <row r="755" spans="47:56">
      <c r="AU755" s="52" t="str">
        <f>IF(参照!A755="","",参照!A755)</f>
        <v>A0424</v>
      </c>
      <c r="AV755" s="52" t="str">
        <f>IF(参照!B755="","",参照!B755)</f>
        <v>新潟県民電力(株)</v>
      </c>
      <c r="AW755" s="52">
        <f>IF(参照!C755="","",参照!C755)</f>
        <v>4.28E-4</v>
      </c>
      <c r="AX755" s="52" t="str">
        <f>IF(参照!D755="","",参照!D755)</f>
        <v/>
      </c>
      <c r="AY755" s="52">
        <f>IF(参照!E755="","",参照!E755)</f>
        <v>4.1199999999999999E-4</v>
      </c>
      <c r="AZ755" s="52" t="str">
        <f>IF(参照!F755="","",参照!F755)</f>
        <v>新潟県民電力(株)</v>
      </c>
      <c r="BA755" s="52" t="str">
        <f>IF(参照!G755="","",参照!G755)</f>
        <v>新潟県民電力(株)_</v>
      </c>
      <c r="BB755" s="52">
        <f t="shared" si="42"/>
        <v>0.41199999999999998</v>
      </c>
      <c r="BD755" s="52" t="str">
        <f>IF(参照!L755="","",参照!L755)</f>
        <v/>
      </c>
    </row>
    <row r="756" spans="47:56">
      <c r="AU756" s="52" t="str">
        <f>IF(参照!A756="","",参照!A756)</f>
        <v>A0425</v>
      </c>
      <c r="AV756" s="52" t="str">
        <f>IF(参照!B756="","",参照!B756)</f>
        <v>エネトレード(株)</v>
      </c>
      <c r="AW756" s="52" t="str">
        <f>IF(参照!C756="","",参照!C756)</f>
        <v>0.000453※</v>
      </c>
      <c r="AX756" s="52" t="str">
        <f>IF(参照!D756="","",参照!D756)</f>
        <v/>
      </c>
      <c r="AY756" s="52">
        <f>IF(参照!E756="","",参照!E756)</f>
        <v>4.5300000000000001E-4</v>
      </c>
      <c r="AZ756" s="52" t="str">
        <f>IF(参照!F756="","",参照!F756)</f>
        <v>エネトレード(株)</v>
      </c>
      <c r="BA756" s="52" t="str">
        <f>IF(参照!G756="","",参照!G756)</f>
        <v>エネトレード(株)_</v>
      </c>
      <c r="BB756" s="52">
        <f t="shared" si="42"/>
        <v>0.45300000000000001</v>
      </c>
      <c r="BD756" s="52" t="str">
        <f>IF(参照!L756="","",参照!L756)</f>
        <v/>
      </c>
    </row>
    <row r="757" spans="47:56">
      <c r="AU757" s="52" t="str">
        <f>IF(参照!A757="","",参照!A757)</f>
        <v>A0427</v>
      </c>
      <c r="AV757" s="52" t="str">
        <f>IF(参照!B757="","",参照!B757)</f>
        <v>Ｍｙシティ電力(株)</v>
      </c>
      <c r="AW757" s="52">
        <f>IF(参照!C757="","",参照!C757)</f>
        <v>5.1199999999999998E-4</v>
      </c>
      <c r="AX757" s="52" t="str">
        <f>IF(参照!D757="","",参照!D757)</f>
        <v/>
      </c>
      <c r="AY757" s="52">
        <f>IF(参照!E757="","",参照!E757)</f>
        <v>5.6300000000000002E-4</v>
      </c>
      <c r="AZ757" s="52" t="str">
        <f>IF(参照!F757="","",参照!F757)</f>
        <v>Ｍｙシティ電力(株)</v>
      </c>
      <c r="BA757" s="52" t="str">
        <f>IF(参照!G757="","",参照!G757)</f>
        <v>Ｍｙシティ電力(株)_</v>
      </c>
      <c r="BB757" s="52">
        <f t="shared" si="42"/>
        <v>0.56300000000000006</v>
      </c>
      <c r="BD757" s="52" t="str">
        <f>IF(参照!L757="","",参照!L757)</f>
        <v/>
      </c>
    </row>
    <row r="758" spans="47:56">
      <c r="AU758" s="52" t="str">
        <f>IF(参照!A758="","",参照!A758)</f>
        <v>A0429</v>
      </c>
      <c r="AV758" s="52" t="str">
        <f>IF(参照!B758="","",参照!B758)</f>
        <v>ニシムラ(株)</v>
      </c>
      <c r="AW758" s="52">
        <f>IF(参照!C758="","",参照!C758)</f>
        <v>5.0299999999999997E-4</v>
      </c>
      <c r="AX758" s="52" t="str">
        <f>IF(参照!D758="","",参照!D758)</f>
        <v/>
      </c>
      <c r="AY758" s="52">
        <f>IF(参照!E758="","",参照!E758)</f>
        <v>5.5400000000000002E-4</v>
      </c>
      <c r="AZ758" s="52" t="str">
        <f>IF(参照!F758="","",参照!F758)</f>
        <v>ニシムラ(株)</v>
      </c>
      <c r="BA758" s="52" t="str">
        <f>IF(参照!G758="","",参照!G758)</f>
        <v>ニシムラ(株)_</v>
      </c>
      <c r="BB758" s="52">
        <f t="shared" si="42"/>
        <v>0.55400000000000005</v>
      </c>
      <c r="BD758" s="52" t="str">
        <f>IF(参照!L758="","",参照!L758)</f>
        <v/>
      </c>
    </row>
    <row r="759" spans="47:56">
      <c r="AU759" s="52" t="str">
        <f>IF(参照!A759="","",参照!A759)</f>
        <v>A0430</v>
      </c>
      <c r="AV759" s="52" t="str">
        <f>IF(参照!B759="","",参照!B759)</f>
        <v>(株)さくら新電力</v>
      </c>
      <c r="AW759" s="52">
        <f>IF(参照!C759="","",参照!C759)</f>
        <v>4.0400000000000001E-4</v>
      </c>
      <c r="AX759" s="52" t="str">
        <f>IF(参照!D759="","",参照!D759)</f>
        <v>メニューA</v>
      </c>
      <c r="AY759" s="52">
        <f>IF(参照!E759="","",参照!E759)</f>
        <v>0</v>
      </c>
      <c r="AZ759" s="52" t="str">
        <f>IF(参照!F759="","",参照!F759)</f>
        <v>(株)さくら新電力</v>
      </c>
      <c r="BA759" s="52" t="str">
        <f>IF(参照!G759="","",参照!G759)</f>
        <v>(株)さくら新電力_メニューA</v>
      </c>
      <c r="BB759" s="52">
        <f t="shared" si="42"/>
        <v>0</v>
      </c>
      <c r="BD759" s="52" t="str">
        <f>IF(参照!L759="","",参照!L759)</f>
        <v/>
      </c>
    </row>
    <row r="760" spans="47:56">
      <c r="AU760" s="52" t="str">
        <f>IF(参照!A760="","",参照!A760)</f>
        <v/>
      </c>
      <c r="AV760" s="52" t="str">
        <f>IF(参照!B760="","",参照!B760)</f>
        <v/>
      </c>
      <c r="AW760" s="52" t="str">
        <f>IF(参照!C760="","",参照!C760)</f>
        <v/>
      </c>
      <c r="AX760" s="52" t="str">
        <f>IF(参照!D760="","",参照!D760)</f>
        <v>メニューB(残差)</v>
      </c>
      <c r="AY760" s="52">
        <f>IF(参照!E760="","",参照!E760)</f>
        <v>4.2999999999999999E-4</v>
      </c>
      <c r="AZ760" s="52" t="str">
        <f>IF(参照!F760="","",参照!F760)</f>
        <v>(株)さくら新電力</v>
      </c>
      <c r="BA760" s="52" t="str">
        <f>IF(参照!G760="","",参照!G760)</f>
        <v>(株)さくら新電力_メニューB(残差)</v>
      </c>
      <c r="BB760" s="52">
        <f t="shared" si="42"/>
        <v>0.43</v>
      </c>
      <c r="BD760" s="52" t="str">
        <f>IF(参照!L760="","",参照!L760)</f>
        <v/>
      </c>
    </row>
    <row r="761" spans="47:56">
      <c r="AU761" s="52" t="str">
        <f>IF(参照!A761="","",参照!A761)</f>
        <v/>
      </c>
      <c r="AV761" s="52" t="str">
        <f>IF(参照!B761="","",参照!B761)</f>
        <v/>
      </c>
      <c r="AW761" s="52" t="str">
        <f>IF(参照!C761="","",参照!C761)</f>
        <v/>
      </c>
      <c r="AX761" s="52" t="str">
        <f>IF(参照!D761="","",参照!D761)</f>
        <v>(参考値)事業者全体</v>
      </c>
      <c r="AY761" s="52">
        <f>IF(参照!E761="","",参照!E761)</f>
        <v>5.3300000000000005E-4</v>
      </c>
      <c r="AZ761" s="52" t="str">
        <f>IF(参照!F761="","",参照!F761)</f>
        <v>(株)さくら新電力</v>
      </c>
      <c r="BA761" s="52" t="str">
        <f>IF(参照!G761="","",参照!G761)</f>
        <v>(株)さくら新電力_(参考値)事業者全体</v>
      </c>
      <c r="BB761" s="52">
        <f t="shared" si="42"/>
        <v>0.53300000000000003</v>
      </c>
      <c r="BD761" s="52" t="str">
        <f>IF(参照!L761="","",参照!L761)</f>
        <v/>
      </c>
    </row>
    <row r="762" spans="47:56">
      <c r="AU762" s="52" t="str">
        <f>IF(参照!A762="","",参照!A762)</f>
        <v>A0431</v>
      </c>
      <c r="AV762" s="52" t="str">
        <f>IF(参照!B762="","",参照!B762)</f>
        <v>(株)グローアップ</v>
      </c>
      <c r="AW762" s="52">
        <f>IF(参照!C762="","",参照!C762)</f>
        <v>4.0099999999999999E-4</v>
      </c>
      <c r="AX762" s="52" t="str">
        <f>IF(参照!D762="","",参照!D762)</f>
        <v/>
      </c>
      <c r="AY762" s="52">
        <f>IF(参照!E762="","",参照!E762)</f>
        <v>3.4400000000000001E-4</v>
      </c>
      <c r="AZ762" s="52" t="str">
        <f>IF(参照!F762="","",参照!F762)</f>
        <v>(株)グローアップ</v>
      </c>
      <c r="BA762" s="52" t="str">
        <f>IF(参照!G762="","",参照!G762)</f>
        <v>(株)グローアップ_</v>
      </c>
      <c r="BB762" s="52">
        <f t="shared" si="42"/>
        <v>0.34400000000000003</v>
      </c>
      <c r="BD762" s="52" t="str">
        <f>IF(参照!L762="","",参照!L762)</f>
        <v/>
      </c>
    </row>
    <row r="763" spans="47:56">
      <c r="AU763" s="52" t="str">
        <f>IF(参照!A763="","",参照!A763)</f>
        <v>A0435</v>
      </c>
      <c r="AV763" s="52" t="str">
        <f>IF(参照!B763="","",参照!B763)</f>
        <v>いこま市民パワー(株)</v>
      </c>
      <c r="AW763" s="52">
        <f>IF(参照!C763="","",参照!C763)</f>
        <v>1.05E-4</v>
      </c>
      <c r="AX763" s="52" t="str">
        <f>IF(参照!D763="","",参照!D763)</f>
        <v/>
      </c>
      <c r="AY763" s="52">
        <f>IF(参照!E763="","",参照!E763)</f>
        <v>3.9399999999999998E-4</v>
      </c>
      <c r="AZ763" s="52" t="str">
        <f>IF(参照!F763="","",参照!F763)</f>
        <v>いこま市民パワー(株)</v>
      </c>
      <c r="BA763" s="52" t="str">
        <f>IF(参照!G763="","",参照!G763)</f>
        <v>いこま市民パワー(株)_</v>
      </c>
      <c r="BB763" s="52">
        <f t="shared" si="42"/>
        <v>0.39399999999999996</v>
      </c>
      <c r="BD763" s="52" t="str">
        <f>IF(参照!L763="","",参照!L763)</f>
        <v/>
      </c>
    </row>
    <row r="764" spans="47:56">
      <c r="AU764" s="52" t="str">
        <f>IF(参照!A764="","",参照!A764)</f>
        <v>A0436</v>
      </c>
      <c r="AV764" s="52" t="str">
        <f>IF(参照!B764="","",参照!B764)</f>
        <v>(株)コープでんき東北</v>
      </c>
      <c r="AW764" s="52">
        <f>IF(参照!C764="","",参照!C764)</f>
        <v>4.1899999999999999E-4</v>
      </c>
      <c r="AX764" s="52" t="str">
        <f>IF(参照!D764="","",参照!D764)</f>
        <v/>
      </c>
      <c r="AY764" s="52">
        <f>IF(参照!E764="","",参照!E764)</f>
        <v>3.6299999999999999E-4</v>
      </c>
      <c r="AZ764" s="52" t="str">
        <f>IF(参照!F764="","",参照!F764)</f>
        <v>(株)コープでんき東北</v>
      </c>
      <c r="BA764" s="52" t="str">
        <f>IF(参照!G764="","",参照!G764)</f>
        <v>(株)コープでんき東北_</v>
      </c>
      <c r="BB764" s="52">
        <f t="shared" si="42"/>
        <v>0.36299999999999999</v>
      </c>
      <c r="BD764" s="52" t="str">
        <f>IF(参照!L764="","",参照!L764)</f>
        <v/>
      </c>
    </row>
    <row r="765" spans="47:56">
      <c r="AU765" s="52" t="str">
        <f>IF(参照!A765="","",参照!A765)</f>
        <v>A0437</v>
      </c>
      <c r="AV765" s="52" t="str">
        <f>IF(参照!B765="","",参照!B765)</f>
        <v>おもてなし山形(株)</v>
      </c>
      <c r="AW765" s="52">
        <f>IF(参照!C765="","",参照!C765)</f>
        <v>1.54E-4</v>
      </c>
      <c r="AX765" s="52" t="str">
        <f>IF(参照!D765="","",参照!D765)</f>
        <v/>
      </c>
      <c r="AY765" s="52">
        <f>IF(参照!E765="","",参照!E765)</f>
        <v>9.800000000000001E-5</v>
      </c>
      <c r="AZ765" s="52" t="str">
        <f>IF(参照!F765="","",参照!F765)</f>
        <v>おもてなし山形(株)</v>
      </c>
      <c r="BA765" s="52" t="str">
        <f>IF(参照!G765="","",参照!G765)</f>
        <v>おもてなし山形(株)_</v>
      </c>
      <c r="BB765" s="52">
        <f t="shared" si="42"/>
        <v>9.8000000000000004E-2</v>
      </c>
      <c r="BD765" s="52" t="str">
        <f>IF(参照!L765="","",参照!L765)</f>
        <v/>
      </c>
    </row>
    <row r="766" spans="47:56">
      <c r="AU766" s="52" t="str">
        <f>IF(参照!A766="","",参照!A766)</f>
        <v>A0438</v>
      </c>
      <c r="AV766" s="52" t="str">
        <f>IF(参照!B766="","",参照!B766)</f>
        <v>長野都市ガス(株)</v>
      </c>
      <c r="AW766" s="52">
        <f>IF(参照!C766="","",参照!C766)</f>
        <v>3.6400000000000001E-4</v>
      </c>
      <c r="AX766" s="52" t="str">
        <f>IF(参照!D766="","",参照!D766)</f>
        <v/>
      </c>
      <c r="AY766" s="52">
        <f>IF(参照!E766="","",参照!E766)</f>
        <v>3.0800000000000001E-4</v>
      </c>
      <c r="AZ766" s="52" t="str">
        <f>IF(参照!F766="","",参照!F766)</f>
        <v>長野都市ガス(株)</v>
      </c>
      <c r="BA766" s="52" t="str">
        <f>IF(参照!G766="","",参照!G766)</f>
        <v>長野都市ガス(株)_</v>
      </c>
      <c r="BB766" s="52">
        <f t="shared" si="42"/>
        <v>0.308</v>
      </c>
      <c r="BD766" s="52" t="str">
        <f>IF(参照!L766="","",参照!L766)</f>
        <v/>
      </c>
    </row>
    <row r="767" spans="47:56">
      <c r="AU767" s="52" t="str">
        <f>IF(参照!A767="","",参照!A767)</f>
        <v>A0439</v>
      </c>
      <c r="AV767" s="52" t="str">
        <f>IF(参照!B767="","",参照!B767)</f>
        <v>上田ガス(株)</v>
      </c>
      <c r="AW767" s="52">
        <f>IF(参照!C767="","",参照!C767)</f>
        <v>3.6400000000000001E-4</v>
      </c>
      <c r="AX767" s="52" t="str">
        <f>IF(参照!D767="","",参照!D767)</f>
        <v/>
      </c>
      <c r="AY767" s="52">
        <f>IF(参照!E767="","",参照!E767)</f>
        <v>3.0800000000000001E-4</v>
      </c>
      <c r="AZ767" s="52" t="str">
        <f>IF(参照!F767="","",参照!F767)</f>
        <v>上田ガス(株)</v>
      </c>
      <c r="BA767" s="52" t="str">
        <f>IF(参照!G767="","",参照!G767)</f>
        <v>上田ガス(株)_</v>
      </c>
      <c r="BB767" s="52">
        <f t="shared" si="42"/>
        <v>0.308</v>
      </c>
      <c r="BD767" s="52" t="str">
        <f>IF(参照!L767="","",参照!L767)</f>
        <v/>
      </c>
    </row>
    <row r="768" spans="47:56">
      <c r="AU768" s="52" t="str">
        <f>IF(参照!A768="","",参照!A768)</f>
        <v>A0440</v>
      </c>
      <c r="AV768" s="52" t="str">
        <f>IF(参照!B768="","",参照!B768)</f>
        <v>日本瓦斯(株)</v>
      </c>
      <c r="AW768" s="52">
        <f>IF(参照!C768="","",参照!C768)</f>
        <v>4.9200000000000003E-4</v>
      </c>
      <c r="AX768" s="52" t="str">
        <f>IF(参照!D768="","",参照!D768)</f>
        <v>メニューA</v>
      </c>
      <c r="AY768" s="52">
        <f>IF(参照!E768="","",参照!E768)</f>
        <v>0</v>
      </c>
      <c r="AZ768" s="52" t="str">
        <f>IF(参照!F768="","",参照!F768)</f>
        <v>日本瓦斯(株)</v>
      </c>
      <c r="BA768" s="52" t="str">
        <f>IF(参照!G768="","",参照!G768)</f>
        <v>日本瓦斯(株)_メニューA</v>
      </c>
      <c r="BB768" s="52">
        <f t="shared" si="42"/>
        <v>0</v>
      </c>
      <c r="BD768" s="52" t="str">
        <f>IF(参照!L768="","",参照!L768)</f>
        <v/>
      </c>
    </row>
    <row r="769" spans="47:56">
      <c r="AU769" s="52" t="str">
        <f>IF(参照!A769="","",参照!A769)</f>
        <v/>
      </c>
      <c r="AV769" s="52" t="str">
        <f>IF(参照!B769="","",参照!B769)</f>
        <v/>
      </c>
      <c r="AW769" s="52" t="str">
        <f>IF(参照!C769="","",参照!C769)</f>
        <v/>
      </c>
      <c r="AX769" s="52" t="str">
        <f>IF(参照!D769="","",参照!D769)</f>
        <v>メニューB(残差)</v>
      </c>
      <c r="AY769" s="52">
        <f>IF(参照!E769="","",参照!E769)</f>
        <v>4.3100000000000001E-4</v>
      </c>
      <c r="AZ769" s="52" t="str">
        <f>IF(参照!F769="","",参照!F769)</f>
        <v>日本瓦斯(株)</v>
      </c>
      <c r="BA769" s="52" t="str">
        <f>IF(参照!G769="","",参照!G769)</f>
        <v>日本瓦斯(株)_メニューB(残差)</v>
      </c>
      <c r="BB769" s="52">
        <f t="shared" si="42"/>
        <v>0.43099999999999999</v>
      </c>
      <c r="BD769" s="52" t="str">
        <f>IF(参照!L769="","",参照!L769)</f>
        <v/>
      </c>
    </row>
    <row r="770" spans="47:56">
      <c r="AU770" s="52" t="str">
        <f>IF(参照!A770="","",参照!A770)</f>
        <v/>
      </c>
      <c r="AV770" s="52" t="str">
        <f>IF(参照!B770="","",参照!B770)</f>
        <v/>
      </c>
      <c r="AW770" s="52" t="str">
        <f>IF(参照!C770="","",参照!C770)</f>
        <v/>
      </c>
      <c r="AX770" s="52" t="str">
        <f>IF(参照!D770="","",参照!D770)</f>
        <v>(参考値)事業者全体</v>
      </c>
      <c r="AY770" s="52">
        <f>IF(参照!E770="","",参照!E770)</f>
        <v>4.95E-4</v>
      </c>
      <c r="AZ770" s="52" t="str">
        <f>IF(参照!F770="","",参照!F770)</f>
        <v>日本瓦斯(株)</v>
      </c>
      <c r="BA770" s="52" t="str">
        <f>IF(参照!G770="","",参照!G770)</f>
        <v>日本瓦斯(株)_(参考値)事業者全体</v>
      </c>
      <c r="BB770" s="52">
        <f t="shared" si="42"/>
        <v>0.495</v>
      </c>
      <c r="BD770" s="52" t="str">
        <f>IF(参照!L770="","",参照!L770)</f>
        <v/>
      </c>
    </row>
    <row r="771" spans="47:56">
      <c r="AU771" s="52" t="str">
        <f>IF(参照!A771="","",参照!A771)</f>
        <v>A0441</v>
      </c>
      <c r="AV771" s="52" t="str">
        <f>IF(参照!B771="","",参照!B771)</f>
        <v>(株)内藤工業所</v>
      </c>
      <c r="AW771" s="52">
        <f>IF(参照!C771="","",参照!C771)</f>
        <v>5.0799999999999999E-4</v>
      </c>
      <c r="AX771" s="52" t="str">
        <f>IF(参照!D771="","",参照!D771)</f>
        <v/>
      </c>
      <c r="AY771" s="52">
        <f>IF(参照!E771="","",参照!E771)</f>
        <v>4.5199999999999998E-4</v>
      </c>
      <c r="AZ771" s="52" t="str">
        <f>IF(参照!F771="","",参照!F771)</f>
        <v>(株)内藤工業所</v>
      </c>
      <c r="BA771" s="52" t="str">
        <f>IF(参照!G771="","",参照!G771)</f>
        <v>(株)内藤工業所_</v>
      </c>
      <c r="BB771" s="52">
        <f t="shared" si="42"/>
        <v>0.45199999999999996</v>
      </c>
      <c r="BD771" s="52" t="str">
        <f>IF(参照!L771="","",参照!L771)</f>
        <v/>
      </c>
    </row>
    <row r="772" spans="47:56">
      <c r="AU772" s="52" t="str">
        <f>IF(参照!A772="","",参照!A772)</f>
        <v>A0442</v>
      </c>
      <c r="AV772" s="52" t="str">
        <f>IF(参照!B772="","",参照!B772)</f>
        <v>(株)シグナストラスト</v>
      </c>
      <c r="AW772" s="52">
        <f>IF(参照!C772="","",参照!C772)</f>
        <v>5.2999999999999998E-4</v>
      </c>
      <c r="AX772" s="52" t="str">
        <f>IF(参照!D772="","",参照!D772)</f>
        <v/>
      </c>
      <c r="AY772" s="52">
        <f>IF(参照!E772="","",参照!E772)</f>
        <v>4.7399999999999997E-4</v>
      </c>
      <c r="AZ772" s="52" t="str">
        <f>IF(参照!F772="","",参照!F772)</f>
        <v>(株)シグナストラスト</v>
      </c>
      <c r="BA772" s="52" t="str">
        <f>IF(参照!G772="","",参照!G772)</f>
        <v>(株)シグナストラスト_</v>
      </c>
      <c r="BB772" s="52">
        <f t="shared" si="42"/>
        <v>0.47399999999999998</v>
      </c>
      <c r="BD772" s="52" t="str">
        <f>IF(参照!L772="","",参照!L772)</f>
        <v/>
      </c>
    </row>
    <row r="773" spans="47:56">
      <c r="AU773" s="52" t="str">
        <f>IF(参照!A773="","",参照!A773)</f>
        <v>A0443</v>
      </c>
      <c r="AV773" s="52" t="str">
        <f>IF(参照!B773="","",参照!B773)</f>
        <v>ゲーテハウス(株)</v>
      </c>
      <c r="AW773" s="52">
        <f>IF(参照!C773="","",参照!C773)</f>
        <v>4.8899999999999996E-4</v>
      </c>
      <c r="AX773" s="52" t="str">
        <f>IF(参照!D773="","",参照!D773)</f>
        <v/>
      </c>
      <c r="AY773" s="52">
        <f>IF(参照!E773="","",参照!E773)</f>
        <v>5.1199999999999998E-4</v>
      </c>
      <c r="AZ773" s="52" t="str">
        <f>IF(参照!F773="","",参照!F773)</f>
        <v>ゲーテハウス(株)</v>
      </c>
      <c r="BA773" s="52" t="str">
        <f>IF(参照!G773="","",参照!G773)</f>
        <v>ゲーテハウス(株)_</v>
      </c>
      <c r="BB773" s="52">
        <f t="shared" ref="BB773:BB836" si="43">AY773*1000</f>
        <v>0.51200000000000001</v>
      </c>
      <c r="BD773" s="52" t="str">
        <f>IF(参照!L773="","",参照!L773)</f>
        <v/>
      </c>
    </row>
    <row r="774" spans="47:56">
      <c r="AU774" s="52" t="str">
        <f>IF(参照!A774="","",参照!A774)</f>
        <v>A0445</v>
      </c>
      <c r="AV774" s="52" t="str">
        <f>IF(参照!B774="","",参照!B774)</f>
        <v>岩手電力(株)</v>
      </c>
      <c r="AW774" s="52">
        <f>IF(参照!C774="","",参照!C774)</f>
        <v>5.22E-4</v>
      </c>
      <c r="AX774" s="52" t="str">
        <f>IF(参照!D774="","",参照!D774)</f>
        <v/>
      </c>
      <c r="AY774" s="52">
        <f>IF(参照!E774="","",参照!E774)</f>
        <v>5.0799999999999999E-4</v>
      </c>
      <c r="AZ774" s="52" t="str">
        <f>IF(参照!F774="","",参照!F774)</f>
        <v>岩手電力(株)</v>
      </c>
      <c r="BA774" s="52" t="str">
        <f>IF(参照!G774="","",参照!G774)</f>
        <v>岩手電力(株)_</v>
      </c>
      <c r="BB774" s="52">
        <f t="shared" si="43"/>
        <v>0.50800000000000001</v>
      </c>
      <c r="BD774" s="52" t="str">
        <f>IF(参照!L774="","",参照!L774)</f>
        <v/>
      </c>
    </row>
    <row r="775" spans="47:56">
      <c r="AU775" s="52" t="str">
        <f>IF(参照!A775="","",参照!A775)</f>
        <v>A0446</v>
      </c>
      <c r="AV775" s="52" t="str">
        <f>IF(参照!B775="","",参照!B775)</f>
        <v>ＪＰエネルギー(株)</v>
      </c>
      <c r="AW775" s="52">
        <f>IF(参照!C775="","",参照!C775)</f>
        <v>4.95E-4</v>
      </c>
      <c r="AX775" s="52" t="str">
        <f>IF(参照!D775="","",参照!D775)</f>
        <v/>
      </c>
      <c r="AY775" s="52">
        <f>IF(参照!E775="","",参照!E775)</f>
        <v>5.3899999999999998E-4</v>
      </c>
      <c r="AZ775" s="52" t="str">
        <f>IF(参照!F775="","",参照!F775)</f>
        <v>ＪＰエネルギー(株)</v>
      </c>
      <c r="BA775" s="52" t="str">
        <f>IF(参照!G775="","",参照!G775)</f>
        <v>ＪＰエネルギー(株)_</v>
      </c>
      <c r="BB775" s="52">
        <f t="shared" si="43"/>
        <v>0.53900000000000003</v>
      </c>
      <c r="BD775" s="52" t="str">
        <f>IF(参照!L775="","",参照!L775)</f>
        <v/>
      </c>
    </row>
    <row r="776" spans="47:56">
      <c r="AU776" s="52" t="str">
        <f>IF(参照!A776="","",参照!A776)</f>
        <v>A0447</v>
      </c>
      <c r="AV776" s="52" t="str">
        <f>IF(参照!B776="","",参照!B776)</f>
        <v>兵庫電力(株)</v>
      </c>
      <c r="AW776" s="52">
        <f>IF(参照!C776="","",参照!C776)</f>
        <v>4.7600000000000002E-4</v>
      </c>
      <c r="AX776" s="52" t="str">
        <f>IF(参照!D776="","",参照!D776)</f>
        <v/>
      </c>
      <c r="AY776" s="52">
        <f>IF(参照!E776="","",参照!E776)</f>
        <v>4.2000000000000002E-4</v>
      </c>
      <c r="AZ776" s="52" t="str">
        <f>IF(参照!F776="","",参照!F776)</f>
        <v>兵庫電力(株)</v>
      </c>
      <c r="BA776" s="52" t="str">
        <f>IF(参照!G776="","",参照!G776)</f>
        <v>兵庫電力(株)_</v>
      </c>
      <c r="BB776" s="52">
        <f t="shared" si="43"/>
        <v>0.42000000000000004</v>
      </c>
      <c r="BD776" s="52" t="str">
        <f>IF(参照!L776="","",参照!L776)</f>
        <v/>
      </c>
    </row>
    <row r="777" spans="47:56">
      <c r="AU777" s="52" t="str">
        <f>IF(参照!A777="","",参照!A777)</f>
        <v>A0448</v>
      </c>
      <c r="AV777" s="52" t="str">
        <f>IF(参照!B777="","",参照!B777)</f>
        <v>大和ライフエナジア(株)</v>
      </c>
      <c r="AW777" s="52">
        <f>IF(参照!C777="","",参照!C777)</f>
        <v>4.7600000000000002E-4</v>
      </c>
      <c r="AX777" s="52" t="str">
        <f>IF(参照!D777="","",参照!D777)</f>
        <v>メニューA</v>
      </c>
      <c r="AY777" s="52">
        <f>IF(参照!E777="","",参照!E777)</f>
        <v>0</v>
      </c>
      <c r="AZ777" s="52" t="str">
        <f>IF(参照!F777="","",参照!F777)</f>
        <v>大和ライフエナジア(株)</v>
      </c>
      <c r="BA777" s="52" t="str">
        <f>IF(参照!G777="","",参照!G777)</f>
        <v>大和ライフエナジア(株)_メニューA</v>
      </c>
      <c r="BB777" s="52">
        <f t="shared" si="43"/>
        <v>0</v>
      </c>
      <c r="BD777" s="52" t="str">
        <f>IF(参照!L777="","",参照!L777)</f>
        <v/>
      </c>
    </row>
    <row r="778" spans="47:56">
      <c r="AU778" s="52" t="str">
        <f>IF(参照!A778="","",参照!A778)</f>
        <v/>
      </c>
      <c r="AV778" s="52" t="str">
        <f>IF(参照!B778="","",参照!B778)</f>
        <v/>
      </c>
      <c r="AW778" s="52" t="str">
        <f>IF(参照!C778="","",参照!C778)</f>
        <v/>
      </c>
      <c r="AX778" s="52" t="str">
        <f>IF(参照!D778="","",参照!D778)</f>
        <v>メニューB(残差)</v>
      </c>
      <c r="AY778" s="52">
        <f>IF(参照!E778="","",参照!E778)</f>
        <v>4.2400000000000001E-4</v>
      </c>
      <c r="AZ778" s="52" t="str">
        <f>IF(参照!F778="","",参照!F778)</f>
        <v>大和ライフエナジア(株)</v>
      </c>
      <c r="BA778" s="52" t="str">
        <f>IF(参照!G778="","",参照!G778)</f>
        <v>大和ライフエナジア(株)_メニューB(残差)</v>
      </c>
      <c r="BB778" s="52">
        <f t="shared" si="43"/>
        <v>0.42399999999999999</v>
      </c>
      <c r="BD778" s="52" t="str">
        <f>IF(参照!L778="","",参照!L778)</f>
        <v/>
      </c>
    </row>
    <row r="779" spans="47:56">
      <c r="AU779" s="52" t="str">
        <f>IF(参照!A779="","",参照!A779)</f>
        <v/>
      </c>
      <c r="AV779" s="52" t="str">
        <f>IF(参照!B779="","",参照!B779)</f>
        <v/>
      </c>
      <c r="AW779" s="52" t="str">
        <f>IF(参照!C779="","",参照!C779)</f>
        <v/>
      </c>
      <c r="AX779" s="52" t="str">
        <f>IF(参照!D779="","",参照!D779)</f>
        <v>(参考値)事業者全体</v>
      </c>
      <c r="AY779" s="52">
        <f>IF(参照!E779="","",参照!E779)</f>
        <v>4.26E-4</v>
      </c>
      <c r="AZ779" s="52" t="str">
        <f>IF(参照!F779="","",参照!F779)</f>
        <v>大和ライフエナジア(株)</v>
      </c>
      <c r="BA779" s="52" t="str">
        <f>IF(参照!G779="","",参照!G779)</f>
        <v>大和ライフエナジア(株)_(参考値)事業者全体</v>
      </c>
      <c r="BB779" s="52">
        <f t="shared" si="43"/>
        <v>0.42599999999999999</v>
      </c>
      <c r="BD779" s="52" t="str">
        <f>IF(参照!L779="","",参照!L779)</f>
        <v/>
      </c>
    </row>
    <row r="780" spans="47:56">
      <c r="AU780" s="52" t="str">
        <f>IF(参照!A780="","",参照!A780)</f>
        <v>A0451</v>
      </c>
      <c r="AV780" s="52" t="str">
        <f>IF(参照!B780="","",参照!B780)</f>
        <v>Ｃｏｃｏテラスたがわ(株)</v>
      </c>
      <c r="AW780" s="52">
        <f>IF(参照!C780="","",参照!C780)</f>
        <v>3.2499999999999999E-4</v>
      </c>
      <c r="AX780" s="52" t="str">
        <f>IF(参照!D780="","",参照!D780)</f>
        <v/>
      </c>
      <c r="AY780" s="52">
        <f>IF(参照!E780="","",参照!E780)</f>
        <v>3.1100000000000002E-4</v>
      </c>
      <c r="AZ780" s="52" t="str">
        <f>IF(参照!F780="","",参照!F780)</f>
        <v>Ｃｏｃｏテラスたがわ(株)</v>
      </c>
      <c r="BA780" s="52" t="str">
        <f>IF(参照!G780="","",参照!G780)</f>
        <v>Ｃｏｃｏテラスたがわ(株)_</v>
      </c>
      <c r="BB780" s="52">
        <f t="shared" si="43"/>
        <v>0.311</v>
      </c>
      <c r="BD780" s="52" t="str">
        <f>IF(参照!L780="","",参照!L780)</f>
        <v/>
      </c>
    </row>
    <row r="781" spans="47:56">
      <c r="AU781" s="52" t="str">
        <f>IF(参照!A781="","",参照!A781)</f>
        <v>A0452</v>
      </c>
      <c r="AV781" s="52" t="str">
        <f>IF(参照!B781="","",参照!B781)</f>
        <v>東北電力エナジートレーディング(株)</v>
      </c>
      <c r="AW781" s="52" t="str">
        <f>IF(参照!C781="","",参照!C781)</f>
        <v>0.000453※</v>
      </c>
      <c r="AX781" s="52" t="str">
        <f>IF(参照!D781="","",参照!D781)</f>
        <v/>
      </c>
      <c r="AY781" s="52">
        <f>IF(参照!E781="","",参照!E781)</f>
        <v>4.5300000000000001E-4</v>
      </c>
      <c r="AZ781" s="52" t="str">
        <f>IF(参照!F781="","",参照!F781)</f>
        <v>東北電力エナジートレーディング(株)</v>
      </c>
      <c r="BA781" s="52" t="str">
        <f>IF(参照!G781="","",参照!G781)</f>
        <v>東北電力エナジートレーディング(株)_</v>
      </c>
      <c r="BB781" s="52">
        <f t="shared" si="43"/>
        <v>0.45300000000000001</v>
      </c>
      <c r="BD781" s="52" t="str">
        <f>IF(参照!L781="","",参照!L781)</f>
        <v/>
      </c>
    </row>
    <row r="782" spans="47:56">
      <c r="AU782" s="52" t="str">
        <f>IF(参照!A782="","",参照!A782)</f>
        <v>A0453</v>
      </c>
      <c r="AV782" s="52" t="str">
        <f>IF(参照!B782="","",参照!B782)</f>
        <v>(株)横浜環境デザイン</v>
      </c>
      <c r="AW782" s="52">
        <f>IF(参照!C782="","",参照!C782)</f>
        <v>3.8900000000000002E-4</v>
      </c>
      <c r="AX782" s="52" t="str">
        <f>IF(参照!D782="","",参照!D782)</f>
        <v>メニューA</v>
      </c>
      <c r="AY782" s="52">
        <f>IF(参照!E782="","",参照!E782)</f>
        <v>0</v>
      </c>
      <c r="AZ782" s="52" t="str">
        <f>IF(参照!F782="","",参照!F782)</f>
        <v>(株)横浜環境デザイン</v>
      </c>
      <c r="BA782" s="52" t="str">
        <f>IF(参照!G782="","",参照!G782)</f>
        <v>(株)横浜環境デザイン_メニューA</v>
      </c>
      <c r="BB782" s="52">
        <f t="shared" si="43"/>
        <v>0</v>
      </c>
      <c r="BD782" s="52" t="str">
        <f>IF(参照!L782="","",参照!L782)</f>
        <v/>
      </c>
    </row>
    <row r="783" spans="47:56">
      <c r="AU783" s="52" t="str">
        <f>IF(参照!A783="","",参照!A783)</f>
        <v/>
      </c>
      <c r="AV783" s="52" t="str">
        <f>IF(参照!B783="","",参照!B783)</f>
        <v/>
      </c>
      <c r="AW783" s="52" t="str">
        <f>IF(参照!C783="","",参照!C783)</f>
        <v/>
      </c>
      <c r="AX783" s="52" t="str">
        <f>IF(参照!D783="","",参照!D783)</f>
        <v>メニューB(残差)</v>
      </c>
      <c r="AY783" s="52">
        <f>IF(参照!E783="","",参照!E783)</f>
        <v>4.46E-4</v>
      </c>
      <c r="AZ783" s="52" t="str">
        <f>IF(参照!F783="","",参照!F783)</f>
        <v>(株)横浜環境デザイン</v>
      </c>
      <c r="BA783" s="52" t="str">
        <f>IF(参照!G783="","",参照!G783)</f>
        <v>(株)横浜環境デザイン_メニューB(残差)</v>
      </c>
      <c r="BB783" s="52">
        <f t="shared" si="43"/>
        <v>0.44600000000000001</v>
      </c>
      <c r="BD783" s="52" t="str">
        <f>IF(参照!L783="","",参照!L783)</f>
        <v/>
      </c>
    </row>
    <row r="784" spans="47:56">
      <c r="AU784" s="52" t="str">
        <f>IF(参照!A784="","",参照!A784)</f>
        <v/>
      </c>
      <c r="AV784" s="52" t="str">
        <f>IF(参照!B784="","",参照!B784)</f>
        <v/>
      </c>
      <c r="AW784" s="52" t="str">
        <f>IF(参照!C784="","",参照!C784)</f>
        <v/>
      </c>
      <c r="AX784" s="52" t="str">
        <f>IF(参照!D784="","",参照!D784)</f>
        <v>(参考値)事業者全体</v>
      </c>
      <c r="AY784" s="52">
        <f>IF(参照!E784="","",参照!E784)</f>
        <v>4.6000000000000001E-4</v>
      </c>
      <c r="AZ784" s="52" t="str">
        <f>IF(参照!F784="","",参照!F784)</f>
        <v>(株)横浜環境デザイン</v>
      </c>
      <c r="BA784" s="52" t="str">
        <f>IF(参照!G784="","",参照!G784)</f>
        <v>(株)横浜環境デザイン_(参考値)事業者全体</v>
      </c>
      <c r="BB784" s="52">
        <f t="shared" si="43"/>
        <v>0.46</v>
      </c>
      <c r="BD784" s="52" t="str">
        <f>IF(参照!L784="","",参照!L784)</f>
        <v/>
      </c>
    </row>
    <row r="785" spans="47:56">
      <c r="AU785" s="52" t="str">
        <f>IF(参照!A785="","",参照!A785)</f>
        <v>A0454</v>
      </c>
      <c r="AV785" s="52" t="str">
        <f>IF(参照!B785="","",参照!B785)</f>
        <v>(株)まち未来製作所</v>
      </c>
      <c r="AW785" s="52">
        <f>IF(参照!C785="","",参照!C785)</f>
        <v>3.0200000000000002E-4</v>
      </c>
      <c r="AX785" s="52" t="str">
        <f>IF(参照!D785="","",参照!D785)</f>
        <v/>
      </c>
      <c r="AY785" s="52">
        <f>IF(参照!E785="","",参照!E785)</f>
        <v>5.2899999999999996E-4</v>
      </c>
      <c r="AZ785" s="52" t="str">
        <f>IF(参照!F785="","",参照!F785)</f>
        <v>(株)まち未来製作所</v>
      </c>
      <c r="BA785" s="52" t="str">
        <f>IF(参照!G785="","",参照!G785)</f>
        <v>(株)まち未来製作所_</v>
      </c>
      <c r="BB785" s="52">
        <f t="shared" si="43"/>
        <v>0.52899999999999991</v>
      </c>
      <c r="BD785" s="52" t="str">
        <f>IF(参照!L785="","",参照!L785)</f>
        <v/>
      </c>
    </row>
    <row r="786" spans="47:56">
      <c r="AU786" s="52" t="str">
        <f>IF(参照!A786="","",参照!A786)</f>
        <v>A0455</v>
      </c>
      <c r="AV786" s="52" t="str">
        <f>IF(参照!B786="","",参照!B786)</f>
        <v>ＴＲＥＮＤＥ(株)</v>
      </c>
      <c r="AW786" s="52">
        <f>IF(参照!C786="","",参照!C786)</f>
        <v>4.9399999999999997E-4</v>
      </c>
      <c r="AX786" s="52" t="str">
        <f>IF(参照!D786="","",参照!D786)</f>
        <v/>
      </c>
      <c r="AY786" s="52">
        <f>IF(参照!E786="","",参照!E786)</f>
        <v>4.8799999999999999E-4</v>
      </c>
      <c r="AZ786" s="52" t="str">
        <f>IF(参照!F786="","",参照!F786)</f>
        <v>ＴＲＥＮＤＥ(株)</v>
      </c>
      <c r="BA786" s="52" t="str">
        <f>IF(参照!G786="","",参照!G786)</f>
        <v>ＴＲＥＮＤＥ(株)_</v>
      </c>
      <c r="BB786" s="52">
        <f t="shared" si="43"/>
        <v>0.48799999999999999</v>
      </c>
      <c r="BD786" s="52" t="str">
        <f>IF(参照!L786="","",参照!L786)</f>
        <v/>
      </c>
    </row>
    <row r="787" spans="47:56">
      <c r="AU787" s="52" t="str">
        <f>IF(参照!A787="","",参照!A787)</f>
        <v>A0456</v>
      </c>
      <c r="AV787" s="52" t="str">
        <f>IF(参照!B787="","",参照!B787)</f>
        <v>(株)どさんこパワー</v>
      </c>
      <c r="AW787" s="52">
        <f>IF(参照!C787="","",参照!C787)</f>
        <v>5.0500000000000002E-4</v>
      </c>
      <c r="AX787" s="52" t="str">
        <f>IF(参照!D787="","",参照!D787)</f>
        <v>メニューA</v>
      </c>
      <c r="AY787" s="52">
        <f>IF(参照!E787="","",参照!E787)</f>
        <v>0</v>
      </c>
      <c r="AZ787" s="52" t="str">
        <f>IF(参照!F787="","",参照!F787)</f>
        <v>(株)どさんこパワー</v>
      </c>
      <c r="BA787" s="52" t="str">
        <f>IF(参照!G787="","",参照!G787)</f>
        <v>(株)どさんこパワー_メニューA</v>
      </c>
      <c r="BB787" s="52">
        <f t="shared" si="43"/>
        <v>0</v>
      </c>
      <c r="BD787" s="52" t="str">
        <f>IF(参照!L787="","",参照!L787)</f>
        <v/>
      </c>
    </row>
    <row r="788" spans="47:56">
      <c r="AU788" s="52" t="str">
        <f>IF(参照!A788="","",参照!A788)</f>
        <v/>
      </c>
      <c r="AV788" s="52" t="str">
        <f>IF(参照!B788="","",参照!B788)</f>
        <v/>
      </c>
      <c r="AW788" s="52" t="str">
        <f>IF(参照!C788="","",参照!C788)</f>
        <v/>
      </c>
      <c r="AX788" s="52" t="str">
        <f>IF(参照!D788="","",参照!D788)</f>
        <v>メニューB(残差)</v>
      </c>
      <c r="AY788" s="52">
        <f>IF(参照!E788="","",参照!E788)</f>
        <v>5.5800000000000001E-4</v>
      </c>
      <c r="AZ788" s="52" t="str">
        <f>IF(参照!F788="","",参照!F788)</f>
        <v>(株)どさんこパワー</v>
      </c>
      <c r="BA788" s="52" t="str">
        <f>IF(参照!G788="","",参照!G788)</f>
        <v>(株)どさんこパワー_メニューB(残差)</v>
      </c>
      <c r="BB788" s="52">
        <f t="shared" si="43"/>
        <v>0.55800000000000005</v>
      </c>
      <c r="BD788" s="52" t="str">
        <f>IF(参照!L788="","",参照!L788)</f>
        <v/>
      </c>
    </row>
    <row r="789" spans="47:56">
      <c r="AU789" s="52" t="str">
        <f>IF(参照!A789="","",参照!A789)</f>
        <v/>
      </c>
      <c r="AV789" s="52" t="str">
        <f>IF(参照!B789="","",参照!B789)</f>
        <v/>
      </c>
      <c r="AW789" s="52" t="str">
        <f>IF(参照!C789="","",参照!C789)</f>
        <v/>
      </c>
      <c r="AX789" s="52" t="str">
        <f>IF(参照!D789="","",参照!D789)</f>
        <v>(参考値)事業者全体</v>
      </c>
      <c r="AY789" s="52">
        <f>IF(参照!E789="","",参照!E789)</f>
        <v>5.3600000000000002E-4</v>
      </c>
      <c r="AZ789" s="52" t="str">
        <f>IF(参照!F789="","",参照!F789)</f>
        <v>(株)どさんこパワー</v>
      </c>
      <c r="BA789" s="52" t="str">
        <f>IF(参照!G789="","",参照!G789)</f>
        <v>(株)どさんこパワー_(参考値)事業者全体</v>
      </c>
      <c r="BB789" s="52">
        <f t="shared" si="43"/>
        <v>0.53600000000000003</v>
      </c>
      <c r="BD789" s="52" t="str">
        <f>IF(参照!L789="","",参照!L789)</f>
        <v/>
      </c>
    </row>
    <row r="790" spans="47:56">
      <c r="AU790" s="52" t="str">
        <f>IF(参照!A790="","",参照!A790)</f>
        <v>A0457</v>
      </c>
      <c r="AV790" s="52" t="str">
        <f>IF(参照!B790="","",参照!B790)</f>
        <v>トリニティエナジー(株)</v>
      </c>
      <c r="AW790" s="52">
        <f>IF(参照!C790="","",参照!C790)</f>
        <v>4.5900000000000004E-4</v>
      </c>
      <c r="AX790" s="52" t="str">
        <f>IF(参照!D790="","",参照!D790)</f>
        <v/>
      </c>
      <c r="AY790" s="52">
        <f>IF(参照!E790="","",参照!E790)</f>
        <v>4.7299999999999995E-4</v>
      </c>
      <c r="AZ790" s="52" t="str">
        <f>IF(参照!F790="","",参照!F790)</f>
        <v>トリニティエナジー(株)</v>
      </c>
      <c r="BA790" s="52" t="str">
        <f>IF(参照!G790="","",参照!G790)</f>
        <v>トリニティエナジー(株)_</v>
      </c>
      <c r="BB790" s="52">
        <f t="shared" si="43"/>
        <v>0.47299999999999998</v>
      </c>
      <c r="BD790" s="52" t="str">
        <f>IF(参照!L790="","",参照!L790)</f>
        <v/>
      </c>
    </row>
    <row r="791" spans="47:56">
      <c r="AU791" s="52" t="str">
        <f>IF(参照!A791="","",参照!A791)</f>
        <v>A0458</v>
      </c>
      <c r="AV791" s="52" t="str">
        <f>IF(参照!B791="","",参照!B791)</f>
        <v>ワンワールドエナジー(株)(旧：(株)地方創生テクノロジーラボ)</v>
      </c>
      <c r="AW791" s="52">
        <f>IF(参照!C791="","",参照!C791)</f>
        <v>4.6500000000000003E-4</v>
      </c>
      <c r="AX791" s="52" t="str">
        <f>IF(参照!D791="","",参照!D791)</f>
        <v/>
      </c>
      <c r="AY791" s="52">
        <f>IF(参照!E791="","",参照!E791)</f>
        <v>4.35E-4</v>
      </c>
      <c r="AZ791" s="52" t="str">
        <f>IF(参照!F791="","",参照!F791)</f>
        <v>ワンワールドエナジー(株)(旧：(株)地方創生テクノロジーラボ)</v>
      </c>
      <c r="BA791" s="52" t="str">
        <f>IF(参照!G791="","",参照!G791)</f>
        <v>ワンワールドエナジー(株)(旧：(株)地方創生テクノロジーラボ)_</v>
      </c>
      <c r="BB791" s="52">
        <f t="shared" si="43"/>
        <v>0.435</v>
      </c>
      <c r="BD791" s="52" t="str">
        <f>IF(参照!L791="","",参照!L791)</f>
        <v/>
      </c>
    </row>
    <row r="792" spans="47:56">
      <c r="AU792" s="52" t="str">
        <f>IF(参照!A792="","",参照!A792)</f>
        <v>A0459</v>
      </c>
      <c r="AV792" s="52" t="str">
        <f>IF(参照!B792="","",参照!B792)</f>
        <v>みなとみらい電力(株)</v>
      </c>
      <c r="AW792" s="52">
        <f>IF(参照!C792="","",参照!C792)</f>
        <v>4.9399999999999997E-4</v>
      </c>
      <c r="AX792" s="52" t="str">
        <f>IF(参照!D792="","",参照!D792)</f>
        <v/>
      </c>
      <c r="AY792" s="52">
        <f>IF(参照!E792="","",参照!E792)</f>
        <v>5.1599999999999997E-4</v>
      </c>
      <c r="AZ792" s="52" t="str">
        <f>IF(参照!F792="","",参照!F792)</f>
        <v>みなとみらい電力(株)</v>
      </c>
      <c r="BA792" s="52" t="str">
        <f>IF(参照!G792="","",参照!G792)</f>
        <v>みなとみらい電力(株)_</v>
      </c>
      <c r="BB792" s="52">
        <f t="shared" si="43"/>
        <v>0.51600000000000001</v>
      </c>
      <c r="BD792" s="52" t="str">
        <f>IF(参照!L792="","",参照!L792)</f>
        <v/>
      </c>
    </row>
    <row r="793" spans="47:56">
      <c r="AU793" s="52" t="str">
        <f>IF(参照!A793="","",参照!A793)</f>
        <v>A0461</v>
      </c>
      <c r="AV793" s="52" t="str">
        <f>IF(参照!B793="","",参照!B793)</f>
        <v>(株)ＬＩＸＩＬ　ＴＥＰＣＯ　スマートパートナーズ</v>
      </c>
      <c r="AW793" s="52">
        <f>IF(参照!C793="","",参照!C793)</f>
        <v>4.9700000000000005E-4</v>
      </c>
      <c r="AX793" s="52" t="str">
        <f>IF(参照!D793="","",参照!D793)</f>
        <v>メニューA</v>
      </c>
      <c r="AY793" s="52">
        <f>IF(参照!E793="","",参照!E793)</f>
        <v>0</v>
      </c>
      <c r="AZ793" s="52" t="str">
        <f>IF(参照!F793="","",参照!F793)</f>
        <v>(株)ＬＩＸＩＬ　ＴＥＰＣＯ　スマートパートナーズ</v>
      </c>
      <c r="BA793" s="52" t="str">
        <f>IF(参照!G793="","",参照!G793)</f>
        <v>(株)ＬＩＸＩＬ　ＴＥＰＣＯ　スマートパートナーズ_メニューA</v>
      </c>
      <c r="BB793" s="52">
        <f t="shared" si="43"/>
        <v>0</v>
      </c>
      <c r="BD793" s="52" t="str">
        <f>IF(参照!L793="","",参照!L793)</f>
        <v/>
      </c>
    </row>
    <row r="794" spans="47:56">
      <c r="AU794" s="52" t="str">
        <f>IF(参照!A794="","",参照!A794)</f>
        <v/>
      </c>
      <c r="AV794" s="52" t="str">
        <f>IF(参照!B794="","",参照!B794)</f>
        <v/>
      </c>
      <c r="AW794" s="52" t="str">
        <f>IF(参照!C794="","",参照!C794)</f>
        <v/>
      </c>
      <c r="AX794" s="52" t="str">
        <f>IF(参照!D794="","",参照!D794)</f>
        <v>メニューB</v>
      </c>
      <c r="AY794" s="52">
        <f>IF(参照!E794="","",参照!E794)</f>
        <v>2.0100000000000001E-4</v>
      </c>
      <c r="AZ794" s="52" t="str">
        <f>IF(参照!F794="","",参照!F794)</f>
        <v>(株)ＬＩＸＩＬ　ＴＥＰＣＯ　スマートパートナーズ</v>
      </c>
      <c r="BA794" s="52" t="str">
        <f>IF(参照!G794="","",参照!G794)</f>
        <v>(株)ＬＩＸＩＬ　ＴＥＰＣＯ　スマートパートナーズ_メニューB</v>
      </c>
      <c r="BB794" s="52">
        <f t="shared" si="43"/>
        <v>0.20100000000000001</v>
      </c>
      <c r="BD794" s="52" t="str">
        <f>IF(参照!L794="","",参照!L794)</f>
        <v/>
      </c>
    </row>
    <row r="795" spans="47:56">
      <c r="AU795" s="52" t="str">
        <f>IF(参照!A795="","",参照!A795)</f>
        <v/>
      </c>
      <c r="AV795" s="52" t="str">
        <f>IF(参照!B795="","",参照!B795)</f>
        <v/>
      </c>
      <c r="AW795" s="52" t="str">
        <f>IF(参照!C795="","",参照!C795)</f>
        <v/>
      </c>
      <c r="AX795" s="52" t="str">
        <f>IF(参照!D795="","",参照!D795)</f>
        <v>メニューC(残差)</v>
      </c>
      <c r="AY795" s="52">
        <f>IF(参照!E795="","",参照!E795)</f>
        <v>5.2900000000000006E-4</v>
      </c>
      <c r="AZ795" s="52" t="str">
        <f>IF(参照!F795="","",参照!F795)</f>
        <v>(株)ＬＩＸＩＬ　ＴＥＰＣＯ　スマートパートナーズ</v>
      </c>
      <c r="BA795" s="52" t="str">
        <f>IF(参照!G795="","",参照!G795)</f>
        <v>(株)ＬＩＸＩＬ　ＴＥＰＣＯ　スマートパートナーズ_メニューC(残差)</v>
      </c>
      <c r="BB795" s="52">
        <f t="shared" si="43"/>
        <v>0.52900000000000003</v>
      </c>
      <c r="BD795" s="52" t="str">
        <f>IF(参照!L795="","",参照!L795)</f>
        <v/>
      </c>
    </row>
    <row r="796" spans="47:56">
      <c r="AU796" s="52" t="str">
        <f>IF(参照!A796="","",参照!A796)</f>
        <v/>
      </c>
      <c r="AV796" s="52" t="str">
        <f>IF(参照!B796="","",参照!B796)</f>
        <v/>
      </c>
      <c r="AW796" s="52" t="str">
        <f>IF(参照!C796="","",参照!C796)</f>
        <v/>
      </c>
      <c r="AX796" s="52" t="str">
        <f>IF(参照!D796="","",参照!D796)</f>
        <v>(参考値)事業者全体</v>
      </c>
      <c r="AY796" s="52">
        <f>IF(参照!E796="","",参照!E796)</f>
        <v>4.9200000000000003E-4</v>
      </c>
      <c r="AZ796" s="52" t="str">
        <f>IF(参照!F796="","",参照!F796)</f>
        <v>(株)ＬＩＸＩＬ　ＴＥＰＣＯ　スマートパートナーズ</v>
      </c>
      <c r="BA796" s="52" t="str">
        <f>IF(参照!G796="","",参照!G796)</f>
        <v>(株)ＬＩＸＩＬ　ＴＥＰＣＯ　スマートパートナーズ_(参考値)事業者全体</v>
      </c>
      <c r="BB796" s="52">
        <f t="shared" si="43"/>
        <v>0.49200000000000005</v>
      </c>
      <c r="BD796" s="52" t="str">
        <f>IF(参照!L796="","",参照!L796)</f>
        <v/>
      </c>
    </row>
    <row r="797" spans="47:56">
      <c r="AU797" s="52" t="str">
        <f>IF(参照!A797="","",参照!A797)</f>
        <v>A0463</v>
      </c>
      <c r="AV797" s="52" t="str">
        <f>IF(参照!B797="","",参照!B797)</f>
        <v>(株)ＮＥＸＴ　ＯＮＥ</v>
      </c>
      <c r="AW797" s="52">
        <f>IF(参照!C797="","",参照!C797)</f>
        <v>5.31E-4</v>
      </c>
      <c r="AX797" s="52" t="str">
        <f>IF(参照!D797="","",参照!D797)</f>
        <v/>
      </c>
      <c r="AY797" s="52">
        <f>IF(参照!E797="","",参照!E797)</f>
        <v>5.1400000000000003E-4</v>
      </c>
      <c r="AZ797" s="52" t="str">
        <f>IF(参照!F797="","",参照!F797)</f>
        <v>(株)ＮＥＸＴ　ＯＮＥ</v>
      </c>
      <c r="BA797" s="52" t="str">
        <f>IF(参照!G797="","",参照!G797)</f>
        <v>(株)ＮＥＸＴ　ＯＮＥ_</v>
      </c>
      <c r="BB797" s="52">
        <f t="shared" si="43"/>
        <v>0.51400000000000001</v>
      </c>
      <c r="BD797" s="52" t="str">
        <f>IF(参照!L797="","",参照!L797)</f>
        <v/>
      </c>
    </row>
    <row r="798" spans="47:56">
      <c r="AU798" s="52" t="str">
        <f>IF(参照!A798="","",参照!A798)</f>
        <v>A0465</v>
      </c>
      <c r="AV798" s="52" t="str">
        <f>IF(参照!B798="","",参照!B798)</f>
        <v>(株)ユビニティー</v>
      </c>
      <c r="AW798" s="52">
        <f>IF(参照!C798="","",参照!C798)</f>
        <v>5.8100000000000003E-4</v>
      </c>
      <c r="AX798" s="52" t="str">
        <f>IF(参照!D798="","",参照!D798)</f>
        <v/>
      </c>
      <c r="AY798" s="52">
        <f>IF(参照!E798="","",参照!E798)</f>
        <v>5.6400000000000005E-4</v>
      </c>
      <c r="AZ798" s="52" t="str">
        <f>IF(参照!F798="","",参照!F798)</f>
        <v>(株)ユビニティー</v>
      </c>
      <c r="BA798" s="52" t="str">
        <f>IF(参照!G798="","",参照!G798)</f>
        <v>(株)ユビニティー_</v>
      </c>
      <c r="BB798" s="52">
        <f t="shared" si="43"/>
        <v>0.56400000000000006</v>
      </c>
      <c r="BD798" s="52" t="str">
        <f>IF(参照!L798="","",参照!L798)</f>
        <v/>
      </c>
    </row>
    <row r="799" spans="47:56">
      <c r="AU799" s="52" t="str">
        <f>IF(参照!A799="","",参照!A799)</f>
        <v>A0466</v>
      </c>
      <c r="AV799" s="52" t="str">
        <f>IF(参照!B799="","",参照!B799)</f>
        <v>(株)宮交シティ</v>
      </c>
      <c r="AW799" s="52">
        <f>IF(参照!C799="","",参照!C799)</f>
        <v>3.2200000000000002E-4</v>
      </c>
      <c r="AX799" s="52" t="str">
        <f>IF(参照!D799="","",参照!D799)</f>
        <v/>
      </c>
      <c r="AY799" s="52">
        <f>IF(参照!E799="","",参照!E799)</f>
        <v>2.6600000000000001E-4</v>
      </c>
      <c r="AZ799" s="52" t="str">
        <f>IF(参照!F799="","",参照!F799)</f>
        <v>(株)宮交シティ</v>
      </c>
      <c r="BA799" s="52" t="str">
        <f>IF(参照!G799="","",参照!G799)</f>
        <v>(株)宮交シティ_</v>
      </c>
      <c r="BB799" s="52">
        <f t="shared" si="43"/>
        <v>0.26600000000000001</v>
      </c>
      <c r="BD799" s="52" t="str">
        <f>IF(参照!L799="","",参照!L799)</f>
        <v/>
      </c>
    </row>
    <row r="800" spans="47:56">
      <c r="AU800" s="52" t="str">
        <f>IF(参照!A800="","",参照!A800)</f>
        <v>A0467</v>
      </c>
      <c r="AV800" s="52" t="str">
        <f>IF(参照!B800="","",参照!B800)</f>
        <v>(株)アルファライズ</v>
      </c>
      <c r="AW800" s="52">
        <f>IF(参照!C800="","",参照!C800)</f>
        <v>5.1000000000000004E-4</v>
      </c>
      <c r="AX800" s="52" t="str">
        <f>IF(参照!D800="","",参照!D800)</f>
        <v/>
      </c>
      <c r="AY800" s="52">
        <f>IF(参照!E800="","",参照!E800)</f>
        <v>5.2800000000000004E-4</v>
      </c>
      <c r="AZ800" s="52" t="str">
        <f>IF(参照!F800="","",参照!F800)</f>
        <v>(株)アルファライズ</v>
      </c>
      <c r="BA800" s="52" t="str">
        <f>IF(参照!G800="","",参照!G800)</f>
        <v>(株)アルファライズ_</v>
      </c>
      <c r="BB800" s="52">
        <f t="shared" si="43"/>
        <v>0.52800000000000002</v>
      </c>
      <c r="BD800" s="52" t="str">
        <f>IF(参照!L800="","",参照!L800)</f>
        <v/>
      </c>
    </row>
    <row r="801" spans="47:56">
      <c r="AU801" s="52" t="str">
        <f>IF(参照!A801="","",参照!A801)</f>
        <v>A0468</v>
      </c>
      <c r="AV801" s="52" t="str">
        <f>IF(参照!B801="","",参照!B801)</f>
        <v>おおすみ半島スマートエネルギー(株)</v>
      </c>
      <c r="AW801" s="52">
        <f>IF(参照!C801="","",参照!C801)</f>
        <v>4.5800000000000002E-4</v>
      </c>
      <c r="AX801" s="52" t="str">
        <f>IF(参照!D801="","",参照!D801)</f>
        <v/>
      </c>
      <c r="AY801" s="52">
        <f>IF(参照!E801="","",参照!E801)</f>
        <v>4.5800000000000002E-4</v>
      </c>
      <c r="AZ801" s="52" t="str">
        <f>IF(参照!F801="","",参照!F801)</f>
        <v>おおすみ半島スマートエネルギー(株)</v>
      </c>
      <c r="BA801" s="52" t="str">
        <f>IF(参照!G801="","",参照!G801)</f>
        <v>おおすみ半島スマートエネルギー(株)_</v>
      </c>
      <c r="BB801" s="52">
        <f t="shared" si="43"/>
        <v>0.45800000000000002</v>
      </c>
      <c r="BD801" s="52" t="str">
        <f>IF(参照!L801="","",参照!L801)</f>
        <v/>
      </c>
    </row>
    <row r="802" spans="47:56">
      <c r="AU802" s="52" t="str">
        <f>IF(参照!A802="","",参照!A802)</f>
        <v>A0470</v>
      </c>
      <c r="AV802" s="52" t="str">
        <f>IF(参照!B802="","",参照!B802)</f>
        <v>おきなわコープエナジー(株)</v>
      </c>
      <c r="AW802" s="52">
        <f>IF(参照!C802="","",参照!C802)</f>
        <v>6.96E-4</v>
      </c>
      <c r="AX802" s="52" t="str">
        <f>IF(参照!D802="","",参照!D802)</f>
        <v/>
      </c>
      <c r="AY802" s="52">
        <f>IF(参照!E802="","",参照!E802)</f>
        <v>6.8300000000000001E-4</v>
      </c>
      <c r="AZ802" s="52" t="str">
        <f>IF(参照!F802="","",参照!F802)</f>
        <v>おきなわコープエナジー(株)</v>
      </c>
      <c r="BA802" s="52" t="str">
        <f>IF(参照!G802="","",参照!G802)</f>
        <v>おきなわコープエナジー(株)_</v>
      </c>
      <c r="BB802" s="52">
        <f t="shared" si="43"/>
        <v>0.68300000000000005</v>
      </c>
      <c r="BD802" s="52" t="str">
        <f>IF(参照!L802="","",参照!L802)</f>
        <v/>
      </c>
    </row>
    <row r="803" spans="47:56">
      <c r="AU803" s="52" t="str">
        <f>IF(参照!A803="","",参照!A803)</f>
        <v>A0471</v>
      </c>
      <c r="AV803" s="52" t="str">
        <f>IF(参照!B803="","",参照!B803)</f>
        <v>久慈地域エネルギー(株)</v>
      </c>
      <c r="AW803" s="52">
        <f>IF(参照!C803="","",参照!C803)</f>
        <v>4.26E-4</v>
      </c>
      <c r="AX803" s="52" t="str">
        <f>IF(参照!D803="","",参照!D803)</f>
        <v/>
      </c>
      <c r="AY803" s="52">
        <f>IF(参照!E803="","",参照!E803)</f>
        <v>4.9200000000000003E-4</v>
      </c>
      <c r="AZ803" s="52" t="str">
        <f>IF(参照!F803="","",参照!F803)</f>
        <v>久慈地域エネルギー(株)</v>
      </c>
      <c r="BA803" s="52" t="str">
        <f>IF(参照!G803="","",参照!G803)</f>
        <v>久慈地域エネルギー(株)_</v>
      </c>
      <c r="BB803" s="52">
        <f t="shared" si="43"/>
        <v>0.49200000000000005</v>
      </c>
      <c r="BD803" s="52" t="str">
        <f>IF(参照!L803="","",参照!L803)</f>
        <v/>
      </c>
    </row>
    <row r="804" spans="47:56">
      <c r="AU804" s="52" t="str">
        <f>IF(参照!A804="","",参照!A804)</f>
        <v>A0472</v>
      </c>
      <c r="AV804" s="52" t="str">
        <f>IF(参照!B804="","",参照!B804)</f>
        <v>弘前ガス(株)</v>
      </c>
      <c r="AW804" s="52">
        <f>IF(参照!C804="","",参照!C804)</f>
        <v>4.7699999999999999E-4</v>
      </c>
      <c r="AX804" s="52" t="str">
        <f>IF(参照!D804="","",参照!D804)</f>
        <v/>
      </c>
      <c r="AY804" s="52">
        <f>IF(参照!E804="","",参照!E804)</f>
        <v>4.6799999999999999E-4</v>
      </c>
      <c r="AZ804" s="52" t="str">
        <f>IF(参照!F804="","",参照!F804)</f>
        <v>弘前ガス(株)</v>
      </c>
      <c r="BA804" s="52" t="str">
        <f>IF(参照!G804="","",参照!G804)</f>
        <v>弘前ガス(株)_</v>
      </c>
      <c r="BB804" s="52">
        <f t="shared" si="43"/>
        <v>0.46799999999999997</v>
      </c>
      <c r="BD804" s="52" t="str">
        <f>IF(参照!L804="","",参照!L804)</f>
        <v/>
      </c>
    </row>
    <row r="805" spans="47:56">
      <c r="AU805" s="52" t="str">
        <f>IF(参照!A805="","",参照!A805)</f>
        <v>A0473</v>
      </c>
      <c r="AV805" s="52" t="str">
        <f>IF(参照!B805="","",参照!B805)</f>
        <v>(株)フォーバルテレコム　</v>
      </c>
      <c r="AW805" s="52">
        <f>IF(参照!C805="","",参照!C805)</f>
        <v>4.75E-4</v>
      </c>
      <c r="AX805" s="52" t="str">
        <f>IF(参照!D805="","",参照!D805)</f>
        <v>メニューA</v>
      </c>
      <c r="AY805" s="52">
        <f>IF(参照!E805="","",参照!E805)</f>
        <v>0</v>
      </c>
      <c r="AZ805" s="52" t="str">
        <f>IF(参照!F805="","",参照!F805)</f>
        <v>(株)フォーバルテレコム　</v>
      </c>
      <c r="BA805" s="52" t="str">
        <f>IF(参照!G805="","",参照!G805)</f>
        <v>(株)フォーバルテレコム　_メニューA</v>
      </c>
      <c r="BB805" s="52">
        <f t="shared" si="43"/>
        <v>0</v>
      </c>
      <c r="BD805" s="52" t="str">
        <f>IF(参照!L805="","",参照!L805)</f>
        <v/>
      </c>
    </row>
    <row r="806" spans="47:56">
      <c r="AU806" s="52" t="str">
        <f>IF(参照!A806="","",参照!A806)</f>
        <v/>
      </c>
      <c r="AV806" s="52" t="str">
        <f>IF(参照!B806="","",参照!B806)</f>
        <v/>
      </c>
      <c r="AW806" s="52" t="str">
        <f>IF(参照!C806="","",参照!C806)</f>
        <v/>
      </c>
      <c r="AX806" s="52" t="str">
        <f>IF(参照!D806="","",参照!D806)</f>
        <v>メニューB(残差)</v>
      </c>
      <c r="AY806" s="52">
        <f>IF(参照!E806="","",参照!E806)</f>
        <v>4.1899999999999999E-4</v>
      </c>
      <c r="AZ806" s="52" t="str">
        <f>IF(参照!F806="","",参照!F806)</f>
        <v>(株)フォーバルテレコム　</v>
      </c>
      <c r="BA806" s="52" t="str">
        <f>IF(参照!G806="","",参照!G806)</f>
        <v>(株)フォーバルテレコム　_メニューB(残差)</v>
      </c>
      <c r="BB806" s="52">
        <f t="shared" si="43"/>
        <v>0.41899999999999998</v>
      </c>
      <c r="BD806" s="52" t="str">
        <f>IF(参照!L806="","",参照!L806)</f>
        <v/>
      </c>
    </row>
    <row r="807" spans="47:56">
      <c r="AU807" s="52" t="str">
        <f>IF(参照!A807="","",参照!A807)</f>
        <v/>
      </c>
      <c r="AV807" s="52" t="str">
        <f>IF(参照!B807="","",参照!B807)</f>
        <v/>
      </c>
      <c r="AW807" s="52" t="str">
        <f>IF(参照!C807="","",参照!C807)</f>
        <v/>
      </c>
      <c r="AX807" s="52" t="str">
        <f>IF(参照!D807="","",参照!D807)</f>
        <v>(参考値)事業者全体</v>
      </c>
      <c r="AY807" s="52">
        <f>IF(参照!E807="","",参照!E807)</f>
        <v>3.8900000000000002E-4</v>
      </c>
      <c r="AZ807" s="52" t="str">
        <f>IF(参照!F807="","",参照!F807)</f>
        <v>(株)フォーバルテレコム　</v>
      </c>
      <c r="BA807" s="52" t="str">
        <f>IF(参照!G807="","",参照!G807)</f>
        <v>(株)フォーバルテレコム　_(参考値)事業者全体</v>
      </c>
      <c r="BB807" s="52">
        <f t="shared" si="43"/>
        <v>0.38900000000000001</v>
      </c>
      <c r="BD807" s="52" t="str">
        <f>IF(参照!L807="","",参照!L807)</f>
        <v/>
      </c>
    </row>
    <row r="808" spans="47:56">
      <c r="AU808" s="52" t="str">
        <f>IF(参照!A808="","",参照!A808)</f>
        <v>A0476</v>
      </c>
      <c r="AV808" s="52" t="str">
        <f>IF(参照!B808="","",参照!B808)</f>
        <v>(株)グランデータ</v>
      </c>
      <c r="AW808" s="52">
        <f>IF(参照!C808="","",参照!C808)</f>
        <v>5.22E-4</v>
      </c>
      <c r="AX808" s="52" t="str">
        <f>IF(参照!D808="","",参照!D808)</f>
        <v/>
      </c>
      <c r="AY808" s="52">
        <f>IF(参照!E808="","",参照!E808)</f>
        <v>5.1999999999999995E-4</v>
      </c>
      <c r="AZ808" s="52" t="str">
        <f>IF(参照!F808="","",参照!F808)</f>
        <v>(株)グランデータ</v>
      </c>
      <c r="BA808" s="52" t="str">
        <f>IF(参照!G808="","",参照!G808)</f>
        <v>(株)グランデータ_</v>
      </c>
      <c r="BB808" s="52">
        <f t="shared" si="43"/>
        <v>0.51999999999999991</v>
      </c>
      <c r="BD808" s="52" t="str">
        <f>IF(参照!L808="","",参照!L808)</f>
        <v/>
      </c>
    </row>
    <row r="809" spans="47:56">
      <c r="AU809" s="52" t="str">
        <f>IF(参照!A809="","",参照!A809)</f>
        <v>A0477</v>
      </c>
      <c r="AV809" s="52" t="str">
        <f>IF(参照!B809="","",参照!B809)</f>
        <v>くるめエネルギー(株)</v>
      </c>
      <c r="AW809" s="52">
        <f>IF(参照!C809="","",参照!C809)</f>
        <v>5.5400000000000002E-4</v>
      </c>
      <c r="AX809" s="52" t="str">
        <f>IF(参照!D809="","",参照!D809)</f>
        <v/>
      </c>
      <c r="AY809" s="52">
        <f>IF(参照!E809="","",参照!E809)</f>
        <v>4.9799999999999996E-4</v>
      </c>
      <c r="AZ809" s="52" t="str">
        <f>IF(参照!F809="","",参照!F809)</f>
        <v>くるめエネルギー(株)</v>
      </c>
      <c r="BA809" s="52" t="str">
        <f>IF(参照!G809="","",参照!G809)</f>
        <v>くるめエネルギー(株)_</v>
      </c>
      <c r="BB809" s="52">
        <f t="shared" si="43"/>
        <v>0.49799999999999994</v>
      </c>
      <c r="BD809" s="52" t="str">
        <f>IF(参照!L809="","",参照!L809)</f>
        <v/>
      </c>
    </row>
    <row r="810" spans="47:56">
      <c r="AU810" s="52" t="str">
        <f>IF(参照!A810="","",参照!A810)</f>
        <v>A0478</v>
      </c>
      <c r="AV810" s="52" t="str">
        <f>IF(参照!B810="","",参照!B810)</f>
        <v>(株)はまエネ</v>
      </c>
      <c r="AW810" s="52">
        <f>IF(参照!C810="","",参照!C810)</f>
        <v>4.95E-4</v>
      </c>
      <c r="AX810" s="52" t="str">
        <f>IF(参照!D810="","",参照!D810)</f>
        <v/>
      </c>
      <c r="AY810" s="52">
        <f>IF(参照!E810="","",参照!E810)</f>
        <v>5.3600000000000002E-4</v>
      </c>
      <c r="AZ810" s="52" t="str">
        <f>IF(参照!F810="","",参照!F810)</f>
        <v>(株)はまエネ</v>
      </c>
      <c r="BA810" s="52" t="str">
        <f>IF(参照!G810="","",参照!G810)</f>
        <v>(株)はまエネ_</v>
      </c>
      <c r="BB810" s="52">
        <f t="shared" si="43"/>
        <v>0.53600000000000003</v>
      </c>
      <c r="BD810" s="52" t="str">
        <f>IF(参照!L810="","",参照!L810)</f>
        <v/>
      </c>
    </row>
    <row r="811" spans="47:56">
      <c r="AU811" s="52" t="str">
        <f>IF(参照!A811="","",参照!A811)</f>
        <v>A0480</v>
      </c>
      <c r="AV811" s="52" t="str">
        <f>IF(参照!B811="","",参照!B811)</f>
        <v>松阪新電力(株)</v>
      </c>
      <c r="AW811" s="52">
        <f>IF(参照!C811="","",参照!C811)</f>
        <v>9.2E-5</v>
      </c>
      <c r="AX811" s="52" t="str">
        <f>IF(参照!D811="","",参照!D811)</f>
        <v/>
      </c>
      <c r="AY811" s="52">
        <f>IF(参照!E811="","",参照!E811)</f>
        <v>3.5100000000000002E-4</v>
      </c>
      <c r="AZ811" s="52" t="str">
        <f>IF(参照!F811="","",参照!F811)</f>
        <v>松阪新電力(株)</v>
      </c>
      <c r="BA811" s="52" t="str">
        <f>IF(参照!G811="","",参照!G811)</f>
        <v>松阪新電力(株)_</v>
      </c>
      <c r="BB811" s="52">
        <f t="shared" si="43"/>
        <v>0.35100000000000003</v>
      </c>
      <c r="BD811" s="52" t="str">
        <f>IF(参照!L811="","",参照!L811)</f>
        <v/>
      </c>
    </row>
    <row r="812" spans="47:56">
      <c r="AU812" s="52" t="str">
        <f>IF(参照!A812="","",参照!A812)</f>
        <v>A0481</v>
      </c>
      <c r="AV812" s="52" t="str">
        <f>IF(参照!B812="","",参照!B812)</f>
        <v>ヒューリックプロパティソリューション(株)</v>
      </c>
      <c r="AW812" s="52">
        <f>IF(参照!C812="","",参照!C812)</f>
        <v>3.1500000000000001E-4</v>
      </c>
      <c r="AX812" s="52" t="str">
        <f>IF(参照!D812="","",参照!D812)</f>
        <v/>
      </c>
      <c r="AY812" s="52">
        <f>IF(参照!E812="","",参照!E812)</f>
        <v>4.95E-4</v>
      </c>
      <c r="AZ812" s="52" t="str">
        <f>IF(参照!F812="","",参照!F812)</f>
        <v>ヒューリックプロパティソリューション(株)</v>
      </c>
      <c r="BA812" s="52" t="str">
        <f>IF(参照!G812="","",参照!G812)</f>
        <v>ヒューリックプロパティソリューション(株)_</v>
      </c>
      <c r="BB812" s="52">
        <f t="shared" si="43"/>
        <v>0.495</v>
      </c>
      <c r="BD812" s="52" t="str">
        <f>IF(参照!L812="","",参照!L812)</f>
        <v/>
      </c>
    </row>
    <row r="813" spans="47:56">
      <c r="AU813" s="52" t="str">
        <f>IF(参照!A813="","",参照!A813)</f>
        <v>A0482</v>
      </c>
      <c r="AV813" s="52" t="str">
        <f>IF(参照!B813="","",参照!B813)</f>
        <v>宮崎電力(株)</v>
      </c>
      <c r="AW813" s="52">
        <f>IF(参照!C813="","",参照!C813)</f>
        <v>4.0299999999999998E-4</v>
      </c>
      <c r="AX813" s="52" t="str">
        <f>IF(参照!D813="","",参照!D813)</f>
        <v/>
      </c>
      <c r="AY813" s="52">
        <f>IF(参照!E813="","",参照!E813)</f>
        <v>4.4999999999999999E-4</v>
      </c>
      <c r="AZ813" s="52" t="str">
        <f>IF(参照!F813="","",参照!F813)</f>
        <v>宮崎電力(株)</v>
      </c>
      <c r="BA813" s="52" t="str">
        <f>IF(参照!G813="","",参照!G813)</f>
        <v>宮崎電力(株)_</v>
      </c>
      <c r="BB813" s="52">
        <f t="shared" si="43"/>
        <v>0.45</v>
      </c>
      <c r="BD813" s="52" t="str">
        <f>IF(参照!L813="","",参照!L813)</f>
        <v/>
      </c>
    </row>
    <row r="814" spans="47:56">
      <c r="AU814" s="52" t="str">
        <f>IF(参照!A814="","",参照!A814)</f>
        <v>A0483</v>
      </c>
      <c r="AV814" s="52" t="str">
        <f>IF(参照!B814="","",参照!B814)</f>
        <v>みの市民エネルギー(株)</v>
      </c>
      <c r="AW814" s="52">
        <f>IF(参照!C814="","",参照!C814)</f>
        <v>5.1800000000000001E-4</v>
      </c>
      <c r="AX814" s="52" t="str">
        <f>IF(参照!D814="","",参照!D814)</f>
        <v/>
      </c>
      <c r="AY814" s="52">
        <f>IF(参照!E814="","",参照!E814)</f>
        <v>5.6300000000000002E-4</v>
      </c>
      <c r="AZ814" s="52" t="str">
        <f>IF(参照!F814="","",参照!F814)</f>
        <v>みの市民エネルギー(株)</v>
      </c>
      <c r="BA814" s="52" t="str">
        <f>IF(参照!G814="","",参照!G814)</f>
        <v>みの市民エネルギー(株)_</v>
      </c>
      <c r="BB814" s="52">
        <f t="shared" si="43"/>
        <v>0.56300000000000006</v>
      </c>
      <c r="BD814" s="52" t="str">
        <f>IF(参照!L814="","",参照!L814)</f>
        <v/>
      </c>
    </row>
    <row r="815" spans="47:56">
      <c r="AU815" s="52" t="str">
        <f>IF(参照!A815="","",参照!A815)</f>
        <v>A0484</v>
      </c>
      <c r="AV815" s="52" t="str">
        <f>IF(参照!B815="","",参照!B815)</f>
        <v>三友エンテック(株)</v>
      </c>
      <c r="AW815" s="52">
        <f>IF(参照!C815="","",参照!C815)</f>
        <v>4.75E-4</v>
      </c>
      <c r="AX815" s="52" t="str">
        <f>IF(参照!D815="","",参照!D815)</f>
        <v/>
      </c>
      <c r="AY815" s="52">
        <f>IF(参照!E815="","",参照!E815)</f>
        <v>4.1899999999999999E-4</v>
      </c>
      <c r="AZ815" s="52" t="str">
        <f>IF(参照!F815="","",参照!F815)</f>
        <v>三友エンテック(株)</v>
      </c>
      <c r="BA815" s="52" t="str">
        <f>IF(参照!G815="","",参照!G815)</f>
        <v>三友エンテック(株)_</v>
      </c>
      <c r="BB815" s="52">
        <f t="shared" si="43"/>
        <v>0.41899999999999998</v>
      </c>
      <c r="BD815" s="52" t="str">
        <f>IF(参照!L815="","",参照!L815)</f>
        <v/>
      </c>
    </row>
    <row r="816" spans="47:56">
      <c r="AU816" s="52" t="str">
        <f>IF(参照!A816="","",参照!A816)</f>
        <v>A0486</v>
      </c>
      <c r="AV816" s="52" t="str">
        <f>IF(参照!B816="","",参照!B816)</f>
        <v>府中・調布まちなかエナジー(株)</v>
      </c>
      <c r="AW816" s="52">
        <f>IF(参照!C816="","",参照!C816)</f>
        <v>4.8000000000000001E-4</v>
      </c>
      <c r="AX816" s="52" t="str">
        <f>IF(参照!D816="","",参照!D816)</f>
        <v>メニューA</v>
      </c>
      <c r="AY816" s="52">
        <f>IF(参照!E816="","",参照!E816)</f>
        <v>0</v>
      </c>
      <c r="AZ816" s="52" t="str">
        <f>IF(参照!F816="","",参照!F816)</f>
        <v>府中・調布まちなかエナジー(株)</v>
      </c>
      <c r="BA816" s="52" t="str">
        <f>IF(参照!G816="","",参照!G816)</f>
        <v>府中・調布まちなかエナジー(株)_メニューA</v>
      </c>
      <c r="BB816" s="52">
        <f t="shared" si="43"/>
        <v>0</v>
      </c>
      <c r="BD816" s="52" t="str">
        <f>IF(参照!L816="","",参照!L816)</f>
        <v/>
      </c>
    </row>
    <row r="817" spans="47:56">
      <c r="AU817" s="52" t="str">
        <f>IF(参照!A817="","",参照!A817)</f>
        <v/>
      </c>
      <c r="AV817" s="52" t="str">
        <f>IF(参照!B817="","",参照!B817)</f>
        <v/>
      </c>
      <c r="AW817" s="52" t="str">
        <f>IF(参照!C817="","",参照!C817)</f>
        <v/>
      </c>
      <c r="AX817" s="52" t="str">
        <f>IF(参照!D817="","",参照!D817)</f>
        <v>メニューB(残差)</v>
      </c>
      <c r="AY817" s="52">
        <f>IF(参照!E817="","",参照!E817)</f>
        <v>5.3499999999999999E-4</v>
      </c>
      <c r="AZ817" s="52" t="str">
        <f>IF(参照!F817="","",参照!F817)</f>
        <v>府中・調布まちなかエナジー(株)</v>
      </c>
      <c r="BA817" s="52" t="str">
        <f>IF(参照!G817="","",参照!G817)</f>
        <v>府中・調布まちなかエナジー(株)_メニューB(残差)</v>
      </c>
      <c r="BB817" s="52">
        <f t="shared" si="43"/>
        <v>0.53500000000000003</v>
      </c>
      <c r="BD817" s="52" t="str">
        <f>IF(参照!L817="","",参照!L817)</f>
        <v/>
      </c>
    </row>
    <row r="818" spans="47:56">
      <c r="AU818" s="52" t="str">
        <f>IF(参照!A818="","",参照!A818)</f>
        <v/>
      </c>
      <c r="AV818" s="52" t="str">
        <f>IF(参照!B818="","",参照!B818)</f>
        <v/>
      </c>
      <c r="AW818" s="52" t="str">
        <f>IF(参照!C818="","",参照!C818)</f>
        <v/>
      </c>
      <c r="AX818" s="52" t="str">
        <f>IF(参照!D818="","",参照!D818)</f>
        <v>(参考値)事業者全体</v>
      </c>
      <c r="AY818" s="52">
        <f>IF(参照!E818="","",参照!E818)</f>
        <v>4.95E-4</v>
      </c>
      <c r="AZ818" s="52" t="str">
        <f>IF(参照!F818="","",参照!F818)</f>
        <v>府中・調布まちなかエナジー(株)</v>
      </c>
      <c r="BA818" s="52" t="str">
        <f>IF(参照!G818="","",参照!G818)</f>
        <v>府中・調布まちなかエナジー(株)_(参考値)事業者全体</v>
      </c>
      <c r="BB818" s="52">
        <f t="shared" si="43"/>
        <v>0.495</v>
      </c>
      <c r="BD818" s="52" t="str">
        <f>IF(参照!L818="","",参照!L818)</f>
        <v/>
      </c>
    </row>
    <row r="819" spans="47:56">
      <c r="AU819" s="52" t="str">
        <f>IF(参照!A819="","",参照!A819)</f>
        <v>A0487</v>
      </c>
      <c r="AV819" s="52" t="str">
        <f>IF(参照!B819="","",参照!B819)</f>
        <v>伊勢志摩電力(株)</v>
      </c>
      <c r="AW819" s="52">
        <f>IF(参照!C819="","",参照!C819)</f>
        <v>4.8299999999999998E-4</v>
      </c>
      <c r="AX819" s="52" t="str">
        <f>IF(参照!D819="","",参照!D819)</f>
        <v/>
      </c>
      <c r="AY819" s="52">
        <f>IF(参照!E819="","",参照!E819)</f>
        <v>4.8299999999999998E-4</v>
      </c>
      <c r="AZ819" s="52" t="str">
        <f>IF(参照!F819="","",参照!F819)</f>
        <v>伊勢志摩電力(株)</v>
      </c>
      <c r="BA819" s="52" t="str">
        <f>IF(参照!G819="","",参照!G819)</f>
        <v>伊勢志摩電力(株)_</v>
      </c>
      <c r="BB819" s="52">
        <f t="shared" si="43"/>
        <v>0.48299999999999998</v>
      </c>
      <c r="BD819" s="52" t="str">
        <f>IF(参照!L819="","",参照!L819)</f>
        <v/>
      </c>
    </row>
    <row r="820" spans="47:56">
      <c r="AU820" s="52" t="str">
        <f>IF(参照!A820="","",参照!A820)</f>
        <v>A0490</v>
      </c>
      <c r="AV820" s="52" t="str">
        <f>IF(参照!B820="","",参照!B820)</f>
        <v>(株)ＣＤエナジーダイレクト</v>
      </c>
      <c r="AW820" s="52">
        <f>IF(参照!C820="","",参照!C820)</f>
        <v>4.1100000000000002E-4</v>
      </c>
      <c r="AX820" s="52" t="str">
        <f>IF(参照!D820="","",参照!D820)</f>
        <v>メニューA</v>
      </c>
      <c r="AY820" s="52">
        <f>IF(参照!E820="","",参照!E820)</f>
        <v>0</v>
      </c>
      <c r="AZ820" s="52" t="str">
        <f>IF(参照!F820="","",参照!F820)</f>
        <v>(株)ＣＤエナジーダイレクト</v>
      </c>
      <c r="BA820" s="52" t="str">
        <f>IF(参照!G820="","",参照!G820)</f>
        <v>(株)ＣＤエナジーダイレクト_メニューA</v>
      </c>
      <c r="BB820" s="52">
        <f t="shared" si="43"/>
        <v>0</v>
      </c>
      <c r="BD820" s="52" t="str">
        <f>IF(参照!L820="","",参照!L820)</f>
        <v/>
      </c>
    </row>
    <row r="821" spans="47:56">
      <c r="AU821" s="52" t="str">
        <f>IF(参照!A821="","",参照!A821)</f>
        <v/>
      </c>
      <c r="AV821" s="52" t="str">
        <f>IF(参照!B821="","",参照!B821)</f>
        <v/>
      </c>
      <c r="AW821" s="52" t="str">
        <f>IF(参照!C821="","",参照!C821)</f>
        <v/>
      </c>
      <c r="AX821" s="52" t="str">
        <f>IF(参照!D821="","",参照!D821)</f>
        <v>メニューB(残差)</v>
      </c>
      <c r="AY821" s="52">
        <f>IF(参照!E821="","",参照!E821)</f>
        <v>3.2400000000000001E-4</v>
      </c>
      <c r="AZ821" s="52" t="str">
        <f>IF(参照!F821="","",参照!F821)</f>
        <v>(株)ＣＤエナジーダイレクト</v>
      </c>
      <c r="BA821" s="52" t="str">
        <f>IF(参照!G821="","",参照!G821)</f>
        <v>(株)ＣＤエナジーダイレクト_メニューB(残差)</v>
      </c>
      <c r="BB821" s="52">
        <f t="shared" si="43"/>
        <v>0.32400000000000001</v>
      </c>
      <c r="BD821" s="52" t="str">
        <f>IF(参照!L821="","",参照!L821)</f>
        <v/>
      </c>
    </row>
    <row r="822" spans="47:56">
      <c r="AU822" s="52" t="str">
        <f>IF(参照!A822="","",参照!A822)</f>
        <v/>
      </c>
      <c r="AV822" s="52" t="str">
        <f>IF(参照!B822="","",参照!B822)</f>
        <v/>
      </c>
      <c r="AW822" s="52" t="str">
        <f>IF(参照!C822="","",参照!C822)</f>
        <v/>
      </c>
      <c r="AX822" s="52" t="str">
        <f>IF(参照!D822="","",参照!D822)</f>
        <v>(参考値)事業者全体</v>
      </c>
      <c r="AY822" s="52">
        <f>IF(参照!E822="","",参照!E822)</f>
        <v>3.6099999999999999E-4</v>
      </c>
      <c r="AZ822" s="52" t="str">
        <f>IF(参照!F822="","",参照!F822)</f>
        <v>(株)ＣＤエナジーダイレクト</v>
      </c>
      <c r="BA822" s="52" t="str">
        <f>IF(参照!G822="","",参照!G822)</f>
        <v>(株)ＣＤエナジーダイレクト_(参考値)事業者全体</v>
      </c>
      <c r="BB822" s="52">
        <f t="shared" si="43"/>
        <v>0.36099999999999999</v>
      </c>
      <c r="BD822" s="52" t="str">
        <f>IF(参照!L822="","",参照!L822)</f>
        <v/>
      </c>
    </row>
    <row r="823" spans="47:56">
      <c r="AU823" s="52" t="str">
        <f>IF(参照!A823="","",参照!A823)</f>
        <v>A0491</v>
      </c>
      <c r="AV823" s="52" t="str">
        <f>IF(参照!B823="","",参照!B823)</f>
        <v>Ｑ．ＥＮＥＳＴでんき(株)(旧：ジニーエナジー合同会社)</v>
      </c>
      <c r="AW823" s="52">
        <f>IF(参照!C823="","",参照!C823)</f>
        <v>4.5899999999999999E-4</v>
      </c>
      <c r="AX823" s="52" t="str">
        <f>IF(参照!D823="","",参照!D823)</f>
        <v>メニューA</v>
      </c>
      <c r="AY823" s="52">
        <f>IF(参照!E823="","",参照!E823)</f>
        <v>0</v>
      </c>
      <c r="AZ823" s="52" t="str">
        <f>IF(参照!F823="","",参照!F823)</f>
        <v>Ｑ．ＥＮＥＳＴでんき(株)(旧：ジニーエナジー合同会社)</v>
      </c>
      <c r="BA823" s="52" t="str">
        <f>IF(参照!G823="","",参照!G823)</f>
        <v>Ｑ．ＥＮＥＳＴでんき(株)(旧：ジニーエナジー合同会社)_メニューA</v>
      </c>
      <c r="BB823" s="52">
        <f t="shared" si="43"/>
        <v>0</v>
      </c>
      <c r="BD823" s="52" t="str">
        <f>IF(参照!L823="","",参照!L823)</f>
        <v/>
      </c>
    </row>
    <row r="824" spans="47:56">
      <c r="AU824" s="52" t="str">
        <f>IF(参照!A824="","",参照!A824)</f>
        <v/>
      </c>
      <c r="AV824" s="52" t="str">
        <f>IF(参照!B824="","",参照!B824)</f>
        <v/>
      </c>
      <c r="AW824" s="52" t="str">
        <f>IF(参照!C824="","",参照!C824)</f>
        <v/>
      </c>
      <c r="AX824" s="52" t="str">
        <f>IF(参照!D824="","",参照!D824)</f>
        <v>メニューB</v>
      </c>
      <c r="AY824" s="52">
        <f>IF(参照!E824="","",参照!E824)</f>
        <v>3.3100000000000002E-4</v>
      </c>
      <c r="AZ824" s="52" t="str">
        <f>IF(参照!F824="","",参照!F824)</f>
        <v>Ｑ．ＥＮＥＳＴでんき(株)(旧：ジニーエナジー合同会社)</v>
      </c>
      <c r="BA824" s="52" t="str">
        <f>IF(参照!G824="","",参照!G824)</f>
        <v>Ｑ．ＥＮＥＳＴでんき(株)(旧：ジニーエナジー合同会社)_メニューB</v>
      </c>
      <c r="BB824" s="52">
        <f t="shared" si="43"/>
        <v>0.33100000000000002</v>
      </c>
      <c r="BD824" s="52" t="str">
        <f>IF(参照!L824="","",参照!L824)</f>
        <v/>
      </c>
    </row>
    <row r="825" spans="47:56">
      <c r="AU825" s="52" t="str">
        <f>IF(参照!A825="","",参照!A825)</f>
        <v/>
      </c>
      <c r="AV825" s="52" t="str">
        <f>IF(参照!B825="","",参照!B825)</f>
        <v/>
      </c>
      <c r="AW825" s="52" t="str">
        <f>IF(参照!C825="","",参照!C825)</f>
        <v/>
      </c>
      <c r="AX825" s="52" t="str">
        <f>IF(参照!D825="","",参照!D825)</f>
        <v>メニューC(残差)</v>
      </c>
      <c r="AY825" s="52">
        <f>IF(参照!E825="","",参照!E825)</f>
        <v>4.2999999999999999E-4</v>
      </c>
      <c r="AZ825" s="52" t="str">
        <f>IF(参照!F825="","",参照!F825)</f>
        <v>Ｑ．ＥＮＥＳＴでんき(株)(旧：ジニーエナジー合同会社)</v>
      </c>
      <c r="BA825" s="52" t="str">
        <f>IF(参照!G825="","",参照!G825)</f>
        <v>Ｑ．ＥＮＥＳＴでんき(株)(旧：ジニーエナジー合同会社)_メニューC(残差)</v>
      </c>
      <c r="BB825" s="52">
        <f t="shared" si="43"/>
        <v>0.43</v>
      </c>
      <c r="BD825" s="52" t="str">
        <f>IF(参照!L825="","",参照!L825)</f>
        <v/>
      </c>
    </row>
    <row r="826" spans="47:56">
      <c r="AU826" s="52" t="str">
        <f>IF(参照!A826="","",参照!A826)</f>
        <v/>
      </c>
      <c r="AV826" s="52" t="str">
        <f>IF(参照!B826="","",参照!B826)</f>
        <v/>
      </c>
      <c r="AW826" s="52" t="str">
        <f>IF(参照!C826="","",参照!C826)</f>
        <v/>
      </c>
      <c r="AX826" s="52" t="str">
        <f>IF(参照!D826="","",参照!D826)</f>
        <v>(参考値)事業者全体</v>
      </c>
      <c r="AY826" s="52">
        <f>IF(参照!E826="","",参照!E826)</f>
        <v>4.7199999999999998E-4</v>
      </c>
      <c r="AZ826" s="52" t="str">
        <f>IF(参照!F826="","",参照!F826)</f>
        <v>Ｑ．ＥＮＥＳＴでんき(株)(旧：ジニーエナジー合同会社)</v>
      </c>
      <c r="BA826" s="52" t="str">
        <f>IF(参照!G826="","",参照!G826)</f>
        <v>Ｑ．ＥＮＥＳＴでんき(株)(旧：ジニーエナジー合同会社)_(参考値)事業者全体</v>
      </c>
      <c r="BB826" s="52">
        <f t="shared" si="43"/>
        <v>0.47199999999999998</v>
      </c>
      <c r="BD826" s="52" t="str">
        <f>IF(参照!L826="","",参照!L826)</f>
        <v/>
      </c>
    </row>
    <row r="827" spans="47:56">
      <c r="AU827" s="52" t="str">
        <f>IF(参照!A827="","",参照!A827)</f>
        <v>A0493</v>
      </c>
      <c r="AV827" s="52" t="str">
        <f>IF(参照!B827="","",参照!B827)</f>
        <v>(株)ぶんごおおのエナジー</v>
      </c>
      <c r="AW827" s="52">
        <f>IF(参照!C827="","",参照!C827)</f>
        <v>3.77E-4</v>
      </c>
      <c r="AX827" s="52" t="str">
        <f>IF(参照!D827="","",参照!D827)</f>
        <v/>
      </c>
      <c r="AY827" s="52">
        <f>IF(参照!E827="","",参照!E827)</f>
        <v>4.1899999999999999E-4</v>
      </c>
      <c r="AZ827" s="52" t="str">
        <f>IF(参照!F827="","",参照!F827)</f>
        <v>(株)ぶんごおおのエナジー</v>
      </c>
      <c r="BA827" s="52" t="str">
        <f>IF(参照!G827="","",参照!G827)</f>
        <v>(株)ぶんごおおのエナジー_</v>
      </c>
      <c r="BB827" s="52">
        <f t="shared" si="43"/>
        <v>0.41899999999999998</v>
      </c>
      <c r="BD827" s="52" t="str">
        <f>IF(参照!L827="","",参照!L827)</f>
        <v/>
      </c>
    </row>
    <row r="828" spans="47:56">
      <c r="AU828" s="52" t="str">
        <f>IF(参照!A828="","",参照!A828)</f>
        <v>A0494</v>
      </c>
      <c r="AV828" s="52" t="str">
        <f>IF(参照!B828="","",参照!B828)</f>
        <v>ヴィジョナリーパワー(株)</v>
      </c>
      <c r="AW828" s="52">
        <f>IF(参照!C828="","",参照!C828)</f>
        <v>3.79E-4</v>
      </c>
      <c r="AX828" s="52" t="str">
        <f>IF(参照!D828="","",参照!D828)</f>
        <v/>
      </c>
      <c r="AY828" s="52">
        <f>IF(参照!E828="","",参照!E828)</f>
        <v>3.2299999999999999E-4</v>
      </c>
      <c r="AZ828" s="52" t="str">
        <f>IF(参照!F828="","",参照!F828)</f>
        <v>ヴィジョナリーパワー(株)</v>
      </c>
      <c r="BA828" s="52" t="str">
        <f>IF(参照!G828="","",参照!G828)</f>
        <v>ヴィジョナリーパワー(株)_</v>
      </c>
      <c r="BB828" s="52">
        <f t="shared" si="43"/>
        <v>0.32300000000000001</v>
      </c>
      <c r="BD828" s="52" t="str">
        <f>IF(参照!L828="","",参照!L828)</f>
        <v/>
      </c>
    </row>
    <row r="829" spans="47:56">
      <c r="AU829" s="52" t="str">
        <f>IF(参照!A829="","",参照!A829)</f>
        <v>A0495</v>
      </c>
      <c r="AV829" s="52" t="str">
        <f>IF(参照!B829="","",参照!B829)</f>
        <v>有明エナジー(株)</v>
      </c>
      <c r="AW829" s="52">
        <f>IF(参照!C829="","",参照!C829)</f>
        <v>3.39E-4</v>
      </c>
      <c r="AX829" s="52" t="str">
        <f>IF(参照!D829="","",参照!D829)</f>
        <v/>
      </c>
      <c r="AY829" s="52">
        <f>IF(参照!E829="","",参照!E829)</f>
        <v>2.9300000000000002E-4</v>
      </c>
      <c r="AZ829" s="52" t="str">
        <f>IF(参照!F829="","",参照!F829)</f>
        <v>有明エナジー(株)</v>
      </c>
      <c r="BA829" s="52" t="str">
        <f>IF(参照!G829="","",参照!G829)</f>
        <v>有明エナジー(株)_</v>
      </c>
      <c r="BB829" s="52">
        <f t="shared" si="43"/>
        <v>0.29300000000000004</v>
      </c>
      <c r="BD829" s="52" t="str">
        <f>IF(参照!L829="","",参照!L829)</f>
        <v/>
      </c>
    </row>
    <row r="830" spans="47:56">
      <c r="AU830" s="52" t="str">
        <f>IF(参照!A830="","",参照!A830)</f>
        <v>A0499</v>
      </c>
      <c r="AV830" s="52" t="str">
        <f>IF(参照!B830="","",参照!B830)</f>
        <v>厚木瓦斯(株)</v>
      </c>
      <c r="AW830" s="52">
        <f>IF(参照!C830="","",参照!C830)</f>
        <v>3.6400000000000001E-4</v>
      </c>
      <c r="AX830" s="52" t="str">
        <f>IF(参照!D830="","",参照!D830)</f>
        <v>メニューA</v>
      </c>
      <c r="AY830" s="52">
        <f>IF(参照!E830="","",参照!E830)</f>
        <v>0</v>
      </c>
      <c r="AZ830" s="52" t="str">
        <f>IF(参照!F830="","",参照!F830)</f>
        <v>厚木瓦斯(株)</v>
      </c>
      <c r="BA830" s="52" t="str">
        <f>IF(参照!G830="","",参照!G830)</f>
        <v>厚木瓦斯(株)_メニューA</v>
      </c>
      <c r="BB830" s="52">
        <f t="shared" si="43"/>
        <v>0</v>
      </c>
      <c r="BD830" s="52" t="str">
        <f>IF(参照!L830="","",参照!L830)</f>
        <v/>
      </c>
    </row>
    <row r="831" spans="47:56">
      <c r="AU831" s="52" t="str">
        <f>IF(参照!A831="","",参照!A831)</f>
        <v/>
      </c>
      <c r="AV831" s="52" t="str">
        <f>IF(参照!B831="","",参照!B831)</f>
        <v/>
      </c>
      <c r="AW831" s="52" t="str">
        <f>IF(参照!C831="","",参照!C831)</f>
        <v/>
      </c>
      <c r="AX831" s="52" t="str">
        <f>IF(参照!D831="","",参照!D831)</f>
        <v>メニューB(残差)</v>
      </c>
      <c r="AY831" s="52">
        <f>IF(参照!E831="","",参照!E831)</f>
        <v>3.0699999999999998E-4</v>
      </c>
      <c r="AZ831" s="52" t="str">
        <f>IF(参照!F831="","",参照!F831)</f>
        <v>厚木瓦斯(株)</v>
      </c>
      <c r="BA831" s="52" t="str">
        <f>IF(参照!G831="","",参照!G831)</f>
        <v>厚木瓦斯(株)_メニューB(残差)</v>
      </c>
      <c r="BB831" s="52">
        <f t="shared" si="43"/>
        <v>0.307</v>
      </c>
      <c r="BD831" s="52" t="str">
        <f>IF(参照!L831="","",参照!L831)</f>
        <v/>
      </c>
    </row>
    <row r="832" spans="47:56">
      <c r="AU832" s="52" t="str">
        <f>IF(参照!A832="","",参照!A832)</f>
        <v/>
      </c>
      <c r="AV832" s="52" t="str">
        <f>IF(参照!B832="","",参照!B832)</f>
        <v/>
      </c>
      <c r="AW832" s="52" t="str">
        <f>IF(参照!C832="","",参照!C832)</f>
        <v/>
      </c>
      <c r="AX832" s="52" t="str">
        <f>IF(参照!D832="","",参照!D832)</f>
        <v>(参考値)事業者全体</v>
      </c>
      <c r="AY832" s="52">
        <f>IF(参照!E832="","",参照!E832)</f>
        <v>3.9200000000000004E-4</v>
      </c>
      <c r="AZ832" s="52" t="str">
        <f>IF(参照!F832="","",参照!F832)</f>
        <v>厚木瓦斯(株)</v>
      </c>
      <c r="BA832" s="52" t="str">
        <f>IF(参照!G832="","",参照!G832)</f>
        <v>厚木瓦斯(株)_(参考値)事業者全体</v>
      </c>
      <c r="BB832" s="52">
        <f t="shared" si="43"/>
        <v>0.39200000000000002</v>
      </c>
      <c r="BD832" s="52" t="str">
        <f>IF(参照!L832="","",参照!L832)</f>
        <v/>
      </c>
    </row>
    <row r="833" spans="47:56">
      <c r="AU833" s="52" t="str">
        <f>IF(参照!A833="","",参照!A833)</f>
        <v>A0500</v>
      </c>
      <c r="AV833" s="52" t="str">
        <f>IF(参照!B833="","",参照!B833)</f>
        <v>(株)エネ・ビジョン</v>
      </c>
      <c r="AW833" s="52">
        <f>IF(参照!C833="","",参照!C833)</f>
        <v>2.92E-4</v>
      </c>
      <c r="AX833" s="52" t="str">
        <f>IF(参照!D833="","",参照!D833)</f>
        <v/>
      </c>
      <c r="AY833" s="52">
        <f>IF(参照!E833="","",参照!E833)</f>
        <v>2.3599999999999999E-4</v>
      </c>
      <c r="AZ833" s="52" t="str">
        <f>IF(参照!F833="","",参照!F833)</f>
        <v>(株)エネ・ビジョン</v>
      </c>
      <c r="BA833" s="52" t="str">
        <f>IF(参照!G833="","",参照!G833)</f>
        <v>(株)エネ・ビジョン_</v>
      </c>
      <c r="BB833" s="52">
        <f t="shared" si="43"/>
        <v>0.23599999999999999</v>
      </c>
      <c r="BD833" s="52" t="str">
        <f>IF(参照!L833="","",参照!L833)</f>
        <v/>
      </c>
    </row>
    <row r="834" spans="47:56">
      <c r="AU834" s="52" t="str">
        <f>IF(参照!A834="","",参照!A834)</f>
        <v>A0501</v>
      </c>
      <c r="AV834" s="52" t="str">
        <f>IF(参照!B834="","",参照!B834)</f>
        <v>イワタニ三重(株)</v>
      </c>
      <c r="AW834" s="52">
        <f>IF(参照!C834="","",参照!C834)</f>
        <v>3.6400000000000001E-4</v>
      </c>
      <c r="AX834" s="52" t="str">
        <f>IF(参照!D834="","",参照!D834)</f>
        <v/>
      </c>
      <c r="AY834" s="52">
        <f>IF(参照!E834="","",参照!E834)</f>
        <v>3.0800000000000001E-4</v>
      </c>
      <c r="AZ834" s="52" t="str">
        <f>IF(参照!F834="","",参照!F834)</f>
        <v>イワタニ三重(株)</v>
      </c>
      <c r="BA834" s="52" t="str">
        <f>IF(参照!G834="","",参照!G834)</f>
        <v>イワタニ三重(株)_</v>
      </c>
      <c r="BB834" s="52">
        <f t="shared" si="43"/>
        <v>0.308</v>
      </c>
      <c r="BD834" s="52" t="str">
        <f>IF(参照!L834="","",参照!L834)</f>
        <v/>
      </c>
    </row>
    <row r="835" spans="47:56">
      <c r="AU835" s="52" t="str">
        <f>IF(参照!A835="","",参照!A835)</f>
        <v>A0502</v>
      </c>
      <c r="AV835" s="52" t="str">
        <f>IF(参照!B835="","",参照!B835)</f>
        <v>(株)マルヰ</v>
      </c>
      <c r="AW835" s="52">
        <f>IF(参照!C835="","",参照!C835)</f>
        <v>4.64E-4</v>
      </c>
      <c r="AX835" s="52" t="str">
        <f>IF(参照!D835="","",参照!D835)</f>
        <v/>
      </c>
      <c r="AY835" s="52">
        <f>IF(参照!E835="","",参照!E835)</f>
        <v>4.4700000000000002E-4</v>
      </c>
      <c r="AZ835" s="52" t="str">
        <f>IF(参照!F835="","",参照!F835)</f>
        <v>(株)マルヰ</v>
      </c>
      <c r="BA835" s="52" t="str">
        <f>IF(参照!G835="","",参照!G835)</f>
        <v>(株)マルヰ_</v>
      </c>
      <c r="BB835" s="52">
        <f t="shared" si="43"/>
        <v>0.44700000000000001</v>
      </c>
      <c r="BD835" s="52" t="str">
        <f>IF(参照!L835="","",参照!L835)</f>
        <v/>
      </c>
    </row>
    <row r="836" spans="47:56">
      <c r="AU836" s="52" t="str">
        <f>IF(参照!A836="","",参照!A836)</f>
        <v>A0503</v>
      </c>
      <c r="AV836" s="52" t="str">
        <f>IF(参照!B836="","",参照!B836)</f>
        <v>大多喜ガス(株)</v>
      </c>
      <c r="AW836" s="52">
        <f>IF(参照!C836="","",参照!C836)</f>
        <v>4.3199999999999998E-4</v>
      </c>
      <c r="AX836" s="52" t="str">
        <f>IF(参照!D836="","",参照!D836)</f>
        <v/>
      </c>
      <c r="AY836" s="52">
        <f>IF(参照!E836="","",参照!E836)</f>
        <v>3.9899999999999999E-4</v>
      </c>
      <c r="AZ836" s="52" t="str">
        <f>IF(参照!F836="","",参照!F836)</f>
        <v>大多喜ガス(株)</v>
      </c>
      <c r="BA836" s="52" t="str">
        <f>IF(参照!G836="","",参照!G836)</f>
        <v>大多喜ガス(株)_</v>
      </c>
      <c r="BB836" s="52">
        <f t="shared" si="43"/>
        <v>0.39900000000000002</v>
      </c>
      <c r="BD836" s="52" t="str">
        <f>IF(参照!L836="","",参照!L836)</f>
        <v/>
      </c>
    </row>
    <row r="837" spans="47:56">
      <c r="AU837" s="52" t="str">
        <f>IF(参照!A837="","",参照!A837)</f>
        <v>A0506</v>
      </c>
      <c r="AV837" s="52" t="str">
        <f>IF(参照!B837="","",参照!B837)</f>
        <v>鈴与電力(株)</v>
      </c>
      <c r="AW837" s="52">
        <f>IF(参照!C837="","",参照!C837)</f>
        <v>4.5899999999999999E-4</v>
      </c>
      <c r="AX837" s="52" t="str">
        <f>IF(参照!D837="","",参照!D837)</f>
        <v>メニューA</v>
      </c>
      <c r="AY837" s="52">
        <f>IF(参照!E837="","",参照!E837)</f>
        <v>0</v>
      </c>
      <c r="AZ837" s="52" t="str">
        <f>IF(参照!F837="","",参照!F837)</f>
        <v>鈴与電力(株)</v>
      </c>
      <c r="BA837" s="52" t="str">
        <f>IF(参照!G837="","",参照!G837)</f>
        <v>鈴与電力(株)_メニューA</v>
      </c>
      <c r="BB837" s="52">
        <f t="shared" ref="BB837:BB900" si="44">AY837*1000</f>
        <v>0</v>
      </c>
      <c r="BD837" s="52" t="str">
        <f>IF(参照!L837="","",参照!L837)</f>
        <v/>
      </c>
    </row>
    <row r="838" spans="47:56">
      <c r="AU838" s="52" t="str">
        <f>IF(参照!A838="","",参照!A838)</f>
        <v/>
      </c>
      <c r="AV838" s="52" t="str">
        <f>IF(参照!B838="","",参照!B838)</f>
        <v/>
      </c>
      <c r="AW838" s="52" t="str">
        <f>IF(参照!C838="","",参照!C838)</f>
        <v/>
      </c>
      <c r="AX838" s="52" t="str">
        <f>IF(参照!D838="","",参照!D838)</f>
        <v>メニューB</v>
      </c>
      <c r="AY838" s="52">
        <f>IF(参照!E838="","",参照!E838)</f>
        <v>0</v>
      </c>
      <c r="AZ838" s="52" t="str">
        <f>IF(参照!F838="","",参照!F838)</f>
        <v>鈴与電力(株)</v>
      </c>
      <c r="BA838" s="52" t="str">
        <f>IF(参照!G838="","",参照!G838)</f>
        <v>鈴与電力(株)_メニューB</v>
      </c>
      <c r="BB838" s="52">
        <f t="shared" si="44"/>
        <v>0</v>
      </c>
      <c r="BD838" s="52" t="str">
        <f>IF(参照!L838="","",参照!L838)</f>
        <v/>
      </c>
    </row>
    <row r="839" spans="47:56">
      <c r="AU839" s="52" t="str">
        <f>IF(参照!A839="","",参照!A839)</f>
        <v/>
      </c>
      <c r="AV839" s="52" t="str">
        <f>IF(参照!B839="","",参照!B839)</f>
        <v/>
      </c>
      <c r="AW839" s="52" t="str">
        <f>IF(参照!C839="","",参照!C839)</f>
        <v/>
      </c>
      <c r="AX839" s="52" t="str">
        <f>IF(参照!D839="","",参照!D839)</f>
        <v>メニューC</v>
      </c>
      <c r="AY839" s="52">
        <f>IF(参照!E839="","",参照!E839)</f>
        <v>0</v>
      </c>
      <c r="AZ839" s="52" t="str">
        <f>IF(参照!F839="","",参照!F839)</f>
        <v>鈴与電力(株)</v>
      </c>
      <c r="BA839" s="52" t="str">
        <f>IF(参照!G839="","",参照!G839)</f>
        <v>鈴与電力(株)_メニューC</v>
      </c>
      <c r="BB839" s="52">
        <f t="shared" si="44"/>
        <v>0</v>
      </c>
      <c r="BD839" s="52" t="str">
        <f>IF(参照!L839="","",参照!L839)</f>
        <v/>
      </c>
    </row>
    <row r="840" spans="47:56">
      <c r="AU840" s="52" t="str">
        <f>IF(参照!A840="","",参照!A840)</f>
        <v/>
      </c>
      <c r="AV840" s="52" t="str">
        <f>IF(参照!B840="","",参照!B840)</f>
        <v/>
      </c>
      <c r="AW840" s="52" t="str">
        <f>IF(参照!C840="","",参照!C840)</f>
        <v/>
      </c>
      <c r="AX840" s="52" t="str">
        <f>IF(参照!D840="","",参照!D840)</f>
        <v>メニューD</v>
      </c>
      <c r="AY840" s="52">
        <f>IF(参照!E840="","",参照!E840)</f>
        <v>0</v>
      </c>
      <c r="AZ840" s="52" t="str">
        <f>IF(参照!F840="","",参照!F840)</f>
        <v>鈴与電力(株)</v>
      </c>
      <c r="BA840" s="52" t="str">
        <f>IF(参照!G840="","",参照!G840)</f>
        <v>鈴与電力(株)_メニューD</v>
      </c>
      <c r="BB840" s="52">
        <f t="shared" si="44"/>
        <v>0</v>
      </c>
      <c r="BD840" s="52" t="str">
        <f>IF(参照!L840="","",参照!L840)</f>
        <v/>
      </c>
    </row>
    <row r="841" spans="47:56">
      <c r="AU841" s="52" t="str">
        <f>IF(参照!A841="","",参照!A841)</f>
        <v/>
      </c>
      <c r="AV841" s="52" t="str">
        <f>IF(参照!B841="","",参照!B841)</f>
        <v/>
      </c>
      <c r="AW841" s="52" t="str">
        <f>IF(参照!C841="","",参照!C841)</f>
        <v/>
      </c>
      <c r="AX841" s="52" t="str">
        <f>IF(参照!D841="","",参照!D841)</f>
        <v>メニューE(残差)</v>
      </c>
      <c r="AY841" s="52">
        <f>IF(参照!E841="","",参照!E841)</f>
        <v>5.2099999999999998E-4</v>
      </c>
      <c r="AZ841" s="52" t="str">
        <f>IF(参照!F841="","",参照!F841)</f>
        <v>鈴与電力(株)</v>
      </c>
      <c r="BA841" s="52" t="str">
        <f>IF(参照!G841="","",参照!G841)</f>
        <v>鈴与電力(株)_メニューE(残差)</v>
      </c>
      <c r="BB841" s="52">
        <f t="shared" si="44"/>
        <v>0.52100000000000002</v>
      </c>
      <c r="BD841" s="52" t="str">
        <f>IF(参照!L841="","",参照!L841)</f>
        <v/>
      </c>
    </row>
    <row r="842" spans="47:56">
      <c r="AU842" s="52" t="str">
        <f>IF(参照!A842="","",参照!A842)</f>
        <v/>
      </c>
      <c r="AV842" s="52" t="str">
        <f>IF(参照!B842="","",参照!B842)</f>
        <v/>
      </c>
      <c r="AW842" s="52" t="str">
        <f>IF(参照!C842="","",参照!C842)</f>
        <v/>
      </c>
      <c r="AX842" s="52" t="str">
        <f>IF(参照!D842="","",参照!D842)</f>
        <v>(参考値)事業者全体</v>
      </c>
      <c r="AY842" s="52">
        <f>IF(参照!E842="","",参照!E842)</f>
        <v>4.5900000000000004E-4</v>
      </c>
      <c r="AZ842" s="52" t="str">
        <f>IF(参照!F842="","",参照!F842)</f>
        <v>鈴与電力(株)</v>
      </c>
      <c r="BA842" s="52" t="str">
        <f>IF(参照!G842="","",参照!G842)</f>
        <v>鈴与電力(株)_(参考値)事業者全体</v>
      </c>
      <c r="BB842" s="52">
        <f t="shared" si="44"/>
        <v>0.45900000000000002</v>
      </c>
      <c r="BD842" s="52" t="str">
        <f>IF(参照!L842="","",参照!L842)</f>
        <v/>
      </c>
    </row>
    <row r="843" spans="47:56">
      <c r="AU843" s="52" t="str">
        <f>IF(参照!A843="","",参照!A843)</f>
        <v>A0507</v>
      </c>
      <c r="AV843" s="52" t="str">
        <f>IF(参照!B843="","",参照!B843)</f>
        <v>コープ電力(株)</v>
      </c>
      <c r="AW843" s="52">
        <f>IF(参照!C843="","",参照!C843)</f>
        <v>2.3000000000000001E-4</v>
      </c>
      <c r="AX843" s="52" t="str">
        <f>IF(参照!D843="","",参照!D843)</f>
        <v/>
      </c>
      <c r="AY843" s="52">
        <f>IF(参照!E843="","",参照!E843)</f>
        <v>3.8699999999999997E-4</v>
      </c>
      <c r="AZ843" s="52" t="str">
        <f>IF(参照!F843="","",参照!F843)</f>
        <v>コープ電力(株)</v>
      </c>
      <c r="BA843" s="52" t="str">
        <f>IF(参照!G843="","",参照!G843)</f>
        <v>コープ電力(株)_</v>
      </c>
      <c r="BB843" s="52">
        <f t="shared" si="44"/>
        <v>0.38699999999999996</v>
      </c>
      <c r="BD843" s="52" t="str">
        <f>IF(参照!L843="","",参照!L843)</f>
        <v/>
      </c>
    </row>
    <row r="844" spans="47:56">
      <c r="AU844" s="52" t="str">
        <f>IF(参照!A844="","",参照!A844)</f>
        <v>A0508</v>
      </c>
      <c r="AV844" s="52" t="str">
        <f>IF(参照!B844="","",参照!B844)</f>
        <v>生活協同組合コープぐんま</v>
      </c>
      <c r="AW844" s="52">
        <f>IF(参照!C844="","",参照!C844)</f>
        <v>3.7100000000000002E-4</v>
      </c>
      <c r="AX844" s="52" t="str">
        <f>IF(参照!D844="","",参照!D844)</f>
        <v/>
      </c>
      <c r="AY844" s="52">
        <f>IF(参照!E844="","",参照!E844)</f>
        <v>3.1599999999999998E-4</v>
      </c>
      <c r="AZ844" s="52" t="str">
        <f>IF(参照!F844="","",参照!F844)</f>
        <v>生活協同組合コープぐんま</v>
      </c>
      <c r="BA844" s="52" t="str">
        <f>IF(参照!G844="","",参照!G844)</f>
        <v>生活協同組合コープぐんま_</v>
      </c>
      <c r="BB844" s="52">
        <f t="shared" si="44"/>
        <v>0.316</v>
      </c>
      <c r="BD844" s="52" t="str">
        <f>IF(参照!L844="","",参照!L844)</f>
        <v/>
      </c>
    </row>
    <row r="845" spans="47:56">
      <c r="AU845" s="52" t="str">
        <f>IF(参照!A845="","",参照!A845)</f>
        <v>A0509</v>
      </c>
      <c r="AV845" s="52" t="str">
        <f>IF(参照!B845="","",参照!B845)</f>
        <v>とちぎコープ生活協同組合</v>
      </c>
      <c r="AW845" s="52">
        <f>IF(参照!C845="","",参照!C845)</f>
        <v>3.7199999999999999E-4</v>
      </c>
      <c r="AX845" s="52" t="str">
        <f>IF(参照!D845="","",参照!D845)</f>
        <v/>
      </c>
      <c r="AY845" s="52">
        <f>IF(参照!E845="","",参照!E845)</f>
        <v>3.1599999999999998E-4</v>
      </c>
      <c r="AZ845" s="52" t="str">
        <f>IF(参照!F845="","",参照!F845)</f>
        <v>とちぎコープ生活協同組合</v>
      </c>
      <c r="BA845" s="52" t="str">
        <f>IF(参照!G845="","",参照!G845)</f>
        <v>とちぎコープ生活協同組合_</v>
      </c>
      <c r="BB845" s="52">
        <f t="shared" si="44"/>
        <v>0.316</v>
      </c>
      <c r="BD845" s="52" t="str">
        <f>IF(参照!L845="","",参照!L845)</f>
        <v/>
      </c>
    </row>
    <row r="846" spans="47:56">
      <c r="AU846" s="52" t="str">
        <f>IF(参照!A846="","",参照!A846)</f>
        <v>A0510</v>
      </c>
      <c r="AV846" s="52" t="str">
        <f>IF(参照!B846="","",参照!B846)</f>
        <v>いばらきコープ生活協同組合</v>
      </c>
      <c r="AW846" s="52">
        <f>IF(参照!C846="","",参照!C846)</f>
        <v>3.7199999999999999E-4</v>
      </c>
      <c r="AX846" s="52" t="str">
        <f>IF(参照!D846="","",参照!D846)</f>
        <v/>
      </c>
      <c r="AY846" s="52">
        <f>IF(参照!E846="","",参照!E846)</f>
        <v>3.1599999999999998E-4</v>
      </c>
      <c r="AZ846" s="52" t="str">
        <f>IF(参照!F846="","",参照!F846)</f>
        <v>いばらきコープ生活協同組合</v>
      </c>
      <c r="BA846" s="52" t="str">
        <f>IF(参照!G846="","",参照!G846)</f>
        <v>いばらきコープ生活協同組合_</v>
      </c>
      <c r="BB846" s="52">
        <f t="shared" si="44"/>
        <v>0.316</v>
      </c>
      <c r="BD846" s="52" t="str">
        <f>IF(参照!L846="","",参照!L846)</f>
        <v/>
      </c>
    </row>
    <row r="847" spans="47:56">
      <c r="AU847" s="52" t="str">
        <f>IF(参照!A847="","",参照!A847)</f>
        <v>A0511</v>
      </c>
      <c r="AV847" s="52" t="str">
        <f>IF(参照!B847="","",参照!B847)</f>
        <v>亀岡ふるさとエナジー(株)</v>
      </c>
      <c r="AW847" s="52">
        <f>IF(参照!C847="","",参照!C847)</f>
        <v>7.4999999999999993E-5</v>
      </c>
      <c r="AX847" s="52" t="str">
        <f>IF(参照!D847="","",参照!D847)</f>
        <v/>
      </c>
      <c r="AY847" s="52">
        <f>IF(参照!E847="","",参照!E847)</f>
        <v>5.1400000000000003E-4</v>
      </c>
      <c r="AZ847" s="52" t="str">
        <f>IF(参照!F847="","",参照!F847)</f>
        <v>亀岡ふるさとエナジー(株)</v>
      </c>
      <c r="BA847" s="52" t="str">
        <f>IF(参照!G847="","",参照!G847)</f>
        <v>亀岡ふるさとエナジー(株)_</v>
      </c>
      <c r="BB847" s="52">
        <f t="shared" si="44"/>
        <v>0.51400000000000001</v>
      </c>
      <c r="BD847" s="52" t="str">
        <f>IF(参照!L847="","",参照!L847)</f>
        <v/>
      </c>
    </row>
    <row r="848" spans="47:56">
      <c r="AU848" s="52" t="str">
        <f>IF(参照!A848="","",参照!A848)</f>
        <v>A0513</v>
      </c>
      <c r="AV848" s="52" t="str">
        <f>IF(参照!B848="","",参照!B848)</f>
        <v>(株)織戸組</v>
      </c>
      <c r="AW848" s="52">
        <f>IF(参照!C848="","",参照!C848)</f>
        <v>4.7100000000000001E-4</v>
      </c>
      <c r="AX848" s="52" t="str">
        <f>IF(参照!D848="","",参照!D848)</f>
        <v>メニューA</v>
      </c>
      <c r="AY848" s="52">
        <f>IF(参照!E848="","",参照!E848)</f>
        <v>0</v>
      </c>
      <c r="AZ848" s="52" t="str">
        <f>IF(参照!F848="","",参照!F848)</f>
        <v>(株)織戸組</v>
      </c>
      <c r="BA848" s="52" t="str">
        <f>IF(参照!G848="","",参照!G848)</f>
        <v>(株)織戸組_メニューA</v>
      </c>
      <c r="BB848" s="52">
        <f t="shared" si="44"/>
        <v>0</v>
      </c>
      <c r="BD848" s="52" t="str">
        <f>IF(参照!L848="","",参照!L848)</f>
        <v/>
      </c>
    </row>
    <row r="849" spans="47:56">
      <c r="AU849" s="52" t="str">
        <f>IF(参照!A849="","",参照!A849)</f>
        <v/>
      </c>
      <c r="AV849" s="52" t="str">
        <f>IF(参照!B849="","",参照!B849)</f>
        <v/>
      </c>
      <c r="AW849" s="52" t="str">
        <f>IF(参照!C849="","",参照!C849)</f>
        <v/>
      </c>
      <c r="AX849" s="52" t="str">
        <f>IF(参照!D849="","",参照!D849)</f>
        <v>メニューB(残差)</v>
      </c>
      <c r="AY849" s="52">
        <f>IF(参照!E849="","",参照!E849)</f>
        <v>4.1299999999999996E-4</v>
      </c>
      <c r="AZ849" s="52" t="str">
        <f>IF(参照!F849="","",参照!F849)</f>
        <v>(株)織戸組</v>
      </c>
      <c r="BA849" s="52" t="str">
        <f>IF(参照!G849="","",参照!G849)</f>
        <v>(株)織戸組_メニューB(残差)</v>
      </c>
      <c r="BB849" s="52">
        <f t="shared" si="44"/>
        <v>0.41299999999999998</v>
      </c>
      <c r="BD849" s="52" t="str">
        <f>IF(参照!L849="","",参照!L849)</f>
        <v/>
      </c>
    </row>
    <row r="850" spans="47:56">
      <c r="AU850" s="52" t="str">
        <f>IF(参照!A850="","",参照!A850)</f>
        <v/>
      </c>
      <c r="AV850" s="52" t="str">
        <f>IF(参照!B850="","",参照!B850)</f>
        <v/>
      </c>
      <c r="AW850" s="52" t="str">
        <f>IF(参照!C850="","",参照!C850)</f>
        <v/>
      </c>
      <c r="AX850" s="52" t="str">
        <f>IF(参照!D850="","",参照!D850)</f>
        <v>(参考値)事業者全体</v>
      </c>
      <c r="AY850" s="52">
        <f>IF(参照!E850="","",参照!E850)</f>
        <v>4.4900000000000002E-4</v>
      </c>
      <c r="AZ850" s="52" t="str">
        <f>IF(参照!F850="","",参照!F850)</f>
        <v>(株)織戸組</v>
      </c>
      <c r="BA850" s="52" t="str">
        <f>IF(参照!G850="","",参照!G850)</f>
        <v>(株)織戸組_(参考値)事業者全体</v>
      </c>
      <c r="BB850" s="52">
        <f t="shared" si="44"/>
        <v>0.44900000000000001</v>
      </c>
      <c r="BD850" s="52" t="str">
        <f>IF(参照!L850="","",参照!L850)</f>
        <v/>
      </c>
    </row>
    <row r="851" spans="47:56">
      <c r="AU851" s="52" t="str">
        <f>IF(参照!A851="","",参照!A851)</f>
        <v>A0514</v>
      </c>
      <c r="AV851" s="52" t="str">
        <f>IF(参照!B851="","",参照!B851)</f>
        <v>ふかやｅパワー(株)</v>
      </c>
      <c r="AW851" s="52">
        <f>IF(参照!C851="","",参照!C851)</f>
        <v>4.5199999999999998E-4</v>
      </c>
      <c r="AX851" s="52" t="str">
        <f>IF(参照!D851="","",参照!D851)</f>
        <v>メニューA</v>
      </c>
      <c r="AY851" s="52">
        <f>IF(参照!E851="","",参照!E851)</f>
        <v>0</v>
      </c>
      <c r="AZ851" s="52" t="str">
        <f>IF(参照!F851="","",参照!F851)</f>
        <v>ふかやｅパワー(株)</v>
      </c>
      <c r="BA851" s="52" t="str">
        <f>IF(参照!G851="","",参照!G851)</f>
        <v>ふかやｅパワー(株)_メニューA</v>
      </c>
      <c r="BB851" s="52">
        <f t="shared" si="44"/>
        <v>0</v>
      </c>
      <c r="BD851" s="52" t="str">
        <f>IF(参照!L851="","",参照!L851)</f>
        <v/>
      </c>
    </row>
    <row r="852" spans="47:56">
      <c r="AU852" s="52" t="str">
        <f>IF(参照!A852="","",参照!A852)</f>
        <v/>
      </c>
      <c r="AV852" s="52" t="str">
        <f>IF(参照!B852="","",参照!B852)</f>
        <v/>
      </c>
      <c r="AW852" s="52" t="str">
        <f>IF(参照!C852="","",参照!C852)</f>
        <v/>
      </c>
      <c r="AX852" s="52" t="str">
        <f>IF(参照!D852="","",参照!D852)</f>
        <v>メニューB(残差)</v>
      </c>
      <c r="AY852" s="52">
        <f>IF(参照!E852="","",参照!E852)</f>
        <v>3.9899999999999999E-4</v>
      </c>
      <c r="AZ852" s="52" t="str">
        <f>IF(参照!F852="","",参照!F852)</f>
        <v>ふかやｅパワー(株)</v>
      </c>
      <c r="BA852" s="52" t="str">
        <f>IF(参照!G852="","",参照!G852)</f>
        <v>ふかやｅパワー(株)_メニューB(残差)</v>
      </c>
      <c r="BB852" s="52">
        <f t="shared" si="44"/>
        <v>0.39900000000000002</v>
      </c>
      <c r="BD852" s="52" t="str">
        <f>IF(参照!L852="","",参照!L852)</f>
        <v/>
      </c>
    </row>
    <row r="853" spans="47:56">
      <c r="AU853" s="52" t="str">
        <f>IF(参照!A853="","",参照!A853)</f>
        <v/>
      </c>
      <c r="AV853" s="52" t="str">
        <f>IF(参照!B853="","",参照!B853)</f>
        <v/>
      </c>
      <c r="AW853" s="52" t="str">
        <f>IF(参照!C853="","",参照!C853)</f>
        <v/>
      </c>
      <c r="AX853" s="52" t="str">
        <f>IF(参照!D853="","",参照!D853)</f>
        <v>(参考値)事業者全体</v>
      </c>
      <c r="AY853" s="52">
        <f>IF(参照!E853="","",参照!E853)</f>
        <v>4.2900000000000002E-4</v>
      </c>
      <c r="AZ853" s="52" t="str">
        <f>IF(参照!F853="","",参照!F853)</f>
        <v>ふかやｅパワー(株)</v>
      </c>
      <c r="BA853" s="52" t="str">
        <f>IF(参照!G853="","",参照!G853)</f>
        <v>ふかやｅパワー(株)_(参考値)事業者全体</v>
      </c>
      <c r="BB853" s="52">
        <f t="shared" si="44"/>
        <v>0.42899999999999999</v>
      </c>
      <c r="BD853" s="52" t="str">
        <f>IF(参照!L853="","",参照!L853)</f>
        <v/>
      </c>
    </row>
    <row r="854" spans="47:56">
      <c r="AU854" s="52" t="str">
        <f>IF(参照!A854="","",参照!A854)</f>
        <v>A0515</v>
      </c>
      <c r="AV854" s="52" t="str">
        <f>IF(参照!B854="","",参照!B854)</f>
        <v>(株)Ｌｉｎｋ　Ｌｉｆｅ</v>
      </c>
      <c r="AW854" s="52">
        <f>IF(参照!C854="","",参照!C854)</f>
        <v>5.1599999999999997E-4</v>
      </c>
      <c r="AX854" s="52" t="str">
        <f>IF(参照!D854="","",参照!D854)</f>
        <v/>
      </c>
      <c r="AY854" s="52">
        <f>IF(参照!E854="","",参照!E854)</f>
        <v>5.31E-4</v>
      </c>
      <c r="AZ854" s="52" t="str">
        <f>IF(参照!F854="","",参照!F854)</f>
        <v>(株)Ｌｉｎｋ　Ｌｉｆｅ</v>
      </c>
      <c r="BA854" s="52" t="str">
        <f>IF(参照!G854="","",参照!G854)</f>
        <v>(株)Ｌｉｎｋ　Ｌｉｆｅ_</v>
      </c>
      <c r="BB854" s="52">
        <f t="shared" si="44"/>
        <v>0.53100000000000003</v>
      </c>
      <c r="BD854" s="52" t="str">
        <f>IF(参照!L854="","",参照!L854)</f>
        <v/>
      </c>
    </row>
    <row r="855" spans="47:56">
      <c r="AU855" s="52" t="str">
        <f>IF(参照!A855="","",参照!A855)</f>
        <v>A0518</v>
      </c>
      <c r="AV855" s="52" t="str">
        <f>IF(参照!B855="","",参照!B855)</f>
        <v>(株)グローバルキャスト</v>
      </c>
      <c r="AW855" s="52">
        <f>IF(参照!C855="","",参照!C855)</f>
        <v>3.7399999999999998E-4</v>
      </c>
      <c r="AX855" s="52" t="str">
        <f>IF(参照!D855="","",参照!D855)</f>
        <v/>
      </c>
      <c r="AY855" s="52">
        <f>IF(参照!E855="","",参照!E855)</f>
        <v>3.1800000000000003E-4</v>
      </c>
      <c r="AZ855" s="52" t="str">
        <f>IF(参照!F855="","",参照!F855)</f>
        <v>(株)グローバルキャスト</v>
      </c>
      <c r="BA855" s="52" t="str">
        <f>IF(参照!G855="","",参照!G855)</f>
        <v>(株)グローバルキャスト_</v>
      </c>
      <c r="BB855" s="52">
        <f t="shared" si="44"/>
        <v>0.318</v>
      </c>
      <c r="BD855" s="52" t="str">
        <f>IF(参照!L855="","",参照!L855)</f>
        <v/>
      </c>
    </row>
    <row r="856" spans="47:56">
      <c r="AU856" s="52" t="str">
        <f>IF(参照!A856="","",参照!A856)</f>
        <v>A0519</v>
      </c>
      <c r="AV856" s="52" t="str">
        <f>IF(参照!B856="","",参照!B856)</f>
        <v>日本エネルギー総合システム(株)</v>
      </c>
      <c r="AW856" s="52">
        <f>IF(参照!C856="","",参照!C856)</f>
        <v>5.0000000000000001E-4</v>
      </c>
      <c r="AX856" s="52" t="str">
        <f>IF(参照!D856="","",参照!D856)</f>
        <v>メニューA</v>
      </c>
      <c r="AY856" s="52">
        <f>IF(参照!E856="","",参照!E856)</f>
        <v>0</v>
      </c>
      <c r="AZ856" s="52" t="str">
        <f>IF(参照!F856="","",参照!F856)</f>
        <v>日本エネルギー総合システム(株)</v>
      </c>
      <c r="BA856" s="52" t="str">
        <f>IF(参照!G856="","",参照!G856)</f>
        <v>日本エネルギー総合システム(株)_メニューA</v>
      </c>
      <c r="BB856" s="52">
        <f t="shared" si="44"/>
        <v>0</v>
      </c>
      <c r="BD856" s="52" t="str">
        <f>IF(参照!L856="","",参照!L856)</f>
        <v/>
      </c>
    </row>
    <row r="857" spans="47:56">
      <c r="AU857" s="52" t="str">
        <f>IF(参照!A857="","",参照!A857)</f>
        <v/>
      </c>
      <c r="AV857" s="52" t="str">
        <f>IF(参照!B857="","",参照!B857)</f>
        <v/>
      </c>
      <c r="AW857" s="52" t="str">
        <f>IF(参照!C857="","",参照!C857)</f>
        <v/>
      </c>
      <c r="AX857" s="52" t="str">
        <f>IF(参照!D857="","",参照!D857)</f>
        <v>メニューB(残差)</v>
      </c>
      <c r="AY857" s="52">
        <f>IF(参照!E857="","",参照!E857)</f>
        <v>4.7199999999999998E-4</v>
      </c>
      <c r="AZ857" s="52" t="str">
        <f>IF(参照!F857="","",参照!F857)</f>
        <v>日本エネルギー総合システム(株)</v>
      </c>
      <c r="BA857" s="52" t="str">
        <f>IF(参照!G857="","",参照!G857)</f>
        <v>日本エネルギー総合システム(株)_メニューB(残差)</v>
      </c>
      <c r="BB857" s="52">
        <f t="shared" si="44"/>
        <v>0.47199999999999998</v>
      </c>
      <c r="BD857" s="52" t="str">
        <f>IF(参照!L857="","",参照!L857)</f>
        <v/>
      </c>
    </row>
    <row r="858" spans="47:56">
      <c r="AU858" s="52" t="str">
        <f>IF(参照!A858="","",参照!A858)</f>
        <v/>
      </c>
      <c r="AV858" s="52" t="str">
        <f>IF(参照!B858="","",参照!B858)</f>
        <v/>
      </c>
      <c r="AW858" s="52" t="str">
        <f>IF(参照!C858="","",参照!C858)</f>
        <v/>
      </c>
      <c r="AX858" s="52" t="str">
        <f>IF(参照!D858="","",参照!D858)</f>
        <v>(参考値)事業者全体</v>
      </c>
      <c r="AY858" s="52">
        <f>IF(参照!E858="","",参照!E858)</f>
        <v>4.6200000000000001E-4</v>
      </c>
      <c r="AZ858" s="52" t="str">
        <f>IF(参照!F858="","",参照!F858)</f>
        <v>日本エネルギー総合システム(株)</v>
      </c>
      <c r="BA858" s="52" t="str">
        <f>IF(参照!G858="","",参照!G858)</f>
        <v>日本エネルギー総合システム(株)_(参考値)事業者全体</v>
      </c>
      <c r="BB858" s="52">
        <f t="shared" si="44"/>
        <v>0.46200000000000002</v>
      </c>
      <c r="BD858" s="52" t="str">
        <f>IF(参照!L858="","",参照!L858)</f>
        <v/>
      </c>
    </row>
    <row r="859" spans="47:56">
      <c r="AU859" s="52" t="str">
        <f>IF(参照!A859="","",参照!A859)</f>
        <v>A0520</v>
      </c>
      <c r="AV859" s="52" t="str">
        <f>IF(参照!B859="","",参照!B859)</f>
        <v>イワタニ東海(株)</v>
      </c>
      <c r="AW859" s="52">
        <f>IF(参照!C859="","",参照!C859)</f>
        <v>3.6400000000000001E-4</v>
      </c>
      <c r="AX859" s="52" t="str">
        <f>IF(参照!D859="","",参照!D859)</f>
        <v/>
      </c>
      <c r="AY859" s="52">
        <f>IF(参照!E859="","",参照!E859)</f>
        <v>3.0800000000000001E-4</v>
      </c>
      <c r="AZ859" s="52" t="str">
        <f>IF(参照!F859="","",参照!F859)</f>
        <v>イワタニ東海(株)</v>
      </c>
      <c r="BA859" s="52" t="str">
        <f>IF(参照!G859="","",参照!G859)</f>
        <v>イワタニ東海(株)_</v>
      </c>
      <c r="BB859" s="52">
        <f t="shared" si="44"/>
        <v>0.308</v>
      </c>
      <c r="BD859" s="52" t="str">
        <f>IF(参照!L859="","",参照!L859)</f>
        <v/>
      </c>
    </row>
    <row r="860" spans="47:56">
      <c r="AU860" s="52" t="str">
        <f>IF(参照!A860="","",参照!A860)</f>
        <v>A0522</v>
      </c>
      <c r="AV860" s="52" t="str">
        <f>IF(参照!B860="","",参照!B860)</f>
        <v>(株)デライトアップ</v>
      </c>
      <c r="AW860" s="52">
        <f>IF(参照!C860="","",参照!C860)</f>
        <v>4.75E-4</v>
      </c>
      <c r="AX860" s="52" t="str">
        <f>IF(参照!D860="","",参照!D860)</f>
        <v/>
      </c>
      <c r="AY860" s="52">
        <f>IF(参照!E860="","",参照!E860)</f>
        <v>4.64E-4</v>
      </c>
      <c r="AZ860" s="52" t="str">
        <f>IF(参照!F860="","",参照!F860)</f>
        <v>(株)デライトアップ</v>
      </c>
      <c r="BA860" s="52" t="str">
        <f>IF(参照!G860="","",参照!G860)</f>
        <v>(株)デライトアップ_</v>
      </c>
      <c r="BB860" s="52">
        <f t="shared" si="44"/>
        <v>0.46400000000000002</v>
      </c>
      <c r="BD860" s="52" t="str">
        <f>IF(参照!L860="","",参照!L860)</f>
        <v/>
      </c>
    </row>
    <row r="861" spans="47:56">
      <c r="AU861" s="52" t="str">
        <f>IF(参照!A861="","",参照!A861)</f>
        <v>A0525</v>
      </c>
      <c r="AV861" s="52" t="str">
        <f>IF(参照!B861="","",参照!B861)</f>
        <v>(株)ところざわ未来電力</v>
      </c>
      <c r="AW861" s="52">
        <f>IF(参照!C861="","",参照!C861)</f>
        <v>5.8E-5</v>
      </c>
      <c r="AX861" s="52" t="str">
        <f>IF(参照!D861="","",参照!D861)</f>
        <v>メニューA</v>
      </c>
      <c r="AY861" s="52">
        <f>IF(参照!E861="","",参照!E861)</f>
        <v>2.81E-4</v>
      </c>
      <c r="AZ861" s="52" t="str">
        <f>IF(参照!F861="","",参照!F861)</f>
        <v>(株)ところざわ未来電力</v>
      </c>
      <c r="BA861" s="52" t="str">
        <f>IF(参照!G861="","",参照!G861)</f>
        <v>(株)ところざわ未来電力_メニューA</v>
      </c>
      <c r="BB861" s="52">
        <f t="shared" si="44"/>
        <v>0.28100000000000003</v>
      </c>
      <c r="BD861" s="52" t="str">
        <f>IF(参照!L861="","",参照!L861)</f>
        <v/>
      </c>
    </row>
    <row r="862" spans="47:56">
      <c r="AU862" s="52" t="str">
        <f>IF(参照!A862="","",参照!A862)</f>
        <v/>
      </c>
      <c r="AV862" s="52" t="str">
        <f>IF(参照!B862="","",参照!B862)</f>
        <v/>
      </c>
      <c r="AW862" s="52" t="str">
        <f>IF(参照!C862="","",参照!C862)</f>
        <v/>
      </c>
      <c r="AX862" s="52" t="str">
        <f>IF(参照!D862="","",参照!D862)</f>
        <v>メニューB</v>
      </c>
      <c r="AY862" s="52">
        <f>IF(参照!E862="","",参照!E862)</f>
        <v>0</v>
      </c>
      <c r="AZ862" s="52" t="str">
        <f>IF(参照!F862="","",参照!F862)</f>
        <v>(株)ところざわ未来電力</v>
      </c>
      <c r="BA862" s="52" t="str">
        <f>IF(参照!G862="","",参照!G862)</f>
        <v>(株)ところざわ未来電力_メニューB</v>
      </c>
      <c r="BB862" s="52">
        <f t="shared" si="44"/>
        <v>0</v>
      </c>
      <c r="BD862" s="52" t="str">
        <f>IF(参照!L862="","",参照!L862)</f>
        <v/>
      </c>
    </row>
    <row r="863" spans="47:56">
      <c r="AU863" s="52" t="str">
        <f>IF(参照!A863="","",参照!A863)</f>
        <v/>
      </c>
      <c r="AV863" s="52" t="str">
        <f>IF(参照!B863="","",参照!B863)</f>
        <v/>
      </c>
      <c r="AW863" s="52" t="str">
        <f>IF(参照!C863="","",参照!C863)</f>
        <v/>
      </c>
      <c r="AX863" s="52" t="str">
        <f>IF(参照!D863="","",参照!D863)</f>
        <v>メニューC(残差)</v>
      </c>
      <c r="AY863" s="52">
        <f>IF(参照!E863="","",参照!E863)</f>
        <v>2.8100000000000005E-4</v>
      </c>
      <c r="AZ863" s="52" t="str">
        <f>IF(参照!F863="","",参照!F863)</f>
        <v>(株)ところざわ未来電力</v>
      </c>
      <c r="BA863" s="52" t="str">
        <f>IF(参照!G863="","",参照!G863)</f>
        <v>(株)ところざわ未来電力_メニューC(残差)</v>
      </c>
      <c r="BB863" s="52">
        <f t="shared" si="44"/>
        <v>0.28100000000000003</v>
      </c>
      <c r="BD863" s="52" t="str">
        <f>IF(参照!L863="","",参照!L863)</f>
        <v/>
      </c>
    </row>
    <row r="864" spans="47:56">
      <c r="AU864" s="52" t="str">
        <f>IF(参照!A864="","",参照!A864)</f>
        <v/>
      </c>
      <c r="AV864" s="52" t="str">
        <f>IF(参照!B864="","",参照!B864)</f>
        <v/>
      </c>
      <c r="AW864" s="52" t="str">
        <f>IF(参照!C864="","",参照!C864)</f>
        <v/>
      </c>
      <c r="AX864" s="52" t="str">
        <f>IF(参照!D864="","",参照!D864)</f>
        <v>(参考値)事業者全体</v>
      </c>
      <c r="AY864" s="52">
        <f>IF(参照!E864="","",参照!E864)</f>
        <v>3.1800000000000003E-4</v>
      </c>
      <c r="AZ864" s="52" t="str">
        <f>IF(参照!F864="","",参照!F864)</f>
        <v>(株)ところざわ未来電力</v>
      </c>
      <c r="BA864" s="52" t="str">
        <f>IF(参照!G864="","",参照!G864)</f>
        <v>(株)ところざわ未来電力_(参考値)事業者全体</v>
      </c>
      <c r="BB864" s="52">
        <f t="shared" si="44"/>
        <v>0.318</v>
      </c>
      <c r="BD864" s="52" t="str">
        <f>IF(参照!L864="","",参照!L864)</f>
        <v/>
      </c>
    </row>
    <row r="865" spans="47:56">
      <c r="AU865" s="52" t="str">
        <f>IF(参照!A865="","",参照!A865)</f>
        <v>A0526</v>
      </c>
      <c r="AV865" s="52" t="str">
        <f>IF(参照!B865="","",参照!B865)</f>
        <v>朝日ガスエナジー(株)</v>
      </c>
      <c r="AW865" s="52">
        <f>IF(参照!C865="","",参照!C865)</f>
        <v>3.6400000000000001E-4</v>
      </c>
      <c r="AX865" s="52" t="str">
        <f>IF(参照!D865="","",参照!D865)</f>
        <v/>
      </c>
      <c r="AY865" s="52">
        <f>IF(参照!E865="","",参照!E865)</f>
        <v>3.0800000000000001E-4</v>
      </c>
      <c r="AZ865" s="52" t="str">
        <f>IF(参照!F865="","",参照!F865)</f>
        <v>朝日ガスエナジー(株)</v>
      </c>
      <c r="BA865" s="52" t="str">
        <f>IF(参照!G865="","",参照!G865)</f>
        <v>朝日ガスエナジー(株)_</v>
      </c>
      <c r="BB865" s="52">
        <f t="shared" si="44"/>
        <v>0.308</v>
      </c>
      <c r="BD865" s="52" t="str">
        <f>IF(参照!L865="","",参照!L865)</f>
        <v/>
      </c>
    </row>
    <row r="866" spans="47:56">
      <c r="AU866" s="52" t="str">
        <f>IF(参照!A866="","",参照!A866)</f>
        <v>A0528</v>
      </c>
      <c r="AV866" s="52" t="str">
        <f>IF(参照!B866="","",参照!B866)</f>
        <v>(株)エネファント</v>
      </c>
      <c r="AW866" s="52">
        <f>IF(参照!C866="","",参照!C866)</f>
        <v>4.6299999999999998E-4</v>
      </c>
      <c r="AX866" s="52" t="str">
        <f>IF(参照!D866="","",参照!D866)</f>
        <v>メニューA</v>
      </c>
      <c r="AY866" s="52">
        <f>IF(参照!E866="","",参照!E866)</f>
        <v>0</v>
      </c>
      <c r="AZ866" s="52" t="str">
        <f>IF(参照!F866="","",参照!F866)</f>
        <v>(株)エネファント</v>
      </c>
      <c r="BA866" s="52" t="str">
        <f>IF(参照!G866="","",参照!G866)</f>
        <v>(株)エネファント_メニューA</v>
      </c>
      <c r="BB866" s="52">
        <f t="shared" si="44"/>
        <v>0</v>
      </c>
      <c r="BD866" s="52" t="str">
        <f>IF(参照!L866="","",参照!L866)</f>
        <v/>
      </c>
    </row>
    <row r="867" spans="47:56">
      <c r="AU867" s="52" t="str">
        <f>IF(参照!A867="","",参照!A867)</f>
        <v/>
      </c>
      <c r="AV867" s="52" t="str">
        <f>IF(参照!B867="","",参照!B867)</f>
        <v/>
      </c>
      <c r="AW867" s="52" t="str">
        <f>IF(参照!C867="","",参照!C867)</f>
        <v/>
      </c>
      <c r="AX867" s="52" t="str">
        <f>IF(参照!D867="","",参照!D867)</f>
        <v>メニューB</v>
      </c>
      <c r="AY867" s="52">
        <f>IF(参照!E867="","",参照!E867)</f>
        <v>0</v>
      </c>
      <c r="AZ867" s="52" t="str">
        <f>IF(参照!F867="","",参照!F867)</f>
        <v>(株)エネファント</v>
      </c>
      <c r="BA867" s="52" t="str">
        <f>IF(参照!G867="","",参照!G867)</f>
        <v>(株)エネファント_メニューB</v>
      </c>
      <c r="BB867" s="52">
        <f t="shared" si="44"/>
        <v>0</v>
      </c>
      <c r="BD867" s="52" t="str">
        <f>IF(参照!L867="","",参照!L867)</f>
        <v/>
      </c>
    </row>
    <row r="868" spans="47:56">
      <c r="AU868" s="52" t="str">
        <f>IF(参照!A868="","",参照!A868)</f>
        <v/>
      </c>
      <c r="AV868" s="52" t="str">
        <f>IF(参照!B868="","",参照!B868)</f>
        <v/>
      </c>
      <c r="AW868" s="52" t="str">
        <f>IF(参照!C868="","",参照!C868)</f>
        <v/>
      </c>
      <c r="AX868" s="52" t="str">
        <f>IF(参照!D868="","",参照!D868)</f>
        <v>メニューC(残差)</v>
      </c>
      <c r="AY868" s="52">
        <f>IF(参照!E868="","",参照!E868)</f>
        <v>4.6100000000000004E-4</v>
      </c>
      <c r="AZ868" s="52" t="str">
        <f>IF(参照!F868="","",参照!F868)</f>
        <v>(株)エネファント</v>
      </c>
      <c r="BA868" s="52" t="str">
        <f>IF(参照!G868="","",参照!G868)</f>
        <v>(株)エネファント_メニューC(残差)</v>
      </c>
      <c r="BB868" s="52">
        <f t="shared" si="44"/>
        <v>0.46100000000000002</v>
      </c>
      <c r="BD868" s="52" t="str">
        <f>IF(参照!L868="","",参照!L868)</f>
        <v/>
      </c>
    </row>
    <row r="869" spans="47:56">
      <c r="AU869" s="52" t="str">
        <f>IF(参照!A869="","",参照!A869)</f>
        <v/>
      </c>
      <c r="AV869" s="52" t="str">
        <f>IF(参照!B869="","",参照!B869)</f>
        <v/>
      </c>
      <c r="AW869" s="52" t="str">
        <f>IF(参照!C869="","",参照!C869)</f>
        <v/>
      </c>
      <c r="AX869" s="52" t="str">
        <f>IF(参照!D869="","",参照!D869)</f>
        <v>(参考値)事業者全体</v>
      </c>
      <c r="AY869" s="52">
        <f>IF(参照!E869="","",参照!E869)</f>
        <v>5.0100000000000003E-4</v>
      </c>
      <c r="AZ869" s="52" t="str">
        <f>IF(参照!F869="","",参照!F869)</f>
        <v>(株)エネファント</v>
      </c>
      <c r="BA869" s="52" t="str">
        <f>IF(参照!G869="","",参照!G869)</f>
        <v>(株)エネファント_(参考値)事業者全体</v>
      </c>
      <c r="BB869" s="52">
        <f t="shared" si="44"/>
        <v>0.501</v>
      </c>
      <c r="BD869" s="52" t="str">
        <f>IF(参照!L869="","",参照!L869)</f>
        <v/>
      </c>
    </row>
    <row r="870" spans="47:56">
      <c r="AU870" s="52" t="str">
        <f>IF(参照!A870="","",参照!A870)</f>
        <v>A0529</v>
      </c>
      <c r="AV870" s="52" t="str">
        <f>IF(参照!B870="","",参照!B870)</f>
        <v>(株)エスエナジー</v>
      </c>
      <c r="AW870" s="52">
        <f>IF(参照!C870="","",参照!C870)</f>
        <v>4.7800000000000002E-4</v>
      </c>
      <c r="AX870" s="52" t="str">
        <f>IF(参照!D870="","",参照!D870)</f>
        <v/>
      </c>
      <c r="AY870" s="52">
        <f>IF(参照!E870="","",参照!E870)</f>
        <v>5.22E-4</v>
      </c>
      <c r="AZ870" s="52" t="str">
        <f>IF(参照!F870="","",参照!F870)</f>
        <v>(株)エスエナジー</v>
      </c>
      <c r="BA870" s="52" t="str">
        <f>IF(参照!G870="","",参照!G870)</f>
        <v>(株)エスエナジー_</v>
      </c>
      <c r="BB870" s="52">
        <f t="shared" si="44"/>
        <v>0.52200000000000002</v>
      </c>
      <c r="BD870" s="52" t="str">
        <f>IF(参照!L870="","",参照!L870)</f>
        <v/>
      </c>
    </row>
    <row r="871" spans="47:56">
      <c r="AU871" s="52" t="str">
        <f>IF(参照!A871="","",参照!A871)</f>
        <v>A0532</v>
      </c>
      <c r="AV871" s="52" t="str">
        <f>IF(参照!B871="","",参照!B871)</f>
        <v>(株)Ｍｐｏｗｅｒ</v>
      </c>
      <c r="AW871" s="52">
        <f>IF(参照!C871="","",参照!C871)</f>
        <v>3.8499999999999998E-4</v>
      </c>
      <c r="AX871" s="52" t="str">
        <f>IF(参照!D871="","",参照!D871)</f>
        <v/>
      </c>
      <c r="AY871" s="52">
        <f>IF(参照!E871="","",参照!E871)</f>
        <v>3.7199999999999999E-4</v>
      </c>
      <c r="AZ871" s="52" t="str">
        <f>IF(参照!F871="","",参照!F871)</f>
        <v>(株)Ｍｐｏｗｅｒ</v>
      </c>
      <c r="BA871" s="52" t="str">
        <f>IF(参照!G871="","",参照!G871)</f>
        <v>(株)Ｍｐｏｗｅｒ_</v>
      </c>
      <c r="BB871" s="52">
        <f t="shared" si="44"/>
        <v>0.372</v>
      </c>
      <c r="BD871" s="52" t="str">
        <f>IF(参照!L871="","",参照!L871)</f>
        <v/>
      </c>
    </row>
    <row r="872" spans="47:56">
      <c r="AU872" s="52" t="str">
        <f>IF(参照!A872="","",参照!A872)</f>
        <v>A0533</v>
      </c>
      <c r="AV872" s="52" t="str">
        <f>IF(参照!B872="","",参照!B872)</f>
        <v>秩父新電力(株)</v>
      </c>
      <c r="AW872" s="52">
        <f>IF(参照!C872="","",参照!C872)</f>
        <v>3.1399999999999999E-4</v>
      </c>
      <c r="AX872" s="52" t="str">
        <f>IF(参照!D872="","",参照!D872)</f>
        <v>メニューA</v>
      </c>
      <c r="AY872" s="52">
        <f>IF(参照!E872="","",参照!E872)</f>
        <v>0</v>
      </c>
      <c r="AZ872" s="52" t="str">
        <f>IF(参照!F872="","",参照!F872)</f>
        <v>秩父新電力(株)</v>
      </c>
      <c r="BA872" s="52" t="str">
        <f>IF(参照!G872="","",参照!G872)</f>
        <v>秩父新電力(株)_メニューA</v>
      </c>
      <c r="BB872" s="52">
        <f t="shared" si="44"/>
        <v>0</v>
      </c>
      <c r="BD872" s="52" t="str">
        <f>IF(参照!L872="","",参照!L872)</f>
        <v/>
      </c>
    </row>
    <row r="873" spans="47:56">
      <c r="AU873" s="52" t="str">
        <f>IF(参照!A873="","",参照!A873)</f>
        <v/>
      </c>
      <c r="AV873" s="52" t="str">
        <f>IF(参照!B873="","",参照!B873)</f>
        <v/>
      </c>
      <c r="AW873" s="52" t="str">
        <f>IF(参照!C873="","",参照!C873)</f>
        <v/>
      </c>
      <c r="AX873" s="52" t="str">
        <f>IF(参照!D873="","",参照!D873)</f>
        <v>メニューB</v>
      </c>
      <c r="AY873" s="52">
        <f>IF(参照!E873="","",参照!E873)</f>
        <v>0</v>
      </c>
      <c r="AZ873" s="52" t="str">
        <f>IF(参照!F873="","",参照!F873)</f>
        <v>秩父新電力(株)</v>
      </c>
      <c r="BA873" s="52" t="str">
        <f>IF(参照!G873="","",参照!G873)</f>
        <v>秩父新電力(株)_メニューB</v>
      </c>
      <c r="BB873" s="52">
        <f t="shared" si="44"/>
        <v>0</v>
      </c>
      <c r="BD873" s="52" t="str">
        <f>IF(参照!L873="","",参照!L873)</f>
        <v/>
      </c>
    </row>
    <row r="874" spans="47:56">
      <c r="AU874" s="52" t="str">
        <f>IF(参照!A874="","",参照!A874)</f>
        <v/>
      </c>
      <c r="AV874" s="52" t="str">
        <f>IF(参照!B874="","",参照!B874)</f>
        <v/>
      </c>
      <c r="AW874" s="52" t="str">
        <f>IF(参照!C874="","",参照!C874)</f>
        <v/>
      </c>
      <c r="AX874" s="52" t="str">
        <f>IF(参照!D874="","",参照!D874)</f>
        <v>メニューC</v>
      </c>
      <c r="AY874" s="52">
        <f>IF(参照!E874="","",参照!E874)</f>
        <v>2.99E-4</v>
      </c>
      <c r="AZ874" s="52" t="str">
        <f>IF(参照!F874="","",参照!F874)</f>
        <v>秩父新電力(株)</v>
      </c>
      <c r="BA874" s="52" t="str">
        <f>IF(参照!G874="","",参照!G874)</f>
        <v>秩父新電力(株)_メニューC</v>
      </c>
      <c r="BB874" s="52">
        <f t="shared" si="44"/>
        <v>0.29899999999999999</v>
      </c>
      <c r="BD874" s="52" t="str">
        <f>IF(参照!L874="","",参照!L874)</f>
        <v/>
      </c>
    </row>
    <row r="875" spans="47:56">
      <c r="AU875" s="52" t="str">
        <f>IF(参照!A875="","",参照!A875)</f>
        <v/>
      </c>
      <c r="AV875" s="52" t="str">
        <f>IF(参照!B875="","",参照!B875)</f>
        <v/>
      </c>
      <c r="AW875" s="52" t="str">
        <f>IF(参照!C875="","",参照!C875)</f>
        <v/>
      </c>
      <c r="AX875" s="52" t="str">
        <f>IF(参照!D875="","",参照!D875)</f>
        <v>メニューD(残差)</v>
      </c>
      <c r="AY875" s="52">
        <f>IF(参照!E875="","",参照!E875)</f>
        <v>3.3300000000000002E-4</v>
      </c>
      <c r="AZ875" s="52" t="str">
        <f>IF(参照!F875="","",参照!F875)</f>
        <v>秩父新電力(株)</v>
      </c>
      <c r="BA875" s="52" t="str">
        <f>IF(参照!G875="","",参照!G875)</f>
        <v>秩父新電力(株)_メニューD(残差)</v>
      </c>
      <c r="BB875" s="52">
        <f t="shared" si="44"/>
        <v>0.33300000000000002</v>
      </c>
      <c r="BD875" s="52" t="str">
        <f>IF(参照!L875="","",参照!L875)</f>
        <v/>
      </c>
    </row>
    <row r="876" spans="47:56">
      <c r="AU876" s="52" t="str">
        <f>IF(参照!A876="","",参照!A876)</f>
        <v/>
      </c>
      <c r="AV876" s="52" t="str">
        <f>IF(参照!B876="","",参照!B876)</f>
        <v/>
      </c>
      <c r="AW876" s="52" t="str">
        <f>IF(参照!C876="","",参照!C876)</f>
        <v/>
      </c>
      <c r="AX876" s="52" t="str">
        <f>IF(参照!D876="","",参照!D876)</f>
        <v>(参考値)事業者全体</v>
      </c>
      <c r="AY876" s="52">
        <f>IF(参照!E876="","",参照!E876)</f>
        <v>2.9399999999999999E-4</v>
      </c>
      <c r="AZ876" s="52" t="str">
        <f>IF(参照!F876="","",参照!F876)</f>
        <v>秩父新電力(株)</v>
      </c>
      <c r="BA876" s="52" t="str">
        <f>IF(参照!G876="","",参照!G876)</f>
        <v>秩父新電力(株)_(参考値)事業者全体</v>
      </c>
      <c r="BB876" s="52">
        <f t="shared" si="44"/>
        <v>0.29399999999999998</v>
      </c>
      <c r="BD876" s="52" t="str">
        <f>IF(参照!L876="","",参照!L876)</f>
        <v/>
      </c>
    </row>
    <row r="877" spans="47:56">
      <c r="AU877" s="52" t="str">
        <f>IF(参照!A877="","",参照!A877)</f>
        <v>A0534</v>
      </c>
      <c r="AV877" s="52" t="str">
        <f>IF(参照!B877="","",参照!B877)</f>
        <v>みよしエナジー(株)</v>
      </c>
      <c r="AW877" s="52">
        <f>IF(参照!C877="","",参照!C877)</f>
        <v>2.33E-4</v>
      </c>
      <c r="AX877" s="52" t="str">
        <f>IF(参照!D877="","",参照!D877)</f>
        <v/>
      </c>
      <c r="AY877" s="52">
        <f>IF(参照!E877="","",参照!E877)</f>
        <v>4.9399999999999997E-4</v>
      </c>
      <c r="AZ877" s="52" t="str">
        <f>IF(参照!F877="","",参照!F877)</f>
        <v>みよしエナジー(株)</v>
      </c>
      <c r="BA877" s="52" t="str">
        <f>IF(参照!G877="","",参照!G877)</f>
        <v>みよしエナジー(株)_</v>
      </c>
      <c r="BB877" s="52">
        <f t="shared" si="44"/>
        <v>0.49399999999999999</v>
      </c>
      <c r="BD877" s="52" t="str">
        <f>IF(参照!L877="","",参照!L877)</f>
        <v/>
      </c>
    </row>
    <row r="878" spans="47:56">
      <c r="AU878" s="52" t="str">
        <f>IF(参照!A878="","",参照!A878)</f>
        <v>A0536</v>
      </c>
      <c r="AV878" s="52" t="str">
        <f>IF(参照!B878="","",参照!B878)</f>
        <v>東日本ガス(株)</v>
      </c>
      <c r="AW878" s="52">
        <f>IF(参照!C878="","",参照!C878)</f>
        <v>4.9299999999999995E-4</v>
      </c>
      <c r="AX878" s="52" t="str">
        <f>IF(参照!D878="","",参照!D878)</f>
        <v/>
      </c>
      <c r="AY878" s="52">
        <f>IF(参照!E878="","",参照!E878)</f>
        <v>4.3600000000000008E-4</v>
      </c>
      <c r="AZ878" s="52" t="str">
        <f>IF(参照!F878="","",参照!F878)</f>
        <v>東日本ガス(株)</v>
      </c>
      <c r="BA878" s="52" t="str">
        <f>IF(参照!G878="","",参照!G878)</f>
        <v>東日本ガス(株)_</v>
      </c>
      <c r="BB878" s="52">
        <f t="shared" si="44"/>
        <v>0.43600000000000005</v>
      </c>
      <c r="BD878" s="52" t="str">
        <f>IF(参照!L878="","",参照!L878)</f>
        <v/>
      </c>
    </row>
    <row r="879" spans="47:56">
      <c r="AU879" s="52" t="str">
        <f>IF(参照!A879="","",参照!A879)</f>
        <v>A0537</v>
      </c>
      <c r="AV879" s="52" t="str">
        <f>IF(参照!B879="","",参照!B879)</f>
        <v>東彩ガス(株)</v>
      </c>
      <c r="AW879" s="52">
        <f>IF(参照!C879="","",参照!C879)</f>
        <v>4.9299999999999995E-4</v>
      </c>
      <c r="AX879" s="52" t="str">
        <f>IF(参照!D879="","",参照!D879)</f>
        <v>メニューA</v>
      </c>
      <c r="AY879" s="52">
        <f>IF(参照!E879="","",参照!E879)</f>
        <v>0</v>
      </c>
      <c r="AZ879" s="52" t="str">
        <f>IF(参照!F879="","",参照!F879)</f>
        <v>東彩ガス(株)</v>
      </c>
      <c r="BA879" s="52" t="str">
        <f>IF(参照!G879="","",参照!G879)</f>
        <v>東彩ガス(株)_メニューA</v>
      </c>
      <c r="BB879" s="52">
        <f t="shared" si="44"/>
        <v>0</v>
      </c>
      <c r="BD879" s="52" t="str">
        <f>IF(参照!L879="","",参照!L879)</f>
        <v/>
      </c>
    </row>
    <row r="880" spans="47:56">
      <c r="AU880" s="52" t="str">
        <f>IF(参照!A880="","",参照!A880)</f>
        <v/>
      </c>
      <c r="AV880" s="52" t="str">
        <f>IF(参照!B880="","",参照!B880)</f>
        <v/>
      </c>
      <c r="AW880" s="52" t="str">
        <f>IF(参照!C880="","",参照!C880)</f>
        <v/>
      </c>
      <c r="AX880" s="52" t="str">
        <f>IF(参照!D880="","",参照!D880)</f>
        <v>メニューB(残差)</v>
      </c>
      <c r="AY880" s="52">
        <f>IF(参照!E880="","",参照!E880)</f>
        <v>4.37E-4</v>
      </c>
      <c r="AZ880" s="52" t="str">
        <f>IF(参照!F880="","",参照!F880)</f>
        <v>東彩ガス(株)</v>
      </c>
      <c r="BA880" s="52" t="str">
        <f>IF(参照!G880="","",参照!G880)</f>
        <v>東彩ガス(株)_メニューB(残差)</v>
      </c>
      <c r="BB880" s="52">
        <f t="shared" si="44"/>
        <v>0.437</v>
      </c>
      <c r="BD880" s="52" t="str">
        <f>IF(参照!L880="","",参照!L880)</f>
        <v/>
      </c>
    </row>
    <row r="881" spans="47:56">
      <c r="AU881" s="52" t="str">
        <f>IF(参照!A881="","",参照!A881)</f>
        <v/>
      </c>
      <c r="AV881" s="52" t="str">
        <f>IF(参照!B881="","",参照!B881)</f>
        <v/>
      </c>
      <c r="AW881" s="52" t="str">
        <f>IF(参照!C881="","",参照!C881)</f>
        <v/>
      </c>
      <c r="AX881" s="52" t="str">
        <f>IF(参照!D881="","",参照!D881)</f>
        <v>(参考値)事業者全体</v>
      </c>
      <c r="AY881" s="52">
        <f>IF(参照!E881="","",参照!E881)</f>
        <v>4.9399999999999997E-4</v>
      </c>
      <c r="AZ881" s="52" t="str">
        <f>IF(参照!F881="","",参照!F881)</f>
        <v>東彩ガス(株)</v>
      </c>
      <c r="BA881" s="52" t="str">
        <f>IF(参照!G881="","",参照!G881)</f>
        <v>東彩ガス(株)_(参考値)事業者全体</v>
      </c>
      <c r="BB881" s="52">
        <f t="shared" si="44"/>
        <v>0.49399999999999999</v>
      </c>
      <c r="BD881" s="52" t="str">
        <f>IF(参照!L881="","",参照!L881)</f>
        <v/>
      </c>
    </row>
    <row r="882" spans="47:56">
      <c r="AU882" s="52" t="str">
        <f>IF(参照!A882="","",参照!A882)</f>
        <v>A0538</v>
      </c>
      <c r="AV882" s="52" t="str">
        <f>IF(参照!B882="","",参照!B882)</f>
        <v>綿半パートナーズ(株)</v>
      </c>
      <c r="AW882" s="52">
        <f>IF(参照!C882="","",参照!C882)</f>
        <v>5.1199999999999998E-4</v>
      </c>
      <c r="AX882" s="52" t="str">
        <f>IF(参照!D882="","",参照!D882)</f>
        <v/>
      </c>
      <c r="AY882" s="52">
        <f>IF(参照!E882="","",参照!E882)</f>
        <v>5.5999999999999995E-4</v>
      </c>
      <c r="AZ882" s="52" t="str">
        <f>IF(参照!F882="","",参照!F882)</f>
        <v>綿半パートナーズ(株)</v>
      </c>
      <c r="BA882" s="52" t="str">
        <f>IF(参照!G882="","",参照!G882)</f>
        <v>綿半パートナーズ(株)_</v>
      </c>
      <c r="BB882" s="52">
        <f t="shared" si="44"/>
        <v>0.55999999999999994</v>
      </c>
      <c r="BD882" s="52" t="str">
        <f>IF(参照!L882="","",参照!L882)</f>
        <v/>
      </c>
    </row>
    <row r="883" spans="47:56">
      <c r="AU883" s="52" t="str">
        <f>IF(参照!A883="","",参照!A883)</f>
        <v>A0539</v>
      </c>
      <c r="AV883" s="52" t="str">
        <f>IF(参照!B883="","",参照!B883)</f>
        <v>(株)ｋａｒｃｈ</v>
      </c>
      <c r="AW883" s="52">
        <f>IF(参照!C883="","",参照!C883)</f>
        <v>1.01E-4</v>
      </c>
      <c r="AX883" s="52" t="str">
        <f>IF(参照!D883="","",参照!D883)</f>
        <v/>
      </c>
      <c r="AY883" s="52">
        <f>IF(参照!E883="","",参照!E883)</f>
        <v>4.0700000000000003E-4</v>
      </c>
      <c r="AZ883" s="52" t="str">
        <f>IF(参照!F883="","",参照!F883)</f>
        <v>(株)ｋａｒｃｈ</v>
      </c>
      <c r="BA883" s="52" t="str">
        <f>IF(参照!G883="","",参照!G883)</f>
        <v>(株)ｋａｒｃｈ_</v>
      </c>
      <c r="BB883" s="52">
        <f t="shared" si="44"/>
        <v>0.40700000000000003</v>
      </c>
      <c r="BD883" s="52" t="str">
        <f>IF(参照!L883="","",参照!L883)</f>
        <v/>
      </c>
    </row>
    <row r="884" spans="47:56">
      <c r="AU884" s="52" t="str">
        <f>IF(参照!A884="","",参照!A884)</f>
        <v>A0542</v>
      </c>
      <c r="AV884" s="52" t="str">
        <f>IF(参照!B884="","",参照!B884)</f>
        <v>森の灯り(株)</v>
      </c>
      <c r="AW884" s="52">
        <f>IF(参照!C884="","",参照!C884)</f>
        <v>5.0699999999999996E-4</v>
      </c>
      <c r="AX884" s="52" t="str">
        <f>IF(参照!D884="","",参照!D884)</f>
        <v/>
      </c>
      <c r="AY884" s="52">
        <f>IF(参照!E884="","",参照!E884)</f>
        <v>5.4199999999999995E-4</v>
      </c>
      <c r="AZ884" s="52" t="str">
        <f>IF(参照!F884="","",参照!F884)</f>
        <v>森の灯り(株)</v>
      </c>
      <c r="BA884" s="52" t="str">
        <f>IF(参照!G884="","",参照!G884)</f>
        <v>森の灯り(株)_</v>
      </c>
      <c r="BB884" s="52">
        <f t="shared" si="44"/>
        <v>0.54199999999999993</v>
      </c>
      <c r="BD884" s="52" t="str">
        <f>IF(参照!L884="","",参照!L884)</f>
        <v/>
      </c>
    </row>
    <row r="885" spans="47:56">
      <c r="AU885" s="52" t="str">
        <f>IF(参照!A885="","",参照!A885)</f>
        <v>A0543</v>
      </c>
      <c r="AV885" s="52" t="str">
        <f>IF(参照!B885="","",参照!B885)</f>
        <v>(株)かみでん里山公社</v>
      </c>
      <c r="AW885" s="52">
        <f>IF(参照!C885="","",参照!C885)</f>
        <v>3.2600000000000001E-4</v>
      </c>
      <c r="AX885" s="52" t="str">
        <f>IF(参照!D885="","",参照!D885)</f>
        <v/>
      </c>
      <c r="AY885" s="52">
        <f>IF(参照!E885="","",参照!E885)</f>
        <v>4.6900000000000002E-4</v>
      </c>
      <c r="AZ885" s="52" t="str">
        <f>IF(参照!F885="","",参照!F885)</f>
        <v>(株)かみでん里山公社</v>
      </c>
      <c r="BA885" s="52" t="str">
        <f>IF(参照!G885="","",参照!G885)</f>
        <v>(株)かみでん里山公社_</v>
      </c>
      <c r="BB885" s="52">
        <f t="shared" si="44"/>
        <v>0.46900000000000003</v>
      </c>
      <c r="BD885" s="52" t="str">
        <f>IF(参照!L885="","",参照!L885)</f>
        <v/>
      </c>
    </row>
    <row r="886" spans="47:56">
      <c r="AU886" s="52" t="str">
        <f>IF(参照!A886="","",参照!A886)</f>
        <v>A0546</v>
      </c>
      <c r="AV886" s="52" t="str">
        <f>IF(参照!B886="","",参照!B886)</f>
        <v>(株)三郷ひまわりエナジー</v>
      </c>
      <c r="AW886" s="52">
        <f>IF(参照!C886="","",参照!C886)</f>
        <v>4.8099999999999998E-4</v>
      </c>
      <c r="AX886" s="52" t="str">
        <f>IF(参照!D886="","",参照!D886)</f>
        <v/>
      </c>
      <c r="AY886" s="52">
        <f>IF(参照!E886="","",参照!E886)</f>
        <v>4.4700000000000002E-4</v>
      </c>
      <c r="AZ886" s="52" t="str">
        <f>IF(参照!F886="","",参照!F886)</f>
        <v>(株)三郷ひまわりエナジー</v>
      </c>
      <c r="BA886" s="52" t="str">
        <f>IF(参照!G886="","",参照!G886)</f>
        <v>(株)三郷ひまわりエナジー_</v>
      </c>
      <c r="BB886" s="52">
        <f t="shared" si="44"/>
        <v>0.44700000000000001</v>
      </c>
      <c r="BD886" s="52" t="str">
        <f>IF(参照!L886="","",参照!L886)</f>
        <v/>
      </c>
    </row>
    <row r="887" spans="47:56">
      <c r="AU887" s="52" t="str">
        <f>IF(参照!A887="","",参照!A887)</f>
        <v>A0547</v>
      </c>
      <c r="AV887" s="52" t="str">
        <f>IF(参照!B887="","",参照!B887)</f>
        <v>(株)球磨村森電力</v>
      </c>
      <c r="AW887" s="52">
        <f>IF(参照!C887="","",参照!C887)</f>
        <v>3.28E-4</v>
      </c>
      <c r="AX887" s="52" t="str">
        <f>IF(参照!D887="","",参照!D887)</f>
        <v/>
      </c>
      <c r="AY887" s="52">
        <f>IF(参照!E887="","",参照!E887)</f>
        <v>2.72E-4</v>
      </c>
      <c r="AZ887" s="52" t="str">
        <f>IF(参照!F887="","",参照!F887)</f>
        <v>(株)球磨村森電力</v>
      </c>
      <c r="BA887" s="52" t="str">
        <f>IF(参照!G887="","",参照!G887)</f>
        <v>(株)球磨村森電力_</v>
      </c>
      <c r="BB887" s="52">
        <f t="shared" si="44"/>
        <v>0.27200000000000002</v>
      </c>
      <c r="BD887" s="52" t="str">
        <f>IF(参照!L887="","",参照!L887)</f>
        <v/>
      </c>
    </row>
    <row r="888" spans="47:56">
      <c r="AU888" s="52" t="str">
        <f>IF(参照!A888="","",参照!A888)</f>
        <v>A0548</v>
      </c>
      <c r="AV888" s="52" t="str">
        <f>IF(参照!B888="","",参照!B888)</f>
        <v>北日本ガス(株)</v>
      </c>
      <c r="AW888" s="52">
        <f>IF(参照!C888="","",参照!C888)</f>
        <v>4.9299999999999995E-4</v>
      </c>
      <c r="AX888" s="52" t="str">
        <f>IF(参照!D888="","",参照!D888)</f>
        <v/>
      </c>
      <c r="AY888" s="52">
        <f>IF(参照!E888="","",参照!E888)</f>
        <v>4.35E-4</v>
      </c>
      <c r="AZ888" s="52" t="str">
        <f>IF(参照!F888="","",参照!F888)</f>
        <v>北日本ガス(株)</v>
      </c>
      <c r="BA888" s="52" t="str">
        <f>IF(参照!G888="","",参照!G888)</f>
        <v>北日本ガス(株)_</v>
      </c>
      <c r="BB888" s="52">
        <f t="shared" si="44"/>
        <v>0.435</v>
      </c>
      <c r="BD888" s="52" t="str">
        <f>IF(参照!L888="","",参照!L888)</f>
        <v/>
      </c>
    </row>
    <row r="889" spans="47:56">
      <c r="AU889" s="52" t="str">
        <f>IF(参照!A889="","",参照!A889)</f>
        <v>A0549</v>
      </c>
      <c r="AV889" s="52" t="str">
        <f>IF(参照!B889="","",参照!B889)</f>
        <v>くこくエネルギー(株)(旧：熊本電力(株))</v>
      </c>
      <c r="AW889" s="52">
        <f>IF(参照!C889="","",参照!C889)</f>
        <v>5.0100000000000003E-4</v>
      </c>
      <c r="AX889" s="52" t="str">
        <f>IF(参照!D889="","",参照!D889)</f>
        <v/>
      </c>
      <c r="AY889" s="52">
        <f>IF(参照!E889="","",参照!E889)</f>
        <v>5.31E-4</v>
      </c>
      <c r="AZ889" s="52" t="str">
        <f>IF(参照!F889="","",参照!F889)</f>
        <v>くこくエネルギー(株)(旧：熊本電力(株))</v>
      </c>
      <c r="BA889" s="52" t="str">
        <f>IF(参照!G889="","",参照!G889)</f>
        <v>くこくエネルギー(株)(旧：熊本電力(株))_</v>
      </c>
      <c r="BB889" s="52">
        <f t="shared" si="44"/>
        <v>0.53100000000000003</v>
      </c>
      <c r="BD889" s="52" t="str">
        <f>IF(参照!L889="","",参照!L889)</f>
        <v/>
      </c>
    </row>
    <row r="890" spans="47:56">
      <c r="AU890" s="52" t="str">
        <f>IF(参照!A890="","",参照!A890)</f>
        <v>A0550</v>
      </c>
      <c r="AV890" s="52" t="str">
        <f>IF(参照!B890="","",参照!B890)</f>
        <v>(株)エコログ</v>
      </c>
      <c r="AW890" s="52">
        <f>IF(参照!C890="","",参照!C890)</f>
        <v>5.4200000000000006E-4</v>
      </c>
      <c r="AX890" s="52" t="str">
        <f>IF(参照!D890="","",参照!D890)</f>
        <v/>
      </c>
      <c r="AY890" s="52">
        <f>IF(参照!E890="","",参照!E890)</f>
        <v>5.4500000000000002E-4</v>
      </c>
      <c r="AZ890" s="52" t="str">
        <f>IF(参照!F890="","",参照!F890)</f>
        <v>(株)エコログ</v>
      </c>
      <c r="BA890" s="52" t="str">
        <f>IF(参照!G890="","",参照!G890)</f>
        <v>(株)エコログ_</v>
      </c>
      <c r="BB890" s="52">
        <f t="shared" si="44"/>
        <v>0.54500000000000004</v>
      </c>
      <c r="BD890" s="52" t="str">
        <f>IF(参照!L890="","",参照!L890)</f>
        <v/>
      </c>
    </row>
    <row r="891" spans="47:56">
      <c r="AU891" s="52" t="str">
        <f>IF(参照!A891="","",参照!A891)</f>
        <v>A0551</v>
      </c>
      <c r="AV891" s="52" t="str">
        <f>IF(参照!B891="","",参照!B891)</f>
        <v>飯田まちづくり電力(株)</v>
      </c>
      <c r="AW891" s="52">
        <f>IF(参照!C891="","",参照!C891)</f>
        <v>2.6600000000000001E-4</v>
      </c>
      <c r="AX891" s="52" t="str">
        <f>IF(参照!D891="","",参照!D891)</f>
        <v>メニューA</v>
      </c>
      <c r="AY891" s="52">
        <f>IF(参照!E891="","",参照!E891)</f>
        <v>3.4200000000000002E-4</v>
      </c>
      <c r="AZ891" s="52" t="str">
        <f>IF(参照!F891="","",参照!F891)</f>
        <v>飯田まちづくり電力(株)</v>
      </c>
      <c r="BA891" s="52" t="str">
        <f>IF(参照!G891="","",参照!G891)</f>
        <v>飯田まちづくり電力(株)_メニューA</v>
      </c>
      <c r="BB891" s="52">
        <f t="shared" si="44"/>
        <v>0.34200000000000003</v>
      </c>
      <c r="BD891" s="52" t="str">
        <f>IF(参照!L891="","",参照!L891)</f>
        <v/>
      </c>
    </row>
    <row r="892" spans="47:56">
      <c r="AU892" s="52" t="str">
        <f>IF(参照!A892="","",参照!A892)</f>
        <v/>
      </c>
      <c r="AV892" s="52" t="str">
        <f>IF(参照!B892="","",参照!B892)</f>
        <v/>
      </c>
      <c r="AW892" s="52" t="str">
        <f>IF(参照!C892="","",参照!C892)</f>
        <v/>
      </c>
      <c r="AX892" s="52" t="str">
        <f>IF(参照!D892="","",参照!D892)</f>
        <v>メニューB(残差)</v>
      </c>
      <c r="AY892" s="52">
        <f>IF(参照!E892="","",参照!E892)</f>
        <v>4.64E-4</v>
      </c>
      <c r="AZ892" s="52" t="str">
        <f>IF(参照!F892="","",参照!F892)</f>
        <v>飯田まちづくり電力(株)</v>
      </c>
      <c r="BA892" s="52" t="str">
        <f>IF(参照!G892="","",参照!G892)</f>
        <v>飯田まちづくり電力(株)_メニューB(残差)</v>
      </c>
      <c r="BB892" s="52">
        <f t="shared" si="44"/>
        <v>0.46400000000000002</v>
      </c>
      <c r="BD892" s="52" t="str">
        <f>IF(参照!L892="","",参照!L892)</f>
        <v/>
      </c>
    </row>
    <row r="893" spans="47:56">
      <c r="AU893" s="52" t="str">
        <f>IF(参照!A893="","",参照!A893)</f>
        <v/>
      </c>
      <c r="AV893" s="52" t="str">
        <f>IF(参照!B893="","",参照!B893)</f>
        <v/>
      </c>
      <c r="AW893" s="52" t="str">
        <f>IF(参照!C893="","",参照!C893)</f>
        <v/>
      </c>
      <c r="AX893" s="52" t="str">
        <f>IF(参照!D893="","",参照!D893)</f>
        <v>(参考値)事業者全体</v>
      </c>
      <c r="AY893" s="52">
        <f>IF(参照!E893="","",参照!E893)</f>
        <v>4.5600000000000003E-4</v>
      </c>
      <c r="AZ893" s="52" t="str">
        <f>IF(参照!F893="","",参照!F893)</f>
        <v>飯田まちづくり電力(株)</v>
      </c>
      <c r="BA893" s="52" t="str">
        <f>IF(参照!G893="","",参照!G893)</f>
        <v>飯田まちづくり電力(株)_(参考値)事業者全体</v>
      </c>
      <c r="BB893" s="52">
        <f t="shared" si="44"/>
        <v>0.45600000000000002</v>
      </c>
      <c r="BD893" s="52" t="str">
        <f>IF(参照!L893="","",参照!L893)</f>
        <v/>
      </c>
    </row>
    <row r="894" spans="47:56">
      <c r="AU894" s="52" t="str">
        <f>IF(参照!A894="","",参照!A894)</f>
        <v>A0552</v>
      </c>
      <c r="AV894" s="52" t="str">
        <f>IF(参照!B894="","",参照!B894)</f>
        <v>イワタニ長野(株)</v>
      </c>
      <c r="AW894" s="52">
        <f>IF(参照!C894="","",参照!C894)</f>
        <v>3.6400000000000001E-4</v>
      </c>
      <c r="AX894" s="52" t="str">
        <f>IF(参照!D894="","",参照!D894)</f>
        <v/>
      </c>
      <c r="AY894" s="52">
        <f>IF(参照!E894="","",参照!E894)</f>
        <v>3.0800000000000001E-4</v>
      </c>
      <c r="AZ894" s="52" t="str">
        <f>IF(参照!F894="","",参照!F894)</f>
        <v>イワタニ長野(株)</v>
      </c>
      <c r="BA894" s="52" t="str">
        <f>IF(参照!G894="","",参照!G894)</f>
        <v>イワタニ長野(株)_</v>
      </c>
      <c r="BB894" s="52">
        <f t="shared" si="44"/>
        <v>0.308</v>
      </c>
      <c r="BD894" s="52" t="str">
        <f>IF(参照!L894="","",参照!L894)</f>
        <v/>
      </c>
    </row>
    <row r="895" spans="47:56">
      <c r="AU895" s="52" t="str">
        <f>IF(参照!A895="","",参照!A895)</f>
        <v>A0553</v>
      </c>
      <c r="AV895" s="52" t="str">
        <f>IF(参照!B895="","",参照!B895)</f>
        <v>シェルジャパン(株)</v>
      </c>
      <c r="AW895" s="52" t="str">
        <f>IF(参照!C895="","",参照!C895)</f>
        <v>0.000453※</v>
      </c>
      <c r="AX895" s="52" t="str">
        <f>IF(参照!D895="","",参照!D895)</f>
        <v>メニューA</v>
      </c>
      <c r="AY895" s="52">
        <f>IF(参照!E895="","",参照!E895)</f>
        <v>2.5000000000000001E-4</v>
      </c>
      <c r="AZ895" s="52" t="str">
        <f>IF(参照!F895="","",参照!F895)</f>
        <v>シェルジャパン(株)</v>
      </c>
      <c r="BA895" s="52" t="str">
        <f>IF(参照!G895="","",参照!G895)</f>
        <v>シェルジャパン(株)_メニューA</v>
      </c>
      <c r="BB895" s="52">
        <f t="shared" si="44"/>
        <v>0.25</v>
      </c>
      <c r="BD895" s="52" t="str">
        <f>IF(参照!L895="","",参照!L895)</f>
        <v/>
      </c>
    </row>
    <row r="896" spans="47:56">
      <c r="AU896" s="52" t="str">
        <f>IF(参照!A896="","",参照!A896)</f>
        <v/>
      </c>
      <c r="AV896" s="52" t="str">
        <f>IF(参照!B896="","",参照!B896)</f>
        <v/>
      </c>
      <c r="AW896" s="52" t="str">
        <f>IF(参照!C896="","",参照!C896)</f>
        <v/>
      </c>
      <c r="AX896" s="52" t="str">
        <f>IF(参照!D896="","",参照!D896)</f>
        <v>メニューB</v>
      </c>
      <c r="AY896" s="52">
        <f>IF(参照!E896="","",参照!E896)</f>
        <v>3.1500000000000001E-4</v>
      </c>
      <c r="AZ896" s="52" t="str">
        <f>IF(参照!F896="","",参照!F896)</f>
        <v>シェルジャパン(株)</v>
      </c>
      <c r="BA896" s="52" t="str">
        <f>IF(参照!G896="","",参照!G896)</f>
        <v>シェルジャパン(株)_メニューB</v>
      </c>
      <c r="BB896" s="52">
        <f t="shared" si="44"/>
        <v>0.315</v>
      </c>
      <c r="BD896" s="52" t="str">
        <f>IF(参照!L896="","",参照!L896)</f>
        <v/>
      </c>
    </row>
    <row r="897" spans="47:56">
      <c r="AU897" s="52" t="str">
        <f>IF(参照!A897="","",参照!A897)</f>
        <v/>
      </c>
      <c r="AV897" s="52" t="str">
        <f>IF(参照!B897="","",参照!B897)</f>
        <v/>
      </c>
      <c r="AW897" s="52" t="str">
        <f>IF(参照!C897="","",参照!C897)</f>
        <v/>
      </c>
      <c r="AX897" s="52" t="str">
        <f>IF(参照!D897="","",参照!D897)</f>
        <v>メニューC(残差)</v>
      </c>
      <c r="AY897" s="52">
        <f>IF(参照!E897="","",参照!E897)</f>
        <v>7.8999999999999996E-5</v>
      </c>
      <c r="AZ897" s="52" t="str">
        <f>IF(参照!F897="","",参照!F897)</f>
        <v>シェルジャパン(株)</v>
      </c>
      <c r="BA897" s="52" t="str">
        <f>IF(参照!G897="","",参照!G897)</f>
        <v>シェルジャパン(株)_メニューC(残差)</v>
      </c>
      <c r="BB897" s="52">
        <f t="shared" si="44"/>
        <v>7.9000000000000001E-2</v>
      </c>
      <c r="BD897" s="52" t="str">
        <f>IF(参照!L897="","",参照!L897)</f>
        <v/>
      </c>
    </row>
    <row r="898" spans="47:56">
      <c r="AU898" s="52" t="str">
        <f>IF(参照!A898="","",参照!A898)</f>
        <v/>
      </c>
      <c r="AV898" s="52" t="str">
        <f>IF(参照!B898="","",参照!B898)</f>
        <v/>
      </c>
      <c r="AW898" s="52" t="str">
        <f>IF(参照!C898="","",参照!C898)</f>
        <v/>
      </c>
      <c r="AX898" s="52" t="str">
        <f>IF(参照!D898="","",参照!D898)</f>
        <v>(参考値)事業者全体</v>
      </c>
      <c r="AY898" s="52">
        <f>IF(参照!E898="","",参照!E898)</f>
        <v>6.3000000000000003E-4</v>
      </c>
      <c r="AZ898" s="52" t="str">
        <f>IF(参照!F898="","",参照!F898)</f>
        <v>シェルジャパン(株)</v>
      </c>
      <c r="BA898" s="52" t="str">
        <f>IF(参照!G898="","",参照!G898)</f>
        <v>シェルジャパン(株)_(参考値)事業者全体</v>
      </c>
      <c r="BB898" s="52">
        <f t="shared" si="44"/>
        <v>0.63</v>
      </c>
      <c r="BD898" s="52" t="str">
        <f>IF(参照!L898="","",参照!L898)</f>
        <v/>
      </c>
    </row>
    <row r="899" spans="47:56">
      <c r="AU899" s="52" t="str">
        <f>IF(参照!A899="","",参照!A899)</f>
        <v>A0554</v>
      </c>
      <c r="AV899" s="52" t="str">
        <f>IF(参照!B899="","",参照!B899)</f>
        <v>(株)クボタ</v>
      </c>
      <c r="AW899" s="52">
        <f>IF(参照!C899="","",参照!C899)</f>
        <v>3.9899999999999999E-4</v>
      </c>
      <c r="AX899" s="52" t="str">
        <f>IF(参照!D899="","",参照!D899)</f>
        <v/>
      </c>
      <c r="AY899" s="52">
        <f>IF(参照!E899="","",参照!E899)</f>
        <v>3.4299999999999999E-4</v>
      </c>
      <c r="AZ899" s="52" t="str">
        <f>IF(参照!F899="","",参照!F899)</f>
        <v>(株)クボタ</v>
      </c>
      <c r="BA899" s="52" t="str">
        <f>IF(参照!G899="","",参照!G899)</f>
        <v>(株)クボタ_</v>
      </c>
      <c r="BB899" s="52">
        <f t="shared" si="44"/>
        <v>0.34299999999999997</v>
      </c>
      <c r="BD899" s="52" t="str">
        <f>IF(参照!L899="","",参照!L899)</f>
        <v/>
      </c>
    </row>
    <row r="900" spans="47:56">
      <c r="AU900" s="52" t="str">
        <f>IF(参照!A900="","",参照!A900)</f>
        <v>A0555</v>
      </c>
      <c r="AV900" s="52" t="str">
        <f>IF(参照!B900="","",参照!B900)</f>
        <v>石油資源開発(株)</v>
      </c>
      <c r="AW900" s="52" t="str">
        <f>IF(参照!C900="","",参照!C900)</f>
        <v>0.000453※</v>
      </c>
      <c r="AX900" s="52" t="str">
        <f>IF(参照!D900="","",参照!D900)</f>
        <v/>
      </c>
      <c r="AY900" s="52">
        <f>IF(参照!E900="","",参照!E900)</f>
        <v>4.5300000000000001E-4</v>
      </c>
      <c r="AZ900" s="52" t="str">
        <f>IF(参照!F900="","",参照!F900)</f>
        <v>石油資源開発(株)</v>
      </c>
      <c r="BA900" s="52" t="str">
        <f>IF(参照!G900="","",参照!G900)</f>
        <v>石油資源開発(株)_</v>
      </c>
      <c r="BB900" s="52">
        <f t="shared" si="44"/>
        <v>0.45300000000000001</v>
      </c>
      <c r="BD900" s="52" t="str">
        <f>IF(参照!L900="","",参照!L900)</f>
        <v/>
      </c>
    </row>
    <row r="901" spans="47:56">
      <c r="AU901" s="52" t="str">
        <f>IF(参照!A901="","",参照!A901)</f>
        <v>A0556</v>
      </c>
      <c r="AV901" s="52" t="str">
        <f>IF(参照!B901="","",参照!B901)</f>
        <v>越後天然ガス(株)</v>
      </c>
      <c r="AW901" s="52">
        <f>IF(参照!C901="","",参照!C901)</f>
        <v>5.22E-4</v>
      </c>
      <c r="AX901" s="52" t="str">
        <f>IF(参照!D901="","",参照!D901)</f>
        <v>メニューA</v>
      </c>
      <c r="AY901" s="52">
        <f>IF(参照!E901="","",参照!E901)</f>
        <v>0</v>
      </c>
      <c r="AZ901" s="52" t="str">
        <f>IF(参照!F901="","",参照!F901)</f>
        <v>越後天然ガス(株)</v>
      </c>
      <c r="BA901" s="52" t="str">
        <f>IF(参照!G901="","",参照!G901)</f>
        <v>越後天然ガス(株)_メニューA</v>
      </c>
      <c r="BB901" s="52">
        <f t="shared" ref="BB901:BB964" si="45">AY901*1000</f>
        <v>0</v>
      </c>
      <c r="BD901" s="52" t="str">
        <f>IF(参照!L901="","",参照!L901)</f>
        <v/>
      </c>
    </row>
    <row r="902" spans="47:56">
      <c r="AU902" s="52" t="str">
        <f>IF(参照!A902="","",参照!A902)</f>
        <v/>
      </c>
      <c r="AV902" s="52" t="str">
        <f>IF(参照!B902="","",参照!B902)</f>
        <v/>
      </c>
      <c r="AW902" s="52" t="str">
        <f>IF(参照!C902="","",参照!C902)</f>
        <v/>
      </c>
      <c r="AX902" s="52" t="str">
        <f>IF(参照!D902="","",参照!D902)</f>
        <v>メニューB(残差)</v>
      </c>
      <c r="AY902" s="52">
        <f>IF(参照!E902="","",参照!E902)</f>
        <v>5.9899999999999992E-4</v>
      </c>
      <c r="AZ902" s="52" t="str">
        <f>IF(参照!F902="","",参照!F902)</f>
        <v>越後天然ガス(株)</v>
      </c>
      <c r="BA902" s="52" t="str">
        <f>IF(参照!G902="","",参照!G902)</f>
        <v>越後天然ガス(株)_メニューB(残差)</v>
      </c>
      <c r="BB902" s="52">
        <f t="shared" si="45"/>
        <v>0.59899999999999998</v>
      </c>
      <c r="BD902" s="52" t="str">
        <f>IF(参照!L902="","",参照!L902)</f>
        <v/>
      </c>
    </row>
    <row r="903" spans="47:56">
      <c r="AU903" s="52" t="str">
        <f>IF(参照!A903="","",参照!A903)</f>
        <v/>
      </c>
      <c r="AV903" s="52" t="str">
        <f>IF(参照!B903="","",参照!B903)</f>
        <v/>
      </c>
      <c r="AW903" s="52" t="str">
        <f>IF(参照!C903="","",参照!C903)</f>
        <v/>
      </c>
      <c r="AX903" s="52" t="str">
        <f>IF(参照!D903="","",参照!D903)</f>
        <v>(参考値)事業者全体</v>
      </c>
      <c r="AY903" s="52">
        <f>IF(参照!E903="","",参照!E903)</f>
        <v>2.9299999999999997E-4</v>
      </c>
      <c r="AZ903" s="52" t="str">
        <f>IF(参照!F903="","",参照!F903)</f>
        <v>越後天然ガス(株)</v>
      </c>
      <c r="BA903" s="52" t="str">
        <f>IF(参照!G903="","",参照!G903)</f>
        <v>越後天然ガス(株)_(参考値)事業者全体</v>
      </c>
      <c r="BB903" s="52">
        <f t="shared" si="45"/>
        <v>0.29299999999999998</v>
      </c>
      <c r="BD903" s="52" t="str">
        <f>IF(参照!L903="","",参照!L903)</f>
        <v/>
      </c>
    </row>
    <row r="904" spans="47:56">
      <c r="AU904" s="52" t="str">
        <f>IF(参照!A904="","",参照!A904)</f>
        <v>A0557</v>
      </c>
      <c r="AV904" s="52" t="str">
        <f>IF(参照!B904="","",参照!B904)</f>
        <v>(株)大仙こまちパワー</v>
      </c>
      <c r="AW904" s="52">
        <f>IF(参照!C904="","",参照!C904)</f>
        <v>1.4E-5</v>
      </c>
      <c r="AX904" s="52" t="str">
        <f>IF(参照!D904="","",参照!D904)</f>
        <v/>
      </c>
      <c r="AY904" s="52">
        <f>IF(参照!E904="","",参照!E904)</f>
        <v>4.2299999999999998E-4</v>
      </c>
      <c r="AZ904" s="52" t="str">
        <f>IF(参照!F904="","",参照!F904)</f>
        <v>(株)大仙こまちパワー</v>
      </c>
      <c r="BA904" s="52" t="str">
        <f>IF(参照!G904="","",参照!G904)</f>
        <v>(株)大仙こまちパワー_</v>
      </c>
      <c r="BB904" s="52">
        <f t="shared" si="45"/>
        <v>0.42299999999999999</v>
      </c>
      <c r="BD904" s="52" t="str">
        <f>IF(参照!L904="","",参照!L904)</f>
        <v/>
      </c>
    </row>
    <row r="905" spans="47:56">
      <c r="AU905" s="52" t="str">
        <f>IF(参照!A905="","",参照!A905)</f>
        <v>A0558</v>
      </c>
      <c r="AV905" s="52" t="str">
        <f>IF(参照!B905="","",参照!B905)</f>
        <v>坂戸ガス(株)</v>
      </c>
      <c r="AW905" s="52">
        <f>IF(参照!C905="","",参照!C905)</f>
        <v>4.0700000000000003E-4</v>
      </c>
      <c r="AX905" s="52" t="str">
        <f>IF(参照!D905="","",参照!D905)</f>
        <v/>
      </c>
      <c r="AY905" s="52">
        <f>IF(参照!E905="","",参照!E905)</f>
        <v>3.5100000000000002E-4</v>
      </c>
      <c r="AZ905" s="52" t="str">
        <f>IF(参照!F905="","",参照!F905)</f>
        <v>坂戸ガス(株)</v>
      </c>
      <c r="BA905" s="52" t="str">
        <f>IF(参照!G905="","",参照!G905)</f>
        <v>坂戸ガス(株)_</v>
      </c>
      <c r="BB905" s="52">
        <f t="shared" si="45"/>
        <v>0.35100000000000003</v>
      </c>
      <c r="BD905" s="52" t="str">
        <f>IF(参照!L905="","",参照!L905)</f>
        <v/>
      </c>
    </row>
    <row r="906" spans="47:56">
      <c r="AU906" s="52" t="str">
        <f>IF(参照!A906="","",参照!A906)</f>
        <v>A0559</v>
      </c>
      <c r="AV906" s="52" t="str">
        <f>IF(参照!B906="","",参照!B906)</f>
        <v>(株)デベロップ</v>
      </c>
      <c r="AW906" s="52">
        <f>IF(参照!C906="","",参照!C906)</f>
        <v>4.0000000000000002E-4</v>
      </c>
      <c r="AX906" s="52" t="str">
        <f>IF(参照!D906="","",参照!D906)</f>
        <v/>
      </c>
      <c r="AY906" s="52">
        <f>IF(参照!E906="","",参照!E906)</f>
        <v>3.4400000000000001E-4</v>
      </c>
      <c r="AZ906" s="52" t="str">
        <f>IF(参照!F906="","",参照!F906)</f>
        <v>(株)デベロップ</v>
      </c>
      <c r="BA906" s="52" t="str">
        <f>IF(参照!G906="","",参照!G906)</f>
        <v>(株)デベロップ_</v>
      </c>
      <c r="BB906" s="52">
        <f t="shared" si="45"/>
        <v>0.34400000000000003</v>
      </c>
      <c r="BD906" s="52" t="str">
        <f>IF(参照!L906="","",参照!L906)</f>
        <v/>
      </c>
    </row>
    <row r="907" spans="47:56">
      <c r="AU907" s="52" t="str">
        <f>IF(参照!A907="","",参照!A907)</f>
        <v>A0560</v>
      </c>
      <c r="AV907" s="52" t="str">
        <f>IF(参照!B907="","",参照!B907)</f>
        <v>(株)テレ・マーカー</v>
      </c>
      <c r="AW907" s="52">
        <f>IF(参照!C907="","",参照!C907)</f>
        <v>6.29E-4</v>
      </c>
      <c r="AX907" s="52" t="str">
        <f>IF(参照!D907="","",参照!D907)</f>
        <v/>
      </c>
      <c r="AY907" s="52">
        <f>IF(参照!E907="","",参照!E907)</f>
        <v>5.8600000000000004E-4</v>
      </c>
      <c r="AZ907" s="52" t="str">
        <f>IF(参照!F907="","",参照!F907)</f>
        <v>(株)テレ・マーカー</v>
      </c>
      <c r="BA907" s="52" t="str">
        <f>IF(参照!G907="","",参照!G907)</f>
        <v>(株)テレ・マーカー_</v>
      </c>
      <c r="BB907" s="52">
        <f t="shared" si="45"/>
        <v>0.58600000000000008</v>
      </c>
      <c r="BD907" s="52" t="str">
        <f>IF(参照!L907="","",参照!L907)</f>
        <v/>
      </c>
    </row>
    <row r="908" spans="47:56">
      <c r="AU908" s="52" t="str">
        <f>IF(参照!A908="","",参照!A908)</f>
        <v>A0562</v>
      </c>
      <c r="AV908" s="52" t="str">
        <f>IF(参照!B908="","",参照!B908)</f>
        <v>ＭＧＣエネルギー(株)</v>
      </c>
      <c r="AW908" s="52">
        <f>IF(参照!C908="","",参照!C908)</f>
        <v>3.8499999999999998E-4</v>
      </c>
      <c r="AX908" s="52" t="str">
        <f>IF(参照!D908="","",参照!D908)</f>
        <v/>
      </c>
      <c r="AY908" s="52">
        <f>IF(参照!E908="","",参照!E908)</f>
        <v>3.4200000000000002E-4</v>
      </c>
      <c r="AZ908" s="52" t="str">
        <f>IF(参照!F908="","",参照!F908)</f>
        <v>ＭＧＣエネルギー(株)</v>
      </c>
      <c r="BA908" s="52" t="str">
        <f>IF(参照!G908="","",参照!G908)</f>
        <v>ＭＧＣエネルギー(株)_</v>
      </c>
      <c r="BB908" s="52">
        <f t="shared" si="45"/>
        <v>0.34200000000000003</v>
      </c>
      <c r="BD908" s="52" t="str">
        <f>IF(参照!L908="","",参照!L908)</f>
        <v/>
      </c>
    </row>
    <row r="909" spans="47:56">
      <c r="AU909" s="52" t="str">
        <f>IF(参照!A909="","",参照!A909)</f>
        <v>A0565</v>
      </c>
      <c r="AV909" s="52" t="str">
        <f>IF(参照!B909="","",参照!B909)</f>
        <v>福島フェニックス電力(株)</v>
      </c>
      <c r="AW909" s="52" t="str">
        <f>IF(参照!C909="","",参照!C909)</f>
        <v>0.000453※</v>
      </c>
      <c r="AX909" s="52" t="str">
        <f>IF(参照!D909="","",参照!D909)</f>
        <v/>
      </c>
      <c r="AY909" s="52">
        <f>IF(参照!E909="","",参照!E909)</f>
        <v>5.0199999999999995E-4</v>
      </c>
      <c r="AZ909" s="52" t="str">
        <f>IF(参照!F909="","",参照!F909)</f>
        <v>福島フェニックス電力(株)</v>
      </c>
      <c r="BA909" s="52" t="str">
        <f>IF(参照!G909="","",参照!G909)</f>
        <v>福島フェニックス電力(株)_</v>
      </c>
      <c r="BB909" s="52">
        <f t="shared" si="45"/>
        <v>0.502</v>
      </c>
      <c r="BD909" s="52" t="str">
        <f>IF(参照!L909="","",参照!L909)</f>
        <v/>
      </c>
    </row>
    <row r="910" spans="47:56">
      <c r="AU910" s="52" t="str">
        <f>IF(参照!A910="","",参照!A910)</f>
        <v>A0566</v>
      </c>
      <c r="AV910" s="52" t="str">
        <f>IF(参照!B910="","",参照!B910)</f>
        <v>あんしん電力合同会社</v>
      </c>
      <c r="AW910" s="52">
        <f>IF(参照!C910="","",参照!C910)</f>
        <v>4.4700000000000002E-4</v>
      </c>
      <c r="AX910" s="52" t="str">
        <f>IF(参照!D910="","",参照!D910)</f>
        <v/>
      </c>
      <c r="AY910" s="52">
        <f>IF(参照!E910="","",参照!E910)</f>
        <v>4.5899999999999999E-4</v>
      </c>
      <c r="AZ910" s="52" t="str">
        <f>IF(参照!F910="","",参照!F910)</f>
        <v>あんしん電力合同会社</v>
      </c>
      <c r="BA910" s="52" t="str">
        <f>IF(参照!G910="","",参照!G910)</f>
        <v>あんしん電力合同会社_</v>
      </c>
      <c r="BB910" s="52">
        <f t="shared" si="45"/>
        <v>0.45899999999999996</v>
      </c>
      <c r="BD910" s="52" t="str">
        <f>IF(参照!L910="","",参照!L910)</f>
        <v/>
      </c>
    </row>
    <row r="911" spans="47:56">
      <c r="AU911" s="52" t="str">
        <f>IF(参照!A911="","",参照!A911)</f>
        <v>A0567</v>
      </c>
      <c r="AV911" s="52" t="str">
        <f>IF(参照!B911="","",参照!B911)</f>
        <v>(株)美作国電力</v>
      </c>
      <c r="AW911" s="52">
        <f>IF(参照!C911="","",参照!C911)</f>
        <v>5.1000000000000004E-4</v>
      </c>
      <c r="AX911" s="52" t="str">
        <f>IF(参照!D911="","",参照!D911)</f>
        <v/>
      </c>
      <c r="AY911" s="52">
        <f>IF(参照!E911="","",参照!E911)</f>
        <v>4.5399999999999998E-4</v>
      </c>
      <c r="AZ911" s="52" t="str">
        <f>IF(参照!F911="","",参照!F911)</f>
        <v>(株)美作国電力</v>
      </c>
      <c r="BA911" s="52" t="str">
        <f>IF(参照!G911="","",参照!G911)</f>
        <v>(株)美作国電力_</v>
      </c>
      <c r="BB911" s="52">
        <f t="shared" si="45"/>
        <v>0.45399999999999996</v>
      </c>
      <c r="BD911" s="52" t="str">
        <f>IF(参照!L911="","",参照!L911)</f>
        <v/>
      </c>
    </row>
    <row r="912" spans="47:56">
      <c r="AU912" s="52" t="str">
        <f>IF(参照!A912="","",参照!A912)</f>
        <v>A0568</v>
      </c>
      <c r="AV912" s="52" t="str">
        <f>IF(参照!B912="","",参照!B912)</f>
        <v>エア・ウォーター(株)</v>
      </c>
      <c r="AW912" s="52">
        <f>IF(参照!C912="","",参照!C912)</f>
        <v>4.64E-4</v>
      </c>
      <c r="AX912" s="52" t="str">
        <f>IF(参照!D912="","",参照!D912)</f>
        <v/>
      </c>
      <c r="AY912" s="52">
        <f>IF(参照!E912="","",参照!E912)</f>
        <v>4.08E-4</v>
      </c>
      <c r="AZ912" s="52" t="str">
        <f>IF(参照!F912="","",参照!F912)</f>
        <v>エア・ウォーター(株)</v>
      </c>
      <c r="BA912" s="52" t="str">
        <f>IF(参照!G912="","",参照!G912)</f>
        <v>エア・ウォーター(株)_</v>
      </c>
      <c r="BB912" s="52">
        <f t="shared" si="45"/>
        <v>0.40799999999999997</v>
      </c>
      <c r="BD912" s="52" t="str">
        <f>IF(参照!L912="","",参照!L912)</f>
        <v/>
      </c>
    </row>
    <row r="913" spans="47:56">
      <c r="AU913" s="52" t="str">
        <f>IF(参照!A913="","",参照!A913)</f>
        <v>A0570</v>
      </c>
      <c r="AV913" s="52" t="str">
        <f>IF(参照!B913="","",参照!B913)</f>
        <v>八幡商事(株)</v>
      </c>
      <c r="AW913" s="52">
        <f>IF(参照!C913="","",参照!C913)</f>
        <v>3.6400000000000001E-4</v>
      </c>
      <c r="AX913" s="52" t="str">
        <f>IF(参照!D913="","",参照!D913)</f>
        <v/>
      </c>
      <c r="AY913" s="52">
        <f>IF(参照!E913="","",参照!E913)</f>
        <v>3.0800000000000001E-4</v>
      </c>
      <c r="AZ913" s="52" t="str">
        <f>IF(参照!F913="","",参照!F913)</f>
        <v>八幡商事(株)</v>
      </c>
      <c r="BA913" s="52" t="str">
        <f>IF(参照!G913="","",参照!G913)</f>
        <v>八幡商事(株)_</v>
      </c>
      <c r="BB913" s="52">
        <f t="shared" si="45"/>
        <v>0.308</v>
      </c>
      <c r="BD913" s="52" t="str">
        <f>IF(参照!L913="","",参照!L913)</f>
        <v/>
      </c>
    </row>
    <row r="914" spans="47:56">
      <c r="AU914" s="52" t="str">
        <f>IF(参照!A914="","",参照!A914)</f>
        <v>A0571</v>
      </c>
      <c r="AV914" s="52" t="str">
        <f>IF(参照!B914="","",参照!B914)</f>
        <v>おいでんエネルギー(株)</v>
      </c>
      <c r="AW914" s="52">
        <f>IF(参照!C914="","",参照!C914)</f>
        <v>4.6999999999999999E-4</v>
      </c>
      <c r="AX914" s="52" t="str">
        <f>IF(参照!D914="","",参照!D914)</f>
        <v>メニューA</v>
      </c>
      <c r="AY914" s="52">
        <f>IF(参照!E914="","",参照!E914)</f>
        <v>0</v>
      </c>
      <c r="AZ914" s="52" t="str">
        <f>IF(参照!F914="","",参照!F914)</f>
        <v>おいでんエネルギー(株)</v>
      </c>
      <c r="BA914" s="52" t="str">
        <f>IF(参照!G914="","",参照!G914)</f>
        <v>おいでんエネルギー(株)_メニューA</v>
      </c>
      <c r="BB914" s="52">
        <f t="shared" si="45"/>
        <v>0</v>
      </c>
      <c r="BD914" s="52" t="str">
        <f>IF(参照!L914="","",参照!L914)</f>
        <v/>
      </c>
    </row>
    <row r="915" spans="47:56">
      <c r="AU915" s="52" t="str">
        <f>IF(参照!A915="","",参照!A915)</f>
        <v/>
      </c>
      <c r="AV915" s="52" t="str">
        <f>IF(参照!B915="","",参照!B915)</f>
        <v/>
      </c>
      <c r="AW915" s="52" t="str">
        <f>IF(参照!C915="","",参照!C915)</f>
        <v/>
      </c>
      <c r="AX915" s="52" t="str">
        <f>IF(参照!D915="","",参照!D915)</f>
        <v>メニューB</v>
      </c>
      <c r="AY915" s="52">
        <f>IF(参照!E915="","",参照!E915)</f>
        <v>0</v>
      </c>
      <c r="AZ915" s="52" t="str">
        <f>IF(参照!F915="","",参照!F915)</f>
        <v>おいでんエネルギー(株)</v>
      </c>
      <c r="BA915" s="52" t="str">
        <f>IF(参照!G915="","",参照!G915)</f>
        <v>おいでんエネルギー(株)_メニューB</v>
      </c>
      <c r="BB915" s="52">
        <f t="shared" si="45"/>
        <v>0</v>
      </c>
      <c r="BD915" s="52" t="str">
        <f>IF(参照!L915="","",参照!L915)</f>
        <v/>
      </c>
    </row>
    <row r="916" spans="47:56">
      <c r="AU916" s="52" t="str">
        <f>IF(参照!A916="","",参照!A916)</f>
        <v/>
      </c>
      <c r="AV916" s="52" t="str">
        <f>IF(参照!B916="","",参照!B916)</f>
        <v/>
      </c>
      <c r="AW916" s="52" t="str">
        <f>IF(参照!C916="","",参照!C916)</f>
        <v/>
      </c>
      <c r="AX916" s="52" t="str">
        <f>IF(参照!D916="","",参照!D916)</f>
        <v>メニューC(残差)</v>
      </c>
      <c r="AY916" s="52">
        <f>IF(参照!E916="","",参照!E916)</f>
        <v>2.3000000000000001E-4</v>
      </c>
      <c r="AZ916" s="52" t="str">
        <f>IF(参照!F916="","",参照!F916)</f>
        <v>おいでんエネルギー(株)</v>
      </c>
      <c r="BA916" s="52" t="str">
        <f>IF(参照!G916="","",参照!G916)</f>
        <v>おいでんエネルギー(株)_メニューC(残差)</v>
      </c>
      <c r="BB916" s="52">
        <f t="shared" si="45"/>
        <v>0.23</v>
      </c>
      <c r="BD916" s="52" t="str">
        <f>IF(参照!L916="","",参照!L916)</f>
        <v/>
      </c>
    </row>
    <row r="917" spans="47:56">
      <c r="AU917" s="52" t="str">
        <f>IF(参照!A917="","",参照!A917)</f>
        <v/>
      </c>
      <c r="AV917" s="52" t="str">
        <f>IF(参照!B917="","",参照!B917)</f>
        <v/>
      </c>
      <c r="AW917" s="52" t="str">
        <f>IF(参照!C917="","",参照!C917)</f>
        <v/>
      </c>
      <c r="AX917" s="52" t="str">
        <f>IF(参照!D917="","",参照!D917)</f>
        <v>(参考値)事業者全体</v>
      </c>
      <c r="AY917" s="52">
        <f>IF(参照!E917="","",参照!E917)</f>
        <v>5.4199999999999995E-4</v>
      </c>
      <c r="AZ917" s="52" t="str">
        <f>IF(参照!F917="","",参照!F917)</f>
        <v>おいでんエネルギー(株)</v>
      </c>
      <c r="BA917" s="52" t="str">
        <f>IF(参照!G917="","",参照!G917)</f>
        <v>おいでんエネルギー(株)_(参考値)事業者全体</v>
      </c>
      <c r="BB917" s="52">
        <f t="shared" si="45"/>
        <v>0.54199999999999993</v>
      </c>
      <c r="BD917" s="52" t="str">
        <f>IF(参照!L917="","",参照!L917)</f>
        <v/>
      </c>
    </row>
    <row r="918" spans="47:56">
      <c r="AU918" s="52" t="str">
        <f>IF(参照!A918="","",参照!A918)</f>
        <v>A0572</v>
      </c>
      <c r="AV918" s="52" t="str">
        <f>IF(参照!B918="","",参照!B918)</f>
        <v>(株)イシオ</v>
      </c>
      <c r="AW918" s="52">
        <f>IF(参照!C918="","",参照!C918)</f>
        <v>5.0900000000000001E-4</v>
      </c>
      <c r="AX918" s="52" t="str">
        <f>IF(参照!D918="","",参照!D918)</f>
        <v/>
      </c>
      <c r="AY918" s="52">
        <f>IF(参照!E918="","",参照!E918)</f>
        <v>5.7200000000000003E-4</v>
      </c>
      <c r="AZ918" s="52" t="str">
        <f>IF(参照!F918="","",参照!F918)</f>
        <v>(株)イシオ</v>
      </c>
      <c r="BA918" s="52" t="str">
        <f>IF(参照!G918="","",参照!G918)</f>
        <v>(株)イシオ_</v>
      </c>
      <c r="BB918" s="52">
        <f t="shared" si="45"/>
        <v>0.57200000000000006</v>
      </c>
      <c r="BD918" s="52" t="str">
        <f>IF(参照!L918="","",参照!L918)</f>
        <v/>
      </c>
    </row>
    <row r="919" spans="47:56">
      <c r="AU919" s="52" t="str">
        <f>IF(参照!A919="","",参照!A919)</f>
        <v>A0573</v>
      </c>
      <c r="AV919" s="52" t="str">
        <f>IF(参照!B919="","",参照!B919)</f>
        <v>北陸電力ビズ・エナジーソリューション(株)</v>
      </c>
      <c r="AW919" s="52">
        <f>IF(参照!C919="","",参照!C919)</f>
        <v>7.7000000000000007E-4</v>
      </c>
      <c r="AX919" s="52" t="str">
        <f>IF(参照!D919="","",参照!D919)</f>
        <v/>
      </c>
      <c r="AY919" s="52">
        <f>IF(参照!E919="","",参照!E919)</f>
        <v>2.4800000000000001E-4</v>
      </c>
      <c r="AZ919" s="52" t="str">
        <f>IF(参照!F919="","",参照!F919)</f>
        <v>北陸電力ビズ・エナジーソリューション(株)</v>
      </c>
      <c r="BA919" s="52" t="str">
        <f>IF(参照!G919="","",参照!G919)</f>
        <v>北陸電力ビズ・エナジーソリューション(株)_</v>
      </c>
      <c r="BB919" s="52">
        <f t="shared" si="45"/>
        <v>0.248</v>
      </c>
      <c r="BD919" s="52" t="str">
        <f>IF(参照!L919="","",参照!L919)</f>
        <v/>
      </c>
    </row>
    <row r="920" spans="47:56">
      <c r="AU920" s="52" t="str">
        <f>IF(参照!A920="","",参照!A920)</f>
        <v>A0575</v>
      </c>
      <c r="AV920" s="52" t="str">
        <f>IF(参照!B920="","",参照!B920)</f>
        <v>加賀市総合サービス(株)</v>
      </c>
      <c r="AW920" s="52">
        <f>IF(参照!C920="","",参照!C920)</f>
        <v>4.9600000000000002E-4</v>
      </c>
      <c r="AX920" s="52" t="str">
        <f>IF(参照!D920="","",参照!D920)</f>
        <v/>
      </c>
      <c r="AY920" s="52">
        <f>IF(参照!E920="","",参照!E920)</f>
        <v>4.9299999999999995E-4</v>
      </c>
      <c r="AZ920" s="52" t="str">
        <f>IF(参照!F920="","",参照!F920)</f>
        <v>加賀市総合サービス(株)</v>
      </c>
      <c r="BA920" s="52" t="str">
        <f>IF(参照!G920="","",参照!G920)</f>
        <v>加賀市総合サービス(株)_</v>
      </c>
      <c r="BB920" s="52">
        <f t="shared" si="45"/>
        <v>0.49299999999999994</v>
      </c>
      <c r="BD920" s="52" t="str">
        <f>IF(参照!L920="","",参照!L920)</f>
        <v/>
      </c>
    </row>
    <row r="921" spans="47:56">
      <c r="AU921" s="52" t="str">
        <f>IF(参照!A921="","",参照!A921)</f>
        <v>A0577</v>
      </c>
      <c r="AV921" s="52" t="str">
        <f>IF(参照!B921="","",参照!B921)</f>
        <v>丸紅伊那みらいでんき(株)</v>
      </c>
      <c r="AW921" s="52">
        <f>IF(参照!C921="","",参照!C921)</f>
        <v>1.8000000000000001E-4</v>
      </c>
      <c r="AX921" s="52" t="str">
        <f>IF(参照!D921="","",参照!D921)</f>
        <v>メニューA</v>
      </c>
      <c r="AY921" s="52">
        <f>IF(参照!E921="","",参照!E921)</f>
        <v>0</v>
      </c>
      <c r="AZ921" s="52" t="str">
        <f>IF(参照!F921="","",参照!F921)</f>
        <v>丸紅伊那みらいでんき(株)</v>
      </c>
      <c r="BA921" s="52" t="str">
        <f>IF(参照!G921="","",参照!G921)</f>
        <v>丸紅伊那みらいでんき(株)_メニューA</v>
      </c>
      <c r="BB921" s="52">
        <f t="shared" si="45"/>
        <v>0</v>
      </c>
      <c r="BD921" s="52" t="str">
        <f>IF(参照!L921="","",参照!L921)</f>
        <v/>
      </c>
    </row>
    <row r="922" spans="47:56">
      <c r="AU922" s="52" t="str">
        <f>IF(参照!A922="","",参照!A922)</f>
        <v/>
      </c>
      <c r="AV922" s="52" t="str">
        <f>IF(参照!B922="","",参照!B922)</f>
        <v/>
      </c>
      <c r="AW922" s="52" t="str">
        <f>IF(参照!C922="","",参照!C922)</f>
        <v/>
      </c>
      <c r="AX922" s="52" t="str">
        <f>IF(参照!D922="","",参照!D922)</f>
        <v>メニューB(残差)</v>
      </c>
      <c r="AY922" s="52">
        <f>IF(参照!E922="","",参照!E922)</f>
        <v>2.9799999999999998E-4</v>
      </c>
      <c r="AZ922" s="52" t="str">
        <f>IF(参照!F922="","",参照!F922)</f>
        <v>丸紅伊那みらいでんき(株)</v>
      </c>
      <c r="BA922" s="52" t="str">
        <f>IF(参照!G922="","",参照!G922)</f>
        <v>丸紅伊那みらいでんき(株)_メニューB(残差)</v>
      </c>
      <c r="BB922" s="52">
        <f t="shared" si="45"/>
        <v>0.29799999999999999</v>
      </c>
      <c r="BD922" s="52" t="str">
        <f>IF(参照!L922="","",参照!L922)</f>
        <v/>
      </c>
    </row>
    <row r="923" spans="47:56">
      <c r="AU923" s="52" t="str">
        <f>IF(参照!A923="","",参照!A923)</f>
        <v/>
      </c>
      <c r="AV923" s="52" t="str">
        <f>IF(参照!B923="","",参照!B923)</f>
        <v/>
      </c>
      <c r="AW923" s="52" t="str">
        <f>IF(参照!C923="","",参照!C923)</f>
        <v/>
      </c>
      <c r="AX923" s="52" t="str">
        <f>IF(参照!D923="","",参照!D923)</f>
        <v>(参考値)事業者全体</v>
      </c>
      <c r="AY923" s="52">
        <f>IF(参照!E923="","",参照!E923)</f>
        <v>2.9E-4</v>
      </c>
      <c r="AZ923" s="52" t="str">
        <f>IF(参照!F923="","",参照!F923)</f>
        <v>丸紅伊那みらいでんき(株)</v>
      </c>
      <c r="BA923" s="52" t="str">
        <f>IF(参照!G923="","",参照!G923)</f>
        <v>丸紅伊那みらいでんき(株)_(参考値)事業者全体</v>
      </c>
      <c r="BB923" s="52">
        <f t="shared" si="45"/>
        <v>0.28999999999999998</v>
      </c>
      <c r="BD923" s="52" t="str">
        <f>IF(参照!L923="","",参照!L923)</f>
        <v/>
      </c>
    </row>
    <row r="924" spans="47:56">
      <c r="AU924" s="52" t="str">
        <f>IF(参照!A924="","",参照!A924)</f>
        <v>A0578</v>
      </c>
      <c r="AV924" s="52" t="str">
        <f>IF(参照!B924="","",参照!B924)</f>
        <v>富士山エナジー(株)</v>
      </c>
      <c r="AW924" s="52">
        <f>IF(参照!C924="","",参照!C924)</f>
        <v>4.7899999999999999E-4</v>
      </c>
      <c r="AX924" s="52" t="str">
        <f>IF(参照!D924="","",参照!D924)</f>
        <v/>
      </c>
      <c r="AY924" s="52">
        <f>IF(参照!E924="","",参照!E924)</f>
        <v>5.1400000000000003E-4</v>
      </c>
      <c r="AZ924" s="52" t="str">
        <f>IF(参照!F924="","",参照!F924)</f>
        <v>富士山エナジー(株)</v>
      </c>
      <c r="BA924" s="52" t="str">
        <f>IF(参照!G924="","",参照!G924)</f>
        <v>富士山エナジー(株)_</v>
      </c>
      <c r="BB924" s="52">
        <f t="shared" si="45"/>
        <v>0.51400000000000001</v>
      </c>
      <c r="BD924" s="52" t="str">
        <f>IF(参照!L924="","",参照!L924)</f>
        <v/>
      </c>
    </row>
    <row r="925" spans="47:56">
      <c r="AU925" s="52" t="str">
        <f>IF(参照!A925="","",参照!A925)</f>
        <v>A0580</v>
      </c>
      <c r="AV925" s="52" t="str">
        <f>IF(参照!B925="","",参照!B925)</f>
        <v>(株)エナネス</v>
      </c>
      <c r="AW925" s="52">
        <f>IF(参照!C925="","",参照!C925)</f>
        <v>4.6799999999999999E-4</v>
      </c>
      <c r="AX925" s="52" t="str">
        <f>IF(参照!D925="","",参照!D925)</f>
        <v/>
      </c>
      <c r="AY925" s="52">
        <f>IF(参照!E925="","",参照!E925)</f>
        <v>4.4099999999999999E-4</v>
      </c>
      <c r="AZ925" s="52" t="str">
        <f>IF(参照!F925="","",参照!F925)</f>
        <v>(株)エナネス</v>
      </c>
      <c r="BA925" s="52" t="str">
        <f>IF(参照!G925="","",参照!G925)</f>
        <v>(株)エナネス_</v>
      </c>
      <c r="BB925" s="52">
        <f t="shared" si="45"/>
        <v>0.441</v>
      </c>
      <c r="BD925" s="52" t="str">
        <f>IF(参照!L925="","",参照!L925)</f>
        <v/>
      </c>
    </row>
    <row r="926" spans="47:56">
      <c r="AU926" s="52" t="str">
        <f>IF(参照!A926="","",参照!A926)</f>
        <v>A0581</v>
      </c>
      <c r="AV926" s="52" t="str">
        <f>IF(参照!B926="","",参照!B926)</f>
        <v>ＷＳエナジー(株)</v>
      </c>
      <c r="AW926" s="52">
        <f>IF(参照!C926="","",参照!C926)</f>
        <v>3.6400000000000001E-4</v>
      </c>
      <c r="AX926" s="52" t="str">
        <f>IF(参照!D926="","",参照!D926)</f>
        <v>メニューA</v>
      </c>
      <c r="AY926" s="52">
        <f>IF(参照!E926="","",参照!E926)</f>
        <v>0</v>
      </c>
      <c r="AZ926" s="52" t="str">
        <f>IF(参照!F926="","",参照!F926)</f>
        <v>ＷＳエナジー(株)</v>
      </c>
      <c r="BA926" s="52" t="str">
        <f>IF(参照!G926="","",参照!G926)</f>
        <v>ＷＳエナジー(株)_メニューA</v>
      </c>
      <c r="BB926" s="52">
        <f t="shared" si="45"/>
        <v>0</v>
      </c>
      <c r="BD926" s="52" t="str">
        <f>IF(参照!L926="","",参照!L926)</f>
        <v/>
      </c>
    </row>
    <row r="927" spans="47:56">
      <c r="AU927" s="52" t="str">
        <f>IF(参照!A927="","",参照!A927)</f>
        <v/>
      </c>
      <c r="AV927" s="52" t="str">
        <f>IF(参照!B927="","",参照!B927)</f>
        <v/>
      </c>
      <c r="AW927" s="52" t="str">
        <f>IF(参照!C927="","",参照!C927)</f>
        <v/>
      </c>
      <c r="AX927" s="52" t="str">
        <f>IF(参照!D927="","",参照!D927)</f>
        <v>メニューB</v>
      </c>
      <c r="AY927" s="52">
        <f>IF(参照!E927="","",参照!E927)</f>
        <v>1.8000000000000001E-4</v>
      </c>
      <c r="AZ927" s="52" t="str">
        <f>IF(参照!F927="","",参照!F927)</f>
        <v>ＷＳエナジー(株)</v>
      </c>
      <c r="BA927" s="52" t="str">
        <f>IF(参照!G927="","",参照!G927)</f>
        <v>ＷＳエナジー(株)_メニューB</v>
      </c>
      <c r="BB927" s="52">
        <f t="shared" si="45"/>
        <v>0.18000000000000002</v>
      </c>
      <c r="BD927" s="52" t="str">
        <f>IF(参照!L927="","",参照!L927)</f>
        <v/>
      </c>
    </row>
    <row r="928" spans="47:56">
      <c r="AU928" s="52" t="str">
        <f>IF(参照!A928="","",参照!A928)</f>
        <v/>
      </c>
      <c r="AV928" s="52" t="str">
        <f>IF(参照!B928="","",参照!B928)</f>
        <v/>
      </c>
      <c r="AW928" s="52" t="str">
        <f>IF(参照!C928="","",参照!C928)</f>
        <v/>
      </c>
      <c r="AX928" s="52" t="str">
        <f>IF(参照!D928="","",参照!D928)</f>
        <v>メニューC(残差)</v>
      </c>
      <c r="AY928" s="52">
        <f>IF(参照!E928="","",参照!E928)</f>
        <v>3.0800000000000001E-4</v>
      </c>
      <c r="AZ928" s="52" t="str">
        <f>IF(参照!F928="","",参照!F928)</f>
        <v>ＷＳエナジー(株)</v>
      </c>
      <c r="BA928" s="52" t="str">
        <f>IF(参照!G928="","",参照!G928)</f>
        <v>ＷＳエナジー(株)_メニューC(残差)</v>
      </c>
      <c r="BB928" s="52">
        <f t="shared" si="45"/>
        <v>0.308</v>
      </c>
      <c r="BD928" s="52" t="str">
        <f>IF(参照!L928="","",参照!L928)</f>
        <v/>
      </c>
    </row>
    <row r="929" spans="47:56">
      <c r="AU929" s="52" t="str">
        <f>IF(参照!A929="","",参照!A929)</f>
        <v/>
      </c>
      <c r="AV929" s="52" t="str">
        <f>IF(参照!B929="","",参照!B929)</f>
        <v/>
      </c>
      <c r="AW929" s="52" t="str">
        <f>IF(参照!C929="","",参照!C929)</f>
        <v/>
      </c>
      <c r="AX929" s="52" t="str">
        <f>IF(参照!D929="","",参照!D929)</f>
        <v>(参考値)事業者全体</v>
      </c>
      <c r="AY929" s="52">
        <f>IF(参照!E929="","",参照!E929)</f>
        <v>3.7199999999999999E-4</v>
      </c>
      <c r="AZ929" s="52" t="str">
        <f>IF(参照!F929="","",参照!F929)</f>
        <v>ＷＳエナジー(株)</v>
      </c>
      <c r="BA929" s="52" t="str">
        <f>IF(参照!G929="","",参照!G929)</f>
        <v>ＷＳエナジー(株)_(参考値)事業者全体</v>
      </c>
      <c r="BB929" s="52">
        <f t="shared" si="45"/>
        <v>0.372</v>
      </c>
      <c r="BD929" s="52" t="str">
        <f>IF(参照!L929="","",参照!L929)</f>
        <v/>
      </c>
    </row>
    <row r="930" spans="47:56">
      <c r="AU930" s="52" t="str">
        <f>IF(参照!A930="","",参照!A930)</f>
        <v>A0582</v>
      </c>
      <c r="AV930" s="52" t="str">
        <f>IF(参照!B930="","",参照!B930)</f>
        <v>TERA Energy(株)</v>
      </c>
      <c r="AW930" s="52">
        <f>IF(参照!C930="","",参照!C930)</f>
        <v>4.6299999999999998E-4</v>
      </c>
      <c r="AX930" s="52" t="str">
        <f>IF(参照!D930="","",参照!D930)</f>
        <v/>
      </c>
      <c r="AY930" s="52">
        <f>IF(参照!E930="","",参照!E930)</f>
        <v>4.0700000000000003E-4</v>
      </c>
      <c r="AZ930" s="52" t="str">
        <f>IF(参照!F930="","",参照!F930)</f>
        <v>TERA Energy(株)</v>
      </c>
      <c r="BA930" s="52" t="str">
        <f>IF(参照!G930="","",参照!G930)</f>
        <v>TERA Energy(株)_</v>
      </c>
      <c r="BB930" s="52">
        <f t="shared" si="45"/>
        <v>0.40700000000000003</v>
      </c>
      <c r="BD930" s="52" t="str">
        <f>IF(参照!L930="","",参照!L930)</f>
        <v/>
      </c>
    </row>
    <row r="931" spans="47:56">
      <c r="AU931" s="52" t="str">
        <f>IF(参照!A931="","",参照!A931)</f>
        <v>A0583</v>
      </c>
      <c r="AV931" s="52" t="str">
        <f>IF(参照!B931="","",参照!B931)</f>
        <v>(株)ケアネス(旧：(株)ルーア)</v>
      </c>
      <c r="AW931" s="52">
        <f>IF(参照!C931="","",参照!C931)</f>
        <v>4.86E-4</v>
      </c>
      <c r="AX931" s="52" t="str">
        <f>IF(参照!D931="","",参照!D931)</f>
        <v/>
      </c>
      <c r="AY931" s="52">
        <f>IF(参照!E931="","",参照!E931)</f>
        <v>5.2500000000000008E-4</v>
      </c>
      <c r="AZ931" s="52" t="str">
        <f>IF(参照!F931="","",参照!F931)</f>
        <v>(株)ケアネス(旧：(株)ルーア)</v>
      </c>
      <c r="BA931" s="52" t="str">
        <f>IF(参照!G931="","",参照!G931)</f>
        <v>(株)ケアネス(旧：(株)ルーア)_</v>
      </c>
      <c r="BB931" s="52">
        <f t="shared" si="45"/>
        <v>0.52500000000000002</v>
      </c>
      <c r="BD931" s="52" t="str">
        <f>IF(参照!L931="","",参照!L931)</f>
        <v/>
      </c>
    </row>
    <row r="932" spans="47:56">
      <c r="AU932" s="52" t="str">
        <f>IF(参照!A932="","",参照!A932)</f>
        <v>A0584</v>
      </c>
      <c r="AV932" s="52" t="str">
        <f>IF(参照!B932="","",参照!B932)</f>
        <v>ＭＣＰＤ(株)(旧：ＭＣＰＤ合同会社)</v>
      </c>
      <c r="AW932" s="52">
        <f>IF(参照!C932="","",参照!C932)</f>
        <v>3.6600000000000001E-4</v>
      </c>
      <c r="AX932" s="52" t="str">
        <f>IF(参照!D932="","",参照!D932)</f>
        <v>メニューA</v>
      </c>
      <c r="AY932" s="52">
        <f>IF(参照!E932="","",参照!E932)</f>
        <v>0</v>
      </c>
      <c r="AZ932" s="52" t="str">
        <f>IF(参照!F932="","",参照!F932)</f>
        <v>ＭＣＰＤ(株)(旧：ＭＣＰＤ合同会社)</v>
      </c>
      <c r="BA932" s="52" t="str">
        <f>IF(参照!G932="","",参照!G932)</f>
        <v>ＭＣＰＤ(株)(旧：ＭＣＰＤ合同会社)_メニューA</v>
      </c>
      <c r="BB932" s="52">
        <f t="shared" si="45"/>
        <v>0</v>
      </c>
      <c r="BD932" s="52" t="str">
        <f>IF(参照!L932="","",参照!L932)</f>
        <v/>
      </c>
    </row>
    <row r="933" spans="47:56">
      <c r="AU933" s="52" t="str">
        <f>IF(参照!A933="","",参照!A933)</f>
        <v/>
      </c>
      <c r="AV933" s="52" t="str">
        <f>IF(参照!B933="","",参照!B933)</f>
        <v/>
      </c>
      <c r="AW933" s="52" t="str">
        <f>IF(参照!C933="","",参照!C933)</f>
        <v/>
      </c>
      <c r="AX933" s="52" t="str">
        <f>IF(参照!D933="","",参照!D933)</f>
        <v>メニューB</v>
      </c>
      <c r="AY933" s="52">
        <f>IF(参照!E933="","",参照!E933)</f>
        <v>1.95E-4</v>
      </c>
      <c r="AZ933" s="52" t="str">
        <f>IF(参照!F933="","",参照!F933)</f>
        <v>ＭＣＰＤ(株)(旧：ＭＣＰＤ合同会社)</v>
      </c>
      <c r="BA933" s="52" t="str">
        <f>IF(参照!G933="","",参照!G933)</f>
        <v>ＭＣＰＤ(株)(旧：ＭＣＰＤ合同会社)_メニューB</v>
      </c>
      <c r="BB933" s="52">
        <f t="shared" si="45"/>
        <v>0.19500000000000001</v>
      </c>
      <c r="BD933" s="52" t="str">
        <f>IF(参照!L933="","",参照!L933)</f>
        <v/>
      </c>
    </row>
    <row r="934" spans="47:56">
      <c r="AU934" s="52" t="str">
        <f>IF(参照!A934="","",参照!A934)</f>
        <v/>
      </c>
      <c r="AV934" s="52" t="str">
        <f>IF(参照!B934="","",参照!B934)</f>
        <v/>
      </c>
      <c r="AW934" s="52" t="str">
        <f>IF(参照!C934="","",参照!C934)</f>
        <v/>
      </c>
      <c r="AX934" s="52" t="str">
        <f>IF(参照!D934="","",参照!D934)</f>
        <v>(参考値)事業者全体</v>
      </c>
      <c r="AY934" s="52">
        <f>IF(参照!E934="","",参照!E934)</f>
        <v>4.3100000000000001E-4</v>
      </c>
      <c r="AZ934" s="52" t="str">
        <f>IF(参照!F934="","",参照!F934)</f>
        <v>ＭＣＰＤ(株)(旧：ＭＣＰＤ合同会社)</v>
      </c>
      <c r="BA934" s="52" t="str">
        <f>IF(参照!G934="","",参照!G934)</f>
        <v>ＭＣＰＤ(株)(旧：ＭＣＰＤ合同会社)_(参考値)事業者全体</v>
      </c>
      <c r="BB934" s="52">
        <f t="shared" si="45"/>
        <v>0.43099999999999999</v>
      </c>
      <c r="BD934" s="52" t="str">
        <f>IF(参照!L934="","",参照!L934)</f>
        <v/>
      </c>
    </row>
    <row r="935" spans="47:56">
      <c r="AU935" s="52" t="str">
        <f>IF(参照!A935="","",参照!A935)</f>
        <v>A0586</v>
      </c>
      <c r="AV935" s="52" t="str">
        <f>IF(参照!B935="","",参照!B935)</f>
        <v>グリーンシティこばやし(株)</v>
      </c>
      <c r="AW935" s="52">
        <f>IF(参照!C935="","",参照!C935)</f>
        <v>4.28E-4</v>
      </c>
      <c r="AX935" s="52" t="str">
        <f>IF(参照!D935="","",参照!D935)</f>
        <v/>
      </c>
      <c r="AY935" s="52">
        <f>IF(参照!E935="","",参照!E935)</f>
        <v>5.0699999999999996E-4</v>
      </c>
      <c r="AZ935" s="52" t="str">
        <f>IF(参照!F935="","",参照!F935)</f>
        <v>グリーンシティこばやし(株)</v>
      </c>
      <c r="BA935" s="52" t="str">
        <f>IF(参照!G935="","",参照!G935)</f>
        <v>グリーンシティこばやし(株)_</v>
      </c>
      <c r="BB935" s="52">
        <f t="shared" si="45"/>
        <v>0.50700000000000001</v>
      </c>
      <c r="BD935" s="52" t="str">
        <f>IF(参照!L935="","",参照!L935)</f>
        <v/>
      </c>
    </row>
    <row r="936" spans="47:56">
      <c r="AU936" s="52" t="str">
        <f>IF(参照!A936="","",参照!A936)</f>
        <v>A0587</v>
      </c>
      <c r="AV936" s="52" t="str">
        <f>IF(参照!B936="","",参照!B936)</f>
        <v>(株)吉田石油店</v>
      </c>
      <c r="AW936" s="52">
        <f>IF(参照!C936="","",参照!C936)</f>
        <v>3.6400000000000001E-4</v>
      </c>
      <c r="AX936" s="52" t="str">
        <f>IF(参照!D936="","",参照!D936)</f>
        <v/>
      </c>
      <c r="AY936" s="52">
        <f>IF(参照!E936="","",参照!E936)</f>
        <v>3.0800000000000001E-4</v>
      </c>
      <c r="AZ936" s="52" t="str">
        <f>IF(参照!F936="","",参照!F936)</f>
        <v>(株)吉田石油店</v>
      </c>
      <c r="BA936" s="52" t="str">
        <f>IF(参照!G936="","",参照!G936)</f>
        <v>(株)吉田石油店_</v>
      </c>
      <c r="BB936" s="52">
        <f t="shared" si="45"/>
        <v>0.308</v>
      </c>
      <c r="BD936" s="52" t="str">
        <f>IF(参照!L936="","",参照!L936)</f>
        <v/>
      </c>
    </row>
    <row r="937" spans="47:56">
      <c r="AU937" s="52" t="str">
        <f>IF(参照!A937="","",参照!A937)</f>
        <v>A0589</v>
      </c>
      <c r="AV937" s="52" t="str">
        <f>IF(参照!B937="","",参照!B937)</f>
        <v>スマートエナジー熊本(株)</v>
      </c>
      <c r="AW937" s="52">
        <f>IF(参照!C937="","",参照!C937)</f>
        <v>4.5000000000000003E-5</v>
      </c>
      <c r="AX937" s="52" t="str">
        <f>IF(参照!D937="","",参照!D937)</f>
        <v/>
      </c>
      <c r="AY937" s="52">
        <f>IF(参照!E937="","",参照!E937)</f>
        <v>0</v>
      </c>
      <c r="AZ937" s="52" t="str">
        <f>IF(参照!F937="","",参照!F937)</f>
        <v>スマートエナジー熊本(株)</v>
      </c>
      <c r="BA937" s="52" t="str">
        <f>IF(参照!G937="","",参照!G937)</f>
        <v>スマートエナジー熊本(株)_</v>
      </c>
      <c r="BB937" s="52">
        <f t="shared" si="45"/>
        <v>0</v>
      </c>
      <c r="BD937" s="52" t="str">
        <f>IF(参照!L937="","",参照!L937)</f>
        <v/>
      </c>
    </row>
    <row r="938" spans="47:56">
      <c r="AU938" s="52" t="str">
        <f>IF(参照!A938="","",参照!A938)</f>
        <v>A0590</v>
      </c>
      <c r="AV938" s="52" t="str">
        <f>IF(参照!B938="","",参照!B938)</f>
        <v>福山未来エナジー(株)</v>
      </c>
      <c r="AW938" s="52">
        <f>IF(参照!C938="","",参照!C938)</f>
        <v>2.0799999999999999E-4</v>
      </c>
      <c r="AX938" s="52" t="str">
        <f>IF(参照!D938="","",参照!D938)</f>
        <v/>
      </c>
      <c r="AY938" s="52">
        <f>IF(参照!E938="","",参照!E938)</f>
        <v>3.5100000000000002E-4</v>
      </c>
      <c r="AZ938" s="52" t="str">
        <f>IF(参照!F938="","",参照!F938)</f>
        <v>福山未来エナジー(株)</v>
      </c>
      <c r="BA938" s="52" t="str">
        <f>IF(参照!G938="","",参照!G938)</f>
        <v>福山未来エナジー(株)_</v>
      </c>
      <c r="BB938" s="52">
        <f t="shared" si="45"/>
        <v>0.35100000000000003</v>
      </c>
      <c r="BD938" s="52" t="str">
        <f>IF(参照!L938="","",参照!L938)</f>
        <v/>
      </c>
    </row>
    <row r="939" spans="47:56">
      <c r="AU939" s="52" t="str">
        <f>IF(参照!A939="","",参照!A939)</f>
        <v>A0592</v>
      </c>
      <c r="AV939" s="52" t="str">
        <f>IF(参照!B939="","",参照!B939)</f>
        <v>(株)メディオテック</v>
      </c>
      <c r="AW939" s="52">
        <f>IF(参照!C939="","",参照!C939)</f>
        <v>4.95E-4</v>
      </c>
      <c r="AX939" s="52" t="str">
        <f>IF(参照!D939="","",参照!D939)</f>
        <v>メニューA</v>
      </c>
      <c r="AY939" s="52">
        <f>IF(参照!E939="","",参照!E939)</f>
        <v>0</v>
      </c>
      <c r="AZ939" s="52" t="str">
        <f>IF(参照!F939="","",参照!F939)</f>
        <v>(株)メディオテック</v>
      </c>
      <c r="BA939" s="52" t="str">
        <f>IF(参照!G939="","",参照!G939)</f>
        <v>(株)メディオテック_メニューA</v>
      </c>
      <c r="BB939" s="52">
        <f t="shared" si="45"/>
        <v>0</v>
      </c>
      <c r="BD939" s="52" t="str">
        <f>IF(参照!L939="","",参照!L939)</f>
        <v/>
      </c>
    </row>
    <row r="940" spans="47:56">
      <c r="AU940" s="52" t="str">
        <f>IF(参照!A940="","",参照!A940)</f>
        <v/>
      </c>
      <c r="AV940" s="52" t="str">
        <f>IF(参照!B940="","",参照!B940)</f>
        <v/>
      </c>
      <c r="AW940" s="52" t="str">
        <f>IF(参照!C940="","",参照!C940)</f>
        <v/>
      </c>
      <c r="AX940" s="52" t="str">
        <f>IF(参照!D940="","",参照!D940)</f>
        <v>メニューB(残差)</v>
      </c>
      <c r="AY940" s="52">
        <f>IF(参照!E940="","",参照!E940)</f>
        <v>5.1500000000000005E-4</v>
      </c>
      <c r="AZ940" s="52" t="str">
        <f>IF(参照!F940="","",参照!F940)</f>
        <v>(株)メディオテック</v>
      </c>
      <c r="BA940" s="52" t="str">
        <f>IF(参照!G940="","",参照!G940)</f>
        <v>(株)メディオテック_メニューB(残差)</v>
      </c>
      <c r="BB940" s="52">
        <f t="shared" si="45"/>
        <v>0.51500000000000001</v>
      </c>
      <c r="BD940" s="52" t="str">
        <f>IF(参照!L940="","",参照!L940)</f>
        <v/>
      </c>
    </row>
    <row r="941" spans="47:56">
      <c r="AU941" s="52" t="str">
        <f>IF(参照!A941="","",参照!A941)</f>
        <v/>
      </c>
      <c r="AV941" s="52" t="str">
        <f>IF(参照!B941="","",参照!B941)</f>
        <v/>
      </c>
      <c r="AW941" s="52" t="str">
        <f>IF(参照!C941="","",参照!C941)</f>
        <v/>
      </c>
      <c r="AX941" s="52" t="str">
        <f>IF(参照!D941="","",参照!D941)</f>
        <v>(参考値)事業者全体</v>
      </c>
      <c r="AY941" s="52">
        <f>IF(参照!E941="","",参照!E941)</f>
        <v>4.8999999999999998E-4</v>
      </c>
      <c r="AZ941" s="52" t="str">
        <f>IF(参照!F941="","",参照!F941)</f>
        <v>(株)メディオテック</v>
      </c>
      <c r="BA941" s="52" t="str">
        <f>IF(参照!G941="","",参照!G941)</f>
        <v>(株)メディオテック_(参考値)事業者全体</v>
      </c>
      <c r="BB941" s="52">
        <f t="shared" si="45"/>
        <v>0.49</v>
      </c>
      <c r="BD941" s="52" t="str">
        <f>IF(参照!L941="","",参照!L941)</f>
        <v/>
      </c>
    </row>
    <row r="942" spans="47:56">
      <c r="AU942" s="52" t="str">
        <f>IF(参照!A942="","",参照!A942)</f>
        <v>A0593</v>
      </c>
      <c r="AV942" s="52" t="str">
        <f>IF(参照!B942="","",参照!B942)</f>
        <v>(株)Ｓａｎｋｏ　ＩＢ</v>
      </c>
      <c r="AW942" s="52">
        <f>IF(参照!C942="","",参照!C942)</f>
        <v>4.9899999999999999E-4</v>
      </c>
      <c r="AX942" s="52" t="str">
        <f>IF(参照!D942="","",参照!D942)</f>
        <v/>
      </c>
      <c r="AY942" s="52">
        <f>IF(参照!E942="","",参照!E942)</f>
        <v>5.5000000000000003E-4</v>
      </c>
      <c r="AZ942" s="52" t="str">
        <f>IF(参照!F942="","",参照!F942)</f>
        <v>(株)Ｓａｎｋｏ　ＩＢ</v>
      </c>
      <c r="BA942" s="52" t="str">
        <f>IF(参照!G942="","",参照!G942)</f>
        <v>(株)Ｓａｎｋｏ　ＩＢ_</v>
      </c>
      <c r="BB942" s="52">
        <f t="shared" si="45"/>
        <v>0.55000000000000004</v>
      </c>
      <c r="BD942" s="52" t="str">
        <f>IF(参照!L942="","",参照!L942)</f>
        <v/>
      </c>
    </row>
    <row r="943" spans="47:56">
      <c r="AU943" s="52" t="str">
        <f>IF(参照!A943="","",参照!A943)</f>
        <v>A0596</v>
      </c>
      <c r="AV943" s="52" t="str">
        <f>IF(参照!B943="","",参照!B943)</f>
        <v>五島市民電力(株)</v>
      </c>
      <c r="AW943" s="52">
        <f>IF(参照!C943="","",参照!C943)</f>
        <v>3.8699999999999997E-4</v>
      </c>
      <c r="AX943" s="52" t="str">
        <f>IF(参照!D943="","",参照!D943)</f>
        <v>メニューA</v>
      </c>
      <c r="AY943" s="52">
        <f>IF(参照!E943="","",参照!E943)</f>
        <v>0</v>
      </c>
      <c r="AZ943" s="52" t="str">
        <f>IF(参照!F943="","",参照!F943)</f>
        <v>五島市民電力(株)</v>
      </c>
      <c r="BA943" s="52" t="str">
        <f>IF(参照!G943="","",参照!G943)</f>
        <v>五島市民電力(株)_メニューA</v>
      </c>
      <c r="BB943" s="52">
        <f t="shared" si="45"/>
        <v>0</v>
      </c>
      <c r="BD943" s="52" t="str">
        <f>IF(参照!L943="","",参照!L943)</f>
        <v/>
      </c>
    </row>
    <row r="944" spans="47:56">
      <c r="AU944" s="52" t="str">
        <f>IF(参照!A944="","",参照!A944)</f>
        <v/>
      </c>
      <c r="AV944" s="52" t="str">
        <f>IF(参照!B944="","",参照!B944)</f>
        <v/>
      </c>
      <c r="AW944" s="52" t="str">
        <f>IF(参照!C944="","",参照!C944)</f>
        <v/>
      </c>
      <c r="AX944" s="52" t="str">
        <f>IF(参照!D944="","",参照!D944)</f>
        <v>メニューB</v>
      </c>
      <c r="AY944" s="52">
        <f>IF(参照!E944="","",参照!E944)</f>
        <v>0</v>
      </c>
      <c r="AZ944" s="52" t="str">
        <f>IF(参照!F944="","",参照!F944)</f>
        <v>五島市民電力(株)</v>
      </c>
      <c r="BA944" s="52" t="str">
        <f>IF(参照!G944="","",参照!G944)</f>
        <v>五島市民電力(株)_メニューB</v>
      </c>
      <c r="BB944" s="52">
        <f t="shared" si="45"/>
        <v>0</v>
      </c>
      <c r="BD944" s="52" t="str">
        <f>IF(参照!L944="","",参照!L944)</f>
        <v/>
      </c>
    </row>
    <row r="945" spans="47:56">
      <c r="AU945" s="52" t="str">
        <f>IF(参照!A945="","",参照!A945)</f>
        <v/>
      </c>
      <c r="AV945" s="52" t="str">
        <f>IF(参照!B945="","",参照!B945)</f>
        <v/>
      </c>
      <c r="AW945" s="52" t="str">
        <f>IF(参照!C945="","",参照!C945)</f>
        <v/>
      </c>
      <c r="AX945" s="52" t="str">
        <f>IF(参照!D945="","",参照!D945)</f>
        <v>メニューC(残差)</v>
      </c>
      <c r="AY945" s="52">
        <f>IF(参照!E945="","",参照!E945)</f>
        <v>4.4799999999999999E-4</v>
      </c>
      <c r="AZ945" s="52" t="str">
        <f>IF(参照!F945="","",参照!F945)</f>
        <v>五島市民電力(株)</v>
      </c>
      <c r="BA945" s="52" t="str">
        <f>IF(参照!G945="","",参照!G945)</f>
        <v>五島市民電力(株)_メニューC(残差)</v>
      </c>
      <c r="BB945" s="52">
        <f t="shared" si="45"/>
        <v>0.44800000000000001</v>
      </c>
      <c r="BD945" s="52" t="str">
        <f>IF(参照!L945="","",参照!L945)</f>
        <v/>
      </c>
    </row>
    <row r="946" spans="47:56">
      <c r="AU946" s="52" t="str">
        <f>IF(参照!A946="","",参照!A946)</f>
        <v/>
      </c>
      <c r="AV946" s="52" t="str">
        <f>IF(参照!B946="","",参照!B946)</f>
        <v/>
      </c>
      <c r="AW946" s="52" t="str">
        <f>IF(参照!C946="","",参照!C946)</f>
        <v/>
      </c>
      <c r="AX946" s="52" t="str">
        <f>IF(参照!D946="","",参照!D946)</f>
        <v>(参考値)事業者全体</v>
      </c>
      <c r="AY946" s="52">
        <f>IF(参照!E946="","",参照!E946)</f>
        <v>4.1299999999999996E-4</v>
      </c>
      <c r="AZ946" s="52" t="str">
        <f>IF(参照!F946="","",参照!F946)</f>
        <v>五島市民電力(株)</v>
      </c>
      <c r="BA946" s="52" t="str">
        <f>IF(参照!G946="","",参照!G946)</f>
        <v>五島市民電力(株)_(参考値)事業者全体</v>
      </c>
      <c r="BB946" s="52">
        <f t="shared" si="45"/>
        <v>0.41299999999999998</v>
      </c>
      <c r="BD946" s="52" t="str">
        <f>IF(参照!L946="","",参照!L946)</f>
        <v/>
      </c>
    </row>
    <row r="947" spans="47:56">
      <c r="AU947" s="52" t="str">
        <f>IF(参照!A947="","",参照!A947)</f>
        <v>A0597</v>
      </c>
      <c r="AV947" s="52" t="str">
        <f>IF(参照!B947="","",参照!B947)</f>
        <v>電力保全サービス(株)</v>
      </c>
      <c r="AW947" s="52">
        <f>IF(参照!C947="","",参照!C947)</f>
        <v>4.0000000000000002E-4</v>
      </c>
      <c r="AX947" s="52" t="str">
        <f>IF(参照!D947="","",参照!D947)</f>
        <v/>
      </c>
      <c r="AY947" s="52">
        <f>IF(参照!E947="","",参照!E947)</f>
        <v>3.4400000000000001E-4</v>
      </c>
      <c r="AZ947" s="52" t="str">
        <f>IF(参照!F947="","",参照!F947)</f>
        <v>電力保全サービス(株)</v>
      </c>
      <c r="BA947" s="52" t="str">
        <f>IF(参照!G947="","",参照!G947)</f>
        <v>電力保全サービス(株)_</v>
      </c>
      <c r="BB947" s="52">
        <f t="shared" si="45"/>
        <v>0.34400000000000003</v>
      </c>
      <c r="BD947" s="52" t="str">
        <f>IF(参照!L947="","",参照!L947)</f>
        <v/>
      </c>
    </row>
    <row r="948" spans="47:56">
      <c r="AU948" s="52" t="str">
        <f>IF(参照!A948="","",参照!A948)</f>
        <v>A0598</v>
      </c>
      <c r="AV948" s="52" t="str">
        <f>IF(参照!B948="","",参照!B948)</f>
        <v>リストプロパティーズ(株)</v>
      </c>
      <c r="AW948" s="52">
        <f>IF(参照!C948="","",参照!C948)</f>
        <v>5.0100000000000003E-4</v>
      </c>
      <c r="AX948" s="52" t="str">
        <f>IF(参照!D948="","",参照!D948)</f>
        <v/>
      </c>
      <c r="AY948" s="52">
        <f>IF(参照!E948="","",参照!E948)</f>
        <v>5.3799999999999996E-4</v>
      </c>
      <c r="AZ948" s="52" t="str">
        <f>IF(参照!F948="","",参照!F948)</f>
        <v>リストプロパティーズ(株)</v>
      </c>
      <c r="BA948" s="52" t="str">
        <f>IF(参照!G948="","",参照!G948)</f>
        <v>リストプロパティーズ(株)_</v>
      </c>
      <c r="BB948" s="52">
        <f t="shared" si="45"/>
        <v>0.53799999999999992</v>
      </c>
      <c r="BD948" s="52" t="str">
        <f>IF(参照!L948="","",参照!L948)</f>
        <v/>
      </c>
    </row>
    <row r="949" spans="47:56">
      <c r="AU949" s="52" t="str">
        <f>IF(参照!A949="","",参照!A949)</f>
        <v>A0600</v>
      </c>
      <c r="AV949" s="52" t="str">
        <f>IF(参照!B949="","",参照!B949)</f>
        <v>(株)インフォシステム</v>
      </c>
      <c r="AW949" s="52">
        <f>IF(参照!C949="","",参照!C949)</f>
        <v>4.44E-4</v>
      </c>
      <c r="AX949" s="52" t="str">
        <f>IF(参照!D949="","",参照!D949)</f>
        <v/>
      </c>
      <c r="AY949" s="52">
        <f>IF(参照!E949="","",参照!E949)</f>
        <v>4.7699999999999999E-4</v>
      </c>
      <c r="AZ949" s="52" t="str">
        <f>IF(参照!F949="","",参照!F949)</f>
        <v>(株)インフォシステム</v>
      </c>
      <c r="BA949" s="52" t="str">
        <f>IF(参照!G949="","",参照!G949)</f>
        <v>(株)インフォシステム_</v>
      </c>
      <c r="BB949" s="52">
        <f t="shared" si="45"/>
        <v>0.47699999999999998</v>
      </c>
      <c r="BD949" s="52" t="str">
        <f>IF(参照!L949="","",参照!L949)</f>
        <v/>
      </c>
    </row>
    <row r="950" spans="47:56">
      <c r="AU950" s="52" t="str">
        <f>IF(参照!A950="","",参照!A950)</f>
        <v>A0602</v>
      </c>
      <c r="AV950" s="52" t="str">
        <f>IF(参照!B950="","",参照!B950)</f>
        <v>(株)情熱電力</v>
      </c>
      <c r="AW950" s="52">
        <f>IF(参照!C950="","",参照!C950)</f>
        <v>5.2999999999999998E-4</v>
      </c>
      <c r="AX950" s="52" t="str">
        <f>IF(参照!D950="","",参照!D950)</f>
        <v/>
      </c>
      <c r="AY950" s="52">
        <f>IF(参照!E950="","",参照!E950)</f>
        <v>4.7399999999999997E-4</v>
      </c>
      <c r="AZ950" s="52" t="str">
        <f>IF(参照!F950="","",参照!F950)</f>
        <v>(株)情熱電力</v>
      </c>
      <c r="BA950" s="52" t="str">
        <f>IF(参照!G950="","",参照!G950)</f>
        <v>(株)情熱電力_</v>
      </c>
      <c r="BB950" s="52">
        <f t="shared" si="45"/>
        <v>0.47399999999999998</v>
      </c>
      <c r="BD950" s="52" t="str">
        <f>IF(参照!L950="","",参照!L950)</f>
        <v/>
      </c>
    </row>
    <row r="951" spans="47:56">
      <c r="AU951" s="52" t="str">
        <f>IF(参照!A951="","",参照!A951)</f>
        <v>A0603</v>
      </c>
      <c r="AV951" s="52" t="str">
        <f>IF(参照!B951="","",参照!B951)</f>
        <v>バンプーパワートレーディング合同会社</v>
      </c>
      <c r="AW951" s="52">
        <f>IF(参照!C951="","",参照!C951)</f>
        <v>6.8900000000000005E-4</v>
      </c>
      <c r="AX951" s="52" t="str">
        <f>IF(参照!D951="","",参照!D951)</f>
        <v/>
      </c>
      <c r="AY951" s="52">
        <f>IF(参照!E951="","",参照!E951)</f>
        <v>6.2200000000000005E-4</v>
      </c>
      <c r="AZ951" s="52" t="str">
        <f>IF(参照!F951="","",参照!F951)</f>
        <v>バンプーパワートレーディング合同会社</v>
      </c>
      <c r="BA951" s="52" t="str">
        <f>IF(参照!G951="","",参照!G951)</f>
        <v>バンプーパワートレーディング合同会社_</v>
      </c>
      <c r="BB951" s="52">
        <f t="shared" si="45"/>
        <v>0.622</v>
      </c>
      <c r="BD951" s="52" t="str">
        <f>IF(参照!L951="","",参照!L951)</f>
        <v/>
      </c>
    </row>
    <row r="952" spans="47:56">
      <c r="AU952" s="52" t="str">
        <f>IF(参照!A952="","",参照!A952)</f>
        <v>A0604</v>
      </c>
      <c r="AV952" s="52" t="str">
        <f>IF(参照!B952="","",参照!B952)</f>
        <v>(株)エイチティーピー</v>
      </c>
      <c r="AW952" s="52">
        <f>IF(参照!C952="","",参照!C952)</f>
        <v>3.0800000000000001E-4</v>
      </c>
      <c r="AX952" s="52" t="str">
        <f>IF(参照!D952="","",参照!D952)</f>
        <v/>
      </c>
      <c r="AY952" s="52">
        <f>IF(参照!E952="","",参照!E952)</f>
        <v>2.52E-4</v>
      </c>
      <c r="AZ952" s="52" t="str">
        <f>IF(参照!F952="","",参照!F952)</f>
        <v>(株)エイチティーピー</v>
      </c>
      <c r="BA952" s="52" t="str">
        <f>IF(参照!G952="","",参照!G952)</f>
        <v>(株)エイチティーピー_</v>
      </c>
      <c r="BB952" s="52">
        <f t="shared" si="45"/>
        <v>0.252</v>
      </c>
      <c r="BD952" s="52" t="str">
        <f>IF(参照!L952="","",参照!L952)</f>
        <v/>
      </c>
    </row>
    <row r="953" spans="47:56">
      <c r="AU953" s="52" t="str">
        <f>IF(参照!A953="","",参照!A953)</f>
        <v>A0605</v>
      </c>
      <c r="AV953" s="52" t="str">
        <f>IF(参照!B953="","",参照!B953)</f>
        <v>(株)センカク</v>
      </c>
      <c r="AW953" s="52">
        <f>IF(参照!C953="","",参照!C953)</f>
        <v>5.0799999999999999E-4</v>
      </c>
      <c r="AX953" s="52" t="str">
        <f>IF(参照!D953="","",参照!D953)</f>
        <v/>
      </c>
      <c r="AY953" s="52">
        <f>IF(参照!E953="","",参照!E953)</f>
        <v>5.4500000000000002E-4</v>
      </c>
      <c r="AZ953" s="52" t="str">
        <f>IF(参照!F953="","",参照!F953)</f>
        <v>(株)センカク</v>
      </c>
      <c r="BA953" s="52" t="str">
        <f>IF(参照!G953="","",参照!G953)</f>
        <v>(株)センカク_</v>
      </c>
      <c r="BB953" s="52">
        <f t="shared" si="45"/>
        <v>0.54500000000000004</v>
      </c>
      <c r="BD953" s="52" t="str">
        <f>IF(参照!L953="","",参照!L953)</f>
        <v/>
      </c>
    </row>
    <row r="954" spans="47:56">
      <c r="AU954" s="52" t="str">
        <f>IF(参照!A954="","",参照!A954)</f>
        <v>A0606</v>
      </c>
      <c r="AV954" s="52" t="str">
        <f>IF(参照!B954="","",参照!B954)</f>
        <v>新電力いばらき(株)</v>
      </c>
      <c r="AW954" s="52">
        <f>IF(参照!C954="","",参照!C954)</f>
        <v>4.1300000000000001E-4</v>
      </c>
      <c r="AX954" s="52" t="str">
        <f>IF(参照!D954="","",参照!D954)</f>
        <v/>
      </c>
      <c r="AY954" s="52">
        <f>IF(参照!E954="","",参照!E954)</f>
        <v>3.57E-4</v>
      </c>
      <c r="AZ954" s="52" t="str">
        <f>IF(参照!F954="","",参照!F954)</f>
        <v>新電力いばらき(株)</v>
      </c>
      <c r="BA954" s="52" t="str">
        <f>IF(参照!G954="","",参照!G954)</f>
        <v>新電力いばらき(株)_</v>
      </c>
      <c r="BB954" s="52">
        <f t="shared" si="45"/>
        <v>0.35699999999999998</v>
      </c>
      <c r="BD954" s="52" t="str">
        <f>IF(参照!L954="","",参照!L954)</f>
        <v/>
      </c>
    </row>
    <row r="955" spans="47:56">
      <c r="AU955" s="52" t="str">
        <f>IF(参照!A955="","",参照!A955)</f>
        <v>A0607</v>
      </c>
      <c r="AV955" s="52" t="str">
        <f>IF(参照!B955="","",参照!B955)</f>
        <v>緑屋電気(株)</v>
      </c>
      <c r="AW955" s="52">
        <f>IF(参照!C955="","",参照!C955)</f>
        <v>4.4700000000000002E-4</v>
      </c>
      <c r="AX955" s="52" t="str">
        <f>IF(参照!D955="","",参照!D955)</f>
        <v/>
      </c>
      <c r="AY955" s="52">
        <f>IF(参照!E955="","",参照!E955)</f>
        <v>4.8700000000000002E-4</v>
      </c>
      <c r="AZ955" s="52" t="str">
        <f>IF(参照!F955="","",参照!F955)</f>
        <v>緑屋電気(株)</v>
      </c>
      <c r="BA955" s="52" t="str">
        <f>IF(参照!G955="","",参照!G955)</f>
        <v>緑屋電気(株)_</v>
      </c>
      <c r="BB955" s="52">
        <f t="shared" si="45"/>
        <v>0.48700000000000004</v>
      </c>
      <c r="BD955" s="52" t="str">
        <f>IF(参照!L955="","",参照!L955)</f>
        <v/>
      </c>
    </row>
    <row r="956" spans="47:56">
      <c r="AU956" s="52" t="str">
        <f>IF(参照!A956="","",参照!A956)</f>
        <v>A0609</v>
      </c>
      <c r="AV956" s="52" t="str">
        <f>IF(参照!B956="","",参照!B956)</f>
        <v>(株)ミナサポ</v>
      </c>
      <c r="AW956" s="52">
        <f>IF(参照!C956="","",参照!C956)</f>
        <v>3.1700000000000001E-4</v>
      </c>
      <c r="AX956" s="52" t="str">
        <f>IF(参照!D956="","",参照!D956)</f>
        <v/>
      </c>
      <c r="AY956" s="52">
        <f>IF(参照!E956="","",参照!E956)</f>
        <v>2.9999999999999997E-4</v>
      </c>
      <c r="AZ956" s="52" t="str">
        <f>IF(参照!F956="","",参照!F956)</f>
        <v>(株)ミナサポ</v>
      </c>
      <c r="BA956" s="52" t="str">
        <f>IF(参照!G956="","",参照!G956)</f>
        <v>(株)ミナサポ_</v>
      </c>
      <c r="BB956" s="52">
        <f t="shared" si="45"/>
        <v>0.3</v>
      </c>
      <c r="BD956" s="52" t="str">
        <f>IF(参照!L956="","",参照!L956)</f>
        <v/>
      </c>
    </row>
    <row r="957" spans="47:56">
      <c r="AU957" s="52" t="str">
        <f>IF(参照!A957="","",参照!A957)</f>
        <v>A0610</v>
      </c>
      <c r="AV957" s="52" t="str">
        <f>IF(参照!B957="","",参照!B957)</f>
        <v>唐津電力(株)</v>
      </c>
      <c r="AW957" s="52">
        <f>IF(参照!C957="","",参照!C957)</f>
        <v>3.9300000000000001E-4</v>
      </c>
      <c r="AX957" s="52" t="str">
        <f>IF(参照!D957="","",参照!D957)</f>
        <v/>
      </c>
      <c r="AY957" s="52">
        <f>IF(参照!E957="","",参照!E957)</f>
        <v>3.3700000000000001E-4</v>
      </c>
      <c r="AZ957" s="52" t="str">
        <f>IF(参照!F957="","",参照!F957)</f>
        <v>唐津電力(株)</v>
      </c>
      <c r="BA957" s="52" t="str">
        <f>IF(参照!G957="","",参照!G957)</f>
        <v>唐津電力(株)_</v>
      </c>
      <c r="BB957" s="52">
        <f t="shared" si="45"/>
        <v>0.33700000000000002</v>
      </c>
      <c r="BD957" s="52" t="str">
        <f>IF(参照!L957="","",参照!L957)</f>
        <v/>
      </c>
    </row>
    <row r="958" spans="47:56">
      <c r="AU958" s="52" t="str">
        <f>IF(参照!A958="","",参照!A958)</f>
        <v>A0611</v>
      </c>
      <c r="AV958" s="52" t="str">
        <f>IF(参照!B958="","",参照!B958)</f>
        <v>ＲＥ１００電力(株)</v>
      </c>
      <c r="AW958" s="52">
        <f>IF(参照!C958="","",参照!C958)</f>
        <v>1.6000000000000001E-4</v>
      </c>
      <c r="AX958" s="52" t="str">
        <f>IF(参照!D958="","",参照!D958)</f>
        <v>メニューA</v>
      </c>
      <c r="AY958" s="52">
        <f>IF(参照!E958="","",参照!E958)</f>
        <v>0</v>
      </c>
      <c r="AZ958" s="52" t="str">
        <f>IF(参照!F958="","",参照!F958)</f>
        <v>ＲＥ１００電力(株)</v>
      </c>
      <c r="BA958" s="52" t="str">
        <f>IF(参照!G958="","",参照!G958)</f>
        <v>ＲＥ１００電力(株)_メニューA</v>
      </c>
      <c r="BB958" s="52">
        <f t="shared" si="45"/>
        <v>0</v>
      </c>
      <c r="BD958" s="52" t="str">
        <f>IF(参照!L958="","",参照!L958)</f>
        <v/>
      </c>
    </row>
    <row r="959" spans="47:56">
      <c r="AU959" s="52" t="str">
        <f>IF(参照!A959="","",参照!A959)</f>
        <v/>
      </c>
      <c r="AV959" s="52" t="str">
        <f>IF(参照!B959="","",参照!B959)</f>
        <v/>
      </c>
      <c r="AW959" s="52" t="str">
        <f>IF(参照!C959="","",参照!C959)</f>
        <v/>
      </c>
      <c r="AX959" s="52" t="str">
        <f>IF(参照!D959="","",参照!D959)</f>
        <v>メニューB(残差)</v>
      </c>
      <c r="AY959" s="52">
        <f>IF(参照!E959="","",参照!E959)</f>
        <v>8.7100000000000003E-4</v>
      </c>
      <c r="AZ959" s="52" t="str">
        <f>IF(参照!F959="","",参照!F959)</f>
        <v>ＲＥ１００電力(株)</v>
      </c>
      <c r="BA959" s="52" t="str">
        <f>IF(参照!G959="","",参照!G959)</f>
        <v>ＲＥ１００電力(株)_メニューB(残差)</v>
      </c>
      <c r="BB959" s="52">
        <f t="shared" si="45"/>
        <v>0.871</v>
      </c>
      <c r="BD959" s="52" t="str">
        <f>IF(参照!L959="","",参照!L959)</f>
        <v/>
      </c>
    </row>
    <row r="960" spans="47:56">
      <c r="AU960" s="52" t="str">
        <f>IF(参照!A960="","",参照!A960)</f>
        <v/>
      </c>
      <c r="AV960" s="52" t="str">
        <f>IF(参照!B960="","",参照!B960)</f>
        <v/>
      </c>
      <c r="AW960" s="52" t="str">
        <f>IF(参照!C960="","",参照!C960)</f>
        <v/>
      </c>
      <c r="AX960" s="52" t="str">
        <f>IF(参照!D960="","",参照!D960)</f>
        <v>(参考値)事業者全体</v>
      </c>
      <c r="AY960" s="52">
        <f>IF(参照!E960="","",参照!E960)</f>
        <v>0</v>
      </c>
      <c r="AZ960" s="52" t="str">
        <f>IF(参照!F960="","",参照!F960)</f>
        <v>ＲＥ１００電力(株)</v>
      </c>
      <c r="BA960" s="52" t="str">
        <f>IF(参照!G960="","",参照!G960)</f>
        <v>ＲＥ１００電力(株)_(参考値)事業者全体</v>
      </c>
      <c r="BB960" s="52">
        <f t="shared" si="45"/>
        <v>0</v>
      </c>
      <c r="BD960" s="52" t="str">
        <f>IF(参照!L960="","",参照!L960)</f>
        <v/>
      </c>
    </row>
    <row r="961" spans="47:56">
      <c r="AU961" s="52" t="str">
        <f>IF(参照!A961="","",参照!A961)</f>
        <v>A0615</v>
      </c>
      <c r="AV961" s="52" t="str">
        <f>IF(参照!B961="","",参照!B961)</f>
        <v>(株)イーネットワーク</v>
      </c>
      <c r="AW961" s="52">
        <f>IF(参照!C961="","",参照!C961)</f>
        <v>4.5100000000000001E-4</v>
      </c>
      <c r="AX961" s="52" t="str">
        <f>IF(参照!D961="","",参照!D961)</f>
        <v/>
      </c>
      <c r="AY961" s="52">
        <f>IF(参照!E961="","",参照!E961)</f>
        <v>3.9500000000000001E-4</v>
      </c>
      <c r="AZ961" s="52" t="str">
        <f>IF(参照!F961="","",参照!F961)</f>
        <v>(株)イーネットワーク</v>
      </c>
      <c r="BA961" s="52" t="str">
        <f>IF(参照!G961="","",参照!G961)</f>
        <v>(株)イーネットワーク_</v>
      </c>
      <c r="BB961" s="52">
        <f t="shared" si="45"/>
        <v>0.39500000000000002</v>
      </c>
      <c r="BD961" s="52" t="str">
        <f>IF(参照!L961="","",参照!L961)</f>
        <v/>
      </c>
    </row>
    <row r="962" spans="47:56">
      <c r="AU962" s="52" t="str">
        <f>IF(参照!A962="","",参照!A962)</f>
        <v>A0617</v>
      </c>
      <c r="AV962" s="52" t="str">
        <f>IF(参照!B962="","",参照!B962)</f>
        <v>スマートエコエナジー(株)</v>
      </c>
      <c r="AW962" s="52">
        <f>IF(参照!C962="","",参照!C962)</f>
        <v>4.1800000000000002E-4</v>
      </c>
      <c r="AX962" s="52" t="str">
        <f>IF(参照!D962="","",参照!D962)</f>
        <v>メニューA</v>
      </c>
      <c r="AY962" s="52">
        <f>IF(参照!E962="","",参照!E962)</f>
        <v>0</v>
      </c>
      <c r="AZ962" s="52" t="str">
        <f>IF(参照!F962="","",参照!F962)</f>
        <v>スマートエコエナジー(株)</v>
      </c>
      <c r="BA962" s="52" t="str">
        <f>IF(参照!G962="","",参照!G962)</f>
        <v>スマートエコエナジー(株)_メニューA</v>
      </c>
      <c r="BB962" s="52">
        <f t="shared" si="45"/>
        <v>0</v>
      </c>
      <c r="BD962" s="52" t="str">
        <f>IF(参照!L962="","",参照!L962)</f>
        <v/>
      </c>
    </row>
    <row r="963" spans="47:56">
      <c r="AU963" s="52" t="str">
        <f>IF(参照!A963="","",参照!A963)</f>
        <v/>
      </c>
      <c r="AV963" s="52" t="str">
        <f>IF(参照!B963="","",参照!B963)</f>
        <v/>
      </c>
      <c r="AW963" s="52" t="str">
        <f>IF(参照!C963="","",参照!C963)</f>
        <v/>
      </c>
      <c r="AX963" s="52" t="str">
        <f>IF(参照!D963="","",参照!D963)</f>
        <v>メニューB</v>
      </c>
      <c r="AY963" s="52">
        <f>IF(参照!E963="","",参照!E963)</f>
        <v>2.0000000000000001E-4</v>
      </c>
      <c r="AZ963" s="52" t="str">
        <f>IF(参照!F963="","",参照!F963)</f>
        <v>スマートエコエナジー(株)</v>
      </c>
      <c r="BA963" s="52" t="str">
        <f>IF(参照!G963="","",参照!G963)</f>
        <v>スマートエコエナジー(株)_メニューB</v>
      </c>
      <c r="BB963" s="52">
        <f t="shared" si="45"/>
        <v>0.2</v>
      </c>
      <c r="BD963" s="52" t="str">
        <f>IF(参照!L963="","",参照!L963)</f>
        <v/>
      </c>
    </row>
    <row r="964" spans="47:56">
      <c r="AU964" s="52" t="str">
        <f>IF(参照!A964="","",参照!A964)</f>
        <v/>
      </c>
      <c r="AV964" s="52" t="str">
        <f>IF(参照!B964="","",参照!B964)</f>
        <v/>
      </c>
      <c r="AW964" s="52" t="str">
        <f>IF(参照!C964="","",参照!C964)</f>
        <v/>
      </c>
      <c r="AX964" s="52" t="str">
        <f>IF(参照!D964="","",参照!D964)</f>
        <v>メニューC(残差)</v>
      </c>
      <c r="AY964" s="52">
        <f>IF(参照!E964="","",参照!E964)</f>
        <v>4.2400000000000001E-4</v>
      </c>
      <c r="AZ964" s="52" t="str">
        <f>IF(参照!F964="","",参照!F964)</f>
        <v>スマートエコエナジー(株)</v>
      </c>
      <c r="BA964" s="52" t="str">
        <f>IF(参照!G964="","",参照!G964)</f>
        <v>スマートエコエナジー(株)_メニューC(残差)</v>
      </c>
      <c r="BB964" s="52">
        <f t="shared" si="45"/>
        <v>0.42399999999999999</v>
      </c>
      <c r="BD964" s="52" t="str">
        <f>IF(参照!L964="","",参照!L964)</f>
        <v/>
      </c>
    </row>
    <row r="965" spans="47:56">
      <c r="AU965" s="52" t="str">
        <f>IF(参照!A965="","",参照!A965)</f>
        <v/>
      </c>
      <c r="AV965" s="52" t="str">
        <f>IF(参照!B965="","",参照!B965)</f>
        <v/>
      </c>
      <c r="AW965" s="52" t="str">
        <f>IF(参照!C965="","",参照!C965)</f>
        <v/>
      </c>
      <c r="AX965" s="52" t="str">
        <f>IF(参照!D965="","",参照!D965)</f>
        <v>(参考値)事業者全体</v>
      </c>
      <c r="AY965" s="52">
        <f>IF(参照!E965="","",参照!E965)</f>
        <v>3.6099999999999999E-4</v>
      </c>
      <c r="AZ965" s="52" t="str">
        <f>IF(参照!F965="","",参照!F965)</f>
        <v>スマートエコエナジー(株)</v>
      </c>
      <c r="BA965" s="52" t="str">
        <f>IF(参照!G965="","",参照!G965)</f>
        <v>スマートエコエナジー(株)_(参考値)事業者全体</v>
      </c>
      <c r="BB965" s="52">
        <f t="shared" ref="BB965:BB1028" si="46">AY965*1000</f>
        <v>0.36099999999999999</v>
      </c>
      <c r="BD965" s="52" t="str">
        <f>IF(参照!L965="","",参照!L965)</f>
        <v/>
      </c>
    </row>
    <row r="966" spans="47:56">
      <c r="AU966" s="52" t="str">
        <f>IF(参照!A966="","",参照!A966)</f>
        <v>A0620</v>
      </c>
      <c r="AV966" s="52" t="str">
        <f>IF(参照!B966="","",参照!B966)</f>
        <v>(株)ＬＥＮＥＴＳ</v>
      </c>
      <c r="AW966" s="52">
        <f>IF(参照!C966="","",参照!C966)</f>
        <v>4.9700000000000005E-4</v>
      </c>
      <c r="AX966" s="52" t="str">
        <f>IF(参照!D966="","",参照!D966)</f>
        <v/>
      </c>
      <c r="AY966" s="52">
        <f>IF(参照!E966="","",参照!E966)</f>
        <v>5.4199999999999995E-4</v>
      </c>
      <c r="AZ966" s="52" t="str">
        <f>IF(参照!F966="","",参照!F966)</f>
        <v>(株)ＬＥＮＥＴＳ</v>
      </c>
      <c r="BA966" s="52" t="str">
        <f>IF(参照!G966="","",参照!G966)</f>
        <v>(株)ＬＥＮＥＴＳ_</v>
      </c>
      <c r="BB966" s="52">
        <f t="shared" si="46"/>
        <v>0.54199999999999993</v>
      </c>
      <c r="BD966" s="52" t="str">
        <f>IF(参照!L966="","",参照!L966)</f>
        <v/>
      </c>
    </row>
    <row r="967" spans="47:56">
      <c r="AU967" s="52" t="str">
        <f>IF(参照!A967="","",参照!A967)</f>
        <v>A0622</v>
      </c>
      <c r="AV967" s="52" t="str">
        <f>IF(参照!B967="","",参照!B967)</f>
        <v>アイエスジー(株)</v>
      </c>
      <c r="AW967" s="52">
        <f>IF(参照!C967="","",参照!C967)</f>
        <v>5.71E-4</v>
      </c>
      <c r="AX967" s="52" t="str">
        <f>IF(参照!D967="","",参照!D967)</f>
        <v/>
      </c>
      <c r="AY967" s="52">
        <f>IF(参照!E967="","",参照!E967)</f>
        <v>5.1500000000000005E-4</v>
      </c>
      <c r="AZ967" s="52" t="str">
        <f>IF(参照!F967="","",参照!F967)</f>
        <v>アイエスジー(株)</v>
      </c>
      <c r="BA967" s="52" t="str">
        <f>IF(参照!G967="","",参照!G967)</f>
        <v>アイエスジー(株)_</v>
      </c>
      <c r="BB967" s="52">
        <f t="shared" si="46"/>
        <v>0.51500000000000001</v>
      </c>
      <c r="BD967" s="52" t="str">
        <f>IF(参照!L967="","",参照!L967)</f>
        <v/>
      </c>
    </row>
    <row r="968" spans="47:56">
      <c r="AU968" s="52" t="str">
        <f>IF(参照!A968="","",参照!A968)</f>
        <v>A0623</v>
      </c>
      <c r="AV968" s="52" t="str">
        <f>IF(参照!B968="","",参照!B968)</f>
        <v>(株)富士山電力</v>
      </c>
      <c r="AW968" s="52">
        <f>IF(参照!C968="","",参照!C968)</f>
        <v>4.8200000000000001E-4</v>
      </c>
      <c r="AX968" s="52" t="str">
        <f>IF(参照!D968="","",参照!D968)</f>
        <v/>
      </c>
      <c r="AY968" s="52">
        <f>IF(参照!E968="","",参照!E968)</f>
        <v>5.04E-4</v>
      </c>
      <c r="AZ968" s="52" t="str">
        <f>IF(参照!F968="","",参照!F968)</f>
        <v>(株)富士山電力</v>
      </c>
      <c r="BA968" s="52" t="str">
        <f>IF(参照!G968="","",参照!G968)</f>
        <v>(株)富士山電力_</v>
      </c>
      <c r="BB968" s="52">
        <f t="shared" si="46"/>
        <v>0.504</v>
      </c>
      <c r="BD968" s="52" t="str">
        <f>IF(参照!L968="","",参照!L968)</f>
        <v/>
      </c>
    </row>
    <row r="969" spans="47:56">
      <c r="AU969" s="52" t="str">
        <f>IF(参照!A969="","",参照!A969)</f>
        <v>A0624</v>
      </c>
      <c r="AV969" s="52" t="str">
        <f>IF(参照!B969="","",参照!B969)</f>
        <v>(株)エネクル(旧：堀川産業(株))</v>
      </c>
      <c r="AW969" s="52">
        <f>IF(参照!C969="","",参照!C969)</f>
        <v>3.6400000000000001E-4</v>
      </c>
      <c r="AX969" s="52" t="str">
        <f>IF(参照!D969="","",参照!D969)</f>
        <v/>
      </c>
      <c r="AY969" s="52">
        <f>IF(参照!E969="","",参照!E969)</f>
        <v>3.0800000000000001E-4</v>
      </c>
      <c r="AZ969" s="52" t="str">
        <f>IF(参照!F969="","",参照!F969)</f>
        <v>(株)エネクル(旧：堀川産業(株))</v>
      </c>
      <c r="BA969" s="52" t="str">
        <f>IF(参照!G969="","",参照!G969)</f>
        <v>(株)エネクル(旧：堀川産業(株))_</v>
      </c>
      <c r="BB969" s="52">
        <f t="shared" si="46"/>
        <v>0.308</v>
      </c>
      <c r="BD969" s="52" t="str">
        <f>IF(参照!L969="","",参照!L969)</f>
        <v/>
      </c>
    </row>
    <row r="970" spans="47:56">
      <c r="AU970" s="52" t="str">
        <f>IF(参照!A970="","",参照!A970)</f>
        <v>A0627</v>
      </c>
      <c r="AV970" s="52" t="str">
        <f>IF(参照!B970="","",参照!B970)</f>
        <v>フィンテックラボ協同組合</v>
      </c>
      <c r="AW970" s="52">
        <f>IF(参照!C970="","",参照!C970)</f>
        <v>4.9600000000000002E-4</v>
      </c>
      <c r="AX970" s="52" t="str">
        <f>IF(参照!D970="","",参照!D970)</f>
        <v/>
      </c>
      <c r="AY970" s="52">
        <f>IF(参照!E970="","",参照!E970)</f>
        <v>5.4699999999999996E-4</v>
      </c>
      <c r="AZ970" s="52" t="str">
        <f>IF(参照!F970="","",参照!F970)</f>
        <v>フィンテックラボ協同組合</v>
      </c>
      <c r="BA970" s="52" t="str">
        <f>IF(参照!G970="","",参照!G970)</f>
        <v>フィンテックラボ協同組合_</v>
      </c>
      <c r="BB970" s="52">
        <f t="shared" si="46"/>
        <v>0.54699999999999993</v>
      </c>
      <c r="BD970" s="52" t="str">
        <f>IF(参照!L970="","",参照!L970)</f>
        <v/>
      </c>
    </row>
    <row r="971" spans="47:56">
      <c r="AU971" s="52" t="str">
        <f>IF(参照!A971="","",参照!A971)</f>
        <v>A0629</v>
      </c>
      <c r="AV971" s="52" t="str">
        <f>IF(参照!B971="","",参照!B971)</f>
        <v>新電力新潟(株)</v>
      </c>
      <c r="AW971" s="52">
        <f>IF(参照!C971="","",参照!C971)</f>
        <v>3.79E-4</v>
      </c>
      <c r="AX971" s="52" t="str">
        <f>IF(参照!D971="","",参照!D971)</f>
        <v/>
      </c>
      <c r="AY971" s="52">
        <f>IF(参照!E971="","",参照!E971)</f>
        <v>3.2299999999999999E-4</v>
      </c>
      <c r="AZ971" s="52" t="str">
        <f>IF(参照!F971="","",参照!F971)</f>
        <v>新電力新潟(株)</v>
      </c>
      <c r="BA971" s="52" t="str">
        <f>IF(参照!G971="","",参照!G971)</f>
        <v>新電力新潟(株)_</v>
      </c>
      <c r="BB971" s="52">
        <f t="shared" si="46"/>
        <v>0.32300000000000001</v>
      </c>
      <c r="BD971" s="52" t="str">
        <f>IF(参照!L971="","",参照!L971)</f>
        <v/>
      </c>
    </row>
    <row r="972" spans="47:56">
      <c r="AU972" s="52" t="str">
        <f>IF(参照!A972="","",参照!A972)</f>
        <v>A0630</v>
      </c>
      <c r="AV972" s="52" t="str">
        <f>IF(参照!B972="","",参照!B972)</f>
        <v>(株)タケエイでんき(旧：(株)横須賀アーバンウッドパワー)</v>
      </c>
      <c r="AW972" s="52">
        <f>IF(参照!C972="","",参照!C972)</f>
        <v>1.15E-4</v>
      </c>
      <c r="AX972" s="52" t="str">
        <f>IF(参照!D972="","",参照!D972)</f>
        <v/>
      </c>
      <c r="AY972" s="52">
        <f>IF(参照!E972="","",参照!E972)</f>
        <v>4.4799999999999999E-4</v>
      </c>
      <c r="AZ972" s="52" t="str">
        <f>IF(参照!F972="","",参照!F972)</f>
        <v>(株)タケエイでんき(旧：(株)横須賀アーバンウッドパワー)</v>
      </c>
      <c r="BA972" s="52" t="str">
        <f>IF(参照!G972="","",参照!G972)</f>
        <v>(株)タケエイでんき(旧：(株)横須賀アーバンウッドパワー)_</v>
      </c>
      <c r="BB972" s="52">
        <f t="shared" si="46"/>
        <v>0.44800000000000001</v>
      </c>
      <c r="BD972" s="52" t="str">
        <f>IF(参照!L972="","",参照!L972)</f>
        <v/>
      </c>
    </row>
    <row r="973" spans="47:56">
      <c r="AU973" s="52" t="str">
        <f>IF(参照!A973="","",参照!A973)</f>
        <v>A0631</v>
      </c>
      <c r="AV973" s="52" t="str">
        <f>IF(参照!B973="","",参照!B973)</f>
        <v>気仙沼グリーンエナジー(株)</v>
      </c>
      <c r="AW973" s="52">
        <f>IF(参照!C973="","",参照!C973)</f>
        <v>2.7900000000000001E-4</v>
      </c>
      <c r="AX973" s="52" t="str">
        <f>IF(参照!D973="","",参照!D973)</f>
        <v>メニューA</v>
      </c>
      <c r="AY973" s="52">
        <f>IF(参照!E973="","",参照!E973)</f>
        <v>0</v>
      </c>
      <c r="AZ973" s="52" t="str">
        <f>IF(参照!F973="","",参照!F973)</f>
        <v>気仙沼グリーンエナジー(株)</v>
      </c>
      <c r="BA973" s="52" t="str">
        <f>IF(参照!G973="","",参照!G973)</f>
        <v>気仙沼グリーンエナジー(株)_メニューA</v>
      </c>
      <c r="BB973" s="52">
        <f t="shared" si="46"/>
        <v>0</v>
      </c>
      <c r="BD973" s="52" t="str">
        <f>IF(参照!L973="","",参照!L973)</f>
        <v/>
      </c>
    </row>
    <row r="974" spans="47:56">
      <c r="AU974" s="52" t="str">
        <f>IF(参照!A974="","",参照!A974)</f>
        <v/>
      </c>
      <c r="AV974" s="52" t="str">
        <f>IF(参照!B974="","",参照!B974)</f>
        <v/>
      </c>
      <c r="AW974" s="52" t="str">
        <f>IF(参照!C974="","",参照!C974)</f>
        <v/>
      </c>
      <c r="AX974" s="52" t="str">
        <f>IF(参照!D974="","",参照!D974)</f>
        <v>メニューB(残差)</v>
      </c>
      <c r="AY974" s="52">
        <f>IF(参照!E974="","",参照!E974)</f>
        <v>5.4199999999999995E-4</v>
      </c>
      <c r="AZ974" s="52" t="str">
        <f>IF(参照!F974="","",参照!F974)</f>
        <v>気仙沼グリーンエナジー(株)</v>
      </c>
      <c r="BA974" s="52" t="str">
        <f>IF(参照!G974="","",参照!G974)</f>
        <v>気仙沼グリーンエナジー(株)_メニューB(残差)</v>
      </c>
      <c r="BB974" s="52">
        <f t="shared" si="46"/>
        <v>0.54199999999999993</v>
      </c>
      <c r="BD974" s="52" t="str">
        <f>IF(参照!L974="","",参照!L974)</f>
        <v/>
      </c>
    </row>
    <row r="975" spans="47:56">
      <c r="AU975" s="52" t="str">
        <f>IF(参照!A975="","",参照!A975)</f>
        <v/>
      </c>
      <c r="AV975" s="52" t="str">
        <f>IF(参照!B975="","",参照!B975)</f>
        <v/>
      </c>
      <c r="AW975" s="52" t="str">
        <f>IF(参照!C975="","",参照!C975)</f>
        <v/>
      </c>
      <c r="AX975" s="52" t="str">
        <f>IF(参照!D975="","",参照!D975)</f>
        <v>(参考値)事業者全体</v>
      </c>
      <c r="AY975" s="52">
        <f>IF(参照!E975="","",参照!E975)</f>
        <v>5.4699999999999996E-4</v>
      </c>
      <c r="AZ975" s="52" t="str">
        <f>IF(参照!F975="","",参照!F975)</f>
        <v>気仙沼グリーンエナジー(株)</v>
      </c>
      <c r="BA975" s="52" t="str">
        <f>IF(参照!G975="","",参照!G975)</f>
        <v>気仙沼グリーンエナジー(株)_(参考値)事業者全体</v>
      </c>
      <c r="BB975" s="52">
        <f t="shared" si="46"/>
        <v>0.54699999999999993</v>
      </c>
      <c r="BD975" s="52" t="str">
        <f>IF(参照!L975="","",参照!L975)</f>
        <v/>
      </c>
    </row>
    <row r="976" spans="47:56">
      <c r="AU976" s="52" t="str">
        <f>IF(参照!A976="","",参照!A976)</f>
        <v>A0632</v>
      </c>
      <c r="AV976" s="52" t="str">
        <f>IF(参照!B976="","",参照!B976)</f>
        <v>(株)ユーラスグリーンエナジー</v>
      </c>
      <c r="AW976" s="52">
        <f>IF(参照!C976="","",参照!C976)</f>
        <v>3.1199999999999999E-4</v>
      </c>
      <c r="AX976" s="52" t="str">
        <f>IF(参照!D976="","",参照!D976)</f>
        <v>メニューA</v>
      </c>
      <c r="AY976" s="52">
        <f>IF(参照!E976="","",参照!E976)</f>
        <v>0</v>
      </c>
      <c r="AZ976" s="52" t="str">
        <f>IF(参照!F976="","",参照!F976)</f>
        <v>(株)ユーラスグリーンエナジー</v>
      </c>
      <c r="BA976" s="52" t="str">
        <f>IF(参照!G976="","",参照!G976)</f>
        <v>(株)ユーラスグリーンエナジー_メニューA</v>
      </c>
      <c r="BB976" s="52">
        <f t="shared" si="46"/>
        <v>0</v>
      </c>
      <c r="BD976" s="52" t="str">
        <f>IF(参照!L976="","",参照!L976)</f>
        <v/>
      </c>
    </row>
    <row r="977" spans="47:56">
      <c r="AU977" s="52" t="str">
        <f>IF(参照!A977="","",参照!A977)</f>
        <v/>
      </c>
      <c r="AV977" s="52" t="str">
        <f>IF(参照!B977="","",参照!B977)</f>
        <v/>
      </c>
      <c r="AW977" s="52" t="str">
        <f>IF(参照!C977="","",参照!C977)</f>
        <v/>
      </c>
      <c r="AX977" s="52" t="str">
        <f>IF(参照!D977="","",参照!D977)</f>
        <v>メニューB(残差)</v>
      </c>
      <c r="AY977" s="52">
        <f>IF(参照!E977="","",参照!E977)</f>
        <v>0</v>
      </c>
      <c r="AZ977" s="52" t="str">
        <f>IF(参照!F977="","",参照!F977)</f>
        <v>(株)ユーラスグリーンエナジー</v>
      </c>
      <c r="BA977" s="52" t="str">
        <f>IF(参照!G977="","",参照!G977)</f>
        <v>(株)ユーラスグリーンエナジー_メニューB(残差)</v>
      </c>
      <c r="BB977" s="52">
        <f t="shared" si="46"/>
        <v>0</v>
      </c>
      <c r="BD977" s="52" t="str">
        <f>IF(参照!L977="","",参照!L977)</f>
        <v/>
      </c>
    </row>
    <row r="978" spans="47:56">
      <c r="AU978" s="52" t="str">
        <f>IF(参照!A978="","",参照!A978)</f>
        <v/>
      </c>
      <c r="AV978" s="52" t="str">
        <f>IF(参照!B978="","",参照!B978)</f>
        <v/>
      </c>
      <c r="AW978" s="52" t="str">
        <f>IF(参照!C978="","",参照!C978)</f>
        <v/>
      </c>
      <c r="AX978" s="52" t="str">
        <f>IF(参照!D978="","",参照!D978)</f>
        <v>(参考値)事業者全体</v>
      </c>
      <c r="AY978" s="52">
        <f>IF(参照!E978="","",参照!E978)</f>
        <v>2.1999999999999999E-5</v>
      </c>
      <c r="AZ978" s="52" t="str">
        <f>IF(参照!F978="","",参照!F978)</f>
        <v>(株)ユーラスグリーンエナジー</v>
      </c>
      <c r="BA978" s="52" t="str">
        <f>IF(参照!G978="","",参照!G978)</f>
        <v>(株)ユーラスグリーンエナジー_(参考値)事業者全体</v>
      </c>
      <c r="BB978" s="52">
        <f t="shared" si="46"/>
        <v>2.1999999999999999E-2</v>
      </c>
      <c r="BD978" s="52" t="str">
        <f>IF(参照!L978="","",参照!L978)</f>
        <v/>
      </c>
    </row>
    <row r="979" spans="47:56">
      <c r="AU979" s="52" t="str">
        <f>IF(参照!A979="","",参照!A979)</f>
        <v>A0633</v>
      </c>
      <c r="AV979" s="52" t="str">
        <f>IF(参照!B979="","",参照!B979)</f>
        <v>(株)サイホープロパティーズ</v>
      </c>
      <c r="AW979" s="52">
        <f>IF(参照!C979="","",参照!C979)</f>
        <v>5.8200000000000005E-4</v>
      </c>
      <c r="AX979" s="52" t="str">
        <f>IF(参照!D979="","",参照!D979)</f>
        <v/>
      </c>
      <c r="AY979" s="52">
        <f>IF(参照!E979="","",参照!E979)</f>
        <v>6.5300000000000004E-4</v>
      </c>
      <c r="AZ979" s="52" t="str">
        <f>IF(参照!F979="","",参照!F979)</f>
        <v>(株)サイホープロパティーズ</v>
      </c>
      <c r="BA979" s="52" t="str">
        <f>IF(参照!G979="","",参照!G979)</f>
        <v>(株)サイホープロパティーズ_</v>
      </c>
      <c r="BB979" s="52">
        <f t="shared" si="46"/>
        <v>0.65300000000000002</v>
      </c>
      <c r="BD979" s="52" t="str">
        <f>IF(参照!L979="","",参照!L979)</f>
        <v/>
      </c>
    </row>
    <row r="980" spans="47:56">
      <c r="AU980" s="52" t="str">
        <f>IF(参照!A980="","",参照!A980)</f>
        <v>A0636</v>
      </c>
      <c r="AV980" s="52" t="str">
        <f>IF(参照!B980="","",参照!B980)</f>
        <v>生活協同組合コープながの</v>
      </c>
      <c r="AW980" s="52">
        <f>IF(参照!C980="","",参照!C980)</f>
        <v>3.7199999999999999E-4</v>
      </c>
      <c r="AX980" s="52" t="str">
        <f>IF(参照!D980="","",参照!D980)</f>
        <v/>
      </c>
      <c r="AY980" s="52">
        <f>IF(参照!E980="","",参照!E980)</f>
        <v>3.1599999999999998E-4</v>
      </c>
      <c r="AZ980" s="52" t="str">
        <f>IF(参照!F980="","",参照!F980)</f>
        <v>生活協同組合コープながの</v>
      </c>
      <c r="BA980" s="52" t="str">
        <f>IF(参照!G980="","",参照!G980)</f>
        <v>生活協同組合コープながの_</v>
      </c>
      <c r="BB980" s="52">
        <f t="shared" si="46"/>
        <v>0.316</v>
      </c>
      <c r="BD980" s="52" t="str">
        <f>IF(参照!L980="","",参照!L980)</f>
        <v/>
      </c>
    </row>
    <row r="981" spans="47:56">
      <c r="AU981" s="52" t="str">
        <f>IF(参照!A981="","",参照!A981)</f>
        <v>A0637</v>
      </c>
      <c r="AV981" s="52" t="str">
        <f>IF(参照!B981="","",参照!B981)</f>
        <v>京セラ関電エナジー合同会社</v>
      </c>
      <c r="AW981" s="52">
        <f>IF(参照!C981="","",参照!C981)</f>
        <v>6.3699999999999998E-4</v>
      </c>
      <c r="AX981" s="52" t="str">
        <f>IF(参照!D981="","",参照!D981)</f>
        <v/>
      </c>
      <c r="AY981" s="52">
        <f>IF(参照!E981="","",参照!E981)</f>
        <v>6.0300000000000002E-4</v>
      </c>
      <c r="AZ981" s="52" t="str">
        <f>IF(参照!F981="","",参照!F981)</f>
        <v>京セラ関電エナジー合同会社</v>
      </c>
      <c r="BA981" s="52" t="str">
        <f>IF(参照!G981="","",参照!G981)</f>
        <v>京セラ関電エナジー合同会社_</v>
      </c>
      <c r="BB981" s="52">
        <f t="shared" si="46"/>
        <v>0.60299999999999998</v>
      </c>
      <c r="BD981" s="52" t="str">
        <f>IF(参照!L981="","",参照!L981)</f>
        <v/>
      </c>
    </row>
    <row r="982" spans="47:56">
      <c r="AU982" s="52" t="str">
        <f>IF(参照!A982="","",参照!A982)</f>
        <v>A0639</v>
      </c>
      <c r="AV982" s="52" t="str">
        <f>IF(参照!B982="","",参照!B982)</f>
        <v>酒田天然瓦斯(株)</v>
      </c>
      <c r="AW982" s="52">
        <f>IF(参照!C982="","",参照!C982)</f>
        <v>3.6400000000000001E-4</v>
      </c>
      <c r="AX982" s="52" t="str">
        <f>IF(参照!D982="","",参照!D982)</f>
        <v/>
      </c>
      <c r="AY982" s="52">
        <f>IF(参照!E982="","",参照!E982)</f>
        <v>3.0800000000000001E-4</v>
      </c>
      <c r="AZ982" s="52" t="str">
        <f>IF(参照!F982="","",参照!F982)</f>
        <v>酒田天然瓦斯(株)</v>
      </c>
      <c r="BA982" s="52" t="str">
        <f>IF(参照!G982="","",参照!G982)</f>
        <v>酒田天然瓦斯(株)_</v>
      </c>
      <c r="BB982" s="52">
        <f t="shared" si="46"/>
        <v>0.308</v>
      </c>
      <c r="BD982" s="52" t="str">
        <f>IF(参照!L982="","",参照!L982)</f>
        <v/>
      </c>
    </row>
    <row r="983" spans="47:56">
      <c r="AU983" s="52" t="str">
        <f>IF(参照!A983="","",参照!A983)</f>
        <v>A0640</v>
      </c>
      <c r="AV983" s="52" t="str">
        <f>IF(参照!B983="","",参照!B983)</f>
        <v>東亜ガス(株)</v>
      </c>
      <c r="AW983" s="52">
        <f>IF(参照!C983="","",参照!C983)</f>
        <v>5.0699999999999996E-4</v>
      </c>
      <c r="AX983" s="52" t="str">
        <f>IF(参照!D983="","",参照!D983)</f>
        <v/>
      </c>
      <c r="AY983" s="52">
        <f>IF(参照!E983="","",参照!E983)</f>
        <v>5.4100000000000003E-4</v>
      </c>
      <c r="AZ983" s="52" t="str">
        <f>IF(参照!F983="","",参照!F983)</f>
        <v>東亜ガス(株)</v>
      </c>
      <c r="BA983" s="52" t="str">
        <f>IF(参照!G983="","",参照!G983)</f>
        <v>東亜ガス(株)_</v>
      </c>
      <c r="BB983" s="52">
        <f t="shared" si="46"/>
        <v>0.54100000000000004</v>
      </c>
      <c r="BD983" s="52" t="str">
        <f>IF(参照!L983="","",参照!L983)</f>
        <v/>
      </c>
    </row>
    <row r="984" spans="47:56">
      <c r="AU984" s="52" t="str">
        <f>IF(参照!A984="","",参照!A984)</f>
        <v>A0641</v>
      </c>
      <c r="AV984" s="52" t="str">
        <f>IF(参照!B984="","",参照!B984)</f>
        <v>(株)三河の山里コミュニティパワー</v>
      </c>
      <c r="AW984" s="52">
        <f>IF(参照!C984="","",参照!C984)</f>
        <v>3.6400000000000001E-4</v>
      </c>
      <c r="AX984" s="52" t="str">
        <f>IF(参照!D984="","",参照!D984)</f>
        <v/>
      </c>
      <c r="AY984" s="52">
        <f>IF(参照!E984="","",参照!E984)</f>
        <v>3.0800000000000001E-4</v>
      </c>
      <c r="AZ984" s="52" t="str">
        <f>IF(参照!F984="","",参照!F984)</f>
        <v>(株)三河の山里コミュニティパワー</v>
      </c>
      <c r="BA984" s="52" t="str">
        <f>IF(参照!G984="","",参照!G984)</f>
        <v>(株)三河の山里コミュニティパワー_</v>
      </c>
      <c r="BB984" s="52">
        <f t="shared" si="46"/>
        <v>0.308</v>
      </c>
      <c r="BD984" s="52" t="str">
        <f>IF(参照!L984="","",参照!L984)</f>
        <v/>
      </c>
    </row>
    <row r="985" spans="47:56">
      <c r="AU985" s="52" t="str">
        <f>IF(参照!A985="","",参照!A985)</f>
        <v>A0642</v>
      </c>
      <c r="AV985" s="52" t="str">
        <f>IF(参照!B985="","",参照!B985)</f>
        <v>新潟スワンエナジー(株)</v>
      </c>
      <c r="AW985" s="52">
        <f>IF(参照!C985="","",参照!C985)</f>
        <v>1.03E-4</v>
      </c>
      <c r="AX985" s="52" t="str">
        <f>IF(参照!D985="","",参照!D985)</f>
        <v>メニューA</v>
      </c>
      <c r="AY985" s="52">
        <f>IF(参照!E985="","",参照!E985)</f>
        <v>0</v>
      </c>
      <c r="AZ985" s="52" t="str">
        <f>IF(参照!F985="","",参照!F985)</f>
        <v>新潟スワンエナジー(株)</v>
      </c>
      <c r="BA985" s="52" t="str">
        <f>IF(参照!G985="","",参照!G985)</f>
        <v>新潟スワンエナジー(株)_メニューA</v>
      </c>
      <c r="BB985" s="52">
        <f t="shared" si="46"/>
        <v>0</v>
      </c>
      <c r="BD985" s="52" t="str">
        <f>IF(参照!L985="","",参照!L985)</f>
        <v/>
      </c>
    </row>
    <row r="986" spans="47:56">
      <c r="AU986" s="52" t="str">
        <f>IF(参照!A986="","",参照!A986)</f>
        <v/>
      </c>
      <c r="AV986" s="52" t="str">
        <f>IF(参照!B986="","",参照!B986)</f>
        <v/>
      </c>
      <c r="AW986" s="52" t="str">
        <f>IF(参照!C986="","",参照!C986)</f>
        <v/>
      </c>
      <c r="AX986" s="52" t="str">
        <f>IF(参照!D986="","",参照!D986)</f>
        <v>メニューB</v>
      </c>
      <c r="AY986" s="52">
        <f>IF(参照!E986="","",参照!E986)</f>
        <v>2.9E-4</v>
      </c>
      <c r="AZ986" s="52" t="str">
        <f>IF(参照!F986="","",参照!F986)</f>
        <v>新潟スワンエナジー(株)</v>
      </c>
      <c r="BA986" s="52" t="str">
        <f>IF(参照!G986="","",参照!G986)</f>
        <v>新潟スワンエナジー(株)_メニューB</v>
      </c>
      <c r="BB986" s="52">
        <f t="shared" si="46"/>
        <v>0.28999999999999998</v>
      </c>
      <c r="BD986" s="52" t="str">
        <f>IF(参照!L986="","",参照!L986)</f>
        <v/>
      </c>
    </row>
    <row r="987" spans="47:56">
      <c r="AU987" s="52" t="str">
        <f>IF(参照!A987="","",参照!A987)</f>
        <v/>
      </c>
      <c r="AV987" s="52" t="str">
        <f>IF(参照!B987="","",参照!B987)</f>
        <v/>
      </c>
      <c r="AW987" s="52" t="str">
        <f>IF(参照!C987="","",参照!C987)</f>
        <v/>
      </c>
      <c r="AX987" s="52" t="str">
        <f>IF(参照!D987="","",参照!D987)</f>
        <v>メニューC</v>
      </c>
      <c r="AY987" s="52">
        <f>IF(参照!E987="","",参照!E987)</f>
        <v>2.7599999999999999E-4</v>
      </c>
      <c r="AZ987" s="52" t="str">
        <f>IF(参照!F987="","",参照!F987)</f>
        <v>新潟スワンエナジー(株)</v>
      </c>
      <c r="BA987" s="52" t="str">
        <f>IF(参照!G987="","",参照!G987)</f>
        <v>新潟スワンエナジー(株)_メニューC</v>
      </c>
      <c r="BB987" s="52">
        <f t="shared" si="46"/>
        <v>0.27599999999999997</v>
      </c>
      <c r="BD987" s="52" t="str">
        <f>IF(参照!L987="","",参照!L987)</f>
        <v/>
      </c>
    </row>
    <row r="988" spans="47:56">
      <c r="AU988" s="52" t="str">
        <f>IF(参照!A988="","",参照!A988)</f>
        <v/>
      </c>
      <c r="AV988" s="52" t="str">
        <f>IF(参照!B988="","",参照!B988)</f>
        <v/>
      </c>
      <c r="AW988" s="52" t="str">
        <f>IF(参照!C988="","",参照!C988)</f>
        <v/>
      </c>
      <c r="AX988" s="52" t="str">
        <f>IF(参照!D988="","",参照!D988)</f>
        <v>メニューD(残差)</v>
      </c>
      <c r="AY988" s="52">
        <f>IF(参照!E988="","",参照!E988)</f>
        <v>2.9700000000000001E-4</v>
      </c>
      <c r="AZ988" s="52" t="str">
        <f>IF(参照!F988="","",参照!F988)</f>
        <v>新潟スワンエナジー(株)</v>
      </c>
      <c r="BA988" s="52" t="str">
        <f>IF(参照!G988="","",参照!G988)</f>
        <v>新潟スワンエナジー(株)_メニューD(残差)</v>
      </c>
      <c r="BB988" s="52">
        <f t="shared" si="46"/>
        <v>0.29699999999999999</v>
      </c>
      <c r="BD988" s="52" t="str">
        <f>IF(参照!L988="","",参照!L988)</f>
        <v/>
      </c>
    </row>
    <row r="989" spans="47:56">
      <c r="AU989" s="52" t="str">
        <f>IF(参照!A989="","",参照!A989)</f>
        <v/>
      </c>
      <c r="AV989" s="52" t="str">
        <f>IF(参照!B989="","",参照!B989)</f>
        <v/>
      </c>
      <c r="AW989" s="52" t="str">
        <f>IF(参照!C989="","",参照!C989)</f>
        <v/>
      </c>
      <c r="AX989" s="52" t="str">
        <f>IF(参照!D989="","",参照!D989)</f>
        <v>(参考値)事業者全体</v>
      </c>
      <c r="AY989" s="52">
        <f>IF(参照!E989="","",参照!E989)</f>
        <v>3.2400000000000001E-4</v>
      </c>
      <c r="AZ989" s="52" t="str">
        <f>IF(参照!F989="","",参照!F989)</f>
        <v>新潟スワンエナジー(株)</v>
      </c>
      <c r="BA989" s="52" t="str">
        <f>IF(参照!G989="","",参照!G989)</f>
        <v>新潟スワンエナジー(株)_(参考値)事業者全体</v>
      </c>
      <c r="BB989" s="52">
        <f t="shared" si="46"/>
        <v>0.32400000000000001</v>
      </c>
      <c r="BD989" s="52" t="str">
        <f>IF(参照!L989="","",参照!L989)</f>
        <v/>
      </c>
    </row>
    <row r="990" spans="47:56">
      <c r="AU990" s="52" t="str">
        <f>IF(参照!A990="","",参照!A990)</f>
        <v>A0644</v>
      </c>
      <c r="AV990" s="52" t="str">
        <f>IF(参照!B990="","",参照!B990)</f>
        <v>グリーンピープルズパワー(株)</v>
      </c>
      <c r="AW990" s="52">
        <f>IF(参照!C990="","",参照!C990)</f>
        <v>2.5599999999999999E-4</v>
      </c>
      <c r="AX990" s="52" t="str">
        <f>IF(参照!D990="","",参照!D990)</f>
        <v/>
      </c>
      <c r="AY990" s="52">
        <f>IF(参照!E990="","",参照!E990)</f>
        <v>5.1199999999999998E-4</v>
      </c>
      <c r="AZ990" s="52" t="str">
        <f>IF(参照!F990="","",参照!F990)</f>
        <v>グリーンピープルズパワー(株)</v>
      </c>
      <c r="BA990" s="52" t="str">
        <f>IF(参照!G990="","",参照!G990)</f>
        <v>グリーンピープルズパワー(株)_</v>
      </c>
      <c r="BB990" s="52">
        <f t="shared" si="46"/>
        <v>0.51200000000000001</v>
      </c>
      <c r="BD990" s="52" t="str">
        <f>IF(参照!L990="","",参照!L990)</f>
        <v/>
      </c>
    </row>
    <row r="991" spans="47:56">
      <c r="AU991" s="52" t="str">
        <f>IF(参照!A991="","",参照!A991)</f>
        <v>A0647</v>
      </c>
      <c r="AV991" s="52" t="str">
        <f>IF(参照!B991="","",参照!B991)</f>
        <v>レネックス電力合同会社</v>
      </c>
      <c r="AW991" s="52">
        <f>IF(参照!C991="","",参照!C991)</f>
        <v>5.6299999999999992E-4</v>
      </c>
      <c r="AX991" s="52" t="str">
        <f>IF(参照!D991="","",参照!D991)</f>
        <v/>
      </c>
      <c r="AY991" s="52">
        <f>IF(参照!E991="","",参照!E991)</f>
        <v>4.8799999999999999E-4</v>
      </c>
      <c r="AZ991" s="52" t="str">
        <f>IF(参照!F991="","",参照!F991)</f>
        <v>レネックス電力合同会社</v>
      </c>
      <c r="BA991" s="52" t="str">
        <f>IF(参照!G991="","",参照!G991)</f>
        <v>レネックス電力合同会社_</v>
      </c>
      <c r="BB991" s="52">
        <f t="shared" si="46"/>
        <v>0.48799999999999999</v>
      </c>
      <c r="BD991" s="52" t="str">
        <f>IF(参照!L991="","",参照!L991)</f>
        <v/>
      </c>
    </row>
    <row r="992" spans="47:56">
      <c r="AU992" s="52" t="str">
        <f>IF(参照!A992="","",参照!A992)</f>
        <v>A0648</v>
      </c>
      <c r="AV992" s="52" t="str">
        <f>IF(参照!B992="","",参照!B992)</f>
        <v>(株)マルイファシリティーズ</v>
      </c>
      <c r="AW992" s="52">
        <f>IF(参照!C992="","",参照!C992)</f>
        <v>9.7E-5</v>
      </c>
      <c r="AX992" s="52" t="str">
        <f>IF(参照!D992="","",参照!D992)</f>
        <v/>
      </c>
      <c r="AY992" s="52">
        <f>IF(参照!E992="","",参照!E992)</f>
        <v>4.2700000000000002E-4</v>
      </c>
      <c r="AZ992" s="52" t="str">
        <f>IF(参照!F992="","",参照!F992)</f>
        <v>(株)マルイファシリティーズ</v>
      </c>
      <c r="BA992" s="52" t="str">
        <f>IF(参照!G992="","",参照!G992)</f>
        <v>(株)マルイファシリティーズ_</v>
      </c>
      <c r="BB992" s="52">
        <f t="shared" si="46"/>
        <v>0.42700000000000005</v>
      </c>
      <c r="BD992" s="52" t="str">
        <f>IF(参照!L992="","",参照!L992)</f>
        <v/>
      </c>
    </row>
    <row r="993" spans="47:56">
      <c r="AU993" s="52" t="str">
        <f>IF(参照!A993="","",参照!A993)</f>
        <v>A0649</v>
      </c>
      <c r="AV993" s="52" t="str">
        <f>IF(参照!B993="","",参照!B993)</f>
        <v>(株)デンケン</v>
      </c>
      <c r="AW993" s="52">
        <f>IF(参照!C993="","",参照!C993)</f>
        <v>4.3399999999999998E-4</v>
      </c>
      <c r="AX993" s="52" t="str">
        <f>IF(参照!D993="","",参照!D993)</f>
        <v/>
      </c>
      <c r="AY993" s="52">
        <f>IF(参照!E993="","",参照!E993)</f>
        <v>4.2400000000000001E-4</v>
      </c>
      <c r="AZ993" s="52" t="str">
        <f>IF(参照!F993="","",参照!F993)</f>
        <v>(株)デンケン</v>
      </c>
      <c r="BA993" s="52" t="str">
        <f>IF(参照!G993="","",参照!G993)</f>
        <v>(株)デンケン_</v>
      </c>
      <c r="BB993" s="52">
        <f t="shared" si="46"/>
        <v>0.42399999999999999</v>
      </c>
      <c r="BD993" s="52" t="str">
        <f>IF(参照!L993="","",参照!L993)</f>
        <v/>
      </c>
    </row>
    <row r="994" spans="47:56">
      <c r="AU994" s="52" t="str">
        <f>IF(参照!A994="","",参照!A994)</f>
        <v>A0650</v>
      </c>
      <c r="AV994" s="52" t="str">
        <f>IF(参照!B994="","",参照!B994)</f>
        <v>(株)東名</v>
      </c>
      <c r="AW994" s="52">
        <f>IF(参照!C994="","",参照!C994)</f>
        <v>5.13E-4</v>
      </c>
      <c r="AX994" s="52" t="str">
        <f>IF(参照!D994="","",参照!D994)</f>
        <v/>
      </c>
      <c r="AY994" s="52">
        <f>IF(参照!E994="","",参照!E994)</f>
        <v>5.5199999999999997E-4</v>
      </c>
      <c r="AZ994" s="52" t="str">
        <f>IF(参照!F994="","",参照!F994)</f>
        <v>(株)東名</v>
      </c>
      <c r="BA994" s="52" t="str">
        <f>IF(参照!G994="","",参照!G994)</f>
        <v>(株)東名_</v>
      </c>
      <c r="BB994" s="52">
        <f t="shared" si="46"/>
        <v>0.55199999999999994</v>
      </c>
      <c r="BD994" s="52" t="str">
        <f>IF(参照!L994="","",参照!L994)</f>
        <v/>
      </c>
    </row>
    <row r="995" spans="47:56">
      <c r="AU995" s="52" t="str">
        <f>IF(参照!A995="","",参照!A995)</f>
        <v>A0652</v>
      </c>
      <c r="AV995" s="52" t="str">
        <f>IF(参照!B995="","",参照!B995)</f>
        <v>北海道電力コクリエーション(株)</v>
      </c>
      <c r="AW995" s="52">
        <f>IF(参照!C995="","",参照!C995)</f>
        <v>7.0999999999999991E-4</v>
      </c>
      <c r="AX995" s="52" t="str">
        <f>IF(参照!D995="","",参照!D995)</f>
        <v/>
      </c>
      <c r="AY995" s="52">
        <f>IF(参照!E995="","",参照!E995)</f>
        <v>6.5399999999999996E-4</v>
      </c>
      <c r="AZ995" s="52" t="str">
        <f>IF(参照!F995="","",参照!F995)</f>
        <v>北海道電力コクリエーション(株)</v>
      </c>
      <c r="BA995" s="52" t="str">
        <f>IF(参照!G995="","",参照!G995)</f>
        <v>北海道電力コクリエーション(株)_</v>
      </c>
      <c r="BB995" s="52">
        <f t="shared" si="46"/>
        <v>0.65399999999999991</v>
      </c>
      <c r="BD995" s="52" t="str">
        <f>IF(参照!L995="","",参照!L995)</f>
        <v/>
      </c>
    </row>
    <row r="996" spans="47:56">
      <c r="AU996" s="52" t="str">
        <f>IF(参照!A996="","",参照!A996)</f>
        <v>A0653</v>
      </c>
      <c r="AV996" s="52" t="str">
        <f>IF(参照!B996="","",参照!B996)</f>
        <v>ＮＴＴアノードエナジー(株)</v>
      </c>
      <c r="AW996" s="52" t="str">
        <f>IF(参照!C996="","",参照!C996)</f>
        <v>0.000453※</v>
      </c>
      <c r="AX996" s="52" t="str">
        <f>IF(参照!D996="","",参照!D996)</f>
        <v>メニューA</v>
      </c>
      <c r="AY996" s="52">
        <f>IF(参照!E996="","",参照!E996)</f>
        <v>0</v>
      </c>
      <c r="AZ996" s="52" t="str">
        <f>IF(参照!F996="","",参照!F996)</f>
        <v>ＮＴＴアノードエナジー(株)</v>
      </c>
      <c r="BA996" s="52" t="str">
        <f>IF(参照!G996="","",参照!G996)</f>
        <v>ＮＴＴアノードエナジー(株)_メニューA</v>
      </c>
      <c r="BB996" s="52">
        <f t="shared" si="46"/>
        <v>0</v>
      </c>
      <c r="BD996" s="52" t="str">
        <f>IF(参照!L996="","",参照!L996)</f>
        <v/>
      </c>
    </row>
    <row r="997" spans="47:56">
      <c r="AU997" s="52" t="str">
        <f>IF(参照!A997="","",参照!A997)</f>
        <v/>
      </c>
      <c r="AV997" s="52" t="str">
        <f>IF(参照!B997="","",参照!B997)</f>
        <v/>
      </c>
      <c r="AW997" s="52" t="str">
        <f>IF(参照!C997="","",参照!C997)</f>
        <v/>
      </c>
      <c r="AX997" s="52" t="str">
        <f>IF(参照!D997="","",参照!D997)</f>
        <v>メニューB(残差)</v>
      </c>
      <c r="AY997" s="52">
        <f>IF(参照!E997="","",参照!E997)</f>
        <v>4.6500000000000003E-4</v>
      </c>
      <c r="AZ997" s="52" t="str">
        <f>IF(参照!F997="","",参照!F997)</f>
        <v>ＮＴＴアノードエナジー(株)</v>
      </c>
      <c r="BA997" s="52" t="str">
        <f>IF(参照!G997="","",参照!G997)</f>
        <v>ＮＴＴアノードエナジー(株)_メニューB(残差)</v>
      </c>
      <c r="BB997" s="52">
        <f t="shared" si="46"/>
        <v>0.46500000000000002</v>
      </c>
      <c r="BD997" s="52" t="str">
        <f>IF(参照!L997="","",参照!L997)</f>
        <v/>
      </c>
    </row>
    <row r="998" spans="47:56">
      <c r="AU998" s="52" t="str">
        <f>IF(参照!A998="","",参照!A998)</f>
        <v/>
      </c>
      <c r="AV998" s="52" t="str">
        <f>IF(参照!B998="","",参照!B998)</f>
        <v/>
      </c>
      <c r="AW998" s="52" t="str">
        <f>IF(参照!C998="","",参照!C998)</f>
        <v/>
      </c>
      <c r="AX998" s="52" t="str">
        <f>IF(参照!D998="","",参照!D998)</f>
        <v>(参考値)事業者全体</v>
      </c>
      <c r="AY998" s="52">
        <f>IF(参照!E998="","",参照!E998)</f>
        <v>1.06E-4</v>
      </c>
      <c r="AZ998" s="52" t="str">
        <f>IF(参照!F998="","",参照!F998)</f>
        <v>ＮＴＴアノードエナジー(株)</v>
      </c>
      <c r="BA998" s="52" t="str">
        <f>IF(参照!G998="","",参照!G998)</f>
        <v>ＮＴＴアノードエナジー(株)_(参考値)事業者全体</v>
      </c>
      <c r="BB998" s="52">
        <f t="shared" si="46"/>
        <v>0.106</v>
      </c>
      <c r="BD998" s="52" t="str">
        <f>IF(参照!L998="","",参照!L998)</f>
        <v/>
      </c>
    </row>
    <row r="999" spans="47:56">
      <c r="AU999" s="52" t="str">
        <f>IF(参照!A999="","",参照!A999)</f>
        <v>A0654</v>
      </c>
      <c r="AV999" s="52" t="str">
        <f>IF(参照!B999="","",参照!B999)</f>
        <v>スマート電気(株)</v>
      </c>
      <c r="AW999" s="52">
        <f>IF(参照!C999="","",参照!C999)</f>
        <v>4.7599999999999997E-4</v>
      </c>
      <c r="AX999" s="52" t="str">
        <f>IF(参照!D999="","",参照!D999)</f>
        <v/>
      </c>
      <c r="AY999" s="52">
        <f>IF(参照!E999="","",参照!E999)</f>
        <v>7.2399999999999993E-4</v>
      </c>
      <c r="AZ999" s="52" t="str">
        <f>IF(参照!F999="","",参照!F999)</f>
        <v>スマート電気(株)</v>
      </c>
      <c r="BA999" s="52" t="str">
        <f>IF(参照!G999="","",参照!G999)</f>
        <v>スマート電気(株)_</v>
      </c>
      <c r="BB999" s="52">
        <f t="shared" si="46"/>
        <v>0.72399999999999998</v>
      </c>
      <c r="BD999" s="52" t="str">
        <f>IF(参照!L999="","",参照!L999)</f>
        <v/>
      </c>
    </row>
    <row r="1000" spans="47:56">
      <c r="AU1000" s="52" t="str">
        <f>IF(参照!A1000="","",参照!A1000)</f>
        <v>A0655</v>
      </c>
      <c r="AV1000" s="52" t="str">
        <f>IF(参照!B1000="","",参照!B1000)</f>
        <v>(株)唐津パワーホールディングス</v>
      </c>
      <c r="AW1000" s="52">
        <f>IF(参照!C1000="","",参照!C1000)</f>
        <v>4.86E-4</v>
      </c>
      <c r="AX1000" s="52" t="str">
        <f>IF(参照!D1000="","",参照!D1000)</f>
        <v/>
      </c>
      <c r="AY1000" s="52">
        <f>IF(参照!E1000="","",参照!E1000)</f>
        <v>5.0000000000000001E-4</v>
      </c>
      <c r="AZ1000" s="52" t="str">
        <f>IF(参照!F1000="","",参照!F1000)</f>
        <v>(株)唐津パワーホールディングス</v>
      </c>
      <c r="BA1000" s="52" t="str">
        <f>IF(参照!G1000="","",参照!G1000)</f>
        <v>(株)唐津パワーホールディングス_</v>
      </c>
      <c r="BB1000" s="52">
        <f t="shared" si="46"/>
        <v>0.5</v>
      </c>
      <c r="BD1000" s="52" t="str">
        <f>IF(参照!L1000="","",参照!L1000)</f>
        <v/>
      </c>
    </row>
    <row r="1001" spans="47:56">
      <c r="AU1001" s="52" t="str">
        <f>IF(参照!A1001="","",参照!A1001)</f>
        <v>A0656</v>
      </c>
      <c r="AV1001" s="52" t="str">
        <f>IF(参照!B1001="","",参照!B1001)</f>
        <v>(株)クリーンエネルギー総合研究所</v>
      </c>
      <c r="AW1001" s="52">
        <f>IF(参照!C1001="","",参照!C1001)</f>
        <v>4.7100000000000001E-4</v>
      </c>
      <c r="AX1001" s="52" t="str">
        <f>IF(参照!D1001="","",参照!D1001)</f>
        <v>メニューA</v>
      </c>
      <c r="AY1001" s="52">
        <f>IF(参照!E1001="","",参照!E1001)</f>
        <v>0</v>
      </c>
      <c r="AZ1001" s="52" t="str">
        <f>IF(参照!F1001="","",参照!F1001)</f>
        <v>(株)クリーンエネルギー総合研究所</v>
      </c>
      <c r="BA1001" s="52" t="str">
        <f>IF(参照!G1001="","",参照!G1001)</f>
        <v>(株)クリーンエネルギー総合研究所_メニューA</v>
      </c>
      <c r="BB1001" s="52">
        <f t="shared" si="46"/>
        <v>0</v>
      </c>
      <c r="BD1001" s="52" t="str">
        <f>IF(参照!L1001="","",参照!L1001)</f>
        <v/>
      </c>
    </row>
    <row r="1002" spans="47:56">
      <c r="AU1002" s="52" t="str">
        <f>IF(参照!A1002="","",参照!A1002)</f>
        <v/>
      </c>
      <c r="AV1002" s="52" t="str">
        <f>IF(参照!B1002="","",参照!B1002)</f>
        <v/>
      </c>
      <c r="AW1002" s="52" t="str">
        <f>IF(参照!C1002="","",参照!C1002)</f>
        <v/>
      </c>
      <c r="AX1002" s="52" t="str">
        <f>IF(参照!D1002="","",参照!D1002)</f>
        <v>メニューB(残差)</v>
      </c>
      <c r="AY1002" s="52">
        <f>IF(参照!E1002="","",参照!E1002)</f>
        <v>1.16E-4</v>
      </c>
      <c r="AZ1002" s="52" t="str">
        <f>IF(参照!F1002="","",参照!F1002)</f>
        <v>(株)クリーンエネルギー総合研究所</v>
      </c>
      <c r="BA1002" s="52" t="str">
        <f>IF(参照!G1002="","",参照!G1002)</f>
        <v>(株)クリーンエネルギー総合研究所_メニューB(残差)</v>
      </c>
      <c r="BB1002" s="52">
        <f t="shared" si="46"/>
        <v>0.11600000000000001</v>
      </c>
      <c r="BD1002" s="52" t="str">
        <f>IF(参照!L1002="","",参照!L1002)</f>
        <v/>
      </c>
    </row>
    <row r="1003" spans="47:56">
      <c r="AU1003" s="52" t="str">
        <f>IF(参照!A1003="","",参照!A1003)</f>
        <v/>
      </c>
      <c r="AV1003" s="52" t="str">
        <f>IF(参照!B1003="","",参照!B1003)</f>
        <v/>
      </c>
      <c r="AW1003" s="52" t="str">
        <f>IF(参照!C1003="","",参照!C1003)</f>
        <v/>
      </c>
      <c r="AX1003" s="52" t="str">
        <f>IF(参照!D1003="","",参照!D1003)</f>
        <v>(参考値)事業者全体</v>
      </c>
      <c r="AY1003" s="52">
        <f>IF(参照!E1003="","",参照!E1003)</f>
        <v>4.8899999999999996E-4</v>
      </c>
      <c r="AZ1003" s="52" t="str">
        <f>IF(参照!F1003="","",参照!F1003)</f>
        <v>(株)クリーンエネルギー総合研究所</v>
      </c>
      <c r="BA1003" s="52" t="str">
        <f>IF(参照!G1003="","",参照!G1003)</f>
        <v>(株)クリーンエネルギー総合研究所_(参考値)事業者全体</v>
      </c>
      <c r="BB1003" s="52">
        <f t="shared" si="46"/>
        <v>0.48899999999999993</v>
      </c>
      <c r="BD1003" s="52" t="str">
        <f>IF(参照!L1003="","",参照!L1003)</f>
        <v/>
      </c>
    </row>
    <row r="1004" spans="47:56">
      <c r="AU1004" s="52" t="str">
        <f>IF(参照!A1004="","",参照!A1004)</f>
        <v>A0660</v>
      </c>
      <c r="AV1004" s="52" t="str">
        <f>IF(参照!B1004="","",参照!B1004)</f>
        <v>ＵＮＩＶＥＲＧＹ(株)</v>
      </c>
      <c r="AW1004" s="52">
        <f>IF(参照!C1004="","",参照!C1004)</f>
        <v>4.15E-4</v>
      </c>
      <c r="AX1004" s="52" t="str">
        <f>IF(参照!D1004="","",参照!D1004)</f>
        <v/>
      </c>
      <c r="AY1004" s="52">
        <f>IF(参照!E1004="","",参照!E1004)</f>
        <v>3.9100000000000002E-4</v>
      </c>
      <c r="AZ1004" s="52" t="str">
        <f>IF(参照!F1004="","",参照!F1004)</f>
        <v>ＵＮＩＶＥＲＧＹ(株)</v>
      </c>
      <c r="BA1004" s="52" t="str">
        <f>IF(参照!G1004="","",参照!G1004)</f>
        <v>ＵＮＩＶＥＲＧＹ(株)_</v>
      </c>
      <c r="BB1004" s="52">
        <f t="shared" si="46"/>
        <v>0.39100000000000001</v>
      </c>
      <c r="BD1004" s="52" t="str">
        <f>IF(参照!L1004="","",参照!L1004)</f>
        <v/>
      </c>
    </row>
    <row r="1005" spans="47:56">
      <c r="AU1005" s="52" t="str">
        <f>IF(参照!A1005="","",参照!A1005)</f>
        <v>A0661</v>
      </c>
      <c r="AV1005" s="52" t="str">
        <f>IF(参照!B1005="","",参照!B1005)</f>
        <v>ＪＲ西日本住宅サービス(株)</v>
      </c>
      <c r="AW1005" s="52">
        <f>IF(参照!C1005="","",参照!C1005)</f>
        <v>3.4699999999999998E-4</v>
      </c>
      <c r="AX1005" s="52" t="str">
        <f>IF(参照!D1005="","",参照!D1005)</f>
        <v/>
      </c>
      <c r="AY1005" s="52">
        <f>IF(参照!E1005="","",参照!E1005)</f>
        <v>2.9100000000000003E-4</v>
      </c>
      <c r="AZ1005" s="52" t="str">
        <f>IF(参照!F1005="","",参照!F1005)</f>
        <v>ＪＲ西日本住宅サービス(株)</v>
      </c>
      <c r="BA1005" s="52" t="str">
        <f>IF(参照!G1005="","",参照!G1005)</f>
        <v>ＪＲ西日本住宅サービス(株)_</v>
      </c>
      <c r="BB1005" s="52">
        <f t="shared" si="46"/>
        <v>0.29100000000000004</v>
      </c>
      <c r="BD1005" s="52" t="str">
        <f>IF(参照!L1005="","",参照!L1005)</f>
        <v/>
      </c>
    </row>
    <row r="1006" spans="47:56">
      <c r="AU1006" s="52" t="str">
        <f>IF(参照!A1006="","",参照!A1006)</f>
        <v>A0663</v>
      </c>
      <c r="AV1006" s="52" t="str">
        <f>IF(参照!B1006="","",参照!B1006)</f>
        <v>(株)アイキューブ・マーケティング</v>
      </c>
      <c r="AW1006" s="52">
        <f>IF(参照!C1006="","",参照!C1006)</f>
        <v>3.7300000000000001E-4</v>
      </c>
      <c r="AX1006" s="52" t="str">
        <f>IF(参照!D1006="","",参照!D1006)</f>
        <v/>
      </c>
      <c r="AY1006" s="52">
        <f>IF(参照!E1006="","",参照!E1006)</f>
        <v>3.1700000000000001E-4</v>
      </c>
      <c r="AZ1006" s="52" t="str">
        <f>IF(参照!F1006="","",参照!F1006)</f>
        <v>(株)アイキューブ・マーケティング</v>
      </c>
      <c r="BA1006" s="52" t="str">
        <f>IF(参照!G1006="","",参照!G1006)</f>
        <v>(株)アイキューブ・マーケティング_</v>
      </c>
      <c r="BB1006" s="52">
        <f t="shared" si="46"/>
        <v>0.317</v>
      </c>
      <c r="BD1006" s="52" t="str">
        <f>IF(参照!L1006="","",参照!L1006)</f>
        <v/>
      </c>
    </row>
    <row r="1007" spans="47:56">
      <c r="AU1007" s="52" t="str">
        <f>IF(参照!A1007="","",参照!A1007)</f>
        <v>A0664</v>
      </c>
      <c r="AV1007" s="52" t="str">
        <f>IF(参照!B1007="","",参照!B1007)</f>
        <v>デジタルグリッド(株)</v>
      </c>
      <c r="AW1007" s="52">
        <f>IF(参照!C1007="","",参照!C1007)</f>
        <v>4.6700000000000002E-4</v>
      </c>
      <c r="AX1007" s="52" t="str">
        <f>IF(参照!D1007="","",参照!D1007)</f>
        <v>メニューA</v>
      </c>
      <c r="AY1007" s="52">
        <f>IF(参照!E1007="","",参照!E1007)</f>
        <v>0</v>
      </c>
      <c r="AZ1007" s="52" t="str">
        <f>IF(参照!F1007="","",参照!F1007)</f>
        <v>デジタルグリッド(株)</v>
      </c>
      <c r="BA1007" s="52" t="str">
        <f>IF(参照!G1007="","",参照!G1007)</f>
        <v>デジタルグリッド(株)_メニューA</v>
      </c>
      <c r="BB1007" s="52">
        <f t="shared" si="46"/>
        <v>0</v>
      </c>
      <c r="BD1007" s="52" t="str">
        <f>IF(参照!L1007="","",参照!L1007)</f>
        <v/>
      </c>
    </row>
    <row r="1008" spans="47:56">
      <c r="AU1008" s="52" t="str">
        <f>IF(参照!A1008="","",参照!A1008)</f>
        <v/>
      </c>
      <c r="AV1008" s="52" t="str">
        <f>IF(参照!B1008="","",参照!B1008)</f>
        <v/>
      </c>
      <c r="AW1008" s="52" t="str">
        <f>IF(参照!C1008="","",参照!C1008)</f>
        <v/>
      </c>
      <c r="AX1008" s="52" t="str">
        <f>IF(参照!D1008="","",参照!D1008)</f>
        <v>メニューB</v>
      </c>
      <c r="AY1008" s="52">
        <f>IF(参照!E1008="","",参照!E1008)</f>
        <v>1.7799999999999999E-4</v>
      </c>
      <c r="AZ1008" s="52" t="str">
        <f>IF(参照!F1008="","",参照!F1008)</f>
        <v>デジタルグリッド(株)</v>
      </c>
      <c r="BA1008" s="52" t="str">
        <f>IF(参照!G1008="","",参照!G1008)</f>
        <v>デジタルグリッド(株)_メニューB</v>
      </c>
      <c r="BB1008" s="52">
        <f t="shared" si="46"/>
        <v>0.17799999999999999</v>
      </c>
      <c r="BD1008" s="52" t="str">
        <f>IF(参照!L1008="","",参照!L1008)</f>
        <v/>
      </c>
    </row>
    <row r="1009" spans="47:56">
      <c r="AU1009" s="52" t="str">
        <f>IF(参照!A1009="","",参照!A1009)</f>
        <v/>
      </c>
      <c r="AV1009" s="52" t="str">
        <f>IF(参照!B1009="","",参照!B1009)</f>
        <v/>
      </c>
      <c r="AW1009" s="52" t="str">
        <f>IF(参照!C1009="","",参照!C1009)</f>
        <v/>
      </c>
      <c r="AX1009" s="52" t="str">
        <f>IF(参照!D1009="","",参照!D1009)</f>
        <v>メニューC</v>
      </c>
      <c r="AY1009" s="52">
        <f>IF(参照!E1009="","",参照!E1009)</f>
        <v>3.2700000000000003E-4</v>
      </c>
      <c r="AZ1009" s="52" t="str">
        <f>IF(参照!F1009="","",参照!F1009)</f>
        <v>デジタルグリッド(株)</v>
      </c>
      <c r="BA1009" s="52" t="str">
        <f>IF(参照!G1009="","",参照!G1009)</f>
        <v>デジタルグリッド(株)_メニューC</v>
      </c>
      <c r="BB1009" s="52">
        <f t="shared" si="46"/>
        <v>0.32700000000000001</v>
      </c>
      <c r="BD1009" s="52" t="str">
        <f>IF(参照!L1009="","",参照!L1009)</f>
        <v/>
      </c>
    </row>
    <row r="1010" spans="47:56">
      <c r="AU1010" s="52" t="str">
        <f>IF(参照!A1010="","",参照!A1010)</f>
        <v/>
      </c>
      <c r="AV1010" s="52" t="str">
        <f>IF(参照!B1010="","",参照!B1010)</f>
        <v/>
      </c>
      <c r="AW1010" s="52" t="str">
        <f>IF(参照!C1010="","",参照!C1010)</f>
        <v/>
      </c>
      <c r="AX1010" s="52" t="str">
        <f>IF(参照!D1010="","",参照!D1010)</f>
        <v>メニューD(残差)</v>
      </c>
      <c r="AY1010" s="52">
        <f>IF(参照!E1010="","",参照!E1010)</f>
        <v>4.3800000000000002E-4</v>
      </c>
      <c r="AZ1010" s="52" t="str">
        <f>IF(参照!F1010="","",参照!F1010)</f>
        <v>デジタルグリッド(株)</v>
      </c>
      <c r="BA1010" s="52" t="str">
        <f>IF(参照!G1010="","",参照!G1010)</f>
        <v>デジタルグリッド(株)_メニューD(残差)</v>
      </c>
      <c r="BB1010" s="52">
        <f t="shared" si="46"/>
        <v>0.438</v>
      </c>
      <c r="BD1010" s="52" t="str">
        <f>IF(参照!L1010="","",参照!L1010)</f>
        <v/>
      </c>
    </row>
    <row r="1011" spans="47:56">
      <c r="AU1011" s="52" t="str">
        <f>IF(参照!A1011="","",参照!A1011)</f>
        <v/>
      </c>
      <c r="AV1011" s="52" t="str">
        <f>IF(参照!B1011="","",参照!B1011)</f>
        <v/>
      </c>
      <c r="AW1011" s="52" t="str">
        <f>IF(参照!C1011="","",参照!C1011)</f>
        <v/>
      </c>
      <c r="AX1011" s="52" t="str">
        <f>IF(参照!D1011="","",参照!D1011)</f>
        <v>(参考値)事業者全体</v>
      </c>
      <c r="AY1011" s="52">
        <f>IF(参照!E1011="","",参照!E1011)</f>
        <v>3.5499999999999996E-4</v>
      </c>
      <c r="AZ1011" s="52" t="str">
        <f>IF(参照!F1011="","",参照!F1011)</f>
        <v>デジタルグリッド(株)</v>
      </c>
      <c r="BA1011" s="52" t="str">
        <f>IF(参照!G1011="","",参照!G1011)</f>
        <v>デジタルグリッド(株)_(参考値)事業者全体</v>
      </c>
      <c r="BB1011" s="52">
        <f t="shared" si="46"/>
        <v>0.35499999999999998</v>
      </c>
      <c r="BD1011" s="52" t="str">
        <f>IF(参照!L1011="","",参照!L1011)</f>
        <v/>
      </c>
    </row>
    <row r="1012" spans="47:56">
      <c r="AU1012" s="52" t="str">
        <f>IF(参照!A1012="","",参照!A1012)</f>
        <v>A0666</v>
      </c>
      <c r="AV1012" s="52" t="str">
        <f>IF(参照!B1012="","",参照!B1012)</f>
        <v>(株)西九州させぼパワーズ</v>
      </c>
      <c r="AW1012" s="52">
        <f>IF(参照!C1012="","",参照!C1012)</f>
        <v>2.3800000000000001E-4</v>
      </c>
      <c r="AX1012" s="52" t="str">
        <f>IF(参照!D1012="","",参照!D1012)</f>
        <v/>
      </c>
      <c r="AY1012" s="52">
        <f>IF(参照!E1012="","",参照!E1012)</f>
        <v>1.6200000000000001E-4</v>
      </c>
      <c r="AZ1012" s="52" t="str">
        <f>IF(参照!F1012="","",参照!F1012)</f>
        <v>(株)西九州させぼパワーズ</v>
      </c>
      <c r="BA1012" s="52" t="str">
        <f>IF(参照!G1012="","",参照!G1012)</f>
        <v>(株)西九州させぼパワーズ_</v>
      </c>
      <c r="BB1012" s="52">
        <f t="shared" si="46"/>
        <v>0.16200000000000001</v>
      </c>
      <c r="BD1012" s="52" t="str">
        <f>IF(参照!L1012="","",参照!L1012)</f>
        <v/>
      </c>
    </row>
    <row r="1013" spans="47:56">
      <c r="AU1013" s="52" t="str">
        <f>IF(参照!A1013="","",参照!A1013)</f>
        <v>A0667</v>
      </c>
      <c r="AV1013" s="52" t="str">
        <f>IF(参照!B1013="","",参照!B1013)</f>
        <v>たんたんエナジー(株)</v>
      </c>
      <c r="AW1013" s="52">
        <f>IF(参照!C1013="","",参照!C1013)</f>
        <v>0</v>
      </c>
      <c r="AX1013" s="52" t="str">
        <f>IF(参照!D1013="","",参照!D1013)</f>
        <v>メニューA</v>
      </c>
      <c r="AY1013" s="52">
        <f>IF(参照!E1013="","",参照!E1013)</f>
        <v>0</v>
      </c>
      <c r="AZ1013" s="52" t="str">
        <f>IF(参照!F1013="","",参照!F1013)</f>
        <v>たんたんエナジー(株)</v>
      </c>
      <c r="BA1013" s="52" t="str">
        <f>IF(参照!G1013="","",参照!G1013)</f>
        <v>たんたんエナジー(株)_メニューA</v>
      </c>
      <c r="BB1013" s="52">
        <f t="shared" si="46"/>
        <v>0</v>
      </c>
      <c r="BD1013" s="52" t="str">
        <f>IF(参照!L1013="","",参照!L1013)</f>
        <v/>
      </c>
    </row>
    <row r="1014" spans="47:56">
      <c r="AU1014" s="52" t="str">
        <f>IF(参照!A1014="","",参照!A1014)</f>
        <v/>
      </c>
      <c r="AV1014" s="52" t="str">
        <f>IF(参照!B1014="","",参照!B1014)</f>
        <v/>
      </c>
      <c r="AW1014" s="52" t="str">
        <f>IF(参照!C1014="","",参照!C1014)</f>
        <v/>
      </c>
      <c r="AX1014" s="52" t="str">
        <f>IF(参照!D1014="","",参照!D1014)</f>
        <v>メニューB(残差)</v>
      </c>
      <c r="AY1014" s="52">
        <f>IF(参照!E1014="","",参照!E1014)</f>
        <v>2.8699999999999998E-4</v>
      </c>
      <c r="AZ1014" s="52" t="str">
        <f>IF(参照!F1014="","",参照!F1014)</f>
        <v>たんたんエナジー(株)</v>
      </c>
      <c r="BA1014" s="52" t="str">
        <f>IF(参照!G1014="","",参照!G1014)</f>
        <v>たんたんエナジー(株)_メニューB(残差)</v>
      </c>
      <c r="BB1014" s="52">
        <f t="shared" si="46"/>
        <v>0.28699999999999998</v>
      </c>
      <c r="BD1014" s="52" t="str">
        <f>IF(参照!L1014="","",参照!L1014)</f>
        <v/>
      </c>
    </row>
    <row r="1015" spans="47:56">
      <c r="AU1015" s="52" t="str">
        <f>IF(参照!A1015="","",参照!A1015)</f>
        <v/>
      </c>
      <c r="AV1015" s="52" t="str">
        <f>IF(参照!B1015="","",参照!B1015)</f>
        <v/>
      </c>
      <c r="AW1015" s="52" t="str">
        <f>IF(参照!C1015="","",参照!C1015)</f>
        <v/>
      </c>
      <c r="AX1015" s="52" t="str">
        <f>IF(参照!D1015="","",参照!D1015)</f>
        <v>(参考値)事業者全体</v>
      </c>
      <c r="AY1015" s="52">
        <f>IF(参照!E1015="","",参照!E1015)</f>
        <v>0</v>
      </c>
      <c r="AZ1015" s="52" t="str">
        <f>IF(参照!F1015="","",参照!F1015)</f>
        <v>たんたんエナジー(株)</v>
      </c>
      <c r="BA1015" s="52" t="str">
        <f>IF(参照!G1015="","",参照!G1015)</f>
        <v>たんたんエナジー(株)_(参考値)事業者全体</v>
      </c>
      <c r="BB1015" s="52">
        <f t="shared" si="46"/>
        <v>0</v>
      </c>
      <c r="BD1015" s="52" t="str">
        <f>IF(参照!L1015="","",参照!L1015)</f>
        <v/>
      </c>
    </row>
    <row r="1016" spans="47:56">
      <c r="AU1016" s="52" t="str">
        <f>IF(参照!A1016="","",参照!A1016)</f>
        <v>A0668</v>
      </c>
      <c r="AV1016" s="52" t="str">
        <f>IF(参照!B1016="","",参照!B1016)</f>
        <v>(株)能勢・豊能まちづくり</v>
      </c>
      <c r="AW1016" s="52">
        <f>IF(参照!C1016="","",参照!C1016)</f>
        <v>2.0599999999999999E-4</v>
      </c>
      <c r="AX1016" s="52" t="str">
        <f>IF(参照!D1016="","",参照!D1016)</f>
        <v/>
      </c>
      <c r="AY1016" s="52">
        <f>IF(参照!E1016="","",参照!E1016)</f>
        <v>4.44E-4</v>
      </c>
      <c r="AZ1016" s="52" t="str">
        <f>IF(参照!F1016="","",参照!F1016)</f>
        <v>(株)能勢・豊能まちづくり</v>
      </c>
      <c r="BA1016" s="52" t="str">
        <f>IF(参照!G1016="","",参照!G1016)</f>
        <v>(株)能勢・豊能まちづくり_</v>
      </c>
      <c r="BB1016" s="52">
        <f t="shared" si="46"/>
        <v>0.44400000000000001</v>
      </c>
      <c r="BD1016" s="52" t="str">
        <f>IF(参照!L1016="","",参照!L1016)</f>
        <v/>
      </c>
    </row>
    <row r="1017" spans="47:56">
      <c r="AU1017" s="52" t="str">
        <f>IF(参照!A1017="","",参照!A1017)</f>
        <v>A0670</v>
      </c>
      <c r="AV1017" s="52" t="str">
        <f>IF(参照!B1017="","",参照!B1017)</f>
        <v>(株)再エネ思考電力</v>
      </c>
      <c r="AW1017" s="52" t="str">
        <f>IF(参照!C1017="","",参照!C1017)</f>
        <v>0.000453※</v>
      </c>
      <c r="AX1017" s="52" t="str">
        <f>IF(参照!D1017="","",参照!D1017)</f>
        <v>メニューA</v>
      </c>
      <c r="AY1017" s="52">
        <f>IF(参照!E1017="","",参照!E1017)</f>
        <v>0</v>
      </c>
      <c r="AZ1017" s="52" t="str">
        <f>IF(参照!F1017="","",参照!F1017)</f>
        <v>(株)再エネ思考電力</v>
      </c>
      <c r="BA1017" s="52" t="str">
        <f>IF(参照!G1017="","",参照!G1017)</f>
        <v>(株)再エネ思考電力_メニューA</v>
      </c>
      <c r="BB1017" s="52">
        <f t="shared" si="46"/>
        <v>0</v>
      </c>
      <c r="BD1017" s="52" t="str">
        <f>IF(参照!L1017="","",参照!L1017)</f>
        <v/>
      </c>
    </row>
    <row r="1018" spans="47:56">
      <c r="AU1018" s="52" t="str">
        <f>IF(参照!A1018="","",参照!A1018)</f>
        <v/>
      </c>
      <c r="AV1018" s="52" t="str">
        <f>IF(参照!B1018="","",参照!B1018)</f>
        <v/>
      </c>
      <c r="AW1018" s="52" t="str">
        <f>IF(参照!C1018="","",参照!C1018)</f>
        <v/>
      </c>
      <c r="AX1018" s="52" t="str">
        <f>IF(参照!D1018="","",参照!D1018)</f>
        <v>メニューB</v>
      </c>
      <c r="AY1018" s="52">
        <f>IF(参照!E1018="","",参照!E1018)</f>
        <v>0</v>
      </c>
      <c r="AZ1018" s="52" t="str">
        <f>IF(参照!F1018="","",参照!F1018)</f>
        <v>(株)再エネ思考電力</v>
      </c>
      <c r="BA1018" s="52" t="str">
        <f>IF(参照!G1018="","",参照!G1018)</f>
        <v>(株)再エネ思考電力_メニューB</v>
      </c>
      <c r="BB1018" s="52">
        <f t="shared" si="46"/>
        <v>0</v>
      </c>
      <c r="BD1018" s="52" t="str">
        <f>IF(参照!L1018="","",参照!L1018)</f>
        <v/>
      </c>
    </row>
    <row r="1019" spans="47:56">
      <c r="AU1019" s="52" t="str">
        <f>IF(参照!A1019="","",参照!A1019)</f>
        <v/>
      </c>
      <c r="AV1019" s="52" t="str">
        <f>IF(参照!B1019="","",参照!B1019)</f>
        <v/>
      </c>
      <c r="AW1019" s="52" t="str">
        <f>IF(参照!C1019="","",参照!C1019)</f>
        <v/>
      </c>
      <c r="AX1019" s="52" t="str">
        <f>IF(参照!D1019="","",参照!D1019)</f>
        <v>メニューC(残差)</v>
      </c>
      <c r="AY1019" s="52">
        <f>IF(参照!E1019="","",参照!E1019)</f>
        <v>4.5300000000000001E-4</v>
      </c>
      <c r="AZ1019" s="52" t="str">
        <f>IF(参照!F1019="","",参照!F1019)</f>
        <v>(株)再エネ思考電力</v>
      </c>
      <c r="BA1019" s="52" t="str">
        <f>IF(参照!G1019="","",参照!G1019)</f>
        <v>(株)再エネ思考電力_メニューC(残差)</v>
      </c>
      <c r="BB1019" s="52">
        <f t="shared" si="46"/>
        <v>0.45300000000000001</v>
      </c>
      <c r="BD1019" s="52" t="str">
        <f>IF(参照!L1019="","",参照!L1019)</f>
        <v/>
      </c>
    </row>
    <row r="1020" spans="47:56">
      <c r="AU1020" s="52" t="str">
        <f>IF(参照!A1020="","",参照!A1020)</f>
        <v/>
      </c>
      <c r="AV1020" s="52" t="str">
        <f>IF(参照!B1020="","",参照!B1020)</f>
        <v/>
      </c>
      <c r="AW1020" s="52" t="str">
        <f>IF(参照!C1020="","",参照!C1020)</f>
        <v/>
      </c>
      <c r="AX1020" s="52" t="str">
        <f>IF(参照!D1020="","",参照!D1020)</f>
        <v>(参考値)事業者全体</v>
      </c>
      <c r="AY1020" s="52">
        <f>IF(参照!E1020="","",参照!E1020)</f>
        <v>4.6999999999999999E-4</v>
      </c>
      <c r="AZ1020" s="52" t="str">
        <f>IF(参照!F1020="","",参照!F1020)</f>
        <v>(株)再エネ思考電力</v>
      </c>
      <c r="BA1020" s="52" t="str">
        <f>IF(参照!G1020="","",参照!G1020)</f>
        <v>(株)再エネ思考電力_(参考値)事業者全体</v>
      </c>
      <c r="BB1020" s="52">
        <f t="shared" si="46"/>
        <v>0.47</v>
      </c>
      <c r="BD1020" s="52" t="str">
        <f>IF(参照!L1020="","",参照!L1020)</f>
        <v/>
      </c>
    </row>
    <row r="1021" spans="47:56">
      <c r="AU1021" s="52" t="str">
        <f>IF(参照!A1021="","",参照!A1021)</f>
        <v>A0671</v>
      </c>
      <c r="AV1021" s="52" t="str">
        <f>IF(参照!B1021="","",参照!B1021)</f>
        <v>(株)スマート</v>
      </c>
      <c r="AW1021" s="52">
        <f>IF(参照!C1021="","",参照!C1021)</f>
        <v>4.75E-4</v>
      </c>
      <c r="AX1021" s="52" t="str">
        <f>IF(参照!D1021="","",参照!D1021)</f>
        <v/>
      </c>
      <c r="AY1021" s="52">
        <f>IF(参照!E1021="","",参照!E1021)</f>
        <v>4.1899999999999999E-4</v>
      </c>
      <c r="AZ1021" s="52" t="str">
        <f>IF(参照!F1021="","",参照!F1021)</f>
        <v>(株)スマート</v>
      </c>
      <c r="BA1021" s="52" t="str">
        <f>IF(参照!G1021="","",参照!G1021)</f>
        <v>(株)スマート_</v>
      </c>
      <c r="BB1021" s="52">
        <f t="shared" si="46"/>
        <v>0.41899999999999998</v>
      </c>
      <c r="BD1021" s="52" t="str">
        <f>IF(参照!L1021="","",参照!L1021)</f>
        <v/>
      </c>
    </row>
    <row r="1022" spans="47:56">
      <c r="AU1022" s="52" t="str">
        <f>IF(参照!A1022="","",参照!A1022)</f>
        <v>A0673</v>
      </c>
      <c r="AV1022" s="52" t="str">
        <f>IF(参照!B1022="","",参照!B1022)</f>
        <v>(株)ジャパネットサービスイノベーション</v>
      </c>
      <c r="AW1022" s="52">
        <f>IF(参照!C1022="","",参照!C1022)</f>
        <v>6.11E-4</v>
      </c>
      <c r="AX1022" s="52" t="str">
        <f>IF(参照!D1022="","",参照!D1022)</f>
        <v/>
      </c>
      <c r="AY1022" s="52">
        <f>IF(参照!E1022="","",参照!E1022)</f>
        <v>5.5500000000000005E-4</v>
      </c>
      <c r="AZ1022" s="52" t="str">
        <f>IF(参照!F1022="","",参照!F1022)</f>
        <v>(株)ジャパネットサービスイノベーション</v>
      </c>
      <c r="BA1022" s="52" t="str">
        <f>IF(参照!G1022="","",参照!G1022)</f>
        <v>(株)ジャパネットサービスイノベーション_</v>
      </c>
      <c r="BB1022" s="52">
        <f t="shared" si="46"/>
        <v>0.55500000000000005</v>
      </c>
      <c r="BD1022" s="52" t="str">
        <f>IF(参照!L1022="","",参照!L1022)</f>
        <v/>
      </c>
    </row>
    <row r="1023" spans="47:56">
      <c r="AU1023" s="52" t="str">
        <f>IF(参照!A1023="","",参照!A1023)</f>
        <v>A0675</v>
      </c>
      <c r="AV1023" s="52" t="str">
        <f>IF(参照!B1023="","",参照!B1023)</f>
        <v>(株)リクルート</v>
      </c>
      <c r="AW1023" s="52">
        <f>IF(参照!C1023="","",参照!C1023)</f>
        <v>5.0699999999999996E-4</v>
      </c>
      <c r="AX1023" s="52" t="str">
        <f>IF(参照!D1023="","",参照!D1023)</f>
        <v/>
      </c>
      <c r="AY1023" s="52">
        <f>IF(参照!E1023="","",参照!E1023)</f>
        <v>5.5699999999999999E-4</v>
      </c>
      <c r="AZ1023" s="52" t="str">
        <f>IF(参照!F1023="","",参照!F1023)</f>
        <v>(株)リクルート</v>
      </c>
      <c r="BA1023" s="52" t="str">
        <f>IF(参照!G1023="","",参照!G1023)</f>
        <v>(株)リクルート_</v>
      </c>
      <c r="BB1023" s="52">
        <f t="shared" si="46"/>
        <v>0.55699999999999994</v>
      </c>
      <c r="BD1023" s="52" t="str">
        <f>IF(参照!L1023="","",参照!L1023)</f>
        <v/>
      </c>
    </row>
    <row r="1024" spans="47:56">
      <c r="AU1024" s="52" t="str">
        <f>IF(参照!A1024="","",参照!A1024)</f>
        <v>A0676</v>
      </c>
      <c r="AV1024" s="52" t="str">
        <f>IF(参照!B1024="","",参照!B1024)</f>
        <v>ＫＢＮ(株)</v>
      </c>
      <c r="AW1024" s="52">
        <f>IF(参照!C1024="","",参照!C1024)</f>
        <v>5.1599999999999997E-4</v>
      </c>
      <c r="AX1024" s="52" t="str">
        <f>IF(参照!D1024="","",参照!D1024)</f>
        <v/>
      </c>
      <c r="AY1024" s="52">
        <f>IF(参照!E1024="","",参照!E1024)</f>
        <v>4.7800000000000002E-4</v>
      </c>
      <c r="AZ1024" s="52" t="str">
        <f>IF(参照!F1024="","",参照!F1024)</f>
        <v>ＫＢＮ(株)</v>
      </c>
      <c r="BA1024" s="52" t="str">
        <f>IF(参照!G1024="","",参照!G1024)</f>
        <v>ＫＢＮ(株)_</v>
      </c>
      <c r="BB1024" s="52">
        <f t="shared" si="46"/>
        <v>0.47800000000000004</v>
      </c>
      <c r="BD1024" s="52" t="str">
        <f>IF(参照!L1024="","",参照!L1024)</f>
        <v/>
      </c>
    </row>
    <row r="1025" spans="47:56">
      <c r="AU1025" s="52" t="str">
        <f>IF(参照!A1025="","",参照!A1025)</f>
        <v>A0677</v>
      </c>
      <c r="AV1025" s="52" t="str">
        <f>IF(参照!B1025="","",参照!B1025)</f>
        <v>(株)しおさい電力</v>
      </c>
      <c r="AW1025" s="52">
        <f>IF(参照!C1025="","",参照!C1025)</f>
        <v>5.0900000000000001E-4</v>
      </c>
      <c r="AX1025" s="52" t="str">
        <f>IF(参照!D1025="","",参照!D1025)</f>
        <v/>
      </c>
      <c r="AY1025" s="52">
        <f>IF(参照!E1025="","",参照!E1025)</f>
        <v>4.9799999999999996E-4</v>
      </c>
      <c r="AZ1025" s="52" t="str">
        <f>IF(参照!F1025="","",参照!F1025)</f>
        <v>(株)しおさい電力</v>
      </c>
      <c r="BA1025" s="52" t="str">
        <f>IF(参照!G1025="","",参照!G1025)</f>
        <v>(株)しおさい電力_</v>
      </c>
      <c r="BB1025" s="52">
        <f t="shared" si="46"/>
        <v>0.49799999999999994</v>
      </c>
      <c r="BD1025" s="52" t="str">
        <f>IF(参照!L1025="","",参照!L1025)</f>
        <v/>
      </c>
    </row>
    <row r="1026" spans="47:56">
      <c r="AU1026" s="52" t="str">
        <f>IF(参照!A1026="","",参照!A1026)</f>
        <v>A0678</v>
      </c>
      <c r="AV1026" s="52" t="str">
        <f>IF(参照!B1026="","",参照!B1026)</f>
        <v>アスエネ(株)</v>
      </c>
      <c r="AW1026" s="52">
        <f>IF(参照!C1026="","",参照!C1026)</f>
        <v>1.13E-4</v>
      </c>
      <c r="AX1026" s="52" t="str">
        <f>IF(参照!D1026="","",参照!D1026)</f>
        <v>メニューA</v>
      </c>
      <c r="AY1026" s="52">
        <f>IF(参照!E1026="","",参照!E1026)</f>
        <v>0</v>
      </c>
      <c r="AZ1026" s="52" t="str">
        <f>IF(参照!F1026="","",参照!F1026)</f>
        <v>アスエネ(株)</v>
      </c>
      <c r="BA1026" s="52" t="str">
        <f>IF(参照!G1026="","",参照!G1026)</f>
        <v>アスエネ(株)_メニューA</v>
      </c>
      <c r="BB1026" s="52">
        <f t="shared" si="46"/>
        <v>0</v>
      </c>
      <c r="BD1026" s="52" t="str">
        <f>IF(参照!L1026="","",参照!L1026)</f>
        <v/>
      </c>
    </row>
    <row r="1027" spans="47:56">
      <c r="AU1027" s="52" t="str">
        <f>IF(参照!A1027="","",参照!A1027)</f>
        <v/>
      </c>
      <c r="AV1027" s="52" t="str">
        <f>IF(参照!B1027="","",参照!B1027)</f>
        <v/>
      </c>
      <c r="AW1027" s="52" t="str">
        <f>IF(参照!C1027="","",参照!C1027)</f>
        <v/>
      </c>
      <c r="AX1027" s="52" t="str">
        <f>IF(参照!D1027="","",参照!D1027)</f>
        <v>メニューB</v>
      </c>
      <c r="AY1027" s="52">
        <f>IF(参照!E1027="","",参照!E1027)</f>
        <v>1.8900000000000001E-4</v>
      </c>
      <c r="AZ1027" s="52" t="str">
        <f>IF(参照!F1027="","",参照!F1027)</f>
        <v>アスエネ(株)</v>
      </c>
      <c r="BA1027" s="52" t="str">
        <f>IF(参照!G1027="","",参照!G1027)</f>
        <v>アスエネ(株)_メニューB</v>
      </c>
      <c r="BB1027" s="52">
        <f t="shared" si="46"/>
        <v>0.189</v>
      </c>
      <c r="BD1027" s="52" t="str">
        <f>IF(参照!L1027="","",参照!L1027)</f>
        <v/>
      </c>
    </row>
    <row r="1028" spans="47:56">
      <c r="AU1028" s="52" t="str">
        <f>IF(参照!A1028="","",参照!A1028)</f>
        <v/>
      </c>
      <c r="AV1028" s="52" t="str">
        <f>IF(参照!B1028="","",参照!B1028)</f>
        <v/>
      </c>
      <c r="AW1028" s="52" t="str">
        <f>IF(参照!C1028="","",参照!C1028)</f>
        <v/>
      </c>
      <c r="AX1028" s="52" t="str">
        <f>IF(参照!D1028="","",参照!D1028)</f>
        <v>メニューC</v>
      </c>
      <c r="AY1028" s="52">
        <f>IF(参照!E1028="","",参照!E1028)</f>
        <v>3.0199999999999997E-4</v>
      </c>
      <c r="AZ1028" s="52" t="str">
        <f>IF(参照!F1028="","",参照!F1028)</f>
        <v>アスエネ(株)</v>
      </c>
      <c r="BA1028" s="52" t="str">
        <f>IF(参照!G1028="","",参照!G1028)</f>
        <v>アスエネ(株)_メニューC</v>
      </c>
      <c r="BB1028" s="52">
        <f t="shared" si="46"/>
        <v>0.30199999999999999</v>
      </c>
      <c r="BD1028" s="52" t="str">
        <f>IF(参照!L1028="","",参照!L1028)</f>
        <v/>
      </c>
    </row>
    <row r="1029" spans="47:56">
      <c r="AU1029" s="52" t="str">
        <f>IF(参照!A1029="","",参照!A1029)</f>
        <v/>
      </c>
      <c r="AV1029" s="52" t="str">
        <f>IF(参照!B1029="","",参照!B1029)</f>
        <v/>
      </c>
      <c r="AW1029" s="52" t="str">
        <f>IF(参照!C1029="","",参照!C1029)</f>
        <v/>
      </c>
      <c r="AX1029" s="52" t="str">
        <f>IF(参照!D1029="","",参照!D1029)</f>
        <v>メニューD</v>
      </c>
      <c r="AY1029" s="52">
        <f>IF(参照!E1029="","",参照!E1029)</f>
        <v>3.39E-4</v>
      </c>
      <c r="AZ1029" s="52" t="str">
        <f>IF(参照!F1029="","",参照!F1029)</f>
        <v>アスエネ(株)</v>
      </c>
      <c r="BA1029" s="52" t="str">
        <f>IF(参照!G1029="","",参照!G1029)</f>
        <v>アスエネ(株)_メニューD</v>
      </c>
      <c r="BB1029" s="52">
        <f t="shared" ref="BB1029:BB1092" si="47">AY1029*1000</f>
        <v>0.33900000000000002</v>
      </c>
      <c r="BD1029" s="52" t="str">
        <f>IF(参照!L1029="","",参照!L1029)</f>
        <v/>
      </c>
    </row>
    <row r="1030" spans="47:56">
      <c r="AU1030" s="52" t="str">
        <f>IF(参照!A1030="","",参照!A1030)</f>
        <v/>
      </c>
      <c r="AV1030" s="52" t="str">
        <f>IF(参照!B1030="","",参照!B1030)</f>
        <v/>
      </c>
      <c r="AW1030" s="52" t="str">
        <f>IF(参照!C1030="","",参照!C1030)</f>
        <v/>
      </c>
      <c r="AX1030" s="52" t="str">
        <f>IF(参照!D1030="","",参照!D1030)</f>
        <v>メニューE</v>
      </c>
      <c r="AY1030" s="52">
        <f>IF(参照!E1030="","",参照!E1030)</f>
        <v>3.6699999999999998E-4</v>
      </c>
      <c r="AZ1030" s="52" t="str">
        <f>IF(参照!F1030="","",参照!F1030)</f>
        <v>アスエネ(株)</v>
      </c>
      <c r="BA1030" s="52" t="str">
        <f>IF(参照!G1030="","",参照!G1030)</f>
        <v>アスエネ(株)_メニューE</v>
      </c>
      <c r="BB1030" s="52">
        <f t="shared" si="47"/>
        <v>0.36699999999999999</v>
      </c>
      <c r="BD1030" s="52" t="str">
        <f>IF(参照!L1030="","",参照!L1030)</f>
        <v/>
      </c>
    </row>
    <row r="1031" spans="47:56">
      <c r="AU1031" s="52" t="str">
        <f>IF(参照!A1031="","",参照!A1031)</f>
        <v/>
      </c>
      <c r="AV1031" s="52" t="str">
        <f>IF(参照!B1031="","",参照!B1031)</f>
        <v/>
      </c>
      <c r="AW1031" s="52" t="str">
        <f>IF(参照!C1031="","",参照!C1031)</f>
        <v/>
      </c>
      <c r="AX1031" s="52" t="str">
        <f>IF(参照!D1031="","",参照!D1031)</f>
        <v>(参考値)事業者全体</v>
      </c>
      <c r="AY1031" s="52">
        <f>IF(参照!E1031="","",参照!E1031)</f>
        <v>4.4000000000000002E-4</v>
      </c>
      <c r="AZ1031" s="52" t="str">
        <f>IF(参照!F1031="","",参照!F1031)</f>
        <v>アスエネ(株)</v>
      </c>
      <c r="BA1031" s="52" t="str">
        <f>IF(参照!G1031="","",参照!G1031)</f>
        <v>アスエネ(株)_(参考値)事業者全体</v>
      </c>
      <c r="BB1031" s="52">
        <f t="shared" si="47"/>
        <v>0.44</v>
      </c>
      <c r="BD1031" s="52" t="str">
        <f>IF(参照!L1031="","",参照!L1031)</f>
        <v/>
      </c>
    </row>
    <row r="1032" spans="47:56">
      <c r="AU1032" s="52" t="str">
        <f>IF(参照!A1032="","",参照!A1032)</f>
        <v>A0679</v>
      </c>
      <c r="AV1032" s="52" t="str">
        <f>IF(参照!B1032="","",参照!B1032)</f>
        <v>ＴＥＰＣＯライフサービス(株)</v>
      </c>
      <c r="AW1032" s="52">
        <f>IF(参照!C1032="","",参照!C1032)</f>
        <v>4.9299999999999995E-4</v>
      </c>
      <c r="AX1032" s="52" t="str">
        <f>IF(参照!D1032="","",参照!D1032)</f>
        <v/>
      </c>
      <c r="AY1032" s="52">
        <f>IF(参照!E1032="","",参照!E1032)</f>
        <v>4.44E-4</v>
      </c>
      <c r="AZ1032" s="52" t="str">
        <f>IF(参照!F1032="","",参照!F1032)</f>
        <v>ＴＥＰＣＯライフサービス(株)</v>
      </c>
      <c r="BA1032" s="52" t="str">
        <f>IF(参照!G1032="","",参照!G1032)</f>
        <v>ＴＥＰＣＯライフサービス(株)_</v>
      </c>
      <c r="BB1032" s="52">
        <f t="shared" si="47"/>
        <v>0.44400000000000001</v>
      </c>
      <c r="BD1032" s="52" t="str">
        <f>IF(参照!L1032="","",参照!L1032)</f>
        <v/>
      </c>
    </row>
    <row r="1033" spans="47:56">
      <c r="AU1033" s="52" t="str">
        <f>IF(参照!A1033="","",参照!A1033)</f>
        <v>A0680</v>
      </c>
      <c r="AV1033" s="52" t="str">
        <f>IF(参照!B1033="","",参照!B1033)</f>
        <v>会津エナジー(株)</v>
      </c>
      <c r="AW1033" s="52">
        <f>IF(参照!C1033="","",参照!C1033)</f>
        <v>1E-4</v>
      </c>
      <c r="AX1033" s="52" t="str">
        <f>IF(参照!D1033="","",参照!D1033)</f>
        <v/>
      </c>
      <c r="AY1033" s="52">
        <f>IF(参照!E1033="","",参照!E1033)</f>
        <v>5.0500000000000002E-4</v>
      </c>
      <c r="AZ1033" s="52" t="str">
        <f>IF(参照!F1033="","",参照!F1033)</f>
        <v>会津エナジー(株)</v>
      </c>
      <c r="BA1033" s="52" t="str">
        <f>IF(参照!G1033="","",参照!G1033)</f>
        <v>会津エナジー(株)_</v>
      </c>
      <c r="BB1033" s="52">
        <f t="shared" si="47"/>
        <v>0.505</v>
      </c>
      <c r="BD1033" s="52" t="str">
        <f>IF(参照!L1033="","",参照!L1033)</f>
        <v/>
      </c>
    </row>
    <row r="1034" spans="47:56">
      <c r="AU1034" s="52" t="str">
        <f>IF(参照!A1034="","",参照!A1034)</f>
        <v>A0681</v>
      </c>
      <c r="AV1034" s="52" t="str">
        <f>IF(参照!B1034="","",参照!B1034)</f>
        <v>うべ未来エネルギー(株)</v>
      </c>
      <c r="AW1034" s="52">
        <f>IF(参照!C1034="","",参照!C1034)</f>
        <v>2.9700000000000001E-4</v>
      </c>
      <c r="AX1034" s="52" t="str">
        <f>IF(参照!D1034="","",参照!D1034)</f>
        <v/>
      </c>
      <c r="AY1034" s="52">
        <f>IF(参照!E1034="","",参照!E1034)</f>
        <v>4.9100000000000001E-4</v>
      </c>
      <c r="AZ1034" s="52" t="str">
        <f>IF(参照!F1034="","",参照!F1034)</f>
        <v>うべ未来エネルギー(株)</v>
      </c>
      <c r="BA1034" s="52" t="str">
        <f>IF(参照!G1034="","",参照!G1034)</f>
        <v>うべ未来エネルギー(株)_</v>
      </c>
      <c r="BB1034" s="52">
        <f t="shared" si="47"/>
        <v>0.49099999999999999</v>
      </c>
      <c r="BD1034" s="52" t="str">
        <f>IF(参照!L1034="","",参照!L1034)</f>
        <v/>
      </c>
    </row>
    <row r="1035" spans="47:56">
      <c r="AU1035" s="52" t="str">
        <f>IF(参照!A1035="","",参照!A1035)</f>
        <v>A0683</v>
      </c>
      <c r="AV1035" s="52" t="str">
        <f>IF(参照!B1035="","",参照!B1035)</f>
        <v>永井自動車工業(株)</v>
      </c>
      <c r="AW1035" s="52">
        <f>IF(参照!C1035="","",参照!C1035)</f>
        <v>4.7299999999999995E-4</v>
      </c>
      <c r="AX1035" s="52" t="str">
        <f>IF(参照!D1035="","",参照!D1035)</f>
        <v/>
      </c>
      <c r="AY1035" s="52">
        <f>IF(参照!E1035="","",参照!E1035)</f>
        <v>4.17E-4</v>
      </c>
      <c r="AZ1035" s="52" t="str">
        <f>IF(参照!F1035="","",参照!F1035)</f>
        <v>永井自動車工業(株)</v>
      </c>
      <c r="BA1035" s="52" t="str">
        <f>IF(参照!G1035="","",参照!G1035)</f>
        <v>永井自動車工業(株)_</v>
      </c>
      <c r="BB1035" s="52">
        <f t="shared" si="47"/>
        <v>0.41699999999999998</v>
      </c>
      <c r="BD1035" s="52" t="str">
        <f>IF(参照!L1035="","",参照!L1035)</f>
        <v/>
      </c>
    </row>
    <row r="1036" spans="47:56">
      <c r="AU1036" s="52" t="str">
        <f>IF(参照!A1036="","",参照!A1036)</f>
        <v>A0684</v>
      </c>
      <c r="AV1036" s="52" t="str">
        <f>IF(参照!B1036="","",参照!B1036)</f>
        <v>小島電機工業(株)</v>
      </c>
      <c r="AW1036" s="52">
        <f>IF(参照!C1036="","",参照!C1036)</f>
        <v>5.1500000000000005E-4</v>
      </c>
      <c r="AX1036" s="52" t="str">
        <f>IF(参照!D1036="","",参照!D1036)</f>
        <v/>
      </c>
      <c r="AY1036" s="52">
        <f>IF(参照!E1036="","",参照!E1036)</f>
        <v>5.6700000000000001E-4</v>
      </c>
      <c r="AZ1036" s="52" t="str">
        <f>IF(参照!F1036="","",参照!F1036)</f>
        <v>小島電機工業(株)</v>
      </c>
      <c r="BA1036" s="52" t="str">
        <f>IF(参照!G1036="","",参照!G1036)</f>
        <v>小島電機工業(株)_</v>
      </c>
      <c r="BB1036" s="52">
        <f t="shared" si="47"/>
        <v>0.56700000000000006</v>
      </c>
      <c r="BD1036" s="52" t="str">
        <f>IF(参照!L1036="","",参照!L1036)</f>
        <v/>
      </c>
    </row>
    <row r="1037" spans="47:56">
      <c r="AU1037" s="52" t="str">
        <f>IF(参照!A1037="","",参照!A1037)</f>
        <v>A0685</v>
      </c>
      <c r="AV1037" s="52" t="str">
        <f>IF(参照!B1037="","",参照!B1037)</f>
        <v>陸前高田しみんエネルギー(株)</v>
      </c>
      <c r="AW1037" s="52">
        <f>IF(参照!C1037="","",参照!C1037)</f>
        <v>4.9299999999999995E-4</v>
      </c>
      <c r="AX1037" s="52" t="str">
        <f>IF(参照!D1037="","",参照!D1037)</f>
        <v/>
      </c>
      <c r="AY1037" s="52">
        <f>IF(参照!E1037="","",参照!E1037)</f>
        <v>5.1699999999999999E-4</v>
      </c>
      <c r="AZ1037" s="52" t="str">
        <f>IF(参照!F1037="","",参照!F1037)</f>
        <v>陸前高田しみんエネルギー(株)</v>
      </c>
      <c r="BA1037" s="52" t="str">
        <f>IF(参照!G1037="","",参照!G1037)</f>
        <v>陸前高田しみんエネルギー(株)_</v>
      </c>
      <c r="BB1037" s="52">
        <f t="shared" si="47"/>
        <v>0.51700000000000002</v>
      </c>
      <c r="BD1037" s="52" t="str">
        <f>IF(参照!L1037="","",参照!L1037)</f>
        <v/>
      </c>
    </row>
    <row r="1038" spans="47:56">
      <c r="AU1038" s="52" t="str">
        <f>IF(参照!A1038="","",参照!A1038)</f>
        <v>A0687</v>
      </c>
      <c r="AV1038" s="52" t="str">
        <f>IF(参照!B1038="","",参照!B1038)</f>
        <v>(株)チャームドライフ</v>
      </c>
      <c r="AW1038" s="52">
        <f>IF(参照!C1038="","",参照!C1038)</f>
        <v>4.73E-4</v>
      </c>
      <c r="AX1038" s="52" t="str">
        <f>IF(参照!D1038="","",参照!D1038)</f>
        <v/>
      </c>
      <c r="AY1038" s="52">
        <f>IF(参照!E1038="","",参照!E1038)</f>
        <v>5.1400000000000003E-4</v>
      </c>
      <c r="AZ1038" s="52" t="str">
        <f>IF(参照!F1038="","",参照!F1038)</f>
        <v>(株)チャームドライフ</v>
      </c>
      <c r="BA1038" s="52" t="str">
        <f>IF(参照!G1038="","",参照!G1038)</f>
        <v>(株)チャームドライフ_</v>
      </c>
      <c r="BB1038" s="52">
        <f t="shared" si="47"/>
        <v>0.51400000000000001</v>
      </c>
      <c r="BD1038" s="52" t="str">
        <f>IF(参照!L1038="","",参照!L1038)</f>
        <v/>
      </c>
    </row>
    <row r="1039" spans="47:56">
      <c r="AU1039" s="52" t="str">
        <f>IF(参照!A1039="","",参照!A1039)</f>
        <v>A0689</v>
      </c>
      <c r="AV1039" s="52" t="str">
        <f>IF(参照!B1039="","",参照!B1039)</f>
        <v>スターティア(株)</v>
      </c>
      <c r="AW1039" s="52">
        <f>IF(参照!C1039="","",参照!C1039)</f>
        <v>5.1599999999999997E-4</v>
      </c>
      <c r="AX1039" s="52" t="str">
        <f>IF(参照!D1039="","",参照!D1039)</f>
        <v>メニューA</v>
      </c>
      <c r="AY1039" s="52">
        <f>IF(参照!E1039="","",参照!E1039)</f>
        <v>0</v>
      </c>
      <c r="AZ1039" s="52" t="str">
        <f>IF(参照!F1039="","",参照!F1039)</f>
        <v>スターティア(株)</v>
      </c>
      <c r="BA1039" s="52" t="str">
        <f>IF(参照!G1039="","",参照!G1039)</f>
        <v>スターティア(株)_メニューA</v>
      </c>
      <c r="BB1039" s="52">
        <f t="shared" si="47"/>
        <v>0</v>
      </c>
      <c r="BD1039" s="52" t="str">
        <f>IF(参照!L1039="","",参照!L1039)</f>
        <v/>
      </c>
    </row>
    <row r="1040" spans="47:56">
      <c r="AU1040" s="52" t="str">
        <f>IF(参照!A1040="","",参照!A1040)</f>
        <v/>
      </c>
      <c r="AV1040" s="52" t="str">
        <f>IF(参照!B1040="","",参照!B1040)</f>
        <v/>
      </c>
      <c r="AW1040" s="52" t="str">
        <f>IF(参照!C1040="","",参照!C1040)</f>
        <v/>
      </c>
      <c r="AX1040" s="52" t="str">
        <f>IF(参照!D1040="","",参照!D1040)</f>
        <v>メニューB(残差)</v>
      </c>
      <c r="AY1040" s="52">
        <f>IF(参照!E1040="","",参照!E1040)</f>
        <v>5.4900000000000001E-4</v>
      </c>
      <c r="AZ1040" s="52" t="str">
        <f>IF(参照!F1040="","",参照!F1040)</f>
        <v>スターティア(株)</v>
      </c>
      <c r="BA1040" s="52" t="str">
        <f>IF(参照!G1040="","",参照!G1040)</f>
        <v>スターティア(株)_メニューB(残差)</v>
      </c>
      <c r="BB1040" s="52">
        <f t="shared" si="47"/>
        <v>0.54900000000000004</v>
      </c>
      <c r="BD1040" s="52" t="str">
        <f>IF(参照!L1040="","",参照!L1040)</f>
        <v/>
      </c>
    </row>
    <row r="1041" spans="47:56">
      <c r="AU1041" s="52" t="str">
        <f>IF(参照!A1041="","",参照!A1041)</f>
        <v/>
      </c>
      <c r="AV1041" s="52" t="str">
        <f>IF(参照!B1041="","",参照!B1041)</f>
        <v/>
      </c>
      <c r="AW1041" s="52" t="str">
        <f>IF(参照!C1041="","",参照!C1041)</f>
        <v/>
      </c>
      <c r="AX1041" s="52" t="str">
        <f>IF(参照!D1041="","",参照!D1041)</f>
        <v>(参考値)事業者全体</v>
      </c>
      <c r="AY1041" s="52">
        <f>IF(参照!E1041="","",参照!E1041)</f>
        <v>5.6800000000000004E-4</v>
      </c>
      <c r="AZ1041" s="52" t="str">
        <f>IF(参照!F1041="","",参照!F1041)</f>
        <v>スターティア(株)</v>
      </c>
      <c r="BA1041" s="52" t="str">
        <f>IF(参照!G1041="","",参照!G1041)</f>
        <v>スターティア(株)_(参考値)事業者全体</v>
      </c>
      <c r="BB1041" s="52">
        <f t="shared" si="47"/>
        <v>0.56800000000000006</v>
      </c>
      <c r="BD1041" s="52" t="str">
        <f>IF(参照!L1041="","",参照!L1041)</f>
        <v/>
      </c>
    </row>
    <row r="1042" spans="47:56">
      <c r="AU1042" s="52" t="str">
        <f>IF(参照!A1042="","",参照!A1042)</f>
        <v>A0690</v>
      </c>
      <c r="AV1042" s="52" t="str">
        <f>IF(参照!B1042="","",参照!B1042)</f>
        <v>東広島スマートエネルギー(株)</v>
      </c>
      <c r="AW1042" s="52">
        <f>IF(参照!C1042="","",参照!C1042)</f>
        <v>5.6899999999999995E-4</v>
      </c>
      <c r="AX1042" s="52" t="str">
        <f>IF(参照!D1042="","",参照!D1042)</f>
        <v/>
      </c>
      <c r="AY1042" s="52">
        <f>IF(参照!E1042="","",参照!E1042)</f>
        <v>4.44E-4</v>
      </c>
      <c r="AZ1042" s="52" t="str">
        <f>IF(参照!F1042="","",参照!F1042)</f>
        <v>東広島スマートエネルギー(株)</v>
      </c>
      <c r="BA1042" s="52" t="str">
        <f>IF(参照!G1042="","",参照!G1042)</f>
        <v>東広島スマートエネルギー(株)_</v>
      </c>
      <c r="BB1042" s="52">
        <f t="shared" si="47"/>
        <v>0.44400000000000001</v>
      </c>
      <c r="BD1042" s="52" t="str">
        <f>IF(参照!L1042="","",参照!L1042)</f>
        <v/>
      </c>
    </row>
    <row r="1043" spans="47:56">
      <c r="AU1043" s="52" t="str">
        <f>IF(参照!A1043="","",参照!A1043)</f>
        <v>A0692</v>
      </c>
      <c r="AV1043" s="52" t="str">
        <f>IF(参照!B1043="","",参照!B1043)</f>
        <v>旭化成(株)</v>
      </c>
      <c r="AW1043" s="52">
        <f>IF(参照!C1043="","",参照!C1043)</f>
        <v>4.7699999999999999E-4</v>
      </c>
      <c r="AX1043" s="52" t="str">
        <f>IF(参照!D1043="","",参照!D1043)</f>
        <v>メニューA</v>
      </c>
      <c r="AY1043" s="52">
        <f>IF(参照!E1043="","",参照!E1043)</f>
        <v>3.1500000000000001E-4</v>
      </c>
      <c r="AZ1043" s="52" t="str">
        <f>IF(参照!F1043="","",参照!F1043)</f>
        <v>旭化成(株)</v>
      </c>
      <c r="BA1043" s="52" t="str">
        <f>IF(参照!G1043="","",参照!G1043)</f>
        <v>旭化成(株)_メニューA</v>
      </c>
      <c r="BB1043" s="52">
        <f t="shared" si="47"/>
        <v>0.315</v>
      </c>
      <c r="BD1043" s="52" t="str">
        <f>IF(参照!L1043="","",参照!L1043)</f>
        <v/>
      </c>
    </row>
    <row r="1044" spans="47:56">
      <c r="AU1044" s="52" t="str">
        <f>IF(参照!A1044="","",参照!A1044)</f>
        <v/>
      </c>
      <c r="AV1044" s="52" t="str">
        <f>IF(参照!B1044="","",参照!B1044)</f>
        <v/>
      </c>
      <c r="AW1044" s="52" t="str">
        <f>IF(参照!C1044="","",参照!C1044)</f>
        <v/>
      </c>
      <c r="AX1044" s="52" t="str">
        <f>IF(参照!D1044="","",参照!D1044)</f>
        <v>メニューB</v>
      </c>
      <c r="AY1044" s="52">
        <f>IF(参照!E1044="","",参照!E1044)</f>
        <v>4.0500000000000003E-4</v>
      </c>
      <c r="AZ1044" s="52" t="str">
        <f>IF(参照!F1044="","",参照!F1044)</f>
        <v>旭化成(株)</v>
      </c>
      <c r="BA1044" s="52" t="str">
        <f>IF(参照!G1044="","",参照!G1044)</f>
        <v>旭化成(株)_メニューB</v>
      </c>
      <c r="BB1044" s="52">
        <f t="shared" si="47"/>
        <v>0.40500000000000003</v>
      </c>
      <c r="BD1044" s="52" t="str">
        <f>IF(参照!L1044="","",参照!L1044)</f>
        <v/>
      </c>
    </row>
    <row r="1045" spans="47:56">
      <c r="AU1045" s="52" t="str">
        <f>IF(参照!A1045="","",参照!A1045)</f>
        <v/>
      </c>
      <c r="AV1045" s="52" t="str">
        <f>IF(参照!B1045="","",参照!B1045)</f>
        <v/>
      </c>
      <c r="AW1045" s="52" t="str">
        <f>IF(参照!C1045="","",参照!C1045)</f>
        <v/>
      </c>
      <c r="AX1045" s="52" t="str">
        <f>IF(参照!D1045="","",参照!D1045)</f>
        <v>メニューC</v>
      </c>
      <c r="AY1045" s="52">
        <f>IF(参照!E1045="","",参照!E1045)</f>
        <v>4.1099999999999996E-4</v>
      </c>
      <c r="AZ1045" s="52" t="str">
        <f>IF(参照!F1045="","",参照!F1045)</f>
        <v>旭化成(株)</v>
      </c>
      <c r="BA1045" s="52" t="str">
        <f>IF(参照!G1045="","",参照!G1045)</f>
        <v>旭化成(株)_メニューC</v>
      </c>
      <c r="BB1045" s="52">
        <f t="shared" si="47"/>
        <v>0.41099999999999998</v>
      </c>
      <c r="BD1045" s="52" t="str">
        <f>IF(参照!L1045="","",参照!L1045)</f>
        <v/>
      </c>
    </row>
    <row r="1046" spans="47:56">
      <c r="AU1046" s="52" t="str">
        <f>IF(参照!A1046="","",参照!A1046)</f>
        <v/>
      </c>
      <c r="AV1046" s="52" t="str">
        <f>IF(参照!B1046="","",参照!B1046)</f>
        <v/>
      </c>
      <c r="AW1046" s="52" t="str">
        <f>IF(参照!C1046="","",参照!C1046)</f>
        <v/>
      </c>
      <c r="AX1046" s="52" t="str">
        <f>IF(参照!D1046="","",参照!D1046)</f>
        <v>メニューD</v>
      </c>
      <c r="AY1046" s="52">
        <f>IF(参照!E1046="","",参照!E1046)</f>
        <v>3.4599999999999995E-4</v>
      </c>
      <c r="AZ1046" s="52" t="str">
        <f>IF(参照!F1046="","",参照!F1046)</f>
        <v>旭化成(株)</v>
      </c>
      <c r="BA1046" s="52" t="str">
        <f>IF(参照!G1046="","",参照!G1046)</f>
        <v>旭化成(株)_メニューD</v>
      </c>
      <c r="BB1046" s="52">
        <f t="shared" si="47"/>
        <v>0.34599999999999997</v>
      </c>
      <c r="BD1046" s="52" t="str">
        <f>IF(参照!L1046="","",参照!L1046)</f>
        <v/>
      </c>
    </row>
    <row r="1047" spans="47:56">
      <c r="AU1047" s="52" t="str">
        <f>IF(参照!A1047="","",参照!A1047)</f>
        <v/>
      </c>
      <c r="AV1047" s="52" t="str">
        <f>IF(参照!B1047="","",参照!B1047)</f>
        <v/>
      </c>
      <c r="AW1047" s="52" t="str">
        <f>IF(参照!C1047="","",参照!C1047)</f>
        <v/>
      </c>
      <c r="AX1047" s="52" t="str">
        <f>IF(参照!D1047="","",参照!D1047)</f>
        <v>メニューE</v>
      </c>
      <c r="AY1047" s="52">
        <f>IF(参照!E1047="","",参照!E1047)</f>
        <v>3.5299999999999996E-4</v>
      </c>
      <c r="AZ1047" s="52" t="str">
        <f>IF(参照!F1047="","",参照!F1047)</f>
        <v>旭化成(株)</v>
      </c>
      <c r="BA1047" s="52" t="str">
        <f>IF(参照!G1047="","",参照!G1047)</f>
        <v>旭化成(株)_メニューE</v>
      </c>
      <c r="BB1047" s="52">
        <f t="shared" si="47"/>
        <v>0.35299999999999998</v>
      </c>
      <c r="BD1047" s="52" t="str">
        <f>IF(参照!L1047="","",参照!L1047)</f>
        <v/>
      </c>
    </row>
    <row r="1048" spans="47:56">
      <c r="AU1048" s="52" t="str">
        <f>IF(参照!A1048="","",参照!A1048)</f>
        <v/>
      </c>
      <c r="AV1048" s="52" t="str">
        <f>IF(参照!B1048="","",参照!B1048)</f>
        <v/>
      </c>
      <c r="AW1048" s="52" t="str">
        <f>IF(参照!C1048="","",参照!C1048)</f>
        <v/>
      </c>
      <c r="AX1048" s="52" t="str">
        <f>IF(参照!D1048="","",参照!D1048)</f>
        <v>メニューF</v>
      </c>
      <c r="AY1048" s="52">
        <f>IF(参照!E1048="","",参照!E1048)</f>
        <v>0</v>
      </c>
      <c r="AZ1048" s="52" t="str">
        <f>IF(参照!F1048="","",参照!F1048)</f>
        <v>旭化成(株)</v>
      </c>
      <c r="BA1048" s="52" t="str">
        <f>IF(参照!G1048="","",参照!G1048)</f>
        <v>旭化成(株)_メニューF</v>
      </c>
      <c r="BB1048" s="52">
        <f t="shared" si="47"/>
        <v>0</v>
      </c>
      <c r="BD1048" s="52" t="str">
        <f>IF(参照!L1048="","",参照!L1048)</f>
        <v/>
      </c>
    </row>
    <row r="1049" spans="47:56">
      <c r="AU1049" s="52" t="str">
        <f>IF(参照!A1049="","",参照!A1049)</f>
        <v/>
      </c>
      <c r="AV1049" s="52" t="str">
        <f>IF(参照!B1049="","",参照!B1049)</f>
        <v/>
      </c>
      <c r="AW1049" s="52" t="str">
        <f>IF(参照!C1049="","",参照!C1049)</f>
        <v/>
      </c>
      <c r="AX1049" s="52" t="str">
        <f>IF(参照!D1049="","",参照!D1049)</f>
        <v>(参考値)事業者全体</v>
      </c>
      <c r="AY1049" s="52">
        <f>IF(参照!E1049="","",参照!E1049)</f>
        <v>5.0699999999999996E-4</v>
      </c>
      <c r="AZ1049" s="52" t="str">
        <f>IF(参照!F1049="","",参照!F1049)</f>
        <v>旭化成(株)</v>
      </c>
      <c r="BA1049" s="52" t="str">
        <f>IF(参照!G1049="","",参照!G1049)</f>
        <v>旭化成(株)_(参考値)事業者全体</v>
      </c>
      <c r="BB1049" s="52">
        <f t="shared" si="47"/>
        <v>0.50700000000000001</v>
      </c>
      <c r="BD1049" s="52" t="str">
        <f>IF(参照!L1049="","",参照!L1049)</f>
        <v/>
      </c>
    </row>
    <row r="1050" spans="47:56">
      <c r="AU1050" s="52" t="str">
        <f>IF(参照!A1050="","",参照!A1050)</f>
        <v>A0693</v>
      </c>
      <c r="AV1050" s="52" t="str">
        <f>IF(参照!B1050="","",参照!B1050)</f>
        <v>京和ガス(株)</v>
      </c>
      <c r="AW1050" s="52">
        <f>IF(参照!C1050="","",参照!C1050)</f>
        <v>5.1500000000000005E-4</v>
      </c>
      <c r="AX1050" s="52" t="str">
        <f>IF(参照!D1050="","",参照!D1050)</f>
        <v/>
      </c>
      <c r="AY1050" s="52">
        <f>IF(参照!E1050="","",参照!E1050)</f>
        <v>4.5899999999999999E-4</v>
      </c>
      <c r="AZ1050" s="52" t="str">
        <f>IF(参照!F1050="","",参照!F1050)</f>
        <v>京和ガス(株)</v>
      </c>
      <c r="BA1050" s="52" t="str">
        <f>IF(参照!G1050="","",参照!G1050)</f>
        <v>京和ガス(株)_</v>
      </c>
      <c r="BB1050" s="52">
        <f t="shared" si="47"/>
        <v>0.45899999999999996</v>
      </c>
      <c r="BD1050" s="52" t="str">
        <f>IF(参照!L1050="","",参照!L1050)</f>
        <v/>
      </c>
    </row>
    <row r="1051" spans="47:56">
      <c r="AU1051" s="52" t="str">
        <f>IF(参照!A1051="","",参照!A1051)</f>
        <v>A0696</v>
      </c>
      <c r="AV1051" s="52" t="str">
        <f>IF(参照!B1051="","",参照!B1051)</f>
        <v>(株)岡崎建材</v>
      </c>
      <c r="AW1051" s="52">
        <f>IF(参照!C1051="","",参照!C1051)</f>
        <v>4.9299999999999995E-4</v>
      </c>
      <c r="AX1051" s="52" t="str">
        <f>IF(参照!D1051="","",参照!D1051)</f>
        <v/>
      </c>
      <c r="AY1051" s="52">
        <f>IF(参照!E1051="","",参照!E1051)</f>
        <v>4.37E-4</v>
      </c>
      <c r="AZ1051" s="52" t="str">
        <f>IF(参照!F1051="","",参照!F1051)</f>
        <v>(株)岡崎建材</v>
      </c>
      <c r="BA1051" s="52" t="str">
        <f>IF(参照!G1051="","",参照!G1051)</f>
        <v>(株)岡崎建材_</v>
      </c>
      <c r="BB1051" s="52">
        <f t="shared" si="47"/>
        <v>0.437</v>
      </c>
      <c r="BD1051" s="52" t="str">
        <f>IF(参照!L1051="","",参照!L1051)</f>
        <v/>
      </c>
    </row>
    <row r="1052" spans="47:56">
      <c r="AU1052" s="52" t="str">
        <f>IF(参照!A1052="","",参照!A1052)</f>
        <v>A0698</v>
      </c>
      <c r="AV1052" s="52" t="str">
        <f>IF(参照!B1052="","",参照!B1052)</f>
        <v>(株)エフオン</v>
      </c>
      <c r="AW1052" s="52" t="str">
        <f>IF(参照!C1052="","",参照!C1052)</f>
        <v>0.000453※</v>
      </c>
      <c r="AX1052" s="52" t="str">
        <f>IF(参照!D1052="","",参照!D1052)</f>
        <v>メニューA</v>
      </c>
      <c r="AY1052" s="52">
        <f>IF(参照!E1052="","",参照!E1052)</f>
        <v>0</v>
      </c>
      <c r="AZ1052" s="52" t="str">
        <f>IF(参照!F1052="","",参照!F1052)</f>
        <v>(株)エフオン</v>
      </c>
      <c r="BA1052" s="52" t="str">
        <f>IF(参照!G1052="","",参照!G1052)</f>
        <v>(株)エフオン_メニューA</v>
      </c>
      <c r="BB1052" s="52">
        <f t="shared" si="47"/>
        <v>0</v>
      </c>
      <c r="BD1052" s="52" t="str">
        <f>IF(参照!L1052="","",参照!L1052)</f>
        <v/>
      </c>
    </row>
    <row r="1053" spans="47:56">
      <c r="AU1053" s="52" t="str">
        <f>IF(参照!A1053="","",参照!A1053)</f>
        <v/>
      </c>
      <c r="AV1053" s="52" t="str">
        <f>IF(参照!B1053="","",参照!B1053)</f>
        <v/>
      </c>
      <c r="AW1053" s="52" t="str">
        <f>IF(参照!C1053="","",参照!C1053)</f>
        <v/>
      </c>
      <c r="AX1053" s="52" t="str">
        <f>IF(参照!D1053="","",参照!D1053)</f>
        <v>メニューB</v>
      </c>
      <c r="AY1053" s="52">
        <f>IF(参照!E1053="","",参照!E1053)</f>
        <v>2.4699999999999999E-4</v>
      </c>
      <c r="AZ1053" s="52" t="str">
        <f>IF(参照!F1053="","",参照!F1053)</f>
        <v>(株)エフオン</v>
      </c>
      <c r="BA1053" s="52" t="str">
        <f>IF(参照!G1053="","",参照!G1053)</f>
        <v>(株)エフオン_メニューB</v>
      </c>
      <c r="BB1053" s="52">
        <f t="shared" si="47"/>
        <v>0.247</v>
      </c>
      <c r="BD1053" s="52" t="str">
        <f>IF(参照!L1053="","",参照!L1053)</f>
        <v/>
      </c>
    </row>
    <row r="1054" spans="47:56">
      <c r="AU1054" s="52" t="str">
        <f>IF(参照!A1054="","",参照!A1054)</f>
        <v/>
      </c>
      <c r="AV1054" s="52" t="str">
        <f>IF(参照!B1054="","",参照!B1054)</f>
        <v/>
      </c>
      <c r="AW1054" s="52" t="str">
        <f>IF(参照!C1054="","",参照!C1054)</f>
        <v/>
      </c>
      <c r="AX1054" s="52" t="str">
        <f>IF(参照!D1054="","",参照!D1054)</f>
        <v>メニューC</v>
      </c>
      <c r="AY1054" s="52">
        <f>IF(参照!E1054="","",参照!E1054)</f>
        <v>2.9499999999999996E-4</v>
      </c>
      <c r="AZ1054" s="52" t="str">
        <f>IF(参照!F1054="","",参照!F1054)</f>
        <v>(株)エフオン</v>
      </c>
      <c r="BA1054" s="52" t="str">
        <f>IF(参照!G1054="","",参照!G1054)</f>
        <v>(株)エフオン_メニューC</v>
      </c>
      <c r="BB1054" s="52">
        <f t="shared" si="47"/>
        <v>0.29499999999999998</v>
      </c>
      <c r="BD1054" s="52" t="str">
        <f>IF(参照!L1054="","",参照!L1054)</f>
        <v/>
      </c>
    </row>
    <row r="1055" spans="47:56">
      <c r="AU1055" s="52" t="str">
        <f>IF(参照!A1055="","",参照!A1055)</f>
        <v/>
      </c>
      <c r="AV1055" s="52" t="str">
        <f>IF(参照!B1055="","",参照!B1055)</f>
        <v/>
      </c>
      <c r="AW1055" s="52" t="str">
        <f>IF(参照!C1055="","",参照!C1055)</f>
        <v/>
      </c>
      <c r="AX1055" s="52" t="str">
        <f>IF(参照!D1055="","",参照!D1055)</f>
        <v>メニューD</v>
      </c>
      <c r="AY1055" s="52">
        <f>IF(参照!E1055="","",参照!E1055)</f>
        <v>3.0899999999999998E-4</v>
      </c>
      <c r="AZ1055" s="52" t="str">
        <f>IF(参照!F1055="","",参照!F1055)</f>
        <v>(株)エフオン</v>
      </c>
      <c r="BA1055" s="52" t="str">
        <f>IF(参照!G1055="","",参照!G1055)</f>
        <v>(株)エフオン_メニューD</v>
      </c>
      <c r="BB1055" s="52">
        <f t="shared" si="47"/>
        <v>0.309</v>
      </c>
      <c r="BD1055" s="52" t="str">
        <f>IF(参照!L1055="","",参照!L1055)</f>
        <v/>
      </c>
    </row>
    <row r="1056" spans="47:56">
      <c r="AU1056" s="52" t="str">
        <f>IF(参照!A1056="","",参照!A1056)</f>
        <v/>
      </c>
      <c r="AV1056" s="52" t="str">
        <f>IF(参照!B1056="","",参照!B1056)</f>
        <v/>
      </c>
      <c r="AW1056" s="52" t="str">
        <f>IF(参照!C1056="","",参照!C1056)</f>
        <v/>
      </c>
      <c r="AX1056" s="52" t="str">
        <f>IF(参照!D1056="","",参照!D1056)</f>
        <v>メニューE</v>
      </c>
      <c r="AY1056" s="52">
        <f>IF(参照!E1056="","",参照!E1056)</f>
        <v>3.3100000000000002E-4</v>
      </c>
      <c r="AZ1056" s="52" t="str">
        <f>IF(参照!F1056="","",参照!F1056)</f>
        <v>(株)エフオン</v>
      </c>
      <c r="BA1056" s="52" t="str">
        <f>IF(参照!G1056="","",参照!G1056)</f>
        <v>(株)エフオン_メニューE</v>
      </c>
      <c r="BB1056" s="52">
        <f t="shared" si="47"/>
        <v>0.33100000000000002</v>
      </c>
      <c r="BD1056" s="52" t="str">
        <f>IF(参照!L1056="","",参照!L1056)</f>
        <v/>
      </c>
    </row>
    <row r="1057" spans="47:56">
      <c r="AU1057" s="52" t="str">
        <f>IF(参照!A1057="","",参照!A1057)</f>
        <v/>
      </c>
      <c r="AV1057" s="52" t="str">
        <f>IF(参照!B1057="","",参照!B1057)</f>
        <v/>
      </c>
      <c r="AW1057" s="52" t="str">
        <f>IF(参照!C1057="","",参照!C1057)</f>
        <v/>
      </c>
      <c r="AX1057" s="52" t="str">
        <f>IF(参照!D1057="","",参照!D1057)</f>
        <v>メニューF</v>
      </c>
      <c r="AY1057" s="52">
        <f>IF(参照!E1057="","",参照!E1057)</f>
        <v>3.3500000000000001E-4</v>
      </c>
      <c r="AZ1057" s="52" t="str">
        <f>IF(参照!F1057="","",参照!F1057)</f>
        <v>(株)エフオン</v>
      </c>
      <c r="BA1057" s="52" t="str">
        <f>IF(参照!G1057="","",参照!G1057)</f>
        <v>(株)エフオン_メニューF</v>
      </c>
      <c r="BB1057" s="52">
        <f t="shared" si="47"/>
        <v>0.33500000000000002</v>
      </c>
      <c r="BD1057" s="52" t="str">
        <f>IF(参照!L1057="","",参照!L1057)</f>
        <v/>
      </c>
    </row>
    <row r="1058" spans="47:56">
      <c r="AU1058" s="52" t="str">
        <f>IF(参照!A1058="","",参照!A1058)</f>
        <v/>
      </c>
      <c r="AV1058" s="52" t="str">
        <f>IF(参照!B1058="","",参照!B1058)</f>
        <v/>
      </c>
      <c r="AW1058" s="52" t="str">
        <f>IF(参照!C1058="","",参照!C1058)</f>
        <v/>
      </c>
      <c r="AX1058" s="52" t="str">
        <f>IF(参照!D1058="","",参照!D1058)</f>
        <v>(参考値)事業者全体</v>
      </c>
      <c r="AY1058" s="52">
        <f>IF(参照!E1058="","",参照!E1058)</f>
        <v>4.1599999999999997E-4</v>
      </c>
      <c r="AZ1058" s="52" t="str">
        <f>IF(参照!F1058="","",参照!F1058)</f>
        <v>(株)エフオン</v>
      </c>
      <c r="BA1058" s="52" t="str">
        <f>IF(参照!G1058="","",参照!G1058)</f>
        <v>(株)エフオン_(参考値)事業者全体</v>
      </c>
      <c r="BB1058" s="52">
        <f t="shared" si="47"/>
        <v>0.41599999999999998</v>
      </c>
      <c r="BD1058" s="52" t="str">
        <f>IF(参照!L1058="","",参照!L1058)</f>
        <v/>
      </c>
    </row>
    <row r="1059" spans="47:56">
      <c r="AU1059" s="52" t="str">
        <f>IF(参照!A1059="","",参照!A1059)</f>
        <v>A0699</v>
      </c>
      <c r="AV1059" s="52" t="str">
        <f>IF(参照!B1059="","",参照!B1059)</f>
        <v>(株)岡崎さくら電力</v>
      </c>
      <c r="AW1059" s="52">
        <f>IF(参照!C1059="","",参照!C1059)</f>
        <v>1.85E-4</v>
      </c>
      <c r="AX1059" s="52" t="str">
        <f>IF(参照!D1059="","",参照!D1059)</f>
        <v/>
      </c>
      <c r="AY1059" s="52">
        <f>IF(参照!E1059="","",参照!E1059)</f>
        <v>3.1700000000000001E-4</v>
      </c>
      <c r="AZ1059" s="52" t="str">
        <f>IF(参照!F1059="","",参照!F1059)</f>
        <v>(株)岡崎さくら電力</v>
      </c>
      <c r="BA1059" s="52" t="str">
        <f>IF(参照!G1059="","",参照!G1059)</f>
        <v>(株)岡崎さくら電力_</v>
      </c>
      <c r="BB1059" s="52">
        <f t="shared" si="47"/>
        <v>0.317</v>
      </c>
      <c r="BD1059" s="52" t="str">
        <f>IF(参照!L1059="","",参照!L1059)</f>
        <v/>
      </c>
    </row>
    <row r="1060" spans="47:56">
      <c r="AU1060" s="52" t="str">
        <f>IF(参照!A1060="","",参照!A1060)</f>
        <v>A0702</v>
      </c>
      <c r="AV1060" s="52" t="str">
        <f>IF(参照!B1060="","",参照!B1060)</f>
        <v>旭マルヰガス(株)</v>
      </c>
      <c r="AW1060" s="52">
        <f>IF(参照!C1060="","",参照!C1060)</f>
        <v>5.1599999999999997E-4</v>
      </c>
      <c r="AX1060" s="52" t="str">
        <f>IF(参照!D1060="","",参照!D1060)</f>
        <v/>
      </c>
      <c r="AY1060" s="52">
        <f>IF(参照!E1060="","",参照!E1060)</f>
        <v>5.6099999999999998E-4</v>
      </c>
      <c r="AZ1060" s="52" t="str">
        <f>IF(参照!F1060="","",参照!F1060)</f>
        <v>旭マルヰガス(株)</v>
      </c>
      <c r="BA1060" s="52" t="str">
        <f>IF(参照!G1060="","",参照!G1060)</f>
        <v>旭マルヰガス(株)_</v>
      </c>
      <c r="BB1060" s="52">
        <f t="shared" si="47"/>
        <v>0.56099999999999994</v>
      </c>
      <c r="BD1060" s="52" t="str">
        <f>IF(参照!L1060="","",参照!L1060)</f>
        <v/>
      </c>
    </row>
    <row r="1061" spans="47:56">
      <c r="AU1061" s="52" t="str">
        <f>IF(参照!A1061="","",参照!A1061)</f>
        <v>A0703</v>
      </c>
      <c r="AV1061" s="52" t="str">
        <f>IF(参照!B1061="","",参照!B1061)</f>
        <v>ＪＲＥトレーディング(株)</v>
      </c>
      <c r="AW1061" s="52" t="str">
        <f>IF(参照!C1061="","",参照!C1061)</f>
        <v>0.000453※</v>
      </c>
      <c r="AX1061" s="52" t="str">
        <f>IF(参照!D1061="","",参照!D1061)</f>
        <v/>
      </c>
      <c r="AY1061" s="52">
        <f>IF(参照!E1061="","",参照!E1061)</f>
        <v>7.0899999999999999E-4</v>
      </c>
      <c r="AZ1061" s="52" t="str">
        <f>IF(参照!F1061="","",参照!F1061)</f>
        <v>ＪＲＥトレーディング(株)</v>
      </c>
      <c r="BA1061" s="52" t="str">
        <f>IF(参照!G1061="","",参照!G1061)</f>
        <v>ＪＲＥトレーディング(株)_</v>
      </c>
      <c r="BB1061" s="52">
        <f t="shared" si="47"/>
        <v>0.70899999999999996</v>
      </c>
      <c r="BD1061" s="52" t="str">
        <f>IF(参照!L1061="","",参照!L1061)</f>
        <v/>
      </c>
    </row>
    <row r="1062" spans="47:56">
      <c r="AU1062" s="52" t="str">
        <f>IF(参照!A1062="","",参照!A1062)</f>
        <v>A0704</v>
      </c>
      <c r="AV1062" s="52" t="str">
        <f>IF(参照!B1062="","",参照!B1062)</f>
        <v>Ｃａｓｔｌｅｔｏｎ　Ｃｏｍｍｏｄｉｔｉｅｓ　Ｊａｐａｎ合同会社</v>
      </c>
      <c r="AW1062" s="52">
        <f>IF(参照!C1062="","",参照!C1062)</f>
        <v>2.05E-4</v>
      </c>
      <c r="AX1062" s="52" t="str">
        <f>IF(参照!D1062="","",参照!D1062)</f>
        <v/>
      </c>
      <c r="AY1062" s="52">
        <f>IF(参照!E1062="","",参照!E1062)</f>
        <v>1.4899999999999999E-4</v>
      </c>
      <c r="AZ1062" s="52" t="str">
        <f>IF(参照!F1062="","",参照!F1062)</f>
        <v>Ｃａｓｔｌｅｔｏｎ　Ｃｏｍｍｏｄｉｔｉｅｓ　Ｊａｐａｎ合同会社</v>
      </c>
      <c r="BA1062" s="52" t="str">
        <f>IF(参照!G1062="","",参照!G1062)</f>
        <v>Ｃａｓｔｌｅｔｏｎ　Ｃｏｍｍｏｄｉｔｉｅｓ　Ｊａｐａｎ合同会社_</v>
      </c>
      <c r="BB1062" s="52">
        <f t="shared" si="47"/>
        <v>0.14899999999999999</v>
      </c>
      <c r="BD1062" s="52" t="str">
        <f>IF(参照!L1062="","",参照!L1062)</f>
        <v/>
      </c>
    </row>
    <row r="1063" spans="47:56">
      <c r="AU1063" s="52" t="str">
        <f>IF(参照!A1063="","",参照!A1063)</f>
        <v>A0705</v>
      </c>
      <c r="AV1063" s="52" t="str">
        <f>IF(参照!B1063="","",参照!B1063)</f>
        <v>神戸電力(株)</v>
      </c>
      <c r="AW1063" s="52">
        <f>IF(参照!C1063="","",参照!C1063)</f>
        <v>6.1799999999999995E-4</v>
      </c>
      <c r="AX1063" s="52" t="str">
        <f>IF(参照!D1063="","",参照!D1063)</f>
        <v/>
      </c>
      <c r="AY1063" s="52">
        <f>IF(参照!E1063="","",参照!E1063)</f>
        <v>6.9200000000000002E-4</v>
      </c>
      <c r="AZ1063" s="52" t="str">
        <f>IF(参照!F1063="","",参照!F1063)</f>
        <v>神戸電力(株)</v>
      </c>
      <c r="BA1063" s="52" t="str">
        <f>IF(参照!G1063="","",参照!G1063)</f>
        <v>神戸電力(株)_</v>
      </c>
      <c r="BB1063" s="52">
        <f t="shared" si="47"/>
        <v>0.69200000000000006</v>
      </c>
      <c r="BD1063" s="52" t="str">
        <f>IF(参照!L1063="","",参照!L1063)</f>
        <v/>
      </c>
    </row>
    <row r="1064" spans="47:56">
      <c r="AU1064" s="52" t="str">
        <f>IF(参照!A1064="","",参照!A1064)</f>
        <v>A0708</v>
      </c>
      <c r="AV1064" s="52" t="str">
        <f>IF(参照!B1064="","",参照!B1064)</f>
        <v>エア・ウォーター・ライフソリューション(株)(旧：エア・ウォーター北海道(株))</v>
      </c>
      <c r="AW1064" s="52">
        <f>IF(参照!C1064="","",参照!C1064)</f>
        <v>6.0300000000000002E-4</v>
      </c>
      <c r="AX1064" s="52" t="str">
        <f>IF(参照!D1064="","",参照!D1064)</f>
        <v/>
      </c>
      <c r="AY1064" s="52">
        <f>IF(参照!E1064="","",参照!E1064)</f>
        <v>5.4699999999999996E-4</v>
      </c>
      <c r="AZ1064" s="52" t="str">
        <f>IF(参照!F1064="","",参照!F1064)</f>
        <v>エア・ウォーター・ライフソリューション(株)(旧：エア・ウォーター北海道(株))</v>
      </c>
      <c r="BA1064" s="52" t="str">
        <f>IF(参照!G1064="","",参照!G1064)</f>
        <v>エア・ウォーター・ライフソリューション(株)(旧：エア・ウォーター北海道(株))_</v>
      </c>
      <c r="BB1064" s="52">
        <f t="shared" si="47"/>
        <v>0.54699999999999993</v>
      </c>
      <c r="BD1064" s="52" t="str">
        <f>IF(参照!L1064="","",参照!L1064)</f>
        <v/>
      </c>
    </row>
    <row r="1065" spans="47:56">
      <c r="AU1065" s="52" t="str">
        <f>IF(参照!A1065="","",参照!A1065)</f>
        <v>A0709</v>
      </c>
      <c r="AV1065" s="52" t="str">
        <f>IF(参照!B1065="","",参照!B1065)</f>
        <v>生活協同組合ひろしま</v>
      </c>
      <c r="AW1065" s="52">
        <f>IF(参照!C1065="","",参照!C1065)</f>
        <v>3.6699999999999998E-4</v>
      </c>
      <c r="AX1065" s="52" t="str">
        <f>IF(参照!D1065="","",参照!D1065)</f>
        <v>メニューA</v>
      </c>
      <c r="AY1065" s="52">
        <f>IF(参照!E1065="","",参照!E1065)</f>
        <v>3.5100000000000002E-4</v>
      </c>
      <c r="AZ1065" s="52" t="str">
        <f>IF(参照!F1065="","",参照!F1065)</f>
        <v>生活協同組合ひろしま</v>
      </c>
      <c r="BA1065" s="52" t="str">
        <f>IF(参照!G1065="","",参照!G1065)</f>
        <v>生活協同組合ひろしま_メニューA</v>
      </c>
      <c r="BB1065" s="52">
        <f t="shared" si="47"/>
        <v>0.35100000000000003</v>
      </c>
      <c r="BD1065" s="52" t="str">
        <f>IF(参照!L1065="","",参照!L1065)</f>
        <v/>
      </c>
    </row>
    <row r="1066" spans="47:56">
      <c r="AU1066" s="52" t="str">
        <f>IF(参照!A1066="","",参照!A1066)</f>
        <v/>
      </c>
      <c r="AV1066" s="52" t="str">
        <f>IF(参照!B1066="","",参照!B1066)</f>
        <v/>
      </c>
      <c r="AW1066" s="52" t="str">
        <f>IF(参照!C1066="","",参照!C1066)</f>
        <v/>
      </c>
      <c r="AX1066" s="52" t="str">
        <f>IF(参照!D1066="","",参照!D1066)</f>
        <v>メニューB(残差)</v>
      </c>
      <c r="AY1066" s="52">
        <f>IF(参照!E1066="","",参照!E1066)</f>
        <v>3.21E-4</v>
      </c>
      <c r="AZ1066" s="52" t="str">
        <f>IF(参照!F1066="","",参照!F1066)</f>
        <v>生活協同組合ひろしま</v>
      </c>
      <c r="BA1066" s="52" t="str">
        <f>IF(参照!G1066="","",参照!G1066)</f>
        <v>生活協同組合ひろしま_メニューB(残差)</v>
      </c>
      <c r="BB1066" s="52">
        <f t="shared" si="47"/>
        <v>0.32100000000000001</v>
      </c>
      <c r="BD1066" s="52" t="str">
        <f>IF(参照!L1066="","",参照!L1066)</f>
        <v/>
      </c>
    </row>
    <row r="1067" spans="47:56">
      <c r="AU1067" s="52" t="str">
        <f>IF(参照!A1067="","",参照!A1067)</f>
        <v/>
      </c>
      <c r="AV1067" s="52" t="str">
        <f>IF(参照!B1067="","",参照!B1067)</f>
        <v/>
      </c>
      <c r="AW1067" s="52" t="str">
        <f>IF(参照!C1067="","",参照!C1067)</f>
        <v/>
      </c>
      <c r="AX1067" s="52" t="str">
        <f>IF(参照!D1067="","",参照!D1067)</f>
        <v>(参考値)事業者全体</v>
      </c>
      <c r="AY1067" s="52">
        <f>IF(参照!E1067="","",参照!E1067)</f>
        <v>3.4200000000000002E-4</v>
      </c>
      <c r="AZ1067" s="52" t="str">
        <f>IF(参照!F1067="","",参照!F1067)</f>
        <v>生活協同組合ひろしま</v>
      </c>
      <c r="BA1067" s="52" t="str">
        <f>IF(参照!G1067="","",参照!G1067)</f>
        <v>生活協同組合ひろしま_(参考値)事業者全体</v>
      </c>
      <c r="BB1067" s="52">
        <f t="shared" si="47"/>
        <v>0.34200000000000003</v>
      </c>
      <c r="BD1067" s="52" t="str">
        <f>IF(参照!L1067="","",参照!L1067)</f>
        <v/>
      </c>
    </row>
    <row r="1068" spans="47:56">
      <c r="AU1068" s="52" t="str">
        <f>IF(参照!A1068="","",参照!A1068)</f>
        <v>A0710</v>
      </c>
      <c r="AV1068" s="52" t="str">
        <f>IF(参照!B1068="","",参照!B1068)</f>
        <v>(株)京楽産業ホールディングス</v>
      </c>
      <c r="AW1068" s="52">
        <f>IF(参照!C1068="","",参照!C1068)</f>
        <v>4.8299999999999998E-4</v>
      </c>
      <c r="AX1068" s="52" t="str">
        <f>IF(参照!D1068="","",参照!D1068)</f>
        <v/>
      </c>
      <c r="AY1068" s="52">
        <f>IF(参照!E1068="","",参照!E1068)</f>
        <v>5.2999999999999998E-4</v>
      </c>
      <c r="AZ1068" s="52" t="str">
        <f>IF(参照!F1068="","",参照!F1068)</f>
        <v>(株)京楽産業ホールディングス</v>
      </c>
      <c r="BA1068" s="52" t="str">
        <f>IF(参照!G1068="","",参照!G1068)</f>
        <v>(株)京楽産業ホールディングス_</v>
      </c>
      <c r="BB1068" s="52">
        <f t="shared" si="47"/>
        <v>0.53</v>
      </c>
      <c r="BD1068" s="52" t="str">
        <f>IF(参照!L1068="","",参照!L1068)</f>
        <v/>
      </c>
    </row>
    <row r="1069" spans="47:56">
      <c r="AU1069" s="52" t="str">
        <f>IF(参照!A1069="","",参照!A1069)</f>
        <v>A0711</v>
      </c>
      <c r="AV1069" s="52" t="str">
        <f>IF(参照!B1069="","",参照!B1069)</f>
        <v>(株)ＲｅｎｏＬａｂｏ</v>
      </c>
      <c r="AW1069" s="52">
        <f>IF(参照!C1069="","",参照!C1069)</f>
        <v>5.1000000000000004E-4</v>
      </c>
      <c r="AX1069" s="52" t="str">
        <f>IF(参照!D1069="","",参照!D1069)</f>
        <v/>
      </c>
      <c r="AY1069" s="52">
        <f>IF(参照!E1069="","",参照!E1069)</f>
        <v>5.6300000000000002E-4</v>
      </c>
      <c r="AZ1069" s="52" t="str">
        <f>IF(参照!F1069="","",参照!F1069)</f>
        <v>(株)ＲｅｎｏＬａｂｏ</v>
      </c>
      <c r="BA1069" s="52" t="str">
        <f>IF(参照!G1069="","",参照!G1069)</f>
        <v>(株)ＲｅｎｏＬａｂｏ_</v>
      </c>
      <c r="BB1069" s="52">
        <f t="shared" si="47"/>
        <v>0.56300000000000006</v>
      </c>
      <c r="BD1069" s="52" t="str">
        <f>IF(参照!L1069="","",参照!L1069)</f>
        <v/>
      </c>
    </row>
    <row r="1070" spans="47:56">
      <c r="AU1070" s="52" t="str">
        <f>IF(参照!A1070="","",参照!A1070)</f>
        <v>A0712</v>
      </c>
      <c r="AV1070" s="52" t="str">
        <f>IF(参照!B1070="","",参照!B1070)</f>
        <v>アークエルテクノロジーズ(株)</v>
      </c>
      <c r="AW1070" s="52">
        <f>IF(参照!C1070="","",参照!C1070)</f>
        <v>5.13E-4</v>
      </c>
      <c r="AX1070" s="52" t="str">
        <f>IF(参照!D1070="","",参照!D1070)</f>
        <v/>
      </c>
      <c r="AY1070" s="52">
        <f>IF(参照!E1070="","",参照!E1070)</f>
        <v>0</v>
      </c>
      <c r="AZ1070" s="52" t="str">
        <f>IF(参照!F1070="","",参照!F1070)</f>
        <v>アークエルテクノロジーズ(株)</v>
      </c>
      <c r="BA1070" s="52" t="str">
        <f>IF(参照!G1070="","",参照!G1070)</f>
        <v>アークエルテクノロジーズ(株)_</v>
      </c>
      <c r="BB1070" s="52">
        <f t="shared" si="47"/>
        <v>0</v>
      </c>
      <c r="BD1070" s="52" t="str">
        <f>IF(参照!L1070="","",参照!L1070)</f>
        <v/>
      </c>
    </row>
    <row r="1071" spans="47:56">
      <c r="AU1071" s="52" t="str">
        <f>IF(参照!A1071="","",参照!A1071)</f>
        <v>A0713</v>
      </c>
      <c r="AV1071" s="52" t="str">
        <f>IF(参照!B1071="","",参照!B1071)</f>
        <v>弥富ガス協同組合</v>
      </c>
      <c r="AW1071" s="52">
        <f>IF(参照!C1071="","",参照!C1071)</f>
        <v>5.2500000000000008E-4</v>
      </c>
      <c r="AX1071" s="52" t="str">
        <f>IF(参照!D1071="","",参照!D1071)</f>
        <v/>
      </c>
      <c r="AY1071" s="52">
        <f>IF(参照!E1071="","",参照!E1071)</f>
        <v>5.6999999999999998E-4</v>
      </c>
      <c r="AZ1071" s="52" t="str">
        <f>IF(参照!F1071="","",参照!F1071)</f>
        <v>弥富ガス協同組合</v>
      </c>
      <c r="BA1071" s="52" t="str">
        <f>IF(参照!G1071="","",参照!G1071)</f>
        <v>弥富ガス協同組合_</v>
      </c>
      <c r="BB1071" s="52">
        <f t="shared" si="47"/>
        <v>0.56999999999999995</v>
      </c>
      <c r="BD1071" s="52" t="str">
        <f>IF(参照!L1071="","",参照!L1071)</f>
        <v/>
      </c>
    </row>
    <row r="1072" spans="47:56">
      <c r="AU1072" s="52" t="str">
        <f>IF(参照!A1072="","",参照!A1072)</f>
        <v>A0714</v>
      </c>
      <c r="AV1072" s="52" t="str">
        <f>IF(参照!B1072="","",参照!B1072)</f>
        <v>エルメック(株)</v>
      </c>
      <c r="AW1072" s="52">
        <f>IF(参照!C1072="","",参照!C1072)</f>
        <v>3.9100000000000002E-4</v>
      </c>
      <c r="AX1072" s="52" t="str">
        <f>IF(参照!D1072="","",参照!D1072)</f>
        <v/>
      </c>
      <c r="AY1072" s="52">
        <f>IF(参照!E1072="","",参照!E1072)</f>
        <v>3.3500000000000001E-4</v>
      </c>
      <c r="AZ1072" s="52" t="str">
        <f>IF(参照!F1072="","",参照!F1072)</f>
        <v>エルメック(株)</v>
      </c>
      <c r="BA1072" s="52" t="str">
        <f>IF(参照!G1072="","",参照!G1072)</f>
        <v>エルメック(株)_</v>
      </c>
      <c r="BB1072" s="52">
        <f t="shared" si="47"/>
        <v>0.33500000000000002</v>
      </c>
      <c r="BD1072" s="52" t="str">
        <f>IF(参照!L1072="","",参照!L1072)</f>
        <v/>
      </c>
    </row>
    <row r="1073" spans="47:56">
      <c r="AU1073" s="52" t="str">
        <f>IF(参照!A1073="","",参照!A1073)</f>
        <v>A0715</v>
      </c>
      <c r="AV1073" s="52" t="str">
        <f>IF(参照!B1073="","",参照!B1073)</f>
        <v>(株)オズエナジー</v>
      </c>
      <c r="AW1073" s="52">
        <f>IF(参照!C1073="","",参照!C1073)</f>
        <v>4.9600000000000002E-4</v>
      </c>
      <c r="AX1073" s="52" t="str">
        <f>IF(参照!D1073="","",参照!D1073)</f>
        <v/>
      </c>
      <c r="AY1073" s="52">
        <f>IF(参照!E1073="","",参照!E1073)</f>
        <v>5.4299999999999997E-4</v>
      </c>
      <c r="AZ1073" s="52" t="str">
        <f>IF(参照!F1073="","",参照!F1073)</f>
        <v>(株)オズエナジー</v>
      </c>
      <c r="BA1073" s="52" t="str">
        <f>IF(参照!G1073="","",参照!G1073)</f>
        <v>(株)オズエナジー_</v>
      </c>
      <c r="BB1073" s="52">
        <f t="shared" si="47"/>
        <v>0.54299999999999993</v>
      </c>
      <c r="BD1073" s="52" t="str">
        <f>IF(参照!L1073="","",参照!L1073)</f>
        <v/>
      </c>
    </row>
    <row r="1074" spans="47:56">
      <c r="AU1074" s="52" t="str">
        <f>IF(参照!A1074="","",参照!A1074)</f>
        <v>A0716</v>
      </c>
      <c r="AV1074" s="52" t="str">
        <f>IF(参照!B1074="","",参照!B1074)</f>
        <v>レモンガス(株)</v>
      </c>
      <c r="AW1074" s="52">
        <f>IF(参照!C1074="","",参照!C1074)</f>
        <v>4.6000000000000001E-4</v>
      </c>
      <c r="AX1074" s="52" t="str">
        <f>IF(参照!D1074="","",参照!D1074)</f>
        <v/>
      </c>
      <c r="AY1074" s="52">
        <f>IF(参照!E1074="","",参照!E1074)</f>
        <v>4.0400000000000001E-4</v>
      </c>
      <c r="AZ1074" s="52" t="str">
        <f>IF(参照!F1074="","",参照!F1074)</f>
        <v>レモンガス(株)</v>
      </c>
      <c r="BA1074" s="52" t="str">
        <f>IF(参照!G1074="","",参照!G1074)</f>
        <v>レモンガス(株)_</v>
      </c>
      <c r="BB1074" s="52">
        <f t="shared" si="47"/>
        <v>0.40400000000000003</v>
      </c>
      <c r="BD1074" s="52" t="str">
        <f>IF(参照!L1074="","",参照!L1074)</f>
        <v/>
      </c>
    </row>
    <row r="1075" spans="47:56">
      <c r="AU1075" s="52" t="str">
        <f>IF(参照!A1075="","",参照!A1075)</f>
        <v>A0718</v>
      </c>
      <c r="AV1075" s="52" t="str">
        <f>IF(参照!B1075="","",参照!B1075)</f>
        <v>(株)日本海水</v>
      </c>
      <c r="AW1075" s="52">
        <f>IF(参照!C1075="","",参照!C1075)</f>
        <v>3.7399999999999998E-4</v>
      </c>
      <c r="AX1075" s="52" t="str">
        <f>IF(参照!D1075="","",参照!D1075)</f>
        <v/>
      </c>
      <c r="AY1075" s="52">
        <f>IF(参照!E1075="","",参照!E1075)</f>
        <v>3.1799999999999998E-4</v>
      </c>
      <c r="AZ1075" s="52" t="str">
        <f>IF(参照!F1075="","",参照!F1075)</f>
        <v>(株)日本海水</v>
      </c>
      <c r="BA1075" s="52" t="str">
        <f>IF(参照!G1075="","",参照!G1075)</f>
        <v>(株)日本海水_</v>
      </c>
      <c r="BB1075" s="52">
        <f t="shared" si="47"/>
        <v>0.318</v>
      </c>
      <c r="BD1075" s="52" t="str">
        <f>IF(参照!L1075="","",参照!L1075)</f>
        <v/>
      </c>
    </row>
    <row r="1076" spans="47:56">
      <c r="AU1076" s="52" t="str">
        <f>IF(参照!A1076="","",参照!A1076)</f>
        <v>A0720</v>
      </c>
      <c r="AV1076" s="52" t="str">
        <f>IF(参照!B1076="","",参照!B1076)</f>
        <v>(株)ａｆｔｅｒＦＩＴ</v>
      </c>
      <c r="AW1076" s="52">
        <f>IF(参照!C1076="","",参照!C1076)</f>
        <v>4.9600000000000002E-4</v>
      </c>
      <c r="AX1076" s="52" t="str">
        <f>IF(参照!D1076="","",参照!D1076)</f>
        <v>メニューA</v>
      </c>
      <c r="AY1076" s="52">
        <f>IF(参照!E1076="","",参照!E1076)</f>
        <v>0</v>
      </c>
      <c r="AZ1076" s="52" t="str">
        <f>IF(参照!F1076="","",参照!F1076)</f>
        <v>(株)ａｆｔｅｒＦＩＴ</v>
      </c>
      <c r="BA1076" s="52" t="str">
        <f>IF(参照!G1076="","",参照!G1076)</f>
        <v>(株)ａｆｔｅｒＦＩＴ_メニューA</v>
      </c>
      <c r="BB1076" s="52">
        <f t="shared" si="47"/>
        <v>0</v>
      </c>
      <c r="BD1076" s="52" t="str">
        <f>IF(参照!L1076="","",参照!L1076)</f>
        <v/>
      </c>
    </row>
    <row r="1077" spans="47:56">
      <c r="AU1077" s="52" t="str">
        <f>IF(参照!A1077="","",参照!A1077)</f>
        <v>A0721</v>
      </c>
      <c r="AV1077" s="52" t="str">
        <f>IF(参照!B1077="","",参照!B1077)</f>
        <v>中小企業支援(株)</v>
      </c>
      <c r="AW1077" s="52">
        <f>IF(参照!C1077="","",参照!C1077)</f>
        <v>5.3799999999999996E-4</v>
      </c>
      <c r="AX1077" s="52" t="str">
        <f>IF(参照!D1077="","",参照!D1077)</f>
        <v/>
      </c>
      <c r="AY1077" s="52">
        <f>IF(参照!E1077="","",参照!E1077)</f>
        <v>5.9500000000000004E-4</v>
      </c>
      <c r="AZ1077" s="52" t="str">
        <f>IF(参照!F1077="","",参照!F1077)</f>
        <v>中小企業支援(株)</v>
      </c>
      <c r="BA1077" s="52" t="str">
        <f>IF(参照!G1077="","",参照!G1077)</f>
        <v>中小企業支援(株)_</v>
      </c>
      <c r="BB1077" s="52">
        <f t="shared" si="47"/>
        <v>0.59500000000000008</v>
      </c>
      <c r="BD1077" s="52" t="str">
        <f>IF(参照!L1077="","",参照!L1077)</f>
        <v/>
      </c>
    </row>
    <row r="1078" spans="47:56">
      <c r="AU1078" s="52" t="str">
        <f>IF(参照!A1078="","",参照!A1078)</f>
        <v>A0722</v>
      </c>
      <c r="AV1078" s="52" t="str">
        <f>IF(参照!B1078="","",参照!B1078)</f>
        <v>サントラベラーズサービス有限会社</v>
      </c>
      <c r="AW1078" s="52">
        <f>IF(参照!C1078="","",参照!C1078)</f>
        <v>5.1400000000000003E-4</v>
      </c>
      <c r="AX1078" s="52" t="str">
        <f>IF(参照!D1078="","",参照!D1078)</f>
        <v/>
      </c>
      <c r="AY1078" s="52">
        <f>IF(参照!E1078="","",参照!E1078)</f>
        <v>4.5800000000000002E-4</v>
      </c>
      <c r="AZ1078" s="52" t="str">
        <f>IF(参照!F1078="","",参照!F1078)</f>
        <v>サントラベラーズサービス有限会社</v>
      </c>
      <c r="BA1078" s="52" t="str">
        <f>IF(参照!G1078="","",参照!G1078)</f>
        <v>サントラベラーズサービス有限会社_</v>
      </c>
      <c r="BB1078" s="52">
        <f t="shared" si="47"/>
        <v>0.45800000000000002</v>
      </c>
      <c r="BD1078" s="52" t="str">
        <f>IF(参照!L1078="","",参照!L1078)</f>
        <v/>
      </c>
    </row>
    <row r="1079" spans="47:56">
      <c r="AU1079" s="52" t="str">
        <f>IF(参照!A1079="","",参照!A1079)</f>
        <v>A0725</v>
      </c>
      <c r="AV1079" s="52" t="str">
        <f>IF(参照!B1079="","",参照!B1079)</f>
        <v>合同会社Ｐｅａｋ８</v>
      </c>
      <c r="AW1079" s="52">
        <f>IF(参照!C1079="","",参照!C1079)</f>
        <v>4.75E-4</v>
      </c>
      <c r="AX1079" s="52" t="str">
        <f>IF(参照!D1079="","",参照!D1079)</f>
        <v/>
      </c>
      <c r="AY1079" s="52">
        <f>IF(参照!E1079="","",参照!E1079)</f>
        <v>4.1899999999999999E-4</v>
      </c>
      <c r="AZ1079" s="52" t="str">
        <f>IF(参照!F1079="","",参照!F1079)</f>
        <v>合同会社Ｐｅａｋ８</v>
      </c>
      <c r="BA1079" s="52" t="str">
        <f>IF(参照!G1079="","",参照!G1079)</f>
        <v>合同会社Ｐｅａｋ８_</v>
      </c>
      <c r="BB1079" s="52">
        <f t="shared" si="47"/>
        <v>0.41899999999999998</v>
      </c>
      <c r="BD1079" s="52" t="str">
        <f>IF(参照!L1079="","",参照!L1079)</f>
        <v/>
      </c>
    </row>
    <row r="1080" spans="47:56">
      <c r="AU1080" s="52" t="str">
        <f>IF(参照!A1080="","",参照!A1080)</f>
        <v>A0726</v>
      </c>
      <c r="AV1080" s="52" t="str">
        <f>IF(参照!B1080="","",参照!B1080)</f>
        <v>八千代エンジニヤリング(株)</v>
      </c>
      <c r="AW1080" s="52">
        <f>IF(参照!C1080="","",参照!C1080)</f>
        <v>4.7799999999999996E-4</v>
      </c>
      <c r="AX1080" s="52" t="str">
        <f>IF(参照!D1080="","",参照!D1080)</f>
        <v/>
      </c>
      <c r="AY1080" s="52">
        <f>IF(参照!E1080="","",参照!E1080)</f>
        <v>0</v>
      </c>
      <c r="AZ1080" s="52" t="str">
        <f>IF(参照!F1080="","",参照!F1080)</f>
        <v>八千代エンジニヤリング(株)</v>
      </c>
      <c r="BA1080" s="52" t="str">
        <f>IF(参照!G1080="","",参照!G1080)</f>
        <v>八千代エンジニヤリング(株)_</v>
      </c>
      <c r="BB1080" s="52">
        <f t="shared" si="47"/>
        <v>0</v>
      </c>
      <c r="BD1080" s="52" t="str">
        <f>IF(参照!L1080="","",参照!L1080)</f>
        <v/>
      </c>
    </row>
    <row r="1081" spans="47:56">
      <c r="AU1081" s="52" t="str">
        <f>IF(参照!A1081="","",参照!A1081)</f>
        <v>A0729</v>
      </c>
      <c r="AV1081" s="52" t="str">
        <f>IF(参照!B1081="","",参照!B1081)</f>
        <v>神楽電力(株)</v>
      </c>
      <c r="AW1081" s="52">
        <f>IF(参照!C1081="","",参照!C1081)</f>
        <v>4.4900000000000002E-4</v>
      </c>
      <c r="AX1081" s="52" t="str">
        <f>IF(参照!D1081="","",参照!D1081)</f>
        <v/>
      </c>
      <c r="AY1081" s="52">
        <f>IF(参照!E1081="","",参照!E1081)</f>
        <v>5.5699999999999999E-4</v>
      </c>
      <c r="AZ1081" s="52" t="str">
        <f>IF(参照!F1081="","",参照!F1081)</f>
        <v>神楽電力(株)</v>
      </c>
      <c r="BA1081" s="52" t="str">
        <f>IF(参照!G1081="","",参照!G1081)</f>
        <v>神楽電力(株)_</v>
      </c>
      <c r="BB1081" s="52">
        <f t="shared" si="47"/>
        <v>0.55699999999999994</v>
      </c>
      <c r="BD1081" s="52" t="str">
        <f>IF(参照!L1081="","",参照!L1081)</f>
        <v/>
      </c>
    </row>
    <row r="1082" spans="47:56">
      <c r="AU1082" s="52" t="str">
        <f>IF(参照!A1082="","",参照!A1082)</f>
        <v>A0730</v>
      </c>
      <c r="AV1082" s="52" t="str">
        <f>IF(参照!B1082="","",参照!B1082)</f>
        <v>ゆきぐに新電力(株)</v>
      </c>
      <c r="AW1082" s="52">
        <f>IF(参照!C1082="","",参照!C1082)</f>
        <v>5.22E-4</v>
      </c>
      <c r="AX1082" s="52" t="str">
        <f>IF(参照!D1082="","",参照!D1082)</f>
        <v/>
      </c>
      <c r="AY1082" s="52">
        <f>IF(参照!E1082="","",参照!E1082)</f>
        <v>4.6900000000000002E-4</v>
      </c>
      <c r="AZ1082" s="52" t="str">
        <f>IF(参照!F1082="","",参照!F1082)</f>
        <v>ゆきぐに新電力(株)</v>
      </c>
      <c r="BA1082" s="52" t="str">
        <f>IF(参照!G1082="","",参照!G1082)</f>
        <v>ゆきぐに新電力(株)_</v>
      </c>
      <c r="BB1082" s="52">
        <f t="shared" si="47"/>
        <v>0.46900000000000003</v>
      </c>
      <c r="BD1082" s="52" t="str">
        <f>IF(参照!L1082="","",参照!L1082)</f>
        <v/>
      </c>
    </row>
    <row r="1083" spans="47:56">
      <c r="AU1083" s="52" t="str">
        <f>IF(参照!A1083="","",参照!A1083)</f>
        <v>A0732</v>
      </c>
      <c r="AV1083" s="52" t="str">
        <f>IF(参照!B1083="","",参照!B1083)</f>
        <v>(株)ながさきサステナエナジー</v>
      </c>
      <c r="AW1083" s="52">
        <f>IF(参照!C1083="","",参照!C1083)</f>
        <v>8.1000000000000004E-5</v>
      </c>
      <c r="AX1083" s="52" t="str">
        <f>IF(参照!D1083="","",参照!D1083)</f>
        <v/>
      </c>
      <c r="AY1083" s="52">
        <f>IF(参照!E1083="","",参照!E1083)</f>
        <v>0</v>
      </c>
      <c r="AZ1083" s="52" t="str">
        <f>IF(参照!F1083="","",参照!F1083)</f>
        <v>(株)ながさきサステナエナジー</v>
      </c>
      <c r="BA1083" s="52" t="str">
        <f>IF(参照!G1083="","",参照!G1083)</f>
        <v>(株)ながさきサステナエナジー_</v>
      </c>
      <c r="BB1083" s="52">
        <f t="shared" si="47"/>
        <v>0</v>
      </c>
      <c r="BD1083" s="52" t="str">
        <f>IF(参照!L1083="","",参照!L1083)</f>
        <v/>
      </c>
    </row>
    <row r="1084" spans="47:56">
      <c r="AU1084" s="52" t="str">
        <f>IF(参照!A1084="","",参照!A1084)</f>
        <v>A0734</v>
      </c>
      <c r="AV1084" s="52" t="str">
        <f>IF(参照!B1084="","",参照!B1084)</f>
        <v>(株)Ｉ＆Ｉ</v>
      </c>
      <c r="AW1084" s="52">
        <f>IF(参照!C1084="","",参照!C1084)</f>
        <v>5.3200000000000003E-4</v>
      </c>
      <c r="AX1084" s="52" t="str">
        <f>IF(参照!D1084="","",参照!D1084)</f>
        <v/>
      </c>
      <c r="AY1084" s="52">
        <f>IF(参照!E1084="","",参照!E1084)</f>
        <v>4.7599999999999997E-4</v>
      </c>
      <c r="AZ1084" s="52" t="str">
        <f>IF(参照!F1084="","",参照!F1084)</f>
        <v>(株)Ｉ＆Ｉ</v>
      </c>
      <c r="BA1084" s="52" t="str">
        <f>IF(参照!G1084="","",参照!G1084)</f>
        <v>(株)Ｉ＆Ｉ_</v>
      </c>
      <c r="BB1084" s="52">
        <f t="shared" si="47"/>
        <v>0.47599999999999998</v>
      </c>
      <c r="BD1084" s="52" t="str">
        <f>IF(参照!L1084="","",参照!L1084)</f>
        <v/>
      </c>
    </row>
    <row r="1085" spans="47:56">
      <c r="AU1085" s="52" t="str">
        <f>IF(参照!A1085="","",参照!A1085)</f>
        <v>A0738</v>
      </c>
      <c r="AV1085" s="52" t="str">
        <f>IF(参照!B1085="","",参照!B1085)</f>
        <v>(株)グルーヴエナジー</v>
      </c>
      <c r="AW1085" s="52">
        <f>IF(参照!C1085="","",参照!C1085)</f>
        <v>5.6999999999999998E-4</v>
      </c>
      <c r="AX1085" s="52" t="str">
        <f>IF(参照!D1085="","",参照!D1085)</f>
        <v/>
      </c>
      <c r="AY1085" s="52">
        <f>IF(参照!E1085="","",参照!E1085)</f>
        <v>6.1700000000000004E-4</v>
      </c>
      <c r="AZ1085" s="52" t="str">
        <f>IF(参照!F1085="","",参照!F1085)</f>
        <v>(株)グルーヴエナジー</v>
      </c>
      <c r="BA1085" s="52" t="str">
        <f>IF(参照!G1085="","",参照!G1085)</f>
        <v>(株)グルーヴエナジー_</v>
      </c>
      <c r="BB1085" s="52">
        <f t="shared" si="47"/>
        <v>0.61699999999999999</v>
      </c>
      <c r="BD1085" s="52" t="str">
        <f>IF(参照!L1085="","",参照!L1085)</f>
        <v/>
      </c>
    </row>
    <row r="1086" spans="47:56">
      <c r="AU1086" s="52" t="str">
        <f>IF(参照!A1086="","",参照!A1086)</f>
        <v>A0739</v>
      </c>
      <c r="AV1086" s="52" t="str">
        <f>IF(参照!B1086="","",参照!B1086)</f>
        <v>高知ニューエナジー(株)</v>
      </c>
      <c r="AW1086" s="52">
        <f>IF(参照!C1086="","",参照!C1086)</f>
        <v>4.6599999999999994E-4</v>
      </c>
      <c r="AX1086" s="52" t="str">
        <f>IF(参照!D1086="","",参照!D1086)</f>
        <v/>
      </c>
      <c r="AY1086" s="52">
        <f>IF(参照!E1086="","",参照!E1086)</f>
        <v>4.86E-4</v>
      </c>
      <c r="AZ1086" s="52" t="str">
        <f>IF(参照!F1086="","",参照!F1086)</f>
        <v>高知ニューエナジー(株)</v>
      </c>
      <c r="BA1086" s="52" t="str">
        <f>IF(参照!G1086="","",参照!G1086)</f>
        <v>高知ニューエナジー(株)_</v>
      </c>
      <c r="BB1086" s="52">
        <f t="shared" si="47"/>
        <v>0.48599999999999999</v>
      </c>
      <c r="BD1086" s="52" t="str">
        <f>IF(参照!L1086="","",参照!L1086)</f>
        <v/>
      </c>
    </row>
    <row r="1087" spans="47:56">
      <c r="AU1087" s="52" t="str">
        <f>IF(参照!A1087="","",参照!A1087)</f>
        <v>A0740</v>
      </c>
      <c r="AV1087" s="52" t="str">
        <f>IF(参照!B1087="","",参照!B1087)</f>
        <v>もみじ電力(株)</v>
      </c>
      <c r="AW1087" s="52">
        <f>IF(参照!C1087="","",参照!C1087)</f>
        <v>4.9799999999999996E-4</v>
      </c>
      <c r="AX1087" s="52" t="str">
        <f>IF(参照!D1087="","",参照!D1087)</f>
        <v/>
      </c>
      <c r="AY1087" s="52">
        <f>IF(参照!E1087="","",参照!E1087)</f>
        <v>4.4200000000000001E-4</v>
      </c>
      <c r="AZ1087" s="52" t="str">
        <f>IF(参照!F1087="","",参照!F1087)</f>
        <v>もみじ電力(株)</v>
      </c>
      <c r="BA1087" s="52" t="str">
        <f>IF(参照!G1087="","",参照!G1087)</f>
        <v>もみじ電力(株)_</v>
      </c>
      <c r="BB1087" s="52">
        <f t="shared" si="47"/>
        <v>0.442</v>
      </c>
      <c r="BD1087" s="52" t="str">
        <f>IF(参照!L1087="","",参照!L1087)</f>
        <v/>
      </c>
    </row>
    <row r="1088" spans="47:56">
      <c r="AU1088" s="52" t="str">
        <f>IF(参照!A1088="","",参照!A1088)</f>
        <v>A0742</v>
      </c>
      <c r="AV1088" s="52" t="str">
        <f>IF(参照!B1088="","",参照!B1088)</f>
        <v>(株)縁人</v>
      </c>
      <c r="AW1088" s="52">
        <f>IF(参照!C1088="","",参照!C1088)</f>
        <v>5.8500000000000002E-4</v>
      </c>
      <c r="AX1088" s="52" t="str">
        <f>IF(参照!D1088="","",参照!D1088)</f>
        <v/>
      </c>
      <c r="AY1088" s="52">
        <f>IF(参照!E1088="","",参照!E1088)</f>
        <v>6.2299999999999996E-4</v>
      </c>
      <c r="AZ1088" s="52" t="str">
        <f>IF(参照!F1088="","",参照!F1088)</f>
        <v>(株)縁人</v>
      </c>
      <c r="BA1088" s="52" t="str">
        <f>IF(参照!G1088="","",参照!G1088)</f>
        <v>(株)縁人_</v>
      </c>
      <c r="BB1088" s="52">
        <f t="shared" si="47"/>
        <v>0.623</v>
      </c>
      <c r="BD1088" s="52" t="str">
        <f>IF(参照!L1088="","",参照!L1088)</f>
        <v/>
      </c>
    </row>
    <row r="1089" spans="47:56">
      <c r="AU1089" s="52" t="str">
        <f>IF(参照!A1089="","",参照!A1089)</f>
        <v>A0743</v>
      </c>
      <c r="AV1089" s="52" t="str">
        <f>IF(参照!B1089="","",参照!B1089)</f>
        <v>Ｔ＆Ｔエナジー(株)</v>
      </c>
      <c r="AW1089" s="52">
        <f>IF(参照!C1089="","",参照!C1089)</f>
        <v>4.9299999999999995E-4</v>
      </c>
      <c r="AX1089" s="52" t="str">
        <f>IF(参照!D1089="","",参照!D1089)</f>
        <v/>
      </c>
      <c r="AY1089" s="52">
        <f>IF(参照!E1089="","",参照!E1089)</f>
        <v>4.37E-4</v>
      </c>
      <c r="AZ1089" s="52" t="str">
        <f>IF(参照!F1089="","",参照!F1089)</f>
        <v>Ｔ＆Ｔエナジー(株)</v>
      </c>
      <c r="BA1089" s="52" t="str">
        <f>IF(参照!G1089="","",参照!G1089)</f>
        <v>Ｔ＆Ｔエナジー(株)_</v>
      </c>
      <c r="BB1089" s="52">
        <f t="shared" si="47"/>
        <v>0.437</v>
      </c>
      <c r="BD1089" s="52" t="str">
        <f>IF(参照!L1089="","",参照!L1089)</f>
        <v/>
      </c>
    </row>
    <row r="1090" spans="47:56">
      <c r="AU1090" s="52" t="str">
        <f>IF(参照!A1090="","",参照!A1090)</f>
        <v>A0744</v>
      </c>
      <c r="AV1090" s="52" t="str">
        <f>IF(参照!B1090="","",参照!B1090)</f>
        <v>(株)ルーク</v>
      </c>
      <c r="AW1090" s="52">
        <f>IF(参照!C1090="","",参照!C1090)</f>
        <v>4.4700000000000002E-4</v>
      </c>
      <c r="AX1090" s="52" t="str">
        <f>IF(参照!D1090="","",参照!D1090)</f>
        <v>メニューA</v>
      </c>
      <c r="AY1090" s="52">
        <f>IF(参照!E1090="","",参照!E1090)</f>
        <v>0</v>
      </c>
      <c r="AZ1090" s="52" t="str">
        <f>IF(参照!F1090="","",参照!F1090)</f>
        <v>(株)ルーク</v>
      </c>
      <c r="BA1090" s="52" t="str">
        <f>IF(参照!G1090="","",参照!G1090)</f>
        <v>(株)ルーク_メニューA</v>
      </c>
      <c r="BB1090" s="52">
        <f t="shared" si="47"/>
        <v>0</v>
      </c>
      <c r="BD1090" s="52" t="str">
        <f>IF(参照!L1090="","",参照!L1090)</f>
        <v/>
      </c>
    </row>
    <row r="1091" spans="47:56">
      <c r="AU1091" s="52" t="str">
        <f>IF(参照!A1091="","",参照!A1091)</f>
        <v/>
      </c>
      <c r="AV1091" s="52" t="str">
        <f>IF(参照!B1091="","",参照!B1091)</f>
        <v/>
      </c>
      <c r="AW1091" s="52" t="str">
        <f>IF(参照!C1091="","",参照!C1091)</f>
        <v/>
      </c>
      <c r="AX1091" s="52" t="str">
        <f>IF(参照!D1091="","",参照!D1091)</f>
        <v>メニューB</v>
      </c>
      <c r="AY1091" s="52">
        <f>IF(参照!E1091="","",参照!E1091)</f>
        <v>3.4900000000000003E-4</v>
      </c>
      <c r="AZ1091" s="52" t="str">
        <f>IF(参照!F1091="","",参照!F1091)</f>
        <v>(株)ルーク</v>
      </c>
      <c r="BA1091" s="52" t="str">
        <f>IF(参照!G1091="","",参照!G1091)</f>
        <v>(株)ルーク_メニューB</v>
      </c>
      <c r="BB1091" s="52">
        <f t="shared" si="47"/>
        <v>0.34900000000000003</v>
      </c>
      <c r="BD1091" s="52" t="str">
        <f>IF(参照!L1091="","",参照!L1091)</f>
        <v/>
      </c>
    </row>
    <row r="1092" spans="47:56">
      <c r="AU1092" s="52" t="str">
        <f>IF(参照!A1092="","",参照!A1092)</f>
        <v/>
      </c>
      <c r="AV1092" s="52" t="str">
        <f>IF(参照!B1092="","",参照!B1092)</f>
        <v/>
      </c>
      <c r="AW1092" s="52" t="str">
        <f>IF(参照!C1092="","",参照!C1092)</f>
        <v/>
      </c>
      <c r="AX1092" s="52" t="str">
        <f>IF(参照!D1092="","",参照!D1092)</f>
        <v>メニューC(残差)</v>
      </c>
      <c r="AY1092" s="52">
        <f>IF(参照!E1092="","",参照!E1092)</f>
        <v>3.9100000000000002E-4</v>
      </c>
      <c r="AZ1092" s="52" t="str">
        <f>IF(参照!F1092="","",参照!F1092)</f>
        <v>(株)ルーク</v>
      </c>
      <c r="BA1092" s="52" t="str">
        <f>IF(参照!G1092="","",参照!G1092)</f>
        <v>(株)ルーク_メニューC(残差)</v>
      </c>
      <c r="BB1092" s="52">
        <f t="shared" si="47"/>
        <v>0.39100000000000001</v>
      </c>
      <c r="BD1092" s="52" t="str">
        <f>IF(参照!L1092="","",参照!L1092)</f>
        <v/>
      </c>
    </row>
    <row r="1093" spans="47:56">
      <c r="AU1093" s="52" t="str">
        <f>IF(参照!A1093="","",参照!A1093)</f>
        <v/>
      </c>
      <c r="AV1093" s="52" t="str">
        <f>IF(参照!B1093="","",参照!B1093)</f>
        <v/>
      </c>
      <c r="AW1093" s="52" t="str">
        <f>IF(参照!C1093="","",参照!C1093)</f>
        <v/>
      </c>
      <c r="AX1093" s="52" t="str">
        <f>IF(参照!D1093="","",参照!D1093)</f>
        <v>(参考値)事業者全体</v>
      </c>
      <c r="AY1093" s="52">
        <f>IF(参照!E1093="","",参照!E1093)</f>
        <v>4.3899999999999999E-4</v>
      </c>
      <c r="AZ1093" s="52" t="str">
        <f>IF(参照!F1093="","",参照!F1093)</f>
        <v>(株)ルーク</v>
      </c>
      <c r="BA1093" s="52" t="str">
        <f>IF(参照!G1093="","",参照!G1093)</f>
        <v>(株)ルーク_(参考値)事業者全体</v>
      </c>
      <c r="BB1093" s="52">
        <f t="shared" ref="BB1093:BB1128" si="48">AY1093*1000</f>
        <v>0.439</v>
      </c>
      <c r="BD1093" s="52" t="str">
        <f>IF(参照!L1093="","",参照!L1093)</f>
        <v/>
      </c>
    </row>
    <row r="1094" spans="47:56">
      <c r="AU1094" s="52" t="str">
        <f>IF(参照!A1094="","",参照!A1094)</f>
        <v>A0745</v>
      </c>
      <c r="AV1094" s="52" t="str">
        <f>IF(参照!B1094="","",参照!B1094)</f>
        <v>(株)ふくしま未来パワー</v>
      </c>
      <c r="AW1094" s="52" t="str">
        <f>IF(参照!C1094="","",参照!C1094)</f>
        <v>0.000453※</v>
      </c>
      <c r="AX1094" s="52" t="str">
        <f>IF(参照!D1094="","",参照!D1094)</f>
        <v/>
      </c>
      <c r="AY1094" s="52">
        <f>IF(参照!E1094="","",参照!E1094)</f>
        <v>7.8700000000000005E-4</v>
      </c>
      <c r="AZ1094" s="52" t="str">
        <f>IF(参照!F1094="","",参照!F1094)</f>
        <v>(株)ふくしま未来パワー</v>
      </c>
      <c r="BA1094" s="52" t="str">
        <f>IF(参照!G1094="","",参照!G1094)</f>
        <v>(株)ふくしま未来パワー_</v>
      </c>
      <c r="BB1094" s="52">
        <f t="shared" si="48"/>
        <v>0.78700000000000003</v>
      </c>
      <c r="BD1094" s="52" t="str">
        <f>IF(参照!L1094="","",参照!L1094)</f>
        <v/>
      </c>
    </row>
    <row r="1095" spans="47:56">
      <c r="AU1095" s="52" t="str">
        <f>IF(参照!A1095="","",参照!A1095)</f>
        <v>A0746</v>
      </c>
      <c r="AV1095" s="52" t="str">
        <f>IF(参照!B1095="","",参照!B1095)</f>
        <v>かけがわ報徳パワー(株)</v>
      </c>
      <c r="AW1095" s="52">
        <f>IF(参照!C1095="","",参照!C1095)</f>
        <v>4.6999999999999999E-4</v>
      </c>
      <c r="AX1095" s="52" t="str">
        <f>IF(参照!D1095="","",参照!D1095)</f>
        <v/>
      </c>
      <c r="AY1095" s="52">
        <f>IF(参照!E1095="","",参照!E1095)</f>
        <v>5.2000000000000006E-4</v>
      </c>
      <c r="AZ1095" s="52" t="str">
        <f>IF(参照!F1095="","",参照!F1095)</f>
        <v>かけがわ報徳パワー(株)</v>
      </c>
      <c r="BA1095" s="52" t="str">
        <f>IF(参照!G1095="","",参照!G1095)</f>
        <v>かけがわ報徳パワー(株)_</v>
      </c>
      <c r="BB1095" s="52">
        <f t="shared" si="48"/>
        <v>0.52</v>
      </c>
      <c r="BD1095" s="52" t="str">
        <f>IF(参照!L1095="","",参照!L1095)</f>
        <v/>
      </c>
    </row>
    <row r="1096" spans="47:56">
      <c r="AU1096" s="52" t="str">
        <f>IF(参照!A1096="","",参照!A1096)</f>
        <v>A0747</v>
      </c>
      <c r="AV1096" s="52" t="str">
        <f>IF(参照!B1096="","",参照!B1096)</f>
        <v>ＳｕｓｔａｉｎａｂｌｅＥｎｅｒｇｙ(株)</v>
      </c>
      <c r="AW1096" s="52">
        <f>IF(参照!C1096="","",参照!C1096)</f>
        <v>5.6000000000000006E-4</v>
      </c>
      <c r="AX1096" s="52" t="str">
        <f>IF(参照!D1096="","",参照!D1096)</f>
        <v/>
      </c>
      <c r="AY1096" s="52">
        <f>IF(参照!E1096="","",参照!E1096)</f>
        <v>5.4500000000000002E-4</v>
      </c>
      <c r="AZ1096" s="52" t="str">
        <f>IF(参照!F1096="","",参照!F1096)</f>
        <v>ＳｕｓｔａｉｎａｂｌｅＥｎｅｒｇｙ(株)</v>
      </c>
      <c r="BA1096" s="52" t="str">
        <f>IF(参照!G1096="","",参照!G1096)</f>
        <v>ＳｕｓｔａｉｎａｂｌｅＥｎｅｒｇｙ(株)_</v>
      </c>
      <c r="BB1096" s="52">
        <f t="shared" si="48"/>
        <v>0.54500000000000004</v>
      </c>
      <c r="BD1096" s="52" t="str">
        <f>IF(参照!L1096="","",参照!L1096)</f>
        <v/>
      </c>
    </row>
    <row r="1097" spans="47:56">
      <c r="AU1097" s="52" t="str">
        <f>IF(参照!A1097="","",参照!A1097)</f>
        <v>A0748</v>
      </c>
      <c r="AV1097" s="52" t="str">
        <f>IF(参照!B1097="","",参照!B1097)</f>
        <v>穂の国とよはし電力(株)</v>
      </c>
      <c r="AW1097" s="52">
        <f>IF(参照!C1097="","",参照!C1097)</f>
        <v>1.22E-4</v>
      </c>
      <c r="AX1097" s="52" t="str">
        <f>IF(参照!D1097="","",参照!D1097)</f>
        <v/>
      </c>
      <c r="AY1097" s="52">
        <f>IF(参照!E1097="","",参照!E1097)</f>
        <v>3.1100000000000002E-4</v>
      </c>
      <c r="AZ1097" s="52" t="str">
        <f>IF(参照!F1097="","",参照!F1097)</f>
        <v>穂の国とよはし電力(株)</v>
      </c>
      <c r="BA1097" s="52" t="str">
        <f>IF(参照!G1097="","",参照!G1097)</f>
        <v>穂の国とよはし電力(株)_</v>
      </c>
      <c r="BB1097" s="52">
        <f t="shared" si="48"/>
        <v>0.311</v>
      </c>
      <c r="BD1097" s="52" t="str">
        <f>IF(参照!L1097="","",参照!L1097)</f>
        <v/>
      </c>
    </row>
    <row r="1098" spans="47:56">
      <c r="AU1098" s="52" t="str">
        <f>IF(参照!A1098="","",参照!A1098)</f>
        <v>A0752</v>
      </c>
      <c r="AV1098" s="52" t="str">
        <f>IF(参照!B1098="","",参照!B1098)</f>
        <v>イワタニセントラル北海道(株)</v>
      </c>
      <c r="AW1098" s="52">
        <f>IF(参照!C1098="","",参照!C1098)</f>
        <v>1.0989999999999999E-3</v>
      </c>
      <c r="AX1098" s="52" t="str">
        <f>IF(参照!D1098="","",参照!D1098)</f>
        <v/>
      </c>
      <c r="AY1098" s="52">
        <f>IF(参照!E1098="","",参照!E1098)</f>
        <v>1.0429999999999999E-3</v>
      </c>
      <c r="AZ1098" s="52" t="str">
        <f>IF(参照!F1098="","",参照!F1098)</f>
        <v>イワタニセントラル北海道(株)</v>
      </c>
      <c r="BA1098" s="52" t="str">
        <f>IF(参照!G1098="","",参照!G1098)</f>
        <v>イワタニセントラル北海道(株)_</v>
      </c>
      <c r="BB1098" s="52">
        <f t="shared" si="48"/>
        <v>1.0429999999999999</v>
      </c>
      <c r="BD1098" s="52" t="str">
        <f>IF(参照!L1098="","",参照!L1098)</f>
        <v/>
      </c>
    </row>
    <row r="1099" spans="47:56">
      <c r="AU1099" s="52" t="str">
        <f>IF(参照!A1099="","",参照!A1099)</f>
        <v>A0753</v>
      </c>
      <c r="AV1099" s="52" t="str">
        <f>IF(参照!B1099="","",参照!B1099)</f>
        <v>ホームタウンエナジー(株)</v>
      </c>
      <c r="AW1099" s="52">
        <f>IF(参照!C1099="","",参照!C1099)</f>
        <v>4.4799999999999999E-4</v>
      </c>
      <c r="AX1099" s="52" t="str">
        <f>IF(参照!D1099="","",参照!D1099)</f>
        <v/>
      </c>
      <c r="AY1099" s="52">
        <f>IF(参照!E1099="","",参照!E1099)</f>
        <v>3.9200000000000004E-4</v>
      </c>
      <c r="AZ1099" s="52" t="str">
        <f>IF(参照!F1099="","",参照!F1099)</f>
        <v>ホームタウンエナジー(株)</v>
      </c>
      <c r="BA1099" s="52" t="str">
        <f>IF(参照!G1099="","",参照!G1099)</f>
        <v>ホームタウンエナジー(株)_</v>
      </c>
      <c r="BB1099" s="52">
        <f t="shared" si="48"/>
        <v>0.39200000000000002</v>
      </c>
      <c r="BD1099" s="52" t="str">
        <f>IF(参照!L1099="","",参照!L1099)</f>
        <v/>
      </c>
    </row>
    <row r="1100" spans="47:56">
      <c r="AU1100" s="52" t="str">
        <f>IF(参照!A1100="","",参照!A1100)</f>
        <v>A0754</v>
      </c>
      <c r="AV1100" s="52" t="str">
        <f>IF(参照!B1100="","",参照!B1100)</f>
        <v>(株)彩の国でんき</v>
      </c>
      <c r="AW1100" s="52">
        <f>IF(参照!C1100="","",参照!C1100)</f>
        <v>4.0400000000000001E-4</v>
      </c>
      <c r="AX1100" s="52" t="str">
        <f>IF(参照!D1100="","",参照!D1100)</f>
        <v/>
      </c>
      <c r="AY1100" s="52">
        <f>IF(参照!E1100="","",参照!E1100)</f>
        <v>5.7700000000000004E-4</v>
      </c>
      <c r="AZ1100" s="52" t="str">
        <f>IF(参照!F1100="","",参照!F1100)</f>
        <v>(株)彩の国でんき</v>
      </c>
      <c r="BA1100" s="52" t="str">
        <f>IF(参照!G1100="","",参照!G1100)</f>
        <v>(株)彩の国でんき_</v>
      </c>
      <c r="BB1100" s="52">
        <f t="shared" si="48"/>
        <v>0.57700000000000007</v>
      </c>
      <c r="BD1100" s="52" t="str">
        <f>IF(参照!L1100="","",参照!L1100)</f>
        <v/>
      </c>
    </row>
    <row r="1101" spans="47:56">
      <c r="AU1101" s="52" t="str">
        <f>IF(参照!A1101="","",参照!A1101)</f>
        <v>A0756</v>
      </c>
      <c r="AV1101" s="52" t="str">
        <f>IF(参照!B1101="","",参照!B1101)</f>
        <v>(株)ホープエナジー</v>
      </c>
      <c r="AW1101" s="52">
        <f>IF(参照!C1101="","",参照!C1101)</f>
        <v>4.6799999999999999E-4</v>
      </c>
      <c r="AX1101" s="52" t="str">
        <f>IF(参照!D1101="","",参照!D1101)</f>
        <v/>
      </c>
      <c r="AY1101" s="52">
        <f>IF(参照!E1101="","",参照!E1101)</f>
        <v>4.7199999999999998E-4</v>
      </c>
      <c r="AZ1101" s="52" t="str">
        <f>IF(参照!F1101="","",参照!F1101)</f>
        <v>(株)ホープエナジー</v>
      </c>
      <c r="BA1101" s="52" t="str">
        <f>IF(参照!G1101="","",参照!G1101)</f>
        <v>(株)ホープエナジー_</v>
      </c>
      <c r="BB1101" s="52">
        <f t="shared" si="48"/>
        <v>0.47199999999999998</v>
      </c>
      <c r="BD1101" s="52" t="str">
        <f>IF(参照!L1101="","",参照!L1101)</f>
        <v/>
      </c>
    </row>
    <row r="1102" spans="47:56">
      <c r="AU1102" s="52" t="str">
        <f>IF(参照!A1102="","",参照!A1102)</f>
        <v>A0759</v>
      </c>
      <c r="AV1102" s="52" t="str">
        <f>IF(参照!B1102="","",参照!B1102)</f>
        <v>(株)クリーンベンチャー２１</v>
      </c>
      <c r="AW1102" s="52">
        <f>IF(参照!C1102="","",参照!C1102)</f>
        <v>5.3300000000000005E-4</v>
      </c>
      <c r="AX1102" s="52" t="str">
        <f>IF(参照!D1102="","",参照!D1102)</f>
        <v/>
      </c>
      <c r="AY1102" s="52">
        <f>IF(参照!E1102="","",参照!E1102)</f>
        <v>5.8399999999999999E-4</v>
      </c>
      <c r="AZ1102" s="52" t="str">
        <f>IF(参照!F1102="","",参照!F1102)</f>
        <v>(株)クリーンベンチャー２１</v>
      </c>
      <c r="BA1102" s="52" t="str">
        <f>IF(参照!G1102="","",参照!G1102)</f>
        <v>(株)クリーンベンチャー２１_</v>
      </c>
      <c r="BB1102" s="52">
        <f t="shared" si="48"/>
        <v>0.58399999999999996</v>
      </c>
      <c r="BD1102" s="52" t="str">
        <f>IF(参照!L1102="","",参照!L1102)</f>
        <v/>
      </c>
    </row>
    <row r="1103" spans="47:56">
      <c r="AU1103" s="52" t="str">
        <f>IF(参照!A1103="","",参照!A1103)</f>
        <v>A0760</v>
      </c>
      <c r="AV1103" s="52" t="str">
        <f>IF(参照!B1103="","",参照!B1103)</f>
        <v>三河商事(株)</v>
      </c>
      <c r="AW1103" s="52">
        <f>IF(参照!C1103="","",参照!C1103)</f>
        <v>5.0000000000000001E-4</v>
      </c>
      <c r="AX1103" s="52" t="str">
        <f>IF(参照!D1103="","",参照!D1103)</f>
        <v/>
      </c>
      <c r="AY1103" s="52">
        <f>IF(参照!E1103="","",参照!E1103)</f>
        <v>5.9599999999999996E-4</v>
      </c>
      <c r="AZ1103" s="52" t="str">
        <f>IF(参照!F1103="","",参照!F1103)</f>
        <v>三河商事(株)</v>
      </c>
      <c r="BA1103" s="52" t="str">
        <f>IF(参照!G1103="","",参照!G1103)</f>
        <v>三河商事(株)_</v>
      </c>
      <c r="BB1103" s="52">
        <f t="shared" si="48"/>
        <v>0.59599999999999997</v>
      </c>
      <c r="BD1103" s="52" t="str">
        <f>IF(参照!L1103="","",参照!L1103)</f>
        <v/>
      </c>
    </row>
    <row r="1104" spans="47:56">
      <c r="AU1104" s="52" t="str">
        <f>IF(参照!A1104="","",参照!A1104)</f>
        <v>A0761</v>
      </c>
      <c r="AV1104" s="52" t="str">
        <f>IF(参照!B1104="","",参照!B1104)</f>
        <v>(株)みとや</v>
      </c>
      <c r="AW1104" s="52">
        <f>IF(参照!C1104="","",参照!C1104)</f>
        <v>4.6999999999999999E-4</v>
      </c>
      <c r="AX1104" s="52" t="str">
        <f>IF(参照!D1104="","",参照!D1104)</f>
        <v/>
      </c>
      <c r="AY1104" s="52">
        <f>IF(参照!E1104="","",参照!E1104)</f>
        <v>4.1399999999999998E-4</v>
      </c>
      <c r="AZ1104" s="52" t="str">
        <f>IF(参照!F1104="","",参照!F1104)</f>
        <v>(株)みとや</v>
      </c>
      <c r="BA1104" s="52" t="str">
        <f>IF(参照!G1104="","",参照!G1104)</f>
        <v>(株)みとや_</v>
      </c>
      <c r="BB1104" s="52">
        <f t="shared" si="48"/>
        <v>0.41399999999999998</v>
      </c>
      <c r="BD1104" s="52" t="str">
        <f>IF(参照!L1104="","",参照!L1104)</f>
        <v/>
      </c>
    </row>
    <row r="1105" spans="47:56">
      <c r="AU1105" s="52" t="str">
        <f>IF(参照!A1105="","",参照!A1105)</f>
        <v>A0762</v>
      </c>
      <c r="AV1105" s="52" t="str">
        <f>IF(参照!B1105="","",参照!B1105)</f>
        <v>三州電力(株)</v>
      </c>
      <c r="AW1105" s="52">
        <f>IF(参照!C1105="","",参照!C1105)</f>
        <v>5.2999999999999998E-4</v>
      </c>
      <c r="AX1105" s="52" t="str">
        <f>IF(参照!D1105="","",参照!D1105)</f>
        <v/>
      </c>
      <c r="AY1105" s="52">
        <f>IF(参照!E1105="","",参照!E1105)</f>
        <v>4.7399999999999997E-4</v>
      </c>
      <c r="AZ1105" s="52" t="str">
        <f>IF(参照!F1105="","",参照!F1105)</f>
        <v>三州電力(株)</v>
      </c>
      <c r="BA1105" s="52" t="str">
        <f>IF(参照!G1105="","",参照!G1105)</f>
        <v>三州電力(株)_</v>
      </c>
      <c r="BB1105" s="52">
        <f t="shared" si="48"/>
        <v>0.47399999999999998</v>
      </c>
      <c r="BD1105" s="52" t="str">
        <f>IF(参照!L1105="","",参照!L1105)</f>
        <v/>
      </c>
    </row>
    <row r="1106" spans="47:56">
      <c r="AU1106" s="52" t="str">
        <f>IF(参照!A1106="","",参照!A1106)</f>
        <v>A0763</v>
      </c>
      <c r="AV1106" s="52" t="str">
        <f>IF(参照!B1106="","",参照!B1106)</f>
        <v>フラットエナジー(株)</v>
      </c>
      <c r="AW1106" s="52">
        <f>IF(参照!C1106="","",参照!C1106)</f>
        <v>5.4800000000000009E-4</v>
      </c>
      <c r="AX1106" s="52" t="str">
        <f>IF(参照!D1106="","",参照!D1106)</f>
        <v/>
      </c>
      <c r="AY1106" s="52">
        <f>IF(参照!E1106="","",参照!E1106)</f>
        <v>6.0099999999999997E-4</v>
      </c>
      <c r="AZ1106" s="52" t="str">
        <f>IF(参照!F1106="","",参照!F1106)</f>
        <v>フラットエナジー(株)</v>
      </c>
      <c r="BA1106" s="52" t="str">
        <f>IF(参照!G1106="","",参照!G1106)</f>
        <v>フラットエナジー(株)_</v>
      </c>
      <c r="BB1106" s="52">
        <f t="shared" si="48"/>
        <v>0.60099999999999998</v>
      </c>
      <c r="BD1106" s="52" t="str">
        <f>IF(参照!L1106="","",参照!L1106)</f>
        <v/>
      </c>
    </row>
    <row r="1107" spans="47:56">
      <c r="AU1107" s="52" t="str">
        <f>IF(参照!A1107="","",参照!A1107)</f>
        <v>A0764</v>
      </c>
      <c r="AV1107" s="52" t="str">
        <f>IF(参照!B1107="","",参照!B1107)</f>
        <v>沖縄新エネ開発(株)</v>
      </c>
      <c r="AW1107" s="52">
        <f>IF(参照!C1107="","",参照!C1107)</f>
        <v>5.0000000000000001E-4</v>
      </c>
      <c r="AX1107" s="52" t="str">
        <f>IF(参照!D1107="","",参照!D1107)</f>
        <v/>
      </c>
      <c r="AY1107" s="52">
        <f>IF(参照!E1107="","",参照!E1107)</f>
        <v>6.0800000000000003E-4</v>
      </c>
      <c r="AZ1107" s="52" t="str">
        <f>IF(参照!F1107="","",参照!F1107)</f>
        <v>沖縄新エネ開発(株)</v>
      </c>
      <c r="BA1107" s="52" t="str">
        <f>IF(参照!G1107="","",参照!G1107)</f>
        <v>沖縄新エネ開発(株)_</v>
      </c>
      <c r="BB1107" s="52">
        <f t="shared" si="48"/>
        <v>0.60799999999999998</v>
      </c>
      <c r="BD1107" s="52" t="str">
        <f>IF(参照!L1107="","",参照!L1107)</f>
        <v/>
      </c>
    </row>
    <row r="1108" spans="47:56">
      <c r="AU1108" s="52" t="str">
        <f>IF(参照!A1108="","",参照!A1108)</f>
        <v>A0766</v>
      </c>
      <c r="AV1108" s="52" t="str">
        <f>IF(参照!B1108="","",参照!B1108)</f>
        <v>つづくみらいエナジー(株)</v>
      </c>
      <c r="AW1108" s="52">
        <f>IF(参照!C1108="","",参照!C1108)</f>
        <v>4.8000000000000001E-5</v>
      </c>
      <c r="AX1108" s="52" t="str">
        <f>IF(参照!D1108="","",参照!D1108)</f>
        <v>メニューA</v>
      </c>
      <c r="AY1108" s="52">
        <f>IF(参照!E1108="","",参照!E1108)</f>
        <v>0</v>
      </c>
      <c r="AZ1108" s="52" t="str">
        <f>IF(参照!F1108="","",参照!F1108)</f>
        <v>つづくみらいエナジー(株)</v>
      </c>
      <c r="BA1108" s="52" t="str">
        <f>IF(参照!G1108="","",参照!G1108)</f>
        <v>つづくみらいエナジー(株)_メニューA</v>
      </c>
      <c r="BB1108" s="52">
        <f t="shared" si="48"/>
        <v>0</v>
      </c>
      <c r="BD1108" s="52" t="str">
        <f>IF(参照!L1108="","",参照!L1108)</f>
        <v/>
      </c>
    </row>
    <row r="1109" spans="47:56">
      <c r="AU1109" s="52" t="str">
        <f>IF(参照!A1109="","",参照!A1109)</f>
        <v/>
      </c>
      <c r="AV1109" s="52" t="str">
        <f>IF(参照!B1109="","",参照!B1109)</f>
        <v/>
      </c>
      <c r="AW1109" s="52" t="str">
        <f>IF(参照!C1109="","",参照!C1109)</f>
        <v/>
      </c>
      <c r="AX1109" s="52" t="str">
        <f>IF(参照!D1109="","",参照!D1109)</f>
        <v>メニューB(残差)</v>
      </c>
      <c r="AY1109" s="52">
        <f>IF(参照!E1109="","",参照!E1109)</f>
        <v>2.5900000000000001E-4</v>
      </c>
      <c r="AZ1109" s="52" t="str">
        <f>IF(参照!F1109="","",参照!F1109)</f>
        <v>つづくみらいエナジー(株)</v>
      </c>
      <c r="BA1109" s="52" t="str">
        <f>IF(参照!G1109="","",参照!G1109)</f>
        <v>つづくみらいエナジー(株)_メニューB(残差)</v>
      </c>
      <c r="BB1109" s="52">
        <f t="shared" si="48"/>
        <v>0.25900000000000001</v>
      </c>
      <c r="BD1109" s="52" t="str">
        <f>IF(参照!L1109="","",参照!L1109)</f>
        <v/>
      </c>
    </row>
    <row r="1110" spans="47:56">
      <c r="AU1110" s="52" t="str">
        <f>IF(参照!A1110="","",参照!A1110)</f>
        <v/>
      </c>
      <c r="AV1110" s="52" t="str">
        <f>IF(参照!B1110="","",参照!B1110)</f>
        <v/>
      </c>
      <c r="AW1110" s="52" t="str">
        <f>IF(参照!C1110="","",参照!C1110)</f>
        <v/>
      </c>
      <c r="AX1110" s="52" t="str">
        <f>IF(参照!D1110="","",参照!D1110)</f>
        <v>(参考値)事業者全体</v>
      </c>
      <c r="AY1110" s="52">
        <f>IF(参照!E1110="","",参照!E1110)</f>
        <v>2.8199999999999997E-4</v>
      </c>
      <c r="AZ1110" s="52" t="str">
        <f>IF(参照!F1110="","",参照!F1110)</f>
        <v>つづくみらいエナジー(株)</v>
      </c>
      <c r="BA1110" s="52" t="str">
        <f>IF(参照!G1110="","",参照!G1110)</f>
        <v>つづくみらいエナジー(株)_(参考値)事業者全体</v>
      </c>
      <c r="BB1110" s="52">
        <f t="shared" si="48"/>
        <v>0.28199999999999997</v>
      </c>
      <c r="BD1110" s="52" t="str">
        <f>IF(参照!L1110="","",参照!L1110)</f>
        <v/>
      </c>
    </row>
    <row r="1111" spans="47:56">
      <c r="AU1111" s="52" t="str">
        <f>IF(参照!A1111="","",参照!A1111)</f>
        <v>A0769</v>
      </c>
      <c r="AV1111" s="52" t="str">
        <f>IF(参照!B1111="","",参照!B1111)</f>
        <v>(株)中庄商店</v>
      </c>
      <c r="AW1111" s="52">
        <f>IF(参照!C1111="","",参照!C1111)</f>
        <v>3.2299999999999999E-4</v>
      </c>
      <c r="AX1111" s="52" t="str">
        <f>IF(参照!D1111="","",参照!D1111)</f>
        <v/>
      </c>
      <c r="AY1111" s="52">
        <f>IF(参照!E1111="","",参照!E1111)</f>
        <v>2.6600000000000001E-4</v>
      </c>
      <c r="AZ1111" s="52" t="str">
        <f>IF(参照!F1111="","",参照!F1111)</f>
        <v>(株)中庄商店</v>
      </c>
      <c r="BA1111" s="52" t="str">
        <f>IF(参照!G1111="","",参照!G1111)</f>
        <v>(株)中庄商店_</v>
      </c>
      <c r="BB1111" s="52">
        <f t="shared" si="48"/>
        <v>0.26600000000000001</v>
      </c>
      <c r="BD1111" s="52" t="str">
        <f>IF(参照!L1111="","",参照!L1111)</f>
        <v/>
      </c>
    </row>
    <row r="1112" spans="47:56">
      <c r="AU1112" s="52" t="str">
        <f>IF(参照!A1112="","",参照!A1112)</f>
        <v>A0770</v>
      </c>
      <c r="AV1112" s="52" t="str">
        <f>IF(参照!B1112="","",参照!B1112)</f>
        <v>(株)ほくだん</v>
      </c>
      <c r="AW1112" s="52">
        <f>IF(参照!C1112="","",参照!C1112)</f>
        <v>4.8299999999999998E-4</v>
      </c>
      <c r="AX1112" s="52" t="str">
        <f>IF(参照!D1112="","",参照!D1112)</f>
        <v/>
      </c>
      <c r="AY1112" s="52">
        <f>IF(参照!E1112="","",参照!E1112)</f>
        <v>4.4900000000000002E-4</v>
      </c>
      <c r="AZ1112" s="52" t="str">
        <f>IF(参照!F1112="","",参照!F1112)</f>
        <v>(株)ほくだん</v>
      </c>
      <c r="BA1112" s="52" t="str">
        <f>IF(参照!G1112="","",参照!G1112)</f>
        <v>(株)ほくだん_</v>
      </c>
      <c r="BB1112" s="52">
        <f t="shared" si="48"/>
        <v>0.44900000000000001</v>
      </c>
      <c r="BD1112" s="52" t="str">
        <f>IF(参照!L1112="","",参照!L1112)</f>
        <v/>
      </c>
    </row>
    <row r="1113" spans="47:56">
      <c r="AU1113" s="52" t="str">
        <f>IF(参照!A1113="","",参照!A1113)</f>
        <v>A0774</v>
      </c>
      <c r="AV1113" s="52" t="str">
        <f>IF(参照!B1113="","",参照!B1113)</f>
        <v>(株)コノミヤホールディングス</v>
      </c>
      <c r="AW1113" s="52">
        <f>IF(参照!C1113="","",参照!C1113)</f>
        <v>5.0299999999999997E-4</v>
      </c>
      <c r="AX1113" s="52" t="str">
        <f>IF(参照!D1113="","",参照!D1113)</f>
        <v/>
      </c>
      <c r="AY1113" s="52">
        <f>IF(参照!E1113="","",参照!E1113)</f>
        <v>4.4700000000000002E-4</v>
      </c>
      <c r="AZ1113" s="52" t="str">
        <f>IF(参照!F1113="","",参照!F1113)</f>
        <v>(株)コノミヤホールディングス</v>
      </c>
      <c r="BA1113" s="52" t="str">
        <f>IF(参照!G1113="","",参照!G1113)</f>
        <v>(株)コノミヤホールディングス_</v>
      </c>
      <c r="BB1113" s="52">
        <f t="shared" si="48"/>
        <v>0.44700000000000001</v>
      </c>
      <c r="BD1113" s="52" t="str">
        <f>IF(参照!L1113="","",参照!L1113)</f>
        <v/>
      </c>
    </row>
    <row r="1114" spans="47:56">
      <c r="AU1114" s="52" t="str">
        <f>IF(参照!A1114="","",参照!A1114)</f>
        <v>A0776</v>
      </c>
      <c r="AV1114" s="52" t="str">
        <f>IF(参照!B1114="","",参照!B1114)</f>
        <v>自由でんき(株)</v>
      </c>
      <c r="AW1114" s="52">
        <f>IF(参照!C1114="","",参照!C1114)</f>
        <v>3.28E-4</v>
      </c>
      <c r="AX1114" s="52" t="str">
        <f>IF(参照!D1114="","",参照!D1114)</f>
        <v/>
      </c>
      <c r="AY1114" s="52">
        <f>IF(参照!E1114="","",参照!E1114)</f>
        <v>2.72E-4</v>
      </c>
      <c r="AZ1114" s="52" t="str">
        <f>IF(参照!F1114="","",参照!F1114)</f>
        <v>自由でんき(株)</v>
      </c>
      <c r="BA1114" s="52" t="str">
        <f>IF(参照!G1114="","",参照!G1114)</f>
        <v>自由でんき(株)_</v>
      </c>
      <c r="BB1114" s="52">
        <f t="shared" si="48"/>
        <v>0.27200000000000002</v>
      </c>
      <c r="BD1114" s="52" t="str">
        <f>IF(参照!L1114="","",参照!L1114)</f>
        <v/>
      </c>
    </row>
    <row r="1115" spans="47:56">
      <c r="AU1115" s="52" t="str">
        <f>IF(参照!A1115="","",参照!A1115)</f>
        <v>A0780</v>
      </c>
      <c r="AV1115" s="52" t="str">
        <f>IF(参照!B1115="","",参照!B1115)</f>
        <v>(株)ビジョン</v>
      </c>
      <c r="AW1115" s="52">
        <f>IF(参照!C1115="","",参照!C1115)</f>
        <v>3.79E-4</v>
      </c>
      <c r="AX1115" s="52" t="str">
        <f>IF(参照!D1115="","",参照!D1115)</f>
        <v/>
      </c>
      <c r="AY1115" s="52">
        <f>IF(参照!E1115="","",参照!E1115)</f>
        <v>3.2299999999999999E-4</v>
      </c>
      <c r="AZ1115" s="52" t="str">
        <f>IF(参照!F1115="","",参照!F1115)</f>
        <v>(株)ビジョン</v>
      </c>
      <c r="BA1115" s="52" t="str">
        <f>IF(参照!G1115="","",参照!G1115)</f>
        <v>(株)ビジョン_</v>
      </c>
      <c r="BB1115" s="52">
        <f t="shared" si="48"/>
        <v>0.32300000000000001</v>
      </c>
      <c r="BD1115" s="52" t="str">
        <f>IF(参照!L1115="","",参照!L1115)</f>
        <v/>
      </c>
    </row>
    <row r="1116" spans="47:56">
      <c r="AU1116" s="52" t="str">
        <f>IF(参照!A1116="","",参照!A1116)</f>
        <v>A0781</v>
      </c>
      <c r="AV1116" s="52" t="str">
        <f>IF(参照!B1116="","",参照!B1116)</f>
        <v>(株)丸の内電力</v>
      </c>
      <c r="AW1116" s="52">
        <f>IF(参照!C1116="","",参照!C1116)</f>
        <v>5.8900000000000001E-4</v>
      </c>
      <c r="AX1116" s="52" t="str">
        <f>IF(参照!D1116="","",参照!D1116)</f>
        <v/>
      </c>
      <c r="AY1116" s="52">
        <f>IF(参照!E1116="","",参照!E1116)</f>
        <v>6.6300000000000007E-4</v>
      </c>
      <c r="AZ1116" s="52" t="str">
        <f>IF(参照!F1116="","",参照!F1116)</f>
        <v>(株)丸の内電力</v>
      </c>
      <c r="BA1116" s="52" t="str">
        <f>IF(参照!G1116="","",参照!G1116)</f>
        <v>(株)丸の内電力_</v>
      </c>
      <c r="BB1116" s="52">
        <f t="shared" si="48"/>
        <v>0.66300000000000003</v>
      </c>
      <c r="BD1116" s="52" t="str">
        <f>IF(参照!L1116="","",参照!L1116)</f>
        <v/>
      </c>
    </row>
    <row r="1117" spans="47:56">
      <c r="AU1117" s="52" t="str">
        <f>IF(参照!A1117="","",参照!A1117)</f>
        <v>A0782</v>
      </c>
      <c r="AV1117" s="52" t="str">
        <f>IF(参照!B1117="","",参照!B1117)</f>
        <v>西川建材工業(株)</v>
      </c>
      <c r="AW1117" s="52">
        <f>IF(参照!C1117="","",参照!C1117)</f>
        <v>7.8399999999999997E-4</v>
      </c>
      <c r="AX1117" s="52" t="str">
        <f>IF(参照!D1117="","",参照!D1117)</f>
        <v/>
      </c>
      <c r="AY1117" s="52">
        <f>IF(参照!E1117="","",参照!E1117)</f>
        <v>7.3099999999999999E-4</v>
      </c>
      <c r="AZ1117" s="52" t="str">
        <f>IF(参照!F1117="","",参照!F1117)</f>
        <v>西川建材工業(株)</v>
      </c>
      <c r="BA1117" s="52" t="str">
        <f>IF(参照!G1117="","",参照!G1117)</f>
        <v>西川建材工業(株)_</v>
      </c>
      <c r="BB1117" s="52">
        <f t="shared" si="48"/>
        <v>0.73099999999999998</v>
      </c>
      <c r="BD1117" s="52" t="str">
        <f>IF(参照!L1117="","",参照!L1117)</f>
        <v/>
      </c>
    </row>
    <row r="1118" spans="47:56">
      <c r="AU1118" s="52" t="str">
        <f>IF(参照!A1118="","",参照!A1118)</f>
        <v>A0783</v>
      </c>
      <c r="AV1118" s="52" t="str">
        <f>IF(参照!B1118="","",参照!B1118)</f>
        <v>(株)中京電力</v>
      </c>
      <c r="AW1118" s="52">
        <f>IF(参照!C1118="","",参照!C1118)</f>
        <v>5.5500000000000005E-4</v>
      </c>
      <c r="AX1118" s="52" t="str">
        <f>IF(参照!D1118="","",参照!D1118)</f>
        <v/>
      </c>
      <c r="AY1118" s="52">
        <f>IF(参照!E1118="","",参照!E1118)</f>
        <v>4.9899999999999999E-4</v>
      </c>
      <c r="AZ1118" s="52" t="str">
        <f>IF(参照!F1118="","",参照!F1118)</f>
        <v>(株)中京電力</v>
      </c>
      <c r="BA1118" s="52" t="str">
        <f>IF(参照!G1118="","",参照!G1118)</f>
        <v>(株)中京電力_</v>
      </c>
      <c r="BB1118" s="52">
        <f t="shared" si="48"/>
        <v>0.499</v>
      </c>
      <c r="BD1118" s="52" t="str">
        <f>IF(参照!L1118="","",参照!L1118)</f>
        <v/>
      </c>
    </row>
    <row r="1119" spans="47:56">
      <c r="AU1119" s="52" t="str">
        <f>IF(参照!A1119="","",参照!A1119)</f>
        <v>A0785</v>
      </c>
      <c r="AV1119" s="52" t="str">
        <f>IF(参照!B1119="","",参照!B1119)</f>
        <v>(株)クオリティプラス</v>
      </c>
      <c r="AW1119" s="52">
        <f>IF(参照!C1119="","",参照!C1119)</f>
        <v>5.5100000000000006E-4</v>
      </c>
      <c r="AX1119" s="52" t="str">
        <f>IF(参照!D1119="","",参照!D1119)</f>
        <v/>
      </c>
      <c r="AY1119" s="52">
        <f>IF(参照!E1119="","",参照!E1119)</f>
        <v>4.95E-4</v>
      </c>
      <c r="AZ1119" s="52" t="str">
        <f>IF(参照!F1119="","",参照!F1119)</f>
        <v>(株)クオリティプラス</v>
      </c>
      <c r="BA1119" s="52" t="str">
        <f>IF(参照!G1119="","",参照!G1119)</f>
        <v>(株)クオリティプラス_</v>
      </c>
      <c r="BB1119" s="52">
        <f t="shared" si="48"/>
        <v>0.495</v>
      </c>
      <c r="BD1119" s="52" t="str">
        <f>IF(参照!L1119="","",参照!L1119)</f>
        <v/>
      </c>
    </row>
    <row r="1120" spans="47:56">
      <c r="AU1120" s="52" t="str">
        <f>IF(参照!A1120="","",参照!A1120)</f>
        <v>A0786</v>
      </c>
      <c r="AV1120" s="52" t="str">
        <f>IF(参照!B1120="","",参照!B1120)</f>
        <v>Ｙ．Ｗ．Ｃ(株)</v>
      </c>
      <c r="AW1120" s="52">
        <f>IF(参照!C1120="","",参照!C1120)</f>
        <v>5.6200000000000011E-4</v>
      </c>
      <c r="AX1120" s="52" t="str">
        <f>IF(参照!D1120="","",参照!D1120)</f>
        <v/>
      </c>
      <c r="AY1120" s="52">
        <f>IF(参照!E1120="","",参照!E1120)</f>
        <v>5.0600000000000005E-4</v>
      </c>
      <c r="AZ1120" s="52" t="str">
        <f>IF(参照!F1120="","",参照!F1120)</f>
        <v>Ｙ．Ｗ．Ｃ(株)</v>
      </c>
      <c r="BA1120" s="52" t="str">
        <f>IF(参照!G1120="","",参照!G1120)</f>
        <v>Ｙ．Ｗ．Ｃ(株)_</v>
      </c>
      <c r="BB1120" s="52">
        <f t="shared" si="48"/>
        <v>0.50600000000000001</v>
      </c>
      <c r="BD1120" s="52" t="str">
        <f>IF(参照!L1120="","",参照!L1120)</f>
        <v/>
      </c>
    </row>
    <row r="1121" spans="47:56">
      <c r="AU1121" s="52" t="str">
        <f>IF(参照!A1121="","",参照!A1121)</f>
        <v>A0793</v>
      </c>
      <c r="AV1121" s="52" t="str">
        <f>IF(参照!B1121="","",参照!B1121)</f>
        <v>ＴＧオクトパスエナジー(株)</v>
      </c>
      <c r="AW1121" s="52">
        <f>IF(参照!C1121="","",参照!C1121)</f>
        <v>3.9399999999999998E-4</v>
      </c>
      <c r="AX1121" s="52" t="str">
        <f>IF(参照!D1121="","",参照!D1121)</f>
        <v>メニューA</v>
      </c>
      <c r="AY1121" s="52">
        <f>IF(参照!E1121="","",参照!E1121)</f>
        <v>0</v>
      </c>
      <c r="AZ1121" s="52" t="str">
        <f>IF(参照!F1121="","",参照!F1121)</f>
        <v>ＴＧオクトパスエナジー(株)</v>
      </c>
      <c r="BA1121" s="52" t="str">
        <f>IF(参照!G1121="","",参照!G1121)</f>
        <v>ＴＧオクトパスエナジー(株)_メニューA</v>
      </c>
      <c r="BB1121" s="52">
        <f t="shared" si="48"/>
        <v>0</v>
      </c>
      <c r="BD1121" s="52" t="str">
        <f>IF(参照!L1121="","",参照!L1121)</f>
        <v/>
      </c>
    </row>
    <row r="1122" spans="47:56">
      <c r="AU1122" s="52" t="str">
        <f>IF(参照!A1122="","",参照!A1122)</f>
        <v/>
      </c>
      <c r="AV1122" s="52" t="str">
        <f>IF(参照!B1122="","",参照!B1122)</f>
        <v/>
      </c>
      <c r="AW1122" s="52" t="str">
        <f>IF(参照!C1122="","",参照!C1122)</f>
        <v/>
      </c>
      <c r="AX1122" s="52" t="str">
        <f>IF(参照!D1122="","",参照!D1122)</f>
        <v>メニューB</v>
      </c>
      <c r="AY1122" s="52">
        <f>IF(参照!E1122="","",参照!E1122)</f>
        <v>0</v>
      </c>
      <c r="AZ1122" s="52" t="str">
        <f>IF(参照!F1122="","",参照!F1122)</f>
        <v>ＴＧオクトパスエナジー(株)</v>
      </c>
      <c r="BA1122" s="52" t="str">
        <f>IF(参照!G1122="","",参照!G1122)</f>
        <v>ＴＧオクトパスエナジー(株)_メニューB</v>
      </c>
      <c r="BB1122" s="52">
        <f t="shared" si="48"/>
        <v>0</v>
      </c>
      <c r="BD1122" s="52" t="str">
        <f>IF(参照!L1122="","",参照!L1122)</f>
        <v/>
      </c>
    </row>
    <row r="1123" spans="47:56">
      <c r="AU1123" s="52" t="str">
        <f>IF(参照!A1123="","",参照!A1123)</f>
        <v/>
      </c>
      <c r="AV1123" s="52" t="str">
        <f>IF(参照!B1123="","",参照!B1123)</f>
        <v/>
      </c>
      <c r="AW1123" s="52" t="str">
        <f>IF(参照!C1123="","",参照!C1123)</f>
        <v/>
      </c>
      <c r="AX1123" s="52" t="str">
        <f>IF(参照!D1123="","",参照!D1123)</f>
        <v>(参考値)事業者全体</v>
      </c>
      <c r="AY1123" s="52">
        <f>IF(参照!E1123="","",参照!E1123)</f>
        <v>0</v>
      </c>
      <c r="AZ1123" s="52" t="str">
        <f>IF(参照!F1123="","",参照!F1123)</f>
        <v>ＴＧオクトパスエナジー(株)</v>
      </c>
      <c r="BA1123" s="52" t="str">
        <f>IF(参照!G1123="","",参照!G1123)</f>
        <v>ＴＧオクトパスエナジー(株)_(参考値)事業者全体</v>
      </c>
      <c r="BB1123" s="52">
        <f t="shared" si="48"/>
        <v>0</v>
      </c>
      <c r="BD1123" s="52" t="str">
        <f>IF(参照!L1123="","",参照!L1123)</f>
        <v/>
      </c>
    </row>
    <row r="1124" spans="47:56">
      <c r="AU1124" s="52" t="str">
        <f>IF(参照!A1124="","",参照!A1124)</f>
        <v>A0796</v>
      </c>
      <c r="AV1124" s="52" t="str">
        <f>IF(参照!B1124="","",参照!B1124)</f>
        <v>東北電力フロンティア(株)</v>
      </c>
      <c r="AW1124" s="52">
        <f>IF(参照!C1124="","",参照!C1124)</f>
        <v>6.2399999999999999E-4</v>
      </c>
      <c r="AX1124" s="52" t="str">
        <f>IF(参照!D1124="","",参照!D1124)</f>
        <v/>
      </c>
      <c r="AY1124" s="52">
        <f>IF(参照!E1124="","",参照!E1124)</f>
        <v>5.6799999999999993E-4</v>
      </c>
      <c r="AZ1124" s="52" t="str">
        <f>IF(参照!F1124="","",参照!F1124)</f>
        <v>東北電力フロンティア(株)</v>
      </c>
      <c r="BA1124" s="52" t="str">
        <f>IF(参照!G1124="","",参照!G1124)</f>
        <v>東北電力フロンティア(株)_</v>
      </c>
      <c r="BB1124" s="52">
        <f t="shared" si="48"/>
        <v>0.56799999999999995</v>
      </c>
      <c r="BD1124" s="52" t="str">
        <f>IF(参照!L1124="","",参照!L1124)</f>
        <v/>
      </c>
    </row>
    <row r="1125" spans="47:56">
      <c r="AU1125" s="52" t="str">
        <f>IF(参照!A1125="","",参照!A1125)</f>
        <v>A0798</v>
      </c>
      <c r="AV1125" s="52" t="str">
        <f>IF(参照!B1125="","",参照!B1125)</f>
        <v>(株)ファラデー</v>
      </c>
      <c r="AW1125" s="52">
        <f>IF(参照!C1125="","",参照!C1125)</f>
        <v>4.7799999999999996E-4</v>
      </c>
      <c r="AX1125" s="52" t="str">
        <f>IF(参照!D1125="","",参照!D1125)</f>
        <v/>
      </c>
      <c r="AY1125" s="52">
        <f>IF(参照!E1125="","",参照!E1125)</f>
        <v>5.22E-4</v>
      </c>
      <c r="AZ1125" s="52" t="str">
        <f>IF(参照!F1125="","",参照!F1125)</f>
        <v>(株)ファラデー</v>
      </c>
      <c r="BA1125" s="52" t="str">
        <f>IF(参照!G1125="","",参照!G1125)</f>
        <v>(株)ファラデー_</v>
      </c>
      <c r="BB1125" s="52">
        <f t="shared" si="48"/>
        <v>0.52200000000000002</v>
      </c>
      <c r="BD1125" s="52" t="str">
        <f>IF(参照!L1125="","",参照!L1125)</f>
        <v/>
      </c>
    </row>
    <row r="1126" spans="47:56">
      <c r="AU1126" s="52" t="str">
        <f>IF(参照!A1126="","",参照!A1126)</f>
        <v>A0803</v>
      </c>
      <c r="AV1126" s="52" t="str">
        <f>IF(参照!B1126="","",参照!B1126)</f>
        <v>出雲ケーブルビジョン(株)</v>
      </c>
      <c r="AW1126" s="52">
        <f>IF(参照!C1126="","",参照!C1126)</f>
        <v>4.1299999999999996E-4</v>
      </c>
      <c r="AX1126" s="52" t="str">
        <f>IF(参照!D1126="","",参照!D1126)</f>
        <v/>
      </c>
      <c r="AY1126" s="52">
        <f>IF(参照!E1126="","",参照!E1126)</f>
        <v>4.6500000000000003E-4</v>
      </c>
      <c r="AZ1126" s="52" t="str">
        <f>IF(参照!F1126="","",参照!F1126)</f>
        <v>出雲ケーブルビジョン(株)</v>
      </c>
      <c r="BA1126" s="52" t="str">
        <f>IF(参照!G1126="","",参照!G1126)</f>
        <v>出雲ケーブルビジョン(株)_</v>
      </c>
      <c r="BB1126" s="52">
        <f t="shared" si="48"/>
        <v>0.46500000000000002</v>
      </c>
      <c r="BD1126" s="52" t="str">
        <f>IF(参照!L1126="","",参照!L1126)</f>
        <v/>
      </c>
    </row>
    <row r="1127" spans="47:56">
      <c r="AU1127" s="52" t="str">
        <f>IF(参照!A1127="","",参照!A1127)</f>
        <v>A0806</v>
      </c>
      <c r="AV1127" s="52" t="str">
        <f>IF(参照!B1127="","",参照!B1127)</f>
        <v>いずも縁結び電力(株)</v>
      </c>
      <c r="AW1127" s="52">
        <f>IF(参照!C1127="","",参照!C1127)</f>
        <v>1.02E-4</v>
      </c>
      <c r="AX1127" s="52" t="str">
        <f>IF(参照!D1127="","",参照!D1127)</f>
        <v/>
      </c>
      <c r="AY1127" s="52">
        <f>IF(参照!E1127="","",参照!E1127)</f>
        <v>2.8100000000000005E-4</v>
      </c>
      <c r="AZ1127" s="52" t="str">
        <f>IF(参照!F1127="","",参照!F1127)</f>
        <v>いずも縁結び電力(株)</v>
      </c>
      <c r="BA1127" s="52" t="str">
        <f>IF(参照!G1127="","",参照!G1127)</f>
        <v>いずも縁結び電力(株)_</v>
      </c>
      <c r="BB1127" s="52">
        <f t="shared" si="48"/>
        <v>0.28100000000000003</v>
      </c>
      <c r="BD1127" s="52" t="str">
        <f>IF(参照!L1127="","",参照!L1127)</f>
        <v/>
      </c>
    </row>
    <row r="1128" spans="47:56">
      <c r="AU1128" s="52" t="str">
        <f>IF(参照!A1128="","",参照!A1128)</f>
        <v>A0808</v>
      </c>
      <c r="AV1128" s="52" t="str">
        <f>IF(参照!B1128="","",参照!B1128)</f>
        <v>宇都宮ライトパワー(株)</v>
      </c>
      <c r="AW1128" s="52">
        <f>IF(参照!C1128="","",参照!C1128)</f>
        <v>3.1300000000000002E-4</v>
      </c>
      <c r="AX1128" s="52" t="str">
        <f>IF(参照!D1128="","",参照!D1128)</f>
        <v/>
      </c>
      <c r="AY1128" s="52">
        <f>IF(参照!E1128="","",参照!E1128)</f>
        <v>4.17E-4</v>
      </c>
      <c r="AZ1128" s="52" t="str">
        <f>IF(参照!F1128="","",参照!F1128)</f>
        <v>宇都宮ライトパワー(株)</v>
      </c>
      <c r="BA1128" s="52" t="str">
        <f>IF(参照!G1128="","",参照!G1128)</f>
        <v>宇都宮ライトパワー(株)_</v>
      </c>
      <c r="BB1128" s="52">
        <f t="shared" si="48"/>
        <v>0.41699999999999998</v>
      </c>
      <c r="BD1128" s="52" t="str">
        <f>IF(参照!L1128="","",参照!L1128)</f>
        <v/>
      </c>
    </row>
  </sheetData>
  <sheetProtection algorithmName="SHA-512" hashValue="He2cvYKRjpDwvNemMX3NbDENzrre6UeVCbLhZQ+U9OJUAAJUVg+1wme0YsjQDkijyjPwp6nZC0vyb7uXgj3gEQ==" saltValue="xsZBYpoakrky3B68VzoVGw==" spinCount="100000" sheet="1" objects="1" scenarios="1" selectLockedCells="1"/>
  <mergeCells count="147">
    <mergeCell ref="D69:K69"/>
    <mergeCell ref="G3:I3"/>
    <mergeCell ref="J3:K3"/>
    <mergeCell ref="D63:K63"/>
    <mergeCell ref="D64:K64"/>
    <mergeCell ref="D65:K65"/>
    <mergeCell ref="D66:K66"/>
    <mergeCell ref="D67:K67"/>
    <mergeCell ref="D68:K68"/>
    <mergeCell ref="D48:G48"/>
    <mergeCell ref="D46:G47"/>
    <mergeCell ref="H46:I46"/>
    <mergeCell ref="J46:K46"/>
    <mergeCell ref="F39:F40"/>
    <mergeCell ref="H39:H40"/>
    <mergeCell ref="I39:I40"/>
    <mergeCell ref="J39:J40"/>
    <mergeCell ref="K39:K40"/>
    <mergeCell ref="H37:H38"/>
    <mergeCell ref="I37:I38"/>
    <mergeCell ref="J37:J38"/>
    <mergeCell ref="K37:K38"/>
    <mergeCell ref="J23:J24"/>
    <mergeCell ref="K23:K24"/>
    <mergeCell ref="T60:U60"/>
    <mergeCell ref="D61:K61"/>
    <mergeCell ref="T61:U61"/>
    <mergeCell ref="D62:K62"/>
    <mergeCell ref="T62:U62"/>
    <mergeCell ref="D58:G59"/>
    <mergeCell ref="H58:K59"/>
    <mergeCell ref="T58:U58"/>
    <mergeCell ref="T59:U59"/>
    <mergeCell ref="O58:R58"/>
    <mergeCell ref="O59:R59"/>
    <mergeCell ref="O60:R60"/>
    <mergeCell ref="O61:R61"/>
    <mergeCell ref="N62:R62"/>
    <mergeCell ref="T51:U51"/>
    <mergeCell ref="D52:G52"/>
    <mergeCell ref="J52:K52"/>
    <mergeCell ref="T52:U52"/>
    <mergeCell ref="O51:R51"/>
    <mergeCell ref="O52:R52"/>
    <mergeCell ref="T55:U55"/>
    <mergeCell ref="D56:G56"/>
    <mergeCell ref="J56:K56"/>
    <mergeCell ref="T53:U53"/>
    <mergeCell ref="D54:G54"/>
    <mergeCell ref="J54:K54"/>
    <mergeCell ref="T54:U54"/>
    <mergeCell ref="O53:R53"/>
    <mergeCell ref="O54:R54"/>
    <mergeCell ref="N55:R55"/>
    <mergeCell ref="C49:C59"/>
    <mergeCell ref="D49:G49"/>
    <mergeCell ref="J49:K49"/>
    <mergeCell ref="D50:G50"/>
    <mergeCell ref="J50:K50"/>
    <mergeCell ref="D53:G53"/>
    <mergeCell ref="J53:K53"/>
    <mergeCell ref="D55:G55"/>
    <mergeCell ref="J55:K55"/>
    <mergeCell ref="D51:G51"/>
    <mergeCell ref="J51:K51"/>
    <mergeCell ref="D57:G57"/>
    <mergeCell ref="J57:K57"/>
    <mergeCell ref="AJ46:AK46"/>
    <mergeCell ref="H47:I47"/>
    <mergeCell ref="J47:K47"/>
    <mergeCell ref="N47:R47"/>
    <mergeCell ref="AH47:AK47"/>
    <mergeCell ref="AJ41:AK41"/>
    <mergeCell ref="AJ42:AK42"/>
    <mergeCell ref="D43:G43"/>
    <mergeCell ref="AJ43:AK43"/>
    <mergeCell ref="D44:G45"/>
    <mergeCell ref="AJ44:AK44"/>
    <mergeCell ref="AJ45:AK45"/>
    <mergeCell ref="E41:F42"/>
    <mergeCell ref="H41:H42"/>
    <mergeCell ref="I41:I42"/>
    <mergeCell ref="J41:J42"/>
    <mergeCell ref="K41:K42"/>
    <mergeCell ref="N37:R37"/>
    <mergeCell ref="AH37:AK37"/>
    <mergeCell ref="AH32:AH33"/>
    <mergeCell ref="D33:G33"/>
    <mergeCell ref="D34:G34"/>
    <mergeCell ref="AH34:AH36"/>
    <mergeCell ref="D35:G35"/>
    <mergeCell ref="D36:G36"/>
    <mergeCell ref="D28:G28"/>
    <mergeCell ref="D29:G29"/>
    <mergeCell ref="H29:K29"/>
    <mergeCell ref="D30:G30"/>
    <mergeCell ref="C31:C48"/>
    <mergeCell ref="D31:G31"/>
    <mergeCell ref="D32:G32"/>
    <mergeCell ref="D37:D42"/>
    <mergeCell ref="E37:E40"/>
    <mergeCell ref="F37:F38"/>
    <mergeCell ref="E23:F24"/>
    <mergeCell ref="H23:H24"/>
    <mergeCell ref="I23:I24"/>
    <mergeCell ref="D25:F27"/>
    <mergeCell ref="C9:C30"/>
    <mergeCell ref="D9:G9"/>
    <mergeCell ref="D14:G14"/>
    <mergeCell ref="D15:G15"/>
    <mergeCell ref="D16:G16"/>
    <mergeCell ref="D12:G12"/>
    <mergeCell ref="AJ16:AK16"/>
    <mergeCell ref="D17:G17"/>
    <mergeCell ref="AH17:AH31"/>
    <mergeCell ref="D18:G18"/>
    <mergeCell ref="D19:D24"/>
    <mergeCell ref="E19:E22"/>
    <mergeCell ref="F19:F20"/>
    <mergeCell ref="H19:H20"/>
    <mergeCell ref="I19:I20"/>
    <mergeCell ref="J19:J20"/>
    <mergeCell ref="K19:K20"/>
    <mergeCell ref="F21:F22"/>
    <mergeCell ref="H21:H22"/>
    <mergeCell ref="I21:I22"/>
    <mergeCell ref="J21:J22"/>
    <mergeCell ref="K21:K22"/>
    <mergeCell ref="AH12:AK12"/>
    <mergeCell ref="D13:G13"/>
    <mergeCell ref="C5:G7"/>
    <mergeCell ref="H5:I7"/>
    <mergeCell ref="J5:K7"/>
    <mergeCell ref="AJ6:AK6"/>
    <mergeCell ref="AJ7:AK7"/>
    <mergeCell ref="C8:K8"/>
    <mergeCell ref="AJ8:AK8"/>
    <mergeCell ref="C2:K2"/>
    <mergeCell ref="C3:F3"/>
    <mergeCell ref="C4:G4"/>
    <mergeCell ref="H4:I4"/>
    <mergeCell ref="J4:K4"/>
    <mergeCell ref="AJ9:AK9"/>
    <mergeCell ref="D10:G10"/>
    <mergeCell ref="AJ10:AK10"/>
    <mergeCell ref="D11:G11"/>
    <mergeCell ref="AJ11:AK11"/>
  </mergeCells>
  <phoneticPr fontId="4"/>
  <dataValidations count="5">
    <dataValidation type="list" allowBlank="1" showInputMessage="1" showErrorMessage="1" sqref="AJ52:AK54" xr:uid="{00000000-0002-0000-0900-000000000000}">
      <formula1>#REF!</formula1>
    </dataValidation>
    <dataValidation type="list" errorStyle="information" allowBlank="1" showInputMessage="1" showErrorMessage="1" errorTitle="リストにない情報" error="リストにない情報です" sqref="O42:O46 O7:O36" xr:uid="{00000000-0002-0000-0900-000001000000}">
      <formula1>INDIRECT($BG$4&amp;"4:"&amp;$BG$4&amp;$BG$8+3)</formula1>
    </dataValidation>
    <dataValidation type="list" allowBlank="1" showInputMessage="1" showErrorMessage="1" sqref="O52:R54" xr:uid="{00000000-0002-0000-0900-000002000000}">
      <formula1>$AN$51:$AN$59</formula1>
    </dataValidation>
    <dataValidation type="list" allowBlank="1" showInputMessage="1" showErrorMessage="1" sqref="O59:R61" xr:uid="{00000000-0002-0000-0900-000003000000}">
      <formula1>$AO$51:$AO$69</formula1>
    </dataValidation>
    <dataValidation type="list" errorStyle="information" allowBlank="1" showInputMessage="1" showErrorMessage="1" errorTitle="リストにない情報" error="リストにない情報です" sqref="P42:P46 P7:P36" xr:uid="{00000000-0002-0000-0900-000004000000}">
      <formula1>IF(OR($Z7=0,$Z7=""),$T$3:$T$3,INDIRECT($BG$5&amp;AE7&amp;":"&amp;$BG$5&amp;AF7))</formula1>
    </dataValidation>
  </dataValidations>
  <printOptions horizontalCentered="1"/>
  <pageMargins left="0.39370078740157483" right="0.39370078740157483" top="0.39370078740157483" bottom="0.39370078740157483" header="0" footer="0"/>
  <pageSetup paperSize="8" scale="85" orientation="landscape"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5105" r:id="rId4" name="Check Box 1">
              <controlPr defaultSize="0" autoFill="0" autoLine="0" autoPict="0" altText="">
                <anchor moveWithCells="1">
                  <from>
                    <xdr:col>3</xdr:col>
                    <xdr:colOff>161925</xdr:colOff>
                    <xdr:row>4</xdr:row>
                    <xdr:rowOff>47625</xdr:rowOff>
                  </from>
                  <to>
                    <xdr:col>4</xdr:col>
                    <xdr:colOff>304800</xdr:colOff>
                    <xdr:row>5</xdr:row>
                    <xdr:rowOff>133350</xdr:rowOff>
                  </to>
                </anchor>
              </controlPr>
            </control>
          </mc:Choice>
        </mc:AlternateContent>
        <mc:AlternateContent xmlns:mc="http://schemas.openxmlformats.org/markup-compatibility/2006">
          <mc:Choice Requires="x14">
            <control shapeId="175106" r:id="rId5" name="Check Box 2">
              <controlPr defaultSize="0" autoFill="0" autoLine="0" autoPict="0">
                <anchor moveWithCells="1">
                  <from>
                    <xdr:col>3</xdr:col>
                    <xdr:colOff>161925</xdr:colOff>
                    <xdr:row>5</xdr:row>
                    <xdr:rowOff>38100</xdr:rowOff>
                  </from>
                  <to>
                    <xdr:col>4</xdr:col>
                    <xdr:colOff>304800</xdr:colOff>
                    <xdr:row>6</xdr:row>
                    <xdr:rowOff>114300</xdr:rowOff>
                  </to>
                </anchor>
              </controlPr>
            </control>
          </mc:Choice>
        </mc:AlternateContent>
        <mc:AlternateContent xmlns:mc="http://schemas.openxmlformats.org/markup-compatibility/2006">
          <mc:Choice Requires="x14">
            <control shapeId="175107" r:id="rId6" name="Check Box 3">
              <controlPr defaultSize="0" autoFill="0" autoLine="0" autoPict="0">
                <anchor moveWithCells="1">
                  <from>
                    <xdr:col>9</xdr:col>
                    <xdr:colOff>523875</xdr:colOff>
                    <xdr:row>3</xdr:row>
                    <xdr:rowOff>133350</xdr:rowOff>
                  </from>
                  <to>
                    <xdr:col>9</xdr:col>
                    <xdr:colOff>866775</xdr:colOff>
                    <xdr:row>5</xdr:row>
                    <xdr:rowOff>47625</xdr:rowOff>
                  </to>
                </anchor>
              </controlPr>
            </control>
          </mc:Choice>
        </mc:AlternateContent>
        <mc:AlternateContent xmlns:mc="http://schemas.openxmlformats.org/markup-compatibility/2006">
          <mc:Choice Requires="x14">
            <control shapeId="175108" r:id="rId7" name="Check Box 4">
              <controlPr defaultSize="0" autoFill="0" autoLine="0" autoPict="0">
                <anchor moveWithCells="1">
                  <from>
                    <xdr:col>9</xdr:col>
                    <xdr:colOff>523875</xdr:colOff>
                    <xdr:row>4</xdr:row>
                    <xdr:rowOff>123825</xdr:rowOff>
                  </from>
                  <to>
                    <xdr:col>9</xdr:col>
                    <xdr:colOff>866775</xdr:colOff>
                    <xdr:row>6</xdr:row>
                    <xdr:rowOff>38100</xdr:rowOff>
                  </to>
                </anchor>
              </controlPr>
            </control>
          </mc:Choice>
        </mc:AlternateContent>
        <mc:AlternateContent xmlns:mc="http://schemas.openxmlformats.org/markup-compatibility/2006">
          <mc:Choice Requires="x14">
            <control shapeId="175109" r:id="rId8" name="Check Box 5">
              <controlPr defaultSize="0" autoFill="0" autoLine="0" autoPict="0">
                <anchor moveWithCells="1">
                  <from>
                    <xdr:col>9</xdr:col>
                    <xdr:colOff>523875</xdr:colOff>
                    <xdr:row>5</xdr:row>
                    <xdr:rowOff>114300</xdr:rowOff>
                  </from>
                  <to>
                    <xdr:col>9</xdr:col>
                    <xdr:colOff>866775</xdr:colOff>
                    <xdr:row>7</xdr:row>
                    <xdr:rowOff>28575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BH1128"/>
  <sheetViews>
    <sheetView showGridLines="0" zoomScaleNormal="100" zoomScaleSheetLayoutView="90" workbookViewId="0">
      <selection activeCell="J3" sqref="J3:K3"/>
    </sheetView>
  </sheetViews>
  <sheetFormatPr defaultRowHeight="10.5"/>
  <cols>
    <col min="1" max="1" width="1.140625" style="28" customWidth="1"/>
    <col min="2" max="2" width="2" style="28" customWidth="1"/>
    <col min="3" max="3" width="6.140625" style="28" customWidth="1"/>
    <col min="4" max="4" width="3" style="28" customWidth="1"/>
    <col min="5" max="5" width="11.85546875" style="28" customWidth="1"/>
    <col min="6" max="6" width="5.140625" style="28" customWidth="1"/>
    <col min="7" max="7" width="13.7109375" style="28" customWidth="1"/>
    <col min="8" max="8" width="15.28515625" style="28" customWidth="1"/>
    <col min="9" max="9" width="13.7109375" style="28" customWidth="1"/>
    <col min="10" max="11" width="16.7109375" style="28" customWidth="1"/>
    <col min="12" max="12" width="3.140625" style="28" customWidth="1"/>
    <col min="13" max="13" width="2.28515625" style="28" customWidth="1"/>
    <col min="14" max="14" width="4.85546875" style="28" customWidth="1"/>
    <col min="15" max="15" width="33.140625" style="28" customWidth="1"/>
    <col min="16" max="16" width="19.28515625" style="28" customWidth="1"/>
    <col min="17" max="18" width="23.140625" style="28" customWidth="1"/>
    <col min="19" max="19" width="17.5703125" style="28" customWidth="1"/>
    <col min="20" max="20" width="11.85546875" style="28" hidden="1" customWidth="1"/>
    <col min="21" max="21" width="16.5703125" style="28" hidden="1" customWidth="1"/>
    <col min="22" max="25" width="20.85546875" style="28" hidden="1" customWidth="1"/>
    <col min="26" max="26" width="10.85546875" style="28" hidden="1" customWidth="1"/>
    <col min="27" max="28" width="8.28515625" style="28" hidden="1" customWidth="1"/>
    <col min="29" max="30" width="10.7109375" style="28" hidden="1" customWidth="1"/>
    <col min="31" max="32" width="7.7109375" style="28" hidden="1" customWidth="1"/>
    <col min="33" max="33" width="5.7109375" style="28" customWidth="1"/>
    <col min="34" max="34" width="4.85546875" style="28" customWidth="1"/>
    <col min="35" max="35" width="23.7109375" style="28" customWidth="1"/>
    <col min="36" max="36" width="17.140625" style="28" customWidth="1"/>
    <col min="37" max="37" width="5.5703125" style="28" customWidth="1"/>
    <col min="38" max="38" width="16.85546875" style="28" customWidth="1"/>
    <col min="39" max="39" width="18.28515625" style="28" customWidth="1"/>
    <col min="40" max="40" width="13.42578125" style="28" hidden="1" customWidth="1"/>
    <col min="41" max="41" width="18.28515625" style="28" hidden="1" customWidth="1"/>
    <col min="42" max="42" width="19.85546875" style="28" hidden="1" customWidth="1"/>
    <col min="43" max="45" width="18.7109375" style="28" hidden="1" customWidth="1"/>
    <col min="46" max="51" width="9.140625" style="28" hidden="1" customWidth="1"/>
    <col min="52" max="53" width="32" style="28" hidden="1" customWidth="1"/>
    <col min="54" max="55" width="9.140625" style="28" hidden="1" customWidth="1"/>
    <col min="56" max="56" width="28.7109375" style="28" hidden="1" customWidth="1"/>
    <col min="57" max="57" width="9.140625" style="28" hidden="1" customWidth="1"/>
    <col min="58" max="58" width="25.42578125" style="28" hidden="1" customWidth="1"/>
    <col min="59" max="60" width="9.140625" style="28" hidden="1" customWidth="1"/>
    <col min="61" max="16384" width="9.140625" style="28"/>
  </cols>
  <sheetData>
    <row r="1" spans="1:60" ht="12.75" customHeight="1">
      <c r="A1" s="1"/>
      <c r="B1" s="12" t="s">
        <v>487</v>
      </c>
      <c r="C1" s="1"/>
      <c r="D1" s="48"/>
      <c r="E1" s="48"/>
      <c r="F1" s="48"/>
      <c r="G1" s="48"/>
      <c r="H1" s="1"/>
      <c r="I1" s="1"/>
      <c r="J1" s="1"/>
      <c r="K1" s="1"/>
      <c r="L1" s="1"/>
      <c r="T1" s="30" t="s">
        <v>557</v>
      </c>
      <c r="U1" s="30" t="s">
        <v>557</v>
      </c>
      <c r="V1" s="30" t="s">
        <v>557</v>
      </c>
      <c r="W1" s="30" t="s">
        <v>557</v>
      </c>
      <c r="X1" s="30" t="s">
        <v>557</v>
      </c>
      <c r="Y1" s="30" t="s">
        <v>557</v>
      </c>
      <c r="Z1" s="30" t="s">
        <v>557</v>
      </c>
      <c r="AA1" s="30" t="s">
        <v>557</v>
      </c>
      <c r="AB1" s="30" t="s">
        <v>557</v>
      </c>
      <c r="AC1" s="30" t="s">
        <v>557</v>
      </c>
      <c r="AD1" s="30" t="s">
        <v>557</v>
      </c>
      <c r="AE1" s="30" t="s">
        <v>557</v>
      </c>
      <c r="AF1" s="30" t="s">
        <v>557</v>
      </c>
      <c r="AG1" s="30"/>
      <c r="AM1" s="30"/>
      <c r="AN1" s="30" t="s">
        <v>557</v>
      </c>
      <c r="AO1" s="30" t="s">
        <v>557</v>
      </c>
      <c r="AP1" s="30" t="s">
        <v>557</v>
      </c>
      <c r="AQ1" s="30" t="s">
        <v>557</v>
      </c>
      <c r="AR1" s="30" t="s">
        <v>557</v>
      </c>
      <c r="AS1" s="30" t="s">
        <v>557</v>
      </c>
      <c r="AT1" s="30" t="s">
        <v>557</v>
      </c>
      <c r="AU1" s="30" t="s">
        <v>557</v>
      </c>
      <c r="AV1" s="30" t="s">
        <v>557</v>
      </c>
      <c r="AW1" s="30" t="s">
        <v>557</v>
      </c>
      <c r="AX1" s="30" t="s">
        <v>557</v>
      </c>
      <c r="AY1" s="30" t="s">
        <v>557</v>
      </c>
      <c r="AZ1" s="30" t="s">
        <v>557</v>
      </c>
      <c r="BA1" s="30" t="s">
        <v>557</v>
      </c>
      <c r="BB1" s="30" t="s">
        <v>557</v>
      </c>
      <c r="BC1" s="30" t="s">
        <v>557</v>
      </c>
      <c r="BD1" s="30" t="s">
        <v>557</v>
      </c>
      <c r="BE1" s="30" t="s">
        <v>557</v>
      </c>
      <c r="BF1" s="30" t="s">
        <v>557</v>
      </c>
      <c r="BG1" s="30" t="s">
        <v>557</v>
      </c>
      <c r="BH1" s="30" t="s">
        <v>557</v>
      </c>
    </row>
    <row r="2" spans="1:60" ht="26.25" customHeight="1">
      <c r="A2" s="1"/>
      <c r="B2" s="1"/>
      <c r="C2" s="481" t="s">
        <v>17</v>
      </c>
      <c r="D2" s="481"/>
      <c r="E2" s="481"/>
      <c r="F2" s="481"/>
      <c r="G2" s="481"/>
      <c r="H2" s="481"/>
      <c r="I2" s="481"/>
      <c r="J2" s="481"/>
      <c r="K2" s="481"/>
      <c r="L2" s="1"/>
      <c r="AU2" s="28" t="s">
        <v>558</v>
      </c>
      <c r="AX2" s="30" t="s">
        <v>559</v>
      </c>
      <c r="BB2" s="30" t="s">
        <v>560</v>
      </c>
      <c r="BD2" s="30" t="s">
        <v>561</v>
      </c>
    </row>
    <row r="3" spans="1:60" ht="12.75" customHeight="1">
      <c r="A3" s="1"/>
      <c r="B3" s="1"/>
      <c r="C3" s="482" t="s">
        <v>2</v>
      </c>
      <c r="D3" s="483"/>
      <c r="E3" s="483"/>
      <c r="F3" s="484"/>
      <c r="G3" s="586" t="str">
        <f>別紙!F5</f>
        <v>株式会社 地球温暖化対策室</v>
      </c>
      <c r="H3" s="587"/>
      <c r="I3" s="588"/>
      <c r="J3" s="593"/>
      <c r="K3" s="594"/>
      <c r="L3" s="1"/>
      <c r="T3" s="49"/>
      <c r="U3" s="28" t="s">
        <v>562</v>
      </c>
      <c r="AU3" s="50" t="s">
        <v>563</v>
      </c>
      <c r="AV3" s="50" t="s">
        <v>564</v>
      </c>
      <c r="AW3" s="50" t="s">
        <v>565</v>
      </c>
      <c r="AX3" s="50" t="s">
        <v>566</v>
      </c>
      <c r="AY3" s="50" t="s">
        <v>567</v>
      </c>
      <c r="AZ3" s="51" t="s">
        <v>568</v>
      </c>
      <c r="BA3" s="51" t="s">
        <v>569</v>
      </c>
      <c r="BB3" s="50" t="s">
        <v>570</v>
      </c>
      <c r="BD3" s="51" t="s">
        <v>571</v>
      </c>
      <c r="BF3" s="28" t="s">
        <v>572</v>
      </c>
    </row>
    <row r="4" spans="1:60" ht="12.75" customHeight="1">
      <c r="A4" s="1"/>
      <c r="B4" s="1"/>
      <c r="C4" s="486" t="s">
        <v>15</v>
      </c>
      <c r="D4" s="487"/>
      <c r="E4" s="487"/>
      <c r="F4" s="487"/>
      <c r="G4" s="488"/>
      <c r="H4" s="486" t="s">
        <v>4</v>
      </c>
      <c r="I4" s="488"/>
      <c r="J4" s="486" t="s">
        <v>3</v>
      </c>
      <c r="K4" s="488"/>
      <c r="L4" s="1"/>
      <c r="N4" s="38" t="s">
        <v>132</v>
      </c>
      <c r="AH4" s="38"/>
      <c r="AU4" s="52" t="str">
        <f>IF(参照!A4="","",参照!A4)</f>
        <v>A0001</v>
      </c>
      <c r="AV4" s="52" t="str">
        <f>IF(参照!B4="","",参照!B4)</f>
        <v>(株)Ｆ－Ｐｏｗｅｒ</v>
      </c>
      <c r="AW4" s="52">
        <f>IF(参照!C4="","",参照!C4)</f>
        <v>4.7199999999999998E-4</v>
      </c>
      <c r="AX4" s="52" t="str">
        <f>IF(参照!D4="","",参照!D4)</f>
        <v>メニューA</v>
      </c>
      <c r="AY4" s="52">
        <f>IF(参照!E4="","",参照!E4)</f>
        <v>0</v>
      </c>
      <c r="AZ4" s="52" t="str">
        <f>IF(参照!F4="","",参照!F4)</f>
        <v>(株)Ｆ－Ｐｏｗｅｒ</v>
      </c>
      <c r="BA4" s="52" t="str">
        <f>IF(参照!G4="","",参照!G4)</f>
        <v>(株)Ｆ－Ｐｏｗｅｒ_メニューA</v>
      </c>
      <c r="BB4" s="52">
        <f>AY4*1000</f>
        <v>0</v>
      </c>
      <c r="BD4" s="52" t="str">
        <f>IF(参照!L4="","",参照!L4)</f>
        <v>北海道電力(株)</v>
      </c>
      <c r="BF4" s="53" t="s">
        <v>573</v>
      </c>
      <c r="BG4" s="54" t="s">
        <v>574</v>
      </c>
      <c r="BH4" s="28" t="s">
        <v>561</v>
      </c>
    </row>
    <row r="5" spans="1:60" ht="12.75" customHeight="1" thickBot="1">
      <c r="A5" s="1"/>
      <c r="B5" s="1"/>
      <c r="C5" s="512" t="s">
        <v>36</v>
      </c>
      <c r="D5" s="513"/>
      <c r="E5" s="513"/>
      <c r="F5" s="513"/>
      <c r="G5" s="514"/>
      <c r="H5" s="512" t="s">
        <v>500</v>
      </c>
      <c r="I5" s="514"/>
      <c r="J5" s="512" t="s">
        <v>56</v>
      </c>
      <c r="K5" s="514"/>
      <c r="L5" s="1"/>
      <c r="N5" s="55" t="s">
        <v>501</v>
      </c>
      <c r="O5" s="56"/>
      <c r="P5" s="56"/>
      <c r="Q5" s="56"/>
      <c r="R5" s="56"/>
      <c r="S5" s="56"/>
      <c r="T5" s="57"/>
      <c r="U5" s="57"/>
      <c r="V5" s="57"/>
      <c r="W5" s="57"/>
      <c r="X5" s="57"/>
      <c r="Y5" s="57"/>
      <c r="Z5" s="57"/>
      <c r="AE5" s="57"/>
      <c r="AF5" s="57"/>
      <c r="AH5" s="55" t="s">
        <v>502</v>
      </c>
      <c r="AI5" s="56"/>
      <c r="AJ5" s="56"/>
      <c r="AK5" s="56"/>
      <c r="AL5" s="56"/>
      <c r="AM5" s="57"/>
      <c r="AN5" s="57"/>
      <c r="AU5" s="52" t="str">
        <f>IF(参照!A5="","",参照!A5)</f>
        <v/>
      </c>
      <c r="AV5" s="52" t="str">
        <f>IF(参照!B5="","",参照!B5)</f>
        <v/>
      </c>
      <c r="AW5" s="52" t="str">
        <f>IF(参照!C5="","",参照!C5)</f>
        <v/>
      </c>
      <c r="AX5" s="52" t="str">
        <f>IF(参照!D5="","",参照!D5)</f>
        <v>メニューB</v>
      </c>
      <c r="AY5" s="52">
        <f>IF(参照!E5="","",参照!E5)</f>
        <v>0</v>
      </c>
      <c r="AZ5" s="52" t="str">
        <f>IF(参照!F5="","",参照!F5)</f>
        <v>(株)Ｆ－Ｐｏｗｅｒ</v>
      </c>
      <c r="BA5" s="52" t="str">
        <f>IF(参照!G5="","",参照!G5)</f>
        <v>(株)Ｆ－Ｐｏｗｅｒ_メニューB</v>
      </c>
      <c r="BB5" s="52">
        <f t="shared" ref="BB5:BB68" si="0">AY5*1000</f>
        <v>0</v>
      </c>
      <c r="BD5" s="52" t="str">
        <f>IF(参照!L5="","",参照!L5)</f>
        <v>東北電力(株)</v>
      </c>
      <c r="BF5" s="53" t="s">
        <v>575</v>
      </c>
      <c r="BG5" s="54" t="s">
        <v>576</v>
      </c>
      <c r="BH5" s="28" t="s">
        <v>559</v>
      </c>
    </row>
    <row r="6" spans="1:60" ht="12.75" customHeight="1" thickBot="1">
      <c r="A6" s="1"/>
      <c r="B6" s="1"/>
      <c r="C6" s="515"/>
      <c r="D6" s="516"/>
      <c r="E6" s="516"/>
      <c r="F6" s="516"/>
      <c r="G6" s="517"/>
      <c r="H6" s="515"/>
      <c r="I6" s="517"/>
      <c r="J6" s="515"/>
      <c r="K6" s="517"/>
      <c r="L6" s="1"/>
      <c r="N6" s="58"/>
      <c r="O6" s="357" t="s">
        <v>85</v>
      </c>
      <c r="P6" s="60" t="s">
        <v>493</v>
      </c>
      <c r="Q6" s="287" t="s">
        <v>2296</v>
      </c>
      <c r="R6" s="286" t="s">
        <v>2297</v>
      </c>
      <c r="S6" s="347" t="s">
        <v>158</v>
      </c>
      <c r="T6" s="62" t="s">
        <v>577</v>
      </c>
      <c r="U6" s="63" t="s">
        <v>578</v>
      </c>
      <c r="V6" s="63" t="s">
        <v>579</v>
      </c>
      <c r="W6" s="59" t="s">
        <v>2298</v>
      </c>
      <c r="X6" s="93" t="s">
        <v>2299</v>
      </c>
      <c r="Y6" s="64" t="s">
        <v>2300</v>
      </c>
      <c r="Z6" s="64" t="s">
        <v>580</v>
      </c>
      <c r="AA6" s="64" t="s">
        <v>581</v>
      </c>
      <c r="AB6" s="64" t="s">
        <v>582</v>
      </c>
      <c r="AC6" s="64" t="s">
        <v>583</v>
      </c>
      <c r="AD6" s="64" t="s">
        <v>584</v>
      </c>
      <c r="AE6" s="63" t="s">
        <v>585</v>
      </c>
      <c r="AF6" s="61" t="s">
        <v>586</v>
      </c>
      <c r="AH6" s="65"/>
      <c r="AI6" s="66" t="s">
        <v>2295</v>
      </c>
      <c r="AJ6" s="521" t="s">
        <v>2301</v>
      </c>
      <c r="AK6" s="522"/>
      <c r="AL6" s="67" t="s">
        <v>158</v>
      </c>
      <c r="AN6" s="62" t="s">
        <v>577</v>
      </c>
      <c r="AO6" s="63" t="s">
        <v>578</v>
      </c>
      <c r="AP6" s="61" t="s">
        <v>579</v>
      </c>
      <c r="AU6" s="52" t="str">
        <f>IF(参照!A6="","",参照!A6)</f>
        <v/>
      </c>
      <c r="AV6" s="52" t="str">
        <f>IF(参照!B6="","",参照!B6)</f>
        <v/>
      </c>
      <c r="AW6" s="52" t="str">
        <f>IF(参照!C6="","",参照!C6)</f>
        <v/>
      </c>
      <c r="AX6" s="52" t="str">
        <f>IF(参照!D6="","",参照!D6)</f>
        <v>メニューC(残差)</v>
      </c>
      <c r="AY6" s="52">
        <f>IF(参照!E6="","",参照!E6)</f>
        <v>5.0500000000000002E-4</v>
      </c>
      <c r="AZ6" s="52" t="str">
        <f>IF(参照!F6="","",参照!F6)</f>
        <v>(株)Ｆ－Ｐｏｗｅｒ</v>
      </c>
      <c r="BA6" s="52" t="str">
        <f>IF(参照!G6="","",参照!G6)</f>
        <v>(株)Ｆ－Ｐｏｗｅｒ_メニューC(残差)</v>
      </c>
      <c r="BB6" s="52">
        <f t="shared" si="0"/>
        <v>0.505</v>
      </c>
      <c r="BD6" s="52" t="str">
        <f>IF(参照!L6="","",参照!L6)</f>
        <v>東京電力エナジーパートナー(株)</v>
      </c>
      <c r="BF6" s="49" t="s">
        <v>587</v>
      </c>
      <c r="BG6" s="54" t="s">
        <v>588</v>
      </c>
      <c r="BH6" s="28" t="s">
        <v>589</v>
      </c>
    </row>
    <row r="7" spans="1:60" ht="12.75" customHeight="1" thickTop="1">
      <c r="A7" s="1"/>
      <c r="B7" s="1"/>
      <c r="C7" s="518"/>
      <c r="D7" s="519"/>
      <c r="E7" s="519"/>
      <c r="F7" s="519"/>
      <c r="G7" s="520"/>
      <c r="H7" s="518"/>
      <c r="I7" s="520"/>
      <c r="J7" s="518"/>
      <c r="K7" s="520"/>
      <c r="L7" s="1"/>
      <c r="N7" s="68">
        <v>1</v>
      </c>
      <c r="O7" s="69"/>
      <c r="P7" s="69"/>
      <c r="Q7" s="70" t="str">
        <f t="shared" ref="Q7:Q36" si="1">IF(O7="","",_xlfn.IFNA(VLOOKUP(O7&amp;"_"&amp;P7,$BA:$BB,2,FALSE),"該当する排出係数がありません"))</f>
        <v/>
      </c>
      <c r="R7" s="71"/>
      <c r="S7" s="348"/>
      <c r="T7" s="346">
        <f>係数１!D$49</f>
        <v>8640</v>
      </c>
      <c r="U7" s="73" t="str">
        <f>IF(OR(S7="",O7=""),"",S7/1000*T7*0.0258)</f>
        <v/>
      </c>
      <c r="V7" s="73" t="str">
        <f>IF(OR(S7="",O7=""),"",IF(R7="",S7*Q7,S7*R7))</f>
        <v/>
      </c>
      <c r="W7" s="74" t="str">
        <f t="array" aca="1" ref="W7" ca="1">IF(O7="","",IF(ISNUMBER(AA7),INDIRECT($BG$6&amp;AA7),IF(AA7="a",Q7,IF(AA7="b",INDIRECT($BG$6&amp;AB7),IF(AA7="c",R7,"")))))</f>
        <v/>
      </c>
      <c r="X7" s="75"/>
      <c r="Y7" s="73" t="str">
        <f>IF(OR(S7="",O7=""),"",IF(X7="",S7*W7,S7*X7))</f>
        <v/>
      </c>
      <c r="Z7" s="76" t="str">
        <f t="shared" ref="Z7:Z36" ca="1" si="2">IF(O7="","",IF(COUNTIF(INDIRECT($BG$4&amp;":"&amp;$BG$4),O7),1,0))</f>
        <v/>
      </c>
      <c r="AA7" s="76" t="str">
        <f ca="1">IF(O7="","",IF(OR(AE7="",AF7=""),"c",IFERROR(MATCH("*残差*",INDIRECT($BG$5&amp;AE7&amp;":"&amp;$BG$5&amp;AF7),0)+AE7-1,IF(AF7-AE7&gt;=1,"b","a"))))</f>
        <v/>
      </c>
      <c r="AB7" s="76" t="str">
        <f ca="1">IF(O7="","",IF(OR(AE7="",AF7=""),"-",IFERROR(MATCH("*事業者全体*",INDIRECT($BG$5&amp;AE7&amp;":"&amp;$BG$5&amp;AF7),0)+AE7-1,"-")))</f>
        <v/>
      </c>
      <c r="AC7" s="76">
        <f ca="1">IF(Z7=0,1,IF(R7="",0,1))</f>
        <v>0</v>
      </c>
      <c r="AD7" s="76">
        <f>IF(R7="",0,1)</f>
        <v>0</v>
      </c>
      <c r="AE7" s="76" t="str">
        <f t="shared" ref="AE7:AE36" si="3">_xlfn.IFNA(MATCH(O7,$AZ:$AZ,0),"")</f>
        <v/>
      </c>
      <c r="AF7" s="77" t="str">
        <f t="shared" ref="AF7:AF36" si="4">IFERROR(IF(O7="","",AE7+COUNTIF($AZ:$AZ,O7)-1),"")</f>
        <v/>
      </c>
      <c r="AH7" s="78">
        <v>1</v>
      </c>
      <c r="AI7" s="31"/>
      <c r="AJ7" s="523"/>
      <c r="AK7" s="524"/>
      <c r="AL7" s="34"/>
      <c r="AN7" s="72" t="str">
        <f>IF(AJ7="","",IF(AJ7=0,3600,係数１!D$49))</f>
        <v/>
      </c>
      <c r="AO7" s="73" t="str">
        <f>IF(OR(AL7="",AJ7="",AI7=""),"",AL7/1000*AN7*0.0258)</f>
        <v/>
      </c>
      <c r="AP7" s="273" t="str">
        <f>IF(OR(AL7="",AI7=""),"",AL7*AJ7)</f>
        <v/>
      </c>
      <c r="AU7" s="52" t="str">
        <f>IF(参照!A7="","",参照!A7)</f>
        <v/>
      </c>
      <c r="AV7" s="52" t="str">
        <f>IF(参照!B7="","",参照!B7)</f>
        <v/>
      </c>
      <c r="AW7" s="52" t="str">
        <f>IF(参照!C7="","",参照!C7)</f>
        <v/>
      </c>
      <c r="AX7" s="52" t="str">
        <f>IF(参照!D7="","",参照!D7)</f>
        <v>(参考値)事業者全体</v>
      </c>
      <c r="AY7" s="52">
        <f>IF(参照!E7="","",参照!E7)</f>
        <v>4.8099999999999998E-4</v>
      </c>
      <c r="AZ7" s="52" t="str">
        <f>IF(参照!F7="","",参照!F7)</f>
        <v>(株)Ｆ－Ｐｏｗｅｒ</v>
      </c>
      <c r="BA7" s="52" t="str">
        <f>IF(参照!G7="","",参照!G7)</f>
        <v>(株)Ｆ－Ｐｏｗｅｒ_(参考値)事業者全体</v>
      </c>
      <c r="BB7" s="52">
        <f t="shared" si="0"/>
        <v>0.48099999999999998</v>
      </c>
      <c r="BD7" s="52" t="str">
        <f>IF(参照!L7="","",参照!L7)</f>
        <v>中部電力ミライズ(株)</v>
      </c>
    </row>
    <row r="8" spans="1:60" ht="15" customHeight="1">
      <c r="A8" s="1"/>
      <c r="B8" s="1"/>
      <c r="C8" s="489" t="s">
        <v>22</v>
      </c>
      <c r="D8" s="490"/>
      <c r="E8" s="490"/>
      <c r="F8" s="490"/>
      <c r="G8" s="490"/>
      <c r="H8" s="490"/>
      <c r="I8" s="490"/>
      <c r="J8" s="490"/>
      <c r="K8" s="491"/>
      <c r="L8" s="1"/>
      <c r="N8" s="79">
        <v>2</v>
      </c>
      <c r="O8" s="69"/>
      <c r="P8" s="69"/>
      <c r="Q8" s="70" t="str">
        <f t="shared" si="1"/>
        <v/>
      </c>
      <c r="R8" s="80"/>
      <c r="S8" s="348"/>
      <c r="T8" s="346">
        <f>係数１!D$49</f>
        <v>8640</v>
      </c>
      <c r="U8" s="73" t="str">
        <f t="shared" ref="U8:U36" si="5">IF(OR(S8="",O8=""),"",S8/1000*T8*0.0258)</f>
        <v/>
      </c>
      <c r="V8" s="73" t="str">
        <f t="shared" ref="V8:V36" si="6">IF(OR(S8="",O8=""),"",IF(R8="",S8*Q8,S8*R8))</f>
        <v/>
      </c>
      <c r="W8" s="74" t="str">
        <f t="array" aca="1" ref="W8" ca="1">IF(O8="","",IF(ISNUMBER(AA8),INDIRECT($BG$6&amp;AA8),IF(AA8="a",Q8,IF(AA8="b",INDIRECT($BG$6&amp;AB8),IF(AA8="c",R8,"")))))</f>
        <v/>
      </c>
      <c r="X8" s="75"/>
      <c r="Y8" s="73" t="str">
        <f t="shared" ref="Y8:Y36" si="7">IF(OR(S8="",O8=""),"",IF(X8="",S8*W8,S8*X8))</f>
        <v/>
      </c>
      <c r="Z8" s="76" t="str">
        <f t="shared" ca="1" si="2"/>
        <v/>
      </c>
      <c r="AA8" s="76" t="str">
        <f t="shared" ref="AA8:AA36" ca="1" si="8">IF(O8="","",IF(OR(AE8="",AF8=""),"c",IFERROR(MATCH("*残差*",INDIRECT($BG$5&amp;AE8&amp;":"&amp;$BG$5&amp;AF8),0)+AE8-1,IF(AF8-AE8&gt;=1,"b","a"))))</f>
        <v/>
      </c>
      <c r="AB8" s="76" t="str">
        <f t="shared" ref="AB8:AB36" ca="1" si="9">IF(O8="","",IF(OR(AE8="",AF8=""),"-",IFERROR(MATCH("*事業者全体*",INDIRECT($BG$5&amp;AE8&amp;":"&amp;$BG$5&amp;AF8),0)+AE8-1,"-")))</f>
        <v/>
      </c>
      <c r="AC8" s="76">
        <f t="shared" ref="AC8:AC36" ca="1" si="10">IF(Z8=0,1,IF(R8="",0,1))</f>
        <v>0</v>
      </c>
      <c r="AD8" s="76">
        <f t="shared" ref="AD8:AD36" si="11">IF(R8="",0,1)</f>
        <v>0</v>
      </c>
      <c r="AE8" s="76" t="str">
        <f t="shared" si="3"/>
        <v/>
      </c>
      <c r="AF8" s="77" t="str">
        <f t="shared" si="4"/>
        <v/>
      </c>
      <c r="AH8" s="79">
        <v>2</v>
      </c>
      <c r="AI8" s="32"/>
      <c r="AJ8" s="506"/>
      <c r="AK8" s="507"/>
      <c r="AL8" s="35"/>
      <c r="AN8" s="72" t="str">
        <f>IF(AJ8="","",IF(AJ8=0,3600,係数１!D$49))</f>
        <v/>
      </c>
      <c r="AO8" s="73" t="str">
        <f t="shared" ref="AO8:AO11" si="12">IF(OR(AL8="",AJ8="",AI8=""),"",AL8/1000*AN8*0.0258)</f>
        <v/>
      </c>
      <c r="AP8" s="273" t="str">
        <f t="shared" ref="AP8:AP11" si="13">IF(OR(AL8="",AI8=""),"",AL8*AJ8)</f>
        <v/>
      </c>
      <c r="AU8" s="52" t="str">
        <f>IF(参照!A8="","",参照!A8)</f>
        <v>A0002</v>
      </c>
      <c r="AV8" s="52" t="str">
        <f>IF(参照!B8="","",参照!B8)</f>
        <v>イーレックス(株)</v>
      </c>
      <c r="AW8" s="52" t="str">
        <f>IF(参照!C8="","",参照!C8)</f>
        <v>0.000453※</v>
      </c>
      <c r="AX8" s="52" t="str">
        <f>IF(参照!D8="","",参照!D8)</f>
        <v/>
      </c>
      <c r="AY8" s="52">
        <f>IF(参照!E8="","",参照!E8)</f>
        <v>4.5300000000000001E-4</v>
      </c>
      <c r="AZ8" s="52" t="str">
        <f>IF(参照!F8="","",参照!F8)</f>
        <v>イーレックス(株)</v>
      </c>
      <c r="BA8" s="52" t="str">
        <f>IF(参照!G8="","",参照!G8)</f>
        <v>イーレックス(株)_</v>
      </c>
      <c r="BB8" s="52">
        <f t="shared" si="0"/>
        <v>0.45300000000000001</v>
      </c>
      <c r="BD8" s="52" t="str">
        <f>IF(参照!L8="","",参照!L8)</f>
        <v>北陸電力(株)</v>
      </c>
      <c r="BF8" s="53" t="s">
        <v>591</v>
      </c>
      <c r="BG8" s="81">
        <f>COUNTA(BD4:BD1128)-COUNTBLANK(BD4:BD1128)</f>
        <v>565</v>
      </c>
    </row>
    <row r="9" spans="1:60" ht="18.75" customHeight="1">
      <c r="A9" s="1"/>
      <c r="B9" s="1"/>
      <c r="C9" s="495" t="s">
        <v>25</v>
      </c>
      <c r="D9" s="456" t="s">
        <v>5</v>
      </c>
      <c r="E9" s="456"/>
      <c r="F9" s="456"/>
      <c r="G9" s="456"/>
      <c r="H9" s="82" t="s">
        <v>6</v>
      </c>
      <c r="I9" s="82" t="s">
        <v>21</v>
      </c>
      <c r="J9" s="83" t="s">
        <v>488</v>
      </c>
      <c r="K9" s="84" t="s">
        <v>498</v>
      </c>
      <c r="L9" s="1"/>
      <c r="N9" s="79">
        <v>3</v>
      </c>
      <c r="O9" s="69"/>
      <c r="P9" s="69"/>
      <c r="Q9" s="70" t="str">
        <f t="shared" si="1"/>
        <v/>
      </c>
      <c r="R9" s="80"/>
      <c r="S9" s="348"/>
      <c r="T9" s="346">
        <f>係数１!D$49</f>
        <v>8640</v>
      </c>
      <c r="U9" s="73" t="str">
        <f t="shared" si="5"/>
        <v/>
      </c>
      <c r="V9" s="73" t="str">
        <f t="shared" si="6"/>
        <v/>
      </c>
      <c r="W9" s="74" t="str">
        <f t="array" aca="1" ref="W9" ca="1">IF(O9="","",IF(ISNUMBER(AA9),INDIRECT($BG$6&amp;AA9),IF(AA9="a",Q9,IF(AA9="b",INDIRECT($BG$6&amp;AB9),IF(AA9="c",R9,"")))))</f>
        <v/>
      </c>
      <c r="X9" s="75"/>
      <c r="Y9" s="73" t="str">
        <f t="shared" si="7"/>
        <v/>
      </c>
      <c r="Z9" s="76" t="str">
        <f t="shared" ca="1" si="2"/>
        <v/>
      </c>
      <c r="AA9" s="76" t="str">
        <f t="shared" ca="1" si="8"/>
        <v/>
      </c>
      <c r="AB9" s="76" t="str">
        <f t="shared" ca="1" si="9"/>
        <v/>
      </c>
      <c r="AC9" s="76">
        <f t="shared" ca="1" si="10"/>
        <v>0</v>
      </c>
      <c r="AD9" s="76">
        <f t="shared" si="11"/>
        <v>0</v>
      </c>
      <c r="AE9" s="76" t="str">
        <f t="shared" si="3"/>
        <v/>
      </c>
      <c r="AF9" s="77" t="str">
        <f t="shared" si="4"/>
        <v/>
      </c>
      <c r="AH9" s="79">
        <v>3</v>
      </c>
      <c r="AI9" s="32"/>
      <c r="AJ9" s="506"/>
      <c r="AK9" s="507"/>
      <c r="AL9" s="35"/>
      <c r="AN9" s="72" t="str">
        <f>IF(AJ9="","",IF(AJ9=0,3600,係数１!D$49))</f>
        <v/>
      </c>
      <c r="AO9" s="73" t="str">
        <f t="shared" si="12"/>
        <v/>
      </c>
      <c r="AP9" s="273" t="str">
        <f t="shared" si="13"/>
        <v/>
      </c>
      <c r="AU9" s="52" t="str">
        <f>IF(参照!A9="","",参照!A9)</f>
        <v>A0003</v>
      </c>
      <c r="AV9" s="52" t="str">
        <f>IF(参照!B9="","",参照!B9)</f>
        <v>リエスパワー(株)</v>
      </c>
      <c r="AW9" s="52">
        <f>IF(参照!C9="","",参照!C9)</f>
        <v>3.68E-4</v>
      </c>
      <c r="AX9" s="52" t="str">
        <f>IF(参照!D9="","",参照!D9)</f>
        <v/>
      </c>
      <c r="AY9" s="52">
        <f>IF(参照!E9="","",参照!E9)</f>
        <v>0</v>
      </c>
      <c r="AZ9" s="52" t="str">
        <f>IF(参照!F9="","",参照!F9)</f>
        <v>リエスパワー(株)</v>
      </c>
      <c r="BA9" s="52" t="str">
        <f>IF(参照!G9="","",参照!G9)</f>
        <v>リエスパワー(株)_</v>
      </c>
      <c r="BB9" s="52">
        <f t="shared" si="0"/>
        <v>0</v>
      </c>
      <c r="BD9" s="52" t="str">
        <f>IF(参照!L9="","",参照!L9)</f>
        <v>関西電力(株)</v>
      </c>
    </row>
    <row r="10" spans="1:60" ht="12.75" customHeight="1">
      <c r="A10" s="1"/>
      <c r="B10" s="1"/>
      <c r="C10" s="496"/>
      <c r="D10" s="492" t="s">
        <v>52</v>
      </c>
      <c r="E10" s="493"/>
      <c r="F10" s="493"/>
      <c r="G10" s="494"/>
      <c r="H10" s="82" t="s">
        <v>26</v>
      </c>
      <c r="I10" s="22"/>
      <c r="J10" s="21" t="str">
        <f>IF($I10="","",$I10*係数１!$D$8*0.0258)</f>
        <v/>
      </c>
      <c r="K10" s="21" t="str">
        <f>IF($I10="","",$I10*係数１!$D$8*係数１!$F$8*44/12)</f>
        <v/>
      </c>
      <c r="L10" s="1"/>
      <c r="N10" s="79">
        <v>4</v>
      </c>
      <c r="O10" s="69"/>
      <c r="P10" s="69"/>
      <c r="Q10" s="70" t="str">
        <f t="shared" si="1"/>
        <v/>
      </c>
      <c r="R10" s="80"/>
      <c r="S10" s="348"/>
      <c r="T10" s="346">
        <f>係数１!D$49</f>
        <v>8640</v>
      </c>
      <c r="U10" s="73" t="str">
        <f t="shared" si="5"/>
        <v/>
      </c>
      <c r="V10" s="73" t="str">
        <f t="shared" si="6"/>
        <v/>
      </c>
      <c r="W10" s="74" t="str">
        <f t="array" aca="1" ref="W10" ca="1">IF(O10="","",IF(ISNUMBER(AA10),INDIRECT($BG$6&amp;AA10),IF(AA10="a",Q10,IF(AA10="b",INDIRECT($BG$6&amp;AB10),IF(AA10="c",R10,"")))))</f>
        <v/>
      </c>
      <c r="X10" s="75"/>
      <c r="Y10" s="73" t="str">
        <f t="shared" si="7"/>
        <v/>
      </c>
      <c r="Z10" s="76" t="str">
        <f t="shared" ca="1" si="2"/>
        <v/>
      </c>
      <c r="AA10" s="76" t="str">
        <f t="shared" ca="1" si="8"/>
        <v/>
      </c>
      <c r="AB10" s="76" t="str">
        <f t="shared" ca="1" si="9"/>
        <v/>
      </c>
      <c r="AC10" s="76">
        <f t="shared" ca="1" si="10"/>
        <v>0</v>
      </c>
      <c r="AD10" s="76">
        <f t="shared" si="11"/>
        <v>0</v>
      </c>
      <c r="AE10" s="76" t="str">
        <f t="shared" si="3"/>
        <v/>
      </c>
      <c r="AF10" s="77" t="str">
        <f t="shared" si="4"/>
        <v/>
      </c>
      <c r="AH10" s="79">
        <v>4</v>
      </c>
      <c r="AI10" s="32"/>
      <c r="AJ10" s="506"/>
      <c r="AK10" s="507"/>
      <c r="AL10" s="35"/>
      <c r="AN10" s="72" t="str">
        <f>IF(AJ10="","",IF(AJ10=0,3600,係数１!D$49))</f>
        <v/>
      </c>
      <c r="AO10" s="73" t="str">
        <f t="shared" si="12"/>
        <v/>
      </c>
      <c r="AP10" s="273" t="str">
        <f t="shared" si="13"/>
        <v/>
      </c>
      <c r="AU10" s="52" t="str">
        <f>IF(参照!A10="","",参照!A10)</f>
        <v>A0004</v>
      </c>
      <c r="AV10" s="52" t="str">
        <f>IF(参照!B10="","",参照!B10)</f>
        <v>エバーグリーン・リテイリング(株)</v>
      </c>
      <c r="AW10" s="52">
        <f>IF(参照!C10="","",参照!C10)</f>
        <v>5.4799999999999998E-4</v>
      </c>
      <c r="AX10" s="52" t="str">
        <f>IF(参照!D10="","",参照!D10)</f>
        <v>メニューA</v>
      </c>
      <c r="AY10" s="52">
        <f>IF(参照!E10="","",参照!E10)</f>
        <v>0</v>
      </c>
      <c r="AZ10" s="52" t="str">
        <f>IF(参照!F10="","",参照!F10)</f>
        <v>エバーグリーン・リテイリング(株)</v>
      </c>
      <c r="BA10" s="52" t="str">
        <f>IF(参照!G10="","",参照!G10)</f>
        <v>エバーグリーン・リテイリング(株)_メニューA</v>
      </c>
      <c r="BB10" s="52">
        <f t="shared" si="0"/>
        <v>0</v>
      </c>
      <c r="BD10" s="52" t="str">
        <f>IF(参照!L10="","",参照!L10)</f>
        <v>中国電力(株)</v>
      </c>
    </row>
    <row r="11" spans="1:60" ht="12.75" customHeight="1" thickBot="1">
      <c r="A11" s="1"/>
      <c r="B11" s="1"/>
      <c r="C11" s="496"/>
      <c r="D11" s="456" t="s">
        <v>7</v>
      </c>
      <c r="E11" s="456"/>
      <c r="F11" s="456"/>
      <c r="G11" s="456"/>
      <c r="H11" s="82" t="s">
        <v>26</v>
      </c>
      <c r="I11" s="22"/>
      <c r="J11" s="21" t="str">
        <f>IF($I11="","",$I11*係数１!$D$11*0.0258)</f>
        <v/>
      </c>
      <c r="K11" s="21" t="str">
        <f>IF($I11="","",$I11*係数１!$D$11*係数１!$F$11*44/12)</f>
        <v/>
      </c>
      <c r="L11" s="1"/>
      <c r="N11" s="79">
        <v>5</v>
      </c>
      <c r="O11" s="69"/>
      <c r="P11" s="69"/>
      <c r="Q11" s="70" t="str">
        <f t="shared" si="1"/>
        <v/>
      </c>
      <c r="R11" s="80"/>
      <c r="S11" s="348"/>
      <c r="T11" s="346">
        <f>係数１!D$49</f>
        <v>8640</v>
      </c>
      <c r="U11" s="73" t="str">
        <f t="shared" si="5"/>
        <v/>
      </c>
      <c r="V11" s="73" t="str">
        <f t="shared" si="6"/>
        <v/>
      </c>
      <c r="W11" s="74" t="str">
        <f t="array" aca="1" ref="W11" ca="1">IF(O11="","",IF(ISNUMBER(AA11),INDIRECT($BG$6&amp;AA11),IF(AA11="a",Q11,IF(AA11="b",INDIRECT($BG$6&amp;AB11),IF(AA11="c",R11,"")))))</f>
        <v/>
      </c>
      <c r="X11" s="75"/>
      <c r="Y11" s="73" t="str">
        <f t="shared" si="7"/>
        <v/>
      </c>
      <c r="Z11" s="76" t="str">
        <f t="shared" ca="1" si="2"/>
        <v/>
      </c>
      <c r="AA11" s="76" t="str">
        <f t="shared" ca="1" si="8"/>
        <v/>
      </c>
      <c r="AB11" s="76" t="str">
        <f t="shared" ca="1" si="9"/>
        <v/>
      </c>
      <c r="AC11" s="76">
        <f t="shared" ca="1" si="10"/>
        <v>0</v>
      </c>
      <c r="AD11" s="76">
        <f t="shared" si="11"/>
        <v>0</v>
      </c>
      <c r="AE11" s="76" t="str">
        <f t="shared" si="3"/>
        <v/>
      </c>
      <c r="AF11" s="77" t="str">
        <f t="shared" si="4"/>
        <v/>
      </c>
      <c r="AH11" s="85">
        <v>5</v>
      </c>
      <c r="AI11" s="33"/>
      <c r="AJ11" s="508"/>
      <c r="AK11" s="509"/>
      <c r="AL11" s="29"/>
      <c r="AN11" s="72" t="str">
        <f>IF(AJ11="","",IF(AJ11=0,3600,係数１!D$49))</f>
        <v/>
      </c>
      <c r="AO11" s="73" t="str">
        <f t="shared" si="12"/>
        <v/>
      </c>
      <c r="AP11" s="273" t="str">
        <f t="shared" si="13"/>
        <v/>
      </c>
      <c r="AU11" s="52" t="str">
        <f>IF(参照!A11="","",参照!A11)</f>
        <v/>
      </c>
      <c r="AV11" s="52" t="str">
        <f>IF(参照!B11="","",参照!B11)</f>
        <v/>
      </c>
      <c r="AW11" s="52" t="str">
        <f>IF(参照!C11="","",参照!C11)</f>
        <v/>
      </c>
      <c r="AX11" s="52" t="str">
        <f>IF(参照!D11="","",参照!D11)</f>
        <v>メニューB(残差)</v>
      </c>
      <c r="AY11" s="52">
        <f>IF(参照!E11="","",参照!E11)</f>
        <v>4.9200000000000003E-4</v>
      </c>
      <c r="AZ11" s="52" t="str">
        <f>IF(参照!F11="","",参照!F11)</f>
        <v>エバーグリーン・リテイリング(株)</v>
      </c>
      <c r="BA11" s="52" t="str">
        <f>IF(参照!G11="","",参照!G11)</f>
        <v>エバーグリーン・リテイリング(株)_メニューB(残差)</v>
      </c>
      <c r="BB11" s="52">
        <f t="shared" si="0"/>
        <v>0.49200000000000005</v>
      </c>
      <c r="BD11" s="52" t="str">
        <f>IF(参照!L11="","",参照!L11)</f>
        <v>四国電力(株)</v>
      </c>
    </row>
    <row r="12" spans="1:60" ht="12.75" customHeight="1" thickTop="1" thickBot="1">
      <c r="A12" s="1"/>
      <c r="B12" s="1"/>
      <c r="C12" s="496"/>
      <c r="D12" s="499" t="s">
        <v>8</v>
      </c>
      <c r="E12" s="473"/>
      <c r="F12" s="473"/>
      <c r="G12" s="474"/>
      <c r="H12" s="82" t="s">
        <v>26</v>
      </c>
      <c r="I12" s="22"/>
      <c r="J12" s="21" t="str">
        <f>IF($I12="","",$I12*係数１!$D$12*0.0258)</f>
        <v/>
      </c>
      <c r="K12" s="21" t="str">
        <f>IF($I12="","",$I12*係数１!$D$12*係数１!$F$12*44/12)</f>
        <v/>
      </c>
      <c r="L12" s="1"/>
      <c r="N12" s="79">
        <v>6</v>
      </c>
      <c r="O12" s="69"/>
      <c r="P12" s="69"/>
      <c r="Q12" s="70" t="str">
        <f t="shared" si="1"/>
        <v/>
      </c>
      <c r="R12" s="80"/>
      <c r="S12" s="348"/>
      <c r="T12" s="346">
        <f>係数１!D$49</f>
        <v>8640</v>
      </c>
      <c r="U12" s="73" t="str">
        <f t="shared" si="5"/>
        <v/>
      </c>
      <c r="V12" s="73" t="str">
        <f t="shared" si="6"/>
        <v/>
      </c>
      <c r="W12" s="74" t="str">
        <f t="array" aca="1" ref="W12" ca="1">IF(O12="","",IF(ISNUMBER(AA12),INDIRECT($BG$6&amp;AA12),IF(AA12="a",Q12,IF(AA12="b",INDIRECT($BG$6&amp;AB12),IF(AA12="c",R12,"")))))</f>
        <v/>
      </c>
      <c r="X12" s="75"/>
      <c r="Y12" s="73" t="str">
        <f t="shared" si="7"/>
        <v/>
      </c>
      <c r="Z12" s="76" t="str">
        <f t="shared" ca="1" si="2"/>
        <v/>
      </c>
      <c r="AA12" s="76" t="str">
        <f t="shared" ca="1" si="8"/>
        <v/>
      </c>
      <c r="AB12" s="76" t="str">
        <f t="shared" ca="1" si="9"/>
        <v/>
      </c>
      <c r="AC12" s="76">
        <f t="shared" ca="1" si="10"/>
        <v>0</v>
      </c>
      <c r="AD12" s="76">
        <f t="shared" si="11"/>
        <v>0</v>
      </c>
      <c r="AE12" s="76" t="str">
        <f t="shared" si="3"/>
        <v/>
      </c>
      <c r="AF12" s="77" t="str">
        <f t="shared" si="4"/>
        <v/>
      </c>
      <c r="AH12" s="510" t="s">
        <v>67</v>
      </c>
      <c r="AI12" s="511"/>
      <c r="AJ12" s="511"/>
      <c r="AK12" s="511"/>
      <c r="AL12" s="86">
        <f>SUM(AL7:AL11)</f>
        <v>0</v>
      </c>
      <c r="AN12" s="87"/>
      <c r="AO12" s="88">
        <f>SUM(AO7:AO11)</f>
        <v>0</v>
      </c>
      <c r="AP12" s="86">
        <f>SUM(AP7:AP11)</f>
        <v>0</v>
      </c>
      <c r="AU12" s="52" t="str">
        <f>IF(参照!A12="","",参照!A12)</f>
        <v/>
      </c>
      <c r="AV12" s="52" t="str">
        <f>IF(参照!B12="","",参照!B12)</f>
        <v/>
      </c>
      <c r="AW12" s="52" t="str">
        <f>IF(参照!C12="","",参照!C12)</f>
        <v/>
      </c>
      <c r="AX12" s="52" t="str">
        <f>IF(参照!D12="","",参照!D12)</f>
        <v>(参考値)事業者全体</v>
      </c>
      <c r="AY12" s="52">
        <f>IF(参照!E12="","",参照!E12)</f>
        <v>4.28E-4</v>
      </c>
      <c r="AZ12" s="52" t="str">
        <f>IF(参照!F12="","",参照!F12)</f>
        <v>エバーグリーン・リテイリング(株)</v>
      </c>
      <c r="BA12" s="52" t="str">
        <f>IF(参照!G12="","",参照!G12)</f>
        <v>エバーグリーン・リテイリング(株)_(参考値)事業者全体</v>
      </c>
      <c r="BB12" s="52">
        <f t="shared" si="0"/>
        <v>0.42799999999999999</v>
      </c>
      <c r="BD12" s="52" t="str">
        <f>IF(参照!L12="","",参照!L12)</f>
        <v>九州電力(株)</v>
      </c>
    </row>
    <row r="13" spans="1:60" ht="12.75" customHeight="1">
      <c r="A13" s="1"/>
      <c r="B13" s="1"/>
      <c r="C13" s="496"/>
      <c r="D13" s="456" t="s">
        <v>9</v>
      </c>
      <c r="E13" s="456"/>
      <c r="F13" s="456"/>
      <c r="G13" s="456"/>
      <c r="H13" s="82" t="s">
        <v>26</v>
      </c>
      <c r="I13" s="22"/>
      <c r="J13" s="21" t="str">
        <f>IF($I13="","",$I13*係数１!$D$13*0.0258)</f>
        <v/>
      </c>
      <c r="K13" s="21" t="str">
        <f>IF($I13="","",$I13*係数１!$D$13*係数１!$F$13*44/12)</f>
        <v/>
      </c>
      <c r="L13" s="1"/>
      <c r="N13" s="79">
        <v>7</v>
      </c>
      <c r="O13" s="69"/>
      <c r="P13" s="69"/>
      <c r="Q13" s="70" t="str">
        <f t="shared" si="1"/>
        <v/>
      </c>
      <c r="R13" s="80"/>
      <c r="S13" s="348"/>
      <c r="T13" s="346">
        <f>係数１!D$49</f>
        <v>8640</v>
      </c>
      <c r="U13" s="73" t="str">
        <f t="shared" si="5"/>
        <v/>
      </c>
      <c r="V13" s="73" t="str">
        <f t="shared" si="6"/>
        <v/>
      </c>
      <c r="W13" s="74" t="str">
        <f t="array" aca="1" ref="W13" ca="1">IF(O13="","",IF(ISNUMBER(AA13),INDIRECT($BG$6&amp;AA13),IF(AA13="a",Q13,IF(AA13="b",INDIRECT($BG$6&amp;AB13),IF(AA13="c",R13,"")))))</f>
        <v/>
      </c>
      <c r="X13" s="75"/>
      <c r="Y13" s="73" t="str">
        <f t="shared" si="7"/>
        <v/>
      </c>
      <c r="Z13" s="76" t="str">
        <f t="shared" ca="1" si="2"/>
        <v/>
      </c>
      <c r="AA13" s="76" t="str">
        <f t="shared" ca="1" si="8"/>
        <v/>
      </c>
      <c r="AB13" s="76" t="str">
        <f t="shared" ca="1" si="9"/>
        <v/>
      </c>
      <c r="AC13" s="76">
        <f t="shared" ca="1" si="10"/>
        <v>0</v>
      </c>
      <c r="AD13" s="76">
        <f t="shared" si="11"/>
        <v>0</v>
      </c>
      <c r="AE13" s="76" t="str">
        <f t="shared" si="3"/>
        <v/>
      </c>
      <c r="AF13" s="77" t="str">
        <f t="shared" si="4"/>
        <v/>
      </c>
      <c r="AU13" s="52" t="str">
        <f>IF(参照!A13="","",参照!A13)</f>
        <v>A0006</v>
      </c>
      <c r="AV13" s="52" t="str">
        <f>IF(参照!B13="","",参照!B13)</f>
        <v>エバーグリーン・マーケティング(株)</v>
      </c>
      <c r="AW13" s="52">
        <f>IF(参照!C13="","",参照!C13)</f>
        <v>5.3499999999999999E-4</v>
      </c>
      <c r="AX13" s="52" t="str">
        <f>IF(参照!D13="","",参照!D13)</f>
        <v>メニューA</v>
      </c>
      <c r="AY13" s="52">
        <f>IF(参照!E13="","",参照!E13)</f>
        <v>0</v>
      </c>
      <c r="AZ13" s="52" t="str">
        <f>IF(参照!F13="","",参照!F13)</f>
        <v>エバーグリーン・マーケティング(株)</v>
      </c>
      <c r="BA13" s="52" t="str">
        <f>IF(参照!G13="","",参照!G13)</f>
        <v>エバーグリーン・マーケティング(株)_メニューA</v>
      </c>
      <c r="BB13" s="52">
        <f t="shared" si="0"/>
        <v>0</v>
      </c>
      <c r="BD13" s="52" t="str">
        <f>IF(参照!L13="","",参照!L13)</f>
        <v>沖縄電力(株)</v>
      </c>
    </row>
    <row r="14" spans="1:60" ht="12.75" customHeight="1">
      <c r="A14" s="1"/>
      <c r="B14" s="1"/>
      <c r="C14" s="496"/>
      <c r="D14" s="492" t="s">
        <v>53</v>
      </c>
      <c r="E14" s="493"/>
      <c r="F14" s="493"/>
      <c r="G14" s="494"/>
      <c r="H14" s="20" t="s">
        <v>33</v>
      </c>
      <c r="I14" s="22"/>
      <c r="J14" s="21" t="str">
        <f>IF($I14="","",$I14*係数１!$D$18*0.0258)</f>
        <v/>
      </c>
      <c r="K14" s="21" t="str">
        <f>IF($I14="","",$I14*係数１!$D$18*係数１!$F$18*44/12)</f>
        <v/>
      </c>
      <c r="L14" s="1"/>
      <c r="N14" s="79">
        <v>8</v>
      </c>
      <c r="O14" s="69"/>
      <c r="P14" s="69"/>
      <c r="Q14" s="70" t="str">
        <f t="shared" si="1"/>
        <v/>
      </c>
      <c r="R14" s="80"/>
      <c r="S14" s="348"/>
      <c r="T14" s="346">
        <f>係数１!D$49</f>
        <v>8640</v>
      </c>
      <c r="U14" s="73" t="str">
        <f t="shared" si="5"/>
        <v/>
      </c>
      <c r="V14" s="73" t="str">
        <f t="shared" si="6"/>
        <v/>
      </c>
      <c r="W14" s="74" t="str">
        <f t="array" aca="1" ref="W14" ca="1">IF(O14="","",IF(ISNUMBER(AA14),INDIRECT($BG$6&amp;AA14),IF(AA14="a",Q14,IF(AA14="b",INDIRECT($BG$6&amp;AB14),IF(AA14="c",R14,"")))))</f>
        <v/>
      </c>
      <c r="X14" s="75"/>
      <c r="Y14" s="73" t="str">
        <f t="shared" si="7"/>
        <v/>
      </c>
      <c r="Z14" s="76" t="str">
        <f t="shared" ca="1" si="2"/>
        <v/>
      </c>
      <c r="AA14" s="76" t="str">
        <f t="shared" ca="1" si="8"/>
        <v/>
      </c>
      <c r="AB14" s="76" t="str">
        <f t="shared" ca="1" si="9"/>
        <v/>
      </c>
      <c r="AC14" s="76">
        <f t="shared" ca="1" si="10"/>
        <v>0</v>
      </c>
      <c r="AD14" s="76">
        <f t="shared" si="11"/>
        <v>0</v>
      </c>
      <c r="AE14" s="76" t="str">
        <f t="shared" si="3"/>
        <v/>
      </c>
      <c r="AF14" s="77" t="str">
        <f t="shared" si="4"/>
        <v/>
      </c>
      <c r="AU14" s="52" t="str">
        <f>IF(参照!A14="","",参照!A14)</f>
        <v/>
      </c>
      <c r="AV14" s="52" t="str">
        <f>IF(参照!B14="","",参照!B14)</f>
        <v/>
      </c>
      <c r="AW14" s="52" t="str">
        <f>IF(参照!C14="","",参照!C14)</f>
        <v/>
      </c>
      <c r="AX14" s="52" t="str">
        <f>IF(参照!D14="","",参照!D14)</f>
        <v>メニューB</v>
      </c>
      <c r="AY14" s="52">
        <f>IF(参照!E14="","",参照!E14)</f>
        <v>0</v>
      </c>
      <c r="AZ14" s="52" t="str">
        <f>IF(参照!F14="","",参照!F14)</f>
        <v>エバーグリーン・マーケティング(株)</v>
      </c>
      <c r="BA14" s="52" t="str">
        <f>IF(参照!G14="","",参照!G14)</f>
        <v>エバーグリーン・マーケティング(株)_メニューB</v>
      </c>
      <c r="BB14" s="52">
        <f t="shared" si="0"/>
        <v>0</v>
      </c>
      <c r="BD14" s="52" t="str">
        <f>IF(参照!L14="","",参照!L14)</f>
        <v>(株)ａｆｔｅｒＦＩＴ</v>
      </c>
    </row>
    <row r="15" spans="1:60" ht="12.75" customHeight="1" thickBot="1">
      <c r="A15" s="1"/>
      <c r="B15" s="1"/>
      <c r="C15" s="496"/>
      <c r="D15" s="492" t="s">
        <v>54</v>
      </c>
      <c r="E15" s="493"/>
      <c r="F15" s="493"/>
      <c r="G15" s="494"/>
      <c r="H15" s="20" t="s">
        <v>33</v>
      </c>
      <c r="I15" s="22"/>
      <c r="J15" s="21" t="str">
        <f>IF($I15="","",$I15*係数１!$D$20*0.0258)</f>
        <v/>
      </c>
      <c r="K15" s="21" t="str">
        <f>IF($I15="","",$I15*係数１!$D$20*係数１!$F$20*44/12)</f>
        <v/>
      </c>
      <c r="L15" s="1"/>
      <c r="N15" s="79">
        <v>9</v>
      </c>
      <c r="O15" s="69"/>
      <c r="P15" s="69"/>
      <c r="Q15" s="70" t="str">
        <f t="shared" si="1"/>
        <v/>
      </c>
      <c r="R15" s="80"/>
      <c r="S15" s="348"/>
      <c r="T15" s="346">
        <f>係数１!D$49</f>
        <v>8640</v>
      </c>
      <c r="U15" s="73" t="str">
        <f t="shared" si="5"/>
        <v/>
      </c>
      <c r="V15" s="73" t="str">
        <f t="shared" si="6"/>
        <v/>
      </c>
      <c r="W15" s="74" t="str">
        <f t="array" aca="1" ref="W15" ca="1">IF(O15="","",IF(ISNUMBER(AA15),INDIRECT($BG$6&amp;AA15),IF(AA15="a",Q15,IF(AA15="b",INDIRECT($BG$6&amp;AB15),IF(AA15="c",R15,"")))))</f>
        <v/>
      </c>
      <c r="X15" s="75"/>
      <c r="Y15" s="73" t="str">
        <f t="shared" si="7"/>
        <v/>
      </c>
      <c r="Z15" s="76" t="str">
        <f t="shared" ca="1" si="2"/>
        <v/>
      </c>
      <c r="AA15" s="76" t="str">
        <f t="shared" ca="1" si="8"/>
        <v/>
      </c>
      <c r="AB15" s="76" t="str">
        <f t="shared" ca="1" si="9"/>
        <v/>
      </c>
      <c r="AC15" s="76">
        <f t="shared" ca="1" si="10"/>
        <v>0</v>
      </c>
      <c r="AD15" s="76">
        <f t="shared" si="11"/>
        <v>0</v>
      </c>
      <c r="AE15" s="76" t="str">
        <f t="shared" si="3"/>
        <v/>
      </c>
      <c r="AF15" s="77" t="str">
        <f t="shared" si="4"/>
        <v/>
      </c>
      <c r="AH15" s="38" t="s">
        <v>508</v>
      </c>
      <c r="AU15" s="52" t="str">
        <f>IF(参照!A15="","",参照!A15)</f>
        <v/>
      </c>
      <c r="AV15" s="52" t="str">
        <f>IF(参照!B15="","",参照!B15)</f>
        <v/>
      </c>
      <c r="AW15" s="52" t="str">
        <f>IF(参照!C15="","",参照!C15)</f>
        <v/>
      </c>
      <c r="AX15" s="52" t="str">
        <f>IF(参照!D15="","",参照!D15)</f>
        <v>メニューC(残差)</v>
      </c>
      <c r="AY15" s="52">
        <f>IF(参照!E15="","",参照!E15)</f>
        <v>5.1800000000000001E-4</v>
      </c>
      <c r="AZ15" s="52" t="str">
        <f>IF(参照!F15="","",参照!F15)</f>
        <v>エバーグリーン・マーケティング(株)</v>
      </c>
      <c r="BA15" s="52" t="str">
        <f>IF(参照!G15="","",参照!G15)</f>
        <v>エバーグリーン・マーケティング(株)_メニューC(残差)</v>
      </c>
      <c r="BB15" s="52">
        <f t="shared" si="0"/>
        <v>0.51800000000000002</v>
      </c>
      <c r="BD15" s="52" t="str">
        <f>IF(参照!L15="","",参照!L15)</f>
        <v>Ａｐａｍａｎ　Ｅｎｅｒｇｙ(株)</v>
      </c>
    </row>
    <row r="16" spans="1:60" ht="12.75" customHeight="1" thickBot="1">
      <c r="A16" s="1"/>
      <c r="B16" s="1"/>
      <c r="C16" s="496"/>
      <c r="D16" s="499" t="s">
        <v>55</v>
      </c>
      <c r="E16" s="473"/>
      <c r="F16" s="473"/>
      <c r="G16" s="474"/>
      <c r="H16" s="82" t="s">
        <v>18</v>
      </c>
      <c r="I16" s="22"/>
      <c r="J16" s="21" t="str">
        <f>IF($I16="","",$I16*係数１!$D$30*0.0258)</f>
        <v/>
      </c>
      <c r="K16" s="21" t="str">
        <f>IF($I16="","",$I16*係数１!$D$30*係数１!$F$30)</f>
        <v/>
      </c>
      <c r="L16" s="1"/>
      <c r="N16" s="79">
        <v>10</v>
      </c>
      <c r="O16" s="69"/>
      <c r="P16" s="69"/>
      <c r="Q16" s="70" t="str">
        <f t="shared" si="1"/>
        <v/>
      </c>
      <c r="R16" s="80"/>
      <c r="S16" s="348"/>
      <c r="T16" s="346">
        <f>係数１!D$49</f>
        <v>8640</v>
      </c>
      <c r="U16" s="73" t="str">
        <f t="shared" si="5"/>
        <v/>
      </c>
      <c r="V16" s="73" t="str">
        <f t="shared" si="6"/>
        <v/>
      </c>
      <c r="W16" s="74" t="str">
        <f t="array" aca="1" ref="W16" ca="1">IF(O16="","",IF(ISNUMBER(AA16),INDIRECT($BG$6&amp;AA16),IF(AA16="a",Q16,IF(AA16="b",INDIRECT($BG$6&amp;AB16),IF(AA16="c",R16,"")))))</f>
        <v/>
      </c>
      <c r="X16" s="75"/>
      <c r="Y16" s="73" t="str">
        <f t="shared" si="7"/>
        <v/>
      </c>
      <c r="Z16" s="76" t="str">
        <f t="shared" ca="1" si="2"/>
        <v/>
      </c>
      <c r="AA16" s="76" t="str">
        <f t="shared" ca="1" si="8"/>
        <v/>
      </c>
      <c r="AB16" s="76" t="str">
        <f t="shared" ca="1" si="9"/>
        <v/>
      </c>
      <c r="AC16" s="76">
        <f t="shared" ca="1" si="10"/>
        <v>0</v>
      </c>
      <c r="AD16" s="76">
        <f t="shared" si="11"/>
        <v>0</v>
      </c>
      <c r="AE16" s="76" t="str">
        <f t="shared" si="3"/>
        <v/>
      </c>
      <c r="AF16" s="77" t="str">
        <f t="shared" si="4"/>
        <v/>
      </c>
      <c r="AH16" s="89"/>
      <c r="AI16" s="90" t="s">
        <v>507</v>
      </c>
      <c r="AJ16" s="525" t="s">
        <v>504</v>
      </c>
      <c r="AK16" s="526"/>
      <c r="AL16" s="66" t="s">
        <v>592</v>
      </c>
      <c r="AM16" s="91" t="s">
        <v>593</v>
      </c>
      <c r="AN16" s="92" t="s">
        <v>594</v>
      </c>
      <c r="AO16" s="59" t="s">
        <v>595</v>
      </c>
      <c r="AP16" s="93" t="s">
        <v>596</v>
      </c>
      <c r="AQ16" s="59" t="s">
        <v>597</v>
      </c>
      <c r="AR16" s="66" t="s">
        <v>598</v>
      </c>
      <c r="AU16" s="52" t="str">
        <f>IF(参照!A16="","",参照!A16)</f>
        <v/>
      </c>
      <c r="AV16" s="52" t="str">
        <f>IF(参照!B16="","",参照!B16)</f>
        <v/>
      </c>
      <c r="AW16" s="52" t="str">
        <f>IF(参照!C16="","",参照!C16)</f>
        <v/>
      </c>
      <c r="AX16" s="52" t="str">
        <f>IF(参照!D16="","",参照!D16)</f>
        <v>(参考値)事業者全体</v>
      </c>
      <c r="AY16" s="52">
        <f>IF(参照!E16="","",参照!E16)</f>
        <v>5.4800000000000009E-4</v>
      </c>
      <c r="AZ16" s="52" t="str">
        <f>IF(参照!F16="","",参照!F16)</f>
        <v>エバーグリーン・マーケティング(株)</v>
      </c>
      <c r="BA16" s="52" t="str">
        <f>IF(参照!G16="","",参照!G16)</f>
        <v>エバーグリーン・マーケティング(株)_(参考値)事業者全体</v>
      </c>
      <c r="BB16" s="52">
        <f t="shared" si="0"/>
        <v>0.54800000000000004</v>
      </c>
      <c r="BD16" s="52" t="str">
        <f>IF(参照!L16="","",参照!L16)</f>
        <v>ａｕエネルギー＆ライフ(株)(旧：ＫＤＤＩ(株))</v>
      </c>
    </row>
    <row r="17" spans="1:56" ht="12.75" customHeight="1" thickTop="1">
      <c r="A17" s="1"/>
      <c r="B17" s="1"/>
      <c r="C17" s="496"/>
      <c r="D17" s="456" t="s">
        <v>10</v>
      </c>
      <c r="E17" s="456"/>
      <c r="F17" s="456"/>
      <c r="G17" s="456"/>
      <c r="H17" s="82" t="s">
        <v>27</v>
      </c>
      <c r="I17" s="22"/>
      <c r="J17" s="21" t="str">
        <f>IF($I17="","",$I17*係数１!$D$43*0.0258)</f>
        <v/>
      </c>
      <c r="K17" s="21" t="str">
        <f>IF($I17="","",$I17*係数１!$F$43)</f>
        <v/>
      </c>
      <c r="L17" s="1"/>
      <c r="N17" s="79">
        <v>11</v>
      </c>
      <c r="O17" s="69"/>
      <c r="P17" s="69"/>
      <c r="Q17" s="70" t="str">
        <f t="shared" si="1"/>
        <v/>
      </c>
      <c r="R17" s="80"/>
      <c r="S17" s="348"/>
      <c r="T17" s="346">
        <f>係数１!D$49</f>
        <v>8640</v>
      </c>
      <c r="U17" s="73" t="str">
        <f t="shared" si="5"/>
        <v/>
      </c>
      <c r="V17" s="73" t="str">
        <f t="shared" si="6"/>
        <v/>
      </c>
      <c r="W17" s="74" t="str">
        <f t="array" aca="1" ref="W17" ca="1">IF(O17="","",IF(ISNUMBER(AA17),INDIRECT($BG$6&amp;AA17),IF(AA17="a",Q17,IF(AA17="b",INDIRECT($BG$6&amp;AB17),IF(AA17="c",R17,"")))))</f>
        <v/>
      </c>
      <c r="X17" s="75"/>
      <c r="Y17" s="73" t="str">
        <f t="shared" si="7"/>
        <v/>
      </c>
      <c r="Z17" s="76" t="str">
        <f t="shared" ca="1" si="2"/>
        <v/>
      </c>
      <c r="AA17" s="76" t="str">
        <f t="shared" ca="1" si="8"/>
        <v/>
      </c>
      <c r="AB17" s="76" t="str">
        <f t="shared" ca="1" si="9"/>
        <v/>
      </c>
      <c r="AC17" s="76">
        <f t="shared" ca="1" si="10"/>
        <v>0</v>
      </c>
      <c r="AD17" s="76">
        <f t="shared" si="11"/>
        <v>0</v>
      </c>
      <c r="AE17" s="76" t="str">
        <f t="shared" si="3"/>
        <v/>
      </c>
      <c r="AF17" s="77" t="str">
        <f t="shared" si="4"/>
        <v/>
      </c>
      <c r="AH17" s="527" t="s">
        <v>505</v>
      </c>
      <c r="AI17" s="94" t="s">
        <v>599</v>
      </c>
      <c r="AJ17" s="95"/>
      <c r="AK17" s="272" t="s">
        <v>2319</v>
      </c>
      <c r="AL17" s="96" t="str">
        <f>IF(AJ17="","",AJ17*AN17*0.0258)</f>
        <v/>
      </c>
      <c r="AM17" s="97" t="str">
        <f>IF(AJ17="","",AJ17*AN17*AO17*44/12)</f>
        <v/>
      </c>
      <c r="AN17" s="98">
        <f>係数１!D55</f>
        <v>13.6</v>
      </c>
      <c r="AO17" s="99">
        <f>係数１!F55</f>
        <v>0</v>
      </c>
      <c r="AP17" s="99" t="str">
        <f>係数１!G55</f>
        <v>ｔ－C/GJ</v>
      </c>
      <c r="AQ17" s="100">
        <v>0.8</v>
      </c>
      <c r="AR17" s="101" t="str">
        <f>IF(AJ17="","",AL17*AQ17)</f>
        <v/>
      </c>
      <c r="AU17" s="52" t="str">
        <f>IF(参照!A17="","",参照!A17)</f>
        <v>A0007</v>
      </c>
      <c r="AV17" s="52" t="str">
        <f>IF(参照!B17="","",参照!B17)</f>
        <v>(株)ＳＥウイングズ</v>
      </c>
      <c r="AW17" s="52">
        <f>IF(参照!C17="","",参照!C17)</f>
        <v>2.6200000000000003E-4</v>
      </c>
      <c r="AX17" s="52" t="str">
        <f>IF(参照!D17="","",参照!D17)</f>
        <v/>
      </c>
      <c r="AY17" s="52">
        <f>IF(参照!E17="","",参照!E17)</f>
        <v>4.0099999999999999E-4</v>
      </c>
      <c r="AZ17" s="52" t="str">
        <f>IF(参照!F17="","",参照!F17)</f>
        <v>(株)ＳＥウイングズ</v>
      </c>
      <c r="BA17" s="52" t="str">
        <f>IF(参照!G17="","",参照!G17)</f>
        <v>(株)ＳＥウイングズ_</v>
      </c>
      <c r="BB17" s="52">
        <f t="shared" si="0"/>
        <v>0.40099999999999997</v>
      </c>
      <c r="BD17" s="52" t="str">
        <f>IF(参照!L17="","",参照!L17)</f>
        <v>Ｃａｓｔｌｅｔｏｎ　Ｃｏｍｍｏｄｉｔｉｅｓ　Ｊａｐａｎ合同会社</v>
      </c>
    </row>
    <row r="18" spans="1:56" ht="12.75" customHeight="1">
      <c r="A18" s="1"/>
      <c r="B18" s="1"/>
      <c r="C18" s="496"/>
      <c r="D18" s="492" t="s">
        <v>134</v>
      </c>
      <c r="E18" s="493"/>
      <c r="F18" s="493"/>
      <c r="G18" s="494"/>
      <c r="H18" s="102" t="s">
        <v>27</v>
      </c>
      <c r="I18" s="23"/>
      <c r="J18" s="21" t="str">
        <f>IF($I18="","",$I18*係数１!$D$44*0.0258)</f>
        <v/>
      </c>
      <c r="K18" s="21" t="str">
        <f>IF($I18="","",$I18*係数１!$F$44)</f>
        <v/>
      </c>
      <c r="L18" s="1"/>
      <c r="N18" s="79">
        <v>12</v>
      </c>
      <c r="O18" s="69"/>
      <c r="P18" s="69"/>
      <c r="Q18" s="70" t="str">
        <f t="shared" si="1"/>
        <v/>
      </c>
      <c r="R18" s="80"/>
      <c r="S18" s="348"/>
      <c r="T18" s="346">
        <f>係数１!D$49</f>
        <v>8640</v>
      </c>
      <c r="U18" s="73" t="str">
        <f t="shared" si="5"/>
        <v/>
      </c>
      <c r="V18" s="73" t="str">
        <f t="shared" si="6"/>
        <v/>
      </c>
      <c r="W18" s="74" t="str">
        <f t="array" aca="1" ref="W18" ca="1">IF(O18="","",IF(ISNUMBER(AA18),INDIRECT($BG$6&amp;AA18),IF(AA18="a",Q18,IF(AA18="b",INDIRECT($BG$6&amp;AB18),IF(AA18="c",R18,"")))))</f>
        <v/>
      </c>
      <c r="X18" s="75"/>
      <c r="Y18" s="73" t="str">
        <f t="shared" si="7"/>
        <v/>
      </c>
      <c r="Z18" s="76" t="str">
        <f t="shared" ca="1" si="2"/>
        <v/>
      </c>
      <c r="AA18" s="76" t="str">
        <f t="shared" ca="1" si="8"/>
        <v/>
      </c>
      <c r="AB18" s="76" t="str">
        <f t="shared" ca="1" si="9"/>
        <v/>
      </c>
      <c r="AC18" s="76">
        <f t="shared" ca="1" si="10"/>
        <v>0</v>
      </c>
      <c r="AD18" s="76">
        <f t="shared" si="11"/>
        <v>0</v>
      </c>
      <c r="AE18" s="76" t="str">
        <f t="shared" si="3"/>
        <v/>
      </c>
      <c r="AF18" s="77" t="str">
        <f t="shared" si="4"/>
        <v/>
      </c>
      <c r="AH18" s="528"/>
      <c r="AI18" s="103" t="s">
        <v>601</v>
      </c>
      <c r="AJ18" s="104"/>
      <c r="AK18" s="272" t="s">
        <v>2319</v>
      </c>
      <c r="AL18" s="21" t="str">
        <f t="shared" ref="AL18:AL33" si="14">IF(AJ18="","",AJ18*AN18*0.0258)</f>
        <v/>
      </c>
      <c r="AM18" s="97" t="str">
        <f t="shared" ref="AM18:AM33" si="15">IF(AJ18="","",AJ18*AN18*AO18*44/12)</f>
        <v/>
      </c>
      <c r="AN18" s="98">
        <f>係数１!D56</f>
        <v>13.2</v>
      </c>
      <c r="AO18" s="99">
        <f>係数１!F56</f>
        <v>0</v>
      </c>
      <c r="AP18" s="99" t="str">
        <f>係数１!G56</f>
        <v>ｔ－C/GJ</v>
      </c>
      <c r="AQ18" s="22">
        <v>0.8</v>
      </c>
      <c r="AR18" s="101" t="str">
        <f t="shared" ref="AR18:AR36" si="16">IF(AJ18="","",AL18*AQ18)</f>
        <v/>
      </c>
      <c r="AU18" s="52" t="str">
        <f>IF(参照!A18="","",参照!A18)</f>
        <v>A0008</v>
      </c>
      <c r="AV18" s="52" t="str">
        <f>IF(参照!B18="","",参照!B18)</f>
        <v>(株)イーセル</v>
      </c>
      <c r="AW18" s="52">
        <f>IF(参照!C18="","",参照!C18)</f>
        <v>4.75E-4</v>
      </c>
      <c r="AX18" s="52" t="str">
        <f>IF(参照!D18="","",参照!D18)</f>
        <v/>
      </c>
      <c r="AY18" s="52">
        <f>IF(参照!E18="","",参照!E18)</f>
        <v>4.8200000000000001E-4</v>
      </c>
      <c r="AZ18" s="52" t="str">
        <f>IF(参照!F18="","",参照!F18)</f>
        <v>(株)イーセル</v>
      </c>
      <c r="BA18" s="52" t="str">
        <f>IF(参照!G18="","",参照!G18)</f>
        <v>(株)イーセル_</v>
      </c>
      <c r="BB18" s="52">
        <f t="shared" si="0"/>
        <v>0.48199999999999998</v>
      </c>
      <c r="BD18" s="52" t="str">
        <f>IF(参照!L18="","",参照!L18)</f>
        <v>(株)ＣＤエナジーダイレクト</v>
      </c>
    </row>
    <row r="19" spans="1:56" ht="16.5" customHeight="1">
      <c r="A19" s="1"/>
      <c r="B19" s="1"/>
      <c r="C19" s="496"/>
      <c r="D19" s="470" t="s">
        <v>59</v>
      </c>
      <c r="E19" s="530" t="s">
        <v>135</v>
      </c>
      <c r="F19" s="470" t="s">
        <v>60</v>
      </c>
      <c r="G19" s="105" t="s">
        <v>131</v>
      </c>
      <c r="H19" s="454" t="s">
        <v>19</v>
      </c>
      <c r="I19" s="548">
        <f>S37</f>
        <v>0</v>
      </c>
      <c r="J19" s="548">
        <f>U37</f>
        <v>0</v>
      </c>
      <c r="K19" s="548">
        <f>V37</f>
        <v>0</v>
      </c>
      <c r="L19" s="1"/>
      <c r="N19" s="79">
        <v>13</v>
      </c>
      <c r="O19" s="69"/>
      <c r="P19" s="69"/>
      <c r="Q19" s="70" t="str">
        <f t="shared" si="1"/>
        <v/>
      </c>
      <c r="R19" s="80"/>
      <c r="S19" s="348"/>
      <c r="T19" s="346">
        <f>係数１!D$49</f>
        <v>8640</v>
      </c>
      <c r="U19" s="73" t="str">
        <f t="shared" si="5"/>
        <v/>
      </c>
      <c r="V19" s="73" t="str">
        <f t="shared" si="6"/>
        <v/>
      </c>
      <c r="W19" s="74" t="str">
        <f t="array" aca="1" ref="W19" ca="1">IF(O19="","",IF(ISNUMBER(AA19),INDIRECT($BG$6&amp;AA19),IF(AA19="a",Q19,IF(AA19="b",INDIRECT($BG$6&amp;AB19),IF(AA19="c",R19,"")))))</f>
        <v/>
      </c>
      <c r="X19" s="75"/>
      <c r="Y19" s="73" t="str">
        <f t="shared" si="7"/>
        <v/>
      </c>
      <c r="Z19" s="76" t="str">
        <f t="shared" ca="1" si="2"/>
        <v/>
      </c>
      <c r="AA19" s="76" t="str">
        <f t="shared" ca="1" si="8"/>
        <v/>
      </c>
      <c r="AB19" s="76" t="str">
        <f t="shared" ca="1" si="9"/>
        <v/>
      </c>
      <c r="AC19" s="76">
        <f t="shared" ca="1" si="10"/>
        <v>0</v>
      </c>
      <c r="AD19" s="76">
        <f t="shared" si="11"/>
        <v>0</v>
      </c>
      <c r="AE19" s="76" t="str">
        <f t="shared" si="3"/>
        <v/>
      </c>
      <c r="AF19" s="77" t="str">
        <f t="shared" si="4"/>
        <v/>
      </c>
      <c r="AH19" s="528"/>
      <c r="AI19" s="103" t="s">
        <v>602</v>
      </c>
      <c r="AJ19" s="104"/>
      <c r="AK19" s="272" t="s">
        <v>2319</v>
      </c>
      <c r="AL19" s="21" t="str">
        <f t="shared" si="14"/>
        <v/>
      </c>
      <c r="AM19" s="97" t="str">
        <f t="shared" si="15"/>
        <v/>
      </c>
      <c r="AN19" s="98">
        <f>係数１!D57</f>
        <v>17.100000000000001</v>
      </c>
      <c r="AO19" s="99">
        <f>係数１!F57</f>
        <v>0</v>
      </c>
      <c r="AP19" s="99" t="str">
        <f>係数１!G57</f>
        <v>ｔ－C/GJ</v>
      </c>
      <c r="AQ19" s="22">
        <v>0.8</v>
      </c>
      <c r="AR19" s="101" t="str">
        <f t="shared" si="16"/>
        <v/>
      </c>
      <c r="AU19" s="52" t="str">
        <f>IF(参照!A19="","",参照!A19)</f>
        <v>A0009</v>
      </c>
      <c r="AV19" s="52" t="str">
        <f>IF(参照!B19="","",参照!B19)</f>
        <v>(株)エネット</v>
      </c>
      <c r="AW19" s="52">
        <f>IF(参照!C19="","",参照!C19)</f>
        <v>4.0499999999999998E-4</v>
      </c>
      <c r="AX19" s="52" t="str">
        <f>IF(参照!D19="","",参照!D19)</f>
        <v>メニューA</v>
      </c>
      <c r="AY19" s="52">
        <f>IF(参照!E19="","",参照!E19)</f>
        <v>0</v>
      </c>
      <c r="AZ19" s="52" t="str">
        <f>IF(参照!F19="","",参照!F19)</f>
        <v>(株)エネット</v>
      </c>
      <c r="BA19" s="52" t="str">
        <f>IF(参照!G19="","",参照!G19)</f>
        <v>(株)エネット_メニューA</v>
      </c>
      <c r="BB19" s="52">
        <f t="shared" si="0"/>
        <v>0</v>
      </c>
      <c r="BD19" s="52" t="str">
        <f>IF(参照!L19="","",参照!L19)</f>
        <v>(株)ＣＨＩＢＡむつざわエナジー</v>
      </c>
    </row>
    <row r="20" spans="1:56" ht="16.5" customHeight="1">
      <c r="A20" s="1"/>
      <c r="B20" s="1"/>
      <c r="C20" s="496"/>
      <c r="D20" s="471"/>
      <c r="E20" s="531"/>
      <c r="F20" s="472"/>
      <c r="G20" s="106" t="str">
        <f>IF(COUNTA(O7:O36)=0,"（　　　 　　）",IF(COUNTA(O7:O36)=1,"（"&amp;O7&amp;"）","（複数の電気事業者）"))</f>
        <v>（　　　 　　）</v>
      </c>
      <c r="H20" s="455"/>
      <c r="I20" s="549"/>
      <c r="J20" s="549"/>
      <c r="K20" s="549"/>
      <c r="L20" s="1"/>
      <c r="N20" s="79">
        <v>14</v>
      </c>
      <c r="O20" s="69"/>
      <c r="P20" s="69"/>
      <c r="Q20" s="70" t="str">
        <f t="shared" si="1"/>
        <v/>
      </c>
      <c r="R20" s="80"/>
      <c r="S20" s="348"/>
      <c r="T20" s="346">
        <f>係数１!D$49</f>
        <v>8640</v>
      </c>
      <c r="U20" s="73" t="str">
        <f t="shared" si="5"/>
        <v/>
      </c>
      <c r="V20" s="73" t="str">
        <f t="shared" si="6"/>
        <v/>
      </c>
      <c r="W20" s="74" t="str">
        <f t="array" aca="1" ref="W20" ca="1">IF(O20="","",IF(ISNUMBER(AA20),INDIRECT($BG$6&amp;AA20),IF(AA20="a",Q20,IF(AA20="b",INDIRECT($BG$6&amp;AB20),IF(AA20="c",R20,"")))))</f>
        <v/>
      </c>
      <c r="X20" s="75"/>
      <c r="Y20" s="73" t="str">
        <f t="shared" si="7"/>
        <v/>
      </c>
      <c r="Z20" s="76" t="str">
        <f t="shared" ca="1" si="2"/>
        <v/>
      </c>
      <c r="AA20" s="76" t="str">
        <f t="shared" ca="1" si="8"/>
        <v/>
      </c>
      <c r="AB20" s="76" t="str">
        <f t="shared" ca="1" si="9"/>
        <v/>
      </c>
      <c r="AC20" s="76">
        <f t="shared" ca="1" si="10"/>
        <v>0</v>
      </c>
      <c r="AD20" s="76">
        <f t="shared" si="11"/>
        <v>0</v>
      </c>
      <c r="AE20" s="76" t="str">
        <f t="shared" si="3"/>
        <v/>
      </c>
      <c r="AF20" s="77" t="str">
        <f t="shared" si="4"/>
        <v/>
      </c>
      <c r="AH20" s="528"/>
      <c r="AI20" s="103" t="s">
        <v>603</v>
      </c>
      <c r="AJ20" s="104"/>
      <c r="AK20" s="272" t="s">
        <v>2320</v>
      </c>
      <c r="AL20" s="21" t="str">
        <f t="shared" si="14"/>
        <v/>
      </c>
      <c r="AM20" s="97" t="str">
        <f t="shared" si="15"/>
        <v/>
      </c>
      <c r="AN20" s="98">
        <f>係数１!D58</f>
        <v>23.4</v>
      </c>
      <c r="AO20" s="99">
        <f>係数１!F58</f>
        <v>0</v>
      </c>
      <c r="AP20" s="99" t="str">
        <f>係数１!G58</f>
        <v>ｔ－C/GJ</v>
      </c>
      <c r="AQ20" s="22">
        <v>0.8</v>
      </c>
      <c r="AR20" s="101" t="str">
        <f t="shared" si="16"/>
        <v/>
      </c>
      <c r="AU20" s="52" t="str">
        <f>IF(参照!A20="","",参照!A20)</f>
        <v/>
      </c>
      <c r="AV20" s="52" t="str">
        <f>IF(参照!B20="","",参照!B20)</f>
        <v/>
      </c>
      <c r="AW20" s="52" t="str">
        <f>IF(参照!C20="","",参照!C20)</f>
        <v/>
      </c>
      <c r="AX20" s="52" t="str">
        <f>IF(参照!D20="","",参照!D20)</f>
        <v>メニューB</v>
      </c>
      <c r="AY20" s="52">
        <f>IF(参照!E20="","",参照!E20)</f>
        <v>0</v>
      </c>
      <c r="AZ20" s="52" t="str">
        <f>IF(参照!F20="","",参照!F20)</f>
        <v>(株)エネット</v>
      </c>
      <c r="BA20" s="52" t="str">
        <f>IF(参照!G20="","",参照!G20)</f>
        <v>(株)エネット_メニューB</v>
      </c>
      <c r="BB20" s="52">
        <f t="shared" si="0"/>
        <v>0</v>
      </c>
      <c r="BD20" s="52" t="str">
        <f>IF(参照!L20="","",参照!L20)</f>
        <v>Ｃｏｃｏテラスたがわ(株)</v>
      </c>
    </row>
    <row r="21" spans="1:56" ht="15.75" customHeight="1">
      <c r="A21" s="1"/>
      <c r="B21" s="1"/>
      <c r="C21" s="496"/>
      <c r="D21" s="471"/>
      <c r="E21" s="531"/>
      <c r="F21" s="470" t="s">
        <v>61</v>
      </c>
      <c r="G21" s="105" t="s">
        <v>131</v>
      </c>
      <c r="H21" s="454" t="s">
        <v>19</v>
      </c>
      <c r="I21" s="541"/>
      <c r="J21" s="541"/>
      <c r="K21" s="541"/>
      <c r="L21" s="1"/>
      <c r="N21" s="79">
        <v>15</v>
      </c>
      <c r="O21" s="69"/>
      <c r="P21" s="69"/>
      <c r="Q21" s="70" t="str">
        <f t="shared" si="1"/>
        <v/>
      </c>
      <c r="R21" s="80"/>
      <c r="S21" s="348"/>
      <c r="T21" s="346">
        <f>係数１!D$49</f>
        <v>8640</v>
      </c>
      <c r="U21" s="73" t="str">
        <f t="shared" si="5"/>
        <v/>
      </c>
      <c r="V21" s="73" t="str">
        <f t="shared" si="6"/>
        <v/>
      </c>
      <c r="W21" s="74" t="str">
        <f t="array" aca="1" ref="W21" ca="1">IF(O21="","",IF(ISNUMBER(AA21),INDIRECT($BG$6&amp;AA21),IF(AA21="a",Q21,IF(AA21="b",INDIRECT($BG$6&amp;AB21),IF(AA21="c",R21,"")))))</f>
        <v/>
      </c>
      <c r="X21" s="75"/>
      <c r="Y21" s="73" t="str">
        <f t="shared" si="7"/>
        <v/>
      </c>
      <c r="Z21" s="76" t="str">
        <f t="shared" ca="1" si="2"/>
        <v/>
      </c>
      <c r="AA21" s="76" t="str">
        <f t="shared" ca="1" si="8"/>
        <v/>
      </c>
      <c r="AB21" s="76" t="str">
        <f t="shared" ca="1" si="9"/>
        <v/>
      </c>
      <c r="AC21" s="76">
        <f t="shared" ca="1" si="10"/>
        <v>0</v>
      </c>
      <c r="AD21" s="76">
        <f t="shared" si="11"/>
        <v>0</v>
      </c>
      <c r="AE21" s="76" t="str">
        <f t="shared" si="3"/>
        <v/>
      </c>
      <c r="AF21" s="77" t="str">
        <f t="shared" si="4"/>
        <v/>
      </c>
      <c r="AH21" s="528"/>
      <c r="AI21" s="103" t="s">
        <v>604</v>
      </c>
      <c r="AJ21" s="104"/>
      <c r="AK21" s="272" t="s">
        <v>2320</v>
      </c>
      <c r="AL21" s="21" t="str">
        <f t="shared" si="14"/>
        <v/>
      </c>
      <c r="AM21" s="97" t="str">
        <f t="shared" si="15"/>
        <v/>
      </c>
      <c r="AN21" s="98">
        <f>係数１!D59</f>
        <v>35.6</v>
      </c>
      <c r="AO21" s="99">
        <f>係数１!F59</f>
        <v>0</v>
      </c>
      <c r="AP21" s="99" t="str">
        <f>係数１!G59</f>
        <v>ｔ－C/GJ</v>
      </c>
      <c r="AQ21" s="22">
        <v>0.8</v>
      </c>
      <c r="AR21" s="101" t="str">
        <f t="shared" si="16"/>
        <v/>
      </c>
      <c r="AU21" s="52" t="str">
        <f>IF(参照!A21="","",参照!A21)</f>
        <v/>
      </c>
      <c r="AV21" s="52" t="str">
        <f>IF(参照!B21="","",参照!B21)</f>
        <v/>
      </c>
      <c r="AW21" s="52" t="str">
        <f>IF(参照!C21="","",参照!C21)</f>
        <v/>
      </c>
      <c r="AX21" s="52" t="str">
        <f>IF(参照!D21="","",参照!D21)</f>
        <v>メニューC</v>
      </c>
      <c r="AY21" s="52">
        <f>IF(参照!E21="","",参照!E21)</f>
        <v>2.0000000000000001E-4</v>
      </c>
      <c r="AZ21" s="52" t="str">
        <f>IF(参照!F21="","",参照!F21)</f>
        <v>(株)エネット</v>
      </c>
      <c r="BA21" s="52" t="str">
        <f>IF(参照!G21="","",参照!G21)</f>
        <v>(株)エネット_メニューC</v>
      </c>
      <c r="BB21" s="52">
        <f t="shared" si="0"/>
        <v>0.2</v>
      </c>
      <c r="BD21" s="52" t="str">
        <f>IF(参照!L21="","",参照!L21)</f>
        <v>(株)ＣＷＳ</v>
      </c>
    </row>
    <row r="22" spans="1:56" ht="15.75" customHeight="1">
      <c r="A22" s="1"/>
      <c r="B22" s="1"/>
      <c r="C22" s="496"/>
      <c r="D22" s="471"/>
      <c r="E22" s="532"/>
      <c r="F22" s="472"/>
      <c r="G22" s="293" t="s">
        <v>2323</v>
      </c>
      <c r="H22" s="455"/>
      <c r="I22" s="542"/>
      <c r="J22" s="542"/>
      <c r="K22" s="542"/>
      <c r="L22" s="1"/>
      <c r="N22" s="79">
        <v>16</v>
      </c>
      <c r="O22" s="69"/>
      <c r="P22" s="69"/>
      <c r="Q22" s="70" t="str">
        <f t="shared" si="1"/>
        <v/>
      </c>
      <c r="R22" s="80"/>
      <c r="S22" s="348"/>
      <c r="T22" s="346">
        <f>係数１!D$49</f>
        <v>8640</v>
      </c>
      <c r="U22" s="73" t="str">
        <f t="shared" si="5"/>
        <v/>
      </c>
      <c r="V22" s="73" t="str">
        <f t="shared" si="6"/>
        <v/>
      </c>
      <c r="W22" s="74" t="str">
        <f t="array" aca="1" ref="W22" ca="1">IF(O22="","",IF(ISNUMBER(AA22),INDIRECT($BG$6&amp;AA22),IF(AA22="a",Q22,IF(AA22="b",INDIRECT($BG$6&amp;AB22),IF(AA22="c",R22,"")))))</f>
        <v/>
      </c>
      <c r="X22" s="75"/>
      <c r="Y22" s="73" t="str">
        <f t="shared" si="7"/>
        <v/>
      </c>
      <c r="Z22" s="76" t="str">
        <f t="shared" ca="1" si="2"/>
        <v/>
      </c>
      <c r="AA22" s="76" t="str">
        <f t="shared" ca="1" si="8"/>
        <v/>
      </c>
      <c r="AB22" s="76" t="str">
        <f t="shared" ca="1" si="9"/>
        <v/>
      </c>
      <c r="AC22" s="76">
        <f t="shared" ca="1" si="10"/>
        <v>0</v>
      </c>
      <c r="AD22" s="76">
        <f t="shared" si="11"/>
        <v>0</v>
      </c>
      <c r="AE22" s="76" t="str">
        <f t="shared" si="3"/>
        <v/>
      </c>
      <c r="AF22" s="77" t="str">
        <f t="shared" si="4"/>
        <v/>
      </c>
      <c r="AH22" s="528"/>
      <c r="AI22" s="103" t="s">
        <v>605</v>
      </c>
      <c r="AJ22" s="104"/>
      <c r="AK22" s="272" t="s">
        <v>2321</v>
      </c>
      <c r="AL22" s="21" t="str">
        <f t="shared" si="14"/>
        <v/>
      </c>
      <c r="AM22" s="97" t="str">
        <f t="shared" si="15"/>
        <v/>
      </c>
      <c r="AN22" s="98">
        <f>係数１!D60</f>
        <v>21.2</v>
      </c>
      <c r="AO22" s="99">
        <f>係数１!F60</f>
        <v>0</v>
      </c>
      <c r="AP22" s="99" t="str">
        <f>係数１!G60</f>
        <v>ｔ－C/GJ</v>
      </c>
      <c r="AQ22" s="22">
        <v>0.8</v>
      </c>
      <c r="AR22" s="101" t="str">
        <f t="shared" si="16"/>
        <v/>
      </c>
      <c r="AU22" s="52" t="str">
        <f>IF(参照!A22="","",参照!A22)</f>
        <v/>
      </c>
      <c r="AV22" s="52" t="str">
        <f>IF(参照!B22="","",参照!B22)</f>
        <v/>
      </c>
      <c r="AW22" s="52" t="str">
        <f>IF(参照!C22="","",参照!C22)</f>
        <v/>
      </c>
      <c r="AX22" s="52" t="str">
        <f>IF(参照!D22="","",参照!D22)</f>
        <v>メニューD</v>
      </c>
      <c r="AY22" s="52">
        <f>IF(参照!E22="","",参照!E22)</f>
        <v>2.2000000000000001E-4</v>
      </c>
      <c r="AZ22" s="52" t="str">
        <f>IF(参照!F22="","",参照!F22)</f>
        <v>(株)エネット</v>
      </c>
      <c r="BA22" s="52" t="str">
        <f>IF(参照!G22="","",参照!G22)</f>
        <v>(株)エネット_メニューD</v>
      </c>
      <c r="BB22" s="52">
        <f t="shared" si="0"/>
        <v>0.22</v>
      </c>
      <c r="BD22" s="52" t="str">
        <f>IF(参照!L22="","",参照!L22)</f>
        <v>ＥＮＥＯＳ(株)</v>
      </c>
    </row>
    <row r="23" spans="1:56" ht="16.5" customHeight="1">
      <c r="A23" s="1"/>
      <c r="B23" s="1"/>
      <c r="C23" s="496"/>
      <c r="D23" s="471"/>
      <c r="E23" s="499" t="s">
        <v>0</v>
      </c>
      <c r="F23" s="474"/>
      <c r="G23" s="105" t="s">
        <v>131</v>
      </c>
      <c r="H23" s="454" t="s">
        <v>19</v>
      </c>
      <c r="I23" s="548">
        <f>AL12</f>
        <v>0</v>
      </c>
      <c r="J23" s="548">
        <f>AO12</f>
        <v>0</v>
      </c>
      <c r="K23" s="548">
        <f>AP12</f>
        <v>0</v>
      </c>
      <c r="L23" s="107"/>
      <c r="M23" s="108"/>
      <c r="N23" s="79">
        <v>17</v>
      </c>
      <c r="O23" s="69"/>
      <c r="P23" s="69"/>
      <c r="Q23" s="70" t="str">
        <f t="shared" si="1"/>
        <v/>
      </c>
      <c r="R23" s="80"/>
      <c r="S23" s="348"/>
      <c r="T23" s="346">
        <f>係数１!D$49</f>
        <v>8640</v>
      </c>
      <c r="U23" s="73" t="str">
        <f t="shared" si="5"/>
        <v/>
      </c>
      <c r="V23" s="73" t="str">
        <f t="shared" si="6"/>
        <v/>
      </c>
      <c r="W23" s="74" t="str">
        <f t="array" aca="1" ref="W23" ca="1">IF(O23="","",IF(ISNUMBER(AA23),INDIRECT($BG$6&amp;AA23),IF(AA23="a",Q23,IF(AA23="b",INDIRECT($BG$6&amp;AB23),IF(AA23="c",R23,"")))))</f>
        <v/>
      </c>
      <c r="X23" s="75"/>
      <c r="Y23" s="73" t="str">
        <f t="shared" si="7"/>
        <v/>
      </c>
      <c r="Z23" s="76" t="str">
        <f t="shared" ca="1" si="2"/>
        <v/>
      </c>
      <c r="AA23" s="76" t="str">
        <f t="shared" ca="1" si="8"/>
        <v/>
      </c>
      <c r="AB23" s="76" t="str">
        <f t="shared" ca="1" si="9"/>
        <v/>
      </c>
      <c r="AC23" s="76">
        <f t="shared" ca="1" si="10"/>
        <v>0</v>
      </c>
      <c r="AD23" s="76">
        <f t="shared" si="11"/>
        <v>0</v>
      </c>
      <c r="AE23" s="76" t="str">
        <f t="shared" si="3"/>
        <v/>
      </c>
      <c r="AF23" s="77" t="str">
        <f t="shared" si="4"/>
        <v/>
      </c>
      <c r="AH23" s="528"/>
      <c r="AI23" s="103" t="s">
        <v>606</v>
      </c>
      <c r="AJ23" s="104"/>
      <c r="AK23" s="272" t="s">
        <v>2319</v>
      </c>
      <c r="AL23" s="21" t="str">
        <f t="shared" si="14"/>
        <v/>
      </c>
      <c r="AM23" s="97" t="str">
        <f t="shared" si="15"/>
        <v/>
      </c>
      <c r="AN23" s="98">
        <f>係数１!D61</f>
        <v>18</v>
      </c>
      <c r="AO23" s="99">
        <f>係数１!F61</f>
        <v>1.7000000000000001E-2</v>
      </c>
      <c r="AP23" s="99" t="str">
        <f>係数１!G61</f>
        <v>ｔ－C/GJ</v>
      </c>
      <c r="AQ23" s="22">
        <v>0.8</v>
      </c>
      <c r="AR23" s="101" t="str">
        <f t="shared" si="16"/>
        <v/>
      </c>
      <c r="AU23" s="52" t="str">
        <f>IF(参照!A23="","",参照!A23)</f>
        <v/>
      </c>
      <c r="AV23" s="52" t="str">
        <f>IF(参照!B23="","",参照!B23)</f>
        <v/>
      </c>
      <c r="AW23" s="52" t="str">
        <f>IF(参照!C23="","",参照!C23)</f>
        <v/>
      </c>
      <c r="AX23" s="52" t="str">
        <f>IF(参照!D23="","",参照!D23)</f>
        <v>メニューE</v>
      </c>
      <c r="AY23" s="52">
        <f>IF(参照!E23="","",参照!E23)</f>
        <v>2.9999999999999997E-4</v>
      </c>
      <c r="AZ23" s="52" t="str">
        <f>IF(参照!F23="","",参照!F23)</f>
        <v>(株)エネット</v>
      </c>
      <c r="BA23" s="52" t="str">
        <f>IF(参照!G23="","",参照!G23)</f>
        <v>(株)エネット_メニューE</v>
      </c>
      <c r="BB23" s="52">
        <f t="shared" si="0"/>
        <v>0.3</v>
      </c>
      <c r="BD23" s="52" t="str">
        <f>IF(参照!L23="","",参照!L23)</f>
        <v>(株)Ｆ－Ｐｏｗｅｒ</v>
      </c>
    </row>
    <row r="24" spans="1:56" ht="16.5" customHeight="1">
      <c r="A24" s="1"/>
      <c r="B24" s="1"/>
      <c r="C24" s="496"/>
      <c r="D24" s="472"/>
      <c r="E24" s="533"/>
      <c r="F24" s="476"/>
      <c r="G24" s="106" t="str">
        <f>IF(COUNTA(AI7:AI11)=0,"（　　　 　　）",IF(COUNTA(AI7:AI11)=1,"（"&amp;AI7&amp;"）","（複数の電気事業者）"))</f>
        <v>（　　　 　　）</v>
      </c>
      <c r="H24" s="455"/>
      <c r="I24" s="549"/>
      <c r="J24" s="549"/>
      <c r="K24" s="549"/>
      <c r="L24" s="107"/>
      <c r="M24" s="108"/>
      <c r="N24" s="79">
        <v>18</v>
      </c>
      <c r="O24" s="69"/>
      <c r="P24" s="69"/>
      <c r="Q24" s="70" t="str">
        <f t="shared" si="1"/>
        <v/>
      </c>
      <c r="R24" s="80"/>
      <c r="S24" s="348"/>
      <c r="T24" s="346">
        <f>係数１!D$49</f>
        <v>8640</v>
      </c>
      <c r="U24" s="73" t="str">
        <f t="shared" si="5"/>
        <v/>
      </c>
      <c r="V24" s="73" t="str">
        <f t="shared" si="6"/>
        <v/>
      </c>
      <c r="W24" s="74" t="str">
        <f t="array" aca="1" ref="W24" ca="1">IF(O24="","",IF(ISNUMBER(AA24),INDIRECT($BG$6&amp;AA24),IF(AA24="a",Q24,IF(AA24="b",INDIRECT($BG$6&amp;AB24),IF(AA24="c",R24,"")))))</f>
        <v/>
      </c>
      <c r="X24" s="75"/>
      <c r="Y24" s="73" t="str">
        <f t="shared" si="7"/>
        <v/>
      </c>
      <c r="Z24" s="76" t="str">
        <f t="shared" ca="1" si="2"/>
        <v/>
      </c>
      <c r="AA24" s="76" t="str">
        <f t="shared" ca="1" si="8"/>
        <v/>
      </c>
      <c r="AB24" s="76" t="str">
        <f t="shared" ca="1" si="9"/>
        <v/>
      </c>
      <c r="AC24" s="76">
        <f t="shared" ca="1" si="10"/>
        <v>0</v>
      </c>
      <c r="AD24" s="76">
        <f t="shared" si="11"/>
        <v>0</v>
      </c>
      <c r="AE24" s="76" t="str">
        <f t="shared" si="3"/>
        <v/>
      </c>
      <c r="AF24" s="77" t="str">
        <f t="shared" si="4"/>
        <v/>
      </c>
      <c r="AH24" s="528"/>
      <c r="AI24" s="103" t="s">
        <v>607</v>
      </c>
      <c r="AJ24" s="104"/>
      <c r="AK24" s="272" t="s">
        <v>2319</v>
      </c>
      <c r="AL24" s="21" t="str">
        <f t="shared" si="14"/>
        <v/>
      </c>
      <c r="AM24" s="97" t="str">
        <f t="shared" si="15"/>
        <v/>
      </c>
      <c r="AN24" s="98">
        <f>係数１!D62</f>
        <v>26.9</v>
      </c>
      <c r="AO24" s="99">
        <f>係数１!F62</f>
        <v>1.52E-2</v>
      </c>
      <c r="AP24" s="99" t="str">
        <f>係数１!G62</f>
        <v>ｔ－C/GJ</v>
      </c>
      <c r="AQ24" s="22">
        <v>0.8</v>
      </c>
      <c r="AR24" s="101" t="str">
        <f t="shared" si="16"/>
        <v/>
      </c>
      <c r="AU24" s="52" t="str">
        <f>IF(参照!A24="","",参照!A24)</f>
        <v/>
      </c>
      <c r="AV24" s="52" t="str">
        <f>IF(参照!B24="","",参照!B24)</f>
        <v/>
      </c>
      <c r="AW24" s="52" t="str">
        <f>IF(参照!C24="","",参照!C24)</f>
        <v/>
      </c>
      <c r="AX24" s="52" t="str">
        <f>IF(参照!D24="","",参照!D24)</f>
        <v>メニューF</v>
      </c>
      <c r="AY24" s="52">
        <f>IF(参照!E24="","",参照!E24)</f>
        <v>3.4899999999999997E-4</v>
      </c>
      <c r="AZ24" s="52" t="str">
        <f>IF(参照!F24="","",参照!F24)</f>
        <v>(株)エネット</v>
      </c>
      <c r="BA24" s="52" t="str">
        <f>IF(参照!G24="","",参照!G24)</f>
        <v>(株)エネット_メニューF</v>
      </c>
      <c r="BB24" s="52">
        <f t="shared" si="0"/>
        <v>0.34899999999999998</v>
      </c>
      <c r="BD24" s="52" t="str">
        <f>IF(参照!L24="","",参照!L24)</f>
        <v>ＦＴエナジー(株)</v>
      </c>
    </row>
    <row r="25" spans="1:56" ht="12.75" customHeight="1">
      <c r="A25" s="1"/>
      <c r="B25" s="1"/>
      <c r="C25" s="496"/>
      <c r="D25" s="501" t="s">
        <v>23</v>
      </c>
      <c r="E25" s="502"/>
      <c r="F25" s="503"/>
      <c r="G25" s="267" t="s">
        <v>608</v>
      </c>
      <c r="H25" s="285" t="s">
        <v>14</v>
      </c>
      <c r="I25" s="285" t="s">
        <v>14</v>
      </c>
      <c r="J25" s="109">
        <f>AL37</f>
        <v>0</v>
      </c>
      <c r="K25" s="109">
        <f>AM37</f>
        <v>0</v>
      </c>
      <c r="L25" s="1"/>
      <c r="N25" s="79">
        <v>19</v>
      </c>
      <c r="O25" s="69"/>
      <c r="P25" s="69"/>
      <c r="Q25" s="70" t="str">
        <f t="shared" si="1"/>
        <v/>
      </c>
      <c r="R25" s="80"/>
      <c r="S25" s="348"/>
      <c r="T25" s="346">
        <f>係数１!D$49</f>
        <v>8640</v>
      </c>
      <c r="U25" s="73" t="str">
        <f t="shared" si="5"/>
        <v/>
      </c>
      <c r="V25" s="73" t="str">
        <f t="shared" si="6"/>
        <v/>
      </c>
      <c r="W25" s="74" t="str">
        <f t="array" aca="1" ref="W25" ca="1">IF(O25="","",IF(ISNUMBER(AA25),INDIRECT($BG$6&amp;AA25),IF(AA25="a",Q25,IF(AA25="b",INDIRECT($BG$6&amp;AB25),IF(AA25="c",R25,"")))))</f>
        <v/>
      </c>
      <c r="X25" s="75"/>
      <c r="Y25" s="73" t="str">
        <f t="shared" si="7"/>
        <v/>
      </c>
      <c r="Z25" s="76" t="str">
        <f t="shared" ca="1" si="2"/>
        <v/>
      </c>
      <c r="AA25" s="76" t="str">
        <f t="shared" ca="1" si="8"/>
        <v/>
      </c>
      <c r="AB25" s="76" t="str">
        <f t="shared" ca="1" si="9"/>
        <v/>
      </c>
      <c r="AC25" s="76">
        <f t="shared" ca="1" si="10"/>
        <v>0</v>
      </c>
      <c r="AD25" s="76">
        <f t="shared" si="11"/>
        <v>0</v>
      </c>
      <c r="AE25" s="76" t="str">
        <f t="shared" si="3"/>
        <v/>
      </c>
      <c r="AF25" s="77" t="str">
        <f t="shared" si="4"/>
        <v/>
      </c>
      <c r="AH25" s="528"/>
      <c r="AI25" s="103" t="s">
        <v>609</v>
      </c>
      <c r="AJ25" s="104"/>
      <c r="AK25" s="272" t="s">
        <v>2319</v>
      </c>
      <c r="AL25" s="21" t="str">
        <f t="shared" si="14"/>
        <v/>
      </c>
      <c r="AM25" s="97" t="str">
        <f t="shared" si="15"/>
        <v/>
      </c>
      <c r="AN25" s="98">
        <f>係数１!D63</f>
        <v>33.200000000000003</v>
      </c>
      <c r="AO25" s="99">
        <f>係数１!F63</f>
        <v>1.35E-2</v>
      </c>
      <c r="AP25" s="99" t="str">
        <f>係数１!G63</f>
        <v>ｔ－C/GJ</v>
      </c>
      <c r="AQ25" s="22">
        <v>0.8</v>
      </c>
      <c r="AR25" s="101" t="str">
        <f t="shared" si="16"/>
        <v/>
      </c>
      <c r="AU25" s="52" t="str">
        <f>IF(参照!A25="","",参照!A25)</f>
        <v/>
      </c>
      <c r="AV25" s="52" t="str">
        <f>IF(参照!B25="","",参照!B25)</f>
        <v/>
      </c>
      <c r="AW25" s="52" t="str">
        <f>IF(参照!C25="","",参照!C25)</f>
        <v/>
      </c>
      <c r="AX25" s="52" t="str">
        <f>IF(参照!D25="","",参照!D25)</f>
        <v>メニューG</v>
      </c>
      <c r="AY25" s="52">
        <f>IF(参照!E25="","",参照!E25)</f>
        <v>3.6999999999999999E-4</v>
      </c>
      <c r="AZ25" s="52" t="str">
        <f>IF(参照!F25="","",参照!F25)</f>
        <v>(株)エネット</v>
      </c>
      <c r="BA25" s="52" t="str">
        <f>IF(参照!G25="","",参照!G25)</f>
        <v>(株)エネット_メニューG</v>
      </c>
      <c r="BB25" s="52">
        <f t="shared" si="0"/>
        <v>0.37</v>
      </c>
      <c r="BD25" s="52" t="str">
        <f>IF(参照!L25="","",参照!L25)</f>
        <v>ＨＴＢエナジー(株)</v>
      </c>
    </row>
    <row r="26" spans="1:56" ht="12.75" customHeight="1">
      <c r="A26" s="1"/>
      <c r="B26" s="1"/>
      <c r="C26" s="496"/>
      <c r="D26" s="501"/>
      <c r="E26" s="502"/>
      <c r="F26" s="503"/>
      <c r="G26" s="41"/>
      <c r="H26" s="110"/>
      <c r="I26" s="22"/>
      <c r="J26" s="22"/>
      <c r="K26" s="22"/>
      <c r="L26" s="1"/>
      <c r="N26" s="79">
        <v>20</v>
      </c>
      <c r="O26" s="69"/>
      <c r="P26" s="69"/>
      <c r="Q26" s="70" t="str">
        <f t="shared" si="1"/>
        <v/>
      </c>
      <c r="R26" s="80"/>
      <c r="S26" s="348"/>
      <c r="T26" s="346">
        <f>係数１!D$49</f>
        <v>8640</v>
      </c>
      <c r="U26" s="73" t="str">
        <f t="shared" si="5"/>
        <v/>
      </c>
      <c r="V26" s="73" t="str">
        <f t="shared" si="6"/>
        <v/>
      </c>
      <c r="W26" s="74" t="str">
        <f t="array" aca="1" ref="W26" ca="1">IF(O26="","",IF(ISNUMBER(AA26),INDIRECT($BG$6&amp;AA26),IF(AA26="a",Q26,IF(AA26="b",INDIRECT($BG$6&amp;AB26),IF(AA26="c",R26,"")))))</f>
        <v/>
      </c>
      <c r="X26" s="75"/>
      <c r="Y26" s="73" t="str">
        <f t="shared" si="7"/>
        <v/>
      </c>
      <c r="Z26" s="76" t="str">
        <f t="shared" ca="1" si="2"/>
        <v/>
      </c>
      <c r="AA26" s="76" t="str">
        <f t="shared" ca="1" si="8"/>
        <v/>
      </c>
      <c r="AB26" s="76" t="str">
        <f t="shared" ca="1" si="9"/>
        <v/>
      </c>
      <c r="AC26" s="76">
        <f t="shared" ca="1" si="10"/>
        <v>0</v>
      </c>
      <c r="AD26" s="76">
        <f t="shared" si="11"/>
        <v>0</v>
      </c>
      <c r="AE26" s="76" t="str">
        <f t="shared" si="3"/>
        <v/>
      </c>
      <c r="AF26" s="77" t="str">
        <f t="shared" si="4"/>
        <v/>
      </c>
      <c r="AH26" s="528"/>
      <c r="AI26" s="103" t="s">
        <v>610</v>
      </c>
      <c r="AJ26" s="104"/>
      <c r="AK26" s="272" t="s">
        <v>2319</v>
      </c>
      <c r="AL26" s="21" t="str">
        <f t="shared" si="14"/>
        <v/>
      </c>
      <c r="AM26" s="97" t="str">
        <f t="shared" si="15"/>
        <v/>
      </c>
      <c r="AN26" s="98">
        <f>係数１!D64</f>
        <v>29.3</v>
      </c>
      <c r="AO26" s="99">
        <f>係数１!F64</f>
        <v>2.6200000000000001E-2</v>
      </c>
      <c r="AP26" s="99" t="str">
        <f>係数１!G64</f>
        <v>ｔ－C/GJ</v>
      </c>
      <c r="AQ26" s="22">
        <v>0.8</v>
      </c>
      <c r="AR26" s="101" t="str">
        <f t="shared" si="16"/>
        <v/>
      </c>
      <c r="AU26" s="52" t="str">
        <f>IF(参照!A26="","",参照!A26)</f>
        <v/>
      </c>
      <c r="AV26" s="52" t="str">
        <f>IF(参照!B26="","",参照!B26)</f>
        <v/>
      </c>
      <c r="AW26" s="52" t="str">
        <f>IF(参照!C26="","",参照!C26)</f>
        <v/>
      </c>
      <c r="AX26" s="52" t="str">
        <f>IF(参照!D26="","",参照!D26)</f>
        <v>メニューH(残差)</v>
      </c>
      <c r="AY26" s="52">
        <f>IF(参照!E26="","",参照!E26)</f>
        <v>4.08E-4</v>
      </c>
      <c r="AZ26" s="52" t="str">
        <f>IF(参照!F26="","",参照!F26)</f>
        <v>(株)エネット</v>
      </c>
      <c r="BA26" s="52" t="str">
        <f>IF(参照!G26="","",参照!G26)</f>
        <v>(株)エネット_メニューH(残差)</v>
      </c>
      <c r="BB26" s="52">
        <f t="shared" si="0"/>
        <v>0.40799999999999997</v>
      </c>
      <c r="BD26" s="52" t="str">
        <f>IF(参照!L26="","",参照!L26)</f>
        <v>(株)Ｉ＆Ｉ</v>
      </c>
    </row>
    <row r="27" spans="1:56" ht="12.75" customHeight="1">
      <c r="A27" s="1"/>
      <c r="B27" s="1"/>
      <c r="C27" s="496"/>
      <c r="D27" s="536"/>
      <c r="E27" s="537"/>
      <c r="F27" s="538"/>
      <c r="G27" s="41"/>
      <c r="H27" s="41"/>
      <c r="I27" s="22"/>
      <c r="J27" s="22"/>
      <c r="K27" s="22"/>
      <c r="L27" s="1"/>
      <c r="N27" s="79">
        <v>21</v>
      </c>
      <c r="O27" s="69"/>
      <c r="P27" s="69"/>
      <c r="Q27" s="70" t="str">
        <f t="shared" si="1"/>
        <v/>
      </c>
      <c r="R27" s="80"/>
      <c r="S27" s="348"/>
      <c r="T27" s="346">
        <f>係数１!D$49</f>
        <v>8640</v>
      </c>
      <c r="U27" s="73" t="str">
        <f t="shared" si="5"/>
        <v/>
      </c>
      <c r="V27" s="73" t="str">
        <f t="shared" si="6"/>
        <v/>
      </c>
      <c r="W27" s="74" t="str">
        <f t="array" aca="1" ref="W27" ca="1">IF(O27="","",IF(ISNUMBER(AA27),INDIRECT($BG$6&amp;AA27),IF(AA27="a",Q27,IF(AA27="b",INDIRECT($BG$6&amp;AB27),IF(AA27="c",R27,"")))))</f>
        <v/>
      </c>
      <c r="X27" s="75"/>
      <c r="Y27" s="73" t="str">
        <f t="shared" si="7"/>
        <v/>
      </c>
      <c r="Z27" s="76" t="str">
        <f t="shared" ca="1" si="2"/>
        <v/>
      </c>
      <c r="AA27" s="76" t="str">
        <f t="shared" ca="1" si="8"/>
        <v/>
      </c>
      <c r="AB27" s="76" t="str">
        <f t="shared" ca="1" si="9"/>
        <v/>
      </c>
      <c r="AC27" s="76">
        <f t="shared" ca="1" si="10"/>
        <v>0</v>
      </c>
      <c r="AD27" s="76">
        <f t="shared" si="11"/>
        <v>0</v>
      </c>
      <c r="AE27" s="76" t="str">
        <f t="shared" si="3"/>
        <v/>
      </c>
      <c r="AF27" s="77" t="str">
        <f t="shared" si="4"/>
        <v/>
      </c>
      <c r="AH27" s="528"/>
      <c r="AI27" s="103" t="s">
        <v>611</v>
      </c>
      <c r="AJ27" s="104"/>
      <c r="AK27" s="272" t="s">
        <v>2320</v>
      </c>
      <c r="AL27" s="21" t="str">
        <f t="shared" si="14"/>
        <v/>
      </c>
      <c r="AM27" s="97" t="str">
        <f t="shared" si="15"/>
        <v/>
      </c>
      <c r="AN27" s="98">
        <f>係数１!D65</f>
        <v>40.200000000000003</v>
      </c>
      <c r="AO27" s="99">
        <f>係数１!F65</f>
        <v>1.7899999999999999E-2</v>
      </c>
      <c r="AP27" s="99" t="str">
        <f>係数１!G65</f>
        <v>ｔ－C/GJ</v>
      </c>
      <c r="AQ27" s="22">
        <v>0.8</v>
      </c>
      <c r="AR27" s="101" t="str">
        <f t="shared" si="16"/>
        <v/>
      </c>
      <c r="AU27" s="52" t="str">
        <f>IF(参照!A27="","",参照!A27)</f>
        <v/>
      </c>
      <c r="AV27" s="52" t="str">
        <f>IF(参照!B27="","",参照!B27)</f>
        <v/>
      </c>
      <c r="AW27" s="52" t="str">
        <f>IF(参照!C27="","",参照!C27)</f>
        <v/>
      </c>
      <c r="AX27" s="52" t="str">
        <f>IF(参照!D27="","",参照!D27)</f>
        <v>(参考値)事業者全体</v>
      </c>
      <c r="AY27" s="52">
        <f>IF(参照!E27="","",参照!E27)</f>
        <v>3.7199999999999999E-4</v>
      </c>
      <c r="AZ27" s="52" t="str">
        <f>IF(参照!F27="","",参照!F27)</f>
        <v>(株)エネット</v>
      </c>
      <c r="BA27" s="52" t="str">
        <f>IF(参照!G27="","",参照!G27)</f>
        <v>(株)エネット_(参考値)事業者全体</v>
      </c>
      <c r="BB27" s="52">
        <f t="shared" si="0"/>
        <v>0.372</v>
      </c>
      <c r="BD27" s="52" t="str">
        <f>IF(参照!L27="","",参照!L27)</f>
        <v>Ｊａｐａｎ電力(株)</v>
      </c>
    </row>
    <row r="28" spans="1:56" ht="12.75" customHeight="1">
      <c r="A28" s="1"/>
      <c r="B28" s="1"/>
      <c r="C28" s="496"/>
      <c r="D28" s="543" t="s">
        <v>24</v>
      </c>
      <c r="E28" s="544"/>
      <c r="F28" s="544"/>
      <c r="G28" s="545"/>
      <c r="H28" s="111" t="s">
        <v>14</v>
      </c>
      <c r="I28" s="111" t="s">
        <v>14</v>
      </c>
      <c r="J28" s="21">
        <f>SUM(J10:J27)</f>
        <v>0</v>
      </c>
      <c r="K28" s="21">
        <f>SUM(K10:K27)</f>
        <v>0</v>
      </c>
      <c r="L28" s="1"/>
      <c r="N28" s="79">
        <v>22</v>
      </c>
      <c r="O28" s="69"/>
      <c r="P28" s="69"/>
      <c r="Q28" s="70" t="str">
        <f t="shared" si="1"/>
        <v/>
      </c>
      <c r="R28" s="80"/>
      <c r="S28" s="348"/>
      <c r="T28" s="346">
        <f>係数１!D$49</f>
        <v>8640</v>
      </c>
      <c r="U28" s="73" t="str">
        <f t="shared" si="5"/>
        <v/>
      </c>
      <c r="V28" s="73" t="str">
        <f t="shared" si="6"/>
        <v/>
      </c>
      <c r="W28" s="74" t="str">
        <f t="array" aca="1" ref="W28" ca="1">IF(O28="","",IF(ISNUMBER(AA28),INDIRECT($BG$6&amp;AA28),IF(AA28="a",Q28,IF(AA28="b",INDIRECT($BG$6&amp;AB28),IF(AA28="c",R28,"")))))</f>
        <v/>
      </c>
      <c r="X28" s="75"/>
      <c r="Y28" s="73" t="str">
        <f t="shared" si="7"/>
        <v/>
      </c>
      <c r="Z28" s="76" t="str">
        <f t="shared" ca="1" si="2"/>
        <v/>
      </c>
      <c r="AA28" s="76" t="str">
        <f t="shared" ca="1" si="8"/>
        <v/>
      </c>
      <c r="AB28" s="76" t="str">
        <f t="shared" ca="1" si="9"/>
        <v/>
      </c>
      <c r="AC28" s="76">
        <f t="shared" ca="1" si="10"/>
        <v>0</v>
      </c>
      <c r="AD28" s="76">
        <f t="shared" si="11"/>
        <v>0</v>
      </c>
      <c r="AE28" s="76" t="str">
        <f t="shared" si="3"/>
        <v/>
      </c>
      <c r="AF28" s="77" t="str">
        <f t="shared" si="4"/>
        <v/>
      </c>
      <c r="AH28" s="528"/>
      <c r="AI28" s="103" t="s">
        <v>612</v>
      </c>
      <c r="AJ28" s="104"/>
      <c r="AK28" s="272" t="s">
        <v>2321</v>
      </c>
      <c r="AL28" s="21" t="str">
        <f t="shared" si="14"/>
        <v/>
      </c>
      <c r="AM28" s="97" t="str">
        <f t="shared" si="15"/>
        <v/>
      </c>
      <c r="AN28" s="98">
        <f>係数１!D66</f>
        <v>21.2</v>
      </c>
      <c r="AO28" s="99">
        <f>係数１!F66</f>
        <v>0</v>
      </c>
      <c r="AP28" s="99" t="str">
        <f>係数１!G66</f>
        <v>ｔ－C/GJ</v>
      </c>
      <c r="AQ28" s="22">
        <v>0.8</v>
      </c>
      <c r="AR28" s="101" t="str">
        <f t="shared" si="16"/>
        <v/>
      </c>
      <c r="AU28" s="52" t="str">
        <f>IF(参照!A28="","",参照!A28)</f>
        <v>A0011</v>
      </c>
      <c r="AV28" s="52" t="str">
        <f>IF(参照!B28="","",参照!B28)</f>
        <v>須賀川瓦斯(株)</v>
      </c>
      <c r="AW28" s="52">
        <f>IF(参照!C28="","",参照!C28)</f>
        <v>4.3100000000000001E-4</v>
      </c>
      <c r="AX28" s="52" t="str">
        <f>IF(参照!D28="","",参照!D28)</f>
        <v>メニューA</v>
      </c>
      <c r="AY28" s="52">
        <f>IF(参照!E28="","",参照!E28)</f>
        <v>0</v>
      </c>
      <c r="AZ28" s="52" t="str">
        <f>IF(参照!F28="","",参照!F28)</f>
        <v>須賀川瓦斯(株)</v>
      </c>
      <c r="BA28" s="52" t="str">
        <f>IF(参照!G28="","",参照!G28)</f>
        <v>須賀川瓦斯(株)_メニューA</v>
      </c>
      <c r="BB28" s="52">
        <f t="shared" si="0"/>
        <v>0</v>
      </c>
      <c r="BD28" s="52" t="str">
        <f>IF(参照!L28="","",参照!L28)</f>
        <v>ＪＰエネルギー(株)</v>
      </c>
    </row>
    <row r="29" spans="1:56" ht="12.75" customHeight="1">
      <c r="A29" s="1"/>
      <c r="B29" s="1"/>
      <c r="C29" s="496"/>
      <c r="D29" s="456" t="s">
        <v>136</v>
      </c>
      <c r="E29" s="456"/>
      <c r="F29" s="456"/>
      <c r="G29" s="456"/>
      <c r="H29" s="546"/>
      <c r="I29" s="546"/>
      <c r="J29" s="546"/>
      <c r="K29" s="546"/>
      <c r="L29" s="1"/>
      <c r="N29" s="79">
        <v>23</v>
      </c>
      <c r="O29" s="69"/>
      <c r="P29" s="69"/>
      <c r="Q29" s="70" t="str">
        <f t="shared" si="1"/>
        <v/>
      </c>
      <c r="R29" s="80"/>
      <c r="S29" s="348"/>
      <c r="T29" s="346">
        <f>係数１!D$49</f>
        <v>8640</v>
      </c>
      <c r="U29" s="73" t="str">
        <f t="shared" si="5"/>
        <v/>
      </c>
      <c r="V29" s="73" t="str">
        <f t="shared" si="6"/>
        <v/>
      </c>
      <c r="W29" s="74" t="str">
        <f t="array" aca="1" ref="W29" ca="1">IF(O29="","",IF(ISNUMBER(AA29),INDIRECT($BG$6&amp;AA29),IF(AA29="a",Q29,IF(AA29="b",INDIRECT($BG$6&amp;AB29),IF(AA29="c",R29,"")))))</f>
        <v/>
      </c>
      <c r="X29" s="75"/>
      <c r="Y29" s="73" t="str">
        <f t="shared" si="7"/>
        <v/>
      </c>
      <c r="Z29" s="76" t="str">
        <f t="shared" ca="1" si="2"/>
        <v/>
      </c>
      <c r="AA29" s="76" t="str">
        <f t="shared" ca="1" si="8"/>
        <v/>
      </c>
      <c r="AB29" s="76" t="str">
        <f t="shared" ca="1" si="9"/>
        <v/>
      </c>
      <c r="AC29" s="76">
        <f t="shared" ca="1" si="10"/>
        <v>0</v>
      </c>
      <c r="AD29" s="76">
        <f t="shared" si="11"/>
        <v>0</v>
      </c>
      <c r="AE29" s="76" t="str">
        <f t="shared" si="3"/>
        <v/>
      </c>
      <c r="AF29" s="77" t="str">
        <f t="shared" si="4"/>
        <v/>
      </c>
      <c r="AH29" s="528"/>
      <c r="AI29" s="103" t="s">
        <v>613</v>
      </c>
      <c r="AJ29" s="104"/>
      <c r="AK29" s="272" t="s">
        <v>2319</v>
      </c>
      <c r="AL29" s="21" t="str">
        <f t="shared" si="14"/>
        <v/>
      </c>
      <c r="AM29" s="97" t="str">
        <f t="shared" si="15"/>
        <v/>
      </c>
      <c r="AN29" s="98">
        <f>係数１!D67</f>
        <v>17.100000000000001</v>
      </c>
      <c r="AO29" s="99">
        <f>係数１!F67</f>
        <v>0</v>
      </c>
      <c r="AP29" s="99" t="str">
        <f>係数１!G67</f>
        <v>ｔ－C/GJ</v>
      </c>
      <c r="AQ29" s="22">
        <v>0.8</v>
      </c>
      <c r="AR29" s="101" t="str">
        <f t="shared" si="16"/>
        <v/>
      </c>
      <c r="AU29" s="52" t="str">
        <f>IF(参照!A29="","",参照!A29)</f>
        <v/>
      </c>
      <c r="AV29" s="52" t="str">
        <f>IF(参照!B29="","",参照!B29)</f>
        <v/>
      </c>
      <c r="AW29" s="52" t="str">
        <f>IF(参照!C29="","",参照!C29)</f>
        <v/>
      </c>
      <c r="AX29" s="52" t="str">
        <f>IF(参照!D29="","",参照!D29)</f>
        <v>メニューB(残差)</v>
      </c>
      <c r="AY29" s="52">
        <f>IF(参照!E29="","",参照!E29)</f>
        <v>4.28E-4</v>
      </c>
      <c r="AZ29" s="52" t="str">
        <f>IF(参照!F29="","",参照!F29)</f>
        <v>須賀川瓦斯(株)</v>
      </c>
      <c r="BA29" s="52" t="str">
        <f>IF(参照!G29="","",参照!G29)</f>
        <v>須賀川瓦斯(株)_メニューB(残差)</v>
      </c>
      <c r="BB29" s="52">
        <f t="shared" si="0"/>
        <v>0.42799999999999999</v>
      </c>
      <c r="BD29" s="52" t="str">
        <f>IF(参照!L29="","",参照!L29)</f>
        <v>ＪＲＥトレーディング(株)</v>
      </c>
    </row>
    <row r="30" spans="1:56" ht="12.75" customHeight="1" thickBot="1">
      <c r="A30" s="1"/>
      <c r="B30" s="1"/>
      <c r="C30" s="547"/>
      <c r="D30" s="452" t="s">
        <v>12</v>
      </c>
      <c r="E30" s="452"/>
      <c r="F30" s="452"/>
      <c r="G30" s="452"/>
      <c r="H30" s="112" t="s">
        <v>19</v>
      </c>
      <c r="I30" s="24"/>
      <c r="J30" s="112" t="s">
        <v>14</v>
      </c>
      <c r="K30" s="112" t="s">
        <v>14</v>
      </c>
      <c r="L30" s="1"/>
      <c r="N30" s="79">
        <v>24</v>
      </c>
      <c r="O30" s="69"/>
      <c r="P30" s="69"/>
      <c r="Q30" s="70" t="str">
        <f t="shared" si="1"/>
        <v/>
      </c>
      <c r="R30" s="80"/>
      <c r="S30" s="348"/>
      <c r="T30" s="346">
        <f>係数１!D$49</f>
        <v>8640</v>
      </c>
      <c r="U30" s="73" t="str">
        <f t="shared" si="5"/>
        <v/>
      </c>
      <c r="V30" s="73" t="str">
        <f t="shared" si="6"/>
        <v/>
      </c>
      <c r="W30" s="74" t="str">
        <f t="array" aca="1" ref="W30" ca="1">IF(O30="","",IF(ISNUMBER(AA30),INDIRECT($BG$6&amp;AA30),IF(AA30="a",Q30,IF(AA30="b",INDIRECT($BG$6&amp;AB30),IF(AA30="c",R30,"")))))</f>
        <v/>
      </c>
      <c r="X30" s="75"/>
      <c r="Y30" s="73" t="str">
        <f t="shared" si="7"/>
        <v/>
      </c>
      <c r="Z30" s="76" t="str">
        <f t="shared" ca="1" si="2"/>
        <v/>
      </c>
      <c r="AA30" s="76" t="str">
        <f t="shared" ca="1" si="8"/>
        <v/>
      </c>
      <c r="AB30" s="76" t="str">
        <f t="shared" ca="1" si="9"/>
        <v/>
      </c>
      <c r="AC30" s="76">
        <f t="shared" ca="1" si="10"/>
        <v>0</v>
      </c>
      <c r="AD30" s="76">
        <f t="shared" si="11"/>
        <v>0</v>
      </c>
      <c r="AE30" s="76" t="str">
        <f t="shared" si="3"/>
        <v/>
      </c>
      <c r="AF30" s="77" t="str">
        <f t="shared" si="4"/>
        <v/>
      </c>
      <c r="AH30" s="528"/>
      <c r="AI30" s="103" t="s">
        <v>614</v>
      </c>
      <c r="AJ30" s="104"/>
      <c r="AK30" s="272" t="s">
        <v>2319</v>
      </c>
      <c r="AL30" s="21" t="str">
        <f t="shared" si="14"/>
        <v/>
      </c>
      <c r="AM30" s="97" t="str">
        <f t="shared" si="15"/>
        <v/>
      </c>
      <c r="AN30" s="98">
        <f>係数１!D68</f>
        <v>142</v>
      </c>
      <c r="AO30" s="99">
        <f>係数１!F68</f>
        <v>0</v>
      </c>
      <c r="AP30" s="99" t="str">
        <f>係数１!G68</f>
        <v>ｔ－C/GJ</v>
      </c>
      <c r="AQ30" s="22">
        <v>0.8</v>
      </c>
      <c r="AR30" s="101" t="str">
        <f t="shared" si="16"/>
        <v/>
      </c>
      <c r="AU30" s="52" t="str">
        <f>IF(参照!A30="","",参照!A30)</f>
        <v/>
      </c>
      <c r="AV30" s="52" t="str">
        <f>IF(参照!B30="","",参照!B30)</f>
        <v/>
      </c>
      <c r="AW30" s="52" t="str">
        <f>IF(参照!C30="","",参照!C30)</f>
        <v/>
      </c>
      <c r="AX30" s="52" t="str">
        <f>IF(参照!D30="","",参照!D30)</f>
        <v>(参考値)事業者全体</v>
      </c>
      <c r="AY30" s="52">
        <f>IF(参照!E30="","",参照!E30)</f>
        <v>4.2499999999999998E-4</v>
      </c>
      <c r="AZ30" s="52" t="str">
        <f>IF(参照!F30="","",参照!F30)</f>
        <v>須賀川瓦斯(株)</v>
      </c>
      <c r="BA30" s="52" t="str">
        <f>IF(参照!G30="","",参照!G30)</f>
        <v>須賀川瓦斯(株)_(参考値)事業者全体</v>
      </c>
      <c r="BB30" s="52">
        <f t="shared" si="0"/>
        <v>0.42499999999999999</v>
      </c>
      <c r="BD30" s="52" t="str">
        <f>IF(参照!L30="","",参照!L30)</f>
        <v>ＪＲ西日本住宅サービス(株)</v>
      </c>
    </row>
    <row r="31" spans="1:56" ht="19.5" customHeight="1" thickTop="1">
      <c r="A31" s="1"/>
      <c r="B31" s="1"/>
      <c r="C31" s="468" t="s">
        <v>1</v>
      </c>
      <c r="D31" s="455" t="s">
        <v>16</v>
      </c>
      <c r="E31" s="455"/>
      <c r="F31" s="455"/>
      <c r="G31" s="455"/>
      <c r="H31" s="111" t="s">
        <v>6</v>
      </c>
      <c r="I31" s="111" t="s">
        <v>21</v>
      </c>
      <c r="J31" s="113" t="s">
        <v>488</v>
      </c>
      <c r="K31" s="114" t="s">
        <v>498</v>
      </c>
      <c r="L31" s="1"/>
      <c r="N31" s="79">
        <v>25</v>
      </c>
      <c r="O31" s="69"/>
      <c r="P31" s="69"/>
      <c r="Q31" s="70" t="str">
        <f t="shared" si="1"/>
        <v/>
      </c>
      <c r="R31" s="80"/>
      <c r="S31" s="348"/>
      <c r="T31" s="346">
        <f>係数１!D$49</f>
        <v>8640</v>
      </c>
      <c r="U31" s="73" t="str">
        <f t="shared" si="5"/>
        <v/>
      </c>
      <c r="V31" s="73" t="str">
        <f t="shared" si="6"/>
        <v/>
      </c>
      <c r="W31" s="74" t="str">
        <f t="array" aca="1" ref="W31" ca="1">IF(O31="","",IF(ISNUMBER(AA31),INDIRECT($BG$6&amp;AA31),IF(AA31="a",Q31,IF(AA31="b",INDIRECT($BG$6&amp;AB31),IF(AA31="c",R31,"")))))</f>
        <v/>
      </c>
      <c r="X31" s="75"/>
      <c r="Y31" s="73" t="str">
        <f t="shared" si="7"/>
        <v/>
      </c>
      <c r="Z31" s="76" t="str">
        <f t="shared" ca="1" si="2"/>
        <v/>
      </c>
      <c r="AA31" s="76" t="str">
        <f t="shared" ca="1" si="8"/>
        <v/>
      </c>
      <c r="AB31" s="76" t="str">
        <f t="shared" ca="1" si="9"/>
        <v/>
      </c>
      <c r="AC31" s="76">
        <f t="shared" ca="1" si="10"/>
        <v>0</v>
      </c>
      <c r="AD31" s="76">
        <f t="shared" si="11"/>
        <v>0</v>
      </c>
      <c r="AE31" s="76" t="str">
        <f t="shared" si="3"/>
        <v/>
      </c>
      <c r="AF31" s="77" t="str">
        <f t="shared" si="4"/>
        <v/>
      </c>
      <c r="AH31" s="529"/>
      <c r="AI31" s="103" t="s">
        <v>615</v>
      </c>
      <c r="AJ31" s="104"/>
      <c r="AK31" s="272" t="s">
        <v>2319</v>
      </c>
      <c r="AL31" s="21" t="str">
        <f t="shared" si="14"/>
        <v/>
      </c>
      <c r="AM31" s="97" t="str">
        <f t="shared" si="15"/>
        <v/>
      </c>
      <c r="AN31" s="98">
        <f>係数１!D69</f>
        <v>22.5</v>
      </c>
      <c r="AO31" s="99">
        <f>係数１!F69</f>
        <v>0</v>
      </c>
      <c r="AP31" s="99" t="str">
        <f>係数１!G69</f>
        <v>ｔ－C/GJ</v>
      </c>
      <c r="AQ31" s="22">
        <v>0.8</v>
      </c>
      <c r="AR31" s="101" t="str">
        <f t="shared" si="16"/>
        <v/>
      </c>
      <c r="AU31" s="52" t="str">
        <f>IF(参照!A31="","",参照!A31)</f>
        <v>A0012</v>
      </c>
      <c r="AV31" s="52" t="str">
        <f>IF(参照!B31="","",参照!B31)</f>
        <v>出光興産(株)</v>
      </c>
      <c r="AW31" s="52">
        <f>IF(参照!C31="","",参照!C31)</f>
        <v>4.5100000000000001E-4</v>
      </c>
      <c r="AX31" s="52" t="str">
        <f>IF(参照!D31="","",参照!D31)</f>
        <v>メニューA</v>
      </c>
      <c r="AY31" s="52">
        <f>IF(参照!E31="","",参照!E31)</f>
        <v>0</v>
      </c>
      <c r="AZ31" s="52" t="str">
        <f>IF(参照!F31="","",参照!F31)</f>
        <v>出光興産(株)</v>
      </c>
      <c r="BA31" s="52" t="str">
        <f>IF(参照!G31="","",参照!G31)</f>
        <v>出光興産(株)_メニューA</v>
      </c>
      <c r="BB31" s="52">
        <f t="shared" si="0"/>
        <v>0</v>
      </c>
      <c r="BD31" s="52" t="str">
        <f>IF(参照!L31="","",参照!L31)</f>
        <v>(株)ＪＴＢコミュニケーションデザイン</v>
      </c>
    </row>
    <row r="32" spans="1:56" ht="12.75" customHeight="1">
      <c r="A32" s="1"/>
      <c r="B32" s="1"/>
      <c r="C32" s="466"/>
      <c r="D32" s="456" t="s">
        <v>51</v>
      </c>
      <c r="E32" s="456"/>
      <c r="F32" s="456"/>
      <c r="G32" s="456"/>
      <c r="H32" s="82" t="s">
        <v>26</v>
      </c>
      <c r="I32" s="22"/>
      <c r="J32" s="21" t="str">
        <f>IF($I32="","",$I32*係数１!$D$8*0.0258)</f>
        <v/>
      </c>
      <c r="K32" s="21" t="str">
        <f>IF($I32="","",$I32*係数１!$D$8*係数１!$F$8*44/12)</f>
        <v/>
      </c>
      <c r="L32" s="1"/>
      <c r="N32" s="79">
        <v>26</v>
      </c>
      <c r="O32" s="69"/>
      <c r="P32" s="69"/>
      <c r="Q32" s="70" t="str">
        <f t="shared" si="1"/>
        <v/>
      </c>
      <c r="R32" s="80"/>
      <c r="S32" s="348"/>
      <c r="T32" s="346">
        <f>係数１!D$49</f>
        <v>8640</v>
      </c>
      <c r="U32" s="73" t="str">
        <f t="shared" si="5"/>
        <v/>
      </c>
      <c r="V32" s="73" t="str">
        <f t="shared" si="6"/>
        <v/>
      </c>
      <c r="W32" s="74" t="str">
        <f t="array" aca="1" ref="W32" ca="1">IF(O32="","",IF(ISNUMBER(AA32),INDIRECT($BG$6&amp;AA32),IF(AA32="a",Q32,IF(AA32="b",INDIRECT($BG$6&amp;AB32),IF(AA32="c",R32,"")))))</f>
        <v/>
      </c>
      <c r="X32" s="75"/>
      <c r="Y32" s="73" t="str">
        <f t="shared" si="7"/>
        <v/>
      </c>
      <c r="Z32" s="76" t="str">
        <f t="shared" ca="1" si="2"/>
        <v/>
      </c>
      <c r="AA32" s="76" t="str">
        <f t="shared" ca="1" si="8"/>
        <v/>
      </c>
      <c r="AB32" s="76" t="str">
        <f t="shared" ca="1" si="9"/>
        <v/>
      </c>
      <c r="AC32" s="76">
        <f t="shared" ca="1" si="10"/>
        <v>0</v>
      </c>
      <c r="AD32" s="76">
        <f t="shared" si="11"/>
        <v>0</v>
      </c>
      <c r="AE32" s="76" t="str">
        <f t="shared" si="3"/>
        <v/>
      </c>
      <c r="AF32" s="77" t="str">
        <f t="shared" si="4"/>
        <v/>
      </c>
      <c r="AH32" s="553" t="s">
        <v>616</v>
      </c>
      <c r="AI32" s="103" t="s">
        <v>617</v>
      </c>
      <c r="AJ32" s="104"/>
      <c r="AK32" s="271" t="s">
        <v>600</v>
      </c>
      <c r="AL32" s="21" t="str">
        <f t="shared" si="14"/>
        <v/>
      </c>
      <c r="AM32" s="97" t="str">
        <f t="shared" si="15"/>
        <v/>
      </c>
      <c r="AN32" s="98">
        <f>係数１!D70</f>
        <v>1</v>
      </c>
      <c r="AO32" s="99">
        <f>係数１!F70</f>
        <v>0</v>
      </c>
      <c r="AP32" s="99" t="str">
        <f>係数１!G70</f>
        <v>ｔ－C/GJ</v>
      </c>
      <c r="AQ32" s="22">
        <v>1</v>
      </c>
      <c r="AR32" s="101" t="str">
        <f t="shared" si="16"/>
        <v/>
      </c>
      <c r="AU32" s="52" t="str">
        <f>IF(参照!A32="","",参照!A32)</f>
        <v/>
      </c>
      <c r="AV32" s="52" t="str">
        <f>IF(参照!B32="","",参照!B32)</f>
        <v/>
      </c>
      <c r="AW32" s="52" t="str">
        <f>IF(参照!C32="","",参照!C32)</f>
        <v/>
      </c>
      <c r="AX32" s="52" t="str">
        <f>IF(参照!D32="","",参照!D32)</f>
        <v>メニューB</v>
      </c>
      <c r="AY32" s="52">
        <f>IF(参照!E32="","",参照!E32)</f>
        <v>2.0000000000000001E-4</v>
      </c>
      <c r="AZ32" s="52" t="str">
        <f>IF(参照!F32="","",参照!F32)</f>
        <v>出光興産(株)</v>
      </c>
      <c r="BA32" s="52" t="str">
        <f>IF(参照!G32="","",参照!G32)</f>
        <v>出光興産(株)_メニューB</v>
      </c>
      <c r="BB32" s="52">
        <f t="shared" si="0"/>
        <v>0.2</v>
      </c>
      <c r="BD32" s="52" t="str">
        <f>IF(参照!L32="","",参照!L32)</f>
        <v>(株)ｋａｒｃｈ</v>
      </c>
    </row>
    <row r="33" spans="1:56" ht="12.75" customHeight="1">
      <c r="A33" s="1"/>
      <c r="B33" s="1"/>
      <c r="C33" s="466"/>
      <c r="D33" s="456" t="s">
        <v>28</v>
      </c>
      <c r="E33" s="456"/>
      <c r="F33" s="456"/>
      <c r="G33" s="456"/>
      <c r="H33" s="82" t="s">
        <v>26</v>
      </c>
      <c r="I33" s="22"/>
      <c r="J33" s="21" t="str">
        <f>IF($I33="","",$I33*係数１!$D$12*0.0258)</f>
        <v/>
      </c>
      <c r="K33" s="21" t="str">
        <f>IF($I33="","",$I33*係数１!$D$12*係数１!$F$12*44/12)</f>
        <v/>
      </c>
      <c r="L33" s="1"/>
      <c r="N33" s="79">
        <v>27</v>
      </c>
      <c r="O33" s="69"/>
      <c r="P33" s="69"/>
      <c r="Q33" s="70" t="str">
        <f t="shared" si="1"/>
        <v/>
      </c>
      <c r="R33" s="80"/>
      <c r="S33" s="348"/>
      <c r="T33" s="346">
        <f>係数１!D$49</f>
        <v>8640</v>
      </c>
      <c r="U33" s="73" t="str">
        <f t="shared" si="5"/>
        <v/>
      </c>
      <c r="V33" s="73" t="str">
        <f t="shared" si="6"/>
        <v/>
      </c>
      <c r="W33" s="74" t="str">
        <f t="array" aca="1" ref="W33" ca="1">IF(O33="","",IF(ISNUMBER(AA33),INDIRECT($BG$6&amp;AA33),IF(AA33="a",Q33,IF(AA33="b",INDIRECT($BG$6&amp;AB33),IF(AA33="c",R33,"")))))</f>
        <v/>
      </c>
      <c r="X33" s="75"/>
      <c r="Y33" s="73" t="str">
        <f t="shared" si="7"/>
        <v/>
      </c>
      <c r="Z33" s="76" t="str">
        <f t="shared" ca="1" si="2"/>
        <v/>
      </c>
      <c r="AA33" s="76" t="str">
        <f t="shared" ca="1" si="8"/>
        <v/>
      </c>
      <c r="AB33" s="76" t="str">
        <f t="shared" ca="1" si="9"/>
        <v/>
      </c>
      <c r="AC33" s="76">
        <f t="shared" ca="1" si="10"/>
        <v>0</v>
      </c>
      <c r="AD33" s="76">
        <f t="shared" si="11"/>
        <v>0</v>
      </c>
      <c r="AE33" s="76" t="str">
        <f t="shared" si="3"/>
        <v/>
      </c>
      <c r="AF33" s="77" t="str">
        <f t="shared" si="4"/>
        <v/>
      </c>
      <c r="AH33" s="528"/>
      <c r="AI33" s="103" t="s">
        <v>618</v>
      </c>
      <c r="AJ33" s="104"/>
      <c r="AK33" s="271" t="s">
        <v>600</v>
      </c>
      <c r="AL33" s="21" t="str">
        <f t="shared" si="14"/>
        <v/>
      </c>
      <c r="AM33" s="97" t="str">
        <f t="shared" si="15"/>
        <v/>
      </c>
      <c r="AN33" s="98">
        <f>係数１!D71</f>
        <v>1</v>
      </c>
      <c r="AO33" s="99">
        <f>係数１!F71</f>
        <v>0</v>
      </c>
      <c r="AP33" s="99" t="str">
        <f>係数１!G71</f>
        <v>ｔ－C/GJ</v>
      </c>
      <c r="AQ33" s="22">
        <v>1</v>
      </c>
      <c r="AR33" s="101" t="str">
        <f t="shared" si="16"/>
        <v/>
      </c>
      <c r="AU33" s="52" t="str">
        <f>IF(参照!A33="","",参照!A33)</f>
        <v/>
      </c>
      <c r="AV33" s="52" t="str">
        <f>IF(参照!B33="","",参照!B33)</f>
        <v/>
      </c>
      <c r="AW33" s="52" t="str">
        <f>IF(参照!C33="","",参照!C33)</f>
        <v/>
      </c>
      <c r="AX33" s="52" t="str">
        <f>IF(参照!D33="","",参照!D33)</f>
        <v>メニューC(残差)</v>
      </c>
      <c r="AY33" s="52">
        <f>IF(参照!E33="","",参照!E33)</f>
        <v>5.2099999999999998E-4</v>
      </c>
      <c r="AZ33" s="52" t="str">
        <f>IF(参照!F33="","",参照!F33)</f>
        <v>出光興産(株)</v>
      </c>
      <c r="BA33" s="52" t="str">
        <f>IF(参照!G33="","",参照!G33)</f>
        <v>出光興産(株)_メニューC(残差)</v>
      </c>
      <c r="BB33" s="52">
        <f t="shared" si="0"/>
        <v>0.52100000000000002</v>
      </c>
      <c r="BD33" s="52" t="str">
        <f>IF(参照!L33="","",参照!L33)</f>
        <v>ＫＢＮ(株)</v>
      </c>
    </row>
    <row r="34" spans="1:56" ht="12.75" customHeight="1">
      <c r="A34" s="1"/>
      <c r="B34" s="1"/>
      <c r="C34" s="466"/>
      <c r="D34" s="456" t="s">
        <v>50</v>
      </c>
      <c r="E34" s="456"/>
      <c r="F34" s="456"/>
      <c r="G34" s="456"/>
      <c r="H34" s="20" t="s">
        <v>33</v>
      </c>
      <c r="I34" s="22"/>
      <c r="J34" s="21" t="str">
        <f>IF($I34="","",$I34*係数１!$D$18*0.0258)</f>
        <v/>
      </c>
      <c r="K34" s="21" t="str">
        <f>IF($I34="","",$I34*係数１!$D$18*係数１!$F$18*44/12)</f>
        <v/>
      </c>
      <c r="L34" s="1"/>
      <c r="N34" s="79">
        <v>28</v>
      </c>
      <c r="O34" s="69"/>
      <c r="P34" s="69"/>
      <c r="Q34" s="70" t="str">
        <f t="shared" si="1"/>
        <v/>
      </c>
      <c r="R34" s="80"/>
      <c r="S34" s="348"/>
      <c r="T34" s="346">
        <f>係数１!D$49</f>
        <v>8640</v>
      </c>
      <c r="U34" s="73" t="str">
        <f t="shared" si="5"/>
        <v/>
      </c>
      <c r="V34" s="73" t="str">
        <f t="shared" si="6"/>
        <v/>
      </c>
      <c r="W34" s="74" t="str">
        <f t="array" aca="1" ref="W34" ca="1">IF(O34="","",IF(ISNUMBER(AA34),INDIRECT($BG$6&amp;AA34),IF(AA34="a",Q34,IF(AA34="b",INDIRECT($BG$6&amp;AB34),IF(AA34="c",R34,"")))))</f>
        <v/>
      </c>
      <c r="X34" s="75"/>
      <c r="Y34" s="73" t="str">
        <f t="shared" si="7"/>
        <v/>
      </c>
      <c r="Z34" s="76" t="str">
        <f t="shared" ca="1" si="2"/>
        <v/>
      </c>
      <c r="AA34" s="76" t="str">
        <f t="shared" ca="1" si="8"/>
        <v/>
      </c>
      <c r="AB34" s="76" t="str">
        <f t="shared" ca="1" si="9"/>
        <v/>
      </c>
      <c r="AC34" s="76">
        <f t="shared" ca="1" si="10"/>
        <v>0</v>
      </c>
      <c r="AD34" s="76">
        <f t="shared" si="11"/>
        <v>0</v>
      </c>
      <c r="AE34" s="76" t="str">
        <f t="shared" si="3"/>
        <v/>
      </c>
      <c r="AF34" s="77" t="str">
        <f t="shared" si="4"/>
        <v/>
      </c>
      <c r="AH34" s="553" t="s">
        <v>506</v>
      </c>
      <c r="AI34" s="103" t="s">
        <v>619</v>
      </c>
      <c r="AJ34" s="104"/>
      <c r="AK34" s="271" t="s">
        <v>2322</v>
      </c>
      <c r="AL34" s="21" t="str">
        <f>IF(AJ34="","",AJ34/1000*AN34*0.0258)</f>
        <v/>
      </c>
      <c r="AM34" s="97" t="str">
        <f>IF(AJ34="","",AJ34/1000*AO34)</f>
        <v/>
      </c>
      <c r="AN34" s="115">
        <f>係数１!D72</f>
        <v>3600</v>
      </c>
      <c r="AO34" s="99">
        <f>係数１!F72</f>
        <v>0</v>
      </c>
      <c r="AP34" s="99" t="str">
        <f>係数１!G72</f>
        <v>ｔ－CO2/千kWh</v>
      </c>
      <c r="AQ34" s="22">
        <v>1</v>
      </c>
      <c r="AR34" s="101" t="str">
        <f t="shared" si="16"/>
        <v/>
      </c>
      <c r="AU34" s="52" t="str">
        <f>IF(参照!A34="","",参照!A34)</f>
        <v/>
      </c>
      <c r="AV34" s="52" t="str">
        <f>IF(参照!B34="","",参照!B34)</f>
        <v/>
      </c>
      <c r="AW34" s="52" t="str">
        <f>IF(参照!C34="","",参照!C34)</f>
        <v/>
      </c>
      <c r="AX34" s="52" t="str">
        <f>IF(参照!D34="","",参照!D34)</f>
        <v>(参考値)事業者全体</v>
      </c>
      <c r="AY34" s="52">
        <f>IF(参照!E34="","",参照!E34)</f>
        <v>5.4000000000000001E-4</v>
      </c>
      <c r="AZ34" s="52" t="str">
        <f>IF(参照!F34="","",参照!F34)</f>
        <v>出光興産(株)</v>
      </c>
      <c r="BA34" s="52" t="str">
        <f>IF(参照!G34="","",参照!G34)</f>
        <v>出光興産(株)_(参考値)事業者全体</v>
      </c>
      <c r="BB34" s="52">
        <f t="shared" si="0"/>
        <v>0.54</v>
      </c>
      <c r="BD34" s="52" t="str">
        <f>IF(参照!L34="","",参照!L34)</f>
        <v>(株)Ｋｅｎｅｓエネルギーサービス</v>
      </c>
    </row>
    <row r="35" spans="1:56" ht="12.75" customHeight="1">
      <c r="A35" s="1"/>
      <c r="B35" s="1"/>
      <c r="C35" s="466"/>
      <c r="D35" s="456" t="s">
        <v>49</v>
      </c>
      <c r="E35" s="456"/>
      <c r="F35" s="456"/>
      <c r="G35" s="456"/>
      <c r="H35" s="20" t="s">
        <v>33</v>
      </c>
      <c r="I35" s="22"/>
      <c r="J35" s="21" t="str">
        <f>IF($I35="","",$I35*係数１!$D$20*0.0258)</f>
        <v/>
      </c>
      <c r="K35" s="21" t="str">
        <f>IF($I35="","",$I35*係数１!$D$20*係数１!$F$20*44/12)</f>
        <v/>
      </c>
      <c r="L35" s="1"/>
      <c r="N35" s="79">
        <v>29</v>
      </c>
      <c r="O35" s="69"/>
      <c r="P35" s="69"/>
      <c r="Q35" s="70" t="str">
        <f t="shared" si="1"/>
        <v/>
      </c>
      <c r="R35" s="80"/>
      <c r="S35" s="348"/>
      <c r="T35" s="346">
        <f>係数１!D$49</f>
        <v>8640</v>
      </c>
      <c r="U35" s="73" t="str">
        <f t="shared" si="5"/>
        <v/>
      </c>
      <c r="V35" s="73" t="str">
        <f t="shared" si="6"/>
        <v/>
      </c>
      <c r="W35" s="74" t="str">
        <f t="array" aca="1" ref="W35" ca="1">IF(O35="","",IF(ISNUMBER(AA35),INDIRECT($BG$6&amp;AA35),IF(AA35="a",Q35,IF(AA35="b",INDIRECT($BG$6&amp;AB35),IF(AA35="c",R35,"")))))</f>
        <v/>
      </c>
      <c r="X35" s="75"/>
      <c r="Y35" s="73" t="str">
        <f t="shared" si="7"/>
        <v/>
      </c>
      <c r="Z35" s="76" t="str">
        <f t="shared" ca="1" si="2"/>
        <v/>
      </c>
      <c r="AA35" s="76" t="str">
        <f t="shared" ca="1" si="8"/>
        <v/>
      </c>
      <c r="AB35" s="76" t="str">
        <f t="shared" ca="1" si="9"/>
        <v/>
      </c>
      <c r="AC35" s="76">
        <f t="shared" ca="1" si="10"/>
        <v>0</v>
      </c>
      <c r="AD35" s="76">
        <f t="shared" si="11"/>
        <v>0</v>
      </c>
      <c r="AE35" s="76" t="str">
        <f t="shared" si="3"/>
        <v/>
      </c>
      <c r="AF35" s="77" t="str">
        <f t="shared" si="4"/>
        <v/>
      </c>
      <c r="AH35" s="554"/>
      <c r="AI35" s="103" t="s">
        <v>620</v>
      </c>
      <c r="AJ35" s="104"/>
      <c r="AK35" s="271" t="s">
        <v>2322</v>
      </c>
      <c r="AL35" s="21" t="str">
        <f t="shared" ref="AL35:AL36" si="17">IF(AJ35="","",AJ35/1000*AN35*0.0258)</f>
        <v/>
      </c>
      <c r="AM35" s="97" t="str">
        <f t="shared" ref="AM35:AM36" si="18">IF(AJ35="","",AJ35/1000*AO35)</f>
        <v/>
      </c>
      <c r="AN35" s="115">
        <f>係数１!D73</f>
        <v>3600</v>
      </c>
      <c r="AO35" s="99">
        <f>係数１!F73</f>
        <v>0</v>
      </c>
      <c r="AP35" s="99" t="str">
        <f>係数１!G73</f>
        <v>ｔ－CO2/千kWh</v>
      </c>
      <c r="AQ35" s="22">
        <v>1</v>
      </c>
      <c r="AR35" s="101" t="str">
        <f t="shared" si="16"/>
        <v/>
      </c>
      <c r="AU35" s="52" t="str">
        <f>IF(参照!A35="","",参照!A35)</f>
        <v>A0013</v>
      </c>
      <c r="AV35" s="52" t="str">
        <f>IF(参照!B35="","",参照!B35)</f>
        <v>(株)オプテージ</v>
      </c>
      <c r="AW35" s="52">
        <f>IF(参照!C35="","",参照!C35)</f>
        <v>5.4699999999999996E-4</v>
      </c>
      <c r="AX35" s="52" t="str">
        <f>IF(参照!D35="","",参照!D35)</f>
        <v/>
      </c>
      <c r="AY35" s="52">
        <f>IF(参照!E35="","",参照!E35)</f>
        <v>5.0600000000000005E-4</v>
      </c>
      <c r="AZ35" s="52" t="str">
        <f>IF(参照!F35="","",参照!F35)</f>
        <v>(株)オプテージ</v>
      </c>
      <c r="BA35" s="52" t="str">
        <f>IF(参照!G35="","",参照!G35)</f>
        <v>(株)オプテージ_</v>
      </c>
      <c r="BB35" s="52">
        <f t="shared" si="0"/>
        <v>0.50600000000000001</v>
      </c>
      <c r="BD35" s="52" t="str">
        <f>IF(参照!L35="","",参照!L35)</f>
        <v>(株)ＬＥＮＥＴＳ</v>
      </c>
    </row>
    <row r="36" spans="1:56" ht="12.75" customHeight="1" thickBot="1">
      <c r="A36" s="1"/>
      <c r="B36" s="1"/>
      <c r="C36" s="466"/>
      <c r="D36" s="454" t="s">
        <v>48</v>
      </c>
      <c r="E36" s="454"/>
      <c r="F36" s="454"/>
      <c r="G36" s="454"/>
      <c r="H36" s="102" t="s">
        <v>18</v>
      </c>
      <c r="I36" s="23"/>
      <c r="J36" s="21" t="str">
        <f>IF($I36="","",$I36*係数１!$D$30*0.0258)</f>
        <v/>
      </c>
      <c r="K36" s="21" t="str">
        <f>IF($I36="","",$I36*係数１!$D$30*係数１!$F$30)</f>
        <v/>
      </c>
      <c r="L36" s="1"/>
      <c r="N36" s="85">
        <v>30</v>
      </c>
      <c r="O36" s="69"/>
      <c r="P36" s="69"/>
      <c r="Q36" s="70" t="str">
        <f t="shared" si="1"/>
        <v/>
      </c>
      <c r="R36" s="116"/>
      <c r="S36" s="117"/>
      <c r="T36" s="72">
        <f>係数１!D$49</f>
        <v>8640</v>
      </c>
      <c r="U36" s="73" t="str">
        <f t="shared" si="5"/>
        <v/>
      </c>
      <c r="V36" s="73" t="str">
        <f t="shared" si="6"/>
        <v/>
      </c>
      <c r="W36" s="74" t="str">
        <f t="array" aca="1" ref="W36" ca="1">IF(O36="","",IF(ISNUMBER(AA36),INDIRECT($BG$6&amp;AA36),IF(AA36="a",Q36,IF(AA36="b",INDIRECT($BG$6&amp;AB36),IF(AA36="c",R36,"")))))</f>
        <v/>
      </c>
      <c r="X36" s="75"/>
      <c r="Y36" s="73" t="str">
        <f t="shared" si="7"/>
        <v/>
      </c>
      <c r="Z36" s="76" t="str">
        <f t="shared" ca="1" si="2"/>
        <v/>
      </c>
      <c r="AA36" s="76" t="str">
        <f t="shared" ca="1" si="8"/>
        <v/>
      </c>
      <c r="AB36" s="76" t="str">
        <f t="shared" ca="1" si="9"/>
        <v/>
      </c>
      <c r="AC36" s="76">
        <f t="shared" ca="1" si="10"/>
        <v>0</v>
      </c>
      <c r="AD36" s="76">
        <f t="shared" si="11"/>
        <v>0</v>
      </c>
      <c r="AE36" s="76" t="str">
        <f t="shared" si="3"/>
        <v/>
      </c>
      <c r="AF36" s="77" t="str">
        <f t="shared" si="4"/>
        <v/>
      </c>
      <c r="AH36" s="554"/>
      <c r="AI36" s="118" t="s">
        <v>621</v>
      </c>
      <c r="AJ36" s="119"/>
      <c r="AK36" s="271" t="s">
        <v>2322</v>
      </c>
      <c r="AL36" s="120" t="str">
        <f t="shared" si="17"/>
        <v/>
      </c>
      <c r="AM36" s="97" t="str">
        <f t="shared" si="18"/>
        <v/>
      </c>
      <c r="AN36" s="121">
        <f>係数１!D74</f>
        <v>3600</v>
      </c>
      <c r="AO36" s="99">
        <f>係数１!F74</f>
        <v>0</v>
      </c>
      <c r="AP36" s="99" t="str">
        <f>係数１!G74</f>
        <v>ｔ－CO2/千kWh</v>
      </c>
      <c r="AQ36" s="23">
        <v>1</v>
      </c>
      <c r="AR36" s="101" t="str">
        <f t="shared" si="16"/>
        <v/>
      </c>
      <c r="AU36" s="52" t="str">
        <f>IF(参照!A36="","",参照!A36)</f>
        <v>A0014</v>
      </c>
      <c r="AV36" s="52" t="str">
        <f>IF(参照!B36="","",参照!B36)</f>
        <v>エネサーブ(株)</v>
      </c>
      <c r="AW36" s="52">
        <f>IF(参照!C36="","",参照!C36)</f>
        <v>4.3199999999999998E-4</v>
      </c>
      <c r="AX36" s="52" t="str">
        <f>IF(参照!D36="","",参照!D36)</f>
        <v>メニューA</v>
      </c>
      <c r="AY36" s="52">
        <f>IF(参照!E36="","",参照!E36)</f>
        <v>0</v>
      </c>
      <c r="AZ36" s="52" t="str">
        <f>IF(参照!F36="","",参照!F36)</f>
        <v>エネサーブ(株)</v>
      </c>
      <c r="BA36" s="52" t="str">
        <f>IF(参照!G36="","",参照!G36)</f>
        <v>エネサーブ(株)_メニューA</v>
      </c>
      <c r="BB36" s="52">
        <f t="shared" si="0"/>
        <v>0</v>
      </c>
      <c r="BD36" s="52" t="str">
        <f>IF(参照!L36="","",参照!L36)</f>
        <v>(株)Ｌｉｎｋ　Ｌｉｆｅ</v>
      </c>
    </row>
    <row r="37" spans="1:56" ht="16.5" customHeight="1" thickTop="1" thickBot="1">
      <c r="A37" s="1"/>
      <c r="B37" s="1"/>
      <c r="C37" s="466"/>
      <c r="D37" s="470" t="s">
        <v>59</v>
      </c>
      <c r="E37" s="478" t="s">
        <v>135</v>
      </c>
      <c r="F37" s="470" t="s">
        <v>60</v>
      </c>
      <c r="G37" s="105" t="s">
        <v>131</v>
      </c>
      <c r="H37" s="454" t="s">
        <v>19</v>
      </c>
      <c r="I37" s="548">
        <f>S47</f>
        <v>0</v>
      </c>
      <c r="J37" s="548">
        <f>U47</f>
        <v>0</v>
      </c>
      <c r="K37" s="548">
        <f>V47</f>
        <v>0</v>
      </c>
      <c r="L37" s="1"/>
      <c r="N37" s="510" t="s">
        <v>67</v>
      </c>
      <c r="O37" s="511"/>
      <c r="P37" s="511"/>
      <c r="Q37" s="511"/>
      <c r="R37" s="550"/>
      <c r="S37" s="122">
        <f>SUM(S7:S36)</f>
        <v>0</v>
      </c>
      <c r="T37" s="87"/>
      <c r="U37" s="123">
        <f>SUM(U7:U36)</f>
        <v>0</v>
      </c>
      <c r="V37" s="123">
        <f>SUM(V7:V36)</f>
        <v>0</v>
      </c>
      <c r="W37" s="124"/>
      <c r="X37" s="124"/>
      <c r="Y37" s="123">
        <f>SUM(Y7:Y36)</f>
        <v>0</v>
      </c>
      <c r="Z37" s="125">
        <f ca="1">SUM(Z7:Z36)</f>
        <v>0</v>
      </c>
      <c r="AA37" s="124"/>
      <c r="AB37" s="124"/>
      <c r="AC37" s="125">
        <f ca="1">SUM(AC7:AC36)</f>
        <v>0</v>
      </c>
      <c r="AD37" s="125">
        <f>SUM(AD7:AD36)</f>
        <v>0</v>
      </c>
      <c r="AE37" s="124"/>
      <c r="AF37" s="126"/>
      <c r="AH37" s="551" t="s">
        <v>622</v>
      </c>
      <c r="AI37" s="552"/>
      <c r="AJ37" s="552"/>
      <c r="AK37" s="552"/>
      <c r="AL37" s="127">
        <f>SUM(AL17:AL36)</f>
        <v>0</v>
      </c>
      <c r="AM37" s="128">
        <f>SUM(AM17:AM36)</f>
        <v>0</v>
      </c>
      <c r="AN37" s="129"/>
      <c r="AO37" s="130"/>
      <c r="AP37" s="130"/>
      <c r="AQ37" s="130"/>
      <c r="AR37" s="127">
        <f>SUM(AR17:AR36)</f>
        <v>0</v>
      </c>
      <c r="AU37" s="52" t="str">
        <f>IF(参照!A37="","",参照!A37)</f>
        <v/>
      </c>
      <c r="AV37" s="52" t="str">
        <f>IF(参照!B37="","",参照!B37)</f>
        <v/>
      </c>
      <c r="AW37" s="52" t="str">
        <f>IF(参照!C37="","",参照!C37)</f>
        <v/>
      </c>
      <c r="AX37" s="52" t="str">
        <f>IF(参照!D37="","",参照!D37)</f>
        <v>メニューB(残差)</v>
      </c>
      <c r="AY37" s="52">
        <f>IF(参照!E37="","",参照!E37)</f>
        <v>5.5400000000000002E-4</v>
      </c>
      <c r="AZ37" s="52" t="str">
        <f>IF(参照!F37="","",参照!F37)</f>
        <v>エネサーブ(株)</v>
      </c>
      <c r="BA37" s="52" t="str">
        <f>IF(参照!G37="","",参照!G37)</f>
        <v>エネサーブ(株)_メニューB(残差)</v>
      </c>
      <c r="BB37" s="52">
        <f t="shared" si="0"/>
        <v>0.55400000000000005</v>
      </c>
      <c r="BD37" s="52" t="str">
        <f>IF(参照!L37="","",参照!L37)</f>
        <v>(株)ＬＩＸＩＬ　ＴＥＰＣＯ　スマートパートナーズ</v>
      </c>
    </row>
    <row r="38" spans="1:56" ht="16.5" customHeight="1">
      <c r="A38" s="1"/>
      <c r="B38" s="1"/>
      <c r="C38" s="466"/>
      <c r="D38" s="471"/>
      <c r="E38" s="479"/>
      <c r="F38" s="472"/>
      <c r="G38" s="106" t="str">
        <f>IF(COUNTA(O42:O46)=0,"（　　　 　　）",IF(COUNTA(O42:O46)=1,"（"&amp;O42&amp;"）","（複数の電気事業者）"))</f>
        <v>（　　　 　　）</v>
      </c>
      <c r="H38" s="455"/>
      <c r="I38" s="549"/>
      <c r="J38" s="549"/>
      <c r="K38" s="549"/>
      <c r="L38" s="1"/>
      <c r="AU38" s="52" t="str">
        <f>IF(参照!A38="","",参照!A38)</f>
        <v/>
      </c>
      <c r="AV38" s="52" t="str">
        <f>IF(参照!B38="","",参照!B38)</f>
        <v/>
      </c>
      <c r="AW38" s="52" t="str">
        <f>IF(参照!C38="","",参照!C38)</f>
        <v/>
      </c>
      <c r="AX38" s="52" t="str">
        <f>IF(参照!D38="","",参照!D38)</f>
        <v>(参考値)事業者全体</v>
      </c>
      <c r="AY38" s="52">
        <f>IF(参照!E38="","",参照!E38)</f>
        <v>5.6800000000000004E-4</v>
      </c>
      <c r="AZ38" s="52" t="str">
        <f>IF(参照!F38="","",参照!F38)</f>
        <v>エネサーブ(株)</v>
      </c>
      <c r="BA38" s="52" t="str">
        <f>IF(参照!G38="","",参照!G38)</f>
        <v>エネサーブ(株)_(参考値)事業者全体</v>
      </c>
      <c r="BB38" s="52">
        <f t="shared" si="0"/>
        <v>0.56800000000000006</v>
      </c>
      <c r="BD38" s="52" t="str">
        <f>IF(参照!L38="","",参照!L38)</f>
        <v>(株)Ｌｏｏｏｐ</v>
      </c>
    </row>
    <row r="39" spans="1:56" ht="16.5" customHeight="1">
      <c r="A39" s="1"/>
      <c r="B39" s="1"/>
      <c r="C39" s="466"/>
      <c r="D39" s="471"/>
      <c r="E39" s="479"/>
      <c r="F39" s="470" t="s">
        <v>61</v>
      </c>
      <c r="G39" s="105" t="s">
        <v>131</v>
      </c>
      <c r="H39" s="454" t="s">
        <v>19</v>
      </c>
      <c r="I39" s="541"/>
      <c r="J39" s="541"/>
      <c r="K39" s="541"/>
      <c r="L39" s="1"/>
      <c r="N39" s="131" t="s">
        <v>494</v>
      </c>
      <c r="AH39" s="131" t="s">
        <v>494</v>
      </c>
      <c r="AU39" s="52" t="str">
        <f>IF(参照!A39="","",参照!A39)</f>
        <v>A0015</v>
      </c>
      <c r="AV39" s="52" t="str">
        <f>IF(参照!B39="","",参照!B39)</f>
        <v>(株)エネワンでんき(旧：(株)サイサン)</v>
      </c>
      <c r="AW39" s="52">
        <f>IF(参照!C39="","",参照!C39)</f>
        <v>4.9899999999999999E-4</v>
      </c>
      <c r="AX39" s="52" t="str">
        <f>IF(参照!D39="","",参照!D39)</f>
        <v>メニューA</v>
      </c>
      <c r="AY39" s="52">
        <f>IF(参照!E39="","",参照!E39)</f>
        <v>0</v>
      </c>
      <c r="AZ39" s="52" t="str">
        <f>IF(参照!F39="","",参照!F39)</f>
        <v>(株)エネワンでんき(旧：(株)サイサン)</v>
      </c>
      <c r="BA39" s="52" t="str">
        <f>IF(参照!G39="","",参照!G39)</f>
        <v>(株)エネワンでんき(旧：(株)サイサン)_メニューA</v>
      </c>
      <c r="BB39" s="52">
        <f t="shared" si="0"/>
        <v>0</v>
      </c>
      <c r="BD39" s="52" t="str">
        <f>IF(参照!L39="","",参照!L39)</f>
        <v>ＭＣＰＤ(株)(旧：ＭＣＰＤ合同会社)</v>
      </c>
    </row>
    <row r="40" spans="1:56" ht="16.5" customHeight="1" thickBot="1">
      <c r="A40" s="1"/>
      <c r="B40" s="1"/>
      <c r="C40" s="466"/>
      <c r="D40" s="471"/>
      <c r="E40" s="480"/>
      <c r="F40" s="472"/>
      <c r="G40" s="293" t="s">
        <v>2323</v>
      </c>
      <c r="H40" s="455"/>
      <c r="I40" s="542"/>
      <c r="J40" s="542"/>
      <c r="K40" s="542"/>
      <c r="L40" s="1"/>
      <c r="N40" s="38" t="s">
        <v>501</v>
      </c>
      <c r="AH40" s="38" t="s">
        <v>503</v>
      </c>
      <c r="AJ40" s="38"/>
      <c r="AK40" s="38"/>
      <c r="AL40" s="38"/>
      <c r="AU40" s="52" t="str">
        <f>IF(参照!A40="","",参照!A40)</f>
        <v/>
      </c>
      <c r="AV40" s="52" t="str">
        <f>IF(参照!B40="","",参照!B40)</f>
        <v/>
      </c>
      <c r="AW40" s="52" t="str">
        <f>IF(参照!C40="","",参照!C40)</f>
        <v/>
      </c>
      <c r="AX40" s="52" t="str">
        <f>IF(参照!D40="","",参照!D40)</f>
        <v>メニューB(残差)</v>
      </c>
      <c r="AY40" s="52">
        <f>IF(参照!E40="","",参照!E40)</f>
        <v>4.4799999999999999E-4</v>
      </c>
      <c r="AZ40" s="52" t="str">
        <f>IF(参照!F40="","",参照!F40)</f>
        <v>(株)エネワンでんき(旧：(株)サイサン)</v>
      </c>
      <c r="BA40" s="52" t="str">
        <f>IF(参照!G40="","",参照!G40)</f>
        <v>(株)エネワンでんき(旧：(株)サイサン)_メニューB(残差)</v>
      </c>
      <c r="BB40" s="52">
        <f t="shared" si="0"/>
        <v>0.44800000000000001</v>
      </c>
      <c r="BD40" s="52" t="str">
        <f>IF(参照!L40="","",参照!L40)</f>
        <v>ＭＣリテールエナジー(株)</v>
      </c>
    </row>
    <row r="41" spans="1:56" ht="16.5" customHeight="1" thickBot="1">
      <c r="A41" s="1"/>
      <c r="B41" s="1"/>
      <c r="C41" s="466"/>
      <c r="D41" s="471"/>
      <c r="E41" s="473" t="s">
        <v>0</v>
      </c>
      <c r="F41" s="474"/>
      <c r="G41" s="105" t="s">
        <v>131</v>
      </c>
      <c r="H41" s="454" t="s">
        <v>19</v>
      </c>
      <c r="I41" s="548">
        <f>AL47</f>
        <v>0</v>
      </c>
      <c r="J41" s="548">
        <f>AO47</f>
        <v>0</v>
      </c>
      <c r="K41" s="548">
        <f>AP47</f>
        <v>0</v>
      </c>
      <c r="L41" s="1"/>
      <c r="N41" s="58"/>
      <c r="O41" s="59" t="s">
        <v>85</v>
      </c>
      <c r="P41" s="60" t="s">
        <v>495</v>
      </c>
      <c r="Q41" s="66" t="s">
        <v>2296</v>
      </c>
      <c r="R41" s="59" t="s">
        <v>2297</v>
      </c>
      <c r="S41" s="347" t="s">
        <v>158</v>
      </c>
      <c r="T41" s="62" t="s">
        <v>577</v>
      </c>
      <c r="U41" s="63" t="s">
        <v>578</v>
      </c>
      <c r="V41" s="63" t="s">
        <v>579</v>
      </c>
      <c r="W41" s="59" t="s">
        <v>2298</v>
      </c>
      <c r="X41" s="93" t="s">
        <v>2299</v>
      </c>
      <c r="Y41" s="64" t="s">
        <v>2300</v>
      </c>
      <c r="Z41" s="64" t="s">
        <v>580</v>
      </c>
      <c r="AA41" s="64" t="s">
        <v>581</v>
      </c>
      <c r="AB41" s="64" t="s">
        <v>582</v>
      </c>
      <c r="AC41" s="64" t="s">
        <v>583</v>
      </c>
      <c r="AD41" s="64" t="s">
        <v>584</v>
      </c>
      <c r="AE41" s="63" t="s">
        <v>585</v>
      </c>
      <c r="AF41" s="61" t="s">
        <v>586</v>
      </c>
      <c r="AH41" s="65"/>
      <c r="AI41" s="66" t="s">
        <v>2295</v>
      </c>
      <c r="AJ41" s="521" t="s">
        <v>2301</v>
      </c>
      <c r="AK41" s="522"/>
      <c r="AL41" s="67" t="s">
        <v>158</v>
      </c>
      <c r="AN41" s="62" t="s">
        <v>577</v>
      </c>
      <c r="AO41" s="63" t="s">
        <v>578</v>
      </c>
      <c r="AP41" s="61" t="s">
        <v>579</v>
      </c>
      <c r="AU41" s="52" t="str">
        <f>IF(参照!A41="","",参照!A41)</f>
        <v/>
      </c>
      <c r="AV41" s="52" t="str">
        <f>IF(参照!B41="","",参照!B41)</f>
        <v/>
      </c>
      <c r="AW41" s="52" t="str">
        <f>IF(参照!C41="","",参照!C41)</f>
        <v/>
      </c>
      <c r="AX41" s="52" t="str">
        <f>IF(参照!D41="","",参照!D41)</f>
        <v>(参考値)事業者全体</v>
      </c>
      <c r="AY41" s="52">
        <f>IF(参照!E41="","",参照!E41)</f>
        <v>4.0699999999999997E-4</v>
      </c>
      <c r="AZ41" s="52" t="str">
        <f>IF(参照!F41="","",参照!F41)</f>
        <v>(株)エネワンでんき(旧：(株)サイサン)</v>
      </c>
      <c r="BA41" s="52" t="str">
        <f>IF(参照!G41="","",参照!G41)</f>
        <v>(株)エネワンでんき(旧：(株)サイサン)_(参考値)事業者全体</v>
      </c>
      <c r="BB41" s="52">
        <f t="shared" si="0"/>
        <v>0.40699999999999997</v>
      </c>
      <c r="BD41" s="52" t="str">
        <f>IF(参照!L41="","",参照!L41)</f>
        <v>ＭＧＣエネルギー(株)</v>
      </c>
    </row>
    <row r="42" spans="1:56" ht="16.5" customHeight="1" thickTop="1">
      <c r="A42" s="1"/>
      <c r="B42" s="1"/>
      <c r="C42" s="466"/>
      <c r="D42" s="472"/>
      <c r="E42" s="475"/>
      <c r="F42" s="476"/>
      <c r="G42" s="106" t="str">
        <f>IF(COUNTA(AI42:AI46)=0,"（　　　 　　）",IF(COUNTA(AI42:AI46)=1,"（"&amp;AI42&amp;"）","（複数の電気事業者）"))</f>
        <v>（　　　 　　）</v>
      </c>
      <c r="H42" s="455"/>
      <c r="I42" s="549"/>
      <c r="J42" s="549"/>
      <c r="K42" s="549"/>
      <c r="L42" s="1"/>
      <c r="N42" s="78">
        <v>1</v>
      </c>
      <c r="O42" s="69"/>
      <c r="P42" s="69"/>
      <c r="Q42" s="70" t="str">
        <f>IF(O42="","",_xlfn.IFNA(VLOOKUP(O42&amp;"_"&amp;P42,$BA:$BB,2,FALSE),"該当する排出係数がありません"))</f>
        <v/>
      </c>
      <c r="R42" s="71"/>
      <c r="S42" s="350"/>
      <c r="T42" s="346">
        <f>係数１!D$49</f>
        <v>8640</v>
      </c>
      <c r="U42" s="132" t="str">
        <f>IF(OR(S42="",O42=""),"",S42/1000*T42*0.0258)</f>
        <v/>
      </c>
      <c r="V42" s="132" t="str">
        <f>IF(OR(S42="",O42=""),"",IF(R42="",S42*Q42,S42*R42))</f>
        <v/>
      </c>
      <c r="W42" s="70" t="str">
        <f t="array" aca="1" ref="W42" ca="1">IF(O42="","",IF(ISNUMBER(AA42),INDIRECT($BG$6&amp;AA42),IF(AA42="a",Q42,IF(AA42="b",INDIRECT($BG$6&amp;AB42),IF(AA42="c",R42,"")))))</f>
        <v/>
      </c>
      <c r="X42" s="133"/>
      <c r="Y42" s="132" t="str">
        <f>IF(OR(S42="",O42=""),"",IF(X42="",S42*W42,S42*X42))</f>
        <v/>
      </c>
      <c r="Z42" s="134" t="str">
        <f t="shared" ref="Z42:Z46" ca="1" si="19">IF(O42="","",IF(COUNTIF(INDIRECT($BG$4&amp;":"&amp;$BG$4),O42),1,0))</f>
        <v/>
      </c>
      <c r="AA42" s="134" t="str">
        <f ca="1">IF(O42="","",IF(OR(AE42="",AF42=""),"c",IFERROR(MATCH("*残差*",INDIRECT($BG$5&amp;AE42&amp;":"&amp;$BG$5&amp;AF42),0)+AE42-1,IF(AF42-AE42&gt;=1,"b","a"))))</f>
        <v/>
      </c>
      <c r="AB42" s="134" t="str">
        <f ca="1">IF(O42="","",IF(OR(AE42="",AF42=""),"-",IFERROR(MATCH("*事業者全体*",INDIRECT($BG$5&amp;AE42&amp;":"&amp;$BG$5&amp;AF42),0)+AE42-1,"-")))</f>
        <v/>
      </c>
      <c r="AC42" s="134">
        <f ca="1">IF(Z42=0,1,IF(R42="",0,1))</f>
        <v>0</v>
      </c>
      <c r="AD42" s="134">
        <f>IF(R42="",0,1)</f>
        <v>0</v>
      </c>
      <c r="AE42" s="134" t="str">
        <f t="shared" ref="AE42:AE46" si="20">_xlfn.IFNA(MATCH(O42,$AZ:$AZ,0),"")</f>
        <v/>
      </c>
      <c r="AF42" s="135" t="str">
        <f t="shared" ref="AF42:AF46" si="21">IFERROR(IF(O42="","",AE42+COUNTIF($AZ:$AZ,O42)-1),"")</f>
        <v/>
      </c>
      <c r="AH42" s="78">
        <v>1</v>
      </c>
      <c r="AI42" s="31"/>
      <c r="AJ42" s="558"/>
      <c r="AK42" s="559"/>
      <c r="AL42" s="34"/>
      <c r="AN42" s="72" t="str">
        <f>IF(AJ42="","",IF(AJ42=0,3600,係数１!D$49))</f>
        <v/>
      </c>
      <c r="AO42" s="73" t="str">
        <f>IF(OR(AL42="",AJ42="",AI42=""),"",AL42/1000*AN42*0.0258)</f>
        <v/>
      </c>
      <c r="AP42" s="273" t="str">
        <f>IF(OR(AL42="",AI42=""),"",AL42*AJ42)</f>
        <v/>
      </c>
      <c r="AU42" s="52" t="str">
        <f>IF(参照!A42="","",参照!A42)</f>
        <v>A0016</v>
      </c>
      <c r="AV42" s="52" t="str">
        <f>IF(参照!B42="","",参照!B42)</f>
        <v>ミツウロコグリーンエネルギー(株)</v>
      </c>
      <c r="AW42" s="52">
        <f>IF(参照!C42="","",参照!C42)</f>
        <v>3.4200000000000002E-4</v>
      </c>
      <c r="AX42" s="52" t="str">
        <f>IF(参照!D42="","",参照!D42)</f>
        <v>メニューA</v>
      </c>
      <c r="AY42" s="52">
        <f>IF(参照!E42="","",参照!E42)</f>
        <v>0</v>
      </c>
      <c r="AZ42" s="52" t="str">
        <f>IF(参照!F42="","",参照!F42)</f>
        <v>ミツウロコグリーンエネルギー(株)</v>
      </c>
      <c r="BA42" s="52" t="str">
        <f>IF(参照!G42="","",参照!G42)</f>
        <v>ミツウロコグリーンエネルギー(株)_メニューA</v>
      </c>
      <c r="BB42" s="52">
        <f t="shared" si="0"/>
        <v>0</v>
      </c>
      <c r="BD42" s="52" t="str">
        <f>IF(参照!L42="","",参照!L42)</f>
        <v>(株)Ｍｉｓｕｍｉ</v>
      </c>
    </row>
    <row r="43" spans="1:56" ht="12.75" customHeight="1">
      <c r="A43" s="1"/>
      <c r="B43" s="1"/>
      <c r="C43" s="466"/>
      <c r="D43" s="543" t="s">
        <v>24</v>
      </c>
      <c r="E43" s="544"/>
      <c r="F43" s="544"/>
      <c r="G43" s="545"/>
      <c r="H43" s="111" t="s">
        <v>14</v>
      </c>
      <c r="I43" s="111" t="s">
        <v>14</v>
      </c>
      <c r="J43" s="101">
        <f>SUM(J32:J42)</f>
        <v>0</v>
      </c>
      <c r="K43" s="101">
        <f>SUM(K32:K42)</f>
        <v>0</v>
      </c>
      <c r="L43" s="1"/>
      <c r="N43" s="79">
        <v>2</v>
      </c>
      <c r="O43" s="69"/>
      <c r="P43" s="69"/>
      <c r="Q43" s="70" t="str">
        <f>IF(O43="","",_xlfn.IFNA(VLOOKUP(O43&amp;"_"&amp;P43,$BA:$BB,2,FALSE),"該当する排出係数がありません"))</f>
        <v/>
      </c>
      <c r="R43" s="80"/>
      <c r="S43" s="350"/>
      <c r="T43" s="346">
        <f>係数１!D$49</f>
        <v>8640</v>
      </c>
      <c r="U43" s="132" t="str">
        <f t="shared" ref="U43:U46" si="22">IF(OR(S43="",O43=""),"",S43/1000*T43*0.0258)</f>
        <v/>
      </c>
      <c r="V43" s="132" t="str">
        <f t="shared" ref="V43:V46" si="23">IF(OR(S43="",O43=""),"",IF(R43="",S43*Q43,S43*R43))</f>
        <v/>
      </c>
      <c r="W43" s="70" t="str">
        <f t="array" aca="1" ref="W43" ca="1">IF(O43="","",IF(ISNUMBER(AA43),INDIRECT($BG$6&amp;AA43),IF(AA43="a",Q43,IF(AA43="b",INDIRECT($BG$6&amp;AB43),IF(AA43="c",R43,"")))))</f>
        <v/>
      </c>
      <c r="X43" s="133"/>
      <c r="Y43" s="132" t="str">
        <f t="shared" ref="Y43:Y46" si="24">IF(OR(S43="",O43=""),"",IF(X43="",S43*W43,S43*X43))</f>
        <v/>
      </c>
      <c r="Z43" s="134" t="str">
        <f t="shared" ca="1" si="19"/>
        <v/>
      </c>
      <c r="AA43" s="134" t="str">
        <f t="shared" ref="AA43:AA46" ca="1" si="25">IF(O43="","",IF(OR(AE43="",AF43=""),"c",IFERROR(MATCH("*残差*",INDIRECT($BG$5&amp;AE43&amp;":"&amp;$BG$5&amp;AF43),0)+AE43-1,IF(AF43-AE43&gt;=1,"b","a"))))</f>
        <v/>
      </c>
      <c r="AB43" s="134" t="str">
        <f t="shared" ref="AB43:AB46" ca="1" si="26">IF(O43="","",IF(OR(AE43="",AF43=""),"-",IFERROR(MATCH("*事業者全体*",INDIRECT($BG$5&amp;AE43&amp;":"&amp;$BG$5&amp;AF43),0)+AE43-1,"-")))</f>
        <v/>
      </c>
      <c r="AC43" s="134">
        <f t="shared" ref="AC43:AC46" ca="1" si="27">IF(Z43=0,1,IF(R43="",0,1))</f>
        <v>0</v>
      </c>
      <c r="AD43" s="134">
        <f t="shared" ref="AD43:AD46" si="28">IF(R43="",0,1)</f>
        <v>0</v>
      </c>
      <c r="AE43" s="134" t="str">
        <f t="shared" si="20"/>
        <v/>
      </c>
      <c r="AF43" s="135" t="str">
        <f t="shared" si="21"/>
        <v/>
      </c>
      <c r="AH43" s="79">
        <v>2</v>
      </c>
      <c r="AI43" s="32"/>
      <c r="AJ43" s="560"/>
      <c r="AK43" s="561"/>
      <c r="AL43" s="35"/>
      <c r="AN43" s="72" t="str">
        <f>IF(AJ43="","",IF(AJ43=0,3600,係数１!D$49))</f>
        <v/>
      </c>
      <c r="AO43" s="73" t="str">
        <f t="shared" ref="AO43:AO46" si="29">IF(OR(AL43="",AJ43="",AI43=""),"",AL43/1000*AN43*0.0258)</f>
        <v/>
      </c>
      <c r="AP43" s="273" t="str">
        <f t="shared" ref="AP43:AP46" si="30">IF(OR(AL43="",AI43=""),"",AL43*AJ43)</f>
        <v/>
      </c>
      <c r="AU43" s="52" t="str">
        <f>IF(参照!A43="","",参照!A43)</f>
        <v/>
      </c>
      <c r="AV43" s="52" t="str">
        <f>IF(参照!B43="","",参照!B43)</f>
        <v/>
      </c>
      <c r="AW43" s="52" t="str">
        <f>IF(参照!C43="","",参照!C43)</f>
        <v/>
      </c>
      <c r="AX43" s="52" t="str">
        <f>IF(参照!D43="","",参照!D43)</f>
        <v>メニューB</v>
      </c>
      <c r="AY43" s="52">
        <f>IF(参照!E43="","",参照!E43)</f>
        <v>1.9700000000000002E-4</v>
      </c>
      <c r="AZ43" s="52" t="str">
        <f>IF(参照!F43="","",参照!F43)</f>
        <v>ミツウロコグリーンエネルギー(株)</v>
      </c>
      <c r="BA43" s="52" t="str">
        <f>IF(参照!G43="","",参照!G43)</f>
        <v>ミツウロコグリーンエネルギー(株)_メニューB</v>
      </c>
      <c r="BB43" s="52">
        <f t="shared" si="0"/>
        <v>0.19700000000000001</v>
      </c>
      <c r="BD43" s="52" t="str">
        <f>IF(参照!L43="","",参照!L43)</f>
        <v>(株)MKエネルギー</v>
      </c>
    </row>
    <row r="44" spans="1:56" ht="12.75" customHeight="1">
      <c r="A44" s="1"/>
      <c r="B44" s="1"/>
      <c r="C44" s="466"/>
      <c r="D44" s="456" t="s">
        <v>47</v>
      </c>
      <c r="E44" s="456"/>
      <c r="F44" s="456"/>
      <c r="G44" s="456"/>
      <c r="H44" s="82" t="s">
        <v>29</v>
      </c>
      <c r="I44" s="82" t="s">
        <v>30</v>
      </c>
      <c r="J44" s="82" t="s">
        <v>31</v>
      </c>
      <c r="K44" s="82" t="s">
        <v>11</v>
      </c>
      <c r="L44" s="1"/>
      <c r="N44" s="78">
        <v>3</v>
      </c>
      <c r="O44" s="69"/>
      <c r="P44" s="69"/>
      <c r="Q44" s="70" t="str">
        <f>IF(O44="","",_xlfn.IFNA(VLOOKUP(O44&amp;"_"&amp;P44,$BA:$BB,2,FALSE),"該当する排出係数がありません"))</f>
        <v/>
      </c>
      <c r="R44" s="71"/>
      <c r="S44" s="350"/>
      <c r="T44" s="346">
        <f>係数１!D$49</f>
        <v>8640</v>
      </c>
      <c r="U44" s="132" t="str">
        <f t="shared" si="22"/>
        <v/>
      </c>
      <c r="V44" s="132" t="str">
        <f t="shared" si="23"/>
        <v/>
      </c>
      <c r="W44" s="70" t="str">
        <f t="array" aca="1" ref="W44" ca="1">IF(O44="","",IF(ISNUMBER(AA44),INDIRECT($BG$6&amp;AA44),IF(AA44="a",Q44,IF(AA44="b",INDIRECT($BG$6&amp;AB44),IF(AA44="c",R44,"")))))</f>
        <v/>
      </c>
      <c r="X44" s="133"/>
      <c r="Y44" s="132" t="str">
        <f t="shared" si="24"/>
        <v/>
      </c>
      <c r="Z44" s="134" t="str">
        <f t="shared" ca="1" si="19"/>
        <v/>
      </c>
      <c r="AA44" s="134" t="str">
        <f t="shared" ca="1" si="25"/>
        <v/>
      </c>
      <c r="AB44" s="134" t="str">
        <f t="shared" ca="1" si="26"/>
        <v/>
      </c>
      <c r="AC44" s="134">
        <f t="shared" ca="1" si="27"/>
        <v>0</v>
      </c>
      <c r="AD44" s="134">
        <f t="shared" si="28"/>
        <v>0</v>
      </c>
      <c r="AE44" s="134" t="str">
        <f t="shared" si="20"/>
        <v/>
      </c>
      <c r="AF44" s="135" t="str">
        <f t="shared" si="21"/>
        <v/>
      </c>
      <c r="AH44" s="79">
        <v>3</v>
      </c>
      <c r="AI44" s="32"/>
      <c r="AJ44" s="560"/>
      <c r="AK44" s="561"/>
      <c r="AL44" s="35"/>
      <c r="AN44" s="72" t="str">
        <f>IF(AJ44="","",IF(AJ44=0,3600,係数１!D$49))</f>
        <v/>
      </c>
      <c r="AO44" s="73" t="str">
        <f t="shared" si="29"/>
        <v/>
      </c>
      <c r="AP44" s="273" t="str">
        <f t="shared" si="30"/>
        <v/>
      </c>
      <c r="AU44" s="52" t="str">
        <f>IF(参照!A44="","",参照!A44)</f>
        <v/>
      </c>
      <c r="AV44" s="52" t="str">
        <f>IF(参照!B44="","",参照!B44)</f>
        <v/>
      </c>
      <c r="AW44" s="52" t="str">
        <f>IF(参照!C44="","",参照!C44)</f>
        <v/>
      </c>
      <c r="AX44" s="52" t="str">
        <f>IF(参照!D44="","",参照!D44)</f>
        <v>メニューC</v>
      </c>
      <c r="AY44" s="52">
        <f>IF(参照!E44="","",参照!E44)</f>
        <v>0</v>
      </c>
      <c r="AZ44" s="52" t="str">
        <f>IF(参照!F44="","",参照!F44)</f>
        <v>ミツウロコグリーンエネルギー(株)</v>
      </c>
      <c r="BA44" s="52" t="str">
        <f>IF(参照!G44="","",参照!G44)</f>
        <v>ミツウロコグリーンエネルギー(株)_メニューC</v>
      </c>
      <c r="BB44" s="52">
        <f t="shared" si="0"/>
        <v>0</v>
      </c>
      <c r="BD44" s="52" t="str">
        <f>IF(参照!L44="","",参照!L44)</f>
        <v>ＭＫステーションズ(株)</v>
      </c>
    </row>
    <row r="45" spans="1:56" ht="12.75" customHeight="1">
      <c r="A45" s="1"/>
      <c r="B45" s="1"/>
      <c r="C45" s="466"/>
      <c r="D45" s="456"/>
      <c r="E45" s="456"/>
      <c r="F45" s="456"/>
      <c r="G45" s="456"/>
      <c r="H45" s="137"/>
      <c r="I45" s="137"/>
      <c r="J45" s="137"/>
      <c r="K45" s="138"/>
      <c r="L45" s="1"/>
      <c r="N45" s="79">
        <v>4</v>
      </c>
      <c r="O45" s="69"/>
      <c r="P45" s="69"/>
      <c r="Q45" s="70" t="str">
        <f>IF(O45="","",_xlfn.IFNA(VLOOKUP(O45&amp;"_"&amp;P45,$BA:$BB,2,FALSE),"該当する排出係数がありません"))</f>
        <v/>
      </c>
      <c r="R45" s="80"/>
      <c r="S45" s="350"/>
      <c r="T45" s="346">
        <f>係数１!D$49</f>
        <v>8640</v>
      </c>
      <c r="U45" s="132" t="str">
        <f t="shared" si="22"/>
        <v/>
      </c>
      <c r="V45" s="132" t="str">
        <f t="shared" si="23"/>
        <v/>
      </c>
      <c r="W45" s="70" t="str">
        <f t="array" aca="1" ref="W45" ca="1">IF(O45="","",IF(ISNUMBER(AA45),INDIRECT($BG$6&amp;AA45),IF(AA45="a",Q45,IF(AA45="b",INDIRECT($BG$6&amp;AB45),IF(AA45="c",R45,"")))))</f>
        <v/>
      </c>
      <c r="X45" s="133"/>
      <c r="Y45" s="132" t="str">
        <f t="shared" si="24"/>
        <v/>
      </c>
      <c r="Z45" s="134" t="str">
        <f t="shared" ca="1" si="19"/>
        <v/>
      </c>
      <c r="AA45" s="134" t="str">
        <f t="shared" ca="1" si="25"/>
        <v/>
      </c>
      <c r="AB45" s="134" t="str">
        <f t="shared" ca="1" si="26"/>
        <v/>
      </c>
      <c r="AC45" s="134">
        <f t="shared" ca="1" si="27"/>
        <v>0</v>
      </c>
      <c r="AD45" s="134">
        <f t="shared" si="28"/>
        <v>0</v>
      </c>
      <c r="AE45" s="134" t="str">
        <f t="shared" si="20"/>
        <v/>
      </c>
      <c r="AF45" s="135" t="str">
        <f t="shared" si="21"/>
        <v/>
      </c>
      <c r="AH45" s="79">
        <v>4</v>
      </c>
      <c r="AI45" s="32"/>
      <c r="AJ45" s="560"/>
      <c r="AK45" s="561"/>
      <c r="AL45" s="35"/>
      <c r="AN45" s="72" t="str">
        <f>IF(AJ45="","",IF(AJ45=0,3600,係数１!D$49))</f>
        <v/>
      </c>
      <c r="AO45" s="73" t="str">
        <f t="shared" si="29"/>
        <v/>
      </c>
      <c r="AP45" s="273" t="str">
        <f t="shared" si="30"/>
        <v/>
      </c>
      <c r="AU45" s="52" t="str">
        <f>IF(参照!A45="","",参照!A45)</f>
        <v/>
      </c>
      <c r="AV45" s="52" t="str">
        <f>IF(参照!B45="","",参照!B45)</f>
        <v/>
      </c>
      <c r="AW45" s="52" t="str">
        <f>IF(参照!C45="","",参照!C45)</f>
        <v/>
      </c>
      <c r="AX45" s="52" t="str">
        <f>IF(参照!D45="","",参照!D45)</f>
        <v>メニューD</v>
      </c>
      <c r="AY45" s="52">
        <f>IF(参照!E45="","",参照!E45)</f>
        <v>0</v>
      </c>
      <c r="AZ45" s="52" t="str">
        <f>IF(参照!F45="","",参照!F45)</f>
        <v>ミツウロコグリーンエネルギー(株)</v>
      </c>
      <c r="BA45" s="52" t="str">
        <f>IF(参照!G45="","",参照!G45)</f>
        <v>ミツウロコグリーンエネルギー(株)_メニューD</v>
      </c>
      <c r="BB45" s="52">
        <f t="shared" si="0"/>
        <v>0</v>
      </c>
      <c r="BD45" s="52" t="str">
        <f>IF(参照!L45="","",参照!L45)</f>
        <v>(株)Ｍｐｏｗｅｒ</v>
      </c>
    </row>
    <row r="46" spans="1:56" ht="12.75" customHeight="1" thickBot="1">
      <c r="A46" s="1"/>
      <c r="B46" s="1"/>
      <c r="C46" s="466"/>
      <c r="D46" s="477" t="s">
        <v>163</v>
      </c>
      <c r="E46" s="477"/>
      <c r="F46" s="477"/>
      <c r="G46" s="477"/>
      <c r="H46" s="456" t="s">
        <v>58</v>
      </c>
      <c r="I46" s="456"/>
      <c r="J46" s="456" t="s">
        <v>162</v>
      </c>
      <c r="K46" s="456"/>
      <c r="L46" s="1"/>
      <c r="N46" s="139">
        <v>5</v>
      </c>
      <c r="O46" s="69"/>
      <c r="P46" s="69"/>
      <c r="Q46" s="70" t="str">
        <f>IF(O46="","",_xlfn.IFNA(VLOOKUP(O46&amp;"_"&amp;P46,$BA:$BB,2,FALSE),"該当する排出係数がありません"))</f>
        <v/>
      </c>
      <c r="R46" s="71"/>
      <c r="S46" s="350"/>
      <c r="T46" s="346">
        <f>係数１!D$49</f>
        <v>8640</v>
      </c>
      <c r="U46" s="132" t="str">
        <f t="shared" si="22"/>
        <v/>
      </c>
      <c r="V46" s="132" t="str">
        <f t="shared" si="23"/>
        <v/>
      </c>
      <c r="W46" s="70" t="str">
        <f t="array" aca="1" ref="W46" ca="1">IF(O46="","",IF(ISNUMBER(AA46),INDIRECT($BG$6&amp;AA46),IF(AA46="a",Q46,IF(AA46="b",INDIRECT($BG$6&amp;AB46),IF(AA46="c",R46,"")))))</f>
        <v/>
      </c>
      <c r="X46" s="133"/>
      <c r="Y46" s="132" t="str">
        <f t="shared" si="24"/>
        <v/>
      </c>
      <c r="Z46" s="134" t="str">
        <f t="shared" ca="1" si="19"/>
        <v/>
      </c>
      <c r="AA46" s="134" t="str">
        <f t="shared" ca="1" si="25"/>
        <v/>
      </c>
      <c r="AB46" s="134" t="str">
        <f t="shared" ca="1" si="26"/>
        <v/>
      </c>
      <c r="AC46" s="134">
        <f t="shared" ca="1" si="27"/>
        <v>0</v>
      </c>
      <c r="AD46" s="134">
        <f t="shared" si="28"/>
        <v>0</v>
      </c>
      <c r="AE46" s="134" t="str">
        <f t="shared" si="20"/>
        <v/>
      </c>
      <c r="AF46" s="135" t="str">
        <f t="shared" si="21"/>
        <v/>
      </c>
      <c r="AH46" s="85">
        <v>5</v>
      </c>
      <c r="AI46" s="33"/>
      <c r="AJ46" s="555"/>
      <c r="AK46" s="556"/>
      <c r="AL46" s="29"/>
      <c r="AN46" s="72" t="str">
        <f>IF(AJ46="","",IF(AJ46=0,3600,係数１!D$49))</f>
        <v/>
      </c>
      <c r="AO46" s="73" t="str">
        <f t="shared" si="29"/>
        <v/>
      </c>
      <c r="AP46" s="273" t="str">
        <f t="shared" si="30"/>
        <v/>
      </c>
      <c r="AU46" s="52" t="str">
        <f>IF(参照!A46="","",参照!A46)</f>
        <v/>
      </c>
      <c r="AV46" s="52" t="str">
        <f>IF(参照!B46="","",参照!B46)</f>
        <v/>
      </c>
      <c r="AW46" s="52" t="str">
        <f>IF(参照!C46="","",参照!C46)</f>
        <v/>
      </c>
      <c r="AX46" s="52" t="str">
        <f>IF(参照!D46="","",参照!D46)</f>
        <v>メニューE</v>
      </c>
      <c r="AY46" s="52">
        <f>IF(参照!E46="","",参照!E46)</f>
        <v>2.4699999999999999E-4</v>
      </c>
      <c r="AZ46" s="52" t="str">
        <f>IF(参照!F46="","",参照!F46)</f>
        <v>ミツウロコグリーンエネルギー(株)</v>
      </c>
      <c r="BA46" s="52" t="str">
        <f>IF(参照!G46="","",参照!G46)</f>
        <v>ミツウロコグリーンエネルギー(株)_メニューE</v>
      </c>
      <c r="BB46" s="52">
        <f t="shared" si="0"/>
        <v>0.247</v>
      </c>
      <c r="BD46" s="52" t="str">
        <f>IF(参照!L46="","",参照!L46)</f>
        <v>Ｍｙシティ電力(株)</v>
      </c>
    </row>
    <row r="47" spans="1:56" ht="12.75" customHeight="1" thickTop="1" thickBot="1">
      <c r="A47" s="1"/>
      <c r="B47" s="1"/>
      <c r="C47" s="466"/>
      <c r="D47" s="477"/>
      <c r="E47" s="477"/>
      <c r="F47" s="477"/>
      <c r="G47" s="477"/>
      <c r="H47" s="557"/>
      <c r="I47" s="557"/>
      <c r="J47" s="557"/>
      <c r="K47" s="557"/>
      <c r="L47" s="1"/>
      <c r="N47" s="510" t="s">
        <v>67</v>
      </c>
      <c r="O47" s="511"/>
      <c r="P47" s="511"/>
      <c r="Q47" s="511"/>
      <c r="R47" s="550"/>
      <c r="S47" s="349">
        <f>SUM(S42:S46)</f>
        <v>0</v>
      </c>
      <c r="T47" s="87"/>
      <c r="U47" s="88">
        <f>SUM(U42:U46)</f>
        <v>0</v>
      </c>
      <c r="V47" s="88">
        <f>SUM(V42:V46)</f>
        <v>0</v>
      </c>
      <c r="W47" s="124"/>
      <c r="X47" s="124"/>
      <c r="Y47" s="88">
        <f>SUM(Y42:Y46)</f>
        <v>0</v>
      </c>
      <c r="Z47" s="140">
        <f t="shared" ref="Z47:AD47" ca="1" si="31">SUM(Z42:Z46)</f>
        <v>0</v>
      </c>
      <c r="AA47" s="124"/>
      <c r="AB47" s="124"/>
      <c r="AC47" s="140">
        <f t="shared" ca="1" si="31"/>
        <v>0</v>
      </c>
      <c r="AD47" s="140">
        <f t="shared" si="31"/>
        <v>0</v>
      </c>
      <c r="AE47" s="124"/>
      <c r="AF47" s="126"/>
      <c r="AH47" s="510" t="s">
        <v>67</v>
      </c>
      <c r="AI47" s="511"/>
      <c r="AJ47" s="511"/>
      <c r="AK47" s="511"/>
      <c r="AL47" s="86">
        <f>SUM(AL42:AL46)</f>
        <v>0</v>
      </c>
      <c r="AN47" s="87"/>
      <c r="AO47" s="88">
        <f>SUM(AO42:AO46)</f>
        <v>0</v>
      </c>
      <c r="AP47" s="86">
        <f>SUM(AP42:AP46)</f>
        <v>0</v>
      </c>
      <c r="AU47" s="52" t="str">
        <f>IF(参照!A47="","",参照!A47)</f>
        <v/>
      </c>
      <c r="AV47" s="52" t="str">
        <f>IF(参照!B47="","",参照!B47)</f>
        <v/>
      </c>
      <c r="AW47" s="52" t="str">
        <f>IF(参照!C47="","",参照!C47)</f>
        <v/>
      </c>
      <c r="AX47" s="52" t="str">
        <f>IF(参照!D47="","",参照!D47)</f>
        <v>メニューF</v>
      </c>
      <c r="AY47" s="52">
        <f>IF(参照!E47="","",参照!E47)</f>
        <v>0</v>
      </c>
      <c r="AZ47" s="52" t="str">
        <f>IF(参照!F47="","",参照!F47)</f>
        <v>ミツウロコグリーンエネルギー(株)</v>
      </c>
      <c r="BA47" s="52" t="str">
        <f>IF(参照!G47="","",参照!G47)</f>
        <v>ミツウロコグリーンエネルギー(株)_メニューF</v>
      </c>
      <c r="BB47" s="52">
        <f t="shared" si="0"/>
        <v>0</v>
      </c>
      <c r="BD47" s="52" t="str">
        <f>IF(参照!L47="","",参照!L47)</f>
        <v>(株)ＮＥＸＴ　ＯＮＥ</v>
      </c>
    </row>
    <row r="48" spans="1:56" ht="12.75" customHeight="1" thickBot="1">
      <c r="A48" s="1"/>
      <c r="B48" s="1"/>
      <c r="C48" s="469"/>
      <c r="D48" s="452" t="s">
        <v>12</v>
      </c>
      <c r="E48" s="452"/>
      <c r="F48" s="452"/>
      <c r="G48" s="452"/>
      <c r="H48" s="112" t="s">
        <v>19</v>
      </c>
      <c r="I48" s="24"/>
      <c r="J48" s="112" t="s">
        <v>14</v>
      </c>
      <c r="K48" s="112" t="s">
        <v>14</v>
      </c>
      <c r="L48" s="1"/>
      <c r="AU48" s="52" t="str">
        <f>IF(参照!A48="","",参照!A48)</f>
        <v/>
      </c>
      <c r="AV48" s="52" t="str">
        <f>IF(参照!B48="","",参照!B48)</f>
        <v/>
      </c>
      <c r="AW48" s="52" t="str">
        <f>IF(参照!C48="","",参照!C48)</f>
        <v/>
      </c>
      <c r="AX48" s="52" t="str">
        <f>IF(参照!D48="","",参照!D48)</f>
        <v>メニューG</v>
      </c>
      <c r="AY48" s="52">
        <f>IF(参照!E48="","",参照!E48)</f>
        <v>0</v>
      </c>
      <c r="AZ48" s="52" t="str">
        <f>IF(参照!F48="","",参照!F48)</f>
        <v>ミツウロコグリーンエネルギー(株)</v>
      </c>
      <c r="BA48" s="52" t="str">
        <f>IF(参照!G48="","",参照!G48)</f>
        <v>ミツウロコグリーンエネルギー(株)_メニューG</v>
      </c>
      <c r="BB48" s="52">
        <f t="shared" si="0"/>
        <v>0</v>
      </c>
      <c r="BD48" s="52" t="str">
        <f>IF(参照!L48="","",参照!L48)</f>
        <v>Ｎｅｘｔ　Ｐｏｗｅｒ(株)</v>
      </c>
    </row>
    <row r="49" spans="1:56" ht="12.75" customHeight="1" thickTop="1">
      <c r="A49" s="1"/>
      <c r="B49" s="1"/>
      <c r="C49" s="465" t="s">
        <v>32</v>
      </c>
      <c r="D49" s="455" t="s">
        <v>20</v>
      </c>
      <c r="E49" s="455"/>
      <c r="F49" s="455"/>
      <c r="G49" s="455"/>
      <c r="H49" s="111" t="s">
        <v>6</v>
      </c>
      <c r="I49" s="111" t="s">
        <v>21</v>
      </c>
      <c r="J49" s="467" t="s">
        <v>499</v>
      </c>
      <c r="K49" s="467"/>
      <c r="L49" s="1"/>
      <c r="AU49" s="52" t="str">
        <f>IF(参照!A49="","",参照!A49)</f>
        <v/>
      </c>
      <c r="AV49" s="52" t="str">
        <f>IF(参照!B49="","",参照!B49)</f>
        <v/>
      </c>
      <c r="AW49" s="52" t="str">
        <f>IF(参照!C49="","",参照!C49)</f>
        <v/>
      </c>
      <c r="AX49" s="52" t="str">
        <f>IF(参照!D49="","",参照!D49)</f>
        <v>メニューH</v>
      </c>
      <c r="AY49" s="52">
        <f>IF(参照!E49="","",参照!E49)</f>
        <v>0</v>
      </c>
      <c r="AZ49" s="52" t="str">
        <f>IF(参照!F49="","",参照!F49)</f>
        <v>ミツウロコグリーンエネルギー(株)</v>
      </c>
      <c r="BA49" s="52" t="str">
        <f>IF(参照!G49="","",参照!G49)</f>
        <v>ミツウロコグリーンエネルギー(株)_メニューH</v>
      </c>
      <c r="BB49" s="52">
        <f t="shared" si="0"/>
        <v>0</v>
      </c>
      <c r="BD49" s="52" t="str">
        <f>IF(参照!L49="","",参照!L49)</f>
        <v>ＮＦパワーサービス(株)</v>
      </c>
    </row>
    <row r="50" spans="1:56" ht="13.5" customHeight="1" thickBot="1">
      <c r="A50" s="1"/>
      <c r="B50" s="1"/>
      <c r="C50" s="466"/>
      <c r="D50" s="456" t="s">
        <v>45</v>
      </c>
      <c r="E50" s="456"/>
      <c r="F50" s="456"/>
      <c r="G50" s="456"/>
      <c r="H50" s="82" t="s">
        <v>33</v>
      </c>
      <c r="I50" s="22"/>
      <c r="J50" s="584" t="str">
        <f>IF($I50="","",$I50*係数１!G80)</f>
        <v/>
      </c>
      <c r="K50" s="584"/>
      <c r="L50" s="1"/>
      <c r="N50" s="38" t="s">
        <v>623</v>
      </c>
      <c r="P50" s="359"/>
      <c r="Q50" s="359"/>
      <c r="R50" s="359"/>
      <c r="S50" s="358"/>
      <c r="T50" s="141"/>
      <c r="U50" s="141"/>
      <c r="V50" s="141"/>
      <c r="W50" s="141"/>
      <c r="X50" s="141"/>
      <c r="Y50" s="141"/>
      <c r="Z50" s="141"/>
      <c r="AA50" s="141"/>
      <c r="AB50" s="141"/>
      <c r="AC50" s="141"/>
      <c r="AD50" s="141"/>
      <c r="AF50" s="141"/>
      <c r="AJ50" s="38"/>
      <c r="AK50" s="38"/>
      <c r="AN50" s="142" t="s">
        <v>624</v>
      </c>
      <c r="AO50" s="28" t="s">
        <v>625</v>
      </c>
      <c r="AU50" s="52" t="str">
        <f>IF(参照!A50="","",参照!A50)</f>
        <v/>
      </c>
      <c r="AV50" s="52" t="str">
        <f>IF(参照!B50="","",参照!B50)</f>
        <v/>
      </c>
      <c r="AW50" s="52" t="str">
        <f>IF(参照!C50="","",参照!C50)</f>
        <v/>
      </c>
      <c r="AX50" s="52" t="str">
        <f>IF(参照!D50="","",参照!D50)</f>
        <v>メニューI</v>
      </c>
      <c r="AY50" s="52">
        <f>IF(参照!E50="","",参照!E50)</f>
        <v>2.4800000000000001E-4</v>
      </c>
      <c r="AZ50" s="52" t="str">
        <f>IF(参照!F50="","",参照!F50)</f>
        <v>ミツウロコグリーンエネルギー(株)</v>
      </c>
      <c r="BA50" s="52" t="str">
        <f>IF(参照!G50="","",参照!G50)</f>
        <v>ミツウロコグリーンエネルギー(株)_メニューI</v>
      </c>
      <c r="BB50" s="52">
        <f t="shared" si="0"/>
        <v>0.248</v>
      </c>
      <c r="BD50" s="52" t="str">
        <f>IF(参照!L50="","",参照!L50)</f>
        <v>ＮＴＴアノードエナジー(株)</v>
      </c>
    </row>
    <row r="51" spans="1:56" ht="12.75" customHeight="1" thickBot="1">
      <c r="A51" s="1"/>
      <c r="B51" s="1"/>
      <c r="C51" s="466"/>
      <c r="D51" s="456" t="s">
        <v>46</v>
      </c>
      <c r="E51" s="456"/>
      <c r="F51" s="456"/>
      <c r="G51" s="456"/>
      <c r="H51" s="82" t="s">
        <v>33</v>
      </c>
      <c r="I51" s="22"/>
      <c r="J51" s="584" t="str">
        <f>IF($I51="","",$I51*係数１!G81)</f>
        <v/>
      </c>
      <c r="K51" s="584"/>
      <c r="L51" s="1"/>
      <c r="N51" s="58"/>
      <c r="O51" s="574" t="s">
        <v>86</v>
      </c>
      <c r="P51" s="574"/>
      <c r="Q51" s="574"/>
      <c r="R51" s="574"/>
      <c r="S51" s="91" t="s">
        <v>87</v>
      </c>
      <c r="T51" s="573" t="s">
        <v>124</v>
      </c>
      <c r="U51" s="574"/>
      <c r="V51" s="61" t="s">
        <v>626</v>
      </c>
      <c r="W51" s="143"/>
      <c r="X51" s="143"/>
      <c r="Y51" s="143"/>
      <c r="Z51" s="143"/>
      <c r="AA51" s="143"/>
      <c r="AB51" s="143"/>
      <c r="AC51" s="143"/>
      <c r="AD51" s="143"/>
      <c r="AJ51" s="144"/>
      <c r="AK51" s="144"/>
      <c r="AN51" s="28" t="s">
        <v>78</v>
      </c>
      <c r="AO51" s="28" t="s">
        <v>145</v>
      </c>
      <c r="AU51" s="52" t="str">
        <f>IF(参照!A51="","",参照!A51)</f>
        <v/>
      </c>
      <c r="AV51" s="52" t="str">
        <f>IF(参照!B51="","",参照!B51)</f>
        <v/>
      </c>
      <c r="AW51" s="52" t="str">
        <f>IF(参照!C51="","",参照!C51)</f>
        <v/>
      </c>
      <c r="AX51" s="52" t="str">
        <f>IF(参照!D51="","",参照!D51)</f>
        <v>メニューJ(残差)</v>
      </c>
      <c r="AY51" s="52">
        <f>IF(参照!E51="","",参照!E51)</f>
        <v>4.08E-4</v>
      </c>
      <c r="AZ51" s="52" t="str">
        <f>IF(参照!F51="","",参照!F51)</f>
        <v>ミツウロコグリーンエネルギー(株)</v>
      </c>
      <c r="BA51" s="52" t="str">
        <f>IF(参照!G51="","",参照!G51)</f>
        <v>ミツウロコグリーンエネルギー(株)_メニューJ(残差)</v>
      </c>
      <c r="BB51" s="52">
        <f t="shared" si="0"/>
        <v>0.40799999999999997</v>
      </c>
      <c r="BD51" s="52" t="str">
        <f>IF(参照!L51="","",参照!L51)</f>
        <v>(株)Ｏｐｔｉｍｉｚｅｄ　Ｅｎｅｒｇｙ</v>
      </c>
    </row>
    <row r="52" spans="1:56" ht="12" customHeight="1" thickTop="1">
      <c r="A52" s="1"/>
      <c r="B52" s="1"/>
      <c r="C52" s="466"/>
      <c r="D52" s="456" t="s">
        <v>44</v>
      </c>
      <c r="E52" s="456"/>
      <c r="F52" s="456"/>
      <c r="G52" s="456"/>
      <c r="H52" s="82" t="s">
        <v>33</v>
      </c>
      <c r="I52" s="22"/>
      <c r="J52" s="584" t="str">
        <f>IF($I52="","",$I52*係数１!G82)</f>
        <v/>
      </c>
      <c r="K52" s="584"/>
      <c r="L52" s="1"/>
      <c r="N52" s="78">
        <v>1</v>
      </c>
      <c r="O52" s="585"/>
      <c r="P52" s="585"/>
      <c r="Q52" s="585"/>
      <c r="R52" s="585"/>
      <c r="S52" s="353"/>
      <c r="T52" s="575" t="str">
        <f>IF(O52="","",VLOOKUP(O52,係数１!$F:$G,2,0))</f>
        <v/>
      </c>
      <c r="U52" s="576"/>
      <c r="V52" s="145" t="str">
        <f>IF(OR(S52="",O52=""),"",S52*T52)</f>
        <v/>
      </c>
      <c r="W52" s="143"/>
      <c r="X52" s="143"/>
      <c r="Y52" s="143"/>
      <c r="Z52" s="143"/>
      <c r="AA52" s="143"/>
      <c r="AB52" s="143"/>
      <c r="AC52" s="143"/>
      <c r="AD52" s="143"/>
      <c r="AJ52" s="146"/>
      <c r="AK52" s="146"/>
      <c r="AN52" s="28" t="s">
        <v>79</v>
      </c>
      <c r="AO52" s="28" t="s">
        <v>146</v>
      </c>
      <c r="AU52" s="52" t="str">
        <f>IF(参照!A52="","",参照!A52)</f>
        <v/>
      </c>
      <c r="AV52" s="52" t="str">
        <f>IF(参照!B52="","",参照!B52)</f>
        <v/>
      </c>
      <c r="AW52" s="52" t="str">
        <f>IF(参照!C52="","",参照!C52)</f>
        <v/>
      </c>
      <c r="AX52" s="52" t="str">
        <f>IF(参照!D52="","",参照!D52)</f>
        <v>(参考値)事業者全体</v>
      </c>
      <c r="AY52" s="52">
        <f>IF(参照!E52="","",参照!E52)</f>
        <v>4.6200000000000001E-4</v>
      </c>
      <c r="AZ52" s="52" t="str">
        <f>IF(参照!F52="","",参照!F52)</f>
        <v>ミツウロコグリーンエネルギー(株)</v>
      </c>
      <c r="BA52" s="52" t="str">
        <f>IF(参照!G52="","",参照!G52)</f>
        <v>ミツウロコグリーンエネルギー(株)_(参考値)事業者全体</v>
      </c>
      <c r="BB52" s="52">
        <f t="shared" si="0"/>
        <v>0.46200000000000002</v>
      </c>
      <c r="BD52" s="52" t="str">
        <f>IF(参照!L52="","",参照!L52)</f>
        <v>(株)ＰｉｎＴ</v>
      </c>
    </row>
    <row r="53" spans="1:56" ht="12" customHeight="1">
      <c r="A53" s="1"/>
      <c r="B53" s="1"/>
      <c r="C53" s="466"/>
      <c r="D53" s="449" t="s">
        <v>43</v>
      </c>
      <c r="E53" s="449"/>
      <c r="F53" s="449"/>
      <c r="G53" s="449"/>
      <c r="H53" s="82" t="s">
        <v>33</v>
      </c>
      <c r="I53" s="21" t="str">
        <f>IF(S55=0,"",S55)</f>
        <v/>
      </c>
      <c r="J53" s="584" t="str">
        <f>IF(V55=0,"",V55)</f>
        <v/>
      </c>
      <c r="K53" s="584"/>
      <c r="L53" s="1"/>
      <c r="N53" s="79">
        <v>2</v>
      </c>
      <c r="O53" s="578"/>
      <c r="P53" s="578"/>
      <c r="Q53" s="578"/>
      <c r="R53" s="578"/>
      <c r="S53" s="354"/>
      <c r="T53" s="569" t="str">
        <f>IF(O53="","",VLOOKUP(O53,係数１!$F:$G,2,0))</f>
        <v/>
      </c>
      <c r="U53" s="570"/>
      <c r="V53" s="147" t="str">
        <f>IF(OR(S53="",O53=""),"",S53*T53)</f>
        <v/>
      </c>
      <c r="W53" s="143"/>
      <c r="X53" s="143"/>
      <c r="Y53" s="143"/>
      <c r="Z53" s="143"/>
      <c r="AA53" s="143"/>
      <c r="AB53" s="143"/>
      <c r="AC53" s="143"/>
      <c r="AD53" s="143"/>
      <c r="AJ53" s="146"/>
      <c r="AK53" s="146"/>
      <c r="AN53" s="28" t="s">
        <v>80</v>
      </c>
      <c r="AO53" s="28" t="s">
        <v>147</v>
      </c>
      <c r="AU53" s="52" t="str">
        <f>IF(参照!A53="","",参照!A53)</f>
        <v>A0017</v>
      </c>
      <c r="AV53" s="52" t="str">
        <f>IF(参照!B53="","",参照!B53)</f>
        <v>(株)Ｓｈａｒｅｄ　Ｅｎｅｒｇｙ</v>
      </c>
      <c r="AW53" s="52">
        <f>IF(参照!C53="","",参照!C53)</f>
        <v>4.8999999999999998E-4</v>
      </c>
      <c r="AX53" s="52" t="str">
        <f>IF(参照!D53="","",参照!D53)</f>
        <v/>
      </c>
      <c r="AY53" s="52">
        <f>IF(参照!E53="","",参照!E53)</f>
        <v>5.0100000000000003E-4</v>
      </c>
      <c r="AZ53" s="52" t="str">
        <f>IF(参照!F53="","",参照!F53)</f>
        <v>(株)Ｓｈａｒｅｄ　Ｅｎｅｒｇｙ</v>
      </c>
      <c r="BA53" s="52" t="str">
        <f>IF(参照!G53="","",参照!G53)</f>
        <v>(株)Ｓｈａｒｅｄ　Ｅｎｅｒｇｙ_</v>
      </c>
      <c r="BB53" s="52">
        <f t="shared" si="0"/>
        <v>0.501</v>
      </c>
      <c r="BD53" s="52" t="str">
        <f>IF(参照!L53="","",参照!L53)</f>
        <v>Ｑ．ＥＮＥＳＴでんき(株)(旧：ジニーエナジー合同会社)</v>
      </c>
    </row>
    <row r="54" spans="1:56" ht="13.5" customHeight="1" thickBot="1">
      <c r="A54" s="1"/>
      <c r="B54" s="1"/>
      <c r="C54" s="466"/>
      <c r="D54" s="449" t="s">
        <v>129</v>
      </c>
      <c r="E54" s="449"/>
      <c r="F54" s="449"/>
      <c r="G54" s="449"/>
      <c r="H54" s="82" t="s">
        <v>33</v>
      </c>
      <c r="I54" s="21" t="str">
        <f>IF(S62=0,"",S62)</f>
        <v/>
      </c>
      <c r="J54" s="584" t="str">
        <f>IF(V62=0,"",V62)</f>
        <v/>
      </c>
      <c r="K54" s="584"/>
      <c r="L54" s="1"/>
      <c r="N54" s="85">
        <v>3</v>
      </c>
      <c r="O54" s="579"/>
      <c r="P54" s="579"/>
      <c r="Q54" s="579"/>
      <c r="R54" s="579"/>
      <c r="S54" s="355"/>
      <c r="T54" s="571" t="str">
        <f>IF(O54="","",VLOOKUP(O54,係数１!$F:$G,2,0))</f>
        <v/>
      </c>
      <c r="U54" s="572"/>
      <c r="V54" s="148" t="str">
        <f>IF(OR(S54="",O54=""),"",S54*T54)</f>
        <v/>
      </c>
      <c r="W54" s="143"/>
      <c r="X54" s="143"/>
      <c r="Y54" s="143"/>
      <c r="Z54" s="143"/>
      <c r="AA54" s="143"/>
      <c r="AB54" s="143"/>
      <c r="AC54" s="143"/>
      <c r="AD54" s="143"/>
      <c r="AJ54" s="146"/>
      <c r="AK54" s="146"/>
      <c r="AN54" s="28" t="s">
        <v>627</v>
      </c>
      <c r="AO54" s="28" t="s">
        <v>148</v>
      </c>
      <c r="AU54" s="52" t="str">
        <f>IF(参照!A54="","",参照!A54)</f>
        <v>A0018</v>
      </c>
      <c r="AV54" s="52" t="str">
        <f>IF(参照!B54="","",参照!B54)</f>
        <v>ネクストパワーやまと(株)</v>
      </c>
      <c r="AW54" s="52">
        <f>IF(参照!C54="","",参照!C54)</f>
        <v>3.8299999999999999E-4</v>
      </c>
      <c r="AX54" s="52" t="str">
        <f>IF(参照!D54="","",参照!D54)</f>
        <v>メニューA</v>
      </c>
      <c r="AY54" s="52">
        <f>IF(参照!E54="","",参照!E54)</f>
        <v>0</v>
      </c>
      <c r="AZ54" s="52" t="str">
        <f>IF(参照!F54="","",参照!F54)</f>
        <v>ネクストパワーやまと(株)</v>
      </c>
      <c r="BA54" s="52" t="str">
        <f>IF(参照!G54="","",参照!G54)</f>
        <v>ネクストパワーやまと(株)_メニューA</v>
      </c>
      <c r="BB54" s="52">
        <f t="shared" si="0"/>
        <v>0</v>
      </c>
      <c r="BD54" s="52" t="str">
        <f>IF(参照!L54="","",参照!L54)</f>
        <v>ＲＥ１００電力(株)</v>
      </c>
    </row>
    <row r="55" spans="1:56" ht="14.25" customHeight="1" thickTop="1" thickBot="1">
      <c r="A55" s="1"/>
      <c r="B55" s="1"/>
      <c r="C55" s="466"/>
      <c r="D55" s="456" t="s">
        <v>42</v>
      </c>
      <c r="E55" s="456"/>
      <c r="F55" s="456"/>
      <c r="G55" s="456"/>
      <c r="H55" s="82" t="s">
        <v>33</v>
      </c>
      <c r="I55" s="22"/>
      <c r="J55" s="584" t="str">
        <f>IF($I55="","",$I55*係数１!G113)</f>
        <v/>
      </c>
      <c r="K55" s="584"/>
      <c r="L55" s="1"/>
      <c r="N55" s="582" t="s">
        <v>67</v>
      </c>
      <c r="O55" s="583"/>
      <c r="P55" s="583"/>
      <c r="Q55" s="583"/>
      <c r="R55" s="583"/>
      <c r="S55" s="356">
        <f>SUM(S52:S54)</f>
        <v>0</v>
      </c>
      <c r="T55" s="580"/>
      <c r="U55" s="581"/>
      <c r="V55" s="86">
        <f>SUM(V52:V54)</f>
        <v>0</v>
      </c>
      <c r="W55" s="143"/>
      <c r="X55" s="143"/>
      <c r="Y55" s="143"/>
      <c r="Z55" s="143"/>
      <c r="AA55" s="143"/>
      <c r="AB55" s="143"/>
      <c r="AC55" s="143"/>
      <c r="AD55" s="143"/>
      <c r="AJ55" s="146"/>
      <c r="AK55" s="146"/>
      <c r="AN55" s="28" t="s">
        <v>81</v>
      </c>
      <c r="AO55" s="28" t="s">
        <v>149</v>
      </c>
      <c r="AU55" s="52" t="str">
        <f>IF(参照!A55="","",参照!A55)</f>
        <v/>
      </c>
      <c r="AV55" s="52" t="str">
        <f>IF(参照!B55="","",参照!B55)</f>
        <v/>
      </c>
      <c r="AW55" s="52" t="str">
        <f>IF(参照!C55="","",参照!C55)</f>
        <v/>
      </c>
      <c r="AX55" s="52" t="str">
        <f>IF(参照!D55="","",参照!D55)</f>
        <v>メニューB(残差)</v>
      </c>
      <c r="AY55" s="52">
        <f>IF(参照!E55="","",参照!E55)</f>
        <v>4.0400000000000001E-4</v>
      </c>
      <c r="AZ55" s="52" t="str">
        <f>IF(参照!F55="","",参照!F55)</f>
        <v>ネクストパワーやまと(株)</v>
      </c>
      <c r="BA55" s="52" t="str">
        <f>IF(参照!G55="","",参照!G55)</f>
        <v>ネクストパワーやまと(株)_メニューB(残差)</v>
      </c>
      <c r="BB55" s="52">
        <f t="shared" si="0"/>
        <v>0.40400000000000003</v>
      </c>
      <c r="BD55" s="52" t="str">
        <f>IF(参照!L55="","",参照!L55)</f>
        <v>(株)ＲｅｎｏＬａｂｏ</v>
      </c>
    </row>
    <row r="56" spans="1:56" ht="12">
      <c r="A56" s="1"/>
      <c r="B56" s="1"/>
      <c r="C56" s="466"/>
      <c r="D56" s="456" t="s">
        <v>57</v>
      </c>
      <c r="E56" s="456"/>
      <c r="F56" s="456"/>
      <c r="G56" s="456"/>
      <c r="H56" s="82" t="s">
        <v>33</v>
      </c>
      <c r="I56" s="22"/>
      <c r="J56" s="584" t="str">
        <f>IF($I56="","",$I56*係数１!G114)</f>
        <v/>
      </c>
      <c r="K56" s="584"/>
      <c r="L56" s="1"/>
      <c r="W56" s="143"/>
      <c r="X56" s="143"/>
      <c r="Y56" s="143"/>
      <c r="Z56" s="143"/>
      <c r="AA56" s="143"/>
      <c r="AB56" s="143"/>
      <c r="AC56" s="143"/>
      <c r="AD56" s="143"/>
      <c r="AN56" s="28" t="s">
        <v>82</v>
      </c>
      <c r="AO56" s="28" t="s">
        <v>150</v>
      </c>
      <c r="AU56" s="52" t="str">
        <f>IF(参照!A56="","",参照!A56)</f>
        <v/>
      </c>
      <c r="AV56" s="52" t="str">
        <f>IF(参照!B56="","",参照!B56)</f>
        <v/>
      </c>
      <c r="AW56" s="52" t="str">
        <f>IF(参照!C56="","",参照!C56)</f>
        <v/>
      </c>
      <c r="AX56" s="52" t="str">
        <f>IF(参照!D56="","",参照!D56)</f>
        <v>(参考値)事業者全体</v>
      </c>
      <c r="AY56" s="52">
        <f>IF(参照!E56="","",参照!E56)</f>
        <v>4.75E-4</v>
      </c>
      <c r="AZ56" s="52" t="str">
        <f>IF(参照!F56="","",参照!F56)</f>
        <v>ネクストパワーやまと(株)</v>
      </c>
      <c r="BA56" s="52" t="str">
        <f>IF(参照!G56="","",参照!G56)</f>
        <v>ネクストパワーやまと(株)_(参考値)事業者全体</v>
      </c>
      <c r="BB56" s="52">
        <f t="shared" si="0"/>
        <v>0.47499999999999998</v>
      </c>
      <c r="BD56" s="52" t="str">
        <f>IF(参照!L56="","",参照!L56)</f>
        <v>(株)Ｓａｎｋｏ　ＩＢ</v>
      </c>
    </row>
    <row r="57" spans="1:56" ht="12.75" thickBot="1">
      <c r="A57" s="1"/>
      <c r="B57" s="1"/>
      <c r="C57" s="466"/>
      <c r="D57" s="456" t="s">
        <v>24</v>
      </c>
      <c r="E57" s="456"/>
      <c r="F57" s="456"/>
      <c r="G57" s="456"/>
      <c r="H57" s="82" t="s">
        <v>14</v>
      </c>
      <c r="I57" s="82" t="s">
        <v>14</v>
      </c>
      <c r="J57" s="584">
        <f>SUM(J50:J56)</f>
        <v>0</v>
      </c>
      <c r="K57" s="584"/>
      <c r="L57" s="1"/>
      <c r="N57" s="38" t="s">
        <v>130</v>
      </c>
      <c r="P57" s="38"/>
      <c r="Q57" s="38"/>
      <c r="R57" s="38"/>
      <c r="AN57" s="28" t="s">
        <v>83</v>
      </c>
      <c r="AO57" s="28" t="s">
        <v>151</v>
      </c>
      <c r="AU57" s="52" t="str">
        <f>IF(参照!A57="","",参照!A57)</f>
        <v>A0019</v>
      </c>
      <c r="AV57" s="52" t="str">
        <f>IF(参照!B57="","",参照!B57)</f>
        <v>日本テクノ(株)</v>
      </c>
      <c r="AW57" s="52">
        <f>IF(参照!C57="","",参照!C57)</f>
        <v>4.6799999999999999E-4</v>
      </c>
      <c r="AX57" s="52" t="str">
        <f>IF(参照!D57="","",参照!D57)</f>
        <v>メニューA</v>
      </c>
      <c r="AY57" s="52">
        <f>IF(参照!E57="","",参照!E57)</f>
        <v>0</v>
      </c>
      <c r="AZ57" s="52" t="str">
        <f>IF(参照!F57="","",参照!F57)</f>
        <v>日本テクノ(株)</v>
      </c>
      <c r="BA57" s="52" t="str">
        <f>IF(参照!G57="","",参照!G57)</f>
        <v>日本テクノ(株)_メニューA</v>
      </c>
      <c r="BB57" s="52">
        <f t="shared" si="0"/>
        <v>0</v>
      </c>
      <c r="BD57" s="52" t="str">
        <f>IF(参照!L57="","",参照!L57)</f>
        <v>ＳＢパワー(株)</v>
      </c>
    </row>
    <row r="58" spans="1:56" ht="15.75" customHeight="1" thickBot="1">
      <c r="A58" s="1"/>
      <c r="B58" s="1"/>
      <c r="C58" s="466"/>
      <c r="D58" s="456" t="s">
        <v>34</v>
      </c>
      <c r="E58" s="456"/>
      <c r="F58" s="456"/>
      <c r="G58" s="456"/>
      <c r="H58" s="563"/>
      <c r="I58" s="564"/>
      <c r="J58" s="564"/>
      <c r="K58" s="565"/>
      <c r="L58" s="1"/>
      <c r="N58" s="58"/>
      <c r="O58" s="574" t="s">
        <v>86</v>
      </c>
      <c r="P58" s="574"/>
      <c r="Q58" s="574"/>
      <c r="R58" s="574"/>
      <c r="S58" s="91" t="s">
        <v>87</v>
      </c>
      <c r="T58" s="573" t="s">
        <v>124</v>
      </c>
      <c r="U58" s="574"/>
      <c r="V58" s="61" t="s">
        <v>626</v>
      </c>
      <c r="W58" s="143"/>
      <c r="X58" s="143"/>
      <c r="Y58" s="143"/>
      <c r="Z58" s="143"/>
      <c r="AA58" s="143"/>
      <c r="AB58" s="143"/>
      <c r="AC58" s="143"/>
      <c r="AD58" s="143"/>
      <c r="AN58" s="28" t="s">
        <v>84</v>
      </c>
      <c r="AO58" s="28" t="s">
        <v>152</v>
      </c>
      <c r="AU58" s="52" t="str">
        <f>IF(参照!A58="","",参照!A58)</f>
        <v/>
      </c>
      <c r="AV58" s="52" t="str">
        <f>IF(参照!B58="","",参照!B58)</f>
        <v/>
      </c>
      <c r="AW58" s="52" t="str">
        <f>IF(参照!C58="","",参照!C58)</f>
        <v/>
      </c>
      <c r="AX58" s="52" t="str">
        <f>IF(参照!D58="","",参照!D58)</f>
        <v>メニューB(残差)</v>
      </c>
      <c r="AY58" s="52">
        <f>IF(参照!E58="","",参照!E58)</f>
        <v>4.84E-4</v>
      </c>
      <c r="AZ58" s="52" t="str">
        <f>IF(参照!F58="","",参照!F58)</f>
        <v>日本テクノ(株)</v>
      </c>
      <c r="BA58" s="52" t="str">
        <f>IF(参照!G58="","",参照!G58)</f>
        <v>日本テクノ(株)_メニューB(残差)</v>
      </c>
      <c r="BB58" s="52">
        <f t="shared" si="0"/>
        <v>0.48399999999999999</v>
      </c>
      <c r="BD58" s="52" t="str">
        <f>IF(参照!L58="","",参照!L58)</f>
        <v>(株)ＳＥウイングズ</v>
      </c>
    </row>
    <row r="59" spans="1:56" ht="15.75" customHeight="1" thickTop="1">
      <c r="A59" s="1"/>
      <c r="B59" s="1"/>
      <c r="C59" s="466"/>
      <c r="D59" s="456"/>
      <c r="E59" s="456"/>
      <c r="F59" s="456"/>
      <c r="G59" s="456"/>
      <c r="H59" s="566"/>
      <c r="I59" s="567"/>
      <c r="J59" s="567"/>
      <c r="K59" s="568"/>
      <c r="L59" s="1"/>
      <c r="N59" s="78">
        <v>1</v>
      </c>
      <c r="O59" s="585"/>
      <c r="P59" s="585"/>
      <c r="Q59" s="585"/>
      <c r="R59" s="585"/>
      <c r="S59" s="353"/>
      <c r="T59" s="575" t="str">
        <f>IF(O59="","",VLOOKUP(O59,係数１!$F:$G,2,0))</f>
        <v/>
      </c>
      <c r="U59" s="576"/>
      <c r="V59" s="136" t="str">
        <f>IF(OR(S59="",O59=""),"",S59*T59)</f>
        <v/>
      </c>
      <c r="W59" s="143"/>
      <c r="X59" s="143"/>
      <c r="Y59" s="143"/>
      <c r="Z59" s="143"/>
      <c r="AA59" s="143"/>
      <c r="AB59" s="143"/>
      <c r="AC59" s="143"/>
      <c r="AD59" s="143"/>
      <c r="AN59" s="28" t="s">
        <v>628</v>
      </c>
      <c r="AO59" s="28" t="s">
        <v>629</v>
      </c>
      <c r="AU59" s="52" t="str">
        <f>IF(参照!A59="","",参照!A59)</f>
        <v/>
      </c>
      <c r="AV59" s="52" t="str">
        <f>IF(参照!B59="","",参照!B59)</f>
        <v/>
      </c>
      <c r="AW59" s="52" t="str">
        <f>IF(参照!C59="","",参照!C59)</f>
        <v/>
      </c>
      <c r="AX59" s="52" t="str">
        <f>IF(参照!D59="","",参照!D59)</f>
        <v>(参考値)事業者全体</v>
      </c>
      <c r="AY59" s="52">
        <f>IF(参照!E59="","",参照!E59)</f>
        <v>4.8500000000000003E-4</v>
      </c>
      <c r="AZ59" s="52" t="str">
        <f>IF(参照!F59="","",参照!F59)</f>
        <v>日本テクノ(株)</v>
      </c>
      <c r="BA59" s="52" t="str">
        <f>IF(参照!G59="","",参照!G59)</f>
        <v>日本テクノ(株)_(参考値)事業者全体</v>
      </c>
      <c r="BB59" s="52">
        <f t="shared" si="0"/>
        <v>0.48500000000000004</v>
      </c>
      <c r="BD59" s="52" t="str">
        <f>IF(参照!L59="","",参照!L59)</f>
        <v>(株)Ｓｈａｒｅｄ　Ｅｎｅｒｇｙ</v>
      </c>
    </row>
    <row r="60" spans="1:56" ht="12.75">
      <c r="A60" s="1"/>
      <c r="B60" s="1"/>
      <c r="C60" s="1"/>
      <c r="D60" s="1"/>
      <c r="E60" s="1"/>
      <c r="F60" s="1"/>
      <c r="G60" s="1"/>
      <c r="H60" s="1"/>
      <c r="I60" s="1"/>
      <c r="J60" s="1"/>
      <c r="K60" s="1"/>
      <c r="L60" s="1"/>
      <c r="N60" s="79">
        <v>2</v>
      </c>
      <c r="O60" s="578"/>
      <c r="P60" s="578"/>
      <c r="Q60" s="578"/>
      <c r="R60" s="578"/>
      <c r="S60" s="354"/>
      <c r="T60" s="569" t="str">
        <f>IF(O60="","",VLOOKUP(O60,係数１!$F:$G,2,0))</f>
        <v/>
      </c>
      <c r="U60" s="570"/>
      <c r="V60" s="147" t="str">
        <f>IF(OR(S60="",O60=""),"",S60*T60)</f>
        <v/>
      </c>
      <c r="W60" s="143"/>
      <c r="X60" s="143"/>
      <c r="Y60" s="143"/>
      <c r="Z60" s="143"/>
      <c r="AA60" s="143"/>
      <c r="AB60" s="143"/>
      <c r="AC60" s="143"/>
      <c r="AD60" s="143"/>
      <c r="AO60" s="28" t="s">
        <v>153</v>
      </c>
      <c r="AU60" s="52" t="str">
        <f>IF(参照!A60="","",参照!A60)</f>
        <v>A0020</v>
      </c>
      <c r="AV60" s="52" t="str">
        <f>IF(参照!B60="","",参照!B60)</f>
        <v>中央電力エナジー(株)</v>
      </c>
      <c r="AW60" s="52">
        <f>IF(参照!C60="","",参照!C60)</f>
        <v>5.0600000000000005E-4</v>
      </c>
      <c r="AX60" s="52" t="str">
        <f>IF(参照!D60="","",参照!D60)</f>
        <v>メニューA</v>
      </c>
      <c r="AY60" s="52">
        <f>IF(参照!E60="","",参照!E60)</f>
        <v>0</v>
      </c>
      <c r="AZ60" s="52" t="str">
        <f>IF(参照!F60="","",参照!F60)</f>
        <v>中央電力エナジー(株)</v>
      </c>
      <c r="BA60" s="52" t="str">
        <f>IF(参照!G60="","",参照!G60)</f>
        <v>中央電力エナジー(株)_メニューA</v>
      </c>
      <c r="BB60" s="52">
        <f t="shared" si="0"/>
        <v>0</v>
      </c>
      <c r="BD60" s="52" t="str">
        <f>IF(参照!L60="","",参照!L60)</f>
        <v>ＳｕｓｔａｉｎａｂｌｅＥｎｅｒｇｙ(株)</v>
      </c>
    </row>
    <row r="61" spans="1:56" ht="13.5" customHeight="1" thickBot="1">
      <c r="A61" s="1"/>
      <c r="B61" s="1"/>
      <c r="C61" s="149" t="s">
        <v>13</v>
      </c>
      <c r="D61" s="442" t="s">
        <v>35</v>
      </c>
      <c r="E61" s="442"/>
      <c r="F61" s="442"/>
      <c r="G61" s="442"/>
      <c r="H61" s="442"/>
      <c r="I61" s="442"/>
      <c r="J61" s="442"/>
      <c r="K61" s="442"/>
      <c r="L61" s="150"/>
      <c r="M61" s="151"/>
      <c r="N61" s="85">
        <v>3</v>
      </c>
      <c r="O61" s="579"/>
      <c r="P61" s="579"/>
      <c r="Q61" s="579"/>
      <c r="R61" s="579"/>
      <c r="S61" s="354"/>
      <c r="T61" s="571" t="str">
        <f>IF(O61="","",VLOOKUP(O61,係数１!$F:$G,2,0))</f>
        <v/>
      </c>
      <c r="U61" s="572"/>
      <c r="V61" s="148" t="str">
        <f>IF(OR(S61="",O61=""),"",S61*T61)</f>
        <v/>
      </c>
      <c r="W61" s="143"/>
      <c r="X61" s="143"/>
      <c r="Y61" s="143"/>
      <c r="Z61" s="143"/>
      <c r="AA61" s="143"/>
      <c r="AB61" s="143"/>
      <c r="AC61" s="143"/>
      <c r="AD61" s="143"/>
      <c r="AO61" s="28" t="s">
        <v>630</v>
      </c>
      <c r="AU61" s="52" t="str">
        <f>IF(参照!A61="","",参照!A61)</f>
        <v/>
      </c>
      <c r="AV61" s="52" t="str">
        <f>IF(参照!B61="","",参照!B61)</f>
        <v/>
      </c>
      <c r="AW61" s="52" t="str">
        <f>IF(参照!C61="","",参照!C61)</f>
        <v/>
      </c>
      <c r="AX61" s="52" t="str">
        <f>IF(参照!D61="","",参照!D61)</f>
        <v>メニューB(残差)</v>
      </c>
      <c r="AY61" s="52">
        <f>IF(参照!E61="","",参照!E61)</f>
        <v>5.0900000000000001E-4</v>
      </c>
      <c r="AZ61" s="52" t="str">
        <f>IF(参照!F61="","",参照!F61)</f>
        <v>中央電力エナジー(株)</v>
      </c>
      <c r="BA61" s="52" t="str">
        <f>IF(参照!G61="","",参照!G61)</f>
        <v>中央電力エナジー(株)_メニューB(残差)</v>
      </c>
      <c r="BB61" s="52">
        <f t="shared" si="0"/>
        <v>0.50900000000000001</v>
      </c>
      <c r="BD61" s="52" t="str">
        <f>IF(参照!L61="","",参照!L61)</f>
        <v>ＴＥＰＣＯライフサービス(株)</v>
      </c>
    </row>
    <row r="62" spans="1:56" ht="23.25" customHeight="1" thickTop="1" thickBot="1">
      <c r="A62" s="1"/>
      <c r="B62" s="1"/>
      <c r="C62" s="152" t="s">
        <v>37</v>
      </c>
      <c r="D62" s="442" t="s">
        <v>137</v>
      </c>
      <c r="E62" s="442"/>
      <c r="F62" s="442"/>
      <c r="G62" s="442"/>
      <c r="H62" s="442"/>
      <c r="I62" s="442"/>
      <c r="J62" s="442"/>
      <c r="K62" s="442"/>
      <c r="L62" s="150"/>
      <c r="M62" s="151"/>
      <c r="N62" s="582" t="s">
        <v>67</v>
      </c>
      <c r="O62" s="583"/>
      <c r="P62" s="583"/>
      <c r="Q62" s="583"/>
      <c r="R62" s="583"/>
      <c r="S62" s="356">
        <f>SUM(S59:S61)</f>
        <v>0</v>
      </c>
      <c r="T62" s="580"/>
      <c r="U62" s="581"/>
      <c r="V62" s="86">
        <f>SUM(V59:V61)</f>
        <v>0</v>
      </c>
      <c r="W62" s="143"/>
      <c r="X62" s="143"/>
      <c r="Y62" s="143"/>
      <c r="Z62" s="143"/>
      <c r="AA62" s="143"/>
      <c r="AB62" s="143"/>
      <c r="AC62" s="143"/>
      <c r="AD62" s="143"/>
      <c r="AO62" s="28" t="s">
        <v>154</v>
      </c>
      <c r="AU62" s="52" t="str">
        <f>IF(参照!A62="","",参照!A62)</f>
        <v/>
      </c>
      <c r="AV62" s="52" t="str">
        <f>IF(参照!B62="","",参照!B62)</f>
        <v/>
      </c>
      <c r="AW62" s="52" t="str">
        <f>IF(参照!C62="","",参照!C62)</f>
        <v/>
      </c>
      <c r="AX62" s="52" t="str">
        <f>IF(参照!D62="","",参照!D62)</f>
        <v>(参考値)事業者全体</v>
      </c>
      <c r="AY62" s="52">
        <f>IF(参照!E62="","",参照!E62)</f>
        <v>4.8299999999999998E-4</v>
      </c>
      <c r="AZ62" s="52" t="str">
        <f>IF(参照!F62="","",参照!F62)</f>
        <v>中央電力エナジー(株)</v>
      </c>
      <c r="BA62" s="52" t="str">
        <f>IF(参照!G62="","",参照!G62)</f>
        <v>中央電力エナジー(株)_(参考値)事業者全体</v>
      </c>
      <c r="BB62" s="52">
        <f t="shared" si="0"/>
        <v>0.48299999999999998</v>
      </c>
      <c r="BD62" s="52" t="str">
        <f>IF(参照!L62="","",参照!L62)</f>
        <v>TERA Energy(株)</v>
      </c>
    </row>
    <row r="63" spans="1:56" ht="42.75" customHeight="1">
      <c r="A63" s="1"/>
      <c r="B63" s="1"/>
      <c r="C63" s="152" t="s">
        <v>38</v>
      </c>
      <c r="D63" s="442" t="s">
        <v>164</v>
      </c>
      <c r="E63" s="442"/>
      <c r="F63" s="442"/>
      <c r="G63" s="442"/>
      <c r="H63" s="442"/>
      <c r="I63" s="442"/>
      <c r="J63" s="442"/>
      <c r="K63" s="442"/>
      <c r="L63" s="150"/>
      <c r="M63" s="151"/>
      <c r="W63" s="143"/>
      <c r="X63" s="143"/>
      <c r="Y63" s="143"/>
      <c r="Z63" s="143"/>
      <c r="AA63" s="143"/>
      <c r="AB63" s="143"/>
      <c r="AC63" s="143"/>
      <c r="AD63" s="143"/>
      <c r="AO63" s="28" t="s">
        <v>631</v>
      </c>
      <c r="AU63" s="52" t="str">
        <f>IF(参照!A63="","",参照!A63)</f>
        <v>A0021</v>
      </c>
      <c r="AV63" s="52" t="str">
        <f>IF(参照!B63="","",参照!B63)</f>
        <v>(株)Ｌｏｏｏｐ</v>
      </c>
      <c r="AW63" s="52">
        <f>IF(参照!C63="","",参照!C63)</f>
        <v>3.8000000000000002E-4</v>
      </c>
      <c r="AX63" s="52" t="str">
        <f>IF(参照!D63="","",参照!D63)</f>
        <v>メニューA</v>
      </c>
      <c r="AY63" s="52">
        <f>IF(参照!E63="","",参照!E63)</f>
        <v>0</v>
      </c>
      <c r="AZ63" s="52" t="str">
        <f>IF(参照!F63="","",参照!F63)</f>
        <v>(株)Ｌｏｏｏｐ</v>
      </c>
      <c r="BA63" s="52" t="str">
        <f>IF(参照!G63="","",参照!G63)</f>
        <v>(株)Ｌｏｏｏｐ_メニューA</v>
      </c>
      <c r="BB63" s="52">
        <f t="shared" si="0"/>
        <v>0</v>
      </c>
      <c r="BD63" s="52" t="str">
        <f>IF(参照!L63="","",参照!L63)</f>
        <v>ＴＧオクトパスエナジー(株)</v>
      </c>
    </row>
    <row r="64" spans="1:56">
      <c r="A64" s="1"/>
      <c r="B64" s="1"/>
      <c r="C64" s="152" t="s">
        <v>39</v>
      </c>
      <c r="D64" s="447" t="s">
        <v>138</v>
      </c>
      <c r="E64" s="447"/>
      <c r="F64" s="447"/>
      <c r="G64" s="447"/>
      <c r="H64" s="447"/>
      <c r="I64" s="447"/>
      <c r="J64" s="447"/>
      <c r="K64" s="447"/>
      <c r="L64" s="150"/>
      <c r="M64" s="151"/>
      <c r="AO64" s="28" t="s">
        <v>632</v>
      </c>
      <c r="AU64" s="52" t="str">
        <f>IF(参照!A64="","",参照!A64)</f>
        <v/>
      </c>
      <c r="AV64" s="52" t="str">
        <f>IF(参照!B64="","",参照!B64)</f>
        <v/>
      </c>
      <c r="AW64" s="52" t="str">
        <f>IF(参照!C64="","",参照!C64)</f>
        <v/>
      </c>
      <c r="AX64" s="52" t="str">
        <f>IF(参照!D64="","",参照!D64)</f>
        <v>メニューB</v>
      </c>
      <c r="AY64" s="52">
        <f>IF(参照!E64="","",参照!E64)</f>
        <v>3.4899999999999997E-4</v>
      </c>
      <c r="AZ64" s="52" t="str">
        <f>IF(参照!F64="","",参照!F64)</f>
        <v>(株)Ｌｏｏｏｐ</v>
      </c>
      <c r="BA64" s="52" t="str">
        <f>IF(参照!G64="","",参照!G64)</f>
        <v>(株)Ｌｏｏｏｐ_メニューB</v>
      </c>
      <c r="BB64" s="52">
        <f t="shared" si="0"/>
        <v>0.34899999999999998</v>
      </c>
      <c r="BD64" s="52" t="str">
        <f>IF(参照!L64="","",参照!L64)</f>
        <v>(株)ＴＯＫＹＯ油電力</v>
      </c>
    </row>
    <row r="65" spans="1:56" ht="10.5" customHeight="1">
      <c r="A65" s="1"/>
      <c r="B65" s="1"/>
      <c r="C65" s="152" t="s">
        <v>40</v>
      </c>
      <c r="D65" s="442" t="s">
        <v>139</v>
      </c>
      <c r="E65" s="442"/>
      <c r="F65" s="442"/>
      <c r="G65" s="442"/>
      <c r="H65" s="442"/>
      <c r="I65" s="442"/>
      <c r="J65" s="442"/>
      <c r="K65" s="442"/>
      <c r="L65" s="153"/>
      <c r="M65" s="154"/>
      <c r="AO65" s="28" t="s">
        <v>633</v>
      </c>
      <c r="AU65" s="52" t="str">
        <f>IF(参照!A65="","",参照!A65)</f>
        <v/>
      </c>
      <c r="AV65" s="52" t="str">
        <f>IF(参照!B65="","",参照!B65)</f>
        <v/>
      </c>
      <c r="AW65" s="52" t="str">
        <f>IF(参照!C65="","",参照!C65)</f>
        <v/>
      </c>
      <c r="AX65" s="52" t="str">
        <f>IF(参照!D65="","",参照!D65)</f>
        <v>メニューC</v>
      </c>
      <c r="AY65" s="52">
        <f>IF(参照!E65="","",参照!E65)</f>
        <v>2.8100000000000005E-4</v>
      </c>
      <c r="AZ65" s="52" t="str">
        <f>IF(参照!F65="","",参照!F65)</f>
        <v>(株)Ｌｏｏｏｐ</v>
      </c>
      <c r="BA65" s="52" t="str">
        <f>IF(参照!G65="","",参照!G65)</f>
        <v>(株)Ｌｏｏｏｐ_メニューC</v>
      </c>
      <c r="BB65" s="52">
        <f t="shared" si="0"/>
        <v>0.28100000000000003</v>
      </c>
      <c r="BD65" s="52" t="str">
        <f>IF(参照!L65="","",参照!L65)</f>
        <v>ＴＲＥＮＤＥ(株)</v>
      </c>
    </row>
    <row r="66" spans="1:56">
      <c r="A66" s="1"/>
      <c r="B66" s="1"/>
      <c r="C66" s="152" t="s">
        <v>41</v>
      </c>
      <c r="D66" s="442" t="s">
        <v>140</v>
      </c>
      <c r="E66" s="442"/>
      <c r="F66" s="442"/>
      <c r="G66" s="442"/>
      <c r="H66" s="442"/>
      <c r="I66" s="442"/>
      <c r="J66" s="442"/>
      <c r="K66" s="442"/>
      <c r="L66" s="155"/>
      <c r="M66" s="156"/>
      <c r="AO66" s="28" t="s">
        <v>155</v>
      </c>
      <c r="AU66" s="52" t="str">
        <f>IF(参照!A66="","",参照!A66)</f>
        <v/>
      </c>
      <c r="AV66" s="52" t="str">
        <f>IF(参照!B66="","",参照!B66)</f>
        <v/>
      </c>
      <c r="AW66" s="52" t="str">
        <f>IF(参照!C66="","",参照!C66)</f>
        <v/>
      </c>
      <c r="AX66" s="52" t="str">
        <f>IF(参照!D66="","",参照!D66)</f>
        <v>メニューD</v>
      </c>
      <c r="AY66" s="52">
        <f>IF(参照!E66="","",参照!E66)</f>
        <v>3.0199999999999997E-4</v>
      </c>
      <c r="AZ66" s="52" t="str">
        <f>IF(参照!F66="","",参照!F66)</f>
        <v>(株)Ｌｏｏｏｐ</v>
      </c>
      <c r="BA66" s="52" t="str">
        <f>IF(参照!G66="","",参照!G66)</f>
        <v>(株)Ｌｏｏｏｐ_メニューD</v>
      </c>
      <c r="BB66" s="52">
        <f t="shared" si="0"/>
        <v>0.30199999999999999</v>
      </c>
      <c r="BD66" s="52" t="str">
        <f>IF(参照!L66="","",参照!L66)</f>
        <v>(株)ＴＴＳパワー</v>
      </c>
    </row>
    <row r="67" spans="1:56">
      <c r="A67" s="1"/>
      <c r="B67" s="1"/>
      <c r="C67" s="152" t="s">
        <v>159</v>
      </c>
      <c r="D67" s="442" t="s">
        <v>141</v>
      </c>
      <c r="E67" s="442"/>
      <c r="F67" s="442"/>
      <c r="G67" s="442"/>
      <c r="H67" s="442"/>
      <c r="I67" s="442"/>
      <c r="J67" s="442"/>
      <c r="K67" s="442"/>
      <c r="L67" s="155"/>
      <c r="M67" s="156"/>
      <c r="AO67" s="28" t="s">
        <v>634</v>
      </c>
      <c r="AU67" s="52" t="str">
        <f>IF(参照!A67="","",参照!A67)</f>
        <v/>
      </c>
      <c r="AV67" s="52" t="str">
        <f>IF(参照!B67="","",参照!B67)</f>
        <v/>
      </c>
      <c r="AW67" s="52" t="str">
        <f>IF(参照!C67="","",参照!C67)</f>
        <v/>
      </c>
      <c r="AX67" s="52" t="str">
        <f>IF(参照!D67="","",参照!D67)</f>
        <v>メニューE</v>
      </c>
      <c r="AY67" s="52">
        <f>IF(参照!E67="","",参照!E67)</f>
        <v>2.1599999999999999E-4</v>
      </c>
      <c r="AZ67" s="52" t="str">
        <f>IF(参照!F67="","",参照!F67)</f>
        <v>(株)Ｌｏｏｏｐ</v>
      </c>
      <c r="BA67" s="52" t="str">
        <f>IF(参照!G67="","",参照!G67)</f>
        <v>(株)Ｌｏｏｏｐ_メニューE</v>
      </c>
      <c r="BB67" s="52">
        <f t="shared" si="0"/>
        <v>0.216</v>
      </c>
      <c r="BD67" s="52" t="str">
        <f>IF(参照!L67="","",参照!L67)</f>
        <v>Ｔ＆Ｔエナジー(株)</v>
      </c>
    </row>
    <row r="68" spans="1:56" ht="21" customHeight="1">
      <c r="A68" s="1"/>
      <c r="B68" s="1"/>
      <c r="C68" s="152" t="s">
        <v>160</v>
      </c>
      <c r="D68" s="442" t="s">
        <v>142</v>
      </c>
      <c r="E68" s="442"/>
      <c r="F68" s="442"/>
      <c r="G68" s="442"/>
      <c r="H68" s="442"/>
      <c r="I68" s="442"/>
      <c r="J68" s="442"/>
      <c r="K68" s="442"/>
      <c r="L68" s="155"/>
      <c r="M68" s="156"/>
      <c r="N68" s="157"/>
      <c r="AO68" s="28" t="s">
        <v>635</v>
      </c>
      <c r="AU68" s="52" t="str">
        <f>IF(参照!A68="","",参照!A68)</f>
        <v/>
      </c>
      <c r="AV68" s="52" t="str">
        <f>IF(参照!B68="","",参照!B68)</f>
        <v/>
      </c>
      <c r="AW68" s="52" t="str">
        <f>IF(参照!C68="","",参照!C68)</f>
        <v/>
      </c>
      <c r="AX68" s="52" t="str">
        <f>IF(参照!D68="","",参照!D68)</f>
        <v>メニューF(残差)</v>
      </c>
      <c r="AY68" s="52">
        <f>IF(参照!E68="","",参照!E68)</f>
        <v>4.9399999999999997E-4</v>
      </c>
      <c r="AZ68" s="52" t="str">
        <f>IF(参照!F68="","",参照!F68)</f>
        <v>(株)Ｌｏｏｏｐ</v>
      </c>
      <c r="BA68" s="52" t="str">
        <f>IF(参照!G68="","",参照!G68)</f>
        <v>(株)Ｌｏｏｏｐ_メニューF(残差)</v>
      </c>
      <c r="BB68" s="52">
        <f t="shared" si="0"/>
        <v>0.49399999999999999</v>
      </c>
      <c r="BD68" s="52" t="str">
        <f>IF(参照!L68="","",参照!L68)</f>
        <v>ＵＮＩＶＥＲＧＹ(株)</v>
      </c>
    </row>
    <row r="69" spans="1:56">
      <c r="A69" s="1"/>
      <c r="B69" s="1"/>
      <c r="C69" s="152" t="s">
        <v>161</v>
      </c>
      <c r="D69" s="442" t="s">
        <v>143</v>
      </c>
      <c r="E69" s="442"/>
      <c r="F69" s="442"/>
      <c r="G69" s="442"/>
      <c r="H69" s="442"/>
      <c r="I69" s="442"/>
      <c r="J69" s="442"/>
      <c r="K69" s="442"/>
      <c r="L69" s="155"/>
      <c r="M69" s="156"/>
      <c r="AO69" s="28" t="s">
        <v>156</v>
      </c>
      <c r="AU69" s="52" t="str">
        <f>IF(参照!A69="","",参照!A69)</f>
        <v/>
      </c>
      <c r="AV69" s="52" t="str">
        <f>IF(参照!B69="","",参照!B69)</f>
        <v/>
      </c>
      <c r="AW69" s="52" t="str">
        <f>IF(参照!C69="","",参照!C69)</f>
        <v/>
      </c>
      <c r="AX69" s="52" t="str">
        <f>IF(参照!D69="","",参照!D69)</f>
        <v>(参考値)事業者全体</v>
      </c>
      <c r="AY69" s="52">
        <f>IF(参照!E69="","",参照!E69)</f>
        <v>4.8899999999999996E-4</v>
      </c>
      <c r="AZ69" s="52" t="str">
        <f>IF(参照!F69="","",参照!F69)</f>
        <v>(株)Ｌｏｏｏｐ</v>
      </c>
      <c r="BA69" s="52" t="str">
        <f>IF(参照!G69="","",参照!G69)</f>
        <v>(株)Ｌｏｏｏｐ_(参考値)事業者全体</v>
      </c>
      <c r="BB69" s="52">
        <f t="shared" ref="BB69:BB132" si="32">AY69*1000</f>
        <v>0.48899999999999993</v>
      </c>
      <c r="BD69" s="52" t="str">
        <f>IF(参照!L69="","",参照!L69)</f>
        <v>(株)ＵＰＤＡＴＥＲ</v>
      </c>
    </row>
    <row r="70" spans="1:56">
      <c r="A70" s="1"/>
      <c r="B70" s="1"/>
      <c r="C70" s="1"/>
      <c r="D70" s="1"/>
      <c r="E70" s="1"/>
      <c r="F70" s="1"/>
      <c r="G70" s="1"/>
      <c r="H70" s="1"/>
      <c r="I70" s="1"/>
      <c r="J70" s="1"/>
      <c r="K70" s="1"/>
      <c r="L70" s="1"/>
      <c r="AU70" s="52" t="str">
        <f>IF(参照!A70="","",参照!A70)</f>
        <v>A0023</v>
      </c>
      <c r="AV70" s="52" t="str">
        <f>IF(参照!B70="","",参照!B70)</f>
        <v>(株)ナンワエナジー</v>
      </c>
      <c r="AW70" s="52">
        <f>IF(参照!C70="","",参照!C70)</f>
        <v>5.8900000000000001E-4</v>
      </c>
      <c r="AX70" s="52" t="str">
        <f>IF(参照!D70="","",参照!D70)</f>
        <v>メニューA</v>
      </c>
      <c r="AY70" s="52">
        <f>IF(参照!E70="","",参照!E70)</f>
        <v>0</v>
      </c>
      <c r="AZ70" s="52" t="str">
        <f>IF(参照!F70="","",参照!F70)</f>
        <v>(株)ナンワエナジー</v>
      </c>
      <c r="BA70" s="52" t="str">
        <f>IF(参照!G70="","",参照!G70)</f>
        <v>(株)ナンワエナジー_メニューA</v>
      </c>
      <c r="BB70" s="52">
        <f t="shared" si="32"/>
        <v>0</v>
      </c>
      <c r="BD70" s="52" t="str">
        <f>IF(参照!L70="","",参照!L70)</f>
        <v>(株)Ｕ－ＰＯＷＥＲ</v>
      </c>
    </row>
    <row r="71" spans="1:56">
      <c r="AU71" s="52" t="str">
        <f>IF(参照!A71="","",参照!A71)</f>
        <v/>
      </c>
      <c r="AV71" s="52" t="str">
        <f>IF(参照!B71="","",参照!B71)</f>
        <v/>
      </c>
      <c r="AW71" s="52" t="str">
        <f>IF(参照!C71="","",参照!C71)</f>
        <v/>
      </c>
      <c r="AX71" s="52" t="str">
        <f>IF(参照!D71="","",参照!D71)</f>
        <v>メニューB(残差)</v>
      </c>
      <c r="AY71" s="52">
        <f>IF(参照!E71="","",参照!E71)</f>
        <v>6.0599999999999998E-4</v>
      </c>
      <c r="AZ71" s="52" t="str">
        <f>IF(参照!F71="","",参照!F71)</f>
        <v>(株)ナンワエナジー</v>
      </c>
      <c r="BA71" s="52" t="str">
        <f>IF(参照!G71="","",参照!G71)</f>
        <v>(株)ナンワエナジー_メニューB(残差)</v>
      </c>
      <c r="BB71" s="52">
        <f t="shared" si="32"/>
        <v>0.60599999999999998</v>
      </c>
      <c r="BD71" s="52" t="str">
        <f>IF(参照!L71="","",参照!L71)</f>
        <v>(株)Ｖ－Ｐｏｗｅｒ</v>
      </c>
    </row>
    <row r="72" spans="1:56">
      <c r="AU72" s="52" t="str">
        <f>IF(参照!A72="","",参照!A72)</f>
        <v/>
      </c>
      <c r="AV72" s="52" t="str">
        <f>IF(参照!B72="","",参照!B72)</f>
        <v/>
      </c>
      <c r="AW72" s="52" t="str">
        <f>IF(参照!C72="","",参照!C72)</f>
        <v/>
      </c>
      <c r="AX72" s="52" t="str">
        <f>IF(参照!D72="","",参照!D72)</f>
        <v>(参考値)事業者全体</v>
      </c>
      <c r="AY72" s="52">
        <f>IF(参照!E72="","",参照!E72)</f>
        <v>6.3900000000000003E-4</v>
      </c>
      <c r="AZ72" s="52" t="str">
        <f>IF(参照!F72="","",参照!F72)</f>
        <v>(株)ナンワエナジー</v>
      </c>
      <c r="BA72" s="52" t="str">
        <f>IF(参照!G72="","",参照!G72)</f>
        <v>(株)ナンワエナジー_(参考値)事業者全体</v>
      </c>
      <c r="BB72" s="52">
        <f t="shared" si="32"/>
        <v>0.63900000000000001</v>
      </c>
      <c r="BD72" s="52" t="str">
        <f>IF(参照!L72="","",参照!L72)</f>
        <v>ＷＳエナジー(株)</v>
      </c>
    </row>
    <row r="73" spans="1:56">
      <c r="AU73" s="52" t="str">
        <f>IF(参照!A73="","",参照!A73)</f>
        <v>A0024</v>
      </c>
      <c r="AV73" s="52" t="str">
        <f>IF(参照!B73="","",参照!B73)</f>
        <v>静岡ガス＆パワー(株)</v>
      </c>
      <c r="AW73" s="52">
        <f>IF(参照!C73="","",参照!C73)</f>
        <v>3.8299999999999999E-4</v>
      </c>
      <c r="AX73" s="52" t="str">
        <f>IF(参照!D73="","",参照!D73)</f>
        <v>メニューA</v>
      </c>
      <c r="AY73" s="52">
        <f>IF(参照!E73="","",参照!E73)</f>
        <v>2.7E-4</v>
      </c>
      <c r="AZ73" s="52" t="str">
        <f>IF(参照!F73="","",参照!F73)</f>
        <v>静岡ガス＆パワー(株)</v>
      </c>
      <c r="BA73" s="52" t="str">
        <f>IF(参照!G73="","",参照!G73)</f>
        <v>静岡ガス＆パワー(株)_メニューA</v>
      </c>
      <c r="BB73" s="52">
        <f t="shared" si="32"/>
        <v>0.27</v>
      </c>
      <c r="BD73" s="52" t="str">
        <f>IF(参照!L73="","",参照!L73)</f>
        <v>Ｙ．Ｗ．Ｃ(株)</v>
      </c>
    </row>
    <row r="74" spans="1:56">
      <c r="AU74" s="52" t="str">
        <f>IF(参照!A74="","",参照!A74)</f>
        <v/>
      </c>
      <c r="AV74" s="52" t="str">
        <f>IF(参照!B74="","",参照!B74)</f>
        <v/>
      </c>
      <c r="AW74" s="52" t="str">
        <f>IF(参照!C74="","",参照!C74)</f>
        <v/>
      </c>
      <c r="AX74" s="52" t="str">
        <f>IF(参照!D74="","",参照!D74)</f>
        <v>メニューB</v>
      </c>
      <c r="AY74" s="52">
        <f>IF(参照!E74="","",参照!E74)</f>
        <v>0</v>
      </c>
      <c r="AZ74" s="52" t="str">
        <f>IF(参照!F74="","",参照!F74)</f>
        <v>静岡ガス＆パワー(株)</v>
      </c>
      <c r="BA74" s="52" t="str">
        <f>IF(参照!G74="","",参照!G74)</f>
        <v>静岡ガス＆パワー(株)_メニューB</v>
      </c>
      <c r="BB74" s="52">
        <f t="shared" si="32"/>
        <v>0</v>
      </c>
      <c r="BD74" s="52" t="str">
        <f>IF(参照!L74="","",参照!L74)</f>
        <v>アークエルテクノロジーズ(株)</v>
      </c>
    </row>
    <row r="75" spans="1:56">
      <c r="AU75" s="52" t="str">
        <f>IF(参照!A75="","",参照!A75)</f>
        <v/>
      </c>
      <c r="AV75" s="52" t="str">
        <f>IF(参照!B75="","",参照!B75)</f>
        <v/>
      </c>
      <c r="AW75" s="52" t="str">
        <f>IF(参照!C75="","",参照!C75)</f>
        <v/>
      </c>
      <c r="AX75" s="52" t="str">
        <f>IF(参照!D75="","",参照!D75)</f>
        <v>メニューC(残差)</v>
      </c>
      <c r="AY75" s="52">
        <f>IF(参照!E75="","",参照!E75)</f>
        <v>3.4499999999999998E-4</v>
      </c>
      <c r="AZ75" s="52" t="str">
        <f>IF(参照!F75="","",参照!F75)</f>
        <v>静岡ガス＆パワー(株)</v>
      </c>
      <c r="BA75" s="52" t="str">
        <f>IF(参照!G75="","",参照!G75)</f>
        <v>静岡ガス＆パワー(株)_メニューC(残差)</v>
      </c>
      <c r="BB75" s="52">
        <f t="shared" si="32"/>
        <v>0.34499999999999997</v>
      </c>
      <c r="BD75" s="52" t="str">
        <f>IF(参照!L75="","",参照!L75)</f>
        <v>(株)アースインフィニティ</v>
      </c>
    </row>
    <row r="76" spans="1:56">
      <c r="AU76" s="52" t="str">
        <f>IF(参照!A76="","",参照!A76)</f>
        <v/>
      </c>
      <c r="AV76" s="52" t="str">
        <f>IF(参照!B76="","",参照!B76)</f>
        <v/>
      </c>
      <c r="AW76" s="52" t="str">
        <f>IF(参照!C76="","",参照!C76)</f>
        <v/>
      </c>
      <c r="AX76" s="52" t="str">
        <f>IF(参照!D76="","",参照!D76)</f>
        <v>(参考値)事業者全体</v>
      </c>
      <c r="AY76" s="52">
        <f>IF(参照!E76="","",参照!E76)</f>
        <v>3.8000000000000002E-4</v>
      </c>
      <c r="AZ76" s="52" t="str">
        <f>IF(参照!F76="","",参照!F76)</f>
        <v>静岡ガス＆パワー(株)</v>
      </c>
      <c r="BA76" s="52" t="str">
        <f>IF(参照!G76="","",参照!G76)</f>
        <v>静岡ガス＆パワー(株)_(参考値)事業者全体</v>
      </c>
      <c r="BB76" s="52">
        <f t="shared" si="32"/>
        <v>0.38</v>
      </c>
      <c r="BD76" s="52" t="str">
        <f>IF(参照!L76="","",参照!L76)</f>
        <v>アーバンエナジー(株)</v>
      </c>
    </row>
    <row r="77" spans="1:56">
      <c r="AU77" s="52" t="str">
        <f>IF(参照!A77="","",参照!A77)</f>
        <v>A0025</v>
      </c>
      <c r="AV77" s="52" t="str">
        <f>IF(参照!B77="","",参照!B77)</f>
        <v>荏原環境プラント(株)</v>
      </c>
      <c r="AW77" s="52">
        <f>IF(参照!C77="","",参照!C77)</f>
        <v>1.47E-4</v>
      </c>
      <c r="AX77" s="52" t="str">
        <f>IF(参照!D77="","",参照!D77)</f>
        <v>メニューA</v>
      </c>
      <c r="AY77" s="52">
        <f>IF(参照!E77="","",参照!E77)</f>
        <v>0</v>
      </c>
      <c r="AZ77" s="52" t="str">
        <f>IF(参照!F77="","",参照!F77)</f>
        <v>荏原環境プラント(株)</v>
      </c>
      <c r="BA77" s="52" t="str">
        <f>IF(参照!G77="","",参照!G77)</f>
        <v>荏原環境プラント(株)_メニューA</v>
      </c>
      <c r="BB77" s="52">
        <f t="shared" si="32"/>
        <v>0</v>
      </c>
      <c r="BD77" s="52" t="str">
        <f>IF(参照!L77="","",参照!L77)</f>
        <v>アイエスジー(株)</v>
      </c>
    </row>
    <row r="78" spans="1:56">
      <c r="AU78" s="52" t="str">
        <f>IF(参照!A78="","",参照!A78)</f>
        <v/>
      </c>
      <c r="AV78" s="52" t="str">
        <f>IF(参照!B78="","",参照!B78)</f>
        <v/>
      </c>
      <c r="AW78" s="52" t="str">
        <f>IF(参照!C78="","",参照!C78)</f>
        <v/>
      </c>
      <c r="AX78" s="52" t="str">
        <f>IF(参照!D78="","",参照!D78)</f>
        <v>メニューB</v>
      </c>
      <c r="AY78" s="52">
        <f>IF(参照!E78="","",参照!E78)</f>
        <v>0</v>
      </c>
      <c r="AZ78" s="52" t="str">
        <f>IF(参照!F78="","",参照!F78)</f>
        <v>荏原環境プラント(株)</v>
      </c>
      <c r="BA78" s="52" t="str">
        <f>IF(参照!G78="","",参照!G78)</f>
        <v>荏原環境プラント(株)_メニューB</v>
      </c>
      <c r="BB78" s="52">
        <f t="shared" si="32"/>
        <v>0</v>
      </c>
      <c r="BD78" s="52" t="str">
        <f>IF(参照!L78="","",参照!L78)</f>
        <v>(株)アイキューブ・マーケティング</v>
      </c>
    </row>
    <row r="79" spans="1:56">
      <c r="AU79" s="52" t="str">
        <f>IF(参照!A79="","",参照!A79)</f>
        <v/>
      </c>
      <c r="AV79" s="52" t="str">
        <f>IF(参照!B79="","",参照!B79)</f>
        <v/>
      </c>
      <c r="AW79" s="52" t="str">
        <f>IF(参照!C79="","",参照!C79)</f>
        <v/>
      </c>
      <c r="AX79" s="52" t="str">
        <f>IF(参照!D79="","",参照!D79)</f>
        <v>メニューC</v>
      </c>
      <c r="AY79" s="52">
        <f>IF(参照!E79="","",参照!E79)</f>
        <v>1.8599999999999999E-4</v>
      </c>
      <c r="AZ79" s="52" t="str">
        <f>IF(参照!F79="","",参照!F79)</f>
        <v>荏原環境プラント(株)</v>
      </c>
      <c r="BA79" s="52" t="str">
        <f>IF(参照!G79="","",参照!G79)</f>
        <v>荏原環境プラント(株)_メニューC</v>
      </c>
      <c r="BB79" s="52">
        <f t="shared" si="32"/>
        <v>0.186</v>
      </c>
      <c r="BD79" s="52" t="str">
        <f>IF(参照!L79="","",参照!L79)</f>
        <v>(株)アイ・グリッド・ソリューションズ</v>
      </c>
    </row>
    <row r="80" spans="1:56">
      <c r="AU80" s="52" t="str">
        <f>IF(参照!A80="","",参照!A80)</f>
        <v/>
      </c>
      <c r="AV80" s="52" t="str">
        <f>IF(参照!B80="","",参照!B80)</f>
        <v/>
      </c>
      <c r="AW80" s="52" t="str">
        <f>IF(参照!C80="","",参照!C80)</f>
        <v/>
      </c>
      <c r="AX80" s="52" t="str">
        <f>IF(参照!D80="","",参照!D80)</f>
        <v>メニューD</v>
      </c>
      <c r="AY80" s="52">
        <f>IF(参照!E80="","",参照!E80)</f>
        <v>1.8599999999999999E-4</v>
      </c>
      <c r="AZ80" s="52" t="str">
        <f>IF(参照!F80="","",参照!F80)</f>
        <v>荏原環境プラント(株)</v>
      </c>
      <c r="BA80" s="52" t="str">
        <f>IF(参照!G80="","",参照!G80)</f>
        <v>荏原環境プラント(株)_メニューD</v>
      </c>
      <c r="BB80" s="52">
        <f t="shared" si="32"/>
        <v>0.186</v>
      </c>
      <c r="BD80" s="52" t="str">
        <f>IF(参照!L80="","",参照!L80)</f>
        <v>会津エナジー(株)</v>
      </c>
    </row>
    <row r="81" spans="47:56">
      <c r="AU81" s="52" t="str">
        <f>IF(参照!A81="","",参照!A81)</f>
        <v/>
      </c>
      <c r="AV81" s="52" t="str">
        <f>IF(参照!B81="","",参照!B81)</f>
        <v/>
      </c>
      <c r="AW81" s="52" t="str">
        <f>IF(参照!C81="","",参照!C81)</f>
        <v/>
      </c>
      <c r="AX81" s="52" t="str">
        <f>IF(参照!D81="","",参照!D81)</f>
        <v>メニューE</v>
      </c>
      <c r="AY81" s="52">
        <f>IF(参照!E81="","",参照!E81)</f>
        <v>1.7999999999999998E-4</v>
      </c>
      <c r="AZ81" s="52" t="str">
        <f>IF(参照!F81="","",参照!F81)</f>
        <v>荏原環境プラント(株)</v>
      </c>
      <c r="BA81" s="52" t="str">
        <f>IF(参照!G81="","",参照!G81)</f>
        <v>荏原環境プラント(株)_メニューE</v>
      </c>
      <c r="BB81" s="52">
        <f t="shared" si="32"/>
        <v>0.18</v>
      </c>
      <c r="BD81" s="52" t="str">
        <f>IF(参照!L81="","",参照!L81)</f>
        <v>青森県民エナジー(株)</v>
      </c>
    </row>
    <row r="82" spans="47:56">
      <c r="AU82" s="52" t="str">
        <f>IF(参照!A82="","",参照!A82)</f>
        <v/>
      </c>
      <c r="AV82" s="52" t="str">
        <f>IF(参照!B82="","",参照!B82)</f>
        <v/>
      </c>
      <c r="AW82" s="52" t="str">
        <f>IF(参照!C82="","",参照!C82)</f>
        <v/>
      </c>
      <c r="AX82" s="52" t="str">
        <f>IF(参照!D82="","",参照!D82)</f>
        <v>メニューF</v>
      </c>
      <c r="AY82" s="52">
        <f>IF(参照!E82="","",参照!E82)</f>
        <v>1.8699999999999999E-4</v>
      </c>
      <c r="AZ82" s="52" t="str">
        <f>IF(参照!F82="","",参照!F82)</f>
        <v>荏原環境プラント(株)</v>
      </c>
      <c r="BA82" s="52" t="str">
        <f>IF(参照!G82="","",参照!G82)</f>
        <v>荏原環境プラント(株)_メニューF</v>
      </c>
      <c r="BB82" s="52">
        <f t="shared" si="32"/>
        <v>0.187</v>
      </c>
      <c r="BD82" s="52" t="str">
        <f>IF(参照!L82="","",参照!L82)</f>
        <v>朝日ガスエナジー(株)</v>
      </c>
    </row>
    <row r="83" spans="47:56">
      <c r="AU83" s="52" t="str">
        <f>IF(参照!A83="","",参照!A83)</f>
        <v/>
      </c>
      <c r="AV83" s="52" t="str">
        <f>IF(参照!B83="","",参照!B83)</f>
        <v/>
      </c>
      <c r="AW83" s="52" t="str">
        <f>IF(参照!C83="","",参照!C83)</f>
        <v/>
      </c>
      <c r="AX83" s="52" t="str">
        <f>IF(参照!D83="","",参照!D83)</f>
        <v>メニューG</v>
      </c>
      <c r="AY83" s="52">
        <f>IF(参照!E83="","",参照!E83)</f>
        <v>1.83E-4</v>
      </c>
      <c r="AZ83" s="52" t="str">
        <f>IF(参照!F83="","",参照!F83)</f>
        <v>荏原環境プラント(株)</v>
      </c>
      <c r="BA83" s="52" t="str">
        <f>IF(参照!G83="","",参照!G83)</f>
        <v>荏原環境プラント(株)_メニューG</v>
      </c>
      <c r="BB83" s="52">
        <f t="shared" si="32"/>
        <v>0.183</v>
      </c>
      <c r="BD83" s="52" t="str">
        <f>IF(参照!L83="","",参照!L83)</f>
        <v>旭化成(株)</v>
      </c>
    </row>
    <row r="84" spans="47:56">
      <c r="AU84" s="52" t="str">
        <f>IF(参照!A84="","",参照!A84)</f>
        <v/>
      </c>
      <c r="AV84" s="52" t="str">
        <f>IF(参照!B84="","",参照!B84)</f>
        <v/>
      </c>
      <c r="AW84" s="52" t="str">
        <f>IF(参照!C84="","",参照!C84)</f>
        <v/>
      </c>
      <c r="AX84" s="52" t="str">
        <f>IF(参照!D84="","",参照!D84)</f>
        <v>メニューH</v>
      </c>
      <c r="AY84" s="52">
        <f>IF(参照!E84="","",参照!E84)</f>
        <v>3.77E-4</v>
      </c>
      <c r="AZ84" s="52" t="str">
        <f>IF(参照!F84="","",参照!F84)</f>
        <v>荏原環境プラント(株)</v>
      </c>
      <c r="BA84" s="52" t="str">
        <f>IF(参照!G84="","",参照!G84)</f>
        <v>荏原環境プラント(株)_メニューH</v>
      </c>
      <c r="BB84" s="52">
        <f t="shared" si="32"/>
        <v>0.377</v>
      </c>
      <c r="BD84" s="52" t="str">
        <f>IF(参照!L84="","",参照!L84)</f>
        <v>旭マルヰガス(株)</v>
      </c>
    </row>
    <row r="85" spans="47:56">
      <c r="AU85" s="52" t="str">
        <f>IF(参照!A85="","",参照!A85)</f>
        <v/>
      </c>
      <c r="AV85" s="52" t="str">
        <f>IF(参照!B85="","",参照!B85)</f>
        <v/>
      </c>
      <c r="AW85" s="52" t="str">
        <f>IF(参照!C85="","",参照!C85)</f>
        <v/>
      </c>
      <c r="AX85" s="52" t="str">
        <f>IF(参照!D85="","",参照!D85)</f>
        <v>メニューI</v>
      </c>
      <c r="AY85" s="52">
        <f>IF(参照!E85="","",参照!E85)</f>
        <v>2.5000000000000001E-4</v>
      </c>
      <c r="AZ85" s="52" t="str">
        <f>IF(参照!F85="","",参照!F85)</f>
        <v>荏原環境プラント(株)</v>
      </c>
      <c r="BA85" s="52" t="str">
        <f>IF(参照!G85="","",参照!G85)</f>
        <v>荏原環境プラント(株)_メニューI</v>
      </c>
      <c r="BB85" s="52">
        <f t="shared" si="32"/>
        <v>0.25</v>
      </c>
      <c r="BD85" s="52" t="str">
        <f>IF(参照!L85="","",参照!L85)</f>
        <v>足利ガス(株)</v>
      </c>
    </row>
    <row r="86" spans="47:56">
      <c r="AU86" s="52" t="str">
        <f>IF(参照!A86="","",参照!A86)</f>
        <v/>
      </c>
      <c r="AV86" s="52" t="str">
        <f>IF(参照!B86="","",参照!B86)</f>
        <v/>
      </c>
      <c r="AW86" s="52" t="str">
        <f>IF(参照!C86="","",参照!C86)</f>
        <v/>
      </c>
      <c r="AX86" s="52" t="str">
        <f>IF(参照!D86="","",参照!D86)</f>
        <v>メニューJ</v>
      </c>
      <c r="AY86" s="52">
        <f>IF(参照!E86="","",参照!E86)</f>
        <v>3.5E-4</v>
      </c>
      <c r="AZ86" s="52" t="str">
        <f>IF(参照!F86="","",参照!F86)</f>
        <v>荏原環境プラント(株)</v>
      </c>
      <c r="BA86" s="52" t="str">
        <f>IF(参照!G86="","",参照!G86)</f>
        <v>荏原環境プラント(株)_メニューJ</v>
      </c>
      <c r="BB86" s="52">
        <f t="shared" si="32"/>
        <v>0.35</v>
      </c>
      <c r="BD86" s="52" t="str">
        <f>IF(参照!L86="","",参照!L86)</f>
        <v>(株)アシストワンエナジー</v>
      </c>
    </row>
    <row r="87" spans="47:56">
      <c r="AU87" s="52" t="str">
        <f>IF(参照!A87="","",参照!A87)</f>
        <v/>
      </c>
      <c r="AV87" s="52" t="str">
        <f>IF(参照!B87="","",参照!B87)</f>
        <v/>
      </c>
      <c r="AW87" s="52" t="str">
        <f>IF(参照!C87="","",参照!C87)</f>
        <v/>
      </c>
      <c r="AX87" s="52" t="str">
        <f>IF(参照!D87="","",参照!D87)</f>
        <v>メニューK</v>
      </c>
      <c r="AY87" s="52">
        <f>IF(参照!E87="","",参照!E87)</f>
        <v>1.84E-4</v>
      </c>
      <c r="AZ87" s="52" t="str">
        <f>IF(参照!F87="","",参照!F87)</f>
        <v>荏原環境プラント(株)</v>
      </c>
      <c r="BA87" s="52" t="str">
        <f>IF(参照!G87="","",参照!G87)</f>
        <v>荏原環境プラント(株)_メニューK</v>
      </c>
      <c r="BB87" s="52">
        <f t="shared" si="32"/>
        <v>0.184</v>
      </c>
      <c r="BD87" s="52" t="str">
        <f>IF(参照!L87="","",参照!L87)</f>
        <v>アスエネ(株)</v>
      </c>
    </row>
    <row r="88" spans="47:56">
      <c r="AU88" s="52" t="str">
        <f>IF(参照!A88="","",参照!A88)</f>
        <v/>
      </c>
      <c r="AV88" s="52" t="str">
        <f>IF(参照!B88="","",参照!B88)</f>
        <v/>
      </c>
      <c r="AW88" s="52" t="str">
        <f>IF(参照!C88="","",参照!C88)</f>
        <v/>
      </c>
      <c r="AX88" s="52" t="str">
        <f>IF(参照!D88="","",参照!D88)</f>
        <v>メニューL</v>
      </c>
      <c r="AY88" s="52">
        <f>IF(参照!E88="","",参照!E88)</f>
        <v>1.85E-4</v>
      </c>
      <c r="AZ88" s="52" t="str">
        <f>IF(参照!F88="","",参照!F88)</f>
        <v>荏原環境プラント(株)</v>
      </c>
      <c r="BA88" s="52" t="str">
        <f>IF(参照!G88="","",参照!G88)</f>
        <v>荏原環境プラント(株)_メニューL</v>
      </c>
      <c r="BB88" s="52">
        <f t="shared" si="32"/>
        <v>0.185</v>
      </c>
      <c r="BD88" s="52" t="str">
        <f>IF(参照!L88="","",参照!L88)</f>
        <v>アストマックス(株)</v>
      </c>
    </row>
    <row r="89" spans="47:56">
      <c r="AU89" s="52" t="str">
        <f>IF(参照!A89="","",参照!A89)</f>
        <v/>
      </c>
      <c r="AV89" s="52" t="str">
        <f>IF(参照!B89="","",参照!B89)</f>
        <v/>
      </c>
      <c r="AW89" s="52" t="str">
        <f>IF(参照!C89="","",参照!C89)</f>
        <v/>
      </c>
      <c r="AX89" s="52" t="str">
        <f>IF(参照!D89="","",参照!D89)</f>
        <v>メニューM</v>
      </c>
      <c r="AY89" s="52">
        <f>IF(参照!E89="","",参照!E89)</f>
        <v>3.5299999999999996E-4</v>
      </c>
      <c r="AZ89" s="52" t="str">
        <f>IF(参照!F89="","",参照!F89)</f>
        <v>荏原環境プラント(株)</v>
      </c>
      <c r="BA89" s="52" t="str">
        <f>IF(参照!G89="","",参照!G89)</f>
        <v>荏原環境プラント(株)_メニューM</v>
      </c>
      <c r="BB89" s="52">
        <f t="shared" si="32"/>
        <v>0.35299999999999998</v>
      </c>
      <c r="BD89" s="52" t="str">
        <f>IF(参照!L89="","",参照!L89)</f>
        <v>アストマックス・エネルギー合同会社</v>
      </c>
    </row>
    <row r="90" spans="47:56">
      <c r="AU90" s="52" t="str">
        <f>IF(参照!A90="","",参照!A90)</f>
        <v/>
      </c>
      <c r="AV90" s="52" t="str">
        <f>IF(参照!B90="","",参照!B90)</f>
        <v/>
      </c>
      <c r="AW90" s="52" t="str">
        <f>IF(参照!C90="","",参照!C90)</f>
        <v/>
      </c>
      <c r="AX90" s="52" t="str">
        <f>IF(参照!D90="","",参照!D90)</f>
        <v>メニューN(残差)</v>
      </c>
      <c r="AY90" s="52">
        <f>IF(参照!E90="","",参照!E90)</f>
        <v>2.31E-4</v>
      </c>
      <c r="AZ90" s="52" t="str">
        <f>IF(参照!F90="","",参照!F90)</f>
        <v>荏原環境プラント(株)</v>
      </c>
      <c r="BA90" s="52" t="str">
        <f>IF(参照!G90="","",参照!G90)</f>
        <v>荏原環境プラント(株)_メニューN(残差)</v>
      </c>
      <c r="BB90" s="52">
        <f t="shared" si="32"/>
        <v>0.23100000000000001</v>
      </c>
      <c r="BD90" s="52" t="str">
        <f>IF(参照!L90="","",参照!L90)</f>
        <v>アストモスエネルギー(株)</v>
      </c>
    </row>
    <row r="91" spans="47:56">
      <c r="AU91" s="52" t="str">
        <f>IF(参照!A91="","",参照!A91)</f>
        <v/>
      </c>
      <c r="AV91" s="52" t="str">
        <f>IF(参照!B91="","",参照!B91)</f>
        <v/>
      </c>
      <c r="AW91" s="52" t="str">
        <f>IF(参照!C91="","",参照!C91)</f>
        <v/>
      </c>
      <c r="AX91" s="52" t="str">
        <f>IF(参照!D91="","",参照!D91)</f>
        <v>(参考値)事業者全体</v>
      </c>
      <c r="AY91" s="52">
        <f>IF(参照!E91="","",参照!E91)</f>
        <v>2.3599999999999999E-4</v>
      </c>
      <c r="AZ91" s="52" t="str">
        <f>IF(参照!F91="","",参照!F91)</f>
        <v>荏原環境プラント(株)</v>
      </c>
      <c r="BA91" s="52" t="str">
        <f>IF(参照!G91="","",参照!G91)</f>
        <v>荏原環境プラント(株)_(参考値)事業者全体</v>
      </c>
      <c r="BB91" s="52">
        <f t="shared" si="32"/>
        <v>0.23599999999999999</v>
      </c>
      <c r="BD91" s="52" t="str">
        <f>IF(参照!L91="","",参照!L91)</f>
        <v>厚木瓦斯(株)</v>
      </c>
    </row>
    <row r="92" spans="47:56">
      <c r="AU92" s="52" t="str">
        <f>IF(参照!A92="","",参照!A92)</f>
        <v>A0026</v>
      </c>
      <c r="AV92" s="52" t="str">
        <f>IF(参照!B92="","",参照!B92)</f>
        <v>東京エコサービス(株)</v>
      </c>
      <c r="AW92" s="52">
        <f>IF(参照!C92="","",参照!C92)</f>
        <v>8.7999999999999998E-5</v>
      </c>
      <c r="AX92" s="52" t="str">
        <f>IF(参照!D92="","",参照!D92)</f>
        <v>メニューA</v>
      </c>
      <c r="AY92" s="52">
        <f>IF(参照!E92="","",参照!E92)</f>
        <v>0</v>
      </c>
      <c r="AZ92" s="52" t="str">
        <f>IF(参照!F92="","",参照!F92)</f>
        <v>東京エコサービス(株)</v>
      </c>
      <c r="BA92" s="52" t="str">
        <f>IF(参照!G92="","",参照!G92)</f>
        <v>東京エコサービス(株)_メニューA</v>
      </c>
      <c r="BB92" s="52">
        <f t="shared" si="32"/>
        <v>0</v>
      </c>
      <c r="BD92" s="52" t="str">
        <f>IF(参照!L92="","",参照!L92)</f>
        <v>(株)アドバンテック</v>
      </c>
    </row>
    <row r="93" spans="47:56">
      <c r="AU93" s="52" t="str">
        <f>IF(参照!A93="","",参照!A93)</f>
        <v/>
      </c>
      <c r="AV93" s="52" t="str">
        <f>IF(参照!B93="","",参照!B93)</f>
        <v/>
      </c>
      <c r="AW93" s="52" t="str">
        <f>IF(参照!C93="","",参照!C93)</f>
        <v/>
      </c>
      <c r="AX93" s="52" t="str">
        <f>IF(参照!D93="","",参照!D93)</f>
        <v>メニューB(残差)</v>
      </c>
      <c r="AY93" s="52">
        <f>IF(参照!E93="","",参照!E93)</f>
        <v>0</v>
      </c>
      <c r="AZ93" s="52" t="str">
        <f>IF(参照!F93="","",参照!F93)</f>
        <v>東京エコサービス(株)</v>
      </c>
      <c r="BA93" s="52" t="str">
        <f>IF(参照!G93="","",参照!G93)</f>
        <v>東京エコサービス(株)_メニューB(残差)</v>
      </c>
      <c r="BB93" s="52">
        <f t="shared" si="32"/>
        <v>0</v>
      </c>
      <c r="BD93" s="52" t="str">
        <f>IF(参照!L93="","",参照!L93)</f>
        <v>(株)アメニティ電力</v>
      </c>
    </row>
    <row r="94" spans="47:56">
      <c r="AU94" s="52" t="str">
        <f>IF(参照!A94="","",参照!A94)</f>
        <v/>
      </c>
      <c r="AV94" s="52" t="str">
        <f>IF(参照!B94="","",参照!B94)</f>
        <v/>
      </c>
      <c r="AW94" s="52" t="str">
        <f>IF(参照!C94="","",参照!C94)</f>
        <v/>
      </c>
      <c r="AX94" s="52" t="str">
        <f>IF(参照!D94="","",参照!D94)</f>
        <v>(参考値)事業者全体</v>
      </c>
      <c r="AY94" s="52">
        <f>IF(参照!E94="","",参照!E94)</f>
        <v>4.6999999999999997E-5</v>
      </c>
      <c r="AZ94" s="52" t="str">
        <f>IF(参照!F94="","",参照!F94)</f>
        <v>東京エコサービス(株)</v>
      </c>
      <c r="BA94" s="52" t="str">
        <f>IF(参照!G94="","",参照!G94)</f>
        <v>東京エコサービス(株)_(参考値)事業者全体</v>
      </c>
      <c r="BB94" s="52">
        <f t="shared" si="32"/>
        <v>4.7E-2</v>
      </c>
      <c r="BD94" s="52" t="str">
        <f>IF(参照!L94="","",参照!L94)</f>
        <v>有明エナジー(株)</v>
      </c>
    </row>
    <row r="95" spans="47:56">
      <c r="AU95" s="52" t="str">
        <f>IF(参照!A95="","",参照!A95)</f>
        <v>A0027</v>
      </c>
      <c r="AV95" s="52" t="str">
        <f>IF(参照!B95="","",参照!B95)</f>
        <v>ダイヤモンドパワー(株)</v>
      </c>
      <c r="AW95" s="52">
        <f>IF(参照!C95="","",参照!C95)</f>
        <v>9.990000000000001E-4</v>
      </c>
      <c r="AX95" s="52" t="str">
        <f>IF(参照!D95="","",参照!D95)</f>
        <v>メニューA</v>
      </c>
      <c r="AY95" s="52">
        <f>IF(参照!E95="","",参照!E95)</f>
        <v>0</v>
      </c>
      <c r="AZ95" s="52" t="str">
        <f>IF(参照!F95="","",参照!F95)</f>
        <v>ダイヤモンドパワー(株)</v>
      </c>
      <c r="BA95" s="52" t="str">
        <f>IF(参照!G95="","",参照!G95)</f>
        <v>ダイヤモンドパワー(株)_メニューA</v>
      </c>
      <c r="BB95" s="52">
        <f t="shared" si="32"/>
        <v>0</v>
      </c>
      <c r="BD95" s="52" t="str">
        <f>IF(参照!L95="","",参照!L95)</f>
        <v>(株)アルファライズ</v>
      </c>
    </row>
    <row r="96" spans="47:56">
      <c r="AU96" s="52" t="str">
        <f>IF(参照!A96="","",参照!A96)</f>
        <v/>
      </c>
      <c r="AV96" s="52" t="str">
        <f>IF(参照!B96="","",参照!B96)</f>
        <v/>
      </c>
      <c r="AW96" s="52" t="str">
        <f>IF(参照!C96="","",参照!C96)</f>
        <v/>
      </c>
      <c r="AX96" s="52" t="str">
        <f>IF(参照!D96="","",参照!D96)</f>
        <v>メニューB</v>
      </c>
      <c r="AY96" s="52">
        <f>IF(参照!E96="","",参照!E96)</f>
        <v>2.2700000000000002E-4</v>
      </c>
      <c r="AZ96" s="52" t="str">
        <f>IF(参照!F96="","",参照!F96)</f>
        <v>ダイヤモンドパワー(株)</v>
      </c>
      <c r="BA96" s="52" t="str">
        <f>IF(参照!G96="","",参照!G96)</f>
        <v>ダイヤモンドパワー(株)_メニューB</v>
      </c>
      <c r="BB96" s="52">
        <f t="shared" si="32"/>
        <v>0.22700000000000001</v>
      </c>
      <c r="BD96" s="52" t="str">
        <f>IF(参照!L96="","",参照!L96)</f>
        <v>あんしん電力合同会社</v>
      </c>
    </row>
    <row r="97" spans="47:56">
      <c r="AU97" s="52" t="str">
        <f>IF(参照!A97="","",参照!A97)</f>
        <v/>
      </c>
      <c r="AV97" s="52" t="str">
        <f>IF(参照!B97="","",参照!B97)</f>
        <v/>
      </c>
      <c r="AW97" s="52" t="str">
        <f>IF(参照!C97="","",参照!C97)</f>
        <v/>
      </c>
      <c r="AX97" s="52" t="str">
        <f>IF(参照!D97="","",参照!D97)</f>
        <v>メニューC(残差)</v>
      </c>
      <c r="AY97" s="52">
        <f>IF(参照!E97="","",参照!E97)</f>
        <v>1.2689999999999999E-3</v>
      </c>
      <c r="AZ97" s="52" t="str">
        <f>IF(参照!F97="","",参照!F97)</f>
        <v>ダイヤモンドパワー(株)</v>
      </c>
      <c r="BA97" s="52" t="str">
        <f>IF(参照!G97="","",参照!G97)</f>
        <v>ダイヤモンドパワー(株)_メニューC(残差)</v>
      </c>
      <c r="BB97" s="52">
        <f t="shared" si="32"/>
        <v>1.2689999999999999</v>
      </c>
      <c r="BD97" s="52" t="str">
        <f>IF(参照!L97="","",参照!L97)</f>
        <v>アンビット・エナジー・ジャパン合同会社</v>
      </c>
    </row>
    <row r="98" spans="47:56">
      <c r="AU98" s="52" t="str">
        <f>IF(参照!A98="","",参照!A98)</f>
        <v/>
      </c>
      <c r="AV98" s="52" t="str">
        <f>IF(参照!B98="","",参照!B98)</f>
        <v/>
      </c>
      <c r="AW98" s="52" t="str">
        <f>IF(参照!C98="","",参照!C98)</f>
        <v/>
      </c>
      <c r="AX98" s="52" t="str">
        <f>IF(参照!D98="","",参照!D98)</f>
        <v>(参考値)事業者全体</v>
      </c>
      <c r="AY98" s="52">
        <f>IF(参照!E98="","",参照!E98)</f>
        <v>6.0899999999999995E-4</v>
      </c>
      <c r="AZ98" s="52" t="str">
        <f>IF(参照!F98="","",参照!F98)</f>
        <v>ダイヤモンドパワー(株)</v>
      </c>
      <c r="BA98" s="52" t="str">
        <f>IF(参照!G98="","",参照!G98)</f>
        <v>ダイヤモンドパワー(株)_(参考値)事業者全体</v>
      </c>
      <c r="BB98" s="52">
        <f t="shared" si="32"/>
        <v>0.60899999999999999</v>
      </c>
      <c r="BD98" s="52" t="str">
        <f>IF(参照!L98="","",参照!L98)</f>
        <v>(株)イーエムアイ</v>
      </c>
    </row>
    <row r="99" spans="47:56">
      <c r="AU99" s="52" t="str">
        <f>IF(参照!A99="","",参照!A99)</f>
        <v>A0028</v>
      </c>
      <c r="AV99" s="52" t="str">
        <f>IF(参照!B99="","",参照!B99)</f>
        <v>出光グリーンパワー(株)</v>
      </c>
      <c r="AW99" s="52">
        <f>IF(参照!C99="","",参照!C99)</f>
        <v>2.9999999999999997E-4</v>
      </c>
      <c r="AX99" s="52" t="str">
        <f>IF(参照!D99="","",参照!D99)</f>
        <v>メニューA</v>
      </c>
      <c r="AY99" s="52">
        <f>IF(参照!E99="","",参照!E99)</f>
        <v>0</v>
      </c>
      <c r="AZ99" s="52" t="str">
        <f>IF(参照!F99="","",参照!F99)</f>
        <v>出光グリーンパワー(株)</v>
      </c>
      <c r="BA99" s="52" t="str">
        <f>IF(参照!G99="","",参照!G99)</f>
        <v>出光グリーンパワー(株)_メニューA</v>
      </c>
      <c r="BB99" s="52">
        <f t="shared" si="32"/>
        <v>0</v>
      </c>
      <c r="BD99" s="52" t="str">
        <f>IF(参照!L99="","",参照!L99)</f>
        <v>(株)イーセル</v>
      </c>
    </row>
    <row r="100" spans="47:56">
      <c r="AU100" s="52" t="str">
        <f>IF(参照!A100="","",参照!A100)</f>
        <v/>
      </c>
      <c r="AV100" s="52" t="str">
        <f>IF(参照!B100="","",参照!B100)</f>
        <v/>
      </c>
      <c r="AW100" s="52" t="str">
        <f>IF(参照!C100="","",参照!C100)</f>
        <v/>
      </c>
      <c r="AX100" s="52" t="str">
        <f>IF(参照!D100="","",参照!D100)</f>
        <v>メニューB</v>
      </c>
      <c r="AY100" s="52">
        <f>IF(参照!E100="","",参照!E100)</f>
        <v>0</v>
      </c>
      <c r="AZ100" s="52" t="str">
        <f>IF(参照!F100="","",参照!F100)</f>
        <v>出光グリーンパワー(株)</v>
      </c>
      <c r="BA100" s="52" t="str">
        <f>IF(参照!G100="","",参照!G100)</f>
        <v>出光グリーンパワー(株)_メニューB</v>
      </c>
      <c r="BB100" s="52">
        <f t="shared" si="32"/>
        <v>0</v>
      </c>
      <c r="BD100" s="52" t="str">
        <f>IF(参照!L100="","",参照!L100)</f>
        <v>飯田まちづくり電力(株)</v>
      </c>
    </row>
    <row r="101" spans="47:56">
      <c r="AU101" s="52" t="str">
        <f>IF(参照!A101="","",参照!A101)</f>
        <v/>
      </c>
      <c r="AV101" s="52" t="str">
        <f>IF(参照!B101="","",参照!B101)</f>
        <v/>
      </c>
      <c r="AW101" s="52" t="str">
        <f>IF(参照!C101="","",参照!C101)</f>
        <v/>
      </c>
      <c r="AX101" s="52" t="str">
        <f>IF(参照!D101="","",参照!D101)</f>
        <v>メニューC</v>
      </c>
      <c r="AY101" s="52">
        <f>IF(参照!E101="","",参照!E101)</f>
        <v>2.0000000000000001E-4</v>
      </c>
      <c r="AZ101" s="52" t="str">
        <f>IF(参照!F101="","",参照!F101)</f>
        <v>出光グリーンパワー(株)</v>
      </c>
      <c r="BA101" s="52" t="str">
        <f>IF(参照!G101="","",参照!G101)</f>
        <v>出光グリーンパワー(株)_メニューC</v>
      </c>
      <c r="BB101" s="52">
        <f t="shared" si="32"/>
        <v>0.2</v>
      </c>
      <c r="BD101" s="52" t="str">
        <f>IF(参照!L101="","",参照!L101)</f>
        <v>(株)イーネットワーク</v>
      </c>
    </row>
    <row r="102" spans="47:56">
      <c r="AU102" s="52" t="str">
        <f>IF(参照!A102="","",参照!A102)</f>
        <v/>
      </c>
      <c r="AV102" s="52" t="str">
        <f>IF(参照!B102="","",参照!B102)</f>
        <v/>
      </c>
      <c r="AW102" s="52" t="str">
        <f>IF(参照!C102="","",参照!C102)</f>
        <v/>
      </c>
      <c r="AX102" s="52" t="str">
        <f>IF(参照!D102="","",参照!D102)</f>
        <v>メニューD(残差)</v>
      </c>
      <c r="AY102" s="52">
        <f>IF(参照!E102="","",参照!E102)</f>
        <v>4.5100000000000001E-4</v>
      </c>
      <c r="AZ102" s="52" t="str">
        <f>IF(参照!F102="","",参照!F102)</f>
        <v>出光グリーンパワー(株)</v>
      </c>
      <c r="BA102" s="52" t="str">
        <f>IF(参照!G102="","",参照!G102)</f>
        <v>出光グリーンパワー(株)_メニューD(残差)</v>
      </c>
      <c r="BB102" s="52">
        <f t="shared" si="32"/>
        <v>0.45100000000000001</v>
      </c>
      <c r="BD102" s="52" t="str">
        <f>IF(参照!L102="","",参照!L102)</f>
        <v>(株)イーネットワークシステムズ</v>
      </c>
    </row>
    <row r="103" spans="47:56">
      <c r="AU103" s="52" t="str">
        <f>IF(参照!A103="","",参照!A103)</f>
        <v/>
      </c>
      <c r="AV103" s="52" t="str">
        <f>IF(参照!B103="","",参照!B103)</f>
        <v/>
      </c>
      <c r="AW103" s="52" t="str">
        <f>IF(参照!C103="","",参照!C103)</f>
        <v/>
      </c>
      <c r="AX103" s="52" t="str">
        <f>IF(参照!D103="","",参照!D103)</f>
        <v>(参考値)事業者全体</v>
      </c>
      <c r="AY103" s="52">
        <f>IF(参照!E103="","",参照!E103)</f>
        <v>3.9400000000000004E-4</v>
      </c>
      <c r="AZ103" s="52" t="str">
        <f>IF(参照!F103="","",参照!F103)</f>
        <v>出光グリーンパワー(株)</v>
      </c>
      <c r="BA103" s="52" t="str">
        <f>IF(参照!G103="","",参照!G103)</f>
        <v>出光グリーンパワー(株)_(参考値)事業者全体</v>
      </c>
      <c r="BB103" s="52">
        <f t="shared" si="32"/>
        <v>0.39400000000000002</v>
      </c>
      <c r="BD103" s="52" t="str">
        <f>IF(参照!L103="","",参照!L103)</f>
        <v>イーレックス(株)</v>
      </c>
    </row>
    <row r="104" spans="47:56">
      <c r="AU104" s="52" t="str">
        <f>IF(参照!A104="","",参照!A104)</f>
        <v>A0031</v>
      </c>
      <c r="AV104" s="52" t="str">
        <f>IF(参照!B104="","",参照!B104)</f>
        <v>(株)新出光</v>
      </c>
      <c r="AW104" s="52">
        <f>IF(参照!C104="","",参照!C104)</f>
        <v>4.7399999999999997E-4</v>
      </c>
      <c r="AX104" s="52" t="str">
        <f>IF(参照!D104="","",参照!D104)</f>
        <v>メニューA</v>
      </c>
      <c r="AY104" s="52">
        <f>IF(参照!E104="","",参照!E104)</f>
        <v>0</v>
      </c>
      <c r="AZ104" s="52" t="str">
        <f>IF(参照!F104="","",参照!F104)</f>
        <v>(株)新出光</v>
      </c>
      <c r="BA104" s="52" t="str">
        <f>IF(参照!G104="","",参照!G104)</f>
        <v>(株)新出光_メニューA</v>
      </c>
      <c r="BB104" s="52">
        <f t="shared" si="32"/>
        <v>0</v>
      </c>
      <c r="BD104" s="52" t="str">
        <f>IF(参照!L104="","",参照!L104)</f>
        <v>イオンディライト(株)</v>
      </c>
    </row>
    <row r="105" spans="47:56">
      <c r="AU105" s="52" t="str">
        <f>IF(参照!A105="","",参照!A105)</f>
        <v/>
      </c>
      <c r="AV105" s="52" t="str">
        <f>IF(参照!B105="","",参照!B105)</f>
        <v/>
      </c>
      <c r="AW105" s="52" t="str">
        <f>IF(参照!C105="","",参照!C105)</f>
        <v/>
      </c>
      <c r="AX105" s="52" t="str">
        <f>IF(参照!D105="","",参照!D105)</f>
        <v>メニューB</v>
      </c>
      <c r="AY105" s="52">
        <f>IF(参照!E105="","",参照!E105)</f>
        <v>0</v>
      </c>
      <c r="AZ105" s="52" t="str">
        <f>IF(参照!F105="","",参照!F105)</f>
        <v>(株)新出光</v>
      </c>
      <c r="BA105" s="52" t="str">
        <f>IF(参照!G105="","",参照!G105)</f>
        <v>(株)新出光_メニューB</v>
      </c>
      <c r="BB105" s="52">
        <f t="shared" si="32"/>
        <v>0</v>
      </c>
      <c r="BD105" s="52" t="str">
        <f>IF(参照!L105="","",参照!L105)</f>
        <v>(株)池見石油店</v>
      </c>
    </row>
    <row r="106" spans="47:56">
      <c r="AU106" s="52" t="str">
        <f>IF(参照!A106="","",参照!A106)</f>
        <v/>
      </c>
      <c r="AV106" s="52" t="str">
        <f>IF(参照!B106="","",参照!B106)</f>
        <v/>
      </c>
      <c r="AW106" s="52" t="str">
        <f>IF(参照!C106="","",参照!C106)</f>
        <v/>
      </c>
      <c r="AX106" s="52" t="str">
        <f>IF(参照!D106="","",参照!D106)</f>
        <v>メニューC</v>
      </c>
      <c r="AY106" s="52">
        <f>IF(参照!E106="","",参照!E106)</f>
        <v>0</v>
      </c>
      <c r="AZ106" s="52" t="str">
        <f>IF(参照!F106="","",参照!F106)</f>
        <v>(株)新出光</v>
      </c>
      <c r="BA106" s="52" t="str">
        <f>IF(参照!G106="","",参照!G106)</f>
        <v>(株)新出光_メニューC</v>
      </c>
      <c r="BB106" s="52">
        <f t="shared" si="32"/>
        <v>0</v>
      </c>
      <c r="BD106" s="52" t="str">
        <f>IF(参照!L106="","",参照!L106)</f>
        <v>いこま市民パワー(株)</v>
      </c>
    </row>
    <row r="107" spans="47:56">
      <c r="AU107" s="52" t="str">
        <f>IF(参照!A107="","",参照!A107)</f>
        <v/>
      </c>
      <c r="AV107" s="52" t="str">
        <f>IF(参照!B107="","",参照!B107)</f>
        <v/>
      </c>
      <c r="AW107" s="52" t="str">
        <f>IF(参照!C107="","",参照!C107)</f>
        <v/>
      </c>
      <c r="AX107" s="52" t="str">
        <f>IF(参照!D107="","",参照!D107)</f>
        <v>メニューD</v>
      </c>
      <c r="AY107" s="52">
        <f>IF(参照!E107="","",参照!E107)</f>
        <v>1.11E-4</v>
      </c>
      <c r="AZ107" s="52" t="str">
        <f>IF(参照!F107="","",参照!F107)</f>
        <v>(株)新出光</v>
      </c>
      <c r="BA107" s="52" t="str">
        <f>IF(参照!G107="","",参照!G107)</f>
        <v>(株)新出光_メニューD</v>
      </c>
      <c r="BB107" s="52">
        <f t="shared" si="32"/>
        <v>0.111</v>
      </c>
      <c r="BD107" s="52" t="str">
        <f>IF(参照!L107="","",参照!L107)</f>
        <v>(株)イシオ</v>
      </c>
    </row>
    <row r="108" spans="47:56">
      <c r="AU108" s="52" t="str">
        <f>IF(参照!A108="","",参照!A108)</f>
        <v/>
      </c>
      <c r="AV108" s="52" t="str">
        <f>IF(参照!B108="","",参照!B108)</f>
        <v/>
      </c>
      <c r="AW108" s="52" t="str">
        <f>IF(参照!C108="","",参照!C108)</f>
        <v/>
      </c>
      <c r="AX108" s="52" t="str">
        <f>IF(参照!D108="","",参照!D108)</f>
        <v>メニューE</v>
      </c>
      <c r="AY108" s="52">
        <f>IF(参照!E108="","",参照!E108)</f>
        <v>0</v>
      </c>
      <c r="AZ108" s="52" t="str">
        <f>IF(参照!F108="","",参照!F108)</f>
        <v>(株)新出光</v>
      </c>
      <c r="BA108" s="52" t="str">
        <f>IF(参照!G108="","",参照!G108)</f>
        <v>(株)新出光_メニューE</v>
      </c>
      <c r="BB108" s="52">
        <f t="shared" si="32"/>
        <v>0</v>
      </c>
      <c r="BD108" s="52" t="str">
        <f>IF(参照!L108="","",参照!L108)</f>
        <v>石川電力(株)</v>
      </c>
    </row>
    <row r="109" spans="47:56">
      <c r="AU109" s="52" t="str">
        <f>IF(参照!A109="","",参照!A109)</f>
        <v/>
      </c>
      <c r="AV109" s="52" t="str">
        <f>IF(参照!B109="","",参照!B109)</f>
        <v/>
      </c>
      <c r="AW109" s="52" t="str">
        <f>IF(参照!C109="","",参照!C109)</f>
        <v/>
      </c>
      <c r="AX109" s="52" t="str">
        <f>IF(参照!D109="","",参照!D109)</f>
        <v>メニューF</v>
      </c>
      <c r="AY109" s="52">
        <f>IF(参照!E109="","",参照!E109)</f>
        <v>0</v>
      </c>
      <c r="AZ109" s="52" t="str">
        <f>IF(参照!F109="","",参照!F109)</f>
        <v>(株)新出光</v>
      </c>
      <c r="BA109" s="52" t="str">
        <f>IF(参照!G109="","",参照!G109)</f>
        <v>(株)新出光_メニューF</v>
      </c>
      <c r="BB109" s="52">
        <f t="shared" si="32"/>
        <v>0</v>
      </c>
      <c r="BD109" s="52" t="str">
        <f>IF(参照!L109="","",参照!L109)</f>
        <v>一般財団法人泉佐野電力　　</v>
      </c>
    </row>
    <row r="110" spans="47:56">
      <c r="AU110" s="52" t="str">
        <f>IF(参照!A110="","",参照!A110)</f>
        <v/>
      </c>
      <c r="AV110" s="52" t="str">
        <f>IF(参照!B110="","",参照!B110)</f>
        <v/>
      </c>
      <c r="AW110" s="52" t="str">
        <f>IF(参照!C110="","",参照!C110)</f>
        <v/>
      </c>
      <c r="AX110" s="52" t="str">
        <f>IF(参照!D110="","",参照!D110)</f>
        <v>メニューG</v>
      </c>
      <c r="AY110" s="52">
        <f>IF(参照!E110="","",参照!E110)</f>
        <v>0</v>
      </c>
      <c r="AZ110" s="52" t="str">
        <f>IF(参照!F110="","",参照!F110)</f>
        <v>(株)新出光</v>
      </c>
      <c r="BA110" s="52" t="str">
        <f>IF(参照!G110="","",参照!G110)</f>
        <v>(株)新出光_メニューG</v>
      </c>
      <c r="BB110" s="52">
        <f t="shared" si="32"/>
        <v>0</v>
      </c>
      <c r="BD110" s="52" t="str">
        <f>IF(参照!L110="","",参照!L110)</f>
        <v>いずも縁結び電力(株)</v>
      </c>
    </row>
    <row r="111" spans="47:56">
      <c r="AU111" s="52" t="str">
        <f>IF(参照!A111="","",参照!A111)</f>
        <v/>
      </c>
      <c r="AV111" s="52" t="str">
        <f>IF(参照!B111="","",参照!B111)</f>
        <v/>
      </c>
      <c r="AW111" s="52" t="str">
        <f>IF(参照!C111="","",参照!C111)</f>
        <v/>
      </c>
      <c r="AX111" s="52" t="str">
        <f>IF(参照!D111="","",参照!D111)</f>
        <v>メニューH</v>
      </c>
      <c r="AY111" s="52">
        <f>IF(参照!E111="","",参照!E111)</f>
        <v>0</v>
      </c>
      <c r="AZ111" s="52" t="str">
        <f>IF(参照!F111="","",参照!F111)</f>
        <v>(株)新出光</v>
      </c>
      <c r="BA111" s="52" t="str">
        <f>IF(参照!G111="","",参照!G111)</f>
        <v>(株)新出光_メニューH</v>
      </c>
      <c r="BB111" s="52">
        <f t="shared" si="32"/>
        <v>0</v>
      </c>
      <c r="BD111" s="52" t="str">
        <f>IF(参照!L111="","",参照!L111)</f>
        <v>出雲ガス(株)</v>
      </c>
    </row>
    <row r="112" spans="47:56">
      <c r="AU112" s="52" t="str">
        <f>IF(参照!A112="","",参照!A112)</f>
        <v/>
      </c>
      <c r="AV112" s="52" t="str">
        <f>IF(参照!B112="","",参照!B112)</f>
        <v/>
      </c>
      <c r="AW112" s="52" t="str">
        <f>IF(参照!C112="","",参照!C112)</f>
        <v/>
      </c>
      <c r="AX112" s="52" t="str">
        <f>IF(参照!D112="","",参照!D112)</f>
        <v>メニューI(残差)</v>
      </c>
      <c r="AY112" s="52">
        <f>IF(参照!E112="","",参照!E112)</f>
        <v>4.9700000000000005E-4</v>
      </c>
      <c r="AZ112" s="52" t="str">
        <f>IF(参照!F112="","",参照!F112)</f>
        <v>(株)新出光</v>
      </c>
      <c r="BA112" s="52" t="str">
        <f>IF(参照!G112="","",参照!G112)</f>
        <v>(株)新出光_メニューI(残差)</v>
      </c>
      <c r="BB112" s="52">
        <f t="shared" si="32"/>
        <v>0.49700000000000005</v>
      </c>
      <c r="BD112" s="52" t="str">
        <f>IF(参照!L112="","",参照!L112)</f>
        <v>出雲ケーブルビジョン(株)</v>
      </c>
    </row>
    <row r="113" spans="47:56">
      <c r="AU113" s="52" t="str">
        <f>IF(参照!A113="","",参照!A113)</f>
        <v/>
      </c>
      <c r="AV113" s="52" t="str">
        <f>IF(参照!B113="","",参照!B113)</f>
        <v/>
      </c>
      <c r="AW113" s="52" t="str">
        <f>IF(参照!C113="","",参照!C113)</f>
        <v/>
      </c>
      <c r="AX113" s="52" t="str">
        <f>IF(参照!D113="","",参照!D113)</f>
        <v>(参考値)事業者全体</v>
      </c>
      <c r="AY113" s="52">
        <f>IF(参照!E113="","",参照!E113)</f>
        <v>4.5800000000000002E-4</v>
      </c>
      <c r="AZ113" s="52" t="str">
        <f>IF(参照!F113="","",参照!F113)</f>
        <v>(株)新出光</v>
      </c>
      <c r="BA113" s="52" t="str">
        <f>IF(参照!G113="","",参照!G113)</f>
        <v>(株)新出光_(参考値)事業者全体</v>
      </c>
      <c r="BB113" s="52">
        <f t="shared" si="32"/>
        <v>0.45800000000000002</v>
      </c>
      <c r="BD113" s="52" t="str">
        <f>IF(参照!L113="","",参照!L113)</f>
        <v>伊勢崎ガス(株)</v>
      </c>
    </row>
    <row r="114" spans="47:56">
      <c r="AU114" s="52" t="str">
        <f>IF(参照!A114="","",参照!A114)</f>
        <v>A0032</v>
      </c>
      <c r="AV114" s="52" t="str">
        <f>IF(参照!B114="","",参照!B114)</f>
        <v>セントラル石油瓦斯(株)</v>
      </c>
      <c r="AW114" s="52">
        <f>IF(参照!C114="","",参照!C114)</f>
        <v>4.9399999999999997E-4</v>
      </c>
      <c r="AX114" s="52" t="str">
        <f>IF(参照!D114="","",参照!D114)</f>
        <v/>
      </c>
      <c r="AY114" s="52">
        <f>IF(参照!E114="","",参照!E114)</f>
        <v>4.3800000000000002E-4</v>
      </c>
      <c r="AZ114" s="52" t="str">
        <f>IF(参照!F114="","",参照!F114)</f>
        <v>セントラル石油瓦斯(株)</v>
      </c>
      <c r="BA114" s="52" t="str">
        <f>IF(参照!G114="","",参照!G114)</f>
        <v>セントラル石油瓦斯(株)_</v>
      </c>
      <c r="BB114" s="52">
        <f t="shared" si="32"/>
        <v>0.438</v>
      </c>
      <c r="BD114" s="52" t="str">
        <f>IF(参照!L114="","",参照!L114)</f>
        <v>伊勢志摩電力(株)</v>
      </c>
    </row>
    <row r="115" spans="47:56">
      <c r="AU115" s="52" t="str">
        <f>IF(参照!A115="","",参照!A115)</f>
        <v>A0034</v>
      </c>
      <c r="AV115" s="52" t="str">
        <f>IF(参照!B115="","",参照!B115)</f>
        <v>一般財団法人泉佐野電力　　</v>
      </c>
      <c r="AW115" s="52">
        <f>IF(参照!C115="","",参照!C115)</f>
        <v>3.68E-4</v>
      </c>
      <c r="AX115" s="52" t="str">
        <f>IF(参照!D115="","",参照!D115)</f>
        <v/>
      </c>
      <c r="AY115" s="52">
        <f>IF(参照!E115="","",参照!E115)</f>
        <v>4.37E-4</v>
      </c>
      <c r="AZ115" s="52" t="str">
        <f>IF(参照!F115="","",参照!F115)</f>
        <v>一般財団法人泉佐野電力　　</v>
      </c>
      <c r="BA115" s="52" t="str">
        <f>IF(参照!G115="","",参照!G115)</f>
        <v>一般財団法人泉佐野電力　　_</v>
      </c>
      <c r="BB115" s="52">
        <f t="shared" si="32"/>
        <v>0.437</v>
      </c>
      <c r="BD115" s="52" t="str">
        <f>IF(参照!L115="","",参照!L115)</f>
        <v>(株)いちき串木野電力</v>
      </c>
    </row>
    <row r="116" spans="47:56">
      <c r="AU116" s="52" t="str">
        <f>IF(参照!A116="","",参照!A116)</f>
        <v>A0035</v>
      </c>
      <c r="AV116" s="52" t="str">
        <f>IF(参照!B116="","",参照!B116)</f>
        <v>コスモエネルギーソリューションズ(株)</v>
      </c>
      <c r="AW116" s="52">
        <f>IF(参照!C116="","",参照!C116)</f>
        <v>3.0499999999999999E-4</v>
      </c>
      <c r="AX116" s="52" t="str">
        <f>IF(参照!D116="","",参照!D116)</f>
        <v>メニューA</v>
      </c>
      <c r="AY116" s="52">
        <f>IF(参照!E116="","",参照!E116)</f>
        <v>0</v>
      </c>
      <c r="AZ116" s="52" t="str">
        <f>IF(参照!F116="","",参照!F116)</f>
        <v>コスモエネルギーソリューションズ(株)</v>
      </c>
      <c r="BA116" s="52" t="str">
        <f>IF(参照!G116="","",参照!G116)</f>
        <v>コスモエネルギーソリューションズ(株)_メニューA</v>
      </c>
      <c r="BB116" s="52">
        <f t="shared" si="32"/>
        <v>0</v>
      </c>
      <c r="BD116" s="52" t="str">
        <f>IF(参照!L116="","",参照!L116)</f>
        <v>(株)いちたかガスワン</v>
      </c>
    </row>
    <row r="117" spans="47:56">
      <c r="AU117" s="52" t="str">
        <f>IF(参照!A117="","",参照!A117)</f>
        <v/>
      </c>
      <c r="AV117" s="52" t="str">
        <f>IF(参照!B117="","",参照!B117)</f>
        <v/>
      </c>
      <c r="AW117" s="52" t="str">
        <f>IF(参照!C117="","",参照!C117)</f>
        <v/>
      </c>
      <c r="AX117" s="52" t="str">
        <f>IF(参照!D117="","",参照!D117)</f>
        <v>メニューB(残差)</v>
      </c>
      <c r="AY117" s="52">
        <f>IF(参照!E117="","",参照!E117)</f>
        <v>6.8800000000000003E-4</v>
      </c>
      <c r="AZ117" s="52" t="str">
        <f>IF(参照!F117="","",参照!F117)</f>
        <v>コスモエネルギーソリューションズ(株)</v>
      </c>
      <c r="BA117" s="52" t="str">
        <f>IF(参照!G117="","",参照!G117)</f>
        <v>コスモエネルギーソリューションズ(株)_メニューB(残差)</v>
      </c>
      <c r="BB117" s="52">
        <f t="shared" si="32"/>
        <v>0.68800000000000006</v>
      </c>
      <c r="BD117" s="52" t="str">
        <f>IF(参照!L117="","",参照!L117)</f>
        <v>出光グリーンパワー(株)</v>
      </c>
    </row>
    <row r="118" spans="47:56">
      <c r="AU118" s="52" t="str">
        <f>IF(参照!A118="","",参照!A118)</f>
        <v/>
      </c>
      <c r="AV118" s="52" t="str">
        <f>IF(参照!B118="","",参照!B118)</f>
        <v/>
      </c>
      <c r="AW118" s="52" t="str">
        <f>IF(参照!C118="","",参照!C118)</f>
        <v/>
      </c>
      <c r="AX118" s="52" t="str">
        <f>IF(参照!D118="","",参照!D118)</f>
        <v>(参考値)事業者全体</v>
      </c>
      <c r="AY118" s="52">
        <f>IF(参照!E118="","",参照!E118)</f>
        <v>5.04E-4</v>
      </c>
      <c r="AZ118" s="52" t="str">
        <f>IF(参照!F118="","",参照!F118)</f>
        <v>コスモエネルギーソリューションズ(株)</v>
      </c>
      <c r="BA118" s="52" t="str">
        <f>IF(参照!G118="","",参照!G118)</f>
        <v>コスモエネルギーソリューションズ(株)_(参考値)事業者全体</v>
      </c>
      <c r="BB118" s="52">
        <f t="shared" si="32"/>
        <v>0.504</v>
      </c>
      <c r="BD118" s="52" t="str">
        <f>IF(参照!L118="","",参照!L118)</f>
        <v>出光興産(株)</v>
      </c>
    </row>
    <row r="119" spans="47:56">
      <c r="AU119" s="52" t="str">
        <f>IF(参照!A119="","",参照!A119)</f>
        <v>A0036</v>
      </c>
      <c r="AV119" s="52" t="str">
        <f>IF(参照!B119="","",参照!B119)</f>
        <v>(株)グリーンサークル</v>
      </c>
      <c r="AW119" s="52">
        <f>IF(参照!C119="","",参照!C119)</f>
        <v>3.8000000000000002E-5</v>
      </c>
      <c r="AX119" s="52" t="str">
        <f>IF(参照!D119="","",参照!D119)</f>
        <v/>
      </c>
      <c r="AY119" s="52">
        <f>IF(参照!E119="","",参照!E119)</f>
        <v>4.4099999999999999E-4</v>
      </c>
      <c r="AZ119" s="52" t="str">
        <f>IF(参照!F119="","",参照!F119)</f>
        <v>(株)グリーンサークル</v>
      </c>
      <c r="BA119" s="52" t="str">
        <f>IF(参照!G119="","",参照!G119)</f>
        <v>(株)グリーンサークル_</v>
      </c>
      <c r="BB119" s="52">
        <f t="shared" si="32"/>
        <v>0.441</v>
      </c>
      <c r="BD119" s="52" t="str">
        <f>IF(参照!L119="","",参照!L119)</f>
        <v>伊藤忠エネクス(株)</v>
      </c>
    </row>
    <row r="120" spans="47:56">
      <c r="AU120" s="52" t="str">
        <f>IF(参照!A120="","",参照!A120)</f>
        <v>A0037</v>
      </c>
      <c r="AV120" s="52" t="str">
        <f>IF(参照!B120="","",参照!B120)</f>
        <v>(株)ウエスト電力</v>
      </c>
      <c r="AW120" s="52">
        <f>IF(参照!C120="","",参照!C120)</f>
        <v>3.6900000000000002E-4</v>
      </c>
      <c r="AX120" s="52" t="str">
        <f>IF(参照!D120="","",参照!D120)</f>
        <v>メニューA</v>
      </c>
      <c r="AY120" s="52">
        <f>IF(参照!E120="","",参照!E120)</f>
        <v>0</v>
      </c>
      <c r="AZ120" s="52" t="str">
        <f>IF(参照!F120="","",参照!F120)</f>
        <v>(株)ウエスト電力</v>
      </c>
      <c r="BA120" s="52" t="str">
        <f>IF(参照!G120="","",参照!G120)</f>
        <v>(株)ウエスト電力_メニューA</v>
      </c>
      <c r="BB120" s="52">
        <f t="shared" si="32"/>
        <v>0</v>
      </c>
      <c r="BD120" s="52" t="str">
        <f>IF(参照!L120="","",参照!L120)</f>
        <v>伊藤忠エネクスホームライフ西日本(株)</v>
      </c>
    </row>
    <row r="121" spans="47:56">
      <c r="AU121" s="52" t="str">
        <f>IF(参照!A121="","",参照!A121)</f>
        <v/>
      </c>
      <c r="AV121" s="52" t="str">
        <f>IF(参照!B121="","",参照!B121)</f>
        <v/>
      </c>
      <c r="AW121" s="52" t="str">
        <f>IF(参照!C121="","",参照!C121)</f>
        <v/>
      </c>
      <c r="AX121" s="52" t="str">
        <f>IF(参照!D121="","",参照!D121)</f>
        <v>メニューB(残差)</v>
      </c>
      <c r="AY121" s="52">
        <f>IF(参照!E121="","",参照!E121)</f>
        <v>3.0800000000000001E-4</v>
      </c>
      <c r="AZ121" s="52" t="str">
        <f>IF(参照!F121="","",参照!F121)</f>
        <v>(株)ウエスト電力</v>
      </c>
      <c r="BA121" s="52" t="str">
        <f>IF(参照!G121="","",参照!G121)</f>
        <v>(株)ウエスト電力_メニューB(残差)</v>
      </c>
      <c r="BB121" s="52">
        <f t="shared" si="32"/>
        <v>0.308</v>
      </c>
      <c r="BD121" s="52" t="str">
        <f>IF(参照!L121="","",参照!L121)</f>
        <v>伊藤忠商事(株)</v>
      </c>
    </row>
    <row r="122" spans="47:56">
      <c r="AU122" s="52" t="str">
        <f>IF(参照!A122="","",参照!A122)</f>
        <v/>
      </c>
      <c r="AV122" s="52" t="str">
        <f>IF(参照!B122="","",参照!B122)</f>
        <v/>
      </c>
      <c r="AW122" s="52" t="str">
        <f>IF(参照!C122="","",参照!C122)</f>
        <v/>
      </c>
      <c r="AX122" s="52" t="str">
        <f>IF(参照!D122="","",参照!D122)</f>
        <v>(参考値)事業者全体</v>
      </c>
      <c r="AY122" s="52">
        <f>IF(参照!E122="","",参照!E122)</f>
        <v>3.1799999999999998E-4</v>
      </c>
      <c r="AZ122" s="52" t="str">
        <f>IF(参照!F122="","",参照!F122)</f>
        <v>(株)ウエスト電力</v>
      </c>
      <c r="BA122" s="52" t="str">
        <f>IF(参照!G122="","",参照!G122)</f>
        <v>(株)ウエスト電力_(参考値)事業者全体</v>
      </c>
      <c r="BB122" s="52">
        <f t="shared" si="32"/>
        <v>0.318</v>
      </c>
      <c r="BD122" s="52" t="str">
        <f>IF(参照!L122="","",参照!L122)</f>
        <v>伊藤忠プランテック(株)</v>
      </c>
    </row>
    <row r="123" spans="47:56">
      <c r="AU123" s="52" t="str">
        <f>IF(参照!A123="","",参照!A123)</f>
        <v>A0039</v>
      </c>
      <c r="AV123" s="52" t="str">
        <f>IF(参照!B123="","",参照!B123)</f>
        <v>北海道瓦斯(株)</v>
      </c>
      <c r="AW123" s="52">
        <f>IF(参照!C123="","",参照!C123)</f>
        <v>4.7899999999999999E-4</v>
      </c>
      <c r="AX123" s="52" t="str">
        <f>IF(参照!D123="","",参照!D123)</f>
        <v>メニューA</v>
      </c>
      <c r="AY123" s="52">
        <f>IF(参照!E123="","",参照!E123)</f>
        <v>0</v>
      </c>
      <c r="AZ123" s="52" t="str">
        <f>IF(参照!F123="","",参照!F123)</f>
        <v>北海道瓦斯(株)</v>
      </c>
      <c r="BA123" s="52" t="str">
        <f>IF(参照!G123="","",参照!G123)</f>
        <v>北海道瓦斯(株)_メニューA</v>
      </c>
      <c r="BB123" s="52">
        <f t="shared" si="32"/>
        <v>0</v>
      </c>
      <c r="BD123" s="52" t="str">
        <f>IF(参照!L123="","",参照!L123)</f>
        <v>いばらきコープ生活協同組合</v>
      </c>
    </row>
    <row r="124" spans="47:56">
      <c r="AU124" s="52" t="str">
        <f>IF(参照!A124="","",参照!A124)</f>
        <v/>
      </c>
      <c r="AV124" s="52" t="str">
        <f>IF(参照!B124="","",参照!B124)</f>
        <v/>
      </c>
      <c r="AW124" s="52" t="str">
        <f>IF(参照!C124="","",参照!C124)</f>
        <v/>
      </c>
      <c r="AX124" s="52" t="str">
        <f>IF(参照!D124="","",参照!D124)</f>
        <v>メニューB(残差)</v>
      </c>
      <c r="AY124" s="52">
        <f>IF(参照!E124="","",参照!E124)</f>
        <v>4.7899999999999999E-4</v>
      </c>
      <c r="AZ124" s="52" t="str">
        <f>IF(参照!F124="","",参照!F124)</f>
        <v>北海道瓦斯(株)</v>
      </c>
      <c r="BA124" s="52" t="str">
        <f>IF(参照!G124="","",参照!G124)</f>
        <v>北海道瓦斯(株)_メニューB(残差)</v>
      </c>
      <c r="BB124" s="52">
        <f t="shared" si="32"/>
        <v>0.47899999999999998</v>
      </c>
      <c r="BD124" s="52" t="str">
        <f>IF(参照!L124="","",参照!L124)</f>
        <v>入間ガス(株)</v>
      </c>
    </row>
    <row r="125" spans="47:56">
      <c r="AU125" s="52" t="str">
        <f>IF(参照!A125="","",参照!A125)</f>
        <v/>
      </c>
      <c r="AV125" s="52" t="str">
        <f>IF(参照!B125="","",参照!B125)</f>
        <v/>
      </c>
      <c r="AW125" s="52" t="str">
        <f>IF(参照!C125="","",参照!C125)</f>
        <v/>
      </c>
      <c r="AX125" s="52" t="str">
        <f>IF(参照!D125="","",参照!D125)</f>
        <v>(参考値)事業者全体</v>
      </c>
      <c r="AY125" s="52">
        <f>IF(参照!E125="","",参照!E125)</f>
        <v>4.6899999999999996E-4</v>
      </c>
      <c r="AZ125" s="52" t="str">
        <f>IF(参照!F125="","",参照!F125)</f>
        <v>北海道瓦斯(株)</v>
      </c>
      <c r="BA125" s="52" t="str">
        <f>IF(参照!G125="","",参照!G125)</f>
        <v>北海道瓦斯(株)_(参考値)事業者全体</v>
      </c>
      <c r="BB125" s="52">
        <f t="shared" si="32"/>
        <v>0.46899999999999997</v>
      </c>
      <c r="BD125" s="52" t="str">
        <f>IF(参照!L125="","",参照!L125)</f>
        <v>イワタニ関東(株)</v>
      </c>
    </row>
    <row r="126" spans="47:56">
      <c r="AU126" s="52" t="str">
        <f>IF(参照!A126="","",参照!A126)</f>
        <v>A0042</v>
      </c>
      <c r="AV126" s="52" t="str">
        <f>IF(参照!B126="","",参照!B126)</f>
        <v>新エネルギー開発(株)</v>
      </c>
      <c r="AW126" s="52">
        <f>IF(参照!C126="","",参照!C126)</f>
        <v>4.6999999999999999E-4</v>
      </c>
      <c r="AX126" s="52" t="str">
        <f>IF(参照!D126="","",参照!D126)</f>
        <v/>
      </c>
      <c r="AY126" s="52">
        <f>IF(参照!E126="","",参照!E126)</f>
        <v>4.5399999999999998E-4</v>
      </c>
      <c r="AZ126" s="52" t="str">
        <f>IF(参照!F126="","",参照!F126)</f>
        <v>新エネルギー開発(株)</v>
      </c>
      <c r="BA126" s="52" t="str">
        <f>IF(参照!G126="","",参照!G126)</f>
        <v>新エネルギー開発(株)_</v>
      </c>
      <c r="BB126" s="52">
        <f t="shared" si="32"/>
        <v>0.45399999999999996</v>
      </c>
      <c r="BD126" s="52" t="str">
        <f>IF(参照!L126="","",参照!L126)</f>
        <v>イワタニ首都圏(株)</v>
      </c>
    </row>
    <row r="127" spans="47:56">
      <c r="AU127" s="52" t="str">
        <f>IF(参照!A127="","",参照!A127)</f>
        <v>A0043</v>
      </c>
      <c r="AV127" s="52" t="str">
        <f>IF(参照!B127="","",参照!B127)</f>
        <v>伊藤忠エネクス(株)</v>
      </c>
      <c r="AW127" s="52" t="str">
        <f>IF(参照!C127="","",参照!C127)</f>
        <v>0.000453※</v>
      </c>
      <c r="AX127" s="52" t="str">
        <f>IF(参照!D127="","",参照!D127)</f>
        <v>メニューA</v>
      </c>
      <c r="AY127" s="52">
        <f>IF(参照!E127="","",参照!E127)</f>
        <v>3.97E-4</v>
      </c>
      <c r="AZ127" s="52" t="str">
        <f>IF(参照!F127="","",参照!F127)</f>
        <v>伊藤忠エネクス(株)</v>
      </c>
      <c r="BA127" s="52" t="str">
        <f>IF(参照!G127="","",参照!G127)</f>
        <v>伊藤忠エネクス(株)_メニューA</v>
      </c>
      <c r="BB127" s="52">
        <f t="shared" si="32"/>
        <v>0.39700000000000002</v>
      </c>
      <c r="BD127" s="52" t="str">
        <f>IF(参照!L127="","",参照!L127)</f>
        <v>イワタニセントラル北海道(株)</v>
      </c>
    </row>
    <row r="128" spans="47:56">
      <c r="AU128" s="52" t="str">
        <f>IF(参照!A128="","",参照!A128)</f>
        <v/>
      </c>
      <c r="AV128" s="52" t="str">
        <f>IF(参照!B128="","",参照!B128)</f>
        <v/>
      </c>
      <c r="AW128" s="52" t="str">
        <f>IF(参照!C128="","",参照!C128)</f>
        <v/>
      </c>
      <c r="AX128" s="52" t="str">
        <f>IF(参照!D128="","",参照!D128)</f>
        <v>メニューB</v>
      </c>
      <c r="AY128" s="52">
        <f>IF(参照!E128="","",参照!E128)</f>
        <v>3.5E-4</v>
      </c>
      <c r="AZ128" s="52" t="str">
        <f>IF(参照!F128="","",参照!F128)</f>
        <v>伊藤忠エネクス(株)</v>
      </c>
      <c r="BA128" s="52" t="str">
        <f>IF(参照!G128="","",参照!G128)</f>
        <v>伊藤忠エネクス(株)_メニューB</v>
      </c>
      <c r="BB128" s="52">
        <f t="shared" si="32"/>
        <v>0.35</v>
      </c>
      <c r="BD128" s="52" t="str">
        <f>IF(参照!L128="","",参照!L128)</f>
        <v>イワタニ東海(株)</v>
      </c>
    </row>
    <row r="129" spans="47:56">
      <c r="AU129" s="52" t="str">
        <f>IF(参照!A129="","",参照!A129)</f>
        <v/>
      </c>
      <c r="AV129" s="52" t="str">
        <f>IF(参照!B129="","",参照!B129)</f>
        <v/>
      </c>
      <c r="AW129" s="52" t="str">
        <f>IF(参照!C129="","",参照!C129)</f>
        <v/>
      </c>
      <c r="AX129" s="52" t="str">
        <f>IF(参照!D129="","",参照!D129)</f>
        <v>メニューC(残差)</v>
      </c>
      <c r="AY129" s="52">
        <f>IF(参照!E129="","",参照!E129)</f>
        <v>3.6400000000000001E-4</v>
      </c>
      <c r="AZ129" s="52" t="str">
        <f>IF(参照!F129="","",参照!F129)</f>
        <v>伊藤忠エネクス(株)</v>
      </c>
      <c r="BA129" s="52" t="str">
        <f>IF(参照!G129="","",参照!G129)</f>
        <v>伊藤忠エネクス(株)_メニューC(残差)</v>
      </c>
      <c r="BB129" s="52">
        <f t="shared" si="32"/>
        <v>0.36399999999999999</v>
      </c>
      <c r="BD129" s="52" t="str">
        <f>IF(参照!L129="","",参照!L129)</f>
        <v>イワタニ長野(株)</v>
      </c>
    </row>
    <row r="130" spans="47:56">
      <c r="AU130" s="52" t="str">
        <f>IF(参照!A130="","",参照!A130)</f>
        <v/>
      </c>
      <c r="AV130" s="52" t="str">
        <f>IF(参照!B130="","",参照!B130)</f>
        <v/>
      </c>
      <c r="AW130" s="52" t="str">
        <f>IF(参照!C130="","",参照!C130)</f>
        <v/>
      </c>
      <c r="AX130" s="52" t="str">
        <f>IF(参照!D130="","",参照!D130)</f>
        <v>(参考値)事業者全体</v>
      </c>
      <c r="AY130" s="52">
        <f>IF(参照!E130="","",参照!E130)</f>
        <v>4.6999999999999999E-4</v>
      </c>
      <c r="AZ130" s="52" t="str">
        <f>IF(参照!F130="","",参照!F130)</f>
        <v>伊藤忠エネクス(株)</v>
      </c>
      <c r="BA130" s="52" t="str">
        <f>IF(参照!G130="","",参照!G130)</f>
        <v>伊藤忠エネクス(株)_(参考値)事業者全体</v>
      </c>
      <c r="BB130" s="52">
        <f t="shared" si="32"/>
        <v>0.47</v>
      </c>
      <c r="BD130" s="52" t="str">
        <f>IF(参照!L130="","",参照!L130)</f>
        <v>イワタニ三重(株)</v>
      </c>
    </row>
    <row r="131" spans="47:56">
      <c r="AU131" s="52" t="str">
        <f>IF(参照!A131="","",参照!A131)</f>
        <v>A0045</v>
      </c>
      <c r="AV131" s="52" t="str">
        <f>IF(参照!B131="","",参照!B131)</f>
        <v>(株)Ｖ－Ｐｏｗｅｒ</v>
      </c>
      <c r="AW131" s="52">
        <f>IF(参照!C131="","",参照!C131)</f>
        <v>3.8000000000000002E-4</v>
      </c>
      <c r="AX131" s="52" t="str">
        <f>IF(参照!D131="","",参照!D131)</f>
        <v>メニューA</v>
      </c>
      <c r="AY131" s="52">
        <f>IF(参照!E131="","",参照!E131)</f>
        <v>2.72E-4</v>
      </c>
      <c r="AZ131" s="52" t="str">
        <f>IF(参照!F131="","",参照!F131)</f>
        <v>(株)Ｖ－Ｐｏｗｅｒ</v>
      </c>
      <c r="BA131" s="52" t="str">
        <f>IF(参照!G131="","",参照!G131)</f>
        <v>(株)Ｖ－Ｐｏｗｅｒ_メニューA</v>
      </c>
      <c r="BB131" s="52">
        <f t="shared" si="32"/>
        <v>0.27200000000000002</v>
      </c>
      <c r="BD131" s="52" t="str">
        <f>IF(参照!L131="","",参照!L131)</f>
        <v>(株)岩手ウッドパワー</v>
      </c>
    </row>
    <row r="132" spans="47:56">
      <c r="AU132" s="52" t="str">
        <f>IF(参照!A132="","",参照!A132)</f>
        <v/>
      </c>
      <c r="AV132" s="52" t="str">
        <f>IF(参照!B132="","",参照!B132)</f>
        <v/>
      </c>
      <c r="AW132" s="52" t="str">
        <f>IF(参照!C132="","",参照!C132)</f>
        <v/>
      </c>
      <c r="AX132" s="52" t="str">
        <f>IF(参照!D132="","",参照!D132)</f>
        <v>メニューB</v>
      </c>
      <c r="AY132" s="52">
        <f>IF(参照!E132="","",参照!E132)</f>
        <v>0</v>
      </c>
      <c r="AZ132" s="52" t="str">
        <f>IF(参照!F132="","",参照!F132)</f>
        <v>(株)Ｖ－Ｐｏｗｅｒ</v>
      </c>
      <c r="BA132" s="52" t="str">
        <f>IF(参照!G132="","",参照!G132)</f>
        <v>(株)Ｖ－Ｐｏｗｅｒ_メニューB</v>
      </c>
      <c r="BB132" s="52">
        <f t="shared" si="32"/>
        <v>0</v>
      </c>
      <c r="BD132" s="52" t="str">
        <f>IF(参照!L132="","",参照!L132)</f>
        <v>岩手電力(株)</v>
      </c>
    </row>
    <row r="133" spans="47:56">
      <c r="AU133" s="52" t="str">
        <f>IF(参照!A133="","",参照!A133)</f>
        <v/>
      </c>
      <c r="AV133" s="52" t="str">
        <f>IF(参照!B133="","",参照!B133)</f>
        <v/>
      </c>
      <c r="AW133" s="52" t="str">
        <f>IF(参照!C133="","",参照!C133)</f>
        <v/>
      </c>
      <c r="AX133" s="52" t="str">
        <f>IF(参照!D133="","",参照!D133)</f>
        <v>メニューC(残差)</v>
      </c>
      <c r="AY133" s="52">
        <f>IF(参照!E133="","",参照!E133)</f>
        <v>4.6999999999999999E-4</v>
      </c>
      <c r="AZ133" s="52" t="str">
        <f>IF(参照!F133="","",参照!F133)</f>
        <v>(株)Ｖ－Ｐｏｗｅｒ</v>
      </c>
      <c r="BA133" s="52" t="str">
        <f>IF(参照!G133="","",参照!G133)</f>
        <v>(株)Ｖ－Ｐｏｗｅｒ_メニューC(残差)</v>
      </c>
      <c r="BB133" s="52">
        <f t="shared" ref="BB133:BB196" si="33">AY133*1000</f>
        <v>0.47</v>
      </c>
      <c r="BD133" s="52" t="str">
        <f>IF(参照!L133="","",参照!L133)</f>
        <v>(株)インフォシステム</v>
      </c>
    </row>
    <row r="134" spans="47:56">
      <c r="AU134" s="52" t="str">
        <f>IF(参照!A134="","",参照!A134)</f>
        <v/>
      </c>
      <c r="AV134" s="52" t="str">
        <f>IF(参照!B134="","",参照!B134)</f>
        <v/>
      </c>
      <c r="AW134" s="52" t="str">
        <f>IF(参照!C134="","",参照!C134)</f>
        <v/>
      </c>
      <c r="AX134" s="52" t="str">
        <f>IF(参照!D134="","",参照!D134)</f>
        <v>(参考値)事業者全体</v>
      </c>
      <c r="AY134" s="52">
        <f>IF(参照!E134="","",参照!E134)</f>
        <v>4.5300000000000001E-4</v>
      </c>
      <c r="AZ134" s="52" t="str">
        <f>IF(参照!F134="","",参照!F134)</f>
        <v>(株)Ｖ－Ｐｏｗｅｒ</v>
      </c>
      <c r="BA134" s="52" t="str">
        <f>IF(参照!G134="","",参照!G134)</f>
        <v>(株)Ｖ－Ｐｏｗｅｒ_(参考値)事業者全体</v>
      </c>
      <c r="BB134" s="52">
        <f t="shared" si="33"/>
        <v>0.45300000000000001</v>
      </c>
      <c r="BD134" s="52" t="str">
        <f>IF(参照!L134="","",参照!L134)</f>
        <v>ヴィジョナリーパワー(株)</v>
      </c>
    </row>
    <row r="135" spans="47:56">
      <c r="AU135" s="52" t="str">
        <f>IF(参照!A135="","",参照!A135)</f>
        <v>A0046</v>
      </c>
      <c r="AV135" s="52" t="str">
        <f>IF(参照!B135="","",参照!B135)</f>
        <v>大和エネルギー(株)</v>
      </c>
      <c r="AW135" s="52">
        <f>IF(参照!C135="","",参照!C135)</f>
        <v>3.5599999999999998E-4</v>
      </c>
      <c r="AX135" s="52" t="str">
        <f>IF(参照!D135="","",参照!D135)</f>
        <v>メニューA</v>
      </c>
      <c r="AY135" s="52">
        <f>IF(参照!E135="","",参照!E135)</f>
        <v>0</v>
      </c>
      <c r="AZ135" s="52" t="str">
        <f>IF(参照!F135="","",参照!F135)</f>
        <v>大和エネルギー(株)</v>
      </c>
      <c r="BA135" s="52" t="str">
        <f>IF(参照!G135="","",参照!G135)</f>
        <v>大和エネルギー(株)_メニューA</v>
      </c>
      <c r="BB135" s="52">
        <f t="shared" si="33"/>
        <v>0</v>
      </c>
      <c r="BD135" s="52" t="str">
        <f>IF(参照!L135="","",参照!L135)</f>
        <v>(株)ウエスト電力</v>
      </c>
    </row>
    <row r="136" spans="47:56">
      <c r="AU136" s="52" t="str">
        <f>IF(参照!A136="","",参照!A136)</f>
        <v/>
      </c>
      <c r="AV136" s="52" t="str">
        <f>IF(参照!B136="","",参照!B136)</f>
        <v/>
      </c>
      <c r="AW136" s="52" t="str">
        <f>IF(参照!C136="","",参照!C136)</f>
        <v/>
      </c>
      <c r="AX136" s="52" t="str">
        <f>IF(参照!D136="","",参照!D136)</f>
        <v>メニューB(残差)</v>
      </c>
      <c r="AY136" s="52">
        <f>IF(参照!E136="","",参照!E136)</f>
        <v>2.9099999999999997E-4</v>
      </c>
      <c r="AZ136" s="52" t="str">
        <f>IF(参照!F136="","",参照!F136)</f>
        <v>大和エネルギー(株)</v>
      </c>
      <c r="BA136" s="52" t="str">
        <f>IF(参照!G136="","",参照!G136)</f>
        <v>大和エネルギー(株)_メニューB(残差)</v>
      </c>
      <c r="BB136" s="52">
        <f t="shared" si="33"/>
        <v>0.29099999999999998</v>
      </c>
      <c r="BD136" s="52" t="str">
        <f>IF(参照!L136="","",参照!L136)</f>
        <v>上田ガス(株)</v>
      </c>
    </row>
    <row r="137" spans="47:56">
      <c r="AU137" s="52" t="str">
        <f>IF(参照!A137="","",参照!A137)</f>
        <v/>
      </c>
      <c r="AV137" s="52" t="str">
        <f>IF(参照!B137="","",参照!B137)</f>
        <v/>
      </c>
      <c r="AW137" s="52" t="str">
        <f>IF(参照!C137="","",参照!C137)</f>
        <v/>
      </c>
      <c r="AX137" s="52" t="str">
        <f>IF(参照!D137="","",参照!D137)</f>
        <v>(参考値)事業者全体</v>
      </c>
      <c r="AY137" s="52">
        <f>IF(参照!E137="","",参照!E137)</f>
        <v>3.0199999999999997E-4</v>
      </c>
      <c r="AZ137" s="52" t="str">
        <f>IF(参照!F137="","",参照!F137)</f>
        <v>大和エネルギー(株)</v>
      </c>
      <c r="BA137" s="52" t="str">
        <f>IF(参照!G137="","",参照!G137)</f>
        <v>大和エネルギー(株)_(参考値)事業者全体</v>
      </c>
      <c r="BB137" s="52">
        <f t="shared" si="33"/>
        <v>0.30199999999999999</v>
      </c>
      <c r="BD137" s="52" t="str">
        <f>IF(参照!L137="","",参照!L137)</f>
        <v>うすきエネルギー(株)</v>
      </c>
    </row>
    <row r="138" spans="47:56">
      <c r="AU138" s="52" t="str">
        <f>IF(参照!A138="","",参照!A138)</f>
        <v>A0048</v>
      </c>
      <c r="AV138" s="52" t="str">
        <f>IF(参照!B138="","",参照!B138)</f>
        <v>大阪瓦斯(株)</v>
      </c>
      <c r="AW138" s="52">
        <f>IF(参照!C138="","",参照!C138)</f>
        <v>4.1199999999999999E-4</v>
      </c>
      <c r="AX138" s="52" t="str">
        <f>IF(参照!D138="","",参照!D138)</f>
        <v>メニューA</v>
      </c>
      <c r="AY138" s="52">
        <f>IF(参照!E138="","",参照!E138)</f>
        <v>0</v>
      </c>
      <c r="AZ138" s="52" t="str">
        <f>IF(参照!F138="","",参照!F138)</f>
        <v>大阪瓦斯(株)</v>
      </c>
      <c r="BA138" s="52" t="str">
        <f>IF(参照!G138="","",参照!G138)</f>
        <v>大阪瓦斯(株)_メニューA</v>
      </c>
      <c r="BB138" s="52">
        <f t="shared" si="33"/>
        <v>0</v>
      </c>
      <c r="BD138" s="52" t="str">
        <f>IF(参照!L138="","",参照!L138)</f>
        <v>(株)ウッドエナジー</v>
      </c>
    </row>
    <row r="139" spans="47:56">
      <c r="AU139" s="52" t="str">
        <f>IF(参照!A139="","",参照!A139)</f>
        <v/>
      </c>
      <c r="AV139" s="52" t="str">
        <f>IF(参照!B139="","",参照!B139)</f>
        <v/>
      </c>
      <c r="AW139" s="52" t="str">
        <f>IF(参照!C139="","",参照!C139)</f>
        <v/>
      </c>
      <c r="AX139" s="52" t="str">
        <f>IF(参照!D139="","",参照!D139)</f>
        <v>メニューB</v>
      </c>
      <c r="AY139" s="52">
        <f>IF(参照!E139="","",参照!E139)</f>
        <v>0</v>
      </c>
      <c r="AZ139" s="52" t="str">
        <f>IF(参照!F139="","",参照!F139)</f>
        <v>大阪瓦斯(株)</v>
      </c>
      <c r="BA139" s="52" t="str">
        <f>IF(参照!G139="","",参照!G139)</f>
        <v>大阪瓦斯(株)_メニューB</v>
      </c>
      <c r="BB139" s="52">
        <f t="shared" si="33"/>
        <v>0</v>
      </c>
      <c r="BD139" s="52" t="str">
        <f>IF(参照!L139="","",参照!L139)</f>
        <v>宇都宮ライトパワー(株)</v>
      </c>
    </row>
    <row r="140" spans="47:56">
      <c r="AU140" s="52" t="str">
        <f>IF(参照!A140="","",参照!A140)</f>
        <v/>
      </c>
      <c r="AV140" s="52" t="str">
        <f>IF(参照!B140="","",参照!B140)</f>
        <v/>
      </c>
      <c r="AW140" s="52" t="str">
        <f>IF(参照!C140="","",参照!C140)</f>
        <v/>
      </c>
      <c r="AX140" s="52" t="str">
        <f>IF(参照!D140="","",参照!D140)</f>
        <v>メニューC</v>
      </c>
      <c r="AY140" s="52">
        <f>IF(参照!E140="","",参照!E140)</f>
        <v>3.9600000000000003E-4</v>
      </c>
      <c r="AZ140" s="52" t="str">
        <f>IF(参照!F140="","",参照!F140)</f>
        <v>大阪瓦斯(株)</v>
      </c>
      <c r="BA140" s="52" t="str">
        <f>IF(参照!G140="","",参照!G140)</f>
        <v>大阪瓦斯(株)_メニューC</v>
      </c>
      <c r="BB140" s="52">
        <f t="shared" si="33"/>
        <v>0.39600000000000002</v>
      </c>
      <c r="BD140" s="52" t="str">
        <f>IF(参照!L140="","",参照!L140)</f>
        <v>うべ未来エネルギー(株)</v>
      </c>
    </row>
    <row r="141" spans="47:56">
      <c r="AU141" s="52" t="str">
        <f>IF(参照!A141="","",参照!A141)</f>
        <v/>
      </c>
      <c r="AV141" s="52" t="str">
        <f>IF(参照!B141="","",参照!B141)</f>
        <v/>
      </c>
      <c r="AW141" s="52" t="str">
        <f>IF(参照!C141="","",参照!C141)</f>
        <v/>
      </c>
      <c r="AX141" s="52" t="str">
        <f>IF(参照!D141="","",参照!D141)</f>
        <v>メニューD(残差)</v>
      </c>
      <c r="AY141" s="52">
        <f>IF(参照!E141="","",参照!E141)</f>
        <v>4.5800000000000002E-4</v>
      </c>
      <c r="AZ141" s="52" t="str">
        <f>IF(参照!F141="","",参照!F141)</f>
        <v>大阪瓦斯(株)</v>
      </c>
      <c r="BA141" s="52" t="str">
        <f>IF(参照!G141="","",参照!G141)</f>
        <v>大阪瓦斯(株)_メニューD(残差)</v>
      </c>
      <c r="BB141" s="52">
        <f t="shared" si="33"/>
        <v>0.45800000000000002</v>
      </c>
      <c r="BD141" s="52" t="str">
        <f>IF(参照!L141="","",参照!L141)</f>
        <v>エア・ウォーター(株)</v>
      </c>
    </row>
    <row r="142" spans="47:56">
      <c r="AU142" s="52" t="str">
        <f>IF(参照!A142="","",参照!A142)</f>
        <v/>
      </c>
      <c r="AV142" s="52" t="str">
        <f>IF(参照!B142="","",参照!B142)</f>
        <v/>
      </c>
      <c r="AW142" s="52" t="str">
        <f>IF(参照!C142="","",参照!C142)</f>
        <v/>
      </c>
      <c r="AX142" s="52" t="str">
        <f>IF(参照!D142="","",参照!D142)</f>
        <v>(参考値)事業者全体</v>
      </c>
      <c r="AY142" s="52">
        <f>IF(参照!E142="","",参照!E142)</f>
        <v>4.2099999999999999E-4</v>
      </c>
      <c r="AZ142" s="52" t="str">
        <f>IF(参照!F142="","",参照!F142)</f>
        <v>大阪瓦斯(株)</v>
      </c>
      <c r="BA142" s="52" t="str">
        <f>IF(参照!G142="","",参照!G142)</f>
        <v>大阪瓦斯(株)_(参考値)事業者全体</v>
      </c>
      <c r="BB142" s="52">
        <f t="shared" si="33"/>
        <v>0.42099999999999999</v>
      </c>
      <c r="BD142" s="52" t="str">
        <f>IF(参照!L142="","",参照!L142)</f>
        <v>エア・ウォーター・ライフソリューション(株)(旧：エア・ウォーター北海道(株))</v>
      </c>
    </row>
    <row r="143" spans="47:56">
      <c r="AU143" s="52" t="str">
        <f>IF(参照!A143="","",参照!A143)</f>
        <v>A0049</v>
      </c>
      <c r="AV143" s="52" t="str">
        <f>IF(参照!B143="","",参照!B143)</f>
        <v>エフビットコミュニケーションズ(株)　</v>
      </c>
      <c r="AW143" s="52">
        <f>IF(参照!C143="","",参照!C143)</f>
        <v>4.5800000000000002E-4</v>
      </c>
      <c r="AX143" s="52" t="str">
        <f>IF(参照!D143="","",参照!D143)</f>
        <v>メニューA</v>
      </c>
      <c r="AY143" s="52">
        <f>IF(参照!E143="","",参照!E143)</f>
        <v>2.4800000000000001E-4</v>
      </c>
      <c r="AZ143" s="52" t="str">
        <f>IF(参照!F143="","",参照!F143)</f>
        <v>エフビットコミュニケーションズ(株)　</v>
      </c>
      <c r="BA143" s="52" t="str">
        <f>IF(参照!G143="","",参照!G143)</f>
        <v>エフビットコミュニケーションズ(株)　_メニューA</v>
      </c>
      <c r="BB143" s="52">
        <f t="shared" si="33"/>
        <v>0.248</v>
      </c>
      <c r="BD143" s="52" t="str">
        <f>IF(参照!L143="","",参照!L143)</f>
        <v>(株)エイチティーピー</v>
      </c>
    </row>
    <row r="144" spans="47:56">
      <c r="AU144" s="52" t="str">
        <f>IF(参照!A144="","",参照!A144)</f>
        <v/>
      </c>
      <c r="AV144" s="52" t="str">
        <f>IF(参照!B144="","",参照!B144)</f>
        <v/>
      </c>
      <c r="AW144" s="52" t="str">
        <f>IF(参照!C144="","",参照!C144)</f>
        <v/>
      </c>
      <c r="AX144" s="52" t="str">
        <f>IF(参照!D144="","",参照!D144)</f>
        <v>メニューB</v>
      </c>
      <c r="AY144" s="52">
        <f>IF(参照!E144="","",参照!E144)</f>
        <v>0</v>
      </c>
      <c r="AZ144" s="52" t="str">
        <f>IF(参照!F144="","",参照!F144)</f>
        <v>エフビットコミュニケーションズ(株)　</v>
      </c>
      <c r="BA144" s="52" t="str">
        <f>IF(参照!G144="","",参照!G144)</f>
        <v>エフビットコミュニケーションズ(株)　_メニューB</v>
      </c>
      <c r="BB144" s="52">
        <f t="shared" si="33"/>
        <v>0</v>
      </c>
      <c r="BD144" s="52" t="str">
        <f>IF(参照!L144="","",参照!L144)</f>
        <v>(株)エーコープサービス</v>
      </c>
    </row>
    <row r="145" spans="47:56">
      <c r="AU145" s="52" t="str">
        <f>IF(参照!A145="","",参照!A145)</f>
        <v/>
      </c>
      <c r="AV145" s="52" t="str">
        <f>IF(参照!B145="","",参照!B145)</f>
        <v/>
      </c>
      <c r="AW145" s="52" t="str">
        <f>IF(参照!C145="","",参照!C145)</f>
        <v/>
      </c>
      <c r="AX145" s="52" t="str">
        <f>IF(参照!D145="","",参照!D145)</f>
        <v>メニューC(残差)</v>
      </c>
      <c r="AY145" s="52">
        <f>IF(参照!E145="","",参照!E145)</f>
        <v>5.2800000000000004E-4</v>
      </c>
      <c r="AZ145" s="52" t="str">
        <f>IF(参照!F145="","",参照!F145)</f>
        <v>エフビットコミュニケーションズ(株)　</v>
      </c>
      <c r="BA145" s="52" t="str">
        <f>IF(参照!G145="","",参照!G145)</f>
        <v>エフビットコミュニケーションズ(株)　_メニューC(残差)</v>
      </c>
      <c r="BB145" s="52">
        <f t="shared" si="33"/>
        <v>0.52800000000000002</v>
      </c>
      <c r="BD145" s="52" t="str">
        <f>IF(参照!L145="","",参照!L145)</f>
        <v>(株)エージーピー　</v>
      </c>
    </row>
    <row r="146" spans="47:56">
      <c r="AU146" s="52" t="str">
        <f>IF(参照!A146="","",参照!A146)</f>
        <v/>
      </c>
      <c r="AV146" s="52" t="str">
        <f>IF(参照!B146="","",参照!B146)</f>
        <v/>
      </c>
      <c r="AW146" s="52" t="str">
        <f>IF(参照!C146="","",参照!C146)</f>
        <v/>
      </c>
      <c r="AX146" s="52" t="str">
        <f>IF(参照!D146="","",参照!D146)</f>
        <v>(参考値)事業者全体</v>
      </c>
      <c r="AY146" s="52">
        <f>IF(参照!E146="","",参照!E146)</f>
        <v>4.7699999999999999E-4</v>
      </c>
      <c r="AZ146" s="52" t="str">
        <f>IF(参照!F146="","",参照!F146)</f>
        <v>エフビットコミュニケーションズ(株)　</v>
      </c>
      <c r="BA146" s="52" t="str">
        <f>IF(参照!G146="","",参照!G146)</f>
        <v>エフビットコミュニケーションズ(株)　_(参考値)事業者全体</v>
      </c>
      <c r="BB146" s="52">
        <f t="shared" si="33"/>
        <v>0.47699999999999998</v>
      </c>
      <c r="BD146" s="52" t="str">
        <f>IF(参照!L146="","",参照!L146)</f>
        <v>(株)エコア</v>
      </c>
    </row>
    <row r="147" spans="47:56">
      <c r="AU147" s="52" t="str">
        <f>IF(参照!A147="","",参照!A147)</f>
        <v>A0050</v>
      </c>
      <c r="AV147" s="52" t="str">
        <f>IF(参照!B147="","",参照!B147)</f>
        <v>ＥＮＥＯＳ(株)</v>
      </c>
      <c r="AW147" s="52">
        <f>IF(参照!C147="","",参照!C147)</f>
        <v>4.06E-4</v>
      </c>
      <c r="AX147" s="52" t="str">
        <f>IF(参照!D147="","",参照!D147)</f>
        <v>メニューA</v>
      </c>
      <c r="AY147" s="52">
        <f>IF(参照!E147="","",参照!E147)</f>
        <v>0</v>
      </c>
      <c r="AZ147" s="52" t="str">
        <f>IF(参照!F147="","",参照!F147)</f>
        <v>ＥＮＥＯＳ(株)</v>
      </c>
      <c r="BA147" s="52" t="str">
        <f>IF(参照!G147="","",参照!G147)</f>
        <v>ＥＮＥＯＳ(株)_メニューA</v>
      </c>
      <c r="BB147" s="52">
        <f t="shared" si="33"/>
        <v>0</v>
      </c>
      <c r="BD147" s="52" t="str">
        <f>IF(参照!L147="","",参照!L147)</f>
        <v>(株)エコスタイル</v>
      </c>
    </row>
    <row r="148" spans="47:56">
      <c r="AU148" s="52" t="str">
        <f>IF(参照!A148="","",参照!A148)</f>
        <v/>
      </c>
      <c r="AV148" s="52" t="str">
        <f>IF(参照!B148="","",参照!B148)</f>
        <v/>
      </c>
      <c r="AW148" s="52" t="str">
        <f>IF(参照!C148="","",参照!C148)</f>
        <v/>
      </c>
      <c r="AX148" s="52" t="str">
        <f>IF(参照!D148="","",参照!D148)</f>
        <v>メニューB</v>
      </c>
      <c r="AY148" s="52">
        <f>IF(参照!E148="","",参照!E148)</f>
        <v>0</v>
      </c>
      <c r="AZ148" s="52" t="str">
        <f>IF(参照!F148="","",参照!F148)</f>
        <v>ＥＮＥＯＳ(株)</v>
      </c>
      <c r="BA148" s="52" t="str">
        <f>IF(参照!G148="","",参照!G148)</f>
        <v>ＥＮＥＯＳ(株)_メニューB</v>
      </c>
      <c r="BB148" s="52">
        <f t="shared" si="33"/>
        <v>0</v>
      </c>
      <c r="BD148" s="52" t="str">
        <f>IF(参照!L148="","",参照!L148)</f>
        <v>(株)エコログ</v>
      </c>
    </row>
    <row r="149" spans="47:56">
      <c r="AU149" s="52" t="str">
        <f>IF(参照!A149="","",参照!A149)</f>
        <v/>
      </c>
      <c r="AV149" s="52" t="str">
        <f>IF(参照!B149="","",参照!B149)</f>
        <v/>
      </c>
      <c r="AW149" s="52" t="str">
        <f>IF(参照!C149="","",参照!C149)</f>
        <v/>
      </c>
      <c r="AX149" s="52" t="str">
        <f>IF(参照!D149="","",参照!D149)</f>
        <v>メニューC</v>
      </c>
      <c r="AY149" s="52">
        <f>IF(参照!E149="","",参照!E149)</f>
        <v>0</v>
      </c>
      <c r="AZ149" s="52" t="str">
        <f>IF(参照!F149="","",参照!F149)</f>
        <v>ＥＮＥＯＳ(株)</v>
      </c>
      <c r="BA149" s="52" t="str">
        <f>IF(参照!G149="","",参照!G149)</f>
        <v>ＥＮＥＯＳ(株)_メニューC</v>
      </c>
      <c r="BB149" s="52">
        <f t="shared" si="33"/>
        <v>0</v>
      </c>
      <c r="BD149" s="52" t="str">
        <f>IF(参照!L149="","",参照!L149)</f>
        <v>(株)エスエナジー</v>
      </c>
    </row>
    <row r="150" spans="47:56">
      <c r="AU150" s="52" t="str">
        <f>IF(参照!A150="","",参照!A150)</f>
        <v/>
      </c>
      <c r="AV150" s="52" t="str">
        <f>IF(参照!B150="","",参照!B150)</f>
        <v/>
      </c>
      <c r="AW150" s="52" t="str">
        <f>IF(参照!C150="","",参照!C150)</f>
        <v/>
      </c>
      <c r="AX150" s="52" t="str">
        <f>IF(参照!D150="","",参照!D150)</f>
        <v>メニューD(残差)</v>
      </c>
      <c r="AY150" s="52">
        <f>IF(参照!E150="","",参照!E150)</f>
        <v>4.5199999999999998E-4</v>
      </c>
      <c r="AZ150" s="52" t="str">
        <f>IF(参照!F150="","",参照!F150)</f>
        <v>ＥＮＥＯＳ(株)</v>
      </c>
      <c r="BA150" s="52" t="str">
        <f>IF(参照!G150="","",参照!G150)</f>
        <v>ＥＮＥＯＳ(株)_メニューD(残差)</v>
      </c>
      <c r="BB150" s="52">
        <f t="shared" si="33"/>
        <v>0.45199999999999996</v>
      </c>
      <c r="BD150" s="52" t="str">
        <f>IF(参照!L150="","",参照!L150)</f>
        <v>(株)エスケーエナジー</v>
      </c>
    </row>
    <row r="151" spans="47:56">
      <c r="AU151" s="52" t="str">
        <f>IF(参照!A151="","",参照!A151)</f>
        <v/>
      </c>
      <c r="AV151" s="52" t="str">
        <f>IF(参照!B151="","",参照!B151)</f>
        <v/>
      </c>
      <c r="AW151" s="52" t="str">
        <f>IF(参照!C151="","",参照!C151)</f>
        <v/>
      </c>
      <c r="AX151" s="52" t="str">
        <f>IF(参照!D151="","",参照!D151)</f>
        <v>(参考値)事業者全体</v>
      </c>
      <c r="AY151" s="52">
        <f>IF(参照!E151="","",参照!E151)</f>
        <v>4.7699999999999999E-4</v>
      </c>
      <c r="AZ151" s="52" t="str">
        <f>IF(参照!F151="","",参照!F151)</f>
        <v>ＥＮＥＯＳ(株)</v>
      </c>
      <c r="BA151" s="52" t="str">
        <f>IF(参照!G151="","",参照!G151)</f>
        <v>ＥＮＥＯＳ(株)_(参考値)事業者全体</v>
      </c>
      <c r="BB151" s="52">
        <f t="shared" si="33"/>
        <v>0.47699999999999998</v>
      </c>
      <c r="BD151" s="52" t="str">
        <f>IF(参照!L151="","",参照!L151)</f>
        <v>越後天然ガス(株)</v>
      </c>
    </row>
    <row r="152" spans="47:56">
      <c r="AU152" s="52" t="str">
        <f>IF(参照!A152="","",参照!A152)</f>
        <v>A0051</v>
      </c>
      <c r="AV152" s="52" t="str">
        <f>IF(参照!B152="","",参照!B152)</f>
        <v>真庭バイオエネルギー(株)</v>
      </c>
      <c r="AW152" s="52">
        <f>IF(参照!C152="","",参照!C152)</f>
        <v>5.0000000000000002E-5</v>
      </c>
      <c r="AX152" s="52" t="str">
        <f>IF(参照!D152="","",参照!D152)</f>
        <v/>
      </c>
      <c r="AY152" s="52">
        <f>IF(参照!E152="","",参照!E152)</f>
        <v>4.6200000000000001E-4</v>
      </c>
      <c r="AZ152" s="52" t="str">
        <f>IF(参照!F152="","",参照!F152)</f>
        <v>真庭バイオエネルギー(株)</v>
      </c>
      <c r="BA152" s="52" t="str">
        <f>IF(参照!G152="","",参照!G152)</f>
        <v>真庭バイオエネルギー(株)_</v>
      </c>
      <c r="BB152" s="52">
        <f t="shared" si="33"/>
        <v>0.46200000000000002</v>
      </c>
      <c r="BD152" s="52" t="str">
        <f>IF(参照!L152="","",参照!L152)</f>
        <v>エッセンシャルエナジー(株)</v>
      </c>
    </row>
    <row r="153" spans="47:56">
      <c r="AU153" s="52" t="str">
        <f>IF(参照!A153="","",参照!A153)</f>
        <v>A0052</v>
      </c>
      <c r="AV153" s="52" t="str">
        <f>IF(参照!B153="","",参照!B153)</f>
        <v>三井物産(株)</v>
      </c>
      <c r="AW153" s="52" t="str">
        <f>IF(参照!C153="","",参照!C153)</f>
        <v>0.000453※</v>
      </c>
      <c r="AX153" s="52" t="str">
        <f>IF(参照!D153="","",参照!D153)</f>
        <v>メニューA</v>
      </c>
      <c r="AY153" s="52">
        <f>IF(参照!E153="","",参照!E153)</f>
        <v>0</v>
      </c>
      <c r="AZ153" s="52" t="str">
        <f>IF(参照!F153="","",参照!F153)</f>
        <v>三井物産(株)</v>
      </c>
      <c r="BA153" s="52" t="str">
        <f>IF(参照!G153="","",参照!G153)</f>
        <v>三井物産(株)_メニューA</v>
      </c>
      <c r="BB153" s="52">
        <f t="shared" si="33"/>
        <v>0</v>
      </c>
      <c r="BD153" s="52" t="str">
        <f>IF(参照!L153="","",参照!L153)</f>
        <v>(株)エナネス</v>
      </c>
    </row>
    <row r="154" spans="47:56">
      <c r="AU154" s="52" t="str">
        <f>IF(参照!A154="","",参照!A154)</f>
        <v/>
      </c>
      <c r="AV154" s="52" t="str">
        <f>IF(参照!B154="","",参照!B154)</f>
        <v/>
      </c>
      <c r="AW154" s="52" t="str">
        <f>IF(参照!C154="","",参照!C154)</f>
        <v/>
      </c>
      <c r="AX154" s="52" t="str">
        <f>IF(参照!D154="","",参照!D154)</f>
        <v>メニューB</v>
      </c>
      <c r="AY154" s="52">
        <f>IF(参照!E154="","",参照!E154)</f>
        <v>2.7300000000000002E-4</v>
      </c>
      <c r="AZ154" s="52" t="str">
        <f>IF(参照!F154="","",参照!F154)</f>
        <v>三井物産(株)</v>
      </c>
      <c r="BA154" s="52" t="str">
        <f>IF(参照!G154="","",参照!G154)</f>
        <v>三井物産(株)_メニューB</v>
      </c>
      <c r="BB154" s="52">
        <f t="shared" si="33"/>
        <v>0.27300000000000002</v>
      </c>
      <c r="BD154" s="52" t="str">
        <f>IF(参照!L154="","",参照!L154)</f>
        <v>(株)エナリス・パワー・マーケティング</v>
      </c>
    </row>
    <row r="155" spans="47:56">
      <c r="AU155" s="52" t="str">
        <f>IF(参照!A155="","",参照!A155)</f>
        <v/>
      </c>
      <c r="AV155" s="52" t="str">
        <f>IF(参照!B155="","",参照!B155)</f>
        <v/>
      </c>
      <c r="AW155" s="52" t="str">
        <f>IF(参照!C155="","",参照!C155)</f>
        <v/>
      </c>
      <c r="AX155" s="52" t="str">
        <f>IF(参照!D155="","",参照!D155)</f>
        <v>メニューC(残差)</v>
      </c>
      <c r="AY155" s="52">
        <f>IF(参照!E155="","",参照!E155)</f>
        <v>6.7599999999999995E-4</v>
      </c>
      <c r="AZ155" s="52" t="str">
        <f>IF(参照!F155="","",参照!F155)</f>
        <v>三井物産(株)</v>
      </c>
      <c r="BA155" s="52" t="str">
        <f>IF(参照!G155="","",参照!G155)</f>
        <v>三井物産(株)_メニューC(残差)</v>
      </c>
      <c r="BB155" s="52">
        <f t="shared" si="33"/>
        <v>0.67599999999999993</v>
      </c>
      <c r="BD155" s="52" t="str">
        <f>IF(参照!L155="","",参照!L155)</f>
        <v>(株)エネアーク関西</v>
      </c>
    </row>
    <row r="156" spans="47:56">
      <c r="AU156" s="52" t="str">
        <f>IF(参照!A156="","",参照!A156)</f>
        <v/>
      </c>
      <c r="AV156" s="52" t="str">
        <f>IF(参照!B156="","",参照!B156)</f>
        <v/>
      </c>
      <c r="AW156" s="52" t="str">
        <f>IF(参照!C156="","",参照!C156)</f>
        <v/>
      </c>
      <c r="AX156" s="52" t="str">
        <f>IF(参照!D156="","",参照!D156)</f>
        <v>(参考値)事業者全体</v>
      </c>
      <c r="AY156" s="52">
        <f>IF(参照!E156="","",参照!E156)</f>
        <v>9.0200000000000002E-4</v>
      </c>
      <c r="AZ156" s="52" t="str">
        <f>IF(参照!F156="","",参照!F156)</f>
        <v>三井物産(株)</v>
      </c>
      <c r="BA156" s="52" t="str">
        <f>IF(参照!G156="","",参照!G156)</f>
        <v>三井物産(株)_(参考値)事業者全体</v>
      </c>
      <c r="BB156" s="52">
        <f t="shared" si="33"/>
        <v>0.90200000000000002</v>
      </c>
      <c r="BD156" s="52" t="str">
        <f>IF(参照!L156="","",参照!L156)</f>
        <v>(株)エネアーク関東</v>
      </c>
    </row>
    <row r="157" spans="47:56">
      <c r="AU157" s="52" t="str">
        <f>IF(参照!A157="","",参照!A157)</f>
        <v>A0053</v>
      </c>
      <c r="AV157" s="52" t="str">
        <f>IF(参照!B157="","",参照!B157)</f>
        <v>オリックス(株)</v>
      </c>
      <c r="AW157" s="52">
        <f>IF(参照!C157="","",参照!C157)</f>
        <v>5.22E-4</v>
      </c>
      <c r="AX157" s="52" t="str">
        <f>IF(参照!D157="","",参照!D157)</f>
        <v>メニューA</v>
      </c>
      <c r="AY157" s="52">
        <f>IF(参照!E157="","",参照!E157)</f>
        <v>3.9899999999999999E-4</v>
      </c>
      <c r="AZ157" s="52" t="str">
        <f>IF(参照!F157="","",参照!F157)</f>
        <v>オリックス(株)</v>
      </c>
      <c r="BA157" s="52" t="str">
        <f>IF(参照!G157="","",参照!G157)</f>
        <v>オリックス(株)_メニューA</v>
      </c>
      <c r="BB157" s="52">
        <f t="shared" si="33"/>
        <v>0.39900000000000002</v>
      </c>
      <c r="BD157" s="52" t="str">
        <f>IF(参照!L157="","",参照!L157)</f>
        <v>(株)エネウィル(旧：ＪＡＧ国際エナジー(株))</v>
      </c>
    </row>
    <row r="158" spans="47:56">
      <c r="AU158" s="52" t="str">
        <f>IF(参照!A158="","",参照!A158)</f>
        <v/>
      </c>
      <c r="AV158" s="52" t="str">
        <f>IF(参照!B158="","",参照!B158)</f>
        <v/>
      </c>
      <c r="AW158" s="52" t="str">
        <f>IF(参照!C158="","",参照!C158)</f>
        <v/>
      </c>
      <c r="AX158" s="52" t="str">
        <f>IF(参照!D158="","",参照!D158)</f>
        <v>メニューB</v>
      </c>
      <c r="AY158" s="52">
        <f>IF(参照!E158="","",参照!E158)</f>
        <v>2.99E-4</v>
      </c>
      <c r="AZ158" s="52" t="str">
        <f>IF(参照!F158="","",参照!F158)</f>
        <v>オリックス(株)</v>
      </c>
      <c r="BA158" s="52" t="str">
        <f>IF(参照!G158="","",参照!G158)</f>
        <v>オリックス(株)_メニューB</v>
      </c>
      <c r="BB158" s="52">
        <f t="shared" si="33"/>
        <v>0.29899999999999999</v>
      </c>
      <c r="BD158" s="52" t="str">
        <f>IF(参照!L158="","",参照!L158)</f>
        <v>(株)エネクスライフサービス</v>
      </c>
    </row>
    <row r="159" spans="47:56">
      <c r="AU159" s="52" t="str">
        <f>IF(参照!A159="","",参照!A159)</f>
        <v/>
      </c>
      <c r="AV159" s="52" t="str">
        <f>IF(参照!B159="","",参照!B159)</f>
        <v/>
      </c>
      <c r="AW159" s="52" t="str">
        <f>IF(参照!C159="","",参照!C159)</f>
        <v/>
      </c>
      <c r="AX159" s="52" t="str">
        <f>IF(参照!D159="","",参照!D159)</f>
        <v>メニューC</v>
      </c>
      <c r="AY159" s="52">
        <f>IF(参照!E159="","",参照!E159)</f>
        <v>1.9900000000000001E-4</v>
      </c>
      <c r="AZ159" s="52" t="str">
        <f>IF(参照!F159="","",参照!F159)</f>
        <v>オリックス(株)</v>
      </c>
      <c r="BA159" s="52" t="str">
        <f>IF(参照!G159="","",参照!G159)</f>
        <v>オリックス(株)_メニューC</v>
      </c>
      <c r="BB159" s="52">
        <f t="shared" si="33"/>
        <v>0.19900000000000001</v>
      </c>
      <c r="BD159" s="52" t="str">
        <f>IF(参照!L159="","",参照!L159)</f>
        <v>(株)エネクル(旧：堀川産業(株))</v>
      </c>
    </row>
    <row r="160" spans="47:56">
      <c r="AU160" s="52" t="str">
        <f>IF(参照!A160="","",参照!A160)</f>
        <v/>
      </c>
      <c r="AV160" s="52" t="str">
        <f>IF(参照!B160="","",参照!B160)</f>
        <v/>
      </c>
      <c r="AW160" s="52" t="str">
        <f>IF(参照!C160="","",参照!C160)</f>
        <v/>
      </c>
      <c r="AX160" s="52" t="str">
        <f>IF(参照!D160="","",参照!D160)</f>
        <v>メニューD</v>
      </c>
      <c r="AY160" s="52">
        <f>IF(参照!E160="","",参照!E160)</f>
        <v>0</v>
      </c>
      <c r="AZ160" s="52" t="str">
        <f>IF(参照!F160="","",参照!F160)</f>
        <v>オリックス(株)</v>
      </c>
      <c r="BA160" s="52" t="str">
        <f>IF(参照!G160="","",参照!G160)</f>
        <v>オリックス(株)_メニューD</v>
      </c>
      <c r="BB160" s="52">
        <f t="shared" si="33"/>
        <v>0</v>
      </c>
      <c r="BD160" s="52" t="str">
        <f>IF(参照!L160="","",参照!L160)</f>
        <v>エネサーブ(株)</v>
      </c>
    </row>
    <row r="161" spans="47:56">
      <c r="AU161" s="52" t="str">
        <f>IF(参照!A161="","",参照!A161)</f>
        <v/>
      </c>
      <c r="AV161" s="52" t="str">
        <f>IF(参照!B161="","",参照!B161)</f>
        <v/>
      </c>
      <c r="AW161" s="52" t="str">
        <f>IF(参照!C161="","",参照!C161)</f>
        <v/>
      </c>
      <c r="AX161" s="52" t="str">
        <f>IF(参照!D161="","",参照!D161)</f>
        <v>メニューE</v>
      </c>
      <c r="AY161" s="52">
        <f>IF(参照!E161="","",参照!E161)</f>
        <v>4.4999999999999999E-4</v>
      </c>
      <c r="AZ161" s="52" t="str">
        <f>IF(参照!F161="","",参照!F161)</f>
        <v>オリックス(株)</v>
      </c>
      <c r="BA161" s="52" t="str">
        <f>IF(参照!G161="","",参照!G161)</f>
        <v>オリックス(株)_メニューE</v>
      </c>
      <c r="BB161" s="52">
        <f t="shared" si="33"/>
        <v>0.45</v>
      </c>
      <c r="BD161" s="52" t="str">
        <f>IF(参照!L161="","",参照!L161)</f>
        <v>(株)エネサンス関東</v>
      </c>
    </row>
    <row r="162" spans="47:56">
      <c r="AU162" s="52" t="str">
        <f>IF(参照!A162="","",参照!A162)</f>
        <v/>
      </c>
      <c r="AV162" s="52" t="str">
        <f>IF(参照!B162="","",参照!B162)</f>
        <v/>
      </c>
      <c r="AW162" s="52" t="str">
        <f>IF(参照!C162="","",参照!C162)</f>
        <v/>
      </c>
      <c r="AX162" s="52" t="str">
        <f>IF(参照!D162="","",参照!D162)</f>
        <v>メニューF</v>
      </c>
      <c r="AY162" s="52">
        <f>IF(参照!E162="","",参照!E162)</f>
        <v>3.1500000000000001E-4</v>
      </c>
      <c r="AZ162" s="52" t="str">
        <f>IF(参照!F162="","",参照!F162)</f>
        <v>オリックス(株)</v>
      </c>
      <c r="BA162" s="52" t="str">
        <f>IF(参照!G162="","",参照!G162)</f>
        <v>オリックス(株)_メニューF</v>
      </c>
      <c r="BB162" s="52">
        <f t="shared" si="33"/>
        <v>0.315</v>
      </c>
      <c r="BD162" s="52" t="str">
        <f>IF(参照!L162="","",参照!L162)</f>
        <v>エネックス(株)</v>
      </c>
    </row>
    <row r="163" spans="47:56">
      <c r="AU163" s="52" t="str">
        <f>IF(参照!A163="","",参照!A163)</f>
        <v/>
      </c>
      <c r="AV163" s="52" t="str">
        <f>IF(参照!B163="","",参照!B163)</f>
        <v/>
      </c>
      <c r="AW163" s="52" t="str">
        <f>IF(参照!C163="","",参照!C163)</f>
        <v/>
      </c>
      <c r="AX163" s="52" t="str">
        <f>IF(参照!D163="","",参照!D163)</f>
        <v>メニューG</v>
      </c>
      <c r="AY163" s="52">
        <f>IF(参照!E163="","",参照!E163)</f>
        <v>2.3499999999999999E-4</v>
      </c>
      <c r="AZ163" s="52" t="str">
        <f>IF(参照!F163="","",参照!F163)</f>
        <v>オリックス(株)</v>
      </c>
      <c r="BA163" s="52" t="str">
        <f>IF(参照!G163="","",参照!G163)</f>
        <v>オリックス(株)_メニューG</v>
      </c>
      <c r="BB163" s="52">
        <f t="shared" si="33"/>
        <v>0.23499999999999999</v>
      </c>
      <c r="BD163" s="52" t="str">
        <f>IF(参照!L163="","",参照!L163)</f>
        <v>(株)エネット</v>
      </c>
    </row>
    <row r="164" spans="47:56">
      <c r="AU164" s="52" t="str">
        <f>IF(参照!A164="","",参照!A164)</f>
        <v/>
      </c>
      <c r="AV164" s="52" t="str">
        <f>IF(参照!B164="","",参照!B164)</f>
        <v/>
      </c>
      <c r="AW164" s="52" t="str">
        <f>IF(参照!C164="","",参照!C164)</f>
        <v/>
      </c>
      <c r="AX164" s="52" t="str">
        <f>IF(参照!D164="","",参照!D164)</f>
        <v>メニューH(残差)</v>
      </c>
      <c r="AY164" s="52">
        <f>IF(参照!E164="","",参照!E164)</f>
        <v>7.3399999999999995E-4</v>
      </c>
      <c r="AZ164" s="52" t="str">
        <f>IF(参照!F164="","",参照!F164)</f>
        <v>オリックス(株)</v>
      </c>
      <c r="BA164" s="52" t="str">
        <f>IF(参照!G164="","",参照!G164)</f>
        <v>オリックス(株)_メニューH(残差)</v>
      </c>
      <c r="BB164" s="52">
        <f t="shared" si="33"/>
        <v>0.73399999999999999</v>
      </c>
      <c r="BD164" s="52" t="str">
        <f>IF(参照!L164="","",参照!L164)</f>
        <v>エネトレード(株)</v>
      </c>
    </row>
    <row r="165" spans="47:56">
      <c r="AU165" s="52" t="str">
        <f>IF(参照!A165="","",参照!A165)</f>
        <v/>
      </c>
      <c r="AV165" s="52" t="str">
        <f>IF(参照!B165="","",参照!B165)</f>
        <v/>
      </c>
      <c r="AW165" s="52" t="str">
        <f>IF(参照!C165="","",参照!C165)</f>
        <v/>
      </c>
      <c r="AX165" s="52" t="str">
        <f>IF(参照!D165="","",参照!D165)</f>
        <v>(参考値)事業者全体</v>
      </c>
      <c r="AY165" s="52">
        <f>IF(参照!E165="","",参照!E165)</f>
        <v>5.2700000000000002E-4</v>
      </c>
      <c r="AZ165" s="52" t="str">
        <f>IF(参照!F165="","",参照!F165)</f>
        <v>オリックス(株)</v>
      </c>
      <c r="BA165" s="52" t="str">
        <f>IF(参照!G165="","",参照!G165)</f>
        <v>オリックス(株)_(参考値)事業者全体</v>
      </c>
      <c r="BB165" s="52">
        <f t="shared" si="33"/>
        <v>0.52700000000000002</v>
      </c>
      <c r="BD165" s="52" t="str">
        <f>IF(参照!L165="","",参照!L165)</f>
        <v>(株)エネ・ビジョン</v>
      </c>
    </row>
    <row r="166" spans="47:56">
      <c r="AU166" s="52" t="str">
        <f>IF(参照!A166="","",参照!A166)</f>
        <v>A0054</v>
      </c>
      <c r="AV166" s="52" t="str">
        <f>IF(参照!B166="","",参照!B166)</f>
        <v>(株)エネサンス関東</v>
      </c>
      <c r="AW166" s="52">
        <f>IF(参照!C166="","",参照!C166)</f>
        <v>5.1900000000000004E-4</v>
      </c>
      <c r="AX166" s="52" t="str">
        <f>IF(参照!D166="","",参照!D166)</f>
        <v/>
      </c>
      <c r="AY166" s="52">
        <f>IF(参照!E166="","",参照!E166)</f>
        <v>4.6299999999999998E-4</v>
      </c>
      <c r="AZ166" s="52" t="str">
        <f>IF(参照!F166="","",参照!F166)</f>
        <v>(株)エネサンス関東</v>
      </c>
      <c r="BA166" s="52" t="str">
        <f>IF(参照!G166="","",参照!G166)</f>
        <v>(株)エネサンス関東_</v>
      </c>
      <c r="BB166" s="52">
        <f t="shared" si="33"/>
        <v>0.46299999999999997</v>
      </c>
      <c r="BD166" s="52" t="str">
        <f>IF(参照!L166="","",参照!L166)</f>
        <v>(株)エネファント</v>
      </c>
    </row>
    <row r="167" spans="47:56">
      <c r="AU167" s="52" t="str">
        <f>IF(参照!A167="","",参照!A167)</f>
        <v>A0055</v>
      </c>
      <c r="AV167" s="52" t="str">
        <f>IF(参照!B167="","",参照!B167)</f>
        <v>(株)ＵＰＤＡＴＥＲ</v>
      </c>
      <c r="AW167" s="52">
        <f>IF(参照!C167="","",参照!C167)</f>
        <v>1.0399999999999999E-4</v>
      </c>
      <c r="AX167" s="52" t="str">
        <f>IF(参照!D167="","",参照!D167)</f>
        <v>メニューA</v>
      </c>
      <c r="AY167" s="52">
        <f>IF(参照!E167="","",参照!E167)</f>
        <v>0</v>
      </c>
      <c r="AZ167" s="52" t="str">
        <f>IF(参照!F167="","",参照!F167)</f>
        <v>(株)ＵＰＤＡＴＥＲ</v>
      </c>
      <c r="BA167" s="52" t="str">
        <f>IF(参照!G167="","",参照!G167)</f>
        <v>(株)ＵＰＤＡＴＥＲ_メニューA</v>
      </c>
      <c r="BB167" s="52">
        <f t="shared" si="33"/>
        <v>0</v>
      </c>
      <c r="BD167" s="52" t="str">
        <f>IF(参照!L167="","",参照!L167)</f>
        <v>エネラボ(株)</v>
      </c>
    </row>
    <row r="168" spans="47:56">
      <c r="AU168" s="52" t="str">
        <f>IF(参照!A168="","",参照!A168)</f>
        <v/>
      </c>
      <c r="AV168" s="52" t="str">
        <f>IF(参照!B168="","",参照!B168)</f>
        <v/>
      </c>
      <c r="AW168" s="52" t="str">
        <f>IF(参照!C168="","",参照!C168)</f>
        <v/>
      </c>
      <c r="AX168" s="52" t="str">
        <f>IF(参照!D168="","",参照!D168)</f>
        <v>メニューB</v>
      </c>
      <c r="AY168" s="52">
        <f>IF(参照!E168="","",参照!E168)</f>
        <v>1.9900000000000001E-4</v>
      </c>
      <c r="AZ168" s="52" t="str">
        <f>IF(参照!F168="","",参照!F168)</f>
        <v>(株)ＵＰＤＡＴＥＲ</v>
      </c>
      <c r="BA168" s="52" t="str">
        <f>IF(参照!G168="","",参照!G168)</f>
        <v>(株)ＵＰＤＡＴＥＲ_メニューB</v>
      </c>
      <c r="BB168" s="52">
        <f t="shared" si="33"/>
        <v>0.19900000000000001</v>
      </c>
      <c r="BD168" s="52" t="str">
        <f>IF(参照!L168="","",参照!L168)</f>
        <v>(株)エネルギア・ソリューション・アンド・サービス</v>
      </c>
    </row>
    <row r="169" spans="47:56">
      <c r="AU169" s="52" t="str">
        <f>IF(参照!A169="","",参照!A169)</f>
        <v/>
      </c>
      <c r="AV169" s="52" t="str">
        <f>IF(参照!B169="","",参照!B169)</f>
        <v/>
      </c>
      <c r="AW169" s="52" t="str">
        <f>IF(参照!C169="","",参照!C169)</f>
        <v/>
      </c>
      <c r="AX169" s="52" t="str">
        <f>IF(参照!D169="","",参照!D169)</f>
        <v>メニューC(残差)</v>
      </c>
      <c r="AY169" s="52">
        <f>IF(参照!E169="","",参照!E169)</f>
        <v>3.6499999999999998E-4</v>
      </c>
      <c r="AZ169" s="52" t="str">
        <f>IF(参照!F169="","",参照!F169)</f>
        <v>(株)ＵＰＤＡＴＥＲ</v>
      </c>
      <c r="BA169" s="52" t="str">
        <f>IF(参照!G169="","",参照!G169)</f>
        <v>(株)ＵＰＤＡＴＥＲ_メニューC(残差)</v>
      </c>
      <c r="BB169" s="52">
        <f t="shared" si="33"/>
        <v>0.36499999999999999</v>
      </c>
      <c r="BD169" s="52" t="str">
        <f>IF(参照!L169="","",参照!L169)</f>
        <v>エネルギーパワー(株)</v>
      </c>
    </row>
    <row r="170" spans="47:56">
      <c r="AU170" s="52" t="str">
        <f>IF(参照!A170="","",参照!A170)</f>
        <v/>
      </c>
      <c r="AV170" s="52" t="str">
        <f>IF(参照!B170="","",参照!B170)</f>
        <v/>
      </c>
      <c r="AW170" s="52" t="str">
        <f>IF(参照!C170="","",参照!C170)</f>
        <v/>
      </c>
      <c r="AX170" s="52" t="str">
        <f>IF(参照!D170="","",参照!D170)</f>
        <v>(参考値)事業者全体</v>
      </c>
      <c r="AY170" s="52">
        <f>IF(参照!E170="","",参照!E170)</f>
        <v>2.8200000000000002E-4</v>
      </c>
      <c r="AZ170" s="52" t="str">
        <f>IF(参照!F170="","",参照!F170)</f>
        <v>(株)ＵＰＤＡＴＥＲ</v>
      </c>
      <c r="BA170" s="52" t="str">
        <f>IF(参照!G170="","",参照!G170)</f>
        <v>(株)ＵＰＤＡＴＥＲ_(参考値)事業者全体</v>
      </c>
      <c r="BB170" s="52">
        <f t="shared" si="33"/>
        <v>0.28200000000000003</v>
      </c>
      <c r="BD170" s="52" t="str">
        <f>IF(参照!L170="","",参照!L170)</f>
        <v>(株)エネワンでんき(旧：(株)サイサン)</v>
      </c>
    </row>
    <row r="171" spans="47:56">
      <c r="AU171" s="52" t="str">
        <f>IF(参照!A171="","",参照!A171)</f>
        <v>A0056</v>
      </c>
      <c r="AV171" s="52" t="str">
        <f>IF(参照!B171="","",参照!B171)</f>
        <v>シン・エナジー(株)</v>
      </c>
      <c r="AW171" s="52">
        <f>IF(参照!C171="","",参照!C171)</f>
        <v>4.73E-4</v>
      </c>
      <c r="AX171" s="52" t="str">
        <f>IF(参照!D171="","",参照!D171)</f>
        <v>メニューA</v>
      </c>
      <c r="AY171" s="52">
        <f>IF(参照!E171="","",参照!E171)</f>
        <v>0</v>
      </c>
      <c r="AZ171" s="52" t="str">
        <f>IF(参照!F171="","",参照!F171)</f>
        <v>シン・エナジー(株)</v>
      </c>
      <c r="BA171" s="52" t="str">
        <f>IF(参照!G171="","",参照!G171)</f>
        <v>シン・エナジー(株)_メニューA</v>
      </c>
      <c r="BB171" s="52">
        <f t="shared" si="33"/>
        <v>0</v>
      </c>
      <c r="BD171" s="52" t="str">
        <f>IF(参照!L171="","",参照!L171)</f>
        <v>エバーグリーン・マーケティング(株)</v>
      </c>
    </row>
    <row r="172" spans="47:56">
      <c r="AU172" s="52" t="str">
        <f>IF(参照!A172="","",参照!A172)</f>
        <v/>
      </c>
      <c r="AV172" s="52" t="str">
        <f>IF(参照!B172="","",参照!B172)</f>
        <v/>
      </c>
      <c r="AW172" s="52" t="str">
        <f>IF(参照!C172="","",参照!C172)</f>
        <v/>
      </c>
      <c r="AX172" s="52" t="str">
        <f>IF(参照!D172="","",参照!D172)</f>
        <v>メニューB</v>
      </c>
      <c r="AY172" s="52">
        <f>IF(参照!E172="","",参照!E172)</f>
        <v>1.25E-4</v>
      </c>
      <c r="AZ172" s="52" t="str">
        <f>IF(参照!F172="","",参照!F172)</f>
        <v>シン・エナジー(株)</v>
      </c>
      <c r="BA172" s="52" t="str">
        <f>IF(参照!G172="","",参照!G172)</f>
        <v>シン・エナジー(株)_メニューB</v>
      </c>
      <c r="BB172" s="52">
        <f t="shared" si="33"/>
        <v>0.125</v>
      </c>
      <c r="BD172" s="52" t="str">
        <f>IF(参照!L172="","",参照!L172)</f>
        <v>エバーグリーン・リテイリング(株)</v>
      </c>
    </row>
    <row r="173" spans="47:56">
      <c r="AU173" s="52" t="str">
        <f>IF(参照!A173="","",参照!A173)</f>
        <v/>
      </c>
      <c r="AV173" s="52" t="str">
        <f>IF(参照!B173="","",参照!B173)</f>
        <v/>
      </c>
      <c r="AW173" s="52" t="str">
        <f>IF(参照!C173="","",参照!C173)</f>
        <v/>
      </c>
      <c r="AX173" s="52" t="str">
        <f>IF(参照!D173="","",参照!D173)</f>
        <v>メニューC</v>
      </c>
      <c r="AY173" s="52">
        <f>IF(参照!E173="","",参照!E173)</f>
        <v>2.23E-4</v>
      </c>
      <c r="AZ173" s="52" t="str">
        <f>IF(参照!F173="","",参照!F173)</f>
        <v>シン・エナジー(株)</v>
      </c>
      <c r="BA173" s="52" t="str">
        <f>IF(参照!G173="","",参照!G173)</f>
        <v>シン・エナジー(株)_メニューC</v>
      </c>
      <c r="BB173" s="52">
        <f t="shared" si="33"/>
        <v>0.223</v>
      </c>
      <c r="BD173" s="52" t="str">
        <f>IF(参照!L173="","",参照!L173)</f>
        <v>荏原環境プラント(株)</v>
      </c>
    </row>
    <row r="174" spans="47:56">
      <c r="AU174" s="52" t="str">
        <f>IF(参照!A174="","",参照!A174)</f>
        <v/>
      </c>
      <c r="AV174" s="52" t="str">
        <f>IF(参照!B174="","",参照!B174)</f>
        <v/>
      </c>
      <c r="AW174" s="52" t="str">
        <f>IF(参照!C174="","",参照!C174)</f>
        <v/>
      </c>
      <c r="AX174" s="52" t="str">
        <f>IF(参照!D174="","",参照!D174)</f>
        <v>メニューD(残差)</v>
      </c>
      <c r="AY174" s="52">
        <f>IF(参照!E174="","",参照!E174)</f>
        <v>4.35E-4</v>
      </c>
      <c r="AZ174" s="52" t="str">
        <f>IF(参照!F174="","",参照!F174)</f>
        <v>シン・エナジー(株)</v>
      </c>
      <c r="BA174" s="52" t="str">
        <f>IF(参照!G174="","",参照!G174)</f>
        <v>シン・エナジー(株)_メニューD(残差)</v>
      </c>
      <c r="BB174" s="52">
        <f t="shared" si="33"/>
        <v>0.435</v>
      </c>
      <c r="BD174" s="52" t="str">
        <f>IF(参照!L174="","",参照!L174)</f>
        <v>エフィシエント(株)</v>
      </c>
    </row>
    <row r="175" spans="47:56">
      <c r="AU175" s="52" t="str">
        <f>IF(参照!A175="","",参照!A175)</f>
        <v/>
      </c>
      <c r="AV175" s="52" t="str">
        <f>IF(参照!B175="","",参照!B175)</f>
        <v/>
      </c>
      <c r="AW175" s="52" t="str">
        <f>IF(参照!C175="","",参照!C175)</f>
        <v/>
      </c>
      <c r="AX175" s="52" t="str">
        <f>IF(参照!D175="","",参照!D175)</f>
        <v>(参考値)事業者全体</v>
      </c>
      <c r="AY175" s="52">
        <f>IF(参照!E175="","",参照!E175)</f>
        <v>4.7299999999999995E-4</v>
      </c>
      <c r="AZ175" s="52" t="str">
        <f>IF(参照!F175="","",参照!F175)</f>
        <v>シン・エナジー(株)</v>
      </c>
      <c r="BA175" s="52" t="str">
        <f>IF(参照!G175="","",参照!G175)</f>
        <v>シン・エナジー(株)_(参考値)事業者全体</v>
      </c>
      <c r="BB175" s="52">
        <f t="shared" si="33"/>
        <v>0.47299999999999998</v>
      </c>
      <c r="BD175" s="52" t="str">
        <f>IF(参照!L175="","",参照!L175)</f>
        <v>(株)エフエネ</v>
      </c>
    </row>
    <row r="176" spans="47:56">
      <c r="AU176" s="52" t="str">
        <f>IF(参照!A176="","",参照!A176)</f>
        <v>A0057</v>
      </c>
      <c r="AV176" s="52" t="str">
        <f>IF(参照!B176="","",参照!B176)</f>
        <v>(株)サニックス</v>
      </c>
      <c r="AW176" s="52">
        <f>IF(参照!C176="","",参照!C176)</f>
        <v>5.6200000000000011E-4</v>
      </c>
      <c r="AX176" s="52" t="str">
        <f>IF(参照!D176="","",参照!D176)</f>
        <v>メニューA</v>
      </c>
      <c r="AY176" s="52">
        <f>IF(参照!E176="","",参照!E176)</f>
        <v>0</v>
      </c>
      <c r="AZ176" s="52" t="str">
        <f>IF(参照!F176="","",参照!F176)</f>
        <v>(株)サニックス</v>
      </c>
      <c r="BA176" s="52" t="str">
        <f>IF(参照!G176="","",参照!G176)</f>
        <v>(株)サニックス_メニューA</v>
      </c>
      <c r="BB176" s="52">
        <f t="shared" si="33"/>
        <v>0</v>
      </c>
      <c r="BD176" s="52" t="str">
        <f>IF(参照!L176="","",参照!L176)</f>
        <v>(株)エフオン</v>
      </c>
    </row>
    <row r="177" spans="47:56">
      <c r="AU177" s="52" t="str">
        <f>IF(参照!A177="","",参照!A177)</f>
        <v/>
      </c>
      <c r="AV177" s="52" t="str">
        <f>IF(参照!B177="","",参照!B177)</f>
        <v/>
      </c>
      <c r="AW177" s="52" t="str">
        <f>IF(参照!C177="","",参照!C177)</f>
        <v/>
      </c>
      <c r="AX177" s="52" t="str">
        <f>IF(参照!D177="","",参照!D177)</f>
        <v>メニューB</v>
      </c>
      <c r="AY177" s="52">
        <f>IF(参照!E177="","",参照!E177)</f>
        <v>0</v>
      </c>
      <c r="AZ177" s="52" t="str">
        <f>IF(参照!F177="","",参照!F177)</f>
        <v>(株)サニックス</v>
      </c>
      <c r="BA177" s="52" t="str">
        <f>IF(参照!G177="","",参照!G177)</f>
        <v>(株)サニックス_メニューB</v>
      </c>
      <c r="BB177" s="52">
        <f t="shared" si="33"/>
        <v>0</v>
      </c>
      <c r="BD177" s="52" t="str">
        <f>IF(参照!L177="","",参照!L177)</f>
        <v>エフビットコミュニケーションズ(株)　</v>
      </c>
    </row>
    <row r="178" spans="47:56">
      <c r="AU178" s="52" t="str">
        <f>IF(参照!A178="","",参照!A178)</f>
        <v/>
      </c>
      <c r="AV178" s="52" t="str">
        <f>IF(参照!B178="","",参照!B178)</f>
        <v/>
      </c>
      <c r="AW178" s="52" t="str">
        <f>IF(参照!C178="","",参照!C178)</f>
        <v/>
      </c>
      <c r="AX178" s="52" t="str">
        <f>IF(参照!D178="","",参照!D178)</f>
        <v>メニューC</v>
      </c>
      <c r="AY178" s="52">
        <f>IF(参照!E178="","",参照!E178)</f>
        <v>2.8000000000000003E-4</v>
      </c>
      <c r="AZ178" s="52" t="str">
        <f>IF(参照!F178="","",参照!F178)</f>
        <v>(株)サニックス</v>
      </c>
      <c r="BA178" s="52" t="str">
        <f>IF(参照!G178="","",参照!G178)</f>
        <v>(株)サニックス_メニューC</v>
      </c>
      <c r="BB178" s="52">
        <f t="shared" si="33"/>
        <v>0.28000000000000003</v>
      </c>
      <c r="BD178" s="52" t="str">
        <f>IF(参照!L178="","",参照!L178)</f>
        <v>(株)エルピオ</v>
      </c>
    </row>
    <row r="179" spans="47:56">
      <c r="AU179" s="52" t="str">
        <f>IF(参照!A179="","",参照!A179)</f>
        <v/>
      </c>
      <c r="AV179" s="52" t="str">
        <f>IF(参照!B179="","",参照!B179)</f>
        <v/>
      </c>
      <c r="AW179" s="52" t="str">
        <f>IF(参照!C179="","",参照!C179)</f>
        <v/>
      </c>
      <c r="AX179" s="52" t="str">
        <f>IF(参照!D179="","",参照!D179)</f>
        <v>メニューD(残差)</v>
      </c>
      <c r="AY179" s="52">
        <f>IF(参照!E179="","",参照!E179)</f>
        <v>6.4700000000000001E-4</v>
      </c>
      <c r="AZ179" s="52" t="str">
        <f>IF(参照!F179="","",参照!F179)</f>
        <v>(株)サニックス</v>
      </c>
      <c r="BA179" s="52" t="str">
        <f>IF(参照!G179="","",参照!G179)</f>
        <v>(株)サニックス_メニューD(残差)</v>
      </c>
      <c r="BB179" s="52">
        <f t="shared" si="33"/>
        <v>0.64700000000000002</v>
      </c>
      <c r="BD179" s="52" t="str">
        <f>IF(参照!L179="","",参照!L179)</f>
        <v>エルメック(株)</v>
      </c>
    </row>
    <row r="180" spans="47:56">
      <c r="AU180" s="52" t="str">
        <f>IF(参照!A180="","",参照!A180)</f>
        <v/>
      </c>
      <c r="AV180" s="52" t="str">
        <f>IF(参照!B180="","",参照!B180)</f>
        <v/>
      </c>
      <c r="AW180" s="52" t="str">
        <f>IF(参照!C180="","",参照!C180)</f>
        <v/>
      </c>
      <c r="AX180" s="52" t="str">
        <f>IF(参照!D180="","",参照!D180)</f>
        <v>(参考値)事業者全体</v>
      </c>
      <c r="AY180" s="52">
        <f>IF(参照!E180="","",参照!E180)</f>
        <v>4.86E-4</v>
      </c>
      <c r="AZ180" s="52" t="str">
        <f>IF(参照!F180="","",参照!F180)</f>
        <v>(株)サニックス</v>
      </c>
      <c r="BA180" s="52" t="str">
        <f>IF(参照!G180="","",参照!G180)</f>
        <v>(株)サニックス_(参考値)事業者全体</v>
      </c>
      <c r="BB180" s="52">
        <f t="shared" si="33"/>
        <v>0.48599999999999999</v>
      </c>
      <c r="BD180" s="52" t="str">
        <f>IF(参照!L180="","",参照!L180)</f>
        <v>(株)縁人</v>
      </c>
    </row>
    <row r="181" spans="47:56">
      <c r="AU181" s="52" t="str">
        <f>IF(参照!A181="","",参照!A181)</f>
        <v>A0058</v>
      </c>
      <c r="AV181" s="52" t="str">
        <f>IF(参照!B181="","",参照!B181)</f>
        <v>(株)コンシェルジュ</v>
      </c>
      <c r="AW181" s="52">
        <f>IF(参照!C181="","",参照!C181)</f>
        <v>2.2800000000000001E-4</v>
      </c>
      <c r="AX181" s="52" t="str">
        <f>IF(参照!D181="","",参照!D181)</f>
        <v>メニューA</v>
      </c>
      <c r="AY181" s="52">
        <f>IF(参照!E181="","",参照!E181)</f>
        <v>0</v>
      </c>
      <c r="AZ181" s="52" t="str">
        <f>IF(参照!F181="","",参照!F181)</f>
        <v>(株)コンシェルジュ</v>
      </c>
      <c r="BA181" s="52" t="str">
        <f>IF(参照!G181="","",参照!G181)</f>
        <v>(株)コンシェルジュ_メニューA</v>
      </c>
      <c r="BB181" s="52">
        <f t="shared" si="33"/>
        <v>0</v>
      </c>
      <c r="BD181" s="52" t="str">
        <f>IF(参照!L181="","",参照!L181)</f>
        <v>おいでんエネルギー(株)</v>
      </c>
    </row>
    <row r="182" spans="47:56">
      <c r="AU182" s="52" t="str">
        <f>IF(参照!A182="","",参照!A182)</f>
        <v/>
      </c>
      <c r="AV182" s="52" t="str">
        <f>IF(参照!B182="","",参照!B182)</f>
        <v/>
      </c>
      <c r="AW182" s="52" t="str">
        <f>IF(参照!C182="","",参照!C182)</f>
        <v/>
      </c>
      <c r="AX182" s="52" t="str">
        <f>IF(参照!D182="","",参照!D182)</f>
        <v>メニューB(残差)</v>
      </c>
      <c r="AY182" s="52">
        <f>IF(参照!E182="","",参照!E182)</f>
        <v>4.8699999999999997E-4</v>
      </c>
      <c r="AZ182" s="52" t="str">
        <f>IF(参照!F182="","",参照!F182)</f>
        <v>(株)コンシェルジュ</v>
      </c>
      <c r="BA182" s="52" t="str">
        <f>IF(参照!G182="","",参照!G182)</f>
        <v>(株)コンシェルジュ_メニューB(残差)</v>
      </c>
      <c r="BB182" s="52">
        <f t="shared" si="33"/>
        <v>0.48699999999999999</v>
      </c>
      <c r="BD182" s="52" t="str">
        <f>IF(参照!L182="","",参照!L182)</f>
        <v>王子・伊藤忠エネクス電力販売(株)</v>
      </c>
    </row>
    <row r="183" spans="47:56">
      <c r="AU183" s="52" t="str">
        <f>IF(参照!A183="","",参照!A183)</f>
        <v/>
      </c>
      <c r="AV183" s="52" t="str">
        <f>IF(参照!B183="","",参照!B183)</f>
        <v/>
      </c>
      <c r="AW183" s="52" t="str">
        <f>IF(参照!C183="","",参照!C183)</f>
        <v/>
      </c>
      <c r="AX183" s="52" t="str">
        <f>IF(参照!D183="","",参照!D183)</f>
        <v>(参考値)事業者全体</v>
      </c>
      <c r="AY183" s="52">
        <f>IF(参照!E183="","",参照!E183)</f>
        <v>4.4900000000000002E-4</v>
      </c>
      <c r="AZ183" s="52" t="str">
        <f>IF(参照!F183="","",参照!F183)</f>
        <v>(株)コンシェルジュ</v>
      </c>
      <c r="BA183" s="52" t="str">
        <f>IF(参照!G183="","",参照!G183)</f>
        <v>(株)コンシェルジュ_(参考値)事業者全体</v>
      </c>
      <c r="BB183" s="52">
        <f t="shared" si="33"/>
        <v>0.44900000000000001</v>
      </c>
      <c r="BD183" s="52" t="str">
        <f>IF(参照!L183="","",参照!L183)</f>
        <v>青梅ガス(株)</v>
      </c>
    </row>
    <row r="184" spans="47:56">
      <c r="AU184" s="52" t="str">
        <f>IF(参照!A184="","",参照!A184)</f>
        <v>A0060</v>
      </c>
      <c r="AV184" s="52" t="str">
        <f>IF(参照!B184="","",参照!B184)</f>
        <v>(株)アイ・グリッド・ソリューションズ</v>
      </c>
      <c r="AW184" s="52">
        <f>IF(参照!C184="","",参照!C184)</f>
        <v>5.31E-4</v>
      </c>
      <c r="AX184" s="52" t="str">
        <f>IF(参照!D184="","",参照!D184)</f>
        <v>メニューA</v>
      </c>
      <c r="AY184" s="52">
        <f>IF(参照!E184="","",参照!E184)</f>
        <v>0</v>
      </c>
      <c r="AZ184" s="52" t="str">
        <f>IF(参照!F184="","",参照!F184)</f>
        <v>(株)アイ・グリッド・ソリューションズ</v>
      </c>
      <c r="BA184" s="52" t="str">
        <f>IF(参照!G184="","",参照!G184)</f>
        <v>(株)アイ・グリッド・ソリューションズ_メニューA</v>
      </c>
      <c r="BB184" s="52">
        <f t="shared" si="33"/>
        <v>0</v>
      </c>
      <c r="BD184" s="52" t="str">
        <f>IF(参照!L184="","",参照!L184)</f>
        <v>大分ケーブルテレコム(株)</v>
      </c>
    </row>
    <row r="185" spans="47:56">
      <c r="AU185" s="52" t="str">
        <f>IF(参照!A185="","",参照!A185)</f>
        <v/>
      </c>
      <c r="AV185" s="52" t="str">
        <f>IF(参照!B185="","",参照!B185)</f>
        <v/>
      </c>
      <c r="AW185" s="52" t="str">
        <f>IF(参照!C185="","",参照!C185)</f>
        <v/>
      </c>
      <c r="AX185" s="52" t="str">
        <f>IF(参照!D185="","",参照!D185)</f>
        <v>メニューB(残差)</v>
      </c>
      <c r="AY185" s="52">
        <f>IF(参照!E185="","",参照!E185)</f>
        <v>5.0799999999999999E-4</v>
      </c>
      <c r="AZ185" s="52" t="str">
        <f>IF(参照!F185="","",参照!F185)</f>
        <v>(株)アイ・グリッド・ソリューションズ</v>
      </c>
      <c r="BA185" s="52" t="str">
        <f>IF(参照!G185="","",参照!G185)</f>
        <v>(株)アイ・グリッド・ソリューションズ_メニューB(残差)</v>
      </c>
      <c r="BB185" s="52">
        <f t="shared" si="33"/>
        <v>0.50800000000000001</v>
      </c>
      <c r="BD185" s="52" t="str">
        <f>IF(参照!L185="","",参照!L185)</f>
        <v>大垣ガス(株)</v>
      </c>
    </row>
    <row r="186" spans="47:56">
      <c r="AU186" s="52" t="str">
        <f>IF(参照!A186="","",参照!A186)</f>
        <v/>
      </c>
      <c r="AV186" s="52" t="str">
        <f>IF(参照!B186="","",参照!B186)</f>
        <v/>
      </c>
      <c r="AW186" s="52" t="str">
        <f>IF(参照!C186="","",参照!C186)</f>
        <v/>
      </c>
      <c r="AX186" s="52" t="str">
        <f>IF(参照!D186="","",参照!D186)</f>
        <v>(参考値)事業者全体</v>
      </c>
      <c r="AY186" s="52">
        <f>IF(参照!E186="","",参照!E186)</f>
        <v>4.1199999999999999E-4</v>
      </c>
      <c r="AZ186" s="52" t="str">
        <f>IF(参照!F186="","",参照!F186)</f>
        <v>(株)アイ・グリッド・ソリューションズ</v>
      </c>
      <c r="BA186" s="52" t="str">
        <f>IF(参照!G186="","",参照!G186)</f>
        <v>(株)アイ・グリッド・ソリューションズ_(参考値)事業者全体</v>
      </c>
      <c r="BB186" s="52">
        <f t="shared" si="33"/>
        <v>0.41199999999999998</v>
      </c>
      <c r="BD186" s="52" t="str">
        <f>IF(参照!L186="","",参照!L186)</f>
        <v>大阪いずみ市民生活協同組合</v>
      </c>
    </row>
    <row r="187" spans="47:56">
      <c r="AU187" s="52" t="str">
        <f>IF(参照!A187="","",参照!A187)</f>
        <v>A0061</v>
      </c>
      <c r="AV187" s="52" t="str">
        <f>IF(参照!B187="","",参照!B187)</f>
        <v>サミットエナジー(株)</v>
      </c>
      <c r="AW187" s="52">
        <f>IF(参照!C187="","",参照!C187)</f>
        <v>4.5399999999999998E-4</v>
      </c>
      <c r="AX187" s="52" t="str">
        <f>IF(参照!D187="","",参照!D187)</f>
        <v>メニューA</v>
      </c>
      <c r="AY187" s="52">
        <f>IF(参照!E187="","",参照!E187)</f>
        <v>0</v>
      </c>
      <c r="AZ187" s="52" t="str">
        <f>IF(参照!F187="","",参照!F187)</f>
        <v>サミットエナジー(株)</v>
      </c>
      <c r="BA187" s="52" t="str">
        <f>IF(参照!G187="","",参照!G187)</f>
        <v>サミットエナジー(株)_メニューA</v>
      </c>
      <c r="BB187" s="52">
        <f t="shared" si="33"/>
        <v>0</v>
      </c>
      <c r="BD187" s="52" t="str">
        <f>IF(参照!L187="","",参照!L187)</f>
        <v>大阪瓦斯(株)</v>
      </c>
    </row>
    <row r="188" spans="47:56">
      <c r="AU188" s="52" t="str">
        <f>IF(参照!A188="","",参照!A188)</f>
        <v/>
      </c>
      <c r="AV188" s="52" t="str">
        <f>IF(参照!B188="","",参照!B188)</f>
        <v/>
      </c>
      <c r="AW188" s="52" t="str">
        <f>IF(参照!C188="","",参照!C188)</f>
        <v/>
      </c>
      <c r="AX188" s="52" t="str">
        <f>IF(参照!D188="","",参照!D188)</f>
        <v>メニューB(残差)</v>
      </c>
      <c r="AY188" s="52">
        <f>IF(参照!E188="","",参照!E188)</f>
        <v>4.6200000000000001E-4</v>
      </c>
      <c r="AZ188" s="52" t="str">
        <f>IF(参照!F188="","",参照!F188)</f>
        <v>サミットエナジー(株)</v>
      </c>
      <c r="BA188" s="52" t="str">
        <f>IF(参照!G188="","",参照!G188)</f>
        <v>サミットエナジー(株)_メニューB(残差)</v>
      </c>
      <c r="BB188" s="52">
        <f t="shared" si="33"/>
        <v>0.46200000000000002</v>
      </c>
      <c r="BD188" s="52" t="str">
        <f>IF(参照!L188="","",参照!L188)</f>
        <v>おおすみ半島スマートエネルギー(株)</v>
      </c>
    </row>
    <row r="189" spans="47:56">
      <c r="AU189" s="52" t="str">
        <f>IF(参照!A189="","",参照!A189)</f>
        <v/>
      </c>
      <c r="AV189" s="52" t="str">
        <f>IF(参照!B189="","",参照!B189)</f>
        <v/>
      </c>
      <c r="AW189" s="52" t="str">
        <f>IF(参照!C189="","",参照!C189)</f>
        <v/>
      </c>
      <c r="AX189" s="52" t="str">
        <f>IF(参照!D189="","",参照!D189)</f>
        <v>(参考値)事業者全体</v>
      </c>
      <c r="AY189" s="52">
        <f>IF(参照!E189="","",参照!E189)</f>
        <v>4.2999999999999999E-4</v>
      </c>
      <c r="AZ189" s="52" t="str">
        <f>IF(参照!F189="","",参照!F189)</f>
        <v>サミットエナジー(株)</v>
      </c>
      <c r="BA189" s="52" t="str">
        <f>IF(参照!G189="","",参照!G189)</f>
        <v>サミットエナジー(株)_(参考値)事業者全体</v>
      </c>
      <c r="BB189" s="52">
        <f t="shared" si="33"/>
        <v>0.43</v>
      </c>
      <c r="BD189" s="52" t="str">
        <f>IF(参照!L189="","",参照!L189)</f>
        <v>大多喜ガス(株)</v>
      </c>
    </row>
    <row r="190" spans="47:56">
      <c r="AU190" s="52" t="str">
        <f>IF(参照!A190="","",参照!A190)</f>
        <v>A0062</v>
      </c>
      <c r="AV190" s="52" t="str">
        <f>IF(参照!B190="","",参照!B190)</f>
        <v>リコージャパン(株)</v>
      </c>
      <c r="AW190" s="52">
        <f>IF(参照!C190="","",参照!C190)</f>
        <v>4.7899999999999999E-4</v>
      </c>
      <c r="AX190" s="52" t="str">
        <f>IF(参照!D190="","",参照!D190)</f>
        <v>メニューA</v>
      </c>
      <c r="AY190" s="52">
        <f>IF(参照!E190="","",参照!E190)</f>
        <v>0</v>
      </c>
      <c r="AZ190" s="52" t="str">
        <f>IF(参照!F190="","",参照!F190)</f>
        <v>リコージャパン(株)</v>
      </c>
      <c r="BA190" s="52" t="str">
        <f>IF(参照!G190="","",参照!G190)</f>
        <v>リコージャパン(株)_メニューA</v>
      </c>
      <c r="BB190" s="52">
        <f t="shared" si="33"/>
        <v>0</v>
      </c>
      <c r="BD190" s="52" t="str">
        <f>IF(参照!L190="","",参照!L190)</f>
        <v>(株)おおた電力</v>
      </c>
    </row>
    <row r="191" spans="47:56">
      <c r="AU191" s="52" t="str">
        <f>IF(参照!A191="","",参照!A191)</f>
        <v/>
      </c>
      <c r="AV191" s="52" t="str">
        <f>IF(参照!B191="","",参照!B191)</f>
        <v/>
      </c>
      <c r="AW191" s="52" t="str">
        <f>IF(参照!C191="","",参照!C191)</f>
        <v/>
      </c>
      <c r="AX191" s="52" t="str">
        <f>IF(参照!D191="","",参照!D191)</f>
        <v>メニューB</v>
      </c>
      <c r="AY191" s="52">
        <f>IF(参照!E191="","",参照!E191)</f>
        <v>0</v>
      </c>
      <c r="AZ191" s="52" t="str">
        <f>IF(参照!F191="","",参照!F191)</f>
        <v>リコージャパン(株)</v>
      </c>
      <c r="BA191" s="52" t="str">
        <f>IF(参照!G191="","",参照!G191)</f>
        <v>リコージャパン(株)_メニューB</v>
      </c>
      <c r="BB191" s="52">
        <f t="shared" si="33"/>
        <v>0</v>
      </c>
      <c r="BD191" s="52" t="str">
        <f>IF(参照!L191="","",参照!L191)</f>
        <v>(株)岡崎建材</v>
      </c>
    </row>
    <row r="192" spans="47:56">
      <c r="AU192" s="52" t="str">
        <f>IF(参照!A192="","",参照!A192)</f>
        <v/>
      </c>
      <c r="AV192" s="52" t="str">
        <f>IF(参照!B192="","",参照!B192)</f>
        <v/>
      </c>
      <c r="AW192" s="52" t="str">
        <f>IF(参照!C192="","",参照!C192)</f>
        <v/>
      </c>
      <c r="AX192" s="52" t="str">
        <f>IF(参照!D192="","",参照!D192)</f>
        <v>メニューC</v>
      </c>
      <c r="AY192" s="52">
        <f>IF(参照!E192="","",参照!E192)</f>
        <v>3.0199999999999997E-4</v>
      </c>
      <c r="AZ192" s="52" t="str">
        <f>IF(参照!F192="","",参照!F192)</f>
        <v>リコージャパン(株)</v>
      </c>
      <c r="BA192" s="52" t="str">
        <f>IF(参照!G192="","",参照!G192)</f>
        <v>リコージャパン(株)_メニューC</v>
      </c>
      <c r="BB192" s="52">
        <f t="shared" si="33"/>
        <v>0.30199999999999999</v>
      </c>
      <c r="BD192" s="52" t="str">
        <f>IF(参照!L192="","",参照!L192)</f>
        <v>(株)岡崎さくら電力</v>
      </c>
    </row>
    <row r="193" spans="47:56">
      <c r="AU193" s="52" t="str">
        <f>IF(参照!A193="","",参照!A193)</f>
        <v/>
      </c>
      <c r="AV193" s="52" t="str">
        <f>IF(参照!B193="","",参照!B193)</f>
        <v/>
      </c>
      <c r="AW193" s="52" t="str">
        <f>IF(参照!C193="","",参照!C193)</f>
        <v/>
      </c>
      <c r="AX193" s="52" t="str">
        <f>IF(参照!D193="","",参照!D193)</f>
        <v>メニューD</v>
      </c>
      <c r="AY193" s="52">
        <f>IF(参照!E193="","",参照!E193)</f>
        <v>0</v>
      </c>
      <c r="AZ193" s="52" t="str">
        <f>IF(参照!F193="","",参照!F193)</f>
        <v>リコージャパン(株)</v>
      </c>
      <c r="BA193" s="52" t="str">
        <f>IF(参照!G193="","",参照!G193)</f>
        <v>リコージャパン(株)_メニューD</v>
      </c>
      <c r="BB193" s="52">
        <f t="shared" si="33"/>
        <v>0</v>
      </c>
      <c r="BD193" s="52" t="str">
        <f>IF(参照!L193="","",参照!L193)</f>
        <v>岡田建設(株)</v>
      </c>
    </row>
    <row r="194" spans="47:56">
      <c r="AU194" s="52" t="str">
        <f>IF(参照!A194="","",参照!A194)</f>
        <v/>
      </c>
      <c r="AV194" s="52" t="str">
        <f>IF(参照!B194="","",参照!B194)</f>
        <v/>
      </c>
      <c r="AW194" s="52" t="str">
        <f>IF(参照!C194="","",参照!C194)</f>
        <v/>
      </c>
      <c r="AX194" s="52" t="str">
        <f>IF(参照!D194="","",参照!D194)</f>
        <v>メニューE</v>
      </c>
      <c r="AY194" s="52">
        <f>IF(参照!E194="","",参照!E194)</f>
        <v>3.6999999999999999E-4</v>
      </c>
      <c r="AZ194" s="52" t="str">
        <f>IF(参照!F194="","",参照!F194)</f>
        <v>リコージャパン(株)</v>
      </c>
      <c r="BA194" s="52" t="str">
        <f>IF(参照!G194="","",参照!G194)</f>
        <v>リコージャパン(株)_メニューE</v>
      </c>
      <c r="BB194" s="52">
        <f t="shared" si="33"/>
        <v>0.37</v>
      </c>
      <c r="BD194" s="52" t="str">
        <f>IF(参照!L194="","",参照!L194)</f>
        <v>(株)オカモト</v>
      </c>
    </row>
    <row r="195" spans="47:56">
      <c r="AU195" s="52" t="str">
        <f>IF(参照!A195="","",参照!A195)</f>
        <v/>
      </c>
      <c r="AV195" s="52" t="str">
        <f>IF(参照!B195="","",参照!B195)</f>
        <v/>
      </c>
      <c r="AW195" s="52" t="str">
        <f>IF(参照!C195="","",参照!C195)</f>
        <v/>
      </c>
      <c r="AX195" s="52" t="str">
        <f>IF(参照!D195="","",参照!D195)</f>
        <v>メニューF(残差)</v>
      </c>
      <c r="AY195" s="52">
        <f>IF(参照!E195="","",参照!E195)</f>
        <v>4.7799999999999996E-4</v>
      </c>
      <c r="AZ195" s="52" t="str">
        <f>IF(参照!F195="","",参照!F195)</f>
        <v>リコージャパン(株)</v>
      </c>
      <c r="BA195" s="52" t="str">
        <f>IF(参照!G195="","",参照!G195)</f>
        <v>リコージャパン(株)_メニューF(残差)</v>
      </c>
      <c r="BB195" s="52">
        <f t="shared" si="33"/>
        <v>0.47799999999999998</v>
      </c>
      <c r="BD195" s="52" t="str">
        <f>IF(参照!L195="","",参照!L195)</f>
        <v>岡山電力(株)</v>
      </c>
    </row>
    <row r="196" spans="47:56">
      <c r="AU196" s="52" t="str">
        <f>IF(参照!A196="","",参照!A196)</f>
        <v/>
      </c>
      <c r="AV196" s="52" t="str">
        <f>IF(参照!B196="","",参照!B196)</f>
        <v/>
      </c>
      <c r="AW196" s="52" t="str">
        <f>IF(参照!C196="","",参照!C196)</f>
        <v/>
      </c>
      <c r="AX196" s="52" t="str">
        <f>IF(参照!D196="","",参照!D196)</f>
        <v>(参考値)事業者全体</v>
      </c>
      <c r="AY196" s="52">
        <f>IF(参照!E196="","",参照!E196)</f>
        <v>4.4099999999999999E-4</v>
      </c>
      <c r="AZ196" s="52" t="str">
        <f>IF(参照!F196="","",参照!F196)</f>
        <v>リコージャパン(株)</v>
      </c>
      <c r="BA196" s="52" t="str">
        <f>IF(参照!G196="","",参照!G196)</f>
        <v>リコージャパン(株)_(参考値)事業者全体</v>
      </c>
      <c r="BB196" s="52">
        <f t="shared" si="33"/>
        <v>0.441</v>
      </c>
      <c r="BD196" s="52" t="str">
        <f>IF(参照!L196="","",参照!L196)</f>
        <v>(株)沖縄ガスニューパワー</v>
      </c>
    </row>
    <row r="197" spans="47:56">
      <c r="AU197" s="52" t="str">
        <f>IF(参照!A197="","",参照!A197)</f>
        <v>A0063</v>
      </c>
      <c r="AV197" s="52" t="str">
        <f>IF(参照!B197="","",参照!B197)</f>
        <v>(株)エネルギア・ソリューション・アンド・サービス</v>
      </c>
      <c r="AW197" s="52" t="str">
        <f>IF(参照!C197="","",参照!C197)</f>
        <v>0.000453※</v>
      </c>
      <c r="AX197" s="52" t="str">
        <f>IF(参照!D197="","",参照!D197)</f>
        <v>メニューA</v>
      </c>
      <c r="AY197" s="52">
        <f>IF(参照!E197="","",参照!E197)</f>
        <v>0</v>
      </c>
      <c r="AZ197" s="52" t="str">
        <f>IF(参照!F197="","",参照!F197)</f>
        <v>(株)エネルギア・ソリューション・アンド・サービス</v>
      </c>
      <c r="BA197" s="52" t="str">
        <f>IF(参照!G197="","",参照!G197)</f>
        <v>(株)エネルギア・ソリューション・アンド・サービス_メニューA</v>
      </c>
      <c r="BB197" s="52">
        <f t="shared" ref="BB197:BB260" si="34">AY197*1000</f>
        <v>0</v>
      </c>
      <c r="BD197" s="52" t="str">
        <f>IF(参照!L197="","",参照!L197)</f>
        <v>おきなわコープエナジー(株)</v>
      </c>
    </row>
    <row r="198" spans="47:56">
      <c r="AU198" s="52" t="str">
        <f>IF(参照!A198="","",参照!A198)</f>
        <v/>
      </c>
      <c r="AV198" s="52" t="str">
        <f>IF(参照!B198="","",参照!B198)</f>
        <v/>
      </c>
      <c r="AW198" s="52" t="str">
        <f>IF(参照!C198="","",参照!C198)</f>
        <v/>
      </c>
      <c r="AX198" s="52" t="str">
        <f>IF(参照!D198="","",参照!D198)</f>
        <v>メニューB(残差)</v>
      </c>
      <c r="AY198" s="52">
        <f>IF(参照!E198="","",参照!E198)</f>
        <v>4.4099999999999999E-4</v>
      </c>
      <c r="AZ198" s="52" t="str">
        <f>IF(参照!F198="","",参照!F198)</f>
        <v>(株)エネルギア・ソリューション・アンド・サービス</v>
      </c>
      <c r="BA198" s="52" t="str">
        <f>IF(参照!G198="","",参照!G198)</f>
        <v>(株)エネルギア・ソリューション・アンド・サービス_メニューB(残差)</v>
      </c>
      <c r="BB198" s="52">
        <f t="shared" si="34"/>
        <v>0.441</v>
      </c>
      <c r="BD198" s="52" t="str">
        <f>IF(参照!L198="","",参照!L198)</f>
        <v>沖縄新エネ開発(株)</v>
      </c>
    </row>
    <row r="199" spans="47:56">
      <c r="AU199" s="52" t="str">
        <f>IF(参照!A199="","",参照!A199)</f>
        <v/>
      </c>
      <c r="AV199" s="52" t="str">
        <f>IF(参照!B199="","",参照!B199)</f>
        <v/>
      </c>
      <c r="AW199" s="52" t="str">
        <f>IF(参照!C199="","",参照!C199)</f>
        <v/>
      </c>
      <c r="AX199" s="52" t="str">
        <f>IF(参照!D199="","",参照!D199)</f>
        <v>(参考値)事業者全体</v>
      </c>
      <c r="AY199" s="52">
        <f>IF(参照!E199="","",参照!E199)</f>
        <v>5.9499999999999993E-4</v>
      </c>
      <c r="AZ199" s="52" t="str">
        <f>IF(参照!F199="","",参照!F199)</f>
        <v>(株)エネルギア・ソリューション・アンド・サービス</v>
      </c>
      <c r="BA199" s="52" t="str">
        <f>IF(参照!G199="","",参照!G199)</f>
        <v>(株)エネルギア・ソリューション・アンド・サービス_(参考値)事業者全体</v>
      </c>
      <c r="BB199" s="52">
        <f t="shared" si="34"/>
        <v>0.59499999999999997</v>
      </c>
      <c r="BD199" s="52" t="str">
        <f>IF(参照!L199="","",参照!L199)</f>
        <v>奥出雲電力(株)</v>
      </c>
    </row>
    <row r="200" spans="47:56">
      <c r="AU200" s="52" t="str">
        <f>IF(参照!A200="","",参照!A200)</f>
        <v>A0064</v>
      </c>
      <c r="AV200" s="52" t="str">
        <f>IF(参照!B200="","",参照!B200)</f>
        <v>東京ガス(株)</v>
      </c>
      <c r="AW200" s="52">
        <f>IF(参照!C200="","",参照!C200)</f>
        <v>4.35E-4</v>
      </c>
      <c r="AX200" s="52" t="str">
        <f>IF(参照!D200="","",参照!D200)</f>
        <v>メニューA</v>
      </c>
      <c r="AY200" s="52">
        <f>IF(参照!E200="","",参照!E200)</f>
        <v>0</v>
      </c>
      <c r="AZ200" s="52" t="str">
        <f>IF(参照!F200="","",参照!F200)</f>
        <v>東京ガス(株)</v>
      </c>
      <c r="BA200" s="52" t="str">
        <f>IF(参照!G200="","",参照!G200)</f>
        <v>東京ガス(株)_メニューA</v>
      </c>
      <c r="BB200" s="52">
        <f t="shared" si="34"/>
        <v>0</v>
      </c>
      <c r="BD200" s="52" t="str">
        <f>IF(参照!L200="","",参照!L200)</f>
        <v>(株)オズエナジー</v>
      </c>
    </row>
    <row r="201" spans="47:56">
      <c r="AU201" s="52" t="str">
        <f>IF(参照!A201="","",参照!A201)</f>
        <v/>
      </c>
      <c r="AV201" s="52" t="str">
        <f>IF(参照!B201="","",参照!B201)</f>
        <v/>
      </c>
      <c r="AW201" s="52" t="str">
        <f>IF(参照!C201="","",参照!C201)</f>
        <v/>
      </c>
      <c r="AX201" s="52" t="str">
        <f>IF(参照!D201="","",参照!D201)</f>
        <v>メニューB</v>
      </c>
      <c r="AY201" s="52">
        <f>IF(参照!E201="","",参照!E201)</f>
        <v>0</v>
      </c>
      <c r="AZ201" s="52" t="str">
        <f>IF(参照!F201="","",参照!F201)</f>
        <v>東京ガス(株)</v>
      </c>
      <c r="BA201" s="52" t="str">
        <f>IF(参照!G201="","",参照!G201)</f>
        <v>東京ガス(株)_メニューB</v>
      </c>
      <c r="BB201" s="52">
        <f t="shared" si="34"/>
        <v>0</v>
      </c>
      <c r="BD201" s="52" t="str">
        <f>IF(参照!L201="","",参照!L201)</f>
        <v>(株)オノプロックス</v>
      </c>
    </row>
    <row r="202" spans="47:56">
      <c r="AU202" s="52" t="str">
        <f>IF(参照!A202="","",参照!A202)</f>
        <v/>
      </c>
      <c r="AV202" s="52" t="str">
        <f>IF(参照!B202="","",参照!B202)</f>
        <v/>
      </c>
      <c r="AW202" s="52" t="str">
        <f>IF(参照!C202="","",参照!C202)</f>
        <v/>
      </c>
      <c r="AX202" s="52" t="str">
        <f>IF(参照!D202="","",参照!D202)</f>
        <v>メニューC</v>
      </c>
      <c r="AY202" s="52">
        <f>IF(参照!E202="","",参照!E202)</f>
        <v>6.6000000000000005E-5</v>
      </c>
      <c r="AZ202" s="52" t="str">
        <f>IF(参照!F202="","",参照!F202)</f>
        <v>東京ガス(株)</v>
      </c>
      <c r="BA202" s="52" t="str">
        <f>IF(参照!G202="","",参照!G202)</f>
        <v>東京ガス(株)_メニューC</v>
      </c>
      <c r="BB202" s="52">
        <f t="shared" si="34"/>
        <v>6.6000000000000003E-2</v>
      </c>
      <c r="BD202" s="52" t="str">
        <f>IF(参照!L202="","",参照!L202)</f>
        <v>(株)オプテージ</v>
      </c>
    </row>
    <row r="203" spans="47:56">
      <c r="AU203" s="52" t="str">
        <f>IF(参照!A203="","",参照!A203)</f>
        <v/>
      </c>
      <c r="AV203" s="52" t="str">
        <f>IF(参照!B203="","",参照!B203)</f>
        <v/>
      </c>
      <c r="AW203" s="52" t="str">
        <f>IF(参照!C203="","",参照!C203)</f>
        <v/>
      </c>
      <c r="AX203" s="52" t="str">
        <f>IF(参照!D203="","",参照!D203)</f>
        <v>メニューD</v>
      </c>
      <c r="AY203" s="52">
        <f>IF(参照!E203="","",参照!E203)</f>
        <v>2.3499999999999999E-4</v>
      </c>
      <c r="AZ203" s="52" t="str">
        <f>IF(参照!F203="","",参照!F203)</f>
        <v>東京ガス(株)</v>
      </c>
      <c r="BA203" s="52" t="str">
        <f>IF(参照!G203="","",参照!G203)</f>
        <v>東京ガス(株)_メニューD</v>
      </c>
      <c r="BB203" s="52">
        <f t="shared" si="34"/>
        <v>0.23499999999999999</v>
      </c>
      <c r="BD203" s="52" t="str">
        <f>IF(参照!L203="","",参照!L203)</f>
        <v>おもてなし山形(株)</v>
      </c>
    </row>
    <row r="204" spans="47:56">
      <c r="AU204" s="52" t="str">
        <f>IF(参照!A204="","",参照!A204)</f>
        <v/>
      </c>
      <c r="AV204" s="52" t="str">
        <f>IF(参照!B204="","",参照!B204)</f>
        <v/>
      </c>
      <c r="AW204" s="52" t="str">
        <f>IF(参照!C204="","",参照!C204)</f>
        <v/>
      </c>
      <c r="AX204" s="52" t="str">
        <f>IF(参照!D204="","",参照!D204)</f>
        <v>メニューE</v>
      </c>
      <c r="AY204" s="52">
        <f>IF(参照!E204="","",参照!E204)</f>
        <v>2.4899999999999998E-4</v>
      </c>
      <c r="AZ204" s="52" t="str">
        <f>IF(参照!F204="","",参照!F204)</f>
        <v>東京ガス(株)</v>
      </c>
      <c r="BA204" s="52" t="str">
        <f>IF(参照!G204="","",参照!G204)</f>
        <v>東京ガス(株)_メニューE</v>
      </c>
      <c r="BB204" s="52">
        <f t="shared" si="34"/>
        <v>0.24899999999999997</v>
      </c>
      <c r="BD204" s="52" t="str">
        <f>IF(参照!L204="","",参照!L204)</f>
        <v>オリックス(株)</v>
      </c>
    </row>
    <row r="205" spans="47:56">
      <c r="AU205" s="52" t="str">
        <f>IF(参照!A205="","",参照!A205)</f>
        <v/>
      </c>
      <c r="AV205" s="52" t="str">
        <f>IF(参照!B205="","",参照!B205)</f>
        <v/>
      </c>
      <c r="AW205" s="52" t="str">
        <f>IF(参照!C205="","",参照!C205)</f>
        <v/>
      </c>
      <c r="AX205" s="52" t="str">
        <f>IF(参照!D205="","",参照!D205)</f>
        <v>メニューF(残差)</v>
      </c>
      <c r="AY205" s="52">
        <f>IF(参照!E205="","",参照!E205)</f>
        <v>4.4299999999999998E-4</v>
      </c>
      <c r="AZ205" s="52" t="str">
        <f>IF(参照!F205="","",参照!F205)</f>
        <v>東京ガス(株)</v>
      </c>
      <c r="BA205" s="52" t="str">
        <f>IF(参照!G205="","",参照!G205)</f>
        <v>東京ガス(株)_メニューF(残差)</v>
      </c>
      <c r="BB205" s="52">
        <f t="shared" si="34"/>
        <v>0.443</v>
      </c>
      <c r="BD205" s="52" t="str">
        <f>IF(参照!L205="","",参照!L205)</f>
        <v>(株)織戸組</v>
      </c>
    </row>
    <row r="206" spans="47:56">
      <c r="AU206" s="52" t="str">
        <f>IF(参照!A206="","",参照!A206)</f>
        <v/>
      </c>
      <c r="AV206" s="52" t="str">
        <f>IF(参照!B206="","",参照!B206)</f>
        <v/>
      </c>
      <c r="AW206" s="52" t="str">
        <f>IF(参照!C206="","",参照!C206)</f>
        <v/>
      </c>
      <c r="AX206" s="52" t="str">
        <f>IF(参照!D206="","",参照!D206)</f>
        <v>(参考値)事業者全体</v>
      </c>
      <c r="AY206" s="52">
        <f>IF(参照!E206="","",参照!E206)</f>
        <v>2.7700000000000001E-4</v>
      </c>
      <c r="AZ206" s="52" t="str">
        <f>IF(参照!F206="","",参照!F206)</f>
        <v>東京ガス(株)</v>
      </c>
      <c r="BA206" s="52" t="str">
        <f>IF(参照!G206="","",参照!G206)</f>
        <v>東京ガス(株)_(参考値)事業者全体</v>
      </c>
      <c r="BB206" s="52">
        <f t="shared" si="34"/>
        <v>0.27700000000000002</v>
      </c>
      <c r="BD206" s="52" t="str">
        <f>IF(参照!L206="","",参照!L206)</f>
        <v>(株)カーボンニュートラル(旧：西多摩バイオパワー(株))</v>
      </c>
    </row>
    <row r="207" spans="47:56">
      <c r="AU207" s="52" t="str">
        <f>IF(参照!A207="","",参照!A207)</f>
        <v>A0065</v>
      </c>
      <c r="AV207" s="52" t="str">
        <f>IF(参照!B207="","",参照!B207)</f>
        <v>テス・エンジニアリング(株)</v>
      </c>
      <c r="AW207" s="52">
        <f>IF(参照!C207="","",参照!C207)</f>
        <v>2.7099999999999997E-4</v>
      </c>
      <c r="AX207" s="52" t="str">
        <f>IF(参照!D207="","",参照!D207)</f>
        <v>メニューA</v>
      </c>
      <c r="AY207" s="52">
        <f>IF(参照!E207="","",参照!E207)</f>
        <v>3.77E-4</v>
      </c>
      <c r="AZ207" s="52" t="str">
        <f>IF(参照!F207="","",参照!F207)</f>
        <v>テス・エンジニアリング(株)</v>
      </c>
      <c r="BA207" s="52" t="str">
        <f>IF(参照!G207="","",参照!G207)</f>
        <v>テス・エンジニアリング(株)_メニューA</v>
      </c>
      <c r="BB207" s="52">
        <f t="shared" si="34"/>
        <v>0.377</v>
      </c>
      <c r="BD207" s="52" t="str">
        <f>IF(参照!L207="","",参照!L207)</f>
        <v>加賀市総合サービス(株)</v>
      </c>
    </row>
    <row r="208" spans="47:56">
      <c r="AU208" s="52" t="str">
        <f>IF(参照!A208="","",参照!A208)</f>
        <v/>
      </c>
      <c r="AV208" s="52" t="str">
        <f>IF(参照!B208="","",参照!B208)</f>
        <v/>
      </c>
      <c r="AW208" s="52" t="str">
        <f>IF(参照!C208="","",参照!C208)</f>
        <v/>
      </c>
      <c r="AX208" s="52" t="str">
        <f>IF(参照!D208="","",参照!D208)</f>
        <v>メニューB(残差)</v>
      </c>
      <c r="AY208" s="52">
        <f>IF(参照!E208="","",参照!E208)</f>
        <v>3.88E-4</v>
      </c>
      <c r="AZ208" s="52" t="str">
        <f>IF(参照!F208="","",参照!F208)</f>
        <v>テス・エンジニアリング(株)</v>
      </c>
      <c r="BA208" s="52" t="str">
        <f>IF(参照!G208="","",参照!G208)</f>
        <v>テス・エンジニアリング(株)_メニューB(残差)</v>
      </c>
      <c r="BB208" s="52">
        <f t="shared" si="34"/>
        <v>0.38800000000000001</v>
      </c>
      <c r="BD208" s="52" t="str">
        <f>IF(参照!L208="","",参照!L208)</f>
        <v>香川電力(株)　</v>
      </c>
    </row>
    <row r="209" spans="47:56">
      <c r="AU209" s="52" t="str">
        <f>IF(参照!A209="","",参照!A209)</f>
        <v/>
      </c>
      <c r="AV209" s="52" t="str">
        <f>IF(参照!B209="","",参照!B209)</f>
        <v/>
      </c>
      <c r="AW209" s="52" t="str">
        <f>IF(参照!C209="","",参照!C209)</f>
        <v/>
      </c>
      <c r="AX209" s="52" t="str">
        <f>IF(参照!D209="","",参照!D209)</f>
        <v>(参考値)事業者全体</v>
      </c>
      <c r="AY209" s="52">
        <f>IF(参照!E209="","",参照!E209)</f>
        <v>5.2900000000000006E-4</v>
      </c>
      <c r="AZ209" s="52" t="str">
        <f>IF(参照!F209="","",参照!F209)</f>
        <v>テス・エンジニアリング(株)</v>
      </c>
      <c r="BA209" s="52" t="str">
        <f>IF(参照!G209="","",参照!G209)</f>
        <v>テス・エンジニアリング(株)_(参考値)事業者全体</v>
      </c>
      <c r="BB209" s="52">
        <f t="shared" si="34"/>
        <v>0.52900000000000003</v>
      </c>
      <c r="BD209" s="52" t="str">
        <f>IF(参照!L209="","",参照!L209)</f>
        <v>角栄ガス(株)</v>
      </c>
    </row>
    <row r="210" spans="47:56">
      <c r="AU210" s="52" t="str">
        <f>IF(参照!A210="","",参照!A210)</f>
        <v>A0066</v>
      </c>
      <c r="AV210" s="52" t="str">
        <f>IF(参照!B210="","",参照!B210)</f>
        <v>青梅ガス(株)</v>
      </c>
      <c r="AW210" s="52">
        <f>IF(参照!C210="","",参照!C210)</f>
        <v>3.6400000000000001E-4</v>
      </c>
      <c r="AX210" s="52" t="str">
        <f>IF(参照!D210="","",参照!D210)</f>
        <v/>
      </c>
      <c r="AY210" s="52">
        <f>IF(参照!E210="","",参照!E210)</f>
        <v>3.0800000000000001E-4</v>
      </c>
      <c r="AZ210" s="52" t="str">
        <f>IF(参照!F210="","",参照!F210)</f>
        <v>青梅ガス(株)</v>
      </c>
      <c r="BA210" s="52" t="str">
        <f>IF(参照!G210="","",参照!G210)</f>
        <v>青梅ガス(株)_</v>
      </c>
      <c r="BB210" s="52">
        <f t="shared" si="34"/>
        <v>0.308</v>
      </c>
      <c r="BD210" s="52" t="str">
        <f>IF(参照!L210="","",参照!L210)</f>
        <v>格安電力(株)</v>
      </c>
    </row>
    <row r="211" spans="47:56">
      <c r="AU211" s="52" t="str">
        <f>IF(参照!A211="","",参照!A211)</f>
        <v>A0067</v>
      </c>
      <c r="AV211" s="52" t="str">
        <f>IF(参照!B211="","",参照!B211)</f>
        <v>(株)イーネットワークシステムズ</v>
      </c>
      <c r="AW211" s="52">
        <f>IF(参照!C211="","",参照!C211)</f>
        <v>3.79E-4</v>
      </c>
      <c r="AX211" s="52" t="str">
        <f>IF(参照!D211="","",参照!D211)</f>
        <v>メニューA</v>
      </c>
      <c r="AY211" s="52">
        <f>IF(参照!E211="","",参照!E211)</f>
        <v>0</v>
      </c>
      <c r="AZ211" s="52" t="str">
        <f>IF(参照!F211="","",参照!F211)</f>
        <v>(株)イーネットワークシステムズ</v>
      </c>
      <c r="BA211" s="52" t="str">
        <f>IF(参照!G211="","",参照!G211)</f>
        <v>(株)イーネットワークシステムズ_メニューA</v>
      </c>
      <c r="BB211" s="52">
        <f t="shared" si="34"/>
        <v>0</v>
      </c>
      <c r="BD211" s="52" t="str">
        <f>IF(参照!L211="","",参照!L211)</f>
        <v>神楽電力(株)</v>
      </c>
    </row>
    <row r="212" spans="47:56">
      <c r="AU212" s="52" t="str">
        <f>IF(参照!A212="","",参照!A212)</f>
        <v/>
      </c>
      <c r="AV212" s="52" t="str">
        <f>IF(参照!B212="","",参照!B212)</f>
        <v/>
      </c>
      <c r="AW212" s="52" t="str">
        <f>IF(参照!C212="","",参照!C212)</f>
        <v/>
      </c>
      <c r="AX212" s="52" t="str">
        <f>IF(参照!D212="","",参照!D212)</f>
        <v>メニューB</v>
      </c>
      <c r="AY212" s="52">
        <f>IF(参照!E212="","",参照!E212)</f>
        <v>0</v>
      </c>
      <c r="AZ212" s="52" t="str">
        <f>IF(参照!F212="","",参照!F212)</f>
        <v>(株)イーネットワークシステムズ</v>
      </c>
      <c r="BA212" s="52" t="str">
        <f>IF(参照!G212="","",参照!G212)</f>
        <v>(株)イーネットワークシステムズ_メニューB</v>
      </c>
      <c r="BB212" s="52">
        <f t="shared" si="34"/>
        <v>0</v>
      </c>
      <c r="BD212" s="52" t="str">
        <f>IF(参照!L212="","",参照!L212)</f>
        <v>かけがわ報徳パワー(株)</v>
      </c>
    </row>
    <row r="213" spans="47:56">
      <c r="AU213" s="52" t="str">
        <f>IF(参照!A213="","",参照!A213)</f>
        <v/>
      </c>
      <c r="AV213" s="52" t="str">
        <f>IF(参照!B213="","",参照!B213)</f>
        <v/>
      </c>
      <c r="AW213" s="52" t="str">
        <f>IF(参照!C213="","",参照!C213)</f>
        <v/>
      </c>
      <c r="AX213" s="52" t="str">
        <f>IF(参照!D213="","",参照!D213)</f>
        <v>メニューC</v>
      </c>
      <c r="AY213" s="52">
        <f>IF(参照!E213="","",参照!E213)</f>
        <v>0</v>
      </c>
      <c r="AZ213" s="52" t="str">
        <f>IF(参照!F213="","",参照!F213)</f>
        <v>(株)イーネットワークシステムズ</v>
      </c>
      <c r="BA213" s="52" t="str">
        <f>IF(参照!G213="","",参照!G213)</f>
        <v>(株)イーネットワークシステムズ_メニューC</v>
      </c>
      <c r="BB213" s="52">
        <f t="shared" si="34"/>
        <v>0</v>
      </c>
      <c r="BD213" s="52" t="str">
        <f>IF(参照!L213="","",参照!L213)</f>
        <v>鹿児島電力(株)</v>
      </c>
    </row>
    <row r="214" spans="47:56">
      <c r="AU214" s="52" t="str">
        <f>IF(参照!A214="","",参照!A214)</f>
        <v/>
      </c>
      <c r="AV214" s="52" t="str">
        <f>IF(参照!B214="","",参照!B214)</f>
        <v/>
      </c>
      <c r="AW214" s="52" t="str">
        <f>IF(参照!C214="","",参照!C214)</f>
        <v/>
      </c>
      <c r="AX214" s="52" t="str">
        <f>IF(参照!D214="","",参照!D214)</f>
        <v>メニューD</v>
      </c>
      <c r="AY214" s="52">
        <f>IF(参照!E214="","",参照!E214)</f>
        <v>0</v>
      </c>
      <c r="AZ214" s="52" t="str">
        <f>IF(参照!F214="","",参照!F214)</f>
        <v>(株)イーネットワークシステムズ</v>
      </c>
      <c r="BA214" s="52" t="str">
        <f>IF(参照!G214="","",参照!G214)</f>
        <v>(株)イーネットワークシステムズ_メニューD</v>
      </c>
      <c r="BB214" s="52">
        <f t="shared" si="34"/>
        <v>0</v>
      </c>
      <c r="BD214" s="52" t="str">
        <f>IF(参照!L214="","",参照!L214)</f>
        <v>歌舞伎エナジー(株)</v>
      </c>
    </row>
    <row r="215" spans="47:56">
      <c r="AU215" s="52" t="str">
        <f>IF(参照!A215="","",参照!A215)</f>
        <v/>
      </c>
      <c r="AV215" s="52" t="str">
        <f>IF(参照!B215="","",参照!B215)</f>
        <v/>
      </c>
      <c r="AW215" s="52" t="str">
        <f>IF(参照!C215="","",参照!C215)</f>
        <v/>
      </c>
      <c r="AX215" s="52" t="str">
        <f>IF(参照!D215="","",参照!D215)</f>
        <v>メニューE(残差)</v>
      </c>
      <c r="AY215" s="52">
        <f>IF(参照!E215="","",参照!E215)</f>
        <v>3.2299999999999999E-4</v>
      </c>
      <c r="AZ215" s="52" t="str">
        <f>IF(参照!F215="","",参照!F215)</f>
        <v>(株)イーネットワークシステムズ</v>
      </c>
      <c r="BA215" s="52" t="str">
        <f>IF(参照!G215="","",参照!G215)</f>
        <v>(株)イーネットワークシステムズ_メニューE(残差)</v>
      </c>
      <c r="BB215" s="52">
        <f t="shared" si="34"/>
        <v>0.32300000000000001</v>
      </c>
      <c r="BD215" s="52" t="str">
        <f>IF(参照!L215="","",参照!L215)</f>
        <v>(株)かみでん里山公社</v>
      </c>
    </row>
    <row r="216" spans="47:56">
      <c r="AU216" s="52" t="str">
        <f>IF(参照!A216="","",参照!A216)</f>
        <v/>
      </c>
      <c r="AV216" s="52" t="str">
        <f>IF(参照!B216="","",参照!B216)</f>
        <v/>
      </c>
      <c r="AW216" s="52" t="str">
        <f>IF(参照!C216="","",参照!C216)</f>
        <v/>
      </c>
      <c r="AX216" s="52" t="str">
        <f>IF(参照!D216="","",参照!D216)</f>
        <v>(参考値)事業者全体</v>
      </c>
      <c r="AY216" s="52">
        <f>IF(参照!E216="","",参照!E216)</f>
        <v>2.5300000000000002E-4</v>
      </c>
      <c r="AZ216" s="52" t="str">
        <f>IF(参照!F216="","",参照!F216)</f>
        <v>(株)イーネットワークシステムズ</v>
      </c>
      <c r="BA216" s="52" t="str">
        <f>IF(参照!G216="","",参照!G216)</f>
        <v>(株)イーネットワークシステムズ_(参考値)事業者全体</v>
      </c>
      <c r="BB216" s="52">
        <f t="shared" si="34"/>
        <v>0.253</v>
      </c>
      <c r="BD216" s="52" t="str">
        <f>IF(参照!L216="","",参照!L216)</f>
        <v>亀岡ふるさとエナジー(株)</v>
      </c>
    </row>
    <row r="217" spans="47:56">
      <c r="AU217" s="52" t="str">
        <f>IF(参照!A217="","",参照!A217)</f>
        <v>A0068</v>
      </c>
      <c r="AV217" s="52" t="str">
        <f>IF(参照!B217="","",参照!B217)</f>
        <v>(株)エネアーク関東</v>
      </c>
      <c r="AW217" s="52">
        <f>IF(参照!C217="","",参照!C217)</f>
        <v>4.5800000000000002E-4</v>
      </c>
      <c r="AX217" s="52" t="str">
        <f>IF(参照!D217="","",参照!D217)</f>
        <v/>
      </c>
      <c r="AY217" s="52">
        <f>IF(参照!E217="","",参照!E217)</f>
        <v>4.0200000000000001E-4</v>
      </c>
      <c r="AZ217" s="52" t="str">
        <f>IF(参照!F217="","",参照!F217)</f>
        <v>(株)エネアーク関東</v>
      </c>
      <c r="BA217" s="52" t="str">
        <f>IF(参照!G217="","",参照!G217)</f>
        <v>(株)エネアーク関東_</v>
      </c>
      <c r="BB217" s="52">
        <f t="shared" si="34"/>
        <v>0.40200000000000002</v>
      </c>
      <c r="BD217" s="52" t="str">
        <f>IF(参照!L217="","",参照!L217)</f>
        <v>唐津電力(株)</v>
      </c>
    </row>
    <row r="218" spans="47:56">
      <c r="AU218" s="52" t="str">
        <f>IF(参照!A218="","",参照!A218)</f>
        <v>A0069</v>
      </c>
      <c r="AV218" s="52" t="str">
        <f>IF(参照!B218="","",参照!B218)</f>
        <v>(株)東急パワーサプライ</v>
      </c>
      <c r="AW218" s="52">
        <f>IF(参照!C218="","",参照!C218)</f>
        <v>4.9399999999999997E-4</v>
      </c>
      <c r="AX218" s="52" t="str">
        <f>IF(参照!D218="","",参照!D218)</f>
        <v>メニューA</v>
      </c>
      <c r="AY218" s="52">
        <f>IF(参照!E218="","",参照!E218)</f>
        <v>0</v>
      </c>
      <c r="AZ218" s="52" t="str">
        <f>IF(参照!F218="","",参照!F218)</f>
        <v>(株)東急パワーサプライ</v>
      </c>
      <c r="BA218" s="52" t="str">
        <f>IF(参照!G218="","",参照!G218)</f>
        <v>(株)東急パワーサプライ_メニューA</v>
      </c>
      <c r="BB218" s="52">
        <f t="shared" si="34"/>
        <v>0</v>
      </c>
      <c r="BD218" s="52" t="str">
        <f>IF(参照!L218="","",参照!L218)</f>
        <v>(株)唐津パワーホールディングス</v>
      </c>
    </row>
    <row r="219" spans="47:56">
      <c r="AU219" s="52" t="str">
        <f>IF(参照!A219="","",参照!A219)</f>
        <v/>
      </c>
      <c r="AV219" s="52" t="str">
        <f>IF(参照!B219="","",参照!B219)</f>
        <v/>
      </c>
      <c r="AW219" s="52" t="str">
        <f>IF(参照!C219="","",参照!C219)</f>
        <v/>
      </c>
      <c r="AX219" s="52" t="str">
        <f>IF(参照!D219="","",参照!D219)</f>
        <v>メニューB</v>
      </c>
      <c r="AY219" s="52">
        <f>IF(参照!E219="","",参照!E219)</f>
        <v>3.4000000000000002E-4</v>
      </c>
      <c r="AZ219" s="52" t="str">
        <f>IF(参照!F219="","",参照!F219)</f>
        <v>(株)東急パワーサプライ</v>
      </c>
      <c r="BA219" s="52" t="str">
        <f>IF(参照!G219="","",参照!G219)</f>
        <v>(株)東急パワーサプライ_メニューB</v>
      </c>
      <c r="BB219" s="52">
        <f t="shared" si="34"/>
        <v>0.34</v>
      </c>
      <c r="BD219" s="52" t="str">
        <f>IF(参照!L219="","",参照!L219)</f>
        <v>カワサキグリーンエナジー(株)</v>
      </c>
    </row>
    <row r="220" spans="47:56">
      <c r="AU220" s="52" t="str">
        <f>IF(参照!A220="","",参照!A220)</f>
        <v/>
      </c>
      <c r="AV220" s="52" t="str">
        <f>IF(参照!B220="","",参照!B220)</f>
        <v/>
      </c>
      <c r="AW220" s="52" t="str">
        <f>IF(参照!C220="","",参照!C220)</f>
        <v/>
      </c>
      <c r="AX220" s="52" t="str">
        <f>IF(参照!D220="","",参照!D220)</f>
        <v>メニューC</v>
      </c>
      <c r="AY220" s="52">
        <f>IF(参照!E220="","",参照!E220)</f>
        <v>0</v>
      </c>
      <c r="AZ220" s="52" t="str">
        <f>IF(参照!F220="","",参照!F220)</f>
        <v>(株)東急パワーサプライ</v>
      </c>
      <c r="BA220" s="52" t="str">
        <f>IF(参照!G220="","",参照!G220)</f>
        <v>(株)東急パワーサプライ_メニューC</v>
      </c>
      <c r="BB220" s="52">
        <f t="shared" si="34"/>
        <v>0</v>
      </c>
      <c r="BD220" s="52" t="str">
        <f>IF(参照!L220="","",参照!L220)</f>
        <v>(株)関西空調　</v>
      </c>
    </row>
    <row r="221" spans="47:56">
      <c r="AU221" s="52" t="str">
        <f>IF(参照!A221="","",参照!A221)</f>
        <v/>
      </c>
      <c r="AV221" s="52" t="str">
        <f>IF(参照!B221="","",参照!B221)</f>
        <v/>
      </c>
      <c r="AW221" s="52" t="str">
        <f>IF(参照!C221="","",参照!C221)</f>
        <v/>
      </c>
      <c r="AX221" s="52" t="str">
        <f>IF(参照!D221="","",参照!D221)</f>
        <v>メニューD</v>
      </c>
      <c r="AY221" s="52">
        <f>IF(参照!E221="","",参照!E221)</f>
        <v>2.92E-4</v>
      </c>
      <c r="AZ221" s="52" t="str">
        <f>IF(参照!F221="","",参照!F221)</f>
        <v>(株)東急パワーサプライ</v>
      </c>
      <c r="BA221" s="52" t="str">
        <f>IF(参照!G221="","",参照!G221)</f>
        <v>(株)東急パワーサプライ_メニューD</v>
      </c>
      <c r="BB221" s="52">
        <f t="shared" si="34"/>
        <v>0.29199999999999998</v>
      </c>
      <c r="BD221" s="52" t="str">
        <f>IF(参照!L221="","",参照!L221)</f>
        <v>(株)関電エネルギーソリューション</v>
      </c>
    </row>
    <row r="222" spans="47:56">
      <c r="AU222" s="52" t="str">
        <f>IF(参照!A222="","",参照!A222)</f>
        <v/>
      </c>
      <c r="AV222" s="52" t="str">
        <f>IF(参照!B222="","",参照!B222)</f>
        <v/>
      </c>
      <c r="AW222" s="52" t="str">
        <f>IF(参照!C222="","",参照!C222)</f>
        <v/>
      </c>
      <c r="AX222" s="52" t="str">
        <f>IF(参照!D222="","",参照!D222)</f>
        <v>メニューE</v>
      </c>
      <c r="AY222" s="52">
        <f>IF(参照!E222="","",参照!E222)</f>
        <v>0</v>
      </c>
      <c r="AZ222" s="52" t="str">
        <f>IF(参照!F222="","",参照!F222)</f>
        <v>(株)東急パワーサプライ</v>
      </c>
      <c r="BA222" s="52" t="str">
        <f>IF(参照!G222="","",参照!G222)</f>
        <v>(株)東急パワーサプライ_メニューE</v>
      </c>
      <c r="BB222" s="52">
        <f t="shared" si="34"/>
        <v>0</v>
      </c>
      <c r="BD222" s="52" t="str">
        <f>IF(参照!L222="","",参照!L222)</f>
        <v>合同会社北上新電力</v>
      </c>
    </row>
    <row r="223" spans="47:56">
      <c r="AU223" s="52" t="str">
        <f>IF(参照!A223="","",参照!A223)</f>
        <v/>
      </c>
      <c r="AV223" s="52" t="str">
        <f>IF(参照!B223="","",参照!B223)</f>
        <v/>
      </c>
      <c r="AW223" s="52" t="str">
        <f>IF(参照!C223="","",参照!C223)</f>
        <v/>
      </c>
      <c r="AX223" s="52" t="str">
        <f>IF(参照!D223="","",参照!D223)</f>
        <v>メニューF</v>
      </c>
      <c r="AY223" s="52">
        <f>IF(参照!E223="","",参照!E223)</f>
        <v>0</v>
      </c>
      <c r="AZ223" s="52" t="str">
        <f>IF(参照!F223="","",参照!F223)</f>
        <v>(株)東急パワーサプライ</v>
      </c>
      <c r="BA223" s="52" t="str">
        <f>IF(参照!G223="","",参照!G223)</f>
        <v>(株)東急パワーサプライ_メニューF</v>
      </c>
      <c r="BB223" s="52">
        <f t="shared" si="34"/>
        <v>0</v>
      </c>
      <c r="BD223" s="52" t="str">
        <f>IF(参照!L223="","",参照!L223)</f>
        <v>(株)北九州パワー</v>
      </c>
    </row>
    <row r="224" spans="47:56">
      <c r="AU224" s="52" t="str">
        <f>IF(参照!A224="","",参照!A224)</f>
        <v/>
      </c>
      <c r="AV224" s="52" t="str">
        <f>IF(参照!B224="","",参照!B224)</f>
        <v/>
      </c>
      <c r="AW224" s="52" t="str">
        <f>IF(参照!C224="","",参照!C224)</f>
        <v/>
      </c>
      <c r="AX224" s="52" t="str">
        <f>IF(参照!D224="","",参照!D224)</f>
        <v>メニューG(残差)</v>
      </c>
      <c r="AY224" s="52">
        <f>IF(参照!E224="","",参照!E224)</f>
        <v>4.3100000000000001E-4</v>
      </c>
      <c r="AZ224" s="52" t="str">
        <f>IF(参照!F224="","",参照!F224)</f>
        <v>(株)東急パワーサプライ</v>
      </c>
      <c r="BA224" s="52" t="str">
        <f>IF(参照!G224="","",参照!G224)</f>
        <v>(株)東急パワーサプライ_メニューG(残差)</v>
      </c>
      <c r="BB224" s="52">
        <f t="shared" si="34"/>
        <v>0.43099999999999999</v>
      </c>
      <c r="BD224" s="52" t="str">
        <f>IF(参照!L224="","",参照!L224)</f>
        <v>キタコー(株)</v>
      </c>
    </row>
    <row r="225" spans="47:56">
      <c r="AU225" s="52" t="str">
        <f>IF(参照!A225="","",参照!A225)</f>
        <v/>
      </c>
      <c r="AV225" s="52" t="str">
        <f>IF(参照!B225="","",参照!B225)</f>
        <v/>
      </c>
      <c r="AW225" s="52" t="str">
        <f>IF(参照!C225="","",参照!C225)</f>
        <v/>
      </c>
      <c r="AX225" s="52" t="str">
        <f>IF(参照!D225="","",参照!D225)</f>
        <v>(参考値)事業者全体</v>
      </c>
      <c r="AY225" s="52">
        <f>IF(参照!E225="","",参照!E225)</f>
        <v>4.5600000000000003E-4</v>
      </c>
      <c r="AZ225" s="52" t="str">
        <f>IF(参照!F225="","",参照!F225)</f>
        <v>(株)東急パワーサプライ</v>
      </c>
      <c r="BA225" s="52" t="str">
        <f>IF(参照!G225="","",参照!G225)</f>
        <v>(株)東急パワーサプライ_(参考値)事業者全体</v>
      </c>
      <c r="BB225" s="52">
        <f t="shared" si="34"/>
        <v>0.45600000000000002</v>
      </c>
      <c r="BD225" s="52" t="str">
        <f>IF(参照!L225="","",参照!L225)</f>
        <v>北日本ガス(株)</v>
      </c>
    </row>
    <row r="226" spans="47:56">
      <c r="AU226" s="52" t="str">
        <f>IF(参照!A226="","",参照!A226)</f>
        <v>A0070</v>
      </c>
      <c r="AV226" s="52" t="str">
        <f>IF(参照!B226="","",参照!B226)</f>
        <v>王子・伊藤忠エネクス電力販売(株)</v>
      </c>
      <c r="AW226" s="52">
        <f>IF(参照!C226="","",参照!C226)</f>
        <v>5.2500000000000008E-4</v>
      </c>
      <c r="AX226" s="52" t="str">
        <f>IF(参照!D226="","",参照!D226)</f>
        <v>メニューA</v>
      </c>
      <c r="AY226" s="52">
        <f>IF(参照!E226="","",参照!E226)</f>
        <v>0</v>
      </c>
      <c r="AZ226" s="52" t="str">
        <f>IF(参照!F226="","",参照!F226)</f>
        <v>王子・伊藤忠エネクス電力販売(株)</v>
      </c>
      <c r="BA226" s="52" t="str">
        <f>IF(参照!G226="","",参照!G226)</f>
        <v>王子・伊藤忠エネクス電力販売(株)_メニューA</v>
      </c>
      <c r="BB226" s="52">
        <f t="shared" si="34"/>
        <v>0</v>
      </c>
      <c r="BD226" s="52" t="str">
        <f>IF(参照!L226="","",参照!L226)</f>
        <v>北日本石油(株)</v>
      </c>
    </row>
    <row r="227" spans="47:56">
      <c r="AU227" s="52" t="str">
        <f>IF(参照!A227="","",参照!A227)</f>
        <v/>
      </c>
      <c r="AV227" s="52" t="str">
        <f>IF(参照!B227="","",参照!B227)</f>
        <v/>
      </c>
      <c r="AW227" s="52" t="str">
        <f>IF(参照!C227="","",参照!C227)</f>
        <v/>
      </c>
      <c r="AX227" s="52" t="str">
        <f>IF(参照!D227="","",参照!D227)</f>
        <v>メニューB</v>
      </c>
      <c r="AY227" s="52">
        <f>IF(参照!E227="","",参照!E227)</f>
        <v>2.1699999999999999E-4</v>
      </c>
      <c r="AZ227" s="52" t="str">
        <f>IF(参照!F227="","",参照!F227)</f>
        <v>王子・伊藤忠エネクス電力販売(株)</v>
      </c>
      <c r="BA227" s="52" t="str">
        <f>IF(参照!G227="","",参照!G227)</f>
        <v>王子・伊藤忠エネクス電力販売(株)_メニューB</v>
      </c>
      <c r="BB227" s="52">
        <f t="shared" si="34"/>
        <v>0.217</v>
      </c>
      <c r="BD227" s="52" t="str">
        <f>IF(参照!L227="","",参照!L227)</f>
        <v>岐阜電力(株)</v>
      </c>
    </row>
    <row r="228" spans="47:56">
      <c r="AU228" s="52" t="str">
        <f>IF(参照!A228="","",参照!A228)</f>
        <v/>
      </c>
      <c r="AV228" s="52" t="str">
        <f>IF(参照!B228="","",参照!B228)</f>
        <v/>
      </c>
      <c r="AW228" s="52" t="str">
        <f>IF(参照!C228="","",参照!C228)</f>
        <v/>
      </c>
      <c r="AX228" s="52" t="str">
        <f>IF(参照!D228="","",参照!D228)</f>
        <v>メニューC</v>
      </c>
      <c r="AY228" s="52">
        <f>IF(参照!E228="","",参照!E228)</f>
        <v>3.0299999999999999E-4</v>
      </c>
      <c r="AZ228" s="52" t="str">
        <f>IF(参照!F228="","",参照!F228)</f>
        <v>王子・伊藤忠エネクス電力販売(株)</v>
      </c>
      <c r="BA228" s="52" t="str">
        <f>IF(参照!G228="","",参照!G228)</f>
        <v>王子・伊藤忠エネクス電力販売(株)_メニューC</v>
      </c>
      <c r="BB228" s="52">
        <f t="shared" si="34"/>
        <v>0.30299999999999999</v>
      </c>
      <c r="BD228" s="52" t="str">
        <f>IF(参照!L228="","",参照!L228)</f>
        <v>キヤノンマーケティングジャパン(株)</v>
      </c>
    </row>
    <row r="229" spans="47:56">
      <c r="AU229" s="52" t="str">
        <f>IF(参照!A229="","",参照!A229)</f>
        <v/>
      </c>
      <c r="AV229" s="52" t="str">
        <f>IF(参照!B229="","",参照!B229)</f>
        <v/>
      </c>
      <c r="AW229" s="52" t="str">
        <f>IF(参照!C229="","",参照!C229)</f>
        <v/>
      </c>
      <c r="AX229" s="52" t="str">
        <f>IF(参照!D229="","",参照!D229)</f>
        <v>メニューD(残差)</v>
      </c>
      <c r="AY229" s="52">
        <f>IF(参照!E229="","",参照!E229)</f>
        <v>9.0899999999999998E-4</v>
      </c>
      <c r="AZ229" s="52" t="str">
        <f>IF(参照!F229="","",参照!F229)</f>
        <v>王子・伊藤忠エネクス電力販売(株)</v>
      </c>
      <c r="BA229" s="52" t="str">
        <f>IF(参照!G229="","",参照!G229)</f>
        <v>王子・伊藤忠エネクス電力販売(株)_メニューD(残差)</v>
      </c>
      <c r="BB229" s="52">
        <f t="shared" si="34"/>
        <v>0.90900000000000003</v>
      </c>
      <c r="BD229" s="52" t="str">
        <f>IF(参照!L229="","",参照!L229)</f>
        <v>九州エナジー(株)</v>
      </c>
    </row>
    <row r="230" spans="47:56">
      <c r="AU230" s="52" t="str">
        <f>IF(参照!A230="","",参照!A230)</f>
        <v/>
      </c>
      <c r="AV230" s="52" t="str">
        <f>IF(参照!B230="","",参照!B230)</f>
        <v/>
      </c>
      <c r="AW230" s="52" t="str">
        <f>IF(参照!C230="","",参照!C230)</f>
        <v/>
      </c>
      <c r="AX230" s="52" t="str">
        <f>IF(参照!D230="","",参照!D230)</f>
        <v>(参考値)事業者全体</v>
      </c>
      <c r="AY230" s="52">
        <f>IF(参照!E230="","",参照!E230)</f>
        <v>3.9899999999999999E-4</v>
      </c>
      <c r="AZ230" s="52" t="str">
        <f>IF(参照!F230="","",参照!F230)</f>
        <v>王子・伊藤忠エネクス電力販売(株)</v>
      </c>
      <c r="BA230" s="52" t="str">
        <f>IF(参照!G230="","",参照!G230)</f>
        <v>王子・伊藤忠エネクス電力販売(株)_(参考値)事業者全体</v>
      </c>
      <c r="BB230" s="52">
        <f t="shared" si="34"/>
        <v>0.39900000000000002</v>
      </c>
      <c r="BD230" s="52" t="str">
        <f>IF(参照!L230="","",参照!L230)</f>
        <v>九電みらいエナジー(株)</v>
      </c>
    </row>
    <row r="231" spans="47:56">
      <c r="AU231" s="52" t="str">
        <f>IF(参照!A231="","",参照!A231)</f>
        <v>A0071</v>
      </c>
      <c r="AV231" s="52" t="str">
        <f>IF(参照!B231="","",参照!B231)</f>
        <v>伊藤忠商事(株)</v>
      </c>
      <c r="AW231" s="52">
        <f>IF(参照!C231="","",参照!C231)</f>
        <v>7.3999999999999999E-4</v>
      </c>
      <c r="AX231" s="52" t="str">
        <f>IF(参照!D231="","",参照!D231)</f>
        <v>メニューA</v>
      </c>
      <c r="AY231" s="52">
        <f>IF(参照!E231="","",参照!E231)</f>
        <v>0</v>
      </c>
      <c r="AZ231" s="52" t="str">
        <f>IF(参照!F231="","",参照!F231)</f>
        <v>伊藤忠商事(株)</v>
      </c>
      <c r="BA231" s="52" t="str">
        <f>IF(参照!G231="","",参照!G231)</f>
        <v>伊藤忠商事(株)_メニューA</v>
      </c>
      <c r="BB231" s="52">
        <f t="shared" si="34"/>
        <v>0</v>
      </c>
      <c r="BD231" s="52" t="str">
        <f>IF(参照!L231="","",参照!L231)</f>
        <v>京セラ関電エナジー合同会社</v>
      </c>
    </row>
    <row r="232" spans="47:56">
      <c r="AU232" s="52" t="str">
        <f>IF(参照!A232="","",参照!A232)</f>
        <v/>
      </c>
      <c r="AV232" s="52" t="str">
        <f>IF(参照!B232="","",参照!B232)</f>
        <v/>
      </c>
      <c r="AW232" s="52" t="str">
        <f>IF(参照!C232="","",参照!C232)</f>
        <v/>
      </c>
      <c r="AX232" s="52" t="str">
        <f>IF(参照!D232="","",参照!D232)</f>
        <v>メニューB(残差)</v>
      </c>
      <c r="AY232" s="52">
        <f>IF(参照!E232="","",参照!E232)</f>
        <v>4.5300000000000001E-4</v>
      </c>
      <c r="AZ232" s="52" t="str">
        <f>IF(参照!F232="","",参照!F232)</f>
        <v>伊藤忠商事(株)</v>
      </c>
      <c r="BA232" s="52" t="str">
        <f>IF(参照!G232="","",参照!G232)</f>
        <v>伊藤忠商事(株)_メニューB(残差)</v>
      </c>
      <c r="BB232" s="52">
        <f t="shared" si="34"/>
        <v>0.45300000000000001</v>
      </c>
      <c r="BD232" s="52" t="str">
        <f>IF(参照!L232="","",参照!L232)</f>
        <v>京都生活協同組合</v>
      </c>
    </row>
    <row r="233" spans="47:56">
      <c r="AU233" s="52" t="str">
        <f>IF(参照!A233="","",参照!A233)</f>
        <v/>
      </c>
      <c r="AV233" s="52" t="str">
        <f>IF(参照!B233="","",参照!B233)</f>
        <v/>
      </c>
      <c r="AW233" s="52" t="str">
        <f>IF(参照!C233="","",参照!C233)</f>
        <v/>
      </c>
      <c r="AX233" s="52" t="str">
        <f>IF(参照!D233="","",参照!D233)</f>
        <v>(参考値)事業者全体</v>
      </c>
      <c r="AY233" s="52">
        <f>IF(参照!E233="","",参照!E233)</f>
        <v>4.6999999999999999E-4</v>
      </c>
      <c r="AZ233" s="52" t="str">
        <f>IF(参照!F233="","",参照!F233)</f>
        <v>伊藤忠商事(株)</v>
      </c>
      <c r="BA233" s="52" t="str">
        <f>IF(参照!G233="","",参照!G233)</f>
        <v>伊藤忠商事(株)_(参考値)事業者全体</v>
      </c>
      <c r="BB233" s="52">
        <f t="shared" si="34"/>
        <v>0.47</v>
      </c>
      <c r="BD233" s="52" t="str">
        <f>IF(参照!L233="","",参照!L233)</f>
        <v>(株)京楽産業ホールディングス</v>
      </c>
    </row>
    <row r="234" spans="47:56">
      <c r="AU234" s="52" t="str">
        <f>IF(参照!A234="","",参照!A234)</f>
        <v>A0072</v>
      </c>
      <c r="AV234" s="52" t="str">
        <f>IF(参照!B234="","",参照!B234)</f>
        <v>(株)エコスタイル</v>
      </c>
      <c r="AW234" s="52">
        <f>IF(参照!C234="","",参照!C234)</f>
        <v>4.1800000000000002E-4</v>
      </c>
      <c r="AX234" s="52" t="str">
        <f>IF(参照!D234="","",参照!D234)</f>
        <v>メニューA</v>
      </c>
      <c r="AY234" s="52">
        <f>IF(参照!E234="","",参照!E234)</f>
        <v>0</v>
      </c>
      <c r="AZ234" s="52" t="str">
        <f>IF(参照!F234="","",参照!F234)</f>
        <v>(株)エコスタイル</v>
      </c>
      <c r="BA234" s="52" t="str">
        <f>IF(参照!G234="","",参照!G234)</f>
        <v>(株)エコスタイル_メニューA</v>
      </c>
      <c r="BB234" s="52">
        <f t="shared" si="34"/>
        <v>0</v>
      </c>
      <c r="BD234" s="52" t="str">
        <f>IF(参照!L234="","",参照!L234)</f>
        <v>桐生瓦斯(株)</v>
      </c>
    </row>
    <row r="235" spans="47:56">
      <c r="AU235" s="52" t="str">
        <f>IF(参照!A235="","",参照!A235)</f>
        <v/>
      </c>
      <c r="AV235" s="52" t="str">
        <f>IF(参照!B235="","",参照!B235)</f>
        <v/>
      </c>
      <c r="AW235" s="52" t="str">
        <f>IF(参照!C235="","",参照!C235)</f>
        <v/>
      </c>
      <c r="AX235" s="52" t="str">
        <f>IF(参照!D235="","",参照!D235)</f>
        <v>メニューB</v>
      </c>
      <c r="AY235" s="52">
        <f>IF(参照!E235="","",参照!E235)</f>
        <v>0</v>
      </c>
      <c r="AZ235" s="52" t="str">
        <f>IF(参照!F235="","",参照!F235)</f>
        <v>(株)エコスタイル</v>
      </c>
      <c r="BA235" s="52" t="str">
        <f>IF(参照!G235="","",参照!G235)</f>
        <v>(株)エコスタイル_メニューB</v>
      </c>
      <c r="BB235" s="52">
        <f t="shared" si="34"/>
        <v>0</v>
      </c>
      <c r="BD235" s="52" t="str">
        <f>IF(参照!L235="","",参照!L235)</f>
        <v>近畿電力(株)</v>
      </c>
    </row>
    <row r="236" spans="47:56">
      <c r="AU236" s="52" t="str">
        <f>IF(参照!A236="","",参照!A236)</f>
        <v/>
      </c>
      <c r="AV236" s="52" t="str">
        <f>IF(参照!B236="","",参照!B236)</f>
        <v/>
      </c>
      <c r="AW236" s="52" t="str">
        <f>IF(参照!C236="","",参照!C236)</f>
        <v/>
      </c>
      <c r="AX236" s="52" t="str">
        <f>IF(参照!D236="","",参照!D236)</f>
        <v>メニューC(残差)</v>
      </c>
      <c r="AY236" s="52">
        <f>IF(参照!E236="","",参照!E236)</f>
        <v>5.9499999999999993E-4</v>
      </c>
      <c r="AZ236" s="52" t="str">
        <f>IF(参照!F236="","",参照!F236)</f>
        <v>(株)エコスタイル</v>
      </c>
      <c r="BA236" s="52" t="str">
        <f>IF(参照!G236="","",参照!G236)</f>
        <v>(株)エコスタイル_メニューC(残差)</v>
      </c>
      <c r="BB236" s="52">
        <f t="shared" si="34"/>
        <v>0.59499999999999997</v>
      </c>
      <c r="BD236" s="52" t="str">
        <f>IF(参照!L236="","",参照!L236)</f>
        <v>(株)クオリティプラス</v>
      </c>
    </row>
    <row r="237" spans="47:56">
      <c r="AU237" s="52" t="str">
        <f>IF(参照!A237="","",参照!A237)</f>
        <v/>
      </c>
      <c r="AV237" s="52" t="str">
        <f>IF(参照!B237="","",参照!B237)</f>
        <v/>
      </c>
      <c r="AW237" s="52" t="str">
        <f>IF(参照!C237="","",参照!C237)</f>
        <v/>
      </c>
      <c r="AX237" s="52" t="str">
        <f>IF(参照!D237="","",参照!D237)</f>
        <v>(参考値)事業者全体</v>
      </c>
      <c r="AY237" s="52">
        <f>IF(参照!E237="","",参照!E237)</f>
        <v>5.4000000000000001E-4</v>
      </c>
      <c r="AZ237" s="52" t="str">
        <f>IF(参照!F237="","",参照!F237)</f>
        <v>(株)エコスタイル</v>
      </c>
      <c r="BA237" s="52" t="str">
        <f>IF(参照!G237="","",参照!G237)</f>
        <v>(株)エコスタイル_(参考値)事業者全体</v>
      </c>
      <c r="BB237" s="52">
        <f t="shared" si="34"/>
        <v>0.54</v>
      </c>
      <c r="BD237" s="52" t="str">
        <f>IF(参照!L237="","",参照!L237)</f>
        <v>くこくエネルギー(株)(旧：熊本電力(株))</v>
      </c>
    </row>
    <row r="238" spans="47:56">
      <c r="AU238" s="52" t="str">
        <f>IF(参照!A238="","",参照!A238)</f>
        <v>A0073</v>
      </c>
      <c r="AV238" s="52" t="str">
        <f>IF(参照!B238="","",参照!B238)</f>
        <v>入間ガス(株)</v>
      </c>
      <c r="AW238" s="52">
        <f>IF(参照!C238="","",参照!C238)</f>
        <v>3.6400000000000001E-4</v>
      </c>
      <c r="AX238" s="52" t="str">
        <f>IF(参照!D238="","",参照!D238)</f>
        <v/>
      </c>
      <c r="AY238" s="52">
        <f>IF(参照!E238="","",参照!E238)</f>
        <v>3.0800000000000001E-4</v>
      </c>
      <c r="AZ238" s="52" t="str">
        <f>IF(参照!F238="","",参照!F238)</f>
        <v>入間ガス(株)</v>
      </c>
      <c r="BA238" s="52" t="str">
        <f>IF(参照!G238="","",参照!G238)</f>
        <v>入間ガス(株)_</v>
      </c>
      <c r="BB238" s="52">
        <f t="shared" si="34"/>
        <v>0.308</v>
      </c>
      <c r="BD238" s="52" t="str">
        <f>IF(参照!L238="","",参照!L238)</f>
        <v>久慈地域エネルギー(株)</v>
      </c>
    </row>
    <row r="239" spans="47:56">
      <c r="AU239" s="52" t="str">
        <f>IF(参照!A239="","",参照!A239)</f>
        <v>A0074</v>
      </c>
      <c r="AV239" s="52" t="str">
        <f>IF(参照!B239="","",参照!B239)</f>
        <v>テプコカスタマーサービス(株)</v>
      </c>
      <c r="AW239" s="52">
        <f>IF(参照!C239="","",参照!C239)</f>
        <v>5.7499999999999999E-4</v>
      </c>
      <c r="AX239" s="52" t="str">
        <f>IF(参照!D239="","",参照!D239)</f>
        <v/>
      </c>
      <c r="AY239" s="52">
        <f>IF(参照!E239="","",参照!E239)</f>
        <v>5.5800000000000001E-4</v>
      </c>
      <c r="AZ239" s="52" t="str">
        <f>IF(参照!F239="","",参照!F239)</f>
        <v>テプコカスタマーサービス(株)</v>
      </c>
      <c r="BA239" s="52" t="str">
        <f>IF(参照!G239="","",参照!G239)</f>
        <v>テプコカスタマーサービス(株)_</v>
      </c>
      <c r="BB239" s="52">
        <f t="shared" si="34"/>
        <v>0.55800000000000005</v>
      </c>
      <c r="BD239" s="52" t="str">
        <f>IF(参照!L239="","",参照!L239)</f>
        <v>(株)クボタ</v>
      </c>
    </row>
    <row r="240" spans="47:56">
      <c r="AU240" s="52" t="str">
        <f>IF(参照!A240="","",参照!A240)</f>
        <v>A0075</v>
      </c>
      <c r="AV240" s="52" t="str">
        <f>IF(参照!B240="","",参照!B240)</f>
        <v>(株)とんでんホールディングス</v>
      </c>
      <c r="AW240" s="52">
        <f>IF(参照!C240="","",参照!C240)</f>
        <v>4.0900000000000002E-4</v>
      </c>
      <c r="AX240" s="52" t="str">
        <f>IF(参照!D240="","",参照!D240)</f>
        <v/>
      </c>
      <c r="AY240" s="52">
        <f>IF(参照!E240="","",参照!E240)</f>
        <v>5.1000000000000004E-4</v>
      </c>
      <c r="AZ240" s="52" t="str">
        <f>IF(参照!F240="","",参照!F240)</f>
        <v>(株)とんでんホールディングス</v>
      </c>
      <c r="BA240" s="52" t="str">
        <f>IF(参照!G240="","",参照!G240)</f>
        <v>(株)とんでんホールディングス_</v>
      </c>
      <c r="BB240" s="52">
        <f t="shared" si="34"/>
        <v>0.51</v>
      </c>
      <c r="BD240" s="52" t="str">
        <f>IF(参照!L240="","",参照!L240)</f>
        <v>(株)球磨村森電力</v>
      </c>
    </row>
    <row r="241" spans="47:56">
      <c r="AU241" s="52" t="str">
        <f>IF(参照!A241="","",参照!A241)</f>
        <v>A0076</v>
      </c>
      <c r="AV241" s="52" t="str">
        <f>IF(参照!B241="","",参照!B241)</f>
        <v>日鉄エンジニアリング(株)</v>
      </c>
      <c r="AW241" s="52">
        <f>IF(参照!C241="","",参照!C241)</f>
        <v>4.5399999999999998E-4</v>
      </c>
      <c r="AX241" s="52" t="str">
        <f>IF(参照!D241="","",参照!D241)</f>
        <v>メニューA</v>
      </c>
      <c r="AY241" s="52">
        <f>IF(参照!E241="","",参照!E241)</f>
        <v>0</v>
      </c>
      <c r="AZ241" s="52" t="str">
        <f>IF(参照!F241="","",参照!F241)</f>
        <v>日鉄エンジニアリング(株)</v>
      </c>
      <c r="BA241" s="52" t="str">
        <f>IF(参照!G241="","",参照!G241)</f>
        <v>日鉄エンジニアリング(株)_メニューA</v>
      </c>
      <c r="BB241" s="52">
        <f t="shared" si="34"/>
        <v>0</v>
      </c>
      <c r="BD241" s="52" t="str">
        <f>IF(参照!L241="","",参照!L241)</f>
        <v>(株)グランデータ</v>
      </c>
    </row>
    <row r="242" spans="47:56">
      <c r="AU242" s="52" t="str">
        <f>IF(参照!A242="","",参照!A242)</f>
        <v/>
      </c>
      <c r="AV242" s="52" t="str">
        <f>IF(参照!B242="","",参照!B242)</f>
        <v/>
      </c>
      <c r="AW242" s="52" t="str">
        <f>IF(参照!C242="","",参照!C242)</f>
        <v/>
      </c>
      <c r="AX242" s="52" t="str">
        <f>IF(参照!D242="","",参照!D242)</f>
        <v>メニューB</v>
      </c>
      <c r="AY242" s="52">
        <f>IF(参照!E242="","",参照!E242)</f>
        <v>0</v>
      </c>
      <c r="AZ242" s="52" t="str">
        <f>IF(参照!F242="","",参照!F242)</f>
        <v>日鉄エンジニアリング(株)</v>
      </c>
      <c r="BA242" s="52" t="str">
        <f>IF(参照!G242="","",参照!G242)</f>
        <v>日鉄エンジニアリング(株)_メニューB</v>
      </c>
      <c r="BB242" s="52">
        <f t="shared" si="34"/>
        <v>0</v>
      </c>
      <c r="BD242" s="52" t="str">
        <f>IF(参照!L242="","",参照!L242)</f>
        <v>グリーナ(株)</v>
      </c>
    </row>
    <row r="243" spans="47:56">
      <c r="AU243" s="52" t="str">
        <f>IF(参照!A243="","",参照!A243)</f>
        <v/>
      </c>
      <c r="AV243" s="52" t="str">
        <f>IF(参照!B243="","",参照!B243)</f>
        <v/>
      </c>
      <c r="AW243" s="52" t="str">
        <f>IF(参照!C243="","",参照!C243)</f>
        <v/>
      </c>
      <c r="AX243" s="52" t="str">
        <f>IF(参照!D243="","",参照!D243)</f>
        <v>メニューC</v>
      </c>
      <c r="AY243" s="52">
        <f>IF(参照!E243="","",参照!E243)</f>
        <v>1E-4</v>
      </c>
      <c r="AZ243" s="52" t="str">
        <f>IF(参照!F243="","",参照!F243)</f>
        <v>日鉄エンジニアリング(株)</v>
      </c>
      <c r="BA243" s="52" t="str">
        <f>IF(参照!G243="","",参照!G243)</f>
        <v>日鉄エンジニアリング(株)_メニューC</v>
      </c>
      <c r="BB243" s="52">
        <f t="shared" si="34"/>
        <v>0.1</v>
      </c>
      <c r="BD243" s="52" t="str">
        <f>IF(参照!L243="","",参照!L243)</f>
        <v>(株)クリーンエネルギー総合研究所</v>
      </c>
    </row>
    <row r="244" spans="47:56">
      <c r="AU244" s="52" t="str">
        <f>IF(参照!A244="","",参照!A244)</f>
        <v/>
      </c>
      <c r="AV244" s="52" t="str">
        <f>IF(参照!B244="","",参照!B244)</f>
        <v/>
      </c>
      <c r="AW244" s="52" t="str">
        <f>IF(参照!C244="","",参照!C244)</f>
        <v/>
      </c>
      <c r="AX244" s="52" t="str">
        <f>IF(参照!D244="","",参照!D244)</f>
        <v>メニューD</v>
      </c>
      <c r="AY244" s="52">
        <f>IF(参照!E244="","",参照!E244)</f>
        <v>2.5000000000000001E-4</v>
      </c>
      <c r="AZ244" s="52" t="str">
        <f>IF(参照!F244="","",参照!F244)</f>
        <v>日鉄エンジニアリング(株)</v>
      </c>
      <c r="BA244" s="52" t="str">
        <f>IF(参照!G244="","",参照!G244)</f>
        <v>日鉄エンジニアリング(株)_メニューD</v>
      </c>
      <c r="BB244" s="52">
        <f t="shared" si="34"/>
        <v>0.25</v>
      </c>
      <c r="BD244" s="52" t="str">
        <f>IF(参照!L244="","",参照!L244)</f>
        <v>一般社団法人グリーンコープでんき</v>
      </c>
    </row>
    <row r="245" spans="47:56">
      <c r="AU245" s="52" t="str">
        <f>IF(参照!A245="","",参照!A245)</f>
        <v/>
      </c>
      <c r="AV245" s="52" t="str">
        <f>IF(参照!B245="","",参照!B245)</f>
        <v/>
      </c>
      <c r="AW245" s="52" t="str">
        <f>IF(参照!C245="","",参照!C245)</f>
        <v/>
      </c>
      <c r="AX245" s="52" t="str">
        <f>IF(参照!D245="","",参照!D245)</f>
        <v>メニューE(残差)</v>
      </c>
      <c r="AY245" s="52">
        <f>IF(参照!E245="","",参照!E245)</f>
        <v>6.8999999999999997E-4</v>
      </c>
      <c r="AZ245" s="52" t="str">
        <f>IF(参照!F245="","",参照!F245)</f>
        <v>日鉄エンジニアリング(株)</v>
      </c>
      <c r="BA245" s="52" t="str">
        <f>IF(参照!G245="","",参照!G245)</f>
        <v>日鉄エンジニアリング(株)_メニューE(残差)</v>
      </c>
      <c r="BB245" s="52">
        <f t="shared" si="34"/>
        <v>0.69</v>
      </c>
      <c r="BD245" s="52" t="str">
        <f>IF(参照!L245="","",参照!L245)</f>
        <v>(株)グリーンサークル</v>
      </c>
    </row>
    <row r="246" spans="47:56">
      <c r="AU246" s="52" t="str">
        <f>IF(参照!A246="","",参照!A246)</f>
        <v/>
      </c>
      <c r="AV246" s="52" t="str">
        <f>IF(参照!B246="","",参照!B246)</f>
        <v/>
      </c>
      <c r="AW246" s="52" t="str">
        <f>IF(参照!C246="","",参照!C246)</f>
        <v/>
      </c>
      <c r="AX246" s="52" t="str">
        <f>IF(参照!D246="","",参照!D246)</f>
        <v>(参考値)事業者全体</v>
      </c>
      <c r="AY246" s="52">
        <f>IF(参照!E246="","",参照!E246)</f>
        <v>5.8900000000000001E-4</v>
      </c>
      <c r="AZ246" s="52" t="str">
        <f>IF(参照!F246="","",参照!F246)</f>
        <v>日鉄エンジニアリング(株)</v>
      </c>
      <c r="BA246" s="52" t="str">
        <f>IF(参照!G246="","",参照!G246)</f>
        <v>日鉄エンジニアリング(株)_(参考値)事業者全体</v>
      </c>
      <c r="BB246" s="52">
        <f t="shared" si="34"/>
        <v>0.58899999999999997</v>
      </c>
      <c r="BD246" s="52" t="str">
        <f>IF(参照!L246="","",参照!L246)</f>
        <v>グリーンシティこばやし(株)</v>
      </c>
    </row>
    <row r="247" spans="47:56">
      <c r="AU247" s="52" t="str">
        <f>IF(参照!A247="","",参照!A247)</f>
        <v>A0077</v>
      </c>
      <c r="AV247" s="52" t="str">
        <f>IF(参照!B247="","",参照!B247)</f>
        <v>ａｕエネルギー＆ライフ(株)(旧：ＫＤＤＩ(株))</v>
      </c>
      <c r="AW247" s="52">
        <f>IF(参照!C247="","",参照!C247)</f>
        <v>5.2400000000000005E-4</v>
      </c>
      <c r="AX247" s="52" t="str">
        <f>IF(参照!D247="","",参照!D247)</f>
        <v>メニューA</v>
      </c>
      <c r="AY247" s="52">
        <f>IF(参照!E247="","",参照!E247)</f>
        <v>0</v>
      </c>
      <c r="AZ247" s="52" t="str">
        <f>IF(参照!F247="","",参照!F247)</f>
        <v>ａｕエネルギー＆ライフ(株)(旧：ＫＤＤＩ(株))</v>
      </c>
      <c r="BA247" s="52" t="str">
        <f>IF(参照!G247="","",参照!G247)</f>
        <v>ａｕエネルギー＆ライフ(株)(旧：ＫＤＤＩ(株))_メニューA</v>
      </c>
      <c r="BB247" s="52">
        <f t="shared" si="34"/>
        <v>0</v>
      </c>
      <c r="BD247" s="52" t="str">
        <f>IF(参照!L247="","",参照!L247)</f>
        <v>(株)グリーンパワー大東</v>
      </c>
    </row>
    <row r="248" spans="47:56">
      <c r="AU248" s="52" t="str">
        <f>IF(参照!A248="","",参照!A248)</f>
        <v/>
      </c>
      <c r="AV248" s="52" t="str">
        <f>IF(参照!B248="","",参照!B248)</f>
        <v/>
      </c>
      <c r="AW248" s="52" t="str">
        <f>IF(参照!C248="","",参照!C248)</f>
        <v/>
      </c>
      <c r="AX248" s="52" t="str">
        <f>IF(参照!D248="","",参照!D248)</f>
        <v>メニューB(残差)</v>
      </c>
      <c r="AY248" s="52">
        <f>IF(参照!E248="","",参照!E248)</f>
        <v>4.6800000000000005E-4</v>
      </c>
      <c r="AZ248" s="52" t="str">
        <f>IF(参照!F248="","",参照!F248)</f>
        <v>ａｕエネルギー＆ライフ(株)(旧：ＫＤＤＩ(株))</v>
      </c>
      <c r="BA248" s="52" t="str">
        <f>IF(参照!G248="","",参照!G248)</f>
        <v>ａｕエネルギー＆ライフ(株)(旧：ＫＤＤＩ(株))_メニューB(残差)</v>
      </c>
      <c r="BB248" s="52">
        <f t="shared" si="34"/>
        <v>0.46800000000000003</v>
      </c>
      <c r="BD248" s="52" t="str">
        <f>IF(参照!L248="","",参照!L248)</f>
        <v>グリーンピープルズパワー(株)</v>
      </c>
    </row>
    <row r="249" spans="47:56">
      <c r="AU249" s="52" t="str">
        <f>IF(参照!A249="","",参照!A249)</f>
        <v/>
      </c>
      <c r="AV249" s="52" t="str">
        <f>IF(参照!B249="","",参照!B249)</f>
        <v/>
      </c>
      <c r="AW249" s="52" t="str">
        <f>IF(参照!C249="","",参照!C249)</f>
        <v/>
      </c>
      <c r="AX249" s="52" t="str">
        <f>IF(参照!D249="","",参照!D249)</f>
        <v>(参考値)事業者全体</v>
      </c>
      <c r="AY249" s="52">
        <f>IF(参照!E249="","",参照!E249)</f>
        <v>4.17E-4</v>
      </c>
      <c r="AZ249" s="52" t="str">
        <f>IF(参照!F249="","",参照!F249)</f>
        <v>ａｕエネルギー＆ライフ(株)(旧：ＫＤＤＩ(株))</v>
      </c>
      <c r="BA249" s="52" t="str">
        <f>IF(参照!G249="","",参照!G249)</f>
        <v>ａｕエネルギー＆ライフ(株)(旧：ＫＤＤＩ(株))_(参考値)事業者全体</v>
      </c>
      <c r="BB249" s="52">
        <f t="shared" si="34"/>
        <v>0.41699999999999998</v>
      </c>
      <c r="BD249" s="52" t="str">
        <f>IF(参照!L249="","",参照!L249)</f>
        <v>(株)クリーンベンチャー２１</v>
      </c>
    </row>
    <row r="250" spans="47:56">
      <c r="AU250" s="52" t="str">
        <f>IF(参照!A250="","",参照!A250)</f>
        <v>A0079</v>
      </c>
      <c r="AV250" s="52" t="str">
        <f>IF(参照!B250="","",参照!B250)</f>
        <v>イワタニ関東(株)</v>
      </c>
      <c r="AW250" s="52">
        <f>IF(参照!C250="","",参照!C250)</f>
        <v>7.2300000000000001E-4</v>
      </c>
      <c r="AX250" s="52" t="str">
        <f>IF(参照!D250="","",参照!D250)</f>
        <v/>
      </c>
      <c r="AY250" s="52">
        <f>IF(参照!E250="","",参照!E250)</f>
        <v>7.1299999999999998E-4</v>
      </c>
      <c r="AZ250" s="52" t="str">
        <f>IF(参照!F250="","",参照!F250)</f>
        <v>イワタニ関東(株)</v>
      </c>
      <c r="BA250" s="52" t="str">
        <f>IF(参照!G250="","",参照!G250)</f>
        <v>イワタニ関東(株)_</v>
      </c>
      <c r="BB250" s="52">
        <f t="shared" si="34"/>
        <v>0.71299999999999997</v>
      </c>
      <c r="BD250" s="52" t="str">
        <f>IF(参照!L250="","",参照!L250)</f>
        <v>(株)グリムスパワー</v>
      </c>
    </row>
    <row r="251" spans="47:56">
      <c r="AU251" s="52" t="str">
        <f>IF(参照!A251="","",参照!A251)</f>
        <v>A0080</v>
      </c>
      <c r="AV251" s="52" t="str">
        <f>IF(参照!B251="","",参照!B251)</f>
        <v>イワタニ首都圏(株)</v>
      </c>
      <c r="AW251" s="52">
        <f>IF(参照!C251="","",参照!C251)</f>
        <v>5.6999999999999998E-4</v>
      </c>
      <c r="AX251" s="52" t="str">
        <f>IF(参照!D251="","",参照!D251)</f>
        <v/>
      </c>
      <c r="AY251" s="52">
        <f>IF(参照!E251="","",参照!E251)</f>
        <v>5.1400000000000003E-4</v>
      </c>
      <c r="AZ251" s="52" t="str">
        <f>IF(参照!F251="","",参照!F251)</f>
        <v>イワタニ首都圏(株)</v>
      </c>
      <c r="BA251" s="52" t="str">
        <f>IF(参照!G251="","",参照!G251)</f>
        <v>イワタニ首都圏(株)_</v>
      </c>
      <c r="BB251" s="52">
        <f t="shared" si="34"/>
        <v>0.51400000000000001</v>
      </c>
      <c r="BD251" s="52" t="str">
        <f>IF(参照!L251="","",参照!L251)</f>
        <v>(株)グルーヴエナジー</v>
      </c>
    </row>
    <row r="252" spans="47:56">
      <c r="AU252" s="52" t="str">
        <f>IF(参照!A252="","",参照!A252)</f>
        <v>A0081</v>
      </c>
      <c r="AV252" s="52" t="str">
        <f>IF(参照!B252="","",参照!B252)</f>
        <v>サーラｅエナジー(株)</v>
      </c>
      <c r="AW252" s="52">
        <f>IF(参照!C252="","",参照!C252)</f>
        <v>3.5599999999999998E-4</v>
      </c>
      <c r="AX252" s="52" t="str">
        <f>IF(参照!D252="","",参照!D252)</f>
        <v>メニューA</v>
      </c>
      <c r="AY252" s="52">
        <f>IF(参照!E252="","",参照!E252)</f>
        <v>0</v>
      </c>
      <c r="AZ252" s="52" t="str">
        <f>IF(参照!F252="","",参照!F252)</f>
        <v>サーラｅエナジー(株)</v>
      </c>
      <c r="BA252" s="52" t="str">
        <f>IF(参照!G252="","",参照!G252)</f>
        <v>サーラｅエナジー(株)_メニューA</v>
      </c>
      <c r="BB252" s="52">
        <f t="shared" si="34"/>
        <v>0</v>
      </c>
      <c r="BD252" s="52" t="str">
        <f>IF(参照!L252="","",参照!L252)</f>
        <v>くるめエネルギー(株)</v>
      </c>
    </row>
    <row r="253" spans="47:56">
      <c r="AU253" s="52" t="str">
        <f>IF(参照!A253="","",参照!A253)</f>
        <v/>
      </c>
      <c r="AV253" s="52" t="str">
        <f>IF(参照!B253="","",参照!B253)</f>
        <v/>
      </c>
      <c r="AW253" s="52" t="str">
        <f>IF(参照!C253="","",参照!C253)</f>
        <v/>
      </c>
      <c r="AX253" s="52" t="str">
        <f>IF(参照!D253="","",参照!D253)</f>
        <v>メニューB</v>
      </c>
      <c r="AY253" s="52">
        <f>IF(参照!E253="","",参照!E253)</f>
        <v>3.77E-4</v>
      </c>
      <c r="AZ253" s="52" t="str">
        <f>IF(参照!F253="","",参照!F253)</f>
        <v>サーラｅエナジー(株)</v>
      </c>
      <c r="BA253" s="52" t="str">
        <f>IF(参照!G253="","",参照!G253)</f>
        <v>サーラｅエナジー(株)_メニューB</v>
      </c>
      <c r="BB253" s="52">
        <f t="shared" si="34"/>
        <v>0.377</v>
      </c>
      <c r="BD253" s="52" t="str">
        <f>IF(参照!L253="","",参照!L253)</f>
        <v>(株)グローアップ</v>
      </c>
    </row>
    <row r="254" spans="47:56">
      <c r="AU254" s="52" t="str">
        <f>IF(参照!A254="","",参照!A254)</f>
        <v/>
      </c>
      <c r="AV254" s="52" t="str">
        <f>IF(参照!B254="","",参照!B254)</f>
        <v/>
      </c>
      <c r="AW254" s="52" t="str">
        <f>IF(参照!C254="","",参照!C254)</f>
        <v/>
      </c>
      <c r="AX254" s="52" t="str">
        <f>IF(参照!D254="","",参照!D254)</f>
        <v>メニューC(残差)</v>
      </c>
      <c r="AY254" s="52">
        <f>IF(参照!E254="","",参照!E254)</f>
        <v>3.0899999999999998E-4</v>
      </c>
      <c r="AZ254" s="52" t="str">
        <f>IF(参照!F254="","",参照!F254)</f>
        <v>サーラｅエナジー(株)</v>
      </c>
      <c r="BA254" s="52" t="str">
        <f>IF(参照!G254="","",参照!G254)</f>
        <v>サーラｅエナジー(株)_メニューC(残差)</v>
      </c>
      <c r="BB254" s="52">
        <f t="shared" si="34"/>
        <v>0.309</v>
      </c>
      <c r="BD254" s="52" t="str">
        <f>IF(参照!L254="","",参照!L254)</f>
        <v>(株)クローバー・テクノロジーズ(旧：四つ葉電力(株))</v>
      </c>
    </row>
    <row r="255" spans="47:56">
      <c r="AU255" s="52" t="str">
        <f>IF(参照!A255="","",参照!A255)</f>
        <v/>
      </c>
      <c r="AV255" s="52" t="str">
        <f>IF(参照!B255="","",参照!B255)</f>
        <v/>
      </c>
      <c r="AW255" s="52" t="str">
        <f>IF(参照!C255="","",参照!C255)</f>
        <v/>
      </c>
      <c r="AX255" s="52" t="str">
        <f>IF(参照!D255="","",参照!D255)</f>
        <v>(参考値)事業者全体</v>
      </c>
      <c r="AY255" s="52">
        <f>IF(参照!E255="","",参照!E255)</f>
        <v>3.9200000000000004E-4</v>
      </c>
      <c r="AZ255" s="52" t="str">
        <f>IF(参照!F255="","",参照!F255)</f>
        <v>サーラｅエナジー(株)</v>
      </c>
      <c r="BA255" s="52" t="str">
        <f>IF(参照!G255="","",参照!G255)</f>
        <v>サーラｅエナジー(株)_(参考値)事業者全体</v>
      </c>
      <c r="BB255" s="52">
        <f t="shared" si="34"/>
        <v>0.39200000000000002</v>
      </c>
      <c r="BD255" s="52" t="str">
        <f>IF(参照!L255="","",参照!L255)</f>
        <v>(株)グローバルエンジニアリング</v>
      </c>
    </row>
    <row r="256" spans="47:56">
      <c r="AU256" s="52" t="str">
        <f>IF(参照!A256="","",参照!A256)</f>
        <v>A0082</v>
      </c>
      <c r="AV256" s="52" t="str">
        <f>IF(参照!B256="","",参照!B256)</f>
        <v>(株)地球クラブ</v>
      </c>
      <c r="AW256" s="52">
        <f>IF(参照!C256="","",参照!C256)</f>
        <v>1.0399999999999999E-4</v>
      </c>
      <c r="AX256" s="52" t="str">
        <f>IF(参照!D256="","",参照!D256)</f>
        <v>メニューA</v>
      </c>
      <c r="AY256" s="52">
        <f>IF(参照!E256="","",参照!E256)</f>
        <v>0</v>
      </c>
      <c r="AZ256" s="52" t="str">
        <f>IF(参照!F256="","",参照!F256)</f>
        <v>(株)地球クラブ</v>
      </c>
      <c r="BA256" s="52" t="str">
        <f>IF(参照!G256="","",参照!G256)</f>
        <v>(株)地球クラブ_メニューA</v>
      </c>
      <c r="BB256" s="52">
        <f t="shared" si="34"/>
        <v>0</v>
      </c>
      <c r="BD256" s="52" t="str">
        <f>IF(参照!L256="","",参照!L256)</f>
        <v>(株)グローバルキャスト</v>
      </c>
    </row>
    <row r="257" spans="47:56">
      <c r="AU257" s="52" t="str">
        <f>IF(参照!A257="","",参照!A257)</f>
        <v/>
      </c>
      <c r="AV257" s="52" t="str">
        <f>IF(参照!B257="","",参照!B257)</f>
        <v/>
      </c>
      <c r="AW257" s="52" t="str">
        <f>IF(参照!C257="","",参照!C257)</f>
        <v/>
      </c>
      <c r="AX257" s="52" t="str">
        <f>IF(参照!D257="","",参照!D257)</f>
        <v>メニューB(残差)</v>
      </c>
      <c r="AY257" s="52">
        <f>IF(参照!E257="","",参照!E257)</f>
        <v>4.8699999999999997E-4</v>
      </c>
      <c r="AZ257" s="52" t="str">
        <f>IF(参照!F257="","",参照!F257)</f>
        <v>(株)地球クラブ</v>
      </c>
      <c r="BA257" s="52" t="str">
        <f>IF(参照!G257="","",参照!G257)</f>
        <v>(株)地球クラブ_メニューB(残差)</v>
      </c>
      <c r="BB257" s="52">
        <f t="shared" si="34"/>
        <v>0.48699999999999999</v>
      </c>
      <c r="BD257" s="52" t="str">
        <f>IF(参照!L257="","",参照!L257)</f>
        <v>グローバルソリューションサービス(株)</v>
      </c>
    </row>
    <row r="258" spans="47:56">
      <c r="AU258" s="52" t="str">
        <f>IF(参照!A258="","",参照!A258)</f>
        <v/>
      </c>
      <c r="AV258" s="52" t="str">
        <f>IF(参照!B258="","",参照!B258)</f>
        <v/>
      </c>
      <c r="AW258" s="52" t="str">
        <f>IF(参照!C258="","",参照!C258)</f>
        <v/>
      </c>
      <c r="AX258" s="52" t="str">
        <f>IF(参照!D258="","",参照!D258)</f>
        <v>(参考値)事業者全体</v>
      </c>
      <c r="AY258" s="52">
        <f>IF(参照!E258="","",参照!E258)</f>
        <v>4.4999999999999999E-4</v>
      </c>
      <c r="AZ258" s="52" t="str">
        <f>IF(参照!F258="","",参照!F258)</f>
        <v>(株)地球クラブ</v>
      </c>
      <c r="BA258" s="52" t="str">
        <f>IF(参照!G258="","",参照!G258)</f>
        <v>(株)地球クラブ_(参考値)事業者全体</v>
      </c>
      <c r="BB258" s="52">
        <f t="shared" si="34"/>
        <v>0.45</v>
      </c>
      <c r="BD258" s="52" t="str">
        <f>IF(参照!L258="","",参照!L258)</f>
        <v>(株)ケアネス(旧：(株)ルーア)</v>
      </c>
    </row>
    <row r="259" spans="47:56">
      <c r="AU259" s="52" t="str">
        <f>IF(参照!A259="","",参照!A259)</f>
        <v>A0083</v>
      </c>
      <c r="AV259" s="52" t="str">
        <f>IF(参照!B259="","",参照!B259)</f>
        <v>(株)エコア</v>
      </c>
      <c r="AW259" s="52">
        <f>IF(参照!C259="","",参照!C259)</f>
        <v>5.0500000000000002E-4</v>
      </c>
      <c r="AX259" s="52" t="str">
        <f>IF(参照!D259="","",参照!D259)</f>
        <v/>
      </c>
      <c r="AY259" s="52">
        <f>IF(参照!E259="","",参照!E259)</f>
        <v>4.4900000000000002E-4</v>
      </c>
      <c r="AZ259" s="52" t="str">
        <f>IF(参照!F259="","",参照!F259)</f>
        <v>(株)エコア</v>
      </c>
      <c r="BA259" s="52" t="str">
        <f>IF(参照!G259="","",参照!G259)</f>
        <v>(株)エコア_</v>
      </c>
      <c r="BB259" s="52">
        <f t="shared" si="34"/>
        <v>0.44900000000000001</v>
      </c>
      <c r="BD259" s="52" t="str">
        <f>IF(参照!L259="","",参照!L259)</f>
        <v>京葉瓦斯(株)</v>
      </c>
    </row>
    <row r="260" spans="47:56">
      <c r="AU260" s="52" t="str">
        <f>IF(参照!A260="","",参照!A260)</f>
        <v>A0084</v>
      </c>
      <c r="AV260" s="52" t="str">
        <f>IF(参照!B260="","",参照!B260)</f>
        <v>西部瓦斯(株)</v>
      </c>
      <c r="AW260" s="52">
        <f>IF(参照!C260="","",参照!C260)</f>
        <v>4.8999999999999998E-4</v>
      </c>
      <c r="AX260" s="52" t="str">
        <f>IF(参照!D260="","",参照!D260)</f>
        <v/>
      </c>
      <c r="AY260" s="52">
        <f>IF(参照!E260="","",参照!E260)</f>
        <v>4.9399999999999997E-4</v>
      </c>
      <c r="AZ260" s="52" t="str">
        <f>IF(参照!F260="","",参照!F260)</f>
        <v>西部瓦斯(株)</v>
      </c>
      <c r="BA260" s="52" t="str">
        <f>IF(参照!G260="","",参照!G260)</f>
        <v>西部瓦斯(株)_</v>
      </c>
      <c r="BB260" s="52">
        <f t="shared" si="34"/>
        <v>0.49399999999999999</v>
      </c>
      <c r="BD260" s="52" t="str">
        <f>IF(参照!L260="","",参照!L260)</f>
        <v>京和ガス(株)</v>
      </c>
    </row>
    <row r="261" spans="47:56">
      <c r="AU261" s="52" t="str">
        <f>IF(参照!A261="","",参照!A261)</f>
        <v>A0085</v>
      </c>
      <c r="AV261" s="52" t="str">
        <f>IF(参照!B261="","",参照!B261)</f>
        <v>東邦ガス(株)</v>
      </c>
      <c r="AW261" s="52">
        <f>IF(参照!C261="","",参照!C261)</f>
        <v>4.46E-4</v>
      </c>
      <c r="AX261" s="52" t="str">
        <f>IF(参照!D261="","",参照!D261)</f>
        <v>メニューA</v>
      </c>
      <c r="AY261" s="52">
        <f>IF(参照!E261="","",参照!E261)</f>
        <v>3.2000000000000003E-4</v>
      </c>
      <c r="AZ261" s="52" t="str">
        <f>IF(参照!F261="","",参照!F261)</f>
        <v>東邦ガス(株)</v>
      </c>
      <c r="BA261" s="52" t="str">
        <f>IF(参照!G261="","",参照!G261)</f>
        <v>東邦ガス(株)_メニューA</v>
      </c>
      <c r="BB261" s="52">
        <f t="shared" ref="BB261:BB324" si="35">AY261*1000</f>
        <v>0.32</v>
      </c>
      <c r="BD261" s="52" t="str">
        <f>IF(参照!L261="","",参照!L261)</f>
        <v>ゲーテハウス(株)</v>
      </c>
    </row>
    <row r="262" spans="47:56">
      <c r="AU262" s="52" t="str">
        <f>IF(参照!A262="","",参照!A262)</f>
        <v/>
      </c>
      <c r="AV262" s="52" t="str">
        <f>IF(参照!B262="","",参照!B262)</f>
        <v/>
      </c>
      <c r="AW262" s="52" t="str">
        <f>IF(参照!C262="","",参照!C262)</f>
        <v/>
      </c>
      <c r="AX262" s="52" t="str">
        <f>IF(参照!D262="","",参照!D262)</f>
        <v>メニューB</v>
      </c>
      <c r="AY262" s="52">
        <f>IF(参照!E262="","",参照!E262)</f>
        <v>0</v>
      </c>
      <c r="AZ262" s="52" t="str">
        <f>IF(参照!F262="","",参照!F262)</f>
        <v>東邦ガス(株)</v>
      </c>
      <c r="BA262" s="52" t="str">
        <f>IF(参照!G262="","",参照!G262)</f>
        <v>東邦ガス(株)_メニューB</v>
      </c>
      <c r="BB262" s="52">
        <f t="shared" si="35"/>
        <v>0</v>
      </c>
      <c r="BD262" s="52" t="str">
        <f>IF(参照!L262="","",参照!L262)</f>
        <v>(株)ケーブルネット下関</v>
      </c>
    </row>
    <row r="263" spans="47:56">
      <c r="AU263" s="52" t="str">
        <f>IF(参照!A263="","",参照!A263)</f>
        <v/>
      </c>
      <c r="AV263" s="52" t="str">
        <f>IF(参照!B263="","",参照!B263)</f>
        <v/>
      </c>
      <c r="AW263" s="52" t="str">
        <f>IF(参照!C263="","",参照!C263)</f>
        <v/>
      </c>
      <c r="AX263" s="52" t="str">
        <f>IF(参照!D263="","",参照!D263)</f>
        <v>メニューC(残差)</v>
      </c>
      <c r="AY263" s="52">
        <f>IF(参照!E263="","",参照!E263)</f>
        <v>4.2499999999999998E-4</v>
      </c>
      <c r="AZ263" s="52" t="str">
        <f>IF(参照!F263="","",参照!F263)</f>
        <v>東邦ガス(株)</v>
      </c>
      <c r="BA263" s="52" t="str">
        <f>IF(参照!G263="","",参照!G263)</f>
        <v>東邦ガス(株)_メニューC(残差)</v>
      </c>
      <c r="BB263" s="52">
        <f t="shared" si="35"/>
        <v>0.42499999999999999</v>
      </c>
      <c r="BD263" s="52" t="str">
        <f>IF(参照!L263="","",参照!L263)</f>
        <v>気仙沼グリーンエナジー(株)</v>
      </c>
    </row>
    <row r="264" spans="47:56">
      <c r="AU264" s="52" t="str">
        <f>IF(参照!A264="","",参照!A264)</f>
        <v/>
      </c>
      <c r="AV264" s="52" t="str">
        <f>IF(参照!B264="","",参照!B264)</f>
        <v/>
      </c>
      <c r="AW264" s="52" t="str">
        <f>IF(参照!C264="","",参照!C264)</f>
        <v/>
      </c>
      <c r="AX264" s="52" t="str">
        <f>IF(参照!D264="","",参照!D264)</f>
        <v>(参考値)事業者全体</v>
      </c>
      <c r="AY264" s="52">
        <f>IF(参照!E264="","",参照!E264)</f>
        <v>4.2000000000000002E-4</v>
      </c>
      <c r="AZ264" s="52" t="str">
        <f>IF(参照!F264="","",参照!F264)</f>
        <v>東邦ガス(株)</v>
      </c>
      <c r="BA264" s="52" t="str">
        <f>IF(参照!G264="","",参照!G264)</f>
        <v>東邦ガス(株)_(参考値)事業者全体</v>
      </c>
      <c r="BB264" s="52">
        <f t="shared" si="35"/>
        <v>0.42000000000000004</v>
      </c>
      <c r="BD264" s="52" t="str">
        <f>IF(参照!L264="","",参照!L264)</f>
        <v>高知ニューエナジー(株)</v>
      </c>
    </row>
    <row r="265" spans="47:56">
      <c r="AU265" s="52" t="str">
        <f>IF(参照!A265="","",参照!A265)</f>
        <v>A0086</v>
      </c>
      <c r="AV265" s="52" t="str">
        <f>IF(参照!B265="","",参照!B265)</f>
        <v>シナネン(株)</v>
      </c>
      <c r="AW265" s="52">
        <f>IF(参照!C265="","",参照!C265)</f>
        <v>5.8500000000000002E-4</v>
      </c>
      <c r="AX265" s="52" t="str">
        <f>IF(参照!D265="","",参照!D265)</f>
        <v>メニューA</v>
      </c>
      <c r="AY265" s="52">
        <f>IF(参照!E265="","",参照!E265)</f>
        <v>0</v>
      </c>
      <c r="AZ265" s="52" t="str">
        <f>IF(参照!F265="","",参照!F265)</f>
        <v>シナネン(株)</v>
      </c>
      <c r="BA265" s="52" t="str">
        <f>IF(参照!G265="","",参照!G265)</f>
        <v>シナネン(株)_メニューA</v>
      </c>
      <c r="BB265" s="52">
        <f t="shared" si="35"/>
        <v>0</v>
      </c>
      <c r="BD265" s="52" t="str">
        <f>IF(参照!L265="","",参照!L265)</f>
        <v>合同会社Ｐｅａｋ８</v>
      </c>
    </row>
    <row r="266" spans="47:56">
      <c r="AU266" s="52" t="str">
        <f>IF(参照!A266="","",参照!A266)</f>
        <v/>
      </c>
      <c r="AV266" s="52" t="str">
        <f>IF(参照!B266="","",参照!B266)</f>
        <v/>
      </c>
      <c r="AW266" s="52" t="str">
        <f>IF(参照!C266="","",参照!C266)</f>
        <v/>
      </c>
      <c r="AX266" s="52" t="str">
        <f>IF(参照!D266="","",参照!D266)</f>
        <v>メニューB</v>
      </c>
      <c r="AY266" s="52">
        <f>IF(参照!E266="","",参照!E266)</f>
        <v>2.9E-4</v>
      </c>
      <c r="AZ266" s="52" t="str">
        <f>IF(参照!F266="","",参照!F266)</f>
        <v>シナネン(株)</v>
      </c>
      <c r="BA266" s="52" t="str">
        <f>IF(参照!G266="","",参照!G266)</f>
        <v>シナネン(株)_メニューB</v>
      </c>
      <c r="BB266" s="52">
        <f t="shared" si="35"/>
        <v>0.28999999999999998</v>
      </c>
      <c r="BD266" s="52" t="str">
        <f>IF(参照!L266="","",参照!L266)</f>
        <v>神戸電力(株)</v>
      </c>
    </row>
    <row r="267" spans="47:56">
      <c r="AU267" s="52" t="str">
        <f>IF(参照!A267="","",参照!A267)</f>
        <v/>
      </c>
      <c r="AV267" s="52" t="str">
        <f>IF(参照!B267="","",参照!B267)</f>
        <v/>
      </c>
      <c r="AW267" s="52" t="str">
        <f>IF(参照!C267="","",参照!C267)</f>
        <v/>
      </c>
      <c r="AX267" s="52" t="str">
        <f>IF(参照!D267="","",参照!D267)</f>
        <v>メニューC</v>
      </c>
      <c r="AY267" s="52">
        <f>IF(参照!E267="","",参照!E267)</f>
        <v>3.8999999999999999E-4</v>
      </c>
      <c r="AZ267" s="52" t="str">
        <f>IF(参照!F267="","",参照!F267)</f>
        <v>シナネン(株)</v>
      </c>
      <c r="BA267" s="52" t="str">
        <f>IF(参照!G267="","",参照!G267)</f>
        <v>シナネン(株)_メニューC</v>
      </c>
      <c r="BB267" s="52">
        <f t="shared" si="35"/>
        <v>0.39</v>
      </c>
      <c r="BD267" s="52" t="str">
        <f>IF(参照!L267="","",参照!L267)</f>
        <v>(株)コープでんき東北</v>
      </c>
    </row>
    <row r="268" spans="47:56">
      <c r="AU268" s="52" t="str">
        <f>IF(参照!A268="","",参照!A268)</f>
        <v/>
      </c>
      <c r="AV268" s="52" t="str">
        <f>IF(参照!B268="","",参照!B268)</f>
        <v/>
      </c>
      <c r="AW268" s="52" t="str">
        <f>IF(参照!C268="","",参照!C268)</f>
        <v/>
      </c>
      <c r="AX268" s="52" t="str">
        <f>IF(参照!D268="","",参照!D268)</f>
        <v>メニューD</v>
      </c>
      <c r="AY268" s="52">
        <f>IF(参照!E268="","",参照!E268)</f>
        <v>4.8999999999999998E-4</v>
      </c>
      <c r="AZ268" s="52" t="str">
        <f>IF(参照!F268="","",参照!F268)</f>
        <v>シナネン(株)</v>
      </c>
      <c r="BA268" s="52" t="str">
        <f>IF(参照!G268="","",参照!G268)</f>
        <v>シナネン(株)_メニューD</v>
      </c>
      <c r="BB268" s="52">
        <f t="shared" si="35"/>
        <v>0.49</v>
      </c>
      <c r="BD268" s="52" t="str">
        <f>IF(参照!L268="","",参照!L268)</f>
        <v>コープ電力(株)</v>
      </c>
    </row>
    <row r="269" spans="47:56">
      <c r="AU269" s="52" t="str">
        <f>IF(参照!A269="","",参照!A269)</f>
        <v/>
      </c>
      <c r="AV269" s="52" t="str">
        <f>IF(参照!B269="","",参照!B269)</f>
        <v/>
      </c>
      <c r="AW269" s="52" t="str">
        <f>IF(参照!C269="","",参照!C269)</f>
        <v/>
      </c>
      <c r="AX269" s="52" t="str">
        <f>IF(参照!D269="","",参照!D269)</f>
        <v>メニューE</v>
      </c>
      <c r="AY269" s="52">
        <f>IF(参照!E269="","",参照!E269)</f>
        <v>2.72E-4</v>
      </c>
      <c r="AZ269" s="52" t="str">
        <f>IF(参照!F269="","",参照!F269)</f>
        <v>シナネン(株)</v>
      </c>
      <c r="BA269" s="52" t="str">
        <f>IF(参照!G269="","",参照!G269)</f>
        <v>シナネン(株)_メニューE</v>
      </c>
      <c r="BB269" s="52">
        <f t="shared" si="35"/>
        <v>0.27200000000000002</v>
      </c>
      <c r="BD269" s="52" t="str">
        <f>IF(参照!L269="","",参照!L269)</f>
        <v>国際航業(株)</v>
      </c>
    </row>
    <row r="270" spans="47:56">
      <c r="AU270" s="52" t="str">
        <f>IF(参照!A270="","",参照!A270)</f>
        <v/>
      </c>
      <c r="AV270" s="52" t="str">
        <f>IF(参照!B270="","",参照!B270)</f>
        <v/>
      </c>
      <c r="AW270" s="52" t="str">
        <f>IF(参照!C270="","",参照!C270)</f>
        <v/>
      </c>
      <c r="AX270" s="52" t="str">
        <f>IF(参照!D270="","",参照!D270)</f>
        <v>メニューF</v>
      </c>
      <c r="AY270" s="52">
        <f>IF(参照!E270="","",参照!E270)</f>
        <v>3.6099999999999999E-4</v>
      </c>
      <c r="AZ270" s="52" t="str">
        <f>IF(参照!F270="","",参照!F270)</f>
        <v>シナネン(株)</v>
      </c>
      <c r="BA270" s="52" t="str">
        <f>IF(参照!G270="","",参照!G270)</f>
        <v>シナネン(株)_メニューF</v>
      </c>
      <c r="BB270" s="52">
        <f t="shared" si="35"/>
        <v>0.36099999999999999</v>
      </c>
      <c r="BD270" s="52" t="str">
        <f>IF(参照!L270="","",参照!L270)</f>
        <v>小島電機工業(株)</v>
      </c>
    </row>
    <row r="271" spans="47:56">
      <c r="AU271" s="52" t="str">
        <f>IF(参照!A271="","",参照!A271)</f>
        <v/>
      </c>
      <c r="AV271" s="52" t="str">
        <f>IF(参照!B271="","",参照!B271)</f>
        <v/>
      </c>
      <c r="AW271" s="52" t="str">
        <f>IF(参照!C271="","",参照!C271)</f>
        <v/>
      </c>
      <c r="AX271" s="52" t="str">
        <f>IF(参照!D271="","",参照!D271)</f>
        <v>メニューG(残差)</v>
      </c>
      <c r="AY271" s="52">
        <f>IF(参照!E271="","",参照!E271)</f>
        <v>6.1200000000000002E-4</v>
      </c>
      <c r="AZ271" s="52" t="str">
        <f>IF(参照!F271="","",参照!F271)</f>
        <v>シナネン(株)</v>
      </c>
      <c r="BA271" s="52" t="str">
        <f>IF(参照!G271="","",参照!G271)</f>
        <v>シナネン(株)_メニューG(残差)</v>
      </c>
      <c r="BB271" s="52">
        <f t="shared" si="35"/>
        <v>0.61199999999999999</v>
      </c>
      <c r="BD271" s="52" t="str">
        <f>IF(参照!L271="","",参照!L271)</f>
        <v>御所野縄文電力(株)</v>
      </c>
    </row>
    <row r="272" spans="47:56">
      <c r="AU272" s="52" t="str">
        <f>IF(参照!A272="","",参照!A272)</f>
        <v/>
      </c>
      <c r="AV272" s="52" t="str">
        <f>IF(参照!B272="","",参照!B272)</f>
        <v/>
      </c>
      <c r="AW272" s="52" t="str">
        <f>IF(参照!C272="","",参照!C272)</f>
        <v/>
      </c>
      <c r="AX272" s="52" t="str">
        <f>IF(参照!D272="","",参照!D272)</f>
        <v>(参考値)事業者全体</v>
      </c>
      <c r="AY272" s="52">
        <f>IF(参照!E272="","",参照!E272)</f>
        <v>5.2400000000000005E-4</v>
      </c>
      <c r="AZ272" s="52" t="str">
        <f>IF(参照!F272="","",参照!F272)</f>
        <v>シナネン(株)</v>
      </c>
      <c r="BA272" s="52" t="str">
        <f>IF(参照!G272="","",参照!G272)</f>
        <v>シナネン(株)_(参考値)事業者全体</v>
      </c>
      <c r="BB272" s="52">
        <f t="shared" si="35"/>
        <v>0.52400000000000002</v>
      </c>
      <c r="BD272" s="52" t="str">
        <f>IF(参照!L272="","",参照!L272)</f>
        <v>コスモエネルギーソリューションズ(株)</v>
      </c>
    </row>
    <row r="273" spans="47:56">
      <c r="AU273" s="52" t="str">
        <f>IF(参照!A273="","",参照!A273)</f>
        <v>A0087</v>
      </c>
      <c r="AV273" s="52" t="str">
        <f>IF(参照!B273="","",参照!B273)</f>
        <v>(株)シナジアパワー</v>
      </c>
      <c r="AW273" s="52">
        <f>IF(参照!C273="","",参照!C273)</f>
        <v>4.4799999999999999E-4</v>
      </c>
      <c r="AX273" s="52" t="str">
        <f>IF(参照!D273="","",参照!D273)</f>
        <v>メニューA</v>
      </c>
      <c r="AY273" s="52">
        <f>IF(参照!E273="","",参照!E273)</f>
        <v>0</v>
      </c>
      <c r="AZ273" s="52" t="str">
        <f>IF(参照!F273="","",参照!F273)</f>
        <v>(株)シナジアパワー</v>
      </c>
      <c r="BA273" s="52" t="str">
        <f>IF(参照!G273="","",参照!G273)</f>
        <v>(株)シナジアパワー_メニューA</v>
      </c>
      <c r="BB273" s="52">
        <f t="shared" si="35"/>
        <v>0</v>
      </c>
      <c r="BD273" s="52" t="str">
        <f>IF(参照!L273="","",参照!L273)</f>
        <v>五島市民電力(株)</v>
      </c>
    </row>
    <row r="274" spans="47:56">
      <c r="AU274" s="52" t="str">
        <f>IF(参照!A274="","",参照!A274)</f>
        <v/>
      </c>
      <c r="AV274" s="52" t="str">
        <f>IF(参照!B274="","",参照!B274)</f>
        <v/>
      </c>
      <c r="AW274" s="52" t="str">
        <f>IF(参照!C274="","",参照!C274)</f>
        <v/>
      </c>
      <c r="AX274" s="52" t="str">
        <f>IF(参照!D274="","",参照!D274)</f>
        <v>メニューB</v>
      </c>
      <c r="AY274" s="52">
        <f>IF(参照!E274="","",参照!E274)</f>
        <v>3.48E-4</v>
      </c>
      <c r="AZ274" s="52" t="str">
        <f>IF(参照!F274="","",参照!F274)</f>
        <v>(株)シナジアパワー</v>
      </c>
      <c r="BA274" s="52" t="str">
        <f>IF(参照!G274="","",参照!G274)</f>
        <v>(株)シナジアパワー_メニューB</v>
      </c>
      <c r="BB274" s="52">
        <f t="shared" si="35"/>
        <v>0.34799999999999998</v>
      </c>
      <c r="BD274" s="52" t="str">
        <f>IF(参照!L274="","",参照!L274)</f>
        <v>こなんウルトラパワー(株)</v>
      </c>
    </row>
    <row r="275" spans="47:56">
      <c r="AU275" s="52" t="str">
        <f>IF(参照!A275="","",参照!A275)</f>
        <v/>
      </c>
      <c r="AV275" s="52" t="str">
        <f>IF(参照!B275="","",参照!B275)</f>
        <v/>
      </c>
      <c r="AW275" s="52" t="str">
        <f>IF(参照!C275="","",参照!C275)</f>
        <v/>
      </c>
      <c r="AX275" s="52" t="str">
        <f>IF(参照!D275="","",参照!D275)</f>
        <v>メニューC</v>
      </c>
      <c r="AY275" s="52">
        <f>IF(参照!E275="","",参照!E275)</f>
        <v>3.39E-4</v>
      </c>
      <c r="AZ275" s="52" t="str">
        <f>IF(参照!F275="","",参照!F275)</f>
        <v>(株)シナジアパワー</v>
      </c>
      <c r="BA275" s="52" t="str">
        <f>IF(参照!G275="","",参照!G275)</f>
        <v>(株)シナジアパワー_メニューC</v>
      </c>
      <c r="BB275" s="52">
        <f t="shared" si="35"/>
        <v>0.33900000000000002</v>
      </c>
      <c r="BD275" s="52" t="str">
        <f>IF(参照!L275="","",参照!L275)</f>
        <v>(株)コノミヤホールディングス</v>
      </c>
    </row>
    <row r="276" spans="47:56">
      <c r="AU276" s="52" t="str">
        <f>IF(参照!A276="","",参照!A276)</f>
        <v/>
      </c>
      <c r="AV276" s="52" t="str">
        <f>IF(参照!B276="","",参照!B276)</f>
        <v/>
      </c>
      <c r="AW276" s="52" t="str">
        <f>IF(参照!C276="","",参照!C276)</f>
        <v/>
      </c>
      <c r="AX276" s="52" t="str">
        <f>IF(参照!D276="","",参照!D276)</f>
        <v>メニューD</v>
      </c>
      <c r="AY276" s="52">
        <f>IF(参照!E276="","",参照!E276)</f>
        <v>3.6499999999999998E-4</v>
      </c>
      <c r="AZ276" s="52" t="str">
        <f>IF(参照!F276="","",参照!F276)</f>
        <v>(株)シナジアパワー</v>
      </c>
      <c r="BA276" s="52" t="str">
        <f>IF(参照!G276="","",参照!G276)</f>
        <v>(株)シナジアパワー_メニューD</v>
      </c>
      <c r="BB276" s="52">
        <f t="shared" si="35"/>
        <v>0.36499999999999999</v>
      </c>
      <c r="BD276" s="52" t="str">
        <f>IF(参照!L276="","",参照!L276)</f>
        <v>(株)コンシェルジュ</v>
      </c>
    </row>
    <row r="277" spans="47:56">
      <c r="AU277" s="52" t="str">
        <f>IF(参照!A277="","",参照!A277)</f>
        <v/>
      </c>
      <c r="AV277" s="52" t="str">
        <f>IF(参照!B277="","",参照!B277)</f>
        <v/>
      </c>
      <c r="AW277" s="52" t="str">
        <f>IF(参照!C277="","",参照!C277)</f>
        <v/>
      </c>
      <c r="AX277" s="52" t="str">
        <f>IF(参照!D277="","",参照!D277)</f>
        <v>メニューE</v>
      </c>
      <c r="AY277" s="52">
        <f>IF(参照!E277="","",参照!E277)</f>
        <v>3.6600000000000001E-4</v>
      </c>
      <c r="AZ277" s="52" t="str">
        <f>IF(参照!F277="","",参照!F277)</f>
        <v>(株)シナジアパワー</v>
      </c>
      <c r="BA277" s="52" t="str">
        <f>IF(参照!G277="","",参照!G277)</f>
        <v>(株)シナジアパワー_メニューE</v>
      </c>
      <c r="BB277" s="52">
        <f t="shared" si="35"/>
        <v>0.36599999999999999</v>
      </c>
      <c r="BD277" s="52" t="str">
        <f>IF(参照!L277="","",参照!L277)</f>
        <v>サーラｅエナジー(株)</v>
      </c>
    </row>
    <row r="278" spans="47:56">
      <c r="AU278" s="52" t="str">
        <f>IF(参照!A278="","",参照!A278)</f>
        <v/>
      </c>
      <c r="AV278" s="52" t="str">
        <f>IF(参照!B278="","",参照!B278)</f>
        <v/>
      </c>
      <c r="AW278" s="52" t="str">
        <f>IF(参照!C278="","",参照!C278)</f>
        <v/>
      </c>
      <c r="AX278" s="52" t="str">
        <f>IF(参照!D278="","",参照!D278)</f>
        <v>メニューF</v>
      </c>
      <c r="AY278" s="52">
        <f>IF(参照!E278="","",参照!E278)</f>
        <v>3.6899999999999997E-4</v>
      </c>
      <c r="AZ278" s="52" t="str">
        <f>IF(参照!F278="","",参照!F278)</f>
        <v>(株)シナジアパワー</v>
      </c>
      <c r="BA278" s="52" t="str">
        <f>IF(参照!G278="","",参照!G278)</f>
        <v>(株)シナジアパワー_メニューF</v>
      </c>
      <c r="BB278" s="52">
        <f t="shared" si="35"/>
        <v>0.36899999999999999</v>
      </c>
      <c r="BD278" s="52" t="str">
        <f>IF(参照!L278="","",参照!L278)</f>
        <v>(株)再エネ思考電力</v>
      </c>
    </row>
    <row r="279" spans="47:56">
      <c r="AU279" s="52" t="str">
        <f>IF(参照!A279="","",参照!A279)</f>
        <v/>
      </c>
      <c r="AV279" s="52" t="str">
        <f>IF(参照!B279="","",参照!B279)</f>
        <v/>
      </c>
      <c r="AW279" s="52" t="str">
        <f>IF(参照!C279="","",参照!C279)</f>
        <v/>
      </c>
      <c r="AX279" s="52" t="str">
        <f>IF(参照!D279="","",参照!D279)</f>
        <v>メニューG</v>
      </c>
      <c r="AY279" s="52">
        <f>IF(参照!E279="","",参照!E279)</f>
        <v>3.8000000000000002E-4</v>
      </c>
      <c r="AZ279" s="52" t="str">
        <f>IF(参照!F279="","",参照!F279)</f>
        <v>(株)シナジアパワー</v>
      </c>
      <c r="BA279" s="52" t="str">
        <f>IF(参照!G279="","",参照!G279)</f>
        <v>(株)シナジアパワー_メニューG</v>
      </c>
      <c r="BB279" s="52">
        <f t="shared" si="35"/>
        <v>0.38</v>
      </c>
      <c r="BD279" s="52" t="str">
        <f>IF(参照!L279="","",参照!L279)</f>
        <v>埼玉ガス(株)</v>
      </c>
    </row>
    <row r="280" spans="47:56">
      <c r="AU280" s="52" t="str">
        <f>IF(参照!A280="","",参照!A280)</f>
        <v/>
      </c>
      <c r="AV280" s="52" t="str">
        <f>IF(参照!B280="","",参照!B280)</f>
        <v/>
      </c>
      <c r="AW280" s="52" t="str">
        <f>IF(参照!C280="","",参照!C280)</f>
        <v/>
      </c>
      <c r="AX280" s="52" t="str">
        <f>IF(参照!D280="","",参照!D280)</f>
        <v>メニューH</v>
      </c>
      <c r="AY280" s="52">
        <f>IF(参照!E280="","",参照!E280)</f>
        <v>1.7899999999999999E-4</v>
      </c>
      <c r="AZ280" s="52" t="str">
        <f>IF(参照!F280="","",参照!F280)</f>
        <v>(株)シナジアパワー</v>
      </c>
      <c r="BA280" s="52" t="str">
        <f>IF(参照!G280="","",参照!G280)</f>
        <v>(株)シナジアパワー_メニューH</v>
      </c>
      <c r="BB280" s="52">
        <f t="shared" si="35"/>
        <v>0.17899999999999999</v>
      </c>
      <c r="BD280" s="52" t="str">
        <f>IF(参照!L280="","",参照!L280)</f>
        <v>(株)彩の国でんき</v>
      </c>
    </row>
    <row r="281" spans="47:56">
      <c r="AU281" s="52" t="str">
        <f>IF(参照!A281="","",参照!A281)</f>
        <v/>
      </c>
      <c r="AV281" s="52" t="str">
        <f>IF(参照!B281="","",参照!B281)</f>
        <v/>
      </c>
      <c r="AW281" s="52" t="str">
        <f>IF(参照!C281="","",参照!C281)</f>
        <v/>
      </c>
      <c r="AX281" s="52" t="str">
        <f>IF(参照!D281="","",参照!D281)</f>
        <v>メニューI(残差)</v>
      </c>
      <c r="AY281" s="52">
        <f>IF(参照!E281="","",参照!E281)</f>
        <v>4.0899999999999997E-4</v>
      </c>
      <c r="AZ281" s="52" t="str">
        <f>IF(参照!F281="","",参照!F281)</f>
        <v>(株)シナジアパワー</v>
      </c>
      <c r="BA281" s="52" t="str">
        <f>IF(参照!G281="","",参照!G281)</f>
        <v>(株)シナジアパワー_メニューI(残差)</v>
      </c>
      <c r="BB281" s="52">
        <f t="shared" si="35"/>
        <v>0.40899999999999997</v>
      </c>
      <c r="BD281" s="52" t="str">
        <f>IF(参照!L281="","",参照!L281)</f>
        <v>西部瓦斯(株)</v>
      </c>
    </row>
    <row r="282" spans="47:56">
      <c r="AU282" s="52" t="str">
        <f>IF(参照!A282="","",参照!A282)</f>
        <v/>
      </c>
      <c r="AV282" s="52" t="str">
        <f>IF(参照!B282="","",参照!B282)</f>
        <v/>
      </c>
      <c r="AW282" s="52" t="str">
        <f>IF(参照!C282="","",参照!C282)</f>
        <v/>
      </c>
      <c r="AX282" s="52" t="str">
        <f>IF(参照!D282="","",参照!D282)</f>
        <v>(参考値)事業者全体</v>
      </c>
      <c r="AY282" s="52">
        <f>IF(参照!E282="","",参照!E282)</f>
        <v>3.86E-4</v>
      </c>
      <c r="AZ282" s="52" t="str">
        <f>IF(参照!F282="","",参照!F282)</f>
        <v>(株)シナジアパワー</v>
      </c>
      <c r="BA282" s="52" t="str">
        <f>IF(参照!G282="","",参照!G282)</f>
        <v>(株)シナジアパワー_(参考値)事業者全体</v>
      </c>
      <c r="BB282" s="52">
        <f t="shared" si="35"/>
        <v>0.38600000000000001</v>
      </c>
      <c r="BD282" s="52" t="str">
        <f>IF(参照!L282="","",参照!L282)</f>
        <v>(株)サイホープロパティーズ</v>
      </c>
    </row>
    <row r="283" spans="47:56">
      <c r="AU283" s="52" t="str">
        <f>IF(参照!A283="","",参照!A283)</f>
        <v>A0088</v>
      </c>
      <c r="AV283" s="52" t="str">
        <f>IF(参照!B283="","",参照!B283)</f>
        <v>カワサキグリーンエナジー(株)</v>
      </c>
      <c r="AW283" s="52">
        <f>IF(参照!C283="","",参照!C283)</f>
        <v>4.5600000000000003E-4</v>
      </c>
      <c r="AX283" s="52" t="str">
        <f>IF(参照!D283="","",参照!D283)</f>
        <v>メニューA</v>
      </c>
      <c r="AY283" s="52">
        <f>IF(参照!E283="","",参照!E283)</f>
        <v>0</v>
      </c>
      <c r="AZ283" s="52" t="str">
        <f>IF(参照!F283="","",参照!F283)</f>
        <v>カワサキグリーンエナジー(株)</v>
      </c>
      <c r="BA283" s="52" t="str">
        <f>IF(参照!G283="","",参照!G283)</f>
        <v>カワサキグリーンエナジー(株)_メニューA</v>
      </c>
      <c r="BB283" s="52">
        <f t="shared" si="35"/>
        <v>0</v>
      </c>
      <c r="BD283" s="52" t="str">
        <f>IF(参照!L283="","",参照!L283)</f>
        <v>酒田天然瓦斯(株)</v>
      </c>
    </row>
    <row r="284" spans="47:56">
      <c r="AU284" s="52" t="str">
        <f>IF(参照!A284="","",参照!A284)</f>
        <v/>
      </c>
      <c r="AV284" s="52" t="str">
        <f>IF(参照!B284="","",参照!B284)</f>
        <v/>
      </c>
      <c r="AW284" s="52" t="str">
        <f>IF(参照!C284="","",参照!C284)</f>
        <v/>
      </c>
      <c r="AX284" s="52" t="str">
        <f>IF(参照!D284="","",参照!D284)</f>
        <v>メニューB</v>
      </c>
      <c r="AY284" s="52">
        <f>IF(参照!E284="","",参照!E284)</f>
        <v>2.9999999999999997E-4</v>
      </c>
      <c r="AZ284" s="52" t="str">
        <f>IF(参照!F284="","",参照!F284)</f>
        <v>カワサキグリーンエナジー(株)</v>
      </c>
      <c r="BA284" s="52" t="str">
        <f>IF(参照!G284="","",参照!G284)</f>
        <v>カワサキグリーンエナジー(株)_メニューB</v>
      </c>
      <c r="BB284" s="52">
        <f t="shared" si="35"/>
        <v>0.3</v>
      </c>
      <c r="BD284" s="52" t="str">
        <f>IF(参照!L284="","",参照!L284)</f>
        <v>坂戸ガス(株)</v>
      </c>
    </row>
    <row r="285" spans="47:56">
      <c r="AU285" s="52" t="str">
        <f>IF(参照!A285="","",参照!A285)</f>
        <v/>
      </c>
      <c r="AV285" s="52" t="str">
        <f>IF(参照!B285="","",参照!B285)</f>
        <v/>
      </c>
      <c r="AW285" s="52" t="str">
        <f>IF(参照!C285="","",参照!C285)</f>
        <v/>
      </c>
      <c r="AX285" s="52" t="str">
        <f>IF(参照!D285="","",参照!D285)</f>
        <v>メニューC</v>
      </c>
      <c r="AY285" s="52">
        <f>IF(参照!E285="","",参照!E285)</f>
        <v>4.4299999999999998E-4</v>
      </c>
      <c r="AZ285" s="52" t="str">
        <f>IF(参照!F285="","",参照!F285)</f>
        <v>カワサキグリーンエナジー(株)</v>
      </c>
      <c r="BA285" s="52" t="str">
        <f>IF(参照!G285="","",参照!G285)</f>
        <v>カワサキグリーンエナジー(株)_メニューC</v>
      </c>
      <c r="BB285" s="52">
        <f t="shared" si="35"/>
        <v>0.443</v>
      </c>
      <c r="BD285" s="52" t="str">
        <f>IF(参照!L285="","",参照!L285)</f>
        <v>(株)さくら新電力</v>
      </c>
    </row>
    <row r="286" spans="47:56">
      <c r="AU286" s="52" t="str">
        <f>IF(参照!A286="","",参照!A286)</f>
        <v/>
      </c>
      <c r="AV286" s="52" t="str">
        <f>IF(参照!B286="","",参照!B286)</f>
        <v/>
      </c>
      <c r="AW286" s="52" t="str">
        <f>IF(参照!C286="","",参照!C286)</f>
        <v/>
      </c>
      <c r="AX286" s="52" t="str">
        <f>IF(参照!D286="","",参照!D286)</f>
        <v>メニューD(残差)</v>
      </c>
      <c r="AY286" s="52">
        <f>IF(参照!E286="","",参照!E286)</f>
        <v>4.4700000000000002E-4</v>
      </c>
      <c r="AZ286" s="52" t="str">
        <f>IF(参照!F286="","",参照!F286)</f>
        <v>カワサキグリーンエナジー(株)</v>
      </c>
      <c r="BA286" s="52" t="str">
        <f>IF(参照!G286="","",参照!G286)</f>
        <v>カワサキグリーンエナジー(株)_メニューD(残差)</v>
      </c>
      <c r="BB286" s="52">
        <f t="shared" si="35"/>
        <v>0.44700000000000001</v>
      </c>
      <c r="BD286" s="52" t="str">
        <f>IF(参照!L286="","",参照!L286)</f>
        <v>里山パワーワークス(株)</v>
      </c>
    </row>
    <row r="287" spans="47:56">
      <c r="AU287" s="52" t="str">
        <f>IF(参照!A287="","",参照!A287)</f>
        <v/>
      </c>
      <c r="AV287" s="52" t="str">
        <f>IF(参照!B287="","",参照!B287)</f>
        <v/>
      </c>
      <c r="AW287" s="52" t="str">
        <f>IF(参照!C287="","",参照!C287)</f>
        <v/>
      </c>
      <c r="AX287" s="52" t="str">
        <f>IF(参照!D287="","",参照!D287)</f>
        <v>(参考値)事業者全体</v>
      </c>
      <c r="AY287" s="52">
        <f>IF(参照!E287="","",参照!E287)</f>
        <v>5.2800000000000004E-4</v>
      </c>
      <c r="AZ287" s="52" t="str">
        <f>IF(参照!F287="","",参照!F287)</f>
        <v>カワサキグリーンエナジー(株)</v>
      </c>
      <c r="BA287" s="52" t="str">
        <f>IF(参照!G287="","",参照!G287)</f>
        <v>カワサキグリーンエナジー(株)_(参考値)事業者全体</v>
      </c>
      <c r="BB287" s="52">
        <f t="shared" si="35"/>
        <v>0.52800000000000002</v>
      </c>
      <c r="BD287" s="52" t="str">
        <f>IF(参照!L287="","",参照!L287)</f>
        <v>(株)サニックス</v>
      </c>
    </row>
    <row r="288" spans="47:56">
      <c r="AU288" s="52" t="str">
        <f>IF(参照!A288="","",参照!A288)</f>
        <v>A0089</v>
      </c>
      <c r="AV288" s="52" t="str">
        <f>IF(参照!B288="","",参照!B288)</f>
        <v>大一ガス(株)</v>
      </c>
      <c r="AW288" s="52">
        <f>IF(参照!C288="","",参照!C288)</f>
        <v>4.8899999999999996E-4</v>
      </c>
      <c r="AX288" s="52" t="str">
        <f>IF(参照!D288="","",参照!D288)</f>
        <v/>
      </c>
      <c r="AY288" s="52">
        <f>IF(参照!E288="","",参照!E288)</f>
        <v>5.3399999999999997E-4</v>
      </c>
      <c r="AZ288" s="52" t="str">
        <f>IF(参照!F288="","",参照!F288)</f>
        <v>大一ガス(株)</v>
      </c>
      <c r="BA288" s="52" t="str">
        <f>IF(参照!G288="","",参照!G288)</f>
        <v>大一ガス(株)_</v>
      </c>
      <c r="BB288" s="52">
        <f t="shared" si="35"/>
        <v>0.53399999999999992</v>
      </c>
      <c r="BD288" s="52" t="str">
        <f>IF(参照!L288="","",参照!L288)</f>
        <v>佐野瓦斯(株)</v>
      </c>
    </row>
    <row r="289" spans="47:56">
      <c r="AU289" s="52" t="str">
        <f>IF(参照!A289="","",参照!A289)</f>
        <v>A0090</v>
      </c>
      <c r="AV289" s="52" t="str">
        <f>IF(参照!B289="","",参照!B289)</f>
        <v>(株)リミックスポイント</v>
      </c>
      <c r="AW289" s="52">
        <f>IF(参照!C289="","",参照!C289)</f>
        <v>4.35E-4</v>
      </c>
      <c r="AX289" s="52" t="str">
        <f>IF(参照!D289="","",参照!D289)</f>
        <v>メニューA</v>
      </c>
      <c r="AY289" s="52">
        <f>IF(参照!E289="","",参照!E289)</f>
        <v>0</v>
      </c>
      <c r="AZ289" s="52" t="str">
        <f>IF(参照!F289="","",参照!F289)</f>
        <v>(株)リミックスポイント</v>
      </c>
      <c r="BA289" s="52" t="str">
        <f>IF(参照!G289="","",参照!G289)</f>
        <v>(株)リミックスポイント_メニューA</v>
      </c>
      <c r="BB289" s="52">
        <f t="shared" si="35"/>
        <v>0</v>
      </c>
      <c r="BD289" s="52" t="str">
        <f>IF(参照!L289="","",参照!L289)</f>
        <v>サミットエナジー(株)</v>
      </c>
    </row>
    <row r="290" spans="47:56">
      <c r="AU290" s="52" t="str">
        <f>IF(参照!A290="","",参照!A290)</f>
        <v/>
      </c>
      <c r="AV290" s="52" t="str">
        <f>IF(参照!B290="","",参照!B290)</f>
        <v/>
      </c>
      <c r="AW290" s="52" t="str">
        <f>IF(参照!C290="","",参照!C290)</f>
        <v/>
      </c>
      <c r="AX290" s="52" t="str">
        <f>IF(参照!D290="","",参照!D290)</f>
        <v>メニューB(残差)</v>
      </c>
      <c r="AY290" s="52">
        <f>IF(参照!E290="","",参照!E290)</f>
        <v>4.3899999999999999E-4</v>
      </c>
      <c r="AZ290" s="52" t="str">
        <f>IF(参照!F290="","",参照!F290)</f>
        <v>(株)リミックスポイント</v>
      </c>
      <c r="BA290" s="52" t="str">
        <f>IF(参照!G290="","",参照!G290)</f>
        <v>(株)リミックスポイント_メニューB(残差)</v>
      </c>
      <c r="BB290" s="52">
        <f t="shared" si="35"/>
        <v>0.439</v>
      </c>
      <c r="BD290" s="52" t="str">
        <f>IF(参照!L290="","",参照!L290)</f>
        <v>三愛オブリ(株)(旧：三愛石油(株))</v>
      </c>
    </row>
    <row r="291" spans="47:56">
      <c r="AU291" s="52" t="str">
        <f>IF(参照!A291="","",参照!A291)</f>
        <v/>
      </c>
      <c r="AV291" s="52" t="str">
        <f>IF(参照!B291="","",参照!B291)</f>
        <v/>
      </c>
      <c r="AW291" s="52" t="str">
        <f>IF(参照!C291="","",参照!C291)</f>
        <v/>
      </c>
      <c r="AX291" s="52" t="str">
        <f>IF(参照!D291="","",参照!D291)</f>
        <v>(参考値)事業者全体</v>
      </c>
      <c r="AY291" s="52">
        <f>IF(参照!E291="","",参照!E291)</f>
        <v>4.8500000000000003E-4</v>
      </c>
      <c r="AZ291" s="52" t="str">
        <f>IF(参照!F291="","",参照!F291)</f>
        <v>(株)リミックスポイント</v>
      </c>
      <c r="BA291" s="52" t="str">
        <f>IF(参照!G291="","",参照!G291)</f>
        <v>(株)リミックスポイント_(参考値)事業者全体</v>
      </c>
      <c r="BB291" s="52">
        <f t="shared" si="35"/>
        <v>0.48500000000000004</v>
      </c>
      <c r="BD291" s="52" t="str">
        <f>IF(参照!L291="","",参照!L291)</f>
        <v>山陰エレキ・アライアンス(株)</v>
      </c>
    </row>
    <row r="292" spans="47:56">
      <c r="AU292" s="52" t="str">
        <f>IF(参照!A292="","",参照!A292)</f>
        <v>A0091</v>
      </c>
      <c r="AV292" s="52" t="str">
        <f>IF(参照!B292="","",参照!B292)</f>
        <v>大阪いずみ市民生活協同組合</v>
      </c>
      <c r="AW292" s="52">
        <f>IF(参照!C292="","",参照!C292)</f>
        <v>3.7800000000000003E-4</v>
      </c>
      <c r="AX292" s="52" t="str">
        <f>IF(参照!D292="","",参照!D292)</f>
        <v>メニューA</v>
      </c>
      <c r="AY292" s="52">
        <f>IF(参照!E292="","",参照!E292)</f>
        <v>0</v>
      </c>
      <c r="AZ292" s="52" t="str">
        <f>IF(参照!F292="","",参照!F292)</f>
        <v>大阪いずみ市民生活協同組合</v>
      </c>
      <c r="BA292" s="52" t="str">
        <f>IF(参照!G292="","",参照!G292)</f>
        <v>大阪いずみ市民生活協同組合_メニューA</v>
      </c>
      <c r="BB292" s="52">
        <f t="shared" si="35"/>
        <v>0</v>
      </c>
      <c r="BD292" s="52" t="str">
        <f>IF(参照!L292="","",参照!L292)</f>
        <v>山陰酸素工業(株)</v>
      </c>
    </row>
    <row r="293" spans="47:56">
      <c r="AU293" s="52" t="str">
        <f>IF(参照!A293="","",参照!A293)</f>
        <v/>
      </c>
      <c r="AV293" s="52" t="str">
        <f>IF(参照!B293="","",参照!B293)</f>
        <v/>
      </c>
      <c r="AW293" s="52" t="str">
        <f>IF(参照!C293="","",参照!C293)</f>
        <v/>
      </c>
      <c r="AX293" s="52" t="str">
        <f>IF(参照!D293="","",参照!D293)</f>
        <v>メニューB(残差)</v>
      </c>
      <c r="AY293" s="52">
        <f>IF(参照!E293="","",参照!E293)</f>
        <v>3.2299999999999999E-4</v>
      </c>
      <c r="AZ293" s="52" t="str">
        <f>IF(参照!F293="","",参照!F293)</f>
        <v>大阪いずみ市民生活協同組合</v>
      </c>
      <c r="BA293" s="52" t="str">
        <f>IF(参照!G293="","",参照!G293)</f>
        <v>大阪いずみ市民生活協同組合_メニューB(残差)</v>
      </c>
      <c r="BB293" s="52">
        <f t="shared" si="35"/>
        <v>0.32300000000000001</v>
      </c>
      <c r="BD293" s="52" t="str">
        <f>IF(参照!L293="","",参照!L293)</f>
        <v>(株)三郷ひまわりエナジー</v>
      </c>
    </row>
    <row r="294" spans="47:56">
      <c r="AU294" s="52" t="str">
        <f>IF(参照!A294="","",参照!A294)</f>
        <v/>
      </c>
      <c r="AV294" s="52" t="str">
        <f>IF(参照!B294="","",参照!B294)</f>
        <v/>
      </c>
      <c r="AW294" s="52" t="str">
        <f>IF(参照!C294="","",参照!C294)</f>
        <v/>
      </c>
      <c r="AX294" s="52" t="str">
        <f>IF(参照!D294="","",参照!D294)</f>
        <v>(参考値)事業者全体</v>
      </c>
      <c r="AY294" s="52">
        <f>IF(参照!E294="","",参照!E294)</f>
        <v>3.0400000000000002E-4</v>
      </c>
      <c r="AZ294" s="52" t="str">
        <f>IF(参照!F294="","",参照!F294)</f>
        <v>大阪いずみ市民生活協同組合</v>
      </c>
      <c r="BA294" s="52" t="str">
        <f>IF(参照!G294="","",参照!G294)</f>
        <v>大阪いずみ市民生活協同組合_(参考値)事業者全体</v>
      </c>
      <c r="BB294" s="52">
        <f t="shared" si="35"/>
        <v>0.30399999999999999</v>
      </c>
      <c r="BD294" s="52" t="str">
        <f>IF(参照!L294="","",参照!L294)</f>
        <v>三州電力(株)</v>
      </c>
    </row>
    <row r="295" spans="47:56">
      <c r="AU295" s="52" t="str">
        <f>IF(参照!A295="","",参照!A295)</f>
        <v>A0092</v>
      </c>
      <c r="AV295" s="52" t="str">
        <f>IF(参照!B295="","",参照!B295)</f>
        <v>(株)中海テレビ放送</v>
      </c>
      <c r="AW295" s="52">
        <f>IF(参照!C295="","",参照!C295)</f>
        <v>4.3399999999999998E-4</v>
      </c>
      <c r="AX295" s="52" t="str">
        <f>IF(参照!D295="","",参照!D295)</f>
        <v/>
      </c>
      <c r="AY295" s="52">
        <f>IF(参照!E295="","",参照!E295)</f>
        <v>5.22E-4</v>
      </c>
      <c r="AZ295" s="52" t="str">
        <f>IF(参照!F295="","",参照!F295)</f>
        <v>(株)中海テレビ放送</v>
      </c>
      <c r="BA295" s="52" t="str">
        <f>IF(参照!G295="","",参照!G295)</f>
        <v>(株)中海テレビ放送_</v>
      </c>
      <c r="BB295" s="52">
        <f t="shared" si="35"/>
        <v>0.52200000000000002</v>
      </c>
      <c r="BD295" s="52" t="str">
        <f>IF(参照!L295="","",参照!L295)</f>
        <v>サントラベラーズサービス有限会社</v>
      </c>
    </row>
    <row r="296" spans="47:56">
      <c r="AU296" s="52" t="str">
        <f>IF(参照!A296="","",参照!A296)</f>
        <v>A0093</v>
      </c>
      <c r="AV296" s="52" t="str">
        <f>IF(参照!B296="","",参照!B296)</f>
        <v>パシフィックパワー(株)</v>
      </c>
      <c r="AW296" s="52">
        <f>IF(参照!C296="","",参照!C296)</f>
        <v>3.3E-4</v>
      </c>
      <c r="AX296" s="52" t="str">
        <f>IF(参照!D296="","",参照!D296)</f>
        <v/>
      </c>
      <c r="AY296" s="52">
        <f>IF(参照!E296="","",参照!E296)</f>
        <v>8.8800000000000001E-4</v>
      </c>
      <c r="AZ296" s="52" t="str">
        <f>IF(参照!F296="","",参照!F296)</f>
        <v>パシフィックパワー(株)</v>
      </c>
      <c r="BA296" s="52" t="str">
        <f>IF(参照!G296="","",参照!G296)</f>
        <v>パシフィックパワー(株)_</v>
      </c>
      <c r="BB296" s="52">
        <f t="shared" si="35"/>
        <v>0.88800000000000001</v>
      </c>
      <c r="BD296" s="52" t="str">
        <f>IF(参照!L296="","",参照!L296)</f>
        <v>三友エンテック(株)</v>
      </c>
    </row>
    <row r="297" spans="47:56">
      <c r="AU297" s="52" t="str">
        <f>IF(参照!A297="","",参照!A297)</f>
        <v>A0094</v>
      </c>
      <c r="AV297" s="52" t="str">
        <f>IF(参照!B297="","",参照!B297)</f>
        <v>(株)いちたかガスワン</v>
      </c>
      <c r="AW297" s="52">
        <f>IF(参照!C297="","",参照!C297)</f>
        <v>4.1100000000000002E-4</v>
      </c>
      <c r="AX297" s="52" t="str">
        <f>IF(参照!D297="","",参照!D297)</f>
        <v>メニューA</v>
      </c>
      <c r="AY297" s="52">
        <f>IF(参照!E297="","",参照!E297)</f>
        <v>0</v>
      </c>
      <c r="AZ297" s="52" t="str">
        <f>IF(参照!F297="","",参照!F297)</f>
        <v>(株)いちたかガスワン</v>
      </c>
      <c r="BA297" s="52" t="str">
        <f>IF(参照!G297="","",参照!G297)</f>
        <v>(株)いちたかガスワン_メニューA</v>
      </c>
      <c r="BB297" s="52">
        <f t="shared" si="35"/>
        <v>0</v>
      </c>
      <c r="BD297" s="52" t="str">
        <f>IF(参照!L297="","",参照!L297)</f>
        <v>サンリン(株)</v>
      </c>
    </row>
    <row r="298" spans="47:56">
      <c r="AU298" s="52" t="str">
        <f>IF(参照!A298="","",参照!A298)</f>
        <v/>
      </c>
      <c r="AV298" s="52" t="str">
        <f>IF(参照!B298="","",参照!B298)</f>
        <v/>
      </c>
      <c r="AW298" s="52" t="str">
        <f>IF(参照!C298="","",参照!C298)</f>
        <v/>
      </c>
      <c r="AX298" s="52" t="str">
        <f>IF(参照!D298="","",参照!D298)</f>
        <v>メニューB(残差)</v>
      </c>
      <c r="AY298" s="52">
        <f>IF(参照!E298="","",参照!E298)</f>
        <v>3.5499999999999996E-4</v>
      </c>
      <c r="AZ298" s="52" t="str">
        <f>IF(参照!F298="","",参照!F298)</f>
        <v>(株)いちたかガスワン</v>
      </c>
      <c r="BA298" s="52" t="str">
        <f>IF(参照!G298="","",参照!G298)</f>
        <v>(株)いちたかガスワン_メニューB(残差)</v>
      </c>
      <c r="BB298" s="52">
        <f t="shared" si="35"/>
        <v>0.35499999999999998</v>
      </c>
      <c r="BD298" s="52" t="str">
        <f>IF(参照!L298="","",参照!L298)</f>
        <v>(株)シーエナジー</v>
      </c>
    </row>
    <row r="299" spans="47:56">
      <c r="AU299" s="52" t="str">
        <f>IF(参照!A299="","",参照!A299)</f>
        <v/>
      </c>
      <c r="AV299" s="52" t="str">
        <f>IF(参照!B299="","",参照!B299)</f>
        <v/>
      </c>
      <c r="AW299" s="52" t="str">
        <f>IF(参照!C299="","",参照!C299)</f>
        <v/>
      </c>
      <c r="AX299" s="52" t="str">
        <f>IF(参照!D299="","",参照!D299)</f>
        <v>(参考値)事業者全体</v>
      </c>
      <c r="AY299" s="52">
        <f>IF(参照!E299="","",参照!E299)</f>
        <v>4.9100000000000001E-4</v>
      </c>
      <c r="AZ299" s="52" t="str">
        <f>IF(参照!F299="","",参照!F299)</f>
        <v>(株)いちたかガスワン</v>
      </c>
      <c r="BA299" s="52" t="str">
        <f>IF(参照!G299="","",参照!G299)</f>
        <v>(株)いちたかガスワン_(参考値)事業者全体</v>
      </c>
      <c r="BB299" s="52">
        <f t="shared" si="35"/>
        <v>0.49099999999999999</v>
      </c>
      <c r="BD299" s="52" t="str">
        <f>IF(参照!L299="","",参照!L299)</f>
        <v>(株)シーラパワー(旧：愛知電力(株))</v>
      </c>
    </row>
    <row r="300" spans="47:56">
      <c r="AU300" s="52" t="str">
        <f>IF(参照!A300="","",参照!A300)</f>
        <v>A0098</v>
      </c>
      <c r="AV300" s="52" t="str">
        <f>IF(参照!B300="","",参照!B300)</f>
        <v>(株)ジェイコムウエスト</v>
      </c>
      <c r="AW300" s="52">
        <f>IF(参照!C300="","",参照!C300)</f>
        <v>4.5800000000000002E-4</v>
      </c>
      <c r="AX300" s="52" t="str">
        <f>IF(参照!D300="","",参照!D300)</f>
        <v/>
      </c>
      <c r="AY300" s="52">
        <f>IF(参照!E300="","",参照!E300)</f>
        <v>4.7600000000000002E-4</v>
      </c>
      <c r="AZ300" s="52" t="str">
        <f>IF(参照!F300="","",参照!F300)</f>
        <v>(株)ジェイコムウエスト</v>
      </c>
      <c r="BA300" s="52" t="str">
        <f>IF(参照!G300="","",参照!G300)</f>
        <v>(株)ジェイコムウエスト_</v>
      </c>
      <c r="BB300" s="52">
        <f t="shared" si="35"/>
        <v>0.47600000000000003</v>
      </c>
      <c r="BD300" s="52" t="str">
        <f>IF(参照!L300="","",参照!L300)</f>
        <v>(株)ジェイコムウエスト</v>
      </c>
    </row>
    <row r="301" spans="47:56">
      <c r="AU301" s="52" t="str">
        <f>IF(参照!A301="","",参照!A301)</f>
        <v>A0103</v>
      </c>
      <c r="AV301" s="52" t="str">
        <f>IF(参照!B301="","",参照!B301)</f>
        <v>(株)ジェイコム埼玉・東日本</v>
      </c>
      <c r="AW301" s="52">
        <f>IF(参照!C301="","",参照!C301)</f>
        <v>4.5399999999999998E-4</v>
      </c>
      <c r="AX301" s="52" t="str">
        <f>IF(参照!D301="","",参照!D301)</f>
        <v/>
      </c>
      <c r="AY301" s="52">
        <f>IF(参照!E301="","",参照!E301)</f>
        <v>4.95E-4</v>
      </c>
      <c r="AZ301" s="52" t="str">
        <f>IF(参照!F301="","",参照!F301)</f>
        <v>(株)ジェイコム埼玉・東日本</v>
      </c>
      <c r="BA301" s="52" t="str">
        <f>IF(参照!G301="","",参照!G301)</f>
        <v>(株)ジェイコム埼玉・東日本_</v>
      </c>
      <c r="BB301" s="52">
        <f t="shared" si="35"/>
        <v>0.495</v>
      </c>
      <c r="BD301" s="52" t="str">
        <f>IF(参照!L301="","",参照!L301)</f>
        <v>(株)ジェイコム九州</v>
      </c>
    </row>
    <row r="302" spans="47:56">
      <c r="AU302" s="52" t="str">
        <f>IF(参照!A302="","",参照!A302)</f>
        <v>A0104</v>
      </c>
      <c r="AV302" s="52" t="str">
        <f>IF(参照!B302="","",参照!B302)</f>
        <v>(株)ジェイコム札幌</v>
      </c>
      <c r="AW302" s="52">
        <f>IF(参照!C302="","",参照!C302)</f>
        <v>4.5800000000000002E-4</v>
      </c>
      <c r="AX302" s="52" t="str">
        <f>IF(参照!D302="","",参照!D302)</f>
        <v/>
      </c>
      <c r="AY302" s="52">
        <f>IF(参照!E302="","",参照!E302)</f>
        <v>4.9899999999999999E-4</v>
      </c>
      <c r="AZ302" s="52" t="str">
        <f>IF(参照!F302="","",参照!F302)</f>
        <v>(株)ジェイコム札幌</v>
      </c>
      <c r="BA302" s="52" t="str">
        <f>IF(参照!G302="","",参照!G302)</f>
        <v>(株)ジェイコム札幌_</v>
      </c>
      <c r="BB302" s="52">
        <f t="shared" si="35"/>
        <v>0.499</v>
      </c>
      <c r="BD302" s="52" t="str">
        <f>IF(参照!L302="","",参照!L302)</f>
        <v>(株)ジェイコム埼玉・東日本</v>
      </c>
    </row>
    <row r="303" spans="47:56">
      <c r="AU303" s="52" t="str">
        <f>IF(参照!A303="","",参照!A303)</f>
        <v>A0105</v>
      </c>
      <c r="AV303" s="52" t="str">
        <f>IF(参照!B303="","",参照!B303)</f>
        <v>(株)ジェイコム湘南・神奈川</v>
      </c>
      <c r="AW303" s="52">
        <f>IF(参照!C303="","",参照!C303)</f>
        <v>4.5399999999999998E-4</v>
      </c>
      <c r="AX303" s="52" t="str">
        <f>IF(参照!D303="","",参照!D303)</f>
        <v/>
      </c>
      <c r="AY303" s="52">
        <f>IF(参照!E303="","",参照!E303)</f>
        <v>4.9399999999999997E-4</v>
      </c>
      <c r="AZ303" s="52" t="str">
        <f>IF(参照!F303="","",参照!F303)</f>
        <v>(株)ジェイコム湘南・神奈川</v>
      </c>
      <c r="BA303" s="52" t="str">
        <f>IF(参照!G303="","",参照!G303)</f>
        <v>(株)ジェイコム湘南・神奈川_</v>
      </c>
      <c r="BB303" s="52">
        <f t="shared" si="35"/>
        <v>0.49399999999999999</v>
      </c>
      <c r="BD303" s="52" t="str">
        <f>IF(参照!L303="","",参照!L303)</f>
        <v>(株)ジェイコム札幌</v>
      </c>
    </row>
    <row r="304" spans="47:56">
      <c r="AU304" s="52" t="str">
        <f>IF(参照!A304="","",参照!A304)</f>
        <v>A0107</v>
      </c>
      <c r="AV304" s="52" t="str">
        <f>IF(参照!B304="","",参照!B304)</f>
        <v>(株)ジェイコム千葉</v>
      </c>
      <c r="AW304" s="52">
        <f>IF(参照!C304="","",参照!C304)</f>
        <v>4.5399999999999998E-4</v>
      </c>
      <c r="AX304" s="52" t="str">
        <f>IF(参照!D304="","",参照!D304)</f>
        <v/>
      </c>
      <c r="AY304" s="52">
        <f>IF(参照!E304="","",参照!E304)</f>
        <v>4.9399999999999997E-4</v>
      </c>
      <c r="AZ304" s="52" t="str">
        <f>IF(参照!F304="","",参照!F304)</f>
        <v>(株)ジェイコム千葉</v>
      </c>
      <c r="BA304" s="52" t="str">
        <f>IF(参照!G304="","",参照!G304)</f>
        <v>(株)ジェイコム千葉_</v>
      </c>
      <c r="BB304" s="52">
        <f t="shared" si="35"/>
        <v>0.49399999999999999</v>
      </c>
      <c r="BD304" s="52" t="str">
        <f>IF(参照!L304="","",参照!L304)</f>
        <v>(株)ジェイコム湘南・神奈川</v>
      </c>
    </row>
    <row r="305" spans="47:56">
      <c r="AU305" s="52" t="str">
        <f>IF(参照!A305="","",参照!A305)</f>
        <v>A0110</v>
      </c>
      <c r="AV305" s="52" t="str">
        <f>IF(参照!B305="","",参照!B305)</f>
        <v>(株)ジェイコム東京</v>
      </c>
      <c r="AW305" s="52">
        <f>IF(参照!C305="","",参照!C305)</f>
        <v>4.5399999999999998E-4</v>
      </c>
      <c r="AX305" s="52" t="str">
        <f>IF(参照!D305="","",参照!D305)</f>
        <v/>
      </c>
      <c r="AY305" s="52">
        <f>IF(参照!E305="","",参照!E305)</f>
        <v>4.6599999999999994E-4</v>
      </c>
      <c r="AZ305" s="52" t="str">
        <f>IF(参照!F305="","",参照!F305)</f>
        <v>(株)ジェイコム東京</v>
      </c>
      <c r="BA305" s="52" t="str">
        <f>IF(参照!G305="","",参照!G305)</f>
        <v>(株)ジェイコム東京_</v>
      </c>
      <c r="BB305" s="52">
        <f t="shared" si="35"/>
        <v>0.46599999999999997</v>
      </c>
      <c r="BD305" s="52" t="str">
        <f>IF(参照!L305="","",参照!L305)</f>
        <v>(株)ジェイコム千葉</v>
      </c>
    </row>
    <row r="306" spans="47:56">
      <c r="AU306" s="52" t="str">
        <f>IF(参照!A306="","",参照!A306)</f>
        <v>A0119</v>
      </c>
      <c r="AV306" s="52" t="str">
        <f>IF(参照!B306="","",参照!B306)</f>
        <v>土浦ケーブルテレビ(株)</v>
      </c>
      <c r="AW306" s="52">
        <f>IF(参照!C306="","",参照!C306)</f>
        <v>4.5399999999999998E-4</v>
      </c>
      <c r="AX306" s="52" t="str">
        <f>IF(参照!D306="","",参照!D306)</f>
        <v/>
      </c>
      <c r="AY306" s="52">
        <f>IF(参照!E306="","",参照!E306)</f>
        <v>4.9399999999999997E-4</v>
      </c>
      <c r="AZ306" s="52" t="str">
        <f>IF(参照!F306="","",参照!F306)</f>
        <v>土浦ケーブルテレビ(株)</v>
      </c>
      <c r="BA306" s="52" t="str">
        <f>IF(参照!G306="","",参照!G306)</f>
        <v>土浦ケーブルテレビ(株)_</v>
      </c>
      <c r="BB306" s="52">
        <f t="shared" si="35"/>
        <v>0.49399999999999999</v>
      </c>
      <c r="BD306" s="52" t="str">
        <f>IF(参照!L306="","",参照!L306)</f>
        <v>(株)ジェイコム東京</v>
      </c>
    </row>
    <row r="307" spans="47:56">
      <c r="AU307" s="52" t="str">
        <f>IF(参照!A307="","",参照!A307)</f>
        <v>A0120</v>
      </c>
      <c r="AV307" s="52" t="str">
        <f>IF(参照!B307="","",参照!B307)</f>
        <v>鹿児島電力(株)</v>
      </c>
      <c r="AW307" s="52">
        <f>IF(参照!C307="","",参照!C307)</f>
        <v>4.9100000000000001E-4</v>
      </c>
      <c r="AX307" s="52" t="str">
        <f>IF(参照!D307="","",参照!D307)</f>
        <v/>
      </c>
      <c r="AY307" s="52">
        <f>IF(参照!E307="","",参照!E307)</f>
        <v>4.35E-4</v>
      </c>
      <c r="AZ307" s="52" t="str">
        <f>IF(参照!F307="","",参照!F307)</f>
        <v>鹿児島電力(株)</v>
      </c>
      <c r="BA307" s="52" t="str">
        <f>IF(参照!G307="","",参照!G307)</f>
        <v>鹿児島電力(株)_</v>
      </c>
      <c r="BB307" s="52">
        <f t="shared" si="35"/>
        <v>0.435</v>
      </c>
      <c r="BD307" s="52" t="str">
        <f>IF(参照!L307="","",参照!L307)</f>
        <v>シェルジャパン(株)</v>
      </c>
    </row>
    <row r="308" spans="47:56">
      <c r="AU308" s="52" t="str">
        <f>IF(参照!A308="","",参照!A308)</f>
        <v>A0121</v>
      </c>
      <c r="AV308" s="52" t="str">
        <f>IF(参照!B308="","",参照!B308)</f>
        <v>太陽ガス(株)</v>
      </c>
      <c r="AW308" s="52">
        <f>IF(参照!C308="","",参照!C308)</f>
        <v>4.44E-4</v>
      </c>
      <c r="AX308" s="52" t="str">
        <f>IF(参照!D308="","",参照!D308)</f>
        <v/>
      </c>
      <c r="AY308" s="52">
        <f>IF(参照!E308="","",参照!E308)</f>
        <v>4.7699999999999999E-4</v>
      </c>
      <c r="AZ308" s="52" t="str">
        <f>IF(参照!F308="","",参照!F308)</f>
        <v>太陽ガス(株)</v>
      </c>
      <c r="BA308" s="52" t="str">
        <f>IF(参照!G308="","",参照!G308)</f>
        <v>太陽ガス(株)_</v>
      </c>
      <c r="BB308" s="52">
        <f t="shared" si="35"/>
        <v>0.47699999999999998</v>
      </c>
      <c r="BD308" s="52" t="str">
        <f>IF(参照!L308="","",参照!L308)</f>
        <v>(株)しおさい電力</v>
      </c>
    </row>
    <row r="309" spans="47:56">
      <c r="AU309" s="52" t="str">
        <f>IF(参照!A309="","",参照!A309)</f>
        <v>A0122</v>
      </c>
      <c r="AV309" s="52" t="str">
        <f>IF(参照!B309="","",参照!B309)</f>
        <v>アーバンエナジー(株)</v>
      </c>
      <c r="AW309" s="52">
        <f>IF(参照!C309="","",参照!C309)</f>
        <v>2.41E-4</v>
      </c>
      <c r="AX309" s="52" t="str">
        <f>IF(参照!D309="","",参照!D309)</f>
        <v>メニューA</v>
      </c>
      <c r="AY309" s="52">
        <f>IF(参照!E309="","",参照!E309)</f>
        <v>0</v>
      </c>
      <c r="AZ309" s="52" t="str">
        <f>IF(参照!F309="","",参照!F309)</f>
        <v>アーバンエナジー(株)</v>
      </c>
      <c r="BA309" s="52" t="str">
        <f>IF(参照!G309="","",参照!G309)</f>
        <v>アーバンエナジー(株)_メニューA</v>
      </c>
      <c r="BB309" s="52">
        <f t="shared" si="35"/>
        <v>0</v>
      </c>
      <c r="BD309" s="52" t="str">
        <f>IF(参照!L309="","",参照!L309)</f>
        <v>(株)シグナストラスト</v>
      </c>
    </row>
    <row r="310" spans="47:56">
      <c r="AU310" s="52" t="str">
        <f>IF(参照!A310="","",参照!A310)</f>
        <v/>
      </c>
      <c r="AV310" s="52" t="str">
        <f>IF(参照!B310="","",参照!B310)</f>
        <v/>
      </c>
      <c r="AW310" s="52" t="str">
        <f>IF(参照!C310="","",参照!C310)</f>
        <v/>
      </c>
      <c r="AX310" s="52" t="str">
        <f>IF(参照!D310="","",参照!D310)</f>
        <v>メニューB</v>
      </c>
      <c r="AY310" s="52">
        <f>IF(参照!E310="","",参照!E310)</f>
        <v>2.92E-4</v>
      </c>
      <c r="AZ310" s="52" t="str">
        <f>IF(参照!F310="","",参照!F310)</f>
        <v>アーバンエナジー(株)</v>
      </c>
      <c r="BA310" s="52" t="str">
        <f>IF(参照!G310="","",参照!G310)</f>
        <v>アーバンエナジー(株)_メニューB</v>
      </c>
      <c r="BB310" s="52">
        <f t="shared" si="35"/>
        <v>0.29199999999999998</v>
      </c>
      <c r="BD310" s="52" t="str">
        <f>IF(参照!L310="","",参照!L310)</f>
        <v>静岡ガス＆パワー(株)</v>
      </c>
    </row>
    <row r="311" spans="47:56">
      <c r="AU311" s="52" t="str">
        <f>IF(参照!A311="","",参照!A311)</f>
        <v/>
      </c>
      <c r="AV311" s="52" t="str">
        <f>IF(参照!B311="","",参照!B311)</f>
        <v/>
      </c>
      <c r="AW311" s="52" t="str">
        <f>IF(参照!C311="","",参照!C311)</f>
        <v/>
      </c>
      <c r="AX311" s="52" t="str">
        <f>IF(参照!D311="","",参照!D311)</f>
        <v>メニューC</v>
      </c>
      <c r="AY311" s="52">
        <f>IF(参照!E311="","",参照!E311)</f>
        <v>3.5299999999999996E-4</v>
      </c>
      <c r="AZ311" s="52" t="str">
        <f>IF(参照!F311="","",参照!F311)</f>
        <v>アーバンエナジー(株)</v>
      </c>
      <c r="BA311" s="52" t="str">
        <f>IF(参照!G311="","",参照!G311)</f>
        <v>アーバンエナジー(株)_メニューC</v>
      </c>
      <c r="BB311" s="52">
        <f t="shared" si="35"/>
        <v>0.35299999999999998</v>
      </c>
      <c r="BD311" s="52" t="str">
        <f>IF(参照!L311="","",参照!L311)</f>
        <v>自然電力(株)</v>
      </c>
    </row>
    <row r="312" spans="47:56">
      <c r="AU312" s="52" t="str">
        <f>IF(参照!A312="","",参照!A312)</f>
        <v/>
      </c>
      <c r="AV312" s="52" t="str">
        <f>IF(参照!B312="","",参照!B312)</f>
        <v/>
      </c>
      <c r="AW312" s="52" t="str">
        <f>IF(参照!C312="","",参照!C312)</f>
        <v/>
      </c>
      <c r="AX312" s="52" t="str">
        <f>IF(参照!D312="","",参照!D312)</f>
        <v>メニューD</v>
      </c>
      <c r="AY312" s="52">
        <f>IF(参照!E312="","",参照!E312)</f>
        <v>2.5000000000000001E-4</v>
      </c>
      <c r="AZ312" s="52" t="str">
        <f>IF(参照!F312="","",参照!F312)</f>
        <v>アーバンエナジー(株)</v>
      </c>
      <c r="BA312" s="52" t="str">
        <f>IF(参照!G312="","",参照!G312)</f>
        <v>アーバンエナジー(株)_メニューD</v>
      </c>
      <c r="BB312" s="52">
        <f t="shared" si="35"/>
        <v>0.25</v>
      </c>
      <c r="BD312" s="52" t="str">
        <f>IF(参照!L312="","",参照!L312)</f>
        <v>(株)シナジアパワー</v>
      </c>
    </row>
    <row r="313" spans="47:56">
      <c r="AU313" s="52" t="str">
        <f>IF(参照!A313="","",参照!A313)</f>
        <v/>
      </c>
      <c r="AV313" s="52" t="str">
        <f>IF(参照!B313="","",参照!B313)</f>
        <v/>
      </c>
      <c r="AW313" s="52" t="str">
        <f>IF(参照!C313="","",参照!C313)</f>
        <v/>
      </c>
      <c r="AX313" s="52" t="str">
        <f>IF(参照!D313="","",参照!D313)</f>
        <v>メニューE</v>
      </c>
      <c r="AY313" s="52">
        <f>IF(参照!E313="","",参照!E313)</f>
        <v>3.77E-4</v>
      </c>
      <c r="AZ313" s="52" t="str">
        <f>IF(参照!F313="","",参照!F313)</f>
        <v>アーバンエナジー(株)</v>
      </c>
      <c r="BA313" s="52" t="str">
        <f>IF(参照!G313="","",参照!G313)</f>
        <v>アーバンエナジー(株)_メニューE</v>
      </c>
      <c r="BB313" s="52">
        <f t="shared" si="35"/>
        <v>0.377</v>
      </c>
      <c r="BD313" s="52" t="str">
        <f>IF(参照!L313="","",参照!L313)</f>
        <v>シナネン(株)</v>
      </c>
    </row>
    <row r="314" spans="47:56">
      <c r="AU314" s="52" t="str">
        <f>IF(参照!A314="","",参照!A314)</f>
        <v/>
      </c>
      <c r="AV314" s="52" t="str">
        <f>IF(参照!B314="","",参照!B314)</f>
        <v/>
      </c>
      <c r="AW314" s="52" t="str">
        <f>IF(参照!C314="","",参照!C314)</f>
        <v/>
      </c>
      <c r="AX314" s="52" t="str">
        <f>IF(参照!D314="","",参照!D314)</f>
        <v>メニューF</v>
      </c>
      <c r="AY314" s="52">
        <f>IF(参照!E314="","",参照!E314)</f>
        <v>0</v>
      </c>
      <c r="AZ314" s="52" t="str">
        <f>IF(参照!F314="","",参照!F314)</f>
        <v>アーバンエナジー(株)</v>
      </c>
      <c r="BA314" s="52" t="str">
        <f>IF(参照!G314="","",参照!G314)</f>
        <v>アーバンエナジー(株)_メニューF</v>
      </c>
      <c r="BB314" s="52">
        <f t="shared" si="35"/>
        <v>0</v>
      </c>
      <c r="BD314" s="52" t="str">
        <f>IF(参照!L314="","",参照!L314)</f>
        <v>芝浦電力(株)</v>
      </c>
    </row>
    <row r="315" spans="47:56">
      <c r="AU315" s="52" t="str">
        <f>IF(参照!A315="","",参照!A315)</f>
        <v/>
      </c>
      <c r="AV315" s="52" t="str">
        <f>IF(参照!B315="","",参照!B315)</f>
        <v/>
      </c>
      <c r="AW315" s="52" t="str">
        <f>IF(参照!C315="","",参照!C315)</f>
        <v/>
      </c>
      <c r="AX315" s="52" t="str">
        <f>IF(参照!D315="","",参照!D315)</f>
        <v>メニューG</v>
      </c>
      <c r="AY315" s="52">
        <f>IF(参照!E315="","",参照!E315)</f>
        <v>0</v>
      </c>
      <c r="AZ315" s="52" t="str">
        <f>IF(参照!F315="","",参照!F315)</f>
        <v>アーバンエナジー(株)</v>
      </c>
      <c r="BA315" s="52" t="str">
        <f>IF(参照!G315="","",参照!G315)</f>
        <v>アーバンエナジー(株)_メニューG</v>
      </c>
      <c r="BB315" s="52">
        <f t="shared" si="35"/>
        <v>0</v>
      </c>
      <c r="BD315" s="52" t="str">
        <f>IF(参照!L315="","",参照!L315)</f>
        <v>(株)ジャパネットサービスイノベーション</v>
      </c>
    </row>
    <row r="316" spans="47:56">
      <c r="AU316" s="52" t="str">
        <f>IF(参照!A316="","",参照!A316)</f>
        <v/>
      </c>
      <c r="AV316" s="52" t="str">
        <f>IF(参照!B316="","",参照!B316)</f>
        <v/>
      </c>
      <c r="AW316" s="52" t="str">
        <f>IF(参照!C316="","",参照!C316)</f>
        <v/>
      </c>
      <c r="AX316" s="52" t="str">
        <f>IF(参照!D316="","",参照!D316)</f>
        <v>メニューH</v>
      </c>
      <c r="AY316" s="52">
        <f>IF(参照!E316="","",参照!E316)</f>
        <v>0</v>
      </c>
      <c r="AZ316" s="52" t="str">
        <f>IF(参照!F316="","",参照!F316)</f>
        <v>アーバンエナジー(株)</v>
      </c>
      <c r="BA316" s="52" t="str">
        <f>IF(参照!G316="","",参照!G316)</f>
        <v>アーバンエナジー(株)_メニューH</v>
      </c>
      <c r="BB316" s="52">
        <f t="shared" si="35"/>
        <v>0</v>
      </c>
      <c r="BD316" s="52" t="str">
        <f>IF(参照!L316="","",参照!L316)</f>
        <v>自由でんき(株)</v>
      </c>
    </row>
    <row r="317" spans="47:56">
      <c r="AU317" s="52" t="str">
        <f>IF(参照!A317="","",参照!A317)</f>
        <v/>
      </c>
      <c r="AV317" s="52" t="str">
        <f>IF(参照!B317="","",参照!B317)</f>
        <v/>
      </c>
      <c r="AW317" s="52" t="str">
        <f>IF(参照!C317="","",参照!C317)</f>
        <v/>
      </c>
      <c r="AX317" s="52" t="str">
        <f>IF(参照!D317="","",参照!D317)</f>
        <v>メニューI(残差)</v>
      </c>
      <c r="AY317" s="52">
        <f>IF(参照!E317="","",参照!E317)</f>
        <v>5.9000000000000003E-4</v>
      </c>
      <c r="AZ317" s="52" t="str">
        <f>IF(参照!F317="","",参照!F317)</f>
        <v>アーバンエナジー(株)</v>
      </c>
      <c r="BA317" s="52" t="str">
        <f>IF(参照!G317="","",参照!G317)</f>
        <v>アーバンエナジー(株)_メニューI(残差)</v>
      </c>
      <c r="BB317" s="52">
        <f t="shared" si="35"/>
        <v>0.59000000000000008</v>
      </c>
      <c r="BD317" s="52" t="str">
        <f>IF(参照!L317="","",参照!L317)</f>
        <v>湘南電力(株)</v>
      </c>
    </row>
    <row r="318" spans="47:56">
      <c r="AU318" s="52" t="str">
        <f>IF(参照!A318="","",参照!A318)</f>
        <v/>
      </c>
      <c r="AV318" s="52" t="str">
        <f>IF(参照!B318="","",参照!B318)</f>
        <v/>
      </c>
      <c r="AW318" s="52" t="str">
        <f>IF(参照!C318="","",参照!C318)</f>
        <v/>
      </c>
      <c r="AX318" s="52" t="str">
        <f>IF(参照!D318="","",参照!D318)</f>
        <v>(参考値)事業者全体</v>
      </c>
      <c r="AY318" s="52">
        <f>IF(参照!E318="","",参照!E318)</f>
        <v>4.3599999999999997E-4</v>
      </c>
      <c r="AZ318" s="52" t="str">
        <f>IF(参照!F318="","",参照!F318)</f>
        <v>アーバンエナジー(株)</v>
      </c>
      <c r="BA318" s="52" t="str">
        <f>IF(参照!G318="","",参照!G318)</f>
        <v>アーバンエナジー(株)_(参考値)事業者全体</v>
      </c>
      <c r="BB318" s="52">
        <f t="shared" si="35"/>
        <v>0.436</v>
      </c>
      <c r="BD318" s="52" t="str">
        <f>IF(参照!L318="","",参照!L318)</f>
        <v>(株)情熱電力</v>
      </c>
    </row>
    <row r="319" spans="47:56">
      <c r="AU319" s="52" t="str">
        <f>IF(参照!A319="","",参照!A319)</f>
        <v>A0123</v>
      </c>
      <c r="AV319" s="52" t="str">
        <f>IF(参照!B319="","",参照!B319)</f>
        <v>パワーネクスト(株)</v>
      </c>
      <c r="AW319" s="52">
        <f>IF(参照!C319="","",参照!C319)</f>
        <v>6.9999999999999999E-6</v>
      </c>
      <c r="AX319" s="52" t="str">
        <f>IF(参照!D319="","",参照!D319)</f>
        <v/>
      </c>
      <c r="AY319" s="52">
        <f>IF(参照!E319="","",参照!E319)</f>
        <v>4.5300000000000001E-4</v>
      </c>
      <c r="AZ319" s="52" t="str">
        <f>IF(参照!F319="","",参照!F319)</f>
        <v>パワーネクスト(株)</v>
      </c>
      <c r="BA319" s="52" t="str">
        <f>IF(参照!G319="","",参照!G319)</f>
        <v>パワーネクスト(株)_</v>
      </c>
      <c r="BB319" s="52">
        <f t="shared" si="35"/>
        <v>0.45300000000000001</v>
      </c>
      <c r="BD319" s="52" t="str">
        <f>IF(参照!L319="","",参照!L319)</f>
        <v>情報ハイウェイ協同組合</v>
      </c>
    </row>
    <row r="320" spans="47:56">
      <c r="AU320" s="52" t="str">
        <f>IF(参照!A320="","",参照!A320)</f>
        <v>A0124</v>
      </c>
      <c r="AV320" s="52" t="str">
        <f>IF(参照!B320="","",参照!B320)</f>
        <v>合同会社北上新電力</v>
      </c>
      <c r="AW320" s="52">
        <f>IF(参照!C320="","",参照!C320)</f>
        <v>2.3299999999999997E-4</v>
      </c>
      <c r="AX320" s="52" t="str">
        <f>IF(参照!D320="","",参照!D320)</f>
        <v/>
      </c>
      <c r="AY320" s="52">
        <f>IF(参照!E320="","",参照!E320)</f>
        <v>5.1599999999999997E-4</v>
      </c>
      <c r="AZ320" s="52" t="str">
        <f>IF(参照!F320="","",参照!F320)</f>
        <v>合同会社北上新電力</v>
      </c>
      <c r="BA320" s="52" t="str">
        <f>IF(参照!G320="","",参照!G320)</f>
        <v>合同会社北上新電力_</v>
      </c>
      <c r="BB320" s="52">
        <f t="shared" si="35"/>
        <v>0.51600000000000001</v>
      </c>
      <c r="BD320" s="52" t="str">
        <f>IF(参照!L320="","",参照!L320)</f>
        <v>(株)新出光</v>
      </c>
    </row>
    <row r="321" spans="47:56">
      <c r="AU321" s="52" t="str">
        <f>IF(参照!A321="","",参照!A321)</f>
        <v>A0125</v>
      </c>
      <c r="AV321" s="52" t="str">
        <f>IF(参照!B321="","",参照!B321)</f>
        <v>パーパススマートパワー(株)</v>
      </c>
      <c r="AW321" s="52">
        <f>IF(参照!C321="","",参照!C321)</f>
        <v>4.9899999999999999E-4</v>
      </c>
      <c r="AX321" s="52" t="str">
        <f>IF(参照!D321="","",参照!D321)</f>
        <v/>
      </c>
      <c r="AY321" s="52">
        <f>IF(参照!E321="","",参照!E321)</f>
        <v>4.4299999999999998E-4</v>
      </c>
      <c r="AZ321" s="52" t="str">
        <f>IF(参照!F321="","",参照!F321)</f>
        <v>パーパススマートパワー(株)</v>
      </c>
      <c r="BA321" s="52" t="str">
        <f>IF(参照!G321="","",参照!G321)</f>
        <v>パーパススマートパワー(株)_</v>
      </c>
      <c r="BB321" s="52">
        <f t="shared" si="35"/>
        <v>0.443</v>
      </c>
      <c r="BD321" s="52" t="str">
        <f>IF(参照!L321="","",参照!L321)</f>
        <v>シン・エナジー(株)</v>
      </c>
    </row>
    <row r="322" spans="47:56">
      <c r="AU322" s="52" t="str">
        <f>IF(参照!A322="","",参照!A322)</f>
        <v>A0126</v>
      </c>
      <c r="AV322" s="52" t="str">
        <f>IF(参照!B322="","",参照!B322)</f>
        <v>(株)タクマエナジー</v>
      </c>
      <c r="AW322" s="52">
        <f>IF(参照!C322="","",参照!C322)</f>
        <v>3.8000000000000002E-5</v>
      </c>
      <c r="AX322" s="52" t="str">
        <f>IF(参照!D322="","",参照!D322)</f>
        <v>メニューA</v>
      </c>
      <c r="AY322" s="52">
        <f>IF(参照!E322="","",参照!E322)</f>
        <v>0</v>
      </c>
      <c r="AZ322" s="52" t="str">
        <f>IF(参照!F322="","",参照!F322)</f>
        <v>(株)タクマエナジー</v>
      </c>
      <c r="BA322" s="52" t="str">
        <f>IF(参照!G322="","",参照!G322)</f>
        <v>(株)タクマエナジー_メニューA</v>
      </c>
      <c r="BB322" s="52">
        <f t="shared" si="35"/>
        <v>0</v>
      </c>
      <c r="BD322" s="52" t="str">
        <f>IF(参照!L322="","",参照!L322)</f>
        <v>新エネルギー開発(株)</v>
      </c>
    </row>
    <row r="323" spans="47:56">
      <c r="AU323" s="52" t="str">
        <f>IF(参照!A323="","",参照!A323)</f>
        <v/>
      </c>
      <c r="AV323" s="52" t="str">
        <f>IF(参照!B323="","",参照!B323)</f>
        <v/>
      </c>
      <c r="AW323" s="52" t="str">
        <f>IF(参照!C323="","",参照!C323)</f>
        <v/>
      </c>
      <c r="AX323" s="52" t="str">
        <f>IF(参照!D323="","",参照!D323)</f>
        <v>メニューB(残差)</v>
      </c>
      <c r="AY323" s="52">
        <f>IF(参照!E323="","",参照!E323)</f>
        <v>2.0000000000000002E-5</v>
      </c>
      <c r="AZ323" s="52" t="str">
        <f>IF(参照!F323="","",参照!F323)</f>
        <v>(株)タクマエナジー</v>
      </c>
      <c r="BA323" s="52" t="str">
        <f>IF(参照!G323="","",参照!G323)</f>
        <v>(株)タクマエナジー_メニューB(残差)</v>
      </c>
      <c r="BB323" s="52">
        <f t="shared" si="35"/>
        <v>0.02</v>
      </c>
      <c r="BD323" s="52" t="str">
        <f>IF(参照!L323="","",参照!L323)</f>
        <v>新電力いばらき(株)</v>
      </c>
    </row>
    <row r="324" spans="47:56">
      <c r="AU324" s="52" t="str">
        <f>IF(参照!A324="","",参照!A324)</f>
        <v/>
      </c>
      <c r="AV324" s="52" t="str">
        <f>IF(参照!B324="","",参照!B324)</f>
        <v/>
      </c>
      <c r="AW324" s="52" t="str">
        <f>IF(参照!C324="","",参照!C324)</f>
        <v/>
      </c>
      <c r="AX324" s="52" t="str">
        <f>IF(参照!D324="","",参照!D324)</f>
        <v>(参考値)事業者全体</v>
      </c>
      <c r="AY324" s="52">
        <f>IF(参照!E324="","",参照!E324)</f>
        <v>3.5199999999999999E-4</v>
      </c>
      <c r="AZ324" s="52" t="str">
        <f>IF(参照!F324="","",参照!F324)</f>
        <v>(株)タクマエナジー</v>
      </c>
      <c r="BA324" s="52" t="str">
        <f>IF(参照!G324="","",参照!G324)</f>
        <v>(株)タクマエナジー_(参考値)事業者全体</v>
      </c>
      <c r="BB324" s="52">
        <f t="shared" si="35"/>
        <v>0.35199999999999998</v>
      </c>
      <c r="BD324" s="52" t="str">
        <f>IF(参照!L324="","",参照!L324)</f>
        <v>新電力おおいた(株)</v>
      </c>
    </row>
    <row r="325" spans="47:56">
      <c r="AU325" s="52" t="str">
        <f>IF(参照!A325="","",参照!A325)</f>
        <v>A0127</v>
      </c>
      <c r="AV325" s="52" t="str">
        <f>IF(参照!B325="","",参照!B325)</f>
        <v>(株)スマートテック</v>
      </c>
      <c r="AW325" s="52">
        <f>IF(参照!C325="","",参照!C325)</f>
        <v>3.2299999999999999E-4</v>
      </c>
      <c r="AX325" s="52" t="str">
        <f>IF(参照!D325="","",参照!D325)</f>
        <v>メニューA</v>
      </c>
      <c r="AY325" s="52">
        <f>IF(参照!E325="","",参照!E325)</f>
        <v>0</v>
      </c>
      <c r="AZ325" s="52" t="str">
        <f>IF(参照!F325="","",参照!F325)</f>
        <v>(株)スマートテック</v>
      </c>
      <c r="BA325" s="52" t="str">
        <f>IF(参照!G325="","",参照!G325)</f>
        <v>(株)スマートテック_メニューA</v>
      </c>
      <c r="BB325" s="52">
        <f t="shared" ref="BB325:BB388" si="36">AY325*1000</f>
        <v>0</v>
      </c>
      <c r="BD325" s="52" t="str">
        <f>IF(参照!L325="","",参照!L325)</f>
        <v>新電力新潟(株)</v>
      </c>
    </row>
    <row r="326" spans="47:56">
      <c r="AU326" s="52" t="str">
        <f>IF(参照!A326="","",参照!A326)</f>
        <v/>
      </c>
      <c r="AV326" s="52" t="str">
        <f>IF(参照!B326="","",参照!B326)</f>
        <v/>
      </c>
      <c r="AW326" s="52" t="str">
        <f>IF(参照!C326="","",参照!C326)</f>
        <v/>
      </c>
      <c r="AX326" s="52" t="str">
        <f>IF(参照!D326="","",参照!D326)</f>
        <v>メニューB(残差)</v>
      </c>
      <c r="AY326" s="52">
        <f>IF(参照!E326="","",参照!E326)</f>
        <v>4.4500000000000003E-4</v>
      </c>
      <c r="AZ326" s="52" t="str">
        <f>IF(参照!F326="","",参照!F326)</f>
        <v>(株)スマートテック</v>
      </c>
      <c r="BA326" s="52" t="str">
        <f>IF(参照!G326="","",参照!G326)</f>
        <v>(株)スマートテック_メニューB(残差)</v>
      </c>
      <c r="BB326" s="52">
        <f t="shared" si="36"/>
        <v>0.44500000000000001</v>
      </c>
      <c r="BD326" s="52" t="str">
        <f>IF(参照!L326="","",参照!L326)</f>
        <v>(株)翠光トップライン</v>
      </c>
    </row>
    <row r="327" spans="47:56">
      <c r="AU327" s="52" t="str">
        <f>IF(参照!A327="","",参照!A327)</f>
        <v/>
      </c>
      <c r="AV327" s="52" t="str">
        <f>IF(参照!B327="","",参照!B327)</f>
        <v/>
      </c>
      <c r="AW327" s="52" t="str">
        <f>IF(参照!C327="","",参照!C327)</f>
        <v/>
      </c>
      <c r="AX327" s="52" t="str">
        <f>IF(参照!D327="","",参照!D327)</f>
        <v>(参考値)事業者全体</v>
      </c>
      <c r="AY327" s="52">
        <f>IF(参照!E327="","",参照!E327)</f>
        <v>2.8899999999999998E-4</v>
      </c>
      <c r="AZ327" s="52" t="str">
        <f>IF(参照!F327="","",参照!F327)</f>
        <v>(株)スマートテック</v>
      </c>
      <c r="BA327" s="52" t="str">
        <f>IF(参照!G327="","",参照!G327)</f>
        <v>(株)スマートテック_(参考値)事業者全体</v>
      </c>
      <c r="BB327" s="52">
        <f t="shared" si="36"/>
        <v>0.28899999999999998</v>
      </c>
      <c r="BD327" s="52" t="str">
        <f>IF(参照!L327="","",参照!L327)</f>
        <v>須賀川瓦斯(株)</v>
      </c>
    </row>
    <row r="328" spans="47:56">
      <c r="AU328" s="52" t="str">
        <f>IF(参照!A328="","",参照!A328)</f>
        <v>A0128</v>
      </c>
      <c r="AV328" s="52" t="str">
        <f>IF(参照!B328="","",参照!B328)</f>
        <v>水戸電力(株)</v>
      </c>
      <c r="AW328" s="52">
        <f>IF(参照!C328="","",参照!C328)</f>
        <v>3.8900000000000002E-4</v>
      </c>
      <c r="AX328" s="52" t="str">
        <f>IF(参照!D328="","",参照!D328)</f>
        <v/>
      </c>
      <c r="AY328" s="52">
        <f>IF(参照!E328="","",参照!E328)</f>
        <v>4.2299999999999998E-4</v>
      </c>
      <c r="AZ328" s="52" t="str">
        <f>IF(参照!F328="","",参照!F328)</f>
        <v>水戸電力(株)</v>
      </c>
      <c r="BA328" s="52" t="str">
        <f>IF(参照!G328="","",参照!G328)</f>
        <v>水戸電力(株)_</v>
      </c>
      <c r="BB328" s="52">
        <f t="shared" si="36"/>
        <v>0.42299999999999999</v>
      </c>
      <c r="BD328" s="52" t="str">
        <f>IF(参照!L328="","",参照!L328)</f>
        <v>スズカ電工(株)</v>
      </c>
    </row>
    <row r="329" spans="47:56">
      <c r="AU329" s="52" t="str">
        <f>IF(参照!A329="","",参照!A329)</f>
        <v>A0130</v>
      </c>
      <c r="AV329" s="52" t="str">
        <f>IF(参照!B329="","",参照!B329)</f>
        <v>丸紅新電力(株)</v>
      </c>
      <c r="AW329" s="52">
        <f>IF(参照!C329="","",参照!C329)</f>
        <v>4.64E-4</v>
      </c>
      <c r="AX329" s="52" t="str">
        <f>IF(参照!D329="","",参照!D329)</f>
        <v>メニューA</v>
      </c>
      <c r="AY329" s="52">
        <f>IF(参照!E329="","",参照!E329)</f>
        <v>0</v>
      </c>
      <c r="AZ329" s="52" t="str">
        <f>IF(参照!F329="","",参照!F329)</f>
        <v>丸紅新電力(株)</v>
      </c>
      <c r="BA329" s="52" t="str">
        <f>IF(参照!G329="","",参照!G329)</f>
        <v>丸紅新電力(株)_メニューA</v>
      </c>
      <c r="BB329" s="52">
        <f t="shared" si="36"/>
        <v>0</v>
      </c>
      <c r="BD329" s="52" t="str">
        <f>IF(参照!L329="","",参照!L329)</f>
        <v>鈴与商事(株)</v>
      </c>
    </row>
    <row r="330" spans="47:56">
      <c r="AU330" s="52" t="str">
        <f>IF(参照!A330="","",参照!A330)</f>
        <v/>
      </c>
      <c r="AV330" s="52" t="str">
        <f>IF(参照!B330="","",参照!B330)</f>
        <v/>
      </c>
      <c r="AW330" s="52" t="str">
        <f>IF(参照!C330="","",参照!C330)</f>
        <v/>
      </c>
      <c r="AX330" s="52" t="str">
        <f>IF(参照!D330="","",参照!D330)</f>
        <v>メニューB</v>
      </c>
      <c r="AY330" s="52">
        <f>IF(参照!E330="","",参照!E330)</f>
        <v>1.84E-4</v>
      </c>
      <c r="AZ330" s="52" t="str">
        <f>IF(参照!F330="","",参照!F330)</f>
        <v>丸紅新電力(株)</v>
      </c>
      <c r="BA330" s="52" t="str">
        <f>IF(参照!G330="","",参照!G330)</f>
        <v>丸紅新電力(株)_メニューB</v>
      </c>
      <c r="BB330" s="52">
        <f t="shared" si="36"/>
        <v>0.184</v>
      </c>
      <c r="BD330" s="52" t="str">
        <f>IF(参照!L330="","",参照!L330)</f>
        <v>鈴与電力(株)</v>
      </c>
    </row>
    <row r="331" spans="47:56">
      <c r="AU331" s="52" t="str">
        <f>IF(参照!A331="","",参照!A331)</f>
        <v/>
      </c>
      <c r="AV331" s="52" t="str">
        <f>IF(参照!B331="","",参照!B331)</f>
        <v/>
      </c>
      <c r="AW331" s="52" t="str">
        <f>IF(参照!C331="","",参照!C331)</f>
        <v/>
      </c>
      <c r="AX331" s="52" t="str">
        <f>IF(参照!D331="","",参照!D331)</f>
        <v>メニューC</v>
      </c>
      <c r="AY331" s="52">
        <f>IF(参照!E331="","",参照!E331)</f>
        <v>3.77E-4</v>
      </c>
      <c r="AZ331" s="52" t="str">
        <f>IF(参照!F331="","",参照!F331)</f>
        <v>丸紅新電力(株)</v>
      </c>
      <c r="BA331" s="52" t="str">
        <f>IF(参照!G331="","",参照!G331)</f>
        <v>丸紅新電力(株)_メニューC</v>
      </c>
      <c r="BB331" s="52">
        <f t="shared" si="36"/>
        <v>0.377</v>
      </c>
      <c r="BD331" s="52" t="str">
        <f>IF(参照!L331="","",参照!L331)</f>
        <v>スターティア(株)</v>
      </c>
    </row>
    <row r="332" spans="47:56">
      <c r="AU332" s="52" t="str">
        <f>IF(参照!A332="","",参照!A332)</f>
        <v/>
      </c>
      <c r="AV332" s="52" t="str">
        <f>IF(参照!B332="","",参照!B332)</f>
        <v/>
      </c>
      <c r="AW332" s="52" t="str">
        <f>IF(参照!C332="","",参照!C332)</f>
        <v/>
      </c>
      <c r="AX332" s="52" t="str">
        <f>IF(参照!D332="","",参照!D332)</f>
        <v>メニューD</v>
      </c>
      <c r="AY332" s="52">
        <f>IF(参照!E332="","",参照!E332)</f>
        <v>0</v>
      </c>
      <c r="AZ332" s="52" t="str">
        <f>IF(参照!F332="","",参照!F332)</f>
        <v>丸紅新電力(株)</v>
      </c>
      <c r="BA332" s="52" t="str">
        <f>IF(参照!G332="","",参照!G332)</f>
        <v>丸紅新電力(株)_メニューD</v>
      </c>
      <c r="BB332" s="52">
        <f t="shared" si="36"/>
        <v>0</v>
      </c>
      <c r="BD332" s="52" t="str">
        <f>IF(参照!L332="","",参照!L332)</f>
        <v>(株)スマート</v>
      </c>
    </row>
    <row r="333" spans="47:56">
      <c r="AU333" s="52" t="str">
        <f>IF(参照!A333="","",参照!A333)</f>
        <v/>
      </c>
      <c r="AV333" s="52" t="str">
        <f>IF(参照!B333="","",参照!B333)</f>
        <v/>
      </c>
      <c r="AW333" s="52" t="str">
        <f>IF(参照!C333="","",参照!C333)</f>
        <v/>
      </c>
      <c r="AX333" s="52" t="str">
        <f>IF(参照!D333="","",参照!D333)</f>
        <v>メニューE(残差)</v>
      </c>
      <c r="AY333" s="52">
        <f>IF(参照!E333="","",参照!E333)</f>
        <v>5.669999999999999E-4</v>
      </c>
      <c r="AZ333" s="52" t="str">
        <f>IF(参照!F333="","",参照!F333)</f>
        <v>丸紅新電力(株)</v>
      </c>
      <c r="BA333" s="52" t="str">
        <f>IF(参照!G333="","",参照!G333)</f>
        <v>丸紅新電力(株)_メニューE(残差)</v>
      </c>
      <c r="BB333" s="52">
        <f t="shared" si="36"/>
        <v>0.56699999999999995</v>
      </c>
      <c r="BD333" s="52" t="str">
        <f>IF(参照!L333="","",参照!L333)</f>
        <v>スマートエコエナジー(株)</v>
      </c>
    </row>
    <row r="334" spans="47:56">
      <c r="AU334" s="52" t="str">
        <f>IF(参照!A334="","",参照!A334)</f>
        <v/>
      </c>
      <c r="AV334" s="52" t="str">
        <f>IF(参照!B334="","",参照!B334)</f>
        <v/>
      </c>
      <c r="AW334" s="52" t="str">
        <f>IF(参照!C334="","",参照!C334)</f>
        <v/>
      </c>
      <c r="AX334" s="52" t="str">
        <f>IF(参照!D334="","",参照!D334)</f>
        <v>(参考値)事業者全体</v>
      </c>
      <c r="AY334" s="52">
        <f>IF(参照!E334="","",参照!E334)</f>
        <v>4.9600000000000002E-4</v>
      </c>
      <c r="AZ334" s="52" t="str">
        <f>IF(参照!F334="","",参照!F334)</f>
        <v>丸紅新電力(株)</v>
      </c>
      <c r="BA334" s="52" t="str">
        <f>IF(参照!G334="","",参照!G334)</f>
        <v>丸紅新電力(株)_(参考値)事業者全体</v>
      </c>
      <c r="BB334" s="52">
        <f t="shared" si="36"/>
        <v>0.496</v>
      </c>
      <c r="BD334" s="52" t="str">
        <f>IF(参照!L334="","",参照!L334)</f>
        <v>スマートエナジー磐田(株)</v>
      </c>
    </row>
    <row r="335" spans="47:56">
      <c r="AU335" s="52" t="str">
        <f>IF(参照!A335="","",参照!A335)</f>
        <v>A0133</v>
      </c>
      <c r="AV335" s="52" t="str">
        <f>IF(参照!B335="","",参照!B335)</f>
        <v>奈良電力(株)</v>
      </c>
      <c r="AW335" s="52">
        <f>IF(参照!C335="","",参照!C335)</f>
        <v>5.0500000000000002E-4</v>
      </c>
      <c r="AX335" s="52" t="str">
        <f>IF(参照!D335="","",参照!D335)</f>
        <v/>
      </c>
      <c r="AY335" s="52">
        <f>IF(参照!E335="","",参照!E335)</f>
        <v>5.0799999999999999E-4</v>
      </c>
      <c r="AZ335" s="52" t="str">
        <f>IF(参照!F335="","",参照!F335)</f>
        <v>奈良電力(株)</v>
      </c>
      <c r="BA335" s="52" t="str">
        <f>IF(参照!G335="","",参照!G335)</f>
        <v>奈良電力(株)_</v>
      </c>
      <c r="BB335" s="52">
        <f t="shared" si="36"/>
        <v>0.50800000000000001</v>
      </c>
      <c r="BD335" s="52" t="str">
        <f>IF(参照!L335="","",参照!L335)</f>
        <v>スマートエナジー熊本(株)</v>
      </c>
    </row>
    <row r="336" spans="47:56">
      <c r="AU336" s="52" t="str">
        <f>IF(参照!A336="","",参照!A336)</f>
        <v>A0134</v>
      </c>
      <c r="AV336" s="52" t="str">
        <f>IF(参照!B336="","",参照!B336)</f>
        <v>日立造船(株)</v>
      </c>
      <c r="AW336" s="52">
        <f>IF(参照!C336="","",参照!C336)</f>
        <v>1.75E-4</v>
      </c>
      <c r="AX336" s="52" t="str">
        <f>IF(参照!D336="","",参照!D336)</f>
        <v>メニューA</v>
      </c>
      <c r="AY336" s="52">
        <f>IF(参照!E336="","",参照!E336)</f>
        <v>0</v>
      </c>
      <c r="AZ336" s="52" t="str">
        <f>IF(参照!F336="","",参照!F336)</f>
        <v>日立造船(株)</v>
      </c>
      <c r="BA336" s="52" t="str">
        <f>IF(参照!G336="","",参照!G336)</f>
        <v>日立造船(株)_メニューA</v>
      </c>
      <c r="BB336" s="52">
        <f t="shared" si="36"/>
        <v>0</v>
      </c>
      <c r="BD336" s="52" t="str">
        <f>IF(参照!L336="","",参照!L336)</f>
        <v>(株)スマートテック</v>
      </c>
    </row>
    <row r="337" spans="47:56">
      <c r="AU337" s="52" t="str">
        <f>IF(参照!A337="","",参照!A337)</f>
        <v/>
      </c>
      <c r="AV337" s="52" t="str">
        <f>IF(参照!B337="","",参照!B337)</f>
        <v/>
      </c>
      <c r="AW337" s="52" t="str">
        <f>IF(参照!C337="","",参照!C337)</f>
        <v/>
      </c>
      <c r="AX337" s="52" t="str">
        <f>IF(参照!D337="","",参照!D337)</f>
        <v>メニューB</v>
      </c>
      <c r="AY337" s="52">
        <f>IF(参照!E337="","",参照!E337)</f>
        <v>0</v>
      </c>
      <c r="AZ337" s="52" t="str">
        <f>IF(参照!F337="","",参照!F337)</f>
        <v>日立造船(株)</v>
      </c>
      <c r="BA337" s="52" t="str">
        <f>IF(参照!G337="","",参照!G337)</f>
        <v>日立造船(株)_メニューB</v>
      </c>
      <c r="BB337" s="52">
        <f t="shared" si="36"/>
        <v>0</v>
      </c>
      <c r="BD337" s="52" t="str">
        <f>IF(参照!L337="","",参照!L337)</f>
        <v>スマート電気(株)</v>
      </c>
    </row>
    <row r="338" spans="47:56">
      <c r="AU338" s="52" t="str">
        <f>IF(参照!A338="","",参照!A338)</f>
        <v/>
      </c>
      <c r="AV338" s="52" t="str">
        <f>IF(参照!B338="","",参照!B338)</f>
        <v/>
      </c>
      <c r="AW338" s="52" t="str">
        <f>IF(参照!C338="","",参照!C338)</f>
        <v/>
      </c>
      <c r="AX338" s="52" t="str">
        <f>IF(参照!D338="","",参照!D338)</f>
        <v>メニューC(残差)</v>
      </c>
      <c r="AY338" s="52">
        <f>IF(参照!E338="","",参照!E338)</f>
        <v>1.7699999999999999E-4</v>
      </c>
      <c r="AZ338" s="52" t="str">
        <f>IF(参照!F338="","",参照!F338)</f>
        <v>日立造船(株)</v>
      </c>
      <c r="BA338" s="52" t="str">
        <f>IF(参照!G338="","",参照!G338)</f>
        <v>日立造船(株)_メニューC(残差)</v>
      </c>
      <c r="BB338" s="52">
        <f t="shared" si="36"/>
        <v>0.17699999999999999</v>
      </c>
      <c r="BD338" s="52" t="str">
        <f>IF(参照!L338="","",参照!L338)</f>
        <v>諏訪瓦斯(株)</v>
      </c>
    </row>
    <row r="339" spans="47:56">
      <c r="AU339" s="52" t="str">
        <f>IF(参照!A339="","",参照!A339)</f>
        <v/>
      </c>
      <c r="AV339" s="52" t="str">
        <f>IF(参照!B339="","",参照!B339)</f>
        <v/>
      </c>
      <c r="AW339" s="52" t="str">
        <f>IF(参照!C339="","",参照!C339)</f>
        <v/>
      </c>
      <c r="AX339" s="52" t="str">
        <f>IF(参照!D339="","",参照!D339)</f>
        <v>(参考値)事業者全体</v>
      </c>
      <c r="AY339" s="52">
        <f>IF(参照!E339="","",参照!E339)</f>
        <v>1.7E-5</v>
      </c>
      <c r="AZ339" s="52" t="str">
        <f>IF(参照!F339="","",参照!F339)</f>
        <v>日立造船(株)</v>
      </c>
      <c r="BA339" s="52" t="str">
        <f>IF(参照!G339="","",参照!G339)</f>
        <v>日立造船(株)_(参考値)事業者全体</v>
      </c>
      <c r="BB339" s="52">
        <f t="shared" si="36"/>
        <v>1.7000000000000001E-2</v>
      </c>
      <c r="BD339" s="52" t="str">
        <f>IF(参照!L339="","",参照!L339)</f>
        <v>生活協同組合コープぐんま</v>
      </c>
    </row>
    <row r="340" spans="47:56">
      <c r="AU340" s="52" t="str">
        <f>IF(参照!A340="","",参照!A340)</f>
        <v>A0135</v>
      </c>
      <c r="AV340" s="52" t="str">
        <f>IF(参照!B340="","",参照!B340)</f>
        <v>大東ガス(株)</v>
      </c>
      <c r="AW340" s="52">
        <f>IF(参照!C340="","",参照!C340)</f>
        <v>3.6400000000000001E-4</v>
      </c>
      <c r="AX340" s="52" t="str">
        <f>IF(参照!D340="","",参照!D340)</f>
        <v>メニューA</v>
      </c>
      <c r="AY340" s="52">
        <f>IF(参照!E340="","",参照!E340)</f>
        <v>0</v>
      </c>
      <c r="AZ340" s="52" t="str">
        <f>IF(参照!F340="","",参照!F340)</f>
        <v>大東ガス(株)</v>
      </c>
      <c r="BA340" s="52" t="str">
        <f>IF(参照!G340="","",参照!G340)</f>
        <v>大東ガス(株)_メニューA</v>
      </c>
      <c r="BB340" s="52">
        <f t="shared" si="36"/>
        <v>0</v>
      </c>
      <c r="BD340" s="52" t="str">
        <f>IF(参照!L340="","",参照!L340)</f>
        <v>生活協同組合コープこうべ</v>
      </c>
    </row>
    <row r="341" spans="47:56">
      <c r="AU341" s="52" t="str">
        <f>IF(参照!A341="","",参照!A341)</f>
        <v/>
      </c>
      <c r="AV341" s="52" t="str">
        <f>IF(参照!B341="","",参照!B341)</f>
        <v/>
      </c>
      <c r="AW341" s="52" t="str">
        <f>IF(参照!C341="","",参照!C341)</f>
        <v/>
      </c>
      <c r="AX341" s="52" t="str">
        <f>IF(参照!D341="","",参照!D341)</f>
        <v>メニューB(残差)</v>
      </c>
      <c r="AY341" s="52">
        <f>IF(参照!E341="","",参照!E341)</f>
        <v>3.0699999999999998E-4</v>
      </c>
      <c r="AZ341" s="52" t="str">
        <f>IF(参照!F341="","",参照!F341)</f>
        <v>大東ガス(株)</v>
      </c>
      <c r="BA341" s="52" t="str">
        <f>IF(参照!G341="","",参照!G341)</f>
        <v>大東ガス(株)_メニューB(残差)</v>
      </c>
      <c r="BB341" s="52">
        <f t="shared" si="36"/>
        <v>0.307</v>
      </c>
      <c r="BD341" s="52" t="str">
        <f>IF(参照!L341="","",参照!L341)</f>
        <v>生活協同組合コープしが</v>
      </c>
    </row>
    <row r="342" spans="47:56">
      <c r="AU342" s="52" t="str">
        <f>IF(参照!A342="","",参照!A342)</f>
        <v/>
      </c>
      <c r="AV342" s="52" t="str">
        <f>IF(参照!B342="","",参照!B342)</f>
        <v/>
      </c>
      <c r="AW342" s="52" t="str">
        <f>IF(参照!C342="","",参照!C342)</f>
        <v/>
      </c>
      <c r="AX342" s="52" t="str">
        <f>IF(参照!D342="","",参照!D342)</f>
        <v>(参考値)事業者全体</v>
      </c>
      <c r="AY342" s="52">
        <f>IF(参照!E342="","",参照!E342)</f>
        <v>3.9200000000000004E-4</v>
      </c>
      <c r="AZ342" s="52" t="str">
        <f>IF(参照!F342="","",参照!F342)</f>
        <v>大東ガス(株)</v>
      </c>
      <c r="BA342" s="52" t="str">
        <f>IF(参照!G342="","",参照!G342)</f>
        <v>大東ガス(株)_(参考値)事業者全体</v>
      </c>
      <c r="BB342" s="52">
        <f t="shared" si="36"/>
        <v>0.39200000000000002</v>
      </c>
      <c r="BD342" s="52" t="str">
        <f>IF(参照!L342="","",参照!L342)</f>
        <v>生活協同組合コープながの</v>
      </c>
    </row>
    <row r="343" spans="47:56">
      <c r="AU343" s="52" t="str">
        <f>IF(参照!A343="","",参照!A343)</f>
        <v>A0136</v>
      </c>
      <c r="AV343" s="52" t="str">
        <f>IF(参照!B343="","",参照!B343)</f>
        <v>パナソニックオペレーショナルエクセレンス(株)(旧：パナソニック(株))</v>
      </c>
      <c r="AW343" s="52">
        <f>IF(参照!C343="","",参照!C343)</f>
        <v>3.8400000000000001E-4</v>
      </c>
      <c r="AX343" s="52" t="str">
        <f>IF(参照!D343="","",参照!D343)</f>
        <v>メニューA</v>
      </c>
      <c r="AY343" s="52">
        <f>IF(参照!E343="","",参照!E343)</f>
        <v>0</v>
      </c>
      <c r="AZ343" s="52" t="str">
        <f>IF(参照!F343="","",参照!F343)</f>
        <v>パナソニックオペレーショナルエクセレンス(株)(旧：パナソニック(株))</v>
      </c>
      <c r="BA343" s="52" t="str">
        <f>IF(参照!G343="","",参照!G343)</f>
        <v>パナソニックオペレーショナルエクセレンス(株)(旧：パナソニック(株))_メニューA</v>
      </c>
      <c r="BB343" s="52">
        <f t="shared" si="36"/>
        <v>0</v>
      </c>
      <c r="BD343" s="52" t="str">
        <f>IF(参照!L343="","",参照!L343)</f>
        <v>生活協同組合コープみらい</v>
      </c>
    </row>
    <row r="344" spans="47:56">
      <c r="AU344" s="52" t="str">
        <f>IF(参照!A344="","",参照!A344)</f>
        <v/>
      </c>
      <c r="AV344" s="52" t="str">
        <f>IF(参照!B344="","",参照!B344)</f>
        <v/>
      </c>
      <c r="AW344" s="52" t="str">
        <f>IF(参照!C344="","",参照!C344)</f>
        <v/>
      </c>
      <c r="AX344" s="52" t="str">
        <f>IF(参照!D344="","",参照!D344)</f>
        <v>メニューB(残差)</v>
      </c>
      <c r="AY344" s="52">
        <f>IF(参照!E344="","",参照!E344)</f>
        <v>4.2999999999999999E-4</v>
      </c>
      <c r="AZ344" s="52" t="str">
        <f>IF(参照!F344="","",参照!F344)</f>
        <v>パナソニックオペレーショナルエクセレンス(株)(旧：パナソニック(株))</v>
      </c>
      <c r="BA344" s="52" t="str">
        <f>IF(参照!G344="","",参照!G344)</f>
        <v>パナソニックオペレーショナルエクセレンス(株)(旧：パナソニック(株))_メニューB(残差)</v>
      </c>
      <c r="BB344" s="52">
        <f t="shared" si="36"/>
        <v>0.43</v>
      </c>
      <c r="BD344" s="52" t="str">
        <f>IF(参照!L344="","",参照!L344)</f>
        <v>生活協同組合ひろしま</v>
      </c>
    </row>
    <row r="345" spans="47:56">
      <c r="AU345" s="52" t="str">
        <f>IF(参照!A345="","",参照!A345)</f>
        <v/>
      </c>
      <c r="AV345" s="52" t="str">
        <f>IF(参照!B345="","",参照!B345)</f>
        <v/>
      </c>
      <c r="AW345" s="52" t="str">
        <f>IF(参照!C345="","",参照!C345)</f>
        <v/>
      </c>
      <c r="AX345" s="52" t="str">
        <f>IF(参照!D345="","",参照!D345)</f>
        <v>(参考値)事業者全体</v>
      </c>
      <c r="AY345" s="52">
        <f>IF(参照!E345="","",参照!E345)</f>
        <v>4.4700000000000002E-4</v>
      </c>
      <c r="AZ345" s="52" t="str">
        <f>IF(参照!F345="","",参照!F345)</f>
        <v>パナソニックオペレーショナルエクセレンス(株)(旧：パナソニック(株))</v>
      </c>
      <c r="BA345" s="52" t="str">
        <f>IF(参照!G345="","",参照!G345)</f>
        <v>パナソニックオペレーショナルエクセレンス(株)(旧：パナソニック(株))_(参考値)事業者全体</v>
      </c>
      <c r="BB345" s="52">
        <f t="shared" si="36"/>
        <v>0.44700000000000001</v>
      </c>
      <c r="BD345" s="52" t="str">
        <f>IF(参照!L345="","",参照!L345)</f>
        <v>(株)生活クラブエナジー</v>
      </c>
    </row>
    <row r="346" spans="47:56">
      <c r="AU346" s="52" t="str">
        <f>IF(参照!A346="","",参照!A346)</f>
        <v>A0137</v>
      </c>
      <c r="AV346" s="52" t="str">
        <f>IF(参照!B346="","",参照!B346)</f>
        <v>アストモスエネルギー(株)</v>
      </c>
      <c r="AW346" s="52">
        <f>IF(参照!C346="","",参照!C346)</f>
        <v>5.1400000000000003E-4</v>
      </c>
      <c r="AX346" s="52" t="str">
        <f>IF(参照!D346="","",参照!D346)</f>
        <v/>
      </c>
      <c r="AY346" s="52">
        <f>IF(参照!E346="","",参照!E346)</f>
        <v>5.7399999999999997E-4</v>
      </c>
      <c r="AZ346" s="52" t="str">
        <f>IF(参照!F346="","",参照!F346)</f>
        <v>アストモスエネルギー(株)</v>
      </c>
      <c r="BA346" s="52" t="str">
        <f>IF(参照!G346="","",参照!G346)</f>
        <v>アストモスエネルギー(株)_</v>
      </c>
      <c r="BB346" s="52">
        <f t="shared" si="36"/>
        <v>0.57399999999999995</v>
      </c>
      <c r="BD346" s="52" t="str">
        <f>IF(参照!L346="","",参照!L346)</f>
        <v>西武ガス(株)</v>
      </c>
    </row>
    <row r="347" spans="47:56">
      <c r="AU347" s="52" t="str">
        <f>IF(参照!A347="","",参照!A347)</f>
        <v>A0138</v>
      </c>
      <c r="AV347" s="52" t="str">
        <f>IF(参照!B347="","",参照!B347)</f>
        <v>(株)関電エネルギーソリューション</v>
      </c>
      <c r="AW347" s="52">
        <f>IF(参照!C347="","",参照!C347)</f>
        <v>5.1000000000000004E-4</v>
      </c>
      <c r="AX347" s="52" t="str">
        <f>IF(参照!D347="","",参照!D347)</f>
        <v>メニューA</v>
      </c>
      <c r="AY347" s="52">
        <f>IF(参照!E347="","",参照!E347)</f>
        <v>0</v>
      </c>
      <c r="AZ347" s="52" t="str">
        <f>IF(参照!F347="","",参照!F347)</f>
        <v>(株)関電エネルギーソリューション</v>
      </c>
      <c r="BA347" s="52" t="str">
        <f>IF(参照!G347="","",参照!G347)</f>
        <v>(株)関電エネルギーソリューション_メニューA</v>
      </c>
      <c r="BB347" s="52">
        <f t="shared" si="36"/>
        <v>0</v>
      </c>
      <c r="BD347" s="52" t="str">
        <f>IF(参照!L347="","",参照!L347)</f>
        <v>積水化学工業(株)</v>
      </c>
    </row>
    <row r="348" spans="47:56">
      <c r="AU348" s="52" t="str">
        <f>IF(参照!A348="","",参照!A348)</f>
        <v/>
      </c>
      <c r="AV348" s="52" t="str">
        <f>IF(参照!B348="","",参照!B348)</f>
        <v/>
      </c>
      <c r="AW348" s="52" t="str">
        <f>IF(参照!C348="","",参照!C348)</f>
        <v/>
      </c>
      <c r="AX348" s="52" t="str">
        <f>IF(参照!D348="","",参照!D348)</f>
        <v>メニューB(残差)</v>
      </c>
      <c r="AY348" s="52">
        <f>IF(参照!E348="","",参照!E348)</f>
        <v>4.8099999999999998E-4</v>
      </c>
      <c r="AZ348" s="52" t="str">
        <f>IF(参照!F348="","",参照!F348)</f>
        <v>(株)関電エネルギーソリューション</v>
      </c>
      <c r="BA348" s="52" t="str">
        <f>IF(参照!G348="","",参照!G348)</f>
        <v>(株)関電エネルギーソリューション_メニューB(残差)</v>
      </c>
      <c r="BB348" s="52">
        <f t="shared" si="36"/>
        <v>0.48099999999999998</v>
      </c>
      <c r="BD348" s="52" t="str">
        <f>IF(参照!L348="","",参照!L348)</f>
        <v>石油資源開発(株)</v>
      </c>
    </row>
    <row r="349" spans="47:56">
      <c r="AU349" s="52" t="str">
        <f>IF(参照!A349="","",参照!A349)</f>
        <v/>
      </c>
      <c r="AV349" s="52" t="str">
        <f>IF(参照!B349="","",参照!B349)</f>
        <v/>
      </c>
      <c r="AW349" s="52" t="str">
        <f>IF(参照!C349="","",参照!C349)</f>
        <v/>
      </c>
      <c r="AX349" s="52" t="str">
        <f>IF(参照!D349="","",参照!D349)</f>
        <v>(参考値)事業者全体</v>
      </c>
      <c r="AY349" s="52">
        <f>IF(参照!E349="","",参照!E349)</f>
        <v>5.3300000000000005E-4</v>
      </c>
      <c r="AZ349" s="52" t="str">
        <f>IF(参照!F349="","",参照!F349)</f>
        <v>(株)関電エネルギーソリューション</v>
      </c>
      <c r="BA349" s="52" t="str">
        <f>IF(参照!G349="","",参照!G349)</f>
        <v>(株)関電エネルギーソリューション_(参考値)事業者全体</v>
      </c>
      <c r="BB349" s="52">
        <f t="shared" si="36"/>
        <v>0.53300000000000003</v>
      </c>
      <c r="BD349" s="52" t="str">
        <f>IF(参照!L349="","",参照!L349)</f>
        <v>ゼロワットパワー(株)</v>
      </c>
    </row>
    <row r="350" spans="47:56">
      <c r="AU350" s="52" t="str">
        <f>IF(参照!A350="","",参照!A350)</f>
        <v>A0140</v>
      </c>
      <c r="AV350" s="52" t="str">
        <f>IF(参照!B350="","",参照!B350)</f>
        <v>ＭＣリテールエナジー(株)</v>
      </c>
      <c r="AW350" s="52">
        <f>IF(参照!C350="","",参照!C350)</f>
        <v>4.6500000000000003E-4</v>
      </c>
      <c r="AX350" s="52" t="str">
        <f>IF(参照!D350="","",参照!D350)</f>
        <v>メニューA</v>
      </c>
      <c r="AY350" s="52">
        <f>IF(参照!E350="","",参照!E350)</f>
        <v>0</v>
      </c>
      <c r="AZ350" s="52" t="str">
        <f>IF(参照!F350="","",参照!F350)</f>
        <v>ＭＣリテールエナジー(株)</v>
      </c>
      <c r="BA350" s="52" t="str">
        <f>IF(参照!G350="","",参照!G350)</f>
        <v>ＭＣリテールエナジー(株)_メニューA</v>
      </c>
      <c r="BB350" s="52">
        <f t="shared" si="36"/>
        <v>0</v>
      </c>
      <c r="BD350" s="52" t="str">
        <f>IF(参照!L350="","",参照!L350)</f>
        <v>(株)センカク</v>
      </c>
    </row>
    <row r="351" spans="47:56">
      <c r="AU351" s="52" t="str">
        <f>IF(参照!A351="","",参照!A351)</f>
        <v/>
      </c>
      <c r="AV351" s="52" t="str">
        <f>IF(参照!B351="","",参照!B351)</f>
        <v/>
      </c>
      <c r="AW351" s="52" t="str">
        <f>IF(参照!C351="","",参照!C351)</f>
        <v/>
      </c>
      <c r="AX351" s="52" t="str">
        <f>IF(参照!D351="","",参照!D351)</f>
        <v>メニューB</v>
      </c>
      <c r="AY351" s="52">
        <f>IF(参照!E351="","",参照!E351)</f>
        <v>0</v>
      </c>
      <c r="AZ351" s="52" t="str">
        <f>IF(参照!F351="","",参照!F351)</f>
        <v>ＭＣリテールエナジー(株)</v>
      </c>
      <c r="BA351" s="52" t="str">
        <f>IF(参照!G351="","",参照!G351)</f>
        <v>ＭＣリテールエナジー(株)_メニューB</v>
      </c>
      <c r="BB351" s="52">
        <f t="shared" si="36"/>
        <v>0</v>
      </c>
      <c r="BD351" s="52" t="str">
        <f>IF(参照!L351="","",参照!L351)</f>
        <v>セントラル石油瓦斯(株)</v>
      </c>
    </row>
    <row r="352" spans="47:56">
      <c r="AU352" s="52" t="str">
        <f>IF(参照!A352="","",参照!A352)</f>
        <v/>
      </c>
      <c r="AV352" s="52" t="str">
        <f>IF(参照!B352="","",参照!B352)</f>
        <v/>
      </c>
      <c r="AW352" s="52" t="str">
        <f>IF(参照!C352="","",参照!C352)</f>
        <v/>
      </c>
      <c r="AX352" s="52" t="str">
        <f>IF(参照!D352="","",参照!D352)</f>
        <v>メニューC</v>
      </c>
      <c r="AY352" s="52">
        <f>IF(参照!E352="","",参照!E352)</f>
        <v>0</v>
      </c>
      <c r="AZ352" s="52" t="str">
        <f>IF(参照!F352="","",参照!F352)</f>
        <v>ＭＣリテールエナジー(株)</v>
      </c>
      <c r="BA352" s="52" t="str">
        <f>IF(参照!G352="","",参照!G352)</f>
        <v>ＭＣリテールエナジー(株)_メニューC</v>
      </c>
      <c r="BB352" s="52">
        <f t="shared" si="36"/>
        <v>0</v>
      </c>
      <c r="BD352" s="52" t="str">
        <f>IF(参照!L352="","",参照!L352)</f>
        <v>全農エネルギー(株)</v>
      </c>
    </row>
    <row r="353" spans="47:56">
      <c r="AU353" s="52" t="str">
        <f>IF(参照!A353="","",参照!A353)</f>
        <v/>
      </c>
      <c r="AV353" s="52" t="str">
        <f>IF(参照!B353="","",参照!B353)</f>
        <v/>
      </c>
      <c r="AW353" s="52" t="str">
        <f>IF(参照!C353="","",参照!C353)</f>
        <v/>
      </c>
      <c r="AX353" s="52" t="str">
        <f>IF(参照!D353="","",参照!D353)</f>
        <v>メニューD(残差)</v>
      </c>
      <c r="AY353" s="52">
        <f>IF(参照!E353="","",参照!E353)</f>
        <v>3.97E-4</v>
      </c>
      <c r="AZ353" s="52" t="str">
        <f>IF(参照!F353="","",参照!F353)</f>
        <v>ＭＣリテールエナジー(株)</v>
      </c>
      <c r="BA353" s="52" t="str">
        <f>IF(参照!G353="","",参照!G353)</f>
        <v>ＭＣリテールエナジー(株)_メニューD(残差)</v>
      </c>
      <c r="BB353" s="52">
        <f t="shared" si="36"/>
        <v>0.39700000000000002</v>
      </c>
      <c r="BD353" s="52" t="str">
        <f>IF(参照!L353="","",参照!L353)</f>
        <v>そうまＩグリッド合同会社</v>
      </c>
    </row>
    <row r="354" spans="47:56">
      <c r="AU354" s="52" t="str">
        <f>IF(参照!A354="","",参照!A354)</f>
        <v/>
      </c>
      <c r="AV354" s="52" t="str">
        <f>IF(参照!B354="","",参照!B354)</f>
        <v/>
      </c>
      <c r="AW354" s="52" t="str">
        <f>IF(参照!C354="","",参照!C354)</f>
        <v/>
      </c>
      <c r="AX354" s="52" t="str">
        <f>IF(参照!D354="","",参照!D354)</f>
        <v>(参考値)事業者全体</v>
      </c>
      <c r="AY354" s="52">
        <f>IF(参照!E354="","",参照!E354)</f>
        <v>4.7899999999999999E-4</v>
      </c>
      <c r="AZ354" s="52" t="str">
        <f>IF(参照!F354="","",参照!F354)</f>
        <v>ＭＣリテールエナジー(株)</v>
      </c>
      <c r="BA354" s="52" t="str">
        <f>IF(参照!G354="","",参照!G354)</f>
        <v>ＭＣリテールエナジー(株)_(参考値)事業者全体</v>
      </c>
      <c r="BB354" s="52">
        <f t="shared" si="36"/>
        <v>0.47899999999999998</v>
      </c>
      <c r="BD354" s="52" t="str">
        <f>IF(参照!L354="","",参照!L354)</f>
        <v>大一ガス(株)</v>
      </c>
    </row>
    <row r="355" spans="47:56">
      <c r="AU355" s="52" t="str">
        <f>IF(参照!A355="","",参照!A355)</f>
        <v>A0141</v>
      </c>
      <c r="AV355" s="52" t="str">
        <f>IF(参照!B355="","",参照!B355)</f>
        <v>(株)北九州パワー</v>
      </c>
      <c r="AW355" s="52">
        <f>IF(参照!C355="","",参照!C355)</f>
        <v>2.3900000000000001E-4</v>
      </c>
      <c r="AX355" s="52" t="str">
        <f>IF(参照!D355="","",参照!D355)</f>
        <v>メニューA</v>
      </c>
      <c r="AY355" s="52">
        <f>IF(参照!E355="","",参照!E355)</f>
        <v>0</v>
      </c>
      <c r="AZ355" s="52" t="str">
        <f>IF(参照!F355="","",参照!F355)</f>
        <v>(株)北九州パワー</v>
      </c>
      <c r="BA355" s="52" t="str">
        <f>IF(参照!G355="","",参照!G355)</f>
        <v>(株)北九州パワー_メニューA</v>
      </c>
      <c r="BB355" s="52">
        <f t="shared" si="36"/>
        <v>0</v>
      </c>
      <c r="BD355" s="52" t="str">
        <f>IF(参照!L355="","",参照!L355)</f>
        <v>(株)大仙こまちパワー</v>
      </c>
    </row>
    <row r="356" spans="47:56">
      <c r="AU356" s="52" t="str">
        <f>IF(参照!A356="","",参照!A356)</f>
        <v/>
      </c>
      <c r="AV356" s="52" t="str">
        <f>IF(参照!B356="","",参照!B356)</f>
        <v/>
      </c>
      <c r="AW356" s="52" t="str">
        <f>IF(参照!C356="","",参照!C356)</f>
        <v/>
      </c>
      <c r="AX356" s="52" t="str">
        <f>IF(参照!D356="","",参照!D356)</f>
        <v>メニューB(残差)</v>
      </c>
      <c r="AY356" s="52">
        <f>IF(参照!E356="","",参照!E356)</f>
        <v>3.1E-4</v>
      </c>
      <c r="AZ356" s="52" t="str">
        <f>IF(参照!F356="","",参照!F356)</f>
        <v>(株)北九州パワー</v>
      </c>
      <c r="BA356" s="52" t="str">
        <f>IF(参照!G356="","",参照!G356)</f>
        <v>(株)北九州パワー_メニューB(残差)</v>
      </c>
      <c r="BB356" s="52">
        <f t="shared" si="36"/>
        <v>0.31</v>
      </c>
      <c r="BD356" s="52" t="str">
        <f>IF(参照!L356="","",参照!L356)</f>
        <v>大東ガス(株)</v>
      </c>
    </row>
    <row r="357" spans="47:56">
      <c r="AU357" s="52" t="str">
        <f>IF(参照!A357="","",参照!A357)</f>
        <v/>
      </c>
      <c r="AV357" s="52" t="str">
        <f>IF(参照!B357="","",参照!B357)</f>
        <v/>
      </c>
      <c r="AW357" s="52" t="str">
        <f>IF(参照!C357="","",参照!C357)</f>
        <v/>
      </c>
      <c r="AX357" s="52" t="str">
        <f>IF(参照!D357="","",参照!D357)</f>
        <v>(参考値)事業者全体</v>
      </c>
      <c r="AY357" s="52">
        <f>IF(参照!E357="","",参照!E357)</f>
        <v>3.8500000000000003E-4</v>
      </c>
      <c r="AZ357" s="52" t="str">
        <f>IF(参照!F357="","",参照!F357)</f>
        <v>(株)北九州パワー</v>
      </c>
      <c r="BA357" s="52" t="str">
        <f>IF(参照!G357="","",参照!G357)</f>
        <v>(株)北九州パワー_(参考値)事業者全体</v>
      </c>
      <c r="BB357" s="52">
        <f t="shared" si="36"/>
        <v>0.38500000000000001</v>
      </c>
      <c r="BD357" s="52" t="str">
        <f>IF(参照!L357="","",参照!L357)</f>
        <v>大東建託パートナーズ(株)</v>
      </c>
    </row>
    <row r="358" spans="47:56">
      <c r="AU358" s="52" t="str">
        <f>IF(参照!A358="","",参照!A358)</f>
        <v>A0142</v>
      </c>
      <c r="AV358" s="52" t="str">
        <f>IF(参照!B358="","",参照!B358)</f>
        <v>武州瓦斯(株)</v>
      </c>
      <c r="AW358" s="52">
        <f>IF(参照!C358="","",参照!C358)</f>
        <v>3.6400000000000001E-4</v>
      </c>
      <c r="AX358" s="52" t="str">
        <f>IF(参照!D358="","",参照!D358)</f>
        <v>メニューA</v>
      </c>
      <c r="AY358" s="52">
        <f>IF(参照!E358="","",参照!E358)</f>
        <v>0</v>
      </c>
      <c r="AZ358" s="52" t="str">
        <f>IF(参照!F358="","",参照!F358)</f>
        <v>武州瓦斯(株)</v>
      </c>
      <c r="BA358" s="52" t="str">
        <f>IF(参照!G358="","",参照!G358)</f>
        <v>武州瓦斯(株)_メニューA</v>
      </c>
      <c r="BB358" s="52">
        <f t="shared" si="36"/>
        <v>0</v>
      </c>
      <c r="BD358" s="52" t="str">
        <f>IF(参照!L358="","",参照!L358)</f>
        <v>ダイヤモンドパワー(株)</v>
      </c>
    </row>
    <row r="359" spans="47:56">
      <c r="AU359" s="52" t="str">
        <f>IF(参照!A359="","",参照!A359)</f>
        <v/>
      </c>
      <c r="AV359" s="52" t="str">
        <f>IF(参照!B359="","",参照!B359)</f>
        <v/>
      </c>
      <c r="AW359" s="52" t="str">
        <f>IF(参照!C359="","",参照!C359)</f>
        <v/>
      </c>
      <c r="AX359" s="52" t="str">
        <f>IF(参照!D359="","",参照!D359)</f>
        <v>メニューB(残差)</v>
      </c>
      <c r="AY359" s="52">
        <f>IF(参照!E359="","",参照!E359)</f>
        <v>3.0800000000000001E-4</v>
      </c>
      <c r="AZ359" s="52" t="str">
        <f>IF(参照!F359="","",参照!F359)</f>
        <v>武州瓦斯(株)</v>
      </c>
      <c r="BA359" s="52" t="str">
        <f>IF(参照!G359="","",参照!G359)</f>
        <v>武州瓦斯(株)_メニューB(残差)</v>
      </c>
      <c r="BB359" s="52">
        <f t="shared" si="36"/>
        <v>0.308</v>
      </c>
      <c r="BD359" s="52" t="str">
        <f>IF(参照!L359="","",参照!L359)</f>
        <v>太陽ガス(株)</v>
      </c>
    </row>
    <row r="360" spans="47:56">
      <c r="AU360" s="52" t="str">
        <f>IF(参照!A360="","",参照!A360)</f>
        <v/>
      </c>
      <c r="AV360" s="52" t="str">
        <f>IF(参照!B360="","",参照!B360)</f>
        <v/>
      </c>
      <c r="AW360" s="52" t="str">
        <f>IF(参照!C360="","",参照!C360)</f>
        <v/>
      </c>
      <c r="AX360" s="52" t="str">
        <f>IF(参照!D360="","",参照!D360)</f>
        <v>(参考値)事業者全体</v>
      </c>
      <c r="AY360" s="52">
        <f>IF(参照!E360="","",参照!E360)</f>
        <v>3.8900000000000002E-4</v>
      </c>
      <c r="AZ360" s="52" t="str">
        <f>IF(参照!F360="","",参照!F360)</f>
        <v>武州瓦斯(株)</v>
      </c>
      <c r="BA360" s="52" t="str">
        <f>IF(参照!G360="","",参照!G360)</f>
        <v>武州瓦斯(株)_(参考値)事業者全体</v>
      </c>
      <c r="BB360" s="52">
        <f t="shared" si="36"/>
        <v>0.38900000000000001</v>
      </c>
      <c r="BD360" s="52" t="str">
        <f>IF(参照!L360="","",参照!L360)</f>
        <v>大和エネルギー(株)</v>
      </c>
    </row>
    <row r="361" spans="47:56">
      <c r="AU361" s="52" t="str">
        <f>IF(参照!A361="","",参照!A361)</f>
        <v>A0143</v>
      </c>
      <c r="AV361" s="52" t="str">
        <f>IF(参照!B361="","",参照!B361)</f>
        <v>リニューアブル・ジャパン(株)(旧：(株)みらい電力)</v>
      </c>
      <c r="AW361" s="52">
        <f>IF(参照!C361="","",参照!C361)</f>
        <v>3.1199999999999999E-4</v>
      </c>
      <c r="AX361" s="52" t="str">
        <f>IF(参照!D361="","",参照!D361)</f>
        <v>メニューA</v>
      </c>
      <c r="AY361" s="52">
        <f>IF(参照!E361="","",参照!E361)</f>
        <v>0</v>
      </c>
      <c r="AZ361" s="52" t="str">
        <f>IF(参照!F361="","",参照!F361)</f>
        <v>リニューアブル・ジャパン(株)(旧：(株)みらい電力)</v>
      </c>
      <c r="BA361" s="52" t="str">
        <f>IF(参照!G361="","",参照!G361)</f>
        <v>リニューアブル・ジャパン(株)(旧：(株)みらい電力)_メニューA</v>
      </c>
      <c r="BB361" s="52">
        <f t="shared" si="36"/>
        <v>0</v>
      </c>
      <c r="BD361" s="52" t="str">
        <f>IF(参照!L361="","",参照!L361)</f>
        <v>大和ハウス工業(株)　</v>
      </c>
    </row>
    <row r="362" spans="47:56">
      <c r="AU362" s="52" t="str">
        <f>IF(参照!A362="","",参照!A362)</f>
        <v/>
      </c>
      <c r="AV362" s="52" t="str">
        <f>IF(参照!B362="","",参照!B362)</f>
        <v/>
      </c>
      <c r="AW362" s="52" t="str">
        <f>IF(参照!C362="","",参照!C362)</f>
        <v/>
      </c>
      <c r="AX362" s="52" t="str">
        <f>IF(参照!D362="","",参照!D362)</f>
        <v>メニューB</v>
      </c>
      <c r="AY362" s="52">
        <f>IF(参照!E362="","",参照!E362)</f>
        <v>1.27E-4</v>
      </c>
      <c r="AZ362" s="52" t="str">
        <f>IF(参照!F362="","",参照!F362)</f>
        <v>リニューアブル・ジャパン(株)(旧：(株)みらい電力)</v>
      </c>
      <c r="BA362" s="52" t="str">
        <f>IF(参照!G362="","",参照!G362)</f>
        <v>リニューアブル・ジャパン(株)(旧：(株)みらい電力)_メニューB</v>
      </c>
      <c r="BB362" s="52">
        <f t="shared" si="36"/>
        <v>0.127</v>
      </c>
      <c r="BD362" s="52" t="str">
        <f>IF(参照!L362="","",参照!L362)</f>
        <v>大和ライフエナジア(株)</v>
      </c>
    </row>
    <row r="363" spans="47:56">
      <c r="AU363" s="52" t="str">
        <f>IF(参照!A363="","",参照!A363)</f>
        <v/>
      </c>
      <c r="AV363" s="52" t="str">
        <f>IF(参照!B363="","",参照!B363)</f>
        <v/>
      </c>
      <c r="AW363" s="52" t="str">
        <f>IF(参照!C363="","",参照!C363)</f>
        <v/>
      </c>
      <c r="AX363" s="52" t="str">
        <f>IF(参照!D363="","",参照!D363)</f>
        <v>メニューC</v>
      </c>
      <c r="AY363" s="52">
        <f>IF(参照!E363="","",参照!E363)</f>
        <v>1.83E-4</v>
      </c>
      <c r="AZ363" s="52" t="str">
        <f>IF(参照!F363="","",参照!F363)</f>
        <v>リニューアブル・ジャパン(株)(旧：(株)みらい電力)</v>
      </c>
      <c r="BA363" s="52" t="str">
        <f>IF(参照!G363="","",参照!G363)</f>
        <v>リニューアブル・ジャパン(株)(旧：(株)みらい電力)_メニューC</v>
      </c>
      <c r="BB363" s="52">
        <f t="shared" si="36"/>
        <v>0.183</v>
      </c>
      <c r="BD363" s="52" t="str">
        <f>IF(参照!L363="","",参照!L363)</f>
        <v>(株)タクマエナジー</v>
      </c>
    </row>
    <row r="364" spans="47:56">
      <c r="AU364" s="52" t="str">
        <f>IF(参照!A364="","",参照!A364)</f>
        <v/>
      </c>
      <c r="AV364" s="52" t="str">
        <f>IF(参照!B364="","",参照!B364)</f>
        <v/>
      </c>
      <c r="AW364" s="52" t="str">
        <f>IF(参照!C364="","",参照!C364)</f>
        <v/>
      </c>
      <c r="AX364" s="52" t="str">
        <f>IF(参照!D364="","",参照!D364)</f>
        <v>メニューD</v>
      </c>
      <c r="AY364" s="52">
        <f>IF(参照!E364="","",参照!E364)</f>
        <v>0</v>
      </c>
      <c r="AZ364" s="52" t="str">
        <f>IF(参照!F364="","",参照!F364)</f>
        <v>リニューアブル・ジャパン(株)(旧：(株)みらい電力)</v>
      </c>
      <c r="BA364" s="52" t="str">
        <f>IF(参照!G364="","",参照!G364)</f>
        <v>リニューアブル・ジャパン(株)(旧：(株)みらい電力)_メニューD</v>
      </c>
      <c r="BB364" s="52">
        <f t="shared" si="36"/>
        <v>0</v>
      </c>
      <c r="BD364" s="52" t="str">
        <f>IF(参照!L364="","",参照!L364)</f>
        <v>(株)タケエイでんき(旧：(株)横須賀アーバンウッドパワー)</v>
      </c>
    </row>
    <row r="365" spans="47:56">
      <c r="AU365" s="52" t="str">
        <f>IF(参照!A365="","",参照!A365)</f>
        <v/>
      </c>
      <c r="AV365" s="52" t="str">
        <f>IF(参照!B365="","",参照!B365)</f>
        <v/>
      </c>
      <c r="AW365" s="52" t="str">
        <f>IF(参照!C365="","",参照!C365)</f>
        <v/>
      </c>
      <c r="AX365" s="52" t="str">
        <f>IF(参照!D365="","",参照!D365)</f>
        <v>メニューE(残差)</v>
      </c>
      <c r="AY365" s="52">
        <f>IF(参照!E365="","",参照!E365)</f>
        <v>3.5100000000000002E-4</v>
      </c>
      <c r="AZ365" s="52" t="str">
        <f>IF(参照!F365="","",参照!F365)</f>
        <v>リニューアブル・ジャパン(株)(旧：(株)みらい電力)</v>
      </c>
      <c r="BA365" s="52" t="str">
        <f>IF(参照!G365="","",参照!G365)</f>
        <v>リニューアブル・ジャパン(株)(旧：(株)みらい電力)_メニューE(残差)</v>
      </c>
      <c r="BB365" s="52">
        <f t="shared" si="36"/>
        <v>0.35100000000000003</v>
      </c>
      <c r="BD365" s="52" t="str">
        <f>IF(参照!L365="","",参照!L365)</f>
        <v>たんたんエナジー(株)</v>
      </c>
    </row>
    <row r="366" spans="47:56">
      <c r="AU366" s="52" t="str">
        <f>IF(参照!A366="","",参照!A366)</f>
        <v/>
      </c>
      <c r="AV366" s="52" t="str">
        <f>IF(参照!B366="","",参照!B366)</f>
        <v/>
      </c>
      <c r="AW366" s="52" t="str">
        <f>IF(参照!C366="","",参照!C366)</f>
        <v/>
      </c>
      <c r="AX366" s="52" t="str">
        <f>IF(参照!D366="","",参照!D366)</f>
        <v>(参考値)事業者全体</v>
      </c>
      <c r="AY366" s="52">
        <f>IF(参照!E366="","",参照!E366)</f>
        <v>5.7499999999999999E-4</v>
      </c>
      <c r="AZ366" s="52" t="str">
        <f>IF(参照!F366="","",参照!F366)</f>
        <v>リニューアブル・ジャパン(株)(旧：(株)みらい電力)</v>
      </c>
      <c r="BA366" s="52" t="str">
        <f>IF(参照!G366="","",参照!G366)</f>
        <v>リニューアブル・ジャパン(株)(旧：(株)みらい電力)_(参考値)事業者全体</v>
      </c>
      <c r="BB366" s="52">
        <f t="shared" si="36"/>
        <v>0.57499999999999996</v>
      </c>
      <c r="BD366" s="52" t="str">
        <f>IF(参照!L366="","",参照!L366)</f>
        <v>(株)地域創生ホールディングス</v>
      </c>
    </row>
    <row r="367" spans="47:56">
      <c r="AU367" s="52" t="str">
        <f>IF(参照!A367="","",参照!A367)</f>
        <v>A0144</v>
      </c>
      <c r="AV367" s="52" t="str">
        <f>IF(参照!B367="","",参照!B367)</f>
        <v>大垣ガス(株)</v>
      </c>
      <c r="AW367" s="52">
        <f>IF(参照!C367="","",参照!C367)</f>
        <v>3.6400000000000001E-4</v>
      </c>
      <c r="AX367" s="52" t="str">
        <f>IF(参照!D367="","",参照!D367)</f>
        <v/>
      </c>
      <c r="AY367" s="52">
        <f>IF(参照!E367="","",参照!E367)</f>
        <v>3.0800000000000001E-4</v>
      </c>
      <c r="AZ367" s="52" t="str">
        <f>IF(参照!F367="","",参照!F367)</f>
        <v>大垣ガス(株)</v>
      </c>
      <c r="BA367" s="52" t="str">
        <f>IF(参照!G367="","",参照!G367)</f>
        <v>大垣ガス(株)_</v>
      </c>
      <c r="BB367" s="52">
        <f t="shared" si="36"/>
        <v>0.308</v>
      </c>
      <c r="BD367" s="52" t="str">
        <f>IF(参照!L367="","",参照!L367)</f>
        <v>(株)地球クラブ</v>
      </c>
    </row>
    <row r="368" spans="47:56">
      <c r="AU368" s="52" t="str">
        <f>IF(参照!A368="","",参照!A368)</f>
        <v>A0145</v>
      </c>
      <c r="AV368" s="52" t="str">
        <f>IF(参照!B368="","",参照!B368)</f>
        <v>(株)藤田商店</v>
      </c>
      <c r="AW368" s="52">
        <f>IF(参照!C368="","",参照!C368)</f>
        <v>4.86E-4</v>
      </c>
      <c r="AX368" s="52" t="str">
        <f>IF(参照!D368="","",参照!D368)</f>
        <v>メニューA</v>
      </c>
      <c r="AY368" s="52">
        <f>IF(参照!E368="","",参照!E368)</f>
        <v>0</v>
      </c>
      <c r="AZ368" s="52" t="str">
        <f>IF(参照!F368="","",参照!F368)</f>
        <v>(株)藤田商店</v>
      </c>
      <c r="BA368" s="52" t="str">
        <f>IF(参照!G368="","",参照!G368)</f>
        <v>(株)藤田商店_メニューA</v>
      </c>
      <c r="BB368" s="52">
        <f t="shared" si="36"/>
        <v>0</v>
      </c>
      <c r="BD368" s="52" t="str">
        <f>IF(参照!L368="","",参照!L368)</f>
        <v>秩父新電力(株)</v>
      </c>
    </row>
    <row r="369" spans="47:56">
      <c r="AU369" s="52" t="str">
        <f>IF(参照!A369="","",参照!A369)</f>
        <v/>
      </c>
      <c r="AV369" s="52" t="str">
        <f>IF(参照!B369="","",参照!B369)</f>
        <v/>
      </c>
      <c r="AW369" s="52" t="str">
        <f>IF(参照!C369="","",参照!C369)</f>
        <v/>
      </c>
      <c r="AX369" s="52" t="str">
        <f>IF(参照!D369="","",参照!D369)</f>
        <v>メニューB(残差)</v>
      </c>
      <c r="AY369" s="52">
        <f>IF(参照!E369="","",参照!E369)</f>
        <v>4.66E-4</v>
      </c>
      <c r="AZ369" s="52" t="str">
        <f>IF(参照!F369="","",参照!F369)</f>
        <v>(株)藤田商店</v>
      </c>
      <c r="BA369" s="52" t="str">
        <f>IF(参照!G369="","",参照!G369)</f>
        <v>(株)藤田商店_メニューB(残差)</v>
      </c>
      <c r="BB369" s="52">
        <f t="shared" si="36"/>
        <v>0.46599999999999997</v>
      </c>
      <c r="BD369" s="52" t="str">
        <f>IF(参照!L369="","",参照!L369)</f>
        <v>千葉電力(株)</v>
      </c>
    </row>
    <row r="370" spans="47:56">
      <c r="AU370" s="52" t="str">
        <f>IF(参照!A370="","",参照!A370)</f>
        <v/>
      </c>
      <c r="AV370" s="52" t="str">
        <f>IF(参照!B370="","",参照!B370)</f>
        <v/>
      </c>
      <c r="AW370" s="52" t="str">
        <f>IF(参照!C370="","",参照!C370)</f>
        <v/>
      </c>
      <c r="AX370" s="52" t="str">
        <f>IF(参照!D370="","",参照!D370)</f>
        <v>(参考値)事業者全体</v>
      </c>
      <c r="AY370" s="52">
        <f>IF(参照!E370="","",参照!E370)</f>
        <v>5.3899999999999998E-4</v>
      </c>
      <c r="AZ370" s="52" t="str">
        <f>IF(参照!F370="","",参照!F370)</f>
        <v>(株)藤田商店</v>
      </c>
      <c r="BA370" s="52" t="str">
        <f>IF(参照!G370="","",参照!G370)</f>
        <v>(株)藤田商店_(参考値)事業者全体</v>
      </c>
      <c r="BB370" s="52">
        <f t="shared" si="36"/>
        <v>0.53900000000000003</v>
      </c>
      <c r="BD370" s="52" t="str">
        <f>IF(参照!L370="","",参照!L370)</f>
        <v>(株)チャームドライフ</v>
      </c>
    </row>
    <row r="371" spans="47:56">
      <c r="AU371" s="52" t="str">
        <f>IF(参照!A371="","",参照!A371)</f>
        <v>A0146</v>
      </c>
      <c r="AV371" s="52" t="str">
        <f>IF(参照!B371="","",参照!B371)</f>
        <v>(株)ケーブルネット下関</v>
      </c>
      <c r="AW371" s="52">
        <f>IF(参照!C371="","",参照!C371)</f>
        <v>4.5800000000000002E-4</v>
      </c>
      <c r="AX371" s="52" t="str">
        <f>IF(参照!D371="","",参照!D371)</f>
        <v/>
      </c>
      <c r="AY371" s="52">
        <f>IF(参照!E371="","",参照!E371)</f>
        <v>5.0000000000000001E-4</v>
      </c>
      <c r="AZ371" s="52" t="str">
        <f>IF(参照!F371="","",参照!F371)</f>
        <v>(株)ケーブルネット下関</v>
      </c>
      <c r="BA371" s="52" t="str">
        <f>IF(参照!G371="","",参照!G371)</f>
        <v>(株)ケーブルネット下関_</v>
      </c>
      <c r="BB371" s="52">
        <f t="shared" si="36"/>
        <v>0.5</v>
      </c>
      <c r="BD371" s="52" t="str">
        <f>IF(参照!L371="","",参照!L371)</f>
        <v>中央電力(株)</v>
      </c>
    </row>
    <row r="372" spans="47:56">
      <c r="AU372" s="52" t="str">
        <f>IF(参照!A372="","",参照!A372)</f>
        <v>A0147</v>
      </c>
      <c r="AV372" s="52" t="str">
        <f>IF(参照!B372="","",参照!B372)</f>
        <v>(株)ジェイコム九州</v>
      </c>
      <c r="AW372" s="52">
        <f>IF(参照!C372="","",参照!C372)</f>
        <v>4.6099999999999998E-4</v>
      </c>
      <c r="AX372" s="52" t="str">
        <f>IF(参照!D372="","",参照!D372)</f>
        <v/>
      </c>
      <c r="AY372" s="52">
        <f>IF(参照!E372="","",参照!E372)</f>
        <v>5.0299999999999997E-4</v>
      </c>
      <c r="AZ372" s="52" t="str">
        <f>IF(参照!F372="","",参照!F372)</f>
        <v>(株)ジェイコム九州</v>
      </c>
      <c r="BA372" s="52" t="str">
        <f>IF(参照!G372="","",参照!G372)</f>
        <v>(株)ジェイコム九州_</v>
      </c>
      <c r="BB372" s="52">
        <f t="shared" si="36"/>
        <v>0.503</v>
      </c>
      <c r="BD372" s="52" t="str">
        <f>IF(参照!L372="","",参照!L372)</f>
        <v>中央電力エナジー(株)</v>
      </c>
    </row>
    <row r="373" spans="47:56">
      <c r="AU373" s="52" t="str">
        <f>IF(参照!A373="","",参照!A373)</f>
        <v>A0149</v>
      </c>
      <c r="AV373" s="52" t="str">
        <f>IF(参照!B373="","",参照!B373)</f>
        <v>(株)グローバルエンジニアリング</v>
      </c>
      <c r="AW373" s="52">
        <f>IF(参照!C373="","",参照!C373)</f>
        <v>5.4299999999999997E-4</v>
      </c>
      <c r="AX373" s="52" t="str">
        <f>IF(参照!D373="","",参照!D373)</f>
        <v>メニューA</v>
      </c>
      <c r="AY373" s="52">
        <f>IF(参照!E373="","",参照!E373)</f>
        <v>0</v>
      </c>
      <c r="AZ373" s="52" t="str">
        <f>IF(参照!F373="","",参照!F373)</f>
        <v>(株)グローバルエンジニアリング</v>
      </c>
      <c r="BA373" s="52" t="str">
        <f>IF(参照!G373="","",参照!G373)</f>
        <v>(株)グローバルエンジニアリング_メニューA</v>
      </c>
      <c r="BB373" s="52">
        <f t="shared" si="36"/>
        <v>0</v>
      </c>
      <c r="BD373" s="52" t="str">
        <f>IF(参照!L373="","",参照!L373)</f>
        <v>(株)中海テレビ放送</v>
      </c>
    </row>
    <row r="374" spans="47:56">
      <c r="AU374" s="52" t="str">
        <f>IF(参照!A374="","",参照!A374)</f>
        <v/>
      </c>
      <c r="AV374" s="52" t="str">
        <f>IF(参照!B374="","",参照!B374)</f>
        <v/>
      </c>
      <c r="AW374" s="52" t="str">
        <f>IF(参照!C374="","",参照!C374)</f>
        <v/>
      </c>
      <c r="AX374" s="52" t="str">
        <f>IF(参照!D374="","",参照!D374)</f>
        <v>メニューB(残差)</v>
      </c>
      <c r="AY374" s="52">
        <f>IF(参照!E374="","",参照!E374)</f>
        <v>5.7300000000000005E-4</v>
      </c>
      <c r="AZ374" s="52" t="str">
        <f>IF(参照!F374="","",参照!F374)</f>
        <v>(株)グローバルエンジニアリング</v>
      </c>
      <c r="BA374" s="52" t="str">
        <f>IF(参照!G374="","",参照!G374)</f>
        <v>(株)グローバルエンジニアリング_メニューB(残差)</v>
      </c>
      <c r="BB374" s="52">
        <f t="shared" si="36"/>
        <v>0.57300000000000006</v>
      </c>
      <c r="BD374" s="52" t="str">
        <f>IF(参照!L374="","",参照!L374)</f>
        <v>(株)中京電力</v>
      </c>
    </row>
    <row r="375" spans="47:56">
      <c r="AU375" s="52" t="str">
        <f>IF(参照!A375="","",参照!A375)</f>
        <v/>
      </c>
      <c r="AV375" s="52" t="str">
        <f>IF(参照!B375="","",参照!B375)</f>
        <v/>
      </c>
      <c r="AW375" s="52" t="str">
        <f>IF(参照!C375="","",参照!C375)</f>
        <v/>
      </c>
      <c r="AX375" s="52" t="str">
        <f>IF(参照!D375="","",参照!D375)</f>
        <v>(参考値)事業者全体</v>
      </c>
      <c r="AY375" s="52">
        <f>IF(参照!E375="","",参照!E375)</f>
        <v>3.77E-4</v>
      </c>
      <c r="AZ375" s="52" t="str">
        <f>IF(参照!F375="","",参照!F375)</f>
        <v>(株)グローバルエンジニアリング</v>
      </c>
      <c r="BA375" s="52" t="str">
        <f>IF(参照!G375="","",参照!G375)</f>
        <v>(株)グローバルエンジニアリング_(参考値)事業者全体</v>
      </c>
      <c r="BB375" s="52">
        <f t="shared" si="36"/>
        <v>0.377</v>
      </c>
      <c r="BD375" s="52" t="str">
        <f>IF(参照!L375="","",参照!L375)</f>
        <v>中小企業支援(株)</v>
      </c>
    </row>
    <row r="376" spans="47:56">
      <c r="AU376" s="52" t="str">
        <f>IF(参照!A376="","",参照!A376)</f>
        <v>A0150</v>
      </c>
      <c r="AV376" s="52" t="str">
        <f>IF(参照!B376="","",参照!B376)</f>
        <v>九州エナジー(株)</v>
      </c>
      <c r="AW376" s="52">
        <f>IF(参照!C376="","",参照!C376)</f>
        <v>4.7600000000000002E-4</v>
      </c>
      <c r="AX376" s="52" t="str">
        <f>IF(参照!D376="","",参照!D376)</f>
        <v>メニューA</v>
      </c>
      <c r="AY376" s="52">
        <f>IF(参照!E376="","",参照!E376)</f>
        <v>0</v>
      </c>
      <c r="AZ376" s="52" t="str">
        <f>IF(参照!F376="","",参照!F376)</f>
        <v>九州エナジー(株)</v>
      </c>
      <c r="BA376" s="52" t="str">
        <f>IF(参照!G376="","",参照!G376)</f>
        <v>九州エナジー(株)_メニューA</v>
      </c>
      <c r="BB376" s="52">
        <f t="shared" si="36"/>
        <v>0</v>
      </c>
      <c r="BD376" s="52" t="str">
        <f>IF(参照!L376="","",参照!L376)</f>
        <v>(株)津軽あっぷるパワー</v>
      </c>
    </row>
    <row r="377" spans="47:56">
      <c r="AU377" s="52" t="str">
        <f>IF(参照!A377="","",参照!A377)</f>
        <v/>
      </c>
      <c r="AV377" s="52" t="str">
        <f>IF(参照!B377="","",参照!B377)</f>
        <v/>
      </c>
      <c r="AW377" s="52" t="str">
        <f>IF(参照!C377="","",参照!C377)</f>
        <v/>
      </c>
      <c r="AX377" s="52" t="str">
        <f>IF(参照!D377="","",参照!D377)</f>
        <v>メニューB(残差)</v>
      </c>
      <c r="AY377" s="52">
        <f>IF(参照!E377="","",参照!E377)</f>
        <v>4.37E-4</v>
      </c>
      <c r="AZ377" s="52" t="str">
        <f>IF(参照!F377="","",参照!F377)</f>
        <v>九州エナジー(株)</v>
      </c>
      <c r="BA377" s="52" t="str">
        <f>IF(参照!G377="","",参照!G377)</f>
        <v>九州エナジー(株)_メニューB(残差)</v>
      </c>
      <c r="BB377" s="52">
        <f t="shared" si="36"/>
        <v>0.437</v>
      </c>
      <c r="BD377" s="52" t="str">
        <f>IF(参照!L377="","",参照!L377)</f>
        <v>土浦ケーブルテレビ(株)</v>
      </c>
    </row>
    <row r="378" spans="47:56">
      <c r="AU378" s="52" t="str">
        <f>IF(参照!A378="","",参照!A378)</f>
        <v/>
      </c>
      <c r="AV378" s="52" t="str">
        <f>IF(参照!B378="","",参照!B378)</f>
        <v/>
      </c>
      <c r="AW378" s="52" t="str">
        <f>IF(参照!C378="","",参照!C378)</f>
        <v/>
      </c>
      <c r="AX378" s="52" t="str">
        <f>IF(参照!D378="","",参照!D378)</f>
        <v>(参考値)事業者全体</v>
      </c>
      <c r="AY378" s="52">
        <f>IF(参照!E378="","",参照!E378)</f>
        <v>4.6799999999999999E-4</v>
      </c>
      <c r="AZ378" s="52" t="str">
        <f>IF(参照!F378="","",参照!F378)</f>
        <v>九州エナジー(株)</v>
      </c>
      <c r="BA378" s="52" t="str">
        <f>IF(参照!G378="","",参照!G378)</f>
        <v>九州エナジー(株)_(参考値)事業者全体</v>
      </c>
      <c r="BB378" s="52">
        <f t="shared" si="36"/>
        <v>0.46799999999999997</v>
      </c>
      <c r="BD378" s="52" t="str">
        <f>IF(参照!L378="","",参照!L378)</f>
        <v>つづくみらいエナジー(株)</v>
      </c>
    </row>
    <row r="379" spans="47:56">
      <c r="AU379" s="52" t="str">
        <f>IF(参照!A379="","",参照!A379)</f>
        <v>A0151</v>
      </c>
      <c r="AV379" s="52" t="str">
        <f>IF(参照!B379="","",参照!B379)</f>
        <v>(株)トヨタエナジーソリューションズ</v>
      </c>
      <c r="AW379" s="52">
        <f>IF(参照!C379="","",参照!C379)</f>
        <v>4.3300000000000001E-4</v>
      </c>
      <c r="AX379" s="52" t="str">
        <f>IF(参照!D379="","",参照!D379)</f>
        <v/>
      </c>
      <c r="AY379" s="52">
        <f>IF(参照!E379="","",参照!E379)</f>
        <v>4.2400000000000001E-4</v>
      </c>
      <c r="AZ379" s="52" t="str">
        <f>IF(参照!F379="","",参照!F379)</f>
        <v>(株)トヨタエナジーソリューションズ</v>
      </c>
      <c r="BA379" s="52" t="str">
        <f>IF(参照!G379="","",参照!G379)</f>
        <v>(株)トヨタエナジーソリューションズ_</v>
      </c>
      <c r="BB379" s="52">
        <f t="shared" si="36"/>
        <v>0.42399999999999999</v>
      </c>
      <c r="BD379" s="52" t="str">
        <f>IF(参照!L379="","",参照!L379)</f>
        <v>ティーダッシュ合同会社</v>
      </c>
    </row>
    <row r="380" spans="47:56">
      <c r="AU380" s="52" t="str">
        <f>IF(参照!A380="","",参照!A380)</f>
        <v>A0153</v>
      </c>
      <c r="AV380" s="52" t="str">
        <f>IF(参照!B380="","",参照!B380)</f>
        <v>(株)エナリス・パワー・マーケティング</v>
      </c>
      <c r="AW380" s="52">
        <f>IF(参照!C380="","",参照!C380)</f>
        <v>4.5199999999999998E-4</v>
      </c>
      <c r="AX380" s="52" t="str">
        <f>IF(参照!D380="","",参照!D380)</f>
        <v>メニューA</v>
      </c>
      <c r="AY380" s="52">
        <f>IF(参照!E380="","",参照!E380)</f>
        <v>0</v>
      </c>
      <c r="AZ380" s="52" t="str">
        <f>IF(参照!F380="","",参照!F380)</f>
        <v>(株)エナリス・パワー・マーケティング</v>
      </c>
      <c r="BA380" s="52" t="str">
        <f>IF(参照!G380="","",参照!G380)</f>
        <v>(株)エナリス・パワー・マーケティング_メニューA</v>
      </c>
      <c r="BB380" s="52">
        <f t="shared" si="36"/>
        <v>0</v>
      </c>
      <c r="BD380" s="52" t="str">
        <f>IF(参照!L380="","",参照!L380)</f>
        <v>デジタルグリッド(株)</v>
      </c>
    </row>
    <row r="381" spans="47:56">
      <c r="AU381" s="52" t="str">
        <f>IF(参照!A381="","",参照!A381)</f>
        <v/>
      </c>
      <c r="AV381" s="52" t="str">
        <f>IF(参照!B381="","",参照!B381)</f>
        <v/>
      </c>
      <c r="AW381" s="52" t="str">
        <f>IF(参照!C381="","",参照!C381)</f>
        <v/>
      </c>
      <c r="AX381" s="52" t="str">
        <f>IF(参照!D381="","",参照!D381)</f>
        <v>メニューB</v>
      </c>
      <c r="AY381" s="52">
        <f>IF(参照!E381="","",参照!E381)</f>
        <v>3.77E-4</v>
      </c>
      <c r="AZ381" s="52" t="str">
        <f>IF(参照!F381="","",参照!F381)</f>
        <v>(株)エナリス・パワー・マーケティング</v>
      </c>
      <c r="BA381" s="52" t="str">
        <f>IF(参照!G381="","",参照!G381)</f>
        <v>(株)エナリス・パワー・マーケティング_メニューB</v>
      </c>
      <c r="BB381" s="52">
        <f t="shared" si="36"/>
        <v>0.377</v>
      </c>
      <c r="BD381" s="52" t="str">
        <f>IF(参照!L381="","",参照!L381)</f>
        <v>テス・エンジニアリング(株)</v>
      </c>
    </row>
    <row r="382" spans="47:56">
      <c r="AU382" s="52" t="str">
        <f>IF(参照!A382="","",参照!A382)</f>
        <v/>
      </c>
      <c r="AV382" s="52" t="str">
        <f>IF(参照!B382="","",参照!B382)</f>
        <v/>
      </c>
      <c r="AW382" s="52" t="str">
        <f>IF(参照!C382="","",参照!C382)</f>
        <v/>
      </c>
      <c r="AX382" s="52" t="str">
        <f>IF(参照!D382="","",参照!D382)</f>
        <v>メニューC</v>
      </c>
      <c r="AY382" s="52">
        <f>IF(参照!E382="","",参照!E382)</f>
        <v>0</v>
      </c>
      <c r="AZ382" s="52" t="str">
        <f>IF(参照!F382="","",参照!F382)</f>
        <v>(株)エナリス・パワー・マーケティング</v>
      </c>
      <c r="BA382" s="52" t="str">
        <f>IF(参照!G382="","",参照!G382)</f>
        <v>(株)エナリス・パワー・マーケティング_メニューC</v>
      </c>
      <c r="BB382" s="52">
        <f t="shared" si="36"/>
        <v>0</v>
      </c>
      <c r="BD382" s="52" t="str">
        <f>IF(参照!L382="","",参照!L382)</f>
        <v>テプコカスタマーサービス(株)</v>
      </c>
    </row>
    <row r="383" spans="47:56">
      <c r="AU383" s="52" t="str">
        <f>IF(参照!A383="","",参照!A383)</f>
        <v/>
      </c>
      <c r="AV383" s="52" t="str">
        <f>IF(参照!B383="","",参照!B383)</f>
        <v/>
      </c>
      <c r="AW383" s="52" t="str">
        <f>IF(参照!C383="","",参照!C383)</f>
        <v/>
      </c>
      <c r="AX383" s="52" t="str">
        <f>IF(参照!D383="","",参照!D383)</f>
        <v>メニューD</v>
      </c>
      <c r="AY383" s="52">
        <f>IF(参照!E383="","",参照!E383)</f>
        <v>0</v>
      </c>
      <c r="AZ383" s="52" t="str">
        <f>IF(参照!F383="","",参照!F383)</f>
        <v>(株)エナリス・パワー・マーケティング</v>
      </c>
      <c r="BA383" s="52" t="str">
        <f>IF(参照!G383="","",参照!G383)</f>
        <v>(株)エナリス・パワー・マーケティング_メニューD</v>
      </c>
      <c r="BB383" s="52">
        <f t="shared" si="36"/>
        <v>0</v>
      </c>
      <c r="BD383" s="52" t="str">
        <f>IF(参照!L383="","",参照!L383)</f>
        <v>(株)デベロップ</v>
      </c>
    </row>
    <row r="384" spans="47:56">
      <c r="AU384" s="52" t="str">
        <f>IF(参照!A384="","",参照!A384)</f>
        <v/>
      </c>
      <c r="AV384" s="52" t="str">
        <f>IF(参照!B384="","",参照!B384)</f>
        <v/>
      </c>
      <c r="AW384" s="52" t="str">
        <f>IF(参照!C384="","",参照!C384)</f>
        <v/>
      </c>
      <c r="AX384" s="52" t="str">
        <f>IF(参照!D384="","",参照!D384)</f>
        <v>メニューE</v>
      </c>
      <c r="AY384" s="52">
        <f>IF(参照!E384="","",参照!E384)</f>
        <v>0</v>
      </c>
      <c r="AZ384" s="52" t="str">
        <f>IF(参照!F384="","",参照!F384)</f>
        <v>(株)エナリス・パワー・マーケティング</v>
      </c>
      <c r="BA384" s="52" t="str">
        <f>IF(参照!G384="","",参照!G384)</f>
        <v>(株)エナリス・パワー・マーケティング_メニューE</v>
      </c>
      <c r="BB384" s="52">
        <f t="shared" si="36"/>
        <v>0</v>
      </c>
      <c r="BD384" s="52" t="str">
        <f>IF(参照!L384="","",参照!L384)</f>
        <v>(株)デライトアップ</v>
      </c>
    </row>
    <row r="385" spans="47:56">
      <c r="AU385" s="52" t="str">
        <f>IF(参照!A385="","",参照!A385)</f>
        <v/>
      </c>
      <c r="AV385" s="52" t="str">
        <f>IF(参照!B385="","",参照!B385)</f>
        <v/>
      </c>
      <c r="AW385" s="52" t="str">
        <f>IF(参照!C385="","",参照!C385)</f>
        <v/>
      </c>
      <c r="AX385" s="52" t="str">
        <f>IF(参照!D385="","",参照!D385)</f>
        <v>メニューF</v>
      </c>
      <c r="AY385" s="52">
        <f>IF(参照!E385="","",参照!E385)</f>
        <v>0</v>
      </c>
      <c r="AZ385" s="52" t="str">
        <f>IF(参照!F385="","",参照!F385)</f>
        <v>(株)エナリス・パワー・マーケティング</v>
      </c>
      <c r="BA385" s="52" t="str">
        <f>IF(参照!G385="","",参照!G385)</f>
        <v>(株)エナリス・パワー・マーケティング_メニューF</v>
      </c>
      <c r="BB385" s="52">
        <f t="shared" si="36"/>
        <v>0</v>
      </c>
      <c r="BD385" s="52" t="str">
        <f>IF(参照!L385="","",参照!L385)</f>
        <v>(株)テレ・マーカー</v>
      </c>
    </row>
    <row r="386" spans="47:56">
      <c r="AU386" s="52" t="str">
        <f>IF(参照!A386="","",参照!A386)</f>
        <v/>
      </c>
      <c r="AV386" s="52" t="str">
        <f>IF(参照!B386="","",参照!B386)</f>
        <v/>
      </c>
      <c r="AW386" s="52" t="str">
        <f>IF(参照!C386="","",参照!C386)</f>
        <v/>
      </c>
      <c r="AX386" s="52" t="str">
        <f>IF(参照!D386="","",参照!D386)</f>
        <v>メニューG</v>
      </c>
      <c r="AY386" s="52">
        <f>IF(参照!E386="","",参照!E386)</f>
        <v>0</v>
      </c>
      <c r="AZ386" s="52" t="str">
        <f>IF(参照!F386="","",参照!F386)</f>
        <v>(株)エナリス・パワー・マーケティング</v>
      </c>
      <c r="BA386" s="52" t="str">
        <f>IF(参照!G386="","",参照!G386)</f>
        <v>(株)エナリス・パワー・マーケティング_メニューG</v>
      </c>
      <c r="BB386" s="52">
        <f t="shared" si="36"/>
        <v>0</v>
      </c>
      <c r="BD386" s="52" t="str">
        <f>IF(参照!L386="","",参照!L386)</f>
        <v>(株)デンケン</v>
      </c>
    </row>
    <row r="387" spans="47:56">
      <c r="AU387" s="52" t="str">
        <f>IF(参照!A387="","",参照!A387)</f>
        <v/>
      </c>
      <c r="AV387" s="52" t="str">
        <f>IF(参照!B387="","",参照!B387)</f>
        <v/>
      </c>
      <c r="AW387" s="52" t="str">
        <f>IF(参照!C387="","",参照!C387)</f>
        <v/>
      </c>
      <c r="AX387" s="52" t="str">
        <f>IF(参照!D387="","",参照!D387)</f>
        <v>メニューH</v>
      </c>
      <c r="AY387" s="52">
        <f>IF(参照!E387="","",参照!E387)</f>
        <v>1E-4</v>
      </c>
      <c r="AZ387" s="52" t="str">
        <f>IF(参照!F387="","",参照!F387)</f>
        <v>(株)エナリス・パワー・マーケティング</v>
      </c>
      <c r="BA387" s="52" t="str">
        <f>IF(参照!G387="","",参照!G387)</f>
        <v>(株)エナリス・パワー・マーケティング_メニューH</v>
      </c>
      <c r="BB387" s="52">
        <f t="shared" si="36"/>
        <v>0.1</v>
      </c>
      <c r="BD387" s="52" t="str">
        <f>IF(参照!L387="","",参照!L387)</f>
        <v>電源開発(株)</v>
      </c>
    </row>
    <row r="388" spans="47:56">
      <c r="AU388" s="52" t="str">
        <f>IF(参照!A388="","",参照!A388)</f>
        <v/>
      </c>
      <c r="AV388" s="52" t="str">
        <f>IF(参照!B388="","",参照!B388)</f>
        <v/>
      </c>
      <c r="AW388" s="52" t="str">
        <f>IF(参照!C388="","",参照!C388)</f>
        <v/>
      </c>
      <c r="AX388" s="52" t="str">
        <f>IF(参照!D388="","",参照!D388)</f>
        <v>メニューI</v>
      </c>
      <c r="AY388" s="52">
        <f>IF(参照!E388="","",参照!E388)</f>
        <v>2.9999999999999997E-4</v>
      </c>
      <c r="AZ388" s="52" t="str">
        <f>IF(参照!F388="","",参照!F388)</f>
        <v>(株)エナリス・パワー・マーケティング</v>
      </c>
      <c r="BA388" s="52" t="str">
        <f>IF(参照!G388="","",参照!G388)</f>
        <v>(株)エナリス・パワー・マーケティング_メニューI</v>
      </c>
      <c r="BB388" s="52">
        <f t="shared" si="36"/>
        <v>0.3</v>
      </c>
      <c r="BD388" s="52" t="str">
        <f>IF(参照!L388="","",参照!L388)</f>
        <v>電力保全サービス(株)</v>
      </c>
    </row>
    <row r="389" spans="47:56">
      <c r="AU389" s="52" t="str">
        <f>IF(参照!A389="","",参照!A389)</f>
        <v/>
      </c>
      <c r="AV389" s="52" t="str">
        <f>IF(参照!B389="","",参照!B389)</f>
        <v/>
      </c>
      <c r="AW389" s="52" t="str">
        <f>IF(参照!C389="","",参照!C389)</f>
        <v/>
      </c>
      <c r="AX389" s="52" t="str">
        <f>IF(参照!D389="","",参照!D389)</f>
        <v>メニューJ</v>
      </c>
      <c r="AY389" s="52">
        <f>IF(参照!E389="","",参照!E389)</f>
        <v>4.0000000000000002E-4</v>
      </c>
      <c r="AZ389" s="52" t="str">
        <f>IF(参照!F389="","",参照!F389)</f>
        <v>(株)エナリス・パワー・マーケティング</v>
      </c>
      <c r="BA389" s="52" t="str">
        <f>IF(参照!G389="","",参照!G389)</f>
        <v>(株)エナリス・パワー・マーケティング_メニューJ</v>
      </c>
      <c r="BB389" s="52">
        <f t="shared" ref="BB389:BB452" si="37">AY389*1000</f>
        <v>0.4</v>
      </c>
      <c r="BD389" s="52" t="str">
        <f>IF(参照!L389="","",参照!L389)</f>
        <v>東亜ガス(株)</v>
      </c>
    </row>
    <row r="390" spans="47:56">
      <c r="AU390" s="52" t="str">
        <f>IF(参照!A390="","",参照!A390)</f>
        <v/>
      </c>
      <c r="AV390" s="52" t="str">
        <f>IF(参照!B390="","",参照!B390)</f>
        <v/>
      </c>
      <c r="AW390" s="52" t="str">
        <f>IF(参照!C390="","",参照!C390)</f>
        <v/>
      </c>
      <c r="AX390" s="52" t="str">
        <f>IF(参照!D390="","",参照!D390)</f>
        <v>メニューK</v>
      </c>
      <c r="AY390" s="52">
        <f>IF(参照!E390="","",参照!E390)</f>
        <v>4.0000000000000002E-4</v>
      </c>
      <c r="AZ390" s="52" t="str">
        <f>IF(参照!F390="","",参照!F390)</f>
        <v>(株)エナリス・パワー・マーケティング</v>
      </c>
      <c r="BA390" s="52" t="str">
        <f>IF(参照!G390="","",参照!G390)</f>
        <v>(株)エナリス・パワー・マーケティング_メニューK</v>
      </c>
      <c r="BB390" s="52">
        <f t="shared" si="37"/>
        <v>0.4</v>
      </c>
      <c r="BD390" s="52" t="str">
        <f>IF(参照!L390="","",参照!L390)</f>
        <v>(株)東急パワーサプライ</v>
      </c>
    </row>
    <row r="391" spans="47:56">
      <c r="AU391" s="52" t="str">
        <f>IF(参照!A391="","",参照!A391)</f>
        <v/>
      </c>
      <c r="AV391" s="52" t="str">
        <f>IF(参照!B391="","",参照!B391)</f>
        <v/>
      </c>
      <c r="AW391" s="52" t="str">
        <f>IF(参照!C391="","",参照!C391)</f>
        <v/>
      </c>
      <c r="AX391" s="52" t="str">
        <f>IF(参照!D391="","",参照!D391)</f>
        <v>メニューL(残差)</v>
      </c>
      <c r="AY391" s="52">
        <f>IF(参照!E391="","",参照!E391)</f>
        <v>5.8E-4</v>
      </c>
      <c r="AZ391" s="52" t="str">
        <f>IF(参照!F391="","",参照!F391)</f>
        <v>(株)エナリス・パワー・マーケティング</v>
      </c>
      <c r="BA391" s="52" t="str">
        <f>IF(参照!G391="","",参照!G391)</f>
        <v>(株)エナリス・パワー・マーケティング_メニューL(残差)</v>
      </c>
      <c r="BB391" s="52">
        <f t="shared" si="37"/>
        <v>0.57999999999999996</v>
      </c>
      <c r="BD391" s="52" t="str">
        <f>IF(参照!L391="","",参照!L391)</f>
        <v>東京エコサービス(株)</v>
      </c>
    </row>
    <row r="392" spans="47:56">
      <c r="AU392" s="52" t="str">
        <f>IF(参照!A392="","",参照!A392)</f>
        <v/>
      </c>
      <c r="AV392" s="52" t="str">
        <f>IF(参照!B392="","",参照!B392)</f>
        <v/>
      </c>
      <c r="AW392" s="52" t="str">
        <f>IF(参照!C392="","",参照!C392)</f>
        <v/>
      </c>
      <c r="AX392" s="52" t="str">
        <f>IF(参照!D392="","",参照!D392)</f>
        <v>(参考値)事業者全体</v>
      </c>
      <c r="AY392" s="52">
        <f>IF(参照!E392="","",参照!E392)</f>
        <v>6.2399999999999999E-4</v>
      </c>
      <c r="AZ392" s="52" t="str">
        <f>IF(参照!F392="","",参照!F392)</f>
        <v>(株)エナリス・パワー・マーケティング</v>
      </c>
      <c r="BA392" s="52" t="str">
        <f>IF(参照!G392="","",参照!G392)</f>
        <v>(株)エナリス・パワー・マーケティング_(参考値)事業者全体</v>
      </c>
      <c r="BB392" s="52">
        <f t="shared" si="37"/>
        <v>0.624</v>
      </c>
      <c r="BD392" s="52" t="str">
        <f>IF(参照!L392="","",参照!L392)</f>
        <v>東京ガス(株)</v>
      </c>
    </row>
    <row r="393" spans="47:56">
      <c r="AU393" s="52" t="str">
        <f>IF(参照!A393="","",参照!A393)</f>
        <v>A0154</v>
      </c>
      <c r="AV393" s="52" t="str">
        <f>IF(参照!B393="","",参照!B393)</f>
        <v>歌舞伎エナジー(株)</v>
      </c>
      <c r="AW393" s="52">
        <f>IF(参照!C393="","",参照!C393)</f>
        <v>5.2800000000000004E-4</v>
      </c>
      <c r="AX393" s="52" t="str">
        <f>IF(参照!D393="","",参照!D393)</f>
        <v/>
      </c>
      <c r="AY393" s="52">
        <f>IF(参照!E393="","",参照!E393)</f>
        <v>5.5500000000000005E-4</v>
      </c>
      <c r="AZ393" s="52" t="str">
        <f>IF(参照!F393="","",参照!F393)</f>
        <v>歌舞伎エナジー(株)</v>
      </c>
      <c r="BA393" s="52" t="str">
        <f>IF(参照!G393="","",参照!G393)</f>
        <v>歌舞伎エナジー(株)_</v>
      </c>
      <c r="BB393" s="52">
        <f t="shared" si="37"/>
        <v>0.55500000000000005</v>
      </c>
      <c r="BD393" s="52" t="str">
        <f>IF(参照!L393="","",参照!L393)</f>
        <v>公益財団法人東京都環境公社</v>
      </c>
    </row>
    <row r="394" spans="47:56">
      <c r="AU394" s="52" t="str">
        <f>IF(参照!A394="","",参照!A394)</f>
        <v>A0155</v>
      </c>
      <c r="AV394" s="52" t="str">
        <f>IF(参照!B394="","",参照!B394)</f>
        <v>みやまスマートエネルギー(株)</v>
      </c>
      <c r="AW394" s="52">
        <f>IF(参照!C394="","",参照!C394)</f>
        <v>4.1300000000000001E-4</v>
      </c>
      <c r="AX394" s="52" t="str">
        <f>IF(参照!D394="","",参照!D394)</f>
        <v>メニューA</v>
      </c>
      <c r="AY394" s="52">
        <f>IF(参照!E394="","",参照!E394)</f>
        <v>0</v>
      </c>
      <c r="AZ394" s="52" t="str">
        <f>IF(参照!F394="","",参照!F394)</f>
        <v>みやまスマートエネルギー(株)</v>
      </c>
      <c r="BA394" s="52" t="str">
        <f>IF(参照!G394="","",参照!G394)</f>
        <v>みやまスマートエネルギー(株)_メニューA</v>
      </c>
      <c r="BB394" s="52">
        <f t="shared" si="37"/>
        <v>0</v>
      </c>
      <c r="BD394" s="52" t="str">
        <f>IF(参照!L394="","",参照!L394)</f>
        <v>東彩ガス(株)</v>
      </c>
    </row>
    <row r="395" spans="47:56">
      <c r="AU395" s="52" t="str">
        <f>IF(参照!A395="","",参照!A395)</f>
        <v/>
      </c>
      <c r="AV395" s="52" t="str">
        <f>IF(参照!B395="","",参照!B395)</f>
        <v/>
      </c>
      <c r="AW395" s="52" t="str">
        <f>IF(参照!C395="","",参照!C395)</f>
        <v/>
      </c>
      <c r="AX395" s="52" t="str">
        <f>IF(参照!D395="","",参照!D395)</f>
        <v>メニューB(残差)</v>
      </c>
      <c r="AY395" s="52">
        <f>IF(参照!E395="","",参照!E395)</f>
        <v>4.0000000000000002E-4</v>
      </c>
      <c r="AZ395" s="52" t="str">
        <f>IF(参照!F395="","",参照!F395)</f>
        <v>みやまスマートエネルギー(株)</v>
      </c>
      <c r="BA395" s="52" t="str">
        <f>IF(参照!G395="","",参照!G395)</f>
        <v>みやまスマートエネルギー(株)_メニューB(残差)</v>
      </c>
      <c r="BB395" s="52">
        <f t="shared" si="37"/>
        <v>0.4</v>
      </c>
      <c r="BD395" s="52" t="str">
        <f>IF(参照!L395="","",参照!L395)</f>
        <v>東邦ガス(株)</v>
      </c>
    </row>
    <row r="396" spans="47:56">
      <c r="AU396" s="52" t="str">
        <f>IF(参照!A396="","",参照!A396)</f>
        <v/>
      </c>
      <c r="AV396" s="52" t="str">
        <f>IF(参照!B396="","",参照!B396)</f>
        <v/>
      </c>
      <c r="AW396" s="52" t="str">
        <f>IF(参照!C396="","",参照!C396)</f>
        <v/>
      </c>
      <c r="AX396" s="52" t="str">
        <f>IF(参照!D396="","",参照!D396)</f>
        <v>(参考値)事業者全体</v>
      </c>
      <c r="AY396" s="52">
        <f>IF(参照!E396="","",参照!E396)</f>
        <v>4.3399999999999998E-4</v>
      </c>
      <c r="AZ396" s="52" t="str">
        <f>IF(参照!F396="","",参照!F396)</f>
        <v>みやまスマートエネルギー(株)</v>
      </c>
      <c r="BA396" s="52" t="str">
        <f>IF(参照!G396="","",参照!G396)</f>
        <v>みやまスマートエネルギー(株)_(参考値)事業者全体</v>
      </c>
      <c r="BB396" s="52">
        <f t="shared" si="37"/>
        <v>0.434</v>
      </c>
      <c r="BD396" s="52" t="str">
        <f>IF(参照!L396="","",参照!L396)</f>
        <v>東北電力エナジートレーディング(株)</v>
      </c>
    </row>
    <row r="397" spans="47:56">
      <c r="AU397" s="52" t="str">
        <f>IF(参照!A397="","",参照!A397)</f>
        <v>A0156</v>
      </c>
      <c r="AV397" s="52" t="str">
        <f>IF(参照!B397="","",参照!B397)</f>
        <v>エフィシエント(株)</v>
      </c>
      <c r="AW397" s="52" t="str">
        <f>IF(参照!C397="","",参照!C397)</f>
        <v>0.000453※</v>
      </c>
      <c r="AX397" s="52" t="str">
        <f>IF(参照!D397="","",参照!D397)</f>
        <v/>
      </c>
      <c r="AY397" s="52">
        <f>IF(参照!E397="","",参照!E397)</f>
        <v>4.5300000000000001E-4</v>
      </c>
      <c r="AZ397" s="52" t="str">
        <f>IF(参照!F397="","",参照!F397)</f>
        <v>エフィシエント(株)</v>
      </c>
      <c r="BA397" s="52" t="str">
        <f>IF(参照!G397="","",参照!G397)</f>
        <v>エフィシエント(株)_</v>
      </c>
      <c r="BB397" s="52">
        <f t="shared" si="37"/>
        <v>0.45300000000000001</v>
      </c>
      <c r="BD397" s="52" t="str">
        <f>IF(参照!L397="","",参照!L397)</f>
        <v>東北電力フロンティア(株)</v>
      </c>
    </row>
    <row r="398" spans="47:56">
      <c r="AU398" s="52" t="str">
        <f>IF(参照!A398="","",参照!A398)</f>
        <v>A0157</v>
      </c>
      <c r="AV398" s="52" t="str">
        <f>IF(参照!B398="","",参照!B398)</f>
        <v>(株)生活クラブエナジー</v>
      </c>
      <c r="AW398" s="52">
        <f>IF(参照!C398="","",参照!C398)</f>
        <v>6.7999999999999999E-5</v>
      </c>
      <c r="AX398" s="52" t="str">
        <f>IF(参照!D398="","",参照!D398)</f>
        <v>メニューA</v>
      </c>
      <c r="AY398" s="52">
        <f>IF(参照!E398="","",参照!E398)</f>
        <v>2.5000000000000001E-4</v>
      </c>
      <c r="AZ398" s="52" t="str">
        <f>IF(参照!F398="","",参照!F398)</f>
        <v>(株)生活クラブエナジー</v>
      </c>
      <c r="BA398" s="52" t="str">
        <f>IF(参照!G398="","",参照!G398)</f>
        <v>(株)生活クラブエナジー_メニューA</v>
      </c>
      <c r="BB398" s="52">
        <f t="shared" si="37"/>
        <v>0.25</v>
      </c>
      <c r="BD398" s="52" t="str">
        <f>IF(参照!L398="","",参照!L398)</f>
        <v>(株)東名</v>
      </c>
    </row>
    <row r="399" spans="47:56">
      <c r="AU399" s="52" t="str">
        <f>IF(参照!A399="","",参照!A399)</f>
        <v/>
      </c>
      <c r="AV399" s="52" t="str">
        <f>IF(参照!B399="","",参照!B399)</f>
        <v/>
      </c>
      <c r="AW399" s="52" t="str">
        <f>IF(参照!C399="","",参照!C399)</f>
        <v/>
      </c>
      <c r="AX399" s="52" t="str">
        <f>IF(参照!D399="","",参照!D399)</f>
        <v>メニューB(残差)</v>
      </c>
      <c r="AY399" s="52">
        <f>IF(参照!E399="","",参照!E399)</f>
        <v>4.7199999999999998E-4</v>
      </c>
      <c r="AZ399" s="52" t="str">
        <f>IF(参照!F399="","",参照!F399)</f>
        <v>(株)生活クラブエナジー</v>
      </c>
      <c r="BA399" s="52" t="str">
        <f>IF(参照!G399="","",参照!G399)</f>
        <v>(株)生活クラブエナジー_メニューB(残差)</v>
      </c>
      <c r="BB399" s="52">
        <f t="shared" si="37"/>
        <v>0.47199999999999998</v>
      </c>
      <c r="BD399" s="52" t="str">
        <f>IF(参照!L399="","",参照!L399)</f>
        <v>(株)トーヨーエネルギーファーム</v>
      </c>
    </row>
    <row r="400" spans="47:56">
      <c r="AU400" s="52" t="str">
        <f>IF(参照!A400="","",参照!A400)</f>
        <v/>
      </c>
      <c r="AV400" s="52" t="str">
        <f>IF(参照!B400="","",参照!B400)</f>
        <v/>
      </c>
      <c r="AW400" s="52" t="str">
        <f>IF(参照!C400="","",参照!C400)</f>
        <v/>
      </c>
      <c r="AX400" s="52" t="str">
        <f>IF(参照!D400="","",参照!D400)</f>
        <v>(参考値)事業者全体</v>
      </c>
      <c r="AY400" s="52">
        <f>IF(参照!E400="","",参照!E400)</f>
        <v>4.3899999999999999E-4</v>
      </c>
      <c r="AZ400" s="52" t="str">
        <f>IF(参照!F400="","",参照!F400)</f>
        <v>(株)生活クラブエナジー</v>
      </c>
      <c r="BA400" s="52" t="str">
        <f>IF(参照!G400="","",参照!G400)</f>
        <v>(株)生活クラブエナジー_(参考値)事業者全体</v>
      </c>
      <c r="BB400" s="52">
        <f t="shared" si="37"/>
        <v>0.439</v>
      </c>
      <c r="BD400" s="52" t="str">
        <f>IF(参照!L400="","",参照!L400)</f>
        <v>(株)ところざわ未来電力</v>
      </c>
    </row>
    <row r="401" spans="47:56">
      <c r="AU401" s="52" t="str">
        <f>IF(参照!A401="","",参照!A401)</f>
        <v>A0158</v>
      </c>
      <c r="AV401" s="52" t="str">
        <f>IF(参照!B401="","",参照!B401)</f>
        <v>生活協同組合コープこうべ</v>
      </c>
      <c r="AW401" s="52">
        <f>IF(参照!C401="","",参照!C401)</f>
        <v>2.7500000000000002E-4</v>
      </c>
      <c r="AX401" s="52" t="str">
        <f>IF(参照!D401="","",参照!D401)</f>
        <v/>
      </c>
      <c r="AY401" s="52">
        <f>IF(参照!E401="","",参照!E401)</f>
        <v>3.6000000000000002E-4</v>
      </c>
      <c r="AZ401" s="52" t="str">
        <f>IF(参照!F401="","",参照!F401)</f>
        <v>生活協同組合コープこうべ</v>
      </c>
      <c r="BA401" s="52" t="str">
        <f>IF(参照!G401="","",参照!G401)</f>
        <v>生活協同組合コープこうべ_</v>
      </c>
      <c r="BB401" s="52">
        <f t="shared" si="37"/>
        <v>0.36000000000000004</v>
      </c>
      <c r="BD401" s="52" t="str">
        <f>IF(参照!L401="","",参照!L401)</f>
        <v>(株)どさんこパワー</v>
      </c>
    </row>
    <row r="402" spans="47:56">
      <c r="AU402" s="52" t="str">
        <f>IF(参照!A402="","",参照!A402)</f>
        <v>A0159</v>
      </c>
      <c r="AV402" s="52" t="str">
        <f>IF(参照!B402="","",参照!B402)</f>
        <v>(株)シーエナジー</v>
      </c>
      <c r="AW402" s="52">
        <f>IF(参照!C402="","",参照!C402)</f>
        <v>3.88E-4</v>
      </c>
      <c r="AX402" s="52" t="str">
        <f>IF(参照!D402="","",参照!D402)</f>
        <v/>
      </c>
      <c r="AY402" s="52">
        <f>IF(参照!E402="","",参照!E402)</f>
        <v>3.3199999999999999E-4</v>
      </c>
      <c r="AZ402" s="52" t="str">
        <f>IF(参照!F402="","",参照!F402)</f>
        <v>(株)シーエナジー</v>
      </c>
      <c r="BA402" s="52" t="str">
        <f>IF(参照!G402="","",参照!G402)</f>
        <v>(株)シーエナジー_</v>
      </c>
      <c r="BB402" s="52">
        <f t="shared" si="37"/>
        <v>0.33200000000000002</v>
      </c>
      <c r="BD402" s="52" t="str">
        <f>IF(参照!L402="","",参照!L402)</f>
        <v>とちぎコープ生活協同組合</v>
      </c>
    </row>
    <row r="403" spans="47:56">
      <c r="AU403" s="52" t="str">
        <f>IF(参照!A403="","",参照!A403)</f>
        <v>A0160</v>
      </c>
      <c r="AV403" s="52" t="str">
        <f>IF(参照!B403="","",参照!B403)</f>
        <v>角栄ガス(株)</v>
      </c>
      <c r="AW403" s="52">
        <f>IF(参照!C403="","",参照!C403)</f>
        <v>3.6400000000000001E-4</v>
      </c>
      <c r="AX403" s="52" t="str">
        <f>IF(参照!D403="","",参照!D403)</f>
        <v/>
      </c>
      <c r="AY403" s="52">
        <f>IF(参照!E403="","",参照!E403)</f>
        <v>3.0800000000000001E-4</v>
      </c>
      <c r="AZ403" s="52" t="str">
        <f>IF(参照!F403="","",参照!F403)</f>
        <v>角栄ガス(株)</v>
      </c>
      <c r="BA403" s="52" t="str">
        <f>IF(参照!G403="","",参照!G403)</f>
        <v>角栄ガス(株)_</v>
      </c>
      <c r="BB403" s="52">
        <f t="shared" si="37"/>
        <v>0.308</v>
      </c>
      <c r="BD403" s="52" t="str">
        <f>IF(参照!L403="","",参照!L403)</f>
        <v>(株)とっとり市民電力</v>
      </c>
    </row>
    <row r="404" spans="47:56">
      <c r="AU404" s="52" t="str">
        <f>IF(参照!A404="","",参照!A404)</f>
        <v>A0161</v>
      </c>
      <c r="AV404" s="52" t="str">
        <f>IF(参照!B404="","",参照!B404)</f>
        <v>京葉瓦斯(株)</v>
      </c>
      <c r="AW404" s="52">
        <f>IF(参照!C404="","",参照!C404)</f>
        <v>4.35E-4</v>
      </c>
      <c r="AX404" s="52" t="str">
        <f>IF(参照!D404="","",参照!D404)</f>
        <v>メニューA</v>
      </c>
      <c r="AY404" s="52">
        <f>IF(参照!E404="","",参照!E404)</f>
        <v>0</v>
      </c>
      <c r="AZ404" s="52" t="str">
        <f>IF(参照!F404="","",参照!F404)</f>
        <v>京葉瓦斯(株)</v>
      </c>
      <c r="BA404" s="52" t="str">
        <f>IF(参照!G404="","",参照!G404)</f>
        <v>京葉瓦斯(株)_メニューA</v>
      </c>
      <c r="BB404" s="52">
        <f t="shared" si="37"/>
        <v>0</v>
      </c>
      <c r="BD404" s="52" t="str">
        <f>IF(参照!L404="","",参照!L404)</f>
        <v>凸版印刷(株)</v>
      </c>
    </row>
    <row r="405" spans="47:56">
      <c r="AU405" s="52" t="str">
        <f>IF(参照!A405="","",参照!A405)</f>
        <v/>
      </c>
      <c r="AV405" s="52" t="str">
        <f>IF(参照!B405="","",参照!B405)</f>
        <v/>
      </c>
      <c r="AW405" s="52" t="str">
        <f>IF(参照!C405="","",参照!C405)</f>
        <v/>
      </c>
      <c r="AX405" s="52" t="str">
        <f>IF(参照!D405="","",参照!D405)</f>
        <v>メニューB(残差)</v>
      </c>
      <c r="AY405" s="52">
        <f>IF(参照!E405="","",参照!E405)</f>
        <v>4.2699999999999997E-4</v>
      </c>
      <c r="AZ405" s="52" t="str">
        <f>IF(参照!F405="","",参照!F405)</f>
        <v>京葉瓦斯(株)</v>
      </c>
      <c r="BA405" s="52" t="str">
        <f>IF(参照!G405="","",参照!G405)</f>
        <v>京葉瓦斯(株)_メニューB(残差)</v>
      </c>
      <c r="BB405" s="52">
        <f t="shared" si="37"/>
        <v>0.42699999999999999</v>
      </c>
      <c r="BD405" s="52" t="str">
        <f>IF(参照!L405="","",参照!L405)</f>
        <v>(株)トドック電力</v>
      </c>
    </row>
    <row r="406" spans="47:56">
      <c r="AU406" s="52" t="str">
        <f>IF(参照!A406="","",参照!A406)</f>
        <v/>
      </c>
      <c r="AV406" s="52" t="str">
        <f>IF(参照!B406="","",参照!B406)</f>
        <v/>
      </c>
      <c r="AW406" s="52" t="str">
        <f>IF(参照!C406="","",参照!C406)</f>
        <v/>
      </c>
      <c r="AX406" s="52" t="str">
        <f>IF(参照!D406="","",参照!D406)</f>
        <v>(参考値)事業者全体</v>
      </c>
      <c r="AY406" s="52">
        <f>IF(参照!E406="","",参照!E406)</f>
        <v>4.7799999999999996E-4</v>
      </c>
      <c r="AZ406" s="52" t="str">
        <f>IF(参照!F406="","",参照!F406)</f>
        <v>京葉瓦斯(株)</v>
      </c>
      <c r="BA406" s="52" t="str">
        <f>IF(参照!G406="","",参照!G406)</f>
        <v>京葉瓦斯(株)_(参考値)事業者全体</v>
      </c>
      <c r="BB406" s="52">
        <f t="shared" si="37"/>
        <v>0.47799999999999998</v>
      </c>
      <c r="BD406" s="52" t="str">
        <f>IF(参照!L406="","",参照!L406)</f>
        <v>(株)登米電力</v>
      </c>
    </row>
    <row r="407" spans="47:56">
      <c r="AU407" s="52" t="str">
        <f>IF(参照!A407="","",参照!A407)</f>
        <v>A0162</v>
      </c>
      <c r="AV407" s="52" t="str">
        <f>IF(参照!B407="","",参照!B407)</f>
        <v>凸版印刷(株)</v>
      </c>
      <c r="AW407" s="52">
        <f>IF(参照!C407="","",参照!C407)</f>
        <v>4.64E-4</v>
      </c>
      <c r="AX407" s="52" t="str">
        <f>IF(参照!D407="","",参照!D407)</f>
        <v>メニューA</v>
      </c>
      <c r="AY407" s="52">
        <f>IF(参照!E407="","",参照!E407)</f>
        <v>2.33E-4</v>
      </c>
      <c r="AZ407" s="52" t="str">
        <f>IF(参照!F407="","",参照!F407)</f>
        <v>凸版印刷(株)</v>
      </c>
      <c r="BA407" s="52" t="str">
        <f>IF(参照!G407="","",参照!G407)</f>
        <v>凸版印刷(株)_メニューA</v>
      </c>
      <c r="BB407" s="52">
        <f t="shared" si="37"/>
        <v>0.23299999999999998</v>
      </c>
      <c r="BD407" s="52" t="str">
        <f>IF(参照!L407="","",参照!L407)</f>
        <v>富山電力(株)</v>
      </c>
    </row>
    <row r="408" spans="47:56">
      <c r="AU408" s="52" t="str">
        <f>IF(参照!A408="","",参照!A408)</f>
        <v/>
      </c>
      <c r="AV408" s="52" t="str">
        <f>IF(参照!B408="","",参照!B408)</f>
        <v/>
      </c>
      <c r="AW408" s="52" t="str">
        <f>IF(参照!C408="","",参照!C408)</f>
        <v/>
      </c>
      <c r="AX408" s="52" t="str">
        <f>IF(参照!D408="","",参照!D408)</f>
        <v>メニューB(残差)</v>
      </c>
      <c r="AY408" s="52">
        <f>IF(参照!E408="","",参照!E408)</f>
        <v>4.2400000000000001E-4</v>
      </c>
      <c r="AZ408" s="52" t="str">
        <f>IF(参照!F408="","",参照!F408)</f>
        <v>凸版印刷(株)</v>
      </c>
      <c r="BA408" s="52" t="str">
        <f>IF(参照!G408="","",参照!G408)</f>
        <v>凸版印刷(株)_メニューB(残差)</v>
      </c>
      <c r="BB408" s="52">
        <f t="shared" si="37"/>
        <v>0.42399999999999999</v>
      </c>
      <c r="BD408" s="52" t="str">
        <f>IF(参照!L408="","",参照!L408)</f>
        <v>(株)トヨタエナジーソリューションズ</v>
      </c>
    </row>
    <row r="409" spans="47:56">
      <c r="AU409" s="52" t="str">
        <f>IF(参照!A409="","",参照!A409)</f>
        <v/>
      </c>
      <c r="AV409" s="52" t="str">
        <f>IF(参照!B409="","",参照!B409)</f>
        <v/>
      </c>
      <c r="AW409" s="52" t="str">
        <f>IF(参照!C409="","",参照!C409)</f>
        <v/>
      </c>
      <c r="AX409" s="52" t="str">
        <f>IF(参照!D409="","",参照!D409)</f>
        <v>(参考値)事業者全体</v>
      </c>
      <c r="AY409" s="52">
        <f>IF(参照!E409="","",参照!E409)</f>
        <v>4.8299999999999998E-4</v>
      </c>
      <c r="AZ409" s="52" t="str">
        <f>IF(参照!F409="","",参照!F409)</f>
        <v>凸版印刷(株)</v>
      </c>
      <c r="BA409" s="52" t="str">
        <f>IF(参照!G409="","",参照!G409)</f>
        <v>凸版印刷(株)_(参考値)事業者全体</v>
      </c>
      <c r="BB409" s="52">
        <f t="shared" si="37"/>
        <v>0.48299999999999998</v>
      </c>
      <c r="BD409" s="52" t="str">
        <f>IF(参照!L409="","",参照!L409)</f>
        <v>トリニティエナジー(株)</v>
      </c>
    </row>
    <row r="410" spans="47:56">
      <c r="AU410" s="52" t="str">
        <f>IF(参照!A410="","",参照!A410)</f>
        <v>A0163</v>
      </c>
      <c r="AV410" s="52" t="str">
        <f>IF(参照!B410="","",参照!B410)</f>
        <v>伊勢崎ガス(株)</v>
      </c>
      <c r="AW410" s="52">
        <f>IF(参照!C410="","",参照!C410)</f>
        <v>3.6400000000000001E-4</v>
      </c>
      <c r="AX410" s="52" t="str">
        <f>IF(参照!D410="","",参照!D410)</f>
        <v/>
      </c>
      <c r="AY410" s="52">
        <f>IF(参照!E410="","",参照!E410)</f>
        <v>3.0800000000000001E-4</v>
      </c>
      <c r="AZ410" s="52" t="str">
        <f>IF(参照!F410="","",参照!F410)</f>
        <v>伊勢崎ガス(株)</v>
      </c>
      <c r="BA410" s="52" t="str">
        <f>IF(参照!G410="","",参照!G410)</f>
        <v>伊勢崎ガス(株)_</v>
      </c>
      <c r="BB410" s="52">
        <f t="shared" si="37"/>
        <v>0.308</v>
      </c>
      <c r="BD410" s="52" t="str">
        <f>IF(参照!L410="","",参照!L410)</f>
        <v>(株)とんでんホールディングス</v>
      </c>
    </row>
    <row r="411" spans="47:56">
      <c r="AU411" s="52" t="str">
        <f>IF(参照!A411="","",参照!A411)</f>
        <v>A0164</v>
      </c>
      <c r="AV411" s="52" t="str">
        <f>IF(参照!B411="","",参照!B411)</f>
        <v>キヤノンマーケティングジャパン(株)</v>
      </c>
      <c r="AW411" s="52">
        <f>IF(参照!C411="","",参照!C411)</f>
        <v>3.6600000000000001E-4</v>
      </c>
      <c r="AX411" s="52" t="str">
        <f>IF(参照!D411="","",参照!D411)</f>
        <v/>
      </c>
      <c r="AY411" s="52">
        <f>IF(参照!E411="","",参照!E411)</f>
        <v>3.1E-4</v>
      </c>
      <c r="AZ411" s="52" t="str">
        <f>IF(参照!F411="","",参照!F411)</f>
        <v>キヤノンマーケティングジャパン(株)</v>
      </c>
      <c r="BA411" s="52" t="str">
        <f>IF(参照!G411="","",参照!G411)</f>
        <v>キヤノンマーケティングジャパン(株)_</v>
      </c>
      <c r="BB411" s="52">
        <f t="shared" si="37"/>
        <v>0.31</v>
      </c>
      <c r="BD411" s="52" t="str">
        <f>IF(参照!L411="","",参照!L411)</f>
        <v>(株)内藤工業所</v>
      </c>
    </row>
    <row r="412" spans="47:56">
      <c r="AU412" s="52" t="str">
        <f>IF(参照!A412="","",参照!A412)</f>
        <v>A0165</v>
      </c>
      <c r="AV412" s="52" t="str">
        <f>IF(参照!B412="","",参照!B412)</f>
        <v>(株)とっとり市民電力</v>
      </c>
      <c r="AW412" s="52">
        <f>IF(参照!C412="","",参照!C412)</f>
        <v>3.5799999999999997E-4</v>
      </c>
      <c r="AX412" s="52" t="str">
        <f>IF(参照!D412="","",参照!D412)</f>
        <v>メニューA</v>
      </c>
      <c r="AY412" s="52">
        <f>IF(参照!E412="","",参照!E412)</f>
        <v>0</v>
      </c>
      <c r="AZ412" s="52" t="str">
        <f>IF(参照!F412="","",参照!F412)</f>
        <v>(株)とっとり市民電力</v>
      </c>
      <c r="BA412" s="52" t="str">
        <f>IF(参照!G412="","",参照!G412)</f>
        <v>(株)とっとり市民電力_メニューA</v>
      </c>
      <c r="BB412" s="52">
        <f t="shared" si="37"/>
        <v>0</v>
      </c>
      <c r="BD412" s="52" t="str">
        <f>IF(参照!L412="","",参照!L412)</f>
        <v>永井自動車工業(株)</v>
      </c>
    </row>
    <row r="413" spans="47:56">
      <c r="AU413" s="52" t="str">
        <f>IF(参照!A413="","",参照!A413)</f>
        <v/>
      </c>
      <c r="AV413" s="52" t="str">
        <f>IF(参照!B413="","",参照!B413)</f>
        <v/>
      </c>
      <c r="AW413" s="52" t="str">
        <f>IF(参照!C413="","",参照!C413)</f>
        <v/>
      </c>
      <c r="AX413" s="52" t="str">
        <f>IF(参照!D413="","",参照!D413)</f>
        <v>メニューB(残差)</v>
      </c>
      <c r="AY413" s="52">
        <f>IF(参照!E413="","",参照!E413)</f>
        <v>3.7599999999999998E-4</v>
      </c>
      <c r="AZ413" s="52" t="str">
        <f>IF(参照!F413="","",参照!F413)</f>
        <v>(株)とっとり市民電力</v>
      </c>
      <c r="BA413" s="52" t="str">
        <f>IF(参照!G413="","",参照!G413)</f>
        <v>(株)とっとり市民電力_メニューB(残差)</v>
      </c>
      <c r="BB413" s="52">
        <f t="shared" si="37"/>
        <v>0.376</v>
      </c>
      <c r="BD413" s="52" t="str">
        <f>IF(参照!L413="","",参照!L413)</f>
        <v>(株)ながさきサステナエナジー</v>
      </c>
    </row>
    <row r="414" spans="47:56">
      <c r="AU414" s="52" t="str">
        <f>IF(参照!A414="","",参照!A414)</f>
        <v/>
      </c>
      <c r="AV414" s="52" t="str">
        <f>IF(参照!B414="","",参照!B414)</f>
        <v/>
      </c>
      <c r="AW414" s="52" t="str">
        <f>IF(参照!C414="","",参照!C414)</f>
        <v/>
      </c>
      <c r="AX414" s="52" t="str">
        <f>IF(参照!D414="","",参照!D414)</f>
        <v>(参考値)事業者全体</v>
      </c>
      <c r="AY414" s="52">
        <f>IF(参照!E414="","",参照!E414)</f>
        <v>3.3400000000000004E-4</v>
      </c>
      <c r="AZ414" s="52" t="str">
        <f>IF(参照!F414="","",参照!F414)</f>
        <v>(株)とっとり市民電力</v>
      </c>
      <c r="BA414" s="52" t="str">
        <f>IF(参照!G414="","",参照!G414)</f>
        <v>(株)とっとり市民電力_(参考値)事業者全体</v>
      </c>
      <c r="BB414" s="52">
        <f t="shared" si="37"/>
        <v>0.33400000000000002</v>
      </c>
      <c r="BD414" s="52" t="str">
        <f>IF(参照!L414="","",参照!L414)</f>
        <v>長崎地域電力(株)</v>
      </c>
    </row>
    <row r="415" spans="47:56">
      <c r="AU415" s="52" t="str">
        <f>IF(参照!A415="","",参照!A415)</f>
        <v>A0166</v>
      </c>
      <c r="AV415" s="52" t="str">
        <f>IF(参照!B415="","",参照!B415)</f>
        <v>(株)イーエムアイ</v>
      </c>
      <c r="AW415" s="52">
        <f>IF(参照!C415="","",参照!C415)</f>
        <v>4.95E-4</v>
      </c>
      <c r="AX415" s="52" t="str">
        <f>IF(参照!D415="","",参照!D415)</f>
        <v/>
      </c>
      <c r="AY415" s="52">
        <f>IF(参照!E415="","",参照!E415)</f>
        <v>5.2599999999999999E-4</v>
      </c>
      <c r="AZ415" s="52" t="str">
        <f>IF(参照!F415="","",参照!F415)</f>
        <v>(株)イーエムアイ</v>
      </c>
      <c r="BA415" s="52" t="str">
        <f>IF(参照!G415="","",参照!G415)</f>
        <v>(株)イーエムアイ_</v>
      </c>
      <c r="BB415" s="52">
        <f t="shared" si="37"/>
        <v>0.52600000000000002</v>
      </c>
      <c r="BD415" s="52" t="str">
        <f>IF(参照!L415="","",参照!L415)</f>
        <v>(株)中庄商店</v>
      </c>
    </row>
    <row r="416" spans="47:56">
      <c r="AU416" s="52" t="str">
        <f>IF(参照!A416="","",参照!A416)</f>
        <v>A0167</v>
      </c>
      <c r="AV416" s="52" t="str">
        <f>IF(参照!B416="","",参照!B416)</f>
        <v>佐野瓦斯(株)</v>
      </c>
      <c r="AW416" s="52">
        <f>IF(参照!C416="","",参照!C416)</f>
        <v>3.6400000000000001E-4</v>
      </c>
      <c r="AX416" s="52" t="str">
        <f>IF(参照!D416="","",参照!D416)</f>
        <v/>
      </c>
      <c r="AY416" s="52">
        <f>IF(参照!E416="","",参照!E416)</f>
        <v>3.0800000000000001E-4</v>
      </c>
      <c r="AZ416" s="52" t="str">
        <f>IF(参照!F416="","",参照!F416)</f>
        <v>佐野瓦斯(株)</v>
      </c>
      <c r="BA416" s="52" t="str">
        <f>IF(参照!G416="","",参照!G416)</f>
        <v>佐野瓦斯(株)_</v>
      </c>
      <c r="BB416" s="52">
        <f t="shared" si="37"/>
        <v>0.308</v>
      </c>
      <c r="BD416" s="52" t="str">
        <f>IF(参照!L416="","",参照!L416)</f>
        <v>(株)中之条パワー</v>
      </c>
    </row>
    <row r="417" spans="47:56">
      <c r="AU417" s="52" t="str">
        <f>IF(参照!A417="","",参照!A417)</f>
        <v>A0168</v>
      </c>
      <c r="AV417" s="52" t="str">
        <f>IF(参照!B417="","",参照!B417)</f>
        <v>桐生瓦斯(株)</v>
      </c>
      <c r="AW417" s="52">
        <f>IF(参照!C417="","",参照!C417)</f>
        <v>3.6400000000000001E-4</v>
      </c>
      <c r="AX417" s="52" t="str">
        <f>IF(参照!D417="","",参照!D417)</f>
        <v/>
      </c>
      <c r="AY417" s="52">
        <f>IF(参照!E417="","",参照!E417)</f>
        <v>3.0800000000000001E-4</v>
      </c>
      <c r="AZ417" s="52" t="str">
        <f>IF(参照!F417="","",参照!F417)</f>
        <v>桐生瓦斯(株)</v>
      </c>
      <c r="BA417" s="52" t="str">
        <f>IF(参照!G417="","",参照!G417)</f>
        <v>桐生瓦斯(株)_</v>
      </c>
      <c r="BB417" s="52">
        <f t="shared" si="37"/>
        <v>0.308</v>
      </c>
      <c r="BD417" s="52" t="str">
        <f>IF(参照!L417="","",参照!L417)</f>
        <v>長野都市ガス(株)</v>
      </c>
    </row>
    <row r="418" spans="47:56">
      <c r="AU418" s="52" t="str">
        <f>IF(参照!A418="","",参照!A418)</f>
        <v>A0169</v>
      </c>
      <c r="AV418" s="52" t="str">
        <f>IF(参照!B418="","",参照!B418)</f>
        <v>森の電力(株)</v>
      </c>
      <c r="AW418" s="52">
        <f>IF(参照!C418="","",参照!C418)</f>
        <v>3.7399999999999998E-4</v>
      </c>
      <c r="AX418" s="52" t="str">
        <f>IF(参照!D418="","",参照!D418)</f>
        <v>メニューA</v>
      </c>
      <c r="AY418" s="52">
        <f>IF(参照!E418="","",参照!E418)</f>
        <v>0</v>
      </c>
      <c r="AZ418" s="52" t="str">
        <f>IF(参照!F418="","",参照!F418)</f>
        <v>森の電力(株)</v>
      </c>
      <c r="BA418" s="52" t="str">
        <f>IF(参照!G418="","",参照!G418)</f>
        <v>森の電力(株)_メニューA</v>
      </c>
      <c r="BB418" s="52">
        <f t="shared" si="37"/>
        <v>0</v>
      </c>
      <c r="BD418" s="52" t="str">
        <f>IF(参照!L418="","",参照!L418)</f>
        <v>なでしこ電力(株)</v>
      </c>
    </row>
    <row r="419" spans="47:56">
      <c r="AU419" s="52" t="str">
        <f>IF(参照!A419="","",参照!A419)</f>
        <v/>
      </c>
      <c r="AV419" s="52" t="str">
        <f>IF(参照!B419="","",参照!B419)</f>
        <v/>
      </c>
      <c r="AW419" s="52" t="str">
        <f>IF(参照!C419="","",参照!C419)</f>
        <v/>
      </c>
      <c r="AX419" s="52" t="str">
        <f>IF(参照!D419="","",参照!D419)</f>
        <v>メニューB(残差)</v>
      </c>
      <c r="AY419" s="52">
        <f>IF(参照!E419="","",参照!E419)</f>
        <v>8.7900000000000001E-4</v>
      </c>
      <c r="AZ419" s="52" t="str">
        <f>IF(参照!F419="","",参照!F419)</f>
        <v>森の電力(株)</v>
      </c>
      <c r="BA419" s="52" t="str">
        <f>IF(参照!G419="","",参照!G419)</f>
        <v>森の電力(株)_メニューB(残差)</v>
      </c>
      <c r="BB419" s="52">
        <f t="shared" si="37"/>
        <v>0.879</v>
      </c>
      <c r="BD419" s="52" t="str">
        <f>IF(参照!L419="","",参照!L419)</f>
        <v>奈良電力(株)</v>
      </c>
    </row>
    <row r="420" spans="47:56">
      <c r="AU420" s="52" t="str">
        <f>IF(参照!A420="","",参照!A420)</f>
        <v/>
      </c>
      <c r="AV420" s="52" t="str">
        <f>IF(参照!B420="","",参照!B420)</f>
        <v/>
      </c>
      <c r="AW420" s="52" t="str">
        <f>IF(参照!C420="","",参照!C420)</f>
        <v/>
      </c>
      <c r="AX420" s="52" t="str">
        <f>IF(参照!D420="","",参照!D420)</f>
        <v>(参考値)事業者全体</v>
      </c>
      <c r="AY420" s="52">
        <f>IF(参照!E420="","",参照!E420)</f>
        <v>4.9600000000000002E-4</v>
      </c>
      <c r="AZ420" s="52" t="str">
        <f>IF(参照!F420="","",参照!F420)</f>
        <v>森の電力(株)</v>
      </c>
      <c r="BA420" s="52" t="str">
        <f>IF(参照!G420="","",参照!G420)</f>
        <v>森の電力(株)_(参考値)事業者全体</v>
      </c>
      <c r="BB420" s="52">
        <f t="shared" si="37"/>
        <v>0.496</v>
      </c>
      <c r="BD420" s="52" t="str">
        <f>IF(参照!L420="","",参照!L420)</f>
        <v>(株)成田香取エネルギー</v>
      </c>
    </row>
    <row r="421" spans="47:56">
      <c r="AU421" s="52" t="str">
        <f>IF(参照!A421="","",参照!A421)</f>
        <v>A0170</v>
      </c>
      <c r="AV421" s="52" t="str">
        <f>IF(参照!B421="","",参照!B421)</f>
        <v>大和ハウス工業(株)　</v>
      </c>
      <c r="AW421" s="52">
        <f>IF(参照!C421="","",参照!C421)</f>
        <v>4.8899999999999996E-4</v>
      </c>
      <c r="AX421" s="52" t="str">
        <f>IF(参照!D421="","",参照!D421)</f>
        <v>メニューA</v>
      </c>
      <c r="AY421" s="52">
        <f>IF(参照!E421="","",参照!E421)</f>
        <v>0</v>
      </c>
      <c r="AZ421" s="52" t="str">
        <f>IF(参照!F421="","",参照!F421)</f>
        <v>大和ハウス工業(株)　</v>
      </c>
      <c r="BA421" s="52" t="str">
        <f>IF(参照!G421="","",参照!G421)</f>
        <v>大和ハウス工業(株)　_メニューA</v>
      </c>
      <c r="BB421" s="52">
        <f t="shared" si="37"/>
        <v>0</v>
      </c>
      <c r="BD421" s="52" t="str">
        <f>IF(参照!L421="","",参照!L421)</f>
        <v>南部だんだんエナジー(株)</v>
      </c>
    </row>
    <row r="422" spans="47:56">
      <c r="AU422" s="52" t="str">
        <f>IF(参照!A422="","",参照!A422)</f>
        <v/>
      </c>
      <c r="AV422" s="52" t="str">
        <f>IF(参照!B422="","",参照!B422)</f>
        <v/>
      </c>
      <c r="AW422" s="52" t="str">
        <f>IF(参照!C422="","",参照!C422)</f>
        <v/>
      </c>
      <c r="AX422" s="52" t="str">
        <f>IF(参照!D422="","",参照!D422)</f>
        <v>メニューB</v>
      </c>
      <c r="AY422" s="52">
        <f>IF(参照!E422="","",参照!E422)</f>
        <v>2.0999999999999998E-4</v>
      </c>
      <c r="AZ422" s="52" t="str">
        <f>IF(参照!F422="","",参照!F422)</f>
        <v>大和ハウス工業(株)　</v>
      </c>
      <c r="BA422" s="52" t="str">
        <f>IF(参照!G422="","",参照!G422)</f>
        <v>大和ハウス工業(株)　_メニューB</v>
      </c>
      <c r="BB422" s="52">
        <f t="shared" si="37"/>
        <v>0.21</v>
      </c>
      <c r="BD422" s="52" t="str">
        <f>IF(参照!L422="","",参照!L422)</f>
        <v>(株)ナンワエナジー</v>
      </c>
    </row>
    <row r="423" spans="47:56">
      <c r="AU423" s="52" t="str">
        <f>IF(参照!A423="","",参照!A423)</f>
        <v/>
      </c>
      <c r="AV423" s="52" t="str">
        <f>IF(参照!B423="","",参照!B423)</f>
        <v/>
      </c>
      <c r="AW423" s="52" t="str">
        <f>IF(参照!C423="","",参照!C423)</f>
        <v/>
      </c>
      <c r="AX423" s="52" t="str">
        <f>IF(参照!D423="","",参照!D423)</f>
        <v>メニューC</v>
      </c>
      <c r="AY423" s="52">
        <f>IF(参照!E423="","",参照!E423)</f>
        <v>2.9399999999999999E-4</v>
      </c>
      <c r="AZ423" s="52" t="str">
        <f>IF(参照!F423="","",参照!F423)</f>
        <v>大和ハウス工業(株)　</v>
      </c>
      <c r="BA423" s="52" t="str">
        <f>IF(参照!G423="","",参照!G423)</f>
        <v>大和ハウス工業(株)　_メニューC</v>
      </c>
      <c r="BB423" s="52">
        <f t="shared" si="37"/>
        <v>0.29399999999999998</v>
      </c>
      <c r="BD423" s="52" t="str">
        <f>IF(参照!L423="","",参照!L423)</f>
        <v>新潟県民電力(株)</v>
      </c>
    </row>
    <row r="424" spans="47:56">
      <c r="AU424" s="52" t="str">
        <f>IF(参照!A424="","",参照!A424)</f>
        <v/>
      </c>
      <c r="AV424" s="52" t="str">
        <f>IF(参照!B424="","",参照!B424)</f>
        <v/>
      </c>
      <c r="AW424" s="52" t="str">
        <f>IF(参照!C424="","",参照!C424)</f>
        <v/>
      </c>
      <c r="AX424" s="52" t="str">
        <f>IF(参照!D424="","",参照!D424)</f>
        <v>メニューD</v>
      </c>
      <c r="AY424" s="52">
        <f>IF(参照!E424="","",参照!E424)</f>
        <v>3.1500000000000001E-4</v>
      </c>
      <c r="AZ424" s="52" t="str">
        <f>IF(参照!F424="","",参照!F424)</f>
        <v>大和ハウス工業(株)　</v>
      </c>
      <c r="BA424" s="52" t="str">
        <f>IF(参照!G424="","",参照!G424)</f>
        <v>大和ハウス工業(株)　_メニューD</v>
      </c>
      <c r="BB424" s="52">
        <f t="shared" si="37"/>
        <v>0.315</v>
      </c>
      <c r="BD424" s="52" t="str">
        <f>IF(参照!L424="","",参照!L424)</f>
        <v>新潟スワンエナジー(株)</v>
      </c>
    </row>
    <row r="425" spans="47:56">
      <c r="AU425" s="52" t="str">
        <f>IF(参照!A425="","",参照!A425)</f>
        <v/>
      </c>
      <c r="AV425" s="52" t="str">
        <f>IF(参照!B425="","",参照!B425)</f>
        <v/>
      </c>
      <c r="AW425" s="52" t="str">
        <f>IF(参照!C425="","",参照!C425)</f>
        <v/>
      </c>
      <c r="AX425" s="52" t="str">
        <f>IF(参照!D425="","",参照!D425)</f>
        <v>メニューE</v>
      </c>
      <c r="AY425" s="52">
        <f>IF(参照!E425="","",参照!E425)</f>
        <v>3.7800000000000003E-4</v>
      </c>
      <c r="AZ425" s="52" t="str">
        <f>IF(参照!F425="","",参照!F425)</f>
        <v>大和ハウス工業(株)　</v>
      </c>
      <c r="BA425" s="52" t="str">
        <f>IF(参照!G425="","",参照!G425)</f>
        <v>大和ハウス工業(株)　_メニューE</v>
      </c>
      <c r="BB425" s="52">
        <f t="shared" si="37"/>
        <v>0.378</v>
      </c>
      <c r="BD425" s="52" t="str">
        <f>IF(参照!L425="","",参照!L425)</f>
        <v>西川建材工業(株)</v>
      </c>
    </row>
    <row r="426" spans="47:56">
      <c r="AU426" s="52" t="str">
        <f>IF(参照!A426="","",参照!A426)</f>
        <v/>
      </c>
      <c r="AV426" s="52" t="str">
        <f>IF(参照!B426="","",参照!B426)</f>
        <v/>
      </c>
      <c r="AW426" s="52" t="str">
        <f>IF(参照!C426="","",参照!C426)</f>
        <v/>
      </c>
      <c r="AX426" s="52" t="str">
        <f>IF(参照!D426="","",参照!D426)</f>
        <v>メニューF</v>
      </c>
      <c r="AY426" s="52">
        <f>IF(参照!E426="","",参照!E426)</f>
        <v>3.57E-4</v>
      </c>
      <c r="AZ426" s="52" t="str">
        <f>IF(参照!F426="","",参照!F426)</f>
        <v>大和ハウス工業(株)　</v>
      </c>
      <c r="BA426" s="52" t="str">
        <f>IF(参照!G426="","",参照!G426)</f>
        <v>大和ハウス工業(株)　_メニューF</v>
      </c>
      <c r="BB426" s="52">
        <f t="shared" si="37"/>
        <v>0.35699999999999998</v>
      </c>
      <c r="BD426" s="52" t="str">
        <f>IF(参照!L426="","",参照!L426)</f>
        <v>(株)西九州させぼパワーズ</v>
      </c>
    </row>
    <row r="427" spans="47:56">
      <c r="AU427" s="52" t="str">
        <f>IF(参照!A427="","",参照!A427)</f>
        <v/>
      </c>
      <c r="AV427" s="52" t="str">
        <f>IF(参照!B427="","",参照!B427)</f>
        <v/>
      </c>
      <c r="AW427" s="52" t="str">
        <f>IF(参照!C427="","",参照!C427)</f>
        <v/>
      </c>
      <c r="AX427" s="52" t="str">
        <f>IF(参照!D427="","",参照!D427)</f>
        <v>メニューG</v>
      </c>
      <c r="AY427" s="52">
        <f>IF(参照!E427="","",参照!E427)</f>
        <v>3.3600000000000004E-4</v>
      </c>
      <c r="AZ427" s="52" t="str">
        <f>IF(参照!F427="","",参照!F427)</f>
        <v>大和ハウス工業(株)　</v>
      </c>
      <c r="BA427" s="52" t="str">
        <f>IF(参照!G427="","",参照!G427)</f>
        <v>大和ハウス工業(株)　_メニューG</v>
      </c>
      <c r="BB427" s="52">
        <f t="shared" si="37"/>
        <v>0.33600000000000002</v>
      </c>
      <c r="BD427" s="52" t="str">
        <f>IF(参照!L427="","",参照!L427)</f>
        <v>ニシムラ(株)</v>
      </c>
    </row>
    <row r="428" spans="47:56">
      <c r="AU428" s="52" t="str">
        <f>IF(参照!A428="","",参照!A428)</f>
        <v/>
      </c>
      <c r="AV428" s="52" t="str">
        <f>IF(参照!B428="","",参照!B428)</f>
        <v/>
      </c>
      <c r="AW428" s="52" t="str">
        <f>IF(参照!C428="","",参照!C428)</f>
        <v/>
      </c>
      <c r="AX428" s="52" t="str">
        <f>IF(参照!D428="","",参照!D428)</f>
        <v>メニューH</v>
      </c>
      <c r="AY428" s="52">
        <f>IF(参照!E428="","",参照!E428)</f>
        <v>2.7300000000000002E-4</v>
      </c>
      <c r="AZ428" s="52" t="str">
        <f>IF(参照!F428="","",参照!F428)</f>
        <v>大和ハウス工業(株)　</v>
      </c>
      <c r="BA428" s="52" t="str">
        <f>IF(参照!G428="","",参照!G428)</f>
        <v>大和ハウス工業(株)　_メニューH</v>
      </c>
      <c r="BB428" s="52">
        <f t="shared" si="37"/>
        <v>0.27300000000000002</v>
      </c>
      <c r="BD428" s="52" t="str">
        <f>IF(参照!L428="","",参照!L428)</f>
        <v>日産トレーデイング(株)</v>
      </c>
    </row>
    <row r="429" spans="47:56">
      <c r="AU429" s="52" t="str">
        <f>IF(参照!A429="","",参照!A429)</f>
        <v/>
      </c>
      <c r="AV429" s="52" t="str">
        <f>IF(参照!B429="","",参照!B429)</f>
        <v/>
      </c>
      <c r="AW429" s="52" t="str">
        <f>IF(参照!C429="","",参照!C429)</f>
        <v/>
      </c>
      <c r="AX429" s="52" t="str">
        <f>IF(参照!D429="","",参照!D429)</f>
        <v>メニューI</v>
      </c>
      <c r="AY429" s="52">
        <f>IF(参照!E429="","",参照!E429)</f>
        <v>1.6800000000000002E-4</v>
      </c>
      <c r="AZ429" s="52" t="str">
        <f>IF(参照!F429="","",参照!F429)</f>
        <v>大和ハウス工業(株)　</v>
      </c>
      <c r="BA429" s="52" t="str">
        <f>IF(参照!G429="","",参照!G429)</f>
        <v>大和ハウス工業(株)　_メニューI</v>
      </c>
      <c r="BB429" s="52">
        <f t="shared" si="37"/>
        <v>0.16800000000000001</v>
      </c>
      <c r="BD429" s="52" t="str">
        <f>IF(参照!L429="","",参照!L429)</f>
        <v>日鉄エンジニアリング(株)</v>
      </c>
    </row>
    <row r="430" spans="47:56">
      <c r="AU430" s="52" t="str">
        <f>IF(参照!A430="","",参照!A430)</f>
        <v/>
      </c>
      <c r="AV430" s="52" t="str">
        <f>IF(参照!B430="","",参照!B430)</f>
        <v/>
      </c>
      <c r="AW430" s="52" t="str">
        <f>IF(参照!C430="","",参照!C430)</f>
        <v/>
      </c>
      <c r="AX430" s="52" t="str">
        <f>IF(参照!D430="","",参照!D430)</f>
        <v>メニューJ</v>
      </c>
      <c r="AY430" s="52">
        <f>IF(参照!E430="","",参照!E430)</f>
        <v>3.9899999999999999E-4</v>
      </c>
      <c r="AZ430" s="52" t="str">
        <f>IF(参照!F430="","",参照!F430)</f>
        <v>大和ハウス工業(株)　</v>
      </c>
      <c r="BA430" s="52" t="str">
        <f>IF(参照!G430="","",参照!G430)</f>
        <v>大和ハウス工業(株)　_メニューJ</v>
      </c>
      <c r="BB430" s="52">
        <f t="shared" si="37"/>
        <v>0.39900000000000002</v>
      </c>
      <c r="BD430" s="52" t="str">
        <f>IF(参照!L430="","",参照!L430)</f>
        <v>日本瓦斯(株)</v>
      </c>
    </row>
    <row r="431" spans="47:56">
      <c r="AU431" s="52" t="str">
        <f>IF(参照!A431="","",参照!A431)</f>
        <v/>
      </c>
      <c r="AV431" s="52" t="str">
        <f>IF(参照!B431="","",参照!B431)</f>
        <v/>
      </c>
      <c r="AW431" s="52" t="str">
        <f>IF(参照!C431="","",参照!C431)</f>
        <v/>
      </c>
      <c r="AX431" s="52" t="str">
        <f>IF(参照!D431="","",参照!D431)</f>
        <v>メニューK(残差)</v>
      </c>
      <c r="AY431" s="52">
        <f>IF(参照!E431="","",参照!E431)</f>
        <v>4.4799999999999999E-4</v>
      </c>
      <c r="AZ431" s="52" t="str">
        <f>IF(参照!F431="","",参照!F431)</f>
        <v>大和ハウス工業(株)　</v>
      </c>
      <c r="BA431" s="52" t="str">
        <f>IF(参照!G431="","",参照!G431)</f>
        <v>大和ハウス工業(株)　_メニューK(残差)</v>
      </c>
      <c r="BB431" s="52">
        <f t="shared" si="37"/>
        <v>0.44800000000000001</v>
      </c>
      <c r="BD431" s="52" t="str">
        <f>IF(参照!L431="","",参照!L431)</f>
        <v>日本瓦斯(株)(旧：(株)エナジードリーム)</v>
      </c>
    </row>
    <row r="432" spans="47:56">
      <c r="AU432" s="52" t="str">
        <f>IF(参照!A432="","",参照!A432)</f>
        <v/>
      </c>
      <c r="AV432" s="52" t="str">
        <f>IF(参照!B432="","",参照!B432)</f>
        <v/>
      </c>
      <c r="AW432" s="52" t="str">
        <f>IF(参照!C432="","",参照!C432)</f>
        <v/>
      </c>
      <c r="AX432" s="52" t="str">
        <f>IF(参照!D432="","",参照!D432)</f>
        <v>(参考値)事業者全体</v>
      </c>
      <c r="AY432" s="52">
        <f>IF(参照!E432="","",参照!E432)</f>
        <v>4.17E-4</v>
      </c>
      <c r="AZ432" s="52" t="str">
        <f>IF(参照!F432="","",参照!F432)</f>
        <v>大和ハウス工業(株)　</v>
      </c>
      <c r="BA432" s="52" t="str">
        <f>IF(参照!G432="","",参照!G432)</f>
        <v>大和ハウス工業(株)　_(参考値)事業者全体</v>
      </c>
      <c r="BB432" s="52">
        <f t="shared" si="37"/>
        <v>0.41699999999999998</v>
      </c>
      <c r="BD432" s="52" t="str">
        <f>IF(参照!L432="","",参照!L432)</f>
        <v>日本エネルギー総合システム(株)</v>
      </c>
    </row>
    <row r="433" spans="47:56">
      <c r="AU433" s="52" t="str">
        <f>IF(参照!A433="","",参照!A433)</f>
        <v>A0172</v>
      </c>
      <c r="AV433" s="52" t="str">
        <f>IF(参照!B433="","",参照!B433)</f>
        <v>ＨＴＢエナジー(株)</v>
      </c>
      <c r="AW433" s="52">
        <f>IF(参照!C433="","",参照!C433)</f>
        <v>2.3000000000000001E-4</v>
      </c>
      <c r="AX433" s="52" t="str">
        <f>IF(参照!D433="","",参照!D433)</f>
        <v>メニューA</v>
      </c>
      <c r="AY433" s="52">
        <f>IF(参照!E433="","",参照!E433)</f>
        <v>0</v>
      </c>
      <c r="AZ433" s="52" t="str">
        <f>IF(参照!F433="","",参照!F433)</f>
        <v>ＨＴＢエナジー(株)</v>
      </c>
      <c r="BA433" s="52" t="str">
        <f>IF(参照!G433="","",参照!G433)</f>
        <v>ＨＴＢエナジー(株)_メニューA</v>
      </c>
      <c r="BB433" s="52">
        <f t="shared" si="37"/>
        <v>0</v>
      </c>
      <c r="BD433" s="52" t="str">
        <f>IF(参照!L433="","",参照!L433)</f>
        <v>(株)日本海水</v>
      </c>
    </row>
    <row r="434" spans="47:56">
      <c r="AU434" s="52" t="str">
        <f>IF(参照!A434="","",参照!A434)</f>
        <v/>
      </c>
      <c r="AV434" s="52" t="str">
        <f>IF(参照!B434="","",参照!B434)</f>
        <v/>
      </c>
      <c r="AW434" s="52" t="str">
        <f>IF(参照!C434="","",参照!C434)</f>
        <v/>
      </c>
      <c r="AX434" s="52" t="str">
        <f>IF(参照!D434="","",参照!D434)</f>
        <v>メニューB</v>
      </c>
      <c r="AY434" s="52">
        <f>IF(参照!E434="","",参照!E434)</f>
        <v>0</v>
      </c>
      <c r="AZ434" s="52" t="str">
        <f>IF(参照!F434="","",参照!F434)</f>
        <v>ＨＴＢエナジー(株)</v>
      </c>
      <c r="BA434" s="52" t="str">
        <f>IF(参照!G434="","",参照!G434)</f>
        <v>ＨＴＢエナジー(株)_メニューB</v>
      </c>
      <c r="BB434" s="52">
        <f t="shared" si="37"/>
        <v>0</v>
      </c>
      <c r="BD434" s="52" t="str">
        <f>IF(参照!L434="","",参照!L434)</f>
        <v>(株)日本セレモニー</v>
      </c>
    </row>
    <row r="435" spans="47:56">
      <c r="AU435" s="52" t="str">
        <f>IF(参照!A435="","",参照!A435)</f>
        <v/>
      </c>
      <c r="AV435" s="52" t="str">
        <f>IF(参照!B435="","",参照!B435)</f>
        <v/>
      </c>
      <c r="AW435" s="52" t="str">
        <f>IF(参照!C435="","",参照!C435)</f>
        <v/>
      </c>
      <c r="AX435" s="52" t="str">
        <f>IF(参照!D435="","",参照!D435)</f>
        <v>メニューC(残差)</v>
      </c>
      <c r="AY435" s="52">
        <f>IF(参照!E435="","",参照!E435)</f>
        <v>2.0000000000000001E-4</v>
      </c>
      <c r="AZ435" s="52" t="str">
        <f>IF(参照!F435="","",参照!F435)</f>
        <v>ＨＴＢエナジー(株)</v>
      </c>
      <c r="BA435" s="52" t="str">
        <f>IF(参照!G435="","",参照!G435)</f>
        <v>ＨＴＢエナジー(株)_メニューC(残差)</v>
      </c>
      <c r="BB435" s="52">
        <f t="shared" si="37"/>
        <v>0.2</v>
      </c>
      <c r="BD435" s="52" t="str">
        <f>IF(参照!L435="","",参照!L435)</f>
        <v>日本テクノ(株)</v>
      </c>
    </row>
    <row r="436" spans="47:56">
      <c r="AU436" s="52" t="str">
        <f>IF(参照!A436="","",参照!A436)</f>
        <v/>
      </c>
      <c r="AV436" s="52" t="str">
        <f>IF(参照!B436="","",参照!B436)</f>
        <v/>
      </c>
      <c r="AW436" s="52" t="str">
        <f>IF(参照!C436="","",参照!C436)</f>
        <v/>
      </c>
      <c r="AX436" s="52" t="str">
        <f>IF(参照!D436="","",参照!D436)</f>
        <v>(参考値)事業者全体</v>
      </c>
      <c r="AY436" s="52">
        <f>IF(参照!E436="","",参照!E436)</f>
        <v>5.3799999999999996E-4</v>
      </c>
      <c r="AZ436" s="52" t="str">
        <f>IF(参照!F436="","",参照!F436)</f>
        <v>ＨＴＢエナジー(株)</v>
      </c>
      <c r="BA436" s="52" t="str">
        <f>IF(参照!G436="","",参照!G436)</f>
        <v>ＨＴＢエナジー(株)_(参考値)事業者全体</v>
      </c>
      <c r="BB436" s="52">
        <f t="shared" si="37"/>
        <v>0.53799999999999992</v>
      </c>
      <c r="BD436" s="52" t="str">
        <f>IF(参照!L436="","",参照!L436)</f>
        <v>日本ファシリティ・ソリューション(株)</v>
      </c>
    </row>
    <row r="437" spans="47:56">
      <c r="AU437" s="52" t="str">
        <f>IF(参照!A437="","",参照!A437)</f>
        <v>A0173</v>
      </c>
      <c r="AV437" s="52" t="str">
        <f>IF(参照!B437="","",参照!B437)</f>
        <v>(株)アシストワンエナジー</v>
      </c>
      <c r="AW437" s="52">
        <f>IF(参照!C437="","",参照!C437)</f>
        <v>5.1800000000000001E-4</v>
      </c>
      <c r="AX437" s="52" t="str">
        <f>IF(参照!D437="","",参照!D437)</f>
        <v/>
      </c>
      <c r="AY437" s="52">
        <f>IF(参照!E437="","",参照!E437)</f>
        <v>5.4000000000000001E-4</v>
      </c>
      <c r="AZ437" s="52" t="str">
        <f>IF(参照!F437="","",参照!F437)</f>
        <v>(株)アシストワンエナジー</v>
      </c>
      <c r="BA437" s="52" t="str">
        <f>IF(参照!G437="","",参照!G437)</f>
        <v>(株)アシストワンエナジー_</v>
      </c>
      <c r="BB437" s="52">
        <f t="shared" si="37"/>
        <v>0.54</v>
      </c>
      <c r="BD437" s="52" t="str">
        <f>IF(参照!L437="","",参照!L437)</f>
        <v>ネイチャーエナジー小国(株)</v>
      </c>
    </row>
    <row r="438" spans="47:56">
      <c r="AU438" s="52" t="str">
        <f>IF(参照!A438="","",参照!A438)</f>
        <v>A0175</v>
      </c>
      <c r="AV438" s="52" t="str">
        <f>IF(参照!B438="","",参照!B438)</f>
        <v>(株)フソウ・エナジー</v>
      </c>
      <c r="AW438" s="52">
        <f>IF(参照!C438="","",参照!C438)</f>
        <v>4.8500000000000003E-4</v>
      </c>
      <c r="AX438" s="52" t="str">
        <f>IF(参照!D438="","",参照!D438)</f>
        <v/>
      </c>
      <c r="AY438" s="52">
        <f>IF(参照!E438="","",参照!E438)</f>
        <v>5.4699999999999996E-4</v>
      </c>
      <c r="AZ438" s="52" t="str">
        <f>IF(参照!F438="","",参照!F438)</f>
        <v>(株)フソウ・エナジー</v>
      </c>
      <c r="BA438" s="52" t="str">
        <f>IF(参照!G438="","",参照!G438)</f>
        <v>(株)フソウ・エナジー_</v>
      </c>
      <c r="BB438" s="52">
        <f t="shared" si="37"/>
        <v>0.54699999999999993</v>
      </c>
      <c r="BD438" s="52" t="str">
        <f>IF(参照!L438="","",参照!L438)</f>
        <v>(株)ネクシィーズ・ゼロ</v>
      </c>
    </row>
    <row r="439" spans="47:56">
      <c r="AU439" s="52" t="str">
        <f>IF(参照!A439="","",参照!A439)</f>
        <v>A0177</v>
      </c>
      <c r="AV439" s="52" t="str">
        <f>IF(参照!B439="","",参照!B439)</f>
        <v>湘南電力(株)</v>
      </c>
      <c r="AW439" s="52">
        <f>IF(参照!C439="","",参照!C439)</f>
        <v>4.17E-4</v>
      </c>
      <c r="AX439" s="52" t="str">
        <f>IF(参照!D439="","",参照!D439)</f>
        <v>メニューA</v>
      </c>
      <c r="AY439" s="52">
        <f>IF(参照!E439="","",参照!E439)</f>
        <v>0</v>
      </c>
      <c r="AZ439" s="52" t="str">
        <f>IF(参照!F439="","",参照!F439)</f>
        <v>湘南電力(株)</v>
      </c>
      <c r="BA439" s="52" t="str">
        <f>IF(参照!G439="","",参照!G439)</f>
        <v>湘南電力(株)_メニューA</v>
      </c>
      <c r="BB439" s="52">
        <f t="shared" si="37"/>
        <v>0</v>
      </c>
      <c r="BD439" s="52" t="str">
        <f>IF(参照!L439="","",参照!L439)</f>
        <v>ネクストパワーやまと(株)</v>
      </c>
    </row>
    <row r="440" spans="47:56">
      <c r="AU440" s="52" t="str">
        <f>IF(参照!A440="","",参照!A440)</f>
        <v/>
      </c>
      <c r="AV440" s="52" t="str">
        <f>IF(参照!B440="","",参照!B440)</f>
        <v/>
      </c>
      <c r="AW440" s="52" t="str">
        <f>IF(参照!C440="","",参照!C440)</f>
        <v/>
      </c>
      <c r="AX440" s="52" t="str">
        <f>IF(参照!D440="","",参照!D440)</f>
        <v>メニューB(残差)</v>
      </c>
      <c r="AY440" s="52">
        <f>IF(参照!E440="","",参照!E440)</f>
        <v>4.5800000000000002E-4</v>
      </c>
      <c r="AZ440" s="52" t="str">
        <f>IF(参照!F440="","",参照!F440)</f>
        <v>湘南電力(株)</v>
      </c>
      <c r="BA440" s="52" t="str">
        <f>IF(参照!G440="","",参照!G440)</f>
        <v>湘南電力(株)_メニューB(残差)</v>
      </c>
      <c r="BB440" s="52">
        <f t="shared" si="37"/>
        <v>0.45800000000000002</v>
      </c>
      <c r="BD440" s="52" t="str">
        <f>IF(参照!L440="","",参照!L440)</f>
        <v>寝屋川電力(株)</v>
      </c>
    </row>
    <row r="441" spans="47:56">
      <c r="AU441" s="52" t="str">
        <f>IF(参照!A441="","",参照!A441)</f>
        <v/>
      </c>
      <c r="AV441" s="52" t="str">
        <f>IF(参照!B441="","",参照!B441)</f>
        <v/>
      </c>
      <c r="AW441" s="52" t="str">
        <f>IF(参照!C441="","",参照!C441)</f>
        <v/>
      </c>
      <c r="AX441" s="52" t="str">
        <f>IF(参照!D441="","",参照!D441)</f>
        <v>(参考値)事業者全体</v>
      </c>
      <c r="AY441" s="52">
        <f>IF(参照!E441="","",参照!E441)</f>
        <v>4.6999999999999999E-4</v>
      </c>
      <c r="AZ441" s="52" t="str">
        <f>IF(参照!F441="","",参照!F441)</f>
        <v>湘南電力(株)</v>
      </c>
      <c r="BA441" s="52" t="str">
        <f>IF(参照!G441="","",参照!G441)</f>
        <v>湘南電力(株)_(参考値)事業者全体</v>
      </c>
      <c r="BB441" s="52">
        <f t="shared" si="37"/>
        <v>0.47</v>
      </c>
      <c r="BD441" s="52" t="str">
        <f>IF(参照!L441="","",参照!L441)</f>
        <v>(株)能勢・豊能まちづくり</v>
      </c>
    </row>
    <row r="442" spans="47:56">
      <c r="AU442" s="52" t="str">
        <f>IF(参照!A442="","",参照!A442)</f>
        <v>A0178</v>
      </c>
      <c r="AV442" s="52" t="str">
        <f>IF(参照!B442="","",参照!B442)</f>
        <v>大東建託パートナーズ(株)</v>
      </c>
      <c r="AW442" s="52">
        <f>IF(参照!C442="","",参照!C442)</f>
        <v>5.1000000000000004E-4</v>
      </c>
      <c r="AX442" s="52" t="str">
        <f>IF(参照!D442="","",参照!D442)</f>
        <v/>
      </c>
      <c r="AY442" s="52">
        <f>IF(参照!E442="","",参照!E442)</f>
        <v>5.5900000000000004E-4</v>
      </c>
      <c r="AZ442" s="52" t="str">
        <f>IF(参照!F442="","",参照!F442)</f>
        <v>大東建託パートナーズ(株)</v>
      </c>
      <c r="BA442" s="52" t="str">
        <f>IF(参照!G442="","",参照!G442)</f>
        <v>大東建託パートナーズ(株)_</v>
      </c>
      <c r="BB442" s="52">
        <f t="shared" si="37"/>
        <v>0.55900000000000005</v>
      </c>
      <c r="BD442" s="52" t="str">
        <f>IF(参照!L442="","",参照!L442)</f>
        <v>パーパススマートパワー(株)</v>
      </c>
    </row>
    <row r="443" spans="47:56">
      <c r="AU443" s="52" t="str">
        <f>IF(参照!A443="","",参照!A443)</f>
        <v>A0179</v>
      </c>
      <c r="AV443" s="52" t="str">
        <f>IF(参照!B443="","",参照!B443)</f>
        <v>Ｊａｐａｎ電力(株)</v>
      </c>
      <c r="AW443" s="52">
        <f>IF(参照!C443="","",参照!C443)</f>
        <v>5.5400000000000002E-4</v>
      </c>
      <c r="AX443" s="52" t="str">
        <f>IF(参照!D443="","",参照!D443)</f>
        <v>メニューA</v>
      </c>
      <c r="AY443" s="52">
        <f>IF(参照!E443="","",参照!E443)</f>
        <v>0</v>
      </c>
      <c r="AZ443" s="52" t="str">
        <f>IF(参照!F443="","",参照!F443)</f>
        <v>Ｊａｐａｎ電力(株)</v>
      </c>
      <c r="BA443" s="52" t="str">
        <f>IF(参照!G443="","",参照!G443)</f>
        <v>Ｊａｐａｎ電力(株)_メニューA</v>
      </c>
      <c r="BB443" s="52">
        <f t="shared" si="37"/>
        <v>0</v>
      </c>
      <c r="BD443" s="52" t="str">
        <f>IF(参照!L443="","",参照!L443)</f>
        <v>パシフィックパワー(株)</v>
      </c>
    </row>
    <row r="444" spans="47:56">
      <c r="AU444" s="52" t="str">
        <f>IF(参照!A444="","",参照!A444)</f>
        <v/>
      </c>
      <c r="AV444" s="52" t="str">
        <f>IF(参照!B444="","",参照!B444)</f>
        <v/>
      </c>
      <c r="AW444" s="52" t="str">
        <f>IF(参照!C444="","",参照!C444)</f>
        <v/>
      </c>
      <c r="AX444" s="52" t="str">
        <f>IF(参照!D444="","",参照!D444)</f>
        <v>メニューB</v>
      </c>
      <c r="AY444" s="52">
        <f>IF(参照!E444="","",参照!E444)</f>
        <v>0</v>
      </c>
      <c r="AZ444" s="52" t="str">
        <f>IF(参照!F444="","",参照!F444)</f>
        <v>Ｊａｐａｎ電力(株)</v>
      </c>
      <c r="BA444" s="52" t="str">
        <f>IF(参照!G444="","",参照!G444)</f>
        <v>Ｊａｐａｎ電力(株)_メニューB</v>
      </c>
      <c r="BB444" s="52">
        <f t="shared" si="37"/>
        <v>0</v>
      </c>
      <c r="BD444" s="52" t="str">
        <f>IF(参照!L444="","",参照!L444)</f>
        <v>パナソニックオペレーショナルエクセレンス(株)(旧：パナソニック(株))</v>
      </c>
    </row>
    <row r="445" spans="47:56">
      <c r="AU445" s="52" t="str">
        <f>IF(参照!A445="","",参照!A445)</f>
        <v/>
      </c>
      <c r="AV445" s="52" t="str">
        <f>IF(参照!B445="","",参照!B445)</f>
        <v/>
      </c>
      <c r="AW445" s="52" t="str">
        <f>IF(参照!C445="","",参照!C445)</f>
        <v/>
      </c>
      <c r="AX445" s="52" t="str">
        <f>IF(参照!D445="","",参照!D445)</f>
        <v>メニューC(残差)</v>
      </c>
      <c r="AY445" s="52">
        <f>IF(参照!E445="","",参照!E445)</f>
        <v>5.6399999999999994E-4</v>
      </c>
      <c r="AZ445" s="52" t="str">
        <f>IF(参照!F445="","",参照!F445)</f>
        <v>Ｊａｐａｎ電力(株)</v>
      </c>
      <c r="BA445" s="52" t="str">
        <f>IF(参照!G445="","",参照!G445)</f>
        <v>Ｊａｐａｎ電力(株)_メニューC(残差)</v>
      </c>
      <c r="BB445" s="52">
        <f t="shared" si="37"/>
        <v>0.56399999999999995</v>
      </c>
      <c r="BD445" s="52" t="str">
        <f>IF(参照!L445="","",参照!L445)</f>
        <v>(株)花巻銀河パワー</v>
      </c>
    </row>
    <row r="446" spans="47:56">
      <c r="AU446" s="52" t="str">
        <f>IF(参照!A446="","",参照!A446)</f>
        <v/>
      </c>
      <c r="AV446" s="52" t="str">
        <f>IF(参照!B446="","",参照!B446)</f>
        <v/>
      </c>
      <c r="AW446" s="52" t="str">
        <f>IF(参照!C446="","",参照!C446)</f>
        <v/>
      </c>
      <c r="AX446" s="52" t="str">
        <f>IF(参照!D446="","",参照!D446)</f>
        <v>(参考値)事業者全体</v>
      </c>
      <c r="AY446" s="52">
        <f>IF(参照!E446="","",参照!E446)</f>
        <v>4.7699999999999999E-4</v>
      </c>
      <c r="AZ446" s="52" t="str">
        <f>IF(参照!F446="","",参照!F446)</f>
        <v>Ｊａｐａｎ電力(株)</v>
      </c>
      <c r="BA446" s="52" t="str">
        <f>IF(参照!G446="","",参照!G446)</f>
        <v>Ｊａｐａｎ電力(株)_(参考値)事業者全体</v>
      </c>
      <c r="BB446" s="52">
        <f t="shared" si="37"/>
        <v>0.47699999999999998</v>
      </c>
      <c r="BD446" s="52" t="str">
        <f>IF(参照!L446="","",参照!L446)</f>
        <v>(株)はまエネ</v>
      </c>
    </row>
    <row r="447" spans="47:56">
      <c r="AU447" s="52" t="str">
        <f>IF(参照!A447="","",参照!A447)</f>
        <v>A0180</v>
      </c>
      <c r="AV447" s="52" t="str">
        <f>IF(参照!B447="","",参照!B447)</f>
        <v>電源開発(株)</v>
      </c>
      <c r="AW447" s="52" t="str">
        <f>IF(参照!C447="","",参照!C447)</f>
        <v>0.000453※</v>
      </c>
      <c r="AX447" s="52" t="str">
        <f>IF(参照!D447="","",参照!D447)</f>
        <v>メニューA</v>
      </c>
      <c r="AY447" s="52">
        <f>IF(参照!E447="","",参照!E447)</f>
        <v>1.25E-4</v>
      </c>
      <c r="AZ447" s="52" t="str">
        <f>IF(参照!F447="","",参照!F447)</f>
        <v>電源開発(株)</v>
      </c>
      <c r="BA447" s="52" t="str">
        <f>IF(参照!G447="","",参照!G447)</f>
        <v>電源開発(株)_メニューA</v>
      </c>
      <c r="BB447" s="52">
        <f t="shared" si="37"/>
        <v>0.125</v>
      </c>
      <c r="BD447" s="52" t="str">
        <f>IF(参照!L447="","",参照!L447)</f>
        <v>浜田ガス(株)</v>
      </c>
    </row>
    <row r="448" spans="47:56">
      <c r="AU448" s="52" t="str">
        <f>IF(参照!A448="","",参照!A448)</f>
        <v/>
      </c>
      <c r="AV448" s="52" t="str">
        <f>IF(参照!B448="","",参照!B448)</f>
        <v/>
      </c>
      <c r="AW448" s="52" t="str">
        <f>IF(参照!C448="","",参照!C448)</f>
        <v/>
      </c>
      <c r="AX448" s="52" t="str">
        <f>IF(参照!D448="","",参照!D448)</f>
        <v>メニューB</v>
      </c>
      <c r="AY448" s="52">
        <f>IF(参照!E448="","",参照!E448)</f>
        <v>3.2499999999999999E-4</v>
      </c>
      <c r="AZ448" s="52" t="str">
        <f>IF(参照!F448="","",参照!F448)</f>
        <v>電源開発(株)</v>
      </c>
      <c r="BA448" s="52" t="str">
        <f>IF(参照!G448="","",参照!G448)</f>
        <v>電源開発(株)_メニューB</v>
      </c>
      <c r="BB448" s="52">
        <f t="shared" si="37"/>
        <v>0.32500000000000001</v>
      </c>
      <c r="BD448" s="52" t="str">
        <f>IF(参照!L448="","",参照!L448)</f>
        <v>(株)浜松新電力</v>
      </c>
    </row>
    <row r="449" spans="47:56">
      <c r="AU449" s="52" t="str">
        <f>IF(参照!A449="","",参照!A449)</f>
        <v/>
      </c>
      <c r="AV449" s="52" t="str">
        <f>IF(参照!B449="","",参照!B449)</f>
        <v/>
      </c>
      <c r="AW449" s="52" t="str">
        <f>IF(参照!C449="","",参照!C449)</f>
        <v/>
      </c>
      <c r="AX449" s="52" t="str">
        <f>IF(参照!D449="","",参照!D449)</f>
        <v>メニューC(残差)</v>
      </c>
      <c r="AY449" s="52">
        <f>IF(参照!E449="","",参照!E449)</f>
        <v>4.5300000000000001E-4</v>
      </c>
      <c r="AZ449" s="52" t="str">
        <f>IF(参照!F449="","",参照!F449)</f>
        <v>電源開発(株)</v>
      </c>
      <c r="BA449" s="52" t="str">
        <f>IF(参照!G449="","",参照!G449)</f>
        <v>電源開発(株)_メニューC(残差)</v>
      </c>
      <c r="BB449" s="52">
        <f t="shared" si="37"/>
        <v>0.45300000000000001</v>
      </c>
      <c r="BD449" s="52" t="str">
        <f>IF(参照!L449="","",参照!L449)</f>
        <v>(株)バランスハーツ</v>
      </c>
    </row>
    <row r="450" spans="47:56">
      <c r="AU450" s="52" t="str">
        <f>IF(参照!A450="","",参照!A450)</f>
        <v/>
      </c>
      <c r="AV450" s="52" t="str">
        <f>IF(参照!B450="","",参照!B450)</f>
        <v/>
      </c>
      <c r="AW450" s="52" t="str">
        <f>IF(参照!C450="","",参照!C450)</f>
        <v/>
      </c>
      <c r="AX450" s="52" t="str">
        <f>IF(参照!D450="","",参照!D450)</f>
        <v>(参考値)事業者全体</v>
      </c>
      <c r="AY450" s="52">
        <f>IF(参照!E450="","",参照!E450)</f>
        <v>4.6999999999999999E-4</v>
      </c>
      <c r="AZ450" s="52" t="str">
        <f>IF(参照!F450="","",参照!F450)</f>
        <v>電源開発(株)</v>
      </c>
      <c r="BA450" s="52" t="str">
        <f>IF(参照!G450="","",参照!G450)</f>
        <v>電源開発(株)_(参考値)事業者全体</v>
      </c>
      <c r="BB450" s="52">
        <f t="shared" si="37"/>
        <v>0.47</v>
      </c>
      <c r="BD450" s="52" t="str">
        <f>IF(参照!L450="","",参照!L450)</f>
        <v>はりま電力(株)</v>
      </c>
    </row>
    <row r="451" spans="47:56">
      <c r="AU451" s="52" t="str">
        <f>IF(参照!A451="","",参照!A451)</f>
        <v>A0181</v>
      </c>
      <c r="AV451" s="52" t="str">
        <f>IF(参照!B451="","",参照!B451)</f>
        <v>鈴与商事(株)</v>
      </c>
      <c r="AW451" s="52">
        <f>IF(参照!C451="","",参照!C451)</f>
        <v>3.6200000000000002E-4</v>
      </c>
      <c r="AX451" s="52" t="str">
        <f>IF(参照!D451="","",参照!D451)</f>
        <v>メニューA</v>
      </c>
      <c r="AY451" s="52">
        <f>IF(参照!E451="","",参照!E451)</f>
        <v>2.9499999999999996E-4</v>
      </c>
      <c r="AZ451" s="52" t="str">
        <f>IF(参照!F451="","",参照!F451)</f>
        <v>鈴与商事(株)</v>
      </c>
      <c r="BA451" s="52" t="str">
        <f>IF(参照!G451="","",参照!G451)</f>
        <v>鈴与商事(株)_メニューA</v>
      </c>
      <c r="BB451" s="52">
        <f t="shared" si="37"/>
        <v>0.29499999999999998</v>
      </c>
      <c r="BD451" s="52" t="str">
        <f>IF(参照!L451="","",参照!L451)</f>
        <v>(株)ハルエネ</v>
      </c>
    </row>
    <row r="452" spans="47:56">
      <c r="AU452" s="52" t="str">
        <f>IF(参照!A452="","",参照!A452)</f>
        <v/>
      </c>
      <c r="AV452" s="52" t="str">
        <f>IF(参照!B452="","",参照!B452)</f>
        <v/>
      </c>
      <c r="AW452" s="52" t="str">
        <f>IF(参照!C452="","",参照!C452)</f>
        <v/>
      </c>
      <c r="AX452" s="52" t="str">
        <f>IF(参照!D452="","",参照!D452)</f>
        <v>メニューB</v>
      </c>
      <c r="AY452" s="52">
        <f>IF(参照!E452="","",参照!E452)</f>
        <v>0</v>
      </c>
      <c r="AZ452" s="52" t="str">
        <f>IF(参照!F452="","",参照!F452)</f>
        <v>鈴与商事(株)</v>
      </c>
      <c r="BA452" s="52" t="str">
        <f>IF(参照!G452="","",参照!G452)</f>
        <v>鈴与商事(株)_メニューB</v>
      </c>
      <c r="BB452" s="52">
        <f t="shared" si="37"/>
        <v>0</v>
      </c>
      <c r="BD452" s="52" t="str">
        <f>IF(参照!L452="","",参照!L452)</f>
        <v>(株)パルシステム電力</v>
      </c>
    </row>
    <row r="453" spans="47:56">
      <c r="AU453" s="52" t="str">
        <f>IF(参照!A453="","",参照!A453)</f>
        <v/>
      </c>
      <c r="AV453" s="52" t="str">
        <f>IF(参照!B453="","",参照!B453)</f>
        <v/>
      </c>
      <c r="AW453" s="52" t="str">
        <f>IF(参照!C453="","",参照!C453)</f>
        <v/>
      </c>
      <c r="AX453" s="52" t="str">
        <f>IF(参照!D453="","",参照!D453)</f>
        <v>メニューC</v>
      </c>
      <c r="AY453" s="52">
        <f>IF(参照!E453="","",参照!E453)</f>
        <v>0</v>
      </c>
      <c r="AZ453" s="52" t="str">
        <f>IF(参照!F453="","",参照!F453)</f>
        <v>鈴与商事(株)</v>
      </c>
      <c r="BA453" s="52" t="str">
        <f>IF(参照!G453="","",参照!G453)</f>
        <v>鈴与商事(株)_メニューC</v>
      </c>
      <c r="BB453" s="52">
        <f t="shared" ref="BB453:BB516" si="38">AY453*1000</f>
        <v>0</v>
      </c>
      <c r="BD453" s="52" t="str">
        <f>IF(参照!L453="","",参照!L453)</f>
        <v>(株)パワー・オプティマイザー</v>
      </c>
    </row>
    <row r="454" spans="47:56">
      <c r="AU454" s="52" t="str">
        <f>IF(参照!A454="","",参照!A454)</f>
        <v/>
      </c>
      <c r="AV454" s="52" t="str">
        <f>IF(参照!B454="","",参照!B454)</f>
        <v/>
      </c>
      <c r="AW454" s="52" t="str">
        <f>IF(参照!C454="","",参照!C454)</f>
        <v/>
      </c>
      <c r="AX454" s="52" t="str">
        <f>IF(参照!D454="","",参照!D454)</f>
        <v>メニューD(残差)</v>
      </c>
      <c r="AY454" s="52">
        <f>IF(参照!E454="","",参照!E454)</f>
        <v>6.1200000000000002E-4</v>
      </c>
      <c r="AZ454" s="52" t="str">
        <f>IF(参照!F454="","",参照!F454)</f>
        <v>鈴与商事(株)</v>
      </c>
      <c r="BA454" s="52" t="str">
        <f>IF(参照!G454="","",参照!G454)</f>
        <v>鈴与商事(株)_メニューD(残差)</v>
      </c>
      <c r="BB454" s="52">
        <f t="shared" si="38"/>
        <v>0.61199999999999999</v>
      </c>
      <c r="BD454" s="52" t="str">
        <f>IF(参照!L454="","",参照!L454)</f>
        <v>パワーネクスト(株)</v>
      </c>
    </row>
    <row r="455" spans="47:56">
      <c r="AU455" s="52" t="str">
        <f>IF(参照!A455="","",参照!A455)</f>
        <v/>
      </c>
      <c r="AV455" s="52" t="str">
        <f>IF(参照!B455="","",参照!B455)</f>
        <v/>
      </c>
      <c r="AW455" s="52" t="str">
        <f>IF(参照!C455="","",参照!C455)</f>
        <v/>
      </c>
      <c r="AX455" s="52" t="str">
        <f>IF(参照!D455="","",参照!D455)</f>
        <v>(参考値)事業者全体</v>
      </c>
      <c r="AY455" s="52">
        <f>IF(参照!E455="","",参照!E455)</f>
        <v>3.8299999999999999E-4</v>
      </c>
      <c r="AZ455" s="52" t="str">
        <f>IF(参照!F455="","",参照!F455)</f>
        <v>鈴与商事(株)</v>
      </c>
      <c r="BA455" s="52" t="str">
        <f>IF(参照!G455="","",参照!G455)</f>
        <v>鈴与商事(株)_(参考値)事業者全体</v>
      </c>
      <c r="BB455" s="52">
        <f t="shared" si="38"/>
        <v>0.38300000000000001</v>
      </c>
      <c r="BD455" s="52" t="str">
        <f>IF(参照!L455="","",参照!L455)</f>
        <v>バンプーパワートレーディング合同会社</v>
      </c>
    </row>
    <row r="456" spans="47:56">
      <c r="AU456" s="52" t="str">
        <f>IF(参照!A456="","",参照!A456)</f>
        <v>A0183</v>
      </c>
      <c r="AV456" s="52" t="str">
        <f>IF(参照!B456="","",参照!B456)</f>
        <v>(株)バランスハーツ</v>
      </c>
      <c r="AW456" s="52">
        <f>IF(参照!C456="","",参照!C456)</f>
        <v>4.15E-4</v>
      </c>
      <c r="AX456" s="52" t="str">
        <f>IF(参照!D456="","",参照!D456)</f>
        <v/>
      </c>
      <c r="AY456" s="52">
        <f>IF(参照!E456="","",参照!E456)</f>
        <v>4.06E-4</v>
      </c>
      <c r="AZ456" s="52" t="str">
        <f>IF(参照!F456="","",参照!F456)</f>
        <v>(株)バランスハーツ</v>
      </c>
      <c r="BA456" s="52" t="str">
        <f>IF(参照!G456="","",参照!G456)</f>
        <v>(株)バランスハーツ_</v>
      </c>
      <c r="BB456" s="52">
        <f t="shared" si="38"/>
        <v>0.40600000000000003</v>
      </c>
      <c r="BD456" s="52" t="str">
        <f>IF(参照!L456="","",参照!L456)</f>
        <v>ひおき地域エネルギー(株)</v>
      </c>
    </row>
    <row r="457" spans="47:56">
      <c r="AU457" s="52" t="str">
        <f>IF(参照!A457="","",参照!A457)</f>
        <v>A0184</v>
      </c>
      <c r="AV457" s="52" t="str">
        <f>IF(参照!B457="","",参照!B457)</f>
        <v>ワタミエナジー(株)</v>
      </c>
      <c r="AW457" s="52">
        <f>IF(参照!C457="","",参照!C457)</f>
        <v>4.35E-4</v>
      </c>
      <c r="AX457" s="52" t="str">
        <f>IF(参照!D457="","",参照!D457)</f>
        <v>メニューA</v>
      </c>
      <c r="AY457" s="52">
        <f>IF(参照!E457="","",参照!E457)</f>
        <v>0</v>
      </c>
      <c r="AZ457" s="52" t="str">
        <f>IF(参照!F457="","",参照!F457)</f>
        <v>ワタミエナジー(株)</v>
      </c>
      <c r="BA457" s="52" t="str">
        <f>IF(参照!G457="","",参照!G457)</f>
        <v>ワタミエナジー(株)_メニューA</v>
      </c>
      <c r="BB457" s="52">
        <f t="shared" si="38"/>
        <v>0</v>
      </c>
      <c r="BD457" s="52" t="str">
        <f>IF(参照!L457="","",参照!L457)</f>
        <v>東日本ガス(株)</v>
      </c>
    </row>
    <row r="458" spans="47:56">
      <c r="AU458" s="52" t="str">
        <f>IF(参照!A458="","",参照!A458)</f>
        <v/>
      </c>
      <c r="AV458" s="52" t="str">
        <f>IF(参照!B458="","",参照!B458)</f>
        <v/>
      </c>
      <c r="AW458" s="52" t="str">
        <f>IF(参照!C458="","",参照!C458)</f>
        <v/>
      </c>
      <c r="AX458" s="52" t="str">
        <f>IF(参照!D458="","",参照!D458)</f>
        <v>メニューB(残差)</v>
      </c>
      <c r="AY458" s="52">
        <f>IF(参照!E458="","",参照!E458)</f>
        <v>4.7199999999999998E-4</v>
      </c>
      <c r="AZ458" s="52" t="str">
        <f>IF(参照!F458="","",参照!F458)</f>
        <v>ワタミエナジー(株)</v>
      </c>
      <c r="BA458" s="52" t="str">
        <f>IF(参照!G458="","",参照!G458)</f>
        <v>ワタミエナジー(株)_メニューB(残差)</v>
      </c>
      <c r="BB458" s="52">
        <f t="shared" si="38"/>
        <v>0.47199999999999998</v>
      </c>
      <c r="BD458" s="52" t="str">
        <f>IF(参照!L458="","",参照!L458)</f>
        <v>東広島スマートエネルギー(株)</v>
      </c>
    </row>
    <row r="459" spans="47:56">
      <c r="AU459" s="52" t="str">
        <f>IF(参照!A459="","",参照!A459)</f>
        <v/>
      </c>
      <c r="AV459" s="52" t="str">
        <f>IF(参照!B459="","",参照!B459)</f>
        <v/>
      </c>
      <c r="AW459" s="52" t="str">
        <f>IF(参照!C459="","",参照!C459)</f>
        <v/>
      </c>
      <c r="AX459" s="52" t="str">
        <f>IF(参照!D459="","",参照!D459)</f>
        <v>(参考値)事業者全体</v>
      </c>
      <c r="AY459" s="52">
        <f>IF(参照!E459="","",参照!E459)</f>
        <v>4.9200000000000003E-4</v>
      </c>
      <c r="AZ459" s="52" t="str">
        <f>IF(参照!F459="","",参照!F459)</f>
        <v>ワタミエナジー(株)</v>
      </c>
      <c r="BA459" s="52" t="str">
        <f>IF(参照!G459="","",参照!G459)</f>
        <v>ワタミエナジー(株)_(参考値)事業者全体</v>
      </c>
      <c r="BB459" s="52">
        <f t="shared" si="38"/>
        <v>0.49200000000000005</v>
      </c>
      <c r="BD459" s="52" t="str">
        <f>IF(参照!L459="","",参照!L459)</f>
        <v>一般社団法人東松島みらいとし機構</v>
      </c>
    </row>
    <row r="460" spans="47:56">
      <c r="AU460" s="52" t="str">
        <f>IF(参照!A460="","",参照!A460)</f>
        <v>A0185</v>
      </c>
      <c r="AV460" s="52" t="str">
        <f>IF(参照!B460="","",参照!B460)</f>
        <v>(株)パルシステム電力</v>
      </c>
      <c r="AW460" s="52">
        <f>IF(参照!C460="","",参照!C460)</f>
        <v>7.7999999999999999E-5</v>
      </c>
      <c r="AX460" s="52" t="str">
        <f>IF(参照!D460="","",参照!D460)</f>
        <v/>
      </c>
      <c r="AY460" s="52">
        <f>IF(参照!E460="","",参照!E460)</f>
        <v>6.4999999999999997E-4</v>
      </c>
      <c r="AZ460" s="52" t="str">
        <f>IF(参照!F460="","",参照!F460)</f>
        <v>(株)パルシステム電力</v>
      </c>
      <c r="BA460" s="52" t="str">
        <f>IF(参照!G460="","",参照!G460)</f>
        <v>(株)パルシステム電力_</v>
      </c>
      <c r="BB460" s="52">
        <f t="shared" si="38"/>
        <v>0.65</v>
      </c>
      <c r="BD460" s="52" t="str">
        <f>IF(参照!L460="","",参照!L460)</f>
        <v>(株)ビジョン</v>
      </c>
    </row>
    <row r="461" spans="47:56">
      <c r="AU461" s="52" t="str">
        <f>IF(参照!A461="","",参照!A461)</f>
        <v>A0186</v>
      </c>
      <c r="AV461" s="52" t="str">
        <f>IF(参照!B461="","",参照!B461)</f>
        <v>ＳＢパワー(株)</v>
      </c>
      <c r="AW461" s="52">
        <f>IF(参照!C461="","",参照!C461)</f>
        <v>4.3600000000000008E-4</v>
      </c>
      <c r="AX461" s="52" t="str">
        <f>IF(参照!D461="","",参照!D461)</f>
        <v>メニューA</v>
      </c>
      <c r="AY461" s="52">
        <f>IF(参照!E461="","",参照!E461)</f>
        <v>0</v>
      </c>
      <c r="AZ461" s="52" t="str">
        <f>IF(参照!F461="","",参照!F461)</f>
        <v>ＳＢパワー(株)</v>
      </c>
      <c r="BA461" s="52" t="str">
        <f>IF(参照!G461="","",参照!G461)</f>
        <v>ＳＢパワー(株)_メニューA</v>
      </c>
      <c r="BB461" s="52">
        <f t="shared" si="38"/>
        <v>0</v>
      </c>
      <c r="BD461" s="52" t="str">
        <f>IF(参照!L461="","",参照!L461)</f>
        <v>日高都市ガス(株)</v>
      </c>
    </row>
    <row r="462" spans="47:56">
      <c r="AU462" s="52" t="str">
        <f>IF(参照!A462="","",参照!A462)</f>
        <v/>
      </c>
      <c r="AV462" s="52" t="str">
        <f>IF(参照!B462="","",参照!B462)</f>
        <v/>
      </c>
      <c r="AW462" s="52" t="str">
        <f>IF(参照!C462="","",参照!C462)</f>
        <v/>
      </c>
      <c r="AX462" s="52" t="str">
        <f>IF(参照!D462="","",参照!D462)</f>
        <v>メニューB</v>
      </c>
      <c r="AY462" s="52">
        <f>IF(参照!E462="","",参照!E462)</f>
        <v>1.9000000000000001E-4</v>
      </c>
      <c r="AZ462" s="52" t="str">
        <f>IF(参照!F462="","",参照!F462)</f>
        <v>ＳＢパワー(株)</v>
      </c>
      <c r="BA462" s="52" t="str">
        <f>IF(参照!G462="","",参照!G462)</f>
        <v>ＳＢパワー(株)_メニューB</v>
      </c>
      <c r="BB462" s="52">
        <f t="shared" si="38"/>
        <v>0.19</v>
      </c>
      <c r="BD462" s="52" t="str">
        <f>IF(参照!L462="","",参照!L462)</f>
        <v>日田グリーン電力(株)</v>
      </c>
    </row>
    <row r="463" spans="47:56">
      <c r="AU463" s="52" t="str">
        <f>IF(参照!A463="","",参照!A463)</f>
        <v/>
      </c>
      <c r="AV463" s="52" t="str">
        <f>IF(参照!B463="","",参照!B463)</f>
        <v/>
      </c>
      <c r="AW463" s="52" t="str">
        <f>IF(参照!C463="","",参照!C463)</f>
        <v/>
      </c>
      <c r="AX463" s="52" t="str">
        <f>IF(参照!D463="","",参照!D463)</f>
        <v>メニューC(残差)</v>
      </c>
      <c r="AY463" s="52">
        <f>IF(参照!E463="","",参照!E463)</f>
        <v>4.8500000000000003E-4</v>
      </c>
      <c r="AZ463" s="52" t="str">
        <f>IF(参照!F463="","",参照!F463)</f>
        <v>ＳＢパワー(株)</v>
      </c>
      <c r="BA463" s="52" t="str">
        <f>IF(参照!G463="","",参照!G463)</f>
        <v>ＳＢパワー(株)_メニューC(残差)</v>
      </c>
      <c r="BB463" s="52">
        <f t="shared" si="38"/>
        <v>0.48500000000000004</v>
      </c>
      <c r="BD463" s="52" t="str">
        <f>IF(参照!L463="","",参照!L463)</f>
        <v>日立造船(株)</v>
      </c>
    </row>
    <row r="464" spans="47:56">
      <c r="AU464" s="52" t="str">
        <f>IF(参照!A464="","",参照!A464)</f>
        <v/>
      </c>
      <c r="AV464" s="52" t="str">
        <f>IF(参照!B464="","",参照!B464)</f>
        <v/>
      </c>
      <c r="AW464" s="52" t="str">
        <f>IF(参照!C464="","",参照!C464)</f>
        <v/>
      </c>
      <c r="AX464" s="52" t="str">
        <f>IF(参照!D464="","",参照!D464)</f>
        <v>(参考値)事業者全体</v>
      </c>
      <c r="AY464" s="52">
        <f>IF(参照!E464="","",参照!E464)</f>
        <v>5.0299999999999997E-4</v>
      </c>
      <c r="AZ464" s="52" t="str">
        <f>IF(参照!F464="","",参照!F464)</f>
        <v>ＳＢパワー(株)</v>
      </c>
      <c r="BA464" s="52" t="str">
        <f>IF(参照!G464="","",参照!G464)</f>
        <v>ＳＢパワー(株)_(参考値)事業者全体</v>
      </c>
      <c r="BB464" s="52">
        <f t="shared" si="38"/>
        <v>0.503</v>
      </c>
      <c r="BD464" s="52" t="str">
        <f>IF(参照!L464="","",参照!L464)</f>
        <v>(株)ビビット</v>
      </c>
    </row>
    <row r="465" spans="47:56">
      <c r="AU465" s="52" t="str">
        <f>IF(参照!A465="","",参照!A465)</f>
        <v>A0187</v>
      </c>
      <c r="AV465" s="52" t="str">
        <f>IF(参照!B465="","",参照!B465)</f>
        <v>ＮＦパワーサービス(株)</v>
      </c>
      <c r="AW465" s="52">
        <f>IF(参照!C465="","",参照!C465)</f>
        <v>4.3600000000000008E-4</v>
      </c>
      <c r="AX465" s="52" t="str">
        <f>IF(参照!D465="","",参照!D465)</f>
        <v>メニューA</v>
      </c>
      <c r="AY465" s="52">
        <f>IF(参照!E465="","",参照!E465)</f>
        <v>0</v>
      </c>
      <c r="AZ465" s="52" t="str">
        <f>IF(参照!F465="","",参照!F465)</f>
        <v>ＮＦパワーサービス(株)</v>
      </c>
      <c r="BA465" s="52" t="str">
        <f>IF(参照!G465="","",参照!G465)</f>
        <v>ＮＦパワーサービス(株)_メニューA</v>
      </c>
      <c r="BB465" s="52">
        <f t="shared" si="38"/>
        <v>0</v>
      </c>
      <c r="BD465" s="52" t="str">
        <f>IF(参照!L465="","",参照!L465)</f>
        <v>ヒューリックプロパティソリューション(株)</v>
      </c>
    </row>
    <row r="466" spans="47:56">
      <c r="AU466" s="52" t="str">
        <f>IF(参照!A466="","",参照!A466)</f>
        <v/>
      </c>
      <c r="AV466" s="52" t="str">
        <f>IF(参照!B466="","",参照!B466)</f>
        <v/>
      </c>
      <c r="AW466" s="52" t="str">
        <f>IF(参照!C466="","",参照!C466)</f>
        <v/>
      </c>
      <c r="AX466" s="52" t="str">
        <f>IF(参照!D466="","",参照!D466)</f>
        <v>メニューB(残差)</v>
      </c>
      <c r="AY466" s="52">
        <f>IF(参照!E466="","",参照!E466)</f>
        <v>3.9600000000000003E-4</v>
      </c>
      <c r="AZ466" s="52" t="str">
        <f>IF(参照!F466="","",参照!F466)</f>
        <v>ＮＦパワーサービス(株)</v>
      </c>
      <c r="BA466" s="52" t="str">
        <f>IF(参照!G466="","",参照!G466)</f>
        <v>ＮＦパワーサービス(株)_メニューB(残差)</v>
      </c>
      <c r="BB466" s="52">
        <f t="shared" si="38"/>
        <v>0.39600000000000002</v>
      </c>
      <c r="BD466" s="52" t="str">
        <f>IF(参照!L466="","",参照!L466)</f>
        <v>兵庫電力(株)</v>
      </c>
    </row>
    <row r="467" spans="47:56">
      <c r="AU467" s="52" t="str">
        <f>IF(参照!A467="","",参照!A467)</f>
        <v/>
      </c>
      <c r="AV467" s="52" t="str">
        <f>IF(参照!B467="","",参照!B467)</f>
        <v/>
      </c>
      <c r="AW467" s="52" t="str">
        <f>IF(参照!C467="","",参照!C467)</f>
        <v/>
      </c>
      <c r="AX467" s="52" t="str">
        <f>IF(参照!D467="","",参照!D467)</f>
        <v>(参考値)事業者全体</v>
      </c>
      <c r="AY467" s="52">
        <f>IF(参照!E467="","",参照!E467)</f>
        <v>4.2000000000000002E-4</v>
      </c>
      <c r="AZ467" s="52" t="str">
        <f>IF(参照!F467="","",参照!F467)</f>
        <v>ＮＦパワーサービス(株)</v>
      </c>
      <c r="BA467" s="52" t="str">
        <f>IF(参照!G467="","",参照!G467)</f>
        <v>ＮＦパワーサービス(株)_(参考値)事業者全体</v>
      </c>
      <c r="BB467" s="52">
        <f t="shared" si="38"/>
        <v>0.42000000000000004</v>
      </c>
      <c r="BD467" s="52" t="str">
        <f>IF(参照!L467="","",参照!L467)</f>
        <v>弘前ガス(株)</v>
      </c>
    </row>
    <row r="468" spans="47:56">
      <c r="AU468" s="52" t="str">
        <f>IF(参照!A468="","",参照!A468)</f>
        <v>A0188</v>
      </c>
      <c r="AV468" s="52" t="str">
        <f>IF(参照!B468="","",参照!B468)</f>
        <v>ひおき地域エネルギー(株)</v>
      </c>
      <c r="AW468" s="52">
        <f>IF(参照!C468="","",参照!C468)</f>
        <v>4.4700000000000002E-4</v>
      </c>
      <c r="AX468" s="52" t="str">
        <f>IF(参照!D468="","",参照!D468)</f>
        <v>メニューA</v>
      </c>
      <c r="AY468" s="52">
        <f>IF(参照!E468="","",参照!E468)</f>
        <v>3.9600000000000003E-4</v>
      </c>
      <c r="AZ468" s="52" t="str">
        <f>IF(参照!F468="","",参照!F468)</f>
        <v>ひおき地域エネルギー(株)</v>
      </c>
      <c r="BA468" s="52" t="str">
        <f>IF(参照!G468="","",参照!G468)</f>
        <v>ひおき地域エネルギー(株)_メニューA</v>
      </c>
      <c r="BB468" s="52">
        <f t="shared" si="38"/>
        <v>0.39600000000000002</v>
      </c>
      <c r="BD468" s="52" t="str">
        <f>IF(参照!L468="","",参照!L468)</f>
        <v>(株)ファミリーネット・ジャパン</v>
      </c>
    </row>
    <row r="469" spans="47:56">
      <c r="AU469" s="52" t="str">
        <f>IF(参照!A469="","",参照!A469)</f>
        <v/>
      </c>
      <c r="AV469" s="52" t="str">
        <f>IF(参照!B469="","",参照!B469)</f>
        <v/>
      </c>
      <c r="AW469" s="52" t="str">
        <f>IF(参照!C469="","",参照!C469)</f>
        <v/>
      </c>
      <c r="AX469" s="52" t="str">
        <f>IF(参照!D469="","",参照!D469)</f>
        <v>メニューB</v>
      </c>
      <c r="AY469" s="52">
        <f>IF(参照!E469="","",参照!E469)</f>
        <v>4.44E-4</v>
      </c>
      <c r="AZ469" s="52" t="str">
        <f>IF(参照!F469="","",参照!F469)</f>
        <v>ひおき地域エネルギー(株)</v>
      </c>
      <c r="BA469" s="52" t="str">
        <f>IF(参照!G469="","",参照!G469)</f>
        <v>ひおき地域エネルギー(株)_メニューB</v>
      </c>
      <c r="BB469" s="52">
        <f t="shared" si="38"/>
        <v>0.44400000000000001</v>
      </c>
      <c r="BD469" s="52" t="str">
        <f>IF(参照!L469="","",参照!L469)</f>
        <v>(株)ファラデー</v>
      </c>
    </row>
    <row r="470" spans="47:56">
      <c r="AU470" s="52" t="str">
        <f>IF(参照!A470="","",参照!A470)</f>
        <v/>
      </c>
      <c r="AV470" s="52" t="str">
        <f>IF(参照!B470="","",参照!B470)</f>
        <v/>
      </c>
      <c r="AW470" s="52" t="str">
        <f>IF(参照!C470="","",参照!C470)</f>
        <v/>
      </c>
      <c r="AX470" s="52" t="str">
        <f>IF(参照!D470="","",参照!D470)</f>
        <v>メニューC(残差)</v>
      </c>
      <c r="AY470" s="52">
        <f>IF(参照!E470="","",参照!E470)</f>
        <v>4.2299999999999998E-4</v>
      </c>
      <c r="AZ470" s="52" t="str">
        <f>IF(参照!F470="","",参照!F470)</f>
        <v>ひおき地域エネルギー(株)</v>
      </c>
      <c r="BA470" s="52" t="str">
        <f>IF(参照!G470="","",参照!G470)</f>
        <v>ひおき地域エネルギー(株)_メニューC(残差)</v>
      </c>
      <c r="BB470" s="52">
        <f t="shared" si="38"/>
        <v>0.42299999999999999</v>
      </c>
      <c r="BD470" s="52" t="str">
        <f>IF(参照!L470="","",参照!L470)</f>
        <v>(株)フィット</v>
      </c>
    </row>
    <row r="471" spans="47:56">
      <c r="AU471" s="52" t="str">
        <f>IF(参照!A471="","",参照!A471)</f>
        <v/>
      </c>
      <c r="AV471" s="52" t="str">
        <f>IF(参照!B471="","",参照!B471)</f>
        <v/>
      </c>
      <c r="AW471" s="52" t="str">
        <f>IF(参照!C471="","",参照!C471)</f>
        <v/>
      </c>
      <c r="AX471" s="52" t="str">
        <f>IF(参照!D471="","",参照!D471)</f>
        <v>(参考値)事業者全体</v>
      </c>
      <c r="AY471" s="52">
        <f>IF(参照!E471="","",参照!E471)</f>
        <v>4.9200000000000003E-4</v>
      </c>
      <c r="AZ471" s="52" t="str">
        <f>IF(参照!F471="","",参照!F471)</f>
        <v>ひおき地域エネルギー(株)</v>
      </c>
      <c r="BA471" s="52" t="str">
        <f>IF(参照!G471="","",参照!G471)</f>
        <v>ひおき地域エネルギー(株)_(参考値)事業者全体</v>
      </c>
      <c r="BB471" s="52">
        <f t="shared" si="38"/>
        <v>0.49200000000000005</v>
      </c>
      <c r="BD471" s="52" t="str">
        <f>IF(参照!L471="","",参照!L471)</f>
        <v>フィンテックラボ協同組合</v>
      </c>
    </row>
    <row r="472" spans="47:56">
      <c r="AU472" s="52" t="str">
        <f>IF(参照!A472="","",参照!A472)</f>
        <v>A0189</v>
      </c>
      <c r="AV472" s="52" t="str">
        <f>IF(参照!B472="","",参照!B472)</f>
        <v>和歌山電力(株)</v>
      </c>
      <c r="AW472" s="52">
        <f>IF(参照!C472="","",参照!C472)</f>
        <v>4.75E-4</v>
      </c>
      <c r="AX472" s="52" t="str">
        <f>IF(参照!D472="","",参照!D472)</f>
        <v/>
      </c>
      <c r="AY472" s="52">
        <f>IF(参照!E472="","",参照!E472)</f>
        <v>5.2800000000000004E-4</v>
      </c>
      <c r="AZ472" s="52" t="str">
        <f>IF(参照!F472="","",参照!F472)</f>
        <v>和歌山電力(株)</v>
      </c>
      <c r="BA472" s="52" t="str">
        <f>IF(参照!G472="","",参照!G472)</f>
        <v>和歌山電力(株)_</v>
      </c>
      <c r="BB472" s="52">
        <f t="shared" si="38"/>
        <v>0.52800000000000002</v>
      </c>
      <c r="BD472" s="52" t="str">
        <f>IF(参照!L472="","",参照!L472)</f>
        <v>(株)フォーバルテレコム　</v>
      </c>
    </row>
    <row r="473" spans="47:56">
      <c r="AU473" s="52" t="str">
        <f>IF(参照!A473="","",参照!A473)</f>
        <v>A0190</v>
      </c>
      <c r="AV473" s="52" t="str">
        <f>IF(参照!B473="","",参照!B473)</f>
        <v>日本瓦斯(株)(旧：(株)エナジードリーム)</v>
      </c>
      <c r="AW473" s="52">
        <f>IF(参照!C473="","",参照!C473)</f>
        <v>5.04E-4</v>
      </c>
      <c r="AX473" s="52" t="str">
        <f>IF(参照!D473="","",参照!D473)</f>
        <v/>
      </c>
      <c r="AY473" s="52">
        <f>IF(参照!E473="","",参照!E473)</f>
        <v>4.8999999999999998E-4</v>
      </c>
      <c r="AZ473" s="52" t="str">
        <f>IF(参照!F473="","",参照!F473)</f>
        <v>日本瓦斯(株)(旧：(株)エナジードリーム)</v>
      </c>
      <c r="BA473" s="52" t="str">
        <f>IF(参照!G473="","",参照!G473)</f>
        <v>日本瓦斯(株)(旧：(株)エナジードリーム)_</v>
      </c>
      <c r="BB473" s="52">
        <f t="shared" si="38"/>
        <v>0.49</v>
      </c>
      <c r="BD473" s="52" t="str">
        <f>IF(参照!L473="","",参照!L473)</f>
        <v>(株)フォレストパワー</v>
      </c>
    </row>
    <row r="474" spans="47:56">
      <c r="AU474" s="52" t="str">
        <f>IF(参照!A474="","",参照!A474)</f>
        <v>A0191</v>
      </c>
      <c r="AV474" s="52" t="str">
        <f>IF(参照!B474="","",参照!B474)</f>
        <v>(株)トドック電力</v>
      </c>
      <c r="AW474" s="52">
        <f>IF(参照!C474="","",参照!C474)</f>
        <v>4.6999999999999999E-4</v>
      </c>
      <c r="AX474" s="52" t="str">
        <f>IF(参照!D474="","",参照!D474)</f>
        <v/>
      </c>
      <c r="AY474" s="52">
        <f>IF(参照!E474="","",参照!E474)</f>
        <v>3.7199999999999999E-4</v>
      </c>
      <c r="AZ474" s="52" t="str">
        <f>IF(参照!F474="","",参照!F474)</f>
        <v>(株)トドック電力</v>
      </c>
      <c r="BA474" s="52" t="str">
        <f>IF(参照!G474="","",参照!G474)</f>
        <v>(株)トドック電力_</v>
      </c>
      <c r="BB474" s="52">
        <f t="shared" si="38"/>
        <v>0.372</v>
      </c>
      <c r="BD474" s="52" t="str">
        <f>IF(参照!L474="","",参照!L474)</f>
        <v>ふかやｅパワー(株)</v>
      </c>
    </row>
    <row r="475" spans="47:56">
      <c r="AU475" s="52" t="str">
        <f>IF(参照!A475="","",参照!A475)</f>
        <v>A0193</v>
      </c>
      <c r="AV475" s="52" t="str">
        <f>IF(参照!B475="","",参照!B475)</f>
        <v>九電みらいエナジー(株)</v>
      </c>
      <c r="AW475" s="52">
        <f>IF(参照!C475="","",参照!C475)</f>
        <v>4.6999999999999999E-4</v>
      </c>
      <c r="AX475" s="52" t="str">
        <f>IF(参照!D475="","",参照!D475)</f>
        <v>メニューA</v>
      </c>
      <c r="AY475" s="52">
        <f>IF(参照!E475="","",参照!E475)</f>
        <v>0</v>
      </c>
      <c r="AZ475" s="52" t="str">
        <f>IF(参照!F475="","",参照!F475)</f>
        <v>九電みらいエナジー(株)</v>
      </c>
      <c r="BA475" s="52" t="str">
        <f>IF(参照!G475="","",参照!G475)</f>
        <v>九電みらいエナジー(株)_メニューA</v>
      </c>
      <c r="BB475" s="52">
        <f t="shared" si="38"/>
        <v>0</v>
      </c>
      <c r="BD475" s="52" t="str">
        <f>IF(参照!L475="","",参照!L475)</f>
        <v>福井電力(株)</v>
      </c>
    </row>
    <row r="476" spans="47:56">
      <c r="AU476" s="52" t="str">
        <f>IF(参照!A476="","",参照!A476)</f>
        <v/>
      </c>
      <c r="AV476" s="52" t="str">
        <f>IF(参照!B476="","",参照!B476)</f>
        <v/>
      </c>
      <c r="AW476" s="52" t="str">
        <f>IF(参照!C476="","",参照!C476)</f>
        <v/>
      </c>
      <c r="AX476" s="52" t="str">
        <f>IF(参照!D476="","",参照!D476)</f>
        <v>メニューB</v>
      </c>
      <c r="AY476" s="52">
        <f>IF(参照!E476="","",参照!E476)</f>
        <v>4.3100000000000001E-4</v>
      </c>
      <c r="AZ476" s="52" t="str">
        <f>IF(参照!F476="","",参照!F476)</f>
        <v>九電みらいエナジー(株)</v>
      </c>
      <c r="BA476" s="52" t="str">
        <f>IF(参照!G476="","",参照!G476)</f>
        <v>九電みらいエナジー(株)_メニューB</v>
      </c>
      <c r="BB476" s="52">
        <f t="shared" si="38"/>
        <v>0.43099999999999999</v>
      </c>
      <c r="BD476" s="52" t="str">
        <f>IF(参照!L476="","",参照!L476)</f>
        <v>ふくしま新電力(株)</v>
      </c>
    </row>
    <row r="477" spans="47:56">
      <c r="AU477" s="52" t="str">
        <f>IF(参照!A477="","",参照!A477)</f>
        <v/>
      </c>
      <c r="AV477" s="52" t="str">
        <f>IF(参照!B477="","",参照!B477)</f>
        <v/>
      </c>
      <c r="AW477" s="52" t="str">
        <f>IF(参照!C477="","",参照!C477)</f>
        <v/>
      </c>
      <c r="AX477" s="52" t="str">
        <f>IF(参照!D477="","",参照!D477)</f>
        <v>メニューC(残差)</v>
      </c>
      <c r="AY477" s="52">
        <f>IF(参照!E477="","",参照!E477)</f>
        <v>4.7399999999999997E-4</v>
      </c>
      <c r="AZ477" s="52" t="str">
        <f>IF(参照!F477="","",参照!F477)</f>
        <v>九電みらいエナジー(株)</v>
      </c>
      <c r="BA477" s="52" t="str">
        <f>IF(参照!G477="","",参照!G477)</f>
        <v>九電みらいエナジー(株)_メニューC(残差)</v>
      </c>
      <c r="BB477" s="52">
        <f t="shared" si="38"/>
        <v>0.47399999999999998</v>
      </c>
      <c r="BD477" s="52" t="str">
        <f>IF(参照!L477="","",参照!L477)</f>
        <v>福島フェニックス電力(株)</v>
      </c>
    </row>
    <row r="478" spans="47:56">
      <c r="AU478" s="52" t="str">
        <f>IF(参照!A478="","",参照!A478)</f>
        <v/>
      </c>
      <c r="AV478" s="52" t="str">
        <f>IF(参照!B478="","",参照!B478)</f>
        <v/>
      </c>
      <c r="AW478" s="52" t="str">
        <f>IF(参照!C478="","",参照!C478)</f>
        <v/>
      </c>
      <c r="AX478" s="52" t="str">
        <f>IF(参照!D478="","",参照!D478)</f>
        <v>(参考値)事業者全体</v>
      </c>
      <c r="AY478" s="52">
        <f>IF(参照!E478="","",参照!E478)</f>
        <v>4.7399999999999997E-4</v>
      </c>
      <c r="AZ478" s="52" t="str">
        <f>IF(参照!F478="","",参照!F478)</f>
        <v>九電みらいエナジー(株)</v>
      </c>
      <c r="BA478" s="52" t="str">
        <f>IF(参照!G478="","",参照!G478)</f>
        <v>九電みらいエナジー(株)_(参考値)事業者全体</v>
      </c>
      <c r="BB478" s="52">
        <f t="shared" si="38"/>
        <v>0.47399999999999998</v>
      </c>
      <c r="BD478" s="52" t="str">
        <f>IF(参照!L478="","",参照!L478)</f>
        <v>(株)ふくしま未来パワー</v>
      </c>
    </row>
    <row r="479" spans="47:56">
      <c r="AU479" s="52" t="str">
        <f>IF(参照!A479="","",参照!A479)</f>
        <v>A0194</v>
      </c>
      <c r="AV479" s="52" t="str">
        <f>IF(参照!B479="","",参照!B479)</f>
        <v>(株)ミツウロコヴェッセル</v>
      </c>
      <c r="AW479" s="52">
        <f>IF(参照!C479="","",参照!C479)</f>
        <v>5.2500000000000008E-4</v>
      </c>
      <c r="AX479" s="52" t="str">
        <f>IF(参照!D479="","",参照!D479)</f>
        <v/>
      </c>
      <c r="AY479" s="52">
        <f>IF(参照!E479="","",参照!E479)</f>
        <v>4.6900000000000002E-4</v>
      </c>
      <c r="AZ479" s="52" t="str">
        <f>IF(参照!F479="","",参照!F479)</f>
        <v>(株)ミツウロコヴェッセル</v>
      </c>
      <c r="BA479" s="52" t="str">
        <f>IF(参照!G479="","",参照!G479)</f>
        <v>(株)ミツウロコヴェッセル_</v>
      </c>
      <c r="BB479" s="52">
        <f t="shared" si="38"/>
        <v>0.46900000000000003</v>
      </c>
      <c r="BD479" s="52" t="str">
        <f>IF(参照!L479="","",参照!L479)</f>
        <v>ふくのしま電力(株)</v>
      </c>
    </row>
    <row r="480" spans="47:56">
      <c r="AU480" s="52" t="str">
        <f>IF(参照!A480="","",参照!A480)</f>
        <v>A0195</v>
      </c>
      <c r="AV480" s="52" t="str">
        <f>IF(参照!B480="","",参照!B480)</f>
        <v>(株)フォレストパワー</v>
      </c>
      <c r="AW480" s="52">
        <f>IF(参照!C480="","",参照!C480)</f>
        <v>3.1999999999999999E-5</v>
      </c>
      <c r="AX480" s="52" t="str">
        <f>IF(参照!D480="","",参照!D480)</f>
        <v>メニューA</v>
      </c>
      <c r="AY480" s="52">
        <f>IF(参照!E480="","",参照!E480)</f>
        <v>3.77E-4</v>
      </c>
      <c r="AZ480" s="52" t="str">
        <f>IF(参照!F480="","",参照!F480)</f>
        <v>(株)フォレストパワー</v>
      </c>
      <c r="BA480" s="52" t="str">
        <f>IF(参照!G480="","",参照!G480)</f>
        <v>(株)フォレストパワー_メニューA</v>
      </c>
      <c r="BB480" s="52">
        <f t="shared" si="38"/>
        <v>0.377</v>
      </c>
      <c r="BD480" s="52" t="str">
        <f>IF(参照!L480="","",参照!L480)</f>
        <v>福山未来エナジー(株)</v>
      </c>
    </row>
    <row r="481" spans="47:56">
      <c r="AU481" s="52" t="str">
        <f>IF(参照!A481="","",参照!A481)</f>
        <v/>
      </c>
      <c r="AV481" s="52" t="str">
        <f>IF(参照!B481="","",参照!B481)</f>
        <v/>
      </c>
      <c r="AW481" s="52" t="str">
        <f>IF(参照!C481="","",参照!C481)</f>
        <v/>
      </c>
      <c r="AX481" s="52" t="str">
        <f>IF(参照!D481="","",参照!D481)</f>
        <v>メニューB(残差)</v>
      </c>
      <c r="AY481" s="52">
        <f>IF(参照!E481="","",参照!E481)</f>
        <v>4.2999999999999999E-4</v>
      </c>
      <c r="AZ481" s="52" t="str">
        <f>IF(参照!F481="","",参照!F481)</f>
        <v>(株)フォレストパワー</v>
      </c>
      <c r="BA481" s="52" t="str">
        <f>IF(参照!G481="","",参照!G481)</f>
        <v>(株)フォレストパワー_メニューB(残差)</v>
      </c>
      <c r="BB481" s="52">
        <f t="shared" si="38"/>
        <v>0.43</v>
      </c>
      <c r="BD481" s="52" t="str">
        <f>IF(参照!L481="","",参照!L481)</f>
        <v>富士山エナジー(株)</v>
      </c>
    </row>
    <row r="482" spans="47:56">
      <c r="AU482" s="52" t="str">
        <f>IF(参照!A482="","",参照!A482)</f>
        <v/>
      </c>
      <c r="AV482" s="52" t="str">
        <f>IF(参照!B482="","",参照!B482)</f>
        <v/>
      </c>
      <c r="AW482" s="52" t="str">
        <f>IF(参照!C482="","",参照!C482)</f>
        <v/>
      </c>
      <c r="AX482" s="52" t="str">
        <f>IF(参照!D482="","",参照!D482)</f>
        <v>(参考値)事業者全体</v>
      </c>
      <c r="AY482" s="52">
        <f>IF(参照!E482="","",参照!E482)</f>
        <v>5.6899999999999995E-4</v>
      </c>
      <c r="AZ482" s="52" t="str">
        <f>IF(参照!F482="","",参照!F482)</f>
        <v>(株)フォレストパワー</v>
      </c>
      <c r="BA482" s="52" t="str">
        <f>IF(参照!G482="","",参照!G482)</f>
        <v>(株)フォレストパワー_(参考値)事業者全体</v>
      </c>
      <c r="BB482" s="52">
        <f t="shared" si="38"/>
        <v>0.56899999999999995</v>
      </c>
      <c r="BD482" s="52" t="str">
        <f>IF(参照!L482="","",参照!L482)</f>
        <v>(株)富士山電力</v>
      </c>
    </row>
    <row r="483" spans="47:56">
      <c r="AU483" s="52" t="str">
        <f>IF(参照!A483="","",参照!A483)</f>
        <v>A0196</v>
      </c>
      <c r="AV483" s="52" t="str">
        <f>IF(参照!B483="","",参照!B483)</f>
        <v>日高都市ガス(株)</v>
      </c>
      <c r="AW483" s="52">
        <f>IF(参照!C483="","",参照!C483)</f>
        <v>3.6400000000000001E-4</v>
      </c>
      <c r="AX483" s="52" t="str">
        <f>IF(参照!D483="","",参照!D483)</f>
        <v/>
      </c>
      <c r="AY483" s="52">
        <f>IF(参照!E483="","",参照!E483)</f>
        <v>3.0800000000000001E-4</v>
      </c>
      <c r="AZ483" s="52" t="str">
        <f>IF(参照!F483="","",参照!F483)</f>
        <v>日高都市ガス(株)</v>
      </c>
      <c r="BA483" s="52" t="str">
        <f>IF(参照!G483="","",参照!G483)</f>
        <v>日高都市ガス(株)_</v>
      </c>
      <c r="BB483" s="52">
        <f t="shared" si="38"/>
        <v>0.308</v>
      </c>
      <c r="BD483" s="52" t="str">
        <f>IF(参照!L483="","",参照!L483)</f>
        <v>(株)藤田商店</v>
      </c>
    </row>
    <row r="484" spans="47:56">
      <c r="AU484" s="52" t="str">
        <f>IF(参照!A484="","",参照!A484)</f>
        <v>A0197</v>
      </c>
      <c r="AV484" s="52" t="str">
        <f>IF(参照!B484="","",参照!B484)</f>
        <v>(株)アドバンテック</v>
      </c>
      <c r="AW484" s="52">
        <f>IF(参照!C484="","",参照!C484)</f>
        <v>3.8299999999999999E-4</v>
      </c>
      <c r="AX484" s="52" t="str">
        <f>IF(参照!D484="","",参照!D484)</f>
        <v>メニューA</v>
      </c>
      <c r="AY484" s="52">
        <f>IF(参照!E484="","",参照!E484)</f>
        <v>0</v>
      </c>
      <c r="AZ484" s="52" t="str">
        <f>IF(参照!F484="","",参照!F484)</f>
        <v>(株)アドバンテック</v>
      </c>
      <c r="BA484" s="52" t="str">
        <f>IF(参照!G484="","",参照!G484)</f>
        <v>(株)アドバンテック_メニューA</v>
      </c>
      <c r="BB484" s="52">
        <f t="shared" si="38"/>
        <v>0</v>
      </c>
      <c r="BD484" s="52" t="str">
        <f>IF(参照!L484="","",参照!L484)</f>
        <v>武州瓦斯(株)</v>
      </c>
    </row>
    <row r="485" spans="47:56">
      <c r="AU485" s="52" t="str">
        <f>IF(参照!A485="","",参照!A485)</f>
        <v/>
      </c>
      <c r="AV485" s="52" t="str">
        <f>IF(参照!B485="","",参照!B485)</f>
        <v/>
      </c>
      <c r="AW485" s="52" t="str">
        <f>IF(参照!C485="","",参照!C485)</f>
        <v/>
      </c>
      <c r="AX485" s="52" t="str">
        <f>IF(参照!D485="","",参照!D485)</f>
        <v>メニューB</v>
      </c>
      <c r="AY485" s="52">
        <f>IF(参照!E485="","",参照!E485)</f>
        <v>0</v>
      </c>
      <c r="AZ485" s="52" t="str">
        <f>IF(参照!F485="","",参照!F485)</f>
        <v>(株)アドバンテック</v>
      </c>
      <c r="BA485" s="52" t="str">
        <f>IF(参照!G485="","",参照!G485)</f>
        <v>(株)アドバンテック_メニューB</v>
      </c>
      <c r="BB485" s="52">
        <f t="shared" si="38"/>
        <v>0</v>
      </c>
      <c r="BD485" s="52" t="str">
        <f>IF(参照!L485="","",参照!L485)</f>
        <v>(株)フソウ・エナジー</v>
      </c>
    </row>
    <row r="486" spans="47:56">
      <c r="AU486" s="52" t="str">
        <f>IF(参照!A486="","",参照!A486)</f>
        <v/>
      </c>
      <c r="AV486" s="52" t="str">
        <f>IF(参照!B486="","",参照!B486)</f>
        <v/>
      </c>
      <c r="AW486" s="52" t="str">
        <f>IF(参照!C486="","",参照!C486)</f>
        <v/>
      </c>
      <c r="AX486" s="52" t="str">
        <f>IF(参照!D486="","",参照!D486)</f>
        <v>メニューC</v>
      </c>
      <c r="AY486" s="52">
        <f>IF(参照!E486="","",参照!E486)</f>
        <v>0</v>
      </c>
      <c r="AZ486" s="52" t="str">
        <f>IF(参照!F486="","",参照!F486)</f>
        <v>(株)アドバンテック</v>
      </c>
      <c r="BA486" s="52" t="str">
        <f>IF(参照!G486="","",参照!G486)</f>
        <v>(株)アドバンテック_メニューC</v>
      </c>
      <c r="BB486" s="52">
        <f t="shared" si="38"/>
        <v>0</v>
      </c>
      <c r="BD486" s="52" t="str">
        <f>IF(参照!L486="","",参照!L486)</f>
        <v>府中・調布まちなかエナジー(株)</v>
      </c>
    </row>
    <row r="487" spans="47:56">
      <c r="AU487" s="52" t="str">
        <f>IF(参照!A487="","",参照!A487)</f>
        <v/>
      </c>
      <c r="AV487" s="52" t="str">
        <f>IF(参照!B487="","",参照!B487)</f>
        <v/>
      </c>
      <c r="AW487" s="52" t="str">
        <f>IF(参照!C487="","",参照!C487)</f>
        <v/>
      </c>
      <c r="AX487" s="52" t="str">
        <f>IF(参照!D487="","",参照!D487)</f>
        <v>メニューD</v>
      </c>
      <c r="AY487" s="52">
        <f>IF(参照!E487="","",参照!E487)</f>
        <v>8.8400000000000002E-4</v>
      </c>
      <c r="AZ487" s="52" t="str">
        <f>IF(参照!F487="","",参照!F487)</f>
        <v>(株)アドバンテック</v>
      </c>
      <c r="BA487" s="52" t="str">
        <f>IF(参照!G487="","",参照!G487)</f>
        <v>(株)アドバンテック_メニューD</v>
      </c>
      <c r="BB487" s="52">
        <f t="shared" si="38"/>
        <v>0.88400000000000001</v>
      </c>
      <c r="BD487" s="52" t="str">
        <f>IF(参照!L487="","",参照!L487)</f>
        <v>武陽ガス(株)</v>
      </c>
    </row>
    <row r="488" spans="47:56">
      <c r="AU488" s="52" t="str">
        <f>IF(参照!A488="","",参照!A488)</f>
        <v/>
      </c>
      <c r="AV488" s="52" t="str">
        <f>IF(参照!B488="","",参照!B488)</f>
        <v/>
      </c>
      <c r="AW488" s="52" t="str">
        <f>IF(参照!C488="","",参照!C488)</f>
        <v/>
      </c>
      <c r="AX488" s="52" t="str">
        <f>IF(参照!D488="","",参照!D488)</f>
        <v>メニューE(残差)</v>
      </c>
      <c r="AY488" s="52">
        <f>IF(参照!E488="","",参照!E488)</f>
        <v>4.2000000000000004E-5</v>
      </c>
      <c r="AZ488" s="52" t="str">
        <f>IF(参照!F488="","",参照!F488)</f>
        <v>(株)アドバンテック</v>
      </c>
      <c r="BA488" s="52" t="str">
        <f>IF(参照!G488="","",参照!G488)</f>
        <v>(株)アドバンテック_メニューE(残差)</v>
      </c>
      <c r="BB488" s="52">
        <f t="shared" si="38"/>
        <v>4.2000000000000003E-2</v>
      </c>
      <c r="BD488" s="52" t="str">
        <f>IF(参照!L488="","",参照!L488)</f>
        <v>フラットエナジー(株)</v>
      </c>
    </row>
    <row r="489" spans="47:56">
      <c r="AU489" s="52" t="str">
        <f>IF(参照!A489="","",参照!A489)</f>
        <v/>
      </c>
      <c r="AV489" s="52" t="str">
        <f>IF(参照!B489="","",参照!B489)</f>
        <v/>
      </c>
      <c r="AW489" s="52" t="str">
        <f>IF(参照!C489="","",参照!C489)</f>
        <v/>
      </c>
      <c r="AX489" s="52" t="str">
        <f>IF(参照!D489="","",参照!D489)</f>
        <v>(参考値)事業者全体</v>
      </c>
      <c r="AY489" s="52">
        <f>IF(参照!E489="","",参照!E489)</f>
        <v>4.9799999999999996E-4</v>
      </c>
      <c r="AZ489" s="52" t="str">
        <f>IF(参照!F489="","",参照!F489)</f>
        <v>(株)アドバンテック</v>
      </c>
      <c r="BA489" s="52" t="str">
        <f>IF(参照!G489="","",参照!G489)</f>
        <v>(株)アドバンテック_(参考値)事業者全体</v>
      </c>
      <c r="BB489" s="52">
        <f t="shared" si="38"/>
        <v>0.49799999999999994</v>
      </c>
      <c r="BD489" s="52" t="str">
        <f>IF(参照!L489="","",参照!L489)</f>
        <v>フラワーペイメント(株)</v>
      </c>
    </row>
    <row r="490" spans="47:56">
      <c r="AU490" s="52" t="str">
        <f>IF(参照!A490="","",参照!A490)</f>
        <v>A0199</v>
      </c>
      <c r="AV490" s="52" t="str">
        <f>IF(参照!B490="","",参照!B490)</f>
        <v>ローカルエナジー(株)</v>
      </c>
      <c r="AW490" s="52">
        <f>IF(参照!C490="","",参照!C490)</f>
        <v>4.4000000000000002E-4</v>
      </c>
      <c r="AX490" s="52" t="str">
        <f>IF(参照!D490="","",参照!D490)</f>
        <v>メニューA</v>
      </c>
      <c r="AY490" s="52">
        <f>IF(参照!E490="","",参照!E490)</f>
        <v>0</v>
      </c>
      <c r="AZ490" s="52" t="str">
        <f>IF(参照!F490="","",参照!F490)</f>
        <v>ローカルエナジー(株)</v>
      </c>
      <c r="BA490" s="52" t="str">
        <f>IF(参照!G490="","",参照!G490)</f>
        <v>ローカルエナジー(株)_メニューA</v>
      </c>
      <c r="BB490" s="52">
        <f t="shared" si="38"/>
        <v>0</v>
      </c>
      <c r="BD490" s="52" t="str">
        <f>IF(参照!L490="","",参照!L490)</f>
        <v>(株)ぶんごおおのエナジー</v>
      </c>
    </row>
    <row r="491" spans="47:56">
      <c r="AU491" s="52" t="str">
        <f>IF(参照!A491="","",参照!A491)</f>
        <v/>
      </c>
      <c r="AV491" s="52" t="str">
        <f>IF(参照!B491="","",参照!B491)</f>
        <v/>
      </c>
      <c r="AW491" s="52" t="str">
        <f>IF(参照!C491="","",参照!C491)</f>
        <v/>
      </c>
      <c r="AX491" s="52" t="str">
        <f>IF(参照!D491="","",参照!D491)</f>
        <v>メニューB(残差)</v>
      </c>
      <c r="AY491" s="52">
        <f>IF(参照!E491="","",参照!E491)</f>
        <v>4.2099999999999999E-4</v>
      </c>
      <c r="AZ491" s="52" t="str">
        <f>IF(参照!F491="","",参照!F491)</f>
        <v>ローカルエナジー(株)</v>
      </c>
      <c r="BA491" s="52" t="str">
        <f>IF(参照!G491="","",参照!G491)</f>
        <v>ローカルエナジー(株)_メニューB(残差)</v>
      </c>
      <c r="BB491" s="52">
        <f t="shared" si="38"/>
        <v>0.42099999999999999</v>
      </c>
      <c r="BD491" s="52" t="str">
        <f>IF(参照!L491="","",参照!L491)</f>
        <v>(株)ホープエナジー</v>
      </c>
    </row>
    <row r="492" spans="47:56">
      <c r="AU492" s="52" t="str">
        <f>IF(参照!A492="","",参照!A492)</f>
        <v/>
      </c>
      <c r="AV492" s="52" t="str">
        <f>IF(参照!B492="","",参照!B492)</f>
        <v/>
      </c>
      <c r="AW492" s="52" t="str">
        <f>IF(参照!C492="","",参照!C492)</f>
        <v/>
      </c>
      <c r="AX492" s="52" t="str">
        <f>IF(参照!D492="","",参照!D492)</f>
        <v>(参考値)事業者全体</v>
      </c>
      <c r="AY492" s="52">
        <f>IF(参照!E492="","",参照!E492)</f>
        <v>3.19E-4</v>
      </c>
      <c r="AZ492" s="52" t="str">
        <f>IF(参照!F492="","",参照!F492)</f>
        <v>ローカルエナジー(株)</v>
      </c>
      <c r="BA492" s="52" t="str">
        <f>IF(参照!G492="","",参照!G492)</f>
        <v>ローカルエナジー(株)_(参考値)事業者全体</v>
      </c>
      <c r="BB492" s="52">
        <f t="shared" si="38"/>
        <v>0.31900000000000001</v>
      </c>
      <c r="BD492" s="52" t="str">
        <f>IF(参照!L492="","",参照!L492)</f>
        <v>ホームタウンエナジー(株)</v>
      </c>
    </row>
    <row r="493" spans="47:56">
      <c r="AU493" s="52" t="str">
        <f>IF(参照!A493="","",参照!A493)</f>
        <v>A0200</v>
      </c>
      <c r="AV493" s="52" t="str">
        <f>IF(参照!B493="","",参照!B493)</f>
        <v>エネックス(株)</v>
      </c>
      <c r="AW493" s="52">
        <f>IF(参照!C493="","",参照!C493)</f>
        <v>3.01E-4</v>
      </c>
      <c r="AX493" s="52" t="str">
        <f>IF(参照!D493="","",参照!D493)</f>
        <v>メニューA</v>
      </c>
      <c r="AY493" s="52">
        <f>IF(参照!E493="","",参照!E493)</f>
        <v>0</v>
      </c>
      <c r="AZ493" s="52" t="str">
        <f>IF(参照!F493="","",参照!F493)</f>
        <v>エネックス(株)</v>
      </c>
      <c r="BA493" s="52" t="str">
        <f>IF(参照!G493="","",参照!G493)</f>
        <v>エネックス(株)_メニューA</v>
      </c>
      <c r="BB493" s="52">
        <f t="shared" si="38"/>
        <v>0</v>
      </c>
      <c r="BD493" s="52" t="str">
        <f>IF(参照!L493="","",参照!L493)</f>
        <v>(株)ほくだん</v>
      </c>
    </row>
    <row r="494" spans="47:56">
      <c r="AU494" s="52" t="str">
        <f>IF(参照!A494="","",参照!A494)</f>
        <v/>
      </c>
      <c r="AV494" s="52" t="str">
        <f>IF(参照!B494="","",参照!B494)</f>
        <v/>
      </c>
      <c r="AW494" s="52" t="str">
        <f>IF(参照!C494="","",参照!C494)</f>
        <v/>
      </c>
      <c r="AX494" s="52" t="str">
        <f>IF(参照!D494="","",参照!D494)</f>
        <v>メニューB(残差)</v>
      </c>
      <c r="AY494" s="52">
        <f>IF(参照!E494="","",参照!E494)</f>
        <v>2.12E-4</v>
      </c>
      <c r="AZ494" s="52" t="str">
        <f>IF(参照!F494="","",参照!F494)</f>
        <v>エネックス(株)</v>
      </c>
      <c r="BA494" s="52" t="str">
        <f>IF(参照!G494="","",参照!G494)</f>
        <v>エネックス(株)_メニューB(残差)</v>
      </c>
      <c r="BB494" s="52">
        <f t="shared" si="38"/>
        <v>0.21199999999999999</v>
      </c>
      <c r="BD494" s="52" t="str">
        <f>IF(参照!L494="","",参照!L494)</f>
        <v>北陸電力ビズ・エナジーソリューション(株)</v>
      </c>
    </row>
    <row r="495" spans="47:56">
      <c r="AU495" s="52" t="str">
        <f>IF(参照!A495="","",参照!A495)</f>
        <v/>
      </c>
      <c r="AV495" s="52" t="str">
        <f>IF(参照!B495="","",参照!B495)</f>
        <v/>
      </c>
      <c r="AW495" s="52" t="str">
        <f>IF(参照!C495="","",参照!C495)</f>
        <v/>
      </c>
      <c r="AX495" s="52" t="str">
        <f>IF(参照!D495="","",参照!D495)</f>
        <v>(参考値)事業者全体</v>
      </c>
      <c r="AY495" s="52">
        <f>IF(参照!E495="","",参照!E495)</f>
        <v>2.5599999999999999E-4</v>
      </c>
      <c r="AZ495" s="52" t="str">
        <f>IF(参照!F495="","",参照!F495)</f>
        <v>エネックス(株)</v>
      </c>
      <c r="BA495" s="52" t="str">
        <f>IF(参照!G495="","",参照!G495)</f>
        <v>エネックス(株)_(参考値)事業者全体</v>
      </c>
      <c r="BB495" s="52">
        <f t="shared" si="38"/>
        <v>0.25600000000000001</v>
      </c>
      <c r="BD495" s="52" t="str">
        <f>IF(参照!L495="","",参照!L495)</f>
        <v>北海道瓦斯(株)</v>
      </c>
    </row>
    <row r="496" spans="47:56">
      <c r="AU496" s="52" t="str">
        <f>IF(参照!A496="","",参照!A496)</f>
        <v>A0203</v>
      </c>
      <c r="AV496" s="52" t="str">
        <f>IF(参照!B496="","",参照!B496)</f>
        <v>(株)レクスポート</v>
      </c>
      <c r="AW496" s="52">
        <f>IF(参照!C496="","",参照!C496)</f>
        <v>4.0999999999999999E-4</v>
      </c>
      <c r="AX496" s="52" t="str">
        <f>IF(参照!D496="","",参照!D496)</f>
        <v/>
      </c>
      <c r="AY496" s="52">
        <f>IF(参照!E496="","",参照!E496)</f>
        <v>3.5399999999999999E-4</v>
      </c>
      <c r="AZ496" s="52" t="str">
        <f>IF(参照!F496="","",参照!F496)</f>
        <v>(株)レクスポート</v>
      </c>
      <c r="BA496" s="52" t="str">
        <f>IF(参照!G496="","",参照!G496)</f>
        <v>(株)レクスポート_</v>
      </c>
      <c r="BB496" s="52">
        <f t="shared" si="38"/>
        <v>0.35399999999999998</v>
      </c>
      <c r="BD496" s="52" t="str">
        <f>IF(参照!L496="","",参照!L496)</f>
        <v>北海道電力コクリエーション(株)</v>
      </c>
    </row>
    <row r="497" spans="47:56">
      <c r="AU497" s="52" t="str">
        <f>IF(参照!A497="","",参照!A497)</f>
        <v>A0204</v>
      </c>
      <c r="AV497" s="52" t="str">
        <f>IF(参照!B497="","",参照!B497)</f>
        <v>なでしこ電力(株)</v>
      </c>
      <c r="AW497" s="52">
        <f>IF(参照!C497="","",参照!C497)</f>
        <v>3.4E-5</v>
      </c>
      <c r="AX497" s="52" t="str">
        <f>IF(参照!D497="","",参照!D497)</f>
        <v/>
      </c>
      <c r="AY497" s="52">
        <f>IF(参照!E497="","",参照!E497)</f>
        <v>4.1800000000000002E-4</v>
      </c>
      <c r="AZ497" s="52" t="str">
        <f>IF(参照!F497="","",参照!F497)</f>
        <v>なでしこ電力(株)</v>
      </c>
      <c r="BA497" s="52" t="str">
        <f>IF(参照!G497="","",参照!G497)</f>
        <v>なでしこ電力(株)_</v>
      </c>
      <c r="BB497" s="52">
        <f t="shared" si="38"/>
        <v>0.41800000000000004</v>
      </c>
      <c r="BD497" s="52" t="str">
        <f>IF(参照!L497="","",参照!L497)</f>
        <v>(株)坊っちゃん電力</v>
      </c>
    </row>
    <row r="498" spans="47:56">
      <c r="AU498" s="52" t="str">
        <f>IF(参照!A498="","",参照!A498)</f>
        <v>A0206</v>
      </c>
      <c r="AV498" s="52" t="str">
        <f>IF(参照!B498="","",参照!B498)</f>
        <v>日田グリーン電力(株)</v>
      </c>
      <c r="AW498" s="52">
        <f>IF(参照!C498="","",参照!C498)</f>
        <v>3.6999999999999998E-5</v>
      </c>
      <c r="AX498" s="52" t="str">
        <f>IF(参照!D498="","",参照!D498)</f>
        <v>メニューA</v>
      </c>
      <c r="AY498" s="52">
        <f>IF(参照!E498="","",参照!E498)</f>
        <v>0</v>
      </c>
      <c r="AZ498" s="52" t="str">
        <f>IF(参照!F498="","",参照!F498)</f>
        <v>日田グリーン電力(株)</v>
      </c>
      <c r="BA498" s="52" t="str">
        <f>IF(参照!G498="","",参照!G498)</f>
        <v>日田グリーン電力(株)_メニューA</v>
      </c>
      <c r="BB498" s="52">
        <f t="shared" si="38"/>
        <v>0</v>
      </c>
      <c r="BD498" s="52" t="str">
        <f>IF(参照!L498="","",参照!L498)</f>
        <v>穂の国とよはし電力(株)</v>
      </c>
    </row>
    <row r="499" spans="47:56">
      <c r="AU499" s="52" t="str">
        <f>IF(参照!A499="","",参照!A499)</f>
        <v/>
      </c>
      <c r="AV499" s="52" t="str">
        <f>IF(参照!B499="","",参照!B499)</f>
        <v/>
      </c>
      <c r="AW499" s="52" t="str">
        <f>IF(参照!C499="","",参照!C499)</f>
        <v/>
      </c>
      <c r="AX499" s="52" t="str">
        <f>IF(参照!D499="","",参照!D499)</f>
        <v>メニューB(残差)</v>
      </c>
      <c r="AY499" s="52">
        <f>IF(参照!E499="","",参照!E499)</f>
        <v>4.0899999999999997E-4</v>
      </c>
      <c r="AZ499" s="52" t="str">
        <f>IF(参照!F499="","",参照!F499)</f>
        <v>日田グリーン電力(株)</v>
      </c>
      <c r="BA499" s="52" t="str">
        <f>IF(参照!G499="","",参照!G499)</f>
        <v>日田グリーン電力(株)_メニューB(残差)</v>
      </c>
      <c r="BB499" s="52">
        <f t="shared" si="38"/>
        <v>0.40899999999999997</v>
      </c>
      <c r="BD499" s="52" t="str">
        <f>IF(参照!L499="","",参照!L499)</f>
        <v>本庄ガス(株)</v>
      </c>
    </row>
    <row r="500" spans="47:56">
      <c r="AU500" s="52" t="str">
        <f>IF(参照!A500="","",参照!A500)</f>
        <v/>
      </c>
      <c r="AV500" s="52" t="str">
        <f>IF(参照!B500="","",参照!B500)</f>
        <v/>
      </c>
      <c r="AW500" s="52" t="str">
        <f>IF(参照!C500="","",参照!C500)</f>
        <v/>
      </c>
      <c r="AX500" s="52" t="str">
        <f>IF(参照!D500="","",参照!D500)</f>
        <v>(参考値)事業者全体</v>
      </c>
      <c r="AY500" s="52">
        <f>IF(参照!E500="","",参照!E500)</f>
        <v>3.3600000000000004E-4</v>
      </c>
      <c r="AZ500" s="52" t="str">
        <f>IF(参照!F500="","",参照!F500)</f>
        <v>日田グリーン電力(株)</v>
      </c>
      <c r="BA500" s="52" t="str">
        <f>IF(参照!G500="","",参照!G500)</f>
        <v>日田グリーン電力(株)_(参考値)事業者全体</v>
      </c>
      <c r="BB500" s="52">
        <f t="shared" si="38"/>
        <v>0.33600000000000002</v>
      </c>
      <c r="BD500" s="52" t="str">
        <f>IF(参照!L500="","",参照!L500)</f>
        <v>(株)まち未来製作所</v>
      </c>
    </row>
    <row r="501" spans="47:56">
      <c r="AU501" s="52" t="str">
        <f>IF(参照!A501="","",参照!A501)</f>
        <v>A0207</v>
      </c>
      <c r="AV501" s="52" t="str">
        <f>IF(参照!B501="","",参照!B501)</f>
        <v>(株)津軽あっぷるパワー</v>
      </c>
      <c r="AW501" s="52">
        <f>IF(参照!C501="","",参照!C501)</f>
        <v>1.5E-5</v>
      </c>
      <c r="AX501" s="52" t="str">
        <f>IF(参照!D501="","",参照!D501)</f>
        <v/>
      </c>
      <c r="AY501" s="52">
        <f>IF(参照!E501="","",参照!E501)</f>
        <v>4.3600000000000008E-4</v>
      </c>
      <c r="AZ501" s="52" t="str">
        <f>IF(参照!F501="","",参照!F501)</f>
        <v>(株)津軽あっぷるパワー</v>
      </c>
      <c r="BA501" s="52" t="str">
        <f>IF(参照!G501="","",参照!G501)</f>
        <v>(株)津軽あっぷるパワー_</v>
      </c>
      <c r="BB501" s="52">
        <f t="shared" si="38"/>
        <v>0.43600000000000005</v>
      </c>
      <c r="BD501" s="52" t="str">
        <f>IF(参照!L501="","",参照!L501)</f>
        <v>松阪新電力(株)</v>
      </c>
    </row>
    <row r="502" spans="47:56">
      <c r="AU502" s="52" t="str">
        <f>IF(参照!A502="","",参照!A502)</f>
        <v>A0208</v>
      </c>
      <c r="AV502" s="52" t="str">
        <f>IF(参照!B502="","",参照!B502)</f>
        <v>(株)花巻銀河パワー</v>
      </c>
      <c r="AW502" s="52">
        <f>IF(参照!C502="","",参照!C502)</f>
        <v>1.2999999999999999E-5</v>
      </c>
      <c r="AX502" s="52" t="str">
        <f>IF(参照!D502="","",参照!D502)</f>
        <v/>
      </c>
      <c r="AY502" s="52">
        <f>IF(参照!E502="","",参照!E502)</f>
        <v>4.35E-4</v>
      </c>
      <c r="AZ502" s="52" t="str">
        <f>IF(参照!F502="","",参照!F502)</f>
        <v>(株)花巻銀河パワー</v>
      </c>
      <c r="BA502" s="52" t="str">
        <f>IF(参照!G502="","",参照!G502)</f>
        <v>(株)花巻銀河パワー_</v>
      </c>
      <c r="BB502" s="52">
        <f t="shared" si="38"/>
        <v>0.435</v>
      </c>
      <c r="BD502" s="52" t="str">
        <f>IF(参照!L502="","",参照!L502)</f>
        <v>松本ガス(株)</v>
      </c>
    </row>
    <row r="503" spans="47:56">
      <c r="AU503" s="52" t="str">
        <f>IF(参照!A503="","",参照!A503)</f>
        <v>A0209</v>
      </c>
      <c r="AV503" s="52" t="str">
        <f>IF(参照!B503="","",参照!B503)</f>
        <v>埼玉ガス(株)</v>
      </c>
      <c r="AW503" s="52">
        <f>IF(参照!C503="","",参照!C503)</f>
        <v>3.6400000000000001E-4</v>
      </c>
      <c r="AX503" s="52" t="str">
        <f>IF(参照!D503="","",参照!D503)</f>
        <v/>
      </c>
      <c r="AY503" s="52">
        <f>IF(参照!E503="","",参照!E503)</f>
        <v>3.0800000000000001E-4</v>
      </c>
      <c r="AZ503" s="52" t="str">
        <f>IF(参照!F503="","",参照!F503)</f>
        <v>埼玉ガス(株)</v>
      </c>
      <c r="BA503" s="52" t="str">
        <f>IF(参照!G503="","",参照!G503)</f>
        <v>埼玉ガス(株)_</v>
      </c>
      <c r="BB503" s="52">
        <f t="shared" si="38"/>
        <v>0.308</v>
      </c>
      <c r="BD503" s="52" t="str">
        <f>IF(参照!L503="","",参照!L503)</f>
        <v>真庭バイオエネルギー(株)</v>
      </c>
    </row>
    <row r="504" spans="47:56">
      <c r="AU504" s="52" t="str">
        <f>IF(参照!A504="","",参照!A504)</f>
        <v>A0210</v>
      </c>
      <c r="AV504" s="52" t="str">
        <f>IF(参照!B504="","",参照!B504)</f>
        <v>宮崎パワーライン(株)</v>
      </c>
      <c r="AW504" s="52">
        <f>IF(参照!C504="","",参照!C504)</f>
        <v>4.3000000000000002E-5</v>
      </c>
      <c r="AX504" s="52" t="str">
        <f>IF(参照!D504="","",参照!D504)</f>
        <v/>
      </c>
      <c r="AY504" s="52">
        <f>IF(参照!E504="","",参照!E504)</f>
        <v>4.15E-4</v>
      </c>
      <c r="AZ504" s="52" t="str">
        <f>IF(参照!F504="","",参照!F504)</f>
        <v>宮崎パワーライン(株)</v>
      </c>
      <c r="BA504" s="52" t="str">
        <f>IF(参照!G504="","",参照!G504)</f>
        <v>宮崎パワーライン(株)_</v>
      </c>
      <c r="BB504" s="52">
        <f t="shared" si="38"/>
        <v>0.41499999999999998</v>
      </c>
      <c r="BD504" s="52" t="str">
        <f>IF(参照!L504="","",参照!L504)</f>
        <v>(株)マルイファシリティーズ</v>
      </c>
    </row>
    <row r="505" spans="47:56">
      <c r="AU505" s="52" t="str">
        <f>IF(参照!A505="","",参照!A505)</f>
        <v>A0211</v>
      </c>
      <c r="AV505" s="52" t="str">
        <f>IF(参照!B505="","",参照!B505)</f>
        <v>(株)パワー・オプティマイザー</v>
      </c>
      <c r="AW505" s="52">
        <f>IF(参照!C505="","",参照!C505)</f>
        <v>4.7800000000000002E-4</v>
      </c>
      <c r="AX505" s="52" t="str">
        <f>IF(参照!D505="","",参照!D505)</f>
        <v/>
      </c>
      <c r="AY505" s="52">
        <f>IF(参照!E505="","",参照!E505)</f>
        <v>5.22E-4</v>
      </c>
      <c r="AZ505" s="52" t="str">
        <f>IF(参照!F505="","",参照!F505)</f>
        <v>(株)パワー・オプティマイザー</v>
      </c>
      <c r="BA505" s="52" t="str">
        <f>IF(参照!G505="","",参照!G505)</f>
        <v>(株)パワー・オプティマイザー_</v>
      </c>
      <c r="BB505" s="52">
        <f t="shared" si="38"/>
        <v>0.52200000000000002</v>
      </c>
      <c r="BD505" s="52" t="str">
        <f>IF(参照!L505="","",参照!L505)</f>
        <v>(株)丸の内電力</v>
      </c>
    </row>
    <row r="506" spans="47:56">
      <c r="AU506" s="52" t="str">
        <f>IF(参照!A506="","",参照!A506)</f>
        <v>A0213</v>
      </c>
      <c r="AV506" s="52" t="str">
        <f>IF(参照!B506="","",参照!B506)</f>
        <v>(株)Ｕ－ＰＯＷＥＲ</v>
      </c>
      <c r="AW506" s="52">
        <f>IF(参照!C506="","",参照!C506)</f>
        <v>4.6799999999999999E-4</v>
      </c>
      <c r="AX506" s="52" t="str">
        <f>IF(参照!D506="","",参照!D506)</f>
        <v/>
      </c>
      <c r="AY506" s="52">
        <f>IF(参照!E506="","",参照!E506)</f>
        <v>4.9100000000000001E-4</v>
      </c>
      <c r="AZ506" s="52" t="str">
        <f>IF(参照!F506="","",参照!F506)</f>
        <v>(株)Ｕ－ＰＯＷＥＲ</v>
      </c>
      <c r="BA506" s="52" t="str">
        <f>IF(参照!G506="","",参照!G506)</f>
        <v>(株)Ｕ－ＰＯＷＥＲ_</v>
      </c>
      <c r="BB506" s="52">
        <f t="shared" si="38"/>
        <v>0.49099999999999999</v>
      </c>
      <c r="BD506" s="52" t="str">
        <f>IF(参照!L506="","",参照!L506)</f>
        <v>丸紅伊那みらいでんき(株)</v>
      </c>
    </row>
    <row r="507" spans="47:56">
      <c r="AU507" s="52" t="str">
        <f>IF(参照!A507="","",参照!A507)</f>
        <v>A0214</v>
      </c>
      <c r="AV507" s="52" t="str">
        <f>IF(参照!B507="","",参照!B507)</f>
        <v>(株)ＴＴＳパワー</v>
      </c>
      <c r="AW507" s="52">
        <f>IF(参照!C507="","",参照!C507)</f>
        <v>4.75E-4</v>
      </c>
      <c r="AX507" s="52" t="str">
        <f>IF(参照!D507="","",参照!D507)</f>
        <v/>
      </c>
      <c r="AY507" s="52">
        <f>IF(参照!E507="","",参照!E507)</f>
        <v>4.2200000000000001E-4</v>
      </c>
      <c r="AZ507" s="52" t="str">
        <f>IF(参照!F507="","",参照!F507)</f>
        <v>(株)ＴＴＳパワー</v>
      </c>
      <c r="BA507" s="52" t="str">
        <f>IF(参照!G507="","",参照!G507)</f>
        <v>(株)ＴＴＳパワー_</v>
      </c>
      <c r="BB507" s="52">
        <f t="shared" si="38"/>
        <v>0.42199999999999999</v>
      </c>
      <c r="BD507" s="52" t="str">
        <f>IF(参照!L507="","",参照!L507)</f>
        <v>丸紅新電力(株)</v>
      </c>
    </row>
    <row r="508" spans="47:56">
      <c r="AU508" s="52" t="str">
        <f>IF(参照!A508="","",参照!A508)</f>
        <v>A0216</v>
      </c>
      <c r="AV508" s="52" t="str">
        <f>IF(参照!B508="","",参照!B508)</f>
        <v>(株)岩手ウッドパワー</v>
      </c>
      <c r="AW508" s="52" t="str">
        <f>IF(参照!C508="","",参照!C508)</f>
        <v>0.000453※</v>
      </c>
      <c r="AX508" s="52" t="str">
        <f>IF(参照!D508="","",参照!D508)</f>
        <v/>
      </c>
      <c r="AY508" s="52">
        <f>IF(参照!E508="","",参照!E508)</f>
        <v>4.5100000000000001E-4</v>
      </c>
      <c r="AZ508" s="52" t="str">
        <f>IF(参照!F508="","",参照!F508)</f>
        <v>(株)岩手ウッドパワー</v>
      </c>
      <c r="BA508" s="52" t="str">
        <f>IF(参照!G508="","",参照!G508)</f>
        <v>(株)岩手ウッドパワー_</v>
      </c>
      <c r="BB508" s="52">
        <f t="shared" si="38"/>
        <v>0.45100000000000001</v>
      </c>
      <c r="BD508" s="52" t="str">
        <f>IF(参照!L508="","",参照!L508)</f>
        <v>(株)マルヰ</v>
      </c>
    </row>
    <row r="509" spans="47:56">
      <c r="AU509" s="52" t="str">
        <f>IF(参照!A509="","",参照!A509)</f>
        <v>A0217</v>
      </c>
      <c r="AV509" s="52" t="str">
        <f>IF(参照!B509="","",参照!B509)</f>
        <v>里山パワーワークス(株)</v>
      </c>
      <c r="AW509" s="52" t="str">
        <f>IF(参照!C509="","",参照!C509)</f>
        <v>0.000453※</v>
      </c>
      <c r="AX509" s="52" t="str">
        <f>IF(参照!D509="","",参照!D509)</f>
        <v/>
      </c>
      <c r="AY509" s="52">
        <f>IF(参照!E509="","",参照!E509)</f>
        <v>4.9399999999999997E-4</v>
      </c>
      <c r="AZ509" s="52" t="str">
        <f>IF(参照!F509="","",参照!F509)</f>
        <v>里山パワーワークス(株)</v>
      </c>
      <c r="BA509" s="52" t="str">
        <f>IF(参照!G509="","",参照!G509)</f>
        <v>里山パワーワークス(株)_</v>
      </c>
      <c r="BB509" s="52">
        <f t="shared" si="38"/>
        <v>0.49399999999999999</v>
      </c>
      <c r="BD509" s="52" t="str">
        <f>IF(参照!L509="","",参照!L509)</f>
        <v>三河商事(株)</v>
      </c>
    </row>
    <row r="510" spans="47:56">
      <c r="AU510" s="52" t="str">
        <f>IF(参照!A510="","",参照!A510)</f>
        <v>A0218</v>
      </c>
      <c r="AV510" s="52" t="str">
        <f>IF(参照!B510="","",参照!B510)</f>
        <v>(株)中之条パワー</v>
      </c>
      <c r="AW510" s="52">
        <f>IF(参照!C510="","",参照!C510)</f>
        <v>3.2699999999999998E-4</v>
      </c>
      <c r="AX510" s="52" t="str">
        <f>IF(参照!D510="","",参照!D510)</f>
        <v>メニューA</v>
      </c>
      <c r="AY510" s="52">
        <f>IF(参照!E510="","",参照!E510)</f>
        <v>0</v>
      </c>
      <c r="AZ510" s="52" t="str">
        <f>IF(参照!F510="","",参照!F510)</f>
        <v>(株)中之条パワー</v>
      </c>
      <c r="BA510" s="52" t="str">
        <f>IF(参照!G510="","",参照!G510)</f>
        <v>(株)中之条パワー_メニューA</v>
      </c>
      <c r="BB510" s="52">
        <f t="shared" si="38"/>
        <v>0</v>
      </c>
      <c r="BD510" s="52" t="str">
        <f>IF(参照!L510="","",参照!L510)</f>
        <v>(株)三河の山里コミュニティパワー</v>
      </c>
    </row>
    <row r="511" spans="47:56">
      <c r="AU511" s="52" t="str">
        <f>IF(参照!A511="","",参照!A511)</f>
        <v/>
      </c>
      <c r="AV511" s="52" t="str">
        <f>IF(参照!B511="","",参照!B511)</f>
        <v/>
      </c>
      <c r="AW511" s="52" t="str">
        <f>IF(参照!C511="","",参照!C511)</f>
        <v/>
      </c>
      <c r="AX511" s="52" t="str">
        <f>IF(参照!D511="","",参照!D511)</f>
        <v>メニューB(残差)</v>
      </c>
      <c r="AY511" s="52">
        <f>IF(参照!E511="","",参照!E511)</f>
        <v>4.84E-4</v>
      </c>
      <c r="AZ511" s="52" t="str">
        <f>IF(参照!F511="","",参照!F511)</f>
        <v>(株)中之条パワー</v>
      </c>
      <c r="BA511" s="52" t="str">
        <f>IF(参照!G511="","",参照!G511)</f>
        <v>(株)中之条パワー_メニューB(残差)</v>
      </c>
      <c r="BB511" s="52">
        <f t="shared" si="38"/>
        <v>0.48399999999999999</v>
      </c>
      <c r="BD511" s="52" t="str">
        <f>IF(参照!L511="","",参照!L511)</f>
        <v>三井物産(株)</v>
      </c>
    </row>
    <row r="512" spans="47:56">
      <c r="AU512" s="52" t="str">
        <f>IF(参照!A512="","",参照!A512)</f>
        <v/>
      </c>
      <c r="AV512" s="52" t="str">
        <f>IF(参照!B512="","",参照!B512)</f>
        <v/>
      </c>
      <c r="AW512" s="52" t="str">
        <f>IF(参照!C512="","",参照!C512)</f>
        <v/>
      </c>
      <c r="AX512" s="52" t="str">
        <f>IF(参照!D512="","",参照!D512)</f>
        <v>(参考値)事業者全体</v>
      </c>
      <c r="AY512" s="52">
        <f>IF(参照!E512="","",参照!E512)</f>
        <v>4.6800000000000005E-4</v>
      </c>
      <c r="AZ512" s="52" t="str">
        <f>IF(参照!F512="","",参照!F512)</f>
        <v>(株)中之条パワー</v>
      </c>
      <c r="BA512" s="52" t="str">
        <f>IF(参照!G512="","",参照!G512)</f>
        <v>(株)中之条パワー_(参考値)事業者全体</v>
      </c>
      <c r="BB512" s="52">
        <f t="shared" si="38"/>
        <v>0.46800000000000003</v>
      </c>
      <c r="BD512" s="52" t="str">
        <f>IF(参照!L512="","",参照!L512)</f>
        <v>(株)ミツウロコヴェッセル</v>
      </c>
    </row>
    <row r="513" spans="47:56">
      <c r="AU513" s="52" t="str">
        <f>IF(参照!A513="","",参照!A513)</f>
        <v>A0220</v>
      </c>
      <c r="AV513" s="52" t="str">
        <f>IF(参照!B513="","",参照!B513)</f>
        <v>日産トレーデイング(株)</v>
      </c>
      <c r="AW513" s="52">
        <f>IF(参照!C513="","",参照!C513)</f>
        <v>5.1800000000000001E-4</v>
      </c>
      <c r="AX513" s="52" t="str">
        <f>IF(参照!D513="","",参照!D513)</f>
        <v/>
      </c>
      <c r="AY513" s="52">
        <f>IF(参照!E513="","",参照!E513)</f>
        <v>5.4699999999999996E-4</v>
      </c>
      <c r="AZ513" s="52" t="str">
        <f>IF(参照!F513="","",参照!F513)</f>
        <v>日産トレーデイング(株)</v>
      </c>
      <c r="BA513" s="52" t="str">
        <f>IF(参照!G513="","",参照!G513)</f>
        <v>日産トレーデイング(株)_</v>
      </c>
      <c r="BB513" s="52">
        <f t="shared" si="38"/>
        <v>0.54699999999999993</v>
      </c>
      <c r="BD513" s="52" t="str">
        <f>IF(参照!L513="","",参照!L513)</f>
        <v>ミツウロコグリーンエネルギー(株)</v>
      </c>
    </row>
    <row r="514" spans="47:56">
      <c r="AU514" s="52" t="str">
        <f>IF(参照!A514="","",参照!A514)</f>
        <v>A0221</v>
      </c>
      <c r="AV514" s="52" t="str">
        <f>IF(参照!B514="","",参照!B514)</f>
        <v>(株)エネウィル(旧：ＪＡＧ国際エナジー(株))</v>
      </c>
      <c r="AW514" s="52">
        <f>IF(参照!C514="","",参照!C514)</f>
        <v>4.08E-4</v>
      </c>
      <c r="AX514" s="52" t="str">
        <f>IF(参照!D514="","",参照!D514)</f>
        <v>メニューA</v>
      </c>
      <c r="AY514" s="52">
        <f>IF(参照!E514="","",参照!E514)</f>
        <v>0</v>
      </c>
      <c r="AZ514" s="52" t="str">
        <f>IF(参照!F514="","",参照!F514)</f>
        <v>(株)エネウィル(旧：ＪＡＧ国際エナジー(株))</v>
      </c>
      <c r="BA514" s="52" t="str">
        <f>IF(参照!G514="","",参照!G514)</f>
        <v>(株)エネウィル(旧：ＪＡＧ国際エナジー(株))_メニューA</v>
      </c>
      <c r="BB514" s="52">
        <f t="shared" si="38"/>
        <v>0</v>
      </c>
      <c r="BD514" s="52" t="str">
        <f>IF(参照!L514="","",参照!L514)</f>
        <v>水戸電力(株)</v>
      </c>
    </row>
    <row r="515" spans="47:56">
      <c r="AU515" s="52" t="str">
        <f>IF(参照!A515="","",参照!A515)</f>
        <v/>
      </c>
      <c r="AV515" s="52" t="str">
        <f>IF(参照!B515="","",参照!B515)</f>
        <v/>
      </c>
      <c r="AW515" s="52" t="str">
        <f>IF(参照!C515="","",参照!C515)</f>
        <v/>
      </c>
      <c r="AX515" s="52" t="str">
        <f>IF(参照!D515="","",参照!D515)</f>
        <v>メニューB(残差)</v>
      </c>
      <c r="AY515" s="52">
        <f>IF(参照!E515="","",参照!E515)</f>
        <v>5.0600000000000005E-4</v>
      </c>
      <c r="AZ515" s="52" t="str">
        <f>IF(参照!F515="","",参照!F515)</f>
        <v>(株)エネウィル(旧：ＪＡＧ国際エナジー(株))</v>
      </c>
      <c r="BA515" s="52" t="str">
        <f>IF(参照!G515="","",参照!G515)</f>
        <v>(株)エネウィル(旧：ＪＡＧ国際エナジー(株))_メニューB(残差)</v>
      </c>
      <c r="BB515" s="52">
        <f t="shared" si="38"/>
        <v>0.50600000000000001</v>
      </c>
      <c r="BD515" s="52" t="str">
        <f>IF(参照!L515="","",参照!L515)</f>
        <v>(株)みとや</v>
      </c>
    </row>
    <row r="516" spans="47:56">
      <c r="AU516" s="52" t="str">
        <f>IF(参照!A516="","",参照!A516)</f>
        <v/>
      </c>
      <c r="AV516" s="52" t="str">
        <f>IF(参照!B516="","",参照!B516)</f>
        <v/>
      </c>
      <c r="AW516" s="52" t="str">
        <f>IF(参照!C516="","",参照!C516)</f>
        <v/>
      </c>
      <c r="AX516" s="52" t="str">
        <f>IF(参照!D516="","",参照!D516)</f>
        <v>(参考値)事業者全体</v>
      </c>
      <c r="AY516" s="52">
        <f>IF(参照!E516="","",参照!E516)</f>
        <v>5.2599999999999999E-4</v>
      </c>
      <c r="AZ516" s="52" t="str">
        <f>IF(参照!F516="","",参照!F516)</f>
        <v>(株)エネウィル(旧：ＪＡＧ国際エナジー(株))</v>
      </c>
      <c r="BA516" s="52" t="str">
        <f>IF(参照!G516="","",参照!G516)</f>
        <v>(株)エネウィル(旧：ＪＡＧ国際エナジー(株))_(参考値)事業者全体</v>
      </c>
      <c r="BB516" s="52">
        <f t="shared" si="38"/>
        <v>0.52600000000000002</v>
      </c>
      <c r="BD516" s="52" t="str">
        <f>IF(参照!L516="","",参照!L516)</f>
        <v>緑屋電気(株)</v>
      </c>
    </row>
    <row r="517" spans="47:56">
      <c r="AU517" s="52" t="str">
        <f>IF(参照!A517="","",参照!A517)</f>
        <v>A0222</v>
      </c>
      <c r="AV517" s="52" t="str">
        <f>IF(参照!B517="","",参照!B517)</f>
        <v>Ｎｅｘｔ　Ｐｏｗｅｒ(株)</v>
      </c>
      <c r="AW517" s="52">
        <f>IF(参照!C517="","",参照!C517)</f>
        <v>7.2099999999999996E-4</v>
      </c>
      <c r="AX517" s="52" t="str">
        <f>IF(参照!D517="","",参照!D517)</f>
        <v/>
      </c>
      <c r="AY517" s="52">
        <f>IF(参照!E517="","",参照!E517)</f>
        <v>7.0899999999999999E-4</v>
      </c>
      <c r="AZ517" s="52" t="str">
        <f>IF(参照!F517="","",参照!F517)</f>
        <v>Ｎｅｘｔ　Ｐｏｗｅｒ(株)</v>
      </c>
      <c r="BA517" s="52" t="str">
        <f>IF(参照!G517="","",参照!G517)</f>
        <v>Ｎｅｘｔ　Ｐｏｗｅｒ(株)_</v>
      </c>
      <c r="BB517" s="52">
        <f t="shared" ref="BB517:BB580" si="39">AY517*1000</f>
        <v>0.70899999999999996</v>
      </c>
      <c r="BD517" s="52" t="str">
        <f>IF(参照!L517="","",参照!L517)</f>
        <v>(株)ミナサポ</v>
      </c>
    </row>
    <row r="518" spans="47:56">
      <c r="AU518" s="52" t="str">
        <f>IF(参照!A518="","",参照!A518)</f>
        <v>A0223</v>
      </c>
      <c r="AV518" s="52" t="str">
        <f>IF(参照!B518="","",参照!B518)</f>
        <v>伊藤忠エネクスホームライフ西日本(株)</v>
      </c>
      <c r="AW518" s="52">
        <f>IF(参照!C518="","",参照!C518)</f>
        <v>4.6900000000000002E-4</v>
      </c>
      <c r="AX518" s="52" t="str">
        <f>IF(参照!D518="","",参照!D518)</f>
        <v/>
      </c>
      <c r="AY518" s="52">
        <f>IF(参照!E518="","",参照!E518)</f>
        <v>4.1300000000000001E-4</v>
      </c>
      <c r="AZ518" s="52" t="str">
        <f>IF(参照!F518="","",参照!F518)</f>
        <v>伊藤忠エネクスホームライフ西日本(株)</v>
      </c>
      <c r="BA518" s="52" t="str">
        <f>IF(参照!G518="","",参照!G518)</f>
        <v>伊藤忠エネクスホームライフ西日本(株)_</v>
      </c>
      <c r="BB518" s="52">
        <f t="shared" si="39"/>
        <v>0.41300000000000003</v>
      </c>
      <c r="BD518" s="52" t="str">
        <f>IF(参照!L518="","",参照!L518)</f>
        <v>みなとみらい電力(株)</v>
      </c>
    </row>
    <row r="519" spans="47:56">
      <c r="AU519" s="52" t="str">
        <f>IF(参照!A519="","",参照!A519)</f>
        <v>A0226</v>
      </c>
      <c r="AV519" s="52" t="str">
        <f>IF(参照!B519="","",参照!B519)</f>
        <v>グリーナ(株)</v>
      </c>
      <c r="AW519" s="52">
        <f>IF(参照!C519="","",参照!C519)</f>
        <v>4.44E-4</v>
      </c>
      <c r="AX519" s="52" t="str">
        <f>IF(参照!D519="","",参照!D519)</f>
        <v>メニューA</v>
      </c>
      <c r="AY519" s="52">
        <f>IF(参照!E519="","",参照!E519)</f>
        <v>0</v>
      </c>
      <c r="AZ519" s="52" t="str">
        <f>IF(参照!F519="","",参照!F519)</f>
        <v>グリーナ(株)</v>
      </c>
      <c r="BA519" s="52" t="str">
        <f>IF(参照!G519="","",参照!G519)</f>
        <v>グリーナ(株)_メニューA</v>
      </c>
      <c r="BB519" s="52">
        <f t="shared" si="39"/>
        <v>0</v>
      </c>
      <c r="BD519" s="52" t="str">
        <f>IF(参照!L519="","",参照!L519)</f>
        <v>みの市民エネルギー(株)</v>
      </c>
    </row>
    <row r="520" spans="47:56">
      <c r="AU520" s="52" t="str">
        <f>IF(参照!A520="","",参照!A520)</f>
        <v/>
      </c>
      <c r="AV520" s="52" t="str">
        <f>IF(参照!B520="","",参照!B520)</f>
        <v/>
      </c>
      <c r="AW520" s="52" t="str">
        <f>IF(参照!C520="","",参照!C520)</f>
        <v/>
      </c>
      <c r="AX520" s="52" t="str">
        <f>IF(参照!D520="","",参照!D520)</f>
        <v>メニューB</v>
      </c>
      <c r="AY520" s="52">
        <f>IF(参照!E520="","",参照!E520)</f>
        <v>0</v>
      </c>
      <c r="AZ520" s="52" t="str">
        <f>IF(参照!F520="","",参照!F520)</f>
        <v>グリーナ(株)</v>
      </c>
      <c r="BA520" s="52" t="str">
        <f>IF(参照!G520="","",参照!G520)</f>
        <v>グリーナ(株)_メニューB</v>
      </c>
      <c r="BB520" s="52">
        <f t="shared" si="39"/>
        <v>0</v>
      </c>
      <c r="BD520" s="52" t="str">
        <f>IF(参照!L520="","",参照!L520)</f>
        <v>(株)美作国電力</v>
      </c>
    </row>
    <row r="521" spans="47:56">
      <c r="AU521" s="52" t="str">
        <f>IF(参照!A521="","",参照!A521)</f>
        <v/>
      </c>
      <c r="AV521" s="52" t="str">
        <f>IF(参照!B521="","",参照!B521)</f>
        <v/>
      </c>
      <c r="AW521" s="52" t="str">
        <f>IF(参照!C521="","",参照!C521)</f>
        <v/>
      </c>
      <c r="AX521" s="52" t="str">
        <f>IF(参照!D521="","",参照!D521)</f>
        <v>メニューC(残差)</v>
      </c>
      <c r="AY521" s="52">
        <f>IF(参照!E521="","",参照!E521)</f>
        <v>0</v>
      </c>
      <c r="AZ521" s="52" t="str">
        <f>IF(参照!F521="","",参照!F521)</f>
        <v>グリーナ(株)</v>
      </c>
      <c r="BA521" s="52" t="str">
        <f>IF(参照!G521="","",参照!G521)</f>
        <v>グリーナ(株)_メニューC(残差)</v>
      </c>
      <c r="BB521" s="52">
        <f t="shared" si="39"/>
        <v>0</v>
      </c>
      <c r="BD521" s="52" t="str">
        <f>IF(参照!L521="","",参照!L521)</f>
        <v>(株)宮交シティ</v>
      </c>
    </row>
    <row r="522" spans="47:56">
      <c r="AU522" s="52" t="str">
        <f>IF(参照!A522="","",参照!A522)</f>
        <v/>
      </c>
      <c r="AV522" s="52" t="str">
        <f>IF(参照!B522="","",参照!B522)</f>
        <v/>
      </c>
      <c r="AW522" s="52" t="str">
        <f>IF(参照!C522="","",参照!C522)</f>
        <v/>
      </c>
      <c r="AX522" s="52" t="str">
        <f>IF(参照!D522="","",参照!D522)</f>
        <v>(参考値)事業者全体</v>
      </c>
      <c r="AY522" s="52">
        <f>IF(参照!E522="","",参照!E522)</f>
        <v>0</v>
      </c>
      <c r="AZ522" s="52" t="str">
        <f>IF(参照!F522="","",参照!F522)</f>
        <v>グリーナ(株)</v>
      </c>
      <c r="BA522" s="52" t="str">
        <f>IF(参照!G522="","",参照!G522)</f>
        <v>グリーナ(株)_(参考値)事業者全体</v>
      </c>
      <c r="BB522" s="52">
        <f t="shared" si="39"/>
        <v>0</v>
      </c>
      <c r="BD522" s="52" t="str">
        <f>IF(参照!L522="","",参照!L522)</f>
        <v>宮古新電力(株)</v>
      </c>
    </row>
    <row r="523" spans="47:56">
      <c r="AU523" s="52" t="str">
        <f>IF(参照!A523="","",参照!A523)</f>
        <v>A0227</v>
      </c>
      <c r="AV523" s="52" t="str">
        <f>IF(参照!B523="","",参照!B523)</f>
        <v>はりま電力(株)</v>
      </c>
      <c r="AW523" s="52">
        <f>IF(参照!C523="","",参照!C523)</f>
        <v>4.95E-4</v>
      </c>
      <c r="AX523" s="52" t="str">
        <f>IF(参照!D523="","",参照!D523)</f>
        <v/>
      </c>
      <c r="AY523" s="52">
        <f>IF(参照!E523="","",参照!E523)</f>
        <v>5.2599999999999999E-4</v>
      </c>
      <c r="AZ523" s="52" t="str">
        <f>IF(参照!F523="","",参照!F523)</f>
        <v>はりま電力(株)</v>
      </c>
      <c r="BA523" s="52" t="str">
        <f>IF(参照!G523="","",参照!G523)</f>
        <v>はりま電力(株)_</v>
      </c>
      <c r="BB523" s="52">
        <f t="shared" si="39"/>
        <v>0.52600000000000002</v>
      </c>
      <c r="BD523" s="52" t="str">
        <f>IF(参照!L523="","",参照!L523)</f>
        <v>(株)宮崎ガスリビング</v>
      </c>
    </row>
    <row r="524" spans="47:56">
      <c r="AU524" s="52" t="str">
        <f>IF(参照!A524="","",参照!A524)</f>
        <v>A0228</v>
      </c>
      <c r="AV524" s="52" t="str">
        <f>IF(参照!B524="","",参照!B524)</f>
        <v>(株)浜松新電力</v>
      </c>
      <c r="AW524" s="52">
        <f>IF(参照!C524="","",参照!C524)</f>
        <v>4.5000000000000003E-5</v>
      </c>
      <c r="AX524" s="52" t="str">
        <f>IF(参照!D524="","",参照!D524)</f>
        <v/>
      </c>
      <c r="AY524" s="52">
        <f>IF(参照!E524="","",参照!E524)</f>
        <v>5.0100000000000003E-4</v>
      </c>
      <c r="AZ524" s="52" t="str">
        <f>IF(参照!F524="","",参照!F524)</f>
        <v>(株)浜松新電力</v>
      </c>
      <c r="BA524" s="52" t="str">
        <f>IF(参照!G524="","",参照!G524)</f>
        <v>(株)浜松新電力_</v>
      </c>
      <c r="BB524" s="52">
        <f t="shared" si="39"/>
        <v>0.501</v>
      </c>
      <c r="BD524" s="52" t="str">
        <f>IF(参照!L524="","",参照!L524)</f>
        <v>宮崎電力(株)</v>
      </c>
    </row>
    <row r="525" spans="47:56">
      <c r="AU525" s="52" t="str">
        <f>IF(参照!A525="","",参照!A525)</f>
        <v>A0229</v>
      </c>
      <c r="AV525" s="52" t="str">
        <f>IF(参照!B525="","",参照!B525)</f>
        <v>ゼロワットパワー(株)</v>
      </c>
      <c r="AW525" s="52">
        <f>IF(参照!C525="","",参照!C525)</f>
        <v>2.5000000000000001E-5</v>
      </c>
      <c r="AX525" s="52" t="str">
        <f>IF(参照!D525="","",参照!D525)</f>
        <v>メニューA</v>
      </c>
      <c r="AY525" s="52">
        <f>IF(参照!E525="","",参照!E525)</f>
        <v>0</v>
      </c>
      <c r="AZ525" s="52" t="str">
        <f>IF(参照!F525="","",参照!F525)</f>
        <v>ゼロワットパワー(株)</v>
      </c>
      <c r="BA525" s="52" t="str">
        <f>IF(参照!G525="","",参照!G525)</f>
        <v>ゼロワットパワー(株)_メニューA</v>
      </c>
      <c r="BB525" s="52">
        <f t="shared" si="39"/>
        <v>0</v>
      </c>
      <c r="BD525" s="52" t="str">
        <f>IF(参照!L525="","",参照!L525)</f>
        <v>宮崎パワーライン(株)</v>
      </c>
    </row>
    <row r="526" spans="47:56">
      <c r="AU526" s="52" t="str">
        <f>IF(参照!A526="","",参照!A526)</f>
        <v>A0230</v>
      </c>
      <c r="AV526" s="52" t="str">
        <f>IF(参照!B526="","",参照!B526)</f>
        <v>アストマックス(株)</v>
      </c>
      <c r="AW526" s="52" t="str">
        <f>IF(参照!C526="","",参照!C526)</f>
        <v>0.000453※</v>
      </c>
      <c r="AX526" s="52" t="str">
        <f>IF(参照!D526="","",参照!D526)</f>
        <v/>
      </c>
      <c r="AY526" s="52">
        <f>IF(参照!E526="","",参照!E526)</f>
        <v>4.5300000000000001E-4</v>
      </c>
      <c r="AZ526" s="52" t="str">
        <f>IF(参照!F526="","",参照!F526)</f>
        <v>アストマックス(株)</v>
      </c>
      <c r="BA526" s="52" t="str">
        <f>IF(参照!G526="","",参照!G526)</f>
        <v>アストマックス(株)_</v>
      </c>
      <c r="BB526" s="52">
        <f t="shared" si="39"/>
        <v>0.45300000000000001</v>
      </c>
      <c r="BD526" s="52" t="str">
        <f>IF(参照!L526="","",参照!L526)</f>
        <v>みやまスマートエネルギー(株)</v>
      </c>
    </row>
    <row r="527" spans="47:56">
      <c r="AU527" s="52" t="str">
        <f>IF(参照!A527="","",参照!A527)</f>
        <v>A0231</v>
      </c>
      <c r="AV527" s="52" t="str">
        <f>IF(参照!B527="","",参照!B527)</f>
        <v>(株)やまがた新電力</v>
      </c>
      <c r="AW527" s="52">
        <f>IF(参照!C527="","",参照!C527)</f>
        <v>6.0000000000000002E-6</v>
      </c>
      <c r="AX527" s="52" t="str">
        <f>IF(参照!D527="","",参照!D527)</f>
        <v>メニューA</v>
      </c>
      <c r="AY527" s="52">
        <f>IF(参照!E527="","",参照!E527)</f>
        <v>0</v>
      </c>
      <c r="AZ527" s="52" t="str">
        <f>IF(参照!F527="","",参照!F527)</f>
        <v>(株)やまがた新電力</v>
      </c>
      <c r="BA527" s="52" t="str">
        <f>IF(参照!G527="","",参照!G527)</f>
        <v>(株)やまがた新電力_メニューA</v>
      </c>
      <c r="BB527" s="52">
        <f t="shared" si="39"/>
        <v>0</v>
      </c>
      <c r="BD527" s="52" t="str">
        <f>IF(参照!L527="","",参照!L527)</f>
        <v>みよしエナジー(株)</v>
      </c>
    </row>
    <row r="528" spans="47:56">
      <c r="AU528" s="52" t="str">
        <f>IF(参照!A528="","",参照!A528)</f>
        <v/>
      </c>
      <c r="AV528" s="52" t="str">
        <f>IF(参照!B528="","",参照!B528)</f>
        <v/>
      </c>
      <c r="AW528" s="52" t="str">
        <f>IF(参照!C528="","",参照!C528)</f>
        <v/>
      </c>
      <c r="AX528" s="52" t="str">
        <f>IF(参照!D528="","",参照!D528)</f>
        <v>メニューB(残差)</v>
      </c>
      <c r="AY528" s="52">
        <f>IF(参照!E528="","",参照!E528)</f>
        <v>6.1600000000000001E-4</v>
      </c>
      <c r="AZ528" s="52" t="str">
        <f>IF(参照!F528="","",参照!F528)</f>
        <v>(株)やまがた新電力</v>
      </c>
      <c r="BA528" s="52" t="str">
        <f>IF(参照!G528="","",参照!G528)</f>
        <v>(株)やまがた新電力_メニューB(残差)</v>
      </c>
      <c r="BB528" s="52">
        <f t="shared" si="39"/>
        <v>0.61599999999999999</v>
      </c>
      <c r="BD528" s="52" t="str">
        <f>IF(参照!L528="","",参照!L528)</f>
        <v>ミライフ(株)</v>
      </c>
    </row>
    <row r="529" spans="47:56">
      <c r="AU529" s="52" t="str">
        <f>IF(参照!A529="","",参照!A529)</f>
        <v/>
      </c>
      <c r="AV529" s="52" t="str">
        <f>IF(参照!B529="","",参照!B529)</f>
        <v/>
      </c>
      <c r="AW529" s="52" t="str">
        <f>IF(参照!C529="","",参照!C529)</f>
        <v/>
      </c>
      <c r="AX529" s="52" t="str">
        <f>IF(参照!D529="","",参照!D529)</f>
        <v>(参考値)事業者全体</v>
      </c>
      <c r="AY529" s="52">
        <f>IF(参照!E529="","",参照!E529)</f>
        <v>4.44E-4</v>
      </c>
      <c r="AZ529" s="52" t="str">
        <f>IF(参照!F529="","",参照!F529)</f>
        <v>(株)やまがた新電力</v>
      </c>
      <c r="BA529" s="52" t="str">
        <f>IF(参照!G529="","",参照!G529)</f>
        <v>(株)やまがた新電力_(参考値)事業者全体</v>
      </c>
      <c r="BB529" s="52">
        <f t="shared" si="39"/>
        <v>0.44400000000000001</v>
      </c>
      <c r="BD529" s="52" t="str">
        <f>IF(参照!L529="","",参照!L529)</f>
        <v>ミライフ東日本(株)</v>
      </c>
    </row>
    <row r="530" spans="47:56">
      <c r="AU530" s="52" t="str">
        <f>IF(参照!A530="","",参照!A530)</f>
        <v>A0232</v>
      </c>
      <c r="AV530" s="52" t="str">
        <f>IF(参照!B530="","",参照!B530)</f>
        <v>一般社団法人東松島みらいとし機構</v>
      </c>
      <c r="AW530" s="52">
        <f>IF(参照!C530="","",参照!C530)</f>
        <v>3.6299999999999999E-4</v>
      </c>
      <c r="AX530" s="52" t="str">
        <f>IF(参照!D530="","",参照!D530)</f>
        <v/>
      </c>
      <c r="AY530" s="52">
        <f>IF(参照!E530="","",参照!E530)</f>
        <v>5.5500000000000005E-4</v>
      </c>
      <c r="AZ530" s="52" t="str">
        <f>IF(参照!F530="","",参照!F530)</f>
        <v>一般社団法人東松島みらいとし機構</v>
      </c>
      <c r="BA530" s="52" t="str">
        <f>IF(参照!G530="","",参照!G530)</f>
        <v>一般社団法人東松島みらいとし機構_</v>
      </c>
      <c r="BB530" s="52">
        <f t="shared" si="39"/>
        <v>0.55500000000000005</v>
      </c>
      <c r="BD530" s="52" t="str">
        <f>IF(参照!L530="","",参照!L530)</f>
        <v>(株)明治産業</v>
      </c>
    </row>
    <row r="531" spans="47:56">
      <c r="AU531" s="52" t="str">
        <f>IF(参照!A531="","",参照!A531)</f>
        <v>A0234</v>
      </c>
      <c r="AV531" s="52" t="str">
        <f>IF(参照!B531="","",参照!B531)</f>
        <v>(株)グリーンパワー大東</v>
      </c>
      <c r="AW531" s="52">
        <f>IF(参照!C531="","",参照!C531)</f>
        <v>1.6000000000000001E-4</v>
      </c>
      <c r="AX531" s="52" t="str">
        <f>IF(参照!D531="","",参照!D531)</f>
        <v>メニューA</v>
      </c>
      <c r="AY531" s="52">
        <f>IF(参照!E531="","",参照!E531)</f>
        <v>0</v>
      </c>
      <c r="AZ531" s="52" t="str">
        <f>IF(参照!F531="","",参照!F531)</f>
        <v>(株)グリーンパワー大東</v>
      </c>
      <c r="BA531" s="52" t="str">
        <f>IF(参照!G531="","",参照!G531)</f>
        <v>(株)グリーンパワー大東_メニューA</v>
      </c>
      <c r="BB531" s="52">
        <f t="shared" si="39"/>
        <v>0</v>
      </c>
      <c r="BD531" s="52" t="str">
        <f>IF(参照!L531="","",参照!L531)</f>
        <v>名南共同エネルギー(株)</v>
      </c>
    </row>
    <row r="532" spans="47:56">
      <c r="AU532" s="52" t="str">
        <f>IF(参照!A532="","",参照!A532)</f>
        <v/>
      </c>
      <c r="AV532" s="52" t="str">
        <f>IF(参照!B532="","",参照!B532)</f>
        <v/>
      </c>
      <c r="AW532" s="52" t="str">
        <f>IF(参照!C532="","",参照!C532)</f>
        <v/>
      </c>
      <c r="AX532" s="52" t="str">
        <f>IF(参照!D532="","",参照!D532)</f>
        <v>メニューB(残差)</v>
      </c>
      <c r="AY532" s="52">
        <f>IF(参照!E532="","",参照!E532)</f>
        <v>2.0100000000000001E-4</v>
      </c>
      <c r="AZ532" s="52" t="str">
        <f>IF(参照!F532="","",参照!F532)</f>
        <v>(株)グリーンパワー大東</v>
      </c>
      <c r="BA532" s="52" t="str">
        <f>IF(参照!G532="","",参照!G532)</f>
        <v>(株)グリーンパワー大東_メニューB(残差)</v>
      </c>
      <c r="BB532" s="52">
        <f t="shared" si="39"/>
        <v>0.20100000000000001</v>
      </c>
      <c r="BD532" s="52" t="str">
        <f>IF(参照!L532="","",参照!L532)</f>
        <v>(株)メディオテック</v>
      </c>
    </row>
    <row r="533" spans="47:56">
      <c r="AU533" s="52" t="str">
        <f>IF(参照!A533="","",参照!A533)</f>
        <v/>
      </c>
      <c r="AV533" s="52" t="str">
        <f>IF(参照!B533="","",参照!B533)</f>
        <v/>
      </c>
      <c r="AW533" s="52" t="str">
        <f>IF(参照!C533="","",参照!C533)</f>
        <v/>
      </c>
      <c r="AX533" s="52" t="str">
        <f>IF(参照!D533="","",参照!D533)</f>
        <v>(参考値)事業者全体</v>
      </c>
      <c r="AY533" s="52">
        <f>IF(参照!E533="","",参照!E533)</f>
        <v>1.9600000000000002E-4</v>
      </c>
      <c r="AZ533" s="52" t="str">
        <f>IF(参照!F533="","",参照!F533)</f>
        <v>(株)グリーンパワー大東</v>
      </c>
      <c r="BA533" s="52" t="str">
        <f>IF(参照!G533="","",参照!G533)</f>
        <v>(株)グリーンパワー大東_(参考値)事業者全体</v>
      </c>
      <c r="BB533" s="52">
        <f t="shared" si="39"/>
        <v>0.19600000000000001</v>
      </c>
      <c r="BD533" s="52" t="str">
        <f>IF(参照!L533="","",参照!L533)</f>
        <v>もみじ電力(株)</v>
      </c>
    </row>
    <row r="534" spans="47:56">
      <c r="AU534" s="52" t="str">
        <f>IF(参照!A534="","",参照!A534)</f>
        <v>A0235</v>
      </c>
      <c r="AV534" s="52" t="str">
        <f>IF(参照!B534="","",参照!B534)</f>
        <v>(株)Ｋｅｎｅｓエネルギーサービス</v>
      </c>
      <c r="AW534" s="52">
        <f>IF(参照!C534="","",参照!C534)</f>
        <v>7.0500000000000001E-4</v>
      </c>
      <c r="AX534" s="52" t="str">
        <f>IF(参照!D534="","",参照!D534)</f>
        <v/>
      </c>
      <c r="AY534" s="52">
        <f>IF(参照!E534="","",参照!E534)</f>
        <v>6.9899999999999997E-4</v>
      </c>
      <c r="AZ534" s="52" t="str">
        <f>IF(参照!F534="","",参照!F534)</f>
        <v>(株)Ｋｅｎｅｓエネルギーサービス</v>
      </c>
      <c r="BA534" s="52" t="str">
        <f>IF(参照!G534="","",参照!G534)</f>
        <v>(株)Ｋｅｎｅｓエネルギーサービス_</v>
      </c>
      <c r="BB534" s="52">
        <f t="shared" si="39"/>
        <v>0.69899999999999995</v>
      </c>
      <c r="BD534" s="52" t="str">
        <f>IF(参照!L534="","",参照!L534)</f>
        <v>森の灯り(株)</v>
      </c>
    </row>
    <row r="535" spans="47:56">
      <c r="AU535" s="52" t="str">
        <f>IF(参照!A535="","",参照!A535)</f>
        <v>A0236</v>
      </c>
      <c r="AV535" s="52" t="str">
        <f>IF(参照!B535="","",参照!B535)</f>
        <v>(株)シーラパワー(旧：愛知電力(株))</v>
      </c>
      <c r="AW535" s="52">
        <f>IF(参照!C535="","",参照!C535)</f>
        <v>4.9899999999999999E-4</v>
      </c>
      <c r="AX535" s="52" t="str">
        <f>IF(参照!D535="","",参照!D535)</f>
        <v>メニューA</v>
      </c>
      <c r="AY535" s="52">
        <f>IF(参照!E535="","",参照!E535)</f>
        <v>0</v>
      </c>
      <c r="AZ535" s="52" t="str">
        <f>IF(参照!F535="","",参照!F535)</f>
        <v>(株)シーラパワー(旧：愛知電力(株))</v>
      </c>
      <c r="BA535" s="52" t="str">
        <f>IF(参照!G535="","",参照!G535)</f>
        <v>(株)シーラパワー(旧：愛知電力(株))_メニューA</v>
      </c>
      <c r="BB535" s="52">
        <f t="shared" si="39"/>
        <v>0</v>
      </c>
      <c r="BD535" s="52" t="str">
        <f>IF(参照!L535="","",参照!L535)</f>
        <v>森のエネルギー(株)</v>
      </c>
    </row>
    <row r="536" spans="47:56">
      <c r="AU536" s="52" t="str">
        <f>IF(参照!A536="","",参照!A536)</f>
        <v/>
      </c>
      <c r="AV536" s="52" t="str">
        <f>IF(参照!B536="","",参照!B536)</f>
        <v/>
      </c>
      <c r="AW536" s="52" t="str">
        <f>IF(参照!C536="","",参照!C536)</f>
        <v/>
      </c>
      <c r="AX536" s="52" t="str">
        <f>IF(参照!D536="","",参照!D536)</f>
        <v>メニューB(残差)</v>
      </c>
      <c r="AY536" s="52">
        <f>IF(参照!E536="","",参照!E536)</f>
        <v>5.4600000000000004E-4</v>
      </c>
      <c r="AZ536" s="52" t="str">
        <f>IF(参照!F536="","",参照!F536)</f>
        <v>(株)シーラパワー(旧：愛知電力(株))</v>
      </c>
      <c r="BA536" s="52" t="str">
        <f>IF(参照!G536="","",参照!G536)</f>
        <v>(株)シーラパワー(旧：愛知電力(株))_メニューB(残差)</v>
      </c>
      <c r="BB536" s="52">
        <f t="shared" si="39"/>
        <v>0.54600000000000004</v>
      </c>
      <c r="BD536" s="52" t="str">
        <f>IF(参照!L536="","",参照!L536)</f>
        <v>森の電力(株)</v>
      </c>
    </row>
    <row r="537" spans="47:56">
      <c r="AU537" s="52" t="str">
        <f>IF(参照!A537="","",参照!A537)</f>
        <v/>
      </c>
      <c r="AV537" s="52" t="str">
        <f>IF(参照!B537="","",参照!B537)</f>
        <v/>
      </c>
      <c r="AW537" s="52" t="str">
        <f>IF(参照!C537="","",参照!C537)</f>
        <v/>
      </c>
      <c r="AX537" s="52" t="str">
        <f>IF(参照!D537="","",参照!D537)</f>
        <v>(参考値)事業者全体</v>
      </c>
      <c r="AY537" s="52">
        <f>IF(参照!E537="","",参照!E537)</f>
        <v>5.1699999999999999E-4</v>
      </c>
      <c r="AZ537" s="52" t="str">
        <f>IF(参照!F537="","",参照!F537)</f>
        <v>(株)シーラパワー(旧：愛知電力(株))</v>
      </c>
      <c r="BA537" s="52" t="str">
        <f>IF(参照!G537="","",参照!G537)</f>
        <v>(株)シーラパワー(旧：愛知電力(株))_(参考値)事業者全体</v>
      </c>
      <c r="BB537" s="52">
        <f t="shared" si="39"/>
        <v>0.51700000000000002</v>
      </c>
      <c r="BD537" s="52" t="str">
        <f>IF(参照!L537="","",参照!L537)</f>
        <v>八千代エンジニヤリング(株)</v>
      </c>
    </row>
    <row r="538" spans="47:56">
      <c r="AU538" s="52" t="str">
        <f>IF(参照!A538="","",参照!A538)</f>
        <v>A0237</v>
      </c>
      <c r="AV538" s="52" t="str">
        <f>IF(参照!B538="","",参照!B538)</f>
        <v>御所野縄文電力(株)</v>
      </c>
      <c r="AW538" s="52">
        <f>IF(参照!C538="","",参照!C538)</f>
        <v>3.4E-5</v>
      </c>
      <c r="AX538" s="52" t="str">
        <f>IF(参照!D538="","",参照!D538)</f>
        <v/>
      </c>
      <c r="AY538" s="52">
        <f>IF(参照!E538="","",参照!E538)</f>
        <v>4.5199999999999998E-4</v>
      </c>
      <c r="AZ538" s="52" t="str">
        <f>IF(参照!F538="","",参照!F538)</f>
        <v>御所野縄文電力(株)</v>
      </c>
      <c r="BA538" s="52" t="str">
        <f>IF(参照!G538="","",参照!G538)</f>
        <v>御所野縄文電力(株)_</v>
      </c>
      <c r="BB538" s="52">
        <f t="shared" si="39"/>
        <v>0.45199999999999996</v>
      </c>
      <c r="BD538" s="52" t="str">
        <f>IF(参照!L538="","",参照!L538)</f>
        <v>弥富ガス協同組合</v>
      </c>
    </row>
    <row r="539" spans="47:56">
      <c r="AU539" s="52" t="str">
        <f>IF(参照!A539="","",参照!A539)</f>
        <v>A0238</v>
      </c>
      <c r="AV539" s="52" t="str">
        <f>IF(参照!B539="","",参照!B539)</f>
        <v>(株)カーボンニュートラル(旧：西多摩バイオパワー(株))</v>
      </c>
      <c r="AW539" s="52" t="str">
        <f>IF(参照!C539="","",参照!C539)</f>
        <v>0.000453※</v>
      </c>
      <c r="AX539" s="52" t="str">
        <f>IF(参照!D539="","",参照!D539)</f>
        <v/>
      </c>
      <c r="AY539" s="52">
        <f>IF(参照!E539="","",参照!E539)</f>
        <v>4.3800000000000002E-4</v>
      </c>
      <c r="AZ539" s="52" t="str">
        <f>IF(参照!F539="","",参照!F539)</f>
        <v>(株)カーボンニュートラル(旧：西多摩バイオパワー(株))</v>
      </c>
      <c r="BA539" s="52" t="str">
        <f>IF(参照!G539="","",参照!G539)</f>
        <v>(株)カーボンニュートラル(旧：西多摩バイオパワー(株))_</v>
      </c>
      <c r="BB539" s="52">
        <f t="shared" si="39"/>
        <v>0.438</v>
      </c>
      <c r="BD539" s="52" t="str">
        <f>IF(参照!L539="","",参照!L539)</f>
        <v>八幡商事(株)</v>
      </c>
    </row>
    <row r="540" spans="47:56">
      <c r="AU540" s="52" t="str">
        <f>IF(参照!A540="","",参照!A540)</f>
        <v>A0239</v>
      </c>
      <c r="AV540" s="52" t="str">
        <f>IF(参照!B540="","",参照!B540)</f>
        <v>宮古新電力(株)</v>
      </c>
      <c r="AW540" s="52">
        <f>IF(参照!C540="","",参照!C540)</f>
        <v>4.0400000000000001E-4</v>
      </c>
      <c r="AX540" s="52" t="str">
        <f>IF(参照!D540="","",参照!D540)</f>
        <v/>
      </c>
      <c r="AY540" s="52">
        <f>IF(参照!E540="","",参照!E540)</f>
        <v>3.86E-4</v>
      </c>
      <c r="AZ540" s="52" t="str">
        <f>IF(参照!F540="","",参照!F540)</f>
        <v>宮古新電力(株)</v>
      </c>
      <c r="BA540" s="52" t="str">
        <f>IF(参照!G540="","",参照!G540)</f>
        <v>宮古新電力(株)_</v>
      </c>
      <c r="BB540" s="52">
        <f t="shared" si="39"/>
        <v>0.38600000000000001</v>
      </c>
      <c r="BD540" s="52" t="str">
        <f>IF(参照!L540="","",参照!L540)</f>
        <v>(株)やまがた新電力</v>
      </c>
    </row>
    <row r="541" spans="47:56">
      <c r="AU541" s="52" t="str">
        <f>IF(参照!A541="","",参照!A541)</f>
        <v>A0240</v>
      </c>
      <c r="AV541" s="52" t="str">
        <f>IF(参照!B541="","",参照!B541)</f>
        <v>長崎地域電力(株)</v>
      </c>
      <c r="AW541" s="52">
        <f>IF(参照!C541="","",参照!C541)</f>
        <v>4.9100000000000001E-4</v>
      </c>
      <c r="AX541" s="52" t="str">
        <f>IF(参照!D541="","",参照!D541)</f>
        <v/>
      </c>
      <c r="AY541" s="52">
        <f>IF(参照!E541="","",参照!E541)</f>
        <v>4.35E-4</v>
      </c>
      <c r="AZ541" s="52" t="str">
        <f>IF(参照!F541="","",参照!F541)</f>
        <v>長崎地域電力(株)</v>
      </c>
      <c r="BA541" s="52" t="str">
        <f>IF(参照!G541="","",参照!G541)</f>
        <v>長崎地域電力(株)_</v>
      </c>
      <c r="BB541" s="52">
        <f t="shared" si="39"/>
        <v>0.435</v>
      </c>
      <c r="BD541" s="52" t="str">
        <f>IF(参照!L541="","",参照!L541)</f>
        <v>やめエネルギー(株)</v>
      </c>
    </row>
    <row r="542" spans="47:56">
      <c r="AU542" s="52" t="str">
        <f>IF(参照!A542="","",参照!A542)</f>
        <v>A0241</v>
      </c>
      <c r="AV542" s="52" t="str">
        <f>IF(参照!B542="","",参照!B542)</f>
        <v>(株)エネアーク関西</v>
      </c>
      <c r="AW542" s="52">
        <f>IF(参照!C542="","",参照!C542)</f>
        <v>4.9799999999999996E-4</v>
      </c>
      <c r="AX542" s="52" t="str">
        <f>IF(参照!D542="","",参照!D542)</f>
        <v/>
      </c>
      <c r="AY542" s="52">
        <f>IF(参照!E542="","",参照!E542)</f>
        <v>4.4200000000000001E-4</v>
      </c>
      <c r="AZ542" s="52" t="str">
        <f>IF(参照!F542="","",参照!F542)</f>
        <v>(株)エネアーク関西</v>
      </c>
      <c r="BA542" s="52" t="str">
        <f>IF(参照!G542="","",参照!G542)</f>
        <v>(株)エネアーク関西_</v>
      </c>
      <c r="BB542" s="52">
        <f t="shared" si="39"/>
        <v>0.442</v>
      </c>
      <c r="BD542" s="52" t="str">
        <f>IF(参照!L542="","",参照!L542)</f>
        <v>(株)ユーラスグリーンエナジー</v>
      </c>
    </row>
    <row r="543" spans="47:56">
      <c r="AU543" s="52" t="str">
        <f>IF(参照!A543="","",参照!A543)</f>
        <v>A0243</v>
      </c>
      <c r="AV543" s="52" t="str">
        <f>IF(参照!B543="","",参照!B543)</f>
        <v>近畿電力(株)</v>
      </c>
      <c r="AW543" s="52">
        <f>IF(参照!C543="","",参照!C543)</f>
        <v>4.8500000000000003E-4</v>
      </c>
      <c r="AX543" s="52" t="str">
        <f>IF(参照!D543="","",参照!D543)</f>
        <v/>
      </c>
      <c r="AY543" s="52">
        <f>IF(参照!E543="","",参照!E543)</f>
        <v>4.6200000000000001E-4</v>
      </c>
      <c r="AZ543" s="52" t="str">
        <f>IF(参照!F543="","",参照!F543)</f>
        <v>近畿電力(株)</v>
      </c>
      <c r="BA543" s="52" t="str">
        <f>IF(参照!G543="","",参照!G543)</f>
        <v>近畿電力(株)_</v>
      </c>
      <c r="BB543" s="52">
        <f t="shared" si="39"/>
        <v>0.46200000000000002</v>
      </c>
      <c r="BD543" s="52" t="str">
        <f>IF(参照!L543="","",参照!L543)</f>
        <v>ゆきぐに新電力(株)</v>
      </c>
    </row>
    <row r="544" spans="47:56">
      <c r="AU544" s="52" t="str">
        <f>IF(参照!A544="","",参照!A544)</f>
        <v>A0245</v>
      </c>
      <c r="AV544" s="52" t="str">
        <f>IF(参照!B544="","",参照!B544)</f>
        <v>新電力おおいた(株)</v>
      </c>
      <c r="AW544" s="52">
        <f>IF(参照!C544="","",参照!C544)</f>
        <v>4.3300000000000001E-4</v>
      </c>
      <c r="AX544" s="52" t="str">
        <f>IF(参照!D544="","",参照!D544)</f>
        <v/>
      </c>
      <c r="AY544" s="52">
        <f>IF(参照!E544="","",参照!E544)</f>
        <v>4.2000000000000002E-4</v>
      </c>
      <c r="AZ544" s="52" t="str">
        <f>IF(参照!F544="","",参照!F544)</f>
        <v>新電力おおいた(株)</v>
      </c>
      <c r="BA544" s="52" t="str">
        <f>IF(参照!G544="","",参照!G544)</f>
        <v>新電力おおいた(株)_</v>
      </c>
      <c r="BB544" s="52">
        <f t="shared" si="39"/>
        <v>0.42000000000000004</v>
      </c>
      <c r="BD544" s="52" t="str">
        <f>IF(参照!L544="","",参照!L544)</f>
        <v>(株)ユビニティー</v>
      </c>
    </row>
    <row r="545" spans="47:56">
      <c r="AU545" s="52" t="str">
        <f>IF(参照!A545="","",参照!A545)</f>
        <v>A0246</v>
      </c>
      <c r="AV545" s="52" t="str">
        <f>IF(参照!B545="","",参照!B545)</f>
        <v>(株)日本セレモニー</v>
      </c>
      <c r="AW545" s="52">
        <f>IF(参照!C545="","",参照!C545)</f>
        <v>5.0100000000000003E-4</v>
      </c>
      <c r="AX545" s="52" t="str">
        <f>IF(参照!D545="","",参照!D545)</f>
        <v/>
      </c>
      <c r="AY545" s="52">
        <f>IF(参照!E545="","",参照!E545)</f>
        <v>4.9799999999999996E-4</v>
      </c>
      <c r="AZ545" s="52" t="str">
        <f>IF(参照!F545="","",参照!F545)</f>
        <v>(株)日本セレモニー</v>
      </c>
      <c r="BA545" s="52" t="str">
        <f>IF(参照!G545="","",参照!G545)</f>
        <v>(株)日本セレモニー_</v>
      </c>
      <c r="BB545" s="52">
        <f t="shared" si="39"/>
        <v>0.49799999999999994</v>
      </c>
      <c r="BD545" s="52" t="str">
        <f>IF(参照!L545="","",参照!L545)</f>
        <v>横浜ウォーター(株)</v>
      </c>
    </row>
    <row r="546" spans="47:56">
      <c r="AU546" s="52" t="str">
        <f>IF(参照!A546="","",参照!A546)</f>
        <v>A0248</v>
      </c>
      <c r="AV546" s="52" t="str">
        <f>IF(参照!B546="","",参照!B546)</f>
        <v>(株)池見石油店</v>
      </c>
      <c r="AW546" s="52">
        <f>IF(参照!C546="","",参照!C546)</f>
        <v>5.3600000000000002E-4</v>
      </c>
      <c r="AX546" s="52" t="str">
        <f>IF(参照!D546="","",参照!D546)</f>
        <v/>
      </c>
      <c r="AY546" s="52">
        <f>IF(参照!E546="","",参照!E546)</f>
        <v>5.71E-4</v>
      </c>
      <c r="AZ546" s="52" t="str">
        <f>IF(参照!F546="","",参照!F546)</f>
        <v>(株)池見石油店</v>
      </c>
      <c r="BA546" s="52" t="str">
        <f>IF(参照!G546="","",参照!G546)</f>
        <v>(株)池見石油店_</v>
      </c>
      <c r="BB546" s="52">
        <f t="shared" si="39"/>
        <v>0.57099999999999995</v>
      </c>
      <c r="BD546" s="52" t="str">
        <f>IF(参照!L546="","",参照!L546)</f>
        <v>(株)横浜環境デザイン</v>
      </c>
    </row>
    <row r="547" spans="47:56">
      <c r="AU547" s="52" t="str">
        <f>IF(参照!A547="","",参照!A547)</f>
        <v>A0250</v>
      </c>
      <c r="AV547" s="52" t="str">
        <f>IF(参照!B547="","",参照!B547)</f>
        <v>芝浦電力(株)</v>
      </c>
      <c r="AW547" s="52">
        <f>IF(参照!C547="","",参照!C547)</f>
        <v>2.8800000000000001E-4</v>
      </c>
      <c r="AX547" s="52" t="str">
        <f>IF(参照!D547="","",参照!D547)</f>
        <v/>
      </c>
      <c r="AY547" s="52">
        <f>IF(参照!E547="","",参照!E547)</f>
        <v>4.5199999999999998E-4</v>
      </c>
      <c r="AZ547" s="52" t="str">
        <f>IF(参照!F547="","",参照!F547)</f>
        <v>芝浦電力(株)</v>
      </c>
      <c r="BA547" s="52" t="str">
        <f>IF(参照!G547="","",参照!G547)</f>
        <v>芝浦電力(株)_</v>
      </c>
      <c r="BB547" s="52">
        <f t="shared" si="39"/>
        <v>0.45199999999999996</v>
      </c>
      <c r="BD547" s="52" t="str">
        <f>IF(参照!L547="","",参照!L547)</f>
        <v>(株)吉田石油店</v>
      </c>
    </row>
    <row r="548" spans="47:56">
      <c r="AU548" s="52" t="str">
        <f>IF(参照!A548="","",参照!A548)</f>
        <v>A0253</v>
      </c>
      <c r="AV548" s="52" t="str">
        <f>IF(参照!B548="","",参照!B548)</f>
        <v>(株)地域創生ホールディングス</v>
      </c>
      <c r="AW548" s="52">
        <f>IF(参照!C548="","",参照!C548)</f>
        <v>4.84E-4</v>
      </c>
      <c r="AX548" s="52" t="str">
        <f>IF(参照!D548="","",参照!D548)</f>
        <v/>
      </c>
      <c r="AY548" s="52">
        <f>IF(参照!E548="","",参照!E548)</f>
        <v>4.7699999999999999E-4</v>
      </c>
      <c r="AZ548" s="52" t="str">
        <f>IF(参照!F548="","",参照!F548)</f>
        <v>(株)地域創生ホールディングス</v>
      </c>
      <c r="BA548" s="52" t="str">
        <f>IF(参照!G548="","",参照!G548)</f>
        <v>(株)地域創生ホールディングス_</v>
      </c>
      <c r="BB548" s="52">
        <f t="shared" si="39"/>
        <v>0.47699999999999998</v>
      </c>
      <c r="BD548" s="52" t="str">
        <f>IF(参照!L548="","",参照!L548)</f>
        <v>米子瓦斯(株)</v>
      </c>
    </row>
    <row r="549" spans="47:56">
      <c r="AU549" s="52" t="str">
        <f>IF(参照!A549="","",参照!A549)</f>
        <v>A0254</v>
      </c>
      <c r="AV549" s="52" t="str">
        <f>IF(参照!B549="","",参照!B549)</f>
        <v>スズカ電工(株)</v>
      </c>
      <c r="AW549" s="52">
        <f>IF(参照!C549="","",参照!C549)</f>
        <v>2.0799999999999999E-4</v>
      </c>
      <c r="AX549" s="52" t="str">
        <f>IF(参照!D549="","",参照!D549)</f>
        <v/>
      </c>
      <c r="AY549" s="52">
        <f>IF(参照!E549="","",参照!E549)</f>
        <v>1.9600000000000002E-4</v>
      </c>
      <c r="AZ549" s="52" t="str">
        <f>IF(参照!F549="","",参照!F549)</f>
        <v>スズカ電工(株)</v>
      </c>
      <c r="BA549" s="52" t="str">
        <f>IF(参照!G549="","",参照!G549)</f>
        <v>スズカ電工(株)_</v>
      </c>
      <c r="BB549" s="52">
        <f t="shared" si="39"/>
        <v>0.19600000000000001</v>
      </c>
      <c r="BD549" s="52" t="str">
        <f>IF(参照!L549="","",参照!L549)</f>
        <v>楽天エナジー(株)</v>
      </c>
    </row>
    <row r="550" spans="47:56">
      <c r="AU550" s="52" t="str">
        <f>IF(参照!A550="","",参照!A550)</f>
        <v>A0256</v>
      </c>
      <c r="AV550" s="52" t="str">
        <f>IF(参照!B550="","",参照!B550)</f>
        <v>(株)エーコープサービス</v>
      </c>
      <c r="AW550" s="52">
        <f>IF(参照!C550="","",参照!C550)</f>
        <v>3.1700000000000001E-4</v>
      </c>
      <c r="AX550" s="52" t="str">
        <f>IF(参照!D550="","",参照!D550)</f>
        <v/>
      </c>
      <c r="AY550" s="52">
        <f>IF(参照!E550="","",参照!E550)</f>
        <v>3.9599999999999998E-4</v>
      </c>
      <c r="AZ550" s="52" t="str">
        <f>IF(参照!F550="","",参照!F550)</f>
        <v>(株)エーコープサービス</v>
      </c>
      <c r="BA550" s="52" t="str">
        <f>IF(参照!G550="","",参照!G550)</f>
        <v>(株)エーコープサービス_</v>
      </c>
      <c r="BB550" s="52">
        <f t="shared" si="39"/>
        <v>0.39599999999999996</v>
      </c>
      <c r="BD550" s="52" t="str">
        <f>IF(参照!L550="","",参照!L550)</f>
        <v>リエスパワー(株)</v>
      </c>
    </row>
    <row r="551" spans="47:56">
      <c r="AU551" s="52" t="str">
        <f>IF(参照!A551="","",参照!A551)</f>
        <v>A0257</v>
      </c>
      <c r="AV551" s="52" t="str">
        <f>IF(参照!B551="","",参照!B551)</f>
        <v>サンリン(株)</v>
      </c>
      <c r="AW551" s="52">
        <f>IF(参照!C551="","",参照!C551)</f>
        <v>4.9700000000000005E-4</v>
      </c>
      <c r="AX551" s="52" t="str">
        <f>IF(参照!D551="","",参照!D551)</f>
        <v>メニューA</v>
      </c>
      <c r="AY551" s="52">
        <f>IF(参照!E551="","",参照!E551)</f>
        <v>0</v>
      </c>
      <c r="AZ551" s="52" t="str">
        <f>IF(参照!F551="","",参照!F551)</f>
        <v>サンリン(株)</v>
      </c>
      <c r="BA551" s="52" t="str">
        <f>IF(参照!G551="","",参照!G551)</f>
        <v>サンリン(株)_メニューA</v>
      </c>
      <c r="BB551" s="52">
        <f t="shared" si="39"/>
        <v>0</v>
      </c>
      <c r="BD551" s="52" t="str">
        <f>IF(参照!L551="","",参照!L551)</f>
        <v>リエスパワーネクスト(株)</v>
      </c>
    </row>
    <row r="552" spans="47:56">
      <c r="AU552" s="52" t="str">
        <f>IF(参照!A552="","",参照!A552)</f>
        <v/>
      </c>
      <c r="AV552" s="52" t="str">
        <f>IF(参照!B552="","",参照!B552)</f>
        <v/>
      </c>
      <c r="AW552" s="52" t="str">
        <f>IF(参照!C552="","",参照!C552)</f>
        <v/>
      </c>
      <c r="AX552" s="52" t="str">
        <f>IF(参照!D552="","",参照!D552)</f>
        <v>メニューB(残差)</v>
      </c>
      <c r="AY552" s="52">
        <f>IF(参照!E552="","",参照!E552)</f>
        <v>4.4200000000000001E-4</v>
      </c>
      <c r="AZ552" s="52" t="str">
        <f>IF(参照!F552="","",参照!F552)</f>
        <v>サンリン(株)</v>
      </c>
      <c r="BA552" s="52" t="str">
        <f>IF(参照!G552="","",参照!G552)</f>
        <v>サンリン(株)_メニューB(残差)</v>
      </c>
      <c r="BB552" s="52">
        <f t="shared" si="39"/>
        <v>0.442</v>
      </c>
      <c r="BD552" s="52" t="str">
        <f>IF(参照!L552="","",参照!L552)</f>
        <v>陸前高田しみんエネルギー(株)</v>
      </c>
    </row>
    <row r="553" spans="47:56">
      <c r="AU553" s="52" t="str">
        <f>IF(参照!A553="","",参照!A553)</f>
        <v/>
      </c>
      <c r="AV553" s="52" t="str">
        <f>IF(参照!B553="","",参照!B553)</f>
        <v/>
      </c>
      <c r="AW553" s="52" t="str">
        <f>IF(参照!C553="","",参照!C553)</f>
        <v/>
      </c>
      <c r="AX553" s="52" t="str">
        <f>IF(参照!D553="","",参照!D553)</f>
        <v>(参考値)事業者全体</v>
      </c>
      <c r="AY553" s="52">
        <f>IF(参照!E553="","",参照!E553)</f>
        <v>4.7399999999999997E-4</v>
      </c>
      <c r="AZ553" s="52" t="str">
        <f>IF(参照!F553="","",参照!F553)</f>
        <v>サンリン(株)</v>
      </c>
      <c r="BA553" s="52" t="str">
        <f>IF(参照!G553="","",参照!G553)</f>
        <v>サンリン(株)_(参考値)事業者全体</v>
      </c>
      <c r="BB553" s="52">
        <f t="shared" si="39"/>
        <v>0.47399999999999998</v>
      </c>
      <c r="BD553" s="52" t="str">
        <f>IF(参照!L553="","",参照!L553)</f>
        <v>(株)リクルート</v>
      </c>
    </row>
    <row r="554" spans="47:56">
      <c r="AU554" s="52" t="str">
        <f>IF(参照!A554="","",参照!A554)</f>
        <v>A0258</v>
      </c>
      <c r="AV554" s="52" t="str">
        <f>IF(参照!B554="","",参照!B554)</f>
        <v>(株)宮崎ガスリビング</v>
      </c>
      <c r="AW554" s="52">
        <f>IF(参照!C554="","",参照!C554)</f>
        <v>4.46E-4</v>
      </c>
      <c r="AX554" s="52" t="str">
        <f>IF(参照!D554="","",参照!D554)</f>
        <v/>
      </c>
      <c r="AY554" s="52">
        <f>IF(参照!E554="","",参照!E554)</f>
        <v>4.5300000000000001E-4</v>
      </c>
      <c r="AZ554" s="52" t="str">
        <f>IF(参照!F554="","",参照!F554)</f>
        <v>(株)宮崎ガスリビング</v>
      </c>
      <c r="BA554" s="52" t="str">
        <f>IF(参照!G554="","",参照!G554)</f>
        <v>(株)宮崎ガスリビング_</v>
      </c>
      <c r="BB554" s="52">
        <f t="shared" si="39"/>
        <v>0.45300000000000001</v>
      </c>
      <c r="BD554" s="52" t="str">
        <f>IF(参照!L554="","",参照!L554)</f>
        <v>(株)リケン工業</v>
      </c>
    </row>
    <row r="555" spans="47:56">
      <c r="AU555" s="52" t="str">
        <f>IF(参照!A555="","",参照!A555)</f>
        <v>A0259</v>
      </c>
      <c r="AV555" s="52" t="str">
        <f>IF(参照!B555="","",参照!B555)</f>
        <v>山陰エレキ・アライアンス(株)</v>
      </c>
      <c r="AW555" s="52">
        <f>IF(参照!C555="","",参照!C555)</f>
        <v>4.84E-4</v>
      </c>
      <c r="AX555" s="52" t="str">
        <f>IF(参照!D555="","",参照!D555)</f>
        <v/>
      </c>
      <c r="AY555" s="52">
        <f>IF(参照!E555="","",参照!E555)</f>
        <v>4.28E-4</v>
      </c>
      <c r="AZ555" s="52" t="str">
        <f>IF(参照!F555="","",参照!F555)</f>
        <v>山陰エレキ・アライアンス(株)</v>
      </c>
      <c r="BA555" s="52" t="str">
        <f>IF(参照!G555="","",参照!G555)</f>
        <v>山陰エレキ・アライアンス(株)_</v>
      </c>
      <c r="BB555" s="52">
        <f t="shared" si="39"/>
        <v>0.42799999999999999</v>
      </c>
      <c r="BD555" s="52" t="str">
        <f>IF(参照!L555="","",参照!L555)</f>
        <v>リコージャパン(株)</v>
      </c>
    </row>
    <row r="556" spans="47:56">
      <c r="AU556" s="52" t="str">
        <f>IF(参照!A556="","",参照!A556)</f>
        <v>A0261</v>
      </c>
      <c r="AV556" s="52" t="str">
        <f>IF(参照!B556="","",参照!B556)</f>
        <v>ミライフ東日本(株)</v>
      </c>
      <c r="AW556" s="52">
        <f>IF(参照!C556="","",参照!C556)</f>
        <v>1.3200000000000001E-4</v>
      </c>
      <c r="AX556" s="52" t="str">
        <f>IF(参照!D556="","",参照!D556)</f>
        <v/>
      </c>
      <c r="AY556" s="52">
        <f>IF(参照!E556="","",参照!E556)</f>
        <v>7.7000000000000001E-5</v>
      </c>
      <c r="AZ556" s="52" t="str">
        <f>IF(参照!F556="","",参照!F556)</f>
        <v>ミライフ東日本(株)</v>
      </c>
      <c r="BA556" s="52" t="str">
        <f>IF(参照!G556="","",参照!G556)</f>
        <v>ミライフ東日本(株)_</v>
      </c>
      <c r="BB556" s="52">
        <f t="shared" si="39"/>
        <v>7.6999999999999999E-2</v>
      </c>
      <c r="BD556" s="52" t="str">
        <f>IF(参照!L556="","",参照!L556)</f>
        <v>リストプロパティーズ(株)</v>
      </c>
    </row>
    <row r="557" spans="47:56">
      <c r="AU557" s="52" t="str">
        <f>IF(参照!A557="","",参照!A557)</f>
        <v>A0263</v>
      </c>
      <c r="AV557" s="52" t="str">
        <f>IF(参照!B557="","",参照!B557)</f>
        <v>(株)ウッドエナジー</v>
      </c>
      <c r="AW557" s="52">
        <f>IF(参照!C557="","",参照!C557)</f>
        <v>0</v>
      </c>
      <c r="AX557" s="52" t="str">
        <f>IF(参照!D557="","",参照!D557)</f>
        <v/>
      </c>
      <c r="AY557" s="52">
        <f>IF(参照!E557="","",参照!E557)</f>
        <v>4.0400000000000001E-4</v>
      </c>
      <c r="AZ557" s="52" t="str">
        <f>IF(参照!F557="","",参照!F557)</f>
        <v>(株)ウッドエナジー</v>
      </c>
      <c r="BA557" s="52" t="str">
        <f>IF(参照!G557="","",参照!G557)</f>
        <v>(株)ウッドエナジー_</v>
      </c>
      <c r="BB557" s="52">
        <f t="shared" si="39"/>
        <v>0.40400000000000003</v>
      </c>
      <c r="BD557" s="52" t="str">
        <f>IF(参照!L557="","",参照!L557)</f>
        <v>リニューアブル・ジャパン(株)(旧：(株)みらい電力)</v>
      </c>
    </row>
    <row r="558" spans="47:56">
      <c r="AU558" s="52" t="str">
        <f>IF(参照!A558="","",参照!A558)</f>
        <v>A0264</v>
      </c>
      <c r="AV558" s="52" t="str">
        <f>IF(参照!B558="","",参照!B558)</f>
        <v>山陰酸素工業(株)</v>
      </c>
      <c r="AW558" s="52">
        <f>IF(参照!C558="","",参照!C558)</f>
        <v>4.84E-4</v>
      </c>
      <c r="AX558" s="52" t="str">
        <f>IF(参照!D558="","",参照!D558)</f>
        <v/>
      </c>
      <c r="AY558" s="52">
        <f>IF(参照!E558="","",参照!E558)</f>
        <v>4.2900000000000002E-4</v>
      </c>
      <c r="AZ558" s="52" t="str">
        <f>IF(参照!F558="","",参照!F558)</f>
        <v>山陰酸素工業(株)</v>
      </c>
      <c r="BA558" s="52" t="str">
        <f>IF(参照!G558="","",参照!G558)</f>
        <v>山陰酸素工業(株)_</v>
      </c>
      <c r="BB558" s="52">
        <f t="shared" si="39"/>
        <v>0.42899999999999999</v>
      </c>
      <c r="BD558" s="52" t="str">
        <f>IF(参照!L558="","",参照!L558)</f>
        <v>(株)リミックスポイント</v>
      </c>
    </row>
    <row r="559" spans="47:56">
      <c r="AU559" s="52" t="str">
        <f>IF(参照!A559="","",参照!A559)</f>
        <v>A0265</v>
      </c>
      <c r="AV559" s="52" t="str">
        <f>IF(参照!B559="","",参照!B559)</f>
        <v>武陽ガス(株)</v>
      </c>
      <c r="AW559" s="52">
        <f>IF(参照!C559="","",参照!C559)</f>
        <v>3.6400000000000001E-4</v>
      </c>
      <c r="AX559" s="52" t="str">
        <f>IF(参照!D559="","",参照!D559)</f>
        <v/>
      </c>
      <c r="AY559" s="52">
        <f>IF(参照!E559="","",参照!E559)</f>
        <v>3.0800000000000001E-4</v>
      </c>
      <c r="AZ559" s="52" t="str">
        <f>IF(参照!F559="","",参照!F559)</f>
        <v>武陽ガス(株)</v>
      </c>
      <c r="BA559" s="52" t="str">
        <f>IF(参照!G559="","",参照!G559)</f>
        <v>武陽ガス(株)_</v>
      </c>
      <c r="BB559" s="52">
        <f t="shared" si="39"/>
        <v>0.308</v>
      </c>
      <c r="BD559" s="52" t="str">
        <f>IF(参照!L559="","",参照!L559)</f>
        <v>(株)ルーク</v>
      </c>
    </row>
    <row r="560" spans="47:56">
      <c r="AU560" s="52" t="str">
        <f>IF(参照!A560="","",参照!A560)</f>
        <v>A0267</v>
      </c>
      <c r="AV560" s="52" t="str">
        <f>IF(参照!B560="","",参照!B560)</f>
        <v>北海道電力(株)</v>
      </c>
      <c r="AW560" s="52">
        <f>IF(参照!C560="","",参照!C560)</f>
        <v>5.4900000000000001E-4</v>
      </c>
      <c r="AX560" s="52" t="str">
        <f>IF(参照!D560="","",参照!D560)</f>
        <v>メニューA</v>
      </c>
      <c r="AY560" s="52">
        <f>IF(参照!E560="","",参照!E560)</f>
        <v>0</v>
      </c>
      <c r="AZ560" s="52" t="str">
        <f>IF(参照!F560="","",参照!F560)</f>
        <v>北海道電力(株)</v>
      </c>
      <c r="BA560" s="52" t="str">
        <f>IF(参照!G560="","",参照!G560)</f>
        <v>北海道電力(株)_メニューA</v>
      </c>
      <c r="BB560" s="52">
        <f t="shared" si="39"/>
        <v>0</v>
      </c>
      <c r="BD560" s="52" t="str">
        <f>IF(参照!L560="","",参照!L560)</f>
        <v>(株)レクスポート</v>
      </c>
    </row>
    <row r="561" spans="47:56">
      <c r="AU561" s="52" t="str">
        <f>IF(参照!A561="","",参照!A561)</f>
        <v/>
      </c>
      <c r="AV561" s="52" t="str">
        <f>IF(参照!B561="","",参照!B561)</f>
        <v/>
      </c>
      <c r="AW561" s="52" t="str">
        <f>IF(参照!C561="","",参照!C561)</f>
        <v/>
      </c>
      <c r="AX561" s="52" t="str">
        <f>IF(参照!D561="","",参照!D561)</f>
        <v>メニューB</v>
      </c>
      <c r="AY561" s="52">
        <f>IF(参照!E561="","",参照!E561)</f>
        <v>0</v>
      </c>
      <c r="AZ561" s="52" t="str">
        <f>IF(参照!F561="","",参照!F561)</f>
        <v>北海道電力(株)</v>
      </c>
      <c r="BA561" s="52" t="str">
        <f>IF(参照!G561="","",参照!G561)</f>
        <v>北海道電力(株)_メニューB</v>
      </c>
      <c r="BB561" s="52">
        <f t="shared" si="39"/>
        <v>0</v>
      </c>
      <c r="BD561" s="52" t="str">
        <f>IF(参照!L561="","",参照!L561)</f>
        <v>レネックス電力合同会社</v>
      </c>
    </row>
    <row r="562" spans="47:56">
      <c r="AU562" s="52" t="str">
        <f>IF(参照!A562="","",参照!A562)</f>
        <v/>
      </c>
      <c r="AV562" s="52" t="str">
        <f>IF(参照!B562="","",参照!B562)</f>
        <v/>
      </c>
      <c r="AW562" s="52" t="str">
        <f>IF(参照!C562="","",参照!C562)</f>
        <v/>
      </c>
      <c r="AX562" s="52" t="str">
        <f>IF(参照!D562="","",参照!D562)</f>
        <v>メニューC(残差)</v>
      </c>
      <c r="AY562" s="52">
        <f>IF(参照!E562="","",参照!E562)</f>
        <v>5.3700000000000004E-4</v>
      </c>
      <c r="AZ562" s="52" t="str">
        <f>IF(参照!F562="","",参照!F562)</f>
        <v>北海道電力(株)</v>
      </c>
      <c r="BA562" s="52" t="str">
        <f>IF(参照!G562="","",参照!G562)</f>
        <v>北海道電力(株)_メニューC(残差)</v>
      </c>
      <c r="BB562" s="52">
        <f t="shared" si="39"/>
        <v>0.53700000000000003</v>
      </c>
      <c r="BD562" s="52" t="str">
        <f>IF(参照!L562="","",参照!L562)</f>
        <v>レモンガス(株)</v>
      </c>
    </row>
    <row r="563" spans="47:56">
      <c r="AU563" s="52" t="str">
        <f>IF(参照!A563="","",参照!A563)</f>
        <v/>
      </c>
      <c r="AV563" s="52" t="str">
        <f>IF(参照!B563="","",参照!B563)</f>
        <v/>
      </c>
      <c r="AW563" s="52" t="str">
        <f>IF(参照!C563="","",参照!C563)</f>
        <v/>
      </c>
      <c r="AX563" s="52" t="str">
        <f>IF(参照!D563="","",参照!D563)</f>
        <v>(参考値)事業者全体</v>
      </c>
      <c r="AY563" s="52">
        <f>IF(参照!E563="","",参照!E563)</f>
        <v>5.4900000000000001E-4</v>
      </c>
      <c r="AZ563" s="52" t="str">
        <f>IF(参照!F563="","",参照!F563)</f>
        <v>北海道電力(株)</v>
      </c>
      <c r="BA563" s="52" t="str">
        <f>IF(参照!G563="","",参照!G563)</f>
        <v>北海道電力(株)_(参考値)事業者全体</v>
      </c>
      <c r="BB563" s="52">
        <f t="shared" si="39"/>
        <v>0.54900000000000004</v>
      </c>
      <c r="BD563" s="52" t="str">
        <f>IF(参照!L563="","",参照!L563)</f>
        <v>ローカルエナジー(株)</v>
      </c>
    </row>
    <row r="564" spans="47:56">
      <c r="AU564" s="52" t="str">
        <f>IF(参照!A564="","",参照!A564)</f>
        <v>A0268</v>
      </c>
      <c r="AV564" s="52" t="str">
        <f>IF(参照!B564="","",参照!B564)</f>
        <v>東北電力(株)</v>
      </c>
      <c r="AW564" s="52">
        <f>IF(参照!C564="","",参照!C564)</f>
        <v>4.9600000000000002E-4</v>
      </c>
      <c r="AX564" s="52" t="str">
        <f>IF(参照!D564="","",参照!D564)</f>
        <v>メニューA</v>
      </c>
      <c r="AY564" s="52">
        <f>IF(参照!E564="","",参照!E564)</f>
        <v>0</v>
      </c>
      <c r="AZ564" s="52" t="str">
        <f>IF(参照!F564="","",参照!F564)</f>
        <v>東北電力(株)</v>
      </c>
      <c r="BA564" s="52" t="str">
        <f>IF(参照!G564="","",参照!G564)</f>
        <v>東北電力(株)_メニューA</v>
      </c>
      <c r="BB564" s="52">
        <f t="shared" si="39"/>
        <v>0</v>
      </c>
      <c r="BD564" s="52" t="str">
        <f>IF(参照!L564="","",参照!L564)</f>
        <v>ローカルでんき(株)</v>
      </c>
    </row>
    <row r="565" spans="47:56">
      <c r="AU565" s="52" t="str">
        <f>IF(参照!A565="","",参照!A565)</f>
        <v/>
      </c>
      <c r="AV565" s="52" t="str">
        <f>IF(参照!B565="","",参照!B565)</f>
        <v/>
      </c>
      <c r="AW565" s="52" t="str">
        <f>IF(参照!C565="","",参照!C565)</f>
        <v/>
      </c>
      <c r="AX565" s="52" t="str">
        <f>IF(参照!D565="","",参照!D565)</f>
        <v>メニューB</v>
      </c>
      <c r="AY565" s="52">
        <f>IF(参照!E565="","",参照!E565)</f>
        <v>0</v>
      </c>
      <c r="AZ565" s="52" t="str">
        <f>IF(参照!F565="","",参照!F565)</f>
        <v>東北電力(株)</v>
      </c>
      <c r="BA565" s="52" t="str">
        <f>IF(参照!G565="","",参照!G565)</f>
        <v>東北電力(株)_メニューB</v>
      </c>
      <c r="BB565" s="52">
        <f t="shared" si="39"/>
        <v>0</v>
      </c>
      <c r="BD565" s="52" t="str">
        <f>IF(参照!L565="","",参照!L565)</f>
        <v>和歌山電力(株)</v>
      </c>
    </row>
    <row r="566" spans="47:56">
      <c r="AU566" s="52" t="str">
        <f>IF(参照!A566="","",参照!A566)</f>
        <v/>
      </c>
      <c r="AV566" s="52" t="str">
        <f>IF(参照!B566="","",参照!B566)</f>
        <v/>
      </c>
      <c r="AW566" s="52" t="str">
        <f>IF(参照!C566="","",参照!C566)</f>
        <v/>
      </c>
      <c r="AX566" s="52" t="str">
        <f>IF(参照!D566="","",参照!D566)</f>
        <v>メニューC(残差)</v>
      </c>
      <c r="AY566" s="52">
        <f>IF(参照!E566="","",参照!E566)</f>
        <v>4.8799999999999999E-4</v>
      </c>
      <c r="AZ566" s="52" t="str">
        <f>IF(参照!F566="","",参照!F566)</f>
        <v>東北電力(株)</v>
      </c>
      <c r="BA566" s="52" t="str">
        <f>IF(参照!G566="","",参照!G566)</f>
        <v>東北電力(株)_メニューC(残差)</v>
      </c>
      <c r="BB566" s="52">
        <f t="shared" si="39"/>
        <v>0.48799999999999999</v>
      </c>
      <c r="BD566" s="52" t="str">
        <f>IF(参照!L566="","",参照!L566)</f>
        <v>綿半パートナーズ(株)</v>
      </c>
    </row>
    <row r="567" spans="47:56">
      <c r="AU567" s="52" t="str">
        <f>IF(参照!A567="","",参照!A567)</f>
        <v/>
      </c>
      <c r="AV567" s="52" t="str">
        <f>IF(参照!B567="","",参照!B567)</f>
        <v/>
      </c>
      <c r="AW567" s="52" t="str">
        <f>IF(参照!C567="","",参照!C567)</f>
        <v/>
      </c>
      <c r="AX567" s="52" t="str">
        <f>IF(参照!D567="","",参照!D567)</f>
        <v>(参考値)事業者全体</v>
      </c>
      <c r="AY567" s="52">
        <f>IF(参照!E567="","",参照!E567)</f>
        <v>4.57E-4</v>
      </c>
      <c r="AZ567" s="52" t="str">
        <f>IF(参照!F567="","",参照!F567)</f>
        <v>東北電力(株)</v>
      </c>
      <c r="BA567" s="52" t="str">
        <f>IF(参照!G567="","",参照!G567)</f>
        <v>東北電力(株)_(参考値)事業者全体</v>
      </c>
      <c r="BB567" s="52">
        <f t="shared" si="39"/>
        <v>0.45700000000000002</v>
      </c>
      <c r="BD567" s="52" t="str">
        <f>IF(参照!L567="","",参照!L567)</f>
        <v>ワタミエナジー(株)</v>
      </c>
    </row>
    <row r="568" spans="47:56">
      <c r="AU568" s="52" t="str">
        <f>IF(参照!A568="","",参照!A568)</f>
        <v>A0269</v>
      </c>
      <c r="AV568" s="52" t="str">
        <f>IF(参照!B568="","",参照!B568)</f>
        <v>東京電力エナジーパートナー(株)</v>
      </c>
      <c r="AW568" s="52">
        <f>IF(参照!C568="","",参照!C568)</f>
        <v>4.57E-4</v>
      </c>
      <c r="AX568" s="52" t="str">
        <f>IF(参照!D568="","",参照!D568)</f>
        <v>メニューA</v>
      </c>
      <c r="AY568" s="52">
        <f>IF(参照!E568="","",参照!E568)</f>
        <v>0</v>
      </c>
      <c r="AZ568" s="52" t="str">
        <f>IF(参照!F568="","",参照!F568)</f>
        <v>東京電力エナジーパートナー(株)</v>
      </c>
      <c r="BA568" s="52" t="str">
        <f>IF(参照!G568="","",参照!G568)</f>
        <v>東京電力エナジーパートナー(株)_メニューA</v>
      </c>
      <c r="BB568" s="52">
        <f t="shared" si="39"/>
        <v>0</v>
      </c>
      <c r="BD568" s="52" t="str">
        <f>IF(参照!L568="","",参照!L568)</f>
        <v>ワンワールドエナジー(株)(旧：(株)地方創生テクノロジーラボ)</v>
      </c>
    </row>
    <row r="569" spans="47:56">
      <c r="AU569" s="52" t="str">
        <f>IF(参照!A569="","",参照!A569)</f>
        <v/>
      </c>
      <c r="AV569" s="52" t="str">
        <f>IF(参照!B569="","",参照!B569)</f>
        <v/>
      </c>
      <c r="AW569" s="52" t="str">
        <f>IF(参照!C569="","",参照!C569)</f>
        <v/>
      </c>
      <c r="AX569" s="52" t="str">
        <f>IF(参照!D569="","",参照!D569)</f>
        <v>メニューB</v>
      </c>
      <c r="AY569" s="52">
        <f>IF(参照!E569="","",参照!E569)</f>
        <v>0</v>
      </c>
      <c r="AZ569" s="52" t="str">
        <f>IF(参照!F569="","",参照!F569)</f>
        <v>東京電力エナジーパートナー(株)</v>
      </c>
      <c r="BA569" s="52" t="str">
        <f>IF(参照!G569="","",参照!G569)</f>
        <v>東京電力エナジーパートナー(株)_メニューB</v>
      </c>
      <c r="BB569" s="52">
        <f t="shared" si="39"/>
        <v>0</v>
      </c>
      <c r="BD569" s="52" t="str">
        <f>IF(参照!L569="","",参照!L569)</f>
        <v/>
      </c>
    </row>
    <row r="570" spans="47:56">
      <c r="AU570" s="52" t="str">
        <f>IF(参照!A570="","",参照!A570)</f>
        <v/>
      </c>
      <c r="AV570" s="52" t="str">
        <f>IF(参照!B570="","",参照!B570)</f>
        <v/>
      </c>
      <c r="AW570" s="52" t="str">
        <f>IF(参照!C570="","",参照!C570)</f>
        <v/>
      </c>
      <c r="AX570" s="52" t="str">
        <f>IF(参照!D570="","",参照!D570)</f>
        <v>メニューC</v>
      </c>
      <c r="AY570" s="52">
        <f>IF(参照!E570="","",参照!E570)</f>
        <v>0</v>
      </c>
      <c r="AZ570" s="52" t="str">
        <f>IF(参照!F570="","",参照!F570)</f>
        <v>東京電力エナジーパートナー(株)</v>
      </c>
      <c r="BA570" s="52" t="str">
        <f>IF(参照!G570="","",参照!G570)</f>
        <v>東京電力エナジーパートナー(株)_メニューC</v>
      </c>
      <c r="BB570" s="52">
        <f t="shared" si="39"/>
        <v>0</v>
      </c>
      <c r="BD570" s="52" t="str">
        <f>IF(参照!L570="","",参照!L570)</f>
        <v/>
      </c>
    </row>
    <row r="571" spans="47:56">
      <c r="AU571" s="52" t="str">
        <f>IF(参照!A571="","",参照!A571)</f>
        <v/>
      </c>
      <c r="AV571" s="52" t="str">
        <f>IF(参照!B571="","",参照!B571)</f>
        <v/>
      </c>
      <c r="AW571" s="52" t="str">
        <f>IF(参照!C571="","",参照!C571)</f>
        <v/>
      </c>
      <c r="AX571" s="52" t="str">
        <f>IF(参照!D571="","",参照!D571)</f>
        <v>メニューD</v>
      </c>
      <c r="AY571" s="52">
        <f>IF(参照!E571="","",参照!E571)</f>
        <v>0</v>
      </c>
      <c r="AZ571" s="52" t="str">
        <f>IF(参照!F571="","",参照!F571)</f>
        <v>東京電力エナジーパートナー(株)</v>
      </c>
      <c r="BA571" s="52" t="str">
        <f>IF(参照!G571="","",参照!G571)</f>
        <v>東京電力エナジーパートナー(株)_メニューD</v>
      </c>
      <c r="BB571" s="52">
        <f t="shared" si="39"/>
        <v>0</v>
      </c>
      <c r="BD571" s="52" t="str">
        <f>IF(参照!L571="","",参照!L571)</f>
        <v/>
      </c>
    </row>
    <row r="572" spans="47:56">
      <c r="AU572" s="52" t="str">
        <f>IF(参照!A572="","",参照!A572)</f>
        <v/>
      </c>
      <c r="AV572" s="52" t="str">
        <f>IF(参照!B572="","",参照!B572)</f>
        <v/>
      </c>
      <c r="AW572" s="52" t="str">
        <f>IF(参照!C572="","",参照!C572)</f>
        <v/>
      </c>
      <c r="AX572" s="52" t="str">
        <f>IF(参照!D572="","",参照!D572)</f>
        <v>メニューE</v>
      </c>
      <c r="AY572" s="52">
        <f>IF(参照!E572="","",参照!E572)</f>
        <v>0</v>
      </c>
      <c r="AZ572" s="52" t="str">
        <f>IF(参照!F572="","",参照!F572)</f>
        <v>東京電力エナジーパートナー(株)</v>
      </c>
      <c r="BA572" s="52" t="str">
        <f>IF(参照!G572="","",参照!G572)</f>
        <v>東京電力エナジーパートナー(株)_メニューE</v>
      </c>
      <c r="BB572" s="52">
        <f t="shared" si="39"/>
        <v>0</v>
      </c>
      <c r="BD572" s="52" t="str">
        <f>IF(参照!L572="","",参照!L572)</f>
        <v/>
      </c>
    </row>
    <row r="573" spans="47:56">
      <c r="AU573" s="52" t="str">
        <f>IF(参照!A573="","",参照!A573)</f>
        <v/>
      </c>
      <c r="AV573" s="52" t="str">
        <f>IF(参照!B573="","",参照!B573)</f>
        <v/>
      </c>
      <c r="AW573" s="52" t="str">
        <f>IF(参照!C573="","",参照!C573)</f>
        <v/>
      </c>
      <c r="AX573" s="52" t="str">
        <f>IF(参照!D573="","",参照!D573)</f>
        <v>メニューF</v>
      </c>
      <c r="AY573" s="52">
        <f>IF(参照!E573="","",参照!E573)</f>
        <v>0</v>
      </c>
      <c r="AZ573" s="52" t="str">
        <f>IF(参照!F573="","",参照!F573)</f>
        <v>東京電力エナジーパートナー(株)</v>
      </c>
      <c r="BA573" s="52" t="str">
        <f>IF(参照!G573="","",参照!G573)</f>
        <v>東京電力エナジーパートナー(株)_メニューF</v>
      </c>
      <c r="BB573" s="52">
        <f t="shared" si="39"/>
        <v>0</v>
      </c>
      <c r="BD573" s="52" t="str">
        <f>IF(参照!L573="","",参照!L573)</f>
        <v/>
      </c>
    </row>
    <row r="574" spans="47:56">
      <c r="AU574" s="52" t="str">
        <f>IF(参照!A574="","",参照!A574)</f>
        <v/>
      </c>
      <c r="AV574" s="52" t="str">
        <f>IF(参照!B574="","",参照!B574)</f>
        <v/>
      </c>
      <c r="AW574" s="52" t="str">
        <f>IF(参照!C574="","",参照!C574)</f>
        <v/>
      </c>
      <c r="AX574" s="52" t="str">
        <f>IF(参照!D574="","",参照!D574)</f>
        <v>メニューG</v>
      </c>
      <c r="AY574" s="52">
        <f>IF(参照!E574="","",参照!E574)</f>
        <v>0</v>
      </c>
      <c r="AZ574" s="52" t="str">
        <f>IF(参照!F574="","",参照!F574)</f>
        <v>東京電力エナジーパートナー(株)</v>
      </c>
      <c r="BA574" s="52" t="str">
        <f>IF(参照!G574="","",参照!G574)</f>
        <v>東京電力エナジーパートナー(株)_メニューG</v>
      </c>
      <c r="BB574" s="52">
        <f t="shared" si="39"/>
        <v>0</v>
      </c>
      <c r="BD574" s="52" t="str">
        <f>IF(参照!L574="","",参照!L574)</f>
        <v/>
      </c>
    </row>
    <row r="575" spans="47:56">
      <c r="AU575" s="52" t="str">
        <f>IF(参照!A575="","",参照!A575)</f>
        <v/>
      </c>
      <c r="AV575" s="52" t="str">
        <f>IF(参照!B575="","",参照!B575)</f>
        <v/>
      </c>
      <c r="AW575" s="52" t="str">
        <f>IF(参照!C575="","",参照!C575)</f>
        <v/>
      </c>
      <c r="AX575" s="52" t="str">
        <f>IF(参照!D575="","",参照!D575)</f>
        <v>メニューH</v>
      </c>
      <c r="AY575" s="52">
        <f>IF(参照!E575="","",参照!E575)</f>
        <v>0</v>
      </c>
      <c r="AZ575" s="52" t="str">
        <f>IF(参照!F575="","",参照!F575)</f>
        <v>東京電力エナジーパートナー(株)</v>
      </c>
      <c r="BA575" s="52" t="str">
        <f>IF(参照!G575="","",参照!G575)</f>
        <v>東京電力エナジーパートナー(株)_メニューH</v>
      </c>
      <c r="BB575" s="52">
        <f t="shared" si="39"/>
        <v>0</v>
      </c>
      <c r="BD575" s="52" t="str">
        <f>IF(参照!L575="","",参照!L575)</f>
        <v/>
      </c>
    </row>
    <row r="576" spans="47:56">
      <c r="AU576" s="52" t="str">
        <f>IF(参照!A576="","",参照!A576)</f>
        <v/>
      </c>
      <c r="AV576" s="52" t="str">
        <f>IF(参照!B576="","",参照!B576)</f>
        <v/>
      </c>
      <c r="AW576" s="52" t="str">
        <f>IF(参照!C576="","",参照!C576)</f>
        <v/>
      </c>
      <c r="AX576" s="52" t="str">
        <f>IF(参照!D576="","",参照!D576)</f>
        <v>メニューI</v>
      </c>
      <c r="AY576" s="52">
        <f>IF(参照!E576="","",参照!E576)</f>
        <v>0</v>
      </c>
      <c r="AZ576" s="52" t="str">
        <f>IF(参照!F576="","",参照!F576)</f>
        <v>東京電力エナジーパートナー(株)</v>
      </c>
      <c r="BA576" s="52" t="str">
        <f>IF(参照!G576="","",参照!G576)</f>
        <v>東京電力エナジーパートナー(株)_メニューI</v>
      </c>
      <c r="BB576" s="52">
        <f t="shared" si="39"/>
        <v>0</v>
      </c>
      <c r="BD576" s="52" t="str">
        <f>IF(参照!L576="","",参照!L576)</f>
        <v/>
      </c>
    </row>
    <row r="577" spans="47:56">
      <c r="AU577" s="52" t="str">
        <f>IF(参照!A577="","",参照!A577)</f>
        <v/>
      </c>
      <c r="AV577" s="52" t="str">
        <f>IF(参照!B577="","",参照!B577)</f>
        <v/>
      </c>
      <c r="AW577" s="52" t="str">
        <f>IF(参照!C577="","",参照!C577)</f>
        <v/>
      </c>
      <c r="AX577" s="52" t="str">
        <f>IF(参照!D577="","",参照!D577)</f>
        <v>メニューJ(残差)</v>
      </c>
      <c r="AY577" s="52">
        <f>IF(参照!E577="","",参照!E577)</f>
        <v>4.57E-4</v>
      </c>
      <c r="AZ577" s="52" t="str">
        <f>IF(参照!F577="","",参照!F577)</f>
        <v>東京電力エナジーパートナー(株)</v>
      </c>
      <c r="BA577" s="52" t="str">
        <f>IF(参照!G577="","",参照!G577)</f>
        <v>東京電力エナジーパートナー(株)_メニューJ(残差)</v>
      </c>
      <c r="BB577" s="52">
        <f t="shared" si="39"/>
        <v>0.45700000000000002</v>
      </c>
      <c r="BD577" s="52" t="str">
        <f>IF(参照!L577="","",参照!L577)</f>
        <v/>
      </c>
    </row>
    <row r="578" spans="47:56">
      <c r="AU578" s="52" t="str">
        <f>IF(参照!A578="","",参照!A578)</f>
        <v/>
      </c>
      <c r="AV578" s="52" t="str">
        <f>IF(参照!B578="","",参照!B578)</f>
        <v/>
      </c>
      <c r="AW578" s="52" t="str">
        <f>IF(参照!C578="","",参照!C578)</f>
        <v/>
      </c>
      <c r="AX578" s="52" t="str">
        <f>IF(参照!D578="","",参照!D578)</f>
        <v>(参考値)事業者全体</v>
      </c>
      <c r="AY578" s="52">
        <f>IF(参照!E578="","",参照!E578)</f>
        <v>4.4099999999999999E-4</v>
      </c>
      <c r="AZ578" s="52" t="str">
        <f>IF(参照!F578="","",参照!F578)</f>
        <v>東京電力エナジーパートナー(株)</v>
      </c>
      <c r="BA578" s="52" t="str">
        <f>IF(参照!G578="","",参照!G578)</f>
        <v>東京電力エナジーパートナー(株)_(参考値)事業者全体</v>
      </c>
      <c r="BB578" s="52">
        <f t="shared" si="39"/>
        <v>0.441</v>
      </c>
      <c r="BD578" s="52" t="str">
        <f>IF(参照!L578="","",参照!L578)</f>
        <v/>
      </c>
    </row>
    <row r="579" spans="47:56">
      <c r="AU579" s="52" t="str">
        <f>IF(参照!A579="","",参照!A579)</f>
        <v>A0270</v>
      </c>
      <c r="AV579" s="52" t="str">
        <f>IF(参照!B579="","",参照!B579)</f>
        <v>中部電力ミライズ(株)</v>
      </c>
      <c r="AW579" s="52">
        <f>IF(参照!C579="","",参照!C579)</f>
        <v>4.4900000000000002E-4</v>
      </c>
      <c r="AX579" s="52" t="str">
        <f>IF(参照!D579="","",参照!D579)</f>
        <v>メニューA</v>
      </c>
      <c r="AY579" s="52">
        <f>IF(参照!E579="","",参照!E579)</f>
        <v>0</v>
      </c>
      <c r="AZ579" s="52" t="str">
        <f>IF(参照!F579="","",参照!F579)</f>
        <v>中部電力ミライズ(株)</v>
      </c>
      <c r="BA579" s="52" t="str">
        <f>IF(参照!G579="","",参照!G579)</f>
        <v>中部電力ミライズ(株)_メニューA</v>
      </c>
      <c r="BB579" s="52">
        <f t="shared" si="39"/>
        <v>0</v>
      </c>
      <c r="BD579" s="52" t="str">
        <f>IF(参照!L579="","",参照!L579)</f>
        <v/>
      </c>
    </row>
    <row r="580" spans="47:56">
      <c r="AU580" s="52" t="str">
        <f>IF(参照!A580="","",参照!A580)</f>
        <v/>
      </c>
      <c r="AV580" s="52" t="str">
        <f>IF(参照!B580="","",参照!B580)</f>
        <v/>
      </c>
      <c r="AW580" s="52" t="str">
        <f>IF(参照!C580="","",参照!C580)</f>
        <v/>
      </c>
      <c r="AX580" s="52" t="str">
        <f>IF(参照!D580="","",参照!D580)</f>
        <v>メニューB(残差)</v>
      </c>
      <c r="AY580" s="52">
        <f>IF(参照!E580="","",参照!E580)</f>
        <v>3.88E-4</v>
      </c>
      <c r="AZ580" s="52" t="str">
        <f>IF(参照!F580="","",参照!F580)</f>
        <v>中部電力ミライズ(株)</v>
      </c>
      <c r="BA580" s="52" t="str">
        <f>IF(参照!G580="","",参照!G580)</f>
        <v>中部電力ミライズ(株)_メニューB(残差)</v>
      </c>
      <c r="BB580" s="52">
        <f t="shared" si="39"/>
        <v>0.38800000000000001</v>
      </c>
      <c r="BD580" s="52" t="str">
        <f>IF(参照!L580="","",参照!L580)</f>
        <v/>
      </c>
    </row>
    <row r="581" spans="47:56">
      <c r="AU581" s="52" t="str">
        <f>IF(参照!A581="","",参照!A581)</f>
        <v/>
      </c>
      <c r="AV581" s="52" t="str">
        <f>IF(参照!B581="","",参照!B581)</f>
        <v/>
      </c>
      <c r="AW581" s="52" t="str">
        <f>IF(参照!C581="","",参照!C581)</f>
        <v/>
      </c>
      <c r="AX581" s="52" t="str">
        <f>IF(参照!D581="","",参照!D581)</f>
        <v>(参考値)事業者全体</v>
      </c>
      <c r="AY581" s="52">
        <f>IF(参照!E581="","",参照!E581)</f>
        <v>3.77E-4</v>
      </c>
      <c r="AZ581" s="52" t="str">
        <f>IF(参照!F581="","",参照!F581)</f>
        <v>中部電力ミライズ(株)</v>
      </c>
      <c r="BA581" s="52" t="str">
        <f>IF(参照!G581="","",参照!G581)</f>
        <v>中部電力ミライズ(株)_(参考値)事業者全体</v>
      </c>
      <c r="BB581" s="52">
        <f t="shared" ref="BB581:BB644" si="40">AY581*1000</f>
        <v>0.377</v>
      </c>
      <c r="BD581" s="52" t="str">
        <f>IF(参照!L581="","",参照!L581)</f>
        <v/>
      </c>
    </row>
    <row r="582" spans="47:56">
      <c r="AU582" s="52" t="str">
        <f>IF(参照!A582="","",参照!A582)</f>
        <v>A0271</v>
      </c>
      <c r="AV582" s="52" t="str">
        <f>IF(参照!B582="","",参照!B582)</f>
        <v>北陸電力(株)</v>
      </c>
      <c r="AW582" s="52">
        <f>IF(参照!C582="","",参照!C582)</f>
        <v>4.8000000000000001E-4</v>
      </c>
      <c r="AX582" s="52" t="str">
        <f>IF(参照!D582="","",参照!D582)</f>
        <v>メニューA</v>
      </c>
      <c r="AY582" s="52">
        <f>IF(参照!E582="","",参照!E582)</f>
        <v>0</v>
      </c>
      <c r="AZ582" s="52" t="str">
        <f>IF(参照!F582="","",参照!F582)</f>
        <v>北陸電力(株)</v>
      </c>
      <c r="BA582" s="52" t="str">
        <f>IF(参照!G582="","",参照!G582)</f>
        <v>北陸電力(株)_メニューA</v>
      </c>
      <c r="BB582" s="52">
        <f t="shared" si="40"/>
        <v>0</v>
      </c>
      <c r="BD582" s="52" t="str">
        <f>IF(参照!L582="","",参照!L582)</f>
        <v/>
      </c>
    </row>
    <row r="583" spans="47:56">
      <c r="AU583" s="52" t="str">
        <f>IF(参照!A583="","",参照!A583)</f>
        <v/>
      </c>
      <c r="AV583" s="52" t="str">
        <f>IF(参照!B583="","",参照!B583)</f>
        <v/>
      </c>
      <c r="AW583" s="52" t="str">
        <f>IF(参照!C583="","",参照!C583)</f>
        <v/>
      </c>
      <c r="AX583" s="52" t="str">
        <f>IF(参照!D583="","",参照!D583)</f>
        <v>メニューB</v>
      </c>
      <c r="AY583" s="52">
        <f>IF(参照!E583="","",参照!E583)</f>
        <v>0</v>
      </c>
      <c r="AZ583" s="52" t="str">
        <f>IF(参照!F583="","",参照!F583)</f>
        <v>北陸電力(株)</v>
      </c>
      <c r="BA583" s="52" t="str">
        <f>IF(参照!G583="","",参照!G583)</f>
        <v>北陸電力(株)_メニューB</v>
      </c>
      <c r="BB583" s="52">
        <f t="shared" si="40"/>
        <v>0</v>
      </c>
      <c r="BD583" s="52" t="str">
        <f>IF(参照!L583="","",参照!L583)</f>
        <v/>
      </c>
    </row>
    <row r="584" spans="47:56">
      <c r="AU584" s="52" t="str">
        <f>IF(参照!A584="","",参照!A584)</f>
        <v/>
      </c>
      <c r="AV584" s="52" t="str">
        <f>IF(参照!B584="","",参照!B584)</f>
        <v/>
      </c>
      <c r="AW584" s="52" t="str">
        <f>IF(参照!C584="","",参照!C584)</f>
        <v/>
      </c>
      <c r="AX584" s="52" t="str">
        <f>IF(参照!D584="","",参照!D584)</f>
        <v>メニューC</v>
      </c>
      <c r="AY584" s="52">
        <f>IF(参照!E584="","",参照!E584)</f>
        <v>0</v>
      </c>
      <c r="AZ584" s="52" t="str">
        <f>IF(参照!F584="","",参照!F584)</f>
        <v>北陸電力(株)</v>
      </c>
      <c r="BA584" s="52" t="str">
        <f>IF(参照!G584="","",参照!G584)</f>
        <v>北陸電力(株)_メニューC</v>
      </c>
      <c r="BB584" s="52">
        <f t="shared" si="40"/>
        <v>0</v>
      </c>
      <c r="BD584" s="52" t="str">
        <f>IF(参照!L584="","",参照!L584)</f>
        <v/>
      </c>
    </row>
    <row r="585" spans="47:56">
      <c r="AU585" s="52" t="str">
        <f>IF(参照!A585="","",参照!A585)</f>
        <v/>
      </c>
      <c r="AV585" s="52" t="str">
        <f>IF(参照!B585="","",参照!B585)</f>
        <v/>
      </c>
      <c r="AW585" s="52" t="str">
        <f>IF(参照!C585="","",参照!C585)</f>
        <v/>
      </c>
      <c r="AX585" s="52" t="str">
        <f>IF(参照!D585="","",参照!D585)</f>
        <v>メニューD</v>
      </c>
      <c r="AY585" s="52">
        <f>IF(参照!E585="","",参照!E585)</f>
        <v>0</v>
      </c>
      <c r="AZ585" s="52" t="str">
        <f>IF(参照!F585="","",参照!F585)</f>
        <v>北陸電力(株)</v>
      </c>
      <c r="BA585" s="52" t="str">
        <f>IF(参照!G585="","",参照!G585)</f>
        <v>北陸電力(株)_メニューD</v>
      </c>
      <c r="BB585" s="52">
        <f t="shared" si="40"/>
        <v>0</v>
      </c>
      <c r="BD585" s="52" t="str">
        <f>IF(参照!L585="","",参照!L585)</f>
        <v/>
      </c>
    </row>
    <row r="586" spans="47:56">
      <c r="AU586" s="52" t="str">
        <f>IF(参照!A586="","",参照!A586)</f>
        <v/>
      </c>
      <c r="AV586" s="52" t="str">
        <f>IF(参照!B586="","",参照!B586)</f>
        <v/>
      </c>
      <c r="AW586" s="52" t="str">
        <f>IF(参照!C586="","",参照!C586)</f>
        <v/>
      </c>
      <c r="AX586" s="52" t="str">
        <f>IF(参照!D586="","",参照!D586)</f>
        <v>メニューE(残差)</v>
      </c>
      <c r="AY586" s="52">
        <f>IF(参照!E586="","",参照!E586)</f>
        <v>4.8899999999999996E-4</v>
      </c>
      <c r="AZ586" s="52" t="str">
        <f>IF(参照!F586="","",参照!F586)</f>
        <v>北陸電力(株)</v>
      </c>
      <c r="BA586" s="52" t="str">
        <f>IF(参照!G586="","",参照!G586)</f>
        <v>北陸電力(株)_メニューE(残差)</v>
      </c>
      <c r="BB586" s="52">
        <f t="shared" si="40"/>
        <v>0.48899999999999993</v>
      </c>
      <c r="BD586" s="52" t="str">
        <f>IF(参照!L586="","",参照!L586)</f>
        <v/>
      </c>
    </row>
    <row r="587" spans="47:56">
      <c r="AU587" s="52" t="str">
        <f>IF(参照!A587="","",参照!A587)</f>
        <v/>
      </c>
      <c r="AV587" s="52" t="str">
        <f>IF(参照!B587="","",参照!B587)</f>
        <v/>
      </c>
      <c r="AW587" s="52" t="str">
        <f>IF(参照!C587="","",参照!C587)</f>
        <v/>
      </c>
      <c r="AX587" s="52" t="str">
        <f>IF(参照!D587="","",参照!D587)</f>
        <v>(参考値)事業者全体</v>
      </c>
      <c r="AY587" s="52">
        <f>IF(参照!E587="","",参照!E587)</f>
        <v>4.6500000000000003E-4</v>
      </c>
      <c r="AZ587" s="52" t="str">
        <f>IF(参照!F587="","",参照!F587)</f>
        <v>北陸電力(株)</v>
      </c>
      <c r="BA587" s="52" t="str">
        <f>IF(参照!G587="","",参照!G587)</f>
        <v>北陸電力(株)_(参考値)事業者全体</v>
      </c>
      <c r="BB587" s="52">
        <f t="shared" si="40"/>
        <v>0.46500000000000002</v>
      </c>
      <c r="BD587" s="52" t="str">
        <f>IF(参照!L587="","",参照!L587)</f>
        <v/>
      </c>
    </row>
    <row r="588" spans="47:56">
      <c r="AU588" s="52" t="str">
        <f>IF(参照!A588="","",参照!A588)</f>
        <v>A0272</v>
      </c>
      <c r="AV588" s="52" t="str">
        <f>IF(参照!B588="","",参照!B588)</f>
        <v>関西電力(株)</v>
      </c>
      <c r="AW588" s="52">
        <f>IF(参照!C588="","",参照!C588)</f>
        <v>2.99E-4</v>
      </c>
      <c r="AX588" s="52" t="str">
        <f>IF(参照!D588="","",参照!D588)</f>
        <v>メニューA</v>
      </c>
      <c r="AY588" s="52">
        <f>IF(参照!E588="","",参照!E588)</f>
        <v>0</v>
      </c>
      <c r="AZ588" s="52" t="str">
        <f>IF(参照!F588="","",参照!F588)</f>
        <v>関西電力(株)</v>
      </c>
      <c r="BA588" s="52" t="str">
        <f>IF(参照!G588="","",参照!G588)</f>
        <v>関西電力(株)_メニューA</v>
      </c>
      <c r="BB588" s="52">
        <f t="shared" si="40"/>
        <v>0</v>
      </c>
      <c r="BD588" s="52" t="str">
        <f>IF(参照!L588="","",参照!L588)</f>
        <v/>
      </c>
    </row>
    <row r="589" spans="47:56">
      <c r="AU589" s="52" t="str">
        <f>IF(参照!A589="","",参照!A589)</f>
        <v/>
      </c>
      <c r="AV589" s="52" t="str">
        <f>IF(参照!B589="","",参照!B589)</f>
        <v/>
      </c>
      <c r="AW589" s="52" t="str">
        <f>IF(参照!C589="","",参照!C589)</f>
        <v/>
      </c>
      <c r="AX589" s="52" t="str">
        <f>IF(参照!D589="","",参照!D589)</f>
        <v>メニューB</v>
      </c>
      <c r="AY589" s="52">
        <f>IF(参照!E589="","",参照!E589)</f>
        <v>0</v>
      </c>
      <c r="AZ589" s="52" t="str">
        <f>IF(参照!F589="","",参照!F589)</f>
        <v>関西電力(株)</v>
      </c>
      <c r="BA589" s="52" t="str">
        <f>IF(参照!G589="","",参照!G589)</f>
        <v>関西電力(株)_メニューB</v>
      </c>
      <c r="BB589" s="52">
        <f t="shared" si="40"/>
        <v>0</v>
      </c>
      <c r="BD589" s="52" t="str">
        <f>IF(参照!L589="","",参照!L589)</f>
        <v/>
      </c>
    </row>
    <row r="590" spans="47:56">
      <c r="AU590" s="52" t="str">
        <f>IF(参照!A590="","",参照!A590)</f>
        <v/>
      </c>
      <c r="AV590" s="52" t="str">
        <f>IF(参照!B590="","",参照!B590)</f>
        <v/>
      </c>
      <c r="AW590" s="52" t="str">
        <f>IF(参照!C590="","",参照!C590)</f>
        <v/>
      </c>
      <c r="AX590" s="52" t="str">
        <f>IF(参照!D590="","",参照!D590)</f>
        <v>メニューC</v>
      </c>
      <c r="AY590" s="52">
        <f>IF(参照!E590="","",参照!E590)</f>
        <v>0</v>
      </c>
      <c r="AZ590" s="52" t="str">
        <f>IF(参照!F590="","",参照!F590)</f>
        <v>関西電力(株)</v>
      </c>
      <c r="BA590" s="52" t="str">
        <f>IF(参照!G590="","",参照!G590)</f>
        <v>関西電力(株)_メニューC</v>
      </c>
      <c r="BB590" s="52">
        <f t="shared" si="40"/>
        <v>0</v>
      </c>
      <c r="BD590" s="52" t="str">
        <f>IF(参照!L590="","",参照!L590)</f>
        <v/>
      </c>
    </row>
    <row r="591" spans="47:56">
      <c r="AU591" s="52" t="str">
        <f>IF(参照!A591="","",参照!A591)</f>
        <v/>
      </c>
      <c r="AV591" s="52" t="str">
        <f>IF(参照!B591="","",参照!B591)</f>
        <v/>
      </c>
      <c r="AW591" s="52" t="str">
        <f>IF(参照!C591="","",参照!C591)</f>
        <v/>
      </c>
      <c r="AX591" s="52" t="str">
        <f>IF(参照!D591="","",参照!D591)</f>
        <v>メニューD</v>
      </c>
      <c r="AY591" s="52">
        <f>IF(参照!E591="","",参照!E591)</f>
        <v>0</v>
      </c>
      <c r="AZ591" s="52" t="str">
        <f>IF(参照!F591="","",参照!F591)</f>
        <v>関西電力(株)</v>
      </c>
      <c r="BA591" s="52" t="str">
        <f>IF(参照!G591="","",参照!G591)</f>
        <v>関西電力(株)_メニューD</v>
      </c>
      <c r="BB591" s="52">
        <f t="shared" si="40"/>
        <v>0</v>
      </c>
      <c r="BD591" s="52" t="str">
        <f>IF(参照!L591="","",参照!L591)</f>
        <v/>
      </c>
    </row>
    <row r="592" spans="47:56">
      <c r="AU592" s="52" t="str">
        <f>IF(参照!A592="","",参照!A592)</f>
        <v/>
      </c>
      <c r="AV592" s="52" t="str">
        <f>IF(参照!B592="","",参照!B592)</f>
        <v/>
      </c>
      <c r="AW592" s="52" t="str">
        <f>IF(参照!C592="","",参照!C592)</f>
        <v/>
      </c>
      <c r="AX592" s="52" t="str">
        <f>IF(参照!D592="","",参照!D592)</f>
        <v>メニューE</v>
      </c>
      <c r="AY592" s="52">
        <f>IF(参照!E592="","",参照!E592)</f>
        <v>0</v>
      </c>
      <c r="AZ592" s="52" t="str">
        <f>IF(参照!F592="","",参照!F592)</f>
        <v>関西電力(株)</v>
      </c>
      <c r="BA592" s="52" t="str">
        <f>IF(参照!G592="","",参照!G592)</f>
        <v>関西電力(株)_メニューE</v>
      </c>
      <c r="BB592" s="52">
        <f t="shared" si="40"/>
        <v>0</v>
      </c>
      <c r="BD592" s="52" t="str">
        <f>IF(参照!L592="","",参照!L592)</f>
        <v/>
      </c>
    </row>
    <row r="593" spans="47:56">
      <c r="AU593" s="52" t="str">
        <f>IF(参照!A593="","",参照!A593)</f>
        <v/>
      </c>
      <c r="AV593" s="52" t="str">
        <f>IF(参照!B593="","",参照!B593)</f>
        <v/>
      </c>
      <c r="AW593" s="52" t="str">
        <f>IF(参照!C593="","",参照!C593)</f>
        <v/>
      </c>
      <c r="AX593" s="52" t="str">
        <f>IF(参照!D593="","",参照!D593)</f>
        <v>メニューF(残差)</v>
      </c>
      <c r="AY593" s="52">
        <f>IF(参照!E593="","",参照!E593)</f>
        <v>3.1100000000000002E-4</v>
      </c>
      <c r="AZ593" s="52" t="str">
        <f>IF(参照!F593="","",参照!F593)</f>
        <v>関西電力(株)</v>
      </c>
      <c r="BA593" s="52" t="str">
        <f>IF(参照!G593="","",参照!G593)</f>
        <v>関西電力(株)_メニューF(残差)</v>
      </c>
      <c r="BB593" s="52">
        <f t="shared" si="40"/>
        <v>0.311</v>
      </c>
      <c r="BD593" s="52" t="str">
        <f>IF(参照!L593="","",参照!L593)</f>
        <v/>
      </c>
    </row>
    <row r="594" spans="47:56">
      <c r="AU594" s="52" t="str">
        <f>IF(参照!A594="","",参照!A594)</f>
        <v/>
      </c>
      <c r="AV594" s="52" t="str">
        <f>IF(参照!B594="","",参照!B594)</f>
        <v/>
      </c>
      <c r="AW594" s="52" t="str">
        <f>IF(参照!C594="","",参照!C594)</f>
        <v/>
      </c>
      <c r="AX594" s="52" t="str">
        <f>IF(参照!D594="","",参照!D594)</f>
        <v>(参考値)事業者全体</v>
      </c>
      <c r="AY594" s="52">
        <f>IF(参照!E594="","",参照!E594)</f>
        <v>3.5E-4</v>
      </c>
      <c r="AZ594" s="52" t="str">
        <f>IF(参照!F594="","",参照!F594)</f>
        <v>関西電力(株)</v>
      </c>
      <c r="BA594" s="52" t="str">
        <f>IF(参照!G594="","",参照!G594)</f>
        <v>関西電力(株)_(参考値)事業者全体</v>
      </c>
      <c r="BB594" s="52">
        <f t="shared" si="40"/>
        <v>0.35</v>
      </c>
      <c r="BD594" s="52" t="str">
        <f>IF(参照!L594="","",参照!L594)</f>
        <v/>
      </c>
    </row>
    <row r="595" spans="47:56">
      <c r="AU595" s="52" t="str">
        <f>IF(参照!A595="","",参照!A595)</f>
        <v>A0273</v>
      </c>
      <c r="AV595" s="52" t="str">
        <f>IF(参照!B595="","",参照!B595)</f>
        <v>中国電力(株)</v>
      </c>
      <c r="AW595" s="52">
        <f>IF(参照!C595="","",参照!C595)</f>
        <v>5.3399999999999997E-4</v>
      </c>
      <c r="AX595" s="52" t="str">
        <f>IF(参照!D595="","",参照!D595)</f>
        <v>メニューA</v>
      </c>
      <c r="AY595" s="52">
        <f>IF(参照!E595="","",参照!E595)</f>
        <v>0</v>
      </c>
      <c r="AZ595" s="52" t="str">
        <f>IF(参照!F595="","",参照!F595)</f>
        <v>中国電力(株)</v>
      </c>
      <c r="BA595" s="52" t="str">
        <f>IF(参照!G595="","",参照!G595)</f>
        <v>中国電力(株)_メニューA</v>
      </c>
      <c r="BB595" s="52">
        <f t="shared" si="40"/>
        <v>0</v>
      </c>
      <c r="BD595" s="52" t="str">
        <f>IF(参照!L595="","",参照!L595)</f>
        <v/>
      </c>
    </row>
    <row r="596" spans="47:56">
      <c r="AU596" s="52" t="str">
        <f>IF(参照!A596="","",参照!A596)</f>
        <v/>
      </c>
      <c r="AV596" s="52" t="str">
        <f>IF(参照!B596="","",参照!B596)</f>
        <v/>
      </c>
      <c r="AW596" s="52" t="str">
        <f>IF(参照!C596="","",参照!C596)</f>
        <v/>
      </c>
      <c r="AX596" s="52" t="str">
        <f>IF(参照!D596="","",参照!D596)</f>
        <v>メニューB</v>
      </c>
      <c r="AY596" s="52">
        <f>IF(参照!E596="","",参照!E596)</f>
        <v>0</v>
      </c>
      <c r="AZ596" s="52" t="str">
        <f>IF(参照!F596="","",参照!F596)</f>
        <v>中国電力(株)</v>
      </c>
      <c r="BA596" s="52" t="str">
        <f>IF(参照!G596="","",参照!G596)</f>
        <v>中国電力(株)_メニューB</v>
      </c>
      <c r="BB596" s="52">
        <f t="shared" si="40"/>
        <v>0</v>
      </c>
      <c r="BD596" s="52" t="str">
        <f>IF(参照!L596="","",参照!L596)</f>
        <v/>
      </c>
    </row>
    <row r="597" spans="47:56">
      <c r="AU597" s="52" t="str">
        <f>IF(参照!A597="","",参照!A597)</f>
        <v/>
      </c>
      <c r="AV597" s="52" t="str">
        <f>IF(参照!B597="","",参照!B597)</f>
        <v/>
      </c>
      <c r="AW597" s="52" t="str">
        <f>IF(参照!C597="","",参照!C597)</f>
        <v/>
      </c>
      <c r="AX597" s="52" t="str">
        <f>IF(参照!D597="","",参照!D597)</f>
        <v>メニューC</v>
      </c>
      <c r="AY597" s="52">
        <f>IF(参照!E597="","",参照!E597)</f>
        <v>0</v>
      </c>
      <c r="AZ597" s="52" t="str">
        <f>IF(参照!F597="","",参照!F597)</f>
        <v>中国電力(株)</v>
      </c>
      <c r="BA597" s="52" t="str">
        <f>IF(参照!G597="","",参照!G597)</f>
        <v>中国電力(株)_メニューC</v>
      </c>
      <c r="BB597" s="52">
        <f t="shared" si="40"/>
        <v>0</v>
      </c>
      <c r="BD597" s="52" t="str">
        <f>IF(参照!L597="","",参照!L597)</f>
        <v/>
      </c>
    </row>
    <row r="598" spans="47:56">
      <c r="AU598" s="52" t="str">
        <f>IF(参照!A598="","",参照!A598)</f>
        <v/>
      </c>
      <c r="AV598" s="52" t="str">
        <f>IF(参照!B598="","",参照!B598)</f>
        <v/>
      </c>
      <c r="AW598" s="52" t="str">
        <f>IF(参照!C598="","",参照!C598)</f>
        <v/>
      </c>
      <c r="AX598" s="52" t="str">
        <f>IF(参照!D598="","",参照!D598)</f>
        <v>メニューD</v>
      </c>
      <c r="AY598" s="52">
        <f>IF(参照!E598="","",参照!E598)</f>
        <v>0</v>
      </c>
      <c r="AZ598" s="52" t="str">
        <f>IF(参照!F598="","",参照!F598)</f>
        <v>中国電力(株)</v>
      </c>
      <c r="BA598" s="52" t="str">
        <f>IF(参照!G598="","",参照!G598)</f>
        <v>中国電力(株)_メニューD</v>
      </c>
      <c r="BB598" s="52">
        <f t="shared" si="40"/>
        <v>0</v>
      </c>
      <c r="BD598" s="52" t="str">
        <f>IF(参照!L598="","",参照!L598)</f>
        <v/>
      </c>
    </row>
    <row r="599" spans="47:56">
      <c r="AU599" s="52" t="str">
        <f>IF(参照!A599="","",参照!A599)</f>
        <v/>
      </c>
      <c r="AV599" s="52" t="str">
        <f>IF(参照!B599="","",参照!B599)</f>
        <v/>
      </c>
      <c r="AW599" s="52" t="str">
        <f>IF(参照!C599="","",参照!C599)</f>
        <v/>
      </c>
      <c r="AX599" s="52" t="str">
        <f>IF(参照!D599="","",参照!D599)</f>
        <v>メニューE(残差)</v>
      </c>
      <c r="AY599" s="52">
        <f>IF(参照!E599="","",参照!E599)</f>
        <v>5.4500000000000002E-4</v>
      </c>
      <c r="AZ599" s="52" t="str">
        <f>IF(参照!F599="","",参照!F599)</f>
        <v>中国電力(株)</v>
      </c>
      <c r="BA599" s="52" t="str">
        <f>IF(参照!G599="","",参照!G599)</f>
        <v>中国電力(株)_メニューE(残差)</v>
      </c>
      <c r="BB599" s="52">
        <f t="shared" si="40"/>
        <v>0.54500000000000004</v>
      </c>
      <c r="BD599" s="52" t="str">
        <f>IF(参照!L599="","",参照!L599)</f>
        <v/>
      </c>
    </row>
    <row r="600" spans="47:56">
      <c r="AU600" s="52" t="str">
        <f>IF(参照!A600="","",参照!A600)</f>
        <v/>
      </c>
      <c r="AV600" s="52" t="str">
        <f>IF(参照!B600="","",参照!B600)</f>
        <v/>
      </c>
      <c r="AW600" s="52" t="str">
        <f>IF(参照!C600="","",参照!C600)</f>
        <v/>
      </c>
      <c r="AX600" s="52" t="str">
        <f>IF(参照!D600="","",参照!D600)</f>
        <v>(参考値)事業者全体</v>
      </c>
      <c r="AY600" s="52">
        <f>IF(参照!E600="","",参照!E600)</f>
        <v>5.2099999999999998E-4</v>
      </c>
      <c r="AZ600" s="52" t="str">
        <f>IF(参照!F600="","",参照!F600)</f>
        <v>中国電力(株)</v>
      </c>
      <c r="BA600" s="52" t="str">
        <f>IF(参照!G600="","",参照!G600)</f>
        <v>中国電力(株)_(参考値)事業者全体</v>
      </c>
      <c r="BB600" s="52">
        <f t="shared" si="40"/>
        <v>0.52100000000000002</v>
      </c>
      <c r="BD600" s="52" t="str">
        <f>IF(参照!L600="","",参照!L600)</f>
        <v/>
      </c>
    </row>
    <row r="601" spans="47:56">
      <c r="AU601" s="52" t="str">
        <f>IF(参照!A601="","",参照!A601)</f>
        <v>A0274</v>
      </c>
      <c r="AV601" s="52" t="str">
        <f>IF(参照!B601="","",参照!B601)</f>
        <v>四国電力(株)</v>
      </c>
      <c r="AW601" s="52">
        <f>IF(参照!C601="","",参照!C601)</f>
        <v>4.8500000000000003E-4</v>
      </c>
      <c r="AX601" s="52" t="str">
        <f>IF(参照!D601="","",参照!D601)</f>
        <v>メニューA</v>
      </c>
      <c r="AY601" s="52">
        <f>IF(参照!E601="","",参照!E601)</f>
        <v>0</v>
      </c>
      <c r="AZ601" s="52" t="str">
        <f>IF(参照!F601="","",参照!F601)</f>
        <v>四国電力(株)</v>
      </c>
      <c r="BA601" s="52" t="str">
        <f>IF(参照!G601="","",参照!G601)</f>
        <v>四国電力(株)_メニューA</v>
      </c>
      <c r="BB601" s="52">
        <f t="shared" si="40"/>
        <v>0</v>
      </c>
      <c r="BD601" s="52" t="str">
        <f>IF(参照!L601="","",参照!L601)</f>
        <v/>
      </c>
    </row>
    <row r="602" spans="47:56">
      <c r="AU602" s="52" t="str">
        <f>IF(参照!A602="","",参照!A602)</f>
        <v/>
      </c>
      <c r="AV602" s="52" t="str">
        <f>IF(参照!B602="","",参照!B602)</f>
        <v/>
      </c>
      <c r="AW602" s="52" t="str">
        <f>IF(参照!C602="","",参照!C602)</f>
        <v/>
      </c>
      <c r="AX602" s="52" t="str">
        <f>IF(参照!D602="","",参照!D602)</f>
        <v>メニューB</v>
      </c>
      <c r="AY602" s="52">
        <f>IF(参照!E602="","",参照!E602)</f>
        <v>0</v>
      </c>
      <c r="AZ602" s="52" t="str">
        <f>IF(参照!F602="","",参照!F602)</f>
        <v>四国電力(株)</v>
      </c>
      <c r="BA602" s="52" t="str">
        <f>IF(参照!G602="","",参照!G602)</f>
        <v>四国電力(株)_メニューB</v>
      </c>
      <c r="BB602" s="52">
        <f t="shared" si="40"/>
        <v>0</v>
      </c>
      <c r="BD602" s="52" t="str">
        <f>IF(参照!L602="","",参照!L602)</f>
        <v/>
      </c>
    </row>
    <row r="603" spans="47:56">
      <c r="AU603" s="52" t="str">
        <f>IF(参照!A603="","",参照!A603)</f>
        <v/>
      </c>
      <c r="AV603" s="52" t="str">
        <f>IF(参照!B603="","",参照!B603)</f>
        <v/>
      </c>
      <c r="AW603" s="52" t="str">
        <f>IF(参照!C603="","",参照!C603)</f>
        <v/>
      </c>
      <c r="AX603" s="52" t="str">
        <f>IF(参照!D603="","",参照!D603)</f>
        <v>メニューC(残差)</v>
      </c>
      <c r="AY603" s="52">
        <f>IF(参照!E603="","",参照!E603)</f>
        <v>5.3300000000000005E-4</v>
      </c>
      <c r="AZ603" s="52" t="str">
        <f>IF(参照!F603="","",参照!F603)</f>
        <v>四国電力(株)</v>
      </c>
      <c r="BA603" s="52" t="str">
        <f>IF(参照!G603="","",参照!G603)</f>
        <v>四国電力(株)_メニューC(残差)</v>
      </c>
      <c r="BB603" s="52">
        <f t="shared" si="40"/>
        <v>0.53300000000000003</v>
      </c>
      <c r="BD603" s="52" t="str">
        <f>IF(参照!L603="","",参照!L603)</f>
        <v/>
      </c>
    </row>
    <row r="604" spans="47:56">
      <c r="AU604" s="52" t="str">
        <f>IF(参照!A604="","",参照!A604)</f>
        <v/>
      </c>
      <c r="AV604" s="52" t="str">
        <f>IF(参照!B604="","",参照!B604)</f>
        <v/>
      </c>
      <c r="AW604" s="52" t="str">
        <f>IF(参照!C604="","",参照!C604)</f>
        <v/>
      </c>
      <c r="AX604" s="52" t="str">
        <f>IF(参照!D604="","",参照!D604)</f>
        <v>(参考値)事業者全体</v>
      </c>
      <c r="AY604" s="52">
        <f>IF(参照!E604="","",参照!E604)</f>
        <v>5.6899999999999995E-4</v>
      </c>
      <c r="AZ604" s="52" t="str">
        <f>IF(参照!F604="","",参照!F604)</f>
        <v>四国電力(株)</v>
      </c>
      <c r="BA604" s="52" t="str">
        <f>IF(参照!G604="","",参照!G604)</f>
        <v>四国電力(株)_(参考値)事業者全体</v>
      </c>
      <c r="BB604" s="52">
        <f t="shared" si="40"/>
        <v>0.56899999999999995</v>
      </c>
      <c r="BD604" s="52" t="str">
        <f>IF(参照!L604="","",参照!L604)</f>
        <v/>
      </c>
    </row>
    <row r="605" spans="47:56">
      <c r="AU605" s="52" t="str">
        <f>IF(参照!A605="","",参照!A605)</f>
        <v>A0275</v>
      </c>
      <c r="AV605" s="52" t="str">
        <f>IF(参照!B605="","",参照!B605)</f>
        <v>九州電力(株)</v>
      </c>
      <c r="AW605" s="52">
        <f>IF(参照!C605="","",参照!C605)</f>
        <v>2.99E-4</v>
      </c>
      <c r="AX605" s="52" t="str">
        <f>IF(参照!D605="","",参照!D605)</f>
        <v>メニューA</v>
      </c>
      <c r="AY605" s="52">
        <f>IF(参照!E605="","",参照!E605)</f>
        <v>0</v>
      </c>
      <c r="AZ605" s="52" t="str">
        <f>IF(参照!F605="","",参照!F605)</f>
        <v>九州電力(株)</v>
      </c>
      <c r="BA605" s="52" t="str">
        <f>IF(参照!G605="","",参照!G605)</f>
        <v>九州電力(株)_メニューA</v>
      </c>
      <c r="BB605" s="52">
        <f t="shared" si="40"/>
        <v>0</v>
      </c>
      <c r="BD605" s="52" t="str">
        <f>IF(参照!L605="","",参照!L605)</f>
        <v/>
      </c>
    </row>
    <row r="606" spans="47:56">
      <c r="AU606" s="52" t="str">
        <f>IF(参照!A606="","",参照!A606)</f>
        <v/>
      </c>
      <c r="AV606" s="52" t="str">
        <f>IF(参照!B606="","",参照!B606)</f>
        <v/>
      </c>
      <c r="AW606" s="52" t="str">
        <f>IF(参照!C606="","",参照!C606)</f>
        <v/>
      </c>
      <c r="AX606" s="52" t="str">
        <f>IF(参照!D606="","",参照!D606)</f>
        <v>メニューB(残差)</v>
      </c>
      <c r="AY606" s="52">
        <f>IF(参照!E606="","",参照!E606)</f>
        <v>3.9200000000000004E-4</v>
      </c>
      <c r="AZ606" s="52" t="str">
        <f>IF(参照!F606="","",参照!F606)</f>
        <v>九州電力(株)</v>
      </c>
      <c r="BA606" s="52" t="str">
        <f>IF(参照!G606="","",参照!G606)</f>
        <v>九州電力(株)_メニューB(残差)</v>
      </c>
      <c r="BB606" s="52">
        <f t="shared" si="40"/>
        <v>0.39200000000000002</v>
      </c>
      <c r="BD606" s="52" t="str">
        <f>IF(参照!L606="","",参照!L606)</f>
        <v/>
      </c>
    </row>
    <row r="607" spans="47:56">
      <c r="AU607" s="52" t="str">
        <f>IF(参照!A607="","",参照!A607)</f>
        <v/>
      </c>
      <c r="AV607" s="52" t="str">
        <f>IF(参照!B607="","",参照!B607)</f>
        <v/>
      </c>
      <c r="AW607" s="52" t="str">
        <f>IF(参照!C607="","",参照!C607)</f>
        <v/>
      </c>
      <c r="AX607" s="52" t="str">
        <f>IF(参照!D607="","",参照!D607)</f>
        <v>(参考値)事業者全体</v>
      </c>
      <c r="AY607" s="52">
        <f>IF(参照!E607="","",参照!E607)</f>
        <v>4.7899999999999999E-4</v>
      </c>
      <c r="AZ607" s="52" t="str">
        <f>IF(参照!F607="","",参照!F607)</f>
        <v>九州電力(株)</v>
      </c>
      <c r="BA607" s="52" t="str">
        <f>IF(参照!G607="","",参照!G607)</f>
        <v>九州電力(株)_(参考値)事業者全体</v>
      </c>
      <c r="BB607" s="52">
        <f t="shared" si="40"/>
        <v>0.47899999999999998</v>
      </c>
      <c r="BD607" s="52" t="str">
        <f>IF(参照!L607="","",参照!L607)</f>
        <v/>
      </c>
    </row>
    <row r="608" spans="47:56">
      <c r="AU608" s="52" t="str">
        <f>IF(参照!A608="","",参照!A608)</f>
        <v>A0276</v>
      </c>
      <c r="AV608" s="52" t="str">
        <f>IF(参照!B608="","",参照!B608)</f>
        <v>沖縄電力(株)</v>
      </c>
      <c r="AW608" s="52">
        <f>IF(参照!C608="","",参照!C608)</f>
        <v>7.3899999999999997E-4</v>
      </c>
      <c r="AX608" s="52" t="str">
        <f>IF(参照!D608="","",参照!D608)</f>
        <v>メニューA</v>
      </c>
      <c r="AY608" s="52">
        <f>IF(参照!E608="","",参照!E608)</f>
        <v>0</v>
      </c>
      <c r="AZ608" s="52" t="str">
        <f>IF(参照!F608="","",参照!F608)</f>
        <v>沖縄電力(株)</v>
      </c>
      <c r="BA608" s="52" t="str">
        <f>IF(参照!G608="","",参照!G608)</f>
        <v>沖縄電力(株)_メニューA</v>
      </c>
      <c r="BB608" s="52">
        <f t="shared" si="40"/>
        <v>0</v>
      </c>
      <c r="BD608" s="52" t="str">
        <f>IF(参照!L608="","",参照!L608)</f>
        <v/>
      </c>
    </row>
    <row r="609" spans="47:56">
      <c r="AU609" s="52" t="str">
        <f>IF(参照!A609="","",参照!A609)</f>
        <v/>
      </c>
      <c r="AV609" s="52" t="str">
        <f>IF(参照!B609="","",参照!B609)</f>
        <v/>
      </c>
      <c r="AW609" s="52" t="str">
        <f>IF(参照!C609="","",参照!C609)</f>
        <v/>
      </c>
      <c r="AX609" s="52" t="str">
        <f>IF(参照!D609="","",参照!D609)</f>
        <v>メニューB(残差)</v>
      </c>
      <c r="AY609" s="52">
        <f>IF(参照!E609="","",参照!E609)</f>
        <v>7.0699999999999995E-4</v>
      </c>
      <c r="AZ609" s="52" t="str">
        <f>IF(参照!F609="","",参照!F609)</f>
        <v>沖縄電力(株)</v>
      </c>
      <c r="BA609" s="52" t="str">
        <f>IF(参照!G609="","",参照!G609)</f>
        <v>沖縄電力(株)_メニューB(残差)</v>
      </c>
      <c r="BB609" s="52">
        <f t="shared" si="40"/>
        <v>0.70699999999999996</v>
      </c>
      <c r="BD609" s="52" t="str">
        <f>IF(参照!L609="","",参照!L609)</f>
        <v/>
      </c>
    </row>
    <row r="610" spans="47:56">
      <c r="AU610" s="52" t="str">
        <f>IF(参照!A610="","",参照!A610)</f>
        <v/>
      </c>
      <c r="AV610" s="52" t="str">
        <f>IF(参照!B610="","",参照!B610)</f>
        <v/>
      </c>
      <c r="AW610" s="52" t="str">
        <f>IF(参照!C610="","",参照!C610)</f>
        <v/>
      </c>
      <c r="AX610" s="52" t="str">
        <f>IF(参照!D610="","",参照!D610)</f>
        <v>(参考値)事業者全体</v>
      </c>
      <c r="AY610" s="52">
        <f>IF(参照!E610="","",参照!E610)</f>
        <v>7.0500000000000001E-4</v>
      </c>
      <c r="AZ610" s="52" t="str">
        <f>IF(参照!F610="","",参照!F610)</f>
        <v>沖縄電力(株)</v>
      </c>
      <c r="BA610" s="52" t="str">
        <f>IF(参照!G610="","",参照!G610)</f>
        <v>沖縄電力(株)_(参考値)事業者全体</v>
      </c>
      <c r="BB610" s="52">
        <f t="shared" si="40"/>
        <v>0.70499999999999996</v>
      </c>
      <c r="BD610" s="52" t="str">
        <f>IF(参照!L610="","",参照!L610)</f>
        <v/>
      </c>
    </row>
    <row r="611" spans="47:56">
      <c r="AU611" s="52" t="str">
        <f>IF(参照!A611="","",参照!A611)</f>
        <v>A0277</v>
      </c>
      <c r="AV611" s="52" t="str">
        <f>IF(参照!B611="","",参照!B611)</f>
        <v>北日本石油(株)</v>
      </c>
      <c r="AW611" s="52">
        <f>IF(参照!C611="","",参照!C611)</f>
        <v>4.28E-4</v>
      </c>
      <c r="AX611" s="52" t="str">
        <f>IF(参照!D611="","",参照!D611)</f>
        <v/>
      </c>
      <c r="AY611" s="52">
        <f>IF(参照!E611="","",参照!E611)</f>
        <v>3.8900000000000002E-4</v>
      </c>
      <c r="AZ611" s="52" t="str">
        <f>IF(参照!F611="","",参照!F611)</f>
        <v>北日本石油(株)</v>
      </c>
      <c r="BA611" s="52" t="str">
        <f>IF(参照!G611="","",参照!G611)</f>
        <v>北日本石油(株)_</v>
      </c>
      <c r="BB611" s="52">
        <f t="shared" si="40"/>
        <v>0.38900000000000001</v>
      </c>
      <c r="BD611" s="52" t="str">
        <f>IF(参照!L611="","",参照!L611)</f>
        <v/>
      </c>
    </row>
    <row r="612" spans="47:56">
      <c r="AU612" s="52" t="str">
        <f>IF(参照!A612="","",参照!A612)</f>
        <v>A0278</v>
      </c>
      <c r="AV612" s="52" t="str">
        <f>IF(参照!B612="","",参照!B612)</f>
        <v>千葉電力(株)</v>
      </c>
      <c r="AW612" s="52">
        <f>IF(参照!C612="","",参照!C612)</f>
        <v>5.0600000000000005E-4</v>
      </c>
      <c r="AX612" s="52" t="str">
        <f>IF(参照!D612="","",参照!D612)</f>
        <v/>
      </c>
      <c r="AY612" s="52">
        <f>IF(参照!E612="","",参照!E612)</f>
        <v>5.6300000000000002E-4</v>
      </c>
      <c r="AZ612" s="52" t="str">
        <f>IF(参照!F612="","",参照!F612)</f>
        <v>千葉電力(株)</v>
      </c>
      <c r="BA612" s="52" t="str">
        <f>IF(参照!G612="","",参照!G612)</f>
        <v>千葉電力(株)_</v>
      </c>
      <c r="BB612" s="52">
        <f t="shared" si="40"/>
        <v>0.56300000000000006</v>
      </c>
      <c r="BD612" s="52" t="str">
        <f>IF(参照!L612="","",参照!L612)</f>
        <v/>
      </c>
    </row>
    <row r="613" spans="47:56">
      <c r="AU613" s="52" t="str">
        <f>IF(参照!A613="","",参照!A613)</f>
        <v>A0279</v>
      </c>
      <c r="AV613" s="52" t="str">
        <f>IF(参照!B613="","",参照!B613)</f>
        <v>(株)坊っちゃん電力</v>
      </c>
      <c r="AW613" s="52">
        <f>IF(参照!C613="","",参照!C613)</f>
        <v>4.1300000000000001E-4</v>
      </c>
      <c r="AX613" s="52" t="str">
        <f>IF(参照!D613="","",参照!D613)</f>
        <v/>
      </c>
      <c r="AY613" s="52">
        <f>IF(参照!E613="","",参照!E613)</f>
        <v>3.59E-4</v>
      </c>
      <c r="AZ613" s="52" t="str">
        <f>IF(参照!F613="","",参照!F613)</f>
        <v>(株)坊っちゃん電力</v>
      </c>
      <c r="BA613" s="52" t="str">
        <f>IF(参照!G613="","",参照!G613)</f>
        <v>(株)坊っちゃん電力_</v>
      </c>
      <c r="BB613" s="52">
        <f t="shared" si="40"/>
        <v>0.35899999999999999</v>
      </c>
      <c r="BD613" s="52" t="str">
        <f>IF(参照!L613="","",参照!L613)</f>
        <v/>
      </c>
    </row>
    <row r="614" spans="47:56">
      <c r="AU614" s="52" t="str">
        <f>IF(参照!A614="","",参照!A614)</f>
        <v>A0280</v>
      </c>
      <c r="AV614" s="52" t="str">
        <f>IF(参照!B614="","",参照!B614)</f>
        <v>やめエネルギー(株)</v>
      </c>
      <c r="AW614" s="52">
        <f>IF(参照!C614="","",参照!C614)</f>
        <v>4.6799999999999999E-4</v>
      </c>
      <c r="AX614" s="52" t="str">
        <f>IF(参照!D614="","",参照!D614)</f>
        <v/>
      </c>
      <c r="AY614" s="52">
        <f>IF(参照!E614="","",参照!E614)</f>
        <v>4.7399999999999997E-4</v>
      </c>
      <c r="AZ614" s="52" t="str">
        <f>IF(参照!F614="","",参照!F614)</f>
        <v>やめエネルギー(株)</v>
      </c>
      <c r="BA614" s="52" t="str">
        <f>IF(参照!G614="","",参照!G614)</f>
        <v>やめエネルギー(株)_</v>
      </c>
      <c r="BB614" s="52">
        <f t="shared" si="40"/>
        <v>0.47399999999999998</v>
      </c>
      <c r="BD614" s="52" t="str">
        <f>IF(参照!L614="","",参照!L614)</f>
        <v/>
      </c>
    </row>
    <row r="615" spans="47:56">
      <c r="AU615" s="52" t="str">
        <f>IF(参照!A615="","",参照!A615)</f>
        <v>A0281</v>
      </c>
      <c r="AV615" s="52" t="str">
        <f>IF(参照!B615="","",参照!B615)</f>
        <v>(株)アースインフィニティ</v>
      </c>
      <c r="AW615" s="52">
        <f>IF(参照!C615="","",参照!C615)</f>
        <v>5.4299999999999997E-4</v>
      </c>
      <c r="AX615" s="52" t="str">
        <f>IF(参照!D615="","",参照!D615)</f>
        <v/>
      </c>
      <c r="AY615" s="52">
        <f>IF(参照!E615="","",参照!E615)</f>
        <v>5.5099999999999995E-4</v>
      </c>
      <c r="AZ615" s="52" t="str">
        <f>IF(参照!F615="","",参照!F615)</f>
        <v>(株)アースインフィニティ</v>
      </c>
      <c r="BA615" s="52" t="str">
        <f>IF(参照!G615="","",参照!G615)</f>
        <v>(株)アースインフィニティ_</v>
      </c>
      <c r="BB615" s="52">
        <f t="shared" si="40"/>
        <v>0.55099999999999993</v>
      </c>
      <c r="BD615" s="52" t="str">
        <f>IF(参照!L615="","",参照!L615)</f>
        <v/>
      </c>
    </row>
    <row r="616" spans="47:56">
      <c r="AU616" s="52" t="str">
        <f>IF(参照!A616="","",参照!A616)</f>
        <v>A0283</v>
      </c>
      <c r="AV616" s="52" t="str">
        <f>IF(参照!B616="","",参照!B616)</f>
        <v>足利ガス(株)</v>
      </c>
      <c r="AW616" s="52">
        <f>IF(参照!C616="","",参照!C616)</f>
        <v>3.6400000000000001E-4</v>
      </c>
      <c r="AX616" s="52" t="str">
        <f>IF(参照!D616="","",参照!D616)</f>
        <v/>
      </c>
      <c r="AY616" s="52">
        <f>IF(参照!E616="","",参照!E616)</f>
        <v>3.0800000000000001E-4</v>
      </c>
      <c r="AZ616" s="52" t="str">
        <f>IF(参照!F616="","",参照!F616)</f>
        <v>足利ガス(株)</v>
      </c>
      <c r="BA616" s="52" t="str">
        <f>IF(参照!G616="","",参照!G616)</f>
        <v>足利ガス(株)_</v>
      </c>
      <c r="BB616" s="52">
        <f t="shared" si="40"/>
        <v>0.308</v>
      </c>
      <c r="BD616" s="52" t="str">
        <f>IF(参照!L616="","",参照!L616)</f>
        <v/>
      </c>
    </row>
    <row r="617" spans="47:56">
      <c r="AU617" s="52" t="str">
        <f>IF(参照!A617="","",参照!A617)</f>
        <v>A0284</v>
      </c>
      <c r="AV617" s="52" t="str">
        <f>IF(参照!B617="","",参照!B617)</f>
        <v>(株)Ｍｉｓｕｍｉ</v>
      </c>
      <c r="AW617" s="52">
        <f>IF(参照!C617="","",参照!C617)</f>
        <v>3.79E-4</v>
      </c>
      <c r="AX617" s="52" t="str">
        <f>IF(参照!D617="","",参照!D617)</f>
        <v/>
      </c>
      <c r="AY617" s="52">
        <f>IF(参照!E617="","",参照!E617)</f>
        <v>3.2299999999999999E-4</v>
      </c>
      <c r="AZ617" s="52" t="str">
        <f>IF(参照!F617="","",参照!F617)</f>
        <v>(株)Ｍｉｓｕｍｉ</v>
      </c>
      <c r="BA617" s="52" t="str">
        <f>IF(参照!G617="","",参照!G617)</f>
        <v>(株)Ｍｉｓｕｍｉ_</v>
      </c>
      <c r="BB617" s="52">
        <f t="shared" si="40"/>
        <v>0.32300000000000001</v>
      </c>
      <c r="BD617" s="52" t="str">
        <f>IF(参照!L617="","",参照!L617)</f>
        <v/>
      </c>
    </row>
    <row r="618" spans="47:56">
      <c r="AU618" s="52" t="str">
        <f>IF(参照!A618="","",参照!A618)</f>
        <v>A0285</v>
      </c>
      <c r="AV618" s="52" t="str">
        <f>IF(参照!B618="","",参照!B618)</f>
        <v>米子瓦斯(株)</v>
      </c>
      <c r="AW618" s="52">
        <f>IF(参照!C618="","",参照!C618)</f>
        <v>4.84E-4</v>
      </c>
      <c r="AX618" s="52" t="str">
        <f>IF(参照!D618="","",参照!D618)</f>
        <v/>
      </c>
      <c r="AY618" s="52">
        <f>IF(参照!E618="","",参照!E618)</f>
        <v>4.28E-4</v>
      </c>
      <c r="AZ618" s="52" t="str">
        <f>IF(参照!F618="","",参照!F618)</f>
        <v>米子瓦斯(株)</v>
      </c>
      <c r="BA618" s="52" t="str">
        <f>IF(参照!G618="","",参照!G618)</f>
        <v>米子瓦斯(株)_</v>
      </c>
      <c r="BB618" s="52">
        <f t="shared" si="40"/>
        <v>0.42799999999999999</v>
      </c>
      <c r="BD618" s="52" t="str">
        <f>IF(参照!L618="","",参照!L618)</f>
        <v/>
      </c>
    </row>
    <row r="619" spans="47:56">
      <c r="AU619" s="52" t="str">
        <f>IF(参照!A619="","",参照!A619)</f>
        <v>A0286</v>
      </c>
      <c r="AV619" s="52" t="str">
        <f>IF(参照!B619="","",参照!B619)</f>
        <v>(株)エルピオ</v>
      </c>
      <c r="AW619" s="52">
        <f>IF(参照!C619="","",参照!C619)</f>
        <v>4.8700000000000002E-4</v>
      </c>
      <c r="AX619" s="52" t="str">
        <f>IF(参照!D619="","",参照!D619)</f>
        <v/>
      </c>
      <c r="AY619" s="52">
        <f>IF(参照!E619="","",参照!E619)</f>
        <v>5.0199999999999995E-4</v>
      </c>
      <c r="AZ619" s="52" t="str">
        <f>IF(参照!F619="","",参照!F619)</f>
        <v>(株)エルピオ</v>
      </c>
      <c r="BA619" s="52" t="str">
        <f>IF(参照!G619="","",参照!G619)</f>
        <v>(株)エルピオ_</v>
      </c>
      <c r="BB619" s="52">
        <f t="shared" si="40"/>
        <v>0.502</v>
      </c>
      <c r="BD619" s="52" t="str">
        <f>IF(参照!L619="","",参照!L619)</f>
        <v/>
      </c>
    </row>
    <row r="620" spans="47:56">
      <c r="AU620" s="52" t="str">
        <f>IF(参照!A620="","",参照!A620)</f>
        <v>A0287</v>
      </c>
      <c r="AV620" s="52" t="str">
        <f>IF(参照!B620="","",参照!B620)</f>
        <v>浜田ガス(株)</v>
      </c>
      <c r="AW620" s="52">
        <f>IF(参照!C620="","",参照!C620)</f>
        <v>4.84E-4</v>
      </c>
      <c r="AX620" s="52" t="str">
        <f>IF(参照!D620="","",参照!D620)</f>
        <v/>
      </c>
      <c r="AY620" s="52">
        <f>IF(参照!E620="","",参照!E620)</f>
        <v>4.2900000000000002E-4</v>
      </c>
      <c r="AZ620" s="52" t="str">
        <f>IF(参照!F620="","",参照!F620)</f>
        <v>浜田ガス(株)</v>
      </c>
      <c r="BA620" s="52" t="str">
        <f>IF(参照!G620="","",参照!G620)</f>
        <v>浜田ガス(株)_</v>
      </c>
      <c r="BB620" s="52">
        <f t="shared" si="40"/>
        <v>0.42899999999999999</v>
      </c>
      <c r="BD620" s="52" t="str">
        <f>IF(参照!L620="","",参照!L620)</f>
        <v/>
      </c>
    </row>
    <row r="621" spans="47:56">
      <c r="AU621" s="52" t="str">
        <f>IF(参照!A621="","",参照!A621)</f>
        <v>A0288</v>
      </c>
      <c r="AV621" s="52" t="str">
        <f>IF(参照!B621="","",参照!B621)</f>
        <v>(株)アメニティ電力</v>
      </c>
      <c r="AW621" s="52">
        <f>IF(参照!C621="","",参照!C621)</f>
        <v>4.8999999999999998E-4</v>
      </c>
      <c r="AX621" s="52" t="str">
        <f>IF(参照!D621="","",参照!D621)</f>
        <v/>
      </c>
      <c r="AY621" s="52">
        <f>IF(参照!E621="","",参照!E621)</f>
        <v>5.2599999999999999E-4</v>
      </c>
      <c r="AZ621" s="52" t="str">
        <f>IF(参照!F621="","",参照!F621)</f>
        <v>(株)アメニティ電力</v>
      </c>
      <c r="BA621" s="52" t="str">
        <f>IF(参照!G621="","",参照!G621)</f>
        <v>(株)アメニティ電力_</v>
      </c>
      <c r="BB621" s="52">
        <f t="shared" si="40"/>
        <v>0.52600000000000002</v>
      </c>
      <c r="BD621" s="52" t="str">
        <f>IF(参照!L621="","",参照!L621)</f>
        <v/>
      </c>
    </row>
    <row r="622" spans="47:56">
      <c r="AU622" s="52" t="str">
        <f>IF(参照!A622="","",参照!A622)</f>
        <v>A0290</v>
      </c>
      <c r="AV622" s="52" t="str">
        <f>IF(参照!B622="","",参照!B622)</f>
        <v>ふくのしま電力(株)</v>
      </c>
      <c r="AW622" s="52">
        <f>IF(参照!C622="","",参照!C622)</f>
        <v>5.0600000000000005E-4</v>
      </c>
      <c r="AX622" s="52" t="str">
        <f>IF(参照!D622="","",参照!D622)</f>
        <v/>
      </c>
      <c r="AY622" s="52">
        <f>IF(参照!E622="","",参照!E622)</f>
        <v>5.0699999999999996E-4</v>
      </c>
      <c r="AZ622" s="52" t="str">
        <f>IF(参照!F622="","",参照!F622)</f>
        <v>ふくのしま電力(株)</v>
      </c>
      <c r="BA622" s="52" t="str">
        <f>IF(参照!G622="","",参照!G622)</f>
        <v>ふくのしま電力(株)_</v>
      </c>
      <c r="BB622" s="52">
        <f t="shared" si="40"/>
        <v>0.50700000000000001</v>
      </c>
      <c r="BD622" s="52" t="str">
        <f>IF(参照!L622="","",参照!L622)</f>
        <v/>
      </c>
    </row>
    <row r="623" spans="47:56">
      <c r="AU623" s="52" t="str">
        <f>IF(参照!A623="","",参照!A623)</f>
        <v>A0292</v>
      </c>
      <c r="AV623" s="52" t="str">
        <f>IF(参照!B623="","",参照!B623)</f>
        <v>岡田建設(株)</v>
      </c>
      <c r="AW623" s="52">
        <f>IF(参照!C623="","",参照!C623)</f>
        <v>5.2700000000000002E-4</v>
      </c>
      <c r="AX623" s="52" t="str">
        <f>IF(参照!D623="","",参照!D623)</f>
        <v/>
      </c>
      <c r="AY623" s="52">
        <f>IF(参照!E623="","",参照!E623)</f>
        <v>4.7100000000000001E-4</v>
      </c>
      <c r="AZ623" s="52" t="str">
        <f>IF(参照!F623="","",参照!F623)</f>
        <v>岡田建設(株)</v>
      </c>
      <c r="BA623" s="52" t="str">
        <f>IF(参照!G623="","",参照!G623)</f>
        <v>岡田建設(株)_</v>
      </c>
      <c r="BB623" s="52">
        <f t="shared" si="40"/>
        <v>0.47100000000000003</v>
      </c>
      <c r="BD623" s="52" t="str">
        <f>IF(参照!L623="","",参照!L623)</f>
        <v/>
      </c>
    </row>
    <row r="624" spans="47:56">
      <c r="AU624" s="52" t="str">
        <f>IF(参照!A624="","",参照!A624)</f>
        <v>A0293</v>
      </c>
      <c r="AV624" s="52" t="str">
        <f>IF(参照!B624="","",参照!B624)</f>
        <v>出雲ガス(株)</v>
      </c>
      <c r="AW624" s="52">
        <f>IF(参照!C624="","",参照!C624)</f>
        <v>4.84E-4</v>
      </c>
      <c r="AX624" s="52" t="str">
        <f>IF(参照!D624="","",参照!D624)</f>
        <v/>
      </c>
      <c r="AY624" s="52">
        <f>IF(参照!E624="","",参照!E624)</f>
        <v>4.2900000000000002E-4</v>
      </c>
      <c r="AZ624" s="52" t="str">
        <f>IF(参照!F624="","",参照!F624)</f>
        <v>出雲ガス(株)</v>
      </c>
      <c r="BA624" s="52" t="str">
        <f>IF(参照!G624="","",参照!G624)</f>
        <v>出雲ガス(株)_</v>
      </c>
      <c r="BB624" s="52">
        <f t="shared" si="40"/>
        <v>0.42899999999999999</v>
      </c>
      <c r="BD624" s="52" t="str">
        <f>IF(参照!L624="","",参照!L624)</f>
        <v/>
      </c>
    </row>
    <row r="625" spans="47:56">
      <c r="AU625" s="52" t="str">
        <f>IF(参照!A625="","",参照!A625)</f>
        <v>A0294</v>
      </c>
      <c r="AV625" s="52" t="str">
        <f>IF(参照!B625="","",参照!B625)</f>
        <v>富山電力(株)</v>
      </c>
      <c r="AW625" s="52">
        <f>IF(参照!C625="","",参照!C625)</f>
        <v>4.9299999999999995E-4</v>
      </c>
      <c r="AX625" s="52" t="str">
        <f>IF(参照!D625="","",参照!D625)</f>
        <v/>
      </c>
      <c r="AY625" s="52">
        <f>IF(参照!E625="","",参照!E625)</f>
        <v>4.73E-4</v>
      </c>
      <c r="AZ625" s="52" t="str">
        <f>IF(参照!F625="","",参照!F625)</f>
        <v>富山電力(株)</v>
      </c>
      <c r="BA625" s="52" t="str">
        <f>IF(参照!G625="","",参照!G625)</f>
        <v>富山電力(株)_</v>
      </c>
      <c r="BB625" s="52">
        <f t="shared" si="40"/>
        <v>0.47300000000000003</v>
      </c>
      <c r="BD625" s="52" t="str">
        <f>IF(参照!L625="","",参照!L625)</f>
        <v/>
      </c>
    </row>
    <row r="626" spans="47:56">
      <c r="AU626" s="52" t="str">
        <f>IF(参照!A626="","",参照!A626)</f>
        <v>A0295</v>
      </c>
      <c r="AV626" s="52" t="str">
        <f>IF(参照!B626="","",参照!B626)</f>
        <v>一般社団法人グリーンコープでんき</v>
      </c>
      <c r="AW626" s="52">
        <f>IF(参照!C626="","",参照!C626)</f>
        <v>0</v>
      </c>
      <c r="AX626" s="52" t="str">
        <f>IF(参照!D626="","",参照!D626)</f>
        <v/>
      </c>
      <c r="AY626" s="52">
        <f>IF(参照!E626="","",参照!E626)</f>
        <v>4.1199999999999999E-4</v>
      </c>
      <c r="AZ626" s="52" t="str">
        <f>IF(参照!F626="","",参照!F626)</f>
        <v>一般社団法人グリーンコープでんき</v>
      </c>
      <c r="BA626" s="52" t="str">
        <f>IF(参照!G626="","",参照!G626)</f>
        <v>一般社団法人グリーンコープでんき_</v>
      </c>
      <c r="BB626" s="52">
        <f t="shared" si="40"/>
        <v>0.41199999999999998</v>
      </c>
      <c r="BD626" s="52" t="str">
        <f>IF(参照!L626="","",参照!L626)</f>
        <v/>
      </c>
    </row>
    <row r="627" spans="47:56">
      <c r="AU627" s="52" t="str">
        <f>IF(参照!A627="","",参照!A627)</f>
        <v>A0296</v>
      </c>
      <c r="AV627" s="52" t="str">
        <f>IF(参照!B627="","",参照!B627)</f>
        <v>公益財団法人東京都環境公社</v>
      </c>
      <c r="AW627" s="52" t="str">
        <f>IF(参照!C627="","",参照!C627)</f>
        <v>0.000453※</v>
      </c>
      <c r="AX627" s="52" t="str">
        <f>IF(参照!D627="","",参照!D627)</f>
        <v/>
      </c>
      <c r="AY627" s="52">
        <f>IF(参照!E627="","",参照!E627)</f>
        <v>0</v>
      </c>
      <c r="AZ627" s="52" t="str">
        <f>IF(参照!F627="","",参照!F627)</f>
        <v>公益財団法人東京都環境公社</v>
      </c>
      <c r="BA627" s="52" t="str">
        <f>IF(参照!G627="","",参照!G627)</f>
        <v>公益財団法人東京都環境公社_</v>
      </c>
      <c r="BB627" s="52">
        <f t="shared" si="40"/>
        <v>0</v>
      </c>
      <c r="BD627" s="52" t="str">
        <f>IF(参照!L627="","",参照!L627)</f>
        <v/>
      </c>
    </row>
    <row r="628" spans="47:56">
      <c r="AU628" s="52" t="str">
        <f>IF(参照!A628="","",参照!A628)</f>
        <v>A0298</v>
      </c>
      <c r="AV628" s="52" t="str">
        <f>IF(参照!B628="","",参照!B628)</f>
        <v>イオンディライト(株)</v>
      </c>
      <c r="AW628" s="52">
        <f>IF(参照!C628="","",参照!C628)</f>
        <v>4.64E-4</v>
      </c>
      <c r="AX628" s="52" t="str">
        <f>IF(参照!D628="","",参照!D628)</f>
        <v/>
      </c>
      <c r="AY628" s="52">
        <f>IF(参照!E628="","",参照!E628)</f>
        <v>4.08E-4</v>
      </c>
      <c r="AZ628" s="52" t="str">
        <f>IF(参照!F628="","",参照!F628)</f>
        <v>イオンディライト(株)</v>
      </c>
      <c r="BA628" s="52" t="str">
        <f>IF(参照!G628="","",参照!G628)</f>
        <v>イオンディライト(株)_</v>
      </c>
      <c r="BB628" s="52">
        <f t="shared" si="40"/>
        <v>0.40799999999999997</v>
      </c>
      <c r="BD628" s="52" t="str">
        <f>IF(参照!L628="","",参照!L628)</f>
        <v/>
      </c>
    </row>
    <row r="629" spans="47:56">
      <c r="AU629" s="52" t="str">
        <f>IF(参照!A629="","",参照!A629)</f>
        <v>A0300</v>
      </c>
      <c r="AV629" s="52" t="str">
        <f>IF(参照!B629="","",参照!B629)</f>
        <v>(株)ファミリーネット・ジャパン</v>
      </c>
      <c r="AW629" s="52">
        <f>IF(参照!C629="","",参照!C629)</f>
        <v>4.3800000000000002E-4</v>
      </c>
      <c r="AX629" s="52" t="str">
        <f>IF(参照!D629="","",参照!D629)</f>
        <v>メニューA</v>
      </c>
      <c r="AY629" s="52">
        <f>IF(参照!E629="","",参照!E629)</f>
        <v>0</v>
      </c>
      <c r="AZ629" s="52" t="str">
        <f>IF(参照!F629="","",参照!F629)</f>
        <v>(株)ファミリーネット・ジャパン</v>
      </c>
      <c r="BA629" s="52" t="str">
        <f>IF(参照!G629="","",参照!G629)</f>
        <v>(株)ファミリーネット・ジャパン_メニューA</v>
      </c>
      <c r="BB629" s="52">
        <f t="shared" si="40"/>
        <v>0</v>
      </c>
      <c r="BD629" s="52" t="str">
        <f>IF(参照!L629="","",参照!L629)</f>
        <v/>
      </c>
    </row>
    <row r="630" spans="47:56">
      <c r="AU630" s="52" t="str">
        <f>IF(参照!A630="","",参照!A630)</f>
        <v/>
      </c>
      <c r="AV630" s="52" t="str">
        <f>IF(参照!B630="","",参照!B630)</f>
        <v/>
      </c>
      <c r="AW630" s="52" t="str">
        <f>IF(参照!C630="","",参照!C630)</f>
        <v/>
      </c>
      <c r="AX630" s="52" t="str">
        <f>IF(参照!D630="","",参照!D630)</f>
        <v>メニューB</v>
      </c>
      <c r="AY630" s="52">
        <f>IF(参照!E630="","",参照!E630)</f>
        <v>0</v>
      </c>
      <c r="AZ630" s="52" t="str">
        <f>IF(参照!F630="","",参照!F630)</f>
        <v>(株)ファミリーネット・ジャパン</v>
      </c>
      <c r="BA630" s="52" t="str">
        <f>IF(参照!G630="","",参照!G630)</f>
        <v>(株)ファミリーネット・ジャパン_メニューB</v>
      </c>
      <c r="BB630" s="52">
        <f t="shared" si="40"/>
        <v>0</v>
      </c>
      <c r="BD630" s="52" t="str">
        <f>IF(参照!L630="","",参照!L630)</f>
        <v/>
      </c>
    </row>
    <row r="631" spans="47:56">
      <c r="AU631" s="52" t="str">
        <f>IF(参照!A631="","",参照!A631)</f>
        <v/>
      </c>
      <c r="AV631" s="52" t="str">
        <f>IF(参照!B631="","",参照!B631)</f>
        <v/>
      </c>
      <c r="AW631" s="52" t="str">
        <f>IF(参照!C631="","",参照!C631)</f>
        <v/>
      </c>
      <c r="AX631" s="52" t="str">
        <f>IF(参照!D631="","",参照!D631)</f>
        <v>メニューC(残差)</v>
      </c>
      <c r="AY631" s="52">
        <f>IF(参照!E631="","",参照!E631)</f>
        <v>4.7999999999999996E-4</v>
      </c>
      <c r="AZ631" s="52" t="str">
        <f>IF(参照!F631="","",参照!F631)</f>
        <v>(株)ファミリーネット・ジャパン</v>
      </c>
      <c r="BA631" s="52" t="str">
        <f>IF(参照!G631="","",参照!G631)</f>
        <v>(株)ファミリーネット・ジャパン_メニューC(残差)</v>
      </c>
      <c r="BB631" s="52">
        <f t="shared" si="40"/>
        <v>0.48</v>
      </c>
      <c r="BD631" s="52" t="str">
        <f>IF(参照!L631="","",参照!L631)</f>
        <v/>
      </c>
    </row>
    <row r="632" spans="47:56">
      <c r="AU632" s="52" t="str">
        <f>IF(参照!A632="","",参照!A632)</f>
        <v/>
      </c>
      <c r="AV632" s="52" t="str">
        <f>IF(参照!B632="","",参照!B632)</f>
        <v/>
      </c>
      <c r="AW632" s="52" t="str">
        <f>IF(参照!C632="","",参照!C632)</f>
        <v/>
      </c>
      <c r="AX632" s="52" t="str">
        <f>IF(参照!D632="","",参照!D632)</f>
        <v>(参考値)事業者全体</v>
      </c>
      <c r="AY632" s="52">
        <f>IF(参照!E632="","",参照!E632)</f>
        <v>3.1399999999999999E-4</v>
      </c>
      <c r="AZ632" s="52" t="str">
        <f>IF(参照!F632="","",参照!F632)</f>
        <v>(株)ファミリーネット・ジャパン</v>
      </c>
      <c r="BA632" s="52" t="str">
        <f>IF(参照!G632="","",参照!G632)</f>
        <v>(株)ファミリーネット・ジャパン_(参考値)事業者全体</v>
      </c>
      <c r="BB632" s="52">
        <f t="shared" si="40"/>
        <v>0.314</v>
      </c>
      <c r="BD632" s="52" t="str">
        <f>IF(参照!L632="","",参照!L632)</f>
        <v/>
      </c>
    </row>
    <row r="633" spans="47:56">
      <c r="AU633" s="52" t="str">
        <f>IF(参照!A633="","",参照!A633)</f>
        <v>A0303</v>
      </c>
      <c r="AV633" s="52" t="str">
        <f>IF(参照!B633="","",参照!B633)</f>
        <v>ＭＫステーションズ(株)</v>
      </c>
      <c r="AW633" s="52">
        <f>IF(参照!C633="","",参照!C633)</f>
        <v>4.4900000000000002E-4</v>
      </c>
      <c r="AX633" s="52" t="str">
        <f>IF(参照!D633="","",参照!D633)</f>
        <v/>
      </c>
      <c r="AY633" s="52">
        <f>IF(参照!E633="","",参照!E633)</f>
        <v>4.1199999999999999E-4</v>
      </c>
      <c r="AZ633" s="52" t="str">
        <f>IF(参照!F633="","",参照!F633)</f>
        <v>ＭＫステーションズ(株)</v>
      </c>
      <c r="BA633" s="52" t="str">
        <f>IF(参照!G633="","",参照!G633)</f>
        <v>ＭＫステーションズ(株)_</v>
      </c>
      <c r="BB633" s="52">
        <f t="shared" si="40"/>
        <v>0.41199999999999998</v>
      </c>
      <c r="BD633" s="52" t="str">
        <f>IF(参照!L633="","",参照!L633)</f>
        <v/>
      </c>
    </row>
    <row r="634" spans="47:56">
      <c r="AU634" s="52" t="str">
        <f>IF(参照!A634="","",参照!A634)</f>
        <v>A0305</v>
      </c>
      <c r="AV634" s="52" t="str">
        <f>IF(参照!B634="","",参照!B634)</f>
        <v>フラワーペイメント(株)</v>
      </c>
      <c r="AW634" s="52">
        <f>IF(参照!C634="","",参照!C634)</f>
        <v>5.22E-4</v>
      </c>
      <c r="AX634" s="52" t="str">
        <f>IF(参照!D634="","",参照!D634)</f>
        <v/>
      </c>
      <c r="AY634" s="52">
        <f>IF(参照!E634="","",参照!E634)</f>
        <v>5.5900000000000004E-4</v>
      </c>
      <c r="AZ634" s="52" t="str">
        <f>IF(参照!F634="","",参照!F634)</f>
        <v>フラワーペイメント(株)</v>
      </c>
      <c r="BA634" s="52" t="str">
        <f>IF(参照!G634="","",参照!G634)</f>
        <v>フラワーペイメント(株)_</v>
      </c>
      <c r="BB634" s="52">
        <f t="shared" si="40"/>
        <v>0.55900000000000005</v>
      </c>
      <c r="BD634" s="52" t="str">
        <f>IF(参照!L634="","",参照!L634)</f>
        <v/>
      </c>
    </row>
    <row r="635" spans="47:56">
      <c r="AU635" s="52" t="str">
        <f>IF(参照!A635="","",参照!A635)</f>
        <v>A0306</v>
      </c>
      <c r="AV635" s="52" t="str">
        <f>IF(参照!B635="","",参照!B635)</f>
        <v>(株)ＪＴＢコミュニケーションデザイン</v>
      </c>
      <c r="AW635" s="52">
        <f>IF(参照!C635="","",参照!C635)</f>
        <v>3.68E-4</v>
      </c>
      <c r="AX635" s="52" t="str">
        <f>IF(参照!D635="","",参照!D635)</f>
        <v/>
      </c>
      <c r="AY635" s="52">
        <f>IF(参照!E635="","",参照!E635)</f>
        <v>3.77E-4</v>
      </c>
      <c r="AZ635" s="52" t="str">
        <f>IF(参照!F635="","",参照!F635)</f>
        <v>(株)ＪＴＢコミュニケーションデザイン</v>
      </c>
      <c r="BA635" s="52" t="str">
        <f>IF(参照!G635="","",参照!G635)</f>
        <v>(株)ＪＴＢコミュニケーションデザイン_</v>
      </c>
      <c r="BB635" s="52">
        <f t="shared" si="40"/>
        <v>0.377</v>
      </c>
      <c r="BD635" s="52" t="str">
        <f>IF(参照!L635="","",参照!L635)</f>
        <v/>
      </c>
    </row>
    <row r="636" spans="47:56">
      <c r="AU636" s="52" t="str">
        <f>IF(参照!A636="","",参照!A636)</f>
        <v>A0308</v>
      </c>
      <c r="AV636" s="52" t="str">
        <f>IF(参照!B636="","",参照!B636)</f>
        <v>積水化学工業(株)</v>
      </c>
      <c r="AW636" s="52">
        <f>IF(参照!C636="","",参照!C636)</f>
        <v>2.13E-4</v>
      </c>
      <c r="AX636" s="52" t="str">
        <f>IF(参照!D636="","",参照!D636)</f>
        <v>メニューA</v>
      </c>
      <c r="AY636" s="52">
        <f>IF(参照!E636="","",参照!E636)</f>
        <v>0</v>
      </c>
      <c r="AZ636" s="52" t="str">
        <f>IF(参照!F636="","",参照!F636)</f>
        <v>積水化学工業(株)</v>
      </c>
      <c r="BA636" s="52" t="str">
        <f>IF(参照!G636="","",参照!G636)</f>
        <v>積水化学工業(株)_メニューA</v>
      </c>
      <c r="BB636" s="52">
        <f t="shared" si="40"/>
        <v>0</v>
      </c>
      <c r="BD636" s="52" t="str">
        <f>IF(参照!L636="","",参照!L636)</f>
        <v/>
      </c>
    </row>
    <row r="637" spans="47:56">
      <c r="AU637" s="52" t="str">
        <f>IF(参照!A637="","",参照!A637)</f>
        <v/>
      </c>
      <c r="AV637" s="52" t="str">
        <f>IF(参照!B637="","",参照!B637)</f>
        <v/>
      </c>
      <c r="AW637" s="52" t="str">
        <f>IF(参照!C637="","",参照!C637)</f>
        <v/>
      </c>
      <c r="AX637" s="52" t="str">
        <f>IF(参照!D637="","",参照!D637)</f>
        <v>メニューB(残差)</v>
      </c>
      <c r="AY637" s="52">
        <f>IF(参照!E637="","",参照!E637)</f>
        <v>0</v>
      </c>
      <c r="AZ637" s="52" t="str">
        <f>IF(参照!F637="","",参照!F637)</f>
        <v>積水化学工業(株)</v>
      </c>
      <c r="BA637" s="52" t="str">
        <f>IF(参照!G637="","",参照!G637)</f>
        <v>積水化学工業(株)_メニューB(残差)</v>
      </c>
      <c r="BB637" s="52">
        <f t="shared" si="40"/>
        <v>0</v>
      </c>
      <c r="BD637" s="52" t="str">
        <f>IF(参照!L637="","",参照!L637)</f>
        <v/>
      </c>
    </row>
    <row r="638" spans="47:56">
      <c r="AU638" s="52" t="str">
        <f>IF(参照!A638="","",参照!A638)</f>
        <v/>
      </c>
      <c r="AV638" s="52" t="str">
        <f>IF(参照!B638="","",参照!B638)</f>
        <v/>
      </c>
      <c r="AW638" s="52" t="str">
        <f>IF(参照!C638="","",参照!C638)</f>
        <v/>
      </c>
      <c r="AX638" s="52" t="str">
        <f>IF(参照!D638="","",参照!D638)</f>
        <v>(参考値)事業者全体</v>
      </c>
      <c r="AY638" s="52">
        <f>IF(参照!E638="","",参照!E638)</f>
        <v>0</v>
      </c>
      <c r="AZ638" s="52" t="str">
        <f>IF(参照!F638="","",参照!F638)</f>
        <v>積水化学工業(株)</v>
      </c>
      <c r="BA638" s="52" t="str">
        <f>IF(参照!G638="","",参照!G638)</f>
        <v>積水化学工業(株)_(参考値)事業者全体</v>
      </c>
      <c r="BB638" s="52">
        <f t="shared" si="40"/>
        <v>0</v>
      </c>
      <c r="BD638" s="52" t="str">
        <f>IF(参照!L638="","",参照!L638)</f>
        <v/>
      </c>
    </row>
    <row r="639" spans="47:56">
      <c r="AU639" s="52" t="str">
        <f>IF(参照!A639="","",参照!A639)</f>
        <v>A0310</v>
      </c>
      <c r="AV639" s="52" t="str">
        <f>IF(参照!B639="","",参照!B639)</f>
        <v>全農エネルギー(株)</v>
      </c>
      <c r="AW639" s="52">
        <f>IF(参照!C639="","",参照!C639)</f>
        <v>5.0199999999999995E-4</v>
      </c>
      <c r="AX639" s="52" t="str">
        <f>IF(参照!D639="","",参照!D639)</f>
        <v>メニューA</v>
      </c>
      <c r="AY639" s="52">
        <f>IF(参照!E639="","",参照!E639)</f>
        <v>0</v>
      </c>
      <c r="AZ639" s="52" t="str">
        <f>IF(参照!F639="","",参照!F639)</f>
        <v>全農エネルギー(株)</v>
      </c>
      <c r="BA639" s="52" t="str">
        <f>IF(参照!G639="","",参照!G639)</f>
        <v>全農エネルギー(株)_メニューA</v>
      </c>
      <c r="BB639" s="52">
        <f t="shared" si="40"/>
        <v>0</v>
      </c>
      <c r="BD639" s="52" t="str">
        <f>IF(参照!L639="","",参照!L639)</f>
        <v/>
      </c>
    </row>
    <row r="640" spans="47:56">
      <c r="AU640" s="52" t="str">
        <f>IF(参照!A640="","",参照!A640)</f>
        <v/>
      </c>
      <c r="AV640" s="52" t="str">
        <f>IF(参照!B640="","",参照!B640)</f>
        <v/>
      </c>
      <c r="AW640" s="52" t="str">
        <f>IF(参照!C640="","",参照!C640)</f>
        <v/>
      </c>
      <c r="AX640" s="52" t="str">
        <f>IF(参照!D640="","",参照!D640)</f>
        <v>メニューB</v>
      </c>
      <c r="AY640" s="52">
        <f>IF(参照!E640="","",参照!E640)</f>
        <v>0</v>
      </c>
      <c r="AZ640" s="52" t="str">
        <f>IF(参照!F640="","",参照!F640)</f>
        <v>全農エネルギー(株)</v>
      </c>
      <c r="BA640" s="52" t="str">
        <f>IF(参照!G640="","",参照!G640)</f>
        <v>全農エネルギー(株)_メニューB</v>
      </c>
      <c r="BB640" s="52">
        <f t="shared" si="40"/>
        <v>0</v>
      </c>
      <c r="BD640" s="52" t="str">
        <f>IF(参照!L640="","",参照!L640)</f>
        <v/>
      </c>
    </row>
    <row r="641" spans="47:56">
      <c r="AU641" s="52" t="str">
        <f>IF(参照!A641="","",参照!A641)</f>
        <v/>
      </c>
      <c r="AV641" s="52" t="str">
        <f>IF(参照!B641="","",参照!B641)</f>
        <v/>
      </c>
      <c r="AW641" s="52" t="str">
        <f>IF(参照!C641="","",参照!C641)</f>
        <v/>
      </c>
      <c r="AX641" s="52" t="str">
        <f>IF(参照!D641="","",参照!D641)</f>
        <v>メニューC</v>
      </c>
      <c r="AY641" s="52">
        <f>IF(参照!E641="","",参照!E641)</f>
        <v>0</v>
      </c>
      <c r="AZ641" s="52" t="str">
        <f>IF(参照!F641="","",参照!F641)</f>
        <v>全農エネルギー(株)</v>
      </c>
      <c r="BA641" s="52" t="str">
        <f>IF(参照!G641="","",参照!G641)</f>
        <v>全農エネルギー(株)_メニューC</v>
      </c>
      <c r="BB641" s="52">
        <f t="shared" si="40"/>
        <v>0</v>
      </c>
      <c r="BD641" s="52" t="str">
        <f>IF(参照!L641="","",参照!L641)</f>
        <v/>
      </c>
    </row>
    <row r="642" spans="47:56">
      <c r="AU642" s="52" t="str">
        <f>IF(参照!A642="","",参照!A642)</f>
        <v/>
      </c>
      <c r="AV642" s="52" t="str">
        <f>IF(参照!B642="","",参照!B642)</f>
        <v/>
      </c>
      <c r="AW642" s="52" t="str">
        <f>IF(参照!C642="","",参照!C642)</f>
        <v/>
      </c>
      <c r="AX642" s="52" t="str">
        <f>IF(参照!D642="","",参照!D642)</f>
        <v>メニューD(残差)</v>
      </c>
      <c r="AY642" s="52">
        <f>IF(参照!E642="","",参照!E642)</f>
        <v>4.8799999999999999E-4</v>
      </c>
      <c r="AZ642" s="52" t="str">
        <f>IF(参照!F642="","",参照!F642)</f>
        <v>全農エネルギー(株)</v>
      </c>
      <c r="BA642" s="52" t="str">
        <f>IF(参照!G642="","",参照!G642)</f>
        <v>全農エネルギー(株)_メニューD(残差)</v>
      </c>
      <c r="BB642" s="52">
        <f t="shared" si="40"/>
        <v>0.48799999999999999</v>
      </c>
      <c r="BD642" s="52" t="str">
        <f>IF(参照!L642="","",参照!L642)</f>
        <v/>
      </c>
    </row>
    <row r="643" spans="47:56">
      <c r="AU643" s="52" t="str">
        <f>IF(参照!A643="","",参照!A643)</f>
        <v/>
      </c>
      <c r="AV643" s="52" t="str">
        <f>IF(参照!B643="","",参照!B643)</f>
        <v/>
      </c>
      <c r="AW643" s="52" t="str">
        <f>IF(参照!C643="","",参照!C643)</f>
        <v/>
      </c>
      <c r="AX643" s="52" t="str">
        <f>IF(参照!D643="","",参照!D643)</f>
        <v>(参考値)事業者全体</v>
      </c>
      <c r="AY643" s="52">
        <f>IF(参照!E643="","",参照!E643)</f>
        <v>4.7899999999999999E-4</v>
      </c>
      <c r="AZ643" s="52" t="str">
        <f>IF(参照!F643="","",参照!F643)</f>
        <v>全農エネルギー(株)</v>
      </c>
      <c r="BA643" s="52" t="str">
        <f>IF(参照!G643="","",参照!G643)</f>
        <v>全農エネルギー(株)_(参考値)事業者全体</v>
      </c>
      <c r="BB643" s="52">
        <f t="shared" si="40"/>
        <v>0.47899999999999998</v>
      </c>
      <c r="BD643" s="52" t="str">
        <f>IF(参照!L643="","",参照!L643)</f>
        <v/>
      </c>
    </row>
    <row r="644" spans="47:56">
      <c r="AU644" s="52" t="str">
        <f>IF(参照!A644="","",参照!A644)</f>
        <v>A0311</v>
      </c>
      <c r="AV644" s="52" t="str">
        <f>IF(参照!B644="","",参照!B644)</f>
        <v>(株)ハルエネ</v>
      </c>
      <c r="AW644" s="52">
        <f>IF(参照!C644="","",参照!C644)</f>
        <v>4.9700000000000005E-4</v>
      </c>
      <c r="AX644" s="52" t="str">
        <f>IF(参照!D644="","",参照!D644)</f>
        <v/>
      </c>
      <c r="AY644" s="52">
        <f>IF(参照!E644="","",参照!E644)</f>
        <v>4.6599999999999994E-4</v>
      </c>
      <c r="AZ644" s="52" t="str">
        <f>IF(参照!F644="","",参照!F644)</f>
        <v>(株)ハルエネ</v>
      </c>
      <c r="BA644" s="52" t="str">
        <f>IF(参照!G644="","",参照!G644)</f>
        <v>(株)ハルエネ_</v>
      </c>
      <c r="BB644" s="52">
        <f t="shared" si="40"/>
        <v>0.46599999999999997</v>
      </c>
      <c r="BD644" s="52" t="str">
        <f>IF(参照!L644="","",参照!L644)</f>
        <v/>
      </c>
    </row>
    <row r="645" spans="47:56">
      <c r="AU645" s="52" t="str">
        <f>IF(参照!A645="","",参照!A645)</f>
        <v>A0312</v>
      </c>
      <c r="AV645" s="52" t="str">
        <f>IF(参照!B645="","",参照!B645)</f>
        <v>三愛オブリ(株)(旧：三愛石油(株))</v>
      </c>
      <c r="AW645" s="52">
        <f>IF(参照!C645="","",参照!C645)</f>
        <v>5.0299999999999997E-4</v>
      </c>
      <c r="AX645" s="52" t="str">
        <f>IF(参照!D645="","",参照!D645)</f>
        <v/>
      </c>
      <c r="AY645" s="52">
        <f>IF(参照!E645="","",参照!E645)</f>
        <v>4.4700000000000002E-4</v>
      </c>
      <c r="AZ645" s="52" t="str">
        <f>IF(参照!F645="","",参照!F645)</f>
        <v>三愛オブリ(株)(旧：三愛石油(株))</v>
      </c>
      <c r="BA645" s="52" t="str">
        <f>IF(参照!G645="","",参照!G645)</f>
        <v>三愛オブリ(株)(旧：三愛石油(株))_</v>
      </c>
      <c r="BB645" s="52">
        <f t="shared" ref="BB645:BB708" si="41">AY645*1000</f>
        <v>0.44700000000000001</v>
      </c>
      <c r="BD645" s="52" t="str">
        <f>IF(参照!L645="","",参照!L645)</f>
        <v/>
      </c>
    </row>
    <row r="646" spans="47:56">
      <c r="AU646" s="52" t="str">
        <f>IF(参照!A646="","",参照!A646)</f>
        <v>A0313</v>
      </c>
      <c r="AV646" s="52" t="str">
        <f>IF(参照!B646="","",参照!B646)</f>
        <v>(株)リケン工業</v>
      </c>
      <c r="AW646" s="52">
        <f>IF(参照!C646="","",参照!C646)</f>
        <v>4.9100000000000001E-4</v>
      </c>
      <c r="AX646" s="52" t="str">
        <f>IF(参照!D646="","",参照!D646)</f>
        <v/>
      </c>
      <c r="AY646" s="52">
        <f>IF(参照!E646="","",参照!E646)</f>
        <v>5.1000000000000004E-4</v>
      </c>
      <c r="AZ646" s="52" t="str">
        <f>IF(参照!F646="","",参照!F646)</f>
        <v>(株)リケン工業</v>
      </c>
      <c r="BA646" s="52" t="str">
        <f>IF(参照!G646="","",参照!G646)</f>
        <v>(株)リケン工業_</v>
      </c>
      <c r="BB646" s="52">
        <f t="shared" si="41"/>
        <v>0.51</v>
      </c>
      <c r="BD646" s="52" t="str">
        <f>IF(参照!L646="","",参照!L646)</f>
        <v/>
      </c>
    </row>
    <row r="647" spans="47:56">
      <c r="AU647" s="52" t="str">
        <f>IF(参照!A647="","",参照!A647)</f>
        <v>A0314</v>
      </c>
      <c r="AV647" s="52" t="str">
        <f>IF(参照!B647="","",参照!B647)</f>
        <v>(株)ビビット</v>
      </c>
      <c r="AW647" s="52">
        <f>IF(参照!C647="","",参照!C647)</f>
        <v>5.5699999999999999E-4</v>
      </c>
      <c r="AX647" s="52" t="str">
        <f>IF(参照!D647="","",参照!D647)</f>
        <v/>
      </c>
      <c r="AY647" s="52">
        <f>IF(参照!E647="","",参照!E647)</f>
        <v>5.9299999999999999E-4</v>
      </c>
      <c r="AZ647" s="52" t="str">
        <f>IF(参照!F647="","",参照!F647)</f>
        <v>(株)ビビット</v>
      </c>
      <c r="BA647" s="52" t="str">
        <f>IF(参照!G647="","",参照!G647)</f>
        <v>(株)ビビット_</v>
      </c>
      <c r="BB647" s="52">
        <f t="shared" si="41"/>
        <v>0.59299999999999997</v>
      </c>
      <c r="BD647" s="52" t="str">
        <f>IF(参照!L647="","",参照!L647)</f>
        <v/>
      </c>
    </row>
    <row r="648" spans="47:56">
      <c r="AU648" s="52" t="str">
        <f>IF(参照!A648="","",参照!A648)</f>
        <v>A0315</v>
      </c>
      <c r="AV648" s="52" t="str">
        <f>IF(参照!B648="","",参照!B648)</f>
        <v>(株)おおた電力</v>
      </c>
      <c r="AW648" s="52">
        <f>IF(参照!C648="","",参照!C648)</f>
        <v>3.6400000000000001E-4</v>
      </c>
      <c r="AX648" s="52" t="str">
        <f>IF(参照!D648="","",参照!D648)</f>
        <v/>
      </c>
      <c r="AY648" s="52">
        <f>IF(参照!E648="","",参照!E648)</f>
        <v>3.0800000000000001E-4</v>
      </c>
      <c r="AZ648" s="52" t="str">
        <f>IF(参照!F648="","",参照!F648)</f>
        <v>(株)おおた電力</v>
      </c>
      <c r="BA648" s="52" t="str">
        <f>IF(参照!G648="","",参照!G648)</f>
        <v>(株)おおた電力_</v>
      </c>
      <c r="BB648" s="52">
        <f t="shared" si="41"/>
        <v>0.308</v>
      </c>
      <c r="BD648" s="52" t="str">
        <f>IF(参照!L648="","",参照!L648)</f>
        <v/>
      </c>
    </row>
    <row r="649" spans="47:56">
      <c r="AU649" s="52" t="str">
        <f>IF(参照!A649="","",参照!A649)</f>
        <v>A0317</v>
      </c>
      <c r="AV649" s="52" t="str">
        <f>IF(参照!B649="","",参照!B649)</f>
        <v>伊藤忠プランテック(株)</v>
      </c>
      <c r="AW649" s="52">
        <f>IF(参照!C649="","",参照!C649)</f>
        <v>4.8099999999999998E-4</v>
      </c>
      <c r="AX649" s="52" t="str">
        <f>IF(参照!D649="","",参照!D649)</f>
        <v/>
      </c>
      <c r="AY649" s="52">
        <f>IF(参照!E649="","",参照!E649)</f>
        <v>5.9199999999999997E-4</v>
      </c>
      <c r="AZ649" s="52" t="str">
        <f>IF(参照!F649="","",参照!F649)</f>
        <v>伊藤忠プランテック(株)</v>
      </c>
      <c r="BA649" s="52" t="str">
        <f>IF(参照!G649="","",参照!G649)</f>
        <v>伊藤忠プランテック(株)_</v>
      </c>
      <c r="BB649" s="52">
        <f t="shared" si="41"/>
        <v>0.59199999999999997</v>
      </c>
      <c r="BD649" s="52" t="str">
        <f>IF(参照!L649="","",参照!L649)</f>
        <v/>
      </c>
    </row>
    <row r="650" spans="47:56">
      <c r="AU650" s="52" t="str">
        <f>IF(参照!A650="","",参照!A650)</f>
        <v>A0318</v>
      </c>
      <c r="AV650" s="52" t="str">
        <f>IF(参照!B650="","",参照!B650)</f>
        <v>(株)オカモト</v>
      </c>
      <c r="AW650" s="52">
        <f>IF(参照!C650="","",参照!C650)</f>
        <v>5.1699999999999999E-4</v>
      </c>
      <c r="AX650" s="52" t="str">
        <f>IF(参照!D650="","",参照!D650)</f>
        <v/>
      </c>
      <c r="AY650" s="52">
        <f>IF(参照!E650="","",参照!E650)</f>
        <v>4.95E-4</v>
      </c>
      <c r="AZ650" s="52" t="str">
        <f>IF(参照!F650="","",参照!F650)</f>
        <v>(株)オカモト</v>
      </c>
      <c r="BA650" s="52" t="str">
        <f>IF(参照!G650="","",参照!G650)</f>
        <v>(株)オカモト_</v>
      </c>
      <c r="BB650" s="52">
        <f t="shared" si="41"/>
        <v>0.495</v>
      </c>
      <c r="BD650" s="52" t="str">
        <f>IF(参照!L650="","",参照!L650)</f>
        <v/>
      </c>
    </row>
    <row r="651" spans="47:56">
      <c r="AU651" s="52" t="str">
        <f>IF(参照!A651="","",参照!A651)</f>
        <v>A0323</v>
      </c>
      <c r="AV651" s="52" t="str">
        <f>IF(参照!B651="","",参照!B651)</f>
        <v>キタコー(株)</v>
      </c>
      <c r="AW651" s="52">
        <f>IF(参照!C651="","",参照!C651)</f>
        <v>4.5399999999999998E-4</v>
      </c>
      <c r="AX651" s="52" t="str">
        <f>IF(参照!D651="","",参照!D651)</f>
        <v/>
      </c>
      <c r="AY651" s="52">
        <f>IF(参照!E651="","",参照!E651)</f>
        <v>3.9800000000000002E-4</v>
      </c>
      <c r="AZ651" s="52" t="str">
        <f>IF(参照!F651="","",参照!F651)</f>
        <v>キタコー(株)</v>
      </c>
      <c r="BA651" s="52" t="str">
        <f>IF(参照!G651="","",参照!G651)</f>
        <v>キタコー(株)_</v>
      </c>
      <c r="BB651" s="52">
        <f t="shared" si="41"/>
        <v>0.39800000000000002</v>
      </c>
      <c r="BD651" s="52" t="str">
        <f>IF(参照!L651="","",参照!L651)</f>
        <v/>
      </c>
    </row>
    <row r="652" spans="47:56">
      <c r="AU652" s="52" t="str">
        <f>IF(参照!A652="","",参照!A652)</f>
        <v>A0324</v>
      </c>
      <c r="AV652" s="52" t="str">
        <f>IF(参照!B652="","",参照!B652)</f>
        <v>生活協同組合コープしが</v>
      </c>
      <c r="AW652" s="52">
        <f>IF(参照!C652="","",参照!C652)</f>
        <v>3.7399999999999998E-4</v>
      </c>
      <c r="AX652" s="52" t="str">
        <f>IF(参照!D652="","",参照!D652)</f>
        <v>メニューA</v>
      </c>
      <c r="AY652" s="52">
        <f>IF(参照!E652="","",参照!E652)</f>
        <v>0</v>
      </c>
      <c r="AZ652" s="52" t="str">
        <f>IF(参照!F652="","",参照!F652)</f>
        <v>生活協同組合コープしが</v>
      </c>
      <c r="BA652" s="52" t="str">
        <f>IF(参照!G652="","",参照!G652)</f>
        <v>生活協同組合コープしが_メニューA</v>
      </c>
      <c r="BB652" s="52">
        <f t="shared" si="41"/>
        <v>0</v>
      </c>
      <c r="BD652" s="52" t="str">
        <f>IF(参照!L652="","",参照!L652)</f>
        <v/>
      </c>
    </row>
    <row r="653" spans="47:56">
      <c r="AU653" s="52" t="str">
        <f>IF(参照!A653="","",参照!A653)</f>
        <v/>
      </c>
      <c r="AV653" s="52" t="str">
        <f>IF(参照!B653="","",参照!B653)</f>
        <v/>
      </c>
      <c r="AW653" s="52" t="str">
        <f>IF(参照!C653="","",参照!C653)</f>
        <v/>
      </c>
      <c r="AX653" s="52" t="str">
        <f>IF(参照!D653="","",参照!D653)</f>
        <v>メニューB(残差)</v>
      </c>
      <c r="AY653" s="52">
        <f>IF(参照!E653="","",参照!E653)</f>
        <v>3.19E-4</v>
      </c>
      <c r="AZ653" s="52" t="str">
        <f>IF(参照!F653="","",参照!F653)</f>
        <v>生活協同組合コープしが</v>
      </c>
      <c r="BA653" s="52" t="str">
        <f>IF(参照!G653="","",参照!G653)</f>
        <v>生活協同組合コープしが_メニューB(残差)</v>
      </c>
      <c r="BB653" s="52">
        <f t="shared" si="41"/>
        <v>0.31900000000000001</v>
      </c>
      <c r="BD653" s="52" t="str">
        <f>IF(参照!L653="","",参照!L653)</f>
        <v/>
      </c>
    </row>
    <row r="654" spans="47:56">
      <c r="AU654" s="52" t="str">
        <f>IF(参照!A654="","",参照!A654)</f>
        <v/>
      </c>
      <c r="AV654" s="52" t="str">
        <f>IF(参照!B654="","",参照!B654)</f>
        <v/>
      </c>
      <c r="AW654" s="52" t="str">
        <f>IF(参照!C654="","",参照!C654)</f>
        <v/>
      </c>
      <c r="AX654" s="52" t="str">
        <f>IF(参照!D654="","",参照!D654)</f>
        <v>(参考値)事業者全体</v>
      </c>
      <c r="AY654" s="52">
        <f>IF(参照!E654="","",参照!E654)</f>
        <v>3.4000000000000002E-4</v>
      </c>
      <c r="AZ654" s="52" t="str">
        <f>IF(参照!F654="","",参照!F654)</f>
        <v>生活協同組合コープしが</v>
      </c>
      <c r="BA654" s="52" t="str">
        <f>IF(参照!G654="","",参照!G654)</f>
        <v>生活協同組合コープしが_(参考値)事業者全体</v>
      </c>
      <c r="BB654" s="52">
        <f t="shared" si="41"/>
        <v>0.34</v>
      </c>
      <c r="BD654" s="52" t="str">
        <f>IF(参照!L654="","",参照!L654)</f>
        <v/>
      </c>
    </row>
    <row r="655" spans="47:56">
      <c r="AU655" s="52" t="str">
        <f>IF(参照!A655="","",参照!A655)</f>
        <v>A0330</v>
      </c>
      <c r="AV655" s="52" t="str">
        <f>IF(参照!B655="","",参照!B655)</f>
        <v>香川電力(株)　</v>
      </c>
      <c r="AW655" s="52">
        <f>IF(参照!C655="","",参照!C655)</f>
        <v>4.8500000000000003E-4</v>
      </c>
      <c r="AX655" s="52" t="str">
        <f>IF(参照!D655="","",参照!D655)</f>
        <v>メニューA</v>
      </c>
      <c r="AY655" s="52">
        <f>IF(参照!E655="","",参照!E655)</f>
        <v>0</v>
      </c>
      <c r="AZ655" s="52" t="str">
        <f>IF(参照!F655="","",参照!F655)</f>
        <v>香川電力(株)　</v>
      </c>
      <c r="BA655" s="52" t="str">
        <f>IF(参照!G655="","",参照!G655)</f>
        <v>香川電力(株)　_メニューA</v>
      </c>
      <c r="BB655" s="52">
        <f t="shared" si="41"/>
        <v>0</v>
      </c>
      <c r="BD655" s="52" t="str">
        <f>IF(参照!L655="","",参照!L655)</f>
        <v/>
      </c>
    </row>
    <row r="656" spans="47:56">
      <c r="AU656" s="52" t="str">
        <f>IF(参照!A656="","",参照!A656)</f>
        <v/>
      </c>
      <c r="AV656" s="52" t="str">
        <f>IF(参照!B656="","",参照!B656)</f>
        <v/>
      </c>
      <c r="AW656" s="52" t="str">
        <f>IF(参照!C656="","",参照!C656)</f>
        <v/>
      </c>
      <c r="AX656" s="52" t="str">
        <f>IF(参照!D656="","",参照!D656)</f>
        <v>メニューB(残差)</v>
      </c>
      <c r="AY656" s="52">
        <f>IF(参照!E656="","",参照!E656)</f>
        <v>4.84E-4</v>
      </c>
      <c r="AZ656" s="52" t="str">
        <f>IF(参照!F656="","",参照!F656)</f>
        <v>香川電力(株)　</v>
      </c>
      <c r="BA656" s="52" t="str">
        <f>IF(参照!G656="","",参照!G656)</f>
        <v>香川電力(株)　_メニューB(残差)</v>
      </c>
      <c r="BB656" s="52">
        <f t="shared" si="41"/>
        <v>0.48399999999999999</v>
      </c>
      <c r="BD656" s="52" t="str">
        <f>IF(参照!L656="","",参照!L656)</f>
        <v/>
      </c>
    </row>
    <row r="657" spans="47:56">
      <c r="AU657" s="52" t="str">
        <f>IF(参照!A657="","",参照!A657)</f>
        <v/>
      </c>
      <c r="AV657" s="52" t="str">
        <f>IF(参照!B657="","",参照!B657)</f>
        <v/>
      </c>
      <c r="AW657" s="52" t="str">
        <f>IF(参照!C657="","",参照!C657)</f>
        <v/>
      </c>
      <c r="AX657" s="52" t="str">
        <f>IF(参照!D657="","",参照!D657)</f>
        <v>(参考値)事業者全体</v>
      </c>
      <c r="AY657" s="52">
        <f>IF(参照!E657="","",参照!E657)</f>
        <v>5.04E-4</v>
      </c>
      <c r="AZ657" s="52" t="str">
        <f>IF(参照!F657="","",参照!F657)</f>
        <v>香川電力(株)　</v>
      </c>
      <c r="BA657" s="52" t="str">
        <f>IF(参照!G657="","",参照!G657)</f>
        <v>香川電力(株)　_(参考値)事業者全体</v>
      </c>
      <c r="BB657" s="52">
        <f t="shared" si="41"/>
        <v>0.504</v>
      </c>
      <c r="BD657" s="52" t="str">
        <f>IF(参照!L657="","",参照!L657)</f>
        <v/>
      </c>
    </row>
    <row r="658" spans="47:56">
      <c r="AU658" s="52" t="str">
        <f>IF(参照!A658="","",参照!A658)</f>
        <v>A0332</v>
      </c>
      <c r="AV658" s="52" t="str">
        <f>IF(参照!B658="","",参照!B658)</f>
        <v>(株)ＰｉｎＴ</v>
      </c>
      <c r="AW658" s="52">
        <f>IF(参照!C658="","",参照!C658)</f>
        <v>4.8999999999999998E-4</v>
      </c>
      <c r="AX658" s="52" t="str">
        <f>IF(参照!D658="","",参照!D658)</f>
        <v/>
      </c>
      <c r="AY658" s="52">
        <f>IF(参照!E658="","",参照!E658)</f>
        <v>4.3399999999999998E-4</v>
      </c>
      <c r="AZ658" s="52" t="str">
        <f>IF(参照!F658="","",参照!F658)</f>
        <v>(株)ＰｉｎＴ</v>
      </c>
      <c r="BA658" s="52" t="str">
        <f>IF(参照!G658="","",参照!G658)</f>
        <v>(株)ＰｉｎＴ_</v>
      </c>
      <c r="BB658" s="52">
        <f t="shared" si="41"/>
        <v>0.434</v>
      </c>
      <c r="BD658" s="52" t="str">
        <f>IF(参照!L658="","",参照!L658)</f>
        <v/>
      </c>
    </row>
    <row r="659" spans="47:56">
      <c r="AU659" s="52" t="str">
        <f>IF(参照!A659="","",参照!A659)</f>
        <v>A0336</v>
      </c>
      <c r="AV659" s="52" t="str">
        <f>IF(参照!B659="","",参照!B659)</f>
        <v>(株)沖縄ガスニューパワー</v>
      </c>
      <c r="AW659" s="52" t="str">
        <f>IF(参照!C659="","",参照!C659)</f>
        <v>0.000453※</v>
      </c>
      <c r="AX659" s="52" t="str">
        <f>IF(参照!D659="","",参照!D659)</f>
        <v>メニューA</v>
      </c>
      <c r="AY659" s="52">
        <f>IF(参照!E659="","",参照!E659)</f>
        <v>0</v>
      </c>
      <c r="AZ659" s="52" t="str">
        <f>IF(参照!F659="","",参照!F659)</f>
        <v>(株)沖縄ガスニューパワー</v>
      </c>
      <c r="BA659" s="52" t="str">
        <f>IF(参照!G659="","",参照!G659)</f>
        <v>(株)沖縄ガスニューパワー_メニューA</v>
      </c>
      <c r="BB659" s="52">
        <f t="shared" si="41"/>
        <v>0</v>
      </c>
      <c r="BD659" s="52" t="str">
        <f>IF(参照!L659="","",参照!L659)</f>
        <v/>
      </c>
    </row>
    <row r="660" spans="47:56">
      <c r="AU660" s="52" t="str">
        <f>IF(参照!A660="","",参照!A660)</f>
        <v/>
      </c>
      <c r="AV660" s="52" t="str">
        <f>IF(参照!B660="","",参照!B660)</f>
        <v/>
      </c>
      <c r="AW660" s="52" t="str">
        <f>IF(参照!C660="","",参照!C660)</f>
        <v/>
      </c>
      <c r="AX660" s="52" t="str">
        <f>IF(参照!D660="","",参照!D660)</f>
        <v>メニューB(残差)</v>
      </c>
      <c r="AY660" s="52">
        <f>IF(参照!E660="","",参照!E660)</f>
        <v>3.2499999999999999E-4</v>
      </c>
      <c r="AZ660" s="52" t="str">
        <f>IF(参照!F660="","",参照!F660)</f>
        <v>(株)沖縄ガスニューパワー</v>
      </c>
      <c r="BA660" s="52" t="str">
        <f>IF(参照!G660="","",参照!G660)</f>
        <v>(株)沖縄ガスニューパワー_メニューB(残差)</v>
      </c>
      <c r="BB660" s="52">
        <f t="shared" si="41"/>
        <v>0.32500000000000001</v>
      </c>
      <c r="BD660" s="52" t="str">
        <f>IF(参照!L660="","",参照!L660)</f>
        <v/>
      </c>
    </row>
    <row r="661" spans="47:56">
      <c r="AU661" s="52" t="str">
        <f>IF(参照!A661="","",参照!A661)</f>
        <v/>
      </c>
      <c r="AV661" s="52" t="str">
        <f>IF(参照!B661="","",参照!B661)</f>
        <v/>
      </c>
      <c r="AW661" s="52" t="str">
        <f>IF(参照!C661="","",参照!C661)</f>
        <v/>
      </c>
      <c r="AX661" s="52" t="str">
        <f>IF(参照!D661="","",参照!D661)</f>
        <v>(参考値)事業者全体</v>
      </c>
      <c r="AY661" s="52">
        <f>IF(参照!E661="","",参照!E661)</f>
        <v>7.4899999999999999E-4</v>
      </c>
      <c r="AZ661" s="52" t="str">
        <f>IF(参照!F661="","",参照!F661)</f>
        <v>(株)沖縄ガスニューパワー</v>
      </c>
      <c r="BA661" s="52" t="str">
        <f>IF(参照!G661="","",参照!G661)</f>
        <v>(株)沖縄ガスニューパワー_(参考値)事業者全体</v>
      </c>
      <c r="BB661" s="52">
        <f t="shared" si="41"/>
        <v>0.749</v>
      </c>
      <c r="BD661" s="52" t="str">
        <f>IF(参照!L661="","",参照!L661)</f>
        <v/>
      </c>
    </row>
    <row r="662" spans="47:56">
      <c r="AU662" s="52" t="str">
        <f>IF(参照!A662="","",参照!A662)</f>
        <v>A0337</v>
      </c>
      <c r="AV662" s="52" t="str">
        <f>IF(参照!B662="","",参照!B662)</f>
        <v>諏訪瓦斯(株)</v>
      </c>
      <c r="AW662" s="52">
        <f>IF(参照!C662="","",参照!C662)</f>
        <v>3.6400000000000001E-4</v>
      </c>
      <c r="AX662" s="52" t="str">
        <f>IF(参照!D662="","",参照!D662)</f>
        <v/>
      </c>
      <c r="AY662" s="52">
        <f>IF(参照!E662="","",参照!E662)</f>
        <v>3.0800000000000001E-4</v>
      </c>
      <c r="AZ662" s="52" t="str">
        <f>IF(参照!F662="","",参照!F662)</f>
        <v>諏訪瓦斯(株)</v>
      </c>
      <c r="BA662" s="52" t="str">
        <f>IF(参照!G662="","",参照!G662)</f>
        <v>諏訪瓦斯(株)_</v>
      </c>
      <c r="BB662" s="52">
        <f t="shared" si="41"/>
        <v>0.308</v>
      </c>
      <c r="BD662" s="52" t="str">
        <f>IF(参照!L662="","",参照!L662)</f>
        <v/>
      </c>
    </row>
    <row r="663" spans="47:56">
      <c r="AU663" s="52" t="str">
        <f>IF(参照!A663="","",参照!A663)</f>
        <v>A0338</v>
      </c>
      <c r="AV663" s="52" t="str">
        <f>IF(参照!B663="","",参照!B663)</f>
        <v>エッセンシャルエナジー(株)</v>
      </c>
      <c r="AW663" s="52">
        <f>IF(参照!C663="","",参照!C663)</f>
        <v>4.9299999999999995E-4</v>
      </c>
      <c r="AX663" s="52" t="str">
        <f>IF(参照!D663="","",参照!D663)</f>
        <v/>
      </c>
      <c r="AY663" s="52">
        <f>IF(参照!E663="","",参照!E663)</f>
        <v>4.37E-4</v>
      </c>
      <c r="AZ663" s="52" t="str">
        <f>IF(参照!F663="","",参照!F663)</f>
        <v>エッセンシャルエナジー(株)</v>
      </c>
      <c r="BA663" s="52" t="str">
        <f>IF(参照!G663="","",参照!G663)</f>
        <v>エッセンシャルエナジー(株)_</v>
      </c>
      <c r="BB663" s="52">
        <f t="shared" si="41"/>
        <v>0.437</v>
      </c>
      <c r="BD663" s="52" t="str">
        <f>IF(参照!L663="","",参照!L663)</f>
        <v/>
      </c>
    </row>
    <row r="664" spans="47:56">
      <c r="AU664" s="52" t="str">
        <f>IF(参照!A664="","",参照!A664)</f>
        <v>A0340</v>
      </c>
      <c r="AV664" s="52" t="str">
        <f>IF(参照!B664="","",参照!B664)</f>
        <v>(株)エージーピー　</v>
      </c>
      <c r="AW664" s="52">
        <f>IF(参照!C664="","",参照!C664)</f>
        <v>3.8299999999999999E-4</v>
      </c>
      <c r="AX664" s="52" t="str">
        <f>IF(参照!D664="","",参照!D664)</f>
        <v/>
      </c>
      <c r="AY664" s="52">
        <f>IF(参照!E664="","",参照!E664)</f>
        <v>3.2699999999999998E-4</v>
      </c>
      <c r="AZ664" s="52" t="str">
        <f>IF(参照!F664="","",参照!F664)</f>
        <v>(株)エージーピー　</v>
      </c>
      <c r="BA664" s="52" t="str">
        <f>IF(参照!G664="","",参照!G664)</f>
        <v>(株)エージーピー　_</v>
      </c>
      <c r="BB664" s="52">
        <f t="shared" si="41"/>
        <v>0.32699999999999996</v>
      </c>
      <c r="BD664" s="52" t="str">
        <f>IF(参照!L664="","",参照!L664)</f>
        <v/>
      </c>
    </row>
    <row r="665" spans="47:56">
      <c r="AU665" s="52" t="str">
        <f>IF(参照!A665="","",参照!A665)</f>
        <v>A0342</v>
      </c>
      <c r="AV665" s="52" t="str">
        <f>IF(参照!B665="","",参照!B665)</f>
        <v>(株)いちき串木野電力</v>
      </c>
      <c r="AW665" s="52">
        <f>IF(参照!C665="","",参照!C665)</f>
        <v>5.5099999999999995E-4</v>
      </c>
      <c r="AX665" s="52" t="str">
        <f>IF(参照!D665="","",参照!D665)</f>
        <v/>
      </c>
      <c r="AY665" s="52">
        <f>IF(参照!E665="","",参照!E665)</f>
        <v>5.3399999999999997E-4</v>
      </c>
      <c r="AZ665" s="52" t="str">
        <f>IF(参照!F665="","",参照!F665)</f>
        <v>(株)いちき串木野電力</v>
      </c>
      <c r="BA665" s="52" t="str">
        <f>IF(参照!G665="","",参照!G665)</f>
        <v>(株)いちき串木野電力_</v>
      </c>
      <c r="BB665" s="52">
        <f t="shared" si="41"/>
        <v>0.53399999999999992</v>
      </c>
      <c r="BD665" s="52" t="str">
        <f>IF(参照!L665="","",参照!L665)</f>
        <v/>
      </c>
    </row>
    <row r="666" spans="47:56">
      <c r="AU666" s="52" t="str">
        <f>IF(参照!A666="","",参照!A666)</f>
        <v>A0343</v>
      </c>
      <c r="AV666" s="52" t="str">
        <f>IF(参照!B666="","",参照!B666)</f>
        <v>(株)クローバー・テクノロジーズ(旧：四つ葉電力(株))</v>
      </c>
      <c r="AW666" s="52">
        <f>IF(参照!C666="","",参照!C666)</f>
        <v>4.3100000000000001E-4</v>
      </c>
      <c r="AX666" s="52" t="str">
        <f>IF(参照!D666="","",参照!D666)</f>
        <v/>
      </c>
      <c r="AY666" s="52">
        <f>IF(参照!E666="","",参照!E666)</f>
        <v>4.7899999999999999E-4</v>
      </c>
      <c r="AZ666" s="52" t="str">
        <f>IF(参照!F666="","",参照!F666)</f>
        <v>(株)クローバー・テクノロジーズ(旧：四つ葉電力(株))</v>
      </c>
      <c r="BA666" s="52" t="str">
        <f>IF(参照!G666="","",参照!G666)</f>
        <v>(株)クローバー・テクノロジーズ(旧：四つ葉電力(株))_</v>
      </c>
      <c r="BB666" s="52">
        <f t="shared" si="41"/>
        <v>0.47899999999999998</v>
      </c>
      <c r="BD666" s="52" t="str">
        <f>IF(参照!L666="","",参照!L666)</f>
        <v/>
      </c>
    </row>
    <row r="667" spans="47:56">
      <c r="AU667" s="52" t="str">
        <f>IF(参照!A667="","",参照!A667)</f>
        <v>A0344</v>
      </c>
      <c r="AV667" s="52" t="str">
        <f>IF(参照!B667="","",参照!B667)</f>
        <v>西武ガス(株)</v>
      </c>
      <c r="AW667" s="52">
        <f>IF(参照!C667="","",参照!C667)</f>
        <v>3.6400000000000001E-4</v>
      </c>
      <c r="AX667" s="52" t="str">
        <f>IF(参照!D667="","",参照!D667)</f>
        <v/>
      </c>
      <c r="AY667" s="52">
        <f>IF(参照!E667="","",参照!E667)</f>
        <v>3.0800000000000001E-4</v>
      </c>
      <c r="AZ667" s="52" t="str">
        <f>IF(参照!F667="","",参照!F667)</f>
        <v>西武ガス(株)</v>
      </c>
      <c r="BA667" s="52" t="str">
        <f>IF(参照!G667="","",参照!G667)</f>
        <v>西武ガス(株)_</v>
      </c>
      <c r="BB667" s="52">
        <f t="shared" si="41"/>
        <v>0.308</v>
      </c>
      <c r="BD667" s="52" t="str">
        <f>IF(参照!L667="","",参照!L667)</f>
        <v/>
      </c>
    </row>
    <row r="668" spans="47:56">
      <c r="AU668" s="52" t="str">
        <f>IF(参照!A668="","",参照!A668)</f>
        <v>A0345</v>
      </c>
      <c r="AV668" s="52" t="str">
        <f>IF(参照!B668="","",参照!B668)</f>
        <v>松本ガス(株)</v>
      </c>
      <c r="AW668" s="52">
        <f>IF(参照!C668="","",参照!C668)</f>
        <v>3.6400000000000001E-4</v>
      </c>
      <c r="AX668" s="52" t="str">
        <f>IF(参照!D668="","",参照!D668)</f>
        <v/>
      </c>
      <c r="AY668" s="52">
        <f>IF(参照!E668="","",参照!E668)</f>
        <v>3.0800000000000001E-4</v>
      </c>
      <c r="AZ668" s="52" t="str">
        <f>IF(参照!F668="","",参照!F668)</f>
        <v>松本ガス(株)</v>
      </c>
      <c r="BA668" s="52" t="str">
        <f>IF(参照!G668="","",参照!G668)</f>
        <v>松本ガス(株)_</v>
      </c>
      <c r="BB668" s="52">
        <f t="shared" si="41"/>
        <v>0.308</v>
      </c>
      <c r="BD668" s="52" t="str">
        <f>IF(参照!L668="","",参照!L668)</f>
        <v/>
      </c>
    </row>
    <row r="669" spans="47:56">
      <c r="AU669" s="52" t="str">
        <f>IF(参照!A669="","",参照!A669)</f>
        <v>A0347</v>
      </c>
      <c r="AV669" s="52" t="str">
        <f>IF(参照!B669="","",参照!B669)</f>
        <v>ＦＴエナジー(株)</v>
      </c>
      <c r="AW669" s="52">
        <f>IF(参照!C669="","",参照!C669)</f>
        <v>4.7100000000000001E-4</v>
      </c>
      <c r="AX669" s="52" t="str">
        <f>IF(参照!D669="","",参照!D669)</f>
        <v/>
      </c>
      <c r="AY669" s="52">
        <f>IF(参照!E669="","",参照!E669)</f>
        <v>4.5600000000000003E-4</v>
      </c>
      <c r="AZ669" s="52" t="str">
        <f>IF(参照!F669="","",参照!F669)</f>
        <v>ＦＴエナジー(株)</v>
      </c>
      <c r="BA669" s="52" t="str">
        <f>IF(参照!G669="","",参照!G669)</f>
        <v>ＦＴエナジー(株)_</v>
      </c>
      <c r="BB669" s="52">
        <f t="shared" si="41"/>
        <v>0.45600000000000002</v>
      </c>
      <c r="BD669" s="52" t="str">
        <f>IF(参照!L669="","",参照!L669)</f>
        <v/>
      </c>
    </row>
    <row r="670" spans="47:56">
      <c r="AU670" s="52" t="str">
        <f>IF(参照!A670="","",参照!A670)</f>
        <v>A0348</v>
      </c>
      <c r="AV670" s="52" t="str">
        <f>IF(参照!B670="","",参照!B670)</f>
        <v>南部だんだんエナジー(株)</v>
      </c>
      <c r="AW670" s="52">
        <f>IF(参照!C670="","",参照!C670)</f>
        <v>2.3499999999999999E-4</v>
      </c>
      <c r="AX670" s="52" t="str">
        <f>IF(参照!D670="","",参照!D670)</f>
        <v/>
      </c>
      <c r="AY670" s="52">
        <f>IF(参照!E670="","",参照!E670)</f>
        <v>4.4700000000000002E-4</v>
      </c>
      <c r="AZ670" s="52" t="str">
        <f>IF(参照!F670="","",参照!F670)</f>
        <v>南部だんだんエナジー(株)</v>
      </c>
      <c r="BA670" s="52" t="str">
        <f>IF(参照!G670="","",参照!G670)</f>
        <v>南部だんだんエナジー(株)_</v>
      </c>
      <c r="BB670" s="52">
        <f t="shared" si="41"/>
        <v>0.44700000000000001</v>
      </c>
      <c r="BD670" s="52" t="str">
        <f>IF(参照!L670="","",参照!L670)</f>
        <v/>
      </c>
    </row>
    <row r="671" spans="47:56">
      <c r="AU671" s="52" t="str">
        <f>IF(参照!A671="","",参照!A671)</f>
        <v>A0349</v>
      </c>
      <c r="AV671" s="52" t="str">
        <f>IF(参照!B671="","",参照!B671)</f>
        <v>(株)エフエネ</v>
      </c>
      <c r="AW671" s="52">
        <f>IF(参照!C671="","",参照!C671)</f>
        <v>5.1199999999999998E-4</v>
      </c>
      <c r="AX671" s="52" t="str">
        <f>IF(参照!D671="","",参照!D671)</f>
        <v/>
      </c>
      <c r="AY671" s="52">
        <f>IF(参照!E671="","",参照!E671)</f>
        <v>5.5800000000000001E-4</v>
      </c>
      <c r="AZ671" s="52" t="str">
        <f>IF(参照!F671="","",参照!F671)</f>
        <v>(株)エフエネ</v>
      </c>
      <c r="BA671" s="52" t="str">
        <f>IF(参照!G671="","",参照!G671)</f>
        <v>(株)エフエネ_</v>
      </c>
      <c r="BB671" s="52">
        <f t="shared" si="41"/>
        <v>0.55800000000000005</v>
      </c>
      <c r="BD671" s="52" t="str">
        <f>IF(参照!L671="","",参照!L671)</f>
        <v/>
      </c>
    </row>
    <row r="672" spans="47:56">
      <c r="AU672" s="52" t="str">
        <f>IF(参照!A672="","",参照!A672)</f>
        <v>A0350</v>
      </c>
      <c r="AV672" s="52" t="str">
        <f>IF(参照!B672="","",参照!B672)</f>
        <v>こなんウルトラパワー(株)</v>
      </c>
      <c r="AW672" s="52">
        <f>IF(参照!C672="","",参照!C672)</f>
        <v>2.8299999999999999E-4</v>
      </c>
      <c r="AX672" s="52" t="str">
        <f>IF(参照!D672="","",参照!D672)</f>
        <v/>
      </c>
      <c r="AY672" s="52">
        <f>IF(参照!E672="","",参照!E672)</f>
        <v>4.55E-4</v>
      </c>
      <c r="AZ672" s="52" t="str">
        <f>IF(参照!F672="","",参照!F672)</f>
        <v>こなんウルトラパワー(株)</v>
      </c>
      <c r="BA672" s="52" t="str">
        <f>IF(参照!G672="","",参照!G672)</f>
        <v>こなんウルトラパワー(株)_</v>
      </c>
      <c r="BB672" s="52">
        <f t="shared" si="41"/>
        <v>0.45500000000000002</v>
      </c>
      <c r="BD672" s="52" t="str">
        <f>IF(参照!L672="","",参照!L672)</f>
        <v/>
      </c>
    </row>
    <row r="673" spans="47:56">
      <c r="AU673" s="52" t="str">
        <f>IF(参照!A673="","",参照!A673)</f>
        <v>A0351</v>
      </c>
      <c r="AV673" s="52" t="str">
        <f>IF(参照!B673="","",参照!B673)</f>
        <v>(株)ＣＨＩＢＡむつざわエナジー</v>
      </c>
      <c r="AW673" s="52">
        <f>IF(参照!C673="","",参照!C673)</f>
        <v>3.2499999999999999E-4</v>
      </c>
      <c r="AX673" s="52" t="str">
        <f>IF(参照!D673="","",参照!D673)</f>
        <v/>
      </c>
      <c r="AY673" s="52">
        <f>IF(参照!E673="","",参照!E673)</f>
        <v>5.7600000000000001E-4</v>
      </c>
      <c r="AZ673" s="52" t="str">
        <f>IF(参照!F673="","",参照!F673)</f>
        <v>(株)ＣＨＩＢＡむつざわエナジー</v>
      </c>
      <c r="BA673" s="52" t="str">
        <f>IF(参照!G673="","",参照!G673)</f>
        <v>(株)ＣＨＩＢＡむつざわエナジー_</v>
      </c>
      <c r="BB673" s="52">
        <f t="shared" si="41"/>
        <v>0.57600000000000007</v>
      </c>
      <c r="BD673" s="52" t="str">
        <f>IF(参照!L673="","",参照!L673)</f>
        <v/>
      </c>
    </row>
    <row r="674" spans="47:56">
      <c r="AU674" s="52" t="str">
        <f>IF(参照!A674="","",参照!A674)</f>
        <v>A0352</v>
      </c>
      <c r="AV674" s="52" t="str">
        <f>IF(参照!B674="","",参照!B674)</f>
        <v>(株)関西空調　</v>
      </c>
      <c r="AW674" s="52">
        <f>IF(参照!C674="","",参照!C674)</f>
        <v>4.7399999999999997E-4</v>
      </c>
      <c r="AX674" s="52" t="str">
        <f>IF(参照!D674="","",参照!D674)</f>
        <v/>
      </c>
      <c r="AY674" s="52">
        <f>IF(参照!E674="","",参照!E674)</f>
        <v>5.2500000000000008E-4</v>
      </c>
      <c r="AZ674" s="52" t="str">
        <f>IF(参照!F674="","",参照!F674)</f>
        <v>(株)関西空調　</v>
      </c>
      <c r="BA674" s="52" t="str">
        <f>IF(参照!G674="","",参照!G674)</f>
        <v>(株)関西空調　_</v>
      </c>
      <c r="BB674" s="52">
        <f t="shared" si="41"/>
        <v>0.52500000000000002</v>
      </c>
      <c r="BD674" s="52" t="str">
        <f>IF(参照!L674="","",参照!L674)</f>
        <v/>
      </c>
    </row>
    <row r="675" spans="47:56">
      <c r="AU675" s="52" t="str">
        <f>IF(参照!A675="","",参照!A675)</f>
        <v>A0353</v>
      </c>
      <c r="AV675" s="52" t="str">
        <f>IF(参照!B675="","",参照!B675)</f>
        <v>奥出雲電力(株)</v>
      </c>
      <c r="AW675" s="52">
        <f>IF(参照!C675="","",参照!C675)</f>
        <v>1.65E-4</v>
      </c>
      <c r="AX675" s="52" t="str">
        <f>IF(参照!D675="","",参照!D675)</f>
        <v/>
      </c>
      <c r="AY675" s="52">
        <f>IF(参照!E675="","",参照!E675)</f>
        <v>4.6799999999999999E-4</v>
      </c>
      <c r="AZ675" s="52" t="str">
        <f>IF(参照!F675="","",参照!F675)</f>
        <v>奥出雲電力(株)</v>
      </c>
      <c r="BA675" s="52" t="str">
        <f>IF(参照!G675="","",参照!G675)</f>
        <v>奥出雲電力(株)_</v>
      </c>
      <c r="BB675" s="52">
        <f t="shared" si="41"/>
        <v>0.46799999999999997</v>
      </c>
      <c r="BD675" s="52" t="str">
        <f>IF(参照!L675="","",参照!L675)</f>
        <v/>
      </c>
    </row>
    <row r="676" spans="47:56">
      <c r="AU676" s="52" t="str">
        <f>IF(参照!A676="","",参照!A676)</f>
        <v>A0355</v>
      </c>
      <c r="AV676" s="52" t="str">
        <f>IF(参照!B676="","",参照!B676)</f>
        <v>中央電力(株)</v>
      </c>
      <c r="AW676" s="52">
        <f>IF(参照!C676="","",参照!C676)</f>
        <v>4.7699999999999999E-4</v>
      </c>
      <c r="AX676" s="52" t="str">
        <f>IF(参照!D676="","",参照!D676)</f>
        <v>メニューA</v>
      </c>
      <c r="AY676" s="52">
        <f>IF(参照!E676="","",参照!E676)</f>
        <v>0</v>
      </c>
      <c r="AZ676" s="52" t="str">
        <f>IF(参照!F676="","",参照!F676)</f>
        <v>中央電力(株)</v>
      </c>
      <c r="BA676" s="52" t="str">
        <f>IF(参照!G676="","",参照!G676)</f>
        <v>中央電力(株)_メニューA</v>
      </c>
      <c r="BB676" s="52">
        <f t="shared" si="41"/>
        <v>0</v>
      </c>
      <c r="BD676" s="52" t="str">
        <f>IF(参照!L676="","",参照!L676)</f>
        <v/>
      </c>
    </row>
    <row r="677" spans="47:56">
      <c r="AU677" s="52" t="str">
        <f>IF(参照!A677="","",参照!A677)</f>
        <v/>
      </c>
      <c r="AV677" s="52" t="str">
        <f>IF(参照!B677="","",参照!B677)</f>
        <v/>
      </c>
      <c r="AW677" s="52" t="str">
        <f>IF(参照!C677="","",参照!C677)</f>
        <v/>
      </c>
      <c r="AX677" s="52" t="str">
        <f>IF(参照!D677="","",参照!D677)</f>
        <v>メニューB</v>
      </c>
      <c r="AY677" s="52">
        <f>IF(参照!E677="","",参照!E677)</f>
        <v>0</v>
      </c>
      <c r="AZ677" s="52" t="str">
        <f>IF(参照!F677="","",参照!F677)</f>
        <v>中央電力(株)</v>
      </c>
      <c r="BA677" s="52" t="str">
        <f>IF(参照!G677="","",参照!G677)</f>
        <v>中央電力(株)_メニューB</v>
      </c>
      <c r="BB677" s="52">
        <f t="shared" si="41"/>
        <v>0</v>
      </c>
      <c r="BD677" s="52" t="str">
        <f>IF(参照!L677="","",参照!L677)</f>
        <v/>
      </c>
    </row>
    <row r="678" spans="47:56">
      <c r="AU678" s="52" t="str">
        <f>IF(参照!A678="","",参照!A678)</f>
        <v/>
      </c>
      <c r="AV678" s="52" t="str">
        <f>IF(参照!B678="","",参照!B678)</f>
        <v/>
      </c>
      <c r="AW678" s="52" t="str">
        <f>IF(参照!C678="","",参照!C678)</f>
        <v/>
      </c>
      <c r="AX678" s="52" t="str">
        <f>IF(参照!D678="","",参照!D678)</f>
        <v>メニューC</v>
      </c>
      <c r="AY678" s="52">
        <f>IF(参照!E678="","",参照!E678)</f>
        <v>0</v>
      </c>
      <c r="AZ678" s="52" t="str">
        <f>IF(参照!F678="","",参照!F678)</f>
        <v>中央電力(株)</v>
      </c>
      <c r="BA678" s="52" t="str">
        <f>IF(参照!G678="","",参照!G678)</f>
        <v>中央電力(株)_メニューC</v>
      </c>
      <c r="BB678" s="52">
        <f t="shared" si="41"/>
        <v>0</v>
      </c>
      <c r="BD678" s="52" t="str">
        <f>IF(参照!L678="","",参照!L678)</f>
        <v/>
      </c>
    </row>
    <row r="679" spans="47:56">
      <c r="AU679" s="52" t="str">
        <f>IF(参照!A679="","",参照!A679)</f>
        <v/>
      </c>
      <c r="AV679" s="52" t="str">
        <f>IF(参照!B679="","",参照!B679)</f>
        <v/>
      </c>
      <c r="AW679" s="52" t="str">
        <f>IF(参照!C679="","",参照!C679)</f>
        <v/>
      </c>
      <c r="AX679" s="52" t="str">
        <f>IF(参照!D679="","",参照!D679)</f>
        <v>メニューD(残差)</v>
      </c>
      <c r="AY679" s="52">
        <f>IF(参照!E679="","",参照!E679)</f>
        <v>4.8499999999999997E-4</v>
      </c>
      <c r="AZ679" s="52" t="str">
        <f>IF(参照!F679="","",参照!F679)</f>
        <v>中央電力(株)</v>
      </c>
      <c r="BA679" s="52" t="str">
        <f>IF(参照!G679="","",参照!G679)</f>
        <v>中央電力(株)_メニューD(残差)</v>
      </c>
      <c r="BB679" s="52">
        <f t="shared" si="41"/>
        <v>0.48499999999999999</v>
      </c>
      <c r="BD679" s="52" t="str">
        <f>IF(参照!L679="","",参照!L679)</f>
        <v/>
      </c>
    </row>
    <row r="680" spans="47:56">
      <c r="AU680" s="52" t="str">
        <f>IF(参照!A680="","",参照!A680)</f>
        <v/>
      </c>
      <c r="AV680" s="52" t="str">
        <f>IF(参照!B680="","",参照!B680)</f>
        <v/>
      </c>
      <c r="AW680" s="52" t="str">
        <f>IF(参照!C680="","",参照!C680)</f>
        <v/>
      </c>
      <c r="AX680" s="52" t="str">
        <f>IF(参照!D680="","",参照!D680)</f>
        <v>(参考値)事業者全体</v>
      </c>
      <c r="AY680" s="52">
        <f>IF(参照!E680="","",参照!E680)</f>
        <v>4.8999999999999998E-4</v>
      </c>
      <c r="AZ680" s="52" t="str">
        <f>IF(参照!F680="","",参照!F680)</f>
        <v>中央電力(株)</v>
      </c>
      <c r="BA680" s="52" t="str">
        <f>IF(参照!G680="","",参照!G680)</f>
        <v>中央電力(株)_(参考値)事業者全体</v>
      </c>
      <c r="BB680" s="52">
        <f t="shared" si="41"/>
        <v>0.49</v>
      </c>
      <c r="BD680" s="52" t="str">
        <f>IF(参照!L680="","",参照!L680)</f>
        <v/>
      </c>
    </row>
    <row r="681" spans="47:56">
      <c r="AU681" s="52" t="str">
        <f>IF(参照!A681="","",参照!A681)</f>
        <v>A0356</v>
      </c>
      <c r="AV681" s="52" t="str">
        <f>IF(参照!B681="","",参照!B681)</f>
        <v>(株)成田香取エネルギー</v>
      </c>
      <c r="AW681" s="52">
        <f>IF(参照!C681="","",参照!C681)</f>
        <v>3.4699999999999998E-4</v>
      </c>
      <c r="AX681" s="52" t="str">
        <f>IF(参照!D681="","",参照!D681)</f>
        <v/>
      </c>
      <c r="AY681" s="52">
        <f>IF(参照!E681="","",参照!E681)</f>
        <v>4.3300000000000001E-4</v>
      </c>
      <c r="AZ681" s="52" t="str">
        <f>IF(参照!F681="","",参照!F681)</f>
        <v>(株)成田香取エネルギー</v>
      </c>
      <c r="BA681" s="52" t="str">
        <f>IF(参照!G681="","",参照!G681)</f>
        <v>(株)成田香取エネルギー_</v>
      </c>
      <c r="BB681" s="52">
        <f t="shared" si="41"/>
        <v>0.433</v>
      </c>
      <c r="BD681" s="52" t="str">
        <f>IF(参照!L681="","",参照!L681)</f>
        <v/>
      </c>
    </row>
    <row r="682" spans="47:56">
      <c r="AU682" s="52" t="str">
        <f>IF(参照!A682="","",参照!A682)</f>
        <v>A0360</v>
      </c>
      <c r="AV682" s="52" t="str">
        <f>IF(参照!B682="","",参照!B682)</f>
        <v>グローバルソリューションサービス(株)</v>
      </c>
      <c r="AW682" s="52">
        <f>IF(参照!C682="","",参照!C682)</f>
        <v>5.0000000000000001E-4</v>
      </c>
      <c r="AX682" s="52" t="str">
        <f>IF(参照!D682="","",参照!D682)</f>
        <v/>
      </c>
      <c r="AY682" s="52">
        <f>IF(参照!E682="","",参照!E682)</f>
        <v>5.4199999999999995E-4</v>
      </c>
      <c r="AZ682" s="52" t="str">
        <f>IF(参照!F682="","",参照!F682)</f>
        <v>グローバルソリューションサービス(株)</v>
      </c>
      <c r="BA682" s="52" t="str">
        <f>IF(参照!G682="","",参照!G682)</f>
        <v>グローバルソリューションサービス(株)_</v>
      </c>
      <c r="BB682" s="52">
        <f t="shared" si="41"/>
        <v>0.54199999999999993</v>
      </c>
      <c r="BD682" s="52" t="str">
        <f>IF(参照!L682="","",参照!L682)</f>
        <v/>
      </c>
    </row>
    <row r="683" spans="47:56">
      <c r="AU683" s="52" t="str">
        <f>IF(参照!A683="","",参照!A683)</f>
        <v>A0362</v>
      </c>
      <c r="AV683" s="52" t="str">
        <f>IF(参照!B683="","",参照!B683)</f>
        <v>(株)ＣＷＳ</v>
      </c>
      <c r="AW683" s="52">
        <f>IF(参照!C683="","",参照!C683)</f>
        <v>2.5000000000000001E-4</v>
      </c>
      <c r="AX683" s="52" t="str">
        <f>IF(参照!D683="","",参照!D683)</f>
        <v/>
      </c>
      <c r="AY683" s="52">
        <f>IF(参照!E683="","",参照!E683)</f>
        <v>3.01E-4</v>
      </c>
      <c r="AZ683" s="52" t="str">
        <f>IF(参照!F683="","",参照!F683)</f>
        <v>(株)ＣＷＳ</v>
      </c>
      <c r="BA683" s="52" t="str">
        <f>IF(参照!G683="","",参照!G683)</f>
        <v>(株)ＣＷＳ_</v>
      </c>
      <c r="BB683" s="52">
        <f t="shared" si="41"/>
        <v>0.30099999999999999</v>
      </c>
      <c r="BD683" s="52" t="str">
        <f>IF(参照!L683="","",参照!L683)</f>
        <v/>
      </c>
    </row>
    <row r="684" spans="47:56">
      <c r="AU684" s="52" t="str">
        <f>IF(参照!A684="","",参照!A684)</f>
        <v>A0364</v>
      </c>
      <c r="AV684" s="52" t="str">
        <f>IF(参照!B684="","",参照!B684)</f>
        <v>ふくしま新電力(株)</v>
      </c>
      <c r="AW684" s="52">
        <f>IF(参照!C684="","",参照!C684)</f>
        <v>4.9799999999999996E-4</v>
      </c>
      <c r="AX684" s="52" t="str">
        <f>IF(参照!D684="","",参照!D684)</f>
        <v/>
      </c>
      <c r="AY684" s="52">
        <f>IF(参照!E684="","",参照!E684)</f>
        <v>4.8299999999999998E-4</v>
      </c>
      <c r="AZ684" s="52" t="str">
        <f>IF(参照!F684="","",参照!F684)</f>
        <v>ふくしま新電力(株)</v>
      </c>
      <c r="BA684" s="52" t="str">
        <f>IF(参照!G684="","",参照!G684)</f>
        <v>ふくしま新電力(株)_</v>
      </c>
      <c r="BB684" s="52">
        <f t="shared" si="41"/>
        <v>0.48299999999999998</v>
      </c>
      <c r="BD684" s="52" t="str">
        <f>IF(参照!L684="","",参照!L684)</f>
        <v/>
      </c>
    </row>
    <row r="685" spans="47:56">
      <c r="AU685" s="52" t="str">
        <f>IF(参照!A685="","",参照!A685)</f>
        <v>A0365</v>
      </c>
      <c r="AV685" s="52" t="str">
        <f>IF(参照!B685="","",参照!B685)</f>
        <v>ティーダッシュ合同会社</v>
      </c>
      <c r="AW685" s="52">
        <f>IF(参照!C685="","",参照!C685)</f>
        <v>5.1199999999999998E-4</v>
      </c>
      <c r="AX685" s="52" t="str">
        <f>IF(参照!D685="","",参照!D685)</f>
        <v/>
      </c>
      <c r="AY685" s="52">
        <f>IF(参照!E685="","",参照!E685)</f>
        <v>4.5600000000000003E-4</v>
      </c>
      <c r="AZ685" s="52" t="str">
        <f>IF(参照!F685="","",参照!F685)</f>
        <v>ティーダッシュ合同会社</v>
      </c>
      <c r="BA685" s="52" t="str">
        <f>IF(参照!G685="","",参照!G685)</f>
        <v>ティーダッシュ合同会社_</v>
      </c>
      <c r="BB685" s="52">
        <f t="shared" si="41"/>
        <v>0.45600000000000002</v>
      </c>
      <c r="BD685" s="52" t="str">
        <f>IF(参照!L685="","",参照!L685)</f>
        <v/>
      </c>
    </row>
    <row r="686" spans="47:56">
      <c r="AU686" s="52" t="str">
        <f>IF(参照!A686="","",参照!A686)</f>
        <v>A0366</v>
      </c>
      <c r="AV686" s="52" t="str">
        <f>IF(参照!B686="","",参照!B686)</f>
        <v>(株)エネクスライフサービス</v>
      </c>
      <c r="AW686" s="52">
        <f>IF(参照!C686="","",参照!C686)</f>
        <v>4.6999999999999999E-4</v>
      </c>
      <c r="AX686" s="52" t="str">
        <f>IF(参照!D686="","",参照!D686)</f>
        <v/>
      </c>
      <c r="AY686" s="52">
        <f>IF(参照!E686="","",参照!E686)</f>
        <v>4.1100000000000002E-4</v>
      </c>
      <c r="AZ686" s="52" t="str">
        <f>IF(参照!F686="","",参照!F686)</f>
        <v>(株)エネクスライフサービス</v>
      </c>
      <c r="BA686" s="52" t="str">
        <f>IF(参照!G686="","",参照!G686)</f>
        <v>(株)エネクスライフサービス_</v>
      </c>
      <c r="BB686" s="52">
        <f t="shared" si="41"/>
        <v>0.41100000000000003</v>
      </c>
      <c r="BD686" s="52" t="str">
        <f>IF(参照!L686="","",参照!L686)</f>
        <v/>
      </c>
    </row>
    <row r="687" spans="47:56">
      <c r="AU687" s="52" t="str">
        <f>IF(参照!A687="","",参照!A687)</f>
        <v>A0367</v>
      </c>
      <c r="AV687" s="52" t="str">
        <f>IF(参照!B687="","",参照!B687)</f>
        <v>ネイチャーエナジー小国(株)</v>
      </c>
      <c r="AW687" s="52">
        <f>IF(参照!C687="","",参照!C687)</f>
        <v>2.4899999999999998E-4</v>
      </c>
      <c r="AX687" s="52" t="str">
        <f>IF(参照!D687="","",参照!D687)</f>
        <v/>
      </c>
      <c r="AY687" s="52">
        <f>IF(参照!E687="","",参照!E687)</f>
        <v>3.2200000000000002E-4</v>
      </c>
      <c r="AZ687" s="52" t="str">
        <f>IF(参照!F687="","",参照!F687)</f>
        <v>ネイチャーエナジー小国(株)</v>
      </c>
      <c r="BA687" s="52" t="str">
        <f>IF(参照!G687="","",参照!G687)</f>
        <v>ネイチャーエナジー小国(株)_</v>
      </c>
      <c r="BB687" s="52">
        <f t="shared" si="41"/>
        <v>0.32200000000000001</v>
      </c>
      <c r="BD687" s="52" t="str">
        <f>IF(参照!L687="","",参照!L687)</f>
        <v/>
      </c>
    </row>
    <row r="688" spans="47:56">
      <c r="AU688" s="52" t="str">
        <f>IF(参照!A688="","",参照!A688)</f>
        <v>A0368</v>
      </c>
      <c r="AV688" s="52" t="str">
        <f>IF(参照!B688="","",参照!B688)</f>
        <v>リエスパワーネクスト(株)</v>
      </c>
      <c r="AW688" s="52">
        <f>IF(参照!C688="","",参照!C688)</f>
        <v>5.0799999999999999E-4</v>
      </c>
      <c r="AX688" s="52" t="str">
        <f>IF(参照!D688="","",参照!D688)</f>
        <v/>
      </c>
      <c r="AY688" s="52">
        <f>IF(参照!E688="","",参照!E688)</f>
        <v>4.2400000000000001E-4</v>
      </c>
      <c r="AZ688" s="52" t="str">
        <f>IF(参照!F688="","",参照!F688)</f>
        <v>リエスパワーネクスト(株)</v>
      </c>
      <c r="BA688" s="52" t="str">
        <f>IF(参照!G688="","",参照!G688)</f>
        <v>リエスパワーネクスト(株)_</v>
      </c>
      <c r="BB688" s="52">
        <f t="shared" si="41"/>
        <v>0.42399999999999999</v>
      </c>
      <c r="BD688" s="52" t="str">
        <f>IF(参照!L688="","",参照!L688)</f>
        <v/>
      </c>
    </row>
    <row r="689" spans="47:56">
      <c r="AU689" s="52" t="str">
        <f>IF(参照!A689="","",参照!A689)</f>
        <v>A0369</v>
      </c>
      <c r="AV689" s="52" t="str">
        <f>IF(参照!B689="","",参照!B689)</f>
        <v>京都生活協同組合</v>
      </c>
      <c r="AW689" s="52">
        <f>IF(参照!C689="","",参照!C689)</f>
        <v>3.7300000000000001E-4</v>
      </c>
      <c r="AX689" s="52" t="str">
        <f>IF(参照!D689="","",参照!D689)</f>
        <v>メニューA</v>
      </c>
      <c r="AY689" s="52">
        <f>IF(参照!E689="","",参照!E689)</f>
        <v>0</v>
      </c>
      <c r="AZ689" s="52" t="str">
        <f>IF(参照!F689="","",参照!F689)</f>
        <v>京都生活協同組合</v>
      </c>
      <c r="BA689" s="52" t="str">
        <f>IF(参照!G689="","",参照!G689)</f>
        <v>京都生活協同組合_メニューA</v>
      </c>
      <c r="BB689" s="52">
        <f t="shared" si="41"/>
        <v>0</v>
      </c>
      <c r="BD689" s="52" t="str">
        <f>IF(参照!L689="","",参照!L689)</f>
        <v/>
      </c>
    </row>
    <row r="690" spans="47:56">
      <c r="AU690" s="52" t="str">
        <f>IF(参照!A690="","",参照!A690)</f>
        <v/>
      </c>
      <c r="AV690" s="52" t="str">
        <f>IF(参照!B690="","",参照!B690)</f>
        <v/>
      </c>
      <c r="AW690" s="52" t="str">
        <f>IF(参照!C690="","",参照!C690)</f>
        <v/>
      </c>
      <c r="AX690" s="52" t="str">
        <f>IF(参照!D690="","",参照!D690)</f>
        <v>メニューB(残差)</v>
      </c>
      <c r="AY690" s="52">
        <f>IF(参照!E690="","",参照!E690)</f>
        <v>3.19E-4</v>
      </c>
      <c r="AZ690" s="52" t="str">
        <f>IF(参照!F690="","",参照!F690)</f>
        <v>京都生活協同組合</v>
      </c>
      <c r="BA690" s="52" t="str">
        <f>IF(参照!G690="","",参照!G690)</f>
        <v>京都生活協同組合_メニューB(残差)</v>
      </c>
      <c r="BB690" s="52">
        <f t="shared" si="41"/>
        <v>0.31900000000000001</v>
      </c>
      <c r="BD690" s="52" t="str">
        <f>IF(参照!L690="","",参照!L690)</f>
        <v/>
      </c>
    </row>
    <row r="691" spans="47:56">
      <c r="AU691" s="52" t="str">
        <f>IF(参照!A691="","",参照!A691)</f>
        <v/>
      </c>
      <c r="AV691" s="52" t="str">
        <f>IF(参照!B691="","",参照!B691)</f>
        <v/>
      </c>
      <c r="AW691" s="52" t="str">
        <f>IF(参照!C691="","",参照!C691)</f>
        <v/>
      </c>
      <c r="AX691" s="52" t="str">
        <f>IF(参照!D691="","",参照!D691)</f>
        <v>(参考値)事業者全体</v>
      </c>
      <c r="AY691" s="52">
        <f>IF(参照!E691="","",参照!E691)</f>
        <v>3.39E-4</v>
      </c>
      <c r="AZ691" s="52" t="str">
        <f>IF(参照!F691="","",参照!F691)</f>
        <v>京都生活協同組合</v>
      </c>
      <c r="BA691" s="52" t="str">
        <f>IF(参照!G691="","",参照!G691)</f>
        <v>京都生活協同組合_(参考値)事業者全体</v>
      </c>
      <c r="BB691" s="52">
        <f t="shared" si="41"/>
        <v>0.33900000000000002</v>
      </c>
      <c r="BD691" s="52" t="str">
        <f>IF(参照!L691="","",参照!L691)</f>
        <v/>
      </c>
    </row>
    <row r="692" spans="47:56">
      <c r="AU692" s="52" t="str">
        <f>IF(参照!A692="","",参照!A692)</f>
        <v>A0371</v>
      </c>
      <c r="AV692" s="52" t="str">
        <f>IF(参照!B692="","",参照!B692)</f>
        <v>エネルギーパワー(株)</v>
      </c>
      <c r="AW692" s="52">
        <f>IF(参照!C692="","",参照!C692)</f>
        <v>4.9899999999999999E-4</v>
      </c>
      <c r="AX692" s="52" t="str">
        <f>IF(参照!D692="","",参照!D692)</f>
        <v>メニューA</v>
      </c>
      <c r="AY692" s="52">
        <f>IF(参照!E692="","",参照!E692)</f>
        <v>0</v>
      </c>
      <c r="AZ692" s="52" t="str">
        <f>IF(参照!F692="","",参照!F692)</f>
        <v>エネルギーパワー(株)</v>
      </c>
      <c r="BA692" s="52" t="str">
        <f>IF(参照!G692="","",参照!G692)</f>
        <v>エネルギーパワー(株)_メニューA</v>
      </c>
      <c r="BB692" s="52">
        <f t="shared" si="41"/>
        <v>0</v>
      </c>
      <c r="BD692" s="52" t="str">
        <f>IF(参照!L692="","",参照!L692)</f>
        <v/>
      </c>
    </row>
    <row r="693" spans="47:56">
      <c r="AU693" s="52" t="str">
        <f>IF(参照!A693="","",参照!A693)</f>
        <v/>
      </c>
      <c r="AV693" s="52" t="str">
        <f>IF(参照!B693="","",参照!B693)</f>
        <v/>
      </c>
      <c r="AW693" s="52" t="str">
        <f>IF(参照!C693="","",参照!C693)</f>
        <v/>
      </c>
      <c r="AX693" s="52" t="str">
        <f>IF(参照!D693="","",参照!D693)</f>
        <v>メニューB</v>
      </c>
      <c r="AY693" s="52">
        <f>IF(参照!E693="","",参照!E693)</f>
        <v>0</v>
      </c>
      <c r="AZ693" s="52" t="str">
        <f>IF(参照!F693="","",参照!F693)</f>
        <v>エネルギーパワー(株)</v>
      </c>
      <c r="BA693" s="52" t="str">
        <f>IF(参照!G693="","",参照!G693)</f>
        <v>エネルギーパワー(株)_メニューB</v>
      </c>
      <c r="BB693" s="52">
        <f t="shared" si="41"/>
        <v>0</v>
      </c>
      <c r="BD693" s="52" t="str">
        <f>IF(参照!L693="","",参照!L693)</f>
        <v/>
      </c>
    </row>
    <row r="694" spans="47:56">
      <c r="AU694" s="52" t="str">
        <f>IF(参照!A694="","",参照!A694)</f>
        <v/>
      </c>
      <c r="AV694" s="52" t="str">
        <f>IF(参照!B694="","",参照!B694)</f>
        <v/>
      </c>
      <c r="AW694" s="52" t="str">
        <f>IF(参照!C694="","",参照!C694)</f>
        <v/>
      </c>
      <c r="AX694" s="52" t="str">
        <f>IF(参照!D694="","",参照!D694)</f>
        <v>メニューC</v>
      </c>
      <c r="AY694" s="52">
        <f>IF(参照!E694="","",参照!E694)</f>
        <v>0</v>
      </c>
      <c r="AZ694" s="52" t="str">
        <f>IF(参照!F694="","",参照!F694)</f>
        <v>エネルギーパワー(株)</v>
      </c>
      <c r="BA694" s="52" t="str">
        <f>IF(参照!G694="","",参照!G694)</f>
        <v>エネルギーパワー(株)_メニューC</v>
      </c>
      <c r="BB694" s="52">
        <f t="shared" si="41"/>
        <v>0</v>
      </c>
      <c r="BD694" s="52" t="str">
        <f>IF(参照!L694="","",参照!L694)</f>
        <v/>
      </c>
    </row>
    <row r="695" spans="47:56">
      <c r="AU695" s="52" t="str">
        <f>IF(参照!A695="","",参照!A695)</f>
        <v/>
      </c>
      <c r="AV695" s="52" t="str">
        <f>IF(参照!B695="","",参照!B695)</f>
        <v/>
      </c>
      <c r="AW695" s="52" t="str">
        <f>IF(参照!C695="","",参照!C695)</f>
        <v/>
      </c>
      <c r="AX695" s="52" t="str">
        <f>IF(参照!D695="","",参照!D695)</f>
        <v>メニューD</v>
      </c>
      <c r="AY695" s="52">
        <f>IF(参照!E695="","",参照!E695)</f>
        <v>0</v>
      </c>
      <c r="AZ695" s="52" t="str">
        <f>IF(参照!F695="","",参照!F695)</f>
        <v>エネルギーパワー(株)</v>
      </c>
      <c r="BA695" s="52" t="str">
        <f>IF(参照!G695="","",参照!G695)</f>
        <v>エネルギーパワー(株)_メニューD</v>
      </c>
      <c r="BB695" s="52">
        <f t="shared" si="41"/>
        <v>0</v>
      </c>
      <c r="BD695" s="52" t="str">
        <f>IF(参照!L695="","",参照!L695)</f>
        <v/>
      </c>
    </row>
    <row r="696" spans="47:56">
      <c r="AU696" s="52" t="str">
        <f>IF(参照!A696="","",参照!A696)</f>
        <v/>
      </c>
      <c r="AV696" s="52" t="str">
        <f>IF(参照!B696="","",参照!B696)</f>
        <v/>
      </c>
      <c r="AW696" s="52" t="str">
        <f>IF(参照!C696="","",参照!C696)</f>
        <v/>
      </c>
      <c r="AX696" s="52" t="str">
        <f>IF(参照!D696="","",参照!D696)</f>
        <v>メニューE(残差)</v>
      </c>
      <c r="AY696" s="52">
        <f>IF(参照!E696="","",参照!E696)</f>
        <v>5.31E-4</v>
      </c>
      <c r="AZ696" s="52" t="str">
        <f>IF(参照!F696="","",参照!F696)</f>
        <v>エネルギーパワー(株)</v>
      </c>
      <c r="BA696" s="52" t="str">
        <f>IF(参照!G696="","",参照!G696)</f>
        <v>エネルギーパワー(株)_メニューE(残差)</v>
      </c>
      <c r="BB696" s="52">
        <f t="shared" si="41"/>
        <v>0.53100000000000003</v>
      </c>
      <c r="BD696" s="52" t="str">
        <f>IF(参照!L696="","",参照!L696)</f>
        <v/>
      </c>
    </row>
    <row r="697" spans="47:56">
      <c r="AU697" s="52" t="str">
        <f>IF(参照!A697="","",参照!A697)</f>
        <v/>
      </c>
      <c r="AV697" s="52" t="str">
        <f>IF(参照!B697="","",参照!B697)</f>
        <v/>
      </c>
      <c r="AW697" s="52" t="str">
        <f>IF(参照!C697="","",参照!C697)</f>
        <v/>
      </c>
      <c r="AX697" s="52" t="str">
        <f>IF(参照!D697="","",参照!D697)</f>
        <v>(参考値)事業者全体</v>
      </c>
      <c r="AY697" s="52">
        <f>IF(参照!E697="","",参照!E697)</f>
        <v>5.3499999999999999E-4</v>
      </c>
      <c r="AZ697" s="52" t="str">
        <f>IF(参照!F697="","",参照!F697)</f>
        <v>エネルギーパワー(株)</v>
      </c>
      <c r="BA697" s="52" t="str">
        <f>IF(参照!G697="","",参照!G697)</f>
        <v>エネルギーパワー(株)_(参考値)事業者全体</v>
      </c>
      <c r="BB697" s="52">
        <f t="shared" si="41"/>
        <v>0.53500000000000003</v>
      </c>
      <c r="BD697" s="52" t="str">
        <f>IF(参照!L697="","",参照!L697)</f>
        <v/>
      </c>
    </row>
    <row r="698" spans="47:56">
      <c r="AU698" s="52" t="str">
        <f>IF(参照!A698="","",参照!A698)</f>
        <v>A0372</v>
      </c>
      <c r="AV698" s="52" t="str">
        <f>IF(参照!B698="","",参照!B698)</f>
        <v>(株)グリムスパワー</v>
      </c>
      <c r="AW698" s="52">
        <f>IF(参照!C698="","",参照!C698)</f>
        <v>4.8000000000000001E-4</v>
      </c>
      <c r="AX698" s="52" t="str">
        <f>IF(参照!D698="","",参照!D698)</f>
        <v/>
      </c>
      <c r="AY698" s="52">
        <f>IF(参照!E698="","",参照!E698)</f>
        <v>4.86E-4</v>
      </c>
      <c r="AZ698" s="52" t="str">
        <f>IF(参照!F698="","",参照!F698)</f>
        <v>(株)グリムスパワー</v>
      </c>
      <c r="BA698" s="52" t="str">
        <f>IF(参照!G698="","",参照!G698)</f>
        <v>(株)グリムスパワー_</v>
      </c>
      <c r="BB698" s="52">
        <f t="shared" si="41"/>
        <v>0.48599999999999999</v>
      </c>
      <c r="BD698" s="52" t="str">
        <f>IF(参照!L698="","",参照!L698)</f>
        <v/>
      </c>
    </row>
    <row r="699" spans="47:56">
      <c r="AU699" s="52" t="str">
        <f>IF(参照!A699="","",参照!A699)</f>
        <v>A0373</v>
      </c>
      <c r="AV699" s="52" t="str">
        <f>IF(参照!B699="","",参照!B699)</f>
        <v>日本ファシリティ・ソリューション(株)</v>
      </c>
      <c r="AW699" s="52">
        <f>IF(参照!C699="","",参照!C699)</f>
        <v>4.7600000000000002E-4</v>
      </c>
      <c r="AX699" s="52" t="str">
        <f>IF(参照!D699="","",参照!D699)</f>
        <v>メニューA</v>
      </c>
      <c r="AY699" s="52">
        <f>IF(参照!E699="","",参照!E699)</f>
        <v>0</v>
      </c>
      <c r="AZ699" s="52" t="str">
        <f>IF(参照!F699="","",参照!F699)</f>
        <v>日本ファシリティ・ソリューション(株)</v>
      </c>
      <c r="BA699" s="52" t="str">
        <f>IF(参照!G699="","",参照!G699)</f>
        <v>日本ファシリティ・ソリューション(株)_メニューA</v>
      </c>
      <c r="BB699" s="52">
        <f t="shared" si="41"/>
        <v>0</v>
      </c>
      <c r="BD699" s="52" t="str">
        <f>IF(参照!L699="","",参照!L699)</f>
        <v/>
      </c>
    </row>
    <row r="700" spans="47:56">
      <c r="AU700" s="52" t="str">
        <f>IF(参照!A700="","",参照!A700)</f>
        <v/>
      </c>
      <c r="AV700" s="52" t="str">
        <f>IF(参照!B700="","",参照!B700)</f>
        <v/>
      </c>
      <c r="AW700" s="52" t="str">
        <f>IF(参照!C700="","",参照!C700)</f>
        <v/>
      </c>
      <c r="AX700" s="52" t="str">
        <f>IF(参照!D700="","",参照!D700)</f>
        <v>メニューB(残差)</v>
      </c>
      <c r="AY700" s="52">
        <f>IF(参照!E700="","",参照!E700)</f>
        <v>2.92E-4</v>
      </c>
      <c r="AZ700" s="52" t="str">
        <f>IF(参照!F700="","",参照!F700)</f>
        <v>日本ファシリティ・ソリューション(株)</v>
      </c>
      <c r="BA700" s="52" t="str">
        <f>IF(参照!G700="","",参照!G700)</f>
        <v>日本ファシリティ・ソリューション(株)_メニューB(残差)</v>
      </c>
      <c r="BB700" s="52">
        <f t="shared" si="41"/>
        <v>0.29199999999999998</v>
      </c>
      <c r="BD700" s="52" t="str">
        <f>IF(参照!L700="","",参照!L700)</f>
        <v/>
      </c>
    </row>
    <row r="701" spans="47:56">
      <c r="AU701" s="52" t="str">
        <f>IF(参照!A701="","",参照!A701)</f>
        <v/>
      </c>
      <c r="AV701" s="52" t="str">
        <f>IF(参照!B701="","",参照!B701)</f>
        <v/>
      </c>
      <c r="AW701" s="52" t="str">
        <f>IF(参照!C701="","",参照!C701)</f>
        <v/>
      </c>
      <c r="AX701" s="52" t="str">
        <f>IF(参照!D701="","",参照!D701)</f>
        <v>(参考値)事業者全体</v>
      </c>
      <c r="AY701" s="52">
        <f>IF(参照!E701="","",参照!E701)</f>
        <v>4.7800000000000002E-4</v>
      </c>
      <c r="AZ701" s="52" t="str">
        <f>IF(参照!F701="","",参照!F701)</f>
        <v>日本ファシリティ・ソリューション(株)</v>
      </c>
      <c r="BA701" s="52" t="str">
        <f>IF(参照!G701="","",参照!G701)</f>
        <v>日本ファシリティ・ソリューション(株)_(参考値)事業者全体</v>
      </c>
      <c r="BB701" s="52">
        <f t="shared" si="41"/>
        <v>0.47800000000000004</v>
      </c>
      <c r="BD701" s="52" t="str">
        <f>IF(参照!L701="","",参照!L701)</f>
        <v/>
      </c>
    </row>
    <row r="702" spans="47:56">
      <c r="AU702" s="52" t="str">
        <f>IF(参照!A702="","",参照!A702)</f>
        <v>A0374</v>
      </c>
      <c r="AV702" s="52" t="str">
        <f>IF(参照!B702="","",参照!B702)</f>
        <v>(株)登米電力</v>
      </c>
      <c r="AW702" s="52">
        <f>IF(参照!C702="","",参照!C702)</f>
        <v>4.55E-4</v>
      </c>
      <c r="AX702" s="52" t="str">
        <f>IF(参照!D702="","",参照!D702)</f>
        <v/>
      </c>
      <c r="AY702" s="52">
        <f>IF(参照!E702="","",参照!E702)</f>
        <v>3.9899999999999999E-4</v>
      </c>
      <c r="AZ702" s="52" t="str">
        <f>IF(参照!F702="","",参照!F702)</f>
        <v>(株)登米電力</v>
      </c>
      <c r="BA702" s="52" t="str">
        <f>IF(参照!G702="","",参照!G702)</f>
        <v>(株)登米電力_</v>
      </c>
      <c r="BB702" s="52">
        <f t="shared" si="41"/>
        <v>0.39900000000000002</v>
      </c>
      <c r="BD702" s="52" t="str">
        <f>IF(参照!L702="","",参照!L702)</f>
        <v/>
      </c>
    </row>
    <row r="703" spans="47:56">
      <c r="AU703" s="52" t="str">
        <f>IF(参照!A703="","",参照!A703)</f>
        <v>A0375</v>
      </c>
      <c r="AV703" s="52" t="str">
        <f>IF(参照!B703="","",参照!B703)</f>
        <v>情報ハイウェイ協同組合</v>
      </c>
      <c r="AW703" s="52">
        <f>IF(参照!C703="","",参照!C703)</f>
        <v>5.0600000000000005E-4</v>
      </c>
      <c r="AX703" s="52" t="str">
        <f>IF(参照!D703="","",参照!D703)</f>
        <v/>
      </c>
      <c r="AY703" s="52">
        <f>IF(参照!E703="","",参照!E703)</f>
        <v>4.7399999999999997E-4</v>
      </c>
      <c r="AZ703" s="52" t="str">
        <f>IF(参照!F703="","",参照!F703)</f>
        <v>情報ハイウェイ協同組合</v>
      </c>
      <c r="BA703" s="52" t="str">
        <f>IF(参照!G703="","",参照!G703)</f>
        <v>情報ハイウェイ協同組合_</v>
      </c>
      <c r="BB703" s="52">
        <f t="shared" si="41"/>
        <v>0.47399999999999998</v>
      </c>
      <c r="BD703" s="52" t="str">
        <f>IF(参照!L703="","",参照!L703)</f>
        <v/>
      </c>
    </row>
    <row r="704" spans="47:56">
      <c r="AU704" s="52" t="str">
        <f>IF(参照!A704="","",参照!A704)</f>
        <v>A0376</v>
      </c>
      <c r="AV704" s="52" t="str">
        <f>IF(参照!B704="","",参照!B704)</f>
        <v>自然電力(株)</v>
      </c>
      <c r="AW704" s="52">
        <f>IF(参照!C704="","",参照!C704)</f>
        <v>3.9599999999999998E-4</v>
      </c>
      <c r="AX704" s="52" t="str">
        <f>IF(参照!D704="","",参照!D704)</f>
        <v>メニューA</v>
      </c>
      <c r="AY704" s="52">
        <f>IF(参照!E704="","",参照!E704)</f>
        <v>0</v>
      </c>
      <c r="AZ704" s="52" t="str">
        <f>IF(参照!F704="","",参照!F704)</f>
        <v>自然電力(株)</v>
      </c>
      <c r="BA704" s="52" t="str">
        <f>IF(参照!G704="","",参照!G704)</f>
        <v>自然電力(株)_メニューA</v>
      </c>
      <c r="BB704" s="52">
        <f t="shared" si="41"/>
        <v>0</v>
      </c>
      <c r="BD704" s="52" t="str">
        <f>IF(参照!L704="","",参照!L704)</f>
        <v/>
      </c>
    </row>
    <row r="705" spans="47:56">
      <c r="AU705" s="52" t="str">
        <f>IF(参照!A705="","",参照!A705)</f>
        <v/>
      </c>
      <c r="AV705" s="52" t="str">
        <f>IF(参照!B705="","",参照!B705)</f>
        <v/>
      </c>
      <c r="AW705" s="52" t="str">
        <f>IF(参照!C705="","",参照!C705)</f>
        <v/>
      </c>
      <c r="AX705" s="52" t="str">
        <f>IF(参照!D705="","",参照!D705)</f>
        <v>メニューB</v>
      </c>
      <c r="AY705" s="52">
        <f>IF(参照!E705="","",参照!E705)</f>
        <v>0</v>
      </c>
      <c r="AZ705" s="52" t="str">
        <f>IF(参照!F705="","",参照!F705)</f>
        <v>自然電力(株)</v>
      </c>
      <c r="BA705" s="52" t="str">
        <f>IF(参照!G705="","",参照!G705)</f>
        <v>自然電力(株)_メニューB</v>
      </c>
      <c r="BB705" s="52">
        <f t="shared" si="41"/>
        <v>0</v>
      </c>
      <c r="BD705" s="52" t="str">
        <f>IF(参照!L705="","",参照!L705)</f>
        <v/>
      </c>
    </row>
    <row r="706" spans="47:56">
      <c r="AU706" s="52" t="str">
        <f>IF(参照!A706="","",参照!A706)</f>
        <v/>
      </c>
      <c r="AV706" s="52" t="str">
        <f>IF(参照!B706="","",参照!B706)</f>
        <v/>
      </c>
      <c r="AW706" s="52" t="str">
        <f>IF(参照!C706="","",参照!C706)</f>
        <v/>
      </c>
      <c r="AX706" s="52" t="str">
        <f>IF(参照!D706="","",参照!D706)</f>
        <v>メニューC</v>
      </c>
      <c r="AY706" s="52">
        <f>IF(参照!E706="","",参照!E706)</f>
        <v>0</v>
      </c>
      <c r="AZ706" s="52" t="str">
        <f>IF(参照!F706="","",参照!F706)</f>
        <v>自然電力(株)</v>
      </c>
      <c r="BA706" s="52" t="str">
        <f>IF(参照!G706="","",参照!G706)</f>
        <v>自然電力(株)_メニューC</v>
      </c>
      <c r="BB706" s="52">
        <f t="shared" si="41"/>
        <v>0</v>
      </c>
      <c r="BD706" s="52" t="str">
        <f>IF(参照!L706="","",参照!L706)</f>
        <v/>
      </c>
    </row>
    <row r="707" spans="47:56">
      <c r="AU707" s="52" t="str">
        <f>IF(参照!A707="","",参照!A707)</f>
        <v/>
      </c>
      <c r="AV707" s="52" t="str">
        <f>IF(参照!B707="","",参照!B707)</f>
        <v/>
      </c>
      <c r="AW707" s="52" t="str">
        <f>IF(参照!C707="","",参照!C707)</f>
        <v/>
      </c>
      <c r="AX707" s="52" t="str">
        <f>IF(参照!D707="","",参照!D707)</f>
        <v>メニューD</v>
      </c>
      <c r="AY707" s="52">
        <f>IF(参照!E707="","",参照!E707)</f>
        <v>0</v>
      </c>
      <c r="AZ707" s="52" t="str">
        <f>IF(参照!F707="","",参照!F707)</f>
        <v>自然電力(株)</v>
      </c>
      <c r="BA707" s="52" t="str">
        <f>IF(参照!G707="","",参照!G707)</f>
        <v>自然電力(株)_メニューD</v>
      </c>
      <c r="BB707" s="52">
        <f t="shared" si="41"/>
        <v>0</v>
      </c>
      <c r="BD707" s="52" t="str">
        <f>IF(参照!L707="","",参照!L707)</f>
        <v/>
      </c>
    </row>
    <row r="708" spans="47:56">
      <c r="AU708" s="52" t="str">
        <f>IF(参照!A708="","",参照!A708)</f>
        <v/>
      </c>
      <c r="AV708" s="52" t="str">
        <f>IF(参照!B708="","",参照!B708)</f>
        <v/>
      </c>
      <c r="AW708" s="52" t="str">
        <f>IF(参照!C708="","",参照!C708)</f>
        <v/>
      </c>
      <c r="AX708" s="52" t="str">
        <f>IF(参照!D708="","",参照!D708)</f>
        <v>(参考値)事業者全体</v>
      </c>
      <c r="AY708" s="52">
        <f>IF(参照!E708="","",参照!E708)</f>
        <v>2.3499999999999999E-4</v>
      </c>
      <c r="AZ708" s="52" t="str">
        <f>IF(参照!F708="","",参照!F708)</f>
        <v>自然電力(株)</v>
      </c>
      <c r="BA708" s="52" t="str">
        <f>IF(参照!G708="","",参照!G708)</f>
        <v>自然電力(株)_(参考値)事業者全体</v>
      </c>
      <c r="BB708" s="52">
        <f t="shared" si="41"/>
        <v>0.23499999999999999</v>
      </c>
      <c r="BD708" s="52" t="str">
        <f>IF(参照!L708="","",参照!L708)</f>
        <v/>
      </c>
    </row>
    <row r="709" spans="47:56">
      <c r="AU709" s="52" t="str">
        <f>IF(参照!A709="","",参照!A709)</f>
        <v>A0377</v>
      </c>
      <c r="AV709" s="52" t="str">
        <f>IF(参照!B709="","",参照!B709)</f>
        <v>(株)オノプロックス</v>
      </c>
      <c r="AW709" s="52">
        <f>IF(参照!C709="","",参照!C709)</f>
        <v>5.5000000000000003E-4</v>
      </c>
      <c r="AX709" s="52" t="str">
        <f>IF(参照!D709="","",参照!D709)</f>
        <v/>
      </c>
      <c r="AY709" s="52">
        <f>IF(参照!E709="","",参照!E709)</f>
        <v>5.2400000000000005E-4</v>
      </c>
      <c r="AZ709" s="52" t="str">
        <f>IF(参照!F709="","",参照!F709)</f>
        <v>(株)オノプロックス</v>
      </c>
      <c r="BA709" s="52" t="str">
        <f>IF(参照!G709="","",参照!G709)</f>
        <v>(株)オノプロックス_</v>
      </c>
      <c r="BB709" s="52">
        <f t="shared" ref="BB709:BB772" si="42">AY709*1000</f>
        <v>0.52400000000000002</v>
      </c>
      <c r="BD709" s="52" t="str">
        <f>IF(参照!L709="","",参照!L709)</f>
        <v/>
      </c>
    </row>
    <row r="710" spans="47:56">
      <c r="AU710" s="52" t="str">
        <f>IF(参照!A710="","",参照!A710)</f>
        <v>A0378</v>
      </c>
      <c r="AV710" s="52" t="str">
        <f>IF(参照!B710="","",参照!B710)</f>
        <v>本庄ガス(株)</v>
      </c>
      <c r="AW710" s="52">
        <f>IF(参照!C710="","",参照!C710)</f>
        <v>3.6400000000000001E-4</v>
      </c>
      <c r="AX710" s="52" t="str">
        <f>IF(参照!D710="","",参照!D710)</f>
        <v/>
      </c>
      <c r="AY710" s="52">
        <f>IF(参照!E710="","",参照!E710)</f>
        <v>3.0800000000000001E-4</v>
      </c>
      <c r="AZ710" s="52" t="str">
        <f>IF(参照!F710="","",参照!F710)</f>
        <v>本庄ガス(株)</v>
      </c>
      <c r="BA710" s="52" t="str">
        <f>IF(参照!G710="","",参照!G710)</f>
        <v>本庄ガス(株)_</v>
      </c>
      <c r="BB710" s="52">
        <f t="shared" si="42"/>
        <v>0.308</v>
      </c>
      <c r="BD710" s="52" t="str">
        <f>IF(参照!L710="","",参照!L710)</f>
        <v/>
      </c>
    </row>
    <row r="711" spans="47:56">
      <c r="AU711" s="52" t="str">
        <f>IF(参照!A711="","",参照!A711)</f>
        <v>A0379</v>
      </c>
      <c r="AV711" s="52" t="str">
        <f>IF(参照!B711="","",参照!B711)</f>
        <v>(株)フィット</v>
      </c>
      <c r="AW711" s="52">
        <f>IF(参照!C711="","",参照!C711)</f>
        <v>4.57E-4</v>
      </c>
      <c r="AX711" s="52" t="str">
        <f>IF(参照!D711="","",参照!D711)</f>
        <v/>
      </c>
      <c r="AY711" s="52">
        <f>IF(参照!E711="","",参照!E711)</f>
        <v>4.0099999999999999E-4</v>
      </c>
      <c r="AZ711" s="52" t="str">
        <f>IF(参照!F711="","",参照!F711)</f>
        <v>(株)フィット</v>
      </c>
      <c r="BA711" s="52" t="str">
        <f>IF(参照!G711="","",参照!G711)</f>
        <v>(株)フィット_</v>
      </c>
      <c r="BB711" s="52">
        <f t="shared" si="42"/>
        <v>0.40099999999999997</v>
      </c>
      <c r="BD711" s="52" t="str">
        <f>IF(参照!L711="","",参照!L711)</f>
        <v/>
      </c>
    </row>
    <row r="712" spans="47:56">
      <c r="AU712" s="52" t="str">
        <f>IF(参照!A712="","",参照!A712)</f>
        <v>A0380</v>
      </c>
      <c r="AV712" s="52" t="str">
        <f>IF(参照!B712="","",参照!B712)</f>
        <v>青森県民エナジー(株)</v>
      </c>
      <c r="AW712" s="52">
        <f>IF(参照!C712="","",参照!C712)</f>
        <v>4.2999999999999999E-4</v>
      </c>
      <c r="AX712" s="52" t="str">
        <f>IF(参照!D712="","",参照!D712)</f>
        <v/>
      </c>
      <c r="AY712" s="52">
        <f>IF(参照!E712="","",参照!E712)</f>
        <v>5.0000000000000001E-4</v>
      </c>
      <c r="AZ712" s="52" t="str">
        <f>IF(参照!F712="","",参照!F712)</f>
        <v>青森県民エナジー(株)</v>
      </c>
      <c r="BA712" s="52" t="str">
        <f>IF(参照!G712="","",参照!G712)</f>
        <v>青森県民エナジー(株)_</v>
      </c>
      <c r="BB712" s="52">
        <f t="shared" si="42"/>
        <v>0.5</v>
      </c>
      <c r="BD712" s="52" t="str">
        <f>IF(参照!L712="","",参照!L712)</f>
        <v/>
      </c>
    </row>
    <row r="713" spans="47:56">
      <c r="AU713" s="52" t="str">
        <f>IF(参照!A713="","",参照!A713)</f>
        <v>A0381</v>
      </c>
      <c r="AV713" s="52" t="str">
        <f>IF(参照!B713="","",参照!B713)</f>
        <v>国際航業(株)</v>
      </c>
      <c r="AW713" s="52">
        <f>IF(参照!C713="","",参照!C713)</f>
        <v>4.1399999999999998E-4</v>
      </c>
      <c r="AX713" s="52" t="str">
        <f>IF(参照!D713="","",参照!D713)</f>
        <v/>
      </c>
      <c r="AY713" s="52">
        <f>IF(参照!E713="","",参照!E713)</f>
        <v>6.29E-4</v>
      </c>
      <c r="AZ713" s="52" t="str">
        <f>IF(参照!F713="","",参照!F713)</f>
        <v>国際航業(株)</v>
      </c>
      <c r="BA713" s="52" t="str">
        <f>IF(参照!G713="","",参照!G713)</f>
        <v>国際航業(株)_</v>
      </c>
      <c r="BB713" s="52">
        <f t="shared" si="42"/>
        <v>0.629</v>
      </c>
      <c r="BD713" s="52" t="str">
        <f>IF(参照!L713="","",参照!L713)</f>
        <v/>
      </c>
    </row>
    <row r="714" spans="47:56">
      <c r="AU714" s="52" t="str">
        <f>IF(参照!A714="","",参照!A714)</f>
        <v>A0382</v>
      </c>
      <c r="AV714" s="52" t="str">
        <f>IF(参照!B714="","",参照!B714)</f>
        <v>ローカルでんき(株)</v>
      </c>
      <c r="AW714" s="52" t="str">
        <f>IF(参照!C714="","",参照!C714)</f>
        <v>0.000453※</v>
      </c>
      <c r="AX714" s="52" t="str">
        <f>IF(参照!D714="","",参照!D714)</f>
        <v>メニューA</v>
      </c>
      <c r="AY714" s="52">
        <f>IF(参照!E714="","",参照!E714)</f>
        <v>0</v>
      </c>
      <c r="AZ714" s="52" t="str">
        <f>IF(参照!F714="","",参照!F714)</f>
        <v>ローカルでんき(株)</v>
      </c>
      <c r="BA714" s="52" t="str">
        <f>IF(参照!G714="","",参照!G714)</f>
        <v>ローカルでんき(株)_メニューA</v>
      </c>
      <c r="BB714" s="52">
        <f t="shared" si="42"/>
        <v>0</v>
      </c>
      <c r="BD714" s="52" t="str">
        <f>IF(参照!L714="","",参照!L714)</f>
        <v/>
      </c>
    </row>
    <row r="715" spans="47:56">
      <c r="AU715" s="52" t="str">
        <f>IF(参照!A715="","",参照!A715)</f>
        <v/>
      </c>
      <c r="AV715" s="52" t="str">
        <f>IF(参照!B715="","",参照!B715)</f>
        <v/>
      </c>
      <c r="AW715" s="52" t="str">
        <f>IF(参照!C715="","",参照!C715)</f>
        <v/>
      </c>
      <c r="AX715" s="52" t="str">
        <f>IF(参照!D715="","",参照!D715)</f>
        <v>メニューB(残差)</v>
      </c>
      <c r="AY715" s="52">
        <f>IF(参照!E715="","",参照!E715)</f>
        <v>4.4200000000000001E-4</v>
      </c>
      <c r="AZ715" s="52" t="str">
        <f>IF(参照!F715="","",参照!F715)</f>
        <v>ローカルでんき(株)</v>
      </c>
      <c r="BA715" s="52" t="str">
        <f>IF(参照!G715="","",参照!G715)</f>
        <v>ローカルでんき(株)_メニューB(残差)</v>
      </c>
      <c r="BB715" s="52">
        <f t="shared" si="42"/>
        <v>0.442</v>
      </c>
      <c r="BD715" s="52" t="str">
        <f>IF(参照!L715="","",参照!L715)</f>
        <v/>
      </c>
    </row>
    <row r="716" spans="47:56">
      <c r="AU716" s="52" t="str">
        <f>IF(参照!A716="","",参照!A716)</f>
        <v/>
      </c>
      <c r="AV716" s="52" t="str">
        <f>IF(参照!B716="","",参照!B716)</f>
        <v/>
      </c>
      <c r="AW716" s="52" t="str">
        <f>IF(参照!C716="","",参照!C716)</f>
        <v/>
      </c>
      <c r="AX716" s="52" t="str">
        <f>IF(参照!D716="","",参照!D716)</f>
        <v>(参考値)事業者全体</v>
      </c>
      <c r="AY716" s="52">
        <f>IF(参照!E716="","",参照!E716)</f>
        <v>3.3E-4</v>
      </c>
      <c r="AZ716" s="52" t="str">
        <f>IF(参照!F716="","",参照!F716)</f>
        <v>ローカルでんき(株)</v>
      </c>
      <c r="BA716" s="52" t="str">
        <f>IF(参照!G716="","",参照!G716)</f>
        <v>ローカルでんき(株)_(参考値)事業者全体</v>
      </c>
      <c r="BB716" s="52">
        <f t="shared" si="42"/>
        <v>0.33</v>
      </c>
      <c r="BD716" s="52" t="str">
        <f>IF(参照!L716="","",参照!L716)</f>
        <v/>
      </c>
    </row>
    <row r="717" spans="47:56">
      <c r="AU717" s="52" t="str">
        <f>IF(参照!A717="","",参照!A717)</f>
        <v>A0383</v>
      </c>
      <c r="AV717" s="52" t="str">
        <f>IF(参照!B717="","",参照!B717)</f>
        <v>(株)明治産業</v>
      </c>
      <c r="AW717" s="52">
        <f>IF(参照!C717="","",参照!C717)</f>
        <v>4.6000000000000001E-4</v>
      </c>
      <c r="AX717" s="52" t="str">
        <f>IF(参照!D717="","",参照!D717)</f>
        <v/>
      </c>
      <c r="AY717" s="52">
        <f>IF(参照!E717="","",参照!E717)</f>
        <v>4.0400000000000001E-4</v>
      </c>
      <c r="AZ717" s="52" t="str">
        <f>IF(参照!F717="","",参照!F717)</f>
        <v>(株)明治産業</v>
      </c>
      <c r="BA717" s="52" t="str">
        <f>IF(参照!G717="","",参照!G717)</f>
        <v>(株)明治産業_</v>
      </c>
      <c r="BB717" s="52">
        <f t="shared" si="42"/>
        <v>0.40400000000000003</v>
      </c>
      <c r="BD717" s="52" t="str">
        <f>IF(参照!L717="","",参照!L717)</f>
        <v/>
      </c>
    </row>
    <row r="718" spans="47:56">
      <c r="AU718" s="52" t="str">
        <f>IF(参照!A718="","",参照!A718)</f>
        <v>A0385</v>
      </c>
      <c r="AV718" s="52" t="str">
        <f>IF(参照!B718="","",参照!B718)</f>
        <v>岡山電力(株)</v>
      </c>
      <c r="AW718" s="52">
        <f>IF(参照!C718="","",参照!C718)</f>
        <v>2.9500000000000001E-4</v>
      </c>
      <c r="AX718" s="52" t="str">
        <f>IF(参照!D718="","",参照!D718)</f>
        <v>メニューA</v>
      </c>
      <c r="AY718" s="52">
        <f>IF(参照!E718="","",参照!E718)</f>
        <v>0</v>
      </c>
      <c r="AZ718" s="52" t="str">
        <f>IF(参照!F718="","",参照!F718)</f>
        <v>岡山電力(株)</v>
      </c>
      <c r="BA718" s="52" t="str">
        <f>IF(参照!G718="","",参照!G718)</f>
        <v>岡山電力(株)_メニューA</v>
      </c>
      <c r="BB718" s="52">
        <f t="shared" si="42"/>
        <v>0</v>
      </c>
      <c r="BD718" s="52" t="str">
        <f>IF(参照!L718="","",参照!L718)</f>
        <v/>
      </c>
    </row>
    <row r="719" spans="47:56">
      <c r="AU719" s="52" t="str">
        <f>IF(参照!A719="","",参照!A719)</f>
        <v/>
      </c>
      <c r="AV719" s="52" t="str">
        <f>IF(参照!B719="","",参照!B719)</f>
        <v/>
      </c>
      <c r="AW719" s="52" t="str">
        <f>IF(参照!C719="","",参照!C719)</f>
        <v/>
      </c>
      <c r="AX719" s="52" t="str">
        <f>IF(参照!D719="","",参照!D719)</f>
        <v>メニューB(残差)</v>
      </c>
      <c r="AY719" s="52">
        <f>IF(参照!E719="","",参照!E719)</f>
        <v>4.0100000000000004E-4</v>
      </c>
      <c r="AZ719" s="52" t="str">
        <f>IF(参照!F719="","",参照!F719)</f>
        <v>岡山電力(株)</v>
      </c>
      <c r="BA719" s="52" t="str">
        <f>IF(参照!G719="","",参照!G719)</f>
        <v>岡山電力(株)_メニューB(残差)</v>
      </c>
      <c r="BB719" s="52">
        <f t="shared" si="42"/>
        <v>0.40100000000000002</v>
      </c>
      <c r="BD719" s="52" t="str">
        <f>IF(参照!L719="","",参照!L719)</f>
        <v/>
      </c>
    </row>
    <row r="720" spans="47:56">
      <c r="AU720" s="52" t="str">
        <f>IF(参照!A720="","",参照!A720)</f>
        <v/>
      </c>
      <c r="AV720" s="52" t="str">
        <f>IF(参照!B720="","",参照!B720)</f>
        <v/>
      </c>
      <c r="AW720" s="52" t="str">
        <f>IF(参照!C720="","",参照!C720)</f>
        <v/>
      </c>
      <c r="AX720" s="52" t="str">
        <f>IF(参照!D720="","",参照!D720)</f>
        <v>(参考値)事業者全体</v>
      </c>
      <c r="AY720" s="52">
        <f>IF(参照!E720="","",参照!E720)</f>
        <v>5.5400000000000002E-4</v>
      </c>
      <c r="AZ720" s="52" t="str">
        <f>IF(参照!F720="","",参照!F720)</f>
        <v>岡山電力(株)</v>
      </c>
      <c r="BA720" s="52" t="str">
        <f>IF(参照!G720="","",参照!G720)</f>
        <v>岡山電力(株)_(参考値)事業者全体</v>
      </c>
      <c r="BB720" s="52">
        <f t="shared" si="42"/>
        <v>0.55400000000000005</v>
      </c>
      <c r="BD720" s="52" t="str">
        <f>IF(参照!L720="","",参照!L720)</f>
        <v/>
      </c>
    </row>
    <row r="721" spans="47:56">
      <c r="AU721" s="52" t="str">
        <f>IF(参照!A721="","",参照!A721)</f>
        <v>A0386</v>
      </c>
      <c r="AV721" s="52" t="str">
        <f>IF(参照!B721="","",参照!B721)</f>
        <v>ミライフ(株)</v>
      </c>
      <c r="AW721" s="52">
        <f>IF(参照!C721="","",参照!C721)</f>
        <v>1.65E-4</v>
      </c>
      <c r="AX721" s="52" t="str">
        <f>IF(参照!D721="","",参照!D721)</f>
        <v/>
      </c>
      <c r="AY721" s="52">
        <f>IF(参照!E721="","",参照!E721)</f>
        <v>1.0900000000000002E-4</v>
      </c>
      <c r="AZ721" s="52" t="str">
        <f>IF(参照!F721="","",参照!F721)</f>
        <v>ミライフ(株)</v>
      </c>
      <c r="BA721" s="52" t="str">
        <f>IF(参照!G721="","",参照!G721)</f>
        <v>ミライフ(株)_</v>
      </c>
      <c r="BB721" s="52">
        <f t="shared" si="42"/>
        <v>0.10900000000000001</v>
      </c>
      <c r="BD721" s="52" t="str">
        <f>IF(参照!L721="","",参照!L721)</f>
        <v/>
      </c>
    </row>
    <row r="722" spans="47:56">
      <c r="AU722" s="52" t="str">
        <f>IF(参照!A722="","",参照!A722)</f>
        <v>A0387</v>
      </c>
      <c r="AV722" s="52" t="str">
        <f>IF(参照!B722="","",参照!B722)</f>
        <v>(株)翠光トップライン</v>
      </c>
      <c r="AW722" s="52">
        <f>IF(参照!C722="","",参照!C722)</f>
        <v>4.9799999999999996E-4</v>
      </c>
      <c r="AX722" s="52" t="str">
        <f>IF(参照!D722="","",参照!D722)</f>
        <v/>
      </c>
      <c r="AY722" s="52">
        <f>IF(参照!E722="","",参照!E722)</f>
        <v>5.44E-4</v>
      </c>
      <c r="AZ722" s="52" t="str">
        <f>IF(参照!F722="","",参照!F722)</f>
        <v>(株)翠光トップライン</v>
      </c>
      <c r="BA722" s="52" t="str">
        <f>IF(参照!G722="","",参照!G722)</f>
        <v>(株)翠光トップライン_</v>
      </c>
      <c r="BB722" s="52">
        <f t="shared" si="42"/>
        <v>0.54400000000000004</v>
      </c>
      <c r="BD722" s="52" t="str">
        <f>IF(参照!L722="","",参照!L722)</f>
        <v/>
      </c>
    </row>
    <row r="723" spans="47:56">
      <c r="AU723" s="52" t="str">
        <f>IF(参照!A723="","",参照!A723)</f>
        <v>A0388</v>
      </c>
      <c r="AV723" s="52" t="str">
        <f>IF(参照!B723="","",参照!B723)</f>
        <v>楽天エナジー(株)</v>
      </c>
      <c r="AW723" s="52">
        <f>IF(参照!C723="","",参照!C723)</f>
        <v>4.8500000000000003E-4</v>
      </c>
      <c r="AX723" s="52" t="str">
        <f>IF(参照!D723="","",参照!D723)</f>
        <v>メニューA</v>
      </c>
      <c r="AY723" s="52">
        <f>IF(参照!E723="","",参照!E723)</f>
        <v>0</v>
      </c>
      <c r="AZ723" s="52" t="str">
        <f>IF(参照!F723="","",参照!F723)</f>
        <v>楽天エナジー(株)</v>
      </c>
      <c r="BA723" s="52" t="str">
        <f>IF(参照!G723="","",参照!G723)</f>
        <v>楽天エナジー(株)_メニューA</v>
      </c>
      <c r="BB723" s="52">
        <f t="shared" si="42"/>
        <v>0</v>
      </c>
      <c r="BD723" s="52" t="str">
        <f>IF(参照!L723="","",参照!L723)</f>
        <v/>
      </c>
    </row>
    <row r="724" spans="47:56">
      <c r="AU724" s="52" t="str">
        <f>IF(参照!A724="","",参照!A724)</f>
        <v/>
      </c>
      <c r="AV724" s="52" t="str">
        <f>IF(参照!B724="","",参照!B724)</f>
        <v/>
      </c>
      <c r="AW724" s="52" t="str">
        <f>IF(参照!C724="","",参照!C724)</f>
        <v/>
      </c>
      <c r="AX724" s="52" t="str">
        <f>IF(参照!D724="","",参照!D724)</f>
        <v>メニューB</v>
      </c>
      <c r="AY724" s="52">
        <f>IF(参照!E724="","",参照!E724)</f>
        <v>0</v>
      </c>
      <c r="AZ724" s="52" t="str">
        <f>IF(参照!F724="","",参照!F724)</f>
        <v>楽天エナジー(株)</v>
      </c>
      <c r="BA724" s="52" t="str">
        <f>IF(参照!G724="","",参照!G724)</f>
        <v>楽天エナジー(株)_メニューB</v>
      </c>
      <c r="BB724" s="52">
        <f t="shared" si="42"/>
        <v>0</v>
      </c>
      <c r="BD724" s="52" t="str">
        <f>IF(参照!L724="","",参照!L724)</f>
        <v/>
      </c>
    </row>
    <row r="725" spans="47:56">
      <c r="AU725" s="52" t="str">
        <f>IF(参照!A725="","",参照!A725)</f>
        <v/>
      </c>
      <c r="AV725" s="52" t="str">
        <f>IF(参照!B725="","",参照!B725)</f>
        <v/>
      </c>
      <c r="AW725" s="52" t="str">
        <f>IF(参照!C725="","",参照!C725)</f>
        <v/>
      </c>
      <c r="AX725" s="52" t="str">
        <f>IF(参照!D725="","",参照!D725)</f>
        <v>メニューC(残差)</v>
      </c>
      <c r="AY725" s="52">
        <f>IF(参照!E725="","",参照!E725)</f>
        <v>4.26E-4</v>
      </c>
      <c r="AZ725" s="52" t="str">
        <f>IF(参照!F725="","",参照!F725)</f>
        <v>楽天エナジー(株)</v>
      </c>
      <c r="BA725" s="52" t="str">
        <f>IF(参照!G725="","",参照!G725)</f>
        <v>楽天エナジー(株)_メニューC(残差)</v>
      </c>
      <c r="BB725" s="52">
        <f t="shared" si="42"/>
        <v>0.42599999999999999</v>
      </c>
      <c r="BD725" s="52" t="str">
        <f>IF(参照!L725="","",参照!L725)</f>
        <v/>
      </c>
    </row>
    <row r="726" spans="47:56">
      <c r="AU726" s="52" t="str">
        <f>IF(参照!A726="","",参照!A726)</f>
        <v/>
      </c>
      <c r="AV726" s="52" t="str">
        <f>IF(参照!B726="","",参照!B726)</f>
        <v/>
      </c>
      <c r="AW726" s="52" t="str">
        <f>IF(参照!C726="","",参照!C726)</f>
        <v/>
      </c>
      <c r="AX726" s="52" t="str">
        <f>IF(参照!D726="","",参照!D726)</f>
        <v>(参考値)事業者全体</v>
      </c>
      <c r="AY726" s="52">
        <f>IF(参照!E726="","",参照!E726)</f>
        <v>5.4500000000000002E-4</v>
      </c>
      <c r="AZ726" s="52" t="str">
        <f>IF(参照!F726="","",参照!F726)</f>
        <v>楽天エナジー(株)</v>
      </c>
      <c r="BA726" s="52" t="str">
        <f>IF(参照!G726="","",参照!G726)</f>
        <v>楽天エナジー(株)_(参考値)事業者全体</v>
      </c>
      <c r="BB726" s="52">
        <f t="shared" si="42"/>
        <v>0.54500000000000004</v>
      </c>
      <c r="BD726" s="52" t="str">
        <f>IF(参照!L726="","",参照!L726)</f>
        <v/>
      </c>
    </row>
    <row r="727" spans="47:56">
      <c r="AU727" s="52" t="str">
        <f>IF(参照!A727="","",参照!A727)</f>
        <v>A0389</v>
      </c>
      <c r="AV727" s="52" t="str">
        <f>IF(参照!B727="","",参照!B727)</f>
        <v>うすきエネルギー(株)</v>
      </c>
      <c r="AW727" s="52">
        <f>IF(参照!C727="","",参照!C727)</f>
        <v>3.86E-4</v>
      </c>
      <c r="AX727" s="52" t="str">
        <f>IF(参照!D727="","",参照!D727)</f>
        <v/>
      </c>
      <c r="AY727" s="52">
        <f>IF(参照!E727="","",参照!E727)</f>
        <v>3.86E-4</v>
      </c>
      <c r="AZ727" s="52" t="str">
        <f>IF(参照!F727="","",参照!F727)</f>
        <v>うすきエネルギー(株)</v>
      </c>
      <c r="BA727" s="52" t="str">
        <f>IF(参照!G727="","",参照!G727)</f>
        <v>うすきエネルギー(株)_</v>
      </c>
      <c r="BB727" s="52">
        <f t="shared" si="42"/>
        <v>0.38600000000000001</v>
      </c>
      <c r="BD727" s="52" t="str">
        <f>IF(参照!L727="","",参照!L727)</f>
        <v/>
      </c>
    </row>
    <row r="728" spans="47:56">
      <c r="AU728" s="52" t="str">
        <f>IF(参照!A728="","",参照!A728)</f>
        <v>A0390</v>
      </c>
      <c r="AV728" s="52" t="str">
        <f>IF(参照!B728="","",参照!B728)</f>
        <v>(株)トーヨーエネルギーファーム</v>
      </c>
      <c r="AW728" s="52">
        <f>IF(参照!C728="","",参照!C728)</f>
        <v>4.9399999999999997E-4</v>
      </c>
      <c r="AX728" s="52" t="str">
        <f>IF(参照!D728="","",参照!D728)</f>
        <v/>
      </c>
      <c r="AY728" s="52">
        <f>IF(参照!E728="","",参照!E728)</f>
        <v>5.2899999999999996E-4</v>
      </c>
      <c r="AZ728" s="52" t="str">
        <f>IF(参照!F728="","",参照!F728)</f>
        <v>(株)トーヨーエネルギーファーム</v>
      </c>
      <c r="BA728" s="52" t="str">
        <f>IF(参照!G728="","",参照!G728)</f>
        <v>(株)トーヨーエネルギーファーム_</v>
      </c>
      <c r="BB728" s="52">
        <f t="shared" si="42"/>
        <v>0.52899999999999991</v>
      </c>
      <c r="BD728" s="52" t="str">
        <f>IF(参照!L728="","",参照!L728)</f>
        <v/>
      </c>
    </row>
    <row r="729" spans="47:56">
      <c r="AU729" s="52" t="str">
        <f>IF(参照!A729="","",参照!A729)</f>
        <v>A0391</v>
      </c>
      <c r="AV729" s="52" t="str">
        <f>IF(参照!B729="","",参照!B729)</f>
        <v>森のエネルギー(株)</v>
      </c>
      <c r="AW729" s="52">
        <f>IF(参照!C729="","",参照!C729)</f>
        <v>4.8999999999999998E-4</v>
      </c>
      <c r="AX729" s="52" t="str">
        <f>IF(参照!D729="","",参照!D729)</f>
        <v/>
      </c>
      <c r="AY729" s="52">
        <f>IF(参照!E729="","",参照!E729)</f>
        <v>5.3200000000000003E-4</v>
      </c>
      <c r="AZ729" s="52" t="str">
        <f>IF(参照!F729="","",参照!F729)</f>
        <v>森のエネルギー(株)</v>
      </c>
      <c r="BA729" s="52" t="str">
        <f>IF(参照!G729="","",参照!G729)</f>
        <v>森のエネルギー(株)_</v>
      </c>
      <c r="BB729" s="52">
        <f t="shared" si="42"/>
        <v>0.53200000000000003</v>
      </c>
      <c r="BD729" s="52" t="str">
        <f>IF(参照!L729="","",参照!L729)</f>
        <v/>
      </c>
    </row>
    <row r="730" spans="47:56">
      <c r="AU730" s="52" t="str">
        <f>IF(参照!A730="","",参照!A730)</f>
        <v>A0392</v>
      </c>
      <c r="AV730" s="52" t="str">
        <f>IF(参照!B730="","",参照!B730)</f>
        <v>岐阜電力(株)</v>
      </c>
      <c r="AW730" s="52">
        <f>IF(参照!C730="","",参照!C730)</f>
        <v>4.95E-4</v>
      </c>
      <c r="AX730" s="52" t="str">
        <f>IF(参照!D730="","",参照!D730)</f>
        <v/>
      </c>
      <c r="AY730" s="52">
        <f>IF(参照!E730="","",参照!E730)</f>
        <v>5.1999999999999995E-4</v>
      </c>
      <c r="AZ730" s="52" t="str">
        <f>IF(参照!F730="","",参照!F730)</f>
        <v>岐阜電力(株)</v>
      </c>
      <c r="BA730" s="52" t="str">
        <f>IF(参照!G730="","",参照!G730)</f>
        <v>岐阜電力(株)_</v>
      </c>
      <c r="BB730" s="52">
        <f t="shared" si="42"/>
        <v>0.51999999999999991</v>
      </c>
      <c r="BD730" s="52" t="str">
        <f>IF(参照!L730="","",参照!L730)</f>
        <v/>
      </c>
    </row>
    <row r="731" spans="47:56">
      <c r="AU731" s="52" t="str">
        <f>IF(参照!A731="","",参照!A731)</f>
        <v>A0393</v>
      </c>
      <c r="AV731" s="52" t="str">
        <f>IF(参照!B731="","",参照!B731)</f>
        <v>格安電力(株)</v>
      </c>
      <c r="AW731" s="52">
        <f>IF(参照!C731="","",参照!C731)</f>
        <v>3.8299999999999999E-4</v>
      </c>
      <c r="AX731" s="52" t="str">
        <f>IF(参照!D731="","",参照!D731)</f>
        <v/>
      </c>
      <c r="AY731" s="52">
        <f>IF(参照!E731="","",参照!E731)</f>
        <v>3.2699999999999998E-4</v>
      </c>
      <c r="AZ731" s="52" t="str">
        <f>IF(参照!F731="","",参照!F731)</f>
        <v>格安電力(株)</v>
      </c>
      <c r="BA731" s="52" t="str">
        <f>IF(参照!G731="","",参照!G731)</f>
        <v>格安電力(株)_</v>
      </c>
      <c r="BB731" s="52">
        <f t="shared" si="42"/>
        <v>0.32699999999999996</v>
      </c>
      <c r="BD731" s="52" t="str">
        <f>IF(参照!L731="","",参照!L731)</f>
        <v/>
      </c>
    </row>
    <row r="732" spans="47:56">
      <c r="AU732" s="52" t="str">
        <f>IF(参照!A732="","",参照!A732)</f>
        <v>A0396</v>
      </c>
      <c r="AV732" s="52" t="str">
        <f>IF(参照!B732="","",参照!B732)</f>
        <v>(株)エスケーエナジー</v>
      </c>
      <c r="AW732" s="52">
        <f>IF(参照!C732="","",参照!C732)</f>
        <v>5.0699999999999996E-4</v>
      </c>
      <c r="AX732" s="52" t="str">
        <f>IF(参照!D732="","",参照!D732)</f>
        <v/>
      </c>
      <c r="AY732" s="52">
        <f>IF(参照!E732="","",参照!E732)</f>
        <v>4.5100000000000001E-4</v>
      </c>
      <c r="AZ732" s="52" t="str">
        <f>IF(参照!F732="","",参照!F732)</f>
        <v>(株)エスケーエナジー</v>
      </c>
      <c r="BA732" s="52" t="str">
        <f>IF(参照!G732="","",参照!G732)</f>
        <v>(株)エスケーエナジー_</v>
      </c>
      <c r="BB732" s="52">
        <f t="shared" si="42"/>
        <v>0.45100000000000001</v>
      </c>
      <c r="BD732" s="52" t="str">
        <f>IF(参照!L732="","",参照!L732)</f>
        <v/>
      </c>
    </row>
    <row r="733" spans="47:56">
      <c r="AU733" s="52" t="str">
        <f>IF(参照!A733="","",参照!A733)</f>
        <v>A0397</v>
      </c>
      <c r="AV733" s="52" t="str">
        <f>IF(参照!B733="","",参照!B733)</f>
        <v>名南共同エネルギー(株)</v>
      </c>
      <c r="AW733" s="52">
        <f>IF(参照!C733="","",参照!C733)</f>
        <v>6.2600000000000004E-4</v>
      </c>
      <c r="AX733" s="52" t="str">
        <f>IF(参照!D733="","",参照!D733)</f>
        <v/>
      </c>
      <c r="AY733" s="52">
        <f>IF(参照!E733="","",参照!E733)</f>
        <v>6.2500000000000001E-4</v>
      </c>
      <c r="AZ733" s="52" t="str">
        <f>IF(参照!F733="","",参照!F733)</f>
        <v>名南共同エネルギー(株)</v>
      </c>
      <c r="BA733" s="52" t="str">
        <f>IF(参照!G733="","",参照!G733)</f>
        <v>名南共同エネルギー(株)_</v>
      </c>
      <c r="BB733" s="52">
        <f t="shared" si="42"/>
        <v>0.625</v>
      </c>
      <c r="BD733" s="52" t="str">
        <f>IF(参照!L733="","",参照!L733)</f>
        <v/>
      </c>
    </row>
    <row r="734" spans="47:56">
      <c r="AU734" s="52" t="str">
        <f>IF(参照!A734="","",参照!A734)</f>
        <v>A0398</v>
      </c>
      <c r="AV734" s="52" t="str">
        <f>IF(参照!B734="","",参照!B734)</f>
        <v>Ａｐａｍａｎ　Ｅｎｅｒｇｙ(株)</v>
      </c>
      <c r="AW734" s="52">
        <f>IF(参照!C734="","",参照!C734)</f>
        <v>5.1099999999999995E-4</v>
      </c>
      <c r="AX734" s="52" t="str">
        <f>IF(参照!D734="","",参照!D734)</f>
        <v/>
      </c>
      <c r="AY734" s="52">
        <f>IF(参照!E734="","",参照!E734)</f>
        <v>5.6200000000000011E-4</v>
      </c>
      <c r="AZ734" s="52" t="str">
        <f>IF(参照!F734="","",参照!F734)</f>
        <v>Ａｐａｍａｎ　Ｅｎｅｒｇｙ(株)</v>
      </c>
      <c r="BA734" s="52" t="str">
        <f>IF(参照!G734="","",参照!G734)</f>
        <v>Ａｐａｍａｎ　Ｅｎｅｒｇｙ(株)_</v>
      </c>
      <c r="BB734" s="52">
        <f t="shared" si="42"/>
        <v>0.56200000000000006</v>
      </c>
      <c r="BD734" s="52" t="str">
        <f>IF(参照!L734="","",参照!L734)</f>
        <v/>
      </c>
    </row>
    <row r="735" spans="47:56">
      <c r="AU735" s="52" t="str">
        <f>IF(参照!A735="","",参照!A735)</f>
        <v>A0401</v>
      </c>
      <c r="AV735" s="52" t="str">
        <f>IF(参照!B735="","",参照!B735)</f>
        <v>アンビット・エナジー・ジャパン合同会社</v>
      </c>
      <c r="AW735" s="52">
        <f>IF(参照!C735="","",参照!C735)</f>
        <v>9.5000000000000005E-5</v>
      </c>
      <c r="AX735" s="52" t="str">
        <f>IF(参照!D735="","",参照!D735)</f>
        <v/>
      </c>
      <c r="AY735" s="52">
        <f>IF(参照!E735="","",参照!E735)</f>
        <v>7.2999999999999999E-5</v>
      </c>
      <c r="AZ735" s="52" t="str">
        <f>IF(参照!F735="","",参照!F735)</f>
        <v>アンビット・エナジー・ジャパン合同会社</v>
      </c>
      <c r="BA735" s="52" t="str">
        <f>IF(参照!G735="","",参照!G735)</f>
        <v>アンビット・エナジー・ジャパン合同会社_</v>
      </c>
      <c r="BB735" s="52">
        <f t="shared" si="42"/>
        <v>7.2999999999999995E-2</v>
      </c>
      <c r="BD735" s="52" t="str">
        <f>IF(参照!L735="","",参照!L735)</f>
        <v/>
      </c>
    </row>
    <row r="736" spans="47:56">
      <c r="AU736" s="52" t="str">
        <f>IF(参照!A736="","",参照!A736)</f>
        <v>A0402</v>
      </c>
      <c r="AV736" s="52" t="str">
        <f>IF(参照!B736="","",参照!B736)</f>
        <v>(株)ＴＯＫＹＯ油電力</v>
      </c>
      <c r="AW736" s="52">
        <f>IF(参照!C736="","",参照!C736)</f>
        <v>5.1699999999999999E-4</v>
      </c>
      <c r="AX736" s="52" t="str">
        <f>IF(参照!D736="","",参照!D736)</f>
        <v/>
      </c>
      <c r="AY736" s="52">
        <f>IF(参照!E736="","",参照!E736)</f>
        <v>5.7200000000000003E-4</v>
      </c>
      <c r="AZ736" s="52" t="str">
        <f>IF(参照!F736="","",参照!F736)</f>
        <v>(株)ＴＯＫＹＯ油電力</v>
      </c>
      <c r="BA736" s="52" t="str">
        <f>IF(参照!G736="","",参照!G736)</f>
        <v>(株)ＴＯＫＹＯ油電力_</v>
      </c>
      <c r="BB736" s="52">
        <f t="shared" si="42"/>
        <v>0.57200000000000006</v>
      </c>
      <c r="BD736" s="52" t="str">
        <f>IF(参照!L736="","",参照!L736)</f>
        <v/>
      </c>
    </row>
    <row r="737" spans="47:56">
      <c r="AU737" s="52" t="str">
        <f>IF(参照!A737="","",参照!A737)</f>
        <v>A0403</v>
      </c>
      <c r="AV737" s="52" t="str">
        <f>IF(参照!B737="","",参照!B737)</f>
        <v>大分ケーブルテレコム(株)</v>
      </c>
      <c r="AW737" s="52">
        <f>IF(参照!C737="","",参照!C737)</f>
        <v>4.6099999999999998E-4</v>
      </c>
      <c r="AX737" s="52" t="str">
        <f>IF(参照!D737="","",参照!D737)</f>
        <v/>
      </c>
      <c r="AY737" s="52">
        <f>IF(参照!E737="","",参照!E737)</f>
        <v>5.0299999999999997E-4</v>
      </c>
      <c r="AZ737" s="52" t="str">
        <f>IF(参照!F737="","",参照!F737)</f>
        <v>大分ケーブルテレコム(株)</v>
      </c>
      <c r="BA737" s="52" t="str">
        <f>IF(参照!G737="","",参照!G737)</f>
        <v>大分ケーブルテレコム(株)_</v>
      </c>
      <c r="BB737" s="52">
        <f t="shared" si="42"/>
        <v>0.503</v>
      </c>
      <c r="BD737" s="52" t="str">
        <f>IF(参照!L737="","",参照!L737)</f>
        <v/>
      </c>
    </row>
    <row r="738" spans="47:56">
      <c r="AU738" s="52" t="str">
        <f>IF(参照!A738="","",参照!A738)</f>
        <v>A0405</v>
      </c>
      <c r="AV738" s="52" t="str">
        <f>IF(参照!B738="","",参照!B738)</f>
        <v>アストマックス・エネルギー合同会社</v>
      </c>
      <c r="AW738" s="52">
        <f>IF(参照!C738="","",参照!C738)</f>
        <v>5.1400000000000003E-4</v>
      </c>
      <c r="AX738" s="52" t="str">
        <f>IF(参照!D738="","",参照!D738)</f>
        <v/>
      </c>
      <c r="AY738" s="52">
        <f>IF(参照!E738="","",参照!E738)</f>
        <v>4.5800000000000002E-4</v>
      </c>
      <c r="AZ738" s="52" t="str">
        <f>IF(参照!F738="","",参照!F738)</f>
        <v>アストマックス・エネルギー合同会社</v>
      </c>
      <c r="BA738" s="52" t="str">
        <f>IF(参照!G738="","",参照!G738)</f>
        <v>アストマックス・エネルギー合同会社_</v>
      </c>
      <c r="BB738" s="52">
        <f t="shared" si="42"/>
        <v>0.45800000000000002</v>
      </c>
      <c r="BD738" s="52" t="str">
        <f>IF(参照!L738="","",参照!L738)</f>
        <v/>
      </c>
    </row>
    <row r="739" spans="47:56">
      <c r="AU739" s="52" t="str">
        <f>IF(参照!A739="","",参照!A739)</f>
        <v>A0406</v>
      </c>
      <c r="AV739" s="52" t="str">
        <f>IF(参照!B739="","",参照!B739)</f>
        <v>生活協同組合コープみらい</v>
      </c>
      <c r="AW739" s="52">
        <f>IF(参照!C739="","",参照!C739)</f>
        <v>3.7199999999999999E-4</v>
      </c>
      <c r="AX739" s="52" t="str">
        <f>IF(参照!D739="","",参照!D739)</f>
        <v/>
      </c>
      <c r="AY739" s="52">
        <f>IF(参照!E739="","",参照!E739)</f>
        <v>3.1599999999999998E-4</v>
      </c>
      <c r="AZ739" s="52" t="str">
        <f>IF(参照!F739="","",参照!F739)</f>
        <v>生活協同組合コープみらい</v>
      </c>
      <c r="BA739" s="52" t="str">
        <f>IF(参照!G739="","",参照!G739)</f>
        <v>生活協同組合コープみらい_</v>
      </c>
      <c r="BB739" s="52">
        <f t="shared" si="42"/>
        <v>0.316</v>
      </c>
      <c r="BD739" s="52" t="str">
        <f>IF(参照!L739="","",参照!L739)</f>
        <v/>
      </c>
    </row>
    <row r="740" spans="47:56">
      <c r="AU740" s="52" t="str">
        <f>IF(参照!A740="","",参照!A740)</f>
        <v>A0407</v>
      </c>
      <c r="AV740" s="52" t="str">
        <f>IF(参照!B740="","",参照!B740)</f>
        <v>寝屋川電力(株)</v>
      </c>
      <c r="AW740" s="52">
        <f>IF(参照!C740="","",参照!C740)</f>
        <v>4.86E-4</v>
      </c>
      <c r="AX740" s="52" t="str">
        <f>IF(参照!D740="","",参照!D740)</f>
        <v/>
      </c>
      <c r="AY740" s="52">
        <f>IF(参照!E740="","",参照!E740)</f>
        <v>4.57E-4</v>
      </c>
      <c r="AZ740" s="52" t="str">
        <f>IF(参照!F740="","",参照!F740)</f>
        <v>寝屋川電力(株)</v>
      </c>
      <c r="BA740" s="52" t="str">
        <f>IF(参照!G740="","",参照!G740)</f>
        <v>寝屋川電力(株)_</v>
      </c>
      <c r="BB740" s="52">
        <f t="shared" si="42"/>
        <v>0.45700000000000002</v>
      </c>
      <c r="BD740" s="52" t="str">
        <f>IF(参照!L740="","",参照!L740)</f>
        <v/>
      </c>
    </row>
    <row r="741" spans="47:56">
      <c r="AU741" s="52" t="str">
        <f>IF(参照!A741="","",参照!A741)</f>
        <v>A0410</v>
      </c>
      <c r="AV741" s="52" t="str">
        <f>IF(参照!B741="","",参照!B741)</f>
        <v>石川電力(株)</v>
      </c>
      <c r="AW741" s="52">
        <f>IF(参照!C741="","",参照!C741)</f>
        <v>9.9400000000000009E-4</v>
      </c>
      <c r="AX741" s="52" t="str">
        <f>IF(参照!D741="","",参照!D741)</f>
        <v/>
      </c>
      <c r="AY741" s="52">
        <f>IF(参照!E741="","",参照!E741)</f>
        <v>9.3800000000000003E-4</v>
      </c>
      <c r="AZ741" s="52" t="str">
        <f>IF(参照!F741="","",参照!F741)</f>
        <v>石川電力(株)</v>
      </c>
      <c r="BA741" s="52" t="str">
        <f>IF(参照!G741="","",参照!G741)</f>
        <v>石川電力(株)_</v>
      </c>
      <c r="BB741" s="52">
        <f t="shared" si="42"/>
        <v>0.93800000000000006</v>
      </c>
      <c r="BD741" s="52" t="str">
        <f>IF(参照!L741="","",参照!L741)</f>
        <v/>
      </c>
    </row>
    <row r="742" spans="47:56">
      <c r="AU742" s="52" t="str">
        <f>IF(参照!A742="","",参照!A742)</f>
        <v>A0411</v>
      </c>
      <c r="AV742" s="52" t="str">
        <f>IF(参照!B742="","",参照!B742)</f>
        <v>福井電力(株)</v>
      </c>
      <c r="AW742" s="52">
        <f>IF(参照!C742="","",参照!C742)</f>
        <v>4.8099999999999998E-4</v>
      </c>
      <c r="AX742" s="52" t="str">
        <f>IF(参照!D742="","",参照!D742)</f>
        <v/>
      </c>
      <c r="AY742" s="52">
        <f>IF(参照!E742="","",参照!E742)</f>
        <v>4.2499999999999998E-4</v>
      </c>
      <c r="AZ742" s="52" t="str">
        <f>IF(参照!F742="","",参照!F742)</f>
        <v>福井電力(株)</v>
      </c>
      <c r="BA742" s="52" t="str">
        <f>IF(参照!G742="","",参照!G742)</f>
        <v>福井電力(株)_</v>
      </c>
      <c r="BB742" s="52">
        <f t="shared" si="42"/>
        <v>0.42499999999999999</v>
      </c>
      <c r="BD742" s="52" t="str">
        <f>IF(参照!L742="","",参照!L742)</f>
        <v/>
      </c>
    </row>
    <row r="743" spans="47:56">
      <c r="AU743" s="52" t="str">
        <f>IF(参照!A743="","",参照!A743)</f>
        <v>A0413</v>
      </c>
      <c r="AV743" s="52" t="str">
        <f>IF(参照!B743="","",参照!B743)</f>
        <v>(株)MKエネルギー</v>
      </c>
      <c r="AW743" s="52">
        <f>IF(参照!C743="","",参照!C743)</f>
        <v>5.44E-4</v>
      </c>
      <c r="AX743" s="52" t="str">
        <f>IF(参照!D743="","",参照!D743)</f>
        <v/>
      </c>
      <c r="AY743" s="52">
        <f>IF(参照!E743="","",参照!E743)</f>
        <v>5.8799999999999998E-4</v>
      </c>
      <c r="AZ743" s="52" t="str">
        <f>IF(参照!F743="","",参照!F743)</f>
        <v>(株)MKエネルギー</v>
      </c>
      <c r="BA743" s="52" t="str">
        <f>IF(参照!G743="","",参照!G743)</f>
        <v>(株)MKエネルギー_</v>
      </c>
      <c r="BB743" s="52">
        <f t="shared" si="42"/>
        <v>0.58799999999999997</v>
      </c>
      <c r="BD743" s="52" t="str">
        <f>IF(参照!L743="","",参照!L743)</f>
        <v/>
      </c>
    </row>
    <row r="744" spans="47:56">
      <c r="AU744" s="52" t="str">
        <f>IF(参照!A744="","",参照!A744)</f>
        <v>A0414</v>
      </c>
      <c r="AV744" s="52" t="str">
        <f>IF(参照!B744="","",参照!B744)</f>
        <v>(株)Ｏｐｔｉｍｉｚｅｄ　Ｅｎｅｒｇｙ</v>
      </c>
      <c r="AW744" s="52">
        <f>IF(参照!C744="","",参照!C744)</f>
        <v>4.84E-4</v>
      </c>
      <c r="AX744" s="52" t="str">
        <f>IF(参照!D744="","",参照!D744)</f>
        <v/>
      </c>
      <c r="AY744" s="52">
        <f>IF(参照!E744="","",参照!E744)</f>
        <v>4.28E-4</v>
      </c>
      <c r="AZ744" s="52" t="str">
        <f>IF(参照!F744="","",参照!F744)</f>
        <v>(株)Ｏｐｔｉｍｉｚｅｄ　Ｅｎｅｒｇｙ</v>
      </c>
      <c r="BA744" s="52" t="str">
        <f>IF(参照!G744="","",参照!G744)</f>
        <v>(株)Ｏｐｔｉｍｉｚｅｄ　Ｅｎｅｒｇｙ_</v>
      </c>
      <c r="BB744" s="52">
        <f t="shared" si="42"/>
        <v>0.42799999999999999</v>
      </c>
      <c r="BD744" s="52" t="str">
        <f>IF(参照!L744="","",参照!L744)</f>
        <v/>
      </c>
    </row>
    <row r="745" spans="47:56">
      <c r="AU745" s="52" t="str">
        <f>IF(参照!A745="","",参照!A745)</f>
        <v>A0415</v>
      </c>
      <c r="AV745" s="52" t="str">
        <f>IF(参照!B745="","",参照!B745)</f>
        <v>エネラボ(株)</v>
      </c>
      <c r="AW745" s="52">
        <f>IF(参照!C745="","",参照!C745)</f>
        <v>5.3899999999999998E-4</v>
      </c>
      <c r="AX745" s="52" t="str">
        <f>IF(参照!D745="","",参照!D745)</f>
        <v>メニューA</v>
      </c>
      <c r="AY745" s="52">
        <f>IF(参照!E745="","",参照!E745)</f>
        <v>0</v>
      </c>
      <c r="AZ745" s="52" t="str">
        <f>IF(参照!F745="","",参照!F745)</f>
        <v>エネラボ(株)</v>
      </c>
      <c r="BA745" s="52" t="str">
        <f>IF(参照!G745="","",参照!G745)</f>
        <v>エネラボ(株)_メニューA</v>
      </c>
      <c r="BB745" s="52">
        <f t="shared" si="42"/>
        <v>0</v>
      </c>
      <c r="BD745" s="52" t="str">
        <f>IF(参照!L745="","",参照!L745)</f>
        <v/>
      </c>
    </row>
    <row r="746" spans="47:56">
      <c r="AU746" s="52" t="str">
        <f>IF(参照!A746="","",参照!A746)</f>
        <v/>
      </c>
      <c r="AV746" s="52" t="str">
        <f>IF(参照!B746="","",参照!B746)</f>
        <v/>
      </c>
      <c r="AW746" s="52" t="str">
        <f>IF(参照!C746="","",参照!C746)</f>
        <v/>
      </c>
      <c r="AX746" s="52" t="str">
        <f>IF(参照!D746="","",参照!D746)</f>
        <v>メニューB(残差)</v>
      </c>
      <c r="AY746" s="52">
        <f>IF(参照!E746="","",参照!E746)</f>
        <v>4.8299999999999998E-4</v>
      </c>
      <c r="AZ746" s="52" t="str">
        <f>IF(参照!F746="","",参照!F746)</f>
        <v>エネラボ(株)</v>
      </c>
      <c r="BA746" s="52" t="str">
        <f>IF(参照!G746="","",参照!G746)</f>
        <v>エネラボ(株)_メニューB(残差)</v>
      </c>
      <c r="BB746" s="52">
        <f t="shared" si="42"/>
        <v>0.48299999999999998</v>
      </c>
      <c r="BD746" s="52" t="str">
        <f>IF(参照!L746="","",参照!L746)</f>
        <v/>
      </c>
    </row>
    <row r="747" spans="47:56">
      <c r="AU747" s="52" t="str">
        <f>IF(参照!A747="","",参照!A747)</f>
        <v/>
      </c>
      <c r="AV747" s="52" t="str">
        <f>IF(参照!B747="","",参照!B747)</f>
        <v/>
      </c>
      <c r="AW747" s="52" t="str">
        <f>IF(参照!C747="","",参照!C747)</f>
        <v/>
      </c>
      <c r="AX747" s="52" t="str">
        <f>IF(参照!D747="","",参照!D747)</f>
        <v>(参考値)事業者全体</v>
      </c>
      <c r="AY747" s="52">
        <f>IF(参照!E747="","",参照!E747)</f>
        <v>4.0400000000000001E-4</v>
      </c>
      <c r="AZ747" s="52" t="str">
        <f>IF(参照!F747="","",参照!F747)</f>
        <v>エネラボ(株)</v>
      </c>
      <c r="BA747" s="52" t="str">
        <f>IF(参照!G747="","",参照!G747)</f>
        <v>エネラボ(株)_(参考値)事業者全体</v>
      </c>
      <c r="BB747" s="52">
        <f t="shared" si="42"/>
        <v>0.40400000000000003</v>
      </c>
      <c r="BD747" s="52" t="str">
        <f>IF(参照!L747="","",参照!L747)</f>
        <v/>
      </c>
    </row>
    <row r="748" spans="47:56">
      <c r="AU748" s="52" t="str">
        <f>IF(参照!A748="","",参照!A748)</f>
        <v>A0416</v>
      </c>
      <c r="AV748" s="52" t="str">
        <f>IF(参照!B748="","",参照!B748)</f>
        <v>(株)ネクシィーズ・ゼロ</v>
      </c>
      <c r="AW748" s="52">
        <f>IF(参照!C748="","",参照!C748)</f>
        <v>5.0699999999999996E-4</v>
      </c>
      <c r="AX748" s="52" t="str">
        <f>IF(参照!D748="","",参照!D748)</f>
        <v/>
      </c>
      <c r="AY748" s="52">
        <f>IF(参照!E748="","",参照!E748)</f>
        <v>5.3399999999999997E-4</v>
      </c>
      <c r="AZ748" s="52" t="str">
        <f>IF(参照!F748="","",参照!F748)</f>
        <v>(株)ネクシィーズ・ゼロ</v>
      </c>
      <c r="BA748" s="52" t="str">
        <f>IF(参照!G748="","",参照!G748)</f>
        <v>(株)ネクシィーズ・ゼロ_</v>
      </c>
      <c r="BB748" s="52">
        <f t="shared" si="42"/>
        <v>0.53399999999999992</v>
      </c>
      <c r="BD748" s="52" t="str">
        <f>IF(参照!L748="","",参照!L748)</f>
        <v/>
      </c>
    </row>
    <row r="749" spans="47:56">
      <c r="AU749" s="52" t="str">
        <f>IF(参照!A749="","",参照!A749)</f>
        <v>A0418</v>
      </c>
      <c r="AV749" s="52" t="str">
        <f>IF(参照!B749="","",参照!B749)</f>
        <v>横浜ウォーター(株)</v>
      </c>
      <c r="AW749" s="52">
        <f>IF(参照!C749="","",参照!C749)</f>
        <v>3.88E-4</v>
      </c>
      <c r="AX749" s="52" t="str">
        <f>IF(参照!D749="","",参照!D749)</f>
        <v/>
      </c>
      <c r="AY749" s="52">
        <f>IF(参照!E749="","",参照!E749)</f>
        <v>5.2599999999999999E-4</v>
      </c>
      <c r="AZ749" s="52" t="str">
        <f>IF(参照!F749="","",参照!F749)</f>
        <v>横浜ウォーター(株)</v>
      </c>
      <c r="BA749" s="52" t="str">
        <f>IF(参照!G749="","",参照!G749)</f>
        <v>横浜ウォーター(株)_</v>
      </c>
      <c r="BB749" s="52">
        <f t="shared" si="42"/>
        <v>0.52600000000000002</v>
      </c>
      <c r="BD749" s="52" t="str">
        <f>IF(参照!L749="","",参照!L749)</f>
        <v/>
      </c>
    </row>
    <row r="750" spans="47:56">
      <c r="AU750" s="52" t="str">
        <f>IF(参照!A750="","",参照!A750)</f>
        <v>A0419</v>
      </c>
      <c r="AV750" s="52" t="str">
        <f>IF(参照!B750="","",参照!B750)</f>
        <v>スマートエナジー磐田(株)</v>
      </c>
      <c r="AW750" s="52">
        <f>IF(参照!C750="","",参照!C750)</f>
        <v>1.74E-4</v>
      </c>
      <c r="AX750" s="52" t="str">
        <f>IF(参照!D750="","",参照!D750)</f>
        <v>メニューA</v>
      </c>
      <c r="AY750" s="52">
        <f>IF(参照!E750="","",参照!E750)</f>
        <v>0</v>
      </c>
      <c r="AZ750" s="52" t="str">
        <f>IF(参照!F750="","",参照!F750)</f>
        <v>スマートエナジー磐田(株)</v>
      </c>
      <c r="BA750" s="52" t="str">
        <f>IF(参照!G750="","",参照!G750)</f>
        <v>スマートエナジー磐田(株)_メニューA</v>
      </c>
      <c r="BB750" s="52">
        <f t="shared" si="42"/>
        <v>0</v>
      </c>
      <c r="BD750" s="52" t="str">
        <f>IF(参照!L750="","",参照!L750)</f>
        <v/>
      </c>
    </row>
    <row r="751" spans="47:56">
      <c r="AU751" s="52" t="str">
        <f>IF(参照!A751="","",参照!A751)</f>
        <v/>
      </c>
      <c r="AV751" s="52" t="str">
        <f>IF(参照!B751="","",参照!B751)</f>
        <v/>
      </c>
      <c r="AW751" s="52" t="str">
        <f>IF(参照!C751="","",参照!C751)</f>
        <v/>
      </c>
      <c r="AX751" s="52" t="str">
        <f>IF(参照!D751="","",参照!D751)</f>
        <v>メニューB</v>
      </c>
      <c r="AY751" s="52">
        <f>IF(参照!E751="","",参照!E751)</f>
        <v>3.19E-4</v>
      </c>
      <c r="AZ751" s="52" t="str">
        <f>IF(参照!F751="","",参照!F751)</f>
        <v>スマートエナジー磐田(株)</v>
      </c>
      <c r="BA751" s="52" t="str">
        <f>IF(参照!G751="","",参照!G751)</f>
        <v>スマートエナジー磐田(株)_メニューB</v>
      </c>
      <c r="BB751" s="52">
        <f t="shared" si="42"/>
        <v>0.31900000000000001</v>
      </c>
      <c r="BD751" s="52" t="str">
        <f>IF(参照!L751="","",参照!L751)</f>
        <v/>
      </c>
    </row>
    <row r="752" spans="47:56">
      <c r="AU752" s="52" t="str">
        <f>IF(参照!A752="","",参照!A752)</f>
        <v/>
      </c>
      <c r="AV752" s="52" t="str">
        <f>IF(参照!B752="","",参照!B752)</f>
        <v/>
      </c>
      <c r="AW752" s="52" t="str">
        <f>IF(参照!C752="","",参照!C752)</f>
        <v/>
      </c>
      <c r="AX752" s="52" t="str">
        <f>IF(参照!D752="","",参照!D752)</f>
        <v>メニューC(残差)</v>
      </c>
      <c r="AY752" s="52">
        <f>IF(参照!E752="","",参照!E752)</f>
        <v>3.5499999999999996E-4</v>
      </c>
      <c r="AZ752" s="52" t="str">
        <f>IF(参照!F752="","",参照!F752)</f>
        <v>スマートエナジー磐田(株)</v>
      </c>
      <c r="BA752" s="52" t="str">
        <f>IF(参照!G752="","",参照!G752)</f>
        <v>スマートエナジー磐田(株)_メニューC(残差)</v>
      </c>
      <c r="BB752" s="52">
        <f t="shared" si="42"/>
        <v>0.35499999999999998</v>
      </c>
      <c r="BD752" s="52" t="str">
        <f>IF(参照!L752="","",参照!L752)</f>
        <v/>
      </c>
    </row>
    <row r="753" spans="47:56">
      <c r="AU753" s="52" t="str">
        <f>IF(参照!A753="","",参照!A753)</f>
        <v/>
      </c>
      <c r="AV753" s="52" t="str">
        <f>IF(参照!B753="","",参照!B753)</f>
        <v/>
      </c>
      <c r="AW753" s="52" t="str">
        <f>IF(参照!C753="","",参照!C753)</f>
        <v/>
      </c>
      <c r="AX753" s="52" t="str">
        <f>IF(参照!D753="","",参照!D753)</f>
        <v>(参考値)事業者全体</v>
      </c>
      <c r="AY753" s="52">
        <f>IF(参照!E753="","",参照!E753)</f>
        <v>4.0299999999999998E-4</v>
      </c>
      <c r="AZ753" s="52" t="str">
        <f>IF(参照!F753="","",参照!F753)</f>
        <v>スマートエナジー磐田(株)</v>
      </c>
      <c r="BA753" s="52" t="str">
        <f>IF(参照!G753="","",参照!G753)</f>
        <v>スマートエナジー磐田(株)_(参考値)事業者全体</v>
      </c>
      <c r="BB753" s="52">
        <f t="shared" si="42"/>
        <v>0.40299999999999997</v>
      </c>
      <c r="BD753" s="52" t="str">
        <f>IF(参照!L753="","",参照!L753)</f>
        <v/>
      </c>
    </row>
    <row r="754" spans="47:56">
      <c r="AU754" s="52" t="str">
        <f>IF(参照!A754="","",参照!A754)</f>
        <v>A0420</v>
      </c>
      <c r="AV754" s="52" t="str">
        <f>IF(参照!B754="","",参照!B754)</f>
        <v>そうまＩグリッド合同会社</v>
      </c>
      <c r="AW754" s="52">
        <f>IF(参照!C754="","",参照!C754)</f>
        <v>3.2600000000000001E-4</v>
      </c>
      <c r="AX754" s="52" t="str">
        <f>IF(参照!D754="","",参照!D754)</f>
        <v/>
      </c>
      <c r="AY754" s="52">
        <f>IF(参照!E754="","",参照!E754)</f>
        <v>4.2400000000000001E-4</v>
      </c>
      <c r="AZ754" s="52" t="str">
        <f>IF(参照!F754="","",参照!F754)</f>
        <v>そうまＩグリッド合同会社</v>
      </c>
      <c r="BA754" s="52" t="str">
        <f>IF(参照!G754="","",参照!G754)</f>
        <v>そうまＩグリッド合同会社_</v>
      </c>
      <c r="BB754" s="52">
        <f t="shared" si="42"/>
        <v>0.42399999999999999</v>
      </c>
      <c r="BD754" s="52" t="str">
        <f>IF(参照!L754="","",参照!L754)</f>
        <v/>
      </c>
    </row>
    <row r="755" spans="47:56">
      <c r="AU755" s="52" t="str">
        <f>IF(参照!A755="","",参照!A755)</f>
        <v>A0424</v>
      </c>
      <c r="AV755" s="52" t="str">
        <f>IF(参照!B755="","",参照!B755)</f>
        <v>新潟県民電力(株)</v>
      </c>
      <c r="AW755" s="52">
        <f>IF(参照!C755="","",参照!C755)</f>
        <v>4.28E-4</v>
      </c>
      <c r="AX755" s="52" t="str">
        <f>IF(参照!D755="","",参照!D755)</f>
        <v/>
      </c>
      <c r="AY755" s="52">
        <f>IF(参照!E755="","",参照!E755)</f>
        <v>4.1199999999999999E-4</v>
      </c>
      <c r="AZ755" s="52" t="str">
        <f>IF(参照!F755="","",参照!F755)</f>
        <v>新潟県民電力(株)</v>
      </c>
      <c r="BA755" s="52" t="str">
        <f>IF(参照!G755="","",参照!G755)</f>
        <v>新潟県民電力(株)_</v>
      </c>
      <c r="BB755" s="52">
        <f t="shared" si="42"/>
        <v>0.41199999999999998</v>
      </c>
      <c r="BD755" s="52" t="str">
        <f>IF(参照!L755="","",参照!L755)</f>
        <v/>
      </c>
    </row>
    <row r="756" spans="47:56">
      <c r="AU756" s="52" t="str">
        <f>IF(参照!A756="","",参照!A756)</f>
        <v>A0425</v>
      </c>
      <c r="AV756" s="52" t="str">
        <f>IF(参照!B756="","",参照!B756)</f>
        <v>エネトレード(株)</v>
      </c>
      <c r="AW756" s="52" t="str">
        <f>IF(参照!C756="","",参照!C756)</f>
        <v>0.000453※</v>
      </c>
      <c r="AX756" s="52" t="str">
        <f>IF(参照!D756="","",参照!D756)</f>
        <v/>
      </c>
      <c r="AY756" s="52">
        <f>IF(参照!E756="","",参照!E756)</f>
        <v>4.5300000000000001E-4</v>
      </c>
      <c r="AZ756" s="52" t="str">
        <f>IF(参照!F756="","",参照!F756)</f>
        <v>エネトレード(株)</v>
      </c>
      <c r="BA756" s="52" t="str">
        <f>IF(参照!G756="","",参照!G756)</f>
        <v>エネトレード(株)_</v>
      </c>
      <c r="BB756" s="52">
        <f t="shared" si="42"/>
        <v>0.45300000000000001</v>
      </c>
      <c r="BD756" s="52" t="str">
        <f>IF(参照!L756="","",参照!L756)</f>
        <v/>
      </c>
    </row>
    <row r="757" spans="47:56">
      <c r="AU757" s="52" t="str">
        <f>IF(参照!A757="","",参照!A757)</f>
        <v>A0427</v>
      </c>
      <c r="AV757" s="52" t="str">
        <f>IF(参照!B757="","",参照!B757)</f>
        <v>Ｍｙシティ電力(株)</v>
      </c>
      <c r="AW757" s="52">
        <f>IF(参照!C757="","",参照!C757)</f>
        <v>5.1199999999999998E-4</v>
      </c>
      <c r="AX757" s="52" t="str">
        <f>IF(参照!D757="","",参照!D757)</f>
        <v/>
      </c>
      <c r="AY757" s="52">
        <f>IF(参照!E757="","",参照!E757)</f>
        <v>5.6300000000000002E-4</v>
      </c>
      <c r="AZ757" s="52" t="str">
        <f>IF(参照!F757="","",参照!F757)</f>
        <v>Ｍｙシティ電力(株)</v>
      </c>
      <c r="BA757" s="52" t="str">
        <f>IF(参照!G757="","",参照!G757)</f>
        <v>Ｍｙシティ電力(株)_</v>
      </c>
      <c r="BB757" s="52">
        <f t="shared" si="42"/>
        <v>0.56300000000000006</v>
      </c>
      <c r="BD757" s="52" t="str">
        <f>IF(参照!L757="","",参照!L757)</f>
        <v/>
      </c>
    </row>
    <row r="758" spans="47:56">
      <c r="AU758" s="52" t="str">
        <f>IF(参照!A758="","",参照!A758)</f>
        <v>A0429</v>
      </c>
      <c r="AV758" s="52" t="str">
        <f>IF(参照!B758="","",参照!B758)</f>
        <v>ニシムラ(株)</v>
      </c>
      <c r="AW758" s="52">
        <f>IF(参照!C758="","",参照!C758)</f>
        <v>5.0299999999999997E-4</v>
      </c>
      <c r="AX758" s="52" t="str">
        <f>IF(参照!D758="","",参照!D758)</f>
        <v/>
      </c>
      <c r="AY758" s="52">
        <f>IF(参照!E758="","",参照!E758)</f>
        <v>5.5400000000000002E-4</v>
      </c>
      <c r="AZ758" s="52" t="str">
        <f>IF(参照!F758="","",参照!F758)</f>
        <v>ニシムラ(株)</v>
      </c>
      <c r="BA758" s="52" t="str">
        <f>IF(参照!G758="","",参照!G758)</f>
        <v>ニシムラ(株)_</v>
      </c>
      <c r="BB758" s="52">
        <f t="shared" si="42"/>
        <v>0.55400000000000005</v>
      </c>
      <c r="BD758" s="52" t="str">
        <f>IF(参照!L758="","",参照!L758)</f>
        <v/>
      </c>
    </row>
    <row r="759" spans="47:56">
      <c r="AU759" s="52" t="str">
        <f>IF(参照!A759="","",参照!A759)</f>
        <v>A0430</v>
      </c>
      <c r="AV759" s="52" t="str">
        <f>IF(参照!B759="","",参照!B759)</f>
        <v>(株)さくら新電力</v>
      </c>
      <c r="AW759" s="52">
        <f>IF(参照!C759="","",参照!C759)</f>
        <v>4.0400000000000001E-4</v>
      </c>
      <c r="AX759" s="52" t="str">
        <f>IF(参照!D759="","",参照!D759)</f>
        <v>メニューA</v>
      </c>
      <c r="AY759" s="52">
        <f>IF(参照!E759="","",参照!E759)</f>
        <v>0</v>
      </c>
      <c r="AZ759" s="52" t="str">
        <f>IF(参照!F759="","",参照!F759)</f>
        <v>(株)さくら新電力</v>
      </c>
      <c r="BA759" s="52" t="str">
        <f>IF(参照!G759="","",参照!G759)</f>
        <v>(株)さくら新電力_メニューA</v>
      </c>
      <c r="BB759" s="52">
        <f t="shared" si="42"/>
        <v>0</v>
      </c>
      <c r="BD759" s="52" t="str">
        <f>IF(参照!L759="","",参照!L759)</f>
        <v/>
      </c>
    </row>
    <row r="760" spans="47:56">
      <c r="AU760" s="52" t="str">
        <f>IF(参照!A760="","",参照!A760)</f>
        <v/>
      </c>
      <c r="AV760" s="52" t="str">
        <f>IF(参照!B760="","",参照!B760)</f>
        <v/>
      </c>
      <c r="AW760" s="52" t="str">
        <f>IF(参照!C760="","",参照!C760)</f>
        <v/>
      </c>
      <c r="AX760" s="52" t="str">
        <f>IF(参照!D760="","",参照!D760)</f>
        <v>メニューB(残差)</v>
      </c>
      <c r="AY760" s="52">
        <f>IF(参照!E760="","",参照!E760)</f>
        <v>4.2999999999999999E-4</v>
      </c>
      <c r="AZ760" s="52" t="str">
        <f>IF(参照!F760="","",参照!F760)</f>
        <v>(株)さくら新電力</v>
      </c>
      <c r="BA760" s="52" t="str">
        <f>IF(参照!G760="","",参照!G760)</f>
        <v>(株)さくら新電力_メニューB(残差)</v>
      </c>
      <c r="BB760" s="52">
        <f t="shared" si="42"/>
        <v>0.43</v>
      </c>
      <c r="BD760" s="52" t="str">
        <f>IF(参照!L760="","",参照!L760)</f>
        <v/>
      </c>
    </row>
    <row r="761" spans="47:56">
      <c r="AU761" s="52" t="str">
        <f>IF(参照!A761="","",参照!A761)</f>
        <v/>
      </c>
      <c r="AV761" s="52" t="str">
        <f>IF(参照!B761="","",参照!B761)</f>
        <v/>
      </c>
      <c r="AW761" s="52" t="str">
        <f>IF(参照!C761="","",参照!C761)</f>
        <v/>
      </c>
      <c r="AX761" s="52" t="str">
        <f>IF(参照!D761="","",参照!D761)</f>
        <v>(参考値)事業者全体</v>
      </c>
      <c r="AY761" s="52">
        <f>IF(参照!E761="","",参照!E761)</f>
        <v>5.3300000000000005E-4</v>
      </c>
      <c r="AZ761" s="52" t="str">
        <f>IF(参照!F761="","",参照!F761)</f>
        <v>(株)さくら新電力</v>
      </c>
      <c r="BA761" s="52" t="str">
        <f>IF(参照!G761="","",参照!G761)</f>
        <v>(株)さくら新電力_(参考値)事業者全体</v>
      </c>
      <c r="BB761" s="52">
        <f t="shared" si="42"/>
        <v>0.53300000000000003</v>
      </c>
      <c r="BD761" s="52" t="str">
        <f>IF(参照!L761="","",参照!L761)</f>
        <v/>
      </c>
    </row>
    <row r="762" spans="47:56">
      <c r="AU762" s="52" t="str">
        <f>IF(参照!A762="","",参照!A762)</f>
        <v>A0431</v>
      </c>
      <c r="AV762" s="52" t="str">
        <f>IF(参照!B762="","",参照!B762)</f>
        <v>(株)グローアップ</v>
      </c>
      <c r="AW762" s="52">
        <f>IF(参照!C762="","",参照!C762)</f>
        <v>4.0099999999999999E-4</v>
      </c>
      <c r="AX762" s="52" t="str">
        <f>IF(参照!D762="","",参照!D762)</f>
        <v/>
      </c>
      <c r="AY762" s="52">
        <f>IF(参照!E762="","",参照!E762)</f>
        <v>3.4400000000000001E-4</v>
      </c>
      <c r="AZ762" s="52" t="str">
        <f>IF(参照!F762="","",参照!F762)</f>
        <v>(株)グローアップ</v>
      </c>
      <c r="BA762" s="52" t="str">
        <f>IF(参照!G762="","",参照!G762)</f>
        <v>(株)グローアップ_</v>
      </c>
      <c r="BB762" s="52">
        <f t="shared" si="42"/>
        <v>0.34400000000000003</v>
      </c>
      <c r="BD762" s="52" t="str">
        <f>IF(参照!L762="","",参照!L762)</f>
        <v/>
      </c>
    </row>
    <row r="763" spans="47:56">
      <c r="AU763" s="52" t="str">
        <f>IF(参照!A763="","",参照!A763)</f>
        <v>A0435</v>
      </c>
      <c r="AV763" s="52" t="str">
        <f>IF(参照!B763="","",参照!B763)</f>
        <v>いこま市民パワー(株)</v>
      </c>
      <c r="AW763" s="52">
        <f>IF(参照!C763="","",参照!C763)</f>
        <v>1.05E-4</v>
      </c>
      <c r="AX763" s="52" t="str">
        <f>IF(参照!D763="","",参照!D763)</f>
        <v/>
      </c>
      <c r="AY763" s="52">
        <f>IF(参照!E763="","",参照!E763)</f>
        <v>3.9399999999999998E-4</v>
      </c>
      <c r="AZ763" s="52" t="str">
        <f>IF(参照!F763="","",参照!F763)</f>
        <v>いこま市民パワー(株)</v>
      </c>
      <c r="BA763" s="52" t="str">
        <f>IF(参照!G763="","",参照!G763)</f>
        <v>いこま市民パワー(株)_</v>
      </c>
      <c r="BB763" s="52">
        <f t="shared" si="42"/>
        <v>0.39399999999999996</v>
      </c>
      <c r="BD763" s="52" t="str">
        <f>IF(参照!L763="","",参照!L763)</f>
        <v/>
      </c>
    </row>
    <row r="764" spans="47:56">
      <c r="AU764" s="52" t="str">
        <f>IF(参照!A764="","",参照!A764)</f>
        <v>A0436</v>
      </c>
      <c r="AV764" s="52" t="str">
        <f>IF(参照!B764="","",参照!B764)</f>
        <v>(株)コープでんき東北</v>
      </c>
      <c r="AW764" s="52">
        <f>IF(参照!C764="","",参照!C764)</f>
        <v>4.1899999999999999E-4</v>
      </c>
      <c r="AX764" s="52" t="str">
        <f>IF(参照!D764="","",参照!D764)</f>
        <v/>
      </c>
      <c r="AY764" s="52">
        <f>IF(参照!E764="","",参照!E764)</f>
        <v>3.6299999999999999E-4</v>
      </c>
      <c r="AZ764" s="52" t="str">
        <f>IF(参照!F764="","",参照!F764)</f>
        <v>(株)コープでんき東北</v>
      </c>
      <c r="BA764" s="52" t="str">
        <f>IF(参照!G764="","",参照!G764)</f>
        <v>(株)コープでんき東北_</v>
      </c>
      <c r="BB764" s="52">
        <f t="shared" si="42"/>
        <v>0.36299999999999999</v>
      </c>
      <c r="BD764" s="52" t="str">
        <f>IF(参照!L764="","",参照!L764)</f>
        <v/>
      </c>
    </row>
    <row r="765" spans="47:56">
      <c r="AU765" s="52" t="str">
        <f>IF(参照!A765="","",参照!A765)</f>
        <v>A0437</v>
      </c>
      <c r="AV765" s="52" t="str">
        <f>IF(参照!B765="","",参照!B765)</f>
        <v>おもてなし山形(株)</v>
      </c>
      <c r="AW765" s="52">
        <f>IF(参照!C765="","",参照!C765)</f>
        <v>1.54E-4</v>
      </c>
      <c r="AX765" s="52" t="str">
        <f>IF(参照!D765="","",参照!D765)</f>
        <v/>
      </c>
      <c r="AY765" s="52">
        <f>IF(参照!E765="","",参照!E765)</f>
        <v>9.800000000000001E-5</v>
      </c>
      <c r="AZ765" s="52" t="str">
        <f>IF(参照!F765="","",参照!F765)</f>
        <v>おもてなし山形(株)</v>
      </c>
      <c r="BA765" s="52" t="str">
        <f>IF(参照!G765="","",参照!G765)</f>
        <v>おもてなし山形(株)_</v>
      </c>
      <c r="BB765" s="52">
        <f t="shared" si="42"/>
        <v>9.8000000000000004E-2</v>
      </c>
      <c r="BD765" s="52" t="str">
        <f>IF(参照!L765="","",参照!L765)</f>
        <v/>
      </c>
    </row>
    <row r="766" spans="47:56">
      <c r="AU766" s="52" t="str">
        <f>IF(参照!A766="","",参照!A766)</f>
        <v>A0438</v>
      </c>
      <c r="AV766" s="52" t="str">
        <f>IF(参照!B766="","",参照!B766)</f>
        <v>長野都市ガス(株)</v>
      </c>
      <c r="AW766" s="52">
        <f>IF(参照!C766="","",参照!C766)</f>
        <v>3.6400000000000001E-4</v>
      </c>
      <c r="AX766" s="52" t="str">
        <f>IF(参照!D766="","",参照!D766)</f>
        <v/>
      </c>
      <c r="AY766" s="52">
        <f>IF(参照!E766="","",参照!E766)</f>
        <v>3.0800000000000001E-4</v>
      </c>
      <c r="AZ766" s="52" t="str">
        <f>IF(参照!F766="","",参照!F766)</f>
        <v>長野都市ガス(株)</v>
      </c>
      <c r="BA766" s="52" t="str">
        <f>IF(参照!G766="","",参照!G766)</f>
        <v>長野都市ガス(株)_</v>
      </c>
      <c r="BB766" s="52">
        <f t="shared" si="42"/>
        <v>0.308</v>
      </c>
      <c r="BD766" s="52" t="str">
        <f>IF(参照!L766="","",参照!L766)</f>
        <v/>
      </c>
    </row>
    <row r="767" spans="47:56">
      <c r="AU767" s="52" t="str">
        <f>IF(参照!A767="","",参照!A767)</f>
        <v>A0439</v>
      </c>
      <c r="AV767" s="52" t="str">
        <f>IF(参照!B767="","",参照!B767)</f>
        <v>上田ガス(株)</v>
      </c>
      <c r="AW767" s="52">
        <f>IF(参照!C767="","",参照!C767)</f>
        <v>3.6400000000000001E-4</v>
      </c>
      <c r="AX767" s="52" t="str">
        <f>IF(参照!D767="","",参照!D767)</f>
        <v/>
      </c>
      <c r="AY767" s="52">
        <f>IF(参照!E767="","",参照!E767)</f>
        <v>3.0800000000000001E-4</v>
      </c>
      <c r="AZ767" s="52" t="str">
        <f>IF(参照!F767="","",参照!F767)</f>
        <v>上田ガス(株)</v>
      </c>
      <c r="BA767" s="52" t="str">
        <f>IF(参照!G767="","",参照!G767)</f>
        <v>上田ガス(株)_</v>
      </c>
      <c r="BB767" s="52">
        <f t="shared" si="42"/>
        <v>0.308</v>
      </c>
      <c r="BD767" s="52" t="str">
        <f>IF(参照!L767="","",参照!L767)</f>
        <v/>
      </c>
    </row>
    <row r="768" spans="47:56">
      <c r="AU768" s="52" t="str">
        <f>IF(参照!A768="","",参照!A768)</f>
        <v>A0440</v>
      </c>
      <c r="AV768" s="52" t="str">
        <f>IF(参照!B768="","",参照!B768)</f>
        <v>日本瓦斯(株)</v>
      </c>
      <c r="AW768" s="52">
        <f>IF(参照!C768="","",参照!C768)</f>
        <v>4.9200000000000003E-4</v>
      </c>
      <c r="AX768" s="52" t="str">
        <f>IF(参照!D768="","",参照!D768)</f>
        <v>メニューA</v>
      </c>
      <c r="AY768" s="52">
        <f>IF(参照!E768="","",参照!E768)</f>
        <v>0</v>
      </c>
      <c r="AZ768" s="52" t="str">
        <f>IF(参照!F768="","",参照!F768)</f>
        <v>日本瓦斯(株)</v>
      </c>
      <c r="BA768" s="52" t="str">
        <f>IF(参照!G768="","",参照!G768)</f>
        <v>日本瓦斯(株)_メニューA</v>
      </c>
      <c r="BB768" s="52">
        <f t="shared" si="42"/>
        <v>0</v>
      </c>
      <c r="BD768" s="52" t="str">
        <f>IF(参照!L768="","",参照!L768)</f>
        <v/>
      </c>
    </row>
    <row r="769" spans="47:56">
      <c r="AU769" s="52" t="str">
        <f>IF(参照!A769="","",参照!A769)</f>
        <v/>
      </c>
      <c r="AV769" s="52" t="str">
        <f>IF(参照!B769="","",参照!B769)</f>
        <v/>
      </c>
      <c r="AW769" s="52" t="str">
        <f>IF(参照!C769="","",参照!C769)</f>
        <v/>
      </c>
      <c r="AX769" s="52" t="str">
        <f>IF(参照!D769="","",参照!D769)</f>
        <v>メニューB(残差)</v>
      </c>
      <c r="AY769" s="52">
        <f>IF(参照!E769="","",参照!E769)</f>
        <v>4.3100000000000001E-4</v>
      </c>
      <c r="AZ769" s="52" t="str">
        <f>IF(参照!F769="","",参照!F769)</f>
        <v>日本瓦斯(株)</v>
      </c>
      <c r="BA769" s="52" t="str">
        <f>IF(参照!G769="","",参照!G769)</f>
        <v>日本瓦斯(株)_メニューB(残差)</v>
      </c>
      <c r="BB769" s="52">
        <f t="shared" si="42"/>
        <v>0.43099999999999999</v>
      </c>
      <c r="BD769" s="52" t="str">
        <f>IF(参照!L769="","",参照!L769)</f>
        <v/>
      </c>
    </row>
    <row r="770" spans="47:56">
      <c r="AU770" s="52" t="str">
        <f>IF(参照!A770="","",参照!A770)</f>
        <v/>
      </c>
      <c r="AV770" s="52" t="str">
        <f>IF(参照!B770="","",参照!B770)</f>
        <v/>
      </c>
      <c r="AW770" s="52" t="str">
        <f>IF(参照!C770="","",参照!C770)</f>
        <v/>
      </c>
      <c r="AX770" s="52" t="str">
        <f>IF(参照!D770="","",参照!D770)</f>
        <v>(参考値)事業者全体</v>
      </c>
      <c r="AY770" s="52">
        <f>IF(参照!E770="","",参照!E770)</f>
        <v>4.95E-4</v>
      </c>
      <c r="AZ770" s="52" t="str">
        <f>IF(参照!F770="","",参照!F770)</f>
        <v>日本瓦斯(株)</v>
      </c>
      <c r="BA770" s="52" t="str">
        <f>IF(参照!G770="","",参照!G770)</f>
        <v>日本瓦斯(株)_(参考値)事業者全体</v>
      </c>
      <c r="BB770" s="52">
        <f t="shared" si="42"/>
        <v>0.495</v>
      </c>
      <c r="BD770" s="52" t="str">
        <f>IF(参照!L770="","",参照!L770)</f>
        <v/>
      </c>
    </row>
    <row r="771" spans="47:56">
      <c r="AU771" s="52" t="str">
        <f>IF(参照!A771="","",参照!A771)</f>
        <v>A0441</v>
      </c>
      <c r="AV771" s="52" t="str">
        <f>IF(参照!B771="","",参照!B771)</f>
        <v>(株)内藤工業所</v>
      </c>
      <c r="AW771" s="52">
        <f>IF(参照!C771="","",参照!C771)</f>
        <v>5.0799999999999999E-4</v>
      </c>
      <c r="AX771" s="52" t="str">
        <f>IF(参照!D771="","",参照!D771)</f>
        <v/>
      </c>
      <c r="AY771" s="52">
        <f>IF(参照!E771="","",参照!E771)</f>
        <v>4.5199999999999998E-4</v>
      </c>
      <c r="AZ771" s="52" t="str">
        <f>IF(参照!F771="","",参照!F771)</f>
        <v>(株)内藤工業所</v>
      </c>
      <c r="BA771" s="52" t="str">
        <f>IF(参照!G771="","",参照!G771)</f>
        <v>(株)内藤工業所_</v>
      </c>
      <c r="BB771" s="52">
        <f t="shared" si="42"/>
        <v>0.45199999999999996</v>
      </c>
      <c r="BD771" s="52" t="str">
        <f>IF(参照!L771="","",参照!L771)</f>
        <v/>
      </c>
    </row>
    <row r="772" spans="47:56">
      <c r="AU772" s="52" t="str">
        <f>IF(参照!A772="","",参照!A772)</f>
        <v>A0442</v>
      </c>
      <c r="AV772" s="52" t="str">
        <f>IF(参照!B772="","",参照!B772)</f>
        <v>(株)シグナストラスト</v>
      </c>
      <c r="AW772" s="52">
        <f>IF(参照!C772="","",参照!C772)</f>
        <v>5.2999999999999998E-4</v>
      </c>
      <c r="AX772" s="52" t="str">
        <f>IF(参照!D772="","",参照!D772)</f>
        <v/>
      </c>
      <c r="AY772" s="52">
        <f>IF(参照!E772="","",参照!E772)</f>
        <v>4.7399999999999997E-4</v>
      </c>
      <c r="AZ772" s="52" t="str">
        <f>IF(参照!F772="","",参照!F772)</f>
        <v>(株)シグナストラスト</v>
      </c>
      <c r="BA772" s="52" t="str">
        <f>IF(参照!G772="","",参照!G772)</f>
        <v>(株)シグナストラスト_</v>
      </c>
      <c r="BB772" s="52">
        <f t="shared" si="42"/>
        <v>0.47399999999999998</v>
      </c>
      <c r="BD772" s="52" t="str">
        <f>IF(参照!L772="","",参照!L772)</f>
        <v/>
      </c>
    </row>
    <row r="773" spans="47:56">
      <c r="AU773" s="52" t="str">
        <f>IF(参照!A773="","",参照!A773)</f>
        <v>A0443</v>
      </c>
      <c r="AV773" s="52" t="str">
        <f>IF(参照!B773="","",参照!B773)</f>
        <v>ゲーテハウス(株)</v>
      </c>
      <c r="AW773" s="52">
        <f>IF(参照!C773="","",参照!C773)</f>
        <v>4.8899999999999996E-4</v>
      </c>
      <c r="AX773" s="52" t="str">
        <f>IF(参照!D773="","",参照!D773)</f>
        <v/>
      </c>
      <c r="AY773" s="52">
        <f>IF(参照!E773="","",参照!E773)</f>
        <v>5.1199999999999998E-4</v>
      </c>
      <c r="AZ773" s="52" t="str">
        <f>IF(参照!F773="","",参照!F773)</f>
        <v>ゲーテハウス(株)</v>
      </c>
      <c r="BA773" s="52" t="str">
        <f>IF(参照!G773="","",参照!G773)</f>
        <v>ゲーテハウス(株)_</v>
      </c>
      <c r="BB773" s="52">
        <f t="shared" ref="BB773:BB836" si="43">AY773*1000</f>
        <v>0.51200000000000001</v>
      </c>
      <c r="BD773" s="52" t="str">
        <f>IF(参照!L773="","",参照!L773)</f>
        <v/>
      </c>
    </row>
    <row r="774" spans="47:56">
      <c r="AU774" s="52" t="str">
        <f>IF(参照!A774="","",参照!A774)</f>
        <v>A0445</v>
      </c>
      <c r="AV774" s="52" t="str">
        <f>IF(参照!B774="","",参照!B774)</f>
        <v>岩手電力(株)</v>
      </c>
      <c r="AW774" s="52">
        <f>IF(参照!C774="","",参照!C774)</f>
        <v>5.22E-4</v>
      </c>
      <c r="AX774" s="52" t="str">
        <f>IF(参照!D774="","",参照!D774)</f>
        <v/>
      </c>
      <c r="AY774" s="52">
        <f>IF(参照!E774="","",参照!E774)</f>
        <v>5.0799999999999999E-4</v>
      </c>
      <c r="AZ774" s="52" t="str">
        <f>IF(参照!F774="","",参照!F774)</f>
        <v>岩手電力(株)</v>
      </c>
      <c r="BA774" s="52" t="str">
        <f>IF(参照!G774="","",参照!G774)</f>
        <v>岩手電力(株)_</v>
      </c>
      <c r="BB774" s="52">
        <f t="shared" si="43"/>
        <v>0.50800000000000001</v>
      </c>
      <c r="BD774" s="52" t="str">
        <f>IF(参照!L774="","",参照!L774)</f>
        <v/>
      </c>
    </row>
    <row r="775" spans="47:56">
      <c r="AU775" s="52" t="str">
        <f>IF(参照!A775="","",参照!A775)</f>
        <v>A0446</v>
      </c>
      <c r="AV775" s="52" t="str">
        <f>IF(参照!B775="","",参照!B775)</f>
        <v>ＪＰエネルギー(株)</v>
      </c>
      <c r="AW775" s="52">
        <f>IF(参照!C775="","",参照!C775)</f>
        <v>4.95E-4</v>
      </c>
      <c r="AX775" s="52" t="str">
        <f>IF(参照!D775="","",参照!D775)</f>
        <v/>
      </c>
      <c r="AY775" s="52">
        <f>IF(参照!E775="","",参照!E775)</f>
        <v>5.3899999999999998E-4</v>
      </c>
      <c r="AZ775" s="52" t="str">
        <f>IF(参照!F775="","",参照!F775)</f>
        <v>ＪＰエネルギー(株)</v>
      </c>
      <c r="BA775" s="52" t="str">
        <f>IF(参照!G775="","",参照!G775)</f>
        <v>ＪＰエネルギー(株)_</v>
      </c>
      <c r="BB775" s="52">
        <f t="shared" si="43"/>
        <v>0.53900000000000003</v>
      </c>
      <c r="BD775" s="52" t="str">
        <f>IF(参照!L775="","",参照!L775)</f>
        <v/>
      </c>
    </row>
    <row r="776" spans="47:56">
      <c r="AU776" s="52" t="str">
        <f>IF(参照!A776="","",参照!A776)</f>
        <v>A0447</v>
      </c>
      <c r="AV776" s="52" t="str">
        <f>IF(参照!B776="","",参照!B776)</f>
        <v>兵庫電力(株)</v>
      </c>
      <c r="AW776" s="52">
        <f>IF(参照!C776="","",参照!C776)</f>
        <v>4.7600000000000002E-4</v>
      </c>
      <c r="AX776" s="52" t="str">
        <f>IF(参照!D776="","",参照!D776)</f>
        <v/>
      </c>
      <c r="AY776" s="52">
        <f>IF(参照!E776="","",参照!E776)</f>
        <v>4.2000000000000002E-4</v>
      </c>
      <c r="AZ776" s="52" t="str">
        <f>IF(参照!F776="","",参照!F776)</f>
        <v>兵庫電力(株)</v>
      </c>
      <c r="BA776" s="52" t="str">
        <f>IF(参照!G776="","",参照!G776)</f>
        <v>兵庫電力(株)_</v>
      </c>
      <c r="BB776" s="52">
        <f t="shared" si="43"/>
        <v>0.42000000000000004</v>
      </c>
      <c r="BD776" s="52" t="str">
        <f>IF(参照!L776="","",参照!L776)</f>
        <v/>
      </c>
    </row>
    <row r="777" spans="47:56">
      <c r="AU777" s="52" t="str">
        <f>IF(参照!A777="","",参照!A777)</f>
        <v>A0448</v>
      </c>
      <c r="AV777" s="52" t="str">
        <f>IF(参照!B777="","",参照!B777)</f>
        <v>大和ライフエナジア(株)</v>
      </c>
      <c r="AW777" s="52">
        <f>IF(参照!C777="","",参照!C777)</f>
        <v>4.7600000000000002E-4</v>
      </c>
      <c r="AX777" s="52" t="str">
        <f>IF(参照!D777="","",参照!D777)</f>
        <v>メニューA</v>
      </c>
      <c r="AY777" s="52">
        <f>IF(参照!E777="","",参照!E777)</f>
        <v>0</v>
      </c>
      <c r="AZ777" s="52" t="str">
        <f>IF(参照!F777="","",参照!F777)</f>
        <v>大和ライフエナジア(株)</v>
      </c>
      <c r="BA777" s="52" t="str">
        <f>IF(参照!G777="","",参照!G777)</f>
        <v>大和ライフエナジア(株)_メニューA</v>
      </c>
      <c r="BB777" s="52">
        <f t="shared" si="43"/>
        <v>0</v>
      </c>
      <c r="BD777" s="52" t="str">
        <f>IF(参照!L777="","",参照!L777)</f>
        <v/>
      </c>
    </row>
    <row r="778" spans="47:56">
      <c r="AU778" s="52" t="str">
        <f>IF(参照!A778="","",参照!A778)</f>
        <v/>
      </c>
      <c r="AV778" s="52" t="str">
        <f>IF(参照!B778="","",参照!B778)</f>
        <v/>
      </c>
      <c r="AW778" s="52" t="str">
        <f>IF(参照!C778="","",参照!C778)</f>
        <v/>
      </c>
      <c r="AX778" s="52" t="str">
        <f>IF(参照!D778="","",参照!D778)</f>
        <v>メニューB(残差)</v>
      </c>
      <c r="AY778" s="52">
        <f>IF(参照!E778="","",参照!E778)</f>
        <v>4.2400000000000001E-4</v>
      </c>
      <c r="AZ778" s="52" t="str">
        <f>IF(参照!F778="","",参照!F778)</f>
        <v>大和ライフエナジア(株)</v>
      </c>
      <c r="BA778" s="52" t="str">
        <f>IF(参照!G778="","",参照!G778)</f>
        <v>大和ライフエナジア(株)_メニューB(残差)</v>
      </c>
      <c r="BB778" s="52">
        <f t="shared" si="43"/>
        <v>0.42399999999999999</v>
      </c>
      <c r="BD778" s="52" t="str">
        <f>IF(参照!L778="","",参照!L778)</f>
        <v/>
      </c>
    </row>
    <row r="779" spans="47:56">
      <c r="AU779" s="52" t="str">
        <f>IF(参照!A779="","",参照!A779)</f>
        <v/>
      </c>
      <c r="AV779" s="52" t="str">
        <f>IF(参照!B779="","",参照!B779)</f>
        <v/>
      </c>
      <c r="AW779" s="52" t="str">
        <f>IF(参照!C779="","",参照!C779)</f>
        <v/>
      </c>
      <c r="AX779" s="52" t="str">
        <f>IF(参照!D779="","",参照!D779)</f>
        <v>(参考値)事業者全体</v>
      </c>
      <c r="AY779" s="52">
        <f>IF(参照!E779="","",参照!E779)</f>
        <v>4.26E-4</v>
      </c>
      <c r="AZ779" s="52" t="str">
        <f>IF(参照!F779="","",参照!F779)</f>
        <v>大和ライフエナジア(株)</v>
      </c>
      <c r="BA779" s="52" t="str">
        <f>IF(参照!G779="","",参照!G779)</f>
        <v>大和ライフエナジア(株)_(参考値)事業者全体</v>
      </c>
      <c r="BB779" s="52">
        <f t="shared" si="43"/>
        <v>0.42599999999999999</v>
      </c>
      <c r="BD779" s="52" t="str">
        <f>IF(参照!L779="","",参照!L779)</f>
        <v/>
      </c>
    </row>
    <row r="780" spans="47:56">
      <c r="AU780" s="52" t="str">
        <f>IF(参照!A780="","",参照!A780)</f>
        <v>A0451</v>
      </c>
      <c r="AV780" s="52" t="str">
        <f>IF(参照!B780="","",参照!B780)</f>
        <v>Ｃｏｃｏテラスたがわ(株)</v>
      </c>
      <c r="AW780" s="52">
        <f>IF(参照!C780="","",参照!C780)</f>
        <v>3.2499999999999999E-4</v>
      </c>
      <c r="AX780" s="52" t="str">
        <f>IF(参照!D780="","",参照!D780)</f>
        <v/>
      </c>
      <c r="AY780" s="52">
        <f>IF(参照!E780="","",参照!E780)</f>
        <v>3.1100000000000002E-4</v>
      </c>
      <c r="AZ780" s="52" t="str">
        <f>IF(参照!F780="","",参照!F780)</f>
        <v>Ｃｏｃｏテラスたがわ(株)</v>
      </c>
      <c r="BA780" s="52" t="str">
        <f>IF(参照!G780="","",参照!G780)</f>
        <v>Ｃｏｃｏテラスたがわ(株)_</v>
      </c>
      <c r="BB780" s="52">
        <f t="shared" si="43"/>
        <v>0.311</v>
      </c>
      <c r="BD780" s="52" t="str">
        <f>IF(参照!L780="","",参照!L780)</f>
        <v/>
      </c>
    </row>
    <row r="781" spans="47:56">
      <c r="AU781" s="52" t="str">
        <f>IF(参照!A781="","",参照!A781)</f>
        <v>A0452</v>
      </c>
      <c r="AV781" s="52" t="str">
        <f>IF(参照!B781="","",参照!B781)</f>
        <v>東北電力エナジートレーディング(株)</v>
      </c>
      <c r="AW781" s="52" t="str">
        <f>IF(参照!C781="","",参照!C781)</f>
        <v>0.000453※</v>
      </c>
      <c r="AX781" s="52" t="str">
        <f>IF(参照!D781="","",参照!D781)</f>
        <v/>
      </c>
      <c r="AY781" s="52">
        <f>IF(参照!E781="","",参照!E781)</f>
        <v>4.5300000000000001E-4</v>
      </c>
      <c r="AZ781" s="52" t="str">
        <f>IF(参照!F781="","",参照!F781)</f>
        <v>東北電力エナジートレーディング(株)</v>
      </c>
      <c r="BA781" s="52" t="str">
        <f>IF(参照!G781="","",参照!G781)</f>
        <v>東北電力エナジートレーディング(株)_</v>
      </c>
      <c r="BB781" s="52">
        <f t="shared" si="43"/>
        <v>0.45300000000000001</v>
      </c>
      <c r="BD781" s="52" t="str">
        <f>IF(参照!L781="","",参照!L781)</f>
        <v/>
      </c>
    </row>
    <row r="782" spans="47:56">
      <c r="AU782" s="52" t="str">
        <f>IF(参照!A782="","",参照!A782)</f>
        <v>A0453</v>
      </c>
      <c r="AV782" s="52" t="str">
        <f>IF(参照!B782="","",参照!B782)</f>
        <v>(株)横浜環境デザイン</v>
      </c>
      <c r="AW782" s="52">
        <f>IF(参照!C782="","",参照!C782)</f>
        <v>3.8900000000000002E-4</v>
      </c>
      <c r="AX782" s="52" t="str">
        <f>IF(参照!D782="","",参照!D782)</f>
        <v>メニューA</v>
      </c>
      <c r="AY782" s="52">
        <f>IF(参照!E782="","",参照!E782)</f>
        <v>0</v>
      </c>
      <c r="AZ782" s="52" t="str">
        <f>IF(参照!F782="","",参照!F782)</f>
        <v>(株)横浜環境デザイン</v>
      </c>
      <c r="BA782" s="52" t="str">
        <f>IF(参照!G782="","",参照!G782)</f>
        <v>(株)横浜環境デザイン_メニューA</v>
      </c>
      <c r="BB782" s="52">
        <f t="shared" si="43"/>
        <v>0</v>
      </c>
      <c r="BD782" s="52" t="str">
        <f>IF(参照!L782="","",参照!L782)</f>
        <v/>
      </c>
    </row>
    <row r="783" spans="47:56">
      <c r="AU783" s="52" t="str">
        <f>IF(参照!A783="","",参照!A783)</f>
        <v/>
      </c>
      <c r="AV783" s="52" t="str">
        <f>IF(参照!B783="","",参照!B783)</f>
        <v/>
      </c>
      <c r="AW783" s="52" t="str">
        <f>IF(参照!C783="","",参照!C783)</f>
        <v/>
      </c>
      <c r="AX783" s="52" t="str">
        <f>IF(参照!D783="","",参照!D783)</f>
        <v>メニューB(残差)</v>
      </c>
      <c r="AY783" s="52">
        <f>IF(参照!E783="","",参照!E783)</f>
        <v>4.46E-4</v>
      </c>
      <c r="AZ783" s="52" t="str">
        <f>IF(参照!F783="","",参照!F783)</f>
        <v>(株)横浜環境デザイン</v>
      </c>
      <c r="BA783" s="52" t="str">
        <f>IF(参照!G783="","",参照!G783)</f>
        <v>(株)横浜環境デザイン_メニューB(残差)</v>
      </c>
      <c r="BB783" s="52">
        <f t="shared" si="43"/>
        <v>0.44600000000000001</v>
      </c>
      <c r="BD783" s="52" t="str">
        <f>IF(参照!L783="","",参照!L783)</f>
        <v/>
      </c>
    </row>
    <row r="784" spans="47:56">
      <c r="AU784" s="52" t="str">
        <f>IF(参照!A784="","",参照!A784)</f>
        <v/>
      </c>
      <c r="AV784" s="52" t="str">
        <f>IF(参照!B784="","",参照!B784)</f>
        <v/>
      </c>
      <c r="AW784" s="52" t="str">
        <f>IF(参照!C784="","",参照!C784)</f>
        <v/>
      </c>
      <c r="AX784" s="52" t="str">
        <f>IF(参照!D784="","",参照!D784)</f>
        <v>(参考値)事業者全体</v>
      </c>
      <c r="AY784" s="52">
        <f>IF(参照!E784="","",参照!E784)</f>
        <v>4.6000000000000001E-4</v>
      </c>
      <c r="AZ784" s="52" t="str">
        <f>IF(参照!F784="","",参照!F784)</f>
        <v>(株)横浜環境デザイン</v>
      </c>
      <c r="BA784" s="52" t="str">
        <f>IF(参照!G784="","",参照!G784)</f>
        <v>(株)横浜環境デザイン_(参考値)事業者全体</v>
      </c>
      <c r="BB784" s="52">
        <f t="shared" si="43"/>
        <v>0.46</v>
      </c>
      <c r="BD784" s="52" t="str">
        <f>IF(参照!L784="","",参照!L784)</f>
        <v/>
      </c>
    </row>
    <row r="785" spans="47:56">
      <c r="AU785" s="52" t="str">
        <f>IF(参照!A785="","",参照!A785)</f>
        <v>A0454</v>
      </c>
      <c r="AV785" s="52" t="str">
        <f>IF(参照!B785="","",参照!B785)</f>
        <v>(株)まち未来製作所</v>
      </c>
      <c r="AW785" s="52">
        <f>IF(参照!C785="","",参照!C785)</f>
        <v>3.0200000000000002E-4</v>
      </c>
      <c r="AX785" s="52" t="str">
        <f>IF(参照!D785="","",参照!D785)</f>
        <v/>
      </c>
      <c r="AY785" s="52">
        <f>IF(参照!E785="","",参照!E785)</f>
        <v>5.2899999999999996E-4</v>
      </c>
      <c r="AZ785" s="52" t="str">
        <f>IF(参照!F785="","",参照!F785)</f>
        <v>(株)まち未来製作所</v>
      </c>
      <c r="BA785" s="52" t="str">
        <f>IF(参照!G785="","",参照!G785)</f>
        <v>(株)まち未来製作所_</v>
      </c>
      <c r="BB785" s="52">
        <f t="shared" si="43"/>
        <v>0.52899999999999991</v>
      </c>
      <c r="BD785" s="52" t="str">
        <f>IF(参照!L785="","",参照!L785)</f>
        <v/>
      </c>
    </row>
    <row r="786" spans="47:56">
      <c r="AU786" s="52" t="str">
        <f>IF(参照!A786="","",参照!A786)</f>
        <v>A0455</v>
      </c>
      <c r="AV786" s="52" t="str">
        <f>IF(参照!B786="","",参照!B786)</f>
        <v>ＴＲＥＮＤＥ(株)</v>
      </c>
      <c r="AW786" s="52">
        <f>IF(参照!C786="","",参照!C786)</f>
        <v>4.9399999999999997E-4</v>
      </c>
      <c r="AX786" s="52" t="str">
        <f>IF(参照!D786="","",参照!D786)</f>
        <v/>
      </c>
      <c r="AY786" s="52">
        <f>IF(参照!E786="","",参照!E786)</f>
        <v>4.8799999999999999E-4</v>
      </c>
      <c r="AZ786" s="52" t="str">
        <f>IF(参照!F786="","",参照!F786)</f>
        <v>ＴＲＥＮＤＥ(株)</v>
      </c>
      <c r="BA786" s="52" t="str">
        <f>IF(参照!G786="","",参照!G786)</f>
        <v>ＴＲＥＮＤＥ(株)_</v>
      </c>
      <c r="BB786" s="52">
        <f t="shared" si="43"/>
        <v>0.48799999999999999</v>
      </c>
      <c r="BD786" s="52" t="str">
        <f>IF(参照!L786="","",参照!L786)</f>
        <v/>
      </c>
    </row>
    <row r="787" spans="47:56">
      <c r="AU787" s="52" t="str">
        <f>IF(参照!A787="","",参照!A787)</f>
        <v>A0456</v>
      </c>
      <c r="AV787" s="52" t="str">
        <f>IF(参照!B787="","",参照!B787)</f>
        <v>(株)どさんこパワー</v>
      </c>
      <c r="AW787" s="52">
        <f>IF(参照!C787="","",参照!C787)</f>
        <v>5.0500000000000002E-4</v>
      </c>
      <c r="AX787" s="52" t="str">
        <f>IF(参照!D787="","",参照!D787)</f>
        <v>メニューA</v>
      </c>
      <c r="AY787" s="52">
        <f>IF(参照!E787="","",参照!E787)</f>
        <v>0</v>
      </c>
      <c r="AZ787" s="52" t="str">
        <f>IF(参照!F787="","",参照!F787)</f>
        <v>(株)どさんこパワー</v>
      </c>
      <c r="BA787" s="52" t="str">
        <f>IF(参照!G787="","",参照!G787)</f>
        <v>(株)どさんこパワー_メニューA</v>
      </c>
      <c r="BB787" s="52">
        <f t="shared" si="43"/>
        <v>0</v>
      </c>
      <c r="BD787" s="52" t="str">
        <f>IF(参照!L787="","",参照!L787)</f>
        <v/>
      </c>
    </row>
    <row r="788" spans="47:56">
      <c r="AU788" s="52" t="str">
        <f>IF(参照!A788="","",参照!A788)</f>
        <v/>
      </c>
      <c r="AV788" s="52" t="str">
        <f>IF(参照!B788="","",参照!B788)</f>
        <v/>
      </c>
      <c r="AW788" s="52" t="str">
        <f>IF(参照!C788="","",参照!C788)</f>
        <v/>
      </c>
      <c r="AX788" s="52" t="str">
        <f>IF(参照!D788="","",参照!D788)</f>
        <v>メニューB(残差)</v>
      </c>
      <c r="AY788" s="52">
        <f>IF(参照!E788="","",参照!E788)</f>
        <v>5.5800000000000001E-4</v>
      </c>
      <c r="AZ788" s="52" t="str">
        <f>IF(参照!F788="","",参照!F788)</f>
        <v>(株)どさんこパワー</v>
      </c>
      <c r="BA788" s="52" t="str">
        <f>IF(参照!G788="","",参照!G788)</f>
        <v>(株)どさんこパワー_メニューB(残差)</v>
      </c>
      <c r="BB788" s="52">
        <f t="shared" si="43"/>
        <v>0.55800000000000005</v>
      </c>
      <c r="BD788" s="52" t="str">
        <f>IF(参照!L788="","",参照!L788)</f>
        <v/>
      </c>
    </row>
    <row r="789" spans="47:56">
      <c r="AU789" s="52" t="str">
        <f>IF(参照!A789="","",参照!A789)</f>
        <v/>
      </c>
      <c r="AV789" s="52" t="str">
        <f>IF(参照!B789="","",参照!B789)</f>
        <v/>
      </c>
      <c r="AW789" s="52" t="str">
        <f>IF(参照!C789="","",参照!C789)</f>
        <v/>
      </c>
      <c r="AX789" s="52" t="str">
        <f>IF(参照!D789="","",参照!D789)</f>
        <v>(参考値)事業者全体</v>
      </c>
      <c r="AY789" s="52">
        <f>IF(参照!E789="","",参照!E789)</f>
        <v>5.3600000000000002E-4</v>
      </c>
      <c r="AZ789" s="52" t="str">
        <f>IF(参照!F789="","",参照!F789)</f>
        <v>(株)どさんこパワー</v>
      </c>
      <c r="BA789" s="52" t="str">
        <f>IF(参照!G789="","",参照!G789)</f>
        <v>(株)どさんこパワー_(参考値)事業者全体</v>
      </c>
      <c r="BB789" s="52">
        <f t="shared" si="43"/>
        <v>0.53600000000000003</v>
      </c>
      <c r="BD789" s="52" t="str">
        <f>IF(参照!L789="","",参照!L789)</f>
        <v/>
      </c>
    </row>
    <row r="790" spans="47:56">
      <c r="AU790" s="52" t="str">
        <f>IF(参照!A790="","",参照!A790)</f>
        <v>A0457</v>
      </c>
      <c r="AV790" s="52" t="str">
        <f>IF(参照!B790="","",参照!B790)</f>
        <v>トリニティエナジー(株)</v>
      </c>
      <c r="AW790" s="52">
        <f>IF(参照!C790="","",参照!C790)</f>
        <v>4.5900000000000004E-4</v>
      </c>
      <c r="AX790" s="52" t="str">
        <f>IF(参照!D790="","",参照!D790)</f>
        <v/>
      </c>
      <c r="AY790" s="52">
        <f>IF(参照!E790="","",参照!E790)</f>
        <v>4.7299999999999995E-4</v>
      </c>
      <c r="AZ790" s="52" t="str">
        <f>IF(参照!F790="","",参照!F790)</f>
        <v>トリニティエナジー(株)</v>
      </c>
      <c r="BA790" s="52" t="str">
        <f>IF(参照!G790="","",参照!G790)</f>
        <v>トリニティエナジー(株)_</v>
      </c>
      <c r="BB790" s="52">
        <f t="shared" si="43"/>
        <v>0.47299999999999998</v>
      </c>
      <c r="BD790" s="52" t="str">
        <f>IF(参照!L790="","",参照!L790)</f>
        <v/>
      </c>
    </row>
    <row r="791" spans="47:56">
      <c r="AU791" s="52" t="str">
        <f>IF(参照!A791="","",参照!A791)</f>
        <v>A0458</v>
      </c>
      <c r="AV791" s="52" t="str">
        <f>IF(参照!B791="","",参照!B791)</f>
        <v>ワンワールドエナジー(株)(旧：(株)地方創生テクノロジーラボ)</v>
      </c>
      <c r="AW791" s="52">
        <f>IF(参照!C791="","",参照!C791)</f>
        <v>4.6500000000000003E-4</v>
      </c>
      <c r="AX791" s="52" t="str">
        <f>IF(参照!D791="","",参照!D791)</f>
        <v/>
      </c>
      <c r="AY791" s="52">
        <f>IF(参照!E791="","",参照!E791)</f>
        <v>4.35E-4</v>
      </c>
      <c r="AZ791" s="52" t="str">
        <f>IF(参照!F791="","",参照!F791)</f>
        <v>ワンワールドエナジー(株)(旧：(株)地方創生テクノロジーラボ)</v>
      </c>
      <c r="BA791" s="52" t="str">
        <f>IF(参照!G791="","",参照!G791)</f>
        <v>ワンワールドエナジー(株)(旧：(株)地方創生テクノロジーラボ)_</v>
      </c>
      <c r="BB791" s="52">
        <f t="shared" si="43"/>
        <v>0.435</v>
      </c>
      <c r="BD791" s="52" t="str">
        <f>IF(参照!L791="","",参照!L791)</f>
        <v/>
      </c>
    </row>
    <row r="792" spans="47:56">
      <c r="AU792" s="52" t="str">
        <f>IF(参照!A792="","",参照!A792)</f>
        <v>A0459</v>
      </c>
      <c r="AV792" s="52" t="str">
        <f>IF(参照!B792="","",参照!B792)</f>
        <v>みなとみらい電力(株)</v>
      </c>
      <c r="AW792" s="52">
        <f>IF(参照!C792="","",参照!C792)</f>
        <v>4.9399999999999997E-4</v>
      </c>
      <c r="AX792" s="52" t="str">
        <f>IF(参照!D792="","",参照!D792)</f>
        <v/>
      </c>
      <c r="AY792" s="52">
        <f>IF(参照!E792="","",参照!E792)</f>
        <v>5.1599999999999997E-4</v>
      </c>
      <c r="AZ792" s="52" t="str">
        <f>IF(参照!F792="","",参照!F792)</f>
        <v>みなとみらい電力(株)</v>
      </c>
      <c r="BA792" s="52" t="str">
        <f>IF(参照!G792="","",参照!G792)</f>
        <v>みなとみらい電力(株)_</v>
      </c>
      <c r="BB792" s="52">
        <f t="shared" si="43"/>
        <v>0.51600000000000001</v>
      </c>
      <c r="BD792" s="52" t="str">
        <f>IF(参照!L792="","",参照!L792)</f>
        <v/>
      </c>
    </row>
    <row r="793" spans="47:56">
      <c r="AU793" s="52" t="str">
        <f>IF(参照!A793="","",参照!A793)</f>
        <v>A0461</v>
      </c>
      <c r="AV793" s="52" t="str">
        <f>IF(参照!B793="","",参照!B793)</f>
        <v>(株)ＬＩＸＩＬ　ＴＥＰＣＯ　スマートパートナーズ</v>
      </c>
      <c r="AW793" s="52">
        <f>IF(参照!C793="","",参照!C793)</f>
        <v>4.9700000000000005E-4</v>
      </c>
      <c r="AX793" s="52" t="str">
        <f>IF(参照!D793="","",参照!D793)</f>
        <v>メニューA</v>
      </c>
      <c r="AY793" s="52">
        <f>IF(参照!E793="","",参照!E793)</f>
        <v>0</v>
      </c>
      <c r="AZ793" s="52" t="str">
        <f>IF(参照!F793="","",参照!F793)</f>
        <v>(株)ＬＩＸＩＬ　ＴＥＰＣＯ　スマートパートナーズ</v>
      </c>
      <c r="BA793" s="52" t="str">
        <f>IF(参照!G793="","",参照!G793)</f>
        <v>(株)ＬＩＸＩＬ　ＴＥＰＣＯ　スマートパートナーズ_メニューA</v>
      </c>
      <c r="BB793" s="52">
        <f t="shared" si="43"/>
        <v>0</v>
      </c>
      <c r="BD793" s="52" t="str">
        <f>IF(参照!L793="","",参照!L793)</f>
        <v/>
      </c>
    </row>
    <row r="794" spans="47:56">
      <c r="AU794" s="52" t="str">
        <f>IF(参照!A794="","",参照!A794)</f>
        <v/>
      </c>
      <c r="AV794" s="52" t="str">
        <f>IF(参照!B794="","",参照!B794)</f>
        <v/>
      </c>
      <c r="AW794" s="52" t="str">
        <f>IF(参照!C794="","",参照!C794)</f>
        <v/>
      </c>
      <c r="AX794" s="52" t="str">
        <f>IF(参照!D794="","",参照!D794)</f>
        <v>メニューB</v>
      </c>
      <c r="AY794" s="52">
        <f>IF(参照!E794="","",参照!E794)</f>
        <v>2.0100000000000001E-4</v>
      </c>
      <c r="AZ794" s="52" t="str">
        <f>IF(参照!F794="","",参照!F794)</f>
        <v>(株)ＬＩＸＩＬ　ＴＥＰＣＯ　スマートパートナーズ</v>
      </c>
      <c r="BA794" s="52" t="str">
        <f>IF(参照!G794="","",参照!G794)</f>
        <v>(株)ＬＩＸＩＬ　ＴＥＰＣＯ　スマートパートナーズ_メニューB</v>
      </c>
      <c r="BB794" s="52">
        <f t="shared" si="43"/>
        <v>0.20100000000000001</v>
      </c>
      <c r="BD794" s="52" t="str">
        <f>IF(参照!L794="","",参照!L794)</f>
        <v/>
      </c>
    </row>
    <row r="795" spans="47:56">
      <c r="AU795" s="52" t="str">
        <f>IF(参照!A795="","",参照!A795)</f>
        <v/>
      </c>
      <c r="AV795" s="52" t="str">
        <f>IF(参照!B795="","",参照!B795)</f>
        <v/>
      </c>
      <c r="AW795" s="52" t="str">
        <f>IF(参照!C795="","",参照!C795)</f>
        <v/>
      </c>
      <c r="AX795" s="52" t="str">
        <f>IF(参照!D795="","",参照!D795)</f>
        <v>メニューC(残差)</v>
      </c>
      <c r="AY795" s="52">
        <f>IF(参照!E795="","",参照!E795)</f>
        <v>5.2900000000000006E-4</v>
      </c>
      <c r="AZ795" s="52" t="str">
        <f>IF(参照!F795="","",参照!F795)</f>
        <v>(株)ＬＩＸＩＬ　ＴＥＰＣＯ　スマートパートナーズ</v>
      </c>
      <c r="BA795" s="52" t="str">
        <f>IF(参照!G795="","",参照!G795)</f>
        <v>(株)ＬＩＸＩＬ　ＴＥＰＣＯ　スマートパートナーズ_メニューC(残差)</v>
      </c>
      <c r="BB795" s="52">
        <f t="shared" si="43"/>
        <v>0.52900000000000003</v>
      </c>
      <c r="BD795" s="52" t="str">
        <f>IF(参照!L795="","",参照!L795)</f>
        <v/>
      </c>
    </row>
    <row r="796" spans="47:56">
      <c r="AU796" s="52" t="str">
        <f>IF(参照!A796="","",参照!A796)</f>
        <v/>
      </c>
      <c r="AV796" s="52" t="str">
        <f>IF(参照!B796="","",参照!B796)</f>
        <v/>
      </c>
      <c r="AW796" s="52" t="str">
        <f>IF(参照!C796="","",参照!C796)</f>
        <v/>
      </c>
      <c r="AX796" s="52" t="str">
        <f>IF(参照!D796="","",参照!D796)</f>
        <v>(参考値)事業者全体</v>
      </c>
      <c r="AY796" s="52">
        <f>IF(参照!E796="","",参照!E796)</f>
        <v>4.9200000000000003E-4</v>
      </c>
      <c r="AZ796" s="52" t="str">
        <f>IF(参照!F796="","",参照!F796)</f>
        <v>(株)ＬＩＸＩＬ　ＴＥＰＣＯ　スマートパートナーズ</v>
      </c>
      <c r="BA796" s="52" t="str">
        <f>IF(参照!G796="","",参照!G796)</f>
        <v>(株)ＬＩＸＩＬ　ＴＥＰＣＯ　スマートパートナーズ_(参考値)事業者全体</v>
      </c>
      <c r="BB796" s="52">
        <f t="shared" si="43"/>
        <v>0.49200000000000005</v>
      </c>
      <c r="BD796" s="52" t="str">
        <f>IF(参照!L796="","",参照!L796)</f>
        <v/>
      </c>
    </row>
    <row r="797" spans="47:56">
      <c r="AU797" s="52" t="str">
        <f>IF(参照!A797="","",参照!A797)</f>
        <v>A0463</v>
      </c>
      <c r="AV797" s="52" t="str">
        <f>IF(参照!B797="","",参照!B797)</f>
        <v>(株)ＮＥＸＴ　ＯＮＥ</v>
      </c>
      <c r="AW797" s="52">
        <f>IF(参照!C797="","",参照!C797)</f>
        <v>5.31E-4</v>
      </c>
      <c r="AX797" s="52" t="str">
        <f>IF(参照!D797="","",参照!D797)</f>
        <v/>
      </c>
      <c r="AY797" s="52">
        <f>IF(参照!E797="","",参照!E797)</f>
        <v>5.1400000000000003E-4</v>
      </c>
      <c r="AZ797" s="52" t="str">
        <f>IF(参照!F797="","",参照!F797)</f>
        <v>(株)ＮＥＸＴ　ＯＮＥ</v>
      </c>
      <c r="BA797" s="52" t="str">
        <f>IF(参照!G797="","",参照!G797)</f>
        <v>(株)ＮＥＸＴ　ＯＮＥ_</v>
      </c>
      <c r="BB797" s="52">
        <f t="shared" si="43"/>
        <v>0.51400000000000001</v>
      </c>
      <c r="BD797" s="52" t="str">
        <f>IF(参照!L797="","",参照!L797)</f>
        <v/>
      </c>
    </row>
    <row r="798" spans="47:56">
      <c r="AU798" s="52" t="str">
        <f>IF(参照!A798="","",参照!A798)</f>
        <v>A0465</v>
      </c>
      <c r="AV798" s="52" t="str">
        <f>IF(参照!B798="","",参照!B798)</f>
        <v>(株)ユビニティー</v>
      </c>
      <c r="AW798" s="52">
        <f>IF(参照!C798="","",参照!C798)</f>
        <v>5.8100000000000003E-4</v>
      </c>
      <c r="AX798" s="52" t="str">
        <f>IF(参照!D798="","",参照!D798)</f>
        <v/>
      </c>
      <c r="AY798" s="52">
        <f>IF(参照!E798="","",参照!E798)</f>
        <v>5.6400000000000005E-4</v>
      </c>
      <c r="AZ798" s="52" t="str">
        <f>IF(参照!F798="","",参照!F798)</f>
        <v>(株)ユビニティー</v>
      </c>
      <c r="BA798" s="52" t="str">
        <f>IF(参照!G798="","",参照!G798)</f>
        <v>(株)ユビニティー_</v>
      </c>
      <c r="BB798" s="52">
        <f t="shared" si="43"/>
        <v>0.56400000000000006</v>
      </c>
      <c r="BD798" s="52" t="str">
        <f>IF(参照!L798="","",参照!L798)</f>
        <v/>
      </c>
    </row>
    <row r="799" spans="47:56">
      <c r="AU799" s="52" t="str">
        <f>IF(参照!A799="","",参照!A799)</f>
        <v>A0466</v>
      </c>
      <c r="AV799" s="52" t="str">
        <f>IF(参照!B799="","",参照!B799)</f>
        <v>(株)宮交シティ</v>
      </c>
      <c r="AW799" s="52">
        <f>IF(参照!C799="","",参照!C799)</f>
        <v>3.2200000000000002E-4</v>
      </c>
      <c r="AX799" s="52" t="str">
        <f>IF(参照!D799="","",参照!D799)</f>
        <v/>
      </c>
      <c r="AY799" s="52">
        <f>IF(参照!E799="","",参照!E799)</f>
        <v>2.6600000000000001E-4</v>
      </c>
      <c r="AZ799" s="52" t="str">
        <f>IF(参照!F799="","",参照!F799)</f>
        <v>(株)宮交シティ</v>
      </c>
      <c r="BA799" s="52" t="str">
        <f>IF(参照!G799="","",参照!G799)</f>
        <v>(株)宮交シティ_</v>
      </c>
      <c r="BB799" s="52">
        <f t="shared" si="43"/>
        <v>0.26600000000000001</v>
      </c>
      <c r="BD799" s="52" t="str">
        <f>IF(参照!L799="","",参照!L799)</f>
        <v/>
      </c>
    </row>
    <row r="800" spans="47:56">
      <c r="AU800" s="52" t="str">
        <f>IF(参照!A800="","",参照!A800)</f>
        <v>A0467</v>
      </c>
      <c r="AV800" s="52" t="str">
        <f>IF(参照!B800="","",参照!B800)</f>
        <v>(株)アルファライズ</v>
      </c>
      <c r="AW800" s="52">
        <f>IF(参照!C800="","",参照!C800)</f>
        <v>5.1000000000000004E-4</v>
      </c>
      <c r="AX800" s="52" t="str">
        <f>IF(参照!D800="","",参照!D800)</f>
        <v/>
      </c>
      <c r="AY800" s="52">
        <f>IF(参照!E800="","",参照!E800)</f>
        <v>5.2800000000000004E-4</v>
      </c>
      <c r="AZ800" s="52" t="str">
        <f>IF(参照!F800="","",参照!F800)</f>
        <v>(株)アルファライズ</v>
      </c>
      <c r="BA800" s="52" t="str">
        <f>IF(参照!G800="","",参照!G800)</f>
        <v>(株)アルファライズ_</v>
      </c>
      <c r="BB800" s="52">
        <f t="shared" si="43"/>
        <v>0.52800000000000002</v>
      </c>
      <c r="BD800" s="52" t="str">
        <f>IF(参照!L800="","",参照!L800)</f>
        <v/>
      </c>
    </row>
    <row r="801" spans="47:56">
      <c r="AU801" s="52" t="str">
        <f>IF(参照!A801="","",参照!A801)</f>
        <v>A0468</v>
      </c>
      <c r="AV801" s="52" t="str">
        <f>IF(参照!B801="","",参照!B801)</f>
        <v>おおすみ半島スマートエネルギー(株)</v>
      </c>
      <c r="AW801" s="52">
        <f>IF(参照!C801="","",参照!C801)</f>
        <v>4.5800000000000002E-4</v>
      </c>
      <c r="AX801" s="52" t="str">
        <f>IF(参照!D801="","",参照!D801)</f>
        <v/>
      </c>
      <c r="AY801" s="52">
        <f>IF(参照!E801="","",参照!E801)</f>
        <v>4.5800000000000002E-4</v>
      </c>
      <c r="AZ801" s="52" t="str">
        <f>IF(参照!F801="","",参照!F801)</f>
        <v>おおすみ半島スマートエネルギー(株)</v>
      </c>
      <c r="BA801" s="52" t="str">
        <f>IF(参照!G801="","",参照!G801)</f>
        <v>おおすみ半島スマートエネルギー(株)_</v>
      </c>
      <c r="BB801" s="52">
        <f t="shared" si="43"/>
        <v>0.45800000000000002</v>
      </c>
      <c r="BD801" s="52" t="str">
        <f>IF(参照!L801="","",参照!L801)</f>
        <v/>
      </c>
    </row>
    <row r="802" spans="47:56">
      <c r="AU802" s="52" t="str">
        <f>IF(参照!A802="","",参照!A802)</f>
        <v>A0470</v>
      </c>
      <c r="AV802" s="52" t="str">
        <f>IF(参照!B802="","",参照!B802)</f>
        <v>おきなわコープエナジー(株)</v>
      </c>
      <c r="AW802" s="52">
        <f>IF(参照!C802="","",参照!C802)</f>
        <v>6.96E-4</v>
      </c>
      <c r="AX802" s="52" t="str">
        <f>IF(参照!D802="","",参照!D802)</f>
        <v/>
      </c>
      <c r="AY802" s="52">
        <f>IF(参照!E802="","",参照!E802)</f>
        <v>6.8300000000000001E-4</v>
      </c>
      <c r="AZ802" s="52" t="str">
        <f>IF(参照!F802="","",参照!F802)</f>
        <v>おきなわコープエナジー(株)</v>
      </c>
      <c r="BA802" s="52" t="str">
        <f>IF(参照!G802="","",参照!G802)</f>
        <v>おきなわコープエナジー(株)_</v>
      </c>
      <c r="BB802" s="52">
        <f t="shared" si="43"/>
        <v>0.68300000000000005</v>
      </c>
      <c r="BD802" s="52" t="str">
        <f>IF(参照!L802="","",参照!L802)</f>
        <v/>
      </c>
    </row>
    <row r="803" spans="47:56">
      <c r="AU803" s="52" t="str">
        <f>IF(参照!A803="","",参照!A803)</f>
        <v>A0471</v>
      </c>
      <c r="AV803" s="52" t="str">
        <f>IF(参照!B803="","",参照!B803)</f>
        <v>久慈地域エネルギー(株)</v>
      </c>
      <c r="AW803" s="52">
        <f>IF(参照!C803="","",参照!C803)</f>
        <v>4.26E-4</v>
      </c>
      <c r="AX803" s="52" t="str">
        <f>IF(参照!D803="","",参照!D803)</f>
        <v/>
      </c>
      <c r="AY803" s="52">
        <f>IF(参照!E803="","",参照!E803)</f>
        <v>4.9200000000000003E-4</v>
      </c>
      <c r="AZ803" s="52" t="str">
        <f>IF(参照!F803="","",参照!F803)</f>
        <v>久慈地域エネルギー(株)</v>
      </c>
      <c r="BA803" s="52" t="str">
        <f>IF(参照!G803="","",参照!G803)</f>
        <v>久慈地域エネルギー(株)_</v>
      </c>
      <c r="BB803" s="52">
        <f t="shared" si="43"/>
        <v>0.49200000000000005</v>
      </c>
      <c r="BD803" s="52" t="str">
        <f>IF(参照!L803="","",参照!L803)</f>
        <v/>
      </c>
    </row>
    <row r="804" spans="47:56">
      <c r="AU804" s="52" t="str">
        <f>IF(参照!A804="","",参照!A804)</f>
        <v>A0472</v>
      </c>
      <c r="AV804" s="52" t="str">
        <f>IF(参照!B804="","",参照!B804)</f>
        <v>弘前ガス(株)</v>
      </c>
      <c r="AW804" s="52">
        <f>IF(参照!C804="","",参照!C804)</f>
        <v>4.7699999999999999E-4</v>
      </c>
      <c r="AX804" s="52" t="str">
        <f>IF(参照!D804="","",参照!D804)</f>
        <v/>
      </c>
      <c r="AY804" s="52">
        <f>IF(参照!E804="","",参照!E804)</f>
        <v>4.6799999999999999E-4</v>
      </c>
      <c r="AZ804" s="52" t="str">
        <f>IF(参照!F804="","",参照!F804)</f>
        <v>弘前ガス(株)</v>
      </c>
      <c r="BA804" s="52" t="str">
        <f>IF(参照!G804="","",参照!G804)</f>
        <v>弘前ガス(株)_</v>
      </c>
      <c r="BB804" s="52">
        <f t="shared" si="43"/>
        <v>0.46799999999999997</v>
      </c>
      <c r="BD804" s="52" t="str">
        <f>IF(参照!L804="","",参照!L804)</f>
        <v/>
      </c>
    </row>
    <row r="805" spans="47:56">
      <c r="AU805" s="52" t="str">
        <f>IF(参照!A805="","",参照!A805)</f>
        <v>A0473</v>
      </c>
      <c r="AV805" s="52" t="str">
        <f>IF(参照!B805="","",参照!B805)</f>
        <v>(株)フォーバルテレコム　</v>
      </c>
      <c r="AW805" s="52">
        <f>IF(参照!C805="","",参照!C805)</f>
        <v>4.75E-4</v>
      </c>
      <c r="AX805" s="52" t="str">
        <f>IF(参照!D805="","",参照!D805)</f>
        <v>メニューA</v>
      </c>
      <c r="AY805" s="52">
        <f>IF(参照!E805="","",参照!E805)</f>
        <v>0</v>
      </c>
      <c r="AZ805" s="52" t="str">
        <f>IF(参照!F805="","",参照!F805)</f>
        <v>(株)フォーバルテレコム　</v>
      </c>
      <c r="BA805" s="52" t="str">
        <f>IF(参照!G805="","",参照!G805)</f>
        <v>(株)フォーバルテレコム　_メニューA</v>
      </c>
      <c r="BB805" s="52">
        <f t="shared" si="43"/>
        <v>0</v>
      </c>
      <c r="BD805" s="52" t="str">
        <f>IF(参照!L805="","",参照!L805)</f>
        <v/>
      </c>
    </row>
    <row r="806" spans="47:56">
      <c r="AU806" s="52" t="str">
        <f>IF(参照!A806="","",参照!A806)</f>
        <v/>
      </c>
      <c r="AV806" s="52" t="str">
        <f>IF(参照!B806="","",参照!B806)</f>
        <v/>
      </c>
      <c r="AW806" s="52" t="str">
        <f>IF(参照!C806="","",参照!C806)</f>
        <v/>
      </c>
      <c r="AX806" s="52" t="str">
        <f>IF(参照!D806="","",参照!D806)</f>
        <v>メニューB(残差)</v>
      </c>
      <c r="AY806" s="52">
        <f>IF(参照!E806="","",参照!E806)</f>
        <v>4.1899999999999999E-4</v>
      </c>
      <c r="AZ806" s="52" t="str">
        <f>IF(参照!F806="","",参照!F806)</f>
        <v>(株)フォーバルテレコム　</v>
      </c>
      <c r="BA806" s="52" t="str">
        <f>IF(参照!G806="","",参照!G806)</f>
        <v>(株)フォーバルテレコム　_メニューB(残差)</v>
      </c>
      <c r="BB806" s="52">
        <f t="shared" si="43"/>
        <v>0.41899999999999998</v>
      </c>
      <c r="BD806" s="52" t="str">
        <f>IF(参照!L806="","",参照!L806)</f>
        <v/>
      </c>
    </row>
    <row r="807" spans="47:56">
      <c r="AU807" s="52" t="str">
        <f>IF(参照!A807="","",参照!A807)</f>
        <v/>
      </c>
      <c r="AV807" s="52" t="str">
        <f>IF(参照!B807="","",参照!B807)</f>
        <v/>
      </c>
      <c r="AW807" s="52" t="str">
        <f>IF(参照!C807="","",参照!C807)</f>
        <v/>
      </c>
      <c r="AX807" s="52" t="str">
        <f>IF(参照!D807="","",参照!D807)</f>
        <v>(参考値)事業者全体</v>
      </c>
      <c r="AY807" s="52">
        <f>IF(参照!E807="","",参照!E807)</f>
        <v>3.8900000000000002E-4</v>
      </c>
      <c r="AZ807" s="52" t="str">
        <f>IF(参照!F807="","",参照!F807)</f>
        <v>(株)フォーバルテレコム　</v>
      </c>
      <c r="BA807" s="52" t="str">
        <f>IF(参照!G807="","",参照!G807)</f>
        <v>(株)フォーバルテレコム　_(参考値)事業者全体</v>
      </c>
      <c r="BB807" s="52">
        <f t="shared" si="43"/>
        <v>0.38900000000000001</v>
      </c>
      <c r="BD807" s="52" t="str">
        <f>IF(参照!L807="","",参照!L807)</f>
        <v/>
      </c>
    </row>
    <row r="808" spans="47:56">
      <c r="AU808" s="52" t="str">
        <f>IF(参照!A808="","",参照!A808)</f>
        <v>A0476</v>
      </c>
      <c r="AV808" s="52" t="str">
        <f>IF(参照!B808="","",参照!B808)</f>
        <v>(株)グランデータ</v>
      </c>
      <c r="AW808" s="52">
        <f>IF(参照!C808="","",参照!C808)</f>
        <v>5.22E-4</v>
      </c>
      <c r="AX808" s="52" t="str">
        <f>IF(参照!D808="","",参照!D808)</f>
        <v/>
      </c>
      <c r="AY808" s="52">
        <f>IF(参照!E808="","",参照!E808)</f>
        <v>5.1999999999999995E-4</v>
      </c>
      <c r="AZ808" s="52" t="str">
        <f>IF(参照!F808="","",参照!F808)</f>
        <v>(株)グランデータ</v>
      </c>
      <c r="BA808" s="52" t="str">
        <f>IF(参照!G808="","",参照!G808)</f>
        <v>(株)グランデータ_</v>
      </c>
      <c r="BB808" s="52">
        <f t="shared" si="43"/>
        <v>0.51999999999999991</v>
      </c>
      <c r="BD808" s="52" t="str">
        <f>IF(参照!L808="","",参照!L808)</f>
        <v/>
      </c>
    </row>
    <row r="809" spans="47:56">
      <c r="AU809" s="52" t="str">
        <f>IF(参照!A809="","",参照!A809)</f>
        <v>A0477</v>
      </c>
      <c r="AV809" s="52" t="str">
        <f>IF(参照!B809="","",参照!B809)</f>
        <v>くるめエネルギー(株)</v>
      </c>
      <c r="AW809" s="52">
        <f>IF(参照!C809="","",参照!C809)</f>
        <v>5.5400000000000002E-4</v>
      </c>
      <c r="AX809" s="52" t="str">
        <f>IF(参照!D809="","",参照!D809)</f>
        <v/>
      </c>
      <c r="AY809" s="52">
        <f>IF(参照!E809="","",参照!E809)</f>
        <v>4.9799999999999996E-4</v>
      </c>
      <c r="AZ809" s="52" t="str">
        <f>IF(参照!F809="","",参照!F809)</f>
        <v>くるめエネルギー(株)</v>
      </c>
      <c r="BA809" s="52" t="str">
        <f>IF(参照!G809="","",参照!G809)</f>
        <v>くるめエネルギー(株)_</v>
      </c>
      <c r="BB809" s="52">
        <f t="shared" si="43"/>
        <v>0.49799999999999994</v>
      </c>
      <c r="BD809" s="52" t="str">
        <f>IF(参照!L809="","",参照!L809)</f>
        <v/>
      </c>
    </row>
    <row r="810" spans="47:56">
      <c r="AU810" s="52" t="str">
        <f>IF(参照!A810="","",参照!A810)</f>
        <v>A0478</v>
      </c>
      <c r="AV810" s="52" t="str">
        <f>IF(参照!B810="","",参照!B810)</f>
        <v>(株)はまエネ</v>
      </c>
      <c r="AW810" s="52">
        <f>IF(参照!C810="","",参照!C810)</f>
        <v>4.95E-4</v>
      </c>
      <c r="AX810" s="52" t="str">
        <f>IF(参照!D810="","",参照!D810)</f>
        <v/>
      </c>
      <c r="AY810" s="52">
        <f>IF(参照!E810="","",参照!E810)</f>
        <v>5.3600000000000002E-4</v>
      </c>
      <c r="AZ810" s="52" t="str">
        <f>IF(参照!F810="","",参照!F810)</f>
        <v>(株)はまエネ</v>
      </c>
      <c r="BA810" s="52" t="str">
        <f>IF(参照!G810="","",参照!G810)</f>
        <v>(株)はまエネ_</v>
      </c>
      <c r="BB810" s="52">
        <f t="shared" si="43"/>
        <v>0.53600000000000003</v>
      </c>
      <c r="BD810" s="52" t="str">
        <f>IF(参照!L810="","",参照!L810)</f>
        <v/>
      </c>
    </row>
    <row r="811" spans="47:56">
      <c r="AU811" s="52" t="str">
        <f>IF(参照!A811="","",参照!A811)</f>
        <v>A0480</v>
      </c>
      <c r="AV811" s="52" t="str">
        <f>IF(参照!B811="","",参照!B811)</f>
        <v>松阪新電力(株)</v>
      </c>
      <c r="AW811" s="52">
        <f>IF(参照!C811="","",参照!C811)</f>
        <v>9.2E-5</v>
      </c>
      <c r="AX811" s="52" t="str">
        <f>IF(参照!D811="","",参照!D811)</f>
        <v/>
      </c>
      <c r="AY811" s="52">
        <f>IF(参照!E811="","",参照!E811)</f>
        <v>3.5100000000000002E-4</v>
      </c>
      <c r="AZ811" s="52" t="str">
        <f>IF(参照!F811="","",参照!F811)</f>
        <v>松阪新電力(株)</v>
      </c>
      <c r="BA811" s="52" t="str">
        <f>IF(参照!G811="","",参照!G811)</f>
        <v>松阪新電力(株)_</v>
      </c>
      <c r="BB811" s="52">
        <f t="shared" si="43"/>
        <v>0.35100000000000003</v>
      </c>
      <c r="BD811" s="52" t="str">
        <f>IF(参照!L811="","",参照!L811)</f>
        <v/>
      </c>
    </row>
    <row r="812" spans="47:56">
      <c r="AU812" s="52" t="str">
        <f>IF(参照!A812="","",参照!A812)</f>
        <v>A0481</v>
      </c>
      <c r="AV812" s="52" t="str">
        <f>IF(参照!B812="","",参照!B812)</f>
        <v>ヒューリックプロパティソリューション(株)</v>
      </c>
      <c r="AW812" s="52">
        <f>IF(参照!C812="","",参照!C812)</f>
        <v>3.1500000000000001E-4</v>
      </c>
      <c r="AX812" s="52" t="str">
        <f>IF(参照!D812="","",参照!D812)</f>
        <v/>
      </c>
      <c r="AY812" s="52">
        <f>IF(参照!E812="","",参照!E812)</f>
        <v>4.95E-4</v>
      </c>
      <c r="AZ812" s="52" t="str">
        <f>IF(参照!F812="","",参照!F812)</f>
        <v>ヒューリックプロパティソリューション(株)</v>
      </c>
      <c r="BA812" s="52" t="str">
        <f>IF(参照!G812="","",参照!G812)</f>
        <v>ヒューリックプロパティソリューション(株)_</v>
      </c>
      <c r="BB812" s="52">
        <f t="shared" si="43"/>
        <v>0.495</v>
      </c>
      <c r="BD812" s="52" t="str">
        <f>IF(参照!L812="","",参照!L812)</f>
        <v/>
      </c>
    </row>
    <row r="813" spans="47:56">
      <c r="AU813" s="52" t="str">
        <f>IF(参照!A813="","",参照!A813)</f>
        <v>A0482</v>
      </c>
      <c r="AV813" s="52" t="str">
        <f>IF(参照!B813="","",参照!B813)</f>
        <v>宮崎電力(株)</v>
      </c>
      <c r="AW813" s="52">
        <f>IF(参照!C813="","",参照!C813)</f>
        <v>4.0299999999999998E-4</v>
      </c>
      <c r="AX813" s="52" t="str">
        <f>IF(参照!D813="","",参照!D813)</f>
        <v/>
      </c>
      <c r="AY813" s="52">
        <f>IF(参照!E813="","",参照!E813)</f>
        <v>4.4999999999999999E-4</v>
      </c>
      <c r="AZ813" s="52" t="str">
        <f>IF(参照!F813="","",参照!F813)</f>
        <v>宮崎電力(株)</v>
      </c>
      <c r="BA813" s="52" t="str">
        <f>IF(参照!G813="","",参照!G813)</f>
        <v>宮崎電力(株)_</v>
      </c>
      <c r="BB813" s="52">
        <f t="shared" si="43"/>
        <v>0.45</v>
      </c>
      <c r="BD813" s="52" t="str">
        <f>IF(参照!L813="","",参照!L813)</f>
        <v/>
      </c>
    </row>
    <row r="814" spans="47:56">
      <c r="AU814" s="52" t="str">
        <f>IF(参照!A814="","",参照!A814)</f>
        <v>A0483</v>
      </c>
      <c r="AV814" s="52" t="str">
        <f>IF(参照!B814="","",参照!B814)</f>
        <v>みの市民エネルギー(株)</v>
      </c>
      <c r="AW814" s="52">
        <f>IF(参照!C814="","",参照!C814)</f>
        <v>5.1800000000000001E-4</v>
      </c>
      <c r="AX814" s="52" t="str">
        <f>IF(参照!D814="","",参照!D814)</f>
        <v/>
      </c>
      <c r="AY814" s="52">
        <f>IF(参照!E814="","",参照!E814)</f>
        <v>5.6300000000000002E-4</v>
      </c>
      <c r="AZ814" s="52" t="str">
        <f>IF(参照!F814="","",参照!F814)</f>
        <v>みの市民エネルギー(株)</v>
      </c>
      <c r="BA814" s="52" t="str">
        <f>IF(参照!G814="","",参照!G814)</f>
        <v>みの市民エネルギー(株)_</v>
      </c>
      <c r="BB814" s="52">
        <f t="shared" si="43"/>
        <v>0.56300000000000006</v>
      </c>
      <c r="BD814" s="52" t="str">
        <f>IF(参照!L814="","",参照!L814)</f>
        <v/>
      </c>
    </row>
    <row r="815" spans="47:56">
      <c r="AU815" s="52" t="str">
        <f>IF(参照!A815="","",参照!A815)</f>
        <v>A0484</v>
      </c>
      <c r="AV815" s="52" t="str">
        <f>IF(参照!B815="","",参照!B815)</f>
        <v>三友エンテック(株)</v>
      </c>
      <c r="AW815" s="52">
        <f>IF(参照!C815="","",参照!C815)</f>
        <v>4.75E-4</v>
      </c>
      <c r="AX815" s="52" t="str">
        <f>IF(参照!D815="","",参照!D815)</f>
        <v/>
      </c>
      <c r="AY815" s="52">
        <f>IF(参照!E815="","",参照!E815)</f>
        <v>4.1899999999999999E-4</v>
      </c>
      <c r="AZ815" s="52" t="str">
        <f>IF(参照!F815="","",参照!F815)</f>
        <v>三友エンテック(株)</v>
      </c>
      <c r="BA815" s="52" t="str">
        <f>IF(参照!G815="","",参照!G815)</f>
        <v>三友エンテック(株)_</v>
      </c>
      <c r="BB815" s="52">
        <f t="shared" si="43"/>
        <v>0.41899999999999998</v>
      </c>
      <c r="BD815" s="52" t="str">
        <f>IF(参照!L815="","",参照!L815)</f>
        <v/>
      </c>
    </row>
    <row r="816" spans="47:56">
      <c r="AU816" s="52" t="str">
        <f>IF(参照!A816="","",参照!A816)</f>
        <v>A0486</v>
      </c>
      <c r="AV816" s="52" t="str">
        <f>IF(参照!B816="","",参照!B816)</f>
        <v>府中・調布まちなかエナジー(株)</v>
      </c>
      <c r="AW816" s="52">
        <f>IF(参照!C816="","",参照!C816)</f>
        <v>4.8000000000000001E-4</v>
      </c>
      <c r="AX816" s="52" t="str">
        <f>IF(参照!D816="","",参照!D816)</f>
        <v>メニューA</v>
      </c>
      <c r="AY816" s="52">
        <f>IF(参照!E816="","",参照!E816)</f>
        <v>0</v>
      </c>
      <c r="AZ816" s="52" t="str">
        <f>IF(参照!F816="","",参照!F816)</f>
        <v>府中・調布まちなかエナジー(株)</v>
      </c>
      <c r="BA816" s="52" t="str">
        <f>IF(参照!G816="","",参照!G816)</f>
        <v>府中・調布まちなかエナジー(株)_メニューA</v>
      </c>
      <c r="BB816" s="52">
        <f t="shared" si="43"/>
        <v>0</v>
      </c>
      <c r="BD816" s="52" t="str">
        <f>IF(参照!L816="","",参照!L816)</f>
        <v/>
      </c>
    </row>
    <row r="817" spans="47:56">
      <c r="AU817" s="52" t="str">
        <f>IF(参照!A817="","",参照!A817)</f>
        <v/>
      </c>
      <c r="AV817" s="52" t="str">
        <f>IF(参照!B817="","",参照!B817)</f>
        <v/>
      </c>
      <c r="AW817" s="52" t="str">
        <f>IF(参照!C817="","",参照!C817)</f>
        <v/>
      </c>
      <c r="AX817" s="52" t="str">
        <f>IF(参照!D817="","",参照!D817)</f>
        <v>メニューB(残差)</v>
      </c>
      <c r="AY817" s="52">
        <f>IF(参照!E817="","",参照!E817)</f>
        <v>5.3499999999999999E-4</v>
      </c>
      <c r="AZ817" s="52" t="str">
        <f>IF(参照!F817="","",参照!F817)</f>
        <v>府中・調布まちなかエナジー(株)</v>
      </c>
      <c r="BA817" s="52" t="str">
        <f>IF(参照!G817="","",参照!G817)</f>
        <v>府中・調布まちなかエナジー(株)_メニューB(残差)</v>
      </c>
      <c r="BB817" s="52">
        <f t="shared" si="43"/>
        <v>0.53500000000000003</v>
      </c>
      <c r="BD817" s="52" t="str">
        <f>IF(参照!L817="","",参照!L817)</f>
        <v/>
      </c>
    </row>
    <row r="818" spans="47:56">
      <c r="AU818" s="52" t="str">
        <f>IF(参照!A818="","",参照!A818)</f>
        <v/>
      </c>
      <c r="AV818" s="52" t="str">
        <f>IF(参照!B818="","",参照!B818)</f>
        <v/>
      </c>
      <c r="AW818" s="52" t="str">
        <f>IF(参照!C818="","",参照!C818)</f>
        <v/>
      </c>
      <c r="AX818" s="52" t="str">
        <f>IF(参照!D818="","",参照!D818)</f>
        <v>(参考値)事業者全体</v>
      </c>
      <c r="AY818" s="52">
        <f>IF(参照!E818="","",参照!E818)</f>
        <v>4.95E-4</v>
      </c>
      <c r="AZ818" s="52" t="str">
        <f>IF(参照!F818="","",参照!F818)</f>
        <v>府中・調布まちなかエナジー(株)</v>
      </c>
      <c r="BA818" s="52" t="str">
        <f>IF(参照!G818="","",参照!G818)</f>
        <v>府中・調布まちなかエナジー(株)_(参考値)事業者全体</v>
      </c>
      <c r="BB818" s="52">
        <f t="shared" si="43"/>
        <v>0.495</v>
      </c>
      <c r="BD818" s="52" t="str">
        <f>IF(参照!L818="","",参照!L818)</f>
        <v/>
      </c>
    </row>
    <row r="819" spans="47:56">
      <c r="AU819" s="52" t="str">
        <f>IF(参照!A819="","",参照!A819)</f>
        <v>A0487</v>
      </c>
      <c r="AV819" s="52" t="str">
        <f>IF(参照!B819="","",参照!B819)</f>
        <v>伊勢志摩電力(株)</v>
      </c>
      <c r="AW819" s="52">
        <f>IF(参照!C819="","",参照!C819)</f>
        <v>4.8299999999999998E-4</v>
      </c>
      <c r="AX819" s="52" t="str">
        <f>IF(参照!D819="","",参照!D819)</f>
        <v/>
      </c>
      <c r="AY819" s="52">
        <f>IF(参照!E819="","",参照!E819)</f>
        <v>4.8299999999999998E-4</v>
      </c>
      <c r="AZ819" s="52" t="str">
        <f>IF(参照!F819="","",参照!F819)</f>
        <v>伊勢志摩電力(株)</v>
      </c>
      <c r="BA819" s="52" t="str">
        <f>IF(参照!G819="","",参照!G819)</f>
        <v>伊勢志摩電力(株)_</v>
      </c>
      <c r="BB819" s="52">
        <f t="shared" si="43"/>
        <v>0.48299999999999998</v>
      </c>
      <c r="BD819" s="52" t="str">
        <f>IF(参照!L819="","",参照!L819)</f>
        <v/>
      </c>
    </row>
    <row r="820" spans="47:56">
      <c r="AU820" s="52" t="str">
        <f>IF(参照!A820="","",参照!A820)</f>
        <v>A0490</v>
      </c>
      <c r="AV820" s="52" t="str">
        <f>IF(参照!B820="","",参照!B820)</f>
        <v>(株)ＣＤエナジーダイレクト</v>
      </c>
      <c r="AW820" s="52">
        <f>IF(参照!C820="","",参照!C820)</f>
        <v>4.1100000000000002E-4</v>
      </c>
      <c r="AX820" s="52" t="str">
        <f>IF(参照!D820="","",参照!D820)</f>
        <v>メニューA</v>
      </c>
      <c r="AY820" s="52">
        <f>IF(参照!E820="","",参照!E820)</f>
        <v>0</v>
      </c>
      <c r="AZ820" s="52" t="str">
        <f>IF(参照!F820="","",参照!F820)</f>
        <v>(株)ＣＤエナジーダイレクト</v>
      </c>
      <c r="BA820" s="52" t="str">
        <f>IF(参照!G820="","",参照!G820)</f>
        <v>(株)ＣＤエナジーダイレクト_メニューA</v>
      </c>
      <c r="BB820" s="52">
        <f t="shared" si="43"/>
        <v>0</v>
      </c>
      <c r="BD820" s="52" t="str">
        <f>IF(参照!L820="","",参照!L820)</f>
        <v/>
      </c>
    </row>
    <row r="821" spans="47:56">
      <c r="AU821" s="52" t="str">
        <f>IF(参照!A821="","",参照!A821)</f>
        <v/>
      </c>
      <c r="AV821" s="52" t="str">
        <f>IF(参照!B821="","",参照!B821)</f>
        <v/>
      </c>
      <c r="AW821" s="52" t="str">
        <f>IF(参照!C821="","",参照!C821)</f>
        <v/>
      </c>
      <c r="AX821" s="52" t="str">
        <f>IF(参照!D821="","",参照!D821)</f>
        <v>メニューB(残差)</v>
      </c>
      <c r="AY821" s="52">
        <f>IF(参照!E821="","",参照!E821)</f>
        <v>3.2400000000000001E-4</v>
      </c>
      <c r="AZ821" s="52" t="str">
        <f>IF(参照!F821="","",参照!F821)</f>
        <v>(株)ＣＤエナジーダイレクト</v>
      </c>
      <c r="BA821" s="52" t="str">
        <f>IF(参照!G821="","",参照!G821)</f>
        <v>(株)ＣＤエナジーダイレクト_メニューB(残差)</v>
      </c>
      <c r="BB821" s="52">
        <f t="shared" si="43"/>
        <v>0.32400000000000001</v>
      </c>
      <c r="BD821" s="52" t="str">
        <f>IF(参照!L821="","",参照!L821)</f>
        <v/>
      </c>
    </row>
    <row r="822" spans="47:56">
      <c r="AU822" s="52" t="str">
        <f>IF(参照!A822="","",参照!A822)</f>
        <v/>
      </c>
      <c r="AV822" s="52" t="str">
        <f>IF(参照!B822="","",参照!B822)</f>
        <v/>
      </c>
      <c r="AW822" s="52" t="str">
        <f>IF(参照!C822="","",参照!C822)</f>
        <v/>
      </c>
      <c r="AX822" s="52" t="str">
        <f>IF(参照!D822="","",参照!D822)</f>
        <v>(参考値)事業者全体</v>
      </c>
      <c r="AY822" s="52">
        <f>IF(参照!E822="","",参照!E822)</f>
        <v>3.6099999999999999E-4</v>
      </c>
      <c r="AZ822" s="52" t="str">
        <f>IF(参照!F822="","",参照!F822)</f>
        <v>(株)ＣＤエナジーダイレクト</v>
      </c>
      <c r="BA822" s="52" t="str">
        <f>IF(参照!G822="","",参照!G822)</f>
        <v>(株)ＣＤエナジーダイレクト_(参考値)事業者全体</v>
      </c>
      <c r="BB822" s="52">
        <f t="shared" si="43"/>
        <v>0.36099999999999999</v>
      </c>
      <c r="BD822" s="52" t="str">
        <f>IF(参照!L822="","",参照!L822)</f>
        <v/>
      </c>
    </row>
    <row r="823" spans="47:56">
      <c r="AU823" s="52" t="str">
        <f>IF(参照!A823="","",参照!A823)</f>
        <v>A0491</v>
      </c>
      <c r="AV823" s="52" t="str">
        <f>IF(参照!B823="","",参照!B823)</f>
        <v>Ｑ．ＥＮＥＳＴでんき(株)(旧：ジニーエナジー合同会社)</v>
      </c>
      <c r="AW823" s="52">
        <f>IF(参照!C823="","",参照!C823)</f>
        <v>4.5899999999999999E-4</v>
      </c>
      <c r="AX823" s="52" t="str">
        <f>IF(参照!D823="","",参照!D823)</f>
        <v>メニューA</v>
      </c>
      <c r="AY823" s="52">
        <f>IF(参照!E823="","",参照!E823)</f>
        <v>0</v>
      </c>
      <c r="AZ823" s="52" t="str">
        <f>IF(参照!F823="","",参照!F823)</f>
        <v>Ｑ．ＥＮＥＳＴでんき(株)(旧：ジニーエナジー合同会社)</v>
      </c>
      <c r="BA823" s="52" t="str">
        <f>IF(参照!G823="","",参照!G823)</f>
        <v>Ｑ．ＥＮＥＳＴでんき(株)(旧：ジニーエナジー合同会社)_メニューA</v>
      </c>
      <c r="BB823" s="52">
        <f t="shared" si="43"/>
        <v>0</v>
      </c>
      <c r="BD823" s="52" t="str">
        <f>IF(参照!L823="","",参照!L823)</f>
        <v/>
      </c>
    </row>
    <row r="824" spans="47:56">
      <c r="AU824" s="52" t="str">
        <f>IF(参照!A824="","",参照!A824)</f>
        <v/>
      </c>
      <c r="AV824" s="52" t="str">
        <f>IF(参照!B824="","",参照!B824)</f>
        <v/>
      </c>
      <c r="AW824" s="52" t="str">
        <f>IF(参照!C824="","",参照!C824)</f>
        <v/>
      </c>
      <c r="AX824" s="52" t="str">
        <f>IF(参照!D824="","",参照!D824)</f>
        <v>メニューB</v>
      </c>
      <c r="AY824" s="52">
        <f>IF(参照!E824="","",参照!E824)</f>
        <v>3.3100000000000002E-4</v>
      </c>
      <c r="AZ824" s="52" t="str">
        <f>IF(参照!F824="","",参照!F824)</f>
        <v>Ｑ．ＥＮＥＳＴでんき(株)(旧：ジニーエナジー合同会社)</v>
      </c>
      <c r="BA824" s="52" t="str">
        <f>IF(参照!G824="","",参照!G824)</f>
        <v>Ｑ．ＥＮＥＳＴでんき(株)(旧：ジニーエナジー合同会社)_メニューB</v>
      </c>
      <c r="BB824" s="52">
        <f t="shared" si="43"/>
        <v>0.33100000000000002</v>
      </c>
      <c r="BD824" s="52" t="str">
        <f>IF(参照!L824="","",参照!L824)</f>
        <v/>
      </c>
    </row>
    <row r="825" spans="47:56">
      <c r="AU825" s="52" t="str">
        <f>IF(参照!A825="","",参照!A825)</f>
        <v/>
      </c>
      <c r="AV825" s="52" t="str">
        <f>IF(参照!B825="","",参照!B825)</f>
        <v/>
      </c>
      <c r="AW825" s="52" t="str">
        <f>IF(参照!C825="","",参照!C825)</f>
        <v/>
      </c>
      <c r="AX825" s="52" t="str">
        <f>IF(参照!D825="","",参照!D825)</f>
        <v>メニューC(残差)</v>
      </c>
      <c r="AY825" s="52">
        <f>IF(参照!E825="","",参照!E825)</f>
        <v>4.2999999999999999E-4</v>
      </c>
      <c r="AZ825" s="52" t="str">
        <f>IF(参照!F825="","",参照!F825)</f>
        <v>Ｑ．ＥＮＥＳＴでんき(株)(旧：ジニーエナジー合同会社)</v>
      </c>
      <c r="BA825" s="52" t="str">
        <f>IF(参照!G825="","",参照!G825)</f>
        <v>Ｑ．ＥＮＥＳＴでんき(株)(旧：ジニーエナジー合同会社)_メニューC(残差)</v>
      </c>
      <c r="BB825" s="52">
        <f t="shared" si="43"/>
        <v>0.43</v>
      </c>
      <c r="BD825" s="52" t="str">
        <f>IF(参照!L825="","",参照!L825)</f>
        <v/>
      </c>
    </row>
    <row r="826" spans="47:56">
      <c r="AU826" s="52" t="str">
        <f>IF(参照!A826="","",参照!A826)</f>
        <v/>
      </c>
      <c r="AV826" s="52" t="str">
        <f>IF(参照!B826="","",参照!B826)</f>
        <v/>
      </c>
      <c r="AW826" s="52" t="str">
        <f>IF(参照!C826="","",参照!C826)</f>
        <v/>
      </c>
      <c r="AX826" s="52" t="str">
        <f>IF(参照!D826="","",参照!D826)</f>
        <v>(参考値)事業者全体</v>
      </c>
      <c r="AY826" s="52">
        <f>IF(参照!E826="","",参照!E826)</f>
        <v>4.7199999999999998E-4</v>
      </c>
      <c r="AZ826" s="52" t="str">
        <f>IF(参照!F826="","",参照!F826)</f>
        <v>Ｑ．ＥＮＥＳＴでんき(株)(旧：ジニーエナジー合同会社)</v>
      </c>
      <c r="BA826" s="52" t="str">
        <f>IF(参照!G826="","",参照!G826)</f>
        <v>Ｑ．ＥＮＥＳＴでんき(株)(旧：ジニーエナジー合同会社)_(参考値)事業者全体</v>
      </c>
      <c r="BB826" s="52">
        <f t="shared" si="43"/>
        <v>0.47199999999999998</v>
      </c>
      <c r="BD826" s="52" t="str">
        <f>IF(参照!L826="","",参照!L826)</f>
        <v/>
      </c>
    </row>
    <row r="827" spans="47:56">
      <c r="AU827" s="52" t="str">
        <f>IF(参照!A827="","",参照!A827)</f>
        <v>A0493</v>
      </c>
      <c r="AV827" s="52" t="str">
        <f>IF(参照!B827="","",参照!B827)</f>
        <v>(株)ぶんごおおのエナジー</v>
      </c>
      <c r="AW827" s="52">
        <f>IF(参照!C827="","",参照!C827)</f>
        <v>3.77E-4</v>
      </c>
      <c r="AX827" s="52" t="str">
        <f>IF(参照!D827="","",参照!D827)</f>
        <v/>
      </c>
      <c r="AY827" s="52">
        <f>IF(参照!E827="","",参照!E827)</f>
        <v>4.1899999999999999E-4</v>
      </c>
      <c r="AZ827" s="52" t="str">
        <f>IF(参照!F827="","",参照!F827)</f>
        <v>(株)ぶんごおおのエナジー</v>
      </c>
      <c r="BA827" s="52" t="str">
        <f>IF(参照!G827="","",参照!G827)</f>
        <v>(株)ぶんごおおのエナジー_</v>
      </c>
      <c r="BB827" s="52">
        <f t="shared" si="43"/>
        <v>0.41899999999999998</v>
      </c>
      <c r="BD827" s="52" t="str">
        <f>IF(参照!L827="","",参照!L827)</f>
        <v/>
      </c>
    </row>
    <row r="828" spans="47:56">
      <c r="AU828" s="52" t="str">
        <f>IF(参照!A828="","",参照!A828)</f>
        <v>A0494</v>
      </c>
      <c r="AV828" s="52" t="str">
        <f>IF(参照!B828="","",参照!B828)</f>
        <v>ヴィジョナリーパワー(株)</v>
      </c>
      <c r="AW828" s="52">
        <f>IF(参照!C828="","",参照!C828)</f>
        <v>3.79E-4</v>
      </c>
      <c r="AX828" s="52" t="str">
        <f>IF(参照!D828="","",参照!D828)</f>
        <v/>
      </c>
      <c r="AY828" s="52">
        <f>IF(参照!E828="","",参照!E828)</f>
        <v>3.2299999999999999E-4</v>
      </c>
      <c r="AZ828" s="52" t="str">
        <f>IF(参照!F828="","",参照!F828)</f>
        <v>ヴィジョナリーパワー(株)</v>
      </c>
      <c r="BA828" s="52" t="str">
        <f>IF(参照!G828="","",参照!G828)</f>
        <v>ヴィジョナリーパワー(株)_</v>
      </c>
      <c r="BB828" s="52">
        <f t="shared" si="43"/>
        <v>0.32300000000000001</v>
      </c>
      <c r="BD828" s="52" t="str">
        <f>IF(参照!L828="","",参照!L828)</f>
        <v/>
      </c>
    </row>
    <row r="829" spans="47:56">
      <c r="AU829" s="52" t="str">
        <f>IF(参照!A829="","",参照!A829)</f>
        <v>A0495</v>
      </c>
      <c r="AV829" s="52" t="str">
        <f>IF(参照!B829="","",参照!B829)</f>
        <v>有明エナジー(株)</v>
      </c>
      <c r="AW829" s="52">
        <f>IF(参照!C829="","",参照!C829)</f>
        <v>3.39E-4</v>
      </c>
      <c r="AX829" s="52" t="str">
        <f>IF(参照!D829="","",参照!D829)</f>
        <v/>
      </c>
      <c r="AY829" s="52">
        <f>IF(参照!E829="","",参照!E829)</f>
        <v>2.9300000000000002E-4</v>
      </c>
      <c r="AZ829" s="52" t="str">
        <f>IF(参照!F829="","",参照!F829)</f>
        <v>有明エナジー(株)</v>
      </c>
      <c r="BA829" s="52" t="str">
        <f>IF(参照!G829="","",参照!G829)</f>
        <v>有明エナジー(株)_</v>
      </c>
      <c r="BB829" s="52">
        <f t="shared" si="43"/>
        <v>0.29300000000000004</v>
      </c>
      <c r="BD829" s="52" t="str">
        <f>IF(参照!L829="","",参照!L829)</f>
        <v/>
      </c>
    </row>
    <row r="830" spans="47:56">
      <c r="AU830" s="52" t="str">
        <f>IF(参照!A830="","",参照!A830)</f>
        <v>A0499</v>
      </c>
      <c r="AV830" s="52" t="str">
        <f>IF(参照!B830="","",参照!B830)</f>
        <v>厚木瓦斯(株)</v>
      </c>
      <c r="AW830" s="52">
        <f>IF(参照!C830="","",参照!C830)</f>
        <v>3.6400000000000001E-4</v>
      </c>
      <c r="AX830" s="52" t="str">
        <f>IF(参照!D830="","",参照!D830)</f>
        <v>メニューA</v>
      </c>
      <c r="AY830" s="52">
        <f>IF(参照!E830="","",参照!E830)</f>
        <v>0</v>
      </c>
      <c r="AZ830" s="52" t="str">
        <f>IF(参照!F830="","",参照!F830)</f>
        <v>厚木瓦斯(株)</v>
      </c>
      <c r="BA830" s="52" t="str">
        <f>IF(参照!G830="","",参照!G830)</f>
        <v>厚木瓦斯(株)_メニューA</v>
      </c>
      <c r="BB830" s="52">
        <f t="shared" si="43"/>
        <v>0</v>
      </c>
      <c r="BD830" s="52" t="str">
        <f>IF(参照!L830="","",参照!L830)</f>
        <v/>
      </c>
    </row>
    <row r="831" spans="47:56">
      <c r="AU831" s="52" t="str">
        <f>IF(参照!A831="","",参照!A831)</f>
        <v/>
      </c>
      <c r="AV831" s="52" t="str">
        <f>IF(参照!B831="","",参照!B831)</f>
        <v/>
      </c>
      <c r="AW831" s="52" t="str">
        <f>IF(参照!C831="","",参照!C831)</f>
        <v/>
      </c>
      <c r="AX831" s="52" t="str">
        <f>IF(参照!D831="","",参照!D831)</f>
        <v>メニューB(残差)</v>
      </c>
      <c r="AY831" s="52">
        <f>IF(参照!E831="","",参照!E831)</f>
        <v>3.0699999999999998E-4</v>
      </c>
      <c r="AZ831" s="52" t="str">
        <f>IF(参照!F831="","",参照!F831)</f>
        <v>厚木瓦斯(株)</v>
      </c>
      <c r="BA831" s="52" t="str">
        <f>IF(参照!G831="","",参照!G831)</f>
        <v>厚木瓦斯(株)_メニューB(残差)</v>
      </c>
      <c r="BB831" s="52">
        <f t="shared" si="43"/>
        <v>0.307</v>
      </c>
      <c r="BD831" s="52" t="str">
        <f>IF(参照!L831="","",参照!L831)</f>
        <v/>
      </c>
    </row>
    <row r="832" spans="47:56">
      <c r="AU832" s="52" t="str">
        <f>IF(参照!A832="","",参照!A832)</f>
        <v/>
      </c>
      <c r="AV832" s="52" t="str">
        <f>IF(参照!B832="","",参照!B832)</f>
        <v/>
      </c>
      <c r="AW832" s="52" t="str">
        <f>IF(参照!C832="","",参照!C832)</f>
        <v/>
      </c>
      <c r="AX832" s="52" t="str">
        <f>IF(参照!D832="","",参照!D832)</f>
        <v>(参考値)事業者全体</v>
      </c>
      <c r="AY832" s="52">
        <f>IF(参照!E832="","",参照!E832)</f>
        <v>3.9200000000000004E-4</v>
      </c>
      <c r="AZ832" s="52" t="str">
        <f>IF(参照!F832="","",参照!F832)</f>
        <v>厚木瓦斯(株)</v>
      </c>
      <c r="BA832" s="52" t="str">
        <f>IF(参照!G832="","",参照!G832)</f>
        <v>厚木瓦斯(株)_(参考値)事業者全体</v>
      </c>
      <c r="BB832" s="52">
        <f t="shared" si="43"/>
        <v>0.39200000000000002</v>
      </c>
      <c r="BD832" s="52" t="str">
        <f>IF(参照!L832="","",参照!L832)</f>
        <v/>
      </c>
    </row>
    <row r="833" spans="47:56">
      <c r="AU833" s="52" t="str">
        <f>IF(参照!A833="","",参照!A833)</f>
        <v>A0500</v>
      </c>
      <c r="AV833" s="52" t="str">
        <f>IF(参照!B833="","",参照!B833)</f>
        <v>(株)エネ・ビジョン</v>
      </c>
      <c r="AW833" s="52">
        <f>IF(参照!C833="","",参照!C833)</f>
        <v>2.92E-4</v>
      </c>
      <c r="AX833" s="52" t="str">
        <f>IF(参照!D833="","",参照!D833)</f>
        <v/>
      </c>
      <c r="AY833" s="52">
        <f>IF(参照!E833="","",参照!E833)</f>
        <v>2.3599999999999999E-4</v>
      </c>
      <c r="AZ833" s="52" t="str">
        <f>IF(参照!F833="","",参照!F833)</f>
        <v>(株)エネ・ビジョン</v>
      </c>
      <c r="BA833" s="52" t="str">
        <f>IF(参照!G833="","",参照!G833)</f>
        <v>(株)エネ・ビジョン_</v>
      </c>
      <c r="BB833" s="52">
        <f t="shared" si="43"/>
        <v>0.23599999999999999</v>
      </c>
      <c r="BD833" s="52" t="str">
        <f>IF(参照!L833="","",参照!L833)</f>
        <v/>
      </c>
    </row>
    <row r="834" spans="47:56">
      <c r="AU834" s="52" t="str">
        <f>IF(参照!A834="","",参照!A834)</f>
        <v>A0501</v>
      </c>
      <c r="AV834" s="52" t="str">
        <f>IF(参照!B834="","",参照!B834)</f>
        <v>イワタニ三重(株)</v>
      </c>
      <c r="AW834" s="52">
        <f>IF(参照!C834="","",参照!C834)</f>
        <v>3.6400000000000001E-4</v>
      </c>
      <c r="AX834" s="52" t="str">
        <f>IF(参照!D834="","",参照!D834)</f>
        <v/>
      </c>
      <c r="AY834" s="52">
        <f>IF(参照!E834="","",参照!E834)</f>
        <v>3.0800000000000001E-4</v>
      </c>
      <c r="AZ834" s="52" t="str">
        <f>IF(参照!F834="","",参照!F834)</f>
        <v>イワタニ三重(株)</v>
      </c>
      <c r="BA834" s="52" t="str">
        <f>IF(参照!G834="","",参照!G834)</f>
        <v>イワタニ三重(株)_</v>
      </c>
      <c r="BB834" s="52">
        <f t="shared" si="43"/>
        <v>0.308</v>
      </c>
      <c r="BD834" s="52" t="str">
        <f>IF(参照!L834="","",参照!L834)</f>
        <v/>
      </c>
    </row>
    <row r="835" spans="47:56">
      <c r="AU835" s="52" t="str">
        <f>IF(参照!A835="","",参照!A835)</f>
        <v>A0502</v>
      </c>
      <c r="AV835" s="52" t="str">
        <f>IF(参照!B835="","",参照!B835)</f>
        <v>(株)マルヰ</v>
      </c>
      <c r="AW835" s="52">
        <f>IF(参照!C835="","",参照!C835)</f>
        <v>4.64E-4</v>
      </c>
      <c r="AX835" s="52" t="str">
        <f>IF(参照!D835="","",参照!D835)</f>
        <v/>
      </c>
      <c r="AY835" s="52">
        <f>IF(参照!E835="","",参照!E835)</f>
        <v>4.4700000000000002E-4</v>
      </c>
      <c r="AZ835" s="52" t="str">
        <f>IF(参照!F835="","",参照!F835)</f>
        <v>(株)マルヰ</v>
      </c>
      <c r="BA835" s="52" t="str">
        <f>IF(参照!G835="","",参照!G835)</f>
        <v>(株)マルヰ_</v>
      </c>
      <c r="BB835" s="52">
        <f t="shared" si="43"/>
        <v>0.44700000000000001</v>
      </c>
      <c r="BD835" s="52" t="str">
        <f>IF(参照!L835="","",参照!L835)</f>
        <v/>
      </c>
    </row>
    <row r="836" spans="47:56">
      <c r="AU836" s="52" t="str">
        <f>IF(参照!A836="","",参照!A836)</f>
        <v>A0503</v>
      </c>
      <c r="AV836" s="52" t="str">
        <f>IF(参照!B836="","",参照!B836)</f>
        <v>大多喜ガス(株)</v>
      </c>
      <c r="AW836" s="52">
        <f>IF(参照!C836="","",参照!C836)</f>
        <v>4.3199999999999998E-4</v>
      </c>
      <c r="AX836" s="52" t="str">
        <f>IF(参照!D836="","",参照!D836)</f>
        <v/>
      </c>
      <c r="AY836" s="52">
        <f>IF(参照!E836="","",参照!E836)</f>
        <v>3.9899999999999999E-4</v>
      </c>
      <c r="AZ836" s="52" t="str">
        <f>IF(参照!F836="","",参照!F836)</f>
        <v>大多喜ガス(株)</v>
      </c>
      <c r="BA836" s="52" t="str">
        <f>IF(参照!G836="","",参照!G836)</f>
        <v>大多喜ガス(株)_</v>
      </c>
      <c r="BB836" s="52">
        <f t="shared" si="43"/>
        <v>0.39900000000000002</v>
      </c>
      <c r="BD836" s="52" t="str">
        <f>IF(参照!L836="","",参照!L836)</f>
        <v/>
      </c>
    </row>
    <row r="837" spans="47:56">
      <c r="AU837" s="52" t="str">
        <f>IF(参照!A837="","",参照!A837)</f>
        <v>A0506</v>
      </c>
      <c r="AV837" s="52" t="str">
        <f>IF(参照!B837="","",参照!B837)</f>
        <v>鈴与電力(株)</v>
      </c>
      <c r="AW837" s="52">
        <f>IF(参照!C837="","",参照!C837)</f>
        <v>4.5899999999999999E-4</v>
      </c>
      <c r="AX837" s="52" t="str">
        <f>IF(参照!D837="","",参照!D837)</f>
        <v>メニューA</v>
      </c>
      <c r="AY837" s="52">
        <f>IF(参照!E837="","",参照!E837)</f>
        <v>0</v>
      </c>
      <c r="AZ837" s="52" t="str">
        <f>IF(参照!F837="","",参照!F837)</f>
        <v>鈴与電力(株)</v>
      </c>
      <c r="BA837" s="52" t="str">
        <f>IF(参照!G837="","",参照!G837)</f>
        <v>鈴与電力(株)_メニューA</v>
      </c>
      <c r="BB837" s="52">
        <f t="shared" ref="BB837:BB900" si="44">AY837*1000</f>
        <v>0</v>
      </c>
      <c r="BD837" s="52" t="str">
        <f>IF(参照!L837="","",参照!L837)</f>
        <v/>
      </c>
    </row>
    <row r="838" spans="47:56">
      <c r="AU838" s="52" t="str">
        <f>IF(参照!A838="","",参照!A838)</f>
        <v/>
      </c>
      <c r="AV838" s="52" t="str">
        <f>IF(参照!B838="","",参照!B838)</f>
        <v/>
      </c>
      <c r="AW838" s="52" t="str">
        <f>IF(参照!C838="","",参照!C838)</f>
        <v/>
      </c>
      <c r="AX838" s="52" t="str">
        <f>IF(参照!D838="","",参照!D838)</f>
        <v>メニューB</v>
      </c>
      <c r="AY838" s="52">
        <f>IF(参照!E838="","",参照!E838)</f>
        <v>0</v>
      </c>
      <c r="AZ838" s="52" t="str">
        <f>IF(参照!F838="","",参照!F838)</f>
        <v>鈴与電力(株)</v>
      </c>
      <c r="BA838" s="52" t="str">
        <f>IF(参照!G838="","",参照!G838)</f>
        <v>鈴与電力(株)_メニューB</v>
      </c>
      <c r="BB838" s="52">
        <f t="shared" si="44"/>
        <v>0</v>
      </c>
      <c r="BD838" s="52" t="str">
        <f>IF(参照!L838="","",参照!L838)</f>
        <v/>
      </c>
    </row>
    <row r="839" spans="47:56">
      <c r="AU839" s="52" t="str">
        <f>IF(参照!A839="","",参照!A839)</f>
        <v/>
      </c>
      <c r="AV839" s="52" t="str">
        <f>IF(参照!B839="","",参照!B839)</f>
        <v/>
      </c>
      <c r="AW839" s="52" t="str">
        <f>IF(参照!C839="","",参照!C839)</f>
        <v/>
      </c>
      <c r="AX839" s="52" t="str">
        <f>IF(参照!D839="","",参照!D839)</f>
        <v>メニューC</v>
      </c>
      <c r="AY839" s="52">
        <f>IF(参照!E839="","",参照!E839)</f>
        <v>0</v>
      </c>
      <c r="AZ839" s="52" t="str">
        <f>IF(参照!F839="","",参照!F839)</f>
        <v>鈴与電力(株)</v>
      </c>
      <c r="BA839" s="52" t="str">
        <f>IF(参照!G839="","",参照!G839)</f>
        <v>鈴与電力(株)_メニューC</v>
      </c>
      <c r="BB839" s="52">
        <f t="shared" si="44"/>
        <v>0</v>
      </c>
      <c r="BD839" s="52" t="str">
        <f>IF(参照!L839="","",参照!L839)</f>
        <v/>
      </c>
    </row>
    <row r="840" spans="47:56">
      <c r="AU840" s="52" t="str">
        <f>IF(参照!A840="","",参照!A840)</f>
        <v/>
      </c>
      <c r="AV840" s="52" t="str">
        <f>IF(参照!B840="","",参照!B840)</f>
        <v/>
      </c>
      <c r="AW840" s="52" t="str">
        <f>IF(参照!C840="","",参照!C840)</f>
        <v/>
      </c>
      <c r="AX840" s="52" t="str">
        <f>IF(参照!D840="","",参照!D840)</f>
        <v>メニューD</v>
      </c>
      <c r="AY840" s="52">
        <f>IF(参照!E840="","",参照!E840)</f>
        <v>0</v>
      </c>
      <c r="AZ840" s="52" t="str">
        <f>IF(参照!F840="","",参照!F840)</f>
        <v>鈴与電力(株)</v>
      </c>
      <c r="BA840" s="52" t="str">
        <f>IF(参照!G840="","",参照!G840)</f>
        <v>鈴与電力(株)_メニューD</v>
      </c>
      <c r="BB840" s="52">
        <f t="shared" si="44"/>
        <v>0</v>
      </c>
      <c r="BD840" s="52" t="str">
        <f>IF(参照!L840="","",参照!L840)</f>
        <v/>
      </c>
    </row>
    <row r="841" spans="47:56">
      <c r="AU841" s="52" t="str">
        <f>IF(参照!A841="","",参照!A841)</f>
        <v/>
      </c>
      <c r="AV841" s="52" t="str">
        <f>IF(参照!B841="","",参照!B841)</f>
        <v/>
      </c>
      <c r="AW841" s="52" t="str">
        <f>IF(参照!C841="","",参照!C841)</f>
        <v/>
      </c>
      <c r="AX841" s="52" t="str">
        <f>IF(参照!D841="","",参照!D841)</f>
        <v>メニューE(残差)</v>
      </c>
      <c r="AY841" s="52">
        <f>IF(参照!E841="","",参照!E841)</f>
        <v>5.2099999999999998E-4</v>
      </c>
      <c r="AZ841" s="52" t="str">
        <f>IF(参照!F841="","",参照!F841)</f>
        <v>鈴与電力(株)</v>
      </c>
      <c r="BA841" s="52" t="str">
        <f>IF(参照!G841="","",参照!G841)</f>
        <v>鈴与電力(株)_メニューE(残差)</v>
      </c>
      <c r="BB841" s="52">
        <f t="shared" si="44"/>
        <v>0.52100000000000002</v>
      </c>
      <c r="BD841" s="52" t="str">
        <f>IF(参照!L841="","",参照!L841)</f>
        <v/>
      </c>
    </row>
    <row r="842" spans="47:56">
      <c r="AU842" s="52" t="str">
        <f>IF(参照!A842="","",参照!A842)</f>
        <v/>
      </c>
      <c r="AV842" s="52" t="str">
        <f>IF(参照!B842="","",参照!B842)</f>
        <v/>
      </c>
      <c r="AW842" s="52" t="str">
        <f>IF(参照!C842="","",参照!C842)</f>
        <v/>
      </c>
      <c r="AX842" s="52" t="str">
        <f>IF(参照!D842="","",参照!D842)</f>
        <v>(参考値)事業者全体</v>
      </c>
      <c r="AY842" s="52">
        <f>IF(参照!E842="","",参照!E842)</f>
        <v>4.5900000000000004E-4</v>
      </c>
      <c r="AZ842" s="52" t="str">
        <f>IF(参照!F842="","",参照!F842)</f>
        <v>鈴与電力(株)</v>
      </c>
      <c r="BA842" s="52" t="str">
        <f>IF(参照!G842="","",参照!G842)</f>
        <v>鈴与電力(株)_(参考値)事業者全体</v>
      </c>
      <c r="BB842" s="52">
        <f t="shared" si="44"/>
        <v>0.45900000000000002</v>
      </c>
      <c r="BD842" s="52" t="str">
        <f>IF(参照!L842="","",参照!L842)</f>
        <v/>
      </c>
    </row>
    <row r="843" spans="47:56">
      <c r="AU843" s="52" t="str">
        <f>IF(参照!A843="","",参照!A843)</f>
        <v>A0507</v>
      </c>
      <c r="AV843" s="52" t="str">
        <f>IF(参照!B843="","",参照!B843)</f>
        <v>コープ電力(株)</v>
      </c>
      <c r="AW843" s="52">
        <f>IF(参照!C843="","",参照!C843)</f>
        <v>2.3000000000000001E-4</v>
      </c>
      <c r="AX843" s="52" t="str">
        <f>IF(参照!D843="","",参照!D843)</f>
        <v/>
      </c>
      <c r="AY843" s="52">
        <f>IF(参照!E843="","",参照!E843)</f>
        <v>3.8699999999999997E-4</v>
      </c>
      <c r="AZ843" s="52" t="str">
        <f>IF(参照!F843="","",参照!F843)</f>
        <v>コープ電力(株)</v>
      </c>
      <c r="BA843" s="52" t="str">
        <f>IF(参照!G843="","",参照!G843)</f>
        <v>コープ電力(株)_</v>
      </c>
      <c r="BB843" s="52">
        <f t="shared" si="44"/>
        <v>0.38699999999999996</v>
      </c>
      <c r="BD843" s="52" t="str">
        <f>IF(参照!L843="","",参照!L843)</f>
        <v/>
      </c>
    </row>
    <row r="844" spans="47:56">
      <c r="AU844" s="52" t="str">
        <f>IF(参照!A844="","",参照!A844)</f>
        <v>A0508</v>
      </c>
      <c r="AV844" s="52" t="str">
        <f>IF(参照!B844="","",参照!B844)</f>
        <v>生活協同組合コープぐんま</v>
      </c>
      <c r="AW844" s="52">
        <f>IF(参照!C844="","",参照!C844)</f>
        <v>3.7100000000000002E-4</v>
      </c>
      <c r="AX844" s="52" t="str">
        <f>IF(参照!D844="","",参照!D844)</f>
        <v/>
      </c>
      <c r="AY844" s="52">
        <f>IF(参照!E844="","",参照!E844)</f>
        <v>3.1599999999999998E-4</v>
      </c>
      <c r="AZ844" s="52" t="str">
        <f>IF(参照!F844="","",参照!F844)</f>
        <v>生活協同組合コープぐんま</v>
      </c>
      <c r="BA844" s="52" t="str">
        <f>IF(参照!G844="","",参照!G844)</f>
        <v>生活協同組合コープぐんま_</v>
      </c>
      <c r="BB844" s="52">
        <f t="shared" si="44"/>
        <v>0.316</v>
      </c>
      <c r="BD844" s="52" t="str">
        <f>IF(参照!L844="","",参照!L844)</f>
        <v/>
      </c>
    </row>
    <row r="845" spans="47:56">
      <c r="AU845" s="52" t="str">
        <f>IF(参照!A845="","",参照!A845)</f>
        <v>A0509</v>
      </c>
      <c r="AV845" s="52" t="str">
        <f>IF(参照!B845="","",参照!B845)</f>
        <v>とちぎコープ生活協同組合</v>
      </c>
      <c r="AW845" s="52">
        <f>IF(参照!C845="","",参照!C845)</f>
        <v>3.7199999999999999E-4</v>
      </c>
      <c r="AX845" s="52" t="str">
        <f>IF(参照!D845="","",参照!D845)</f>
        <v/>
      </c>
      <c r="AY845" s="52">
        <f>IF(参照!E845="","",参照!E845)</f>
        <v>3.1599999999999998E-4</v>
      </c>
      <c r="AZ845" s="52" t="str">
        <f>IF(参照!F845="","",参照!F845)</f>
        <v>とちぎコープ生活協同組合</v>
      </c>
      <c r="BA845" s="52" t="str">
        <f>IF(参照!G845="","",参照!G845)</f>
        <v>とちぎコープ生活協同組合_</v>
      </c>
      <c r="BB845" s="52">
        <f t="shared" si="44"/>
        <v>0.316</v>
      </c>
      <c r="BD845" s="52" t="str">
        <f>IF(参照!L845="","",参照!L845)</f>
        <v/>
      </c>
    </row>
    <row r="846" spans="47:56">
      <c r="AU846" s="52" t="str">
        <f>IF(参照!A846="","",参照!A846)</f>
        <v>A0510</v>
      </c>
      <c r="AV846" s="52" t="str">
        <f>IF(参照!B846="","",参照!B846)</f>
        <v>いばらきコープ生活協同組合</v>
      </c>
      <c r="AW846" s="52">
        <f>IF(参照!C846="","",参照!C846)</f>
        <v>3.7199999999999999E-4</v>
      </c>
      <c r="AX846" s="52" t="str">
        <f>IF(参照!D846="","",参照!D846)</f>
        <v/>
      </c>
      <c r="AY846" s="52">
        <f>IF(参照!E846="","",参照!E846)</f>
        <v>3.1599999999999998E-4</v>
      </c>
      <c r="AZ846" s="52" t="str">
        <f>IF(参照!F846="","",参照!F846)</f>
        <v>いばらきコープ生活協同組合</v>
      </c>
      <c r="BA846" s="52" t="str">
        <f>IF(参照!G846="","",参照!G846)</f>
        <v>いばらきコープ生活協同組合_</v>
      </c>
      <c r="BB846" s="52">
        <f t="shared" si="44"/>
        <v>0.316</v>
      </c>
      <c r="BD846" s="52" t="str">
        <f>IF(参照!L846="","",参照!L846)</f>
        <v/>
      </c>
    </row>
    <row r="847" spans="47:56">
      <c r="AU847" s="52" t="str">
        <f>IF(参照!A847="","",参照!A847)</f>
        <v>A0511</v>
      </c>
      <c r="AV847" s="52" t="str">
        <f>IF(参照!B847="","",参照!B847)</f>
        <v>亀岡ふるさとエナジー(株)</v>
      </c>
      <c r="AW847" s="52">
        <f>IF(参照!C847="","",参照!C847)</f>
        <v>7.4999999999999993E-5</v>
      </c>
      <c r="AX847" s="52" t="str">
        <f>IF(参照!D847="","",参照!D847)</f>
        <v/>
      </c>
      <c r="AY847" s="52">
        <f>IF(参照!E847="","",参照!E847)</f>
        <v>5.1400000000000003E-4</v>
      </c>
      <c r="AZ847" s="52" t="str">
        <f>IF(参照!F847="","",参照!F847)</f>
        <v>亀岡ふるさとエナジー(株)</v>
      </c>
      <c r="BA847" s="52" t="str">
        <f>IF(参照!G847="","",参照!G847)</f>
        <v>亀岡ふるさとエナジー(株)_</v>
      </c>
      <c r="BB847" s="52">
        <f t="shared" si="44"/>
        <v>0.51400000000000001</v>
      </c>
      <c r="BD847" s="52" t="str">
        <f>IF(参照!L847="","",参照!L847)</f>
        <v/>
      </c>
    </row>
    <row r="848" spans="47:56">
      <c r="AU848" s="52" t="str">
        <f>IF(参照!A848="","",参照!A848)</f>
        <v>A0513</v>
      </c>
      <c r="AV848" s="52" t="str">
        <f>IF(参照!B848="","",参照!B848)</f>
        <v>(株)織戸組</v>
      </c>
      <c r="AW848" s="52">
        <f>IF(参照!C848="","",参照!C848)</f>
        <v>4.7100000000000001E-4</v>
      </c>
      <c r="AX848" s="52" t="str">
        <f>IF(参照!D848="","",参照!D848)</f>
        <v>メニューA</v>
      </c>
      <c r="AY848" s="52">
        <f>IF(参照!E848="","",参照!E848)</f>
        <v>0</v>
      </c>
      <c r="AZ848" s="52" t="str">
        <f>IF(参照!F848="","",参照!F848)</f>
        <v>(株)織戸組</v>
      </c>
      <c r="BA848" s="52" t="str">
        <f>IF(参照!G848="","",参照!G848)</f>
        <v>(株)織戸組_メニューA</v>
      </c>
      <c r="BB848" s="52">
        <f t="shared" si="44"/>
        <v>0</v>
      </c>
      <c r="BD848" s="52" t="str">
        <f>IF(参照!L848="","",参照!L848)</f>
        <v/>
      </c>
    </row>
    <row r="849" spans="47:56">
      <c r="AU849" s="52" t="str">
        <f>IF(参照!A849="","",参照!A849)</f>
        <v/>
      </c>
      <c r="AV849" s="52" t="str">
        <f>IF(参照!B849="","",参照!B849)</f>
        <v/>
      </c>
      <c r="AW849" s="52" t="str">
        <f>IF(参照!C849="","",参照!C849)</f>
        <v/>
      </c>
      <c r="AX849" s="52" t="str">
        <f>IF(参照!D849="","",参照!D849)</f>
        <v>メニューB(残差)</v>
      </c>
      <c r="AY849" s="52">
        <f>IF(参照!E849="","",参照!E849)</f>
        <v>4.1299999999999996E-4</v>
      </c>
      <c r="AZ849" s="52" t="str">
        <f>IF(参照!F849="","",参照!F849)</f>
        <v>(株)織戸組</v>
      </c>
      <c r="BA849" s="52" t="str">
        <f>IF(参照!G849="","",参照!G849)</f>
        <v>(株)織戸組_メニューB(残差)</v>
      </c>
      <c r="BB849" s="52">
        <f t="shared" si="44"/>
        <v>0.41299999999999998</v>
      </c>
      <c r="BD849" s="52" t="str">
        <f>IF(参照!L849="","",参照!L849)</f>
        <v/>
      </c>
    </row>
    <row r="850" spans="47:56">
      <c r="AU850" s="52" t="str">
        <f>IF(参照!A850="","",参照!A850)</f>
        <v/>
      </c>
      <c r="AV850" s="52" t="str">
        <f>IF(参照!B850="","",参照!B850)</f>
        <v/>
      </c>
      <c r="AW850" s="52" t="str">
        <f>IF(参照!C850="","",参照!C850)</f>
        <v/>
      </c>
      <c r="AX850" s="52" t="str">
        <f>IF(参照!D850="","",参照!D850)</f>
        <v>(参考値)事業者全体</v>
      </c>
      <c r="AY850" s="52">
        <f>IF(参照!E850="","",参照!E850)</f>
        <v>4.4900000000000002E-4</v>
      </c>
      <c r="AZ850" s="52" t="str">
        <f>IF(参照!F850="","",参照!F850)</f>
        <v>(株)織戸組</v>
      </c>
      <c r="BA850" s="52" t="str">
        <f>IF(参照!G850="","",参照!G850)</f>
        <v>(株)織戸組_(参考値)事業者全体</v>
      </c>
      <c r="BB850" s="52">
        <f t="shared" si="44"/>
        <v>0.44900000000000001</v>
      </c>
      <c r="BD850" s="52" t="str">
        <f>IF(参照!L850="","",参照!L850)</f>
        <v/>
      </c>
    </row>
    <row r="851" spans="47:56">
      <c r="AU851" s="52" t="str">
        <f>IF(参照!A851="","",参照!A851)</f>
        <v>A0514</v>
      </c>
      <c r="AV851" s="52" t="str">
        <f>IF(参照!B851="","",参照!B851)</f>
        <v>ふかやｅパワー(株)</v>
      </c>
      <c r="AW851" s="52">
        <f>IF(参照!C851="","",参照!C851)</f>
        <v>4.5199999999999998E-4</v>
      </c>
      <c r="AX851" s="52" t="str">
        <f>IF(参照!D851="","",参照!D851)</f>
        <v>メニューA</v>
      </c>
      <c r="AY851" s="52">
        <f>IF(参照!E851="","",参照!E851)</f>
        <v>0</v>
      </c>
      <c r="AZ851" s="52" t="str">
        <f>IF(参照!F851="","",参照!F851)</f>
        <v>ふかやｅパワー(株)</v>
      </c>
      <c r="BA851" s="52" t="str">
        <f>IF(参照!G851="","",参照!G851)</f>
        <v>ふかやｅパワー(株)_メニューA</v>
      </c>
      <c r="BB851" s="52">
        <f t="shared" si="44"/>
        <v>0</v>
      </c>
      <c r="BD851" s="52" t="str">
        <f>IF(参照!L851="","",参照!L851)</f>
        <v/>
      </c>
    </row>
    <row r="852" spans="47:56">
      <c r="AU852" s="52" t="str">
        <f>IF(参照!A852="","",参照!A852)</f>
        <v/>
      </c>
      <c r="AV852" s="52" t="str">
        <f>IF(参照!B852="","",参照!B852)</f>
        <v/>
      </c>
      <c r="AW852" s="52" t="str">
        <f>IF(参照!C852="","",参照!C852)</f>
        <v/>
      </c>
      <c r="AX852" s="52" t="str">
        <f>IF(参照!D852="","",参照!D852)</f>
        <v>メニューB(残差)</v>
      </c>
      <c r="AY852" s="52">
        <f>IF(参照!E852="","",参照!E852)</f>
        <v>3.9899999999999999E-4</v>
      </c>
      <c r="AZ852" s="52" t="str">
        <f>IF(参照!F852="","",参照!F852)</f>
        <v>ふかやｅパワー(株)</v>
      </c>
      <c r="BA852" s="52" t="str">
        <f>IF(参照!G852="","",参照!G852)</f>
        <v>ふかやｅパワー(株)_メニューB(残差)</v>
      </c>
      <c r="BB852" s="52">
        <f t="shared" si="44"/>
        <v>0.39900000000000002</v>
      </c>
      <c r="BD852" s="52" t="str">
        <f>IF(参照!L852="","",参照!L852)</f>
        <v/>
      </c>
    </row>
    <row r="853" spans="47:56">
      <c r="AU853" s="52" t="str">
        <f>IF(参照!A853="","",参照!A853)</f>
        <v/>
      </c>
      <c r="AV853" s="52" t="str">
        <f>IF(参照!B853="","",参照!B853)</f>
        <v/>
      </c>
      <c r="AW853" s="52" t="str">
        <f>IF(参照!C853="","",参照!C853)</f>
        <v/>
      </c>
      <c r="AX853" s="52" t="str">
        <f>IF(参照!D853="","",参照!D853)</f>
        <v>(参考値)事業者全体</v>
      </c>
      <c r="AY853" s="52">
        <f>IF(参照!E853="","",参照!E853)</f>
        <v>4.2900000000000002E-4</v>
      </c>
      <c r="AZ853" s="52" t="str">
        <f>IF(参照!F853="","",参照!F853)</f>
        <v>ふかやｅパワー(株)</v>
      </c>
      <c r="BA853" s="52" t="str">
        <f>IF(参照!G853="","",参照!G853)</f>
        <v>ふかやｅパワー(株)_(参考値)事業者全体</v>
      </c>
      <c r="BB853" s="52">
        <f t="shared" si="44"/>
        <v>0.42899999999999999</v>
      </c>
      <c r="BD853" s="52" t="str">
        <f>IF(参照!L853="","",参照!L853)</f>
        <v/>
      </c>
    </row>
    <row r="854" spans="47:56">
      <c r="AU854" s="52" t="str">
        <f>IF(参照!A854="","",参照!A854)</f>
        <v>A0515</v>
      </c>
      <c r="AV854" s="52" t="str">
        <f>IF(参照!B854="","",参照!B854)</f>
        <v>(株)Ｌｉｎｋ　Ｌｉｆｅ</v>
      </c>
      <c r="AW854" s="52">
        <f>IF(参照!C854="","",参照!C854)</f>
        <v>5.1599999999999997E-4</v>
      </c>
      <c r="AX854" s="52" t="str">
        <f>IF(参照!D854="","",参照!D854)</f>
        <v/>
      </c>
      <c r="AY854" s="52">
        <f>IF(参照!E854="","",参照!E854)</f>
        <v>5.31E-4</v>
      </c>
      <c r="AZ854" s="52" t="str">
        <f>IF(参照!F854="","",参照!F854)</f>
        <v>(株)Ｌｉｎｋ　Ｌｉｆｅ</v>
      </c>
      <c r="BA854" s="52" t="str">
        <f>IF(参照!G854="","",参照!G854)</f>
        <v>(株)Ｌｉｎｋ　Ｌｉｆｅ_</v>
      </c>
      <c r="BB854" s="52">
        <f t="shared" si="44"/>
        <v>0.53100000000000003</v>
      </c>
      <c r="BD854" s="52" t="str">
        <f>IF(参照!L854="","",参照!L854)</f>
        <v/>
      </c>
    </row>
    <row r="855" spans="47:56">
      <c r="AU855" s="52" t="str">
        <f>IF(参照!A855="","",参照!A855)</f>
        <v>A0518</v>
      </c>
      <c r="AV855" s="52" t="str">
        <f>IF(参照!B855="","",参照!B855)</f>
        <v>(株)グローバルキャスト</v>
      </c>
      <c r="AW855" s="52">
        <f>IF(参照!C855="","",参照!C855)</f>
        <v>3.7399999999999998E-4</v>
      </c>
      <c r="AX855" s="52" t="str">
        <f>IF(参照!D855="","",参照!D855)</f>
        <v/>
      </c>
      <c r="AY855" s="52">
        <f>IF(参照!E855="","",参照!E855)</f>
        <v>3.1800000000000003E-4</v>
      </c>
      <c r="AZ855" s="52" t="str">
        <f>IF(参照!F855="","",参照!F855)</f>
        <v>(株)グローバルキャスト</v>
      </c>
      <c r="BA855" s="52" t="str">
        <f>IF(参照!G855="","",参照!G855)</f>
        <v>(株)グローバルキャスト_</v>
      </c>
      <c r="BB855" s="52">
        <f t="shared" si="44"/>
        <v>0.318</v>
      </c>
      <c r="BD855" s="52" t="str">
        <f>IF(参照!L855="","",参照!L855)</f>
        <v/>
      </c>
    </row>
    <row r="856" spans="47:56">
      <c r="AU856" s="52" t="str">
        <f>IF(参照!A856="","",参照!A856)</f>
        <v>A0519</v>
      </c>
      <c r="AV856" s="52" t="str">
        <f>IF(参照!B856="","",参照!B856)</f>
        <v>日本エネルギー総合システム(株)</v>
      </c>
      <c r="AW856" s="52">
        <f>IF(参照!C856="","",参照!C856)</f>
        <v>5.0000000000000001E-4</v>
      </c>
      <c r="AX856" s="52" t="str">
        <f>IF(参照!D856="","",参照!D856)</f>
        <v>メニューA</v>
      </c>
      <c r="AY856" s="52">
        <f>IF(参照!E856="","",参照!E856)</f>
        <v>0</v>
      </c>
      <c r="AZ856" s="52" t="str">
        <f>IF(参照!F856="","",参照!F856)</f>
        <v>日本エネルギー総合システム(株)</v>
      </c>
      <c r="BA856" s="52" t="str">
        <f>IF(参照!G856="","",参照!G856)</f>
        <v>日本エネルギー総合システム(株)_メニューA</v>
      </c>
      <c r="BB856" s="52">
        <f t="shared" si="44"/>
        <v>0</v>
      </c>
      <c r="BD856" s="52" t="str">
        <f>IF(参照!L856="","",参照!L856)</f>
        <v/>
      </c>
    </row>
    <row r="857" spans="47:56">
      <c r="AU857" s="52" t="str">
        <f>IF(参照!A857="","",参照!A857)</f>
        <v/>
      </c>
      <c r="AV857" s="52" t="str">
        <f>IF(参照!B857="","",参照!B857)</f>
        <v/>
      </c>
      <c r="AW857" s="52" t="str">
        <f>IF(参照!C857="","",参照!C857)</f>
        <v/>
      </c>
      <c r="AX857" s="52" t="str">
        <f>IF(参照!D857="","",参照!D857)</f>
        <v>メニューB(残差)</v>
      </c>
      <c r="AY857" s="52">
        <f>IF(参照!E857="","",参照!E857)</f>
        <v>4.7199999999999998E-4</v>
      </c>
      <c r="AZ857" s="52" t="str">
        <f>IF(参照!F857="","",参照!F857)</f>
        <v>日本エネルギー総合システム(株)</v>
      </c>
      <c r="BA857" s="52" t="str">
        <f>IF(参照!G857="","",参照!G857)</f>
        <v>日本エネルギー総合システム(株)_メニューB(残差)</v>
      </c>
      <c r="BB857" s="52">
        <f t="shared" si="44"/>
        <v>0.47199999999999998</v>
      </c>
      <c r="BD857" s="52" t="str">
        <f>IF(参照!L857="","",参照!L857)</f>
        <v/>
      </c>
    </row>
    <row r="858" spans="47:56">
      <c r="AU858" s="52" t="str">
        <f>IF(参照!A858="","",参照!A858)</f>
        <v/>
      </c>
      <c r="AV858" s="52" t="str">
        <f>IF(参照!B858="","",参照!B858)</f>
        <v/>
      </c>
      <c r="AW858" s="52" t="str">
        <f>IF(参照!C858="","",参照!C858)</f>
        <v/>
      </c>
      <c r="AX858" s="52" t="str">
        <f>IF(参照!D858="","",参照!D858)</f>
        <v>(参考値)事業者全体</v>
      </c>
      <c r="AY858" s="52">
        <f>IF(参照!E858="","",参照!E858)</f>
        <v>4.6200000000000001E-4</v>
      </c>
      <c r="AZ858" s="52" t="str">
        <f>IF(参照!F858="","",参照!F858)</f>
        <v>日本エネルギー総合システム(株)</v>
      </c>
      <c r="BA858" s="52" t="str">
        <f>IF(参照!G858="","",参照!G858)</f>
        <v>日本エネルギー総合システム(株)_(参考値)事業者全体</v>
      </c>
      <c r="BB858" s="52">
        <f t="shared" si="44"/>
        <v>0.46200000000000002</v>
      </c>
      <c r="BD858" s="52" t="str">
        <f>IF(参照!L858="","",参照!L858)</f>
        <v/>
      </c>
    </row>
    <row r="859" spans="47:56">
      <c r="AU859" s="52" t="str">
        <f>IF(参照!A859="","",参照!A859)</f>
        <v>A0520</v>
      </c>
      <c r="AV859" s="52" t="str">
        <f>IF(参照!B859="","",参照!B859)</f>
        <v>イワタニ東海(株)</v>
      </c>
      <c r="AW859" s="52">
        <f>IF(参照!C859="","",参照!C859)</f>
        <v>3.6400000000000001E-4</v>
      </c>
      <c r="AX859" s="52" t="str">
        <f>IF(参照!D859="","",参照!D859)</f>
        <v/>
      </c>
      <c r="AY859" s="52">
        <f>IF(参照!E859="","",参照!E859)</f>
        <v>3.0800000000000001E-4</v>
      </c>
      <c r="AZ859" s="52" t="str">
        <f>IF(参照!F859="","",参照!F859)</f>
        <v>イワタニ東海(株)</v>
      </c>
      <c r="BA859" s="52" t="str">
        <f>IF(参照!G859="","",参照!G859)</f>
        <v>イワタニ東海(株)_</v>
      </c>
      <c r="BB859" s="52">
        <f t="shared" si="44"/>
        <v>0.308</v>
      </c>
      <c r="BD859" s="52" t="str">
        <f>IF(参照!L859="","",参照!L859)</f>
        <v/>
      </c>
    </row>
    <row r="860" spans="47:56">
      <c r="AU860" s="52" t="str">
        <f>IF(参照!A860="","",参照!A860)</f>
        <v>A0522</v>
      </c>
      <c r="AV860" s="52" t="str">
        <f>IF(参照!B860="","",参照!B860)</f>
        <v>(株)デライトアップ</v>
      </c>
      <c r="AW860" s="52">
        <f>IF(参照!C860="","",参照!C860)</f>
        <v>4.75E-4</v>
      </c>
      <c r="AX860" s="52" t="str">
        <f>IF(参照!D860="","",参照!D860)</f>
        <v/>
      </c>
      <c r="AY860" s="52">
        <f>IF(参照!E860="","",参照!E860)</f>
        <v>4.64E-4</v>
      </c>
      <c r="AZ860" s="52" t="str">
        <f>IF(参照!F860="","",参照!F860)</f>
        <v>(株)デライトアップ</v>
      </c>
      <c r="BA860" s="52" t="str">
        <f>IF(参照!G860="","",参照!G860)</f>
        <v>(株)デライトアップ_</v>
      </c>
      <c r="BB860" s="52">
        <f t="shared" si="44"/>
        <v>0.46400000000000002</v>
      </c>
      <c r="BD860" s="52" t="str">
        <f>IF(参照!L860="","",参照!L860)</f>
        <v/>
      </c>
    </row>
    <row r="861" spans="47:56">
      <c r="AU861" s="52" t="str">
        <f>IF(参照!A861="","",参照!A861)</f>
        <v>A0525</v>
      </c>
      <c r="AV861" s="52" t="str">
        <f>IF(参照!B861="","",参照!B861)</f>
        <v>(株)ところざわ未来電力</v>
      </c>
      <c r="AW861" s="52">
        <f>IF(参照!C861="","",参照!C861)</f>
        <v>5.8E-5</v>
      </c>
      <c r="AX861" s="52" t="str">
        <f>IF(参照!D861="","",参照!D861)</f>
        <v>メニューA</v>
      </c>
      <c r="AY861" s="52">
        <f>IF(参照!E861="","",参照!E861)</f>
        <v>2.81E-4</v>
      </c>
      <c r="AZ861" s="52" t="str">
        <f>IF(参照!F861="","",参照!F861)</f>
        <v>(株)ところざわ未来電力</v>
      </c>
      <c r="BA861" s="52" t="str">
        <f>IF(参照!G861="","",参照!G861)</f>
        <v>(株)ところざわ未来電力_メニューA</v>
      </c>
      <c r="BB861" s="52">
        <f t="shared" si="44"/>
        <v>0.28100000000000003</v>
      </c>
      <c r="BD861" s="52" t="str">
        <f>IF(参照!L861="","",参照!L861)</f>
        <v/>
      </c>
    </row>
    <row r="862" spans="47:56">
      <c r="AU862" s="52" t="str">
        <f>IF(参照!A862="","",参照!A862)</f>
        <v/>
      </c>
      <c r="AV862" s="52" t="str">
        <f>IF(参照!B862="","",参照!B862)</f>
        <v/>
      </c>
      <c r="AW862" s="52" t="str">
        <f>IF(参照!C862="","",参照!C862)</f>
        <v/>
      </c>
      <c r="AX862" s="52" t="str">
        <f>IF(参照!D862="","",参照!D862)</f>
        <v>メニューB</v>
      </c>
      <c r="AY862" s="52">
        <f>IF(参照!E862="","",参照!E862)</f>
        <v>0</v>
      </c>
      <c r="AZ862" s="52" t="str">
        <f>IF(参照!F862="","",参照!F862)</f>
        <v>(株)ところざわ未来電力</v>
      </c>
      <c r="BA862" s="52" t="str">
        <f>IF(参照!G862="","",参照!G862)</f>
        <v>(株)ところざわ未来電力_メニューB</v>
      </c>
      <c r="BB862" s="52">
        <f t="shared" si="44"/>
        <v>0</v>
      </c>
      <c r="BD862" s="52" t="str">
        <f>IF(参照!L862="","",参照!L862)</f>
        <v/>
      </c>
    </row>
    <row r="863" spans="47:56">
      <c r="AU863" s="52" t="str">
        <f>IF(参照!A863="","",参照!A863)</f>
        <v/>
      </c>
      <c r="AV863" s="52" t="str">
        <f>IF(参照!B863="","",参照!B863)</f>
        <v/>
      </c>
      <c r="AW863" s="52" t="str">
        <f>IF(参照!C863="","",参照!C863)</f>
        <v/>
      </c>
      <c r="AX863" s="52" t="str">
        <f>IF(参照!D863="","",参照!D863)</f>
        <v>メニューC(残差)</v>
      </c>
      <c r="AY863" s="52">
        <f>IF(参照!E863="","",参照!E863)</f>
        <v>2.8100000000000005E-4</v>
      </c>
      <c r="AZ863" s="52" t="str">
        <f>IF(参照!F863="","",参照!F863)</f>
        <v>(株)ところざわ未来電力</v>
      </c>
      <c r="BA863" s="52" t="str">
        <f>IF(参照!G863="","",参照!G863)</f>
        <v>(株)ところざわ未来電力_メニューC(残差)</v>
      </c>
      <c r="BB863" s="52">
        <f t="shared" si="44"/>
        <v>0.28100000000000003</v>
      </c>
      <c r="BD863" s="52" t="str">
        <f>IF(参照!L863="","",参照!L863)</f>
        <v/>
      </c>
    </row>
    <row r="864" spans="47:56">
      <c r="AU864" s="52" t="str">
        <f>IF(参照!A864="","",参照!A864)</f>
        <v/>
      </c>
      <c r="AV864" s="52" t="str">
        <f>IF(参照!B864="","",参照!B864)</f>
        <v/>
      </c>
      <c r="AW864" s="52" t="str">
        <f>IF(参照!C864="","",参照!C864)</f>
        <v/>
      </c>
      <c r="AX864" s="52" t="str">
        <f>IF(参照!D864="","",参照!D864)</f>
        <v>(参考値)事業者全体</v>
      </c>
      <c r="AY864" s="52">
        <f>IF(参照!E864="","",参照!E864)</f>
        <v>3.1800000000000003E-4</v>
      </c>
      <c r="AZ864" s="52" t="str">
        <f>IF(参照!F864="","",参照!F864)</f>
        <v>(株)ところざわ未来電力</v>
      </c>
      <c r="BA864" s="52" t="str">
        <f>IF(参照!G864="","",参照!G864)</f>
        <v>(株)ところざわ未来電力_(参考値)事業者全体</v>
      </c>
      <c r="BB864" s="52">
        <f t="shared" si="44"/>
        <v>0.318</v>
      </c>
      <c r="BD864" s="52" t="str">
        <f>IF(参照!L864="","",参照!L864)</f>
        <v/>
      </c>
    </row>
    <row r="865" spans="47:56">
      <c r="AU865" s="52" t="str">
        <f>IF(参照!A865="","",参照!A865)</f>
        <v>A0526</v>
      </c>
      <c r="AV865" s="52" t="str">
        <f>IF(参照!B865="","",参照!B865)</f>
        <v>朝日ガスエナジー(株)</v>
      </c>
      <c r="AW865" s="52">
        <f>IF(参照!C865="","",参照!C865)</f>
        <v>3.6400000000000001E-4</v>
      </c>
      <c r="AX865" s="52" t="str">
        <f>IF(参照!D865="","",参照!D865)</f>
        <v/>
      </c>
      <c r="AY865" s="52">
        <f>IF(参照!E865="","",参照!E865)</f>
        <v>3.0800000000000001E-4</v>
      </c>
      <c r="AZ865" s="52" t="str">
        <f>IF(参照!F865="","",参照!F865)</f>
        <v>朝日ガスエナジー(株)</v>
      </c>
      <c r="BA865" s="52" t="str">
        <f>IF(参照!G865="","",参照!G865)</f>
        <v>朝日ガスエナジー(株)_</v>
      </c>
      <c r="BB865" s="52">
        <f t="shared" si="44"/>
        <v>0.308</v>
      </c>
      <c r="BD865" s="52" t="str">
        <f>IF(参照!L865="","",参照!L865)</f>
        <v/>
      </c>
    </row>
    <row r="866" spans="47:56">
      <c r="AU866" s="52" t="str">
        <f>IF(参照!A866="","",参照!A866)</f>
        <v>A0528</v>
      </c>
      <c r="AV866" s="52" t="str">
        <f>IF(参照!B866="","",参照!B866)</f>
        <v>(株)エネファント</v>
      </c>
      <c r="AW866" s="52">
        <f>IF(参照!C866="","",参照!C866)</f>
        <v>4.6299999999999998E-4</v>
      </c>
      <c r="AX866" s="52" t="str">
        <f>IF(参照!D866="","",参照!D866)</f>
        <v>メニューA</v>
      </c>
      <c r="AY866" s="52">
        <f>IF(参照!E866="","",参照!E866)</f>
        <v>0</v>
      </c>
      <c r="AZ866" s="52" t="str">
        <f>IF(参照!F866="","",参照!F866)</f>
        <v>(株)エネファント</v>
      </c>
      <c r="BA866" s="52" t="str">
        <f>IF(参照!G866="","",参照!G866)</f>
        <v>(株)エネファント_メニューA</v>
      </c>
      <c r="BB866" s="52">
        <f t="shared" si="44"/>
        <v>0</v>
      </c>
      <c r="BD866" s="52" t="str">
        <f>IF(参照!L866="","",参照!L866)</f>
        <v/>
      </c>
    </row>
    <row r="867" spans="47:56">
      <c r="AU867" s="52" t="str">
        <f>IF(参照!A867="","",参照!A867)</f>
        <v/>
      </c>
      <c r="AV867" s="52" t="str">
        <f>IF(参照!B867="","",参照!B867)</f>
        <v/>
      </c>
      <c r="AW867" s="52" t="str">
        <f>IF(参照!C867="","",参照!C867)</f>
        <v/>
      </c>
      <c r="AX867" s="52" t="str">
        <f>IF(参照!D867="","",参照!D867)</f>
        <v>メニューB</v>
      </c>
      <c r="AY867" s="52">
        <f>IF(参照!E867="","",参照!E867)</f>
        <v>0</v>
      </c>
      <c r="AZ867" s="52" t="str">
        <f>IF(参照!F867="","",参照!F867)</f>
        <v>(株)エネファント</v>
      </c>
      <c r="BA867" s="52" t="str">
        <f>IF(参照!G867="","",参照!G867)</f>
        <v>(株)エネファント_メニューB</v>
      </c>
      <c r="BB867" s="52">
        <f t="shared" si="44"/>
        <v>0</v>
      </c>
      <c r="BD867" s="52" t="str">
        <f>IF(参照!L867="","",参照!L867)</f>
        <v/>
      </c>
    </row>
    <row r="868" spans="47:56">
      <c r="AU868" s="52" t="str">
        <f>IF(参照!A868="","",参照!A868)</f>
        <v/>
      </c>
      <c r="AV868" s="52" t="str">
        <f>IF(参照!B868="","",参照!B868)</f>
        <v/>
      </c>
      <c r="AW868" s="52" t="str">
        <f>IF(参照!C868="","",参照!C868)</f>
        <v/>
      </c>
      <c r="AX868" s="52" t="str">
        <f>IF(参照!D868="","",参照!D868)</f>
        <v>メニューC(残差)</v>
      </c>
      <c r="AY868" s="52">
        <f>IF(参照!E868="","",参照!E868)</f>
        <v>4.6100000000000004E-4</v>
      </c>
      <c r="AZ868" s="52" t="str">
        <f>IF(参照!F868="","",参照!F868)</f>
        <v>(株)エネファント</v>
      </c>
      <c r="BA868" s="52" t="str">
        <f>IF(参照!G868="","",参照!G868)</f>
        <v>(株)エネファント_メニューC(残差)</v>
      </c>
      <c r="BB868" s="52">
        <f t="shared" si="44"/>
        <v>0.46100000000000002</v>
      </c>
      <c r="BD868" s="52" t="str">
        <f>IF(参照!L868="","",参照!L868)</f>
        <v/>
      </c>
    </row>
    <row r="869" spans="47:56">
      <c r="AU869" s="52" t="str">
        <f>IF(参照!A869="","",参照!A869)</f>
        <v/>
      </c>
      <c r="AV869" s="52" t="str">
        <f>IF(参照!B869="","",参照!B869)</f>
        <v/>
      </c>
      <c r="AW869" s="52" t="str">
        <f>IF(参照!C869="","",参照!C869)</f>
        <v/>
      </c>
      <c r="AX869" s="52" t="str">
        <f>IF(参照!D869="","",参照!D869)</f>
        <v>(参考値)事業者全体</v>
      </c>
      <c r="AY869" s="52">
        <f>IF(参照!E869="","",参照!E869)</f>
        <v>5.0100000000000003E-4</v>
      </c>
      <c r="AZ869" s="52" t="str">
        <f>IF(参照!F869="","",参照!F869)</f>
        <v>(株)エネファント</v>
      </c>
      <c r="BA869" s="52" t="str">
        <f>IF(参照!G869="","",参照!G869)</f>
        <v>(株)エネファント_(参考値)事業者全体</v>
      </c>
      <c r="BB869" s="52">
        <f t="shared" si="44"/>
        <v>0.501</v>
      </c>
      <c r="BD869" s="52" t="str">
        <f>IF(参照!L869="","",参照!L869)</f>
        <v/>
      </c>
    </row>
    <row r="870" spans="47:56">
      <c r="AU870" s="52" t="str">
        <f>IF(参照!A870="","",参照!A870)</f>
        <v>A0529</v>
      </c>
      <c r="AV870" s="52" t="str">
        <f>IF(参照!B870="","",参照!B870)</f>
        <v>(株)エスエナジー</v>
      </c>
      <c r="AW870" s="52">
        <f>IF(参照!C870="","",参照!C870)</f>
        <v>4.7800000000000002E-4</v>
      </c>
      <c r="AX870" s="52" t="str">
        <f>IF(参照!D870="","",参照!D870)</f>
        <v/>
      </c>
      <c r="AY870" s="52">
        <f>IF(参照!E870="","",参照!E870)</f>
        <v>5.22E-4</v>
      </c>
      <c r="AZ870" s="52" t="str">
        <f>IF(参照!F870="","",参照!F870)</f>
        <v>(株)エスエナジー</v>
      </c>
      <c r="BA870" s="52" t="str">
        <f>IF(参照!G870="","",参照!G870)</f>
        <v>(株)エスエナジー_</v>
      </c>
      <c r="BB870" s="52">
        <f t="shared" si="44"/>
        <v>0.52200000000000002</v>
      </c>
      <c r="BD870" s="52" t="str">
        <f>IF(参照!L870="","",参照!L870)</f>
        <v/>
      </c>
    </row>
    <row r="871" spans="47:56">
      <c r="AU871" s="52" t="str">
        <f>IF(参照!A871="","",参照!A871)</f>
        <v>A0532</v>
      </c>
      <c r="AV871" s="52" t="str">
        <f>IF(参照!B871="","",参照!B871)</f>
        <v>(株)Ｍｐｏｗｅｒ</v>
      </c>
      <c r="AW871" s="52">
        <f>IF(参照!C871="","",参照!C871)</f>
        <v>3.8499999999999998E-4</v>
      </c>
      <c r="AX871" s="52" t="str">
        <f>IF(参照!D871="","",参照!D871)</f>
        <v/>
      </c>
      <c r="AY871" s="52">
        <f>IF(参照!E871="","",参照!E871)</f>
        <v>3.7199999999999999E-4</v>
      </c>
      <c r="AZ871" s="52" t="str">
        <f>IF(参照!F871="","",参照!F871)</f>
        <v>(株)Ｍｐｏｗｅｒ</v>
      </c>
      <c r="BA871" s="52" t="str">
        <f>IF(参照!G871="","",参照!G871)</f>
        <v>(株)Ｍｐｏｗｅｒ_</v>
      </c>
      <c r="BB871" s="52">
        <f t="shared" si="44"/>
        <v>0.372</v>
      </c>
      <c r="BD871" s="52" t="str">
        <f>IF(参照!L871="","",参照!L871)</f>
        <v/>
      </c>
    </row>
    <row r="872" spans="47:56">
      <c r="AU872" s="52" t="str">
        <f>IF(参照!A872="","",参照!A872)</f>
        <v>A0533</v>
      </c>
      <c r="AV872" s="52" t="str">
        <f>IF(参照!B872="","",参照!B872)</f>
        <v>秩父新電力(株)</v>
      </c>
      <c r="AW872" s="52">
        <f>IF(参照!C872="","",参照!C872)</f>
        <v>3.1399999999999999E-4</v>
      </c>
      <c r="AX872" s="52" t="str">
        <f>IF(参照!D872="","",参照!D872)</f>
        <v>メニューA</v>
      </c>
      <c r="AY872" s="52">
        <f>IF(参照!E872="","",参照!E872)</f>
        <v>0</v>
      </c>
      <c r="AZ872" s="52" t="str">
        <f>IF(参照!F872="","",参照!F872)</f>
        <v>秩父新電力(株)</v>
      </c>
      <c r="BA872" s="52" t="str">
        <f>IF(参照!G872="","",参照!G872)</f>
        <v>秩父新電力(株)_メニューA</v>
      </c>
      <c r="BB872" s="52">
        <f t="shared" si="44"/>
        <v>0</v>
      </c>
      <c r="BD872" s="52" t="str">
        <f>IF(参照!L872="","",参照!L872)</f>
        <v/>
      </c>
    </row>
    <row r="873" spans="47:56">
      <c r="AU873" s="52" t="str">
        <f>IF(参照!A873="","",参照!A873)</f>
        <v/>
      </c>
      <c r="AV873" s="52" t="str">
        <f>IF(参照!B873="","",参照!B873)</f>
        <v/>
      </c>
      <c r="AW873" s="52" t="str">
        <f>IF(参照!C873="","",参照!C873)</f>
        <v/>
      </c>
      <c r="AX873" s="52" t="str">
        <f>IF(参照!D873="","",参照!D873)</f>
        <v>メニューB</v>
      </c>
      <c r="AY873" s="52">
        <f>IF(参照!E873="","",参照!E873)</f>
        <v>0</v>
      </c>
      <c r="AZ873" s="52" t="str">
        <f>IF(参照!F873="","",参照!F873)</f>
        <v>秩父新電力(株)</v>
      </c>
      <c r="BA873" s="52" t="str">
        <f>IF(参照!G873="","",参照!G873)</f>
        <v>秩父新電力(株)_メニューB</v>
      </c>
      <c r="BB873" s="52">
        <f t="shared" si="44"/>
        <v>0</v>
      </c>
      <c r="BD873" s="52" t="str">
        <f>IF(参照!L873="","",参照!L873)</f>
        <v/>
      </c>
    </row>
    <row r="874" spans="47:56">
      <c r="AU874" s="52" t="str">
        <f>IF(参照!A874="","",参照!A874)</f>
        <v/>
      </c>
      <c r="AV874" s="52" t="str">
        <f>IF(参照!B874="","",参照!B874)</f>
        <v/>
      </c>
      <c r="AW874" s="52" t="str">
        <f>IF(参照!C874="","",参照!C874)</f>
        <v/>
      </c>
      <c r="AX874" s="52" t="str">
        <f>IF(参照!D874="","",参照!D874)</f>
        <v>メニューC</v>
      </c>
      <c r="AY874" s="52">
        <f>IF(参照!E874="","",参照!E874)</f>
        <v>2.99E-4</v>
      </c>
      <c r="AZ874" s="52" t="str">
        <f>IF(参照!F874="","",参照!F874)</f>
        <v>秩父新電力(株)</v>
      </c>
      <c r="BA874" s="52" t="str">
        <f>IF(参照!G874="","",参照!G874)</f>
        <v>秩父新電力(株)_メニューC</v>
      </c>
      <c r="BB874" s="52">
        <f t="shared" si="44"/>
        <v>0.29899999999999999</v>
      </c>
      <c r="BD874" s="52" t="str">
        <f>IF(参照!L874="","",参照!L874)</f>
        <v/>
      </c>
    </row>
    <row r="875" spans="47:56">
      <c r="AU875" s="52" t="str">
        <f>IF(参照!A875="","",参照!A875)</f>
        <v/>
      </c>
      <c r="AV875" s="52" t="str">
        <f>IF(参照!B875="","",参照!B875)</f>
        <v/>
      </c>
      <c r="AW875" s="52" t="str">
        <f>IF(参照!C875="","",参照!C875)</f>
        <v/>
      </c>
      <c r="AX875" s="52" t="str">
        <f>IF(参照!D875="","",参照!D875)</f>
        <v>メニューD(残差)</v>
      </c>
      <c r="AY875" s="52">
        <f>IF(参照!E875="","",参照!E875)</f>
        <v>3.3300000000000002E-4</v>
      </c>
      <c r="AZ875" s="52" t="str">
        <f>IF(参照!F875="","",参照!F875)</f>
        <v>秩父新電力(株)</v>
      </c>
      <c r="BA875" s="52" t="str">
        <f>IF(参照!G875="","",参照!G875)</f>
        <v>秩父新電力(株)_メニューD(残差)</v>
      </c>
      <c r="BB875" s="52">
        <f t="shared" si="44"/>
        <v>0.33300000000000002</v>
      </c>
      <c r="BD875" s="52" t="str">
        <f>IF(参照!L875="","",参照!L875)</f>
        <v/>
      </c>
    </row>
    <row r="876" spans="47:56">
      <c r="AU876" s="52" t="str">
        <f>IF(参照!A876="","",参照!A876)</f>
        <v/>
      </c>
      <c r="AV876" s="52" t="str">
        <f>IF(参照!B876="","",参照!B876)</f>
        <v/>
      </c>
      <c r="AW876" s="52" t="str">
        <f>IF(参照!C876="","",参照!C876)</f>
        <v/>
      </c>
      <c r="AX876" s="52" t="str">
        <f>IF(参照!D876="","",参照!D876)</f>
        <v>(参考値)事業者全体</v>
      </c>
      <c r="AY876" s="52">
        <f>IF(参照!E876="","",参照!E876)</f>
        <v>2.9399999999999999E-4</v>
      </c>
      <c r="AZ876" s="52" t="str">
        <f>IF(参照!F876="","",参照!F876)</f>
        <v>秩父新電力(株)</v>
      </c>
      <c r="BA876" s="52" t="str">
        <f>IF(参照!G876="","",参照!G876)</f>
        <v>秩父新電力(株)_(参考値)事業者全体</v>
      </c>
      <c r="BB876" s="52">
        <f t="shared" si="44"/>
        <v>0.29399999999999998</v>
      </c>
      <c r="BD876" s="52" t="str">
        <f>IF(参照!L876="","",参照!L876)</f>
        <v/>
      </c>
    </row>
    <row r="877" spans="47:56">
      <c r="AU877" s="52" t="str">
        <f>IF(参照!A877="","",参照!A877)</f>
        <v>A0534</v>
      </c>
      <c r="AV877" s="52" t="str">
        <f>IF(参照!B877="","",参照!B877)</f>
        <v>みよしエナジー(株)</v>
      </c>
      <c r="AW877" s="52">
        <f>IF(参照!C877="","",参照!C877)</f>
        <v>2.33E-4</v>
      </c>
      <c r="AX877" s="52" t="str">
        <f>IF(参照!D877="","",参照!D877)</f>
        <v/>
      </c>
      <c r="AY877" s="52">
        <f>IF(参照!E877="","",参照!E877)</f>
        <v>4.9399999999999997E-4</v>
      </c>
      <c r="AZ877" s="52" t="str">
        <f>IF(参照!F877="","",参照!F877)</f>
        <v>みよしエナジー(株)</v>
      </c>
      <c r="BA877" s="52" t="str">
        <f>IF(参照!G877="","",参照!G877)</f>
        <v>みよしエナジー(株)_</v>
      </c>
      <c r="BB877" s="52">
        <f t="shared" si="44"/>
        <v>0.49399999999999999</v>
      </c>
      <c r="BD877" s="52" t="str">
        <f>IF(参照!L877="","",参照!L877)</f>
        <v/>
      </c>
    </row>
    <row r="878" spans="47:56">
      <c r="AU878" s="52" t="str">
        <f>IF(参照!A878="","",参照!A878)</f>
        <v>A0536</v>
      </c>
      <c r="AV878" s="52" t="str">
        <f>IF(参照!B878="","",参照!B878)</f>
        <v>東日本ガス(株)</v>
      </c>
      <c r="AW878" s="52">
        <f>IF(参照!C878="","",参照!C878)</f>
        <v>4.9299999999999995E-4</v>
      </c>
      <c r="AX878" s="52" t="str">
        <f>IF(参照!D878="","",参照!D878)</f>
        <v/>
      </c>
      <c r="AY878" s="52">
        <f>IF(参照!E878="","",参照!E878)</f>
        <v>4.3600000000000008E-4</v>
      </c>
      <c r="AZ878" s="52" t="str">
        <f>IF(参照!F878="","",参照!F878)</f>
        <v>東日本ガス(株)</v>
      </c>
      <c r="BA878" s="52" t="str">
        <f>IF(参照!G878="","",参照!G878)</f>
        <v>東日本ガス(株)_</v>
      </c>
      <c r="BB878" s="52">
        <f t="shared" si="44"/>
        <v>0.43600000000000005</v>
      </c>
      <c r="BD878" s="52" t="str">
        <f>IF(参照!L878="","",参照!L878)</f>
        <v/>
      </c>
    </row>
    <row r="879" spans="47:56">
      <c r="AU879" s="52" t="str">
        <f>IF(参照!A879="","",参照!A879)</f>
        <v>A0537</v>
      </c>
      <c r="AV879" s="52" t="str">
        <f>IF(参照!B879="","",参照!B879)</f>
        <v>東彩ガス(株)</v>
      </c>
      <c r="AW879" s="52">
        <f>IF(参照!C879="","",参照!C879)</f>
        <v>4.9299999999999995E-4</v>
      </c>
      <c r="AX879" s="52" t="str">
        <f>IF(参照!D879="","",参照!D879)</f>
        <v>メニューA</v>
      </c>
      <c r="AY879" s="52">
        <f>IF(参照!E879="","",参照!E879)</f>
        <v>0</v>
      </c>
      <c r="AZ879" s="52" t="str">
        <f>IF(参照!F879="","",参照!F879)</f>
        <v>東彩ガス(株)</v>
      </c>
      <c r="BA879" s="52" t="str">
        <f>IF(参照!G879="","",参照!G879)</f>
        <v>東彩ガス(株)_メニューA</v>
      </c>
      <c r="BB879" s="52">
        <f t="shared" si="44"/>
        <v>0</v>
      </c>
      <c r="BD879" s="52" t="str">
        <f>IF(参照!L879="","",参照!L879)</f>
        <v/>
      </c>
    </row>
    <row r="880" spans="47:56">
      <c r="AU880" s="52" t="str">
        <f>IF(参照!A880="","",参照!A880)</f>
        <v/>
      </c>
      <c r="AV880" s="52" t="str">
        <f>IF(参照!B880="","",参照!B880)</f>
        <v/>
      </c>
      <c r="AW880" s="52" t="str">
        <f>IF(参照!C880="","",参照!C880)</f>
        <v/>
      </c>
      <c r="AX880" s="52" t="str">
        <f>IF(参照!D880="","",参照!D880)</f>
        <v>メニューB(残差)</v>
      </c>
      <c r="AY880" s="52">
        <f>IF(参照!E880="","",参照!E880)</f>
        <v>4.37E-4</v>
      </c>
      <c r="AZ880" s="52" t="str">
        <f>IF(参照!F880="","",参照!F880)</f>
        <v>東彩ガス(株)</v>
      </c>
      <c r="BA880" s="52" t="str">
        <f>IF(参照!G880="","",参照!G880)</f>
        <v>東彩ガス(株)_メニューB(残差)</v>
      </c>
      <c r="BB880" s="52">
        <f t="shared" si="44"/>
        <v>0.437</v>
      </c>
      <c r="BD880" s="52" t="str">
        <f>IF(参照!L880="","",参照!L880)</f>
        <v/>
      </c>
    </row>
    <row r="881" spans="47:56">
      <c r="AU881" s="52" t="str">
        <f>IF(参照!A881="","",参照!A881)</f>
        <v/>
      </c>
      <c r="AV881" s="52" t="str">
        <f>IF(参照!B881="","",参照!B881)</f>
        <v/>
      </c>
      <c r="AW881" s="52" t="str">
        <f>IF(参照!C881="","",参照!C881)</f>
        <v/>
      </c>
      <c r="AX881" s="52" t="str">
        <f>IF(参照!D881="","",参照!D881)</f>
        <v>(参考値)事業者全体</v>
      </c>
      <c r="AY881" s="52">
        <f>IF(参照!E881="","",参照!E881)</f>
        <v>4.9399999999999997E-4</v>
      </c>
      <c r="AZ881" s="52" t="str">
        <f>IF(参照!F881="","",参照!F881)</f>
        <v>東彩ガス(株)</v>
      </c>
      <c r="BA881" s="52" t="str">
        <f>IF(参照!G881="","",参照!G881)</f>
        <v>東彩ガス(株)_(参考値)事業者全体</v>
      </c>
      <c r="BB881" s="52">
        <f t="shared" si="44"/>
        <v>0.49399999999999999</v>
      </c>
      <c r="BD881" s="52" t="str">
        <f>IF(参照!L881="","",参照!L881)</f>
        <v/>
      </c>
    </row>
    <row r="882" spans="47:56">
      <c r="AU882" s="52" t="str">
        <f>IF(参照!A882="","",参照!A882)</f>
        <v>A0538</v>
      </c>
      <c r="AV882" s="52" t="str">
        <f>IF(参照!B882="","",参照!B882)</f>
        <v>綿半パートナーズ(株)</v>
      </c>
      <c r="AW882" s="52">
        <f>IF(参照!C882="","",参照!C882)</f>
        <v>5.1199999999999998E-4</v>
      </c>
      <c r="AX882" s="52" t="str">
        <f>IF(参照!D882="","",参照!D882)</f>
        <v/>
      </c>
      <c r="AY882" s="52">
        <f>IF(参照!E882="","",参照!E882)</f>
        <v>5.5999999999999995E-4</v>
      </c>
      <c r="AZ882" s="52" t="str">
        <f>IF(参照!F882="","",参照!F882)</f>
        <v>綿半パートナーズ(株)</v>
      </c>
      <c r="BA882" s="52" t="str">
        <f>IF(参照!G882="","",参照!G882)</f>
        <v>綿半パートナーズ(株)_</v>
      </c>
      <c r="BB882" s="52">
        <f t="shared" si="44"/>
        <v>0.55999999999999994</v>
      </c>
      <c r="BD882" s="52" t="str">
        <f>IF(参照!L882="","",参照!L882)</f>
        <v/>
      </c>
    </row>
    <row r="883" spans="47:56">
      <c r="AU883" s="52" t="str">
        <f>IF(参照!A883="","",参照!A883)</f>
        <v>A0539</v>
      </c>
      <c r="AV883" s="52" t="str">
        <f>IF(参照!B883="","",参照!B883)</f>
        <v>(株)ｋａｒｃｈ</v>
      </c>
      <c r="AW883" s="52">
        <f>IF(参照!C883="","",参照!C883)</f>
        <v>1.01E-4</v>
      </c>
      <c r="AX883" s="52" t="str">
        <f>IF(参照!D883="","",参照!D883)</f>
        <v/>
      </c>
      <c r="AY883" s="52">
        <f>IF(参照!E883="","",参照!E883)</f>
        <v>4.0700000000000003E-4</v>
      </c>
      <c r="AZ883" s="52" t="str">
        <f>IF(参照!F883="","",参照!F883)</f>
        <v>(株)ｋａｒｃｈ</v>
      </c>
      <c r="BA883" s="52" t="str">
        <f>IF(参照!G883="","",参照!G883)</f>
        <v>(株)ｋａｒｃｈ_</v>
      </c>
      <c r="BB883" s="52">
        <f t="shared" si="44"/>
        <v>0.40700000000000003</v>
      </c>
      <c r="BD883" s="52" t="str">
        <f>IF(参照!L883="","",参照!L883)</f>
        <v/>
      </c>
    </row>
    <row r="884" spans="47:56">
      <c r="AU884" s="52" t="str">
        <f>IF(参照!A884="","",参照!A884)</f>
        <v>A0542</v>
      </c>
      <c r="AV884" s="52" t="str">
        <f>IF(参照!B884="","",参照!B884)</f>
        <v>森の灯り(株)</v>
      </c>
      <c r="AW884" s="52">
        <f>IF(参照!C884="","",参照!C884)</f>
        <v>5.0699999999999996E-4</v>
      </c>
      <c r="AX884" s="52" t="str">
        <f>IF(参照!D884="","",参照!D884)</f>
        <v/>
      </c>
      <c r="AY884" s="52">
        <f>IF(参照!E884="","",参照!E884)</f>
        <v>5.4199999999999995E-4</v>
      </c>
      <c r="AZ884" s="52" t="str">
        <f>IF(参照!F884="","",参照!F884)</f>
        <v>森の灯り(株)</v>
      </c>
      <c r="BA884" s="52" t="str">
        <f>IF(参照!G884="","",参照!G884)</f>
        <v>森の灯り(株)_</v>
      </c>
      <c r="BB884" s="52">
        <f t="shared" si="44"/>
        <v>0.54199999999999993</v>
      </c>
      <c r="BD884" s="52" t="str">
        <f>IF(参照!L884="","",参照!L884)</f>
        <v/>
      </c>
    </row>
    <row r="885" spans="47:56">
      <c r="AU885" s="52" t="str">
        <f>IF(参照!A885="","",参照!A885)</f>
        <v>A0543</v>
      </c>
      <c r="AV885" s="52" t="str">
        <f>IF(参照!B885="","",参照!B885)</f>
        <v>(株)かみでん里山公社</v>
      </c>
      <c r="AW885" s="52">
        <f>IF(参照!C885="","",参照!C885)</f>
        <v>3.2600000000000001E-4</v>
      </c>
      <c r="AX885" s="52" t="str">
        <f>IF(参照!D885="","",参照!D885)</f>
        <v/>
      </c>
      <c r="AY885" s="52">
        <f>IF(参照!E885="","",参照!E885)</f>
        <v>4.6900000000000002E-4</v>
      </c>
      <c r="AZ885" s="52" t="str">
        <f>IF(参照!F885="","",参照!F885)</f>
        <v>(株)かみでん里山公社</v>
      </c>
      <c r="BA885" s="52" t="str">
        <f>IF(参照!G885="","",参照!G885)</f>
        <v>(株)かみでん里山公社_</v>
      </c>
      <c r="BB885" s="52">
        <f t="shared" si="44"/>
        <v>0.46900000000000003</v>
      </c>
      <c r="BD885" s="52" t="str">
        <f>IF(参照!L885="","",参照!L885)</f>
        <v/>
      </c>
    </row>
    <row r="886" spans="47:56">
      <c r="AU886" s="52" t="str">
        <f>IF(参照!A886="","",参照!A886)</f>
        <v>A0546</v>
      </c>
      <c r="AV886" s="52" t="str">
        <f>IF(参照!B886="","",参照!B886)</f>
        <v>(株)三郷ひまわりエナジー</v>
      </c>
      <c r="AW886" s="52">
        <f>IF(参照!C886="","",参照!C886)</f>
        <v>4.8099999999999998E-4</v>
      </c>
      <c r="AX886" s="52" t="str">
        <f>IF(参照!D886="","",参照!D886)</f>
        <v/>
      </c>
      <c r="AY886" s="52">
        <f>IF(参照!E886="","",参照!E886)</f>
        <v>4.4700000000000002E-4</v>
      </c>
      <c r="AZ886" s="52" t="str">
        <f>IF(参照!F886="","",参照!F886)</f>
        <v>(株)三郷ひまわりエナジー</v>
      </c>
      <c r="BA886" s="52" t="str">
        <f>IF(参照!G886="","",参照!G886)</f>
        <v>(株)三郷ひまわりエナジー_</v>
      </c>
      <c r="BB886" s="52">
        <f t="shared" si="44"/>
        <v>0.44700000000000001</v>
      </c>
      <c r="BD886" s="52" t="str">
        <f>IF(参照!L886="","",参照!L886)</f>
        <v/>
      </c>
    </row>
    <row r="887" spans="47:56">
      <c r="AU887" s="52" t="str">
        <f>IF(参照!A887="","",参照!A887)</f>
        <v>A0547</v>
      </c>
      <c r="AV887" s="52" t="str">
        <f>IF(参照!B887="","",参照!B887)</f>
        <v>(株)球磨村森電力</v>
      </c>
      <c r="AW887" s="52">
        <f>IF(参照!C887="","",参照!C887)</f>
        <v>3.28E-4</v>
      </c>
      <c r="AX887" s="52" t="str">
        <f>IF(参照!D887="","",参照!D887)</f>
        <v/>
      </c>
      <c r="AY887" s="52">
        <f>IF(参照!E887="","",参照!E887)</f>
        <v>2.72E-4</v>
      </c>
      <c r="AZ887" s="52" t="str">
        <f>IF(参照!F887="","",参照!F887)</f>
        <v>(株)球磨村森電力</v>
      </c>
      <c r="BA887" s="52" t="str">
        <f>IF(参照!G887="","",参照!G887)</f>
        <v>(株)球磨村森電力_</v>
      </c>
      <c r="BB887" s="52">
        <f t="shared" si="44"/>
        <v>0.27200000000000002</v>
      </c>
      <c r="BD887" s="52" t="str">
        <f>IF(参照!L887="","",参照!L887)</f>
        <v/>
      </c>
    </row>
    <row r="888" spans="47:56">
      <c r="AU888" s="52" t="str">
        <f>IF(参照!A888="","",参照!A888)</f>
        <v>A0548</v>
      </c>
      <c r="AV888" s="52" t="str">
        <f>IF(参照!B888="","",参照!B888)</f>
        <v>北日本ガス(株)</v>
      </c>
      <c r="AW888" s="52">
        <f>IF(参照!C888="","",参照!C888)</f>
        <v>4.9299999999999995E-4</v>
      </c>
      <c r="AX888" s="52" t="str">
        <f>IF(参照!D888="","",参照!D888)</f>
        <v/>
      </c>
      <c r="AY888" s="52">
        <f>IF(参照!E888="","",参照!E888)</f>
        <v>4.35E-4</v>
      </c>
      <c r="AZ888" s="52" t="str">
        <f>IF(参照!F888="","",参照!F888)</f>
        <v>北日本ガス(株)</v>
      </c>
      <c r="BA888" s="52" t="str">
        <f>IF(参照!G888="","",参照!G888)</f>
        <v>北日本ガス(株)_</v>
      </c>
      <c r="BB888" s="52">
        <f t="shared" si="44"/>
        <v>0.435</v>
      </c>
      <c r="BD888" s="52" t="str">
        <f>IF(参照!L888="","",参照!L888)</f>
        <v/>
      </c>
    </row>
    <row r="889" spans="47:56">
      <c r="AU889" s="52" t="str">
        <f>IF(参照!A889="","",参照!A889)</f>
        <v>A0549</v>
      </c>
      <c r="AV889" s="52" t="str">
        <f>IF(参照!B889="","",参照!B889)</f>
        <v>くこくエネルギー(株)(旧：熊本電力(株))</v>
      </c>
      <c r="AW889" s="52">
        <f>IF(参照!C889="","",参照!C889)</f>
        <v>5.0100000000000003E-4</v>
      </c>
      <c r="AX889" s="52" t="str">
        <f>IF(参照!D889="","",参照!D889)</f>
        <v/>
      </c>
      <c r="AY889" s="52">
        <f>IF(参照!E889="","",参照!E889)</f>
        <v>5.31E-4</v>
      </c>
      <c r="AZ889" s="52" t="str">
        <f>IF(参照!F889="","",参照!F889)</f>
        <v>くこくエネルギー(株)(旧：熊本電力(株))</v>
      </c>
      <c r="BA889" s="52" t="str">
        <f>IF(参照!G889="","",参照!G889)</f>
        <v>くこくエネルギー(株)(旧：熊本電力(株))_</v>
      </c>
      <c r="BB889" s="52">
        <f t="shared" si="44"/>
        <v>0.53100000000000003</v>
      </c>
      <c r="BD889" s="52" t="str">
        <f>IF(参照!L889="","",参照!L889)</f>
        <v/>
      </c>
    </row>
    <row r="890" spans="47:56">
      <c r="AU890" s="52" t="str">
        <f>IF(参照!A890="","",参照!A890)</f>
        <v>A0550</v>
      </c>
      <c r="AV890" s="52" t="str">
        <f>IF(参照!B890="","",参照!B890)</f>
        <v>(株)エコログ</v>
      </c>
      <c r="AW890" s="52">
        <f>IF(参照!C890="","",参照!C890)</f>
        <v>5.4200000000000006E-4</v>
      </c>
      <c r="AX890" s="52" t="str">
        <f>IF(参照!D890="","",参照!D890)</f>
        <v/>
      </c>
      <c r="AY890" s="52">
        <f>IF(参照!E890="","",参照!E890)</f>
        <v>5.4500000000000002E-4</v>
      </c>
      <c r="AZ890" s="52" t="str">
        <f>IF(参照!F890="","",参照!F890)</f>
        <v>(株)エコログ</v>
      </c>
      <c r="BA890" s="52" t="str">
        <f>IF(参照!G890="","",参照!G890)</f>
        <v>(株)エコログ_</v>
      </c>
      <c r="BB890" s="52">
        <f t="shared" si="44"/>
        <v>0.54500000000000004</v>
      </c>
      <c r="BD890" s="52" t="str">
        <f>IF(参照!L890="","",参照!L890)</f>
        <v/>
      </c>
    </row>
    <row r="891" spans="47:56">
      <c r="AU891" s="52" t="str">
        <f>IF(参照!A891="","",参照!A891)</f>
        <v>A0551</v>
      </c>
      <c r="AV891" s="52" t="str">
        <f>IF(参照!B891="","",参照!B891)</f>
        <v>飯田まちづくり電力(株)</v>
      </c>
      <c r="AW891" s="52">
        <f>IF(参照!C891="","",参照!C891)</f>
        <v>2.6600000000000001E-4</v>
      </c>
      <c r="AX891" s="52" t="str">
        <f>IF(参照!D891="","",参照!D891)</f>
        <v>メニューA</v>
      </c>
      <c r="AY891" s="52">
        <f>IF(参照!E891="","",参照!E891)</f>
        <v>3.4200000000000002E-4</v>
      </c>
      <c r="AZ891" s="52" t="str">
        <f>IF(参照!F891="","",参照!F891)</f>
        <v>飯田まちづくり電力(株)</v>
      </c>
      <c r="BA891" s="52" t="str">
        <f>IF(参照!G891="","",参照!G891)</f>
        <v>飯田まちづくり電力(株)_メニューA</v>
      </c>
      <c r="BB891" s="52">
        <f t="shared" si="44"/>
        <v>0.34200000000000003</v>
      </c>
      <c r="BD891" s="52" t="str">
        <f>IF(参照!L891="","",参照!L891)</f>
        <v/>
      </c>
    </row>
    <row r="892" spans="47:56">
      <c r="AU892" s="52" t="str">
        <f>IF(参照!A892="","",参照!A892)</f>
        <v/>
      </c>
      <c r="AV892" s="52" t="str">
        <f>IF(参照!B892="","",参照!B892)</f>
        <v/>
      </c>
      <c r="AW892" s="52" t="str">
        <f>IF(参照!C892="","",参照!C892)</f>
        <v/>
      </c>
      <c r="AX892" s="52" t="str">
        <f>IF(参照!D892="","",参照!D892)</f>
        <v>メニューB(残差)</v>
      </c>
      <c r="AY892" s="52">
        <f>IF(参照!E892="","",参照!E892)</f>
        <v>4.64E-4</v>
      </c>
      <c r="AZ892" s="52" t="str">
        <f>IF(参照!F892="","",参照!F892)</f>
        <v>飯田まちづくり電力(株)</v>
      </c>
      <c r="BA892" s="52" t="str">
        <f>IF(参照!G892="","",参照!G892)</f>
        <v>飯田まちづくり電力(株)_メニューB(残差)</v>
      </c>
      <c r="BB892" s="52">
        <f t="shared" si="44"/>
        <v>0.46400000000000002</v>
      </c>
      <c r="BD892" s="52" t="str">
        <f>IF(参照!L892="","",参照!L892)</f>
        <v/>
      </c>
    </row>
    <row r="893" spans="47:56">
      <c r="AU893" s="52" t="str">
        <f>IF(参照!A893="","",参照!A893)</f>
        <v/>
      </c>
      <c r="AV893" s="52" t="str">
        <f>IF(参照!B893="","",参照!B893)</f>
        <v/>
      </c>
      <c r="AW893" s="52" t="str">
        <f>IF(参照!C893="","",参照!C893)</f>
        <v/>
      </c>
      <c r="AX893" s="52" t="str">
        <f>IF(参照!D893="","",参照!D893)</f>
        <v>(参考値)事業者全体</v>
      </c>
      <c r="AY893" s="52">
        <f>IF(参照!E893="","",参照!E893)</f>
        <v>4.5600000000000003E-4</v>
      </c>
      <c r="AZ893" s="52" t="str">
        <f>IF(参照!F893="","",参照!F893)</f>
        <v>飯田まちづくり電力(株)</v>
      </c>
      <c r="BA893" s="52" t="str">
        <f>IF(参照!G893="","",参照!G893)</f>
        <v>飯田まちづくり電力(株)_(参考値)事業者全体</v>
      </c>
      <c r="BB893" s="52">
        <f t="shared" si="44"/>
        <v>0.45600000000000002</v>
      </c>
      <c r="BD893" s="52" t="str">
        <f>IF(参照!L893="","",参照!L893)</f>
        <v/>
      </c>
    </row>
    <row r="894" spans="47:56">
      <c r="AU894" s="52" t="str">
        <f>IF(参照!A894="","",参照!A894)</f>
        <v>A0552</v>
      </c>
      <c r="AV894" s="52" t="str">
        <f>IF(参照!B894="","",参照!B894)</f>
        <v>イワタニ長野(株)</v>
      </c>
      <c r="AW894" s="52">
        <f>IF(参照!C894="","",参照!C894)</f>
        <v>3.6400000000000001E-4</v>
      </c>
      <c r="AX894" s="52" t="str">
        <f>IF(参照!D894="","",参照!D894)</f>
        <v/>
      </c>
      <c r="AY894" s="52">
        <f>IF(参照!E894="","",参照!E894)</f>
        <v>3.0800000000000001E-4</v>
      </c>
      <c r="AZ894" s="52" t="str">
        <f>IF(参照!F894="","",参照!F894)</f>
        <v>イワタニ長野(株)</v>
      </c>
      <c r="BA894" s="52" t="str">
        <f>IF(参照!G894="","",参照!G894)</f>
        <v>イワタニ長野(株)_</v>
      </c>
      <c r="BB894" s="52">
        <f t="shared" si="44"/>
        <v>0.308</v>
      </c>
      <c r="BD894" s="52" t="str">
        <f>IF(参照!L894="","",参照!L894)</f>
        <v/>
      </c>
    </row>
    <row r="895" spans="47:56">
      <c r="AU895" s="52" t="str">
        <f>IF(参照!A895="","",参照!A895)</f>
        <v>A0553</v>
      </c>
      <c r="AV895" s="52" t="str">
        <f>IF(参照!B895="","",参照!B895)</f>
        <v>シェルジャパン(株)</v>
      </c>
      <c r="AW895" s="52" t="str">
        <f>IF(参照!C895="","",参照!C895)</f>
        <v>0.000453※</v>
      </c>
      <c r="AX895" s="52" t="str">
        <f>IF(参照!D895="","",参照!D895)</f>
        <v>メニューA</v>
      </c>
      <c r="AY895" s="52">
        <f>IF(参照!E895="","",参照!E895)</f>
        <v>2.5000000000000001E-4</v>
      </c>
      <c r="AZ895" s="52" t="str">
        <f>IF(参照!F895="","",参照!F895)</f>
        <v>シェルジャパン(株)</v>
      </c>
      <c r="BA895" s="52" t="str">
        <f>IF(参照!G895="","",参照!G895)</f>
        <v>シェルジャパン(株)_メニューA</v>
      </c>
      <c r="BB895" s="52">
        <f t="shared" si="44"/>
        <v>0.25</v>
      </c>
      <c r="BD895" s="52" t="str">
        <f>IF(参照!L895="","",参照!L895)</f>
        <v/>
      </c>
    </row>
    <row r="896" spans="47:56">
      <c r="AU896" s="52" t="str">
        <f>IF(参照!A896="","",参照!A896)</f>
        <v/>
      </c>
      <c r="AV896" s="52" t="str">
        <f>IF(参照!B896="","",参照!B896)</f>
        <v/>
      </c>
      <c r="AW896" s="52" t="str">
        <f>IF(参照!C896="","",参照!C896)</f>
        <v/>
      </c>
      <c r="AX896" s="52" t="str">
        <f>IF(参照!D896="","",参照!D896)</f>
        <v>メニューB</v>
      </c>
      <c r="AY896" s="52">
        <f>IF(参照!E896="","",参照!E896)</f>
        <v>3.1500000000000001E-4</v>
      </c>
      <c r="AZ896" s="52" t="str">
        <f>IF(参照!F896="","",参照!F896)</f>
        <v>シェルジャパン(株)</v>
      </c>
      <c r="BA896" s="52" t="str">
        <f>IF(参照!G896="","",参照!G896)</f>
        <v>シェルジャパン(株)_メニューB</v>
      </c>
      <c r="BB896" s="52">
        <f t="shared" si="44"/>
        <v>0.315</v>
      </c>
      <c r="BD896" s="52" t="str">
        <f>IF(参照!L896="","",参照!L896)</f>
        <v/>
      </c>
    </row>
    <row r="897" spans="47:56">
      <c r="AU897" s="52" t="str">
        <f>IF(参照!A897="","",参照!A897)</f>
        <v/>
      </c>
      <c r="AV897" s="52" t="str">
        <f>IF(参照!B897="","",参照!B897)</f>
        <v/>
      </c>
      <c r="AW897" s="52" t="str">
        <f>IF(参照!C897="","",参照!C897)</f>
        <v/>
      </c>
      <c r="AX897" s="52" t="str">
        <f>IF(参照!D897="","",参照!D897)</f>
        <v>メニューC(残差)</v>
      </c>
      <c r="AY897" s="52">
        <f>IF(参照!E897="","",参照!E897)</f>
        <v>7.8999999999999996E-5</v>
      </c>
      <c r="AZ897" s="52" t="str">
        <f>IF(参照!F897="","",参照!F897)</f>
        <v>シェルジャパン(株)</v>
      </c>
      <c r="BA897" s="52" t="str">
        <f>IF(参照!G897="","",参照!G897)</f>
        <v>シェルジャパン(株)_メニューC(残差)</v>
      </c>
      <c r="BB897" s="52">
        <f t="shared" si="44"/>
        <v>7.9000000000000001E-2</v>
      </c>
      <c r="BD897" s="52" t="str">
        <f>IF(参照!L897="","",参照!L897)</f>
        <v/>
      </c>
    </row>
    <row r="898" spans="47:56">
      <c r="AU898" s="52" t="str">
        <f>IF(参照!A898="","",参照!A898)</f>
        <v/>
      </c>
      <c r="AV898" s="52" t="str">
        <f>IF(参照!B898="","",参照!B898)</f>
        <v/>
      </c>
      <c r="AW898" s="52" t="str">
        <f>IF(参照!C898="","",参照!C898)</f>
        <v/>
      </c>
      <c r="AX898" s="52" t="str">
        <f>IF(参照!D898="","",参照!D898)</f>
        <v>(参考値)事業者全体</v>
      </c>
      <c r="AY898" s="52">
        <f>IF(参照!E898="","",参照!E898)</f>
        <v>6.3000000000000003E-4</v>
      </c>
      <c r="AZ898" s="52" t="str">
        <f>IF(参照!F898="","",参照!F898)</f>
        <v>シェルジャパン(株)</v>
      </c>
      <c r="BA898" s="52" t="str">
        <f>IF(参照!G898="","",参照!G898)</f>
        <v>シェルジャパン(株)_(参考値)事業者全体</v>
      </c>
      <c r="BB898" s="52">
        <f t="shared" si="44"/>
        <v>0.63</v>
      </c>
      <c r="BD898" s="52" t="str">
        <f>IF(参照!L898="","",参照!L898)</f>
        <v/>
      </c>
    </row>
    <row r="899" spans="47:56">
      <c r="AU899" s="52" t="str">
        <f>IF(参照!A899="","",参照!A899)</f>
        <v>A0554</v>
      </c>
      <c r="AV899" s="52" t="str">
        <f>IF(参照!B899="","",参照!B899)</f>
        <v>(株)クボタ</v>
      </c>
      <c r="AW899" s="52">
        <f>IF(参照!C899="","",参照!C899)</f>
        <v>3.9899999999999999E-4</v>
      </c>
      <c r="AX899" s="52" t="str">
        <f>IF(参照!D899="","",参照!D899)</f>
        <v/>
      </c>
      <c r="AY899" s="52">
        <f>IF(参照!E899="","",参照!E899)</f>
        <v>3.4299999999999999E-4</v>
      </c>
      <c r="AZ899" s="52" t="str">
        <f>IF(参照!F899="","",参照!F899)</f>
        <v>(株)クボタ</v>
      </c>
      <c r="BA899" s="52" t="str">
        <f>IF(参照!G899="","",参照!G899)</f>
        <v>(株)クボタ_</v>
      </c>
      <c r="BB899" s="52">
        <f t="shared" si="44"/>
        <v>0.34299999999999997</v>
      </c>
      <c r="BD899" s="52" t="str">
        <f>IF(参照!L899="","",参照!L899)</f>
        <v/>
      </c>
    </row>
    <row r="900" spans="47:56">
      <c r="AU900" s="52" t="str">
        <f>IF(参照!A900="","",参照!A900)</f>
        <v>A0555</v>
      </c>
      <c r="AV900" s="52" t="str">
        <f>IF(参照!B900="","",参照!B900)</f>
        <v>石油資源開発(株)</v>
      </c>
      <c r="AW900" s="52" t="str">
        <f>IF(参照!C900="","",参照!C900)</f>
        <v>0.000453※</v>
      </c>
      <c r="AX900" s="52" t="str">
        <f>IF(参照!D900="","",参照!D900)</f>
        <v/>
      </c>
      <c r="AY900" s="52">
        <f>IF(参照!E900="","",参照!E900)</f>
        <v>4.5300000000000001E-4</v>
      </c>
      <c r="AZ900" s="52" t="str">
        <f>IF(参照!F900="","",参照!F900)</f>
        <v>石油資源開発(株)</v>
      </c>
      <c r="BA900" s="52" t="str">
        <f>IF(参照!G900="","",参照!G900)</f>
        <v>石油資源開発(株)_</v>
      </c>
      <c r="BB900" s="52">
        <f t="shared" si="44"/>
        <v>0.45300000000000001</v>
      </c>
      <c r="BD900" s="52" t="str">
        <f>IF(参照!L900="","",参照!L900)</f>
        <v/>
      </c>
    </row>
    <row r="901" spans="47:56">
      <c r="AU901" s="52" t="str">
        <f>IF(参照!A901="","",参照!A901)</f>
        <v>A0556</v>
      </c>
      <c r="AV901" s="52" t="str">
        <f>IF(参照!B901="","",参照!B901)</f>
        <v>越後天然ガス(株)</v>
      </c>
      <c r="AW901" s="52">
        <f>IF(参照!C901="","",参照!C901)</f>
        <v>5.22E-4</v>
      </c>
      <c r="AX901" s="52" t="str">
        <f>IF(参照!D901="","",参照!D901)</f>
        <v>メニューA</v>
      </c>
      <c r="AY901" s="52">
        <f>IF(参照!E901="","",参照!E901)</f>
        <v>0</v>
      </c>
      <c r="AZ901" s="52" t="str">
        <f>IF(参照!F901="","",参照!F901)</f>
        <v>越後天然ガス(株)</v>
      </c>
      <c r="BA901" s="52" t="str">
        <f>IF(参照!G901="","",参照!G901)</f>
        <v>越後天然ガス(株)_メニューA</v>
      </c>
      <c r="BB901" s="52">
        <f t="shared" ref="BB901:BB964" si="45">AY901*1000</f>
        <v>0</v>
      </c>
      <c r="BD901" s="52" t="str">
        <f>IF(参照!L901="","",参照!L901)</f>
        <v/>
      </c>
    </row>
    <row r="902" spans="47:56">
      <c r="AU902" s="52" t="str">
        <f>IF(参照!A902="","",参照!A902)</f>
        <v/>
      </c>
      <c r="AV902" s="52" t="str">
        <f>IF(参照!B902="","",参照!B902)</f>
        <v/>
      </c>
      <c r="AW902" s="52" t="str">
        <f>IF(参照!C902="","",参照!C902)</f>
        <v/>
      </c>
      <c r="AX902" s="52" t="str">
        <f>IF(参照!D902="","",参照!D902)</f>
        <v>メニューB(残差)</v>
      </c>
      <c r="AY902" s="52">
        <f>IF(参照!E902="","",参照!E902)</f>
        <v>5.9899999999999992E-4</v>
      </c>
      <c r="AZ902" s="52" t="str">
        <f>IF(参照!F902="","",参照!F902)</f>
        <v>越後天然ガス(株)</v>
      </c>
      <c r="BA902" s="52" t="str">
        <f>IF(参照!G902="","",参照!G902)</f>
        <v>越後天然ガス(株)_メニューB(残差)</v>
      </c>
      <c r="BB902" s="52">
        <f t="shared" si="45"/>
        <v>0.59899999999999998</v>
      </c>
      <c r="BD902" s="52" t="str">
        <f>IF(参照!L902="","",参照!L902)</f>
        <v/>
      </c>
    </row>
    <row r="903" spans="47:56">
      <c r="AU903" s="52" t="str">
        <f>IF(参照!A903="","",参照!A903)</f>
        <v/>
      </c>
      <c r="AV903" s="52" t="str">
        <f>IF(参照!B903="","",参照!B903)</f>
        <v/>
      </c>
      <c r="AW903" s="52" t="str">
        <f>IF(参照!C903="","",参照!C903)</f>
        <v/>
      </c>
      <c r="AX903" s="52" t="str">
        <f>IF(参照!D903="","",参照!D903)</f>
        <v>(参考値)事業者全体</v>
      </c>
      <c r="AY903" s="52">
        <f>IF(参照!E903="","",参照!E903)</f>
        <v>2.9299999999999997E-4</v>
      </c>
      <c r="AZ903" s="52" t="str">
        <f>IF(参照!F903="","",参照!F903)</f>
        <v>越後天然ガス(株)</v>
      </c>
      <c r="BA903" s="52" t="str">
        <f>IF(参照!G903="","",参照!G903)</f>
        <v>越後天然ガス(株)_(参考値)事業者全体</v>
      </c>
      <c r="BB903" s="52">
        <f t="shared" si="45"/>
        <v>0.29299999999999998</v>
      </c>
      <c r="BD903" s="52" t="str">
        <f>IF(参照!L903="","",参照!L903)</f>
        <v/>
      </c>
    </row>
    <row r="904" spans="47:56">
      <c r="AU904" s="52" t="str">
        <f>IF(参照!A904="","",参照!A904)</f>
        <v>A0557</v>
      </c>
      <c r="AV904" s="52" t="str">
        <f>IF(参照!B904="","",参照!B904)</f>
        <v>(株)大仙こまちパワー</v>
      </c>
      <c r="AW904" s="52">
        <f>IF(参照!C904="","",参照!C904)</f>
        <v>1.4E-5</v>
      </c>
      <c r="AX904" s="52" t="str">
        <f>IF(参照!D904="","",参照!D904)</f>
        <v/>
      </c>
      <c r="AY904" s="52">
        <f>IF(参照!E904="","",参照!E904)</f>
        <v>4.2299999999999998E-4</v>
      </c>
      <c r="AZ904" s="52" t="str">
        <f>IF(参照!F904="","",参照!F904)</f>
        <v>(株)大仙こまちパワー</v>
      </c>
      <c r="BA904" s="52" t="str">
        <f>IF(参照!G904="","",参照!G904)</f>
        <v>(株)大仙こまちパワー_</v>
      </c>
      <c r="BB904" s="52">
        <f t="shared" si="45"/>
        <v>0.42299999999999999</v>
      </c>
      <c r="BD904" s="52" t="str">
        <f>IF(参照!L904="","",参照!L904)</f>
        <v/>
      </c>
    </row>
    <row r="905" spans="47:56">
      <c r="AU905" s="52" t="str">
        <f>IF(参照!A905="","",参照!A905)</f>
        <v>A0558</v>
      </c>
      <c r="AV905" s="52" t="str">
        <f>IF(参照!B905="","",参照!B905)</f>
        <v>坂戸ガス(株)</v>
      </c>
      <c r="AW905" s="52">
        <f>IF(参照!C905="","",参照!C905)</f>
        <v>4.0700000000000003E-4</v>
      </c>
      <c r="AX905" s="52" t="str">
        <f>IF(参照!D905="","",参照!D905)</f>
        <v/>
      </c>
      <c r="AY905" s="52">
        <f>IF(参照!E905="","",参照!E905)</f>
        <v>3.5100000000000002E-4</v>
      </c>
      <c r="AZ905" s="52" t="str">
        <f>IF(参照!F905="","",参照!F905)</f>
        <v>坂戸ガス(株)</v>
      </c>
      <c r="BA905" s="52" t="str">
        <f>IF(参照!G905="","",参照!G905)</f>
        <v>坂戸ガス(株)_</v>
      </c>
      <c r="BB905" s="52">
        <f t="shared" si="45"/>
        <v>0.35100000000000003</v>
      </c>
      <c r="BD905" s="52" t="str">
        <f>IF(参照!L905="","",参照!L905)</f>
        <v/>
      </c>
    </row>
    <row r="906" spans="47:56">
      <c r="AU906" s="52" t="str">
        <f>IF(参照!A906="","",参照!A906)</f>
        <v>A0559</v>
      </c>
      <c r="AV906" s="52" t="str">
        <f>IF(参照!B906="","",参照!B906)</f>
        <v>(株)デベロップ</v>
      </c>
      <c r="AW906" s="52">
        <f>IF(参照!C906="","",参照!C906)</f>
        <v>4.0000000000000002E-4</v>
      </c>
      <c r="AX906" s="52" t="str">
        <f>IF(参照!D906="","",参照!D906)</f>
        <v/>
      </c>
      <c r="AY906" s="52">
        <f>IF(参照!E906="","",参照!E906)</f>
        <v>3.4400000000000001E-4</v>
      </c>
      <c r="AZ906" s="52" t="str">
        <f>IF(参照!F906="","",参照!F906)</f>
        <v>(株)デベロップ</v>
      </c>
      <c r="BA906" s="52" t="str">
        <f>IF(参照!G906="","",参照!G906)</f>
        <v>(株)デベロップ_</v>
      </c>
      <c r="BB906" s="52">
        <f t="shared" si="45"/>
        <v>0.34400000000000003</v>
      </c>
      <c r="BD906" s="52" t="str">
        <f>IF(参照!L906="","",参照!L906)</f>
        <v/>
      </c>
    </row>
    <row r="907" spans="47:56">
      <c r="AU907" s="52" t="str">
        <f>IF(参照!A907="","",参照!A907)</f>
        <v>A0560</v>
      </c>
      <c r="AV907" s="52" t="str">
        <f>IF(参照!B907="","",参照!B907)</f>
        <v>(株)テレ・マーカー</v>
      </c>
      <c r="AW907" s="52">
        <f>IF(参照!C907="","",参照!C907)</f>
        <v>6.29E-4</v>
      </c>
      <c r="AX907" s="52" t="str">
        <f>IF(参照!D907="","",参照!D907)</f>
        <v/>
      </c>
      <c r="AY907" s="52">
        <f>IF(参照!E907="","",参照!E907)</f>
        <v>5.8600000000000004E-4</v>
      </c>
      <c r="AZ907" s="52" t="str">
        <f>IF(参照!F907="","",参照!F907)</f>
        <v>(株)テレ・マーカー</v>
      </c>
      <c r="BA907" s="52" t="str">
        <f>IF(参照!G907="","",参照!G907)</f>
        <v>(株)テレ・マーカー_</v>
      </c>
      <c r="BB907" s="52">
        <f t="shared" si="45"/>
        <v>0.58600000000000008</v>
      </c>
      <c r="BD907" s="52" t="str">
        <f>IF(参照!L907="","",参照!L907)</f>
        <v/>
      </c>
    </row>
    <row r="908" spans="47:56">
      <c r="AU908" s="52" t="str">
        <f>IF(参照!A908="","",参照!A908)</f>
        <v>A0562</v>
      </c>
      <c r="AV908" s="52" t="str">
        <f>IF(参照!B908="","",参照!B908)</f>
        <v>ＭＧＣエネルギー(株)</v>
      </c>
      <c r="AW908" s="52">
        <f>IF(参照!C908="","",参照!C908)</f>
        <v>3.8499999999999998E-4</v>
      </c>
      <c r="AX908" s="52" t="str">
        <f>IF(参照!D908="","",参照!D908)</f>
        <v/>
      </c>
      <c r="AY908" s="52">
        <f>IF(参照!E908="","",参照!E908)</f>
        <v>3.4200000000000002E-4</v>
      </c>
      <c r="AZ908" s="52" t="str">
        <f>IF(参照!F908="","",参照!F908)</f>
        <v>ＭＧＣエネルギー(株)</v>
      </c>
      <c r="BA908" s="52" t="str">
        <f>IF(参照!G908="","",参照!G908)</f>
        <v>ＭＧＣエネルギー(株)_</v>
      </c>
      <c r="BB908" s="52">
        <f t="shared" si="45"/>
        <v>0.34200000000000003</v>
      </c>
      <c r="BD908" s="52" t="str">
        <f>IF(参照!L908="","",参照!L908)</f>
        <v/>
      </c>
    </row>
    <row r="909" spans="47:56">
      <c r="AU909" s="52" t="str">
        <f>IF(参照!A909="","",参照!A909)</f>
        <v>A0565</v>
      </c>
      <c r="AV909" s="52" t="str">
        <f>IF(参照!B909="","",参照!B909)</f>
        <v>福島フェニックス電力(株)</v>
      </c>
      <c r="AW909" s="52" t="str">
        <f>IF(参照!C909="","",参照!C909)</f>
        <v>0.000453※</v>
      </c>
      <c r="AX909" s="52" t="str">
        <f>IF(参照!D909="","",参照!D909)</f>
        <v/>
      </c>
      <c r="AY909" s="52">
        <f>IF(参照!E909="","",参照!E909)</f>
        <v>5.0199999999999995E-4</v>
      </c>
      <c r="AZ909" s="52" t="str">
        <f>IF(参照!F909="","",参照!F909)</f>
        <v>福島フェニックス電力(株)</v>
      </c>
      <c r="BA909" s="52" t="str">
        <f>IF(参照!G909="","",参照!G909)</f>
        <v>福島フェニックス電力(株)_</v>
      </c>
      <c r="BB909" s="52">
        <f t="shared" si="45"/>
        <v>0.502</v>
      </c>
      <c r="BD909" s="52" t="str">
        <f>IF(参照!L909="","",参照!L909)</f>
        <v/>
      </c>
    </row>
    <row r="910" spans="47:56">
      <c r="AU910" s="52" t="str">
        <f>IF(参照!A910="","",参照!A910)</f>
        <v>A0566</v>
      </c>
      <c r="AV910" s="52" t="str">
        <f>IF(参照!B910="","",参照!B910)</f>
        <v>あんしん電力合同会社</v>
      </c>
      <c r="AW910" s="52">
        <f>IF(参照!C910="","",参照!C910)</f>
        <v>4.4700000000000002E-4</v>
      </c>
      <c r="AX910" s="52" t="str">
        <f>IF(参照!D910="","",参照!D910)</f>
        <v/>
      </c>
      <c r="AY910" s="52">
        <f>IF(参照!E910="","",参照!E910)</f>
        <v>4.5899999999999999E-4</v>
      </c>
      <c r="AZ910" s="52" t="str">
        <f>IF(参照!F910="","",参照!F910)</f>
        <v>あんしん電力合同会社</v>
      </c>
      <c r="BA910" s="52" t="str">
        <f>IF(参照!G910="","",参照!G910)</f>
        <v>あんしん電力合同会社_</v>
      </c>
      <c r="BB910" s="52">
        <f t="shared" si="45"/>
        <v>0.45899999999999996</v>
      </c>
      <c r="BD910" s="52" t="str">
        <f>IF(参照!L910="","",参照!L910)</f>
        <v/>
      </c>
    </row>
    <row r="911" spans="47:56">
      <c r="AU911" s="52" t="str">
        <f>IF(参照!A911="","",参照!A911)</f>
        <v>A0567</v>
      </c>
      <c r="AV911" s="52" t="str">
        <f>IF(参照!B911="","",参照!B911)</f>
        <v>(株)美作国電力</v>
      </c>
      <c r="AW911" s="52">
        <f>IF(参照!C911="","",参照!C911)</f>
        <v>5.1000000000000004E-4</v>
      </c>
      <c r="AX911" s="52" t="str">
        <f>IF(参照!D911="","",参照!D911)</f>
        <v/>
      </c>
      <c r="AY911" s="52">
        <f>IF(参照!E911="","",参照!E911)</f>
        <v>4.5399999999999998E-4</v>
      </c>
      <c r="AZ911" s="52" t="str">
        <f>IF(参照!F911="","",参照!F911)</f>
        <v>(株)美作国電力</v>
      </c>
      <c r="BA911" s="52" t="str">
        <f>IF(参照!G911="","",参照!G911)</f>
        <v>(株)美作国電力_</v>
      </c>
      <c r="BB911" s="52">
        <f t="shared" si="45"/>
        <v>0.45399999999999996</v>
      </c>
      <c r="BD911" s="52" t="str">
        <f>IF(参照!L911="","",参照!L911)</f>
        <v/>
      </c>
    </row>
    <row r="912" spans="47:56">
      <c r="AU912" s="52" t="str">
        <f>IF(参照!A912="","",参照!A912)</f>
        <v>A0568</v>
      </c>
      <c r="AV912" s="52" t="str">
        <f>IF(参照!B912="","",参照!B912)</f>
        <v>エア・ウォーター(株)</v>
      </c>
      <c r="AW912" s="52">
        <f>IF(参照!C912="","",参照!C912)</f>
        <v>4.64E-4</v>
      </c>
      <c r="AX912" s="52" t="str">
        <f>IF(参照!D912="","",参照!D912)</f>
        <v/>
      </c>
      <c r="AY912" s="52">
        <f>IF(参照!E912="","",参照!E912)</f>
        <v>4.08E-4</v>
      </c>
      <c r="AZ912" s="52" t="str">
        <f>IF(参照!F912="","",参照!F912)</f>
        <v>エア・ウォーター(株)</v>
      </c>
      <c r="BA912" s="52" t="str">
        <f>IF(参照!G912="","",参照!G912)</f>
        <v>エア・ウォーター(株)_</v>
      </c>
      <c r="BB912" s="52">
        <f t="shared" si="45"/>
        <v>0.40799999999999997</v>
      </c>
      <c r="BD912" s="52" t="str">
        <f>IF(参照!L912="","",参照!L912)</f>
        <v/>
      </c>
    </row>
    <row r="913" spans="47:56">
      <c r="AU913" s="52" t="str">
        <f>IF(参照!A913="","",参照!A913)</f>
        <v>A0570</v>
      </c>
      <c r="AV913" s="52" t="str">
        <f>IF(参照!B913="","",参照!B913)</f>
        <v>八幡商事(株)</v>
      </c>
      <c r="AW913" s="52">
        <f>IF(参照!C913="","",参照!C913)</f>
        <v>3.6400000000000001E-4</v>
      </c>
      <c r="AX913" s="52" t="str">
        <f>IF(参照!D913="","",参照!D913)</f>
        <v/>
      </c>
      <c r="AY913" s="52">
        <f>IF(参照!E913="","",参照!E913)</f>
        <v>3.0800000000000001E-4</v>
      </c>
      <c r="AZ913" s="52" t="str">
        <f>IF(参照!F913="","",参照!F913)</f>
        <v>八幡商事(株)</v>
      </c>
      <c r="BA913" s="52" t="str">
        <f>IF(参照!G913="","",参照!G913)</f>
        <v>八幡商事(株)_</v>
      </c>
      <c r="BB913" s="52">
        <f t="shared" si="45"/>
        <v>0.308</v>
      </c>
      <c r="BD913" s="52" t="str">
        <f>IF(参照!L913="","",参照!L913)</f>
        <v/>
      </c>
    </row>
    <row r="914" spans="47:56">
      <c r="AU914" s="52" t="str">
        <f>IF(参照!A914="","",参照!A914)</f>
        <v>A0571</v>
      </c>
      <c r="AV914" s="52" t="str">
        <f>IF(参照!B914="","",参照!B914)</f>
        <v>おいでんエネルギー(株)</v>
      </c>
      <c r="AW914" s="52">
        <f>IF(参照!C914="","",参照!C914)</f>
        <v>4.6999999999999999E-4</v>
      </c>
      <c r="AX914" s="52" t="str">
        <f>IF(参照!D914="","",参照!D914)</f>
        <v>メニューA</v>
      </c>
      <c r="AY914" s="52">
        <f>IF(参照!E914="","",参照!E914)</f>
        <v>0</v>
      </c>
      <c r="AZ914" s="52" t="str">
        <f>IF(参照!F914="","",参照!F914)</f>
        <v>おいでんエネルギー(株)</v>
      </c>
      <c r="BA914" s="52" t="str">
        <f>IF(参照!G914="","",参照!G914)</f>
        <v>おいでんエネルギー(株)_メニューA</v>
      </c>
      <c r="BB914" s="52">
        <f t="shared" si="45"/>
        <v>0</v>
      </c>
      <c r="BD914" s="52" t="str">
        <f>IF(参照!L914="","",参照!L914)</f>
        <v/>
      </c>
    </row>
    <row r="915" spans="47:56">
      <c r="AU915" s="52" t="str">
        <f>IF(参照!A915="","",参照!A915)</f>
        <v/>
      </c>
      <c r="AV915" s="52" t="str">
        <f>IF(参照!B915="","",参照!B915)</f>
        <v/>
      </c>
      <c r="AW915" s="52" t="str">
        <f>IF(参照!C915="","",参照!C915)</f>
        <v/>
      </c>
      <c r="AX915" s="52" t="str">
        <f>IF(参照!D915="","",参照!D915)</f>
        <v>メニューB</v>
      </c>
      <c r="AY915" s="52">
        <f>IF(参照!E915="","",参照!E915)</f>
        <v>0</v>
      </c>
      <c r="AZ915" s="52" t="str">
        <f>IF(参照!F915="","",参照!F915)</f>
        <v>おいでんエネルギー(株)</v>
      </c>
      <c r="BA915" s="52" t="str">
        <f>IF(参照!G915="","",参照!G915)</f>
        <v>おいでんエネルギー(株)_メニューB</v>
      </c>
      <c r="BB915" s="52">
        <f t="shared" si="45"/>
        <v>0</v>
      </c>
      <c r="BD915" s="52" t="str">
        <f>IF(参照!L915="","",参照!L915)</f>
        <v/>
      </c>
    </row>
    <row r="916" spans="47:56">
      <c r="AU916" s="52" t="str">
        <f>IF(参照!A916="","",参照!A916)</f>
        <v/>
      </c>
      <c r="AV916" s="52" t="str">
        <f>IF(参照!B916="","",参照!B916)</f>
        <v/>
      </c>
      <c r="AW916" s="52" t="str">
        <f>IF(参照!C916="","",参照!C916)</f>
        <v/>
      </c>
      <c r="AX916" s="52" t="str">
        <f>IF(参照!D916="","",参照!D916)</f>
        <v>メニューC(残差)</v>
      </c>
      <c r="AY916" s="52">
        <f>IF(参照!E916="","",参照!E916)</f>
        <v>2.3000000000000001E-4</v>
      </c>
      <c r="AZ916" s="52" t="str">
        <f>IF(参照!F916="","",参照!F916)</f>
        <v>おいでんエネルギー(株)</v>
      </c>
      <c r="BA916" s="52" t="str">
        <f>IF(参照!G916="","",参照!G916)</f>
        <v>おいでんエネルギー(株)_メニューC(残差)</v>
      </c>
      <c r="BB916" s="52">
        <f t="shared" si="45"/>
        <v>0.23</v>
      </c>
      <c r="BD916" s="52" t="str">
        <f>IF(参照!L916="","",参照!L916)</f>
        <v/>
      </c>
    </row>
    <row r="917" spans="47:56">
      <c r="AU917" s="52" t="str">
        <f>IF(参照!A917="","",参照!A917)</f>
        <v/>
      </c>
      <c r="AV917" s="52" t="str">
        <f>IF(参照!B917="","",参照!B917)</f>
        <v/>
      </c>
      <c r="AW917" s="52" t="str">
        <f>IF(参照!C917="","",参照!C917)</f>
        <v/>
      </c>
      <c r="AX917" s="52" t="str">
        <f>IF(参照!D917="","",参照!D917)</f>
        <v>(参考値)事業者全体</v>
      </c>
      <c r="AY917" s="52">
        <f>IF(参照!E917="","",参照!E917)</f>
        <v>5.4199999999999995E-4</v>
      </c>
      <c r="AZ917" s="52" t="str">
        <f>IF(参照!F917="","",参照!F917)</f>
        <v>おいでんエネルギー(株)</v>
      </c>
      <c r="BA917" s="52" t="str">
        <f>IF(参照!G917="","",参照!G917)</f>
        <v>おいでんエネルギー(株)_(参考値)事業者全体</v>
      </c>
      <c r="BB917" s="52">
        <f t="shared" si="45"/>
        <v>0.54199999999999993</v>
      </c>
      <c r="BD917" s="52" t="str">
        <f>IF(参照!L917="","",参照!L917)</f>
        <v/>
      </c>
    </row>
    <row r="918" spans="47:56">
      <c r="AU918" s="52" t="str">
        <f>IF(参照!A918="","",参照!A918)</f>
        <v>A0572</v>
      </c>
      <c r="AV918" s="52" t="str">
        <f>IF(参照!B918="","",参照!B918)</f>
        <v>(株)イシオ</v>
      </c>
      <c r="AW918" s="52">
        <f>IF(参照!C918="","",参照!C918)</f>
        <v>5.0900000000000001E-4</v>
      </c>
      <c r="AX918" s="52" t="str">
        <f>IF(参照!D918="","",参照!D918)</f>
        <v/>
      </c>
      <c r="AY918" s="52">
        <f>IF(参照!E918="","",参照!E918)</f>
        <v>5.7200000000000003E-4</v>
      </c>
      <c r="AZ918" s="52" t="str">
        <f>IF(参照!F918="","",参照!F918)</f>
        <v>(株)イシオ</v>
      </c>
      <c r="BA918" s="52" t="str">
        <f>IF(参照!G918="","",参照!G918)</f>
        <v>(株)イシオ_</v>
      </c>
      <c r="BB918" s="52">
        <f t="shared" si="45"/>
        <v>0.57200000000000006</v>
      </c>
      <c r="BD918" s="52" t="str">
        <f>IF(参照!L918="","",参照!L918)</f>
        <v/>
      </c>
    </row>
    <row r="919" spans="47:56">
      <c r="AU919" s="52" t="str">
        <f>IF(参照!A919="","",参照!A919)</f>
        <v>A0573</v>
      </c>
      <c r="AV919" s="52" t="str">
        <f>IF(参照!B919="","",参照!B919)</f>
        <v>北陸電力ビズ・エナジーソリューション(株)</v>
      </c>
      <c r="AW919" s="52">
        <f>IF(参照!C919="","",参照!C919)</f>
        <v>7.7000000000000007E-4</v>
      </c>
      <c r="AX919" s="52" t="str">
        <f>IF(参照!D919="","",参照!D919)</f>
        <v/>
      </c>
      <c r="AY919" s="52">
        <f>IF(参照!E919="","",参照!E919)</f>
        <v>2.4800000000000001E-4</v>
      </c>
      <c r="AZ919" s="52" t="str">
        <f>IF(参照!F919="","",参照!F919)</f>
        <v>北陸電力ビズ・エナジーソリューション(株)</v>
      </c>
      <c r="BA919" s="52" t="str">
        <f>IF(参照!G919="","",参照!G919)</f>
        <v>北陸電力ビズ・エナジーソリューション(株)_</v>
      </c>
      <c r="BB919" s="52">
        <f t="shared" si="45"/>
        <v>0.248</v>
      </c>
      <c r="BD919" s="52" t="str">
        <f>IF(参照!L919="","",参照!L919)</f>
        <v/>
      </c>
    </row>
    <row r="920" spans="47:56">
      <c r="AU920" s="52" t="str">
        <f>IF(参照!A920="","",参照!A920)</f>
        <v>A0575</v>
      </c>
      <c r="AV920" s="52" t="str">
        <f>IF(参照!B920="","",参照!B920)</f>
        <v>加賀市総合サービス(株)</v>
      </c>
      <c r="AW920" s="52">
        <f>IF(参照!C920="","",参照!C920)</f>
        <v>4.9600000000000002E-4</v>
      </c>
      <c r="AX920" s="52" t="str">
        <f>IF(参照!D920="","",参照!D920)</f>
        <v/>
      </c>
      <c r="AY920" s="52">
        <f>IF(参照!E920="","",参照!E920)</f>
        <v>4.9299999999999995E-4</v>
      </c>
      <c r="AZ920" s="52" t="str">
        <f>IF(参照!F920="","",参照!F920)</f>
        <v>加賀市総合サービス(株)</v>
      </c>
      <c r="BA920" s="52" t="str">
        <f>IF(参照!G920="","",参照!G920)</f>
        <v>加賀市総合サービス(株)_</v>
      </c>
      <c r="BB920" s="52">
        <f t="shared" si="45"/>
        <v>0.49299999999999994</v>
      </c>
      <c r="BD920" s="52" t="str">
        <f>IF(参照!L920="","",参照!L920)</f>
        <v/>
      </c>
    </row>
    <row r="921" spans="47:56">
      <c r="AU921" s="52" t="str">
        <f>IF(参照!A921="","",参照!A921)</f>
        <v>A0577</v>
      </c>
      <c r="AV921" s="52" t="str">
        <f>IF(参照!B921="","",参照!B921)</f>
        <v>丸紅伊那みらいでんき(株)</v>
      </c>
      <c r="AW921" s="52">
        <f>IF(参照!C921="","",参照!C921)</f>
        <v>1.8000000000000001E-4</v>
      </c>
      <c r="AX921" s="52" t="str">
        <f>IF(参照!D921="","",参照!D921)</f>
        <v>メニューA</v>
      </c>
      <c r="AY921" s="52">
        <f>IF(参照!E921="","",参照!E921)</f>
        <v>0</v>
      </c>
      <c r="AZ921" s="52" t="str">
        <f>IF(参照!F921="","",参照!F921)</f>
        <v>丸紅伊那みらいでんき(株)</v>
      </c>
      <c r="BA921" s="52" t="str">
        <f>IF(参照!G921="","",参照!G921)</f>
        <v>丸紅伊那みらいでんき(株)_メニューA</v>
      </c>
      <c r="BB921" s="52">
        <f t="shared" si="45"/>
        <v>0</v>
      </c>
      <c r="BD921" s="52" t="str">
        <f>IF(参照!L921="","",参照!L921)</f>
        <v/>
      </c>
    </row>
    <row r="922" spans="47:56">
      <c r="AU922" s="52" t="str">
        <f>IF(参照!A922="","",参照!A922)</f>
        <v/>
      </c>
      <c r="AV922" s="52" t="str">
        <f>IF(参照!B922="","",参照!B922)</f>
        <v/>
      </c>
      <c r="AW922" s="52" t="str">
        <f>IF(参照!C922="","",参照!C922)</f>
        <v/>
      </c>
      <c r="AX922" s="52" t="str">
        <f>IF(参照!D922="","",参照!D922)</f>
        <v>メニューB(残差)</v>
      </c>
      <c r="AY922" s="52">
        <f>IF(参照!E922="","",参照!E922)</f>
        <v>2.9799999999999998E-4</v>
      </c>
      <c r="AZ922" s="52" t="str">
        <f>IF(参照!F922="","",参照!F922)</f>
        <v>丸紅伊那みらいでんき(株)</v>
      </c>
      <c r="BA922" s="52" t="str">
        <f>IF(参照!G922="","",参照!G922)</f>
        <v>丸紅伊那みらいでんき(株)_メニューB(残差)</v>
      </c>
      <c r="BB922" s="52">
        <f t="shared" si="45"/>
        <v>0.29799999999999999</v>
      </c>
      <c r="BD922" s="52" t="str">
        <f>IF(参照!L922="","",参照!L922)</f>
        <v/>
      </c>
    </row>
    <row r="923" spans="47:56">
      <c r="AU923" s="52" t="str">
        <f>IF(参照!A923="","",参照!A923)</f>
        <v/>
      </c>
      <c r="AV923" s="52" t="str">
        <f>IF(参照!B923="","",参照!B923)</f>
        <v/>
      </c>
      <c r="AW923" s="52" t="str">
        <f>IF(参照!C923="","",参照!C923)</f>
        <v/>
      </c>
      <c r="AX923" s="52" t="str">
        <f>IF(参照!D923="","",参照!D923)</f>
        <v>(参考値)事業者全体</v>
      </c>
      <c r="AY923" s="52">
        <f>IF(参照!E923="","",参照!E923)</f>
        <v>2.9E-4</v>
      </c>
      <c r="AZ923" s="52" t="str">
        <f>IF(参照!F923="","",参照!F923)</f>
        <v>丸紅伊那みらいでんき(株)</v>
      </c>
      <c r="BA923" s="52" t="str">
        <f>IF(参照!G923="","",参照!G923)</f>
        <v>丸紅伊那みらいでんき(株)_(参考値)事業者全体</v>
      </c>
      <c r="BB923" s="52">
        <f t="shared" si="45"/>
        <v>0.28999999999999998</v>
      </c>
      <c r="BD923" s="52" t="str">
        <f>IF(参照!L923="","",参照!L923)</f>
        <v/>
      </c>
    </row>
    <row r="924" spans="47:56">
      <c r="AU924" s="52" t="str">
        <f>IF(参照!A924="","",参照!A924)</f>
        <v>A0578</v>
      </c>
      <c r="AV924" s="52" t="str">
        <f>IF(参照!B924="","",参照!B924)</f>
        <v>富士山エナジー(株)</v>
      </c>
      <c r="AW924" s="52">
        <f>IF(参照!C924="","",参照!C924)</f>
        <v>4.7899999999999999E-4</v>
      </c>
      <c r="AX924" s="52" t="str">
        <f>IF(参照!D924="","",参照!D924)</f>
        <v/>
      </c>
      <c r="AY924" s="52">
        <f>IF(参照!E924="","",参照!E924)</f>
        <v>5.1400000000000003E-4</v>
      </c>
      <c r="AZ924" s="52" t="str">
        <f>IF(参照!F924="","",参照!F924)</f>
        <v>富士山エナジー(株)</v>
      </c>
      <c r="BA924" s="52" t="str">
        <f>IF(参照!G924="","",参照!G924)</f>
        <v>富士山エナジー(株)_</v>
      </c>
      <c r="BB924" s="52">
        <f t="shared" si="45"/>
        <v>0.51400000000000001</v>
      </c>
      <c r="BD924" s="52" t="str">
        <f>IF(参照!L924="","",参照!L924)</f>
        <v/>
      </c>
    </row>
    <row r="925" spans="47:56">
      <c r="AU925" s="52" t="str">
        <f>IF(参照!A925="","",参照!A925)</f>
        <v>A0580</v>
      </c>
      <c r="AV925" s="52" t="str">
        <f>IF(参照!B925="","",参照!B925)</f>
        <v>(株)エナネス</v>
      </c>
      <c r="AW925" s="52">
        <f>IF(参照!C925="","",参照!C925)</f>
        <v>4.6799999999999999E-4</v>
      </c>
      <c r="AX925" s="52" t="str">
        <f>IF(参照!D925="","",参照!D925)</f>
        <v/>
      </c>
      <c r="AY925" s="52">
        <f>IF(参照!E925="","",参照!E925)</f>
        <v>4.4099999999999999E-4</v>
      </c>
      <c r="AZ925" s="52" t="str">
        <f>IF(参照!F925="","",参照!F925)</f>
        <v>(株)エナネス</v>
      </c>
      <c r="BA925" s="52" t="str">
        <f>IF(参照!G925="","",参照!G925)</f>
        <v>(株)エナネス_</v>
      </c>
      <c r="BB925" s="52">
        <f t="shared" si="45"/>
        <v>0.441</v>
      </c>
      <c r="BD925" s="52" t="str">
        <f>IF(参照!L925="","",参照!L925)</f>
        <v/>
      </c>
    </row>
    <row r="926" spans="47:56">
      <c r="AU926" s="52" t="str">
        <f>IF(参照!A926="","",参照!A926)</f>
        <v>A0581</v>
      </c>
      <c r="AV926" s="52" t="str">
        <f>IF(参照!B926="","",参照!B926)</f>
        <v>ＷＳエナジー(株)</v>
      </c>
      <c r="AW926" s="52">
        <f>IF(参照!C926="","",参照!C926)</f>
        <v>3.6400000000000001E-4</v>
      </c>
      <c r="AX926" s="52" t="str">
        <f>IF(参照!D926="","",参照!D926)</f>
        <v>メニューA</v>
      </c>
      <c r="AY926" s="52">
        <f>IF(参照!E926="","",参照!E926)</f>
        <v>0</v>
      </c>
      <c r="AZ926" s="52" t="str">
        <f>IF(参照!F926="","",参照!F926)</f>
        <v>ＷＳエナジー(株)</v>
      </c>
      <c r="BA926" s="52" t="str">
        <f>IF(参照!G926="","",参照!G926)</f>
        <v>ＷＳエナジー(株)_メニューA</v>
      </c>
      <c r="BB926" s="52">
        <f t="shared" si="45"/>
        <v>0</v>
      </c>
      <c r="BD926" s="52" t="str">
        <f>IF(参照!L926="","",参照!L926)</f>
        <v/>
      </c>
    </row>
    <row r="927" spans="47:56">
      <c r="AU927" s="52" t="str">
        <f>IF(参照!A927="","",参照!A927)</f>
        <v/>
      </c>
      <c r="AV927" s="52" t="str">
        <f>IF(参照!B927="","",参照!B927)</f>
        <v/>
      </c>
      <c r="AW927" s="52" t="str">
        <f>IF(参照!C927="","",参照!C927)</f>
        <v/>
      </c>
      <c r="AX927" s="52" t="str">
        <f>IF(参照!D927="","",参照!D927)</f>
        <v>メニューB</v>
      </c>
      <c r="AY927" s="52">
        <f>IF(参照!E927="","",参照!E927)</f>
        <v>1.8000000000000001E-4</v>
      </c>
      <c r="AZ927" s="52" t="str">
        <f>IF(参照!F927="","",参照!F927)</f>
        <v>ＷＳエナジー(株)</v>
      </c>
      <c r="BA927" s="52" t="str">
        <f>IF(参照!G927="","",参照!G927)</f>
        <v>ＷＳエナジー(株)_メニューB</v>
      </c>
      <c r="BB927" s="52">
        <f t="shared" si="45"/>
        <v>0.18000000000000002</v>
      </c>
      <c r="BD927" s="52" t="str">
        <f>IF(参照!L927="","",参照!L927)</f>
        <v/>
      </c>
    </row>
    <row r="928" spans="47:56">
      <c r="AU928" s="52" t="str">
        <f>IF(参照!A928="","",参照!A928)</f>
        <v/>
      </c>
      <c r="AV928" s="52" t="str">
        <f>IF(参照!B928="","",参照!B928)</f>
        <v/>
      </c>
      <c r="AW928" s="52" t="str">
        <f>IF(参照!C928="","",参照!C928)</f>
        <v/>
      </c>
      <c r="AX928" s="52" t="str">
        <f>IF(参照!D928="","",参照!D928)</f>
        <v>メニューC(残差)</v>
      </c>
      <c r="AY928" s="52">
        <f>IF(参照!E928="","",参照!E928)</f>
        <v>3.0800000000000001E-4</v>
      </c>
      <c r="AZ928" s="52" t="str">
        <f>IF(参照!F928="","",参照!F928)</f>
        <v>ＷＳエナジー(株)</v>
      </c>
      <c r="BA928" s="52" t="str">
        <f>IF(参照!G928="","",参照!G928)</f>
        <v>ＷＳエナジー(株)_メニューC(残差)</v>
      </c>
      <c r="BB928" s="52">
        <f t="shared" si="45"/>
        <v>0.308</v>
      </c>
      <c r="BD928" s="52" t="str">
        <f>IF(参照!L928="","",参照!L928)</f>
        <v/>
      </c>
    </row>
    <row r="929" spans="47:56">
      <c r="AU929" s="52" t="str">
        <f>IF(参照!A929="","",参照!A929)</f>
        <v/>
      </c>
      <c r="AV929" s="52" t="str">
        <f>IF(参照!B929="","",参照!B929)</f>
        <v/>
      </c>
      <c r="AW929" s="52" t="str">
        <f>IF(参照!C929="","",参照!C929)</f>
        <v/>
      </c>
      <c r="AX929" s="52" t="str">
        <f>IF(参照!D929="","",参照!D929)</f>
        <v>(参考値)事業者全体</v>
      </c>
      <c r="AY929" s="52">
        <f>IF(参照!E929="","",参照!E929)</f>
        <v>3.7199999999999999E-4</v>
      </c>
      <c r="AZ929" s="52" t="str">
        <f>IF(参照!F929="","",参照!F929)</f>
        <v>ＷＳエナジー(株)</v>
      </c>
      <c r="BA929" s="52" t="str">
        <f>IF(参照!G929="","",参照!G929)</f>
        <v>ＷＳエナジー(株)_(参考値)事業者全体</v>
      </c>
      <c r="BB929" s="52">
        <f t="shared" si="45"/>
        <v>0.372</v>
      </c>
      <c r="BD929" s="52" t="str">
        <f>IF(参照!L929="","",参照!L929)</f>
        <v/>
      </c>
    </row>
    <row r="930" spans="47:56">
      <c r="AU930" s="52" t="str">
        <f>IF(参照!A930="","",参照!A930)</f>
        <v>A0582</v>
      </c>
      <c r="AV930" s="52" t="str">
        <f>IF(参照!B930="","",参照!B930)</f>
        <v>TERA Energy(株)</v>
      </c>
      <c r="AW930" s="52">
        <f>IF(参照!C930="","",参照!C930)</f>
        <v>4.6299999999999998E-4</v>
      </c>
      <c r="AX930" s="52" t="str">
        <f>IF(参照!D930="","",参照!D930)</f>
        <v/>
      </c>
      <c r="AY930" s="52">
        <f>IF(参照!E930="","",参照!E930)</f>
        <v>4.0700000000000003E-4</v>
      </c>
      <c r="AZ930" s="52" t="str">
        <f>IF(参照!F930="","",参照!F930)</f>
        <v>TERA Energy(株)</v>
      </c>
      <c r="BA930" s="52" t="str">
        <f>IF(参照!G930="","",参照!G930)</f>
        <v>TERA Energy(株)_</v>
      </c>
      <c r="BB930" s="52">
        <f t="shared" si="45"/>
        <v>0.40700000000000003</v>
      </c>
      <c r="BD930" s="52" t="str">
        <f>IF(参照!L930="","",参照!L930)</f>
        <v/>
      </c>
    </row>
    <row r="931" spans="47:56">
      <c r="AU931" s="52" t="str">
        <f>IF(参照!A931="","",参照!A931)</f>
        <v>A0583</v>
      </c>
      <c r="AV931" s="52" t="str">
        <f>IF(参照!B931="","",参照!B931)</f>
        <v>(株)ケアネス(旧：(株)ルーア)</v>
      </c>
      <c r="AW931" s="52">
        <f>IF(参照!C931="","",参照!C931)</f>
        <v>4.86E-4</v>
      </c>
      <c r="AX931" s="52" t="str">
        <f>IF(参照!D931="","",参照!D931)</f>
        <v/>
      </c>
      <c r="AY931" s="52">
        <f>IF(参照!E931="","",参照!E931)</f>
        <v>5.2500000000000008E-4</v>
      </c>
      <c r="AZ931" s="52" t="str">
        <f>IF(参照!F931="","",参照!F931)</f>
        <v>(株)ケアネス(旧：(株)ルーア)</v>
      </c>
      <c r="BA931" s="52" t="str">
        <f>IF(参照!G931="","",参照!G931)</f>
        <v>(株)ケアネス(旧：(株)ルーア)_</v>
      </c>
      <c r="BB931" s="52">
        <f t="shared" si="45"/>
        <v>0.52500000000000002</v>
      </c>
      <c r="BD931" s="52" t="str">
        <f>IF(参照!L931="","",参照!L931)</f>
        <v/>
      </c>
    </row>
    <row r="932" spans="47:56">
      <c r="AU932" s="52" t="str">
        <f>IF(参照!A932="","",参照!A932)</f>
        <v>A0584</v>
      </c>
      <c r="AV932" s="52" t="str">
        <f>IF(参照!B932="","",参照!B932)</f>
        <v>ＭＣＰＤ(株)(旧：ＭＣＰＤ合同会社)</v>
      </c>
      <c r="AW932" s="52">
        <f>IF(参照!C932="","",参照!C932)</f>
        <v>3.6600000000000001E-4</v>
      </c>
      <c r="AX932" s="52" t="str">
        <f>IF(参照!D932="","",参照!D932)</f>
        <v>メニューA</v>
      </c>
      <c r="AY932" s="52">
        <f>IF(参照!E932="","",参照!E932)</f>
        <v>0</v>
      </c>
      <c r="AZ932" s="52" t="str">
        <f>IF(参照!F932="","",参照!F932)</f>
        <v>ＭＣＰＤ(株)(旧：ＭＣＰＤ合同会社)</v>
      </c>
      <c r="BA932" s="52" t="str">
        <f>IF(参照!G932="","",参照!G932)</f>
        <v>ＭＣＰＤ(株)(旧：ＭＣＰＤ合同会社)_メニューA</v>
      </c>
      <c r="BB932" s="52">
        <f t="shared" si="45"/>
        <v>0</v>
      </c>
      <c r="BD932" s="52" t="str">
        <f>IF(参照!L932="","",参照!L932)</f>
        <v/>
      </c>
    </row>
    <row r="933" spans="47:56">
      <c r="AU933" s="52" t="str">
        <f>IF(参照!A933="","",参照!A933)</f>
        <v/>
      </c>
      <c r="AV933" s="52" t="str">
        <f>IF(参照!B933="","",参照!B933)</f>
        <v/>
      </c>
      <c r="AW933" s="52" t="str">
        <f>IF(参照!C933="","",参照!C933)</f>
        <v/>
      </c>
      <c r="AX933" s="52" t="str">
        <f>IF(参照!D933="","",参照!D933)</f>
        <v>メニューB</v>
      </c>
      <c r="AY933" s="52">
        <f>IF(参照!E933="","",参照!E933)</f>
        <v>1.95E-4</v>
      </c>
      <c r="AZ933" s="52" t="str">
        <f>IF(参照!F933="","",参照!F933)</f>
        <v>ＭＣＰＤ(株)(旧：ＭＣＰＤ合同会社)</v>
      </c>
      <c r="BA933" s="52" t="str">
        <f>IF(参照!G933="","",参照!G933)</f>
        <v>ＭＣＰＤ(株)(旧：ＭＣＰＤ合同会社)_メニューB</v>
      </c>
      <c r="BB933" s="52">
        <f t="shared" si="45"/>
        <v>0.19500000000000001</v>
      </c>
      <c r="BD933" s="52" t="str">
        <f>IF(参照!L933="","",参照!L933)</f>
        <v/>
      </c>
    </row>
    <row r="934" spans="47:56">
      <c r="AU934" s="52" t="str">
        <f>IF(参照!A934="","",参照!A934)</f>
        <v/>
      </c>
      <c r="AV934" s="52" t="str">
        <f>IF(参照!B934="","",参照!B934)</f>
        <v/>
      </c>
      <c r="AW934" s="52" t="str">
        <f>IF(参照!C934="","",参照!C934)</f>
        <v/>
      </c>
      <c r="AX934" s="52" t="str">
        <f>IF(参照!D934="","",参照!D934)</f>
        <v>(参考値)事業者全体</v>
      </c>
      <c r="AY934" s="52">
        <f>IF(参照!E934="","",参照!E934)</f>
        <v>4.3100000000000001E-4</v>
      </c>
      <c r="AZ934" s="52" t="str">
        <f>IF(参照!F934="","",参照!F934)</f>
        <v>ＭＣＰＤ(株)(旧：ＭＣＰＤ合同会社)</v>
      </c>
      <c r="BA934" s="52" t="str">
        <f>IF(参照!G934="","",参照!G934)</f>
        <v>ＭＣＰＤ(株)(旧：ＭＣＰＤ合同会社)_(参考値)事業者全体</v>
      </c>
      <c r="BB934" s="52">
        <f t="shared" si="45"/>
        <v>0.43099999999999999</v>
      </c>
      <c r="BD934" s="52" t="str">
        <f>IF(参照!L934="","",参照!L934)</f>
        <v/>
      </c>
    </row>
    <row r="935" spans="47:56">
      <c r="AU935" s="52" t="str">
        <f>IF(参照!A935="","",参照!A935)</f>
        <v>A0586</v>
      </c>
      <c r="AV935" s="52" t="str">
        <f>IF(参照!B935="","",参照!B935)</f>
        <v>グリーンシティこばやし(株)</v>
      </c>
      <c r="AW935" s="52">
        <f>IF(参照!C935="","",参照!C935)</f>
        <v>4.28E-4</v>
      </c>
      <c r="AX935" s="52" t="str">
        <f>IF(参照!D935="","",参照!D935)</f>
        <v/>
      </c>
      <c r="AY935" s="52">
        <f>IF(参照!E935="","",参照!E935)</f>
        <v>5.0699999999999996E-4</v>
      </c>
      <c r="AZ935" s="52" t="str">
        <f>IF(参照!F935="","",参照!F935)</f>
        <v>グリーンシティこばやし(株)</v>
      </c>
      <c r="BA935" s="52" t="str">
        <f>IF(参照!G935="","",参照!G935)</f>
        <v>グリーンシティこばやし(株)_</v>
      </c>
      <c r="BB935" s="52">
        <f t="shared" si="45"/>
        <v>0.50700000000000001</v>
      </c>
      <c r="BD935" s="52" t="str">
        <f>IF(参照!L935="","",参照!L935)</f>
        <v/>
      </c>
    </row>
    <row r="936" spans="47:56">
      <c r="AU936" s="52" t="str">
        <f>IF(参照!A936="","",参照!A936)</f>
        <v>A0587</v>
      </c>
      <c r="AV936" s="52" t="str">
        <f>IF(参照!B936="","",参照!B936)</f>
        <v>(株)吉田石油店</v>
      </c>
      <c r="AW936" s="52">
        <f>IF(参照!C936="","",参照!C936)</f>
        <v>3.6400000000000001E-4</v>
      </c>
      <c r="AX936" s="52" t="str">
        <f>IF(参照!D936="","",参照!D936)</f>
        <v/>
      </c>
      <c r="AY936" s="52">
        <f>IF(参照!E936="","",参照!E936)</f>
        <v>3.0800000000000001E-4</v>
      </c>
      <c r="AZ936" s="52" t="str">
        <f>IF(参照!F936="","",参照!F936)</f>
        <v>(株)吉田石油店</v>
      </c>
      <c r="BA936" s="52" t="str">
        <f>IF(参照!G936="","",参照!G936)</f>
        <v>(株)吉田石油店_</v>
      </c>
      <c r="BB936" s="52">
        <f t="shared" si="45"/>
        <v>0.308</v>
      </c>
      <c r="BD936" s="52" t="str">
        <f>IF(参照!L936="","",参照!L936)</f>
        <v/>
      </c>
    </row>
    <row r="937" spans="47:56">
      <c r="AU937" s="52" t="str">
        <f>IF(参照!A937="","",参照!A937)</f>
        <v>A0589</v>
      </c>
      <c r="AV937" s="52" t="str">
        <f>IF(参照!B937="","",参照!B937)</f>
        <v>スマートエナジー熊本(株)</v>
      </c>
      <c r="AW937" s="52">
        <f>IF(参照!C937="","",参照!C937)</f>
        <v>4.5000000000000003E-5</v>
      </c>
      <c r="AX937" s="52" t="str">
        <f>IF(参照!D937="","",参照!D937)</f>
        <v/>
      </c>
      <c r="AY937" s="52">
        <f>IF(参照!E937="","",参照!E937)</f>
        <v>0</v>
      </c>
      <c r="AZ937" s="52" t="str">
        <f>IF(参照!F937="","",参照!F937)</f>
        <v>スマートエナジー熊本(株)</v>
      </c>
      <c r="BA937" s="52" t="str">
        <f>IF(参照!G937="","",参照!G937)</f>
        <v>スマートエナジー熊本(株)_</v>
      </c>
      <c r="BB937" s="52">
        <f t="shared" si="45"/>
        <v>0</v>
      </c>
      <c r="BD937" s="52" t="str">
        <f>IF(参照!L937="","",参照!L937)</f>
        <v/>
      </c>
    </row>
    <row r="938" spans="47:56">
      <c r="AU938" s="52" t="str">
        <f>IF(参照!A938="","",参照!A938)</f>
        <v>A0590</v>
      </c>
      <c r="AV938" s="52" t="str">
        <f>IF(参照!B938="","",参照!B938)</f>
        <v>福山未来エナジー(株)</v>
      </c>
      <c r="AW938" s="52">
        <f>IF(参照!C938="","",参照!C938)</f>
        <v>2.0799999999999999E-4</v>
      </c>
      <c r="AX938" s="52" t="str">
        <f>IF(参照!D938="","",参照!D938)</f>
        <v/>
      </c>
      <c r="AY938" s="52">
        <f>IF(参照!E938="","",参照!E938)</f>
        <v>3.5100000000000002E-4</v>
      </c>
      <c r="AZ938" s="52" t="str">
        <f>IF(参照!F938="","",参照!F938)</f>
        <v>福山未来エナジー(株)</v>
      </c>
      <c r="BA938" s="52" t="str">
        <f>IF(参照!G938="","",参照!G938)</f>
        <v>福山未来エナジー(株)_</v>
      </c>
      <c r="BB938" s="52">
        <f t="shared" si="45"/>
        <v>0.35100000000000003</v>
      </c>
      <c r="BD938" s="52" t="str">
        <f>IF(参照!L938="","",参照!L938)</f>
        <v/>
      </c>
    </row>
    <row r="939" spans="47:56">
      <c r="AU939" s="52" t="str">
        <f>IF(参照!A939="","",参照!A939)</f>
        <v>A0592</v>
      </c>
      <c r="AV939" s="52" t="str">
        <f>IF(参照!B939="","",参照!B939)</f>
        <v>(株)メディオテック</v>
      </c>
      <c r="AW939" s="52">
        <f>IF(参照!C939="","",参照!C939)</f>
        <v>4.95E-4</v>
      </c>
      <c r="AX939" s="52" t="str">
        <f>IF(参照!D939="","",参照!D939)</f>
        <v>メニューA</v>
      </c>
      <c r="AY939" s="52">
        <f>IF(参照!E939="","",参照!E939)</f>
        <v>0</v>
      </c>
      <c r="AZ939" s="52" t="str">
        <f>IF(参照!F939="","",参照!F939)</f>
        <v>(株)メディオテック</v>
      </c>
      <c r="BA939" s="52" t="str">
        <f>IF(参照!G939="","",参照!G939)</f>
        <v>(株)メディオテック_メニューA</v>
      </c>
      <c r="BB939" s="52">
        <f t="shared" si="45"/>
        <v>0</v>
      </c>
      <c r="BD939" s="52" t="str">
        <f>IF(参照!L939="","",参照!L939)</f>
        <v/>
      </c>
    </row>
    <row r="940" spans="47:56">
      <c r="AU940" s="52" t="str">
        <f>IF(参照!A940="","",参照!A940)</f>
        <v/>
      </c>
      <c r="AV940" s="52" t="str">
        <f>IF(参照!B940="","",参照!B940)</f>
        <v/>
      </c>
      <c r="AW940" s="52" t="str">
        <f>IF(参照!C940="","",参照!C940)</f>
        <v/>
      </c>
      <c r="AX940" s="52" t="str">
        <f>IF(参照!D940="","",参照!D940)</f>
        <v>メニューB(残差)</v>
      </c>
      <c r="AY940" s="52">
        <f>IF(参照!E940="","",参照!E940)</f>
        <v>5.1500000000000005E-4</v>
      </c>
      <c r="AZ940" s="52" t="str">
        <f>IF(参照!F940="","",参照!F940)</f>
        <v>(株)メディオテック</v>
      </c>
      <c r="BA940" s="52" t="str">
        <f>IF(参照!G940="","",参照!G940)</f>
        <v>(株)メディオテック_メニューB(残差)</v>
      </c>
      <c r="BB940" s="52">
        <f t="shared" si="45"/>
        <v>0.51500000000000001</v>
      </c>
      <c r="BD940" s="52" t="str">
        <f>IF(参照!L940="","",参照!L940)</f>
        <v/>
      </c>
    </row>
    <row r="941" spans="47:56">
      <c r="AU941" s="52" t="str">
        <f>IF(参照!A941="","",参照!A941)</f>
        <v/>
      </c>
      <c r="AV941" s="52" t="str">
        <f>IF(参照!B941="","",参照!B941)</f>
        <v/>
      </c>
      <c r="AW941" s="52" t="str">
        <f>IF(参照!C941="","",参照!C941)</f>
        <v/>
      </c>
      <c r="AX941" s="52" t="str">
        <f>IF(参照!D941="","",参照!D941)</f>
        <v>(参考値)事業者全体</v>
      </c>
      <c r="AY941" s="52">
        <f>IF(参照!E941="","",参照!E941)</f>
        <v>4.8999999999999998E-4</v>
      </c>
      <c r="AZ941" s="52" t="str">
        <f>IF(参照!F941="","",参照!F941)</f>
        <v>(株)メディオテック</v>
      </c>
      <c r="BA941" s="52" t="str">
        <f>IF(参照!G941="","",参照!G941)</f>
        <v>(株)メディオテック_(参考値)事業者全体</v>
      </c>
      <c r="BB941" s="52">
        <f t="shared" si="45"/>
        <v>0.49</v>
      </c>
      <c r="BD941" s="52" t="str">
        <f>IF(参照!L941="","",参照!L941)</f>
        <v/>
      </c>
    </row>
    <row r="942" spans="47:56">
      <c r="AU942" s="52" t="str">
        <f>IF(参照!A942="","",参照!A942)</f>
        <v>A0593</v>
      </c>
      <c r="AV942" s="52" t="str">
        <f>IF(参照!B942="","",参照!B942)</f>
        <v>(株)Ｓａｎｋｏ　ＩＢ</v>
      </c>
      <c r="AW942" s="52">
        <f>IF(参照!C942="","",参照!C942)</f>
        <v>4.9899999999999999E-4</v>
      </c>
      <c r="AX942" s="52" t="str">
        <f>IF(参照!D942="","",参照!D942)</f>
        <v/>
      </c>
      <c r="AY942" s="52">
        <f>IF(参照!E942="","",参照!E942)</f>
        <v>5.5000000000000003E-4</v>
      </c>
      <c r="AZ942" s="52" t="str">
        <f>IF(参照!F942="","",参照!F942)</f>
        <v>(株)Ｓａｎｋｏ　ＩＢ</v>
      </c>
      <c r="BA942" s="52" t="str">
        <f>IF(参照!G942="","",参照!G942)</f>
        <v>(株)Ｓａｎｋｏ　ＩＢ_</v>
      </c>
      <c r="BB942" s="52">
        <f t="shared" si="45"/>
        <v>0.55000000000000004</v>
      </c>
      <c r="BD942" s="52" t="str">
        <f>IF(参照!L942="","",参照!L942)</f>
        <v/>
      </c>
    </row>
    <row r="943" spans="47:56">
      <c r="AU943" s="52" t="str">
        <f>IF(参照!A943="","",参照!A943)</f>
        <v>A0596</v>
      </c>
      <c r="AV943" s="52" t="str">
        <f>IF(参照!B943="","",参照!B943)</f>
        <v>五島市民電力(株)</v>
      </c>
      <c r="AW943" s="52">
        <f>IF(参照!C943="","",参照!C943)</f>
        <v>3.8699999999999997E-4</v>
      </c>
      <c r="AX943" s="52" t="str">
        <f>IF(参照!D943="","",参照!D943)</f>
        <v>メニューA</v>
      </c>
      <c r="AY943" s="52">
        <f>IF(参照!E943="","",参照!E943)</f>
        <v>0</v>
      </c>
      <c r="AZ943" s="52" t="str">
        <f>IF(参照!F943="","",参照!F943)</f>
        <v>五島市民電力(株)</v>
      </c>
      <c r="BA943" s="52" t="str">
        <f>IF(参照!G943="","",参照!G943)</f>
        <v>五島市民電力(株)_メニューA</v>
      </c>
      <c r="BB943" s="52">
        <f t="shared" si="45"/>
        <v>0</v>
      </c>
      <c r="BD943" s="52" t="str">
        <f>IF(参照!L943="","",参照!L943)</f>
        <v/>
      </c>
    </row>
    <row r="944" spans="47:56">
      <c r="AU944" s="52" t="str">
        <f>IF(参照!A944="","",参照!A944)</f>
        <v/>
      </c>
      <c r="AV944" s="52" t="str">
        <f>IF(参照!B944="","",参照!B944)</f>
        <v/>
      </c>
      <c r="AW944" s="52" t="str">
        <f>IF(参照!C944="","",参照!C944)</f>
        <v/>
      </c>
      <c r="AX944" s="52" t="str">
        <f>IF(参照!D944="","",参照!D944)</f>
        <v>メニューB</v>
      </c>
      <c r="AY944" s="52">
        <f>IF(参照!E944="","",参照!E944)</f>
        <v>0</v>
      </c>
      <c r="AZ944" s="52" t="str">
        <f>IF(参照!F944="","",参照!F944)</f>
        <v>五島市民電力(株)</v>
      </c>
      <c r="BA944" s="52" t="str">
        <f>IF(参照!G944="","",参照!G944)</f>
        <v>五島市民電力(株)_メニューB</v>
      </c>
      <c r="BB944" s="52">
        <f t="shared" si="45"/>
        <v>0</v>
      </c>
      <c r="BD944" s="52" t="str">
        <f>IF(参照!L944="","",参照!L944)</f>
        <v/>
      </c>
    </row>
    <row r="945" spans="47:56">
      <c r="AU945" s="52" t="str">
        <f>IF(参照!A945="","",参照!A945)</f>
        <v/>
      </c>
      <c r="AV945" s="52" t="str">
        <f>IF(参照!B945="","",参照!B945)</f>
        <v/>
      </c>
      <c r="AW945" s="52" t="str">
        <f>IF(参照!C945="","",参照!C945)</f>
        <v/>
      </c>
      <c r="AX945" s="52" t="str">
        <f>IF(参照!D945="","",参照!D945)</f>
        <v>メニューC(残差)</v>
      </c>
      <c r="AY945" s="52">
        <f>IF(参照!E945="","",参照!E945)</f>
        <v>4.4799999999999999E-4</v>
      </c>
      <c r="AZ945" s="52" t="str">
        <f>IF(参照!F945="","",参照!F945)</f>
        <v>五島市民電力(株)</v>
      </c>
      <c r="BA945" s="52" t="str">
        <f>IF(参照!G945="","",参照!G945)</f>
        <v>五島市民電力(株)_メニューC(残差)</v>
      </c>
      <c r="BB945" s="52">
        <f t="shared" si="45"/>
        <v>0.44800000000000001</v>
      </c>
      <c r="BD945" s="52" t="str">
        <f>IF(参照!L945="","",参照!L945)</f>
        <v/>
      </c>
    </row>
    <row r="946" spans="47:56">
      <c r="AU946" s="52" t="str">
        <f>IF(参照!A946="","",参照!A946)</f>
        <v/>
      </c>
      <c r="AV946" s="52" t="str">
        <f>IF(参照!B946="","",参照!B946)</f>
        <v/>
      </c>
      <c r="AW946" s="52" t="str">
        <f>IF(参照!C946="","",参照!C946)</f>
        <v/>
      </c>
      <c r="AX946" s="52" t="str">
        <f>IF(参照!D946="","",参照!D946)</f>
        <v>(参考値)事業者全体</v>
      </c>
      <c r="AY946" s="52">
        <f>IF(参照!E946="","",参照!E946)</f>
        <v>4.1299999999999996E-4</v>
      </c>
      <c r="AZ946" s="52" t="str">
        <f>IF(参照!F946="","",参照!F946)</f>
        <v>五島市民電力(株)</v>
      </c>
      <c r="BA946" s="52" t="str">
        <f>IF(参照!G946="","",参照!G946)</f>
        <v>五島市民電力(株)_(参考値)事業者全体</v>
      </c>
      <c r="BB946" s="52">
        <f t="shared" si="45"/>
        <v>0.41299999999999998</v>
      </c>
      <c r="BD946" s="52" t="str">
        <f>IF(参照!L946="","",参照!L946)</f>
        <v/>
      </c>
    </row>
    <row r="947" spans="47:56">
      <c r="AU947" s="52" t="str">
        <f>IF(参照!A947="","",参照!A947)</f>
        <v>A0597</v>
      </c>
      <c r="AV947" s="52" t="str">
        <f>IF(参照!B947="","",参照!B947)</f>
        <v>電力保全サービス(株)</v>
      </c>
      <c r="AW947" s="52">
        <f>IF(参照!C947="","",参照!C947)</f>
        <v>4.0000000000000002E-4</v>
      </c>
      <c r="AX947" s="52" t="str">
        <f>IF(参照!D947="","",参照!D947)</f>
        <v/>
      </c>
      <c r="AY947" s="52">
        <f>IF(参照!E947="","",参照!E947)</f>
        <v>3.4400000000000001E-4</v>
      </c>
      <c r="AZ947" s="52" t="str">
        <f>IF(参照!F947="","",参照!F947)</f>
        <v>電力保全サービス(株)</v>
      </c>
      <c r="BA947" s="52" t="str">
        <f>IF(参照!G947="","",参照!G947)</f>
        <v>電力保全サービス(株)_</v>
      </c>
      <c r="BB947" s="52">
        <f t="shared" si="45"/>
        <v>0.34400000000000003</v>
      </c>
      <c r="BD947" s="52" t="str">
        <f>IF(参照!L947="","",参照!L947)</f>
        <v/>
      </c>
    </row>
    <row r="948" spans="47:56">
      <c r="AU948" s="52" t="str">
        <f>IF(参照!A948="","",参照!A948)</f>
        <v>A0598</v>
      </c>
      <c r="AV948" s="52" t="str">
        <f>IF(参照!B948="","",参照!B948)</f>
        <v>リストプロパティーズ(株)</v>
      </c>
      <c r="AW948" s="52">
        <f>IF(参照!C948="","",参照!C948)</f>
        <v>5.0100000000000003E-4</v>
      </c>
      <c r="AX948" s="52" t="str">
        <f>IF(参照!D948="","",参照!D948)</f>
        <v/>
      </c>
      <c r="AY948" s="52">
        <f>IF(参照!E948="","",参照!E948)</f>
        <v>5.3799999999999996E-4</v>
      </c>
      <c r="AZ948" s="52" t="str">
        <f>IF(参照!F948="","",参照!F948)</f>
        <v>リストプロパティーズ(株)</v>
      </c>
      <c r="BA948" s="52" t="str">
        <f>IF(参照!G948="","",参照!G948)</f>
        <v>リストプロパティーズ(株)_</v>
      </c>
      <c r="BB948" s="52">
        <f t="shared" si="45"/>
        <v>0.53799999999999992</v>
      </c>
      <c r="BD948" s="52" t="str">
        <f>IF(参照!L948="","",参照!L948)</f>
        <v/>
      </c>
    </row>
    <row r="949" spans="47:56">
      <c r="AU949" s="52" t="str">
        <f>IF(参照!A949="","",参照!A949)</f>
        <v>A0600</v>
      </c>
      <c r="AV949" s="52" t="str">
        <f>IF(参照!B949="","",参照!B949)</f>
        <v>(株)インフォシステム</v>
      </c>
      <c r="AW949" s="52">
        <f>IF(参照!C949="","",参照!C949)</f>
        <v>4.44E-4</v>
      </c>
      <c r="AX949" s="52" t="str">
        <f>IF(参照!D949="","",参照!D949)</f>
        <v/>
      </c>
      <c r="AY949" s="52">
        <f>IF(参照!E949="","",参照!E949)</f>
        <v>4.7699999999999999E-4</v>
      </c>
      <c r="AZ949" s="52" t="str">
        <f>IF(参照!F949="","",参照!F949)</f>
        <v>(株)インフォシステム</v>
      </c>
      <c r="BA949" s="52" t="str">
        <f>IF(参照!G949="","",参照!G949)</f>
        <v>(株)インフォシステム_</v>
      </c>
      <c r="BB949" s="52">
        <f t="shared" si="45"/>
        <v>0.47699999999999998</v>
      </c>
      <c r="BD949" s="52" t="str">
        <f>IF(参照!L949="","",参照!L949)</f>
        <v/>
      </c>
    </row>
    <row r="950" spans="47:56">
      <c r="AU950" s="52" t="str">
        <f>IF(参照!A950="","",参照!A950)</f>
        <v>A0602</v>
      </c>
      <c r="AV950" s="52" t="str">
        <f>IF(参照!B950="","",参照!B950)</f>
        <v>(株)情熱電力</v>
      </c>
      <c r="AW950" s="52">
        <f>IF(参照!C950="","",参照!C950)</f>
        <v>5.2999999999999998E-4</v>
      </c>
      <c r="AX950" s="52" t="str">
        <f>IF(参照!D950="","",参照!D950)</f>
        <v/>
      </c>
      <c r="AY950" s="52">
        <f>IF(参照!E950="","",参照!E950)</f>
        <v>4.7399999999999997E-4</v>
      </c>
      <c r="AZ950" s="52" t="str">
        <f>IF(参照!F950="","",参照!F950)</f>
        <v>(株)情熱電力</v>
      </c>
      <c r="BA950" s="52" t="str">
        <f>IF(参照!G950="","",参照!G950)</f>
        <v>(株)情熱電力_</v>
      </c>
      <c r="BB950" s="52">
        <f t="shared" si="45"/>
        <v>0.47399999999999998</v>
      </c>
      <c r="BD950" s="52" t="str">
        <f>IF(参照!L950="","",参照!L950)</f>
        <v/>
      </c>
    </row>
    <row r="951" spans="47:56">
      <c r="AU951" s="52" t="str">
        <f>IF(参照!A951="","",参照!A951)</f>
        <v>A0603</v>
      </c>
      <c r="AV951" s="52" t="str">
        <f>IF(参照!B951="","",参照!B951)</f>
        <v>バンプーパワートレーディング合同会社</v>
      </c>
      <c r="AW951" s="52">
        <f>IF(参照!C951="","",参照!C951)</f>
        <v>6.8900000000000005E-4</v>
      </c>
      <c r="AX951" s="52" t="str">
        <f>IF(参照!D951="","",参照!D951)</f>
        <v/>
      </c>
      <c r="AY951" s="52">
        <f>IF(参照!E951="","",参照!E951)</f>
        <v>6.2200000000000005E-4</v>
      </c>
      <c r="AZ951" s="52" t="str">
        <f>IF(参照!F951="","",参照!F951)</f>
        <v>バンプーパワートレーディング合同会社</v>
      </c>
      <c r="BA951" s="52" t="str">
        <f>IF(参照!G951="","",参照!G951)</f>
        <v>バンプーパワートレーディング合同会社_</v>
      </c>
      <c r="BB951" s="52">
        <f t="shared" si="45"/>
        <v>0.622</v>
      </c>
      <c r="BD951" s="52" t="str">
        <f>IF(参照!L951="","",参照!L951)</f>
        <v/>
      </c>
    </row>
    <row r="952" spans="47:56">
      <c r="AU952" s="52" t="str">
        <f>IF(参照!A952="","",参照!A952)</f>
        <v>A0604</v>
      </c>
      <c r="AV952" s="52" t="str">
        <f>IF(参照!B952="","",参照!B952)</f>
        <v>(株)エイチティーピー</v>
      </c>
      <c r="AW952" s="52">
        <f>IF(参照!C952="","",参照!C952)</f>
        <v>3.0800000000000001E-4</v>
      </c>
      <c r="AX952" s="52" t="str">
        <f>IF(参照!D952="","",参照!D952)</f>
        <v/>
      </c>
      <c r="AY952" s="52">
        <f>IF(参照!E952="","",参照!E952)</f>
        <v>2.52E-4</v>
      </c>
      <c r="AZ952" s="52" t="str">
        <f>IF(参照!F952="","",参照!F952)</f>
        <v>(株)エイチティーピー</v>
      </c>
      <c r="BA952" s="52" t="str">
        <f>IF(参照!G952="","",参照!G952)</f>
        <v>(株)エイチティーピー_</v>
      </c>
      <c r="BB952" s="52">
        <f t="shared" si="45"/>
        <v>0.252</v>
      </c>
      <c r="BD952" s="52" t="str">
        <f>IF(参照!L952="","",参照!L952)</f>
        <v/>
      </c>
    </row>
    <row r="953" spans="47:56">
      <c r="AU953" s="52" t="str">
        <f>IF(参照!A953="","",参照!A953)</f>
        <v>A0605</v>
      </c>
      <c r="AV953" s="52" t="str">
        <f>IF(参照!B953="","",参照!B953)</f>
        <v>(株)センカク</v>
      </c>
      <c r="AW953" s="52">
        <f>IF(参照!C953="","",参照!C953)</f>
        <v>5.0799999999999999E-4</v>
      </c>
      <c r="AX953" s="52" t="str">
        <f>IF(参照!D953="","",参照!D953)</f>
        <v/>
      </c>
      <c r="AY953" s="52">
        <f>IF(参照!E953="","",参照!E953)</f>
        <v>5.4500000000000002E-4</v>
      </c>
      <c r="AZ953" s="52" t="str">
        <f>IF(参照!F953="","",参照!F953)</f>
        <v>(株)センカク</v>
      </c>
      <c r="BA953" s="52" t="str">
        <f>IF(参照!G953="","",参照!G953)</f>
        <v>(株)センカク_</v>
      </c>
      <c r="BB953" s="52">
        <f t="shared" si="45"/>
        <v>0.54500000000000004</v>
      </c>
      <c r="BD953" s="52" t="str">
        <f>IF(参照!L953="","",参照!L953)</f>
        <v/>
      </c>
    </row>
    <row r="954" spans="47:56">
      <c r="AU954" s="52" t="str">
        <f>IF(参照!A954="","",参照!A954)</f>
        <v>A0606</v>
      </c>
      <c r="AV954" s="52" t="str">
        <f>IF(参照!B954="","",参照!B954)</f>
        <v>新電力いばらき(株)</v>
      </c>
      <c r="AW954" s="52">
        <f>IF(参照!C954="","",参照!C954)</f>
        <v>4.1300000000000001E-4</v>
      </c>
      <c r="AX954" s="52" t="str">
        <f>IF(参照!D954="","",参照!D954)</f>
        <v/>
      </c>
      <c r="AY954" s="52">
        <f>IF(参照!E954="","",参照!E954)</f>
        <v>3.57E-4</v>
      </c>
      <c r="AZ954" s="52" t="str">
        <f>IF(参照!F954="","",参照!F954)</f>
        <v>新電力いばらき(株)</v>
      </c>
      <c r="BA954" s="52" t="str">
        <f>IF(参照!G954="","",参照!G954)</f>
        <v>新電力いばらき(株)_</v>
      </c>
      <c r="BB954" s="52">
        <f t="shared" si="45"/>
        <v>0.35699999999999998</v>
      </c>
      <c r="BD954" s="52" t="str">
        <f>IF(参照!L954="","",参照!L954)</f>
        <v/>
      </c>
    </row>
    <row r="955" spans="47:56">
      <c r="AU955" s="52" t="str">
        <f>IF(参照!A955="","",参照!A955)</f>
        <v>A0607</v>
      </c>
      <c r="AV955" s="52" t="str">
        <f>IF(参照!B955="","",参照!B955)</f>
        <v>緑屋電気(株)</v>
      </c>
      <c r="AW955" s="52">
        <f>IF(参照!C955="","",参照!C955)</f>
        <v>4.4700000000000002E-4</v>
      </c>
      <c r="AX955" s="52" t="str">
        <f>IF(参照!D955="","",参照!D955)</f>
        <v/>
      </c>
      <c r="AY955" s="52">
        <f>IF(参照!E955="","",参照!E955)</f>
        <v>4.8700000000000002E-4</v>
      </c>
      <c r="AZ955" s="52" t="str">
        <f>IF(参照!F955="","",参照!F955)</f>
        <v>緑屋電気(株)</v>
      </c>
      <c r="BA955" s="52" t="str">
        <f>IF(参照!G955="","",参照!G955)</f>
        <v>緑屋電気(株)_</v>
      </c>
      <c r="BB955" s="52">
        <f t="shared" si="45"/>
        <v>0.48700000000000004</v>
      </c>
      <c r="BD955" s="52" t="str">
        <f>IF(参照!L955="","",参照!L955)</f>
        <v/>
      </c>
    </row>
    <row r="956" spans="47:56">
      <c r="AU956" s="52" t="str">
        <f>IF(参照!A956="","",参照!A956)</f>
        <v>A0609</v>
      </c>
      <c r="AV956" s="52" t="str">
        <f>IF(参照!B956="","",参照!B956)</f>
        <v>(株)ミナサポ</v>
      </c>
      <c r="AW956" s="52">
        <f>IF(参照!C956="","",参照!C956)</f>
        <v>3.1700000000000001E-4</v>
      </c>
      <c r="AX956" s="52" t="str">
        <f>IF(参照!D956="","",参照!D956)</f>
        <v/>
      </c>
      <c r="AY956" s="52">
        <f>IF(参照!E956="","",参照!E956)</f>
        <v>2.9999999999999997E-4</v>
      </c>
      <c r="AZ956" s="52" t="str">
        <f>IF(参照!F956="","",参照!F956)</f>
        <v>(株)ミナサポ</v>
      </c>
      <c r="BA956" s="52" t="str">
        <f>IF(参照!G956="","",参照!G956)</f>
        <v>(株)ミナサポ_</v>
      </c>
      <c r="BB956" s="52">
        <f t="shared" si="45"/>
        <v>0.3</v>
      </c>
      <c r="BD956" s="52" t="str">
        <f>IF(参照!L956="","",参照!L956)</f>
        <v/>
      </c>
    </row>
    <row r="957" spans="47:56">
      <c r="AU957" s="52" t="str">
        <f>IF(参照!A957="","",参照!A957)</f>
        <v>A0610</v>
      </c>
      <c r="AV957" s="52" t="str">
        <f>IF(参照!B957="","",参照!B957)</f>
        <v>唐津電力(株)</v>
      </c>
      <c r="AW957" s="52">
        <f>IF(参照!C957="","",参照!C957)</f>
        <v>3.9300000000000001E-4</v>
      </c>
      <c r="AX957" s="52" t="str">
        <f>IF(参照!D957="","",参照!D957)</f>
        <v/>
      </c>
      <c r="AY957" s="52">
        <f>IF(参照!E957="","",参照!E957)</f>
        <v>3.3700000000000001E-4</v>
      </c>
      <c r="AZ957" s="52" t="str">
        <f>IF(参照!F957="","",参照!F957)</f>
        <v>唐津電力(株)</v>
      </c>
      <c r="BA957" s="52" t="str">
        <f>IF(参照!G957="","",参照!G957)</f>
        <v>唐津電力(株)_</v>
      </c>
      <c r="BB957" s="52">
        <f t="shared" si="45"/>
        <v>0.33700000000000002</v>
      </c>
      <c r="BD957" s="52" t="str">
        <f>IF(参照!L957="","",参照!L957)</f>
        <v/>
      </c>
    </row>
    <row r="958" spans="47:56">
      <c r="AU958" s="52" t="str">
        <f>IF(参照!A958="","",参照!A958)</f>
        <v>A0611</v>
      </c>
      <c r="AV958" s="52" t="str">
        <f>IF(参照!B958="","",参照!B958)</f>
        <v>ＲＥ１００電力(株)</v>
      </c>
      <c r="AW958" s="52">
        <f>IF(参照!C958="","",参照!C958)</f>
        <v>1.6000000000000001E-4</v>
      </c>
      <c r="AX958" s="52" t="str">
        <f>IF(参照!D958="","",参照!D958)</f>
        <v>メニューA</v>
      </c>
      <c r="AY958" s="52">
        <f>IF(参照!E958="","",参照!E958)</f>
        <v>0</v>
      </c>
      <c r="AZ958" s="52" t="str">
        <f>IF(参照!F958="","",参照!F958)</f>
        <v>ＲＥ１００電力(株)</v>
      </c>
      <c r="BA958" s="52" t="str">
        <f>IF(参照!G958="","",参照!G958)</f>
        <v>ＲＥ１００電力(株)_メニューA</v>
      </c>
      <c r="BB958" s="52">
        <f t="shared" si="45"/>
        <v>0</v>
      </c>
      <c r="BD958" s="52" t="str">
        <f>IF(参照!L958="","",参照!L958)</f>
        <v/>
      </c>
    </row>
    <row r="959" spans="47:56">
      <c r="AU959" s="52" t="str">
        <f>IF(参照!A959="","",参照!A959)</f>
        <v/>
      </c>
      <c r="AV959" s="52" t="str">
        <f>IF(参照!B959="","",参照!B959)</f>
        <v/>
      </c>
      <c r="AW959" s="52" t="str">
        <f>IF(参照!C959="","",参照!C959)</f>
        <v/>
      </c>
      <c r="AX959" s="52" t="str">
        <f>IF(参照!D959="","",参照!D959)</f>
        <v>メニューB(残差)</v>
      </c>
      <c r="AY959" s="52">
        <f>IF(参照!E959="","",参照!E959)</f>
        <v>8.7100000000000003E-4</v>
      </c>
      <c r="AZ959" s="52" t="str">
        <f>IF(参照!F959="","",参照!F959)</f>
        <v>ＲＥ１００電力(株)</v>
      </c>
      <c r="BA959" s="52" t="str">
        <f>IF(参照!G959="","",参照!G959)</f>
        <v>ＲＥ１００電力(株)_メニューB(残差)</v>
      </c>
      <c r="BB959" s="52">
        <f t="shared" si="45"/>
        <v>0.871</v>
      </c>
      <c r="BD959" s="52" t="str">
        <f>IF(参照!L959="","",参照!L959)</f>
        <v/>
      </c>
    </row>
    <row r="960" spans="47:56">
      <c r="AU960" s="52" t="str">
        <f>IF(参照!A960="","",参照!A960)</f>
        <v/>
      </c>
      <c r="AV960" s="52" t="str">
        <f>IF(参照!B960="","",参照!B960)</f>
        <v/>
      </c>
      <c r="AW960" s="52" t="str">
        <f>IF(参照!C960="","",参照!C960)</f>
        <v/>
      </c>
      <c r="AX960" s="52" t="str">
        <f>IF(参照!D960="","",参照!D960)</f>
        <v>(参考値)事業者全体</v>
      </c>
      <c r="AY960" s="52">
        <f>IF(参照!E960="","",参照!E960)</f>
        <v>0</v>
      </c>
      <c r="AZ960" s="52" t="str">
        <f>IF(参照!F960="","",参照!F960)</f>
        <v>ＲＥ１００電力(株)</v>
      </c>
      <c r="BA960" s="52" t="str">
        <f>IF(参照!G960="","",参照!G960)</f>
        <v>ＲＥ１００電力(株)_(参考値)事業者全体</v>
      </c>
      <c r="BB960" s="52">
        <f t="shared" si="45"/>
        <v>0</v>
      </c>
      <c r="BD960" s="52" t="str">
        <f>IF(参照!L960="","",参照!L960)</f>
        <v/>
      </c>
    </row>
    <row r="961" spans="47:56">
      <c r="AU961" s="52" t="str">
        <f>IF(参照!A961="","",参照!A961)</f>
        <v>A0615</v>
      </c>
      <c r="AV961" s="52" t="str">
        <f>IF(参照!B961="","",参照!B961)</f>
        <v>(株)イーネットワーク</v>
      </c>
      <c r="AW961" s="52">
        <f>IF(参照!C961="","",参照!C961)</f>
        <v>4.5100000000000001E-4</v>
      </c>
      <c r="AX961" s="52" t="str">
        <f>IF(参照!D961="","",参照!D961)</f>
        <v/>
      </c>
      <c r="AY961" s="52">
        <f>IF(参照!E961="","",参照!E961)</f>
        <v>3.9500000000000001E-4</v>
      </c>
      <c r="AZ961" s="52" t="str">
        <f>IF(参照!F961="","",参照!F961)</f>
        <v>(株)イーネットワーク</v>
      </c>
      <c r="BA961" s="52" t="str">
        <f>IF(参照!G961="","",参照!G961)</f>
        <v>(株)イーネットワーク_</v>
      </c>
      <c r="BB961" s="52">
        <f t="shared" si="45"/>
        <v>0.39500000000000002</v>
      </c>
      <c r="BD961" s="52" t="str">
        <f>IF(参照!L961="","",参照!L961)</f>
        <v/>
      </c>
    </row>
    <row r="962" spans="47:56">
      <c r="AU962" s="52" t="str">
        <f>IF(参照!A962="","",参照!A962)</f>
        <v>A0617</v>
      </c>
      <c r="AV962" s="52" t="str">
        <f>IF(参照!B962="","",参照!B962)</f>
        <v>スマートエコエナジー(株)</v>
      </c>
      <c r="AW962" s="52">
        <f>IF(参照!C962="","",参照!C962)</f>
        <v>4.1800000000000002E-4</v>
      </c>
      <c r="AX962" s="52" t="str">
        <f>IF(参照!D962="","",参照!D962)</f>
        <v>メニューA</v>
      </c>
      <c r="AY962" s="52">
        <f>IF(参照!E962="","",参照!E962)</f>
        <v>0</v>
      </c>
      <c r="AZ962" s="52" t="str">
        <f>IF(参照!F962="","",参照!F962)</f>
        <v>スマートエコエナジー(株)</v>
      </c>
      <c r="BA962" s="52" t="str">
        <f>IF(参照!G962="","",参照!G962)</f>
        <v>スマートエコエナジー(株)_メニューA</v>
      </c>
      <c r="BB962" s="52">
        <f t="shared" si="45"/>
        <v>0</v>
      </c>
      <c r="BD962" s="52" t="str">
        <f>IF(参照!L962="","",参照!L962)</f>
        <v/>
      </c>
    </row>
    <row r="963" spans="47:56">
      <c r="AU963" s="52" t="str">
        <f>IF(参照!A963="","",参照!A963)</f>
        <v/>
      </c>
      <c r="AV963" s="52" t="str">
        <f>IF(参照!B963="","",参照!B963)</f>
        <v/>
      </c>
      <c r="AW963" s="52" t="str">
        <f>IF(参照!C963="","",参照!C963)</f>
        <v/>
      </c>
      <c r="AX963" s="52" t="str">
        <f>IF(参照!D963="","",参照!D963)</f>
        <v>メニューB</v>
      </c>
      <c r="AY963" s="52">
        <f>IF(参照!E963="","",参照!E963)</f>
        <v>2.0000000000000001E-4</v>
      </c>
      <c r="AZ963" s="52" t="str">
        <f>IF(参照!F963="","",参照!F963)</f>
        <v>スマートエコエナジー(株)</v>
      </c>
      <c r="BA963" s="52" t="str">
        <f>IF(参照!G963="","",参照!G963)</f>
        <v>スマートエコエナジー(株)_メニューB</v>
      </c>
      <c r="BB963" s="52">
        <f t="shared" si="45"/>
        <v>0.2</v>
      </c>
      <c r="BD963" s="52" t="str">
        <f>IF(参照!L963="","",参照!L963)</f>
        <v/>
      </c>
    </row>
    <row r="964" spans="47:56">
      <c r="AU964" s="52" t="str">
        <f>IF(参照!A964="","",参照!A964)</f>
        <v/>
      </c>
      <c r="AV964" s="52" t="str">
        <f>IF(参照!B964="","",参照!B964)</f>
        <v/>
      </c>
      <c r="AW964" s="52" t="str">
        <f>IF(参照!C964="","",参照!C964)</f>
        <v/>
      </c>
      <c r="AX964" s="52" t="str">
        <f>IF(参照!D964="","",参照!D964)</f>
        <v>メニューC(残差)</v>
      </c>
      <c r="AY964" s="52">
        <f>IF(参照!E964="","",参照!E964)</f>
        <v>4.2400000000000001E-4</v>
      </c>
      <c r="AZ964" s="52" t="str">
        <f>IF(参照!F964="","",参照!F964)</f>
        <v>スマートエコエナジー(株)</v>
      </c>
      <c r="BA964" s="52" t="str">
        <f>IF(参照!G964="","",参照!G964)</f>
        <v>スマートエコエナジー(株)_メニューC(残差)</v>
      </c>
      <c r="BB964" s="52">
        <f t="shared" si="45"/>
        <v>0.42399999999999999</v>
      </c>
      <c r="BD964" s="52" t="str">
        <f>IF(参照!L964="","",参照!L964)</f>
        <v/>
      </c>
    </row>
    <row r="965" spans="47:56">
      <c r="AU965" s="52" t="str">
        <f>IF(参照!A965="","",参照!A965)</f>
        <v/>
      </c>
      <c r="AV965" s="52" t="str">
        <f>IF(参照!B965="","",参照!B965)</f>
        <v/>
      </c>
      <c r="AW965" s="52" t="str">
        <f>IF(参照!C965="","",参照!C965)</f>
        <v/>
      </c>
      <c r="AX965" s="52" t="str">
        <f>IF(参照!D965="","",参照!D965)</f>
        <v>(参考値)事業者全体</v>
      </c>
      <c r="AY965" s="52">
        <f>IF(参照!E965="","",参照!E965)</f>
        <v>3.6099999999999999E-4</v>
      </c>
      <c r="AZ965" s="52" t="str">
        <f>IF(参照!F965="","",参照!F965)</f>
        <v>スマートエコエナジー(株)</v>
      </c>
      <c r="BA965" s="52" t="str">
        <f>IF(参照!G965="","",参照!G965)</f>
        <v>スマートエコエナジー(株)_(参考値)事業者全体</v>
      </c>
      <c r="BB965" s="52">
        <f t="shared" ref="BB965:BB1028" si="46">AY965*1000</f>
        <v>0.36099999999999999</v>
      </c>
      <c r="BD965" s="52" t="str">
        <f>IF(参照!L965="","",参照!L965)</f>
        <v/>
      </c>
    </row>
    <row r="966" spans="47:56">
      <c r="AU966" s="52" t="str">
        <f>IF(参照!A966="","",参照!A966)</f>
        <v>A0620</v>
      </c>
      <c r="AV966" s="52" t="str">
        <f>IF(参照!B966="","",参照!B966)</f>
        <v>(株)ＬＥＮＥＴＳ</v>
      </c>
      <c r="AW966" s="52">
        <f>IF(参照!C966="","",参照!C966)</f>
        <v>4.9700000000000005E-4</v>
      </c>
      <c r="AX966" s="52" t="str">
        <f>IF(参照!D966="","",参照!D966)</f>
        <v/>
      </c>
      <c r="AY966" s="52">
        <f>IF(参照!E966="","",参照!E966)</f>
        <v>5.4199999999999995E-4</v>
      </c>
      <c r="AZ966" s="52" t="str">
        <f>IF(参照!F966="","",参照!F966)</f>
        <v>(株)ＬＥＮＥＴＳ</v>
      </c>
      <c r="BA966" s="52" t="str">
        <f>IF(参照!G966="","",参照!G966)</f>
        <v>(株)ＬＥＮＥＴＳ_</v>
      </c>
      <c r="BB966" s="52">
        <f t="shared" si="46"/>
        <v>0.54199999999999993</v>
      </c>
      <c r="BD966" s="52" t="str">
        <f>IF(参照!L966="","",参照!L966)</f>
        <v/>
      </c>
    </row>
    <row r="967" spans="47:56">
      <c r="AU967" s="52" t="str">
        <f>IF(参照!A967="","",参照!A967)</f>
        <v>A0622</v>
      </c>
      <c r="AV967" s="52" t="str">
        <f>IF(参照!B967="","",参照!B967)</f>
        <v>アイエスジー(株)</v>
      </c>
      <c r="AW967" s="52">
        <f>IF(参照!C967="","",参照!C967)</f>
        <v>5.71E-4</v>
      </c>
      <c r="AX967" s="52" t="str">
        <f>IF(参照!D967="","",参照!D967)</f>
        <v/>
      </c>
      <c r="AY967" s="52">
        <f>IF(参照!E967="","",参照!E967)</f>
        <v>5.1500000000000005E-4</v>
      </c>
      <c r="AZ967" s="52" t="str">
        <f>IF(参照!F967="","",参照!F967)</f>
        <v>アイエスジー(株)</v>
      </c>
      <c r="BA967" s="52" t="str">
        <f>IF(参照!G967="","",参照!G967)</f>
        <v>アイエスジー(株)_</v>
      </c>
      <c r="BB967" s="52">
        <f t="shared" si="46"/>
        <v>0.51500000000000001</v>
      </c>
      <c r="BD967" s="52" t="str">
        <f>IF(参照!L967="","",参照!L967)</f>
        <v/>
      </c>
    </row>
    <row r="968" spans="47:56">
      <c r="AU968" s="52" t="str">
        <f>IF(参照!A968="","",参照!A968)</f>
        <v>A0623</v>
      </c>
      <c r="AV968" s="52" t="str">
        <f>IF(参照!B968="","",参照!B968)</f>
        <v>(株)富士山電力</v>
      </c>
      <c r="AW968" s="52">
        <f>IF(参照!C968="","",参照!C968)</f>
        <v>4.8200000000000001E-4</v>
      </c>
      <c r="AX968" s="52" t="str">
        <f>IF(参照!D968="","",参照!D968)</f>
        <v/>
      </c>
      <c r="AY968" s="52">
        <f>IF(参照!E968="","",参照!E968)</f>
        <v>5.04E-4</v>
      </c>
      <c r="AZ968" s="52" t="str">
        <f>IF(参照!F968="","",参照!F968)</f>
        <v>(株)富士山電力</v>
      </c>
      <c r="BA968" s="52" t="str">
        <f>IF(参照!G968="","",参照!G968)</f>
        <v>(株)富士山電力_</v>
      </c>
      <c r="BB968" s="52">
        <f t="shared" si="46"/>
        <v>0.504</v>
      </c>
      <c r="BD968" s="52" t="str">
        <f>IF(参照!L968="","",参照!L968)</f>
        <v/>
      </c>
    </row>
    <row r="969" spans="47:56">
      <c r="AU969" s="52" t="str">
        <f>IF(参照!A969="","",参照!A969)</f>
        <v>A0624</v>
      </c>
      <c r="AV969" s="52" t="str">
        <f>IF(参照!B969="","",参照!B969)</f>
        <v>(株)エネクル(旧：堀川産業(株))</v>
      </c>
      <c r="AW969" s="52">
        <f>IF(参照!C969="","",参照!C969)</f>
        <v>3.6400000000000001E-4</v>
      </c>
      <c r="AX969" s="52" t="str">
        <f>IF(参照!D969="","",参照!D969)</f>
        <v/>
      </c>
      <c r="AY969" s="52">
        <f>IF(参照!E969="","",参照!E969)</f>
        <v>3.0800000000000001E-4</v>
      </c>
      <c r="AZ969" s="52" t="str">
        <f>IF(参照!F969="","",参照!F969)</f>
        <v>(株)エネクル(旧：堀川産業(株))</v>
      </c>
      <c r="BA969" s="52" t="str">
        <f>IF(参照!G969="","",参照!G969)</f>
        <v>(株)エネクル(旧：堀川産業(株))_</v>
      </c>
      <c r="BB969" s="52">
        <f t="shared" si="46"/>
        <v>0.308</v>
      </c>
      <c r="BD969" s="52" t="str">
        <f>IF(参照!L969="","",参照!L969)</f>
        <v/>
      </c>
    </row>
    <row r="970" spans="47:56">
      <c r="AU970" s="52" t="str">
        <f>IF(参照!A970="","",参照!A970)</f>
        <v>A0627</v>
      </c>
      <c r="AV970" s="52" t="str">
        <f>IF(参照!B970="","",参照!B970)</f>
        <v>フィンテックラボ協同組合</v>
      </c>
      <c r="AW970" s="52">
        <f>IF(参照!C970="","",参照!C970)</f>
        <v>4.9600000000000002E-4</v>
      </c>
      <c r="AX970" s="52" t="str">
        <f>IF(参照!D970="","",参照!D970)</f>
        <v/>
      </c>
      <c r="AY970" s="52">
        <f>IF(参照!E970="","",参照!E970)</f>
        <v>5.4699999999999996E-4</v>
      </c>
      <c r="AZ970" s="52" t="str">
        <f>IF(参照!F970="","",参照!F970)</f>
        <v>フィンテックラボ協同組合</v>
      </c>
      <c r="BA970" s="52" t="str">
        <f>IF(参照!G970="","",参照!G970)</f>
        <v>フィンテックラボ協同組合_</v>
      </c>
      <c r="BB970" s="52">
        <f t="shared" si="46"/>
        <v>0.54699999999999993</v>
      </c>
      <c r="BD970" s="52" t="str">
        <f>IF(参照!L970="","",参照!L970)</f>
        <v/>
      </c>
    </row>
    <row r="971" spans="47:56">
      <c r="AU971" s="52" t="str">
        <f>IF(参照!A971="","",参照!A971)</f>
        <v>A0629</v>
      </c>
      <c r="AV971" s="52" t="str">
        <f>IF(参照!B971="","",参照!B971)</f>
        <v>新電力新潟(株)</v>
      </c>
      <c r="AW971" s="52">
        <f>IF(参照!C971="","",参照!C971)</f>
        <v>3.79E-4</v>
      </c>
      <c r="AX971" s="52" t="str">
        <f>IF(参照!D971="","",参照!D971)</f>
        <v/>
      </c>
      <c r="AY971" s="52">
        <f>IF(参照!E971="","",参照!E971)</f>
        <v>3.2299999999999999E-4</v>
      </c>
      <c r="AZ971" s="52" t="str">
        <f>IF(参照!F971="","",参照!F971)</f>
        <v>新電力新潟(株)</v>
      </c>
      <c r="BA971" s="52" t="str">
        <f>IF(参照!G971="","",参照!G971)</f>
        <v>新電力新潟(株)_</v>
      </c>
      <c r="BB971" s="52">
        <f t="shared" si="46"/>
        <v>0.32300000000000001</v>
      </c>
      <c r="BD971" s="52" t="str">
        <f>IF(参照!L971="","",参照!L971)</f>
        <v/>
      </c>
    </row>
    <row r="972" spans="47:56">
      <c r="AU972" s="52" t="str">
        <f>IF(参照!A972="","",参照!A972)</f>
        <v>A0630</v>
      </c>
      <c r="AV972" s="52" t="str">
        <f>IF(参照!B972="","",参照!B972)</f>
        <v>(株)タケエイでんき(旧：(株)横須賀アーバンウッドパワー)</v>
      </c>
      <c r="AW972" s="52">
        <f>IF(参照!C972="","",参照!C972)</f>
        <v>1.15E-4</v>
      </c>
      <c r="AX972" s="52" t="str">
        <f>IF(参照!D972="","",参照!D972)</f>
        <v/>
      </c>
      <c r="AY972" s="52">
        <f>IF(参照!E972="","",参照!E972)</f>
        <v>4.4799999999999999E-4</v>
      </c>
      <c r="AZ972" s="52" t="str">
        <f>IF(参照!F972="","",参照!F972)</f>
        <v>(株)タケエイでんき(旧：(株)横須賀アーバンウッドパワー)</v>
      </c>
      <c r="BA972" s="52" t="str">
        <f>IF(参照!G972="","",参照!G972)</f>
        <v>(株)タケエイでんき(旧：(株)横須賀アーバンウッドパワー)_</v>
      </c>
      <c r="BB972" s="52">
        <f t="shared" si="46"/>
        <v>0.44800000000000001</v>
      </c>
      <c r="BD972" s="52" t="str">
        <f>IF(参照!L972="","",参照!L972)</f>
        <v/>
      </c>
    </row>
    <row r="973" spans="47:56">
      <c r="AU973" s="52" t="str">
        <f>IF(参照!A973="","",参照!A973)</f>
        <v>A0631</v>
      </c>
      <c r="AV973" s="52" t="str">
        <f>IF(参照!B973="","",参照!B973)</f>
        <v>気仙沼グリーンエナジー(株)</v>
      </c>
      <c r="AW973" s="52">
        <f>IF(参照!C973="","",参照!C973)</f>
        <v>2.7900000000000001E-4</v>
      </c>
      <c r="AX973" s="52" t="str">
        <f>IF(参照!D973="","",参照!D973)</f>
        <v>メニューA</v>
      </c>
      <c r="AY973" s="52">
        <f>IF(参照!E973="","",参照!E973)</f>
        <v>0</v>
      </c>
      <c r="AZ973" s="52" t="str">
        <f>IF(参照!F973="","",参照!F973)</f>
        <v>気仙沼グリーンエナジー(株)</v>
      </c>
      <c r="BA973" s="52" t="str">
        <f>IF(参照!G973="","",参照!G973)</f>
        <v>気仙沼グリーンエナジー(株)_メニューA</v>
      </c>
      <c r="BB973" s="52">
        <f t="shared" si="46"/>
        <v>0</v>
      </c>
      <c r="BD973" s="52" t="str">
        <f>IF(参照!L973="","",参照!L973)</f>
        <v/>
      </c>
    </row>
    <row r="974" spans="47:56">
      <c r="AU974" s="52" t="str">
        <f>IF(参照!A974="","",参照!A974)</f>
        <v/>
      </c>
      <c r="AV974" s="52" t="str">
        <f>IF(参照!B974="","",参照!B974)</f>
        <v/>
      </c>
      <c r="AW974" s="52" t="str">
        <f>IF(参照!C974="","",参照!C974)</f>
        <v/>
      </c>
      <c r="AX974" s="52" t="str">
        <f>IF(参照!D974="","",参照!D974)</f>
        <v>メニューB(残差)</v>
      </c>
      <c r="AY974" s="52">
        <f>IF(参照!E974="","",参照!E974)</f>
        <v>5.4199999999999995E-4</v>
      </c>
      <c r="AZ974" s="52" t="str">
        <f>IF(参照!F974="","",参照!F974)</f>
        <v>気仙沼グリーンエナジー(株)</v>
      </c>
      <c r="BA974" s="52" t="str">
        <f>IF(参照!G974="","",参照!G974)</f>
        <v>気仙沼グリーンエナジー(株)_メニューB(残差)</v>
      </c>
      <c r="BB974" s="52">
        <f t="shared" si="46"/>
        <v>0.54199999999999993</v>
      </c>
      <c r="BD974" s="52" t="str">
        <f>IF(参照!L974="","",参照!L974)</f>
        <v/>
      </c>
    </row>
    <row r="975" spans="47:56">
      <c r="AU975" s="52" t="str">
        <f>IF(参照!A975="","",参照!A975)</f>
        <v/>
      </c>
      <c r="AV975" s="52" t="str">
        <f>IF(参照!B975="","",参照!B975)</f>
        <v/>
      </c>
      <c r="AW975" s="52" t="str">
        <f>IF(参照!C975="","",参照!C975)</f>
        <v/>
      </c>
      <c r="AX975" s="52" t="str">
        <f>IF(参照!D975="","",参照!D975)</f>
        <v>(参考値)事業者全体</v>
      </c>
      <c r="AY975" s="52">
        <f>IF(参照!E975="","",参照!E975)</f>
        <v>5.4699999999999996E-4</v>
      </c>
      <c r="AZ975" s="52" t="str">
        <f>IF(参照!F975="","",参照!F975)</f>
        <v>気仙沼グリーンエナジー(株)</v>
      </c>
      <c r="BA975" s="52" t="str">
        <f>IF(参照!G975="","",参照!G975)</f>
        <v>気仙沼グリーンエナジー(株)_(参考値)事業者全体</v>
      </c>
      <c r="BB975" s="52">
        <f t="shared" si="46"/>
        <v>0.54699999999999993</v>
      </c>
      <c r="BD975" s="52" t="str">
        <f>IF(参照!L975="","",参照!L975)</f>
        <v/>
      </c>
    </row>
    <row r="976" spans="47:56">
      <c r="AU976" s="52" t="str">
        <f>IF(参照!A976="","",参照!A976)</f>
        <v>A0632</v>
      </c>
      <c r="AV976" s="52" t="str">
        <f>IF(参照!B976="","",参照!B976)</f>
        <v>(株)ユーラスグリーンエナジー</v>
      </c>
      <c r="AW976" s="52">
        <f>IF(参照!C976="","",参照!C976)</f>
        <v>3.1199999999999999E-4</v>
      </c>
      <c r="AX976" s="52" t="str">
        <f>IF(参照!D976="","",参照!D976)</f>
        <v>メニューA</v>
      </c>
      <c r="AY976" s="52">
        <f>IF(参照!E976="","",参照!E976)</f>
        <v>0</v>
      </c>
      <c r="AZ976" s="52" t="str">
        <f>IF(参照!F976="","",参照!F976)</f>
        <v>(株)ユーラスグリーンエナジー</v>
      </c>
      <c r="BA976" s="52" t="str">
        <f>IF(参照!G976="","",参照!G976)</f>
        <v>(株)ユーラスグリーンエナジー_メニューA</v>
      </c>
      <c r="BB976" s="52">
        <f t="shared" si="46"/>
        <v>0</v>
      </c>
      <c r="BD976" s="52" t="str">
        <f>IF(参照!L976="","",参照!L976)</f>
        <v/>
      </c>
    </row>
    <row r="977" spans="47:56">
      <c r="AU977" s="52" t="str">
        <f>IF(参照!A977="","",参照!A977)</f>
        <v/>
      </c>
      <c r="AV977" s="52" t="str">
        <f>IF(参照!B977="","",参照!B977)</f>
        <v/>
      </c>
      <c r="AW977" s="52" t="str">
        <f>IF(参照!C977="","",参照!C977)</f>
        <v/>
      </c>
      <c r="AX977" s="52" t="str">
        <f>IF(参照!D977="","",参照!D977)</f>
        <v>メニューB(残差)</v>
      </c>
      <c r="AY977" s="52">
        <f>IF(参照!E977="","",参照!E977)</f>
        <v>0</v>
      </c>
      <c r="AZ977" s="52" t="str">
        <f>IF(参照!F977="","",参照!F977)</f>
        <v>(株)ユーラスグリーンエナジー</v>
      </c>
      <c r="BA977" s="52" t="str">
        <f>IF(参照!G977="","",参照!G977)</f>
        <v>(株)ユーラスグリーンエナジー_メニューB(残差)</v>
      </c>
      <c r="BB977" s="52">
        <f t="shared" si="46"/>
        <v>0</v>
      </c>
      <c r="BD977" s="52" t="str">
        <f>IF(参照!L977="","",参照!L977)</f>
        <v/>
      </c>
    </row>
    <row r="978" spans="47:56">
      <c r="AU978" s="52" t="str">
        <f>IF(参照!A978="","",参照!A978)</f>
        <v/>
      </c>
      <c r="AV978" s="52" t="str">
        <f>IF(参照!B978="","",参照!B978)</f>
        <v/>
      </c>
      <c r="AW978" s="52" t="str">
        <f>IF(参照!C978="","",参照!C978)</f>
        <v/>
      </c>
      <c r="AX978" s="52" t="str">
        <f>IF(参照!D978="","",参照!D978)</f>
        <v>(参考値)事業者全体</v>
      </c>
      <c r="AY978" s="52">
        <f>IF(参照!E978="","",参照!E978)</f>
        <v>2.1999999999999999E-5</v>
      </c>
      <c r="AZ978" s="52" t="str">
        <f>IF(参照!F978="","",参照!F978)</f>
        <v>(株)ユーラスグリーンエナジー</v>
      </c>
      <c r="BA978" s="52" t="str">
        <f>IF(参照!G978="","",参照!G978)</f>
        <v>(株)ユーラスグリーンエナジー_(参考値)事業者全体</v>
      </c>
      <c r="BB978" s="52">
        <f t="shared" si="46"/>
        <v>2.1999999999999999E-2</v>
      </c>
      <c r="BD978" s="52" t="str">
        <f>IF(参照!L978="","",参照!L978)</f>
        <v/>
      </c>
    </row>
    <row r="979" spans="47:56">
      <c r="AU979" s="52" t="str">
        <f>IF(参照!A979="","",参照!A979)</f>
        <v>A0633</v>
      </c>
      <c r="AV979" s="52" t="str">
        <f>IF(参照!B979="","",参照!B979)</f>
        <v>(株)サイホープロパティーズ</v>
      </c>
      <c r="AW979" s="52">
        <f>IF(参照!C979="","",参照!C979)</f>
        <v>5.8200000000000005E-4</v>
      </c>
      <c r="AX979" s="52" t="str">
        <f>IF(参照!D979="","",参照!D979)</f>
        <v/>
      </c>
      <c r="AY979" s="52">
        <f>IF(参照!E979="","",参照!E979)</f>
        <v>6.5300000000000004E-4</v>
      </c>
      <c r="AZ979" s="52" t="str">
        <f>IF(参照!F979="","",参照!F979)</f>
        <v>(株)サイホープロパティーズ</v>
      </c>
      <c r="BA979" s="52" t="str">
        <f>IF(参照!G979="","",参照!G979)</f>
        <v>(株)サイホープロパティーズ_</v>
      </c>
      <c r="BB979" s="52">
        <f t="shared" si="46"/>
        <v>0.65300000000000002</v>
      </c>
      <c r="BD979" s="52" t="str">
        <f>IF(参照!L979="","",参照!L979)</f>
        <v/>
      </c>
    </row>
    <row r="980" spans="47:56">
      <c r="AU980" s="52" t="str">
        <f>IF(参照!A980="","",参照!A980)</f>
        <v>A0636</v>
      </c>
      <c r="AV980" s="52" t="str">
        <f>IF(参照!B980="","",参照!B980)</f>
        <v>生活協同組合コープながの</v>
      </c>
      <c r="AW980" s="52">
        <f>IF(参照!C980="","",参照!C980)</f>
        <v>3.7199999999999999E-4</v>
      </c>
      <c r="AX980" s="52" t="str">
        <f>IF(参照!D980="","",参照!D980)</f>
        <v/>
      </c>
      <c r="AY980" s="52">
        <f>IF(参照!E980="","",参照!E980)</f>
        <v>3.1599999999999998E-4</v>
      </c>
      <c r="AZ980" s="52" t="str">
        <f>IF(参照!F980="","",参照!F980)</f>
        <v>生活協同組合コープながの</v>
      </c>
      <c r="BA980" s="52" t="str">
        <f>IF(参照!G980="","",参照!G980)</f>
        <v>生活協同組合コープながの_</v>
      </c>
      <c r="BB980" s="52">
        <f t="shared" si="46"/>
        <v>0.316</v>
      </c>
      <c r="BD980" s="52" t="str">
        <f>IF(参照!L980="","",参照!L980)</f>
        <v/>
      </c>
    </row>
    <row r="981" spans="47:56">
      <c r="AU981" s="52" t="str">
        <f>IF(参照!A981="","",参照!A981)</f>
        <v>A0637</v>
      </c>
      <c r="AV981" s="52" t="str">
        <f>IF(参照!B981="","",参照!B981)</f>
        <v>京セラ関電エナジー合同会社</v>
      </c>
      <c r="AW981" s="52">
        <f>IF(参照!C981="","",参照!C981)</f>
        <v>6.3699999999999998E-4</v>
      </c>
      <c r="AX981" s="52" t="str">
        <f>IF(参照!D981="","",参照!D981)</f>
        <v/>
      </c>
      <c r="AY981" s="52">
        <f>IF(参照!E981="","",参照!E981)</f>
        <v>6.0300000000000002E-4</v>
      </c>
      <c r="AZ981" s="52" t="str">
        <f>IF(参照!F981="","",参照!F981)</f>
        <v>京セラ関電エナジー合同会社</v>
      </c>
      <c r="BA981" s="52" t="str">
        <f>IF(参照!G981="","",参照!G981)</f>
        <v>京セラ関電エナジー合同会社_</v>
      </c>
      <c r="BB981" s="52">
        <f t="shared" si="46"/>
        <v>0.60299999999999998</v>
      </c>
      <c r="BD981" s="52" t="str">
        <f>IF(参照!L981="","",参照!L981)</f>
        <v/>
      </c>
    </row>
    <row r="982" spans="47:56">
      <c r="AU982" s="52" t="str">
        <f>IF(参照!A982="","",参照!A982)</f>
        <v>A0639</v>
      </c>
      <c r="AV982" s="52" t="str">
        <f>IF(参照!B982="","",参照!B982)</f>
        <v>酒田天然瓦斯(株)</v>
      </c>
      <c r="AW982" s="52">
        <f>IF(参照!C982="","",参照!C982)</f>
        <v>3.6400000000000001E-4</v>
      </c>
      <c r="AX982" s="52" t="str">
        <f>IF(参照!D982="","",参照!D982)</f>
        <v/>
      </c>
      <c r="AY982" s="52">
        <f>IF(参照!E982="","",参照!E982)</f>
        <v>3.0800000000000001E-4</v>
      </c>
      <c r="AZ982" s="52" t="str">
        <f>IF(参照!F982="","",参照!F982)</f>
        <v>酒田天然瓦斯(株)</v>
      </c>
      <c r="BA982" s="52" t="str">
        <f>IF(参照!G982="","",参照!G982)</f>
        <v>酒田天然瓦斯(株)_</v>
      </c>
      <c r="BB982" s="52">
        <f t="shared" si="46"/>
        <v>0.308</v>
      </c>
      <c r="BD982" s="52" t="str">
        <f>IF(参照!L982="","",参照!L982)</f>
        <v/>
      </c>
    </row>
    <row r="983" spans="47:56">
      <c r="AU983" s="52" t="str">
        <f>IF(参照!A983="","",参照!A983)</f>
        <v>A0640</v>
      </c>
      <c r="AV983" s="52" t="str">
        <f>IF(参照!B983="","",参照!B983)</f>
        <v>東亜ガス(株)</v>
      </c>
      <c r="AW983" s="52">
        <f>IF(参照!C983="","",参照!C983)</f>
        <v>5.0699999999999996E-4</v>
      </c>
      <c r="AX983" s="52" t="str">
        <f>IF(参照!D983="","",参照!D983)</f>
        <v/>
      </c>
      <c r="AY983" s="52">
        <f>IF(参照!E983="","",参照!E983)</f>
        <v>5.4100000000000003E-4</v>
      </c>
      <c r="AZ983" s="52" t="str">
        <f>IF(参照!F983="","",参照!F983)</f>
        <v>東亜ガス(株)</v>
      </c>
      <c r="BA983" s="52" t="str">
        <f>IF(参照!G983="","",参照!G983)</f>
        <v>東亜ガス(株)_</v>
      </c>
      <c r="BB983" s="52">
        <f t="shared" si="46"/>
        <v>0.54100000000000004</v>
      </c>
      <c r="BD983" s="52" t="str">
        <f>IF(参照!L983="","",参照!L983)</f>
        <v/>
      </c>
    </row>
    <row r="984" spans="47:56">
      <c r="AU984" s="52" t="str">
        <f>IF(参照!A984="","",参照!A984)</f>
        <v>A0641</v>
      </c>
      <c r="AV984" s="52" t="str">
        <f>IF(参照!B984="","",参照!B984)</f>
        <v>(株)三河の山里コミュニティパワー</v>
      </c>
      <c r="AW984" s="52">
        <f>IF(参照!C984="","",参照!C984)</f>
        <v>3.6400000000000001E-4</v>
      </c>
      <c r="AX984" s="52" t="str">
        <f>IF(参照!D984="","",参照!D984)</f>
        <v/>
      </c>
      <c r="AY984" s="52">
        <f>IF(参照!E984="","",参照!E984)</f>
        <v>3.0800000000000001E-4</v>
      </c>
      <c r="AZ984" s="52" t="str">
        <f>IF(参照!F984="","",参照!F984)</f>
        <v>(株)三河の山里コミュニティパワー</v>
      </c>
      <c r="BA984" s="52" t="str">
        <f>IF(参照!G984="","",参照!G984)</f>
        <v>(株)三河の山里コミュニティパワー_</v>
      </c>
      <c r="BB984" s="52">
        <f t="shared" si="46"/>
        <v>0.308</v>
      </c>
      <c r="BD984" s="52" t="str">
        <f>IF(参照!L984="","",参照!L984)</f>
        <v/>
      </c>
    </row>
    <row r="985" spans="47:56">
      <c r="AU985" s="52" t="str">
        <f>IF(参照!A985="","",参照!A985)</f>
        <v>A0642</v>
      </c>
      <c r="AV985" s="52" t="str">
        <f>IF(参照!B985="","",参照!B985)</f>
        <v>新潟スワンエナジー(株)</v>
      </c>
      <c r="AW985" s="52">
        <f>IF(参照!C985="","",参照!C985)</f>
        <v>1.03E-4</v>
      </c>
      <c r="AX985" s="52" t="str">
        <f>IF(参照!D985="","",参照!D985)</f>
        <v>メニューA</v>
      </c>
      <c r="AY985" s="52">
        <f>IF(参照!E985="","",参照!E985)</f>
        <v>0</v>
      </c>
      <c r="AZ985" s="52" t="str">
        <f>IF(参照!F985="","",参照!F985)</f>
        <v>新潟スワンエナジー(株)</v>
      </c>
      <c r="BA985" s="52" t="str">
        <f>IF(参照!G985="","",参照!G985)</f>
        <v>新潟スワンエナジー(株)_メニューA</v>
      </c>
      <c r="BB985" s="52">
        <f t="shared" si="46"/>
        <v>0</v>
      </c>
      <c r="BD985" s="52" t="str">
        <f>IF(参照!L985="","",参照!L985)</f>
        <v/>
      </c>
    </row>
    <row r="986" spans="47:56">
      <c r="AU986" s="52" t="str">
        <f>IF(参照!A986="","",参照!A986)</f>
        <v/>
      </c>
      <c r="AV986" s="52" t="str">
        <f>IF(参照!B986="","",参照!B986)</f>
        <v/>
      </c>
      <c r="AW986" s="52" t="str">
        <f>IF(参照!C986="","",参照!C986)</f>
        <v/>
      </c>
      <c r="AX986" s="52" t="str">
        <f>IF(参照!D986="","",参照!D986)</f>
        <v>メニューB</v>
      </c>
      <c r="AY986" s="52">
        <f>IF(参照!E986="","",参照!E986)</f>
        <v>2.9E-4</v>
      </c>
      <c r="AZ986" s="52" t="str">
        <f>IF(参照!F986="","",参照!F986)</f>
        <v>新潟スワンエナジー(株)</v>
      </c>
      <c r="BA986" s="52" t="str">
        <f>IF(参照!G986="","",参照!G986)</f>
        <v>新潟スワンエナジー(株)_メニューB</v>
      </c>
      <c r="BB986" s="52">
        <f t="shared" si="46"/>
        <v>0.28999999999999998</v>
      </c>
      <c r="BD986" s="52" t="str">
        <f>IF(参照!L986="","",参照!L986)</f>
        <v/>
      </c>
    </row>
    <row r="987" spans="47:56">
      <c r="AU987" s="52" t="str">
        <f>IF(参照!A987="","",参照!A987)</f>
        <v/>
      </c>
      <c r="AV987" s="52" t="str">
        <f>IF(参照!B987="","",参照!B987)</f>
        <v/>
      </c>
      <c r="AW987" s="52" t="str">
        <f>IF(参照!C987="","",参照!C987)</f>
        <v/>
      </c>
      <c r="AX987" s="52" t="str">
        <f>IF(参照!D987="","",参照!D987)</f>
        <v>メニューC</v>
      </c>
      <c r="AY987" s="52">
        <f>IF(参照!E987="","",参照!E987)</f>
        <v>2.7599999999999999E-4</v>
      </c>
      <c r="AZ987" s="52" t="str">
        <f>IF(参照!F987="","",参照!F987)</f>
        <v>新潟スワンエナジー(株)</v>
      </c>
      <c r="BA987" s="52" t="str">
        <f>IF(参照!G987="","",参照!G987)</f>
        <v>新潟スワンエナジー(株)_メニューC</v>
      </c>
      <c r="BB987" s="52">
        <f t="shared" si="46"/>
        <v>0.27599999999999997</v>
      </c>
      <c r="BD987" s="52" t="str">
        <f>IF(参照!L987="","",参照!L987)</f>
        <v/>
      </c>
    </row>
    <row r="988" spans="47:56">
      <c r="AU988" s="52" t="str">
        <f>IF(参照!A988="","",参照!A988)</f>
        <v/>
      </c>
      <c r="AV988" s="52" t="str">
        <f>IF(参照!B988="","",参照!B988)</f>
        <v/>
      </c>
      <c r="AW988" s="52" t="str">
        <f>IF(参照!C988="","",参照!C988)</f>
        <v/>
      </c>
      <c r="AX988" s="52" t="str">
        <f>IF(参照!D988="","",参照!D988)</f>
        <v>メニューD(残差)</v>
      </c>
      <c r="AY988" s="52">
        <f>IF(参照!E988="","",参照!E988)</f>
        <v>2.9700000000000001E-4</v>
      </c>
      <c r="AZ988" s="52" t="str">
        <f>IF(参照!F988="","",参照!F988)</f>
        <v>新潟スワンエナジー(株)</v>
      </c>
      <c r="BA988" s="52" t="str">
        <f>IF(参照!G988="","",参照!G988)</f>
        <v>新潟スワンエナジー(株)_メニューD(残差)</v>
      </c>
      <c r="BB988" s="52">
        <f t="shared" si="46"/>
        <v>0.29699999999999999</v>
      </c>
      <c r="BD988" s="52" t="str">
        <f>IF(参照!L988="","",参照!L988)</f>
        <v/>
      </c>
    </row>
    <row r="989" spans="47:56">
      <c r="AU989" s="52" t="str">
        <f>IF(参照!A989="","",参照!A989)</f>
        <v/>
      </c>
      <c r="AV989" s="52" t="str">
        <f>IF(参照!B989="","",参照!B989)</f>
        <v/>
      </c>
      <c r="AW989" s="52" t="str">
        <f>IF(参照!C989="","",参照!C989)</f>
        <v/>
      </c>
      <c r="AX989" s="52" t="str">
        <f>IF(参照!D989="","",参照!D989)</f>
        <v>(参考値)事業者全体</v>
      </c>
      <c r="AY989" s="52">
        <f>IF(参照!E989="","",参照!E989)</f>
        <v>3.2400000000000001E-4</v>
      </c>
      <c r="AZ989" s="52" t="str">
        <f>IF(参照!F989="","",参照!F989)</f>
        <v>新潟スワンエナジー(株)</v>
      </c>
      <c r="BA989" s="52" t="str">
        <f>IF(参照!G989="","",参照!G989)</f>
        <v>新潟スワンエナジー(株)_(参考値)事業者全体</v>
      </c>
      <c r="BB989" s="52">
        <f t="shared" si="46"/>
        <v>0.32400000000000001</v>
      </c>
      <c r="BD989" s="52" t="str">
        <f>IF(参照!L989="","",参照!L989)</f>
        <v/>
      </c>
    </row>
    <row r="990" spans="47:56">
      <c r="AU990" s="52" t="str">
        <f>IF(参照!A990="","",参照!A990)</f>
        <v>A0644</v>
      </c>
      <c r="AV990" s="52" t="str">
        <f>IF(参照!B990="","",参照!B990)</f>
        <v>グリーンピープルズパワー(株)</v>
      </c>
      <c r="AW990" s="52">
        <f>IF(参照!C990="","",参照!C990)</f>
        <v>2.5599999999999999E-4</v>
      </c>
      <c r="AX990" s="52" t="str">
        <f>IF(参照!D990="","",参照!D990)</f>
        <v/>
      </c>
      <c r="AY990" s="52">
        <f>IF(参照!E990="","",参照!E990)</f>
        <v>5.1199999999999998E-4</v>
      </c>
      <c r="AZ990" s="52" t="str">
        <f>IF(参照!F990="","",参照!F990)</f>
        <v>グリーンピープルズパワー(株)</v>
      </c>
      <c r="BA990" s="52" t="str">
        <f>IF(参照!G990="","",参照!G990)</f>
        <v>グリーンピープルズパワー(株)_</v>
      </c>
      <c r="BB990" s="52">
        <f t="shared" si="46"/>
        <v>0.51200000000000001</v>
      </c>
      <c r="BD990" s="52" t="str">
        <f>IF(参照!L990="","",参照!L990)</f>
        <v/>
      </c>
    </row>
    <row r="991" spans="47:56">
      <c r="AU991" s="52" t="str">
        <f>IF(参照!A991="","",参照!A991)</f>
        <v>A0647</v>
      </c>
      <c r="AV991" s="52" t="str">
        <f>IF(参照!B991="","",参照!B991)</f>
        <v>レネックス電力合同会社</v>
      </c>
      <c r="AW991" s="52">
        <f>IF(参照!C991="","",参照!C991)</f>
        <v>5.6299999999999992E-4</v>
      </c>
      <c r="AX991" s="52" t="str">
        <f>IF(参照!D991="","",参照!D991)</f>
        <v/>
      </c>
      <c r="AY991" s="52">
        <f>IF(参照!E991="","",参照!E991)</f>
        <v>4.8799999999999999E-4</v>
      </c>
      <c r="AZ991" s="52" t="str">
        <f>IF(参照!F991="","",参照!F991)</f>
        <v>レネックス電力合同会社</v>
      </c>
      <c r="BA991" s="52" t="str">
        <f>IF(参照!G991="","",参照!G991)</f>
        <v>レネックス電力合同会社_</v>
      </c>
      <c r="BB991" s="52">
        <f t="shared" si="46"/>
        <v>0.48799999999999999</v>
      </c>
      <c r="BD991" s="52" t="str">
        <f>IF(参照!L991="","",参照!L991)</f>
        <v/>
      </c>
    </row>
    <row r="992" spans="47:56">
      <c r="AU992" s="52" t="str">
        <f>IF(参照!A992="","",参照!A992)</f>
        <v>A0648</v>
      </c>
      <c r="AV992" s="52" t="str">
        <f>IF(参照!B992="","",参照!B992)</f>
        <v>(株)マルイファシリティーズ</v>
      </c>
      <c r="AW992" s="52">
        <f>IF(参照!C992="","",参照!C992)</f>
        <v>9.7E-5</v>
      </c>
      <c r="AX992" s="52" t="str">
        <f>IF(参照!D992="","",参照!D992)</f>
        <v/>
      </c>
      <c r="AY992" s="52">
        <f>IF(参照!E992="","",参照!E992)</f>
        <v>4.2700000000000002E-4</v>
      </c>
      <c r="AZ992" s="52" t="str">
        <f>IF(参照!F992="","",参照!F992)</f>
        <v>(株)マルイファシリティーズ</v>
      </c>
      <c r="BA992" s="52" t="str">
        <f>IF(参照!G992="","",参照!G992)</f>
        <v>(株)マルイファシリティーズ_</v>
      </c>
      <c r="BB992" s="52">
        <f t="shared" si="46"/>
        <v>0.42700000000000005</v>
      </c>
      <c r="BD992" s="52" t="str">
        <f>IF(参照!L992="","",参照!L992)</f>
        <v/>
      </c>
    </row>
    <row r="993" spans="47:56">
      <c r="AU993" s="52" t="str">
        <f>IF(参照!A993="","",参照!A993)</f>
        <v>A0649</v>
      </c>
      <c r="AV993" s="52" t="str">
        <f>IF(参照!B993="","",参照!B993)</f>
        <v>(株)デンケン</v>
      </c>
      <c r="AW993" s="52">
        <f>IF(参照!C993="","",参照!C993)</f>
        <v>4.3399999999999998E-4</v>
      </c>
      <c r="AX993" s="52" t="str">
        <f>IF(参照!D993="","",参照!D993)</f>
        <v/>
      </c>
      <c r="AY993" s="52">
        <f>IF(参照!E993="","",参照!E993)</f>
        <v>4.2400000000000001E-4</v>
      </c>
      <c r="AZ993" s="52" t="str">
        <f>IF(参照!F993="","",参照!F993)</f>
        <v>(株)デンケン</v>
      </c>
      <c r="BA993" s="52" t="str">
        <f>IF(参照!G993="","",参照!G993)</f>
        <v>(株)デンケン_</v>
      </c>
      <c r="BB993" s="52">
        <f t="shared" si="46"/>
        <v>0.42399999999999999</v>
      </c>
      <c r="BD993" s="52" t="str">
        <f>IF(参照!L993="","",参照!L993)</f>
        <v/>
      </c>
    </row>
    <row r="994" spans="47:56">
      <c r="AU994" s="52" t="str">
        <f>IF(参照!A994="","",参照!A994)</f>
        <v>A0650</v>
      </c>
      <c r="AV994" s="52" t="str">
        <f>IF(参照!B994="","",参照!B994)</f>
        <v>(株)東名</v>
      </c>
      <c r="AW994" s="52">
        <f>IF(参照!C994="","",参照!C994)</f>
        <v>5.13E-4</v>
      </c>
      <c r="AX994" s="52" t="str">
        <f>IF(参照!D994="","",参照!D994)</f>
        <v/>
      </c>
      <c r="AY994" s="52">
        <f>IF(参照!E994="","",参照!E994)</f>
        <v>5.5199999999999997E-4</v>
      </c>
      <c r="AZ994" s="52" t="str">
        <f>IF(参照!F994="","",参照!F994)</f>
        <v>(株)東名</v>
      </c>
      <c r="BA994" s="52" t="str">
        <f>IF(参照!G994="","",参照!G994)</f>
        <v>(株)東名_</v>
      </c>
      <c r="BB994" s="52">
        <f t="shared" si="46"/>
        <v>0.55199999999999994</v>
      </c>
      <c r="BD994" s="52" t="str">
        <f>IF(参照!L994="","",参照!L994)</f>
        <v/>
      </c>
    </row>
    <row r="995" spans="47:56">
      <c r="AU995" s="52" t="str">
        <f>IF(参照!A995="","",参照!A995)</f>
        <v>A0652</v>
      </c>
      <c r="AV995" s="52" t="str">
        <f>IF(参照!B995="","",参照!B995)</f>
        <v>北海道電力コクリエーション(株)</v>
      </c>
      <c r="AW995" s="52">
        <f>IF(参照!C995="","",参照!C995)</f>
        <v>7.0999999999999991E-4</v>
      </c>
      <c r="AX995" s="52" t="str">
        <f>IF(参照!D995="","",参照!D995)</f>
        <v/>
      </c>
      <c r="AY995" s="52">
        <f>IF(参照!E995="","",参照!E995)</f>
        <v>6.5399999999999996E-4</v>
      </c>
      <c r="AZ995" s="52" t="str">
        <f>IF(参照!F995="","",参照!F995)</f>
        <v>北海道電力コクリエーション(株)</v>
      </c>
      <c r="BA995" s="52" t="str">
        <f>IF(参照!G995="","",参照!G995)</f>
        <v>北海道電力コクリエーション(株)_</v>
      </c>
      <c r="BB995" s="52">
        <f t="shared" si="46"/>
        <v>0.65399999999999991</v>
      </c>
      <c r="BD995" s="52" t="str">
        <f>IF(参照!L995="","",参照!L995)</f>
        <v/>
      </c>
    </row>
    <row r="996" spans="47:56">
      <c r="AU996" s="52" t="str">
        <f>IF(参照!A996="","",参照!A996)</f>
        <v>A0653</v>
      </c>
      <c r="AV996" s="52" t="str">
        <f>IF(参照!B996="","",参照!B996)</f>
        <v>ＮＴＴアノードエナジー(株)</v>
      </c>
      <c r="AW996" s="52" t="str">
        <f>IF(参照!C996="","",参照!C996)</f>
        <v>0.000453※</v>
      </c>
      <c r="AX996" s="52" t="str">
        <f>IF(参照!D996="","",参照!D996)</f>
        <v>メニューA</v>
      </c>
      <c r="AY996" s="52">
        <f>IF(参照!E996="","",参照!E996)</f>
        <v>0</v>
      </c>
      <c r="AZ996" s="52" t="str">
        <f>IF(参照!F996="","",参照!F996)</f>
        <v>ＮＴＴアノードエナジー(株)</v>
      </c>
      <c r="BA996" s="52" t="str">
        <f>IF(参照!G996="","",参照!G996)</f>
        <v>ＮＴＴアノードエナジー(株)_メニューA</v>
      </c>
      <c r="BB996" s="52">
        <f t="shared" si="46"/>
        <v>0</v>
      </c>
      <c r="BD996" s="52" t="str">
        <f>IF(参照!L996="","",参照!L996)</f>
        <v/>
      </c>
    </row>
    <row r="997" spans="47:56">
      <c r="AU997" s="52" t="str">
        <f>IF(参照!A997="","",参照!A997)</f>
        <v/>
      </c>
      <c r="AV997" s="52" t="str">
        <f>IF(参照!B997="","",参照!B997)</f>
        <v/>
      </c>
      <c r="AW997" s="52" t="str">
        <f>IF(参照!C997="","",参照!C997)</f>
        <v/>
      </c>
      <c r="AX997" s="52" t="str">
        <f>IF(参照!D997="","",参照!D997)</f>
        <v>メニューB(残差)</v>
      </c>
      <c r="AY997" s="52">
        <f>IF(参照!E997="","",参照!E997)</f>
        <v>4.6500000000000003E-4</v>
      </c>
      <c r="AZ997" s="52" t="str">
        <f>IF(参照!F997="","",参照!F997)</f>
        <v>ＮＴＴアノードエナジー(株)</v>
      </c>
      <c r="BA997" s="52" t="str">
        <f>IF(参照!G997="","",参照!G997)</f>
        <v>ＮＴＴアノードエナジー(株)_メニューB(残差)</v>
      </c>
      <c r="BB997" s="52">
        <f t="shared" si="46"/>
        <v>0.46500000000000002</v>
      </c>
      <c r="BD997" s="52" t="str">
        <f>IF(参照!L997="","",参照!L997)</f>
        <v/>
      </c>
    </row>
    <row r="998" spans="47:56">
      <c r="AU998" s="52" t="str">
        <f>IF(参照!A998="","",参照!A998)</f>
        <v/>
      </c>
      <c r="AV998" s="52" t="str">
        <f>IF(参照!B998="","",参照!B998)</f>
        <v/>
      </c>
      <c r="AW998" s="52" t="str">
        <f>IF(参照!C998="","",参照!C998)</f>
        <v/>
      </c>
      <c r="AX998" s="52" t="str">
        <f>IF(参照!D998="","",参照!D998)</f>
        <v>(参考値)事業者全体</v>
      </c>
      <c r="AY998" s="52">
        <f>IF(参照!E998="","",参照!E998)</f>
        <v>1.06E-4</v>
      </c>
      <c r="AZ998" s="52" t="str">
        <f>IF(参照!F998="","",参照!F998)</f>
        <v>ＮＴＴアノードエナジー(株)</v>
      </c>
      <c r="BA998" s="52" t="str">
        <f>IF(参照!G998="","",参照!G998)</f>
        <v>ＮＴＴアノードエナジー(株)_(参考値)事業者全体</v>
      </c>
      <c r="BB998" s="52">
        <f t="shared" si="46"/>
        <v>0.106</v>
      </c>
      <c r="BD998" s="52" t="str">
        <f>IF(参照!L998="","",参照!L998)</f>
        <v/>
      </c>
    </row>
    <row r="999" spans="47:56">
      <c r="AU999" s="52" t="str">
        <f>IF(参照!A999="","",参照!A999)</f>
        <v>A0654</v>
      </c>
      <c r="AV999" s="52" t="str">
        <f>IF(参照!B999="","",参照!B999)</f>
        <v>スマート電気(株)</v>
      </c>
      <c r="AW999" s="52">
        <f>IF(参照!C999="","",参照!C999)</f>
        <v>4.7599999999999997E-4</v>
      </c>
      <c r="AX999" s="52" t="str">
        <f>IF(参照!D999="","",参照!D999)</f>
        <v/>
      </c>
      <c r="AY999" s="52">
        <f>IF(参照!E999="","",参照!E999)</f>
        <v>7.2399999999999993E-4</v>
      </c>
      <c r="AZ999" s="52" t="str">
        <f>IF(参照!F999="","",参照!F999)</f>
        <v>スマート電気(株)</v>
      </c>
      <c r="BA999" s="52" t="str">
        <f>IF(参照!G999="","",参照!G999)</f>
        <v>スマート電気(株)_</v>
      </c>
      <c r="BB999" s="52">
        <f t="shared" si="46"/>
        <v>0.72399999999999998</v>
      </c>
      <c r="BD999" s="52" t="str">
        <f>IF(参照!L999="","",参照!L999)</f>
        <v/>
      </c>
    </row>
    <row r="1000" spans="47:56">
      <c r="AU1000" s="52" t="str">
        <f>IF(参照!A1000="","",参照!A1000)</f>
        <v>A0655</v>
      </c>
      <c r="AV1000" s="52" t="str">
        <f>IF(参照!B1000="","",参照!B1000)</f>
        <v>(株)唐津パワーホールディングス</v>
      </c>
      <c r="AW1000" s="52">
        <f>IF(参照!C1000="","",参照!C1000)</f>
        <v>4.86E-4</v>
      </c>
      <c r="AX1000" s="52" t="str">
        <f>IF(参照!D1000="","",参照!D1000)</f>
        <v/>
      </c>
      <c r="AY1000" s="52">
        <f>IF(参照!E1000="","",参照!E1000)</f>
        <v>5.0000000000000001E-4</v>
      </c>
      <c r="AZ1000" s="52" t="str">
        <f>IF(参照!F1000="","",参照!F1000)</f>
        <v>(株)唐津パワーホールディングス</v>
      </c>
      <c r="BA1000" s="52" t="str">
        <f>IF(参照!G1000="","",参照!G1000)</f>
        <v>(株)唐津パワーホールディングス_</v>
      </c>
      <c r="BB1000" s="52">
        <f t="shared" si="46"/>
        <v>0.5</v>
      </c>
      <c r="BD1000" s="52" t="str">
        <f>IF(参照!L1000="","",参照!L1000)</f>
        <v/>
      </c>
    </row>
    <row r="1001" spans="47:56">
      <c r="AU1001" s="52" t="str">
        <f>IF(参照!A1001="","",参照!A1001)</f>
        <v>A0656</v>
      </c>
      <c r="AV1001" s="52" t="str">
        <f>IF(参照!B1001="","",参照!B1001)</f>
        <v>(株)クリーンエネルギー総合研究所</v>
      </c>
      <c r="AW1001" s="52">
        <f>IF(参照!C1001="","",参照!C1001)</f>
        <v>4.7100000000000001E-4</v>
      </c>
      <c r="AX1001" s="52" t="str">
        <f>IF(参照!D1001="","",参照!D1001)</f>
        <v>メニューA</v>
      </c>
      <c r="AY1001" s="52">
        <f>IF(参照!E1001="","",参照!E1001)</f>
        <v>0</v>
      </c>
      <c r="AZ1001" s="52" t="str">
        <f>IF(参照!F1001="","",参照!F1001)</f>
        <v>(株)クリーンエネルギー総合研究所</v>
      </c>
      <c r="BA1001" s="52" t="str">
        <f>IF(参照!G1001="","",参照!G1001)</f>
        <v>(株)クリーンエネルギー総合研究所_メニューA</v>
      </c>
      <c r="BB1001" s="52">
        <f t="shared" si="46"/>
        <v>0</v>
      </c>
      <c r="BD1001" s="52" t="str">
        <f>IF(参照!L1001="","",参照!L1001)</f>
        <v/>
      </c>
    </row>
    <row r="1002" spans="47:56">
      <c r="AU1002" s="52" t="str">
        <f>IF(参照!A1002="","",参照!A1002)</f>
        <v/>
      </c>
      <c r="AV1002" s="52" t="str">
        <f>IF(参照!B1002="","",参照!B1002)</f>
        <v/>
      </c>
      <c r="AW1002" s="52" t="str">
        <f>IF(参照!C1002="","",参照!C1002)</f>
        <v/>
      </c>
      <c r="AX1002" s="52" t="str">
        <f>IF(参照!D1002="","",参照!D1002)</f>
        <v>メニューB(残差)</v>
      </c>
      <c r="AY1002" s="52">
        <f>IF(参照!E1002="","",参照!E1002)</f>
        <v>1.16E-4</v>
      </c>
      <c r="AZ1002" s="52" t="str">
        <f>IF(参照!F1002="","",参照!F1002)</f>
        <v>(株)クリーンエネルギー総合研究所</v>
      </c>
      <c r="BA1002" s="52" t="str">
        <f>IF(参照!G1002="","",参照!G1002)</f>
        <v>(株)クリーンエネルギー総合研究所_メニューB(残差)</v>
      </c>
      <c r="BB1002" s="52">
        <f t="shared" si="46"/>
        <v>0.11600000000000001</v>
      </c>
      <c r="BD1002" s="52" t="str">
        <f>IF(参照!L1002="","",参照!L1002)</f>
        <v/>
      </c>
    </row>
    <row r="1003" spans="47:56">
      <c r="AU1003" s="52" t="str">
        <f>IF(参照!A1003="","",参照!A1003)</f>
        <v/>
      </c>
      <c r="AV1003" s="52" t="str">
        <f>IF(参照!B1003="","",参照!B1003)</f>
        <v/>
      </c>
      <c r="AW1003" s="52" t="str">
        <f>IF(参照!C1003="","",参照!C1003)</f>
        <v/>
      </c>
      <c r="AX1003" s="52" t="str">
        <f>IF(参照!D1003="","",参照!D1003)</f>
        <v>(参考値)事業者全体</v>
      </c>
      <c r="AY1003" s="52">
        <f>IF(参照!E1003="","",参照!E1003)</f>
        <v>4.8899999999999996E-4</v>
      </c>
      <c r="AZ1003" s="52" t="str">
        <f>IF(参照!F1003="","",参照!F1003)</f>
        <v>(株)クリーンエネルギー総合研究所</v>
      </c>
      <c r="BA1003" s="52" t="str">
        <f>IF(参照!G1003="","",参照!G1003)</f>
        <v>(株)クリーンエネルギー総合研究所_(参考値)事業者全体</v>
      </c>
      <c r="BB1003" s="52">
        <f t="shared" si="46"/>
        <v>0.48899999999999993</v>
      </c>
      <c r="BD1003" s="52" t="str">
        <f>IF(参照!L1003="","",参照!L1003)</f>
        <v/>
      </c>
    </row>
    <row r="1004" spans="47:56">
      <c r="AU1004" s="52" t="str">
        <f>IF(参照!A1004="","",参照!A1004)</f>
        <v>A0660</v>
      </c>
      <c r="AV1004" s="52" t="str">
        <f>IF(参照!B1004="","",参照!B1004)</f>
        <v>ＵＮＩＶＥＲＧＹ(株)</v>
      </c>
      <c r="AW1004" s="52">
        <f>IF(参照!C1004="","",参照!C1004)</f>
        <v>4.15E-4</v>
      </c>
      <c r="AX1004" s="52" t="str">
        <f>IF(参照!D1004="","",参照!D1004)</f>
        <v/>
      </c>
      <c r="AY1004" s="52">
        <f>IF(参照!E1004="","",参照!E1004)</f>
        <v>3.9100000000000002E-4</v>
      </c>
      <c r="AZ1004" s="52" t="str">
        <f>IF(参照!F1004="","",参照!F1004)</f>
        <v>ＵＮＩＶＥＲＧＹ(株)</v>
      </c>
      <c r="BA1004" s="52" t="str">
        <f>IF(参照!G1004="","",参照!G1004)</f>
        <v>ＵＮＩＶＥＲＧＹ(株)_</v>
      </c>
      <c r="BB1004" s="52">
        <f t="shared" si="46"/>
        <v>0.39100000000000001</v>
      </c>
      <c r="BD1004" s="52" t="str">
        <f>IF(参照!L1004="","",参照!L1004)</f>
        <v/>
      </c>
    </row>
    <row r="1005" spans="47:56">
      <c r="AU1005" s="52" t="str">
        <f>IF(参照!A1005="","",参照!A1005)</f>
        <v>A0661</v>
      </c>
      <c r="AV1005" s="52" t="str">
        <f>IF(参照!B1005="","",参照!B1005)</f>
        <v>ＪＲ西日本住宅サービス(株)</v>
      </c>
      <c r="AW1005" s="52">
        <f>IF(参照!C1005="","",参照!C1005)</f>
        <v>3.4699999999999998E-4</v>
      </c>
      <c r="AX1005" s="52" t="str">
        <f>IF(参照!D1005="","",参照!D1005)</f>
        <v/>
      </c>
      <c r="AY1005" s="52">
        <f>IF(参照!E1005="","",参照!E1005)</f>
        <v>2.9100000000000003E-4</v>
      </c>
      <c r="AZ1005" s="52" t="str">
        <f>IF(参照!F1005="","",参照!F1005)</f>
        <v>ＪＲ西日本住宅サービス(株)</v>
      </c>
      <c r="BA1005" s="52" t="str">
        <f>IF(参照!G1005="","",参照!G1005)</f>
        <v>ＪＲ西日本住宅サービス(株)_</v>
      </c>
      <c r="BB1005" s="52">
        <f t="shared" si="46"/>
        <v>0.29100000000000004</v>
      </c>
      <c r="BD1005" s="52" t="str">
        <f>IF(参照!L1005="","",参照!L1005)</f>
        <v/>
      </c>
    </row>
    <row r="1006" spans="47:56">
      <c r="AU1006" s="52" t="str">
        <f>IF(参照!A1006="","",参照!A1006)</f>
        <v>A0663</v>
      </c>
      <c r="AV1006" s="52" t="str">
        <f>IF(参照!B1006="","",参照!B1006)</f>
        <v>(株)アイキューブ・マーケティング</v>
      </c>
      <c r="AW1006" s="52">
        <f>IF(参照!C1006="","",参照!C1006)</f>
        <v>3.7300000000000001E-4</v>
      </c>
      <c r="AX1006" s="52" t="str">
        <f>IF(参照!D1006="","",参照!D1006)</f>
        <v/>
      </c>
      <c r="AY1006" s="52">
        <f>IF(参照!E1006="","",参照!E1006)</f>
        <v>3.1700000000000001E-4</v>
      </c>
      <c r="AZ1006" s="52" t="str">
        <f>IF(参照!F1006="","",参照!F1006)</f>
        <v>(株)アイキューブ・マーケティング</v>
      </c>
      <c r="BA1006" s="52" t="str">
        <f>IF(参照!G1006="","",参照!G1006)</f>
        <v>(株)アイキューブ・マーケティング_</v>
      </c>
      <c r="BB1006" s="52">
        <f t="shared" si="46"/>
        <v>0.317</v>
      </c>
      <c r="BD1006" s="52" t="str">
        <f>IF(参照!L1006="","",参照!L1006)</f>
        <v/>
      </c>
    </row>
    <row r="1007" spans="47:56">
      <c r="AU1007" s="52" t="str">
        <f>IF(参照!A1007="","",参照!A1007)</f>
        <v>A0664</v>
      </c>
      <c r="AV1007" s="52" t="str">
        <f>IF(参照!B1007="","",参照!B1007)</f>
        <v>デジタルグリッド(株)</v>
      </c>
      <c r="AW1007" s="52">
        <f>IF(参照!C1007="","",参照!C1007)</f>
        <v>4.6700000000000002E-4</v>
      </c>
      <c r="AX1007" s="52" t="str">
        <f>IF(参照!D1007="","",参照!D1007)</f>
        <v>メニューA</v>
      </c>
      <c r="AY1007" s="52">
        <f>IF(参照!E1007="","",参照!E1007)</f>
        <v>0</v>
      </c>
      <c r="AZ1007" s="52" t="str">
        <f>IF(参照!F1007="","",参照!F1007)</f>
        <v>デジタルグリッド(株)</v>
      </c>
      <c r="BA1007" s="52" t="str">
        <f>IF(参照!G1007="","",参照!G1007)</f>
        <v>デジタルグリッド(株)_メニューA</v>
      </c>
      <c r="BB1007" s="52">
        <f t="shared" si="46"/>
        <v>0</v>
      </c>
      <c r="BD1007" s="52" t="str">
        <f>IF(参照!L1007="","",参照!L1007)</f>
        <v/>
      </c>
    </row>
    <row r="1008" spans="47:56">
      <c r="AU1008" s="52" t="str">
        <f>IF(参照!A1008="","",参照!A1008)</f>
        <v/>
      </c>
      <c r="AV1008" s="52" t="str">
        <f>IF(参照!B1008="","",参照!B1008)</f>
        <v/>
      </c>
      <c r="AW1008" s="52" t="str">
        <f>IF(参照!C1008="","",参照!C1008)</f>
        <v/>
      </c>
      <c r="AX1008" s="52" t="str">
        <f>IF(参照!D1008="","",参照!D1008)</f>
        <v>メニューB</v>
      </c>
      <c r="AY1008" s="52">
        <f>IF(参照!E1008="","",参照!E1008)</f>
        <v>1.7799999999999999E-4</v>
      </c>
      <c r="AZ1008" s="52" t="str">
        <f>IF(参照!F1008="","",参照!F1008)</f>
        <v>デジタルグリッド(株)</v>
      </c>
      <c r="BA1008" s="52" t="str">
        <f>IF(参照!G1008="","",参照!G1008)</f>
        <v>デジタルグリッド(株)_メニューB</v>
      </c>
      <c r="BB1008" s="52">
        <f t="shared" si="46"/>
        <v>0.17799999999999999</v>
      </c>
      <c r="BD1008" s="52" t="str">
        <f>IF(参照!L1008="","",参照!L1008)</f>
        <v/>
      </c>
    </row>
    <row r="1009" spans="47:56">
      <c r="AU1009" s="52" t="str">
        <f>IF(参照!A1009="","",参照!A1009)</f>
        <v/>
      </c>
      <c r="AV1009" s="52" t="str">
        <f>IF(参照!B1009="","",参照!B1009)</f>
        <v/>
      </c>
      <c r="AW1009" s="52" t="str">
        <f>IF(参照!C1009="","",参照!C1009)</f>
        <v/>
      </c>
      <c r="AX1009" s="52" t="str">
        <f>IF(参照!D1009="","",参照!D1009)</f>
        <v>メニューC</v>
      </c>
      <c r="AY1009" s="52">
        <f>IF(参照!E1009="","",参照!E1009)</f>
        <v>3.2700000000000003E-4</v>
      </c>
      <c r="AZ1009" s="52" t="str">
        <f>IF(参照!F1009="","",参照!F1009)</f>
        <v>デジタルグリッド(株)</v>
      </c>
      <c r="BA1009" s="52" t="str">
        <f>IF(参照!G1009="","",参照!G1009)</f>
        <v>デジタルグリッド(株)_メニューC</v>
      </c>
      <c r="BB1009" s="52">
        <f t="shared" si="46"/>
        <v>0.32700000000000001</v>
      </c>
      <c r="BD1009" s="52" t="str">
        <f>IF(参照!L1009="","",参照!L1009)</f>
        <v/>
      </c>
    </row>
    <row r="1010" spans="47:56">
      <c r="AU1010" s="52" t="str">
        <f>IF(参照!A1010="","",参照!A1010)</f>
        <v/>
      </c>
      <c r="AV1010" s="52" t="str">
        <f>IF(参照!B1010="","",参照!B1010)</f>
        <v/>
      </c>
      <c r="AW1010" s="52" t="str">
        <f>IF(参照!C1010="","",参照!C1010)</f>
        <v/>
      </c>
      <c r="AX1010" s="52" t="str">
        <f>IF(参照!D1010="","",参照!D1010)</f>
        <v>メニューD(残差)</v>
      </c>
      <c r="AY1010" s="52">
        <f>IF(参照!E1010="","",参照!E1010)</f>
        <v>4.3800000000000002E-4</v>
      </c>
      <c r="AZ1010" s="52" t="str">
        <f>IF(参照!F1010="","",参照!F1010)</f>
        <v>デジタルグリッド(株)</v>
      </c>
      <c r="BA1010" s="52" t="str">
        <f>IF(参照!G1010="","",参照!G1010)</f>
        <v>デジタルグリッド(株)_メニューD(残差)</v>
      </c>
      <c r="BB1010" s="52">
        <f t="shared" si="46"/>
        <v>0.438</v>
      </c>
      <c r="BD1010" s="52" t="str">
        <f>IF(参照!L1010="","",参照!L1010)</f>
        <v/>
      </c>
    </row>
    <row r="1011" spans="47:56">
      <c r="AU1011" s="52" t="str">
        <f>IF(参照!A1011="","",参照!A1011)</f>
        <v/>
      </c>
      <c r="AV1011" s="52" t="str">
        <f>IF(参照!B1011="","",参照!B1011)</f>
        <v/>
      </c>
      <c r="AW1011" s="52" t="str">
        <f>IF(参照!C1011="","",参照!C1011)</f>
        <v/>
      </c>
      <c r="AX1011" s="52" t="str">
        <f>IF(参照!D1011="","",参照!D1011)</f>
        <v>(参考値)事業者全体</v>
      </c>
      <c r="AY1011" s="52">
        <f>IF(参照!E1011="","",参照!E1011)</f>
        <v>3.5499999999999996E-4</v>
      </c>
      <c r="AZ1011" s="52" t="str">
        <f>IF(参照!F1011="","",参照!F1011)</f>
        <v>デジタルグリッド(株)</v>
      </c>
      <c r="BA1011" s="52" t="str">
        <f>IF(参照!G1011="","",参照!G1011)</f>
        <v>デジタルグリッド(株)_(参考値)事業者全体</v>
      </c>
      <c r="BB1011" s="52">
        <f t="shared" si="46"/>
        <v>0.35499999999999998</v>
      </c>
      <c r="BD1011" s="52" t="str">
        <f>IF(参照!L1011="","",参照!L1011)</f>
        <v/>
      </c>
    </row>
    <row r="1012" spans="47:56">
      <c r="AU1012" s="52" t="str">
        <f>IF(参照!A1012="","",参照!A1012)</f>
        <v>A0666</v>
      </c>
      <c r="AV1012" s="52" t="str">
        <f>IF(参照!B1012="","",参照!B1012)</f>
        <v>(株)西九州させぼパワーズ</v>
      </c>
      <c r="AW1012" s="52">
        <f>IF(参照!C1012="","",参照!C1012)</f>
        <v>2.3800000000000001E-4</v>
      </c>
      <c r="AX1012" s="52" t="str">
        <f>IF(参照!D1012="","",参照!D1012)</f>
        <v/>
      </c>
      <c r="AY1012" s="52">
        <f>IF(参照!E1012="","",参照!E1012)</f>
        <v>1.6200000000000001E-4</v>
      </c>
      <c r="AZ1012" s="52" t="str">
        <f>IF(参照!F1012="","",参照!F1012)</f>
        <v>(株)西九州させぼパワーズ</v>
      </c>
      <c r="BA1012" s="52" t="str">
        <f>IF(参照!G1012="","",参照!G1012)</f>
        <v>(株)西九州させぼパワーズ_</v>
      </c>
      <c r="BB1012" s="52">
        <f t="shared" si="46"/>
        <v>0.16200000000000001</v>
      </c>
      <c r="BD1012" s="52" t="str">
        <f>IF(参照!L1012="","",参照!L1012)</f>
        <v/>
      </c>
    </row>
    <row r="1013" spans="47:56">
      <c r="AU1013" s="52" t="str">
        <f>IF(参照!A1013="","",参照!A1013)</f>
        <v>A0667</v>
      </c>
      <c r="AV1013" s="52" t="str">
        <f>IF(参照!B1013="","",参照!B1013)</f>
        <v>たんたんエナジー(株)</v>
      </c>
      <c r="AW1013" s="52">
        <f>IF(参照!C1013="","",参照!C1013)</f>
        <v>0</v>
      </c>
      <c r="AX1013" s="52" t="str">
        <f>IF(参照!D1013="","",参照!D1013)</f>
        <v>メニューA</v>
      </c>
      <c r="AY1013" s="52">
        <f>IF(参照!E1013="","",参照!E1013)</f>
        <v>0</v>
      </c>
      <c r="AZ1013" s="52" t="str">
        <f>IF(参照!F1013="","",参照!F1013)</f>
        <v>たんたんエナジー(株)</v>
      </c>
      <c r="BA1013" s="52" t="str">
        <f>IF(参照!G1013="","",参照!G1013)</f>
        <v>たんたんエナジー(株)_メニューA</v>
      </c>
      <c r="BB1013" s="52">
        <f t="shared" si="46"/>
        <v>0</v>
      </c>
      <c r="BD1013" s="52" t="str">
        <f>IF(参照!L1013="","",参照!L1013)</f>
        <v/>
      </c>
    </row>
    <row r="1014" spans="47:56">
      <c r="AU1014" s="52" t="str">
        <f>IF(参照!A1014="","",参照!A1014)</f>
        <v/>
      </c>
      <c r="AV1014" s="52" t="str">
        <f>IF(参照!B1014="","",参照!B1014)</f>
        <v/>
      </c>
      <c r="AW1014" s="52" t="str">
        <f>IF(参照!C1014="","",参照!C1014)</f>
        <v/>
      </c>
      <c r="AX1014" s="52" t="str">
        <f>IF(参照!D1014="","",参照!D1014)</f>
        <v>メニューB(残差)</v>
      </c>
      <c r="AY1014" s="52">
        <f>IF(参照!E1014="","",参照!E1014)</f>
        <v>2.8699999999999998E-4</v>
      </c>
      <c r="AZ1014" s="52" t="str">
        <f>IF(参照!F1014="","",参照!F1014)</f>
        <v>たんたんエナジー(株)</v>
      </c>
      <c r="BA1014" s="52" t="str">
        <f>IF(参照!G1014="","",参照!G1014)</f>
        <v>たんたんエナジー(株)_メニューB(残差)</v>
      </c>
      <c r="BB1014" s="52">
        <f t="shared" si="46"/>
        <v>0.28699999999999998</v>
      </c>
      <c r="BD1014" s="52" t="str">
        <f>IF(参照!L1014="","",参照!L1014)</f>
        <v/>
      </c>
    </row>
    <row r="1015" spans="47:56">
      <c r="AU1015" s="52" t="str">
        <f>IF(参照!A1015="","",参照!A1015)</f>
        <v/>
      </c>
      <c r="AV1015" s="52" t="str">
        <f>IF(参照!B1015="","",参照!B1015)</f>
        <v/>
      </c>
      <c r="AW1015" s="52" t="str">
        <f>IF(参照!C1015="","",参照!C1015)</f>
        <v/>
      </c>
      <c r="AX1015" s="52" t="str">
        <f>IF(参照!D1015="","",参照!D1015)</f>
        <v>(参考値)事業者全体</v>
      </c>
      <c r="AY1015" s="52">
        <f>IF(参照!E1015="","",参照!E1015)</f>
        <v>0</v>
      </c>
      <c r="AZ1015" s="52" t="str">
        <f>IF(参照!F1015="","",参照!F1015)</f>
        <v>たんたんエナジー(株)</v>
      </c>
      <c r="BA1015" s="52" t="str">
        <f>IF(参照!G1015="","",参照!G1015)</f>
        <v>たんたんエナジー(株)_(参考値)事業者全体</v>
      </c>
      <c r="BB1015" s="52">
        <f t="shared" si="46"/>
        <v>0</v>
      </c>
      <c r="BD1015" s="52" t="str">
        <f>IF(参照!L1015="","",参照!L1015)</f>
        <v/>
      </c>
    </row>
    <row r="1016" spans="47:56">
      <c r="AU1016" s="52" t="str">
        <f>IF(参照!A1016="","",参照!A1016)</f>
        <v>A0668</v>
      </c>
      <c r="AV1016" s="52" t="str">
        <f>IF(参照!B1016="","",参照!B1016)</f>
        <v>(株)能勢・豊能まちづくり</v>
      </c>
      <c r="AW1016" s="52">
        <f>IF(参照!C1016="","",参照!C1016)</f>
        <v>2.0599999999999999E-4</v>
      </c>
      <c r="AX1016" s="52" t="str">
        <f>IF(参照!D1016="","",参照!D1016)</f>
        <v/>
      </c>
      <c r="AY1016" s="52">
        <f>IF(参照!E1016="","",参照!E1016)</f>
        <v>4.44E-4</v>
      </c>
      <c r="AZ1016" s="52" t="str">
        <f>IF(参照!F1016="","",参照!F1016)</f>
        <v>(株)能勢・豊能まちづくり</v>
      </c>
      <c r="BA1016" s="52" t="str">
        <f>IF(参照!G1016="","",参照!G1016)</f>
        <v>(株)能勢・豊能まちづくり_</v>
      </c>
      <c r="BB1016" s="52">
        <f t="shared" si="46"/>
        <v>0.44400000000000001</v>
      </c>
      <c r="BD1016" s="52" t="str">
        <f>IF(参照!L1016="","",参照!L1016)</f>
        <v/>
      </c>
    </row>
    <row r="1017" spans="47:56">
      <c r="AU1017" s="52" t="str">
        <f>IF(参照!A1017="","",参照!A1017)</f>
        <v>A0670</v>
      </c>
      <c r="AV1017" s="52" t="str">
        <f>IF(参照!B1017="","",参照!B1017)</f>
        <v>(株)再エネ思考電力</v>
      </c>
      <c r="AW1017" s="52" t="str">
        <f>IF(参照!C1017="","",参照!C1017)</f>
        <v>0.000453※</v>
      </c>
      <c r="AX1017" s="52" t="str">
        <f>IF(参照!D1017="","",参照!D1017)</f>
        <v>メニューA</v>
      </c>
      <c r="AY1017" s="52">
        <f>IF(参照!E1017="","",参照!E1017)</f>
        <v>0</v>
      </c>
      <c r="AZ1017" s="52" t="str">
        <f>IF(参照!F1017="","",参照!F1017)</f>
        <v>(株)再エネ思考電力</v>
      </c>
      <c r="BA1017" s="52" t="str">
        <f>IF(参照!G1017="","",参照!G1017)</f>
        <v>(株)再エネ思考電力_メニューA</v>
      </c>
      <c r="BB1017" s="52">
        <f t="shared" si="46"/>
        <v>0</v>
      </c>
      <c r="BD1017" s="52" t="str">
        <f>IF(参照!L1017="","",参照!L1017)</f>
        <v/>
      </c>
    </row>
    <row r="1018" spans="47:56">
      <c r="AU1018" s="52" t="str">
        <f>IF(参照!A1018="","",参照!A1018)</f>
        <v/>
      </c>
      <c r="AV1018" s="52" t="str">
        <f>IF(参照!B1018="","",参照!B1018)</f>
        <v/>
      </c>
      <c r="AW1018" s="52" t="str">
        <f>IF(参照!C1018="","",参照!C1018)</f>
        <v/>
      </c>
      <c r="AX1018" s="52" t="str">
        <f>IF(参照!D1018="","",参照!D1018)</f>
        <v>メニューB</v>
      </c>
      <c r="AY1018" s="52">
        <f>IF(参照!E1018="","",参照!E1018)</f>
        <v>0</v>
      </c>
      <c r="AZ1018" s="52" t="str">
        <f>IF(参照!F1018="","",参照!F1018)</f>
        <v>(株)再エネ思考電力</v>
      </c>
      <c r="BA1018" s="52" t="str">
        <f>IF(参照!G1018="","",参照!G1018)</f>
        <v>(株)再エネ思考電力_メニューB</v>
      </c>
      <c r="BB1018" s="52">
        <f t="shared" si="46"/>
        <v>0</v>
      </c>
      <c r="BD1018" s="52" t="str">
        <f>IF(参照!L1018="","",参照!L1018)</f>
        <v/>
      </c>
    </row>
    <row r="1019" spans="47:56">
      <c r="AU1019" s="52" t="str">
        <f>IF(参照!A1019="","",参照!A1019)</f>
        <v/>
      </c>
      <c r="AV1019" s="52" t="str">
        <f>IF(参照!B1019="","",参照!B1019)</f>
        <v/>
      </c>
      <c r="AW1019" s="52" t="str">
        <f>IF(参照!C1019="","",参照!C1019)</f>
        <v/>
      </c>
      <c r="AX1019" s="52" t="str">
        <f>IF(参照!D1019="","",参照!D1019)</f>
        <v>メニューC(残差)</v>
      </c>
      <c r="AY1019" s="52">
        <f>IF(参照!E1019="","",参照!E1019)</f>
        <v>4.5300000000000001E-4</v>
      </c>
      <c r="AZ1019" s="52" t="str">
        <f>IF(参照!F1019="","",参照!F1019)</f>
        <v>(株)再エネ思考電力</v>
      </c>
      <c r="BA1019" s="52" t="str">
        <f>IF(参照!G1019="","",参照!G1019)</f>
        <v>(株)再エネ思考電力_メニューC(残差)</v>
      </c>
      <c r="BB1019" s="52">
        <f t="shared" si="46"/>
        <v>0.45300000000000001</v>
      </c>
      <c r="BD1019" s="52" t="str">
        <f>IF(参照!L1019="","",参照!L1019)</f>
        <v/>
      </c>
    </row>
    <row r="1020" spans="47:56">
      <c r="AU1020" s="52" t="str">
        <f>IF(参照!A1020="","",参照!A1020)</f>
        <v/>
      </c>
      <c r="AV1020" s="52" t="str">
        <f>IF(参照!B1020="","",参照!B1020)</f>
        <v/>
      </c>
      <c r="AW1020" s="52" t="str">
        <f>IF(参照!C1020="","",参照!C1020)</f>
        <v/>
      </c>
      <c r="AX1020" s="52" t="str">
        <f>IF(参照!D1020="","",参照!D1020)</f>
        <v>(参考値)事業者全体</v>
      </c>
      <c r="AY1020" s="52">
        <f>IF(参照!E1020="","",参照!E1020)</f>
        <v>4.6999999999999999E-4</v>
      </c>
      <c r="AZ1020" s="52" t="str">
        <f>IF(参照!F1020="","",参照!F1020)</f>
        <v>(株)再エネ思考電力</v>
      </c>
      <c r="BA1020" s="52" t="str">
        <f>IF(参照!G1020="","",参照!G1020)</f>
        <v>(株)再エネ思考電力_(参考値)事業者全体</v>
      </c>
      <c r="BB1020" s="52">
        <f t="shared" si="46"/>
        <v>0.47</v>
      </c>
      <c r="BD1020" s="52" t="str">
        <f>IF(参照!L1020="","",参照!L1020)</f>
        <v/>
      </c>
    </row>
    <row r="1021" spans="47:56">
      <c r="AU1021" s="52" t="str">
        <f>IF(参照!A1021="","",参照!A1021)</f>
        <v>A0671</v>
      </c>
      <c r="AV1021" s="52" t="str">
        <f>IF(参照!B1021="","",参照!B1021)</f>
        <v>(株)スマート</v>
      </c>
      <c r="AW1021" s="52">
        <f>IF(参照!C1021="","",参照!C1021)</f>
        <v>4.75E-4</v>
      </c>
      <c r="AX1021" s="52" t="str">
        <f>IF(参照!D1021="","",参照!D1021)</f>
        <v/>
      </c>
      <c r="AY1021" s="52">
        <f>IF(参照!E1021="","",参照!E1021)</f>
        <v>4.1899999999999999E-4</v>
      </c>
      <c r="AZ1021" s="52" t="str">
        <f>IF(参照!F1021="","",参照!F1021)</f>
        <v>(株)スマート</v>
      </c>
      <c r="BA1021" s="52" t="str">
        <f>IF(参照!G1021="","",参照!G1021)</f>
        <v>(株)スマート_</v>
      </c>
      <c r="BB1021" s="52">
        <f t="shared" si="46"/>
        <v>0.41899999999999998</v>
      </c>
      <c r="BD1021" s="52" t="str">
        <f>IF(参照!L1021="","",参照!L1021)</f>
        <v/>
      </c>
    </row>
    <row r="1022" spans="47:56">
      <c r="AU1022" s="52" t="str">
        <f>IF(参照!A1022="","",参照!A1022)</f>
        <v>A0673</v>
      </c>
      <c r="AV1022" s="52" t="str">
        <f>IF(参照!B1022="","",参照!B1022)</f>
        <v>(株)ジャパネットサービスイノベーション</v>
      </c>
      <c r="AW1022" s="52">
        <f>IF(参照!C1022="","",参照!C1022)</f>
        <v>6.11E-4</v>
      </c>
      <c r="AX1022" s="52" t="str">
        <f>IF(参照!D1022="","",参照!D1022)</f>
        <v/>
      </c>
      <c r="AY1022" s="52">
        <f>IF(参照!E1022="","",参照!E1022)</f>
        <v>5.5500000000000005E-4</v>
      </c>
      <c r="AZ1022" s="52" t="str">
        <f>IF(参照!F1022="","",参照!F1022)</f>
        <v>(株)ジャパネットサービスイノベーション</v>
      </c>
      <c r="BA1022" s="52" t="str">
        <f>IF(参照!G1022="","",参照!G1022)</f>
        <v>(株)ジャパネットサービスイノベーション_</v>
      </c>
      <c r="BB1022" s="52">
        <f t="shared" si="46"/>
        <v>0.55500000000000005</v>
      </c>
      <c r="BD1022" s="52" t="str">
        <f>IF(参照!L1022="","",参照!L1022)</f>
        <v/>
      </c>
    </row>
    <row r="1023" spans="47:56">
      <c r="AU1023" s="52" t="str">
        <f>IF(参照!A1023="","",参照!A1023)</f>
        <v>A0675</v>
      </c>
      <c r="AV1023" s="52" t="str">
        <f>IF(参照!B1023="","",参照!B1023)</f>
        <v>(株)リクルート</v>
      </c>
      <c r="AW1023" s="52">
        <f>IF(参照!C1023="","",参照!C1023)</f>
        <v>5.0699999999999996E-4</v>
      </c>
      <c r="AX1023" s="52" t="str">
        <f>IF(参照!D1023="","",参照!D1023)</f>
        <v/>
      </c>
      <c r="AY1023" s="52">
        <f>IF(参照!E1023="","",参照!E1023)</f>
        <v>5.5699999999999999E-4</v>
      </c>
      <c r="AZ1023" s="52" t="str">
        <f>IF(参照!F1023="","",参照!F1023)</f>
        <v>(株)リクルート</v>
      </c>
      <c r="BA1023" s="52" t="str">
        <f>IF(参照!G1023="","",参照!G1023)</f>
        <v>(株)リクルート_</v>
      </c>
      <c r="BB1023" s="52">
        <f t="shared" si="46"/>
        <v>0.55699999999999994</v>
      </c>
      <c r="BD1023" s="52" t="str">
        <f>IF(参照!L1023="","",参照!L1023)</f>
        <v/>
      </c>
    </row>
    <row r="1024" spans="47:56">
      <c r="AU1024" s="52" t="str">
        <f>IF(参照!A1024="","",参照!A1024)</f>
        <v>A0676</v>
      </c>
      <c r="AV1024" s="52" t="str">
        <f>IF(参照!B1024="","",参照!B1024)</f>
        <v>ＫＢＮ(株)</v>
      </c>
      <c r="AW1024" s="52">
        <f>IF(参照!C1024="","",参照!C1024)</f>
        <v>5.1599999999999997E-4</v>
      </c>
      <c r="AX1024" s="52" t="str">
        <f>IF(参照!D1024="","",参照!D1024)</f>
        <v/>
      </c>
      <c r="AY1024" s="52">
        <f>IF(参照!E1024="","",参照!E1024)</f>
        <v>4.7800000000000002E-4</v>
      </c>
      <c r="AZ1024" s="52" t="str">
        <f>IF(参照!F1024="","",参照!F1024)</f>
        <v>ＫＢＮ(株)</v>
      </c>
      <c r="BA1024" s="52" t="str">
        <f>IF(参照!G1024="","",参照!G1024)</f>
        <v>ＫＢＮ(株)_</v>
      </c>
      <c r="BB1024" s="52">
        <f t="shared" si="46"/>
        <v>0.47800000000000004</v>
      </c>
      <c r="BD1024" s="52" t="str">
        <f>IF(参照!L1024="","",参照!L1024)</f>
        <v/>
      </c>
    </row>
    <row r="1025" spans="47:56">
      <c r="AU1025" s="52" t="str">
        <f>IF(参照!A1025="","",参照!A1025)</f>
        <v>A0677</v>
      </c>
      <c r="AV1025" s="52" t="str">
        <f>IF(参照!B1025="","",参照!B1025)</f>
        <v>(株)しおさい電力</v>
      </c>
      <c r="AW1025" s="52">
        <f>IF(参照!C1025="","",参照!C1025)</f>
        <v>5.0900000000000001E-4</v>
      </c>
      <c r="AX1025" s="52" t="str">
        <f>IF(参照!D1025="","",参照!D1025)</f>
        <v/>
      </c>
      <c r="AY1025" s="52">
        <f>IF(参照!E1025="","",参照!E1025)</f>
        <v>4.9799999999999996E-4</v>
      </c>
      <c r="AZ1025" s="52" t="str">
        <f>IF(参照!F1025="","",参照!F1025)</f>
        <v>(株)しおさい電力</v>
      </c>
      <c r="BA1025" s="52" t="str">
        <f>IF(参照!G1025="","",参照!G1025)</f>
        <v>(株)しおさい電力_</v>
      </c>
      <c r="BB1025" s="52">
        <f t="shared" si="46"/>
        <v>0.49799999999999994</v>
      </c>
      <c r="BD1025" s="52" t="str">
        <f>IF(参照!L1025="","",参照!L1025)</f>
        <v/>
      </c>
    </row>
    <row r="1026" spans="47:56">
      <c r="AU1026" s="52" t="str">
        <f>IF(参照!A1026="","",参照!A1026)</f>
        <v>A0678</v>
      </c>
      <c r="AV1026" s="52" t="str">
        <f>IF(参照!B1026="","",参照!B1026)</f>
        <v>アスエネ(株)</v>
      </c>
      <c r="AW1026" s="52">
        <f>IF(参照!C1026="","",参照!C1026)</f>
        <v>1.13E-4</v>
      </c>
      <c r="AX1026" s="52" t="str">
        <f>IF(参照!D1026="","",参照!D1026)</f>
        <v>メニューA</v>
      </c>
      <c r="AY1026" s="52">
        <f>IF(参照!E1026="","",参照!E1026)</f>
        <v>0</v>
      </c>
      <c r="AZ1026" s="52" t="str">
        <f>IF(参照!F1026="","",参照!F1026)</f>
        <v>アスエネ(株)</v>
      </c>
      <c r="BA1026" s="52" t="str">
        <f>IF(参照!G1026="","",参照!G1026)</f>
        <v>アスエネ(株)_メニューA</v>
      </c>
      <c r="BB1026" s="52">
        <f t="shared" si="46"/>
        <v>0</v>
      </c>
      <c r="BD1026" s="52" t="str">
        <f>IF(参照!L1026="","",参照!L1026)</f>
        <v/>
      </c>
    </row>
    <row r="1027" spans="47:56">
      <c r="AU1027" s="52" t="str">
        <f>IF(参照!A1027="","",参照!A1027)</f>
        <v/>
      </c>
      <c r="AV1027" s="52" t="str">
        <f>IF(参照!B1027="","",参照!B1027)</f>
        <v/>
      </c>
      <c r="AW1027" s="52" t="str">
        <f>IF(参照!C1027="","",参照!C1027)</f>
        <v/>
      </c>
      <c r="AX1027" s="52" t="str">
        <f>IF(参照!D1027="","",参照!D1027)</f>
        <v>メニューB</v>
      </c>
      <c r="AY1027" s="52">
        <f>IF(参照!E1027="","",参照!E1027)</f>
        <v>1.8900000000000001E-4</v>
      </c>
      <c r="AZ1027" s="52" t="str">
        <f>IF(参照!F1027="","",参照!F1027)</f>
        <v>アスエネ(株)</v>
      </c>
      <c r="BA1027" s="52" t="str">
        <f>IF(参照!G1027="","",参照!G1027)</f>
        <v>アスエネ(株)_メニューB</v>
      </c>
      <c r="BB1027" s="52">
        <f t="shared" si="46"/>
        <v>0.189</v>
      </c>
      <c r="BD1027" s="52" t="str">
        <f>IF(参照!L1027="","",参照!L1027)</f>
        <v/>
      </c>
    </row>
    <row r="1028" spans="47:56">
      <c r="AU1028" s="52" t="str">
        <f>IF(参照!A1028="","",参照!A1028)</f>
        <v/>
      </c>
      <c r="AV1028" s="52" t="str">
        <f>IF(参照!B1028="","",参照!B1028)</f>
        <v/>
      </c>
      <c r="AW1028" s="52" t="str">
        <f>IF(参照!C1028="","",参照!C1028)</f>
        <v/>
      </c>
      <c r="AX1028" s="52" t="str">
        <f>IF(参照!D1028="","",参照!D1028)</f>
        <v>メニューC</v>
      </c>
      <c r="AY1028" s="52">
        <f>IF(参照!E1028="","",参照!E1028)</f>
        <v>3.0199999999999997E-4</v>
      </c>
      <c r="AZ1028" s="52" t="str">
        <f>IF(参照!F1028="","",参照!F1028)</f>
        <v>アスエネ(株)</v>
      </c>
      <c r="BA1028" s="52" t="str">
        <f>IF(参照!G1028="","",参照!G1028)</f>
        <v>アスエネ(株)_メニューC</v>
      </c>
      <c r="BB1028" s="52">
        <f t="shared" si="46"/>
        <v>0.30199999999999999</v>
      </c>
      <c r="BD1028" s="52" t="str">
        <f>IF(参照!L1028="","",参照!L1028)</f>
        <v/>
      </c>
    </row>
    <row r="1029" spans="47:56">
      <c r="AU1029" s="52" t="str">
        <f>IF(参照!A1029="","",参照!A1029)</f>
        <v/>
      </c>
      <c r="AV1029" s="52" t="str">
        <f>IF(参照!B1029="","",参照!B1029)</f>
        <v/>
      </c>
      <c r="AW1029" s="52" t="str">
        <f>IF(参照!C1029="","",参照!C1029)</f>
        <v/>
      </c>
      <c r="AX1029" s="52" t="str">
        <f>IF(参照!D1029="","",参照!D1029)</f>
        <v>メニューD</v>
      </c>
      <c r="AY1029" s="52">
        <f>IF(参照!E1029="","",参照!E1029)</f>
        <v>3.39E-4</v>
      </c>
      <c r="AZ1029" s="52" t="str">
        <f>IF(参照!F1029="","",参照!F1029)</f>
        <v>アスエネ(株)</v>
      </c>
      <c r="BA1029" s="52" t="str">
        <f>IF(参照!G1029="","",参照!G1029)</f>
        <v>アスエネ(株)_メニューD</v>
      </c>
      <c r="BB1029" s="52">
        <f t="shared" ref="BB1029:BB1092" si="47">AY1029*1000</f>
        <v>0.33900000000000002</v>
      </c>
      <c r="BD1029" s="52" t="str">
        <f>IF(参照!L1029="","",参照!L1029)</f>
        <v/>
      </c>
    </row>
    <row r="1030" spans="47:56">
      <c r="AU1030" s="52" t="str">
        <f>IF(参照!A1030="","",参照!A1030)</f>
        <v/>
      </c>
      <c r="AV1030" s="52" t="str">
        <f>IF(参照!B1030="","",参照!B1030)</f>
        <v/>
      </c>
      <c r="AW1030" s="52" t="str">
        <f>IF(参照!C1030="","",参照!C1030)</f>
        <v/>
      </c>
      <c r="AX1030" s="52" t="str">
        <f>IF(参照!D1030="","",参照!D1030)</f>
        <v>メニューE</v>
      </c>
      <c r="AY1030" s="52">
        <f>IF(参照!E1030="","",参照!E1030)</f>
        <v>3.6699999999999998E-4</v>
      </c>
      <c r="AZ1030" s="52" t="str">
        <f>IF(参照!F1030="","",参照!F1030)</f>
        <v>アスエネ(株)</v>
      </c>
      <c r="BA1030" s="52" t="str">
        <f>IF(参照!G1030="","",参照!G1030)</f>
        <v>アスエネ(株)_メニューE</v>
      </c>
      <c r="BB1030" s="52">
        <f t="shared" si="47"/>
        <v>0.36699999999999999</v>
      </c>
      <c r="BD1030" s="52" t="str">
        <f>IF(参照!L1030="","",参照!L1030)</f>
        <v/>
      </c>
    </row>
    <row r="1031" spans="47:56">
      <c r="AU1031" s="52" t="str">
        <f>IF(参照!A1031="","",参照!A1031)</f>
        <v/>
      </c>
      <c r="AV1031" s="52" t="str">
        <f>IF(参照!B1031="","",参照!B1031)</f>
        <v/>
      </c>
      <c r="AW1031" s="52" t="str">
        <f>IF(参照!C1031="","",参照!C1031)</f>
        <v/>
      </c>
      <c r="AX1031" s="52" t="str">
        <f>IF(参照!D1031="","",参照!D1031)</f>
        <v>(参考値)事業者全体</v>
      </c>
      <c r="AY1031" s="52">
        <f>IF(参照!E1031="","",参照!E1031)</f>
        <v>4.4000000000000002E-4</v>
      </c>
      <c r="AZ1031" s="52" t="str">
        <f>IF(参照!F1031="","",参照!F1031)</f>
        <v>アスエネ(株)</v>
      </c>
      <c r="BA1031" s="52" t="str">
        <f>IF(参照!G1031="","",参照!G1031)</f>
        <v>アスエネ(株)_(参考値)事業者全体</v>
      </c>
      <c r="BB1031" s="52">
        <f t="shared" si="47"/>
        <v>0.44</v>
      </c>
      <c r="BD1031" s="52" t="str">
        <f>IF(参照!L1031="","",参照!L1031)</f>
        <v/>
      </c>
    </row>
    <row r="1032" spans="47:56">
      <c r="AU1032" s="52" t="str">
        <f>IF(参照!A1032="","",参照!A1032)</f>
        <v>A0679</v>
      </c>
      <c r="AV1032" s="52" t="str">
        <f>IF(参照!B1032="","",参照!B1032)</f>
        <v>ＴＥＰＣＯライフサービス(株)</v>
      </c>
      <c r="AW1032" s="52">
        <f>IF(参照!C1032="","",参照!C1032)</f>
        <v>4.9299999999999995E-4</v>
      </c>
      <c r="AX1032" s="52" t="str">
        <f>IF(参照!D1032="","",参照!D1032)</f>
        <v/>
      </c>
      <c r="AY1032" s="52">
        <f>IF(参照!E1032="","",参照!E1032)</f>
        <v>4.44E-4</v>
      </c>
      <c r="AZ1032" s="52" t="str">
        <f>IF(参照!F1032="","",参照!F1032)</f>
        <v>ＴＥＰＣＯライフサービス(株)</v>
      </c>
      <c r="BA1032" s="52" t="str">
        <f>IF(参照!G1032="","",参照!G1032)</f>
        <v>ＴＥＰＣＯライフサービス(株)_</v>
      </c>
      <c r="BB1032" s="52">
        <f t="shared" si="47"/>
        <v>0.44400000000000001</v>
      </c>
      <c r="BD1032" s="52" t="str">
        <f>IF(参照!L1032="","",参照!L1032)</f>
        <v/>
      </c>
    </row>
    <row r="1033" spans="47:56">
      <c r="AU1033" s="52" t="str">
        <f>IF(参照!A1033="","",参照!A1033)</f>
        <v>A0680</v>
      </c>
      <c r="AV1033" s="52" t="str">
        <f>IF(参照!B1033="","",参照!B1033)</f>
        <v>会津エナジー(株)</v>
      </c>
      <c r="AW1033" s="52">
        <f>IF(参照!C1033="","",参照!C1033)</f>
        <v>1E-4</v>
      </c>
      <c r="AX1033" s="52" t="str">
        <f>IF(参照!D1033="","",参照!D1033)</f>
        <v/>
      </c>
      <c r="AY1033" s="52">
        <f>IF(参照!E1033="","",参照!E1033)</f>
        <v>5.0500000000000002E-4</v>
      </c>
      <c r="AZ1033" s="52" t="str">
        <f>IF(参照!F1033="","",参照!F1033)</f>
        <v>会津エナジー(株)</v>
      </c>
      <c r="BA1033" s="52" t="str">
        <f>IF(参照!G1033="","",参照!G1033)</f>
        <v>会津エナジー(株)_</v>
      </c>
      <c r="BB1033" s="52">
        <f t="shared" si="47"/>
        <v>0.505</v>
      </c>
      <c r="BD1033" s="52" t="str">
        <f>IF(参照!L1033="","",参照!L1033)</f>
        <v/>
      </c>
    </row>
    <row r="1034" spans="47:56">
      <c r="AU1034" s="52" t="str">
        <f>IF(参照!A1034="","",参照!A1034)</f>
        <v>A0681</v>
      </c>
      <c r="AV1034" s="52" t="str">
        <f>IF(参照!B1034="","",参照!B1034)</f>
        <v>うべ未来エネルギー(株)</v>
      </c>
      <c r="AW1034" s="52">
        <f>IF(参照!C1034="","",参照!C1034)</f>
        <v>2.9700000000000001E-4</v>
      </c>
      <c r="AX1034" s="52" t="str">
        <f>IF(参照!D1034="","",参照!D1034)</f>
        <v/>
      </c>
      <c r="AY1034" s="52">
        <f>IF(参照!E1034="","",参照!E1034)</f>
        <v>4.9100000000000001E-4</v>
      </c>
      <c r="AZ1034" s="52" t="str">
        <f>IF(参照!F1034="","",参照!F1034)</f>
        <v>うべ未来エネルギー(株)</v>
      </c>
      <c r="BA1034" s="52" t="str">
        <f>IF(参照!G1034="","",参照!G1034)</f>
        <v>うべ未来エネルギー(株)_</v>
      </c>
      <c r="BB1034" s="52">
        <f t="shared" si="47"/>
        <v>0.49099999999999999</v>
      </c>
      <c r="BD1034" s="52" t="str">
        <f>IF(参照!L1034="","",参照!L1034)</f>
        <v/>
      </c>
    </row>
    <row r="1035" spans="47:56">
      <c r="AU1035" s="52" t="str">
        <f>IF(参照!A1035="","",参照!A1035)</f>
        <v>A0683</v>
      </c>
      <c r="AV1035" s="52" t="str">
        <f>IF(参照!B1035="","",参照!B1035)</f>
        <v>永井自動車工業(株)</v>
      </c>
      <c r="AW1035" s="52">
        <f>IF(参照!C1035="","",参照!C1035)</f>
        <v>4.7299999999999995E-4</v>
      </c>
      <c r="AX1035" s="52" t="str">
        <f>IF(参照!D1035="","",参照!D1035)</f>
        <v/>
      </c>
      <c r="AY1035" s="52">
        <f>IF(参照!E1035="","",参照!E1035)</f>
        <v>4.17E-4</v>
      </c>
      <c r="AZ1035" s="52" t="str">
        <f>IF(参照!F1035="","",参照!F1035)</f>
        <v>永井自動車工業(株)</v>
      </c>
      <c r="BA1035" s="52" t="str">
        <f>IF(参照!G1035="","",参照!G1035)</f>
        <v>永井自動車工業(株)_</v>
      </c>
      <c r="BB1035" s="52">
        <f t="shared" si="47"/>
        <v>0.41699999999999998</v>
      </c>
      <c r="BD1035" s="52" t="str">
        <f>IF(参照!L1035="","",参照!L1035)</f>
        <v/>
      </c>
    </row>
    <row r="1036" spans="47:56">
      <c r="AU1036" s="52" t="str">
        <f>IF(参照!A1036="","",参照!A1036)</f>
        <v>A0684</v>
      </c>
      <c r="AV1036" s="52" t="str">
        <f>IF(参照!B1036="","",参照!B1036)</f>
        <v>小島電機工業(株)</v>
      </c>
      <c r="AW1036" s="52">
        <f>IF(参照!C1036="","",参照!C1036)</f>
        <v>5.1500000000000005E-4</v>
      </c>
      <c r="AX1036" s="52" t="str">
        <f>IF(参照!D1036="","",参照!D1036)</f>
        <v/>
      </c>
      <c r="AY1036" s="52">
        <f>IF(参照!E1036="","",参照!E1036)</f>
        <v>5.6700000000000001E-4</v>
      </c>
      <c r="AZ1036" s="52" t="str">
        <f>IF(参照!F1036="","",参照!F1036)</f>
        <v>小島電機工業(株)</v>
      </c>
      <c r="BA1036" s="52" t="str">
        <f>IF(参照!G1036="","",参照!G1036)</f>
        <v>小島電機工業(株)_</v>
      </c>
      <c r="BB1036" s="52">
        <f t="shared" si="47"/>
        <v>0.56700000000000006</v>
      </c>
      <c r="BD1036" s="52" t="str">
        <f>IF(参照!L1036="","",参照!L1036)</f>
        <v/>
      </c>
    </row>
    <row r="1037" spans="47:56">
      <c r="AU1037" s="52" t="str">
        <f>IF(参照!A1037="","",参照!A1037)</f>
        <v>A0685</v>
      </c>
      <c r="AV1037" s="52" t="str">
        <f>IF(参照!B1037="","",参照!B1037)</f>
        <v>陸前高田しみんエネルギー(株)</v>
      </c>
      <c r="AW1037" s="52">
        <f>IF(参照!C1037="","",参照!C1037)</f>
        <v>4.9299999999999995E-4</v>
      </c>
      <c r="AX1037" s="52" t="str">
        <f>IF(参照!D1037="","",参照!D1037)</f>
        <v/>
      </c>
      <c r="AY1037" s="52">
        <f>IF(参照!E1037="","",参照!E1037)</f>
        <v>5.1699999999999999E-4</v>
      </c>
      <c r="AZ1037" s="52" t="str">
        <f>IF(参照!F1037="","",参照!F1037)</f>
        <v>陸前高田しみんエネルギー(株)</v>
      </c>
      <c r="BA1037" s="52" t="str">
        <f>IF(参照!G1037="","",参照!G1037)</f>
        <v>陸前高田しみんエネルギー(株)_</v>
      </c>
      <c r="BB1037" s="52">
        <f t="shared" si="47"/>
        <v>0.51700000000000002</v>
      </c>
      <c r="BD1037" s="52" t="str">
        <f>IF(参照!L1037="","",参照!L1037)</f>
        <v/>
      </c>
    </row>
    <row r="1038" spans="47:56">
      <c r="AU1038" s="52" t="str">
        <f>IF(参照!A1038="","",参照!A1038)</f>
        <v>A0687</v>
      </c>
      <c r="AV1038" s="52" t="str">
        <f>IF(参照!B1038="","",参照!B1038)</f>
        <v>(株)チャームドライフ</v>
      </c>
      <c r="AW1038" s="52">
        <f>IF(参照!C1038="","",参照!C1038)</f>
        <v>4.73E-4</v>
      </c>
      <c r="AX1038" s="52" t="str">
        <f>IF(参照!D1038="","",参照!D1038)</f>
        <v/>
      </c>
      <c r="AY1038" s="52">
        <f>IF(参照!E1038="","",参照!E1038)</f>
        <v>5.1400000000000003E-4</v>
      </c>
      <c r="AZ1038" s="52" t="str">
        <f>IF(参照!F1038="","",参照!F1038)</f>
        <v>(株)チャームドライフ</v>
      </c>
      <c r="BA1038" s="52" t="str">
        <f>IF(参照!G1038="","",参照!G1038)</f>
        <v>(株)チャームドライフ_</v>
      </c>
      <c r="BB1038" s="52">
        <f t="shared" si="47"/>
        <v>0.51400000000000001</v>
      </c>
      <c r="BD1038" s="52" t="str">
        <f>IF(参照!L1038="","",参照!L1038)</f>
        <v/>
      </c>
    </row>
    <row r="1039" spans="47:56">
      <c r="AU1039" s="52" t="str">
        <f>IF(参照!A1039="","",参照!A1039)</f>
        <v>A0689</v>
      </c>
      <c r="AV1039" s="52" t="str">
        <f>IF(参照!B1039="","",参照!B1039)</f>
        <v>スターティア(株)</v>
      </c>
      <c r="AW1039" s="52">
        <f>IF(参照!C1039="","",参照!C1039)</f>
        <v>5.1599999999999997E-4</v>
      </c>
      <c r="AX1039" s="52" t="str">
        <f>IF(参照!D1039="","",参照!D1039)</f>
        <v>メニューA</v>
      </c>
      <c r="AY1039" s="52">
        <f>IF(参照!E1039="","",参照!E1039)</f>
        <v>0</v>
      </c>
      <c r="AZ1039" s="52" t="str">
        <f>IF(参照!F1039="","",参照!F1039)</f>
        <v>スターティア(株)</v>
      </c>
      <c r="BA1039" s="52" t="str">
        <f>IF(参照!G1039="","",参照!G1039)</f>
        <v>スターティア(株)_メニューA</v>
      </c>
      <c r="BB1039" s="52">
        <f t="shared" si="47"/>
        <v>0</v>
      </c>
      <c r="BD1039" s="52" t="str">
        <f>IF(参照!L1039="","",参照!L1039)</f>
        <v/>
      </c>
    </row>
    <row r="1040" spans="47:56">
      <c r="AU1040" s="52" t="str">
        <f>IF(参照!A1040="","",参照!A1040)</f>
        <v/>
      </c>
      <c r="AV1040" s="52" t="str">
        <f>IF(参照!B1040="","",参照!B1040)</f>
        <v/>
      </c>
      <c r="AW1040" s="52" t="str">
        <f>IF(参照!C1040="","",参照!C1040)</f>
        <v/>
      </c>
      <c r="AX1040" s="52" t="str">
        <f>IF(参照!D1040="","",参照!D1040)</f>
        <v>メニューB(残差)</v>
      </c>
      <c r="AY1040" s="52">
        <f>IF(参照!E1040="","",参照!E1040)</f>
        <v>5.4900000000000001E-4</v>
      </c>
      <c r="AZ1040" s="52" t="str">
        <f>IF(参照!F1040="","",参照!F1040)</f>
        <v>スターティア(株)</v>
      </c>
      <c r="BA1040" s="52" t="str">
        <f>IF(参照!G1040="","",参照!G1040)</f>
        <v>スターティア(株)_メニューB(残差)</v>
      </c>
      <c r="BB1040" s="52">
        <f t="shared" si="47"/>
        <v>0.54900000000000004</v>
      </c>
      <c r="BD1040" s="52" t="str">
        <f>IF(参照!L1040="","",参照!L1040)</f>
        <v/>
      </c>
    </row>
    <row r="1041" spans="47:56">
      <c r="AU1041" s="52" t="str">
        <f>IF(参照!A1041="","",参照!A1041)</f>
        <v/>
      </c>
      <c r="AV1041" s="52" t="str">
        <f>IF(参照!B1041="","",参照!B1041)</f>
        <v/>
      </c>
      <c r="AW1041" s="52" t="str">
        <f>IF(参照!C1041="","",参照!C1041)</f>
        <v/>
      </c>
      <c r="AX1041" s="52" t="str">
        <f>IF(参照!D1041="","",参照!D1041)</f>
        <v>(参考値)事業者全体</v>
      </c>
      <c r="AY1041" s="52">
        <f>IF(参照!E1041="","",参照!E1041)</f>
        <v>5.6800000000000004E-4</v>
      </c>
      <c r="AZ1041" s="52" t="str">
        <f>IF(参照!F1041="","",参照!F1041)</f>
        <v>スターティア(株)</v>
      </c>
      <c r="BA1041" s="52" t="str">
        <f>IF(参照!G1041="","",参照!G1041)</f>
        <v>スターティア(株)_(参考値)事業者全体</v>
      </c>
      <c r="BB1041" s="52">
        <f t="shared" si="47"/>
        <v>0.56800000000000006</v>
      </c>
      <c r="BD1041" s="52" t="str">
        <f>IF(参照!L1041="","",参照!L1041)</f>
        <v/>
      </c>
    </row>
    <row r="1042" spans="47:56">
      <c r="AU1042" s="52" t="str">
        <f>IF(参照!A1042="","",参照!A1042)</f>
        <v>A0690</v>
      </c>
      <c r="AV1042" s="52" t="str">
        <f>IF(参照!B1042="","",参照!B1042)</f>
        <v>東広島スマートエネルギー(株)</v>
      </c>
      <c r="AW1042" s="52">
        <f>IF(参照!C1042="","",参照!C1042)</f>
        <v>5.6899999999999995E-4</v>
      </c>
      <c r="AX1042" s="52" t="str">
        <f>IF(参照!D1042="","",参照!D1042)</f>
        <v/>
      </c>
      <c r="AY1042" s="52">
        <f>IF(参照!E1042="","",参照!E1042)</f>
        <v>4.44E-4</v>
      </c>
      <c r="AZ1042" s="52" t="str">
        <f>IF(参照!F1042="","",参照!F1042)</f>
        <v>東広島スマートエネルギー(株)</v>
      </c>
      <c r="BA1042" s="52" t="str">
        <f>IF(参照!G1042="","",参照!G1042)</f>
        <v>東広島スマートエネルギー(株)_</v>
      </c>
      <c r="BB1042" s="52">
        <f t="shared" si="47"/>
        <v>0.44400000000000001</v>
      </c>
      <c r="BD1042" s="52" t="str">
        <f>IF(参照!L1042="","",参照!L1042)</f>
        <v/>
      </c>
    </row>
    <row r="1043" spans="47:56">
      <c r="AU1043" s="52" t="str">
        <f>IF(参照!A1043="","",参照!A1043)</f>
        <v>A0692</v>
      </c>
      <c r="AV1043" s="52" t="str">
        <f>IF(参照!B1043="","",参照!B1043)</f>
        <v>旭化成(株)</v>
      </c>
      <c r="AW1043" s="52">
        <f>IF(参照!C1043="","",参照!C1043)</f>
        <v>4.7699999999999999E-4</v>
      </c>
      <c r="AX1043" s="52" t="str">
        <f>IF(参照!D1043="","",参照!D1043)</f>
        <v>メニューA</v>
      </c>
      <c r="AY1043" s="52">
        <f>IF(参照!E1043="","",参照!E1043)</f>
        <v>3.1500000000000001E-4</v>
      </c>
      <c r="AZ1043" s="52" t="str">
        <f>IF(参照!F1043="","",参照!F1043)</f>
        <v>旭化成(株)</v>
      </c>
      <c r="BA1043" s="52" t="str">
        <f>IF(参照!G1043="","",参照!G1043)</f>
        <v>旭化成(株)_メニューA</v>
      </c>
      <c r="BB1043" s="52">
        <f t="shared" si="47"/>
        <v>0.315</v>
      </c>
      <c r="BD1043" s="52" t="str">
        <f>IF(参照!L1043="","",参照!L1043)</f>
        <v/>
      </c>
    </row>
    <row r="1044" spans="47:56">
      <c r="AU1044" s="52" t="str">
        <f>IF(参照!A1044="","",参照!A1044)</f>
        <v/>
      </c>
      <c r="AV1044" s="52" t="str">
        <f>IF(参照!B1044="","",参照!B1044)</f>
        <v/>
      </c>
      <c r="AW1044" s="52" t="str">
        <f>IF(参照!C1044="","",参照!C1044)</f>
        <v/>
      </c>
      <c r="AX1044" s="52" t="str">
        <f>IF(参照!D1044="","",参照!D1044)</f>
        <v>メニューB</v>
      </c>
      <c r="AY1044" s="52">
        <f>IF(参照!E1044="","",参照!E1044)</f>
        <v>4.0500000000000003E-4</v>
      </c>
      <c r="AZ1044" s="52" t="str">
        <f>IF(参照!F1044="","",参照!F1044)</f>
        <v>旭化成(株)</v>
      </c>
      <c r="BA1044" s="52" t="str">
        <f>IF(参照!G1044="","",参照!G1044)</f>
        <v>旭化成(株)_メニューB</v>
      </c>
      <c r="BB1044" s="52">
        <f t="shared" si="47"/>
        <v>0.40500000000000003</v>
      </c>
      <c r="BD1044" s="52" t="str">
        <f>IF(参照!L1044="","",参照!L1044)</f>
        <v/>
      </c>
    </row>
    <row r="1045" spans="47:56">
      <c r="AU1045" s="52" t="str">
        <f>IF(参照!A1045="","",参照!A1045)</f>
        <v/>
      </c>
      <c r="AV1045" s="52" t="str">
        <f>IF(参照!B1045="","",参照!B1045)</f>
        <v/>
      </c>
      <c r="AW1045" s="52" t="str">
        <f>IF(参照!C1045="","",参照!C1045)</f>
        <v/>
      </c>
      <c r="AX1045" s="52" t="str">
        <f>IF(参照!D1045="","",参照!D1045)</f>
        <v>メニューC</v>
      </c>
      <c r="AY1045" s="52">
        <f>IF(参照!E1045="","",参照!E1045)</f>
        <v>4.1099999999999996E-4</v>
      </c>
      <c r="AZ1045" s="52" t="str">
        <f>IF(参照!F1045="","",参照!F1045)</f>
        <v>旭化成(株)</v>
      </c>
      <c r="BA1045" s="52" t="str">
        <f>IF(参照!G1045="","",参照!G1045)</f>
        <v>旭化成(株)_メニューC</v>
      </c>
      <c r="BB1045" s="52">
        <f t="shared" si="47"/>
        <v>0.41099999999999998</v>
      </c>
      <c r="BD1045" s="52" t="str">
        <f>IF(参照!L1045="","",参照!L1045)</f>
        <v/>
      </c>
    </row>
    <row r="1046" spans="47:56">
      <c r="AU1046" s="52" t="str">
        <f>IF(参照!A1046="","",参照!A1046)</f>
        <v/>
      </c>
      <c r="AV1046" s="52" t="str">
        <f>IF(参照!B1046="","",参照!B1046)</f>
        <v/>
      </c>
      <c r="AW1046" s="52" t="str">
        <f>IF(参照!C1046="","",参照!C1046)</f>
        <v/>
      </c>
      <c r="AX1046" s="52" t="str">
        <f>IF(参照!D1046="","",参照!D1046)</f>
        <v>メニューD</v>
      </c>
      <c r="AY1046" s="52">
        <f>IF(参照!E1046="","",参照!E1046)</f>
        <v>3.4599999999999995E-4</v>
      </c>
      <c r="AZ1046" s="52" t="str">
        <f>IF(参照!F1046="","",参照!F1046)</f>
        <v>旭化成(株)</v>
      </c>
      <c r="BA1046" s="52" t="str">
        <f>IF(参照!G1046="","",参照!G1046)</f>
        <v>旭化成(株)_メニューD</v>
      </c>
      <c r="BB1046" s="52">
        <f t="shared" si="47"/>
        <v>0.34599999999999997</v>
      </c>
      <c r="BD1046" s="52" t="str">
        <f>IF(参照!L1046="","",参照!L1046)</f>
        <v/>
      </c>
    </row>
    <row r="1047" spans="47:56">
      <c r="AU1047" s="52" t="str">
        <f>IF(参照!A1047="","",参照!A1047)</f>
        <v/>
      </c>
      <c r="AV1047" s="52" t="str">
        <f>IF(参照!B1047="","",参照!B1047)</f>
        <v/>
      </c>
      <c r="AW1047" s="52" t="str">
        <f>IF(参照!C1047="","",参照!C1047)</f>
        <v/>
      </c>
      <c r="AX1047" s="52" t="str">
        <f>IF(参照!D1047="","",参照!D1047)</f>
        <v>メニューE</v>
      </c>
      <c r="AY1047" s="52">
        <f>IF(参照!E1047="","",参照!E1047)</f>
        <v>3.5299999999999996E-4</v>
      </c>
      <c r="AZ1047" s="52" t="str">
        <f>IF(参照!F1047="","",参照!F1047)</f>
        <v>旭化成(株)</v>
      </c>
      <c r="BA1047" s="52" t="str">
        <f>IF(参照!G1047="","",参照!G1047)</f>
        <v>旭化成(株)_メニューE</v>
      </c>
      <c r="BB1047" s="52">
        <f t="shared" si="47"/>
        <v>0.35299999999999998</v>
      </c>
      <c r="BD1047" s="52" t="str">
        <f>IF(参照!L1047="","",参照!L1047)</f>
        <v/>
      </c>
    </row>
    <row r="1048" spans="47:56">
      <c r="AU1048" s="52" t="str">
        <f>IF(参照!A1048="","",参照!A1048)</f>
        <v/>
      </c>
      <c r="AV1048" s="52" t="str">
        <f>IF(参照!B1048="","",参照!B1048)</f>
        <v/>
      </c>
      <c r="AW1048" s="52" t="str">
        <f>IF(参照!C1048="","",参照!C1048)</f>
        <v/>
      </c>
      <c r="AX1048" s="52" t="str">
        <f>IF(参照!D1048="","",参照!D1048)</f>
        <v>メニューF</v>
      </c>
      <c r="AY1048" s="52">
        <f>IF(参照!E1048="","",参照!E1048)</f>
        <v>0</v>
      </c>
      <c r="AZ1048" s="52" t="str">
        <f>IF(参照!F1048="","",参照!F1048)</f>
        <v>旭化成(株)</v>
      </c>
      <c r="BA1048" s="52" t="str">
        <f>IF(参照!G1048="","",参照!G1048)</f>
        <v>旭化成(株)_メニューF</v>
      </c>
      <c r="BB1048" s="52">
        <f t="shared" si="47"/>
        <v>0</v>
      </c>
      <c r="BD1048" s="52" t="str">
        <f>IF(参照!L1048="","",参照!L1048)</f>
        <v/>
      </c>
    </row>
    <row r="1049" spans="47:56">
      <c r="AU1049" s="52" t="str">
        <f>IF(参照!A1049="","",参照!A1049)</f>
        <v/>
      </c>
      <c r="AV1049" s="52" t="str">
        <f>IF(参照!B1049="","",参照!B1049)</f>
        <v/>
      </c>
      <c r="AW1049" s="52" t="str">
        <f>IF(参照!C1049="","",参照!C1049)</f>
        <v/>
      </c>
      <c r="AX1049" s="52" t="str">
        <f>IF(参照!D1049="","",参照!D1049)</f>
        <v>(参考値)事業者全体</v>
      </c>
      <c r="AY1049" s="52">
        <f>IF(参照!E1049="","",参照!E1049)</f>
        <v>5.0699999999999996E-4</v>
      </c>
      <c r="AZ1049" s="52" t="str">
        <f>IF(参照!F1049="","",参照!F1049)</f>
        <v>旭化成(株)</v>
      </c>
      <c r="BA1049" s="52" t="str">
        <f>IF(参照!G1049="","",参照!G1049)</f>
        <v>旭化成(株)_(参考値)事業者全体</v>
      </c>
      <c r="BB1049" s="52">
        <f t="shared" si="47"/>
        <v>0.50700000000000001</v>
      </c>
      <c r="BD1049" s="52" t="str">
        <f>IF(参照!L1049="","",参照!L1049)</f>
        <v/>
      </c>
    </row>
    <row r="1050" spans="47:56">
      <c r="AU1050" s="52" t="str">
        <f>IF(参照!A1050="","",参照!A1050)</f>
        <v>A0693</v>
      </c>
      <c r="AV1050" s="52" t="str">
        <f>IF(参照!B1050="","",参照!B1050)</f>
        <v>京和ガス(株)</v>
      </c>
      <c r="AW1050" s="52">
        <f>IF(参照!C1050="","",参照!C1050)</f>
        <v>5.1500000000000005E-4</v>
      </c>
      <c r="AX1050" s="52" t="str">
        <f>IF(参照!D1050="","",参照!D1050)</f>
        <v/>
      </c>
      <c r="AY1050" s="52">
        <f>IF(参照!E1050="","",参照!E1050)</f>
        <v>4.5899999999999999E-4</v>
      </c>
      <c r="AZ1050" s="52" t="str">
        <f>IF(参照!F1050="","",参照!F1050)</f>
        <v>京和ガス(株)</v>
      </c>
      <c r="BA1050" s="52" t="str">
        <f>IF(参照!G1050="","",参照!G1050)</f>
        <v>京和ガス(株)_</v>
      </c>
      <c r="BB1050" s="52">
        <f t="shared" si="47"/>
        <v>0.45899999999999996</v>
      </c>
      <c r="BD1050" s="52" t="str">
        <f>IF(参照!L1050="","",参照!L1050)</f>
        <v/>
      </c>
    </row>
    <row r="1051" spans="47:56">
      <c r="AU1051" s="52" t="str">
        <f>IF(参照!A1051="","",参照!A1051)</f>
        <v>A0696</v>
      </c>
      <c r="AV1051" s="52" t="str">
        <f>IF(参照!B1051="","",参照!B1051)</f>
        <v>(株)岡崎建材</v>
      </c>
      <c r="AW1051" s="52">
        <f>IF(参照!C1051="","",参照!C1051)</f>
        <v>4.9299999999999995E-4</v>
      </c>
      <c r="AX1051" s="52" t="str">
        <f>IF(参照!D1051="","",参照!D1051)</f>
        <v/>
      </c>
      <c r="AY1051" s="52">
        <f>IF(参照!E1051="","",参照!E1051)</f>
        <v>4.37E-4</v>
      </c>
      <c r="AZ1051" s="52" t="str">
        <f>IF(参照!F1051="","",参照!F1051)</f>
        <v>(株)岡崎建材</v>
      </c>
      <c r="BA1051" s="52" t="str">
        <f>IF(参照!G1051="","",参照!G1051)</f>
        <v>(株)岡崎建材_</v>
      </c>
      <c r="BB1051" s="52">
        <f t="shared" si="47"/>
        <v>0.437</v>
      </c>
      <c r="BD1051" s="52" t="str">
        <f>IF(参照!L1051="","",参照!L1051)</f>
        <v/>
      </c>
    </row>
    <row r="1052" spans="47:56">
      <c r="AU1052" s="52" t="str">
        <f>IF(参照!A1052="","",参照!A1052)</f>
        <v>A0698</v>
      </c>
      <c r="AV1052" s="52" t="str">
        <f>IF(参照!B1052="","",参照!B1052)</f>
        <v>(株)エフオン</v>
      </c>
      <c r="AW1052" s="52" t="str">
        <f>IF(参照!C1052="","",参照!C1052)</f>
        <v>0.000453※</v>
      </c>
      <c r="AX1052" s="52" t="str">
        <f>IF(参照!D1052="","",参照!D1052)</f>
        <v>メニューA</v>
      </c>
      <c r="AY1052" s="52">
        <f>IF(参照!E1052="","",参照!E1052)</f>
        <v>0</v>
      </c>
      <c r="AZ1052" s="52" t="str">
        <f>IF(参照!F1052="","",参照!F1052)</f>
        <v>(株)エフオン</v>
      </c>
      <c r="BA1052" s="52" t="str">
        <f>IF(参照!G1052="","",参照!G1052)</f>
        <v>(株)エフオン_メニューA</v>
      </c>
      <c r="BB1052" s="52">
        <f t="shared" si="47"/>
        <v>0</v>
      </c>
      <c r="BD1052" s="52" t="str">
        <f>IF(参照!L1052="","",参照!L1052)</f>
        <v/>
      </c>
    </row>
    <row r="1053" spans="47:56">
      <c r="AU1053" s="52" t="str">
        <f>IF(参照!A1053="","",参照!A1053)</f>
        <v/>
      </c>
      <c r="AV1053" s="52" t="str">
        <f>IF(参照!B1053="","",参照!B1053)</f>
        <v/>
      </c>
      <c r="AW1053" s="52" t="str">
        <f>IF(参照!C1053="","",参照!C1053)</f>
        <v/>
      </c>
      <c r="AX1053" s="52" t="str">
        <f>IF(参照!D1053="","",参照!D1053)</f>
        <v>メニューB</v>
      </c>
      <c r="AY1053" s="52">
        <f>IF(参照!E1053="","",参照!E1053)</f>
        <v>2.4699999999999999E-4</v>
      </c>
      <c r="AZ1053" s="52" t="str">
        <f>IF(参照!F1053="","",参照!F1053)</f>
        <v>(株)エフオン</v>
      </c>
      <c r="BA1053" s="52" t="str">
        <f>IF(参照!G1053="","",参照!G1053)</f>
        <v>(株)エフオン_メニューB</v>
      </c>
      <c r="BB1053" s="52">
        <f t="shared" si="47"/>
        <v>0.247</v>
      </c>
      <c r="BD1053" s="52" t="str">
        <f>IF(参照!L1053="","",参照!L1053)</f>
        <v/>
      </c>
    </row>
    <row r="1054" spans="47:56">
      <c r="AU1054" s="52" t="str">
        <f>IF(参照!A1054="","",参照!A1054)</f>
        <v/>
      </c>
      <c r="AV1054" s="52" t="str">
        <f>IF(参照!B1054="","",参照!B1054)</f>
        <v/>
      </c>
      <c r="AW1054" s="52" t="str">
        <f>IF(参照!C1054="","",参照!C1054)</f>
        <v/>
      </c>
      <c r="AX1054" s="52" t="str">
        <f>IF(参照!D1054="","",参照!D1054)</f>
        <v>メニューC</v>
      </c>
      <c r="AY1054" s="52">
        <f>IF(参照!E1054="","",参照!E1054)</f>
        <v>2.9499999999999996E-4</v>
      </c>
      <c r="AZ1054" s="52" t="str">
        <f>IF(参照!F1054="","",参照!F1054)</f>
        <v>(株)エフオン</v>
      </c>
      <c r="BA1054" s="52" t="str">
        <f>IF(参照!G1054="","",参照!G1054)</f>
        <v>(株)エフオン_メニューC</v>
      </c>
      <c r="BB1054" s="52">
        <f t="shared" si="47"/>
        <v>0.29499999999999998</v>
      </c>
      <c r="BD1054" s="52" t="str">
        <f>IF(参照!L1054="","",参照!L1054)</f>
        <v/>
      </c>
    </row>
    <row r="1055" spans="47:56">
      <c r="AU1055" s="52" t="str">
        <f>IF(参照!A1055="","",参照!A1055)</f>
        <v/>
      </c>
      <c r="AV1055" s="52" t="str">
        <f>IF(参照!B1055="","",参照!B1055)</f>
        <v/>
      </c>
      <c r="AW1055" s="52" t="str">
        <f>IF(参照!C1055="","",参照!C1055)</f>
        <v/>
      </c>
      <c r="AX1055" s="52" t="str">
        <f>IF(参照!D1055="","",参照!D1055)</f>
        <v>メニューD</v>
      </c>
      <c r="AY1055" s="52">
        <f>IF(参照!E1055="","",参照!E1055)</f>
        <v>3.0899999999999998E-4</v>
      </c>
      <c r="AZ1055" s="52" t="str">
        <f>IF(参照!F1055="","",参照!F1055)</f>
        <v>(株)エフオン</v>
      </c>
      <c r="BA1055" s="52" t="str">
        <f>IF(参照!G1055="","",参照!G1055)</f>
        <v>(株)エフオン_メニューD</v>
      </c>
      <c r="BB1055" s="52">
        <f t="shared" si="47"/>
        <v>0.309</v>
      </c>
      <c r="BD1055" s="52" t="str">
        <f>IF(参照!L1055="","",参照!L1055)</f>
        <v/>
      </c>
    </row>
    <row r="1056" spans="47:56">
      <c r="AU1056" s="52" t="str">
        <f>IF(参照!A1056="","",参照!A1056)</f>
        <v/>
      </c>
      <c r="AV1056" s="52" t="str">
        <f>IF(参照!B1056="","",参照!B1056)</f>
        <v/>
      </c>
      <c r="AW1056" s="52" t="str">
        <f>IF(参照!C1056="","",参照!C1056)</f>
        <v/>
      </c>
      <c r="AX1056" s="52" t="str">
        <f>IF(参照!D1056="","",参照!D1056)</f>
        <v>メニューE</v>
      </c>
      <c r="AY1056" s="52">
        <f>IF(参照!E1056="","",参照!E1056)</f>
        <v>3.3100000000000002E-4</v>
      </c>
      <c r="AZ1056" s="52" t="str">
        <f>IF(参照!F1056="","",参照!F1056)</f>
        <v>(株)エフオン</v>
      </c>
      <c r="BA1056" s="52" t="str">
        <f>IF(参照!G1056="","",参照!G1056)</f>
        <v>(株)エフオン_メニューE</v>
      </c>
      <c r="BB1056" s="52">
        <f t="shared" si="47"/>
        <v>0.33100000000000002</v>
      </c>
      <c r="BD1056" s="52" t="str">
        <f>IF(参照!L1056="","",参照!L1056)</f>
        <v/>
      </c>
    </row>
    <row r="1057" spans="47:56">
      <c r="AU1057" s="52" t="str">
        <f>IF(参照!A1057="","",参照!A1057)</f>
        <v/>
      </c>
      <c r="AV1057" s="52" t="str">
        <f>IF(参照!B1057="","",参照!B1057)</f>
        <v/>
      </c>
      <c r="AW1057" s="52" t="str">
        <f>IF(参照!C1057="","",参照!C1057)</f>
        <v/>
      </c>
      <c r="AX1057" s="52" t="str">
        <f>IF(参照!D1057="","",参照!D1057)</f>
        <v>メニューF</v>
      </c>
      <c r="AY1057" s="52">
        <f>IF(参照!E1057="","",参照!E1057)</f>
        <v>3.3500000000000001E-4</v>
      </c>
      <c r="AZ1057" s="52" t="str">
        <f>IF(参照!F1057="","",参照!F1057)</f>
        <v>(株)エフオン</v>
      </c>
      <c r="BA1057" s="52" t="str">
        <f>IF(参照!G1057="","",参照!G1057)</f>
        <v>(株)エフオン_メニューF</v>
      </c>
      <c r="BB1057" s="52">
        <f t="shared" si="47"/>
        <v>0.33500000000000002</v>
      </c>
      <c r="BD1057" s="52" t="str">
        <f>IF(参照!L1057="","",参照!L1057)</f>
        <v/>
      </c>
    </row>
    <row r="1058" spans="47:56">
      <c r="AU1058" s="52" t="str">
        <f>IF(参照!A1058="","",参照!A1058)</f>
        <v/>
      </c>
      <c r="AV1058" s="52" t="str">
        <f>IF(参照!B1058="","",参照!B1058)</f>
        <v/>
      </c>
      <c r="AW1058" s="52" t="str">
        <f>IF(参照!C1058="","",参照!C1058)</f>
        <v/>
      </c>
      <c r="AX1058" s="52" t="str">
        <f>IF(参照!D1058="","",参照!D1058)</f>
        <v>(参考値)事業者全体</v>
      </c>
      <c r="AY1058" s="52">
        <f>IF(参照!E1058="","",参照!E1058)</f>
        <v>4.1599999999999997E-4</v>
      </c>
      <c r="AZ1058" s="52" t="str">
        <f>IF(参照!F1058="","",参照!F1058)</f>
        <v>(株)エフオン</v>
      </c>
      <c r="BA1058" s="52" t="str">
        <f>IF(参照!G1058="","",参照!G1058)</f>
        <v>(株)エフオン_(参考値)事業者全体</v>
      </c>
      <c r="BB1058" s="52">
        <f t="shared" si="47"/>
        <v>0.41599999999999998</v>
      </c>
      <c r="BD1058" s="52" t="str">
        <f>IF(参照!L1058="","",参照!L1058)</f>
        <v/>
      </c>
    </row>
    <row r="1059" spans="47:56">
      <c r="AU1059" s="52" t="str">
        <f>IF(参照!A1059="","",参照!A1059)</f>
        <v>A0699</v>
      </c>
      <c r="AV1059" s="52" t="str">
        <f>IF(参照!B1059="","",参照!B1059)</f>
        <v>(株)岡崎さくら電力</v>
      </c>
      <c r="AW1059" s="52">
        <f>IF(参照!C1059="","",参照!C1059)</f>
        <v>1.85E-4</v>
      </c>
      <c r="AX1059" s="52" t="str">
        <f>IF(参照!D1059="","",参照!D1059)</f>
        <v/>
      </c>
      <c r="AY1059" s="52">
        <f>IF(参照!E1059="","",参照!E1059)</f>
        <v>3.1700000000000001E-4</v>
      </c>
      <c r="AZ1059" s="52" t="str">
        <f>IF(参照!F1059="","",参照!F1059)</f>
        <v>(株)岡崎さくら電力</v>
      </c>
      <c r="BA1059" s="52" t="str">
        <f>IF(参照!G1059="","",参照!G1059)</f>
        <v>(株)岡崎さくら電力_</v>
      </c>
      <c r="BB1059" s="52">
        <f t="shared" si="47"/>
        <v>0.317</v>
      </c>
      <c r="BD1059" s="52" t="str">
        <f>IF(参照!L1059="","",参照!L1059)</f>
        <v/>
      </c>
    </row>
    <row r="1060" spans="47:56">
      <c r="AU1060" s="52" t="str">
        <f>IF(参照!A1060="","",参照!A1060)</f>
        <v>A0702</v>
      </c>
      <c r="AV1060" s="52" t="str">
        <f>IF(参照!B1060="","",参照!B1060)</f>
        <v>旭マルヰガス(株)</v>
      </c>
      <c r="AW1060" s="52">
        <f>IF(参照!C1060="","",参照!C1060)</f>
        <v>5.1599999999999997E-4</v>
      </c>
      <c r="AX1060" s="52" t="str">
        <f>IF(参照!D1060="","",参照!D1060)</f>
        <v/>
      </c>
      <c r="AY1060" s="52">
        <f>IF(参照!E1060="","",参照!E1060)</f>
        <v>5.6099999999999998E-4</v>
      </c>
      <c r="AZ1060" s="52" t="str">
        <f>IF(参照!F1060="","",参照!F1060)</f>
        <v>旭マルヰガス(株)</v>
      </c>
      <c r="BA1060" s="52" t="str">
        <f>IF(参照!G1060="","",参照!G1060)</f>
        <v>旭マルヰガス(株)_</v>
      </c>
      <c r="BB1060" s="52">
        <f t="shared" si="47"/>
        <v>0.56099999999999994</v>
      </c>
      <c r="BD1060" s="52" t="str">
        <f>IF(参照!L1060="","",参照!L1060)</f>
        <v/>
      </c>
    </row>
    <row r="1061" spans="47:56">
      <c r="AU1061" s="52" t="str">
        <f>IF(参照!A1061="","",参照!A1061)</f>
        <v>A0703</v>
      </c>
      <c r="AV1061" s="52" t="str">
        <f>IF(参照!B1061="","",参照!B1061)</f>
        <v>ＪＲＥトレーディング(株)</v>
      </c>
      <c r="AW1061" s="52" t="str">
        <f>IF(参照!C1061="","",参照!C1061)</f>
        <v>0.000453※</v>
      </c>
      <c r="AX1061" s="52" t="str">
        <f>IF(参照!D1061="","",参照!D1061)</f>
        <v/>
      </c>
      <c r="AY1061" s="52">
        <f>IF(参照!E1061="","",参照!E1061)</f>
        <v>7.0899999999999999E-4</v>
      </c>
      <c r="AZ1061" s="52" t="str">
        <f>IF(参照!F1061="","",参照!F1061)</f>
        <v>ＪＲＥトレーディング(株)</v>
      </c>
      <c r="BA1061" s="52" t="str">
        <f>IF(参照!G1061="","",参照!G1061)</f>
        <v>ＪＲＥトレーディング(株)_</v>
      </c>
      <c r="BB1061" s="52">
        <f t="shared" si="47"/>
        <v>0.70899999999999996</v>
      </c>
      <c r="BD1061" s="52" t="str">
        <f>IF(参照!L1061="","",参照!L1061)</f>
        <v/>
      </c>
    </row>
    <row r="1062" spans="47:56">
      <c r="AU1062" s="52" t="str">
        <f>IF(参照!A1062="","",参照!A1062)</f>
        <v>A0704</v>
      </c>
      <c r="AV1062" s="52" t="str">
        <f>IF(参照!B1062="","",参照!B1062)</f>
        <v>Ｃａｓｔｌｅｔｏｎ　Ｃｏｍｍｏｄｉｔｉｅｓ　Ｊａｐａｎ合同会社</v>
      </c>
      <c r="AW1062" s="52">
        <f>IF(参照!C1062="","",参照!C1062)</f>
        <v>2.05E-4</v>
      </c>
      <c r="AX1062" s="52" t="str">
        <f>IF(参照!D1062="","",参照!D1062)</f>
        <v/>
      </c>
      <c r="AY1062" s="52">
        <f>IF(参照!E1062="","",参照!E1062)</f>
        <v>1.4899999999999999E-4</v>
      </c>
      <c r="AZ1062" s="52" t="str">
        <f>IF(参照!F1062="","",参照!F1062)</f>
        <v>Ｃａｓｔｌｅｔｏｎ　Ｃｏｍｍｏｄｉｔｉｅｓ　Ｊａｐａｎ合同会社</v>
      </c>
      <c r="BA1062" s="52" t="str">
        <f>IF(参照!G1062="","",参照!G1062)</f>
        <v>Ｃａｓｔｌｅｔｏｎ　Ｃｏｍｍｏｄｉｔｉｅｓ　Ｊａｐａｎ合同会社_</v>
      </c>
      <c r="BB1062" s="52">
        <f t="shared" si="47"/>
        <v>0.14899999999999999</v>
      </c>
      <c r="BD1062" s="52" t="str">
        <f>IF(参照!L1062="","",参照!L1062)</f>
        <v/>
      </c>
    </row>
    <row r="1063" spans="47:56">
      <c r="AU1063" s="52" t="str">
        <f>IF(参照!A1063="","",参照!A1063)</f>
        <v>A0705</v>
      </c>
      <c r="AV1063" s="52" t="str">
        <f>IF(参照!B1063="","",参照!B1063)</f>
        <v>神戸電力(株)</v>
      </c>
      <c r="AW1063" s="52">
        <f>IF(参照!C1063="","",参照!C1063)</f>
        <v>6.1799999999999995E-4</v>
      </c>
      <c r="AX1063" s="52" t="str">
        <f>IF(参照!D1063="","",参照!D1063)</f>
        <v/>
      </c>
      <c r="AY1063" s="52">
        <f>IF(参照!E1063="","",参照!E1063)</f>
        <v>6.9200000000000002E-4</v>
      </c>
      <c r="AZ1063" s="52" t="str">
        <f>IF(参照!F1063="","",参照!F1063)</f>
        <v>神戸電力(株)</v>
      </c>
      <c r="BA1063" s="52" t="str">
        <f>IF(参照!G1063="","",参照!G1063)</f>
        <v>神戸電力(株)_</v>
      </c>
      <c r="BB1063" s="52">
        <f t="shared" si="47"/>
        <v>0.69200000000000006</v>
      </c>
      <c r="BD1063" s="52" t="str">
        <f>IF(参照!L1063="","",参照!L1063)</f>
        <v/>
      </c>
    </row>
    <row r="1064" spans="47:56">
      <c r="AU1064" s="52" t="str">
        <f>IF(参照!A1064="","",参照!A1064)</f>
        <v>A0708</v>
      </c>
      <c r="AV1064" s="52" t="str">
        <f>IF(参照!B1064="","",参照!B1064)</f>
        <v>エア・ウォーター・ライフソリューション(株)(旧：エア・ウォーター北海道(株))</v>
      </c>
      <c r="AW1064" s="52">
        <f>IF(参照!C1064="","",参照!C1064)</f>
        <v>6.0300000000000002E-4</v>
      </c>
      <c r="AX1064" s="52" t="str">
        <f>IF(参照!D1064="","",参照!D1064)</f>
        <v/>
      </c>
      <c r="AY1064" s="52">
        <f>IF(参照!E1064="","",参照!E1064)</f>
        <v>5.4699999999999996E-4</v>
      </c>
      <c r="AZ1064" s="52" t="str">
        <f>IF(参照!F1064="","",参照!F1064)</f>
        <v>エア・ウォーター・ライフソリューション(株)(旧：エア・ウォーター北海道(株))</v>
      </c>
      <c r="BA1064" s="52" t="str">
        <f>IF(参照!G1064="","",参照!G1064)</f>
        <v>エア・ウォーター・ライフソリューション(株)(旧：エア・ウォーター北海道(株))_</v>
      </c>
      <c r="BB1064" s="52">
        <f t="shared" si="47"/>
        <v>0.54699999999999993</v>
      </c>
      <c r="BD1064" s="52" t="str">
        <f>IF(参照!L1064="","",参照!L1064)</f>
        <v/>
      </c>
    </row>
    <row r="1065" spans="47:56">
      <c r="AU1065" s="52" t="str">
        <f>IF(参照!A1065="","",参照!A1065)</f>
        <v>A0709</v>
      </c>
      <c r="AV1065" s="52" t="str">
        <f>IF(参照!B1065="","",参照!B1065)</f>
        <v>生活協同組合ひろしま</v>
      </c>
      <c r="AW1065" s="52">
        <f>IF(参照!C1065="","",参照!C1065)</f>
        <v>3.6699999999999998E-4</v>
      </c>
      <c r="AX1065" s="52" t="str">
        <f>IF(参照!D1065="","",参照!D1065)</f>
        <v>メニューA</v>
      </c>
      <c r="AY1065" s="52">
        <f>IF(参照!E1065="","",参照!E1065)</f>
        <v>3.5100000000000002E-4</v>
      </c>
      <c r="AZ1065" s="52" t="str">
        <f>IF(参照!F1065="","",参照!F1065)</f>
        <v>生活協同組合ひろしま</v>
      </c>
      <c r="BA1065" s="52" t="str">
        <f>IF(参照!G1065="","",参照!G1065)</f>
        <v>生活協同組合ひろしま_メニューA</v>
      </c>
      <c r="BB1065" s="52">
        <f t="shared" si="47"/>
        <v>0.35100000000000003</v>
      </c>
      <c r="BD1065" s="52" t="str">
        <f>IF(参照!L1065="","",参照!L1065)</f>
        <v/>
      </c>
    </row>
    <row r="1066" spans="47:56">
      <c r="AU1066" s="52" t="str">
        <f>IF(参照!A1066="","",参照!A1066)</f>
        <v/>
      </c>
      <c r="AV1066" s="52" t="str">
        <f>IF(参照!B1066="","",参照!B1066)</f>
        <v/>
      </c>
      <c r="AW1066" s="52" t="str">
        <f>IF(参照!C1066="","",参照!C1066)</f>
        <v/>
      </c>
      <c r="AX1066" s="52" t="str">
        <f>IF(参照!D1066="","",参照!D1066)</f>
        <v>メニューB(残差)</v>
      </c>
      <c r="AY1066" s="52">
        <f>IF(参照!E1066="","",参照!E1066)</f>
        <v>3.21E-4</v>
      </c>
      <c r="AZ1066" s="52" t="str">
        <f>IF(参照!F1066="","",参照!F1066)</f>
        <v>生活協同組合ひろしま</v>
      </c>
      <c r="BA1066" s="52" t="str">
        <f>IF(参照!G1066="","",参照!G1066)</f>
        <v>生活協同組合ひろしま_メニューB(残差)</v>
      </c>
      <c r="BB1066" s="52">
        <f t="shared" si="47"/>
        <v>0.32100000000000001</v>
      </c>
      <c r="BD1066" s="52" t="str">
        <f>IF(参照!L1066="","",参照!L1066)</f>
        <v/>
      </c>
    </row>
    <row r="1067" spans="47:56">
      <c r="AU1067" s="52" t="str">
        <f>IF(参照!A1067="","",参照!A1067)</f>
        <v/>
      </c>
      <c r="AV1067" s="52" t="str">
        <f>IF(参照!B1067="","",参照!B1067)</f>
        <v/>
      </c>
      <c r="AW1067" s="52" t="str">
        <f>IF(参照!C1067="","",参照!C1067)</f>
        <v/>
      </c>
      <c r="AX1067" s="52" t="str">
        <f>IF(参照!D1067="","",参照!D1067)</f>
        <v>(参考値)事業者全体</v>
      </c>
      <c r="AY1067" s="52">
        <f>IF(参照!E1067="","",参照!E1067)</f>
        <v>3.4200000000000002E-4</v>
      </c>
      <c r="AZ1067" s="52" t="str">
        <f>IF(参照!F1067="","",参照!F1067)</f>
        <v>生活協同組合ひろしま</v>
      </c>
      <c r="BA1067" s="52" t="str">
        <f>IF(参照!G1067="","",参照!G1067)</f>
        <v>生活協同組合ひろしま_(参考値)事業者全体</v>
      </c>
      <c r="BB1067" s="52">
        <f t="shared" si="47"/>
        <v>0.34200000000000003</v>
      </c>
      <c r="BD1067" s="52" t="str">
        <f>IF(参照!L1067="","",参照!L1067)</f>
        <v/>
      </c>
    </row>
    <row r="1068" spans="47:56">
      <c r="AU1068" s="52" t="str">
        <f>IF(参照!A1068="","",参照!A1068)</f>
        <v>A0710</v>
      </c>
      <c r="AV1068" s="52" t="str">
        <f>IF(参照!B1068="","",参照!B1068)</f>
        <v>(株)京楽産業ホールディングス</v>
      </c>
      <c r="AW1068" s="52">
        <f>IF(参照!C1068="","",参照!C1068)</f>
        <v>4.8299999999999998E-4</v>
      </c>
      <c r="AX1068" s="52" t="str">
        <f>IF(参照!D1068="","",参照!D1068)</f>
        <v/>
      </c>
      <c r="AY1068" s="52">
        <f>IF(参照!E1068="","",参照!E1068)</f>
        <v>5.2999999999999998E-4</v>
      </c>
      <c r="AZ1068" s="52" t="str">
        <f>IF(参照!F1068="","",参照!F1068)</f>
        <v>(株)京楽産業ホールディングス</v>
      </c>
      <c r="BA1068" s="52" t="str">
        <f>IF(参照!G1068="","",参照!G1068)</f>
        <v>(株)京楽産業ホールディングス_</v>
      </c>
      <c r="BB1068" s="52">
        <f t="shared" si="47"/>
        <v>0.53</v>
      </c>
      <c r="BD1068" s="52" t="str">
        <f>IF(参照!L1068="","",参照!L1068)</f>
        <v/>
      </c>
    </row>
    <row r="1069" spans="47:56">
      <c r="AU1069" s="52" t="str">
        <f>IF(参照!A1069="","",参照!A1069)</f>
        <v>A0711</v>
      </c>
      <c r="AV1069" s="52" t="str">
        <f>IF(参照!B1069="","",参照!B1069)</f>
        <v>(株)ＲｅｎｏＬａｂｏ</v>
      </c>
      <c r="AW1069" s="52">
        <f>IF(参照!C1069="","",参照!C1069)</f>
        <v>5.1000000000000004E-4</v>
      </c>
      <c r="AX1069" s="52" t="str">
        <f>IF(参照!D1069="","",参照!D1069)</f>
        <v/>
      </c>
      <c r="AY1069" s="52">
        <f>IF(参照!E1069="","",参照!E1069)</f>
        <v>5.6300000000000002E-4</v>
      </c>
      <c r="AZ1069" s="52" t="str">
        <f>IF(参照!F1069="","",参照!F1069)</f>
        <v>(株)ＲｅｎｏＬａｂｏ</v>
      </c>
      <c r="BA1069" s="52" t="str">
        <f>IF(参照!G1069="","",参照!G1069)</f>
        <v>(株)ＲｅｎｏＬａｂｏ_</v>
      </c>
      <c r="BB1069" s="52">
        <f t="shared" si="47"/>
        <v>0.56300000000000006</v>
      </c>
      <c r="BD1069" s="52" t="str">
        <f>IF(参照!L1069="","",参照!L1069)</f>
        <v/>
      </c>
    </row>
    <row r="1070" spans="47:56">
      <c r="AU1070" s="52" t="str">
        <f>IF(参照!A1070="","",参照!A1070)</f>
        <v>A0712</v>
      </c>
      <c r="AV1070" s="52" t="str">
        <f>IF(参照!B1070="","",参照!B1070)</f>
        <v>アークエルテクノロジーズ(株)</v>
      </c>
      <c r="AW1070" s="52">
        <f>IF(参照!C1070="","",参照!C1070)</f>
        <v>5.13E-4</v>
      </c>
      <c r="AX1070" s="52" t="str">
        <f>IF(参照!D1070="","",参照!D1070)</f>
        <v/>
      </c>
      <c r="AY1070" s="52">
        <f>IF(参照!E1070="","",参照!E1070)</f>
        <v>0</v>
      </c>
      <c r="AZ1070" s="52" t="str">
        <f>IF(参照!F1070="","",参照!F1070)</f>
        <v>アークエルテクノロジーズ(株)</v>
      </c>
      <c r="BA1070" s="52" t="str">
        <f>IF(参照!G1070="","",参照!G1070)</f>
        <v>アークエルテクノロジーズ(株)_</v>
      </c>
      <c r="BB1070" s="52">
        <f t="shared" si="47"/>
        <v>0</v>
      </c>
      <c r="BD1070" s="52" t="str">
        <f>IF(参照!L1070="","",参照!L1070)</f>
        <v/>
      </c>
    </row>
    <row r="1071" spans="47:56">
      <c r="AU1071" s="52" t="str">
        <f>IF(参照!A1071="","",参照!A1071)</f>
        <v>A0713</v>
      </c>
      <c r="AV1071" s="52" t="str">
        <f>IF(参照!B1071="","",参照!B1071)</f>
        <v>弥富ガス協同組合</v>
      </c>
      <c r="AW1071" s="52">
        <f>IF(参照!C1071="","",参照!C1071)</f>
        <v>5.2500000000000008E-4</v>
      </c>
      <c r="AX1071" s="52" t="str">
        <f>IF(参照!D1071="","",参照!D1071)</f>
        <v/>
      </c>
      <c r="AY1071" s="52">
        <f>IF(参照!E1071="","",参照!E1071)</f>
        <v>5.6999999999999998E-4</v>
      </c>
      <c r="AZ1071" s="52" t="str">
        <f>IF(参照!F1071="","",参照!F1071)</f>
        <v>弥富ガス協同組合</v>
      </c>
      <c r="BA1071" s="52" t="str">
        <f>IF(参照!G1071="","",参照!G1071)</f>
        <v>弥富ガス協同組合_</v>
      </c>
      <c r="BB1071" s="52">
        <f t="shared" si="47"/>
        <v>0.56999999999999995</v>
      </c>
      <c r="BD1071" s="52" t="str">
        <f>IF(参照!L1071="","",参照!L1071)</f>
        <v/>
      </c>
    </row>
    <row r="1072" spans="47:56">
      <c r="AU1072" s="52" t="str">
        <f>IF(参照!A1072="","",参照!A1072)</f>
        <v>A0714</v>
      </c>
      <c r="AV1072" s="52" t="str">
        <f>IF(参照!B1072="","",参照!B1072)</f>
        <v>エルメック(株)</v>
      </c>
      <c r="AW1072" s="52">
        <f>IF(参照!C1072="","",参照!C1072)</f>
        <v>3.9100000000000002E-4</v>
      </c>
      <c r="AX1072" s="52" t="str">
        <f>IF(参照!D1072="","",参照!D1072)</f>
        <v/>
      </c>
      <c r="AY1072" s="52">
        <f>IF(参照!E1072="","",参照!E1072)</f>
        <v>3.3500000000000001E-4</v>
      </c>
      <c r="AZ1072" s="52" t="str">
        <f>IF(参照!F1072="","",参照!F1072)</f>
        <v>エルメック(株)</v>
      </c>
      <c r="BA1072" s="52" t="str">
        <f>IF(参照!G1072="","",参照!G1072)</f>
        <v>エルメック(株)_</v>
      </c>
      <c r="BB1072" s="52">
        <f t="shared" si="47"/>
        <v>0.33500000000000002</v>
      </c>
      <c r="BD1072" s="52" t="str">
        <f>IF(参照!L1072="","",参照!L1072)</f>
        <v/>
      </c>
    </row>
    <row r="1073" spans="47:56">
      <c r="AU1073" s="52" t="str">
        <f>IF(参照!A1073="","",参照!A1073)</f>
        <v>A0715</v>
      </c>
      <c r="AV1073" s="52" t="str">
        <f>IF(参照!B1073="","",参照!B1073)</f>
        <v>(株)オズエナジー</v>
      </c>
      <c r="AW1073" s="52">
        <f>IF(参照!C1073="","",参照!C1073)</f>
        <v>4.9600000000000002E-4</v>
      </c>
      <c r="AX1073" s="52" t="str">
        <f>IF(参照!D1073="","",参照!D1073)</f>
        <v/>
      </c>
      <c r="AY1073" s="52">
        <f>IF(参照!E1073="","",参照!E1073)</f>
        <v>5.4299999999999997E-4</v>
      </c>
      <c r="AZ1073" s="52" t="str">
        <f>IF(参照!F1073="","",参照!F1073)</f>
        <v>(株)オズエナジー</v>
      </c>
      <c r="BA1073" s="52" t="str">
        <f>IF(参照!G1073="","",参照!G1073)</f>
        <v>(株)オズエナジー_</v>
      </c>
      <c r="BB1073" s="52">
        <f t="shared" si="47"/>
        <v>0.54299999999999993</v>
      </c>
      <c r="BD1073" s="52" t="str">
        <f>IF(参照!L1073="","",参照!L1073)</f>
        <v/>
      </c>
    </row>
    <row r="1074" spans="47:56">
      <c r="AU1074" s="52" t="str">
        <f>IF(参照!A1074="","",参照!A1074)</f>
        <v>A0716</v>
      </c>
      <c r="AV1074" s="52" t="str">
        <f>IF(参照!B1074="","",参照!B1074)</f>
        <v>レモンガス(株)</v>
      </c>
      <c r="AW1074" s="52">
        <f>IF(参照!C1074="","",参照!C1074)</f>
        <v>4.6000000000000001E-4</v>
      </c>
      <c r="AX1074" s="52" t="str">
        <f>IF(参照!D1074="","",参照!D1074)</f>
        <v/>
      </c>
      <c r="AY1074" s="52">
        <f>IF(参照!E1074="","",参照!E1074)</f>
        <v>4.0400000000000001E-4</v>
      </c>
      <c r="AZ1074" s="52" t="str">
        <f>IF(参照!F1074="","",参照!F1074)</f>
        <v>レモンガス(株)</v>
      </c>
      <c r="BA1074" s="52" t="str">
        <f>IF(参照!G1074="","",参照!G1074)</f>
        <v>レモンガス(株)_</v>
      </c>
      <c r="BB1074" s="52">
        <f t="shared" si="47"/>
        <v>0.40400000000000003</v>
      </c>
      <c r="BD1074" s="52" t="str">
        <f>IF(参照!L1074="","",参照!L1074)</f>
        <v/>
      </c>
    </row>
    <row r="1075" spans="47:56">
      <c r="AU1075" s="52" t="str">
        <f>IF(参照!A1075="","",参照!A1075)</f>
        <v>A0718</v>
      </c>
      <c r="AV1075" s="52" t="str">
        <f>IF(参照!B1075="","",参照!B1075)</f>
        <v>(株)日本海水</v>
      </c>
      <c r="AW1075" s="52">
        <f>IF(参照!C1075="","",参照!C1075)</f>
        <v>3.7399999999999998E-4</v>
      </c>
      <c r="AX1075" s="52" t="str">
        <f>IF(参照!D1075="","",参照!D1075)</f>
        <v/>
      </c>
      <c r="AY1075" s="52">
        <f>IF(参照!E1075="","",参照!E1075)</f>
        <v>3.1799999999999998E-4</v>
      </c>
      <c r="AZ1075" s="52" t="str">
        <f>IF(参照!F1075="","",参照!F1075)</f>
        <v>(株)日本海水</v>
      </c>
      <c r="BA1075" s="52" t="str">
        <f>IF(参照!G1075="","",参照!G1075)</f>
        <v>(株)日本海水_</v>
      </c>
      <c r="BB1075" s="52">
        <f t="shared" si="47"/>
        <v>0.318</v>
      </c>
      <c r="BD1075" s="52" t="str">
        <f>IF(参照!L1075="","",参照!L1075)</f>
        <v/>
      </c>
    </row>
    <row r="1076" spans="47:56">
      <c r="AU1076" s="52" t="str">
        <f>IF(参照!A1076="","",参照!A1076)</f>
        <v>A0720</v>
      </c>
      <c r="AV1076" s="52" t="str">
        <f>IF(参照!B1076="","",参照!B1076)</f>
        <v>(株)ａｆｔｅｒＦＩＴ</v>
      </c>
      <c r="AW1076" s="52">
        <f>IF(参照!C1076="","",参照!C1076)</f>
        <v>4.9600000000000002E-4</v>
      </c>
      <c r="AX1076" s="52" t="str">
        <f>IF(参照!D1076="","",参照!D1076)</f>
        <v>メニューA</v>
      </c>
      <c r="AY1076" s="52">
        <f>IF(参照!E1076="","",参照!E1076)</f>
        <v>0</v>
      </c>
      <c r="AZ1076" s="52" t="str">
        <f>IF(参照!F1076="","",参照!F1076)</f>
        <v>(株)ａｆｔｅｒＦＩＴ</v>
      </c>
      <c r="BA1076" s="52" t="str">
        <f>IF(参照!G1076="","",参照!G1076)</f>
        <v>(株)ａｆｔｅｒＦＩＴ_メニューA</v>
      </c>
      <c r="BB1076" s="52">
        <f t="shared" si="47"/>
        <v>0</v>
      </c>
      <c r="BD1076" s="52" t="str">
        <f>IF(参照!L1076="","",参照!L1076)</f>
        <v/>
      </c>
    </row>
    <row r="1077" spans="47:56">
      <c r="AU1077" s="52" t="str">
        <f>IF(参照!A1077="","",参照!A1077)</f>
        <v>A0721</v>
      </c>
      <c r="AV1077" s="52" t="str">
        <f>IF(参照!B1077="","",参照!B1077)</f>
        <v>中小企業支援(株)</v>
      </c>
      <c r="AW1077" s="52">
        <f>IF(参照!C1077="","",参照!C1077)</f>
        <v>5.3799999999999996E-4</v>
      </c>
      <c r="AX1077" s="52" t="str">
        <f>IF(参照!D1077="","",参照!D1077)</f>
        <v/>
      </c>
      <c r="AY1077" s="52">
        <f>IF(参照!E1077="","",参照!E1077)</f>
        <v>5.9500000000000004E-4</v>
      </c>
      <c r="AZ1077" s="52" t="str">
        <f>IF(参照!F1077="","",参照!F1077)</f>
        <v>中小企業支援(株)</v>
      </c>
      <c r="BA1077" s="52" t="str">
        <f>IF(参照!G1077="","",参照!G1077)</f>
        <v>中小企業支援(株)_</v>
      </c>
      <c r="BB1077" s="52">
        <f t="shared" si="47"/>
        <v>0.59500000000000008</v>
      </c>
      <c r="BD1077" s="52" t="str">
        <f>IF(参照!L1077="","",参照!L1077)</f>
        <v/>
      </c>
    </row>
    <row r="1078" spans="47:56">
      <c r="AU1078" s="52" t="str">
        <f>IF(参照!A1078="","",参照!A1078)</f>
        <v>A0722</v>
      </c>
      <c r="AV1078" s="52" t="str">
        <f>IF(参照!B1078="","",参照!B1078)</f>
        <v>サントラベラーズサービス有限会社</v>
      </c>
      <c r="AW1078" s="52">
        <f>IF(参照!C1078="","",参照!C1078)</f>
        <v>5.1400000000000003E-4</v>
      </c>
      <c r="AX1078" s="52" t="str">
        <f>IF(参照!D1078="","",参照!D1078)</f>
        <v/>
      </c>
      <c r="AY1078" s="52">
        <f>IF(参照!E1078="","",参照!E1078)</f>
        <v>4.5800000000000002E-4</v>
      </c>
      <c r="AZ1078" s="52" t="str">
        <f>IF(参照!F1078="","",参照!F1078)</f>
        <v>サントラベラーズサービス有限会社</v>
      </c>
      <c r="BA1078" s="52" t="str">
        <f>IF(参照!G1078="","",参照!G1078)</f>
        <v>サントラベラーズサービス有限会社_</v>
      </c>
      <c r="BB1078" s="52">
        <f t="shared" si="47"/>
        <v>0.45800000000000002</v>
      </c>
      <c r="BD1078" s="52" t="str">
        <f>IF(参照!L1078="","",参照!L1078)</f>
        <v/>
      </c>
    </row>
    <row r="1079" spans="47:56">
      <c r="AU1079" s="52" t="str">
        <f>IF(参照!A1079="","",参照!A1079)</f>
        <v>A0725</v>
      </c>
      <c r="AV1079" s="52" t="str">
        <f>IF(参照!B1079="","",参照!B1079)</f>
        <v>合同会社Ｐｅａｋ８</v>
      </c>
      <c r="AW1079" s="52">
        <f>IF(参照!C1079="","",参照!C1079)</f>
        <v>4.75E-4</v>
      </c>
      <c r="AX1079" s="52" t="str">
        <f>IF(参照!D1079="","",参照!D1079)</f>
        <v/>
      </c>
      <c r="AY1079" s="52">
        <f>IF(参照!E1079="","",参照!E1079)</f>
        <v>4.1899999999999999E-4</v>
      </c>
      <c r="AZ1079" s="52" t="str">
        <f>IF(参照!F1079="","",参照!F1079)</f>
        <v>合同会社Ｐｅａｋ８</v>
      </c>
      <c r="BA1079" s="52" t="str">
        <f>IF(参照!G1079="","",参照!G1079)</f>
        <v>合同会社Ｐｅａｋ８_</v>
      </c>
      <c r="BB1079" s="52">
        <f t="shared" si="47"/>
        <v>0.41899999999999998</v>
      </c>
      <c r="BD1079" s="52" t="str">
        <f>IF(参照!L1079="","",参照!L1079)</f>
        <v/>
      </c>
    </row>
    <row r="1080" spans="47:56">
      <c r="AU1080" s="52" t="str">
        <f>IF(参照!A1080="","",参照!A1080)</f>
        <v>A0726</v>
      </c>
      <c r="AV1080" s="52" t="str">
        <f>IF(参照!B1080="","",参照!B1080)</f>
        <v>八千代エンジニヤリング(株)</v>
      </c>
      <c r="AW1080" s="52">
        <f>IF(参照!C1080="","",参照!C1080)</f>
        <v>4.7799999999999996E-4</v>
      </c>
      <c r="AX1080" s="52" t="str">
        <f>IF(参照!D1080="","",参照!D1080)</f>
        <v/>
      </c>
      <c r="AY1080" s="52">
        <f>IF(参照!E1080="","",参照!E1080)</f>
        <v>0</v>
      </c>
      <c r="AZ1080" s="52" t="str">
        <f>IF(参照!F1080="","",参照!F1080)</f>
        <v>八千代エンジニヤリング(株)</v>
      </c>
      <c r="BA1080" s="52" t="str">
        <f>IF(参照!G1080="","",参照!G1080)</f>
        <v>八千代エンジニヤリング(株)_</v>
      </c>
      <c r="BB1080" s="52">
        <f t="shared" si="47"/>
        <v>0</v>
      </c>
      <c r="BD1080" s="52" t="str">
        <f>IF(参照!L1080="","",参照!L1080)</f>
        <v/>
      </c>
    </row>
    <row r="1081" spans="47:56">
      <c r="AU1081" s="52" t="str">
        <f>IF(参照!A1081="","",参照!A1081)</f>
        <v>A0729</v>
      </c>
      <c r="AV1081" s="52" t="str">
        <f>IF(参照!B1081="","",参照!B1081)</f>
        <v>神楽電力(株)</v>
      </c>
      <c r="AW1081" s="52">
        <f>IF(参照!C1081="","",参照!C1081)</f>
        <v>4.4900000000000002E-4</v>
      </c>
      <c r="AX1081" s="52" t="str">
        <f>IF(参照!D1081="","",参照!D1081)</f>
        <v/>
      </c>
      <c r="AY1081" s="52">
        <f>IF(参照!E1081="","",参照!E1081)</f>
        <v>5.5699999999999999E-4</v>
      </c>
      <c r="AZ1081" s="52" t="str">
        <f>IF(参照!F1081="","",参照!F1081)</f>
        <v>神楽電力(株)</v>
      </c>
      <c r="BA1081" s="52" t="str">
        <f>IF(参照!G1081="","",参照!G1081)</f>
        <v>神楽電力(株)_</v>
      </c>
      <c r="BB1081" s="52">
        <f t="shared" si="47"/>
        <v>0.55699999999999994</v>
      </c>
      <c r="BD1081" s="52" t="str">
        <f>IF(参照!L1081="","",参照!L1081)</f>
        <v/>
      </c>
    </row>
    <row r="1082" spans="47:56">
      <c r="AU1082" s="52" t="str">
        <f>IF(参照!A1082="","",参照!A1082)</f>
        <v>A0730</v>
      </c>
      <c r="AV1082" s="52" t="str">
        <f>IF(参照!B1082="","",参照!B1082)</f>
        <v>ゆきぐに新電力(株)</v>
      </c>
      <c r="AW1082" s="52">
        <f>IF(参照!C1082="","",参照!C1082)</f>
        <v>5.22E-4</v>
      </c>
      <c r="AX1082" s="52" t="str">
        <f>IF(参照!D1082="","",参照!D1082)</f>
        <v/>
      </c>
      <c r="AY1082" s="52">
        <f>IF(参照!E1082="","",参照!E1082)</f>
        <v>4.6900000000000002E-4</v>
      </c>
      <c r="AZ1082" s="52" t="str">
        <f>IF(参照!F1082="","",参照!F1082)</f>
        <v>ゆきぐに新電力(株)</v>
      </c>
      <c r="BA1082" s="52" t="str">
        <f>IF(参照!G1082="","",参照!G1082)</f>
        <v>ゆきぐに新電力(株)_</v>
      </c>
      <c r="BB1082" s="52">
        <f t="shared" si="47"/>
        <v>0.46900000000000003</v>
      </c>
      <c r="BD1082" s="52" t="str">
        <f>IF(参照!L1082="","",参照!L1082)</f>
        <v/>
      </c>
    </row>
    <row r="1083" spans="47:56">
      <c r="AU1083" s="52" t="str">
        <f>IF(参照!A1083="","",参照!A1083)</f>
        <v>A0732</v>
      </c>
      <c r="AV1083" s="52" t="str">
        <f>IF(参照!B1083="","",参照!B1083)</f>
        <v>(株)ながさきサステナエナジー</v>
      </c>
      <c r="AW1083" s="52">
        <f>IF(参照!C1083="","",参照!C1083)</f>
        <v>8.1000000000000004E-5</v>
      </c>
      <c r="AX1083" s="52" t="str">
        <f>IF(参照!D1083="","",参照!D1083)</f>
        <v/>
      </c>
      <c r="AY1083" s="52">
        <f>IF(参照!E1083="","",参照!E1083)</f>
        <v>0</v>
      </c>
      <c r="AZ1083" s="52" t="str">
        <f>IF(参照!F1083="","",参照!F1083)</f>
        <v>(株)ながさきサステナエナジー</v>
      </c>
      <c r="BA1083" s="52" t="str">
        <f>IF(参照!G1083="","",参照!G1083)</f>
        <v>(株)ながさきサステナエナジー_</v>
      </c>
      <c r="BB1083" s="52">
        <f t="shared" si="47"/>
        <v>0</v>
      </c>
      <c r="BD1083" s="52" t="str">
        <f>IF(参照!L1083="","",参照!L1083)</f>
        <v/>
      </c>
    </row>
    <row r="1084" spans="47:56">
      <c r="AU1084" s="52" t="str">
        <f>IF(参照!A1084="","",参照!A1084)</f>
        <v>A0734</v>
      </c>
      <c r="AV1084" s="52" t="str">
        <f>IF(参照!B1084="","",参照!B1084)</f>
        <v>(株)Ｉ＆Ｉ</v>
      </c>
      <c r="AW1084" s="52">
        <f>IF(参照!C1084="","",参照!C1084)</f>
        <v>5.3200000000000003E-4</v>
      </c>
      <c r="AX1084" s="52" t="str">
        <f>IF(参照!D1084="","",参照!D1084)</f>
        <v/>
      </c>
      <c r="AY1084" s="52">
        <f>IF(参照!E1084="","",参照!E1084)</f>
        <v>4.7599999999999997E-4</v>
      </c>
      <c r="AZ1084" s="52" t="str">
        <f>IF(参照!F1084="","",参照!F1084)</f>
        <v>(株)Ｉ＆Ｉ</v>
      </c>
      <c r="BA1084" s="52" t="str">
        <f>IF(参照!G1084="","",参照!G1084)</f>
        <v>(株)Ｉ＆Ｉ_</v>
      </c>
      <c r="BB1084" s="52">
        <f t="shared" si="47"/>
        <v>0.47599999999999998</v>
      </c>
      <c r="BD1084" s="52" t="str">
        <f>IF(参照!L1084="","",参照!L1084)</f>
        <v/>
      </c>
    </row>
    <row r="1085" spans="47:56">
      <c r="AU1085" s="52" t="str">
        <f>IF(参照!A1085="","",参照!A1085)</f>
        <v>A0738</v>
      </c>
      <c r="AV1085" s="52" t="str">
        <f>IF(参照!B1085="","",参照!B1085)</f>
        <v>(株)グルーヴエナジー</v>
      </c>
      <c r="AW1085" s="52">
        <f>IF(参照!C1085="","",参照!C1085)</f>
        <v>5.6999999999999998E-4</v>
      </c>
      <c r="AX1085" s="52" t="str">
        <f>IF(参照!D1085="","",参照!D1085)</f>
        <v/>
      </c>
      <c r="AY1085" s="52">
        <f>IF(参照!E1085="","",参照!E1085)</f>
        <v>6.1700000000000004E-4</v>
      </c>
      <c r="AZ1085" s="52" t="str">
        <f>IF(参照!F1085="","",参照!F1085)</f>
        <v>(株)グルーヴエナジー</v>
      </c>
      <c r="BA1085" s="52" t="str">
        <f>IF(参照!G1085="","",参照!G1085)</f>
        <v>(株)グルーヴエナジー_</v>
      </c>
      <c r="BB1085" s="52">
        <f t="shared" si="47"/>
        <v>0.61699999999999999</v>
      </c>
      <c r="BD1085" s="52" t="str">
        <f>IF(参照!L1085="","",参照!L1085)</f>
        <v/>
      </c>
    </row>
    <row r="1086" spans="47:56">
      <c r="AU1086" s="52" t="str">
        <f>IF(参照!A1086="","",参照!A1086)</f>
        <v>A0739</v>
      </c>
      <c r="AV1086" s="52" t="str">
        <f>IF(参照!B1086="","",参照!B1086)</f>
        <v>高知ニューエナジー(株)</v>
      </c>
      <c r="AW1086" s="52">
        <f>IF(参照!C1086="","",参照!C1086)</f>
        <v>4.6599999999999994E-4</v>
      </c>
      <c r="AX1086" s="52" t="str">
        <f>IF(参照!D1086="","",参照!D1086)</f>
        <v/>
      </c>
      <c r="AY1086" s="52">
        <f>IF(参照!E1086="","",参照!E1086)</f>
        <v>4.86E-4</v>
      </c>
      <c r="AZ1086" s="52" t="str">
        <f>IF(参照!F1086="","",参照!F1086)</f>
        <v>高知ニューエナジー(株)</v>
      </c>
      <c r="BA1086" s="52" t="str">
        <f>IF(参照!G1086="","",参照!G1086)</f>
        <v>高知ニューエナジー(株)_</v>
      </c>
      <c r="BB1086" s="52">
        <f t="shared" si="47"/>
        <v>0.48599999999999999</v>
      </c>
      <c r="BD1086" s="52" t="str">
        <f>IF(参照!L1086="","",参照!L1086)</f>
        <v/>
      </c>
    </row>
    <row r="1087" spans="47:56">
      <c r="AU1087" s="52" t="str">
        <f>IF(参照!A1087="","",参照!A1087)</f>
        <v>A0740</v>
      </c>
      <c r="AV1087" s="52" t="str">
        <f>IF(参照!B1087="","",参照!B1087)</f>
        <v>もみじ電力(株)</v>
      </c>
      <c r="AW1087" s="52">
        <f>IF(参照!C1087="","",参照!C1087)</f>
        <v>4.9799999999999996E-4</v>
      </c>
      <c r="AX1087" s="52" t="str">
        <f>IF(参照!D1087="","",参照!D1087)</f>
        <v/>
      </c>
      <c r="AY1087" s="52">
        <f>IF(参照!E1087="","",参照!E1087)</f>
        <v>4.4200000000000001E-4</v>
      </c>
      <c r="AZ1087" s="52" t="str">
        <f>IF(参照!F1087="","",参照!F1087)</f>
        <v>もみじ電力(株)</v>
      </c>
      <c r="BA1087" s="52" t="str">
        <f>IF(参照!G1087="","",参照!G1087)</f>
        <v>もみじ電力(株)_</v>
      </c>
      <c r="BB1087" s="52">
        <f t="shared" si="47"/>
        <v>0.442</v>
      </c>
      <c r="BD1087" s="52" t="str">
        <f>IF(参照!L1087="","",参照!L1087)</f>
        <v/>
      </c>
    </row>
    <row r="1088" spans="47:56">
      <c r="AU1088" s="52" t="str">
        <f>IF(参照!A1088="","",参照!A1088)</f>
        <v>A0742</v>
      </c>
      <c r="AV1088" s="52" t="str">
        <f>IF(参照!B1088="","",参照!B1088)</f>
        <v>(株)縁人</v>
      </c>
      <c r="AW1088" s="52">
        <f>IF(参照!C1088="","",参照!C1088)</f>
        <v>5.8500000000000002E-4</v>
      </c>
      <c r="AX1088" s="52" t="str">
        <f>IF(参照!D1088="","",参照!D1088)</f>
        <v/>
      </c>
      <c r="AY1088" s="52">
        <f>IF(参照!E1088="","",参照!E1088)</f>
        <v>6.2299999999999996E-4</v>
      </c>
      <c r="AZ1088" s="52" t="str">
        <f>IF(参照!F1088="","",参照!F1088)</f>
        <v>(株)縁人</v>
      </c>
      <c r="BA1088" s="52" t="str">
        <f>IF(参照!G1088="","",参照!G1088)</f>
        <v>(株)縁人_</v>
      </c>
      <c r="BB1088" s="52">
        <f t="shared" si="47"/>
        <v>0.623</v>
      </c>
      <c r="BD1088" s="52" t="str">
        <f>IF(参照!L1088="","",参照!L1088)</f>
        <v/>
      </c>
    </row>
    <row r="1089" spans="47:56">
      <c r="AU1089" s="52" t="str">
        <f>IF(参照!A1089="","",参照!A1089)</f>
        <v>A0743</v>
      </c>
      <c r="AV1089" s="52" t="str">
        <f>IF(参照!B1089="","",参照!B1089)</f>
        <v>Ｔ＆Ｔエナジー(株)</v>
      </c>
      <c r="AW1089" s="52">
        <f>IF(参照!C1089="","",参照!C1089)</f>
        <v>4.9299999999999995E-4</v>
      </c>
      <c r="AX1089" s="52" t="str">
        <f>IF(参照!D1089="","",参照!D1089)</f>
        <v/>
      </c>
      <c r="AY1089" s="52">
        <f>IF(参照!E1089="","",参照!E1089)</f>
        <v>4.37E-4</v>
      </c>
      <c r="AZ1089" s="52" t="str">
        <f>IF(参照!F1089="","",参照!F1089)</f>
        <v>Ｔ＆Ｔエナジー(株)</v>
      </c>
      <c r="BA1089" s="52" t="str">
        <f>IF(参照!G1089="","",参照!G1089)</f>
        <v>Ｔ＆Ｔエナジー(株)_</v>
      </c>
      <c r="BB1089" s="52">
        <f t="shared" si="47"/>
        <v>0.437</v>
      </c>
      <c r="BD1089" s="52" t="str">
        <f>IF(参照!L1089="","",参照!L1089)</f>
        <v/>
      </c>
    </row>
    <row r="1090" spans="47:56">
      <c r="AU1090" s="52" t="str">
        <f>IF(参照!A1090="","",参照!A1090)</f>
        <v>A0744</v>
      </c>
      <c r="AV1090" s="52" t="str">
        <f>IF(参照!B1090="","",参照!B1090)</f>
        <v>(株)ルーク</v>
      </c>
      <c r="AW1090" s="52">
        <f>IF(参照!C1090="","",参照!C1090)</f>
        <v>4.4700000000000002E-4</v>
      </c>
      <c r="AX1090" s="52" t="str">
        <f>IF(参照!D1090="","",参照!D1090)</f>
        <v>メニューA</v>
      </c>
      <c r="AY1090" s="52">
        <f>IF(参照!E1090="","",参照!E1090)</f>
        <v>0</v>
      </c>
      <c r="AZ1090" s="52" t="str">
        <f>IF(参照!F1090="","",参照!F1090)</f>
        <v>(株)ルーク</v>
      </c>
      <c r="BA1090" s="52" t="str">
        <f>IF(参照!G1090="","",参照!G1090)</f>
        <v>(株)ルーク_メニューA</v>
      </c>
      <c r="BB1090" s="52">
        <f t="shared" si="47"/>
        <v>0</v>
      </c>
      <c r="BD1090" s="52" t="str">
        <f>IF(参照!L1090="","",参照!L1090)</f>
        <v/>
      </c>
    </row>
    <row r="1091" spans="47:56">
      <c r="AU1091" s="52" t="str">
        <f>IF(参照!A1091="","",参照!A1091)</f>
        <v/>
      </c>
      <c r="AV1091" s="52" t="str">
        <f>IF(参照!B1091="","",参照!B1091)</f>
        <v/>
      </c>
      <c r="AW1091" s="52" t="str">
        <f>IF(参照!C1091="","",参照!C1091)</f>
        <v/>
      </c>
      <c r="AX1091" s="52" t="str">
        <f>IF(参照!D1091="","",参照!D1091)</f>
        <v>メニューB</v>
      </c>
      <c r="AY1091" s="52">
        <f>IF(参照!E1091="","",参照!E1091)</f>
        <v>3.4900000000000003E-4</v>
      </c>
      <c r="AZ1091" s="52" t="str">
        <f>IF(参照!F1091="","",参照!F1091)</f>
        <v>(株)ルーク</v>
      </c>
      <c r="BA1091" s="52" t="str">
        <f>IF(参照!G1091="","",参照!G1091)</f>
        <v>(株)ルーク_メニューB</v>
      </c>
      <c r="BB1091" s="52">
        <f t="shared" si="47"/>
        <v>0.34900000000000003</v>
      </c>
      <c r="BD1091" s="52" t="str">
        <f>IF(参照!L1091="","",参照!L1091)</f>
        <v/>
      </c>
    </row>
    <row r="1092" spans="47:56">
      <c r="AU1092" s="52" t="str">
        <f>IF(参照!A1092="","",参照!A1092)</f>
        <v/>
      </c>
      <c r="AV1092" s="52" t="str">
        <f>IF(参照!B1092="","",参照!B1092)</f>
        <v/>
      </c>
      <c r="AW1092" s="52" t="str">
        <f>IF(参照!C1092="","",参照!C1092)</f>
        <v/>
      </c>
      <c r="AX1092" s="52" t="str">
        <f>IF(参照!D1092="","",参照!D1092)</f>
        <v>メニューC(残差)</v>
      </c>
      <c r="AY1092" s="52">
        <f>IF(参照!E1092="","",参照!E1092)</f>
        <v>3.9100000000000002E-4</v>
      </c>
      <c r="AZ1092" s="52" t="str">
        <f>IF(参照!F1092="","",参照!F1092)</f>
        <v>(株)ルーク</v>
      </c>
      <c r="BA1092" s="52" t="str">
        <f>IF(参照!G1092="","",参照!G1092)</f>
        <v>(株)ルーク_メニューC(残差)</v>
      </c>
      <c r="BB1092" s="52">
        <f t="shared" si="47"/>
        <v>0.39100000000000001</v>
      </c>
      <c r="BD1092" s="52" t="str">
        <f>IF(参照!L1092="","",参照!L1092)</f>
        <v/>
      </c>
    </row>
    <row r="1093" spans="47:56">
      <c r="AU1093" s="52" t="str">
        <f>IF(参照!A1093="","",参照!A1093)</f>
        <v/>
      </c>
      <c r="AV1093" s="52" t="str">
        <f>IF(参照!B1093="","",参照!B1093)</f>
        <v/>
      </c>
      <c r="AW1093" s="52" t="str">
        <f>IF(参照!C1093="","",参照!C1093)</f>
        <v/>
      </c>
      <c r="AX1093" s="52" t="str">
        <f>IF(参照!D1093="","",参照!D1093)</f>
        <v>(参考値)事業者全体</v>
      </c>
      <c r="AY1093" s="52">
        <f>IF(参照!E1093="","",参照!E1093)</f>
        <v>4.3899999999999999E-4</v>
      </c>
      <c r="AZ1093" s="52" t="str">
        <f>IF(参照!F1093="","",参照!F1093)</f>
        <v>(株)ルーク</v>
      </c>
      <c r="BA1093" s="52" t="str">
        <f>IF(参照!G1093="","",参照!G1093)</f>
        <v>(株)ルーク_(参考値)事業者全体</v>
      </c>
      <c r="BB1093" s="52">
        <f t="shared" ref="BB1093:BB1128" si="48">AY1093*1000</f>
        <v>0.439</v>
      </c>
      <c r="BD1093" s="52" t="str">
        <f>IF(参照!L1093="","",参照!L1093)</f>
        <v/>
      </c>
    </row>
    <row r="1094" spans="47:56">
      <c r="AU1094" s="52" t="str">
        <f>IF(参照!A1094="","",参照!A1094)</f>
        <v>A0745</v>
      </c>
      <c r="AV1094" s="52" t="str">
        <f>IF(参照!B1094="","",参照!B1094)</f>
        <v>(株)ふくしま未来パワー</v>
      </c>
      <c r="AW1094" s="52" t="str">
        <f>IF(参照!C1094="","",参照!C1094)</f>
        <v>0.000453※</v>
      </c>
      <c r="AX1094" s="52" t="str">
        <f>IF(参照!D1094="","",参照!D1094)</f>
        <v/>
      </c>
      <c r="AY1094" s="52">
        <f>IF(参照!E1094="","",参照!E1094)</f>
        <v>7.8700000000000005E-4</v>
      </c>
      <c r="AZ1094" s="52" t="str">
        <f>IF(参照!F1094="","",参照!F1094)</f>
        <v>(株)ふくしま未来パワー</v>
      </c>
      <c r="BA1094" s="52" t="str">
        <f>IF(参照!G1094="","",参照!G1094)</f>
        <v>(株)ふくしま未来パワー_</v>
      </c>
      <c r="BB1094" s="52">
        <f t="shared" si="48"/>
        <v>0.78700000000000003</v>
      </c>
      <c r="BD1094" s="52" t="str">
        <f>IF(参照!L1094="","",参照!L1094)</f>
        <v/>
      </c>
    </row>
    <row r="1095" spans="47:56">
      <c r="AU1095" s="52" t="str">
        <f>IF(参照!A1095="","",参照!A1095)</f>
        <v>A0746</v>
      </c>
      <c r="AV1095" s="52" t="str">
        <f>IF(参照!B1095="","",参照!B1095)</f>
        <v>かけがわ報徳パワー(株)</v>
      </c>
      <c r="AW1095" s="52">
        <f>IF(参照!C1095="","",参照!C1095)</f>
        <v>4.6999999999999999E-4</v>
      </c>
      <c r="AX1095" s="52" t="str">
        <f>IF(参照!D1095="","",参照!D1095)</f>
        <v/>
      </c>
      <c r="AY1095" s="52">
        <f>IF(参照!E1095="","",参照!E1095)</f>
        <v>5.2000000000000006E-4</v>
      </c>
      <c r="AZ1095" s="52" t="str">
        <f>IF(参照!F1095="","",参照!F1095)</f>
        <v>かけがわ報徳パワー(株)</v>
      </c>
      <c r="BA1095" s="52" t="str">
        <f>IF(参照!G1095="","",参照!G1095)</f>
        <v>かけがわ報徳パワー(株)_</v>
      </c>
      <c r="BB1095" s="52">
        <f t="shared" si="48"/>
        <v>0.52</v>
      </c>
      <c r="BD1095" s="52" t="str">
        <f>IF(参照!L1095="","",参照!L1095)</f>
        <v/>
      </c>
    </row>
    <row r="1096" spans="47:56">
      <c r="AU1096" s="52" t="str">
        <f>IF(参照!A1096="","",参照!A1096)</f>
        <v>A0747</v>
      </c>
      <c r="AV1096" s="52" t="str">
        <f>IF(参照!B1096="","",参照!B1096)</f>
        <v>ＳｕｓｔａｉｎａｂｌｅＥｎｅｒｇｙ(株)</v>
      </c>
      <c r="AW1096" s="52">
        <f>IF(参照!C1096="","",参照!C1096)</f>
        <v>5.6000000000000006E-4</v>
      </c>
      <c r="AX1096" s="52" t="str">
        <f>IF(参照!D1096="","",参照!D1096)</f>
        <v/>
      </c>
      <c r="AY1096" s="52">
        <f>IF(参照!E1096="","",参照!E1096)</f>
        <v>5.4500000000000002E-4</v>
      </c>
      <c r="AZ1096" s="52" t="str">
        <f>IF(参照!F1096="","",参照!F1096)</f>
        <v>ＳｕｓｔａｉｎａｂｌｅＥｎｅｒｇｙ(株)</v>
      </c>
      <c r="BA1096" s="52" t="str">
        <f>IF(参照!G1096="","",参照!G1096)</f>
        <v>ＳｕｓｔａｉｎａｂｌｅＥｎｅｒｇｙ(株)_</v>
      </c>
      <c r="BB1096" s="52">
        <f t="shared" si="48"/>
        <v>0.54500000000000004</v>
      </c>
      <c r="BD1096" s="52" t="str">
        <f>IF(参照!L1096="","",参照!L1096)</f>
        <v/>
      </c>
    </row>
    <row r="1097" spans="47:56">
      <c r="AU1097" s="52" t="str">
        <f>IF(参照!A1097="","",参照!A1097)</f>
        <v>A0748</v>
      </c>
      <c r="AV1097" s="52" t="str">
        <f>IF(参照!B1097="","",参照!B1097)</f>
        <v>穂の国とよはし電力(株)</v>
      </c>
      <c r="AW1097" s="52">
        <f>IF(参照!C1097="","",参照!C1097)</f>
        <v>1.22E-4</v>
      </c>
      <c r="AX1097" s="52" t="str">
        <f>IF(参照!D1097="","",参照!D1097)</f>
        <v/>
      </c>
      <c r="AY1097" s="52">
        <f>IF(参照!E1097="","",参照!E1097)</f>
        <v>3.1100000000000002E-4</v>
      </c>
      <c r="AZ1097" s="52" t="str">
        <f>IF(参照!F1097="","",参照!F1097)</f>
        <v>穂の国とよはし電力(株)</v>
      </c>
      <c r="BA1097" s="52" t="str">
        <f>IF(参照!G1097="","",参照!G1097)</f>
        <v>穂の国とよはし電力(株)_</v>
      </c>
      <c r="BB1097" s="52">
        <f t="shared" si="48"/>
        <v>0.311</v>
      </c>
      <c r="BD1097" s="52" t="str">
        <f>IF(参照!L1097="","",参照!L1097)</f>
        <v/>
      </c>
    </row>
    <row r="1098" spans="47:56">
      <c r="AU1098" s="52" t="str">
        <f>IF(参照!A1098="","",参照!A1098)</f>
        <v>A0752</v>
      </c>
      <c r="AV1098" s="52" t="str">
        <f>IF(参照!B1098="","",参照!B1098)</f>
        <v>イワタニセントラル北海道(株)</v>
      </c>
      <c r="AW1098" s="52">
        <f>IF(参照!C1098="","",参照!C1098)</f>
        <v>1.0989999999999999E-3</v>
      </c>
      <c r="AX1098" s="52" t="str">
        <f>IF(参照!D1098="","",参照!D1098)</f>
        <v/>
      </c>
      <c r="AY1098" s="52">
        <f>IF(参照!E1098="","",参照!E1098)</f>
        <v>1.0429999999999999E-3</v>
      </c>
      <c r="AZ1098" s="52" t="str">
        <f>IF(参照!F1098="","",参照!F1098)</f>
        <v>イワタニセントラル北海道(株)</v>
      </c>
      <c r="BA1098" s="52" t="str">
        <f>IF(参照!G1098="","",参照!G1098)</f>
        <v>イワタニセントラル北海道(株)_</v>
      </c>
      <c r="BB1098" s="52">
        <f t="shared" si="48"/>
        <v>1.0429999999999999</v>
      </c>
      <c r="BD1098" s="52" t="str">
        <f>IF(参照!L1098="","",参照!L1098)</f>
        <v/>
      </c>
    </row>
    <row r="1099" spans="47:56">
      <c r="AU1099" s="52" t="str">
        <f>IF(参照!A1099="","",参照!A1099)</f>
        <v>A0753</v>
      </c>
      <c r="AV1099" s="52" t="str">
        <f>IF(参照!B1099="","",参照!B1099)</f>
        <v>ホームタウンエナジー(株)</v>
      </c>
      <c r="AW1099" s="52">
        <f>IF(参照!C1099="","",参照!C1099)</f>
        <v>4.4799999999999999E-4</v>
      </c>
      <c r="AX1099" s="52" t="str">
        <f>IF(参照!D1099="","",参照!D1099)</f>
        <v/>
      </c>
      <c r="AY1099" s="52">
        <f>IF(参照!E1099="","",参照!E1099)</f>
        <v>3.9200000000000004E-4</v>
      </c>
      <c r="AZ1099" s="52" t="str">
        <f>IF(参照!F1099="","",参照!F1099)</f>
        <v>ホームタウンエナジー(株)</v>
      </c>
      <c r="BA1099" s="52" t="str">
        <f>IF(参照!G1099="","",参照!G1099)</f>
        <v>ホームタウンエナジー(株)_</v>
      </c>
      <c r="BB1099" s="52">
        <f t="shared" si="48"/>
        <v>0.39200000000000002</v>
      </c>
      <c r="BD1099" s="52" t="str">
        <f>IF(参照!L1099="","",参照!L1099)</f>
        <v/>
      </c>
    </row>
    <row r="1100" spans="47:56">
      <c r="AU1100" s="52" t="str">
        <f>IF(参照!A1100="","",参照!A1100)</f>
        <v>A0754</v>
      </c>
      <c r="AV1100" s="52" t="str">
        <f>IF(参照!B1100="","",参照!B1100)</f>
        <v>(株)彩の国でんき</v>
      </c>
      <c r="AW1100" s="52">
        <f>IF(参照!C1100="","",参照!C1100)</f>
        <v>4.0400000000000001E-4</v>
      </c>
      <c r="AX1100" s="52" t="str">
        <f>IF(参照!D1100="","",参照!D1100)</f>
        <v/>
      </c>
      <c r="AY1100" s="52">
        <f>IF(参照!E1100="","",参照!E1100)</f>
        <v>5.7700000000000004E-4</v>
      </c>
      <c r="AZ1100" s="52" t="str">
        <f>IF(参照!F1100="","",参照!F1100)</f>
        <v>(株)彩の国でんき</v>
      </c>
      <c r="BA1100" s="52" t="str">
        <f>IF(参照!G1100="","",参照!G1100)</f>
        <v>(株)彩の国でんき_</v>
      </c>
      <c r="BB1100" s="52">
        <f t="shared" si="48"/>
        <v>0.57700000000000007</v>
      </c>
      <c r="BD1100" s="52" t="str">
        <f>IF(参照!L1100="","",参照!L1100)</f>
        <v/>
      </c>
    </row>
    <row r="1101" spans="47:56">
      <c r="AU1101" s="52" t="str">
        <f>IF(参照!A1101="","",参照!A1101)</f>
        <v>A0756</v>
      </c>
      <c r="AV1101" s="52" t="str">
        <f>IF(参照!B1101="","",参照!B1101)</f>
        <v>(株)ホープエナジー</v>
      </c>
      <c r="AW1101" s="52">
        <f>IF(参照!C1101="","",参照!C1101)</f>
        <v>4.6799999999999999E-4</v>
      </c>
      <c r="AX1101" s="52" t="str">
        <f>IF(参照!D1101="","",参照!D1101)</f>
        <v/>
      </c>
      <c r="AY1101" s="52">
        <f>IF(参照!E1101="","",参照!E1101)</f>
        <v>4.7199999999999998E-4</v>
      </c>
      <c r="AZ1101" s="52" t="str">
        <f>IF(参照!F1101="","",参照!F1101)</f>
        <v>(株)ホープエナジー</v>
      </c>
      <c r="BA1101" s="52" t="str">
        <f>IF(参照!G1101="","",参照!G1101)</f>
        <v>(株)ホープエナジー_</v>
      </c>
      <c r="BB1101" s="52">
        <f t="shared" si="48"/>
        <v>0.47199999999999998</v>
      </c>
      <c r="BD1101" s="52" t="str">
        <f>IF(参照!L1101="","",参照!L1101)</f>
        <v/>
      </c>
    </row>
    <row r="1102" spans="47:56">
      <c r="AU1102" s="52" t="str">
        <f>IF(参照!A1102="","",参照!A1102)</f>
        <v>A0759</v>
      </c>
      <c r="AV1102" s="52" t="str">
        <f>IF(参照!B1102="","",参照!B1102)</f>
        <v>(株)クリーンベンチャー２１</v>
      </c>
      <c r="AW1102" s="52">
        <f>IF(参照!C1102="","",参照!C1102)</f>
        <v>5.3300000000000005E-4</v>
      </c>
      <c r="AX1102" s="52" t="str">
        <f>IF(参照!D1102="","",参照!D1102)</f>
        <v/>
      </c>
      <c r="AY1102" s="52">
        <f>IF(参照!E1102="","",参照!E1102)</f>
        <v>5.8399999999999999E-4</v>
      </c>
      <c r="AZ1102" s="52" t="str">
        <f>IF(参照!F1102="","",参照!F1102)</f>
        <v>(株)クリーンベンチャー２１</v>
      </c>
      <c r="BA1102" s="52" t="str">
        <f>IF(参照!G1102="","",参照!G1102)</f>
        <v>(株)クリーンベンチャー２１_</v>
      </c>
      <c r="BB1102" s="52">
        <f t="shared" si="48"/>
        <v>0.58399999999999996</v>
      </c>
      <c r="BD1102" s="52" t="str">
        <f>IF(参照!L1102="","",参照!L1102)</f>
        <v/>
      </c>
    </row>
    <row r="1103" spans="47:56">
      <c r="AU1103" s="52" t="str">
        <f>IF(参照!A1103="","",参照!A1103)</f>
        <v>A0760</v>
      </c>
      <c r="AV1103" s="52" t="str">
        <f>IF(参照!B1103="","",参照!B1103)</f>
        <v>三河商事(株)</v>
      </c>
      <c r="AW1103" s="52">
        <f>IF(参照!C1103="","",参照!C1103)</f>
        <v>5.0000000000000001E-4</v>
      </c>
      <c r="AX1103" s="52" t="str">
        <f>IF(参照!D1103="","",参照!D1103)</f>
        <v/>
      </c>
      <c r="AY1103" s="52">
        <f>IF(参照!E1103="","",参照!E1103)</f>
        <v>5.9599999999999996E-4</v>
      </c>
      <c r="AZ1103" s="52" t="str">
        <f>IF(参照!F1103="","",参照!F1103)</f>
        <v>三河商事(株)</v>
      </c>
      <c r="BA1103" s="52" t="str">
        <f>IF(参照!G1103="","",参照!G1103)</f>
        <v>三河商事(株)_</v>
      </c>
      <c r="BB1103" s="52">
        <f t="shared" si="48"/>
        <v>0.59599999999999997</v>
      </c>
      <c r="BD1103" s="52" t="str">
        <f>IF(参照!L1103="","",参照!L1103)</f>
        <v/>
      </c>
    </row>
    <row r="1104" spans="47:56">
      <c r="AU1104" s="52" t="str">
        <f>IF(参照!A1104="","",参照!A1104)</f>
        <v>A0761</v>
      </c>
      <c r="AV1104" s="52" t="str">
        <f>IF(参照!B1104="","",参照!B1104)</f>
        <v>(株)みとや</v>
      </c>
      <c r="AW1104" s="52">
        <f>IF(参照!C1104="","",参照!C1104)</f>
        <v>4.6999999999999999E-4</v>
      </c>
      <c r="AX1104" s="52" t="str">
        <f>IF(参照!D1104="","",参照!D1104)</f>
        <v/>
      </c>
      <c r="AY1104" s="52">
        <f>IF(参照!E1104="","",参照!E1104)</f>
        <v>4.1399999999999998E-4</v>
      </c>
      <c r="AZ1104" s="52" t="str">
        <f>IF(参照!F1104="","",参照!F1104)</f>
        <v>(株)みとや</v>
      </c>
      <c r="BA1104" s="52" t="str">
        <f>IF(参照!G1104="","",参照!G1104)</f>
        <v>(株)みとや_</v>
      </c>
      <c r="BB1104" s="52">
        <f t="shared" si="48"/>
        <v>0.41399999999999998</v>
      </c>
      <c r="BD1104" s="52" t="str">
        <f>IF(参照!L1104="","",参照!L1104)</f>
        <v/>
      </c>
    </row>
    <row r="1105" spans="47:56">
      <c r="AU1105" s="52" t="str">
        <f>IF(参照!A1105="","",参照!A1105)</f>
        <v>A0762</v>
      </c>
      <c r="AV1105" s="52" t="str">
        <f>IF(参照!B1105="","",参照!B1105)</f>
        <v>三州電力(株)</v>
      </c>
      <c r="AW1105" s="52">
        <f>IF(参照!C1105="","",参照!C1105)</f>
        <v>5.2999999999999998E-4</v>
      </c>
      <c r="AX1105" s="52" t="str">
        <f>IF(参照!D1105="","",参照!D1105)</f>
        <v/>
      </c>
      <c r="AY1105" s="52">
        <f>IF(参照!E1105="","",参照!E1105)</f>
        <v>4.7399999999999997E-4</v>
      </c>
      <c r="AZ1105" s="52" t="str">
        <f>IF(参照!F1105="","",参照!F1105)</f>
        <v>三州電力(株)</v>
      </c>
      <c r="BA1105" s="52" t="str">
        <f>IF(参照!G1105="","",参照!G1105)</f>
        <v>三州電力(株)_</v>
      </c>
      <c r="BB1105" s="52">
        <f t="shared" si="48"/>
        <v>0.47399999999999998</v>
      </c>
      <c r="BD1105" s="52" t="str">
        <f>IF(参照!L1105="","",参照!L1105)</f>
        <v/>
      </c>
    </row>
    <row r="1106" spans="47:56">
      <c r="AU1106" s="52" t="str">
        <f>IF(参照!A1106="","",参照!A1106)</f>
        <v>A0763</v>
      </c>
      <c r="AV1106" s="52" t="str">
        <f>IF(参照!B1106="","",参照!B1106)</f>
        <v>フラットエナジー(株)</v>
      </c>
      <c r="AW1106" s="52">
        <f>IF(参照!C1106="","",参照!C1106)</f>
        <v>5.4800000000000009E-4</v>
      </c>
      <c r="AX1106" s="52" t="str">
        <f>IF(参照!D1106="","",参照!D1106)</f>
        <v/>
      </c>
      <c r="AY1106" s="52">
        <f>IF(参照!E1106="","",参照!E1106)</f>
        <v>6.0099999999999997E-4</v>
      </c>
      <c r="AZ1106" s="52" t="str">
        <f>IF(参照!F1106="","",参照!F1106)</f>
        <v>フラットエナジー(株)</v>
      </c>
      <c r="BA1106" s="52" t="str">
        <f>IF(参照!G1106="","",参照!G1106)</f>
        <v>フラットエナジー(株)_</v>
      </c>
      <c r="BB1106" s="52">
        <f t="shared" si="48"/>
        <v>0.60099999999999998</v>
      </c>
      <c r="BD1106" s="52" t="str">
        <f>IF(参照!L1106="","",参照!L1106)</f>
        <v/>
      </c>
    </row>
    <row r="1107" spans="47:56">
      <c r="AU1107" s="52" t="str">
        <f>IF(参照!A1107="","",参照!A1107)</f>
        <v>A0764</v>
      </c>
      <c r="AV1107" s="52" t="str">
        <f>IF(参照!B1107="","",参照!B1107)</f>
        <v>沖縄新エネ開発(株)</v>
      </c>
      <c r="AW1107" s="52">
        <f>IF(参照!C1107="","",参照!C1107)</f>
        <v>5.0000000000000001E-4</v>
      </c>
      <c r="AX1107" s="52" t="str">
        <f>IF(参照!D1107="","",参照!D1107)</f>
        <v/>
      </c>
      <c r="AY1107" s="52">
        <f>IF(参照!E1107="","",参照!E1107)</f>
        <v>6.0800000000000003E-4</v>
      </c>
      <c r="AZ1107" s="52" t="str">
        <f>IF(参照!F1107="","",参照!F1107)</f>
        <v>沖縄新エネ開発(株)</v>
      </c>
      <c r="BA1107" s="52" t="str">
        <f>IF(参照!G1107="","",参照!G1107)</f>
        <v>沖縄新エネ開発(株)_</v>
      </c>
      <c r="BB1107" s="52">
        <f t="shared" si="48"/>
        <v>0.60799999999999998</v>
      </c>
      <c r="BD1107" s="52" t="str">
        <f>IF(参照!L1107="","",参照!L1107)</f>
        <v/>
      </c>
    </row>
    <row r="1108" spans="47:56">
      <c r="AU1108" s="52" t="str">
        <f>IF(参照!A1108="","",参照!A1108)</f>
        <v>A0766</v>
      </c>
      <c r="AV1108" s="52" t="str">
        <f>IF(参照!B1108="","",参照!B1108)</f>
        <v>つづくみらいエナジー(株)</v>
      </c>
      <c r="AW1108" s="52">
        <f>IF(参照!C1108="","",参照!C1108)</f>
        <v>4.8000000000000001E-5</v>
      </c>
      <c r="AX1108" s="52" t="str">
        <f>IF(参照!D1108="","",参照!D1108)</f>
        <v>メニューA</v>
      </c>
      <c r="AY1108" s="52">
        <f>IF(参照!E1108="","",参照!E1108)</f>
        <v>0</v>
      </c>
      <c r="AZ1108" s="52" t="str">
        <f>IF(参照!F1108="","",参照!F1108)</f>
        <v>つづくみらいエナジー(株)</v>
      </c>
      <c r="BA1108" s="52" t="str">
        <f>IF(参照!G1108="","",参照!G1108)</f>
        <v>つづくみらいエナジー(株)_メニューA</v>
      </c>
      <c r="BB1108" s="52">
        <f t="shared" si="48"/>
        <v>0</v>
      </c>
      <c r="BD1108" s="52" t="str">
        <f>IF(参照!L1108="","",参照!L1108)</f>
        <v/>
      </c>
    </row>
    <row r="1109" spans="47:56">
      <c r="AU1109" s="52" t="str">
        <f>IF(参照!A1109="","",参照!A1109)</f>
        <v/>
      </c>
      <c r="AV1109" s="52" t="str">
        <f>IF(参照!B1109="","",参照!B1109)</f>
        <v/>
      </c>
      <c r="AW1109" s="52" t="str">
        <f>IF(参照!C1109="","",参照!C1109)</f>
        <v/>
      </c>
      <c r="AX1109" s="52" t="str">
        <f>IF(参照!D1109="","",参照!D1109)</f>
        <v>メニューB(残差)</v>
      </c>
      <c r="AY1109" s="52">
        <f>IF(参照!E1109="","",参照!E1109)</f>
        <v>2.5900000000000001E-4</v>
      </c>
      <c r="AZ1109" s="52" t="str">
        <f>IF(参照!F1109="","",参照!F1109)</f>
        <v>つづくみらいエナジー(株)</v>
      </c>
      <c r="BA1109" s="52" t="str">
        <f>IF(参照!G1109="","",参照!G1109)</f>
        <v>つづくみらいエナジー(株)_メニューB(残差)</v>
      </c>
      <c r="BB1109" s="52">
        <f t="shared" si="48"/>
        <v>0.25900000000000001</v>
      </c>
      <c r="BD1109" s="52" t="str">
        <f>IF(参照!L1109="","",参照!L1109)</f>
        <v/>
      </c>
    </row>
    <row r="1110" spans="47:56">
      <c r="AU1110" s="52" t="str">
        <f>IF(参照!A1110="","",参照!A1110)</f>
        <v/>
      </c>
      <c r="AV1110" s="52" t="str">
        <f>IF(参照!B1110="","",参照!B1110)</f>
        <v/>
      </c>
      <c r="AW1110" s="52" t="str">
        <f>IF(参照!C1110="","",参照!C1110)</f>
        <v/>
      </c>
      <c r="AX1110" s="52" t="str">
        <f>IF(参照!D1110="","",参照!D1110)</f>
        <v>(参考値)事業者全体</v>
      </c>
      <c r="AY1110" s="52">
        <f>IF(参照!E1110="","",参照!E1110)</f>
        <v>2.8199999999999997E-4</v>
      </c>
      <c r="AZ1110" s="52" t="str">
        <f>IF(参照!F1110="","",参照!F1110)</f>
        <v>つづくみらいエナジー(株)</v>
      </c>
      <c r="BA1110" s="52" t="str">
        <f>IF(参照!G1110="","",参照!G1110)</f>
        <v>つづくみらいエナジー(株)_(参考値)事業者全体</v>
      </c>
      <c r="BB1110" s="52">
        <f t="shared" si="48"/>
        <v>0.28199999999999997</v>
      </c>
      <c r="BD1110" s="52" t="str">
        <f>IF(参照!L1110="","",参照!L1110)</f>
        <v/>
      </c>
    </row>
    <row r="1111" spans="47:56">
      <c r="AU1111" s="52" t="str">
        <f>IF(参照!A1111="","",参照!A1111)</f>
        <v>A0769</v>
      </c>
      <c r="AV1111" s="52" t="str">
        <f>IF(参照!B1111="","",参照!B1111)</f>
        <v>(株)中庄商店</v>
      </c>
      <c r="AW1111" s="52">
        <f>IF(参照!C1111="","",参照!C1111)</f>
        <v>3.2299999999999999E-4</v>
      </c>
      <c r="AX1111" s="52" t="str">
        <f>IF(参照!D1111="","",参照!D1111)</f>
        <v/>
      </c>
      <c r="AY1111" s="52">
        <f>IF(参照!E1111="","",参照!E1111)</f>
        <v>2.6600000000000001E-4</v>
      </c>
      <c r="AZ1111" s="52" t="str">
        <f>IF(参照!F1111="","",参照!F1111)</f>
        <v>(株)中庄商店</v>
      </c>
      <c r="BA1111" s="52" t="str">
        <f>IF(参照!G1111="","",参照!G1111)</f>
        <v>(株)中庄商店_</v>
      </c>
      <c r="BB1111" s="52">
        <f t="shared" si="48"/>
        <v>0.26600000000000001</v>
      </c>
      <c r="BD1111" s="52" t="str">
        <f>IF(参照!L1111="","",参照!L1111)</f>
        <v/>
      </c>
    </row>
    <row r="1112" spans="47:56">
      <c r="AU1112" s="52" t="str">
        <f>IF(参照!A1112="","",参照!A1112)</f>
        <v>A0770</v>
      </c>
      <c r="AV1112" s="52" t="str">
        <f>IF(参照!B1112="","",参照!B1112)</f>
        <v>(株)ほくだん</v>
      </c>
      <c r="AW1112" s="52">
        <f>IF(参照!C1112="","",参照!C1112)</f>
        <v>4.8299999999999998E-4</v>
      </c>
      <c r="AX1112" s="52" t="str">
        <f>IF(参照!D1112="","",参照!D1112)</f>
        <v/>
      </c>
      <c r="AY1112" s="52">
        <f>IF(参照!E1112="","",参照!E1112)</f>
        <v>4.4900000000000002E-4</v>
      </c>
      <c r="AZ1112" s="52" t="str">
        <f>IF(参照!F1112="","",参照!F1112)</f>
        <v>(株)ほくだん</v>
      </c>
      <c r="BA1112" s="52" t="str">
        <f>IF(参照!G1112="","",参照!G1112)</f>
        <v>(株)ほくだん_</v>
      </c>
      <c r="BB1112" s="52">
        <f t="shared" si="48"/>
        <v>0.44900000000000001</v>
      </c>
      <c r="BD1112" s="52" t="str">
        <f>IF(参照!L1112="","",参照!L1112)</f>
        <v/>
      </c>
    </row>
    <row r="1113" spans="47:56">
      <c r="AU1113" s="52" t="str">
        <f>IF(参照!A1113="","",参照!A1113)</f>
        <v>A0774</v>
      </c>
      <c r="AV1113" s="52" t="str">
        <f>IF(参照!B1113="","",参照!B1113)</f>
        <v>(株)コノミヤホールディングス</v>
      </c>
      <c r="AW1113" s="52">
        <f>IF(参照!C1113="","",参照!C1113)</f>
        <v>5.0299999999999997E-4</v>
      </c>
      <c r="AX1113" s="52" t="str">
        <f>IF(参照!D1113="","",参照!D1113)</f>
        <v/>
      </c>
      <c r="AY1113" s="52">
        <f>IF(参照!E1113="","",参照!E1113)</f>
        <v>4.4700000000000002E-4</v>
      </c>
      <c r="AZ1113" s="52" t="str">
        <f>IF(参照!F1113="","",参照!F1113)</f>
        <v>(株)コノミヤホールディングス</v>
      </c>
      <c r="BA1113" s="52" t="str">
        <f>IF(参照!G1113="","",参照!G1113)</f>
        <v>(株)コノミヤホールディングス_</v>
      </c>
      <c r="BB1113" s="52">
        <f t="shared" si="48"/>
        <v>0.44700000000000001</v>
      </c>
      <c r="BD1113" s="52" t="str">
        <f>IF(参照!L1113="","",参照!L1113)</f>
        <v/>
      </c>
    </row>
    <row r="1114" spans="47:56">
      <c r="AU1114" s="52" t="str">
        <f>IF(参照!A1114="","",参照!A1114)</f>
        <v>A0776</v>
      </c>
      <c r="AV1114" s="52" t="str">
        <f>IF(参照!B1114="","",参照!B1114)</f>
        <v>自由でんき(株)</v>
      </c>
      <c r="AW1114" s="52">
        <f>IF(参照!C1114="","",参照!C1114)</f>
        <v>3.28E-4</v>
      </c>
      <c r="AX1114" s="52" t="str">
        <f>IF(参照!D1114="","",参照!D1114)</f>
        <v/>
      </c>
      <c r="AY1114" s="52">
        <f>IF(参照!E1114="","",参照!E1114)</f>
        <v>2.72E-4</v>
      </c>
      <c r="AZ1114" s="52" t="str">
        <f>IF(参照!F1114="","",参照!F1114)</f>
        <v>自由でんき(株)</v>
      </c>
      <c r="BA1114" s="52" t="str">
        <f>IF(参照!G1114="","",参照!G1114)</f>
        <v>自由でんき(株)_</v>
      </c>
      <c r="BB1114" s="52">
        <f t="shared" si="48"/>
        <v>0.27200000000000002</v>
      </c>
      <c r="BD1114" s="52" t="str">
        <f>IF(参照!L1114="","",参照!L1114)</f>
        <v/>
      </c>
    </row>
    <row r="1115" spans="47:56">
      <c r="AU1115" s="52" t="str">
        <f>IF(参照!A1115="","",参照!A1115)</f>
        <v>A0780</v>
      </c>
      <c r="AV1115" s="52" t="str">
        <f>IF(参照!B1115="","",参照!B1115)</f>
        <v>(株)ビジョン</v>
      </c>
      <c r="AW1115" s="52">
        <f>IF(参照!C1115="","",参照!C1115)</f>
        <v>3.79E-4</v>
      </c>
      <c r="AX1115" s="52" t="str">
        <f>IF(参照!D1115="","",参照!D1115)</f>
        <v/>
      </c>
      <c r="AY1115" s="52">
        <f>IF(参照!E1115="","",参照!E1115)</f>
        <v>3.2299999999999999E-4</v>
      </c>
      <c r="AZ1115" s="52" t="str">
        <f>IF(参照!F1115="","",参照!F1115)</f>
        <v>(株)ビジョン</v>
      </c>
      <c r="BA1115" s="52" t="str">
        <f>IF(参照!G1115="","",参照!G1115)</f>
        <v>(株)ビジョン_</v>
      </c>
      <c r="BB1115" s="52">
        <f t="shared" si="48"/>
        <v>0.32300000000000001</v>
      </c>
      <c r="BD1115" s="52" t="str">
        <f>IF(参照!L1115="","",参照!L1115)</f>
        <v/>
      </c>
    </row>
    <row r="1116" spans="47:56">
      <c r="AU1116" s="52" t="str">
        <f>IF(参照!A1116="","",参照!A1116)</f>
        <v>A0781</v>
      </c>
      <c r="AV1116" s="52" t="str">
        <f>IF(参照!B1116="","",参照!B1116)</f>
        <v>(株)丸の内電力</v>
      </c>
      <c r="AW1116" s="52">
        <f>IF(参照!C1116="","",参照!C1116)</f>
        <v>5.8900000000000001E-4</v>
      </c>
      <c r="AX1116" s="52" t="str">
        <f>IF(参照!D1116="","",参照!D1116)</f>
        <v/>
      </c>
      <c r="AY1116" s="52">
        <f>IF(参照!E1116="","",参照!E1116)</f>
        <v>6.6300000000000007E-4</v>
      </c>
      <c r="AZ1116" s="52" t="str">
        <f>IF(参照!F1116="","",参照!F1116)</f>
        <v>(株)丸の内電力</v>
      </c>
      <c r="BA1116" s="52" t="str">
        <f>IF(参照!G1116="","",参照!G1116)</f>
        <v>(株)丸の内電力_</v>
      </c>
      <c r="BB1116" s="52">
        <f t="shared" si="48"/>
        <v>0.66300000000000003</v>
      </c>
      <c r="BD1116" s="52" t="str">
        <f>IF(参照!L1116="","",参照!L1116)</f>
        <v/>
      </c>
    </row>
    <row r="1117" spans="47:56">
      <c r="AU1117" s="52" t="str">
        <f>IF(参照!A1117="","",参照!A1117)</f>
        <v>A0782</v>
      </c>
      <c r="AV1117" s="52" t="str">
        <f>IF(参照!B1117="","",参照!B1117)</f>
        <v>西川建材工業(株)</v>
      </c>
      <c r="AW1117" s="52">
        <f>IF(参照!C1117="","",参照!C1117)</f>
        <v>7.8399999999999997E-4</v>
      </c>
      <c r="AX1117" s="52" t="str">
        <f>IF(参照!D1117="","",参照!D1117)</f>
        <v/>
      </c>
      <c r="AY1117" s="52">
        <f>IF(参照!E1117="","",参照!E1117)</f>
        <v>7.3099999999999999E-4</v>
      </c>
      <c r="AZ1117" s="52" t="str">
        <f>IF(参照!F1117="","",参照!F1117)</f>
        <v>西川建材工業(株)</v>
      </c>
      <c r="BA1117" s="52" t="str">
        <f>IF(参照!G1117="","",参照!G1117)</f>
        <v>西川建材工業(株)_</v>
      </c>
      <c r="BB1117" s="52">
        <f t="shared" si="48"/>
        <v>0.73099999999999998</v>
      </c>
      <c r="BD1117" s="52" t="str">
        <f>IF(参照!L1117="","",参照!L1117)</f>
        <v/>
      </c>
    </row>
    <row r="1118" spans="47:56">
      <c r="AU1118" s="52" t="str">
        <f>IF(参照!A1118="","",参照!A1118)</f>
        <v>A0783</v>
      </c>
      <c r="AV1118" s="52" t="str">
        <f>IF(参照!B1118="","",参照!B1118)</f>
        <v>(株)中京電力</v>
      </c>
      <c r="AW1118" s="52">
        <f>IF(参照!C1118="","",参照!C1118)</f>
        <v>5.5500000000000005E-4</v>
      </c>
      <c r="AX1118" s="52" t="str">
        <f>IF(参照!D1118="","",参照!D1118)</f>
        <v/>
      </c>
      <c r="AY1118" s="52">
        <f>IF(参照!E1118="","",参照!E1118)</f>
        <v>4.9899999999999999E-4</v>
      </c>
      <c r="AZ1118" s="52" t="str">
        <f>IF(参照!F1118="","",参照!F1118)</f>
        <v>(株)中京電力</v>
      </c>
      <c r="BA1118" s="52" t="str">
        <f>IF(参照!G1118="","",参照!G1118)</f>
        <v>(株)中京電力_</v>
      </c>
      <c r="BB1118" s="52">
        <f t="shared" si="48"/>
        <v>0.499</v>
      </c>
      <c r="BD1118" s="52" t="str">
        <f>IF(参照!L1118="","",参照!L1118)</f>
        <v/>
      </c>
    </row>
    <row r="1119" spans="47:56">
      <c r="AU1119" s="52" t="str">
        <f>IF(参照!A1119="","",参照!A1119)</f>
        <v>A0785</v>
      </c>
      <c r="AV1119" s="52" t="str">
        <f>IF(参照!B1119="","",参照!B1119)</f>
        <v>(株)クオリティプラス</v>
      </c>
      <c r="AW1119" s="52">
        <f>IF(参照!C1119="","",参照!C1119)</f>
        <v>5.5100000000000006E-4</v>
      </c>
      <c r="AX1119" s="52" t="str">
        <f>IF(参照!D1119="","",参照!D1119)</f>
        <v/>
      </c>
      <c r="AY1119" s="52">
        <f>IF(参照!E1119="","",参照!E1119)</f>
        <v>4.95E-4</v>
      </c>
      <c r="AZ1119" s="52" t="str">
        <f>IF(参照!F1119="","",参照!F1119)</f>
        <v>(株)クオリティプラス</v>
      </c>
      <c r="BA1119" s="52" t="str">
        <f>IF(参照!G1119="","",参照!G1119)</f>
        <v>(株)クオリティプラス_</v>
      </c>
      <c r="BB1119" s="52">
        <f t="shared" si="48"/>
        <v>0.495</v>
      </c>
      <c r="BD1119" s="52" t="str">
        <f>IF(参照!L1119="","",参照!L1119)</f>
        <v/>
      </c>
    </row>
    <row r="1120" spans="47:56">
      <c r="AU1120" s="52" t="str">
        <f>IF(参照!A1120="","",参照!A1120)</f>
        <v>A0786</v>
      </c>
      <c r="AV1120" s="52" t="str">
        <f>IF(参照!B1120="","",参照!B1120)</f>
        <v>Ｙ．Ｗ．Ｃ(株)</v>
      </c>
      <c r="AW1120" s="52">
        <f>IF(参照!C1120="","",参照!C1120)</f>
        <v>5.6200000000000011E-4</v>
      </c>
      <c r="AX1120" s="52" t="str">
        <f>IF(参照!D1120="","",参照!D1120)</f>
        <v/>
      </c>
      <c r="AY1120" s="52">
        <f>IF(参照!E1120="","",参照!E1120)</f>
        <v>5.0600000000000005E-4</v>
      </c>
      <c r="AZ1120" s="52" t="str">
        <f>IF(参照!F1120="","",参照!F1120)</f>
        <v>Ｙ．Ｗ．Ｃ(株)</v>
      </c>
      <c r="BA1120" s="52" t="str">
        <f>IF(参照!G1120="","",参照!G1120)</f>
        <v>Ｙ．Ｗ．Ｃ(株)_</v>
      </c>
      <c r="BB1120" s="52">
        <f t="shared" si="48"/>
        <v>0.50600000000000001</v>
      </c>
      <c r="BD1120" s="52" t="str">
        <f>IF(参照!L1120="","",参照!L1120)</f>
        <v/>
      </c>
    </row>
    <row r="1121" spans="47:56">
      <c r="AU1121" s="52" t="str">
        <f>IF(参照!A1121="","",参照!A1121)</f>
        <v>A0793</v>
      </c>
      <c r="AV1121" s="52" t="str">
        <f>IF(参照!B1121="","",参照!B1121)</f>
        <v>ＴＧオクトパスエナジー(株)</v>
      </c>
      <c r="AW1121" s="52">
        <f>IF(参照!C1121="","",参照!C1121)</f>
        <v>3.9399999999999998E-4</v>
      </c>
      <c r="AX1121" s="52" t="str">
        <f>IF(参照!D1121="","",参照!D1121)</f>
        <v>メニューA</v>
      </c>
      <c r="AY1121" s="52">
        <f>IF(参照!E1121="","",参照!E1121)</f>
        <v>0</v>
      </c>
      <c r="AZ1121" s="52" t="str">
        <f>IF(参照!F1121="","",参照!F1121)</f>
        <v>ＴＧオクトパスエナジー(株)</v>
      </c>
      <c r="BA1121" s="52" t="str">
        <f>IF(参照!G1121="","",参照!G1121)</f>
        <v>ＴＧオクトパスエナジー(株)_メニューA</v>
      </c>
      <c r="BB1121" s="52">
        <f t="shared" si="48"/>
        <v>0</v>
      </c>
      <c r="BD1121" s="52" t="str">
        <f>IF(参照!L1121="","",参照!L1121)</f>
        <v/>
      </c>
    </row>
    <row r="1122" spans="47:56">
      <c r="AU1122" s="52" t="str">
        <f>IF(参照!A1122="","",参照!A1122)</f>
        <v/>
      </c>
      <c r="AV1122" s="52" t="str">
        <f>IF(参照!B1122="","",参照!B1122)</f>
        <v/>
      </c>
      <c r="AW1122" s="52" t="str">
        <f>IF(参照!C1122="","",参照!C1122)</f>
        <v/>
      </c>
      <c r="AX1122" s="52" t="str">
        <f>IF(参照!D1122="","",参照!D1122)</f>
        <v>メニューB</v>
      </c>
      <c r="AY1122" s="52">
        <f>IF(参照!E1122="","",参照!E1122)</f>
        <v>0</v>
      </c>
      <c r="AZ1122" s="52" t="str">
        <f>IF(参照!F1122="","",参照!F1122)</f>
        <v>ＴＧオクトパスエナジー(株)</v>
      </c>
      <c r="BA1122" s="52" t="str">
        <f>IF(参照!G1122="","",参照!G1122)</f>
        <v>ＴＧオクトパスエナジー(株)_メニューB</v>
      </c>
      <c r="BB1122" s="52">
        <f t="shared" si="48"/>
        <v>0</v>
      </c>
      <c r="BD1122" s="52" t="str">
        <f>IF(参照!L1122="","",参照!L1122)</f>
        <v/>
      </c>
    </row>
    <row r="1123" spans="47:56">
      <c r="AU1123" s="52" t="str">
        <f>IF(参照!A1123="","",参照!A1123)</f>
        <v/>
      </c>
      <c r="AV1123" s="52" t="str">
        <f>IF(参照!B1123="","",参照!B1123)</f>
        <v/>
      </c>
      <c r="AW1123" s="52" t="str">
        <f>IF(参照!C1123="","",参照!C1123)</f>
        <v/>
      </c>
      <c r="AX1123" s="52" t="str">
        <f>IF(参照!D1123="","",参照!D1123)</f>
        <v>(参考値)事業者全体</v>
      </c>
      <c r="AY1123" s="52">
        <f>IF(参照!E1123="","",参照!E1123)</f>
        <v>0</v>
      </c>
      <c r="AZ1123" s="52" t="str">
        <f>IF(参照!F1123="","",参照!F1123)</f>
        <v>ＴＧオクトパスエナジー(株)</v>
      </c>
      <c r="BA1123" s="52" t="str">
        <f>IF(参照!G1123="","",参照!G1123)</f>
        <v>ＴＧオクトパスエナジー(株)_(参考値)事業者全体</v>
      </c>
      <c r="BB1123" s="52">
        <f t="shared" si="48"/>
        <v>0</v>
      </c>
      <c r="BD1123" s="52" t="str">
        <f>IF(参照!L1123="","",参照!L1123)</f>
        <v/>
      </c>
    </row>
    <row r="1124" spans="47:56">
      <c r="AU1124" s="52" t="str">
        <f>IF(参照!A1124="","",参照!A1124)</f>
        <v>A0796</v>
      </c>
      <c r="AV1124" s="52" t="str">
        <f>IF(参照!B1124="","",参照!B1124)</f>
        <v>東北電力フロンティア(株)</v>
      </c>
      <c r="AW1124" s="52">
        <f>IF(参照!C1124="","",参照!C1124)</f>
        <v>6.2399999999999999E-4</v>
      </c>
      <c r="AX1124" s="52" t="str">
        <f>IF(参照!D1124="","",参照!D1124)</f>
        <v/>
      </c>
      <c r="AY1124" s="52">
        <f>IF(参照!E1124="","",参照!E1124)</f>
        <v>5.6799999999999993E-4</v>
      </c>
      <c r="AZ1124" s="52" t="str">
        <f>IF(参照!F1124="","",参照!F1124)</f>
        <v>東北電力フロンティア(株)</v>
      </c>
      <c r="BA1124" s="52" t="str">
        <f>IF(参照!G1124="","",参照!G1124)</f>
        <v>東北電力フロンティア(株)_</v>
      </c>
      <c r="BB1124" s="52">
        <f t="shared" si="48"/>
        <v>0.56799999999999995</v>
      </c>
      <c r="BD1124" s="52" t="str">
        <f>IF(参照!L1124="","",参照!L1124)</f>
        <v/>
      </c>
    </row>
    <row r="1125" spans="47:56">
      <c r="AU1125" s="52" t="str">
        <f>IF(参照!A1125="","",参照!A1125)</f>
        <v>A0798</v>
      </c>
      <c r="AV1125" s="52" t="str">
        <f>IF(参照!B1125="","",参照!B1125)</f>
        <v>(株)ファラデー</v>
      </c>
      <c r="AW1125" s="52">
        <f>IF(参照!C1125="","",参照!C1125)</f>
        <v>4.7799999999999996E-4</v>
      </c>
      <c r="AX1125" s="52" t="str">
        <f>IF(参照!D1125="","",参照!D1125)</f>
        <v/>
      </c>
      <c r="AY1125" s="52">
        <f>IF(参照!E1125="","",参照!E1125)</f>
        <v>5.22E-4</v>
      </c>
      <c r="AZ1125" s="52" t="str">
        <f>IF(参照!F1125="","",参照!F1125)</f>
        <v>(株)ファラデー</v>
      </c>
      <c r="BA1125" s="52" t="str">
        <f>IF(参照!G1125="","",参照!G1125)</f>
        <v>(株)ファラデー_</v>
      </c>
      <c r="BB1125" s="52">
        <f t="shared" si="48"/>
        <v>0.52200000000000002</v>
      </c>
      <c r="BD1125" s="52" t="str">
        <f>IF(参照!L1125="","",参照!L1125)</f>
        <v/>
      </c>
    </row>
    <row r="1126" spans="47:56">
      <c r="AU1126" s="52" t="str">
        <f>IF(参照!A1126="","",参照!A1126)</f>
        <v>A0803</v>
      </c>
      <c r="AV1126" s="52" t="str">
        <f>IF(参照!B1126="","",参照!B1126)</f>
        <v>出雲ケーブルビジョン(株)</v>
      </c>
      <c r="AW1126" s="52">
        <f>IF(参照!C1126="","",参照!C1126)</f>
        <v>4.1299999999999996E-4</v>
      </c>
      <c r="AX1126" s="52" t="str">
        <f>IF(参照!D1126="","",参照!D1126)</f>
        <v/>
      </c>
      <c r="AY1126" s="52">
        <f>IF(参照!E1126="","",参照!E1126)</f>
        <v>4.6500000000000003E-4</v>
      </c>
      <c r="AZ1126" s="52" t="str">
        <f>IF(参照!F1126="","",参照!F1126)</f>
        <v>出雲ケーブルビジョン(株)</v>
      </c>
      <c r="BA1126" s="52" t="str">
        <f>IF(参照!G1126="","",参照!G1126)</f>
        <v>出雲ケーブルビジョン(株)_</v>
      </c>
      <c r="BB1126" s="52">
        <f t="shared" si="48"/>
        <v>0.46500000000000002</v>
      </c>
      <c r="BD1126" s="52" t="str">
        <f>IF(参照!L1126="","",参照!L1126)</f>
        <v/>
      </c>
    </row>
    <row r="1127" spans="47:56">
      <c r="AU1127" s="52" t="str">
        <f>IF(参照!A1127="","",参照!A1127)</f>
        <v>A0806</v>
      </c>
      <c r="AV1127" s="52" t="str">
        <f>IF(参照!B1127="","",参照!B1127)</f>
        <v>いずも縁結び電力(株)</v>
      </c>
      <c r="AW1127" s="52">
        <f>IF(参照!C1127="","",参照!C1127)</f>
        <v>1.02E-4</v>
      </c>
      <c r="AX1127" s="52" t="str">
        <f>IF(参照!D1127="","",参照!D1127)</f>
        <v/>
      </c>
      <c r="AY1127" s="52">
        <f>IF(参照!E1127="","",参照!E1127)</f>
        <v>2.8100000000000005E-4</v>
      </c>
      <c r="AZ1127" s="52" t="str">
        <f>IF(参照!F1127="","",参照!F1127)</f>
        <v>いずも縁結び電力(株)</v>
      </c>
      <c r="BA1127" s="52" t="str">
        <f>IF(参照!G1127="","",参照!G1127)</f>
        <v>いずも縁結び電力(株)_</v>
      </c>
      <c r="BB1127" s="52">
        <f t="shared" si="48"/>
        <v>0.28100000000000003</v>
      </c>
      <c r="BD1127" s="52" t="str">
        <f>IF(参照!L1127="","",参照!L1127)</f>
        <v/>
      </c>
    </row>
    <row r="1128" spans="47:56">
      <c r="AU1128" s="52" t="str">
        <f>IF(参照!A1128="","",参照!A1128)</f>
        <v>A0808</v>
      </c>
      <c r="AV1128" s="52" t="str">
        <f>IF(参照!B1128="","",参照!B1128)</f>
        <v>宇都宮ライトパワー(株)</v>
      </c>
      <c r="AW1128" s="52">
        <f>IF(参照!C1128="","",参照!C1128)</f>
        <v>3.1300000000000002E-4</v>
      </c>
      <c r="AX1128" s="52" t="str">
        <f>IF(参照!D1128="","",参照!D1128)</f>
        <v/>
      </c>
      <c r="AY1128" s="52">
        <f>IF(参照!E1128="","",参照!E1128)</f>
        <v>4.17E-4</v>
      </c>
      <c r="AZ1128" s="52" t="str">
        <f>IF(参照!F1128="","",参照!F1128)</f>
        <v>宇都宮ライトパワー(株)</v>
      </c>
      <c r="BA1128" s="52" t="str">
        <f>IF(参照!G1128="","",参照!G1128)</f>
        <v>宇都宮ライトパワー(株)_</v>
      </c>
      <c r="BB1128" s="52">
        <f t="shared" si="48"/>
        <v>0.41699999999999998</v>
      </c>
      <c r="BD1128" s="52" t="str">
        <f>IF(参照!L1128="","",参照!L1128)</f>
        <v/>
      </c>
    </row>
  </sheetData>
  <sheetProtection algorithmName="SHA-512" hashValue="r3HBw+lvrp9Dx4biGRuXqjrgKRhNzZZLGI9tDdo/AXrezuUrkZlmbGcNzth2HGgyPZuVGZs/p98e70kJKC6C/Q==" saltValue="Vw0cJy5n2Zi93r3kd0LzHQ==" spinCount="100000" sheet="1" objects="1" scenarios="1" selectLockedCells="1"/>
  <mergeCells count="147">
    <mergeCell ref="D69:K69"/>
    <mergeCell ref="G3:I3"/>
    <mergeCell ref="J3:K3"/>
    <mergeCell ref="D63:K63"/>
    <mergeCell ref="D64:K64"/>
    <mergeCell ref="D65:K65"/>
    <mergeCell ref="D66:K66"/>
    <mergeCell ref="D67:K67"/>
    <mergeCell ref="D68:K68"/>
    <mergeCell ref="D48:G48"/>
    <mergeCell ref="D46:G47"/>
    <mergeCell ref="H46:I46"/>
    <mergeCell ref="J46:K46"/>
    <mergeCell ref="F39:F40"/>
    <mergeCell ref="H39:H40"/>
    <mergeCell ref="I39:I40"/>
    <mergeCell ref="J39:J40"/>
    <mergeCell ref="K39:K40"/>
    <mergeCell ref="H37:H38"/>
    <mergeCell ref="I37:I38"/>
    <mergeCell ref="J37:J38"/>
    <mergeCell ref="K37:K38"/>
    <mergeCell ref="J23:J24"/>
    <mergeCell ref="K23:K24"/>
    <mergeCell ref="T60:U60"/>
    <mergeCell ref="D61:K61"/>
    <mergeCell ref="T61:U61"/>
    <mergeCell ref="D62:K62"/>
    <mergeCell ref="T62:U62"/>
    <mergeCell ref="D58:G59"/>
    <mergeCell ref="H58:K59"/>
    <mergeCell ref="T58:U58"/>
    <mergeCell ref="T59:U59"/>
    <mergeCell ref="O58:R58"/>
    <mergeCell ref="O59:R59"/>
    <mergeCell ref="O60:R60"/>
    <mergeCell ref="O61:R61"/>
    <mergeCell ref="N62:R62"/>
    <mergeCell ref="T51:U51"/>
    <mergeCell ref="D52:G52"/>
    <mergeCell ref="J52:K52"/>
    <mergeCell ref="T52:U52"/>
    <mergeCell ref="O51:R51"/>
    <mergeCell ref="O52:R52"/>
    <mergeCell ref="T55:U55"/>
    <mergeCell ref="D56:G56"/>
    <mergeCell ref="J56:K56"/>
    <mergeCell ref="T53:U53"/>
    <mergeCell ref="D54:G54"/>
    <mergeCell ref="J54:K54"/>
    <mergeCell ref="T54:U54"/>
    <mergeCell ref="O53:R53"/>
    <mergeCell ref="O54:R54"/>
    <mergeCell ref="N55:R55"/>
    <mergeCell ref="C49:C59"/>
    <mergeCell ref="D49:G49"/>
    <mergeCell ref="J49:K49"/>
    <mergeCell ref="D50:G50"/>
    <mergeCell ref="J50:K50"/>
    <mergeCell ref="D53:G53"/>
    <mergeCell ref="J53:K53"/>
    <mergeCell ref="D55:G55"/>
    <mergeCell ref="J55:K55"/>
    <mergeCell ref="D51:G51"/>
    <mergeCell ref="J51:K51"/>
    <mergeCell ref="D57:G57"/>
    <mergeCell ref="J57:K57"/>
    <mergeCell ref="AJ46:AK46"/>
    <mergeCell ref="H47:I47"/>
    <mergeCell ref="J47:K47"/>
    <mergeCell ref="N47:R47"/>
    <mergeCell ref="AH47:AK47"/>
    <mergeCell ref="AJ41:AK41"/>
    <mergeCell ref="AJ42:AK42"/>
    <mergeCell ref="D43:G43"/>
    <mergeCell ref="AJ43:AK43"/>
    <mergeCell ref="D44:G45"/>
    <mergeCell ref="AJ44:AK44"/>
    <mergeCell ref="AJ45:AK45"/>
    <mergeCell ref="E41:F42"/>
    <mergeCell ref="H41:H42"/>
    <mergeCell ref="I41:I42"/>
    <mergeCell ref="J41:J42"/>
    <mergeCell ref="K41:K42"/>
    <mergeCell ref="N37:R37"/>
    <mergeCell ref="AH37:AK37"/>
    <mergeCell ref="AH32:AH33"/>
    <mergeCell ref="D33:G33"/>
    <mergeCell ref="D34:G34"/>
    <mergeCell ref="AH34:AH36"/>
    <mergeCell ref="D35:G35"/>
    <mergeCell ref="D36:G36"/>
    <mergeCell ref="D28:G28"/>
    <mergeCell ref="D29:G29"/>
    <mergeCell ref="H29:K29"/>
    <mergeCell ref="D30:G30"/>
    <mergeCell ref="C31:C48"/>
    <mergeCell ref="D31:G31"/>
    <mergeCell ref="D32:G32"/>
    <mergeCell ref="D37:D42"/>
    <mergeCell ref="E37:E40"/>
    <mergeCell ref="F37:F38"/>
    <mergeCell ref="E23:F24"/>
    <mergeCell ref="H23:H24"/>
    <mergeCell ref="I23:I24"/>
    <mergeCell ref="D25:F27"/>
    <mergeCell ref="C9:C30"/>
    <mergeCell ref="D9:G9"/>
    <mergeCell ref="D14:G14"/>
    <mergeCell ref="D15:G15"/>
    <mergeCell ref="D16:G16"/>
    <mergeCell ref="D12:G12"/>
    <mergeCell ref="AJ16:AK16"/>
    <mergeCell ref="D17:G17"/>
    <mergeCell ref="AH17:AH31"/>
    <mergeCell ref="D18:G18"/>
    <mergeCell ref="D19:D24"/>
    <mergeCell ref="E19:E22"/>
    <mergeCell ref="F19:F20"/>
    <mergeCell ref="H19:H20"/>
    <mergeCell ref="I19:I20"/>
    <mergeCell ref="J19:J20"/>
    <mergeCell ref="K19:K20"/>
    <mergeCell ref="F21:F22"/>
    <mergeCell ref="H21:H22"/>
    <mergeCell ref="I21:I22"/>
    <mergeCell ref="J21:J22"/>
    <mergeCell ref="K21:K22"/>
    <mergeCell ref="AH12:AK12"/>
    <mergeCell ref="D13:G13"/>
    <mergeCell ref="C5:G7"/>
    <mergeCell ref="H5:I7"/>
    <mergeCell ref="J5:K7"/>
    <mergeCell ref="AJ6:AK6"/>
    <mergeCell ref="AJ7:AK7"/>
    <mergeCell ref="C8:K8"/>
    <mergeCell ref="AJ8:AK8"/>
    <mergeCell ref="C2:K2"/>
    <mergeCell ref="C3:F3"/>
    <mergeCell ref="C4:G4"/>
    <mergeCell ref="H4:I4"/>
    <mergeCell ref="J4:K4"/>
    <mergeCell ref="AJ9:AK9"/>
    <mergeCell ref="D10:G10"/>
    <mergeCell ref="AJ10:AK10"/>
    <mergeCell ref="D11:G11"/>
    <mergeCell ref="AJ11:AK11"/>
  </mergeCells>
  <phoneticPr fontId="4"/>
  <dataValidations count="5">
    <dataValidation type="list" allowBlank="1" showInputMessage="1" showErrorMessage="1" sqref="AJ52:AK54" xr:uid="{00000000-0002-0000-0A00-000000000000}">
      <formula1>#REF!</formula1>
    </dataValidation>
    <dataValidation type="list" errorStyle="information" allowBlank="1" showInputMessage="1" showErrorMessage="1" errorTitle="リストにない情報" error="リストにない情報です" sqref="O42:O46 O7:O36" xr:uid="{00000000-0002-0000-0A00-000001000000}">
      <formula1>INDIRECT($BG$4&amp;"4:"&amp;$BG$4&amp;$BG$8+3)</formula1>
    </dataValidation>
    <dataValidation type="list" allowBlank="1" showInputMessage="1" showErrorMessage="1" sqref="O52:R54" xr:uid="{00000000-0002-0000-0A00-000002000000}">
      <formula1>$AN$51:$AN$59</formula1>
    </dataValidation>
    <dataValidation type="list" allowBlank="1" showInputMessage="1" showErrorMessage="1" sqref="O59:R61" xr:uid="{00000000-0002-0000-0A00-000003000000}">
      <formula1>$AO$51:$AO$69</formula1>
    </dataValidation>
    <dataValidation type="list" errorStyle="information" allowBlank="1" showInputMessage="1" showErrorMessage="1" errorTitle="リストにない情報" error="リストにない情報です" sqref="P42:P46 P7:P36" xr:uid="{00000000-0002-0000-0A00-000004000000}">
      <formula1>IF(OR($Z7=0,$Z7=""),$T$3:$T$3,INDIRECT($BG$5&amp;AE7&amp;":"&amp;$BG$5&amp;AF7))</formula1>
    </dataValidation>
  </dataValidations>
  <printOptions horizontalCentered="1"/>
  <pageMargins left="0.39370078740157483" right="0.39370078740157483" top="0.39370078740157483" bottom="0.39370078740157483" header="0" footer="0"/>
  <pageSetup paperSize="8" scale="85" orientation="landscape"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6129" r:id="rId4" name="Check Box 1">
              <controlPr defaultSize="0" autoFill="0" autoLine="0" autoPict="0" altText="">
                <anchor moveWithCells="1">
                  <from>
                    <xdr:col>3</xdr:col>
                    <xdr:colOff>161925</xdr:colOff>
                    <xdr:row>4</xdr:row>
                    <xdr:rowOff>47625</xdr:rowOff>
                  </from>
                  <to>
                    <xdr:col>4</xdr:col>
                    <xdr:colOff>304800</xdr:colOff>
                    <xdr:row>5</xdr:row>
                    <xdr:rowOff>133350</xdr:rowOff>
                  </to>
                </anchor>
              </controlPr>
            </control>
          </mc:Choice>
        </mc:AlternateContent>
        <mc:AlternateContent xmlns:mc="http://schemas.openxmlformats.org/markup-compatibility/2006">
          <mc:Choice Requires="x14">
            <control shapeId="176130" r:id="rId5" name="Check Box 2">
              <controlPr defaultSize="0" autoFill="0" autoLine="0" autoPict="0">
                <anchor moveWithCells="1">
                  <from>
                    <xdr:col>3</xdr:col>
                    <xdr:colOff>161925</xdr:colOff>
                    <xdr:row>5</xdr:row>
                    <xdr:rowOff>38100</xdr:rowOff>
                  </from>
                  <to>
                    <xdr:col>4</xdr:col>
                    <xdr:colOff>304800</xdr:colOff>
                    <xdr:row>6</xdr:row>
                    <xdr:rowOff>114300</xdr:rowOff>
                  </to>
                </anchor>
              </controlPr>
            </control>
          </mc:Choice>
        </mc:AlternateContent>
        <mc:AlternateContent xmlns:mc="http://schemas.openxmlformats.org/markup-compatibility/2006">
          <mc:Choice Requires="x14">
            <control shapeId="176131" r:id="rId6" name="Check Box 3">
              <controlPr defaultSize="0" autoFill="0" autoLine="0" autoPict="0">
                <anchor moveWithCells="1">
                  <from>
                    <xdr:col>9</xdr:col>
                    <xdr:colOff>523875</xdr:colOff>
                    <xdr:row>3</xdr:row>
                    <xdr:rowOff>133350</xdr:rowOff>
                  </from>
                  <to>
                    <xdr:col>9</xdr:col>
                    <xdr:colOff>866775</xdr:colOff>
                    <xdr:row>5</xdr:row>
                    <xdr:rowOff>47625</xdr:rowOff>
                  </to>
                </anchor>
              </controlPr>
            </control>
          </mc:Choice>
        </mc:AlternateContent>
        <mc:AlternateContent xmlns:mc="http://schemas.openxmlformats.org/markup-compatibility/2006">
          <mc:Choice Requires="x14">
            <control shapeId="176132" r:id="rId7" name="Check Box 4">
              <controlPr defaultSize="0" autoFill="0" autoLine="0" autoPict="0">
                <anchor moveWithCells="1">
                  <from>
                    <xdr:col>9</xdr:col>
                    <xdr:colOff>523875</xdr:colOff>
                    <xdr:row>4</xdr:row>
                    <xdr:rowOff>123825</xdr:rowOff>
                  </from>
                  <to>
                    <xdr:col>9</xdr:col>
                    <xdr:colOff>866775</xdr:colOff>
                    <xdr:row>6</xdr:row>
                    <xdr:rowOff>38100</xdr:rowOff>
                  </to>
                </anchor>
              </controlPr>
            </control>
          </mc:Choice>
        </mc:AlternateContent>
        <mc:AlternateContent xmlns:mc="http://schemas.openxmlformats.org/markup-compatibility/2006">
          <mc:Choice Requires="x14">
            <control shapeId="176133" r:id="rId8" name="Check Box 5">
              <controlPr defaultSize="0" autoFill="0" autoLine="0" autoPict="0">
                <anchor moveWithCells="1">
                  <from>
                    <xdr:col>9</xdr:col>
                    <xdr:colOff>523875</xdr:colOff>
                    <xdr:row>5</xdr:row>
                    <xdr:rowOff>114300</xdr:rowOff>
                  </from>
                  <to>
                    <xdr:col>9</xdr:col>
                    <xdr:colOff>866775</xdr:colOff>
                    <xdr:row>7</xdr:row>
                    <xdr:rowOff>28575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BH1128"/>
  <sheetViews>
    <sheetView showGridLines="0" zoomScaleNormal="100" zoomScaleSheetLayoutView="90" workbookViewId="0">
      <selection activeCell="J3" sqref="J3:K3"/>
    </sheetView>
  </sheetViews>
  <sheetFormatPr defaultRowHeight="10.5"/>
  <cols>
    <col min="1" max="1" width="1.140625" style="28" customWidth="1"/>
    <col min="2" max="2" width="2" style="28" customWidth="1"/>
    <col min="3" max="3" width="6.140625" style="28" customWidth="1"/>
    <col min="4" max="4" width="3" style="28" customWidth="1"/>
    <col min="5" max="5" width="11.85546875" style="28" customWidth="1"/>
    <col min="6" max="6" width="5.140625" style="28" customWidth="1"/>
    <col min="7" max="7" width="13.7109375" style="28" customWidth="1"/>
    <col min="8" max="8" width="15.28515625" style="28" customWidth="1"/>
    <col min="9" max="9" width="13.7109375" style="28" customWidth="1"/>
    <col min="10" max="11" width="16.7109375" style="28" customWidth="1"/>
    <col min="12" max="12" width="3.140625" style="28" customWidth="1"/>
    <col min="13" max="13" width="2.28515625" style="28" customWidth="1"/>
    <col min="14" max="14" width="4.85546875" style="28" customWidth="1"/>
    <col min="15" max="15" width="33.140625" style="28" customWidth="1"/>
    <col min="16" max="16" width="19.28515625" style="28" customWidth="1"/>
    <col min="17" max="18" width="23.140625" style="28" customWidth="1"/>
    <col min="19" max="19" width="17.5703125" style="28" customWidth="1"/>
    <col min="20" max="20" width="11.85546875" style="28" hidden="1" customWidth="1"/>
    <col min="21" max="21" width="16.5703125" style="28" hidden="1" customWidth="1"/>
    <col min="22" max="25" width="20.85546875" style="28" hidden="1" customWidth="1"/>
    <col min="26" max="26" width="10.85546875" style="28" hidden="1" customWidth="1"/>
    <col min="27" max="28" width="8.28515625" style="28" hidden="1" customWidth="1"/>
    <col min="29" max="30" width="10.7109375" style="28" hidden="1" customWidth="1"/>
    <col min="31" max="32" width="7.7109375" style="28" hidden="1" customWidth="1"/>
    <col min="33" max="33" width="5.7109375" style="28" customWidth="1"/>
    <col min="34" max="34" width="4.85546875" style="28" customWidth="1"/>
    <col min="35" max="35" width="23.7109375" style="28" customWidth="1"/>
    <col min="36" max="36" width="17.140625" style="28" customWidth="1"/>
    <col min="37" max="37" width="5.5703125" style="28" customWidth="1"/>
    <col min="38" max="38" width="16.85546875" style="28" customWidth="1"/>
    <col min="39" max="39" width="18.28515625" style="28" customWidth="1"/>
    <col min="40" max="40" width="13.42578125" style="28" hidden="1" customWidth="1"/>
    <col min="41" max="41" width="18.28515625" style="28" hidden="1" customWidth="1"/>
    <col min="42" max="42" width="19.85546875" style="28" hidden="1" customWidth="1"/>
    <col min="43" max="45" width="18.7109375" style="28" hidden="1" customWidth="1"/>
    <col min="46" max="51" width="9.140625" style="28" hidden="1" customWidth="1"/>
    <col min="52" max="53" width="32" style="28" hidden="1" customWidth="1"/>
    <col min="54" max="55" width="9.140625" style="28" hidden="1" customWidth="1"/>
    <col min="56" max="56" width="28.7109375" style="28" hidden="1" customWidth="1"/>
    <col min="57" max="57" width="9.140625" style="28" hidden="1" customWidth="1"/>
    <col min="58" max="58" width="25.42578125" style="28" hidden="1" customWidth="1"/>
    <col min="59" max="60" width="9.140625" style="28" hidden="1" customWidth="1"/>
    <col min="61" max="16384" width="9.140625" style="28"/>
  </cols>
  <sheetData>
    <row r="1" spans="1:60" ht="12.75" customHeight="1">
      <c r="A1" s="1"/>
      <c r="B1" s="12" t="s">
        <v>487</v>
      </c>
      <c r="C1" s="1"/>
      <c r="D1" s="48"/>
      <c r="E1" s="48"/>
      <c r="F1" s="48"/>
      <c r="G1" s="48"/>
      <c r="H1" s="1"/>
      <c r="I1" s="1"/>
      <c r="J1" s="1"/>
      <c r="K1" s="1"/>
      <c r="L1" s="1"/>
      <c r="T1" s="30" t="s">
        <v>557</v>
      </c>
      <c r="U1" s="30" t="s">
        <v>557</v>
      </c>
      <c r="V1" s="30" t="s">
        <v>557</v>
      </c>
      <c r="W1" s="30" t="s">
        <v>557</v>
      </c>
      <c r="X1" s="30" t="s">
        <v>557</v>
      </c>
      <c r="Y1" s="30" t="s">
        <v>557</v>
      </c>
      <c r="Z1" s="30" t="s">
        <v>557</v>
      </c>
      <c r="AA1" s="30" t="s">
        <v>557</v>
      </c>
      <c r="AB1" s="30" t="s">
        <v>557</v>
      </c>
      <c r="AC1" s="30" t="s">
        <v>557</v>
      </c>
      <c r="AD1" s="30" t="s">
        <v>557</v>
      </c>
      <c r="AE1" s="30" t="s">
        <v>557</v>
      </c>
      <c r="AF1" s="30" t="s">
        <v>557</v>
      </c>
      <c r="AG1" s="30"/>
      <c r="AM1" s="30"/>
      <c r="AN1" s="30" t="s">
        <v>557</v>
      </c>
      <c r="AO1" s="30" t="s">
        <v>557</v>
      </c>
      <c r="AP1" s="30" t="s">
        <v>557</v>
      </c>
      <c r="AQ1" s="30" t="s">
        <v>557</v>
      </c>
      <c r="AR1" s="30" t="s">
        <v>557</v>
      </c>
      <c r="AS1" s="30" t="s">
        <v>557</v>
      </c>
      <c r="AT1" s="30" t="s">
        <v>557</v>
      </c>
      <c r="AU1" s="30" t="s">
        <v>557</v>
      </c>
      <c r="AV1" s="30" t="s">
        <v>557</v>
      </c>
      <c r="AW1" s="30" t="s">
        <v>557</v>
      </c>
      <c r="AX1" s="30" t="s">
        <v>557</v>
      </c>
      <c r="AY1" s="30" t="s">
        <v>557</v>
      </c>
      <c r="AZ1" s="30" t="s">
        <v>557</v>
      </c>
      <c r="BA1" s="30" t="s">
        <v>557</v>
      </c>
      <c r="BB1" s="30" t="s">
        <v>557</v>
      </c>
      <c r="BC1" s="30" t="s">
        <v>557</v>
      </c>
      <c r="BD1" s="30" t="s">
        <v>557</v>
      </c>
      <c r="BE1" s="30" t="s">
        <v>557</v>
      </c>
      <c r="BF1" s="30" t="s">
        <v>557</v>
      </c>
      <c r="BG1" s="30" t="s">
        <v>557</v>
      </c>
      <c r="BH1" s="30" t="s">
        <v>557</v>
      </c>
    </row>
    <row r="2" spans="1:60" ht="26.25" customHeight="1">
      <c r="A2" s="1"/>
      <c r="B2" s="1"/>
      <c r="C2" s="481" t="s">
        <v>17</v>
      </c>
      <c r="D2" s="481"/>
      <c r="E2" s="481"/>
      <c r="F2" s="481"/>
      <c r="G2" s="481"/>
      <c r="H2" s="481"/>
      <c r="I2" s="481"/>
      <c r="J2" s="481"/>
      <c r="K2" s="481"/>
      <c r="L2" s="1"/>
      <c r="AU2" s="28" t="s">
        <v>558</v>
      </c>
      <c r="AX2" s="30" t="s">
        <v>559</v>
      </c>
      <c r="BB2" s="30" t="s">
        <v>560</v>
      </c>
      <c r="BD2" s="30" t="s">
        <v>561</v>
      </c>
    </row>
    <row r="3" spans="1:60" ht="12.75" customHeight="1">
      <c r="A3" s="1"/>
      <c r="B3" s="1"/>
      <c r="C3" s="482" t="s">
        <v>2</v>
      </c>
      <c r="D3" s="483"/>
      <c r="E3" s="483"/>
      <c r="F3" s="484"/>
      <c r="G3" s="586" t="str">
        <f>別紙!F5</f>
        <v>株式会社 地球温暖化対策室</v>
      </c>
      <c r="H3" s="587"/>
      <c r="I3" s="588"/>
      <c r="J3" s="593"/>
      <c r="K3" s="594"/>
      <c r="L3" s="1"/>
      <c r="T3" s="49"/>
      <c r="U3" s="28" t="s">
        <v>562</v>
      </c>
      <c r="AU3" s="50" t="s">
        <v>563</v>
      </c>
      <c r="AV3" s="50" t="s">
        <v>564</v>
      </c>
      <c r="AW3" s="50" t="s">
        <v>565</v>
      </c>
      <c r="AX3" s="50" t="s">
        <v>566</v>
      </c>
      <c r="AY3" s="50" t="s">
        <v>567</v>
      </c>
      <c r="AZ3" s="51" t="s">
        <v>568</v>
      </c>
      <c r="BA3" s="51" t="s">
        <v>569</v>
      </c>
      <c r="BB3" s="50" t="s">
        <v>570</v>
      </c>
      <c r="BD3" s="51" t="s">
        <v>571</v>
      </c>
      <c r="BF3" s="28" t="s">
        <v>572</v>
      </c>
    </row>
    <row r="4" spans="1:60" ht="12.75" customHeight="1">
      <c r="A4" s="1"/>
      <c r="B4" s="1"/>
      <c r="C4" s="486" t="s">
        <v>15</v>
      </c>
      <c r="D4" s="487"/>
      <c r="E4" s="487"/>
      <c r="F4" s="487"/>
      <c r="G4" s="488"/>
      <c r="H4" s="486" t="s">
        <v>4</v>
      </c>
      <c r="I4" s="488"/>
      <c r="J4" s="486" t="s">
        <v>3</v>
      </c>
      <c r="K4" s="488"/>
      <c r="L4" s="1"/>
      <c r="N4" s="38" t="s">
        <v>132</v>
      </c>
      <c r="AH4" s="38"/>
      <c r="AU4" s="52" t="str">
        <f>IF(参照!A4="","",参照!A4)</f>
        <v>A0001</v>
      </c>
      <c r="AV4" s="52" t="str">
        <f>IF(参照!B4="","",参照!B4)</f>
        <v>(株)Ｆ－Ｐｏｗｅｒ</v>
      </c>
      <c r="AW4" s="52">
        <f>IF(参照!C4="","",参照!C4)</f>
        <v>4.7199999999999998E-4</v>
      </c>
      <c r="AX4" s="52" t="str">
        <f>IF(参照!D4="","",参照!D4)</f>
        <v>メニューA</v>
      </c>
      <c r="AY4" s="52">
        <f>IF(参照!E4="","",参照!E4)</f>
        <v>0</v>
      </c>
      <c r="AZ4" s="52" t="str">
        <f>IF(参照!F4="","",参照!F4)</f>
        <v>(株)Ｆ－Ｐｏｗｅｒ</v>
      </c>
      <c r="BA4" s="52" t="str">
        <f>IF(参照!G4="","",参照!G4)</f>
        <v>(株)Ｆ－Ｐｏｗｅｒ_メニューA</v>
      </c>
      <c r="BB4" s="52">
        <f>AY4*1000</f>
        <v>0</v>
      </c>
      <c r="BD4" s="52" t="str">
        <f>IF(参照!L4="","",参照!L4)</f>
        <v>北海道電力(株)</v>
      </c>
      <c r="BF4" s="53" t="s">
        <v>573</v>
      </c>
      <c r="BG4" s="54" t="s">
        <v>574</v>
      </c>
      <c r="BH4" s="28" t="s">
        <v>561</v>
      </c>
    </row>
    <row r="5" spans="1:60" ht="12.75" customHeight="1" thickBot="1">
      <c r="A5" s="1"/>
      <c r="B5" s="1"/>
      <c r="C5" s="512" t="s">
        <v>36</v>
      </c>
      <c r="D5" s="513"/>
      <c r="E5" s="513"/>
      <c r="F5" s="513"/>
      <c r="G5" s="514"/>
      <c r="H5" s="512" t="s">
        <v>500</v>
      </c>
      <c r="I5" s="514"/>
      <c r="J5" s="512" t="s">
        <v>56</v>
      </c>
      <c r="K5" s="514"/>
      <c r="L5" s="1"/>
      <c r="N5" s="55" t="s">
        <v>501</v>
      </c>
      <c r="O5" s="56"/>
      <c r="P5" s="56"/>
      <c r="Q5" s="56"/>
      <c r="R5" s="56"/>
      <c r="S5" s="56"/>
      <c r="T5" s="57"/>
      <c r="U5" s="57"/>
      <c r="V5" s="57"/>
      <c r="W5" s="57"/>
      <c r="X5" s="57"/>
      <c r="Y5" s="57"/>
      <c r="Z5" s="57"/>
      <c r="AE5" s="57"/>
      <c r="AF5" s="57"/>
      <c r="AH5" s="55" t="s">
        <v>502</v>
      </c>
      <c r="AI5" s="56"/>
      <c r="AJ5" s="56"/>
      <c r="AK5" s="56"/>
      <c r="AL5" s="56"/>
      <c r="AM5" s="57"/>
      <c r="AN5" s="57"/>
      <c r="AU5" s="52" t="str">
        <f>IF(参照!A5="","",参照!A5)</f>
        <v/>
      </c>
      <c r="AV5" s="52" t="str">
        <f>IF(参照!B5="","",参照!B5)</f>
        <v/>
      </c>
      <c r="AW5" s="52" t="str">
        <f>IF(参照!C5="","",参照!C5)</f>
        <v/>
      </c>
      <c r="AX5" s="52" t="str">
        <f>IF(参照!D5="","",参照!D5)</f>
        <v>メニューB</v>
      </c>
      <c r="AY5" s="52">
        <f>IF(参照!E5="","",参照!E5)</f>
        <v>0</v>
      </c>
      <c r="AZ5" s="52" t="str">
        <f>IF(参照!F5="","",参照!F5)</f>
        <v>(株)Ｆ－Ｐｏｗｅｒ</v>
      </c>
      <c r="BA5" s="52" t="str">
        <f>IF(参照!G5="","",参照!G5)</f>
        <v>(株)Ｆ－Ｐｏｗｅｒ_メニューB</v>
      </c>
      <c r="BB5" s="52">
        <f t="shared" ref="BB5:BB68" si="0">AY5*1000</f>
        <v>0</v>
      </c>
      <c r="BD5" s="52" t="str">
        <f>IF(参照!L5="","",参照!L5)</f>
        <v>東北電力(株)</v>
      </c>
      <c r="BF5" s="53" t="s">
        <v>575</v>
      </c>
      <c r="BG5" s="54" t="s">
        <v>576</v>
      </c>
      <c r="BH5" s="28" t="s">
        <v>559</v>
      </c>
    </row>
    <row r="6" spans="1:60" ht="12.75" customHeight="1" thickBot="1">
      <c r="A6" s="1"/>
      <c r="B6" s="1"/>
      <c r="C6" s="515"/>
      <c r="D6" s="516"/>
      <c r="E6" s="516"/>
      <c r="F6" s="516"/>
      <c r="G6" s="517"/>
      <c r="H6" s="515"/>
      <c r="I6" s="517"/>
      <c r="J6" s="515"/>
      <c r="K6" s="517"/>
      <c r="L6" s="1"/>
      <c r="N6" s="58"/>
      <c r="O6" s="357" t="s">
        <v>85</v>
      </c>
      <c r="P6" s="60" t="s">
        <v>493</v>
      </c>
      <c r="Q6" s="287" t="s">
        <v>2296</v>
      </c>
      <c r="R6" s="286" t="s">
        <v>2297</v>
      </c>
      <c r="S6" s="347" t="s">
        <v>158</v>
      </c>
      <c r="T6" s="62" t="s">
        <v>577</v>
      </c>
      <c r="U6" s="63" t="s">
        <v>578</v>
      </c>
      <c r="V6" s="63" t="s">
        <v>579</v>
      </c>
      <c r="W6" s="59" t="s">
        <v>2298</v>
      </c>
      <c r="X6" s="93" t="s">
        <v>2299</v>
      </c>
      <c r="Y6" s="64" t="s">
        <v>2300</v>
      </c>
      <c r="Z6" s="64" t="s">
        <v>580</v>
      </c>
      <c r="AA6" s="64" t="s">
        <v>581</v>
      </c>
      <c r="AB6" s="64" t="s">
        <v>582</v>
      </c>
      <c r="AC6" s="64" t="s">
        <v>583</v>
      </c>
      <c r="AD6" s="64" t="s">
        <v>584</v>
      </c>
      <c r="AE6" s="63" t="s">
        <v>585</v>
      </c>
      <c r="AF6" s="61" t="s">
        <v>586</v>
      </c>
      <c r="AH6" s="65"/>
      <c r="AI6" s="66" t="s">
        <v>2295</v>
      </c>
      <c r="AJ6" s="521" t="s">
        <v>2301</v>
      </c>
      <c r="AK6" s="522"/>
      <c r="AL6" s="67" t="s">
        <v>158</v>
      </c>
      <c r="AN6" s="62" t="s">
        <v>577</v>
      </c>
      <c r="AO6" s="63" t="s">
        <v>578</v>
      </c>
      <c r="AP6" s="61" t="s">
        <v>579</v>
      </c>
      <c r="AU6" s="52" t="str">
        <f>IF(参照!A6="","",参照!A6)</f>
        <v/>
      </c>
      <c r="AV6" s="52" t="str">
        <f>IF(参照!B6="","",参照!B6)</f>
        <v/>
      </c>
      <c r="AW6" s="52" t="str">
        <f>IF(参照!C6="","",参照!C6)</f>
        <v/>
      </c>
      <c r="AX6" s="52" t="str">
        <f>IF(参照!D6="","",参照!D6)</f>
        <v>メニューC(残差)</v>
      </c>
      <c r="AY6" s="52">
        <f>IF(参照!E6="","",参照!E6)</f>
        <v>5.0500000000000002E-4</v>
      </c>
      <c r="AZ6" s="52" t="str">
        <f>IF(参照!F6="","",参照!F6)</f>
        <v>(株)Ｆ－Ｐｏｗｅｒ</v>
      </c>
      <c r="BA6" s="52" t="str">
        <f>IF(参照!G6="","",参照!G6)</f>
        <v>(株)Ｆ－Ｐｏｗｅｒ_メニューC(残差)</v>
      </c>
      <c r="BB6" s="52">
        <f t="shared" si="0"/>
        <v>0.505</v>
      </c>
      <c r="BD6" s="52" t="str">
        <f>IF(参照!L6="","",参照!L6)</f>
        <v>東京電力エナジーパートナー(株)</v>
      </c>
      <c r="BF6" s="49" t="s">
        <v>587</v>
      </c>
      <c r="BG6" s="54" t="s">
        <v>588</v>
      </c>
      <c r="BH6" s="28" t="s">
        <v>589</v>
      </c>
    </row>
    <row r="7" spans="1:60" ht="12.75" customHeight="1" thickTop="1">
      <c r="A7" s="1"/>
      <c r="B7" s="1"/>
      <c r="C7" s="518"/>
      <c r="D7" s="519"/>
      <c r="E7" s="519"/>
      <c r="F7" s="519"/>
      <c r="G7" s="520"/>
      <c r="H7" s="518"/>
      <c r="I7" s="520"/>
      <c r="J7" s="518"/>
      <c r="K7" s="520"/>
      <c r="L7" s="1"/>
      <c r="N7" s="68">
        <v>1</v>
      </c>
      <c r="O7" s="69"/>
      <c r="P7" s="69"/>
      <c r="Q7" s="70" t="str">
        <f t="shared" ref="Q7:Q36" si="1">IF(O7="","",_xlfn.IFNA(VLOOKUP(O7&amp;"_"&amp;P7,$BA:$BB,2,FALSE),"該当する排出係数がありません"))</f>
        <v/>
      </c>
      <c r="R7" s="71"/>
      <c r="S7" s="348"/>
      <c r="T7" s="346">
        <f>係数１!D$49</f>
        <v>8640</v>
      </c>
      <c r="U7" s="73" t="str">
        <f>IF(OR(S7="",O7=""),"",S7/1000*T7*0.0258)</f>
        <v/>
      </c>
      <c r="V7" s="73" t="str">
        <f>IF(OR(S7="",O7=""),"",IF(R7="",S7*Q7,S7*R7))</f>
        <v/>
      </c>
      <c r="W7" s="74" t="str">
        <f t="array" aca="1" ref="W7" ca="1">IF(O7="","",IF(ISNUMBER(AA7),INDIRECT($BG$6&amp;AA7),IF(AA7="a",Q7,IF(AA7="b",INDIRECT($BG$6&amp;AB7),IF(AA7="c",R7,"")))))</f>
        <v/>
      </c>
      <c r="X7" s="75"/>
      <c r="Y7" s="73" t="str">
        <f>IF(OR(S7="",O7=""),"",IF(X7="",S7*W7,S7*X7))</f>
        <v/>
      </c>
      <c r="Z7" s="76" t="str">
        <f t="shared" ref="Z7:Z36" ca="1" si="2">IF(O7="","",IF(COUNTIF(INDIRECT($BG$4&amp;":"&amp;$BG$4),O7),1,0))</f>
        <v/>
      </c>
      <c r="AA7" s="76" t="str">
        <f ca="1">IF(O7="","",IF(OR(AE7="",AF7=""),"c",IFERROR(MATCH("*残差*",INDIRECT($BG$5&amp;AE7&amp;":"&amp;$BG$5&amp;AF7),0)+AE7-1,IF(AF7-AE7&gt;=1,"b","a"))))</f>
        <v/>
      </c>
      <c r="AB7" s="76" t="str">
        <f ca="1">IF(O7="","",IF(OR(AE7="",AF7=""),"-",IFERROR(MATCH("*事業者全体*",INDIRECT($BG$5&amp;AE7&amp;":"&amp;$BG$5&amp;AF7),0)+AE7-1,"-")))</f>
        <v/>
      </c>
      <c r="AC7" s="76">
        <f ca="1">IF(Z7=0,1,IF(R7="",0,1))</f>
        <v>0</v>
      </c>
      <c r="AD7" s="76">
        <f>IF(R7="",0,1)</f>
        <v>0</v>
      </c>
      <c r="AE7" s="76" t="str">
        <f t="shared" ref="AE7:AE36" si="3">_xlfn.IFNA(MATCH(O7,$AZ:$AZ,0),"")</f>
        <v/>
      </c>
      <c r="AF7" s="77" t="str">
        <f t="shared" ref="AF7:AF36" si="4">IFERROR(IF(O7="","",AE7+COUNTIF($AZ:$AZ,O7)-1),"")</f>
        <v/>
      </c>
      <c r="AH7" s="78">
        <v>1</v>
      </c>
      <c r="AI7" s="31"/>
      <c r="AJ7" s="523"/>
      <c r="AK7" s="524"/>
      <c r="AL7" s="34"/>
      <c r="AN7" s="72" t="str">
        <f>IF(AJ7="","",IF(AJ7=0,3600,係数１!D$49))</f>
        <v/>
      </c>
      <c r="AO7" s="73" t="str">
        <f>IF(OR(AL7="",AJ7="",AI7=""),"",AL7/1000*AN7*0.0258)</f>
        <v/>
      </c>
      <c r="AP7" s="273" t="str">
        <f>IF(OR(AL7="",AI7=""),"",AL7*AJ7)</f>
        <v/>
      </c>
      <c r="AU7" s="52" t="str">
        <f>IF(参照!A7="","",参照!A7)</f>
        <v/>
      </c>
      <c r="AV7" s="52" t="str">
        <f>IF(参照!B7="","",参照!B7)</f>
        <v/>
      </c>
      <c r="AW7" s="52" t="str">
        <f>IF(参照!C7="","",参照!C7)</f>
        <v/>
      </c>
      <c r="AX7" s="52" t="str">
        <f>IF(参照!D7="","",参照!D7)</f>
        <v>(参考値)事業者全体</v>
      </c>
      <c r="AY7" s="52">
        <f>IF(参照!E7="","",参照!E7)</f>
        <v>4.8099999999999998E-4</v>
      </c>
      <c r="AZ7" s="52" t="str">
        <f>IF(参照!F7="","",参照!F7)</f>
        <v>(株)Ｆ－Ｐｏｗｅｒ</v>
      </c>
      <c r="BA7" s="52" t="str">
        <f>IF(参照!G7="","",参照!G7)</f>
        <v>(株)Ｆ－Ｐｏｗｅｒ_(参考値)事業者全体</v>
      </c>
      <c r="BB7" s="52">
        <f t="shared" si="0"/>
        <v>0.48099999999999998</v>
      </c>
      <c r="BD7" s="52" t="str">
        <f>IF(参照!L7="","",参照!L7)</f>
        <v>中部電力ミライズ(株)</v>
      </c>
    </row>
    <row r="8" spans="1:60" ht="15" customHeight="1">
      <c r="A8" s="1"/>
      <c r="B8" s="1"/>
      <c r="C8" s="489" t="s">
        <v>22</v>
      </c>
      <c r="D8" s="490"/>
      <c r="E8" s="490"/>
      <c r="F8" s="490"/>
      <c r="G8" s="490"/>
      <c r="H8" s="490"/>
      <c r="I8" s="490"/>
      <c r="J8" s="490"/>
      <c r="K8" s="491"/>
      <c r="L8" s="1"/>
      <c r="N8" s="79">
        <v>2</v>
      </c>
      <c r="O8" s="69"/>
      <c r="P8" s="69"/>
      <c r="Q8" s="70" t="str">
        <f t="shared" si="1"/>
        <v/>
      </c>
      <c r="R8" s="80"/>
      <c r="S8" s="348"/>
      <c r="T8" s="346">
        <f>係数１!D$49</f>
        <v>8640</v>
      </c>
      <c r="U8" s="73" t="str">
        <f t="shared" ref="U8:U36" si="5">IF(OR(S8="",O8=""),"",S8/1000*T8*0.0258)</f>
        <v/>
      </c>
      <c r="V8" s="73" t="str">
        <f t="shared" ref="V8:V36" si="6">IF(OR(S8="",O8=""),"",IF(R8="",S8*Q8,S8*R8))</f>
        <v/>
      </c>
      <c r="W8" s="74" t="str">
        <f t="array" aca="1" ref="W8" ca="1">IF(O8="","",IF(ISNUMBER(AA8),INDIRECT($BG$6&amp;AA8),IF(AA8="a",Q8,IF(AA8="b",INDIRECT($BG$6&amp;AB8),IF(AA8="c",R8,"")))))</f>
        <v/>
      </c>
      <c r="X8" s="75"/>
      <c r="Y8" s="73" t="str">
        <f t="shared" ref="Y8:Y36" si="7">IF(OR(S8="",O8=""),"",IF(X8="",S8*W8,S8*X8))</f>
        <v/>
      </c>
      <c r="Z8" s="76" t="str">
        <f t="shared" ca="1" si="2"/>
        <v/>
      </c>
      <c r="AA8" s="76" t="str">
        <f t="shared" ref="AA8:AA36" ca="1" si="8">IF(O8="","",IF(OR(AE8="",AF8=""),"c",IFERROR(MATCH("*残差*",INDIRECT($BG$5&amp;AE8&amp;":"&amp;$BG$5&amp;AF8),0)+AE8-1,IF(AF8-AE8&gt;=1,"b","a"))))</f>
        <v/>
      </c>
      <c r="AB8" s="76" t="str">
        <f t="shared" ref="AB8:AB36" ca="1" si="9">IF(O8="","",IF(OR(AE8="",AF8=""),"-",IFERROR(MATCH("*事業者全体*",INDIRECT($BG$5&amp;AE8&amp;":"&amp;$BG$5&amp;AF8),0)+AE8-1,"-")))</f>
        <v/>
      </c>
      <c r="AC8" s="76">
        <f t="shared" ref="AC8:AC36" ca="1" si="10">IF(Z8=0,1,IF(R8="",0,1))</f>
        <v>0</v>
      </c>
      <c r="AD8" s="76">
        <f t="shared" ref="AD8:AD36" si="11">IF(R8="",0,1)</f>
        <v>0</v>
      </c>
      <c r="AE8" s="76" t="str">
        <f t="shared" si="3"/>
        <v/>
      </c>
      <c r="AF8" s="77" t="str">
        <f t="shared" si="4"/>
        <v/>
      </c>
      <c r="AH8" s="79">
        <v>2</v>
      </c>
      <c r="AI8" s="32"/>
      <c r="AJ8" s="506"/>
      <c r="AK8" s="507"/>
      <c r="AL8" s="35"/>
      <c r="AN8" s="72" t="str">
        <f>IF(AJ8="","",IF(AJ8=0,3600,係数１!D$49))</f>
        <v/>
      </c>
      <c r="AO8" s="73" t="str">
        <f t="shared" ref="AO8:AO11" si="12">IF(OR(AL8="",AJ8="",AI8=""),"",AL8/1000*AN8*0.0258)</f>
        <v/>
      </c>
      <c r="AP8" s="273" t="str">
        <f t="shared" ref="AP8:AP11" si="13">IF(OR(AL8="",AI8=""),"",AL8*AJ8)</f>
        <v/>
      </c>
      <c r="AU8" s="52" t="str">
        <f>IF(参照!A8="","",参照!A8)</f>
        <v>A0002</v>
      </c>
      <c r="AV8" s="52" t="str">
        <f>IF(参照!B8="","",参照!B8)</f>
        <v>イーレックス(株)</v>
      </c>
      <c r="AW8" s="52" t="str">
        <f>IF(参照!C8="","",参照!C8)</f>
        <v>0.000453※</v>
      </c>
      <c r="AX8" s="52" t="str">
        <f>IF(参照!D8="","",参照!D8)</f>
        <v/>
      </c>
      <c r="AY8" s="52">
        <f>IF(参照!E8="","",参照!E8)</f>
        <v>4.5300000000000001E-4</v>
      </c>
      <c r="AZ8" s="52" t="str">
        <f>IF(参照!F8="","",参照!F8)</f>
        <v>イーレックス(株)</v>
      </c>
      <c r="BA8" s="52" t="str">
        <f>IF(参照!G8="","",参照!G8)</f>
        <v>イーレックス(株)_</v>
      </c>
      <c r="BB8" s="52">
        <f t="shared" si="0"/>
        <v>0.45300000000000001</v>
      </c>
      <c r="BD8" s="52" t="str">
        <f>IF(参照!L8="","",参照!L8)</f>
        <v>北陸電力(株)</v>
      </c>
      <c r="BF8" s="53" t="s">
        <v>591</v>
      </c>
      <c r="BG8" s="81">
        <f>COUNTA(BD4:BD1128)-COUNTBLANK(BD4:BD1128)</f>
        <v>565</v>
      </c>
    </row>
    <row r="9" spans="1:60" ht="18.75" customHeight="1">
      <c r="A9" s="1"/>
      <c r="B9" s="1"/>
      <c r="C9" s="495" t="s">
        <v>25</v>
      </c>
      <c r="D9" s="456" t="s">
        <v>5</v>
      </c>
      <c r="E9" s="456"/>
      <c r="F9" s="456"/>
      <c r="G9" s="456"/>
      <c r="H9" s="82" t="s">
        <v>6</v>
      </c>
      <c r="I9" s="82" t="s">
        <v>21</v>
      </c>
      <c r="J9" s="83" t="s">
        <v>488</v>
      </c>
      <c r="K9" s="84" t="s">
        <v>498</v>
      </c>
      <c r="L9" s="1"/>
      <c r="N9" s="79">
        <v>3</v>
      </c>
      <c r="O9" s="69"/>
      <c r="P9" s="69"/>
      <c r="Q9" s="70" t="str">
        <f t="shared" si="1"/>
        <v/>
      </c>
      <c r="R9" s="80"/>
      <c r="S9" s="348"/>
      <c r="T9" s="346">
        <f>係数１!D$49</f>
        <v>8640</v>
      </c>
      <c r="U9" s="73" t="str">
        <f t="shared" si="5"/>
        <v/>
      </c>
      <c r="V9" s="73" t="str">
        <f t="shared" si="6"/>
        <v/>
      </c>
      <c r="W9" s="74" t="str">
        <f t="array" aca="1" ref="W9" ca="1">IF(O9="","",IF(ISNUMBER(AA9),INDIRECT($BG$6&amp;AA9),IF(AA9="a",Q9,IF(AA9="b",INDIRECT($BG$6&amp;AB9),IF(AA9="c",R9,"")))))</f>
        <v/>
      </c>
      <c r="X9" s="75"/>
      <c r="Y9" s="73" t="str">
        <f t="shared" si="7"/>
        <v/>
      </c>
      <c r="Z9" s="76" t="str">
        <f t="shared" ca="1" si="2"/>
        <v/>
      </c>
      <c r="AA9" s="76" t="str">
        <f t="shared" ca="1" si="8"/>
        <v/>
      </c>
      <c r="AB9" s="76" t="str">
        <f t="shared" ca="1" si="9"/>
        <v/>
      </c>
      <c r="AC9" s="76">
        <f t="shared" ca="1" si="10"/>
        <v>0</v>
      </c>
      <c r="AD9" s="76">
        <f t="shared" si="11"/>
        <v>0</v>
      </c>
      <c r="AE9" s="76" t="str">
        <f t="shared" si="3"/>
        <v/>
      </c>
      <c r="AF9" s="77" t="str">
        <f t="shared" si="4"/>
        <v/>
      </c>
      <c r="AH9" s="79">
        <v>3</v>
      </c>
      <c r="AI9" s="32"/>
      <c r="AJ9" s="506"/>
      <c r="AK9" s="507"/>
      <c r="AL9" s="35"/>
      <c r="AN9" s="72" t="str">
        <f>IF(AJ9="","",IF(AJ9=0,3600,係数１!D$49))</f>
        <v/>
      </c>
      <c r="AO9" s="73" t="str">
        <f t="shared" si="12"/>
        <v/>
      </c>
      <c r="AP9" s="273" t="str">
        <f t="shared" si="13"/>
        <v/>
      </c>
      <c r="AU9" s="52" t="str">
        <f>IF(参照!A9="","",参照!A9)</f>
        <v>A0003</v>
      </c>
      <c r="AV9" s="52" t="str">
        <f>IF(参照!B9="","",参照!B9)</f>
        <v>リエスパワー(株)</v>
      </c>
      <c r="AW9" s="52">
        <f>IF(参照!C9="","",参照!C9)</f>
        <v>3.68E-4</v>
      </c>
      <c r="AX9" s="52" t="str">
        <f>IF(参照!D9="","",参照!D9)</f>
        <v/>
      </c>
      <c r="AY9" s="52">
        <f>IF(参照!E9="","",参照!E9)</f>
        <v>0</v>
      </c>
      <c r="AZ9" s="52" t="str">
        <f>IF(参照!F9="","",参照!F9)</f>
        <v>リエスパワー(株)</v>
      </c>
      <c r="BA9" s="52" t="str">
        <f>IF(参照!G9="","",参照!G9)</f>
        <v>リエスパワー(株)_</v>
      </c>
      <c r="BB9" s="52">
        <f t="shared" si="0"/>
        <v>0</v>
      </c>
      <c r="BD9" s="52" t="str">
        <f>IF(参照!L9="","",参照!L9)</f>
        <v>関西電力(株)</v>
      </c>
    </row>
    <row r="10" spans="1:60" ht="12.75" customHeight="1">
      <c r="A10" s="1"/>
      <c r="B10" s="1"/>
      <c r="C10" s="496"/>
      <c r="D10" s="492" t="s">
        <v>52</v>
      </c>
      <c r="E10" s="493"/>
      <c r="F10" s="493"/>
      <c r="G10" s="494"/>
      <c r="H10" s="82" t="s">
        <v>26</v>
      </c>
      <c r="I10" s="22"/>
      <c r="J10" s="21" t="str">
        <f>IF($I10="","",$I10*係数１!$D$8*0.0258)</f>
        <v/>
      </c>
      <c r="K10" s="21" t="str">
        <f>IF($I10="","",$I10*係数１!$D$8*係数１!$F$8*44/12)</f>
        <v/>
      </c>
      <c r="L10" s="1"/>
      <c r="N10" s="79">
        <v>4</v>
      </c>
      <c r="O10" s="69"/>
      <c r="P10" s="69"/>
      <c r="Q10" s="70" t="str">
        <f t="shared" si="1"/>
        <v/>
      </c>
      <c r="R10" s="80"/>
      <c r="S10" s="348"/>
      <c r="T10" s="346">
        <f>係数１!D$49</f>
        <v>8640</v>
      </c>
      <c r="U10" s="73" t="str">
        <f t="shared" si="5"/>
        <v/>
      </c>
      <c r="V10" s="73" t="str">
        <f t="shared" si="6"/>
        <v/>
      </c>
      <c r="W10" s="74" t="str">
        <f t="array" aca="1" ref="W10" ca="1">IF(O10="","",IF(ISNUMBER(AA10),INDIRECT($BG$6&amp;AA10),IF(AA10="a",Q10,IF(AA10="b",INDIRECT($BG$6&amp;AB10),IF(AA10="c",R10,"")))))</f>
        <v/>
      </c>
      <c r="X10" s="75"/>
      <c r="Y10" s="73" t="str">
        <f t="shared" si="7"/>
        <v/>
      </c>
      <c r="Z10" s="76" t="str">
        <f t="shared" ca="1" si="2"/>
        <v/>
      </c>
      <c r="AA10" s="76" t="str">
        <f t="shared" ca="1" si="8"/>
        <v/>
      </c>
      <c r="AB10" s="76" t="str">
        <f t="shared" ca="1" si="9"/>
        <v/>
      </c>
      <c r="AC10" s="76">
        <f t="shared" ca="1" si="10"/>
        <v>0</v>
      </c>
      <c r="AD10" s="76">
        <f t="shared" si="11"/>
        <v>0</v>
      </c>
      <c r="AE10" s="76" t="str">
        <f t="shared" si="3"/>
        <v/>
      </c>
      <c r="AF10" s="77" t="str">
        <f t="shared" si="4"/>
        <v/>
      </c>
      <c r="AH10" s="79">
        <v>4</v>
      </c>
      <c r="AI10" s="32"/>
      <c r="AJ10" s="506"/>
      <c r="AK10" s="507"/>
      <c r="AL10" s="35"/>
      <c r="AN10" s="72" t="str">
        <f>IF(AJ10="","",IF(AJ10=0,3600,係数１!D$49))</f>
        <v/>
      </c>
      <c r="AO10" s="73" t="str">
        <f t="shared" si="12"/>
        <v/>
      </c>
      <c r="AP10" s="273" t="str">
        <f t="shared" si="13"/>
        <v/>
      </c>
      <c r="AU10" s="52" t="str">
        <f>IF(参照!A10="","",参照!A10)</f>
        <v>A0004</v>
      </c>
      <c r="AV10" s="52" t="str">
        <f>IF(参照!B10="","",参照!B10)</f>
        <v>エバーグリーン・リテイリング(株)</v>
      </c>
      <c r="AW10" s="52">
        <f>IF(参照!C10="","",参照!C10)</f>
        <v>5.4799999999999998E-4</v>
      </c>
      <c r="AX10" s="52" t="str">
        <f>IF(参照!D10="","",参照!D10)</f>
        <v>メニューA</v>
      </c>
      <c r="AY10" s="52">
        <f>IF(参照!E10="","",参照!E10)</f>
        <v>0</v>
      </c>
      <c r="AZ10" s="52" t="str">
        <f>IF(参照!F10="","",参照!F10)</f>
        <v>エバーグリーン・リテイリング(株)</v>
      </c>
      <c r="BA10" s="52" t="str">
        <f>IF(参照!G10="","",参照!G10)</f>
        <v>エバーグリーン・リテイリング(株)_メニューA</v>
      </c>
      <c r="BB10" s="52">
        <f t="shared" si="0"/>
        <v>0</v>
      </c>
      <c r="BD10" s="52" t="str">
        <f>IF(参照!L10="","",参照!L10)</f>
        <v>中国電力(株)</v>
      </c>
    </row>
    <row r="11" spans="1:60" ht="12.75" customHeight="1" thickBot="1">
      <c r="A11" s="1"/>
      <c r="B11" s="1"/>
      <c r="C11" s="496"/>
      <c r="D11" s="456" t="s">
        <v>7</v>
      </c>
      <c r="E11" s="456"/>
      <c r="F11" s="456"/>
      <c r="G11" s="456"/>
      <c r="H11" s="82" t="s">
        <v>26</v>
      </c>
      <c r="I11" s="22"/>
      <c r="J11" s="21" t="str">
        <f>IF($I11="","",$I11*係数１!$D$11*0.0258)</f>
        <v/>
      </c>
      <c r="K11" s="21" t="str">
        <f>IF($I11="","",$I11*係数１!$D$11*係数１!$F$11*44/12)</f>
        <v/>
      </c>
      <c r="L11" s="1"/>
      <c r="N11" s="79">
        <v>5</v>
      </c>
      <c r="O11" s="69"/>
      <c r="P11" s="69"/>
      <c r="Q11" s="70" t="str">
        <f t="shared" si="1"/>
        <v/>
      </c>
      <c r="R11" s="80"/>
      <c r="S11" s="348"/>
      <c r="T11" s="346">
        <f>係数１!D$49</f>
        <v>8640</v>
      </c>
      <c r="U11" s="73" t="str">
        <f t="shared" si="5"/>
        <v/>
      </c>
      <c r="V11" s="73" t="str">
        <f t="shared" si="6"/>
        <v/>
      </c>
      <c r="W11" s="74" t="str">
        <f t="array" aca="1" ref="W11" ca="1">IF(O11="","",IF(ISNUMBER(AA11),INDIRECT($BG$6&amp;AA11),IF(AA11="a",Q11,IF(AA11="b",INDIRECT($BG$6&amp;AB11),IF(AA11="c",R11,"")))))</f>
        <v/>
      </c>
      <c r="X11" s="75"/>
      <c r="Y11" s="73" t="str">
        <f t="shared" si="7"/>
        <v/>
      </c>
      <c r="Z11" s="76" t="str">
        <f t="shared" ca="1" si="2"/>
        <v/>
      </c>
      <c r="AA11" s="76" t="str">
        <f t="shared" ca="1" si="8"/>
        <v/>
      </c>
      <c r="AB11" s="76" t="str">
        <f t="shared" ca="1" si="9"/>
        <v/>
      </c>
      <c r="AC11" s="76">
        <f t="shared" ca="1" si="10"/>
        <v>0</v>
      </c>
      <c r="AD11" s="76">
        <f t="shared" si="11"/>
        <v>0</v>
      </c>
      <c r="AE11" s="76" t="str">
        <f t="shared" si="3"/>
        <v/>
      </c>
      <c r="AF11" s="77" t="str">
        <f t="shared" si="4"/>
        <v/>
      </c>
      <c r="AH11" s="85">
        <v>5</v>
      </c>
      <c r="AI11" s="33"/>
      <c r="AJ11" s="508"/>
      <c r="AK11" s="509"/>
      <c r="AL11" s="29"/>
      <c r="AN11" s="72" t="str">
        <f>IF(AJ11="","",IF(AJ11=0,3600,係数１!D$49))</f>
        <v/>
      </c>
      <c r="AO11" s="73" t="str">
        <f t="shared" si="12"/>
        <v/>
      </c>
      <c r="AP11" s="273" t="str">
        <f t="shared" si="13"/>
        <v/>
      </c>
      <c r="AU11" s="52" t="str">
        <f>IF(参照!A11="","",参照!A11)</f>
        <v/>
      </c>
      <c r="AV11" s="52" t="str">
        <f>IF(参照!B11="","",参照!B11)</f>
        <v/>
      </c>
      <c r="AW11" s="52" t="str">
        <f>IF(参照!C11="","",参照!C11)</f>
        <v/>
      </c>
      <c r="AX11" s="52" t="str">
        <f>IF(参照!D11="","",参照!D11)</f>
        <v>メニューB(残差)</v>
      </c>
      <c r="AY11" s="52">
        <f>IF(参照!E11="","",参照!E11)</f>
        <v>4.9200000000000003E-4</v>
      </c>
      <c r="AZ11" s="52" t="str">
        <f>IF(参照!F11="","",参照!F11)</f>
        <v>エバーグリーン・リテイリング(株)</v>
      </c>
      <c r="BA11" s="52" t="str">
        <f>IF(参照!G11="","",参照!G11)</f>
        <v>エバーグリーン・リテイリング(株)_メニューB(残差)</v>
      </c>
      <c r="BB11" s="52">
        <f t="shared" si="0"/>
        <v>0.49200000000000005</v>
      </c>
      <c r="BD11" s="52" t="str">
        <f>IF(参照!L11="","",参照!L11)</f>
        <v>四国電力(株)</v>
      </c>
    </row>
    <row r="12" spans="1:60" ht="12.75" customHeight="1" thickTop="1" thickBot="1">
      <c r="A12" s="1"/>
      <c r="B12" s="1"/>
      <c r="C12" s="496"/>
      <c r="D12" s="499" t="s">
        <v>8</v>
      </c>
      <c r="E12" s="473"/>
      <c r="F12" s="473"/>
      <c r="G12" s="474"/>
      <c r="H12" s="82" t="s">
        <v>26</v>
      </c>
      <c r="I12" s="22"/>
      <c r="J12" s="21" t="str">
        <f>IF($I12="","",$I12*係数１!$D$12*0.0258)</f>
        <v/>
      </c>
      <c r="K12" s="21" t="str">
        <f>IF($I12="","",$I12*係数１!$D$12*係数１!$F$12*44/12)</f>
        <v/>
      </c>
      <c r="L12" s="1"/>
      <c r="N12" s="79">
        <v>6</v>
      </c>
      <c r="O12" s="69"/>
      <c r="P12" s="69"/>
      <c r="Q12" s="70" t="str">
        <f t="shared" si="1"/>
        <v/>
      </c>
      <c r="R12" s="80"/>
      <c r="S12" s="348"/>
      <c r="T12" s="346">
        <f>係数１!D$49</f>
        <v>8640</v>
      </c>
      <c r="U12" s="73" t="str">
        <f t="shared" si="5"/>
        <v/>
      </c>
      <c r="V12" s="73" t="str">
        <f t="shared" si="6"/>
        <v/>
      </c>
      <c r="W12" s="74" t="str">
        <f t="array" aca="1" ref="W12" ca="1">IF(O12="","",IF(ISNUMBER(AA12),INDIRECT($BG$6&amp;AA12),IF(AA12="a",Q12,IF(AA12="b",INDIRECT($BG$6&amp;AB12),IF(AA12="c",R12,"")))))</f>
        <v/>
      </c>
      <c r="X12" s="75"/>
      <c r="Y12" s="73" t="str">
        <f t="shared" si="7"/>
        <v/>
      </c>
      <c r="Z12" s="76" t="str">
        <f t="shared" ca="1" si="2"/>
        <v/>
      </c>
      <c r="AA12" s="76" t="str">
        <f t="shared" ca="1" si="8"/>
        <v/>
      </c>
      <c r="AB12" s="76" t="str">
        <f t="shared" ca="1" si="9"/>
        <v/>
      </c>
      <c r="AC12" s="76">
        <f t="shared" ca="1" si="10"/>
        <v>0</v>
      </c>
      <c r="AD12" s="76">
        <f t="shared" si="11"/>
        <v>0</v>
      </c>
      <c r="AE12" s="76" t="str">
        <f t="shared" si="3"/>
        <v/>
      </c>
      <c r="AF12" s="77" t="str">
        <f t="shared" si="4"/>
        <v/>
      </c>
      <c r="AH12" s="510" t="s">
        <v>67</v>
      </c>
      <c r="AI12" s="511"/>
      <c r="AJ12" s="511"/>
      <c r="AK12" s="511"/>
      <c r="AL12" s="86">
        <f>SUM(AL7:AL11)</f>
        <v>0</v>
      </c>
      <c r="AN12" s="87"/>
      <c r="AO12" s="88">
        <f>SUM(AO7:AO11)</f>
        <v>0</v>
      </c>
      <c r="AP12" s="86">
        <f>SUM(AP7:AP11)</f>
        <v>0</v>
      </c>
      <c r="AU12" s="52" t="str">
        <f>IF(参照!A12="","",参照!A12)</f>
        <v/>
      </c>
      <c r="AV12" s="52" t="str">
        <f>IF(参照!B12="","",参照!B12)</f>
        <v/>
      </c>
      <c r="AW12" s="52" t="str">
        <f>IF(参照!C12="","",参照!C12)</f>
        <v/>
      </c>
      <c r="AX12" s="52" t="str">
        <f>IF(参照!D12="","",参照!D12)</f>
        <v>(参考値)事業者全体</v>
      </c>
      <c r="AY12" s="52">
        <f>IF(参照!E12="","",参照!E12)</f>
        <v>4.28E-4</v>
      </c>
      <c r="AZ12" s="52" t="str">
        <f>IF(参照!F12="","",参照!F12)</f>
        <v>エバーグリーン・リテイリング(株)</v>
      </c>
      <c r="BA12" s="52" t="str">
        <f>IF(参照!G12="","",参照!G12)</f>
        <v>エバーグリーン・リテイリング(株)_(参考値)事業者全体</v>
      </c>
      <c r="BB12" s="52">
        <f t="shared" si="0"/>
        <v>0.42799999999999999</v>
      </c>
      <c r="BD12" s="52" t="str">
        <f>IF(参照!L12="","",参照!L12)</f>
        <v>九州電力(株)</v>
      </c>
    </row>
    <row r="13" spans="1:60" ht="12.75" customHeight="1">
      <c r="A13" s="1"/>
      <c r="B13" s="1"/>
      <c r="C13" s="496"/>
      <c r="D13" s="456" t="s">
        <v>9</v>
      </c>
      <c r="E13" s="456"/>
      <c r="F13" s="456"/>
      <c r="G13" s="456"/>
      <c r="H13" s="82" t="s">
        <v>26</v>
      </c>
      <c r="I13" s="22"/>
      <c r="J13" s="21" t="str">
        <f>IF($I13="","",$I13*係数１!$D$13*0.0258)</f>
        <v/>
      </c>
      <c r="K13" s="21" t="str">
        <f>IF($I13="","",$I13*係数１!$D$13*係数１!$F$13*44/12)</f>
        <v/>
      </c>
      <c r="L13" s="1"/>
      <c r="N13" s="79">
        <v>7</v>
      </c>
      <c r="O13" s="69"/>
      <c r="P13" s="69"/>
      <c r="Q13" s="70" t="str">
        <f t="shared" si="1"/>
        <v/>
      </c>
      <c r="R13" s="80"/>
      <c r="S13" s="348"/>
      <c r="T13" s="346">
        <f>係数１!D$49</f>
        <v>8640</v>
      </c>
      <c r="U13" s="73" t="str">
        <f t="shared" si="5"/>
        <v/>
      </c>
      <c r="V13" s="73" t="str">
        <f t="shared" si="6"/>
        <v/>
      </c>
      <c r="W13" s="74" t="str">
        <f t="array" aca="1" ref="W13" ca="1">IF(O13="","",IF(ISNUMBER(AA13),INDIRECT($BG$6&amp;AA13),IF(AA13="a",Q13,IF(AA13="b",INDIRECT($BG$6&amp;AB13),IF(AA13="c",R13,"")))))</f>
        <v/>
      </c>
      <c r="X13" s="75"/>
      <c r="Y13" s="73" t="str">
        <f t="shared" si="7"/>
        <v/>
      </c>
      <c r="Z13" s="76" t="str">
        <f t="shared" ca="1" si="2"/>
        <v/>
      </c>
      <c r="AA13" s="76" t="str">
        <f t="shared" ca="1" si="8"/>
        <v/>
      </c>
      <c r="AB13" s="76" t="str">
        <f t="shared" ca="1" si="9"/>
        <v/>
      </c>
      <c r="AC13" s="76">
        <f t="shared" ca="1" si="10"/>
        <v>0</v>
      </c>
      <c r="AD13" s="76">
        <f t="shared" si="11"/>
        <v>0</v>
      </c>
      <c r="AE13" s="76" t="str">
        <f t="shared" si="3"/>
        <v/>
      </c>
      <c r="AF13" s="77" t="str">
        <f t="shared" si="4"/>
        <v/>
      </c>
      <c r="AU13" s="52" t="str">
        <f>IF(参照!A13="","",参照!A13)</f>
        <v>A0006</v>
      </c>
      <c r="AV13" s="52" t="str">
        <f>IF(参照!B13="","",参照!B13)</f>
        <v>エバーグリーン・マーケティング(株)</v>
      </c>
      <c r="AW13" s="52">
        <f>IF(参照!C13="","",参照!C13)</f>
        <v>5.3499999999999999E-4</v>
      </c>
      <c r="AX13" s="52" t="str">
        <f>IF(参照!D13="","",参照!D13)</f>
        <v>メニューA</v>
      </c>
      <c r="AY13" s="52">
        <f>IF(参照!E13="","",参照!E13)</f>
        <v>0</v>
      </c>
      <c r="AZ13" s="52" t="str">
        <f>IF(参照!F13="","",参照!F13)</f>
        <v>エバーグリーン・マーケティング(株)</v>
      </c>
      <c r="BA13" s="52" t="str">
        <f>IF(参照!G13="","",参照!G13)</f>
        <v>エバーグリーン・マーケティング(株)_メニューA</v>
      </c>
      <c r="BB13" s="52">
        <f t="shared" si="0"/>
        <v>0</v>
      </c>
      <c r="BD13" s="52" t="str">
        <f>IF(参照!L13="","",参照!L13)</f>
        <v>沖縄電力(株)</v>
      </c>
    </row>
    <row r="14" spans="1:60" ht="12.75" customHeight="1">
      <c r="A14" s="1"/>
      <c r="B14" s="1"/>
      <c r="C14" s="496"/>
      <c r="D14" s="492" t="s">
        <v>53</v>
      </c>
      <c r="E14" s="493"/>
      <c r="F14" s="493"/>
      <c r="G14" s="494"/>
      <c r="H14" s="20" t="s">
        <v>33</v>
      </c>
      <c r="I14" s="22"/>
      <c r="J14" s="21" t="str">
        <f>IF($I14="","",$I14*係数１!$D$18*0.0258)</f>
        <v/>
      </c>
      <c r="K14" s="21" t="str">
        <f>IF($I14="","",$I14*係数１!$D$18*係数１!$F$18*44/12)</f>
        <v/>
      </c>
      <c r="L14" s="1"/>
      <c r="N14" s="79">
        <v>8</v>
      </c>
      <c r="O14" s="69"/>
      <c r="P14" s="69"/>
      <c r="Q14" s="70" t="str">
        <f t="shared" si="1"/>
        <v/>
      </c>
      <c r="R14" s="80"/>
      <c r="S14" s="348"/>
      <c r="T14" s="346">
        <f>係数１!D$49</f>
        <v>8640</v>
      </c>
      <c r="U14" s="73" t="str">
        <f t="shared" si="5"/>
        <v/>
      </c>
      <c r="V14" s="73" t="str">
        <f t="shared" si="6"/>
        <v/>
      </c>
      <c r="W14" s="74" t="str">
        <f t="array" aca="1" ref="W14" ca="1">IF(O14="","",IF(ISNUMBER(AA14),INDIRECT($BG$6&amp;AA14),IF(AA14="a",Q14,IF(AA14="b",INDIRECT($BG$6&amp;AB14),IF(AA14="c",R14,"")))))</f>
        <v/>
      </c>
      <c r="X14" s="75"/>
      <c r="Y14" s="73" t="str">
        <f t="shared" si="7"/>
        <v/>
      </c>
      <c r="Z14" s="76" t="str">
        <f t="shared" ca="1" si="2"/>
        <v/>
      </c>
      <c r="AA14" s="76" t="str">
        <f t="shared" ca="1" si="8"/>
        <v/>
      </c>
      <c r="AB14" s="76" t="str">
        <f t="shared" ca="1" si="9"/>
        <v/>
      </c>
      <c r="AC14" s="76">
        <f t="shared" ca="1" si="10"/>
        <v>0</v>
      </c>
      <c r="AD14" s="76">
        <f t="shared" si="11"/>
        <v>0</v>
      </c>
      <c r="AE14" s="76" t="str">
        <f t="shared" si="3"/>
        <v/>
      </c>
      <c r="AF14" s="77" t="str">
        <f t="shared" si="4"/>
        <v/>
      </c>
      <c r="AU14" s="52" t="str">
        <f>IF(参照!A14="","",参照!A14)</f>
        <v/>
      </c>
      <c r="AV14" s="52" t="str">
        <f>IF(参照!B14="","",参照!B14)</f>
        <v/>
      </c>
      <c r="AW14" s="52" t="str">
        <f>IF(参照!C14="","",参照!C14)</f>
        <v/>
      </c>
      <c r="AX14" s="52" t="str">
        <f>IF(参照!D14="","",参照!D14)</f>
        <v>メニューB</v>
      </c>
      <c r="AY14" s="52">
        <f>IF(参照!E14="","",参照!E14)</f>
        <v>0</v>
      </c>
      <c r="AZ14" s="52" t="str">
        <f>IF(参照!F14="","",参照!F14)</f>
        <v>エバーグリーン・マーケティング(株)</v>
      </c>
      <c r="BA14" s="52" t="str">
        <f>IF(参照!G14="","",参照!G14)</f>
        <v>エバーグリーン・マーケティング(株)_メニューB</v>
      </c>
      <c r="BB14" s="52">
        <f t="shared" si="0"/>
        <v>0</v>
      </c>
      <c r="BD14" s="52" t="str">
        <f>IF(参照!L14="","",参照!L14)</f>
        <v>(株)ａｆｔｅｒＦＩＴ</v>
      </c>
    </row>
    <row r="15" spans="1:60" ht="12.75" customHeight="1" thickBot="1">
      <c r="A15" s="1"/>
      <c r="B15" s="1"/>
      <c r="C15" s="496"/>
      <c r="D15" s="492" t="s">
        <v>54</v>
      </c>
      <c r="E15" s="493"/>
      <c r="F15" s="493"/>
      <c r="G15" s="494"/>
      <c r="H15" s="20" t="s">
        <v>33</v>
      </c>
      <c r="I15" s="22"/>
      <c r="J15" s="21" t="str">
        <f>IF($I15="","",$I15*係数１!$D$20*0.0258)</f>
        <v/>
      </c>
      <c r="K15" s="21" t="str">
        <f>IF($I15="","",$I15*係数１!$D$20*係数１!$F$20*44/12)</f>
        <v/>
      </c>
      <c r="L15" s="1"/>
      <c r="N15" s="79">
        <v>9</v>
      </c>
      <c r="O15" s="69"/>
      <c r="P15" s="69"/>
      <c r="Q15" s="70" t="str">
        <f t="shared" si="1"/>
        <v/>
      </c>
      <c r="R15" s="80"/>
      <c r="S15" s="348"/>
      <c r="T15" s="346">
        <f>係数１!D$49</f>
        <v>8640</v>
      </c>
      <c r="U15" s="73" t="str">
        <f t="shared" si="5"/>
        <v/>
      </c>
      <c r="V15" s="73" t="str">
        <f t="shared" si="6"/>
        <v/>
      </c>
      <c r="W15" s="74" t="str">
        <f t="array" aca="1" ref="W15" ca="1">IF(O15="","",IF(ISNUMBER(AA15),INDIRECT($BG$6&amp;AA15),IF(AA15="a",Q15,IF(AA15="b",INDIRECT($BG$6&amp;AB15),IF(AA15="c",R15,"")))))</f>
        <v/>
      </c>
      <c r="X15" s="75"/>
      <c r="Y15" s="73" t="str">
        <f t="shared" si="7"/>
        <v/>
      </c>
      <c r="Z15" s="76" t="str">
        <f t="shared" ca="1" si="2"/>
        <v/>
      </c>
      <c r="AA15" s="76" t="str">
        <f t="shared" ca="1" si="8"/>
        <v/>
      </c>
      <c r="AB15" s="76" t="str">
        <f t="shared" ca="1" si="9"/>
        <v/>
      </c>
      <c r="AC15" s="76">
        <f t="shared" ca="1" si="10"/>
        <v>0</v>
      </c>
      <c r="AD15" s="76">
        <f t="shared" si="11"/>
        <v>0</v>
      </c>
      <c r="AE15" s="76" t="str">
        <f t="shared" si="3"/>
        <v/>
      </c>
      <c r="AF15" s="77" t="str">
        <f t="shared" si="4"/>
        <v/>
      </c>
      <c r="AH15" s="38" t="s">
        <v>508</v>
      </c>
      <c r="AU15" s="52" t="str">
        <f>IF(参照!A15="","",参照!A15)</f>
        <v/>
      </c>
      <c r="AV15" s="52" t="str">
        <f>IF(参照!B15="","",参照!B15)</f>
        <v/>
      </c>
      <c r="AW15" s="52" t="str">
        <f>IF(参照!C15="","",参照!C15)</f>
        <v/>
      </c>
      <c r="AX15" s="52" t="str">
        <f>IF(参照!D15="","",参照!D15)</f>
        <v>メニューC(残差)</v>
      </c>
      <c r="AY15" s="52">
        <f>IF(参照!E15="","",参照!E15)</f>
        <v>5.1800000000000001E-4</v>
      </c>
      <c r="AZ15" s="52" t="str">
        <f>IF(参照!F15="","",参照!F15)</f>
        <v>エバーグリーン・マーケティング(株)</v>
      </c>
      <c r="BA15" s="52" t="str">
        <f>IF(参照!G15="","",参照!G15)</f>
        <v>エバーグリーン・マーケティング(株)_メニューC(残差)</v>
      </c>
      <c r="BB15" s="52">
        <f t="shared" si="0"/>
        <v>0.51800000000000002</v>
      </c>
      <c r="BD15" s="52" t="str">
        <f>IF(参照!L15="","",参照!L15)</f>
        <v>Ａｐａｍａｎ　Ｅｎｅｒｇｙ(株)</v>
      </c>
    </row>
    <row r="16" spans="1:60" ht="12.75" customHeight="1" thickBot="1">
      <c r="A16" s="1"/>
      <c r="B16" s="1"/>
      <c r="C16" s="496"/>
      <c r="D16" s="499" t="s">
        <v>55</v>
      </c>
      <c r="E16" s="473"/>
      <c r="F16" s="473"/>
      <c r="G16" s="474"/>
      <c r="H16" s="82" t="s">
        <v>18</v>
      </c>
      <c r="I16" s="22"/>
      <c r="J16" s="21" t="str">
        <f>IF($I16="","",$I16*係数１!$D$30*0.0258)</f>
        <v/>
      </c>
      <c r="K16" s="21" t="str">
        <f>IF($I16="","",$I16*係数１!$D$30*係数１!$F$30)</f>
        <v/>
      </c>
      <c r="L16" s="1"/>
      <c r="N16" s="79">
        <v>10</v>
      </c>
      <c r="O16" s="69"/>
      <c r="P16" s="69"/>
      <c r="Q16" s="70" t="str">
        <f t="shared" si="1"/>
        <v/>
      </c>
      <c r="R16" s="80"/>
      <c r="S16" s="348"/>
      <c r="T16" s="346">
        <f>係数１!D$49</f>
        <v>8640</v>
      </c>
      <c r="U16" s="73" t="str">
        <f t="shared" si="5"/>
        <v/>
      </c>
      <c r="V16" s="73" t="str">
        <f t="shared" si="6"/>
        <v/>
      </c>
      <c r="W16" s="74" t="str">
        <f t="array" aca="1" ref="W16" ca="1">IF(O16="","",IF(ISNUMBER(AA16),INDIRECT($BG$6&amp;AA16),IF(AA16="a",Q16,IF(AA16="b",INDIRECT($BG$6&amp;AB16),IF(AA16="c",R16,"")))))</f>
        <v/>
      </c>
      <c r="X16" s="75"/>
      <c r="Y16" s="73" t="str">
        <f t="shared" si="7"/>
        <v/>
      </c>
      <c r="Z16" s="76" t="str">
        <f t="shared" ca="1" si="2"/>
        <v/>
      </c>
      <c r="AA16" s="76" t="str">
        <f t="shared" ca="1" si="8"/>
        <v/>
      </c>
      <c r="AB16" s="76" t="str">
        <f t="shared" ca="1" si="9"/>
        <v/>
      </c>
      <c r="AC16" s="76">
        <f t="shared" ca="1" si="10"/>
        <v>0</v>
      </c>
      <c r="AD16" s="76">
        <f t="shared" si="11"/>
        <v>0</v>
      </c>
      <c r="AE16" s="76" t="str">
        <f t="shared" si="3"/>
        <v/>
      </c>
      <c r="AF16" s="77" t="str">
        <f t="shared" si="4"/>
        <v/>
      </c>
      <c r="AH16" s="89"/>
      <c r="AI16" s="90" t="s">
        <v>507</v>
      </c>
      <c r="AJ16" s="525" t="s">
        <v>504</v>
      </c>
      <c r="AK16" s="526"/>
      <c r="AL16" s="66" t="s">
        <v>592</v>
      </c>
      <c r="AM16" s="91" t="s">
        <v>593</v>
      </c>
      <c r="AN16" s="92" t="s">
        <v>594</v>
      </c>
      <c r="AO16" s="59" t="s">
        <v>595</v>
      </c>
      <c r="AP16" s="93" t="s">
        <v>596</v>
      </c>
      <c r="AQ16" s="59" t="s">
        <v>597</v>
      </c>
      <c r="AR16" s="66" t="s">
        <v>598</v>
      </c>
      <c r="AU16" s="52" t="str">
        <f>IF(参照!A16="","",参照!A16)</f>
        <v/>
      </c>
      <c r="AV16" s="52" t="str">
        <f>IF(参照!B16="","",参照!B16)</f>
        <v/>
      </c>
      <c r="AW16" s="52" t="str">
        <f>IF(参照!C16="","",参照!C16)</f>
        <v/>
      </c>
      <c r="AX16" s="52" t="str">
        <f>IF(参照!D16="","",参照!D16)</f>
        <v>(参考値)事業者全体</v>
      </c>
      <c r="AY16" s="52">
        <f>IF(参照!E16="","",参照!E16)</f>
        <v>5.4800000000000009E-4</v>
      </c>
      <c r="AZ16" s="52" t="str">
        <f>IF(参照!F16="","",参照!F16)</f>
        <v>エバーグリーン・マーケティング(株)</v>
      </c>
      <c r="BA16" s="52" t="str">
        <f>IF(参照!G16="","",参照!G16)</f>
        <v>エバーグリーン・マーケティング(株)_(参考値)事業者全体</v>
      </c>
      <c r="BB16" s="52">
        <f t="shared" si="0"/>
        <v>0.54800000000000004</v>
      </c>
      <c r="BD16" s="52" t="str">
        <f>IF(参照!L16="","",参照!L16)</f>
        <v>ａｕエネルギー＆ライフ(株)(旧：ＫＤＤＩ(株))</v>
      </c>
    </row>
    <row r="17" spans="1:56" ht="12.75" customHeight="1" thickTop="1">
      <c r="A17" s="1"/>
      <c r="B17" s="1"/>
      <c r="C17" s="496"/>
      <c r="D17" s="456" t="s">
        <v>10</v>
      </c>
      <c r="E17" s="456"/>
      <c r="F17" s="456"/>
      <c r="G17" s="456"/>
      <c r="H17" s="82" t="s">
        <v>27</v>
      </c>
      <c r="I17" s="22"/>
      <c r="J17" s="21" t="str">
        <f>IF($I17="","",$I17*係数１!$D$43*0.0258)</f>
        <v/>
      </c>
      <c r="K17" s="21" t="str">
        <f>IF($I17="","",$I17*係数１!$F$43)</f>
        <v/>
      </c>
      <c r="L17" s="1"/>
      <c r="N17" s="79">
        <v>11</v>
      </c>
      <c r="O17" s="69"/>
      <c r="P17" s="69"/>
      <c r="Q17" s="70" t="str">
        <f t="shared" si="1"/>
        <v/>
      </c>
      <c r="R17" s="80"/>
      <c r="S17" s="348"/>
      <c r="T17" s="346">
        <f>係数１!D$49</f>
        <v>8640</v>
      </c>
      <c r="U17" s="73" t="str">
        <f t="shared" si="5"/>
        <v/>
      </c>
      <c r="V17" s="73" t="str">
        <f t="shared" si="6"/>
        <v/>
      </c>
      <c r="W17" s="74" t="str">
        <f t="array" aca="1" ref="W17" ca="1">IF(O17="","",IF(ISNUMBER(AA17),INDIRECT($BG$6&amp;AA17),IF(AA17="a",Q17,IF(AA17="b",INDIRECT($BG$6&amp;AB17),IF(AA17="c",R17,"")))))</f>
        <v/>
      </c>
      <c r="X17" s="75"/>
      <c r="Y17" s="73" t="str">
        <f t="shared" si="7"/>
        <v/>
      </c>
      <c r="Z17" s="76" t="str">
        <f t="shared" ca="1" si="2"/>
        <v/>
      </c>
      <c r="AA17" s="76" t="str">
        <f t="shared" ca="1" si="8"/>
        <v/>
      </c>
      <c r="AB17" s="76" t="str">
        <f t="shared" ca="1" si="9"/>
        <v/>
      </c>
      <c r="AC17" s="76">
        <f t="shared" ca="1" si="10"/>
        <v>0</v>
      </c>
      <c r="AD17" s="76">
        <f t="shared" si="11"/>
        <v>0</v>
      </c>
      <c r="AE17" s="76" t="str">
        <f t="shared" si="3"/>
        <v/>
      </c>
      <c r="AF17" s="77" t="str">
        <f t="shared" si="4"/>
        <v/>
      </c>
      <c r="AH17" s="527" t="s">
        <v>505</v>
      </c>
      <c r="AI17" s="94" t="s">
        <v>599</v>
      </c>
      <c r="AJ17" s="95"/>
      <c r="AK17" s="272" t="s">
        <v>2319</v>
      </c>
      <c r="AL17" s="96" t="str">
        <f>IF(AJ17="","",AJ17*AN17*0.0258)</f>
        <v/>
      </c>
      <c r="AM17" s="97" t="str">
        <f>IF(AJ17="","",AJ17*AN17*AO17*44/12)</f>
        <v/>
      </c>
      <c r="AN17" s="98">
        <f>係数１!D55</f>
        <v>13.6</v>
      </c>
      <c r="AO17" s="99">
        <f>係数１!F55</f>
        <v>0</v>
      </c>
      <c r="AP17" s="99" t="str">
        <f>係数１!G55</f>
        <v>ｔ－C/GJ</v>
      </c>
      <c r="AQ17" s="100">
        <v>0.8</v>
      </c>
      <c r="AR17" s="101" t="str">
        <f>IF(AJ17="","",AL17*AQ17)</f>
        <v/>
      </c>
      <c r="AU17" s="52" t="str">
        <f>IF(参照!A17="","",参照!A17)</f>
        <v>A0007</v>
      </c>
      <c r="AV17" s="52" t="str">
        <f>IF(参照!B17="","",参照!B17)</f>
        <v>(株)ＳＥウイングズ</v>
      </c>
      <c r="AW17" s="52">
        <f>IF(参照!C17="","",参照!C17)</f>
        <v>2.6200000000000003E-4</v>
      </c>
      <c r="AX17" s="52" t="str">
        <f>IF(参照!D17="","",参照!D17)</f>
        <v/>
      </c>
      <c r="AY17" s="52">
        <f>IF(参照!E17="","",参照!E17)</f>
        <v>4.0099999999999999E-4</v>
      </c>
      <c r="AZ17" s="52" t="str">
        <f>IF(参照!F17="","",参照!F17)</f>
        <v>(株)ＳＥウイングズ</v>
      </c>
      <c r="BA17" s="52" t="str">
        <f>IF(参照!G17="","",参照!G17)</f>
        <v>(株)ＳＥウイングズ_</v>
      </c>
      <c r="BB17" s="52">
        <f t="shared" si="0"/>
        <v>0.40099999999999997</v>
      </c>
      <c r="BD17" s="52" t="str">
        <f>IF(参照!L17="","",参照!L17)</f>
        <v>Ｃａｓｔｌｅｔｏｎ　Ｃｏｍｍｏｄｉｔｉｅｓ　Ｊａｐａｎ合同会社</v>
      </c>
    </row>
    <row r="18" spans="1:56" ht="12.75" customHeight="1">
      <c r="A18" s="1"/>
      <c r="B18" s="1"/>
      <c r="C18" s="496"/>
      <c r="D18" s="492" t="s">
        <v>134</v>
      </c>
      <c r="E18" s="493"/>
      <c r="F18" s="493"/>
      <c r="G18" s="494"/>
      <c r="H18" s="102" t="s">
        <v>27</v>
      </c>
      <c r="I18" s="23"/>
      <c r="J18" s="21" t="str">
        <f>IF($I18="","",$I18*係数１!$D$44*0.0258)</f>
        <v/>
      </c>
      <c r="K18" s="21" t="str">
        <f>IF($I18="","",$I18*係数１!$F$44)</f>
        <v/>
      </c>
      <c r="L18" s="1"/>
      <c r="N18" s="79">
        <v>12</v>
      </c>
      <c r="O18" s="69"/>
      <c r="P18" s="69"/>
      <c r="Q18" s="70" t="str">
        <f t="shared" si="1"/>
        <v/>
      </c>
      <c r="R18" s="80"/>
      <c r="S18" s="348"/>
      <c r="T18" s="346">
        <f>係数１!D$49</f>
        <v>8640</v>
      </c>
      <c r="U18" s="73" t="str">
        <f t="shared" si="5"/>
        <v/>
      </c>
      <c r="V18" s="73" t="str">
        <f t="shared" si="6"/>
        <v/>
      </c>
      <c r="W18" s="74" t="str">
        <f t="array" aca="1" ref="W18" ca="1">IF(O18="","",IF(ISNUMBER(AA18),INDIRECT($BG$6&amp;AA18),IF(AA18="a",Q18,IF(AA18="b",INDIRECT($BG$6&amp;AB18),IF(AA18="c",R18,"")))))</f>
        <v/>
      </c>
      <c r="X18" s="75"/>
      <c r="Y18" s="73" t="str">
        <f t="shared" si="7"/>
        <v/>
      </c>
      <c r="Z18" s="76" t="str">
        <f t="shared" ca="1" si="2"/>
        <v/>
      </c>
      <c r="AA18" s="76" t="str">
        <f t="shared" ca="1" si="8"/>
        <v/>
      </c>
      <c r="AB18" s="76" t="str">
        <f t="shared" ca="1" si="9"/>
        <v/>
      </c>
      <c r="AC18" s="76">
        <f t="shared" ca="1" si="10"/>
        <v>0</v>
      </c>
      <c r="AD18" s="76">
        <f t="shared" si="11"/>
        <v>0</v>
      </c>
      <c r="AE18" s="76" t="str">
        <f t="shared" si="3"/>
        <v/>
      </c>
      <c r="AF18" s="77" t="str">
        <f t="shared" si="4"/>
        <v/>
      </c>
      <c r="AH18" s="528"/>
      <c r="AI18" s="103" t="s">
        <v>601</v>
      </c>
      <c r="AJ18" s="104"/>
      <c r="AK18" s="272" t="s">
        <v>2319</v>
      </c>
      <c r="AL18" s="21" t="str">
        <f t="shared" ref="AL18:AL33" si="14">IF(AJ18="","",AJ18*AN18*0.0258)</f>
        <v/>
      </c>
      <c r="AM18" s="97" t="str">
        <f t="shared" ref="AM18:AM33" si="15">IF(AJ18="","",AJ18*AN18*AO18*44/12)</f>
        <v/>
      </c>
      <c r="AN18" s="98">
        <f>係数１!D56</f>
        <v>13.2</v>
      </c>
      <c r="AO18" s="99">
        <f>係数１!F56</f>
        <v>0</v>
      </c>
      <c r="AP18" s="99" t="str">
        <f>係数１!G56</f>
        <v>ｔ－C/GJ</v>
      </c>
      <c r="AQ18" s="22">
        <v>0.8</v>
      </c>
      <c r="AR18" s="101" t="str">
        <f t="shared" ref="AR18:AR36" si="16">IF(AJ18="","",AL18*AQ18)</f>
        <v/>
      </c>
      <c r="AU18" s="52" t="str">
        <f>IF(参照!A18="","",参照!A18)</f>
        <v>A0008</v>
      </c>
      <c r="AV18" s="52" t="str">
        <f>IF(参照!B18="","",参照!B18)</f>
        <v>(株)イーセル</v>
      </c>
      <c r="AW18" s="52">
        <f>IF(参照!C18="","",参照!C18)</f>
        <v>4.75E-4</v>
      </c>
      <c r="AX18" s="52" t="str">
        <f>IF(参照!D18="","",参照!D18)</f>
        <v/>
      </c>
      <c r="AY18" s="52">
        <f>IF(参照!E18="","",参照!E18)</f>
        <v>4.8200000000000001E-4</v>
      </c>
      <c r="AZ18" s="52" t="str">
        <f>IF(参照!F18="","",参照!F18)</f>
        <v>(株)イーセル</v>
      </c>
      <c r="BA18" s="52" t="str">
        <f>IF(参照!G18="","",参照!G18)</f>
        <v>(株)イーセル_</v>
      </c>
      <c r="BB18" s="52">
        <f t="shared" si="0"/>
        <v>0.48199999999999998</v>
      </c>
      <c r="BD18" s="52" t="str">
        <f>IF(参照!L18="","",参照!L18)</f>
        <v>(株)ＣＤエナジーダイレクト</v>
      </c>
    </row>
    <row r="19" spans="1:56" ht="16.5" customHeight="1">
      <c r="A19" s="1"/>
      <c r="B19" s="1"/>
      <c r="C19" s="496"/>
      <c r="D19" s="470" t="s">
        <v>59</v>
      </c>
      <c r="E19" s="530" t="s">
        <v>135</v>
      </c>
      <c r="F19" s="470" t="s">
        <v>60</v>
      </c>
      <c r="G19" s="105" t="s">
        <v>131</v>
      </c>
      <c r="H19" s="454" t="s">
        <v>19</v>
      </c>
      <c r="I19" s="548">
        <f>S37</f>
        <v>0</v>
      </c>
      <c r="J19" s="548">
        <f>U37</f>
        <v>0</v>
      </c>
      <c r="K19" s="548">
        <f>V37</f>
        <v>0</v>
      </c>
      <c r="L19" s="1"/>
      <c r="N19" s="79">
        <v>13</v>
      </c>
      <c r="O19" s="69"/>
      <c r="P19" s="69"/>
      <c r="Q19" s="70" t="str">
        <f t="shared" si="1"/>
        <v/>
      </c>
      <c r="R19" s="80"/>
      <c r="S19" s="348"/>
      <c r="T19" s="346">
        <f>係数１!D$49</f>
        <v>8640</v>
      </c>
      <c r="U19" s="73" t="str">
        <f t="shared" si="5"/>
        <v/>
      </c>
      <c r="V19" s="73" t="str">
        <f t="shared" si="6"/>
        <v/>
      </c>
      <c r="W19" s="74" t="str">
        <f t="array" aca="1" ref="W19" ca="1">IF(O19="","",IF(ISNUMBER(AA19),INDIRECT($BG$6&amp;AA19),IF(AA19="a",Q19,IF(AA19="b",INDIRECT($BG$6&amp;AB19),IF(AA19="c",R19,"")))))</f>
        <v/>
      </c>
      <c r="X19" s="75"/>
      <c r="Y19" s="73" t="str">
        <f t="shared" si="7"/>
        <v/>
      </c>
      <c r="Z19" s="76" t="str">
        <f t="shared" ca="1" si="2"/>
        <v/>
      </c>
      <c r="AA19" s="76" t="str">
        <f t="shared" ca="1" si="8"/>
        <v/>
      </c>
      <c r="AB19" s="76" t="str">
        <f t="shared" ca="1" si="9"/>
        <v/>
      </c>
      <c r="AC19" s="76">
        <f t="shared" ca="1" si="10"/>
        <v>0</v>
      </c>
      <c r="AD19" s="76">
        <f t="shared" si="11"/>
        <v>0</v>
      </c>
      <c r="AE19" s="76" t="str">
        <f t="shared" si="3"/>
        <v/>
      </c>
      <c r="AF19" s="77" t="str">
        <f t="shared" si="4"/>
        <v/>
      </c>
      <c r="AH19" s="528"/>
      <c r="AI19" s="103" t="s">
        <v>602</v>
      </c>
      <c r="AJ19" s="104"/>
      <c r="AK19" s="272" t="s">
        <v>2319</v>
      </c>
      <c r="AL19" s="21" t="str">
        <f t="shared" si="14"/>
        <v/>
      </c>
      <c r="AM19" s="97" t="str">
        <f t="shared" si="15"/>
        <v/>
      </c>
      <c r="AN19" s="98">
        <f>係数１!D57</f>
        <v>17.100000000000001</v>
      </c>
      <c r="AO19" s="99">
        <f>係数１!F57</f>
        <v>0</v>
      </c>
      <c r="AP19" s="99" t="str">
        <f>係数１!G57</f>
        <v>ｔ－C/GJ</v>
      </c>
      <c r="AQ19" s="22">
        <v>0.8</v>
      </c>
      <c r="AR19" s="101" t="str">
        <f t="shared" si="16"/>
        <v/>
      </c>
      <c r="AU19" s="52" t="str">
        <f>IF(参照!A19="","",参照!A19)</f>
        <v>A0009</v>
      </c>
      <c r="AV19" s="52" t="str">
        <f>IF(参照!B19="","",参照!B19)</f>
        <v>(株)エネット</v>
      </c>
      <c r="AW19" s="52">
        <f>IF(参照!C19="","",参照!C19)</f>
        <v>4.0499999999999998E-4</v>
      </c>
      <c r="AX19" s="52" t="str">
        <f>IF(参照!D19="","",参照!D19)</f>
        <v>メニューA</v>
      </c>
      <c r="AY19" s="52">
        <f>IF(参照!E19="","",参照!E19)</f>
        <v>0</v>
      </c>
      <c r="AZ19" s="52" t="str">
        <f>IF(参照!F19="","",参照!F19)</f>
        <v>(株)エネット</v>
      </c>
      <c r="BA19" s="52" t="str">
        <f>IF(参照!G19="","",参照!G19)</f>
        <v>(株)エネット_メニューA</v>
      </c>
      <c r="BB19" s="52">
        <f t="shared" si="0"/>
        <v>0</v>
      </c>
      <c r="BD19" s="52" t="str">
        <f>IF(参照!L19="","",参照!L19)</f>
        <v>(株)ＣＨＩＢＡむつざわエナジー</v>
      </c>
    </row>
    <row r="20" spans="1:56" ht="16.5" customHeight="1">
      <c r="A20" s="1"/>
      <c r="B20" s="1"/>
      <c r="C20" s="496"/>
      <c r="D20" s="471"/>
      <c r="E20" s="531"/>
      <c r="F20" s="472"/>
      <c r="G20" s="106" t="str">
        <f>IF(COUNTA(O7:O36)=0,"（　　　 　　）",IF(COUNTA(O7:O36)=1,"（"&amp;O7&amp;"）","（複数の電気事業者）"))</f>
        <v>（　　　 　　）</v>
      </c>
      <c r="H20" s="455"/>
      <c r="I20" s="549"/>
      <c r="J20" s="549"/>
      <c r="K20" s="549"/>
      <c r="L20" s="1"/>
      <c r="N20" s="79">
        <v>14</v>
      </c>
      <c r="O20" s="69"/>
      <c r="P20" s="69"/>
      <c r="Q20" s="70" t="str">
        <f t="shared" si="1"/>
        <v/>
      </c>
      <c r="R20" s="80"/>
      <c r="S20" s="348"/>
      <c r="T20" s="346">
        <f>係数１!D$49</f>
        <v>8640</v>
      </c>
      <c r="U20" s="73" t="str">
        <f t="shared" si="5"/>
        <v/>
      </c>
      <c r="V20" s="73" t="str">
        <f t="shared" si="6"/>
        <v/>
      </c>
      <c r="W20" s="74" t="str">
        <f t="array" aca="1" ref="W20" ca="1">IF(O20="","",IF(ISNUMBER(AA20),INDIRECT($BG$6&amp;AA20),IF(AA20="a",Q20,IF(AA20="b",INDIRECT($BG$6&amp;AB20),IF(AA20="c",R20,"")))))</f>
        <v/>
      </c>
      <c r="X20" s="75"/>
      <c r="Y20" s="73" t="str">
        <f t="shared" si="7"/>
        <v/>
      </c>
      <c r="Z20" s="76" t="str">
        <f t="shared" ca="1" si="2"/>
        <v/>
      </c>
      <c r="AA20" s="76" t="str">
        <f t="shared" ca="1" si="8"/>
        <v/>
      </c>
      <c r="AB20" s="76" t="str">
        <f t="shared" ca="1" si="9"/>
        <v/>
      </c>
      <c r="AC20" s="76">
        <f t="shared" ca="1" si="10"/>
        <v>0</v>
      </c>
      <c r="AD20" s="76">
        <f t="shared" si="11"/>
        <v>0</v>
      </c>
      <c r="AE20" s="76" t="str">
        <f t="shared" si="3"/>
        <v/>
      </c>
      <c r="AF20" s="77" t="str">
        <f t="shared" si="4"/>
        <v/>
      </c>
      <c r="AH20" s="528"/>
      <c r="AI20" s="103" t="s">
        <v>603</v>
      </c>
      <c r="AJ20" s="104"/>
      <c r="AK20" s="272" t="s">
        <v>2320</v>
      </c>
      <c r="AL20" s="21" t="str">
        <f t="shared" si="14"/>
        <v/>
      </c>
      <c r="AM20" s="97" t="str">
        <f t="shared" si="15"/>
        <v/>
      </c>
      <c r="AN20" s="98">
        <f>係数１!D58</f>
        <v>23.4</v>
      </c>
      <c r="AO20" s="99">
        <f>係数１!F58</f>
        <v>0</v>
      </c>
      <c r="AP20" s="99" t="str">
        <f>係数１!G58</f>
        <v>ｔ－C/GJ</v>
      </c>
      <c r="AQ20" s="22">
        <v>0.8</v>
      </c>
      <c r="AR20" s="101" t="str">
        <f t="shared" si="16"/>
        <v/>
      </c>
      <c r="AU20" s="52" t="str">
        <f>IF(参照!A20="","",参照!A20)</f>
        <v/>
      </c>
      <c r="AV20" s="52" t="str">
        <f>IF(参照!B20="","",参照!B20)</f>
        <v/>
      </c>
      <c r="AW20" s="52" t="str">
        <f>IF(参照!C20="","",参照!C20)</f>
        <v/>
      </c>
      <c r="AX20" s="52" t="str">
        <f>IF(参照!D20="","",参照!D20)</f>
        <v>メニューB</v>
      </c>
      <c r="AY20" s="52">
        <f>IF(参照!E20="","",参照!E20)</f>
        <v>0</v>
      </c>
      <c r="AZ20" s="52" t="str">
        <f>IF(参照!F20="","",参照!F20)</f>
        <v>(株)エネット</v>
      </c>
      <c r="BA20" s="52" t="str">
        <f>IF(参照!G20="","",参照!G20)</f>
        <v>(株)エネット_メニューB</v>
      </c>
      <c r="BB20" s="52">
        <f t="shared" si="0"/>
        <v>0</v>
      </c>
      <c r="BD20" s="52" t="str">
        <f>IF(参照!L20="","",参照!L20)</f>
        <v>Ｃｏｃｏテラスたがわ(株)</v>
      </c>
    </row>
    <row r="21" spans="1:56" ht="15.75" customHeight="1">
      <c r="A21" s="1"/>
      <c r="B21" s="1"/>
      <c r="C21" s="496"/>
      <c r="D21" s="471"/>
      <c r="E21" s="531"/>
      <c r="F21" s="470" t="s">
        <v>61</v>
      </c>
      <c r="G21" s="105" t="s">
        <v>131</v>
      </c>
      <c r="H21" s="454" t="s">
        <v>19</v>
      </c>
      <c r="I21" s="541"/>
      <c r="J21" s="541"/>
      <c r="K21" s="541"/>
      <c r="L21" s="1"/>
      <c r="N21" s="79">
        <v>15</v>
      </c>
      <c r="O21" s="69"/>
      <c r="P21" s="69"/>
      <c r="Q21" s="70" t="str">
        <f t="shared" si="1"/>
        <v/>
      </c>
      <c r="R21" s="80"/>
      <c r="S21" s="348"/>
      <c r="T21" s="346">
        <f>係数１!D$49</f>
        <v>8640</v>
      </c>
      <c r="U21" s="73" t="str">
        <f t="shared" si="5"/>
        <v/>
      </c>
      <c r="V21" s="73" t="str">
        <f t="shared" si="6"/>
        <v/>
      </c>
      <c r="W21" s="74" t="str">
        <f t="array" aca="1" ref="W21" ca="1">IF(O21="","",IF(ISNUMBER(AA21),INDIRECT($BG$6&amp;AA21),IF(AA21="a",Q21,IF(AA21="b",INDIRECT($BG$6&amp;AB21),IF(AA21="c",R21,"")))))</f>
        <v/>
      </c>
      <c r="X21" s="75"/>
      <c r="Y21" s="73" t="str">
        <f t="shared" si="7"/>
        <v/>
      </c>
      <c r="Z21" s="76" t="str">
        <f t="shared" ca="1" si="2"/>
        <v/>
      </c>
      <c r="AA21" s="76" t="str">
        <f t="shared" ca="1" si="8"/>
        <v/>
      </c>
      <c r="AB21" s="76" t="str">
        <f t="shared" ca="1" si="9"/>
        <v/>
      </c>
      <c r="AC21" s="76">
        <f t="shared" ca="1" si="10"/>
        <v>0</v>
      </c>
      <c r="AD21" s="76">
        <f t="shared" si="11"/>
        <v>0</v>
      </c>
      <c r="AE21" s="76" t="str">
        <f t="shared" si="3"/>
        <v/>
      </c>
      <c r="AF21" s="77" t="str">
        <f t="shared" si="4"/>
        <v/>
      </c>
      <c r="AH21" s="528"/>
      <c r="AI21" s="103" t="s">
        <v>604</v>
      </c>
      <c r="AJ21" s="104"/>
      <c r="AK21" s="272" t="s">
        <v>2320</v>
      </c>
      <c r="AL21" s="21" t="str">
        <f t="shared" si="14"/>
        <v/>
      </c>
      <c r="AM21" s="97" t="str">
        <f t="shared" si="15"/>
        <v/>
      </c>
      <c r="AN21" s="98">
        <f>係数１!D59</f>
        <v>35.6</v>
      </c>
      <c r="AO21" s="99">
        <f>係数１!F59</f>
        <v>0</v>
      </c>
      <c r="AP21" s="99" t="str">
        <f>係数１!G59</f>
        <v>ｔ－C/GJ</v>
      </c>
      <c r="AQ21" s="22">
        <v>0.8</v>
      </c>
      <c r="AR21" s="101" t="str">
        <f t="shared" si="16"/>
        <v/>
      </c>
      <c r="AU21" s="52" t="str">
        <f>IF(参照!A21="","",参照!A21)</f>
        <v/>
      </c>
      <c r="AV21" s="52" t="str">
        <f>IF(参照!B21="","",参照!B21)</f>
        <v/>
      </c>
      <c r="AW21" s="52" t="str">
        <f>IF(参照!C21="","",参照!C21)</f>
        <v/>
      </c>
      <c r="AX21" s="52" t="str">
        <f>IF(参照!D21="","",参照!D21)</f>
        <v>メニューC</v>
      </c>
      <c r="AY21" s="52">
        <f>IF(参照!E21="","",参照!E21)</f>
        <v>2.0000000000000001E-4</v>
      </c>
      <c r="AZ21" s="52" t="str">
        <f>IF(参照!F21="","",参照!F21)</f>
        <v>(株)エネット</v>
      </c>
      <c r="BA21" s="52" t="str">
        <f>IF(参照!G21="","",参照!G21)</f>
        <v>(株)エネット_メニューC</v>
      </c>
      <c r="BB21" s="52">
        <f t="shared" si="0"/>
        <v>0.2</v>
      </c>
      <c r="BD21" s="52" t="str">
        <f>IF(参照!L21="","",参照!L21)</f>
        <v>(株)ＣＷＳ</v>
      </c>
    </row>
    <row r="22" spans="1:56" ht="15.75" customHeight="1">
      <c r="A22" s="1"/>
      <c r="B22" s="1"/>
      <c r="C22" s="496"/>
      <c r="D22" s="471"/>
      <c r="E22" s="532"/>
      <c r="F22" s="472"/>
      <c r="G22" s="293" t="s">
        <v>2323</v>
      </c>
      <c r="H22" s="455"/>
      <c r="I22" s="542"/>
      <c r="J22" s="542"/>
      <c r="K22" s="542"/>
      <c r="L22" s="1"/>
      <c r="N22" s="79">
        <v>16</v>
      </c>
      <c r="O22" s="69"/>
      <c r="P22" s="69"/>
      <c r="Q22" s="70" t="str">
        <f t="shared" si="1"/>
        <v/>
      </c>
      <c r="R22" s="80"/>
      <c r="S22" s="348"/>
      <c r="T22" s="346">
        <f>係数１!D$49</f>
        <v>8640</v>
      </c>
      <c r="U22" s="73" t="str">
        <f t="shared" si="5"/>
        <v/>
      </c>
      <c r="V22" s="73" t="str">
        <f t="shared" si="6"/>
        <v/>
      </c>
      <c r="W22" s="74" t="str">
        <f t="array" aca="1" ref="W22" ca="1">IF(O22="","",IF(ISNUMBER(AA22),INDIRECT($BG$6&amp;AA22),IF(AA22="a",Q22,IF(AA22="b",INDIRECT($BG$6&amp;AB22),IF(AA22="c",R22,"")))))</f>
        <v/>
      </c>
      <c r="X22" s="75"/>
      <c r="Y22" s="73" t="str">
        <f t="shared" si="7"/>
        <v/>
      </c>
      <c r="Z22" s="76" t="str">
        <f t="shared" ca="1" si="2"/>
        <v/>
      </c>
      <c r="AA22" s="76" t="str">
        <f t="shared" ca="1" si="8"/>
        <v/>
      </c>
      <c r="AB22" s="76" t="str">
        <f t="shared" ca="1" si="9"/>
        <v/>
      </c>
      <c r="AC22" s="76">
        <f t="shared" ca="1" si="10"/>
        <v>0</v>
      </c>
      <c r="AD22" s="76">
        <f t="shared" si="11"/>
        <v>0</v>
      </c>
      <c r="AE22" s="76" t="str">
        <f t="shared" si="3"/>
        <v/>
      </c>
      <c r="AF22" s="77" t="str">
        <f t="shared" si="4"/>
        <v/>
      </c>
      <c r="AH22" s="528"/>
      <c r="AI22" s="103" t="s">
        <v>605</v>
      </c>
      <c r="AJ22" s="104"/>
      <c r="AK22" s="272" t="s">
        <v>2321</v>
      </c>
      <c r="AL22" s="21" t="str">
        <f t="shared" si="14"/>
        <v/>
      </c>
      <c r="AM22" s="97" t="str">
        <f t="shared" si="15"/>
        <v/>
      </c>
      <c r="AN22" s="98">
        <f>係数１!D60</f>
        <v>21.2</v>
      </c>
      <c r="AO22" s="99">
        <f>係数１!F60</f>
        <v>0</v>
      </c>
      <c r="AP22" s="99" t="str">
        <f>係数１!G60</f>
        <v>ｔ－C/GJ</v>
      </c>
      <c r="AQ22" s="22">
        <v>0.8</v>
      </c>
      <c r="AR22" s="101" t="str">
        <f t="shared" si="16"/>
        <v/>
      </c>
      <c r="AU22" s="52" t="str">
        <f>IF(参照!A22="","",参照!A22)</f>
        <v/>
      </c>
      <c r="AV22" s="52" t="str">
        <f>IF(参照!B22="","",参照!B22)</f>
        <v/>
      </c>
      <c r="AW22" s="52" t="str">
        <f>IF(参照!C22="","",参照!C22)</f>
        <v/>
      </c>
      <c r="AX22" s="52" t="str">
        <f>IF(参照!D22="","",参照!D22)</f>
        <v>メニューD</v>
      </c>
      <c r="AY22" s="52">
        <f>IF(参照!E22="","",参照!E22)</f>
        <v>2.2000000000000001E-4</v>
      </c>
      <c r="AZ22" s="52" t="str">
        <f>IF(参照!F22="","",参照!F22)</f>
        <v>(株)エネット</v>
      </c>
      <c r="BA22" s="52" t="str">
        <f>IF(参照!G22="","",参照!G22)</f>
        <v>(株)エネット_メニューD</v>
      </c>
      <c r="BB22" s="52">
        <f t="shared" si="0"/>
        <v>0.22</v>
      </c>
      <c r="BD22" s="52" t="str">
        <f>IF(参照!L22="","",参照!L22)</f>
        <v>ＥＮＥＯＳ(株)</v>
      </c>
    </row>
    <row r="23" spans="1:56" ht="16.5" customHeight="1">
      <c r="A23" s="1"/>
      <c r="B23" s="1"/>
      <c r="C23" s="496"/>
      <c r="D23" s="471"/>
      <c r="E23" s="499" t="s">
        <v>0</v>
      </c>
      <c r="F23" s="474"/>
      <c r="G23" s="105" t="s">
        <v>131</v>
      </c>
      <c r="H23" s="454" t="s">
        <v>19</v>
      </c>
      <c r="I23" s="548">
        <f>AL12</f>
        <v>0</v>
      </c>
      <c r="J23" s="548">
        <f>AO12</f>
        <v>0</v>
      </c>
      <c r="K23" s="548">
        <f>AP12</f>
        <v>0</v>
      </c>
      <c r="L23" s="107"/>
      <c r="M23" s="108"/>
      <c r="N23" s="79">
        <v>17</v>
      </c>
      <c r="O23" s="69"/>
      <c r="P23" s="69"/>
      <c r="Q23" s="70" t="str">
        <f t="shared" si="1"/>
        <v/>
      </c>
      <c r="R23" s="80"/>
      <c r="S23" s="348"/>
      <c r="T23" s="346">
        <f>係数１!D$49</f>
        <v>8640</v>
      </c>
      <c r="U23" s="73" t="str">
        <f t="shared" si="5"/>
        <v/>
      </c>
      <c r="V23" s="73" t="str">
        <f t="shared" si="6"/>
        <v/>
      </c>
      <c r="W23" s="74" t="str">
        <f t="array" aca="1" ref="W23" ca="1">IF(O23="","",IF(ISNUMBER(AA23),INDIRECT($BG$6&amp;AA23),IF(AA23="a",Q23,IF(AA23="b",INDIRECT($BG$6&amp;AB23),IF(AA23="c",R23,"")))))</f>
        <v/>
      </c>
      <c r="X23" s="75"/>
      <c r="Y23" s="73" t="str">
        <f t="shared" si="7"/>
        <v/>
      </c>
      <c r="Z23" s="76" t="str">
        <f t="shared" ca="1" si="2"/>
        <v/>
      </c>
      <c r="AA23" s="76" t="str">
        <f t="shared" ca="1" si="8"/>
        <v/>
      </c>
      <c r="AB23" s="76" t="str">
        <f t="shared" ca="1" si="9"/>
        <v/>
      </c>
      <c r="AC23" s="76">
        <f t="shared" ca="1" si="10"/>
        <v>0</v>
      </c>
      <c r="AD23" s="76">
        <f t="shared" si="11"/>
        <v>0</v>
      </c>
      <c r="AE23" s="76" t="str">
        <f t="shared" si="3"/>
        <v/>
      </c>
      <c r="AF23" s="77" t="str">
        <f t="shared" si="4"/>
        <v/>
      </c>
      <c r="AH23" s="528"/>
      <c r="AI23" s="103" t="s">
        <v>606</v>
      </c>
      <c r="AJ23" s="104"/>
      <c r="AK23" s="272" t="s">
        <v>2319</v>
      </c>
      <c r="AL23" s="21" t="str">
        <f t="shared" si="14"/>
        <v/>
      </c>
      <c r="AM23" s="97" t="str">
        <f t="shared" si="15"/>
        <v/>
      </c>
      <c r="AN23" s="98">
        <f>係数１!D61</f>
        <v>18</v>
      </c>
      <c r="AO23" s="99">
        <f>係数１!F61</f>
        <v>1.7000000000000001E-2</v>
      </c>
      <c r="AP23" s="99" t="str">
        <f>係数１!G61</f>
        <v>ｔ－C/GJ</v>
      </c>
      <c r="AQ23" s="22">
        <v>0.8</v>
      </c>
      <c r="AR23" s="101" t="str">
        <f t="shared" si="16"/>
        <v/>
      </c>
      <c r="AU23" s="52" t="str">
        <f>IF(参照!A23="","",参照!A23)</f>
        <v/>
      </c>
      <c r="AV23" s="52" t="str">
        <f>IF(参照!B23="","",参照!B23)</f>
        <v/>
      </c>
      <c r="AW23" s="52" t="str">
        <f>IF(参照!C23="","",参照!C23)</f>
        <v/>
      </c>
      <c r="AX23" s="52" t="str">
        <f>IF(参照!D23="","",参照!D23)</f>
        <v>メニューE</v>
      </c>
      <c r="AY23" s="52">
        <f>IF(参照!E23="","",参照!E23)</f>
        <v>2.9999999999999997E-4</v>
      </c>
      <c r="AZ23" s="52" t="str">
        <f>IF(参照!F23="","",参照!F23)</f>
        <v>(株)エネット</v>
      </c>
      <c r="BA23" s="52" t="str">
        <f>IF(参照!G23="","",参照!G23)</f>
        <v>(株)エネット_メニューE</v>
      </c>
      <c r="BB23" s="52">
        <f t="shared" si="0"/>
        <v>0.3</v>
      </c>
      <c r="BD23" s="52" t="str">
        <f>IF(参照!L23="","",参照!L23)</f>
        <v>(株)Ｆ－Ｐｏｗｅｒ</v>
      </c>
    </row>
    <row r="24" spans="1:56" ht="16.5" customHeight="1">
      <c r="A24" s="1"/>
      <c r="B24" s="1"/>
      <c r="C24" s="496"/>
      <c r="D24" s="472"/>
      <c r="E24" s="533"/>
      <c r="F24" s="476"/>
      <c r="G24" s="106" t="str">
        <f>IF(COUNTA(AI7:AI11)=0,"（　　　 　　）",IF(COUNTA(AI7:AI11)=1,"（"&amp;AI7&amp;"）","（複数の電気事業者）"))</f>
        <v>（　　　 　　）</v>
      </c>
      <c r="H24" s="455"/>
      <c r="I24" s="549"/>
      <c r="J24" s="549"/>
      <c r="K24" s="549"/>
      <c r="L24" s="107"/>
      <c r="M24" s="108"/>
      <c r="N24" s="79">
        <v>18</v>
      </c>
      <c r="O24" s="69"/>
      <c r="P24" s="69"/>
      <c r="Q24" s="70" t="str">
        <f t="shared" si="1"/>
        <v/>
      </c>
      <c r="R24" s="80"/>
      <c r="S24" s="348"/>
      <c r="T24" s="346">
        <f>係数１!D$49</f>
        <v>8640</v>
      </c>
      <c r="U24" s="73" t="str">
        <f t="shared" si="5"/>
        <v/>
      </c>
      <c r="V24" s="73" t="str">
        <f t="shared" si="6"/>
        <v/>
      </c>
      <c r="W24" s="74" t="str">
        <f t="array" aca="1" ref="W24" ca="1">IF(O24="","",IF(ISNUMBER(AA24),INDIRECT($BG$6&amp;AA24),IF(AA24="a",Q24,IF(AA24="b",INDIRECT($BG$6&amp;AB24),IF(AA24="c",R24,"")))))</f>
        <v/>
      </c>
      <c r="X24" s="75"/>
      <c r="Y24" s="73" t="str">
        <f t="shared" si="7"/>
        <v/>
      </c>
      <c r="Z24" s="76" t="str">
        <f t="shared" ca="1" si="2"/>
        <v/>
      </c>
      <c r="AA24" s="76" t="str">
        <f t="shared" ca="1" si="8"/>
        <v/>
      </c>
      <c r="AB24" s="76" t="str">
        <f t="shared" ca="1" si="9"/>
        <v/>
      </c>
      <c r="AC24" s="76">
        <f t="shared" ca="1" si="10"/>
        <v>0</v>
      </c>
      <c r="AD24" s="76">
        <f t="shared" si="11"/>
        <v>0</v>
      </c>
      <c r="AE24" s="76" t="str">
        <f t="shared" si="3"/>
        <v/>
      </c>
      <c r="AF24" s="77" t="str">
        <f t="shared" si="4"/>
        <v/>
      </c>
      <c r="AH24" s="528"/>
      <c r="AI24" s="103" t="s">
        <v>607</v>
      </c>
      <c r="AJ24" s="104"/>
      <c r="AK24" s="272" t="s">
        <v>2319</v>
      </c>
      <c r="AL24" s="21" t="str">
        <f t="shared" si="14"/>
        <v/>
      </c>
      <c r="AM24" s="97" t="str">
        <f t="shared" si="15"/>
        <v/>
      </c>
      <c r="AN24" s="98">
        <f>係数１!D62</f>
        <v>26.9</v>
      </c>
      <c r="AO24" s="99">
        <f>係数１!F62</f>
        <v>1.52E-2</v>
      </c>
      <c r="AP24" s="99" t="str">
        <f>係数１!G62</f>
        <v>ｔ－C/GJ</v>
      </c>
      <c r="AQ24" s="22">
        <v>0.8</v>
      </c>
      <c r="AR24" s="101" t="str">
        <f t="shared" si="16"/>
        <v/>
      </c>
      <c r="AU24" s="52" t="str">
        <f>IF(参照!A24="","",参照!A24)</f>
        <v/>
      </c>
      <c r="AV24" s="52" t="str">
        <f>IF(参照!B24="","",参照!B24)</f>
        <v/>
      </c>
      <c r="AW24" s="52" t="str">
        <f>IF(参照!C24="","",参照!C24)</f>
        <v/>
      </c>
      <c r="AX24" s="52" t="str">
        <f>IF(参照!D24="","",参照!D24)</f>
        <v>メニューF</v>
      </c>
      <c r="AY24" s="52">
        <f>IF(参照!E24="","",参照!E24)</f>
        <v>3.4899999999999997E-4</v>
      </c>
      <c r="AZ24" s="52" t="str">
        <f>IF(参照!F24="","",参照!F24)</f>
        <v>(株)エネット</v>
      </c>
      <c r="BA24" s="52" t="str">
        <f>IF(参照!G24="","",参照!G24)</f>
        <v>(株)エネット_メニューF</v>
      </c>
      <c r="BB24" s="52">
        <f t="shared" si="0"/>
        <v>0.34899999999999998</v>
      </c>
      <c r="BD24" s="52" t="str">
        <f>IF(参照!L24="","",参照!L24)</f>
        <v>ＦＴエナジー(株)</v>
      </c>
    </row>
    <row r="25" spans="1:56" ht="12.75" customHeight="1">
      <c r="A25" s="1"/>
      <c r="B25" s="1"/>
      <c r="C25" s="496"/>
      <c r="D25" s="501" t="s">
        <v>23</v>
      </c>
      <c r="E25" s="502"/>
      <c r="F25" s="503"/>
      <c r="G25" s="267" t="s">
        <v>608</v>
      </c>
      <c r="H25" s="285" t="s">
        <v>14</v>
      </c>
      <c r="I25" s="285" t="s">
        <v>14</v>
      </c>
      <c r="J25" s="109">
        <f>AL37</f>
        <v>0</v>
      </c>
      <c r="K25" s="109">
        <f>AM37</f>
        <v>0</v>
      </c>
      <c r="L25" s="1"/>
      <c r="N25" s="79">
        <v>19</v>
      </c>
      <c r="O25" s="69"/>
      <c r="P25" s="69"/>
      <c r="Q25" s="70" t="str">
        <f t="shared" si="1"/>
        <v/>
      </c>
      <c r="R25" s="80"/>
      <c r="S25" s="348"/>
      <c r="T25" s="346">
        <f>係数１!D$49</f>
        <v>8640</v>
      </c>
      <c r="U25" s="73" t="str">
        <f t="shared" si="5"/>
        <v/>
      </c>
      <c r="V25" s="73" t="str">
        <f t="shared" si="6"/>
        <v/>
      </c>
      <c r="W25" s="74" t="str">
        <f t="array" aca="1" ref="W25" ca="1">IF(O25="","",IF(ISNUMBER(AA25),INDIRECT($BG$6&amp;AA25),IF(AA25="a",Q25,IF(AA25="b",INDIRECT($BG$6&amp;AB25),IF(AA25="c",R25,"")))))</f>
        <v/>
      </c>
      <c r="X25" s="75"/>
      <c r="Y25" s="73" t="str">
        <f t="shared" si="7"/>
        <v/>
      </c>
      <c r="Z25" s="76" t="str">
        <f t="shared" ca="1" si="2"/>
        <v/>
      </c>
      <c r="AA25" s="76" t="str">
        <f t="shared" ca="1" si="8"/>
        <v/>
      </c>
      <c r="AB25" s="76" t="str">
        <f t="shared" ca="1" si="9"/>
        <v/>
      </c>
      <c r="AC25" s="76">
        <f t="shared" ca="1" si="10"/>
        <v>0</v>
      </c>
      <c r="AD25" s="76">
        <f t="shared" si="11"/>
        <v>0</v>
      </c>
      <c r="AE25" s="76" t="str">
        <f t="shared" si="3"/>
        <v/>
      </c>
      <c r="AF25" s="77" t="str">
        <f t="shared" si="4"/>
        <v/>
      </c>
      <c r="AH25" s="528"/>
      <c r="AI25" s="103" t="s">
        <v>609</v>
      </c>
      <c r="AJ25" s="104"/>
      <c r="AK25" s="272" t="s">
        <v>2319</v>
      </c>
      <c r="AL25" s="21" t="str">
        <f t="shared" si="14"/>
        <v/>
      </c>
      <c r="AM25" s="97" t="str">
        <f t="shared" si="15"/>
        <v/>
      </c>
      <c r="AN25" s="98">
        <f>係数１!D63</f>
        <v>33.200000000000003</v>
      </c>
      <c r="AO25" s="99">
        <f>係数１!F63</f>
        <v>1.35E-2</v>
      </c>
      <c r="AP25" s="99" t="str">
        <f>係数１!G63</f>
        <v>ｔ－C/GJ</v>
      </c>
      <c r="AQ25" s="22">
        <v>0.8</v>
      </c>
      <c r="AR25" s="101" t="str">
        <f t="shared" si="16"/>
        <v/>
      </c>
      <c r="AU25" s="52" t="str">
        <f>IF(参照!A25="","",参照!A25)</f>
        <v/>
      </c>
      <c r="AV25" s="52" t="str">
        <f>IF(参照!B25="","",参照!B25)</f>
        <v/>
      </c>
      <c r="AW25" s="52" t="str">
        <f>IF(参照!C25="","",参照!C25)</f>
        <v/>
      </c>
      <c r="AX25" s="52" t="str">
        <f>IF(参照!D25="","",参照!D25)</f>
        <v>メニューG</v>
      </c>
      <c r="AY25" s="52">
        <f>IF(参照!E25="","",参照!E25)</f>
        <v>3.6999999999999999E-4</v>
      </c>
      <c r="AZ25" s="52" t="str">
        <f>IF(参照!F25="","",参照!F25)</f>
        <v>(株)エネット</v>
      </c>
      <c r="BA25" s="52" t="str">
        <f>IF(参照!G25="","",参照!G25)</f>
        <v>(株)エネット_メニューG</v>
      </c>
      <c r="BB25" s="52">
        <f t="shared" si="0"/>
        <v>0.37</v>
      </c>
      <c r="BD25" s="52" t="str">
        <f>IF(参照!L25="","",参照!L25)</f>
        <v>ＨＴＢエナジー(株)</v>
      </c>
    </row>
    <row r="26" spans="1:56" ht="12.75" customHeight="1">
      <c r="A26" s="1"/>
      <c r="B26" s="1"/>
      <c r="C26" s="496"/>
      <c r="D26" s="501"/>
      <c r="E26" s="502"/>
      <c r="F26" s="503"/>
      <c r="G26" s="41"/>
      <c r="H26" s="110"/>
      <c r="I26" s="22"/>
      <c r="J26" s="22"/>
      <c r="K26" s="22"/>
      <c r="L26" s="1"/>
      <c r="N26" s="79">
        <v>20</v>
      </c>
      <c r="O26" s="69"/>
      <c r="P26" s="69"/>
      <c r="Q26" s="70" t="str">
        <f t="shared" si="1"/>
        <v/>
      </c>
      <c r="R26" s="80"/>
      <c r="S26" s="348"/>
      <c r="T26" s="346">
        <f>係数１!D$49</f>
        <v>8640</v>
      </c>
      <c r="U26" s="73" t="str">
        <f t="shared" si="5"/>
        <v/>
      </c>
      <c r="V26" s="73" t="str">
        <f t="shared" si="6"/>
        <v/>
      </c>
      <c r="W26" s="74" t="str">
        <f t="array" aca="1" ref="W26" ca="1">IF(O26="","",IF(ISNUMBER(AA26),INDIRECT($BG$6&amp;AA26),IF(AA26="a",Q26,IF(AA26="b",INDIRECT($BG$6&amp;AB26),IF(AA26="c",R26,"")))))</f>
        <v/>
      </c>
      <c r="X26" s="75"/>
      <c r="Y26" s="73" t="str">
        <f t="shared" si="7"/>
        <v/>
      </c>
      <c r="Z26" s="76" t="str">
        <f t="shared" ca="1" si="2"/>
        <v/>
      </c>
      <c r="AA26" s="76" t="str">
        <f t="shared" ca="1" si="8"/>
        <v/>
      </c>
      <c r="AB26" s="76" t="str">
        <f t="shared" ca="1" si="9"/>
        <v/>
      </c>
      <c r="AC26" s="76">
        <f t="shared" ca="1" si="10"/>
        <v>0</v>
      </c>
      <c r="AD26" s="76">
        <f t="shared" si="11"/>
        <v>0</v>
      </c>
      <c r="AE26" s="76" t="str">
        <f t="shared" si="3"/>
        <v/>
      </c>
      <c r="AF26" s="77" t="str">
        <f t="shared" si="4"/>
        <v/>
      </c>
      <c r="AH26" s="528"/>
      <c r="AI26" s="103" t="s">
        <v>610</v>
      </c>
      <c r="AJ26" s="104"/>
      <c r="AK26" s="272" t="s">
        <v>2319</v>
      </c>
      <c r="AL26" s="21" t="str">
        <f t="shared" si="14"/>
        <v/>
      </c>
      <c r="AM26" s="97" t="str">
        <f t="shared" si="15"/>
        <v/>
      </c>
      <c r="AN26" s="98">
        <f>係数１!D64</f>
        <v>29.3</v>
      </c>
      <c r="AO26" s="99">
        <f>係数１!F64</f>
        <v>2.6200000000000001E-2</v>
      </c>
      <c r="AP26" s="99" t="str">
        <f>係数１!G64</f>
        <v>ｔ－C/GJ</v>
      </c>
      <c r="AQ26" s="22">
        <v>0.8</v>
      </c>
      <c r="AR26" s="101" t="str">
        <f t="shared" si="16"/>
        <v/>
      </c>
      <c r="AU26" s="52" t="str">
        <f>IF(参照!A26="","",参照!A26)</f>
        <v/>
      </c>
      <c r="AV26" s="52" t="str">
        <f>IF(参照!B26="","",参照!B26)</f>
        <v/>
      </c>
      <c r="AW26" s="52" t="str">
        <f>IF(参照!C26="","",参照!C26)</f>
        <v/>
      </c>
      <c r="AX26" s="52" t="str">
        <f>IF(参照!D26="","",参照!D26)</f>
        <v>メニューH(残差)</v>
      </c>
      <c r="AY26" s="52">
        <f>IF(参照!E26="","",参照!E26)</f>
        <v>4.08E-4</v>
      </c>
      <c r="AZ26" s="52" t="str">
        <f>IF(参照!F26="","",参照!F26)</f>
        <v>(株)エネット</v>
      </c>
      <c r="BA26" s="52" t="str">
        <f>IF(参照!G26="","",参照!G26)</f>
        <v>(株)エネット_メニューH(残差)</v>
      </c>
      <c r="BB26" s="52">
        <f t="shared" si="0"/>
        <v>0.40799999999999997</v>
      </c>
      <c r="BD26" s="52" t="str">
        <f>IF(参照!L26="","",参照!L26)</f>
        <v>(株)Ｉ＆Ｉ</v>
      </c>
    </row>
    <row r="27" spans="1:56" ht="12.75" customHeight="1">
      <c r="A27" s="1"/>
      <c r="B27" s="1"/>
      <c r="C27" s="496"/>
      <c r="D27" s="536"/>
      <c r="E27" s="537"/>
      <c r="F27" s="538"/>
      <c r="G27" s="41"/>
      <c r="H27" s="41"/>
      <c r="I27" s="22"/>
      <c r="J27" s="22"/>
      <c r="K27" s="22"/>
      <c r="L27" s="1"/>
      <c r="N27" s="79">
        <v>21</v>
      </c>
      <c r="O27" s="69"/>
      <c r="P27" s="69"/>
      <c r="Q27" s="70" t="str">
        <f t="shared" si="1"/>
        <v/>
      </c>
      <c r="R27" s="80"/>
      <c r="S27" s="348"/>
      <c r="T27" s="346">
        <f>係数１!D$49</f>
        <v>8640</v>
      </c>
      <c r="U27" s="73" t="str">
        <f t="shared" si="5"/>
        <v/>
      </c>
      <c r="V27" s="73" t="str">
        <f t="shared" si="6"/>
        <v/>
      </c>
      <c r="W27" s="74" t="str">
        <f t="array" aca="1" ref="W27" ca="1">IF(O27="","",IF(ISNUMBER(AA27),INDIRECT($BG$6&amp;AA27),IF(AA27="a",Q27,IF(AA27="b",INDIRECT($BG$6&amp;AB27),IF(AA27="c",R27,"")))))</f>
        <v/>
      </c>
      <c r="X27" s="75"/>
      <c r="Y27" s="73" t="str">
        <f t="shared" si="7"/>
        <v/>
      </c>
      <c r="Z27" s="76" t="str">
        <f t="shared" ca="1" si="2"/>
        <v/>
      </c>
      <c r="AA27" s="76" t="str">
        <f t="shared" ca="1" si="8"/>
        <v/>
      </c>
      <c r="AB27" s="76" t="str">
        <f t="shared" ca="1" si="9"/>
        <v/>
      </c>
      <c r="AC27" s="76">
        <f t="shared" ca="1" si="10"/>
        <v>0</v>
      </c>
      <c r="AD27" s="76">
        <f t="shared" si="11"/>
        <v>0</v>
      </c>
      <c r="AE27" s="76" t="str">
        <f t="shared" si="3"/>
        <v/>
      </c>
      <c r="AF27" s="77" t="str">
        <f t="shared" si="4"/>
        <v/>
      </c>
      <c r="AH27" s="528"/>
      <c r="AI27" s="103" t="s">
        <v>611</v>
      </c>
      <c r="AJ27" s="104"/>
      <c r="AK27" s="272" t="s">
        <v>2320</v>
      </c>
      <c r="AL27" s="21" t="str">
        <f t="shared" si="14"/>
        <v/>
      </c>
      <c r="AM27" s="97" t="str">
        <f t="shared" si="15"/>
        <v/>
      </c>
      <c r="AN27" s="98">
        <f>係数１!D65</f>
        <v>40.200000000000003</v>
      </c>
      <c r="AO27" s="99">
        <f>係数１!F65</f>
        <v>1.7899999999999999E-2</v>
      </c>
      <c r="AP27" s="99" t="str">
        <f>係数１!G65</f>
        <v>ｔ－C/GJ</v>
      </c>
      <c r="AQ27" s="22">
        <v>0.8</v>
      </c>
      <c r="AR27" s="101" t="str">
        <f t="shared" si="16"/>
        <v/>
      </c>
      <c r="AU27" s="52" t="str">
        <f>IF(参照!A27="","",参照!A27)</f>
        <v/>
      </c>
      <c r="AV27" s="52" t="str">
        <f>IF(参照!B27="","",参照!B27)</f>
        <v/>
      </c>
      <c r="AW27" s="52" t="str">
        <f>IF(参照!C27="","",参照!C27)</f>
        <v/>
      </c>
      <c r="AX27" s="52" t="str">
        <f>IF(参照!D27="","",参照!D27)</f>
        <v>(参考値)事業者全体</v>
      </c>
      <c r="AY27" s="52">
        <f>IF(参照!E27="","",参照!E27)</f>
        <v>3.7199999999999999E-4</v>
      </c>
      <c r="AZ27" s="52" t="str">
        <f>IF(参照!F27="","",参照!F27)</f>
        <v>(株)エネット</v>
      </c>
      <c r="BA27" s="52" t="str">
        <f>IF(参照!G27="","",参照!G27)</f>
        <v>(株)エネット_(参考値)事業者全体</v>
      </c>
      <c r="BB27" s="52">
        <f t="shared" si="0"/>
        <v>0.372</v>
      </c>
      <c r="BD27" s="52" t="str">
        <f>IF(参照!L27="","",参照!L27)</f>
        <v>Ｊａｐａｎ電力(株)</v>
      </c>
    </row>
    <row r="28" spans="1:56" ht="12.75" customHeight="1">
      <c r="A28" s="1"/>
      <c r="B28" s="1"/>
      <c r="C28" s="496"/>
      <c r="D28" s="543" t="s">
        <v>24</v>
      </c>
      <c r="E28" s="544"/>
      <c r="F28" s="544"/>
      <c r="G28" s="545"/>
      <c r="H28" s="111" t="s">
        <v>14</v>
      </c>
      <c r="I28" s="111" t="s">
        <v>14</v>
      </c>
      <c r="J28" s="21">
        <f>SUM(J10:J27)</f>
        <v>0</v>
      </c>
      <c r="K28" s="21">
        <f>SUM(K10:K27)</f>
        <v>0</v>
      </c>
      <c r="L28" s="1"/>
      <c r="N28" s="79">
        <v>22</v>
      </c>
      <c r="O28" s="69"/>
      <c r="P28" s="69"/>
      <c r="Q28" s="70" t="str">
        <f t="shared" si="1"/>
        <v/>
      </c>
      <c r="R28" s="80"/>
      <c r="S28" s="348"/>
      <c r="T28" s="346">
        <f>係数１!D$49</f>
        <v>8640</v>
      </c>
      <c r="U28" s="73" t="str">
        <f t="shared" si="5"/>
        <v/>
      </c>
      <c r="V28" s="73" t="str">
        <f t="shared" si="6"/>
        <v/>
      </c>
      <c r="W28" s="74" t="str">
        <f t="array" aca="1" ref="W28" ca="1">IF(O28="","",IF(ISNUMBER(AA28),INDIRECT($BG$6&amp;AA28),IF(AA28="a",Q28,IF(AA28="b",INDIRECT($BG$6&amp;AB28),IF(AA28="c",R28,"")))))</f>
        <v/>
      </c>
      <c r="X28" s="75"/>
      <c r="Y28" s="73" t="str">
        <f t="shared" si="7"/>
        <v/>
      </c>
      <c r="Z28" s="76" t="str">
        <f t="shared" ca="1" si="2"/>
        <v/>
      </c>
      <c r="AA28" s="76" t="str">
        <f t="shared" ca="1" si="8"/>
        <v/>
      </c>
      <c r="AB28" s="76" t="str">
        <f t="shared" ca="1" si="9"/>
        <v/>
      </c>
      <c r="AC28" s="76">
        <f t="shared" ca="1" si="10"/>
        <v>0</v>
      </c>
      <c r="AD28" s="76">
        <f t="shared" si="11"/>
        <v>0</v>
      </c>
      <c r="AE28" s="76" t="str">
        <f t="shared" si="3"/>
        <v/>
      </c>
      <c r="AF28" s="77" t="str">
        <f t="shared" si="4"/>
        <v/>
      </c>
      <c r="AH28" s="528"/>
      <c r="AI28" s="103" t="s">
        <v>612</v>
      </c>
      <c r="AJ28" s="104"/>
      <c r="AK28" s="272" t="s">
        <v>2321</v>
      </c>
      <c r="AL28" s="21" t="str">
        <f t="shared" si="14"/>
        <v/>
      </c>
      <c r="AM28" s="97" t="str">
        <f t="shared" si="15"/>
        <v/>
      </c>
      <c r="AN28" s="98">
        <f>係数１!D66</f>
        <v>21.2</v>
      </c>
      <c r="AO28" s="99">
        <f>係数１!F66</f>
        <v>0</v>
      </c>
      <c r="AP28" s="99" t="str">
        <f>係数１!G66</f>
        <v>ｔ－C/GJ</v>
      </c>
      <c r="AQ28" s="22">
        <v>0.8</v>
      </c>
      <c r="AR28" s="101" t="str">
        <f t="shared" si="16"/>
        <v/>
      </c>
      <c r="AU28" s="52" t="str">
        <f>IF(参照!A28="","",参照!A28)</f>
        <v>A0011</v>
      </c>
      <c r="AV28" s="52" t="str">
        <f>IF(参照!B28="","",参照!B28)</f>
        <v>須賀川瓦斯(株)</v>
      </c>
      <c r="AW28" s="52">
        <f>IF(参照!C28="","",参照!C28)</f>
        <v>4.3100000000000001E-4</v>
      </c>
      <c r="AX28" s="52" t="str">
        <f>IF(参照!D28="","",参照!D28)</f>
        <v>メニューA</v>
      </c>
      <c r="AY28" s="52">
        <f>IF(参照!E28="","",参照!E28)</f>
        <v>0</v>
      </c>
      <c r="AZ28" s="52" t="str">
        <f>IF(参照!F28="","",参照!F28)</f>
        <v>須賀川瓦斯(株)</v>
      </c>
      <c r="BA28" s="52" t="str">
        <f>IF(参照!G28="","",参照!G28)</f>
        <v>須賀川瓦斯(株)_メニューA</v>
      </c>
      <c r="BB28" s="52">
        <f t="shared" si="0"/>
        <v>0</v>
      </c>
      <c r="BD28" s="52" t="str">
        <f>IF(参照!L28="","",参照!L28)</f>
        <v>ＪＰエネルギー(株)</v>
      </c>
    </row>
    <row r="29" spans="1:56" ht="12.75" customHeight="1">
      <c r="A29" s="1"/>
      <c r="B29" s="1"/>
      <c r="C29" s="496"/>
      <c r="D29" s="456" t="s">
        <v>136</v>
      </c>
      <c r="E29" s="456"/>
      <c r="F29" s="456"/>
      <c r="G29" s="456"/>
      <c r="H29" s="546"/>
      <c r="I29" s="546"/>
      <c r="J29" s="546"/>
      <c r="K29" s="546"/>
      <c r="L29" s="1"/>
      <c r="N29" s="79">
        <v>23</v>
      </c>
      <c r="O29" s="69"/>
      <c r="P29" s="69"/>
      <c r="Q29" s="70" t="str">
        <f t="shared" si="1"/>
        <v/>
      </c>
      <c r="R29" s="80"/>
      <c r="S29" s="348"/>
      <c r="T29" s="346">
        <f>係数１!D$49</f>
        <v>8640</v>
      </c>
      <c r="U29" s="73" t="str">
        <f t="shared" si="5"/>
        <v/>
      </c>
      <c r="V29" s="73" t="str">
        <f t="shared" si="6"/>
        <v/>
      </c>
      <c r="W29" s="74" t="str">
        <f t="array" aca="1" ref="W29" ca="1">IF(O29="","",IF(ISNUMBER(AA29),INDIRECT($BG$6&amp;AA29),IF(AA29="a",Q29,IF(AA29="b",INDIRECT($BG$6&amp;AB29),IF(AA29="c",R29,"")))))</f>
        <v/>
      </c>
      <c r="X29" s="75"/>
      <c r="Y29" s="73" t="str">
        <f t="shared" si="7"/>
        <v/>
      </c>
      <c r="Z29" s="76" t="str">
        <f t="shared" ca="1" si="2"/>
        <v/>
      </c>
      <c r="AA29" s="76" t="str">
        <f t="shared" ca="1" si="8"/>
        <v/>
      </c>
      <c r="AB29" s="76" t="str">
        <f t="shared" ca="1" si="9"/>
        <v/>
      </c>
      <c r="AC29" s="76">
        <f t="shared" ca="1" si="10"/>
        <v>0</v>
      </c>
      <c r="AD29" s="76">
        <f t="shared" si="11"/>
        <v>0</v>
      </c>
      <c r="AE29" s="76" t="str">
        <f t="shared" si="3"/>
        <v/>
      </c>
      <c r="AF29" s="77" t="str">
        <f t="shared" si="4"/>
        <v/>
      </c>
      <c r="AH29" s="528"/>
      <c r="AI29" s="103" t="s">
        <v>613</v>
      </c>
      <c r="AJ29" s="104"/>
      <c r="AK29" s="272" t="s">
        <v>2319</v>
      </c>
      <c r="AL29" s="21" t="str">
        <f t="shared" si="14"/>
        <v/>
      </c>
      <c r="AM29" s="97" t="str">
        <f t="shared" si="15"/>
        <v/>
      </c>
      <c r="AN29" s="98">
        <f>係数１!D67</f>
        <v>17.100000000000001</v>
      </c>
      <c r="AO29" s="99">
        <f>係数１!F67</f>
        <v>0</v>
      </c>
      <c r="AP29" s="99" t="str">
        <f>係数１!G67</f>
        <v>ｔ－C/GJ</v>
      </c>
      <c r="AQ29" s="22">
        <v>0.8</v>
      </c>
      <c r="AR29" s="101" t="str">
        <f t="shared" si="16"/>
        <v/>
      </c>
      <c r="AU29" s="52" t="str">
        <f>IF(参照!A29="","",参照!A29)</f>
        <v/>
      </c>
      <c r="AV29" s="52" t="str">
        <f>IF(参照!B29="","",参照!B29)</f>
        <v/>
      </c>
      <c r="AW29" s="52" t="str">
        <f>IF(参照!C29="","",参照!C29)</f>
        <v/>
      </c>
      <c r="AX29" s="52" t="str">
        <f>IF(参照!D29="","",参照!D29)</f>
        <v>メニューB(残差)</v>
      </c>
      <c r="AY29" s="52">
        <f>IF(参照!E29="","",参照!E29)</f>
        <v>4.28E-4</v>
      </c>
      <c r="AZ29" s="52" t="str">
        <f>IF(参照!F29="","",参照!F29)</f>
        <v>須賀川瓦斯(株)</v>
      </c>
      <c r="BA29" s="52" t="str">
        <f>IF(参照!G29="","",参照!G29)</f>
        <v>須賀川瓦斯(株)_メニューB(残差)</v>
      </c>
      <c r="BB29" s="52">
        <f t="shared" si="0"/>
        <v>0.42799999999999999</v>
      </c>
      <c r="BD29" s="52" t="str">
        <f>IF(参照!L29="","",参照!L29)</f>
        <v>ＪＲＥトレーディング(株)</v>
      </c>
    </row>
    <row r="30" spans="1:56" ht="12.75" customHeight="1" thickBot="1">
      <c r="A30" s="1"/>
      <c r="B30" s="1"/>
      <c r="C30" s="547"/>
      <c r="D30" s="452" t="s">
        <v>12</v>
      </c>
      <c r="E30" s="452"/>
      <c r="F30" s="452"/>
      <c r="G30" s="452"/>
      <c r="H30" s="112" t="s">
        <v>19</v>
      </c>
      <c r="I30" s="24"/>
      <c r="J30" s="112" t="s">
        <v>14</v>
      </c>
      <c r="K30" s="112" t="s">
        <v>14</v>
      </c>
      <c r="L30" s="1"/>
      <c r="N30" s="79">
        <v>24</v>
      </c>
      <c r="O30" s="69"/>
      <c r="P30" s="69"/>
      <c r="Q30" s="70" t="str">
        <f t="shared" si="1"/>
        <v/>
      </c>
      <c r="R30" s="80"/>
      <c r="S30" s="348"/>
      <c r="T30" s="346">
        <f>係数１!D$49</f>
        <v>8640</v>
      </c>
      <c r="U30" s="73" t="str">
        <f t="shared" si="5"/>
        <v/>
      </c>
      <c r="V30" s="73" t="str">
        <f t="shared" si="6"/>
        <v/>
      </c>
      <c r="W30" s="74" t="str">
        <f t="array" aca="1" ref="W30" ca="1">IF(O30="","",IF(ISNUMBER(AA30),INDIRECT($BG$6&amp;AA30),IF(AA30="a",Q30,IF(AA30="b",INDIRECT($BG$6&amp;AB30),IF(AA30="c",R30,"")))))</f>
        <v/>
      </c>
      <c r="X30" s="75"/>
      <c r="Y30" s="73" t="str">
        <f t="shared" si="7"/>
        <v/>
      </c>
      <c r="Z30" s="76" t="str">
        <f t="shared" ca="1" si="2"/>
        <v/>
      </c>
      <c r="AA30" s="76" t="str">
        <f t="shared" ca="1" si="8"/>
        <v/>
      </c>
      <c r="AB30" s="76" t="str">
        <f t="shared" ca="1" si="9"/>
        <v/>
      </c>
      <c r="AC30" s="76">
        <f t="shared" ca="1" si="10"/>
        <v>0</v>
      </c>
      <c r="AD30" s="76">
        <f t="shared" si="11"/>
        <v>0</v>
      </c>
      <c r="AE30" s="76" t="str">
        <f t="shared" si="3"/>
        <v/>
      </c>
      <c r="AF30" s="77" t="str">
        <f t="shared" si="4"/>
        <v/>
      </c>
      <c r="AH30" s="528"/>
      <c r="AI30" s="103" t="s">
        <v>614</v>
      </c>
      <c r="AJ30" s="104"/>
      <c r="AK30" s="272" t="s">
        <v>2319</v>
      </c>
      <c r="AL30" s="21" t="str">
        <f t="shared" si="14"/>
        <v/>
      </c>
      <c r="AM30" s="97" t="str">
        <f t="shared" si="15"/>
        <v/>
      </c>
      <c r="AN30" s="98">
        <f>係数１!D68</f>
        <v>142</v>
      </c>
      <c r="AO30" s="99">
        <f>係数１!F68</f>
        <v>0</v>
      </c>
      <c r="AP30" s="99" t="str">
        <f>係数１!G68</f>
        <v>ｔ－C/GJ</v>
      </c>
      <c r="AQ30" s="22">
        <v>0.8</v>
      </c>
      <c r="AR30" s="101" t="str">
        <f t="shared" si="16"/>
        <v/>
      </c>
      <c r="AU30" s="52" t="str">
        <f>IF(参照!A30="","",参照!A30)</f>
        <v/>
      </c>
      <c r="AV30" s="52" t="str">
        <f>IF(参照!B30="","",参照!B30)</f>
        <v/>
      </c>
      <c r="AW30" s="52" t="str">
        <f>IF(参照!C30="","",参照!C30)</f>
        <v/>
      </c>
      <c r="AX30" s="52" t="str">
        <f>IF(参照!D30="","",参照!D30)</f>
        <v>(参考値)事業者全体</v>
      </c>
      <c r="AY30" s="52">
        <f>IF(参照!E30="","",参照!E30)</f>
        <v>4.2499999999999998E-4</v>
      </c>
      <c r="AZ30" s="52" t="str">
        <f>IF(参照!F30="","",参照!F30)</f>
        <v>須賀川瓦斯(株)</v>
      </c>
      <c r="BA30" s="52" t="str">
        <f>IF(参照!G30="","",参照!G30)</f>
        <v>須賀川瓦斯(株)_(参考値)事業者全体</v>
      </c>
      <c r="BB30" s="52">
        <f t="shared" si="0"/>
        <v>0.42499999999999999</v>
      </c>
      <c r="BD30" s="52" t="str">
        <f>IF(参照!L30="","",参照!L30)</f>
        <v>ＪＲ西日本住宅サービス(株)</v>
      </c>
    </row>
    <row r="31" spans="1:56" ht="19.5" customHeight="1" thickTop="1">
      <c r="A31" s="1"/>
      <c r="B31" s="1"/>
      <c r="C31" s="468" t="s">
        <v>1</v>
      </c>
      <c r="D31" s="455" t="s">
        <v>16</v>
      </c>
      <c r="E31" s="455"/>
      <c r="F31" s="455"/>
      <c r="G31" s="455"/>
      <c r="H31" s="111" t="s">
        <v>6</v>
      </c>
      <c r="I31" s="111" t="s">
        <v>21</v>
      </c>
      <c r="J31" s="113" t="s">
        <v>488</v>
      </c>
      <c r="K31" s="114" t="s">
        <v>498</v>
      </c>
      <c r="L31" s="1"/>
      <c r="N31" s="79">
        <v>25</v>
      </c>
      <c r="O31" s="69"/>
      <c r="P31" s="69"/>
      <c r="Q31" s="70" t="str">
        <f t="shared" si="1"/>
        <v/>
      </c>
      <c r="R31" s="80"/>
      <c r="S31" s="348"/>
      <c r="T31" s="346">
        <f>係数１!D$49</f>
        <v>8640</v>
      </c>
      <c r="U31" s="73" t="str">
        <f t="shared" si="5"/>
        <v/>
      </c>
      <c r="V31" s="73" t="str">
        <f t="shared" si="6"/>
        <v/>
      </c>
      <c r="W31" s="74" t="str">
        <f t="array" aca="1" ref="W31" ca="1">IF(O31="","",IF(ISNUMBER(AA31),INDIRECT($BG$6&amp;AA31),IF(AA31="a",Q31,IF(AA31="b",INDIRECT($BG$6&amp;AB31),IF(AA31="c",R31,"")))))</f>
        <v/>
      </c>
      <c r="X31" s="75"/>
      <c r="Y31" s="73" t="str">
        <f t="shared" si="7"/>
        <v/>
      </c>
      <c r="Z31" s="76" t="str">
        <f t="shared" ca="1" si="2"/>
        <v/>
      </c>
      <c r="AA31" s="76" t="str">
        <f t="shared" ca="1" si="8"/>
        <v/>
      </c>
      <c r="AB31" s="76" t="str">
        <f t="shared" ca="1" si="9"/>
        <v/>
      </c>
      <c r="AC31" s="76">
        <f t="shared" ca="1" si="10"/>
        <v>0</v>
      </c>
      <c r="AD31" s="76">
        <f t="shared" si="11"/>
        <v>0</v>
      </c>
      <c r="AE31" s="76" t="str">
        <f t="shared" si="3"/>
        <v/>
      </c>
      <c r="AF31" s="77" t="str">
        <f t="shared" si="4"/>
        <v/>
      </c>
      <c r="AH31" s="529"/>
      <c r="AI31" s="103" t="s">
        <v>615</v>
      </c>
      <c r="AJ31" s="104"/>
      <c r="AK31" s="272" t="s">
        <v>2319</v>
      </c>
      <c r="AL31" s="21" t="str">
        <f t="shared" si="14"/>
        <v/>
      </c>
      <c r="AM31" s="97" t="str">
        <f t="shared" si="15"/>
        <v/>
      </c>
      <c r="AN31" s="98">
        <f>係数１!D69</f>
        <v>22.5</v>
      </c>
      <c r="AO31" s="99">
        <f>係数１!F69</f>
        <v>0</v>
      </c>
      <c r="AP31" s="99" t="str">
        <f>係数１!G69</f>
        <v>ｔ－C/GJ</v>
      </c>
      <c r="AQ31" s="22">
        <v>0.8</v>
      </c>
      <c r="AR31" s="101" t="str">
        <f t="shared" si="16"/>
        <v/>
      </c>
      <c r="AU31" s="52" t="str">
        <f>IF(参照!A31="","",参照!A31)</f>
        <v>A0012</v>
      </c>
      <c r="AV31" s="52" t="str">
        <f>IF(参照!B31="","",参照!B31)</f>
        <v>出光興産(株)</v>
      </c>
      <c r="AW31" s="52">
        <f>IF(参照!C31="","",参照!C31)</f>
        <v>4.5100000000000001E-4</v>
      </c>
      <c r="AX31" s="52" t="str">
        <f>IF(参照!D31="","",参照!D31)</f>
        <v>メニューA</v>
      </c>
      <c r="AY31" s="52">
        <f>IF(参照!E31="","",参照!E31)</f>
        <v>0</v>
      </c>
      <c r="AZ31" s="52" t="str">
        <f>IF(参照!F31="","",参照!F31)</f>
        <v>出光興産(株)</v>
      </c>
      <c r="BA31" s="52" t="str">
        <f>IF(参照!G31="","",参照!G31)</f>
        <v>出光興産(株)_メニューA</v>
      </c>
      <c r="BB31" s="52">
        <f t="shared" si="0"/>
        <v>0</v>
      </c>
      <c r="BD31" s="52" t="str">
        <f>IF(参照!L31="","",参照!L31)</f>
        <v>(株)ＪＴＢコミュニケーションデザイン</v>
      </c>
    </row>
    <row r="32" spans="1:56" ht="12.75" customHeight="1">
      <c r="A32" s="1"/>
      <c r="B32" s="1"/>
      <c r="C32" s="466"/>
      <c r="D32" s="456" t="s">
        <v>51</v>
      </c>
      <c r="E32" s="456"/>
      <c r="F32" s="456"/>
      <c r="G32" s="456"/>
      <c r="H32" s="82" t="s">
        <v>26</v>
      </c>
      <c r="I32" s="22"/>
      <c r="J32" s="21" t="str">
        <f>IF($I32="","",$I32*係数１!$D$8*0.0258)</f>
        <v/>
      </c>
      <c r="K32" s="21" t="str">
        <f>IF($I32="","",$I32*係数１!$D$8*係数１!$F$8*44/12)</f>
        <v/>
      </c>
      <c r="L32" s="1"/>
      <c r="N32" s="79">
        <v>26</v>
      </c>
      <c r="O32" s="69"/>
      <c r="P32" s="69"/>
      <c r="Q32" s="70" t="str">
        <f t="shared" si="1"/>
        <v/>
      </c>
      <c r="R32" s="80"/>
      <c r="S32" s="348"/>
      <c r="T32" s="346">
        <f>係数１!D$49</f>
        <v>8640</v>
      </c>
      <c r="U32" s="73" t="str">
        <f t="shared" si="5"/>
        <v/>
      </c>
      <c r="V32" s="73" t="str">
        <f t="shared" si="6"/>
        <v/>
      </c>
      <c r="W32" s="74" t="str">
        <f t="array" aca="1" ref="W32" ca="1">IF(O32="","",IF(ISNUMBER(AA32),INDIRECT($BG$6&amp;AA32),IF(AA32="a",Q32,IF(AA32="b",INDIRECT($BG$6&amp;AB32),IF(AA32="c",R32,"")))))</f>
        <v/>
      </c>
      <c r="X32" s="75"/>
      <c r="Y32" s="73" t="str">
        <f t="shared" si="7"/>
        <v/>
      </c>
      <c r="Z32" s="76" t="str">
        <f t="shared" ca="1" si="2"/>
        <v/>
      </c>
      <c r="AA32" s="76" t="str">
        <f t="shared" ca="1" si="8"/>
        <v/>
      </c>
      <c r="AB32" s="76" t="str">
        <f t="shared" ca="1" si="9"/>
        <v/>
      </c>
      <c r="AC32" s="76">
        <f t="shared" ca="1" si="10"/>
        <v>0</v>
      </c>
      <c r="AD32" s="76">
        <f t="shared" si="11"/>
        <v>0</v>
      </c>
      <c r="AE32" s="76" t="str">
        <f t="shared" si="3"/>
        <v/>
      </c>
      <c r="AF32" s="77" t="str">
        <f t="shared" si="4"/>
        <v/>
      </c>
      <c r="AH32" s="553" t="s">
        <v>616</v>
      </c>
      <c r="AI32" s="103" t="s">
        <v>617</v>
      </c>
      <c r="AJ32" s="104"/>
      <c r="AK32" s="271" t="s">
        <v>600</v>
      </c>
      <c r="AL32" s="21" t="str">
        <f t="shared" si="14"/>
        <v/>
      </c>
      <c r="AM32" s="97" t="str">
        <f t="shared" si="15"/>
        <v/>
      </c>
      <c r="AN32" s="98">
        <f>係数１!D70</f>
        <v>1</v>
      </c>
      <c r="AO32" s="99">
        <f>係数１!F70</f>
        <v>0</v>
      </c>
      <c r="AP32" s="99" t="str">
        <f>係数１!G70</f>
        <v>ｔ－C/GJ</v>
      </c>
      <c r="AQ32" s="22">
        <v>1</v>
      </c>
      <c r="AR32" s="101" t="str">
        <f t="shared" si="16"/>
        <v/>
      </c>
      <c r="AU32" s="52" t="str">
        <f>IF(参照!A32="","",参照!A32)</f>
        <v/>
      </c>
      <c r="AV32" s="52" t="str">
        <f>IF(参照!B32="","",参照!B32)</f>
        <v/>
      </c>
      <c r="AW32" s="52" t="str">
        <f>IF(参照!C32="","",参照!C32)</f>
        <v/>
      </c>
      <c r="AX32" s="52" t="str">
        <f>IF(参照!D32="","",参照!D32)</f>
        <v>メニューB</v>
      </c>
      <c r="AY32" s="52">
        <f>IF(参照!E32="","",参照!E32)</f>
        <v>2.0000000000000001E-4</v>
      </c>
      <c r="AZ32" s="52" t="str">
        <f>IF(参照!F32="","",参照!F32)</f>
        <v>出光興産(株)</v>
      </c>
      <c r="BA32" s="52" t="str">
        <f>IF(参照!G32="","",参照!G32)</f>
        <v>出光興産(株)_メニューB</v>
      </c>
      <c r="BB32" s="52">
        <f t="shared" si="0"/>
        <v>0.2</v>
      </c>
      <c r="BD32" s="52" t="str">
        <f>IF(参照!L32="","",参照!L32)</f>
        <v>(株)ｋａｒｃｈ</v>
      </c>
    </row>
    <row r="33" spans="1:56" ht="12.75" customHeight="1">
      <c r="A33" s="1"/>
      <c r="B33" s="1"/>
      <c r="C33" s="466"/>
      <c r="D33" s="456" t="s">
        <v>28</v>
      </c>
      <c r="E33" s="456"/>
      <c r="F33" s="456"/>
      <c r="G33" s="456"/>
      <c r="H33" s="82" t="s">
        <v>26</v>
      </c>
      <c r="I33" s="22"/>
      <c r="J33" s="21" t="str">
        <f>IF($I33="","",$I33*係数１!$D$12*0.0258)</f>
        <v/>
      </c>
      <c r="K33" s="21" t="str">
        <f>IF($I33="","",$I33*係数１!$D$12*係数１!$F$12*44/12)</f>
        <v/>
      </c>
      <c r="L33" s="1"/>
      <c r="N33" s="79">
        <v>27</v>
      </c>
      <c r="O33" s="69"/>
      <c r="P33" s="69"/>
      <c r="Q33" s="70" t="str">
        <f t="shared" si="1"/>
        <v/>
      </c>
      <c r="R33" s="80"/>
      <c r="S33" s="348"/>
      <c r="T33" s="346">
        <f>係数１!D$49</f>
        <v>8640</v>
      </c>
      <c r="U33" s="73" t="str">
        <f t="shared" si="5"/>
        <v/>
      </c>
      <c r="V33" s="73" t="str">
        <f t="shared" si="6"/>
        <v/>
      </c>
      <c r="W33" s="74" t="str">
        <f t="array" aca="1" ref="W33" ca="1">IF(O33="","",IF(ISNUMBER(AA33),INDIRECT($BG$6&amp;AA33),IF(AA33="a",Q33,IF(AA33="b",INDIRECT($BG$6&amp;AB33),IF(AA33="c",R33,"")))))</f>
        <v/>
      </c>
      <c r="X33" s="75"/>
      <c r="Y33" s="73" t="str">
        <f t="shared" si="7"/>
        <v/>
      </c>
      <c r="Z33" s="76" t="str">
        <f t="shared" ca="1" si="2"/>
        <v/>
      </c>
      <c r="AA33" s="76" t="str">
        <f t="shared" ca="1" si="8"/>
        <v/>
      </c>
      <c r="AB33" s="76" t="str">
        <f t="shared" ca="1" si="9"/>
        <v/>
      </c>
      <c r="AC33" s="76">
        <f t="shared" ca="1" si="10"/>
        <v>0</v>
      </c>
      <c r="AD33" s="76">
        <f t="shared" si="11"/>
        <v>0</v>
      </c>
      <c r="AE33" s="76" t="str">
        <f t="shared" si="3"/>
        <v/>
      </c>
      <c r="AF33" s="77" t="str">
        <f t="shared" si="4"/>
        <v/>
      </c>
      <c r="AH33" s="528"/>
      <c r="AI33" s="103" t="s">
        <v>618</v>
      </c>
      <c r="AJ33" s="104"/>
      <c r="AK33" s="271" t="s">
        <v>600</v>
      </c>
      <c r="AL33" s="21" t="str">
        <f t="shared" si="14"/>
        <v/>
      </c>
      <c r="AM33" s="97" t="str">
        <f t="shared" si="15"/>
        <v/>
      </c>
      <c r="AN33" s="98">
        <f>係数１!D71</f>
        <v>1</v>
      </c>
      <c r="AO33" s="99">
        <f>係数１!F71</f>
        <v>0</v>
      </c>
      <c r="AP33" s="99" t="str">
        <f>係数１!G71</f>
        <v>ｔ－C/GJ</v>
      </c>
      <c r="AQ33" s="22">
        <v>1</v>
      </c>
      <c r="AR33" s="101" t="str">
        <f t="shared" si="16"/>
        <v/>
      </c>
      <c r="AU33" s="52" t="str">
        <f>IF(参照!A33="","",参照!A33)</f>
        <v/>
      </c>
      <c r="AV33" s="52" t="str">
        <f>IF(参照!B33="","",参照!B33)</f>
        <v/>
      </c>
      <c r="AW33" s="52" t="str">
        <f>IF(参照!C33="","",参照!C33)</f>
        <v/>
      </c>
      <c r="AX33" s="52" t="str">
        <f>IF(参照!D33="","",参照!D33)</f>
        <v>メニューC(残差)</v>
      </c>
      <c r="AY33" s="52">
        <f>IF(参照!E33="","",参照!E33)</f>
        <v>5.2099999999999998E-4</v>
      </c>
      <c r="AZ33" s="52" t="str">
        <f>IF(参照!F33="","",参照!F33)</f>
        <v>出光興産(株)</v>
      </c>
      <c r="BA33" s="52" t="str">
        <f>IF(参照!G33="","",参照!G33)</f>
        <v>出光興産(株)_メニューC(残差)</v>
      </c>
      <c r="BB33" s="52">
        <f t="shared" si="0"/>
        <v>0.52100000000000002</v>
      </c>
      <c r="BD33" s="52" t="str">
        <f>IF(参照!L33="","",参照!L33)</f>
        <v>ＫＢＮ(株)</v>
      </c>
    </row>
    <row r="34" spans="1:56" ht="12.75" customHeight="1">
      <c r="A34" s="1"/>
      <c r="B34" s="1"/>
      <c r="C34" s="466"/>
      <c r="D34" s="456" t="s">
        <v>50</v>
      </c>
      <c r="E34" s="456"/>
      <c r="F34" s="456"/>
      <c r="G34" s="456"/>
      <c r="H34" s="20" t="s">
        <v>33</v>
      </c>
      <c r="I34" s="22"/>
      <c r="J34" s="21" t="str">
        <f>IF($I34="","",$I34*係数１!$D$18*0.0258)</f>
        <v/>
      </c>
      <c r="K34" s="21" t="str">
        <f>IF($I34="","",$I34*係数１!$D$18*係数１!$F$18*44/12)</f>
        <v/>
      </c>
      <c r="L34" s="1"/>
      <c r="N34" s="79">
        <v>28</v>
      </c>
      <c r="O34" s="69"/>
      <c r="P34" s="69"/>
      <c r="Q34" s="70" t="str">
        <f t="shared" si="1"/>
        <v/>
      </c>
      <c r="R34" s="80"/>
      <c r="S34" s="348"/>
      <c r="T34" s="346">
        <f>係数１!D$49</f>
        <v>8640</v>
      </c>
      <c r="U34" s="73" t="str">
        <f t="shared" si="5"/>
        <v/>
      </c>
      <c r="V34" s="73" t="str">
        <f t="shared" si="6"/>
        <v/>
      </c>
      <c r="W34" s="74" t="str">
        <f t="array" aca="1" ref="W34" ca="1">IF(O34="","",IF(ISNUMBER(AA34),INDIRECT($BG$6&amp;AA34),IF(AA34="a",Q34,IF(AA34="b",INDIRECT($BG$6&amp;AB34),IF(AA34="c",R34,"")))))</f>
        <v/>
      </c>
      <c r="X34" s="75"/>
      <c r="Y34" s="73" t="str">
        <f t="shared" si="7"/>
        <v/>
      </c>
      <c r="Z34" s="76" t="str">
        <f t="shared" ca="1" si="2"/>
        <v/>
      </c>
      <c r="AA34" s="76" t="str">
        <f t="shared" ca="1" si="8"/>
        <v/>
      </c>
      <c r="AB34" s="76" t="str">
        <f t="shared" ca="1" si="9"/>
        <v/>
      </c>
      <c r="AC34" s="76">
        <f t="shared" ca="1" si="10"/>
        <v>0</v>
      </c>
      <c r="AD34" s="76">
        <f t="shared" si="11"/>
        <v>0</v>
      </c>
      <c r="AE34" s="76" t="str">
        <f t="shared" si="3"/>
        <v/>
      </c>
      <c r="AF34" s="77" t="str">
        <f t="shared" si="4"/>
        <v/>
      </c>
      <c r="AH34" s="553" t="s">
        <v>506</v>
      </c>
      <c r="AI34" s="103" t="s">
        <v>619</v>
      </c>
      <c r="AJ34" s="104"/>
      <c r="AK34" s="271" t="s">
        <v>2322</v>
      </c>
      <c r="AL34" s="21" t="str">
        <f>IF(AJ34="","",AJ34/1000*AN34*0.0258)</f>
        <v/>
      </c>
      <c r="AM34" s="97" t="str">
        <f>IF(AJ34="","",AJ34/1000*AO34)</f>
        <v/>
      </c>
      <c r="AN34" s="115">
        <f>係数１!D72</f>
        <v>3600</v>
      </c>
      <c r="AO34" s="99">
        <f>係数１!F72</f>
        <v>0</v>
      </c>
      <c r="AP34" s="99" t="str">
        <f>係数１!G72</f>
        <v>ｔ－CO2/千kWh</v>
      </c>
      <c r="AQ34" s="22">
        <v>1</v>
      </c>
      <c r="AR34" s="101" t="str">
        <f t="shared" si="16"/>
        <v/>
      </c>
      <c r="AU34" s="52" t="str">
        <f>IF(参照!A34="","",参照!A34)</f>
        <v/>
      </c>
      <c r="AV34" s="52" t="str">
        <f>IF(参照!B34="","",参照!B34)</f>
        <v/>
      </c>
      <c r="AW34" s="52" t="str">
        <f>IF(参照!C34="","",参照!C34)</f>
        <v/>
      </c>
      <c r="AX34" s="52" t="str">
        <f>IF(参照!D34="","",参照!D34)</f>
        <v>(参考値)事業者全体</v>
      </c>
      <c r="AY34" s="52">
        <f>IF(参照!E34="","",参照!E34)</f>
        <v>5.4000000000000001E-4</v>
      </c>
      <c r="AZ34" s="52" t="str">
        <f>IF(参照!F34="","",参照!F34)</f>
        <v>出光興産(株)</v>
      </c>
      <c r="BA34" s="52" t="str">
        <f>IF(参照!G34="","",参照!G34)</f>
        <v>出光興産(株)_(参考値)事業者全体</v>
      </c>
      <c r="BB34" s="52">
        <f t="shared" si="0"/>
        <v>0.54</v>
      </c>
      <c r="BD34" s="52" t="str">
        <f>IF(参照!L34="","",参照!L34)</f>
        <v>(株)Ｋｅｎｅｓエネルギーサービス</v>
      </c>
    </row>
    <row r="35" spans="1:56" ht="12.75" customHeight="1">
      <c r="A35" s="1"/>
      <c r="B35" s="1"/>
      <c r="C35" s="466"/>
      <c r="D35" s="456" t="s">
        <v>49</v>
      </c>
      <c r="E35" s="456"/>
      <c r="F35" s="456"/>
      <c r="G35" s="456"/>
      <c r="H35" s="20" t="s">
        <v>33</v>
      </c>
      <c r="I35" s="22"/>
      <c r="J35" s="21" t="str">
        <f>IF($I35="","",$I35*係数１!$D$20*0.0258)</f>
        <v/>
      </c>
      <c r="K35" s="21" t="str">
        <f>IF($I35="","",$I35*係数１!$D$20*係数１!$F$20*44/12)</f>
        <v/>
      </c>
      <c r="L35" s="1"/>
      <c r="N35" s="79">
        <v>29</v>
      </c>
      <c r="O35" s="69"/>
      <c r="P35" s="69"/>
      <c r="Q35" s="70" t="str">
        <f t="shared" si="1"/>
        <v/>
      </c>
      <c r="R35" s="80"/>
      <c r="S35" s="348"/>
      <c r="T35" s="346">
        <f>係数１!D$49</f>
        <v>8640</v>
      </c>
      <c r="U35" s="73" t="str">
        <f t="shared" si="5"/>
        <v/>
      </c>
      <c r="V35" s="73" t="str">
        <f t="shared" si="6"/>
        <v/>
      </c>
      <c r="W35" s="74" t="str">
        <f t="array" aca="1" ref="W35" ca="1">IF(O35="","",IF(ISNUMBER(AA35),INDIRECT($BG$6&amp;AA35),IF(AA35="a",Q35,IF(AA35="b",INDIRECT($BG$6&amp;AB35),IF(AA35="c",R35,"")))))</f>
        <v/>
      </c>
      <c r="X35" s="75"/>
      <c r="Y35" s="73" t="str">
        <f t="shared" si="7"/>
        <v/>
      </c>
      <c r="Z35" s="76" t="str">
        <f t="shared" ca="1" si="2"/>
        <v/>
      </c>
      <c r="AA35" s="76" t="str">
        <f t="shared" ca="1" si="8"/>
        <v/>
      </c>
      <c r="AB35" s="76" t="str">
        <f t="shared" ca="1" si="9"/>
        <v/>
      </c>
      <c r="AC35" s="76">
        <f t="shared" ca="1" si="10"/>
        <v>0</v>
      </c>
      <c r="AD35" s="76">
        <f t="shared" si="11"/>
        <v>0</v>
      </c>
      <c r="AE35" s="76" t="str">
        <f t="shared" si="3"/>
        <v/>
      </c>
      <c r="AF35" s="77" t="str">
        <f t="shared" si="4"/>
        <v/>
      </c>
      <c r="AH35" s="554"/>
      <c r="AI35" s="103" t="s">
        <v>620</v>
      </c>
      <c r="AJ35" s="104"/>
      <c r="AK35" s="271" t="s">
        <v>2322</v>
      </c>
      <c r="AL35" s="21" t="str">
        <f t="shared" ref="AL35:AL36" si="17">IF(AJ35="","",AJ35/1000*AN35*0.0258)</f>
        <v/>
      </c>
      <c r="AM35" s="97" t="str">
        <f t="shared" ref="AM35:AM36" si="18">IF(AJ35="","",AJ35/1000*AO35)</f>
        <v/>
      </c>
      <c r="AN35" s="115">
        <f>係数１!D73</f>
        <v>3600</v>
      </c>
      <c r="AO35" s="99">
        <f>係数１!F73</f>
        <v>0</v>
      </c>
      <c r="AP35" s="99" t="str">
        <f>係数１!G73</f>
        <v>ｔ－CO2/千kWh</v>
      </c>
      <c r="AQ35" s="22">
        <v>1</v>
      </c>
      <c r="AR35" s="101" t="str">
        <f t="shared" si="16"/>
        <v/>
      </c>
      <c r="AU35" s="52" t="str">
        <f>IF(参照!A35="","",参照!A35)</f>
        <v>A0013</v>
      </c>
      <c r="AV35" s="52" t="str">
        <f>IF(参照!B35="","",参照!B35)</f>
        <v>(株)オプテージ</v>
      </c>
      <c r="AW35" s="52">
        <f>IF(参照!C35="","",参照!C35)</f>
        <v>5.4699999999999996E-4</v>
      </c>
      <c r="AX35" s="52" t="str">
        <f>IF(参照!D35="","",参照!D35)</f>
        <v/>
      </c>
      <c r="AY35" s="52">
        <f>IF(参照!E35="","",参照!E35)</f>
        <v>5.0600000000000005E-4</v>
      </c>
      <c r="AZ35" s="52" t="str">
        <f>IF(参照!F35="","",参照!F35)</f>
        <v>(株)オプテージ</v>
      </c>
      <c r="BA35" s="52" t="str">
        <f>IF(参照!G35="","",参照!G35)</f>
        <v>(株)オプテージ_</v>
      </c>
      <c r="BB35" s="52">
        <f t="shared" si="0"/>
        <v>0.50600000000000001</v>
      </c>
      <c r="BD35" s="52" t="str">
        <f>IF(参照!L35="","",参照!L35)</f>
        <v>(株)ＬＥＮＥＴＳ</v>
      </c>
    </row>
    <row r="36" spans="1:56" ht="12.75" customHeight="1" thickBot="1">
      <c r="A36" s="1"/>
      <c r="B36" s="1"/>
      <c r="C36" s="466"/>
      <c r="D36" s="454" t="s">
        <v>48</v>
      </c>
      <c r="E36" s="454"/>
      <c r="F36" s="454"/>
      <c r="G36" s="454"/>
      <c r="H36" s="102" t="s">
        <v>18</v>
      </c>
      <c r="I36" s="23"/>
      <c r="J36" s="21" t="str">
        <f>IF($I36="","",$I36*係数１!$D$30*0.0258)</f>
        <v/>
      </c>
      <c r="K36" s="21" t="str">
        <f>IF($I36="","",$I36*係数１!$D$30*係数１!$F$30)</f>
        <v/>
      </c>
      <c r="L36" s="1"/>
      <c r="N36" s="85">
        <v>30</v>
      </c>
      <c r="O36" s="69"/>
      <c r="P36" s="69"/>
      <c r="Q36" s="70" t="str">
        <f t="shared" si="1"/>
        <v/>
      </c>
      <c r="R36" s="116"/>
      <c r="S36" s="117"/>
      <c r="T36" s="72">
        <f>係数１!D$49</f>
        <v>8640</v>
      </c>
      <c r="U36" s="73" t="str">
        <f t="shared" si="5"/>
        <v/>
      </c>
      <c r="V36" s="73" t="str">
        <f t="shared" si="6"/>
        <v/>
      </c>
      <c r="W36" s="74" t="str">
        <f t="array" aca="1" ref="W36" ca="1">IF(O36="","",IF(ISNUMBER(AA36),INDIRECT($BG$6&amp;AA36),IF(AA36="a",Q36,IF(AA36="b",INDIRECT($BG$6&amp;AB36),IF(AA36="c",R36,"")))))</f>
        <v/>
      </c>
      <c r="X36" s="75"/>
      <c r="Y36" s="73" t="str">
        <f t="shared" si="7"/>
        <v/>
      </c>
      <c r="Z36" s="76" t="str">
        <f t="shared" ca="1" si="2"/>
        <v/>
      </c>
      <c r="AA36" s="76" t="str">
        <f t="shared" ca="1" si="8"/>
        <v/>
      </c>
      <c r="AB36" s="76" t="str">
        <f t="shared" ca="1" si="9"/>
        <v/>
      </c>
      <c r="AC36" s="76">
        <f t="shared" ca="1" si="10"/>
        <v>0</v>
      </c>
      <c r="AD36" s="76">
        <f t="shared" si="11"/>
        <v>0</v>
      </c>
      <c r="AE36" s="76" t="str">
        <f t="shared" si="3"/>
        <v/>
      </c>
      <c r="AF36" s="77" t="str">
        <f t="shared" si="4"/>
        <v/>
      </c>
      <c r="AH36" s="554"/>
      <c r="AI36" s="118" t="s">
        <v>621</v>
      </c>
      <c r="AJ36" s="119"/>
      <c r="AK36" s="271" t="s">
        <v>2322</v>
      </c>
      <c r="AL36" s="120" t="str">
        <f t="shared" si="17"/>
        <v/>
      </c>
      <c r="AM36" s="97" t="str">
        <f t="shared" si="18"/>
        <v/>
      </c>
      <c r="AN36" s="121">
        <f>係数１!D74</f>
        <v>3600</v>
      </c>
      <c r="AO36" s="99">
        <f>係数１!F74</f>
        <v>0</v>
      </c>
      <c r="AP36" s="99" t="str">
        <f>係数１!G74</f>
        <v>ｔ－CO2/千kWh</v>
      </c>
      <c r="AQ36" s="23">
        <v>1</v>
      </c>
      <c r="AR36" s="101" t="str">
        <f t="shared" si="16"/>
        <v/>
      </c>
      <c r="AU36" s="52" t="str">
        <f>IF(参照!A36="","",参照!A36)</f>
        <v>A0014</v>
      </c>
      <c r="AV36" s="52" t="str">
        <f>IF(参照!B36="","",参照!B36)</f>
        <v>エネサーブ(株)</v>
      </c>
      <c r="AW36" s="52">
        <f>IF(参照!C36="","",参照!C36)</f>
        <v>4.3199999999999998E-4</v>
      </c>
      <c r="AX36" s="52" t="str">
        <f>IF(参照!D36="","",参照!D36)</f>
        <v>メニューA</v>
      </c>
      <c r="AY36" s="52">
        <f>IF(参照!E36="","",参照!E36)</f>
        <v>0</v>
      </c>
      <c r="AZ36" s="52" t="str">
        <f>IF(参照!F36="","",参照!F36)</f>
        <v>エネサーブ(株)</v>
      </c>
      <c r="BA36" s="52" t="str">
        <f>IF(参照!G36="","",参照!G36)</f>
        <v>エネサーブ(株)_メニューA</v>
      </c>
      <c r="BB36" s="52">
        <f t="shared" si="0"/>
        <v>0</v>
      </c>
      <c r="BD36" s="52" t="str">
        <f>IF(参照!L36="","",参照!L36)</f>
        <v>(株)Ｌｉｎｋ　Ｌｉｆｅ</v>
      </c>
    </row>
    <row r="37" spans="1:56" ht="16.5" customHeight="1" thickTop="1" thickBot="1">
      <c r="A37" s="1"/>
      <c r="B37" s="1"/>
      <c r="C37" s="466"/>
      <c r="D37" s="470" t="s">
        <v>59</v>
      </c>
      <c r="E37" s="478" t="s">
        <v>135</v>
      </c>
      <c r="F37" s="470" t="s">
        <v>60</v>
      </c>
      <c r="G37" s="105" t="s">
        <v>131</v>
      </c>
      <c r="H37" s="454" t="s">
        <v>19</v>
      </c>
      <c r="I37" s="548">
        <f>S47</f>
        <v>0</v>
      </c>
      <c r="J37" s="548">
        <f>U47</f>
        <v>0</v>
      </c>
      <c r="K37" s="548">
        <f>V47</f>
        <v>0</v>
      </c>
      <c r="L37" s="1"/>
      <c r="N37" s="510" t="s">
        <v>67</v>
      </c>
      <c r="O37" s="511"/>
      <c r="P37" s="511"/>
      <c r="Q37" s="511"/>
      <c r="R37" s="550"/>
      <c r="S37" s="122">
        <f>SUM(S7:S36)</f>
        <v>0</v>
      </c>
      <c r="T37" s="87"/>
      <c r="U37" s="123">
        <f>SUM(U7:U36)</f>
        <v>0</v>
      </c>
      <c r="V37" s="123">
        <f>SUM(V7:V36)</f>
        <v>0</v>
      </c>
      <c r="W37" s="124"/>
      <c r="X37" s="124"/>
      <c r="Y37" s="123">
        <f>SUM(Y7:Y36)</f>
        <v>0</v>
      </c>
      <c r="Z37" s="125">
        <f ca="1">SUM(Z7:Z36)</f>
        <v>0</v>
      </c>
      <c r="AA37" s="124"/>
      <c r="AB37" s="124"/>
      <c r="AC37" s="125">
        <f ca="1">SUM(AC7:AC36)</f>
        <v>0</v>
      </c>
      <c r="AD37" s="125">
        <f>SUM(AD7:AD36)</f>
        <v>0</v>
      </c>
      <c r="AE37" s="124"/>
      <c r="AF37" s="126"/>
      <c r="AH37" s="551" t="s">
        <v>622</v>
      </c>
      <c r="AI37" s="552"/>
      <c r="AJ37" s="552"/>
      <c r="AK37" s="552"/>
      <c r="AL37" s="127">
        <f>SUM(AL17:AL36)</f>
        <v>0</v>
      </c>
      <c r="AM37" s="128">
        <f>SUM(AM17:AM36)</f>
        <v>0</v>
      </c>
      <c r="AN37" s="129"/>
      <c r="AO37" s="130"/>
      <c r="AP37" s="130"/>
      <c r="AQ37" s="130"/>
      <c r="AR37" s="127">
        <f>SUM(AR17:AR36)</f>
        <v>0</v>
      </c>
      <c r="AU37" s="52" t="str">
        <f>IF(参照!A37="","",参照!A37)</f>
        <v/>
      </c>
      <c r="AV37" s="52" t="str">
        <f>IF(参照!B37="","",参照!B37)</f>
        <v/>
      </c>
      <c r="AW37" s="52" t="str">
        <f>IF(参照!C37="","",参照!C37)</f>
        <v/>
      </c>
      <c r="AX37" s="52" t="str">
        <f>IF(参照!D37="","",参照!D37)</f>
        <v>メニューB(残差)</v>
      </c>
      <c r="AY37" s="52">
        <f>IF(参照!E37="","",参照!E37)</f>
        <v>5.5400000000000002E-4</v>
      </c>
      <c r="AZ37" s="52" t="str">
        <f>IF(参照!F37="","",参照!F37)</f>
        <v>エネサーブ(株)</v>
      </c>
      <c r="BA37" s="52" t="str">
        <f>IF(参照!G37="","",参照!G37)</f>
        <v>エネサーブ(株)_メニューB(残差)</v>
      </c>
      <c r="BB37" s="52">
        <f t="shared" si="0"/>
        <v>0.55400000000000005</v>
      </c>
      <c r="BD37" s="52" t="str">
        <f>IF(参照!L37="","",参照!L37)</f>
        <v>(株)ＬＩＸＩＬ　ＴＥＰＣＯ　スマートパートナーズ</v>
      </c>
    </row>
    <row r="38" spans="1:56" ht="16.5" customHeight="1">
      <c r="A38" s="1"/>
      <c r="B38" s="1"/>
      <c r="C38" s="466"/>
      <c r="D38" s="471"/>
      <c r="E38" s="479"/>
      <c r="F38" s="472"/>
      <c r="G38" s="106" t="str">
        <f>IF(COUNTA(O42:O46)=0,"（　　　 　　）",IF(COUNTA(O42:O46)=1,"（"&amp;O42&amp;"）","（複数の電気事業者）"))</f>
        <v>（　　　 　　）</v>
      </c>
      <c r="H38" s="455"/>
      <c r="I38" s="549"/>
      <c r="J38" s="549"/>
      <c r="K38" s="549"/>
      <c r="L38" s="1"/>
      <c r="AU38" s="52" t="str">
        <f>IF(参照!A38="","",参照!A38)</f>
        <v/>
      </c>
      <c r="AV38" s="52" t="str">
        <f>IF(参照!B38="","",参照!B38)</f>
        <v/>
      </c>
      <c r="AW38" s="52" t="str">
        <f>IF(参照!C38="","",参照!C38)</f>
        <v/>
      </c>
      <c r="AX38" s="52" t="str">
        <f>IF(参照!D38="","",参照!D38)</f>
        <v>(参考値)事業者全体</v>
      </c>
      <c r="AY38" s="52">
        <f>IF(参照!E38="","",参照!E38)</f>
        <v>5.6800000000000004E-4</v>
      </c>
      <c r="AZ38" s="52" t="str">
        <f>IF(参照!F38="","",参照!F38)</f>
        <v>エネサーブ(株)</v>
      </c>
      <c r="BA38" s="52" t="str">
        <f>IF(参照!G38="","",参照!G38)</f>
        <v>エネサーブ(株)_(参考値)事業者全体</v>
      </c>
      <c r="BB38" s="52">
        <f t="shared" si="0"/>
        <v>0.56800000000000006</v>
      </c>
      <c r="BD38" s="52" t="str">
        <f>IF(参照!L38="","",参照!L38)</f>
        <v>(株)Ｌｏｏｏｐ</v>
      </c>
    </row>
    <row r="39" spans="1:56" ht="16.5" customHeight="1">
      <c r="A39" s="1"/>
      <c r="B39" s="1"/>
      <c r="C39" s="466"/>
      <c r="D39" s="471"/>
      <c r="E39" s="479"/>
      <c r="F39" s="470" t="s">
        <v>61</v>
      </c>
      <c r="G39" s="105" t="s">
        <v>131</v>
      </c>
      <c r="H39" s="454" t="s">
        <v>19</v>
      </c>
      <c r="I39" s="541"/>
      <c r="J39" s="541"/>
      <c r="K39" s="541"/>
      <c r="L39" s="1"/>
      <c r="N39" s="131" t="s">
        <v>494</v>
      </c>
      <c r="AH39" s="131" t="s">
        <v>494</v>
      </c>
      <c r="AU39" s="52" t="str">
        <f>IF(参照!A39="","",参照!A39)</f>
        <v>A0015</v>
      </c>
      <c r="AV39" s="52" t="str">
        <f>IF(参照!B39="","",参照!B39)</f>
        <v>(株)エネワンでんき(旧：(株)サイサン)</v>
      </c>
      <c r="AW39" s="52">
        <f>IF(参照!C39="","",参照!C39)</f>
        <v>4.9899999999999999E-4</v>
      </c>
      <c r="AX39" s="52" t="str">
        <f>IF(参照!D39="","",参照!D39)</f>
        <v>メニューA</v>
      </c>
      <c r="AY39" s="52">
        <f>IF(参照!E39="","",参照!E39)</f>
        <v>0</v>
      </c>
      <c r="AZ39" s="52" t="str">
        <f>IF(参照!F39="","",参照!F39)</f>
        <v>(株)エネワンでんき(旧：(株)サイサン)</v>
      </c>
      <c r="BA39" s="52" t="str">
        <f>IF(参照!G39="","",参照!G39)</f>
        <v>(株)エネワンでんき(旧：(株)サイサン)_メニューA</v>
      </c>
      <c r="BB39" s="52">
        <f t="shared" si="0"/>
        <v>0</v>
      </c>
      <c r="BD39" s="52" t="str">
        <f>IF(参照!L39="","",参照!L39)</f>
        <v>ＭＣＰＤ(株)(旧：ＭＣＰＤ合同会社)</v>
      </c>
    </row>
    <row r="40" spans="1:56" ht="16.5" customHeight="1" thickBot="1">
      <c r="A40" s="1"/>
      <c r="B40" s="1"/>
      <c r="C40" s="466"/>
      <c r="D40" s="471"/>
      <c r="E40" s="480"/>
      <c r="F40" s="472"/>
      <c r="G40" s="293" t="s">
        <v>2323</v>
      </c>
      <c r="H40" s="455"/>
      <c r="I40" s="542"/>
      <c r="J40" s="542"/>
      <c r="K40" s="542"/>
      <c r="L40" s="1"/>
      <c r="N40" s="38" t="s">
        <v>501</v>
      </c>
      <c r="AH40" s="38" t="s">
        <v>503</v>
      </c>
      <c r="AJ40" s="38"/>
      <c r="AK40" s="38"/>
      <c r="AL40" s="38"/>
      <c r="AU40" s="52" t="str">
        <f>IF(参照!A40="","",参照!A40)</f>
        <v/>
      </c>
      <c r="AV40" s="52" t="str">
        <f>IF(参照!B40="","",参照!B40)</f>
        <v/>
      </c>
      <c r="AW40" s="52" t="str">
        <f>IF(参照!C40="","",参照!C40)</f>
        <v/>
      </c>
      <c r="AX40" s="52" t="str">
        <f>IF(参照!D40="","",参照!D40)</f>
        <v>メニューB(残差)</v>
      </c>
      <c r="AY40" s="52">
        <f>IF(参照!E40="","",参照!E40)</f>
        <v>4.4799999999999999E-4</v>
      </c>
      <c r="AZ40" s="52" t="str">
        <f>IF(参照!F40="","",参照!F40)</f>
        <v>(株)エネワンでんき(旧：(株)サイサン)</v>
      </c>
      <c r="BA40" s="52" t="str">
        <f>IF(参照!G40="","",参照!G40)</f>
        <v>(株)エネワンでんき(旧：(株)サイサン)_メニューB(残差)</v>
      </c>
      <c r="BB40" s="52">
        <f t="shared" si="0"/>
        <v>0.44800000000000001</v>
      </c>
      <c r="BD40" s="52" t="str">
        <f>IF(参照!L40="","",参照!L40)</f>
        <v>ＭＣリテールエナジー(株)</v>
      </c>
    </row>
    <row r="41" spans="1:56" ht="16.5" customHeight="1" thickBot="1">
      <c r="A41" s="1"/>
      <c r="B41" s="1"/>
      <c r="C41" s="466"/>
      <c r="D41" s="471"/>
      <c r="E41" s="473" t="s">
        <v>0</v>
      </c>
      <c r="F41" s="474"/>
      <c r="G41" s="105" t="s">
        <v>131</v>
      </c>
      <c r="H41" s="454" t="s">
        <v>19</v>
      </c>
      <c r="I41" s="548">
        <f>AL47</f>
        <v>0</v>
      </c>
      <c r="J41" s="548">
        <f>AO47</f>
        <v>0</v>
      </c>
      <c r="K41" s="548">
        <f>AP47</f>
        <v>0</v>
      </c>
      <c r="L41" s="1"/>
      <c r="N41" s="58"/>
      <c r="O41" s="59" t="s">
        <v>85</v>
      </c>
      <c r="P41" s="60" t="s">
        <v>495</v>
      </c>
      <c r="Q41" s="66" t="s">
        <v>2296</v>
      </c>
      <c r="R41" s="59" t="s">
        <v>2297</v>
      </c>
      <c r="S41" s="347" t="s">
        <v>158</v>
      </c>
      <c r="T41" s="62" t="s">
        <v>577</v>
      </c>
      <c r="U41" s="63" t="s">
        <v>578</v>
      </c>
      <c r="V41" s="63" t="s">
        <v>579</v>
      </c>
      <c r="W41" s="59" t="s">
        <v>2298</v>
      </c>
      <c r="X41" s="93" t="s">
        <v>2299</v>
      </c>
      <c r="Y41" s="64" t="s">
        <v>2300</v>
      </c>
      <c r="Z41" s="64" t="s">
        <v>580</v>
      </c>
      <c r="AA41" s="64" t="s">
        <v>581</v>
      </c>
      <c r="AB41" s="64" t="s">
        <v>582</v>
      </c>
      <c r="AC41" s="64" t="s">
        <v>583</v>
      </c>
      <c r="AD41" s="64" t="s">
        <v>584</v>
      </c>
      <c r="AE41" s="63" t="s">
        <v>585</v>
      </c>
      <c r="AF41" s="61" t="s">
        <v>586</v>
      </c>
      <c r="AH41" s="65"/>
      <c r="AI41" s="66" t="s">
        <v>2295</v>
      </c>
      <c r="AJ41" s="521" t="s">
        <v>2301</v>
      </c>
      <c r="AK41" s="522"/>
      <c r="AL41" s="67" t="s">
        <v>158</v>
      </c>
      <c r="AN41" s="62" t="s">
        <v>577</v>
      </c>
      <c r="AO41" s="63" t="s">
        <v>578</v>
      </c>
      <c r="AP41" s="61" t="s">
        <v>579</v>
      </c>
      <c r="AU41" s="52" t="str">
        <f>IF(参照!A41="","",参照!A41)</f>
        <v/>
      </c>
      <c r="AV41" s="52" t="str">
        <f>IF(参照!B41="","",参照!B41)</f>
        <v/>
      </c>
      <c r="AW41" s="52" t="str">
        <f>IF(参照!C41="","",参照!C41)</f>
        <v/>
      </c>
      <c r="AX41" s="52" t="str">
        <f>IF(参照!D41="","",参照!D41)</f>
        <v>(参考値)事業者全体</v>
      </c>
      <c r="AY41" s="52">
        <f>IF(参照!E41="","",参照!E41)</f>
        <v>4.0699999999999997E-4</v>
      </c>
      <c r="AZ41" s="52" t="str">
        <f>IF(参照!F41="","",参照!F41)</f>
        <v>(株)エネワンでんき(旧：(株)サイサン)</v>
      </c>
      <c r="BA41" s="52" t="str">
        <f>IF(参照!G41="","",参照!G41)</f>
        <v>(株)エネワンでんき(旧：(株)サイサン)_(参考値)事業者全体</v>
      </c>
      <c r="BB41" s="52">
        <f t="shared" si="0"/>
        <v>0.40699999999999997</v>
      </c>
      <c r="BD41" s="52" t="str">
        <f>IF(参照!L41="","",参照!L41)</f>
        <v>ＭＧＣエネルギー(株)</v>
      </c>
    </row>
    <row r="42" spans="1:56" ht="16.5" customHeight="1" thickTop="1">
      <c r="A42" s="1"/>
      <c r="B42" s="1"/>
      <c r="C42" s="466"/>
      <c r="D42" s="472"/>
      <c r="E42" s="475"/>
      <c r="F42" s="476"/>
      <c r="G42" s="106" t="str">
        <f>IF(COUNTA(AI42:AI46)=0,"（　　　 　　）",IF(COUNTA(AI42:AI46)=1,"（"&amp;AI42&amp;"）","（複数の電気事業者）"))</f>
        <v>（　　　 　　）</v>
      </c>
      <c r="H42" s="455"/>
      <c r="I42" s="549"/>
      <c r="J42" s="549"/>
      <c r="K42" s="549"/>
      <c r="L42" s="1"/>
      <c r="N42" s="78">
        <v>1</v>
      </c>
      <c r="O42" s="69"/>
      <c r="P42" s="69"/>
      <c r="Q42" s="70" t="str">
        <f>IF(O42="","",_xlfn.IFNA(VLOOKUP(O42&amp;"_"&amp;P42,$BA:$BB,2,FALSE),"該当する排出係数がありません"))</f>
        <v/>
      </c>
      <c r="R42" s="71"/>
      <c r="S42" s="350"/>
      <c r="T42" s="346">
        <f>係数１!D$49</f>
        <v>8640</v>
      </c>
      <c r="U42" s="132" t="str">
        <f>IF(OR(S42="",O42=""),"",S42/1000*T42*0.0258)</f>
        <v/>
      </c>
      <c r="V42" s="132" t="str">
        <f>IF(OR(S42="",O42=""),"",IF(R42="",S42*Q42,S42*R42))</f>
        <v/>
      </c>
      <c r="W42" s="70" t="str">
        <f t="array" aca="1" ref="W42" ca="1">IF(O42="","",IF(ISNUMBER(AA42),INDIRECT($BG$6&amp;AA42),IF(AA42="a",Q42,IF(AA42="b",INDIRECT($BG$6&amp;AB42),IF(AA42="c",R42,"")))))</f>
        <v/>
      </c>
      <c r="X42" s="133"/>
      <c r="Y42" s="132" t="str">
        <f>IF(OR(S42="",O42=""),"",IF(X42="",S42*W42,S42*X42))</f>
        <v/>
      </c>
      <c r="Z42" s="134" t="str">
        <f t="shared" ref="Z42:Z46" ca="1" si="19">IF(O42="","",IF(COUNTIF(INDIRECT($BG$4&amp;":"&amp;$BG$4),O42),1,0))</f>
        <v/>
      </c>
      <c r="AA42" s="134" t="str">
        <f ca="1">IF(O42="","",IF(OR(AE42="",AF42=""),"c",IFERROR(MATCH("*残差*",INDIRECT($BG$5&amp;AE42&amp;":"&amp;$BG$5&amp;AF42),0)+AE42-1,IF(AF42-AE42&gt;=1,"b","a"))))</f>
        <v/>
      </c>
      <c r="AB42" s="134" t="str">
        <f ca="1">IF(O42="","",IF(OR(AE42="",AF42=""),"-",IFERROR(MATCH("*事業者全体*",INDIRECT($BG$5&amp;AE42&amp;":"&amp;$BG$5&amp;AF42),0)+AE42-1,"-")))</f>
        <v/>
      </c>
      <c r="AC42" s="134">
        <f ca="1">IF(Z42=0,1,IF(R42="",0,1))</f>
        <v>0</v>
      </c>
      <c r="AD42" s="134">
        <f>IF(R42="",0,1)</f>
        <v>0</v>
      </c>
      <c r="AE42" s="134" t="str">
        <f t="shared" ref="AE42:AE46" si="20">_xlfn.IFNA(MATCH(O42,$AZ:$AZ,0),"")</f>
        <v/>
      </c>
      <c r="AF42" s="135" t="str">
        <f t="shared" ref="AF42:AF46" si="21">IFERROR(IF(O42="","",AE42+COUNTIF($AZ:$AZ,O42)-1),"")</f>
        <v/>
      </c>
      <c r="AH42" s="78">
        <v>1</v>
      </c>
      <c r="AI42" s="31"/>
      <c r="AJ42" s="558"/>
      <c r="AK42" s="559"/>
      <c r="AL42" s="34"/>
      <c r="AN42" s="72" t="str">
        <f>IF(AJ42="","",IF(AJ42=0,3600,係数１!D$49))</f>
        <v/>
      </c>
      <c r="AO42" s="73" t="str">
        <f>IF(OR(AL42="",AJ42="",AI42=""),"",AL42/1000*AN42*0.0258)</f>
        <v/>
      </c>
      <c r="AP42" s="273" t="str">
        <f>IF(OR(AL42="",AI42=""),"",AL42*AJ42)</f>
        <v/>
      </c>
      <c r="AU42" s="52" t="str">
        <f>IF(参照!A42="","",参照!A42)</f>
        <v>A0016</v>
      </c>
      <c r="AV42" s="52" t="str">
        <f>IF(参照!B42="","",参照!B42)</f>
        <v>ミツウロコグリーンエネルギー(株)</v>
      </c>
      <c r="AW42" s="52">
        <f>IF(参照!C42="","",参照!C42)</f>
        <v>3.4200000000000002E-4</v>
      </c>
      <c r="AX42" s="52" t="str">
        <f>IF(参照!D42="","",参照!D42)</f>
        <v>メニューA</v>
      </c>
      <c r="AY42" s="52">
        <f>IF(参照!E42="","",参照!E42)</f>
        <v>0</v>
      </c>
      <c r="AZ42" s="52" t="str">
        <f>IF(参照!F42="","",参照!F42)</f>
        <v>ミツウロコグリーンエネルギー(株)</v>
      </c>
      <c r="BA42" s="52" t="str">
        <f>IF(参照!G42="","",参照!G42)</f>
        <v>ミツウロコグリーンエネルギー(株)_メニューA</v>
      </c>
      <c r="BB42" s="52">
        <f t="shared" si="0"/>
        <v>0</v>
      </c>
      <c r="BD42" s="52" t="str">
        <f>IF(参照!L42="","",参照!L42)</f>
        <v>(株)Ｍｉｓｕｍｉ</v>
      </c>
    </row>
    <row r="43" spans="1:56" ht="12.75" customHeight="1">
      <c r="A43" s="1"/>
      <c r="B43" s="1"/>
      <c r="C43" s="466"/>
      <c r="D43" s="543" t="s">
        <v>24</v>
      </c>
      <c r="E43" s="544"/>
      <c r="F43" s="544"/>
      <c r="G43" s="545"/>
      <c r="H43" s="111" t="s">
        <v>14</v>
      </c>
      <c r="I43" s="111" t="s">
        <v>14</v>
      </c>
      <c r="J43" s="101">
        <f>SUM(J32:J42)</f>
        <v>0</v>
      </c>
      <c r="K43" s="101">
        <f>SUM(K32:K42)</f>
        <v>0</v>
      </c>
      <c r="L43" s="1"/>
      <c r="N43" s="79">
        <v>2</v>
      </c>
      <c r="O43" s="69"/>
      <c r="P43" s="69"/>
      <c r="Q43" s="70" t="str">
        <f>IF(O43="","",_xlfn.IFNA(VLOOKUP(O43&amp;"_"&amp;P43,$BA:$BB,2,FALSE),"該当する排出係数がありません"))</f>
        <v/>
      </c>
      <c r="R43" s="80"/>
      <c r="S43" s="350"/>
      <c r="T43" s="346">
        <f>係数１!D$49</f>
        <v>8640</v>
      </c>
      <c r="U43" s="132" t="str">
        <f t="shared" ref="U43:U46" si="22">IF(OR(S43="",O43=""),"",S43/1000*T43*0.0258)</f>
        <v/>
      </c>
      <c r="V43" s="132" t="str">
        <f t="shared" ref="V43:V46" si="23">IF(OR(S43="",O43=""),"",IF(R43="",S43*Q43,S43*R43))</f>
        <v/>
      </c>
      <c r="W43" s="70" t="str">
        <f t="array" aca="1" ref="W43" ca="1">IF(O43="","",IF(ISNUMBER(AA43),INDIRECT($BG$6&amp;AA43),IF(AA43="a",Q43,IF(AA43="b",INDIRECT($BG$6&amp;AB43),IF(AA43="c",R43,"")))))</f>
        <v/>
      </c>
      <c r="X43" s="133"/>
      <c r="Y43" s="132" t="str">
        <f t="shared" ref="Y43:Y46" si="24">IF(OR(S43="",O43=""),"",IF(X43="",S43*W43,S43*X43))</f>
        <v/>
      </c>
      <c r="Z43" s="134" t="str">
        <f t="shared" ca="1" si="19"/>
        <v/>
      </c>
      <c r="AA43" s="134" t="str">
        <f t="shared" ref="AA43:AA46" ca="1" si="25">IF(O43="","",IF(OR(AE43="",AF43=""),"c",IFERROR(MATCH("*残差*",INDIRECT($BG$5&amp;AE43&amp;":"&amp;$BG$5&amp;AF43),0)+AE43-1,IF(AF43-AE43&gt;=1,"b","a"))))</f>
        <v/>
      </c>
      <c r="AB43" s="134" t="str">
        <f t="shared" ref="AB43:AB46" ca="1" si="26">IF(O43="","",IF(OR(AE43="",AF43=""),"-",IFERROR(MATCH("*事業者全体*",INDIRECT($BG$5&amp;AE43&amp;":"&amp;$BG$5&amp;AF43),0)+AE43-1,"-")))</f>
        <v/>
      </c>
      <c r="AC43" s="134">
        <f t="shared" ref="AC43:AC46" ca="1" si="27">IF(Z43=0,1,IF(R43="",0,1))</f>
        <v>0</v>
      </c>
      <c r="AD43" s="134">
        <f t="shared" ref="AD43:AD46" si="28">IF(R43="",0,1)</f>
        <v>0</v>
      </c>
      <c r="AE43" s="134" t="str">
        <f t="shared" si="20"/>
        <v/>
      </c>
      <c r="AF43" s="135" t="str">
        <f t="shared" si="21"/>
        <v/>
      </c>
      <c r="AH43" s="79">
        <v>2</v>
      </c>
      <c r="AI43" s="32"/>
      <c r="AJ43" s="560"/>
      <c r="AK43" s="561"/>
      <c r="AL43" s="35"/>
      <c r="AN43" s="72" t="str">
        <f>IF(AJ43="","",IF(AJ43=0,3600,係数１!D$49))</f>
        <v/>
      </c>
      <c r="AO43" s="73" t="str">
        <f t="shared" ref="AO43:AO46" si="29">IF(OR(AL43="",AJ43="",AI43=""),"",AL43/1000*AN43*0.0258)</f>
        <v/>
      </c>
      <c r="AP43" s="273" t="str">
        <f t="shared" ref="AP43:AP46" si="30">IF(OR(AL43="",AI43=""),"",AL43*AJ43)</f>
        <v/>
      </c>
      <c r="AU43" s="52" t="str">
        <f>IF(参照!A43="","",参照!A43)</f>
        <v/>
      </c>
      <c r="AV43" s="52" t="str">
        <f>IF(参照!B43="","",参照!B43)</f>
        <v/>
      </c>
      <c r="AW43" s="52" t="str">
        <f>IF(参照!C43="","",参照!C43)</f>
        <v/>
      </c>
      <c r="AX43" s="52" t="str">
        <f>IF(参照!D43="","",参照!D43)</f>
        <v>メニューB</v>
      </c>
      <c r="AY43" s="52">
        <f>IF(参照!E43="","",参照!E43)</f>
        <v>1.9700000000000002E-4</v>
      </c>
      <c r="AZ43" s="52" t="str">
        <f>IF(参照!F43="","",参照!F43)</f>
        <v>ミツウロコグリーンエネルギー(株)</v>
      </c>
      <c r="BA43" s="52" t="str">
        <f>IF(参照!G43="","",参照!G43)</f>
        <v>ミツウロコグリーンエネルギー(株)_メニューB</v>
      </c>
      <c r="BB43" s="52">
        <f t="shared" si="0"/>
        <v>0.19700000000000001</v>
      </c>
      <c r="BD43" s="52" t="str">
        <f>IF(参照!L43="","",参照!L43)</f>
        <v>(株)MKエネルギー</v>
      </c>
    </row>
    <row r="44" spans="1:56" ht="12.75" customHeight="1">
      <c r="A44" s="1"/>
      <c r="B44" s="1"/>
      <c r="C44" s="466"/>
      <c r="D44" s="456" t="s">
        <v>47</v>
      </c>
      <c r="E44" s="456"/>
      <c r="F44" s="456"/>
      <c r="G44" s="456"/>
      <c r="H44" s="82" t="s">
        <v>29</v>
      </c>
      <c r="I44" s="82" t="s">
        <v>30</v>
      </c>
      <c r="J44" s="82" t="s">
        <v>31</v>
      </c>
      <c r="K44" s="82" t="s">
        <v>11</v>
      </c>
      <c r="L44" s="1"/>
      <c r="N44" s="78">
        <v>3</v>
      </c>
      <c r="O44" s="69"/>
      <c r="P44" s="69"/>
      <c r="Q44" s="70" t="str">
        <f>IF(O44="","",_xlfn.IFNA(VLOOKUP(O44&amp;"_"&amp;P44,$BA:$BB,2,FALSE),"該当する排出係数がありません"))</f>
        <v/>
      </c>
      <c r="R44" s="71"/>
      <c r="S44" s="350"/>
      <c r="T44" s="346">
        <f>係数１!D$49</f>
        <v>8640</v>
      </c>
      <c r="U44" s="132" t="str">
        <f t="shared" si="22"/>
        <v/>
      </c>
      <c r="V44" s="132" t="str">
        <f t="shared" si="23"/>
        <v/>
      </c>
      <c r="W44" s="70" t="str">
        <f t="array" aca="1" ref="W44" ca="1">IF(O44="","",IF(ISNUMBER(AA44),INDIRECT($BG$6&amp;AA44),IF(AA44="a",Q44,IF(AA44="b",INDIRECT($BG$6&amp;AB44),IF(AA44="c",R44,"")))))</f>
        <v/>
      </c>
      <c r="X44" s="133"/>
      <c r="Y44" s="132" t="str">
        <f t="shared" si="24"/>
        <v/>
      </c>
      <c r="Z44" s="134" t="str">
        <f t="shared" ca="1" si="19"/>
        <v/>
      </c>
      <c r="AA44" s="134" t="str">
        <f t="shared" ca="1" si="25"/>
        <v/>
      </c>
      <c r="AB44" s="134" t="str">
        <f t="shared" ca="1" si="26"/>
        <v/>
      </c>
      <c r="AC44" s="134">
        <f t="shared" ca="1" si="27"/>
        <v>0</v>
      </c>
      <c r="AD44" s="134">
        <f t="shared" si="28"/>
        <v>0</v>
      </c>
      <c r="AE44" s="134" t="str">
        <f t="shared" si="20"/>
        <v/>
      </c>
      <c r="AF44" s="135" t="str">
        <f t="shared" si="21"/>
        <v/>
      </c>
      <c r="AH44" s="79">
        <v>3</v>
      </c>
      <c r="AI44" s="32"/>
      <c r="AJ44" s="560"/>
      <c r="AK44" s="561"/>
      <c r="AL44" s="35"/>
      <c r="AN44" s="72" t="str">
        <f>IF(AJ44="","",IF(AJ44=0,3600,係数１!D$49))</f>
        <v/>
      </c>
      <c r="AO44" s="73" t="str">
        <f t="shared" si="29"/>
        <v/>
      </c>
      <c r="AP44" s="273" t="str">
        <f t="shared" si="30"/>
        <v/>
      </c>
      <c r="AU44" s="52" t="str">
        <f>IF(参照!A44="","",参照!A44)</f>
        <v/>
      </c>
      <c r="AV44" s="52" t="str">
        <f>IF(参照!B44="","",参照!B44)</f>
        <v/>
      </c>
      <c r="AW44" s="52" t="str">
        <f>IF(参照!C44="","",参照!C44)</f>
        <v/>
      </c>
      <c r="AX44" s="52" t="str">
        <f>IF(参照!D44="","",参照!D44)</f>
        <v>メニューC</v>
      </c>
      <c r="AY44" s="52">
        <f>IF(参照!E44="","",参照!E44)</f>
        <v>0</v>
      </c>
      <c r="AZ44" s="52" t="str">
        <f>IF(参照!F44="","",参照!F44)</f>
        <v>ミツウロコグリーンエネルギー(株)</v>
      </c>
      <c r="BA44" s="52" t="str">
        <f>IF(参照!G44="","",参照!G44)</f>
        <v>ミツウロコグリーンエネルギー(株)_メニューC</v>
      </c>
      <c r="BB44" s="52">
        <f t="shared" si="0"/>
        <v>0</v>
      </c>
      <c r="BD44" s="52" t="str">
        <f>IF(参照!L44="","",参照!L44)</f>
        <v>ＭＫステーションズ(株)</v>
      </c>
    </row>
    <row r="45" spans="1:56" ht="12.75" customHeight="1">
      <c r="A45" s="1"/>
      <c r="B45" s="1"/>
      <c r="C45" s="466"/>
      <c r="D45" s="456"/>
      <c r="E45" s="456"/>
      <c r="F45" s="456"/>
      <c r="G45" s="456"/>
      <c r="H45" s="137"/>
      <c r="I45" s="137"/>
      <c r="J45" s="137"/>
      <c r="K45" s="138"/>
      <c r="L45" s="1"/>
      <c r="N45" s="79">
        <v>4</v>
      </c>
      <c r="O45" s="69"/>
      <c r="P45" s="69"/>
      <c r="Q45" s="70" t="str">
        <f>IF(O45="","",_xlfn.IFNA(VLOOKUP(O45&amp;"_"&amp;P45,$BA:$BB,2,FALSE),"該当する排出係数がありません"))</f>
        <v/>
      </c>
      <c r="R45" s="80"/>
      <c r="S45" s="350"/>
      <c r="T45" s="346">
        <f>係数１!D$49</f>
        <v>8640</v>
      </c>
      <c r="U45" s="132" t="str">
        <f t="shared" si="22"/>
        <v/>
      </c>
      <c r="V45" s="132" t="str">
        <f t="shared" si="23"/>
        <v/>
      </c>
      <c r="W45" s="70" t="str">
        <f t="array" aca="1" ref="W45" ca="1">IF(O45="","",IF(ISNUMBER(AA45),INDIRECT($BG$6&amp;AA45),IF(AA45="a",Q45,IF(AA45="b",INDIRECT($BG$6&amp;AB45),IF(AA45="c",R45,"")))))</f>
        <v/>
      </c>
      <c r="X45" s="133"/>
      <c r="Y45" s="132" t="str">
        <f t="shared" si="24"/>
        <v/>
      </c>
      <c r="Z45" s="134" t="str">
        <f t="shared" ca="1" si="19"/>
        <v/>
      </c>
      <c r="AA45" s="134" t="str">
        <f t="shared" ca="1" si="25"/>
        <v/>
      </c>
      <c r="AB45" s="134" t="str">
        <f t="shared" ca="1" si="26"/>
        <v/>
      </c>
      <c r="AC45" s="134">
        <f t="shared" ca="1" si="27"/>
        <v>0</v>
      </c>
      <c r="AD45" s="134">
        <f t="shared" si="28"/>
        <v>0</v>
      </c>
      <c r="AE45" s="134" t="str">
        <f t="shared" si="20"/>
        <v/>
      </c>
      <c r="AF45" s="135" t="str">
        <f t="shared" si="21"/>
        <v/>
      </c>
      <c r="AH45" s="79">
        <v>4</v>
      </c>
      <c r="AI45" s="32"/>
      <c r="AJ45" s="560"/>
      <c r="AK45" s="561"/>
      <c r="AL45" s="35"/>
      <c r="AN45" s="72" t="str">
        <f>IF(AJ45="","",IF(AJ45=0,3600,係数１!D$49))</f>
        <v/>
      </c>
      <c r="AO45" s="73" t="str">
        <f t="shared" si="29"/>
        <v/>
      </c>
      <c r="AP45" s="273" t="str">
        <f t="shared" si="30"/>
        <v/>
      </c>
      <c r="AU45" s="52" t="str">
        <f>IF(参照!A45="","",参照!A45)</f>
        <v/>
      </c>
      <c r="AV45" s="52" t="str">
        <f>IF(参照!B45="","",参照!B45)</f>
        <v/>
      </c>
      <c r="AW45" s="52" t="str">
        <f>IF(参照!C45="","",参照!C45)</f>
        <v/>
      </c>
      <c r="AX45" s="52" t="str">
        <f>IF(参照!D45="","",参照!D45)</f>
        <v>メニューD</v>
      </c>
      <c r="AY45" s="52">
        <f>IF(参照!E45="","",参照!E45)</f>
        <v>0</v>
      </c>
      <c r="AZ45" s="52" t="str">
        <f>IF(参照!F45="","",参照!F45)</f>
        <v>ミツウロコグリーンエネルギー(株)</v>
      </c>
      <c r="BA45" s="52" t="str">
        <f>IF(参照!G45="","",参照!G45)</f>
        <v>ミツウロコグリーンエネルギー(株)_メニューD</v>
      </c>
      <c r="BB45" s="52">
        <f t="shared" si="0"/>
        <v>0</v>
      </c>
      <c r="BD45" s="52" t="str">
        <f>IF(参照!L45="","",参照!L45)</f>
        <v>(株)Ｍｐｏｗｅｒ</v>
      </c>
    </row>
    <row r="46" spans="1:56" ht="12.75" customHeight="1" thickBot="1">
      <c r="A46" s="1"/>
      <c r="B46" s="1"/>
      <c r="C46" s="466"/>
      <c r="D46" s="477" t="s">
        <v>163</v>
      </c>
      <c r="E46" s="477"/>
      <c r="F46" s="477"/>
      <c r="G46" s="477"/>
      <c r="H46" s="456" t="s">
        <v>58</v>
      </c>
      <c r="I46" s="456"/>
      <c r="J46" s="456" t="s">
        <v>162</v>
      </c>
      <c r="K46" s="456"/>
      <c r="L46" s="1"/>
      <c r="N46" s="139">
        <v>5</v>
      </c>
      <c r="O46" s="69"/>
      <c r="P46" s="69"/>
      <c r="Q46" s="70" t="str">
        <f>IF(O46="","",_xlfn.IFNA(VLOOKUP(O46&amp;"_"&amp;P46,$BA:$BB,2,FALSE),"該当する排出係数がありません"))</f>
        <v/>
      </c>
      <c r="R46" s="71"/>
      <c r="S46" s="350"/>
      <c r="T46" s="346">
        <f>係数１!D$49</f>
        <v>8640</v>
      </c>
      <c r="U46" s="132" t="str">
        <f t="shared" si="22"/>
        <v/>
      </c>
      <c r="V46" s="132" t="str">
        <f t="shared" si="23"/>
        <v/>
      </c>
      <c r="W46" s="70" t="str">
        <f t="array" aca="1" ref="W46" ca="1">IF(O46="","",IF(ISNUMBER(AA46),INDIRECT($BG$6&amp;AA46),IF(AA46="a",Q46,IF(AA46="b",INDIRECT($BG$6&amp;AB46),IF(AA46="c",R46,"")))))</f>
        <v/>
      </c>
      <c r="X46" s="133"/>
      <c r="Y46" s="132" t="str">
        <f t="shared" si="24"/>
        <v/>
      </c>
      <c r="Z46" s="134" t="str">
        <f t="shared" ca="1" si="19"/>
        <v/>
      </c>
      <c r="AA46" s="134" t="str">
        <f t="shared" ca="1" si="25"/>
        <v/>
      </c>
      <c r="AB46" s="134" t="str">
        <f t="shared" ca="1" si="26"/>
        <v/>
      </c>
      <c r="AC46" s="134">
        <f t="shared" ca="1" si="27"/>
        <v>0</v>
      </c>
      <c r="AD46" s="134">
        <f t="shared" si="28"/>
        <v>0</v>
      </c>
      <c r="AE46" s="134" t="str">
        <f t="shared" si="20"/>
        <v/>
      </c>
      <c r="AF46" s="135" t="str">
        <f t="shared" si="21"/>
        <v/>
      </c>
      <c r="AH46" s="85">
        <v>5</v>
      </c>
      <c r="AI46" s="33"/>
      <c r="AJ46" s="555"/>
      <c r="AK46" s="556"/>
      <c r="AL46" s="29"/>
      <c r="AN46" s="72" t="str">
        <f>IF(AJ46="","",IF(AJ46=0,3600,係数１!D$49))</f>
        <v/>
      </c>
      <c r="AO46" s="73" t="str">
        <f t="shared" si="29"/>
        <v/>
      </c>
      <c r="AP46" s="273" t="str">
        <f t="shared" si="30"/>
        <v/>
      </c>
      <c r="AU46" s="52" t="str">
        <f>IF(参照!A46="","",参照!A46)</f>
        <v/>
      </c>
      <c r="AV46" s="52" t="str">
        <f>IF(参照!B46="","",参照!B46)</f>
        <v/>
      </c>
      <c r="AW46" s="52" t="str">
        <f>IF(参照!C46="","",参照!C46)</f>
        <v/>
      </c>
      <c r="AX46" s="52" t="str">
        <f>IF(参照!D46="","",参照!D46)</f>
        <v>メニューE</v>
      </c>
      <c r="AY46" s="52">
        <f>IF(参照!E46="","",参照!E46)</f>
        <v>2.4699999999999999E-4</v>
      </c>
      <c r="AZ46" s="52" t="str">
        <f>IF(参照!F46="","",参照!F46)</f>
        <v>ミツウロコグリーンエネルギー(株)</v>
      </c>
      <c r="BA46" s="52" t="str">
        <f>IF(参照!G46="","",参照!G46)</f>
        <v>ミツウロコグリーンエネルギー(株)_メニューE</v>
      </c>
      <c r="BB46" s="52">
        <f t="shared" si="0"/>
        <v>0.247</v>
      </c>
      <c r="BD46" s="52" t="str">
        <f>IF(参照!L46="","",参照!L46)</f>
        <v>Ｍｙシティ電力(株)</v>
      </c>
    </row>
    <row r="47" spans="1:56" ht="12.75" customHeight="1" thickTop="1" thickBot="1">
      <c r="A47" s="1"/>
      <c r="B47" s="1"/>
      <c r="C47" s="466"/>
      <c r="D47" s="477"/>
      <c r="E47" s="477"/>
      <c r="F47" s="477"/>
      <c r="G47" s="477"/>
      <c r="H47" s="557"/>
      <c r="I47" s="557"/>
      <c r="J47" s="557"/>
      <c r="K47" s="557"/>
      <c r="L47" s="1"/>
      <c r="N47" s="510" t="s">
        <v>67</v>
      </c>
      <c r="O47" s="511"/>
      <c r="P47" s="511"/>
      <c r="Q47" s="511"/>
      <c r="R47" s="550"/>
      <c r="S47" s="349">
        <f>SUM(S42:S46)</f>
        <v>0</v>
      </c>
      <c r="T47" s="87"/>
      <c r="U47" s="88">
        <f>SUM(U42:U46)</f>
        <v>0</v>
      </c>
      <c r="V47" s="88">
        <f>SUM(V42:V46)</f>
        <v>0</v>
      </c>
      <c r="W47" s="124"/>
      <c r="X47" s="124"/>
      <c r="Y47" s="88">
        <f>SUM(Y42:Y46)</f>
        <v>0</v>
      </c>
      <c r="Z47" s="140">
        <f t="shared" ref="Z47:AD47" ca="1" si="31">SUM(Z42:Z46)</f>
        <v>0</v>
      </c>
      <c r="AA47" s="124"/>
      <c r="AB47" s="124"/>
      <c r="AC47" s="140">
        <f t="shared" ca="1" si="31"/>
        <v>0</v>
      </c>
      <c r="AD47" s="140">
        <f t="shared" si="31"/>
        <v>0</v>
      </c>
      <c r="AE47" s="124"/>
      <c r="AF47" s="126"/>
      <c r="AH47" s="510" t="s">
        <v>67</v>
      </c>
      <c r="AI47" s="511"/>
      <c r="AJ47" s="511"/>
      <c r="AK47" s="511"/>
      <c r="AL47" s="86">
        <f>SUM(AL42:AL46)</f>
        <v>0</v>
      </c>
      <c r="AN47" s="87"/>
      <c r="AO47" s="88">
        <f>SUM(AO42:AO46)</f>
        <v>0</v>
      </c>
      <c r="AP47" s="86">
        <f>SUM(AP42:AP46)</f>
        <v>0</v>
      </c>
      <c r="AU47" s="52" t="str">
        <f>IF(参照!A47="","",参照!A47)</f>
        <v/>
      </c>
      <c r="AV47" s="52" t="str">
        <f>IF(参照!B47="","",参照!B47)</f>
        <v/>
      </c>
      <c r="AW47" s="52" t="str">
        <f>IF(参照!C47="","",参照!C47)</f>
        <v/>
      </c>
      <c r="AX47" s="52" t="str">
        <f>IF(参照!D47="","",参照!D47)</f>
        <v>メニューF</v>
      </c>
      <c r="AY47" s="52">
        <f>IF(参照!E47="","",参照!E47)</f>
        <v>0</v>
      </c>
      <c r="AZ47" s="52" t="str">
        <f>IF(参照!F47="","",参照!F47)</f>
        <v>ミツウロコグリーンエネルギー(株)</v>
      </c>
      <c r="BA47" s="52" t="str">
        <f>IF(参照!G47="","",参照!G47)</f>
        <v>ミツウロコグリーンエネルギー(株)_メニューF</v>
      </c>
      <c r="BB47" s="52">
        <f t="shared" si="0"/>
        <v>0</v>
      </c>
      <c r="BD47" s="52" t="str">
        <f>IF(参照!L47="","",参照!L47)</f>
        <v>(株)ＮＥＸＴ　ＯＮＥ</v>
      </c>
    </row>
    <row r="48" spans="1:56" ht="12.75" customHeight="1" thickBot="1">
      <c r="A48" s="1"/>
      <c r="B48" s="1"/>
      <c r="C48" s="469"/>
      <c r="D48" s="452" t="s">
        <v>12</v>
      </c>
      <c r="E48" s="452"/>
      <c r="F48" s="452"/>
      <c r="G48" s="452"/>
      <c r="H48" s="112" t="s">
        <v>19</v>
      </c>
      <c r="I48" s="24"/>
      <c r="J48" s="112" t="s">
        <v>14</v>
      </c>
      <c r="K48" s="112" t="s">
        <v>14</v>
      </c>
      <c r="L48" s="1"/>
      <c r="AU48" s="52" t="str">
        <f>IF(参照!A48="","",参照!A48)</f>
        <v/>
      </c>
      <c r="AV48" s="52" t="str">
        <f>IF(参照!B48="","",参照!B48)</f>
        <v/>
      </c>
      <c r="AW48" s="52" t="str">
        <f>IF(参照!C48="","",参照!C48)</f>
        <v/>
      </c>
      <c r="AX48" s="52" t="str">
        <f>IF(参照!D48="","",参照!D48)</f>
        <v>メニューG</v>
      </c>
      <c r="AY48" s="52">
        <f>IF(参照!E48="","",参照!E48)</f>
        <v>0</v>
      </c>
      <c r="AZ48" s="52" t="str">
        <f>IF(参照!F48="","",参照!F48)</f>
        <v>ミツウロコグリーンエネルギー(株)</v>
      </c>
      <c r="BA48" s="52" t="str">
        <f>IF(参照!G48="","",参照!G48)</f>
        <v>ミツウロコグリーンエネルギー(株)_メニューG</v>
      </c>
      <c r="BB48" s="52">
        <f t="shared" si="0"/>
        <v>0</v>
      </c>
      <c r="BD48" s="52" t="str">
        <f>IF(参照!L48="","",参照!L48)</f>
        <v>Ｎｅｘｔ　Ｐｏｗｅｒ(株)</v>
      </c>
    </row>
    <row r="49" spans="1:56" ht="12.75" customHeight="1" thickTop="1">
      <c r="A49" s="1"/>
      <c r="B49" s="1"/>
      <c r="C49" s="465" t="s">
        <v>32</v>
      </c>
      <c r="D49" s="455" t="s">
        <v>20</v>
      </c>
      <c r="E49" s="455"/>
      <c r="F49" s="455"/>
      <c r="G49" s="455"/>
      <c r="H49" s="111" t="s">
        <v>6</v>
      </c>
      <c r="I49" s="111" t="s">
        <v>21</v>
      </c>
      <c r="J49" s="467" t="s">
        <v>499</v>
      </c>
      <c r="K49" s="467"/>
      <c r="L49" s="1"/>
      <c r="AU49" s="52" t="str">
        <f>IF(参照!A49="","",参照!A49)</f>
        <v/>
      </c>
      <c r="AV49" s="52" t="str">
        <f>IF(参照!B49="","",参照!B49)</f>
        <v/>
      </c>
      <c r="AW49" s="52" t="str">
        <f>IF(参照!C49="","",参照!C49)</f>
        <v/>
      </c>
      <c r="AX49" s="52" t="str">
        <f>IF(参照!D49="","",参照!D49)</f>
        <v>メニューH</v>
      </c>
      <c r="AY49" s="52">
        <f>IF(参照!E49="","",参照!E49)</f>
        <v>0</v>
      </c>
      <c r="AZ49" s="52" t="str">
        <f>IF(参照!F49="","",参照!F49)</f>
        <v>ミツウロコグリーンエネルギー(株)</v>
      </c>
      <c r="BA49" s="52" t="str">
        <f>IF(参照!G49="","",参照!G49)</f>
        <v>ミツウロコグリーンエネルギー(株)_メニューH</v>
      </c>
      <c r="BB49" s="52">
        <f t="shared" si="0"/>
        <v>0</v>
      </c>
      <c r="BD49" s="52" t="str">
        <f>IF(参照!L49="","",参照!L49)</f>
        <v>ＮＦパワーサービス(株)</v>
      </c>
    </row>
    <row r="50" spans="1:56" ht="13.5" customHeight="1" thickBot="1">
      <c r="A50" s="1"/>
      <c r="B50" s="1"/>
      <c r="C50" s="466"/>
      <c r="D50" s="456" t="s">
        <v>45</v>
      </c>
      <c r="E50" s="456"/>
      <c r="F50" s="456"/>
      <c r="G50" s="456"/>
      <c r="H50" s="82" t="s">
        <v>33</v>
      </c>
      <c r="I50" s="22"/>
      <c r="J50" s="584" t="str">
        <f>IF($I50="","",$I50*係数１!G80)</f>
        <v/>
      </c>
      <c r="K50" s="584"/>
      <c r="L50" s="1"/>
      <c r="N50" s="38" t="s">
        <v>623</v>
      </c>
      <c r="P50" s="359"/>
      <c r="Q50" s="359"/>
      <c r="R50" s="359"/>
      <c r="S50" s="358"/>
      <c r="T50" s="141"/>
      <c r="U50" s="141"/>
      <c r="V50" s="141"/>
      <c r="W50" s="141"/>
      <c r="X50" s="141"/>
      <c r="Y50" s="141"/>
      <c r="Z50" s="141"/>
      <c r="AA50" s="141"/>
      <c r="AB50" s="141"/>
      <c r="AC50" s="141"/>
      <c r="AD50" s="141"/>
      <c r="AF50" s="141"/>
      <c r="AJ50" s="38"/>
      <c r="AK50" s="38"/>
      <c r="AN50" s="142" t="s">
        <v>624</v>
      </c>
      <c r="AO50" s="28" t="s">
        <v>625</v>
      </c>
      <c r="AU50" s="52" t="str">
        <f>IF(参照!A50="","",参照!A50)</f>
        <v/>
      </c>
      <c r="AV50" s="52" t="str">
        <f>IF(参照!B50="","",参照!B50)</f>
        <v/>
      </c>
      <c r="AW50" s="52" t="str">
        <f>IF(参照!C50="","",参照!C50)</f>
        <v/>
      </c>
      <c r="AX50" s="52" t="str">
        <f>IF(参照!D50="","",参照!D50)</f>
        <v>メニューI</v>
      </c>
      <c r="AY50" s="52">
        <f>IF(参照!E50="","",参照!E50)</f>
        <v>2.4800000000000001E-4</v>
      </c>
      <c r="AZ50" s="52" t="str">
        <f>IF(参照!F50="","",参照!F50)</f>
        <v>ミツウロコグリーンエネルギー(株)</v>
      </c>
      <c r="BA50" s="52" t="str">
        <f>IF(参照!G50="","",参照!G50)</f>
        <v>ミツウロコグリーンエネルギー(株)_メニューI</v>
      </c>
      <c r="BB50" s="52">
        <f t="shared" si="0"/>
        <v>0.248</v>
      </c>
      <c r="BD50" s="52" t="str">
        <f>IF(参照!L50="","",参照!L50)</f>
        <v>ＮＴＴアノードエナジー(株)</v>
      </c>
    </row>
    <row r="51" spans="1:56" ht="12.75" customHeight="1" thickBot="1">
      <c r="A51" s="1"/>
      <c r="B51" s="1"/>
      <c r="C51" s="466"/>
      <c r="D51" s="456" t="s">
        <v>46</v>
      </c>
      <c r="E51" s="456"/>
      <c r="F51" s="456"/>
      <c r="G51" s="456"/>
      <c r="H51" s="82" t="s">
        <v>33</v>
      </c>
      <c r="I51" s="22"/>
      <c r="J51" s="584" t="str">
        <f>IF($I51="","",$I51*係数１!G81)</f>
        <v/>
      </c>
      <c r="K51" s="584"/>
      <c r="L51" s="1"/>
      <c r="N51" s="58"/>
      <c r="O51" s="574" t="s">
        <v>86</v>
      </c>
      <c r="P51" s="574"/>
      <c r="Q51" s="574"/>
      <c r="R51" s="574"/>
      <c r="S51" s="91" t="s">
        <v>87</v>
      </c>
      <c r="T51" s="573" t="s">
        <v>124</v>
      </c>
      <c r="U51" s="574"/>
      <c r="V51" s="61" t="s">
        <v>626</v>
      </c>
      <c r="W51" s="143"/>
      <c r="X51" s="143"/>
      <c r="Y51" s="143"/>
      <c r="Z51" s="143"/>
      <c r="AA51" s="143"/>
      <c r="AB51" s="143"/>
      <c r="AC51" s="143"/>
      <c r="AD51" s="143"/>
      <c r="AJ51" s="144"/>
      <c r="AK51" s="144"/>
      <c r="AN51" s="28" t="s">
        <v>78</v>
      </c>
      <c r="AO51" s="28" t="s">
        <v>145</v>
      </c>
      <c r="AU51" s="52" t="str">
        <f>IF(参照!A51="","",参照!A51)</f>
        <v/>
      </c>
      <c r="AV51" s="52" t="str">
        <f>IF(参照!B51="","",参照!B51)</f>
        <v/>
      </c>
      <c r="AW51" s="52" t="str">
        <f>IF(参照!C51="","",参照!C51)</f>
        <v/>
      </c>
      <c r="AX51" s="52" t="str">
        <f>IF(参照!D51="","",参照!D51)</f>
        <v>メニューJ(残差)</v>
      </c>
      <c r="AY51" s="52">
        <f>IF(参照!E51="","",参照!E51)</f>
        <v>4.08E-4</v>
      </c>
      <c r="AZ51" s="52" t="str">
        <f>IF(参照!F51="","",参照!F51)</f>
        <v>ミツウロコグリーンエネルギー(株)</v>
      </c>
      <c r="BA51" s="52" t="str">
        <f>IF(参照!G51="","",参照!G51)</f>
        <v>ミツウロコグリーンエネルギー(株)_メニューJ(残差)</v>
      </c>
      <c r="BB51" s="52">
        <f t="shared" si="0"/>
        <v>0.40799999999999997</v>
      </c>
      <c r="BD51" s="52" t="str">
        <f>IF(参照!L51="","",参照!L51)</f>
        <v>(株)Ｏｐｔｉｍｉｚｅｄ　Ｅｎｅｒｇｙ</v>
      </c>
    </row>
    <row r="52" spans="1:56" ht="12" customHeight="1" thickTop="1">
      <c r="A52" s="1"/>
      <c r="B52" s="1"/>
      <c r="C52" s="466"/>
      <c r="D52" s="456" t="s">
        <v>44</v>
      </c>
      <c r="E52" s="456"/>
      <c r="F52" s="456"/>
      <c r="G52" s="456"/>
      <c r="H52" s="82" t="s">
        <v>33</v>
      </c>
      <c r="I52" s="22"/>
      <c r="J52" s="584" t="str">
        <f>IF($I52="","",$I52*係数１!G82)</f>
        <v/>
      </c>
      <c r="K52" s="584"/>
      <c r="L52" s="1"/>
      <c r="N52" s="78">
        <v>1</v>
      </c>
      <c r="O52" s="585"/>
      <c r="P52" s="585"/>
      <c r="Q52" s="585"/>
      <c r="R52" s="585"/>
      <c r="S52" s="353"/>
      <c r="T52" s="575" t="str">
        <f>IF(O52="","",VLOOKUP(O52,係数１!$F:$G,2,0))</f>
        <v/>
      </c>
      <c r="U52" s="576"/>
      <c r="V52" s="145" t="str">
        <f>IF(OR(S52="",O52=""),"",S52*T52)</f>
        <v/>
      </c>
      <c r="W52" s="143"/>
      <c r="X52" s="143"/>
      <c r="Y52" s="143"/>
      <c r="Z52" s="143"/>
      <c r="AA52" s="143"/>
      <c r="AB52" s="143"/>
      <c r="AC52" s="143"/>
      <c r="AD52" s="143"/>
      <c r="AJ52" s="146"/>
      <c r="AK52" s="146"/>
      <c r="AN52" s="28" t="s">
        <v>79</v>
      </c>
      <c r="AO52" s="28" t="s">
        <v>146</v>
      </c>
      <c r="AU52" s="52" t="str">
        <f>IF(参照!A52="","",参照!A52)</f>
        <v/>
      </c>
      <c r="AV52" s="52" t="str">
        <f>IF(参照!B52="","",参照!B52)</f>
        <v/>
      </c>
      <c r="AW52" s="52" t="str">
        <f>IF(参照!C52="","",参照!C52)</f>
        <v/>
      </c>
      <c r="AX52" s="52" t="str">
        <f>IF(参照!D52="","",参照!D52)</f>
        <v>(参考値)事業者全体</v>
      </c>
      <c r="AY52" s="52">
        <f>IF(参照!E52="","",参照!E52)</f>
        <v>4.6200000000000001E-4</v>
      </c>
      <c r="AZ52" s="52" t="str">
        <f>IF(参照!F52="","",参照!F52)</f>
        <v>ミツウロコグリーンエネルギー(株)</v>
      </c>
      <c r="BA52" s="52" t="str">
        <f>IF(参照!G52="","",参照!G52)</f>
        <v>ミツウロコグリーンエネルギー(株)_(参考値)事業者全体</v>
      </c>
      <c r="BB52" s="52">
        <f t="shared" si="0"/>
        <v>0.46200000000000002</v>
      </c>
      <c r="BD52" s="52" t="str">
        <f>IF(参照!L52="","",参照!L52)</f>
        <v>(株)ＰｉｎＴ</v>
      </c>
    </row>
    <row r="53" spans="1:56" ht="12" customHeight="1">
      <c r="A53" s="1"/>
      <c r="B53" s="1"/>
      <c r="C53" s="466"/>
      <c r="D53" s="449" t="s">
        <v>43</v>
      </c>
      <c r="E53" s="449"/>
      <c r="F53" s="449"/>
      <c r="G53" s="449"/>
      <c r="H53" s="82" t="s">
        <v>33</v>
      </c>
      <c r="I53" s="21" t="str">
        <f>IF(S55=0,"",S55)</f>
        <v/>
      </c>
      <c r="J53" s="584" t="str">
        <f>IF(V55=0,"",V55)</f>
        <v/>
      </c>
      <c r="K53" s="584"/>
      <c r="L53" s="1"/>
      <c r="N53" s="79">
        <v>2</v>
      </c>
      <c r="O53" s="578"/>
      <c r="P53" s="578"/>
      <c r="Q53" s="578"/>
      <c r="R53" s="578"/>
      <c r="S53" s="354"/>
      <c r="T53" s="569" t="str">
        <f>IF(O53="","",VLOOKUP(O53,係数１!$F:$G,2,0))</f>
        <v/>
      </c>
      <c r="U53" s="570"/>
      <c r="V53" s="147" t="str">
        <f>IF(OR(S53="",O53=""),"",S53*T53)</f>
        <v/>
      </c>
      <c r="W53" s="143"/>
      <c r="X53" s="143"/>
      <c r="Y53" s="143"/>
      <c r="Z53" s="143"/>
      <c r="AA53" s="143"/>
      <c r="AB53" s="143"/>
      <c r="AC53" s="143"/>
      <c r="AD53" s="143"/>
      <c r="AJ53" s="146"/>
      <c r="AK53" s="146"/>
      <c r="AN53" s="28" t="s">
        <v>80</v>
      </c>
      <c r="AO53" s="28" t="s">
        <v>147</v>
      </c>
      <c r="AU53" s="52" t="str">
        <f>IF(参照!A53="","",参照!A53)</f>
        <v>A0017</v>
      </c>
      <c r="AV53" s="52" t="str">
        <f>IF(参照!B53="","",参照!B53)</f>
        <v>(株)Ｓｈａｒｅｄ　Ｅｎｅｒｇｙ</v>
      </c>
      <c r="AW53" s="52">
        <f>IF(参照!C53="","",参照!C53)</f>
        <v>4.8999999999999998E-4</v>
      </c>
      <c r="AX53" s="52" t="str">
        <f>IF(参照!D53="","",参照!D53)</f>
        <v/>
      </c>
      <c r="AY53" s="52">
        <f>IF(参照!E53="","",参照!E53)</f>
        <v>5.0100000000000003E-4</v>
      </c>
      <c r="AZ53" s="52" t="str">
        <f>IF(参照!F53="","",参照!F53)</f>
        <v>(株)Ｓｈａｒｅｄ　Ｅｎｅｒｇｙ</v>
      </c>
      <c r="BA53" s="52" t="str">
        <f>IF(参照!G53="","",参照!G53)</f>
        <v>(株)Ｓｈａｒｅｄ　Ｅｎｅｒｇｙ_</v>
      </c>
      <c r="BB53" s="52">
        <f t="shared" si="0"/>
        <v>0.501</v>
      </c>
      <c r="BD53" s="52" t="str">
        <f>IF(参照!L53="","",参照!L53)</f>
        <v>Ｑ．ＥＮＥＳＴでんき(株)(旧：ジニーエナジー合同会社)</v>
      </c>
    </row>
    <row r="54" spans="1:56" ht="13.5" customHeight="1" thickBot="1">
      <c r="A54" s="1"/>
      <c r="B54" s="1"/>
      <c r="C54" s="466"/>
      <c r="D54" s="449" t="s">
        <v>129</v>
      </c>
      <c r="E54" s="449"/>
      <c r="F54" s="449"/>
      <c r="G54" s="449"/>
      <c r="H54" s="82" t="s">
        <v>33</v>
      </c>
      <c r="I54" s="21" t="str">
        <f>IF(S62=0,"",S62)</f>
        <v/>
      </c>
      <c r="J54" s="584" t="str">
        <f>IF(V62=0,"",V62)</f>
        <v/>
      </c>
      <c r="K54" s="584"/>
      <c r="L54" s="1"/>
      <c r="N54" s="85">
        <v>3</v>
      </c>
      <c r="O54" s="579"/>
      <c r="P54" s="579"/>
      <c r="Q54" s="579"/>
      <c r="R54" s="579"/>
      <c r="S54" s="355"/>
      <c r="T54" s="571" t="str">
        <f>IF(O54="","",VLOOKUP(O54,係数１!$F:$G,2,0))</f>
        <v/>
      </c>
      <c r="U54" s="572"/>
      <c r="V54" s="148" t="str">
        <f>IF(OR(S54="",O54=""),"",S54*T54)</f>
        <v/>
      </c>
      <c r="W54" s="143"/>
      <c r="X54" s="143"/>
      <c r="Y54" s="143"/>
      <c r="Z54" s="143"/>
      <c r="AA54" s="143"/>
      <c r="AB54" s="143"/>
      <c r="AC54" s="143"/>
      <c r="AD54" s="143"/>
      <c r="AJ54" s="146"/>
      <c r="AK54" s="146"/>
      <c r="AN54" s="28" t="s">
        <v>627</v>
      </c>
      <c r="AO54" s="28" t="s">
        <v>148</v>
      </c>
      <c r="AU54" s="52" t="str">
        <f>IF(参照!A54="","",参照!A54)</f>
        <v>A0018</v>
      </c>
      <c r="AV54" s="52" t="str">
        <f>IF(参照!B54="","",参照!B54)</f>
        <v>ネクストパワーやまと(株)</v>
      </c>
      <c r="AW54" s="52">
        <f>IF(参照!C54="","",参照!C54)</f>
        <v>3.8299999999999999E-4</v>
      </c>
      <c r="AX54" s="52" t="str">
        <f>IF(参照!D54="","",参照!D54)</f>
        <v>メニューA</v>
      </c>
      <c r="AY54" s="52">
        <f>IF(参照!E54="","",参照!E54)</f>
        <v>0</v>
      </c>
      <c r="AZ54" s="52" t="str">
        <f>IF(参照!F54="","",参照!F54)</f>
        <v>ネクストパワーやまと(株)</v>
      </c>
      <c r="BA54" s="52" t="str">
        <f>IF(参照!G54="","",参照!G54)</f>
        <v>ネクストパワーやまと(株)_メニューA</v>
      </c>
      <c r="BB54" s="52">
        <f t="shared" si="0"/>
        <v>0</v>
      </c>
      <c r="BD54" s="52" t="str">
        <f>IF(参照!L54="","",参照!L54)</f>
        <v>ＲＥ１００電力(株)</v>
      </c>
    </row>
    <row r="55" spans="1:56" ht="14.25" customHeight="1" thickTop="1" thickBot="1">
      <c r="A55" s="1"/>
      <c r="B55" s="1"/>
      <c r="C55" s="466"/>
      <c r="D55" s="456" t="s">
        <v>42</v>
      </c>
      <c r="E55" s="456"/>
      <c r="F55" s="456"/>
      <c r="G55" s="456"/>
      <c r="H55" s="82" t="s">
        <v>33</v>
      </c>
      <c r="I55" s="22"/>
      <c r="J55" s="584" t="str">
        <f>IF($I55="","",$I55*係数１!G113)</f>
        <v/>
      </c>
      <c r="K55" s="584"/>
      <c r="L55" s="1"/>
      <c r="N55" s="582" t="s">
        <v>67</v>
      </c>
      <c r="O55" s="583"/>
      <c r="P55" s="583"/>
      <c r="Q55" s="583"/>
      <c r="R55" s="583"/>
      <c r="S55" s="356">
        <f>SUM(S52:S54)</f>
        <v>0</v>
      </c>
      <c r="T55" s="580"/>
      <c r="U55" s="581"/>
      <c r="V55" s="86">
        <f>SUM(V52:V54)</f>
        <v>0</v>
      </c>
      <c r="W55" s="143"/>
      <c r="X55" s="143"/>
      <c r="Y55" s="143"/>
      <c r="Z55" s="143"/>
      <c r="AA55" s="143"/>
      <c r="AB55" s="143"/>
      <c r="AC55" s="143"/>
      <c r="AD55" s="143"/>
      <c r="AJ55" s="146"/>
      <c r="AK55" s="146"/>
      <c r="AN55" s="28" t="s">
        <v>81</v>
      </c>
      <c r="AO55" s="28" t="s">
        <v>149</v>
      </c>
      <c r="AU55" s="52" t="str">
        <f>IF(参照!A55="","",参照!A55)</f>
        <v/>
      </c>
      <c r="AV55" s="52" t="str">
        <f>IF(参照!B55="","",参照!B55)</f>
        <v/>
      </c>
      <c r="AW55" s="52" t="str">
        <f>IF(参照!C55="","",参照!C55)</f>
        <v/>
      </c>
      <c r="AX55" s="52" t="str">
        <f>IF(参照!D55="","",参照!D55)</f>
        <v>メニューB(残差)</v>
      </c>
      <c r="AY55" s="52">
        <f>IF(参照!E55="","",参照!E55)</f>
        <v>4.0400000000000001E-4</v>
      </c>
      <c r="AZ55" s="52" t="str">
        <f>IF(参照!F55="","",参照!F55)</f>
        <v>ネクストパワーやまと(株)</v>
      </c>
      <c r="BA55" s="52" t="str">
        <f>IF(参照!G55="","",参照!G55)</f>
        <v>ネクストパワーやまと(株)_メニューB(残差)</v>
      </c>
      <c r="BB55" s="52">
        <f t="shared" si="0"/>
        <v>0.40400000000000003</v>
      </c>
      <c r="BD55" s="52" t="str">
        <f>IF(参照!L55="","",参照!L55)</f>
        <v>(株)ＲｅｎｏＬａｂｏ</v>
      </c>
    </row>
    <row r="56" spans="1:56" ht="12">
      <c r="A56" s="1"/>
      <c r="B56" s="1"/>
      <c r="C56" s="466"/>
      <c r="D56" s="456" t="s">
        <v>57</v>
      </c>
      <c r="E56" s="456"/>
      <c r="F56" s="456"/>
      <c r="G56" s="456"/>
      <c r="H56" s="82" t="s">
        <v>33</v>
      </c>
      <c r="I56" s="22"/>
      <c r="J56" s="584" t="str">
        <f>IF($I56="","",$I56*係数１!G114)</f>
        <v/>
      </c>
      <c r="K56" s="584"/>
      <c r="L56" s="1"/>
      <c r="W56" s="143"/>
      <c r="X56" s="143"/>
      <c r="Y56" s="143"/>
      <c r="Z56" s="143"/>
      <c r="AA56" s="143"/>
      <c r="AB56" s="143"/>
      <c r="AC56" s="143"/>
      <c r="AD56" s="143"/>
      <c r="AN56" s="28" t="s">
        <v>82</v>
      </c>
      <c r="AO56" s="28" t="s">
        <v>150</v>
      </c>
      <c r="AU56" s="52" t="str">
        <f>IF(参照!A56="","",参照!A56)</f>
        <v/>
      </c>
      <c r="AV56" s="52" t="str">
        <f>IF(参照!B56="","",参照!B56)</f>
        <v/>
      </c>
      <c r="AW56" s="52" t="str">
        <f>IF(参照!C56="","",参照!C56)</f>
        <v/>
      </c>
      <c r="AX56" s="52" t="str">
        <f>IF(参照!D56="","",参照!D56)</f>
        <v>(参考値)事業者全体</v>
      </c>
      <c r="AY56" s="52">
        <f>IF(参照!E56="","",参照!E56)</f>
        <v>4.75E-4</v>
      </c>
      <c r="AZ56" s="52" t="str">
        <f>IF(参照!F56="","",参照!F56)</f>
        <v>ネクストパワーやまと(株)</v>
      </c>
      <c r="BA56" s="52" t="str">
        <f>IF(参照!G56="","",参照!G56)</f>
        <v>ネクストパワーやまと(株)_(参考値)事業者全体</v>
      </c>
      <c r="BB56" s="52">
        <f t="shared" si="0"/>
        <v>0.47499999999999998</v>
      </c>
      <c r="BD56" s="52" t="str">
        <f>IF(参照!L56="","",参照!L56)</f>
        <v>(株)Ｓａｎｋｏ　ＩＢ</v>
      </c>
    </row>
    <row r="57" spans="1:56" ht="12.75" thickBot="1">
      <c r="A57" s="1"/>
      <c r="B57" s="1"/>
      <c r="C57" s="466"/>
      <c r="D57" s="456" t="s">
        <v>24</v>
      </c>
      <c r="E57" s="456"/>
      <c r="F57" s="456"/>
      <c r="G57" s="456"/>
      <c r="H57" s="82" t="s">
        <v>14</v>
      </c>
      <c r="I57" s="82" t="s">
        <v>14</v>
      </c>
      <c r="J57" s="584">
        <f>SUM(J50:J56)</f>
        <v>0</v>
      </c>
      <c r="K57" s="584"/>
      <c r="L57" s="1"/>
      <c r="N57" s="38" t="s">
        <v>130</v>
      </c>
      <c r="P57" s="38"/>
      <c r="Q57" s="38"/>
      <c r="R57" s="38"/>
      <c r="AN57" s="28" t="s">
        <v>83</v>
      </c>
      <c r="AO57" s="28" t="s">
        <v>151</v>
      </c>
      <c r="AU57" s="52" t="str">
        <f>IF(参照!A57="","",参照!A57)</f>
        <v>A0019</v>
      </c>
      <c r="AV57" s="52" t="str">
        <f>IF(参照!B57="","",参照!B57)</f>
        <v>日本テクノ(株)</v>
      </c>
      <c r="AW57" s="52">
        <f>IF(参照!C57="","",参照!C57)</f>
        <v>4.6799999999999999E-4</v>
      </c>
      <c r="AX57" s="52" t="str">
        <f>IF(参照!D57="","",参照!D57)</f>
        <v>メニューA</v>
      </c>
      <c r="AY57" s="52">
        <f>IF(参照!E57="","",参照!E57)</f>
        <v>0</v>
      </c>
      <c r="AZ57" s="52" t="str">
        <f>IF(参照!F57="","",参照!F57)</f>
        <v>日本テクノ(株)</v>
      </c>
      <c r="BA57" s="52" t="str">
        <f>IF(参照!G57="","",参照!G57)</f>
        <v>日本テクノ(株)_メニューA</v>
      </c>
      <c r="BB57" s="52">
        <f t="shared" si="0"/>
        <v>0</v>
      </c>
      <c r="BD57" s="52" t="str">
        <f>IF(参照!L57="","",参照!L57)</f>
        <v>ＳＢパワー(株)</v>
      </c>
    </row>
    <row r="58" spans="1:56" ht="15.75" customHeight="1" thickBot="1">
      <c r="A58" s="1"/>
      <c r="B58" s="1"/>
      <c r="C58" s="466"/>
      <c r="D58" s="456" t="s">
        <v>34</v>
      </c>
      <c r="E58" s="456"/>
      <c r="F58" s="456"/>
      <c r="G58" s="456"/>
      <c r="H58" s="563"/>
      <c r="I58" s="564"/>
      <c r="J58" s="564"/>
      <c r="K58" s="565"/>
      <c r="L58" s="1"/>
      <c r="N58" s="58"/>
      <c r="O58" s="574" t="s">
        <v>86</v>
      </c>
      <c r="P58" s="574"/>
      <c r="Q58" s="574"/>
      <c r="R58" s="574"/>
      <c r="S58" s="91" t="s">
        <v>87</v>
      </c>
      <c r="T58" s="573" t="s">
        <v>124</v>
      </c>
      <c r="U58" s="574"/>
      <c r="V58" s="61" t="s">
        <v>626</v>
      </c>
      <c r="W58" s="143"/>
      <c r="X58" s="143"/>
      <c r="Y58" s="143"/>
      <c r="Z58" s="143"/>
      <c r="AA58" s="143"/>
      <c r="AB58" s="143"/>
      <c r="AC58" s="143"/>
      <c r="AD58" s="143"/>
      <c r="AN58" s="28" t="s">
        <v>84</v>
      </c>
      <c r="AO58" s="28" t="s">
        <v>152</v>
      </c>
      <c r="AU58" s="52" t="str">
        <f>IF(参照!A58="","",参照!A58)</f>
        <v/>
      </c>
      <c r="AV58" s="52" t="str">
        <f>IF(参照!B58="","",参照!B58)</f>
        <v/>
      </c>
      <c r="AW58" s="52" t="str">
        <f>IF(参照!C58="","",参照!C58)</f>
        <v/>
      </c>
      <c r="AX58" s="52" t="str">
        <f>IF(参照!D58="","",参照!D58)</f>
        <v>メニューB(残差)</v>
      </c>
      <c r="AY58" s="52">
        <f>IF(参照!E58="","",参照!E58)</f>
        <v>4.84E-4</v>
      </c>
      <c r="AZ58" s="52" t="str">
        <f>IF(参照!F58="","",参照!F58)</f>
        <v>日本テクノ(株)</v>
      </c>
      <c r="BA58" s="52" t="str">
        <f>IF(参照!G58="","",参照!G58)</f>
        <v>日本テクノ(株)_メニューB(残差)</v>
      </c>
      <c r="BB58" s="52">
        <f t="shared" si="0"/>
        <v>0.48399999999999999</v>
      </c>
      <c r="BD58" s="52" t="str">
        <f>IF(参照!L58="","",参照!L58)</f>
        <v>(株)ＳＥウイングズ</v>
      </c>
    </row>
    <row r="59" spans="1:56" ht="15.75" customHeight="1" thickTop="1">
      <c r="A59" s="1"/>
      <c r="B59" s="1"/>
      <c r="C59" s="466"/>
      <c r="D59" s="456"/>
      <c r="E59" s="456"/>
      <c r="F59" s="456"/>
      <c r="G59" s="456"/>
      <c r="H59" s="566"/>
      <c r="I59" s="567"/>
      <c r="J59" s="567"/>
      <c r="K59" s="568"/>
      <c r="L59" s="1"/>
      <c r="N59" s="78">
        <v>1</v>
      </c>
      <c r="O59" s="585"/>
      <c r="P59" s="585"/>
      <c r="Q59" s="585"/>
      <c r="R59" s="585"/>
      <c r="S59" s="353"/>
      <c r="T59" s="575" t="str">
        <f>IF(O59="","",VLOOKUP(O59,係数１!$F:$G,2,0))</f>
        <v/>
      </c>
      <c r="U59" s="576"/>
      <c r="V59" s="136" t="str">
        <f>IF(OR(S59="",O59=""),"",S59*T59)</f>
        <v/>
      </c>
      <c r="W59" s="143"/>
      <c r="X59" s="143"/>
      <c r="Y59" s="143"/>
      <c r="Z59" s="143"/>
      <c r="AA59" s="143"/>
      <c r="AB59" s="143"/>
      <c r="AC59" s="143"/>
      <c r="AD59" s="143"/>
      <c r="AN59" s="28" t="s">
        <v>628</v>
      </c>
      <c r="AO59" s="28" t="s">
        <v>629</v>
      </c>
      <c r="AU59" s="52" t="str">
        <f>IF(参照!A59="","",参照!A59)</f>
        <v/>
      </c>
      <c r="AV59" s="52" t="str">
        <f>IF(参照!B59="","",参照!B59)</f>
        <v/>
      </c>
      <c r="AW59" s="52" t="str">
        <f>IF(参照!C59="","",参照!C59)</f>
        <v/>
      </c>
      <c r="AX59" s="52" t="str">
        <f>IF(参照!D59="","",参照!D59)</f>
        <v>(参考値)事業者全体</v>
      </c>
      <c r="AY59" s="52">
        <f>IF(参照!E59="","",参照!E59)</f>
        <v>4.8500000000000003E-4</v>
      </c>
      <c r="AZ59" s="52" t="str">
        <f>IF(参照!F59="","",参照!F59)</f>
        <v>日本テクノ(株)</v>
      </c>
      <c r="BA59" s="52" t="str">
        <f>IF(参照!G59="","",参照!G59)</f>
        <v>日本テクノ(株)_(参考値)事業者全体</v>
      </c>
      <c r="BB59" s="52">
        <f t="shared" si="0"/>
        <v>0.48500000000000004</v>
      </c>
      <c r="BD59" s="52" t="str">
        <f>IF(参照!L59="","",参照!L59)</f>
        <v>(株)Ｓｈａｒｅｄ　Ｅｎｅｒｇｙ</v>
      </c>
    </row>
    <row r="60" spans="1:56" ht="12.75">
      <c r="A60" s="1"/>
      <c r="B60" s="1"/>
      <c r="C60" s="1"/>
      <c r="D60" s="1"/>
      <c r="E60" s="1"/>
      <c r="F60" s="1"/>
      <c r="G60" s="1"/>
      <c r="H60" s="1"/>
      <c r="I60" s="1"/>
      <c r="J60" s="1"/>
      <c r="K60" s="1"/>
      <c r="L60" s="1"/>
      <c r="N60" s="79">
        <v>2</v>
      </c>
      <c r="O60" s="578"/>
      <c r="P60" s="578"/>
      <c r="Q60" s="578"/>
      <c r="R60" s="578"/>
      <c r="S60" s="354"/>
      <c r="T60" s="569" t="str">
        <f>IF(O60="","",VLOOKUP(O60,係数１!$F:$G,2,0))</f>
        <v/>
      </c>
      <c r="U60" s="570"/>
      <c r="V60" s="147" t="str">
        <f>IF(OR(S60="",O60=""),"",S60*T60)</f>
        <v/>
      </c>
      <c r="W60" s="143"/>
      <c r="X60" s="143"/>
      <c r="Y60" s="143"/>
      <c r="Z60" s="143"/>
      <c r="AA60" s="143"/>
      <c r="AB60" s="143"/>
      <c r="AC60" s="143"/>
      <c r="AD60" s="143"/>
      <c r="AO60" s="28" t="s">
        <v>153</v>
      </c>
      <c r="AU60" s="52" t="str">
        <f>IF(参照!A60="","",参照!A60)</f>
        <v>A0020</v>
      </c>
      <c r="AV60" s="52" t="str">
        <f>IF(参照!B60="","",参照!B60)</f>
        <v>中央電力エナジー(株)</v>
      </c>
      <c r="AW60" s="52">
        <f>IF(参照!C60="","",参照!C60)</f>
        <v>5.0600000000000005E-4</v>
      </c>
      <c r="AX60" s="52" t="str">
        <f>IF(参照!D60="","",参照!D60)</f>
        <v>メニューA</v>
      </c>
      <c r="AY60" s="52">
        <f>IF(参照!E60="","",参照!E60)</f>
        <v>0</v>
      </c>
      <c r="AZ60" s="52" t="str">
        <f>IF(参照!F60="","",参照!F60)</f>
        <v>中央電力エナジー(株)</v>
      </c>
      <c r="BA60" s="52" t="str">
        <f>IF(参照!G60="","",参照!G60)</f>
        <v>中央電力エナジー(株)_メニューA</v>
      </c>
      <c r="BB60" s="52">
        <f t="shared" si="0"/>
        <v>0</v>
      </c>
      <c r="BD60" s="52" t="str">
        <f>IF(参照!L60="","",参照!L60)</f>
        <v>ＳｕｓｔａｉｎａｂｌｅＥｎｅｒｇｙ(株)</v>
      </c>
    </row>
    <row r="61" spans="1:56" ht="13.5" customHeight="1" thickBot="1">
      <c r="A61" s="1"/>
      <c r="B61" s="1"/>
      <c r="C61" s="149" t="s">
        <v>13</v>
      </c>
      <c r="D61" s="442" t="s">
        <v>35</v>
      </c>
      <c r="E61" s="442"/>
      <c r="F61" s="442"/>
      <c r="G61" s="442"/>
      <c r="H61" s="442"/>
      <c r="I61" s="442"/>
      <c r="J61" s="442"/>
      <c r="K61" s="442"/>
      <c r="L61" s="150"/>
      <c r="M61" s="151"/>
      <c r="N61" s="85">
        <v>3</v>
      </c>
      <c r="O61" s="579"/>
      <c r="P61" s="579"/>
      <c r="Q61" s="579"/>
      <c r="R61" s="579"/>
      <c r="S61" s="354"/>
      <c r="T61" s="571" t="str">
        <f>IF(O61="","",VLOOKUP(O61,係数１!$F:$G,2,0))</f>
        <v/>
      </c>
      <c r="U61" s="572"/>
      <c r="V61" s="148" t="str">
        <f>IF(OR(S61="",O61=""),"",S61*T61)</f>
        <v/>
      </c>
      <c r="W61" s="143"/>
      <c r="X61" s="143"/>
      <c r="Y61" s="143"/>
      <c r="Z61" s="143"/>
      <c r="AA61" s="143"/>
      <c r="AB61" s="143"/>
      <c r="AC61" s="143"/>
      <c r="AD61" s="143"/>
      <c r="AO61" s="28" t="s">
        <v>630</v>
      </c>
      <c r="AU61" s="52" t="str">
        <f>IF(参照!A61="","",参照!A61)</f>
        <v/>
      </c>
      <c r="AV61" s="52" t="str">
        <f>IF(参照!B61="","",参照!B61)</f>
        <v/>
      </c>
      <c r="AW61" s="52" t="str">
        <f>IF(参照!C61="","",参照!C61)</f>
        <v/>
      </c>
      <c r="AX61" s="52" t="str">
        <f>IF(参照!D61="","",参照!D61)</f>
        <v>メニューB(残差)</v>
      </c>
      <c r="AY61" s="52">
        <f>IF(参照!E61="","",参照!E61)</f>
        <v>5.0900000000000001E-4</v>
      </c>
      <c r="AZ61" s="52" t="str">
        <f>IF(参照!F61="","",参照!F61)</f>
        <v>中央電力エナジー(株)</v>
      </c>
      <c r="BA61" s="52" t="str">
        <f>IF(参照!G61="","",参照!G61)</f>
        <v>中央電力エナジー(株)_メニューB(残差)</v>
      </c>
      <c r="BB61" s="52">
        <f t="shared" si="0"/>
        <v>0.50900000000000001</v>
      </c>
      <c r="BD61" s="52" t="str">
        <f>IF(参照!L61="","",参照!L61)</f>
        <v>ＴＥＰＣＯライフサービス(株)</v>
      </c>
    </row>
    <row r="62" spans="1:56" ht="23.25" customHeight="1" thickTop="1" thickBot="1">
      <c r="A62" s="1"/>
      <c r="B62" s="1"/>
      <c r="C62" s="152" t="s">
        <v>37</v>
      </c>
      <c r="D62" s="442" t="s">
        <v>137</v>
      </c>
      <c r="E62" s="442"/>
      <c r="F62" s="442"/>
      <c r="G62" s="442"/>
      <c r="H62" s="442"/>
      <c r="I62" s="442"/>
      <c r="J62" s="442"/>
      <c r="K62" s="442"/>
      <c r="L62" s="150"/>
      <c r="M62" s="151"/>
      <c r="N62" s="582" t="s">
        <v>67</v>
      </c>
      <c r="O62" s="583"/>
      <c r="P62" s="583"/>
      <c r="Q62" s="583"/>
      <c r="R62" s="583"/>
      <c r="S62" s="356">
        <f>SUM(S59:S61)</f>
        <v>0</v>
      </c>
      <c r="T62" s="580"/>
      <c r="U62" s="581"/>
      <c r="V62" s="86">
        <f>SUM(V59:V61)</f>
        <v>0</v>
      </c>
      <c r="W62" s="143"/>
      <c r="X62" s="143"/>
      <c r="Y62" s="143"/>
      <c r="Z62" s="143"/>
      <c r="AA62" s="143"/>
      <c r="AB62" s="143"/>
      <c r="AC62" s="143"/>
      <c r="AD62" s="143"/>
      <c r="AO62" s="28" t="s">
        <v>154</v>
      </c>
      <c r="AU62" s="52" t="str">
        <f>IF(参照!A62="","",参照!A62)</f>
        <v/>
      </c>
      <c r="AV62" s="52" t="str">
        <f>IF(参照!B62="","",参照!B62)</f>
        <v/>
      </c>
      <c r="AW62" s="52" t="str">
        <f>IF(参照!C62="","",参照!C62)</f>
        <v/>
      </c>
      <c r="AX62" s="52" t="str">
        <f>IF(参照!D62="","",参照!D62)</f>
        <v>(参考値)事業者全体</v>
      </c>
      <c r="AY62" s="52">
        <f>IF(参照!E62="","",参照!E62)</f>
        <v>4.8299999999999998E-4</v>
      </c>
      <c r="AZ62" s="52" t="str">
        <f>IF(参照!F62="","",参照!F62)</f>
        <v>中央電力エナジー(株)</v>
      </c>
      <c r="BA62" s="52" t="str">
        <f>IF(参照!G62="","",参照!G62)</f>
        <v>中央電力エナジー(株)_(参考値)事業者全体</v>
      </c>
      <c r="BB62" s="52">
        <f t="shared" si="0"/>
        <v>0.48299999999999998</v>
      </c>
      <c r="BD62" s="52" t="str">
        <f>IF(参照!L62="","",参照!L62)</f>
        <v>TERA Energy(株)</v>
      </c>
    </row>
    <row r="63" spans="1:56" ht="42.75" customHeight="1">
      <c r="A63" s="1"/>
      <c r="B63" s="1"/>
      <c r="C63" s="152" t="s">
        <v>38</v>
      </c>
      <c r="D63" s="442" t="s">
        <v>164</v>
      </c>
      <c r="E63" s="442"/>
      <c r="F63" s="442"/>
      <c r="G63" s="442"/>
      <c r="H63" s="442"/>
      <c r="I63" s="442"/>
      <c r="J63" s="442"/>
      <c r="K63" s="442"/>
      <c r="L63" s="150"/>
      <c r="M63" s="151"/>
      <c r="W63" s="143"/>
      <c r="X63" s="143"/>
      <c r="Y63" s="143"/>
      <c r="Z63" s="143"/>
      <c r="AA63" s="143"/>
      <c r="AB63" s="143"/>
      <c r="AC63" s="143"/>
      <c r="AD63" s="143"/>
      <c r="AO63" s="28" t="s">
        <v>631</v>
      </c>
      <c r="AU63" s="52" t="str">
        <f>IF(参照!A63="","",参照!A63)</f>
        <v>A0021</v>
      </c>
      <c r="AV63" s="52" t="str">
        <f>IF(参照!B63="","",参照!B63)</f>
        <v>(株)Ｌｏｏｏｐ</v>
      </c>
      <c r="AW63" s="52">
        <f>IF(参照!C63="","",参照!C63)</f>
        <v>3.8000000000000002E-4</v>
      </c>
      <c r="AX63" s="52" t="str">
        <f>IF(参照!D63="","",参照!D63)</f>
        <v>メニューA</v>
      </c>
      <c r="AY63" s="52">
        <f>IF(参照!E63="","",参照!E63)</f>
        <v>0</v>
      </c>
      <c r="AZ63" s="52" t="str">
        <f>IF(参照!F63="","",参照!F63)</f>
        <v>(株)Ｌｏｏｏｐ</v>
      </c>
      <c r="BA63" s="52" t="str">
        <f>IF(参照!G63="","",参照!G63)</f>
        <v>(株)Ｌｏｏｏｐ_メニューA</v>
      </c>
      <c r="BB63" s="52">
        <f t="shared" si="0"/>
        <v>0</v>
      </c>
      <c r="BD63" s="52" t="str">
        <f>IF(参照!L63="","",参照!L63)</f>
        <v>ＴＧオクトパスエナジー(株)</v>
      </c>
    </row>
    <row r="64" spans="1:56">
      <c r="A64" s="1"/>
      <c r="B64" s="1"/>
      <c r="C64" s="152" t="s">
        <v>39</v>
      </c>
      <c r="D64" s="447" t="s">
        <v>138</v>
      </c>
      <c r="E64" s="447"/>
      <c r="F64" s="447"/>
      <c r="G64" s="447"/>
      <c r="H64" s="447"/>
      <c r="I64" s="447"/>
      <c r="J64" s="447"/>
      <c r="K64" s="447"/>
      <c r="L64" s="150"/>
      <c r="M64" s="151"/>
      <c r="AO64" s="28" t="s">
        <v>632</v>
      </c>
      <c r="AU64" s="52" t="str">
        <f>IF(参照!A64="","",参照!A64)</f>
        <v/>
      </c>
      <c r="AV64" s="52" t="str">
        <f>IF(参照!B64="","",参照!B64)</f>
        <v/>
      </c>
      <c r="AW64" s="52" t="str">
        <f>IF(参照!C64="","",参照!C64)</f>
        <v/>
      </c>
      <c r="AX64" s="52" t="str">
        <f>IF(参照!D64="","",参照!D64)</f>
        <v>メニューB</v>
      </c>
      <c r="AY64" s="52">
        <f>IF(参照!E64="","",参照!E64)</f>
        <v>3.4899999999999997E-4</v>
      </c>
      <c r="AZ64" s="52" t="str">
        <f>IF(参照!F64="","",参照!F64)</f>
        <v>(株)Ｌｏｏｏｐ</v>
      </c>
      <c r="BA64" s="52" t="str">
        <f>IF(参照!G64="","",参照!G64)</f>
        <v>(株)Ｌｏｏｏｐ_メニューB</v>
      </c>
      <c r="BB64" s="52">
        <f t="shared" si="0"/>
        <v>0.34899999999999998</v>
      </c>
      <c r="BD64" s="52" t="str">
        <f>IF(参照!L64="","",参照!L64)</f>
        <v>(株)ＴＯＫＹＯ油電力</v>
      </c>
    </row>
    <row r="65" spans="1:56" ht="10.5" customHeight="1">
      <c r="A65" s="1"/>
      <c r="B65" s="1"/>
      <c r="C65" s="152" t="s">
        <v>40</v>
      </c>
      <c r="D65" s="442" t="s">
        <v>139</v>
      </c>
      <c r="E65" s="442"/>
      <c r="F65" s="442"/>
      <c r="G65" s="442"/>
      <c r="H65" s="442"/>
      <c r="I65" s="442"/>
      <c r="J65" s="442"/>
      <c r="K65" s="442"/>
      <c r="L65" s="153"/>
      <c r="M65" s="154"/>
      <c r="AO65" s="28" t="s">
        <v>633</v>
      </c>
      <c r="AU65" s="52" t="str">
        <f>IF(参照!A65="","",参照!A65)</f>
        <v/>
      </c>
      <c r="AV65" s="52" t="str">
        <f>IF(参照!B65="","",参照!B65)</f>
        <v/>
      </c>
      <c r="AW65" s="52" t="str">
        <f>IF(参照!C65="","",参照!C65)</f>
        <v/>
      </c>
      <c r="AX65" s="52" t="str">
        <f>IF(参照!D65="","",参照!D65)</f>
        <v>メニューC</v>
      </c>
      <c r="AY65" s="52">
        <f>IF(参照!E65="","",参照!E65)</f>
        <v>2.8100000000000005E-4</v>
      </c>
      <c r="AZ65" s="52" t="str">
        <f>IF(参照!F65="","",参照!F65)</f>
        <v>(株)Ｌｏｏｏｐ</v>
      </c>
      <c r="BA65" s="52" t="str">
        <f>IF(参照!G65="","",参照!G65)</f>
        <v>(株)Ｌｏｏｏｐ_メニューC</v>
      </c>
      <c r="BB65" s="52">
        <f t="shared" si="0"/>
        <v>0.28100000000000003</v>
      </c>
      <c r="BD65" s="52" t="str">
        <f>IF(参照!L65="","",参照!L65)</f>
        <v>ＴＲＥＮＤＥ(株)</v>
      </c>
    </row>
    <row r="66" spans="1:56">
      <c r="A66" s="1"/>
      <c r="B66" s="1"/>
      <c r="C66" s="152" t="s">
        <v>41</v>
      </c>
      <c r="D66" s="442" t="s">
        <v>140</v>
      </c>
      <c r="E66" s="442"/>
      <c r="F66" s="442"/>
      <c r="G66" s="442"/>
      <c r="H66" s="442"/>
      <c r="I66" s="442"/>
      <c r="J66" s="442"/>
      <c r="K66" s="442"/>
      <c r="L66" s="155"/>
      <c r="M66" s="156"/>
      <c r="AO66" s="28" t="s">
        <v>155</v>
      </c>
      <c r="AU66" s="52" t="str">
        <f>IF(参照!A66="","",参照!A66)</f>
        <v/>
      </c>
      <c r="AV66" s="52" t="str">
        <f>IF(参照!B66="","",参照!B66)</f>
        <v/>
      </c>
      <c r="AW66" s="52" t="str">
        <f>IF(参照!C66="","",参照!C66)</f>
        <v/>
      </c>
      <c r="AX66" s="52" t="str">
        <f>IF(参照!D66="","",参照!D66)</f>
        <v>メニューD</v>
      </c>
      <c r="AY66" s="52">
        <f>IF(参照!E66="","",参照!E66)</f>
        <v>3.0199999999999997E-4</v>
      </c>
      <c r="AZ66" s="52" t="str">
        <f>IF(参照!F66="","",参照!F66)</f>
        <v>(株)Ｌｏｏｏｐ</v>
      </c>
      <c r="BA66" s="52" t="str">
        <f>IF(参照!G66="","",参照!G66)</f>
        <v>(株)Ｌｏｏｏｐ_メニューD</v>
      </c>
      <c r="BB66" s="52">
        <f t="shared" si="0"/>
        <v>0.30199999999999999</v>
      </c>
      <c r="BD66" s="52" t="str">
        <f>IF(参照!L66="","",参照!L66)</f>
        <v>(株)ＴＴＳパワー</v>
      </c>
    </row>
    <row r="67" spans="1:56">
      <c r="A67" s="1"/>
      <c r="B67" s="1"/>
      <c r="C67" s="152" t="s">
        <v>159</v>
      </c>
      <c r="D67" s="442" t="s">
        <v>141</v>
      </c>
      <c r="E67" s="442"/>
      <c r="F67" s="442"/>
      <c r="G67" s="442"/>
      <c r="H67" s="442"/>
      <c r="I67" s="442"/>
      <c r="J67" s="442"/>
      <c r="K67" s="442"/>
      <c r="L67" s="155"/>
      <c r="M67" s="156"/>
      <c r="AO67" s="28" t="s">
        <v>634</v>
      </c>
      <c r="AU67" s="52" t="str">
        <f>IF(参照!A67="","",参照!A67)</f>
        <v/>
      </c>
      <c r="AV67" s="52" t="str">
        <f>IF(参照!B67="","",参照!B67)</f>
        <v/>
      </c>
      <c r="AW67" s="52" t="str">
        <f>IF(参照!C67="","",参照!C67)</f>
        <v/>
      </c>
      <c r="AX67" s="52" t="str">
        <f>IF(参照!D67="","",参照!D67)</f>
        <v>メニューE</v>
      </c>
      <c r="AY67" s="52">
        <f>IF(参照!E67="","",参照!E67)</f>
        <v>2.1599999999999999E-4</v>
      </c>
      <c r="AZ67" s="52" t="str">
        <f>IF(参照!F67="","",参照!F67)</f>
        <v>(株)Ｌｏｏｏｐ</v>
      </c>
      <c r="BA67" s="52" t="str">
        <f>IF(参照!G67="","",参照!G67)</f>
        <v>(株)Ｌｏｏｏｐ_メニューE</v>
      </c>
      <c r="BB67" s="52">
        <f t="shared" si="0"/>
        <v>0.216</v>
      </c>
      <c r="BD67" s="52" t="str">
        <f>IF(参照!L67="","",参照!L67)</f>
        <v>Ｔ＆Ｔエナジー(株)</v>
      </c>
    </row>
    <row r="68" spans="1:56" ht="21" customHeight="1">
      <c r="A68" s="1"/>
      <c r="B68" s="1"/>
      <c r="C68" s="152" t="s">
        <v>160</v>
      </c>
      <c r="D68" s="442" t="s">
        <v>142</v>
      </c>
      <c r="E68" s="442"/>
      <c r="F68" s="442"/>
      <c r="G68" s="442"/>
      <c r="H68" s="442"/>
      <c r="I68" s="442"/>
      <c r="J68" s="442"/>
      <c r="K68" s="442"/>
      <c r="L68" s="155"/>
      <c r="M68" s="156"/>
      <c r="N68" s="157"/>
      <c r="AO68" s="28" t="s">
        <v>635</v>
      </c>
      <c r="AU68" s="52" t="str">
        <f>IF(参照!A68="","",参照!A68)</f>
        <v/>
      </c>
      <c r="AV68" s="52" t="str">
        <f>IF(参照!B68="","",参照!B68)</f>
        <v/>
      </c>
      <c r="AW68" s="52" t="str">
        <f>IF(参照!C68="","",参照!C68)</f>
        <v/>
      </c>
      <c r="AX68" s="52" t="str">
        <f>IF(参照!D68="","",参照!D68)</f>
        <v>メニューF(残差)</v>
      </c>
      <c r="AY68" s="52">
        <f>IF(参照!E68="","",参照!E68)</f>
        <v>4.9399999999999997E-4</v>
      </c>
      <c r="AZ68" s="52" t="str">
        <f>IF(参照!F68="","",参照!F68)</f>
        <v>(株)Ｌｏｏｏｐ</v>
      </c>
      <c r="BA68" s="52" t="str">
        <f>IF(参照!G68="","",参照!G68)</f>
        <v>(株)Ｌｏｏｏｐ_メニューF(残差)</v>
      </c>
      <c r="BB68" s="52">
        <f t="shared" si="0"/>
        <v>0.49399999999999999</v>
      </c>
      <c r="BD68" s="52" t="str">
        <f>IF(参照!L68="","",参照!L68)</f>
        <v>ＵＮＩＶＥＲＧＹ(株)</v>
      </c>
    </row>
    <row r="69" spans="1:56">
      <c r="A69" s="1"/>
      <c r="B69" s="1"/>
      <c r="C69" s="152" t="s">
        <v>161</v>
      </c>
      <c r="D69" s="442" t="s">
        <v>143</v>
      </c>
      <c r="E69" s="442"/>
      <c r="F69" s="442"/>
      <c r="G69" s="442"/>
      <c r="H69" s="442"/>
      <c r="I69" s="442"/>
      <c r="J69" s="442"/>
      <c r="K69" s="442"/>
      <c r="L69" s="155"/>
      <c r="M69" s="156"/>
      <c r="AO69" s="28" t="s">
        <v>156</v>
      </c>
      <c r="AU69" s="52" t="str">
        <f>IF(参照!A69="","",参照!A69)</f>
        <v/>
      </c>
      <c r="AV69" s="52" t="str">
        <f>IF(参照!B69="","",参照!B69)</f>
        <v/>
      </c>
      <c r="AW69" s="52" t="str">
        <f>IF(参照!C69="","",参照!C69)</f>
        <v/>
      </c>
      <c r="AX69" s="52" t="str">
        <f>IF(参照!D69="","",参照!D69)</f>
        <v>(参考値)事業者全体</v>
      </c>
      <c r="AY69" s="52">
        <f>IF(参照!E69="","",参照!E69)</f>
        <v>4.8899999999999996E-4</v>
      </c>
      <c r="AZ69" s="52" t="str">
        <f>IF(参照!F69="","",参照!F69)</f>
        <v>(株)Ｌｏｏｏｐ</v>
      </c>
      <c r="BA69" s="52" t="str">
        <f>IF(参照!G69="","",参照!G69)</f>
        <v>(株)Ｌｏｏｏｐ_(参考値)事業者全体</v>
      </c>
      <c r="BB69" s="52">
        <f t="shared" ref="BB69:BB132" si="32">AY69*1000</f>
        <v>0.48899999999999993</v>
      </c>
      <c r="BD69" s="52" t="str">
        <f>IF(参照!L69="","",参照!L69)</f>
        <v>(株)ＵＰＤＡＴＥＲ</v>
      </c>
    </row>
    <row r="70" spans="1:56">
      <c r="A70" s="1"/>
      <c r="B70" s="1"/>
      <c r="C70" s="1"/>
      <c r="D70" s="1"/>
      <c r="E70" s="1"/>
      <c r="F70" s="1"/>
      <c r="G70" s="1"/>
      <c r="H70" s="1"/>
      <c r="I70" s="1"/>
      <c r="J70" s="1"/>
      <c r="K70" s="1"/>
      <c r="L70" s="1"/>
      <c r="AU70" s="52" t="str">
        <f>IF(参照!A70="","",参照!A70)</f>
        <v>A0023</v>
      </c>
      <c r="AV70" s="52" t="str">
        <f>IF(参照!B70="","",参照!B70)</f>
        <v>(株)ナンワエナジー</v>
      </c>
      <c r="AW70" s="52">
        <f>IF(参照!C70="","",参照!C70)</f>
        <v>5.8900000000000001E-4</v>
      </c>
      <c r="AX70" s="52" t="str">
        <f>IF(参照!D70="","",参照!D70)</f>
        <v>メニューA</v>
      </c>
      <c r="AY70" s="52">
        <f>IF(参照!E70="","",参照!E70)</f>
        <v>0</v>
      </c>
      <c r="AZ70" s="52" t="str">
        <f>IF(参照!F70="","",参照!F70)</f>
        <v>(株)ナンワエナジー</v>
      </c>
      <c r="BA70" s="52" t="str">
        <f>IF(参照!G70="","",参照!G70)</f>
        <v>(株)ナンワエナジー_メニューA</v>
      </c>
      <c r="BB70" s="52">
        <f t="shared" si="32"/>
        <v>0</v>
      </c>
      <c r="BD70" s="52" t="str">
        <f>IF(参照!L70="","",参照!L70)</f>
        <v>(株)Ｕ－ＰＯＷＥＲ</v>
      </c>
    </row>
    <row r="71" spans="1:56">
      <c r="AU71" s="52" t="str">
        <f>IF(参照!A71="","",参照!A71)</f>
        <v/>
      </c>
      <c r="AV71" s="52" t="str">
        <f>IF(参照!B71="","",参照!B71)</f>
        <v/>
      </c>
      <c r="AW71" s="52" t="str">
        <f>IF(参照!C71="","",参照!C71)</f>
        <v/>
      </c>
      <c r="AX71" s="52" t="str">
        <f>IF(参照!D71="","",参照!D71)</f>
        <v>メニューB(残差)</v>
      </c>
      <c r="AY71" s="52">
        <f>IF(参照!E71="","",参照!E71)</f>
        <v>6.0599999999999998E-4</v>
      </c>
      <c r="AZ71" s="52" t="str">
        <f>IF(参照!F71="","",参照!F71)</f>
        <v>(株)ナンワエナジー</v>
      </c>
      <c r="BA71" s="52" t="str">
        <f>IF(参照!G71="","",参照!G71)</f>
        <v>(株)ナンワエナジー_メニューB(残差)</v>
      </c>
      <c r="BB71" s="52">
        <f t="shared" si="32"/>
        <v>0.60599999999999998</v>
      </c>
      <c r="BD71" s="52" t="str">
        <f>IF(参照!L71="","",参照!L71)</f>
        <v>(株)Ｖ－Ｐｏｗｅｒ</v>
      </c>
    </row>
    <row r="72" spans="1:56">
      <c r="AU72" s="52" t="str">
        <f>IF(参照!A72="","",参照!A72)</f>
        <v/>
      </c>
      <c r="AV72" s="52" t="str">
        <f>IF(参照!B72="","",参照!B72)</f>
        <v/>
      </c>
      <c r="AW72" s="52" t="str">
        <f>IF(参照!C72="","",参照!C72)</f>
        <v/>
      </c>
      <c r="AX72" s="52" t="str">
        <f>IF(参照!D72="","",参照!D72)</f>
        <v>(参考値)事業者全体</v>
      </c>
      <c r="AY72" s="52">
        <f>IF(参照!E72="","",参照!E72)</f>
        <v>6.3900000000000003E-4</v>
      </c>
      <c r="AZ72" s="52" t="str">
        <f>IF(参照!F72="","",参照!F72)</f>
        <v>(株)ナンワエナジー</v>
      </c>
      <c r="BA72" s="52" t="str">
        <f>IF(参照!G72="","",参照!G72)</f>
        <v>(株)ナンワエナジー_(参考値)事業者全体</v>
      </c>
      <c r="BB72" s="52">
        <f t="shared" si="32"/>
        <v>0.63900000000000001</v>
      </c>
      <c r="BD72" s="52" t="str">
        <f>IF(参照!L72="","",参照!L72)</f>
        <v>ＷＳエナジー(株)</v>
      </c>
    </row>
    <row r="73" spans="1:56">
      <c r="AU73" s="52" t="str">
        <f>IF(参照!A73="","",参照!A73)</f>
        <v>A0024</v>
      </c>
      <c r="AV73" s="52" t="str">
        <f>IF(参照!B73="","",参照!B73)</f>
        <v>静岡ガス＆パワー(株)</v>
      </c>
      <c r="AW73" s="52">
        <f>IF(参照!C73="","",参照!C73)</f>
        <v>3.8299999999999999E-4</v>
      </c>
      <c r="AX73" s="52" t="str">
        <f>IF(参照!D73="","",参照!D73)</f>
        <v>メニューA</v>
      </c>
      <c r="AY73" s="52">
        <f>IF(参照!E73="","",参照!E73)</f>
        <v>2.7E-4</v>
      </c>
      <c r="AZ73" s="52" t="str">
        <f>IF(参照!F73="","",参照!F73)</f>
        <v>静岡ガス＆パワー(株)</v>
      </c>
      <c r="BA73" s="52" t="str">
        <f>IF(参照!G73="","",参照!G73)</f>
        <v>静岡ガス＆パワー(株)_メニューA</v>
      </c>
      <c r="BB73" s="52">
        <f t="shared" si="32"/>
        <v>0.27</v>
      </c>
      <c r="BD73" s="52" t="str">
        <f>IF(参照!L73="","",参照!L73)</f>
        <v>Ｙ．Ｗ．Ｃ(株)</v>
      </c>
    </row>
    <row r="74" spans="1:56">
      <c r="AU74" s="52" t="str">
        <f>IF(参照!A74="","",参照!A74)</f>
        <v/>
      </c>
      <c r="AV74" s="52" t="str">
        <f>IF(参照!B74="","",参照!B74)</f>
        <v/>
      </c>
      <c r="AW74" s="52" t="str">
        <f>IF(参照!C74="","",参照!C74)</f>
        <v/>
      </c>
      <c r="AX74" s="52" t="str">
        <f>IF(参照!D74="","",参照!D74)</f>
        <v>メニューB</v>
      </c>
      <c r="AY74" s="52">
        <f>IF(参照!E74="","",参照!E74)</f>
        <v>0</v>
      </c>
      <c r="AZ74" s="52" t="str">
        <f>IF(参照!F74="","",参照!F74)</f>
        <v>静岡ガス＆パワー(株)</v>
      </c>
      <c r="BA74" s="52" t="str">
        <f>IF(参照!G74="","",参照!G74)</f>
        <v>静岡ガス＆パワー(株)_メニューB</v>
      </c>
      <c r="BB74" s="52">
        <f t="shared" si="32"/>
        <v>0</v>
      </c>
      <c r="BD74" s="52" t="str">
        <f>IF(参照!L74="","",参照!L74)</f>
        <v>アークエルテクノロジーズ(株)</v>
      </c>
    </row>
    <row r="75" spans="1:56">
      <c r="AU75" s="52" t="str">
        <f>IF(参照!A75="","",参照!A75)</f>
        <v/>
      </c>
      <c r="AV75" s="52" t="str">
        <f>IF(参照!B75="","",参照!B75)</f>
        <v/>
      </c>
      <c r="AW75" s="52" t="str">
        <f>IF(参照!C75="","",参照!C75)</f>
        <v/>
      </c>
      <c r="AX75" s="52" t="str">
        <f>IF(参照!D75="","",参照!D75)</f>
        <v>メニューC(残差)</v>
      </c>
      <c r="AY75" s="52">
        <f>IF(参照!E75="","",参照!E75)</f>
        <v>3.4499999999999998E-4</v>
      </c>
      <c r="AZ75" s="52" t="str">
        <f>IF(参照!F75="","",参照!F75)</f>
        <v>静岡ガス＆パワー(株)</v>
      </c>
      <c r="BA75" s="52" t="str">
        <f>IF(参照!G75="","",参照!G75)</f>
        <v>静岡ガス＆パワー(株)_メニューC(残差)</v>
      </c>
      <c r="BB75" s="52">
        <f t="shared" si="32"/>
        <v>0.34499999999999997</v>
      </c>
      <c r="BD75" s="52" t="str">
        <f>IF(参照!L75="","",参照!L75)</f>
        <v>(株)アースインフィニティ</v>
      </c>
    </row>
    <row r="76" spans="1:56">
      <c r="AU76" s="52" t="str">
        <f>IF(参照!A76="","",参照!A76)</f>
        <v/>
      </c>
      <c r="AV76" s="52" t="str">
        <f>IF(参照!B76="","",参照!B76)</f>
        <v/>
      </c>
      <c r="AW76" s="52" t="str">
        <f>IF(参照!C76="","",参照!C76)</f>
        <v/>
      </c>
      <c r="AX76" s="52" t="str">
        <f>IF(参照!D76="","",参照!D76)</f>
        <v>(参考値)事業者全体</v>
      </c>
      <c r="AY76" s="52">
        <f>IF(参照!E76="","",参照!E76)</f>
        <v>3.8000000000000002E-4</v>
      </c>
      <c r="AZ76" s="52" t="str">
        <f>IF(参照!F76="","",参照!F76)</f>
        <v>静岡ガス＆パワー(株)</v>
      </c>
      <c r="BA76" s="52" t="str">
        <f>IF(参照!G76="","",参照!G76)</f>
        <v>静岡ガス＆パワー(株)_(参考値)事業者全体</v>
      </c>
      <c r="BB76" s="52">
        <f t="shared" si="32"/>
        <v>0.38</v>
      </c>
      <c r="BD76" s="52" t="str">
        <f>IF(参照!L76="","",参照!L76)</f>
        <v>アーバンエナジー(株)</v>
      </c>
    </row>
    <row r="77" spans="1:56">
      <c r="AU77" s="52" t="str">
        <f>IF(参照!A77="","",参照!A77)</f>
        <v>A0025</v>
      </c>
      <c r="AV77" s="52" t="str">
        <f>IF(参照!B77="","",参照!B77)</f>
        <v>荏原環境プラント(株)</v>
      </c>
      <c r="AW77" s="52">
        <f>IF(参照!C77="","",参照!C77)</f>
        <v>1.47E-4</v>
      </c>
      <c r="AX77" s="52" t="str">
        <f>IF(参照!D77="","",参照!D77)</f>
        <v>メニューA</v>
      </c>
      <c r="AY77" s="52">
        <f>IF(参照!E77="","",参照!E77)</f>
        <v>0</v>
      </c>
      <c r="AZ77" s="52" t="str">
        <f>IF(参照!F77="","",参照!F77)</f>
        <v>荏原環境プラント(株)</v>
      </c>
      <c r="BA77" s="52" t="str">
        <f>IF(参照!G77="","",参照!G77)</f>
        <v>荏原環境プラント(株)_メニューA</v>
      </c>
      <c r="BB77" s="52">
        <f t="shared" si="32"/>
        <v>0</v>
      </c>
      <c r="BD77" s="52" t="str">
        <f>IF(参照!L77="","",参照!L77)</f>
        <v>アイエスジー(株)</v>
      </c>
    </row>
    <row r="78" spans="1:56">
      <c r="AU78" s="52" t="str">
        <f>IF(参照!A78="","",参照!A78)</f>
        <v/>
      </c>
      <c r="AV78" s="52" t="str">
        <f>IF(参照!B78="","",参照!B78)</f>
        <v/>
      </c>
      <c r="AW78" s="52" t="str">
        <f>IF(参照!C78="","",参照!C78)</f>
        <v/>
      </c>
      <c r="AX78" s="52" t="str">
        <f>IF(参照!D78="","",参照!D78)</f>
        <v>メニューB</v>
      </c>
      <c r="AY78" s="52">
        <f>IF(参照!E78="","",参照!E78)</f>
        <v>0</v>
      </c>
      <c r="AZ78" s="52" t="str">
        <f>IF(参照!F78="","",参照!F78)</f>
        <v>荏原環境プラント(株)</v>
      </c>
      <c r="BA78" s="52" t="str">
        <f>IF(参照!G78="","",参照!G78)</f>
        <v>荏原環境プラント(株)_メニューB</v>
      </c>
      <c r="BB78" s="52">
        <f t="shared" si="32"/>
        <v>0</v>
      </c>
      <c r="BD78" s="52" t="str">
        <f>IF(参照!L78="","",参照!L78)</f>
        <v>(株)アイキューブ・マーケティング</v>
      </c>
    </row>
    <row r="79" spans="1:56">
      <c r="AU79" s="52" t="str">
        <f>IF(参照!A79="","",参照!A79)</f>
        <v/>
      </c>
      <c r="AV79" s="52" t="str">
        <f>IF(参照!B79="","",参照!B79)</f>
        <v/>
      </c>
      <c r="AW79" s="52" t="str">
        <f>IF(参照!C79="","",参照!C79)</f>
        <v/>
      </c>
      <c r="AX79" s="52" t="str">
        <f>IF(参照!D79="","",参照!D79)</f>
        <v>メニューC</v>
      </c>
      <c r="AY79" s="52">
        <f>IF(参照!E79="","",参照!E79)</f>
        <v>1.8599999999999999E-4</v>
      </c>
      <c r="AZ79" s="52" t="str">
        <f>IF(参照!F79="","",参照!F79)</f>
        <v>荏原環境プラント(株)</v>
      </c>
      <c r="BA79" s="52" t="str">
        <f>IF(参照!G79="","",参照!G79)</f>
        <v>荏原環境プラント(株)_メニューC</v>
      </c>
      <c r="BB79" s="52">
        <f t="shared" si="32"/>
        <v>0.186</v>
      </c>
      <c r="BD79" s="52" t="str">
        <f>IF(参照!L79="","",参照!L79)</f>
        <v>(株)アイ・グリッド・ソリューションズ</v>
      </c>
    </row>
    <row r="80" spans="1:56">
      <c r="AU80" s="52" t="str">
        <f>IF(参照!A80="","",参照!A80)</f>
        <v/>
      </c>
      <c r="AV80" s="52" t="str">
        <f>IF(参照!B80="","",参照!B80)</f>
        <v/>
      </c>
      <c r="AW80" s="52" t="str">
        <f>IF(参照!C80="","",参照!C80)</f>
        <v/>
      </c>
      <c r="AX80" s="52" t="str">
        <f>IF(参照!D80="","",参照!D80)</f>
        <v>メニューD</v>
      </c>
      <c r="AY80" s="52">
        <f>IF(参照!E80="","",参照!E80)</f>
        <v>1.8599999999999999E-4</v>
      </c>
      <c r="AZ80" s="52" t="str">
        <f>IF(参照!F80="","",参照!F80)</f>
        <v>荏原環境プラント(株)</v>
      </c>
      <c r="BA80" s="52" t="str">
        <f>IF(参照!G80="","",参照!G80)</f>
        <v>荏原環境プラント(株)_メニューD</v>
      </c>
      <c r="BB80" s="52">
        <f t="shared" si="32"/>
        <v>0.186</v>
      </c>
      <c r="BD80" s="52" t="str">
        <f>IF(参照!L80="","",参照!L80)</f>
        <v>会津エナジー(株)</v>
      </c>
    </row>
    <row r="81" spans="47:56">
      <c r="AU81" s="52" t="str">
        <f>IF(参照!A81="","",参照!A81)</f>
        <v/>
      </c>
      <c r="AV81" s="52" t="str">
        <f>IF(参照!B81="","",参照!B81)</f>
        <v/>
      </c>
      <c r="AW81" s="52" t="str">
        <f>IF(参照!C81="","",参照!C81)</f>
        <v/>
      </c>
      <c r="AX81" s="52" t="str">
        <f>IF(参照!D81="","",参照!D81)</f>
        <v>メニューE</v>
      </c>
      <c r="AY81" s="52">
        <f>IF(参照!E81="","",参照!E81)</f>
        <v>1.7999999999999998E-4</v>
      </c>
      <c r="AZ81" s="52" t="str">
        <f>IF(参照!F81="","",参照!F81)</f>
        <v>荏原環境プラント(株)</v>
      </c>
      <c r="BA81" s="52" t="str">
        <f>IF(参照!G81="","",参照!G81)</f>
        <v>荏原環境プラント(株)_メニューE</v>
      </c>
      <c r="BB81" s="52">
        <f t="shared" si="32"/>
        <v>0.18</v>
      </c>
      <c r="BD81" s="52" t="str">
        <f>IF(参照!L81="","",参照!L81)</f>
        <v>青森県民エナジー(株)</v>
      </c>
    </row>
    <row r="82" spans="47:56">
      <c r="AU82" s="52" t="str">
        <f>IF(参照!A82="","",参照!A82)</f>
        <v/>
      </c>
      <c r="AV82" s="52" t="str">
        <f>IF(参照!B82="","",参照!B82)</f>
        <v/>
      </c>
      <c r="AW82" s="52" t="str">
        <f>IF(参照!C82="","",参照!C82)</f>
        <v/>
      </c>
      <c r="AX82" s="52" t="str">
        <f>IF(参照!D82="","",参照!D82)</f>
        <v>メニューF</v>
      </c>
      <c r="AY82" s="52">
        <f>IF(参照!E82="","",参照!E82)</f>
        <v>1.8699999999999999E-4</v>
      </c>
      <c r="AZ82" s="52" t="str">
        <f>IF(参照!F82="","",参照!F82)</f>
        <v>荏原環境プラント(株)</v>
      </c>
      <c r="BA82" s="52" t="str">
        <f>IF(参照!G82="","",参照!G82)</f>
        <v>荏原環境プラント(株)_メニューF</v>
      </c>
      <c r="BB82" s="52">
        <f t="shared" si="32"/>
        <v>0.187</v>
      </c>
      <c r="BD82" s="52" t="str">
        <f>IF(参照!L82="","",参照!L82)</f>
        <v>朝日ガスエナジー(株)</v>
      </c>
    </row>
    <row r="83" spans="47:56">
      <c r="AU83" s="52" t="str">
        <f>IF(参照!A83="","",参照!A83)</f>
        <v/>
      </c>
      <c r="AV83" s="52" t="str">
        <f>IF(参照!B83="","",参照!B83)</f>
        <v/>
      </c>
      <c r="AW83" s="52" t="str">
        <f>IF(参照!C83="","",参照!C83)</f>
        <v/>
      </c>
      <c r="AX83" s="52" t="str">
        <f>IF(参照!D83="","",参照!D83)</f>
        <v>メニューG</v>
      </c>
      <c r="AY83" s="52">
        <f>IF(参照!E83="","",参照!E83)</f>
        <v>1.83E-4</v>
      </c>
      <c r="AZ83" s="52" t="str">
        <f>IF(参照!F83="","",参照!F83)</f>
        <v>荏原環境プラント(株)</v>
      </c>
      <c r="BA83" s="52" t="str">
        <f>IF(参照!G83="","",参照!G83)</f>
        <v>荏原環境プラント(株)_メニューG</v>
      </c>
      <c r="BB83" s="52">
        <f t="shared" si="32"/>
        <v>0.183</v>
      </c>
      <c r="BD83" s="52" t="str">
        <f>IF(参照!L83="","",参照!L83)</f>
        <v>旭化成(株)</v>
      </c>
    </row>
    <row r="84" spans="47:56">
      <c r="AU84" s="52" t="str">
        <f>IF(参照!A84="","",参照!A84)</f>
        <v/>
      </c>
      <c r="AV84" s="52" t="str">
        <f>IF(参照!B84="","",参照!B84)</f>
        <v/>
      </c>
      <c r="AW84" s="52" t="str">
        <f>IF(参照!C84="","",参照!C84)</f>
        <v/>
      </c>
      <c r="AX84" s="52" t="str">
        <f>IF(参照!D84="","",参照!D84)</f>
        <v>メニューH</v>
      </c>
      <c r="AY84" s="52">
        <f>IF(参照!E84="","",参照!E84)</f>
        <v>3.77E-4</v>
      </c>
      <c r="AZ84" s="52" t="str">
        <f>IF(参照!F84="","",参照!F84)</f>
        <v>荏原環境プラント(株)</v>
      </c>
      <c r="BA84" s="52" t="str">
        <f>IF(参照!G84="","",参照!G84)</f>
        <v>荏原環境プラント(株)_メニューH</v>
      </c>
      <c r="BB84" s="52">
        <f t="shared" si="32"/>
        <v>0.377</v>
      </c>
      <c r="BD84" s="52" t="str">
        <f>IF(参照!L84="","",参照!L84)</f>
        <v>旭マルヰガス(株)</v>
      </c>
    </row>
    <row r="85" spans="47:56">
      <c r="AU85" s="52" t="str">
        <f>IF(参照!A85="","",参照!A85)</f>
        <v/>
      </c>
      <c r="AV85" s="52" t="str">
        <f>IF(参照!B85="","",参照!B85)</f>
        <v/>
      </c>
      <c r="AW85" s="52" t="str">
        <f>IF(参照!C85="","",参照!C85)</f>
        <v/>
      </c>
      <c r="AX85" s="52" t="str">
        <f>IF(参照!D85="","",参照!D85)</f>
        <v>メニューI</v>
      </c>
      <c r="AY85" s="52">
        <f>IF(参照!E85="","",参照!E85)</f>
        <v>2.5000000000000001E-4</v>
      </c>
      <c r="AZ85" s="52" t="str">
        <f>IF(参照!F85="","",参照!F85)</f>
        <v>荏原環境プラント(株)</v>
      </c>
      <c r="BA85" s="52" t="str">
        <f>IF(参照!G85="","",参照!G85)</f>
        <v>荏原環境プラント(株)_メニューI</v>
      </c>
      <c r="BB85" s="52">
        <f t="shared" si="32"/>
        <v>0.25</v>
      </c>
      <c r="BD85" s="52" t="str">
        <f>IF(参照!L85="","",参照!L85)</f>
        <v>足利ガス(株)</v>
      </c>
    </row>
    <row r="86" spans="47:56">
      <c r="AU86" s="52" t="str">
        <f>IF(参照!A86="","",参照!A86)</f>
        <v/>
      </c>
      <c r="AV86" s="52" t="str">
        <f>IF(参照!B86="","",参照!B86)</f>
        <v/>
      </c>
      <c r="AW86" s="52" t="str">
        <f>IF(参照!C86="","",参照!C86)</f>
        <v/>
      </c>
      <c r="AX86" s="52" t="str">
        <f>IF(参照!D86="","",参照!D86)</f>
        <v>メニューJ</v>
      </c>
      <c r="AY86" s="52">
        <f>IF(参照!E86="","",参照!E86)</f>
        <v>3.5E-4</v>
      </c>
      <c r="AZ86" s="52" t="str">
        <f>IF(参照!F86="","",参照!F86)</f>
        <v>荏原環境プラント(株)</v>
      </c>
      <c r="BA86" s="52" t="str">
        <f>IF(参照!G86="","",参照!G86)</f>
        <v>荏原環境プラント(株)_メニューJ</v>
      </c>
      <c r="BB86" s="52">
        <f t="shared" si="32"/>
        <v>0.35</v>
      </c>
      <c r="BD86" s="52" t="str">
        <f>IF(参照!L86="","",参照!L86)</f>
        <v>(株)アシストワンエナジー</v>
      </c>
    </row>
    <row r="87" spans="47:56">
      <c r="AU87" s="52" t="str">
        <f>IF(参照!A87="","",参照!A87)</f>
        <v/>
      </c>
      <c r="AV87" s="52" t="str">
        <f>IF(参照!B87="","",参照!B87)</f>
        <v/>
      </c>
      <c r="AW87" s="52" t="str">
        <f>IF(参照!C87="","",参照!C87)</f>
        <v/>
      </c>
      <c r="AX87" s="52" t="str">
        <f>IF(参照!D87="","",参照!D87)</f>
        <v>メニューK</v>
      </c>
      <c r="AY87" s="52">
        <f>IF(参照!E87="","",参照!E87)</f>
        <v>1.84E-4</v>
      </c>
      <c r="AZ87" s="52" t="str">
        <f>IF(参照!F87="","",参照!F87)</f>
        <v>荏原環境プラント(株)</v>
      </c>
      <c r="BA87" s="52" t="str">
        <f>IF(参照!G87="","",参照!G87)</f>
        <v>荏原環境プラント(株)_メニューK</v>
      </c>
      <c r="BB87" s="52">
        <f t="shared" si="32"/>
        <v>0.184</v>
      </c>
      <c r="BD87" s="52" t="str">
        <f>IF(参照!L87="","",参照!L87)</f>
        <v>アスエネ(株)</v>
      </c>
    </row>
    <row r="88" spans="47:56">
      <c r="AU88" s="52" t="str">
        <f>IF(参照!A88="","",参照!A88)</f>
        <v/>
      </c>
      <c r="AV88" s="52" t="str">
        <f>IF(参照!B88="","",参照!B88)</f>
        <v/>
      </c>
      <c r="AW88" s="52" t="str">
        <f>IF(参照!C88="","",参照!C88)</f>
        <v/>
      </c>
      <c r="AX88" s="52" t="str">
        <f>IF(参照!D88="","",参照!D88)</f>
        <v>メニューL</v>
      </c>
      <c r="AY88" s="52">
        <f>IF(参照!E88="","",参照!E88)</f>
        <v>1.85E-4</v>
      </c>
      <c r="AZ88" s="52" t="str">
        <f>IF(参照!F88="","",参照!F88)</f>
        <v>荏原環境プラント(株)</v>
      </c>
      <c r="BA88" s="52" t="str">
        <f>IF(参照!G88="","",参照!G88)</f>
        <v>荏原環境プラント(株)_メニューL</v>
      </c>
      <c r="BB88" s="52">
        <f t="shared" si="32"/>
        <v>0.185</v>
      </c>
      <c r="BD88" s="52" t="str">
        <f>IF(参照!L88="","",参照!L88)</f>
        <v>アストマックス(株)</v>
      </c>
    </row>
    <row r="89" spans="47:56">
      <c r="AU89" s="52" t="str">
        <f>IF(参照!A89="","",参照!A89)</f>
        <v/>
      </c>
      <c r="AV89" s="52" t="str">
        <f>IF(参照!B89="","",参照!B89)</f>
        <v/>
      </c>
      <c r="AW89" s="52" t="str">
        <f>IF(参照!C89="","",参照!C89)</f>
        <v/>
      </c>
      <c r="AX89" s="52" t="str">
        <f>IF(参照!D89="","",参照!D89)</f>
        <v>メニューM</v>
      </c>
      <c r="AY89" s="52">
        <f>IF(参照!E89="","",参照!E89)</f>
        <v>3.5299999999999996E-4</v>
      </c>
      <c r="AZ89" s="52" t="str">
        <f>IF(参照!F89="","",参照!F89)</f>
        <v>荏原環境プラント(株)</v>
      </c>
      <c r="BA89" s="52" t="str">
        <f>IF(参照!G89="","",参照!G89)</f>
        <v>荏原環境プラント(株)_メニューM</v>
      </c>
      <c r="BB89" s="52">
        <f t="shared" si="32"/>
        <v>0.35299999999999998</v>
      </c>
      <c r="BD89" s="52" t="str">
        <f>IF(参照!L89="","",参照!L89)</f>
        <v>アストマックス・エネルギー合同会社</v>
      </c>
    </row>
    <row r="90" spans="47:56">
      <c r="AU90" s="52" t="str">
        <f>IF(参照!A90="","",参照!A90)</f>
        <v/>
      </c>
      <c r="AV90" s="52" t="str">
        <f>IF(参照!B90="","",参照!B90)</f>
        <v/>
      </c>
      <c r="AW90" s="52" t="str">
        <f>IF(参照!C90="","",参照!C90)</f>
        <v/>
      </c>
      <c r="AX90" s="52" t="str">
        <f>IF(参照!D90="","",参照!D90)</f>
        <v>メニューN(残差)</v>
      </c>
      <c r="AY90" s="52">
        <f>IF(参照!E90="","",参照!E90)</f>
        <v>2.31E-4</v>
      </c>
      <c r="AZ90" s="52" t="str">
        <f>IF(参照!F90="","",参照!F90)</f>
        <v>荏原環境プラント(株)</v>
      </c>
      <c r="BA90" s="52" t="str">
        <f>IF(参照!G90="","",参照!G90)</f>
        <v>荏原環境プラント(株)_メニューN(残差)</v>
      </c>
      <c r="BB90" s="52">
        <f t="shared" si="32"/>
        <v>0.23100000000000001</v>
      </c>
      <c r="BD90" s="52" t="str">
        <f>IF(参照!L90="","",参照!L90)</f>
        <v>アストモスエネルギー(株)</v>
      </c>
    </row>
    <row r="91" spans="47:56">
      <c r="AU91" s="52" t="str">
        <f>IF(参照!A91="","",参照!A91)</f>
        <v/>
      </c>
      <c r="AV91" s="52" t="str">
        <f>IF(参照!B91="","",参照!B91)</f>
        <v/>
      </c>
      <c r="AW91" s="52" t="str">
        <f>IF(参照!C91="","",参照!C91)</f>
        <v/>
      </c>
      <c r="AX91" s="52" t="str">
        <f>IF(参照!D91="","",参照!D91)</f>
        <v>(参考値)事業者全体</v>
      </c>
      <c r="AY91" s="52">
        <f>IF(参照!E91="","",参照!E91)</f>
        <v>2.3599999999999999E-4</v>
      </c>
      <c r="AZ91" s="52" t="str">
        <f>IF(参照!F91="","",参照!F91)</f>
        <v>荏原環境プラント(株)</v>
      </c>
      <c r="BA91" s="52" t="str">
        <f>IF(参照!G91="","",参照!G91)</f>
        <v>荏原環境プラント(株)_(参考値)事業者全体</v>
      </c>
      <c r="BB91" s="52">
        <f t="shared" si="32"/>
        <v>0.23599999999999999</v>
      </c>
      <c r="BD91" s="52" t="str">
        <f>IF(参照!L91="","",参照!L91)</f>
        <v>厚木瓦斯(株)</v>
      </c>
    </row>
    <row r="92" spans="47:56">
      <c r="AU92" s="52" t="str">
        <f>IF(参照!A92="","",参照!A92)</f>
        <v>A0026</v>
      </c>
      <c r="AV92" s="52" t="str">
        <f>IF(参照!B92="","",参照!B92)</f>
        <v>東京エコサービス(株)</v>
      </c>
      <c r="AW92" s="52">
        <f>IF(参照!C92="","",参照!C92)</f>
        <v>8.7999999999999998E-5</v>
      </c>
      <c r="AX92" s="52" t="str">
        <f>IF(参照!D92="","",参照!D92)</f>
        <v>メニューA</v>
      </c>
      <c r="AY92" s="52">
        <f>IF(参照!E92="","",参照!E92)</f>
        <v>0</v>
      </c>
      <c r="AZ92" s="52" t="str">
        <f>IF(参照!F92="","",参照!F92)</f>
        <v>東京エコサービス(株)</v>
      </c>
      <c r="BA92" s="52" t="str">
        <f>IF(参照!G92="","",参照!G92)</f>
        <v>東京エコサービス(株)_メニューA</v>
      </c>
      <c r="BB92" s="52">
        <f t="shared" si="32"/>
        <v>0</v>
      </c>
      <c r="BD92" s="52" t="str">
        <f>IF(参照!L92="","",参照!L92)</f>
        <v>(株)アドバンテック</v>
      </c>
    </row>
    <row r="93" spans="47:56">
      <c r="AU93" s="52" t="str">
        <f>IF(参照!A93="","",参照!A93)</f>
        <v/>
      </c>
      <c r="AV93" s="52" t="str">
        <f>IF(参照!B93="","",参照!B93)</f>
        <v/>
      </c>
      <c r="AW93" s="52" t="str">
        <f>IF(参照!C93="","",参照!C93)</f>
        <v/>
      </c>
      <c r="AX93" s="52" t="str">
        <f>IF(参照!D93="","",参照!D93)</f>
        <v>メニューB(残差)</v>
      </c>
      <c r="AY93" s="52">
        <f>IF(参照!E93="","",参照!E93)</f>
        <v>0</v>
      </c>
      <c r="AZ93" s="52" t="str">
        <f>IF(参照!F93="","",参照!F93)</f>
        <v>東京エコサービス(株)</v>
      </c>
      <c r="BA93" s="52" t="str">
        <f>IF(参照!G93="","",参照!G93)</f>
        <v>東京エコサービス(株)_メニューB(残差)</v>
      </c>
      <c r="BB93" s="52">
        <f t="shared" si="32"/>
        <v>0</v>
      </c>
      <c r="BD93" s="52" t="str">
        <f>IF(参照!L93="","",参照!L93)</f>
        <v>(株)アメニティ電力</v>
      </c>
    </row>
    <row r="94" spans="47:56">
      <c r="AU94" s="52" t="str">
        <f>IF(参照!A94="","",参照!A94)</f>
        <v/>
      </c>
      <c r="AV94" s="52" t="str">
        <f>IF(参照!B94="","",参照!B94)</f>
        <v/>
      </c>
      <c r="AW94" s="52" t="str">
        <f>IF(参照!C94="","",参照!C94)</f>
        <v/>
      </c>
      <c r="AX94" s="52" t="str">
        <f>IF(参照!D94="","",参照!D94)</f>
        <v>(参考値)事業者全体</v>
      </c>
      <c r="AY94" s="52">
        <f>IF(参照!E94="","",参照!E94)</f>
        <v>4.6999999999999997E-5</v>
      </c>
      <c r="AZ94" s="52" t="str">
        <f>IF(参照!F94="","",参照!F94)</f>
        <v>東京エコサービス(株)</v>
      </c>
      <c r="BA94" s="52" t="str">
        <f>IF(参照!G94="","",参照!G94)</f>
        <v>東京エコサービス(株)_(参考値)事業者全体</v>
      </c>
      <c r="BB94" s="52">
        <f t="shared" si="32"/>
        <v>4.7E-2</v>
      </c>
      <c r="BD94" s="52" t="str">
        <f>IF(参照!L94="","",参照!L94)</f>
        <v>有明エナジー(株)</v>
      </c>
    </row>
    <row r="95" spans="47:56">
      <c r="AU95" s="52" t="str">
        <f>IF(参照!A95="","",参照!A95)</f>
        <v>A0027</v>
      </c>
      <c r="AV95" s="52" t="str">
        <f>IF(参照!B95="","",参照!B95)</f>
        <v>ダイヤモンドパワー(株)</v>
      </c>
      <c r="AW95" s="52">
        <f>IF(参照!C95="","",参照!C95)</f>
        <v>9.990000000000001E-4</v>
      </c>
      <c r="AX95" s="52" t="str">
        <f>IF(参照!D95="","",参照!D95)</f>
        <v>メニューA</v>
      </c>
      <c r="AY95" s="52">
        <f>IF(参照!E95="","",参照!E95)</f>
        <v>0</v>
      </c>
      <c r="AZ95" s="52" t="str">
        <f>IF(参照!F95="","",参照!F95)</f>
        <v>ダイヤモンドパワー(株)</v>
      </c>
      <c r="BA95" s="52" t="str">
        <f>IF(参照!G95="","",参照!G95)</f>
        <v>ダイヤモンドパワー(株)_メニューA</v>
      </c>
      <c r="BB95" s="52">
        <f t="shared" si="32"/>
        <v>0</v>
      </c>
      <c r="BD95" s="52" t="str">
        <f>IF(参照!L95="","",参照!L95)</f>
        <v>(株)アルファライズ</v>
      </c>
    </row>
    <row r="96" spans="47:56">
      <c r="AU96" s="52" t="str">
        <f>IF(参照!A96="","",参照!A96)</f>
        <v/>
      </c>
      <c r="AV96" s="52" t="str">
        <f>IF(参照!B96="","",参照!B96)</f>
        <v/>
      </c>
      <c r="AW96" s="52" t="str">
        <f>IF(参照!C96="","",参照!C96)</f>
        <v/>
      </c>
      <c r="AX96" s="52" t="str">
        <f>IF(参照!D96="","",参照!D96)</f>
        <v>メニューB</v>
      </c>
      <c r="AY96" s="52">
        <f>IF(参照!E96="","",参照!E96)</f>
        <v>2.2700000000000002E-4</v>
      </c>
      <c r="AZ96" s="52" t="str">
        <f>IF(参照!F96="","",参照!F96)</f>
        <v>ダイヤモンドパワー(株)</v>
      </c>
      <c r="BA96" s="52" t="str">
        <f>IF(参照!G96="","",参照!G96)</f>
        <v>ダイヤモンドパワー(株)_メニューB</v>
      </c>
      <c r="BB96" s="52">
        <f t="shared" si="32"/>
        <v>0.22700000000000001</v>
      </c>
      <c r="BD96" s="52" t="str">
        <f>IF(参照!L96="","",参照!L96)</f>
        <v>あんしん電力合同会社</v>
      </c>
    </row>
    <row r="97" spans="47:56">
      <c r="AU97" s="52" t="str">
        <f>IF(参照!A97="","",参照!A97)</f>
        <v/>
      </c>
      <c r="AV97" s="52" t="str">
        <f>IF(参照!B97="","",参照!B97)</f>
        <v/>
      </c>
      <c r="AW97" s="52" t="str">
        <f>IF(参照!C97="","",参照!C97)</f>
        <v/>
      </c>
      <c r="AX97" s="52" t="str">
        <f>IF(参照!D97="","",参照!D97)</f>
        <v>メニューC(残差)</v>
      </c>
      <c r="AY97" s="52">
        <f>IF(参照!E97="","",参照!E97)</f>
        <v>1.2689999999999999E-3</v>
      </c>
      <c r="AZ97" s="52" t="str">
        <f>IF(参照!F97="","",参照!F97)</f>
        <v>ダイヤモンドパワー(株)</v>
      </c>
      <c r="BA97" s="52" t="str">
        <f>IF(参照!G97="","",参照!G97)</f>
        <v>ダイヤモンドパワー(株)_メニューC(残差)</v>
      </c>
      <c r="BB97" s="52">
        <f t="shared" si="32"/>
        <v>1.2689999999999999</v>
      </c>
      <c r="BD97" s="52" t="str">
        <f>IF(参照!L97="","",参照!L97)</f>
        <v>アンビット・エナジー・ジャパン合同会社</v>
      </c>
    </row>
    <row r="98" spans="47:56">
      <c r="AU98" s="52" t="str">
        <f>IF(参照!A98="","",参照!A98)</f>
        <v/>
      </c>
      <c r="AV98" s="52" t="str">
        <f>IF(参照!B98="","",参照!B98)</f>
        <v/>
      </c>
      <c r="AW98" s="52" t="str">
        <f>IF(参照!C98="","",参照!C98)</f>
        <v/>
      </c>
      <c r="AX98" s="52" t="str">
        <f>IF(参照!D98="","",参照!D98)</f>
        <v>(参考値)事業者全体</v>
      </c>
      <c r="AY98" s="52">
        <f>IF(参照!E98="","",参照!E98)</f>
        <v>6.0899999999999995E-4</v>
      </c>
      <c r="AZ98" s="52" t="str">
        <f>IF(参照!F98="","",参照!F98)</f>
        <v>ダイヤモンドパワー(株)</v>
      </c>
      <c r="BA98" s="52" t="str">
        <f>IF(参照!G98="","",参照!G98)</f>
        <v>ダイヤモンドパワー(株)_(参考値)事業者全体</v>
      </c>
      <c r="BB98" s="52">
        <f t="shared" si="32"/>
        <v>0.60899999999999999</v>
      </c>
      <c r="BD98" s="52" t="str">
        <f>IF(参照!L98="","",参照!L98)</f>
        <v>(株)イーエムアイ</v>
      </c>
    </row>
    <row r="99" spans="47:56">
      <c r="AU99" s="52" t="str">
        <f>IF(参照!A99="","",参照!A99)</f>
        <v>A0028</v>
      </c>
      <c r="AV99" s="52" t="str">
        <f>IF(参照!B99="","",参照!B99)</f>
        <v>出光グリーンパワー(株)</v>
      </c>
      <c r="AW99" s="52">
        <f>IF(参照!C99="","",参照!C99)</f>
        <v>2.9999999999999997E-4</v>
      </c>
      <c r="AX99" s="52" t="str">
        <f>IF(参照!D99="","",参照!D99)</f>
        <v>メニューA</v>
      </c>
      <c r="AY99" s="52">
        <f>IF(参照!E99="","",参照!E99)</f>
        <v>0</v>
      </c>
      <c r="AZ99" s="52" t="str">
        <f>IF(参照!F99="","",参照!F99)</f>
        <v>出光グリーンパワー(株)</v>
      </c>
      <c r="BA99" s="52" t="str">
        <f>IF(参照!G99="","",参照!G99)</f>
        <v>出光グリーンパワー(株)_メニューA</v>
      </c>
      <c r="BB99" s="52">
        <f t="shared" si="32"/>
        <v>0</v>
      </c>
      <c r="BD99" s="52" t="str">
        <f>IF(参照!L99="","",参照!L99)</f>
        <v>(株)イーセル</v>
      </c>
    </row>
    <row r="100" spans="47:56">
      <c r="AU100" s="52" t="str">
        <f>IF(参照!A100="","",参照!A100)</f>
        <v/>
      </c>
      <c r="AV100" s="52" t="str">
        <f>IF(参照!B100="","",参照!B100)</f>
        <v/>
      </c>
      <c r="AW100" s="52" t="str">
        <f>IF(参照!C100="","",参照!C100)</f>
        <v/>
      </c>
      <c r="AX100" s="52" t="str">
        <f>IF(参照!D100="","",参照!D100)</f>
        <v>メニューB</v>
      </c>
      <c r="AY100" s="52">
        <f>IF(参照!E100="","",参照!E100)</f>
        <v>0</v>
      </c>
      <c r="AZ100" s="52" t="str">
        <f>IF(参照!F100="","",参照!F100)</f>
        <v>出光グリーンパワー(株)</v>
      </c>
      <c r="BA100" s="52" t="str">
        <f>IF(参照!G100="","",参照!G100)</f>
        <v>出光グリーンパワー(株)_メニューB</v>
      </c>
      <c r="BB100" s="52">
        <f t="shared" si="32"/>
        <v>0</v>
      </c>
      <c r="BD100" s="52" t="str">
        <f>IF(参照!L100="","",参照!L100)</f>
        <v>飯田まちづくり電力(株)</v>
      </c>
    </row>
    <row r="101" spans="47:56">
      <c r="AU101" s="52" t="str">
        <f>IF(参照!A101="","",参照!A101)</f>
        <v/>
      </c>
      <c r="AV101" s="52" t="str">
        <f>IF(参照!B101="","",参照!B101)</f>
        <v/>
      </c>
      <c r="AW101" s="52" t="str">
        <f>IF(参照!C101="","",参照!C101)</f>
        <v/>
      </c>
      <c r="AX101" s="52" t="str">
        <f>IF(参照!D101="","",参照!D101)</f>
        <v>メニューC</v>
      </c>
      <c r="AY101" s="52">
        <f>IF(参照!E101="","",参照!E101)</f>
        <v>2.0000000000000001E-4</v>
      </c>
      <c r="AZ101" s="52" t="str">
        <f>IF(参照!F101="","",参照!F101)</f>
        <v>出光グリーンパワー(株)</v>
      </c>
      <c r="BA101" s="52" t="str">
        <f>IF(参照!G101="","",参照!G101)</f>
        <v>出光グリーンパワー(株)_メニューC</v>
      </c>
      <c r="BB101" s="52">
        <f t="shared" si="32"/>
        <v>0.2</v>
      </c>
      <c r="BD101" s="52" t="str">
        <f>IF(参照!L101="","",参照!L101)</f>
        <v>(株)イーネットワーク</v>
      </c>
    </row>
    <row r="102" spans="47:56">
      <c r="AU102" s="52" t="str">
        <f>IF(参照!A102="","",参照!A102)</f>
        <v/>
      </c>
      <c r="AV102" s="52" t="str">
        <f>IF(参照!B102="","",参照!B102)</f>
        <v/>
      </c>
      <c r="AW102" s="52" t="str">
        <f>IF(参照!C102="","",参照!C102)</f>
        <v/>
      </c>
      <c r="AX102" s="52" t="str">
        <f>IF(参照!D102="","",参照!D102)</f>
        <v>メニューD(残差)</v>
      </c>
      <c r="AY102" s="52">
        <f>IF(参照!E102="","",参照!E102)</f>
        <v>4.5100000000000001E-4</v>
      </c>
      <c r="AZ102" s="52" t="str">
        <f>IF(参照!F102="","",参照!F102)</f>
        <v>出光グリーンパワー(株)</v>
      </c>
      <c r="BA102" s="52" t="str">
        <f>IF(参照!G102="","",参照!G102)</f>
        <v>出光グリーンパワー(株)_メニューD(残差)</v>
      </c>
      <c r="BB102" s="52">
        <f t="shared" si="32"/>
        <v>0.45100000000000001</v>
      </c>
      <c r="BD102" s="52" t="str">
        <f>IF(参照!L102="","",参照!L102)</f>
        <v>(株)イーネットワークシステムズ</v>
      </c>
    </row>
    <row r="103" spans="47:56">
      <c r="AU103" s="52" t="str">
        <f>IF(参照!A103="","",参照!A103)</f>
        <v/>
      </c>
      <c r="AV103" s="52" t="str">
        <f>IF(参照!B103="","",参照!B103)</f>
        <v/>
      </c>
      <c r="AW103" s="52" t="str">
        <f>IF(参照!C103="","",参照!C103)</f>
        <v/>
      </c>
      <c r="AX103" s="52" t="str">
        <f>IF(参照!D103="","",参照!D103)</f>
        <v>(参考値)事業者全体</v>
      </c>
      <c r="AY103" s="52">
        <f>IF(参照!E103="","",参照!E103)</f>
        <v>3.9400000000000004E-4</v>
      </c>
      <c r="AZ103" s="52" t="str">
        <f>IF(参照!F103="","",参照!F103)</f>
        <v>出光グリーンパワー(株)</v>
      </c>
      <c r="BA103" s="52" t="str">
        <f>IF(参照!G103="","",参照!G103)</f>
        <v>出光グリーンパワー(株)_(参考値)事業者全体</v>
      </c>
      <c r="BB103" s="52">
        <f t="shared" si="32"/>
        <v>0.39400000000000002</v>
      </c>
      <c r="BD103" s="52" t="str">
        <f>IF(参照!L103="","",参照!L103)</f>
        <v>イーレックス(株)</v>
      </c>
    </row>
    <row r="104" spans="47:56">
      <c r="AU104" s="52" t="str">
        <f>IF(参照!A104="","",参照!A104)</f>
        <v>A0031</v>
      </c>
      <c r="AV104" s="52" t="str">
        <f>IF(参照!B104="","",参照!B104)</f>
        <v>(株)新出光</v>
      </c>
      <c r="AW104" s="52">
        <f>IF(参照!C104="","",参照!C104)</f>
        <v>4.7399999999999997E-4</v>
      </c>
      <c r="AX104" s="52" t="str">
        <f>IF(参照!D104="","",参照!D104)</f>
        <v>メニューA</v>
      </c>
      <c r="AY104" s="52">
        <f>IF(参照!E104="","",参照!E104)</f>
        <v>0</v>
      </c>
      <c r="AZ104" s="52" t="str">
        <f>IF(参照!F104="","",参照!F104)</f>
        <v>(株)新出光</v>
      </c>
      <c r="BA104" s="52" t="str">
        <f>IF(参照!G104="","",参照!G104)</f>
        <v>(株)新出光_メニューA</v>
      </c>
      <c r="BB104" s="52">
        <f t="shared" si="32"/>
        <v>0</v>
      </c>
      <c r="BD104" s="52" t="str">
        <f>IF(参照!L104="","",参照!L104)</f>
        <v>イオンディライト(株)</v>
      </c>
    </row>
    <row r="105" spans="47:56">
      <c r="AU105" s="52" t="str">
        <f>IF(参照!A105="","",参照!A105)</f>
        <v/>
      </c>
      <c r="AV105" s="52" t="str">
        <f>IF(参照!B105="","",参照!B105)</f>
        <v/>
      </c>
      <c r="AW105" s="52" t="str">
        <f>IF(参照!C105="","",参照!C105)</f>
        <v/>
      </c>
      <c r="AX105" s="52" t="str">
        <f>IF(参照!D105="","",参照!D105)</f>
        <v>メニューB</v>
      </c>
      <c r="AY105" s="52">
        <f>IF(参照!E105="","",参照!E105)</f>
        <v>0</v>
      </c>
      <c r="AZ105" s="52" t="str">
        <f>IF(参照!F105="","",参照!F105)</f>
        <v>(株)新出光</v>
      </c>
      <c r="BA105" s="52" t="str">
        <f>IF(参照!G105="","",参照!G105)</f>
        <v>(株)新出光_メニューB</v>
      </c>
      <c r="BB105" s="52">
        <f t="shared" si="32"/>
        <v>0</v>
      </c>
      <c r="BD105" s="52" t="str">
        <f>IF(参照!L105="","",参照!L105)</f>
        <v>(株)池見石油店</v>
      </c>
    </row>
    <row r="106" spans="47:56">
      <c r="AU106" s="52" t="str">
        <f>IF(参照!A106="","",参照!A106)</f>
        <v/>
      </c>
      <c r="AV106" s="52" t="str">
        <f>IF(参照!B106="","",参照!B106)</f>
        <v/>
      </c>
      <c r="AW106" s="52" t="str">
        <f>IF(参照!C106="","",参照!C106)</f>
        <v/>
      </c>
      <c r="AX106" s="52" t="str">
        <f>IF(参照!D106="","",参照!D106)</f>
        <v>メニューC</v>
      </c>
      <c r="AY106" s="52">
        <f>IF(参照!E106="","",参照!E106)</f>
        <v>0</v>
      </c>
      <c r="AZ106" s="52" t="str">
        <f>IF(参照!F106="","",参照!F106)</f>
        <v>(株)新出光</v>
      </c>
      <c r="BA106" s="52" t="str">
        <f>IF(参照!G106="","",参照!G106)</f>
        <v>(株)新出光_メニューC</v>
      </c>
      <c r="BB106" s="52">
        <f t="shared" si="32"/>
        <v>0</v>
      </c>
      <c r="BD106" s="52" t="str">
        <f>IF(参照!L106="","",参照!L106)</f>
        <v>いこま市民パワー(株)</v>
      </c>
    </row>
    <row r="107" spans="47:56">
      <c r="AU107" s="52" t="str">
        <f>IF(参照!A107="","",参照!A107)</f>
        <v/>
      </c>
      <c r="AV107" s="52" t="str">
        <f>IF(参照!B107="","",参照!B107)</f>
        <v/>
      </c>
      <c r="AW107" s="52" t="str">
        <f>IF(参照!C107="","",参照!C107)</f>
        <v/>
      </c>
      <c r="AX107" s="52" t="str">
        <f>IF(参照!D107="","",参照!D107)</f>
        <v>メニューD</v>
      </c>
      <c r="AY107" s="52">
        <f>IF(参照!E107="","",参照!E107)</f>
        <v>1.11E-4</v>
      </c>
      <c r="AZ107" s="52" t="str">
        <f>IF(参照!F107="","",参照!F107)</f>
        <v>(株)新出光</v>
      </c>
      <c r="BA107" s="52" t="str">
        <f>IF(参照!G107="","",参照!G107)</f>
        <v>(株)新出光_メニューD</v>
      </c>
      <c r="BB107" s="52">
        <f t="shared" si="32"/>
        <v>0.111</v>
      </c>
      <c r="BD107" s="52" t="str">
        <f>IF(参照!L107="","",参照!L107)</f>
        <v>(株)イシオ</v>
      </c>
    </row>
    <row r="108" spans="47:56">
      <c r="AU108" s="52" t="str">
        <f>IF(参照!A108="","",参照!A108)</f>
        <v/>
      </c>
      <c r="AV108" s="52" t="str">
        <f>IF(参照!B108="","",参照!B108)</f>
        <v/>
      </c>
      <c r="AW108" s="52" t="str">
        <f>IF(参照!C108="","",参照!C108)</f>
        <v/>
      </c>
      <c r="AX108" s="52" t="str">
        <f>IF(参照!D108="","",参照!D108)</f>
        <v>メニューE</v>
      </c>
      <c r="AY108" s="52">
        <f>IF(参照!E108="","",参照!E108)</f>
        <v>0</v>
      </c>
      <c r="AZ108" s="52" t="str">
        <f>IF(参照!F108="","",参照!F108)</f>
        <v>(株)新出光</v>
      </c>
      <c r="BA108" s="52" t="str">
        <f>IF(参照!G108="","",参照!G108)</f>
        <v>(株)新出光_メニューE</v>
      </c>
      <c r="BB108" s="52">
        <f t="shared" si="32"/>
        <v>0</v>
      </c>
      <c r="BD108" s="52" t="str">
        <f>IF(参照!L108="","",参照!L108)</f>
        <v>石川電力(株)</v>
      </c>
    </row>
    <row r="109" spans="47:56">
      <c r="AU109" s="52" t="str">
        <f>IF(参照!A109="","",参照!A109)</f>
        <v/>
      </c>
      <c r="AV109" s="52" t="str">
        <f>IF(参照!B109="","",参照!B109)</f>
        <v/>
      </c>
      <c r="AW109" s="52" t="str">
        <f>IF(参照!C109="","",参照!C109)</f>
        <v/>
      </c>
      <c r="AX109" s="52" t="str">
        <f>IF(参照!D109="","",参照!D109)</f>
        <v>メニューF</v>
      </c>
      <c r="AY109" s="52">
        <f>IF(参照!E109="","",参照!E109)</f>
        <v>0</v>
      </c>
      <c r="AZ109" s="52" t="str">
        <f>IF(参照!F109="","",参照!F109)</f>
        <v>(株)新出光</v>
      </c>
      <c r="BA109" s="52" t="str">
        <f>IF(参照!G109="","",参照!G109)</f>
        <v>(株)新出光_メニューF</v>
      </c>
      <c r="BB109" s="52">
        <f t="shared" si="32"/>
        <v>0</v>
      </c>
      <c r="BD109" s="52" t="str">
        <f>IF(参照!L109="","",参照!L109)</f>
        <v>一般財団法人泉佐野電力　　</v>
      </c>
    </row>
    <row r="110" spans="47:56">
      <c r="AU110" s="52" t="str">
        <f>IF(参照!A110="","",参照!A110)</f>
        <v/>
      </c>
      <c r="AV110" s="52" t="str">
        <f>IF(参照!B110="","",参照!B110)</f>
        <v/>
      </c>
      <c r="AW110" s="52" t="str">
        <f>IF(参照!C110="","",参照!C110)</f>
        <v/>
      </c>
      <c r="AX110" s="52" t="str">
        <f>IF(参照!D110="","",参照!D110)</f>
        <v>メニューG</v>
      </c>
      <c r="AY110" s="52">
        <f>IF(参照!E110="","",参照!E110)</f>
        <v>0</v>
      </c>
      <c r="AZ110" s="52" t="str">
        <f>IF(参照!F110="","",参照!F110)</f>
        <v>(株)新出光</v>
      </c>
      <c r="BA110" s="52" t="str">
        <f>IF(参照!G110="","",参照!G110)</f>
        <v>(株)新出光_メニューG</v>
      </c>
      <c r="BB110" s="52">
        <f t="shared" si="32"/>
        <v>0</v>
      </c>
      <c r="BD110" s="52" t="str">
        <f>IF(参照!L110="","",参照!L110)</f>
        <v>いずも縁結び電力(株)</v>
      </c>
    </row>
    <row r="111" spans="47:56">
      <c r="AU111" s="52" t="str">
        <f>IF(参照!A111="","",参照!A111)</f>
        <v/>
      </c>
      <c r="AV111" s="52" t="str">
        <f>IF(参照!B111="","",参照!B111)</f>
        <v/>
      </c>
      <c r="AW111" s="52" t="str">
        <f>IF(参照!C111="","",参照!C111)</f>
        <v/>
      </c>
      <c r="AX111" s="52" t="str">
        <f>IF(参照!D111="","",参照!D111)</f>
        <v>メニューH</v>
      </c>
      <c r="AY111" s="52">
        <f>IF(参照!E111="","",参照!E111)</f>
        <v>0</v>
      </c>
      <c r="AZ111" s="52" t="str">
        <f>IF(参照!F111="","",参照!F111)</f>
        <v>(株)新出光</v>
      </c>
      <c r="BA111" s="52" t="str">
        <f>IF(参照!G111="","",参照!G111)</f>
        <v>(株)新出光_メニューH</v>
      </c>
      <c r="BB111" s="52">
        <f t="shared" si="32"/>
        <v>0</v>
      </c>
      <c r="BD111" s="52" t="str">
        <f>IF(参照!L111="","",参照!L111)</f>
        <v>出雲ガス(株)</v>
      </c>
    </row>
    <row r="112" spans="47:56">
      <c r="AU112" s="52" t="str">
        <f>IF(参照!A112="","",参照!A112)</f>
        <v/>
      </c>
      <c r="AV112" s="52" t="str">
        <f>IF(参照!B112="","",参照!B112)</f>
        <v/>
      </c>
      <c r="AW112" s="52" t="str">
        <f>IF(参照!C112="","",参照!C112)</f>
        <v/>
      </c>
      <c r="AX112" s="52" t="str">
        <f>IF(参照!D112="","",参照!D112)</f>
        <v>メニューI(残差)</v>
      </c>
      <c r="AY112" s="52">
        <f>IF(参照!E112="","",参照!E112)</f>
        <v>4.9700000000000005E-4</v>
      </c>
      <c r="AZ112" s="52" t="str">
        <f>IF(参照!F112="","",参照!F112)</f>
        <v>(株)新出光</v>
      </c>
      <c r="BA112" s="52" t="str">
        <f>IF(参照!G112="","",参照!G112)</f>
        <v>(株)新出光_メニューI(残差)</v>
      </c>
      <c r="BB112" s="52">
        <f t="shared" si="32"/>
        <v>0.49700000000000005</v>
      </c>
      <c r="BD112" s="52" t="str">
        <f>IF(参照!L112="","",参照!L112)</f>
        <v>出雲ケーブルビジョン(株)</v>
      </c>
    </row>
    <row r="113" spans="47:56">
      <c r="AU113" s="52" t="str">
        <f>IF(参照!A113="","",参照!A113)</f>
        <v/>
      </c>
      <c r="AV113" s="52" t="str">
        <f>IF(参照!B113="","",参照!B113)</f>
        <v/>
      </c>
      <c r="AW113" s="52" t="str">
        <f>IF(参照!C113="","",参照!C113)</f>
        <v/>
      </c>
      <c r="AX113" s="52" t="str">
        <f>IF(参照!D113="","",参照!D113)</f>
        <v>(参考値)事業者全体</v>
      </c>
      <c r="AY113" s="52">
        <f>IF(参照!E113="","",参照!E113)</f>
        <v>4.5800000000000002E-4</v>
      </c>
      <c r="AZ113" s="52" t="str">
        <f>IF(参照!F113="","",参照!F113)</f>
        <v>(株)新出光</v>
      </c>
      <c r="BA113" s="52" t="str">
        <f>IF(参照!G113="","",参照!G113)</f>
        <v>(株)新出光_(参考値)事業者全体</v>
      </c>
      <c r="BB113" s="52">
        <f t="shared" si="32"/>
        <v>0.45800000000000002</v>
      </c>
      <c r="BD113" s="52" t="str">
        <f>IF(参照!L113="","",参照!L113)</f>
        <v>伊勢崎ガス(株)</v>
      </c>
    </row>
    <row r="114" spans="47:56">
      <c r="AU114" s="52" t="str">
        <f>IF(参照!A114="","",参照!A114)</f>
        <v>A0032</v>
      </c>
      <c r="AV114" s="52" t="str">
        <f>IF(参照!B114="","",参照!B114)</f>
        <v>セントラル石油瓦斯(株)</v>
      </c>
      <c r="AW114" s="52">
        <f>IF(参照!C114="","",参照!C114)</f>
        <v>4.9399999999999997E-4</v>
      </c>
      <c r="AX114" s="52" t="str">
        <f>IF(参照!D114="","",参照!D114)</f>
        <v/>
      </c>
      <c r="AY114" s="52">
        <f>IF(参照!E114="","",参照!E114)</f>
        <v>4.3800000000000002E-4</v>
      </c>
      <c r="AZ114" s="52" t="str">
        <f>IF(参照!F114="","",参照!F114)</f>
        <v>セントラル石油瓦斯(株)</v>
      </c>
      <c r="BA114" s="52" t="str">
        <f>IF(参照!G114="","",参照!G114)</f>
        <v>セントラル石油瓦斯(株)_</v>
      </c>
      <c r="BB114" s="52">
        <f t="shared" si="32"/>
        <v>0.438</v>
      </c>
      <c r="BD114" s="52" t="str">
        <f>IF(参照!L114="","",参照!L114)</f>
        <v>伊勢志摩電力(株)</v>
      </c>
    </row>
    <row r="115" spans="47:56">
      <c r="AU115" s="52" t="str">
        <f>IF(参照!A115="","",参照!A115)</f>
        <v>A0034</v>
      </c>
      <c r="AV115" s="52" t="str">
        <f>IF(参照!B115="","",参照!B115)</f>
        <v>一般財団法人泉佐野電力　　</v>
      </c>
      <c r="AW115" s="52">
        <f>IF(参照!C115="","",参照!C115)</f>
        <v>3.68E-4</v>
      </c>
      <c r="AX115" s="52" t="str">
        <f>IF(参照!D115="","",参照!D115)</f>
        <v/>
      </c>
      <c r="AY115" s="52">
        <f>IF(参照!E115="","",参照!E115)</f>
        <v>4.37E-4</v>
      </c>
      <c r="AZ115" s="52" t="str">
        <f>IF(参照!F115="","",参照!F115)</f>
        <v>一般財団法人泉佐野電力　　</v>
      </c>
      <c r="BA115" s="52" t="str">
        <f>IF(参照!G115="","",参照!G115)</f>
        <v>一般財団法人泉佐野電力　　_</v>
      </c>
      <c r="BB115" s="52">
        <f t="shared" si="32"/>
        <v>0.437</v>
      </c>
      <c r="BD115" s="52" t="str">
        <f>IF(参照!L115="","",参照!L115)</f>
        <v>(株)いちき串木野電力</v>
      </c>
    </row>
    <row r="116" spans="47:56">
      <c r="AU116" s="52" t="str">
        <f>IF(参照!A116="","",参照!A116)</f>
        <v>A0035</v>
      </c>
      <c r="AV116" s="52" t="str">
        <f>IF(参照!B116="","",参照!B116)</f>
        <v>コスモエネルギーソリューションズ(株)</v>
      </c>
      <c r="AW116" s="52">
        <f>IF(参照!C116="","",参照!C116)</f>
        <v>3.0499999999999999E-4</v>
      </c>
      <c r="AX116" s="52" t="str">
        <f>IF(参照!D116="","",参照!D116)</f>
        <v>メニューA</v>
      </c>
      <c r="AY116" s="52">
        <f>IF(参照!E116="","",参照!E116)</f>
        <v>0</v>
      </c>
      <c r="AZ116" s="52" t="str">
        <f>IF(参照!F116="","",参照!F116)</f>
        <v>コスモエネルギーソリューションズ(株)</v>
      </c>
      <c r="BA116" s="52" t="str">
        <f>IF(参照!G116="","",参照!G116)</f>
        <v>コスモエネルギーソリューションズ(株)_メニューA</v>
      </c>
      <c r="BB116" s="52">
        <f t="shared" si="32"/>
        <v>0</v>
      </c>
      <c r="BD116" s="52" t="str">
        <f>IF(参照!L116="","",参照!L116)</f>
        <v>(株)いちたかガスワン</v>
      </c>
    </row>
    <row r="117" spans="47:56">
      <c r="AU117" s="52" t="str">
        <f>IF(参照!A117="","",参照!A117)</f>
        <v/>
      </c>
      <c r="AV117" s="52" t="str">
        <f>IF(参照!B117="","",参照!B117)</f>
        <v/>
      </c>
      <c r="AW117" s="52" t="str">
        <f>IF(参照!C117="","",参照!C117)</f>
        <v/>
      </c>
      <c r="AX117" s="52" t="str">
        <f>IF(参照!D117="","",参照!D117)</f>
        <v>メニューB(残差)</v>
      </c>
      <c r="AY117" s="52">
        <f>IF(参照!E117="","",参照!E117)</f>
        <v>6.8800000000000003E-4</v>
      </c>
      <c r="AZ117" s="52" t="str">
        <f>IF(参照!F117="","",参照!F117)</f>
        <v>コスモエネルギーソリューションズ(株)</v>
      </c>
      <c r="BA117" s="52" t="str">
        <f>IF(参照!G117="","",参照!G117)</f>
        <v>コスモエネルギーソリューションズ(株)_メニューB(残差)</v>
      </c>
      <c r="BB117" s="52">
        <f t="shared" si="32"/>
        <v>0.68800000000000006</v>
      </c>
      <c r="BD117" s="52" t="str">
        <f>IF(参照!L117="","",参照!L117)</f>
        <v>出光グリーンパワー(株)</v>
      </c>
    </row>
    <row r="118" spans="47:56">
      <c r="AU118" s="52" t="str">
        <f>IF(参照!A118="","",参照!A118)</f>
        <v/>
      </c>
      <c r="AV118" s="52" t="str">
        <f>IF(参照!B118="","",参照!B118)</f>
        <v/>
      </c>
      <c r="AW118" s="52" t="str">
        <f>IF(参照!C118="","",参照!C118)</f>
        <v/>
      </c>
      <c r="AX118" s="52" t="str">
        <f>IF(参照!D118="","",参照!D118)</f>
        <v>(参考値)事業者全体</v>
      </c>
      <c r="AY118" s="52">
        <f>IF(参照!E118="","",参照!E118)</f>
        <v>5.04E-4</v>
      </c>
      <c r="AZ118" s="52" t="str">
        <f>IF(参照!F118="","",参照!F118)</f>
        <v>コスモエネルギーソリューションズ(株)</v>
      </c>
      <c r="BA118" s="52" t="str">
        <f>IF(参照!G118="","",参照!G118)</f>
        <v>コスモエネルギーソリューションズ(株)_(参考値)事業者全体</v>
      </c>
      <c r="BB118" s="52">
        <f t="shared" si="32"/>
        <v>0.504</v>
      </c>
      <c r="BD118" s="52" t="str">
        <f>IF(参照!L118="","",参照!L118)</f>
        <v>出光興産(株)</v>
      </c>
    </row>
    <row r="119" spans="47:56">
      <c r="AU119" s="52" t="str">
        <f>IF(参照!A119="","",参照!A119)</f>
        <v>A0036</v>
      </c>
      <c r="AV119" s="52" t="str">
        <f>IF(参照!B119="","",参照!B119)</f>
        <v>(株)グリーンサークル</v>
      </c>
      <c r="AW119" s="52">
        <f>IF(参照!C119="","",参照!C119)</f>
        <v>3.8000000000000002E-5</v>
      </c>
      <c r="AX119" s="52" t="str">
        <f>IF(参照!D119="","",参照!D119)</f>
        <v/>
      </c>
      <c r="AY119" s="52">
        <f>IF(参照!E119="","",参照!E119)</f>
        <v>4.4099999999999999E-4</v>
      </c>
      <c r="AZ119" s="52" t="str">
        <f>IF(参照!F119="","",参照!F119)</f>
        <v>(株)グリーンサークル</v>
      </c>
      <c r="BA119" s="52" t="str">
        <f>IF(参照!G119="","",参照!G119)</f>
        <v>(株)グリーンサークル_</v>
      </c>
      <c r="BB119" s="52">
        <f t="shared" si="32"/>
        <v>0.441</v>
      </c>
      <c r="BD119" s="52" t="str">
        <f>IF(参照!L119="","",参照!L119)</f>
        <v>伊藤忠エネクス(株)</v>
      </c>
    </row>
    <row r="120" spans="47:56">
      <c r="AU120" s="52" t="str">
        <f>IF(参照!A120="","",参照!A120)</f>
        <v>A0037</v>
      </c>
      <c r="AV120" s="52" t="str">
        <f>IF(参照!B120="","",参照!B120)</f>
        <v>(株)ウエスト電力</v>
      </c>
      <c r="AW120" s="52">
        <f>IF(参照!C120="","",参照!C120)</f>
        <v>3.6900000000000002E-4</v>
      </c>
      <c r="AX120" s="52" t="str">
        <f>IF(参照!D120="","",参照!D120)</f>
        <v>メニューA</v>
      </c>
      <c r="AY120" s="52">
        <f>IF(参照!E120="","",参照!E120)</f>
        <v>0</v>
      </c>
      <c r="AZ120" s="52" t="str">
        <f>IF(参照!F120="","",参照!F120)</f>
        <v>(株)ウエスト電力</v>
      </c>
      <c r="BA120" s="52" t="str">
        <f>IF(参照!G120="","",参照!G120)</f>
        <v>(株)ウエスト電力_メニューA</v>
      </c>
      <c r="BB120" s="52">
        <f t="shared" si="32"/>
        <v>0</v>
      </c>
      <c r="BD120" s="52" t="str">
        <f>IF(参照!L120="","",参照!L120)</f>
        <v>伊藤忠エネクスホームライフ西日本(株)</v>
      </c>
    </row>
    <row r="121" spans="47:56">
      <c r="AU121" s="52" t="str">
        <f>IF(参照!A121="","",参照!A121)</f>
        <v/>
      </c>
      <c r="AV121" s="52" t="str">
        <f>IF(参照!B121="","",参照!B121)</f>
        <v/>
      </c>
      <c r="AW121" s="52" t="str">
        <f>IF(参照!C121="","",参照!C121)</f>
        <v/>
      </c>
      <c r="AX121" s="52" t="str">
        <f>IF(参照!D121="","",参照!D121)</f>
        <v>メニューB(残差)</v>
      </c>
      <c r="AY121" s="52">
        <f>IF(参照!E121="","",参照!E121)</f>
        <v>3.0800000000000001E-4</v>
      </c>
      <c r="AZ121" s="52" t="str">
        <f>IF(参照!F121="","",参照!F121)</f>
        <v>(株)ウエスト電力</v>
      </c>
      <c r="BA121" s="52" t="str">
        <f>IF(参照!G121="","",参照!G121)</f>
        <v>(株)ウエスト電力_メニューB(残差)</v>
      </c>
      <c r="BB121" s="52">
        <f t="shared" si="32"/>
        <v>0.308</v>
      </c>
      <c r="BD121" s="52" t="str">
        <f>IF(参照!L121="","",参照!L121)</f>
        <v>伊藤忠商事(株)</v>
      </c>
    </row>
    <row r="122" spans="47:56">
      <c r="AU122" s="52" t="str">
        <f>IF(参照!A122="","",参照!A122)</f>
        <v/>
      </c>
      <c r="AV122" s="52" t="str">
        <f>IF(参照!B122="","",参照!B122)</f>
        <v/>
      </c>
      <c r="AW122" s="52" t="str">
        <f>IF(参照!C122="","",参照!C122)</f>
        <v/>
      </c>
      <c r="AX122" s="52" t="str">
        <f>IF(参照!D122="","",参照!D122)</f>
        <v>(参考値)事業者全体</v>
      </c>
      <c r="AY122" s="52">
        <f>IF(参照!E122="","",参照!E122)</f>
        <v>3.1799999999999998E-4</v>
      </c>
      <c r="AZ122" s="52" t="str">
        <f>IF(参照!F122="","",参照!F122)</f>
        <v>(株)ウエスト電力</v>
      </c>
      <c r="BA122" s="52" t="str">
        <f>IF(参照!G122="","",参照!G122)</f>
        <v>(株)ウエスト電力_(参考値)事業者全体</v>
      </c>
      <c r="BB122" s="52">
        <f t="shared" si="32"/>
        <v>0.318</v>
      </c>
      <c r="BD122" s="52" t="str">
        <f>IF(参照!L122="","",参照!L122)</f>
        <v>伊藤忠プランテック(株)</v>
      </c>
    </row>
    <row r="123" spans="47:56">
      <c r="AU123" s="52" t="str">
        <f>IF(参照!A123="","",参照!A123)</f>
        <v>A0039</v>
      </c>
      <c r="AV123" s="52" t="str">
        <f>IF(参照!B123="","",参照!B123)</f>
        <v>北海道瓦斯(株)</v>
      </c>
      <c r="AW123" s="52">
        <f>IF(参照!C123="","",参照!C123)</f>
        <v>4.7899999999999999E-4</v>
      </c>
      <c r="AX123" s="52" t="str">
        <f>IF(参照!D123="","",参照!D123)</f>
        <v>メニューA</v>
      </c>
      <c r="AY123" s="52">
        <f>IF(参照!E123="","",参照!E123)</f>
        <v>0</v>
      </c>
      <c r="AZ123" s="52" t="str">
        <f>IF(参照!F123="","",参照!F123)</f>
        <v>北海道瓦斯(株)</v>
      </c>
      <c r="BA123" s="52" t="str">
        <f>IF(参照!G123="","",参照!G123)</f>
        <v>北海道瓦斯(株)_メニューA</v>
      </c>
      <c r="BB123" s="52">
        <f t="shared" si="32"/>
        <v>0</v>
      </c>
      <c r="BD123" s="52" t="str">
        <f>IF(参照!L123="","",参照!L123)</f>
        <v>いばらきコープ生活協同組合</v>
      </c>
    </row>
    <row r="124" spans="47:56">
      <c r="AU124" s="52" t="str">
        <f>IF(参照!A124="","",参照!A124)</f>
        <v/>
      </c>
      <c r="AV124" s="52" t="str">
        <f>IF(参照!B124="","",参照!B124)</f>
        <v/>
      </c>
      <c r="AW124" s="52" t="str">
        <f>IF(参照!C124="","",参照!C124)</f>
        <v/>
      </c>
      <c r="AX124" s="52" t="str">
        <f>IF(参照!D124="","",参照!D124)</f>
        <v>メニューB(残差)</v>
      </c>
      <c r="AY124" s="52">
        <f>IF(参照!E124="","",参照!E124)</f>
        <v>4.7899999999999999E-4</v>
      </c>
      <c r="AZ124" s="52" t="str">
        <f>IF(参照!F124="","",参照!F124)</f>
        <v>北海道瓦斯(株)</v>
      </c>
      <c r="BA124" s="52" t="str">
        <f>IF(参照!G124="","",参照!G124)</f>
        <v>北海道瓦斯(株)_メニューB(残差)</v>
      </c>
      <c r="BB124" s="52">
        <f t="shared" si="32"/>
        <v>0.47899999999999998</v>
      </c>
      <c r="BD124" s="52" t="str">
        <f>IF(参照!L124="","",参照!L124)</f>
        <v>入間ガス(株)</v>
      </c>
    </row>
    <row r="125" spans="47:56">
      <c r="AU125" s="52" t="str">
        <f>IF(参照!A125="","",参照!A125)</f>
        <v/>
      </c>
      <c r="AV125" s="52" t="str">
        <f>IF(参照!B125="","",参照!B125)</f>
        <v/>
      </c>
      <c r="AW125" s="52" t="str">
        <f>IF(参照!C125="","",参照!C125)</f>
        <v/>
      </c>
      <c r="AX125" s="52" t="str">
        <f>IF(参照!D125="","",参照!D125)</f>
        <v>(参考値)事業者全体</v>
      </c>
      <c r="AY125" s="52">
        <f>IF(参照!E125="","",参照!E125)</f>
        <v>4.6899999999999996E-4</v>
      </c>
      <c r="AZ125" s="52" t="str">
        <f>IF(参照!F125="","",参照!F125)</f>
        <v>北海道瓦斯(株)</v>
      </c>
      <c r="BA125" s="52" t="str">
        <f>IF(参照!G125="","",参照!G125)</f>
        <v>北海道瓦斯(株)_(参考値)事業者全体</v>
      </c>
      <c r="BB125" s="52">
        <f t="shared" si="32"/>
        <v>0.46899999999999997</v>
      </c>
      <c r="BD125" s="52" t="str">
        <f>IF(参照!L125="","",参照!L125)</f>
        <v>イワタニ関東(株)</v>
      </c>
    </row>
    <row r="126" spans="47:56">
      <c r="AU126" s="52" t="str">
        <f>IF(参照!A126="","",参照!A126)</f>
        <v>A0042</v>
      </c>
      <c r="AV126" s="52" t="str">
        <f>IF(参照!B126="","",参照!B126)</f>
        <v>新エネルギー開発(株)</v>
      </c>
      <c r="AW126" s="52">
        <f>IF(参照!C126="","",参照!C126)</f>
        <v>4.6999999999999999E-4</v>
      </c>
      <c r="AX126" s="52" t="str">
        <f>IF(参照!D126="","",参照!D126)</f>
        <v/>
      </c>
      <c r="AY126" s="52">
        <f>IF(参照!E126="","",参照!E126)</f>
        <v>4.5399999999999998E-4</v>
      </c>
      <c r="AZ126" s="52" t="str">
        <f>IF(参照!F126="","",参照!F126)</f>
        <v>新エネルギー開発(株)</v>
      </c>
      <c r="BA126" s="52" t="str">
        <f>IF(参照!G126="","",参照!G126)</f>
        <v>新エネルギー開発(株)_</v>
      </c>
      <c r="BB126" s="52">
        <f t="shared" si="32"/>
        <v>0.45399999999999996</v>
      </c>
      <c r="BD126" s="52" t="str">
        <f>IF(参照!L126="","",参照!L126)</f>
        <v>イワタニ首都圏(株)</v>
      </c>
    </row>
    <row r="127" spans="47:56">
      <c r="AU127" s="52" t="str">
        <f>IF(参照!A127="","",参照!A127)</f>
        <v>A0043</v>
      </c>
      <c r="AV127" s="52" t="str">
        <f>IF(参照!B127="","",参照!B127)</f>
        <v>伊藤忠エネクス(株)</v>
      </c>
      <c r="AW127" s="52" t="str">
        <f>IF(参照!C127="","",参照!C127)</f>
        <v>0.000453※</v>
      </c>
      <c r="AX127" s="52" t="str">
        <f>IF(参照!D127="","",参照!D127)</f>
        <v>メニューA</v>
      </c>
      <c r="AY127" s="52">
        <f>IF(参照!E127="","",参照!E127)</f>
        <v>3.97E-4</v>
      </c>
      <c r="AZ127" s="52" t="str">
        <f>IF(参照!F127="","",参照!F127)</f>
        <v>伊藤忠エネクス(株)</v>
      </c>
      <c r="BA127" s="52" t="str">
        <f>IF(参照!G127="","",参照!G127)</f>
        <v>伊藤忠エネクス(株)_メニューA</v>
      </c>
      <c r="BB127" s="52">
        <f t="shared" si="32"/>
        <v>0.39700000000000002</v>
      </c>
      <c r="BD127" s="52" t="str">
        <f>IF(参照!L127="","",参照!L127)</f>
        <v>イワタニセントラル北海道(株)</v>
      </c>
    </row>
    <row r="128" spans="47:56">
      <c r="AU128" s="52" t="str">
        <f>IF(参照!A128="","",参照!A128)</f>
        <v/>
      </c>
      <c r="AV128" s="52" t="str">
        <f>IF(参照!B128="","",参照!B128)</f>
        <v/>
      </c>
      <c r="AW128" s="52" t="str">
        <f>IF(参照!C128="","",参照!C128)</f>
        <v/>
      </c>
      <c r="AX128" s="52" t="str">
        <f>IF(参照!D128="","",参照!D128)</f>
        <v>メニューB</v>
      </c>
      <c r="AY128" s="52">
        <f>IF(参照!E128="","",参照!E128)</f>
        <v>3.5E-4</v>
      </c>
      <c r="AZ128" s="52" t="str">
        <f>IF(参照!F128="","",参照!F128)</f>
        <v>伊藤忠エネクス(株)</v>
      </c>
      <c r="BA128" s="52" t="str">
        <f>IF(参照!G128="","",参照!G128)</f>
        <v>伊藤忠エネクス(株)_メニューB</v>
      </c>
      <c r="BB128" s="52">
        <f t="shared" si="32"/>
        <v>0.35</v>
      </c>
      <c r="BD128" s="52" t="str">
        <f>IF(参照!L128="","",参照!L128)</f>
        <v>イワタニ東海(株)</v>
      </c>
    </row>
    <row r="129" spans="47:56">
      <c r="AU129" s="52" t="str">
        <f>IF(参照!A129="","",参照!A129)</f>
        <v/>
      </c>
      <c r="AV129" s="52" t="str">
        <f>IF(参照!B129="","",参照!B129)</f>
        <v/>
      </c>
      <c r="AW129" s="52" t="str">
        <f>IF(参照!C129="","",参照!C129)</f>
        <v/>
      </c>
      <c r="AX129" s="52" t="str">
        <f>IF(参照!D129="","",参照!D129)</f>
        <v>メニューC(残差)</v>
      </c>
      <c r="AY129" s="52">
        <f>IF(参照!E129="","",参照!E129)</f>
        <v>3.6400000000000001E-4</v>
      </c>
      <c r="AZ129" s="52" t="str">
        <f>IF(参照!F129="","",参照!F129)</f>
        <v>伊藤忠エネクス(株)</v>
      </c>
      <c r="BA129" s="52" t="str">
        <f>IF(参照!G129="","",参照!G129)</f>
        <v>伊藤忠エネクス(株)_メニューC(残差)</v>
      </c>
      <c r="BB129" s="52">
        <f t="shared" si="32"/>
        <v>0.36399999999999999</v>
      </c>
      <c r="BD129" s="52" t="str">
        <f>IF(参照!L129="","",参照!L129)</f>
        <v>イワタニ長野(株)</v>
      </c>
    </row>
    <row r="130" spans="47:56">
      <c r="AU130" s="52" t="str">
        <f>IF(参照!A130="","",参照!A130)</f>
        <v/>
      </c>
      <c r="AV130" s="52" t="str">
        <f>IF(参照!B130="","",参照!B130)</f>
        <v/>
      </c>
      <c r="AW130" s="52" t="str">
        <f>IF(参照!C130="","",参照!C130)</f>
        <v/>
      </c>
      <c r="AX130" s="52" t="str">
        <f>IF(参照!D130="","",参照!D130)</f>
        <v>(参考値)事業者全体</v>
      </c>
      <c r="AY130" s="52">
        <f>IF(参照!E130="","",参照!E130)</f>
        <v>4.6999999999999999E-4</v>
      </c>
      <c r="AZ130" s="52" t="str">
        <f>IF(参照!F130="","",参照!F130)</f>
        <v>伊藤忠エネクス(株)</v>
      </c>
      <c r="BA130" s="52" t="str">
        <f>IF(参照!G130="","",参照!G130)</f>
        <v>伊藤忠エネクス(株)_(参考値)事業者全体</v>
      </c>
      <c r="BB130" s="52">
        <f t="shared" si="32"/>
        <v>0.47</v>
      </c>
      <c r="BD130" s="52" t="str">
        <f>IF(参照!L130="","",参照!L130)</f>
        <v>イワタニ三重(株)</v>
      </c>
    </row>
    <row r="131" spans="47:56">
      <c r="AU131" s="52" t="str">
        <f>IF(参照!A131="","",参照!A131)</f>
        <v>A0045</v>
      </c>
      <c r="AV131" s="52" t="str">
        <f>IF(参照!B131="","",参照!B131)</f>
        <v>(株)Ｖ－Ｐｏｗｅｒ</v>
      </c>
      <c r="AW131" s="52">
        <f>IF(参照!C131="","",参照!C131)</f>
        <v>3.8000000000000002E-4</v>
      </c>
      <c r="AX131" s="52" t="str">
        <f>IF(参照!D131="","",参照!D131)</f>
        <v>メニューA</v>
      </c>
      <c r="AY131" s="52">
        <f>IF(参照!E131="","",参照!E131)</f>
        <v>2.72E-4</v>
      </c>
      <c r="AZ131" s="52" t="str">
        <f>IF(参照!F131="","",参照!F131)</f>
        <v>(株)Ｖ－Ｐｏｗｅｒ</v>
      </c>
      <c r="BA131" s="52" t="str">
        <f>IF(参照!G131="","",参照!G131)</f>
        <v>(株)Ｖ－Ｐｏｗｅｒ_メニューA</v>
      </c>
      <c r="BB131" s="52">
        <f t="shared" si="32"/>
        <v>0.27200000000000002</v>
      </c>
      <c r="BD131" s="52" t="str">
        <f>IF(参照!L131="","",参照!L131)</f>
        <v>(株)岩手ウッドパワー</v>
      </c>
    </row>
    <row r="132" spans="47:56">
      <c r="AU132" s="52" t="str">
        <f>IF(参照!A132="","",参照!A132)</f>
        <v/>
      </c>
      <c r="AV132" s="52" t="str">
        <f>IF(参照!B132="","",参照!B132)</f>
        <v/>
      </c>
      <c r="AW132" s="52" t="str">
        <f>IF(参照!C132="","",参照!C132)</f>
        <v/>
      </c>
      <c r="AX132" s="52" t="str">
        <f>IF(参照!D132="","",参照!D132)</f>
        <v>メニューB</v>
      </c>
      <c r="AY132" s="52">
        <f>IF(参照!E132="","",参照!E132)</f>
        <v>0</v>
      </c>
      <c r="AZ132" s="52" t="str">
        <f>IF(参照!F132="","",参照!F132)</f>
        <v>(株)Ｖ－Ｐｏｗｅｒ</v>
      </c>
      <c r="BA132" s="52" t="str">
        <f>IF(参照!G132="","",参照!G132)</f>
        <v>(株)Ｖ－Ｐｏｗｅｒ_メニューB</v>
      </c>
      <c r="BB132" s="52">
        <f t="shared" si="32"/>
        <v>0</v>
      </c>
      <c r="BD132" s="52" t="str">
        <f>IF(参照!L132="","",参照!L132)</f>
        <v>岩手電力(株)</v>
      </c>
    </row>
    <row r="133" spans="47:56">
      <c r="AU133" s="52" t="str">
        <f>IF(参照!A133="","",参照!A133)</f>
        <v/>
      </c>
      <c r="AV133" s="52" t="str">
        <f>IF(参照!B133="","",参照!B133)</f>
        <v/>
      </c>
      <c r="AW133" s="52" t="str">
        <f>IF(参照!C133="","",参照!C133)</f>
        <v/>
      </c>
      <c r="AX133" s="52" t="str">
        <f>IF(参照!D133="","",参照!D133)</f>
        <v>メニューC(残差)</v>
      </c>
      <c r="AY133" s="52">
        <f>IF(参照!E133="","",参照!E133)</f>
        <v>4.6999999999999999E-4</v>
      </c>
      <c r="AZ133" s="52" t="str">
        <f>IF(参照!F133="","",参照!F133)</f>
        <v>(株)Ｖ－Ｐｏｗｅｒ</v>
      </c>
      <c r="BA133" s="52" t="str">
        <f>IF(参照!G133="","",参照!G133)</f>
        <v>(株)Ｖ－Ｐｏｗｅｒ_メニューC(残差)</v>
      </c>
      <c r="BB133" s="52">
        <f t="shared" ref="BB133:BB196" si="33">AY133*1000</f>
        <v>0.47</v>
      </c>
      <c r="BD133" s="52" t="str">
        <f>IF(参照!L133="","",参照!L133)</f>
        <v>(株)インフォシステム</v>
      </c>
    </row>
    <row r="134" spans="47:56">
      <c r="AU134" s="52" t="str">
        <f>IF(参照!A134="","",参照!A134)</f>
        <v/>
      </c>
      <c r="AV134" s="52" t="str">
        <f>IF(参照!B134="","",参照!B134)</f>
        <v/>
      </c>
      <c r="AW134" s="52" t="str">
        <f>IF(参照!C134="","",参照!C134)</f>
        <v/>
      </c>
      <c r="AX134" s="52" t="str">
        <f>IF(参照!D134="","",参照!D134)</f>
        <v>(参考値)事業者全体</v>
      </c>
      <c r="AY134" s="52">
        <f>IF(参照!E134="","",参照!E134)</f>
        <v>4.5300000000000001E-4</v>
      </c>
      <c r="AZ134" s="52" t="str">
        <f>IF(参照!F134="","",参照!F134)</f>
        <v>(株)Ｖ－Ｐｏｗｅｒ</v>
      </c>
      <c r="BA134" s="52" t="str">
        <f>IF(参照!G134="","",参照!G134)</f>
        <v>(株)Ｖ－Ｐｏｗｅｒ_(参考値)事業者全体</v>
      </c>
      <c r="BB134" s="52">
        <f t="shared" si="33"/>
        <v>0.45300000000000001</v>
      </c>
      <c r="BD134" s="52" t="str">
        <f>IF(参照!L134="","",参照!L134)</f>
        <v>ヴィジョナリーパワー(株)</v>
      </c>
    </row>
    <row r="135" spans="47:56">
      <c r="AU135" s="52" t="str">
        <f>IF(参照!A135="","",参照!A135)</f>
        <v>A0046</v>
      </c>
      <c r="AV135" s="52" t="str">
        <f>IF(参照!B135="","",参照!B135)</f>
        <v>大和エネルギー(株)</v>
      </c>
      <c r="AW135" s="52">
        <f>IF(参照!C135="","",参照!C135)</f>
        <v>3.5599999999999998E-4</v>
      </c>
      <c r="AX135" s="52" t="str">
        <f>IF(参照!D135="","",参照!D135)</f>
        <v>メニューA</v>
      </c>
      <c r="AY135" s="52">
        <f>IF(参照!E135="","",参照!E135)</f>
        <v>0</v>
      </c>
      <c r="AZ135" s="52" t="str">
        <f>IF(参照!F135="","",参照!F135)</f>
        <v>大和エネルギー(株)</v>
      </c>
      <c r="BA135" s="52" t="str">
        <f>IF(参照!G135="","",参照!G135)</f>
        <v>大和エネルギー(株)_メニューA</v>
      </c>
      <c r="BB135" s="52">
        <f t="shared" si="33"/>
        <v>0</v>
      </c>
      <c r="BD135" s="52" t="str">
        <f>IF(参照!L135="","",参照!L135)</f>
        <v>(株)ウエスト電力</v>
      </c>
    </row>
    <row r="136" spans="47:56">
      <c r="AU136" s="52" t="str">
        <f>IF(参照!A136="","",参照!A136)</f>
        <v/>
      </c>
      <c r="AV136" s="52" t="str">
        <f>IF(参照!B136="","",参照!B136)</f>
        <v/>
      </c>
      <c r="AW136" s="52" t="str">
        <f>IF(参照!C136="","",参照!C136)</f>
        <v/>
      </c>
      <c r="AX136" s="52" t="str">
        <f>IF(参照!D136="","",参照!D136)</f>
        <v>メニューB(残差)</v>
      </c>
      <c r="AY136" s="52">
        <f>IF(参照!E136="","",参照!E136)</f>
        <v>2.9099999999999997E-4</v>
      </c>
      <c r="AZ136" s="52" t="str">
        <f>IF(参照!F136="","",参照!F136)</f>
        <v>大和エネルギー(株)</v>
      </c>
      <c r="BA136" s="52" t="str">
        <f>IF(参照!G136="","",参照!G136)</f>
        <v>大和エネルギー(株)_メニューB(残差)</v>
      </c>
      <c r="BB136" s="52">
        <f t="shared" si="33"/>
        <v>0.29099999999999998</v>
      </c>
      <c r="BD136" s="52" t="str">
        <f>IF(参照!L136="","",参照!L136)</f>
        <v>上田ガス(株)</v>
      </c>
    </row>
    <row r="137" spans="47:56">
      <c r="AU137" s="52" t="str">
        <f>IF(参照!A137="","",参照!A137)</f>
        <v/>
      </c>
      <c r="AV137" s="52" t="str">
        <f>IF(参照!B137="","",参照!B137)</f>
        <v/>
      </c>
      <c r="AW137" s="52" t="str">
        <f>IF(参照!C137="","",参照!C137)</f>
        <v/>
      </c>
      <c r="AX137" s="52" t="str">
        <f>IF(参照!D137="","",参照!D137)</f>
        <v>(参考値)事業者全体</v>
      </c>
      <c r="AY137" s="52">
        <f>IF(参照!E137="","",参照!E137)</f>
        <v>3.0199999999999997E-4</v>
      </c>
      <c r="AZ137" s="52" t="str">
        <f>IF(参照!F137="","",参照!F137)</f>
        <v>大和エネルギー(株)</v>
      </c>
      <c r="BA137" s="52" t="str">
        <f>IF(参照!G137="","",参照!G137)</f>
        <v>大和エネルギー(株)_(参考値)事業者全体</v>
      </c>
      <c r="BB137" s="52">
        <f t="shared" si="33"/>
        <v>0.30199999999999999</v>
      </c>
      <c r="BD137" s="52" t="str">
        <f>IF(参照!L137="","",参照!L137)</f>
        <v>うすきエネルギー(株)</v>
      </c>
    </row>
    <row r="138" spans="47:56">
      <c r="AU138" s="52" t="str">
        <f>IF(参照!A138="","",参照!A138)</f>
        <v>A0048</v>
      </c>
      <c r="AV138" s="52" t="str">
        <f>IF(参照!B138="","",参照!B138)</f>
        <v>大阪瓦斯(株)</v>
      </c>
      <c r="AW138" s="52">
        <f>IF(参照!C138="","",参照!C138)</f>
        <v>4.1199999999999999E-4</v>
      </c>
      <c r="AX138" s="52" t="str">
        <f>IF(参照!D138="","",参照!D138)</f>
        <v>メニューA</v>
      </c>
      <c r="AY138" s="52">
        <f>IF(参照!E138="","",参照!E138)</f>
        <v>0</v>
      </c>
      <c r="AZ138" s="52" t="str">
        <f>IF(参照!F138="","",参照!F138)</f>
        <v>大阪瓦斯(株)</v>
      </c>
      <c r="BA138" s="52" t="str">
        <f>IF(参照!G138="","",参照!G138)</f>
        <v>大阪瓦斯(株)_メニューA</v>
      </c>
      <c r="BB138" s="52">
        <f t="shared" si="33"/>
        <v>0</v>
      </c>
      <c r="BD138" s="52" t="str">
        <f>IF(参照!L138="","",参照!L138)</f>
        <v>(株)ウッドエナジー</v>
      </c>
    </row>
    <row r="139" spans="47:56">
      <c r="AU139" s="52" t="str">
        <f>IF(参照!A139="","",参照!A139)</f>
        <v/>
      </c>
      <c r="AV139" s="52" t="str">
        <f>IF(参照!B139="","",参照!B139)</f>
        <v/>
      </c>
      <c r="AW139" s="52" t="str">
        <f>IF(参照!C139="","",参照!C139)</f>
        <v/>
      </c>
      <c r="AX139" s="52" t="str">
        <f>IF(参照!D139="","",参照!D139)</f>
        <v>メニューB</v>
      </c>
      <c r="AY139" s="52">
        <f>IF(参照!E139="","",参照!E139)</f>
        <v>0</v>
      </c>
      <c r="AZ139" s="52" t="str">
        <f>IF(参照!F139="","",参照!F139)</f>
        <v>大阪瓦斯(株)</v>
      </c>
      <c r="BA139" s="52" t="str">
        <f>IF(参照!G139="","",参照!G139)</f>
        <v>大阪瓦斯(株)_メニューB</v>
      </c>
      <c r="BB139" s="52">
        <f t="shared" si="33"/>
        <v>0</v>
      </c>
      <c r="BD139" s="52" t="str">
        <f>IF(参照!L139="","",参照!L139)</f>
        <v>宇都宮ライトパワー(株)</v>
      </c>
    </row>
    <row r="140" spans="47:56">
      <c r="AU140" s="52" t="str">
        <f>IF(参照!A140="","",参照!A140)</f>
        <v/>
      </c>
      <c r="AV140" s="52" t="str">
        <f>IF(参照!B140="","",参照!B140)</f>
        <v/>
      </c>
      <c r="AW140" s="52" t="str">
        <f>IF(参照!C140="","",参照!C140)</f>
        <v/>
      </c>
      <c r="AX140" s="52" t="str">
        <f>IF(参照!D140="","",参照!D140)</f>
        <v>メニューC</v>
      </c>
      <c r="AY140" s="52">
        <f>IF(参照!E140="","",参照!E140)</f>
        <v>3.9600000000000003E-4</v>
      </c>
      <c r="AZ140" s="52" t="str">
        <f>IF(参照!F140="","",参照!F140)</f>
        <v>大阪瓦斯(株)</v>
      </c>
      <c r="BA140" s="52" t="str">
        <f>IF(参照!G140="","",参照!G140)</f>
        <v>大阪瓦斯(株)_メニューC</v>
      </c>
      <c r="BB140" s="52">
        <f t="shared" si="33"/>
        <v>0.39600000000000002</v>
      </c>
      <c r="BD140" s="52" t="str">
        <f>IF(参照!L140="","",参照!L140)</f>
        <v>うべ未来エネルギー(株)</v>
      </c>
    </row>
    <row r="141" spans="47:56">
      <c r="AU141" s="52" t="str">
        <f>IF(参照!A141="","",参照!A141)</f>
        <v/>
      </c>
      <c r="AV141" s="52" t="str">
        <f>IF(参照!B141="","",参照!B141)</f>
        <v/>
      </c>
      <c r="AW141" s="52" t="str">
        <f>IF(参照!C141="","",参照!C141)</f>
        <v/>
      </c>
      <c r="AX141" s="52" t="str">
        <f>IF(参照!D141="","",参照!D141)</f>
        <v>メニューD(残差)</v>
      </c>
      <c r="AY141" s="52">
        <f>IF(参照!E141="","",参照!E141)</f>
        <v>4.5800000000000002E-4</v>
      </c>
      <c r="AZ141" s="52" t="str">
        <f>IF(参照!F141="","",参照!F141)</f>
        <v>大阪瓦斯(株)</v>
      </c>
      <c r="BA141" s="52" t="str">
        <f>IF(参照!G141="","",参照!G141)</f>
        <v>大阪瓦斯(株)_メニューD(残差)</v>
      </c>
      <c r="BB141" s="52">
        <f t="shared" si="33"/>
        <v>0.45800000000000002</v>
      </c>
      <c r="BD141" s="52" t="str">
        <f>IF(参照!L141="","",参照!L141)</f>
        <v>エア・ウォーター(株)</v>
      </c>
    </row>
    <row r="142" spans="47:56">
      <c r="AU142" s="52" t="str">
        <f>IF(参照!A142="","",参照!A142)</f>
        <v/>
      </c>
      <c r="AV142" s="52" t="str">
        <f>IF(参照!B142="","",参照!B142)</f>
        <v/>
      </c>
      <c r="AW142" s="52" t="str">
        <f>IF(参照!C142="","",参照!C142)</f>
        <v/>
      </c>
      <c r="AX142" s="52" t="str">
        <f>IF(参照!D142="","",参照!D142)</f>
        <v>(参考値)事業者全体</v>
      </c>
      <c r="AY142" s="52">
        <f>IF(参照!E142="","",参照!E142)</f>
        <v>4.2099999999999999E-4</v>
      </c>
      <c r="AZ142" s="52" t="str">
        <f>IF(参照!F142="","",参照!F142)</f>
        <v>大阪瓦斯(株)</v>
      </c>
      <c r="BA142" s="52" t="str">
        <f>IF(参照!G142="","",参照!G142)</f>
        <v>大阪瓦斯(株)_(参考値)事業者全体</v>
      </c>
      <c r="BB142" s="52">
        <f t="shared" si="33"/>
        <v>0.42099999999999999</v>
      </c>
      <c r="BD142" s="52" t="str">
        <f>IF(参照!L142="","",参照!L142)</f>
        <v>エア・ウォーター・ライフソリューション(株)(旧：エア・ウォーター北海道(株))</v>
      </c>
    </row>
    <row r="143" spans="47:56">
      <c r="AU143" s="52" t="str">
        <f>IF(参照!A143="","",参照!A143)</f>
        <v>A0049</v>
      </c>
      <c r="AV143" s="52" t="str">
        <f>IF(参照!B143="","",参照!B143)</f>
        <v>エフビットコミュニケーションズ(株)　</v>
      </c>
      <c r="AW143" s="52">
        <f>IF(参照!C143="","",参照!C143)</f>
        <v>4.5800000000000002E-4</v>
      </c>
      <c r="AX143" s="52" t="str">
        <f>IF(参照!D143="","",参照!D143)</f>
        <v>メニューA</v>
      </c>
      <c r="AY143" s="52">
        <f>IF(参照!E143="","",参照!E143)</f>
        <v>2.4800000000000001E-4</v>
      </c>
      <c r="AZ143" s="52" t="str">
        <f>IF(参照!F143="","",参照!F143)</f>
        <v>エフビットコミュニケーションズ(株)　</v>
      </c>
      <c r="BA143" s="52" t="str">
        <f>IF(参照!G143="","",参照!G143)</f>
        <v>エフビットコミュニケーションズ(株)　_メニューA</v>
      </c>
      <c r="BB143" s="52">
        <f t="shared" si="33"/>
        <v>0.248</v>
      </c>
      <c r="BD143" s="52" t="str">
        <f>IF(参照!L143="","",参照!L143)</f>
        <v>(株)エイチティーピー</v>
      </c>
    </row>
    <row r="144" spans="47:56">
      <c r="AU144" s="52" t="str">
        <f>IF(参照!A144="","",参照!A144)</f>
        <v/>
      </c>
      <c r="AV144" s="52" t="str">
        <f>IF(参照!B144="","",参照!B144)</f>
        <v/>
      </c>
      <c r="AW144" s="52" t="str">
        <f>IF(参照!C144="","",参照!C144)</f>
        <v/>
      </c>
      <c r="AX144" s="52" t="str">
        <f>IF(参照!D144="","",参照!D144)</f>
        <v>メニューB</v>
      </c>
      <c r="AY144" s="52">
        <f>IF(参照!E144="","",参照!E144)</f>
        <v>0</v>
      </c>
      <c r="AZ144" s="52" t="str">
        <f>IF(参照!F144="","",参照!F144)</f>
        <v>エフビットコミュニケーションズ(株)　</v>
      </c>
      <c r="BA144" s="52" t="str">
        <f>IF(参照!G144="","",参照!G144)</f>
        <v>エフビットコミュニケーションズ(株)　_メニューB</v>
      </c>
      <c r="BB144" s="52">
        <f t="shared" si="33"/>
        <v>0</v>
      </c>
      <c r="BD144" s="52" t="str">
        <f>IF(参照!L144="","",参照!L144)</f>
        <v>(株)エーコープサービス</v>
      </c>
    </row>
    <row r="145" spans="47:56">
      <c r="AU145" s="52" t="str">
        <f>IF(参照!A145="","",参照!A145)</f>
        <v/>
      </c>
      <c r="AV145" s="52" t="str">
        <f>IF(参照!B145="","",参照!B145)</f>
        <v/>
      </c>
      <c r="AW145" s="52" t="str">
        <f>IF(参照!C145="","",参照!C145)</f>
        <v/>
      </c>
      <c r="AX145" s="52" t="str">
        <f>IF(参照!D145="","",参照!D145)</f>
        <v>メニューC(残差)</v>
      </c>
      <c r="AY145" s="52">
        <f>IF(参照!E145="","",参照!E145)</f>
        <v>5.2800000000000004E-4</v>
      </c>
      <c r="AZ145" s="52" t="str">
        <f>IF(参照!F145="","",参照!F145)</f>
        <v>エフビットコミュニケーションズ(株)　</v>
      </c>
      <c r="BA145" s="52" t="str">
        <f>IF(参照!G145="","",参照!G145)</f>
        <v>エフビットコミュニケーションズ(株)　_メニューC(残差)</v>
      </c>
      <c r="BB145" s="52">
        <f t="shared" si="33"/>
        <v>0.52800000000000002</v>
      </c>
      <c r="BD145" s="52" t="str">
        <f>IF(参照!L145="","",参照!L145)</f>
        <v>(株)エージーピー　</v>
      </c>
    </row>
    <row r="146" spans="47:56">
      <c r="AU146" s="52" t="str">
        <f>IF(参照!A146="","",参照!A146)</f>
        <v/>
      </c>
      <c r="AV146" s="52" t="str">
        <f>IF(参照!B146="","",参照!B146)</f>
        <v/>
      </c>
      <c r="AW146" s="52" t="str">
        <f>IF(参照!C146="","",参照!C146)</f>
        <v/>
      </c>
      <c r="AX146" s="52" t="str">
        <f>IF(参照!D146="","",参照!D146)</f>
        <v>(参考値)事業者全体</v>
      </c>
      <c r="AY146" s="52">
        <f>IF(参照!E146="","",参照!E146)</f>
        <v>4.7699999999999999E-4</v>
      </c>
      <c r="AZ146" s="52" t="str">
        <f>IF(参照!F146="","",参照!F146)</f>
        <v>エフビットコミュニケーションズ(株)　</v>
      </c>
      <c r="BA146" s="52" t="str">
        <f>IF(参照!G146="","",参照!G146)</f>
        <v>エフビットコミュニケーションズ(株)　_(参考値)事業者全体</v>
      </c>
      <c r="BB146" s="52">
        <f t="shared" si="33"/>
        <v>0.47699999999999998</v>
      </c>
      <c r="BD146" s="52" t="str">
        <f>IF(参照!L146="","",参照!L146)</f>
        <v>(株)エコア</v>
      </c>
    </row>
    <row r="147" spans="47:56">
      <c r="AU147" s="52" t="str">
        <f>IF(参照!A147="","",参照!A147)</f>
        <v>A0050</v>
      </c>
      <c r="AV147" s="52" t="str">
        <f>IF(参照!B147="","",参照!B147)</f>
        <v>ＥＮＥＯＳ(株)</v>
      </c>
      <c r="AW147" s="52">
        <f>IF(参照!C147="","",参照!C147)</f>
        <v>4.06E-4</v>
      </c>
      <c r="AX147" s="52" t="str">
        <f>IF(参照!D147="","",参照!D147)</f>
        <v>メニューA</v>
      </c>
      <c r="AY147" s="52">
        <f>IF(参照!E147="","",参照!E147)</f>
        <v>0</v>
      </c>
      <c r="AZ147" s="52" t="str">
        <f>IF(参照!F147="","",参照!F147)</f>
        <v>ＥＮＥＯＳ(株)</v>
      </c>
      <c r="BA147" s="52" t="str">
        <f>IF(参照!G147="","",参照!G147)</f>
        <v>ＥＮＥＯＳ(株)_メニューA</v>
      </c>
      <c r="BB147" s="52">
        <f t="shared" si="33"/>
        <v>0</v>
      </c>
      <c r="BD147" s="52" t="str">
        <f>IF(参照!L147="","",参照!L147)</f>
        <v>(株)エコスタイル</v>
      </c>
    </row>
    <row r="148" spans="47:56">
      <c r="AU148" s="52" t="str">
        <f>IF(参照!A148="","",参照!A148)</f>
        <v/>
      </c>
      <c r="AV148" s="52" t="str">
        <f>IF(参照!B148="","",参照!B148)</f>
        <v/>
      </c>
      <c r="AW148" s="52" t="str">
        <f>IF(参照!C148="","",参照!C148)</f>
        <v/>
      </c>
      <c r="AX148" s="52" t="str">
        <f>IF(参照!D148="","",参照!D148)</f>
        <v>メニューB</v>
      </c>
      <c r="AY148" s="52">
        <f>IF(参照!E148="","",参照!E148)</f>
        <v>0</v>
      </c>
      <c r="AZ148" s="52" t="str">
        <f>IF(参照!F148="","",参照!F148)</f>
        <v>ＥＮＥＯＳ(株)</v>
      </c>
      <c r="BA148" s="52" t="str">
        <f>IF(参照!G148="","",参照!G148)</f>
        <v>ＥＮＥＯＳ(株)_メニューB</v>
      </c>
      <c r="BB148" s="52">
        <f t="shared" si="33"/>
        <v>0</v>
      </c>
      <c r="BD148" s="52" t="str">
        <f>IF(参照!L148="","",参照!L148)</f>
        <v>(株)エコログ</v>
      </c>
    </row>
    <row r="149" spans="47:56">
      <c r="AU149" s="52" t="str">
        <f>IF(参照!A149="","",参照!A149)</f>
        <v/>
      </c>
      <c r="AV149" s="52" t="str">
        <f>IF(参照!B149="","",参照!B149)</f>
        <v/>
      </c>
      <c r="AW149" s="52" t="str">
        <f>IF(参照!C149="","",参照!C149)</f>
        <v/>
      </c>
      <c r="AX149" s="52" t="str">
        <f>IF(参照!D149="","",参照!D149)</f>
        <v>メニューC</v>
      </c>
      <c r="AY149" s="52">
        <f>IF(参照!E149="","",参照!E149)</f>
        <v>0</v>
      </c>
      <c r="AZ149" s="52" t="str">
        <f>IF(参照!F149="","",参照!F149)</f>
        <v>ＥＮＥＯＳ(株)</v>
      </c>
      <c r="BA149" s="52" t="str">
        <f>IF(参照!G149="","",参照!G149)</f>
        <v>ＥＮＥＯＳ(株)_メニューC</v>
      </c>
      <c r="BB149" s="52">
        <f t="shared" si="33"/>
        <v>0</v>
      </c>
      <c r="BD149" s="52" t="str">
        <f>IF(参照!L149="","",参照!L149)</f>
        <v>(株)エスエナジー</v>
      </c>
    </row>
    <row r="150" spans="47:56">
      <c r="AU150" s="52" t="str">
        <f>IF(参照!A150="","",参照!A150)</f>
        <v/>
      </c>
      <c r="AV150" s="52" t="str">
        <f>IF(参照!B150="","",参照!B150)</f>
        <v/>
      </c>
      <c r="AW150" s="52" t="str">
        <f>IF(参照!C150="","",参照!C150)</f>
        <v/>
      </c>
      <c r="AX150" s="52" t="str">
        <f>IF(参照!D150="","",参照!D150)</f>
        <v>メニューD(残差)</v>
      </c>
      <c r="AY150" s="52">
        <f>IF(参照!E150="","",参照!E150)</f>
        <v>4.5199999999999998E-4</v>
      </c>
      <c r="AZ150" s="52" t="str">
        <f>IF(参照!F150="","",参照!F150)</f>
        <v>ＥＮＥＯＳ(株)</v>
      </c>
      <c r="BA150" s="52" t="str">
        <f>IF(参照!G150="","",参照!G150)</f>
        <v>ＥＮＥＯＳ(株)_メニューD(残差)</v>
      </c>
      <c r="BB150" s="52">
        <f t="shared" si="33"/>
        <v>0.45199999999999996</v>
      </c>
      <c r="BD150" s="52" t="str">
        <f>IF(参照!L150="","",参照!L150)</f>
        <v>(株)エスケーエナジー</v>
      </c>
    </row>
    <row r="151" spans="47:56">
      <c r="AU151" s="52" t="str">
        <f>IF(参照!A151="","",参照!A151)</f>
        <v/>
      </c>
      <c r="AV151" s="52" t="str">
        <f>IF(参照!B151="","",参照!B151)</f>
        <v/>
      </c>
      <c r="AW151" s="52" t="str">
        <f>IF(参照!C151="","",参照!C151)</f>
        <v/>
      </c>
      <c r="AX151" s="52" t="str">
        <f>IF(参照!D151="","",参照!D151)</f>
        <v>(参考値)事業者全体</v>
      </c>
      <c r="AY151" s="52">
        <f>IF(参照!E151="","",参照!E151)</f>
        <v>4.7699999999999999E-4</v>
      </c>
      <c r="AZ151" s="52" t="str">
        <f>IF(参照!F151="","",参照!F151)</f>
        <v>ＥＮＥＯＳ(株)</v>
      </c>
      <c r="BA151" s="52" t="str">
        <f>IF(参照!G151="","",参照!G151)</f>
        <v>ＥＮＥＯＳ(株)_(参考値)事業者全体</v>
      </c>
      <c r="BB151" s="52">
        <f t="shared" si="33"/>
        <v>0.47699999999999998</v>
      </c>
      <c r="BD151" s="52" t="str">
        <f>IF(参照!L151="","",参照!L151)</f>
        <v>越後天然ガス(株)</v>
      </c>
    </row>
    <row r="152" spans="47:56">
      <c r="AU152" s="52" t="str">
        <f>IF(参照!A152="","",参照!A152)</f>
        <v>A0051</v>
      </c>
      <c r="AV152" s="52" t="str">
        <f>IF(参照!B152="","",参照!B152)</f>
        <v>真庭バイオエネルギー(株)</v>
      </c>
      <c r="AW152" s="52">
        <f>IF(参照!C152="","",参照!C152)</f>
        <v>5.0000000000000002E-5</v>
      </c>
      <c r="AX152" s="52" t="str">
        <f>IF(参照!D152="","",参照!D152)</f>
        <v/>
      </c>
      <c r="AY152" s="52">
        <f>IF(参照!E152="","",参照!E152)</f>
        <v>4.6200000000000001E-4</v>
      </c>
      <c r="AZ152" s="52" t="str">
        <f>IF(参照!F152="","",参照!F152)</f>
        <v>真庭バイオエネルギー(株)</v>
      </c>
      <c r="BA152" s="52" t="str">
        <f>IF(参照!G152="","",参照!G152)</f>
        <v>真庭バイオエネルギー(株)_</v>
      </c>
      <c r="BB152" s="52">
        <f t="shared" si="33"/>
        <v>0.46200000000000002</v>
      </c>
      <c r="BD152" s="52" t="str">
        <f>IF(参照!L152="","",参照!L152)</f>
        <v>エッセンシャルエナジー(株)</v>
      </c>
    </row>
    <row r="153" spans="47:56">
      <c r="AU153" s="52" t="str">
        <f>IF(参照!A153="","",参照!A153)</f>
        <v>A0052</v>
      </c>
      <c r="AV153" s="52" t="str">
        <f>IF(参照!B153="","",参照!B153)</f>
        <v>三井物産(株)</v>
      </c>
      <c r="AW153" s="52" t="str">
        <f>IF(参照!C153="","",参照!C153)</f>
        <v>0.000453※</v>
      </c>
      <c r="AX153" s="52" t="str">
        <f>IF(参照!D153="","",参照!D153)</f>
        <v>メニューA</v>
      </c>
      <c r="AY153" s="52">
        <f>IF(参照!E153="","",参照!E153)</f>
        <v>0</v>
      </c>
      <c r="AZ153" s="52" t="str">
        <f>IF(参照!F153="","",参照!F153)</f>
        <v>三井物産(株)</v>
      </c>
      <c r="BA153" s="52" t="str">
        <f>IF(参照!G153="","",参照!G153)</f>
        <v>三井物産(株)_メニューA</v>
      </c>
      <c r="BB153" s="52">
        <f t="shared" si="33"/>
        <v>0</v>
      </c>
      <c r="BD153" s="52" t="str">
        <f>IF(参照!L153="","",参照!L153)</f>
        <v>(株)エナネス</v>
      </c>
    </row>
    <row r="154" spans="47:56">
      <c r="AU154" s="52" t="str">
        <f>IF(参照!A154="","",参照!A154)</f>
        <v/>
      </c>
      <c r="AV154" s="52" t="str">
        <f>IF(参照!B154="","",参照!B154)</f>
        <v/>
      </c>
      <c r="AW154" s="52" t="str">
        <f>IF(参照!C154="","",参照!C154)</f>
        <v/>
      </c>
      <c r="AX154" s="52" t="str">
        <f>IF(参照!D154="","",参照!D154)</f>
        <v>メニューB</v>
      </c>
      <c r="AY154" s="52">
        <f>IF(参照!E154="","",参照!E154)</f>
        <v>2.7300000000000002E-4</v>
      </c>
      <c r="AZ154" s="52" t="str">
        <f>IF(参照!F154="","",参照!F154)</f>
        <v>三井物産(株)</v>
      </c>
      <c r="BA154" s="52" t="str">
        <f>IF(参照!G154="","",参照!G154)</f>
        <v>三井物産(株)_メニューB</v>
      </c>
      <c r="BB154" s="52">
        <f t="shared" si="33"/>
        <v>0.27300000000000002</v>
      </c>
      <c r="BD154" s="52" t="str">
        <f>IF(参照!L154="","",参照!L154)</f>
        <v>(株)エナリス・パワー・マーケティング</v>
      </c>
    </row>
    <row r="155" spans="47:56">
      <c r="AU155" s="52" t="str">
        <f>IF(参照!A155="","",参照!A155)</f>
        <v/>
      </c>
      <c r="AV155" s="52" t="str">
        <f>IF(参照!B155="","",参照!B155)</f>
        <v/>
      </c>
      <c r="AW155" s="52" t="str">
        <f>IF(参照!C155="","",参照!C155)</f>
        <v/>
      </c>
      <c r="AX155" s="52" t="str">
        <f>IF(参照!D155="","",参照!D155)</f>
        <v>メニューC(残差)</v>
      </c>
      <c r="AY155" s="52">
        <f>IF(参照!E155="","",参照!E155)</f>
        <v>6.7599999999999995E-4</v>
      </c>
      <c r="AZ155" s="52" t="str">
        <f>IF(参照!F155="","",参照!F155)</f>
        <v>三井物産(株)</v>
      </c>
      <c r="BA155" s="52" t="str">
        <f>IF(参照!G155="","",参照!G155)</f>
        <v>三井物産(株)_メニューC(残差)</v>
      </c>
      <c r="BB155" s="52">
        <f t="shared" si="33"/>
        <v>0.67599999999999993</v>
      </c>
      <c r="BD155" s="52" t="str">
        <f>IF(参照!L155="","",参照!L155)</f>
        <v>(株)エネアーク関西</v>
      </c>
    </row>
    <row r="156" spans="47:56">
      <c r="AU156" s="52" t="str">
        <f>IF(参照!A156="","",参照!A156)</f>
        <v/>
      </c>
      <c r="AV156" s="52" t="str">
        <f>IF(参照!B156="","",参照!B156)</f>
        <v/>
      </c>
      <c r="AW156" s="52" t="str">
        <f>IF(参照!C156="","",参照!C156)</f>
        <v/>
      </c>
      <c r="AX156" s="52" t="str">
        <f>IF(参照!D156="","",参照!D156)</f>
        <v>(参考値)事業者全体</v>
      </c>
      <c r="AY156" s="52">
        <f>IF(参照!E156="","",参照!E156)</f>
        <v>9.0200000000000002E-4</v>
      </c>
      <c r="AZ156" s="52" t="str">
        <f>IF(参照!F156="","",参照!F156)</f>
        <v>三井物産(株)</v>
      </c>
      <c r="BA156" s="52" t="str">
        <f>IF(参照!G156="","",参照!G156)</f>
        <v>三井物産(株)_(参考値)事業者全体</v>
      </c>
      <c r="BB156" s="52">
        <f t="shared" si="33"/>
        <v>0.90200000000000002</v>
      </c>
      <c r="BD156" s="52" t="str">
        <f>IF(参照!L156="","",参照!L156)</f>
        <v>(株)エネアーク関東</v>
      </c>
    </row>
    <row r="157" spans="47:56">
      <c r="AU157" s="52" t="str">
        <f>IF(参照!A157="","",参照!A157)</f>
        <v>A0053</v>
      </c>
      <c r="AV157" s="52" t="str">
        <f>IF(参照!B157="","",参照!B157)</f>
        <v>オリックス(株)</v>
      </c>
      <c r="AW157" s="52">
        <f>IF(参照!C157="","",参照!C157)</f>
        <v>5.22E-4</v>
      </c>
      <c r="AX157" s="52" t="str">
        <f>IF(参照!D157="","",参照!D157)</f>
        <v>メニューA</v>
      </c>
      <c r="AY157" s="52">
        <f>IF(参照!E157="","",参照!E157)</f>
        <v>3.9899999999999999E-4</v>
      </c>
      <c r="AZ157" s="52" t="str">
        <f>IF(参照!F157="","",参照!F157)</f>
        <v>オリックス(株)</v>
      </c>
      <c r="BA157" s="52" t="str">
        <f>IF(参照!G157="","",参照!G157)</f>
        <v>オリックス(株)_メニューA</v>
      </c>
      <c r="BB157" s="52">
        <f t="shared" si="33"/>
        <v>0.39900000000000002</v>
      </c>
      <c r="BD157" s="52" t="str">
        <f>IF(参照!L157="","",参照!L157)</f>
        <v>(株)エネウィル(旧：ＪＡＧ国際エナジー(株))</v>
      </c>
    </row>
    <row r="158" spans="47:56">
      <c r="AU158" s="52" t="str">
        <f>IF(参照!A158="","",参照!A158)</f>
        <v/>
      </c>
      <c r="AV158" s="52" t="str">
        <f>IF(参照!B158="","",参照!B158)</f>
        <v/>
      </c>
      <c r="AW158" s="52" t="str">
        <f>IF(参照!C158="","",参照!C158)</f>
        <v/>
      </c>
      <c r="AX158" s="52" t="str">
        <f>IF(参照!D158="","",参照!D158)</f>
        <v>メニューB</v>
      </c>
      <c r="AY158" s="52">
        <f>IF(参照!E158="","",参照!E158)</f>
        <v>2.99E-4</v>
      </c>
      <c r="AZ158" s="52" t="str">
        <f>IF(参照!F158="","",参照!F158)</f>
        <v>オリックス(株)</v>
      </c>
      <c r="BA158" s="52" t="str">
        <f>IF(参照!G158="","",参照!G158)</f>
        <v>オリックス(株)_メニューB</v>
      </c>
      <c r="BB158" s="52">
        <f t="shared" si="33"/>
        <v>0.29899999999999999</v>
      </c>
      <c r="BD158" s="52" t="str">
        <f>IF(参照!L158="","",参照!L158)</f>
        <v>(株)エネクスライフサービス</v>
      </c>
    </row>
    <row r="159" spans="47:56">
      <c r="AU159" s="52" t="str">
        <f>IF(参照!A159="","",参照!A159)</f>
        <v/>
      </c>
      <c r="AV159" s="52" t="str">
        <f>IF(参照!B159="","",参照!B159)</f>
        <v/>
      </c>
      <c r="AW159" s="52" t="str">
        <f>IF(参照!C159="","",参照!C159)</f>
        <v/>
      </c>
      <c r="AX159" s="52" t="str">
        <f>IF(参照!D159="","",参照!D159)</f>
        <v>メニューC</v>
      </c>
      <c r="AY159" s="52">
        <f>IF(参照!E159="","",参照!E159)</f>
        <v>1.9900000000000001E-4</v>
      </c>
      <c r="AZ159" s="52" t="str">
        <f>IF(参照!F159="","",参照!F159)</f>
        <v>オリックス(株)</v>
      </c>
      <c r="BA159" s="52" t="str">
        <f>IF(参照!G159="","",参照!G159)</f>
        <v>オリックス(株)_メニューC</v>
      </c>
      <c r="BB159" s="52">
        <f t="shared" si="33"/>
        <v>0.19900000000000001</v>
      </c>
      <c r="BD159" s="52" t="str">
        <f>IF(参照!L159="","",参照!L159)</f>
        <v>(株)エネクル(旧：堀川産業(株))</v>
      </c>
    </row>
    <row r="160" spans="47:56">
      <c r="AU160" s="52" t="str">
        <f>IF(参照!A160="","",参照!A160)</f>
        <v/>
      </c>
      <c r="AV160" s="52" t="str">
        <f>IF(参照!B160="","",参照!B160)</f>
        <v/>
      </c>
      <c r="AW160" s="52" t="str">
        <f>IF(参照!C160="","",参照!C160)</f>
        <v/>
      </c>
      <c r="AX160" s="52" t="str">
        <f>IF(参照!D160="","",参照!D160)</f>
        <v>メニューD</v>
      </c>
      <c r="AY160" s="52">
        <f>IF(参照!E160="","",参照!E160)</f>
        <v>0</v>
      </c>
      <c r="AZ160" s="52" t="str">
        <f>IF(参照!F160="","",参照!F160)</f>
        <v>オリックス(株)</v>
      </c>
      <c r="BA160" s="52" t="str">
        <f>IF(参照!G160="","",参照!G160)</f>
        <v>オリックス(株)_メニューD</v>
      </c>
      <c r="BB160" s="52">
        <f t="shared" si="33"/>
        <v>0</v>
      </c>
      <c r="BD160" s="52" t="str">
        <f>IF(参照!L160="","",参照!L160)</f>
        <v>エネサーブ(株)</v>
      </c>
    </row>
    <row r="161" spans="47:56">
      <c r="AU161" s="52" t="str">
        <f>IF(参照!A161="","",参照!A161)</f>
        <v/>
      </c>
      <c r="AV161" s="52" t="str">
        <f>IF(参照!B161="","",参照!B161)</f>
        <v/>
      </c>
      <c r="AW161" s="52" t="str">
        <f>IF(参照!C161="","",参照!C161)</f>
        <v/>
      </c>
      <c r="AX161" s="52" t="str">
        <f>IF(参照!D161="","",参照!D161)</f>
        <v>メニューE</v>
      </c>
      <c r="AY161" s="52">
        <f>IF(参照!E161="","",参照!E161)</f>
        <v>4.4999999999999999E-4</v>
      </c>
      <c r="AZ161" s="52" t="str">
        <f>IF(参照!F161="","",参照!F161)</f>
        <v>オリックス(株)</v>
      </c>
      <c r="BA161" s="52" t="str">
        <f>IF(参照!G161="","",参照!G161)</f>
        <v>オリックス(株)_メニューE</v>
      </c>
      <c r="BB161" s="52">
        <f t="shared" si="33"/>
        <v>0.45</v>
      </c>
      <c r="BD161" s="52" t="str">
        <f>IF(参照!L161="","",参照!L161)</f>
        <v>(株)エネサンス関東</v>
      </c>
    </row>
    <row r="162" spans="47:56">
      <c r="AU162" s="52" t="str">
        <f>IF(参照!A162="","",参照!A162)</f>
        <v/>
      </c>
      <c r="AV162" s="52" t="str">
        <f>IF(参照!B162="","",参照!B162)</f>
        <v/>
      </c>
      <c r="AW162" s="52" t="str">
        <f>IF(参照!C162="","",参照!C162)</f>
        <v/>
      </c>
      <c r="AX162" s="52" t="str">
        <f>IF(参照!D162="","",参照!D162)</f>
        <v>メニューF</v>
      </c>
      <c r="AY162" s="52">
        <f>IF(参照!E162="","",参照!E162)</f>
        <v>3.1500000000000001E-4</v>
      </c>
      <c r="AZ162" s="52" t="str">
        <f>IF(参照!F162="","",参照!F162)</f>
        <v>オリックス(株)</v>
      </c>
      <c r="BA162" s="52" t="str">
        <f>IF(参照!G162="","",参照!G162)</f>
        <v>オリックス(株)_メニューF</v>
      </c>
      <c r="BB162" s="52">
        <f t="shared" si="33"/>
        <v>0.315</v>
      </c>
      <c r="BD162" s="52" t="str">
        <f>IF(参照!L162="","",参照!L162)</f>
        <v>エネックス(株)</v>
      </c>
    </row>
    <row r="163" spans="47:56">
      <c r="AU163" s="52" t="str">
        <f>IF(参照!A163="","",参照!A163)</f>
        <v/>
      </c>
      <c r="AV163" s="52" t="str">
        <f>IF(参照!B163="","",参照!B163)</f>
        <v/>
      </c>
      <c r="AW163" s="52" t="str">
        <f>IF(参照!C163="","",参照!C163)</f>
        <v/>
      </c>
      <c r="AX163" s="52" t="str">
        <f>IF(参照!D163="","",参照!D163)</f>
        <v>メニューG</v>
      </c>
      <c r="AY163" s="52">
        <f>IF(参照!E163="","",参照!E163)</f>
        <v>2.3499999999999999E-4</v>
      </c>
      <c r="AZ163" s="52" t="str">
        <f>IF(参照!F163="","",参照!F163)</f>
        <v>オリックス(株)</v>
      </c>
      <c r="BA163" s="52" t="str">
        <f>IF(参照!G163="","",参照!G163)</f>
        <v>オリックス(株)_メニューG</v>
      </c>
      <c r="BB163" s="52">
        <f t="shared" si="33"/>
        <v>0.23499999999999999</v>
      </c>
      <c r="BD163" s="52" t="str">
        <f>IF(参照!L163="","",参照!L163)</f>
        <v>(株)エネット</v>
      </c>
    </row>
    <row r="164" spans="47:56">
      <c r="AU164" s="52" t="str">
        <f>IF(参照!A164="","",参照!A164)</f>
        <v/>
      </c>
      <c r="AV164" s="52" t="str">
        <f>IF(参照!B164="","",参照!B164)</f>
        <v/>
      </c>
      <c r="AW164" s="52" t="str">
        <f>IF(参照!C164="","",参照!C164)</f>
        <v/>
      </c>
      <c r="AX164" s="52" t="str">
        <f>IF(参照!D164="","",参照!D164)</f>
        <v>メニューH(残差)</v>
      </c>
      <c r="AY164" s="52">
        <f>IF(参照!E164="","",参照!E164)</f>
        <v>7.3399999999999995E-4</v>
      </c>
      <c r="AZ164" s="52" t="str">
        <f>IF(参照!F164="","",参照!F164)</f>
        <v>オリックス(株)</v>
      </c>
      <c r="BA164" s="52" t="str">
        <f>IF(参照!G164="","",参照!G164)</f>
        <v>オリックス(株)_メニューH(残差)</v>
      </c>
      <c r="BB164" s="52">
        <f t="shared" si="33"/>
        <v>0.73399999999999999</v>
      </c>
      <c r="BD164" s="52" t="str">
        <f>IF(参照!L164="","",参照!L164)</f>
        <v>エネトレード(株)</v>
      </c>
    </row>
    <row r="165" spans="47:56">
      <c r="AU165" s="52" t="str">
        <f>IF(参照!A165="","",参照!A165)</f>
        <v/>
      </c>
      <c r="AV165" s="52" t="str">
        <f>IF(参照!B165="","",参照!B165)</f>
        <v/>
      </c>
      <c r="AW165" s="52" t="str">
        <f>IF(参照!C165="","",参照!C165)</f>
        <v/>
      </c>
      <c r="AX165" s="52" t="str">
        <f>IF(参照!D165="","",参照!D165)</f>
        <v>(参考値)事業者全体</v>
      </c>
      <c r="AY165" s="52">
        <f>IF(参照!E165="","",参照!E165)</f>
        <v>5.2700000000000002E-4</v>
      </c>
      <c r="AZ165" s="52" t="str">
        <f>IF(参照!F165="","",参照!F165)</f>
        <v>オリックス(株)</v>
      </c>
      <c r="BA165" s="52" t="str">
        <f>IF(参照!G165="","",参照!G165)</f>
        <v>オリックス(株)_(参考値)事業者全体</v>
      </c>
      <c r="BB165" s="52">
        <f t="shared" si="33"/>
        <v>0.52700000000000002</v>
      </c>
      <c r="BD165" s="52" t="str">
        <f>IF(参照!L165="","",参照!L165)</f>
        <v>(株)エネ・ビジョン</v>
      </c>
    </row>
    <row r="166" spans="47:56">
      <c r="AU166" s="52" t="str">
        <f>IF(参照!A166="","",参照!A166)</f>
        <v>A0054</v>
      </c>
      <c r="AV166" s="52" t="str">
        <f>IF(参照!B166="","",参照!B166)</f>
        <v>(株)エネサンス関東</v>
      </c>
      <c r="AW166" s="52">
        <f>IF(参照!C166="","",参照!C166)</f>
        <v>5.1900000000000004E-4</v>
      </c>
      <c r="AX166" s="52" t="str">
        <f>IF(参照!D166="","",参照!D166)</f>
        <v/>
      </c>
      <c r="AY166" s="52">
        <f>IF(参照!E166="","",参照!E166)</f>
        <v>4.6299999999999998E-4</v>
      </c>
      <c r="AZ166" s="52" t="str">
        <f>IF(参照!F166="","",参照!F166)</f>
        <v>(株)エネサンス関東</v>
      </c>
      <c r="BA166" s="52" t="str">
        <f>IF(参照!G166="","",参照!G166)</f>
        <v>(株)エネサンス関東_</v>
      </c>
      <c r="BB166" s="52">
        <f t="shared" si="33"/>
        <v>0.46299999999999997</v>
      </c>
      <c r="BD166" s="52" t="str">
        <f>IF(参照!L166="","",参照!L166)</f>
        <v>(株)エネファント</v>
      </c>
    </row>
    <row r="167" spans="47:56">
      <c r="AU167" s="52" t="str">
        <f>IF(参照!A167="","",参照!A167)</f>
        <v>A0055</v>
      </c>
      <c r="AV167" s="52" t="str">
        <f>IF(参照!B167="","",参照!B167)</f>
        <v>(株)ＵＰＤＡＴＥＲ</v>
      </c>
      <c r="AW167" s="52">
        <f>IF(参照!C167="","",参照!C167)</f>
        <v>1.0399999999999999E-4</v>
      </c>
      <c r="AX167" s="52" t="str">
        <f>IF(参照!D167="","",参照!D167)</f>
        <v>メニューA</v>
      </c>
      <c r="AY167" s="52">
        <f>IF(参照!E167="","",参照!E167)</f>
        <v>0</v>
      </c>
      <c r="AZ167" s="52" t="str">
        <f>IF(参照!F167="","",参照!F167)</f>
        <v>(株)ＵＰＤＡＴＥＲ</v>
      </c>
      <c r="BA167" s="52" t="str">
        <f>IF(参照!G167="","",参照!G167)</f>
        <v>(株)ＵＰＤＡＴＥＲ_メニューA</v>
      </c>
      <c r="BB167" s="52">
        <f t="shared" si="33"/>
        <v>0</v>
      </c>
      <c r="BD167" s="52" t="str">
        <f>IF(参照!L167="","",参照!L167)</f>
        <v>エネラボ(株)</v>
      </c>
    </row>
    <row r="168" spans="47:56">
      <c r="AU168" s="52" t="str">
        <f>IF(参照!A168="","",参照!A168)</f>
        <v/>
      </c>
      <c r="AV168" s="52" t="str">
        <f>IF(参照!B168="","",参照!B168)</f>
        <v/>
      </c>
      <c r="AW168" s="52" t="str">
        <f>IF(参照!C168="","",参照!C168)</f>
        <v/>
      </c>
      <c r="AX168" s="52" t="str">
        <f>IF(参照!D168="","",参照!D168)</f>
        <v>メニューB</v>
      </c>
      <c r="AY168" s="52">
        <f>IF(参照!E168="","",参照!E168)</f>
        <v>1.9900000000000001E-4</v>
      </c>
      <c r="AZ168" s="52" t="str">
        <f>IF(参照!F168="","",参照!F168)</f>
        <v>(株)ＵＰＤＡＴＥＲ</v>
      </c>
      <c r="BA168" s="52" t="str">
        <f>IF(参照!G168="","",参照!G168)</f>
        <v>(株)ＵＰＤＡＴＥＲ_メニューB</v>
      </c>
      <c r="BB168" s="52">
        <f t="shared" si="33"/>
        <v>0.19900000000000001</v>
      </c>
      <c r="BD168" s="52" t="str">
        <f>IF(参照!L168="","",参照!L168)</f>
        <v>(株)エネルギア・ソリューション・アンド・サービス</v>
      </c>
    </row>
    <row r="169" spans="47:56">
      <c r="AU169" s="52" t="str">
        <f>IF(参照!A169="","",参照!A169)</f>
        <v/>
      </c>
      <c r="AV169" s="52" t="str">
        <f>IF(参照!B169="","",参照!B169)</f>
        <v/>
      </c>
      <c r="AW169" s="52" t="str">
        <f>IF(参照!C169="","",参照!C169)</f>
        <v/>
      </c>
      <c r="AX169" s="52" t="str">
        <f>IF(参照!D169="","",参照!D169)</f>
        <v>メニューC(残差)</v>
      </c>
      <c r="AY169" s="52">
        <f>IF(参照!E169="","",参照!E169)</f>
        <v>3.6499999999999998E-4</v>
      </c>
      <c r="AZ169" s="52" t="str">
        <f>IF(参照!F169="","",参照!F169)</f>
        <v>(株)ＵＰＤＡＴＥＲ</v>
      </c>
      <c r="BA169" s="52" t="str">
        <f>IF(参照!G169="","",参照!G169)</f>
        <v>(株)ＵＰＤＡＴＥＲ_メニューC(残差)</v>
      </c>
      <c r="BB169" s="52">
        <f t="shared" si="33"/>
        <v>0.36499999999999999</v>
      </c>
      <c r="BD169" s="52" t="str">
        <f>IF(参照!L169="","",参照!L169)</f>
        <v>エネルギーパワー(株)</v>
      </c>
    </row>
    <row r="170" spans="47:56">
      <c r="AU170" s="52" t="str">
        <f>IF(参照!A170="","",参照!A170)</f>
        <v/>
      </c>
      <c r="AV170" s="52" t="str">
        <f>IF(参照!B170="","",参照!B170)</f>
        <v/>
      </c>
      <c r="AW170" s="52" t="str">
        <f>IF(参照!C170="","",参照!C170)</f>
        <v/>
      </c>
      <c r="AX170" s="52" t="str">
        <f>IF(参照!D170="","",参照!D170)</f>
        <v>(参考値)事業者全体</v>
      </c>
      <c r="AY170" s="52">
        <f>IF(参照!E170="","",参照!E170)</f>
        <v>2.8200000000000002E-4</v>
      </c>
      <c r="AZ170" s="52" t="str">
        <f>IF(参照!F170="","",参照!F170)</f>
        <v>(株)ＵＰＤＡＴＥＲ</v>
      </c>
      <c r="BA170" s="52" t="str">
        <f>IF(参照!G170="","",参照!G170)</f>
        <v>(株)ＵＰＤＡＴＥＲ_(参考値)事業者全体</v>
      </c>
      <c r="BB170" s="52">
        <f t="shared" si="33"/>
        <v>0.28200000000000003</v>
      </c>
      <c r="BD170" s="52" t="str">
        <f>IF(参照!L170="","",参照!L170)</f>
        <v>(株)エネワンでんき(旧：(株)サイサン)</v>
      </c>
    </row>
    <row r="171" spans="47:56">
      <c r="AU171" s="52" t="str">
        <f>IF(参照!A171="","",参照!A171)</f>
        <v>A0056</v>
      </c>
      <c r="AV171" s="52" t="str">
        <f>IF(参照!B171="","",参照!B171)</f>
        <v>シン・エナジー(株)</v>
      </c>
      <c r="AW171" s="52">
        <f>IF(参照!C171="","",参照!C171)</f>
        <v>4.73E-4</v>
      </c>
      <c r="AX171" s="52" t="str">
        <f>IF(参照!D171="","",参照!D171)</f>
        <v>メニューA</v>
      </c>
      <c r="AY171" s="52">
        <f>IF(参照!E171="","",参照!E171)</f>
        <v>0</v>
      </c>
      <c r="AZ171" s="52" t="str">
        <f>IF(参照!F171="","",参照!F171)</f>
        <v>シン・エナジー(株)</v>
      </c>
      <c r="BA171" s="52" t="str">
        <f>IF(参照!G171="","",参照!G171)</f>
        <v>シン・エナジー(株)_メニューA</v>
      </c>
      <c r="BB171" s="52">
        <f t="shared" si="33"/>
        <v>0</v>
      </c>
      <c r="BD171" s="52" t="str">
        <f>IF(参照!L171="","",参照!L171)</f>
        <v>エバーグリーン・マーケティング(株)</v>
      </c>
    </row>
    <row r="172" spans="47:56">
      <c r="AU172" s="52" t="str">
        <f>IF(参照!A172="","",参照!A172)</f>
        <v/>
      </c>
      <c r="AV172" s="52" t="str">
        <f>IF(参照!B172="","",参照!B172)</f>
        <v/>
      </c>
      <c r="AW172" s="52" t="str">
        <f>IF(参照!C172="","",参照!C172)</f>
        <v/>
      </c>
      <c r="AX172" s="52" t="str">
        <f>IF(参照!D172="","",参照!D172)</f>
        <v>メニューB</v>
      </c>
      <c r="AY172" s="52">
        <f>IF(参照!E172="","",参照!E172)</f>
        <v>1.25E-4</v>
      </c>
      <c r="AZ172" s="52" t="str">
        <f>IF(参照!F172="","",参照!F172)</f>
        <v>シン・エナジー(株)</v>
      </c>
      <c r="BA172" s="52" t="str">
        <f>IF(参照!G172="","",参照!G172)</f>
        <v>シン・エナジー(株)_メニューB</v>
      </c>
      <c r="BB172" s="52">
        <f t="shared" si="33"/>
        <v>0.125</v>
      </c>
      <c r="BD172" s="52" t="str">
        <f>IF(参照!L172="","",参照!L172)</f>
        <v>エバーグリーン・リテイリング(株)</v>
      </c>
    </row>
    <row r="173" spans="47:56">
      <c r="AU173" s="52" t="str">
        <f>IF(参照!A173="","",参照!A173)</f>
        <v/>
      </c>
      <c r="AV173" s="52" t="str">
        <f>IF(参照!B173="","",参照!B173)</f>
        <v/>
      </c>
      <c r="AW173" s="52" t="str">
        <f>IF(参照!C173="","",参照!C173)</f>
        <v/>
      </c>
      <c r="AX173" s="52" t="str">
        <f>IF(参照!D173="","",参照!D173)</f>
        <v>メニューC</v>
      </c>
      <c r="AY173" s="52">
        <f>IF(参照!E173="","",参照!E173)</f>
        <v>2.23E-4</v>
      </c>
      <c r="AZ173" s="52" t="str">
        <f>IF(参照!F173="","",参照!F173)</f>
        <v>シン・エナジー(株)</v>
      </c>
      <c r="BA173" s="52" t="str">
        <f>IF(参照!G173="","",参照!G173)</f>
        <v>シン・エナジー(株)_メニューC</v>
      </c>
      <c r="BB173" s="52">
        <f t="shared" si="33"/>
        <v>0.223</v>
      </c>
      <c r="BD173" s="52" t="str">
        <f>IF(参照!L173="","",参照!L173)</f>
        <v>荏原環境プラント(株)</v>
      </c>
    </row>
    <row r="174" spans="47:56">
      <c r="AU174" s="52" t="str">
        <f>IF(参照!A174="","",参照!A174)</f>
        <v/>
      </c>
      <c r="AV174" s="52" t="str">
        <f>IF(参照!B174="","",参照!B174)</f>
        <v/>
      </c>
      <c r="AW174" s="52" t="str">
        <f>IF(参照!C174="","",参照!C174)</f>
        <v/>
      </c>
      <c r="AX174" s="52" t="str">
        <f>IF(参照!D174="","",参照!D174)</f>
        <v>メニューD(残差)</v>
      </c>
      <c r="AY174" s="52">
        <f>IF(参照!E174="","",参照!E174)</f>
        <v>4.35E-4</v>
      </c>
      <c r="AZ174" s="52" t="str">
        <f>IF(参照!F174="","",参照!F174)</f>
        <v>シン・エナジー(株)</v>
      </c>
      <c r="BA174" s="52" t="str">
        <f>IF(参照!G174="","",参照!G174)</f>
        <v>シン・エナジー(株)_メニューD(残差)</v>
      </c>
      <c r="BB174" s="52">
        <f t="shared" si="33"/>
        <v>0.435</v>
      </c>
      <c r="BD174" s="52" t="str">
        <f>IF(参照!L174="","",参照!L174)</f>
        <v>エフィシエント(株)</v>
      </c>
    </row>
    <row r="175" spans="47:56">
      <c r="AU175" s="52" t="str">
        <f>IF(参照!A175="","",参照!A175)</f>
        <v/>
      </c>
      <c r="AV175" s="52" t="str">
        <f>IF(参照!B175="","",参照!B175)</f>
        <v/>
      </c>
      <c r="AW175" s="52" t="str">
        <f>IF(参照!C175="","",参照!C175)</f>
        <v/>
      </c>
      <c r="AX175" s="52" t="str">
        <f>IF(参照!D175="","",参照!D175)</f>
        <v>(参考値)事業者全体</v>
      </c>
      <c r="AY175" s="52">
        <f>IF(参照!E175="","",参照!E175)</f>
        <v>4.7299999999999995E-4</v>
      </c>
      <c r="AZ175" s="52" t="str">
        <f>IF(参照!F175="","",参照!F175)</f>
        <v>シン・エナジー(株)</v>
      </c>
      <c r="BA175" s="52" t="str">
        <f>IF(参照!G175="","",参照!G175)</f>
        <v>シン・エナジー(株)_(参考値)事業者全体</v>
      </c>
      <c r="BB175" s="52">
        <f t="shared" si="33"/>
        <v>0.47299999999999998</v>
      </c>
      <c r="BD175" s="52" t="str">
        <f>IF(参照!L175="","",参照!L175)</f>
        <v>(株)エフエネ</v>
      </c>
    </row>
    <row r="176" spans="47:56">
      <c r="AU176" s="52" t="str">
        <f>IF(参照!A176="","",参照!A176)</f>
        <v>A0057</v>
      </c>
      <c r="AV176" s="52" t="str">
        <f>IF(参照!B176="","",参照!B176)</f>
        <v>(株)サニックス</v>
      </c>
      <c r="AW176" s="52">
        <f>IF(参照!C176="","",参照!C176)</f>
        <v>5.6200000000000011E-4</v>
      </c>
      <c r="AX176" s="52" t="str">
        <f>IF(参照!D176="","",参照!D176)</f>
        <v>メニューA</v>
      </c>
      <c r="AY176" s="52">
        <f>IF(参照!E176="","",参照!E176)</f>
        <v>0</v>
      </c>
      <c r="AZ176" s="52" t="str">
        <f>IF(参照!F176="","",参照!F176)</f>
        <v>(株)サニックス</v>
      </c>
      <c r="BA176" s="52" t="str">
        <f>IF(参照!G176="","",参照!G176)</f>
        <v>(株)サニックス_メニューA</v>
      </c>
      <c r="BB176" s="52">
        <f t="shared" si="33"/>
        <v>0</v>
      </c>
      <c r="BD176" s="52" t="str">
        <f>IF(参照!L176="","",参照!L176)</f>
        <v>(株)エフオン</v>
      </c>
    </row>
    <row r="177" spans="47:56">
      <c r="AU177" s="52" t="str">
        <f>IF(参照!A177="","",参照!A177)</f>
        <v/>
      </c>
      <c r="AV177" s="52" t="str">
        <f>IF(参照!B177="","",参照!B177)</f>
        <v/>
      </c>
      <c r="AW177" s="52" t="str">
        <f>IF(参照!C177="","",参照!C177)</f>
        <v/>
      </c>
      <c r="AX177" s="52" t="str">
        <f>IF(参照!D177="","",参照!D177)</f>
        <v>メニューB</v>
      </c>
      <c r="AY177" s="52">
        <f>IF(参照!E177="","",参照!E177)</f>
        <v>0</v>
      </c>
      <c r="AZ177" s="52" t="str">
        <f>IF(参照!F177="","",参照!F177)</f>
        <v>(株)サニックス</v>
      </c>
      <c r="BA177" s="52" t="str">
        <f>IF(参照!G177="","",参照!G177)</f>
        <v>(株)サニックス_メニューB</v>
      </c>
      <c r="BB177" s="52">
        <f t="shared" si="33"/>
        <v>0</v>
      </c>
      <c r="BD177" s="52" t="str">
        <f>IF(参照!L177="","",参照!L177)</f>
        <v>エフビットコミュニケーションズ(株)　</v>
      </c>
    </row>
    <row r="178" spans="47:56">
      <c r="AU178" s="52" t="str">
        <f>IF(参照!A178="","",参照!A178)</f>
        <v/>
      </c>
      <c r="AV178" s="52" t="str">
        <f>IF(参照!B178="","",参照!B178)</f>
        <v/>
      </c>
      <c r="AW178" s="52" t="str">
        <f>IF(参照!C178="","",参照!C178)</f>
        <v/>
      </c>
      <c r="AX178" s="52" t="str">
        <f>IF(参照!D178="","",参照!D178)</f>
        <v>メニューC</v>
      </c>
      <c r="AY178" s="52">
        <f>IF(参照!E178="","",参照!E178)</f>
        <v>2.8000000000000003E-4</v>
      </c>
      <c r="AZ178" s="52" t="str">
        <f>IF(参照!F178="","",参照!F178)</f>
        <v>(株)サニックス</v>
      </c>
      <c r="BA178" s="52" t="str">
        <f>IF(参照!G178="","",参照!G178)</f>
        <v>(株)サニックス_メニューC</v>
      </c>
      <c r="BB178" s="52">
        <f t="shared" si="33"/>
        <v>0.28000000000000003</v>
      </c>
      <c r="BD178" s="52" t="str">
        <f>IF(参照!L178="","",参照!L178)</f>
        <v>(株)エルピオ</v>
      </c>
    </row>
    <row r="179" spans="47:56">
      <c r="AU179" s="52" t="str">
        <f>IF(参照!A179="","",参照!A179)</f>
        <v/>
      </c>
      <c r="AV179" s="52" t="str">
        <f>IF(参照!B179="","",参照!B179)</f>
        <v/>
      </c>
      <c r="AW179" s="52" t="str">
        <f>IF(参照!C179="","",参照!C179)</f>
        <v/>
      </c>
      <c r="AX179" s="52" t="str">
        <f>IF(参照!D179="","",参照!D179)</f>
        <v>メニューD(残差)</v>
      </c>
      <c r="AY179" s="52">
        <f>IF(参照!E179="","",参照!E179)</f>
        <v>6.4700000000000001E-4</v>
      </c>
      <c r="AZ179" s="52" t="str">
        <f>IF(参照!F179="","",参照!F179)</f>
        <v>(株)サニックス</v>
      </c>
      <c r="BA179" s="52" t="str">
        <f>IF(参照!G179="","",参照!G179)</f>
        <v>(株)サニックス_メニューD(残差)</v>
      </c>
      <c r="BB179" s="52">
        <f t="shared" si="33"/>
        <v>0.64700000000000002</v>
      </c>
      <c r="BD179" s="52" t="str">
        <f>IF(参照!L179="","",参照!L179)</f>
        <v>エルメック(株)</v>
      </c>
    </row>
    <row r="180" spans="47:56">
      <c r="AU180" s="52" t="str">
        <f>IF(参照!A180="","",参照!A180)</f>
        <v/>
      </c>
      <c r="AV180" s="52" t="str">
        <f>IF(参照!B180="","",参照!B180)</f>
        <v/>
      </c>
      <c r="AW180" s="52" t="str">
        <f>IF(参照!C180="","",参照!C180)</f>
        <v/>
      </c>
      <c r="AX180" s="52" t="str">
        <f>IF(参照!D180="","",参照!D180)</f>
        <v>(参考値)事業者全体</v>
      </c>
      <c r="AY180" s="52">
        <f>IF(参照!E180="","",参照!E180)</f>
        <v>4.86E-4</v>
      </c>
      <c r="AZ180" s="52" t="str">
        <f>IF(参照!F180="","",参照!F180)</f>
        <v>(株)サニックス</v>
      </c>
      <c r="BA180" s="52" t="str">
        <f>IF(参照!G180="","",参照!G180)</f>
        <v>(株)サニックス_(参考値)事業者全体</v>
      </c>
      <c r="BB180" s="52">
        <f t="shared" si="33"/>
        <v>0.48599999999999999</v>
      </c>
      <c r="BD180" s="52" t="str">
        <f>IF(参照!L180="","",参照!L180)</f>
        <v>(株)縁人</v>
      </c>
    </row>
    <row r="181" spans="47:56">
      <c r="AU181" s="52" t="str">
        <f>IF(参照!A181="","",参照!A181)</f>
        <v>A0058</v>
      </c>
      <c r="AV181" s="52" t="str">
        <f>IF(参照!B181="","",参照!B181)</f>
        <v>(株)コンシェルジュ</v>
      </c>
      <c r="AW181" s="52">
        <f>IF(参照!C181="","",参照!C181)</f>
        <v>2.2800000000000001E-4</v>
      </c>
      <c r="AX181" s="52" t="str">
        <f>IF(参照!D181="","",参照!D181)</f>
        <v>メニューA</v>
      </c>
      <c r="AY181" s="52">
        <f>IF(参照!E181="","",参照!E181)</f>
        <v>0</v>
      </c>
      <c r="AZ181" s="52" t="str">
        <f>IF(参照!F181="","",参照!F181)</f>
        <v>(株)コンシェルジュ</v>
      </c>
      <c r="BA181" s="52" t="str">
        <f>IF(参照!G181="","",参照!G181)</f>
        <v>(株)コンシェルジュ_メニューA</v>
      </c>
      <c r="BB181" s="52">
        <f t="shared" si="33"/>
        <v>0</v>
      </c>
      <c r="BD181" s="52" t="str">
        <f>IF(参照!L181="","",参照!L181)</f>
        <v>おいでんエネルギー(株)</v>
      </c>
    </row>
    <row r="182" spans="47:56">
      <c r="AU182" s="52" t="str">
        <f>IF(参照!A182="","",参照!A182)</f>
        <v/>
      </c>
      <c r="AV182" s="52" t="str">
        <f>IF(参照!B182="","",参照!B182)</f>
        <v/>
      </c>
      <c r="AW182" s="52" t="str">
        <f>IF(参照!C182="","",参照!C182)</f>
        <v/>
      </c>
      <c r="AX182" s="52" t="str">
        <f>IF(参照!D182="","",参照!D182)</f>
        <v>メニューB(残差)</v>
      </c>
      <c r="AY182" s="52">
        <f>IF(参照!E182="","",参照!E182)</f>
        <v>4.8699999999999997E-4</v>
      </c>
      <c r="AZ182" s="52" t="str">
        <f>IF(参照!F182="","",参照!F182)</f>
        <v>(株)コンシェルジュ</v>
      </c>
      <c r="BA182" s="52" t="str">
        <f>IF(参照!G182="","",参照!G182)</f>
        <v>(株)コンシェルジュ_メニューB(残差)</v>
      </c>
      <c r="BB182" s="52">
        <f t="shared" si="33"/>
        <v>0.48699999999999999</v>
      </c>
      <c r="BD182" s="52" t="str">
        <f>IF(参照!L182="","",参照!L182)</f>
        <v>王子・伊藤忠エネクス電力販売(株)</v>
      </c>
    </row>
    <row r="183" spans="47:56">
      <c r="AU183" s="52" t="str">
        <f>IF(参照!A183="","",参照!A183)</f>
        <v/>
      </c>
      <c r="AV183" s="52" t="str">
        <f>IF(参照!B183="","",参照!B183)</f>
        <v/>
      </c>
      <c r="AW183" s="52" t="str">
        <f>IF(参照!C183="","",参照!C183)</f>
        <v/>
      </c>
      <c r="AX183" s="52" t="str">
        <f>IF(参照!D183="","",参照!D183)</f>
        <v>(参考値)事業者全体</v>
      </c>
      <c r="AY183" s="52">
        <f>IF(参照!E183="","",参照!E183)</f>
        <v>4.4900000000000002E-4</v>
      </c>
      <c r="AZ183" s="52" t="str">
        <f>IF(参照!F183="","",参照!F183)</f>
        <v>(株)コンシェルジュ</v>
      </c>
      <c r="BA183" s="52" t="str">
        <f>IF(参照!G183="","",参照!G183)</f>
        <v>(株)コンシェルジュ_(参考値)事業者全体</v>
      </c>
      <c r="BB183" s="52">
        <f t="shared" si="33"/>
        <v>0.44900000000000001</v>
      </c>
      <c r="BD183" s="52" t="str">
        <f>IF(参照!L183="","",参照!L183)</f>
        <v>青梅ガス(株)</v>
      </c>
    </row>
    <row r="184" spans="47:56">
      <c r="AU184" s="52" t="str">
        <f>IF(参照!A184="","",参照!A184)</f>
        <v>A0060</v>
      </c>
      <c r="AV184" s="52" t="str">
        <f>IF(参照!B184="","",参照!B184)</f>
        <v>(株)アイ・グリッド・ソリューションズ</v>
      </c>
      <c r="AW184" s="52">
        <f>IF(参照!C184="","",参照!C184)</f>
        <v>5.31E-4</v>
      </c>
      <c r="AX184" s="52" t="str">
        <f>IF(参照!D184="","",参照!D184)</f>
        <v>メニューA</v>
      </c>
      <c r="AY184" s="52">
        <f>IF(参照!E184="","",参照!E184)</f>
        <v>0</v>
      </c>
      <c r="AZ184" s="52" t="str">
        <f>IF(参照!F184="","",参照!F184)</f>
        <v>(株)アイ・グリッド・ソリューションズ</v>
      </c>
      <c r="BA184" s="52" t="str">
        <f>IF(参照!G184="","",参照!G184)</f>
        <v>(株)アイ・グリッド・ソリューションズ_メニューA</v>
      </c>
      <c r="BB184" s="52">
        <f t="shared" si="33"/>
        <v>0</v>
      </c>
      <c r="BD184" s="52" t="str">
        <f>IF(参照!L184="","",参照!L184)</f>
        <v>大分ケーブルテレコム(株)</v>
      </c>
    </row>
    <row r="185" spans="47:56">
      <c r="AU185" s="52" t="str">
        <f>IF(参照!A185="","",参照!A185)</f>
        <v/>
      </c>
      <c r="AV185" s="52" t="str">
        <f>IF(参照!B185="","",参照!B185)</f>
        <v/>
      </c>
      <c r="AW185" s="52" t="str">
        <f>IF(参照!C185="","",参照!C185)</f>
        <v/>
      </c>
      <c r="AX185" s="52" t="str">
        <f>IF(参照!D185="","",参照!D185)</f>
        <v>メニューB(残差)</v>
      </c>
      <c r="AY185" s="52">
        <f>IF(参照!E185="","",参照!E185)</f>
        <v>5.0799999999999999E-4</v>
      </c>
      <c r="AZ185" s="52" t="str">
        <f>IF(参照!F185="","",参照!F185)</f>
        <v>(株)アイ・グリッド・ソリューションズ</v>
      </c>
      <c r="BA185" s="52" t="str">
        <f>IF(参照!G185="","",参照!G185)</f>
        <v>(株)アイ・グリッド・ソリューションズ_メニューB(残差)</v>
      </c>
      <c r="BB185" s="52">
        <f t="shared" si="33"/>
        <v>0.50800000000000001</v>
      </c>
      <c r="BD185" s="52" t="str">
        <f>IF(参照!L185="","",参照!L185)</f>
        <v>大垣ガス(株)</v>
      </c>
    </row>
    <row r="186" spans="47:56">
      <c r="AU186" s="52" t="str">
        <f>IF(参照!A186="","",参照!A186)</f>
        <v/>
      </c>
      <c r="AV186" s="52" t="str">
        <f>IF(参照!B186="","",参照!B186)</f>
        <v/>
      </c>
      <c r="AW186" s="52" t="str">
        <f>IF(参照!C186="","",参照!C186)</f>
        <v/>
      </c>
      <c r="AX186" s="52" t="str">
        <f>IF(参照!D186="","",参照!D186)</f>
        <v>(参考値)事業者全体</v>
      </c>
      <c r="AY186" s="52">
        <f>IF(参照!E186="","",参照!E186)</f>
        <v>4.1199999999999999E-4</v>
      </c>
      <c r="AZ186" s="52" t="str">
        <f>IF(参照!F186="","",参照!F186)</f>
        <v>(株)アイ・グリッド・ソリューションズ</v>
      </c>
      <c r="BA186" s="52" t="str">
        <f>IF(参照!G186="","",参照!G186)</f>
        <v>(株)アイ・グリッド・ソリューションズ_(参考値)事業者全体</v>
      </c>
      <c r="BB186" s="52">
        <f t="shared" si="33"/>
        <v>0.41199999999999998</v>
      </c>
      <c r="BD186" s="52" t="str">
        <f>IF(参照!L186="","",参照!L186)</f>
        <v>大阪いずみ市民生活協同組合</v>
      </c>
    </row>
    <row r="187" spans="47:56">
      <c r="AU187" s="52" t="str">
        <f>IF(参照!A187="","",参照!A187)</f>
        <v>A0061</v>
      </c>
      <c r="AV187" s="52" t="str">
        <f>IF(参照!B187="","",参照!B187)</f>
        <v>サミットエナジー(株)</v>
      </c>
      <c r="AW187" s="52">
        <f>IF(参照!C187="","",参照!C187)</f>
        <v>4.5399999999999998E-4</v>
      </c>
      <c r="AX187" s="52" t="str">
        <f>IF(参照!D187="","",参照!D187)</f>
        <v>メニューA</v>
      </c>
      <c r="AY187" s="52">
        <f>IF(参照!E187="","",参照!E187)</f>
        <v>0</v>
      </c>
      <c r="AZ187" s="52" t="str">
        <f>IF(参照!F187="","",参照!F187)</f>
        <v>サミットエナジー(株)</v>
      </c>
      <c r="BA187" s="52" t="str">
        <f>IF(参照!G187="","",参照!G187)</f>
        <v>サミットエナジー(株)_メニューA</v>
      </c>
      <c r="BB187" s="52">
        <f t="shared" si="33"/>
        <v>0</v>
      </c>
      <c r="BD187" s="52" t="str">
        <f>IF(参照!L187="","",参照!L187)</f>
        <v>大阪瓦斯(株)</v>
      </c>
    </row>
    <row r="188" spans="47:56">
      <c r="AU188" s="52" t="str">
        <f>IF(参照!A188="","",参照!A188)</f>
        <v/>
      </c>
      <c r="AV188" s="52" t="str">
        <f>IF(参照!B188="","",参照!B188)</f>
        <v/>
      </c>
      <c r="AW188" s="52" t="str">
        <f>IF(参照!C188="","",参照!C188)</f>
        <v/>
      </c>
      <c r="AX188" s="52" t="str">
        <f>IF(参照!D188="","",参照!D188)</f>
        <v>メニューB(残差)</v>
      </c>
      <c r="AY188" s="52">
        <f>IF(参照!E188="","",参照!E188)</f>
        <v>4.6200000000000001E-4</v>
      </c>
      <c r="AZ188" s="52" t="str">
        <f>IF(参照!F188="","",参照!F188)</f>
        <v>サミットエナジー(株)</v>
      </c>
      <c r="BA188" s="52" t="str">
        <f>IF(参照!G188="","",参照!G188)</f>
        <v>サミットエナジー(株)_メニューB(残差)</v>
      </c>
      <c r="BB188" s="52">
        <f t="shared" si="33"/>
        <v>0.46200000000000002</v>
      </c>
      <c r="BD188" s="52" t="str">
        <f>IF(参照!L188="","",参照!L188)</f>
        <v>おおすみ半島スマートエネルギー(株)</v>
      </c>
    </row>
    <row r="189" spans="47:56">
      <c r="AU189" s="52" t="str">
        <f>IF(参照!A189="","",参照!A189)</f>
        <v/>
      </c>
      <c r="AV189" s="52" t="str">
        <f>IF(参照!B189="","",参照!B189)</f>
        <v/>
      </c>
      <c r="AW189" s="52" t="str">
        <f>IF(参照!C189="","",参照!C189)</f>
        <v/>
      </c>
      <c r="AX189" s="52" t="str">
        <f>IF(参照!D189="","",参照!D189)</f>
        <v>(参考値)事業者全体</v>
      </c>
      <c r="AY189" s="52">
        <f>IF(参照!E189="","",参照!E189)</f>
        <v>4.2999999999999999E-4</v>
      </c>
      <c r="AZ189" s="52" t="str">
        <f>IF(参照!F189="","",参照!F189)</f>
        <v>サミットエナジー(株)</v>
      </c>
      <c r="BA189" s="52" t="str">
        <f>IF(参照!G189="","",参照!G189)</f>
        <v>サミットエナジー(株)_(参考値)事業者全体</v>
      </c>
      <c r="BB189" s="52">
        <f t="shared" si="33"/>
        <v>0.43</v>
      </c>
      <c r="BD189" s="52" t="str">
        <f>IF(参照!L189="","",参照!L189)</f>
        <v>大多喜ガス(株)</v>
      </c>
    </row>
    <row r="190" spans="47:56">
      <c r="AU190" s="52" t="str">
        <f>IF(参照!A190="","",参照!A190)</f>
        <v>A0062</v>
      </c>
      <c r="AV190" s="52" t="str">
        <f>IF(参照!B190="","",参照!B190)</f>
        <v>リコージャパン(株)</v>
      </c>
      <c r="AW190" s="52">
        <f>IF(参照!C190="","",参照!C190)</f>
        <v>4.7899999999999999E-4</v>
      </c>
      <c r="AX190" s="52" t="str">
        <f>IF(参照!D190="","",参照!D190)</f>
        <v>メニューA</v>
      </c>
      <c r="AY190" s="52">
        <f>IF(参照!E190="","",参照!E190)</f>
        <v>0</v>
      </c>
      <c r="AZ190" s="52" t="str">
        <f>IF(参照!F190="","",参照!F190)</f>
        <v>リコージャパン(株)</v>
      </c>
      <c r="BA190" s="52" t="str">
        <f>IF(参照!G190="","",参照!G190)</f>
        <v>リコージャパン(株)_メニューA</v>
      </c>
      <c r="BB190" s="52">
        <f t="shared" si="33"/>
        <v>0</v>
      </c>
      <c r="BD190" s="52" t="str">
        <f>IF(参照!L190="","",参照!L190)</f>
        <v>(株)おおた電力</v>
      </c>
    </row>
    <row r="191" spans="47:56">
      <c r="AU191" s="52" t="str">
        <f>IF(参照!A191="","",参照!A191)</f>
        <v/>
      </c>
      <c r="AV191" s="52" t="str">
        <f>IF(参照!B191="","",参照!B191)</f>
        <v/>
      </c>
      <c r="AW191" s="52" t="str">
        <f>IF(参照!C191="","",参照!C191)</f>
        <v/>
      </c>
      <c r="AX191" s="52" t="str">
        <f>IF(参照!D191="","",参照!D191)</f>
        <v>メニューB</v>
      </c>
      <c r="AY191" s="52">
        <f>IF(参照!E191="","",参照!E191)</f>
        <v>0</v>
      </c>
      <c r="AZ191" s="52" t="str">
        <f>IF(参照!F191="","",参照!F191)</f>
        <v>リコージャパン(株)</v>
      </c>
      <c r="BA191" s="52" t="str">
        <f>IF(参照!G191="","",参照!G191)</f>
        <v>リコージャパン(株)_メニューB</v>
      </c>
      <c r="BB191" s="52">
        <f t="shared" si="33"/>
        <v>0</v>
      </c>
      <c r="BD191" s="52" t="str">
        <f>IF(参照!L191="","",参照!L191)</f>
        <v>(株)岡崎建材</v>
      </c>
    </row>
    <row r="192" spans="47:56">
      <c r="AU192" s="52" t="str">
        <f>IF(参照!A192="","",参照!A192)</f>
        <v/>
      </c>
      <c r="AV192" s="52" t="str">
        <f>IF(参照!B192="","",参照!B192)</f>
        <v/>
      </c>
      <c r="AW192" s="52" t="str">
        <f>IF(参照!C192="","",参照!C192)</f>
        <v/>
      </c>
      <c r="AX192" s="52" t="str">
        <f>IF(参照!D192="","",参照!D192)</f>
        <v>メニューC</v>
      </c>
      <c r="AY192" s="52">
        <f>IF(参照!E192="","",参照!E192)</f>
        <v>3.0199999999999997E-4</v>
      </c>
      <c r="AZ192" s="52" t="str">
        <f>IF(参照!F192="","",参照!F192)</f>
        <v>リコージャパン(株)</v>
      </c>
      <c r="BA192" s="52" t="str">
        <f>IF(参照!G192="","",参照!G192)</f>
        <v>リコージャパン(株)_メニューC</v>
      </c>
      <c r="BB192" s="52">
        <f t="shared" si="33"/>
        <v>0.30199999999999999</v>
      </c>
      <c r="BD192" s="52" t="str">
        <f>IF(参照!L192="","",参照!L192)</f>
        <v>(株)岡崎さくら電力</v>
      </c>
    </row>
    <row r="193" spans="47:56">
      <c r="AU193" s="52" t="str">
        <f>IF(参照!A193="","",参照!A193)</f>
        <v/>
      </c>
      <c r="AV193" s="52" t="str">
        <f>IF(参照!B193="","",参照!B193)</f>
        <v/>
      </c>
      <c r="AW193" s="52" t="str">
        <f>IF(参照!C193="","",参照!C193)</f>
        <v/>
      </c>
      <c r="AX193" s="52" t="str">
        <f>IF(参照!D193="","",参照!D193)</f>
        <v>メニューD</v>
      </c>
      <c r="AY193" s="52">
        <f>IF(参照!E193="","",参照!E193)</f>
        <v>0</v>
      </c>
      <c r="AZ193" s="52" t="str">
        <f>IF(参照!F193="","",参照!F193)</f>
        <v>リコージャパン(株)</v>
      </c>
      <c r="BA193" s="52" t="str">
        <f>IF(参照!G193="","",参照!G193)</f>
        <v>リコージャパン(株)_メニューD</v>
      </c>
      <c r="BB193" s="52">
        <f t="shared" si="33"/>
        <v>0</v>
      </c>
      <c r="BD193" s="52" t="str">
        <f>IF(参照!L193="","",参照!L193)</f>
        <v>岡田建設(株)</v>
      </c>
    </row>
    <row r="194" spans="47:56">
      <c r="AU194" s="52" t="str">
        <f>IF(参照!A194="","",参照!A194)</f>
        <v/>
      </c>
      <c r="AV194" s="52" t="str">
        <f>IF(参照!B194="","",参照!B194)</f>
        <v/>
      </c>
      <c r="AW194" s="52" t="str">
        <f>IF(参照!C194="","",参照!C194)</f>
        <v/>
      </c>
      <c r="AX194" s="52" t="str">
        <f>IF(参照!D194="","",参照!D194)</f>
        <v>メニューE</v>
      </c>
      <c r="AY194" s="52">
        <f>IF(参照!E194="","",参照!E194)</f>
        <v>3.6999999999999999E-4</v>
      </c>
      <c r="AZ194" s="52" t="str">
        <f>IF(参照!F194="","",参照!F194)</f>
        <v>リコージャパン(株)</v>
      </c>
      <c r="BA194" s="52" t="str">
        <f>IF(参照!G194="","",参照!G194)</f>
        <v>リコージャパン(株)_メニューE</v>
      </c>
      <c r="BB194" s="52">
        <f t="shared" si="33"/>
        <v>0.37</v>
      </c>
      <c r="BD194" s="52" t="str">
        <f>IF(参照!L194="","",参照!L194)</f>
        <v>(株)オカモト</v>
      </c>
    </row>
    <row r="195" spans="47:56">
      <c r="AU195" s="52" t="str">
        <f>IF(参照!A195="","",参照!A195)</f>
        <v/>
      </c>
      <c r="AV195" s="52" t="str">
        <f>IF(参照!B195="","",参照!B195)</f>
        <v/>
      </c>
      <c r="AW195" s="52" t="str">
        <f>IF(参照!C195="","",参照!C195)</f>
        <v/>
      </c>
      <c r="AX195" s="52" t="str">
        <f>IF(参照!D195="","",参照!D195)</f>
        <v>メニューF(残差)</v>
      </c>
      <c r="AY195" s="52">
        <f>IF(参照!E195="","",参照!E195)</f>
        <v>4.7799999999999996E-4</v>
      </c>
      <c r="AZ195" s="52" t="str">
        <f>IF(参照!F195="","",参照!F195)</f>
        <v>リコージャパン(株)</v>
      </c>
      <c r="BA195" s="52" t="str">
        <f>IF(参照!G195="","",参照!G195)</f>
        <v>リコージャパン(株)_メニューF(残差)</v>
      </c>
      <c r="BB195" s="52">
        <f t="shared" si="33"/>
        <v>0.47799999999999998</v>
      </c>
      <c r="BD195" s="52" t="str">
        <f>IF(参照!L195="","",参照!L195)</f>
        <v>岡山電力(株)</v>
      </c>
    </row>
    <row r="196" spans="47:56">
      <c r="AU196" s="52" t="str">
        <f>IF(参照!A196="","",参照!A196)</f>
        <v/>
      </c>
      <c r="AV196" s="52" t="str">
        <f>IF(参照!B196="","",参照!B196)</f>
        <v/>
      </c>
      <c r="AW196" s="52" t="str">
        <f>IF(参照!C196="","",参照!C196)</f>
        <v/>
      </c>
      <c r="AX196" s="52" t="str">
        <f>IF(参照!D196="","",参照!D196)</f>
        <v>(参考値)事業者全体</v>
      </c>
      <c r="AY196" s="52">
        <f>IF(参照!E196="","",参照!E196)</f>
        <v>4.4099999999999999E-4</v>
      </c>
      <c r="AZ196" s="52" t="str">
        <f>IF(参照!F196="","",参照!F196)</f>
        <v>リコージャパン(株)</v>
      </c>
      <c r="BA196" s="52" t="str">
        <f>IF(参照!G196="","",参照!G196)</f>
        <v>リコージャパン(株)_(参考値)事業者全体</v>
      </c>
      <c r="BB196" s="52">
        <f t="shared" si="33"/>
        <v>0.441</v>
      </c>
      <c r="BD196" s="52" t="str">
        <f>IF(参照!L196="","",参照!L196)</f>
        <v>(株)沖縄ガスニューパワー</v>
      </c>
    </row>
    <row r="197" spans="47:56">
      <c r="AU197" s="52" t="str">
        <f>IF(参照!A197="","",参照!A197)</f>
        <v>A0063</v>
      </c>
      <c r="AV197" s="52" t="str">
        <f>IF(参照!B197="","",参照!B197)</f>
        <v>(株)エネルギア・ソリューション・アンド・サービス</v>
      </c>
      <c r="AW197" s="52" t="str">
        <f>IF(参照!C197="","",参照!C197)</f>
        <v>0.000453※</v>
      </c>
      <c r="AX197" s="52" t="str">
        <f>IF(参照!D197="","",参照!D197)</f>
        <v>メニューA</v>
      </c>
      <c r="AY197" s="52">
        <f>IF(参照!E197="","",参照!E197)</f>
        <v>0</v>
      </c>
      <c r="AZ197" s="52" t="str">
        <f>IF(参照!F197="","",参照!F197)</f>
        <v>(株)エネルギア・ソリューション・アンド・サービス</v>
      </c>
      <c r="BA197" s="52" t="str">
        <f>IF(参照!G197="","",参照!G197)</f>
        <v>(株)エネルギア・ソリューション・アンド・サービス_メニューA</v>
      </c>
      <c r="BB197" s="52">
        <f t="shared" ref="BB197:BB260" si="34">AY197*1000</f>
        <v>0</v>
      </c>
      <c r="BD197" s="52" t="str">
        <f>IF(参照!L197="","",参照!L197)</f>
        <v>おきなわコープエナジー(株)</v>
      </c>
    </row>
    <row r="198" spans="47:56">
      <c r="AU198" s="52" t="str">
        <f>IF(参照!A198="","",参照!A198)</f>
        <v/>
      </c>
      <c r="AV198" s="52" t="str">
        <f>IF(参照!B198="","",参照!B198)</f>
        <v/>
      </c>
      <c r="AW198" s="52" t="str">
        <f>IF(参照!C198="","",参照!C198)</f>
        <v/>
      </c>
      <c r="AX198" s="52" t="str">
        <f>IF(参照!D198="","",参照!D198)</f>
        <v>メニューB(残差)</v>
      </c>
      <c r="AY198" s="52">
        <f>IF(参照!E198="","",参照!E198)</f>
        <v>4.4099999999999999E-4</v>
      </c>
      <c r="AZ198" s="52" t="str">
        <f>IF(参照!F198="","",参照!F198)</f>
        <v>(株)エネルギア・ソリューション・アンド・サービス</v>
      </c>
      <c r="BA198" s="52" t="str">
        <f>IF(参照!G198="","",参照!G198)</f>
        <v>(株)エネルギア・ソリューション・アンド・サービス_メニューB(残差)</v>
      </c>
      <c r="BB198" s="52">
        <f t="shared" si="34"/>
        <v>0.441</v>
      </c>
      <c r="BD198" s="52" t="str">
        <f>IF(参照!L198="","",参照!L198)</f>
        <v>沖縄新エネ開発(株)</v>
      </c>
    </row>
    <row r="199" spans="47:56">
      <c r="AU199" s="52" t="str">
        <f>IF(参照!A199="","",参照!A199)</f>
        <v/>
      </c>
      <c r="AV199" s="52" t="str">
        <f>IF(参照!B199="","",参照!B199)</f>
        <v/>
      </c>
      <c r="AW199" s="52" t="str">
        <f>IF(参照!C199="","",参照!C199)</f>
        <v/>
      </c>
      <c r="AX199" s="52" t="str">
        <f>IF(参照!D199="","",参照!D199)</f>
        <v>(参考値)事業者全体</v>
      </c>
      <c r="AY199" s="52">
        <f>IF(参照!E199="","",参照!E199)</f>
        <v>5.9499999999999993E-4</v>
      </c>
      <c r="AZ199" s="52" t="str">
        <f>IF(参照!F199="","",参照!F199)</f>
        <v>(株)エネルギア・ソリューション・アンド・サービス</v>
      </c>
      <c r="BA199" s="52" t="str">
        <f>IF(参照!G199="","",参照!G199)</f>
        <v>(株)エネルギア・ソリューション・アンド・サービス_(参考値)事業者全体</v>
      </c>
      <c r="BB199" s="52">
        <f t="shared" si="34"/>
        <v>0.59499999999999997</v>
      </c>
      <c r="BD199" s="52" t="str">
        <f>IF(参照!L199="","",参照!L199)</f>
        <v>奥出雲電力(株)</v>
      </c>
    </row>
    <row r="200" spans="47:56">
      <c r="AU200" s="52" t="str">
        <f>IF(参照!A200="","",参照!A200)</f>
        <v>A0064</v>
      </c>
      <c r="AV200" s="52" t="str">
        <f>IF(参照!B200="","",参照!B200)</f>
        <v>東京ガス(株)</v>
      </c>
      <c r="AW200" s="52">
        <f>IF(参照!C200="","",参照!C200)</f>
        <v>4.35E-4</v>
      </c>
      <c r="AX200" s="52" t="str">
        <f>IF(参照!D200="","",参照!D200)</f>
        <v>メニューA</v>
      </c>
      <c r="AY200" s="52">
        <f>IF(参照!E200="","",参照!E200)</f>
        <v>0</v>
      </c>
      <c r="AZ200" s="52" t="str">
        <f>IF(参照!F200="","",参照!F200)</f>
        <v>東京ガス(株)</v>
      </c>
      <c r="BA200" s="52" t="str">
        <f>IF(参照!G200="","",参照!G200)</f>
        <v>東京ガス(株)_メニューA</v>
      </c>
      <c r="BB200" s="52">
        <f t="shared" si="34"/>
        <v>0</v>
      </c>
      <c r="BD200" s="52" t="str">
        <f>IF(参照!L200="","",参照!L200)</f>
        <v>(株)オズエナジー</v>
      </c>
    </row>
    <row r="201" spans="47:56">
      <c r="AU201" s="52" t="str">
        <f>IF(参照!A201="","",参照!A201)</f>
        <v/>
      </c>
      <c r="AV201" s="52" t="str">
        <f>IF(参照!B201="","",参照!B201)</f>
        <v/>
      </c>
      <c r="AW201" s="52" t="str">
        <f>IF(参照!C201="","",参照!C201)</f>
        <v/>
      </c>
      <c r="AX201" s="52" t="str">
        <f>IF(参照!D201="","",参照!D201)</f>
        <v>メニューB</v>
      </c>
      <c r="AY201" s="52">
        <f>IF(参照!E201="","",参照!E201)</f>
        <v>0</v>
      </c>
      <c r="AZ201" s="52" t="str">
        <f>IF(参照!F201="","",参照!F201)</f>
        <v>東京ガス(株)</v>
      </c>
      <c r="BA201" s="52" t="str">
        <f>IF(参照!G201="","",参照!G201)</f>
        <v>東京ガス(株)_メニューB</v>
      </c>
      <c r="BB201" s="52">
        <f t="shared" si="34"/>
        <v>0</v>
      </c>
      <c r="BD201" s="52" t="str">
        <f>IF(参照!L201="","",参照!L201)</f>
        <v>(株)オノプロックス</v>
      </c>
    </row>
    <row r="202" spans="47:56">
      <c r="AU202" s="52" t="str">
        <f>IF(参照!A202="","",参照!A202)</f>
        <v/>
      </c>
      <c r="AV202" s="52" t="str">
        <f>IF(参照!B202="","",参照!B202)</f>
        <v/>
      </c>
      <c r="AW202" s="52" t="str">
        <f>IF(参照!C202="","",参照!C202)</f>
        <v/>
      </c>
      <c r="AX202" s="52" t="str">
        <f>IF(参照!D202="","",参照!D202)</f>
        <v>メニューC</v>
      </c>
      <c r="AY202" s="52">
        <f>IF(参照!E202="","",参照!E202)</f>
        <v>6.6000000000000005E-5</v>
      </c>
      <c r="AZ202" s="52" t="str">
        <f>IF(参照!F202="","",参照!F202)</f>
        <v>東京ガス(株)</v>
      </c>
      <c r="BA202" s="52" t="str">
        <f>IF(参照!G202="","",参照!G202)</f>
        <v>東京ガス(株)_メニューC</v>
      </c>
      <c r="BB202" s="52">
        <f t="shared" si="34"/>
        <v>6.6000000000000003E-2</v>
      </c>
      <c r="BD202" s="52" t="str">
        <f>IF(参照!L202="","",参照!L202)</f>
        <v>(株)オプテージ</v>
      </c>
    </row>
    <row r="203" spans="47:56">
      <c r="AU203" s="52" t="str">
        <f>IF(参照!A203="","",参照!A203)</f>
        <v/>
      </c>
      <c r="AV203" s="52" t="str">
        <f>IF(参照!B203="","",参照!B203)</f>
        <v/>
      </c>
      <c r="AW203" s="52" t="str">
        <f>IF(参照!C203="","",参照!C203)</f>
        <v/>
      </c>
      <c r="AX203" s="52" t="str">
        <f>IF(参照!D203="","",参照!D203)</f>
        <v>メニューD</v>
      </c>
      <c r="AY203" s="52">
        <f>IF(参照!E203="","",参照!E203)</f>
        <v>2.3499999999999999E-4</v>
      </c>
      <c r="AZ203" s="52" t="str">
        <f>IF(参照!F203="","",参照!F203)</f>
        <v>東京ガス(株)</v>
      </c>
      <c r="BA203" s="52" t="str">
        <f>IF(参照!G203="","",参照!G203)</f>
        <v>東京ガス(株)_メニューD</v>
      </c>
      <c r="BB203" s="52">
        <f t="shared" si="34"/>
        <v>0.23499999999999999</v>
      </c>
      <c r="BD203" s="52" t="str">
        <f>IF(参照!L203="","",参照!L203)</f>
        <v>おもてなし山形(株)</v>
      </c>
    </row>
    <row r="204" spans="47:56">
      <c r="AU204" s="52" t="str">
        <f>IF(参照!A204="","",参照!A204)</f>
        <v/>
      </c>
      <c r="AV204" s="52" t="str">
        <f>IF(参照!B204="","",参照!B204)</f>
        <v/>
      </c>
      <c r="AW204" s="52" t="str">
        <f>IF(参照!C204="","",参照!C204)</f>
        <v/>
      </c>
      <c r="AX204" s="52" t="str">
        <f>IF(参照!D204="","",参照!D204)</f>
        <v>メニューE</v>
      </c>
      <c r="AY204" s="52">
        <f>IF(参照!E204="","",参照!E204)</f>
        <v>2.4899999999999998E-4</v>
      </c>
      <c r="AZ204" s="52" t="str">
        <f>IF(参照!F204="","",参照!F204)</f>
        <v>東京ガス(株)</v>
      </c>
      <c r="BA204" s="52" t="str">
        <f>IF(参照!G204="","",参照!G204)</f>
        <v>東京ガス(株)_メニューE</v>
      </c>
      <c r="BB204" s="52">
        <f t="shared" si="34"/>
        <v>0.24899999999999997</v>
      </c>
      <c r="BD204" s="52" t="str">
        <f>IF(参照!L204="","",参照!L204)</f>
        <v>オリックス(株)</v>
      </c>
    </row>
    <row r="205" spans="47:56">
      <c r="AU205" s="52" t="str">
        <f>IF(参照!A205="","",参照!A205)</f>
        <v/>
      </c>
      <c r="AV205" s="52" t="str">
        <f>IF(参照!B205="","",参照!B205)</f>
        <v/>
      </c>
      <c r="AW205" s="52" t="str">
        <f>IF(参照!C205="","",参照!C205)</f>
        <v/>
      </c>
      <c r="AX205" s="52" t="str">
        <f>IF(参照!D205="","",参照!D205)</f>
        <v>メニューF(残差)</v>
      </c>
      <c r="AY205" s="52">
        <f>IF(参照!E205="","",参照!E205)</f>
        <v>4.4299999999999998E-4</v>
      </c>
      <c r="AZ205" s="52" t="str">
        <f>IF(参照!F205="","",参照!F205)</f>
        <v>東京ガス(株)</v>
      </c>
      <c r="BA205" s="52" t="str">
        <f>IF(参照!G205="","",参照!G205)</f>
        <v>東京ガス(株)_メニューF(残差)</v>
      </c>
      <c r="BB205" s="52">
        <f t="shared" si="34"/>
        <v>0.443</v>
      </c>
      <c r="BD205" s="52" t="str">
        <f>IF(参照!L205="","",参照!L205)</f>
        <v>(株)織戸組</v>
      </c>
    </row>
    <row r="206" spans="47:56">
      <c r="AU206" s="52" t="str">
        <f>IF(参照!A206="","",参照!A206)</f>
        <v/>
      </c>
      <c r="AV206" s="52" t="str">
        <f>IF(参照!B206="","",参照!B206)</f>
        <v/>
      </c>
      <c r="AW206" s="52" t="str">
        <f>IF(参照!C206="","",参照!C206)</f>
        <v/>
      </c>
      <c r="AX206" s="52" t="str">
        <f>IF(参照!D206="","",参照!D206)</f>
        <v>(参考値)事業者全体</v>
      </c>
      <c r="AY206" s="52">
        <f>IF(参照!E206="","",参照!E206)</f>
        <v>2.7700000000000001E-4</v>
      </c>
      <c r="AZ206" s="52" t="str">
        <f>IF(参照!F206="","",参照!F206)</f>
        <v>東京ガス(株)</v>
      </c>
      <c r="BA206" s="52" t="str">
        <f>IF(参照!G206="","",参照!G206)</f>
        <v>東京ガス(株)_(参考値)事業者全体</v>
      </c>
      <c r="BB206" s="52">
        <f t="shared" si="34"/>
        <v>0.27700000000000002</v>
      </c>
      <c r="BD206" s="52" t="str">
        <f>IF(参照!L206="","",参照!L206)</f>
        <v>(株)カーボンニュートラル(旧：西多摩バイオパワー(株))</v>
      </c>
    </row>
    <row r="207" spans="47:56">
      <c r="AU207" s="52" t="str">
        <f>IF(参照!A207="","",参照!A207)</f>
        <v>A0065</v>
      </c>
      <c r="AV207" s="52" t="str">
        <f>IF(参照!B207="","",参照!B207)</f>
        <v>テス・エンジニアリング(株)</v>
      </c>
      <c r="AW207" s="52">
        <f>IF(参照!C207="","",参照!C207)</f>
        <v>2.7099999999999997E-4</v>
      </c>
      <c r="AX207" s="52" t="str">
        <f>IF(参照!D207="","",参照!D207)</f>
        <v>メニューA</v>
      </c>
      <c r="AY207" s="52">
        <f>IF(参照!E207="","",参照!E207)</f>
        <v>3.77E-4</v>
      </c>
      <c r="AZ207" s="52" t="str">
        <f>IF(参照!F207="","",参照!F207)</f>
        <v>テス・エンジニアリング(株)</v>
      </c>
      <c r="BA207" s="52" t="str">
        <f>IF(参照!G207="","",参照!G207)</f>
        <v>テス・エンジニアリング(株)_メニューA</v>
      </c>
      <c r="BB207" s="52">
        <f t="shared" si="34"/>
        <v>0.377</v>
      </c>
      <c r="BD207" s="52" t="str">
        <f>IF(参照!L207="","",参照!L207)</f>
        <v>加賀市総合サービス(株)</v>
      </c>
    </row>
    <row r="208" spans="47:56">
      <c r="AU208" s="52" t="str">
        <f>IF(参照!A208="","",参照!A208)</f>
        <v/>
      </c>
      <c r="AV208" s="52" t="str">
        <f>IF(参照!B208="","",参照!B208)</f>
        <v/>
      </c>
      <c r="AW208" s="52" t="str">
        <f>IF(参照!C208="","",参照!C208)</f>
        <v/>
      </c>
      <c r="AX208" s="52" t="str">
        <f>IF(参照!D208="","",参照!D208)</f>
        <v>メニューB(残差)</v>
      </c>
      <c r="AY208" s="52">
        <f>IF(参照!E208="","",参照!E208)</f>
        <v>3.88E-4</v>
      </c>
      <c r="AZ208" s="52" t="str">
        <f>IF(参照!F208="","",参照!F208)</f>
        <v>テス・エンジニアリング(株)</v>
      </c>
      <c r="BA208" s="52" t="str">
        <f>IF(参照!G208="","",参照!G208)</f>
        <v>テス・エンジニアリング(株)_メニューB(残差)</v>
      </c>
      <c r="BB208" s="52">
        <f t="shared" si="34"/>
        <v>0.38800000000000001</v>
      </c>
      <c r="BD208" s="52" t="str">
        <f>IF(参照!L208="","",参照!L208)</f>
        <v>香川電力(株)　</v>
      </c>
    </row>
    <row r="209" spans="47:56">
      <c r="AU209" s="52" t="str">
        <f>IF(参照!A209="","",参照!A209)</f>
        <v/>
      </c>
      <c r="AV209" s="52" t="str">
        <f>IF(参照!B209="","",参照!B209)</f>
        <v/>
      </c>
      <c r="AW209" s="52" t="str">
        <f>IF(参照!C209="","",参照!C209)</f>
        <v/>
      </c>
      <c r="AX209" s="52" t="str">
        <f>IF(参照!D209="","",参照!D209)</f>
        <v>(参考値)事業者全体</v>
      </c>
      <c r="AY209" s="52">
        <f>IF(参照!E209="","",参照!E209)</f>
        <v>5.2900000000000006E-4</v>
      </c>
      <c r="AZ209" s="52" t="str">
        <f>IF(参照!F209="","",参照!F209)</f>
        <v>テス・エンジニアリング(株)</v>
      </c>
      <c r="BA209" s="52" t="str">
        <f>IF(参照!G209="","",参照!G209)</f>
        <v>テス・エンジニアリング(株)_(参考値)事業者全体</v>
      </c>
      <c r="BB209" s="52">
        <f t="shared" si="34"/>
        <v>0.52900000000000003</v>
      </c>
      <c r="BD209" s="52" t="str">
        <f>IF(参照!L209="","",参照!L209)</f>
        <v>角栄ガス(株)</v>
      </c>
    </row>
    <row r="210" spans="47:56">
      <c r="AU210" s="52" t="str">
        <f>IF(参照!A210="","",参照!A210)</f>
        <v>A0066</v>
      </c>
      <c r="AV210" s="52" t="str">
        <f>IF(参照!B210="","",参照!B210)</f>
        <v>青梅ガス(株)</v>
      </c>
      <c r="AW210" s="52">
        <f>IF(参照!C210="","",参照!C210)</f>
        <v>3.6400000000000001E-4</v>
      </c>
      <c r="AX210" s="52" t="str">
        <f>IF(参照!D210="","",参照!D210)</f>
        <v/>
      </c>
      <c r="AY210" s="52">
        <f>IF(参照!E210="","",参照!E210)</f>
        <v>3.0800000000000001E-4</v>
      </c>
      <c r="AZ210" s="52" t="str">
        <f>IF(参照!F210="","",参照!F210)</f>
        <v>青梅ガス(株)</v>
      </c>
      <c r="BA210" s="52" t="str">
        <f>IF(参照!G210="","",参照!G210)</f>
        <v>青梅ガス(株)_</v>
      </c>
      <c r="BB210" s="52">
        <f t="shared" si="34"/>
        <v>0.308</v>
      </c>
      <c r="BD210" s="52" t="str">
        <f>IF(参照!L210="","",参照!L210)</f>
        <v>格安電力(株)</v>
      </c>
    </row>
    <row r="211" spans="47:56">
      <c r="AU211" s="52" t="str">
        <f>IF(参照!A211="","",参照!A211)</f>
        <v>A0067</v>
      </c>
      <c r="AV211" s="52" t="str">
        <f>IF(参照!B211="","",参照!B211)</f>
        <v>(株)イーネットワークシステムズ</v>
      </c>
      <c r="AW211" s="52">
        <f>IF(参照!C211="","",参照!C211)</f>
        <v>3.79E-4</v>
      </c>
      <c r="AX211" s="52" t="str">
        <f>IF(参照!D211="","",参照!D211)</f>
        <v>メニューA</v>
      </c>
      <c r="AY211" s="52">
        <f>IF(参照!E211="","",参照!E211)</f>
        <v>0</v>
      </c>
      <c r="AZ211" s="52" t="str">
        <f>IF(参照!F211="","",参照!F211)</f>
        <v>(株)イーネットワークシステムズ</v>
      </c>
      <c r="BA211" s="52" t="str">
        <f>IF(参照!G211="","",参照!G211)</f>
        <v>(株)イーネットワークシステムズ_メニューA</v>
      </c>
      <c r="BB211" s="52">
        <f t="shared" si="34"/>
        <v>0</v>
      </c>
      <c r="BD211" s="52" t="str">
        <f>IF(参照!L211="","",参照!L211)</f>
        <v>神楽電力(株)</v>
      </c>
    </row>
    <row r="212" spans="47:56">
      <c r="AU212" s="52" t="str">
        <f>IF(参照!A212="","",参照!A212)</f>
        <v/>
      </c>
      <c r="AV212" s="52" t="str">
        <f>IF(参照!B212="","",参照!B212)</f>
        <v/>
      </c>
      <c r="AW212" s="52" t="str">
        <f>IF(参照!C212="","",参照!C212)</f>
        <v/>
      </c>
      <c r="AX212" s="52" t="str">
        <f>IF(参照!D212="","",参照!D212)</f>
        <v>メニューB</v>
      </c>
      <c r="AY212" s="52">
        <f>IF(参照!E212="","",参照!E212)</f>
        <v>0</v>
      </c>
      <c r="AZ212" s="52" t="str">
        <f>IF(参照!F212="","",参照!F212)</f>
        <v>(株)イーネットワークシステムズ</v>
      </c>
      <c r="BA212" s="52" t="str">
        <f>IF(参照!G212="","",参照!G212)</f>
        <v>(株)イーネットワークシステムズ_メニューB</v>
      </c>
      <c r="BB212" s="52">
        <f t="shared" si="34"/>
        <v>0</v>
      </c>
      <c r="BD212" s="52" t="str">
        <f>IF(参照!L212="","",参照!L212)</f>
        <v>かけがわ報徳パワー(株)</v>
      </c>
    </row>
    <row r="213" spans="47:56">
      <c r="AU213" s="52" t="str">
        <f>IF(参照!A213="","",参照!A213)</f>
        <v/>
      </c>
      <c r="AV213" s="52" t="str">
        <f>IF(参照!B213="","",参照!B213)</f>
        <v/>
      </c>
      <c r="AW213" s="52" t="str">
        <f>IF(参照!C213="","",参照!C213)</f>
        <v/>
      </c>
      <c r="AX213" s="52" t="str">
        <f>IF(参照!D213="","",参照!D213)</f>
        <v>メニューC</v>
      </c>
      <c r="AY213" s="52">
        <f>IF(参照!E213="","",参照!E213)</f>
        <v>0</v>
      </c>
      <c r="AZ213" s="52" t="str">
        <f>IF(参照!F213="","",参照!F213)</f>
        <v>(株)イーネットワークシステムズ</v>
      </c>
      <c r="BA213" s="52" t="str">
        <f>IF(参照!G213="","",参照!G213)</f>
        <v>(株)イーネットワークシステムズ_メニューC</v>
      </c>
      <c r="BB213" s="52">
        <f t="shared" si="34"/>
        <v>0</v>
      </c>
      <c r="BD213" s="52" t="str">
        <f>IF(参照!L213="","",参照!L213)</f>
        <v>鹿児島電力(株)</v>
      </c>
    </row>
    <row r="214" spans="47:56">
      <c r="AU214" s="52" t="str">
        <f>IF(参照!A214="","",参照!A214)</f>
        <v/>
      </c>
      <c r="AV214" s="52" t="str">
        <f>IF(参照!B214="","",参照!B214)</f>
        <v/>
      </c>
      <c r="AW214" s="52" t="str">
        <f>IF(参照!C214="","",参照!C214)</f>
        <v/>
      </c>
      <c r="AX214" s="52" t="str">
        <f>IF(参照!D214="","",参照!D214)</f>
        <v>メニューD</v>
      </c>
      <c r="AY214" s="52">
        <f>IF(参照!E214="","",参照!E214)</f>
        <v>0</v>
      </c>
      <c r="AZ214" s="52" t="str">
        <f>IF(参照!F214="","",参照!F214)</f>
        <v>(株)イーネットワークシステムズ</v>
      </c>
      <c r="BA214" s="52" t="str">
        <f>IF(参照!G214="","",参照!G214)</f>
        <v>(株)イーネットワークシステムズ_メニューD</v>
      </c>
      <c r="BB214" s="52">
        <f t="shared" si="34"/>
        <v>0</v>
      </c>
      <c r="BD214" s="52" t="str">
        <f>IF(参照!L214="","",参照!L214)</f>
        <v>歌舞伎エナジー(株)</v>
      </c>
    </row>
    <row r="215" spans="47:56">
      <c r="AU215" s="52" t="str">
        <f>IF(参照!A215="","",参照!A215)</f>
        <v/>
      </c>
      <c r="AV215" s="52" t="str">
        <f>IF(参照!B215="","",参照!B215)</f>
        <v/>
      </c>
      <c r="AW215" s="52" t="str">
        <f>IF(参照!C215="","",参照!C215)</f>
        <v/>
      </c>
      <c r="AX215" s="52" t="str">
        <f>IF(参照!D215="","",参照!D215)</f>
        <v>メニューE(残差)</v>
      </c>
      <c r="AY215" s="52">
        <f>IF(参照!E215="","",参照!E215)</f>
        <v>3.2299999999999999E-4</v>
      </c>
      <c r="AZ215" s="52" t="str">
        <f>IF(参照!F215="","",参照!F215)</f>
        <v>(株)イーネットワークシステムズ</v>
      </c>
      <c r="BA215" s="52" t="str">
        <f>IF(参照!G215="","",参照!G215)</f>
        <v>(株)イーネットワークシステムズ_メニューE(残差)</v>
      </c>
      <c r="BB215" s="52">
        <f t="shared" si="34"/>
        <v>0.32300000000000001</v>
      </c>
      <c r="BD215" s="52" t="str">
        <f>IF(参照!L215="","",参照!L215)</f>
        <v>(株)かみでん里山公社</v>
      </c>
    </row>
    <row r="216" spans="47:56">
      <c r="AU216" s="52" t="str">
        <f>IF(参照!A216="","",参照!A216)</f>
        <v/>
      </c>
      <c r="AV216" s="52" t="str">
        <f>IF(参照!B216="","",参照!B216)</f>
        <v/>
      </c>
      <c r="AW216" s="52" t="str">
        <f>IF(参照!C216="","",参照!C216)</f>
        <v/>
      </c>
      <c r="AX216" s="52" t="str">
        <f>IF(参照!D216="","",参照!D216)</f>
        <v>(参考値)事業者全体</v>
      </c>
      <c r="AY216" s="52">
        <f>IF(参照!E216="","",参照!E216)</f>
        <v>2.5300000000000002E-4</v>
      </c>
      <c r="AZ216" s="52" t="str">
        <f>IF(参照!F216="","",参照!F216)</f>
        <v>(株)イーネットワークシステムズ</v>
      </c>
      <c r="BA216" s="52" t="str">
        <f>IF(参照!G216="","",参照!G216)</f>
        <v>(株)イーネットワークシステムズ_(参考値)事業者全体</v>
      </c>
      <c r="BB216" s="52">
        <f t="shared" si="34"/>
        <v>0.253</v>
      </c>
      <c r="BD216" s="52" t="str">
        <f>IF(参照!L216="","",参照!L216)</f>
        <v>亀岡ふるさとエナジー(株)</v>
      </c>
    </row>
    <row r="217" spans="47:56">
      <c r="AU217" s="52" t="str">
        <f>IF(参照!A217="","",参照!A217)</f>
        <v>A0068</v>
      </c>
      <c r="AV217" s="52" t="str">
        <f>IF(参照!B217="","",参照!B217)</f>
        <v>(株)エネアーク関東</v>
      </c>
      <c r="AW217" s="52">
        <f>IF(参照!C217="","",参照!C217)</f>
        <v>4.5800000000000002E-4</v>
      </c>
      <c r="AX217" s="52" t="str">
        <f>IF(参照!D217="","",参照!D217)</f>
        <v/>
      </c>
      <c r="AY217" s="52">
        <f>IF(参照!E217="","",参照!E217)</f>
        <v>4.0200000000000001E-4</v>
      </c>
      <c r="AZ217" s="52" t="str">
        <f>IF(参照!F217="","",参照!F217)</f>
        <v>(株)エネアーク関東</v>
      </c>
      <c r="BA217" s="52" t="str">
        <f>IF(参照!G217="","",参照!G217)</f>
        <v>(株)エネアーク関東_</v>
      </c>
      <c r="BB217" s="52">
        <f t="shared" si="34"/>
        <v>0.40200000000000002</v>
      </c>
      <c r="BD217" s="52" t="str">
        <f>IF(参照!L217="","",参照!L217)</f>
        <v>唐津電力(株)</v>
      </c>
    </row>
    <row r="218" spans="47:56">
      <c r="AU218" s="52" t="str">
        <f>IF(参照!A218="","",参照!A218)</f>
        <v>A0069</v>
      </c>
      <c r="AV218" s="52" t="str">
        <f>IF(参照!B218="","",参照!B218)</f>
        <v>(株)東急パワーサプライ</v>
      </c>
      <c r="AW218" s="52">
        <f>IF(参照!C218="","",参照!C218)</f>
        <v>4.9399999999999997E-4</v>
      </c>
      <c r="AX218" s="52" t="str">
        <f>IF(参照!D218="","",参照!D218)</f>
        <v>メニューA</v>
      </c>
      <c r="AY218" s="52">
        <f>IF(参照!E218="","",参照!E218)</f>
        <v>0</v>
      </c>
      <c r="AZ218" s="52" t="str">
        <f>IF(参照!F218="","",参照!F218)</f>
        <v>(株)東急パワーサプライ</v>
      </c>
      <c r="BA218" s="52" t="str">
        <f>IF(参照!G218="","",参照!G218)</f>
        <v>(株)東急パワーサプライ_メニューA</v>
      </c>
      <c r="BB218" s="52">
        <f t="shared" si="34"/>
        <v>0</v>
      </c>
      <c r="BD218" s="52" t="str">
        <f>IF(参照!L218="","",参照!L218)</f>
        <v>(株)唐津パワーホールディングス</v>
      </c>
    </row>
    <row r="219" spans="47:56">
      <c r="AU219" s="52" t="str">
        <f>IF(参照!A219="","",参照!A219)</f>
        <v/>
      </c>
      <c r="AV219" s="52" t="str">
        <f>IF(参照!B219="","",参照!B219)</f>
        <v/>
      </c>
      <c r="AW219" s="52" t="str">
        <f>IF(参照!C219="","",参照!C219)</f>
        <v/>
      </c>
      <c r="AX219" s="52" t="str">
        <f>IF(参照!D219="","",参照!D219)</f>
        <v>メニューB</v>
      </c>
      <c r="AY219" s="52">
        <f>IF(参照!E219="","",参照!E219)</f>
        <v>3.4000000000000002E-4</v>
      </c>
      <c r="AZ219" s="52" t="str">
        <f>IF(参照!F219="","",参照!F219)</f>
        <v>(株)東急パワーサプライ</v>
      </c>
      <c r="BA219" s="52" t="str">
        <f>IF(参照!G219="","",参照!G219)</f>
        <v>(株)東急パワーサプライ_メニューB</v>
      </c>
      <c r="BB219" s="52">
        <f t="shared" si="34"/>
        <v>0.34</v>
      </c>
      <c r="BD219" s="52" t="str">
        <f>IF(参照!L219="","",参照!L219)</f>
        <v>カワサキグリーンエナジー(株)</v>
      </c>
    </row>
    <row r="220" spans="47:56">
      <c r="AU220" s="52" t="str">
        <f>IF(参照!A220="","",参照!A220)</f>
        <v/>
      </c>
      <c r="AV220" s="52" t="str">
        <f>IF(参照!B220="","",参照!B220)</f>
        <v/>
      </c>
      <c r="AW220" s="52" t="str">
        <f>IF(参照!C220="","",参照!C220)</f>
        <v/>
      </c>
      <c r="AX220" s="52" t="str">
        <f>IF(参照!D220="","",参照!D220)</f>
        <v>メニューC</v>
      </c>
      <c r="AY220" s="52">
        <f>IF(参照!E220="","",参照!E220)</f>
        <v>0</v>
      </c>
      <c r="AZ220" s="52" t="str">
        <f>IF(参照!F220="","",参照!F220)</f>
        <v>(株)東急パワーサプライ</v>
      </c>
      <c r="BA220" s="52" t="str">
        <f>IF(参照!G220="","",参照!G220)</f>
        <v>(株)東急パワーサプライ_メニューC</v>
      </c>
      <c r="BB220" s="52">
        <f t="shared" si="34"/>
        <v>0</v>
      </c>
      <c r="BD220" s="52" t="str">
        <f>IF(参照!L220="","",参照!L220)</f>
        <v>(株)関西空調　</v>
      </c>
    </row>
    <row r="221" spans="47:56">
      <c r="AU221" s="52" t="str">
        <f>IF(参照!A221="","",参照!A221)</f>
        <v/>
      </c>
      <c r="AV221" s="52" t="str">
        <f>IF(参照!B221="","",参照!B221)</f>
        <v/>
      </c>
      <c r="AW221" s="52" t="str">
        <f>IF(参照!C221="","",参照!C221)</f>
        <v/>
      </c>
      <c r="AX221" s="52" t="str">
        <f>IF(参照!D221="","",参照!D221)</f>
        <v>メニューD</v>
      </c>
      <c r="AY221" s="52">
        <f>IF(参照!E221="","",参照!E221)</f>
        <v>2.92E-4</v>
      </c>
      <c r="AZ221" s="52" t="str">
        <f>IF(参照!F221="","",参照!F221)</f>
        <v>(株)東急パワーサプライ</v>
      </c>
      <c r="BA221" s="52" t="str">
        <f>IF(参照!G221="","",参照!G221)</f>
        <v>(株)東急パワーサプライ_メニューD</v>
      </c>
      <c r="BB221" s="52">
        <f t="shared" si="34"/>
        <v>0.29199999999999998</v>
      </c>
      <c r="BD221" s="52" t="str">
        <f>IF(参照!L221="","",参照!L221)</f>
        <v>(株)関電エネルギーソリューション</v>
      </c>
    </row>
    <row r="222" spans="47:56">
      <c r="AU222" s="52" t="str">
        <f>IF(参照!A222="","",参照!A222)</f>
        <v/>
      </c>
      <c r="AV222" s="52" t="str">
        <f>IF(参照!B222="","",参照!B222)</f>
        <v/>
      </c>
      <c r="AW222" s="52" t="str">
        <f>IF(参照!C222="","",参照!C222)</f>
        <v/>
      </c>
      <c r="AX222" s="52" t="str">
        <f>IF(参照!D222="","",参照!D222)</f>
        <v>メニューE</v>
      </c>
      <c r="AY222" s="52">
        <f>IF(参照!E222="","",参照!E222)</f>
        <v>0</v>
      </c>
      <c r="AZ222" s="52" t="str">
        <f>IF(参照!F222="","",参照!F222)</f>
        <v>(株)東急パワーサプライ</v>
      </c>
      <c r="BA222" s="52" t="str">
        <f>IF(参照!G222="","",参照!G222)</f>
        <v>(株)東急パワーサプライ_メニューE</v>
      </c>
      <c r="BB222" s="52">
        <f t="shared" si="34"/>
        <v>0</v>
      </c>
      <c r="BD222" s="52" t="str">
        <f>IF(参照!L222="","",参照!L222)</f>
        <v>合同会社北上新電力</v>
      </c>
    </row>
    <row r="223" spans="47:56">
      <c r="AU223" s="52" t="str">
        <f>IF(参照!A223="","",参照!A223)</f>
        <v/>
      </c>
      <c r="AV223" s="52" t="str">
        <f>IF(参照!B223="","",参照!B223)</f>
        <v/>
      </c>
      <c r="AW223" s="52" t="str">
        <f>IF(参照!C223="","",参照!C223)</f>
        <v/>
      </c>
      <c r="AX223" s="52" t="str">
        <f>IF(参照!D223="","",参照!D223)</f>
        <v>メニューF</v>
      </c>
      <c r="AY223" s="52">
        <f>IF(参照!E223="","",参照!E223)</f>
        <v>0</v>
      </c>
      <c r="AZ223" s="52" t="str">
        <f>IF(参照!F223="","",参照!F223)</f>
        <v>(株)東急パワーサプライ</v>
      </c>
      <c r="BA223" s="52" t="str">
        <f>IF(参照!G223="","",参照!G223)</f>
        <v>(株)東急パワーサプライ_メニューF</v>
      </c>
      <c r="BB223" s="52">
        <f t="shared" si="34"/>
        <v>0</v>
      </c>
      <c r="BD223" s="52" t="str">
        <f>IF(参照!L223="","",参照!L223)</f>
        <v>(株)北九州パワー</v>
      </c>
    </row>
    <row r="224" spans="47:56">
      <c r="AU224" s="52" t="str">
        <f>IF(参照!A224="","",参照!A224)</f>
        <v/>
      </c>
      <c r="AV224" s="52" t="str">
        <f>IF(参照!B224="","",参照!B224)</f>
        <v/>
      </c>
      <c r="AW224" s="52" t="str">
        <f>IF(参照!C224="","",参照!C224)</f>
        <v/>
      </c>
      <c r="AX224" s="52" t="str">
        <f>IF(参照!D224="","",参照!D224)</f>
        <v>メニューG(残差)</v>
      </c>
      <c r="AY224" s="52">
        <f>IF(参照!E224="","",参照!E224)</f>
        <v>4.3100000000000001E-4</v>
      </c>
      <c r="AZ224" s="52" t="str">
        <f>IF(参照!F224="","",参照!F224)</f>
        <v>(株)東急パワーサプライ</v>
      </c>
      <c r="BA224" s="52" t="str">
        <f>IF(参照!G224="","",参照!G224)</f>
        <v>(株)東急パワーサプライ_メニューG(残差)</v>
      </c>
      <c r="BB224" s="52">
        <f t="shared" si="34"/>
        <v>0.43099999999999999</v>
      </c>
      <c r="BD224" s="52" t="str">
        <f>IF(参照!L224="","",参照!L224)</f>
        <v>キタコー(株)</v>
      </c>
    </row>
    <row r="225" spans="47:56">
      <c r="AU225" s="52" t="str">
        <f>IF(参照!A225="","",参照!A225)</f>
        <v/>
      </c>
      <c r="AV225" s="52" t="str">
        <f>IF(参照!B225="","",参照!B225)</f>
        <v/>
      </c>
      <c r="AW225" s="52" t="str">
        <f>IF(参照!C225="","",参照!C225)</f>
        <v/>
      </c>
      <c r="AX225" s="52" t="str">
        <f>IF(参照!D225="","",参照!D225)</f>
        <v>(参考値)事業者全体</v>
      </c>
      <c r="AY225" s="52">
        <f>IF(参照!E225="","",参照!E225)</f>
        <v>4.5600000000000003E-4</v>
      </c>
      <c r="AZ225" s="52" t="str">
        <f>IF(参照!F225="","",参照!F225)</f>
        <v>(株)東急パワーサプライ</v>
      </c>
      <c r="BA225" s="52" t="str">
        <f>IF(参照!G225="","",参照!G225)</f>
        <v>(株)東急パワーサプライ_(参考値)事業者全体</v>
      </c>
      <c r="BB225" s="52">
        <f t="shared" si="34"/>
        <v>0.45600000000000002</v>
      </c>
      <c r="BD225" s="52" t="str">
        <f>IF(参照!L225="","",参照!L225)</f>
        <v>北日本ガス(株)</v>
      </c>
    </row>
    <row r="226" spans="47:56">
      <c r="AU226" s="52" t="str">
        <f>IF(参照!A226="","",参照!A226)</f>
        <v>A0070</v>
      </c>
      <c r="AV226" s="52" t="str">
        <f>IF(参照!B226="","",参照!B226)</f>
        <v>王子・伊藤忠エネクス電力販売(株)</v>
      </c>
      <c r="AW226" s="52">
        <f>IF(参照!C226="","",参照!C226)</f>
        <v>5.2500000000000008E-4</v>
      </c>
      <c r="AX226" s="52" t="str">
        <f>IF(参照!D226="","",参照!D226)</f>
        <v>メニューA</v>
      </c>
      <c r="AY226" s="52">
        <f>IF(参照!E226="","",参照!E226)</f>
        <v>0</v>
      </c>
      <c r="AZ226" s="52" t="str">
        <f>IF(参照!F226="","",参照!F226)</f>
        <v>王子・伊藤忠エネクス電力販売(株)</v>
      </c>
      <c r="BA226" s="52" t="str">
        <f>IF(参照!G226="","",参照!G226)</f>
        <v>王子・伊藤忠エネクス電力販売(株)_メニューA</v>
      </c>
      <c r="BB226" s="52">
        <f t="shared" si="34"/>
        <v>0</v>
      </c>
      <c r="BD226" s="52" t="str">
        <f>IF(参照!L226="","",参照!L226)</f>
        <v>北日本石油(株)</v>
      </c>
    </row>
    <row r="227" spans="47:56">
      <c r="AU227" s="52" t="str">
        <f>IF(参照!A227="","",参照!A227)</f>
        <v/>
      </c>
      <c r="AV227" s="52" t="str">
        <f>IF(参照!B227="","",参照!B227)</f>
        <v/>
      </c>
      <c r="AW227" s="52" t="str">
        <f>IF(参照!C227="","",参照!C227)</f>
        <v/>
      </c>
      <c r="AX227" s="52" t="str">
        <f>IF(参照!D227="","",参照!D227)</f>
        <v>メニューB</v>
      </c>
      <c r="AY227" s="52">
        <f>IF(参照!E227="","",参照!E227)</f>
        <v>2.1699999999999999E-4</v>
      </c>
      <c r="AZ227" s="52" t="str">
        <f>IF(参照!F227="","",参照!F227)</f>
        <v>王子・伊藤忠エネクス電力販売(株)</v>
      </c>
      <c r="BA227" s="52" t="str">
        <f>IF(参照!G227="","",参照!G227)</f>
        <v>王子・伊藤忠エネクス電力販売(株)_メニューB</v>
      </c>
      <c r="BB227" s="52">
        <f t="shared" si="34"/>
        <v>0.217</v>
      </c>
      <c r="BD227" s="52" t="str">
        <f>IF(参照!L227="","",参照!L227)</f>
        <v>岐阜電力(株)</v>
      </c>
    </row>
    <row r="228" spans="47:56">
      <c r="AU228" s="52" t="str">
        <f>IF(参照!A228="","",参照!A228)</f>
        <v/>
      </c>
      <c r="AV228" s="52" t="str">
        <f>IF(参照!B228="","",参照!B228)</f>
        <v/>
      </c>
      <c r="AW228" s="52" t="str">
        <f>IF(参照!C228="","",参照!C228)</f>
        <v/>
      </c>
      <c r="AX228" s="52" t="str">
        <f>IF(参照!D228="","",参照!D228)</f>
        <v>メニューC</v>
      </c>
      <c r="AY228" s="52">
        <f>IF(参照!E228="","",参照!E228)</f>
        <v>3.0299999999999999E-4</v>
      </c>
      <c r="AZ228" s="52" t="str">
        <f>IF(参照!F228="","",参照!F228)</f>
        <v>王子・伊藤忠エネクス電力販売(株)</v>
      </c>
      <c r="BA228" s="52" t="str">
        <f>IF(参照!G228="","",参照!G228)</f>
        <v>王子・伊藤忠エネクス電力販売(株)_メニューC</v>
      </c>
      <c r="BB228" s="52">
        <f t="shared" si="34"/>
        <v>0.30299999999999999</v>
      </c>
      <c r="BD228" s="52" t="str">
        <f>IF(参照!L228="","",参照!L228)</f>
        <v>キヤノンマーケティングジャパン(株)</v>
      </c>
    </row>
    <row r="229" spans="47:56">
      <c r="AU229" s="52" t="str">
        <f>IF(参照!A229="","",参照!A229)</f>
        <v/>
      </c>
      <c r="AV229" s="52" t="str">
        <f>IF(参照!B229="","",参照!B229)</f>
        <v/>
      </c>
      <c r="AW229" s="52" t="str">
        <f>IF(参照!C229="","",参照!C229)</f>
        <v/>
      </c>
      <c r="AX229" s="52" t="str">
        <f>IF(参照!D229="","",参照!D229)</f>
        <v>メニューD(残差)</v>
      </c>
      <c r="AY229" s="52">
        <f>IF(参照!E229="","",参照!E229)</f>
        <v>9.0899999999999998E-4</v>
      </c>
      <c r="AZ229" s="52" t="str">
        <f>IF(参照!F229="","",参照!F229)</f>
        <v>王子・伊藤忠エネクス電力販売(株)</v>
      </c>
      <c r="BA229" s="52" t="str">
        <f>IF(参照!G229="","",参照!G229)</f>
        <v>王子・伊藤忠エネクス電力販売(株)_メニューD(残差)</v>
      </c>
      <c r="BB229" s="52">
        <f t="shared" si="34"/>
        <v>0.90900000000000003</v>
      </c>
      <c r="BD229" s="52" t="str">
        <f>IF(参照!L229="","",参照!L229)</f>
        <v>九州エナジー(株)</v>
      </c>
    </row>
    <row r="230" spans="47:56">
      <c r="AU230" s="52" t="str">
        <f>IF(参照!A230="","",参照!A230)</f>
        <v/>
      </c>
      <c r="AV230" s="52" t="str">
        <f>IF(参照!B230="","",参照!B230)</f>
        <v/>
      </c>
      <c r="AW230" s="52" t="str">
        <f>IF(参照!C230="","",参照!C230)</f>
        <v/>
      </c>
      <c r="AX230" s="52" t="str">
        <f>IF(参照!D230="","",参照!D230)</f>
        <v>(参考値)事業者全体</v>
      </c>
      <c r="AY230" s="52">
        <f>IF(参照!E230="","",参照!E230)</f>
        <v>3.9899999999999999E-4</v>
      </c>
      <c r="AZ230" s="52" t="str">
        <f>IF(参照!F230="","",参照!F230)</f>
        <v>王子・伊藤忠エネクス電力販売(株)</v>
      </c>
      <c r="BA230" s="52" t="str">
        <f>IF(参照!G230="","",参照!G230)</f>
        <v>王子・伊藤忠エネクス電力販売(株)_(参考値)事業者全体</v>
      </c>
      <c r="BB230" s="52">
        <f t="shared" si="34"/>
        <v>0.39900000000000002</v>
      </c>
      <c r="BD230" s="52" t="str">
        <f>IF(参照!L230="","",参照!L230)</f>
        <v>九電みらいエナジー(株)</v>
      </c>
    </row>
    <row r="231" spans="47:56">
      <c r="AU231" s="52" t="str">
        <f>IF(参照!A231="","",参照!A231)</f>
        <v>A0071</v>
      </c>
      <c r="AV231" s="52" t="str">
        <f>IF(参照!B231="","",参照!B231)</f>
        <v>伊藤忠商事(株)</v>
      </c>
      <c r="AW231" s="52">
        <f>IF(参照!C231="","",参照!C231)</f>
        <v>7.3999999999999999E-4</v>
      </c>
      <c r="AX231" s="52" t="str">
        <f>IF(参照!D231="","",参照!D231)</f>
        <v>メニューA</v>
      </c>
      <c r="AY231" s="52">
        <f>IF(参照!E231="","",参照!E231)</f>
        <v>0</v>
      </c>
      <c r="AZ231" s="52" t="str">
        <f>IF(参照!F231="","",参照!F231)</f>
        <v>伊藤忠商事(株)</v>
      </c>
      <c r="BA231" s="52" t="str">
        <f>IF(参照!G231="","",参照!G231)</f>
        <v>伊藤忠商事(株)_メニューA</v>
      </c>
      <c r="BB231" s="52">
        <f t="shared" si="34"/>
        <v>0</v>
      </c>
      <c r="BD231" s="52" t="str">
        <f>IF(参照!L231="","",参照!L231)</f>
        <v>京セラ関電エナジー合同会社</v>
      </c>
    </row>
    <row r="232" spans="47:56">
      <c r="AU232" s="52" t="str">
        <f>IF(参照!A232="","",参照!A232)</f>
        <v/>
      </c>
      <c r="AV232" s="52" t="str">
        <f>IF(参照!B232="","",参照!B232)</f>
        <v/>
      </c>
      <c r="AW232" s="52" t="str">
        <f>IF(参照!C232="","",参照!C232)</f>
        <v/>
      </c>
      <c r="AX232" s="52" t="str">
        <f>IF(参照!D232="","",参照!D232)</f>
        <v>メニューB(残差)</v>
      </c>
      <c r="AY232" s="52">
        <f>IF(参照!E232="","",参照!E232)</f>
        <v>4.5300000000000001E-4</v>
      </c>
      <c r="AZ232" s="52" t="str">
        <f>IF(参照!F232="","",参照!F232)</f>
        <v>伊藤忠商事(株)</v>
      </c>
      <c r="BA232" s="52" t="str">
        <f>IF(参照!G232="","",参照!G232)</f>
        <v>伊藤忠商事(株)_メニューB(残差)</v>
      </c>
      <c r="BB232" s="52">
        <f t="shared" si="34"/>
        <v>0.45300000000000001</v>
      </c>
      <c r="BD232" s="52" t="str">
        <f>IF(参照!L232="","",参照!L232)</f>
        <v>京都生活協同組合</v>
      </c>
    </row>
    <row r="233" spans="47:56">
      <c r="AU233" s="52" t="str">
        <f>IF(参照!A233="","",参照!A233)</f>
        <v/>
      </c>
      <c r="AV233" s="52" t="str">
        <f>IF(参照!B233="","",参照!B233)</f>
        <v/>
      </c>
      <c r="AW233" s="52" t="str">
        <f>IF(参照!C233="","",参照!C233)</f>
        <v/>
      </c>
      <c r="AX233" s="52" t="str">
        <f>IF(参照!D233="","",参照!D233)</f>
        <v>(参考値)事業者全体</v>
      </c>
      <c r="AY233" s="52">
        <f>IF(参照!E233="","",参照!E233)</f>
        <v>4.6999999999999999E-4</v>
      </c>
      <c r="AZ233" s="52" t="str">
        <f>IF(参照!F233="","",参照!F233)</f>
        <v>伊藤忠商事(株)</v>
      </c>
      <c r="BA233" s="52" t="str">
        <f>IF(参照!G233="","",参照!G233)</f>
        <v>伊藤忠商事(株)_(参考値)事業者全体</v>
      </c>
      <c r="BB233" s="52">
        <f t="shared" si="34"/>
        <v>0.47</v>
      </c>
      <c r="BD233" s="52" t="str">
        <f>IF(参照!L233="","",参照!L233)</f>
        <v>(株)京楽産業ホールディングス</v>
      </c>
    </row>
    <row r="234" spans="47:56">
      <c r="AU234" s="52" t="str">
        <f>IF(参照!A234="","",参照!A234)</f>
        <v>A0072</v>
      </c>
      <c r="AV234" s="52" t="str">
        <f>IF(参照!B234="","",参照!B234)</f>
        <v>(株)エコスタイル</v>
      </c>
      <c r="AW234" s="52">
        <f>IF(参照!C234="","",参照!C234)</f>
        <v>4.1800000000000002E-4</v>
      </c>
      <c r="AX234" s="52" t="str">
        <f>IF(参照!D234="","",参照!D234)</f>
        <v>メニューA</v>
      </c>
      <c r="AY234" s="52">
        <f>IF(参照!E234="","",参照!E234)</f>
        <v>0</v>
      </c>
      <c r="AZ234" s="52" t="str">
        <f>IF(参照!F234="","",参照!F234)</f>
        <v>(株)エコスタイル</v>
      </c>
      <c r="BA234" s="52" t="str">
        <f>IF(参照!G234="","",参照!G234)</f>
        <v>(株)エコスタイル_メニューA</v>
      </c>
      <c r="BB234" s="52">
        <f t="shared" si="34"/>
        <v>0</v>
      </c>
      <c r="BD234" s="52" t="str">
        <f>IF(参照!L234="","",参照!L234)</f>
        <v>桐生瓦斯(株)</v>
      </c>
    </row>
    <row r="235" spans="47:56">
      <c r="AU235" s="52" t="str">
        <f>IF(参照!A235="","",参照!A235)</f>
        <v/>
      </c>
      <c r="AV235" s="52" t="str">
        <f>IF(参照!B235="","",参照!B235)</f>
        <v/>
      </c>
      <c r="AW235" s="52" t="str">
        <f>IF(参照!C235="","",参照!C235)</f>
        <v/>
      </c>
      <c r="AX235" s="52" t="str">
        <f>IF(参照!D235="","",参照!D235)</f>
        <v>メニューB</v>
      </c>
      <c r="AY235" s="52">
        <f>IF(参照!E235="","",参照!E235)</f>
        <v>0</v>
      </c>
      <c r="AZ235" s="52" t="str">
        <f>IF(参照!F235="","",参照!F235)</f>
        <v>(株)エコスタイル</v>
      </c>
      <c r="BA235" s="52" t="str">
        <f>IF(参照!G235="","",参照!G235)</f>
        <v>(株)エコスタイル_メニューB</v>
      </c>
      <c r="BB235" s="52">
        <f t="shared" si="34"/>
        <v>0</v>
      </c>
      <c r="BD235" s="52" t="str">
        <f>IF(参照!L235="","",参照!L235)</f>
        <v>近畿電力(株)</v>
      </c>
    </row>
    <row r="236" spans="47:56">
      <c r="AU236" s="52" t="str">
        <f>IF(参照!A236="","",参照!A236)</f>
        <v/>
      </c>
      <c r="AV236" s="52" t="str">
        <f>IF(参照!B236="","",参照!B236)</f>
        <v/>
      </c>
      <c r="AW236" s="52" t="str">
        <f>IF(参照!C236="","",参照!C236)</f>
        <v/>
      </c>
      <c r="AX236" s="52" t="str">
        <f>IF(参照!D236="","",参照!D236)</f>
        <v>メニューC(残差)</v>
      </c>
      <c r="AY236" s="52">
        <f>IF(参照!E236="","",参照!E236)</f>
        <v>5.9499999999999993E-4</v>
      </c>
      <c r="AZ236" s="52" t="str">
        <f>IF(参照!F236="","",参照!F236)</f>
        <v>(株)エコスタイル</v>
      </c>
      <c r="BA236" s="52" t="str">
        <f>IF(参照!G236="","",参照!G236)</f>
        <v>(株)エコスタイル_メニューC(残差)</v>
      </c>
      <c r="BB236" s="52">
        <f t="shared" si="34"/>
        <v>0.59499999999999997</v>
      </c>
      <c r="BD236" s="52" t="str">
        <f>IF(参照!L236="","",参照!L236)</f>
        <v>(株)クオリティプラス</v>
      </c>
    </row>
    <row r="237" spans="47:56">
      <c r="AU237" s="52" t="str">
        <f>IF(参照!A237="","",参照!A237)</f>
        <v/>
      </c>
      <c r="AV237" s="52" t="str">
        <f>IF(参照!B237="","",参照!B237)</f>
        <v/>
      </c>
      <c r="AW237" s="52" t="str">
        <f>IF(参照!C237="","",参照!C237)</f>
        <v/>
      </c>
      <c r="AX237" s="52" t="str">
        <f>IF(参照!D237="","",参照!D237)</f>
        <v>(参考値)事業者全体</v>
      </c>
      <c r="AY237" s="52">
        <f>IF(参照!E237="","",参照!E237)</f>
        <v>5.4000000000000001E-4</v>
      </c>
      <c r="AZ237" s="52" t="str">
        <f>IF(参照!F237="","",参照!F237)</f>
        <v>(株)エコスタイル</v>
      </c>
      <c r="BA237" s="52" t="str">
        <f>IF(参照!G237="","",参照!G237)</f>
        <v>(株)エコスタイル_(参考値)事業者全体</v>
      </c>
      <c r="BB237" s="52">
        <f t="shared" si="34"/>
        <v>0.54</v>
      </c>
      <c r="BD237" s="52" t="str">
        <f>IF(参照!L237="","",参照!L237)</f>
        <v>くこくエネルギー(株)(旧：熊本電力(株))</v>
      </c>
    </row>
    <row r="238" spans="47:56">
      <c r="AU238" s="52" t="str">
        <f>IF(参照!A238="","",参照!A238)</f>
        <v>A0073</v>
      </c>
      <c r="AV238" s="52" t="str">
        <f>IF(参照!B238="","",参照!B238)</f>
        <v>入間ガス(株)</v>
      </c>
      <c r="AW238" s="52">
        <f>IF(参照!C238="","",参照!C238)</f>
        <v>3.6400000000000001E-4</v>
      </c>
      <c r="AX238" s="52" t="str">
        <f>IF(参照!D238="","",参照!D238)</f>
        <v/>
      </c>
      <c r="AY238" s="52">
        <f>IF(参照!E238="","",参照!E238)</f>
        <v>3.0800000000000001E-4</v>
      </c>
      <c r="AZ238" s="52" t="str">
        <f>IF(参照!F238="","",参照!F238)</f>
        <v>入間ガス(株)</v>
      </c>
      <c r="BA238" s="52" t="str">
        <f>IF(参照!G238="","",参照!G238)</f>
        <v>入間ガス(株)_</v>
      </c>
      <c r="BB238" s="52">
        <f t="shared" si="34"/>
        <v>0.308</v>
      </c>
      <c r="BD238" s="52" t="str">
        <f>IF(参照!L238="","",参照!L238)</f>
        <v>久慈地域エネルギー(株)</v>
      </c>
    </row>
    <row r="239" spans="47:56">
      <c r="AU239" s="52" t="str">
        <f>IF(参照!A239="","",参照!A239)</f>
        <v>A0074</v>
      </c>
      <c r="AV239" s="52" t="str">
        <f>IF(参照!B239="","",参照!B239)</f>
        <v>テプコカスタマーサービス(株)</v>
      </c>
      <c r="AW239" s="52">
        <f>IF(参照!C239="","",参照!C239)</f>
        <v>5.7499999999999999E-4</v>
      </c>
      <c r="AX239" s="52" t="str">
        <f>IF(参照!D239="","",参照!D239)</f>
        <v/>
      </c>
      <c r="AY239" s="52">
        <f>IF(参照!E239="","",参照!E239)</f>
        <v>5.5800000000000001E-4</v>
      </c>
      <c r="AZ239" s="52" t="str">
        <f>IF(参照!F239="","",参照!F239)</f>
        <v>テプコカスタマーサービス(株)</v>
      </c>
      <c r="BA239" s="52" t="str">
        <f>IF(参照!G239="","",参照!G239)</f>
        <v>テプコカスタマーサービス(株)_</v>
      </c>
      <c r="BB239" s="52">
        <f t="shared" si="34"/>
        <v>0.55800000000000005</v>
      </c>
      <c r="BD239" s="52" t="str">
        <f>IF(参照!L239="","",参照!L239)</f>
        <v>(株)クボタ</v>
      </c>
    </row>
    <row r="240" spans="47:56">
      <c r="AU240" s="52" t="str">
        <f>IF(参照!A240="","",参照!A240)</f>
        <v>A0075</v>
      </c>
      <c r="AV240" s="52" t="str">
        <f>IF(参照!B240="","",参照!B240)</f>
        <v>(株)とんでんホールディングス</v>
      </c>
      <c r="AW240" s="52">
        <f>IF(参照!C240="","",参照!C240)</f>
        <v>4.0900000000000002E-4</v>
      </c>
      <c r="AX240" s="52" t="str">
        <f>IF(参照!D240="","",参照!D240)</f>
        <v/>
      </c>
      <c r="AY240" s="52">
        <f>IF(参照!E240="","",参照!E240)</f>
        <v>5.1000000000000004E-4</v>
      </c>
      <c r="AZ240" s="52" t="str">
        <f>IF(参照!F240="","",参照!F240)</f>
        <v>(株)とんでんホールディングス</v>
      </c>
      <c r="BA240" s="52" t="str">
        <f>IF(参照!G240="","",参照!G240)</f>
        <v>(株)とんでんホールディングス_</v>
      </c>
      <c r="BB240" s="52">
        <f t="shared" si="34"/>
        <v>0.51</v>
      </c>
      <c r="BD240" s="52" t="str">
        <f>IF(参照!L240="","",参照!L240)</f>
        <v>(株)球磨村森電力</v>
      </c>
    </row>
    <row r="241" spans="47:56">
      <c r="AU241" s="52" t="str">
        <f>IF(参照!A241="","",参照!A241)</f>
        <v>A0076</v>
      </c>
      <c r="AV241" s="52" t="str">
        <f>IF(参照!B241="","",参照!B241)</f>
        <v>日鉄エンジニアリング(株)</v>
      </c>
      <c r="AW241" s="52">
        <f>IF(参照!C241="","",参照!C241)</f>
        <v>4.5399999999999998E-4</v>
      </c>
      <c r="AX241" s="52" t="str">
        <f>IF(参照!D241="","",参照!D241)</f>
        <v>メニューA</v>
      </c>
      <c r="AY241" s="52">
        <f>IF(参照!E241="","",参照!E241)</f>
        <v>0</v>
      </c>
      <c r="AZ241" s="52" t="str">
        <f>IF(参照!F241="","",参照!F241)</f>
        <v>日鉄エンジニアリング(株)</v>
      </c>
      <c r="BA241" s="52" t="str">
        <f>IF(参照!G241="","",参照!G241)</f>
        <v>日鉄エンジニアリング(株)_メニューA</v>
      </c>
      <c r="BB241" s="52">
        <f t="shared" si="34"/>
        <v>0</v>
      </c>
      <c r="BD241" s="52" t="str">
        <f>IF(参照!L241="","",参照!L241)</f>
        <v>(株)グランデータ</v>
      </c>
    </row>
    <row r="242" spans="47:56">
      <c r="AU242" s="52" t="str">
        <f>IF(参照!A242="","",参照!A242)</f>
        <v/>
      </c>
      <c r="AV242" s="52" t="str">
        <f>IF(参照!B242="","",参照!B242)</f>
        <v/>
      </c>
      <c r="AW242" s="52" t="str">
        <f>IF(参照!C242="","",参照!C242)</f>
        <v/>
      </c>
      <c r="AX242" s="52" t="str">
        <f>IF(参照!D242="","",参照!D242)</f>
        <v>メニューB</v>
      </c>
      <c r="AY242" s="52">
        <f>IF(参照!E242="","",参照!E242)</f>
        <v>0</v>
      </c>
      <c r="AZ242" s="52" t="str">
        <f>IF(参照!F242="","",参照!F242)</f>
        <v>日鉄エンジニアリング(株)</v>
      </c>
      <c r="BA242" s="52" t="str">
        <f>IF(参照!G242="","",参照!G242)</f>
        <v>日鉄エンジニアリング(株)_メニューB</v>
      </c>
      <c r="BB242" s="52">
        <f t="shared" si="34"/>
        <v>0</v>
      </c>
      <c r="BD242" s="52" t="str">
        <f>IF(参照!L242="","",参照!L242)</f>
        <v>グリーナ(株)</v>
      </c>
    </row>
    <row r="243" spans="47:56">
      <c r="AU243" s="52" t="str">
        <f>IF(参照!A243="","",参照!A243)</f>
        <v/>
      </c>
      <c r="AV243" s="52" t="str">
        <f>IF(参照!B243="","",参照!B243)</f>
        <v/>
      </c>
      <c r="AW243" s="52" t="str">
        <f>IF(参照!C243="","",参照!C243)</f>
        <v/>
      </c>
      <c r="AX243" s="52" t="str">
        <f>IF(参照!D243="","",参照!D243)</f>
        <v>メニューC</v>
      </c>
      <c r="AY243" s="52">
        <f>IF(参照!E243="","",参照!E243)</f>
        <v>1E-4</v>
      </c>
      <c r="AZ243" s="52" t="str">
        <f>IF(参照!F243="","",参照!F243)</f>
        <v>日鉄エンジニアリング(株)</v>
      </c>
      <c r="BA243" s="52" t="str">
        <f>IF(参照!G243="","",参照!G243)</f>
        <v>日鉄エンジニアリング(株)_メニューC</v>
      </c>
      <c r="BB243" s="52">
        <f t="shared" si="34"/>
        <v>0.1</v>
      </c>
      <c r="BD243" s="52" t="str">
        <f>IF(参照!L243="","",参照!L243)</f>
        <v>(株)クリーンエネルギー総合研究所</v>
      </c>
    </row>
    <row r="244" spans="47:56">
      <c r="AU244" s="52" t="str">
        <f>IF(参照!A244="","",参照!A244)</f>
        <v/>
      </c>
      <c r="AV244" s="52" t="str">
        <f>IF(参照!B244="","",参照!B244)</f>
        <v/>
      </c>
      <c r="AW244" s="52" t="str">
        <f>IF(参照!C244="","",参照!C244)</f>
        <v/>
      </c>
      <c r="AX244" s="52" t="str">
        <f>IF(参照!D244="","",参照!D244)</f>
        <v>メニューD</v>
      </c>
      <c r="AY244" s="52">
        <f>IF(参照!E244="","",参照!E244)</f>
        <v>2.5000000000000001E-4</v>
      </c>
      <c r="AZ244" s="52" t="str">
        <f>IF(参照!F244="","",参照!F244)</f>
        <v>日鉄エンジニアリング(株)</v>
      </c>
      <c r="BA244" s="52" t="str">
        <f>IF(参照!G244="","",参照!G244)</f>
        <v>日鉄エンジニアリング(株)_メニューD</v>
      </c>
      <c r="BB244" s="52">
        <f t="shared" si="34"/>
        <v>0.25</v>
      </c>
      <c r="BD244" s="52" t="str">
        <f>IF(参照!L244="","",参照!L244)</f>
        <v>一般社団法人グリーンコープでんき</v>
      </c>
    </row>
    <row r="245" spans="47:56">
      <c r="AU245" s="52" t="str">
        <f>IF(参照!A245="","",参照!A245)</f>
        <v/>
      </c>
      <c r="AV245" s="52" t="str">
        <f>IF(参照!B245="","",参照!B245)</f>
        <v/>
      </c>
      <c r="AW245" s="52" t="str">
        <f>IF(参照!C245="","",参照!C245)</f>
        <v/>
      </c>
      <c r="AX245" s="52" t="str">
        <f>IF(参照!D245="","",参照!D245)</f>
        <v>メニューE(残差)</v>
      </c>
      <c r="AY245" s="52">
        <f>IF(参照!E245="","",参照!E245)</f>
        <v>6.8999999999999997E-4</v>
      </c>
      <c r="AZ245" s="52" t="str">
        <f>IF(参照!F245="","",参照!F245)</f>
        <v>日鉄エンジニアリング(株)</v>
      </c>
      <c r="BA245" s="52" t="str">
        <f>IF(参照!G245="","",参照!G245)</f>
        <v>日鉄エンジニアリング(株)_メニューE(残差)</v>
      </c>
      <c r="BB245" s="52">
        <f t="shared" si="34"/>
        <v>0.69</v>
      </c>
      <c r="BD245" s="52" t="str">
        <f>IF(参照!L245="","",参照!L245)</f>
        <v>(株)グリーンサークル</v>
      </c>
    </row>
    <row r="246" spans="47:56">
      <c r="AU246" s="52" t="str">
        <f>IF(参照!A246="","",参照!A246)</f>
        <v/>
      </c>
      <c r="AV246" s="52" t="str">
        <f>IF(参照!B246="","",参照!B246)</f>
        <v/>
      </c>
      <c r="AW246" s="52" t="str">
        <f>IF(参照!C246="","",参照!C246)</f>
        <v/>
      </c>
      <c r="AX246" s="52" t="str">
        <f>IF(参照!D246="","",参照!D246)</f>
        <v>(参考値)事業者全体</v>
      </c>
      <c r="AY246" s="52">
        <f>IF(参照!E246="","",参照!E246)</f>
        <v>5.8900000000000001E-4</v>
      </c>
      <c r="AZ246" s="52" t="str">
        <f>IF(参照!F246="","",参照!F246)</f>
        <v>日鉄エンジニアリング(株)</v>
      </c>
      <c r="BA246" s="52" t="str">
        <f>IF(参照!G246="","",参照!G246)</f>
        <v>日鉄エンジニアリング(株)_(参考値)事業者全体</v>
      </c>
      <c r="BB246" s="52">
        <f t="shared" si="34"/>
        <v>0.58899999999999997</v>
      </c>
      <c r="BD246" s="52" t="str">
        <f>IF(参照!L246="","",参照!L246)</f>
        <v>グリーンシティこばやし(株)</v>
      </c>
    </row>
    <row r="247" spans="47:56">
      <c r="AU247" s="52" t="str">
        <f>IF(参照!A247="","",参照!A247)</f>
        <v>A0077</v>
      </c>
      <c r="AV247" s="52" t="str">
        <f>IF(参照!B247="","",参照!B247)</f>
        <v>ａｕエネルギー＆ライフ(株)(旧：ＫＤＤＩ(株))</v>
      </c>
      <c r="AW247" s="52">
        <f>IF(参照!C247="","",参照!C247)</f>
        <v>5.2400000000000005E-4</v>
      </c>
      <c r="AX247" s="52" t="str">
        <f>IF(参照!D247="","",参照!D247)</f>
        <v>メニューA</v>
      </c>
      <c r="AY247" s="52">
        <f>IF(参照!E247="","",参照!E247)</f>
        <v>0</v>
      </c>
      <c r="AZ247" s="52" t="str">
        <f>IF(参照!F247="","",参照!F247)</f>
        <v>ａｕエネルギー＆ライフ(株)(旧：ＫＤＤＩ(株))</v>
      </c>
      <c r="BA247" s="52" t="str">
        <f>IF(参照!G247="","",参照!G247)</f>
        <v>ａｕエネルギー＆ライフ(株)(旧：ＫＤＤＩ(株))_メニューA</v>
      </c>
      <c r="BB247" s="52">
        <f t="shared" si="34"/>
        <v>0</v>
      </c>
      <c r="BD247" s="52" t="str">
        <f>IF(参照!L247="","",参照!L247)</f>
        <v>(株)グリーンパワー大東</v>
      </c>
    </row>
    <row r="248" spans="47:56">
      <c r="AU248" s="52" t="str">
        <f>IF(参照!A248="","",参照!A248)</f>
        <v/>
      </c>
      <c r="AV248" s="52" t="str">
        <f>IF(参照!B248="","",参照!B248)</f>
        <v/>
      </c>
      <c r="AW248" s="52" t="str">
        <f>IF(参照!C248="","",参照!C248)</f>
        <v/>
      </c>
      <c r="AX248" s="52" t="str">
        <f>IF(参照!D248="","",参照!D248)</f>
        <v>メニューB(残差)</v>
      </c>
      <c r="AY248" s="52">
        <f>IF(参照!E248="","",参照!E248)</f>
        <v>4.6800000000000005E-4</v>
      </c>
      <c r="AZ248" s="52" t="str">
        <f>IF(参照!F248="","",参照!F248)</f>
        <v>ａｕエネルギー＆ライフ(株)(旧：ＫＤＤＩ(株))</v>
      </c>
      <c r="BA248" s="52" t="str">
        <f>IF(参照!G248="","",参照!G248)</f>
        <v>ａｕエネルギー＆ライフ(株)(旧：ＫＤＤＩ(株))_メニューB(残差)</v>
      </c>
      <c r="BB248" s="52">
        <f t="shared" si="34"/>
        <v>0.46800000000000003</v>
      </c>
      <c r="BD248" s="52" t="str">
        <f>IF(参照!L248="","",参照!L248)</f>
        <v>グリーンピープルズパワー(株)</v>
      </c>
    </row>
    <row r="249" spans="47:56">
      <c r="AU249" s="52" t="str">
        <f>IF(参照!A249="","",参照!A249)</f>
        <v/>
      </c>
      <c r="AV249" s="52" t="str">
        <f>IF(参照!B249="","",参照!B249)</f>
        <v/>
      </c>
      <c r="AW249" s="52" t="str">
        <f>IF(参照!C249="","",参照!C249)</f>
        <v/>
      </c>
      <c r="AX249" s="52" t="str">
        <f>IF(参照!D249="","",参照!D249)</f>
        <v>(参考値)事業者全体</v>
      </c>
      <c r="AY249" s="52">
        <f>IF(参照!E249="","",参照!E249)</f>
        <v>4.17E-4</v>
      </c>
      <c r="AZ249" s="52" t="str">
        <f>IF(参照!F249="","",参照!F249)</f>
        <v>ａｕエネルギー＆ライフ(株)(旧：ＫＤＤＩ(株))</v>
      </c>
      <c r="BA249" s="52" t="str">
        <f>IF(参照!G249="","",参照!G249)</f>
        <v>ａｕエネルギー＆ライフ(株)(旧：ＫＤＤＩ(株))_(参考値)事業者全体</v>
      </c>
      <c r="BB249" s="52">
        <f t="shared" si="34"/>
        <v>0.41699999999999998</v>
      </c>
      <c r="BD249" s="52" t="str">
        <f>IF(参照!L249="","",参照!L249)</f>
        <v>(株)クリーンベンチャー２１</v>
      </c>
    </row>
    <row r="250" spans="47:56">
      <c r="AU250" s="52" t="str">
        <f>IF(参照!A250="","",参照!A250)</f>
        <v>A0079</v>
      </c>
      <c r="AV250" s="52" t="str">
        <f>IF(参照!B250="","",参照!B250)</f>
        <v>イワタニ関東(株)</v>
      </c>
      <c r="AW250" s="52">
        <f>IF(参照!C250="","",参照!C250)</f>
        <v>7.2300000000000001E-4</v>
      </c>
      <c r="AX250" s="52" t="str">
        <f>IF(参照!D250="","",参照!D250)</f>
        <v/>
      </c>
      <c r="AY250" s="52">
        <f>IF(参照!E250="","",参照!E250)</f>
        <v>7.1299999999999998E-4</v>
      </c>
      <c r="AZ250" s="52" t="str">
        <f>IF(参照!F250="","",参照!F250)</f>
        <v>イワタニ関東(株)</v>
      </c>
      <c r="BA250" s="52" t="str">
        <f>IF(参照!G250="","",参照!G250)</f>
        <v>イワタニ関東(株)_</v>
      </c>
      <c r="BB250" s="52">
        <f t="shared" si="34"/>
        <v>0.71299999999999997</v>
      </c>
      <c r="BD250" s="52" t="str">
        <f>IF(参照!L250="","",参照!L250)</f>
        <v>(株)グリムスパワー</v>
      </c>
    </row>
    <row r="251" spans="47:56">
      <c r="AU251" s="52" t="str">
        <f>IF(参照!A251="","",参照!A251)</f>
        <v>A0080</v>
      </c>
      <c r="AV251" s="52" t="str">
        <f>IF(参照!B251="","",参照!B251)</f>
        <v>イワタニ首都圏(株)</v>
      </c>
      <c r="AW251" s="52">
        <f>IF(参照!C251="","",参照!C251)</f>
        <v>5.6999999999999998E-4</v>
      </c>
      <c r="AX251" s="52" t="str">
        <f>IF(参照!D251="","",参照!D251)</f>
        <v/>
      </c>
      <c r="AY251" s="52">
        <f>IF(参照!E251="","",参照!E251)</f>
        <v>5.1400000000000003E-4</v>
      </c>
      <c r="AZ251" s="52" t="str">
        <f>IF(参照!F251="","",参照!F251)</f>
        <v>イワタニ首都圏(株)</v>
      </c>
      <c r="BA251" s="52" t="str">
        <f>IF(参照!G251="","",参照!G251)</f>
        <v>イワタニ首都圏(株)_</v>
      </c>
      <c r="BB251" s="52">
        <f t="shared" si="34"/>
        <v>0.51400000000000001</v>
      </c>
      <c r="BD251" s="52" t="str">
        <f>IF(参照!L251="","",参照!L251)</f>
        <v>(株)グルーヴエナジー</v>
      </c>
    </row>
    <row r="252" spans="47:56">
      <c r="AU252" s="52" t="str">
        <f>IF(参照!A252="","",参照!A252)</f>
        <v>A0081</v>
      </c>
      <c r="AV252" s="52" t="str">
        <f>IF(参照!B252="","",参照!B252)</f>
        <v>サーラｅエナジー(株)</v>
      </c>
      <c r="AW252" s="52">
        <f>IF(参照!C252="","",参照!C252)</f>
        <v>3.5599999999999998E-4</v>
      </c>
      <c r="AX252" s="52" t="str">
        <f>IF(参照!D252="","",参照!D252)</f>
        <v>メニューA</v>
      </c>
      <c r="AY252" s="52">
        <f>IF(参照!E252="","",参照!E252)</f>
        <v>0</v>
      </c>
      <c r="AZ252" s="52" t="str">
        <f>IF(参照!F252="","",参照!F252)</f>
        <v>サーラｅエナジー(株)</v>
      </c>
      <c r="BA252" s="52" t="str">
        <f>IF(参照!G252="","",参照!G252)</f>
        <v>サーラｅエナジー(株)_メニューA</v>
      </c>
      <c r="BB252" s="52">
        <f t="shared" si="34"/>
        <v>0</v>
      </c>
      <c r="BD252" s="52" t="str">
        <f>IF(参照!L252="","",参照!L252)</f>
        <v>くるめエネルギー(株)</v>
      </c>
    </row>
    <row r="253" spans="47:56">
      <c r="AU253" s="52" t="str">
        <f>IF(参照!A253="","",参照!A253)</f>
        <v/>
      </c>
      <c r="AV253" s="52" t="str">
        <f>IF(参照!B253="","",参照!B253)</f>
        <v/>
      </c>
      <c r="AW253" s="52" t="str">
        <f>IF(参照!C253="","",参照!C253)</f>
        <v/>
      </c>
      <c r="AX253" s="52" t="str">
        <f>IF(参照!D253="","",参照!D253)</f>
        <v>メニューB</v>
      </c>
      <c r="AY253" s="52">
        <f>IF(参照!E253="","",参照!E253)</f>
        <v>3.77E-4</v>
      </c>
      <c r="AZ253" s="52" t="str">
        <f>IF(参照!F253="","",参照!F253)</f>
        <v>サーラｅエナジー(株)</v>
      </c>
      <c r="BA253" s="52" t="str">
        <f>IF(参照!G253="","",参照!G253)</f>
        <v>サーラｅエナジー(株)_メニューB</v>
      </c>
      <c r="BB253" s="52">
        <f t="shared" si="34"/>
        <v>0.377</v>
      </c>
      <c r="BD253" s="52" t="str">
        <f>IF(参照!L253="","",参照!L253)</f>
        <v>(株)グローアップ</v>
      </c>
    </row>
    <row r="254" spans="47:56">
      <c r="AU254" s="52" t="str">
        <f>IF(参照!A254="","",参照!A254)</f>
        <v/>
      </c>
      <c r="AV254" s="52" t="str">
        <f>IF(参照!B254="","",参照!B254)</f>
        <v/>
      </c>
      <c r="AW254" s="52" t="str">
        <f>IF(参照!C254="","",参照!C254)</f>
        <v/>
      </c>
      <c r="AX254" s="52" t="str">
        <f>IF(参照!D254="","",参照!D254)</f>
        <v>メニューC(残差)</v>
      </c>
      <c r="AY254" s="52">
        <f>IF(参照!E254="","",参照!E254)</f>
        <v>3.0899999999999998E-4</v>
      </c>
      <c r="AZ254" s="52" t="str">
        <f>IF(参照!F254="","",参照!F254)</f>
        <v>サーラｅエナジー(株)</v>
      </c>
      <c r="BA254" s="52" t="str">
        <f>IF(参照!G254="","",参照!G254)</f>
        <v>サーラｅエナジー(株)_メニューC(残差)</v>
      </c>
      <c r="BB254" s="52">
        <f t="shared" si="34"/>
        <v>0.309</v>
      </c>
      <c r="BD254" s="52" t="str">
        <f>IF(参照!L254="","",参照!L254)</f>
        <v>(株)クローバー・テクノロジーズ(旧：四つ葉電力(株))</v>
      </c>
    </row>
    <row r="255" spans="47:56">
      <c r="AU255" s="52" t="str">
        <f>IF(参照!A255="","",参照!A255)</f>
        <v/>
      </c>
      <c r="AV255" s="52" t="str">
        <f>IF(参照!B255="","",参照!B255)</f>
        <v/>
      </c>
      <c r="AW255" s="52" t="str">
        <f>IF(参照!C255="","",参照!C255)</f>
        <v/>
      </c>
      <c r="AX255" s="52" t="str">
        <f>IF(参照!D255="","",参照!D255)</f>
        <v>(参考値)事業者全体</v>
      </c>
      <c r="AY255" s="52">
        <f>IF(参照!E255="","",参照!E255)</f>
        <v>3.9200000000000004E-4</v>
      </c>
      <c r="AZ255" s="52" t="str">
        <f>IF(参照!F255="","",参照!F255)</f>
        <v>サーラｅエナジー(株)</v>
      </c>
      <c r="BA255" s="52" t="str">
        <f>IF(参照!G255="","",参照!G255)</f>
        <v>サーラｅエナジー(株)_(参考値)事業者全体</v>
      </c>
      <c r="BB255" s="52">
        <f t="shared" si="34"/>
        <v>0.39200000000000002</v>
      </c>
      <c r="BD255" s="52" t="str">
        <f>IF(参照!L255="","",参照!L255)</f>
        <v>(株)グローバルエンジニアリング</v>
      </c>
    </row>
    <row r="256" spans="47:56">
      <c r="AU256" s="52" t="str">
        <f>IF(参照!A256="","",参照!A256)</f>
        <v>A0082</v>
      </c>
      <c r="AV256" s="52" t="str">
        <f>IF(参照!B256="","",参照!B256)</f>
        <v>(株)地球クラブ</v>
      </c>
      <c r="AW256" s="52">
        <f>IF(参照!C256="","",参照!C256)</f>
        <v>1.0399999999999999E-4</v>
      </c>
      <c r="AX256" s="52" t="str">
        <f>IF(参照!D256="","",参照!D256)</f>
        <v>メニューA</v>
      </c>
      <c r="AY256" s="52">
        <f>IF(参照!E256="","",参照!E256)</f>
        <v>0</v>
      </c>
      <c r="AZ256" s="52" t="str">
        <f>IF(参照!F256="","",参照!F256)</f>
        <v>(株)地球クラブ</v>
      </c>
      <c r="BA256" s="52" t="str">
        <f>IF(参照!G256="","",参照!G256)</f>
        <v>(株)地球クラブ_メニューA</v>
      </c>
      <c r="BB256" s="52">
        <f t="shared" si="34"/>
        <v>0</v>
      </c>
      <c r="BD256" s="52" t="str">
        <f>IF(参照!L256="","",参照!L256)</f>
        <v>(株)グローバルキャスト</v>
      </c>
    </row>
    <row r="257" spans="47:56">
      <c r="AU257" s="52" t="str">
        <f>IF(参照!A257="","",参照!A257)</f>
        <v/>
      </c>
      <c r="AV257" s="52" t="str">
        <f>IF(参照!B257="","",参照!B257)</f>
        <v/>
      </c>
      <c r="AW257" s="52" t="str">
        <f>IF(参照!C257="","",参照!C257)</f>
        <v/>
      </c>
      <c r="AX257" s="52" t="str">
        <f>IF(参照!D257="","",参照!D257)</f>
        <v>メニューB(残差)</v>
      </c>
      <c r="AY257" s="52">
        <f>IF(参照!E257="","",参照!E257)</f>
        <v>4.8699999999999997E-4</v>
      </c>
      <c r="AZ257" s="52" t="str">
        <f>IF(参照!F257="","",参照!F257)</f>
        <v>(株)地球クラブ</v>
      </c>
      <c r="BA257" s="52" t="str">
        <f>IF(参照!G257="","",参照!G257)</f>
        <v>(株)地球クラブ_メニューB(残差)</v>
      </c>
      <c r="BB257" s="52">
        <f t="shared" si="34"/>
        <v>0.48699999999999999</v>
      </c>
      <c r="BD257" s="52" t="str">
        <f>IF(参照!L257="","",参照!L257)</f>
        <v>グローバルソリューションサービス(株)</v>
      </c>
    </row>
    <row r="258" spans="47:56">
      <c r="AU258" s="52" t="str">
        <f>IF(参照!A258="","",参照!A258)</f>
        <v/>
      </c>
      <c r="AV258" s="52" t="str">
        <f>IF(参照!B258="","",参照!B258)</f>
        <v/>
      </c>
      <c r="AW258" s="52" t="str">
        <f>IF(参照!C258="","",参照!C258)</f>
        <v/>
      </c>
      <c r="AX258" s="52" t="str">
        <f>IF(参照!D258="","",参照!D258)</f>
        <v>(参考値)事業者全体</v>
      </c>
      <c r="AY258" s="52">
        <f>IF(参照!E258="","",参照!E258)</f>
        <v>4.4999999999999999E-4</v>
      </c>
      <c r="AZ258" s="52" t="str">
        <f>IF(参照!F258="","",参照!F258)</f>
        <v>(株)地球クラブ</v>
      </c>
      <c r="BA258" s="52" t="str">
        <f>IF(参照!G258="","",参照!G258)</f>
        <v>(株)地球クラブ_(参考値)事業者全体</v>
      </c>
      <c r="BB258" s="52">
        <f t="shared" si="34"/>
        <v>0.45</v>
      </c>
      <c r="BD258" s="52" t="str">
        <f>IF(参照!L258="","",参照!L258)</f>
        <v>(株)ケアネス(旧：(株)ルーア)</v>
      </c>
    </row>
    <row r="259" spans="47:56">
      <c r="AU259" s="52" t="str">
        <f>IF(参照!A259="","",参照!A259)</f>
        <v>A0083</v>
      </c>
      <c r="AV259" s="52" t="str">
        <f>IF(参照!B259="","",参照!B259)</f>
        <v>(株)エコア</v>
      </c>
      <c r="AW259" s="52">
        <f>IF(参照!C259="","",参照!C259)</f>
        <v>5.0500000000000002E-4</v>
      </c>
      <c r="AX259" s="52" t="str">
        <f>IF(参照!D259="","",参照!D259)</f>
        <v/>
      </c>
      <c r="AY259" s="52">
        <f>IF(参照!E259="","",参照!E259)</f>
        <v>4.4900000000000002E-4</v>
      </c>
      <c r="AZ259" s="52" t="str">
        <f>IF(参照!F259="","",参照!F259)</f>
        <v>(株)エコア</v>
      </c>
      <c r="BA259" s="52" t="str">
        <f>IF(参照!G259="","",参照!G259)</f>
        <v>(株)エコア_</v>
      </c>
      <c r="BB259" s="52">
        <f t="shared" si="34"/>
        <v>0.44900000000000001</v>
      </c>
      <c r="BD259" s="52" t="str">
        <f>IF(参照!L259="","",参照!L259)</f>
        <v>京葉瓦斯(株)</v>
      </c>
    </row>
    <row r="260" spans="47:56">
      <c r="AU260" s="52" t="str">
        <f>IF(参照!A260="","",参照!A260)</f>
        <v>A0084</v>
      </c>
      <c r="AV260" s="52" t="str">
        <f>IF(参照!B260="","",参照!B260)</f>
        <v>西部瓦斯(株)</v>
      </c>
      <c r="AW260" s="52">
        <f>IF(参照!C260="","",参照!C260)</f>
        <v>4.8999999999999998E-4</v>
      </c>
      <c r="AX260" s="52" t="str">
        <f>IF(参照!D260="","",参照!D260)</f>
        <v/>
      </c>
      <c r="AY260" s="52">
        <f>IF(参照!E260="","",参照!E260)</f>
        <v>4.9399999999999997E-4</v>
      </c>
      <c r="AZ260" s="52" t="str">
        <f>IF(参照!F260="","",参照!F260)</f>
        <v>西部瓦斯(株)</v>
      </c>
      <c r="BA260" s="52" t="str">
        <f>IF(参照!G260="","",参照!G260)</f>
        <v>西部瓦斯(株)_</v>
      </c>
      <c r="BB260" s="52">
        <f t="shared" si="34"/>
        <v>0.49399999999999999</v>
      </c>
      <c r="BD260" s="52" t="str">
        <f>IF(参照!L260="","",参照!L260)</f>
        <v>京和ガス(株)</v>
      </c>
    </row>
    <row r="261" spans="47:56">
      <c r="AU261" s="52" t="str">
        <f>IF(参照!A261="","",参照!A261)</f>
        <v>A0085</v>
      </c>
      <c r="AV261" s="52" t="str">
        <f>IF(参照!B261="","",参照!B261)</f>
        <v>東邦ガス(株)</v>
      </c>
      <c r="AW261" s="52">
        <f>IF(参照!C261="","",参照!C261)</f>
        <v>4.46E-4</v>
      </c>
      <c r="AX261" s="52" t="str">
        <f>IF(参照!D261="","",参照!D261)</f>
        <v>メニューA</v>
      </c>
      <c r="AY261" s="52">
        <f>IF(参照!E261="","",参照!E261)</f>
        <v>3.2000000000000003E-4</v>
      </c>
      <c r="AZ261" s="52" t="str">
        <f>IF(参照!F261="","",参照!F261)</f>
        <v>東邦ガス(株)</v>
      </c>
      <c r="BA261" s="52" t="str">
        <f>IF(参照!G261="","",参照!G261)</f>
        <v>東邦ガス(株)_メニューA</v>
      </c>
      <c r="BB261" s="52">
        <f t="shared" ref="BB261:BB324" si="35">AY261*1000</f>
        <v>0.32</v>
      </c>
      <c r="BD261" s="52" t="str">
        <f>IF(参照!L261="","",参照!L261)</f>
        <v>ゲーテハウス(株)</v>
      </c>
    </row>
    <row r="262" spans="47:56">
      <c r="AU262" s="52" t="str">
        <f>IF(参照!A262="","",参照!A262)</f>
        <v/>
      </c>
      <c r="AV262" s="52" t="str">
        <f>IF(参照!B262="","",参照!B262)</f>
        <v/>
      </c>
      <c r="AW262" s="52" t="str">
        <f>IF(参照!C262="","",参照!C262)</f>
        <v/>
      </c>
      <c r="AX262" s="52" t="str">
        <f>IF(参照!D262="","",参照!D262)</f>
        <v>メニューB</v>
      </c>
      <c r="AY262" s="52">
        <f>IF(参照!E262="","",参照!E262)</f>
        <v>0</v>
      </c>
      <c r="AZ262" s="52" t="str">
        <f>IF(参照!F262="","",参照!F262)</f>
        <v>東邦ガス(株)</v>
      </c>
      <c r="BA262" s="52" t="str">
        <f>IF(参照!G262="","",参照!G262)</f>
        <v>東邦ガス(株)_メニューB</v>
      </c>
      <c r="BB262" s="52">
        <f t="shared" si="35"/>
        <v>0</v>
      </c>
      <c r="BD262" s="52" t="str">
        <f>IF(参照!L262="","",参照!L262)</f>
        <v>(株)ケーブルネット下関</v>
      </c>
    </row>
    <row r="263" spans="47:56">
      <c r="AU263" s="52" t="str">
        <f>IF(参照!A263="","",参照!A263)</f>
        <v/>
      </c>
      <c r="AV263" s="52" t="str">
        <f>IF(参照!B263="","",参照!B263)</f>
        <v/>
      </c>
      <c r="AW263" s="52" t="str">
        <f>IF(参照!C263="","",参照!C263)</f>
        <v/>
      </c>
      <c r="AX263" s="52" t="str">
        <f>IF(参照!D263="","",参照!D263)</f>
        <v>メニューC(残差)</v>
      </c>
      <c r="AY263" s="52">
        <f>IF(参照!E263="","",参照!E263)</f>
        <v>4.2499999999999998E-4</v>
      </c>
      <c r="AZ263" s="52" t="str">
        <f>IF(参照!F263="","",参照!F263)</f>
        <v>東邦ガス(株)</v>
      </c>
      <c r="BA263" s="52" t="str">
        <f>IF(参照!G263="","",参照!G263)</f>
        <v>東邦ガス(株)_メニューC(残差)</v>
      </c>
      <c r="BB263" s="52">
        <f t="shared" si="35"/>
        <v>0.42499999999999999</v>
      </c>
      <c r="BD263" s="52" t="str">
        <f>IF(参照!L263="","",参照!L263)</f>
        <v>気仙沼グリーンエナジー(株)</v>
      </c>
    </row>
    <row r="264" spans="47:56">
      <c r="AU264" s="52" t="str">
        <f>IF(参照!A264="","",参照!A264)</f>
        <v/>
      </c>
      <c r="AV264" s="52" t="str">
        <f>IF(参照!B264="","",参照!B264)</f>
        <v/>
      </c>
      <c r="AW264" s="52" t="str">
        <f>IF(参照!C264="","",参照!C264)</f>
        <v/>
      </c>
      <c r="AX264" s="52" t="str">
        <f>IF(参照!D264="","",参照!D264)</f>
        <v>(参考値)事業者全体</v>
      </c>
      <c r="AY264" s="52">
        <f>IF(参照!E264="","",参照!E264)</f>
        <v>4.2000000000000002E-4</v>
      </c>
      <c r="AZ264" s="52" t="str">
        <f>IF(参照!F264="","",参照!F264)</f>
        <v>東邦ガス(株)</v>
      </c>
      <c r="BA264" s="52" t="str">
        <f>IF(参照!G264="","",参照!G264)</f>
        <v>東邦ガス(株)_(参考値)事業者全体</v>
      </c>
      <c r="BB264" s="52">
        <f t="shared" si="35"/>
        <v>0.42000000000000004</v>
      </c>
      <c r="BD264" s="52" t="str">
        <f>IF(参照!L264="","",参照!L264)</f>
        <v>高知ニューエナジー(株)</v>
      </c>
    </row>
    <row r="265" spans="47:56">
      <c r="AU265" s="52" t="str">
        <f>IF(参照!A265="","",参照!A265)</f>
        <v>A0086</v>
      </c>
      <c r="AV265" s="52" t="str">
        <f>IF(参照!B265="","",参照!B265)</f>
        <v>シナネン(株)</v>
      </c>
      <c r="AW265" s="52">
        <f>IF(参照!C265="","",参照!C265)</f>
        <v>5.8500000000000002E-4</v>
      </c>
      <c r="AX265" s="52" t="str">
        <f>IF(参照!D265="","",参照!D265)</f>
        <v>メニューA</v>
      </c>
      <c r="AY265" s="52">
        <f>IF(参照!E265="","",参照!E265)</f>
        <v>0</v>
      </c>
      <c r="AZ265" s="52" t="str">
        <f>IF(参照!F265="","",参照!F265)</f>
        <v>シナネン(株)</v>
      </c>
      <c r="BA265" s="52" t="str">
        <f>IF(参照!G265="","",参照!G265)</f>
        <v>シナネン(株)_メニューA</v>
      </c>
      <c r="BB265" s="52">
        <f t="shared" si="35"/>
        <v>0</v>
      </c>
      <c r="BD265" s="52" t="str">
        <f>IF(参照!L265="","",参照!L265)</f>
        <v>合同会社Ｐｅａｋ８</v>
      </c>
    </row>
    <row r="266" spans="47:56">
      <c r="AU266" s="52" t="str">
        <f>IF(参照!A266="","",参照!A266)</f>
        <v/>
      </c>
      <c r="AV266" s="52" t="str">
        <f>IF(参照!B266="","",参照!B266)</f>
        <v/>
      </c>
      <c r="AW266" s="52" t="str">
        <f>IF(参照!C266="","",参照!C266)</f>
        <v/>
      </c>
      <c r="AX266" s="52" t="str">
        <f>IF(参照!D266="","",参照!D266)</f>
        <v>メニューB</v>
      </c>
      <c r="AY266" s="52">
        <f>IF(参照!E266="","",参照!E266)</f>
        <v>2.9E-4</v>
      </c>
      <c r="AZ266" s="52" t="str">
        <f>IF(参照!F266="","",参照!F266)</f>
        <v>シナネン(株)</v>
      </c>
      <c r="BA266" s="52" t="str">
        <f>IF(参照!G266="","",参照!G266)</f>
        <v>シナネン(株)_メニューB</v>
      </c>
      <c r="BB266" s="52">
        <f t="shared" si="35"/>
        <v>0.28999999999999998</v>
      </c>
      <c r="BD266" s="52" t="str">
        <f>IF(参照!L266="","",参照!L266)</f>
        <v>神戸電力(株)</v>
      </c>
    </row>
    <row r="267" spans="47:56">
      <c r="AU267" s="52" t="str">
        <f>IF(参照!A267="","",参照!A267)</f>
        <v/>
      </c>
      <c r="AV267" s="52" t="str">
        <f>IF(参照!B267="","",参照!B267)</f>
        <v/>
      </c>
      <c r="AW267" s="52" t="str">
        <f>IF(参照!C267="","",参照!C267)</f>
        <v/>
      </c>
      <c r="AX267" s="52" t="str">
        <f>IF(参照!D267="","",参照!D267)</f>
        <v>メニューC</v>
      </c>
      <c r="AY267" s="52">
        <f>IF(参照!E267="","",参照!E267)</f>
        <v>3.8999999999999999E-4</v>
      </c>
      <c r="AZ267" s="52" t="str">
        <f>IF(参照!F267="","",参照!F267)</f>
        <v>シナネン(株)</v>
      </c>
      <c r="BA267" s="52" t="str">
        <f>IF(参照!G267="","",参照!G267)</f>
        <v>シナネン(株)_メニューC</v>
      </c>
      <c r="BB267" s="52">
        <f t="shared" si="35"/>
        <v>0.39</v>
      </c>
      <c r="BD267" s="52" t="str">
        <f>IF(参照!L267="","",参照!L267)</f>
        <v>(株)コープでんき東北</v>
      </c>
    </row>
    <row r="268" spans="47:56">
      <c r="AU268" s="52" t="str">
        <f>IF(参照!A268="","",参照!A268)</f>
        <v/>
      </c>
      <c r="AV268" s="52" t="str">
        <f>IF(参照!B268="","",参照!B268)</f>
        <v/>
      </c>
      <c r="AW268" s="52" t="str">
        <f>IF(参照!C268="","",参照!C268)</f>
        <v/>
      </c>
      <c r="AX268" s="52" t="str">
        <f>IF(参照!D268="","",参照!D268)</f>
        <v>メニューD</v>
      </c>
      <c r="AY268" s="52">
        <f>IF(参照!E268="","",参照!E268)</f>
        <v>4.8999999999999998E-4</v>
      </c>
      <c r="AZ268" s="52" t="str">
        <f>IF(参照!F268="","",参照!F268)</f>
        <v>シナネン(株)</v>
      </c>
      <c r="BA268" s="52" t="str">
        <f>IF(参照!G268="","",参照!G268)</f>
        <v>シナネン(株)_メニューD</v>
      </c>
      <c r="BB268" s="52">
        <f t="shared" si="35"/>
        <v>0.49</v>
      </c>
      <c r="BD268" s="52" t="str">
        <f>IF(参照!L268="","",参照!L268)</f>
        <v>コープ電力(株)</v>
      </c>
    </row>
    <row r="269" spans="47:56">
      <c r="AU269" s="52" t="str">
        <f>IF(参照!A269="","",参照!A269)</f>
        <v/>
      </c>
      <c r="AV269" s="52" t="str">
        <f>IF(参照!B269="","",参照!B269)</f>
        <v/>
      </c>
      <c r="AW269" s="52" t="str">
        <f>IF(参照!C269="","",参照!C269)</f>
        <v/>
      </c>
      <c r="AX269" s="52" t="str">
        <f>IF(参照!D269="","",参照!D269)</f>
        <v>メニューE</v>
      </c>
      <c r="AY269" s="52">
        <f>IF(参照!E269="","",参照!E269)</f>
        <v>2.72E-4</v>
      </c>
      <c r="AZ269" s="52" t="str">
        <f>IF(参照!F269="","",参照!F269)</f>
        <v>シナネン(株)</v>
      </c>
      <c r="BA269" s="52" t="str">
        <f>IF(参照!G269="","",参照!G269)</f>
        <v>シナネン(株)_メニューE</v>
      </c>
      <c r="BB269" s="52">
        <f t="shared" si="35"/>
        <v>0.27200000000000002</v>
      </c>
      <c r="BD269" s="52" t="str">
        <f>IF(参照!L269="","",参照!L269)</f>
        <v>国際航業(株)</v>
      </c>
    </row>
    <row r="270" spans="47:56">
      <c r="AU270" s="52" t="str">
        <f>IF(参照!A270="","",参照!A270)</f>
        <v/>
      </c>
      <c r="AV270" s="52" t="str">
        <f>IF(参照!B270="","",参照!B270)</f>
        <v/>
      </c>
      <c r="AW270" s="52" t="str">
        <f>IF(参照!C270="","",参照!C270)</f>
        <v/>
      </c>
      <c r="AX270" s="52" t="str">
        <f>IF(参照!D270="","",参照!D270)</f>
        <v>メニューF</v>
      </c>
      <c r="AY270" s="52">
        <f>IF(参照!E270="","",参照!E270)</f>
        <v>3.6099999999999999E-4</v>
      </c>
      <c r="AZ270" s="52" t="str">
        <f>IF(参照!F270="","",参照!F270)</f>
        <v>シナネン(株)</v>
      </c>
      <c r="BA270" s="52" t="str">
        <f>IF(参照!G270="","",参照!G270)</f>
        <v>シナネン(株)_メニューF</v>
      </c>
      <c r="BB270" s="52">
        <f t="shared" si="35"/>
        <v>0.36099999999999999</v>
      </c>
      <c r="BD270" s="52" t="str">
        <f>IF(参照!L270="","",参照!L270)</f>
        <v>小島電機工業(株)</v>
      </c>
    </row>
    <row r="271" spans="47:56">
      <c r="AU271" s="52" t="str">
        <f>IF(参照!A271="","",参照!A271)</f>
        <v/>
      </c>
      <c r="AV271" s="52" t="str">
        <f>IF(参照!B271="","",参照!B271)</f>
        <v/>
      </c>
      <c r="AW271" s="52" t="str">
        <f>IF(参照!C271="","",参照!C271)</f>
        <v/>
      </c>
      <c r="AX271" s="52" t="str">
        <f>IF(参照!D271="","",参照!D271)</f>
        <v>メニューG(残差)</v>
      </c>
      <c r="AY271" s="52">
        <f>IF(参照!E271="","",参照!E271)</f>
        <v>6.1200000000000002E-4</v>
      </c>
      <c r="AZ271" s="52" t="str">
        <f>IF(参照!F271="","",参照!F271)</f>
        <v>シナネン(株)</v>
      </c>
      <c r="BA271" s="52" t="str">
        <f>IF(参照!G271="","",参照!G271)</f>
        <v>シナネン(株)_メニューG(残差)</v>
      </c>
      <c r="BB271" s="52">
        <f t="shared" si="35"/>
        <v>0.61199999999999999</v>
      </c>
      <c r="BD271" s="52" t="str">
        <f>IF(参照!L271="","",参照!L271)</f>
        <v>御所野縄文電力(株)</v>
      </c>
    </row>
    <row r="272" spans="47:56">
      <c r="AU272" s="52" t="str">
        <f>IF(参照!A272="","",参照!A272)</f>
        <v/>
      </c>
      <c r="AV272" s="52" t="str">
        <f>IF(参照!B272="","",参照!B272)</f>
        <v/>
      </c>
      <c r="AW272" s="52" t="str">
        <f>IF(参照!C272="","",参照!C272)</f>
        <v/>
      </c>
      <c r="AX272" s="52" t="str">
        <f>IF(参照!D272="","",参照!D272)</f>
        <v>(参考値)事業者全体</v>
      </c>
      <c r="AY272" s="52">
        <f>IF(参照!E272="","",参照!E272)</f>
        <v>5.2400000000000005E-4</v>
      </c>
      <c r="AZ272" s="52" t="str">
        <f>IF(参照!F272="","",参照!F272)</f>
        <v>シナネン(株)</v>
      </c>
      <c r="BA272" s="52" t="str">
        <f>IF(参照!G272="","",参照!G272)</f>
        <v>シナネン(株)_(参考値)事業者全体</v>
      </c>
      <c r="BB272" s="52">
        <f t="shared" si="35"/>
        <v>0.52400000000000002</v>
      </c>
      <c r="BD272" s="52" t="str">
        <f>IF(参照!L272="","",参照!L272)</f>
        <v>コスモエネルギーソリューションズ(株)</v>
      </c>
    </row>
    <row r="273" spans="47:56">
      <c r="AU273" s="52" t="str">
        <f>IF(参照!A273="","",参照!A273)</f>
        <v>A0087</v>
      </c>
      <c r="AV273" s="52" t="str">
        <f>IF(参照!B273="","",参照!B273)</f>
        <v>(株)シナジアパワー</v>
      </c>
      <c r="AW273" s="52">
        <f>IF(参照!C273="","",参照!C273)</f>
        <v>4.4799999999999999E-4</v>
      </c>
      <c r="AX273" s="52" t="str">
        <f>IF(参照!D273="","",参照!D273)</f>
        <v>メニューA</v>
      </c>
      <c r="AY273" s="52">
        <f>IF(参照!E273="","",参照!E273)</f>
        <v>0</v>
      </c>
      <c r="AZ273" s="52" t="str">
        <f>IF(参照!F273="","",参照!F273)</f>
        <v>(株)シナジアパワー</v>
      </c>
      <c r="BA273" s="52" t="str">
        <f>IF(参照!G273="","",参照!G273)</f>
        <v>(株)シナジアパワー_メニューA</v>
      </c>
      <c r="BB273" s="52">
        <f t="shared" si="35"/>
        <v>0</v>
      </c>
      <c r="BD273" s="52" t="str">
        <f>IF(参照!L273="","",参照!L273)</f>
        <v>五島市民電力(株)</v>
      </c>
    </row>
    <row r="274" spans="47:56">
      <c r="AU274" s="52" t="str">
        <f>IF(参照!A274="","",参照!A274)</f>
        <v/>
      </c>
      <c r="AV274" s="52" t="str">
        <f>IF(参照!B274="","",参照!B274)</f>
        <v/>
      </c>
      <c r="AW274" s="52" t="str">
        <f>IF(参照!C274="","",参照!C274)</f>
        <v/>
      </c>
      <c r="AX274" s="52" t="str">
        <f>IF(参照!D274="","",参照!D274)</f>
        <v>メニューB</v>
      </c>
      <c r="AY274" s="52">
        <f>IF(参照!E274="","",参照!E274)</f>
        <v>3.48E-4</v>
      </c>
      <c r="AZ274" s="52" t="str">
        <f>IF(参照!F274="","",参照!F274)</f>
        <v>(株)シナジアパワー</v>
      </c>
      <c r="BA274" s="52" t="str">
        <f>IF(参照!G274="","",参照!G274)</f>
        <v>(株)シナジアパワー_メニューB</v>
      </c>
      <c r="BB274" s="52">
        <f t="shared" si="35"/>
        <v>0.34799999999999998</v>
      </c>
      <c r="BD274" s="52" t="str">
        <f>IF(参照!L274="","",参照!L274)</f>
        <v>こなんウルトラパワー(株)</v>
      </c>
    </row>
    <row r="275" spans="47:56">
      <c r="AU275" s="52" t="str">
        <f>IF(参照!A275="","",参照!A275)</f>
        <v/>
      </c>
      <c r="AV275" s="52" t="str">
        <f>IF(参照!B275="","",参照!B275)</f>
        <v/>
      </c>
      <c r="AW275" s="52" t="str">
        <f>IF(参照!C275="","",参照!C275)</f>
        <v/>
      </c>
      <c r="AX275" s="52" t="str">
        <f>IF(参照!D275="","",参照!D275)</f>
        <v>メニューC</v>
      </c>
      <c r="AY275" s="52">
        <f>IF(参照!E275="","",参照!E275)</f>
        <v>3.39E-4</v>
      </c>
      <c r="AZ275" s="52" t="str">
        <f>IF(参照!F275="","",参照!F275)</f>
        <v>(株)シナジアパワー</v>
      </c>
      <c r="BA275" s="52" t="str">
        <f>IF(参照!G275="","",参照!G275)</f>
        <v>(株)シナジアパワー_メニューC</v>
      </c>
      <c r="BB275" s="52">
        <f t="shared" si="35"/>
        <v>0.33900000000000002</v>
      </c>
      <c r="BD275" s="52" t="str">
        <f>IF(参照!L275="","",参照!L275)</f>
        <v>(株)コノミヤホールディングス</v>
      </c>
    </row>
    <row r="276" spans="47:56">
      <c r="AU276" s="52" t="str">
        <f>IF(参照!A276="","",参照!A276)</f>
        <v/>
      </c>
      <c r="AV276" s="52" t="str">
        <f>IF(参照!B276="","",参照!B276)</f>
        <v/>
      </c>
      <c r="AW276" s="52" t="str">
        <f>IF(参照!C276="","",参照!C276)</f>
        <v/>
      </c>
      <c r="AX276" s="52" t="str">
        <f>IF(参照!D276="","",参照!D276)</f>
        <v>メニューD</v>
      </c>
      <c r="AY276" s="52">
        <f>IF(参照!E276="","",参照!E276)</f>
        <v>3.6499999999999998E-4</v>
      </c>
      <c r="AZ276" s="52" t="str">
        <f>IF(参照!F276="","",参照!F276)</f>
        <v>(株)シナジアパワー</v>
      </c>
      <c r="BA276" s="52" t="str">
        <f>IF(参照!G276="","",参照!G276)</f>
        <v>(株)シナジアパワー_メニューD</v>
      </c>
      <c r="BB276" s="52">
        <f t="shared" si="35"/>
        <v>0.36499999999999999</v>
      </c>
      <c r="BD276" s="52" t="str">
        <f>IF(参照!L276="","",参照!L276)</f>
        <v>(株)コンシェルジュ</v>
      </c>
    </row>
    <row r="277" spans="47:56">
      <c r="AU277" s="52" t="str">
        <f>IF(参照!A277="","",参照!A277)</f>
        <v/>
      </c>
      <c r="AV277" s="52" t="str">
        <f>IF(参照!B277="","",参照!B277)</f>
        <v/>
      </c>
      <c r="AW277" s="52" t="str">
        <f>IF(参照!C277="","",参照!C277)</f>
        <v/>
      </c>
      <c r="AX277" s="52" t="str">
        <f>IF(参照!D277="","",参照!D277)</f>
        <v>メニューE</v>
      </c>
      <c r="AY277" s="52">
        <f>IF(参照!E277="","",参照!E277)</f>
        <v>3.6600000000000001E-4</v>
      </c>
      <c r="AZ277" s="52" t="str">
        <f>IF(参照!F277="","",参照!F277)</f>
        <v>(株)シナジアパワー</v>
      </c>
      <c r="BA277" s="52" t="str">
        <f>IF(参照!G277="","",参照!G277)</f>
        <v>(株)シナジアパワー_メニューE</v>
      </c>
      <c r="BB277" s="52">
        <f t="shared" si="35"/>
        <v>0.36599999999999999</v>
      </c>
      <c r="BD277" s="52" t="str">
        <f>IF(参照!L277="","",参照!L277)</f>
        <v>サーラｅエナジー(株)</v>
      </c>
    </row>
    <row r="278" spans="47:56">
      <c r="AU278" s="52" t="str">
        <f>IF(参照!A278="","",参照!A278)</f>
        <v/>
      </c>
      <c r="AV278" s="52" t="str">
        <f>IF(参照!B278="","",参照!B278)</f>
        <v/>
      </c>
      <c r="AW278" s="52" t="str">
        <f>IF(参照!C278="","",参照!C278)</f>
        <v/>
      </c>
      <c r="AX278" s="52" t="str">
        <f>IF(参照!D278="","",参照!D278)</f>
        <v>メニューF</v>
      </c>
      <c r="AY278" s="52">
        <f>IF(参照!E278="","",参照!E278)</f>
        <v>3.6899999999999997E-4</v>
      </c>
      <c r="AZ278" s="52" t="str">
        <f>IF(参照!F278="","",参照!F278)</f>
        <v>(株)シナジアパワー</v>
      </c>
      <c r="BA278" s="52" t="str">
        <f>IF(参照!G278="","",参照!G278)</f>
        <v>(株)シナジアパワー_メニューF</v>
      </c>
      <c r="BB278" s="52">
        <f t="shared" si="35"/>
        <v>0.36899999999999999</v>
      </c>
      <c r="BD278" s="52" t="str">
        <f>IF(参照!L278="","",参照!L278)</f>
        <v>(株)再エネ思考電力</v>
      </c>
    </row>
    <row r="279" spans="47:56">
      <c r="AU279" s="52" t="str">
        <f>IF(参照!A279="","",参照!A279)</f>
        <v/>
      </c>
      <c r="AV279" s="52" t="str">
        <f>IF(参照!B279="","",参照!B279)</f>
        <v/>
      </c>
      <c r="AW279" s="52" t="str">
        <f>IF(参照!C279="","",参照!C279)</f>
        <v/>
      </c>
      <c r="AX279" s="52" t="str">
        <f>IF(参照!D279="","",参照!D279)</f>
        <v>メニューG</v>
      </c>
      <c r="AY279" s="52">
        <f>IF(参照!E279="","",参照!E279)</f>
        <v>3.8000000000000002E-4</v>
      </c>
      <c r="AZ279" s="52" t="str">
        <f>IF(参照!F279="","",参照!F279)</f>
        <v>(株)シナジアパワー</v>
      </c>
      <c r="BA279" s="52" t="str">
        <f>IF(参照!G279="","",参照!G279)</f>
        <v>(株)シナジアパワー_メニューG</v>
      </c>
      <c r="BB279" s="52">
        <f t="shared" si="35"/>
        <v>0.38</v>
      </c>
      <c r="BD279" s="52" t="str">
        <f>IF(参照!L279="","",参照!L279)</f>
        <v>埼玉ガス(株)</v>
      </c>
    </row>
    <row r="280" spans="47:56">
      <c r="AU280" s="52" t="str">
        <f>IF(参照!A280="","",参照!A280)</f>
        <v/>
      </c>
      <c r="AV280" s="52" t="str">
        <f>IF(参照!B280="","",参照!B280)</f>
        <v/>
      </c>
      <c r="AW280" s="52" t="str">
        <f>IF(参照!C280="","",参照!C280)</f>
        <v/>
      </c>
      <c r="AX280" s="52" t="str">
        <f>IF(参照!D280="","",参照!D280)</f>
        <v>メニューH</v>
      </c>
      <c r="AY280" s="52">
        <f>IF(参照!E280="","",参照!E280)</f>
        <v>1.7899999999999999E-4</v>
      </c>
      <c r="AZ280" s="52" t="str">
        <f>IF(参照!F280="","",参照!F280)</f>
        <v>(株)シナジアパワー</v>
      </c>
      <c r="BA280" s="52" t="str">
        <f>IF(参照!G280="","",参照!G280)</f>
        <v>(株)シナジアパワー_メニューH</v>
      </c>
      <c r="BB280" s="52">
        <f t="shared" si="35"/>
        <v>0.17899999999999999</v>
      </c>
      <c r="BD280" s="52" t="str">
        <f>IF(参照!L280="","",参照!L280)</f>
        <v>(株)彩の国でんき</v>
      </c>
    </row>
    <row r="281" spans="47:56">
      <c r="AU281" s="52" t="str">
        <f>IF(参照!A281="","",参照!A281)</f>
        <v/>
      </c>
      <c r="AV281" s="52" t="str">
        <f>IF(参照!B281="","",参照!B281)</f>
        <v/>
      </c>
      <c r="AW281" s="52" t="str">
        <f>IF(参照!C281="","",参照!C281)</f>
        <v/>
      </c>
      <c r="AX281" s="52" t="str">
        <f>IF(参照!D281="","",参照!D281)</f>
        <v>メニューI(残差)</v>
      </c>
      <c r="AY281" s="52">
        <f>IF(参照!E281="","",参照!E281)</f>
        <v>4.0899999999999997E-4</v>
      </c>
      <c r="AZ281" s="52" t="str">
        <f>IF(参照!F281="","",参照!F281)</f>
        <v>(株)シナジアパワー</v>
      </c>
      <c r="BA281" s="52" t="str">
        <f>IF(参照!G281="","",参照!G281)</f>
        <v>(株)シナジアパワー_メニューI(残差)</v>
      </c>
      <c r="BB281" s="52">
        <f t="shared" si="35"/>
        <v>0.40899999999999997</v>
      </c>
      <c r="BD281" s="52" t="str">
        <f>IF(参照!L281="","",参照!L281)</f>
        <v>西部瓦斯(株)</v>
      </c>
    </row>
    <row r="282" spans="47:56">
      <c r="AU282" s="52" t="str">
        <f>IF(参照!A282="","",参照!A282)</f>
        <v/>
      </c>
      <c r="AV282" s="52" t="str">
        <f>IF(参照!B282="","",参照!B282)</f>
        <v/>
      </c>
      <c r="AW282" s="52" t="str">
        <f>IF(参照!C282="","",参照!C282)</f>
        <v/>
      </c>
      <c r="AX282" s="52" t="str">
        <f>IF(参照!D282="","",参照!D282)</f>
        <v>(参考値)事業者全体</v>
      </c>
      <c r="AY282" s="52">
        <f>IF(参照!E282="","",参照!E282)</f>
        <v>3.86E-4</v>
      </c>
      <c r="AZ282" s="52" t="str">
        <f>IF(参照!F282="","",参照!F282)</f>
        <v>(株)シナジアパワー</v>
      </c>
      <c r="BA282" s="52" t="str">
        <f>IF(参照!G282="","",参照!G282)</f>
        <v>(株)シナジアパワー_(参考値)事業者全体</v>
      </c>
      <c r="BB282" s="52">
        <f t="shared" si="35"/>
        <v>0.38600000000000001</v>
      </c>
      <c r="BD282" s="52" t="str">
        <f>IF(参照!L282="","",参照!L282)</f>
        <v>(株)サイホープロパティーズ</v>
      </c>
    </row>
    <row r="283" spans="47:56">
      <c r="AU283" s="52" t="str">
        <f>IF(参照!A283="","",参照!A283)</f>
        <v>A0088</v>
      </c>
      <c r="AV283" s="52" t="str">
        <f>IF(参照!B283="","",参照!B283)</f>
        <v>カワサキグリーンエナジー(株)</v>
      </c>
      <c r="AW283" s="52">
        <f>IF(参照!C283="","",参照!C283)</f>
        <v>4.5600000000000003E-4</v>
      </c>
      <c r="AX283" s="52" t="str">
        <f>IF(参照!D283="","",参照!D283)</f>
        <v>メニューA</v>
      </c>
      <c r="AY283" s="52">
        <f>IF(参照!E283="","",参照!E283)</f>
        <v>0</v>
      </c>
      <c r="AZ283" s="52" t="str">
        <f>IF(参照!F283="","",参照!F283)</f>
        <v>カワサキグリーンエナジー(株)</v>
      </c>
      <c r="BA283" s="52" t="str">
        <f>IF(参照!G283="","",参照!G283)</f>
        <v>カワサキグリーンエナジー(株)_メニューA</v>
      </c>
      <c r="BB283" s="52">
        <f t="shared" si="35"/>
        <v>0</v>
      </c>
      <c r="BD283" s="52" t="str">
        <f>IF(参照!L283="","",参照!L283)</f>
        <v>酒田天然瓦斯(株)</v>
      </c>
    </row>
    <row r="284" spans="47:56">
      <c r="AU284" s="52" t="str">
        <f>IF(参照!A284="","",参照!A284)</f>
        <v/>
      </c>
      <c r="AV284" s="52" t="str">
        <f>IF(参照!B284="","",参照!B284)</f>
        <v/>
      </c>
      <c r="AW284" s="52" t="str">
        <f>IF(参照!C284="","",参照!C284)</f>
        <v/>
      </c>
      <c r="AX284" s="52" t="str">
        <f>IF(参照!D284="","",参照!D284)</f>
        <v>メニューB</v>
      </c>
      <c r="AY284" s="52">
        <f>IF(参照!E284="","",参照!E284)</f>
        <v>2.9999999999999997E-4</v>
      </c>
      <c r="AZ284" s="52" t="str">
        <f>IF(参照!F284="","",参照!F284)</f>
        <v>カワサキグリーンエナジー(株)</v>
      </c>
      <c r="BA284" s="52" t="str">
        <f>IF(参照!G284="","",参照!G284)</f>
        <v>カワサキグリーンエナジー(株)_メニューB</v>
      </c>
      <c r="BB284" s="52">
        <f t="shared" si="35"/>
        <v>0.3</v>
      </c>
      <c r="BD284" s="52" t="str">
        <f>IF(参照!L284="","",参照!L284)</f>
        <v>坂戸ガス(株)</v>
      </c>
    </row>
    <row r="285" spans="47:56">
      <c r="AU285" s="52" t="str">
        <f>IF(参照!A285="","",参照!A285)</f>
        <v/>
      </c>
      <c r="AV285" s="52" t="str">
        <f>IF(参照!B285="","",参照!B285)</f>
        <v/>
      </c>
      <c r="AW285" s="52" t="str">
        <f>IF(参照!C285="","",参照!C285)</f>
        <v/>
      </c>
      <c r="AX285" s="52" t="str">
        <f>IF(参照!D285="","",参照!D285)</f>
        <v>メニューC</v>
      </c>
      <c r="AY285" s="52">
        <f>IF(参照!E285="","",参照!E285)</f>
        <v>4.4299999999999998E-4</v>
      </c>
      <c r="AZ285" s="52" t="str">
        <f>IF(参照!F285="","",参照!F285)</f>
        <v>カワサキグリーンエナジー(株)</v>
      </c>
      <c r="BA285" s="52" t="str">
        <f>IF(参照!G285="","",参照!G285)</f>
        <v>カワサキグリーンエナジー(株)_メニューC</v>
      </c>
      <c r="BB285" s="52">
        <f t="shared" si="35"/>
        <v>0.443</v>
      </c>
      <c r="BD285" s="52" t="str">
        <f>IF(参照!L285="","",参照!L285)</f>
        <v>(株)さくら新電力</v>
      </c>
    </row>
    <row r="286" spans="47:56">
      <c r="AU286" s="52" t="str">
        <f>IF(参照!A286="","",参照!A286)</f>
        <v/>
      </c>
      <c r="AV286" s="52" t="str">
        <f>IF(参照!B286="","",参照!B286)</f>
        <v/>
      </c>
      <c r="AW286" s="52" t="str">
        <f>IF(参照!C286="","",参照!C286)</f>
        <v/>
      </c>
      <c r="AX286" s="52" t="str">
        <f>IF(参照!D286="","",参照!D286)</f>
        <v>メニューD(残差)</v>
      </c>
      <c r="AY286" s="52">
        <f>IF(参照!E286="","",参照!E286)</f>
        <v>4.4700000000000002E-4</v>
      </c>
      <c r="AZ286" s="52" t="str">
        <f>IF(参照!F286="","",参照!F286)</f>
        <v>カワサキグリーンエナジー(株)</v>
      </c>
      <c r="BA286" s="52" t="str">
        <f>IF(参照!G286="","",参照!G286)</f>
        <v>カワサキグリーンエナジー(株)_メニューD(残差)</v>
      </c>
      <c r="BB286" s="52">
        <f t="shared" si="35"/>
        <v>0.44700000000000001</v>
      </c>
      <c r="BD286" s="52" t="str">
        <f>IF(参照!L286="","",参照!L286)</f>
        <v>里山パワーワークス(株)</v>
      </c>
    </row>
    <row r="287" spans="47:56">
      <c r="AU287" s="52" t="str">
        <f>IF(参照!A287="","",参照!A287)</f>
        <v/>
      </c>
      <c r="AV287" s="52" t="str">
        <f>IF(参照!B287="","",参照!B287)</f>
        <v/>
      </c>
      <c r="AW287" s="52" t="str">
        <f>IF(参照!C287="","",参照!C287)</f>
        <v/>
      </c>
      <c r="AX287" s="52" t="str">
        <f>IF(参照!D287="","",参照!D287)</f>
        <v>(参考値)事業者全体</v>
      </c>
      <c r="AY287" s="52">
        <f>IF(参照!E287="","",参照!E287)</f>
        <v>5.2800000000000004E-4</v>
      </c>
      <c r="AZ287" s="52" t="str">
        <f>IF(参照!F287="","",参照!F287)</f>
        <v>カワサキグリーンエナジー(株)</v>
      </c>
      <c r="BA287" s="52" t="str">
        <f>IF(参照!G287="","",参照!G287)</f>
        <v>カワサキグリーンエナジー(株)_(参考値)事業者全体</v>
      </c>
      <c r="BB287" s="52">
        <f t="shared" si="35"/>
        <v>0.52800000000000002</v>
      </c>
      <c r="BD287" s="52" t="str">
        <f>IF(参照!L287="","",参照!L287)</f>
        <v>(株)サニックス</v>
      </c>
    </row>
    <row r="288" spans="47:56">
      <c r="AU288" s="52" t="str">
        <f>IF(参照!A288="","",参照!A288)</f>
        <v>A0089</v>
      </c>
      <c r="AV288" s="52" t="str">
        <f>IF(参照!B288="","",参照!B288)</f>
        <v>大一ガス(株)</v>
      </c>
      <c r="AW288" s="52">
        <f>IF(参照!C288="","",参照!C288)</f>
        <v>4.8899999999999996E-4</v>
      </c>
      <c r="AX288" s="52" t="str">
        <f>IF(参照!D288="","",参照!D288)</f>
        <v/>
      </c>
      <c r="AY288" s="52">
        <f>IF(参照!E288="","",参照!E288)</f>
        <v>5.3399999999999997E-4</v>
      </c>
      <c r="AZ288" s="52" t="str">
        <f>IF(参照!F288="","",参照!F288)</f>
        <v>大一ガス(株)</v>
      </c>
      <c r="BA288" s="52" t="str">
        <f>IF(参照!G288="","",参照!G288)</f>
        <v>大一ガス(株)_</v>
      </c>
      <c r="BB288" s="52">
        <f t="shared" si="35"/>
        <v>0.53399999999999992</v>
      </c>
      <c r="BD288" s="52" t="str">
        <f>IF(参照!L288="","",参照!L288)</f>
        <v>佐野瓦斯(株)</v>
      </c>
    </row>
    <row r="289" spans="47:56">
      <c r="AU289" s="52" t="str">
        <f>IF(参照!A289="","",参照!A289)</f>
        <v>A0090</v>
      </c>
      <c r="AV289" s="52" t="str">
        <f>IF(参照!B289="","",参照!B289)</f>
        <v>(株)リミックスポイント</v>
      </c>
      <c r="AW289" s="52">
        <f>IF(参照!C289="","",参照!C289)</f>
        <v>4.35E-4</v>
      </c>
      <c r="AX289" s="52" t="str">
        <f>IF(参照!D289="","",参照!D289)</f>
        <v>メニューA</v>
      </c>
      <c r="AY289" s="52">
        <f>IF(参照!E289="","",参照!E289)</f>
        <v>0</v>
      </c>
      <c r="AZ289" s="52" t="str">
        <f>IF(参照!F289="","",参照!F289)</f>
        <v>(株)リミックスポイント</v>
      </c>
      <c r="BA289" s="52" t="str">
        <f>IF(参照!G289="","",参照!G289)</f>
        <v>(株)リミックスポイント_メニューA</v>
      </c>
      <c r="BB289" s="52">
        <f t="shared" si="35"/>
        <v>0</v>
      </c>
      <c r="BD289" s="52" t="str">
        <f>IF(参照!L289="","",参照!L289)</f>
        <v>サミットエナジー(株)</v>
      </c>
    </row>
    <row r="290" spans="47:56">
      <c r="AU290" s="52" t="str">
        <f>IF(参照!A290="","",参照!A290)</f>
        <v/>
      </c>
      <c r="AV290" s="52" t="str">
        <f>IF(参照!B290="","",参照!B290)</f>
        <v/>
      </c>
      <c r="AW290" s="52" t="str">
        <f>IF(参照!C290="","",参照!C290)</f>
        <v/>
      </c>
      <c r="AX290" s="52" t="str">
        <f>IF(参照!D290="","",参照!D290)</f>
        <v>メニューB(残差)</v>
      </c>
      <c r="AY290" s="52">
        <f>IF(参照!E290="","",参照!E290)</f>
        <v>4.3899999999999999E-4</v>
      </c>
      <c r="AZ290" s="52" t="str">
        <f>IF(参照!F290="","",参照!F290)</f>
        <v>(株)リミックスポイント</v>
      </c>
      <c r="BA290" s="52" t="str">
        <f>IF(参照!G290="","",参照!G290)</f>
        <v>(株)リミックスポイント_メニューB(残差)</v>
      </c>
      <c r="BB290" s="52">
        <f t="shared" si="35"/>
        <v>0.439</v>
      </c>
      <c r="BD290" s="52" t="str">
        <f>IF(参照!L290="","",参照!L290)</f>
        <v>三愛オブリ(株)(旧：三愛石油(株))</v>
      </c>
    </row>
    <row r="291" spans="47:56">
      <c r="AU291" s="52" t="str">
        <f>IF(参照!A291="","",参照!A291)</f>
        <v/>
      </c>
      <c r="AV291" s="52" t="str">
        <f>IF(参照!B291="","",参照!B291)</f>
        <v/>
      </c>
      <c r="AW291" s="52" t="str">
        <f>IF(参照!C291="","",参照!C291)</f>
        <v/>
      </c>
      <c r="AX291" s="52" t="str">
        <f>IF(参照!D291="","",参照!D291)</f>
        <v>(参考値)事業者全体</v>
      </c>
      <c r="AY291" s="52">
        <f>IF(参照!E291="","",参照!E291)</f>
        <v>4.8500000000000003E-4</v>
      </c>
      <c r="AZ291" s="52" t="str">
        <f>IF(参照!F291="","",参照!F291)</f>
        <v>(株)リミックスポイント</v>
      </c>
      <c r="BA291" s="52" t="str">
        <f>IF(参照!G291="","",参照!G291)</f>
        <v>(株)リミックスポイント_(参考値)事業者全体</v>
      </c>
      <c r="BB291" s="52">
        <f t="shared" si="35"/>
        <v>0.48500000000000004</v>
      </c>
      <c r="BD291" s="52" t="str">
        <f>IF(参照!L291="","",参照!L291)</f>
        <v>山陰エレキ・アライアンス(株)</v>
      </c>
    </row>
    <row r="292" spans="47:56">
      <c r="AU292" s="52" t="str">
        <f>IF(参照!A292="","",参照!A292)</f>
        <v>A0091</v>
      </c>
      <c r="AV292" s="52" t="str">
        <f>IF(参照!B292="","",参照!B292)</f>
        <v>大阪いずみ市民生活協同組合</v>
      </c>
      <c r="AW292" s="52">
        <f>IF(参照!C292="","",参照!C292)</f>
        <v>3.7800000000000003E-4</v>
      </c>
      <c r="AX292" s="52" t="str">
        <f>IF(参照!D292="","",参照!D292)</f>
        <v>メニューA</v>
      </c>
      <c r="AY292" s="52">
        <f>IF(参照!E292="","",参照!E292)</f>
        <v>0</v>
      </c>
      <c r="AZ292" s="52" t="str">
        <f>IF(参照!F292="","",参照!F292)</f>
        <v>大阪いずみ市民生活協同組合</v>
      </c>
      <c r="BA292" s="52" t="str">
        <f>IF(参照!G292="","",参照!G292)</f>
        <v>大阪いずみ市民生活協同組合_メニューA</v>
      </c>
      <c r="BB292" s="52">
        <f t="shared" si="35"/>
        <v>0</v>
      </c>
      <c r="BD292" s="52" t="str">
        <f>IF(参照!L292="","",参照!L292)</f>
        <v>山陰酸素工業(株)</v>
      </c>
    </row>
    <row r="293" spans="47:56">
      <c r="AU293" s="52" t="str">
        <f>IF(参照!A293="","",参照!A293)</f>
        <v/>
      </c>
      <c r="AV293" s="52" t="str">
        <f>IF(参照!B293="","",参照!B293)</f>
        <v/>
      </c>
      <c r="AW293" s="52" t="str">
        <f>IF(参照!C293="","",参照!C293)</f>
        <v/>
      </c>
      <c r="AX293" s="52" t="str">
        <f>IF(参照!D293="","",参照!D293)</f>
        <v>メニューB(残差)</v>
      </c>
      <c r="AY293" s="52">
        <f>IF(参照!E293="","",参照!E293)</f>
        <v>3.2299999999999999E-4</v>
      </c>
      <c r="AZ293" s="52" t="str">
        <f>IF(参照!F293="","",参照!F293)</f>
        <v>大阪いずみ市民生活協同組合</v>
      </c>
      <c r="BA293" s="52" t="str">
        <f>IF(参照!G293="","",参照!G293)</f>
        <v>大阪いずみ市民生活協同組合_メニューB(残差)</v>
      </c>
      <c r="BB293" s="52">
        <f t="shared" si="35"/>
        <v>0.32300000000000001</v>
      </c>
      <c r="BD293" s="52" t="str">
        <f>IF(参照!L293="","",参照!L293)</f>
        <v>(株)三郷ひまわりエナジー</v>
      </c>
    </row>
    <row r="294" spans="47:56">
      <c r="AU294" s="52" t="str">
        <f>IF(参照!A294="","",参照!A294)</f>
        <v/>
      </c>
      <c r="AV294" s="52" t="str">
        <f>IF(参照!B294="","",参照!B294)</f>
        <v/>
      </c>
      <c r="AW294" s="52" t="str">
        <f>IF(参照!C294="","",参照!C294)</f>
        <v/>
      </c>
      <c r="AX294" s="52" t="str">
        <f>IF(参照!D294="","",参照!D294)</f>
        <v>(参考値)事業者全体</v>
      </c>
      <c r="AY294" s="52">
        <f>IF(参照!E294="","",参照!E294)</f>
        <v>3.0400000000000002E-4</v>
      </c>
      <c r="AZ294" s="52" t="str">
        <f>IF(参照!F294="","",参照!F294)</f>
        <v>大阪いずみ市民生活協同組合</v>
      </c>
      <c r="BA294" s="52" t="str">
        <f>IF(参照!G294="","",参照!G294)</f>
        <v>大阪いずみ市民生活協同組合_(参考値)事業者全体</v>
      </c>
      <c r="BB294" s="52">
        <f t="shared" si="35"/>
        <v>0.30399999999999999</v>
      </c>
      <c r="BD294" s="52" t="str">
        <f>IF(参照!L294="","",参照!L294)</f>
        <v>三州電力(株)</v>
      </c>
    </row>
    <row r="295" spans="47:56">
      <c r="AU295" s="52" t="str">
        <f>IF(参照!A295="","",参照!A295)</f>
        <v>A0092</v>
      </c>
      <c r="AV295" s="52" t="str">
        <f>IF(参照!B295="","",参照!B295)</f>
        <v>(株)中海テレビ放送</v>
      </c>
      <c r="AW295" s="52">
        <f>IF(参照!C295="","",参照!C295)</f>
        <v>4.3399999999999998E-4</v>
      </c>
      <c r="AX295" s="52" t="str">
        <f>IF(参照!D295="","",参照!D295)</f>
        <v/>
      </c>
      <c r="AY295" s="52">
        <f>IF(参照!E295="","",参照!E295)</f>
        <v>5.22E-4</v>
      </c>
      <c r="AZ295" s="52" t="str">
        <f>IF(参照!F295="","",参照!F295)</f>
        <v>(株)中海テレビ放送</v>
      </c>
      <c r="BA295" s="52" t="str">
        <f>IF(参照!G295="","",参照!G295)</f>
        <v>(株)中海テレビ放送_</v>
      </c>
      <c r="BB295" s="52">
        <f t="shared" si="35"/>
        <v>0.52200000000000002</v>
      </c>
      <c r="BD295" s="52" t="str">
        <f>IF(参照!L295="","",参照!L295)</f>
        <v>サントラベラーズサービス有限会社</v>
      </c>
    </row>
    <row r="296" spans="47:56">
      <c r="AU296" s="52" t="str">
        <f>IF(参照!A296="","",参照!A296)</f>
        <v>A0093</v>
      </c>
      <c r="AV296" s="52" t="str">
        <f>IF(参照!B296="","",参照!B296)</f>
        <v>パシフィックパワー(株)</v>
      </c>
      <c r="AW296" s="52">
        <f>IF(参照!C296="","",参照!C296)</f>
        <v>3.3E-4</v>
      </c>
      <c r="AX296" s="52" t="str">
        <f>IF(参照!D296="","",参照!D296)</f>
        <v/>
      </c>
      <c r="AY296" s="52">
        <f>IF(参照!E296="","",参照!E296)</f>
        <v>8.8800000000000001E-4</v>
      </c>
      <c r="AZ296" s="52" t="str">
        <f>IF(参照!F296="","",参照!F296)</f>
        <v>パシフィックパワー(株)</v>
      </c>
      <c r="BA296" s="52" t="str">
        <f>IF(参照!G296="","",参照!G296)</f>
        <v>パシフィックパワー(株)_</v>
      </c>
      <c r="BB296" s="52">
        <f t="shared" si="35"/>
        <v>0.88800000000000001</v>
      </c>
      <c r="BD296" s="52" t="str">
        <f>IF(参照!L296="","",参照!L296)</f>
        <v>三友エンテック(株)</v>
      </c>
    </row>
    <row r="297" spans="47:56">
      <c r="AU297" s="52" t="str">
        <f>IF(参照!A297="","",参照!A297)</f>
        <v>A0094</v>
      </c>
      <c r="AV297" s="52" t="str">
        <f>IF(参照!B297="","",参照!B297)</f>
        <v>(株)いちたかガスワン</v>
      </c>
      <c r="AW297" s="52">
        <f>IF(参照!C297="","",参照!C297)</f>
        <v>4.1100000000000002E-4</v>
      </c>
      <c r="AX297" s="52" t="str">
        <f>IF(参照!D297="","",参照!D297)</f>
        <v>メニューA</v>
      </c>
      <c r="AY297" s="52">
        <f>IF(参照!E297="","",参照!E297)</f>
        <v>0</v>
      </c>
      <c r="AZ297" s="52" t="str">
        <f>IF(参照!F297="","",参照!F297)</f>
        <v>(株)いちたかガスワン</v>
      </c>
      <c r="BA297" s="52" t="str">
        <f>IF(参照!G297="","",参照!G297)</f>
        <v>(株)いちたかガスワン_メニューA</v>
      </c>
      <c r="BB297" s="52">
        <f t="shared" si="35"/>
        <v>0</v>
      </c>
      <c r="BD297" s="52" t="str">
        <f>IF(参照!L297="","",参照!L297)</f>
        <v>サンリン(株)</v>
      </c>
    </row>
    <row r="298" spans="47:56">
      <c r="AU298" s="52" t="str">
        <f>IF(参照!A298="","",参照!A298)</f>
        <v/>
      </c>
      <c r="AV298" s="52" t="str">
        <f>IF(参照!B298="","",参照!B298)</f>
        <v/>
      </c>
      <c r="AW298" s="52" t="str">
        <f>IF(参照!C298="","",参照!C298)</f>
        <v/>
      </c>
      <c r="AX298" s="52" t="str">
        <f>IF(参照!D298="","",参照!D298)</f>
        <v>メニューB(残差)</v>
      </c>
      <c r="AY298" s="52">
        <f>IF(参照!E298="","",参照!E298)</f>
        <v>3.5499999999999996E-4</v>
      </c>
      <c r="AZ298" s="52" t="str">
        <f>IF(参照!F298="","",参照!F298)</f>
        <v>(株)いちたかガスワン</v>
      </c>
      <c r="BA298" s="52" t="str">
        <f>IF(参照!G298="","",参照!G298)</f>
        <v>(株)いちたかガスワン_メニューB(残差)</v>
      </c>
      <c r="BB298" s="52">
        <f t="shared" si="35"/>
        <v>0.35499999999999998</v>
      </c>
      <c r="BD298" s="52" t="str">
        <f>IF(参照!L298="","",参照!L298)</f>
        <v>(株)シーエナジー</v>
      </c>
    </row>
    <row r="299" spans="47:56">
      <c r="AU299" s="52" t="str">
        <f>IF(参照!A299="","",参照!A299)</f>
        <v/>
      </c>
      <c r="AV299" s="52" t="str">
        <f>IF(参照!B299="","",参照!B299)</f>
        <v/>
      </c>
      <c r="AW299" s="52" t="str">
        <f>IF(参照!C299="","",参照!C299)</f>
        <v/>
      </c>
      <c r="AX299" s="52" t="str">
        <f>IF(参照!D299="","",参照!D299)</f>
        <v>(参考値)事業者全体</v>
      </c>
      <c r="AY299" s="52">
        <f>IF(参照!E299="","",参照!E299)</f>
        <v>4.9100000000000001E-4</v>
      </c>
      <c r="AZ299" s="52" t="str">
        <f>IF(参照!F299="","",参照!F299)</f>
        <v>(株)いちたかガスワン</v>
      </c>
      <c r="BA299" s="52" t="str">
        <f>IF(参照!G299="","",参照!G299)</f>
        <v>(株)いちたかガスワン_(参考値)事業者全体</v>
      </c>
      <c r="BB299" s="52">
        <f t="shared" si="35"/>
        <v>0.49099999999999999</v>
      </c>
      <c r="BD299" s="52" t="str">
        <f>IF(参照!L299="","",参照!L299)</f>
        <v>(株)シーラパワー(旧：愛知電力(株))</v>
      </c>
    </row>
    <row r="300" spans="47:56">
      <c r="AU300" s="52" t="str">
        <f>IF(参照!A300="","",参照!A300)</f>
        <v>A0098</v>
      </c>
      <c r="AV300" s="52" t="str">
        <f>IF(参照!B300="","",参照!B300)</f>
        <v>(株)ジェイコムウエスト</v>
      </c>
      <c r="AW300" s="52">
        <f>IF(参照!C300="","",参照!C300)</f>
        <v>4.5800000000000002E-4</v>
      </c>
      <c r="AX300" s="52" t="str">
        <f>IF(参照!D300="","",参照!D300)</f>
        <v/>
      </c>
      <c r="AY300" s="52">
        <f>IF(参照!E300="","",参照!E300)</f>
        <v>4.7600000000000002E-4</v>
      </c>
      <c r="AZ300" s="52" t="str">
        <f>IF(参照!F300="","",参照!F300)</f>
        <v>(株)ジェイコムウエスト</v>
      </c>
      <c r="BA300" s="52" t="str">
        <f>IF(参照!G300="","",参照!G300)</f>
        <v>(株)ジェイコムウエスト_</v>
      </c>
      <c r="BB300" s="52">
        <f t="shared" si="35"/>
        <v>0.47600000000000003</v>
      </c>
      <c r="BD300" s="52" t="str">
        <f>IF(参照!L300="","",参照!L300)</f>
        <v>(株)ジェイコムウエスト</v>
      </c>
    </row>
    <row r="301" spans="47:56">
      <c r="AU301" s="52" t="str">
        <f>IF(参照!A301="","",参照!A301)</f>
        <v>A0103</v>
      </c>
      <c r="AV301" s="52" t="str">
        <f>IF(参照!B301="","",参照!B301)</f>
        <v>(株)ジェイコム埼玉・東日本</v>
      </c>
      <c r="AW301" s="52">
        <f>IF(参照!C301="","",参照!C301)</f>
        <v>4.5399999999999998E-4</v>
      </c>
      <c r="AX301" s="52" t="str">
        <f>IF(参照!D301="","",参照!D301)</f>
        <v/>
      </c>
      <c r="AY301" s="52">
        <f>IF(参照!E301="","",参照!E301)</f>
        <v>4.95E-4</v>
      </c>
      <c r="AZ301" s="52" t="str">
        <f>IF(参照!F301="","",参照!F301)</f>
        <v>(株)ジェイコム埼玉・東日本</v>
      </c>
      <c r="BA301" s="52" t="str">
        <f>IF(参照!G301="","",参照!G301)</f>
        <v>(株)ジェイコム埼玉・東日本_</v>
      </c>
      <c r="BB301" s="52">
        <f t="shared" si="35"/>
        <v>0.495</v>
      </c>
      <c r="BD301" s="52" t="str">
        <f>IF(参照!L301="","",参照!L301)</f>
        <v>(株)ジェイコム九州</v>
      </c>
    </row>
    <row r="302" spans="47:56">
      <c r="AU302" s="52" t="str">
        <f>IF(参照!A302="","",参照!A302)</f>
        <v>A0104</v>
      </c>
      <c r="AV302" s="52" t="str">
        <f>IF(参照!B302="","",参照!B302)</f>
        <v>(株)ジェイコム札幌</v>
      </c>
      <c r="AW302" s="52">
        <f>IF(参照!C302="","",参照!C302)</f>
        <v>4.5800000000000002E-4</v>
      </c>
      <c r="AX302" s="52" t="str">
        <f>IF(参照!D302="","",参照!D302)</f>
        <v/>
      </c>
      <c r="AY302" s="52">
        <f>IF(参照!E302="","",参照!E302)</f>
        <v>4.9899999999999999E-4</v>
      </c>
      <c r="AZ302" s="52" t="str">
        <f>IF(参照!F302="","",参照!F302)</f>
        <v>(株)ジェイコム札幌</v>
      </c>
      <c r="BA302" s="52" t="str">
        <f>IF(参照!G302="","",参照!G302)</f>
        <v>(株)ジェイコム札幌_</v>
      </c>
      <c r="BB302" s="52">
        <f t="shared" si="35"/>
        <v>0.499</v>
      </c>
      <c r="BD302" s="52" t="str">
        <f>IF(参照!L302="","",参照!L302)</f>
        <v>(株)ジェイコム埼玉・東日本</v>
      </c>
    </row>
    <row r="303" spans="47:56">
      <c r="AU303" s="52" t="str">
        <f>IF(参照!A303="","",参照!A303)</f>
        <v>A0105</v>
      </c>
      <c r="AV303" s="52" t="str">
        <f>IF(参照!B303="","",参照!B303)</f>
        <v>(株)ジェイコム湘南・神奈川</v>
      </c>
      <c r="AW303" s="52">
        <f>IF(参照!C303="","",参照!C303)</f>
        <v>4.5399999999999998E-4</v>
      </c>
      <c r="AX303" s="52" t="str">
        <f>IF(参照!D303="","",参照!D303)</f>
        <v/>
      </c>
      <c r="AY303" s="52">
        <f>IF(参照!E303="","",参照!E303)</f>
        <v>4.9399999999999997E-4</v>
      </c>
      <c r="AZ303" s="52" t="str">
        <f>IF(参照!F303="","",参照!F303)</f>
        <v>(株)ジェイコム湘南・神奈川</v>
      </c>
      <c r="BA303" s="52" t="str">
        <f>IF(参照!G303="","",参照!G303)</f>
        <v>(株)ジェイコム湘南・神奈川_</v>
      </c>
      <c r="BB303" s="52">
        <f t="shared" si="35"/>
        <v>0.49399999999999999</v>
      </c>
      <c r="BD303" s="52" t="str">
        <f>IF(参照!L303="","",参照!L303)</f>
        <v>(株)ジェイコム札幌</v>
      </c>
    </row>
    <row r="304" spans="47:56">
      <c r="AU304" s="52" t="str">
        <f>IF(参照!A304="","",参照!A304)</f>
        <v>A0107</v>
      </c>
      <c r="AV304" s="52" t="str">
        <f>IF(参照!B304="","",参照!B304)</f>
        <v>(株)ジェイコム千葉</v>
      </c>
      <c r="AW304" s="52">
        <f>IF(参照!C304="","",参照!C304)</f>
        <v>4.5399999999999998E-4</v>
      </c>
      <c r="AX304" s="52" t="str">
        <f>IF(参照!D304="","",参照!D304)</f>
        <v/>
      </c>
      <c r="AY304" s="52">
        <f>IF(参照!E304="","",参照!E304)</f>
        <v>4.9399999999999997E-4</v>
      </c>
      <c r="AZ304" s="52" t="str">
        <f>IF(参照!F304="","",参照!F304)</f>
        <v>(株)ジェイコム千葉</v>
      </c>
      <c r="BA304" s="52" t="str">
        <f>IF(参照!G304="","",参照!G304)</f>
        <v>(株)ジェイコム千葉_</v>
      </c>
      <c r="BB304" s="52">
        <f t="shared" si="35"/>
        <v>0.49399999999999999</v>
      </c>
      <c r="BD304" s="52" t="str">
        <f>IF(参照!L304="","",参照!L304)</f>
        <v>(株)ジェイコム湘南・神奈川</v>
      </c>
    </row>
    <row r="305" spans="47:56">
      <c r="AU305" s="52" t="str">
        <f>IF(参照!A305="","",参照!A305)</f>
        <v>A0110</v>
      </c>
      <c r="AV305" s="52" t="str">
        <f>IF(参照!B305="","",参照!B305)</f>
        <v>(株)ジェイコム東京</v>
      </c>
      <c r="AW305" s="52">
        <f>IF(参照!C305="","",参照!C305)</f>
        <v>4.5399999999999998E-4</v>
      </c>
      <c r="AX305" s="52" t="str">
        <f>IF(参照!D305="","",参照!D305)</f>
        <v/>
      </c>
      <c r="AY305" s="52">
        <f>IF(参照!E305="","",参照!E305)</f>
        <v>4.6599999999999994E-4</v>
      </c>
      <c r="AZ305" s="52" t="str">
        <f>IF(参照!F305="","",参照!F305)</f>
        <v>(株)ジェイコム東京</v>
      </c>
      <c r="BA305" s="52" t="str">
        <f>IF(参照!G305="","",参照!G305)</f>
        <v>(株)ジェイコム東京_</v>
      </c>
      <c r="BB305" s="52">
        <f t="shared" si="35"/>
        <v>0.46599999999999997</v>
      </c>
      <c r="BD305" s="52" t="str">
        <f>IF(参照!L305="","",参照!L305)</f>
        <v>(株)ジェイコム千葉</v>
      </c>
    </row>
    <row r="306" spans="47:56">
      <c r="AU306" s="52" t="str">
        <f>IF(参照!A306="","",参照!A306)</f>
        <v>A0119</v>
      </c>
      <c r="AV306" s="52" t="str">
        <f>IF(参照!B306="","",参照!B306)</f>
        <v>土浦ケーブルテレビ(株)</v>
      </c>
      <c r="AW306" s="52">
        <f>IF(参照!C306="","",参照!C306)</f>
        <v>4.5399999999999998E-4</v>
      </c>
      <c r="AX306" s="52" t="str">
        <f>IF(参照!D306="","",参照!D306)</f>
        <v/>
      </c>
      <c r="AY306" s="52">
        <f>IF(参照!E306="","",参照!E306)</f>
        <v>4.9399999999999997E-4</v>
      </c>
      <c r="AZ306" s="52" t="str">
        <f>IF(参照!F306="","",参照!F306)</f>
        <v>土浦ケーブルテレビ(株)</v>
      </c>
      <c r="BA306" s="52" t="str">
        <f>IF(参照!G306="","",参照!G306)</f>
        <v>土浦ケーブルテレビ(株)_</v>
      </c>
      <c r="BB306" s="52">
        <f t="shared" si="35"/>
        <v>0.49399999999999999</v>
      </c>
      <c r="BD306" s="52" t="str">
        <f>IF(参照!L306="","",参照!L306)</f>
        <v>(株)ジェイコム東京</v>
      </c>
    </row>
    <row r="307" spans="47:56">
      <c r="AU307" s="52" t="str">
        <f>IF(参照!A307="","",参照!A307)</f>
        <v>A0120</v>
      </c>
      <c r="AV307" s="52" t="str">
        <f>IF(参照!B307="","",参照!B307)</f>
        <v>鹿児島電力(株)</v>
      </c>
      <c r="AW307" s="52">
        <f>IF(参照!C307="","",参照!C307)</f>
        <v>4.9100000000000001E-4</v>
      </c>
      <c r="AX307" s="52" t="str">
        <f>IF(参照!D307="","",参照!D307)</f>
        <v/>
      </c>
      <c r="AY307" s="52">
        <f>IF(参照!E307="","",参照!E307)</f>
        <v>4.35E-4</v>
      </c>
      <c r="AZ307" s="52" t="str">
        <f>IF(参照!F307="","",参照!F307)</f>
        <v>鹿児島電力(株)</v>
      </c>
      <c r="BA307" s="52" t="str">
        <f>IF(参照!G307="","",参照!G307)</f>
        <v>鹿児島電力(株)_</v>
      </c>
      <c r="BB307" s="52">
        <f t="shared" si="35"/>
        <v>0.435</v>
      </c>
      <c r="BD307" s="52" t="str">
        <f>IF(参照!L307="","",参照!L307)</f>
        <v>シェルジャパン(株)</v>
      </c>
    </row>
    <row r="308" spans="47:56">
      <c r="AU308" s="52" t="str">
        <f>IF(参照!A308="","",参照!A308)</f>
        <v>A0121</v>
      </c>
      <c r="AV308" s="52" t="str">
        <f>IF(参照!B308="","",参照!B308)</f>
        <v>太陽ガス(株)</v>
      </c>
      <c r="AW308" s="52">
        <f>IF(参照!C308="","",参照!C308)</f>
        <v>4.44E-4</v>
      </c>
      <c r="AX308" s="52" t="str">
        <f>IF(参照!D308="","",参照!D308)</f>
        <v/>
      </c>
      <c r="AY308" s="52">
        <f>IF(参照!E308="","",参照!E308)</f>
        <v>4.7699999999999999E-4</v>
      </c>
      <c r="AZ308" s="52" t="str">
        <f>IF(参照!F308="","",参照!F308)</f>
        <v>太陽ガス(株)</v>
      </c>
      <c r="BA308" s="52" t="str">
        <f>IF(参照!G308="","",参照!G308)</f>
        <v>太陽ガス(株)_</v>
      </c>
      <c r="BB308" s="52">
        <f t="shared" si="35"/>
        <v>0.47699999999999998</v>
      </c>
      <c r="BD308" s="52" t="str">
        <f>IF(参照!L308="","",参照!L308)</f>
        <v>(株)しおさい電力</v>
      </c>
    </row>
    <row r="309" spans="47:56">
      <c r="AU309" s="52" t="str">
        <f>IF(参照!A309="","",参照!A309)</f>
        <v>A0122</v>
      </c>
      <c r="AV309" s="52" t="str">
        <f>IF(参照!B309="","",参照!B309)</f>
        <v>アーバンエナジー(株)</v>
      </c>
      <c r="AW309" s="52">
        <f>IF(参照!C309="","",参照!C309)</f>
        <v>2.41E-4</v>
      </c>
      <c r="AX309" s="52" t="str">
        <f>IF(参照!D309="","",参照!D309)</f>
        <v>メニューA</v>
      </c>
      <c r="AY309" s="52">
        <f>IF(参照!E309="","",参照!E309)</f>
        <v>0</v>
      </c>
      <c r="AZ309" s="52" t="str">
        <f>IF(参照!F309="","",参照!F309)</f>
        <v>アーバンエナジー(株)</v>
      </c>
      <c r="BA309" s="52" t="str">
        <f>IF(参照!G309="","",参照!G309)</f>
        <v>アーバンエナジー(株)_メニューA</v>
      </c>
      <c r="BB309" s="52">
        <f t="shared" si="35"/>
        <v>0</v>
      </c>
      <c r="BD309" s="52" t="str">
        <f>IF(参照!L309="","",参照!L309)</f>
        <v>(株)シグナストラスト</v>
      </c>
    </row>
    <row r="310" spans="47:56">
      <c r="AU310" s="52" t="str">
        <f>IF(参照!A310="","",参照!A310)</f>
        <v/>
      </c>
      <c r="AV310" s="52" t="str">
        <f>IF(参照!B310="","",参照!B310)</f>
        <v/>
      </c>
      <c r="AW310" s="52" t="str">
        <f>IF(参照!C310="","",参照!C310)</f>
        <v/>
      </c>
      <c r="AX310" s="52" t="str">
        <f>IF(参照!D310="","",参照!D310)</f>
        <v>メニューB</v>
      </c>
      <c r="AY310" s="52">
        <f>IF(参照!E310="","",参照!E310)</f>
        <v>2.92E-4</v>
      </c>
      <c r="AZ310" s="52" t="str">
        <f>IF(参照!F310="","",参照!F310)</f>
        <v>アーバンエナジー(株)</v>
      </c>
      <c r="BA310" s="52" t="str">
        <f>IF(参照!G310="","",参照!G310)</f>
        <v>アーバンエナジー(株)_メニューB</v>
      </c>
      <c r="BB310" s="52">
        <f t="shared" si="35"/>
        <v>0.29199999999999998</v>
      </c>
      <c r="BD310" s="52" t="str">
        <f>IF(参照!L310="","",参照!L310)</f>
        <v>静岡ガス＆パワー(株)</v>
      </c>
    </row>
    <row r="311" spans="47:56">
      <c r="AU311" s="52" t="str">
        <f>IF(参照!A311="","",参照!A311)</f>
        <v/>
      </c>
      <c r="AV311" s="52" t="str">
        <f>IF(参照!B311="","",参照!B311)</f>
        <v/>
      </c>
      <c r="AW311" s="52" t="str">
        <f>IF(参照!C311="","",参照!C311)</f>
        <v/>
      </c>
      <c r="AX311" s="52" t="str">
        <f>IF(参照!D311="","",参照!D311)</f>
        <v>メニューC</v>
      </c>
      <c r="AY311" s="52">
        <f>IF(参照!E311="","",参照!E311)</f>
        <v>3.5299999999999996E-4</v>
      </c>
      <c r="AZ311" s="52" t="str">
        <f>IF(参照!F311="","",参照!F311)</f>
        <v>アーバンエナジー(株)</v>
      </c>
      <c r="BA311" s="52" t="str">
        <f>IF(参照!G311="","",参照!G311)</f>
        <v>アーバンエナジー(株)_メニューC</v>
      </c>
      <c r="BB311" s="52">
        <f t="shared" si="35"/>
        <v>0.35299999999999998</v>
      </c>
      <c r="BD311" s="52" t="str">
        <f>IF(参照!L311="","",参照!L311)</f>
        <v>自然電力(株)</v>
      </c>
    </row>
    <row r="312" spans="47:56">
      <c r="AU312" s="52" t="str">
        <f>IF(参照!A312="","",参照!A312)</f>
        <v/>
      </c>
      <c r="AV312" s="52" t="str">
        <f>IF(参照!B312="","",参照!B312)</f>
        <v/>
      </c>
      <c r="AW312" s="52" t="str">
        <f>IF(参照!C312="","",参照!C312)</f>
        <v/>
      </c>
      <c r="AX312" s="52" t="str">
        <f>IF(参照!D312="","",参照!D312)</f>
        <v>メニューD</v>
      </c>
      <c r="AY312" s="52">
        <f>IF(参照!E312="","",参照!E312)</f>
        <v>2.5000000000000001E-4</v>
      </c>
      <c r="AZ312" s="52" t="str">
        <f>IF(参照!F312="","",参照!F312)</f>
        <v>アーバンエナジー(株)</v>
      </c>
      <c r="BA312" s="52" t="str">
        <f>IF(参照!G312="","",参照!G312)</f>
        <v>アーバンエナジー(株)_メニューD</v>
      </c>
      <c r="BB312" s="52">
        <f t="shared" si="35"/>
        <v>0.25</v>
      </c>
      <c r="BD312" s="52" t="str">
        <f>IF(参照!L312="","",参照!L312)</f>
        <v>(株)シナジアパワー</v>
      </c>
    </row>
    <row r="313" spans="47:56">
      <c r="AU313" s="52" t="str">
        <f>IF(参照!A313="","",参照!A313)</f>
        <v/>
      </c>
      <c r="AV313" s="52" t="str">
        <f>IF(参照!B313="","",参照!B313)</f>
        <v/>
      </c>
      <c r="AW313" s="52" t="str">
        <f>IF(参照!C313="","",参照!C313)</f>
        <v/>
      </c>
      <c r="AX313" s="52" t="str">
        <f>IF(参照!D313="","",参照!D313)</f>
        <v>メニューE</v>
      </c>
      <c r="AY313" s="52">
        <f>IF(参照!E313="","",参照!E313)</f>
        <v>3.77E-4</v>
      </c>
      <c r="AZ313" s="52" t="str">
        <f>IF(参照!F313="","",参照!F313)</f>
        <v>アーバンエナジー(株)</v>
      </c>
      <c r="BA313" s="52" t="str">
        <f>IF(参照!G313="","",参照!G313)</f>
        <v>アーバンエナジー(株)_メニューE</v>
      </c>
      <c r="BB313" s="52">
        <f t="shared" si="35"/>
        <v>0.377</v>
      </c>
      <c r="BD313" s="52" t="str">
        <f>IF(参照!L313="","",参照!L313)</f>
        <v>シナネン(株)</v>
      </c>
    </row>
    <row r="314" spans="47:56">
      <c r="AU314" s="52" t="str">
        <f>IF(参照!A314="","",参照!A314)</f>
        <v/>
      </c>
      <c r="AV314" s="52" t="str">
        <f>IF(参照!B314="","",参照!B314)</f>
        <v/>
      </c>
      <c r="AW314" s="52" t="str">
        <f>IF(参照!C314="","",参照!C314)</f>
        <v/>
      </c>
      <c r="AX314" s="52" t="str">
        <f>IF(参照!D314="","",参照!D314)</f>
        <v>メニューF</v>
      </c>
      <c r="AY314" s="52">
        <f>IF(参照!E314="","",参照!E314)</f>
        <v>0</v>
      </c>
      <c r="AZ314" s="52" t="str">
        <f>IF(参照!F314="","",参照!F314)</f>
        <v>アーバンエナジー(株)</v>
      </c>
      <c r="BA314" s="52" t="str">
        <f>IF(参照!G314="","",参照!G314)</f>
        <v>アーバンエナジー(株)_メニューF</v>
      </c>
      <c r="BB314" s="52">
        <f t="shared" si="35"/>
        <v>0</v>
      </c>
      <c r="BD314" s="52" t="str">
        <f>IF(参照!L314="","",参照!L314)</f>
        <v>芝浦電力(株)</v>
      </c>
    </row>
    <row r="315" spans="47:56">
      <c r="AU315" s="52" t="str">
        <f>IF(参照!A315="","",参照!A315)</f>
        <v/>
      </c>
      <c r="AV315" s="52" t="str">
        <f>IF(参照!B315="","",参照!B315)</f>
        <v/>
      </c>
      <c r="AW315" s="52" t="str">
        <f>IF(参照!C315="","",参照!C315)</f>
        <v/>
      </c>
      <c r="AX315" s="52" t="str">
        <f>IF(参照!D315="","",参照!D315)</f>
        <v>メニューG</v>
      </c>
      <c r="AY315" s="52">
        <f>IF(参照!E315="","",参照!E315)</f>
        <v>0</v>
      </c>
      <c r="AZ315" s="52" t="str">
        <f>IF(参照!F315="","",参照!F315)</f>
        <v>アーバンエナジー(株)</v>
      </c>
      <c r="BA315" s="52" t="str">
        <f>IF(参照!G315="","",参照!G315)</f>
        <v>アーバンエナジー(株)_メニューG</v>
      </c>
      <c r="BB315" s="52">
        <f t="shared" si="35"/>
        <v>0</v>
      </c>
      <c r="BD315" s="52" t="str">
        <f>IF(参照!L315="","",参照!L315)</f>
        <v>(株)ジャパネットサービスイノベーション</v>
      </c>
    </row>
    <row r="316" spans="47:56">
      <c r="AU316" s="52" t="str">
        <f>IF(参照!A316="","",参照!A316)</f>
        <v/>
      </c>
      <c r="AV316" s="52" t="str">
        <f>IF(参照!B316="","",参照!B316)</f>
        <v/>
      </c>
      <c r="AW316" s="52" t="str">
        <f>IF(参照!C316="","",参照!C316)</f>
        <v/>
      </c>
      <c r="AX316" s="52" t="str">
        <f>IF(参照!D316="","",参照!D316)</f>
        <v>メニューH</v>
      </c>
      <c r="AY316" s="52">
        <f>IF(参照!E316="","",参照!E316)</f>
        <v>0</v>
      </c>
      <c r="AZ316" s="52" t="str">
        <f>IF(参照!F316="","",参照!F316)</f>
        <v>アーバンエナジー(株)</v>
      </c>
      <c r="BA316" s="52" t="str">
        <f>IF(参照!G316="","",参照!G316)</f>
        <v>アーバンエナジー(株)_メニューH</v>
      </c>
      <c r="BB316" s="52">
        <f t="shared" si="35"/>
        <v>0</v>
      </c>
      <c r="BD316" s="52" t="str">
        <f>IF(参照!L316="","",参照!L316)</f>
        <v>自由でんき(株)</v>
      </c>
    </row>
    <row r="317" spans="47:56">
      <c r="AU317" s="52" t="str">
        <f>IF(参照!A317="","",参照!A317)</f>
        <v/>
      </c>
      <c r="AV317" s="52" t="str">
        <f>IF(参照!B317="","",参照!B317)</f>
        <v/>
      </c>
      <c r="AW317" s="52" t="str">
        <f>IF(参照!C317="","",参照!C317)</f>
        <v/>
      </c>
      <c r="AX317" s="52" t="str">
        <f>IF(参照!D317="","",参照!D317)</f>
        <v>メニューI(残差)</v>
      </c>
      <c r="AY317" s="52">
        <f>IF(参照!E317="","",参照!E317)</f>
        <v>5.9000000000000003E-4</v>
      </c>
      <c r="AZ317" s="52" t="str">
        <f>IF(参照!F317="","",参照!F317)</f>
        <v>アーバンエナジー(株)</v>
      </c>
      <c r="BA317" s="52" t="str">
        <f>IF(参照!G317="","",参照!G317)</f>
        <v>アーバンエナジー(株)_メニューI(残差)</v>
      </c>
      <c r="BB317" s="52">
        <f t="shared" si="35"/>
        <v>0.59000000000000008</v>
      </c>
      <c r="BD317" s="52" t="str">
        <f>IF(参照!L317="","",参照!L317)</f>
        <v>湘南電力(株)</v>
      </c>
    </row>
    <row r="318" spans="47:56">
      <c r="AU318" s="52" t="str">
        <f>IF(参照!A318="","",参照!A318)</f>
        <v/>
      </c>
      <c r="AV318" s="52" t="str">
        <f>IF(参照!B318="","",参照!B318)</f>
        <v/>
      </c>
      <c r="AW318" s="52" t="str">
        <f>IF(参照!C318="","",参照!C318)</f>
        <v/>
      </c>
      <c r="AX318" s="52" t="str">
        <f>IF(参照!D318="","",参照!D318)</f>
        <v>(参考値)事業者全体</v>
      </c>
      <c r="AY318" s="52">
        <f>IF(参照!E318="","",参照!E318)</f>
        <v>4.3599999999999997E-4</v>
      </c>
      <c r="AZ318" s="52" t="str">
        <f>IF(参照!F318="","",参照!F318)</f>
        <v>アーバンエナジー(株)</v>
      </c>
      <c r="BA318" s="52" t="str">
        <f>IF(参照!G318="","",参照!G318)</f>
        <v>アーバンエナジー(株)_(参考値)事業者全体</v>
      </c>
      <c r="BB318" s="52">
        <f t="shared" si="35"/>
        <v>0.436</v>
      </c>
      <c r="BD318" s="52" t="str">
        <f>IF(参照!L318="","",参照!L318)</f>
        <v>(株)情熱電力</v>
      </c>
    </row>
    <row r="319" spans="47:56">
      <c r="AU319" s="52" t="str">
        <f>IF(参照!A319="","",参照!A319)</f>
        <v>A0123</v>
      </c>
      <c r="AV319" s="52" t="str">
        <f>IF(参照!B319="","",参照!B319)</f>
        <v>パワーネクスト(株)</v>
      </c>
      <c r="AW319" s="52">
        <f>IF(参照!C319="","",参照!C319)</f>
        <v>6.9999999999999999E-6</v>
      </c>
      <c r="AX319" s="52" t="str">
        <f>IF(参照!D319="","",参照!D319)</f>
        <v/>
      </c>
      <c r="AY319" s="52">
        <f>IF(参照!E319="","",参照!E319)</f>
        <v>4.5300000000000001E-4</v>
      </c>
      <c r="AZ319" s="52" t="str">
        <f>IF(参照!F319="","",参照!F319)</f>
        <v>パワーネクスト(株)</v>
      </c>
      <c r="BA319" s="52" t="str">
        <f>IF(参照!G319="","",参照!G319)</f>
        <v>パワーネクスト(株)_</v>
      </c>
      <c r="BB319" s="52">
        <f t="shared" si="35"/>
        <v>0.45300000000000001</v>
      </c>
      <c r="BD319" s="52" t="str">
        <f>IF(参照!L319="","",参照!L319)</f>
        <v>情報ハイウェイ協同組合</v>
      </c>
    </row>
    <row r="320" spans="47:56">
      <c r="AU320" s="52" t="str">
        <f>IF(参照!A320="","",参照!A320)</f>
        <v>A0124</v>
      </c>
      <c r="AV320" s="52" t="str">
        <f>IF(参照!B320="","",参照!B320)</f>
        <v>合同会社北上新電力</v>
      </c>
      <c r="AW320" s="52">
        <f>IF(参照!C320="","",参照!C320)</f>
        <v>2.3299999999999997E-4</v>
      </c>
      <c r="AX320" s="52" t="str">
        <f>IF(参照!D320="","",参照!D320)</f>
        <v/>
      </c>
      <c r="AY320" s="52">
        <f>IF(参照!E320="","",参照!E320)</f>
        <v>5.1599999999999997E-4</v>
      </c>
      <c r="AZ320" s="52" t="str">
        <f>IF(参照!F320="","",参照!F320)</f>
        <v>合同会社北上新電力</v>
      </c>
      <c r="BA320" s="52" t="str">
        <f>IF(参照!G320="","",参照!G320)</f>
        <v>合同会社北上新電力_</v>
      </c>
      <c r="BB320" s="52">
        <f t="shared" si="35"/>
        <v>0.51600000000000001</v>
      </c>
      <c r="BD320" s="52" t="str">
        <f>IF(参照!L320="","",参照!L320)</f>
        <v>(株)新出光</v>
      </c>
    </row>
    <row r="321" spans="47:56">
      <c r="AU321" s="52" t="str">
        <f>IF(参照!A321="","",参照!A321)</f>
        <v>A0125</v>
      </c>
      <c r="AV321" s="52" t="str">
        <f>IF(参照!B321="","",参照!B321)</f>
        <v>パーパススマートパワー(株)</v>
      </c>
      <c r="AW321" s="52">
        <f>IF(参照!C321="","",参照!C321)</f>
        <v>4.9899999999999999E-4</v>
      </c>
      <c r="AX321" s="52" t="str">
        <f>IF(参照!D321="","",参照!D321)</f>
        <v/>
      </c>
      <c r="AY321" s="52">
        <f>IF(参照!E321="","",参照!E321)</f>
        <v>4.4299999999999998E-4</v>
      </c>
      <c r="AZ321" s="52" t="str">
        <f>IF(参照!F321="","",参照!F321)</f>
        <v>パーパススマートパワー(株)</v>
      </c>
      <c r="BA321" s="52" t="str">
        <f>IF(参照!G321="","",参照!G321)</f>
        <v>パーパススマートパワー(株)_</v>
      </c>
      <c r="BB321" s="52">
        <f t="shared" si="35"/>
        <v>0.443</v>
      </c>
      <c r="BD321" s="52" t="str">
        <f>IF(参照!L321="","",参照!L321)</f>
        <v>シン・エナジー(株)</v>
      </c>
    </row>
    <row r="322" spans="47:56">
      <c r="AU322" s="52" t="str">
        <f>IF(参照!A322="","",参照!A322)</f>
        <v>A0126</v>
      </c>
      <c r="AV322" s="52" t="str">
        <f>IF(参照!B322="","",参照!B322)</f>
        <v>(株)タクマエナジー</v>
      </c>
      <c r="AW322" s="52">
        <f>IF(参照!C322="","",参照!C322)</f>
        <v>3.8000000000000002E-5</v>
      </c>
      <c r="AX322" s="52" t="str">
        <f>IF(参照!D322="","",参照!D322)</f>
        <v>メニューA</v>
      </c>
      <c r="AY322" s="52">
        <f>IF(参照!E322="","",参照!E322)</f>
        <v>0</v>
      </c>
      <c r="AZ322" s="52" t="str">
        <f>IF(参照!F322="","",参照!F322)</f>
        <v>(株)タクマエナジー</v>
      </c>
      <c r="BA322" s="52" t="str">
        <f>IF(参照!G322="","",参照!G322)</f>
        <v>(株)タクマエナジー_メニューA</v>
      </c>
      <c r="BB322" s="52">
        <f t="shared" si="35"/>
        <v>0</v>
      </c>
      <c r="BD322" s="52" t="str">
        <f>IF(参照!L322="","",参照!L322)</f>
        <v>新エネルギー開発(株)</v>
      </c>
    </row>
    <row r="323" spans="47:56">
      <c r="AU323" s="52" t="str">
        <f>IF(参照!A323="","",参照!A323)</f>
        <v/>
      </c>
      <c r="AV323" s="52" t="str">
        <f>IF(参照!B323="","",参照!B323)</f>
        <v/>
      </c>
      <c r="AW323" s="52" t="str">
        <f>IF(参照!C323="","",参照!C323)</f>
        <v/>
      </c>
      <c r="AX323" s="52" t="str">
        <f>IF(参照!D323="","",参照!D323)</f>
        <v>メニューB(残差)</v>
      </c>
      <c r="AY323" s="52">
        <f>IF(参照!E323="","",参照!E323)</f>
        <v>2.0000000000000002E-5</v>
      </c>
      <c r="AZ323" s="52" t="str">
        <f>IF(参照!F323="","",参照!F323)</f>
        <v>(株)タクマエナジー</v>
      </c>
      <c r="BA323" s="52" t="str">
        <f>IF(参照!G323="","",参照!G323)</f>
        <v>(株)タクマエナジー_メニューB(残差)</v>
      </c>
      <c r="BB323" s="52">
        <f t="shared" si="35"/>
        <v>0.02</v>
      </c>
      <c r="BD323" s="52" t="str">
        <f>IF(参照!L323="","",参照!L323)</f>
        <v>新電力いばらき(株)</v>
      </c>
    </row>
    <row r="324" spans="47:56">
      <c r="AU324" s="52" t="str">
        <f>IF(参照!A324="","",参照!A324)</f>
        <v/>
      </c>
      <c r="AV324" s="52" t="str">
        <f>IF(参照!B324="","",参照!B324)</f>
        <v/>
      </c>
      <c r="AW324" s="52" t="str">
        <f>IF(参照!C324="","",参照!C324)</f>
        <v/>
      </c>
      <c r="AX324" s="52" t="str">
        <f>IF(参照!D324="","",参照!D324)</f>
        <v>(参考値)事業者全体</v>
      </c>
      <c r="AY324" s="52">
        <f>IF(参照!E324="","",参照!E324)</f>
        <v>3.5199999999999999E-4</v>
      </c>
      <c r="AZ324" s="52" t="str">
        <f>IF(参照!F324="","",参照!F324)</f>
        <v>(株)タクマエナジー</v>
      </c>
      <c r="BA324" s="52" t="str">
        <f>IF(参照!G324="","",参照!G324)</f>
        <v>(株)タクマエナジー_(参考値)事業者全体</v>
      </c>
      <c r="BB324" s="52">
        <f t="shared" si="35"/>
        <v>0.35199999999999998</v>
      </c>
      <c r="BD324" s="52" t="str">
        <f>IF(参照!L324="","",参照!L324)</f>
        <v>新電力おおいた(株)</v>
      </c>
    </row>
    <row r="325" spans="47:56">
      <c r="AU325" s="52" t="str">
        <f>IF(参照!A325="","",参照!A325)</f>
        <v>A0127</v>
      </c>
      <c r="AV325" s="52" t="str">
        <f>IF(参照!B325="","",参照!B325)</f>
        <v>(株)スマートテック</v>
      </c>
      <c r="AW325" s="52">
        <f>IF(参照!C325="","",参照!C325)</f>
        <v>3.2299999999999999E-4</v>
      </c>
      <c r="AX325" s="52" t="str">
        <f>IF(参照!D325="","",参照!D325)</f>
        <v>メニューA</v>
      </c>
      <c r="AY325" s="52">
        <f>IF(参照!E325="","",参照!E325)</f>
        <v>0</v>
      </c>
      <c r="AZ325" s="52" t="str">
        <f>IF(参照!F325="","",参照!F325)</f>
        <v>(株)スマートテック</v>
      </c>
      <c r="BA325" s="52" t="str">
        <f>IF(参照!G325="","",参照!G325)</f>
        <v>(株)スマートテック_メニューA</v>
      </c>
      <c r="BB325" s="52">
        <f t="shared" ref="BB325:BB388" si="36">AY325*1000</f>
        <v>0</v>
      </c>
      <c r="BD325" s="52" t="str">
        <f>IF(参照!L325="","",参照!L325)</f>
        <v>新電力新潟(株)</v>
      </c>
    </row>
    <row r="326" spans="47:56">
      <c r="AU326" s="52" t="str">
        <f>IF(参照!A326="","",参照!A326)</f>
        <v/>
      </c>
      <c r="AV326" s="52" t="str">
        <f>IF(参照!B326="","",参照!B326)</f>
        <v/>
      </c>
      <c r="AW326" s="52" t="str">
        <f>IF(参照!C326="","",参照!C326)</f>
        <v/>
      </c>
      <c r="AX326" s="52" t="str">
        <f>IF(参照!D326="","",参照!D326)</f>
        <v>メニューB(残差)</v>
      </c>
      <c r="AY326" s="52">
        <f>IF(参照!E326="","",参照!E326)</f>
        <v>4.4500000000000003E-4</v>
      </c>
      <c r="AZ326" s="52" t="str">
        <f>IF(参照!F326="","",参照!F326)</f>
        <v>(株)スマートテック</v>
      </c>
      <c r="BA326" s="52" t="str">
        <f>IF(参照!G326="","",参照!G326)</f>
        <v>(株)スマートテック_メニューB(残差)</v>
      </c>
      <c r="BB326" s="52">
        <f t="shared" si="36"/>
        <v>0.44500000000000001</v>
      </c>
      <c r="BD326" s="52" t="str">
        <f>IF(参照!L326="","",参照!L326)</f>
        <v>(株)翠光トップライン</v>
      </c>
    </row>
    <row r="327" spans="47:56">
      <c r="AU327" s="52" t="str">
        <f>IF(参照!A327="","",参照!A327)</f>
        <v/>
      </c>
      <c r="AV327" s="52" t="str">
        <f>IF(参照!B327="","",参照!B327)</f>
        <v/>
      </c>
      <c r="AW327" s="52" t="str">
        <f>IF(参照!C327="","",参照!C327)</f>
        <v/>
      </c>
      <c r="AX327" s="52" t="str">
        <f>IF(参照!D327="","",参照!D327)</f>
        <v>(参考値)事業者全体</v>
      </c>
      <c r="AY327" s="52">
        <f>IF(参照!E327="","",参照!E327)</f>
        <v>2.8899999999999998E-4</v>
      </c>
      <c r="AZ327" s="52" t="str">
        <f>IF(参照!F327="","",参照!F327)</f>
        <v>(株)スマートテック</v>
      </c>
      <c r="BA327" s="52" t="str">
        <f>IF(参照!G327="","",参照!G327)</f>
        <v>(株)スマートテック_(参考値)事業者全体</v>
      </c>
      <c r="BB327" s="52">
        <f t="shared" si="36"/>
        <v>0.28899999999999998</v>
      </c>
      <c r="BD327" s="52" t="str">
        <f>IF(参照!L327="","",参照!L327)</f>
        <v>須賀川瓦斯(株)</v>
      </c>
    </row>
    <row r="328" spans="47:56">
      <c r="AU328" s="52" t="str">
        <f>IF(参照!A328="","",参照!A328)</f>
        <v>A0128</v>
      </c>
      <c r="AV328" s="52" t="str">
        <f>IF(参照!B328="","",参照!B328)</f>
        <v>水戸電力(株)</v>
      </c>
      <c r="AW328" s="52">
        <f>IF(参照!C328="","",参照!C328)</f>
        <v>3.8900000000000002E-4</v>
      </c>
      <c r="AX328" s="52" t="str">
        <f>IF(参照!D328="","",参照!D328)</f>
        <v/>
      </c>
      <c r="AY328" s="52">
        <f>IF(参照!E328="","",参照!E328)</f>
        <v>4.2299999999999998E-4</v>
      </c>
      <c r="AZ328" s="52" t="str">
        <f>IF(参照!F328="","",参照!F328)</f>
        <v>水戸電力(株)</v>
      </c>
      <c r="BA328" s="52" t="str">
        <f>IF(参照!G328="","",参照!G328)</f>
        <v>水戸電力(株)_</v>
      </c>
      <c r="BB328" s="52">
        <f t="shared" si="36"/>
        <v>0.42299999999999999</v>
      </c>
      <c r="BD328" s="52" t="str">
        <f>IF(参照!L328="","",参照!L328)</f>
        <v>スズカ電工(株)</v>
      </c>
    </row>
    <row r="329" spans="47:56">
      <c r="AU329" s="52" t="str">
        <f>IF(参照!A329="","",参照!A329)</f>
        <v>A0130</v>
      </c>
      <c r="AV329" s="52" t="str">
        <f>IF(参照!B329="","",参照!B329)</f>
        <v>丸紅新電力(株)</v>
      </c>
      <c r="AW329" s="52">
        <f>IF(参照!C329="","",参照!C329)</f>
        <v>4.64E-4</v>
      </c>
      <c r="AX329" s="52" t="str">
        <f>IF(参照!D329="","",参照!D329)</f>
        <v>メニューA</v>
      </c>
      <c r="AY329" s="52">
        <f>IF(参照!E329="","",参照!E329)</f>
        <v>0</v>
      </c>
      <c r="AZ329" s="52" t="str">
        <f>IF(参照!F329="","",参照!F329)</f>
        <v>丸紅新電力(株)</v>
      </c>
      <c r="BA329" s="52" t="str">
        <f>IF(参照!G329="","",参照!G329)</f>
        <v>丸紅新電力(株)_メニューA</v>
      </c>
      <c r="BB329" s="52">
        <f t="shared" si="36"/>
        <v>0</v>
      </c>
      <c r="BD329" s="52" t="str">
        <f>IF(参照!L329="","",参照!L329)</f>
        <v>鈴与商事(株)</v>
      </c>
    </row>
    <row r="330" spans="47:56">
      <c r="AU330" s="52" t="str">
        <f>IF(参照!A330="","",参照!A330)</f>
        <v/>
      </c>
      <c r="AV330" s="52" t="str">
        <f>IF(参照!B330="","",参照!B330)</f>
        <v/>
      </c>
      <c r="AW330" s="52" t="str">
        <f>IF(参照!C330="","",参照!C330)</f>
        <v/>
      </c>
      <c r="AX330" s="52" t="str">
        <f>IF(参照!D330="","",参照!D330)</f>
        <v>メニューB</v>
      </c>
      <c r="AY330" s="52">
        <f>IF(参照!E330="","",参照!E330)</f>
        <v>1.84E-4</v>
      </c>
      <c r="AZ330" s="52" t="str">
        <f>IF(参照!F330="","",参照!F330)</f>
        <v>丸紅新電力(株)</v>
      </c>
      <c r="BA330" s="52" t="str">
        <f>IF(参照!G330="","",参照!G330)</f>
        <v>丸紅新電力(株)_メニューB</v>
      </c>
      <c r="BB330" s="52">
        <f t="shared" si="36"/>
        <v>0.184</v>
      </c>
      <c r="BD330" s="52" t="str">
        <f>IF(参照!L330="","",参照!L330)</f>
        <v>鈴与電力(株)</v>
      </c>
    </row>
    <row r="331" spans="47:56">
      <c r="AU331" s="52" t="str">
        <f>IF(参照!A331="","",参照!A331)</f>
        <v/>
      </c>
      <c r="AV331" s="52" t="str">
        <f>IF(参照!B331="","",参照!B331)</f>
        <v/>
      </c>
      <c r="AW331" s="52" t="str">
        <f>IF(参照!C331="","",参照!C331)</f>
        <v/>
      </c>
      <c r="AX331" s="52" t="str">
        <f>IF(参照!D331="","",参照!D331)</f>
        <v>メニューC</v>
      </c>
      <c r="AY331" s="52">
        <f>IF(参照!E331="","",参照!E331)</f>
        <v>3.77E-4</v>
      </c>
      <c r="AZ331" s="52" t="str">
        <f>IF(参照!F331="","",参照!F331)</f>
        <v>丸紅新電力(株)</v>
      </c>
      <c r="BA331" s="52" t="str">
        <f>IF(参照!G331="","",参照!G331)</f>
        <v>丸紅新電力(株)_メニューC</v>
      </c>
      <c r="BB331" s="52">
        <f t="shared" si="36"/>
        <v>0.377</v>
      </c>
      <c r="BD331" s="52" t="str">
        <f>IF(参照!L331="","",参照!L331)</f>
        <v>スターティア(株)</v>
      </c>
    </row>
    <row r="332" spans="47:56">
      <c r="AU332" s="52" t="str">
        <f>IF(参照!A332="","",参照!A332)</f>
        <v/>
      </c>
      <c r="AV332" s="52" t="str">
        <f>IF(参照!B332="","",参照!B332)</f>
        <v/>
      </c>
      <c r="AW332" s="52" t="str">
        <f>IF(参照!C332="","",参照!C332)</f>
        <v/>
      </c>
      <c r="AX332" s="52" t="str">
        <f>IF(参照!D332="","",参照!D332)</f>
        <v>メニューD</v>
      </c>
      <c r="AY332" s="52">
        <f>IF(参照!E332="","",参照!E332)</f>
        <v>0</v>
      </c>
      <c r="AZ332" s="52" t="str">
        <f>IF(参照!F332="","",参照!F332)</f>
        <v>丸紅新電力(株)</v>
      </c>
      <c r="BA332" s="52" t="str">
        <f>IF(参照!G332="","",参照!G332)</f>
        <v>丸紅新電力(株)_メニューD</v>
      </c>
      <c r="BB332" s="52">
        <f t="shared" si="36"/>
        <v>0</v>
      </c>
      <c r="BD332" s="52" t="str">
        <f>IF(参照!L332="","",参照!L332)</f>
        <v>(株)スマート</v>
      </c>
    </row>
    <row r="333" spans="47:56">
      <c r="AU333" s="52" t="str">
        <f>IF(参照!A333="","",参照!A333)</f>
        <v/>
      </c>
      <c r="AV333" s="52" t="str">
        <f>IF(参照!B333="","",参照!B333)</f>
        <v/>
      </c>
      <c r="AW333" s="52" t="str">
        <f>IF(参照!C333="","",参照!C333)</f>
        <v/>
      </c>
      <c r="AX333" s="52" t="str">
        <f>IF(参照!D333="","",参照!D333)</f>
        <v>メニューE(残差)</v>
      </c>
      <c r="AY333" s="52">
        <f>IF(参照!E333="","",参照!E333)</f>
        <v>5.669999999999999E-4</v>
      </c>
      <c r="AZ333" s="52" t="str">
        <f>IF(参照!F333="","",参照!F333)</f>
        <v>丸紅新電力(株)</v>
      </c>
      <c r="BA333" s="52" t="str">
        <f>IF(参照!G333="","",参照!G333)</f>
        <v>丸紅新電力(株)_メニューE(残差)</v>
      </c>
      <c r="BB333" s="52">
        <f t="shared" si="36"/>
        <v>0.56699999999999995</v>
      </c>
      <c r="BD333" s="52" t="str">
        <f>IF(参照!L333="","",参照!L333)</f>
        <v>スマートエコエナジー(株)</v>
      </c>
    </row>
    <row r="334" spans="47:56">
      <c r="AU334" s="52" t="str">
        <f>IF(参照!A334="","",参照!A334)</f>
        <v/>
      </c>
      <c r="AV334" s="52" t="str">
        <f>IF(参照!B334="","",参照!B334)</f>
        <v/>
      </c>
      <c r="AW334" s="52" t="str">
        <f>IF(参照!C334="","",参照!C334)</f>
        <v/>
      </c>
      <c r="AX334" s="52" t="str">
        <f>IF(参照!D334="","",参照!D334)</f>
        <v>(参考値)事業者全体</v>
      </c>
      <c r="AY334" s="52">
        <f>IF(参照!E334="","",参照!E334)</f>
        <v>4.9600000000000002E-4</v>
      </c>
      <c r="AZ334" s="52" t="str">
        <f>IF(参照!F334="","",参照!F334)</f>
        <v>丸紅新電力(株)</v>
      </c>
      <c r="BA334" s="52" t="str">
        <f>IF(参照!G334="","",参照!G334)</f>
        <v>丸紅新電力(株)_(参考値)事業者全体</v>
      </c>
      <c r="BB334" s="52">
        <f t="shared" si="36"/>
        <v>0.496</v>
      </c>
      <c r="BD334" s="52" t="str">
        <f>IF(参照!L334="","",参照!L334)</f>
        <v>スマートエナジー磐田(株)</v>
      </c>
    </row>
    <row r="335" spans="47:56">
      <c r="AU335" s="52" t="str">
        <f>IF(参照!A335="","",参照!A335)</f>
        <v>A0133</v>
      </c>
      <c r="AV335" s="52" t="str">
        <f>IF(参照!B335="","",参照!B335)</f>
        <v>奈良電力(株)</v>
      </c>
      <c r="AW335" s="52">
        <f>IF(参照!C335="","",参照!C335)</f>
        <v>5.0500000000000002E-4</v>
      </c>
      <c r="AX335" s="52" t="str">
        <f>IF(参照!D335="","",参照!D335)</f>
        <v/>
      </c>
      <c r="AY335" s="52">
        <f>IF(参照!E335="","",参照!E335)</f>
        <v>5.0799999999999999E-4</v>
      </c>
      <c r="AZ335" s="52" t="str">
        <f>IF(参照!F335="","",参照!F335)</f>
        <v>奈良電力(株)</v>
      </c>
      <c r="BA335" s="52" t="str">
        <f>IF(参照!G335="","",参照!G335)</f>
        <v>奈良電力(株)_</v>
      </c>
      <c r="BB335" s="52">
        <f t="shared" si="36"/>
        <v>0.50800000000000001</v>
      </c>
      <c r="BD335" s="52" t="str">
        <f>IF(参照!L335="","",参照!L335)</f>
        <v>スマートエナジー熊本(株)</v>
      </c>
    </row>
    <row r="336" spans="47:56">
      <c r="AU336" s="52" t="str">
        <f>IF(参照!A336="","",参照!A336)</f>
        <v>A0134</v>
      </c>
      <c r="AV336" s="52" t="str">
        <f>IF(参照!B336="","",参照!B336)</f>
        <v>日立造船(株)</v>
      </c>
      <c r="AW336" s="52">
        <f>IF(参照!C336="","",参照!C336)</f>
        <v>1.75E-4</v>
      </c>
      <c r="AX336" s="52" t="str">
        <f>IF(参照!D336="","",参照!D336)</f>
        <v>メニューA</v>
      </c>
      <c r="AY336" s="52">
        <f>IF(参照!E336="","",参照!E336)</f>
        <v>0</v>
      </c>
      <c r="AZ336" s="52" t="str">
        <f>IF(参照!F336="","",参照!F336)</f>
        <v>日立造船(株)</v>
      </c>
      <c r="BA336" s="52" t="str">
        <f>IF(参照!G336="","",参照!G336)</f>
        <v>日立造船(株)_メニューA</v>
      </c>
      <c r="BB336" s="52">
        <f t="shared" si="36"/>
        <v>0</v>
      </c>
      <c r="BD336" s="52" t="str">
        <f>IF(参照!L336="","",参照!L336)</f>
        <v>(株)スマートテック</v>
      </c>
    </row>
    <row r="337" spans="47:56">
      <c r="AU337" s="52" t="str">
        <f>IF(参照!A337="","",参照!A337)</f>
        <v/>
      </c>
      <c r="AV337" s="52" t="str">
        <f>IF(参照!B337="","",参照!B337)</f>
        <v/>
      </c>
      <c r="AW337" s="52" t="str">
        <f>IF(参照!C337="","",参照!C337)</f>
        <v/>
      </c>
      <c r="AX337" s="52" t="str">
        <f>IF(参照!D337="","",参照!D337)</f>
        <v>メニューB</v>
      </c>
      <c r="AY337" s="52">
        <f>IF(参照!E337="","",参照!E337)</f>
        <v>0</v>
      </c>
      <c r="AZ337" s="52" t="str">
        <f>IF(参照!F337="","",参照!F337)</f>
        <v>日立造船(株)</v>
      </c>
      <c r="BA337" s="52" t="str">
        <f>IF(参照!G337="","",参照!G337)</f>
        <v>日立造船(株)_メニューB</v>
      </c>
      <c r="BB337" s="52">
        <f t="shared" si="36"/>
        <v>0</v>
      </c>
      <c r="BD337" s="52" t="str">
        <f>IF(参照!L337="","",参照!L337)</f>
        <v>スマート電気(株)</v>
      </c>
    </row>
    <row r="338" spans="47:56">
      <c r="AU338" s="52" t="str">
        <f>IF(参照!A338="","",参照!A338)</f>
        <v/>
      </c>
      <c r="AV338" s="52" t="str">
        <f>IF(参照!B338="","",参照!B338)</f>
        <v/>
      </c>
      <c r="AW338" s="52" t="str">
        <f>IF(参照!C338="","",参照!C338)</f>
        <v/>
      </c>
      <c r="AX338" s="52" t="str">
        <f>IF(参照!D338="","",参照!D338)</f>
        <v>メニューC(残差)</v>
      </c>
      <c r="AY338" s="52">
        <f>IF(参照!E338="","",参照!E338)</f>
        <v>1.7699999999999999E-4</v>
      </c>
      <c r="AZ338" s="52" t="str">
        <f>IF(参照!F338="","",参照!F338)</f>
        <v>日立造船(株)</v>
      </c>
      <c r="BA338" s="52" t="str">
        <f>IF(参照!G338="","",参照!G338)</f>
        <v>日立造船(株)_メニューC(残差)</v>
      </c>
      <c r="BB338" s="52">
        <f t="shared" si="36"/>
        <v>0.17699999999999999</v>
      </c>
      <c r="BD338" s="52" t="str">
        <f>IF(参照!L338="","",参照!L338)</f>
        <v>諏訪瓦斯(株)</v>
      </c>
    </row>
    <row r="339" spans="47:56">
      <c r="AU339" s="52" t="str">
        <f>IF(参照!A339="","",参照!A339)</f>
        <v/>
      </c>
      <c r="AV339" s="52" t="str">
        <f>IF(参照!B339="","",参照!B339)</f>
        <v/>
      </c>
      <c r="AW339" s="52" t="str">
        <f>IF(参照!C339="","",参照!C339)</f>
        <v/>
      </c>
      <c r="AX339" s="52" t="str">
        <f>IF(参照!D339="","",参照!D339)</f>
        <v>(参考値)事業者全体</v>
      </c>
      <c r="AY339" s="52">
        <f>IF(参照!E339="","",参照!E339)</f>
        <v>1.7E-5</v>
      </c>
      <c r="AZ339" s="52" t="str">
        <f>IF(参照!F339="","",参照!F339)</f>
        <v>日立造船(株)</v>
      </c>
      <c r="BA339" s="52" t="str">
        <f>IF(参照!G339="","",参照!G339)</f>
        <v>日立造船(株)_(参考値)事業者全体</v>
      </c>
      <c r="BB339" s="52">
        <f t="shared" si="36"/>
        <v>1.7000000000000001E-2</v>
      </c>
      <c r="BD339" s="52" t="str">
        <f>IF(参照!L339="","",参照!L339)</f>
        <v>生活協同組合コープぐんま</v>
      </c>
    </row>
    <row r="340" spans="47:56">
      <c r="AU340" s="52" t="str">
        <f>IF(参照!A340="","",参照!A340)</f>
        <v>A0135</v>
      </c>
      <c r="AV340" s="52" t="str">
        <f>IF(参照!B340="","",参照!B340)</f>
        <v>大東ガス(株)</v>
      </c>
      <c r="AW340" s="52">
        <f>IF(参照!C340="","",参照!C340)</f>
        <v>3.6400000000000001E-4</v>
      </c>
      <c r="AX340" s="52" t="str">
        <f>IF(参照!D340="","",参照!D340)</f>
        <v>メニューA</v>
      </c>
      <c r="AY340" s="52">
        <f>IF(参照!E340="","",参照!E340)</f>
        <v>0</v>
      </c>
      <c r="AZ340" s="52" t="str">
        <f>IF(参照!F340="","",参照!F340)</f>
        <v>大東ガス(株)</v>
      </c>
      <c r="BA340" s="52" t="str">
        <f>IF(参照!G340="","",参照!G340)</f>
        <v>大東ガス(株)_メニューA</v>
      </c>
      <c r="BB340" s="52">
        <f t="shared" si="36"/>
        <v>0</v>
      </c>
      <c r="BD340" s="52" t="str">
        <f>IF(参照!L340="","",参照!L340)</f>
        <v>生活協同組合コープこうべ</v>
      </c>
    </row>
    <row r="341" spans="47:56">
      <c r="AU341" s="52" t="str">
        <f>IF(参照!A341="","",参照!A341)</f>
        <v/>
      </c>
      <c r="AV341" s="52" t="str">
        <f>IF(参照!B341="","",参照!B341)</f>
        <v/>
      </c>
      <c r="AW341" s="52" t="str">
        <f>IF(参照!C341="","",参照!C341)</f>
        <v/>
      </c>
      <c r="AX341" s="52" t="str">
        <f>IF(参照!D341="","",参照!D341)</f>
        <v>メニューB(残差)</v>
      </c>
      <c r="AY341" s="52">
        <f>IF(参照!E341="","",参照!E341)</f>
        <v>3.0699999999999998E-4</v>
      </c>
      <c r="AZ341" s="52" t="str">
        <f>IF(参照!F341="","",参照!F341)</f>
        <v>大東ガス(株)</v>
      </c>
      <c r="BA341" s="52" t="str">
        <f>IF(参照!G341="","",参照!G341)</f>
        <v>大東ガス(株)_メニューB(残差)</v>
      </c>
      <c r="BB341" s="52">
        <f t="shared" si="36"/>
        <v>0.307</v>
      </c>
      <c r="BD341" s="52" t="str">
        <f>IF(参照!L341="","",参照!L341)</f>
        <v>生活協同組合コープしが</v>
      </c>
    </row>
    <row r="342" spans="47:56">
      <c r="AU342" s="52" t="str">
        <f>IF(参照!A342="","",参照!A342)</f>
        <v/>
      </c>
      <c r="AV342" s="52" t="str">
        <f>IF(参照!B342="","",参照!B342)</f>
        <v/>
      </c>
      <c r="AW342" s="52" t="str">
        <f>IF(参照!C342="","",参照!C342)</f>
        <v/>
      </c>
      <c r="AX342" s="52" t="str">
        <f>IF(参照!D342="","",参照!D342)</f>
        <v>(参考値)事業者全体</v>
      </c>
      <c r="AY342" s="52">
        <f>IF(参照!E342="","",参照!E342)</f>
        <v>3.9200000000000004E-4</v>
      </c>
      <c r="AZ342" s="52" t="str">
        <f>IF(参照!F342="","",参照!F342)</f>
        <v>大東ガス(株)</v>
      </c>
      <c r="BA342" s="52" t="str">
        <f>IF(参照!G342="","",参照!G342)</f>
        <v>大東ガス(株)_(参考値)事業者全体</v>
      </c>
      <c r="BB342" s="52">
        <f t="shared" si="36"/>
        <v>0.39200000000000002</v>
      </c>
      <c r="BD342" s="52" t="str">
        <f>IF(参照!L342="","",参照!L342)</f>
        <v>生活協同組合コープながの</v>
      </c>
    </row>
    <row r="343" spans="47:56">
      <c r="AU343" s="52" t="str">
        <f>IF(参照!A343="","",参照!A343)</f>
        <v>A0136</v>
      </c>
      <c r="AV343" s="52" t="str">
        <f>IF(参照!B343="","",参照!B343)</f>
        <v>パナソニックオペレーショナルエクセレンス(株)(旧：パナソニック(株))</v>
      </c>
      <c r="AW343" s="52">
        <f>IF(参照!C343="","",参照!C343)</f>
        <v>3.8400000000000001E-4</v>
      </c>
      <c r="AX343" s="52" t="str">
        <f>IF(参照!D343="","",参照!D343)</f>
        <v>メニューA</v>
      </c>
      <c r="AY343" s="52">
        <f>IF(参照!E343="","",参照!E343)</f>
        <v>0</v>
      </c>
      <c r="AZ343" s="52" t="str">
        <f>IF(参照!F343="","",参照!F343)</f>
        <v>パナソニックオペレーショナルエクセレンス(株)(旧：パナソニック(株))</v>
      </c>
      <c r="BA343" s="52" t="str">
        <f>IF(参照!G343="","",参照!G343)</f>
        <v>パナソニックオペレーショナルエクセレンス(株)(旧：パナソニック(株))_メニューA</v>
      </c>
      <c r="BB343" s="52">
        <f t="shared" si="36"/>
        <v>0</v>
      </c>
      <c r="BD343" s="52" t="str">
        <f>IF(参照!L343="","",参照!L343)</f>
        <v>生活協同組合コープみらい</v>
      </c>
    </row>
    <row r="344" spans="47:56">
      <c r="AU344" s="52" t="str">
        <f>IF(参照!A344="","",参照!A344)</f>
        <v/>
      </c>
      <c r="AV344" s="52" t="str">
        <f>IF(参照!B344="","",参照!B344)</f>
        <v/>
      </c>
      <c r="AW344" s="52" t="str">
        <f>IF(参照!C344="","",参照!C344)</f>
        <v/>
      </c>
      <c r="AX344" s="52" t="str">
        <f>IF(参照!D344="","",参照!D344)</f>
        <v>メニューB(残差)</v>
      </c>
      <c r="AY344" s="52">
        <f>IF(参照!E344="","",参照!E344)</f>
        <v>4.2999999999999999E-4</v>
      </c>
      <c r="AZ344" s="52" t="str">
        <f>IF(参照!F344="","",参照!F344)</f>
        <v>パナソニックオペレーショナルエクセレンス(株)(旧：パナソニック(株))</v>
      </c>
      <c r="BA344" s="52" t="str">
        <f>IF(参照!G344="","",参照!G344)</f>
        <v>パナソニックオペレーショナルエクセレンス(株)(旧：パナソニック(株))_メニューB(残差)</v>
      </c>
      <c r="BB344" s="52">
        <f t="shared" si="36"/>
        <v>0.43</v>
      </c>
      <c r="BD344" s="52" t="str">
        <f>IF(参照!L344="","",参照!L344)</f>
        <v>生活協同組合ひろしま</v>
      </c>
    </row>
    <row r="345" spans="47:56">
      <c r="AU345" s="52" t="str">
        <f>IF(参照!A345="","",参照!A345)</f>
        <v/>
      </c>
      <c r="AV345" s="52" t="str">
        <f>IF(参照!B345="","",参照!B345)</f>
        <v/>
      </c>
      <c r="AW345" s="52" t="str">
        <f>IF(参照!C345="","",参照!C345)</f>
        <v/>
      </c>
      <c r="AX345" s="52" t="str">
        <f>IF(参照!D345="","",参照!D345)</f>
        <v>(参考値)事業者全体</v>
      </c>
      <c r="AY345" s="52">
        <f>IF(参照!E345="","",参照!E345)</f>
        <v>4.4700000000000002E-4</v>
      </c>
      <c r="AZ345" s="52" t="str">
        <f>IF(参照!F345="","",参照!F345)</f>
        <v>パナソニックオペレーショナルエクセレンス(株)(旧：パナソニック(株))</v>
      </c>
      <c r="BA345" s="52" t="str">
        <f>IF(参照!G345="","",参照!G345)</f>
        <v>パナソニックオペレーショナルエクセレンス(株)(旧：パナソニック(株))_(参考値)事業者全体</v>
      </c>
      <c r="BB345" s="52">
        <f t="shared" si="36"/>
        <v>0.44700000000000001</v>
      </c>
      <c r="BD345" s="52" t="str">
        <f>IF(参照!L345="","",参照!L345)</f>
        <v>(株)生活クラブエナジー</v>
      </c>
    </row>
    <row r="346" spans="47:56">
      <c r="AU346" s="52" t="str">
        <f>IF(参照!A346="","",参照!A346)</f>
        <v>A0137</v>
      </c>
      <c r="AV346" s="52" t="str">
        <f>IF(参照!B346="","",参照!B346)</f>
        <v>アストモスエネルギー(株)</v>
      </c>
      <c r="AW346" s="52">
        <f>IF(参照!C346="","",参照!C346)</f>
        <v>5.1400000000000003E-4</v>
      </c>
      <c r="AX346" s="52" t="str">
        <f>IF(参照!D346="","",参照!D346)</f>
        <v/>
      </c>
      <c r="AY346" s="52">
        <f>IF(参照!E346="","",参照!E346)</f>
        <v>5.7399999999999997E-4</v>
      </c>
      <c r="AZ346" s="52" t="str">
        <f>IF(参照!F346="","",参照!F346)</f>
        <v>アストモスエネルギー(株)</v>
      </c>
      <c r="BA346" s="52" t="str">
        <f>IF(参照!G346="","",参照!G346)</f>
        <v>アストモスエネルギー(株)_</v>
      </c>
      <c r="BB346" s="52">
        <f t="shared" si="36"/>
        <v>0.57399999999999995</v>
      </c>
      <c r="BD346" s="52" t="str">
        <f>IF(参照!L346="","",参照!L346)</f>
        <v>西武ガス(株)</v>
      </c>
    </row>
    <row r="347" spans="47:56">
      <c r="AU347" s="52" t="str">
        <f>IF(参照!A347="","",参照!A347)</f>
        <v>A0138</v>
      </c>
      <c r="AV347" s="52" t="str">
        <f>IF(参照!B347="","",参照!B347)</f>
        <v>(株)関電エネルギーソリューション</v>
      </c>
      <c r="AW347" s="52">
        <f>IF(参照!C347="","",参照!C347)</f>
        <v>5.1000000000000004E-4</v>
      </c>
      <c r="AX347" s="52" t="str">
        <f>IF(参照!D347="","",参照!D347)</f>
        <v>メニューA</v>
      </c>
      <c r="AY347" s="52">
        <f>IF(参照!E347="","",参照!E347)</f>
        <v>0</v>
      </c>
      <c r="AZ347" s="52" t="str">
        <f>IF(参照!F347="","",参照!F347)</f>
        <v>(株)関電エネルギーソリューション</v>
      </c>
      <c r="BA347" s="52" t="str">
        <f>IF(参照!G347="","",参照!G347)</f>
        <v>(株)関電エネルギーソリューション_メニューA</v>
      </c>
      <c r="BB347" s="52">
        <f t="shared" si="36"/>
        <v>0</v>
      </c>
      <c r="BD347" s="52" t="str">
        <f>IF(参照!L347="","",参照!L347)</f>
        <v>積水化学工業(株)</v>
      </c>
    </row>
    <row r="348" spans="47:56">
      <c r="AU348" s="52" t="str">
        <f>IF(参照!A348="","",参照!A348)</f>
        <v/>
      </c>
      <c r="AV348" s="52" t="str">
        <f>IF(参照!B348="","",参照!B348)</f>
        <v/>
      </c>
      <c r="AW348" s="52" t="str">
        <f>IF(参照!C348="","",参照!C348)</f>
        <v/>
      </c>
      <c r="AX348" s="52" t="str">
        <f>IF(参照!D348="","",参照!D348)</f>
        <v>メニューB(残差)</v>
      </c>
      <c r="AY348" s="52">
        <f>IF(参照!E348="","",参照!E348)</f>
        <v>4.8099999999999998E-4</v>
      </c>
      <c r="AZ348" s="52" t="str">
        <f>IF(参照!F348="","",参照!F348)</f>
        <v>(株)関電エネルギーソリューション</v>
      </c>
      <c r="BA348" s="52" t="str">
        <f>IF(参照!G348="","",参照!G348)</f>
        <v>(株)関電エネルギーソリューション_メニューB(残差)</v>
      </c>
      <c r="BB348" s="52">
        <f t="shared" si="36"/>
        <v>0.48099999999999998</v>
      </c>
      <c r="BD348" s="52" t="str">
        <f>IF(参照!L348="","",参照!L348)</f>
        <v>石油資源開発(株)</v>
      </c>
    </row>
    <row r="349" spans="47:56">
      <c r="AU349" s="52" t="str">
        <f>IF(参照!A349="","",参照!A349)</f>
        <v/>
      </c>
      <c r="AV349" s="52" t="str">
        <f>IF(参照!B349="","",参照!B349)</f>
        <v/>
      </c>
      <c r="AW349" s="52" t="str">
        <f>IF(参照!C349="","",参照!C349)</f>
        <v/>
      </c>
      <c r="AX349" s="52" t="str">
        <f>IF(参照!D349="","",参照!D349)</f>
        <v>(参考値)事業者全体</v>
      </c>
      <c r="AY349" s="52">
        <f>IF(参照!E349="","",参照!E349)</f>
        <v>5.3300000000000005E-4</v>
      </c>
      <c r="AZ349" s="52" t="str">
        <f>IF(参照!F349="","",参照!F349)</f>
        <v>(株)関電エネルギーソリューション</v>
      </c>
      <c r="BA349" s="52" t="str">
        <f>IF(参照!G349="","",参照!G349)</f>
        <v>(株)関電エネルギーソリューション_(参考値)事業者全体</v>
      </c>
      <c r="BB349" s="52">
        <f t="shared" si="36"/>
        <v>0.53300000000000003</v>
      </c>
      <c r="BD349" s="52" t="str">
        <f>IF(参照!L349="","",参照!L349)</f>
        <v>ゼロワットパワー(株)</v>
      </c>
    </row>
    <row r="350" spans="47:56">
      <c r="AU350" s="52" t="str">
        <f>IF(参照!A350="","",参照!A350)</f>
        <v>A0140</v>
      </c>
      <c r="AV350" s="52" t="str">
        <f>IF(参照!B350="","",参照!B350)</f>
        <v>ＭＣリテールエナジー(株)</v>
      </c>
      <c r="AW350" s="52">
        <f>IF(参照!C350="","",参照!C350)</f>
        <v>4.6500000000000003E-4</v>
      </c>
      <c r="AX350" s="52" t="str">
        <f>IF(参照!D350="","",参照!D350)</f>
        <v>メニューA</v>
      </c>
      <c r="AY350" s="52">
        <f>IF(参照!E350="","",参照!E350)</f>
        <v>0</v>
      </c>
      <c r="AZ350" s="52" t="str">
        <f>IF(参照!F350="","",参照!F350)</f>
        <v>ＭＣリテールエナジー(株)</v>
      </c>
      <c r="BA350" s="52" t="str">
        <f>IF(参照!G350="","",参照!G350)</f>
        <v>ＭＣリテールエナジー(株)_メニューA</v>
      </c>
      <c r="BB350" s="52">
        <f t="shared" si="36"/>
        <v>0</v>
      </c>
      <c r="BD350" s="52" t="str">
        <f>IF(参照!L350="","",参照!L350)</f>
        <v>(株)センカク</v>
      </c>
    </row>
    <row r="351" spans="47:56">
      <c r="AU351" s="52" t="str">
        <f>IF(参照!A351="","",参照!A351)</f>
        <v/>
      </c>
      <c r="AV351" s="52" t="str">
        <f>IF(参照!B351="","",参照!B351)</f>
        <v/>
      </c>
      <c r="AW351" s="52" t="str">
        <f>IF(参照!C351="","",参照!C351)</f>
        <v/>
      </c>
      <c r="AX351" s="52" t="str">
        <f>IF(参照!D351="","",参照!D351)</f>
        <v>メニューB</v>
      </c>
      <c r="AY351" s="52">
        <f>IF(参照!E351="","",参照!E351)</f>
        <v>0</v>
      </c>
      <c r="AZ351" s="52" t="str">
        <f>IF(参照!F351="","",参照!F351)</f>
        <v>ＭＣリテールエナジー(株)</v>
      </c>
      <c r="BA351" s="52" t="str">
        <f>IF(参照!G351="","",参照!G351)</f>
        <v>ＭＣリテールエナジー(株)_メニューB</v>
      </c>
      <c r="BB351" s="52">
        <f t="shared" si="36"/>
        <v>0</v>
      </c>
      <c r="BD351" s="52" t="str">
        <f>IF(参照!L351="","",参照!L351)</f>
        <v>セントラル石油瓦斯(株)</v>
      </c>
    </row>
    <row r="352" spans="47:56">
      <c r="AU352" s="52" t="str">
        <f>IF(参照!A352="","",参照!A352)</f>
        <v/>
      </c>
      <c r="AV352" s="52" t="str">
        <f>IF(参照!B352="","",参照!B352)</f>
        <v/>
      </c>
      <c r="AW352" s="52" t="str">
        <f>IF(参照!C352="","",参照!C352)</f>
        <v/>
      </c>
      <c r="AX352" s="52" t="str">
        <f>IF(参照!D352="","",参照!D352)</f>
        <v>メニューC</v>
      </c>
      <c r="AY352" s="52">
        <f>IF(参照!E352="","",参照!E352)</f>
        <v>0</v>
      </c>
      <c r="AZ352" s="52" t="str">
        <f>IF(参照!F352="","",参照!F352)</f>
        <v>ＭＣリテールエナジー(株)</v>
      </c>
      <c r="BA352" s="52" t="str">
        <f>IF(参照!G352="","",参照!G352)</f>
        <v>ＭＣリテールエナジー(株)_メニューC</v>
      </c>
      <c r="BB352" s="52">
        <f t="shared" si="36"/>
        <v>0</v>
      </c>
      <c r="BD352" s="52" t="str">
        <f>IF(参照!L352="","",参照!L352)</f>
        <v>全農エネルギー(株)</v>
      </c>
    </row>
    <row r="353" spans="47:56">
      <c r="AU353" s="52" t="str">
        <f>IF(参照!A353="","",参照!A353)</f>
        <v/>
      </c>
      <c r="AV353" s="52" t="str">
        <f>IF(参照!B353="","",参照!B353)</f>
        <v/>
      </c>
      <c r="AW353" s="52" t="str">
        <f>IF(参照!C353="","",参照!C353)</f>
        <v/>
      </c>
      <c r="AX353" s="52" t="str">
        <f>IF(参照!D353="","",参照!D353)</f>
        <v>メニューD(残差)</v>
      </c>
      <c r="AY353" s="52">
        <f>IF(参照!E353="","",参照!E353)</f>
        <v>3.97E-4</v>
      </c>
      <c r="AZ353" s="52" t="str">
        <f>IF(参照!F353="","",参照!F353)</f>
        <v>ＭＣリテールエナジー(株)</v>
      </c>
      <c r="BA353" s="52" t="str">
        <f>IF(参照!G353="","",参照!G353)</f>
        <v>ＭＣリテールエナジー(株)_メニューD(残差)</v>
      </c>
      <c r="BB353" s="52">
        <f t="shared" si="36"/>
        <v>0.39700000000000002</v>
      </c>
      <c r="BD353" s="52" t="str">
        <f>IF(参照!L353="","",参照!L353)</f>
        <v>そうまＩグリッド合同会社</v>
      </c>
    </row>
    <row r="354" spans="47:56">
      <c r="AU354" s="52" t="str">
        <f>IF(参照!A354="","",参照!A354)</f>
        <v/>
      </c>
      <c r="AV354" s="52" t="str">
        <f>IF(参照!B354="","",参照!B354)</f>
        <v/>
      </c>
      <c r="AW354" s="52" t="str">
        <f>IF(参照!C354="","",参照!C354)</f>
        <v/>
      </c>
      <c r="AX354" s="52" t="str">
        <f>IF(参照!D354="","",参照!D354)</f>
        <v>(参考値)事業者全体</v>
      </c>
      <c r="AY354" s="52">
        <f>IF(参照!E354="","",参照!E354)</f>
        <v>4.7899999999999999E-4</v>
      </c>
      <c r="AZ354" s="52" t="str">
        <f>IF(参照!F354="","",参照!F354)</f>
        <v>ＭＣリテールエナジー(株)</v>
      </c>
      <c r="BA354" s="52" t="str">
        <f>IF(参照!G354="","",参照!G354)</f>
        <v>ＭＣリテールエナジー(株)_(参考値)事業者全体</v>
      </c>
      <c r="BB354" s="52">
        <f t="shared" si="36"/>
        <v>0.47899999999999998</v>
      </c>
      <c r="BD354" s="52" t="str">
        <f>IF(参照!L354="","",参照!L354)</f>
        <v>大一ガス(株)</v>
      </c>
    </row>
    <row r="355" spans="47:56">
      <c r="AU355" s="52" t="str">
        <f>IF(参照!A355="","",参照!A355)</f>
        <v>A0141</v>
      </c>
      <c r="AV355" s="52" t="str">
        <f>IF(参照!B355="","",参照!B355)</f>
        <v>(株)北九州パワー</v>
      </c>
      <c r="AW355" s="52">
        <f>IF(参照!C355="","",参照!C355)</f>
        <v>2.3900000000000001E-4</v>
      </c>
      <c r="AX355" s="52" t="str">
        <f>IF(参照!D355="","",参照!D355)</f>
        <v>メニューA</v>
      </c>
      <c r="AY355" s="52">
        <f>IF(参照!E355="","",参照!E355)</f>
        <v>0</v>
      </c>
      <c r="AZ355" s="52" t="str">
        <f>IF(参照!F355="","",参照!F355)</f>
        <v>(株)北九州パワー</v>
      </c>
      <c r="BA355" s="52" t="str">
        <f>IF(参照!G355="","",参照!G355)</f>
        <v>(株)北九州パワー_メニューA</v>
      </c>
      <c r="BB355" s="52">
        <f t="shared" si="36"/>
        <v>0</v>
      </c>
      <c r="BD355" s="52" t="str">
        <f>IF(参照!L355="","",参照!L355)</f>
        <v>(株)大仙こまちパワー</v>
      </c>
    </row>
    <row r="356" spans="47:56">
      <c r="AU356" s="52" t="str">
        <f>IF(参照!A356="","",参照!A356)</f>
        <v/>
      </c>
      <c r="AV356" s="52" t="str">
        <f>IF(参照!B356="","",参照!B356)</f>
        <v/>
      </c>
      <c r="AW356" s="52" t="str">
        <f>IF(参照!C356="","",参照!C356)</f>
        <v/>
      </c>
      <c r="AX356" s="52" t="str">
        <f>IF(参照!D356="","",参照!D356)</f>
        <v>メニューB(残差)</v>
      </c>
      <c r="AY356" s="52">
        <f>IF(参照!E356="","",参照!E356)</f>
        <v>3.1E-4</v>
      </c>
      <c r="AZ356" s="52" t="str">
        <f>IF(参照!F356="","",参照!F356)</f>
        <v>(株)北九州パワー</v>
      </c>
      <c r="BA356" s="52" t="str">
        <f>IF(参照!G356="","",参照!G356)</f>
        <v>(株)北九州パワー_メニューB(残差)</v>
      </c>
      <c r="BB356" s="52">
        <f t="shared" si="36"/>
        <v>0.31</v>
      </c>
      <c r="BD356" s="52" t="str">
        <f>IF(参照!L356="","",参照!L356)</f>
        <v>大東ガス(株)</v>
      </c>
    </row>
    <row r="357" spans="47:56">
      <c r="AU357" s="52" t="str">
        <f>IF(参照!A357="","",参照!A357)</f>
        <v/>
      </c>
      <c r="AV357" s="52" t="str">
        <f>IF(参照!B357="","",参照!B357)</f>
        <v/>
      </c>
      <c r="AW357" s="52" t="str">
        <f>IF(参照!C357="","",参照!C357)</f>
        <v/>
      </c>
      <c r="AX357" s="52" t="str">
        <f>IF(参照!D357="","",参照!D357)</f>
        <v>(参考値)事業者全体</v>
      </c>
      <c r="AY357" s="52">
        <f>IF(参照!E357="","",参照!E357)</f>
        <v>3.8500000000000003E-4</v>
      </c>
      <c r="AZ357" s="52" t="str">
        <f>IF(参照!F357="","",参照!F357)</f>
        <v>(株)北九州パワー</v>
      </c>
      <c r="BA357" s="52" t="str">
        <f>IF(参照!G357="","",参照!G357)</f>
        <v>(株)北九州パワー_(参考値)事業者全体</v>
      </c>
      <c r="BB357" s="52">
        <f t="shared" si="36"/>
        <v>0.38500000000000001</v>
      </c>
      <c r="BD357" s="52" t="str">
        <f>IF(参照!L357="","",参照!L357)</f>
        <v>大東建託パートナーズ(株)</v>
      </c>
    </row>
    <row r="358" spans="47:56">
      <c r="AU358" s="52" t="str">
        <f>IF(参照!A358="","",参照!A358)</f>
        <v>A0142</v>
      </c>
      <c r="AV358" s="52" t="str">
        <f>IF(参照!B358="","",参照!B358)</f>
        <v>武州瓦斯(株)</v>
      </c>
      <c r="AW358" s="52">
        <f>IF(参照!C358="","",参照!C358)</f>
        <v>3.6400000000000001E-4</v>
      </c>
      <c r="AX358" s="52" t="str">
        <f>IF(参照!D358="","",参照!D358)</f>
        <v>メニューA</v>
      </c>
      <c r="AY358" s="52">
        <f>IF(参照!E358="","",参照!E358)</f>
        <v>0</v>
      </c>
      <c r="AZ358" s="52" t="str">
        <f>IF(参照!F358="","",参照!F358)</f>
        <v>武州瓦斯(株)</v>
      </c>
      <c r="BA358" s="52" t="str">
        <f>IF(参照!G358="","",参照!G358)</f>
        <v>武州瓦斯(株)_メニューA</v>
      </c>
      <c r="BB358" s="52">
        <f t="shared" si="36"/>
        <v>0</v>
      </c>
      <c r="BD358" s="52" t="str">
        <f>IF(参照!L358="","",参照!L358)</f>
        <v>ダイヤモンドパワー(株)</v>
      </c>
    </row>
    <row r="359" spans="47:56">
      <c r="AU359" s="52" t="str">
        <f>IF(参照!A359="","",参照!A359)</f>
        <v/>
      </c>
      <c r="AV359" s="52" t="str">
        <f>IF(参照!B359="","",参照!B359)</f>
        <v/>
      </c>
      <c r="AW359" s="52" t="str">
        <f>IF(参照!C359="","",参照!C359)</f>
        <v/>
      </c>
      <c r="AX359" s="52" t="str">
        <f>IF(参照!D359="","",参照!D359)</f>
        <v>メニューB(残差)</v>
      </c>
      <c r="AY359" s="52">
        <f>IF(参照!E359="","",参照!E359)</f>
        <v>3.0800000000000001E-4</v>
      </c>
      <c r="AZ359" s="52" t="str">
        <f>IF(参照!F359="","",参照!F359)</f>
        <v>武州瓦斯(株)</v>
      </c>
      <c r="BA359" s="52" t="str">
        <f>IF(参照!G359="","",参照!G359)</f>
        <v>武州瓦斯(株)_メニューB(残差)</v>
      </c>
      <c r="BB359" s="52">
        <f t="shared" si="36"/>
        <v>0.308</v>
      </c>
      <c r="BD359" s="52" t="str">
        <f>IF(参照!L359="","",参照!L359)</f>
        <v>太陽ガス(株)</v>
      </c>
    </row>
    <row r="360" spans="47:56">
      <c r="AU360" s="52" t="str">
        <f>IF(参照!A360="","",参照!A360)</f>
        <v/>
      </c>
      <c r="AV360" s="52" t="str">
        <f>IF(参照!B360="","",参照!B360)</f>
        <v/>
      </c>
      <c r="AW360" s="52" t="str">
        <f>IF(参照!C360="","",参照!C360)</f>
        <v/>
      </c>
      <c r="AX360" s="52" t="str">
        <f>IF(参照!D360="","",参照!D360)</f>
        <v>(参考値)事業者全体</v>
      </c>
      <c r="AY360" s="52">
        <f>IF(参照!E360="","",参照!E360)</f>
        <v>3.8900000000000002E-4</v>
      </c>
      <c r="AZ360" s="52" t="str">
        <f>IF(参照!F360="","",参照!F360)</f>
        <v>武州瓦斯(株)</v>
      </c>
      <c r="BA360" s="52" t="str">
        <f>IF(参照!G360="","",参照!G360)</f>
        <v>武州瓦斯(株)_(参考値)事業者全体</v>
      </c>
      <c r="BB360" s="52">
        <f t="shared" si="36"/>
        <v>0.38900000000000001</v>
      </c>
      <c r="BD360" s="52" t="str">
        <f>IF(参照!L360="","",参照!L360)</f>
        <v>大和エネルギー(株)</v>
      </c>
    </row>
    <row r="361" spans="47:56">
      <c r="AU361" s="52" t="str">
        <f>IF(参照!A361="","",参照!A361)</f>
        <v>A0143</v>
      </c>
      <c r="AV361" s="52" t="str">
        <f>IF(参照!B361="","",参照!B361)</f>
        <v>リニューアブル・ジャパン(株)(旧：(株)みらい電力)</v>
      </c>
      <c r="AW361" s="52">
        <f>IF(参照!C361="","",参照!C361)</f>
        <v>3.1199999999999999E-4</v>
      </c>
      <c r="AX361" s="52" t="str">
        <f>IF(参照!D361="","",参照!D361)</f>
        <v>メニューA</v>
      </c>
      <c r="AY361" s="52">
        <f>IF(参照!E361="","",参照!E361)</f>
        <v>0</v>
      </c>
      <c r="AZ361" s="52" t="str">
        <f>IF(参照!F361="","",参照!F361)</f>
        <v>リニューアブル・ジャパン(株)(旧：(株)みらい電力)</v>
      </c>
      <c r="BA361" s="52" t="str">
        <f>IF(参照!G361="","",参照!G361)</f>
        <v>リニューアブル・ジャパン(株)(旧：(株)みらい電力)_メニューA</v>
      </c>
      <c r="BB361" s="52">
        <f t="shared" si="36"/>
        <v>0</v>
      </c>
      <c r="BD361" s="52" t="str">
        <f>IF(参照!L361="","",参照!L361)</f>
        <v>大和ハウス工業(株)　</v>
      </c>
    </row>
    <row r="362" spans="47:56">
      <c r="AU362" s="52" t="str">
        <f>IF(参照!A362="","",参照!A362)</f>
        <v/>
      </c>
      <c r="AV362" s="52" t="str">
        <f>IF(参照!B362="","",参照!B362)</f>
        <v/>
      </c>
      <c r="AW362" s="52" t="str">
        <f>IF(参照!C362="","",参照!C362)</f>
        <v/>
      </c>
      <c r="AX362" s="52" t="str">
        <f>IF(参照!D362="","",参照!D362)</f>
        <v>メニューB</v>
      </c>
      <c r="AY362" s="52">
        <f>IF(参照!E362="","",参照!E362)</f>
        <v>1.27E-4</v>
      </c>
      <c r="AZ362" s="52" t="str">
        <f>IF(参照!F362="","",参照!F362)</f>
        <v>リニューアブル・ジャパン(株)(旧：(株)みらい電力)</v>
      </c>
      <c r="BA362" s="52" t="str">
        <f>IF(参照!G362="","",参照!G362)</f>
        <v>リニューアブル・ジャパン(株)(旧：(株)みらい電力)_メニューB</v>
      </c>
      <c r="BB362" s="52">
        <f t="shared" si="36"/>
        <v>0.127</v>
      </c>
      <c r="BD362" s="52" t="str">
        <f>IF(参照!L362="","",参照!L362)</f>
        <v>大和ライフエナジア(株)</v>
      </c>
    </row>
    <row r="363" spans="47:56">
      <c r="AU363" s="52" t="str">
        <f>IF(参照!A363="","",参照!A363)</f>
        <v/>
      </c>
      <c r="AV363" s="52" t="str">
        <f>IF(参照!B363="","",参照!B363)</f>
        <v/>
      </c>
      <c r="AW363" s="52" t="str">
        <f>IF(参照!C363="","",参照!C363)</f>
        <v/>
      </c>
      <c r="AX363" s="52" t="str">
        <f>IF(参照!D363="","",参照!D363)</f>
        <v>メニューC</v>
      </c>
      <c r="AY363" s="52">
        <f>IF(参照!E363="","",参照!E363)</f>
        <v>1.83E-4</v>
      </c>
      <c r="AZ363" s="52" t="str">
        <f>IF(参照!F363="","",参照!F363)</f>
        <v>リニューアブル・ジャパン(株)(旧：(株)みらい電力)</v>
      </c>
      <c r="BA363" s="52" t="str">
        <f>IF(参照!G363="","",参照!G363)</f>
        <v>リニューアブル・ジャパン(株)(旧：(株)みらい電力)_メニューC</v>
      </c>
      <c r="BB363" s="52">
        <f t="shared" si="36"/>
        <v>0.183</v>
      </c>
      <c r="BD363" s="52" t="str">
        <f>IF(参照!L363="","",参照!L363)</f>
        <v>(株)タクマエナジー</v>
      </c>
    </row>
    <row r="364" spans="47:56">
      <c r="AU364" s="52" t="str">
        <f>IF(参照!A364="","",参照!A364)</f>
        <v/>
      </c>
      <c r="AV364" s="52" t="str">
        <f>IF(参照!B364="","",参照!B364)</f>
        <v/>
      </c>
      <c r="AW364" s="52" t="str">
        <f>IF(参照!C364="","",参照!C364)</f>
        <v/>
      </c>
      <c r="AX364" s="52" t="str">
        <f>IF(参照!D364="","",参照!D364)</f>
        <v>メニューD</v>
      </c>
      <c r="AY364" s="52">
        <f>IF(参照!E364="","",参照!E364)</f>
        <v>0</v>
      </c>
      <c r="AZ364" s="52" t="str">
        <f>IF(参照!F364="","",参照!F364)</f>
        <v>リニューアブル・ジャパン(株)(旧：(株)みらい電力)</v>
      </c>
      <c r="BA364" s="52" t="str">
        <f>IF(参照!G364="","",参照!G364)</f>
        <v>リニューアブル・ジャパン(株)(旧：(株)みらい電力)_メニューD</v>
      </c>
      <c r="BB364" s="52">
        <f t="shared" si="36"/>
        <v>0</v>
      </c>
      <c r="BD364" s="52" t="str">
        <f>IF(参照!L364="","",参照!L364)</f>
        <v>(株)タケエイでんき(旧：(株)横須賀アーバンウッドパワー)</v>
      </c>
    </row>
    <row r="365" spans="47:56">
      <c r="AU365" s="52" t="str">
        <f>IF(参照!A365="","",参照!A365)</f>
        <v/>
      </c>
      <c r="AV365" s="52" t="str">
        <f>IF(参照!B365="","",参照!B365)</f>
        <v/>
      </c>
      <c r="AW365" s="52" t="str">
        <f>IF(参照!C365="","",参照!C365)</f>
        <v/>
      </c>
      <c r="AX365" s="52" t="str">
        <f>IF(参照!D365="","",参照!D365)</f>
        <v>メニューE(残差)</v>
      </c>
      <c r="AY365" s="52">
        <f>IF(参照!E365="","",参照!E365)</f>
        <v>3.5100000000000002E-4</v>
      </c>
      <c r="AZ365" s="52" t="str">
        <f>IF(参照!F365="","",参照!F365)</f>
        <v>リニューアブル・ジャパン(株)(旧：(株)みらい電力)</v>
      </c>
      <c r="BA365" s="52" t="str">
        <f>IF(参照!G365="","",参照!G365)</f>
        <v>リニューアブル・ジャパン(株)(旧：(株)みらい電力)_メニューE(残差)</v>
      </c>
      <c r="BB365" s="52">
        <f t="shared" si="36"/>
        <v>0.35100000000000003</v>
      </c>
      <c r="BD365" s="52" t="str">
        <f>IF(参照!L365="","",参照!L365)</f>
        <v>たんたんエナジー(株)</v>
      </c>
    </row>
    <row r="366" spans="47:56">
      <c r="AU366" s="52" t="str">
        <f>IF(参照!A366="","",参照!A366)</f>
        <v/>
      </c>
      <c r="AV366" s="52" t="str">
        <f>IF(参照!B366="","",参照!B366)</f>
        <v/>
      </c>
      <c r="AW366" s="52" t="str">
        <f>IF(参照!C366="","",参照!C366)</f>
        <v/>
      </c>
      <c r="AX366" s="52" t="str">
        <f>IF(参照!D366="","",参照!D366)</f>
        <v>(参考値)事業者全体</v>
      </c>
      <c r="AY366" s="52">
        <f>IF(参照!E366="","",参照!E366)</f>
        <v>5.7499999999999999E-4</v>
      </c>
      <c r="AZ366" s="52" t="str">
        <f>IF(参照!F366="","",参照!F366)</f>
        <v>リニューアブル・ジャパン(株)(旧：(株)みらい電力)</v>
      </c>
      <c r="BA366" s="52" t="str">
        <f>IF(参照!G366="","",参照!G366)</f>
        <v>リニューアブル・ジャパン(株)(旧：(株)みらい電力)_(参考値)事業者全体</v>
      </c>
      <c r="BB366" s="52">
        <f t="shared" si="36"/>
        <v>0.57499999999999996</v>
      </c>
      <c r="BD366" s="52" t="str">
        <f>IF(参照!L366="","",参照!L366)</f>
        <v>(株)地域創生ホールディングス</v>
      </c>
    </row>
    <row r="367" spans="47:56">
      <c r="AU367" s="52" t="str">
        <f>IF(参照!A367="","",参照!A367)</f>
        <v>A0144</v>
      </c>
      <c r="AV367" s="52" t="str">
        <f>IF(参照!B367="","",参照!B367)</f>
        <v>大垣ガス(株)</v>
      </c>
      <c r="AW367" s="52">
        <f>IF(参照!C367="","",参照!C367)</f>
        <v>3.6400000000000001E-4</v>
      </c>
      <c r="AX367" s="52" t="str">
        <f>IF(参照!D367="","",参照!D367)</f>
        <v/>
      </c>
      <c r="AY367" s="52">
        <f>IF(参照!E367="","",参照!E367)</f>
        <v>3.0800000000000001E-4</v>
      </c>
      <c r="AZ367" s="52" t="str">
        <f>IF(参照!F367="","",参照!F367)</f>
        <v>大垣ガス(株)</v>
      </c>
      <c r="BA367" s="52" t="str">
        <f>IF(参照!G367="","",参照!G367)</f>
        <v>大垣ガス(株)_</v>
      </c>
      <c r="BB367" s="52">
        <f t="shared" si="36"/>
        <v>0.308</v>
      </c>
      <c r="BD367" s="52" t="str">
        <f>IF(参照!L367="","",参照!L367)</f>
        <v>(株)地球クラブ</v>
      </c>
    </row>
    <row r="368" spans="47:56">
      <c r="AU368" s="52" t="str">
        <f>IF(参照!A368="","",参照!A368)</f>
        <v>A0145</v>
      </c>
      <c r="AV368" s="52" t="str">
        <f>IF(参照!B368="","",参照!B368)</f>
        <v>(株)藤田商店</v>
      </c>
      <c r="AW368" s="52">
        <f>IF(参照!C368="","",参照!C368)</f>
        <v>4.86E-4</v>
      </c>
      <c r="AX368" s="52" t="str">
        <f>IF(参照!D368="","",参照!D368)</f>
        <v>メニューA</v>
      </c>
      <c r="AY368" s="52">
        <f>IF(参照!E368="","",参照!E368)</f>
        <v>0</v>
      </c>
      <c r="AZ368" s="52" t="str">
        <f>IF(参照!F368="","",参照!F368)</f>
        <v>(株)藤田商店</v>
      </c>
      <c r="BA368" s="52" t="str">
        <f>IF(参照!G368="","",参照!G368)</f>
        <v>(株)藤田商店_メニューA</v>
      </c>
      <c r="BB368" s="52">
        <f t="shared" si="36"/>
        <v>0</v>
      </c>
      <c r="BD368" s="52" t="str">
        <f>IF(参照!L368="","",参照!L368)</f>
        <v>秩父新電力(株)</v>
      </c>
    </row>
    <row r="369" spans="47:56">
      <c r="AU369" s="52" t="str">
        <f>IF(参照!A369="","",参照!A369)</f>
        <v/>
      </c>
      <c r="AV369" s="52" t="str">
        <f>IF(参照!B369="","",参照!B369)</f>
        <v/>
      </c>
      <c r="AW369" s="52" t="str">
        <f>IF(参照!C369="","",参照!C369)</f>
        <v/>
      </c>
      <c r="AX369" s="52" t="str">
        <f>IF(参照!D369="","",参照!D369)</f>
        <v>メニューB(残差)</v>
      </c>
      <c r="AY369" s="52">
        <f>IF(参照!E369="","",参照!E369)</f>
        <v>4.66E-4</v>
      </c>
      <c r="AZ369" s="52" t="str">
        <f>IF(参照!F369="","",参照!F369)</f>
        <v>(株)藤田商店</v>
      </c>
      <c r="BA369" s="52" t="str">
        <f>IF(参照!G369="","",参照!G369)</f>
        <v>(株)藤田商店_メニューB(残差)</v>
      </c>
      <c r="BB369" s="52">
        <f t="shared" si="36"/>
        <v>0.46599999999999997</v>
      </c>
      <c r="BD369" s="52" t="str">
        <f>IF(参照!L369="","",参照!L369)</f>
        <v>千葉電力(株)</v>
      </c>
    </row>
    <row r="370" spans="47:56">
      <c r="AU370" s="52" t="str">
        <f>IF(参照!A370="","",参照!A370)</f>
        <v/>
      </c>
      <c r="AV370" s="52" t="str">
        <f>IF(参照!B370="","",参照!B370)</f>
        <v/>
      </c>
      <c r="AW370" s="52" t="str">
        <f>IF(参照!C370="","",参照!C370)</f>
        <v/>
      </c>
      <c r="AX370" s="52" t="str">
        <f>IF(参照!D370="","",参照!D370)</f>
        <v>(参考値)事業者全体</v>
      </c>
      <c r="AY370" s="52">
        <f>IF(参照!E370="","",参照!E370)</f>
        <v>5.3899999999999998E-4</v>
      </c>
      <c r="AZ370" s="52" t="str">
        <f>IF(参照!F370="","",参照!F370)</f>
        <v>(株)藤田商店</v>
      </c>
      <c r="BA370" s="52" t="str">
        <f>IF(参照!G370="","",参照!G370)</f>
        <v>(株)藤田商店_(参考値)事業者全体</v>
      </c>
      <c r="BB370" s="52">
        <f t="shared" si="36"/>
        <v>0.53900000000000003</v>
      </c>
      <c r="BD370" s="52" t="str">
        <f>IF(参照!L370="","",参照!L370)</f>
        <v>(株)チャームドライフ</v>
      </c>
    </row>
    <row r="371" spans="47:56">
      <c r="AU371" s="52" t="str">
        <f>IF(参照!A371="","",参照!A371)</f>
        <v>A0146</v>
      </c>
      <c r="AV371" s="52" t="str">
        <f>IF(参照!B371="","",参照!B371)</f>
        <v>(株)ケーブルネット下関</v>
      </c>
      <c r="AW371" s="52">
        <f>IF(参照!C371="","",参照!C371)</f>
        <v>4.5800000000000002E-4</v>
      </c>
      <c r="AX371" s="52" t="str">
        <f>IF(参照!D371="","",参照!D371)</f>
        <v/>
      </c>
      <c r="AY371" s="52">
        <f>IF(参照!E371="","",参照!E371)</f>
        <v>5.0000000000000001E-4</v>
      </c>
      <c r="AZ371" s="52" t="str">
        <f>IF(参照!F371="","",参照!F371)</f>
        <v>(株)ケーブルネット下関</v>
      </c>
      <c r="BA371" s="52" t="str">
        <f>IF(参照!G371="","",参照!G371)</f>
        <v>(株)ケーブルネット下関_</v>
      </c>
      <c r="BB371" s="52">
        <f t="shared" si="36"/>
        <v>0.5</v>
      </c>
      <c r="BD371" s="52" t="str">
        <f>IF(参照!L371="","",参照!L371)</f>
        <v>中央電力(株)</v>
      </c>
    </row>
    <row r="372" spans="47:56">
      <c r="AU372" s="52" t="str">
        <f>IF(参照!A372="","",参照!A372)</f>
        <v>A0147</v>
      </c>
      <c r="AV372" s="52" t="str">
        <f>IF(参照!B372="","",参照!B372)</f>
        <v>(株)ジェイコム九州</v>
      </c>
      <c r="AW372" s="52">
        <f>IF(参照!C372="","",参照!C372)</f>
        <v>4.6099999999999998E-4</v>
      </c>
      <c r="AX372" s="52" t="str">
        <f>IF(参照!D372="","",参照!D372)</f>
        <v/>
      </c>
      <c r="AY372" s="52">
        <f>IF(参照!E372="","",参照!E372)</f>
        <v>5.0299999999999997E-4</v>
      </c>
      <c r="AZ372" s="52" t="str">
        <f>IF(参照!F372="","",参照!F372)</f>
        <v>(株)ジェイコム九州</v>
      </c>
      <c r="BA372" s="52" t="str">
        <f>IF(参照!G372="","",参照!G372)</f>
        <v>(株)ジェイコム九州_</v>
      </c>
      <c r="BB372" s="52">
        <f t="shared" si="36"/>
        <v>0.503</v>
      </c>
      <c r="BD372" s="52" t="str">
        <f>IF(参照!L372="","",参照!L372)</f>
        <v>中央電力エナジー(株)</v>
      </c>
    </row>
    <row r="373" spans="47:56">
      <c r="AU373" s="52" t="str">
        <f>IF(参照!A373="","",参照!A373)</f>
        <v>A0149</v>
      </c>
      <c r="AV373" s="52" t="str">
        <f>IF(参照!B373="","",参照!B373)</f>
        <v>(株)グローバルエンジニアリング</v>
      </c>
      <c r="AW373" s="52">
        <f>IF(参照!C373="","",参照!C373)</f>
        <v>5.4299999999999997E-4</v>
      </c>
      <c r="AX373" s="52" t="str">
        <f>IF(参照!D373="","",参照!D373)</f>
        <v>メニューA</v>
      </c>
      <c r="AY373" s="52">
        <f>IF(参照!E373="","",参照!E373)</f>
        <v>0</v>
      </c>
      <c r="AZ373" s="52" t="str">
        <f>IF(参照!F373="","",参照!F373)</f>
        <v>(株)グローバルエンジニアリング</v>
      </c>
      <c r="BA373" s="52" t="str">
        <f>IF(参照!G373="","",参照!G373)</f>
        <v>(株)グローバルエンジニアリング_メニューA</v>
      </c>
      <c r="BB373" s="52">
        <f t="shared" si="36"/>
        <v>0</v>
      </c>
      <c r="BD373" s="52" t="str">
        <f>IF(参照!L373="","",参照!L373)</f>
        <v>(株)中海テレビ放送</v>
      </c>
    </row>
    <row r="374" spans="47:56">
      <c r="AU374" s="52" t="str">
        <f>IF(参照!A374="","",参照!A374)</f>
        <v/>
      </c>
      <c r="AV374" s="52" t="str">
        <f>IF(参照!B374="","",参照!B374)</f>
        <v/>
      </c>
      <c r="AW374" s="52" t="str">
        <f>IF(参照!C374="","",参照!C374)</f>
        <v/>
      </c>
      <c r="AX374" s="52" t="str">
        <f>IF(参照!D374="","",参照!D374)</f>
        <v>メニューB(残差)</v>
      </c>
      <c r="AY374" s="52">
        <f>IF(参照!E374="","",参照!E374)</f>
        <v>5.7300000000000005E-4</v>
      </c>
      <c r="AZ374" s="52" t="str">
        <f>IF(参照!F374="","",参照!F374)</f>
        <v>(株)グローバルエンジニアリング</v>
      </c>
      <c r="BA374" s="52" t="str">
        <f>IF(参照!G374="","",参照!G374)</f>
        <v>(株)グローバルエンジニアリング_メニューB(残差)</v>
      </c>
      <c r="BB374" s="52">
        <f t="shared" si="36"/>
        <v>0.57300000000000006</v>
      </c>
      <c r="BD374" s="52" t="str">
        <f>IF(参照!L374="","",参照!L374)</f>
        <v>(株)中京電力</v>
      </c>
    </row>
    <row r="375" spans="47:56">
      <c r="AU375" s="52" t="str">
        <f>IF(参照!A375="","",参照!A375)</f>
        <v/>
      </c>
      <c r="AV375" s="52" t="str">
        <f>IF(参照!B375="","",参照!B375)</f>
        <v/>
      </c>
      <c r="AW375" s="52" t="str">
        <f>IF(参照!C375="","",参照!C375)</f>
        <v/>
      </c>
      <c r="AX375" s="52" t="str">
        <f>IF(参照!D375="","",参照!D375)</f>
        <v>(参考値)事業者全体</v>
      </c>
      <c r="AY375" s="52">
        <f>IF(参照!E375="","",参照!E375)</f>
        <v>3.77E-4</v>
      </c>
      <c r="AZ375" s="52" t="str">
        <f>IF(参照!F375="","",参照!F375)</f>
        <v>(株)グローバルエンジニアリング</v>
      </c>
      <c r="BA375" s="52" t="str">
        <f>IF(参照!G375="","",参照!G375)</f>
        <v>(株)グローバルエンジニアリング_(参考値)事業者全体</v>
      </c>
      <c r="BB375" s="52">
        <f t="shared" si="36"/>
        <v>0.377</v>
      </c>
      <c r="BD375" s="52" t="str">
        <f>IF(参照!L375="","",参照!L375)</f>
        <v>中小企業支援(株)</v>
      </c>
    </row>
    <row r="376" spans="47:56">
      <c r="AU376" s="52" t="str">
        <f>IF(参照!A376="","",参照!A376)</f>
        <v>A0150</v>
      </c>
      <c r="AV376" s="52" t="str">
        <f>IF(参照!B376="","",参照!B376)</f>
        <v>九州エナジー(株)</v>
      </c>
      <c r="AW376" s="52">
        <f>IF(参照!C376="","",参照!C376)</f>
        <v>4.7600000000000002E-4</v>
      </c>
      <c r="AX376" s="52" t="str">
        <f>IF(参照!D376="","",参照!D376)</f>
        <v>メニューA</v>
      </c>
      <c r="AY376" s="52">
        <f>IF(参照!E376="","",参照!E376)</f>
        <v>0</v>
      </c>
      <c r="AZ376" s="52" t="str">
        <f>IF(参照!F376="","",参照!F376)</f>
        <v>九州エナジー(株)</v>
      </c>
      <c r="BA376" s="52" t="str">
        <f>IF(参照!G376="","",参照!G376)</f>
        <v>九州エナジー(株)_メニューA</v>
      </c>
      <c r="BB376" s="52">
        <f t="shared" si="36"/>
        <v>0</v>
      </c>
      <c r="BD376" s="52" t="str">
        <f>IF(参照!L376="","",参照!L376)</f>
        <v>(株)津軽あっぷるパワー</v>
      </c>
    </row>
    <row r="377" spans="47:56">
      <c r="AU377" s="52" t="str">
        <f>IF(参照!A377="","",参照!A377)</f>
        <v/>
      </c>
      <c r="AV377" s="52" t="str">
        <f>IF(参照!B377="","",参照!B377)</f>
        <v/>
      </c>
      <c r="AW377" s="52" t="str">
        <f>IF(参照!C377="","",参照!C377)</f>
        <v/>
      </c>
      <c r="AX377" s="52" t="str">
        <f>IF(参照!D377="","",参照!D377)</f>
        <v>メニューB(残差)</v>
      </c>
      <c r="AY377" s="52">
        <f>IF(参照!E377="","",参照!E377)</f>
        <v>4.37E-4</v>
      </c>
      <c r="AZ377" s="52" t="str">
        <f>IF(参照!F377="","",参照!F377)</f>
        <v>九州エナジー(株)</v>
      </c>
      <c r="BA377" s="52" t="str">
        <f>IF(参照!G377="","",参照!G377)</f>
        <v>九州エナジー(株)_メニューB(残差)</v>
      </c>
      <c r="BB377" s="52">
        <f t="shared" si="36"/>
        <v>0.437</v>
      </c>
      <c r="BD377" s="52" t="str">
        <f>IF(参照!L377="","",参照!L377)</f>
        <v>土浦ケーブルテレビ(株)</v>
      </c>
    </row>
    <row r="378" spans="47:56">
      <c r="AU378" s="52" t="str">
        <f>IF(参照!A378="","",参照!A378)</f>
        <v/>
      </c>
      <c r="AV378" s="52" t="str">
        <f>IF(参照!B378="","",参照!B378)</f>
        <v/>
      </c>
      <c r="AW378" s="52" t="str">
        <f>IF(参照!C378="","",参照!C378)</f>
        <v/>
      </c>
      <c r="AX378" s="52" t="str">
        <f>IF(参照!D378="","",参照!D378)</f>
        <v>(参考値)事業者全体</v>
      </c>
      <c r="AY378" s="52">
        <f>IF(参照!E378="","",参照!E378)</f>
        <v>4.6799999999999999E-4</v>
      </c>
      <c r="AZ378" s="52" t="str">
        <f>IF(参照!F378="","",参照!F378)</f>
        <v>九州エナジー(株)</v>
      </c>
      <c r="BA378" s="52" t="str">
        <f>IF(参照!G378="","",参照!G378)</f>
        <v>九州エナジー(株)_(参考値)事業者全体</v>
      </c>
      <c r="BB378" s="52">
        <f t="shared" si="36"/>
        <v>0.46799999999999997</v>
      </c>
      <c r="BD378" s="52" t="str">
        <f>IF(参照!L378="","",参照!L378)</f>
        <v>つづくみらいエナジー(株)</v>
      </c>
    </row>
    <row r="379" spans="47:56">
      <c r="AU379" s="52" t="str">
        <f>IF(参照!A379="","",参照!A379)</f>
        <v>A0151</v>
      </c>
      <c r="AV379" s="52" t="str">
        <f>IF(参照!B379="","",参照!B379)</f>
        <v>(株)トヨタエナジーソリューションズ</v>
      </c>
      <c r="AW379" s="52">
        <f>IF(参照!C379="","",参照!C379)</f>
        <v>4.3300000000000001E-4</v>
      </c>
      <c r="AX379" s="52" t="str">
        <f>IF(参照!D379="","",参照!D379)</f>
        <v/>
      </c>
      <c r="AY379" s="52">
        <f>IF(参照!E379="","",参照!E379)</f>
        <v>4.2400000000000001E-4</v>
      </c>
      <c r="AZ379" s="52" t="str">
        <f>IF(参照!F379="","",参照!F379)</f>
        <v>(株)トヨタエナジーソリューションズ</v>
      </c>
      <c r="BA379" s="52" t="str">
        <f>IF(参照!G379="","",参照!G379)</f>
        <v>(株)トヨタエナジーソリューションズ_</v>
      </c>
      <c r="BB379" s="52">
        <f t="shared" si="36"/>
        <v>0.42399999999999999</v>
      </c>
      <c r="BD379" s="52" t="str">
        <f>IF(参照!L379="","",参照!L379)</f>
        <v>ティーダッシュ合同会社</v>
      </c>
    </row>
    <row r="380" spans="47:56">
      <c r="AU380" s="52" t="str">
        <f>IF(参照!A380="","",参照!A380)</f>
        <v>A0153</v>
      </c>
      <c r="AV380" s="52" t="str">
        <f>IF(参照!B380="","",参照!B380)</f>
        <v>(株)エナリス・パワー・マーケティング</v>
      </c>
      <c r="AW380" s="52">
        <f>IF(参照!C380="","",参照!C380)</f>
        <v>4.5199999999999998E-4</v>
      </c>
      <c r="AX380" s="52" t="str">
        <f>IF(参照!D380="","",参照!D380)</f>
        <v>メニューA</v>
      </c>
      <c r="AY380" s="52">
        <f>IF(参照!E380="","",参照!E380)</f>
        <v>0</v>
      </c>
      <c r="AZ380" s="52" t="str">
        <f>IF(参照!F380="","",参照!F380)</f>
        <v>(株)エナリス・パワー・マーケティング</v>
      </c>
      <c r="BA380" s="52" t="str">
        <f>IF(参照!G380="","",参照!G380)</f>
        <v>(株)エナリス・パワー・マーケティング_メニューA</v>
      </c>
      <c r="BB380" s="52">
        <f t="shared" si="36"/>
        <v>0</v>
      </c>
      <c r="BD380" s="52" t="str">
        <f>IF(参照!L380="","",参照!L380)</f>
        <v>デジタルグリッド(株)</v>
      </c>
    </row>
    <row r="381" spans="47:56">
      <c r="AU381" s="52" t="str">
        <f>IF(参照!A381="","",参照!A381)</f>
        <v/>
      </c>
      <c r="AV381" s="52" t="str">
        <f>IF(参照!B381="","",参照!B381)</f>
        <v/>
      </c>
      <c r="AW381" s="52" t="str">
        <f>IF(参照!C381="","",参照!C381)</f>
        <v/>
      </c>
      <c r="AX381" s="52" t="str">
        <f>IF(参照!D381="","",参照!D381)</f>
        <v>メニューB</v>
      </c>
      <c r="AY381" s="52">
        <f>IF(参照!E381="","",参照!E381)</f>
        <v>3.77E-4</v>
      </c>
      <c r="AZ381" s="52" t="str">
        <f>IF(参照!F381="","",参照!F381)</f>
        <v>(株)エナリス・パワー・マーケティング</v>
      </c>
      <c r="BA381" s="52" t="str">
        <f>IF(参照!G381="","",参照!G381)</f>
        <v>(株)エナリス・パワー・マーケティング_メニューB</v>
      </c>
      <c r="BB381" s="52">
        <f t="shared" si="36"/>
        <v>0.377</v>
      </c>
      <c r="BD381" s="52" t="str">
        <f>IF(参照!L381="","",参照!L381)</f>
        <v>テス・エンジニアリング(株)</v>
      </c>
    </row>
    <row r="382" spans="47:56">
      <c r="AU382" s="52" t="str">
        <f>IF(参照!A382="","",参照!A382)</f>
        <v/>
      </c>
      <c r="AV382" s="52" t="str">
        <f>IF(参照!B382="","",参照!B382)</f>
        <v/>
      </c>
      <c r="AW382" s="52" t="str">
        <f>IF(参照!C382="","",参照!C382)</f>
        <v/>
      </c>
      <c r="AX382" s="52" t="str">
        <f>IF(参照!D382="","",参照!D382)</f>
        <v>メニューC</v>
      </c>
      <c r="AY382" s="52">
        <f>IF(参照!E382="","",参照!E382)</f>
        <v>0</v>
      </c>
      <c r="AZ382" s="52" t="str">
        <f>IF(参照!F382="","",参照!F382)</f>
        <v>(株)エナリス・パワー・マーケティング</v>
      </c>
      <c r="BA382" s="52" t="str">
        <f>IF(参照!G382="","",参照!G382)</f>
        <v>(株)エナリス・パワー・マーケティング_メニューC</v>
      </c>
      <c r="BB382" s="52">
        <f t="shared" si="36"/>
        <v>0</v>
      </c>
      <c r="BD382" s="52" t="str">
        <f>IF(参照!L382="","",参照!L382)</f>
        <v>テプコカスタマーサービス(株)</v>
      </c>
    </row>
    <row r="383" spans="47:56">
      <c r="AU383" s="52" t="str">
        <f>IF(参照!A383="","",参照!A383)</f>
        <v/>
      </c>
      <c r="AV383" s="52" t="str">
        <f>IF(参照!B383="","",参照!B383)</f>
        <v/>
      </c>
      <c r="AW383" s="52" t="str">
        <f>IF(参照!C383="","",参照!C383)</f>
        <v/>
      </c>
      <c r="AX383" s="52" t="str">
        <f>IF(参照!D383="","",参照!D383)</f>
        <v>メニューD</v>
      </c>
      <c r="AY383" s="52">
        <f>IF(参照!E383="","",参照!E383)</f>
        <v>0</v>
      </c>
      <c r="AZ383" s="52" t="str">
        <f>IF(参照!F383="","",参照!F383)</f>
        <v>(株)エナリス・パワー・マーケティング</v>
      </c>
      <c r="BA383" s="52" t="str">
        <f>IF(参照!G383="","",参照!G383)</f>
        <v>(株)エナリス・パワー・マーケティング_メニューD</v>
      </c>
      <c r="BB383" s="52">
        <f t="shared" si="36"/>
        <v>0</v>
      </c>
      <c r="BD383" s="52" t="str">
        <f>IF(参照!L383="","",参照!L383)</f>
        <v>(株)デベロップ</v>
      </c>
    </row>
    <row r="384" spans="47:56">
      <c r="AU384" s="52" t="str">
        <f>IF(参照!A384="","",参照!A384)</f>
        <v/>
      </c>
      <c r="AV384" s="52" t="str">
        <f>IF(参照!B384="","",参照!B384)</f>
        <v/>
      </c>
      <c r="AW384" s="52" t="str">
        <f>IF(参照!C384="","",参照!C384)</f>
        <v/>
      </c>
      <c r="AX384" s="52" t="str">
        <f>IF(参照!D384="","",参照!D384)</f>
        <v>メニューE</v>
      </c>
      <c r="AY384" s="52">
        <f>IF(参照!E384="","",参照!E384)</f>
        <v>0</v>
      </c>
      <c r="AZ384" s="52" t="str">
        <f>IF(参照!F384="","",参照!F384)</f>
        <v>(株)エナリス・パワー・マーケティング</v>
      </c>
      <c r="BA384" s="52" t="str">
        <f>IF(参照!G384="","",参照!G384)</f>
        <v>(株)エナリス・パワー・マーケティング_メニューE</v>
      </c>
      <c r="BB384" s="52">
        <f t="shared" si="36"/>
        <v>0</v>
      </c>
      <c r="BD384" s="52" t="str">
        <f>IF(参照!L384="","",参照!L384)</f>
        <v>(株)デライトアップ</v>
      </c>
    </row>
    <row r="385" spans="47:56">
      <c r="AU385" s="52" t="str">
        <f>IF(参照!A385="","",参照!A385)</f>
        <v/>
      </c>
      <c r="AV385" s="52" t="str">
        <f>IF(参照!B385="","",参照!B385)</f>
        <v/>
      </c>
      <c r="AW385" s="52" t="str">
        <f>IF(参照!C385="","",参照!C385)</f>
        <v/>
      </c>
      <c r="AX385" s="52" t="str">
        <f>IF(参照!D385="","",参照!D385)</f>
        <v>メニューF</v>
      </c>
      <c r="AY385" s="52">
        <f>IF(参照!E385="","",参照!E385)</f>
        <v>0</v>
      </c>
      <c r="AZ385" s="52" t="str">
        <f>IF(参照!F385="","",参照!F385)</f>
        <v>(株)エナリス・パワー・マーケティング</v>
      </c>
      <c r="BA385" s="52" t="str">
        <f>IF(参照!G385="","",参照!G385)</f>
        <v>(株)エナリス・パワー・マーケティング_メニューF</v>
      </c>
      <c r="BB385" s="52">
        <f t="shared" si="36"/>
        <v>0</v>
      </c>
      <c r="BD385" s="52" t="str">
        <f>IF(参照!L385="","",参照!L385)</f>
        <v>(株)テレ・マーカー</v>
      </c>
    </row>
    <row r="386" spans="47:56">
      <c r="AU386" s="52" t="str">
        <f>IF(参照!A386="","",参照!A386)</f>
        <v/>
      </c>
      <c r="AV386" s="52" t="str">
        <f>IF(参照!B386="","",参照!B386)</f>
        <v/>
      </c>
      <c r="AW386" s="52" t="str">
        <f>IF(参照!C386="","",参照!C386)</f>
        <v/>
      </c>
      <c r="AX386" s="52" t="str">
        <f>IF(参照!D386="","",参照!D386)</f>
        <v>メニューG</v>
      </c>
      <c r="AY386" s="52">
        <f>IF(参照!E386="","",参照!E386)</f>
        <v>0</v>
      </c>
      <c r="AZ386" s="52" t="str">
        <f>IF(参照!F386="","",参照!F386)</f>
        <v>(株)エナリス・パワー・マーケティング</v>
      </c>
      <c r="BA386" s="52" t="str">
        <f>IF(参照!G386="","",参照!G386)</f>
        <v>(株)エナリス・パワー・マーケティング_メニューG</v>
      </c>
      <c r="BB386" s="52">
        <f t="shared" si="36"/>
        <v>0</v>
      </c>
      <c r="BD386" s="52" t="str">
        <f>IF(参照!L386="","",参照!L386)</f>
        <v>(株)デンケン</v>
      </c>
    </row>
    <row r="387" spans="47:56">
      <c r="AU387" s="52" t="str">
        <f>IF(参照!A387="","",参照!A387)</f>
        <v/>
      </c>
      <c r="AV387" s="52" t="str">
        <f>IF(参照!B387="","",参照!B387)</f>
        <v/>
      </c>
      <c r="AW387" s="52" t="str">
        <f>IF(参照!C387="","",参照!C387)</f>
        <v/>
      </c>
      <c r="AX387" s="52" t="str">
        <f>IF(参照!D387="","",参照!D387)</f>
        <v>メニューH</v>
      </c>
      <c r="AY387" s="52">
        <f>IF(参照!E387="","",参照!E387)</f>
        <v>1E-4</v>
      </c>
      <c r="AZ387" s="52" t="str">
        <f>IF(参照!F387="","",参照!F387)</f>
        <v>(株)エナリス・パワー・マーケティング</v>
      </c>
      <c r="BA387" s="52" t="str">
        <f>IF(参照!G387="","",参照!G387)</f>
        <v>(株)エナリス・パワー・マーケティング_メニューH</v>
      </c>
      <c r="BB387" s="52">
        <f t="shared" si="36"/>
        <v>0.1</v>
      </c>
      <c r="BD387" s="52" t="str">
        <f>IF(参照!L387="","",参照!L387)</f>
        <v>電源開発(株)</v>
      </c>
    </row>
    <row r="388" spans="47:56">
      <c r="AU388" s="52" t="str">
        <f>IF(参照!A388="","",参照!A388)</f>
        <v/>
      </c>
      <c r="AV388" s="52" t="str">
        <f>IF(参照!B388="","",参照!B388)</f>
        <v/>
      </c>
      <c r="AW388" s="52" t="str">
        <f>IF(参照!C388="","",参照!C388)</f>
        <v/>
      </c>
      <c r="AX388" s="52" t="str">
        <f>IF(参照!D388="","",参照!D388)</f>
        <v>メニューI</v>
      </c>
      <c r="AY388" s="52">
        <f>IF(参照!E388="","",参照!E388)</f>
        <v>2.9999999999999997E-4</v>
      </c>
      <c r="AZ388" s="52" t="str">
        <f>IF(参照!F388="","",参照!F388)</f>
        <v>(株)エナリス・パワー・マーケティング</v>
      </c>
      <c r="BA388" s="52" t="str">
        <f>IF(参照!G388="","",参照!G388)</f>
        <v>(株)エナリス・パワー・マーケティング_メニューI</v>
      </c>
      <c r="BB388" s="52">
        <f t="shared" si="36"/>
        <v>0.3</v>
      </c>
      <c r="BD388" s="52" t="str">
        <f>IF(参照!L388="","",参照!L388)</f>
        <v>電力保全サービス(株)</v>
      </c>
    </row>
    <row r="389" spans="47:56">
      <c r="AU389" s="52" t="str">
        <f>IF(参照!A389="","",参照!A389)</f>
        <v/>
      </c>
      <c r="AV389" s="52" t="str">
        <f>IF(参照!B389="","",参照!B389)</f>
        <v/>
      </c>
      <c r="AW389" s="52" t="str">
        <f>IF(参照!C389="","",参照!C389)</f>
        <v/>
      </c>
      <c r="AX389" s="52" t="str">
        <f>IF(参照!D389="","",参照!D389)</f>
        <v>メニューJ</v>
      </c>
      <c r="AY389" s="52">
        <f>IF(参照!E389="","",参照!E389)</f>
        <v>4.0000000000000002E-4</v>
      </c>
      <c r="AZ389" s="52" t="str">
        <f>IF(参照!F389="","",参照!F389)</f>
        <v>(株)エナリス・パワー・マーケティング</v>
      </c>
      <c r="BA389" s="52" t="str">
        <f>IF(参照!G389="","",参照!G389)</f>
        <v>(株)エナリス・パワー・マーケティング_メニューJ</v>
      </c>
      <c r="BB389" s="52">
        <f t="shared" ref="BB389:BB452" si="37">AY389*1000</f>
        <v>0.4</v>
      </c>
      <c r="BD389" s="52" t="str">
        <f>IF(参照!L389="","",参照!L389)</f>
        <v>東亜ガス(株)</v>
      </c>
    </row>
    <row r="390" spans="47:56">
      <c r="AU390" s="52" t="str">
        <f>IF(参照!A390="","",参照!A390)</f>
        <v/>
      </c>
      <c r="AV390" s="52" t="str">
        <f>IF(参照!B390="","",参照!B390)</f>
        <v/>
      </c>
      <c r="AW390" s="52" t="str">
        <f>IF(参照!C390="","",参照!C390)</f>
        <v/>
      </c>
      <c r="AX390" s="52" t="str">
        <f>IF(参照!D390="","",参照!D390)</f>
        <v>メニューK</v>
      </c>
      <c r="AY390" s="52">
        <f>IF(参照!E390="","",参照!E390)</f>
        <v>4.0000000000000002E-4</v>
      </c>
      <c r="AZ390" s="52" t="str">
        <f>IF(参照!F390="","",参照!F390)</f>
        <v>(株)エナリス・パワー・マーケティング</v>
      </c>
      <c r="BA390" s="52" t="str">
        <f>IF(参照!G390="","",参照!G390)</f>
        <v>(株)エナリス・パワー・マーケティング_メニューK</v>
      </c>
      <c r="BB390" s="52">
        <f t="shared" si="37"/>
        <v>0.4</v>
      </c>
      <c r="BD390" s="52" t="str">
        <f>IF(参照!L390="","",参照!L390)</f>
        <v>(株)東急パワーサプライ</v>
      </c>
    </row>
    <row r="391" spans="47:56">
      <c r="AU391" s="52" t="str">
        <f>IF(参照!A391="","",参照!A391)</f>
        <v/>
      </c>
      <c r="AV391" s="52" t="str">
        <f>IF(参照!B391="","",参照!B391)</f>
        <v/>
      </c>
      <c r="AW391" s="52" t="str">
        <f>IF(参照!C391="","",参照!C391)</f>
        <v/>
      </c>
      <c r="AX391" s="52" t="str">
        <f>IF(参照!D391="","",参照!D391)</f>
        <v>メニューL(残差)</v>
      </c>
      <c r="AY391" s="52">
        <f>IF(参照!E391="","",参照!E391)</f>
        <v>5.8E-4</v>
      </c>
      <c r="AZ391" s="52" t="str">
        <f>IF(参照!F391="","",参照!F391)</f>
        <v>(株)エナリス・パワー・マーケティング</v>
      </c>
      <c r="BA391" s="52" t="str">
        <f>IF(参照!G391="","",参照!G391)</f>
        <v>(株)エナリス・パワー・マーケティング_メニューL(残差)</v>
      </c>
      <c r="BB391" s="52">
        <f t="shared" si="37"/>
        <v>0.57999999999999996</v>
      </c>
      <c r="BD391" s="52" t="str">
        <f>IF(参照!L391="","",参照!L391)</f>
        <v>東京エコサービス(株)</v>
      </c>
    </row>
    <row r="392" spans="47:56">
      <c r="AU392" s="52" t="str">
        <f>IF(参照!A392="","",参照!A392)</f>
        <v/>
      </c>
      <c r="AV392" s="52" t="str">
        <f>IF(参照!B392="","",参照!B392)</f>
        <v/>
      </c>
      <c r="AW392" s="52" t="str">
        <f>IF(参照!C392="","",参照!C392)</f>
        <v/>
      </c>
      <c r="AX392" s="52" t="str">
        <f>IF(参照!D392="","",参照!D392)</f>
        <v>(参考値)事業者全体</v>
      </c>
      <c r="AY392" s="52">
        <f>IF(参照!E392="","",参照!E392)</f>
        <v>6.2399999999999999E-4</v>
      </c>
      <c r="AZ392" s="52" t="str">
        <f>IF(参照!F392="","",参照!F392)</f>
        <v>(株)エナリス・パワー・マーケティング</v>
      </c>
      <c r="BA392" s="52" t="str">
        <f>IF(参照!G392="","",参照!G392)</f>
        <v>(株)エナリス・パワー・マーケティング_(参考値)事業者全体</v>
      </c>
      <c r="BB392" s="52">
        <f t="shared" si="37"/>
        <v>0.624</v>
      </c>
      <c r="BD392" s="52" t="str">
        <f>IF(参照!L392="","",参照!L392)</f>
        <v>東京ガス(株)</v>
      </c>
    </row>
    <row r="393" spans="47:56">
      <c r="AU393" s="52" t="str">
        <f>IF(参照!A393="","",参照!A393)</f>
        <v>A0154</v>
      </c>
      <c r="AV393" s="52" t="str">
        <f>IF(参照!B393="","",参照!B393)</f>
        <v>歌舞伎エナジー(株)</v>
      </c>
      <c r="AW393" s="52">
        <f>IF(参照!C393="","",参照!C393)</f>
        <v>5.2800000000000004E-4</v>
      </c>
      <c r="AX393" s="52" t="str">
        <f>IF(参照!D393="","",参照!D393)</f>
        <v/>
      </c>
      <c r="AY393" s="52">
        <f>IF(参照!E393="","",参照!E393)</f>
        <v>5.5500000000000005E-4</v>
      </c>
      <c r="AZ393" s="52" t="str">
        <f>IF(参照!F393="","",参照!F393)</f>
        <v>歌舞伎エナジー(株)</v>
      </c>
      <c r="BA393" s="52" t="str">
        <f>IF(参照!G393="","",参照!G393)</f>
        <v>歌舞伎エナジー(株)_</v>
      </c>
      <c r="BB393" s="52">
        <f t="shared" si="37"/>
        <v>0.55500000000000005</v>
      </c>
      <c r="BD393" s="52" t="str">
        <f>IF(参照!L393="","",参照!L393)</f>
        <v>公益財団法人東京都環境公社</v>
      </c>
    </row>
    <row r="394" spans="47:56">
      <c r="AU394" s="52" t="str">
        <f>IF(参照!A394="","",参照!A394)</f>
        <v>A0155</v>
      </c>
      <c r="AV394" s="52" t="str">
        <f>IF(参照!B394="","",参照!B394)</f>
        <v>みやまスマートエネルギー(株)</v>
      </c>
      <c r="AW394" s="52">
        <f>IF(参照!C394="","",参照!C394)</f>
        <v>4.1300000000000001E-4</v>
      </c>
      <c r="AX394" s="52" t="str">
        <f>IF(参照!D394="","",参照!D394)</f>
        <v>メニューA</v>
      </c>
      <c r="AY394" s="52">
        <f>IF(参照!E394="","",参照!E394)</f>
        <v>0</v>
      </c>
      <c r="AZ394" s="52" t="str">
        <f>IF(参照!F394="","",参照!F394)</f>
        <v>みやまスマートエネルギー(株)</v>
      </c>
      <c r="BA394" s="52" t="str">
        <f>IF(参照!G394="","",参照!G394)</f>
        <v>みやまスマートエネルギー(株)_メニューA</v>
      </c>
      <c r="BB394" s="52">
        <f t="shared" si="37"/>
        <v>0</v>
      </c>
      <c r="BD394" s="52" t="str">
        <f>IF(参照!L394="","",参照!L394)</f>
        <v>東彩ガス(株)</v>
      </c>
    </row>
    <row r="395" spans="47:56">
      <c r="AU395" s="52" t="str">
        <f>IF(参照!A395="","",参照!A395)</f>
        <v/>
      </c>
      <c r="AV395" s="52" t="str">
        <f>IF(参照!B395="","",参照!B395)</f>
        <v/>
      </c>
      <c r="AW395" s="52" t="str">
        <f>IF(参照!C395="","",参照!C395)</f>
        <v/>
      </c>
      <c r="AX395" s="52" t="str">
        <f>IF(参照!D395="","",参照!D395)</f>
        <v>メニューB(残差)</v>
      </c>
      <c r="AY395" s="52">
        <f>IF(参照!E395="","",参照!E395)</f>
        <v>4.0000000000000002E-4</v>
      </c>
      <c r="AZ395" s="52" t="str">
        <f>IF(参照!F395="","",参照!F395)</f>
        <v>みやまスマートエネルギー(株)</v>
      </c>
      <c r="BA395" s="52" t="str">
        <f>IF(参照!G395="","",参照!G395)</f>
        <v>みやまスマートエネルギー(株)_メニューB(残差)</v>
      </c>
      <c r="BB395" s="52">
        <f t="shared" si="37"/>
        <v>0.4</v>
      </c>
      <c r="BD395" s="52" t="str">
        <f>IF(参照!L395="","",参照!L395)</f>
        <v>東邦ガス(株)</v>
      </c>
    </row>
    <row r="396" spans="47:56">
      <c r="AU396" s="52" t="str">
        <f>IF(参照!A396="","",参照!A396)</f>
        <v/>
      </c>
      <c r="AV396" s="52" t="str">
        <f>IF(参照!B396="","",参照!B396)</f>
        <v/>
      </c>
      <c r="AW396" s="52" t="str">
        <f>IF(参照!C396="","",参照!C396)</f>
        <v/>
      </c>
      <c r="AX396" s="52" t="str">
        <f>IF(参照!D396="","",参照!D396)</f>
        <v>(参考値)事業者全体</v>
      </c>
      <c r="AY396" s="52">
        <f>IF(参照!E396="","",参照!E396)</f>
        <v>4.3399999999999998E-4</v>
      </c>
      <c r="AZ396" s="52" t="str">
        <f>IF(参照!F396="","",参照!F396)</f>
        <v>みやまスマートエネルギー(株)</v>
      </c>
      <c r="BA396" s="52" t="str">
        <f>IF(参照!G396="","",参照!G396)</f>
        <v>みやまスマートエネルギー(株)_(参考値)事業者全体</v>
      </c>
      <c r="BB396" s="52">
        <f t="shared" si="37"/>
        <v>0.434</v>
      </c>
      <c r="BD396" s="52" t="str">
        <f>IF(参照!L396="","",参照!L396)</f>
        <v>東北電力エナジートレーディング(株)</v>
      </c>
    </row>
    <row r="397" spans="47:56">
      <c r="AU397" s="52" t="str">
        <f>IF(参照!A397="","",参照!A397)</f>
        <v>A0156</v>
      </c>
      <c r="AV397" s="52" t="str">
        <f>IF(参照!B397="","",参照!B397)</f>
        <v>エフィシエント(株)</v>
      </c>
      <c r="AW397" s="52" t="str">
        <f>IF(参照!C397="","",参照!C397)</f>
        <v>0.000453※</v>
      </c>
      <c r="AX397" s="52" t="str">
        <f>IF(参照!D397="","",参照!D397)</f>
        <v/>
      </c>
      <c r="AY397" s="52">
        <f>IF(参照!E397="","",参照!E397)</f>
        <v>4.5300000000000001E-4</v>
      </c>
      <c r="AZ397" s="52" t="str">
        <f>IF(参照!F397="","",参照!F397)</f>
        <v>エフィシエント(株)</v>
      </c>
      <c r="BA397" s="52" t="str">
        <f>IF(参照!G397="","",参照!G397)</f>
        <v>エフィシエント(株)_</v>
      </c>
      <c r="BB397" s="52">
        <f t="shared" si="37"/>
        <v>0.45300000000000001</v>
      </c>
      <c r="BD397" s="52" t="str">
        <f>IF(参照!L397="","",参照!L397)</f>
        <v>東北電力フロンティア(株)</v>
      </c>
    </row>
    <row r="398" spans="47:56">
      <c r="AU398" s="52" t="str">
        <f>IF(参照!A398="","",参照!A398)</f>
        <v>A0157</v>
      </c>
      <c r="AV398" s="52" t="str">
        <f>IF(参照!B398="","",参照!B398)</f>
        <v>(株)生活クラブエナジー</v>
      </c>
      <c r="AW398" s="52">
        <f>IF(参照!C398="","",参照!C398)</f>
        <v>6.7999999999999999E-5</v>
      </c>
      <c r="AX398" s="52" t="str">
        <f>IF(参照!D398="","",参照!D398)</f>
        <v>メニューA</v>
      </c>
      <c r="AY398" s="52">
        <f>IF(参照!E398="","",参照!E398)</f>
        <v>2.5000000000000001E-4</v>
      </c>
      <c r="AZ398" s="52" t="str">
        <f>IF(参照!F398="","",参照!F398)</f>
        <v>(株)生活クラブエナジー</v>
      </c>
      <c r="BA398" s="52" t="str">
        <f>IF(参照!G398="","",参照!G398)</f>
        <v>(株)生活クラブエナジー_メニューA</v>
      </c>
      <c r="BB398" s="52">
        <f t="shared" si="37"/>
        <v>0.25</v>
      </c>
      <c r="BD398" s="52" t="str">
        <f>IF(参照!L398="","",参照!L398)</f>
        <v>(株)東名</v>
      </c>
    </row>
    <row r="399" spans="47:56">
      <c r="AU399" s="52" t="str">
        <f>IF(参照!A399="","",参照!A399)</f>
        <v/>
      </c>
      <c r="AV399" s="52" t="str">
        <f>IF(参照!B399="","",参照!B399)</f>
        <v/>
      </c>
      <c r="AW399" s="52" t="str">
        <f>IF(参照!C399="","",参照!C399)</f>
        <v/>
      </c>
      <c r="AX399" s="52" t="str">
        <f>IF(参照!D399="","",参照!D399)</f>
        <v>メニューB(残差)</v>
      </c>
      <c r="AY399" s="52">
        <f>IF(参照!E399="","",参照!E399)</f>
        <v>4.7199999999999998E-4</v>
      </c>
      <c r="AZ399" s="52" t="str">
        <f>IF(参照!F399="","",参照!F399)</f>
        <v>(株)生活クラブエナジー</v>
      </c>
      <c r="BA399" s="52" t="str">
        <f>IF(参照!G399="","",参照!G399)</f>
        <v>(株)生活クラブエナジー_メニューB(残差)</v>
      </c>
      <c r="BB399" s="52">
        <f t="shared" si="37"/>
        <v>0.47199999999999998</v>
      </c>
      <c r="BD399" s="52" t="str">
        <f>IF(参照!L399="","",参照!L399)</f>
        <v>(株)トーヨーエネルギーファーム</v>
      </c>
    </row>
    <row r="400" spans="47:56">
      <c r="AU400" s="52" t="str">
        <f>IF(参照!A400="","",参照!A400)</f>
        <v/>
      </c>
      <c r="AV400" s="52" t="str">
        <f>IF(参照!B400="","",参照!B400)</f>
        <v/>
      </c>
      <c r="AW400" s="52" t="str">
        <f>IF(参照!C400="","",参照!C400)</f>
        <v/>
      </c>
      <c r="AX400" s="52" t="str">
        <f>IF(参照!D400="","",参照!D400)</f>
        <v>(参考値)事業者全体</v>
      </c>
      <c r="AY400" s="52">
        <f>IF(参照!E400="","",参照!E400)</f>
        <v>4.3899999999999999E-4</v>
      </c>
      <c r="AZ400" s="52" t="str">
        <f>IF(参照!F400="","",参照!F400)</f>
        <v>(株)生活クラブエナジー</v>
      </c>
      <c r="BA400" s="52" t="str">
        <f>IF(参照!G400="","",参照!G400)</f>
        <v>(株)生活クラブエナジー_(参考値)事業者全体</v>
      </c>
      <c r="BB400" s="52">
        <f t="shared" si="37"/>
        <v>0.439</v>
      </c>
      <c r="BD400" s="52" t="str">
        <f>IF(参照!L400="","",参照!L400)</f>
        <v>(株)ところざわ未来電力</v>
      </c>
    </row>
    <row r="401" spans="47:56">
      <c r="AU401" s="52" t="str">
        <f>IF(参照!A401="","",参照!A401)</f>
        <v>A0158</v>
      </c>
      <c r="AV401" s="52" t="str">
        <f>IF(参照!B401="","",参照!B401)</f>
        <v>生活協同組合コープこうべ</v>
      </c>
      <c r="AW401" s="52">
        <f>IF(参照!C401="","",参照!C401)</f>
        <v>2.7500000000000002E-4</v>
      </c>
      <c r="AX401" s="52" t="str">
        <f>IF(参照!D401="","",参照!D401)</f>
        <v/>
      </c>
      <c r="AY401" s="52">
        <f>IF(参照!E401="","",参照!E401)</f>
        <v>3.6000000000000002E-4</v>
      </c>
      <c r="AZ401" s="52" t="str">
        <f>IF(参照!F401="","",参照!F401)</f>
        <v>生活協同組合コープこうべ</v>
      </c>
      <c r="BA401" s="52" t="str">
        <f>IF(参照!G401="","",参照!G401)</f>
        <v>生活協同組合コープこうべ_</v>
      </c>
      <c r="BB401" s="52">
        <f t="shared" si="37"/>
        <v>0.36000000000000004</v>
      </c>
      <c r="BD401" s="52" t="str">
        <f>IF(参照!L401="","",参照!L401)</f>
        <v>(株)どさんこパワー</v>
      </c>
    </row>
    <row r="402" spans="47:56">
      <c r="AU402" s="52" t="str">
        <f>IF(参照!A402="","",参照!A402)</f>
        <v>A0159</v>
      </c>
      <c r="AV402" s="52" t="str">
        <f>IF(参照!B402="","",参照!B402)</f>
        <v>(株)シーエナジー</v>
      </c>
      <c r="AW402" s="52">
        <f>IF(参照!C402="","",参照!C402)</f>
        <v>3.88E-4</v>
      </c>
      <c r="AX402" s="52" t="str">
        <f>IF(参照!D402="","",参照!D402)</f>
        <v/>
      </c>
      <c r="AY402" s="52">
        <f>IF(参照!E402="","",参照!E402)</f>
        <v>3.3199999999999999E-4</v>
      </c>
      <c r="AZ402" s="52" t="str">
        <f>IF(参照!F402="","",参照!F402)</f>
        <v>(株)シーエナジー</v>
      </c>
      <c r="BA402" s="52" t="str">
        <f>IF(参照!G402="","",参照!G402)</f>
        <v>(株)シーエナジー_</v>
      </c>
      <c r="BB402" s="52">
        <f t="shared" si="37"/>
        <v>0.33200000000000002</v>
      </c>
      <c r="BD402" s="52" t="str">
        <f>IF(参照!L402="","",参照!L402)</f>
        <v>とちぎコープ生活協同組合</v>
      </c>
    </row>
    <row r="403" spans="47:56">
      <c r="AU403" s="52" t="str">
        <f>IF(参照!A403="","",参照!A403)</f>
        <v>A0160</v>
      </c>
      <c r="AV403" s="52" t="str">
        <f>IF(参照!B403="","",参照!B403)</f>
        <v>角栄ガス(株)</v>
      </c>
      <c r="AW403" s="52">
        <f>IF(参照!C403="","",参照!C403)</f>
        <v>3.6400000000000001E-4</v>
      </c>
      <c r="AX403" s="52" t="str">
        <f>IF(参照!D403="","",参照!D403)</f>
        <v/>
      </c>
      <c r="AY403" s="52">
        <f>IF(参照!E403="","",参照!E403)</f>
        <v>3.0800000000000001E-4</v>
      </c>
      <c r="AZ403" s="52" t="str">
        <f>IF(参照!F403="","",参照!F403)</f>
        <v>角栄ガス(株)</v>
      </c>
      <c r="BA403" s="52" t="str">
        <f>IF(参照!G403="","",参照!G403)</f>
        <v>角栄ガス(株)_</v>
      </c>
      <c r="BB403" s="52">
        <f t="shared" si="37"/>
        <v>0.308</v>
      </c>
      <c r="BD403" s="52" t="str">
        <f>IF(参照!L403="","",参照!L403)</f>
        <v>(株)とっとり市民電力</v>
      </c>
    </row>
    <row r="404" spans="47:56">
      <c r="AU404" s="52" t="str">
        <f>IF(参照!A404="","",参照!A404)</f>
        <v>A0161</v>
      </c>
      <c r="AV404" s="52" t="str">
        <f>IF(参照!B404="","",参照!B404)</f>
        <v>京葉瓦斯(株)</v>
      </c>
      <c r="AW404" s="52">
        <f>IF(参照!C404="","",参照!C404)</f>
        <v>4.35E-4</v>
      </c>
      <c r="AX404" s="52" t="str">
        <f>IF(参照!D404="","",参照!D404)</f>
        <v>メニューA</v>
      </c>
      <c r="AY404" s="52">
        <f>IF(参照!E404="","",参照!E404)</f>
        <v>0</v>
      </c>
      <c r="AZ404" s="52" t="str">
        <f>IF(参照!F404="","",参照!F404)</f>
        <v>京葉瓦斯(株)</v>
      </c>
      <c r="BA404" s="52" t="str">
        <f>IF(参照!G404="","",参照!G404)</f>
        <v>京葉瓦斯(株)_メニューA</v>
      </c>
      <c r="BB404" s="52">
        <f t="shared" si="37"/>
        <v>0</v>
      </c>
      <c r="BD404" s="52" t="str">
        <f>IF(参照!L404="","",参照!L404)</f>
        <v>凸版印刷(株)</v>
      </c>
    </row>
    <row r="405" spans="47:56">
      <c r="AU405" s="52" t="str">
        <f>IF(参照!A405="","",参照!A405)</f>
        <v/>
      </c>
      <c r="AV405" s="52" t="str">
        <f>IF(参照!B405="","",参照!B405)</f>
        <v/>
      </c>
      <c r="AW405" s="52" t="str">
        <f>IF(参照!C405="","",参照!C405)</f>
        <v/>
      </c>
      <c r="AX405" s="52" t="str">
        <f>IF(参照!D405="","",参照!D405)</f>
        <v>メニューB(残差)</v>
      </c>
      <c r="AY405" s="52">
        <f>IF(参照!E405="","",参照!E405)</f>
        <v>4.2699999999999997E-4</v>
      </c>
      <c r="AZ405" s="52" t="str">
        <f>IF(参照!F405="","",参照!F405)</f>
        <v>京葉瓦斯(株)</v>
      </c>
      <c r="BA405" s="52" t="str">
        <f>IF(参照!G405="","",参照!G405)</f>
        <v>京葉瓦斯(株)_メニューB(残差)</v>
      </c>
      <c r="BB405" s="52">
        <f t="shared" si="37"/>
        <v>0.42699999999999999</v>
      </c>
      <c r="BD405" s="52" t="str">
        <f>IF(参照!L405="","",参照!L405)</f>
        <v>(株)トドック電力</v>
      </c>
    </row>
    <row r="406" spans="47:56">
      <c r="AU406" s="52" t="str">
        <f>IF(参照!A406="","",参照!A406)</f>
        <v/>
      </c>
      <c r="AV406" s="52" t="str">
        <f>IF(参照!B406="","",参照!B406)</f>
        <v/>
      </c>
      <c r="AW406" s="52" t="str">
        <f>IF(参照!C406="","",参照!C406)</f>
        <v/>
      </c>
      <c r="AX406" s="52" t="str">
        <f>IF(参照!D406="","",参照!D406)</f>
        <v>(参考値)事業者全体</v>
      </c>
      <c r="AY406" s="52">
        <f>IF(参照!E406="","",参照!E406)</f>
        <v>4.7799999999999996E-4</v>
      </c>
      <c r="AZ406" s="52" t="str">
        <f>IF(参照!F406="","",参照!F406)</f>
        <v>京葉瓦斯(株)</v>
      </c>
      <c r="BA406" s="52" t="str">
        <f>IF(参照!G406="","",参照!G406)</f>
        <v>京葉瓦斯(株)_(参考値)事業者全体</v>
      </c>
      <c r="BB406" s="52">
        <f t="shared" si="37"/>
        <v>0.47799999999999998</v>
      </c>
      <c r="BD406" s="52" t="str">
        <f>IF(参照!L406="","",参照!L406)</f>
        <v>(株)登米電力</v>
      </c>
    </row>
    <row r="407" spans="47:56">
      <c r="AU407" s="52" t="str">
        <f>IF(参照!A407="","",参照!A407)</f>
        <v>A0162</v>
      </c>
      <c r="AV407" s="52" t="str">
        <f>IF(参照!B407="","",参照!B407)</f>
        <v>凸版印刷(株)</v>
      </c>
      <c r="AW407" s="52">
        <f>IF(参照!C407="","",参照!C407)</f>
        <v>4.64E-4</v>
      </c>
      <c r="AX407" s="52" t="str">
        <f>IF(参照!D407="","",参照!D407)</f>
        <v>メニューA</v>
      </c>
      <c r="AY407" s="52">
        <f>IF(参照!E407="","",参照!E407)</f>
        <v>2.33E-4</v>
      </c>
      <c r="AZ407" s="52" t="str">
        <f>IF(参照!F407="","",参照!F407)</f>
        <v>凸版印刷(株)</v>
      </c>
      <c r="BA407" s="52" t="str">
        <f>IF(参照!G407="","",参照!G407)</f>
        <v>凸版印刷(株)_メニューA</v>
      </c>
      <c r="BB407" s="52">
        <f t="shared" si="37"/>
        <v>0.23299999999999998</v>
      </c>
      <c r="BD407" s="52" t="str">
        <f>IF(参照!L407="","",参照!L407)</f>
        <v>富山電力(株)</v>
      </c>
    </row>
    <row r="408" spans="47:56">
      <c r="AU408" s="52" t="str">
        <f>IF(参照!A408="","",参照!A408)</f>
        <v/>
      </c>
      <c r="AV408" s="52" t="str">
        <f>IF(参照!B408="","",参照!B408)</f>
        <v/>
      </c>
      <c r="AW408" s="52" t="str">
        <f>IF(参照!C408="","",参照!C408)</f>
        <v/>
      </c>
      <c r="AX408" s="52" t="str">
        <f>IF(参照!D408="","",参照!D408)</f>
        <v>メニューB(残差)</v>
      </c>
      <c r="AY408" s="52">
        <f>IF(参照!E408="","",参照!E408)</f>
        <v>4.2400000000000001E-4</v>
      </c>
      <c r="AZ408" s="52" t="str">
        <f>IF(参照!F408="","",参照!F408)</f>
        <v>凸版印刷(株)</v>
      </c>
      <c r="BA408" s="52" t="str">
        <f>IF(参照!G408="","",参照!G408)</f>
        <v>凸版印刷(株)_メニューB(残差)</v>
      </c>
      <c r="BB408" s="52">
        <f t="shared" si="37"/>
        <v>0.42399999999999999</v>
      </c>
      <c r="BD408" s="52" t="str">
        <f>IF(参照!L408="","",参照!L408)</f>
        <v>(株)トヨタエナジーソリューションズ</v>
      </c>
    </row>
    <row r="409" spans="47:56">
      <c r="AU409" s="52" t="str">
        <f>IF(参照!A409="","",参照!A409)</f>
        <v/>
      </c>
      <c r="AV409" s="52" t="str">
        <f>IF(参照!B409="","",参照!B409)</f>
        <v/>
      </c>
      <c r="AW409" s="52" t="str">
        <f>IF(参照!C409="","",参照!C409)</f>
        <v/>
      </c>
      <c r="AX409" s="52" t="str">
        <f>IF(参照!D409="","",参照!D409)</f>
        <v>(参考値)事業者全体</v>
      </c>
      <c r="AY409" s="52">
        <f>IF(参照!E409="","",参照!E409)</f>
        <v>4.8299999999999998E-4</v>
      </c>
      <c r="AZ409" s="52" t="str">
        <f>IF(参照!F409="","",参照!F409)</f>
        <v>凸版印刷(株)</v>
      </c>
      <c r="BA409" s="52" t="str">
        <f>IF(参照!G409="","",参照!G409)</f>
        <v>凸版印刷(株)_(参考値)事業者全体</v>
      </c>
      <c r="BB409" s="52">
        <f t="shared" si="37"/>
        <v>0.48299999999999998</v>
      </c>
      <c r="BD409" s="52" t="str">
        <f>IF(参照!L409="","",参照!L409)</f>
        <v>トリニティエナジー(株)</v>
      </c>
    </row>
    <row r="410" spans="47:56">
      <c r="AU410" s="52" t="str">
        <f>IF(参照!A410="","",参照!A410)</f>
        <v>A0163</v>
      </c>
      <c r="AV410" s="52" t="str">
        <f>IF(参照!B410="","",参照!B410)</f>
        <v>伊勢崎ガス(株)</v>
      </c>
      <c r="AW410" s="52">
        <f>IF(参照!C410="","",参照!C410)</f>
        <v>3.6400000000000001E-4</v>
      </c>
      <c r="AX410" s="52" t="str">
        <f>IF(参照!D410="","",参照!D410)</f>
        <v/>
      </c>
      <c r="AY410" s="52">
        <f>IF(参照!E410="","",参照!E410)</f>
        <v>3.0800000000000001E-4</v>
      </c>
      <c r="AZ410" s="52" t="str">
        <f>IF(参照!F410="","",参照!F410)</f>
        <v>伊勢崎ガス(株)</v>
      </c>
      <c r="BA410" s="52" t="str">
        <f>IF(参照!G410="","",参照!G410)</f>
        <v>伊勢崎ガス(株)_</v>
      </c>
      <c r="BB410" s="52">
        <f t="shared" si="37"/>
        <v>0.308</v>
      </c>
      <c r="BD410" s="52" t="str">
        <f>IF(参照!L410="","",参照!L410)</f>
        <v>(株)とんでんホールディングス</v>
      </c>
    </row>
    <row r="411" spans="47:56">
      <c r="AU411" s="52" t="str">
        <f>IF(参照!A411="","",参照!A411)</f>
        <v>A0164</v>
      </c>
      <c r="AV411" s="52" t="str">
        <f>IF(参照!B411="","",参照!B411)</f>
        <v>キヤノンマーケティングジャパン(株)</v>
      </c>
      <c r="AW411" s="52">
        <f>IF(参照!C411="","",参照!C411)</f>
        <v>3.6600000000000001E-4</v>
      </c>
      <c r="AX411" s="52" t="str">
        <f>IF(参照!D411="","",参照!D411)</f>
        <v/>
      </c>
      <c r="AY411" s="52">
        <f>IF(参照!E411="","",参照!E411)</f>
        <v>3.1E-4</v>
      </c>
      <c r="AZ411" s="52" t="str">
        <f>IF(参照!F411="","",参照!F411)</f>
        <v>キヤノンマーケティングジャパン(株)</v>
      </c>
      <c r="BA411" s="52" t="str">
        <f>IF(参照!G411="","",参照!G411)</f>
        <v>キヤノンマーケティングジャパン(株)_</v>
      </c>
      <c r="BB411" s="52">
        <f t="shared" si="37"/>
        <v>0.31</v>
      </c>
      <c r="BD411" s="52" t="str">
        <f>IF(参照!L411="","",参照!L411)</f>
        <v>(株)内藤工業所</v>
      </c>
    </row>
    <row r="412" spans="47:56">
      <c r="AU412" s="52" t="str">
        <f>IF(参照!A412="","",参照!A412)</f>
        <v>A0165</v>
      </c>
      <c r="AV412" s="52" t="str">
        <f>IF(参照!B412="","",参照!B412)</f>
        <v>(株)とっとり市民電力</v>
      </c>
      <c r="AW412" s="52">
        <f>IF(参照!C412="","",参照!C412)</f>
        <v>3.5799999999999997E-4</v>
      </c>
      <c r="AX412" s="52" t="str">
        <f>IF(参照!D412="","",参照!D412)</f>
        <v>メニューA</v>
      </c>
      <c r="AY412" s="52">
        <f>IF(参照!E412="","",参照!E412)</f>
        <v>0</v>
      </c>
      <c r="AZ412" s="52" t="str">
        <f>IF(参照!F412="","",参照!F412)</f>
        <v>(株)とっとり市民電力</v>
      </c>
      <c r="BA412" s="52" t="str">
        <f>IF(参照!G412="","",参照!G412)</f>
        <v>(株)とっとり市民電力_メニューA</v>
      </c>
      <c r="BB412" s="52">
        <f t="shared" si="37"/>
        <v>0</v>
      </c>
      <c r="BD412" s="52" t="str">
        <f>IF(参照!L412="","",参照!L412)</f>
        <v>永井自動車工業(株)</v>
      </c>
    </row>
    <row r="413" spans="47:56">
      <c r="AU413" s="52" t="str">
        <f>IF(参照!A413="","",参照!A413)</f>
        <v/>
      </c>
      <c r="AV413" s="52" t="str">
        <f>IF(参照!B413="","",参照!B413)</f>
        <v/>
      </c>
      <c r="AW413" s="52" t="str">
        <f>IF(参照!C413="","",参照!C413)</f>
        <v/>
      </c>
      <c r="AX413" s="52" t="str">
        <f>IF(参照!D413="","",参照!D413)</f>
        <v>メニューB(残差)</v>
      </c>
      <c r="AY413" s="52">
        <f>IF(参照!E413="","",参照!E413)</f>
        <v>3.7599999999999998E-4</v>
      </c>
      <c r="AZ413" s="52" t="str">
        <f>IF(参照!F413="","",参照!F413)</f>
        <v>(株)とっとり市民電力</v>
      </c>
      <c r="BA413" s="52" t="str">
        <f>IF(参照!G413="","",参照!G413)</f>
        <v>(株)とっとり市民電力_メニューB(残差)</v>
      </c>
      <c r="BB413" s="52">
        <f t="shared" si="37"/>
        <v>0.376</v>
      </c>
      <c r="BD413" s="52" t="str">
        <f>IF(参照!L413="","",参照!L413)</f>
        <v>(株)ながさきサステナエナジー</v>
      </c>
    </row>
    <row r="414" spans="47:56">
      <c r="AU414" s="52" t="str">
        <f>IF(参照!A414="","",参照!A414)</f>
        <v/>
      </c>
      <c r="AV414" s="52" t="str">
        <f>IF(参照!B414="","",参照!B414)</f>
        <v/>
      </c>
      <c r="AW414" s="52" t="str">
        <f>IF(参照!C414="","",参照!C414)</f>
        <v/>
      </c>
      <c r="AX414" s="52" t="str">
        <f>IF(参照!D414="","",参照!D414)</f>
        <v>(参考値)事業者全体</v>
      </c>
      <c r="AY414" s="52">
        <f>IF(参照!E414="","",参照!E414)</f>
        <v>3.3400000000000004E-4</v>
      </c>
      <c r="AZ414" s="52" t="str">
        <f>IF(参照!F414="","",参照!F414)</f>
        <v>(株)とっとり市民電力</v>
      </c>
      <c r="BA414" s="52" t="str">
        <f>IF(参照!G414="","",参照!G414)</f>
        <v>(株)とっとり市民電力_(参考値)事業者全体</v>
      </c>
      <c r="BB414" s="52">
        <f t="shared" si="37"/>
        <v>0.33400000000000002</v>
      </c>
      <c r="BD414" s="52" t="str">
        <f>IF(参照!L414="","",参照!L414)</f>
        <v>長崎地域電力(株)</v>
      </c>
    </row>
    <row r="415" spans="47:56">
      <c r="AU415" s="52" t="str">
        <f>IF(参照!A415="","",参照!A415)</f>
        <v>A0166</v>
      </c>
      <c r="AV415" s="52" t="str">
        <f>IF(参照!B415="","",参照!B415)</f>
        <v>(株)イーエムアイ</v>
      </c>
      <c r="AW415" s="52">
        <f>IF(参照!C415="","",参照!C415)</f>
        <v>4.95E-4</v>
      </c>
      <c r="AX415" s="52" t="str">
        <f>IF(参照!D415="","",参照!D415)</f>
        <v/>
      </c>
      <c r="AY415" s="52">
        <f>IF(参照!E415="","",参照!E415)</f>
        <v>5.2599999999999999E-4</v>
      </c>
      <c r="AZ415" s="52" t="str">
        <f>IF(参照!F415="","",参照!F415)</f>
        <v>(株)イーエムアイ</v>
      </c>
      <c r="BA415" s="52" t="str">
        <f>IF(参照!G415="","",参照!G415)</f>
        <v>(株)イーエムアイ_</v>
      </c>
      <c r="BB415" s="52">
        <f t="shared" si="37"/>
        <v>0.52600000000000002</v>
      </c>
      <c r="BD415" s="52" t="str">
        <f>IF(参照!L415="","",参照!L415)</f>
        <v>(株)中庄商店</v>
      </c>
    </row>
    <row r="416" spans="47:56">
      <c r="AU416" s="52" t="str">
        <f>IF(参照!A416="","",参照!A416)</f>
        <v>A0167</v>
      </c>
      <c r="AV416" s="52" t="str">
        <f>IF(参照!B416="","",参照!B416)</f>
        <v>佐野瓦斯(株)</v>
      </c>
      <c r="AW416" s="52">
        <f>IF(参照!C416="","",参照!C416)</f>
        <v>3.6400000000000001E-4</v>
      </c>
      <c r="AX416" s="52" t="str">
        <f>IF(参照!D416="","",参照!D416)</f>
        <v/>
      </c>
      <c r="AY416" s="52">
        <f>IF(参照!E416="","",参照!E416)</f>
        <v>3.0800000000000001E-4</v>
      </c>
      <c r="AZ416" s="52" t="str">
        <f>IF(参照!F416="","",参照!F416)</f>
        <v>佐野瓦斯(株)</v>
      </c>
      <c r="BA416" s="52" t="str">
        <f>IF(参照!G416="","",参照!G416)</f>
        <v>佐野瓦斯(株)_</v>
      </c>
      <c r="BB416" s="52">
        <f t="shared" si="37"/>
        <v>0.308</v>
      </c>
      <c r="BD416" s="52" t="str">
        <f>IF(参照!L416="","",参照!L416)</f>
        <v>(株)中之条パワー</v>
      </c>
    </row>
    <row r="417" spans="47:56">
      <c r="AU417" s="52" t="str">
        <f>IF(参照!A417="","",参照!A417)</f>
        <v>A0168</v>
      </c>
      <c r="AV417" s="52" t="str">
        <f>IF(参照!B417="","",参照!B417)</f>
        <v>桐生瓦斯(株)</v>
      </c>
      <c r="AW417" s="52">
        <f>IF(参照!C417="","",参照!C417)</f>
        <v>3.6400000000000001E-4</v>
      </c>
      <c r="AX417" s="52" t="str">
        <f>IF(参照!D417="","",参照!D417)</f>
        <v/>
      </c>
      <c r="AY417" s="52">
        <f>IF(参照!E417="","",参照!E417)</f>
        <v>3.0800000000000001E-4</v>
      </c>
      <c r="AZ417" s="52" t="str">
        <f>IF(参照!F417="","",参照!F417)</f>
        <v>桐生瓦斯(株)</v>
      </c>
      <c r="BA417" s="52" t="str">
        <f>IF(参照!G417="","",参照!G417)</f>
        <v>桐生瓦斯(株)_</v>
      </c>
      <c r="BB417" s="52">
        <f t="shared" si="37"/>
        <v>0.308</v>
      </c>
      <c r="BD417" s="52" t="str">
        <f>IF(参照!L417="","",参照!L417)</f>
        <v>長野都市ガス(株)</v>
      </c>
    </row>
    <row r="418" spans="47:56">
      <c r="AU418" s="52" t="str">
        <f>IF(参照!A418="","",参照!A418)</f>
        <v>A0169</v>
      </c>
      <c r="AV418" s="52" t="str">
        <f>IF(参照!B418="","",参照!B418)</f>
        <v>森の電力(株)</v>
      </c>
      <c r="AW418" s="52">
        <f>IF(参照!C418="","",参照!C418)</f>
        <v>3.7399999999999998E-4</v>
      </c>
      <c r="AX418" s="52" t="str">
        <f>IF(参照!D418="","",参照!D418)</f>
        <v>メニューA</v>
      </c>
      <c r="AY418" s="52">
        <f>IF(参照!E418="","",参照!E418)</f>
        <v>0</v>
      </c>
      <c r="AZ418" s="52" t="str">
        <f>IF(参照!F418="","",参照!F418)</f>
        <v>森の電力(株)</v>
      </c>
      <c r="BA418" s="52" t="str">
        <f>IF(参照!G418="","",参照!G418)</f>
        <v>森の電力(株)_メニューA</v>
      </c>
      <c r="BB418" s="52">
        <f t="shared" si="37"/>
        <v>0</v>
      </c>
      <c r="BD418" s="52" t="str">
        <f>IF(参照!L418="","",参照!L418)</f>
        <v>なでしこ電力(株)</v>
      </c>
    </row>
    <row r="419" spans="47:56">
      <c r="AU419" s="52" t="str">
        <f>IF(参照!A419="","",参照!A419)</f>
        <v/>
      </c>
      <c r="AV419" s="52" t="str">
        <f>IF(参照!B419="","",参照!B419)</f>
        <v/>
      </c>
      <c r="AW419" s="52" t="str">
        <f>IF(参照!C419="","",参照!C419)</f>
        <v/>
      </c>
      <c r="AX419" s="52" t="str">
        <f>IF(参照!D419="","",参照!D419)</f>
        <v>メニューB(残差)</v>
      </c>
      <c r="AY419" s="52">
        <f>IF(参照!E419="","",参照!E419)</f>
        <v>8.7900000000000001E-4</v>
      </c>
      <c r="AZ419" s="52" t="str">
        <f>IF(参照!F419="","",参照!F419)</f>
        <v>森の電力(株)</v>
      </c>
      <c r="BA419" s="52" t="str">
        <f>IF(参照!G419="","",参照!G419)</f>
        <v>森の電力(株)_メニューB(残差)</v>
      </c>
      <c r="BB419" s="52">
        <f t="shared" si="37"/>
        <v>0.879</v>
      </c>
      <c r="BD419" s="52" t="str">
        <f>IF(参照!L419="","",参照!L419)</f>
        <v>奈良電力(株)</v>
      </c>
    </row>
    <row r="420" spans="47:56">
      <c r="AU420" s="52" t="str">
        <f>IF(参照!A420="","",参照!A420)</f>
        <v/>
      </c>
      <c r="AV420" s="52" t="str">
        <f>IF(参照!B420="","",参照!B420)</f>
        <v/>
      </c>
      <c r="AW420" s="52" t="str">
        <f>IF(参照!C420="","",参照!C420)</f>
        <v/>
      </c>
      <c r="AX420" s="52" t="str">
        <f>IF(参照!D420="","",参照!D420)</f>
        <v>(参考値)事業者全体</v>
      </c>
      <c r="AY420" s="52">
        <f>IF(参照!E420="","",参照!E420)</f>
        <v>4.9600000000000002E-4</v>
      </c>
      <c r="AZ420" s="52" t="str">
        <f>IF(参照!F420="","",参照!F420)</f>
        <v>森の電力(株)</v>
      </c>
      <c r="BA420" s="52" t="str">
        <f>IF(参照!G420="","",参照!G420)</f>
        <v>森の電力(株)_(参考値)事業者全体</v>
      </c>
      <c r="BB420" s="52">
        <f t="shared" si="37"/>
        <v>0.496</v>
      </c>
      <c r="BD420" s="52" t="str">
        <f>IF(参照!L420="","",参照!L420)</f>
        <v>(株)成田香取エネルギー</v>
      </c>
    </row>
    <row r="421" spans="47:56">
      <c r="AU421" s="52" t="str">
        <f>IF(参照!A421="","",参照!A421)</f>
        <v>A0170</v>
      </c>
      <c r="AV421" s="52" t="str">
        <f>IF(参照!B421="","",参照!B421)</f>
        <v>大和ハウス工業(株)　</v>
      </c>
      <c r="AW421" s="52">
        <f>IF(参照!C421="","",参照!C421)</f>
        <v>4.8899999999999996E-4</v>
      </c>
      <c r="AX421" s="52" t="str">
        <f>IF(参照!D421="","",参照!D421)</f>
        <v>メニューA</v>
      </c>
      <c r="AY421" s="52">
        <f>IF(参照!E421="","",参照!E421)</f>
        <v>0</v>
      </c>
      <c r="AZ421" s="52" t="str">
        <f>IF(参照!F421="","",参照!F421)</f>
        <v>大和ハウス工業(株)　</v>
      </c>
      <c r="BA421" s="52" t="str">
        <f>IF(参照!G421="","",参照!G421)</f>
        <v>大和ハウス工業(株)　_メニューA</v>
      </c>
      <c r="BB421" s="52">
        <f t="shared" si="37"/>
        <v>0</v>
      </c>
      <c r="BD421" s="52" t="str">
        <f>IF(参照!L421="","",参照!L421)</f>
        <v>南部だんだんエナジー(株)</v>
      </c>
    </row>
    <row r="422" spans="47:56">
      <c r="AU422" s="52" t="str">
        <f>IF(参照!A422="","",参照!A422)</f>
        <v/>
      </c>
      <c r="AV422" s="52" t="str">
        <f>IF(参照!B422="","",参照!B422)</f>
        <v/>
      </c>
      <c r="AW422" s="52" t="str">
        <f>IF(参照!C422="","",参照!C422)</f>
        <v/>
      </c>
      <c r="AX422" s="52" t="str">
        <f>IF(参照!D422="","",参照!D422)</f>
        <v>メニューB</v>
      </c>
      <c r="AY422" s="52">
        <f>IF(参照!E422="","",参照!E422)</f>
        <v>2.0999999999999998E-4</v>
      </c>
      <c r="AZ422" s="52" t="str">
        <f>IF(参照!F422="","",参照!F422)</f>
        <v>大和ハウス工業(株)　</v>
      </c>
      <c r="BA422" s="52" t="str">
        <f>IF(参照!G422="","",参照!G422)</f>
        <v>大和ハウス工業(株)　_メニューB</v>
      </c>
      <c r="BB422" s="52">
        <f t="shared" si="37"/>
        <v>0.21</v>
      </c>
      <c r="BD422" s="52" t="str">
        <f>IF(参照!L422="","",参照!L422)</f>
        <v>(株)ナンワエナジー</v>
      </c>
    </row>
    <row r="423" spans="47:56">
      <c r="AU423" s="52" t="str">
        <f>IF(参照!A423="","",参照!A423)</f>
        <v/>
      </c>
      <c r="AV423" s="52" t="str">
        <f>IF(参照!B423="","",参照!B423)</f>
        <v/>
      </c>
      <c r="AW423" s="52" t="str">
        <f>IF(参照!C423="","",参照!C423)</f>
        <v/>
      </c>
      <c r="AX423" s="52" t="str">
        <f>IF(参照!D423="","",参照!D423)</f>
        <v>メニューC</v>
      </c>
      <c r="AY423" s="52">
        <f>IF(参照!E423="","",参照!E423)</f>
        <v>2.9399999999999999E-4</v>
      </c>
      <c r="AZ423" s="52" t="str">
        <f>IF(参照!F423="","",参照!F423)</f>
        <v>大和ハウス工業(株)　</v>
      </c>
      <c r="BA423" s="52" t="str">
        <f>IF(参照!G423="","",参照!G423)</f>
        <v>大和ハウス工業(株)　_メニューC</v>
      </c>
      <c r="BB423" s="52">
        <f t="shared" si="37"/>
        <v>0.29399999999999998</v>
      </c>
      <c r="BD423" s="52" t="str">
        <f>IF(参照!L423="","",参照!L423)</f>
        <v>新潟県民電力(株)</v>
      </c>
    </row>
    <row r="424" spans="47:56">
      <c r="AU424" s="52" t="str">
        <f>IF(参照!A424="","",参照!A424)</f>
        <v/>
      </c>
      <c r="AV424" s="52" t="str">
        <f>IF(参照!B424="","",参照!B424)</f>
        <v/>
      </c>
      <c r="AW424" s="52" t="str">
        <f>IF(参照!C424="","",参照!C424)</f>
        <v/>
      </c>
      <c r="AX424" s="52" t="str">
        <f>IF(参照!D424="","",参照!D424)</f>
        <v>メニューD</v>
      </c>
      <c r="AY424" s="52">
        <f>IF(参照!E424="","",参照!E424)</f>
        <v>3.1500000000000001E-4</v>
      </c>
      <c r="AZ424" s="52" t="str">
        <f>IF(参照!F424="","",参照!F424)</f>
        <v>大和ハウス工業(株)　</v>
      </c>
      <c r="BA424" s="52" t="str">
        <f>IF(参照!G424="","",参照!G424)</f>
        <v>大和ハウス工業(株)　_メニューD</v>
      </c>
      <c r="BB424" s="52">
        <f t="shared" si="37"/>
        <v>0.315</v>
      </c>
      <c r="BD424" s="52" t="str">
        <f>IF(参照!L424="","",参照!L424)</f>
        <v>新潟スワンエナジー(株)</v>
      </c>
    </row>
    <row r="425" spans="47:56">
      <c r="AU425" s="52" t="str">
        <f>IF(参照!A425="","",参照!A425)</f>
        <v/>
      </c>
      <c r="AV425" s="52" t="str">
        <f>IF(参照!B425="","",参照!B425)</f>
        <v/>
      </c>
      <c r="AW425" s="52" t="str">
        <f>IF(参照!C425="","",参照!C425)</f>
        <v/>
      </c>
      <c r="AX425" s="52" t="str">
        <f>IF(参照!D425="","",参照!D425)</f>
        <v>メニューE</v>
      </c>
      <c r="AY425" s="52">
        <f>IF(参照!E425="","",参照!E425)</f>
        <v>3.7800000000000003E-4</v>
      </c>
      <c r="AZ425" s="52" t="str">
        <f>IF(参照!F425="","",参照!F425)</f>
        <v>大和ハウス工業(株)　</v>
      </c>
      <c r="BA425" s="52" t="str">
        <f>IF(参照!G425="","",参照!G425)</f>
        <v>大和ハウス工業(株)　_メニューE</v>
      </c>
      <c r="BB425" s="52">
        <f t="shared" si="37"/>
        <v>0.378</v>
      </c>
      <c r="BD425" s="52" t="str">
        <f>IF(参照!L425="","",参照!L425)</f>
        <v>西川建材工業(株)</v>
      </c>
    </row>
    <row r="426" spans="47:56">
      <c r="AU426" s="52" t="str">
        <f>IF(参照!A426="","",参照!A426)</f>
        <v/>
      </c>
      <c r="AV426" s="52" t="str">
        <f>IF(参照!B426="","",参照!B426)</f>
        <v/>
      </c>
      <c r="AW426" s="52" t="str">
        <f>IF(参照!C426="","",参照!C426)</f>
        <v/>
      </c>
      <c r="AX426" s="52" t="str">
        <f>IF(参照!D426="","",参照!D426)</f>
        <v>メニューF</v>
      </c>
      <c r="AY426" s="52">
        <f>IF(参照!E426="","",参照!E426)</f>
        <v>3.57E-4</v>
      </c>
      <c r="AZ426" s="52" t="str">
        <f>IF(参照!F426="","",参照!F426)</f>
        <v>大和ハウス工業(株)　</v>
      </c>
      <c r="BA426" s="52" t="str">
        <f>IF(参照!G426="","",参照!G426)</f>
        <v>大和ハウス工業(株)　_メニューF</v>
      </c>
      <c r="BB426" s="52">
        <f t="shared" si="37"/>
        <v>0.35699999999999998</v>
      </c>
      <c r="BD426" s="52" t="str">
        <f>IF(参照!L426="","",参照!L426)</f>
        <v>(株)西九州させぼパワーズ</v>
      </c>
    </row>
    <row r="427" spans="47:56">
      <c r="AU427" s="52" t="str">
        <f>IF(参照!A427="","",参照!A427)</f>
        <v/>
      </c>
      <c r="AV427" s="52" t="str">
        <f>IF(参照!B427="","",参照!B427)</f>
        <v/>
      </c>
      <c r="AW427" s="52" t="str">
        <f>IF(参照!C427="","",参照!C427)</f>
        <v/>
      </c>
      <c r="AX427" s="52" t="str">
        <f>IF(参照!D427="","",参照!D427)</f>
        <v>メニューG</v>
      </c>
      <c r="AY427" s="52">
        <f>IF(参照!E427="","",参照!E427)</f>
        <v>3.3600000000000004E-4</v>
      </c>
      <c r="AZ427" s="52" t="str">
        <f>IF(参照!F427="","",参照!F427)</f>
        <v>大和ハウス工業(株)　</v>
      </c>
      <c r="BA427" s="52" t="str">
        <f>IF(参照!G427="","",参照!G427)</f>
        <v>大和ハウス工業(株)　_メニューG</v>
      </c>
      <c r="BB427" s="52">
        <f t="shared" si="37"/>
        <v>0.33600000000000002</v>
      </c>
      <c r="BD427" s="52" t="str">
        <f>IF(参照!L427="","",参照!L427)</f>
        <v>ニシムラ(株)</v>
      </c>
    </row>
    <row r="428" spans="47:56">
      <c r="AU428" s="52" t="str">
        <f>IF(参照!A428="","",参照!A428)</f>
        <v/>
      </c>
      <c r="AV428" s="52" t="str">
        <f>IF(参照!B428="","",参照!B428)</f>
        <v/>
      </c>
      <c r="AW428" s="52" t="str">
        <f>IF(参照!C428="","",参照!C428)</f>
        <v/>
      </c>
      <c r="AX428" s="52" t="str">
        <f>IF(参照!D428="","",参照!D428)</f>
        <v>メニューH</v>
      </c>
      <c r="AY428" s="52">
        <f>IF(参照!E428="","",参照!E428)</f>
        <v>2.7300000000000002E-4</v>
      </c>
      <c r="AZ428" s="52" t="str">
        <f>IF(参照!F428="","",参照!F428)</f>
        <v>大和ハウス工業(株)　</v>
      </c>
      <c r="BA428" s="52" t="str">
        <f>IF(参照!G428="","",参照!G428)</f>
        <v>大和ハウス工業(株)　_メニューH</v>
      </c>
      <c r="BB428" s="52">
        <f t="shared" si="37"/>
        <v>0.27300000000000002</v>
      </c>
      <c r="BD428" s="52" t="str">
        <f>IF(参照!L428="","",参照!L428)</f>
        <v>日産トレーデイング(株)</v>
      </c>
    </row>
    <row r="429" spans="47:56">
      <c r="AU429" s="52" t="str">
        <f>IF(参照!A429="","",参照!A429)</f>
        <v/>
      </c>
      <c r="AV429" s="52" t="str">
        <f>IF(参照!B429="","",参照!B429)</f>
        <v/>
      </c>
      <c r="AW429" s="52" t="str">
        <f>IF(参照!C429="","",参照!C429)</f>
        <v/>
      </c>
      <c r="AX429" s="52" t="str">
        <f>IF(参照!D429="","",参照!D429)</f>
        <v>メニューI</v>
      </c>
      <c r="AY429" s="52">
        <f>IF(参照!E429="","",参照!E429)</f>
        <v>1.6800000000000002E-4</v>
      </c>
      <c r="AZ429" s="52" t="str">
        <f>IF(参照!F429="","",参照!F429)</f>
        <v>大和ハウス工業(株)　</v>
      </c>
      <c r="BA429" s="52" t="str">
        <f>IF(参照!G429="","",参照!G429)</f>
        <v>大和ハウス工業(株)　_メニューI</v>
      </c>
      <c r="BB429" s="52">
        <f t="shared" si="37"/>
        <v>0.16800000000000001</v>
      </c>
      <c r="BD429" s="52" t="str">
        <f>IF(参照!L429="","",参照!L429)</f>
        <v>日鉄エンジニアリング(株)</v>
      </c>
    </row>
    <row r="430" spans="47:56">
      <c r="AU430" s="52" t="str">
        <f>IF(参照!A430="","",参照!A430)</f>
        <v/>
      </c>
      <c r="AV430" s="52" t="str">
        <f>IF(参照!B430="","",参照!B430)</f>
        <v/>
      </c>
      <c r="AW430" s="52" t="str">
        <f>IF(参照!C430="","",参照!C430)</f>
        <v/>
      </c>
      <c r="AX430" s="52" t="str">
        <f>IF(参照!D430="","",参照!D430)</f>
        <v>メニューJ</v>
      </c>
      <c r="AY430" s="52">
        <f>IF(参照!E430="","",参照!E430)</f>
        <v>3.9899999999999999E-4</v>
      </c>
      <c r="AZ430" s="52" t="str">
        <f>IF(参照!F430="","",参照!F430)</f>
        <v>大和ハウス工業(株)　</v>
      </c>
      <c r="BA430" s="52" t="str">
        <f>IF(参照!G430="","",参照!G430)</f>
        <v>大和ハウス工業(株)　_メニューJ</v>
      </c>
      <c r="BB430" s="52">
        <f t="shared" si="37"/>
        <v>0.39900000000000002</v>
      </c>
      <c r="BD430" s="52" t="str">
        <f>IF(参照!L430="","",参照!L430)</f>
        <v>日本瓦斯(株)</v>
      </c>
    </row>
    <row r="431" spans="47:56">
      <c r="AU431" s="52" t="str">
        <f>IF(参照!A431="","",参照!A431)</f>
        <v/>
      </c>
      <c r="AV431" s="52" t="str">
        <f>IF(参照!B431="","",参照!B431)</f>
        <v/>
      </c>
      <c r="AW431" s="52" t="str">
        <f>IF(参照!C431="","",参照!C431)</f>
        <v/>
      </c>
      <c r="AX431" s="52" t="str">
        <f>IF(参照!D431="","",参照!D431)</f>
        <v>メニューK(残差)</v>
      </c>
      <c r="AY431" s="52">
        <f>IF(参照!E431="","",参照!E431)</f>
        <v>4.4799999999999999E-4</v>
      </c>
      <c r="AZ431" s="52" t="str">
        <f>IF(参照!F431="","",参照!F431)</f>
        <v>大和ハウス工業(株)　</v>
      </c>
      <c r="BA431" s="52" t="str">
        <f>IF(参照!G431="","",参照!G431)</f>
        <v>大和ハウス工業(株)　_メニューK(残差)</v>
      </c>
      <c r="BB431" s="52">
        <f t="shared" si="37"/>
        <v>0.44800000000000001</v>
      </c>
      <c r="BD431" s="52" t="str">
        <f>IF(参照!L431="","",参照!L431)</f>
        <v>日本瓦斯(株)(旧：(株)エナジードリーム)</v>
      </c>
    </row>
    <row r="432" spans="47:56">
      <c r="AU432" s="52" t="str">
        <f>IF(参照!A432="","",参照!A432)</f>
        <v/>
      </c>
      <c r="AV432" s="52" t="str">
        <f>IF(参照!B432="","",参照!B432)</f>
        <v/>
      </c>
      <c r="AW432" s="52" t="str">
        <f>IF(参照!C432="","",参照!C432)</f>
        <v/>
      </c>
      <c r="AX432" s="52" t="str">
        <f>IF(参照!D432="","",参照!D432)</f>
        <v>(参考値)事業者全体</v>
      </c>
      <c r="AY432" s="52">
        <f>IF(参照!E432="","",参照!E432)</f>
        <v>4.17E-4</v>
      </c>
      <c r="AZ432" s="52" t="str">
        <f>IF(参照!F432="","",参照!F432)</f>
        <v>大和ハウス工業(株)　</v>
      </c>
      <c r="BA432" s="52" t="str">
        <f>IF(参照!G432="","",参照!G432)</f>
        <v>大和ハウス工業(株)　_(参考値)事業者全体</v>
      </c>
      <c r="BB432" s="52">
        <f t="shared" si="37"/>
        <v>0.41699999999999998</v>
      </c>
      <c r="BD432" s="52" t="str">
        <f>IF(参照!L432="","",参照!L432)</f>
        <v>日本エネルギー総合システム(株)</v>
      </c>
    </row>
    <row r="433" spans="47:56">
      <c r="AU433" s="52" t="str">
        <f>IF(参照!A433="","",参照!A433)</f>
        <v>A0172</v>
      </c>
      <c r="AV433" s="52" t="str">
        <f>IF(参照!B433="","",参照!B433)</f>
        <v>ＨＴＢエナジー(株)</v>
      </c>
      <c r="AW433" s="52">
        <f>IF(参照!C433="","",参照!C433)</f>
        <v>2.3000000000000001E-4</v>
      </c>
      <c r="AX433" s="52" t="str">
        <f>IF(参照!D433="","",参照!D433)</f>
        <v>メニューA</v>
      </c>
      <c r="AY433" s="52">
        <f>IF(参照!E433="","",参照!E433)</f>
        <v>0</v>
      </c>
      <c r="AZ433" s="52" t="str">
        <f>IF(参照!F433="","",参照!F433)</f>
        <v>ＨＴＢエナジー(株)</v>
      </c>
      <c r="BA433" s="52" t="str">
        <f>IF(参照!G433="","",参照!G433)</f>
        <v>ＨＴＢエナジー(株)_メニューA</v>
      </c>
      <c r="BB433" s="52">
        <f t="shared" si="37"/>
        <v>0</v>
      </c>
      <c r="BD433" s="52" t="str">
        <f>IF(参照!L433="","",参照!L433)</f>
        <v>(株)日本海水</v>
      </c>
    </row>
    <row r="434" spans="47:56">
      <c r="AU434" s="52" t="str">
        <f>IF(参照!A434="","",参照!A434)</f>
        <v/>
      </c>
      <c r="AV434" s="52" t="str">
        <f>IF(参照!B434="","",参照!B434)</f>
        <v/>
      </c>
      <c r="AW434" s="52" t="str">
        <f>IF(参照!C434="","",参照!C434)</f>
        <v/>
      </c>
      <c r="AX434" s="52" t="str">
        <f>IF(参照!D434="","",参照!D434)</f>
        <v>メニューB</v>
      </c>
      <c r="AY434" s="52">
        <f>IF(参照!E434="","",参照!E434)</f>
        <v>0</v>
      </c>
      <c r="AZ434" s="52" t="str">
        <f>IF(参照!F434="","",参照!F434)</f>
        <v>ＨＴＢエナジー(株)</v>
      </c>
      <c r="BA434" s="52" t="str">
        <f>IF(参照!G434="","",参照!G434)</f>
        <v>ＨＴＢエナジー(株)_メニューB</v>
      </c>
      <c r="BB434" s="52">
        <f t="shared" si="37"/>
        <v>0</v>
      </c>
      <c r="BD434" s="52" t="str">
        <f>IF(参照!L434="","",参照!L434)</f>
        <v>(株)日本セレモニー</v>
      </c>
    </row>
    <row r="435" spans="47:56">
      <c r="AU435" s="52" t="str">
        <f>IF(参照!A435="","",参照!A435)</f>
        <v/>
      </c>
      <c r="AV435" s="52" t="str">
        <f>IF(参照!B435="","",参照!B435)</f>
        <v/>
      </c>
      <c r="AW435" s="52" t="str">
        <f>IF(参照!C435="","",参照!C435)</f>
        <v/>
      </c>
      <c r="AX435" s="52" t="str">
        <f>IF(参照!D435="","",参照!D435)</f>
        <v>メニューC(残差)</v>
      </c>
      <c r="AY435" s="52">
        <f>IF(参照!E435="","",参照!E435)</f>
        <v>2.0000000000000001E-4</v>
      </c>
      <c r="AZ435" s="52" t="str">
        <f>IF(参照!F435="","",参照!F435)</f>
        <v>ＨＴＢエナジー(株)</v>
      </c>
      <c r="BA435" s="52" t="str">
        <f>IF(参照!G435="","",参照!G435)</f>
        <v>ＨＴＢエナジー(株)_メニューC(残差)</v>
      </c>
      <c r="BB435" s="52">
        <f t="shared" si="37"/>
        <v>0.2</v>
      </c>
      <c r="BD435" s="52" t="str">
        <f>IF(参照!L435="","",参照!L435)</f>
        <v>日本テクノ(株)</v>
      </c>
    </row>
    <row r="436" spans="47:56">
      <c r="AU436" s="52" t="str">
        <f>IF(参照!A436="","",参照!A436)</f>
        <v/>
      </c>
      <c r="AV436" s="52" t="str">
        <f>IF(参照!B436="","",参照!B436)</f>
        <v/>
      </c>
      <c r="AW436" s="52" t="str">
        <f>IF(参照!C436="","",参照!C436)</f>
        <v/>
      </c>
      <c r="AX436" s="52" t="str">
        <f>IF(参照!D436="","",参照!D436)</f>
        <v>(参考値)事業者全体</v>
      </c>
      <c r="AY436" s="52">
        <f>IF(参照!E436="","",参照!E436)</f>
        <v>5.3799999999999996E-4</v>
      </c>
      <c r="AZ436" s="52" t="str">
        <f>IF(参照!F436="","",参照!F436)</f>
        <v>ＨＴＢエナジー(株)</v>
      </c>
      <c r="BA436" s="52" t="str">
        <f>IF(参照!G436="","",参照!G436)</f>
        <v>ＨＴＢエナジー(株)_(参考値)事業者全体</v>
      </c>
      <c r="BB436" s="52">
        <f t="shared" si="37"/>
        <v>0.53799999999999992</v>
      </c>
      <c r="BD436" s="52" t="str">
        <f>IF(参照!L436="","",参照!L436)</f>
        <v>日本ファシリティ・ソリューション(株)</v>
      </c>
    </row>
    <row r="437" spans="47:56">
      <c r="AU437" s="52" t="str">
        <f>IF(参照!A437="","",参照!A437)</f>
        <v>A0173</v>
      </c>
      <c r="AV437" s="52" t="str">
        <f>IF(参照!B437="","",参照!B437)</f>
        <v>(株)アシストワンエナジー</v>
      </c>
      <c r="AW437" s="52">
        <f>IF(参照!C437="","",参照!C437)</f>
        <v>5.1800000000000001E-4</v>
      </c>
      <c r="AX437" s="52" t="str">
        <f>IF(参照!D437="","",参照!D437)</f>
        <v/>
      </c>
      <c r="AY437" s="52">
        <f>IF(参照!E437="","",参照!E437)</f>
        <v>5.4000000000000001E-4</v>
      </c>
      <c r="AZ437" s="52" t="str">
        <f>IF(参照!F437="","",参照!F437)</f>
        <v>(株)アシストワンエナジー</v>
      </c>
      <c r="BA437" s="52" t="str">
        <f>IF(参照!G437="","",参照!G437)</f>
        <v>(株)アシストワンエナジー_</v>
      </c>
      <c r="BB437" s="52">
        <f t="shared" si="37"/>
        <v>0.54</v>
      </c>
      <c r="BD437" s="52" t="str">
        <f>IF(参照!L437="","",参照!L437)</f>
        <v>ネイチャーエナジー小国(株)</v>
      </c>
    </row>
    <row r="438" spans="47:56">
      <c r="AU438" s="52" t="str">
        <f>IF(参照!A438="","",参照!A438)</f>
        <v>A0175</v>
      </c>
      <c r="AV438" s="52" t="str">
        <f>IF(参照!B438="","",参照!B438)</f>
        <v>(株)フソウ・エナジー</v>
      </c>
      <c r="AW438" s="52">
        <f>IF(参照!C438="","",参照!C438)</f>
        <v>4.8500000000000003E-4</v>
      </c>
      <c r="AX438" s="52" t="str">
        <f>IF(参照!D438="","",参照!D438)</f>
        <v/>
      </c>
      <c r="AY438" s="52">
        <f>IF(参照!E438="","",参照!E438)</f>
        <v>5.4699999999999996E-4</v>
      </c>
      <c r="AZ438" s="52" t="str">
        <f>IF(参照!F438="","",参照!F438)</f>
        <v>(株)フソウ・エナジー</v>
      </c>
      <c r="BA438" s="52" t="str">
        <f>IF(参照!G438="","",参照!G438)</f>
        <v>(株)フソウ・エナジー_</v>
      </c>
      <c r="BB438" s="52">
        <f t="shared" si="37"/>
        <v>0.54699999999999993</v>
      </c>
      <c r="BD438" s="52" t="str">
        <f>IF(参照!L438="","",参照!L438)</f>
        <v>(株)ネクシィーズ・ゼロ</v>
      </c>
    </row>
    <row r="439" spans="47:56">
      <c r="AU439" s="52" t="str">
        <f>IF(参照!A439="","",参照!A439)</f>
        <v>A0177</v>
      </c>
      <c r="AV439" s="52" t="str">
        <f>IF(参照!B439="","",参照!B439)</f>
        <v>湘南電力(株)</v>
      </c>
      <c r="AW439" s="52">
        <f>IF(参照!C439="","",参照!C439)</f>
        <v>4.17E-4</v>
      </c>
      <c r="AX439" s="52" t="str">
        <f>IF(参照!D439="","",参照!D439)</f>
        <v>メニューA</v>
      </c>
      <c r="AY439" s="52">
        <f>IF(参照!E439="","",参照!E439)</f>
        <v>0</v>
      </c>
      <c r="AZ439" s="52" t="str">
        <f>IF(参照!F439="","",参照!F439)</f>
        <v>湘南電力(株)</v>
      </c>
      <c r="BA439" s="52" t="str">
        <f>IF(参照!G439="","",参照!G439)</f>
        <v>湘南電力(株)_メニューA</v>
      </c>
      <c r="BB439" s="52">
        <f t="shared" si="37"/>
        <v>0</v>
      </c>
      <c r="BD439" s="52" t="str">
        <f>IF(参照!L439="","",参照!L439)</f>
        <v>ネクストパワーやまと(株)</v>
      </c>
    </row>
    <row r="440" spans="47:56">
      <c r="AU440" s="52" t="str">
        <f>IF(参照!A440="","",参照!A440)</f>
        <v/>
      </c>
      <c r="AV440" s="52" t="str">
        <f>IF(参照!B440="","",参照!B440)</f>
        <v/>
      </c>
      <c r="AW440" s="52" t="str">
        <f>IF(参照!C440="","",参照!C440)</f>
        <v/>
      </c>
      <c r="AX440" s="52" t="str">
        <f>IF(参照!D440="","",参照!D440)</f>
        <v>メニューB(残差)</v>
      </c>
      <c r="AY440" s="52">
        <f>IF(参照!E440="","",参照!E440)</f>
        <v>4.5800000000000002E-4</v>
      </c>
      <c r="AZ440" s="52" t="str">
        <f>IF(参照!F440="","",参照!F440)</f>
        <v>湘南電力(株)</v>
      </c>
      <c r="BA440" s="52" t="str">
        <f>IF(参照!G440="","",参照!G440)</f>
        <v>湘南電力(株)_メニューB(残差)</v>
      </c>
      <c r="BB440" s="52">
        <f t="shared" si="37"/>
        <v>0.45800000000000002</v>
      </c>
      <c r="BD440" s="52" t="str">
        <f>IF(参照!L440="","",参照!L440)</f>
        <v>寝屋川電力(株)</v>
      </c>
    </row>
    <row r="441" spans="47:56">
      <c r="AU441" s="52" t="str">
        <f>IF(参照!A441="","",参照!A441)</f>
        <v/>
      </c>
      <c r="AV441" s="52" t="str">
        <f>IF(参照!B441="","",参照!B441)</f>
        <v/>
      </c>
      <c r="AW441" s="52" t="str">
        <f>IF(参照!C441="","",参照!C441)</f>
        <v/>
      </c>
      <c r="AX441" s="52" t="str">
        <f>IF(参照!D441="","",参照!D441)</f>
        <v>(参考値)事業者全体</v>
      </c>
      <c r="AY441" s="52">
        <f>IF(参照!E441="","",参照!E441)</f>
        <v>4.6999999999999999E-4</v>
      </c>
      <c r="AZ441" s="52" t="str">
        <f>IF(参照!F441="","",参照!F441)</f>
        <v>湘南電力(株)</v>
      </c>
      <c r="BA441" s="52" t="str">
        <f>IF(参照!G441="","",参照!G441)</f>
        <v>湘南電力(株)_(参考値)事業者全体</v>
      </c>
      <c r="BB441" s="52">
        <f t="shared" si="37"/>
        <v>0.47</v>
      </c>
      <c r="BD441" s="52" t="str">
        <f>IF(参照!L441="","",参照!L441)</f>
        <v>(株)能勢・豊能まちづくり</v>
      </c>
    </row>
    <row r="442" spans="47:56">
      <c r="AU442" s="52" t="str">
        <f>IF(参照!A442="","",参照!A442)</f>
        <v>A0178</v>
      </c>
      <c r="AV442" s="52" t="str">
        <f>IF(参照!B442="","",参照!B442)</f>
        <v>大東建託パートナーズ(株)</v>
      </c>
      <c r="AW442" s="52">
        <f>IF(参照!C442="","",参照!C442)</f>
        <v>5.1000000000000004E-4</v>
      </c>
      <c r="AX442" s="52" t="str">
        <f>IF(参照!D442="","",参照!D442)</f>
        <v/>
      </c>
      <c r="AY442" s="52">
        <f>IF(参照!E442="","",参照!E442)</f>
        <v>5.5900000000000004E-4</v>
      </c>
      <c r="AZ442" s="52" t="str">
        <f>IF(参照!F442="","",参照!F442)</f>
        <v>大東建託パートナーズ(株)</v>
      </c>
      <c r="BA442" s="52" t="str">
        <f>IF(参照!G442="","",参照!G442)</f>
        <v>大東建託パートナーズ(株)_</v>
      </c>
      <c r="BB442" s="52">
        <f t="shared" si="37"/>
        <v>0.55900000000000005</v>
      </c>
      <c r="BD442" s="52" t="str">
        <f>IF(参照!L442="","",参照!L442)</f>
        <v>パーパススマートパワー(株)</v>
      </c>
    </row>
    <row r="443" spans="47:56">
      <c r="AU443" s="52" t="str">
        <f>IF(参照!A443="","",参照!A443)</f>
        <v>A0179</v>
      </c>
      <c r="AV443" s="52" t="str">
        <f>IF(参照!B443="","",参照!B443)</f>
        <v>Ｊａｐａｎ電力(株)</v>
      </c>
      <c r="AW443" s="52">
        <f>IF(参照!C443="","",参照!C443)</f>
        <v>5.5400000000000002E-4</v>
      </c>
      <c r="AX443" s="52" t="str">
        <f>IF(参照!D443="","",参照!D443)</f>
        <v>メニューA</v>
      </c>
      <c r="AY443" s="52">
        <f>IF(参照!E443="","",参照!E443)</f>
        <v>0</v>
      </c>
      <c r="AZ443" s="52" t="str">
        <f>IF(参照!F443="","",参照!F443)</f>
        <v>Ｊａｐａｎ電力(株)</v>
      </c>
      <c r="BA443" s="52" t="str">
        <f>IF(参照!G443="","",参照!G443)</f>
        <v>Ｊａｐａｎ電力(株)_メニューA</v>
      </c>
      <c r="BB443" s="52">
        <f t="shared" si="37"/>
        <v>0</v>
      </c>
      <c r="BD443" s="52" t="str">
        <f>IF(参照!L443="","",参照!L443)</f>
        <v>パシフィックパワー(株)</v>
      </c>
    </row>
    <row r="444" spans="47:56">
      <c r="AU444" s="52" t="str">
        <f>IF(参照!A444="","",参照!A444)</f>
        <v/>
      </c>
      <c r="AV444" s="52" t="str">
        <f>IF(参照!B444="","",参照!B444)</f>
        <v/>
      </c>
      <c r="AW444" s="52" t="str">
        <f>IF(参照!C444="","",参照!C444)</f>
        <v/>
      </c>
      <c r="AX444" s="52" t="str">
        <f>IF(参照!D444="","",参照!D444)</f>
        <v>メニューB</v>
      </c>
      <c r="AY444" s="52">
        <f>IF(参照!E444="","",参照!E444)</f>
        <v>0</v>
      </c>
      <c r="AZ444" s="52" t="str">
        <f>IF(参照!F444="","",参照!F444)</f>
        <v>Ｊａｐａｎ電力(株)</v>
      </c>
      <c r="BA444" s="52" t="str">
        <f>IF(参照!G444="","",参照!G444)</f>
        <v>Ｊａｐａｎ電力(株)_メニューB</v>
      </c>
      <c r="BB444" s="52">
        <f t="shared" si="37"/>
        <v>0</v>
      </c>
      <c r="BD444" s="52" t="str">
        <f>IF(参照!L444="","",参照!L444)</f>
        <v>パナソニックオペレーショナルエクセレンス(株)(旧：パナソニック(株))</v>
      </c>
    </row>
    <row r="445" spans="47:56">
      <c r="AU445" s="52" t="str">
        <f>IF(参照!A445="","",参照!A445)</f>
        <v/>
      </c>
      <c r="AV445" s="52" t="str">
        <f>IF(参照!B445="","",参照!B445)</f>
        <v/>
      </c>
      <c r="AW445" s="52" t="str">
        <f>IF(参照!C445="","",参照!C445)</f>
        <v/>
      </c>
      <c r="AX445" s="52" t="str">
        <f>IF(参照!D445="","",参照!D445)</f>
        <v>メニューC(残差)</v>
      </c>
      <c r="AY445" s="52">
        <f>IF(参照!E445="","",参照!E445)</f>
        <v>5.6399999999999994E-4</v>
      </c>
      <c r="AZ445" s="52" t="str">
        <f>IF(参照!F445="","",参照!F445)</f>
        <v>Ｊａｐａｎ電力(株)</v>
      </c>
      <c r="BA445" s="52" t="str">
        <f>IF(参照!G445="","",参照!G445)</f>
        <v>Ｊａｐａｎ電力(株)_メニューC(残差)</v>
      </c>
      <c r="BB445" s="52">
        <f t="shared" si="37"/>
        <v>0.56399999999999995</v>
      </c>
      <c r="BD445" s="52" t="str">
        <f>IF(参照!L445="","",参照!L445)</f>
        <v>(株)花巻銀河パワー</v>
      </c>
    </row>
    <row r="446" spans="47:56">
      <c r="AU446" s="52" t="str">
        <f>IF(参照!A446="","",参照!A446)</f>
        <v/>
      </c>
      <c r="AV446" s="52" t="str">
        <f>IF(参照!B446="","",参照!B446)</f>
        <v/>
      </c>
      <c r="AW446" s="52" t="str">
        <f>IF(参照!C446="","",参照!C446)</f>
        <v/>
      </c>
      <c r="AX446" s="52" t="str">
        <f>IF(参照!D446="","",参照!D446)</f>
        <v>(参考値)事業者全体</v>
      </c>
      <c r="AY446" s="52">
        <f>IF(参照!E446="","",参照!E446)</f>
        <v>4.7699999999999999E-4</v>
      </c>
      <c r="AZ446" s="52" t="str">
        <f>IF(参照!F446="","",参照!F446)</f>
        <v>Ｊａｐａｎ電力(株)</v>
      </c>
      <c r="BA446" s="52" t="str">
        <f>IF(参照!G446="","",参照!G446)</f>
        <v>Ｊａｐａｎ電力(株)_(参考値)事業者全体</v>
      </c>
      <c r="BB446" s="52">
        <f t="shared" si="37"/>
        <v>0.47699999999999998</v>
      </c>
      <c r="BD446" s="52" t="str">
        <f>IF(参照!L446="","",参照!L446)</f>
        <v>(株)はまエネ</v>
      </c>
    </row>
    <row r="447" spans="47:56">
      <c r="AU447" s="52" t="str">
        <f>IF(参照!A447="","",参照!A447)</f>
        <v>A0180</v>
      </c>
      <c r="AV447" s="52" t="str">
        <f>IF(参照!B447="","",参照!B447)</f>
        <v>電源開発(株)</v>
      </c>
      <c r="AW447" s="52" t="str">
        <f>IF(参照!C447="","",参照!C447)</f>
        <v>0.000453※</v>
      </c>
      <c r="AX447" s="52" t="str">
        <f>IF(参照!D447="","",参照!D447)</f>
        <v>メニューA</v>
      </c>
      <c r="AY447" s="52">
        <f>IF(参照!E447="","",参照!E447)</f>
        <v>1.25E-4</v>
      </c>
      <c r="AZ447" s="52" t="str">
        <f>IF(参照!F447="","",参照!F447)</f>
        <v>電源開発(株)</v>
      </c>
      <c r="BA447" s="52" t="str">
        <f>IF(参照!G447="","",参照!G447)</f>
        <v>電源開発(株)_メニューA</v>
      </c>
      <c r="BB447" s="52">
        <f t="shared" si="37"/>
        <v>0.125</v>
      </c>
      <c r="BD447" s="52" t="str">
        <f>IF(参照!L447="","",参照!L447)</f>
        <v>浜田ガス(株)</v>
      </c>
    </row>
    <row r="448" spans="47:56">
      <c r="AU448" s="52" t="str">
        <f>IF(参照!A448="","",参照!A448)</f>
        <v/>
      </c>
      <c r="AV448" s="52" t="str">
        <f>IF(参照!B448="","",参照!B448)</f>
        <v/>
      </c>
      <c r="AW448" s="52" t="str">
        <f>IF(参照!C448="","",参照!C448)</f>
        <v/>
      </c>
      <c r="AX448" s="52" t="str">
        <f>IF(参照!D448="","",参照!D448)</f>
        <v>メニューB</v>
      </c>
      <c r="AY448" s="52">
        <f>IF(参照!E448="","",参照!E448)</f>
        <v>3.2499999999999999E-4</v>
      </c>
      <c r="AZ448" s="52" t="str">
        <f>IF(参照!F448="","",参照!F448)</f>
        <v>電源開発(株)</v>
      </c>
      <c r="BA448" s="52" t="str">
        <f>IF(参照!G448="","",参照!G448)</f>
        <v>電源開発(株)_メニューB</v>
      </c>
      <c r="BB448" s="52">
        <f t="shared" si="37"/>
        <v>0.32500000000000001</v>
      </c>
      <c r="BD448" s="52" t="str">
        <f>IF(参照!L448="","",参照!L448)</f>
        <v>(株)浜松新電力</v>
      </c>
    </row>
    <row r="449" spans="47:56">
      <c r="AU449" s="52" t="str">
        <f>IF(参照!A449="","",参照!A449)</f>
        <v/>
      </c>
      <c r="AV449" s="52" t="str">
        <f>IF(参照!B449="","",参照!B449)</f>
        <v/>
      </c>
      <c r="AW449" s="52" t="str">
        <f>IF(参照!C449="","",参照!C449)</f>
        <v/>
      </c>
      <c r="AX449" s="52" t="str">
        <f>IF(参照!D449="","",参照!D449)</f>
        <v>メニューC(残差)</v>
      </c>
      <c r="AY449" s="52">
        <f>IF(参照!E449="","",参照!E449)</f>
        <v>4.5300000000000001E-4</v>
      </c>
      <c r="AZ449" s="52" t="str">
        <f>IF(参照!F449="","",参照!F449)</f>
        <v>電源開発(株)</v>
      </c>
      <c r="BA449" s="52" t="str">
        <f>IF(参照!G449="","",参照!G449)</f>
        <v>電源開発(株)_メニューC(残差)</v>
      </c>
      <c r="BB449" s="52">
        <f t="shared" si="37"/>
        <v>0.45300000000000001</v>
      </c>
      <c r="BD449" s="52" t="str">
        <f>IF(参照!L449="","",参照!L449)</f>
        <v>(株)バランスハーツ</v>
      </c>
    </row>
    <row r="450" spans="47:56">
      <c r="AU450" s="52" t="str">
        <f>IF(参照!A450="","",参照!A450)</f>
        <v/>
      </c>
      <c r="AV450" s="52" t="str">
        <f>IF(参照!B450="","",参照!B450)</f>
        <v/>
      </c>
      <c r="AW450" s="52" t="str">
        <f>IF(参照!C450="","",参照!C450)</f>
        <v/>
      </c>
      <c r="AX450" s="52" t="str">
        <f>IF(参照!D450="","",参照!D450)</f>
        <v>(参考値)事業者全体</v>
      </c>
      <c r="AY450" s="52">
        <f>IF(参照!E450="","",参照!E450)</f>
        <v>4.6999999999999999E-4</v>
      </c>
      <c r="AZ450" s="52" t="str">
        <f>IF(参照!F450="","",参照!F450)</f>
        <v>電源開発(株)</v>
      </c>
      <c r="BA450" s="52" t="str">
        <f>IF(参照!G450="","",参照!G450)</f>
        <v>電源開発(株)_(参考値)事業者全体</v>
      </c>
      <c r="BB450" s="52">
        <f t="shared" si="37"/>
        <v>0.47</v>
      </c>
      <c r="BD450" s="52" t="str">
        <f>IF(参照!L450="","",参照!L450)</f>
        <v>はりま電力(株)</v>
      </c>
    </row>
    <row r="451" spans="47:56">
      <c r="AU451" s="52" t="str">
        <f>IF(参照!A451="","",参照!A451)</f>
        <v>A0181</v>
      </c>
      <c r="AV451" s="52" t="str">
        <f>IF(参照!B451="","",参照!B451)</f>
        <v>鈴与商事(株)</v>
      </c>
      <c r="AW451" s="52">
        <f>IF(参照!C451="","",参照!C451)</f>
        <v>3.6200000000000002E-4</v>
      </c>
      <c r="AX451" s="52" t="str">
        <f>IF(参照!D451="","",参照!D451)</f>
        <v>メニューA</v>
      </c>
      <c r="AY451" s="52">
        <f>IF(参照!E451="","",参照!E451)</f>
        <v>2.9499999999999996E-4</v>
      </c>
      <c r="AZ451" s="52" t="str">
        <f>IF(参照!F451="","",参照!F451)</f>
        <v>鈴与商事(株)</v>
      </c>
      <c r="BA451" s="52" t="str">
        <f>IF(参照!G451="","",参照!G451)</f>
        <v>鈴与商事(株)_メニューA</v>
      </c>
      <c r="BB451" s="52">
        <f t="shared" si="37"/>
        <v>0.29499999999999998</v>
      </c>
      <c r="BD451" s="52" t="str">
        <f>IF(参照!L451="","",参照!L451)</f>
        <v>(株)ハルエネ</v>
      </c>
    </row>
    <row r="452" spans="47:56">
      <c r="AU452" s="52" t="str">
        <f>IF(参照!A452="","",参照!A452)</f>
        <v/>
      </c>
      <c r="AV452" s="52" t="str">
        <f>IF(参照!B452="","",参照!B452)</f>
        <v/>
      </c>
      <c r="AW452" s="52" t="str">
        <f>IF(参照!C452="","",参照!C452)</f>
        <v/>
      </c>
      <c r="AX452" s="52" t="str">
        <f>IF(参照!D452="","",参照!D452)</f>
        <v>メニューB</v>
      </c>
      <c r="AY452" s="52">
        <f>IF(参照!E452="","",参照!E452)</f>
        <v>0</v>
      </c>
      <c r="AZ452" s="52" t="str">
        <f>IF(参照!F452="","",参照!F452)</f>
        <v>鈴与商事(株)</v>
      </c>
      <c r="BA452" s="52" t="str">
        <f>IF(参照!G452="","",参照!G452)</f>
        <v>鈴与商事(株)_メニューB</v>
      </c>
      <c r="BB452" s="52">
        <f t="shared" si="37"/>
        <v>0</v>
      </c>
      <c r="BD452" s="52" t="str">
        <f>IF(参照!L452="","",参照!L452)</f>
        <v>(株)パルシステム電力</v>
      </c>
    </row>
    <row r="453" spans="47:56">
      <c r="AU453" s="52" t="str">
        <f>IF(参照!A453="","",参照!A453)</f>
        <v/>
      </c>
      <c r="AV453" s="52" t="str">
        <f>IF(参照!B453="","",参照!B453)</f>
        <v/>
      </c>
      <c r="AW453" s="52" t="str">
        <f>IF(参照!C453="","",参照!C453)</f>
        <v/>
      </c>
      <c r="AX453" s="52" t="str">
        <f>IF(参照!D453="","",参照!D453)</f>
        <v>メニューC</v>
      </c>
      <c r="AY453" s="52">
        <f>IF(参照!E453="","",参照!E453)</f>
        <v>0</v>
      </c>
      <c r="AZ453" s="52" t="str">
        <f>IF(参照!F453="","",参照!F453)</f>
        <v>鈴与商事(株)</v>
      </c>
      <c r="BA453" s="52" t="str">
        <f>IF(参照!G453="","",参照!G453)</f>
        <v>鈴与商事(株)_メニューC</v>
      </c>
      <c r="BB453" s="52">
        <f t="shared" ref="BB453:BB516" si="38">AY453*1000</f>
        <v>0</v>
      </c>
      <c r="BD453" s="52" t="str">
        <f>IF(参照!L453="","",参照!L453)</f>
        <v>(株)パワー・オプティマイザー</v>
      </c>
    </row>
    <row r="454" spans="47:56">
      <c r="AU454" s="52" t="str">
        <f>IF(参照!A454="","",参照!A454)</f>
        <v/>
      </c>
      <c r="AV454" s="52" t="str">
        <f>IF(参照!B454="","",参照!B454)</f>
        <v/>
      </c>
      <c r="AW454" s="52" t="str">
        <f>IF(参照!C454="","",参照!C454)</f>
        <v/>
      </c>
      <c r="AX454" s="52" t="str">
        <f>IF(参照!D454="","",参照!D454)</f>
        <v>メニューD(残差)</v>
      </c>
      <c r="AY454" s="52">
        <f>IF(参照!E454="","",参照!E454)</f>
        <v>6.1200000000000002E-4</v>
      </c>
      <c r="AZ454" s="52" t="str">
        <f>IF(参照!F454="","",参照!F454)</f>
        <v>鈴与商事(株)</v>
      </c>
      <c r="BA454" s="52" t="str">
        <f>IF(参照!G454="","",参照!G454)</f>
        <v>鈴与商事(株)_メニューD(残差)</v>
      </c>
      <c r="BB454" s="52">
        <f t="shared" si="38"/>
        <v>0.61199999999999999</v>
      </c>
      <c r="BD454" s="52" t="str">
        <f>IF(参照!L454="","",参照!L454)</f>
        <v>パワーネクスト(株)</v>
      </c>
    </row>
    <row r="455" spans="47:56">
      <c r="AU455" s="52" t="str">
        <f>IF(参照!A455="","",参照!A455)</f>
        <v/>
      </c>
      <c r="AV455" s="52" t="str">
        <f>IF(参照!B455="","",参照!B455)</f>
        <v/>
      </c>
      <c r="AW455" s="52" t="str">
        <f>IF(参照!C455="","",参照!C455)</f>
        <v/>
      </c>
      <c r="AX455" s="52" t="str">
        <f>IF(参照!D455="","",参照!D455)</f>
        <v>(参考値)事業者全体</v>
      </c>
      <c r="AY455" s="52">
        <f>IF(参照!E455="","",参照!E455)</f>
        <v>3.8299999999999999E-4</v>
      </c>
      <c r="AZ455" s="52" t="str">
        <f>IF(参照!F455="","",参照!F455)</f>
        <v>鈴与商事(株)</v>
      </c>
      <c r="BA455" s="52" t="str">
        <f>IF(参照!G455="","",参照!G455)</f>
        <v>鈴与商事(株)_(参考値)事業者全体</v>
      </c>
      <c r="BB455" s="52">
        <f t="shared" si="38"/>
        <v>0.38300000000000001</v>
      </c>
      <c r="BD455" s="52" t="str">
        <f>IF(参照!L455="","",参照!L455)</f>
        <v>バンプーパワートレーディング合同会社</v>
      </c>
    </row>
    <row r="456" spans="47:56">
      <c r="AU456" s="52" t="str">
        <f>IF(参照!A456="","",参照!A456)</f>
        <v>A0183</v>
      </c>
      <c r="AV456" s="52" t="str">
        <f>IF(参照!B456="","",参照!B456)</f>
        <v>(株)バランスハーツ</v>
      </c>
      <c r="AW456" s="52">
        <f>IF(参照!C456="","",参照!C456)</f>
        <v>4.15E-4</v>
      </c>
      <c r="AX456" s="52" t="str">
        <f>IF(参照!D456="","",参照!D456)</f>
        <v/>
      </c>
      <c r="AY456" s="52">
        <f>IF(参照!E456="","",参照!E456)</f>
        <v>4.06E-4</v>
      </c>
      <c r="AZ456" s="52" t="str">
        <f>IF(参照!F456="","",参照!F456)</f>
        <v>(株)バランスハーツ</v>
      </c>
      <c r="BA456" s="52" t="str">
        <f>IF(参照!G456="","",参照!G456)</f>
        <v>(株)バランスハーツ_</v>
      </c>
      <c r="BB456" s="52">
        <f t="shared" si="38"/>
        <v>0.40600000000000003</v>
      </c>
      <c r="BD456" s="52" t="str">
        <f>IF(参照!L456="","",参照!L456)</f>
        <v>ひおき地域エネルギー(株)</v>
      </c>
    </row>
    <row r="457" spans="47:56">
      <c r="AU457" s="52" t="str">
        <f>IF(参照!A457="","",参照!A457)</f>
        <v>A0184</v>
      </c>
      <c r="AV457" s="52" t="str">
        <f>IF(参照!B457="","",参照!B457)</f>
        <v>ワタミエナジー(株)</v>
      </c>
      <c r="AW457" s="52">
        <f>IF(参照!C457="","",参照!C457)</f>
        <v>4.35E-4</v>
      </c>
      <c r="AX457" s="52" t="str">
        <f>IF(参照!D457="","",参照!D457)</f>
        <v>メニューA</v>
      </c>
      <c r="AY457" s="52">
        <f>IF(参照!E457="","",参照!E457)</f>
        <v>0</v>
      </c>
      <c r="AZ457" s="52" t="str">
        <f>IF(参照!F457="","",参照!F457)</f>
        <v>ワタミエナジー(株)</v>
      </c>
      <c r="BA457" s="52" t="str">
        <f>IF(参照!G457="","",参照!G457)</f>
        <v>ワタミエナジー(株)_メニューA</v>
      </c>
      <c r="BB457" s="52">
        <f t="shared" si="38"/>
        <v>0</v>
      </c>
      <c r="BD457" s="52" t="str">
        <f>IF(参照!L457="","",参照!L457)</f>
        <v>東日本ガス(株)</v>
      </c>
    </row>
    <row r="458" spans="47:56">
      <c r="AU458" s="52" t="str">
        <f>IF(参照!A458="","",参照!A458)</f>
        <v/>
      </c>
      <c r="AV458" s="52" t="str">
        <f>IF(参照!B458="","",参照!B458)</f>
        <v/>
      </c>
      <c r="AW458" s="52" t="str">
        <f>IF(参照!C458="","",参照!C458)</f>
        <v/>
      </c>
      <c r="AX458" s="52" t="str">
        <f>IF(参照!D458="","",参照!D458)</f>
        <v>メニューB(残差)</v>
      </c>
      <c r="AY458" s="52">
        <f>IF(参照!E458="","",参照!E458)</f>
        <v>4.7199999999999998E-4</v>
      </c>
      <c r="AZ458" s="52" t="str">
        <f>IF(参照!F458="","",参照!F458)</f>
        <v>ワタミエナジー(株)</v>
      </c>
      <c r="BA458" s="52" t="str">
        <f>IF(参照!G458="","",参照!G458)</f>
        <v>ワタミエナジー(株)_メニューB(残差)</v>
      </c>
      <c r="BB458" s="52">
        <f t="shared" si="38"/>
        <v>0.47199999999999998</v>
      </c>
      <c r="BD458" s="52" t="str">
        <f>IF(参照!L458="","",参照!L458)</f>
        <v>東広島スマートエネルギー(株)</v>
      </c>
    </row>
    <row r="459" spans="47:56">
      <c r="AU459" s="52" t="str">
        <f>IF(参照!A459="","",参照!A459)</f>
        <v/>
      </c>
      <c r="AV459" s="52" t="str">
        <f>IF(参照!B459="","",参照!B459)</f>
        <v/>
      </c>
      <c r="AW459" s="52" t="str">
        <f>IF(参照!C459="","",参照!C459)</f>
        <v/>
      </c>
      <c r="AX459" s="52" t="str">
        <f>IF(参照!D459="","",参照!D459)</f>
        <v>(参考値)事業者全体</v>
      </c>
      <c r="AY459" s="52">
        <f>IF(参照!E459="","",参照!E459)</f>
        <v>4.9200000000000003E-4</v>
      </c>
      <c r="AZ459" s="52" t="str">
        <f>IF(参照!F459="","",参照!F459)</f>
        <v>ワタミエナジー(株)</v>
      </c>
      <c r="BA459" s="52" t="str">
        <f>IF(参照!G459="","",参照!G459)</f>
        <v>ワタミエナジー(株)_(参考値)事業者全体</v>
      </c>
      <c r="BB459" s="52">
        <f t="shared" si="38"/>
        <v>0.49200000000000005</v>
      </c>
      <c r="BD459" s="52" t="str">
        <f>IF(参照!L459="","",参照!L459)</f>
        <v>一般社団法人東松島みらいとし機構</v>
      </c>
    </row>
    <row r="460" spans="47:56">
      <c r="AU460" s="52" t="str">
        <f>IF(参照!A460="","",参照!A460)</f>
        <v>A0185</v>
      </c>
      <c r="AV460" s="52" t="str">
        <f>IF(参照!B460="","",参照!B460)</f>
        <v>(株)パルシステム電力</v>
      </c>
      <c r="AW460" s="52">
        <f>IF(参照!C460="","",参照!C460)</f>
        <v>7.7999999999999999E-5</v>
      </c>
      <c r="AX460" s="52" t="str">
        <f>IF(参照!D460="","",参照!D460)</f>
        <v/>
      </c>
      <c r="AY460" s="52">
        <f>IF(参照!E460="","",参照!E460)</f>
        <v>6.4999999999999997E-4</v>
      </c>
      <c r="AZ460" s="52" t="str">
        <f>IF(参照!F460="","",参照!F460)</f>
        <v>(株)パルシステム電力</v>
      </c>
      <c r="BA460" s="52" t="str">
        <f>IF(参照!G460="","",参照!G460)</f>
        <v>(株)パルシステム電力_</v>
      </c>
      <c r="BB460" s="52">
        <f t="shared" si="38"/>
        <v>0.65</v>
      </c>
      <c r="BD460" s="52" t="str">
        <f>IF(参照!L460="","",参照!L460)</f>
        <v>(株)ビジョン</v>
      </c>
    </row>
    <row r="461" spans="47:56">
      <c r="AU461" s="52" t="str">
        <f>IF(参照!A461="","",参照!A461)</f>
        <v>A0186</v>
      </c>
      <c r="AV461" s="52" t="str">
        <f>IF(参照!B461="","",参照!B461)</f>
        <v>ＳＢパワー(株)</v>
      </c>
      <c r="AW461" s="52">
        <f>IF(参照!C461="","",参照!C461)</f>
        <v>4.3600000000000008E-4</v>
      </c>
      <c r="AX461" s="52" t="str">
        <f>IF(参照!D461="","",参照!D461)</f>
        <v>メニューA</v>
      </c>
      <c r="AY461" s="52">
        <f>IF(参照!E461="","",参照!E461)</f>
        <v>0</v>
      </c>
      <c r="AZ461" s="52" t="str">
        <f>IF(参照!F461="","",参照!F461)</f>
        <v>ＳＢパワー(株)</v>
      </c>
      <c r="BA461" s="52" t="str">
        <f>IF(参照!G461="","",参照!G461)</f>
        <v>ＳＢパワー(株)_メニューA</v>
      </c>
      <c r="BB461" s="52">
        <f t="shared" si="38"/>
        <v>0</v>
      </c>
      <c r="BD461" s="52" t="str">
        <f>IF(参照!L461="","",参照!L461)</f>
        <v>日高都市ガス(株)</v>
      </c>
    </row>
    <row r="462" spans="47:56">
      <c r="AU462" s="52" t="str">
        <f>IF(参照!A462="","",参照!A462)</f>
        <v/>
      </c>
      <c r="AV462" s="52" t="str">
        <f>IF(参照!B462="","",参照!B462)</f>
        <v/>
      </c>
      <c r="AW462" s="52" t="str">
        <f>IF(参照!C462="","",参照!C462)</f>
        <v/>
      </c>
      <c r="AX462" s="52" t="str">
        <f>IF(参照!D462="","",参照!D462)</f>
        <v>メニューB</v>
      </c>
      <c r="AY462" s="52">
        <f>IF(参照!E462="","",参照!E462)</f>
        <v>1.9000000000000001E-4</v>
      </c>
      <c r="AZ462" s="52" t="str">
        <f>IF(参照!F462="","",参照!F462)</f>
        <v>ＳＢパワー(株)</v>
      </c>
      <c r="BA462" s="52" t="str">
        <f>IF(参照!G462="","",参照!G462)</f>
        <v>ＳＢパワー(株)_メニューB</v>
      </c>
      <c r="BB462" s="52">
        <f t="shared" si="38"/>
        <v>0.19</v>
      </c>
      <c r="BD462" s="52" t="str">
        <f>IF(参照!L462="","",参照!L462)</f>
        <v>日田グリーン電力(株)</v>
      </c>
    </row>
    <row r="463" spans="47:56">
      <c r="AU463" s="52" t="str">
        <f>IF(参照!A463="","",参照!A463)</f>
        <v/>
      </c>
      <c r="AV463" s="52" t="str">
        <f>IF(参照!B463="","",参照!B463)</f>
        <v/>
      </c>
      <c r="AW463" s="52" t="str">
        <f>IF(参照!C463="","",参照!C463)</f>
        <v/>
      </c>
      <c r="AX463" s="52" t="str">
        <f>IF(参照!D463="","",参照!D463)</f>
        <v>メニューC(残差)</v>
      </c>
      <c r="AY463" s="52">
        <f>IF(参照!E463="","",参照!E463)</f>
        <v>4.8500000000000003E-4</v>
      </c>
      <c r="AZ463" s="52" t="str">
        <f>IF(参照!F463="","",参照!F463)</f>
        <v>ＳＢパワー(株)</v>
      </c>
      <c r="BA463" s="52" t="str">
        <f>IF(参照!G463="","",参照!G463)</f>
        <v>ＳＢパワー(株)_メニューC(残差)</v>
      </c>
      <c r="BB463" s="52">
        <f t="shared" si="38"/>
        <v>0.48500000000000004</v>
      </c>
      <c r="BD463" s="52" t="str">
        <f>IF(参照!L463="","",参照!L463)</f>
        <v>日立造船(株)</v>
      </c>
    </row>
    <row r="464" spans="47:56">
      <c r="AU464" s="52" t="str">
        <f>IF(参照!A464="","",参照!A464)</f>
        <v/>
      </c>
      <c r="AV464" s="52" t="str">
        <f>IF(参照!B464="","",参照!B464)</f>
        <v/>
      </c>
      <c r="AW464" s="52" t="str">
        <f>IF(参照!C464="","",参照!C464)</f>
        <v/>
      </c>
      <c r="AX464" s="52" t="str">
        <f>IF(参照!D464="","",参照!D464)</f>
        <v>(参考値)事業者全体</v>
      </c>
      <c r="AY464" s="52">
        <f>IF(参照!E464="","",参照!E464)</f>
        <v>5.0299999999999997E-4</v>
      </c>
      <c r="AZ464" s="52" t="str">
        <f>IF(参照!F464="","",参照!F464)</f>
        <v>ＳＢパワー(株)</v>
      </c>
      <c r="BA464" s="52" t="str">
        <f>IF(参照!G464="","",参照!G464)</f>
        <v>ＳＢパワー(株)_(参考値)事業者全体</v>
      </c>
      <c r="BB464" s="52">
        <f t="shared" si="38"/>
        <v>0.503</v>
      </c>
      <c r="BD464" s="52" t="str">
        <f>IF(参照!L464="","",参照!L464)</f>
        <v>(株)ビビット</v>
      </c>
    </row>
    <row r="465" spans="47:56">
      <c r="AU465" s="52" t="str">
        <f>IF(参照!A465="","",参照!A465)</f>
        <v>A0187</v>
      </c>
      <c r="AV465" s="52" t="str">
        <f>IF(参照!B465="","",参照!B465)</f>
        <v>ＮＦパワーサービス(株)</v>
      </c>
      <c r="AW465" s="52">
        <f>IF(参照!C465="","",参照!C465)</f>
        <v>4.3600000000000008E-4</v>
      </c>
      <c r="AX465" s="52" t="str">
        <f>IF(参照!D465="","",参照!D465)</f>
        <v>メニューA</v>
      </c>
      <c r="AY465" s="52">
        <f>IF(参照!E465="","",参照!E465)</f>
        <v>0</v>
      </c>
      <c r="AZ465" s="52" t="str">
        <f>IF(参照!F465="","",参照!F465)</f>
        <v>ＮＦパワーサービス(株)</v>
      </c>
      <c r="BA465" s="52" t="str">
        <f>IF(参照!G465="","",参照!G465)</f>
        <v>ＮＦパワーサービス(株)_メニューA</v>
      </c>
      <c r="BB465" s="52">
        <f t="shared" si="38"/>
        <v>0</v>
      </c>
      <c r="BD465" s="52" t="str">
        <f>IF(参照!L465="","",参照!L465)</f>
        <v>ヒューリックプロパティソリューション(株)</v>
      </c>
    </row>
    <row r="466" spans="47:56">
      <c r="AU466" s="52" t="str">
        <f>IF(参照!A466="","",参照!A466)</f>
        <v/>
      </c>
      <c r="AV466" s="52" t="str">
        <f>IF(参照!B466="","",参照!B466)</f>
        <v/>
      </c>
      <c r="AW466" s="52" t="str">
        <f>IF(参照!C466="","",参照!C466)</f>
        <v/>
      </c>
      <c r="AX466" s="52" t="str">
        <f>IF(参照!D466="","",参照!D466)</f>
        <v>メニューB(残差)</v>
      </c>
      <c r="AY466" s="52">
        <f>IF(参照!E466="","",参照!E466)</f>
        <v>3.9600000000000003E-4</v>
      </c>
      <c r="AZ466" s="52" t="str">
        <f>IF(参照!F466="","",参照!F466)</f>
        <v>ＮＦパワーサービス(株)</v>
      </c>
      <c r="BA466" s="52" t="str">
        <f>IF(参照!G466="","",参照!G466)</f>
        <v>ＮＦパワーサービス(株)_メニューB(残差)</v>
      </c>
      <c r="BB466" s="52">
        <f t="shared" si="38"/>
        <v>0.39600000000000002</v>
      </c>
      <c r="BD466" s="52" t="str">
        <f>IF(参照!L466="","",参照!L466)</f>
        <v>兵庫電力(株)</v>
      </c>
    </row>
    <row r="467" spans="47:56">
      <c r="AU467" s="52" t="str">
        <f>IF(参照!A467="","",参照!A467)</f>
        <v/>
      </c>
      <c r="AV467" s="52" t="str">
        <f>IF(参照!B467="","",参照!B467)</f>
        <v/>
      </c>
      <c r="AW467" s="52" t="str">
        <f>IF(参照!C467="","",参照!C467)</f>
        <v/>
      </c>
      <c r="AX467" s="52" t="str">
        <f>IF(参照!D467="","",参照!D467)</f>
        <v>(参考値)事業者全体</v>
      </c>
      <c r="AY467" s="52">
        <f>IF(参照!E467="","",参照!E467)</f>
        <v>4.2000000000000002E-4</v>
      </c>
      <c r="AZ467" s="52" t="str">
        <f>IF(参照!F467="","",参照!F467)</f>
        <v>ＮＦパワーサービス(株)</v>
      </c>
      <c r="BA467" s="52" t="str">
        <f>IF(参照!G467="","",参照!G467)</f>
        <v>ＮＦパワーサービス(株)_(参考値)事業者全体</v>
      </c>
      <c r="BB467" s="52">
        <f t="shared" si="38"/>
        <v>0.42000000000000004</v>
      </c>
      <c r="BD467" s="52" t="str">
        <f>IF(参照!L467="","",参照!L467)</f>
        <v>弘前ガス(株)</v>
      </c>
    </row>
    <row r="468" spans="47:56">
      <c r="AU468" s="52" t="str">
        <f>IF(参照!A468="","",参照!A468)</f>
        <v>A0188</v>
      </c>
      <c r="AV468" s="52" t="str">
        <f>IF(参照!B468="","",参照!B468)</f>
        <v>ひおき地域エネルギー(株)</v>
      </c>
      <c r="AW468" s="52">
        <f>IF(参照!C468="","",参照!C468)</f>
        <v>4.4700000000000002E-4</v>
      </c>
      <c r="AX468" s="52" t="str">
        <f>IF(参照!D468="","",参照!D468)</f>
        <v>メニューA</v>
      </c>
      <c r="AY468" s="52">
        <f>IF(参照!E468="","",参照!E468)</f>
        <v>3.9600000000000003E-4</v>
      </c>
      <c r="AZ468" s="52" t="str">
        <f>IF(参照!F468="","",参照!F468)</f>
        <v>ひおき地域エネルギー(株)</v>
      </c>
      <c r="BA468" s="52" t="str">
        <f>IF(参照!G468="","",参照!G468)</f>
        <v>ひおき地域エネルギー(株)_メニューA</v>
      </c>
      <c r="BB468" s="52">
        <f t="shared" si="38"/>
        <v>0.39600000000000002</v>
      </c>
      <c r="BD468" s="52" t="str">
        <f>IF(参照!L468="","",参照!L468)</f>
        <v>(株)ファミリーネット・ジャパン</v>
      </c>
    </row>
    <row r="469" spans="47:56">
      <c r="AU469" s="52" t="str">
        <f>IF(参照!A469="","",参照!A469)</f>
        <v/>
      </c>
      <c r="AV469" s="52" t="str">
        <f>IF(参照!B469="","",参照!B469)</f>
        <v/>
      </c>
      <c r="AW469" s="52" t="str">
        <f>IF(参照!C469="","",参照!C469)</f>
        <v/>
      </c>
      <c r="AX469" s="52" t="str">
        <f>IF(参照!D469="","",参照!D469)</f>
        <v>メニューB</v>
      </c>
      <c r="AY469" s="52">
        <f>IF(参照!E469="","",参照!E469)</f>
        <v>4.44E-4</v>
      </c>
      <c r="AZ469" s="52" t="str">
        <f>IF(参照!F469="","",参照!F469)</f>
        <v>ひおき地域エネルギー(株)</v>
      </c>
      <c r="BA469" s="52" t="str">
        <f>IF(参照!G469="","",参照!G469)</f>
        <v>ひおき地域エネルギー(株)_メニューB</v>
      </c>
      <c r="BB469" s="52">
        <f t="shared" si="38"/>
        <v>0.44400000000000001</v>
      </c>
      <c r="BD469" s="52" t="str">
        <f>IF(参照!L469="","",参照!L469)</f>
        <v>(株)ファラデー</v>
      </c>
    </row>
    <row r="470" spans="47:56">
      <c r="AU470" s="52" t="str">
        <f>IF(参照!A470="","",参照!A470)</f>
        <v/>
      </c>
      <c r="AV470" s="52" t="str">
        <f>IF(参照!B470="","",参照!B470)</f>
        <v/>
      </c>
      <c r="AW470" s="52" t="str">
        <f>IF(参照!C470="","",参照!C470)</f>
        <v/>
      </c>
      <c r="AX470" s="52" t="str">
        <f>IF(参照!D470="","",参照!D470)</f>
        <v>メニューC(残差)</v>
      </c>
      <c r="AY470" s="52">
        <f>IF(参照!E470="","",参照!E470)</f>
        <v>4.2299999999999998E-4</v>
      </c>
      <c r="AZ470" s="52" t="str">
        <f>IF(参照!F470="","",参照!F470)</f>
        <v>ひおき地域エネルギー(株)</v>
      </c>
      <c r="BA470" s="52" t="str">
        <f>IF(参照!G470="","",参照!G470)</f>
        <v>ひおき地域エネルギー(株)_メニューC(残差)</v>
      </c>
      <c r="BB470" s="52">
        <f t="shared" si="38"/>
        <v>0.42299999999999999</v>
      </c>
      <c r="BD470" s="52" t="str">
        <f>IF(参照!L470="","",参照!L470)</f>
        <v>(株)フィット</v>
      </c>
    </row>
    <row r="471" spans="47:56">
      <c r="AU471" s="52" t="str">
        <f>IF(参照!A471="","",参照!A471)</f>
        <v/>
      </c>
      <c r="AV471" s="52" t="str">
        <f>IF(参照!B471="","",参照!B471)</f>
        <v/>
      </c>
      <c r="AW471" s="52" t="str">
        <f>IF(参照!C471="","",参照!C471)</f>
        <v/>
      </c>
      <c r="AX471" s="52" t="str">
        <f>IF(参照!D471="","",参照!D471)</f>
        <v>(参考値)事業者全体</v>
      </c>
      <c r="AY471" s="52">
        <f>IF(参照!E471="","",参照!E471)</f>
        <v>4.9200000000000003E-4</v>
      </c>
      <c r="AZ471" s="52" t="str">
        <f>IF(参照!F471="","",参照!F471)</f>
        <v>ひおき地域エネルギー(株)</v>
      </c>
      <c r="BA471" s="52" t="str">
        <f>IF(参照!G471="","",参照!G471)</f>
        <v>ひおき地域エネルギー(株)_(参考値)事業者全体</v>
      </c>
      <c r="BB471" s="52">
        <f t="shared" si="38"/>
        <v>0.49200000000000005</v>
      </c>
      <c r="BD471" s="52" t="str">
        <f>IF(参照!L471="","",参照!L471)</f>
        <v>フィンテックラボ協同組合</v>
      </c>
    </row>
    <row r="472" spans="47:56">
      <c r="AU472" s="52" t="str">
        <f>IF(参照!A472="","",参照!A472)</f>
        <v>A0189</v>
      </c>
      <c r="AV472" s="52" t="str">
        <f>IF(参照!B472="","",参照!B472)</f>
        <v>和歌山電力(株)</v>
      </c>
      <c r="AW472" s="52">
        <f>IF(参照!C472="","",参照!C472)</f>
        <v>4.75E-4</v>
      </c>
      <c r="AX472" s="52" t="str">
        <f>IF(参照!D472="","",参照!D472)</f>
        <v/>
      </c>
      <c r="AY472" s="52">
        <f>IF(参照!E472="","",参照!E472)</f>
        <v>5.2800000000000004E-4</v>
      </c>
      <c r="AZ472" s="52" t="str">
        <f>IF(参照!F472="","",参照!F472)</f>
        <v>和歌山電力(株)</v>
      </c>
      <c r="BA472" s="52" t="str">
        <f>IF(参照!G472="","",参照!G472)</f>
        <v>和歌山電力(株)_</v>
      </c>
      <c r="BB472" s="52">
        <f t="shared" si="38"/>
        <v>0.52800000000000002</v>
      </c>
      <c r="BD472" s="52" t="str">
        <f>IF(参照!L472="","",参照!L472)</f>
        <v>(株)フォーバルテレコム　</v>
      </c>
    </row>
    <row r="473" spans="47:56">
      <c r="AU473" s="52" t="str">
        <f>IF(参照!A473="","",参照!A473)</f>
        <v>A0190</v>
      </c>
      <c r="AV473" s="52" t="str">
        <f>IF(参照!B473="","",参照!B473)</f>
        <v>日本瓦斯(株)(旧：(株)エナジードリーム)</v>
      </c>
      <c r="AW473" s="52">
        <f>IF(参照!C473="","",参照!C473)</f>
        <v>5.04E-4</v>
      </c>
      <c r="AX473" s="52" t="str">
        <f>IF(参照!D473="","",参照!D473)</f>
        <v/>
      </c>
      <c r="AY473" s="52">
        <f>IF(参照!E473="","",参照!E473)</f>
        <v>4.8999999999999998E-4</v>
      </c>
      <c r="AZ473" s="52" t="str">
        <f>IF(参照!F473="","",参照!F473)</f>
        <v>日本瓦斯(株)(旧：(株)エナジードリーム)</v>
      </c>
      <c r="BA473" s="52" t="str">
        <f>IF(参照!G473="","",参照!G473)</f>
        <v>日本瓦斯(株)(旧：(株)エナジードリーム)_</v>
      </c>
      <c r="BB473" s="52">
        <f t="shared" si="38"/>
        <v>0.49</v>
      </c>
      <c r="BD473" s="52" t="str">
        <f>IF(参照!L473="","",参照!L473)</f>
        <v>(株)フォレストパワー</v>
      </c>
    </row>
    <row r="474" spans="47:56">
      <c r="AU474" s="52" t="str">
        <f>IF(参照!A474="","",参照!A474)</f>
        <v>A0191</v>
      </c>
      <c r="AV474" s="52" t="str">
        <f>IF(参照!B474="","",参照!B474)</f>
        <v>(株)トドック電力</v>
      </c>
      <c r="AW474" s="52">
        <f>IF(参照!C474="","",参照!C474)</f>
        <v>4.6999999999999999E-4</v>
      </c>
      <c r="AX474" s="52" t="str">
        <f>IF(参照!D474="","",参照!D474)</f>
        <v/>
      </c>
      <c r="AY474" s="52">
        <f>IF(参照!E474="","",参照!E474)</f>
        <v>3.7199999999999999E-4</v>
      </c>
      <c r="AZ474" s="52" t="str">
        <f>IF(参照!F474="","",参照!F474)</f>
        <v>(株)トドック電力</v>
      </c>
      <c r="BA474" s="52" t="str">
        <f>IF(参照!G474="","",参照!G474)</f>
        <v>(株)トドック電力_</v>
      </c>
      <c r="BB474" s="52">
        <f t="shared" si="38"/>
        <v>0.372</v>
      </c>
      <c r="BD474" s="52" t="str">
        <f>IF(参照!L474="","",参照!L474)</f>
        <v>ふかやｅパワー(株)</v>
      </c>
    </row>
    <row r="475" spans="47:56">
      <c r="AU475" s="52" t="str">
        <f>IF(参照!A475="","",参照!A475)</f>
        <v>A0193</v>
      </c>
      <c r="AV475" s="52" t="str">
        <f>IF(参照!B475="","",参照!B475)</f>
        <v>九電みらいエナジー(株)</v>
      </c>
      <c r="AW475" s="52">
        <f>IF(参照!C475="","",参照!C475)</f>
        <v>4.6999999999999999E-4</v>
      </c>
      <c r="AX475" s="52" t="str">
        <f>IF(参照!D475="","",参照!D475)</f>
        <v>メニューA</v>
      </c>
      <c r="AY475" s="52">
        <f>IF(参照!E475="","",参照!E475)</f>
        <v>0</v>
      </c>
      <c r="AZ475" s="52" t="str">
        <f>IF(参照!F475="","",参照!F475)</f>
        <v>九電みらいエナジー(株)</v>
      </c>
      <c r="BA475" s="52" t="str">
        <f>IF(参照!G475="","",参照!G475)</f>
        <v>九電みらいエナジー(株)_メニューA</v>
      </c>
      <c r="BB475" s="52">
        <f t="shared" si="38"/>
        <v>0</v>
      </c>
      <c r="BD475" s="52" t="str">
        <f>IF(参照!L475="","",参照!L475)</f>
        <v>福井電力(株)</v>
      </c>
    </row>
    <row r="476" spans="47:56">
      <c r="AU476" s="52" t="str">
        <f>IF(参照!A476="","",参照!A476)</f>
        <v/>
      </c>
      <c r="AV476" s="52" t="str">
        <f>IF(参照!B476="","",参照!B476)</f>
        <v/>
      </c>
      <c r="AW476" s="52" t="str">
        <f>IF(参照!C476="","",参照!C476)</f>
        <v/>
      </c>
      <c r="AX476" s="52" t="str">
        <f>IF(参照!D476="","",参照!D476)</f>
        <v>メニューB</v>
      </c>
      <c r="AY476" s="52">
        <f>IF(参照!E476="","",参照!E476)</f>
        <v>4.3100000000000001E-4</v>
      </c>
      <c r="AZ476" s="52" t="str">
        <f>IF(参照!F476="","",参照!F476)</f>
        <v>九電みらいエナジー(株)</v>
      </c>
      <c r="BA476" s="52" t="str">
        <f>IF(参照!G476="","",参照!G476)</f>
        <v>九電みらいエナジー(株)_メニューB</v>
      </c>
      <c r="BB476" s="52">
        <f t="shared" si="38"/>
        <v>0.43099999999999999</v>
      </c>
      <c r="BD476" s="52" t="str">
        <f>IF(参照!L476="","",参照!L476)</f>
        <v>ふくしま新電力(株)</v>
      </c>
    </row>
    <row r="477" spans="47:56">
      <c r="AU477" s="52" t="str">
        <f>IF(参照!A477="","",参照!A477)</f>
        <v/>
      </c>
      <c r="AV477" s="52" t="str">
        <f>IF(参照!B477="","",参照!B477)</f>
        <v/>
      </c>
      <c r="AW477" s="52" t="str">
        <f>IF(参照!C477="","",参照!C477)</f>
        <v/>
      </c>
      <c r="AX477" s="52" t="str">
        <f>IF(参照!D477="","",参照!D477)</f>
        <v>メニューC(残差)</v>
      </c>
      <c r="AY477" s="52">
        <f>IF(参照!E477="","",参照!E477)</f>
        <v>4.7399999999999997E-4</v>
      </c>
      <c r="AZ477" s="52" t="str">
        <f>IF(参照!F477="","",参照!F477)</f>
        <v>九電みらいエナジー(株)</v>
      </c>
      <c r="BA477" s="52" t="str">
        <f>IF(参照!G477="","",参照!G477)</f>
        <v>九電みらいエナジー(株)_メニューC(残差)</v>
      </c>
      <c r="BB477" s="52">
        <f t="shared" si="38"/>
        <v>0.47399999999999998</v>
      </c>
      <c r="BD477" s="52" t="str">
        <f>IF(参照!L477="","",参照!L477)</f>
        <v>福島フェニックス電力(株)</v>
      </c>
    </row>
    <row r="478" spans="47:56">
      <c r="AU478" s="52" t="str">
        <f>IF(参照!A478="","",参照!A478)</f>
        <v/>
      </c>
      <c r="AV478" s="52" t="str">
        <f>IF(参照!B478="","",参照!B478)</f>
        <v/>
      </c>
      <c r="AW478" s="52" t="str">
        <f>IF(参照!C478="","",参照!C478)</f>
        <v/>
      </c>
      <c r="AX478" s="52" t="str">
        <f>IF(参照!D478="","",参照!D478)</f>
        <v>(参考値)事業者全体</v>
      </c>
      <c r="AY478" s="52">
        <f>IF(参照!E478="","",参照!E478)</f>
        <v>4.7399999999999997E-4</v>
      </c>
      <c r="AZ478" s="52" t="str">
        <f>IF(参照!F478="","",参照!F478)</f>
        <v>九電みらいエナジー(株)</v>
      </c>
      <c r="BA478" s="52" t="str">
        <f>IF(参照!G478="","",参照!G478)</f>
        <v>九電みらいエナジー(株)_(参考値)事業者全体</v>
      </c>
      <c r="BB478" s="52">
        <f t="shared" si="38"/>
        <v>0.47399999999999998</v>
      </c>
      <c r="BD478" s="52" t="str">
        <f>IF(参照!L478="","",参照!L478)</f>
        <v>(株)ふくしま未来パワー</v>
      </c>
    </row>
    <row r="479" spans="47:56">
      <c r="AU479" s="52" t="str">
        <f>IF(参照!A479="","",参照!A479)</f>
        <v>A0194</v>
      </c>
      <c r="AV479" s="52" t="str">
        <f>IF(参照!B479="","",参照!B479)</f>
        <v>(株)ミツウロコヴェッセル</v>
      </c>
      <c r="AW479" s="52">
        <f>IF(参照!C479="","",参照!C479)</f>
        <v>5.2500000000000008E-4</v>
      </c>
      <c r="AX479" s="52" t="str">
        <f>IF(参照!D479="","",参照!D479)</f>
        <v/>
      </c>
      <c r="AY479" s="52">
        <f>IF(参照!E479="","",参照!E479)</f>
        <v>4.6900000000000002E-4</v>
      </c>
      <c r="AZ479" s="52" t="str">
        <f>IF(参照!F479="","",参照!F479)</f>
        <v>(株)ミツウロコヴェッセル</v>
      </c>
      <c r="BA479" s="52" t="str">
        <f>IF(参照!G479="","",参照!G479)</f>
        <v>(株)ミツウロコヴェッセル_</v>
      </c>
      <c r="BB479" s="52">
        <f t="shared" si="38"/>
        <v>0.46900000000000003</v>
      </c>
      <c r="BD479" s="52" t="str">
        <f>IF(参照!L479="","",参照!L479)</f>
        <v>ふくのしま電力(株)</v>
      </c>
    </row>
    <row r="480" spans="47:56">
      <c r="AU480" s="52" t="str">
        <f>IF(参照!A480="","",参照!A480)</f>
        <v>A0195</v>
      </c>
      <c r="AV480" s="52" t="str">
        <f>IF(参照!B480="","",参照!B480)</f>
        <v>(株)フォレストパワー</v>
      </c>
      <c r="AW480" s="52">
        <f>IF(参照!C480="","",参照!C480)</f>
        <v>3.1999999999999999E-5</v>
      </c>
      <c r="AX480" s="52" t="str">
        <f>IF(参照!D480="","",参照!D480)</f>
        <v>メニューA</v>
      </c>
      <c r="AY480" s="52">
        <f>IF(参照!E480="","",参照!E480)</f>
        <v>3.77E-4</v>
      </c>
      <c r="AZ480" s="52" t="str">
        <f>IF(参照!F480="","",参照!F480)</f>
        <v>(株)フォレストパワー</v>
      </c>
      <c r="BA480" s="52" t="str">
        <f>IF(参照!G480="","",参照!G480)</f>
        <v>(株)フォレストパワー_メニューA</v>
      </c>
      <c r="BB480" s="52">
        <f t="shared" si="38"/>
        <v>0.377</v>
      </c>
      <c r="BD480" s="52" t="str">
        <f>IF(参照!L480="","",参照!L480)</f>
        <v>福山未来エナジー(株)</v>
      </c>
    </row>
    <row r="481" spans="47:56">
      <c r="AU481" s="52" t="str">
        <f>IF(参照!A481="","",参照!A481)</f>
        <v/>
      </c>
      <c r="AV481" s="52" t="str">
        <f>IF(参照!B481="","",参照!B481)</f>
        <v/>
      </c>
      <c r="AW481" s="52" t="str">
        <f>IF(参照!C481="","",参照!C481)</f>
        <v/>
      </c>
      <c r="AX481" s="52" t="str">
        <f>IF(参照!D481="","",参照!D481)</f>
        <v>メニューB(残差)</v>
      </c>
      <c r="AY481" s="52">
        <f>IF(参照!E481="","",参照!E481)</f>
        <v>4.2999999999999999E-4</v>
      </c>
      <c r="AZ481" s="52" t="str">
        <f>IF(参照!F481="","",参照!F481)</f>
        <v>(株)フォレストパワー</v>
      </c>
      <c r="BA481" s="52" t="str">
        <f>IF(参照!G481="","",参照!G481)</f>
        <v>(株)フォレストパワー_メニューB(残差)</v>
      </c>
      <c r="BB481" s="52">
        <f t="shared" si="38"/>
        <v>0.43</v>
      </c>
      <c r="BD481" s="52" t="str">
        <f>IF(参照!L481="","",参照!L481)</f>
        <v>富士山エナジー(株)</v>
      </c>
    </row>
    <row r="482" spans="47:56">
      <c r="AU482" s="52" t="str">
        <f>IF(参照!A482="","",参照!A482)</f>
        <v/>
      </c>
      <c r="AV482" s="52" t="str">
        <f>IF(参照!B482="","",参照!B482)</f>
        <v/>
      </c>
      <c r="AW482" s="52" t="str">
        <f>IF(参照!C482="","",参照!C482)</f>
        <v/>
      </c>
      <c r="AX482" s="52" t="str">
        <f>IF(参照!D482="","",参照!D482)</f>
        <v>(参考値)事業者全体</v>
      </c>
      <c r="AY482" s="52">
        <f>IF(参照!E482="","",参照!E482)</f>
        <v>5.6899999999999995E-4</v>
      </c>
      <c r="AZ482" s="52" t="str">
        <f>IF(参照!F482="","",参照!F482)</f>
        <v>(株)フォレストパワー</v>
      </c>
      <c r="BA482" s="52" t="str">
        <f>IF(参照!G482="","",参照!G482)</f>
        <v>(株)フォレストパワー_(参考値)事業者全体</v>
      </c>
      <c r="BB482" s="52">
        <f t="shared" si="38"/>
        <v>0.56899999999999995</v>
      </c>
      <c r="BD482" s="52" t="str">
        <f>IF(参照!L482="","",参照!L482)</f>
        <v>(株)富士山電力</v>
      </c>
    </row>
    <row r="483" spans="47:56">
      <c r="AU483" s="52" t="str">
        <f>IF(参照!A483="","",参照!A483)</f>
        <v>A0196</v>
      </c>
      <c r="AV483" s="52" t="str">
        <f>IF(参照!B483="","",参照!B483)</f>
        <v>日高都市ガス(株)</v>
      </c>
      <c r="AW483" s="52">
        <f>IF(参照!C483="","",参照!C483)</f>
        <v>3.6400000000000001E-4</v>
      </c>
      <c r="AX483" s="52" t="str">
        <f>IF(参照!D483="","",参照!D483)</f>
        <v/>
      </c>
      <c r="AY483" s="52">
        <f>IF(参照!E483="","",参照!E483)</f>
        <v>3.0800000000000001E-4</v>
      </c>
      <c r="AZ483" s="52" t="str">
        <f>IF(参照!F483="","",参照!F483)</f>
        <v>日高都市ガス(株)</v>
      </c>
      <c r="BA483" s="52" t="str">
        <f>IF(参照!G483="","",参照!G483)</f>
        <v>日高都市ガス(株)_</v>
      </c>
      <c r="BB483" s="52">
        <f t="shared" si="38"/>
        <v>0.308</v>
      </c>
      <c r="BD483" s="52" t="str">
        <f>IF(参照!L483="","",参照!L483)</f>
        <v>(株)藤田商店</v>
      </c>
    </row>
    <row r="484" spans="47:56">
      <c r="AU484" s="52" t="str">
        <f>IF(参照!A484="","",参照!A484)</f>
        <v>A0197</v>
      </c>
      <c r="AV484" s="52" t="str">
        <f>IF(参照!B484="","",参照!B484)</f>
        <v>(株)アドバンテック</v>
      </c>
      <c r="AW484" s="52">
        <f>IF(参照!C484="","",参照!C484)</f>
        <v>3.8299999999999999E-4</v>
      </c>
      <c r="AX484" s="52" t="str">
        <f>IF(参照!D484="","",参照!D484)</f>
        <v>メニューA</v>
      </c>
      <c r="AY484" s="52">
        <f>IF(参照!E484="","",参照!E484)</f>
        <v>0</v>
      </c>
      <c r="AZ484" s="52" t="str">
        <f>IF(参照!F484="","",参照!F484)</f>
        <v>(株)アドバンテック</v>
      </c>
      <c r="BA484" s="52" t="str">
        <f>IF(参照!G484="","",参照!G484)</f>
        <v>(株)アドバンテック_メニューA</v>
      </c>
      <c r="BB484" s="52">
        <f t="shared" si="38"/>
        <v>0</v>
      </c>
      <c r="BD484" s="52" t="str">
        <f>IF(参照!L484="","",参照!L484)</f>
        <v>武州瓦斯(株)</v>
      </c>
    </row>
    <row r="485" spans="47:56">
      <c r="AU485" s="52" t="str">
        <f>IF(参照!A485="","",参照!A485)</f>
        <v/>
      </c>
      <c r="AV485" s="52" t="str">
        <f>IF(参照!B485="","",参照!B485)</f>
        <v/>
      </c>
      <c r="AW485" s="52" t="str">
        <f>IF(参照!C485="","",参照!C485)</f>
        <v/>
      </c>
      <c r="AX485" s="52" t="str">
        <f>IF(参照!D485="","",参照!D485)</f>
        <v>メニューB</v>
      </c>
      <c r="AY485" s="52">
        <f>IF(参照!E485="","",参照!E485)</f>
        <v>0</v>
      </c>
      <c r="AZ485" s="52" t="str">
        <f>IF(参照!F485="","",参照!F485)</f>
        <v>(株)アドバンテック</v>
      </c>
      <c r="BA485" s="52" t="str">
        <f>IF(参照!G485="","",参照!G485)</f>
        <v>(株)アドバンテック_メニューB</v>
      </c>
      <c r="BB485" s="52">
        <f t="shared" si="38"/>
        <v>0</v>
      </c>
      <c r="BD485" s="52" t="str">
        <f>IF(参照!L485="","",参照!L485)</f>
        <v>(株)フソウ・エナジー</v>
      </c>
    </row>
    <row r="486" spans="47:56">
      <c r="AU486" s="52" t="str">
        <f>IF(参照!A486="","",参照!A486)</f>
        <v/>
      </c>
      <c r="AV486" s="52" t="str">
        <f>IF(参照!B486="","",参照!B486)</f>
        <v/>
      </c>
      <c r="AW486" s="52" t="str">
        <f>IF(参照!C486="","",参照!C486)</f>
        <v/>
      </c>
      <c r="AX486" s="52" t="str">
        <f>IF(参照!D486="","",参照!D486)</f>
        <v>メニューC</v>
      </c>
      <c r="AY486" s="52">
        <f>IF(参照!E486="","",参照!E486)</f>
        <v>0</v>
      </c>
      <c r="AZ486" s="52" t="str">
        <f>IF(参照!F486="","",参照!F486)</f>
        <v>(株)アドバンテック</v>
      </c>
      <c r="BA486" s="52" t="str">
        <f>IF(参照!G486="","",参照!G486)</f>
        <v>(株)アドバンテック_メニューC</v>
      </c>
      <c r="BB486" s="52">
        <f t="shared" si="38"/>
        <v>0</v>
      </c>
      <c r="BD486" s="52" t="str">
        <f>IF(参照!L486="","",参照!L486)</f>
        <v>府中・調布まちなかエナジー(株)</v>
      </c>
    </row>
    <row r="487" spans="47:56">
      <c r="AU487" s="52" t="str">
        <f>IF(参照!A487="","",参照!A487)</f>
        <v/>
      </c>
      <c r="AV487" s="52" t="str">
        <f>IF(参照!B487="","",参照!B487)</f>
        <v/>
      </c>
      <c r="AW487" s="52" t="str">
        <f>IF(参照!C487="","",参照!C487)</f>
        <v/>
      </c>
      <c r="AX487" s="52" t="str">
        <f>IF(参照!D487="","",参照!D487)</f>
        <v>メニューD</v>
      </c>
      <c r="AY487" s="52">
        <f>IF(参照!E487="","",参照!E487)</f>
        <v>8.8400000000000002E-4</v>
      </c>
      <c r="AZ487" s="52" t="str">
        <f>IF(参照!F487="","",参照!F487)</f>
        <v>(株)アドバンテック</v>
      </c>
      <c r="BA487" s="52" t="str">
        <f>IF(参照!G487="","",参照!G487)</f>
        <v>(株)アドバンテック_メニューD</v>
      </c>
      <c r="BB487" s="52">
        <f t="shared" si="38"/>
        <v>0.88400000000000001</v>
      </c>
      <c r="BD487" s="52" t="str">
        <f>IF(参照!L487="","",参照!L487)</f>
        <v>武陽ガス(株)</v>
      </c>
    </row>
    <row r="488" spans="47:56">
      <c r="AU488" s="52" t="str">
        <f>IF(参照!A488="","",参照!A488)</f>
        <v/>
      </c>
      <c r="AV488" s="52" t="str">
        <f>IF(参照!B488="","",参照!B488)</f>
        <v/>
      </c>
      <c r="AW488" s="52" t="str">
        <f>IF(参照!C488="","",参照!C488)</f>
        <v/>
      </c>
      <c r="AX488" s="52" t="str">
        <f>IF(参照!D488="","",参照!D488)</f>
        <v>メニューE(残差)</v>
      </c>
      <c r="AY488" s="52">
        <f>IF(参照!E488="","",参照!E488)</f>
        <v>4.2000000000000004E-5</v>
      </c>
      <c r="AZ488" s="52" t="str">
        <f>IF(参照!F488="","",参照!F488)</f>
        <v>(株)アドバンテック</v>
      </c>
      <c r="BA488" s="52" t="str">
        <f>IF(参照!G488="","",参照!G488)</f>
        <v>(株)アドバンテック_メニューE(残差)</v>
      </c>
      <c r="BB488" s="52">
        <f t="shared" si="38"/>
        <v>4.2000000000000003E-2</v>
      </c>
      <c r="BD488" s="52" t="str">
        <f>IF(参照!L488="","",参照!L488)</f>
        <v>フラットエナジー(株)</v>
      </c>
    </row>
    <row r="489" spans="47:56">
      <c r="AU489" s="52" t="str">
        <f>IF(参照!A489="","",参照!A489)</f>
        <v/>
      </c>
      <c r="AV489" s="52" t="str">
        <f>IF(参照!B489="","",参照!B489)</f>
        <v/>
      </c>
      <c r="AW489" s="52" t="str">
        <f>IF(参照!C489="","",参照!C489)</f>
        <v/>
      </c>
      <c r="AX489" s="52" t="str">
        <f>IF(参照!D489="","",参照!D489)</f>
        <v>(参考値)事業者全体</v>
      </c>
      <c r="AY489" s="52">
        <f>IF(参照!E489="","",参照!E489)</f>
        <v>4.9799999999999996E-4</v>
      </c>
      <c r="AZ489" s="52" t="str">
        <f>IF(参照!F489="","",参照!F489)</f>
        <v>(株)アドバンテック</v>
      </c>
      <c r="BA489" s="52" t="str">
        <f>IF(参照!G489="","",参照!G489)</f>
        <v>(株)アドバンテック_(参考値)事業者全体</v>
      </c>
      <c r="BB489" s="52">
        <f t="shared" si="38"/>
        <v>0.49799999999999994</v>
      </c>
      <c r="BD489" s="52" t="str">
        <f>IF(参照!L489="","",参照!L489)</f>
        <v>フラワーペイメント(株)</v>
      </c>
    </row>
    <row r="490" spans="47:56">
      <c r="AU490" s="52" t="str">
        <f>IF(参照!A490="","",参照!A490)</f>
        <v>A0199</v>
      </c>
      <c r="AV490" s="52" t="str">
        <f>IF(参照!B490="","",参照!B490)</f>
        <v>ローカルエナジー(株)</v>
      </c>
      <c r="AW490" s="52">
        <f>IF(参照!C490="","",参照!C490)</f>
        <v>4.4000000000000002E-4</v>
      </c>
      <c r="AX490" s="52" t="str">
        <f>IF(参照!D490="","",参照!D490)</f>
        <v>メニューA</v>
      </c>
      <c r="AY490" s="52">
        <f>IF(参照!E490="","",参照!E490)</f>
        <v>0</v>
      </c>
      <c r="AZ490" s="52" t="str">
        <f>IF(参照!F490="","",参照!F490)</f>
        <v>ローカルエナジー(株)</v>
      </c>
      <c r="BA490" s="52" t="str">
        <f>IF(参照!G490="","",参照!G490)</f>
        <v>ローカルエナジー(株)_メニューA</v>
      </c>
      <c r="BB490" s="52">
        <f t="shared" si="38"/>
        <v>0</v>
      </c>
      <c r="BD490" s="52" t="str">
        <f>IF(参照!L490="","",参照!L490)</f>
        <v>(株)ぶんごおおのエナジー</v>
      </c>
    </row>
    <row r="491" spans="47:56">
      <c r="AU491" s="52" t="str">
        <f>IF(参照!A491="","",参照!A491)</f>
        <v/>
      </c>
      <c r="AV491" s="52" t="str">
        <f>IF(参照!B491="","",参照!B491)</f>
        <v/>
      </c>
      <c r="AW491" s="52" t="str">
        <f>IF(参照!C491="","",参照!C491)</f>
        <v/>
      </c>
      <c r="AX491" s="52" t="str">
        <f>IF(参照!D491="","",参照!D491)</f>
        <v>メニューB(残差)</v>
      </c>
      <c r="AY491" s="52">
        <f>IF(参照!E491="","",参照!E491)</f>
        <v>4.2099999999999999E-4</v>
      </c>
      <c r="AZ491" s="52" t="str">
        <f>IF(参照!F491="","",参照!F491)</f>
        <v>ローカルエナジー(株)</v>
      </c>
      <c r="BA491" s="52" t="str">
        <f>IF(参照!G491="","",参照!G491)</f>
        <v>ローカルエナジー(株)_メニューB(残差)</v>
      </c>
      <c r="BB491" s="52">
        <f t="shared" si="38"/>
        <v>0.42099999999999999</v>
      </c>
      <c r="BD491" s="52" t="str">
        <f>IF(参照!L491="","",参照!L491)</f>
        <v>(株)ホープエナジー</v>
      </c>
    </row>
    <row r="492" spans="47:56">
      <c r="AU492" s="52" t="str">
        <f>IF(参照!A492="","",参照!A492)</f>
        <v/>
      </c>
      <c r="AV492" s="52" t="str">
        <f>IF(参照!B492="","",参照!B492)</f>
        <v/>
      </c>
      <c r="AW492" s="52" t="str">
        <f>IF(参照!C492="","",参照!C492)</f>
        <v/>
      </c>
      <c r="AX492" s="52" t="str">
        <f>IF(参照!D492="","",参照!D492)</f>
        <v>(参考値)事業者全体</v>
      </c>
      <c r="AY492" s="52">
        <f>IF(参照!E492="","",参照!E492)</f>
        <v>3.19E-4</v>
      </c>
      <c r="AZ492" s="52" t="str">
        <f>IF(参照!F492="","",参照!F492)</f>
        <v>ローカルエナジー(株)</v>
      </c>
      <c r="BA492" s="52" t="str">
        <f>IF(参照!G492="","",参照!G492)</f>
        <v>ローカルエナジー(株)_(参考値)事業者全体</v>
      </c>
      <c r="BB492" s="52">
        <f t="shared" si="38"/>
        <v>0.31900000000000001</v>
      </c>
      <c r="BD492" s="52" t="str">
        <f>IF(参照!L492="","",参照!L492)</f>
        <v>ホームタウンエナジー(株)</v>
      </c>
    </row>
    <row r="493" spans="47:56">
      <c r="AU493" s="52" t="str">
        <f>IF(参照!A493="","",参照!A493)</f>
        <v>A0200</v>
      </c>
      <c r="AV493" s="52" t="str">
        <f>IF(参照!B493="","",参照!B493)</f>
        <v>エネックス(株)</v>
      </c>
      <c r="AW493" s="52">
        <f>IF(参照!C493="","",参照!C493)</f>
        <v>3.01E-4</v>
      </c>
      <c r="AX493" s="52" t="str">
        <f>IF(参照!D493="","",参照!D493)</f>
        <v>メニューA</v>
      </c>
      <c r="AY493" s="52">
        <f>IF(参照!E493="","",参照!E493)</f>
        <v>0</v>
      </c>
      <c r="AZ493" s="52" t="str">
        <f>IF(参照!F493="","",参照!F493)</f>
        <v>エネックス(株)</v>
      </c>
      <c r="BA493" s="52" t="str">
        <f>IF(参照!G493="","",参照!G493)</f>
        <v>エネックス(株)_メニューA</v>
      </c>
      <c r="BB493" s="52">
        <f t="shared" si="38"/>
        <v>0</v>
      </c>
      <c r="BD493" s="52" t="str">
        <f>IF(参照!L493="","",参照!L493)</f>
        <v>(株)ほくだん</v>
      </c>
    </row>
    <row r="494" spans="47:56">
      <c r="AU494" s="52" t="str">
        <f>IF(参照!A494="","",参照!A494)</f>
        <v/>
      </c>
      <c r="AV494" s="52" t="str">
        <f>IF(参照!B494="","",参照!B494)</f>
        <v/>
      </c>
      <c r="AW494" s="52" t="str">
        <f>IF(参照!C494="","",参照!C494)</f>
        <v/>
      </c>
      <c r="AX494" s="52" t="str">
        <f>IF(参照!D494="","",参照!D494)</f>
        <v>メニューB(残差)</v>
      </c>
      <c r="AY494" s="52">
        <f>IF(参照!E494="","",参照!E494)</f>
        <v>2.12E-4</v>
      </c>
      <c r="AZ494" s="52" t="str">
        <f>IF(参照!F494="","",参照!F494)</f>
        <v>エネックス(株)</v>
      </c>
      <c r="BA494" s="52" t="str">
        <f>IF(参照!G494="","",参照!G494)</f>
        <v>エネックス(株)_メニューB(残差)</v>
      </c>
      <c r="BB494" s="52">
        <f t="shared" si="38"/>
        <v>0.21199999999999999</v>
      </c>
      <c r="BD494" s="52" t="str">
        <f>IF(参照!L494="","",参照!L494)</f>
        <v>北陸電力ビズ・エナジーソリューション(株)</v>
      </c>
    </row>
    <row r="495" spans="47:56">
      <c r="AU495" s="52" t="str">
        <f>IF(参照!A495="","",参照!A495)</f>
        <v/>
      </c>
      <c r="AV495" s="52" t="str">
        <f>IF(参照!B495="","",参照!B495)</f>
        <v/>
      </c>
      <c r="AW495" s="52" t="str">
        <f>IF(参照!C495="","",参照!C495)</f>
        <v/>
      </c>
      <c r="AX495" s="52" t="str">
        <f>IF(参照!D495="","",参照!D495)</f>
        <v>(参考値)事業者全体</v>
      </c>
      <c r="AY495" s="52">
        <f>IF(参照!E495="","",参照!E495)</f>
        <v>2.5599999999999999E-4</v>
      </c>
      <c r="AZ495" s="52" t="str">
        <f>IF(参照!F495="","",参照!F495)</f>
        <v>エネックス(株)</v>
      </c>
      <c r="BA495" s="52" t="str">
        <f>IF(参照!G495="","",参照!G495)</f>
        <v>エネックス(株)_(参考値)事業者全体</v>
      </c>
      <c r="BB495" s="52">
        <f t="shared" si="38"/>
        <v>0.25600000000000001</v>
      </c>
      <c r="BD495" s="52" t="str">
        <f>IF(参照!L495="","",参照!L495)</f>
        <v>北海道瓦斯(株)</v>
      </c>
    </row>
    <row r="496" spans="47:56">
      <c r="AU496" s="52" t="str">
        <f>IF(参照!A496="","",参照!A496)</f>
        <v>A0203</v>
      </c>
      <c r="AV496" s="52" t="str">
        <f>IF(参照!B496="","",参照!B496)</f>
        <v>(株)レクスポート</v>
      </c>
      <c r="AW496" s="52">
        <f>IF(参照!C496="","",参照!C496)</f>
        <v>4.0999999999999999E-4</v>
      </c>
      <c r="AX496" s="52" t="str">
        <f>IF(参照!D496="","",参照!D496)</f>
        <v/>
      </c>
      <c r="AY496" s="52">
        <f>IF(参照!E496="","",参照!E496)</f>
        <v>3.5399999999999999E-4</v>
      </c>
      <c r="AZ496" s="52" t="str">
        <f>IF(参照!F496="","",参照!F496)</f>
        <v>(株)レクスポート</v>
      </c>
      <c r="BA496" s="52" t="str">
        <f>IF(参照!G496="","",参照!G496)</f>
        <v>(株)レクスポート_</v>
      </c>
      <c r="BB496" s="52">
        <f t="shared" si="38"/>
        <v>0.35399999999999998</v>
      </c>
      <c r="BD496" s="52" t="str">
        <f>IF(参照!L496="","",参照!L496)</f>
        <v>北海道電力コクリエーション(株)</v>
      </c>
    </row>
    <row r="497" spans="47:56">
      <c r="AU497" s="52" t="str">
        <f>IF(参照!A497="","",参照!A497)</f>
        <v>A0204</v>
      </c>
      <c r="AV497" s="52" t="str">
        <f>IF(参照!B497="","",参照!B497)</f>
        <v>なでしこ電力(株)</v>
      </c>
      <c r="AW497" s="52">
        <f>IF(参照!C497="","",参照!C497)</f>
        <v>3.4E-5</v>
      </c>
      <c r="AX497" s="52" t="str">
        <f>IF(参照!D497="","",参照!D497)</f>
        <v/>
      </c>
      <c r="AY497" s="52">
        <f>IF(参照!E497="","",参照!E497)</f>
        <v>4.1800000000000002E-4</v>
      </c>
      <c r="AZ497" s="52" t="str">
        <f>IF(参照!F497="","",参照!F497)</f>
        <v>なでしこ電力(株)</v>
      </c>
      <c r="BA497" s="52" t="str">
        <f>IF(参照!G497="","",参照!G497)</f>
        <v>なでしこ電力(株)_</v>
      </c>
      <c r="BB497" s="52">
        <f t="shared" si="38"/>
        <v>0.41800000000000004</v>
      </c>
      <c r="BD497" s="52" t="str">
        <f>IF(参照!L497="","",参照!L497)</f>
        <v>(株)坊っちゃん電力</v>
      </c>
    </row>
    <row r="498" spans="47:56">
      <c r="AU498" s="52" t="str">
        <f>IF(参照!A498="","",参照!A498)</f>
        <v>A0206</v>
      </c>
      <c r="AV498" s="52" t="str">
        <f>IF(参照!B498="","",参照!B498)</f>
        <v>日田グリーン電力(株)</v>
      </c>
      <c r="AW498" s="52">
        <f>IF(参照!C498="","",参照!C498)</f>
        <v>3.6999999999999998E-5</v>
      </c>
      <c r="AX498" s="52" t="str">
        <f>IF(参照!D498="","",参照!D498)</f>
        <v>メニューA</v>
      </c>
      <c r="AY498" s="52">
        <f>IF(参照!E498="","",参照!E498)</f>
        <v>0</v>
      </c>
      <c r="AZ498" s="52" t="str">
        <f>IF(参照!F498="","",参照!F498)</f>
        <v>日田グリーン電力(株)</v>
      </c>
      <c r="BA498" s="52" t="str">
        <f>IF(参照!G498="","",参照!G498)</f>
        <v>日田グリーン電力(株)_メニューA</v>
      </c>
      <c r="BB498" s="52">
        <f t="shared" si="38"/>
        <v>0</v>
      </c>
      <c r="BD498" s="52" t="str">
        <f>IF(参照!L498="","",参照!L498)</f>
        <v>穂の国とよはし電力(株)</v>
      </c>
    </row>
    <row r="499" spans="47:56">
      <c r="AU499" s="52" t="str">
        <f>IF(参照!A499="","",参照!A499)</f>
        <v/>
      </c>
      <c r="AV499" s="52" t="str">
        <f>IF(参照!B499="","",参照!B499)</f>
        <v/>
      </c>
      <c r="AW499" s="52" t="str">
        <f>IF(参照!C499="","",参照!C499)</f>
        <v/>
      </c>
      <c r="AX499" s="52" t="str">
        <f>IF(参照!D499="","",参照!D499)</f>
        <v>メニューB(残差)</v>
      </c>
      <c r="AY499" s="52">
        <f>IF(参照!E499="","",参照!E499)</f>
        <v>4.0899999999999997E-4</v>
      </c>
      <c r="AZ499" s="52" t="str">
        <f>IF(参照!F499="","",参照!F499)</f>
        <v>日田グリーン電力(株)</v>
      </c>
      <c r="BA499" s="52" t="str">
        <f>IF(参照!G499="","",参照!G499)</f>
        <v>日田グリーン電力(株)_メニューB(残差)</v>
      </c>
      <c r="BB499" s="52">
        <f t="shared" si="38"/>
        <v>0.40899999999999997</v>
      </c>
      <c r="BD499" s="52" t="str">
        <f>IF(参照!L499="","",参照!L499)</f>
        <v>本庄ガス(株)</v>
      </c>
    </row>
    <row r="500" spans="47:56">
      <c r="AU500" s="52" t="str">
        <f>IF(参照!A500="","",参照!A500)</f>
        <v/>
      </c>
      <c r="AV500" s="52" t="str">
        <f>IF(参照!B500="","",参照!B500)</f>
        <v/>
      </c>
      <c r="AW500" s="52" t="str">
        <f>IF(参照!C500="","",参照!C500)</f>
        <v/>
      </c>
      <c r="AX500" s="52" t="str">
        <f>IF(参照!D500="","",参照!D500)</f>
        <v>(参考値)事業者全体</v>
      </c>
      <c r="AY500" s="52">
        <f>IF(参照!E500="","",参照!E500)</f>
        <v>3.3600000000000004E-4</v>
      </c>
      <c r="AZ500" s="52" t="str">
        <f>IF(参照!F500="","",参照!F500)</f>
        <v>日田グリーン電力(株)</v>
      </c>
      <c r="BA500" s="52" t="str">
        <f>IF(参照!G500="","",参照!G500)</f>
        <v>日田グリーン電力(株)_(参考値)事業者全体</v>
      </c>
      <c r="BB500" s="52">
        <f t="shared" si="38"/>
        <v>0.33600000000000002</v>
      </c>
      <c r="BD500" s="52" t="str">
        <f>IF(参照!L500="","",参照!L500)</f>
        <v>(株)まち未来製作所</v>
      </c>
    </row>
    <row r="501" spans="47:56">
      <c r="AU501" s="52" t="str">
        <f>IF(参照!A501="","",参照!A501)</f>
        <v>A0207</v>
      </c>
      <c r="AV501" s="52" t="str">
        <f>IF(参照!B501="","",参照!B501)</f>
        <v>(株)津軽あっぷるパワー</v>
      </c>
      <c r="AW501" s="52">
        <f>IF(参照!C501="","",参照!C501)</f>
        <v>1.5E-5</v>
      </c>
      <c r="AX501" s="52" t="str">
        <f>IF(参照!D501="","",参照!D501)</f>
        <v/>
      </c>
      <c r="AY501" s="52">
        <f>IF(参照!E501="","",参照!E501)</f>
        <v>4.3600000000000008E-4</v>
      </c>
      <c r="AZ501" s="52" t="str">
        <f>IF(参照!F501="","",参照!F501)</f>
        <v>(株)津軽あっぷるパワー</v>
      </c>
      <c r="BA501" s="52" t="str">
        <f>IF(参照!G501="","",参照!G501)</f>
        <v>(株)津軽あっぷるパワー_</v>
      </c>
      <c r="BB501" s="52">
        <f t="shared" si="38"/>
        <v>0.43600000000000005</v>
      </c>
      <c r="BD501" s="52" t="str">
        <f>IF(参照!L501="","",参照!L501)</f>
        <v>松阪新電力(株)</v>
      </c>
    </row>
    <row r="502" spans="47:56">
      <c r="AU502" s="52" t="str">
        <f>IF(参照!A502="","",参照!A502)</f>
        <v>A0208</v>
      </c>
      <c r="AV502" s="52" t="str">
        <f>IF(参照!B502="","",参照!B502)</f>
        <v>(株)花巻銀河パワー</v>
      </c>
      <c r="AW502" s="52">
        <f>IF(参照!C502="","",参照!C502)</f>
        <v>1.2999999999999999E-5</v>
      </c>
      <c r="AX502" s="52" t="str">
        <f>IF(参照!D502="","",参照!D502)</f>
        <v/>
      </c>
      <c r="AY502" s="52">
        <f>IF(参照!E502="","",参照!E502)</f>
        <v>4.35E-4</v>
      </c>
      <c r="AZ502" s="52" t="str">
        <f>IF(参照!F502="","",参照!F502)</f>
        <v>(株)花巻銀河パワー</v>
      </c>
      <c r="BA502" s="52" t="str">
        <f>IF(参照!G502="","",参照!G502)</f>
        <v>(株)花巻銀河パワー_</v>
      </c>
      <c r="BB502" s="52">
        <f t="shared" si="38"/>
        <v>0.435</v>
      </c>
      <c r="BD502" s="52" t="str">
        <f>IF(参照!L502="","",参照!L502)</f>
        <v>松本ガス(株)</v>
      </c>
    </row>
    <row r="503" spans="47:56">
      <c r="AU503" s="52" t="str">
        <f>IF(参照!A503="","",参照!A503)</f>
        <v>A0209</v>
      </c>
      <c r="AV503" s="52" t="str">
        <f>IF(参照!B503="","",参照!B503)</f>
        <v>埼玉ガス(株)</v>
      </c>
      <c r="AW503" s="52">
        <f>IF(参照!C503="","",参照!C503)</f>
        <v>3.6400000000000001E-4</v>
      </c>
      <c r="AX503" s="52" t="str">
        <f>IF(参照!D503="","",参照!D503)</f>
        <v/>
      </c>
      <c r="AY503" s="52">
        <f>IF(参照!E503="","",参照!E503)</f>
        <v>3.0800000000000001E-4</v>
      </c>
      <c r="AZ503" s="52" t="str">
        <f>IF(参照!F503="","",参照!F503)</f>
        <v>埼玉ガス(株)</v>
      </c>
      <c r="BA503" s="52" t="str">
        <f>IF(参照!G503="","",参照!G503)</f>
        <v>埼玉ガス(株)_</v>
      </c>
      <c r="BB503" s="52">
        <f t="shared" si="38"/>
        <v>0.308</v>
      </c>
      <c r="BD503" s="52" t="str">
        <f>IF(参照!L503="","",参照!L503)</f>
        <v>真庭バイオエネルギー(株)</v>
      </c>
    </row>
    <row r="504" spans="47:56">
      <c r="AU504" s="52" t="str">
        <f>IF(参照!A504="","",参照!A504)</f>
        <v>A0210</v>
      </c>
      <c r="AV504" s="52" t="str">
        <f>IF(参照!B504="","",参照!B504)</f>
        <v>宮崎パワーライン(株)</v>
      </c>
      <c r="AW504" s="52">
        <f>IF(参照!C504="","",参照!C504)</f>
        <v>4.3000000000000002E-5</v>
      </c>
      <c r="AX504" s="52" t="str">
        <f>IF(参照!D504="","",参照!D504)</f>
        <v/>
      </c>
      <c r="AY504" s="52">
        <f>IF(参照!E504="","",参照!E504)</f>
        <v>4.15E-4</v>
      </c>
      <c r="AZ504" s="52" t="str">
        <f>IF(参照!F504="","",参照!F504)</f>
        <v>宮崎パワーライン(株)</v>
      </c>
      <c r="BA504" s="52" t="str">
        <f>IF(参照!G504="","",参照!G504)</f>
        <v>宮崎パワーライン(株)_</v>
      </c>
      <c r="BB504" s="52">
        <f t="shared" si="38"/>
        <v>0.41499999999999998</v>
      </c>
      <c r="BD504" s="52" t="str">
        <f>IF(参照!L504="","",参照!L504)</f>
        <v>(株)マルイファシリティーズ</v>
      </c>
    </row>
    <row r="505" spans="47:56">
      <c r="AU505" s="52" t="str">
        <f>IF(参照!A505="","",参照!A505)</f>
        <v>A0211</v>
      </c>
      <c r="AV505" s="52" t="str">
        <f>IF(参照!B505="","",参照!B505)</f>
        <v>(株)パワー・オプティマイザー</v>
      </c>
      <c r="AW505" s="52">
        <f>IF(参照!C505="","",参照!C505)</f>
        <v>4.7800000000000002E-4</v>
      </c>
      <c r="AX505" s="52" t="str">
        <f>IF(参照!D505="","",参照!D505)</f>
        <v/>
      </c>
      <c r="AY505" s="52">
        <f>IF(参照!E505="","",参照!E505)</f>
        <v>5.22E-4</v>
      </c>
      <c r="AZ505" s="52" t="str">
        <f>IF(参照!F505="","",参照!F505)</f>
        <v>(株)パワー・オプティマイザー</v>
      </c>
      <c r="BA505" s="52" t="str">
        <f>IF(参照!G505="","",参照!G505)</f>
        <v>(株)パワー・オプティマイザー_</v>
      </c>
      <c r="BB505" s="52">
        <f t="shared" si="38"/>
        <v>0.52200000000000002</v>
      </c>
      <c r="BD505" s="52" t="str">
        <f>IF(参照!L505="","",参照!L505)</f>
        <v>(株)丸の内電力</v>
      </c>
    </row>
    <row r="506" spans="47:56">
      <c r="AU506" s="52" t="str">
        <f>IF(参照!A506="","",参照!A506)</f>
        <v>A0213</v>
      </c>
      <c r="AV506" s="52" t="str">
        <f>IF(参照!B506="","",参照!B506)</f>
        <v>(株)Ｕ－ＰＯＷＥＲ</v>
      </c>
      <c r="AW506" s="52">
        <f>IF(参照!C506="","",参照!C506)</f>
        <v>4.6799999999999999E-4</v>
      </c>
      <c r="AX506" s="52" t="str">
        <f>IF(参照!D506="","",参照!D506)</f>
        <v/>
      </c>
      <c r="AY506" s="52">
        <f>IF(参照!E506="","",参照!E506)</f>
        <v>4.9100000000000001E-4</v>
      </c>
      <c r="AZ506" s="52" t="str">
        <f>IF(参照!F506="","",参照!F506)</f>
        <v>(株)Ｕ－ＰＯＷＥＲ</v>
      </c>
      <c r="BA506" s="52" t="str">
        <f>IF(参照!G506="","",参照!G506)</f>
        <v>(株)Ｕ－ＰＯＷＥＲ_</v>
      </c>
      <c r="BB506" s="52">
        <f t="shared" si="38"/>
        <v>0.49099999999999999</v>
      </c>
      <c r="BD506" s="52" t="str">
        <f>IF(参照!L506="","",参照!L506)</f>
        <v>丸紅伊那みらいでんき(株)</v>
      </c>
    </row>
    <row r="507" spans="47:56">
      <c r="AU507" s="52" t="str">
        <f>IF(参照!A507="","",参照!A507)</f>
        <v>A0214</v>
      </c>
      <c r="AV507" s="52" t="str">
        <f>IF(参照!B507="","",参照!B507)</f>
        <v>(株)ＴＴＳパワー</v>
      </c>
      <c r="AW507" s="52">
        <f>IF(参照!C507="","",参照!C507)</f>
        <v>4.75E-4</v>
      </c>
      <c r="AX507" s="52" t="str">
        <f>IF(参照!D507="","",参照!D507)</f>
        <v/>
      </c>
      <c r="AY507" s="52">
        <f>IF(参照!E507="","",参照!E507)</f>
        <v>4.2200000000000001E-4</v>
      </c>
      <c r="AZ507" s="52" t="str">
        <f>IF(参照!F507="","",参照!F507)</f>
        <v>(株)ＴＴＳパワー</v>
      </c>
      <c r="BA507" s="52" t="str">
        <f>IF(参照!G507="","",参照!G507)</f>
        <v>(株)ＴＴＳパワー_</v>
      </c>
      <c r="BB507" s="52">
        <f t="shared" si="38"/>
        <v>0.42199999999999999</v>
      </c>
      <c r="BD507" s="52" t="str">
        <f>IF(参照!L507="","",参照!L507)</f>
        <v>丸紅新電力(株)</v>
      </c>
    </row>
    <row r="508" spans="47:56">
      <c r="AU508" s="52" t="str">
        <f>IF(参照!A508="","",参照!A508)</f>
        <v>A0216</v>
      </c>
      <c r="AV508" s="52" t="str">
        <f>IF(参照!B508="","",参照!B508)</f>
        <v>(株)岩手ウッドパワー</v>
      </c>
      <c r="AW508" s="52" t="str">
        <f>IF(参照!C508="","",参照!C508)</f>
        <v>0.000453※</v>
      </c>
      <c r="AX508" s="52" t="str">
        <f>IF(参照!D508="","",参照!D508)</f>
        <v/>
      </c>
      <c r="AY508" s="52">
        <f>IF(参照!E508="","",参照!E508)</f>
        <v>4.5100000000000001E-4</v>
      </c>
      <c r="AZ508" s="52" t="str">
        <f>IF(参照!F508="","",参照!F508)</f>
        <v>(株)岩手ウッドパワー</v>
      </c>
      <c r="BA508" s="52" t="str">
        <f>IF(参照!G508="","",参照!G508)</f>
        <v>(株)岩手ウッドパワー_</v>
      </c>
      <c r="BB508" s="52">
        <f t="shared" si="38"/>
        <v>0.45100000000000001</v>
      </c>
      <c r="BD508" s="52" t="str">
        <f>IF(参照!L508="","",参照!L508)</f>
        <v>(株)マルヰ</v>
      </c>
    </row>
    <row r="509" spans="47:56">
      <c r="AU509" s="52" t="str">
        <f>IF(参照!A509="","",参照!A509)</f>
        <v>A0217</v>
      </c>
      <c r="AV509" s="52" t="str">
        <f>IF(参照!B509="","",参照!B509)</f>
        <v>里山パワーワークス(株)</v>
      </c>
      <c r="AW509" s="52" t="str">
        <f>IF(参照!C509="","",参照!C509)</f>
        <v>0.000453※</v>
      </c>
      <c r="AX509" s="52" t="str">
        <f>IF(参照!D509="","",参照!D509)</f>
        <v/>
      </c>
      <c r="AY509" s="52">
        <f>IF(参照!E509="","",参照!E509)</f>
        <v>4.9399999999999997E-4</v>
      </c>
      <c r="AZ509" s="52" t="str">
        <f>IF(参照!F509="","",参照!F509)</f>
        <v>里山パワーワークス(株)</v>
      </c>
      <c r="BA509" s="52" t="str">
        <f>IF(参照!G509="","",参照!G509)</f>
        <v>里山パワーワークス(株)_</v>
      </c>
      <c r="BB509" s="52">
        <f t="shared" si="38"/>
        <v>0.49399999999999999</v>
      </c>
      <c r="BD509" s="52" t="str">
        <f>IF(参照!L509="","",参照!L509)</f>
        <v>三河商事(株)</v>
      </c>
    </row>
    <row r="510" spans="47:56">
      <c r="AU510" s="52" t="str">
        <f>IF(参照!A510="","",参照!A510)</f>
        <v>A0218</v>
      </c>
      <c r="AV510" s="52" t="str">
        <f>IF(参照!B510="","",参照!B510)</f>
        <v>(株)中之条パワー</v>
      </c>
      <c r="AW510" s="52">
        <f>IF(参照!C510="","",参照!C510)</f>
        <v>3.2699999999999998E-4</v>
      </c>
      <c r="AX510" s="52" t="str">
        <f>IF(参照!D510="","",参照!D510)</f>
        <v>メニューA</v>
      </c>
      <c r="AY510" s="52">
        <f>IF(参照!E510="","",参照!E510)</f>
        <v>0</v>
      </c>
      <c r="AZ510" s="52" t="str">
        <f>IF(参照!F510="","",参照!F510)</f>
        <v>(株)中之条パワー</v>
      </c>
      <c r="BA510" s="52" t="str">
        <f>IF(参照!G510="","",参照!G510)</f>
        <v>(株)中之条パワー_メニューA</v>
      </c>
      <c r="BB510" s="52">
        <f t="shared" si="38"/>
        <v>0</v>
      </c>
      <c r="BD510" s="52" t="str">
        <f>IF(参照!L510="","",参照!L510)</f>
        <v>(株)三河の山里コミュニティパワー</v>
      </c>
    </row>
    <row r="511" spans="47:56">
      <c r="AU511" s="52" t="str">
        <f>IF(参照!A511="","",参照!A511)</f>
        <v/>
      </c>
      <c r="AV511" s="52" t="str">
        <f>IF(参照!B511="","",参照!B511)</f>
        <v/>
      </c>
      <c r="AW511" s="52" t="str">
        <f>IF(参照!C511="","",参照!C511)</f>
        <v/>
      </c>
      <c r="AX511" s="52" t="str">
        <f>IF(参照!D511="","",参照!D511)</f>
        <v>メニューB(残差)</v>
      </c>
      <c r="AY511" s="52">
        <f>IF(参照!E511="","",参照!E511)</f>
        <v>4.84E-4</v>
      </c>
      <c r="AZ511" s="52" t="str">
        <f>IF(参照!F511="","",参照!F511)</f>
        <v>(株)中之条パワー</v>
      </c>
      <c r="BA511" s="52" t="str">
        <f>IF(参照!G511="","",参照!G511)</f>
        <v>(株)中之条パワー_メニューB(残差)</v>
      </c>
      <c r="BB511" s="52">
        <f t="shared" si="38"/>
        <v>0.48399999999999999</v>
      </c>
      <c r="BD511" s="52" t="str">
        <f>IF(参照!L511="","",参照!L511)</f>
        <v>三井物産(株)</v>
      </c>
    </row>
    <row r="512" spans="47:56">
      <c r="AU512" s="52" t="str">
        <f>IF(参照!A512="","",参照!A512)</f>
        <v/>
      </c>
      <c r="AV512" s="52" t="str">
        <f>IF(参照!B512="","",参照!B512)</f>
        <v/>
      </c>
      <c r="AW512" s="52" t="str">
        <f>IF(参照!C512="","",参照!C512)</f>
        <v/>
      </c>
      <c r="AX512" s="52" t="str">
        <f>IF(参照!D512="","",参照!D512)</f>
        <v>(参考値)事業者全体</v>
      </c>
      <c r="AY512" s="52">
        <f>IF(参照!E512="","",参照!E512)</f>
        <v>4.6800000000000005E-4</v>
      </c>
      <c r="AZ512" s="52" t="str">
        <f>IF(参照!F512="","",参照!F512)</f>
        <v>(株)中之条パワー</v>
      </c>
      <c r="BA512" s="52" t="str">
        <f>IF(参照!G512="","",参照!G512)</f>
        <v>(株)中之条パワー_(参考値)事業者全体</v>
      </c>
      <c r="BB512" s="52">
        <f t="shared" si="38"/>
        <v>0.46800000000000003</v>
      </c>
      <c r="BD512" s="52" t="str">
        <f>IF(参照!L512="","",参照!L512)</f>
        <v>(株)ミツウロコヴェッセル</v>
      </c>
    </row>
    <row r="513" spans="47:56">
      <c r="AU513" s="52" t="str">
        <f>IF(参照!A513="","",参照!A513)</f>
        <v>A0220</v>
      </c>
      <c r="AV513" s="52" t="str">
        <f>IF(参照!B513="","",参照!B513)</f>
        <v>日産トレーデイング(株)</v>
      </c>
      <c r="AW513" s="52">
        <f>IF(参照!C513="","",参照!C513)</f>
        <v>5.1800000000000001E-4</v>
      </c>
      <c r="AX513" s="52" t="str">
        <f>IF(参照!D513="","",参照!D513)</f>
        <v/>
      </c>
      <c r="AY513" s="52">
        <f>IF(参照!E513="","",参照!E513)</f>
        <v>5.4699999999999996E-4</v>
      </c>
      <c r="AZ513" s="52" t="str">
        <f>IF(参照!F513="","",参照!F513)</f>
        <v>日産トレーデイング(株)</v>
      </c>
      <c r="BA513" s="52" t="str">
        <f>IF(参照!G513="","",参照!G513)</f>
        <v>日産トレーデイング(株)_</v>
      </c>
      <c r="BB513" s="52">
        <f t="shared" si="38"/>
        <v>0.54699999999999993</v>
      </c>
      <c r="BD513" s="52" t="str">
        <f>IF(参照!L513="","",参照!L513)</f>
        <v>ミツウロコグリーンエネルギー(株)</v>
      </c>
    </row>
    <row r="514" spans="47:56">
      <c r="AU514" s="52" t="str">
        <f>IF(参照!A514="","",参照!A514)</f>
        <v>A0221</v>
      </c>
      <c r="AV514" s="52" t="str">
        <f>IF(参照!B514="","",参照!B514)</f>
        <v>(株)エネウィル(旧：ＪＡＧ国際エナジー(株))</v>
      </c>
      <c r="AW514" s="52">
        <f>IF(参照!C514="","",参照!C514)</f>
        <v>4.08E-4</v>
      </c>
      <c r="AX514" s="52" t="str">
        <f>IF(参照!D514="","",参照!D514)</f>
        <v>メニューA</v>
      </c>
      <c r="AY514" s="52">
        <f>IF(参照!E514="","",参照!E514)</f>
        <v>0</v>
      </c>
      <c r="AZ514" s="52" t="str">
        <f>IF(参照!F514="","",参照!F514)</f>
        <v>(株)エネウィル(旧：ＪＡＧ国際エナジー(株))</v>
      </c>
      <c r="BA514" s="52" t="str">
        <f>IF(参照!G514="","",参照!G514)</f>
        <v>(株)エネウィル(旧：ＪＡＧ国際エナジー(株))_メニューA</v>
      </c>
      <c r="BB514" s="52">
        <f t="shared" si="38"/>
        <v>0</v>
      </c>
      <c r="BD514" s="52" t="str">
        <f>IF(参照!L514="","",参照!L514)</f>
        <v>水戸電力(株)</v>
      </c>
    </row>
    <row r="515" spans="47:56">
      <c r="AU515" s="52" t="str">
        <f>IF(参照!A515="","",参照!A515)</f>
        <v/>
      </c>
      <c r="AV515" s="52" t="str">
        <f>IF(参照!B515="","",参照!B515)</f>
        <v/>
      </c>
      <c r="AW515" s="52" t="str">
        <f>IF(参照!C515="","",参照!C515)</f>
        <v/>
      </c>
      <c r="AX515" s="52" t="str">
        <f>IF(参照!D515="","",参照!D515)</f>
        <v>メニューB(残差)</v>
      </c>
      <c r="AY515" s="52">
        <f>IF(参照!E515="","",参照!E515)</f>
        <v>5.0600000000000005E-4</v>
      </c>
      <c r="AZ515" s="52" t="str">
        <f>IF(参照!F515="","",参照!F515)</f>
        <v>(株)エネウィル(旧：ＪＡＧ国際エナジー(株))</v>
      </c>
      <c r="BA515" s="52" t="str">
        <f>IF(参照!G515="","",参照!G515)</f>
        <v>(株)エネウィル(旧：ＪＡＧ国際エナジー(株))_メニューB(残差)</v>
      </c>
      <c r="BB515" s="52">
        <f t="shared" si="38"/>
        <v>0.50600000000000001</v>
      </c>
      <c r="BD515" s="52" t="str">
        <f>IF(参照!L515="","",参照!L515)</f>
        <v>(株)みとや</v>
      </c>
    </row>
    <row r="516" spans="47:56">
      <c r="AU516" s="52" t="str">
        <f>IF(参照!A516="","",参照!A516)</f>
        <v/>
      </c>
      <c r="AV516" s="52" t="str">
        <f>IF(参照!B516="","",参照!B516)</f>
        <v/>
      </c>
      <c r="AW516" s="52" t="str">
        <f>IF(参照!C516="","",参照!C516)</f>
        <v/>
      </c>
      <c r="AX516" s="52" t="str">
        <f>IF(参照!D516="","",参照!D516)</f>
        <v>(参考値)事業者全体</v>
      </c>
      <c r="AY516" s="52">
        <f>IF(参照!E516="","",参照!E516)</f>
        <v>5.2599999999999999E-4</v>
      </c>
      <c r="AZ516" s="52" t="str">
        <f>IF(参照!F516="","",参照!F516)</f>
        <v>(株)エネウィル(旧：ＪＡＧ国際エナジー(株))</v>
      </c>
      <c r="BA516" s="52" t="str">
        <f>IF(参照!G516="","",参照!G516)</f>
        <v>(株)エネウィル(旧：ＪＡＧ国際エナジー(株))_(参考値)事業者全体</v>
      </c>
      <c r="BB516" s="52">
        <f t="shared" si="38"/>
        <v>0.52600000000000002</v>
      </c>
      <c r="BD516" s="52" t="str">
        <f>IF(参照!L516="","",参照!L516)</f>
        <v>緑屋電気(株)</v>
      </c>
    </row>
    <row r="517" spans="47:56">
      <c r="AU517" s="52" t="str">
        <f>IF(参照!A517="","",参照!A517)</f>
        <v>A0222</v>
      </c>
      <c r="AV517" s="52" t="str">
        <f>IF(参照!B517="","",参照!B517)</f>
        <v>Ｎｅｘｔ　Ｐｏｗｅｒ(株)</v>
      </c>
      <c r="AW517" s="52">
        <f>IF(参照!C517="","",参照!C517)</f>
        <v>7.2099999999999996E-4</v>
      </c>
      <c r="AX517" s="52" t="str">
        <f>IF(参照!D517="","",参照!D517)</f>
        <v/>
      </c>
      <c r="AY517" s="52">
        <f>IF(参照!E517="","",参照!E517)</f>
        <v>7.0899999999999999E-4</v>
      </c>
      <c r="AZ517" s="52" t="str">
        <f>IF(参照!F517="","",参照!F517)</f>
        <v>Ｎｅｘｔ　Ｐｏｗｅｒ(株)</v>
      </c>
      <c r="BA517" s="52" t="str">
        <f>IF(参照!G517="","",参照!G517)</f>
        <v>Ｎｅｘｔ　Ｐｏｗｅｒ(株)_</v>
      </c>
      <c r="BB517" s="52">
        <f t="shared" ref="BB517:BB580" si="39">AY517*1000</f>
        <v>0.70899999999999996</v>
      </c>
      <c r="BD517" s="52" t="str">
        <f>IF(参照!L517="","",参照!L517)</f>
        <v>(株)ミナサポ</v>
      </c>
    </row>
    <row r="518" spans="47:56">
      <c r="AU518" s="52" t="str">
        <f>IF(参照!A518="","",参照!A518)</f>
        <v>A0223</v>
      </c>
      <c r="AV518" s="52" t="str">
        <f>IF(参照!B518="","",参照!B518)</f>
        <v>伊藤忠エネクスホームライフ西日本(株)</v>
      </c>
      <c r="AW518" s="52">
        <f>IF(参照!C518="","",参照!C518)</f>
        <v>4.6900000000000002E-4</v>
      </c>
      <c r="AX518" s="52" t="str">
        <f>IF(参照!D518="","",参照!D518)</f>
        <v/>
      </c>
      <c r="AY518" s="52">
        <f>IF(参照!E518="","",参照!E518)</f>
        <v>4.1300000000000001E-4</v>
      </c>
      <c r="AZ518" s="52" t="str">
        <f>IF(参照!F518="","",参照!F518)</f>
        <v>伊藤忠エネクスホームライフ西日本(株)</v>
      </c>
      <c r="BA518" s="52" t="str">
        <f>IF(参照!G518="","",参照!G518)</f>
        <v>伊藤忠エネクスホームライフ西日本(株)_</v>
      </c>
      <c r="BB518" s="52">
        <f t="shared" si="39"/>
        <v>0.41300000000000003</v>
      </c>
      <c r="BD518" s="52" t="str">
        <f>IF(参照!L518="","",参照!L518)</f>
        <v>みなとみらい電力(株)</v>
      </c>
    </row>
    <row r="519" spans="47:56">
      <c r="AU519" s="52" t="str">
        <f>IF(参照!A519="","",参照!A519)</f>
        <v>A0226</v>
      </c>
      <c r="AV519" s="52" t="str">
        <f>IF(参照!B519="","",参照!B519)</f>
        <v>グリーナ(株)</v>
      </c>
      <c r="AW519" s="52">
        <f>IF(参照!C519="","",参照!C519)</f>
        <v>4.44E-4</v>
      </c>
      <c r="AX519" s="52" t="str">
        <f>IF(参照!D519="","",参照!D519)</f>
        <v>メニューA</v>
      </c>
      <c r="AY519" s="52">
        <f>IF(参照!E519="","",参照!E519)</f>
        <v>0</v>
      </c>
      <c r="AZ519" s="52" t="str">
        <f>IF(参照!F519="","",参照!F519)</f>
        <v>グリーナ(株)</v>
      </c>
      <c r="BA519" s="52" t="str">
        <f>IF(参照!G519="","",参照!G519)</f>
        <v>グリーナ(株)_メニューA</v>
      </c>
      <c r="BB519" s="52">
        <f t="shared" si="39"/>
        <v>0</v>
      </c>
      <c r="BD519" s="52" t="str">
        <f>IF(参照!L519="","",参照!L519)</f>
        <v>みの市民エネルギー(株)</v>
      </c>
    </row>
    <row r="520" spans="47:56">
      <c r="AU520" s="52" t="str">
        <f>IF(参照!A520="","",参照!A520)</f>
        <v/>
      </c>
      <c r="AV520" s="52" t="str">
        <f>IF(参照!B520="","",参照!B520)</f>
        <v/>
      </c>
      <c r="AW520" s="52" t="str">
        <f>IF(参照!C520="","",参照!C520)</f>
        <v/>
      </c>
      <c r="AX520" s="52" t="str">
        <f>IF(参照!D520="","",参照!D520)</f>
        <v>メニューB</v>
      </c>
      <c r="AY520" s="52">
        <f>IF(参照!E520="","",参照!E520)</f>
        <v>0</v>
      </c>
      <c r="AZ520" s="52" t="str">
        <f>IF(参照!F520="","",参照!F520)</f>
        <v>グリーナ(株)</v>
      </c>
      <c r="BA520" s="52" t="str">
        <f>IF(参照!G520="","",参照!G520)</f>
        <v>グリーナ(株)_メニューB</v>
      </c>
      <c r="BB520" s="52">
        <f t="shared" si="39"/>
        <v>0</v>
      </c>
      <c r="BD520" s="52" t="str">
        <f>IF(参照!L520="","",参照!L520)</f>
        <v>(株)美作国電力</v>
      </c>
    </row>
    <row r="521" spans="47:56">
      <c r="AU521" s="52" t="str">
        <f>IF(参照!A521="","",参照!A521)</f>
        <v/>
      </c>
      <c r="AV521" s="52" t="str">
        <f>IF(参照!B521="","",参照!B521)</f>
        <v/>
      </c>
      <c r="AW521" s="52" t="str">
        <f>IF(参照!C521="","",参照!C521)</f>
        <v/>
      </c>
      <c r="AX521" s="52" t="str">
        <f>IF(参照!D521="","",参照!D521)</f>
        <v>メニューC(残差)</v>
      </c>
      <c r="AY521" s="52">
        <f>IF(参照!E521="","",参照!E521)</f>
        <v>0</v>
      </c>
      <c r="AZ521" s="52" t="str">
        <f>IF(参照!F521="","",参照!F521)</f>
        <v>グリーナ(株)</v>
      </c>
      <c r="BA521" s="52" t="str">
        <f>IF(参照!G521="","",参照!G521)</f>
        <v>グリーナ(株)_メニューC(残差)</v>
      </c>
      <c r="BB521" s="52">
        <f t="shared" si="39"/>
        <v>0</v>
      </c>
      <c r="BD521" s="52" t="str">
        <f>IF(参照!L521="","",参照!L521)</f>
        <v>(株)宮交シティ</v>
      </c>
    </row>
    <row r="522" spans="47:56">
      <c r="AU522" s="52" t="str">
        <f>IF(参照!A522="","",参照!A522)</f>
        <v/>
      </c>
      <c r="AV522" s="52" t="str">
        <f>IF(参照!B522="","",参照!B522)</f>
        <v/>
      </c>
      <c r="AW522" s="52" t="str">
        <f>IF(参照!C522="","",参照!C522)</f>
        <v/>
      </c>
      <c r="AX522" s="52" t="str">
        <f>IF(参照!D522="","",参照!D522)</f>
        <v>(参考値)事業者全体</v>
      </c>
      <c r="AY522" s="52">
        <f>IF(参照!E522="","",参照!E522)</f>
        <v>0</v>
      </c>
      <c r="AZ522" s="52" t="str">
        <f>IF(参照!F522="","",参照!F522)</f>
        <v>グリーナ(株)</v>
      </c>
      <c r="BA522" s="52" t="str">
        <f>IF(参照!G522="","",参照!G522)</f>
        <v>グリーナ(株)_(参考値)事業者全体</v>
      </c>
      <c r="BB522" s="52">
        <f t="shared" si="39"/>
        <v>0</v>
      </c>
      <c r="BD522" s="52" t="str">
        <f>IF(参照!L522="","",参照!L522)</f>
        <v>宮古新電力(株)</v>
      </c>
    </row>
    <row r="523" spans="47:56">
      <c r="AU523" s="52" t="str">
        <f>IF(参照!A523="","",参照!A523)</f>
        <v>A0227</v>
      </c>
      <c r="AV523" s="52" t="str">
        <f>IF(参照!B523="","",参照!B523)</f>
        <v>はりま電力(株)</v>
      </c>
      <c r="AW523" s="52">
        <f>IF(参照!C523="","",参照!C523)</f>
        <v>4.95E-4</v>
      </c>
      <c r="AX523" s="52" t="str">
        <f>IF(参照!D523="","",参照!D523)</f>
        <v/>
      </c>
      <c r="AY523" s="52">
        <f>IF(参照!E523="","",参照!E523)</f>
        <v>5.2599999999999999E-4</v>
      </c>
      <c r="AZ523" s="52" t="str">
        <f>IF(参照!F523="","",参照!F523)</f>
        <v>はりま電力(株)</v>
      </c>
      <c r="BA523" s="52" t="str">
        <f>IF(参照!G523="","",参照!G523)</f>
        <v>はりま電力(株)_</v>
      </c>
      <c r="BB523" s="52">
        <f t="shared" si="39"/>
        <v>0.52600000000000002</v>
      </c>
      <c r="BD523" s="52" t="str">
        <f>IF(参照!L523="","",参照!L523)</f>
        <v>(株)宮崎ガスリビング</v>
      </c>
    </row>
    <row r="524" spans="47:56">
      <c r="AU524" s="52" t="str">
        <f>IF(参照!A524="","",参照!A524)</f>
        <v>A0228</v>
      </c>
      <c r="AV524" s="52" t="str">
        <f>IF(参照!B524="","",参照!B524)</f>
        <v>(株)浜松新電力</v>
      </c>
      <c r="AW524" s="52">
        <f>IF(参照!C524="","",参照!C524)</f>
        <v>4.5000000000000003E-5</v>
      </c>
      <c r="AX524" s="52" t="str">
        <f>IF(参照!D524="","",参照!D524)</f>
        <v/>
      </c>
      <c r="AY524" s="52">
        <f>IF(参照!E524="","",参照!E524)</f>
        <v>5.0100000000000003E-4</v>
      </c>
      <c r="AZ524" s="52" t="str">
        <f>IF(参照!F524="","",参照!F524)</f>
        <v>(株)浜松新電力</v>
      </c>
      <c r="BA524" s="52" t="str">
        <f>IF(参照!G524="","",参照!G524)</f>
        <v>(株)浜松新電力_</v>
      </c>
      <c r="BB524" s="52">
        <f t="shared" si="39"/>
        <v>0.501</v>
      </c>
      <c r="BD524" s="52" t="str">
        <f>IF(参照!L524="","",参照!L524)</f>
        <v>宮崎電力(株)</v>
      </c>
    </row>
    <row r="525" spans="47:56">
      <c r="AU525" s="52" t="str">
        <f>IF(参照!A525="","",参照!A525)</f>
        <v>A0229</v>
      </c>
      <c r="AV525" s="52" t="str">
        <f>IF(参照!B525="","",参照!B525)</f>
        <v>ゼロワットパワー(株)</v>
      </c>
      <c r="AW525" s="52">
        <f>IF(参照!C525="","",参照!C525)</f>
        <v>2.5000000000000001E-5</v>
      </c>
      <c r="AX525" s="52" t="str">
        <f>IF(参照!D525="","",参照!D525)</f>
        <v>メニューA</v>
      </c>
      <c r="AY525" s="52">
        <f>IF(参照!E525="","",参照!E525)</f>
        <v>0</v>
      </c>
      <c r="AZ525" s="52" t="str">
        <f>IF(参照!F525="","",参照!F525)</f>
        <v>ゼロワットパワー(株)</v>
      </c>
      <c r="BA525" s="52" t="str">
        <f>IF(参照!G525="","",参照!G525)</f>
        <v>ゼロワットパワー(株)_メニューA</v>
      </c>
      <c r="BB525" s="52">
        <f t="shared" si="39"/>
        <v>0</v>
      </c>
      <c r="BD525" s="52" t="str">
        <f>IF(参照!L525="","",参照!L525)</f>
        <v>宮崎パワーライン(株)</v>
      </c>
    </row>
    <row r="526" spans="47:56">
      <c r="AU526" s="52" t="str">
        <f>IF(参照!A526="","",参照!A526)</f>
        <v>A0230</v>
      </c>
      <c r="AV526" s="52" t="str">
        <f>IF(参照!B526="","",参照!B526)</f>
        <v>アストマックス(株)</v>
      </c>
      <c r="AW526" s="52" t="str">
        <f>IF(参照!C526="","",参照!C526)</f>
        <v>0.000453※</v>
      </c>
      <c r="AX526" s="52" t="str">
        <f>IF(参照!D526="","",参照!D526)</f>
        <v/>
      </c>
      <c r="AY526" s="52">
        <f>IF(参照!E526="","",参照!E526)</f>
        <v>4.5300000000000001E-4</v>
      </c>
      <c r="AZ526" s="52" t="str">
        <f>IF(参照!F526="","",参照!F526)</f>
        <v>アストマックス(株)</v>
      </c>
      <c r="BA526" s="52" t="str">
        <f>IF(参照!G526="","",参照!G526)</f>
        <v>アストマックス(株)_</v>
      </c>
      <c r="BB526" s="52">
        <f t="shared" si="39"/>
        <v>0.45300000000000001</v>
      </c>
      <c r="BD526" s="52" t="str">
        <f>IF(参照!L526="","",参照!L526)</f>
        <v>みやまスマートエネルギー(株)</v>
      </c>
    </row>
    <row r="527" spans="47:56">
      <c r="AU527" s="52" t="str">
        <f>IF(参照!A527="","",参照!A527)</f>
        <v>A0231</v>
      </c>
      <c r="AV527" s="52" t="str">
        <f>IF(参照!B527="","",参照!B527)</f>
        <v>(株)やまがた新電力</v>
      </c>
      <c r="AW527" s="52">
        <f>IF(参照!C527="","",参照!C527)</f>
        <v>6.0000000000000002E-6</v>
      </c>
      <c r="AX527" s="52" t="str">
        <f>IF(参照!D527="","",参照!D527)</f>
        <v>メニューA</v>
      </c>
      <c r="AY527" s="52">
        <f>IF(参照!E527="","",参照!E527)</f>
        <v>0</v>
      </c>
      <c r="AZ527" s="52" t="str">
        <f>IF(参照!F527="","",参照!F527)</f>
        <v>(株)やまがた新電力</v>
      </c>
      <c r="BA527" s="52" t="str">
        <f>IF(参照!G527="","",参照!G527)</f>
        <v>(株)やまがた新電力_メニューA</v>
      </c>
      <c r="BB527" s="52">
        <f t="shared" si="39"/>
        <v>0</v>
      </c>
      <c r="BD527" s="52" t="str">
        <f>IF(参照!L527="","",参照!L527)</f>
        <v>みよしエナジー(株)</v>
      </c>
    </row>
    <row r="528" spans="47:56">
      <c r="AU528" s="52" t="str">
        <f>IF(参照!A528="","",参照!A528)</f>
        <v/>
      </c>
      <c r="AV528" s="52" t="str">
        <f>IF(参照!B528="","",参照!B528)</f>
        <v/>
      </c>
      <c r="AW528" s="52" t="str">
        <f>IF(参照!C528="","",参照!C528)</f>
        <v/>
      </c>
      <c r="AX528" s="52" t="str">
        <f>IF(参照!D528="","",参照!D528)</f>
        <v>メニューB(残差)</v>
      </c>
      <c r="AY528" s="52">
        <f>IF(参照!E528="","",参照!E528)</f>
        <v>6.1600000000000001E-4</v>
      </c>
      <c r="AZ528" s="52" t="str">
        <f>IF(参照!F528="","",参照!F528)</f>
        <v>(株)やまがた新電力</v>
      </c>
      <c r="BA528" s="52" t="str">
        <f>IF(参照!G528="","",参照!G528)</f>
        <v>(株)やまがた新電力_メニューB(残差)</v>
      </c>
      <c r="BB528" s="52">
        <f t="shared" si="39"/>
        <v>0.61599999999999999</v>
      </c>
      <c r="BD528" s="52" t="str">
        <f>IF(参照!L528="","",参照!L528)</f>
        <v>ミライフ(株)</v>
      </c>
    </row>
    <row r="529" spans="47:56">
      <c r="AU529" s="52" t="str">
        <f>IF(参照!A529="","",参照!A529)</f>
        <v/>
      </c>
      <c r="AV529" s="52" t="str">
        <f>IF(参照!B529="","",参照!B529)</f>
        <v/>
      </c>
      <c r="AW529" s="52" t="str">
        <f>IF(参照!C529="","",参照!C529)</f>
        <v/>
      </c>
      <c r="AX529" s="52" t="str">
        <f>IF(参照!D529="","",参照!D529)</f>
        <v>(参考値)事業者全体</v>
      </c>
      <c r="AY529" s="52">
        <f>IF(参照!E529="","",参照!E529)</f>
        <v>4.44E-4</v>
      </c>
      <c r="AZ529" s="52" t="str">
        <f>IF(参照!F529="","",参照!F529)</f>
        <v>(株)やまがた新電力</v>
      </c>
      <c r="BA529" s="52" t="str">
        <f>IF(参照!G529="","",参照!G529)</f>
        <v>(株)やまがた新電力_(参考値)事業者全体</v>
      </c>
      <c r="BB529" s="52">
        <f t="shared" si="39"/>
        <v>0.44400000000000001</v>
      </c>
      <c r="BD529" s="52" t="str">
        <f>IF(参照!L529="","",参照!L529)</f>
        <v>ミライフ東日本(株)</v>
      </c>
    </row>
    <row r="530" spans="47:56">
      <c r="AU530" s="52" t="str">
        <f>IF(参照!A530="","",参照!A530)</f>
        <v>A0232</v>
      </c>
      <c r="AV530" s="52" t="str">
        <f>IF(参照!B530="","",参照!B530)</f>
        <v>一般社団法人東松島みらいとし機構</v>
      </c>
      <c r="AW530" s="52">
        <f>IF(参照!C530="","",参照!C530)</f>
        <v>3.6299999999999999E-4</v>
      </c>
      <c r="AX530" s="52" t="str">
        <f>IF(参照!D530="","",参照!D530)</f>
        <v/>
      </c>
      <c r="AY530" s="52">
        <f>IF(参照!E530="","",参照!E530)</f>
        <v>5.5500000000000005E-4</v>
      </c>
      <c r="AZ530" s="52" t="str">
        <f>IF(参照!F530="","",参照!F530)</f>
        <v>一般社団法人東松島みらいとし機構</v>
      </c>
      <c r="BA530" s="52" t="str">
        <f>IF(参照!G530="","",参照!G530)</f>
        <v>一般社団法人東松島みらいとし機構_</v>
      </c>
      <c r="BB530" s="52">
        <f t="shared" si="39"/>
        <v>0.55500000000000005</v>
      </c>
      <c r="BD530" s="52" t="str">
        <f>IF(参照!L530="","",参照!L530)</f>
        <v>(株)明治産業</v>
      </c>
    </row>
    <row r="531" spans="47:56">
      <c r="AU531" s="52" t="str">
        <f>IF(参照!A531="","",参照!A531)</f>
        <v>A0234</v>
      </c>
      <c r="AV531" s="52" t="str">
        <f>IF(参照!B531="","",参照!B531)</f>
        <v>(株)グリーンパワー大東</v>
      </c>
      <c r="AW531" s="52">
        <f>IF(参照!C531="","",参照!C531)</f>
        <v>1.6000000000000001E-4</v>
      </c>
      <c r="AX531" s="52" t="str">
        <f>IF(参照!D531="","",参照!D531)</f>
        <v>メニューA</v>
      </c>
      <c r="AY531" s="52">
        <f>IF(参照!E531="","",参照!E531)</f>
        <v>0</v>
      </c>
      <c r="AZ531" s="52" t="str">
        <f>IF(参照!F531="","",参照!F531)</f>
        <v>(株)グリーンパワー大東</v>
      </c>
      <c r="BA531" s="52" t="str">
        <f>IF(参照!G531="","",参照!G531)</f>
        <v>(株)グリーンパワー大東_メニューA</v>
      </c>
      <c r="BB531" s="52">
        <f t="shared" si="39"/>
        <v>0</v>
      </c>
      <c r="BD531" s="52" t="str">
        <f>IF(参照!L531="","",参照!L531)</f>
        <v>名南共同エネルギー(株)</v>
      </c>
    </row>
    <row r="532" spans="47:56">
      <c r="AU532" s="52" t="str">
        <f>IF(参照!A532="","",参照!A532)</f>
        <v/>
      </c>
      <c r="AV532" s="52" t="str">
        <f>IF(参照!B532="","",参照!B532)</f>
        <v/>
      </c>
      <c r="AW532" s="52" t="str">
        <f>IF(参照!C532="","",参照!C532)</f>
        <v/>
      </c>
      <c r="AX532" s="52" t="str">
        <f>IF(参照!D532="","",参照!D532)</f>
        <v>メニューB(残差)</v>
      </c>
      <c r="AY532" s="52">
        <f>IF(参照!E532="","",参照!E532)</f>
        <v>2.0100000000000001E-4</v>
      </c>
      <c r="AZ532" s="52" t="str">
        <f>IF(参照!F532="","",参照!F532)</f>
        <v>(株)グリーンパワー大東</v>
      </c>
      <c r="BA532" s="52" t="str">
        <f>IF(参照!G532="","",参照!G532)</f>
        <v>(株)グリーンパワー大東_メニューB(残差)</v>
      </c>
      <c r="BB532" s="52">
        <f t="shared" si="39"/>
        <v>0.20100000000000001</v>
      </c>
      <c r="BD532" s="52" t="str">
        <f>IF(参照!L532="","",参照!L532)</f>
        <v>(株)メディオテック</v>
      </c>
    </row>
    <row r="533" spans="47:56">
      <c r="AU533" s="52" t="str">
        <f>IF(参照!A533="","",参照!A533)</f>
        <v/>
      </c>
      <c r="AV533" s="52" t="str">
        <f>IF(参照!B533="","",参照!B533)</f>
        <v/>
      </c>
      <c r="AW533" s="52" t="str">
        <f>IF(参照!C533="","",参照!C533)</f>
        <v/>
      </c>
      <c r="AX533" s="52" t="str">
        <f>IF(参照!D533="","",参照!D533)</f>
        <v>(参考値)事業者全体</v>
      </c>
      <c r="AY533" s="52">
        <f>IF(参照!E533="","",参照!E533)</f>
        <v>1.9600000000000002E-4</v>
      </c>
      <c r="AZ533" s="52" t="str">
        <f>IF(参照!F533="","",参照!F533)</f>
        <v>(株)グリーンパワー大東</v>
      </c>
      <c r="BA533" s="52" t="str">
        <f>IF(参照!G533="","",参照!G533)</f>
        <v>(株)グリーンパワー大東_(参考値)事業者全体</v>
      </c>
      <c r="BB533" s="52">
        <f t="shared" si="39"/>
        <v>0.19600000000000001</v>
      </c>
      <c r="BD533" s="52" t="str">
        <f>IF(参照!L533="","",参照!L533)</f>
        <v>もみじ電力(株)</v>
      </c>
    </row>
    <row r="534" spans="47:56">
      <c r="AU534" s="52" t="str">
        <f>IF(参照!A534="","",参照!A534)</f>
        <v>A0235</v>
      </c>
      <c r="AV534" s="52" t="str">
        <f>IF(参照!B534="","",参照!B534)</f>
        <v>(株)Ｋｅｎｅｓエネルギーサービス</v>
      </c>
      <c r="AW534" s="52">
        <f>IF(参照!C534="","",参照!C534)</f>
        <v>7.0500000000000001E-4</v>
      </c>
      <c r="AX534" s="52" t="str">
        <f>IF(参照!D534="","",参照!D534)</f>
        <v/>
      </c>
      <c r="AY534" s="52">
        <f>IF(参照!E534="","",参照!E534)</f>
        <v>6.9899999999999997E-4</v>
      </c>
      <c r="AZ534" s="52" t="str">
        <f>IF(参照!F534="","",参照!F534)</f>
        <v>(株)Ｋｅｎｅｓエネルギーサービス</v>
      </c>
      <c r="BA534" s="52" t="str">
        <f>IF(参照!G534="","",参照!G534)</f>
        <v>(株)Ｋｅｎｅｓエネルギーサービス_</v>
      </c>
      <c r="BB534" s="52">
        <f t="shared" si="39"/>
        <v>0.69899999999999995</v>
      </c>
      <c r="BD534" s="52" t="str">
        <f>IF(参照!L534="","",参照!L534)</f>
        <v>森の灯り(株)</v>
      </c>
    </row>
    <row r="535" spans="47:56">
      <c r="AU535" s="52" t="str">
        <f>IF(参照!A535="","",参照!A535)</f>
        <v>A0236</v>
      </c>
      <c r="AV535" s="52" t="str">
        <f>IF(参照!B535="","",参照!B535)</f>
        <v>(株)シーラパワー(旧：愛知電力(株))</v>
      </c>
      <c r="AW535" s="52">
        <f>IF(参照!C535="","",参照!C535)</f>
        <v>4.9899999999999999E-4</v>
      </c>
      <c r="AX535" s="52" t="str">
        <f>IF(参照!D535="","",参照!D535)</f>
        <v>メニューA</v>
      </c>
      <c r="AY535" s="52">
        <f>IF(参照!E535="","",参照!E535)</f>
        <v>0</v>
      </c>
      <c r="AZ535" s="52" t="str">
        <f>IF(参照!F535="","",参照!F535)</f>
        <v>(株)シーラパワー(旧：愛知電力(株))</v>
      </c>
      <c r="BA535" s="52" t="str">
        <f>IF(参照!G535="","",参照!G535)</f>
        <v>(株)シーラパワー(旧：愛知電力(株))_メニューA</v>
      </c>
      <c r="BB535" s="52">
        <f t="shared" si="39"/>
        <v>0</v>
      </c>
      <c r="BD535" s="52" t="str">
        <f>IF(参照!L535="","",参照!L535)</f>
        <v>森のエネルギー(株)</v>
      </c>
    </row>
    <row r="536" spans="47:56">
      <c r="AU536" s="52" t="str">
        <f>IF(参照!A536="","",参照!A536)</f>
        <v/>
      </c>
      <c r="AV536" s="52" t="str">
        <f>IF(参照!B536="","",参照!B536)</f>
        <v/>
      </c>
      <c r="AW536" s="52" t="str">
        <f>IF(参照!C536="","",参照!C536)</f>
        <v/>
      </c>
      <c r="AX536" s="52" t="str">
        <f>IF(参照!D536="","",参照!D536)</f>
        <v>メニューB(残差)</v>
      </c>
      <c r="AY536" s="52">
        <f>IF(参照!E536="","",参照!E536)</f>
        <v>5.4600000000000004E-4</v>
      </c>
      <c r="AZ536" s="52" t="str">
        <f>IF(参照!F536="","",参照!F536)</f>
        <v>(株)シーラパワー(旧：愛知電力(株))</v>
      </c>
      <c r="BA536" s="52" t="str">
        <f>IF(参照!G536="","",参照!G536)</f>
        <v>(株)シーラパワー(旧：愛知電力(株))_メニューB(残差)</v>
      </c>
      <c r="BB536" s="52">
        <f t="shared" si="39"/>
        <v>0.54600000000000004</v>
      </c>
      <c r="BD536" s="52" t="str">
        <f>IF(参照!L536="","",参照!L536)</f>
        <v>森の電力(株)</v>
      </c>
    </row>
    <row r="537" spans="47:56">
      <c r="AU537" s="52" t="str">
        <f>IF(参照!A537="","",参照!A537)</f>
        <v/>
      </c>
      <c r="AV537" s="52" t="str">
        <f>IF(参照!B537="","",参照!B537)</f>
        <v/>
      </c>
      <c r="AW537" s="52" t="str">
        <f>IF(参照!C537="","",参照!C537)</f>
        <v/>
      </c>
      <c r="AX537" s="52" t="str">
        <f>IF(参照!D537="","",参照!D537)</f>
        <v>(参考値)事業者全体</v>
      </c>
      <c r="AY537" s="52">
        <f>IF(参照!E537="","",参照!E537)</f>
        <v>5.1699999999999999E-4</v>
      </c>
      <c r="AZ537" s="52" t="str">
        <f>IF(参照!F537="","",参照!F537)</f>
        <v>(株)シーラパワー(旧：愛知電力(株))</v>
      </c>
      <c r="BA537" s="52" t="str">
        <f>IF(参照!G537="","",参照!G537)</f>
        <v>(株)シーラパワー(旧：愛知電力(株))_(参考値)事業者全体</v>
      </c>
      <c r="BB537" s="52">
        <f t="shared" si="39"/>
        <v>0.51700000000000002</v>
      </c>
      <c r="BD537" s="52" t="str">
        <f>IF(参照!L537="","",参照!L537)</f>
        <v>八千代エンジニヤリング(株)</v>
      </c>
    </row>
    <row r="538" spans="47:56">
      <c r="AU538" s="52" t="str">
        <f>IF(参照!A538="","",参照!A538)</f>
        <v>A0237</v>
      </c>
      <c r="AV538" s="52" t="str">
        <f>IF(参照!B538="","",参照!B538)</f>
        <v>御所野縄文電力(株)</v>
      </c>
      <c r="AW538" s="52">
        <f>IF(参照!C538="","",参照!C538)</f>
        <v>3.4E-5</v>
      </c>
      <c r="AX538" s="52" t="str">
        <f>IF(参照!D538="","",参照!D538)</f>
        <v/>
      </c>
      <c r="AY538" s="52">
        <f>IF(参照!E538="","",参照!E538)</f>
        <v>4.5199999999999998E-4</v>
      </c>
      <c r="AZ538" s="52" t="str">
        <f>IF(参照!F538="","",参照!F538)</f>
        <v>御所野縄文電力(株)</v>
      </c>
      <c r="BA538" s="52" t="str">
        <f>IF(参照!G538="","",参照!G538)</f>
        <v>御所野縄文電力(株)_</v>
      </c>
      <c r="BB538" s="52">
        <f t="shared" si="39"/>
        <v>0.45199999999999996</v>
      </c>
      <c r="BD538" s="52" t="str">
        <f>IF(参照!L538="","",参照!L538)</f>
        <v>弥富ガス協同組合</v>
      </c>
    </row>
    <row r="539" spans="47:56">
      <c r="AU539" s="52" t="str">
        <f>IF(参照!A539="","",参照!A539)</f>
        <v>A0238</v>
      </c>
      <c r="AV539" s="52" t="str">
        <f>IF(参照!B539="","",参照!B539)</f>
        <v>(株)カーボンニュートラル(旧：西多摩バイオパワー(株))</v>
      </c>
      <c r="AW539" s="52" t="str">
        <f>IF(参照!C539="","",参照!C539)</f>
        <v>0.000453※</v>
      </c>
      <c r="AX539" s="52" t="str">
        <f>IF(参照!D539="","",参照!D539)</f>
        <v/>
      </c>
      <c r="AY539" s="52">
        <f>IF(参照!E539="","",参照!E539)</f>
        <v>4.3800000000000002E-4</v>
      </c>
      <c r="AZ539" s="52" t="str">
        <f>IF(参照!F539="","",参照!F539)</f>
        <v>(株)カーボンニュートラル(旧：西多摩バイオパワー(株))</v>
      </c>
      <c r="BA539" s="52" t="str">
        <f>IF(参照!G539="","",参照!G539)</f>
        <v>(株)カーボンニュートラル(旧：西多摩バイオパワー(株))_</v>
      </c>
      <c r="BB539" s="52">
        <f t="shared" si="39"/>
        <v>0.438</v>
      </c>
      <c r="BD539" s="52" t="str">
        <f>IF(参照!L539="","",参照!L539)</f>
        <v>八幡商事(株)</v>
      </c>
    </row>
    <row r="540" spans="47:56">
      <c r="AU540" s="52" t="str">
        <f>IF(参照!A540="","",参照!A540)</f>
        <v>A0239</v>
      </c>
      <c r="AV540" s="52" t="str">
        <f>IF(参照!B540="","",参照!B540)</f>
        <v>宮古新電力(株)</v>
      </c>
      <c r="AW540" s="52">
        <f>IF(参照!C540="","",参照!C540)</f>
        <v>4.0400000000000001E-4</v>
      </c>
      <c r="AX540" s="52" t="str">
        <f>IF(参照!D540="","",参照!D540)</f>
        <v/>
      </c>
      <c r="AY540" s="52">
        <f>IF(参照!E540="","",参照!E540)</f>
        <v>3.86E-4</v>
      </c>
      <c r="AZ540" s="52" t="str">
        <f>IF(参照!F540="","",参照!F540)</f>
        <v>宮古新電力(株)</v>
      </c>
      <c r="BA540" s="52" t="str">
        <f>IF(参照!G540="","",参照!G540)</f>
        <v>宮古新電力(株)_</v>
      </c>
      <c r="BB540" s="52">
        <f t="shared" si="39"/>
        <v>0.38600000000000001</v>
      </c>
      <c r="BD540" s="52" t="str">
        <f>IF(参照!L540="","",参照!L540)</f>
        <v>(株)やまがた新電力</v>
      </c>
    </row>
    <row r="541" spans="47:56">
      <c r="AU541" s="52" t="str">
        <f>IF(参照!A541="","",参照!A541)</f>
        <v>A0240</v>
      </c>
      <c r="AV541" s="52" t="str">
        <f>IF(参照!B541="","",参照!B541)</f>
        <v>長崎地域電力(株)</v>
      </c>
      <c r="AW541" s="52">
        <f>IF(参照!C541="","",参照!C541)</f>
        <v>4.9100000000000001E-4</v>
      </c>
      <c r="AX541" s="52" t="str">
        <f>IF(参照!D541="","",参照!D541)</f>
        <v/>
      </c>
      <c r="AY541" s="52">
        <f>IF(参照!E541="","",参照!E541)</f>
        <v>4.35E-4</v>
      </c>
      <c r="AZ541" s="52" t="str">
        <f>IF(参照!F541="","",参照!F541)</f>
        <v>長崎地域電力(株)</v>
      </c>
      <c r="BA541" s="52" t="str">
        <f>IF(参照!G541="","",参照!G541)</f>
        <v>長崎地域電力(株)_</v>
      </c>
      <c r="BB541" s="52">
        <f t="shared" si="39"/>
        <v>0.435</v>
      </c>
      <c r="BD541" s="52" t="str">
        <f>IF(参照!L541="","",参照!L541)</f>
        <v>やめエネルギー(株)</v>
      </c>
    </row>
    <row r="542" spans="47:56">
      <c r="AU542" s="52" t="str">
        <f>IF(参照!A542="","",参照!A542)</f>
        <v>A0241</v>
      </c>
      <c r="AV542" s="52" t="str">
        <f>IF(参照!B542="","",参照!B542)</f>
        <v>(株)エネアーク関西</v>
      </c>
      <c r="AW542" s="52">
        <f>IF(参照!C542="","",参照!C542)</f>
        <v>4.9799999999999996E-4</v>
      </c>
      <c r="AX542" s="52" t="str">
        <f>IF(参照!D542="","",参照!D542)</f>
        <v/>
      </c>
      <c r="AY542" s="52">
        <f>IF(参照!E542="","",参照!E542)</f>
        <v>4.4200000000000001E-4</v>
      </c>
      <c r="AZ542" s="52" t="str">
        <f>IF(参照!F542="","",参照!F542)</f>
        <v>(株)エネアーク関西</v>
      </c>
      <c r="BA542" s="52" t="str">
        <f>IF(参照!G542="","",参照!G542)</f>
        <v>(株)エネアーク関西_</v>
      </c>
      <c r="BB542" s="52">
        <f t="shared" si="39"/>
        <v>0.442</v>
      </c>
      <c r="BD542" s="52" t="str">
        <f>IF(参照!L542="","",参照!L542)</f>
        <v>(株)ユーラスグリーンエナジー</v>
      </c>
    </row>
    <row r="543" spans="47:56">
      <c r="AU543" s="52" t="str">
        <f>IF(参照!A543="","",参照!A543)</f>
        <v>A0243</v>
      </c>
      <c r="AV543" s="52" t="str">
        <f>IF(参照!B543="","",参照!B543)</f>
        <v>近畿電力(株)</v>
      </c>
      <c r="AW543" s="52">
        <f>IF(参照!C543="","",参照!C543)</f>
        <v>4.8500000000000003E-4</v>
      </c>
      <c r="AX543" s="52" t="str">
        <f>IF(参照!D543="","",参照!D543)</f>
        <v/>
      </c>
      <c r="AY543" s="52">
        <f>IF(参照!E543="","",参照!E543)</f>
        <v>4.6200000000000001E-4</v>
      </c>
      <c r="AZ543" s="52" t="str">
        <f>IF(参照!F543="","",参照!F543)</f>
        <v>近畿電力(株)</v>
      </c>
      <c r="BA543" s="52" t="str">
        <f>IF(参照!G543="","",参照!G543)</f>
        <v>近畿電力(株)_</v>
      </c>
      <c r="BB543" s="52">
        <f t="shared" si="39"/>
        <v>0.46200000000000002</v>
      </c>
      <c r="BD543" s="52" t="str">
        <f>IF(参照!L543="","",参照!L543)</f>
        <v>ゆきぐに新電力(株)</v>
      </c>
    </row>
    <row r="544" spans="47:56">
      <c r="AU544" s="52" t="str">
        <f>IF(参照!A544="","",参照!A544)</f>
        <v>A0245</v>
      </c>
      <c r="AV544" s="52" t="str">
        <f>IF(参照!B544="","",参照!B544)</f>
        <v>新電力おおいた(株)</v>
      </c>
      <c r="AW544" s="52">
        <f>IF(参照!C544="","",参照!C544)</f>
        <v>4.3300000000000001E-4</v>
      </c>
      <c r="AX544" s="52" t="str">
        <f>IF(参照!D544="","",参照!D544)</f>
        <v/>
      </c>
      <c r="AY544" s="52">
        <f>IF(参照!E544="","",参照!E544)</f>
        <v>4.2000000000000002E-4</v>
      </c>
      <c r="AZ544" s="52" t="str">
        <f>IF(参照!F544="","",参照!F544)</f>
        <v>新電力おおいた(株)</v>
      </c>
      <c r="BA544" s="52" t="str">
        <f>IF(参照!G544="","",参照!G544)</f>
        <v>新電力おおいた(株)_</v>
      </c>
      <c r="BB544" s="52">
        <f t="shared" si="39"/>
        <v>0.42000000000000004</v>
      </c>
      <c r="BD544" s="52" t="str">
        <f>IF(参照!L544="","",参照!L544)</f>
        <v>(株)ユビニティー</v>
      </c>
    </row>
    <row r="545" spans="47:56">
      <c r="AU545" s="52" t="str">
        <f>IF(参照!A545="","",参照!A545)</f>
        <v>A0246</v>
      </c>
      <c r="AV545" s="52" t="str">
        <f>IF(参照!B545="","",参照!B545)</f>
        <v>(株)日本セレモニー</v>
      </c>
      <c r="AW545" s="52">
        <f>IF(参照!C545="","",参照!C545)</f>
        <v>5.0100000000000003E-4</v>
      </c>
      <c r="AX545" s="52" t="str">
        <f>IF(参照!D545="","",参照!D545)</f>
        <v/>
      </c>
      <c r="AY545" s="52">
        <f>IF(参照!E545="","",参照!E545)</f>
        <v>4.9799999999999996E-4</v>
      </c>
      <c r="AZ545" s="52" t="str">
        <f>IF(参照!F545="","",参照!F545)</f>
        <v>(株)日本セレモニー</v>
      </c>
      <c r="BA545" s="52" t="str">
        <f>IF(参照!G545="","",参照!G545)</f>
        <v>(株)日本セレモニー_</v>
      </c>
      <c r="BB545" s="52">
        <f t="shared" si="39"/>
        <v>0.49799999999999994</v>
      </c>
      <c r="BD545" s="52" t="str">
        <f>IF(参照!L545="","",参照!L545)</f>
        <v>横浜ウォーター(株)</v>
      </c>
    </row>
    <row r="546" spans="47:56">
      <c r="AU546" s="52" t="str">
        <f>IF(参照!A546="","",参照!A546)</f>
        <v>A0248</v>
      </c>
      <c r="AV546" s="52" t="str">
        <f>IF(参照!B546="","",参照!B546)</f>
        <v>(株)池見石油店</v>
      </c>
      <c r="AW546" s="52">
        <f>IF(参照!C546="","",参照!C546)</f>
        <v>5.3600000000000002E-4</v>
      </c>
      <c r="AX546" s="52" t="str">
        <f>IF(参照!D546="","",参照!D546)</f>
        <v/>
      </c>
      <c r="AY546" s="52">
        <f>IF(参照!E546="","",参照!E546)</f>
        <v>5.71E-4</v>
      </c>
      <c r="AZ546" s="52" t="str">
        <f>IF(参照!F546="","",参照!F546)</f>
        <v>(株)池見石油店</v>
      </c>
      <c r="BA546" s="52" t="str">
        <f>IF(参照!G546="","",参照!G546)</f>
        <v>(株)池見石油店_</v>
      </c>
      <c r="BB546" s="52">
        <f t="shared" si="39"/>
        <v>0.57099999999999995</v>
      </c>
      <c r="BD546" s="52" t="str">
        <f>IF(参照!L546="","",参照!L546)</f>
        <v>(株)横浜環境デザイン</v>
      </c>
    </row>
    <row r="547" spans="47:56">
      <c r="AU547" s="52" t="str">
        <f>IF(参照!A547="","",参照!A547)</f>
        <v>A0250</v>
      </c>
      <c r="AV547" s="52" t="str">
        <f>IF(参照!B547="","",参照!B547)</f>
        <v>芝浦電力(株)</v>
      </c>
      <c r="AW547" s="52">
        <f>IF(参照!C547="","",参照!C547)</f>
        <v>2.8800000000000001E-4</v>
      </c>
      <c r="AX547" s="52" t="str">
        <f>IF(参照!D547="","",参照!D547)</f>
        <v/>
      </c>
      <c r="AY547" s="52">
        <f>IF(参照!E547="","",参照!E547)</f>
        <v>4.5199999999999998E-4</v>
      </c>
      <c r="AZ547" s="52" t="str">
        <f>IF(参照!F547="","",参照!F547)</f>
        <v>芝浦電力(株)</v>
      </c>
      <c r="BA547" s="52" t="str">
        <f>IF(参照!G547="","",参照!G547)</f>
        <v>芝浦電力(株)_</v>
      </c>
      <c r="BB547" s="52">
        <f t="shared" si="39"/>
        <v>0.45199999999999996</v>
      </c>
      <c r="BD547" s="52" t="str">
        <f>IF(参照!L547="","",参照!L547)</f>
        <v>(株)吉田石油店</v>
      </c>
    </row>
    <row r="548" spans="47:56">
      <c r="AU548" s="52" t="str">
        <f>IF(参照!A548="","",参照!A548)</f>
        <v>A0253</v>
      </c>
      <c r="AV548" s="52" t="str">
        <f>IF(参照!B548="","",参照!B548)</f>
        <v>(株)地域創生ホールディングス</v>
      </c>
      <c r="AW548" s="52">
        <f>IF(参照!C548="","",参照!C548)</f>
        <v>4.84E-4</v>
      </c>
      <c r="AX548" s="52" t="str">
        <f>IF(参照!D548="","",参照!D548)</f>
        <v/>
      </c>
      <c r="AY548" s="52">
        <f>IF(参照!E548="","",参照!E548)</f>
        <v>4.7699999999999999E-4</v>
      </c>
      <c r="AZ548" s="52" t="str">
        <f>IF(参照!F548="","",参照!F548)</f>
        <v>(株)地域創生ホールディングス</v>
      </c>
      <c r="BA548" s="52" t="str">
        <f>IF(参照!G548="","",参照!G548)</f>
        <v>(株)地域創生ホールディングス_</v>
      </c>
      <c r="BB548" s="52">
        <f t="shared" si="39"/>
        <v>0.47699999999999998</v>
      </c>
      <c r="BD548" s="52" t="str">
        <f>IF(参照!L548="","",参照!L548)</f>
        <v>米子瓦斯(株)</v>
      </c>
    </row>
    <row r="549" spans="47:56">
      <c r="AU549" s="52" t="str">
        <f>IF(参照!A549="","",参照!A549)</f>
        <v>A0254</v>
      </c>
      <c r="AV549" s="52" t="str">
        <f>IF(参照!B549="","",参照!B549)</f>
        <v>スズカ電工(株)</v>
      </c>
      <c r="AW549" s="52">
        <f>IF(参照!C549="","",参照!C549)</f>
        <v>2.0799999999999999E-4</v>
      </c>
      <c r="AX549" s="52" t="str">
        <f>IF(参照!D549="","",参照!D549)</f>
        <v/>
      </c>
      <c r="AY549" s="52">
        <f>IF(参照!E549="","",参照!E549)</f>
        <v>1.9600000000000002E-4</v>
      </c>
      <c r="AZ549" s="52" t="str">
        <f>IF(参照!F549="","",参照!F549)</f>
        <v>スズカ電工(株)</v>
      </c>
      <c r="BA549" s="52" t="str">
        <f>IF(参照!G549="","",参照!G549)</f>
        <v>スズカ電工(株)_</v>
      </c>
      <c r="BB549" s="52">
        <f t="shared" si="39"/>
        <v>0.19600000000000001</v>
      </c>
      <c r="BD549" s="52" t="str">
        <f>IF(参照!L549="","",参照!L549)</f>
        <v>楽天エナジー(株)</v>
      </c>
    </row>
    <row r="550" spans="47:56">
      <c r="AU550" s="52" t="str">
        <f>IF(参照!A550="","",参照!A550)</f>
        <v>A0256</v>
      </c>
      <c r="AV550" s="52" t="str">
        <f>IF(参照!B550="","",参照!B550)</f>
        <v>(株)エーコープサービス</v>
      </c>
      <c r="AW550" s="52">
        <f>IF(参照!C550="","",参照!C550)</f>
        <v>3.1700000000000001E-4</v>
      </c>
      <c r="AX550" s="52" t="str">
        <f>IF(参照!D550="","",参照!D550)</f>
        <v/>
      </c>
      <c r="AY550" s="52">
        <f>IF(参照!E550="","",参照!E550)</f>
        <v>3.9599999999999998E-4</v>
      </c>
      <c r="AZ550" s="52" t="str">
        <f>IF(参照!F550="","",参照!F550)</f>
        <v>(株)エーコープサービス</v>
      </c>
      <c r="BA550" s="52" t="str">
        <f>IF(参照!G550="","",参照!G550)</f>
        <v>(株)エーコープサービス_</v>
      </c>
      <c r="BB550" s="52">
        <f t="shared" si="39"/>
        <v>0.39599999999999996</v>
      </c>
      <c r="BD550" s="52" t="str">
        <f>IF(参照!L550="","",参照!L550)</f>
        <v>リエスパワー(株)</v>
      </c>
    </row>
    <row r="551" spans="47:56">
      <c r="AU551" s="52" t="str">
        <f>IF(参照!A551="","",参照!A551)</f>
        <v>A0257</v>
      </c>
      <c r="AV551" s="52" t="str">
        <f>IF(参照!B551="","",参照!B551)</f>
        <v>サンリン(株)</v>
      </c>
      <c r="AW551" s="52">
        <f>IF(参照!C551="","",参照!C551)</f>
        <v>4.9700000000000005E-4</v>
      </c>
      <c r="AX551" s="52" t="str">
        <f>IF(参照!D551="","",参照!D551)</f>
        <v>メニューA</v>
      </c>
      <c r="AY551" s="52">
        <f>IF(参照!E551="","",参照!E551)</f>
        <v>0</v>
      </c>
      <c r="AZ551" s="52" t="str">
        <f>IF(参照!F551="","",参照!F551)</f>
        <v>サンリン(株)</v>
      </c>
      <c r="BA551" s="52" t="str">
        <f>IF(参照!G551="","",参照!G551)</f>
        <v>サンリン(株)_メニューA</v>
      </c>
      <c r="BB551" s="52">
        <f t="shared" si="39"/>
        <v>0</v>
      </c>
      <c r="BD551" s="52" t="str">
        <f>IF(参照!L551="","",参照!L551)</f>
        <v>リエスパワーネクスト(株)</v>
      </c>
    </row>
    <row r="552" spans="47:56">
      <c r="AU552" s="52" t="str">
        <f>IF(参照!A552="","",参照!A552)</f>
        <v/>
      </c>
      <c r="AV552" s="52" t="str">
        <f>IF(参照!B552="","",参照!B552)</f>
        <v/>
      </c>
      <c r="AW552" s="52" t="str">
        <f>IF(参照!C552="","",参照!C552)</f>
        <v/>
      </c>
      <c r="AX552" s="52" t="str">
        <f>IF(参照!D552="","",参照!D552)</f>
        <v>メニューB(残差)</v>
      </c>
      <c r="AY552" s="52">
        <f>IF(参照!E552="","",参照!E552)</f>
        <v>4.4200000000000001E-4</v>
      </c>
      <c r="AZ552" s="52" t="str">
        <f>IF(参照!F552="","",参照!F552)</f>
        <v>サンリン(株)</v>
      </c>
      <c r="BA552" s="52" t="str">
        <f>IF(参照!G552="","",参照!G552)</f>
        <v>サンリン(株)_メニューB(残差)</v>
      </c>
      <c r="BB552" s="52">
        <f t="shared" si="39"/>
        <v>0.442</v>
      </c>
      <c r="BD552" s="52" t="str">
        <f>IF(参照!L552="","",参照!L552)</f>
        <v>陸前高田しみんエネルギー(株)</v>
      </c>
    </row>
    <row r="553" spans="47:56">
      <c r="AU553" s="52" t="str">
        <f>IF(参照!A553="","",参照!A553)</f>
        <v/>
      </c>
      <c r="AV553" s="52" t="str">
        <f>IF(参照!B553="","",参照!B553)</f>
        <v/>
      </c>
      <c r="AW553" s="52" t="str">
        <f>IF(参照!C553="","",参照!C553)</f>
        <v/>
      </c>
      <c r="AX553" s="52" t="str">
        <f>IF(参照!D553="","",参照!D553)</f>
        <v>(参考値)事業者全体</v>
      </c>
      <c r="AY553" s="52">
        <f>IF(参照!E553="","",参照!E553)</f>
        <v>4.7399999999999997E-4</v>
      </c>
      <c r="AZ553" s="52" t="str">
        <f>IF(参照!F553="","",参照!F553)</f>
        <v>サンリン(株)</v>
      </c>
      <c r="BA553" s="52" t="str">
        <f>IF(参照!G553="","",参照!G553)</f>
        <v>サンリン(株)_(参考値)事業者全体</v>
      </c>
      <c r="BB553" s="52">
        <f t="shared" si="39"/>
        <v>0.47399999999999998</v>
      </c>
      <c r="BD553" s="52" t="str">
        <f>IF(参照!L553="","",参照!L553)</f>
        <v>(株)リクルート</v>
      </c>
    </row>
    <row r="554" spans="47:56">
      <c r="AU554" s="52" t="str">
        <f>IF(参照!A554="","",参照!A554)</f>
        <v>A0258</v>
      </c>
      <c r="AV554" s="52" t="str">
        <f>IF(参照!B554="","",参照!B554)</f>
        <v>(株)宮崎ガスリビング</v>
      </c>
      <c r="AW554" s="52">
        <f>IF(参照!C554="","",参照!C554)</f>
        <v>4.46E-4</v>
      </c>
      <c r="AX554" s="52" t="str">
        <f>IF(参照!D554="","",参照!D554)</f>
        <v/>
      </c>
      <c r="AY554" s="52">
        <f>IF(参照!E554="","",参照!E554)</f>
        <v>4.5300000000000001E-4</v>
      </c>
      <c r="AZ554" s="52" t="str">
        <f>IF(参照!F554="","",参照!F554)</f>
        <v>(株)宮崎ガスリビング</v>
      </c>
      <c r="BA554" s="52" t="str">
        <f>IF(参照!G554="","",参照!G554)</f>
        <v>(株)宮崎ガスリビング_</v>
      </c>
      <c r="BB554" s="52">
        <f t="shared" si="39"/>
        <v>0.45300000000000001</v>
      </c>
      <c r="BD554" s="52" t="str">
        <f>IF(参照!L554="","",参照!L554)</f>
        <v>(株)リケン工業</v>
      </c>
    </row>
    <row r="555" spans="47:56">
      <c r="AU555" s="52" t="str">
        <f>IF(参照!A555="","",参照!A555)</f>
        <v>A0259</v>
      </c>
      <c r="AV555" s="52" t="str">
        <f>IF(参照!B555="","",参照!B555)</f>
        <v>山陰エレキ・アライアンス(株)</v>
      </c>
      <c r="AW555" s="52">
        <f>IF(参照!C555="","",参照!C555)</f>
        <v>4.84E-4</v>
      </c>
      <c r="AX555" s="52" t="str">
        <f>IF(参照!D555="","",参照!D555)</f>
        <v/>
      </c>
      <c r="AY555" s="52">
        <f>IF(参照!E555="","",参照!E555)</f>
        <v>4.28E-4</v>
      </c>
      <c r="AZ555" s="52" t="str">
        <f>IF(参照!F555="","",参照!F555)</f>
        <v>山陰エレキ・アライアンス(株)</v>
      </c>
      <c r="BA555" s="52" t="str">
        <f>IF(参照!G555="","",参照!G555)</f>
        <v>山陰エレキ・アライアンス(株)_</v>
      </c>
      <c r="BB555" s="52">
        <f t="shared" si="39"/>
        <v>0.42799999999999999</v>
      </c>
      <c r="BD555" s="52" t="str">
        <f>IF(参照!L555="","",参照!L555)</f>
        <v>リコージャパン(株)</v>
      </c>
    </row>
    <row r="556" spans="47:56">
      <c r="AU556" s="52" t="str">
        <f>IF(参照!A556="","",参照!A556)</f>
        <v>A0261</v>
      </c>
      <c r="AV556" s="52" t="str">
        <f>IF(参照!B556="","",参照!B556)</f>
        <v>ミライフ東日本(株)</v>
      </c>
      <c r="AW556" s="52">
        <f>IF(参照!C556="","",参照!C556)</f>
        <v>1.3200000000000001E-4</v>
      </c>
      <c r="AX556" s="52" t="str">
        <f>IF(参照!D556="","",参照!D556)</f>
        <v/>
      </c>
      <c r="AY556" s="52">
        <f>IF(参照!E556="","",参照!E556)</f>
        <v>7.7000000000000001E-5</v>
      </c>
      <c r="AZ556" s="52" t="str">
        <f>IF(参照!F556="","",参照!F556)</f>
        <v>ミライフ東日本(株)</v>
      </c>
      <c r="BA556" s="52" t="str">
        <f>IF(参照!G556="","",参照!G556)</f>
        <v>ミライフ東日本(株)_</v>
      </c>
      <c r="BB556" s="52">
        <f t="shared" si="39"/>
        <v>7.6999999999999999E-2</v>
      </c>
      <c r="BD556" s="52" t="str">
        <f>IF(参照!L556="","",参照!L556)</f>
        <v>リストプロパティーズ(株)</v>
      </c>
    </row>
    <row r="557" spans="47:56">
      <c r="AU557" s="52" t="str">
        <f>IF(参照!A557="","",参照!A557)</f>
        <v>A0263</v>
      </c>
      <c r="AV557" s="52" t="str">
        <f>IF(参照!B557="","",参照!B557)</f>
        <v>(株)ウッドエナジー</v>
      </c>
      <c r="AW557" s="52">
        <f>IF(参照!C557="","",参照!C557)</f>
        <v>0</v>
      </c>
      <c r="AX557" s="52" t="str">
        <f>IF(参照!D557="","",参照!D557)</f>
        <v/>
      </c>
      <c r="AY557" s="52">
        <f>IF(参照!E557="","",参照!E557)</f>
        <v>4.0400000000000001E-4</v>
      </c>
      <c r="AZ557" s="52" t="str">
        <f>IF(参照!F557="","",参照!F557)</f>
        <v>(株)ウッドエナジー</v>
      </c>
      <c r="BA557" s="52" t="str">
        <f>IF(参照!G557="","",参照!G557)</f>
        <v>(株)ウッドエナジー_</v>
      </c>
      <c r="BB557" s="52">
        <f t="shared" si="39"/>
        <v>0.40400000000000003</v>
      </c>
      <c r="BD557" s="52" t="str">
        <f>IF(参照!L557="","",参照!L557)</f>
        <v>リニューアブル・ジャパン(株)(旧：(株)みらい電力)</v>
      </c>
    </row>
    <row r="558" spans="47:56">
      <c r="AU558" s="52" t="str">
        <f>IF(参照!A558="","",参照!A558)</f>
        <v>A0264</v>
      </c>
      <c r="AV558" s="52" t="str">
        <f>IF(参照!B558="","",参照!B558)</f>
        <v>山陰酸素工業(株)</v>
      </c>
      <c r="AW558" s="52">
        <f>IF(参照!C558="","",参照!C558)</f>
        <v>4.84E-4</v>
      </c>
      <c r="AX558" s="52" t="str">
        <f>IF(参照!D558="","",参照!D558)</f>
        <v/>
      </c>
      <c r="AY558" s="52">
        <f>IF(参照!E558="","",参照!E558)</f>
        <v>4.2900000000000002E-4</v>
      </c>
      <c r="AZ558" s="52" t="str">
        <f>IF(参照!F558="","",参照!F558)</f>
        <v>山陰酸素工業(株)</v>
      </c>
      <c r="BA558" s="52" t="str">
        <f>IF(参照!G558="","",参照!G558)</f>
        <v>山陰酸素工業(株)_</v>
      </c>
      <c r="BB558" s="52">
        <f t="shared" si="39"/>
        <v>0.42899999999999999</v>
      </c>
      <c r="BD558" s="52" t="str">
        <f>IF(参照!L558="","",参照!L558)</f>
        <v>(株)リミックスポイント</v>
      </c>
    </row>
    <row r="559" spans="47:56">
      <c r="AU559" s="52" t="str">
        <f>IF(参照!A559="","",参照!A559)</f>
        <v>A0265</v>
      </c>
      <c r="AV559" s="52" t="str">
        <f>IF(参照!B559="","",参照!B559)</f>
        <v>武陽ガス(株)</v>
      </c>
      <c r="AW559" s="52">
        <f>IF(参照!C559="","",参照!C559)</f>
        <v>3.6400000000000001E-4</v>
      </c>
      <c r="AX559" s="52" t="str">
        <f>IF(参照!D559="","",参照!D559)</f>
        <v/>
      </c>
      <c r="AY559" s="52">
        <f>IF(参照!E559="","",参照!E559)</f>
        <v>3.0800000000000001E-4</v>
      </c>
      <c r="AZ559" s="52" t="str">
        <f>IF(参照!F559="","",参照!F559)</f>
        <v>武陽ガス(株)</v>
      </c>
      <c r="BA559" s="52" t="str">
        <f>IF(参照!G559="","",参照!G559)</f>
        <v>武陽ガス(株)_</v>
      </c>
      <c r="BB559" s="52">
        <f t="shared" si="39"/>
        <v>0.308</v>
      </c>
      <c r="BD559" s="52" t="str">
        <f>IF(参照!L559="","",参照!L559)</f>
        <v>(株)ルーク</v>
      </c>
    </row>
    <row r="560" spans="47:56">
      <c r="AU560" s="52" t="str">
        <f>IF(参照!A560="","",参照!A560)</f>
        <v>A0267</v>
      </c>
      <c r="AV560" s="52" t="str">
        <f>IF(参照!B560="","",参照!B560)</f>
        <v>北海道電力(株)</v>
      </c>
      <c r="AW560" s="52">
        <f>IF(参照!C560="","",参照!C560)</f>
        <v>5.4900000000000001E-4</v>
      </c>
      <c r="AX560" s="52" t="str">
        <f>IF(参照!D560="","",参照!D560)</f>
        <v>メニューA</v>
      </c>
      <c r="AY560" s="52">
        <f>IF(参照!E560="","",参照!E560)</f>
        <v>0</v>
      </c>
      <c r="AZ560" s="52" t="str">
        <f>IF(参照!F560="","",参照!F560)</f>
        <v>北海道電力(株)</v>
      </c>
      <c r="BA560" s="52" t="str">
        <f>IF(参照!G560="","",参照!G560)</f>
        <v>北海道電力(株)_メニューA</v>
      </c>
      <c r="BB560" s="52">
        <f t="shared" si="39"/>
        <v>0</v>
      </c>
      <c r="BD560" s="52" t="str">
        <f>IF(参照!L560="","",参照!L560)</f>
        <v>(株)レクスポート</v>
      </c>
    </row>
    <row r="561" spans="47:56">
      <c r="AU561" s="52" t="str">
        <f>IF(参照!A561="","",参照!A561)</f>
        <v/>
      </c>
      <c r="AV561" s="52" t="str">
        <f>IF(参照!B561="","",参照!B561)</f>
        <v/>
      </c>
      <c r="AW561" s="52" t="str">
        <f>IF(参照!C561="","",参照!C561)</f>
        <v/>
      </c>
      <c r="AX561" s="52" t="str">
        <f>IF(参照!D561="","",参照!D561)</f>
        <v>メニューB</v>
      </c>
      <c r="AY561" s="52">
        <f>IF(参照!E561="","",参照!E561)</f>
        <v>0</v>
      </c>
      <c r="AZ561" s="52" t="str">
        <f>IF(参照!F561="","",参照!F561)</f>
        <v>北海道電力(株)</v>
      </c>
      <c r="BA561" s="52" t="str">
        <f>IF(参照!G561="","",参照!G561)</f>
        <v>北海道電力(株)_メニューB</v>
      </c>
      <c r="BB561" s="52">
        <f t="shared" si="39"/>
        <v>0</v>
      </c>
      <c r="BD561" s="52" t="str">
        <f>IF(参照!L561="","",参照!L561)</f>
        <v>レネックス電力合同会社</v>
      </c>
    </row>
    <row r="562" spans="47:56">
      <c r="AU562" s="52" t="str">
        <f>IF(参照!A562="","",参照!A562)</f>
        <v/>
      </c>
      <c r="AV562" s="52" t="str">
        <f>IF(参照!B562="","",参照!B562)</f>
        <v/>
      </c>
      <c r="AW562" s="52" t="str">
        <f>IF(参照!C562="","",参照!C562)</f>
        <v/>
      </c>
      <c r="AX562" s="52" t="str">
        <f>IF(参照!D562="","",参照!D562)</f>
        <v>メニューC(残差)</v>
      </c>
      <c r="AY562" s="52">
        <f>IF(参照!E562="","",参照!E562)</f>
        <v>5.3700000000000004E-4</v>
      </c>
      <c r="AZ562" s="52" t="str">
        <f>IF(参照!F562="","",参照!F562)</f>
        <v>北海道電力(株)</v>
      </c>
      <c r="BA562" s="52" t="str">
        <f>IF(参照!G562="","",参照!G562)</f>
        <v>北海道電力(株)_メニューC(残差)</v>
      </c>
      <c r="BB562" s="52">
        <f t="shared" si="39"/>
        <v>0.53700000000000003</v>
      </c>
      <c r="BD562" s="52" t="str">
        <f>IF(参照!L562="","",参照!L562)</f>
        <v>レモンガス(株)</v>
      </c>
    </row>
    <row r="563" spans="47:56">
      <c r="AU563" s="52" t="str">
        <f>IF(参照!A563="","",参照!A563)</f>
        <v/>
      </c>
      <c r="AV563" s="52" t="str">
        <f>IF(参照!B563="","",参照!B563)</f>
        <v/>
      </c>
      <c r="AW563" s="52" t="str">
        <f>IF(参照!C563="","",参照!C563)</f>
        <v/>
      </c>
      <c r="AX563" s="52" t="str">
        <f>IF(参照!D563="","",参照!D563)</f>
        <v>(参考値)事業者全体</v>
      </c>
      <c r="AY563" s="52">
        <f>IF(参照!E563="","",参照!E563)</f>
        <v>5.4900000000000001E-4</v>
      </c>
      <c r="AZ563" s="52" t="str">
        <f>IF(参照!F563="","",参照!F563)</f>
        <v>北海道電力(株)</v>
      </c>
      <c r="BA563" s="52" t="str">
        <f>IF(参照!G563="","",参照!G563)</f>
        <v>北海道電力(株)_(参考値)事業者全体</v>
      </c>
      <c r="BB563" s="52">
        <f t="shared" si="39"/>
        <v>0.54900000000000004</v>
      </c>
      <c r="BD563" s="52" t="str">
        <f>IF(参照!L563="","",参照!L563)</f>
        <v>ローカルエナジー(株)</v>
      </c>
    </row>
    <row r="564" spans="47:56">
      <c r="AU564" s="52" t="str">
        <f>IF(参照!A564="","",参照!A564)</f>
        <v>A0268</v>
      </c>
      <c r="AV564" s="52" t="str">
        <f>IF(参照!B564="","",参照!B564)</f>
        <v>東北電力(株)</v>
      </c>
      <c r="AW564" s="52">
        <f>IF(参照!C564="","",参照!C564)</f>
        <v>4.9600000000000002E-4</v>
      </c>
      <c r="AX564" s="52" t="str">
        <f>IF(参照!D564="","",参照!D564)</f>
        <v>メニューA</v>
      </c>
      <c r="AY564" s="52">
        <f>IF(参照!E564="","",参照!E564)</f>
        <v>0</v>
      </c>
      <c r="AZ564" s="52" t="str">
        <f>IF(参照!F564="","",参照!F564)</f>
        <v>東北電力(株)</v>
      </c>
      <c r="BA564" s="52" t="str">
        <f>IF(参照!G564="","",参照!G564)</f>
        <v>東北電力(株)_メニューA</v>
      </c>
      <c r="BB564" s="52">
        <f t="shared" si="39"/>
        <v>0</v>
      </c>
      <c r="BD564" s="52" t="str">
        <f>IF(参照!L564="","",参照!L564)</f>
        <v>ローカルでんき(株)</v>
      </c>
    </row>
    <row r="565" spans="47:56">
      <c r="AU565" s="52" t="str">
        <f>IF(参照!A565="","",参照!A565)</f>
        <v/>
      </c>
      <c r="AV565" s="52" t="str">
        <f>IF(参照!B565="","",参照!B565)</f>
        <v/>
      </c>
      <c r="AW565" s="52" t="str">
        <f>IF(参照!C565="","",参照!C565)</f>
        <v/>
      </c>
      <c r="AX565" s="52" t="str">
        <f>IF(参照!D565="","",参照!D565)</f>
        <v>メニューB</v>
      </c>
      <c r="AY565" s="52">
        <f>IF(参照!E565="","",参照!E565)</f>
        <v>0</v>
      </c>
      <c r="AZ565" s="52" t="str">
        <f>IF(参照!F565="","",参照!F565)</f>
        <v>東北電力(株)</v>
      </c>
      <c r="BA565" s="52" t="str">
        <f>IF(参照!G565="","",参照!G565)</f>
        <v>東北電力(株)_メニューB</v>
      </c>
      <c r="BB565" s="52">
        <f t="shared" si="39"/>
        <v>0</v>
      </c>
      <c r="BD565" s="52" t="str">
        <f>IF(参照!L565="","",参照!L565)</f>
        <v>和歌山電力(株)</v>
      </c>
    </row>
    <row r="566" spans="47:56">
      <c r="AU566" s="52" t="str">
        <f>IF(参照!A566="","",参照!A566)</f>
        <v/>
      </c>
      <c r="AV566" s="52" t="str">
        <f>IF(参照!B566="","",参照!B566)</f>
        <v/>
      </c>
      <c r="AW566" s="52" t="str">
        <f>IF(参照!C566="","",参照!C566)</f>
        <v/>
      </c>
      <c r="AX566" s="52" t="str">
        <f>IF(参照!D566="","",参照!D566)</f>
        <v>メニューC(残差)</v>
      </c>
      <c r="AY566" s="52">
        <f>IF(参照!E566="","",参照!E566)</f>
        <v>4.8799999999999999E-4</v>
      </c>
      <c r="AZ566" s="52" t="str">
        <f>IF(参照!F566="","",参照!F566)</f>
        <v>東北電力(株)</v>
      </c>
      <c r="BA566" s="52" t="str">
        <f>IF(参照!G566="","",参照!G566)</f>
        <v>東北電力(株)_メニューC(残差)</v>
      </c>
      <c r="BB566" s="52">
        <f t="shared" si="39"/>
        <v>0.48799999999999999</v>
      </c>
      <c r="BD566" s="52" t="str">
        <f>IF(参照!L566="","",参照!L566)</f>
        <v>綿半パートナーズ(株)</v>
      </c>
    </row>
    <row r="567" spans="47:56">
      <c r="AU567" s="52" t="str">
        <f>IF(参照!A567="","",参照!A567)</f>
        <v/>
      </c>
      <c r="AV567" s="52" t="str">
        <f>IF(参照!B567="","",参照!B567)</f>
        <v/>
      </c>
      <c r="AW567" s="52" t="str">
        <f>IF(参照!C567="","",参照!C567)</f>
        <v/>
      </c>
      <c r="AX567" s="52" t="str">
        <f>IF(参照!D567="","",参照!D567)</f>
        <v>(参考値)事業者全体</v>
      </c>
      <c r="AY567" s="52">
        <f>IF(参照!E567="","",参照!E567)</f>
        <v>4.57E-4</v>
      </c>
      <c r="AZ567" s="52" t="str">
        <f>IF(参照!F567="","",参照!F567)</f>
        <v>東北電力(株)</v>
      </c>
      <c r="BA567" s="52" t="str">
        <f>IF(参照!G567="","",参照!G567)</f>
        <v>東北電力(株)_(参考値)事業者全体</v>
      </c>
      <c r="BB567" s="52">
        <f t="shared" si="39"/>
        <v>0.45700000000000002</v>
      </c>
      <c r="BD567" s="52" t="str">
        <f>IF(参照!L567="","",参照!L567)</f>
        <v>ワタミエナジー(株)</v>
      </c>
    </row>
    <row r="568" spans="47:56">
      <c r="AU568" s="52" t="str">
        <f>IF(参照!A568="","",参照!A568)</f>
        <v>A0269</v>
      </c>
      <c r="AV568" s="52" t="str">
        <f>IF(参照!B568="","",参照!B568)</f>
        <v>東京電力エナジーパートナー(株)</v>
      </c>
      <c r="AW568" s="52">
        <f>IF(参照!C568="","",参照!C568)</f>
        <v>4.57E-4</v>
      </c>
      <c r="AX568" s="52" t="str">
        <f>IF(参照!D568="","",参照!D568)</f>
        <v>メニューA</v>
      </c>
      <c r="AY568" s="52">
        <f>IF(参照!E568="","",参照!E568)</f>
        <v>0</v>
      </c>
      <c r="AZ568" s="52" t="str">
        <f>IF(参照!F568="","",参照!F568)</f>
        <v>東京電力エナジーパートナー(株)</v>
      </c>
      <c r="BA568" s="52" t="str">
        <f>IF(参照!G568="","",参照!G568)</f>
        <v>東京電力エナジーパートナー(株)_メニューA</v>
      </c>
      <c r="BB568" s="52">
        <f t="shared" si="39"/>
        <v>0</v>
      </c>
      <c r="BD568" s="52" t="str">
        <f>IF(参照!L568="","",参照!L568)</f>
        <v>ワンワールドエナジー(株)(旧：(株)地方創生テクノロジーラボ)</v>
      </c>
    </row>
    <row r="569" spans="47:56">
      <c r="AU569" s="52" t="str">
        <f>IF(参照!A569="","",参照!A569)</f>
        <v/>
      </c>
      <c r="AV569" s="52" t="str">
        <f>IF(参照!B569="","",参照!B569)</f>
        <v/>
      </c>
      <c r="AW569" s="52" t="str">
        <f>IF(参照!C569="","",参照!C569)</f>
        <v/>
      </c>
      <c r="AX569" s="52" t="str">
        <f>IF(参照!D569="","",参照!D569)</f>
        <v>メニューB</v>
      </c>
      <c r="AY569" s="52">
        <f>IF(参照!E569="","",参照!E569)</f>
        <v>0</v>
      </c>
      <c r="AZ569" s="52" t="str">
        <f>IF(参照!F569="","",参照!F569)</f>
        <v>東京電力エナジーパートナー(株)</v>
      </c>
      <c r="BA569" s="52" t="str">
        <f>IF(参照!G569="","",参照!G569)</f>
        <v>東京電力エナジーパートナー(株)_メニューB</v>
      </c>
      <c r="BB569" s="52">
        <f t="shared" si="39"/>
        <v>0</v>
      </c>
      <c r="BD569" s="52" t="str">
        <f>IF(参照!L569="","",参照!L569)</f>
        <v/>
      </c>
    </row>
    <row r="570" spans="47:56">
      <c r="AU570" s="52" t="str">
        <f>IF(参照!A570="","",参照!A570)</f>
        <v/>
      </c>
      <c r="AV570" s="52" t="str">
        <f>IF(参照!B570="","",参照!B570)</f>
        <v/>
      </c>
      <c r="AW570" s="52" t="str">
        <f>IF(参照!C570="","",参照!C570)</f>
        <v/>
      </c>
      <c r="AX570" s="52" t="str">
        <f>IF(参照!D570="","",参照!D570)</f>
        <v>メニューC</v>
      </c>
      <c r="AY570" s="52">
        <f>IF(参照!E570="","",参照!E570)</f>
        <v>0</v>
      </c>
      <c r="AZ570" s="52" t="str">
        <f>IF(参照!F570="","",参照!F570)</f>
        <v>東京電力エナジーパートナー(株)</v>
      </c>
      <c r="BA570" s="52" t="str">
        <f>IF(参照!G570="","",参照!G570)</f>
        <v>東京電力エナジーパートナー(株)_メニューC</v>
      </c>
      <c r="BB570" s="52">
        <f t="shared" si="39"/>
        <v>0</v>
      </c>
      <c r="BD570" s="52" t="str">
        <f>IF(参照!L570="","",参照!L570)</f>
        <v/>
      </c>
    </row>
    <row r="571" spans="47:56">
      <c r="AU571" s="52" t="str">
        <f>IF(参照!A571="","",参照!A571)</f>
        <v/>
      </c>
      <c r="AV571" s="52" t="str">
        <f>IF(参照!B571="","",参照!B571)</f>
        <v/>
      </c>
      <c r="AW571" s="52" t="str">
        <f>IF(参照!C571="","",参照!C571)</f>
        <v/>
      </c>
      <c r="AX571" s="52" t="str">
        <f>IF(参照!D571="","",参照!D571)</f>
        <v>メニューD</v>
      </c>
      <c r="AY571" s="52">
        <f>IF(参照!E571="","",参照!E571)</f>
        <v>0</v>
      </c>
      <c r="AZ571" s="52" t="str">
        <f>IF(参照!F571="","",参照!F571)</f>
        <v>東京電力エナジーパートナー(株)</v>
      </c>
      <c r="BA571" s="52" t="str">
        <f>IF(参照!G571="","",参照!G571)</f>
        <v>東京電力エナジーパートナー(株)_メニューD</v>
      </c>
      <c r="BB571" s="52">
        <f t="shared" si="39"/>
        <v>0</v>
      </c>
      <c r="BD571" s="52" t="str">
        <f>IF(参照!L571="","",参照!L571)</f>
        <v/>
      </c>
    </row>
    <row r="572" spans="47:56">
      <c r="AU572" s="52" t="str">
        <f>IF(参照!A572="","",参照!A572)</f>
        <v/>
      </c>
      <c r="AV572" s="52" t="str">
        <f>IF(参照!B572="","",参照!B572)</f>
        <v/>
      </c>
      <c r="AW572" s="52" t="str">
        <f>IF(参照!C572="","",参照!C572)</f>
        <v/>
      </c>
      <c r="AX572" s="52" t="str">
        <f>IF(参照!D572="","",参照!D572)</f>
        <v>メニューE</v>
      </c>
      <c r="AY572" s="52">
        <f>IF(参照!E572="","",参照!E572)</f>
        <v>0</v>
      </c>
      <c r="AZ572" s="52" t="str">
        <f>IF(参照!F572="","",参照!F572)</f>
        <v>東京電力エナジーパートナー(株)</v>
      </c>
      <c r="BA572" s="52" t="str">
        <f>IF(参照!G572="","",参照!G572)</f>
        <v>東京電力エナジーパートナー(株)_メニューE</v>
      </c>
      <c r="BB572" s="52">
        <f t="shared" si="39"/>
        <v>0</v>
      </c>
      <c r="BD572" s="52" t="str">
        <f>IF(参照!L572="","",参照!L572)</f>
        <v/>
      </c>
    </row>
    <row r="573" spans="47:56">
      <c r="AU573" s="52" t="str">
        <f>IF(参照!A573="","",参照!A573)</f>
        <v/>
      </c>
      <c r="AV573" s="52" t="str">
        <f>IF(参照!B573="","",参照!B573)</f>
        <v/>
      </c>
      <c r="AW573" s="52" t="str">
        <f>IF(参照!C573="","",参照!C573)</f>
        <v/>
      </c>
      <c r="AX573" s="52" t="str">
        <f>IF(参照!D573="","",参照!D573)</f>
        <v>メニューF</v>
      </c>
      <c r="AY573" s="52">
        <f>IF(参照!E573="","",参照!E573)</f>
        <v>0</v>
      </c>
      <c r="AZ573" s="52" t="str">
        <f>IF(参照!F573="","",参照!F573)</f>
        <v>東京電力エナジーパートナー(株)</v>
      </c>
      <c r="BA573" s="52" t="str">
        <f>IF(参照!G573="","",参照!G573)</f>
        <v>東京電力エナジーパートナー(株)_メニューF</v>
      </c>
      <c r="BB573" s="52">
        <f t="shared" si="39"/>
        <v>0</v>
      </c>
      <c r="BD573" s="52" t="str">
        <f>IF(参照!L573="","",参照!L573)</f>
        <v/>
      </c>
    </row>
    <row r="574" spans="47:56">
      <c r="AU574" s="52" t="str">
        <f>IF(参照!A574="","",参照!A574)</f>
        <v/>
      </c>
      <c r="AV574" s="52" t="str">
        <f>IF(参照!B574="","",参照!B574)</f>
        <v/>
      </c>
      <c r="AW574" s="52" t="str">
        <f>IF(参照!C574="","",参照!C574)</f>
        <v/>
      </c>
      <c r="AX574" s="52" t="str">
        <f>IF(参照!D574="","",参照!D574)</f>
        <v>メニューG</v>
      </c>
      <c r="AY574" s="52">
        <f>IF(参照!E574="","",参照!E574)</f>
        <v>0</v>
      </c>
      <c r="AZ574" s="52" t="str">
        <f>IF(参照!F574="","",参照!F574)</f>
        <v>東京電力エナジーパートナー(株)</v>
      </c>
      <c r="BA574" s="52" t="str">
        <f>IF(参照!G574="","",参照!G574)</f>
        <v>東京電力エナジーパートナー(株)_メニューG</v>
      </c>
      <c r="BB574" s="52">
        <f t="shared" si="39"/>
        <v>0</v>
      </c>
      <c r="BD574" s="52" t="str">
        <f>IF(参照!L574="","",参照!L574)</f>
        <v/>
      </c>
    </row>
    <row r="575" spans="47:56">
      <c r="AU575" s="52" t="str">
        <f>IF(参照!A575="","",参照!A575)</f>
        <v/>
      </c>
      <c r="AV575" s="52" t="str">
        <f>IF(参照!B575="","",参照!B575)</f>
        <v/>
      </c>
      <c r="AW575" s="52" t="str">
        <f>IF(参照!C575="","",参照!C575)</f>
        <v/>
      </c>
      <c r="AX575" s="52" t="str">
        <f>IF(参照!D575="","",参照!D575)</f>
        <v>メニューH</v>
      </c>
      <c r="AY575" s="52">
        <f>IF(参照!E575="","",参照!E575)</f>
        <v>0</v>
      </c>
      <c r="AZ575" s="52" t="str">
        <f>IF(参照!F575="","",参照!F575)</f>
        <v>東京電力エナジーパートナー(株)</v>
      </c>
      <c r="BA575" s="52" t="str">
        <f>IF(参照!G575="","",参照!G575)</f>
        <v>東京電力エナジーパートナー(株)_メニューH</v>
      </c>
      <c r="BB575" s="52">
        <f t="shared" si="39"/>
        <v>0</v>
      </c>
      <c r="BD575" s="52" t="str">
        <f>IF(参照!L575="","",参照!L575)</f>
        <v/>
      </c>
    </row>
    <row r="576" spans="47:56">
      <c r="AU576" s="52" t="str">
        <f>IF(参照!A576="","",参照!A576)</f>
        <v/>
      </c>
      <c r="AV576" s="52" t="str">
        <f>IF(参照!B576="","",参照!B576)</f>
        <v/>
      </c>
      <c r="AW576" s="52" t="str">
        <f>IF(参照!C576="","",参照!C576)</f>
        <v/>
      </c>
      <c r="AX576" s="52" t="str">
        <f>IF(参照!D576="","",参照!D576)</f>
        <v>メニューI</v>
      </c>
      <c r="AY576" s="52">
        <f>IF(参照!E576="","",参照!E576)</f>
        <v>0</v>
      </c>
      <c r="AZ576" s="52" t="str">
        <f>IF(参照!F576="","",参照!F576)</f>
        <v>東京電力エナジーパートナー(株)</v>
      </c>
      <c r="BA576" s="52" t="str">
        <f>IF(参照!G576="","",参照!G576)</f>
        <v>東京電力エナジーパートナー(株)_メニューI</v>
      </c>
      <c r="BB576" s="52">
        <f t="shared" si="39"/>
        <v>0</v>
      </c>
      <c r="BD576" s="52" t="str">
        <f>IF(参照!L576="","",参照!L576)</f>
        <v/>
      </c>
    </row>
    <row r="577" spans="47:56">
      <c r="AU577" s="52" t="str">
        <f>IF(参照!A577="","",参照!A577)</f>
        <v/>
      </c>
      <c r="AV577" s="52" t="str">
        <f>IF(参照!B577="","",参照!B577)</f>
        <v/>
      </c>
      <c r="AW577" s="52" t="str">
        <f>IF(参照!C577="","",参照!C577)</f>
        <v/>
      </c>
      <c r="AX577" s="52" t="str">
        <f>IF(参照!D577="","",参照!D577)</f>
        <v>メニューJ(残差)</v>
      </c>
      <c r="AY577" s="52">
        <f>IF(参照!E577="","",参照!E577)</f>
        <v>4.57E-4</v>
      </c>
      <c r="AZ577" s="52" t="str">
        <f>IF(参照!F577="","",参照!F577)</f>
        <v>東京電力エナジーパートナー(株)</v>
      </c>
      <c r="BA577" s="52" t="str">
        <f>IF(参照!G577="","",参照!G577)</f>
        <v>東京電力エナジーパートナー(株)_メニューJ(残差)</v>
      </c>
      <c r="BB577" s="52">
        <f t="shared" si="39"/>
        <v>0.45700000000000002</v>
      </c>
      <c r="BD577" s="52" t="str">
        <f>IF(参照!L577="","",参照!L577)</f>
        <v/>
      </c>
    </row>
    <row r="578" spans="47:56">
      <c r="AU578" s="52" t="str">
        <f>IF(参照!A578="","",参照!A578)</f>
        <v/>
      </c>
      <c r="AV578" s="52" t="str">
        <f>IF(参照!B578="","",参照!B578)</f>
        <v/>
      </c>
      <c r="AW578" s="52" t="str">
        <f>IF(参照!C578="","",参照!C578)</f>
        <v/>
      </c>
      <c r="AX578" s="52" t="str">
        <f>IF(参照!D578="","",参照!D578)</f>
        <v>(参考値)事業者全体</v>
      </c>
      <c r="AY578" s="52">
        <f>IF(参照!E578="","",参照!E578)</f>
        <v>4.4099999999999999E-4</v>
      </c>
      <c r="AZ578" s="52" t="str">
        <f>IF(参照!F578="","",参照!F578)</f>
        <v>東京電力エナジーパートナー(株)</v>
      </c>
      <c r="BA578" s="52" t="str">
        <f>IF(参照!G578="","",参照!G578)</f>
        <v>東京電力エナジーパートナー(株)_(参考値)事業者全体</v>
      </c>
      <c r="BB578" s="52">
        <f t="shared" si="39"/>
        <v>0.441</v>
      </c>
      <c r="BD578" s="52" t="str">
        <f>IF(参照!L578="","",参照!L578)</f>
        <v/>
      </c>
    </row>
    <row r="579" spans="47:56">
      <c r="AU579" s="52" t="str">
        <f>IF(参照!A579="","",参照!A579)</f>
        <v>A0270</v>
      </c>
      <c r="AV579" s="52" t="str">
        <f>IF(参照!B579="","",参照!B579)</f>
        <v>中部電力ミライズ(株)</v>
      </c>
      <c r="AW579" s="52">
        <f>IF(参照!C579="","",参照!C579)</f>
        <v>4.4900000000000002E-4</v>
      </c>
      <c r="AX579" s="52" t="str">
        <f>IF(参照!D579="","",参照!D579)</f>
        <v>メニューA</v>
      </c>
      <c r="AY579" s="52">
        <f>IF(参照!E579="","",参照!E579)</f>
        <v>0</v>
      </c>
      <c r="AZ579" s="52" t="str">
        <f>IF(参照!F579="","",参照!F579)</f>
        <v>中部電力ミライズ(株)</v>
      </c>
      <c r="BA579" s="52" t="str">
        <f>IF(参照!G579="","",参照!G579)</f>
        <v>中部電力ミライズ(株)_メニューA</v>
      </c>
      <c r="BB579" s="52">
        <f t="shared" si="39"/>
        <v>0</v>
      </c>
      <c r="BD579" s="52" t="str">
        <f>IF(参照!L579="","",参照!L579)</f>
        <v/>
      </c>
    </row>
    <row r="580" spans="47:56">
      <c r="AU580" s="52" t="str">
        <f>IF(参照!A580="","",参照!A580)</f>
        <v/>
      </c>
      <c r="AV580" s="52" t="str">
        <f>IF(参照!B580="","",参照!B580)</f>
        <v/>
      </c>
      <c r="AW580" s="52" t="str">
        <f>IF(参照!C580="","",参照!C580)</f>
        <v/>
      </c>
      <c r="AX580" s="52" t="str">
        <f>IF(参照!D580="","",参照!D580)</f>
        <v>メニューB(残差)</v>
      </c>
      <c r="AY580" s="52">
        <f>IF(参照!E580="","",参照!E580)</f>
        <v>3.88E-4</v>
      </c>
      <c r="AZ580" s="52" t="str">
        <f>IF(参照!F580="","",参照!F580)</f>
        <v>中部電力ミライズ(株)</v>
      </c>
      <c r="BA580" s="52" t="str">
        <f>IF(参照!G580="","",参照!G580)</f>
        <v>中部電力ミライズ(株)_メニューB(残差)</v>
      </c>
      <c r="BB580" s="52">
        <f t="shared" si="39"/>
        <v>0.38800000000000001</v>
      </c>
      <c r="BD580" s="52" t="str">
        <f>IF(参照!L580="","",参照!L580)</f>
        <v/>
      </c>
    </row>
    <row r="581" spans="47:56">
      <c r="AU581" s="52" t="str">
        <f>IF(参照!A581="","",参照!A581)</f>
        <v/>
      </c>
      <c r="AV581" s="52" t="str">
        <f>IF(参照!B581="","",参照!B581)</f>
        <v/>
      </c>
      <c r="AW581" s="52" t="str">
        <f>IF(参照!C581="","",参照!C581)</f>
        <v/>
      </c>
      <c r="AX581" s="52" t="str">
        <f>IF(参照!D581="","",参照!D581)</f>
        <v>(参考値)事業者全体</v>
      </c>
      <c r="AY581" s="52">
        <f>IF(参照!E581="","",参照!E581)</f>
        <v>3.77E-4</v>
      </c>
      <c r="AZ581" s="52" t="str">
        <f>IF(参照!F581="","",参照!F581)</f>
        <v>中部電力ミライズ(株)</v>
      </c>
      <c r="BA581" s="52" t="str">
        <f>IF(参照!G581="","",参照!G581)</f>
        <v>中部電力ミライズ(株)_(参考値)事業者全体</v>
      </c>
      <c r="BB581" s="52">
        <f t="shared" ref="BB581:BB644" si="40">AY581*1000</f>
        <v>0.377</v>
      </c>
      <c r="BD581" s="52" t="str">
        <f>IF(参照!L581="","",参照!L581)</f>
        <v/>
      </c>
    </row>
    <row r="582" spans="47:56">
      <c r="AU582" s="52" t="str">
        <f>IF(参照!A582="","",参照!A582)</f>
        <v>A0271</v>
      </c>
      <c r="AV582" s="52" t="str">
        <f>IF(参照!B582="","",参照!B582)</f>
        <v>北陸電力(株)</v>
      </c>
      <c r="AW582" s="52">
        <f>IF(参照!C582="","",参照!C582)</f>
        <v>4.8000000000000001E-4</v>
      </c>
      <c r="AX582" s="52" t="str">
        <f>IF(参照!D582="","",参照!D582)</f>
        <v>メニューA</v>
      </c>
      <c r="AY582" s="52">
        <f>IF(参照!E582="","",参照!E582)</f>
        <v>0</v>
      </c>
      <c r="AZ582" s="52" t="str">
        <f>IF(参照!F582="","",参照!F582)</f>
        <v>北陸電力(株)</v>
      </c>
      <c r="BA582" s="52" t="str">
        <f>IF(参照!G582="","",参照!G582)</f>
        <v>北陸電力(株)_メニューA</v>
      </c>
      <c r="BB582" s="52">
        <f t="shared" si="40"/>
        <v>0</v>
      </c>
      <c r="BD582" s="52" t="str">
        <f>IF(参照!L582="","",参照!L582)</f>
        <v/>
      </c>
    </row>
    <row r="583" spans="47:56">
      <c r="AU583" s="52" t="str">
        <f>IF(参照!A583="","",参照!A583)</f>
        <v/>
      </c>
      <c r="AV583" s="52" t="str">
        <f>IF(参照!B583="","",参照!B583)</f>
        <v/>
      </c>
      <c r="AW583" s="52" t="str">
        <f>IF(参照!C583="","",参照!C583)</f>
        <v/>
      </c>
      <c r="AX583" s="52" t="str">
        <f>IF(参照!D583="","",参照!D583)</f>
        <v>メニューB</v>
      </c>
      <c r="AY583" s="52">
        <f>IF(参照!E583="","",参照!E583)</f>
        <v>0</v>
      </c>
      <c r="AZ583" s="52" t="str">
        <f>IF(参照!F583="","",参照!F583)</f>
        <v>北陸電力(株)</v>
      </c>
      <c r="BA583" s="52" t="str">
        <f>IF(参照!G583="","",参照!G583)</f>
        <v>北陸電力(株)_メニューB</v>
      </c>
      <c r="BB583" s="52">
        <f t="shared" si="40"/>
        <v>0</v>
      </c>
      <c r="BD583" s="52" t="str">
        <f>IF(参照!L583="","",参照!L583)</f>
        <v/>
      </c>
    </row>
    <row r="584" spans="47:56">
      <c r="AU584" s="52" t="str">
        <f>IF(参照!A584="","",参照!A584)</f>
        <v/>
      </c>
      <c r="AV584" s="52" t="str">
        <f>IF(参照!B584="","",参照!B584)</f>
        <v/>
      </c>
      <c r="AW584" s="52" t="str">
        <f>IF(参照!C584="","",参照!C584)</f>
        <v/>
      </c>
      <c r="AX584" s="52" t="str">
        <f>IF(参照!D584="","",参照!D584)</f>
        <v>メニューC</v>
      </c>
      <c r="AY584" s="52">
        <f>IF(参照!E584="","",参照!E584)</f>
        <v>0</v>
      </c>
      <c r="AZ584" s="52" t="str">
        <f>IF(参照!F584="","",参照!F584)</f>
        <v>北陸電力(株)</v>
      </c>
      <c r="BA584" s="52" t="str">
        <f>IF(参照!G584="","",参照!G584)</f>
        <v>北陸電力(株)_メニューC</v>
      </c>
      <c r="BB584" s="52">
        <f t="shared" si="40"/>
        <v>0</v>
      </c>
      <c r="BD584" s="52" t="str">
        <f>IF(参照!L584="","",参照!L584)</f>
        <v/>
      </c>
    </row>
    <row r="585" spans="47:56">
      <c r="AU585" s="52" t="str">
        <f>IF(参照!A585="","",参照!A585)</f>
        <v/>
      </c>
      <c r="AV585" s="52" t="str">
        <f>IF(参照!B585="","",参照!B585)</f>
        <v/>
      </c>
      <c r="AW585" s="52" t="str">
        <f>IF(参照!C585="","",参照!C585)</f>
        <v/>
      </c>
      <c r="AX585" s="52" t="str">
        <f>IF(参照!D585="","",参照!D585)</f>
        <v>メニューD</v>
      </c>
      <c r="AY585" s="52">
        <f>IF(参照!E585="","",参照!E585)</f>
        <v>0</v>
      </c>
      <c r="AZ585" s="52" t="str">
        <f>IF(参照!F585="","",参照!F585)</f>
        <v>北陸電力(株)</v>
      </c>
      <c r="BA585" s="52" t="str">
        <f>IF(参照!G585="","",参照!G585)</f>
        <v>北陸電力(株)_メニューD</v>
      </c>
      <c r="BB585" s="52">
        <f t="shared" si="40"/>
        <v>0</v>
      </c>
      <c r="BD585" s="52" t="str">
        <f>IF(参照!L585="","",参照!L585)</f>
        <v/>
      </c>
    </row>
    <row r="586" spans="47:56">
      <c r="AU586" s="52" t="str">
        <f>IF(参照!A586="","",参照!A586)</f>
        <v/>
      </c>
      <c r="AV586" s="52" t="str">
        <f>IF(参照!B586="","",参照!B586)</f>
        <v/>
      </c>
      <c r="AW586" s="52" t="str">
        <f>IF(参照!C586="","",参照!C586)</f>
        <v/>
      </c>
      <c r="AX586" s="52" t="str">
        <f>IF(参照!D586="","",参照!D586)</f>
        <v>メニューE(残差)</v>
      </c>
      <c r="AY586" s="52">
        <f>IF(参照!E586="","",参照!E586)</f>
        <v>4.8899999999999996E-4</v>
      </c>
      <c r="AZ586" s="52" t="str">
        <f>IF(参照!F586="","",参照!F586)</f>
        <v>北陸電力(株)</v>
      </c>
      <c r="BA586" s="52" t="str">
        <f>IF(参照!G586="","",参照!G586)</f>
        <v>北陸電力(株)_メニューE(残差)</v>
      </c>
      <c r="BB586" s="52">
        <f t="shared" si="40"/>
        <v>0.48899999999999993</v>
      </c>
      <c r="BD586" s="52" t="str">
        <f>IF(参照!L586="","",参照!L586)</f>
        <v/>
      </c>
    </row>
    <row r="587" spans="47:56">
      <c r="AU587" s="52" t="str">
        <f>IF(参照!A587="","",参照!A587)</f>
        <v/>
      </c>
      <c r="AV587" s="52" t="str">
        <f>IF(参照!B587="","",参照!B587)</f>
        <v/>
      </c>
      <c r="AW587" s="52" t="str">
        <f>IF(参照!C587="","",参照!C587)</f>
        <v/>
      </c>
      <c r="AX587" s="52" t="str">
        <f>IF(参照!D587="","",参照!D587)</f>
        <v>(参考値)事業者全体</v>
      </c>
      <c r="AY587" s="52">
        <f>IF(参照!E587="","",参照!E587)</f>
        <v>4.6500000000000003E-4</v>
      </c>
      <c r="AZ587" s="52" t="str">
        <f>IF(参照!F587="","",参照!F587)</f>
        <v>北陸電力(株)</v>
      </c>
      <c r="BA587" s="52" t="str">
        <f>IF(参照!G587="","",参照!G587)</f>
        <v>北陸電力(株)_(参考値)事業者全体</v>
      </c>
      <c r="BB587" s="52">
        <f t="shared" si="40"/>
        <v>0.46500000000000002</v>
      </c>
      <c r="BD587" s="52" t="str">
        <f>IF(参照!L587="","",参照!L587)</f>
        <v/>
      </c>
    </row>
    <row r="588" spans="47:56">
      <c r="AU588" s="52" t="str">
        <f>IF(参照!A588="","",参照!A588)</f>
        <v>A0272</v>
      </c>
      <c r="AV588" s="52" t="str">
        <f>IF(参照!B588="","",参照!B588)</f>
        <v>関西電力(株)</v>
      </c>
      <c r="AW588" s="52">
        <f>IF(参照!C588="","",参照!C588)</f>
        <v>2.99E-4</v>
      </c>
      <c r="AX588" s="52" t="str">
        <f>IF(参照!D588="","",参照!D588)</f>
        <v>メニューA</v>
      </c>
      <c r="AY588" s="52">
        <f>IF(参照!E588="","",参照!E588)</f>
        <v>0</v>
      </c>
      <c r="AZ588" s="52" t="str">
        <f>IF(参照!F588="","",参照!F588)</f>
        <v>関西電力(株)</v>
      </c>
      <c r="BA588" s="52" t="str">
        <f>IF(参照!G588="","",参照!G588)</f>
        <v>関西電力(株)_メニューA</v>
      </c>
      <c r="BB588" s="52">
        <f t="shared" si="40"/>
        <v>0</v>
      </c>
      <c r="BD588" s="52" t="str">
        <f>IF(参照!L588="","",参照!L588)</f>
        <v/>
      </c>
    </row>
    <row r="589" spans="47:56">
      <c r="AU589" s="52" t="str">
        <f>IF(参照!A589="","",参照!A589)</f>
        <v/>
      </c>
      <c r="AV589" s="52" t="str">
        <f>IF(参照!B589="","",参照!B589)</f>
        <v/>
      </c>
      <c r="AW589" s="52" t="str">
        <f>IF(参照!C589="","",参照!C589)</f>
        <v/>
      </c>
      <c r="AX589" s="52" t="str">
        <f>IF(参照!D589="","",参照!D589)</f>
        <v>メニューB</v>
      </c>
      <c r="AY589" s="52">
        <f>IF(参照!E589="","",参照!E589)</f>
        <v>0</v>
      </c>
      <c r="AZ589" s="52" t="str">
        <f>IF(参照!F589="","",参照!F589)</f>
        <v>関西電力(株)</v>
      </c>
      <c r="BA589" s="52" t="str">
        <f>IF(参照!G589="","",参照!G589)</f>
        <v>関西電力(株)_メニューB</v>
      </c>
      <c r="BB589" s="52">
        <f t="shared" si="40"/>
        <v>0</v>
      </c>
      <c r="BD589" s="52" t="str">
        <f>IF(参照!L589="","",参照!L589)</f>
        <v/>
      </c>
    </row>
    <row r="590" spans="47:56">
      <c r="AU590" s="52" t="str">
        <f>IF(参照!A590="","",参照!A590)</f>
        <v/>
      </c>
      <c r="AV590" s="52" t="str">
        <f>IF(参照!B590="","",参照!B590)</f>
        <v/>
      </c>
      <c r="AW590" s="52" t="str">
        <f>IF(参照!C590="","",参照!C590)</f>
        <v/>
      </c>
      <c r="AX590" s="52" t="str">
        <f>IF(参照!D590="","",参照!D590)</f>
        <v>メニューC</v>
      </c>
      <c r="AY590" s="52">
        <f>IF(参照!E590="","",参照!E590)</f>
        <v>0</v>
      </c>
      <c r="AZ590" s="52" t="str">
        <f>IF(参照!F590="","",参照!F590)</f>
        <v>関西電力(株)</v>
      </c>
      <c r="BA590" s="52" t="str">
        <f>IF(参照!G590="","",参照!G590)</f>
        <v>関西電力(株)_メニューC</v>
      </c>
      <c r="BB590" s="52">
        <f t="shared" si="40"/>
        <v>0</v>
      </c>
      <c r="BD590" s="52" t="str">
        <f>IF(参照!L590="","",参照!L590)</f>
        <v/>
      </c>
    </row>
    <row r="591" spans="47:56">
      <c r="AU591" s="52" t="str">
        <f>IF(参照!A591="","",参照!A591)</f>
        <v/>
      </c>
      <c r="AV591" s="52" t="str">
        <f>IF(参照!B591="","",参照!B591)</f>
        <v/>
      </c>
      <c r="AW591" s="52" t="str">
        <f>IF(参照!C591="","",参照!C591)</f>
        <v/>
      </c>
      <c r="AX591" s="52" t="str">
        <f>IF(参照!D591="","",参照!D591)</f>
        <v>メニューD</v>
      </c>
      <c r="AY591" s="52">
        <f>IF(参照!E591="","",参照!E591)</f>
        <v>0</v>
      </c>
      <c r="AZ591" s="52" t="str">
        <f>IF(参照!F591="","",参照!F591)</f>
        <v>関西電力(株)</v>
      </c>
      <c r="BA591" s="52" t="str">
        <f>IF(参照!G591="","",参照!G591)</f>
        <v>関西電力(株)_メニューD</v>
      </c>
      <c r="BB591" s="52">
        <f t="shared" si="40"/>
        <v>0</v>
      </c>
      <c r="BD591" s="52" t="str">
        <f>IF(参照!L591="","",参照!L591)</f>
        <v/>
      </c>
    </row>
    <row r="592" spans="47:56">
      <c r="AU592" s="52" t="str">
        <f>IF(参照!A592="","",参照!A592)</f>
        <v/>
      </c>
      <c r="AV592" s="52" t="str">
        <f>IF(参照!B592="","",参照!B592)</f>
        <v/>
      </c>
      <c r="AW592" s="52" t="str">
        <f>IF(参照!C592="","",参照!C592)</f>
        <v/>
      </c>
      <c r="AX592" s="52" t="str">
        <f>IF(参照!D592="","",参照!D592)</f>
        <v>メニューE</v>
      </c>
      <c r="AY592" s="52">
        <f>IF(参照!E592="","",参照!E592)</f>
        <v>0</v>
      </c>
      <c r="AZ592" s="52" t="str">
        <f>IF(参照!F592="","",参照!F592)</f>
        <v>関西電力(株)</v>
      </c>
      <c r="BA592" s="52" t="str">
        <f>IF(参照!G592="","",参照!G592)</f>
        <v>関西電力(株)_メニューE</v>
      </c>
      <c r="BB592" s="52">
        <f t="shared" si="40"/>
        <v>0</v>
      </c>
      <c r="BD592" s="52" t="str">
        <f>IF(参照!L592="","",参照!L592)</f>
        <v/>
      </c>
    </row>
    <row r="593" spans="47:56">
      <c r="AU593" s="52" t="str">
        <f>IF(参照!A593="","",参照!A593)</f>
        <v/>
      </c>
      <c r="AV593" s="52" t="str">
        <f>IF(参照!B593="","",参照!B593)</f>
        <v/>
      </c>
      <c r="AW593" s="52" t="str">
        <f>IF(参照!C593="","",参照!C593)</f>
        <v/>
      </c>
      <c r="AX593" s="52" t="str">
        <f>IF(参照!D593="","",参照!D593)</f>
        <v>メニューF(残差)</v>
      </c>
      <c r="AY593" s="52">
        <f>IF(参照!E593="","",参照!E593)</f>
        <v>3.1100000000000002E-4</v>
      </c>
      <c r="AZ593" s="52" t="str">
        <f>IF(参照!F593="","",参照!F593)</f>
        <v>関西電力(株)</v>
      </c>
      <c r="BA593" s="52" t="str">
        <f>IF(参照!G593="","",参照!G593)</f>
        <v>関西電力(株)_メニューF(残差)</v>
      </c>
      <c r="BB593" s="52">
        <f t="shared" si="40"/>
        <v>0.311</v>
      </c>
      <c r="BD593" s="52" t="str">
        <f>IF(参照!L593="","",参照!L593)</f>
        <v/>
      </c>
    </row>
    <row r="594" spans="47:56">
      <c r="AU594" s="52" t="str">
        <f>IF(参照!A594="","",参照!A594)</f>
        <v/>
      </c>
      <c r="AV594" s="52" t="str">
        <f>IF(参照!B594="","",参照!B594)</f>
        <v/>
      </c>
      <c r="AW594" s="52" t="str">
        <f>IF(参照!C594="","",参照!C594)</f>
        <v/>
      </c>
      <c r="AX594" s="52" t="str">
        <f>IF(参照!D594="","",参照!D594)</f>
        <v>(参考値)事業者全体</v>
      </c>
      <c r="AY594" s="52">
        <f>IF(参照!E594="","",参照!E594)</f>
        <v>3.5E-4</v>
      </c>
      <c r="AZ594" s="52" t="str">
        <f>IF(参照!F594="","",参照!F594)</f>
        <v>関西電力(株)</v>
      </c>
      <c r="BA594" s="52" t="str">
        <f>IF(参照!G594="","",参照!G594)</f>
        <v>関西電力(株)_(参考値)事業者全体</v>
      </c>
      <c r="BB594" s="52">
        <f t="shared" si="40"/>
        <v>0.35</v>
      </c>
      <c r="BD594" s="52" t="str">
        <f>IF(参照!L594="","",参照!L594)</f>
        <v/>
      </c>
    </row>
    <row r="595" spans="47:56">
      <c r="AU595" s="52" t="str">
        <f>IF(参照!A595="","",参照!A595)</f>
        <v>A0273</v>
      </c>
      <c r="AV595" s="52" t="str">
        <f>IF(参照!B595="","",参照!B595)</f>
        <v>中国電力(株)</v>
      </c>
      <c r="AW595" s="52">
        <f>IF(参照!C595="","",参照!C595)</f>
        <v>5.3399999999999997E-4</v>
      </c>
      <c r="AX595" s="52" t="str">
        <f>IF(参照!D595="","",参照!D595)</f>
        <v>メニューA</v>
      </c>
      <c r="AY595" s="52">
        <f>IF(参照!E595="","",参照!E595)</f>
        <v>0</v>
      </c>
      <c r="AZ595" s="52" t="str">
        <f>IF(参照!F595="","",参照!F595)</f>
        <v>中国電力(株)</v>
      </c>
      <c r="BA595" s="52" t="str">
        <f>IF(参照!G595="","",参照!G595)</f>
        <v>中国電力(株)_メニューA</v>
      </c>
      <c r="BB595" s="52">
        <f t="shared" si="40"/>
        <v>0</v>
      </c>
      <c r="BD595" s="52" t="str">
        <f>IF(参照!L595="","",参照!L595)</f>
        <v/>
      </c>
    </row>
    <row r="596" spans="47:56">
      <c r="AU596" s="52" t="str">
        <f>IF(参照!A596="","",参照!A596)</f>
        <v/>
      </c>
      <c r="AV596" s="52" t="str">
        <f>IF(参照!B596="","",参照!B596)</f>
        <v/>
      </c>
      <c r="AW596" s="52" t="str">
        <f>IF(参照!C596="","",参照!C596)</f>
        <v/>
      </c>
      <c r="AX596" s="52" t="str">
        <f>IF(参照!D596="","",参照!D596)</f>
        <v>メニューB</v>
      </c>
      <c r="AY596" s="52">
        <f>IF(参照!E596="","",参照!E596)</f>
        <v>0</v>
      </c>
      <c r="AZ596" s="52" t="str">
        <f>IF(参照!F596="","",参照!F596)</f>
        <v>中国電力(株)</v>
      </c>
      <c r="BA596" s="52" t="str">
        <f>IF(参照!G596="","",参照!G596)</f>
        <v>中国電力(株)_メニューB</v>
      </c>
      <c r="BB596" s="52">
        <f t="shared" si="40"/>
        <v>0</v>
      </c>
      <c r="BD596" s="52" t="str">
        <f>IF(参照!L596="","",参照!L596)</f>
        <v/>
      </c>
    </row>
    <row r="597" spans="47:56">
      <c r="AU597" s="52" t="str">
        <f>IF(参照!A597="","",参照!A597)</f>
        <v/>
      </c>
      <c r="AV597" s="52" t="str">
        <f>IF(参照!B597="","",参照!B597)</f>
        <v/>
      </c>
      <c r="AW597" s="52" t="str">
        <f>IF(参照!C597="","",参照!C597)</f>
        <v/>
      </c>
      <c r="AX597" s="52" t="str">
        <f>IF(参照!D597="","",参照!D597)</f>
        <v>メニューC</v>
      </c>
      <c r="AY597" s="52">
        <f>IF(参照!E597="","",参照!E597)</f>
        <v>0</v>
      </c>
      <c r="AZ597" s="52" t="str">
        <f>IF(参照!F597="","",参照!F597)</f>
        <v>中国電力(株)</v>
      </c>
      <c r="BA597" s="52" t="str">
        <f>IF(参照!G597="","",参照!G597)</f>
        <v>中国電力(株)_メニューC</v>
      </c>
      <c r="BB597" s="52">
        <f t="shared" si="40"/>
        <v>0</v>
      </c>
      <c r="BD597" s="52" t="str">
        <f>IF(参照!L597="","",参照!L597)</f>
        <v/>
      </c>
    </row>
    <row r="598" spans="47:56">
      <c r="AU598" s="52" t="str">
        <f>IF(参照!A598="","",参照!A598)</f>
        <v/>
      </c>
      <c r="AV598" s="52" t="str">
        <f>IF(参照!B598="","",参照!B598)</f>
        <v/>
      </c>
      <c r="AW598" s="52" t="str">
        <f>IF(参照!C598="","",参照!C598)</f>
        <v/>
      </c>
      <c r="AX598" s="52" t="str">
        <f>IF(参照!D598="","",参照!D598)</f>
        <v>メニューD</v>
      </c>
      <c r="AY598" s="52">
        <f>IF(参照!E598="","",参照!E598)</f>
        <v>0</v>
      </c>
      <c r="AZ598" s="52" t="str">
        <f>IF(参照!F598="","",参照!F598)</f>
        <v>中国電力(株)</v>
      </c>
      <c r="BA598" s="52" t="str">
        <f>IF(参照!G598="","",参照!G598)</f>
        <v>中国電力(株)_メニューD</v>
      </c>
      <c r="BB598" s="52">
        <f t="shared" si="40"/>
        <v>0</v>
      </c>
      <c r="BD598" s="52" t="str">
        <f>IF(参照!L598="","",参照!L598)</f>
        <v/>
      </c>
    </row>
    <row r="599" spans="47:56">
      <c r="AU599" s="52" t="str">
        <f>IF(参照!A599="","",参照!A599)</f>
        <v/>
      </c>
      <c r="AV599" s="52" t="str">
        <f>IF(参照!B599="","",参照!B599)</f>
        <v/>
      </c>
      <c r="AW599" s="52" t="str">
        <f>IF(参照!C599="","",参照!C599)</f>
        <v/>
      </c>
      <c r="AX599" s="52" t="str">
        <f>IF(参照!D599="","",参照!D599)</f>
        <v>メニューE(残差)</v>
      </c>
      <c r="AY599" s="52">
        <f>IF(参照!E599="","",参照!E599)</f>
        <v>5.4500000000000002E-4</v>
      </c>
      <c r="AZ599" s="52" t="str">
        <f>IF(参照!F599="","",参照!F599)</f>
        <v>中国電力(株)</v>
      </c>
      <c r="BA599" s="52" t="str">
        <f>IF(参照!G599="","",参照!G599)</f>
        <v>中国電力(株)_メニューE(残差)</v>
      </c>
      <c r="BB599" s="52">
        <f t="shared" si="40"/>
        <v>0.54500000000000004</v>
      </c>
      <c r="BD599" s="52" t="str">
        <f>IF(参照!L599="","",参照!L599)</f>
        <v/>
      </c>
    </row>
    <row r="600" spans="47:56">
      <c r="AU600" s="52" t="str">
        <f>IF(参照!A600="","",参照!A600)</f>
        <v/>
      </c>
      <c r="AV600" s="52" t="str">
        <f>IF(参照!B600="","",参照!B600)</f>
        <v/>
      </c>
      <c r="AW600" s="52" t="str">
        <f>IF(参照!C600="","",参照!C600)</f>
        <v/>
      </c>
      <c r="AX600" s="52" t="str">
        <f>IF(参照!D600="","",参照!D600)</f>
        <v>(参考値)事業者全体</v>
      </c>
      <c r="AY600" s="52">
        <f>IF(参照!E600="","",参照!E600)</f>
        <v>5.2099999999999998E-4</v>
      </c>
      <c r="AZ600" s="52" t="str">
        <f>IF(参照!F600="","",参照!F600)</f>
        <v>中国電力(株)</v>
      </c>
      <c r="BA600" s="52" t="str">
        <f>IF(参照!G600="","",参照!G600)</f>
        <v>中国電力(株)_(参考値)事業者全体</v>
      </c>
      <c r="BB600" s="52">
        <f t="shared" si="40"/>
        <v>0.52100000000000002</v>
      </c>
      <c r="BD600" s="52" t="str">
        <f>IF(参照!L600="","",参照!L600)</f>
        <v/>
      </c>
    </row>
    <row r="601" spans="47:56">
      <c r="AU601" s="52" t="str">
        <f>IF(参照!A601="","",参照!A601)</f>
        <v>A0274</v>
      </c>
      <c r="AV601" s="52" t="str">
        <f>IF(参照!B601="","",参照!B601)</f>
        <v>四国電力(株)</v>
      </c>
      <c r="AW601" s="52">
        <f>IF(参照!C601="","",参照!C601)</f>
        <v>4.8500000000000003E-4</v>
      </c>
      <c r="AX601" s="52" t="str">
        <f>IF(参照!D601="","",参照!D601)</f>
        <v>メニューA</v>
      </c>
      <c r="AY601" s="52">
        <f>IF(参照!E601="","",参照!E601)</f>
        <v>0</v>
      </c>
      <c r="AZ601" s="52" t="str">
        <f>IF(参照!F601="","",参照!F601)</f>
        <v>四国電力(株)</v>
      </c>
      <c r="BA601" s="52" t="str">
        <f>IF(参照!G601="","",参照!G601)</f>
        <v>四国電力(株)_メニューA</v>
      </c>
      <c r="BB601" s="52">
        <f t="shared" si="40"/>
        <v>0</v>
      </c>
      <c r="BD601" s="52" t="str">
        <f>IF(参照!L601="","",参照!L601)</f>
        <v/>
      </c>
    </row>
    <row r="602" spans="47:56">
      <c r="AU602" s="52" t="str">
        <f>IF(参照!A602="","",参照!A602)</f>
        <v/>
      </c>
      <c r="AV602" s="52" t="str">
        <f>IF(参照!B602="","",参照!B602)</f>
        <v/>
      </c>
      <c r="AW602" s="52" t="str">
        <f>IF(参照!C602="","",参照!C602)</f>
        <v/>
      </c>
      <c r="AX602" s="52" t="str">
        <f>IF(参照!D602="","",参照!D602)</f>
        <v>メニューB</v>
      </c>
      <c r="AY602" s="52">
        <f>IF(参照!E602="","",参照!E602)</f>
        <v>0</v>
      </c>
      <c r="AZ602" s="52" t="str">
        <f>IF(参照!F602="","",参照!F602)</f>
        <v>四国電力(株)</v>
      </c>
      <c r="BA602" s="52" t="str">
        <f>IF(参照!G602="","",参照!G602)</f>
        <v>四国電力(株)_メニューB</v>
      </c>
      <c r="BB602" s="52">
        <f t="shared" si="40"/>
        <v>0</v>
      </c>
      <c r="BD602" s="52" t="str">
        <f>IF(参照!L602="","",参照!L602)</f>
        <v/>
      </c>
    </row>
    <row r="603" spans="47:56">
      <c r="AU603" s="52" t="str">
        <f>IF(参照!A603="","",参照!A603)</f>
        <v/>
      </c>
      <c r="AV603" s="52" t="str">
        <f>IF(参照!B603="","",参照!B603)</f>
        <v/>
      </c>
      <c r="AW603" s="52" t="str">
        <f>IF(参照!C603="","",参照!C603)</f>
        <v/>
      </c>
      <c r="AX603" s="52" t="str">
        <f>IF(参照!D603="","",参照!D603)</f>
        <v>メニューC(残差)</v>
      </c>
      <c r="AY603" s="52">
        <f>IF(参照!E603="","",参照!E603)</f>
        <v>5.3300000000000005E-4</v>
      </c>
      <c r="AZ603" s="52" t="str">
        <f>IF(参照!F603="","",参照!F603)</f>
        <v>四国電力(株)</v>
      </c>
      <c r="BA603" s="52" t="str">
        <f>IF(参照!G603="","",参照!G603)</f>
        <v>四国電力(株)_メニューC(残差)</v>
      </c>
      <c r="BB603" s="52">
        <f t="shared" si="40"/>
        <v>0.53300000000000003</v>
      </c>
      <c r="BD603" s="52" t="str">
        <f>IF(参照!L603="","",参照!L603)</f>
        <v/>
      </c>
    </row>
    <row r="604" spans="47:56">
      <c r="AU604" s="52" t="str">
        <f>IF(参照!A604="","",参照!A604)</f>
        <v/>
      </c>
      <c r="AV604" s="52" t="str">
        <f>IF(参照!B604="","",参照!B604)</f>
        <v/>
      </c>
      <c r="AW604" s="52" t="str">
        <f>IF(参照!C604="","",参照!C604)</f>
        <v/>
      </c>
      <c r="AX604" s="52" t="str">
        <f>IF(参照!D604="","",参照!D604)</f>
        <v>(参考値)事業者全体</v>
      </c>
      <c r="AY604" s="52">
        <f>IF(参照!E604="","",参照!E604)</f>
        <v>5.6899999999999995E-4</v>
      </c>
      <c r="AZ604" s="52" t="str">
        <f>IF(参照!F604="","",参照!F604)</f>
        <v>四国電力(株)</v>
      </c>
      <c r="BA604" s="52" t="str">
        <f>IF(参照!G604="","",参照!G604)</f>
        <v>四国電力(株)_(参考値)事業者全体</v>
      </c>
      <c r="BB604" s="52">
        <f t="shared" si="40"/>
        <v>0.56899999999999995</v>
      </c>
      <c r="BD604" s="52" t="str">
        <f>IF(参照!L604="","",参照!L604)</f>
        <v/>
      </c>
    </row>
    <row r="605" spans="47:56">
      <c r="AU605" s="52" t="str">
        <f>IF(参照!A605="","",参照!A605)</f>
        <v>A0275</v>
      </c>
      <c r="AV605" s="52" t="str">
        <f>IF(参照!B605="","",参照!B605)</f>
        <v>九州電力(株)</v>
      </c>
      <c r="AW605" s="52">
        <f>IF(参照!C605="","",参照!C605)</f>
        <v>2.99E-4</v>
      </c>
      <c r="AX605" s="52" t="str">
        <f>IF(参照!D605="","",参照!D605)</f>
        <v>メニューA</v>
      </c>
      <c r="AY605" s="52">
        <f>IF(参照!E605="","",参照!E605)</f>
        <v>0</v>
      </c>
      <c r="AZ605" s="52" t="str">
        <f>IF(参照!F605="","",参照!F605)</f>
        <v>九州電力(株)</v>
      </c>
      <c r="BA605" s="52" t="str">
        <f>IF(参照!G605="","",参照!G605)</f>
        <v>九州電力(株)_メニューA</v>
      </c>
      <c r="BB605" s="52">
        <f t="shared" si="40"/>
        <v>0</v>
      </c>
      <c r="BD605" s="52" t="str">
        <f>IF(参照!L605="","",参照!L605)</f>
        <v/>
      </c>
    </row>
    <row r="606" spans="47:56">
      <c r="AU606" s="52" t="str">
        <f>IF(参照!A606="","",参照!A606)</f>
        <v/>
      </c>
      <c r="AV606" s="52" t="str">
        <f>IF(参照!B606="","",参照!B606)</f>
        <v/>
      </c>
      <c r="AW606" s="52" t="str">
        <f>IF(参照!C606="","",参照!C606)</f>
        <v/>
      </c>
      <c r="AX606" s="52" t="str">
        <f>IF(参照!D606="","",参照!D606)</f>
        <v>メニューB(残差)</v>
      </c>
      <c r="AY606" s="52">
        <f>IF(参照!E606="","",参照!E606)</f>
        <v>3.9200000000000004E-4</v>
      </c>
      <c r="AZ606" s="52" t="str">
        <f>IF(参照!F606="","",参照!F606)</f>
        <v>九州電力(株)</v>
      </c>
      <c r="BA606" s="52" t="str">
        <f>IF(参照!G606="","",参照!G606)</f>
        <v>九州電力(株)_メニューB(残差)</v>
      </c>
      <c r="BB606" s="52">
        <f t="shared" si="40"/>
        <v>0.39200000000000002</v>
      </c>
      <c r="BD606" s="52" t="str">
        <f>IF(参照!L606="","",参照!L606)</f>
        <v/>
      </c>
    </row>
    <row r="607" spans="47:56">
      <c r="AU607" s="52" t="str">
        <f>IF(参照!A607="","",参照!A607)</f>
        <v/>
      </c>
      <c r="AV607" s="52" t="str">
        <f>IF(参照!B607="","",参照!B607)</f>
        <v/>
      </c>
      <c r="AW607" s="52" t="str">
        <f>IF(参照!C607="","",参照!C607)</f>
        <v/>
      </c>
      <c r="AX607" s="52" t="str">
        <f>IF(参照!D607="","",参照!D607)</f>
        <v>(参考値)事業者全体</v>
      </c>
      <c r="AY607" s="52">
        <f>IF(参照!E607="","",参照!E607)</f>
        <v>4.7899999999999999E-4</v>
      </c>
      <c r="AZ607" s="52" t="str">
        <f>IF(参照!F607="","",参照!F607)</f>
        <v>九州電力(株)</v>
      </c>
      <c r="BA607" s="52" t="str">
        <f>IF(参照!G607="","",参照!G607)</f>
        <v>九州電力(株)_(参考値)事業者全体</v>
      </c>
      <c r="BB607" s="52">
        <f t="shared" si="40"/>
        <v>0.47899999999999998</v>
      </c>
      <c r="BD607" s="52" t="str">
        <f>IF(参照!L607="","",参照!L607)</f>
        <v/>
      </c>
    </row>
    <row r="608" spans="47:56">
      <c r="AU608" s="52" t="str">
        <f>IF(参照!A608="","",参照!A608)</f>
        <v>A0276</v>
      </c>
      <c r="AV608" s="52" t="str">
        <f>IF(参照!B608="","",参照!B608)</f>
        <v>沖縄電力(株)</v>
      </c>
      <c r="AW608" s="52">
        <f>IF(参照!C608="","",参照!C608)</f>
        <v>7.3899999999999997E-4</v>
      </c>
      <c r="AX608" s="52" t="str">
        <f>IF(参照!D608="","",参照!D608)</f>
        <v>メニューA</v>
      </c>
      <c r="AY608" s="52">
        <f>IF(参照!E608="","",参照!E608)</f>
        <v>0</v>
      </c>
      <c r="AZ608" s="52" t="str">
        <f>IF(参照!F608="","",参照!F608)</f>
        <v>沖縄電力(株)</v>
      </c>
      <c r="BA608" s="52" t="str">
        <f>IF(参照!G608="","",参照!G608)</f>
        <v>沖縄電力(株)_メニューA</v>
      </c>
      <c r="BB608" s="52">
        <f t="shared" si="40"/>
        <v>0</v>
      </c>
      <c r="BD608" s="52" t="str">
        <f>IF(参照!L608="","",参照!L608)</f>
        <v/>
      </c>
    </row>
    <row r="609" spans="47:56">
      <c r="AU609" s="52" t="str">
        <f>IF(参照!A609="","",参照!A609)</f>
        <v/>
      </c>
      <c r="AV609" s="52" t="str">
        <f>IF(参照!B609="","",参照!B609)</f>
        <v/>
      </c>
      <c r="AW609" s="52" t="str">
        <f>IF(参照!C609="","",参照!C609)</f>
        <v/>
      </c>
      <c r="AX609" s="52" t="str">
        <f>IF(参照!D609="","",参照!D609)</f>
        <v>メニューB(残差)</v>
      </c>
      <c r="AY609" s="52">
        <f>IF(参照!E609="","",参照!E609)</f>
        <v>7.0699999999999995E-4</v>
      </c>
      <c r="AZ609" s="52" t="str">
        <f>IF(参照!F609="","",参照!F609)</f>
        <v>沖縄電力(株)</v>
      </c>
      <c r="BA609" s="52" t="str">
        <f>IF(参照!G609="","",参照!G609)</f>
        <v>沖縄電力(株)_メニューB(残差)</v>
      </c>
      <c r="BB609" s="52">
        <f t="shared" si="40"/>
        <v>0.70699999999999996</v>
      </c>
      <c r="BD609" s="52" t="str">
        <f>IF(参照!L609="","",参照!L609)</f>
        <v/>
      </c>
    </row>
    <row r="610" spans="47:56">
      <c r="AU610" s="52" t="str">
        <f>IF(参照!A610="","",参照!A610)</f>
        <v/>
      </c>
      <c r="AV610" s="52" t="str">
        <f>IF(参照!B610="","",参照!B610)</f>
        <v/>
      </c>
      <c r="AW610" s="52" t="str">
        <f>IF(参照!C610="","",参照!C610)</f>
        <v/>
      </c>
      <c r="AX610" s="52" t="str">
        <f>IF(参照!D610="","",参照!D610)</f>
        <v>(参考値)事業者全体</v>
      </c>
      <c r="AY610" s="52">
        <f>IF(参照!E610="","",参照!E610)</f>
        <v>7.0500000000000001E-4</v>
      </c>
      <c r="AZ610" s="52" t="str">
        <f>IF(参照!F610="","",参照!F610)</f>
        <v>沖縄電力(株)</v>
      </c>
      <c r="BA610" s="52" t="str">
        <f>IF(参照!G610="","",参照!G610)</f>
        <v>沖縄電力(株)_(参考値)事業者全体</v>
      </c>
      <c r="BB610" s="52">
        <f t="shared" si="40"/>
        <v>0.70499999999999996</v>
      </c>
      <c r="BD610" s="52" t="str">
        <f>IF(参照!L610="","",参照!L610)</f>
        <v/>
      </c>
    </row>
    <row r="611" spans="47:56">
      <c r="AU611" s="52" t="str">
        <f>IF(参照!A611="","",参照!A611)</f>
        <v>A0277</v>
      </c>
      <c r="AV611" s="52" t="str">
        <f>IF(参照!B611="","",参照!B611)</f>
        <v>北日本石油(株)</v>
      </c>
      <c r="AW611" s="52">
        <f>IF(参照!C611="","",参照!C611)</f>
        <v>4.28E-4</v>
      </c>
      <c r="AX611" s="52" t="str">
        <f>IF(参照!D611="","",参照!D611)</f>
        <v/>
      </c>
      <c r="AY611" s="52">
        <f>IF(参照!E611="","",参照!E611)</f>
        <v>3.8900000000000002E-4</v>
      </c>
      <c r="AZ611" s="52" t="str">
        <f>IF(参照!F611="","",参照!F611)</f>
        <v>北日本石油(株)</v>
      </c>
      <c r="BA611" s="52" t="str">
        <f>IF(参照!G611="","",参照!G611)</f>
        <v>北日本石油(株)_</v>
      </c>
      <c r="BB611" s="52">
        <f t="shared" si="40"/>
        <v>0.38900000000000001</v>
      </c>
      <c r="BD611" s="52" t="str">
        <f>IF(参照!L611="","",参照!L611)</f>
        <v/>
      </c>
    </row>
    <row r="612" spans="47:56">
      <c r="AU612" s="52" t="str">
        <f>IF(参照!A612="","",参照!A612)</f>
        <v>A0278</v>
      </c>
      <c r="AV612" s="52" t="str">
        <f>IF(参照!B612="","",参照!B612)</f>
        <v>千葉電力(株)</v>
      </c>
      <c r="AW612" s="52">
        <f>IF(参照!C612="","",参照!C612)</f>
        <v>5.0600000000000005E-4</v>
      </c>
      <c r="AX612" s="52" t="str">
        <f>IF(参照!D612="","",参照!D612)</f>
        <v/>
      </c>
      <c r="AY612" s="52">
        <f>IF(参照!E612="","",参照!E612)</f>
        <v>5.6300000000000002E-4</v>
      </c>
      <c r="AZ612" s="52" t="str">
        <f>IF(参照!F612="","",参照!F612)</f>
        <v>千葉電力(株)</v>
      </c>
      <c r="BA612" s="52" t="str">
        <f>IF(参照!G612="","",参照!G612)</f>
        <v>千葉電力(株)_</v>
      </c>
      <c r="BB612" s="52">
        <f t="shared" si="40"/>
        <v>0.56300000000000006</v>
      </c>
      <c r="BD612" s="52" t="str">
        <f>IF(参照!L612="","",参照!L612)</f>
        <v/>
      </c>
    </row>
    <row r="613" spans="47:56">
      <c r="AU613" s="52" t="str">
        <f>IF(参照!A613="","",参照!A613)</f>
        <v>A0279</v>
      </c>
      <c r="AV613" s="52" t="str">
        <f>IF(参照!B613="","",参照!B613)</f>
        <v>(株)坊っちゃん電力</v>
      </c>
      <c r="AW613" s="52">
        <f>IF(参照!C613="","",参照!C613)</f>
        <v>4.1300000000000001E-4</v>
      </c>
      <c r="AX613" s="52" t="str">
        <f>IF(参照!D613="","",参照!D613)</f>
        <v/>
      </c>
      <c r="AY613" s="52">
        <f>IF(参照!E613="","",参照!E613)</f>
        <v>3.59E-4</v>
      </c>
      <c r="AZ613" s="52" t="str">
        <f>IF(参照!F613="","",参照!F613)</f>
        <v>(株)坊っちゃん電力</v>
      </c>
      <c r="BA613" s="52" t="str">
        <f>IF(参照!G613="","",参照!G613)</f>
        <v>(株)坊っちゃん電力_</v>
      </c>
      <c r="BB613" s="52">
        <f t="shared" si="40"/>
        <v>0.35899999999999999</v>
      </c>
      <c r="BD613" s="52" t="str">
        <f>IF(参照!L613="","",参照!L613)</f>
        <v/>
      </c>
    </row>
    <row r="614" spans="47:56">
      <c r="AU614" s="52" t="str">
        <f>IF(参照!A614="","",参照!A614)</f>
        <v>A0280</v>
      </c>
      <c r="AV614" s="52" t="str">
        <f>IF(参照!B614="","",参照!B614)</f>
        <v>やめエネルギー(株)</v>
      </c>
      <c r="AW614" s="52">
        <f>IF(参照!C614="","",参照!C614)</f>
        <v>4.6799999999999999E-4</v>
      </c>
      <c r="AX614" s="52" t="str">
        <f>IF(参照!D614="","",参照!D614)</f>
        <v/>
      </c>
      <c r="AY614" s="52">
        <f>IF(参照!E614="","",参照!E614)</f>
        <v>4.7399999999999997E-4</v>
      </c>
      <c r="AZ614" s="52" t="str">
        <f>IF(参照!F614="","",参照!F614)</f>
        <v>やめエネルギー(株)</v>
      </c>
      <c r="BA614" s="52" t="str">
        <f>IF(参照!G614="","",参照!G614)</f>
        <v>やめエネルギー(株)_</v>
      </c>
      <c r="BB614" s="52">
        <f t="shared" si="40"/>
        <v>0.47399999999999998</v>
      </c>
      <c r="BD614" s="52" t="str">
        <f>IF(参照!L614="","",参照!L614)</f>
        <v/>
      </c>
    </row>
    <row r="615" spans="47:56">
      <c r="AU615" s="52" t="str">
        <f>IF(参照!A615="","",参照!A615)</f>
        <v>A0281</v>
      </c>
      <c r="AV615" s="52" t="str">
        <f>IF(参照!B615="","",参照!B615)</f>
        <v>(株)アースインフィニティ</v>
      </c>
      <c r="AW615" s="52">
        <f>IF(参照!C615="","",参照!C615)</f>
        <v>5.4299999999999997E-4</v>
      </c>
      <c r="AX615" s="52" t="str">
        <f>IF(参照!D615="","",参照!D615)</f>
        <v/>
      </c>
      <c r="AY615" s="52">
        <f>IF(参照!E615="","",参照!E615)</f>
        <v>5.5099999999999995E-4</v>
      </c>
      <c r="AZ615" s="52" t="str">
        <f>IF(参照!F615="","",参照!F615)</f>
        <v>(株)アースインフィニティ</v>
      </c>
      <c r="BA615" s="52" t="str">
        <f>IF(参照!G615="","",参照!G615)</f>
        <v>(株)アースインフィニティ_</v>
      </c>
      <c r="BB615" s="52">
        <f t="shared" si="40"/>
        <v>0.55099999999999993</v>
      </c>
      <c r="BD615" s="52" t="str">
        <f>IF(参照!L615="","",参照!L615)</f>
        <v/>
      </c>
    </row>
    <row r="616" spans="47:56">
      <c r="AU616" s="52" t="str">
        <f>IF(参照!A616="","",参照!A616)</f>
        <v>A0283</v>
      </c>
      <c r="AV616" s="52" t="str">
        <f>IF(参照!B616="","",参照!B616)</f>
        <v>足利ガス(株)</v>
      </c>
      <c r="AW616" s="52">
        <f>IF(参照!C616="","",参照!C616)</f>
        <v>3.6400000000000001E-4</v>
      </c>
      <c r="AX616" s="52" t="str">
        <f>IF(参照!D616="","",参照!D616)</f>
        <v/>
      </c>
      <c r="AY616" s="52">
        <f>IF(参照!E616="","",参照!E616)</f>
        <v>3.0800000000000001E-4</v>
      </c>
      <c r="AZ616" s="52" t="str">
        <f>IF(参照!F616="","",参照!F616)</f>
        <v>足利ガス(株)</v>
      </c>
      <c r="BA616" s="52" t="str">
        <f>IF(参照!G616="","",参照!G616)</f>
        <v>足利ガス(株)_</v>
      </c>
      <c r="BB616" s="52">
        <f t="shared" si="40"/>
        <v>0.308</v>
      </c>
      <c r="BD616" s="52" t="str">
        <f>IF(参照!L616="","",参照!L616)</f>
        <v/>
      </c>
    </row>
    <row r="617" spans="47:56">
      <c r="AU617" s="52" t="str">
        <f>IF(参照!A617="","",参照!A617)</f>
        <v>A0284</v>
      </c>
      <c r="AV617" s="52" t="str">
        <f>IF(参照!B617="","",参照!B617)</f>
        <v>(株)Ｍｉｓｕｍｉ</v>
      </c>
      <c r="AW617" s="52">
        <f>IF(参照!C617="","",参照!C617)</f>
        <v>3.79E-4</v>
      </c>
      <c r="AX617" s="52" t="str">
        <f>IF(参照!D617="","",参照!D617)</f>
        <v/>
      </c>
      <c r="AY617" s="52">
        <f>IF(参照!E617="","",参照!E617)</f>
        <v>3.2299999999999999E-4</v>
      </c>
      <c r="AZ617" s="52" t="str">
        <f>IF(参照!F617="","",参照!F617)</f>
        <v>(株)Ｍｉｓｕｍｉ</v>
      </c>
      <c r="BA617" s="52" t="str">
        <f>IF(参照!G617="","",参照!G617)</f>
        <v>(株)Ｍｉｓｕｍｉ_</v>
      </c>
      <c r="BB617" s="52">
        <f t="shared" si="40"/>
        <v>0.32300000000000001</v>
      </c>
      <c r="BD617" s="52" t="str">
        <f>IF(参照!L617="","",参照!L617)</f>
        <v/>
      </c>
    </row>
    <row r="618" spans="47:56">
      <c r="AU618" s="52" t="str">
        <f>IF(参照!A618="","",参照!A618)</f>
        <v>A0285</v>
      </c>
      <c r="AV618" s="52" t="str">
        <f>IF(参照!B618="","",参照!B618)</f>
        <v>米子瓦斯(株)</v>
      </c>
      <c r="AW618" s="52">
        <f>IF(参照!C618="","",参照!C618)</f>
        <v>4.84E-4</v>
      </c>
      <c r="AX618" s="52" t="str">
        <f>IF(参照!D618="","",参照!D618)</f>
        <v/>
      </c>
      <c r="AY618" s="52">
        <f>IF(参照!E618="","",参照!E618)</f>
        <v>4.28E-4</v>
      </c>
      <c r="AZ618" s="52" t="str">
        <f>IF(参照!F618="","",参照!F618)</f>
        <v>米子瓦斯(株)</v>
      </c>
      <c r="BA618" s="52" t="str">
        <f>IF(参照!G618="","",参照!G618)</f>
        <v>米子瓦斯(株)_</v>
      </c>
      <c r="BB618" s="52">
        <f t="shared" si="40"/>
        <v>0.42799999999999999</v>
      </c>
      <c r="BD618" s="52" t="str">
        <f>IF(参照!L618="","",参照!L618)</f>
        <v/>
      </c>
    </row>
    <row r="619" spans="47:56">
      <c r="AU619" s="52" t="str">
        <f>IF(参照!A619="","",参照!A619)</f>
        <v>A0286</v>
      </c>
      <c r="AV619" s="52" t="str">
        <f>IF(参照!B619="","",参照!B619)</f>
        <v>(株)エルピオ</v>
      </c>
      <c r="AW619" s="52">
        <f>IF(参照!C619="","",参照!C619)</f>
        <v>4.8700000000000002E-4</v>
      </c>
      <c r="AX619" s="52" t="str">
        <f>IF(参照!D619="","",参照!D619)</f>
        <v/>
      </c>
      <c r="AY619" s="52">
        <f>IF(参照!E619="","",参照!E619)</f>
        <v>5.0199999999999995E-4</v>
      </c>
      <c r="AZ619" s="52" t="str">
        <f>IF(参照!F619="","",参照!F619)</f>
        <v>(株)エルピオ</v>
      </c>
      <c r="BA619" s="52" t="str">
        <f>IF(参照!G619="","",参照!G619)</f>
        <v>(株)エルピオ_</v>
      </c>
      <c r="BB619" s="52">
        <f t="shared" si="40"/>
        <v>0.502</v>
      </c>
      <c r="BD619" s="52" t="str">
        <f>IF(参照!L619="","",参照!L619)</f>
        <v/>
      </c>
    </row>
    <row r="620" spans="47:56">
      <c r="AU620" s="52" t="str">
        <f>IF(参照!A620="","",参照!A620)</f>
        <v>A0287</v>
      </c>
      <c r="AV620" s="52" t="str">
        <f>IF(参照!B620="","",参照!B620)</f>
        <v>浜田ガス(株)</v>
      </c>
      <c r="AW620" s="52">
        <f>IF(参照!C620="","",参照!C620)</f>
        <v>4.84E-4</v>
      </c>
      <c r="AX620" s="52" t="str">
        <f>IF(参照!D620="","",参照!D620)</f>
        <v/>
      </c>
      <c r="AY620" s="52">
        <f>IF(参照!E620="","",参照!E620)</f>
        <v>4.2900000000000002E-4</v>
      </c>
      <c r="AZ620" s="52" t="str">
        <f>IF(参照!F620="","",参照!F620)</f>
        <v>浜田ガス(株)</v>
      </c>
      <c r="BA620" s="52" t="str">
        <f>IF(参照!G620="","",参照!G620)</f>
        <v>浜田ガス(株)_</v>
      </c>
      <c r="BB620" s="52">
        <f t="shared" si="40"/>
        <v>0.42899999999999999</v>
      </c>
      <c r="BD620" s="52" t="str">
        <f>IF(参照!L620="","",参照!L620)</f>
        <v/>
      </c>
    </row>
    <row r="621" spans="47:56">
      <c r="AU621" s="52" t="str">
        <f>IF(参照!A621="","",参照!A621)</f>
        <v>A0288</v>
      </c>
      <c r="AV621" s="52" t="str">
        <f>IF(参照!B621="","",参照!B621)</f>
        <v>(株)アメニティ電力</v>
      </c>
      <c r="AW621" s="52">
        <f>IF(参照!C621="","",参照!C621)</f>
        <v>4.8999999999999998E-4</v>
      </c>
      <c r="AX621" s="52" t="str">
        <f>IF(参照!D621="","",参照!D621)</f>
        <v/>
      </c>
      <c r="AY621" s="52">
        <f>IF(参照!E621="","",参照!E621)</f>
        <v>5.2599999999999999E-4</v>
      </c>
      <c r="AZ621" s="52" t="str">
        <f>IF(参照!F621="","",参照!F621)</f>
        <v>(株)アメニティ電力</v>
      </c>
      <c r="BA621" s="52" t="str">
        <f>IF(参照!G621="","",参照!G621)</f>
        <v>(株)アメニティ電力_</v>
      </c>
      <c r="BB621" s="52">
        <f t="shared" si="40"/>
        <v>0.52600000000000002</v>
      </c>
      <c r="BD621" s="52" t="str">
        <f>IF(参照!L621="","",参照!L621)</f>
        <v/>
      </c>
    </row>
    <row r="622" spans="47:56">
      <c r="AU622" s="52" t="str">
        <f>IF(参照!A622="","",参照!A622)</f>
        <v>A0290</v>
      </c>
      <c r="AV622" s="52" t="str">
        <f>IF(参照!B622="","",参照!B622)</f>
        <v>ふくのしま電力(株)</v>
      </c>
      <c r="AW622" s="52">
        <f>IF(参照!C622="","",参照!C622)</f>
        <v>5.0600000000000005E-4</v>
      </c>
      <c r="AX622" s="52" t="str">
        <f>IF(参照!D622="","",参照!D622)</f>
        <v/>
      </c>
      <c r="AY622" s="52">
        <f>IF(参照!E622="","",参照!E622)</f>
        <v>5.0699999999999996E-4</v>
      </c>
      <c r="AZ622" s="52" t="str">
        <f>IF(参照!F622="","",参照!F622)</f>
        <v>ふくのしま電力(株)</v>
      </c>
      <c r="BA622" s="52" t="str">
        <f>IF(参照!G622="","",参照!G622)</f>
        <v>ふくのしま電力(株)_</v>
      </c>
      <c r="BB622" s="52">
        <f t="shared" si="40"/>
        <v>0.50700000000000001</v>
      </c>
      <c r="BD622" s="52" t="str">
        <f>IF(参照!L622="","",参照!L622)</f>
        <v/>
      </c>
    </row>
    <row r="623" spans="47:56">
      <c r="AU623" s="52" t="str">
        <f>IF(参照!A623="","",参照!A623)</f>
        <v>A0292</v>
      </c>
      <c r="AV623" s="52" t="str">
        <f>IF(参照!B623="","",参照!B623)</f>
        <v>岡田建設(株)</v>
      </c>
      <c r="AW623" s="52">
        <f>IF(参照!C623="","",参照!C623)</f>
        <v>5.2700000000000002E-4</v>
      </c>
      <c r="AX623" s="52" t="str">
        <f>IF(参照!D623="","",参照!D623)</f>
        <v/>
      </c>
      <c r="AY623" s="52">
        <f>IF(参照!E623="","",参照!E623)</f>
        <v>4.7100000000000001E-4</v>
      </c>
      <c r="AZ623" s="52" t="str">
        <f>IF(参照!F623="","",参照!F623)</f>
        <v>岡田建設(株)</v>
      </c>
      <c r="BA623" s="52" t="str">
        <f>IF(参照!G623="","",参照!G623)</f>
        <v>岡田建設(株)_</v>
      </c>
      <c r="BB623" s="52">
        <f t="shared" si="40"/>
        <v>0.47100000000000003</v>
      </c>
      <c r="BD623" s="52" t="str">
        <f>IF(参照!L623="","",参照!L623)</f>
        <v/>
      </c>
    </row>
    <row r="624" spans="47:56">
      <c r="AU624" s="52" t="str">
        <f>IF(参照!A624="","",参照!A624)</f>
        <v>A0293</v>
      </c>
      <c r="AV624" s="52" t="str">
        <f>IF(参照!B624="","",参照!B624)</f>
        <v>出雲ガス(株)</v>
      </c>
      <c r="AW624" s="52">
        <f>IF(参照!C624="","",参照!C624)</f>
        <v>4.84E-4</v>
      </c>
      <c r="AX624" s="52" t="str">
        <f>IF(参照!D624="","",参照!D624)</f>
        <v/>
      </c>
      <c r="AY624" s="52">
        <f>IF(参照!E624="","",参照!E624)</f>
        <v>4.2900000000000002E-4</v>
      </c>
      <c r="AZ624" s="52" t="str">
        <f>IF(参照!F624="","",参照!F624)</f>
        <v>出雲ガス(株)</v>
      </c>
      <c r="BA624" s="52" t="str">
        <f>IF(参照!G624="","",参照!G624)</f>
        <v>出雲ガス(株)_</v>
      </c>
      <c r="BB624" s="52">
        <f t="shared" si="40"/>
        <v>0.42899999999999999</v>
      </c>
      <c r="BD624" s="52" t="str">
        <f>IF(参照!L624="","",参照!L624)</f>
        <v/>
      </c>
    </row>
    <row r="625" spans="47:56">
      <c r="AU625" s="52" t="str">
        <f>IF(参照!A625="","",参照!A625)</f>
        <v>A0294</v>
      </c>
      <c r="AV625" s="52" t="str">
        <f>IF(参照!B625="","",参照!B625)</f>
        <v>富山電力(株)</v>
      </c>
      <c r="AW625" s="52">
        <f>IF(参照!C625="","",参照!C625)</f>
        <v>4.9299999999999995E-4</v>
      </c>
      <c r="AX625" s="52" t="str">
        <f>IF(参照!D625="","",参照!D625)</f>
        <v/>
      </c>
      <c r="AY625" s="52">
        <f>IF(参照!E625="","",参照!E625)</f>
        <v>4.73E-4</v>
      </c>
      <c r="AZ625" s="52" t="str">
        <f>IF(参照!F625="","",参照!F625)</f>
        <v>富山電力(株)</v>
      </c>
      <c r="BA625" s="52" t="str">
        <f>IF(参照!G625="","",参照!G625)</f>
        <v>富山電力(株)_</v>
      </c>
      <c r="BB625" s="52">
        <f t="shared" si="40"/>
        <v>0.47300000000000003</v>
      </c>
      <c r="BD625" s="52" t="str">
        <f>IF(参照!L625="","",参照!L625)</f>
        <v/>
      </c>
    </row>
    <row r="626" spans="47:56">
      <c r="AU626" s="52" t="str">
        <f>IF(参照!A626="","",参照!A626)</f>
        <v>A0295</v>
      </c>
      <c r="AV626" s="52" t="str">
        <f>IF(参照!B626="","",参照!B626)</f>
        <v>一般社団法人グリーンコープでんき</v>
      </c>
      <c r="AW626" s="52">
        <f>IF(参照!C626="","",参照!C626)</f>
        <v>0</v>
      </c>
      <c r="AX626" s="52" t="str">
        <f>IF(参照!D626="","",参照!D626)</f>
        <v/>
      </c>
      <c r="AY626" s="52">
        <f>IF(参照!E626="","",参照!E626)</f>
        <v>4.1199999999999999E-4</v>
      </c>
      <c r="AZ626" s="52" t="str">
        <f>IF(参照!F626="","",参照!F626)</f>
        <v>一般社団法人グリーンコープでんき</v>
      </c>
      <c r="BA626" s="52" t="str">
        <f>IF(参照!G626="","",参照!G626)</f>
        <v>一般社団法人グリーンコープでんき_</v>
      </c>
      <c r="BB626" s="52">
        <f t="shared" si="40"/>
        <v>0.41199999999999998</v>
      </c>
      <c r="BD626" s="52" t="str">
        <f>IF(参照!L626="","",参照!L626)</f>
        <v/>
      </c>
    </row>
    <row r="627" spans="47:56">
      <c r="AU627" s="52" t="str">
        <f>IF(参照!A627="","",参照!A627)</f>
        <v>A0296</v>
      </c>
      <c r="AV627" s="52" t="str">
        <f>IF(参照!B627="","",参照!B627)</f>
        <v>公益財団法人東京都環境公社</v>
      </c>
      <c r="AW627" s="52" t="str">
        <f>IF(参照!C627="","",参照!C627)</f>
        <v>0.000453※</v>
      </c>
      <c r="AX627" s="52" t="str">
        <f>IF(参照!D627="","",参照!D627)</f>
        <v/>
      </c>
      <c r="AY627" s="52">
        <f>IF(参照!E627="","",参照!E627)</f>
        <v>0</v>
      </c>
      <c r="AZ627" s="52" t="str">
        <f>IF(参照!F627="","",参照!F627)</f>
        <v>公益財団法人東京都環境公社</v>
      </c>
      <c r="BA627" s="52" t="str">
        <f>IF(参照!G627="","",参照!G627)</f>
        <v>公益財団法人東京都環境公社_</v>
      </c>
      <c r="BB627" s="52">
        <f t="shared" si="40"/>
        <v>0</v>
      </c>
      <c r="BD627" s="52" t="str">
        <f>IF(参照!L627="","",参照!L627)</f>
        <v/>
      </c>
    </row>
    <row r="628" spans="47:56">
      <c r="AU628" s="52" t="str">
        <f>IF(参照!A628="","",参照!A628)</f>
        <v>A0298</v>
      </c>
      <c r="AV628" s="52" t="str">
        <f>IF(参照!B628="","",参照!B628)</f>
        <v>イオンディライト(株)</v>
      </c>
      <c r="AW628" s="52">
        <f>IF(参照!C628="","",参照!C628)</f>
        <v>4.64E-4</v>
      </c>
      <c r="AX628" s="52" t="str">
        <f>IF(参照!D628="","",参照!D628)</f>
        <v/>
      </c>
      <c r="AY628" s="52">
        <f>IF(参照!E628="","",参照!E628)</f>
        <v>4.08E-4</v>
      </c>
      <c r="AZ628" s="52" t="str">
        <f>IF(参照!F628="","",参照!F628)</f>
        <v>イオンディライト(株)</v>
      </c>
      <c r="BA628" s="52" t="str">
        <f>IF(参照!G628="","",参照!G628)</f>
        <v>イオンディライト(株)_</v>
      </c>
      <c r="BB628" s="52">
        <f t="shared" si="40"/>
        <v>0.40799999999999997</v>
      </c>
      <c r="BD628" s="52" t="str">
        <f>IF(参照!L628="","",参照!L628)</f>
        <v/>
      </c>
    </row>
    <row r="629" spans="47:56">
      <c r="AU629" s="52" t="str">
        <f>IF(参照!A629="","",参照!A629)</f>
        <v>A0300</v>
      </c>
      <c r="AV629" s="52" t="str">
        <f>IF(参照!B629="","",参照!B629)</f>
        <v>(株)ファミリーネット・ジャパン</v>
      </c>
      <c r="AW629" s="52">
        <f>IF(参照!C629="","",参照!C629)</f>
        <v>4.3800000000000002E-4</v>
      </c>
      <c r="AX629" s="52" t="str">
        <f>IF(参照!D629="","",参照!D629)</f>
        <v>メニューA</v>
      </c>
      <c r="AY629" s="52">
        <f>IF(参照!E629="","",参照!E629)</f>
        <v>0</v>
      </c>
      <c r="AZ629" s="52" t="str">
        <f>IF(参照!F629="","",参照!F629)</f>
        <v>(株)ファミリーネット・ジャパン</v>
      </c>
      <c r="BA629" s="52" t="str">
        <f>IF(参照!G629="","",参照!G629)</f>
        <v>(株)ファミリーネット・ジャパン_メニューA</v>
      </c>
      <c r="BB629" s="52">
        <f t="shared" si="40"/>
        <v>0</v>
      </c>
      <c r="BD629" s="52" t="str">
        <f>IF(参照!L629="","",参照!L629)</f>
        <v/>
      </c>
    </row>
    <row r="630" spans="47:56">
      <c r="AU630" s="52" t="str">
        <f>IF(参照!A630="","",参照!A630)</f>
        <v/>
      </c>
      <c r="AV630" s="52" t="str">
        <f>IF(参照!B630="","",参照!B630)</f>
        <v/>
      </c>
      <c r="AW630" s="52" t="str">
        <f>IF(参照!C630="","",参照!C630)</f>
        <v/>
      </c>
      <c r="AX630" s="52" t="str">
        <f>IF(参照!D630="","",参照!D630)</f>
        <v>メニューB</v>
      </c>
      <c r="AY630" s="52">
        <f>IF(参照!E630="","",参照!E630)</f>
        <v>0</v>
      </c>
      <c r="AZ630" s="52" t="str">
        <f>IF(参照!F630="","",参照!F630)</f>
        <v>(株)ファミリーネット・ジャパン</v>
      </c>
      <c r="BA630" s="52" t="str">
        <f>IF(参照!G630="","",参照!G630)</f>
        <v>(株)ファミリーネット・ジャパン_メニューB</v>
      </c>
      <c r="BB630" s="52">
        <f t="shared" si="40"/>
        <v>0</v>
      </c>
      <c r="BD630" s="52" t="str">
        <f>IF(参照!L630="","",参照!L630)</f>
        <v/>
      </c>
    </row>
    <row r="631" spans="47:56">
      <c r="AU631" s="52" t="str">
        <f>IF(参照!A631="","",参照!A631)</f>
        <v/>
      </c>
      <c r="AV631" s="52" t="str">
        <f>IF(参照!B631="","",参照!B631)</f>
        <v/>
      </c>
      <c r="AW631" s="52" t="str">
        <f>IF(参照!C631="","",参照!C631)</f>
        <v/>
      </c>
      <c r="AX631" s="52" t="str">
        <f>IF(参照!D631="","",参照!D631)</f>
        <v>メニューC(残差)</v>
      </c>
      <c r="AY631" s="52">
        <f>IF(参照!E631="","",参照!E631)</f>
        <v>4.7999999999999996E-4</v>
      </c>
      <c r="AZ631" s="52" t="str">
        <f>IF(参照!F631="","",参照!F631)</f>
        <v>(株)ファミリーネット・ジャパン</v>
      </c>
      <c r="BA631" s="52" t="str">
        <f>IF(参照!G631="","",参照!G631)</f>
        <v>(株)ファミリーネット・ジャパン_メニューC(残差)</v>
      </c>
      <c r="BB631" s="52">
        <f t="shared" si="40"/>
        <v>0.48</v>
      </c>
      <c r="BD631" s="52" t="str">
        <f>IF(参照!L631="","",参照!L631)</f>
        <v/>
      </c>
    </row>
    <row r="632" spans="47:56">
      <c r="AU632" s="52" t="str">
        <f>IF(参照!A632="","",参照!A632)</f>
        <v/>
      </c>
      <c r="AV632" s="52" t="str">
        <f>IF(参照!B632="","",参照!B632)</f>
        <v/>
      </c>
      <c r="AW632" s="52" t="str">
        <f>IF(参照!C632="","",参照!C632)</f>
        <v/>
      </c>
      <c r="AX632" s="52" t="str">
        <f>IF(参照!D632="","",参照!D632)</f>
        <v>(参考値)事業者全体</v>
      </c>
      <c r="AY632" s="52">
        <f>IF(参照!E632="","",参照!E632)</f>
        <v>3.1399999999999999E-4</v>
      </c>
      <c r="AZ632" s="52" t="str">
        <f>IF(参照!F632="","",参照!F632)</f>
        <v>(株)ファミリーネット・ジャパン</v>
      </c>
      <c r="BA632" s="52" t="str">
        <f>IF(参照!G632="","",参照!G632)</f>
        <v>(株)ファミリーネット・ジャパン_(参考値)事業者全体</v>
      </c>
      <c r="BB632" s="52">
        <f t="shared" si="40"/>
        <v>0.314</v>
      </c>
      <c r="BD632" s="52" t="str">
        <f>IF(参照!L632="","",参照!L632)</f>
        <v/>
      </c>
    </row>
    <row r="633" spans="47:56">
      <c r="AU633" s="52" t="str">
        <f>IF(参照!A633="","",参照!A633)</f>
        <v>A0303</v>
      </c>
      <c r="AV633" s="52" t="str">
        <f>IF(参照!B633="","",参照!B633)</f>
        <v>ＭＫステーションズ(株)</v>
      </c>
      <c r="AW633" s="52">
        <f>IF(参照!C633="","",参照!C633)</f>
        <v>4.4900000000000002E-4</v>
      </c>
      <c r="AX633" s="52" t="str">
        <f>IF(参照!D633="","",参照!D633)</f>
        <v/>
      </c>
      <c r="AY633" s="52">
        <f>IF(参照!E633="","",参照!E633)</f>
        <v>4.1199999999999999E-4</v>
      </c>
      <c r="AZ633" s="52" t="str">
        <f>IF(参照!F633="","",参照!F633)</f>
        <v>ＭＫステーションズ(株)</v>
      </c>
      <c r="BA633" s="52" t="str">
        <f>IF(参照!G633="","",参照!G633)</f>
        <v>ＭＫステーションズ(株)_</v>
      </c>
      <c r="BB633" s="52">
        <f t="shared" si="40"/>
        <v>0.41199999999999998</v>
      </c>
      <c r="BD633" s="52" t="str">
        <f>IF(参照!L633="","",参照!L633)</f>
        <v/>
      </c>
    </row>
    <row r="634" spans="47:56">
      <c r="AU634" s="52" t="str">
        <f>IF(参照!A634="","",参照!A634)</f>
        <v>A0305</v>
      </c>
      <c r="AV634" s="52" t="str">
        <f>IF(参照!B634="","",参照!B634)</f>
        <v>フラワーペイメント(株)</v>
      </c>
      <c r="AW634" s="52">
        <f>IF(参照!C634="","",参照!C634)</f>
        <v>5.22E-4</v>
      </c>
      <c r="AX634" s="52" t="str">
        <f>IF(参照!D634="","",参照!D634)</f>
        <v/>
      </c>
      <c r="AY634" s="52">
        <f>IF(参照!E634="","",参照!E634)</f>
        <v>5.5900000000000004E-4</v>
      </c>
      <c r="AZ634" s="52" t="str">
        <f>IF(参照!F634="","",参照!F634)</f>
        <v>フラワーペイメント(株)</v>
      </c>
      <c r="BA634" s="52" t="str">
        <f>IF(参照!G634="","",参照!G634)</f>
        <v>フラワーペイメント(株)_</v>
      </c>
      <c r="BB634" s="52">
        <f t="shared" si="40"/>
        <v>0.55900000000000005</v>
      </c>
      <c r="BD634" s="52" t="str">
        <f>IF(参照!L634="","",参照!L634)</f>
        <v/>
      </c>
    </row>
    <row r="635" spans="47:56">
      <c r="AU635" s="52" t="str">
        <f>IF(参照!A635="","",参照!A635)</f>
        <v>A0306</v>
      </c>
      <c r="AV635" s="52" t="str">
        <f>IF(参照!B635="","",参照!B635)</f>
        <v>(株)ＪＴＢコミュニケーションデザイン</v>
      </c>
      <c r="AW635" s="52">
        <f>IF(参照!C635="","",参照!C635)</f>
        <v>3.68E-4</v>
      </c>
      <c r="AX635" s="52" t="str">
        <f>IF(参照!D635="","",参照!D635)</f>
        <v/>
      </c>
      <c r="AY635" s="52">
        <f>IF(参照!E635="","",参照!E635)</f>
        <v>3.77E-4</v>
      </c>
      <c r="AZ635" s="52" t="str">
        <f>IF(参照!F635="","",参照!F635)</f>
        <v>(株)ＪＴＢコミュニケーションデザイン</v>
      </c>
      <c r="BA635" s="52" t="str">
        <f>IF(参照!G635="","",参照!G635)</f>
        <v>(株)ＪＴＢコミュニケーションデザイン_</v>
      </c>
      <c r="BB635" s="52">
        <f t="shared" si="40"/>
        <v>0.377</v>
      </c>
      <c r="BD635" s="52" t="str">
        <f>IF(参照!L635="","",参照!L635)</f>
        <v/>
      </c>
    </row>
    <row r="636" spans="47:56">
      <c r="AU636" s="52" t="str">
        <f>IF(参照!A636="","",参照!A636)</f>
        <v>A0308</v>
      </c>
      <c r="AV636" s="52" t="str">
        <f>IF(参照!B636="","",参照!B636)</f>
        <v>積水化学工業(株)</v>
      </c>
      <c r="AW636" s="52">
        <f>IF(参照!C636="","",参照!C636)</f>
        <v>2.13E-4</v>
      </c>
      <c r="AX636" s="52" t="str">
        <f>IF(参照!D636="","",参照!D636)</f>
        <v>メニューA</v>
      </c>
      <c r="AY636" s="52">
        <f>IF(参照!E636="","",参照!E636)</f>
        <v>0</v>
      </c>
      <c r="AZ636" s="52" t="str">
        <f>IF(参照!F636="","",参照!F636)</f>
        <v>積水化学工業(株)</v>
      </c>
      <c r="BA636" s="52" t="str">
        <f>IF(参照!G636="","",参照!G636)</f>
        <v>積水化学工業(株)_メニューA</v>
      </c>
      <c r="BB636" s="52">
        <f t="shared" si="40"/>
        <v>0</v>
      </c>
      <c r="BD636" s="52" t="str">
        <f>IF(参照!L636="","",参照!L636)</f>
        <v/>
      </c>
    </row>
    <row r="637" spans="47:56">
      <c r="AU637" s="52" t="str">
        <f>IF(参照!A637="","",参照!A637)</f>
        <v/>
      </c>
      <c r="AV637" s="52" t="str">
        <f>IF(参照!B637="","",参照!B637)</f>
        <v/>
      </c>
      <c r="AW637" s="52" t="str">
        <f>IF(参照!C637="","",参照!C637)</f>
        <v/>
      </c>
      <c r="AX637" s="52" t="str">
        <f>IF(参照!D637="","",参照!D637)</f>
        <v>メニューB(残差)</v>
      </c>
      <c r="AY637" s="52">
        <f>IF(参照!E637="","",参照!E637)</f>
        <v>0</v>
      </c>
      <c r="AZ637" s="52" t="str">
        <f>IF(参照!F637="","",参照!F637)</f>
        <v>積水化学工業(株)</v>
      </c>
      <c r="BA637" s="52" t="str">
        <f>IF(参照!G637="","",参照!G637)</f>
        <v>積水化学工業(株)_メニューB(残差)</v>
      </c>
      <c r="BB637" s="52">
        <f t="shared" si="40"/>
        <v>0</v>
      </c>
      <c r="BD637" s="52" t="str">
        <f>IF(参照!L637="","",参照!L637)</f>
        <v/>
      </c>
    </row>
    <row r="638" spans="47:56">
      <c r="AU638" s="52" t="str">
        <f>IF(参照!A638="","",参照!A638)</f>
        <v/>
      </c>
      <c r="AV638" s="52" t="str">
        <f>IF(参照!B638="","",参照!B638)</f>
        <v/>
      </c>
      <c r="AW638" s="52" t="str">
        <f>IF(参照!C638="","",参照!C638)</f>
        <v/>
      </c>
      <c r="AX638" s="52" t="str">
        <f>IF(参照!D638="","",参照!D638)</f>
        <v>(参考値)事業者全体</v>
      </c>
      <c r="AY638" s="52">
        <f>IF(参照!E638="","",参照!E638)</f>
        <v>0</v>
      </c>
      <c r="AZ638" s="52" t="str">
        <f>IF(参照!F638="","",参照!F638)</f>
        <v>積水化学工業(株)</v>
      </c>
      <c r="BA638" s="52" t="str">
        <f>IF(参照!G638="","",参照!G638)</f>
        <v>積水化学工業(株)_(参考値)事業者全体</v>
      </c>
      <c r="BB638" s="52">
        <f t="shared" si="40"/>
        <v>0</v>
      </c>
      <c r="BD638" s="52" t="str">
        <f>IF(参照!L638="","",参照!L638)</f>
        <v/>
      </c>
    </row>
    <row r="639" spans="47:56">
      <c r="AU639" s="52" t="str">
        <f>IF(参照!A639="","",参照!A639)</f>
        <v>A0310</v>
      </c>
      <c r="AV639" s="52" t="str">
        <f>IF(参照!B639="","",参照!B639)</f>
        <v>全農エネルギー(株)</v>
      </c>
      <c r="AW639" s="52">
        <f>IF(参照!C639="","",参照!C639)</f>
        <v>5.0199999999999995E-4</v>
      </c>
      <c r="AX639" s="52" t="str">
        <f>IF(参照!D639="","",参照!D639)</f>
        <v>メニューA</v>
      </c>
      <c r="AY639" s="52">
        <f>IF(参照!E639="","",参照!E639)</f>
        <v>0</v>
      </c>
      <c r="AZ639" s="52" t="str">
        <f>IF(参照!F639="","",参照!F639)</f>
        <v>全農エネルギー(株)</v>
      </c>
      <c r="BA639" s="52" t="str">
        <f>IF(参照!G639="","",参照!G639)</f>
        <v>全農エネルギー(株)_メニューA</v>
      </c>
      <c r="BB639" s="52">
        <f t="shared" si="40"/>
        <v>0</v>
      </c>
      <c r="BD639" s="52" t="str">
        <f>IF(参照!L639="","",参照!L639)</f>
        <v/>
      </c>
    </row>
    <row r="640" spans="47:56">
      <c r="AU640" s="52" t="str">
        <f>IF(参照!A640="","",参照!A640)</f>
        <v/>
      </c>
      <c r="AV640" s="52" t="str">
        <f>IF(参照!B640="","",参照!B640)</f>
        <v/>
      </c>
      <c r="AW640" s="52" t="str">
        <f>IF(参照!C640="","",参照!C640)</f>
        <v/>
      </c>
      <c r="AX640" s="52" t="str">
        <f>IF(参照!D640="","",参照!D640)</f>
        <v>メニューB</v>
      </c>
      <c r="AY640" s="52">
        <f>IF(参照!E640="","",参照!E640)</f>
        <v>0</v>
      </c>
      <c r="AZ640" s="52" t="str">
        <f>IF(参照!F640="","",参照!F640)</f>
        <v>全農エネルギー(株)</v>
      </c>
      <c r="BA640" s="52" t="str">
        <f>IF(参照!G640="","",参照!G640)</f>
        <v>全農エネルギー(株)_メニューB</v>
      </c>
      <c r="BB640" s="52">
        <f t="shared" si="40"/>
        <v>0</v>
      </c>
      <c r="BD640" s="52" t="str">
        <f>IF(参照!L640="","",参照!L640)</f>
        <v/>
      </c>
    </row>
    <row r="641" spans="47:56">
      <c r="AU641" s="52" t="str">
        <f>IF(参照!A641="","",参照!A641)</f>
        <v/>
      </c>
      <c r="AV641" s="52" t="str">
        <f>IF(参照!B641="","",参照!B641)</f>
        <v/>
      </c>
      <c r="AW641" s="52" t="str">
        <f>IF(参照!C641="","",参照!C641)</f>
        <v/>
      </c>
      <c r="AX641" s="52" t="str">
        <f>IF(参照!D641="","",参照!D641)</f>
        <v>メニューC</v>
      </c>
      <c r="AY641" s="52">
        <f>IF(参照!E641="","",参照!E641)</f>
        <v>0</v>
      </c>
      <c r="AZ641" s="52" t="str">
        <f>IF(参照!F641="","",参照!F641)</f>
        <v>全農エネルギー(株)</v>
      </c>
      <c r="BA641" s="52" t="str">
        <f>IF(参照!G641="","",参照!G641)</f>
        <v>全農エネルギー(株)_メニューC</v>
      </c>
      <c r="BB641" s="52">
        <f t="shared" si="40"/>
        <v>0</v>
      </c>
      <c r="BD641" s="52" t="str">
        <f>IF(参照!L641="","",参照!L641)</f>
        <v/>
      </c>
    </row>
    <row r="642" spans="47:56">
      <c r="AU642" s="52" t="str">
        <f>IF(参照!A642="","",参照!A642)</f>
        <v/>
      </c>
      <c r="AV642" s="52" t="str">
        <f>IF(参照!B642="","",参照!B642)</f>
        <v/>
      </c>
      <c r="AW642" s="52" t="str">
        <f>IF(参照!C642="","",参照!C642)</f>
        <v/>
      </c>
      <c r="AX642" s="52" t="str">
        <f>IF(参照!D642="","",参照!D642)</f>
        <v>メニューD(残差)</v>
      </c>
      <c r="AY642" s="52">
        <f>IF(参照!E642="","",参照!E642)</f>
        <v>4.8799999999999999E-4</v>
      </c>
      <c r="AZ642" s="52" t="str">
        <f>IF(参照!F642="","",参照!F642)</f>
        <v>全農エネルギー(株)</v>
      </c>
      <c r="BA642" s="52" t="str">
        <f>IF(参照!G642="","",参照!G642)</f>
        <v>全農エネルギー(株)_メニューD(残差)</v>
      </c>
      <c r="BB642" s="52">
        <f t="shared" si="40"/>
        <v>0.48799999999999999</v>
      </c>
      <c r="BD642" s="52" t="str">
        <f>IF(参照!L642="","",参照!L642)</f>
        <v/>
      </c>
    </row>
    <row r="643" spans="47:56">
      <c r="AU643" s="52" t="str">
        <f>IF(参照!A643="","",参照!A643)</f>
        <v/>
      </c>
      <c r="AV643" s="52" t="str">
        <f>IF(参照!B643="","",参照!B643)</f>
        <v/>
      </c>
      <c r="AW643" s="52" t="str">
        <f>IF(参照!C643="","",参照!C643)</f>
        <v/>
      </c>
      <c r="AX643" s="52" t="str">
        <f>IF(参照!D643="","",参照!D643)</f>
        <v>(参考値)事業者全体</v>
      </c>
      <c r="AY643" s="52">
        <f>IF(参照!E643="","",参照!E643)</f>
        <v>4.7899999999999999E-4</v>
      </c>
      <c r="AZ643" s="52" t="str">
        <f>IF(参照!F643="","",参照!F643)</f>
        <v>全農エネルギー(株)</v>
      </c>
      <c r="BA643" s="52" t="str">
        <f>IF(参照!G643="","",参照!G643)</f>
        <v>全農エネルギー(株)_(参考値)事業者全体</v>
      </c>
      <c r="BB643" s="52">
        <f t="shared" si="40"/>
        <v>0.47899999999999998</v>
      </c>
      <c r="BD643" s="52" t="str">
        <f>IF(参照!L643="","",参照!L643)</f>
        <v/>
      </c>
    </row>
    <row r="644" spans="47:56">
      <c r="AU644" s="52" t="str">
        <f>IF(参照!A644="","",参照!A644)</f>
        <v>A0311</v>
      </c>
      <c r="AV644" s="52" t="str">
        <f>IF(参照!B644="","",参照!B644)</f>
        <v>(株)ハルエネ</v>
      </c>
      <c r="AW644" s="52">
        <f>IF(参照!C644="","",参照!C644)</f>
        <v>4.9700000000000005E-4</v>
      </c>
      <c r="AX644" s="52" t="str">
        <f>IF(参照!D644="","",参照!D644)</f>
        <v/>
      </c>
      <c r="AY644" s="52">
        <f>IF(参照!E644="","",参照!E644)</f>
        <v>4.6599999999999994E-4</v>
      </c>
      <c r="AZ644" s="52" t="str">
        <f>IF(参照!F644="","",参照!F644)</f>
        <v>(株)ハルエネ</v>
      </c>
      <c r="BA644" s="52" t="str">
        <f>IF(参照!G644="","",参照!G644)</f>
        <v>(株)ハルエネ_</v>
      </c>
      <c r="BB644" s="52">
        <f t="shared" si="40"/>
        <v>0.46599999999999997</v>
      </c>
      <c r="BD644" s="52" t="str">
        <f>IF(参照!L644="","",参照!L644)</f>
        <v/>
      </c>
    </row>
    <row r="645" spans="47:56">
      <c r="AU645" s="52" t="str">
        <f>IF(参照!A645="","",参照!A645)</f>
        <v>A0312</v>
      </c>
      <c r="AV645" s="52" t="str">
        <f>IF(参照!B645="","",参照!B645)</f>
        <v>三愛オブリ(株)(旧：三愛石油(株))</v>
      </c>
      <c r="AW645" s="52">
        <f>IF(参照!C645="","",参照!C645)</f>
        <v>5.0299999999999997E-4</v>
      </c>
      <c r="AX645" s="52" t="str">
        <f>IF(参照!D645="","",参照!D645)</f>
        <v/>
      </c>
      <c r="AY645" s="52">
        <f>IF(参照!E645="","",参照!E645)</f>
        <v>4.4700000000000002E-4</v>
      </c>
      <c r="AZ645" s="52" t="str">
        <f>IF(参照!F645="","",参照!F645)</f>
        <v>三愛オブリ(株)(旧：三愛石油(株))</v>
      </c>
      <c r="BA645" s="52" t="str">
        <f>IF(参照!G645="","",参照!G645)</f>
        <v>三愛オブリ(株)(旧：三愛石油(株))_</v>
      </c>
      <c r="BB645" s="52">
        <f t="shared" ref="BB645:BB708" si="41">AY645*1000</f>
        <v>0.44700000000000001</v>
      </c>
      <c r="BD645" s="52" t="str">
        <f>IF(参照!L645="","",参照!L645)</f>
        <v/>
      </c>
    </row>
    <row r="646" spans="47:56">
      <c r="AU646" s="52" t="str">
        <f>IF(参照!A646="","",参照!A646)</f>
        <v>A0313</v>
      </c>
      <c r="AV646" s="52" t="str">
        <f>IF(参照!B646="","",参照!B646)</f>
        <v>(株)リケン工業</v>
      </c>
      <c r="AW646" s="52">
        <f>IF(参照!C646="","",参照!C646)</f>
        <v>4.9100000000000001E-4</v>
      </c>
      <c r="AX646" s="52" t="str">
        <f>IF(参照!D646="","",参照!D646)</f>
        <v/>
      </c>
      <c r="AY646" s="52">
        <f>IF(参照!E646="","",参照!E646)</f>
        <v>5.1000000000000004E-4</v>
      </c>
      <c r="AZ646" s="52" t="str">
        <f>IF(参照!F646="","",参照!F646)</f>
        <v>(株)リケン工業</v>
      </c>
      <c r="BA646" s="52" t="str">
        <f>IF(参照!G646="","",参照!G646)</f>
        <v>(株)リケン工業_</v>
      </c>
      <c r="BB646" s="52">
        <f t="shared" si="41"/>
        <v>0.51</v>
      </c>
      <c r="BD646" s="52" t="str">
        <f>IF(参照!L646="","",参照!L646)</f>
        <v/>
      </c>
    </row>
    <row r="647" spans="47:56">
      <c r="AU647" s="52" t="str">
        <f>IF(参照!A647="","",参照!A647)</f>
        <v>A0314</v>
      </c>
      <c r="AV647" s="52" t="str">
        <f>IF(参照!B647="","",参照!B647)</f>
        <v>(株)ビビット</v>
      </c>
      <c r="AW647" s="52">
        <f>IF(参照!C647="","",参照!C647)</f>
        <v>5.5699999999999999E-4</v>
      </c>
      <c r="AX647" s="52" t="str">
        <f>IF(参照!D647="","",参照!D647)</f>
        <v/>
      </c>
      <c r="AY647" s="52">
        <f>IF(参照!E647="","",参照!E647)</f>
        <v>5.9299999999999999E-4</v>
      </c>
      <c r="AZ647" s="52" t="str">
        <f>IF(参照!F647="","",参照!F647)</f>
        <v>(株)ビビット</v>
      </c>
      <c r="BA647" s="52" t="str">
        <f>IF(参照!G647="","",参照!G647)</f>
        <v>(株)ビビット_</v>
      </c>
      <c r="BB647" s="52">
        <f t="shared" si="41"/>
        <v>0.59299999999999997</v>
      </c>
      <c r="BD647" s="52" t="str">
        <f>IF(参照!L647="","",参照!L647)</f>
        <v/>
      </c>
    </row>
    <row r="648" spans="47:56">
      <c r="AU648" s="52" t="str">
        <f>IF(参照!A648="","",参照!A648)</f>
        <v>A0315</v>
      </c>
      <c r="AV648" s="52" t="str">
        <f>IF(参照!B648="","",参照!B648)</f>
        <v>(株)おおた電力</v>
      </c>
      <c r="AW648" s="52">
        <f>IF(参照!C648="","",参照!C648)</f>
        <v>3.6400000000000001E-4</v>
      </c>
      <c r="AX648" s="52" t="str">
        <f>IF(参照!D648="","",参照!D648)</f>
        <v/>
      </c>
      <c r="AY648" s="52">
        <f>IF(参照!E648="","",参照!E648)</f>
        <v>3.0800000000000001E-4</v>
      </c>
      <c r="AZ648" s="52" t="str">
        <f>IF(参照!F648="","",参照!F648)</f>
        <v>(株)おおた電力</v>
      </c>
      <c r="BA648" s="52" t="str">
        <f>IF(参照!G648="","",参照!G648)</f>
        <v>(株)おおた電力_</v>
      </c>
      <c r="BB648" s="52">
        <f t="shared" si="41"/>
        <v>0.308</v>
      </c>
      <c r="BD648" s="52" t="str">
        <f>IF(参照!L648="","",参照!L648)</f>
        <v/>
      </c>
    </row>
    <row r="649" spans="47:56">
      <c r="AU649" s="52" t="str">
        <f>IF(参照!A649="","",参照!A649)</f>
        <v>A0317</v>
      </c>
      <c r="AV649" s="52" t="str">
        <f>IF(参照!B649="","",参照!B649)</f>
        <v>伊藤忠プランテック(株)</v>
      </c>
      <c r="AW649" s="52">
        <f>IF(参照!C649="","",参照!C649)</f>
        <v>4.8099999999999998E-4</v>
      </c>
      <c r="AX649" s="52" t="str">
        <f>IF(参照!D649="","",参照!D649)</f>
        <v/>
      </c>
      <c r="AY649" s="52">
        <f>IF(参照!E649="","",参照!E649)</f>
        <v>5.9199999999999997E-4</v>
      </c>
      <c r="AZ649" s="52" t="str">
        <f>IF(参照!F649="","",参照!F649)</f>
        <v>伊藤忠プランテック(株)</v>
      </c>
      <c r="BA649" s="52" t="str">
        <f>IF(参照!G649="","",参照!G649)</f>
        <v>伊藤忠プランテック(株)_</v>
      </c>
      <c r="BB649" s="52">
        <f t="shared" si="41"/>
        <v>0.59199999999999997</v>
      </c>
      <c r="BD649" s="52" t="str">
        <f>IF(参照!L649="","",参照!L649)</f>
        <v/>
      </c>
    </row>
    <row r="650" spans="47:56">
      <c r="AU650" s="52" t="str">
        <f>IF(参照!A650="","",参照!A650)</f>
        <v>A0318</v>
      </c>
      <c r="AV650" s="52" t="str">
        <f>IF(参照!B650="","",参照!B650)</f>
        <v>(株)オカモト</v>
      </c>
      <c r="AW650" s="52">
        <f>IF(参照!C650="","",参照!C650)</f>
        <v>5.1699999999999999E-4</v>
      </c>
      <c r="AX650" s="52" t="str">
        <f>IF(参照!D650="","",参照!D650)</f>
        <v/>
      </c>
      <c r="AY650" s="52">
        <f>IF(参照!E650="","",参照!E650)</f>
        <v>4.95E-4</v>
      </c>
      <c r="AZ650" s="52" t="str">
        <f>IF(参照!F650="","",参照!F650)</f>
        <v>(株)オカモト</v>
      </c>
      <c r="BA650" s="52" t="str">
        <f>IF(参照!G650="","",参照!G650)</f>
        <v>(株)オカモト_</v>
      </c>
      <c r="BB650" s="52">
        <f t="shared" si="41"/>
        <v>0.495</v>
      </c>
      <c r="BD650" s="52" t="str">
        <f>IF(参照!L650="","",参照!L650)</f>
        <v/>
      </c>
    </row>
    <row r="651" spans="47:56">
      <c r="AU651" s="52" t="str">
        <f>IF(参照!A651="","",参照!A651)</f>
        <v>A0323</v>
      </c>
      <c r="AV651" s="52" t="str">
        <f>IF(参照!B651="","",参照!B651)</f>
        <v>キタコー(株)</v>
      </c>
      <c r="AW651" s="52">
        <f>IF(参照!C651="","",参照!C651)</f>
        <v>4.5399999999999998E-4</v>
      </c>
      <c r="AX651" s="52" t="str">
        <f>IF(参照!D651="","",参照!D651)</f>
        <v/>
      </c>
      <c r="AY651" s="52">
        <f>IF(参照!E651="","",参照!E651)</f>
        <v>3.9800000000000002E-4</v>
      </c>
      <c r="AZ651" s="52" t="str">
        <f>IF(参照!F651="","",参照!F651)</f>
        <v>キタコー(株)</v>
      </c>
      <c r="BA651" s="52" t="str">
        <f>IF(参照!G651="","",参照!G651)</f>
        <v>キタコー(株)_</v>
      </c>
      <c r="BB651" s="52">
        <f t="shared" si="41"/>
        <v>0.39800000000000002</v>
      </c>
      <c r="BD651" s="52" t="str">
        <f>IF(参照!L651="","",参照!L651)</f>
        <v/>
      </c>
    </row>
    <row r="652" spans="47:56">
      <c r="AU652" s="52" t="str">
        <f>IF(参照!A652="","",参照!A652)</f>
        <v>A0324</v>
      </c>
      <c r="AV652" s="52" t="str">
        <f>IF(参照!B652="","",参照!B652)</f>
        <v>生活協同組合コープしが</v>
      </c>
      <c r="AW652" s="52">
        <f>IF(参照!C652="","",参照!C652)</f>
        <v>3.7399999999999998E-4</v>
      </c>
      <c r="AX652" s="52" t="str">
        <f>IF(参照!D652="","",参照!D652)</f>
        <v>メニューA</v>
      </c>
      <c r="AY652" s="52">
        <f>IF(参照!E652="","",参照!E652)</f>
        <v>0</v>
      </c>
      <c r="AZ652" s="52" t="str">
        <f>IF(参照!F652="","",参照!F652)</f>
        <v>生活協同組合コープしが</v>
      </c>
      <c r="BA652" s="52" t="str">
        <f>IF(参照!G652="","",参照!G652)</f>
        <v>生活協同組合コープしが_メニューA</v>
      </c>
      <c r="BB652" s="52">
        <f t="shared" si="41"/>
        <v>0</v>
      </c>
      <c r="BD652" s="52" t="str">
        <f>IF(参照!L652="","",参照!L652)</f>
        <v/>
      </c>
    </row>
    <row r="653" spans="47:56">
      <c r="AU653" s="52" t="str">
        <f>IF(参照!A653="","",参照!A653)</f>
        <v/>
      </c>
      <c r="AV653" s="52" t="str">
        <f>IF(参照!B653="","",参照!B653)</f>
        <v/>
      </c>
      <c r="AW653" s="52" t="str">
        <f>IF(参照!C653="","",参照!C653)</f>
        <v/>
      </c>
      <c r="AX653" s="52" t="str">
        <f>IF(参照!D653="","",参照!D653)</f>
        <v>メニューB(残差)</v>
      </c>
      <c r="AY653" s="52">
        <f>IF(参照!E653="","",参照!E653)</f>
        <v>3.19E-4</v>
      </c>
      <c r="AZ653" s="52" t="str">
        <f>IF(参照!F653="","",参照!F653)</f>
        <v>生活協同組合コープしが</v>
      </c>
      <c r="BA653" s="52" t="str">
        <f>IF(参照!G653="","",参照!G653)</f>
        <v>生活協同組合コープしが_メニューB(残差)</v>
      </c>
      <c r="BB653" s="52">
        <f t="shared" si="41"/>
        <v>0.31900000000000001</v>
      </c>
      <c r="BD653" s="52" t="str">
        <f>IF(参照!L653="","",参照!L653)</f>
        <v/>
      </c>
    </row>
    <row r="654" spans="47:56">
      <c r="AU654" s="52" t="str">
        <f>IF(参照!A654="","",参照!A654)</f>
        <v/>
      </c>
      <c r="AV654" s="52" t="str">
        <f>IF(参照!B654="","",参照!B654)</f>
        <v/>
      </c>
      <c r="AW654" s="52" t="str">
        <f>IF(参照!C654="","",参照!C654)</f>
        <v/>
      </c>
      <c r="AX654" s="52" t="str">
        <f>IF(参照!D654="","",参照!D654)</f>
        <v>(参考値)事業者全体</v>
      </c>
      <c r="AY654" s="52">
        <f>IF(参照!E654="","",参照!E654)</f>
        <v>3.4000000000000002E-4</v>
      </c>
      <c r="AZ654" s="52" t="str">
        <f>IF(参照!F654="","",参照!F654)</f>
        <v>生活協同組合コープしが</v>
      </c>
      <c r="BA654" s="52" t="str">
        <f>IF(参照!G654="","",参照!G654)</f>
        <v>生活協同組合コープしが_(参考値)事業者全体</v>
      </c>
      <c r="BB654" s="52">
        <f t="shared" si="41"/>
        <v>0.34</v>
      </c>
      <c r="BD654" s="52" t="str">
        <f>IF(参照!L654="","",参照!L654)</f>
        <v/>
      </c>
    </row>
    <row r="655" spans="47:56">
      <c r="AU655" s="52" t="str">
        <f>IF(参照!A655="","",参照!A655)</f>
        <v>A0330</v>
      </c>
      <c r="AV655" s="52" t="str">
        <f>IF(参照!B655="","",参照!B655)</f>
        <v>香川電力(株)　</v>
      </c>
      <c r="AW655" s="52">
        <f>IF(参照!C655="","",参照!C655)</f>
        <v>4.8500000000000003E-4</v>
      </c>
      <c r="AX655" s="52" t="str">
        <f>IF(参照!D655="","",参照!D655)</f>
        <v>メニューA</v>
      </c>
      <c r="AY655" s="52">
        <f>IF(参照!E655="","",参照!E655)</f>
        <v>0</v>
      </c>
      <c r="AZ655" s="52" t="str">
        <f>IF(参照!F655="","",参照!F655)</f>
        <v>香川電力(株)　</v>
      </c>
      <c r="BA655" s="52" t="str">
        <f>IF(参照!G655="","",参照!G655)</f>
        <v>香川電力(株)　_メニューA</v>
      </c>
      <c r="BB655" s="52">
        <f t="shared" si="41"/>
        <v>0</v>
      </c>
      <c r="BD655" s="52" t="str">
        <f>IF(参照!L655="","",参照!L655)</f>
        <v/>
      </c>
    </row>
    <row r="656" spans="47:56">
      <c r="AU656" s="52" t="str">
        <f>IF(参照!A656="","",参照!A656)</f>
        <v/>
      </c>
      <c r="AV656" s="52" t="str">
        <f>IF(参照!B656="","",参照!B656)</f>
        <v/>
      </c>
      <c r="AW656" s="52" t="str">
        <f>IF(参照!C656="","",参照!C656)</f>
        <v/>
      </c>
      <c r="AX656" s="52" t="str">
        <f>IF(参照!D656="","",参照!D656)</f>
        <v>メニューB(残差)</v>
      </c>
      <c r="AY656" s="52">
        <f>IF(参照!E656="","",参照!E656)</f>
        <v>4.84E-4</v>
      </c>
      <c r="AZ656" s="52" t="str">
        <f>IF(参照!F656="","",参照!F656)</f>
        <v>香川電力(株)　</v>
      </c>
      <c r="BA656" s="52" t="str">
        <f>IF(参照!G656="","",参照!G656)</f>
        <v>香川電力(株)　_メニューB(残差)</v>
      </c>
      <c r="BB656" s="52">
        <f t="shared" si="41"/>
        <v>0.48399999999999999</v>
      </c>
      <c r="BD656" s="52" t="str">
        <f>IF(参照!L656="","",参照!L656)</f>
        <v/>
      </c>
    </row>
    <row r="657" spans="47:56">
      <c r="AU657" s="52" t="str">
        <f>IF(参照!A657="","",参照!A657)</f>
        <v/>
      </c>
      <c r="AV657" s="52" t="str">
        <f>IF(参照!B657="","",参照!B657)</f>
        <v/>
      </c>
      <c r="AW657" s="52" t="str">
        <f>IF(参照!C657="","",参照!C657)</f>
        <v/>
      </c>
      <c r="AX657" s="52" t="str">
        <f>IF(参照!D657="","",参照!D657)</f>
        <v>(参考値)事業者全体</v>
      </c>
      <c r="AY657" s="52">
        <f>IF(参照!E657="","",参照!E657)</f>
        <v>5.04E-4</v>
      </c>
      <c r="AZ657" s="52" t="str">
        <f>IF(参照!F657="","",参照!F657)</f>
        <v>香川電力(株)　</v>
      </c>
      <c r="BA657" s="52" t="str">
        <f>IF(参照!G657="","",参照!G657)</f>
        <v>香川電力(株)　_(参考値)事業者全体</v>
      </c>
      <c r="BB657" s="52">
        <f t="shared" si="41"/>
        <v>0.504</v>
      </c>
      <c r="BD657" s="52" t="str">
        <f>IF(参照!L657="","",参照!L657)</f>
        <v/>
      </c>
    </row>
    <row r="658" spans="47:56">
      <c r="AU658" s="52" t="str">
        <f>IF(参照!A658="","",参照!A658)</f>
        <v>A0332</v>
      </c>
      <c r="AV658" s="52" t="str">
        <f>IF(参照!B658="","",参照!B658)</f>
        <v>(株)ＰｉｎＴ</v>
      </c>
      <c r="AW658" s="52">
        <f>IF(参照!C658="","",参照!C658)</f>
        <v>4.8999999999999998E-4</v>
      </c>
      <c r="AX658" s="52" t="str">
        <f>IF(参照!D658="","",参照!D658)</f>
        <v/>
      </c>
      <c r="AY658" s="52">
        <f>IF(参照!E658="","",参照!E658)</f>
        <v>4.3399999999999998E-4</v>
      </c>
      <c r="AZ658" s="52" t="str">
        <f>IF(参照!F658="","",参照!F658)</f>
        <v>(株)ＰｉｎＴ</v>
      </c>
      <c r="BA658" s="52" t="str">
        <f>IF(参照!G658="","",参照!G658)</f>
        <v>(株)ＰｉｎＴ_</v>
      </c>
      <c r="BB658" s="52">
        <f t="shared" si="41"/>
        <v>0.434</v>
      </c>
      <c r="BD658" s="52" t="str">
        <f>IF(参照!L658="","",参照!L658)</f>
        <v/>
      </c>
    </row>
    <row r="659" spans="47:56">
      <c r="AU659" s="52" t="str">
        <f>IF(参照!A659="","",参照!A659)</f>
        <v>A0336</v>
      </c>
      <c r="AV659" s="52" t="str">
        <f>IF(参照!B659="","",参照!B659)</f>
        <v>(株)沖縄ガスニューパワー</v>
      </c>
      <c r="AW659" s="52" t="str">
        <f>IF(参照!C659="","",参照!C659)</f>
        <v>0.000453※</v>
      </c>
      <c r="AX659" s="52" t="str">
        <f>IF(参照!D659="","",参照!D659)</f>
        <v>メニューA</v>
      </c>
      <c r="AY659" s="52">
        <f>IF(参照!E659="","",参照!E659)</f>
        <v>0</v>
      </c>
      <c r="AZ659" s="52" t="str">
        <f>IF(参照!F659="","",参照!F659)</f>
        <v>(株)沖縄ガスニューパワー</v>
      </c>
      <c r="BA659" s="52" t="str">
        <f>IF(参照!G659="","",参照!G659)</f>
        <v>(株)沖縄ガスニューパワー_メニューA</v>
      </c>
      <c r="BB659" s="52">
        <f t="shared" si="41"/>
        <v>0</v>
      </c>
      <c r="BD659" s="52" t="str">
        <f>IF(参照!L659="","",参照!L659)</f>
        <v/>
      </c>
    </row>
    <row r="660" spans="47:56">
      <c r="AU660" s="52" t="str">
        <f>IF(参照!A660="","",参照!A660)</f>
        <v/>
      </c>
      <c r="AV660" s="52" t="str">
        <f>IF(参照!B660="","",参照!B660)</f>
        <v/>
      </c>
      <c r="AW660" s="52" t="str">
        <f>IF(参照!C660="","",参照!C660)</f>
        <v/>
      </c>
      <c r="AX660" s="52" t="str">
        <f>IF(参照!D660="","",参照!D660)</f>
        <v>メニューB(残差)</v>
      </c>
      <c r="AY660" s="52">
        <f>IF(参照!E660="","",参照!E660)</f>
        <v>3.2499999999999999E-4</v>
      </c>
      <c r="AZ660" s="52" t="str">
        <f>IF(参照!F660="","",参照!F660)</f>
        <v>(株)沖縄ガスニューパワー</v>
      </c>
      <c r="BA660" s="52" t="str">
        <f>IF(参照!G660="","",参照!G660)</f>
        <v>(株)沖縄ガスニューパワー_メニューB(残差)</v>
      </c>
      <c r="BB660" s="52">
        <f t="shared" si="41"/>
        <v>0.32500000000000001</v>
      </c>
      <c r="BD660" s="52" t="str">
        <f>IF(参照!L660="","",参照!L660)</f>
        <v/>
      </c>
    </row>
    <row r="661" spans="47:56">
      <c r="AU661" s="52" t="str">
        <f>IF(参照!A661="","",参照!A661)</f>
        <v/>
      </c>
      <c r="AV661" s="52" t="str">
        <f>IF(参照!B661="","",参照!B661)</f>
        <v/>
      </c>
      <c r="AW661" s="52" t="str">
        <f>IF(参照!C661="","",参照!C661)</f>
        <v/>
      </c>
      <c r="AX661" s="52" t="str">
        <f>IF(参照!D661="","",参照!D661)</f>
        <v>(参考値)事業者全体</v>
      </c>
      <c r="AY661" s="52">
        <f>IF(参照!E661="","",参照!E661)</f>
        <v>7.4899999999999999E-4</v>
      </c>
      <c r="AZ661" s="52" t="str">
        <f>IF(参照!F661="","",参照!F661)</f>
        <v>(株)沖縄ガスニューパワー</v>
      </c>
      <c r="BA661" s="52" t="str">
        <f>IF(参照!G661="","",参照!G661)</f>
        <v>(株)沖縄ガスニューパワー_(参考値)事業者全体</v>
      </c>
      <c r="BB661" s="52">
        <f t="shared" si="41"/>
        <v>0.749</v>
      </c>
      <c r="BD661" s="52" t="str">
        <f>IF(参照!L661="","",参照!L661)</f>
        <v/>
      </c>
    </row>
    <row r="662" spans="47:56">
      <c r="AU662" s="52" t="str">
        <f>IF(参照!A662="","",参照!A662)</f>
        <v>A0337</v>
      </c>
      <c r="AV662" s="52" t="str">
        <f>IF(参照!B662="","",参照!B662)</f>
        <v>諏訪瓦斯(株)</v>
      </c>
      <c r="AW662" s="52">
        <f>IF(参照!C662="","",参照!C662)</f>
        <v>3.6400000000000001E-4</v>
      </c>
      <c r="AX662" s="52" t="str">
        <f>IF(参照!D662="","",参照!D662)</f>
        <v/>
      </c>
      <c r="AY662" s="52">
        <f>IF(参照!E662="","",参照!E662)</f>
        <v>3.0800000000000001E-4</v>
      </c>
      <c r="AZ662" s="52" t="str">
        <f>IF(参照!F662="","",参照!F662)</f>
        <v>諏訪瓦斯(株)</v>
      </c>
      <c r="BA662" s="52" t="str">
        <f>IF(参照!G662="","",参照!G662)</f>
        <v>諏訪瓦斯(株)_</v>
      </c>
      <c r="BB662" s="52">
        <f t="shared" si="41"/>
        <v>0.308</v>
      </c>
      <c r="BD662" s="52" t="str">
        <f>IF(参照!L662="","",参照!L662)</f>
        <v/>
      </c>
    </row>
    <row r="663" spans="47:56">
      <c r="AU663" s="52" t="str">
        <f>IF(参照!A663="","",参照!A663)</f>
        <v>A0338</v>
      </c>
      <c r="AV663" s="52" t="str">
        <f>IF(参照!B663="","",参照!B663)</f>
        <v>エッセンシャルエナジー(株)</v>
      </c>
      <c r="AW663" s="52">
        <f>IF(参照!C663="","",参照!C663)</f>
        <v>4.9299999999999995E-4</v>
      </c>
      <c r="AX663" s="52" t="str">
        <f>IF(参照!D663="","",参照!D663)</f>
        <v/>
      </c>
      <c r="AY663" s="52">
        <f>IF(参照!E663="","",参照!E663)</f>
        <v>4.37E-4</v>
      </c>
      <c r="AZ663" s="52" t="str">
        <f>IF(参照!F663="","",参照!F663)</f>
        <v>エッセンシャルエナジー(株)</v>
      </c>
      <c r="BA663" s="52" t="str">
        <f>IF(参照!G663="","",参照!G663)</f>
        <v>エッセンシャルエナジー(株)_</v>
      </c>
      <c r="BB663" s="52">
        <f t="shared" si="41"/>
        <v>0.437</v>
      </c>
      <c r="BD663" s="52" t="str">
        <f>IF(参照!L663="","",参照!L663)</f>
        <v/>
      </c>
    </row>
    <row r="664" spans="47:56">
      <c r="AU664" s="52" t="str">
        <f>IF(参照!A664="","",参照!A664)</f>
        <v>A0340</v>
      </c>
      <c r="AV664" s="52" t="str">
        <f>IF(参照!B664="","",参照!B664)</f>
        <v>(株)エージーピー　</v>
      </c>
      <c r="AW664" s="52">
        <f>IF(参照!C664="","",参照!C664)</f>
        <v>3.8299999999999999E-4</v>
      </c>
      <c r="AX664" s="52" t="str">
        <f>IF(参照!D664="","",参照!D664)</f>
        <v/>
      </c>
      <c r="AY664" s="52">
        <f>IF(参照!E664="","",参照!E664)</f>
        <v>3.2699999999999998E-4</v>
      </c>
      <c r="AZ664" s="52" t="str">
        <f>IF(参照!F664="","",参照!F664)</f>
        <v>(株)エージーピー　</v>
      </c>
      <c r="BA664" s="52" t="str">
        <f>IF(参照!G664="","",参照!G664)</f>
        <v>(株)エージーピー　_</v>
      </c>
      <c r="BB664" s="52">
        <f t="shared" si="41"/>
        <v>0.32699999999999996</v>
      </c>
      <c r="BD664" s="52" t="str">
        <f>IF(参照!L664="","",参照!L664)</f>
        <v/>
      </c>
    </row>
    <row r="665" spans="47:56">
      <c r="AU665" s="52" t="str">
        <f>IF(参照!A665="","",参照!A665)</f>
        <v>A0342</v>
      </c>
      <c r="AV665" s="52" t="str">
        <f>IF(参照!B665="","",参照!B665)</f>
        <v>(株)いちき串木野電力</v>
      </c>
      <c r="AW665" s="52">
        <f>IF(参照!C665="","",参照!C665)</f>
        <v>5.5099999999999995E-4</v>
      </c>
      <c r="AX665" s="52" t="str">
        <f>IF(参照!D665="","",参照!D665)</f>
        <v/>
      </c>
      <c r="AY665" s="52">
        <f>IF(参照!E665="","",参照!E665)</f>
        <v>5.3399999999999997E-4</v>
      </c>
      <c r="AZ665" s="52" t="str">
        <f>IF(参照!F665="","",参照!F665)</f>
        <v>(株)いちき串木野電力</v>
      </c>
      <c r="BA665" s="52" t="str">
        <f>IF(参照!G665="","",参照!G665)</f>
        <v>(株)いちき串木野電力_</v>
      </c>
      <c r="BB665" s="52">
        <f t="shared" si="41"/>
        <v>0.53399999999999992</v>
      </c>
      <c r="BD665" s="52" t="str">
        <f>IF(参照!L665="","",参照!L665)</f>
        <v/>
      </c>
    </row>
    <row r="666" spans="47:56">
      <c r="AU666" s="52" t="str">
        <f>IF(参照!A666="","",参照!A666)</f>
        <v>A0343</v>
      </c>
      <c r="AV666" s="52" t="str">
        <f>IF(参照!B666="","",参照!B666)</f>
        <v>(株)クローバー・テクノロジーズ(旧：四つ葉電力(株))</v>
      </c>
      <c r="AW666" s="52">
        <f>IF(参照!C666="","",参照!C666)</f>
        <v>4.3100000000000001E-4</v>
      </c>
      <c r="AX666" s="52" t="str">
        <f>IF(参照!D666="","",参照!D666)</f>
        <v/>
      </c>
      <c r="AY666" s="52">
        <f>IF(参照!E666="","",参照!E666)</f>
        <v>4.7899999999999999E-4</v>
      </c>
      <c r="AZ666" s="52" t="str">
        <f>IF(参照!F666="","",参照!F666)</f>
        <v>(株)クローバー・テクノロジーズ(旧：四つ葉電力(株))</v>
      </c>
      <c r="BA666" s="52" t="str">
        <f>IF(参照!G666="","",参照!G666)</f>
        <v>(株)クローバー・テクノロジーズ(旧：四つ葉電力(株))_</v>
      </c>
      <c r="BB666" s="52">
        <f t="shared" si="41"/>
        <v>0.47899999999999998</v>
      </c>
      <c r="BD666" s="52" t="str">
        <f>IF(参照!L666="","",参照!L666)</f>
        <v/>
      </c>
    </row>
    <row r="667" spans="47:56">
      <c r="AU667" s="52" t="str">
        <f>IF(参照!A667="","",参照!A667)</f>
        <v>A0344</v>
      </c>
      <c r="AV667" s="52" t="str">
        <f>IF(参照!B667="","",参照!B667)</f>
        <v>西武ガス(株)</v>
      </c>
      <c r="AW667" s="52">
        <f>IF(参照!C667="","",参照!C667)</f>
        <v>3.6400000000000001E-4</v>
      </c>
      <c r="AX667" s="52" t="str">
        <f>IF(参照!D667="","",参照!D667)</f>
        <v/>
      </c>
      <c r="AY667" s="52">
        <f>IF(参照!E667="","",参照!E667)</f>
        <v>3.0800000000000001E-4</v>
      </c>
      <c r="AZ667" s="52" t="str">
        <f>IF(参照!F667="","",参照!F667)</f>
        <v>西武ガス(株)</v>
      </c>
      <c r="BA667" s="52" t="str">
        <f>IF(参照!G667="","",参照!G667)</f>
        <v>西武ガス(株)_</v>
      </c>
      <c r="BB667" s="52">
        <f t="shared" si="41"/>
        <v>0.308</v>
      </c>
      <c r="BD667" s="52" t="str">
        <f>IF(参照!L667="","",参照!L667)</f>
        <v/>
      </c>
    </row>
    <row r="668" spans="47:56">
      <c r="AU668" s="52" t="str">
        <f>IF(参照!A668="","",参照!A668)</f>
        <v>A0345</v>
      </c>
      <c r="AV668" s="52" t="str">
        <f>IF(参照!B668="","",参照!B668)</f>
        <v>松本ガス(株)</v>
      </c>
      <c r="AW668" s="52">
        <f>IF(参照!C668="","",参照!C668)</f>
        <v>3.6400000000000001E-4</v>
      </c>
      <c r="AX668" s="52" t="str">
        <f>IF(参照!D668="","",参照!D668)</f>
        <v/>
      </c>
      <c r="AY668" s="52">
        <f>IF(参照!E668="","",参照!E668)</f>
        <v>3.0800000000000001E-4</v>
      </c>
      <c r="AZ668" s="52" t="str">
        <f>IF(参照!F668="","",参照!F668)</f>
        <v>松本ガス(株)</v>
      </c>
      <c r="BA668" s="52" t="str">
        <f>IF(参照!G668="","",参照!G668)</f>
        <v>松本ガス(株)_</v>
      </c>
      <c r="BB668" s="52">
        <f t="shared" si="41"/>
        <v>0.308</v>
      </c>
      <c r="BD668" s="52" t="str">
        <f>IF(参照!L668="","",参照!L668)</f>
        <v/>
      </c>
    </row>
    <row r="669" spans="47:56">
      <c r="AU669" s="52" t="str">
        <f>IF(参照!A669="","",参照!A669)</f>
        <v>A0347</v>
      </c>
      <c r="AV669" s="52" t="str">
        <f>IF(参照!B669="","",参照!B669)</f>
        <v>ＦＴエナジー(株)</v>
      </c>
      <c r="AW669" s="52">
        <f>IF(参照!C669="","",参照!C669)</f>
        <v>4.7100000000000001E-4</v>
      </c>
      <c r="AX669" s="52" t="str">
        <f>IF(参照!D669="","",参照!D669)</f>
        <v/>
      </c>
      <c r="AY669" s="52">
        <f>IF(参照!E669="","",参照!E669)</f>
        <v>4.5600000000000003E-4</v>
      </c>
      <c r="AZ669" s="52" t="str">
        <f>IF(参照!F669="","",参照!F669)</f>
        <v>ＦＴエナジー(株)</v>
      </c>
      <c r="BA669" s="52" t="str">
        <f>IF(参照!G669="","",参照!G669)</f>
        <v>ＦＴエナジー(株)_</v>
      </c>
      <c r="BB669" s="52">
        <f t="shared" si="41"/>
        <v>0.45600000000000002</v>
      </c>
      <c r="BD669" s="52" t="str">
        <f>IF(参照!L669="","",参照!L669)</f>
        <v/>
      </c>
    </row>
    <row r="670" spans="47:56">
      <c r="AU670" s="52" t="str">
        <f>IF(参照!A670="","",参照!A670)</f>
        <v>A0348</v>
      </c>
      <c r="AV670" s="52" t="str">
        <f>IF(参照!B670="","",参照!B670)</f>
        <v>南部だんだんエナジー(株)</v>
      </c>
      <c r="AW670" s="52">
        <f>IF(参照!C670="","",参照!C670)</f>
        <v>2.3499999999999999E-4</v>
      </c>
      <c r="AX670" s="52" t="str">
        <f>IF(参照!D670="","",参照!D670)</f>
        <v/>
      </c>
      <c r="AY670" s="52">
        <f>IF(参照!E670="","",参照!E670)</f>
        <v>4.4700000000000002E-4</v>
      </c>
      <c r="AZ670" s="52" t="str">
        <f>IF(参照!F670="","",参照!F670)</f>
        <v>南部だんだんエナジー(株)</v>
      </c>
      <c r="BA670" s="52" t="str">
        <f>IF(参照!G670="","",参照!G670)</f>
        <v>南部だんだんエナジー(株)_</v>
      </c>
      <c r="BB670" s="52">
        <f t="shared" si="41"/>
        <v>0.44700000000000001</v>
      </c>
      <c r="BD670" s="52" t="str">
        <f>IF(参照!L670="","",参照!L670)</f>
        <v/>
      </c>
    </row>
    <row r="671" spans="47:56">
      <c r="AU671" s="52" t="str">
        <f>IF(参照!A671="","",参照!A671)</f>
        <v>A0349</v>
      </c>
      <c r="AV671" s="52" t="str">
        <f>IF(参照!B671="","",参照!B671)</f>
        <v>(株)エフエネ</v>
      </c>
      <c r="AW671" s="52">
        <f>IF(参照!C671="","",参照!C671)</f>
        <v>5.1199999999999998E-4</v>
      </c>
      <c r="AX671" s="52" t="str">
        <f>IF(参照!D671="","",参照!D671)</f>
        <v/>
      </c>
      <c r="AY671" s="52">
        <f>IF(参照!E671="","",参照!E671)</f>
        <v>5.5800000000000001E-4</v>
      </c>
      <c r="AZ671" s="52" t="str">
        <f>IF(参照!F671="","",参照!F671)</f>
        <v>(株)エフエネ</v>
      </c>
      <c r="BA671" s="52" t="str">
        <f>IF(参照!G671="","",参照!G671)</f>
        <v>(株)エフエネ_</v>
      </c>
      <c r="BB671" s="52">
        <f t="shared" si="41"/>
        <v>0.55800000000000005</v>
      </c>
      <c r="BD671" s="52" t="str">
        <f>IF(参照!L671="","",参照!L671)</f>
        <v/>
      </c>
    </row>
    <row r="672" spans="47:56">
      <c r="AU672" s="52" t="str">
        <f>IF(参照!A672="","",参照!A672)</f>
        <v>A0350</v>
      </c>
      <c r="AV672" s="52" t="str">
        <f>IF(参照!B672="","",参照!B672)</f>
        <v>こなんウルトラパワー(株)</v>
      </c>
      <c r="AW672" s="52">
        <f>IF(参照!C672="","",参照!C672)</f>
        <v>2.8299999999999999E-4</v>
      </c>
      <c r="AX672" s="52" t="str">
        <f>IF(参照!D672="","",参照!D672)</f>
        <v/>
      </c>
      <c r="AY672" s="52">
        <f>IF(参照!E672="","",参照!E672)</f>
        <v>4.55E-4</v>
      </c>
      <c r="AZ672" s="52" t="str">
        <f>IF(参照!F672="","",参照!F672)</f>
        <v>こなんウルトラパワー(株)</v>
      </c>
      <c r="BA672" s="52" t="str">
        <f>IF(参照!G672="","",参照!G672)</f>
        <v>こなんウルトラパワー(株)_</v>
      </c>
      <c r="BB672" s="52">
        <f t="shared" si="41"/>
        <v>0.45500000000000002</v>
      </c>
      <c r="BD672" s="52" t="str">
        <f>IF(参照!L672="","",参照!L672)</f>
        <v/>
      </c>
    </row>
    <row r="673" spans="47:56">
      <c r="AU673" s="52" t="str">
        <f>IF(参照!A673="","",参照!A673)</f>
        <v>A0351</v>
      </c>
      <c r="AV673" s="52" t="str">
        <f>IF(参照!B673="","",参照!B673)</f>
        <v>(株)ＣＨＩＢＡむつざわエナジー</v>
      </c>
      <c r="AW673" s="52">
        <f>IF(参照!C673="","",参照!C673)</f>
        <v>3.2499999999999999E-4</v>
      </c>
      <c r="AX673" s="52" t="str">
        <f>IF(参照!D673="","",参照!D673)</f>
        <v/>
      </c>
      <c r="AY673" s="52">
        <f>IF(参照!E673="","",参照!E673)</f>
        <v>5.7600000000000001E-4</v>
      </c>
      <c r="AZ673" s="52" t="str">
        <f>IF(参照!F673="","",参照!F673)</f>
        <v>(株)ＣＨＩＢＡむつざわエナジー</v>
      </c>
      <c r="BA673" s="52" t="str">
        <f>IF(参照!G673="","",参照!G673)</f>
        <v>(株)ＣＨＩＢＡむつざわエナジー_</v>
      </c>
      <c r="BB673" s="52">
        <f t="shared" si="41"/>
        <v>0.57600000000000007</v>
      </c>
      <c r="BD673" s="52" t="str">
        <f>IF(参照!L673="","",参照!L673)</f>
        <v/>
      </c>
    </row>
    <row r="674" spans="47:56">
      <c r="AU674" s="52" t="str">
        <f>IF(参照!A674="","",参照!A674)</f>
        <v>A0352</v>
      </c>
      <c r="AV674" s="52" t="str">
        <f>IF(参照!B674="","",参照!B674)</f>
        <v>(株)関西空調　</v>
      </c>
      <c r="AW674" s="52">
        <f>IF(参照!C674="","",参照!C674)</f>
        <v>4.7399999999999997E-4</v>
      </c>
      <c r="AX674" s="52" t="str">
        <f>IF(参照!D674="","",参照!D674)</f>
        <v/>
      </c>
      <c r="AY674" s="52">
        <f>IF(参照!E674="","",参照!E674)</f>
        <v>5.2500000000000008E-4</v>
      </c>
      <c r="AZ674" s="52" t="str">
        <f>IF(参照!F674="","",参照!F674)</f>
        <v>(株)関西空調　</v>
      </c>
      <c r="BA674" s="52" t="str">
        <f>IF(参照!G674="","",参照!G674)</f>
        <v>(株)関西空調　_</v>
      </c>
      <c r="BB674" s="52">
        <f t="shared" si="41"/>
        <v>0.52500000000000002</v>
      </c>
      <c r="BD674" s="52" t="str">
        <f>IF(参照!L674="","",参照!L674)</f>
        <v/>
      </c>
    </row>
    <row r="675" spans="47:56">
      <c r="AU675" s="52" t="str">
        <f>IF(参照!A675="","",参照!A675)</f>
        <v>A0353</v>
      </c>
      <c r="AV675" s="52" t="str">
        <f>IF(参照!B675="","",参照!B675)</f>
        <v>奥出雲電力(株)</v>
      </c>
      <c r="AW675" s="52">
        <f>IF(参照!C675="","",参照!C675)</f>
        <v>1.65E-4</v>
      </c>
      <c r="AX675" s="52" t="str">
        <f>IF(参照!D675="","",参照!D675)</f>
        <v/>
      </c>
      <c r="AY675" s="52">
        <f>IF(参照!E675="","",参照!E675)</f>
        <v>4.6799999999999999E-4</v>
      </c>
      <c r="AZ675" s="52" t="str">
        <f>IF(参照!F675="","",参照!F675)</f>
        <v>奥出雲電力(株)</v>
      </c>
      <c r="BA675" s="52" t="str">
        <f>IF(参照!G675="","",参照!G675)</f>
        <v>奥出雲電力(株)_</v>
      </c>
      <c r="BB675" s="52">
        <f t="shared" si="41"/>
        <v>0.46799999999999997</v>
      </c>
      <c r="BD675" s="52" t="str">
        <f>IF(参照!L675="","",参照!L675)</f>
        <v/>
      </c>
    </row>
    <row r="676" spans="47:56">
      <c r="AU676" s="52" t="str">
        <f>IF(参照!A676="","",参照!A676)</f>
        <v>A0355</v>
      </c>
      <c r="AV676" s="52" t="str">
        <f>IF(参照!B676="","",参照!B676)</f>
        <v>中央電力(株)</v>
      </c>
      <c r="AW676" s="52">
        <f>IF(参照!C676="","",参照!C676)</f>
        <v>4.7699999999999999E-4</v>
      </c>
      <c r="AX676" s="52" t="str">
        <f>IF(参照!D676="","",参照!D676)</f>
        <v>メニューA</v>
      </c>
      <c r="AY676" s="52">
        <f>IF(参照!E676="","",参照!E676)</f>
        <v>0</v>
      </c>
      <c r="AZ676" s="52" t="str">
        <f>IF(参照!F676="","",参照!F676)</f>
        <v>中央電力(株)</v>
      </c>
      <c r="BA676" s="52" t="str">
        <f>IF(参照!G676="","",参照!G676)</f>
        <v>中央電力(株)_メニューA</v>
      </c>
      <c r="BB676" s="52">
        <f t="shared" si="41"/>
        <v>0</v>
      </c>
      <c r="BD676" s="52" t="str">
        <f>IF(参照!L676="","",参照!L676)</f>
        <v/>
      </c>
    </row>
    <row r="677" spans="47:56">
      <c r="AU677" s="52" t="str">
        <f>IF(参照!A677="","",参照!A677)</f>
        <v/>
      </c>
      <c r="AV677" s="52" t="str">
        <f>IF(参照!B677="","",参照!B677)</f>
        <v/>
      </c>
      <c r="AW677" s="52" t="str">
        <f>IF(参照!C677="","",参照!C677)</f>
        <v/>
      </c>
      <c r="AX677" s="52" t="str">
        <f>IF(参照!D677="","",参照!D677)</f>
        <v>メニューB</v>
      </c>
      <c r="AY677" s="52">
        <f>IF(参照!E677="","",参照!E677)</f>
        <v>0</v>
      </c>
      <c r="AZ677" s="52" t="str">
        <f>IF(参照!F677="","",参照!F677)</f>
        <v>中央電力(株)</v>
      </c>
      <c r="BA677" s="52" t="str">
        <f>IF(参照!G677="","",参照!G677)</f>
        <v>中央電力(株)_メニューB</v>
      </c>
      <c r="BB677" s="52">
        <f t="shared" si="41"/>
        <v>0</v>
      </c>
      <c r="BD677" s="52" t="str">
        <f>IF(参照!L677="","",参照!L677)</f>
        <v/>
      </c>
    </row>
    <row r="678" spans="47:56">
      <c r="AU678" s="52" t="str">
        <f>IF(参照!A678="","",参照!A678)</f>
        <v/>
      </c>
      <c r="AV678" s="52" t="str">
        <f>IF(参照!B678="","",参照!B678)</f>
        <v/>
      </c>
      <c r="AW678" s="52" t="str">
        <f>IF(参照!C678="","",参照!C678)</f>
        <v/>
      </c>
      <c r="AX678" s="52" t="str">
        <f>IF(参照!D678="","",参照!D678)</f>
        <v>メニューC</v>
      </c>
      <c r="AY678" s="52">
        <f>IF(参照!E678="","",参照!E678)</f>
        <v>0</v>
      </c>
      <c r="AZ678" s="52" t="str">
        <f>IF(参照!F678="","",参照!F678)</f>
        <v>中央電力(株)</v>
      </c>
      <c r="BA678" s="52" t="str">
        <f>IF(参照!G678="","",参照!G678)</f>
        <v>中央電力(株)_メニューC</v>
      </c>
      <c r="BB678" s="52">
        <f t="shared" si="41"/>
        <v>0</v>
      </c>
      <c r="BD678" s="52" t="str">
        <f>IF(参照!L678="","",参照!L678)</f>
        <v/>
      </c>
    </row>
    <row r="679" spans="47:56">
      <c r="AU679" s="52" t="str">
        <f>IF(参照!A679="","",参照!A679)</f>
        <v/>
      </c>
      <c r="AV679" s="52" t="str">
        <f>IF(参照!B679="","",参照!B679)</f>
        <v/>
      </c>
      <c r="AW679" s="52" t="str">
        <f>IF(参照!C679="","",参照!C679)</f>
        <v/>
      </c>
      <c r="AX679" s="52" t="str">
        <f>IF(参照!D679="","",参照!D679)</f>
        <v>メニューD(残差)</v>
      </c>
      <c r="AY679" s="52">
        <f>IF(参照!E679="","",参照!E679)</f>
        <v>4.8499999999999997E-4</v>
      </c>
      <c r="AZ679" s="52" t="str">
        <f>IF(参照!F679="","",参照!F679)</f>
        <v>中央電力(株)</v>
      </c>
      <c r="BA679" s="52" t="str">
        <f>IF(参照!G679="","",参照!G679)</f>
        <v>中央電力(株)_メニューD(残差)</v>
      </c>
      <c r="BB679" s="52">
        <f t="shared" si="41"/>
        <v>0.48499999999999999</v>
      </c>
      <c r="BD679" s="52" t="str">
        <f>IF(参照!L679="","",参照!L679)</f>
        <v/>
      </c>
    </row>
    <row r="680" spans="47:56">
      <c r="AU680" s="52" t="str">
        <f>IF(参照!A680="","",参照!A680)</f>
        <v/>
      </c>
      <c r="AV680" s="52" t="str">
        <f>IF(参照!B680="","",参照!B680)</f>
        <v/>
      </c>
      <c r="AW680" s="52" t="str">
        <f>IF(参照!C680="","",参照!C680)</f>
        <v/>
      </c>
      <c r="AX680" s="52" t="str">
        <f>IF(参照!D680="","",参照!D680)</f>
        <v>(参考値)事業者全体</v>
      </c>
      <c r="AY680" s="52">
        <f>IF(参照!E680="","",参照!E680)</f>
        <v>4.8999999999999998E-4</v>
      </c>
      <c r="AZ680" s="52" t="str">
        <f>IF(参照!F680="","",参照!F680)</f>
        <v>中央電力(株)</v>
      </c>
      <c r="BA680" s="52" t="str">
        <f>IF(参照!G680="","",参照!G680)</f>
        <v>中央電力(株)_(参考値)事業者全体</v>
      </c>
      <c r="BB680" s="52">
        <f t="shared" si="41"/>
        <v>0.49</v>
      </c>
      <c r="BD680" s="52" t="str">
        <f>IF(参照!L680="","",参照!L680)</f>
        <v/>
      </c>
    </row>
    <row r="681" spans="47:56">
      <c r="AU681" s="52" t="str">
        <f>IF(参照!A681="","",参照!A681)</f>
        <v>A0356</v>
      </c>
      <c r="AV681" s="52" t="str">
        <f>IF(参照!B681="","",参照!B681)</f>
        <v>(株)成田香取エネルギー</v>
      </c>
      <c r="AW681" s="52">
        <f>IF(参照!C681="","",参照!C681)</f>
        <v>3.4699999999999998E-4</v>
      </c>
      <c r="AX681" s="52" t="str">
        <f>IF(参照!D681="","",参照!D681)</f>
        <v/>
      </c>
      <c r="AY681" s="52">
        <f>IF(参照!E681="","",参照!E681)</f>
        <v>4.3300000000000001E-4</v>
      </c>
      <c r="AZ681" s="52" t="str">
        <f>IF(参照!F681="","",参照!F681)</f>
        <v>(株)成田香取エネルギー</v>
      </c>
      <c r="BA681" s="52" t="str">
        <f>IF(参照!G681="","",参照!G681)</f>
        <v>(株)成田香取エネルギー_</v>
      </c>
      <c r="BB681" s="52">
        <f t="shared" si="41"/>
        <v>0.433</v>
      </c>
      <c r="BD681" s="52" t="str">
        <f>IF(参照!L681="","",参照!L681)</f>
        <v/>
      </c>
    </row>
    <row r="682" spans="47:56">
      <c r="AU682" s="52" t="str">
        <f>IF(参照!A682="","",参照!A682)</f>
        <v>A0360</v>
      </c>
      <c r="AV682" s="52" t="str">
        <f>IF(参照!B682="","",参照!B682)</f>
        <v>グローバルソリューションサービス(株)</v>
      </c>
      <c r="AW682" s="52">
        <f>IF(参照!C682="","",参照!C682)</f>
        <v>5.0000000000000001E-4</v>
      </c>
      <c r="AX682" s="52" t="str">
        <f>IF(参照!D682="","",参照!D682)</f>
        <v/>
      </c>
      <c r="AY682" s="52">
        <f>IF(参照!E682="","",参照!E682)</f>
        <v>5.4199999999999995E-4</v>
      </c>
      <c r="AZ682" s="52" t="str">
        <f>IF(参照!F682="","",参照!F682)</f>
        <v>グローバルソリューションサービス(株)</v>
      </c>
      <c r="BA682" s="52" t="str">
        <f>IF(参照!G682="","",参照!G682)</f>
        <v>グローバルソリューションサービス(株)_</v>
      </c>
      <c r="BB682" s="52">
        <f t="shared" si="41"/>
        <v>0.54199999999999993</v>
      </c>
      <c r="BD682" s="52" t="str">
        <f>IF(参照!L682="","",参照!L682)</f>
        <v/>
      </c>
    </row>
    <row r="683" spans="47:56">
      <c r="AU683" s="52" t="str">
        <f>IF(参照!A683="","",参照!A683)</f>
        <v>A0362</v>
      </c>
      <c r="AV683" s="52" t="str">
        <f>IF(参照!B683="","",参照!B683)</f>
        <v>(株)ＣＷＳ</v>
      </c>
      <c r="AW683" s="52">
        <f>IF(参照!C683="","",参照!C683)</f>
        <v>2.5000000000000001E-4</v>
      </c>
      <c r="AX683" s="52" t="str">
        <f>IF(参照!D683="","",参照!D683)</f>
        <v/>
      </c>
      <c r="AY683" s="52">
        <f>IF(参照!E683="","",参照!E683)</f>
        <v>3.01E-4</v>
      </c>
      <c r="AZ683" s="52" t="str">
        <f>IF(参照!F683="","",参照!F683)</f>
        <v>(株)ＣＷＳ</v>
      </c>
      <c r="BA683" s="52" t="str">
        <f>IF(参照!G683="","",参照!G683)</f>
        <v>(株)ＣＷＳ_</v>
      </c>
      <c r="BB683" s="52">
        <f t="shared" si="41"/>
        <v>0.30099999999999999</v>
      </c>
      <c r="BD683" s="52" t="str">
        <f>IF(参照!L683="","",参照!L683)</f>
        <v/>
      </c>
    </row>
    <row r="684" spans="47:56">
      <c r="AU684" s="52" t="str">
        <f>IF(参照!A684="","",参照!A684)</f>
        <v>A0364</v>
      </c>
      <c r="AV684" s="52" t="str">
        <f>IF(参照!B684="","",参照!B684)</f>
        <v>ふくしま新電力(株)</v>
      </c>
      <c r="AW684" s="52">
        <f>IF(参照!C684="","",参照!C684)</f>
        <v>4.9799999999999996E-4</v>
      </c>
      <c r="AX684" s="52" t="str">
        <f>IF(参照!D684="","",参照!D684)</f>
        <v/>
      </c>
      <c r="AY684" s="52">
        <f>IF(参照!E684="","",参照!E684)</f>
        <v>4.8299999999999998E-4</v>
      </c>
      <c r="AZ684" s="52" t="str">
        <f>IF(参照!F684="","",参照!F684)</f>
        <v>ふくしま新電力(株)</v>
      </c>
      <c r="BA684" s="52" t="str">
        <f>IF(参照!G684="","",参照!G684)</f>
        <v>ふくしま新電力(株)_</v>
      </c>
      <c r="BB684" s="52">
        <f t="shared" si="41"/>
        <v>0.48299999999999998</v>
      </c>
      <c r="BD684" s="52" t="str">
        <f>IF(参照!L684="","",参照!L684)</f>
        <v/>
      </c>
    </row>
    <row r="685" spans="47:56">
      <c r="AU685" s="52" t="str">
        <f>IF(参照!A685="","",参照!A685)</f>
        <v>A0365</v>
      </c>
      <c r="AV685" s="52" t="str">
        <f>IF(参照!B685="","",参照!B685)</f>
        <v>ティーダッシュ合同会社</v>
      </c>
      <c r="AW685" s="52">
        <f>IF(参照!C685="","",参照!C685)</f>
        <v>5.1199999999999998E-4</v>
      </c>
      <c r="AX685" s="52" t="str">
        <f>IF(参照!D685="","",参照!D685)</f>
        <v/>
      </c>
      <c r="AY685" s="52">
        <f>IF(参照!E685="","",参照!E685)</f>
        <v>4.5600000000000003E-4</v>
      </c>
      <c r="AZ685" s="52" t="str">
        <f>IF(参照!F685="","",参照!F685)</f>
        <v>ティーダッシュ合同会社</v>
      </c>
      <c r="BA685" s="52" t="str">
        <f>IF(参照!G685="","",参照!G685)</f>
        <v>ティーダッシュ合同会社_</v>
      </c>
      <c r="BB685" s="52">
        <f t="shared" si="41"/>
        <v>0.45600000000000002</v>
      </c>
      <c r="BD685" s="52" t="str">
        <f>IF(参照!L685="","",参照!L685)</f>
        <v/>
      </c>
    </row>
    <row r="686" spans="47:56">
      <c r="AU686" s="52" t="str">
        <f>IF(参照!A686="","",参照!A686)</f>
        <v>A0366</v>
      </c>
      <c r="AV686" s="52" t="str">
        <f>IF(参照!B686="","",参照!B686)</f>
        <v>(株)エネクスライフサービス</v>
      </c>
      <c r="AW686" s="52">
        <f>IF(参照!C686="","",参照!C686)</f>
        <v>4.6999999999999999E-4</v>
      </c>
      <c r="AX686" s="52" t="str">
        <f>IF(参照!D686="","",参照!D686)</f>
        <v/>
      </c>
      <c r="AY686" s="52">
        <f>IF(参照!E686="","",参照!E686)</f>
        <v>4.1100000000000002E-4</v>
      </c>
      <c r="AZ686" s="52" t="str">
        <f>IF(参照!F686="","",参照!F686)</f>
        <v>(株)エネクスライフサービス</v>
      </c>
      <c r="BA686" s="52" t="str">
        <f>IF(参照!G686="","",参照!G686)</f>
        <v>(株)エネクスライフサービス_</v>
      </c>
      <c r="BB686" s="52">
        <f t="shared" si="41"/>
        <v>0.41100000000000003</v>
      </c>
      <c r="BD686" s="52" t="str">
        <f>IF(参照!L686="","",参照!L686)</f>
        <v/>
      </c>
    </row>
    <row r="687" spans="47:56">
      <c r="AU687" s="52" t="str">
        <f>IF(参照!A687="","",参照!A687)</f>
        <v>A0367</v>
      </c>
      <c r="AV687" s="52" t="str">
        <f>IF(参照!B687="","",参照!B687)</f>
        <v>ネイチャーエナジー小国(株)</v>
      </c>
      <c r="AW687" s="52">
        <f>IF(参照!C687="","",参照!C687)</f>
        <v>2.4899999999999998E-4</v>
      </c>
      <c r="AX687" s="52" t="str">
        <f>IF(参照!D687="","",参照!D687)</f>
        <v/>
      </c>
      <c r="AY687" s="52">
        <f>IF(参照!E687="","",参照!E687)</f>
        <v>3.2200000000000002E-4</v>
      </c>
      <c r="AZ687" s="52" t="str">
        <f>IF(参照!F687="","",参照!F687)</f>
        <v>ネイチャーエナジー小国(株)</v>
      </c>
      <c r="BA687" s="52" t="str">
        <f>IF(参照!G687="","",参照!G687)</f>
        <v>ネイチャーエナジー小国(株)_</v>
      </c>
      <c r="BB687" s="52">
        <f t="shared" si="41"/>
        <v>0.32200000000000001</v>
      </c>
      <c r="BD687" s="52" t="str">
        <f>IF(参照!L687="","",参照!L687)</f>
        <v/>
      </c>
    </row>
    <row r="688" spans="47:56">
      <c r="AU688" s="52" t="str">
        <f>IF(参照!A688="","",参照!A688)</f>
        <v>A0368</v>
      </c>
      <c r="AV688" s="52" t="str">
        <f>IF(参照!B688="","",参照!B688)</f>
        <v>リエスパワーネクスト(株)</v>
      </c>
      <c r="AW688" s="52">
        <f>IF(参照!C688="","",参照!C688)</f>
        <v>5.0799999999999999E-4</v>
      </c>
      <c r="AX688" s="52" t="str">
        <f>IF(参照!D688="","",参照!D688)</f>
        <v/>
      </c>
      <c r="AY688" s="52">
        <f>IF(参照!E688="","",参照!E688)</f>
        <v>4.2400000000000001E-4</v>
      </c>
      <c r="AZ688" s="52" t="str">
        <f>IF(参照!F688="","",参照!F688)</f>
        <v>リエスパワーネクスト(株)</v>
      </c>
      <c r="BA688" s="52" t="str">
        <f>IF(参照!G688="","",参照!G688)</f>
        <v>リエスパワーネクスト(株)_</v>
      </c>
      <c r="BB688" s="52">
        <f t="shared" si="41"/>
        <v>0.42399999999999999</v>
      </c>
      <c r="BD688" s="52" t="str">
        <f>IF(参照!L688="","",参照!L688)</f>
        <v/>
      </c>
    </row>
    <row r="689" spans="47:56">
      <c r="AU689" s="52" t="str">
        <f>IF(参照!A689="","",参照!A689)</f>
        <v>A0369</v>
      </c>
      <c r="AV689" s="52" t="str">
        <f>IF(参照!B689="","",参照!B689)</f>
        <v>京都生活協同組合</v>
      </c>
      <c r="AW689" s="52">
        <f>IF(参照!C689="","",参照!C689)</f>
        <v>3.7300000000000001E-4</v>
      </c>
      <c r="AX689" s="52" t="str">
        <f>IF(参照!D689="","",参照!D689)</f>
        <v>メニューA</v>
      </c>
      <c r="AY689" s="52">
        <f>IF(参照!E689="","",参照!E689)</f>
        <v>0</v>
      </c>
      <c r="AZ689" s="52" t="str">
        <f>IF(参照!F689="","",参照!F689)</f>
        <v>京都生活協同組合</v>
      </c>
      <c r="BA689" s="52" t="str">
        <f>IF(参照!G689="","",参照!G689)</f>
        <v>京都生活協同組合_メニューA</v>
      </c>
      <c r="BB689" s="52">
        <f t="shared" si="41"/>
        <v>0</v>
      </c>
      <c r="BD689" s="52" t="str">
        <f>IF(参照!L689="","",参照!L689)</f>
        <v/>
      </c>
    </row>
    <row r="690" spans="47:56">
      <c r="AU690" s="52" t="str">
        <f>IF(参照!A690="","",参照!A690)</f>
        <v/>
      </c>
      <c r="AV690" s="52" t="str">
        <f>IF(参照!B690="","",参照!B690)</f>
        <v/>
      </c>
      <c r="AW690" s="52" t="str">
        <f>IF(参照!C690="","",参照!C690)</f>
        <v/>
      </c>
      <c r="AX690" s="52" t="str">
        <f>IF(参照!D690="","",参照!D690)</f>
        <v>メニューB(残差)</v>
      </c>
      <c r="AY690" s="52">
        <f>IF(参照!E690="","",参照!E690)</f>
        <v>3.19E-4</v>
      </c>
      <c r="AZ690" s="52" t="str">
        <f>IF(参照!F690="","",参照!F690)</f>
        <v>京都生活協同組合</v>
      </c>
      <c r="BA690" s="52" t="str">
        <f>IF(参照!G690="","",参照!G690)</f>
        <v>京都生活協同組合_メニューB(残差)</v>
      </c>
      <c r="BB690" s="52">
        <f t="shared" si="41"/>
        <v>0.31900000000000001</v>
      </c>
      <c r="BD690" s="52" t="str">
        <f>IF(参照!L690="","",参照!L690)</f>
        <v/>
      </c>
    </row>
    <row r="691" spans="47:56">
      <c r="AU691" s="52" t="str">
        <f>IF(参照!A691="","",参照!A691)</f>
        <v/>
      </c>
      <c r="AV691" s="52" t="str">
        <f>IF(参照!B691="","",参照!B691)</f>
        <v/>
      </c>
      <c r="AW691" s="52" t="str">
        <f>IF(参照!C691="","",参照!C691)</f>
        <v/>
      </c>
      <c r="AX691" s="52" t="str">
        <f>IF(参照!D691="","",参照!D691)</f>
        <v>(参考値)事業者全体</v>
      </c>
      <c r="AY691" s="52">
        <f>IF(参照!E691="","",参照!E691)</f>
        <v>3.39E-4</v>
      </c>
      <c r="AZ691" s="52" t="str">
        <f>IF(参照!F691="","",参照!F691)</f>
        <v>京都生活協同組合</v>
      </c>
      <c r="BA691" s="52" t="str">
        <f>IF(参照!G691="","",参照!G691)</f>
        <v>京都生活協同組合_(参考値)事業者全体</v>
      </c>
      <c r="BB691" s="52">
        <f t="shared" si="41"/>
        <v>0.33900000000000002</v>
      </c>
      <c r="BD691" s="52" t="str">
        <f>IF(参照!L691="","",参照!L691)</f>
        <v/>
      </c>
    </row>
    <row r="692" spans="47:56">
      <c r="AU692" s="52" t="str">
        <f>IF(参照!A692="","",参照!A692)</f>
        <v>A0371</v>
      </c>
      <c r="AV692" s="52" t="str">
        <f>IF(参照!B692="","",参照!B692)</f>
        <v>エネルギーパワー(株)</v>
      </c>
      <c r="AW692" s="52">
        <f>IF(参照!C692="","",参照!C692)</f>
        <v>4.9899999999999999E-4</v>
      </c>
      <c r="AX692" s="52" t="str">
        <f>IF(参照!D692="","",参照!D692)</f>
        <v>メニューA</v>
      </c>
      <c r="AY692" s="52">
        <f>IF(参照!E692="","",参照!E692)</f>
        <v>0</v>
      </c>
      <c r="AZ692" s="52" t="str">
        <f>IF(参照!F692="","",参照!F692)</f>
        <v>エネルギーパワー(株)</v>
      </c>
      <c r="BA692" s="52" t="str">
        <f>IF(参照!G692="","",参照!G692)</f>
        <v>エネルギーパワー(株)_メニューA</v>
      </c>
      <c r="BB692" s="52">
        <f t="shared" si="41"/>
        <v>0</v>
      </c>
      <c r="BD692" s="52" t="str">
        <f>IF(参照!L692="","",参照!L692)</f>
        <v/>
      </c>
    </row>
    <row r="693" spans="47:56">
      <c r="AU693" s="52" t="str">
        <f>IF(参照!A693="","",参照!A693)</f>
        <v/>
      </c>
      <c r="AV693" s="52" t="str">
        <f>IF(参照!B693="","",参照!B693)</f>
        <v/>
      </c>
      <c r="AW693" s="52" t="str">
        <f>IF(参照!C693="","",参照!C693)</f>
        <v/>
      </c>
      <c r="AX693" s="52" t="str">
        <f>IF(参照!D693="","",参照!D693)</f>
        <v>メニューB</v>
      </c>
      <c r="AY693" s="52">
        <f>IF(参照!E693="","",参照!E693)</f>
        <v>0</v>
      </c>
      <c r="AZ693" s="52" t="str">
        <f>IF(参照!F693="","",参照!F693)</f>
        <v>エネルギーパワー(株)</v>
      </c>
      <c r="BA693" s="52" t="str">
        <f>IF(参照!G693="","",参照!G693)</f>
        <v>エネルギーパワー(株)_メニューB</v>
      </c>
      <c r="BB693" s="52">
        <f t="shared" si="41"/>
        <v>0</v>
      </c>
      <c r="BD693" s="52" t="str">
        <f>IF(参照!L693="","",参照!L693)</f>
        <v/>
      </c>
    </row>
    <row r="694" spans="47:56">
      <c r="AU694" s="52" t="str">
        <f>IF(参照!A694="","",参照!A694)</f>
        <v/>
      </c>
      <c r="AV694" s="52" t="str">
        <f>IF(参照!B694="","",参照!B694)</f>
        <v/>
      </c>
      <c r="AW694" s="52" t="str">
        <f>IF(参照!C694="","",参照!C694)</f>
        <v/>
      </c>
      <c r="AX694" s="52" t="str">
        <f>IF(参照!D694="","",参照!D694)</f>
        <v>メニューC</v>
      </c>
      <c r="AY694" s="52">
        <f>IF(参照!E694="","",参照!E694)</f>
        <v>0</v>
      </c>
      <c r="AZ694" s="52" t="str">
        <f>IF(参照!F694="","",参照!F694)</f>
        <v>エネルギーパワー(株)</v>
      </c>
      <c r="BA694" s="52" t="str">
        <f>IF(参照!G694="","",参照!G694)</f>
        <v>エネルギーパワー(株)_メニューC</v>
      </c>
      <c r="BB694" s="52">
        <f t="shared" si="41"/>
        <v>0</v>
      </c>
      <c r="BD694" s="52" t="str">
        <f>IF(参照!L694="","",参照!L694)</f>
        <v/>
      </c>
    </row>
    <row r="695" spans="47:56">
      <c r="AU695" s="52" t="str">
        <f>IF(参照!A695="","",参照!A695)</f>
        <v/>
      </c>
      <c r="AV695" s="52" t="str">
        <f>IF(参照!B695="","",参照!B695)</f>
        <v/>
      </c>
      <c r="AW695" s="52" t="str">
        <f>IF(参照!C695="","",参照!C695)</f>
        <v/>
      </c>
      <c r="AX695" s="52" t="str">
        <f>IF(参照!D695="","",参照!D695)</f>
        <v>メニューD</v>
      </c>
      <c r="AY695" s="52">
        <f>IF(参照!E695="","",参照!E695)</f>
        <v>0</v>
      </c>
      <c r="AZ695" s="52" t="str">
        <f>IF(参照!F695="","",参照!F695)</f>
        <v>エネルギーパワー(株)</v>
      </c>
      <c r="BA695" s="52" t="str">
        <f>IF(参照!G695="","",参照!G695)</f>
        <v>エネルギーパワー(株)_メニューD</v>
      </c>
      <c r="BB695" s="52">
        <f t="shared" si="41"/>
        <v>0</v>
      </c>
      <c r="BD695" s="52" t="str">
        <f>IF(参照!L695="","",参照!L695)</f>
        <v/>
      </c>
    </row>
    <row r="696" spans="47:56">
      <c r="AU696" s="52" t="str">
        <f>IF(参照!A696="","",参照!A696)</f>
        <v/>
      </c>
      <c r="AV696" s="52" t="str">
        <f>IF(参照!B696="","",参照!B696)</f>
        <v/>
      </c>
      <c r="AW696" s="52" t="str">
        <f>IF(参照!C696="","",参照!C696)</f>
        <v/>
      </c>
      <c r="AX696" s="52" t="str">
        <f>IF(参照!D696="","",参照!D696)</f>
        <v>メニューE(残差)</v>
      </c>
      <c r="AY696" s="52">
        <f>IF(参照!E696="","",参照!E696)</f>
        <v>5.31E-4</v>
      </c>
      <c r="AZ696" s="52" t="str">
        <f>IF(参照!F696="","",参照!F696)</f>
        <v>エネルギーパワー(株)</v>
      </c>
      <c r="BA696" s="52" t="str">
        <f>IF(参照!G696="","",参照!G696)</f>
        <v>エネルギーパワー(株)_メニューE(残差)</v>
      </c>
      <c r="BB696" s="52">
        <f t="shared" si="41"/>
        <v>0.53100000000000003</v>
      </c>
      <c r="BD696" s="52" t="str">
        <f>IF(参照!L696="","",参照!L696)</f>
        <v/>
      </c>
    </row>
    <row r="697" spans="47:56">
      <c r="AU697" s="52" t="str">
        <f>IF(参照!A697="","",参照!A697)</f>
        <v/>
      </c>
      <c r="AV697" s="52" t="str">
        <f>IF(参照!B697="","",参照!B697)</f>
        <v/>
      </c>
      <c r="AW697" s="52" t="str">
        <f>IF(参照!C697="","",参照!C697)</f>
        <v/>
      </c>
      <c r="AX697" s="52" t="str">
        <f>IF(参照!D697="","",参照!D697)</f>
        <v>(参考値)事業者全体</v>
      </c>
      <c r="AY697" s="52">
        <f>IF(参照!E697="","",参照!E697)</f>
        <v>5.3499999999999999E-4</v>
      </c>
      <c r="AZ697" s="52" t="str">
        <f>IF(参照!F697="","",参照!F697)</f>
        <v>エネルギーパワー(株)</v>
      </c>
      <c r="BA697" s="52" t="str">
        <f>IF(参照!G697="","",参照!G697)</f>
        <v>エネルギーパワー(株)_(参考値)事業者全体</v>
      </c>
      <c r="BB697" s="52">
        <f t="shared" si="41"/>
        <v>0.53500000000000003</v>
      </c>
      <c r="BD697" s="52" t="str">
        <f>IF(参照!L697="","",参照!L697)</f>
        <v/>
      </c>
    </row>
    <row r="698" spans="47:56">
      <c r="AU698" s="52" t="str">
        <f>IF(参照!A698="","",参照!A698)</f>
        <v>A0372</v>
      </c>
      <c r="AV698" s="52" t="str">
        <f>IF(参照!B698="","",参照!B698)</f>
        <v>(株)グリムスパワー</v>
      </c>
      <c r="AW698" s="52">
        <f>IF(参照!C698="","",参照!C698)</f>
        <v>4.8000000000000001E-4</v>
      </c>
      <c r="AX698" s="52" t="str">
        <f>IF(参照!D698="","",参照!D698)</f>
        <v/>
      </c>
      <c r="AY698" s="52">
        <f>IF(参照!E698="","",参照!E698)</f>
        <v>4.86E-4</v>
      </c>
      <c r="AZ698" s="52" t="str">
        <f>IF(参照!F698="","",参照!F698)</f>
        <v>(株)グリムスパワー</v>
      </c>
      <c r="BA698" s="52" t="str">
        <f>IF(参照!G698="","",参照!G698)</f>
        <v>(株)グリムスパワー_</v>
      </c>
      <c r="BB698" s="52">
        <f t="shared" si="41"/>
        <v>0.48599999999999999</v>
      </c>
      <c r="BD698" s="52" t="str">
        <f>IF(参照!L698="","",参照!L698)</f>
        <v/>
      </c>
    </row>
    <row r="699" spans="47:56">
      <c r="AU699" s="52" t="str">
        <f>IF(参照!A699="","",参照!A699)</f>
        <v>A0373</v>
      </c>
      <c r="AV699" s="52" t="str">
        <f>IF(参照!B699="","",参照!B699)</f>
        <v>日本ファシリティ・ソリューション(株)</v>
      </c>
      <c r="AW699" s="52">
        <f>IF(参照!C699="","",参照!C699)</f>
        <v>4.7600000000000002E-4</v>
      </c>
      <c r="AX699" s="52" t="str">
        <f>IF(参照!D699="","",参照!D699)</f>
        <v>メニューA</v>
      </c>
      <c r="AY699" s="52">
        <f>IF(参照!E699="","",参照!E699)</f>
        <v>0</v>
      </c>
      <c r="AZ699" s="52" t="str">
        <f>IF(参照!F699="","",参照!F699)</f>
        <v>日本ファシリティ・ソリューション(株)</v>
      </c>
      <c r="BA699" s="52" t="str">
        <f>IF(参照!G699="","",参照!G699)</f>
        <v>日本ファシリティ・ソリューション(株)_メニューA</v>
      </c>
      <c r="BB699" s="52">
        <f t="shared" si="41"/>
        <v>0</v>
      </c>
      <c r="BD699" s="52" t="str">
        <f>IF(参照!L699="","",参照!L699)</f>
        <v/>
      </c>
    </row>
    <row r="700" spans="47:56">
      <c r="AU700" s="52" t="str">
        <f>IF(参照!A700="","",参照!A700)</f>
        <v/>
      </c>
      <c r="AV700" s="52" t="str">
        <f>IF(参照!B700="","",参照!B700)</f>
        <v/>
      </c>
      <c r="AW700" s="52" t="str">
        <f>IF(参照!C700="","",参照!C700)</f>
        <v/>
      </c>
      <c r="AX700" s="52" t="str">
        <f>IF(参照!D700="","",参照!D700)</f>
        <v>メニューB(残差)</v>
      </c>
      <c r="AY700" s="52">
        <f>IF(参照!E700="","",参照!E700)</f>
        <v>2.92E-4</v>
      </c>
      <c r="AZ700" s="52" t="str">
        <f>IF(参照!F700="","",参照!F700)</f>
        <v>日本ファシリティ・ソリューション(株)</v>
      </c>
      <c r="BA700" s="52" t="str">
        <f>IF(参照!G700="","",参照!G700)</f>
        <v>日本ファシリティ・ソリューション(株)_メニューB(残差)</v>
      </c>
      <c r="BB700" s="52">
        <f t="shared" si="41"/>
        <v>0.29199999999999998</v>
      </c>
      <c r="BD700" s="52" t="str">
        <f>IF(参照!L700="","",参照!L700)</f>
        <v/>
      </c>
    </row>
    <row r="701" spans="47:56">
      <c r="AU701" s="52" t="str">
        <f>IF(参照!A701="","",参照!A701)</f>
        <v/>
      </c>
      <c r="AV701" s="52" t="str">
        <f>IF(参照!B701="","",参照!B701)</f>
        <v/>
      </c>
      <c r="AW701" s="52" t="str">
        <f>IF(参照!C701="","",参照!C701)</f>
        <v/>
      </c>
      <c r="AX701" s="52" t="str">
        <f>IF(参照!D701="","",参照!D701)</f>
        <v>(参考値)事業者全体</v>
      </c>
      <c r="AY701" s="52">
        <f>IF(参照!E701="","",参照!E701)</f>
        <v>4.7800000000000002E-4</v>
      </c>
      <c r="AZ701" s="52" t="str">
        <f>IF(参照!F701="","",参照!F701)</f>
        <v>日本ファシリティ・ソリューション(株)</v>
      </c>
      <c r="BA701" s="52" t="str">
        <f>IF(参照!G701="","",参照!G701)</f>
        <v>日本ファシリティ・ソリューション(株)_(参考値)事業者全体</v>
      </c>
      <c r="BB701" s="52">
        <f t="shared" si="41"/>
        <v>0.47800000000000004</v>
      </c>
      <c r="BD701" s="52" t="str">
        <f>IF(参照!L701="","",参照!L701)</f>
        <v/>
      </c>
    </row>
    <row r="702" spans="47:56">
      <c r="AU702" s="52" t="str">
        <f>IF(参照!A702="","",参照!A702)</f>
        <v>A0374</v>
      </c>
      <c r="AV702" s="52" t="str">
        <f>IF(参照!B702="","",参照!B702)</f>
        <v>(株)登米電力</v>
      </c>
      <c r="AW702" s="52">
        <f>IF(参照!C702="","",参照!C702)</f>
        <v>4.55E-4</v>
      </c>
      <c r="AX702" s="52" t="str">
        <f>IF(参照!D702="","",参照!D702)</f>
        <v/>
      </c>
      <c r="AY702" s="52">
        <f>IF(参照!E702="","",参照!E702)</f>
        <v>3.9899999999999999E-4</v>
      </c>
      <c r="AZ702" s="52" t="str">
        <f>IF(参照!F702="","",参照!F702)</f>
        <v>(株)登米電力</v>
      </c>
      <c r="BA702" s="52" t="str">
        <f>IF(参照!G702="","",参照!G702)</f>
        <v>(株)登米電力_</v>
      </c>
      <c r="BB702" s="52">
        <f t="shared" si="41"/>
        <v>0.39900000000000002</v>
      </c>
      <c r="BD702" s="52" t="str">
        <f>IF(参照!L702="","",参照!L702)</f>
        <v/>
      </c>
    </row>
    <row r="703" spans="47:56">
      <c r="AU703" s="52" t="str">
        <f>IF(参照!A703="","",参照!A703)</f>
        <v>A0375</v>
      </c>
      <c r="AV703" s="52" t="str">
        <f>IF(参照!B703="","",参照!B703)</f>
        <v>情報ハイウェイ協同組合</v>
      </c>
      <c r="AW703" s="52">
        <f>IF(参照!C703="","",参照!C703)</f>
        <v>5.0600000000000005E-4</v>
      </c>
      <c r="AX703" s="52" t="str">
        <f>IF(参照!D703="","",参照!D703)</f>
        <v/>
      </c>
      <c r="AY703" s="52">
        <f>IF(参照!E703="","",参照!E703)</f>
        <v>4.7399999999999997E-4</v>
      </c>
      <c r="AZ703" s="52" t="str">
        <f>IF(参照!F703="","",参照!F703)</f>
        <v>情報ハイウェイ協同組合</v>
      </c>
      <c r="BA703" s="52" t="str">
        <f>IF(参照!G703="","",参照!G703)</f>
        <v>情報ハイウェイ協同組合_</v>
      </c>
      <c r="BB703" s="52">
        <f t="shared" si="41"/>
        <v>0.47399999999999998</v>
      </c>
      <c r="BD703" s="52" t="str">
        <f>IF(参照!L703="","",参照!L703)</f>
        <v/>
      </c>
    </row>
    <row r="704" spans="47:56">
      <c r="AU704" s="52" t="str">
        <f>IF(参照!A704="","",参照!A704)</f>
        <v>A0376</v>
      </c>
      <c r="AV704" s="52" t="str">
        <f>IF(参照!B704="","",参照!B704)</f>
        <v>自然電力(株)</v>
      </c>
      <c r="AW704" s="52">
        <f>IF(参照!C704="","",参照!C704)</f>
        <v>3.9599999999999998E-4</v>
      </c>
      <c r="AX704" s="52" t="str">
        <f>IF(参照!D704="","",参照!D704)</f>
        <v>メニューA</v>
      </c>
      <c r="AY704" s="52">
        <f>IF(参照!E704="","",参照!E704)</f>
        <v>0</v>
      </c>
      <c r="AZ704" s="52" t="str">
        <f>IF(参照!F704="","",参照!F704)</f>
        <v>自然電力(株)</v>
      </c>
      <c r="BA704" s="52" t="str">
        <f>IF(参照!G704="","",参照!G704)</f>
        <v>自然電力(株)_メニューA</v>
      </c>
      <c r="BB704" s="52">
        <f t="shared" si="41"/>
        <v>0</v>
      </c>
      <c r="BD704" s="52" t="str">
        <f>IF(参照!L704="","",参照!L704)</f>
        <v/>
      </c>
    </row>
    <row r="705" spans="47:56">
      <c r="AU705" s="52" t="str">
        <f>IF(参照!A705="","",参照!A705)</f>
        <v/>
      </c>
      <c r="AV705" s="52" t="str">
        <f>IF(参照!B705="","",参照!B705)</f>
        <v/>
      </c>
      <c r="AW705" s="52" t="str">
        <f>IF(参照!C705="","",参照!C705)</f>
        <v/>
      </c>
      <c r="AX705" s="52" t="str">
        <f>IF(参照!D705="","",参照!D705)</f>
        <v>メニューB</v>
      </c>
      <c r="AY705" s="52">
        <f>IF(参照!E705="","",参照!E705)</f>
        <v>0</v>
      </c>
      <c r="AZ705" s="52" t="str">
        <f>IF(参照!F705="","",参照!F705)</f>
        <v>自然電力(株)</v>
      </c>
      <c r="BA705" s="52" t="str">
        <f>IF(参照!G705="","",参照!G705)</f>
        <v>自然電力(株)_メニューB</v>
      </c>
      <c r="BB705" s="52">
        <f t="shared" si="41"/>
        <v>0</v>
      </c>
      <c r="BD705" s="52" t="str">
        <f>IF(参照!L705="","",参照!L705)</f>
        <v/>
      </c>
    </row>
    <row r="706" spans="47:56">
      <c r="AU706" s="52" t="str">
        <f>IF(参照!A706="","",参照!A706)</f>
        <v/>
      </c>
      <c r="AV706" s="52" t="str">
        <f>IF(参照!B706="","",参照!B706)</f>
        <v/>
      </c>
      <c r="AW706" s="52" t="str">
        <f>IF(参照!C706="","",参照!C706)</f>
        <v/>
      </c>
      <c r="AX706" s="52" t="str">
        <f>IF(参照!D706="","",参照!D706)</f>
        <v>メニューC</v>
      </c>
      <c r="AY706" s="52">
        <f>IF(参照!E706="","",参照!E706)</f>
        <v>0</v>
      </c>
      <c r="AZ706" s="52" t="str">
        <f>IF(参照!F706="","",参照!F706)</f>
        <v>自然電力(株)</v>
      </c>
      <c r="BA706" s="52" t="str">
        <f>IF(参照!G706="","",参照!G706)</f>
        <v>自然電力(株)_メニューC</v>
      </c>
      <c r="BB706" s="52">
        <f t="shared" si="41"/>
        <v>0</v>
      </c>
      <c r="BD706" s="52" t="str">
        <f>IF(参照!L706="","",参照!L706)</f>
        <v/>
      </c>
    </row>
    <row r="707" spans="47:56">
      <c r="AU707" s="52" t="str">
        <f>IF(参照!A707="","",参照!A707)</f>
        <v/>
      </c>
      <c r="AV707" s="52" t="str">
        <f>IF(参照!B707="","",参照!B707)</f>
        <v/>
      </c>
      <c r="AW707" s="52" t="str">
        <f>IF(参照!C707="","",参照!C707)</f>
        <v/>
      </c>
      <c r="AX707" s="52" t="str">
        <f>IF(参照!D707="","",参照!D707)</f>
        <v>メニューD</v>
      </c>
      <c r="AY707" s="52">
        <f>IF(参照!E707="","",参照!E707)</f>
        <v>0</v>
      </c>
      <c r="AZ707" s="52" t="str">
        <f>IF(参照!F707="","",参照!F707)</f>
        <v>自然電力(株)</v>
      </c>
      <c r="BA707" s="52" t="str">
        <f>IF(参照!G707="","",参照!G707)</f>
        <v>自然電力(株)_メニューD</v>
      </c>
      <c r="BB707" s="52">
        <f t="shared" si="41"/>
        <v>0</v>
      </c>
      <c r="BD707" s="52" t="str">
        <f>IF(参照!L707="","",参照!L707)</f>
        <v/>
      </c>
    </row>
    <row r="708" spans="47:56">
      <c r="AU708" s="52" t="str">
        <f>IF(参照!A708="","",参照!A708)</f>
        <v/>
      </c>
      <c r="AV708" s="52" t="str">
        <f>IF(参照!B708="","",参照!B708)</f>
        <v/>
      </c>
      <c r="AW708" s="52" t="str">
        <f>IF(参照!C708="","",参照!C708)</f>
        <v/>
      </c>
      <c r="AX708" s="52" t="str">
        <f>IF(参照!D708="","",参照!D708)</f>
        <v>(参考値)事業者全体</v>
      </c>
      <c r="AY708" s="52">
        <f>IF(参照!E708="","",参照!E708)</f>
        <v>2.3499999999999999E-4</v>
      </c>
      <c r="AZ708" s="52" t="str">
        <f>IF(参照!F708="","",参照!F708)</f>
        <v>自然電力(株)</v>
      </c>
      <c r="BA708" s="52" t="str">
        <f>IF(参照!G708="","",参照!G708)</f>
        <v>自然電力(株)_(参考値)事業者全体</v>
      </c>
      <c r="BB708" s="52">
        <f t="shared" si="41"/>
        <v>0.23499999999999999</v>
      </c>
      <c r="BD708" s="52" t="str">
        <f>IF(参照!L708="","",参照!L708)</f>
        <v/>
      </c>
    </row>
    <row r="709" spans="47:56">
      <c r="AU709" s="52" t="str">
        <f>IF(参照!A709="","",参照!A709)</f>
        <v>A0377</v>
      </c>
      <c r="AV709" s="52" t="str">
        <f>IF(参照!B709="","",参照!B709)</f>
        <v>(株)オノプロックス</v>
      </c>
      <c r="AW709" s="52">
        <f>IF(参照!C709="","",参照!C709)</f>
        <v>5.5000000000000003E-4</v>
      </c>
      <c r="AX709" s="52" t="str">
        <f>IF(参照!D709="","",参照!D709)</f>
        <v/>
      </c>
      <c r="AY709" s="52">
        <f>IF(参照!E709="","",参照!E709)</f>
        <v>5.2400000000000005E-4</v>
      </c>
      <c r="AZ709" s="52" t="str">
        <f>IF(参照!F709="","",参照!F709)</f>
        <v>(株)オノプロックス</v>
      </c>
      <c r="BA709" s="52" t="str">
        <f>IF(参照!G709="","",参照!G709)</f>
        <v>(株)オノプロックス_</v>
      </c>
      <c r="BB709" s="52">
        <f t="shared" ref="BB709:BB772" si="42">AY709*1000</f>
        <v>0.52400000000000002</v>
      </c>
      <c r="BD709" s="52" t="str">
        <f>IF(参照!L709="","",参照!L709)</f>
        <v/>
      </c>
    </row>
    <row r="710" spans="47:56">
      <c r="AU710" s="52" t="str">
        <f>IF(参照!A710="","",参照!A710)</f>
        <v>A0378</v>
      </c>
      <c r="AV710" s="52" t="str">
        <f>IF(参照!B710="","",参照!B710)</f>
        <v>本庄ガス(株)</v>
      </c>
      <c r="AW710" s="52">
        <f>IF(参照!C710="","",参照!C710)</f>
        <v>3.6400000000000001E-4</v>
      </c>
      <c r="AX710" s="52" t="str">
        <f>IF(参照!D710="","",参照!D710)</f>
        <v/>
      </c>
      <c r="AY710" s="52">
        <f>IF(参照!E710="","",参照!E710)</f>
        <v>3.0800000000000001E-4</v>
      </c>
      <c r="AZ710" s="52" t="str">
        <f>IF(参照!F710="","",参照!F710)</f>
        <v>本庄ガス(株)</v>
      </c>
      <c r="BA710" s="52" t="str">
        <f>IF(参照!G710="","",参照!G710)</f>
        <v>本庄ガス(株)_</v>
      </c>
      <c r="BB710" s="52">
        <f t="shared" si="42"/>
        <v>0.308</v>
      </c>
      <c r="BD710" s="52" t="str">
        <f>IF(参照!L710="","",参照!L710)</f>
        <v/>
      </c>
    </row>
    <row r="711" spans="47:56">
      <c r="AU711" s="52" t="str">
        <f>IF(参照!A711="","",参照!A711)</f>
        <v>A0379</v>
      </c>
      <c r="AV711" s="52" t="str">
        <f>IF(参照!B711="","",参照!B711)</f>
        <v>(株)フィット</v>
      </c>
      <c r="AW711" s="52">
        <f>IF(参照!C711="","",参照!C711)</f>
        <v>4.57E-4</v>
      </c>
      <c r="AX711" s="52" t="str">
        <f>IF(参照!D711="","",参照!D711)</f>
        <v/>
      </c>
      <c r="AY711" s="52">
        <f>IF(参照!E711="","",参照!E711)</f>
        <v>4.0099999999999999E-4</v>
      </c>
      <c r="AZ711" s="52" t="str">
        <f>IF(参照!F711="","",参照!F711)</f>
        <v>(株)フィット</v>
      </c>
      <c r="BA711" s="52" t="str">
        <f>IF(参照!G711="","",参照!G711)</f>
        <v>(株)フィット_</v>
      </c>
      <c r="BB711" s="52">
        <f t="shared" si="42"/>
        <v>0.40099999999999997</v>
      </c>
      <c r="BD711" s="52" t="str">
        <f>IF(参照!L711="","",参照!L711)</f>
        <v/>
      </c>
    </row>
    <row r="712" spans="47:56">
      <c r="AU712" s="52" t="str">
        <f>IF(参照!A712="","",参照!A712)</f>
        <v>A0380</v>
      </c>
      <c r="AV712" s="52" t="str">
        <f>IF(参照!B712="","",参照!B712)</f>
        <v>青森県民エナジー(株)</v>
      </c>
      <c r="AW712" s="52">
        <f>IF(参照!C712="","",参照!C712)</f>
        <v>4.2999999999999999E-4</v>
      </c>
      <c r="AX712" s="52" t="str">
        <f>IF(参照!D712="","",参照!D712)</f>
        <v/>
      </c>
      <c r="AY712" s="52">
        <f>IF(参照!E712="","",参照!E712)</f>
        <v>5.0000000000000001E-4</v>
      </c>
      <c r="AZ712" s="52" t="str">
        <f>IF(参照!F712="","",参照!F712)</f>
        <v>青森県民エナジー(株)</v>
      </c>
      <c r="BA712" s="52" t="str">
        <f>IF(参照!G712="","",参照!G712)</f>
        <v>青森県民エナジー(株)_</v>
      </c>
      <c r="BB712" s="52">
        <f t="shared" si="42"/>
        <v>0.5</v>
      </c>
      <c r="BD712" s="52" t="str">
        <f>IF(参照!L712="","",参照!L712)</f>
        <v/>
      </c>
    </row>
    <row r="713" spans="47:56">
      <c r="AU713" s="52" t="str">
        <f>IF(参照!A713="","",参照!A713)</f>
        <v>A0381</v>
      </c>
      <c r="AV713" s="52" t="str">
        <f>IF(参照!B713="","",参照!B713)</f>
        <v>国際航業(株)</v>
      </c>
      <c r="AW713" s="52">
        <f>IF(参照!C713="","",参照!C713)</f>
        <v>4.1399999999999998E-4</v>
      </c>
      <c r="AX713" s="52" t="str">
        <f>IF(参照!D713="","",参照!D713)</f>
        <v/>
      </c>
      <c r="AY713" s="52">
        <f>IF(参照!E713="","",参照!E713)</f>
        <v>6.29E-4</v>
      </c>
      <c r="AZ713" s="52" t="str">
        <f>IF(参照!F713="","",参照!F713)</f>
        <v>国際航業(株)</v>
      </c>
      <c r="BA713" s="52" t="str">
        <f>IF(参照!G713="","",参照!G713)</f>
        <v>国際航業(株)_</v>
      </c>
      <c r="BB713" s="52">
        <f t="shared" si="42"/>
        <v>0.629</v>
      </c>
      <c r="BD713" s="52" t="str">
        <f>IF(参照!L713="","",参照!L713)</f>
        <v/>
      </c>
    </row>
    <row r="714" spans="47:56">
      <c r="AU714" s="52" t="str">
        <f>IF(参照!A714="","",参照!A714)</f>
        <v>A0382</v>
      </c>
      <c r="AV714" s="52" t="str">
        <f>IF(参照!B714="","",参照!B714)</f>
        <v>ローカルでんき(株)</v>
      </c>
      <c r="AW714" s="52" t="str">
        <f>IF(参照!C714="","",参照!C714)</f>
        <v>0.000453※</v>
      </c>
      <c r="AX714" s="52" t="str">
        <f>IF(参照!D714="","",参照!D714)</f>
        <v>メニューA</v>
      </c>
      <c r="AY714" s="52">
        <f>IF(参照!E714="","",参照!E714)</f>
        <v>0</v>
      </c>
      <c r="AZ714" s="52" t="str">
        <f>IF(参照!F714="","",参照!F714)</f>
        <v>ローカルでんき(株)</v>
      </c>
      <c r="BA714" s="52" t="str">
        <f>IF(参照!G714="","",参照!G714)</f>
        <v>ローカルでんき(株)_メニューA</v>
      </c>
      <c r="BB714" s="52">
        <f t="shared" si="42"/>
        <v>0</v>
      </c>
      <c r="BD714" s="52" t="str">
        <f>IF(参照!L714="","",参照!L714)</f>
        <v/>
      </c>
    </row>
    <row r="715" spans="47:56">
      <c r="AU715" s="52" t="str">
        <f>IF(参照!A715="","",参照!A715)</f>
        <v/>
      </c>
      <c r="AV715" s="52" t="str">
        <f>IF(参照!B715="","",参照!B715)</f>
        <v/>
      </c>
      <c r="AW715" s="52" t="str">
        <f>IF(参照!C715="","",参照!C715)</f>
        <v/>
      </c>
      <c r="AX715" s="52" t="str">
        <f>IF(参照!D715="","",参照!D715)</f>
        <v>メニューB(残差)</v>
      </c>
      <c r="AY715" s="52">
        <f>IF(参照!E715="","",参照!E715)</f>
        <v>4.4200000000000001E-4</v>
      </c>
      <c r="AZ715" s="52" t="str">
        <f>IF(参照!F715="","",参照!F715)</f>
        <v>ローカルでんき(株)</v>
      </c>
      <c r="BA715" s="52" t="str">
        <f>IF(参照!G715="","",参照!G715)</f>
        <v>ローカルでんき(株)_メニューB(残差)</v>
      </c>
      <c r="BB715" s="52">
        <f t="shared" si="42"/>
        <v>0.442</v>
      </c>
      <c r="BD715" s="52" t="str">
        <f>IF(参照!L715="","",参照!L715)</f>
        <v/>
      </c>
    </row>
    <row r="716" spans="47:56">
      <c r="AU716" s="52" t="str">
        <f>IF(参照!A716="","",参照!A716)</f>
        <v/>
      </c>
      <c r="AV716" s="52" t="str">
        <f>IF(参照!B716="","",参照!B716)</f>
        <v/>
      </c>
      <c r="AW716" s="52" t="str">
        <f>IF(参照!C716="","",参照!C716)</f>
        <v/>
      </c>
      <c r="AX716" s="52" t="str">
        <f>IF(参照!D716="","",参照!D716)</f>
        <v>(参考値)事業者全体</v>
      </c>
      <c r="AY716" s="52">
        <f>IF(参照!E716="","",参照!E716)</f>
        <v>3.3E-4</v>
      </c>
      <c r="AZ716" s="52" t="str">
        <f>IF(参照!F716="","",参照!F716)</f>
        <v>ローカルでんき(株)</v>
      </c>
      <c r="BA716" s="52" t="str">
        <f>IF(参照!G716="","",参照!G716)</f>
        <v>ローカルでんき(株)_(参考値)事業者全体</v>
      </c>
      <c r="BB716" s="52">
        <f t="shared" si="42"/>
        <v>0.33</v>
      </c>
      <c r="BD716" s="52" t="str">
        <f>IF(参照!L716="","",参照!L716)</f>
        <v/>
      </c>
    </row>
    <row r="717" spans="47:56">
      <c r="AU717" s="52" t="str">
        <f>IF(参照!A717="","",参照!A717)</f>
        <v>A0383</v>
      </c>
      <c r="AV717" s="52" t="str">
        <f>IF(参照!B717="","",参照!B717)</f>
        <v>(株)明治産業</v>
      </c>
      <c r="AW717" s="52">
        <f>IF(参照!C717="","",参照!C717)</f>
        <v>4.6000000000000001E-4</v>
      </c>
      <c r="AX717" s="52" t="str">
        <f>IF(参照!D717="","",参照!D717)</f>
        <v/>
      </c>
      <c r="AY717" s="52">
        <f>IF(参照!E717="","",参照!E717)</f>
        <v>4.0400000000000001E-4</v>
      </c>
      <c r="AZ717" s="52" t="str">
        <f>IF(参照!F717="","",参照!F717)</f>
        <v>(株)明治産業</v>
      </c>
      <c r="BA717" s="52" t="str">
        <f>IF(参照!G717="","",参照!G717)</f>
        <v>(株)明治産業_</v>
      </c>
      <c r="BB717" s="52">
        <f t="shared" si="42"/>
        <v>0.40400000000000003</v>
      </c>
      <c r="BD717" s="52" t="str">
        <f>IF(参照!L717="","",参照!L717)</f>
        <v/>
      </c>
    </row>
    <row r="718" spans="47:56">
      <c r="AU718" s="52" t="str">
        <f>IF(参照!A718="","",参照!A718)</f>
        <v>A0385</v>
      </c>
      <c r="AV718" s="52" t="str">
        <f>IF(参照!B718="","",参照!B718)</f>
        <v>岡山電力(株)</v>
      </c>
      <c r="AW718" s="52">
        <f>IF(参照!C718="","",参照!C718)</f>
        <v>2.9500000000000001E-4</v>
      </c>
      <c r="AX718" s="52" t="str">
        <f>IF(参照!D718="","",参照!D718)</f>
        <v>メニューA</v>
      </c>
      <c r="AY718" s="52">
        <f>IF(参照!E718="","",参照!E718)</f>
        <v>0</v>
      </c>
      <c r="AZ718" s="52" t="str">
        <f>IF(参照!F718="","",参照!F718)</f>
        <v>岡山電力(株)</v>
      </c>
      <c r="BA718" s="52" t="str">
        <f>IF(参照!G718="","",参照!G718)</f>
        <v>岡山電力(株)_メニューA</v>
      </c>
      <c r="BB718" s="52">
        <f t="shared" si="42"/>
        <v>0</v>
      </c>
      <c r="BD718" s="52" t="str">
        <f>IF(参照!L718="","",参照!L718)</f>
        <v/>
      </c>
    </row>
    <row r="719" spans="47:56">
      <c r="AU719" s="52" t="str">
        <f>IF(参照!A719="","",参照!A719)</f>
        <v/>
      </c>
      <c r="AV719" s="52" t="str">
        <f>IF(参照!B719="","",参照!B719)</f>
        <v/>
      </c>
      <c r="AW719" s="52" t="str">
        <f>IF(参照!C719="","",参照!C719)</f>
        <v/>
      </c>
      <c r="AX719" s="52" t="str">
        <f>IF(参照!D719="","",参照!D719)</f>
        <v>メニューB(残差)</v>
      </c>
      <c r="AY719" s="52">
        <f>IF(参照!E719="","",参照!E719)</f>
        <v>4.0100000000000004E-4</v>
      </c>
      <c r="AZ719" s="52" t="str">
        <f>IF(参照!F719="","",参照!F719)</f>
        <v>岡山電力(株)</v>
      </c>
      <c r="BA719" s="52" t="str">
        <f>IF(参照!G719="","",参照!G719)</f>
        <v>岡山電力(株)_メニューB(残差)</v>
      </c>
      <c r="BB719" s="52">
        <f t="shared" si="42"/>
        <v>0.40100000000000002</v>
      </c>
      <c r="BD719" s="52" t="str">
        <f>IF(参照!L719="","",参照!L719)</f>
        <v/>
      </c>
    </row>
    <row r="720" spans="47:56">
      <c r="AU720" s="52" t="str">
        <f>IF(参照!A720="","",参照!A720)</f>
        <v/>
      </c>
      <c r="AV720" s="52" t="str">
        <f>IF(参照!B720="","",参照!B720)</f>
        <v/>
      </c>
      <c r="AW720" s="52" t="str">
        <f>IF(参照!C720="","",参照!C720)</f>
        <v/>
      </c>
      <c r="AX720" s="52" t="str">
        <f>IF(参照!D720="","",参照!D720)</f>
        <v>(参考値)事業者全体</v>
      </c>
      <c r="AY720" s="52">
        <f>IF(参照!E720="","",参照!E720)</f>
        <v>5.5400000000000002E-4</v>
      </c>
      <c r="AZ720" s="52" t="str">
        <f>IF(参照!F720="","",参照!F720)</f>
        <v>岡山電力(株)</v>
      </c>
      <c r="BA720" s="52" t="str">
        <f>IF(参照!G720="","",参照!G720)</f>
        <v>岡山電力(株)_(参考値)事業者全体</v>
      </c>
      <c r="BB720" s="52">
        <f t="shared" si="42"/>
        <v>0.55400000000000005</v>
      </c>
      <c r="BD720" s="52" t="str">
        <f>IF(参照!L720="","",参照!L720)</f>
        <v/>
      </c>
    </row>
    <row r="721" spans="47:56">
      <c r="AU721" s="52" t="str">
        <f>IF(参照!A721="","",参照!A721)</f>
        <v>A0386</v>
      </c>
      <c r="AV721" s="52" t="str">
        <f>IF(参照!B721="","",参照!B721)</f>
        <v>ミライフ(株)</v>
      </c>
      <c r="AW721" s="52">
        <f>IF(参照!C721="","",参照!C721)</f>
        <v>1.65E-4</v>
      </c>
      <c r="AX721" s="52" t="str">
        <f>IF(参照!D721="","",参照!D721)</f>
        <v/>
      </c>
      <c r="AY721" s="52">
        <f>IF(参照!E721="","",参照!E721)</f>
        <v>1.0900000000000002E-4</v>
      </c>
      <c r="AZ721" s="52" t="str">
        <f>IF(参照!F721="","",参照!F721)</f>
        <v>ミライフ(株)</v>
      </c>
      <c r="BA721" s="52" t="str">
        <f>IF(参照!G721="","",参照!G721)</f>
        <v>ミライフ(株)_</v>
      </c>
      <c r="BB721" s="52">
        <f t="shared" si="42"/>
        <v>0.10900000000000001</v>
      </c>
      <c r="BD721" s="52" t="str">
        <f>IF(参照!L721="","",参照!L721)</f>
        <v/>
      </c>
    </row>
    <row r="722" spans="47:56">
      <c r="AU722" s="52" t="str">
        <f>IF(参照!A722="","",参照!A722)</f>
        <v>A0387</v>
      </c>
      <c r="AV722" s="52" t="str">
        <f>IF(参照!B722="","",参照!B722)</f>
        <v>(株)翠光トップライン</v>
      </c>
      <c r="AW722" s="52">
        <f>IF(参照!C722="","",参照!C722)</f>
        <v>4.9799999999999996E-4</v>
      </c>
      <c r="AX722" s="52" t="str">
        <f>IF(参照!D722="","",参照!D722)</f>
        <v/>
      </c>
      <c r="AY722" s="52">
        <f>IF(参照!E722="","",参照!E722)</f>
        <v>5.44E-4</v>
      </c>
      <c r="AZ722" s="52" t="str">
        <f>IF(参照!F722="","",参照!F722)</f>
        <v>(株)翠光トップライン</v>
      </c>
      <c r="BA722" s="52" t="str">
        <f>IF(参照!G722="","",参照!G722)</f>
        <v>(株)翠光トップライン_</v>
      </c>
      <c r="BB722" s="52">
        <f t="shared" si="42"/>
        <v>0.54400000000000004</v>
      </c>
      <c r="BD722" s="52" t="str">
        <f>IF(参照!L722="","",参照!L722)</f>
        <v/>
      </c>
    </row>
    <row r="723" spans="47:56">
      <c r="AU723" s="52" t="str">
        <f>IF(参照!A723="","",参照!A723)</f>
        <v>A0388</v>
      </c>
      <c r="AV723" s="52" t="str">
        <f>IF(参照!B723="","",参照!B723)</f>
        <v>楽天エナジー(株)</v>
      </c>
      <c r="AW723" s="52">
        <f>IF(参照!C723="","",参照!C723)</f>
        <v>4.8500000000000003E-4</v>
      </c>
      <c r="AX723" s="52" t="str">
        <f>IF(参照!D723="","",参照!D723)</f>
        <v>メニューA</v>
      </c>
      <c r="AY723" s="52">
        <f>IF(参照!E723="","",参照!E723)</f>
        <v>0</v>
      </c>
      <c r="AZ723" s="52" t="str">
        <f>IF(参照!F723="","",参照!F723)</f>
        <v>楽天エナジー(株)</v>
      </c>
      <c r="BA723" s="52" t="str">
        <f>IF(参照!G723="","",参照!G723)</f>
        <v>楽天エナジー(株)_メニューA</v>
      </c>
      <c r="BB723" s="52">
        <f t="shared" si="42"/>
        <v>0</v>
      </c>
      <c r="BD723" s="52" t="str">
        <f>IF(参照!L723="","",参照!L723)</f>
        <v/>
      </c>
    </row>
    <row r="724" spans="47:56">
      <c r="AU724" s="52" t="str">
        <f>IF(参照!A724="","",参照!A724)</f>
        <v/>
      </c>
      <c r="AV724" s="52" t="str">
        <f>IF(参照!B724="","",参照!B724)</f>
        <v/>
      </c>
      <c r="AW724" s="52" t="str">
        <f>IF(参照!C724="","",参照!C724)</f>
        <v/>
      </c>
      <c r="AX724" s="52" t="str">
        <f>IF(参照!D724="","",参照!D724)</f>
        <v>メニューB</v>
      </c>
      <c r="AY724" s="52">
        <f>IF(参照!E724="","",参照!E724)</f>
        <v>0</v>
      </c>
      <c r="AZ724" s="52" t="str">
        <f>IF(参照!F724="","",参照!F724)</f>
        <v>楽天エナジー(株)</v>
      </c>
      <c r="BA724" s="52" t="str">
        <f>IF(参照!G724="","",参照!G724)</f>
        <v>楽天エナジー(株)_メニューB</v>
      </c>
      <c r="BB724" s="52">
        <f t="shared" si="42"/>
        <v>0</v>
      </c>
      <c r="BD724" s="52" t="str">
        <f>IF(参照!L724="","",参照!L724)</f>
        <v/>
      </c>
    </row>
    <row r="725" spans="47:56">
      <c r="AU725" s="52" t="str">
        <f>IF(参照!A725="","",参照!A725)</f>
        <v/>
      </c>
      <c r="AV725" s="52" t="str">
        <f>IF(参照!B725="","",参照!B725)</f>
        <v/>
      </c>
      <c r="AW725" s="52" t="str">
        <f>IF(参照!C725="","",参照!C725)</f>
        <v/>
      </c>
      <c r="AX725" s="52" t="str">
        <f>IF(参照!D725="","",参照!D725)</f>
        <v>メニューC(残差)</v>
      </c>
      <c r="AY725" s="52">
        <f>IF(参照!E725="","",参照!E725)</f>
        <v>4.26E-4</v>
      </c>
      <c r="AZ725" s="52" t="str">
        <f>IF(参照!F725="","",参照!F725)</f>
        <v>楽天エナジー(株)</v>
      </c>
      <c r="BA725" s="52" t="str">
        <f>IF(参照!G725="","",参照!G725)</f>
        <v>楽天エナジー(株)_メニューC(残差)</v>
      </c>
      <c r="BB725" s="52">
        <f t="shared" si="42"/>
        <v>0.42599999999999999</v>
      </c>
      <c r="BD725" s="52" t="str">
        <f>IF(参照!L725="","",参照!L725)</f>
        <v/>
      </c>
    </row>
    <row r="726" spans="47:56">
      <c r="AU726" s="52" t="str">
        <f>IF(参照!A726="","",参照!A726)</f>
        <v/>
      </c>
      <c r="AV726" s="52" t="str">
        <f>IF(参照!B726="","",参照!B726)</f>
        <v/>
      </c>
      <c r="AW726" s="52" t="str">
        <f>IF(参照!C726="","",参照!C726)</f>
        <v/>
      </c>
      <c r="AX726" s="52" t="str">
        <f>IF(参照!D726="","",参照!D726)</f>
        <v>(参考値)事業者全体</v>
      </c>
      <c r="AY726" s="52">
        <f>IF(参照!E726="","",参照!E726)</f>
        <v>5.4500000000000002E-4</v>
      </c>
      <c r="AZ726" s="52" t="str">
        <f>IF(参照!F726="","",参照!F726)</f>
        <v>楽天エナジー(株)</v>
      </c>
      <c r="BA726" s="52" t="str">
        <f>IF(参照!G726="","",参照!G726)</f>
        <v>楽天エナジー(株)_(参考値)事業者全体</v>
      </c>
      <c r="BB726" s="52">
        <f t="shared" si="42"/>
        <v>0.54500000000000004</v>
      </c>
      <c r="BD726" s="52" t="str">
        <f>IF(参照!L726="","",参照!L726)</f>
        <v/>
      </c>
    </row>
    <row r="727" spans="47:56">
      <c r="AU727" s="52" t="str">
        <f>IF(参照!A727="","",参照!A727)</f>
        <v>A0389</v>
      </c>
      <c r="AV727" s="52" t="str">
        <f>IF(参照!B727="","",参照!B727)</f>
        <v>うすきエネルギー(株)</v>
      </c>
      <c r="AW727" s="52">
        <f>IF(参照!C727="","",参照!C727)</f>
        <v>3.86E-4</v>
      </c>
      <c r="AX727" s="52" t="str">
        <f>IF(参照!D727="","",参照!D727)</f>
        <v/>
      </c>
      <c r="AY727" s="52">
        <f>IF(参照!E727="","",参照!E727)</f>
        <v>3.86E-4</v>
      </c>
      <c r="AZ727" s="52" t="str">
        <f>IF(参照!F727="","",参照!F727)</f>
        <v>うすきエネルギー(株)</v>
      </c>
      <c r="BA727" s="52" t="str">
        <f>IF(参照!G727="","",参照!G727)</f>
        <v>うすきエネルギー(株)_</v>
      </c>
      <c r="BB727" s="52">
        <f t="shared" si="42"/>
        <v>0.38600000000000001</v>
      </c>
      <c r="BD727" s="52" t="str">
        <f>IF(参照!L727="","",参照!L727)</f>
        <v/>
      </c>
    </row>
    <row r="728" spans="47:56">
      <c r="AU728" s="52" t="str">
        <f>IF(参照!A728="","",参照!A728)</f>
        <v>A0390</v>
      </c>
      <c r="AV728" s="52" t="str">
        <f>IF(参照!B728="","",参照!B728)</f>
        <v>(株)トーヨーエネルギーファーム</v>
      </c>
      <c r="AW728" s="52">
        <f>IF(参照!C728="","",参照!C728)</f>
        <v>4.9399999999999997E-4</v>
      </c>
      <c r="AX728" s="52" t="str">
        <f>IF(参照!D728="","",参照!D728)</f>
        <v/>
      </c>
      <c r="AY728" s="52">
        <f>IF(参照!E728="","",参照!E728)</f>
        <v>5.2899999999999996E-4</v>
      </c>
      <c r="AZ728" s="52" t="str">
        <f>IF(参照!F728="","",参照!F728)</f>
        <v>(株)トーヨーエネルギーファーム</v>
      </c>
      <c r="BA728" s="52" t="str">
        <f>IF(参照!G728="","",参照!G728)</f>
        <v>(株)トーヨーエネルギーファーム_</v>
      </c>
      <c r="BB728" s="52">
        <f t="shared" si="42"/>
        <v>0.52899999999999991</v>
      </c>
      <c r="BD728" s="52" t="str">
        <f>IF(参照!L728="","",参照!L728)</f>
        <v/>
      </c>
    </row>
    <row r="729" spans="47:56">
      <c r="AU729" s="52" t="str">
        <f>IF(参照!A729="","",参照!A729)</f>
        <v>A0391</v>
      </c>
      <c r="AV729" s="52" t="str">
        <f>IF(参照!B729="","",参照!B729)</f>
        <v>森のエネルギー(株)</v>
      </c>
      <c r="AW729" s="52">
        <f>IF(参照!C729="","",参照!C729)</f>
        <v>4.8999999999999998E-4</v>
      </c>
      <c r="AX729" s="52" t="str">
        <f>IF(参照!D729="","",参照!D729)</f>
        <v/>
      </c>
      <c r="AY729" s="52">
        <f>IF(参照!E729="","",参照!E729)</f>
        <v>5.3200000000000003E-4</v>
      </c>
      <c r="AZ729" s="52" t="str">
        <f>IF(参照!F729="","",参照!F729)</f>
        <v>森のエネルギー(株)</v>
      </c>
      <c r="BA729" s="52" t="str">
        <f>IF(参照!G729="","",参照!G729)</f>
        <v>森のエネルギー(株)_</v>
      </c>
      <c r="BB729" s="52">
        <f t="shared" si="42"/>
        <v>0.53200000000000003</v>
      </c>
      <c r="BD729" s="52" t="str">
        <f>IF(参照!L729="","",参照!L729)</f>
        <v/>
      </c>
    </row>
    <row r="730" spans="47:56">
      <c r="AU730" s="52" t="str">
        <f>IF(参照!A730="","",参照!A730)</f>
        <v>A0392</v>
      </c>
      <c r="AV730" s="52" t="str">
        <f>IF(参照!B730="","",参照!B730)</f>
        <v>岐阜電力(株)</v>
      </c>
      <c r="AW730" s="52">
        <f>IF(参照!C730="","",参照!C730)</f>
        <v>4.95E-4</v>
      </c>
      <c r="AX730" s="52" t="str">
        <f>IF(参照!D730="","",参照!D730)</f>
        <v/>
      </c>
      <c r="AY730" s="52">
        <f>IF(参照!E730="","",参照!E730)</f>
        <v>5.1999999999999995E-4</v>
      </c>
      <c r="AZ730" s="52" t="str">
        <f>IF(参照!F730="","",参照!F730)</f>
        <v>岐阜電力(株)</v>
      </c>
      <c r="BA730" s="52" t="str">
        <f>IF(参照!G730="","",参照!G730)</f>
        <v>岐阜電力(株)_</v>
      </c>
      <c r="BB730" s="52">
        <f t="shared" si="42"/>
        <v>0.51999999999999991</v>
      </c>
      <c r="BD730" s="52" t="str">
        <f>IF(参照!L730="","",参照!L730)</f>
        <v/>
      </c>
    </row>
    <row r="731" spans="47:56">
      <c r="AU731" s="52" t="str">
        <f>IF(参照!A731="","",参照!A731)</f>
        <v>A0393</v>
      </c>
      <c r="AV731" s="52" t="str">
        <f>IF(参照!B731="","",参照!B731)</f>
        <v>格安電力(株)</v>
      </c>
      <c r="AW731" s="52">
        <f>IF(参照!C731="","",参照!C731)</f>
        <v>3.8299999999999999E-4</v>
      </c>
      <c r="AX731" s="52" t="str">
        <f>IF(参照!D731="","",参照!D731)</f>
        <v/>
      </c>
      <c r="AY731" s="52">
        <f>IF(参照!E731="","",参照!E731)</f>
        <v>3.2699999999999998E-4</v>
      </c>
      <c r="AZ731" s="52" t="str">
        <f>IF(参照!F731="","",参照!F731)</f>
        <v>格安電力(株)</v>
      </c>
      <c r="BA731" s="52" t="str">
        <f>IF(参照!G731="","",参照!G731)</f>
        <v>格安電力(株)_</v>
      </c>
      <c r="BB731" s="52">
        <f t="shared" si="42"/>
        <v>0.32699999999999996</v>
      </c>
      <c r="BD731" s="52" t="str">
        <f>IF(参照!L731="","",参照!L731)</f>
        <v/>
      </c>
    </row>
    <row r="732" spans="47:56">
      <c r="AU732" s="52" t="str">
        <f>IF(参照!A732="","",参照!A732)</f>
        <v>A0396</v>
      </c>
      <c r="AV732" s="52" t="str">
        <f>IF(参照!B732="","",参照!B732)</f>
        <v>(株)エスケーエナジー</v>
      </c>
      <c r="AW732" s="52">
        <f>IF(参照!C732="","",参照!C732)</f>
        <v>5.0699999999999996E-4</v>
      </c>
      <c r="AX732" s="52" t="str">
        <f>IF(参照!D732="","",参照!D732)</f>
        <v/>
      </c>
      <c r="AY732" s="52">
        <f>IF(参照!E732="","",参照!E732)</f>
        <v>4.5100000000000001E-4</v>
      </c>
      <c r="AZ732" s="52" t="str">
        <f>IF(参照!F732="","",参照!F732)</f>
        <v>(株)エスケーエナジー</v>
      </c>
      <c r="BA732" s="52" t="str">
        <f>IF(参照!G732="","",参照!G732)</f>
        <v>(株)エスケーエナジー_</v>
      </c>
      <c r="BB732" s="52">
        <f t="shared" si="42"/>
        <v>0.45100000000000001</v>
      </c>
      <c r="BD732" s="52" t="str">
        <f>IF(参照!L732="","",参照!L732)</f>
        <v/>
      </c>
    </row>
    <row r="733" spans="47:56">
      <c r="AU733" s="52" t="str">
        <f>IF(参照!A733="","",参照!A733)</f>
        <v>A0397</v>
      </c>
      <c r="AV733" s="52" t="str">
        <f>IF(参照!B733="","",参照!B733)</f>
        <v>名南共同エネルギー(株)</v>
      </c>
      <c r="AW733" s="52">
        <f>IF(参照!C733="","",参照!C733)</f>
        <v>6.2600000000000004E-4</v>
      </c>
      <c r="AX733" s="52" t="str">
        <f>IF(参照!D733="","",参照!D733)</f>
        <v/>
      </c>
      <c r="AY733" s="52">
        <f>IF(参照!E733="","",参照!E733)</f>
        <v>6.2500000000000001E-4</v>
      </c>
      <c r="AZ733" s="52" t="str">
        <f>IF(参照!F733="","",参照!F733)</f>
        <v>名南共同エネルギー(株)</v>
      </c>
      <c r="BA733" s="52" t="str">
        <f>IF(参照!G733="","",参照!G733)</f>
        <v>名南共同エネルギー(株)_</v>
      </c>
      <c r="BB733" s="52">
        <f t="shared" si="42"/>
        <v>0.625</v>
      </c>
      <c r="BD733" s="52" t="str">
        <f>IF(参照!L733="","",参照!L733)</f>
        <v/>
      </c>
    </row>
    <row r="734" spans="47:56">
      <c r="AU734" s="52" t="str">
        <f>IF(参照!A734="","",参照!A734)</f>
        <v>A0398</v>
      </c>
      <c r="AV734" s="52" t="str">
        <f>IF(参照!B734="","",参照!B734)</f>
        <v>Ａｐａｍａｎ　Ｅｎｅｒｇｙ(株)</v>
      </c>
      <c r="AW734" s="52">
        <f>IF(参照!C734="","",参照!C734)</f>
        <v>5.1099999999999995E-4</v>
      </c>
      <c r="AX734" s="52" t="str">
        <f>IF(参照!D734="","",参照!D734)</f>
        <v/>
      </c>
      <c r="AY734" s="52">
        <f>IF(参照!E734="","",参照!E734)</f>
        <v>5.6200000000000011E-4</v>
      </c>
      <c r="AZ734" s="52" t="str">
        <f>IF(参照!F734="","",参照!F734)</f>
        <v>Ａｐａｍａｎ　Ｅｎｅｒｇｙ(株)</v>
      </c>
      <c r="BA734" s="52" t="str">
        <f>IF(参照!G734="","",参照!G734)</f>
        <v>Ａｐａｍａｎ　Ｅｎｅｒｇｙ(株)_</v>
      </c>
      <c r="BB734" s="52">
        <f t="shared" si="42"/>
        <v>0.56200000000000006</v>
      </c>
      <c r="BD734" s="52" t="str">
        <f>IF(参照!L734="","",参照!L734)</f>
        <v/>
      </c>
    </row>
    <row r="735" spans="47:56">
      <c r="AU735" s="52" t="str">
        <f>IF(参照!A735="","",参照!A735)</f>
        <v>A0401</v>
      </c>
      <c r="AV735" s="52" t="str">
        <f>IF(参照!B735="","",参照!B735)</f>
        <v>アンビット・エナジー・ジャパン合同会社</v>
      </c>
      <c r="AW735" s="52">
        <f>IF(参照!C735="","",参照!C735)</f>
        <v>9.5000000000000005E-5</v>
      </c>
      <c r="AX735" s="52" t="str">
        <f>IF(参照!D735="","",参照!D735)</f>
        <v/>
      </c>
      <c r="AY735" s="52">
        <f>IF(参照!E735="","",参照!E735)</f>
        <v>7.2999999999999999E-5</v>
      </c>
      <c r="AZ735" s="52" t="str">
        <f>IF(参照!F735="","",参照!F735)</f>
        <v>アンビット・エナジー・ジャパン合同会社</v>
      </c>
      <c r="BA735" s="52" t="str">
        <f>IF(参照!G735="","",参照!G735)</f>
        <v>アンビット・エナジー・ジャパン合同会社_</v>
      </c>
      <c r="BB735" s="52">
        <f t="shared" si="42"/>
        <v>7.2999999999999995E-2</v>
      </c>
      <c r="BD735" s="52" t="str">
        <f>IF(参照!L735="","",参照!L735)</f>
        <v/>
      </c>
    </row>
    <row r="736" spans="47:56">
      <c r="AU736" s="52" t="str">
        <f>IF(参照!A736="","",参照!A736)</f>
        <v>A0402</v>
      </c>
      <c r="AV736" s="52" t="str">
        <f>IF(参照!B736="","",参照!B736)</f>
        <v>(株)ＴＯＫＹＯ油電力</v>
      </c>
      <c r="AW736" s="52">
        <f>IF(参照!C736="","",参照!C736)</f>
        <v>5.1699999999999999E-4</v>
      </c>
      <c r="AX736" s="52" t="str">
        <f>IF(参照!D736="","",参照!D736)</f>
        <v/>
      </c>
      <c r="AY736" s="52">
        <f>IF(参照!E736="","",参照!E736)</f>
        <v>5.7200000000000003E-4</v>
      </c>
      <c r="AZ736" s="52" t="str">
        <f>IF(参照!F736="","",参照!F736)</f>
        <v>(株)ＴＯＫＹＯ油電力</v>
      </c>
      <c r="BA736" s="52" t="str">
        <f>IF(参照!G736="","",参照!G736)</f>
        <v>(株)ＴＯＫＹＯ油電力_</v>
      </c>
      <c r="BB736" s="52">
        <f t="shared" si="42"/>
        <v>0.57200000000000006</v>
      </c>
      <c r="BD736" s="52" t="str">
        <f>IF(参照!L736="","",参照!L736)</f>
        <v/>
      </c>
    </row>
    <row r="737" spans="47:56">
      <c r="AU737" s="52" t="str">
        <f>IF(参照!A737="","",参照!A737)</f>
        <v>A0403</v>
      </c>
      <c r="AV737" s="52" t="str">
        <f>IF(参照!B737="","",参照!B737)</f>
        <v>大分ケーブルテレコム(株)</v>
      </c>
      <c r="AW737" s="52">
        <f>IF(参照!C737="","",参照!C737)</f>
        <v>4.6099999999999998E-4</v>
      </c>
      <c r="AX737" s="52" t="str">
        <f>IF(参照!D737="","",参照!D737)</f>
        <v/>
      </c>
      <c r="AY737" s="52">
        <f>IF(参照!E737="","",参照!E737)</f>
        <v>5.0299999999999997E-4</v>
      </c>
      <c r="AZ737" s="52" t="str">
        <f>IF(参照!F737="","",参照!F737)</f>
        <v>大分ケーブルテレコム(株)</v>
      </c>
      <c r="BA737" s="52" t="str">
        <f>IF(参照!G737="","",参照!G737)</f>
        <v>大分ケーブルテレコム(株)_</v>
      </c>
      <c r="BB737" s="52">
        <f t="shared" si="42"/>
        <v>0.503</v>
      </c>
      <c r="BD737" s="52" t="str">
        <f>IF(参照!L737="","",参照!L737)</f>
        <v/>
      </c>
    </row>
    <row r="738" spans="47:56">
      <c r="AU738" s="52" t="str">
        <f>IF(参照!A738="","",参照!A738)</f>
        <v>A0405</v>
      </c>
      <c r="AV738" s="52" t="str">
        <f>IF(参照!B738="","",参照!B738)</f>
        <v>アストマックス・エネルギー合同会社</v>
      </c>
      <c r="AW738" s="52">
        <f>IF(参照!C738="","",参照!C738)</f>
        <v>5.1400000000000003E-4</v>
      </c>
      <c r="AX738" s="52" t="str">
        <f>IF(参照!D738="","",参照!D738)</f>
        <v/>
      </c>
      <c r="AY738" s="52">
        <f>IF(参照!E738="","",参照!E738)</f>
        <v>4.5800000000000002E-4</v>
      </c>
      <c r="AZ738" s="52" t="str">
        <f>IF(参照!F738="","",参照!F738)</f>
        <v>アストマックス・エネルギー合同会社</v>
      </c>
      <c r="BA738" s="52" t="str">
        <f>IF(参照!G738="","",参照!G738)</f>
        <v>アストマックス・エネルギー合同会社_</v>
      </c>
      <c r="BB738" s="52">
        <f t="shared" si="42"/>
        <v>0.45800000000000002</v>
      </c>
      <c r="BD738" s="52" t="str">
        <f>IF(参照!L738="","",参照!L738)</f>
        <v/>
      </c>
    </row>
    <row r="739" spans="47:56">
      <c r="AU739" s="52" t="str">
        <f>IF(参照!A739="","",参照!A739)</f>
        <v>A0406</v>
      </c>
      <c r="AV739" s="52" t="str">
        <f>IF(参照!B739="","",参照!B739)</f>
        <v>生活協同組合コープみらい</v>
      </c>
      <c r="AW739" s="52">
        <f>IF(参照!C739="","",参照!C739)</f>
        <v>3.7199999999999999E-4</v>
      </c>
      <c r="AX739" s="52" t="str">
        <f>IF(参照!D739="","",参照!D739)</f>
        <v/>
      </c>
      <c r="AY739" s="52">
        <f>IF(参照!E739="","",参照!E739)</f>
        <v>3.1599999999999998E-4</v>
      </c>
      <c r="AZ739" s="52" t="str">
        <f>IF(参照!F739="","",参照!F739)</f>
        <v>生活協同組合コープみらい</v>
      </c>
      <c r="BA739" s="52" t="str">
        <f>IF(参照!G739="","",参照!G739)</f>
        <v>生活協同組合コープみらい_</v>
      </c>
      <c r="BB739" s="52">
        <f t="shared" si="42"/>
        <v>0.316</v>
      </c>
      <c r="BD739" s="52" t="str">
        <f>IF(参照!L739="","",参照!L739)</f>
        <v/>
      </c>
    </row>
    <row r="740" spans="47:56">
      <c r="AU740" s="52" t="str">
        <f>IF(参照!A740="","",参照!A740)</f>
        <v>A0407</v>
      </c>
      <c r="AV740" s="52" t="str">
        <f>IF(参照!B740="","",参照!B740)</f>
        <v>寝屋川電力(株)</v>
      </c>
      <c r="AW740" s="52">
        <f>IF(参照!C740="","",参照!C740)</f>
        <v>4.86E-4</v>
      </c>
      <c r="AX740" s="52" t="str">
        <f>IF(参照!D740="","",参照!D740)</f>
        <v/>
      </c>
      <c r="AY740" s="52">
        <f>IF(参照!E740="","",参照!E740)</f>
        <v>4.57E-4</v>
      </c>
      <c r="AZ740" s="52" t="str">
        <f>IF(参照!F740="","",参照!F740)</f>
        <v>寝屋川電力(株)</v>
      </c>
      <c r="BA740" s="52" t="str">
        <f>IF(参照!G740="","",参照!G740)</f>
        <v>寝屋川電力(株)_</v>
      </c>
      <c r="BB740" s="52">
        <f t="shared" si="42"/>
        <v>0.45700000000000002</v>
      </c>
      <c r="BD740" s="52" t="str">
        <f>IF(参照!L740="","",参照!L740)</f>
        <v/>
      </c>
    </row>
    <row r="741" spans="47:56">
      <c r="AU741" s="52" t="str">
        <f>IF(参照!A741="","",参照!A741)</f>
        <v>A0410</v>
      </c>
      <c r="AV741" s="52" t="str">
        <f>IF(参照!B741="","",参照!B741)</f>
        <v>石川電力(株)</v>
      </c>
      <c r="AW741" s="52">
        <f>IF(参照!C741="","",参照!C741)</f>
        <v>9.9400000000000009E-4</v>
      </c>
      <c r="AX741" s="52" t="str">
        <f>IF(参照!D741="","",参照!D741)</f>
        <v/>
      </c>
      <c r="AY741" s="52">
        <f>IF(参照!E741="","",参照!E741)</f>
        <v>9.3800000000000003E-4</v>
      </c>
      <c r="AZ741" s="52" t="str">
        <f>IF(参照!F741="","",参照!F741)</f>
        <v>石川電力(株)</v>
      </c>
      <c r="BA741" s="52" t="str">
        <f>IF(参照!G741="","",参照!G741)</f>
        <v>石川電力(株)_</v>
      </c>
      <c r="BB741" s="52">
        <f t="shared" si="42"/>
        <v>0.93800000000000006</v>
      </c>
      <c r="BD741" s="52" t="str">
        <f>IF(参照!L741="","",参照!L741)</f>
        <v/>
      </c>
    </row>
    <row r="742" spans="47:56">
      <c r="AU742" s="52" t="str">
        <f>IF(参照!A742="","",参照!A742)</f>
        <v>A0411</v>
      </c>
      <c r="AV742" s="52" t="str">
        <f>IF(参照!B742="","",参照!B742)</f>
        <v>福井電力(株)</v>
      </c>
      <c r="AW742" s="52">
        <f>IF(参照!C742="","",参照!C742)</f>
        <v>4.8099999999999998E-4</v>
      </c>
      <c r="AX742" s="52" t="str">
        <f>IF(参照!D742="","",参照!D742)</f>
        <v/>
      </c>
      <c r="AY742" s="52">
        <f>IF(参照!E742="","",参照!E742)</f>
        <v>4.2499999999999998E-4</v>
      </c>
      <c r="AZ742" s="52" t="str">
        <f>IF(参照!F742="","",参照!F742)</f>
        <v>福井電力(株)</v>
      </c>
      <c r="BA742" s="52" t="str">
        <f>IF(参照!G742="","",参照!G742)</f>
        <v>福井電力(株)_</v>
      </c>
      <c r="BB742" s="52">
        <f t="shared" si="42"/>
        <v>0.42499999999999999</v>
      </c>
      <c r="BD742" s="52" t="str">
        <f>IF(参照!L742="","",参照!L742)</f>
        <v/>
      </c>
    </row>
    <row r="743" spans="47:56">
      <c r="AU743" s="52" t="str">
        <f>IF(参照!A743="","",参照!A743)</f>
        <v>A0413</v>
      </c>
      <c r="AV743" s="52" t="str">
        <f>IF(参照!B743="","",参照!B743)</f>
        <v>(株)MKエネルギー</v>
      </c>
      <c r="AW743" s="52">
        <f>IF(参照!C743="","",参照!C743)</f>
        <v>5.44E-4</v>
      </c>
      <c r="AX743" s="52" t="str">
        <f>IF(参照!D743="","",参照!D743)</f>
        <v/>
      </c>
      <c r="AY743" s="52">
        <f>IF(参照!E743="","",参照!E743)</f>
        <v>5.8799999999999998E-4</v>
      </c>
      <c r="AZ743" s="52" t="str">
        <f>IF(参照!F743="","",参照!F743)</f>
        <v>(株)MKエネルギー</v>
      </c>
      <c r="BA743" s="52" t="str">
        <f>IF(参照!G743="","",参照!G743)</f>
        <v>(株)MKエネルギー_</v>
      </c>
      <c r="BB743" s="52">
        <f t="shared" si="42"/>
        <v>0.58799999999999997</v>
      </c>
      <c r="BD743" s="52" t="str">
        <f>IF(参照!L743="","",参照!L743)</f>
        <v/>
      </c>
    </row>
    <row r="744" spans="47:56">
      <c r="AU744" s="52" t="str">
        <f>IF(参照!A744="","",参照!A744)</f>
        <v>A0414</v>
      </c>
      <c r="AV744" s="52" t="str">
        <f>IF(参照!B744="","",参照!B744)</f>
        <v>(株)Ｏｐｔｉｍｉｚｅｄ　Ｅｎｅｒｇｙ</v>
      </c>
      <c r="AW744" s="52">
        <f>IF(参照!C744="","",参照!C744)</f>
        <v>4.84E-4</v>
      </c>
      <c r="AX744" s="52" t="str">
        <f>IF(参照!D744="","",参照!D744)</f>
        <v/>
      </c>
      <c r="AY744" s="52">
        <f>IF(参照!E744="","",参照!E744)</f>
        <v>4.28E-4</v>
      </c>
      <c r="AZ744" s="52" t="str">
        <f>IF(参照!F744="","",参照!F744)</f>
        <v>(株)Ｏｐｔｉｍｉｚｅｄ　Ｅｎｅｒｇｙ</v>
      </c>
      <c r="BA744" s="52" t="str">
        <f>IF(参照!G744="","",参照!G744)</f>
        <v>(株)Ｏｐｔｉｍｉｚｅｄ　Ｅｎｅｒｇｙ_</v>
      </c>
      <c r="BB744" s="52">
        <f t="shared" si="42"/>
        <v>0.42799999999999999</v>
      </c>
      <c r="BD744" s="52" t="str">
        <f>IF(参照!L744="","",参照!L744)</f>
        <v/>
      </c>
    </row>
    <row r="745" spans="47:56">
      <c r="AU745" s="52" t="str">
        <f>IF(参照!A745="","",参照!A745)</f>
        <v>A0415</v>
      </c>
      <c r="AV745" s="52" t="str">
        <f>IF(参照!B745="","",参照!B745)</f>
        <v>エネラボ(株)</v>
      </c>
      <c r="AW745" s="52">
        <f>IF(参照!C745="","",参照!C745)</f>
        <v>5.3899999999999998E-4</v>
      </c>
      <c r="AX745" s="52" t="str">
        <f>IF(参照!D745="","",参照!D745)</f>
        <v>メニューA</v>
      </c>
      <c r="AY745" s="52">
        <f>IF(参照!E745="","",参照!E745)</f>
        <v>0</v>
      </c>
      <c r="AZ745" s="52" t="str">
        <f>IF(参照!F745="","",参照!F745)</f>
        <v>エネラボ(株)</v>
      </c>
      <c r="BA745" s="52" t="str">
        <f>IF(参照!G745="","",参照!G745)</f>
        <v>エネラボ(株)_メニューA</v>
      </c>
      <c r="BB745" s="52">
        <f t="shared" si="42"/>
        <v>0</v>
      </c>
      <c r="BD745" s="52" t="str">
        <f>IF(参照!L745="","",参照!L745)</f>
        <v/>
      </c>
    </row>
    <row r="746" spans="47:56">
      <c r="AU746" s="52" t="str">
        <f>IF(参照!A746="","",参照!A746)</f>
        <v/>
      </c>
      <c r="AV746" s="52" t="str">
        <f>IF(参照!B746="","",参照!B746)</f>
        <v/>
      </c>
      <c r="AW746" s="52" t="str">
        <f>IF(参照!C746="","",参照!C746)</f>
        <v/>
      </c>
      <c r="AX746" s="52" t="str">
        <f>IF(参照!D746="","",参照!D746)</f>
        <v>メニューB(残差)</v>
      </c>
      <c r="AY746" s="52">
        <f>IF(参照!E746="","",参照!E746)</f>
        <v>4.8299999999999998E-4</v>
      </c>
      <c r="AZ746" s="52" t="str">
        <f>IF(参照!F746="","",参照!F746)</f>
        <v>エネラボ(株)</v>
      </c>
      <c r="BA746" s="52" t="str">
        <f>IF(参照!G746="","",参照!G746)</f>
        <v>エネラボ(株)_メニューB(残差)</v>
      </c>
      <c r="BB746" s="52">
        <f t="shared" si="42"/>
        <v>0.48299999999999998</v>
      </c>
      <c r="BD746" s="52" t="str">
        <f>IF(参照!L746="","",参照!L746)</f>
        <v/>
      </c>
    </row>
    <row r="747" spans="47:56">
      <c r="AU747" s="52" t="str">
        <f>IF(参照!A747="","",参照!A747)</f>
        <v/>
      </c>
      <c r="AV747" s="52" t="str">
        <f>IF(参照!B747="","",参照!B747)</f>
        <v/>
      </c>
      <c r="AW747" s="52" t="str">
        <f>IF(参照!C747="","",参照!C747)</f>
        <v/>
      </c>
      <c r="AX747" s="52" t="str">
        <f>IF(参照!D747="","",参照!D747)</f>
        <v>(参考値)事業者全体</v>
      </c>
      <c r="AY747" s="52">
        <f>IF(参照!E747="","",参照!E747)</f>
        <v>4.0400000000000001E-4</v>
      </c>
      <c r="AZ747" s="52" t="str">
        <f>IF(参照!F747="","",参照!F747)</f>
        <v>エネラボ(株)</v>
      </c>
      <c r="BA747" s="52" t="str">
        <f>IF(参照!G747="","",参照!G747)</f>
        <v>エネラボ(株)_(参考値)事業者全体</v>
      </c>
      <c r="BB747" s="52">
        <f t="shared" si="42"/>
        <v>0.40400000000000003</v>
      </c>
      <c r="BD747" s="52" t="str">
        <f>IF(参照!L747="","",参照!L747)</f>
        <v/>
      </c>
    </row>
    <row r="748" spans="47:56">
      <c r="AU748" s="52" t="str">
        <f>IF(参照!A748="","",参照!A748)</f>
        <v>A0416</v>
      </c>
      <c r="AV748" s="52" t="str">
        <f>IF(参照!B748="","",参照!B748)</f>
        <v>(株)ネクシィーズ・ゼロ</v>
      </c>
      <c r="AW748" s="52">
        <f>IF(参照!C748="","",参照!C748)</f>
        <v>5.0699999999999996E-4</v>
      </c>
      <c r="AX748" s="52" t="str">
        <f>IF(参照!D748="","",参照!D748)</f>
        <v/>
      </c>
      <c r="AY748" s="52">
        <f>IF(参照!E748="","",参照!E748)</f>
        <v>5.3399999999999997E-4</v>
      </c>
      <c r="AZ748" s="52" t="str">
        <f>IF(参照!F748="","",参照!F748)</f>
        <v>(株)ネクシィーズ・ゼロ</v>
      </c>
      <c r="BA748" s="52" t="str">
        <f>IF(参照!G748="","",参照!G748)</f>
        <v>(株)ネクシィーズ・ゼロ_</v>
      </c>
      <c r="BB748" s="52">
        <f t="shared" si="42"/>
        <v>0.53399999999999992</v>
      </c>
      <c r="BD748" s="52" t="str">
        <f>IF(参照!L748="","",参照!L748)</f>
        <v/>
      </c>
    </row>
    <row r="749" spans="47:56">
      <c r="AU749" s="52" t="str">
        <f>IF(参照!A749="","",参照!A749)</f>
        <v>A0418</v>
      </c>
      <c r="AV749" s="52" t="str">
        <f>IF(参照!B749="","",参照!B749)</f>
        <v>横浜ウォーター(株)</v>
      </c>
      <c r="AW749" s="52">
        <f>IF(参照!C749="","",参照!C749)</f>
        <v>3.88E-4</v>
      </c>
      <c r="AX749" s="52" t="str">
        <f>IF(参照!D749="","",参照!D749)</f>
        <v/>
      </c>
      <c r="AY749" s="52">
        <f>IF(参照!E749="","",参照!E749)</f>
        <v>5.2599999999999999E-4</v>
      </c>
      <c r="AZ749" s="52" t="str">
        <f>IF(参照!F749="","",参照!F749)</f>
        <v>横浜ウォーター(株)</v>
      </c>
      <c r="BA749" s="52" t="str">
        <f>IF(参照!G749="","",参照!G749)</f>
        <v>横浜ウォーター(株)_</v>
      </c>
      <c r="BB749" s="52">
        <f t="shared" si="42"/>
        <v>0.52600000000000002</v>
      </c>
      <c r="BD749" s="52" t="str">
        <f>IF(参照!L749="","",参照!L749)</f>
        <v/>
      </c>
    </row>
    <row r="750" spans="47:56">
      <c r="AU750" s="52" t="str">
        <f>IF(参照!A750="","",参照!A750)</f>
        <v>A0419</v>
      </c>
      <c r="AV750" s="52" t="str">
        <f>IF(参照!B750="","",参照!B750)</f>
        <v>スマートエナジー磐田(株)</v>
      </c>
      <c r="AW750" s="52">
        <f>IF(参照!C750="","",参照!C750)</f>
        <v>1.74E-4</v>
      </c>
      <c r="AX750" s="52" t="str">
        <f>IF(参照!D750="","",参照!D750)</f>
        <v>メニューA</v>
      </c>
      <c r="AY750" s="52">
        <f>IF(参照!E750="","",参照!E750)</f>
        <v>0</v>
      </c>
      <c r="AZ750" s="52" t="str">
        <f>IF(参照!F750="","",参照!F750)</f>
        <v>スマートエナジー磐田(株)</v>
      </c>
      <c r="BA750" s="52" t="str">
        <f>IF(参照!G750="","",参照!G750)</f>
        <v>スマートエナジー磐田(株)_メニューA</v>
      </c>
      <c r="BB750" s="52">
        <f t="shared" si="42"/>
        <v>0</v>
      </c>
      <c r="BD750" s="52" t="str">
        <f>IF(参照!L750="","",参照!L750)</f>
        <v/>
      </c>
    </row>
    <row r="751" spans="47:56">
      <c r="AU751" s="52" t="str">
        <f>IF(参照!A751="","",参照!A751)</f>
        <v/>
      </c>
      <c r="AV751" s="52" t="str">
        <f>IF(参照!B751="","",参照!B751)</f>
        <v/>
      </c>
      <c r="AW751" s="52" t="str">
        <f>IF(参照!C751="","",参照!C751)</f>
        <v/>
      </c>
      <c r="AX751" s="52" t="str">
        <f>IF(参照!D751="","",参照!D751)</f>
        <v>メニューB</v>
      </c>
      <c r="AY751" s="52">
        <f>IF(参照!E751="","",参照!E751)</f>
        <v>3.19E-4</v>
      </c>
      <c r="AZ751" s="52" t="str">
        <f>IF(参照!F751="","",参照!F751)</f>
        <v>スマートエナジー磐田(株)</v>
      </c>
      <c r="BA751" s="52" t="str">
        <f>IF(参照!G751="","",参照!G751)</f>
        <v>スマートエナジー磐田(株)_メニューB</v>
      </c>
      <c r="BB751" s="52">
        <f t="shared" si="42"/>
        <v>0.31900000000000001</v>
      </c>
      <c r="BD751" s="52" t="str">
        <f>IF(参照!L751="","",参照!L751)</f>
        <v/>
      </c>
    </row>
    <row r="752" spans="47:56">
      <c r="AU752" s="52" t="str">
        <f>IF(参照!A752="","",参照!A752)</f>
        <v/>
      </c>
      <c r="AV752" s="52" t="str">
        <f>IF(参照!B752="","",参照!B752)</f>
        <v/>
      </c>
      <c r="AW752" s="52" t="str">
        <f>IF(参照!C752="","",参照!C752)</f>
        <v/>
      </c>
      <c r="AX752" s="52" t="str">
        <f>IF(参照!D752="","",参照!D752)</f>
        <v>メニューC(残差)</v>
      </c>
      <c r="AY752" s="52">
        <f>IF(参照!E752="","",参照!E752)</f>
        <v>3.5499999999999996E-4</v>
      </c>
      <c r="AZ752" s="52" t="str">
        <f>IF(参照!F752="","",参照!F752)</f>
        <v>スマートエナジー磐田(株)</v>
      </c>
      <c r="BA752" s="52" t="str">
        <f>IF(参照!G752="","",参照!G752)</f>
        <v>スマートエナジー磐田(株)_メニューC(残差)</v>
      </c>
      <c r="BB752" s="52">
        <f t="shared" si="42"/>
        <v>0.35499999999999998</v>
      </c>
      <c r="BD752" s="52" t="str">
        <f>IF(参照!L752="","",参照!L752)</f>
        <v/>
      </c>
    </row>
    <row r="753" spans="47:56">
      <c r="AU753" s="52" t="str">
        <f>IF(参照!A753="","",参照!A753)</f>
        <v/>
      </c>
      <c r="AV753" s="52" t="str">
        <f>IF(参照!B753="","",参照!B753)</f>
        <v/>
      </c>
      <c r="AW753" s="52" t="str">
        <f>IF(参照!C753="","",参照!C753)</f>
        <v/>
      </c>
      <c r="AX753" s="52" t="str">
        <f>IF(参照!D753="","",参照!D753)</f>
        <v>(参考値)事業者全体</v>
      </c>
      <c r="AY753" s="52">
        <f>IF(参照!E753="","",参照!E753)</f>
        <v>4.0299999999999998E-4</v>
      </c>
      <c r="AZ753" s="52" t="str">
        <f>IF(参照!F753="","",参照!F753)</f>
        <v>スマートエナジー磐田(株)</v>
      </c>
      <c r="BA753" s="52" t="str">
        <f>IF(参照!G753="","",参照!G753)</f>
        <v>スマートエナジー磐田(株)_(参考値)事業者全体</v>
      </c>
      <c r="BB753" s="52">
        <f t="shared" si="42"/>
        <v>0.40299999999999997</v>
      </c>
      <c r="BD753" s="52" t="str">
        <f>IF(参照!L753="","",参照!L753)</f>
        <v/>
      </c>
    </row>
    <row r="754" spans="47:56">
      <c r="AU754" s="52" t="str">
        <f>IF(参照!A754="","",参照!A754)</f>
        <v>A0420</v>
      </c>
      <c r="AV754" s="52" t="str">
        <f>IF(参照!B754="","",参照!B754)</f>
        <v>そうまＩグリッド合同会社</v>
      </c>
      <c r="AW754" s="52">
        <f>IF(参照!C754="","",参照!C754)</f>
        <v>3.2600000000000001E-4</v>
      </c>
      <c r="AX754" s="52" t="str">
        <f>IF(参照!D754="","",参照!D754)</f>
        <v/>
      </c>
      <c r="AY754" s="52">
        <f>IF(参照!E754="","",参照!E754)</f>
        <v>4.2400000000000001E-4</v>
      </c>
      <c r="AZ754" s="52" t="str">
        <f>IF(参照!F754="","",参照!F754)</f>
        <v>そうまＩグリッド合同会社</v>
      </c>
      <c r="BA754" s="52" t="str">
        <f>IF(参照!G754="","",参照!G754)</f>
        <v>そうまＩグリッド合同会社_</v>
      </c>
      <c r="BB754" s="52">
        <f t="shared" si="42"/>
        <v>0.42399999999999999</v>
      </c>
      <c r="BD754" s="52" t="str">
        <f>IF(参照!L754="","",参照!L754)</f>
        <v/>
      </c>
    </row>
    <row r="755" spans="47:56">
      <c r="AU755" s="52" t="str">
        <f>IF(参照!A755="","",参照!A755)</f>
        <v>A0424</v>
      </c>
      <c r="AV755" s="52" t="str">
        <f>IF(参照!B755="","",参照!B755)</f>
        <v>新潟県民電力(株)</v>
      </c>
      <c r="AW755" s="52">
        <f>IF(参照!C755="","",参照!C755)</f>
        <v>4.28E-4</v>
      </c>
      <c r="AX755" s="52" t="str">
        <f>IF(参照!D755="","",参照!D755)</f>
        <v/>
      </c>
      <c r="AY755" s="52">
        <f>IF(参照!E755="","",参照!E755)</f>
        <v>4.1199999999999999E-4</v>
      </c>
      <c r="AZ755" s="52" t="str">
        <f>IF(参照!F755="","",参照!F755)</f>
        <v>新潟県民電力(株)</v>
      </c>
      <c r="BA755" s="52" t="str">
        <f>IF(参照!G755="","",参照!G755)</f>
        <v>新潟県民電力(株)_</v>
      </c>
      <c r="BB755" s="52">
        <f t="shared" si="42"/>
        <v>0.41199999999999998</v>
      </c>
      <c r="BD755" s="52" t="str">
        <f>IF(参照!L755="","",参照!L755)</f>
        <v/>
      </c>
    </row>
    <row r="756" spans="47:56">
      <c r="AU756" s="52" t="str">
        <f>IF(参照!A756="","",参照!A756)</f>
        <v>A0425</v>
      </c>
      <c r="AV756" s="52" t="str">
        <f>IF(参照!B756="","",参照!B756)</f>
        <v>エネトレード(株)</v>
      </c>
      <c r="AW756" s="52" t="str">
        <f>IF(参照!C756="","",参照!C756)</f>
        <v>0.000453※</v>
      </c>
      <c r="AX756" s="52" t="str">
        <f>IF(参照!D756="","",参照!D756)</f>
        <v/>
      </c>
      <c r="AY756" s="52">
        <f>IF(参照!E756="","",参照!E756)</f>
        <v>4.5300000000000001E-4</v>
      </c>
      <c r="AZ756" s="52" t="str">
        <f>IF(参照!F756="","",参照!F756)</f>
        <v>エネトレード(株)</v>
      </c>
      <c r="BA756" s="52" t="str">
        <f>IF(参照!G756="","",参照!G756)</f>
        <v>エネトレード(株)_</v>
      </c>
      <c r="BB756" s="52">
        <f t="shared" si="42"/>
        <v>0.45300000000000001</v>
      </c>
      <c r="BD756" s="52" t="str">
        <f>IF(参照!L756="","",参照!L756)</f>
        <v/>
      </c>
    </row>
    <row r="757" spans="47:56">
      <c r="AU757" s="52" t="str">
        <f>IF(参照!A757="","",参照!A757)</f>
        <v>A0427</v>
      </c>
      <c r="AV757" s="52" t="str">
        <f>IF(参照!B757="","",参照!B757)</f>
        <v>Ｍｙシティ電力(株)</v>
      </c>
      <c r="AW757" s="52">
        <f>IF(参照!C757="","",参照!C757)</f>
        <v>5.1199999999999998E-4</v>
      </c>
      <c r="AX757" s="52" t="str">
        <f>IF(参照!D757="","",参照!D757)</f>
        <v/>
      </c>
      <c r="AY757" s="52">
        <f>IF(参照!E757="","",参照!E757)</f>
        <v>5.6300000000000002E-4</v>
      </c>
      <c r="AZ757" s="52" t="str">
        <f>IF(参照!F757="","",参照!F757)</f>
        <v>Ｍｙシティ電力(株)</v>
      </c>
      <c r="BA757" s="52" t="str">
        <f>IF(参照!G757="","",参照!G757)</f>
        <v>Ｍｙシティ電力(株)_</v>
      </c>
      <c r="BB757" s="52">
        <f t="shared" si="42"/>
        <v>0.56300000000000006</v>
      </c>
      <c r="BD757" s="52" t="str">
        <f>IF(参照!L757="","",参照!L757)</f>
        <v/>
      </c>
    </row>
    <row r="758" spans="47:56">
      <c r="AU758" s="52" t="str">
        <f>IF(参照!A758="","",参照!A758)</f>
        <v>A0429</v>
      </c>
      <c r="AV758" s="52" t="str">
        <f>IF(参照!B758="","",参照!B758)</f>
        <v>ニシムラ(株)</v>
      </c>
      <c r="AW758" s="52">
        <f>IF(参照!C758="","",参照!C758)</f>
        <v>5.0299999999999997E-4</v>
      </c>
      <c r="AX758" s="52" t="str">
        <f>IF(参照!D758="","",参照!D758)</f>
        <v/>
      </c>
      <c r="AY758" s="52">
        <f>IF(参照!E758="","",参照!E758)</f>
        <v>5.5400000000000002E-4</v>
      </c>
      <c r="AZ758" s="52" t="str">
        <f>IF(参照!F758="","",参照!F758)</f>
        <v>ニシムラ(株)</v>
      </c>
      <c r="BA758" s="52" t="str">
        <f>IF(参照!G758="","",参照!G758)</f>
        <v>ニシムラ(株)_</v>
      </c>
      <c r="BB758" s="52">
        <f t="shared" si="42"/>
        <v>0.55400000000000005</v>
      </c>
      <c r="BD758" s="52" t="str">
        <f>IF(参照!L758="","",参照!L758)</f>
        <v/>
      </c>
    </row>
    <row r="759" spans="47:56">
      <c r="AU759" s="52" t="str">
        <f>IF(参照!A759="","",参照!A759)</f>
        <v>A0430</v>
      </c>
      <c r="AV759" s="52" t="str">
        <f>IF(参照!B759="","",参照!B759)</f>
        <v>(株)さくら新電力</v>
      </c>
      <c r="AW759" s="52">
        <f>IF(参照!C759="","",参照!C759)</f>
        <v>4.0400000000000001E-4</v>
      </c>
      <c r="AX759" s="52" t="str">
        <f>IF(参照!D759="","",参照!D759)</f>
        <v>メニューA</v>
      </c>
      <c r="AY759" s="52">
        <f>IF(参照!E759="","",参照!E759)</f>
        <v>0</v>
      </c>
      <c r="AZ759" s="52" t="str">
        <f>IF(参照!F759="","",参照!F759)</f>
        <v>(株)さくら新電力</v>
      </c>
      <c r="BA759" s="52" t="str">
        <f>IF(参照!G759="","",参照!G759)</f>
        <v>(株)さくら新電力_メニューA</v>
      </c>
      <c r="BB759" s="52">
        <f t="shared" si="42"/>
        <v>0</v>
      </c>
      <c r="BD759" s="52" t="str">
        <f>IF(参照!L759="","",参照!L759)</f>
        <v/>
      </c>
    </row>
    <row r="760" spans="47:56">
      <c r="AU760" s="52" t="str">
        <f>IF(参照!A760="","",参照!A760)</f>
        <v/>
      </c>
      <c r="AV760" s="52" t="str">
        <f>IF(参照!B760="","",参照!B760)</f>
        <v/>
      </c>
      <c r="AW760" s="52" t="str">
        <f>IF(参照!C760="","",参照!C760)</f>
        <v/>
      </c>
      <c r="AX760" s="52" t="str">
        <f>IF(参照!D760="","",参照!D760)</f>
        <v>メニューB(残差)</v>
      </c>
      <c r="AY760" s="52">
        <f>IF(参照!E760="","",参照!E760)</f>
        <v>4.2999999999999999E-4</v>
      </c>
      <c r="AZ760" s="52" t="str">
        <f>IF(参照!F760="","",参照!F760)</f>
        <v>(株)さくら新電力</v>
      </c>
      <c r="BA760" s="52" t="str">
        <f>IF(参照!G760="","",参照!G760)</f>
        <v>(株)さくら新電力_メニューB(残差)</v>
      </c>
      <c r="BB760" s="52">
        <f t="shared" si="42"/>
        <v>0.43</v>
      </c>
      <c r="BD760" s="52" t="str">
        <f>IF(参照!L760="","",参照!L760)</f>
        <v/>
      </c>
    </row>
    <row r="761" spans="47:56">
      <c r="AU761" s="52" t="str">
        <f>IF(参照!A761="","",参照!A761)</f>
        <v/>
      </c>
      <c r="AV761" s="52" t="str">
        <f>IF(参照!B761="","",参照!B761)</f>
        <v/>
      </c>
      <c r="AW761" s="52" t="str">
        <f>IF(参照!C761="","",参照!C761)</f>
        <v/>
      </c>
      <c r="AX761" s="52" t="str">
        <f>IF(参照!D761="","",参照!D761)</f>
        <v>(参考値)事業者全体</v>
      </c>
      <c r="AY761" s="52">
        <f>IF(参照!E761="","",参照!E761)</f>
        <v>5.3300000000000005E-4</v>
      </c>
      <c r="AZ761" s="52" t="str">
        <f>IF(参照!F761="","",参照!F761)</f>
        <v>(株)さくら新電力</v>
      </c>
      <c r="BA761" s="52" t="str">
        <f>IF(参照!G761="","",参照!G761)</f>
        <v>(株)さくら新電力_(参考値)事業者全体</v>
      </c>
      <c r="BB761" s="52">
        <f t="shared" si="42"/>
        <v>0.53300000000000003</v>
      </c>
      <c r="BD761" s="52" t="str">
        <f>IF(参照!L761="","",参照!L761)</f>
        <v/>
      </c>
    </row>
    <row r="762" spans="47:56">
      <c r="AU762" s="52" t="str">
        <f>IF(参照!A762="","",参照!A762)</f>
        <v>A0431</v>
      </c>
      <c r="AV762" s="52" t="str">
        <f>IF(参照!B762="","",参照!B762)</f>
        <v>(株)グローアップ</v>
      </c>
      <c r="AW762" s="52">
        <f>IF(参照!C762="","",参照!C762)</f>
        <v>4.0099999999999999E-4</v>
      </c>
      <c r="AX762" s="52" t="str">
        <f>IF(参照!D762="","",参照!D762)</f>
        <v/>
      </c>
      <c r="AY762" s="52">
        <f>IF(参照!E762="","",参照!E762)</f>
        <v>3.4400000000000001E-4</v>
      </c>
      <c r="AZ762" s="52" t="str">
        <f>IF(参照!F762="","",参照!F762)</f>
        <v>(株)グローアップ</v>
      </c>
      <c r="BA762" s="52" t="str">
        <f>IF(参照!G762="","",参照!G762)</f>
        <v>(株)グローアップ_</v>
      </c>
      <c r="BB762" s="52">
        <f t="shared" si="42"/>
        <v>0.34400000000000003</v>
      </c>
      <c r="BD762" s="52" t="str">
        <f>IF(参照!L762="","",参照!L762)</f>
        <v/>
      </c>
    </row>
    <row r="763" spans="47:56">
      <c r="AU763" s="52" t="str">
        <f>IF(参照!A763="","",参照!A763)</f>
        <v>A0435</v>
      </c>
      <c r="AV763" s="52" t="str">
        <f>IF(参照!B763="","",参照!B763)</f>
        <v>いこま市民パワー(株)</v>
      </c>
      <c r="AW763" s="52">
        <f>IF(参照!C763="","",参照!C763)</f>
        <v>1.05E-4</v>
      </c>
      <c r="AX763" s="52" t="str">
        <f>IF(参照!D763="","",参照!D763)</f>
        <v/>
      </c>
      <c r="AY763" s="52">
        <f>IF(参照!E763="","",参照!E763)</f>
        <v>3.9399999999999998E-4</v>
      </c>
      <c r="AZ763" s="52" t="str">
        <f>IF(参照!F763="","",参照!F763)</f>
        <v>いこま市民パワー(株)</v>
      </c>
      <c r="BA763" s="52" t="str">
        <f>IF(参照!G763="","",参照!G763)</f>
        <v>いこま市民パワー(株)_</v>
      </c>
      <c r="BB763" s="52">
        <f t="shared" si="42"/>
        <v>0.39399999999999996</v>
      </c>
      <c r="BD763" s="52" t="str">
        <f>IF(参照!L763="","",参照!L763)</f>
        <v/>
      </c>
    </row>
    <row r="764" spans="47:56">
      <c r="AU764" s="52" t="str">
        <f>IF(参照!A764="","",参照!A764)</f>
        <v>A0436</v>
      </c>
      <c r="AV764" s="52" t="str">
        <f>IF(参照!B764="","",参照!B764)</f>
        <v>(株)コープでんき東北</v>
      </c>
      <c r="AW764" s="52">
        <f>IF(参照!C764="","",参照!C764)</f>
        <v>4.1899999999999999E-4</v>
      </c>
      <c r="AX764" s="52" t="str">
        <f>IF(参照!D764="","",参照!D764)</f>
        <v/>
      </c>
      <c r="AY764" s="52">
        <f>IF(参照!E764="","",参照!E764)</f>
        <v>3.6299999999999999E-4</v>
      </c>
      <c r="AZ764" s="52" t="str">
        <f>IF(参照!F764="","",参照!F764)</f>
        <v>(株)コープでんき東北</v>
      </c>
      <c r="BA764" s="52" t="str">
        <f>IF(参照!G764="","",参照!G764)</f>
        <v>(株)コープでんき東北_</v>
      </c>
      <c r="BB764" s="52">
        <f t="shared" si="42"/>
        <v>0.36299999999999999</v>
      </c>
      <c r="BD764" s="52" t="str">
        <f>IF(参照!L764="","",参照!L764)</f>
        <v/>
      </c>
    </row>
    <row r="765" spans="47:56">
      <c r="AU765" s="52" t="str">
        <f>IF(参照!A765="","",参照!A765)</f>
        <v>A0437</v>
      </c>
      <c r="AV765" s="52" t="str">
        <f>IF(参照!B765="","",参照!B765)</f>
        <v>おもてなし山形(株)</v>
      </c>
      <c r="AW765" s="52">
        <f>IF(参照!C765="","",参照!C765)</f>
        <v>1.54E-4</v>
      </c>
      <c r="AX765" s="52" t="str">
        <f>IF(参照!D765="","",参照!D765)</f>
        <v/>
      </c>
      <c r="AY765" s="52">
        <f>IF(参照!E765="","",参照!E765)</f>
        <v>9.800000000000001E-5</v>
      </c>
      <c r="AZ765" s="52" t="str">
        <f>IF(参照!F765="","",参照!F765)</f>
        <v>おもてなし山形(株)</v>
      </c>
      <c r="BA765" s="52" t="str">
        <f>IF(参照!G765="","",参照!G765)</f>
        <v>おもてなし山形(株)_</v>
      </c>
      <c r="BB765" s="52">
        <f t="shared" si="42"/>
        <v>9.8000000000000004E-2</v>
      </c>
      <c r="BD765" s="52" t="str">
        <f>IF(参照!L765="","",参照!L765)</f>
        <v/>
      </c>
    </row>
    <row r="766" spans="47:56">
      <c r="AU766" s="52" t="str">
        <f>IF(参照!A766="","",参照!A766)</f>
        <v>A0438</v>
      </c>
      <c r="AV766" s="52" t="str">
        <f>IF(参照!B766="","",参照!B766)</f>
        <v>長野都市ガス(株)</v>
      </c>
      <c r="AW766" s="52">
        <f>IF(参照!C766="","",参照!C766)</f>
        <v>3.6400000000000001E-4</v>
      </c>
      <c r="AX766" s="52" t="str">
        <f>IF(参照!D766="","",参照!D766)</f>
        <v/>
      </c>
      <c r="AY766" s="52">
        <f>IF(参照!E766="","",参照!E766)</f>
        <v>3.0800000000000001E-4</v>
      </c>
      <c r="AZ766" s="52" t="str">
        <f>IF(参照!F766="","",参照!F766)</f>
        <v>長野都市ガス(株)</v>
      </c>
      <c r="BA766" s="52" t="str">
        <f>IF(参照!G766="","",参照!G766)</f>
        <v>長野都市ガス(株)_</v>
      </c>
      <c r="BB766" s="52">
        <f t="shared" si="42"/>
        <v>0.308</v>
      </c>
      <c r="BD766" s="52" t="str">
        <f>IF(参照!L766="","",参照!L766)</f>
        <v/>
      </c>
    </row>
    <row r="767" spans="47:56">
      <c r="AU767" s="52" t="str">
        <f>IF(参照!A767="","",参照!A767)</f>
        <v>A0439</v>
      </c>
      <c r="AV767" s="52" t="str">
        <f>IF(参照!B767="","",参照!B767)</f>
        <v>上田ガス(株)</v>
      </c>
      <c r="AW767" s="52">
        <f>IF(参照!C767="","",参照!C767)</f>
        <v>3.6400000000000001E-4</v>
      </c>
      <c r="AX767" s="52" t="str">
        <f>IF(参照!D767="","",参照!D767)</f>
        <v/>
      </c>
      <c r="AY767" s="52">
        <f>IF(参照!E767="","",参照!E767)</f>
        <v>3.0800000000000001E-4</v>
      </c>
      <c r="AZ767" s="52" t="str">
        <f>IF(参照!F767="","",参照!F767)</f>
        <v>上田ガス(株)</v>
      </c>
      <c r="BA767" s="52" t="str">
        <f>IF(参照!G767="","",参照!G767)</f>
        <v>上田ガス(株)_</v>
      </c>
      <c r="BB767" s="52">
        <f t="shared" si="42"/>
        <v>0.308</v>
      </c>
      <c r="BD767" s="52" t="str">
        <f>IF(参照!L767="","",参照!L767)</f>
        <v/>
      </c>
    </row>
    <row r="768" spans="47:56">
      <c r="AU768" s="52" t="str">
        <f>IF(参照!A768="","",参照!A768)</f>
        <v>A0440</v>
      </c>
      <c r="AV768" s="52" t="str">
        <f>IF(参照!B768="","",参照!B768)</f>
        <v>日本瓦斯(株)</v>
      </c>
      <c r="AW768" s="52">
        <f>IF(参照!C768="","",参照!C768)</f>
        <v>4.9200000000000003E-4</v>
      </c>
      <c r="AX768" s="52" t="str">
        <f>IF(参照!D768="","",参照!D768)</f>
        <v>メニューA</v>
      </c>
      <c r="AY768" s="52">
        <f>IF(参照!E768="","",参照!E768)</f>
        <v>0</v>
      </c>
      <c r="AZ768" s="52" t="str">
        <f>IF(参照!F768="","",参照!F768)</f>
        <v>日本瓦斯(株)</v>
      </c>
      <c r="BA768" s="52" t="str">
        <f>IF(参照!G768="","",参照!G768)</f>
        <v>日本瓦斯(株)_メニューA</v>
      </c>
      <c r="BB768" s="52">
        <f t="shared" si="42"/>
        <v>0</v>
      </c>
      <c r="BD768" s="52" t="str">
        <f>IF(参照!L768="","",参照!L768)</f>
        <v/>
      </c>
    </row>
    <row r="769" spans="47:56">
      <c r="AU769" s="52" t="str">
        <f>IF(参照!A769="","",参照!A769)</f>
        <v/>
      </c>
      <c r="AV769" s="52" t="str">
        <f>IF(参照!B769="","",参照!B769)</f>
        <v/>
      </c>
      <c r="AW769" s="52" t="str">
        <f>IF(参照!C769="","",参照!C769)</f>
        <v/>
      </c>
      <c r="AX769" s="52" t="str">
        <f>IF(参照!D769="","",参照!D769)</f>
        <v>メニューB(残差)</v>
      </c>
      <c r="AY769" s="52">
        <f>IF(参照!E769="","",参照!E769)</f>
        <v>4.3100000000000001E-4</v>
      </c>
      <c r="AZ769" s="52" t="str">
        <f>IF(参照!F769="","",参照!F769)</f>
        <v>日本瓦斯(株)</v>
      </c>
      <c r="BA769" s="52" t="str">
        <f>IF(参照!G769="","",参照!G769)</f>
        <v>日本瓦斯(株)_メニューB(残差)</v>
      </c>
      <c r="BB769" s="52">
        <f t="shared" si="42"/>
        <v>0.43099999999999999</v>
      </c>
      <c r="BD769" s="52" t="str">
        <f>IF(参照!L769="","",参照!L769)</f>
        <v/>
      </c>
    </row>
    <row r="770" spans="47:56">
      <c r="AU770" s="52" t="str">
        <f>IF(参照!A770="","",参照!A770)</f>
        <v/>
      </c>
      <c r="AV770" s="52" t="str">
        <f>IF(参照!B770="","",参照!B770)</f>
        <v/>
      </c>
      <c r="AW770" s="52" t="str">
        <f>IF(参照!C770="","",参照!C770)</f>
        <v/>
      </c>
      <c r="AX770" s="52" t="str">
        <f>IF(参照!D770="","",参照!D770)</f>
        <v>(参考値)事業者全体</v>
      </c>
      <c r="AY770" s="52">
        <f>IF(参照!E770="","",参照!E770)</f>
        <v>4.95E-4</v>
      </c>
      <c r="AZ770" s="52" t="str">
        <f>IF(参照!F770="","",参照!F770)</f>
        <v>日本瓦斯(株)</v>
      </c>
      <c r="BA770" s="52" t="str">
        <f>IF(参照!G770="","",参照!G770)</f>
        <v>日本瓦斯(株)_(参考値)事業者全体</v>
      </c>
      <c r="BB770" s="52">
        <f t="shared" si="42"/>
        <v>0.495</v>
      </c>
      <c r="BD770" s="52" t="str">
        <f>IF(参照!L770="","",参照!L770)</f>
        <v/>
      </c>
    </row>
    <row r="771" spans="47:56">
      <c r="AU771" s="52" t="str">
        <f>IF(参照!A771="","",参照!A771)</f>
        <v>A0441</v>
      </c>
      <c r="AV771" s="52" t="str">
        <f>IF(参照!B771="","",参照!B771)</f>
        <v>(株)内藤工業所</v>
      </c>
      <c r="AW771" s="52">
        <f>IF(参照!C771="","",参照!C771)</f>
        <v>5.0799999999999999E-4</v>
      </c>
      <c r="AX771" s="52" t="str">
        <f>IF(参照!D771="","",参照!D771)</f>
        <v/>
      </c>
      <c r="AY771" s="52">
        <f>IF(参照!E771="","",参照!E771)</f>
        <v>4.5199999999999998E-4</v>
      </c>
      <c r="AZ771" s="52" t="str">
        <f>IF(参照!F771="","",参照!F771)</f>
        <v>(株)内藤工業所</v>
      </c>
      <c r="BA771" s="52" t="str">
        <f>IF(参照!G771="","",参照!G771)</f>
        <v>(株)内藤工業所_</v>
      </c>
      <c r="BB771" s="52">
        <f t="shared" si="42"/>
        <v>0.45199999999999996</v>
      </c>
      <c r="BD771" s="52" t="str">
        <f>IF(参照!L771="","",参照!L771)</f>
        <v/>
      </c>
    </row>
    <row r="772" spans="47:56">
      <c r="AU772" s="52" t="str">
        <f>IF(参照!A772="","",参照!A772)</f>
        <v>A0442</v>
      </c>
      <c r="AV772" s="52" t="str">
        <f>IF(参照!B772="","",参照!B772)</f>
        <v>(株)シグナストラスト</v>
      </c>
      <c r="AW772" s="52">
        <f>IF(参照!C772="","",参照!C772)</f>
        <v>5.2999999999999998E-4</v>
      </c>
      <c r="AX772" s="52" t="str">
        <f>IF(参照!D772="","",参照!D772)</f>
        <v/>
      </c>
      <c r="AY772" s="52">
        <f>IF(参照!E772="","",参照!E772)</f>
        <v>4.7399999999999997E-4</v>
      </c>
      <c r="AZ772" s="52" t="str">
        <f>IF(参照!F772="","",参照!F772)</f>
        <v>(株)シグナストラスト</v>
      </c>
      <c r="BA772" s="52" t="str">
        <f>IF(参照!G772="","",参照!G772)</f>
        <v>(株)シグナストラスト_</v>
      </c>
      <c r="BB772" s="52">
        <f t="shared" si="42"/>
        <v>0.47399999999999998</v>
      </c>
      <c r="BD772" s="52" t="str">
        <f>IF(参照!L772="","",参照!L772)</f>
        <v/>
      </c>
    </row>
    <row r="773" spans="47:56">
      <c r="AU773" s="52" t="str">
        <f>IF(参照!A773="","",参照!A773)</f>
        <v>A0443</v>
      </c>
      <c r="AV773" s="52" t="str">
        <f>IF(参照!B773="","",参照!B773)</f>
        <v>ゲーテハウス(株)</v>
      </c>
      <c r="AW773" s="52">
        <f>IF(参照!C773="","",参照!C773)</f>
        <v>4.8899999999999996E-4</v>
      </c>
      <c r="AX773" s="52" t="str">
        <f>IF(参照!D773="","",参照!D773)</f>
        <v/>
      </c>
      <c r="AY773" s="52">
        <f>IF(参照!E773="","",参照!E773)</f>
        <v>5.1199999999999998E-4</v>
      </c>
      <c r="AZ773" s="52" t="str">
        <f>IF(参照!F773="","",参照!F773)</f>
        <v>ゲーテハウス(株)</v>
      </c>
      <c r="BA773" s="52" t="str">
        <f>IF(参照!G773="","",参照!G773)</f>
        <v>ゲーテハウス(株)_</v>
      </c>
      <c r="BB773" s="52">
        <f t="shared" ref="BB773:BB836" si="43">AY773*1000</f>
        <v>0.51200000000000001</v>
      </c>
      <c r="BD773" s="52" t="str">
        <f>IF(参照!L773="","",参照!L773)</f>
        <v/>
      </c>
    </row>
    <row r="774" spans="47:56">
      <c r="AU774" s="52" t="str">
        <f>IF(参照!A774="","",参照!A774)</f>
        <v>A0445</v>
      </c>
      <c r="AV774" s="52" t="str">
        <f>IF(参照!B774="","",参照!B774)</f>
        <v>岩手電力(株)</v>
      </c>
      <c r="AW774" s="52">
        <f>IF(参照!C774="","",参照!C774)</f>
        <v>5.22E-4</v>
      </c>
      <c r="AX774" s="52" t="str">
        <f>IF(参照!D774="","",参照!D774)</f>
        <v/>
      </c>
      <c r="AY774" s="52">
        <f>IF(参照!E774="","",参照!E774)</f>
        <v>5.0799999999999999E-4</v>
      </c>
      <c r="AZ774" s="52" t="str">
        <f>IF(参照!F774="","",参照!F774)</f>
        <v>岩手電力(株)</v>
      </c>
      <c r="BA774" s="52" t="str">
        <f>IF(参照!G774="","",参照!G774)</f>
        <v>岩手電力(株)_</v>
      </c>
      <c r="BB774" s="52">
        <f t="shared" si="43"/>
        <v>0.50800000000000001</v>
      </c>
      <c r="BD774" s="52" t="str">
        <f>IF(参照!L774="","",参照!L774)</f>
        <v/>
      </c>
    </row>
    <row r="775" spans="47:56">
      <c r="AU775" s="52" t="str">
        <f>IF(参照!A775="","",参照!A775)</f>
        <v>A0446</v>
      </c>
      <c r="AV775" s="52" t="str">
        <f>IF(参照!B775="","",参照!B775)</f>
        <v>ＪＰエネルギー(株)</v>
      </c>
      <c r="AW775" s="52">
        <f>IF(参照!C775="","",参照!C775)</f>
        <v>4.95E-4</v>
      </c>
      <c r="AX775" s="52" t="str">
        <f>IF(参照!D775="","",参照!D775)</f>
        <v/>
      </c>
      <c r="AY775" s="52">
        <f>IF(参照!E775="","",参照!E775)</f>
        <v>5.3899999999999998E-4</v>
      </c>
      <c r="AZ775" s="52" t="str">
        <f>IF(参照!F775="","",参照!F775)</f>
        <v>ＪＰエネルギー(株)</v>
      </c>
      <c r="BA775" s="52" t="str">
        <f>IF(参照!G775="","",参照!G775)</f>
        <v>ＪＰエネルギー(株)_</v>
      </c>
      <c r="BB775" s="52">
        <f t="shared" si="43"/>
        <v>0.53900000000000003</v>
      </c>
      <c r="BD775" s="52" t="str">
        <f>IF(参照!L775="","",参照!L775)</f>
        <v/>
      </c>
    </row>
    <row r="776" spans="47:56">
      <c r="AU776" s="52" t="str">
        <f>IF(参照!A776="","",参照!A776)</f>
        <v>A0447</v>
      </c>
      <c r="AV776" s="52" t="str">
        <f>IF(参照!B776="","",参照!B776)</f>
        <v>兵庫電力(株)</v>
      </c>
      <c r="AW776" s="52">
        <f>IF(参照!C776="","",参照!C776)</f>
        <v>4.7600000000000002E-4</v>
      </c>
      <c r="AX776" s="52" t="str">
        <f>IF(参照!D776="","",参照!D776)</f>
        <v/>
      </c>
      <c r="AY776" s="52">
        <f>IF(参照!E776="","",参照!E776)</f>
        <v>4.2000000000000002E-4</v>
      </c>
      <c r="AZ776" s="52" t="str">
        <f>IF(参照!F776="","",参照!F776)</f>
        <v>兵庫電力(株)</v>
      </c>
      <c r="BA776" s="52" t="str">
        <f>IF(参照!G776="","",参照!G776)</f>
        <v>兵庫電力(株)_</v>
      </c>
      <c r="BB776" s="52">
        <f t="shared" si="43"/>
        <v>0.42000000000000004</v>
      </c>
      <c r="BD776" s="52" t="str">
        <f>IF(参照!L776="","",参照!L776)</f>
        <v/>
      </c>
    </row>
    <row r="777" spans="47:56">
      <c r="AU777" s="52" t="str">
        <f>IF(参照!A777="","",参照!A777)</f>
        <v>A0448</v>
      </c>
      <c r="AV777" s="52" t="str">
        <f>IF(参照!B777="","",参照!B777)</f>
        <v>大和ライフエナジア(株)</v>
      </c>
      <c r="AW777" s="52">
        <f>IF(参照!C777="","",参照!C777)</f>
        <v>4.7600000000000002E-4</v>
      </c>
      <c r="AX777" s="52" t="str">
        <f>IF(参照!D777="","",参照!D777)</f>
        <v>メニューA</v>
      </c>
      <c r="AY777" s="52">
        <f>IF(参照!E777="","",参照!E777)</f>
        <v>0</v>
      </c>
      <c r="AZ777" s="52" t="str">
        <f>IF(参照!F777="","",参照!F777)</f>
        <v>大和ライフエナジア(株)</v>
      </c>
      <c r="BA777" s="52" t="str">
        <f>IF(参照!G777="","",参照!G777)</f>
        <v>大和ライフエナジア(株)_メニューA</v>
      </c>
      <c r="BB777" s="52">
        <f t="shared" si="43"/>
        <v>0</v>
      </c>
      <c r="BD777" s="52" t="str">
        <f>IF(参照!L777="","",参照!L777)</f>
        <v/>
      </c>
    </row>
    <row r="778" spans="47:56">
      <c r="AU778" s="52" t="str">
        <f>IF(参照!A778="","",参照!A778)</f>
        <v/>
      </c>
      <c r="AV778" s="52" t="str">
        <f>IF(参照!B778="","",参照!B778)</f>
        <v/>
      </c>
      <c r="AW778" s="52" t="str">
        <f>IF(参照!C778="","",参照!C778)</f>
        <v/>
      </c>
      <c r="AX778" s="52" t="str">
        <f>IF(参照!D778="","",参照!D778)</f>
        <v>メニューB(残差)</v>
      </c>
      <c r="AY778" s="52">
        <f>IF(参照!E778="","",参照!E778)</f>
        <v>4.2400000000000001E-4</v>
      </c>
      <c r="AZ778" s="52" t="str">
        <f>IF(参照!F778="","",参照!F778)</f>
        <v>大和ライフエナジア(株)</v>
      </c>
      <c r="BA778" s="52" t="str">
        <f>IF(参照!G778="","",参照!G778)</f>
        <v>大和ライフエナジア(株)_メニューB(残差)</v>
      </c>
      <c r="BB778" s="52">
        <f t="shared" si="43"/>
        <v>0.42399999999999999</v>
      </c>
      <c r="BD778" s="52" t="str">
        <f>IF(参照!L778="","",参照!L778)</f>
        <v/>
      </c>
    </row>
    <row r="779" spans="47:56">
      <c r="AU779" s="52" t="str">
        <f>IF(参照!A779="","",参照!A779)</f>
        <v/>
      </c>
      <c r="AV779" s="52" t="str">
        <f>IF(参照!B779="","",参照!B779)</f>
        <v/>
      </c>
      <c r="AW779" s="52" t="str">
        <f>IF(参照!C779="","",参照!C779)</f>
        <v/>
      </c>
      <c r="AX779" s="52" t="str">
        <f>IF(参照!D779="","",参照!D779)</f>
        <v>(参考値)事業者全体</v>
      </c>
      <c r="AY779" s="52">
        <f>IF(参照!E779="","",参照!E779)</f>
        <v>4.26E-4</v>
      </c>
      <c r="AZ779" s="52" t="str">
        <f>IF(参照!F779="","",参照!F779)</f>
        <v>大和ライフエナジア(株)</v>
      </c>
      <c r="BA779" s="52" t="str">
        <f>IF(参照!G779="","",参照!G779)</f>
        <v>大和ライフエナジア(株)_(参考値)事業者全体</v>
      </c>
      <c r="BB779" s="52">
        <f t="shared" si="43"/>
        <v>0.42599999999999999</v>
      </c>
      <c r="BD779" s="52" t="str">
        <f>IF(参照!L779="","",参照!L779)</f>
        <v/>
      </c>
    </row>
    <row r="780" spans="47:56">
      <c r="AU780" s="52" t="str">
        <f>IF(参照!A780="","",参照!A780)</f>
        <v>A0451</v>
      </c>
      <c r="AV780" s="52" t="str">
        <f>IF(参照!B780="","",参照!B780)</f>
        <v>Ｃｏｃｏテラスたがわ(株)</v>
      </c>
      <c r="AW780" s="52">
        <f>IF(参照!C780="","",参照!C780)</f>
        <v>3.2499999999999999E-4</v>
      </c>
      <c r="AX780" s="52" t="str">
        <f>IF(参照!D780="","",参照!D780)</f>
        <v/>
      </c>
      <c r="AY780" s="52">
        <f>IF(参照!E780="","",参照!E780)</f>
        <v>3.1100000000000002E-4</v>
      </c>
      <c r="AZ780" s="52" t="str">
        <f>IF(参照!F780="","",参照!F780)</f>
        <v>Ｃｏｃｏテラスたがわ(株)</v>
      </c>
      <c r="BA780" s="52" t="str">
        <f>IF(参照!G780="","",参照!G780)</f>
        <v>Ｃｏｃｏテラスたがわ(株)_</v>
      </c>
      <c r="BB780" s="52">
        <f t="shared" si="43"/>
        <v>0.311</v>
      </c>
      <c r="BD780" s="52" t="str">
        <f>IF(参照!L780="","",参照!L780)</f>
        <v/>
      </c>
    </row>
    <row r="781" spans="47:56">
      <c r="AU781" s="52" t="str">
        <f>IF(参照!A781="","",参照!A781)</f>
        <v>A0452</v>
      </c>
      <c r="AV781" s="52" t="str">
        <f>IF(参照!B781="","",参照!B781)</f>
        <v>東北電力エナジートレーディング(株)</v>
      </c>
      <c r="AW781" s="52" t="str">
        <f>IF(参照!C781="","",参照!C781)</f>
        <v>0.000453※</v>
      </c>
      <c r="AX781" s="52" t="str">
        <f>IF(参照!D781="","",参照!D781)</f>
        <v/>
      </c>
      <c r="AY781" s="52">
        <f>IF(参照!E781="","",参照!E781)</f>
        <v>4.5300000000000001E-4</v>
      </c>
      <c r="AZ781" s="52" t="str">
        <f>IF(参照!F781="","",参照!F781)</f>
        <v>東北電力エナジートレーディング(株)</v>
      </c>
      <c r="BA781" s="52" t="str">
        <f>IF(参照!G781="","",参照!G781)</f>
        <v>東北電力エナジートレーディング(株)_</v>
      </c>
      <c r="BB781" s="52">
        <f t="shared" si="43"/>
        <v>0.45300000000000001</v>
      </c>
      <c r="BD781" s="52" t="str">
        <f>IF(参照!L781="","",参照!L781)</f>
        <v/>
      </c>
    </row>
    <row r="782" spans="47:56">
      <c r="AU782" s="52" t="str">
        <f>IF(参照!A782="","",参照!A782)</f>
        <v>A0453</v>
      </c>
      <c r="AV782" s="52" t="str">
        <f>IF(参照!B782="","",参照!B782)</f>
        <v>(株)横浜環境デザイン</v>
      </c>
      <c r="AW782" s="52">
        <f>IF(参照!C782="","",参照!C782)</f>
        <v>3.8900000000000002E-4</v>
      </c>
      <c r="AX782" s="52" t="str">
        <f>IF(参照!D782="","",参照!D782)</f>
        <v>メニューA</v>
      </c>
      <c r="AY782" s="52">
        <f>IF(参照!E782="","",参照!E782)</f>
        <v>0</v>
      </c>
      <c r="AZ782" s="52" t="str">
        <f>IF(参照!F782="","",参照!F782)</f>
        <v>(株)横浜環境デザイン</v>
      </c>
      <c r="BA782" s="52" t="str">
        <f>IF(参照!G782="","",参照!G782)</f>
        <v>(株)横浜環境デザイン_メニューA</v>
      </c>
      <c r="BB782" s="52">
        <f t="shared" si="43"/>
        <v>0</v>
      </c>
      <c r="BD782" s="52" t="str">
        <f>IF(参照!L782="","",参照!L782)</f>
        <v/>
      </c>
    </row>
    <row r="783" spans="47:56">
      <c r="AU783" s="52" t="str">
        <f>IF(参照!A783="","",参照!A783)</f>
        <v/>
      </c>
      <c r="AV783" s="52" t="str">
        <f>IF(参照!B783="","",参照!B783)</f>
        <v/>
      </c>
      <c r="AW783" s="52" t="str">
        <f>IF(参照!C783="","",参照!C783)</f>
        <v/>
      </c>
      <c r="AX783" s="52" t="str">
        <f>IF(参照!D783="","",参照!D783)</f>
        <v>メニューB(残差)</v>
      </c>
      <c r="AY783" s="52">
        <f>IF(参照!E783="","",参照!E783)</f>
        <v>4.46E-4</v>
      </c>
      <c r="AZ783" s="52" t="str">
        <f>IF(参照!F783="","",参照!F783)</f>
        <v>(株)横浜環境デザイン</v>
      </c>
      <c r="BA783" s="52" t="str">
        <f>IF(参照!G783="","",参照!G783)</f>
        <v>(株)横浜環境デザイン_メニューB(残差)</v>
      </c>
      <c r="BB783" s="52">
        <f t="shared" si="43"/>
        <v>0.44600000000000001</v>
      </c>
      <c r="BD783" s="52" t="str">
        <f>IF(参照!L783="","",参照!L783)</f>
        <v/>
      </c>
    </row>
    <row r="784" spans="47:56">
      <c r="AU784" s="52" t="str">
        <f>IF(参照!A784="","",参照!A784)</f>
        <v/>
      </c>
      <c r="AV784" s="52" t="str">
        <f>IF(参照!B784="","",参照!B784)</f>
        <v/>
      </c>
      <c r="AW784" s="52" t="str">
        <f>IF(参照!C784="","",参照!C784)</f>
        <v/>
      </c>
      <c r="AX784" s="52" t="str">
        <f>IF(参照!D784="","",参照!D784)</f>
        <v>(参考値)事業者全体</v>
      </c>
      <c r="AY784" s="52">
        <f>IF(参照!E784="","",参照!E784)</f>
        <v>4.6000000000000001E-4</v>
      </c>
      <c r="AZ784" s="52" t="str">
        <f>IF(参照!F784="","",参照!F784)</f>
        <v>(株)横浜環境デザイン</v>
      </c>
      <c r="BA784" s="52" t="str">
        <f>IF(参照!G784="","",参照!G784)</f>
        <v>(株)横浜環境デザイン_(参考値)事業者全体</v>
      </c>
      <c r="BB784" s="52">
        <f t="shared" si="43"/>
        <v>0.46</v>
      </c>
      <c r="BD784" s="52" t="str">
        <f>IF(参照!L784="","",参照!L784)</f>
        <v/>
      </c>
    </row>
    <row r="785" spans="47:56">
      <c r="AU785" s="52" t="str">
        <f>IF(参照!A785="","",参照!A785)</f>
        <v>A0454</v>
      </c>
      <c r="AV785" s="52" t="str">
        <f>IF(参照!B785="","",参照!B785)</f>
        <v>(株)まち未来製作所</v>
      </c>
      <c r="AW785" s="52">
        <f>IF(参照!C785="","",参照!C785)</f>
        <v>3.0200000000000002E-4</v>
      </c>
      <c r="AX785" s="52" t="str">
        <f>IF(参照!D785="","",参照!D785)</f>
        <v/>
      </c>
      <c r="AY785" s="52">
        <f>IF(参照!E785="","",参照!E785)</f>
        <v>5.2899999999999996E-4</v>
      </c>
      <c r="AZ785" s="52" t="str">
        <f>IF(参照!F785="","",参照!F785)</f>
        <v>(株)まち未来製作所</v>
      </c>
      <c r="BA785" s="52" t="str">
        <f>IF(参照!G785="","",参照!G785)</f>
        <v>(株)まち未来製作所_</v>
      </c>
      <c r="BB785" s="52">
        <f t="shared" si="43"/>
        <v>0.52899999999999991</v>
      </c>
      <c r="BD785" s="52" t="str">
        <f>IF(参照!L785="","",参照!L785)</f>
        <v/>
      </c>
    </row>
    <row r="786" spans="47:56">
      <c r="AU786" s="52" t="str">
        <f>IF(参照!A786="","",参照!A786)</f>
        <v>A0455</v>
      </c>
      <c r="AV786" s="52" t="str">
        <f>IF(参照!B786="","",参照!B786)</f>
        <v>ＴＲＥＮＤＥ(株)</v>
      </c>
      <c r="AW786" s="52">
        <f>IF(参照!C786="","",参照!C786)</f>
        <v>4.9399999999999997E-4</v>
      </c>
      <c r="AX786" s="52" t="str">
        <f>IF(参照!D786="","",参照!D786)</f>
        <v/>
      </c>
      <c r="AY786" s="52">
        <f>IF(参照!E786="","",参照!E786)</f>
        <v>4.8799999999999999E-4</v>
      </c>
      <c r="AZ786" s="52" t="str">
        <f>IF(参照!F786="","",参照!F786)</f>
        <v>ＴＲＥＮＤＥ(株)</v>
      </c>
      <c r="BA786" s="52" t="str">
        <f>IF(参照!G786="","",参照!G786)</f>
        <v>ＴＲＥＮＤＥ(株)_</v>
      </c>
      <c r="BB786" s="52">
        <f t="shared" si="43"/>
        <v>0.48799999999999999</v>
      </c>
      <c r="BD786" s="52" t="str">
        <f>IF(参照!L786="","",参照!L786)</f>
        <v/>
      </c>
    </row>
    <row r="787" spans="47:56">
      <c r="AU787" s="52" t="str">
        <f>IF(参照!A787="","",参照!A787)</f>
        <v>A0456</v>
      </c>
      <c r="AV787" s="52" t="str">
        <f>IF(参照!B787="","",参照!B787)</f>
        <v>(株)どさんこパワー</v>
      </c>
      <c r="AW787" s="52">
        <f>IF(参照!C787="","",参照!C787)</f>
        <v>5.0500000000000002E-4</v>
      </c>
      <c r="AX787" s="52" t="str">
        <f>IF(参照!D787="","",参照!D787)</f>
        <v>メニューA</v>
      </c>
      <c r="AY787" s="52">
        <f>IF(参照!E787="","",参照!E787)</f>
        <v>0</v>
      </c>
      <c r="AZ787" s="52" t="str">
        <f>IF(参照!F787="","",参照!F787)</f>
        <v>(株)どさんこパワー</v>
      </c>
      <c r="BA787" s="52" t="str">
        <f>IF(参照!G787="","",参照!G787)</f>
        <v>(株)どさんこパワー_メニューA</v>
      </c>
      <c r="BB787" s="52">
        <f t="shared" si="43"/>
        <v>0</v>
      </c>
      <c r="BD787" s="52" t="str">
        <f>IF(参照!L787="","",参照!L787)</f>
        <v/>
      </c>
    </row>
    <row r="788" spans="47:56">
      <c r="AU788" s="52" t="str">
        <f>IF(参照!A788="","",参照!A788)</f>
        <v/>
      </c>
      <c r="AV788" s="52" t="str">
        <f>IF(参照!B788="","",参照!B788)</f>
        <v/>
      </c>
      <c r="AW788" s="52" t="str">
        <f>IF(参照!C788="","",参照!C788)</f>
        <v/>
      </c>
      <c r="AX788" s="52" t="str">
        <f>IF(参照!D788="","",参照!D788)</f>
        <v>メニューB(残差)</v>
      </c>
      <c r="AY788" s="52">
        <f>IF(参照!E788="","",参照!E788)</f>
        <v>5.5800000000000001E-4</v>
      </c>
      <c r="AZ788" s="52" t="str">
        <f>IF(参照!F788="","",参照!F788)</f>
        <v>(株)どさんこパワー</v>
      </c>
      <c r="BA788" s="52" t="str">
        <f>IF(参照!G788="","",参照!G788)</f>
        <v>(株)どさんこパワー_メニューB(残差)</v>
      </c>
      <c r="BB788" s="52">
        <f t="shared" si="43"/>
        <v>0.55800000000000005</v>
      </c>
      <c r="BD788" s="52" t="str">
        <f>IF(参照!L788="","",参照!L788)</f>
        <v/>
      </c>
    </row>
    <row r="789" spans="47:56">
      <c r="AU789" s="52" t="str">
        <f>IF(参照!A789="","",参照!A789)</f>
        <v/>
      </c>
      <c r="AV789" s="52" t="str">
        <f>IF(参照!B789="","",参照!B789)</f>
        <v/>
      </c>
      <c r="AW789" s="52" t="str">
        <f>IF(参照!C789="","",参照!C789)</f>
        <v/>
      </c>
      <c r="AX789" s="52" t="str">
        <f>IF(参照!D789="","",参照!D789)</f>
        <v>(参考値)事業者全体</v>
      </c>
      <c r="AY789" s="52">
        <f>IF(参照!E789="","",参照!E789)</f>
        <v>5.3600000000000002E-4</v>
      </c>
      <c r="AZ789" s="52" t="str">
        <f>IF(参照!F789="","",参照!F789)</f>
        <v>(株)どさんこパワー</v>
      </c>
      <c r="BA789" s="52" t="str">
        <f>IF(参照!G789="","",参照!G789)</f>
        <v>(株)どさんこパワー_(参考値)事業者全体</v>
      </c>
      <c r="BB789" s="52">
        <f t="shared" si="43"/>
        <v>0.53600000000000003</v>
      </c>
      <c r="BD789" s="52" t="str">
        <f>IF(参照!L789="","",参照!L789)</f>
        <v/>
      </c>
    </row>
    <row r="790" spans="47:56">
      <c r="AU790" s="52" t="str">
        <f>IF(参照!A790="","",参照!A790)</f>
        <v>A0457</v>
      </c>
      <c r="AV790" s="52" t="str">
        <f>IF(参照!B790="","",参照!B790)</f>
        <v>トリニティエナジー(株)</v>
      </c>
      <c r="AW790" s="52">
        <f>IF(参照!C790="","",参照!C790)</f>
        <v>4.5900000000000004E-4</v>
      </c>
      <c r="AX790" s="52" t="str">
        <f>IF(参照!D790="","",参照!D790)</f>
        <v/>
      </c>
      <c r="AY790" s="52">
        <f>IF(参照!E790="","",参照!E790)</f>
        <v>4.7299999999999995E-4</v>
      </c>
      <c r="AZ790" s="52" t="str">
        <f>IF(参照!F790="","",参照!F790)</f>
        <v>トリニティエナジー(株)</v>
      </c>
      <c r="BA790" s="52" t="str">
        <f>IF(参照!G790="","",参照!G790)</f>
        <v>トリニティエナジー(株)_</v>
      </c>
      <c r="BB790" s="52">
        <f t="shared" si="43"/>
        <v>0.47299999999999998</v>
      </c>
      <c r="BD790" s="52" t="str">
        <f>IF(参照!L790="","",参照!L790)</f>
        <v/>
      </c>
    </row>
    <row r="791" spans="47:56">
      <c r="AU791" s="52" t="str">
        <f>IF(参照!A791="","",参照!A791)</f>
        <v>A0458</v>
      </c>
      <c r="AV791" s="52" t="str">
        <f>IF(参照!B791="","",参照!B791)</f>
        <v>ワンワールドエナジー(株)(旧：(株)地方創生テクノロジーラボ)</v>
      </c>
      <c r="AW791" s="52">
        <f>IF(参照!C791="","",参照!C791)</f>
        <v>4.6500000000000003E-4</v>
      </c>
      <c r="AX791" s="52" t="str">
        <f>IF(参照!D791="","",参照!D791)</f>
        <v/>
      </c>
      <c r="AY791" s="52">
        <f>IF(参照!E791="","",参照!E791)</f>
        <v>4.35E-4</v>
      </c>
      <c r="AZ791" s="52" t="str">
        <f>IF(参照!F791="","",参照!F791)</f>
        <v>ワンワールドエナジー(株)(旧：(株)地方創生テクノロジーラボ)</v>
      </c>
      <c r="BA791" s="52" t="str">
        <f>IF(参照!G791="","",参照!G791)</f>
        <v>ワンワールドエナジー(株)(旧：(株)地方創生テクノロジーラボ)_</v>
      </c>
      <c r="BB791" s="52">
        <f t="shared" si="43"/>
        <v>0.435</v>
      </c>
      <c r="BD791" s="52" t="str">
        <f>IF(参照!L791="","",参照!L791)</f>
        <v/>
      </c>
    </row>
    <row r="792" spans="47:56">
      <c r="AU792" s="52" t="str">
        <f>IF(参照!A792="","",参照!A792)</f>
        <v>A0459</v>
      </c>
      <c r="AV792" s="52" t="str">
        <f>IF(参照!B792="","",参照!B792)</f>
        <v>みなとみらい電力(株)</v>
      </c>
      <c r="AW792" s="52">
        <f>IF(参照!C792="","",参照!C792)</f>
        <v>4.9399999999999997E-4</v>
      </c>
      <c r="AX792" s="52" t="str">
        <f>IF(参照!D792="","",参照!D792)</f>
        <v/>
      </c>
      <c r="AY792" s="52">
        <f>IF(参照!E792="","",参照!E792)</f>
        <v>5.1599999999999997E-4</v>
      </c>
      <c r="AZ792" s="52" t="str">
        <f>IF(参照!F792="","",参照!F792)</f>
        <v>みなとみらい電力(株)</v>
      </c>
      <c r="BA792" s="52" t="str">
        <f>IF(参照!G792="","",参照!G792)</f>
        <v>みなとみらい電力(株)_</v>
      </c>
      <c r="BB792" s="52">
        <f t="shared" si="43"/>
        <v>0.51600000000000001</v>
      </c>
      <c r="BD792" s="52" t="str">
        <f>IF(参照!L792="","",参照!L792)</f>
        <v/>
      </c>
    </row>
    <row r="793" spans="47:56">
      <c r="AU793" s="52" t="str">
        <f>IF(参照!A793="","",参照!A793)</f>
        <v>A0461</v>
      </c>
      <c r="AV793" s="52" t="str">
        <f>IF(参照!B793="","",参照!B793)</f>
        <v>(株)ＬＩＸＩＬ　ＴＥＰＣＯ　スマートパートナーズ</v>
      </c>
      <c r="AW793" s="52">
        <f>IF(参照!C793="","",参照!C793)</f>
        <v>4.9700000000000005E-4</v>
      </c>
      <c r="AX793" s="52" t="str">
        <f>IF(参照!D793="","",参照!D793)</f>
        <v>メニューA</v>
      </c>
      <c r="AY793" s="52">
        <f>IF(参照!E793="","",参照!E793)</f>
        <v>0</v>
      </c>
      <c r="AZ793" s="52" t="str">
        <f>IF(参照!F793="","",参照!F793)</f>
        <v>(株)ＬＩＸＩＬ　ＴＥＰＣＯ　スマートパートナーズ</v>
      </c>
      <c r="BA793" s="52" t="str">
        <f>IF(参照!G793="","",参照!G793)</f>
        <v>(株)ＬＩＸＩＬ　ＴＥＰＣＯ　スマートパートナーズ_メニューA</v>
      </c>
      <c r="BB793" s="52">
        <f t="shared" si="43"/>
        <v>0</v>
      </c>
      <c r="BD793" s="52" t="str">
        <f>IF(参照!L793="","",参照!L793)</f>
        <v/>
      </c>
    </row>
    <row r="794" spans="47:56">
      <c r="AU794" s="52" t="str">
        <f>IF(参照!A794="","",参照!A794)</f>
        <v/>
      </c>
      <c r="AV794" s="52" t="str">
        <f>IF(参照!B794="","",参照!B794)</f>
        <v/>
      </c>
      <c r="AW794" s="52" t="str">
        <f>IF(参照!C794="","",参照!C794)</f>
        <v/>
      </c>
      <c r="AX794" s="52" t="str">
        <f>IF(参照!D794="","",参照!D794)</f>
        <v>メニューB</v>
      </c>
      <c r="AY794" s="52">
        <f>IF(参照!E794="","",参照!E794)</f>
        <v>2.0100000000000001E-4</v>
      </c>
      <c r="AZ794" s="52" t="str">
        <f>IF(参照!F794="","",参照!F794)</f>
        <v>(株)ＬＩＸＩＬ　ＴＥＰＣＯ　スマートパートナーズ</v>
      </c>
      <c r="BA794" s="52" t="str">
        <f>IF(参照!G794="","",参照!G794)</f>
        <v>(株)ＬＩＸＩＬ　ＴＥＰＣＯ　スマートパートナーズ_メニューB</v>
      </c>
      <c r="BB794" s="52">
        <f t="shared" si="43"/>
        <v>0.20100000000000001</v>
      </c>
      <c r="BD794" s="52" t="str">
        <f>IF(参照!L794="","",参照!L794)</f>
        <v/>
      </c>
    </row>
    <row r="795" spans="47:56">
      <c r="AU795" s="52" t="str">
        <f>IF(参照!A795="","",参照!A795)</f>
        <v/>
      </c>
      <c r="AV795" s="52" t="str">
        <f>IF(参照!B795="","",参照!B795)</f>
        <v/>
      </c>
      <c r="AW795" s="52" t="str">
        <f>IF(参照!C795="","",参照!C795)</f>
        <v/>
      </c>
      <c r="AX795" s="52" t="str">
        <f>IF(参照!D795="","",参照!D795)</f>
        <v>メニューC(残差)</v>
      </c>
      <c r="AY795" s="52">
        <f>IF(参照!E795="","",参照!E795)</f>
        <v>5.2900000000000006E-4</v>
      </c>
      <c r="AZ795" s="52" t="str">
        <f>IF(参照!F795="","",参照!F795)</f>
        <v>(株)ＬＩＸＩＬ　ＴＥＰＣＯ　スマートパートナーズ</v>
      </c>
      <c r="BA795" s="52" t="str">
        <f>IF(参照!G795="","",参照!G795)</f>
        <v>(株)ＬＩＸＩＬ　ＴＥＰＣＯ　スマートパートナーズ_メニューC(残差)</v>
      </c>
      <c r="BB795" s="52">
        <f t="shared" si="43"/>
        <v>0.52900000000000003</v>
      </c>
      <c r="BD795" s="52" t="str">
        <f>IF(参照!L795="","",参照!L795)</f>
        <v/>
      </c>
    </row>
    <row r="796" spans="47:56">
      <c r="AU796" s="52" t="str">
        <f>IF(参照!A796="","",参照!A796)</f>
        <v/>
      </c>
      <c r="AV796" s="52" t="str">
        <f>IF(参照!B796="","",参照!B796)</f>
        <v/>
      </c>
      <c r="AW796" s="52" t="str">
        <f>IF(参照!C796="","",参照!C796)</f>
        <v/>
      </c>
      <c r="AX796" s="52" t="str">
        <f>IF(参照!D796="","",参照!D796)</f>
        <v>(参考値)事業者全体</v>
      </c>
      <c r="AY796" s="52">
        <f>IF(参照!E796="","",参照!E796)</f>
        <v>4.9200000000000003E-4</v>
      </c>
      <c r="AZ796" s="52" t="str">
        <f>IF(参照!F796="","",参照!F796)</f>
        <v>(株)ＬＩＸＩＬ　ＴＥＰＣＯ　スマートパートナーズ</v>
      </c>
      <c r="BA796" s="52" t="str">
        <f>IF(参照!G796="","",参照!G796)</f>
        <v>(株)ＬＩＸＩＬ　ＴＥＰＣＯ　スマートパートナーズ_(参考値)事業者全体</v>
      </c>
      <c r="BB796" s="52">
        <f t="shared" si="43"/>
        <v>0.49200000000000005</v>
      </c>
      <c r="BD796" s="52" t="str">
        <f>IF(参照!L796="","",参照!L796)</f>
        <v/>
      </c>
    </row>
    <row r="797" spans="47:56">
      <c r="AU797" s="52" t="str">
        <f>IF(参照!A797="","",参照!A797)</f>
        <v>A0463</v>
      </c>
      <c r="AV797" s="52" t="str">
        <f>IF(参照!B797="","",参照!B797)</f>
        <v>(株)ＮＥＸＴ　ＯＮＥ</v>
      </c>
      <c r="AW797" s="52">
        <f>IF(参照!C797="","",参照!C797)</f>
        <v>5.31E-4</v>
      </c>
      <c r="AX797" s="52" t="str">
        <f>IF(参照!D797="","",参照!D797)</f>
        <v/>
      </c>
      <c r="AY797" s="52">
        <f>IF(参照!E797="","",参照!E797)</f>
        <v>5.1400000000000003E-4</v>
      </c>
      <c r="AZ797" s="52" t="str">
        <f>IF(参照!F797="","",参照!F797)</f>
        <v>(株)ＮＥＸＴ　ＯＮＥ</v>
      </c>
      <c r="BA797" s="52" t="str">
        <f>IF(参照!G797="","",参照!G797)</f>
        <v>(株)ＮＥＸＴ　ＯＮＥ_</v>
      </c>
      <c r="BB797" s="52">
        <f t="shared" si="43"/>
        <v>0.51400000000000001</v>
      </c>
      <c r="BD797" s="52" t="str">
        <f>IF(参照!L797="","",参照!L797)</f>
        <v/>
      </c>
    </row>
    <row r="798" spans="47:56">
      <c r="AU798" s="52" t="str">
        <f>IF(参照!A798="","",参照!A798)</f>
        <v>A0465</v>
      </c>
      <c r="AV798" s="52" t="str">
        <f>IF(参照!B798="","",参照!B798)</f>
        <v>(株)ユビニティー</v>
      </c>
      <c r="AW798" s="52">
        <f>IF(参照!C798="","",参照!C798)</f>
        <v>5.8100000000000003E-4</v>
      </c>
      <c r="AX798" s="52" t="str">
        <f>IF(参照!D798="","",参照!D798)</f>
        <v/>
      </c>
      <c r="AY798" s="52">
        <f>IF(参照!E798="","",参照!E798)</f>
        <v>5.6400000000000005E-4</v>
      </c>
      <c r="AZ798" s="52" t="str">
        <f>IF(参照!F798="","",参照!F798)</f>
        <v>(株)ユビニティー</v>
      </c>
      <c r="BA798" s="52" t="str">
        <f>IF(参照!G798="","",参照!G798)</f>
        <v>(株)ユビニティー_</v>
      </c>
      <c r="BB798" s="52">
        <f t="shared" si="43"/>
        <v>0.56400000000000006</v>
      </c>
      <c r="BD798" s="52" t="str">
        <f>IF(参照!L798="","",参照!L798)</f>
        <v/>
      </c>
    </row>
    <row r="799" spans="47:56">
      <c r="AU799" s="52" t="str">
        <f>IF(参照!A799="","",参照!A799)</f>
        <v>A0466</v>
      </c>
      <c r="AV799" s="52" t="str">
        <f>IF(参照!B799="","",参照!B799)</f>
        <v>(株)宮交シティ</v>
      </c>
      <c r="AW799" s="52">
        <f>IF(参照!C799="","",参照!C799)</f>
        <v>3.2200000000000002E-4</v>
      </c>
      <c r="AX799" s="52" t="str">
        <f>IF(参照!D799="","",参照!D799)</f>
        <v/>
      </c>
      <c r="AY799" s="52">
        <f>IF(参照!E799="","",参照!E799)</f>
        <v>2.6600000000000001E-4</v>
      </c>
      <c r="AZ799" s="52" t="str">
        <f>IF(参照!F799="","",参照!F799)</f>
        <v>(株)宮交シティ</v>
      </c>
      <c r="BA799" s="52" t="str">
        <f>IF(参照!G799="","",参照!G799)</f>
        <v>(株)宮交シティ_</v>
      </c>
      <c r="BB799" s="52">
        <f t="shared" si="43"/>
        <v>0.26600000000000001</v>
      </c>
      <c r="BD799" s="52" t="str">
        <f>IF(参照!L799="","",参照!L799)</f>
        <v/>
      </c>
    </row>
    <row r="800" spans="47:56">
      <c r="AU800" s="52" t="str">
        <f>IF(参照!A800="","",参照!A800)</f>
        <v>A0467</v>
      </c>
      <c r="AV800" s="52" t="str">
        <f>IF(参照!B800="","",参照!B800)</f>
        <v>(株)アルファライズ</v>
      </c>
      <c r="AW800" s="52">
        <f>IF(参照!C800="","",参照!C800)</f>
        <v>5.1000000000000004E-4</v>
      </c>
      <c r="AX800" s="52" t="str">
        <f>IF(参照!D800="","",参照!D800)</f>
        <v/>
      </c>
      <c r="AY800" s="52">
        <f>IF(参照!E800="","",参照!E800)</f>
        <v>5.2800000000000004E-4</v>
      </c>
      <c r="AZ800" s="52" t="str">
        <f>IF(参照!F800="","",参照!F800)</f>
        <v>(株)アルファライズ</v>
      </c>
      <c r="BA800" s="52" t="str">
        <f>IF(参照!G800="","",参照!G800)</f>
        <v>(株)アルファライズ_</v>
      </c>
      <c r="BB800" s="52">
        <f t="shared" si="43"/>
        <v>0.52800000000000002</v>
      </c>
      <c r="BD800" s="52" t="str">
        <f>IF(参照!L800="","",参照!L800)</f>
        <v/>
      </c>
    </row>
    <row r="801" spans="47:56">
      <c r="AU801" s="52" t="str">
        <f>IF(参照!A801="","",参照!A801)</f>
        <v>A0468</v>
      </c>
      <c r="AV801" s="52" t="str">
        <f>IF(参照!B801="","",参照!B801)</f>
        <v>おおすみ半島スマートエネルギー(株)</v>
      </c>
      <c r="AW801" s="52">
        <f>IF(参照!C801="","",参照!C801)</f>
        <v>4.5800000000000002E-4</v>
      </c>
      <c r="AX801" s="52" t="str">
        <f>IF(参照!D801="","",参照!D801)</f>
        <v/>
      </c>
      <c r="AY801" s="52">
        <f>IF(参照!E801="","",参照!E801)</f>
        <v>4.5800000000000002E-4</v>
      </c>
      <c r="AZ801" s="52" t="str">
        <f>IF(参照!F801="","",参照!F801)</f>
        <v>おおすみ半島スマートエネルギー(株)</v>
      </c>
      <c r="BA801" s="52" t="str">
        <f>IF(参照!G801="","",参照!G801)</f>
        <v>おおすみ半島スマートエネルギー(株)_</v>
      </c>
      <c r="BB801" s="52">
        <f t="shared" si="43"/>
        <v>0.45800000000000002</v>
      </c>
      <c r="BD801" s="52" t="str">
        <f>IF(参照!L801="","",参照!L801)</f>
        <v/>
      </c>
    </row>
    <row r="802" spans="47:56">
      <c r="AU802" s="52" t="str">
        <f>IF(参照!A802="","",参照!A802)</f>
        <v>A0470</v>
      </c>
      <c r="AV802" s="52" t="str">
        <f>IF(参照!B802="","",参照!B802)</f>
        <v>おきなわコープエナジー(株)</v>
      </c>
      <c r="AW802" s="52">
        <f>IF(参照!C802="","",参照!C802)</f>
        <v>6.96E-4</v>
      </c>
      <c r="AX802" s="52" t="str">
        <f>IF(参照!D802="","",参照!D802)</f>
        <v/>
      </c>
      <c r="AY802" s="52">
        <f>IF(参照!E802="","",参照!E802)</f>
        <v>6.8300000000000001E-4</v>
      </c>
      <c r="AZ802" s="52" t="str">
        <f>IF(参照!F802="","",参照!F802)</f>
        <v>おきなわコープエナジー(株)</v>
      </c>
      <c r="BA802" s="52" t="str">
        <f>IF(参照!G802="","",参照!G802)</f>
        <v>おきなわコープエナジー(株)_</v>
      </c>
      <c r="BB802" s="52">
        <f t="shared" si="43"/>
        <v>0.68300000000000005</v>
      </c>
      <c r="BD802" s="52" t="str">
        <f>IF(参照!L802="","",参照!L802)</f>
        <v/>
      </c>
    </row>
    <row r="803" spans="47:56">
      <c r="AU803" s="52" t="str">
        <f>IF(参照!A803="","",参照!A803)</f>
        <v>A0471</v>
      </c>
      <c r="AV803" s="52" t="str">
        <f>IF(参照!B803="","",参照!B803)</f>
        <v>久慈地域エネルギー(株)</v>
      </c>
      <c r="AW803" s="52">
        <f>IF(参照!C803="","",参照!C803)</f>
        <v>4.26E-4</v>
      </c>
      <c r="AX803" s="52" t="str">
        <f>IF(参照!D803="","",参照!D803)</f>
        <v/>
      </c>
      <c r="AY803" s="52">
        <f>IF(参照!E803="","",参照!E803)</f>
        <v>4.9200000000000003E-4</v>
      </c>
      <c r="AZ803" s="52" t="str">
        <f>IF(参照!F803="","",参照!F803)</f>
        <v>久慈地域エネルギー(株)</v>
      </c>
      <c r="BA803" s="52" t="str">
        <f>IF(参照!G803="","",参照!G803)</f>
        <v>久慈地域エネルギー(株)_</v>
      </c>
      <c r="BB803" s="52">
        <f t="shared" si="43"/>
        <v>0.49200000000000005</v>
      </c>
      <c r="BD803" s="52" t="str">
        <f>IF(参照!L803="","",参照!L803)</f>
        <v/>
      </c>
    </row>
    <row r="804" spans="47:56">
      <c r="AU804" s="52" t="str">
        <f>IF(参照!A804="","",参照!A804)</f>
        <v>A0472</v>
      </c>
      <c r="AV804" s="52" t="str">
        <f>IF(参照!B804="","",参照!B804)</f>
        <v>弘前ガス(株)</v>
      </c>
      <c r="AW804" s="52">
        <f>IF(参照!C804="","",参照!C804)</f>
        <v>4.7699999999999999E-4</v>
      </c>
      <c r="AX804" s="52" t="str">
        <f>IF(参照!D804="","",参照!D804)</f>
        <v/>
      </c>
      <c r="AY804" s="52">
        <f>IF(参照!E804="","",参照!E804)</f>
        <v>4.6799999999999999E-4</v>
      </c>
      <c r="AZ804" s="52" t="str">
        <f>IF(参照!F804="","",参照!F804)</f>
        <v>弘前ガス(株)</v>
      </c>
      <c r="BA804" s="52" t="str">
        <f>IF(参照!G804="","",参照!G804)</f>
        <v>弘前ガス(株)_</v>
      </c>
      <c r="BB804" s="52">
        <f t="shared" si="43"/>
        <v>0.46799999999999997</v>
      </c>
      <c r="BD804" s="52" t="str">
        <f>IF(参照!L804="","",参照!L804)</f>
        <v/>
      </c>
    </row>
    <row r="805" spans="47:56">
      <c r="AU805" s="52" t="str">
        <f>IF(参照!A805="","",参照!A805)</f>
        <v>A0473</v>
      </c>
      <c r="AV805" s="52" t="str">
        <f>IF(参照!B805="","",参照!B805)</f>
        <v>(株)フォーバルテレコム　</v>
      </c>
      <c r="AW805" s="52">
        <f>IF(参照!C805="","",参照!C805)</f>
        <v>4.75E-4</v>
      </c>
      <c r="AX805" s="52" t="str">
        <f>IF(参照!D805="","",参照!D805)</f>
        <v>メニューA</v>
      </c>
      <c r="AY805" s="52">
        <f>IF(参照!E805="","",参照!E805)</f>
        <v>0</v>
      </c>
      <c r="AZ805" s="52" t="str">
        <f>IF(参照!F805="","",参照!F805)</f>
        <v>(株)フォーバルテレコム　</v>
      </c>
      <c r="BA805" s="52" t="str">
        <f>IF(参照!G805="","",参照!G805)</f>
        <v>(株)フォーバルテレコム　_メニューA</v>
      </c>
      <c r="BB805" s="52">
        <f t="shared" si="43"/>
        <v>0</v>
      </c>
      <c r="BD805" s="52" t="str">
        <f>IF(参照!L805="","",参照!L805)</f>
        <v/>
      </c>
    </row>
    <row r="806" spans="47:56">
      <c r="AU806" s="52" t="str">
        <f>IF(参照!A806="","",参照!A806)</f>
        <v/>
      </c>
      <c r="AV806" s="52" t="str">
        <f>IF(参照!B806="","",参照!B806)</f>
        <v/>
      </c>
      <c r="AW806" s="52" t="str">
        <f>IF(参照!C806="","",参照!C806)</f>
        <v/>
      </c>
      <c r="AX806" s="52" t="str">
        <f>IF(参照!D806="","",参照!D806)</f>
        <v>メニューB(残差)</v>
      </c>
      <c r="AY806" s="52">
        <f>IF(参照!E806="","",参照!E806)</f>
        <v>4.1899999999999999E-4</v>
      </c>
      <c r="AZ806" s="52" t="str">
        <f>IF(参照!F806="","",参照!F806)</f>
        <v>(株)フォーバルテレコム　</v>
      </c>
      <c r="BA806" s="52" t="str">
        <f>IF(参照!G806="","",参照!G806)</f>
        <v>(株)フォーバルテレコム　_メニューB(残差)</v>
      </c>
      <c r="BB806" s="52">
        <f t="shared" si="43"/>
        <v>0.41899999999999998</v>
      </c>
      <c r="BD806" s="52" t="str">
        <f>IF(参照!L806="","",参照!L806)</f>
        <v/>
      </c>
    </row>
    <row r="807" spans="47:56">
      <c r="AU807" s="52" t="str">
        <f>IF(参照!A807="","",参照!A807)</f>
        <v/>
      </c>
      <c r="AV807" s="52" t="str">
        <f>IF(参照!B807="","",参照!B807)</f>
        <v/>
      </c>
      <c r="AW807" s="52" t="str">
        <f>IF(参照!C807="","",参照!C807)</f>
        <v/>
      </c>
      <c r="AX807" s="52" t="str">
        <f>IF(参照!D807="","",参照!D807)</f>
        <v>(参考値)事業者全体</v>
      </c>
      <c r="AY807" s="52">
        <f>IF(参照!E807="","",参照!E807)</f>
        <v>3.8900000000000002E-4</v>
      </c>
      <c r="AZ807" s="52" t="str">
        <f>IF(参照!F807="","",参照!F807)</f>
        <v>(株)フォーバルテレコム　</v>
      </c>
      <c r="BA807" s="52" t="str">
        <f>IF(参照!G807="","",参照!G807)</f>
        <v>(株)フォーバルテレコム　_(参考値)事業者全体</v>
      </c>
      <c r="BB807" s="52">
        <f t="shared" si="43"/>
        <v>0.38900000000000001</v>
      </c>
      <c r="BD807" s="52" t="str">
        <f>IF(参照!L807="","",参照!L807)</f>
        <v/>
      </c>
    </row>
    <row r="808" spans="47:56">
      <c r="AU808" s="52" t="str">
        <f>IF(参照!A808="","",参照!A808)</f>
        <v>A0476</v>
      </c>
      <c r="AV808" s="52" t="str">
        <f>IF(参照!B808="","",参照!B808)</f>
        <v>(株)グランデータ</v>
      </c>
      <c r="AW808" s="52">
        <f>IF(参照!C808="","",参照!C808)</f>
        <v>5.22E-4</v>
      </c>
      <c r="AX808" s="52" t="str">
        <f>IF(参照!D808="","",参照!D808)</f>
        <v/>
      </c>
      <c r="AY808" s="52">
        <f>IF(参照!E808="","",参照!E808)</f>
        <v>5.1999999999999995E-4</v>
      </c>
      <c r="AZ808" s="52" t="str">
        <f>IF(参照!F808="","",参照!F808)</f>
        <v>(株)グランデータ</v>
      </c>
      <c r="BA808" s="52" t="str">
        <f>IF(参照!G808="","",参照!G808)</f>
        <v>(株)グランデータ_</v>
      </c>
      <c r="BB808" s="52">
        <f t="shared" si="43"/>
        <v>0.51999999999999991</v>
      </c>
      <c r="BD808" s="52" t="str">
        <f>IF(参照!L808="","",参照!L808)</f>
        <v/>
      </c>
    </row>
    <row r="809" spans="47:56">
      <c r="AU809" s="52" t="str">
        <f>IF(参照!A809="","",参照!A809)</f>
        <v>A0477</v>
      </c>
      <c r="AV809" s="52" t="str">
        <f>IF(参照!B809="","",参照!B809)</f>
        <v>くるめエネルギー(株)</v>
      </c>
      <c r="AW809" s="52">
        <f>IF(参照!C809="","",参照!C809)</f>
        <v>5.5400000000000002E-4</v>
      </c>
      <c r="AX809" s="52" t="str">
        <f>IF(参照!D809="","",参照!D809)</f>
        <v/>
      </c>
      <c r="AY809" s="52">
        <f>IF(参照!E809="","",参照!E809)</f>
        <v>4.9799999999999996E-4</v>
      </c>
      <c r="AZ809" s="52" t="str">
        <f>IF(参照!F809="","",参照!F809)</f>
        <v>くるめエネルギー(株)</v>
      </c>
      <c r="BA809" s="52" t="str">
        <f>IF(参照!G809="","",参照!G809)</f>
        <v>くるめエネルギー(株)_</v>
      </c>
      <c r="BB809" s="52">
        <f t="shared" si="43"/>
        <v>0.49799999999999994</v>
      </c>
      <c r="BD809" s="52" t="str">
        <f>IF(参照!L809="","",参照!L809)</f>
        <v/>
      </c>
    </row>
    <row r="810" spans="47:56">
      <c r="AU810" s="52" t="str">
        <f>IF(参照!A810="","",参照!A810)</f>
        <v>A0478</v>
      </c>
      <c r="AV810" s="52" t="str">
        <f>IF(参照!B810="","",参照!B810)</f>
        <v>(株)はまエネ</v>
      </c>
      <c r="AW810" s="52">
        <f>IF(参照!C810="","",参照!C810)</f>
        <v>4.95E-4</v>
      </c>
      <c r="AX810" s="52" t="str">
        <f>IF(参照!D810="","",参照!D810)</f>
        <v/>
      </c>
      <c r="AY810" s="52">
        <f>IF(参照!E810="","",参照!E810)</f>
        <v>5.3600000000000002E-4</v>
      </c>
      <c r="AZ810" s="52" t="str">
        <f>IF(参照!F810="","",参照!F810)</f>
        <v>(株)はまエネ</v>
      </c>
      <c r="BA810" s="52" t="str">
        <f>IF(参照!G810="","",参照!G810)</f>
        <v>(株)はまエネ_</v>
      </c>
      <c r="BB810" s="52">
        <f t="shared" si="43"/>
        <v>0.53600000000000003</v>
      </c>
      <c r="BD810" s="52" t="str">
        <f>IF(参照!L810="","",参照!L810)</f>
        <v/>
      </c>
    </row>
    <row r="811" spans="47:56">
      <c r="AU811" s="52" t="str">
        <f>IF(参照!A811="","",参照!A811)</f>
        <v>A0480</v>
      </c>
      <c r="AV811" s="52" t="str">
        <f>IF(参照!B811="","",参照!B811)</f>
        <v>松阪新電力(株)</v>
      </c>
      <c r="AW811" s="52">
        <f>IF(参照!C811="","",参照!C811)</f>
        <v>9.2E-5</v>
      </c>
      <c r="AX811" s="52" t="str">
        <f>IF(参照!D811="","",参照!D811)</f>
        <v/>
      </c>
      <c r="AY811" s="52">
        <f>IF(参照!E811="","",参照!E811)</f>
        <v>3.5100000000000002E-4</v>
      </c>
      <c r="AZ811" s="52" t="str">
        <f>IF(参照!F811="","",参照!F811)</f>
        <v>松阪新電力(株)</v>
      </c>
      <c r="BA811" s="52" t="str">
        <f>IF(参照!G811="","",参照!G811)</f>
        <v>松阪新電力(株)_</v>
      </c>
      <c r="BB811" s="52">
        <f t="shared" si="43"/>
        <v>0.35100000000000003</v>
      </c>
      <c r="BD811" s="52" t="str">
        <f>IF(参照!L811="","",参照!L811)</f>
        <v/>
      </c>
    </row>
    <row r="812" spans="47:56">
      <c r="AU812" s="52" t="str">
        <f>IF(参照!A812="","",参照!A812)</f>
        <v>A0481</v>
      </c>
      <c r="AV812" s="52" t="str">
        <f>IF(参照!B812="","",参照!B812)</f>
        <v>ヒューリックプロパティソリューション(株)</v>
      </c>
      <c r="AW812" s="52">
        <f>IF(参照!C812="","",参照!C812)</f>
        <v>3.1500000000000001E-4</v>
      </c>
      <c r="AX812" s="52" t="str">
        <f>IF(参照!D812="","",参照!D812)</f>
        <v/>
      </c>
      <c r="AY812" s="52">
        <f>IF(参照!E812="","",参照!E812)</f>
        <v>4.95E-4</v>
      </c>
      <c r="AZ812" s="52" t="str">
        <f>IF(参照!F812="","",参照!F812)</f>
        <v>ヒューリックプロパティソリューション(株)</v>
      </c>
      <c r="BA812" s="52" t="str">
        <f>IF(参照!G812="","",参照!G812)</f>
        <v>ヒューリックプロパティソリューション(株)_</v>
      </c>
      <c r="BB812" s="52">
        <f t="shared" si="43"/>
        <v>0.495</v>
      </c>
      <c r="BD812" s="52" t="str">
        <f>IF(参照!L812="","",参照!L812)</f>
        <v/>
      </c>
    </row>
    <row r="813" spans="47:56">
      <c r="AU813" s="52" t="str">
        <f>IF(参照!A813="","",参照!A813)</f>
        <v>A0482</v>
      </c>
      <c r="AV813" s="52" t="str">
        <f>IF(参照!B813="","",参照!B813)</f>
        <v>宮崎電力(株)</v>
      </c>
      <c r="AW813" s="52">
        <f>IF(参照!C813="","",参照!C813)</f>
        <v>4.0299999999999998E-4</v>
      </c>
      <c r="AX813" s="52" t="str">
        <f>IF(参照!D813="","",参照!D813)</f>
        <v/>
      </c>
      <c r="AY813" s="52">
        <f>IF(参照!E813="","",参照!E813)</f>
        <v>4.4999999999999999E-4</v>
      </c>
      <c r="AZ813" s="52" t="str">
        <f>IF(参照!F813="","",参照!F813)</f>
        <v>宮崎電力(株)</v>
      </c>
      <c r="BA813" s="52" t="str">
        <f>IF(参照!G813="","",参照!G813)</f>
        <v>宮崎電力(株)_</v>
      </c>
      <c r="BB813" s="52">
        <f t="shared" si="43"/>
        <v>0.45</v>
      </c>
      <c r="BD813" s="52" t="str">
        <f>IF(参照!L813="","",参照!L813)</f>
        <v/>
      </c>
    </row>
    <row r="814" spans="47:56">
      <c r="AU814" s="52" t="str">
        <f>IF(参照!A814="","",参照!A814)</f>
        <v>A0483</v>
      </c>
      <c r="AV814" s="52" t="str">
        <f>IF(参照!B814="","",参照!B814)</f>
        <v>みの市民エネルギー(株)</v>
      </c>
      <c r="AW814" s="52">
        <f>IF(参照!C814="","",参照!C814)</f>
        <v>5.1800000000000001E-4</v>
      </c>
      <c r="AX814" s="52" t="str">
        <f>IF(参照!D814="","",参照!D814)</f>
        <v/>
      </c>
      <c r="AY814" s="52">
        <f>IF(参照!E814="","",参照!E814)</f>
        <v>5.6300000000000002E-4</v>
      </c>
      <c r="AZ814" s="52" t="str">
        <f>IF(参照!F814="","",参照!F814)</f>
        <v>みの市民エネルギー(株)</v>
      </c>
      <c r="BA814" s="52" t="str">
        <f>IF(参照!G814="","",参照!G814)</f>
        <v>みの市民エネルギー(株)_</v>
      </c>
      <c r="BB814" s="52">
        <f t="shared" si="43"/>
        <v>0.56300000000000006</v>
      </c>
      <c r="BD814" s="52" t="str">
        <f>IF(参照!L814="","",参照!L814)</f>
        <v/>
      </c>
    </row>
    <row r="815" spans="47:56">
      <c r="AU815" s="52" t="str">
        <f>IF(参照!A815="","",参照!A815)</f>
        <v>A0484</v>
      </c>
      <c r="AV815" s="52" t="str">
        <f>IF(参照!B815="","",参照!B815)</f>
        <v>三友エンテック(株)</v>
      </c>
      <c r="AW815" s="52">
        <f>IF(参照!C815="","",参照!C815)</f>
        <v>4.75E-4</v>
      </c>
      <c r="AX815" s="52" t="str">
        <f>IF(参照!D815="","",参照!D815)</f>
        <v/>
      </c>
      <c r="AY815" s="52">
        <f>IF(参照!E815="","",参照!E815)</f>
        <v>4.1899999999999999E-4</v>
      </c>
      <c r="AZ815" s="52" t="str">
        <f>IF(参照!F815="","",参照!F815)</f>
        <v>三友エンテック(株)</v>
      </c>
      <c r="BA815" s="52" t="str">
        <f>IF(参照!G815="","",参照!G815)</f>
        <v>三友エンテック(株)_</v>
      </c>
      <c r="BB815" s="52">
        <f t="shared" si="43"/>
        <v>0.41899999999999998</v>
      </c>
      <c r="BD815" s="52" t="str">
        <f>IF(参照!L815="","",参照!L815)</f>
        <v/>
      </c>
    </row>
    <row r="816" spans="47:56">
      <c r="AU816" s="52" t="str">
        <f>IF(参照!A816="","",参照!A816)</f>
        <v>A0486</v>
      </c>
      <c r="AV816" s="52" t="str">
        <f>IF(参照!B816="","",参照!B816)</f>
        <v>府中・調布まちなかエナジー(株)</v>
      </c>
      <c r="AW816" s="52">
        <f>IF(参照!C816="","",参照!C816)</f>
        <v>4.8000000000000001E-4</v>
      </c>
      <c r="AX816" s="52" t="str">
        <f>IF(参照!D816="","",参照!D816)</f>
        <v>メニューA</v>
      </c>
      <c r="AY816" s="52">
        <f>IF(参照!E816="","",参照!E816)</f>
        <v>0</v>
      </c>
      <c r="AZ816" s="52" t="str">
        <f>IF(参照!F816="","",参照!F816)</f>
        <v>府中・調布まちなかエナジー(株)</v>
      </c>
      <c r="BA816" s="52" t="str">
        <f>IF(参照!G816="","",参照!G816)</f>
        <v>府中・調布まちなかエナジー(株)_メニューA</v>
      </c>
      <c r="BB816" s="52">
        <f t="shared" si="43"/>
        <v>0</v>
      </c>
      <c r="BD816" s="52" t="str">
        <f>IF(参照!L816="","",参照!L816)</f>
        <v/>
      </c>
    </row>
    <row r="817" spans="47:56">
      <c r="AU817" s="52" t="str">
        <f>IF(参照!A817="","",参照!A817)</f>
        <v/>
      </c>
      <c r="AV817" s="52" t="str">
        <f>IF(参照!B817="","",参照!B817)</f>
        <v/>
      </c>
      <c r="AW817" s="52" t="str">
        <f>IF(参照!C817="","",参照!C817)</f>
        <v/>
      </c>
      <c r="AX817" s="52" t="str">
        <f>IF(参照!D817="","",参照!D817)</f>
        <v>メニューB(残差)</v>
      </c>
      <c r="AY817" s="52">
        <f>IF(参照!E817="","",参照!E817)</f>
        <v>5.3499999999999999E-4</v>
      </c>
      <c r="AZ817" s="52" t="str">
        <f>IF(参照!F817="","",参照!F817)</f>
        <v>府中・調布まちなかエナジー(株)</v>
      </c>
      <c r="BA817" s="52" t="str">
        <f>IF(参照!G817="","",参照!G817)</f>
        <v>府中・調布まちなかエナジー(株)_メニューB(残差)</v>
      </c>
      <c r="BB817" s="52">
        <f t="shared" si="43"/>
        <v>0.53500000000000003</v>
      </c>
      <c r="BD817" s="52" t="str">
        <f>IF(参照!L817="","",参照!L817)</f>
        <v/>
      </c>
    </row>
    <row r="818" spans="47:56">
      <c r="AU818" s="52" t="str">
        <f>IF(参照!A818="","",参照!A818)</f>
        <v/>
      </c>
      <c r="AV818" s="52" t="str">
        <f>IF(参照!B818="","",参照!B818)</f>
        <v/>
      </c>
      <c r="AW818" s="52" t="str">
        <f>IF(参照!C818="","",参照!C818)</f>
        <v/>
      </c>
      <c r="AX818" s="52" t="str">
        <f>IF(参照!D818="","",参照!D818)</f>
        <v>(参考値)事業者全体</v>
      </c>
      <c r="AY818" s="52">
        <f>IF(参照!E818="","",参照!E818)</f>
        <v>4.95E-4</v>
      </c>
      <c r="AZ818" s="52" t="str">
        <f>IF(参照!F818="","",参照!F818)</f>
        <v>府中・調布まちなかエナジー(株)</v>
      </c>
      <c r="BA818" s="52" t="str">
        <f>IF(参照!G818="","",参照!G818)</f>
        <v>府中・調布まちなかエナジー(株)_(参考値)事業者全体</v>
      </c>
      <c r="BB818" s="52">
        <f t="shared" si="43"/>
        <v>0.495</v>
      </c>
      <c r="BD818" s="52" t="str">
        <f>IF(参照!L818="","",参照!L818)</f>
        <v/>
      </c>
    </row>
    <row r="819" spans="47:56">
      <c r="AU819" s="52" t="str">
        <f>IF(参照!A819="","",参照!A819)</f>
        <v>A0487</v>
      </c>
      <c r="AV819" s="52" t="str">
        <f>IF(参照!B819="","",参照!B819)</f>
        <v>伊勢志摩電力(株)</v>
      </c>
      <c r="AW819" s="52">
        <f>IF(参照!C819="","",参照!C819)</f>
        <v>4.8299999999999998E-4</v>
      </c>
      <c r="AX819" s="52" t="str">
        <f>IF(参照!D819="","",参照!D819)</f>
        <v/>
      </c>
      <c r="AY819" s="52">
        <f>IF(参照!E819="","",参照!E819)</f>
        <v>4.8299999999999998E-4</v>
      </c>
      <c r="AZ819" s="52" t="str">
        <f>IF(参照!F819="","",参照!F819)</f>
        <v>伊勢志摩電力(株)</v>
      </c>
      <c r="BA819" s="52" t="str">
        <f>IF(参照!G819="","",参照!G819)</f>
        <v>伊勢志摩電力(株)_</v>
      </c>
      <c r="BB819" s="52">
        <f t="shared" si="43"/>
        <v>0.48299999999999998</v>
      </c>
      <c r="BD819" s="52" t="str">
        <f>IF(参照!L819="","",参照!L819)</f>
        <v/>
      </c>
    </row>
    <row r="820" spans="47:56">
      <c r="AU820" s="52" t="str">
        <f>IF(参照!A820="","",参照!A820)</f>
        <v>A0490</v>
      </c>
      <c r="AV820" s="52" t="str">
        <f>IF(参照!B820="","",参照!B820)</f>
        <v>(株)ＣＤエナジーダイレクト</v>
      </c>
      <c r="AW820" s="52">
        <f>IF(参照!C820="","",参照!C820)</f>
        <v>4.1100000000000002E-4</v>
      </c>
      <c r="AX820" s="52" t="str">
        <f>IF(参照!D820="","",参照!D820)</f>
        <v>メニューA</v>
      </c>
      <c r="AY820" s="52">
        <f>IF(参照!E820="","",参照!E820)</f>
        <v>0</v>
      </c>
      <c r="AZ820" s="52" t="str">
        <f>IF(参照!F820="","",参照!F820)</f>
        <v>(株)ＣＤエナジーダイレクト</v>
      </c>
      <c r="BA820" s="52" t="str">
        <f>IF(参照!G820="","",参照!G820)</f>
        <v>(株)ＣＤエナジーダイレクト_メニューA</v>
      </c>
      <c r="BB820" s="52">
        <f t="shared" si="43"/>
        <v>0</v>
      </c>
      <c r="BD820" s="52" t="str">
        <f>IF(参照!L820="","",参照!L820)</f>
        <v/>
      </c>
    </row>
    <row r="821" spans="47:56">
      <c r="AU821" s="52" t="str">
        <f>IF(参照!A821="","",参照!A821)</f>
        <v/>
      </c>
      <c r="AV821" s="52" t="str">
        <f>IF(参照!B821="","",参照!B821)</f>
        <v/>
      </c>
      <c r="AW821" s="52" t="str">
        <f>IF(参照!C821="","",参照!C821)</f>
        <v/>
      </c>
      <c r="AX821" s="52" t="str">
        <f>IF(参照!D821="","",参照!D821)</f>
        <v>メニューB(残差)</v>
      </c>
      <c r="AY821" s="52">
        <f>IF(参照!E821="","",参照!E821)</f>
        <v>3.2400000000000001E-4</v>
      </c>
      <c r="AZ821" s="52" t="str">
        <f>IF(参照!F821="","",参照!F821)</f>
        <v>(株)ＣＤエナジーダイレクト</v>
      </c>
      <c r="BA821" s="52" t="str">
        <f>IF(参照!G821="","",参照!G821)</f>
        <v>(株)ＣＤエナジーダイレクト_メニューB(残差)</v>
      </c>
      <c r="BB821" s="52">
        <f t="shared" si="43"/>
        <v>0.32400000000000001</v>
      </c>
      <c r="BD821" s="52" t="str">
        <f>IF(参照!L821="","",参照!L821)</f>
        <v/>
      </c>
    </row>
    <row r="822" spans="47:56">
      <c r="AU822" s="52" t="str">
        <f>IF(参照!A822="","",参照!A822)</f>
        <v/>
      </c>
      <c r="AV822" s="52" t="str">
        <f>IF(参照!B822="","",参照!B822)</f>
        <v/>
      </c>
      <c r="AW822" s="52" t="str">
        <f>IF(参照!C822="","",参照!C822)</f>
        <v/>
      </c>
      <c r="AX822" s="52" t="str">
        <f>IF(参照!D822="","",参照!D822)</f>
        <v>(参考値)事業者全体</v>
      </c>
      <c r="AY822" s="52">
        <f>IF(参照!E822="","",参照!E822)</f>
        <v>3.6099999999999999E-4</v>
      </c>
      <c r="AZ822" s="52" t="str">
        <f>IF(参照!F822="","",参照!F822)</f>
        <v>(株)ＣＤエナジーダイレクト</v>
      </c>
      <c r="BA822" s="52" t="str">
        <f>IF(参照!G822="","",参照!G822)</f>
        <v>(株)ＣＤエナジーダイレクト_(参考値)事業者全体</v>
      </c>
      <c r="BB822" s="52">
        <f t="shared" si="43"/>
        <v>0.36099999999999999</v>
      </c>
      <c r="BD822" s="52" t="str">
        <f>IF(参照!L822="","",参照!L822)</f>
        <v/>
      </c>
    </row>
    <row r="823" spans="47:56">
      <c r="AU823" s="52" t="str">
        <f>IF(参照!A823="","",参照!A823)</f>
        <v>A0491</v>
      </c>
      <c r="AV823" s="52" t="str">
        <f>IF(参照!B823="","",参照!B823)</f>
        <v>Ｑ．ＥＮＥＳＴでんき(株)(旧：ジニーエナジー合同会社)</v>
      </c>
      <c r="AW823" s="52">
        <f>IF(参照!C823="","",参照!C823)</f>
        <v>4.5899999999999999E-4</v>
      </c>
      <c r="AX823" s="52" t="str">
        <f>IF(参照!D823="","",参照!D823)</f>
        <v>メニューA</v>
      </c>
      <c r="AY823" s="52">
        <f>IF(参照!E823="","",参照!E823)</f>
        <v>0</v>
      </c>
      <c r="AZ823" s="52" t="str">
        <f>IF(参照!F823="","",参照!F823)</f>
        <v>Ｑ．ＥＮＥＳＴでんき(株)(旧：ジニーエナジー合同会社)</v>
      </c>
      <c r="BA823" s="52" t="str">
        <f>IF(参照!G823="","",参照!G823)</f>
        <v>Ｑ．ＥＮＥＳＴでんき(株)(旧：ジニーエナジー合同会社)_メニューA</v>
      </c>
      <c r="BB823" s="52">
        <f t="shared" si="43"/>
        <v>0</v>
      </c>
      <c r="BD823" s="52" t="str">
        <f>IF(参照!L823="","",参照!L823)</f>
        <v/>
      </c>
    </row>
    <row r="824" spans="47:56">
      <c r="AU824" s="52" t="str">
        <f>IF(参照!A824="","",参照!A824)</f>
        <v/>
      </c>
      <c r="AV824" s="52" t="str">
        <f>IF(参照!B824="","",参照!B824)</f>
        <v/>
      </c>
      <c r="AW824" s="52" t="str">
        <f>IF(参照!C824="","",参照!C824)</f>
        <v/>
      </c>
      <c r="AX824" s="52" t="str">
        <f>IF(参照!D824="","",参照!D824)</f>
        <v>メニューB</v>
      </c>
      <c r="AY824" s="52">
        <f>IF(参照!E824="","",参照!E824)</f>
        <v>3.3100000000000002E-4</v>
      </c>
      <c r="AZ824" s="52" t="str">
        <f>IF(参照!F824="","",参照!F824)</f>
        <v>Ｑ．ＥＮＥＳＴでんき(株)(旧：ジニーエナジー合同会社)</v>
      </c>
      <c r="BA824" s="52" t="str">
        <f>IF(参照!G824="","",参照!G824)</f>
        <v>Ｑ．ＥＮＥＳＴでんき(株)(旧：ジニーエナジー合同会社)_メニューB</v>
      </c>
      <c r="BB824" s="52">
        <f t="shared" si="43"/>
        <v>0.33100000000000002</v>
      </c>
      <c r="BD824" s="52" t="str">
        <f>IF(参照!L824="","",参照!L824)</f>
        <v/>
      </c>
    </row>
    <row r="825" spans="47:56">
      <c r="AU825" s="52" t="str">
        <f>IF(参照!A825="","",参照!A825)</f>
        <v/>
      </c>
      <c r="AV825" s="52" t="str">
        <f>IF(参照!B825="","",参照!B825)</f>
        <v/>
      </c>
      <c r="AW825" s="52" t="str">
        <f>IF(参照!C825="","",参照!C825)</f>
        <v/>
      </c>
      <c r="AX825" s="52" t="str">
        <f>IF(参照!D825="","",参照!D825)</f>
        <v>メニューC(残差)</v>
      </c>
      <c r="AY825" s="52">
        <f>IF(参照!E825="","",参照!E825)</f>
        <v>4.2999999999999999E-4</v>
      </c>
      <c r="AZ825" s="52" t="str">
        <f>IF(参照!F825="","",参照!F825)</f>
        <v>Ｑ．ＥＮＥＳＴでんき(株)(旧：ジニーエナジー合同会社)</v>
      </c>
      <c r="BA825" s="52" t="str">
        <f>IF(参照!G825="","",参照!G825)</f>
        <v>Ｑ．ＥＮＥＳＴでんき(株)(旧：ジニーエナジー合同会社)_メニューC(残差)</v>
      </c>
      <c r="BB825" s="52">
        <f t="shared" si="43"/>
        <v>0.43</v>
      </c>
      <c r="BD825" s="52" t="str">
        <f>IF(参照!L825="","",参照!L825)</f>
        <v/>
      </c>
    </row>
    <row r="826" spans="47:56">
      <c r="AU826" s="52" t="str">
        <f>IF(参照!A826="","",参照!A826)</f>
        <v/>
      </c>
      <c r="AV826" s="52" t="str">
        <f>IF(参照!B826="","",参照!B826)</f>
        <v/>
      </c>
      <c r="AW826" s="52" t="str">
        <f>IF(参照!C826="","",参照!C826)</f>
        <v/>
      </c>
      <c r="AX826" s="52" t="str">
        <f>IF(参照!D826="","",参照!D826)</f>
        <v>(参考値)事業者全体</v>
      </c>
      <c r="AY826" s="52">
        <f>IF(参照!E826="","",参照!E826)</f>
        <v>4.7199999999999998E-4</v>
      </c>
      <c r="AZ826" s="52" t="str">
        <f>IF(参照!F826="","",参照!F826)</f>
        <v>Ｑ．ＥＮＥＳＴでんき(株)(旧：ジニーエナジー合同会社)</v>
      </c>
      <c r="BA826" s="52" t="str">
        <f>IF(参照!G826="","",参照!G826)</f>
        <v>Ｑ．ＥＮＥＳＴでんき(株)(旧：ジニーエナジー合同会社)_(参考値)事業者全体</v>
      </c>
      <c r="BB826" s="52">
        <f t="shared" si="43"/>
        <v>0.47199999999999998</v>
      </c>
      <c r="BD826" s="52" t="str">
        <f>IF(参照!L826="","",参照!L826)</f>
        <v/>
      </c>
    </row>
    <row r="827" spans="47:56">
      <c r="AU827" s="52" t="str">
        <f>IF(参照!A827="","",参照!A827)</f>
        <v>A0493</v>
      </c>
      <c r="AV827" s="52" t="str">
        <f>IF(参照!B827="","",参照!B827)</f>
        <v>(株)ぶんごおおのエナジー</v>
      </c>
      <c r="AW827" s="52">
        <f>IF(参照!C827="","",参照!C827)</f>
        <v>3.77E-4</v>
      </c>
      <c r="AX827" s="52" t="str">
        <f>IF(参照!D827="","",参照!D827)</f>
        <v/>
      </c>
      <c r="AY827" s="52">
        <f>IF(参照!E827="","",参照!E827)</f>
        <v>4.1899999999999999E-4</v>
      </c>
      <c r="AZ827" s="52" t="str">
        <f>IF(参照!F827="","",参照!F827)</f>
        <v>(株)ぶんごおおのエナジー</v>
      </c>
      <c r="BA827" s="52" t="str">
        <f>IF(参照!G827="","",参照!G827)</f>
        <v>(株)ぶんごおおのエナジー_</v>
      </c>
      <c r="BB827" s="52">
        <f t="shared" si="43"/>
        <v>0.41899999999999998</v>
      </c>
      <c r="BD827" s="52" t="str">
        <f>IF(参照!L827="","",参照!L827)</f>
        <v/>
      </c>
    </row>
    <row r="828" spans="47:56">
      <c r="AU828" s="52" t="str">
        <f>IF(参照!A828="","",参照!A828)</f>
        <v>A0494</v>
      </c>
      <c r="AV828" s="52" t="str">
        <f>IF(参照!B828="","",参照!B828)</f>
        <v>ヴィジョナリーパワー(株)</v>
      </c>
      <c r="AW828" s="52">
        <f>IF(参照!C828="","",参照!C828)</f>
        <v>3.79E-4</v>
      </c>
      <c r="AX828" s="52" t="str">
        <f>IF(参照!D828="","",参照!D828)</f>
        <v/>
      </c>
      <c r="AY828" s="52">
        <f>IF(参照!E828="","",参照!E828)</f>
        <v>3.2299999999999999E-4</v>
      </c>
      <c r="AZ828" s="52" t="str">
        <f>IF(参照!F828="","",参照!F828)</f>
        <v>ヴィジョナリーパワー(株)</v>
      </c>
      <c r="BA828" s="52" t="str">
        <f>IF(参照!G828="","",参照!G828)</f>
        <v>ヴィジョナリーパワー(株)_</v>
      </c>
      <c r="BB828" s="52">
        <f t="shared" si="43"/>
        <v>0.32300000000000001</v>
      </c>
      <c r="BD828" s="52" t="str">
        <f>IF(参照!L828="","",参照!L828)</f>
        <v/>
      </c>
    </row>
    <row r="829" spans="47:56">
      <c r="AU829" s="52" t="str">
        <f>IF(参照!A829="","",参照!A829)</f>
        <v>A0495</v>
      </c>
      <c r="AV829" s="52" t="str">
        <f>IF(参照!B829="","",参照!B829)</f>
        <v>有明エナジー(株)</v>
      </c>
      <c r="AW829" s="52">
        <f>IF(参照!C829="","",参照!C829)</f>
        <v>3.39E-4</v>
      </c>
      <c r="AX829" s="52" t="str">
        <f>IF(参照!D829="","",参照!D829)</f>
        <v/>
      </c>
      <c r="AY829" s="52">
        <f>IF(参照!E829="","",参照!E829)</f>
        <v>2.9300000000000002E-4</v>
      </c>
      <c r="AZ829" s="52" t="str">
        <f>IF(参照!F829="","",参照!F829)</f>
        <v>有明エナジー(株)</v>
      </c>
      <c r="BA829" s="52" t="str">
        <f>IF(参照!G829="","",参照!G829)</f>
        <v>有明エナジー(株)_</v>
      </c>
      <c r="BB829" s="52">
        <f t="shared" si="43"/>
        <v>0.29300000000000004</v>
      </c>
      <c r="BD829" s="52" t="str">
        <f>IF(参照!L829="","",参照!L829)</f>
        <v/>
      </c>
    </row>
    <row r="830" spans="47:56">
      <c r="AU830" s="52" t="str">
        <f>IF(参照!A830="","",参照!A830)</f>
        <v>A0499</v>
      </c>
      <c r="AV830" s="52" t="str">
        <f>IF(参照!B830="","",参照!B830)</f>
        <v>厚木瓦斯(株)</v>
      </c>
      <c r="AW830" s="52">
        <f>IF(参照!C830="","",参照!C830)</f>
        <v>3.6400000000000001E-4</v>
      </c>
      <c r="AX830" s="52" t="str">
        <f>IF(参照!D830="","",参照!D830)</f>
        <v>メニューA</v>
      </c>
      <c r="AY830" s="52">
        <f>IF(参照!E830="","",参照!E830)</f>
        <v>0</v>
      </c>
      <c r="AZ830" s="52" t="str">
        <f>IF(参照!F830="","",参照!F830)</f>
        <v>厚木瓦斯(株)</v>
      </c>
      <c r="BA830" s="52" t="str">
        <f>IF(参照!G830="","",参照!G830)</f>
        <v>厚木瓦斯(株)_メニューA</v>
      </c>
      <c r="BB830" s="52">
        <f t="shared" si="43"/>
        <v>0</v>
      </c>
      <c r="BD830" s="52" t="str">
        <f>IF(参照!L830="","",参照!L830)</f>
        <v/>
      </c>
    </row>
    <row r="831" spans="47:56">
      <c r="AU831" s="52" t="str">
        <f>IF(参照!A831="","",参照!A831)</f>
        <v/>
      </c>
      <c r="AV831" s="52" t="str">
        <f>IF(参照!B831="","",参照!B831)</f>
        <v/>
      </c>
      <c r="AW831" s="52" t="str">
        <f>IF(参照!C831="","",参照!C831)</f>
        <v/>
      </c>
      <c r="AX831" s="52" t="str">
        <f>IF(参照!D831="","",参照!D831)</f>
        <v>メニューB(残差)</v>
      </c>
      <c r="AY831" s="52">
        <f>IF(参照!E831="","",参照!E831)</f>
        <v>3.0699999999999998E-4</v>
      </c>
      <c r="AZ831" s="52" t="str">
        <f>IF(参照!F831="","",参照!F831)</f>
        <v>厚木瓦斯(株)</v>
      </c>
      <c r="BA831" s="52" t="str">
        <f>IF(参照!G831="","",参照!G831)</f>
        <v>厚木瓦斯(株)_メニューB(残差)</v>
      </c>
      <c r="BB831" s="52">
        <f t="shared" si="43"/>
        <v>0.307</v>
      </c>
      <c r="BD831" s="52" t="str">
        <f>IF(参照!L831="","",参照!L831)</f>
        <v/>
      </c>
    </row>
    <row r="832" spans="47:56">
      <c r="AU832" s="52" t="str">
        <f>IF(参照!A832="","",参照!A832)</f>
        <v/>
      </c>
      <c r="AV832" s="52" t="str">
        <f>IF(参照!B832="","",参照!B832)</f>
        <v/>
      </c>
      <c r="AW832" s="52" t="str">
        <f>IF(参照!C832="","",参照!C832)</f>
        <v/>
      </c>
      <c r="AX832" s="52" t="str">
        <f>IF(参照!D832="","",参照!D832)</f>
        <v>(参考値)事業者全体</v>
      </c>
      <c r="AY832" s="52">
        <f>IF(参照!E832="","",参照!E832)</f>
        <v>3.9200000000000004E-4</v>
      </c>
      <c r="AZ832" s="52" t="str">
        <f>IF(参照!F832="","",参照!F832)</f>
        <v>厚木瓦斯(株)</v>
      </c>
      <c r="BA832" s="52" t="str">
        <f>IF(参照!G832="","",参照!G832)</f>
        <v>厚木瓦斯(株)_(参考値)事業者全体</v>
      </c>
      <c r="BB832" s="52">
        <f t="shared" si="43"/>
        <v>0.39200000000000002</v>
      </c>
      <c r="BD832" s="52" t="str">
        <f>IF(参照!L832="","",参照!L832)</f>
        <v/>
      </c>
    </row>
    <row r="833" spans="47:56">
      <c r="AU833" s="52" t="str">
        <f>IF(参照!A833="","",参照!A833)</f>
        <v>A0500</v>
      </c>
      <c r="AV833" s="52" t="str">
        <f>IF(参照!B833="","",参照!B833)</f>
        <v>(株)エネ・ビジョン</v>
      </c>
      <c r="AW833" s="52">
        <f>IF(参照!C833="","",参照!C833)</f>
        <v>2.92E-4</v>
      </c>
      <c r="AX833" s="52" t="str">
        <f>IF(参照!D833="","",参照!D833)</f>
        <v/>
      </c>
      <c r="AY833" s="52">
        <f>IF(参照!E833="","",参照!E833)</f>
        <v>2.3599999999999999E-4</v>
      </c>
      <c r="AZ833" s="52" t="str">
        <f>IF(参照!F833="","",参照!F833)</f>
        <v>(株)エネ・ビジョン</v>
      </c>
      <c r="BA833" s="52" t="str">
        <f>IF(参照!G833="","",参照!G833)</f>
        <v>(株)エネ・ビジョン_</v>
      </c>
      <c r="BB833" s="52">
        <f t="shared" si="43"/>
        <v>0.23599999999999999</v>
      </c>
      <c r="BD833" s="52" t="str">
        <f>IF(参照!L833="","",参照!L833)</f>
        <v/>
      </c>
    </row>
    <row r="834" spans="47:56">
      <c r="AU834" s="52" t="str">
        <f>IF(参照!A834="","",参照!A834)</f>
        <v>A0501</v>
      </c>
      <c r="AV834" s="52" t="str">
        <f>IF(参照!B834="","",参照!B834)</f>
        <v>イワタニ三重(株)</v>
      </c>
      <c r="AW834" s="52">
        <f>IF(参照!C834="","",参照!C834)</f>
        <v>3.6400000000000001E-4</v>
      </c>
      <c r="AX834" s="52" t="str">
        <f>IF(参照!D834="","",参照!D834)</f>
        <v/>
      </c>
      <c r="AY834" s="52">
        <f>IF(参照!E834="","",参照!E834)</f>
        <v>3.0800000000000001E-4</v>
      </c>
      <c r="AZ834" s="52" t="str">
        <f>IF(参照!F834="","",参照!F834)</f>
        <v>イワタニ三重(株)</v>
      </c>
      <c r="BA834" s="52" t="str">
        <f>IF(参照!G834="","",参照!G834)</f>
        <v>イワタニ三重(株)_</v>
      </c>
      <c r="BB834" s="52">
        <f t="shared" si="43"/>
        <v>0.308</v>
      </c>
      <c r="BD834" s="52" t="str">
        <f>IF(参照!L834="","",参照!L834)</f>
        <v/>
      </c>
    </row>
    <row r="835" spans="47:56">
      <c r="AU835" s="52" t="str">
        <f>IF(参照!A835="","",参照!A835)</f>
        <v>A0502</v>
      </c>
      <c r="AV835" s="52" t="str">
        <f>IF(参照!B835="","",参照!B835)</f>
        <v>(株)マルヰ</v>
      </c>
      <c r="AW835" s="52">
        <f>IF(参照!C835="","",参照!C835)</f>
        <v>4.64E-4</v>
      </c>
      <c r="AX835" s="52" t="str">
        <f>IF(参照!D835="","",参照!D835)</f>
        <v/>
      </c>
      <c r="AY835" s="52">
        <f>IF(参照!E835="","",参照!E835)</f>
        <v>4.4700000000000002E-4</v>
      </c>
      <c r="AZ835" s="52" t="str">
        <f>IF(参照!F835="","",参照!F835)</f>
        <v>(株)マルヰ</v>
      </c>
      <c r="BA835" s="52" t="str">
        <f>IF(参照!G835="","",参照!G835)</f>
        <v>(株)マルヰ_</v>
      </c>
      <c r="BB835" s="52">
        <f t="shared" si="43"/>
        <v>0.44700000000000001</v>
      </c>
      <c r="BD835" s="52" t="str">
        <f>IF(参照!L835="","",参照!L835)</f>
        <v/>
      </c>
    </row>
    <row r="836" spans="47:56">
      <c r="AU836" s="52" t="str">
        <f>IF(参照!A836="","",参照!A836)</f>
        <v>A0503</v>
      </c>
      <c r="AV836" s="52" t="str">
        <f>IF(参照!B836="","",参照!B836)</f>
        <v>大多喜ガス(株)</v>
      </c>
      <c r="AW836" s="52">
        <f>IF(参照!C836="","",参照!C836)</f>
        <v>4.3199999999999998E-4</v>
      </c>
      <c r="AX836" s="52" t="str">
        <f>IF(参照!D836="","",参照!D836)</f>
        <v/>
      </c>
      <c r="AY836" s="52">
        <f>IF(参照!E836="","",参照!E836)</f>
        <v>3.9899999999999999E-4</v>
      </c>
      <c r="AZ836" s="52" t="str">
        <f>IF(参照!F836="","",参照!F836)</f>
        <v>大多喜ガス(株)</v>
      </c>
      <c r="BA836" s="52" t="str">
        <f>IF(参照!G836="","",参照!G836)</f>
        <v>大多喜ガス(株)_</v>
      </c>
      <c r="BB836" s="52">
        <f t="shared" si="43"/>
        <v>0.39900000000000002</v>
      </c>
      <c r="BD836" s="52" t="str">
        <f>IF(参照!L836="","",参照!L836)</f>
        <v/>
      </c>
    </row>
    <row r="837" spans="47:56">
      <c r="AU837" s="52" t="str">
        <f>IF(参照!A837="","",参照!A837)</f>
        <v>A0506</v>
      </c>
      <c r="AV837" s="52" t="str">
        <f>IF(参照!B837="","",参照!B837)</f>
        <v>鈴与電力(株)</v>
      </c>
      <c r="AW837" s="52">
        <f>IF(参照!C837="","",参照!C837)</f>
        <v>4.5899999999999999E-4</v>
      </c>
      <c r="AX837" s="52" t="str">
        <f>IF(参照!D837="","",参照!D837)</f>
        <v>メニューA</v>
      </c>
      <c r="AY837" s="52">
        <f>IF(参照!E837="","",参照!E837)</f>
        <v>0</v>
      </c>
      <c r="AZ837" s="52" t="str">
        <f>IF(参照!F837="","",参照!F837)</f>
        <v>鈴与電力(株)</v>
      </c>
      <c r="BA837" s="52" t="str">
        <f>IF(参照!G837="","",参照!G837)</f>
        <v>鈴与電力(株)_メニューA</v>
      </c>
      <c r="BB837" s="52">
        <f t="shared" ref="BB837:BB900" si="44">AY837*1000</f>
        <v>0</v>
      </c>
      <c r="BD837" s="52" t="str">
        <f>IF(参照!L837="","",参照!L837)</f>
        <v/>
      </c>
    </row>
    <row r="838" spans="47:56">
      <c r="AU838" s="52" t="str">
        <f>IF(参照!A838="","",参照!A838)</f>
        <v/>
      </c>
      <c r="AV838" s="52" t="str">
        <f>IF(参照!B838="","",参照!B838)</f>
        <v/>
      </c>
      <c r="AW838" s="52" t="str">
        <f>IF(参照!C838="","",参照!C838)</f>
        <v/>
      </c>
      <c r="AX838" s="52" t="str">
        <f>IF(参照!D838="","",参照!D838)</f>
        <v>メニューB</v>
      </c>
      <c r="AY838" s="52">
        <f>IF(参照!E838="","",参照!E838)</f>
        <v>0</v>
      </c>
      <c r="AZ838" s="52" t="str">
        <f>IF(参照!F838="","",参照!F838)</f>
        <v>鈴与電力(株)</v>
      </c>
      <c r="BA838" s="52" t="str">
        <f>IF(参照!G838="","",参照!G838)</f>
        <v>鈴与電力(株)_メニューB</v>
      </c>
      <c r="BB838" s="52">
        <f t="shared" si="44"/>
        <v>0</v>
      </c>
      <c r="BD838" s="52" t="str">
        <f>IF(参照!L838="","",参照!L838)</f>
        <v/>
      </c>
    </row>
    <row r="839" spans="47:56">
      <c r="AU839" s="52" t="str">
        <f>IF(参照!A839="","",参照!A839)</f>
        <v/>
      </c>
      <c r="AV839" s="52" t="str">
        <f>IF(参照!B839="","",参照!B839)</f>
        <v/>
      </c>
      <c r="AW839" s="52" t="str">
        <f>IF(参照!C839="","",参照!C839)</f>
        <v/>
      </c>
      <c r="AX839" s="52" t="str">
        <f>IF(参照!D839="","",参照!D839)</f>
        <v>メニューC</v>
      </c>
      <c r="AY839" s="52">
        <f>IF(参照!E839="","",参照!E839)</f>
        <v>0</v>
      </c>
      <c r="AZ839" s="52" t="str">
        <f>IF(参照!F839="","",参照!F839)</f>
        <v>鈴与電力(株)</v>
      </c>
      <c r="BA839" s="52" t="str">
        <f>IF(参照!G839="","",参照!G839)</f>
        <v>鈴与電力(株)_メニューC</v>
      </c>
      <c r="BB839" s="52">
        <f t="shared" si="44"/>
        <v>0</v>
      </c>
      <c r="BD839" s="52" t="str">
        <f>IF(参照!L839="","",参照!L839)</f>
        <v/>
      </c>
    </row>
    <row r="840" spans="47:56">
      <c r="AU840" s="52" t="str">
        <f>IF(参照!A840="","",参照!A840)</f>
        <v/>
      </c>
      <c r="AV840" s="52" t="str">
        <f>IF(参照!B840="","",参照!B840)</f>
        <v/>
      </c>
      <c r="AW840" s="52" t="str">
        <f>IF(参照!C840="","",参照!C840)</f>
        <v/>
      </c>
      <c r="AX840" s="52" t="str">
        <f>IF(参照!D840="","",参照!D840)</f>
        <v>メニューD</v>
      </c>
      <c r="AY840" s="52">
        <f>IF(参照!E840="","",参照!E840)</f>
        <v>0</v>
      </c>
      <c r="AZ840" s="52" t="str">
        <f>IF(参照!F840="","",参照!F840)</f>
        <v>鈴与電力(株)</v>
      </c>
      <c r="BA840" s="52" t="str">
        <f>IF(参照!G840="","",参照!G840)</f>
        <v>鈴与電力(株)_メニューD</v>
      </c>
      <c r="BB840" s="52">
        <f t="shared" si="44"/>
        <v>0</v>
      </c>
      <c r="BD840" s="52" t="str">
        <f>IF(参照!L840="","",参照!L840)</f>
        <v/>
      </c>
    </row>
    <row r="841" spans="47:56">
      <c r="AU841" s="52" t="str">
        <f>IF(参照!A841="","",参照!A841)</f>
        <v/>
      </c>
      <c r="AV841" s="52" t="str">
        <f>IF(参照!B841="","",参照!B841)</f>
        <v/>
      </c>
      <c r="AW841" s="52" t="str">
        <f>IF(参照!C841="","",参照!C841)</f>
        <v/>
      </c>
      <c r="AX841" s="52" t="str">
        <f>IF(参照!D841="","",参照!D841)</f>
        <v>メニューE(残差)</v>
      </c>
      <c r="AY841" s="52">
        <f>IF(参照!E841="","",参照!E841)</f>
        <v>5.2099999999999998E-4</v>
      </c>
      <c r="AZ841" s="52" t="str">
        <f>IF(参照!F841="","",参照!F841)</f>
        <v>鈴与電力(株)</v>
      </c>
      <c r="BA841" s="52" t="str">
        <f>IF(参照!G841="","",参照!G841)</f>
        <v>鈴与電力(株)_メニューE(残差)</v>
      </c>
      <c r="BB841" s="52">
        <f t="shared" si="44"/>
        <v>0.52100000000000002</v>
      </c>
      <c r="BD841" s="52" t="str">
        <f>IF(参照!L841="","",参照!L841)</f>
        <v/>
      </c>
    </row>
    <row r="842" spans="47:56">
      <c r="AU842" s="52" t="str">
        <f>IF(参照!A842="","",参照!A842)</f>
        <v/>
      </c>
      <c r="AV842" s="52" t="str">
        <f>IF(参照!B842="","",参照!B842)</f>
        <v/>
      </c>
      <c r="AW842" s="52" t="str">
        <f>IF(参照!C842="","",参照!C842)</f>
        <v/>
      </c>
      <c r="AX842" s="52" t="str">
        <f>IF(参照!D842="","",参照!D842)</f>
        <v>(参考値)事業者全体</v>
      </c>
      <c r="AY842" s="52">
        <f>IF(参照!E842="","",参照!E842)</f>
        <v>4.5900000000000004E-4</v>
      </c>
      <c r="AZ842" s="52" t="str">
        <f>IF(参照!F842="","",参照!F842)</f>
        <v>鈴与電力(株)</v>
      </c>
      <c r="BA842" s="52" t="str">
        <f>IF(参照!G842="","",参照!G842)</f>
        <v>鈴与電力(株)_(参考値)事業者全体</v>
      </c>
      <c r="BB842" s="52">
        <f t="shared" si="44"/>
        <v>0.45900000000000002</v>
      </c>
      <c r="BD842" s="52" t="str">
        <f>IF(参照!L842="","",参照!L842)</f>
        <v/>
      </c>
    </row>
    <row r="843" spans="47:56">
      <c r="AU843" s="52" t="str">
        <f>IF(参照!A843="","",参照!A843)</f>
        <v>A0507</v>
      </c>
      <c r="AV843" s="52" t="str">
        <f>IF(参照!B843="","",参照!B843)</f>
        <v>コープ電力(株)</v>
      </c>
      <c r="AW843" s="52">
        <f>IF(参照!C843="","",参照!C843)</f>
        <v>2.3000000000000001E-4</v>
      </c>
      <c r="AX843" s="52" t="str">
        <f>IF(参照!D843="","",参照!D843)</f>
        <v/>
      </c>
      <c r="AY843" s="52">
        <f>IF(参照!E843="","",参照!E843)</f>
        <v>3.8699999999999997E-4</v>
      </c>
      <c r="AZ843" s="52" t="str">
        <f>IF(参照!F843="","",参照!F843)</f>
        <v>コープ電力(株)</v>
      </c>
      <c r="BA843" s="52" t="str">
        <f>IF(参照!G843="","",参照!G843)</f>
        <v>コープ電力(株)_</v>
      </c>
      <c r="BB843" s="52">
        <f t="shared" si="44"/>
        <v>0.38699999999999996</v>
      </c>
      <c r="BD843" s="52" t="str">
        <f>IF(参照!L843="","",参照!L843)</f>
        <v/>
      </c>
    </row>
    <row r="844" spans="47:56">
      <c r="AU844" s="52" t="str">
        <f>IF(参照!A844="","",参照!A844)</f>
        <v>A0508</v>
      </c>
      <c r="AV844" s="52" t="str">
        <f>IF(参照!B844="","",参照!B844)</f>
        <v>生活協同組合コープぐんま</v>
      </c>
      <c r="AW844" s="52">
        <f>IF(参照!C844="","",参照!C844)</f>
        <v>3.7100000000000002E-4</v>
      </c>
      <c r="AX844" s="52" t="str">
        <f>IF(参照!D844="","",参照!D844)</f>
        <v/>
      </c>
      <c r="AY844" s="52">
        <f>IF(参照!E844="","",参照!E844)</f>
        <v>3.1599999999999998E-4</v>
      </c>
      <c r="AZ844" s="52" t="str">
        <f>IF(参照!F844="","",参照!F844)</f>
        <v>生活協同組合コープぐんま</v>
      </c>
      <c r="BA844" s="52" t="str">
        <f>IF(参照!G844="","",参照!G844)</f>
        <v>生活協同組合コープぐんま_</v>
      </c>
      <c r="BB844" s="52">
        <f t="shared" si="44"/>
        <v>0.316</v>
      </c>
      <c r="BD844" s="52" t="str">
        <f>IF(参照!L844="","",参照!L844)</f>
        <v/>
      </c>
    </row>
    <row r="845" spans="47:56">
      <c r="AU845" s="52" t="str">
        <f>IF(参照!A845="","",参照!A845)</f>
        <v>A0509</v>
      </c>
      <c r="AV845" s="52" t="str">
        <f>IF(参照!B845="","",参照!B845)</f>
        <v>とちぎコープ生活協同組合</v>
      </c>
      <c r="AW845" s="52">
        <f>IF(参照!C845="","",参照!C845)</f>
        <v>3.7199999999999999E-4</v>
      </c>
      <c r="AX845" s="52" t="str">
        <f>IF(参照!D845="","",参照!D845)</f>
        <v/>
      </c>
      <c r="AY845" s="52">
        <f>IF(参照!E845="","",参照!E845)</f>
        <v>3.1599999999999998E-4</v>
      </c>
      <c r="AZ845" s="52" t="str">
        <f>IF(参照!F845="","",参照!F845)</f>
        <v>とちぎコープ生活協同組合</v>
      </c>
      <c r="BA845" s="52" t="str">
        <f>IF(参照!G845="","",参照!G845)</f>
        <v>とちぎコープ生活協同組合_</v>
      </c>
      <c r="BB845" s="52">
        <f t="shared" si="44"/>
        <v>0.316</v>
      </c>
      <c r="BD845" s="52" t="str">
        <f>IF(参照!L845="","",参照!L845)</f>
        <v/>
      </c>
    </row>
    <row r="846" spans="47:56">
      <c r="AU846" s="52" t="str">
        <f>IF(参照!A846="","",参照!A846)</f>
        <v>A0510</v>
      </c>
      <c r="AV846" s="52" t="str">
        <f>IF(参照!B846="","",参照!B846)</f>
        <v>いばらきコープ生活協同組合</v>
      </c>
      <c r="AW846" s="52">
        <f>IF(参照!C846="","",参照!C846)</f>
        <v>3.7199999999999999E-4</v>
      </c>
      <c r="AX846" s="52" t="str">
        <f>IF(参照!D846="","",参照!D846)</f>
        <v/>
      </c>
      <c r="AY846" s="52">
        <f>IF(参照!E846="","",参照!E846)</f>
        <v>3.1599999999999998E-4</v>
      </c>
      <c r="AZ846" s="52" t="str">
        <f>IF(参照!F846="","",参照!F846)</f>
        <v>いばらきコープ生活協同組合</v>
      </c>
      <c r="BA846" s="52" t="str">
        <f>IF(参照!G846="","",参照!G846)</f>
        <v>いばらきコープ生活協同組合_</v>
      </c>
      <c r="BB846" s="52">
        <f t="shared" si="44"/>
        <v>0.316</v>
      </c>
      <c r="BD846" s="52" t="str">
        <f>IF(参照!L846="","",参照!L846)</f>
        <v/>
      </c>
    </row>
    <row r="847" spans="47:56">
      <c r="AU847" s="52" t="str">
        <f>IF(参照!A847="","",参照!A847)</f>
        <v>A0511</v>
      </c>
      <c r="AV847" s="52" t="str">
        <f>IF(参照!B847="","",参照!B847)</f>
        <v>亀岡ふるさとエナジー(株)</v>
      </c>
      <c r="AW847" s="52">
        <f>IF(参照!C847="","",参照!C847)</f>
        <v>7.4999999999999993E-5</v>
      </c>
      <c r="AX847" s="52" t="str">
        <f>IF(参照!D847="","",参照!D847)</f>
        <v/>
      </c>
      <c r="AY847" s="52">
        <f>IF(参照!E847="","",参照!E847)</f>
        <v>5.1400000000000003E-4</v>
      </c>
      <c r="AZ847" s="52" t="str">
        <f>IF(参照!F847="","",参照!F847)</f>
        <v>亀岡ふるさとエナジー(株)</v>
      </c>
      <c r="BA847" s="52" t="str">
        <f>IF(参照!G847="","",参照!G847)</f>
        <v>亀岡ふるさとエナジー(株)_</v>
      </c>
      <c r="BB847" s="52">
        <f t="shared" si="44"/>
        <v>0.51400000000000001</v>
      </c>
      <c r="BD847" s="52" t="str">
        <f>IF(参照!L847="","",参照!L847)</f>
        <v/>
      </c>
    </row>
    <row r="848" spans="47:56">
      <c r="AU848" s="52" t="str">
        <f>IF(参照!A848="","",参照!A848)</f>
        <v>A0513</v>
      </c>
      <c r="AV848" s="52" t="str">
        <f>IF(参照!B848="","",参照!B848)</f>
        <v>(株)織戸組</v>
      </c>
      <c r="AW848" s="52">
        <f>IF(参照!C848="","",参照!C848)</f>
        <v>4.7100000000000001E-4</v>
      </c>
      <c r="AX848" s="52" t="str">
        <f>IF(参照!D848="","",参照!D848)</f>
        <v>メニューA</v>
      </c>
      <c r="AY848" s="52">
        <f>IF(参照!E848="","",参照!E848)</f>
        <v>0</v>
      </c>
      <c r="AZ848" s="52" t="str">
        <f>IF(参照!F848="","",参照!F848)</f>
        <v>(株)織戸組</v>
      </c>
      <c r="BA848" s="52" t="str">
        <f>IF(参照!G848="","",参照!G848)</f>
        <v>(株)織戸組_メニューA</v>
      </c>
      <c r="BB848" s="52">
        <f t="shared" si="44"/>
        <v>0</v>
      </c>
      <c r="BD848" s="52" t="str">
        <f>IF(参照!L848="","",参照!L848)</f>
        <v/>
      </c>
    </row>
    <row r="849" spans="47:56">
      <c r="AU849" s="52" t="str">
        <f>IF(参照!A849="","",参照!A849)</f>
        <v/>
      </c>
      <c r="AV849" s="52" t="str">
        <f>IF(参照!B849="","",参照!B849)</f>
        <v/>
      </c>
      <c r="AW849" s="52" t="str">
        <f>IF(参照!C849="","",参照!C849)</f>
        <v/>
      </c>
      <c r="AX849" s="52" t="str">
        <f>IF(参照!D849="","",参照!D849)</f>
        <v>メニューB(残差)</v>
      </c>
      <c r="AY849" s="52">
        <f>IF(参照!E849="","",参照!E849)</f>
        <v>4.1299999999999996E-4</v>
      </c>
      <c r="AZ849" s="52" t="str">
        <f>IF(参照!F849="","",参照!F849)</f>
        <v>(株)織戸組</v>
      </c>
      <c r="BA849" s="52" t="str">
        <f>IF(参照!G849="","",参照!G849)</f>
        <v>(株)織戸組_メニューB(残差)</v>
      </c>
      <c r="BB849" s="52">
        <f t="shared" si="44"/>
        <v>0.41299999999999998</v>
      </c>
      <c r="BD849" s="52" t="str">
        <f>IF(参照!L849="","",参照!L849)</f>
        <v/>
      </c>
    </row>
    <row r="850" spans="47:56">
      <c r="AU850" s="52" t="str">
        <f>IF(参照!A850="","",参照!A850)</f>
        <v/>
      </c>
      <c r="AV850" s="52" t="str">
        <f>IF(参照!B850="","",参照!B850)</f>
        <v/>
      </c>
      <c r="AW850" s="52" t="str">
        <f>IF(参照!C850="","",参照!C850)</f>
        <v/>
      </c>
      <c r="AX850" s="52" t="str">
        <f>IF(参照!D850="","",参照!D850)</f>
        <v>(参考値)事業者全体</v>
      </c>
      <c r="AY850" s="52">
        <f>IF(参照!E850="","",参照!E850)</f>
        <v>4.4900000000000002E-4</v>
      </c>
      <c r="AZ850" s="52" t="str">
        <f>IF(参照!F850="","",参照!F850)</f>
        <v>(株)織戸組</v>
      </c>
      <c r="BA850" s="52" t="str">
        <f>IF(参照!G850="","",参照!G850)</f>
        <v>(株)織戸組_(参考値)事業者全体</v>
      </c>
      <c r="BB850" s="52">
        <f t="shared" si="44"/>
        <v>0.44900000000000001</v>
      </c>
      <c r="BD850" s="52" t="str">
        <f>IF(参照!L850="","",参照!L850)</f>
        <v/>
      </c>
    </row>
    <row r="851" spans="47:56">
      <c r="AU851" s="52" t="str">
        <f>IF(参照!A851="","",参照!A851)</f>
        <v>A0514</v>
      </c>
      <c r="AV851" s="52" t="str">
        <f>IF(参照!B851="","",参照!B851)</f>
        <v>ふかやｅパワー(株)</v>
      </c>
      <c r="AW851" s="52">
        <f>IF(参照!C851="","",参照!C851)</f>
        <v>4.5199999999999998E-4</v>
      </c>
      <c r="AX851" s="52" t="str">
        <f>IF(参照!D851="","",参照!D851)</f>
        <v>メニューA</v>
      </c>
      <c r="AY851" s="52">
        <f>IF(参照!E851="","",参照!E851)</f>
        <v>0</v>
      </c>
      <c r="AZ851" s="52" t="str">
        <f>IF(参照!F851="","",参照!F851)</f>
        <v>ふかやｅパワー(株)</v>
      </c>
      <c r="BA851" s="52" t="str">
        <f>IF(参照!G851="","",参照!G851)</f>
        <v>ふかやｅパワー(株)_メニューA</v>
      </c>
      <c r="BB851" s="52">
        <f t="shared" si="44"/>
        <v>0</v>
      </c>
      <c r="BD851" s="52" t="str">
        <f>IF(参照!L851="","",参照!L851)</f>
        <v/>
      </c>
    </row>
    <row r="852" spans="47:56">
      <c r="AU852" s="52" t="str">
        <f>IF(参照!A852="","",参照!A852)</f>
        <v/>
      </c>
      <c r="AV852" s="52" t="str">
        <f>IF(参照!B852="","",参照!B852)</f>
        <v/>
      </c>
      <c r="AW852" s="52" t="str">
        <f>IF(参照!C852="","",参照!C852)</f>
        <v/>
      </c>
      <c r="AX852" s="52" t="str">
        <f>IF(参照!D852="","",参照!D852)</f>
        <v>メニューB(残差)</v>
      </c>
      <c r="AY852" s="52">
        <f>IF(参照!E852="","",参照!E852)</f>
        <v>3.9899999999999999E-4</v>
      </c>
      <c r="AZ852" s="52" t="str">
        <f>IF(参照!F852="","",参照!F852)</f>
        <v>ふかやｅパワー(株)</v>
      </c>
      <c r="BA852" s="52" t="str">
        <f>IF(参照!G852="","",参照!G852)</f>
        <v>ふかやｅパワー(株)_メニューB(残差)</v>
      </c>
      <c r="BB852" s="52">
        <f t="shared" si="44"/>
        <v>0.39900000000000002</v>
      </c>
      <c r="BD852" s="52" t="str">
        <f>IF(参照!L852="","",参照!L852)</f>
        <v/>
      </c>
    </row>
    <row r="853" spans="47:56">
      <c r="AU853" s="52" t="str">
        <f>IF(参照!A853="","",参照!A853)</f>
        <v/>
      </c>
      <c r="AV853" s="52" t="str">
        <f>IF(参照!B853="","",参照!B853)</f>
        <v/>
      </c>
      <c r="AW853" s="52" t="str">
        <f>IF(参照!C853="","",参照!C853)</f>
        <v/>
      </c>
      <c r="AX853" s="52" t="str">
        <f>IF(参照!D853="","",参照!D853)</f>
        <v>(参考値)事業者全体</v>
      </c>
      <c r="AY853" s="52">
        <f>IF(参照!E853="","",参照!E853)</f>
        <v>4.2900000000000002E-4</v>
      </c>
      <c r="AZ853" s="52" t="str">
        <f>IF(参照!F853="","",参照!F853)</f>
        <v>ふかやｅパワー(株)</v>
      </c>
      <c r="BA853" s="52" t="str">
        <f>IF(参照!G853="","",参照!G853)</f>
        <v>ふかやｅパワー(株)_(参考値)事業者全体</v>
      </c>
      <c r="BB853" s="52">
        <f t="shared" si="44"/>
        <v>0.42899999999999999</v>
      </c>
      <c r="BD853" s="52" t="str">
        <f>IF(参照!L853="","",参照!L853)</f>
        <v/>
      </c>
    </row>
    <row r="854" spans="47:56">
      <c r="AU854" s="52" t="str">
        <f>IF(参照!A854="","",参照!A854)</f>
        <v>A0515</v>
      </c>
      <c r="AV854" s="52" t="str">
        <f>IF(参照!B854="","",参照!B854)</f>
        <v>(株)Ｌｉｎｋ　Ｌｉｆｅ</v>
      </c>
      <c r="AW854" s="52">
        <f>IF(参照!C854="","",参照!C854)</f>
        <v>5.1599999999999997E-4</v>
      </c>
      <c r="AX854" s="52" t="str">
        <f>IF(参照!D854="","",参照!D854)</f>
        <v/>
      </c>
      <c r="AY854" s="52">
        <f>IF(参照!E854="","",参照!E854)</f>
        <v>5.31E-4</v>
      </c>
      <c r="AZ854" s="52" t="str">
        <f>IF(参照!F854="","",参照!F854)</f>
        <v>(株)Ｌｉｎｋ　Ｌｉｆｅ</v>
      </c>
      <c r="BA854" s="52" t="str">
        <f>IF(参照!G854="","",参照!G854)</f>
        <v>(株)Ｌｉｎｋ　Ｌｉｆｅ_</v>
      </c>
      <c r="BB854" s="52">
        <f t="shared" si="44"/>
        <v>0.53100000000000003</v>
      </c>
      <c r="BD854" s="52" t="str">
        <f>IF(参照!L854="","",参照!L854)</f>
        <v/>
      </c>
    </row>
    <row r="855" spans="47:56">
      <c r="AU855" s="52" t="str">
        <f>IF(参照!A855="","",参照!A855)</f>
        <v>A0518</v>
      </c>
      <c r="AV855" s="52" t="str">
        <f>IF(参照!B855="","",参照!B855)</f>
        <v>(株)グローバルキャスト</v>
      </c>
      <c r="AW855" s="52">
        <f>IF(参照!C855="","",参照!C855)</f>
        <v>3.7399999999999998E-4</v>
      </c>
      <c r="AX855" s="52" t="str">
        <f>IF(参照!D855="","",参照!D855)</f>
        <v/>
      </c>
      <c r="AY855" s="52">
        <f>IF(参照!E855="","",参照!E855)</f>
        <v>3.1800000000000003E-4</v>
      </c>
      <c r="AZ855" s="52" t="str">
        <f>IF(参照!F855="","",参照!F855)</f>
        <v>(株)グローバルキャスト</v>
      </c>
      <c r="BA855" s="52" t="str">
        <f>IF(参照!G855="","",参照!G855)</f>
        <v>(株)グローバルキャスト_</v>
      </c>
      <c r="BB855" s="52">
        <f t="shared" si="44"/>
        <v>0.318</v>
      </c>
      <c r="BD855" s="52" t="str">
        <f>IF(参照!L855="","",参照!L855)</f>
        <v/>
      </c>
    </row>
    <row r="856" spans="47:56">
      <c r="AU856" s="52" t="str">
        <f>IF(参照!A856="","",参照!A856)</f>
        <v>A0519</v>
      </c>
      <c r="AV856" s="52" t="str">
        <f>IF(参照!B856="","",参照!B856)</f>
        <v>日本エネルギー総合システム(株)</v>
      </c>
      <c r="AW856" s="52">
        <f>IF(参照!C856="","",参照!C856)</f>
        <v>5.0000000000000001E-4</v>
      </c>
      <c r="AX856" s="52" t="str">
        <f>IF(参照!D856="","",参照!D856)</f>
        <v>メニューA</v>
      </c>
      <c r="AY856" s="52">
        <f>IF(参照!E856="","",参照!E856)</f>
        <v>0</v>
      </c>
      <c r="AZ856" s="52" t="str">
        <f>IF(参照!F856="","",参照!F856)</f>
        <v>日本エネルギー総合システム(株)</v>
      </c>
      <c r="BA856" s="52" t="str">
        <f>IF(参照!G856="","",参照!G856)</f>
        <v>日本エネルギー総合システム(株)_メニューA</v>
      </c>
      <c r="BB856" s="52">
        <f t="shared" si="44"/>
        <v>0</v>
      </c>
      <c r="BD856" s="52" t="str">
        <f>IF(参照!L856="","",参照!L856)</f>
        <v/>
      </c>
    </row>
    <row r="857" spans="47:56">
      <c r="AU857" s="52" t="str">
        <f>IF(参照!A857="","",参照!A857)</f>
        <v/>
      </c>
      <c r="AV857" s="52" t="str">
        <f>IF(参照!B857="","",参照!B857)</f>
        <v/>
      </c>
      <c r="AW857" s="52" t="str">
        <f>IF(参照!C857="","",参照!C857)</f>
        <v/>
      </c>
      <c r="AX857" s="52" t="str">
        <f>IF(参照!D857="","",参照!D857)</f>
        <v>メニューB(残差)</v>
      </c>
      <c r="AY857" s="52">
        <f>IF(参照!E857="","",参照!E857)</f>
        <v>4.7199999999999998E-4</v>
      </c>
      <c r="AZ857" s="52" t="str">
        <f>IF(参照!F857="","",参照!F857)</f>
        <v>日本エネルギー総合システム(株)</v>
      </c>
      <c r="BA857" s="52" t="str">
        <f>IF(参照!G857="","",参照!G857)</f>
        <v>日本エネルギー総合システム(株)_メニューB(残差)</v>
      </c>
      <c r="BB857" s="52">
        <f t="shared" si="44"/>
        <v>0.47199999999999998</v>
      </c>
      <c r="BD857" s="52" t="str">
        <f>IF(参照!L857="","",参照!L857)</f>
        <v/>
      </c>
    </row>
    <row r="858" spans="47:56">
      <c r="AU858" s="52" t="str">
        <f>IF(参照!A858="","",参照!A858)</f>
        <v/>
      </c>
      <c r="AV858" s="52" t="str">
        <f>IF(参照!B858="","",参照!B858)</f>
        <v/>
      </c>
      <c r="AW858" s="52" t="str">
        <f>IF(参照!C858="","",参照!C858)</f>
        <v/>
      </c>
      <c r="AX858" s="52" t="str">
        <f>IF(参照!D858="","",参照!D858)</f>
        <v>(参考値)事業者全体</v>
      </c>
      <c r="AY858" s="52">
        <f>IF(参照!E858="","",参照!E858)</f>
        <v>4.6200000000000001E-4</v>
      </c>
      <c r="AZ858" s="52" t="str">
        <f>IF(参照!F858="","",参照!F858)</f>
        <v>日本エネルギー総合システム(株)</v>
      </c>
      <c r="BA858" s="52" t="str">
        <f>IF(参照!G858="","",参照!G858)</f>
        <v>日本エネルギー総合システム(株)_(参考値)事業者全体</v>
      </c>
      <c r="BB858" s="52">
        <f t="shared" si="44"/>
        <v>0.46200000000000002</v>
      </c>
      <c r="BD858" s="52" t="str">
        <f>IF(参照!L858="","",参照!L858)</f>
        <v/>
      </c>
    </row>
    <row r="859" spans="47:56">
      <c r="AU859" s="52" t="str">
        <f>IF(参照!A859="","",参照!A859)</f>
        <v>A0520</v>
      </c>
      <c r="AV859" s="52" t="str">
        <f>IF(参照!B859="","",参照!B859)</f>
        <v>イワタニ東海(株)</v>
      </c>
      <c r="AW859" s="52">
        <f>IF(参照!C859="","",参照!C859)</f>
        <v>3.6400000000000001E-4</v>
      </c>
      <c r="AX859" s="52" t="str">
        <f>IF(参照!D859="","",参照!D859)</f>
        <v/>
      </c>
      <c r="AY859" s="52">
        <f>IF(参照!E859="","",参照!E859)</f>
        <v>3.0800000000000001E-4</v>
      </c>
      <c r="AZ859" s="52" t="str">
        <f>IF(参照!F859="","",参照!F859)</f>
        <v>イワタニ東海(株)</v>
      </c>
      <c r="BA859" s="52" t="str">
        <f>IF(参照!G859="","",参照!G859)</f>
        <v>イワタニ東海(株)_</v>
      </c>
      <c r="BB859" s="52">
        <f t="shared" si="44"/>
        <v>0.308</v>
      </c>
      <c r="BD859" s="52" t="str">
        <f>IF(参照!L859="","",参照!L859)</f>
        <v/>
      </c>
    </row>
    <row r="860" spans="47:56">
      <c r="AU860" s="52" t="str">
        <f>IF(参照!A860="","",参照!A860)</f>
        <v>A0522</v>
      </c>
      <c r="AV860" s="52" t="str">
        <f>IF(参照!B860="","",参照!B860)</f>
        <v>(株)デライトアップ</v>
      </c>
      <c r="AW860" s="52">
        <f>IF(参照!C860="","",参照!C860)</f>
        <v>4.75E-4</v>
      </c>
      <c r="AX860" s="52" t="str">
        <f>IF(参照!D860="","",参照!D860)</f>
        <v/>
      </c>
      <c r="AY860" s="52">
        <f>IF(参照!E860="","",参照!E860)</f>
        <v>4.64E-4</v>
      </c>
      <c r="AZ860" s="52" t="str">
        <f>IF(参照!F860="","",参照!F860)</f>
        <v>(株)デライトアップ</v>
      </c>
      <c r="BA860" s="52" t="str">
        <f>IF(参照!G860="","",参照!G860)</f>
        <v>(株)デライトアップ_</v>
      </c>
      <c r="BB860" s="52">
        <f t="shared" si="44"/>
        <v>0.46400000000000002</v>
      </c>
      <c r="BD860" s="52" t="str">
        <f>IF(参照!L860="","",参照!L860)</f>
        <v/>
      </c>
    </row>
    <row r="861" spans="47:56">
      <c r="AU861" s="52" t="str">
        <f>IF(参照!A861="","",参照!A861)</f>
        <v>A0525</v>
      </c>
      <c r="AV861" s="52" t="str">
        <f>IF(参照!B861="","",参照!B861)</f>
        <v>(株)ところざわ未来電力</v>
      </c>
      <c r="AW861" s="52">
        <f>IF(参照!C861="","",参照!C861)</f>
        <v>5.8E-5</v>
      </c>
      <c r="AX861" s="52" t="str">
        <f>IF(参照!D861="","",参照!D861)</f>
        <v>メニューA</v>
      </c>
      <c r="AY861" s="52">
        <f>IF(参照!E861="","",参照!E861)</f>
        <v>2.81E-4</v>
      </c>
      <c r="AZ861" s="52" t="str">
        <f>IF(参照!F861="","",参照!F861)</f>
        <v>(株)ところざわ未来電力</v>
      </c>
      <c r="BA861" s="52" t="str">
        <f>IF(参照!G861="","",参照!G861)</f>
        <v>(株)ところざわ未来電力_メニューA</v>
      </c>
      <c r="BB861" s="52">
        <f t="shared" si="44"/>
        <v>0.28100000000000003</v>
      </c>
      <c r="BD861" s="52" t="str">
        <f>IF(参照!L861="","",参照!L861)</f>
        <v/>
      </c>
    </row>
    <row r="862" spans="47:56">
      <c r="AU862" s="52" t="str">
        <f>IF(参照!A862="","",参照!A862)</f>
        <v/>
      </c>
      <c r="AV862" s="52" t="str">
        <f>IF(参照!B862="","",参照!B862)</f>
        <v/>
      </c>
      <c r="AW862" s="52" t="str">
        <f>IF(参照!C862="","",参照!C862)</f>
        <v/>
      </c>
      <c r="AX862" s="52" t="str">
        <f>IF(参照!D862="","",参照!D862)</f>
        <v>メニューB</v>
      </c>
      <c r="AY862" s="52">
        <f>IF(参照!E862="","",参照!E862)</f>
        <v>0</v>
      </c>
      <c r="AZ862" s="52" t="str">
        <f>IF(参照!F862="","",参照!F862)</f>
        <v>(株)ところざわ未来電力</v>
      </c>
      <c r="BA862" s="52" t="str">
        <f>IF(参照!G862="","",参照!G862)</f>
        <v>(株)ところざわ未来電力_メニューB</v>
      </c>
      <c r="BB862" s="52">
        <f t="shared" si="44"/>
        <v>0</v>
      </c>
      <c r="BD862" s="52" t="str">
        <f>IF(参照!L862="","",参照!L862)</f>
        <v/>
      </c>
    </row>
    <row r="863" spans="47:56">
      <c r="AU863" s="52" t="str">
        <f>IF(参照!A863="","",参照!A863)</f>
        <v/>
      </c>
      <c r="AV863" s="52" t="str">
        <f>IF(参照!B863="","",参照!B863)</f>
        <v/>
      </c>
      <c r="AW863" s="52" t="str">
        <f>IF(参照!C863="","",参照!C863)</f>
        <v/>
      </c>
      <c r="AX863" s="52" t="str">
        <f>IF(参照!D863="","",参照!D863)</f>
        <v>メニューC(残差)</v>
      </c>
      <c r="AY863" s="52">
        <f>IF(参照!E863="","",参照!E863)</f>
        <v>2.8100000000000005E-4</v>
      </c>
      <c r="AZ863" s="52" t="str">
        <f>IF(参照!F863="","",参照!F863)</f>
        <v>(株)ところざわ未来電力</v>
      </c>
      <c r="BA863" s="52" t="str">
        <f>IF(参照!G863="","",参照!G863)</f>
        <v>(株)ところざわ未来電力_メニューC(残差)</v>
      </c>
      <c r="BB863" s="52">
        <f t="shared" si="44"/>
        <v>0.28100000000000003</v>
      </c>
      <c r="BD863" s="52" t="str">
        <f>IF(参照!L863="","",参照!L863)</f>
        <v/>
      </c>
    </row>
    <row r="864" spans="47:56">
      <c r="AU864" s="52" t="str">
        <f>IF(参照!A864="","",参照!A864)</f>
        <v/>
      </c>
      <c r="AV864" s="52" t="str">
        <f>IF(参照!B864="","",参照!B864)</f>
        <v/>
      </c>
      <c r="AW864" s="52" t="str">
        <f>IF(参照!C864="","",参照!C864)</f>
        <v/>
      </c>
      <c r="AX864" s="52" t="str">
        <f>IF(参照!D864="","",参照!D864)</f>
        <v>(参考値)事業者全体</v>
      </c>
      <c r="AY864" s="52">
        <f>IF(参照!E864="","",参照!E864)</f>
        <v>3.1800000000000003E-4</v>
      </c>
      <c r="AZ864" s="52" t="str">
        <f>IF(参照!F864="","",参照!F864)</f>
        <v>(株)ところざわ未来電力</v>
      </c>
      <c r="BA864" s="52" t="str">
        <f>IF(参照!G864="","",参照!G864)</f>
        <v>(株)ところざわ未来電力_(参考値)事業者全体</v>
      </c>
      <c r="BB864" s="52">
        <f t="shared" si="44"/>
        <v>0.318</v>
      </c>
      <c r="BD864" s="52" t="str">
        <f>IF(参照!L864="","",参照!L864)</f>
        <v/>
      </c>
    </row>
    <row r="865" spans="47:56">
      <c r="AU865" s="52" t="str">
        <f>IF(参照!A865="","",参照!A865)</f>
        <v>A0526</v>
      </c>
      <c r="AV865" s="52" t="str">
        <f>IF(参照!B865="","",参照!B865)</f>
        <v>朝日ガスエナジー(株)</v>
      </c>
      <c r="AW865" s="52">
        <f>IF(参照!C865="","",参照!C865)</f>
        <v>3.6400000000000001E-4</v>
      </c>
      <c r="AX865" s="52" t="str">
        <f>IF(参照!D865="","",参照!D865)</f>
        <v/>
      </c>
      <c r="AY865" s="52">
        <f>IF(参照!E865="","",参照!E865)</f>
        <v>3.0800000000000001E-4</v>
      </c>
      <c r="AZ865" s="52" t="str">
        <f>IF(参照!F865="","",参照!F865)</f>
        <v>朝日ガスエナジー(株)</v>
      </c>
      <c r="BA865" s="52" t="str">
        <f>IF(参照!G865="","",参照!G865)</f>
        <v>朝日ガスエナジー(株)_</v>
      </c>
      <c r="BB865" s="52">
        <f t="shared" si="44"/>
        <v>0.308</v>
      </c>
      <c r="BD865" s="52" t="str">
        <f>IF(参照!L865="","",参照!L865)</f>
        <v/>
      </c>
    </row>
    <row r="866" spans="47:56">
      <c r="AU866" s="52" t="str">
        <f>IF(参照!A866="","",参照!A866)</f>
        <v>A0528</v>
      </c>
      <c r="AV866" s="52" t="str">
        <f>IF(参照!B866="","",参照!B866)</f>
        <v>(株)エネファント</v>
      </c>
      <c r="AW866" s="52">
        <f>IF(参照!C866="","",参照!C866)</f>
        <v>4.6299999999999998E-4</v>
      </c>
      <c r="AX866" s="52" t="str">
        <f>IF(参照!D866="","",参照!D866)</f>
        <v>メニューA</v>
      </c>
      <c r="AY866" s="52">
        <f>IF(参照!E866="","",参照!E866)</f>
        <v>0</v>
      </c>
      <c r="AZ866" s="52" t="str">
        <f>IF(参照!F866="","",参照!F866)</f>
        <v>(株)エネファント</v>
      </c>
      <c r="BA866" s="52" t="str">
        <f>IF(参照!G866="","",参照!G866)</f>
        <v>(株)エネファント_メニューA</v>
      </c>
      <c r="BB866" s="52">
        <f t="shared" si="44"/>
        <v>0</v>
      </c>
      <c r="BD866" s="52" t="str">
        <f>IF(参照!L866="","",参照!L866)</f>
        <v/>
      </c>
    </row>
    <row r="867" spans="47:56">
      <c r="AU867" s="52" t="str">
        <f>IF(参照!A867="","",参照!A867)</f>
        <v/>
      </c>
      <c r="AV867" s="52" t="str">
        <f>IF(参照!B867="","",参照!B867)</f>
        <v/>
      </c>
      <c r="AW867" s="52" t="str">
        <f>IF(参照!C867="","",参照!C867)</f>
        <v/>
      </c>
      <c r="AX867" s="52" t="str">
        <f>IF(参照!D867="","",参照!D867)</f>
        <v>メニューB</v>
      </c>
      <c r="AY867" s="52">
        <f>IF(参照!E867="","",参照!E867)</f>
        <v>0</v>
      </c>
      <c r="AZ867" s="52" t="str">
        <f>IF(参照!F867="","",参照!F867)</f>
        <v>(株)エネファント</v>
      </c>
      <c r="BA867" s="52" t="str">
        <f>IF(参照!G867="","",参照!G867)</f>
        <v>(株)エネファント_メニューB</v>
      </c>
      <c r="BB867" s="52">
        <f t="shared" si="44"/>
        <v>0</v>
      </c>
      <c r="BD867" s="52" t="str">
        <f>IF(参照!L867="","",参照!L867)</f>
        <v/>
      </c>
    </row>
    <row r="868" spans="47:56">
      <c r="AU868" s="52" t="str">
        <f>IF(参照!A868="","",参照!A868)</f>
        <v/>
      </c>
      <c r="AV868" s="52" t="str">
        <f>IF(参照!B868="","",参照!B868)</f>
        <v/>
      </c>
      <c r="AW868" s="52" t="str">
        <f>IF(参照!C868="","",参照!C868)</f>
        <v/>
      </c>
      <c r="AX868" s="52" t="str">
        <f>IF(参照!D868="","",参照!D868)</f>
        <v>メニューC(残差)</v>
      </c>
      <c r="AY868" s="52">
        <f>IF(参照!E868="","",参照!E868)</f>
        <v>4.6100000000000004E-4</v>
      </c>
      <c r="AZ868" s="52" t="str">
        <f>IF(参照!F868="","",参照!F868)</f>
        <v>(株)エネファント</v>
      </c>
      <c r="BA868" s="52" t="str">
        <f>IF(参照!G868="","",参照!G868)</f>
        <v>(株)エネファント_メニューC(残差)</v>
      </c>
      <c r="BB868" s="52">
        <f t="shared" si="44"/>
        <v>0.46100000000000002</v>
      </c>
      <c r="BD868" s="52" t="str">
        <f>IF(参照!L868="","",参照!L868)</f>
        <v/>
      </c>
    </row>
    <row r="869" spans="47:56">
      <c r="AU869" s="52" t="str">
        <f>IF(参照!A869="","",参照!A869)</f>
        <v/>
      </c>
      <c r="AV869" s="52" t="str">
        <f>IF(参照!B869="","",参照!B869)</f>
        <v/>
      </c>
      <c r="AW869" s="52" t="str">
        <f>IF(参照!C869="","",参照!C869)</f>
        <v/>
      </c>
      <c r="AX869" s="52" t="str">
        <f>IF(参照!D869="","",参照!D869)</f>
        <v>(参考値)事業者全体</v>
      </c>
      <c r="AY869" s="52">
        <f>IF(参照!E869="","",参照!E869)</f>
        <v>5.0100000000000003E-4</v>
      </c>
      <c r="AZ869" s="52" t="str">
        <f>IF(参照!F869="","",参照!F869)</f>
        <v>(株)エネファント</v>
      </c>
      <c r="BA869" s="52" t="str">
        <f>IF(参照!G869="","",参照!G869)</f>
        <v>(株)エネファント_(参考値)事業者全体</v>
      </c>
      <c r="BB869" s="52">
        <f t="shared" si="44"/>
        <v>0.501</v>
      </c>
      <c r="BD869" s="52" t="str">
        <f>IF(参照!L869="","",参照!L869)</f>
        <v/>
      </c>
    </row>
    <row r="870" spans="47:56">
      <c r="AU870" s="52" t="str">
        <f>IF(参照!A870="","",参照!A870)</f>
        <v>A0529</v>
      </c>
      <c r="AV870" s="52" t="str">
        <f>IF(参照!B870="","",参照!B870)</f>
        <v>(株)エスエナジー</v>
      </c>
      <c r="AW870" s="52">
        <f>IF(参照!C870="","",参照!C870)</f>
        <v>4.7800000000000002E-4</v>
      </c>
      <c r="AX870" s="52" t="str">
        <f>IF(参照!D870="","",参照!D870)</f>
        <v/>
      </c>
      <c r="AY870" s="52">
        <f>IF(参照!E870="","",参照!E870)</f>
        <v>5.22E-4</v>
      </c>
      <c r="AZ870" s="52" t="str">
        <f>IF(参照!F870="","",参照!F870)</f>
        <v>(株)エスエナジー</v>
      </c>
      <c r="BA870" s="52" t="str">
        <f>IF(参照!G870="","",参照!G870)</f>
        <v>(株)エスエナジー_</v>
      </c>
      <c r="BB870" s="52">
        <f t="shared" si="44"/>
        <v>0.52200000000000002</v>
      </c>
      <c r="BD870" s="52" t="str">
        <f>IF(参照!L870="","",参照!L870)</f>
        <v/>
      </c>
    </row>
    <row r="871" spans="47:56">
      <c r="AU871" s="52" t="str">
        <f>IF(参照!A871="","",参照!A871)</f>
        <v>A0532</v>
      </c>
      <c r="AV871" s="52" t="str">
        <f>IF(参照!B871="","",参照!B871)</f>
        <v>(株)Ｍｐｏｗｅｒ</v>
      </c>
      <c r="AW871" s="52">
        <f>IF(参照!C871="","",参照!C871)</f>
        <v>3.8499999999999998E-4</v>
      </c>
      <c r="AX871" s="52" t="str">
        <f>IF(参照!D871="","",参照!D871)</f>
        <v/>
      </c>
      <c r="AY871" s="52">
        <f>IF(参照!E871="","",参照!E871)</f>
        <v>3.7199999999999999E-4</v>
      </c>
      <c r="AZ871" s="52" t="str">
        <f>IF(参照!F871="","",参照!F871)</f>
        <v>(株)Ｍｐｏｗｅｒ</v>
      </c>
      <c r="BA871" s="52" t="str">
        <f>IF(参照!G871="","",参照!G871)</f>
        <v>(株)Ｍｐｏｗｅｒ_</v>
      </c>
      <c r="BB871" s="52">
        <f t="shared" si="44"/>
        <v>0.372</v>
      </c>
      <c r="BD871" s="52" t="str">
        <f>IF(参照!L871="","",参照!L871)</f>
        <v/>
      </c>
    </row>
    <row r="872" spans="47:56">
      <c r="AU872" s="52" t="str">
        <f>IF(参照!A872="","",参照!A872)</f>
        <v>A0533</v>
      </c>
      <c r="AV872" s="52" t="str">
        <f>IF(参照!B872="","",参照!B872)</f>
        <v>秩父新電力(株)</v>
      </c>
      <c r="AW872" s="52">
        <f>IF(参照!C872="","",参照!C872)</f>
        <v>3.1399999999999999E-4</v>
      </c>
      <c r="AX872" s="52" t="str">
        <f>IF(参照!D872="","",参照!D872)</f>
        <v>メニューA</v>
      </c>
      <c r="AY872" s="52">
        <f>IF(参照!E872="","",参照!E872)</f>
        <v>0</v>
      </c>
      <c r="AZ872" s="52" t="str">
        <f>IF(参照!F872="","",参照!F872)</f>
        <v>秩父新電力(株)</v>
      </c>
      <c r="BA872" s="52" t="str">
        <f>IF(参照!G872="","",参照!G872)</f>
        <v>秩父新電力(株)_メニューA</v>
      </c>
      <c r="BB872" s="52">
        <f t="shared" si="44"/>
        <v>0</v>
      </c>
      <c r="BD872" s="52" t="str">
        <f>IF(参照!L872="","",参照!L872)</f>
        <v/>
      </c>
    </row>
    <row r="873" spans="47:56">
      <c r="AU873" s="52" t="str">
        <f>IF(参照!A873="","",参照!A873)</f>
        <v/>
      </c>
      <c r="AV873" s="52" t="str">
        <f>IF(参照!B873="","",参照!B873)</f>
        <v/>
      </c>
      <c r="AW873" s="52" t="str">
        <f>IF(参照!C873="","",参照!C873)</f>
        <v/>
      </c>
      <c r="AX873" s="52" t="str">
        <f>IF(参照!D873="","",参照!D873)</f>
        <v>メニューB</v>
      </c>
      <c r="AY873" s="52">
        <f>IF(参照!E873="","",参照!E873)</f>
        <v>0</v>
      </c>
      <c r="AZ873" s="52" t="str">
        <f>IF(参照!F873="","",参照!F873)</f>
        <v>秩父新電力(株)</v>
      </c>
      <c r="BA873" s="52" t="str">
        <f>IF(参照!G873="","",参照!G873)</f>
        <v>秩父新電力(株)_メニューB</v>
      </c>
      <c r="BB873" s="52">
        <f t="shared" si="44"/>
        <v>0</v>
      </c>
      <c r="BD873" s="52" t="str">
        <f>IF(参照!L873="","",参照!L873)</f>
        <v/>
      </c>
    </row>
    <row r="874" spans="47:56">
      <c r="AU874" s="52" t="str">
        <f>IF(参照!A874="","",参照!A874)</f>
        <v/>
      </c>
      <c r="AV874" s="52" t="str">
        <f>IF(参照!B874="","",参照!B874)</f>
        <v/>
      </c>
      <c r="AW874" s="52" t="str">
        <f>IF(参照!C874="","",参照!C874)</f>
        <v/>
      </c>
      <c r="AX874" s="52" t="str">
        <f>IF(参照!D874="","",参照!D874)</f>
        <v>メニューC</v>
      </c>
      <c r="AY874" s="52">
        <f>IF(参照!E874="","",参照!E874)</f>
        <v>2.99E-4</v>
      </c>
      <c r="AZ874" s="52" t="str">
        <f>IF(参照!F874="","",参照!F874)</f>
        <v>秩父新電力(株)</v>
      </c>
      <c r="BA874" s="52" t="str">
        <f>IF(参照!G874="","",参照!G874)</f>
        <v>秩父新電力(株)_メニューC</v>
      </c>
      <c r="BB874" s="52">
        <f t="shared" si="44"/>
        <v>0.29899999999999999</v>
      </c>
      <c r="BD874" s="52" t="str">
        <f>IF(参照!L874="","",参照!L874)</f>
        <v/>
      </c>
    </row>
    <row r="875" spans="47:56">
      <c r="AU875" s="52" t="str">
        <f>IF(参照!A875="","",参照!A875)</f>
        <v/>
      </c>
      <c r="AV875" s="52" t="str">
        <f>IF(参照!B875="","",参照!B875)</f>
        <v/>
      </c>
      <c r="AW875" s="52" t="str">
        <f>IF(参照!C875="","",参照!C875)</f>
        <v/>
      </c>
      <c r="AX875" s="52" t="str">
        <f>IF(参照!D875="","",参照!D875)</f>
        <v>メニューD(残差)</v>
      </c>
      <c r="AY875" s="52">
        <f>IF(参照!E875="","",参照!E875)</f>
        <v>3.3300000000000002E-4</v>
      </c>
      <c r="AZ875" s="52" t="str">
        <f>IF(参照!F875="","",参照!F875)</f>
        <v>秩父新電力(株)</v>
      </c>
      <c r="BA875" s="52" t="str">
        <f>IF(参照!G875="","",参照!G875)</f>
        <v>秩父新電力(株)_メニューD(残差)</v>
      </c>
      <c r="BB875" s="52">
        <f t="shared" si="44"/>
        <v>0.33300000000000002</v>
      </c>
      <c r="BD875" s="52" t="str">
        <f>IF(参照!L875="","",参照!L875)</f>
        <v/>
      </c>
    </row>
    <row r="876" spans="47:56">
      <c r="AU876" s="52" t="str">
        <f>IF(参照!A876="","",参照!A876)</f>
        <v/>
      </c>
      <c r="AV876" s="52" t="str">
        <f>IF(参照!B876="","",参照!B876)</f>
        <v/>
      </c>
      <c r="AW876" s="52" t="str">
        <f>IF(参照!C876="","",参照!C876)</f>
        <v/>
      </c>
      <c r="AX876" s="52" t="str">
        <f>IF(参照!D876="","",参照!D876)</f>
        <v>(参考値)事業者全体</v>
      </c>
      <c r="AY876" s="52">
        <f>IF(参照!E876="","",参照!E876)</f>
        <v>2.9399999999999999E-4</v>
      </c>
      <c r="AZ876" s="52" t="str">
        <f>IF(参照!F876="","",参照!F876)</f>
        <v>秩父新電力(株)</v>
      </c>
      <c r="BA876" s="52" t="str">
        <f>IF(参照!G876="","",参照!G876)</f>
        <v>秩父新電力(株)_(参考値)事業者全体</v>
      </c>
      <c r="BB876" s="52">
        <f t="shared" si="44"/>
        <v>0.29399999999999998</v>
      </c>
      <c r="BD876" s="52" t="str">
        <f>IF(参照!L876="","",参照!L876)</f>
        <v/>
      </c>
    </row>
    <row r="877" spans="47:56">
      <c r="AU877" s="52" t="str">
        <f>IF(参照!A877="","",参照!A877)</f>
        <v>A0534</v>
      </c>
      <c r="AV877" s="52" t="str">
        <f>IF(参照!B877="","",参照!B877)</f>
        <v>みよしエナジー(株)</v>
      </c>
      <c r="AW877" s="52">
        <f>IF(参照!C877="","",参照!C877)</f>
        <v>2.33E-4</v>
      </c>
      <c r="AX877" s="52" t="str">
        <f>IF(参照!D877="","",参照!D877)</f>
        <v/>
      </c>
      <c r="AY877" s="52">
        <f>IF(参照!E877="","",参照!E877)</f>
        <v>4.9399999999999997E-4</v>
      </c>
      <c r="AZ877" s="52" t="str">
        <f>IF(参照!F877="","",参照!F877)</f>
        <v>みよしエナジー(株)</v>
      </c>
      <c r="BA877" s="52" t="str">
        <f>IF(参照!G877="","",参照!G877)</f>
        <v>みよしエナジー(株)_</v>
      </c>
      <c r="BB877" s="52">
        <f t="shared" si="44"/>
        <v>0.49399999999999999</v>
      </c>
      <c r="BD877" s="52" t="str">
        <f>IF(参照!L877="","",参照!L877)</f>
        <v/>
      </c>
    </row>
    <row r="878" spans="47:56">
      <c r="AU878" s="52" t="str">
        <f>IF(参照!A878="","",参照!A878)</f>
        <v>A0536</v>
      </c>
      <c r="AV878" s="52" t="str">
        <f>IF(参照!B878="","",参照!B878)</f>
        <v>東日本ガス(株)</v>
      </c>
      <c r="AW878" s="52">
        <f>IF(参照!C878="","",参照!C878)</f>
        <v>4.9299999999999995E-4</v>
      </c>
      <c r="AX878" s="52" t="str">
        <f>IF(参照!D878="","",参照!D878)</f>
        <v/>
      </c>
      <c r="AY878" s="52">
        <f>IF(参照!E878="","",参照!E878)</f>
        <v>4.3600000000000008E-4</v>
      </c>
      <c r="AZ878" s="52" t="str">
        <f>IF(参照!F878="","",参照!F878)</f>
        <v>東日本ガス(株)</v>
      </c>
      <c r="BA878" s="52" t="str">
        <f>IF(参照!G878="","",参照!G878)</f>
        <v>東日本ガス(株)_</v>
      </c>
      <c r="BB878" s="52">
        <f t="shared" si="44"/>
        <v>0.43600000000000005</v>
      </c>
      <c r="BD878" s="52" t="str">
        <f>IF(参照!L878="","",参照!L878)</f>
        <v/>
      </c>
    </row>
    <row r="879" spans="47:56">
      <c r="AU879" s="52" t="str">
        <f>IF(参照!A879="","",参照!A879)</f>
        <v>A0537</v>
      </c>
      <c r="AV879" s="52" t="str">
        <f>IF(参照!B879="","",参照!B879)</f>
        <v>東彩ガス(株)</v>
      </c>
      <c r="AW879" s="52">
        <f>IF(参照!C879="","",参照!C879)</f>
        <v>4.9299999999999995E-4</v>
      </c>
      <c r="AX879" s="52" t="str">
        <f>IF(参照!D879="","",参照!D879)</f>
        <v>メニューA</v>
      </c>
      <c r="AY879" s="52">
        <f>IF(参照!E879="","",参照!E879)</f>
        <v>0</v>
      </c>
      <c r="AZ879" s="52" t="str">
        <f>IF(参照!F879="","",参照!F879)</f>
        <v>東彩ガス(株)</v>
      </c>
      <c r="BA879" s="52" t="str">
        <f>IF(参照!G879="","",参照!G879)</f>
        <v>東彩ガス(株)_メニューA</v>
      </c>
      <c r="BB879" s="52">
        <f t="shared" si="44"/>
        <v>0</v>
      </c>
      <c r="BD879" s="52" t="str">
        <f>IF(参照!L879="","",参照!L879)</f>
        <v/>
      </c>
    </row>
    <row r="880" spans="47:56">
      <c r="AU880" s="52" t="str">
        <f>IF(参照!A880="","",参照!A880)</f>
        <v/>
      </c>
      <c r="AV880" s="52" t="str">
        <f>IF(参照!B880="","",参照!B880)</f>
        <v/>
      </c>
      <c r="AW880" s="52" t="str">
        <f>IF(参照!C880="","",参照!C880)</f>
        <v/>
      </c>
      <c r="AX880" s="52" t="str">
        <f>IF(参照!D880="","",参照!D880)</f>
        <v>メニューB(残差)</v>
      </c>
      <c r="AY880" s="52">
        <f>IF(参照!E880="","",参照!E880)</f>
        <v>4.37E-4</v>
      </c>
      <c r="AZ880" s="52" t="str">
        <f>IF(参照!F880="","",参照!F880)</f>
        <v>東彩ガス(株)</v>
      </c>
      <c r="BA880" s="52" t="str">
        <f>IF(参照!G880="","",参照!G880)</f>
        <v>東彩ガス(株)_メニューB(残差)</v>
      </c>
      <c r="BB880" s="52">
        <f t="shared" si="44"/>
        <v>0.437</v>
      </c>
      <c r="BD880" s="52" t="str">
        <f>IF(参照!L880="","",参照!L880)</f>
        <v/>
      </c>
    </row>
    <row r="881" spans="47:56">
      <c r="AU881" s="52" t="str">
        <f>IF(参照!A881="","",参照!A881)</f>
        <v/>
      </c>
      <c r="AV881" s="52" t="str">
        <f>IF(参照!B881="","",参照!B881)</f>
        <v/>
      </c>
      <c r="AW881" s="52" t="str">
        <f>IF(参照!C881="","",参照!C881)</f>
        <v/>
      </c>
      <c r="AX881" s="52" t="str">
        <f>IF(参照!D881="","",参照!D881)</f>
        <v>(参考値)事業者全体</v>
      </c>
      <c r="AY881" s="52">
        <f>IF(参照!E881="","",参照!E881)</f>
        <v>4.9399999999999997E-4</v>
      </c>
      <c r="AZ881" s="52" t="str">
        <f>IF(参照!F881="","",参照!F881)</f>
        <v>東彩ガス(株)</v>
      </c>
      <c r="BA881" s="52" t="str">
        <f>IF(参照!G881="","",参照!G881)</f>
        <v>東彩ガス(株)_(参考値)事業者全体</v>
      </c>
      <c r="BB881" s="52">
        <f t="shared" si="44"/>
        <v>0.49399999999999999</v>
      </c>
      <c r="BD881" s="52" t="str">
        <f>IF(参照!L881="","",参照!L881)</f>
        <v/>
      </c>
    </row>
    <row r="882" spans="47:56">
      <c r="AU882" s="52" t="str">
        <f>IF(参照!A882="","",参照!A882)</f>
        <v>A0538</v>
      </c>
      <c r="AV882" s="52" t="str">
        <f>IF(参照!B882="","",参照!B882)</f>
        <v>綿半パートナーズ(株)</v>
      </c>
      <c r="AW882" s="52">
        <f>IF(参照!C882="","",参照!C882)</f>
        <v>5.1199999999999998E-4</v>
      </c>
      <c r="AX882" s="52" t="str">
        <f>IF(参照!D882="","",参照!D882)</f>
        <v/>
      </c>
      <c r="AY882" s="52">
        <f>IF(参照!E882="","",参照!E882)</f>
        <v>5.5999999999999995E-4</v>
      </c>
      <c r="AZ882" s="52" t="str">
        <f>IF(参照!F882="","",参照!F882)</f>
        <v>綿半パートナーズ(株)</v>
      </c>
      <c r="BA882" s="52" t="str">
        <f>IF(参照!G882="","",参照!G882)</f>
        <v>綿半パートナーズ(株)_</v>
      </c>
      <c r="BB882" s="52">
        <f t="shared" si="44"/>
        <v>0.55999999999999994</v>
      </c>
      <c r="BD882" s="52" t="str">
        <f>IF(参照!L882="","",参照!L882)</f>
        <v/>
      </c>
    </row>
    <row r="883" spans="47:56">
      <c r="AU883" s="52" t="str">
        <f>IF(参照!A883="","",参照!A883)</f>
        <v>A0539</v>
      </c>
      <c r="AV883" s="52" t="str">
        <f>IF(参照!B883="","",参照!B883)</f>
        <v>(株)ｋａｒｃｈ</v>
      </c>
      <c r="AW883" s="52">
        <f>IF(参照!C883="","",参照!C883)</f>
        <v>1.01E-4</v>
      </c>
      <c r="AX883" s="52" t="str">
        <f>IF(参照!D883="","",参照!D883)</f>
        <v/>
      </c>
      <c r="AY883" s="52">
        <f>IF(参照!E883="","",参照!E883)</f>
        <v>4.0700000000000003E-4</v>
      </c>
      <c r="AZ883" s="52" t="str">
        <f>IF(参照!F883="","",参照!F883)</f>
        <v>(株)ｋａｒｃｈ</v>
      </c>
      <c r="BA883" s="52" t="str">
        <f>IF(参照!G883="","",参照!G883)</f>
        <v>(株)ｋａｒｃｈ_</v>
      </c>
      <c r="BB883" s="52">
        <f t="shared" si="44"/>
        <v>0.40700000000000003</v>
      </c>
      <c r="BD883" s="52" t="str">
        <f>IF(参照!L883="","",参照!L883)</f>
        <v/>
      </c>
    </row>
    <row r="884" spans="47:56">
      <c r="AU884" s="52" t="str">
        <f>IF(参照!A884="","",参照!A884)</f>
        <v>A0542</v>
      </c>
      <c r="AV884" s="52" t="str">
        <f>IF(参照!B884="","",参照!B884)</f>
        <v>森の灯り(株)</v>
      </c>
      <c r="AW884" s="52">
        <f>IF(参照!C884="","",参照!C884)</f>
        <v>5.0699999999999996E-4</v>
      </c>
      <c r="AX884" s="52" t="str">
        <f>IF(参照!D884="","",参照!D884)</f>
        <v/>
      </c>
      <c r="AY884" s="52">
        <f>IF(参照!E884="","",参照!E884)</f>
        <v>5.4199999999999995E-4</v>
      </c>
      <c r="AZ884" s="52" t="str">
        <f>IF(参照!F884="","",参照!F884)</f>
        <v>森の灯り(株)</v>
      </c>
      <c r="BA884" s="52" t="str">
        <f>IF(参照!G884="","",参照!G884)</f>
        <v>森の灯り(株)_</v>
      </c>
      <c r="BB884" s="52">
        <f t="shared" si="44"/>
        <v>0.54199999999999993</v>
      </c>
      <c r="BD884" s="52" t="str">
        <f>IF(参照!L884="","",参照!L884)</f>
        <v/>
      </c>
    </row>
    <row r="885" spans="47:56">
      <c r="AU885" s="52" t="str">
        <f>IF(参照!A885="","",参照!A885)</f>
        <v>A0543</v>
      </c>
      <c r="AV885" s="52" t="str">
        <f>IF(参照!B885="","",参照!B885)</f>
        <v>(株)かみでん里山公社</v>
      </c>
      <c r="AW885" s="52">
        <f>IF(参照!C885="","",参照!C885)</f>
        <v>3.2600000000000001E-4</v>
      </c>
      <c r="AX885" s="52" t="str">
        <f>IF(参照!D885="","",参照!D885)</f>
        <v/>
      </c>
      <c r="AY885" s="52">
        <f>IF(参照!E885="","",参照!E885)</f>
        <v>4.6900000000000002E-4</v>
      </c>
      <c r="AZ885" s="52" t="str">
        <f>IF(参照!F885="","",参照!F885)</f>
        <v>(株)かみでん里山公社</v>
      </c>
      <c r="BA885" s="52" t="str">
        <f>IF(参照!G885="","",参照!G885)</f>
        <v>(株)かみでん里山公社_</v>
      </c>
      <c r="BB885" s="52">
        <f t="shared" si="44"/>
        <v>0.46900000000000003</v>
      </c>
      <c r="BD885" s="52" t="str">
        <f>IF(参照!L885="","",参照!L885)</f>
        <v/>
      </c>
    </row>
    <row r="886" spans="47:56">
      <c r="AU886" s="52" t="str">
        <f>IF(参照!A886="","",参照!A886)</f>
        <v>A0546</v>
      </c>
      <c r="AV886" s="52" t="str">
        <f>IF(参照!B886="","",参照!B886)</f>
        <v>(株)三郷ひまわりエナジー</v>
      </c>
      <c r="AW886" s="52">
        <f>IF(参照!C886="","",参照!C886)</f>
        <v>4.8099999999999998E-4</v>
      </c>
      <c r="AX886" s="52" t="str">
        <f>IF(参照!D886="","",参照!D886)</f>
        <v/>
      </c>
      <c r="AY886" s="52">
        <f>IF(参照!E886="","",参照!E886)</f>
        <v>4.4700000000000002E-4</v>
      </c>
      <c r="AZ886" s="52" t="str">
        <f>IF(参照!F886="","",参照!F886)</f>
        <v>(株)三郷ひまわりエナジー</v>
      </c>
      <c r="BA886" s="52" t="str">
        <f>IF(参照!G886="","",参照!G886)</f>
        <v>(株)三郷ひまわりエナジー_</v>
      </c>
      <c r="BB886" s="52">
        <f t="shared" si="44"/>
        <v>0.44700000000000001</v>
      </c>
      <c r="BD886" s="52" t="str">
        <f>IF(参照!L886="","",参照!L886)</f>
        <v/>
      </c>
    </row>
    <row r="887" spans="47:56">
      <c r="AU887" s="52" t="str">
        <f>IF(参照!A887="","",参照!A887)</f>
        <v>A0547</v>
      </c>
      <c r="AV887" s="52" t="str">
        <f>IF(参照!B887="","",参照!B887)</f>
        <v>(株)球磨村森電力</v>
      </c>
      <c r="AW887" s="52">
        <f>IF(参照!C887="","",参照!C887)</f>
        <v>3.28E-4</v>
      </c>
      <c r="AX887" s="52" t="str">
        <f>IF(参照!D887="","",参照!D887)</f>
        <v/>
      </c>
      <c r="AY887" s="52">
        <f>IF(参照!E887="","",参照!E887)</f>
        <v>2.72E-4</v>
      </c>
      <c r="AZ887" s="52" t="str">
        <f>IF(参照!F887="","",参照!F887)</f>
        <v>(株)球磨村森電力</v>
      </c>
      <c r="BA887" s="52" t="str">
        <f>IF(参照!G887="","",参照!G887)</f>
        <v>(株)球磨村森電力_</v>
      </c>
      <c r="BB887" s="52">
        <f t="shared" si="44"/>
        <v>0.27200000000000002</v>
      </c>
      <c r="BD887" s="52" t="str">
        <f>IF(参照!L887="","",参照!L887)</f>
        <v/>
      </c>
    </row>
    <row r="888" spans="47:56">
      <c r="AU888" s="52" t="str">
        <f>IF(参照!A888="","",参照!A888)</f>
        <v>A0548</v>
      </c>
      <c r="AV888" s="52" t="str">
        <f>IF(参照!B888="","",参照!B888)</f>
        <v>北日本ガス(株)</v>
      </c>
      <c r="AW888" s="52">
        <f>IF(参照!C888="","",参照!C888)</f>
        <v>4.9299999999999995E-4</v>
      </c>
      <c r="AX888" s="52" t="str">
        <f>IF(参照!D888="","",参照!D888)</f>
        <v/>
      </c>
      <c r="AY888" s="52">
        <f>IF(参照!E888="","",参照!E888)</f>
        <v>4.35E-4</v>
      </c>
      <c r="AZ888" s="52" t="str">
        <f>IF(参照!F888="","",参照!F888)</f>
        <v>北日本ガス(株)</v>
      </c>
      <c r="BA888" s="52" t="str">
        <f>IF(参照!G888="","",参照!G888)</f>
        <v>北日本ガス(株)_</v>
      </c>
      <c r="BB888" s="52">
        <f t="shared" si="44"/>
        <v>0.435</v>
      </c>
      <c r="BD888" s="52" t="str">
        <f>IF(参照!L888="","",参照!L888)</f>
        <v/>
      </c>
    </row>
    <row r="889" spans="47:56">
      <c r="AU889" s="52" t="str">
        <f>IF(参照!A889="","",参照!A889)</f>
        <v>A0549</v>
      </c>
      <c r="AV889" s="52" t="str">
        <f>IF(参照!B889="","",参照!B889)</f>
        <v>くこくエネルギー(株)(旧：熊本電力(株))</v>
      </c>
      <c r="AW889" s="52">
        <f>IF(参照!C889="","",参照!C889)</f>
        <v>5.0100000000000003E-4</v>
      </c>
      <c r="AX889" s="52" t="str">
        <f>IF(参照!D889="","",参照!D889)</f>
        <v/>
      </c>
      <c r="AY889" s="52">
        <f>IF(参照!E889="","",参照!E889)</f>
        <v>5.31E-4</v>
      </c>
      <c r="AZ889" s="52" t="str">
        <f>IF(参照!F889="","",参照!F889)</f>
        <v>くこくエネルギー(株)(旧：熊本電力(株))</v>
      </c>
      <c r="BA889" s="52" t="str">
        <f>IF(参照!G889="","",参照!G889)</f>
        <v>くこくエネルギー(株)(旧：熊本電力(株))_</v>
      </c>
      <c r="BB889" s="52">
        <f t="shared" si="44"/>
        <v>0.53100000000000003</v>
      </c>
      <c r="BD889" s="52" t="str">
        <f>IF(参照!L889="","",参照!L889)</f>
        <v/>
      </c>
    </row>
    <row r="890" spans="47:56">
      <c r="AU890" s="52" t="str">
        <f>IF(参照!A890="","",参照!A890)</f>
        <v>A0550</v>
      </c>
      <c r="AV890" s="52" t="str">
        <f>IF(参照!B890="","",参照!B890)</f>
        <v>(株)エコログ</v>
      </c>
      <c r="AW890" s="52">
        <f>IF(参照!C890="","",参照!C890)</f>
        <v>5.4200000000000006E-4</v>
      </c>
      <c r="AX890" s="52" t="str">
        <f>IF(参照!D890="","",参照!D890)</f>
        <v/>
      </c>
      <c r="AY890" s="52">
        <f>IF(参照!E890="","",参照!E890)</f>
        <v>5.4500000000000002E-4</v>
      </c>
      <c r="AZ890" s="52" t="str">
        <f>IF(参照!F890="","",参照!F890)</f>
        <v>(株)エコログ</v>
      </c>
      <c r="BA890" s="52" t="str">
        <f>IF(参照!G890="","",参照!G890)</f>
        <v>(株)エコログ_</v>
      </c>
      <c r="BB890" s="52">
        <f t="shared" si="44"/>
        <v>0.54500000000000004</v>
      </c>
      <c r="BD890" s="52" t="str">
        <f>IF(参照!L890="","",参照!L890)</f>
        <v/>
      </c>
    </row>
    <row r="891" spans="47:56">
      <c r="AU891" s="52" t="str">
        <f>IF(参照!A891="","",参照!A891)</f>
        <v>A0551</v>
      </c>
      <c r="AV891" s="52" t="str">
        <f>IF(参照!B891="","",参照!B891)</f>
        <v>飯田まちづくり電力(株)</v>
      </c>
      <c r="AW891" s="52">
        <f>IF(参照!C891="","",参照!C891)</f>
        <v>2.6600000000000001E-4</v>
      </c>
      <c r="AX891" s="52" t="str">
        <f>IF(参照!D891="","",参照!D891)</f>
        <v>メニューA</v>
      </c>
      <c r="AY891" s="52">
        <f>IF(参照!E891="","",参照!E891)</f>
        <v>3.4200000000000002E-4</v>
      </c>
      <c r="AZ891" s="52" t="str">
        <f>IF(参照!F891="","",参照!F891)</f>
        <v>飯田まちづくり電力(株)</v>
      </c>
      <c r="BA891" s="52" t="str">
        <f>IF(参照!G891="","",参照!G891)</f>
        <v>飯田まちづくり電力(株)_メニューA</v>
      </c>
      <c r="BB891" s="52">
        <f t="shared" si="44"/>
        <v>0.34200000000000003</v>
      </c>
      <c r="BD891" s="52" t="str">
        <f>IF(参照!L891="","",参照!L891)</f>
        <v/>
      </c>
    </row>
    <row r="892" spans="47:56">
      <c r="AU892" s="52" t="str">
        <f>IF(参照!A892="","",参照!A892)</f>
        <v/>
      </c>
      <c r="AV892" s="52" t="str">
        <f>IF(参照!B892="","",参照!B892)</f>
        <v/>
      </c>
      <c r="AW892" s="52" t="str">
        <f>IF(参照!C892="","",参照!C892)</f>
        <v/>
      </c>
      <c r="AX892" s="52" t="str">
        <f>IF(参照!D892="","",参照!D892)</f>
        <v>メニューB(残差)</v>
      </c>
      <c r="AY892" s="52">
        <f>IF(参照!E892="","",参照!E892)</f>
        <v>4.64E-4</v>
      </c>
      <c r="AZ892" s="52" t="str">
        <f>IF(参照!F892="","",参照!F892)</f>
        <v>飯田まちづくり電力(株)</v>
      </c>
      <c r="BA892" s="52" t="str">
        <f>IF(参照!G892="","",参照!G892)</f>
        <v>飯田まちづくり電力(株)_メニューB(残差)</v>
      </c>
      <c r="BB892" s="52">
        <f t="shared" si="44"/>
        <v>0.46400000000000002</v>
      </c>
      <c r="BD892" s="52" t="str">
        <f>IF(参照!L892="","",参照!L892)</f>
        <v/>
      </c>
    </row>
    <row r="893" spans="47:56">
      <c r="AU893" s="52" t="str">
        <f>IF(参照!A893="","",参照!A893)</f>
        <v/>
      </c>
      <c r="AV893" s="52" t="str">
        <f>IF(参照!B893="","",参照!B893)</f>
        <v/>
      </c>
      <c r="AW893" s="52" t="str">
        <f>IF(参照!C893="","",参照!C893)</f>
        <v/>
      </c>
      <c r="AX893" s="52" t="str">
        <f>IF(参照!D893="","",参照!D893)</f>
        <v>(参考値)事業者全体</v>
      </c>
      <c r="AY893" s="52">
        <f>IF(参照!E893="","",参照!E893)</f>
        <v>4.5600000000000003E-4</v>
      </c>
      <c r="AZ893" s="52" t="str">
        <f>IF(参照!F893="","",参照!F893)</f>
        <v>飯田まちづくり電力(株)</v>
      </c>
      <c r="BA893" s="52" t="str">
        <f>IF(参照!G893="","",参照!G893)</f>
        <v>飯田まちづくり電力(株)_(参考値)事業者全体</v>
      </c>
      <c r="BB893" s="52">
        <f t="shared" si="44"/>
        <v>0.45600000000000002</v>
      </c>
      <c r="BD893" s="52" t="str">
        <f>IF(参照!L893="","",参照!L893)</f>
        <v/>
      </c>
    </row>
    <row r="894" spans="47:56">
      <c r="AU894" s="52" t="str">
        <f>IF(参照!A894="","",参照!A894)</f>
        <v>A0552</v>
      </c>
      <c r="AV894" s="52" t="str">
        <f>IF(参照!B894="","",参照!B894)</f>
        <v>イワタニ長野(株)</v>
      </c>
      <c r="AW894" s="52">
        <f>IF(参照!C894="","",参照!C894)</f>
        <v>3.6400000000000001E-4</v>
      </c>
      <c r="AX894" s="52" t="str">
        <f>IF(参照!D894="","",参照!D894)</f>
        <v/>
      </c>
      <c r="AY894" s="52">
        <f>IF(参照!E894="","",参照!E894)</f>
        <v>3.0800000000000001E-4</v>
      </c>
      <c r="AZ894" s="52" t="str">
        <f>IF(参照!F894="","",参照!F894)</f>
        <v>イワタニ長野(株)</v>
      </c>
      <c r="BA894" s="52" t="str">
        <f>IF(参照!G894="","",参照!G894)</f>
        <v>イワタニ長野(株)_</v>
      </c>
      <c r="BB894" s="52">
        <f t="shared" si="44"/>
        <v>0.308</v>
      </c>
      <c r="BD894" s="52" t="str">
        <f>IF(参照!L894="","",参照!L894)</f>
        <v/>
      </c>
    </row>
    <row r="895" spans="47:56">
      <c r="AU895" s="52" t="str">
        <f>IF(参照!A895="","",参照!A895)</f>
        <v>A0553</v>
      </c>
      <c r="AV895" s="52" t="str">
        <f>IF(参照!B895="","",参照!B895)</f>
        <v>シェルジャパン(株)</v>
      </c>
      <c r="AW895" s="52" t="str">
        <f>IF(参照!C895="","",参照!C895)</f>
        <v>0.000453※</v>
      </c>
      <c r="AX895" s="52" t="str">
        <f>IF(参照!D895="","",参照!D895)</f>
        <v>メニューA</v>
      </c>
      <c r="AY895" s="52">
        <f>IF(参照!E895="","",参照!E895)</f>
        <v>2.5000000000000001E-4</v>
      </c>
      <c r="AZ895" s="52" t="str">
        <f>IF(参照!F895="","",参照!F895)</f>
        <v>シェルジャパン(株)</v>
      </c>
      <c r="BA895" s="52" t="str">
        <f>IF(参照!G895="","",参照!G895)</f>
        <v>シェルジャパン(株)_メニューA</v>
      </c>
      <c r="BB895" s="52">
        <f t="shared" si="44"/>
        <v>0.25</v>
      </c>
      <c r="BD895" s="52" t="str">
        <f>IF(参照!L895="","",参照!L895)</f>
        <v/>
      </c>
    </row>
    <row r="896" spans="47:56">
      <c r="AU896" s="52" t="str">
        <f>IF(参照!A896="","",参照!A896)</f>
        <v/>
      </c>
      <c r="AV896" s="52" t="str">
        <f>IF(参照!B896="","",参照!B896)</f>
        <v/>
      </c>
      <c r="AW896" s="52" t="str">
        <f>IF(参照!C896="","",参照!C896)</f>
        <v/>
      </c>
      <c r="AX896" s="52" t="str">
        <f>IF(参照!D896="","",参照!D896)</f>
        <v>メニューB</v>
      </c>
      <c r="AY896" s="52">
        <f>IF(参照!E896="","",参照!E896)</f>
        <v>3.1500000000000001E-4</v>
      </c>
      <c r="AZ896" s="52" t="str">
        <f>IF(参照!F896="","",参照!F896)</f>
        <v>シェルジャパン(株)</v>
      </c>
      <c r="BA896" s="52" t="str">
        <f>IF(参照!G896="","",参照!G896)</f>
        <v>シェルジャパン(株)_メニューB</v>
      </c>
      <c r="BB896" s="52">
        <f t="shared" si="44"/>
        <v>0.315</v>
      </c>
      <c r="BD896" s="52" t="str">
        <f>IF(参照!L896="","",参照!L896)</f>
        <v/>
      </c>
    </row>
    <row r="897" spans="47:56">
      <c r="AU897" s="52" t="str">
        <f>IF(参照!A897="","",参照!A897)</f>
        <v/>
      </c>
      <c r="AV897" s="52" t="str">
        <f>IF(参照!B897="","",参照!B897)</f>
        <v/>
      </c>
      <c r="AW897" s="52" t="str">
        <f>IF(参照!C897="","",参照!C897)</f>
        <v/>
      </c>
      <c r="AX897" s="52" t="str">
        <f>IF(参照!D897="","",参照!D897)</f>
        <v>メニューC(残差)</v>
      </c>
      <c r="AY897" s="52">
        <f>IF(参照!E897="","",参照!E897)</f>
        <v>7.8999999999999996E-5</v>
      </c>
      <c r="AZ897" s="52" t="str">
        <f>IF(参照!F897="","",参照!F897)</f>
        <v>シェルジャパン(株)</v>
      </c>
      <c r="BA897" s="52" t="str">
        <f>IF(参照!G897="","",参照!G897)</f>
        <v>シェルジャパン(株)_メニューC(残差)</v>
      </c>
      <c r="BB897" s="52">
        <f t="shared" si="44"/>
        <v>7.9000000000000001E-2</v>
      </c>
      <c r="BD897" s="52" t="str">
        <f>IF(参照!L897="","",参照!L897)</f>
        <v/>
      </c>
    </row>
    <row r="898" spans="47:56">
      <c r="AU898" s="52" t="str">
        <f>IF(参照!A898="","",参照!A898)</f>
        <v/>
      </c>
      <c r="AV898" s="52" t="str">
        <f>IF(参照!B898="","",参照!B898)</f>
        <v/>
      </c>
      <c r="AW898" s="52" t="str">
        <f>IF(参照!C898="","",参照!C898)</f>
        <v/>
      </c>
      <c r="AX898" s="52" t="str">
        <f>IF(参照!D898="","",参照!D898)</f>
        <v>(参考値)事業者全体</v>
      </c>
      <c r="AY898" s="52">
        <f>IF(参照!E898="","",参照!E898)</f>
        <v>6.3000000000000003E-4</v>
      </c>
      <c r="AZ898" s="52" t="str">
        <f>IF(参照!F898="","",参照!F898)</f>
        <v>シェルジャパン(株)</v>
      </c>
      <c r="BA898" s="52" t="str">
        <f>IF(参照!G898="","",参照!G898)</f>
        <v>シェルジャパン(株)_(参考値)事業者全体</v>
      </c>
      <c r="BB898" s="52">
        <f t="shared" si="44"/>
        <v>0.63</v>
      </c>
      <c r="BD898" s="52" t="str">
        <f>IF(参照!L898="","",参照!L898)</f>
        <v/>
      </c>
    </row>
    <row r="899" spans="47:56">
      <c r="AU899" s="52" t="str">
        <f>IF(参照!A899="","",参照!A899)</f>
        <v>A0554</v>
      </c>
      <c r="AV899" s="52" t="str">
        <f>IF(参照!B899="","",参照!B899)</f>
        <v>(株)クボタ</v>
      </c>
      <c r="AW899" s="52">
        <f>IF(参照!C899="","",参照!C899)</f>
        <v>3.9899999999999999E-4</v>
      </c>
      <c r="AX899" s="52" t="str">
        <f>IF(参照!D899="","",参照!D899)</f>
        <v/>
      </c>
      <c r="AY899" s="52">
        <f>IF(参照!E899="","",参照!E899)</f>
        <v>3.4299999999999999E-4</v>
      </c>
      <c r="AZ899" s="52" t="str">
        <f>IF(参照!F899="","",参照!F899)</f>
        <v>(株)クボタ</v>
      </c>
      <c r="BA899" s="52" t="str">
        <f>IF(参照!G899="","",参照!G899)</f>
        <v>(株)クボタ_</v>
      </c>
      <c r="BB899" s="52">
        <f t="shared" si="44"/>
        <v>0.34299999999999997</v>
      </c>
      <c r="BD899" s="52" t="str">
        <f>IF(参照!L899="","",参照!L899)</f>
        <v/>
      </c>
    </row>
    <row r="900" spans="47:56">
      <c r="AU900" s="52" t="str">
        <f>IF(参照!A900="","",参照!A900)</f>
        <v>A0555</v>
      </c>
      <c r="AV900" s="52" t="str">
        <f>IF(参照!B900="","",参照!B900)</f>
        <v>石油資源開発(株)</v>
      </c>
      <c r="AW900" s="52" t="str">
        <f>IF(参照!C900="","",参照!C900)</f>
        <v>0.000453※</v>
      </c>
      <c r="AX900" s="52" t="str">
        <f>IF(参照!D900="","",参照!D900)</f>
        <v/>
      </c>
      <c r="AY900" s="52">
        <f>IF(参照!E900="","",参照!E900)</f>
        <v>4.5300000000000001E-4</v>
      </c>
      <c r="AZ900" s="52" t="str">
        <f>IF(参照!F900="","",参照!F900)</f>
        <v>石油資源開発(株)</v>
      </c>
      <c r="BA900" s="52" t="str">
        <f>IF(参照!G900="","",参照!G900)</f>
        <v>石油資源開発(株)_</v>
      </c>
      <c r="BB900" s="52">
        <f t="shared" si="44"/>
        <v>0.45300000000000001</v>
      </c>
      <c r="BD900" s="52" t="str">
        <f>IF(参照!L900="","",参照!L900)</f>
        <v/>
      </c>
    </row>
    <row r="901" spans="47:56">
      <c r="AU901" s="52" t="str">
        <f>IF(参照!A901="","",参照!A901)</f>
        <v>A0556</v>
      </c>
      <c r="AV901" s="52" t="str">
        <f>IF(参照!B901="","",参照!B901)</f>
        <v>越後天然ガス(株)</v>
      </c>
      <c r="AW901" s="52">
        <f>IF(参照!C901="","",参照!C901)</f>
        <v>5.22E-4</v>
      </c>
      <c r="AX901" s="52" t="str">
        <f>IF(参照!D901="","",参照!D901)</f>
        <v>メニューA</v>
      </c>
      <c r="AY901" s="52">
        <f>IF(参照!E901="","",参照!E901)</f>
        <v>0</v>
      </c>
      <c r="AZ901" s="52" t="str">
        <f>IF(参照!F901="","",参照!F901)</f>
        <v>越後天然ガス(株)</v>
      </c>
      <c r="BA901" s="52" t="str">
        <f>IF(参照!G901="","",参照!G901)</f>
        <v>越後天然ガス(株)_メニューA</v>
      </c>
      <c r="BB901" s="52">
        <f t="shared" ref="BB901:BB964" si="45">AY901*1000</f>
        <v>0</v>
      </c>
      <c r="BD901" s="52" t="str">
        <f>IF(参照!L901="","",参照!L901)</f>
        <v/>
      </c>
    </row>
    <row r="902" spans="47:56">
      <c r="AU902" s="52" t="str">
        <f>IF(参照!A902="","",参照!A902)</f>
        <v/>
      </c>
      <c r="AV902" s="52" t="str">
        <f>IF(参照!B902="","",参照!B902)</f>
        <v/>
      </c>
      <c r="AW902" s="52" t="str">
        <f>IF(参照!C902="","",参照!C902)</f>
        <v/>
      </c>
      <c r="AX902" s="52" t="str">
        <f>IF(参照!D902="","",参照!D902)</f>
        <v>メニューB(残差)</v>
      </c>
      <c r="AY902" s="52">
        <f>IF(参照!E902="","",参照!E902)</f>
        <v>5.9899999999999992E-4</v>
      </c>
      <c r="AZ902" s="52" t="str">
        <f>IF(参照!F902="","",参照!F902)</f>
        <v>越後天然ガス(株)</v>
      </c>
      <c r="BA902" s="52" t="str">
        <f>IF(参照!G902="","",参照!G902)</f>
        <v>越後天然ガス(株)_メニューB(残差)</v>
      </c>
      <c r="BB902" s="52">
        <f t="shared" si="45"/>
        <v>0.59899999999999998</v>
      </c>
      <c r="BD902" s="52" t="str">
        <f>IF(参照!L902="","",参照!L902)</f>
        <v/>
      </c>
    </row>
    <row r="903" spans="47:56">
      <c r="AU903" s="52" t="str">
        <f>IF(参照!A903="","",参照!A903)</f>
        <v/>
      </c>
      <c r="AV903" s="52" t="str">
        <f>IF(参照!B903="","",参照!B903)</f>
        <v/>
      </c>
      <c r="AW903" s="52" t="str">
        <f>IF(参照!C903="","",参照!C903)</f>
        <v/>
      </c>
      <c r="AX903" s="52" t="str">
        <f>IF(参照!D903="","",参照!D903)</f>
        <v>(参考値)事業者全体</v>
      </c>
      <c r="AY903" s="52">
        <f>IF(参照!E903="","",参照!E903)</f>
        <v>2.9299999999999997E-4</v>
      </c>
      <c r="AZ903" s="52" t="str">
        <f>IF(参照!F903="","",参照!F903)</f>
        <v>越後天然ガス(株)</v>
      </c>
      <c r="BA903" s="52" t="str">
        <f>IF(参照!G903="","",参照!G903)</f>
        <v>越後天然ガス(株)_(参考値)事業者全体</v>
      </c>
      <c r="BB903" s="52">
        <f t="shared" si="45"/>
        <v>0.29299999999999998</v>
      </c>
      <c r="BD903" s="52" t="str">
        <f>IF(参照!L903="","",参照!L903)</f>
        <v/>
      </c>
    </row>
    <row r="904" spans="47:56">
      <c r="AU904" s="52" t="str">
        <f>IF(参照!A904="","",参照!A904)</f>
        <v>A0557</v>
      </c>
      <c r="AV904" s="52" t="str">
        <f>IF(参照!B904="","",参照!B904)</f>
        <v>(株)大仙こまちパワー</v>
      </c>
      <c r="AW904" s="52">
        <f>IF(参照!C904="","",参照!C904)</f>
        <v>1.4E-5</v>
      </c>
      <c r="AX904" s="52" t="str">
        <f>IF(参照!D904="","",参照!D904)</f>
        <v/>
      </c>
      <c r="AY904" s="52">
        <f>IF(参照!E904="","",参照!E904)</f>
        <v>4.2299999999999998E-4</v>
      </c>
      <c r="AZ904" s="52" t="str">
        <f>IF(参照!F904="","",参照!F904)</f>
        <v>(株)大仙こまちパワー</v>
      </c>
      <c r="BA904" s="52" t="str">
        <f>IF(参照!G904="","",参照!G904)</f>
        <v>(株)大仙こまちパワー_</v>
      </c>
      <c r="BB904" s="52">
        <f t="shared" si="45"/>
        <v>0.42299999999999999</v>
      </c>
      <c r="BD904" s="52" t="str">
        <f>IF(参照!L904="","",参照!L904)</f>
        <v/>
      </c>
    </row>
    <row r="905" spans="47:56">
      <c r="AU905" s="52" t="str">
        <f>IF(参照!A905="","",参照!A905)</f>
        <v>A0558</v>
      </c>
      <c r="AV905" s="52" t="str">
        <f>IF(参照!B905="","",参照!B905)</f>
        <v>坂戸ガス(株)</v>
      </c>
      <c r="AW905" s="52">
        <f>IF(参照!C905="","",参照!C905)</f>
        <v>4.0700000000000003E-4</v>
      </c>
      <c r="AX905" s="52" t="str">
        <f>IF(参照!D905="","",参照!D905)</f>
        <v/>
      </c>
      <c r="AY905" s="52">
        <f>IF(参照!E905="","",参照!E905)</f>
        <v>3.5100000000000002E-4</v>
      </c>
      <c r="AZ905" s="52" t="str">
        <f>IF(参照!F905="","",参照!F905)</f>
        <v>坂戸ガス(株)</v>
      </c>
      <c r="BA905" s="52" t="str">
        <f>IF(参照!G905="","",参照!G905)</f>
        <v>坂戸ガス(株)_</v>
      </c>
      <c r="BB905" s="52">
        <f t="shared" si="45"/>
        <v>0.35100000000000003</v>
      </c>
      <c r="BD905" s="52" t="str">
        <f>IF(参照!L905="","",参照!L905)</f>
        <v/>
      </c>
    </row>
    <row r="906" spans="47:56">
      <c r="AU906" s="52" t="str">
        <f>IF(参照!A906="","",参照!A906)</f>
        <v>A0559</v>
      </c>
      <c r="AV906" s="52" t="str">
        <f>IF(参照!B906="","",参照!B906)</f>
        <v>(株)デベロップ</v>
      </c>
      <c r="AW906" s="52">
        <f>IF(参照!C906="","",参照!C906)</f>
        <v>4.0000000000000002E-4</v>
      </c>
      <c r="AX906" s="52" t="str">
        <f>IF(参照!D906="","",参照!D906)</f>
        <v/>
      </c>
      <c r="AY906" s="52">
        <f>IF(参照!E906="","",参照!E906)</f>
        <v>3.4400000000000001E-4</v>
      </c>
      <c r="AZ906" s="52" t="str">
        <f>IF(参照!F906="","",参照!F906)</f>
        <v>(株)デベロップ</v>
      </c>
      <c r="BA906" s="52" t="str">
        <f>IF(参照!G906="","",参照!G906)</f>
        <v>(株)デベロップ_</v>
      </c>
      <c r="BB906" s="52">
        <f t="shared" si="45"/>
        <v>0.34400000000000003</v>
      </c>
      <c r="BD906" s="52" t="str">
        <f>IF(参照!L906="","",参照!L906)</f>
        <v/>
      </c>
    </row>
    <row r="907" spans="47:56">
      <c r="AU907" s="52" t="str">
        <f>IF(参照!A907="","",参照!A907)</f>
        <v>A0560</v>
      </c>
      <c r="AV907" s="52" t="str">
        <f>IF(参照!B907="","",参照!B907)</f>
        <v>(株)テレ・マーカー</v>
      </c>
      <c r="AW907" s="52">
        <f>IF(参照!C907="","",参照!C907)</f>
        <v>6.29E-4</v>
      </c>
      <c r="AX907" s="52" t="str">
        <f>IF(参照!D907="","",参照!D907)</f>
        <v/>
      </c>
      <c r="AY907" s="52">
        <f>IF(参照!E907="","",参照!E907)</f>
        <v>5.8600000000000004E-4</v>
      </c>
      <c r="AZ907" s="52" t="str">
        <f>IF(参照!F907="","",参照!F907)</f>
        <v>(株)テレ・マーカー</v>
      </c>
      <c r="BA907" s="52" t="str">
        <f>IF(参照!G907="","",参照!G907)</f>
        <v>(株)テレ・マーカー_</v>
      </c>
      <c r="BB907" s="52">
        <f t="shared" si="45"/>
        <v>0.58600000000000008</v>
      </c>
      <c r="BD907" s="52" t="str">
        <f>IF(参照!L907="","",参照!L907)</f>
        <v/>
      </c>
    </row>
    <row r="908" spans="47:56">
      <c r="AU908" s="52" t="str">
        <f>IF(参照!A908="","",参照!A908)</f>
        <v>A0562</v>
      </c>
      <c r="AV908" s="52" t="str">
        <f>IF(参照!B908="","",参照!B908)</f>
        <v>ＭＧＣエネルギー(株)</v>
      </c>
      <c r="AW908" s="52">
        <f>IF(参照!C908="","",参照!C908)</f>
        <v>3.8499999999999998E-4</v>
      </c>
      <c r="AX908" s="52" t="str">
        <f>IF(参照!D908="","",参照!D908)</f>
        <v/>
      </c>
      <c r="AY908" s="52">
        <f>IF(参照!E908="","",参照!E908)</f>
        <v>3.4200000000000002E-4</v>
      </c>
      <c r="AZ908" s="52" t="str">
        <f>IF(参照!F908="","",参照!F908)</f>
        <v>ＭＧＣエネルギー(株)</v>
      </c>
      <c r="BA908" s="52" t="str">
        <f>IF(参照!G908="","",参照!G908)</f>
        <v>ＭＧＣエネルギー(株)_</v>
      </c>
      <c r="BB908" s="52">
        <f t="shared" si="45"/>
        <v>0.34200000000000003</v>
      </c>
      <c r="BD908" s="52" t="str">
        <f>IF(参照!L908="","",参照!L908)</f>
        <v/>
      </c>
    </row>
    <row r="909" spans="47:56">
      <c r="AU909" s="52" t="str">
        <f>IF(参照!A909="","",参照!A909)</f>
        <v>A0565</v>
      </c>
      <c r="AV909" s="52" t="str">
        <f>IF(参照!B909="","",参照!B909)</f>
        <v>福島フェニックス電力(株)</v>
      </c>
      <c r="AW909" s="52" t="str">
        <f>IF(参照!C909="","",参照!C909)</f>
        <v>0.000453※</v>
      </c>
      <c r="AX909" s="52" t="str">
        <f>IF(参照!D909="","",参照!D909)</f>
        <v/>
      </c>
      <c r="AY909" s="52">
        <f>IF(参照!E909="","",参照!E909)</f>
        <v>5.0199999999999995E-4</v>
      </c>
      <c r="AZ909" s="52" t="str">
        <f>IF(参照!F909="","",参照!F909)</f>
        <v>福島フェニックス電力(株)</v>
      </c>
      <c r="BA909" s="52" t="str">
        <f>IF(参照!G909="","",参照!G909)</f>
        <v>福島フェニックス電力(株)_</v>
      </c>
      <c r="BB909" s="52">
        <f t="shared" si="45"/>
        <v>0.502</v>
      </c>
      <c r="BD909" s="52" t="str">
        <f>IF(参照!L909="","",参照!L909)</f>
        <v/>
      </c>
    </row>
    <row r="910" spans="47:56">
      <c r="AU910" s="52" t="str">
        <f>IF(参照!A910="","",参照!A910)</f>
        <v>A0566</v>
      </c>
      <c r="AV910" s="52" t="str">
        <f>IF(参照!B910="","",参照!B910)</f>
        <v>あんしん電力合同会社</v>
      </c>
      <c r="AW910" s="52">
        <f>IF(参照!C910="","",参照!C910)</f>
        <v>4.4700000000000002E-4</v>
      </c>
      <c r="AX910" s="52" t="str">
        <f>IF(参照!D910="","",参照!D910)</f>
        <v/>
      </c>
      <c r="AY910" s="52">
        <f>IF(参照!E910="","",参照!E910)</f>
        <v>4.5899999999999999E-4</v>
      </c>
      <c r="AZ910" s="52" t="str">
        <f>IF(参照!F910="","",参照!F910)</f>
        <v>あんしん電力合同会社</v>
      </c>
      <c r="BA910" s="52" t="str">
        <f>IF(参照!G910="","",参照!G910)</f>
        <v>あんしん電力合同会社_</v>
      </c>
      <c r="BB910" s="52">
        <f t="shared" si="45"/>
        <v>0.45899999999999996</v>
      </c>
      <c r="BD910" s="52" t="str">
        <f>IF(参照!L910="","",参照!L910)</f>
        <v/>
      </c>
    </row>
    <row r="911" spans="47:56">
      <c r="AU911" s="52" t="str">
        <f>IF(参照!A911="","",参照!A911)</f>
        <v>A0567</v>
      </c>
      <c r="AV911" s="52" t="str">
        <f>IF(参照!B911="","",参照!B911)</f>
        <v>(株)美作国電力</v>
      </c>
      <c r="AW911" s="52">
        <f>IF(参照!C911="","",参照!C911)</f>
        <v>5.1000000000000004E-4</v>
      </c>
      <c r="AX911" s="52" t="str">
        <f>IF(参照!D911="","",参照!D911)</f>
        <v/>
      </c>
      <c r="AY911" s="52">
        <f>IF(参照!E911="","",参照!E911)</f>
        <v>4.5399999999999998E-4</v>
      </c>
      <c r="AZ911" s="52" t="str">
        <f>IF(参照!F911="","",参照!F911)</f>
        <v>(株)美作国電力</v>
      </c>
      <c r="BA911" s="52" t="str">
        <f>IF(参照!G911="","",参照!G911)</f>
        <v>(株)美作国電力_</v>
      </c>
      <c r="BB911" s="52">
        <f t="shared" si="45"/>
        <v>0.45399999999999996</v>
      </c>
      <c r="BD911" s="52" t="str">
        <f>IF(参照!L911="","",参照!L911)</f>
        <v/>
      </c>
    </row>
    <row r="912" spans="47:56">
      <c r="AU912" s="52" t="str">
        <f>IF(参照!A912="","",参照!A912)</f>
        <v>A0568</v>
      </c>
      <c r="AV912" s="52" t="str">
        <f>IF(参照!B912="","",参照!B912)</f>
        <v>エア・ウォーター(株)</v>
      </c>
      <c r="AW912" s="52">
        <f>IF(参照!C912="","",参照!C912)</f>
        <v>4.64E-4</v>
      </c>
      <c r="AX912" s="52" t="str">
        <f>IF(参照!D912="","",参照!D912)</f>
        <v/>
      </c>
      <c r="AY912" s="52">
        <f>IF(参照!E912="","",参照!E912)</f>
        <v>4.08E-4</v>
      </c>
      <c r="AZ912" s="52" t="str">
        <f>IF(参照!F912="","",参照!F912)</f>
        <v>エア・ウォーター(株)</v>
      </c>
      <c r="BA912" s="52" t="str">
        <f>IF(参照!G912="","",参照!G912)</f>
        <v>エア・ウォーター(株)_</v>
      </c>
      <c r="BB912" s="52">
        <f t="shared" si="45"/>
        <v>0.40799999999999997</v>
      </c>
      <c r="BD912" s="52" t="str">
        <f>IF(参照!L912="","",参照!L912)</f>
        <v/>
      </c>
    </row>
    <row r="913" spans="47:56">
      <c r="AU913" s="52" t="str">
        <f>IF(参照!A913="","",参照!A913)</f>
        <v>A0570</v>
      </c>
      <c r="AV913" s="52" t="str">
        <f>IF(参照!B913="","",参照!B913)</f>
        <v>八幡商事(株)</v>
      </c>
      <c r="AW913" s="52">
        <f>IF(参照!C913="","",参照!C913)</f>
        <v>3.6400000000000001E-4</v>
      </c>
      <c r="AX913" s="52" t="str">
        <f>IF(参照!D913="","",参照!D913)</f>
        <v/>
      </c>
      <c r="AY913" s="52">
        <f>IF(参照!E913="","",参照!E913)</f>
        <v>3.0800000000000001E-4</v>
      </c>
      <c r="AZ913" s="52" t="str">
        <f>IF(参照!F913="","",参照!F913)</f>
        <v>八幡商事(株)</v>
      </c>
      <c r="BA913" s="52" t="str">
        <f>IF(参照!G913="","",参照!G913)</f>
        <v>八幡商事(株)_</v>
      </c>
      <c r="BB913" s="52">
        <f t="shared" si="45"/>
        <v>0.308</v>
      </c>
      <c r="BD913" s="52" t="str">
        <f>IF(参照!L913="","",参照!L913)</f>
        <v/>
      </c>
    </row>
    <row r="914" spans="47:56">
      <c r="AU914" s="52" t="str">
        <f>IF(参照!A914="","",参照!A914)</f>
        <v>A0571</v>
      </c>
      <c r="AV914" s="52" t="str">
        <f>IF(参照!B914="","",参照!B914)</f>
        <v>おいでんエネルギー(株)</v>
      </c>
      <c r="AW914" s="52">
        <f>IF(参照!C914="","",参照!C914)</f>
        <v>4.6999999999999999E-4</v>
      </c>
      <c r="AX914" s="52" t="str">
        <f>IF(参照!D914="","",参照!D914)</f>
        <v>メニューA</v>
      </c>
      <c r="AY914" s="52">
        <f>IF(参照!E914="","",参照!E914)</f>
        <v>0</v>
      </c>
      <c r="AZ914" s="52" t="str">
        <f>IF(参照!F914="","",参照!F914)</f>
        <v>おいでんエネルギー(株)</v>
      </c>
      <c r="BA914" s="52" t="str">
        <f>IF(参照!G914="","",参照!G914)</f>
        <v>おいでんエネルギー(株)_メニューA</v>
      </c>
      <c r="BB914" s="52">
        <f t="shared" si="45"/>
        <v>0</v>
      </c>
      <c r="BD914" s="52" t="str">
        <f>IF(参照!L914="","",参照!L914)</f>
        <v/>
      </c>
    </row>
    <row r="915" spans="47:56">
      <c r="AU915" s="52" t="str">
        <f>IF(参照!A915="","",参照!A915)</f>
        <v/>
      </c>
      <c r="AV915" s="52" t="str">
        <f>IF(参照!B915="","",参照!B915)</f>
        <v/>
      </c>
      <c r="AW915" s="52" t="str">
        <f>IF(参照!C915="","",参照!C915)</f>
        <v/>
      </c>
      <c r="AX915" s="52" t="str">
        <f>IF(参照!D915="","",参照!D915)</f>
        <v>メニューB</v>
      </c>
      <c r="AY915" s="52">
        <f>IF(参照!E915="","",参照!E915)</f>
        <v>0</v>
      </c>
      <c r="AZ915" s="52" t="str">
        <f>IF(参照!F915="","",参照!F915)</f>
        <v>おいでんエネルギー(株)</v>
      </c>
      <c r="BA915" s="52" t="str">
        <f>IF(参照!G915="","",参照!G915)</f>
        <v>おいでんエネルギー(株)_メニューB</v>
      </c>
      <c r="BB915" s="52">
        <f t="shared" si="45"/>
        <v>0</v>
      </c>
      <c r="BD915" s="52" t="str">
        <f>IF(参照!L915="","",参照!L915)</f>
        <v/>
      </c>
    </row>
    <row r="916" spans="47:56">
      <c r="AU916" s="52" t="str">
        <f>IF(参照!A916="","",参照!A916)</f>
        <v/>
      </c>
      <c r="AV916" s="52" t="str">
        <f>IF(参照!B916="","",参照!B916)</f>
        <v/>
      </c>
      <c r="AW916" s="52" t="str">
        <f>IF(参照!C916="","",参照!C916)</f>
        <v/>
      </c>
      <c r="AX916" s="52" t="str">
        <f>IF(参照!D916="","",参照!D916)</f>
        <v>メニューC(残差)</v>
      </c>
      <c r="AY916" s="52">
        <f>IF(参照!E916="","",参照!E916)</f>
        <v>2.3000000000000001E-4</v>
      </c>
      <c r="AZ916" s="52" t="str">
        <f>IF(参照!F916="","",参照!F916)</f>
        <v>おいでんエネルギー(株)</v>
      </c>
      <c r="BA916" s="52" t="str">
        <f>IF(参照!G916="","",参照!G916)</f>
        <v>おいでんエネルギー(株)_メニューC(残差)</v>
      </c>
      <c r="BB916" s="52">
        <f t="shared" si="45"/>
        <v>0.23</v>
      </c>
      <c r="BD916" s="52" t="str">
        <f>IF(参照!L916="","",参照!L916)</f>
        <v/>
      </c>
    </row>
    <row r="917" spans="47:56">
      <c r="AU917" s="52" t="str">
        <f>IF(参照!A917="","",参照!A917)</f>
        <v/>
      </c>
      <c r="AV917" s="52" t="str">
        <f>IF(参照!B917="","",参照!B917)</f>
        <v/>
      </c>
      <c r="AW917" s="52" t="str">
        <f>IF(参照!C917="","",参照!C917)</f>
        <v/>
      </c>
      <c r="AX917" s="52" t="str">
        <f>IF(参照!D917="","",参照!D917)</f>
        <v>(参考値)事業者全体</v>
      </c>
      <c r="AY917" s="52">
        <f>IF(参照!E917="","",参照!E917)</f>
        <v>5.4199999999999995E-4</v>
      </c>
      <c r="AZ917" s="52" t="str">
        <f>IF(参照!F917="","",参照!F917)</f>
        <v>おいでんエネルギー(株)</v>
      </c>
      <c r="BA917" s="52" t="str">
        <f>IF(参照!G917="","",参照!G917)</f>
        <v>おいでんエネルギー(株)_(参考値)事業者全体</v>
      </c>
      <c r="BB917" s="52">
        <f t="shared" si="45"/>
        <v>0.54199999999999993</v>
      </c>
      <c r="BD917" s="52" t="str">
        <f>IF(参照!L917="","",参照!L917)</f>
        <v/>
      </c>
    </row>
    <row r="918" spans="47:56">
      <c r="AU918" s="52" t="str">
        <f>IF(参照!A918="","",参照!A918)</f>
        <v>A0572</v>
      </c>
      <c r="AV918" s="52" t="str">
        <f>IF(参照!B918="","",参照!B918)</f>
        <v>(株)イシオ</v>
      </c>
      <c r="AW918" s="52">
        <f>IF(参照!C918="","",参照!C918)</f>
        <v>5.0900000000000001E-4</v>
      </c>
      <c r="AX918" s="52" t="str">
        <f>IF(参照!D918="","",参照!D918)</f>
        <v/>
      </c>
      <c r="AY918" s="52">
        <f>IF(参照!E918="","",参照!E918)</f>
        <v>5.7200000000000003E-4</v>
      </c>
      <c r="AZ918" s="52" t="str">
        <f>IF(参照!F918="","",参照!F918)</f>
        <v>(株)イシオ</v>
      </c>
      <c r="BA918" s="52" t="str">
        <f>IF(参照!G918="","",参照!G918)</f>
        <v>(株)イシオ_</v>
      </c>
      <c r="BB918" s="52">
        <f t="shared" si="45"/>
        <v>0.57200000000000006</v>
      </c>
      <c r="BD918" s="52" t="str">
        <f>IF(参照!L918="","",参照!L918)</f>
        <v/>
      </c>
    </row>
    <row r="919" spans="47:56">
      <c r="AU919" s="52" t="str">
        <f>IF(参照!A919="","",参照!A919)</f>
        <v>A0573</v>
      </c>
      <c r="AV919" s="52" t="str">
        <f>IF(参照!B919="","",参照!B919)</f>
        <v>北陸電力ビズ・エナジーソリューション(株)</v>
      </c>
      <c r="AW919" s="52">
        <f>IF(参照!C919="","",参照!C919)</f>
        <v>7.7000000000000007E-4</v>
      </c>
      <c r="AX919" s="52" t="str">
        <f>IF(参照!D919="","",参照!D919)</f>
        <v/>
      </c>
      <c r="AY919" s="52">
        <f>IF(参照!E919="","",参照!E919)</f>
        <v>2.4800000000000001E-4</v>
      </c>
      <c r="AZ919" s="52" t="str">
        <f>IF(参照!F919="","",参照!F919)</f>
        <v>北陸電力ビズ・エナジーソリューション(株)</v>
      </c>
      <c r="BA919" s="52" t="str">
        <f>IF(参照!G919="","",参照!G919)</f>
        <v>北陸電力ビズ・エナジーソリューション(株)_</v>
      </c>
      <c r="BB919" s="52">
        <f t="shared" si="45"/>
        <v>0.248</v>
      </c>
      <c r="BD919" s="52" t="str">
        <f>IF(参照!L919="","",参照!L919)</f>
        <v/>
      </c>
    </row>
    <row r="920" spans="47:56">
      <c r="AU920" s="52" t="str">
        <f>IF(参照!A920="","",参照!A920)</f>
        <v>A0575</v>
      </c>
      <c r="AV920" s="52" t="str">
        <f>IF(参照!B920="","",参照!B920)</f>
        <v>加賀市総合サービス(株)</v>
      </c>
      <c r="AW920" s="52">
        <f>IF(参照!C920="","",参照!C920)</f>
        <v>4.9600000000000002E-4</v>
      </c>
      <c r="AX920" s="52" t="str">
        <f>IF(参照!D920="","",参照!D920)</f>
        <v/>
      </c>
      <c r="AY920" s="52">
        <f>IF(参照!E920="","",参照!E920)</f>
        <v>4.9299999999999995E-4</v>
      </c>
      <c r="AZ920" s="52" t="str">
        <f>IF(参照!F920="","",参照!F920)</f>
        <v>加賀市総合サービス(株)</v>
      </c>
      <c r="BA920" s="52" t="str">
        <f>IF(参照!G920="","",参照!G920)</f>
        <v>加賀市総合サービス(株)_</v>
      </c>
      <c r="BB920" s="52">
        <f t="shared" si="45"/>
        <v>0.49299999999999994</v>
      </c>
      <c r="BD920" s="52" t="str">
        <f>IF(参照!L920="","",参照!L920)</f>
        <v/>
      </c>
    </row>
    <row r="921" spans="47:56">
      <c r="AU921" s="52" t="str">
        <f>IF(参照!A921="","",参照!A921)</f>
        <v>A0577</v>
      </c>
      <c r="AV921" s="52" t="str">
        <f>IF(参照!B921="","",参照!B921)</f>
        <v>丸紅伊那みらいでんき(株)</v>
      </c>
      <c r="AW921" s="52">
        <f>IF(参照!C921="","",参照!C921)</f>
        <v>1.8000000000000001E-4</v>
      </c>
      <c r="AX921" s="52" t="str">
        <f>IF(参照!D921="","",参照!D921)</f>
        <v>メニューA</v>
      </c>
      <c r="AY921" s="52">
        <f>IF(参照!E921="","",参照!E921)</f>
        <v>0</v>
      </c>
      <c r="AZ921" s="52" t="str">
        <f>IF(参照!F921="","",参照!F921)</f>
        <v>丸紅伊那みらいでんき(株)</v>
      </c>
      <c r="BA921" s="52" t="str">
        <f>IF(参照!G921="","",参照!G921)</f>
        <v>丸紅伊那みらいでんき(株)_メニューA</v>
      </c>
      <c r="BB921" s="52">
        <f t="shared" si="45"/>
        <v>0</v>
      </c>
      <c r="BD921" s="52" t="str">
        <f>IF(参照!L921="","",参照!L921)</f>
        <v/>
      </c>
    </row>
    <row r="922" spans="47:56">
      <c r="AU922" s="52" t="str">
        <f>IF(参照!A922="","",参照!A922)</f>
        <v/>
      </c>
      <c r="AV922" s="52" t="str">
        <f>IF(参照!B922="","",参照!B922)</f>
        <v/>
      </c>
      <c r="AW922" s="52" t="str">
        <f>IF(参照!C922="","",参照!C922)</f>
        <v/>
      </c>
      <c r="AX922" s="52" t="str">
        <f>IF(参照!D922="","",参照!D922)</f>
        <v>メニューB(残差)</v>
      </c>
      <c r="AY922" s="52">
        <f>IF(参照!E922="","",参照!E922)</f>
        <v>2.9799999999999998E-4</v>
      </c>
      <c r="AZ922" s="52" t="str">
        <f>IF(参照!F922="","",参照!F922)</f>
        <v>丸紅伊那みらいでんき(株)</v>
      </c>
      <c r="BA922" s="52" t="str">
        <f>IF(参照!G922="","",参照!G922)</f>
        <v>丸紅伊那みらいでんき(株)_メニューB(残差)</v>
      </c>
      <c r="BB922" s="52">
        <f t="shared" si="45"/>
        <v>0.29799999999999999</v>
      </c>
      <c r="BD922" s="52" t="str">
        <f>IF(参照!L922="","",参照!L922)</f>
        <v/>
      </c>
    </row>
    <row r="923" spans="47:56">
      <c r="AU923" s="52" t="str">
        <f>IF(参照!A923="","",参照!A923)</f>
        <v/>
      </c>
      <c r="AV923" s="52" t="str">
        <f>IF(参照!B923="","",参照!B923)</f>
        <v/>
      </c>
      <c r="AW923" s="52" t="str">
        <f>IF(参照!C923="","",参照!C923)</f>
        <v/>
      </c>
      <c r="AX923" s="52" t="str">
        <f>IF(参照!D923="","",参照!D923)</f>
        <v>(参考値)事業者全体</v>
      </c>
      <c r="AY923" s="52">
        <f>IF(参照!E923="","",参照!E923)</f>
        <v>2.9E-4</v>
      </c>
      <c r="AZ923" s="52" t="str">
        <f>IF(参照!F923="","",参照!F923)</f>
        <v>丸紅伊那みらいでんき(株)</v>
      </c>
      <c r="BA923" s="52" t="str">
        <f>IF(参照!G923="","",参照!G923)</f>
        <v>丸紅伊那みらいでんき(株)_(参考値)事業者全体</v>
      </c>
      <c r="BB923" s="52">
        <f t="shared" si="45"/>
        <v>0.28999999999999998</v>
      </c>
      <c r="BD923" s="52" t="str">
        <f>IF(参照!L923="","",参照!L923)</f>
        <v/>
      </c>
    </row>
    <row r="924" spans="47:56">
      <c r="AU924" s="52" t="str">
        <f>IF(参照!A924="","",参照!A924)</f>
        <v>A0578</v>
      </c>
      <c r="AV924" s="52" t="str">
        <f>IF(参照!B924="","",参照!B924)</f>
        <v>富士山エナジー(株)</v>
      </c>
      <c r="AW924" s="52">
        <f>IF(参照!C924="","",参照!C924)</f>
        <v>4.7899999999999999E-4</v>
      </c>
      <c r="AX924" s="52" t="str">
        <f>IF(参照!D924="","",参照!D924)</f>
        <v/>
      </c>
      <c r="AY924" s="52">
        <f>IF(参照!E924="","",参照!E924)</f>
        <v>5.1400000000000003E-4</v>
      </c>
      <c r="AZ924" s="52" t="str">
        <f>IF(参照!F924="","",参照!F924)</f>
        <v>富士山エナジー(株)</v>
      </c>
      <c r="BA924" s="52" t="str">
        <f>IF(参照!G924="","",参照!G924)</f>
        <v>富士山エナジー(株)_</v>
      </c>
      <c r="BB924" s="52">
        <f t="shared" si="45"/>
        <v>0.51400000000000001</v>
      </c>
      <c r="BD924" s="52" t="str">
        <f>IF(参照!L924="","",参照!L924)</f>
        <v/>
      </c>
    </row>
    <row r="925" spans="47:56">
      <c r="AU925" s="52" t="str">
        <f>IF(参照!A925="","",参照!A925)</f>
        <v>A0580</v>
      </c>
      <c r="AV925" s="52" t="str">
        <f>IF(参照!B925="","",参照!B925)</f>
        <v>(株)エナネス</v>
      </c>
      <c r="AW925" s="52">
        <f>IF(参照!C925="","",参照!C925)</f>
        <v>4.6799999999999999E-4</v>
      </c>
      <c r="AX925" s="52" t="str">
        <f>IF(参照!D925="","",参照!D925)</f>
        <v/>
      </c>
      <c r="AY925" s="52">
        <f>IF(参照!E925="","",参照!E925)</f>
        <v>4.4099999999999999E-4</v>
      </c>
      <c r="AZ925" s="52" t="str">
        <f>IF(参照!F925="","",参照!F925)</f>
        <v>(株)エナネス</v>
      </c>
      <c r="BA925" s="52" t="str">
        <f>IF(参照!G925="","",参照!G925)</f>
        <v>(株)エナネス_</v>
      </c>
      <c r="BB925" s="52">
        <f t="shared" si="45"/>
        <v>0.441</v>
      </c>
      <c r="BD925" s="52" t="str">
        <f>IF(参照!L925="","",参照!L925)</f>
        <v/>
      </c>
    </row>
    <row r="926" spans="47:56">
      <c r="AU926" s="52" t="str">
        <f>IF(参照!A926="","",参照!A926)</f>
        <v>A0581</v>
      </c>
      <c r="AV926" s="52" t="str">
        <f>IF(参照!B926="","",参照!B926)</f>
        <v>ＷＳエナジー(株)</v>
      </c>
      <c r="AW926" s="52">
        <f>IF(参照!C926="","",参照!C926)</f>
        <v>3.6400000000000001E-4</v>
      </c>
      <c r="AX926" s="52" t="str">
        <f>IF(参照!D926="","",参照!D926)</f>
        <v>メニューA</v>
      </c>
      <c r="AY926" s="52">
        <f>IF(参照!E926="","",参照!E926)</f>
        <v>0</v>
      </c>
      <c r="AZ926" s="52" t="str">
        <f>IF(参照!F926="","",参照!F926)</f>
        <v>ＷＳエナジー(株)</v>
      </c>
      <c r="BA926" s="52" t="str">
        <f>IF(参照!G926="","",参照!G926)</f>
        <v>ＷＳエナジー(株)_メニューA</v>
      </c>
      <c r="BB926" s="52">
        <f t="shared" si="45"/>
        <v>0</v>
      </c>
      <c r="BD926" s="52" t="str">
        <f>IF(参照!L926="","",参照!L926)</f>
        <v/>
      </c>
    </row>
    <row r="927" spans="47:56">
      <c r="AU927" s="52" t="str">
        <f>IF(参照!A927="","",参照!A927)</f>
        <v/>
      </c>
      <c r="AV927" s="52" t="str">
        <f>IF(参照!B927="","",参照!B927)</f>
        <v/>
      </c>
      <c r="AW927" s="52" t="str">
        <f>IF(参照!C927="","",参照!C927)</f>
        <v/>
      </c>
      <c r="AX927" s="52" t="str">
        <f>IF(参照!D927="","",参照!D927)</f>
        <v>メニューB</v>
      </c>
      <c r="AY927" s="52">
        <f>IF(参照!E927="","",参照!E927)</f>
        <v>1.8000000000000001E-4</v>
      </c>
      <c r="AZ927" s="52" t="str">
        <f>IF(参照!F927="","",参照!F927)</f>
        <v>ＷＳエナジー(株)</v>
      </c>
      <c r="BA927" s="52" t="str">
        <f>IF(参照!G927="","",参照!G927)</f>
        <v>ＷＳエナジー(株)_メニューB</v>
      </c>
      <c r="BB927" s="52">
        <f t="shared" si="45"/>
        <v>0.18000000000000002</v>
      </c>
      <c r="BD927" s="52" t="str">
        <f>IF(参照!L927="","",参照!L927)</f>
        <v/>
      </c>
    </row>
    <row r="928" spans="47:56">
      <c r="AU928" s="52" t="str">
        <f>IF(参照!A928="","",参照!A928)</f>
        <v/>
      </c>
      <c r="AV928" s="52" t="str">
        <f>IF(参照!B928="","",参照!B928)</f>
        <v/>
      </c>
      <c r="AW928" s="52" t="str">
        <f>IF(参照!C928="","",参照!C928)</f>
        <v/>
      </c>
      <c r="AX928" s="52" t="str">
        <f>IF(参照!D928="","",参照!D928)</f>
        <v>メニューC(残差)</v>
      </c>
      <c r="AY928" s="52">
        <f>IF(参照!E928="","",参照!E928)</f>
        <v>3.0800000000000001E-4</v>
      </c>
      <c r="AZ928" s="52" t="str">
        <f>IF(参照!F928="","",参照!F928)</f>
        <v>ＷＳエナジー(株)</v>
      </c>
      <c r="BA928" s="52" t="str">
        <f>IF(参照!G928="","",参照!G928)</f>
        <v>ＷＳエナジー(株)_メニューC(残差)</v>
      </c>
      <c r="BB928" s="52">
        <f t="shared" si="45"/>
        <v>0.308</v>
      </c>
      <c r="BD928" s="52" t="str">
        <f>IF(参照!L928="","",参照!L928)</f>
        <v/>
      </c>
    </row>
    <row r="929" spans="47:56">
      <c r="AU929" s="52" t="str">
        <f>IF(参照!A929="","",参照!A929)</f>
        <v/>
      </c>
      <c r="AV929" s="52" t="str">
        <f>IF(参照!B929="","",参照!B929)</f>
        <v/>
      </c>
      <c r="AW929" s="52" t="str">
        <f>IF(参照!C929="","",参照!C929)</f>
        <v/>
      </c>
      <c r="AX929" s="52" t="str">
        <f>IF(参照!D929="","",参照!D929)</f>
        <v>(参考値)事業者全体</v>
      </c>
      <c r="AY929" s="52">
        <f>IF(参照!E929="","",参照!E929)</f>
        <v>3.7199999999999999E-4</v>
      </c>
      <c r="AZ929" s="52" t="str">
        <f>IF(参照!F929="","",参照!F929)</f>
        <v>ＷＳエナジー(株)</v>
      </c>
      <c r="BA929" s="52" t="str">
        <f>IF(参照!G929="","",参照!G929)</f>
        <v>ＷＳエナジー(株)_(参考値)事業者全体</v>
      </c>
      <c r="BB929" s="52">
        <f t="shared" si="45"/>
        <v>0.372</v>
      </c>
      <c r="BD929" s="52" t="str">
        <f>IF(参照!L929="","",参照!L929)</f>
        <v/>
      </c>
    </row>
    <row r="930" spans="47:56">
      <c r="AU930" s="52" t="str">
        <f>IF(参照!A930="","",参照!A930)</f>
        <v>A0582</v>
      </c>
      <c r="AV930" s="52" t="str">
        <f>IF(参照!B930="","",参照!B930)</f>
        <v>TERA Energy(株)</v>
      </c>
      <c r="AW930" s="52">
        <f>IF(参照!C930="","",参照!C930)</f>
        <v>4.6299999999999998E-4</v>
      </c>
      <c r="AX930" s="52" t="str">
        <f>IF(参照!D930="","",参照!D930)</f>
        <v/>
      </c>
      <c r="AY930" s="52">
        <f>IF(参照!E930="","",参照!E930)</f>
        <v>4.0700000000000003E-4</v>
      </c>
      <c r="AZ930" s="52" t="str">
        <f>IF(参照!F930="","",参照!F930)</f>
        <v>TERA Energy(株)</v>
      </c>
      <c r="BA930" s="52" t="str">
        <f>IF(参照!G930="","",参照!G930)</f>
        <v>TERA Energy(株)_</v>
      </c>
      <c r="BB930" s="52">
        <f t="shared" si="45"/>
        <v>0.40700000000000003</v>
      </c>
      <c r="BD930" s="52" t="str">
        <f>IF(参照!L930="","",参照!L930)</f>
        <v/>
      </c>
    </row>
    <row r="931" spans="47:56">
      <c r="AU931" s="52" t="str">
        <f>IF(参照!A931="","",参照!A931)</f>
        <v>A0583</v>
      </c>
      <c r="AV931" s="52" t="str">
        <f>IF(参照!B931="","",参照!B931)</f>
        <v>(株)ケアネス(旧：(株)ルーア)</v>
      </c>
      <c r="AW931" s="52">
        <f>IF(参照!C931="","",参照!C931)</f>
        <v>4.86E-4</v>
      </c>
      <c r="AX931" s="52" t="str">
        <f>IF(参照!D931="","",参照!D931)</f>
        <v/>
      </c>
      <c r="AY931" s="52">
        <f>IF(参照!E931="","",参照!E931)</f>
        <v>5.2500000000000008E-4</v>
      </c>
      <c r="AZ931" s="52" t="str">
        <f>IF(参照!F931="","",参照!F931)</f>
        <v>(株)ケアネス(旧：(株)ルーア)</v>
      </c>
      <c r="BA931" s="52" t="str">
        <f>IF(参照!G931="","",参照!G931)</f>
        <v>(株)ケアネス(旧：(株)ルーア)_</v>
      </c>
      <c r="BB931" s="52">
        <f t="shared" si="45"/>
        <v>0.52500000000000002</v>
      </c>
      <c r="BD931" s="52" t="str">
        <f>IF(参照!L931="","",参照!L931)</f>
        <v/>
      </c>
    </row>
    <row r="932" spans="47:56">
      <c r="AU932" s="52" t="str">
        <f>IF(参照!A932="","",参照!A932)</f>
        <v>A0584</v>
      </c>
      <c r="AV932" s="52" t="str">
        <f>IF(参照!B932="","",参照!B932)</f>
        <v>ＭＣＰＤ(株)(旧：ＭＣＰＤ合同会社)</v>
      </c>
      <c r="AW932" s="52">
        <f>IF(参照!C932="","",参照!C932)</f>
        <v>3.6600000000000001E-4</v>
      </c>
      <c r="AX932" s="52" t="str">
        <f>IF(参照!D932="","",参照!D932)</f>
        <v>メニューA</v>
      </c>
      <c r="AY932" s="52">
        <f>IF(参照!E932="","",参照!E932)</f>
        <v>0</v>
      </c>
      <c r="AZ932" s="52" t="str">
        <f>IF(参照!F932="","",参照!F932)</f>
        <v>ＭＣＰＤ(株)(旧：ＭＣＰＤ合同会社)</v>
      </c>
      <c r="BA932" s="52" t="str">
        <f>IF(参照!G932="","",参照!G932)</f>
        <v>ＭＣＰＤ(株)(旧：ＭＣＰＤ合同会社)_メニューA</v>
      </c>
      <c r="BB932" s="52">
        <f t="shared" si="45"/>
        <v>0</v>
      </c>
      <c r="BD932" s="52" t="str">
        <f>IF(参照!L932="","",参照!L932)</f>
        <v/>
      </c>
    </row>
    <row r="933" spans="47:56">
      <c r="AU933" s="52" t="str">
        <f>IF(参照!A933="","",参照!A933)</f>
        <v/>
      </c>
      <c r="AV933" s="52" t="str">
        <f>IF(参照!B933="","",参照!B933)</f>
        <v/>
      </c>
      <c r="AW933" s="52" t="str">
        <f>IF(参照!C933="","",参照!C933)</f>
        <v/>
      </c>
      <c r="AX933" s="52" t="str">
        <f>IF(参照!D933="","",参照!D933)</f>
        <v>メニューB</v>
      </c>
      <c r="AY933" s="52">
        <f>IF(参照!E933="","",参照!E933)</f>
        <v>1.95E-4</v>
      </c>
      <c r="AZ933" s="52" t="str">
        <f>IF(参照!F933="","",参照!F933)</f>
        <v>ＭＣＰＤ(株)(旧：ＭＣＰＤ合同会社)</v>
      </c>
      <c r="BA933" s="52" t="str">
        <f>IF(参照!G933="","",参照!G933)</f>
        <v>ＭＣＰＤ(株)(旧：ＭＣＰＤ合同会社)_メニューB</v>
      </c>
      <c r="BB933" s="52">
        <f t="shared" si="45"/>
        <v>0.19500000000000001</v>
      </c>
      <c r="BD933" s="52" t="str">
        <f>IF(参照!L933="","",参照!L933)</f>
        <v/>
      </c>
    </row>
    <row r="934" spans="47:56">
      <c r="AU934" s="52" t="str">
        <f>IF(参照!A934="","",参照!A934)</f>
        <v/>
      </c>
      <c r="AV934" s="52" t="str">
        <f>IF(参照!B934="","",参照!B934)</f>
        <v/>
      </c>
      <c r="AW934" s="52" t="str">
        <f>IF(参照!C934="","",参照!C934)</f>
        <v/>
      </c>
      <c r="AX934" s="52" t="str">
        <f>IF(参照!D934="","",参照!D934)</f>
        <v>(参考値)事業者全体</v>
      </c>
      <c r="AY934" s="52">
        <f>IF(参照!E934="","",参照!E934)</f>
        <v>4.3100000000000001E-4</v>
      </c>
      <c r="AZ934" s="52" t="str">
        <f>IF(参照!F934="","",参照!F934)</f>
        <v>ＭＣＰＤ(株)(旧：ＭＣＰＤ合同会社)</v>
      </c>
      <c r="BA934" s="52" t="str">
        <f>IF(参照!G934="","",参照!G934)</f>
        <v>ＭＣＰＤ(株)(旧：ＭＣＰＤ合同会社)_(参考値)事業者全体</v>
      </c>
      <c r="BB934" s="52">
        <f t="shared" si="45"/>
        <v>0.43099999999999999</v>
      </c>
      <c r="BD934" s="52" t="str">
        <f>IF(参照!L934="","",参照!L934)</f>
        <v/>
      </c>
    </row>
    <row r="935" spans="47:56">
      <c r="AU935" s="52" t="str">
        <f>IF(参照!A935="","",参照!A935)</f>
        <v>A0586</v>
      </c>
      <c r="AV935" s="52" t="str">
        <f>IF(参照!B935="","",参照!B935)</f>
        <v>グリーンシティこばやし(株)</v>
      </c>
      <c r="AW935" s="52">
        <f>IF(参照!C935="","",参照!C935)</f>
        <v>4.28E-4</v>
      </c>
      <c r="AX935" s="52" t="str">
        <f>IF(参照!D935="","",参照!D935)</f>
        <v/>
      </c>
      <c r="AY935" s="52">
        <f>IF(参照!E935="","",参照!E935)</f>
        <v>5.0699999999999996E-4</v>
      </c>
      <c r="AZ935" s="52" t="str">
        <f>IF(参照!F935="","",参照!F935)</f>
        <v>グリーンシティこばやし(株)</v>
      </c>
      <c r="BA935" s="52" t="str">
        <f>IF(参照!G935="","",参照!G935)</f>
        <v>グリーンシティこばやし(株)_</v>
      </c>
      <c r="BB935" s="52">
        <f t="shared" si="45"/>
        <v>0.50700000000000001</v>
      </c>
      <c r="BD935" s="52" t="str">
        <f>IF(参照!L935="","",参照!L935)</f>
        <v/>
      </c>
    </row>
    <row r="936" spans="47:56">
      <c r="AU936" s="52" t="str">
        <f>IF(参照!A936="","",参照!A936)</f>
        <v>A0587</v>
      </c>
      <c r="AV936" s="52" t="str">
        <f>IF(参照!B936="","",参照!B936)</f>
        <v>(株)吉田石油店</v>
      </c>
      <c r="AW936" s="52">
        <f>IF(参照!C936="","",参照!C936)</f>
        <v>3.6400000000000001E-4</v>
      </c>
      <c r="AX936" s="52" t="str">
        <f>IF(参照!D936="","",参照!D936)</f>
        <v/>
      </c>
      <c r="AY936" s="52">
        <f>IF(参照!E936="","",参照!E936)</f>
        <v>3.0800000000000001E-4</v>
      </c>
      <c r="AZ936" s="52" t="str">
        <f>IF(参照!F936="","",参照!F936)</f>
        <v>(株)吉田石油店</v>
      </c>
      <c r="BA936" s="52" t="str">
        <f>IF(参照!G936="","",参照!G936)</f>
        <v>(株)吉田石油店_</v>
      </c>
      <c r="BB936" s="52">
        <f t="shared" si="45"/>
        <v>0.308</v>
      </c>
      <c r="BD936" s="52" t="str">
        <f>IF(参照!L936="","",参照!L936)</f>
        <v/>
      </c>
    </row>
    <row r="937" spans="47:56">
      <c r="AU937" s="52" t="str">
        <f>IF(参照!A937="","",参照!A937)</f>
        <v>A0589</v>
      </c>
      <c r="AV937" s="52" t="str">
        <f>IF(参照!B937="","",参照!B937)</f>
        <v>スマートエナジー熊本(株)</v>
      </c>
      <c r="AW937" s="52">
        <f>IF(参照!C937="","",参照!C937)</f>
        <v>4.5000000000000003E-5</v>
      </c>
      <c r="AX937" s="52" t="str">
        <f>IF(参照!D937="","",参照!D937)</f>
        <v/>
      </c>
      <c r="AY937" s="52">
        <f>IF(参照!E937="","",参照!E937)</f>
        <v>0</v>
      </c>
      <c r="AZ937" s="52" t="str">
        <f>IF(参照!F937="","",参照!F937)</f>
        <v>スマートエナジー熊本(株)</v>
      </c>
      <c r="BA937" s="52" t="str">
        <f>IF(参照!G937="","",参照!G937)</f>
        <v>スマートエナジー熊本(株)_</v>
      </c>
      <c r="BB937" s="52">
        <f t="shared" si="45"/>
        <v>0</v>
      </c>
      <c r="BD937" s="52" t="str">
        <f>IF(参照!L937="","",参照!L937)</f>
        <v/>
      </c>
    </row>
    <row r="938" spans="47:56">
      <c r="AU938" s="52" t="str">
        <f>IF(参照!A938="","",参照!A938)</f>
        <v>A0590</v>
      </c>
      <c r="AV938" s="52" t="str">
        <f>IF(参照!B938="","",参照!B938)</f>
        <v>福山未来エナジー(株)</v>
      </c>
      <c r="AW938" s="52">
        <f>IF(参照!C938="","",参照!C938)</f>
        <v>2.0799999999999999E-4</v>
      </c>
      <c r="AX938" s="52" t="str">
        <f>IF(参照!D938="","",参照!D938)</f>
        <v/>
      </c>
      <c r="AY938" s="52">
        <f>IF(参照!E938="","",参照!E938)</f>
        <v>3.5100000000000002E-4</v>
      </c>
      <c r="AZ938" s="52" t="str">
        <f>IF(参照!F938="","",参照!F938)</f>
        <v>福山未来エナジー(株)</v>
      </c>
      <c r="BA938" s="52" t="str">
        <f>IF(参照!G938="","",参照!G938)</f>
        <v>福山未来エナジー(株)_</v>
      </c>
      <c r="BB938" s="52">
        <f t="shared" si="45"/>
        <v>0.35100000000000003</v>
      </c>
      <c r="BD938" s="52" t="str">
        <f>IF(参照!L938="","",参照!L938)</f>
        <v/>
      </c>
    </row>
    <row r="939" spans="47:56">
      <c r="AU939" s="52" t="str">
        <f>IF(参照!A939="","",参照!A939)</f>
        <v>A0592</v>
      </c>
      <c r="AV939" s="52" t="str">
        <f>IF(参照!B939="","",参照!B939)</f>
        <v>(株)メディオテック</v>
      </c>
      <c r="AW939" s="52">
        <f>IF(参照!C939="","",参照!C939)</f>
        <v>4.95E-4</v>
      </c>
      <c r="AX939" s="52" t="str">
        <f>IF(参照!D939="","",参照!D939)</f>
        <v>メニューA</v>
      </c>
      <c r="AY939" s="52">
        <f>IF(参照!E939="","",参照!E939)</f>
        <v>0</v>
      </c>
      <c r="AZ939" s="52" t="str">
        <f>IF(参照!F939="","",参照!F939)</f>
        <v>(株)メディオテック</v>
      </c>
      <c r="BA939" s="52" t="str">
        <f>IF(参照!G939="","",参照!G939)</f>
        <v>(株)メディオテック_メニューA</v>
      </c>
      <c r="BB939" s="52">
        <f t="shared" si="45"/>
        <v>0</v>
      </c>
      <c r="BD939" s="52" t="str">
        <f>IF(参照!L939="","",参照!L939)</f>
        <v/>
      </c>
    </row>
    <row r="940" spans="47:56">
      <c r="AU940" s="52" t="str">
        <f>IF(参照!A940="","",参照!A940)</f>
        <v/>
      </c>
      <c r="AV940" s="52" t="str">
        <f>IF(参照!B940="","",参照!B940)</f>
        <v/>
      </c>
      <c r="AW940" s="52" t="str">
        <f>IF(参照!C940="","",参照!C940)</f>
        <v/>
      </c>
      <c r="AX940" s="52" t="str">
        <f>IF(参照!D940="","",参照!D940)</f>
        <v>メニューB(残差)</v>
      </c>
      <c r="AY940" s="52">
        <f>IF(参照!E940="","",参照!E940)</f>
        <v>5.1500000000000005E-4</v>
      </c>
      <c r="AZ940" s="52" t="str">
        <f>IF(参照!F940="","",参照!F940)</f>
        <v>(株)メディオテック</v>
      </c>
      <c r="BA940" s="52" t="str">
        <f>IF(参照!G940="","",参照!G940)</f>
        <v>(株)メディオテック_メニューB(残差)</v>
      </c>
      <c r="BB940" s="52">
        <f t="shared" si="45"/>
        <v>0.51500000000000001</v>
      </c>
      <c r="BD940" s="52" t="str">
        <f>IF(参照!L940="","",参照!L940)</f>
        <v/>
      </c>
    </row>
    <row r="941" spans="47:56">
      <c r="AU941" s="52" t="str">
        <f>IF(参照!A941="","",参照!A941)</f>
        <v/>
      </c>
      <c r="AV941" s="52" t="str">
        <f>IF(参照!B941="","",参照!B941)</f>
        <v/>
      </c>
      <c r="AW941" s="52" t="str">
        <f>IF(参照!C941="","",参照!C941)</f>
        <v/>
      </c>
      <c r="AX941" s="52" t="str">
        <f>IF(参照!D941="","",参照!D941)</f>
        <v>(参考値)事業者全体</v>
      </c>
      <c r="AY941" s="52">
        <f>IF(参照!E941="","",参照!E941)</f>
        <v>4.8999999999999998E-4</v>
      </c>
      <c r="AZ941" s="52" t="str">
        <f>IF(参照!F941="","",参照!F941)</f>
        <v>(株)メディオテック</v>
      </c>
      <c r="BA941" s="52" t="str">
        <f>IF(参照!G941="","",参照!G941)</f>
        <v>(株)メディオテック_(参考値)事業者全体</v>
      </c>
      <c r="BB941" s="52">
        <f t="shared" si="45"/>
        <v>0.49</v>
      </c>
      <c r="BD941" s="52" t="str">
        <f>IF(参照!L941="","",参照!L941)</f>
        <v/>
      </c>
    </row>
    <row r="942" spans="47:56">
      <c r="AU942" s="52" t="str">
        <f>IF(参照!A942="","",参照!A942)</f>
        <v>A0593</v>
      </c>
      <c r="AV942" s="52" t="str">
        <f>IF(参照!B942="","",参照!B942)</f>
        <v>(株)Ｓａｎｋｏ　ＩＢ</v>
      </c>
      <c r="AW942" s="52">
        <f>IF(参照!C942="","",参照!C942)</f>
        <v>4.9899999999999999E-4</v>
      </c>
      <c r="AX942" s="52" t="str">
        <f>IF(参照!D942="","",参照!D942)</f>
        <v/>
      </c>
      <c r="AY942" s="52">
        <f>IF(参照!E942="","",参照!E942)</f>
        <v>5.5000000000000003E-4</v>
      </c>
      <c r="AZ942" s="52" t="str">
        <f>IF(参照!F942="","",参照!F942)</f>
        <v>(株)Ｓａｎｋｏ　ＩＢ</v>
      </c>
      <c r="BA942" s="52" t="str">
        <f>IF(参照!G942="","",参照!G942)</f>
        <v>(株)Ｓａｎｋｏ　ＩＢ_</v>
      </c>
      <c r="BB942" s="52">
        <f t="shared" si="45"/>
        <v>0.55000000000000004</v>
      </c>
      <c r="BD942" s="52" t="str">
        <f>IF(参照!L942="","",参照!L942)</f>
        <v/>
      </c>
    </row>
    <row r="943" spans="47:56">
      <c r="AU943" s="52" t="str">
        <f>IF(参照!A943="","",参照!A943)</f>
        <v>A0596</v>
      </c>
      <c r="AV943" s="52" t="str">
        <f>IF(参照!B943="","",参照!B943)</f>
        <v>五島市民電力(株)</v>
      </c>
      <c r="AW943" s="52">
        <f>IF(参照!C943="","",参照!C943)</f>
        <v>3.8699999999999997E-4</v>
      </c>
      <c r="AX943" s="52" t="str">
        <f>IF(参照!D943="","",参照!D943)</f>
        <v>メニューA</v>
      </c>
      <c r="AY943" s="52">
        <f>IF(参照!E943="","",参照!E943)</f>
        <v>0</v>
      </c>
      <c r="AZ943" s="52" t="str">
        <f>IF(参照!F943="","",参照!F943)</f>
        <v>五島市民電力(株)</v>
      </c>
      <c r="BA943" s="52" t="str">
        <f>IF(参照!G943="","",参照!G943)</f>
        <v>五島市民電力(株)_メニューA</v>
      </c>
      <c r="BB943" s="52">
        <f t="shared" si="45"/>
        <v>0</v>
      </c>
      <c r="BD943" s="52" t="str">
        <f>IF(参照!L943="","",参照!L943)</f>
        <v/>
      </c>
    </row>
    <row r="944" spans="47:56">
      <c r="AU944" s="52" t="str">
        <f>IF(参照!A944="","",参照!A944)</f>
        <v/>
      </c>
      <c r="AV944" s="52" t="str">
        <f>IF(参照!B944="","",参照!B944)</f>
        <v/>
      </c>
      <c r="AW944" s="52" t="str">
        <f>IF(参照!C944="","",参照!C944)</f>
        <v/>
      </c>
      <c r="AX944" s="52" t="str">
        <f>IF(参照!D944="","",参照!D944)</f>
        <v>メニューB</v>
      </c>
      <c r="AY944" s="52">
        <f>IF(参照!E944="","",参照!E944)</f>
        <v>0</v>
      </c>
      <c r="AZ944" s="52" t="str">
        <f>IF(参照!F944="","",参照!F944)</f>
        <v>五島市民電力(株)</v>
      </c>
      <c r="BA944" s="52" t="str">
        <f>IF(参照!G944="","",参照!G944)</f>
        <v>五島市民電力(株)_メニューB</v>
      </c>
      <c r="BB944" s="52">
        <f t="shared" si="45"/>
        <v>0</v>
      </c>
      <c r="BD944" s="52" t="str">
        <f>IF(参照!L944="","",参照!L944)</f>
        <v/>
      </c>
    </row>
    <row r="945" spans="47:56">
      <c r="AU945" s="52" t="str">
        <f>IF(参照!A945="","",参照!A945)</f>
        <v/>
      </c>
      <c r="AV945" s="52" t="str">
        <f>IF(参照!B945="","",参照!B945)</f>
        <v/>
      </c>
      <c r="AW945" s="52" t="str">
        <f>IF(参照!C945="","",参照!C945)</f>
        <v/>
      </c>
      <c r="AX945" s="52" t="str">
        <f>IF(参照!D945="","",参照!D945)</f>
        <v>メニューC(残差)</v>
      </c>
      <c r="AY945" s="52">
        <f>IF(参照!E945="","",参照!E945)</f>
        <v>4.4799999999999999E-4</v>
      </c>
      <c r="AZ945" s="52" t="str">
        <f>IF(参照!F945="","",参照!F945)</f>
        <v>五島市民電力(株)</v>
      </c>
      <c r="BA945" s="52" t="str">
        <f>IF(参照!G945="","",参照!G945)</f>
        <v>五島市民電力(株)_メニューC(残差)</v>
      </c>
      <c r="BB945" s="52">
        <f t="shared" si="45"/>
        <v>0.44800000000000001</v>
      </c>
      <c r="BD945" s="52" t="str">
        <f>IF(参照!L945="","",参照!L945)</f>
        <v/>
      </c>
    </row>
    <row r="946" spans="47:56">
      <c r="AU946" s="52" t="str">
        <f>IF(参照!A946="","",参照!A946)</f>
        <v/>
      </c>
      <c r="AV946" s="52" t="str">
        <f>IF(参照!B946="","",参照!B946)</f>
        <v/>
      </c>
      <c r="AW946" s="52" t="str">
        <f>IF(参照!C946="","",参照!C946)</f>
        <v/>
      </c>
      <c r="AX946" s="52" t="str">
        <f>IF(参照!D946="","",参照!D946)</f>
        <v>(参考値)事業者全体</v>
      </c>
      <c r="AY946" s="52">
        <f>IF(参照!E946="","",参照!E946)</f>
        <v>4.1299999999999996E-4</v>
      </c>
      <c r="AZ946" s="52" t="str">
        <f>IF(参照!F946="","",参照!F946)</f>
        <v>五島市民電力(株)</v>
      </c>
      <c r="BA946" s="52" t="str">
        <f>IF(参照!G946="","",参照!G946)</f>
        <v>五島市民電力(株)_(参考値)事業者全体</v>
      </c>
      <c r="BB946" s="52">
        <f t="shared" si="45"/>
        <v>0.41299999999999998</v>
      </c>
      <c r="BD946" s="52" t="str">
        <f>IF(参照!L946="","",参照!L946)</f>
        <v/>
      </c>
    </row>
    <row r="947" spans="47:56">
      <c r="AU947" s="52" t="str">
        <f>IF(参照!A947="","",参照!A947)</f>
        <v>A0597</v>
      </c>
      <c r="AV947" s="52" t="str">
        <f>IF(参照!B947="","",参照!B947)</f>
        <v>電力保全サービス(株)</v>
      </c>
      <c r="AW947" s="52">
        <f>IF(参照!C947="","",参照!C947)</f>
        <v>4.0000000000000002E-4</v>
      </c>
      <c r="AX947" s="52" t="str">
        <f>IF(参照!D947="","",参照!D947)</f>
        <v/>
      </c>
      <c r="AY947" s="52">
        <f>IF(参照!E947="","",参照!E947)</f>
        <v>3.4400000000000001E-4</v>
      </c>
      <c r="AZ947" s="52" t="str">
        <f>IF(参照!F947="","",参照!F947)</f>
        <v>電力保全サービス(株)</v>
      </c>
      <c r="BA947" s="52" t="str">
        <f>IF(参照!G947="","",参照!G947)</f>
        <v>電力保全サービス(株)_</v>
      </c>
      <c r="BB947" s="52">
        <f t="shared" si="45"/>
        <v>0.34400000000000003</v>
      </c>
      <c r="BD947" s="52" t="str">
        <f>IF(参照!L947="","",参照!L947)</f>
        <v/>
      </c>
    </row>
    <row r="948" spans="47:56">
      <c r="AU948" s="52" t="str">
        <f>IF(参照!A948="","",参照!A948)</f>
        <v>A0598</v>
      </c>
      <c r="AV948" s="52" t="str">
        <f>IF(参照!B948="","",参照!B948)</f>
        <v>リストプロパティーズ(株)</v>
      </c>
      <c r="AW948" s="52">
        <f>IF(参照!C948="","",参照!C948)</f>
        <v>5.0100000000000003E-4</v>
      </c>
      <c r="AX948" s="52" t="str">
        <f>IF(参照!D948="","",参照!D948)</f>
        <v/>
      </c>
      <c r="AY948" s="52">
        <f>IF(参照!E948="","",参照!E948)</f>
        <v>5.3799999999999996E-4</v>
      </c>
      <c r="AZ948" s="52" t="str">
        <f>IF(参照!F948="","",参照!F948)</f>
        <v>リストプロパティーズ(株)</v>
      </c>
      <c r="BA948" s="52" t="str">
        <f>IF(参照!G948="","",参照!G948)</f>
        <v>リストプロパティーズ(株)_</v>
      </c>
      <c r="BB948" s="52">
        <f t="shared" si="45"/>
        <v>0.53799999999999992</v>
      </c>
      <c r="BD948" s="52" t="str">
        <f>IF(参照!L948="","",参照!L948)</f>
        <v/>
      </c>
    </row>
    <row r="949" spans="47:56">
      <c r="AU949" s="52" t="str">
        <f>IF(参照!A949="","",参照!A949)</f>
        <v>A0600</v>
      </c>
      <c r="AV949" s="52" t="str">
        <f>IF(参照!B949="","",参照!B949)</f>
        <v>(株)インフォシステム</v>
      </c>
      <c r="AW949" s="52">
        <f>IF(参照!C949="","",参照!C949)</f>
        <v>4.44E-4</v>
      </c>
      <c r="AX949" s="52" t="str">
        <f>IF(参照!D949="","",参照!D949)</f>
        <v/>
      </c>
      <c r="AY949" s="52">
        <f>IF(参照!E949="","",参照!E949)</f>
        <v>4.7699999999999999E-4</v>
      </c>
      <c r="AZ949" s="52" t="str">
        <f>IF(参照!F949="","",参照!F949)</f>
        <v>(株)インフォシステム</v>
      </c>
      <c r="BA949" s="52" t="str">
        <f>IF(参照!G949="","",参照!G949)</f>
        <v>(株)インフォシステム_</v>
      </c>
      <c r="BB949" s="52">
        <f t="shared" si="45"/>
        <v>0.47699999999999998</v>
      </c>
      <c r="BD949" s="52" t="str">
        <f>IF(参照!L949="","",参照!L949)</f>
        <v/>
      </c>
    </row>
    <row r="950" spans="47:56">
      <c r="AU950" s="52" t="str">
        <f>IF(参照!A950="","",参照!A950)</f>
        <v>A0602</v>
      </c>
      <c r="AV950" s="52" t="str">
        <f>IF(参照!B950="","",参照!B950)</f>
        <v>(株)情熱電力</v>
      </c>
      <c r="AW950" s="52">
        <f>IF(参照!C950="","",参照!C950)</f>
        <v>5.2999999999999998E-4</v>
      </c>
      <c r="AX950" s="52" t="str">
        <f>IF(参照!D950="","",参照!D950)</f>
        <v/>
      </c>
      <c r="AY950" s="52">
        <f>IF(参照!E950="","",参照!E950)</f>
        <v>4.7399999999999997E-4</v>
      </c>
      <c r="AZ950" s="52" t="str">
        <f>IF(参照!F950="","",参照!F950)</f>
        <v>(株)情熱電力</v>
      </c>
      <c r="BA950" s="52" t="str">
        <f>IF(参照!G950="","",参照!G950)</f>
        <v>(株)情熱電力_</v>
      </c>
      <c r="BB950" s="52">
        <f t="shared" si="45"/>
        <v>0.47399999999999998</v>
      </c>
      <c r="BD950" s="52" t="str">
        <f>IF(参照!L950="","",参照!L950)</f>
        <v/>
      </c>
    </row>
    <row r="951" spans="47:56">
      <c r="AU951" s="52" t="str">
        <f>IF(参照!A951="","",参照!A951)</f>
        <v>A0603</v>
      </c>
      <c r="AV951" s="52" t="str">
        <f>IF(参照!B951="","",参照!B951)</f>
        <v>バンプーパワートレーディング合同会社</v>
      </c>
      <c r="AW951" s="52">
        <f>IF(参照!C951="","",参照!C951)</f>
        <v>6.8900000000000005E-4</v>
      </c>
      <c r="AX951" s="52" t="str">
        <f>IF(参照!D951="","",参照!D951)</f>
        <v/>
      </c>
      <c r="AY951" s="52">
        <f>IF(参照!E951="","",参照!E951)</f>
        <v>6.2200000000000005E-4</v>
      </c>
      <c r="AZ951" s="52" t="str">
        <f>IF(参照!F951="","",参照!F951)</f>
        <v>バンプーパワートレーディング合同会社</v>
      </c>
      <c r="BA951" s="52" t="str">
        <f>IF(参照!G951="","",参照!G951)</f>
        <v>バンプーパワートレーディング合同会社_</v>
      </c>
      <c r="BB951" s="52">
        <f t="shared" si="45"/>
        <v>0.622</v>
      </c>
      <c r="BD951" s="52" t="str">
        <f>IF(参照!L951="","",参照!L951)</f>
        <v/>
      </c>
    </row>
    <row r="952" spans="47:56">
      <c r="AU952" s="52" t="str">
        <f>IF(参照!A952="","",参照!A952)</f>
        <v>A0604</v>
      </c>
      <c r="AV952" s="52" t="str">
        <f>IF(参照!B952="","",参照!B952)</f>
        <v>(株)エイチティーピー</v>
      </c>
      <c r="AW952" s="52">
        <f>IF(参照!C952="","",参照!C952)</f>
        <v>3.0800000000000001E-4</v>
      </c>
      <c r="AX952" s="52" t="str">
        <f>IF(参照!D952="","",参照!D952)</f>
        <v/>
      </c>
      <c r="AY952" s="52">
        <f>IF(参照!E952="","",参照!E952)</f>
        <v>2.52E-4</v>
      </c>
      <c r="AZ952" s="52" t="str">
        <f>IF(参照!F952="","",参照!F952)</f>
        <v>(株)エイチティーピー</v>
      </c>
      <c r="BA952" s="52" t="str">
        <f>IF(参照!G952="","",参照!G952)</f>
        <v>(株)エイチティーピー_</v>
      </c>
      <c r="BB952" s="52">
        <f t="shared" si="45"/>
        <v>0.252</v>
      </c>
      <c r="BD952" s="52" t="str">
        <f>IF(参照!L952="","",参照!L952)</f>
        <v/>
      </c>
    </row>
    <row r="953" spans="47:56">
      <c r="AU953" s="52" t="str">
        <f>IF(参照!A953="","",参照!A953)</f>
        <v>A0605</v>
      </c>
      <c r="AV953" s="52" t="str">
        <f>IF(参照!B953="","",参照!B953)</f>
        <v>(株)センカク</v>
      </c>
      <c r="AW953" s="52">
        <f>IF(参照!C953="","",参照!C953)</f>
        <v>5.0799999999999999E-4</v>
      </c>
      <c r="AX953" s="52" t="str">
        <f>IF(参照!D953="","",参照!D953)</f>
        <v/>
      </c>
      <c r="AY953" s="52">
        <f>IF(参照!E953="","",参照!E953)</f>
        <v>5.4500000000000002E-4</v>
      </c>
      <c r="AZ953" s="52" t="str">
        <f>IF(参照!F953="","",参照!F953)</f>
        <v>(株)センカク</v>
      </c>
      <c r="BA953" s="52" t="str">
        <f>IF(参照!G953="","",参照!G953)</f>
        <v>(株)センカク_</v>
      </c>
      <c r="BB953" s="52">
        <f t="shared" si="45"/>
        <v>0.54500000000000004</v>
      </c>
      <c r="BD953" s="52" t="str">
        <f>IF(参照!L953="","",参照!L953)</f>
        <v/>
      </c>
    </row>
    <row r="954" spans="47:56">
      <c r="AU954" s="52" t="str">
        <f>IF(参照!A954="","",参照!A954)</f>
        <v>A0606</v>
      </c>
      <c r="AV954" s="52" t="str">
        <f>IF(参照!B954="","",参照!B954)</f>
        <v>新電力いばらき(株)</v>
      </c>
      <c r="AW954" s="52">
        <f>IF(参照!C954="","",参照!C954)</f>
        <v>4.1300000000000001E-4</v>
      </c>
      <c r="AX954" s="52" t="str">
        <f>IF(参照!D954="","",参照!D954)</f>
        <v/>
      </c>
      <c r="AY954" s="52">
        <f>IF(参照!E954="","",参照!E954)</f>
        <v>3.57E-4</v>
      </c>
      <c r="AZ954" s="52" t="str">
        <f>IF(参照!F954="","",参照!F954)</f>
        <v>新電力いばらき(株)</v>
      </c>
      <c r="BA954" s="52" t="str">
        <f>IF(参照!G954="","",参照!G954)</f>
        <v>新電力いばらき(株)_</v>
      </c>
      <c r="BB954" s="52">
        <f t="shared" si="45"/>
        <v>0.35699999999999998</v>
      </c>
      <c r="BD954" s="52" t="str">
        <f>IF(参照!L954="","",参照!L954)</f>
        <v/>
      </c>
    </row>
    <row r="955" spans="47:56">
      <c r="AU955" s="52" t="str">
        <f>IF(参照!A955="","",参照!A955)</f>
        <v>A0607</v>
      </c>
      <c r="AV955" s="52" t="str">
        <f>IF(参照!B955="","",参照!B955)</f>
        <v>緑屋電気(株)</v>
      </c>
      <c r="AW955" s="52">
        <f>IF(参照!C955="","",参照!C955)</f>
        <v>4.4700000000000002E-4</v>
      </c>
      <c r="AX955" s="52" t="str">
        <f>IF(参照!D955="","",参照!D955)</f>
        <v/>
      </c>
      <c r="AY955" s="52">
        <f>IF(参照!E955="","",参照!E955)</f>
        <v>4.8700000000000002E-4</v>
      </c>
      <c r="AZ955" s="52" t="str">
        <f>IF(参照!F955="","",参照!F955)</f>
        <v>緑屋電気(株)</v>
      </c>
      <c r="BA955" s="52" t="str">
        <f>IF(参照!G955="","",参照!G955)</f>
        <v>緑屋電気(株)_</v>
      </c>
      <c r="BB955" s="52">
        <f t="shared" si="45"/>
        <v>0.48700000000000004</v>
      </c>
      <c r="BD955" s="52" t="str">
        <f>IF(参照!L955="","",参照!L955)</f>
        <v/>
      </c>
    </row>
    <row r="956" spans="47:56">
      <c r="AU956" s="52" t="str">
        <f>IF(参照!A956="","",参照!A956)</f>
        <v>A0609</v>
      </c>
      <c r="AV956" s="52" t="str">
        <f>IF(参照!B956="","",参照!B956)</f>
        <v>(株)ミナサポ</v>
      </c>
      <c r="AW956" s="52">
        <f>IF(参照!C956="","",参照!C956)</f>
        <v>3.1700000000000001E-4</v>
      </c>
      <c r="AX956" s="52" t="str">
        <f>IF(参照!D956="","",参照!D956)</f>
        <v/>
      </c>
      <c r="AY956" s="52">
        <f>IF(参照!E956="","",参照!E956)</f>
        <v>2.9999999999999997E-4</v>
      </c>
      <c r="AZ956" s="52" t="str">
        <f>IF(参照!F956="","",参照!F956)</f>
        <v>(株)ミナサポ</v>
      </c>
      <c r="BA956" s="52" t="str">
        <f>IF(参照!G956="","",参照!G956)</f>
        <v>(株)ミナサポ_</v>
      </c>
      <c r="BB956" s="52">
        <f t="shared" si="45"/>
        <v>0.3</v>
      </c>
      <c r="BD956" s="52" t="str">
        <f>IF(参照!L956="","",参照!L956)</f>
        <v/>
      </c>
    </row>
    <row r="957" spans="47:56">
      <c r="AU957" s="52" t="str">
        <f>IF(参照!A957="","",参照!A957)</f>
        <v>A0610</v>
      </c>
      <c r="AV957" s="52" t="str">
        <f>IF(参照!B957="","",参照!B957)</f>
        <v>唐津電力(株)</v>
      </c>
      <c r="AW957" s="52">
        <f>IF(参照!C957="","",参照!C957)</f>
        <v>3.9300000000000001E-4</v>
      </c>
      <c r="AX957" s="52" t="str">
        <f>IF(参照!D957="","",参照!D957)</f>
        <v/>
      </c>
      <c r="AY957" s="52">
        <f>IF(参照!E957="","",参照!E957)</f>
        <v>3.3700000000000001E-4</v>
      </c>
      <c r="AZ957" s="52" t="str">
        <f>IF(参照!F957="","",参照!F957)</f>
        <v>唐津電力(株)</v>
      </c>
      <c r="BA957" s="52" t="str">
        <f>IF(参照!G957="","",参照!G957)</f>
        <v>唐津電力(株)_</v>
      </c>
      <c r="BB957" s="52">
        <f t="shared" si="45"/>
        <v>0.33700000000000002</v>
      </c>
      <c r="BD957" s="52" t="str">
        <f>IF(参照!L957="","",参照!L957)</f>
        <v/>
      </c>
    </row>
    <row r="958" spans="47:56">
      <c r="AU958" s="52" t="str">
        <f>IF(参照!A958="","",参照!A958)</f>
        <v>A0611</v>
      </c>
      <c r="AV958" s="52" t="str">
        <f>IF(参照!B958="","",参照!B958)</f>
        <v>ＲＥ１００電力(株)</v>
      </c>
      <c r="AW958" s="52">
        <f>IF(参照!C958="","",参照!C958)</f>
        <v>1.6000000000000001E-4</v>
      </c>
      <c r="AX958" s="52" t="str">
        <f>IF(参照!D958="","",参照!D958)</f>
        <v>メニューA</v>
      </c>
      <c r="AY958" s="52">
        <f>IF(参照!E958="","",参照!E958)</f>
        <v>0</v>
      </c>
      <c r="AZ958" s="52" t="str">
        <f>IF(参照!F958="","",参照!F958)</f>
        <v>ＲＥ１００電力(株)</v>
      </c>
      <c r="BA958" s="52" t="str">
        <f>IF(参照!G958="","",参照!G958)</f>
        <v>ＲＥ１００電力(株)_メニューA</v>
      </c>
      <c r="BB958" s="52">
        <f t="shared" si="45"/>
        <v>0</v>
      </c>
      <c r="BD958" s="52" t="str">
        <f>IF(参照!L958="","",参照!L958)</f>
        <v/>
      </c>
    </row>
    <row r="959" spans="47:56">
      <c r="AU959" s="52" t="str">
        <f>IF(参照!A959="","",参照!A959)</f>
        <v/>
      </c>
      <c r="AV959" s="52" t="str">
        <f>IF(参照!B959="","",参照!B959)</f>
        <v/>
      </c>
      <c r="AW959" s="52" t="str">
        <f>IF(参照!C959="","",参照!C959)</f>
        <v/>
      </c>
      <c r="AX959" s="52" t="str">
        <f>IF(参照!D959="","",参照!D959)</f>
        <v>メニューB(残差)</v>
      </c>
      <c r="AY959" s="52">
        <f>IF(参照!E959="","",参照!E959)</f>
        <v>8.7100000000000003E-4</v>
      </c>
      <c r="AZ959" s="52" t="str">
        <f>IF(参照!F959="","",参照!F959)</f>
        <v>ＲＥ１００電力(株)</v>
      </c>
      <c r="BA959" s="52" t="str">
        <f>IF(参照!G959="","",参照!G959)</f>
        <v>ＲＥ１００電力(株)_メニューB(残差)</v>
      </c>
      <c r="BB959" s="52">
        <f t="shared" si="45"/>
        <v>0.871</v>
      </c>
      <c r="BD959" s="52" t="str">
        <f>IF(参照!L959="","",参照!L959)</f>
        <v/>
      </c>
    </row>
    <row r="960" spans="47:56">
      <c r="AU960" s="52" t="str">
        <f>IF(参照!A960="","",参照!A960)</f>
        <v/>
      </c>
      <c r="AV960" s="52" t="str">
        <f>IF(参照!B960="","",参照!B960)</f>
        <v/>
      </c>
      <c r="AW960" s="52" t="str">
        <f>IF(参照!C960="","",参照!C960)</f>
        <v/>
      </c>
      <c r="AX960" s="52" t="str">
        <f>IF(参照!D960="","",参照!D960)</f>
        <v>(参考値)事業者全体</v>
      </c>
      <c r="AY960" s="52">
        <f>IF(参照!E960="","",参照!E960)</f>
        <v>0</v>
      </c>
      <c r="AZ960" s="52" t="str">
        <f>IF(参照!F960="","",参照!F960)</f>
        <v>ＲＥ１００電力(株)</v>
      </c>
      <c r="BA960" s="52" t="str">
        <f>IF(参照!G960="","",参照!G960)</f>
        <v>ＲＥ１００電力(株)_(参考値)事業者全体</v>
      </c>
      <c r="BB960" s="52">
        <f t="shared" si="45"/>
        <v>0</v>
      </c>
      <c r="BD960" s="52" t="str">
        <f>IF(参照!L960="","",参照!L960)</f>
        <v/>
      </c>
    </row>
    <row r="961" spans="47:56">
      <c r="AU961" s="52" t="str">
        <f>IF(参照!A961="","",参照!A961)</f>
        <v>A0615</v>
      </c>
      <c r="AV961" s="52" t="str">
        <f>IF(参照!B961="","",参照!B961)</f>
        <v>(株)イーネットワーク</v>
      </c>
      <c r="AW961" s="52">
        <f>IF(参照!C961="","",参照!C961)</f>
        <v>4.5100000000000001E-4</v>
      </c>
      <c r="AX961" s="52" t="str">
        <f>IF(参照!D961="","",参照!D961)</f>
        <v/>
      </c>
      <c r="AY961" s="52">
        <f>IF(参照!E961="","",参照!E961)</f>
        <v>3.9500000000000001E-4</v>
      </c>
      <c r="AZ961" s="52" t="str">
        <f>IF(参照!F961="","",参照!F961)</f>
        <v>(株)イーネットワーク</v>
      </c>
      <c r="BA961" s="52" t="str">
        <f>IF(参照!G961="","",参照!G961)</f>
        <v>(株)イーネットワーク_</v>
      </c>
      <c r="BB961" s="52">
        <f t="shared" si="45"/>
        <v>0.39500000000000002</v>
      </c>
      <c r="BD961" s="52" t="str">
        <f>IF(参照!L961="","",参照!L961)</f>
        <v/>
      </c>
    </row>
    <row r="962" spans="47:56">
      <c r="AU962" s="52" t="str">
        <f>IF(参照!A962="","",参照!A962)</f>
        <v>A0617</v>
      </c>
      <c r="AV962" s="52" t="str">
        <f>IF(参照!B962="","",参照!B962)</f>
        <v>スマートエコエナジー(株)</v>
      </c>
      <c r="AW962" s="52">
        <f>IF(参照!C962="","",参照!C962)</f>
        <v>4.1800000000000002E-4</v>
      </c>
      <c r="AX962" s="52" t="str">
        <f>IF(参照!D962="","",参照!D962)</f>
        <v>メニューA</v>
      </c>
      <c r="AY962" s="52">
        <f>IF(参照!E962="","",参照!E962)</f>
        <v>0</v>
      </c>
      <c r="AZ962" s="52" t="str">
        <f>IF(参照!F962="","",参照!F962)</f>
        <v>スマートエコエナジー(株)</v>
      </c>
      <c r="BA962" s="52" t="str">
        <f>IF(参照!G962="","",参照!G962)</f>
        <v>スマートエコエナジー(株)_メニューA</v>
      </c>
      <c r="BB962" s="52">
        <f t="shared" si="45"/>
        <v>0</v>
      </c>
      <c r="BD962" s="52" t="str">
        <f>IF(参照!L962="","",参照!L962)</f>
        <v/>
      </c>
    </row>
    <row r="963" spans="47:56">
      <c r="AU963" s="52" t="str">
        <f>IF(参照!A963="","",参照!A963)</f>
        <v/>
      </c>
      <c r="AV963" s="52" t="str">
        <f>IF(参照!B963="","",参照!B963)</f>
        <v/>
      </c>
      <c r="AW963" s="52" t="str">
        <f>IF(参照!C963="","",参照!C963)</f>
        <v/>
      </c>
      <c r="AX963" s="52" t="str">
        <f>IF(参照!D963="","",参照!D963)</f>
        <v>メニューB</v>
      </c>
      <c r="AY963" s="52">
        <f>IF(参照!E963="","",参照!E963)</f>
        <v>2.0000000000000001E-4</v>
      </c>
      <c r="AZ963" s="52" t="str">
        <f>IF(参照!F963="","",参照!F963)</f>
        <v>スマートエコエナジー(株)</v>
      </c>
      <c r="BA963" s="52" t="str">
        <f>IF(参照!G963="","",参照!G963)</f>
        <v>スマートエコエナジー(株)_メニューB</v>
      </c>
      <c r="BB963" s="52">
        <f t="shared" si="45"/>
        <v>0.2</v>
      </c>
      <c r="BD963" s="52" t="str">
        <f>IF(参照!L963="","",参照!L963)</f>
        <v/>
      </c>
    </row>
    <row r="964" spans="47:56">
      <c r="AU964" s="52" t="str">
        <f>IF(参照!A964="","",参照!A964)</f>
        <v/>
      </c>
      <c r="AV964" s="52" t="str">
        <f>IF(参照!B964="","",参照!B964)</f>
        <v/>
      </c>
      <c r="AW964" s="52" t="str">
        <f>IF(参照!C964="","",参照!C964)</f>
        <v/>
      </c>
      <c r="AX964" s="52" t="str">
        <f>IF(参照!D964="","",参照!D964)</f>
        <v>メニューC(残差)</v>
      </c>
      <c r="AY964" s="52">
        <f>IF(参照!E964="","",参照!E964)</f>
        <v>4.2400000000000001E-4</v>
      </c>
      <c r="AZ964" s="52" t="str">
        <f>IF(参照!F964="","",参照!F964)</f>
        <v>スマートエコエナジー(株)</v>
      </c>
      <c r="BA964" s="52" t="str">
        <f>IF(参照!G964="","",参照!G964)</f>
        <v>スマートエコエナジー(株)_メニューC(残差)</v>
      </c>
      <c r="BB964" s="52">
        <f t="shared" si="45"/>
        <v>0.42399999999999999</v>
      </c>
      <c r="BD964" s="52" t="str">
        <f>IF(参照!L964="","",参照!L964)</f>
        <v/>
      </c>
    </row>
    <row r="965" spans="47:56">
      <c r="AU965" s="52" t="str">
        <f>IF(参照!A965="","",参照!A965)</f>
        <v/>
      </c>
      <c r="AV965" s="52" t="str">
        <f>IF(参照!B965="","",参照!B965)</f>
        <v/>
      </c>
      <c r="AW965" s="52" t="str">
        <f>IF(参照!C965="","",参照!C965)</f>
        <v/>
      </c>
      <c r="AX965" s="52" t="str">
        <f>IF(参照!D965="","",参照!D965)</f>
        <v>(参考値)事業者全体</v>
      </c>
      <c r="AY965" s="52">
        <f>IF(参照!E965="","",参照!E965)</f>
        <v>3.6099999999999999E-4</v>
      </c>
      <c r="AZ965" s="52" t="str">
        <f>IF(参照!F965="","",参照!F965)</f>
        <v>スマートエコエナジー(株)</v>
      </c>
      <c r="BA965" s="52" t="str">
        <f>IF(参照!G965="","",参照!G965)</f>
        <v>スマートエコエナジー(株)_(参考値)事業者全体</v>
      </c>
      <c r="BB965" s="52">
        <f t="shared" ref="BB965:BB1028" si="46">AY965*1000</f>
        <v>0.36099999999999999</v>
      </c>
      <c r="BD965" s="52" t="str">
        <f>IF(参照!L965="","",参照!L965)</f>
        <v/>
      </c>
    </row>
    <row r="966" spans="47:56">
      <c r="AU966" s="52" t="str">
        <f>IF(参照!A966="","",参照!A966)</f>
        <v>A0620</v>
      </c>
      <c r="AV966" s="52" t="str">
        <f>IF(参照!B966="","",参照!B966)</f>
        <v>(株)ＬＥＮＥＴＳ</v>
      </c>
      <c r="AW966" s="52">
        <f>IF(参照!C966="","",参照!C966)</f>
        <v>4.9700000000000005E-4</v>
      </c>
      <c r="AX966" s="52" t="str">
        <f>IF(参照!D966="","",参照!D966)</f>
        <v/>
      </c>
      <c r="AY966" s="52">
        <f>IF(参照!E966="","",参照!E966)</f>
        <v>5.4199999999999995E-4</v>
      </c>
      <c r="AZ966" s="52" t="str">
        <f>IF(参照!F966="","",参照!F966)</f>
        <v>(株)ＬＥＮＥＴＳ</v>
      </c>
      <c r="BA966" s="52" t="str">
        <f>IF(参照!G966="","",参照!G966)</f>
        <v>(株)ＬＥＮＥＴＳ_</v>
      </c>
      <c r="BB966" s="52">
        <f t="shared" si="46"/>
        <v>0.54199999999999993</v>
      </c>
      <c r="BD966" s="52" t="str">
        <f>IF(参照!L966="","",参照!L966)</f>
        <v/>
      </c>
    </row>
    <row r="967" spans="47:56">
      <c r="AU967" s="52" t="str">
        <f>IF(参照!A967="","",参照!A967)</f>
        <v>A0622</v>
      </c>
      <c r="AV967" s="52" t="str">
        <f>IF(参照!B967="","",参照!B967)</f>
        <v>アイエスジー(株)</v>
      </c>
      <c r="AW967" s="52">
        <f>IF(参照!C967="","",参照!C967)</f>
        <v>5.71E-4</v>
      </c>
      <c r="AX967" s="52" t="str">
        <f>IF(参照!D967="","",参照!D967)</f>
        <v/>
      </c>
      <c r="AY967" s="52">
        <f>IF(参照!E967="","",参照!E967)</f>
        <v>5.1500000000000005E-4</v>
      </c>
      <c r="AZ967" s="52" t="str">
        <f>IF(参照!F967="","",参照!F967)</f>
        <v>アイエスジー(株)</v>
      </c>
      <c r="BA967" s="52" t="str">
        <f>IF(参照!G967="","",参照!G967)</f>
        <v>アイエスジー(株)_</v>
      </c>
      <c r="BB967" s="52">
        <f t="shared" si="46"/>
        <v>0.51500000000000001</v>
      </c>
      <c r="BD967" s="52" t="str">
        <f>IF(参照!L967="","",参照!L967)</f>
        <v/>
      </c>
    </row>
    <row r="968" spans="47:56">
      <c r="AU968" s="52" t="str">
        <f>IF(参照!A968="","",参照!A968)</f>
        <v>A0623</v>
      </c>
      <c r="AV968" s="52" t="str">
        <f>IF(参照!B968="","",参照!B968)</f>
        <v>(株)富士山電力</v>
      </c>
      <c r="AW968" s="52">
        <f>IF(参照!C968="","",参照!C968)</f>
        <v>4.8200000000000001E-4</v>
      </c>
      <c r="AX968" s="52" t="str">
        <f>IF(参照!D968="","",参照!D968)</f>
        <v/>
      </c>
      <c r="AY968" s="52">
        <f>IF(参照!E968="","",参照!E968)</f>
        <v>5.04E-4</v>
      </c>
      <c r="AZ968" s="52" t="str">
        <f>IF(参照!F968="","",参照!F968)</f>
        <v>(株)富士山電力</v>
      </c>
      <c r="BA968" s="52" t="str">
        <f>IF(参照!G968="","",参照!G968)</f>
        <v>(株)富士山電力_</v>
      </c>
      <c r="BB968" s="52">
        <f t="shared" si="46"/>
        <v>0.504</v>
      </c>
      <c r="BD968" s="52" t="str">
        <f>IF(参照!L968="","",参照!L968)</f>
        <v/>
      </c>
    </row>
    <row r="969" spans="47:56">
      <c r="AU969" s="52" t="str">
        <f>IF(参照!A969="","",参照!A969)</f>
        <v>A0624</v>
      </c>
      <c r="AV969" s="52" t="str">
        <f>IF(参照!B969="","",参照!B969)</f>
        <v>(株)エネクル(旧：堀川産業(株))</v>
      </c>
      <c r="AW969" s="52">
        <f>IF(参照!C969="","",参照!C969)</f>
        <v>3.6400000000000001E-4</v>
      </c>
      <c r="AX969" s="52" t="str">
        <f>IF(参照!D969="","",参照!D969)</f>
        <v/>
      </c>
      <c r="AY969" s="52">
        <f>IF(参照!E969="","",参照!E969)</f>
        <v>3.0800000000000001E-4</v>
      </c>
      <c r="AZ969" s="52" t="str">
        <f>IF(参照!F969="","",参照!F969)</f>
        <v>(株)エネクル(旧：堀川産業(株))</v>
      </c>
      <c r="BA969" s="52" t="str">
        <f>IF(参照!G969="","",参照!G969)</f>
        <v>(株)エネクル(旧：堀川産業(株))_</v>
      </c>
      <c r="BB969" s="52">
        <f t="shared" si="46"/>
        <v>0.308</v>
      </c>
      <c r="BD969" s="52" t="str">
        <f>IF(参照!L969="","",参照!L969)</f>
        <v/>
      </c>
    </row>
    <row r="970" spans="47:56">
      <c r="AU970" s="52" t="str">
        <f>IF(参照!A970="","",参照!A970)</f>
        <v>A0627</v>
      </c>
      <c r="AV970" s="52" t="str">
        <f>IF(参照!B970="","",参照!B970)</f>
        <v>フィンテックラボ協同組合</v>
      </c>
      <c r="AW970" s="52">
        <f>IF(参照!C970="","",参照!C970)</f>
        <v>4.9600000000000002E-4</v>
      </c>
      <c r="AX970" s="52" t="str">
        <f>IF(参照!D970="","",参照!D970)</f>
        <v/>
      </c>
      <c r="AY970" s="52">
        <f>IF(参照!E970="","",参照!E970)</f>
        <v>5.4699999999999996E-4</v>
      </c>
      <c r="AZ970" s="52" t="str">
        <f>IF(参照!F970="","",参照!F970)</f>
        <v>フィンテックラボ協同組合</v>
      </c>
      <c r="BA970" s="52" t="str">
        <f>IF(参照!G970="","",参照!G970)</f>
        <v>フィンテックラボ協同組合_</v>
      </c>
      <c r="BB970" s="52">
        <f t="shared" si="46"/>
        <v>0.54699999999999993</v>
      </c>
      <c r="BD970" s="52" t="str">
        <f>IF(参照!L970="","",参照!L970)</f>
        <v/>
      </c>
    </row>
    <row r="971" spans="47:56">
      <c r="AU971" s="52" t="str">
        <f>IF(参照!A971="","",参照!A971)</f>
        <v>A0629</v>
      </c>
      <c r="AV971" s="52" t="str">
        <f>IF(参照!B971="","",参照!B971)</f>
        <v>新電力新潟(株)</v>
      </c>
      <c r="AW971" s="52">
        <f>IF(参照!C971="","",参照!C971)</f>
        <v>3.79E-4</v>
      </c>
      <c r="AX971" s="52" t="str">
        <f>IF(参照!D971="","",参照!D971)</f>
        <v/>
      </c>
      <c r="AY971" s="52">
        <f>IF(参照!E971="","",参照!E971)</f>
        <v>3.2299999999999999E-4</v>
      </c>
      <c r="AZ971" s="52" t="str">
        <f>IF(参照!F971="","",参照!F971)</f>
        <v>新電力新潟(株)</v>
      </c>
      <c r="BA971" s="52" t="str">
        <f>IF(参照!G971="","",参照!G971)</f>
        <v>新電力新潟(株)_</v>
      </c>
      <c r="BB971" s="52">
        <f t="shared" si="46"/>
        <v>0.32300000000000001</v>
      </c>
      <c r="BD971" s="52" t="str">
        <f>IF(参照!L971="","",参照!L971)</f>
        <v/>
      </c>
    </row>
    <row r="972" spans="47:56">
      <c r="AU972" s="52" t="str">
        <f>IF(参照!A972="","",参照!A972)</f>
        <v>A0630</v>
      </c>
      <c r="AV972" s="52" t="str">
        <f>IF(参照!B972="","",参照!B972)</f>
        <v>(株)タケエイでんき(旧：(株)横須賀アーバンウッドパワー)</v>
      </c>
      <c r="AW972" s="52">
        <f>IF(参照!C972="","",参照!C972)</f>
        <v>1.15E-4</v>
      </c>
      <c r="AX972" s="52" t="str">
        <f>IF(参照!D972="","",参照!D972)</f>
        <v/>
      </c>
      <c r="AY972" s="52">
        <f>IF(参照!E972="","",参照!E972)</f>
        <v>4.4799999999999999E-4</v>
      </c>
      <c r="AZ972" s="52" t="str">
        <f>IF(参照!F972="","",参照!F972)</f>
        <v>(株)タケエイでんき(旧：(株)横須賀アーバンウッドパワー)</v>
      </c>
      <c r="BA972" s="52" t="str">
        <f>IF(参照!G972="","",参照!G972)</f>
        <v>(株)タケエイでんき(旧：(株)横須賀アーバンウッドパワー)_</v>
      </c>
      <c r="BB972" s="52">
        <f t="shared" si="46"/>
        <v>0.44800000000000001</v>
      </c>
      <c r="BD972" s="52" t="str">
        <f>IF(参照!L972="","",参照!L972)</f>
        <v/>
      </c>
    </row>
    <row r="973" spans="47:56">
      <c r="AU973" s="52" t="str">
        <f>IF(参照!A973="","",参照!A973)</f>
        <v>A0631</v>
      </c>
      <c r="AV973" s="52" t="str">
        <f>IF(参照!B973="","",参照!B973)</f>
        <v>気仙沼グリーンエナジー(株)</v>
      </c>
      <c r="AW973" s="52">
        <f>IF(参照!C973="","",参照!C973)</f>
        <v>2.7900000000000001E-4</v>
      </c>
      <c r="AX973" s="52" t="str">
        <f>IF(参照!D973="","",参照!D973)</f>
        <v>メニューA</v>
      </c>
      <c r="AY973" s="52">
        <f>IF(参照!E973="","",参照!E973)</f>
        <v>0</v>
      </c>
      <c r="AZ973" s="52" t="str">
        <f>IF(参照!F973="","",参照!F973)</f>
        <v>気仙沼グリーンエナジー(株)</v>
      </c>
      <c r="BA973" s="52" t="str">
        <f>IF(参照!G973="","",参照!G973)</f>
        <v>気仙沼グリーンエナジー(株)_メニューA</v>
      </c>
      <c r="BB973" s="52">
        <f t="shared" si="46"/>
        <v>0</v>
      </c>
      <c r="BD973" s="52" t="str">
        <f>IF(参照!L973="","",参照!L973)</f>
        <v/>
      </c>
    </row>
    <row r="974" spans="47:56">
      <c r="AU974" s="52" t="str">
        <f>IF(参照!A974="","",参照!A974)</f>
        <v/>
      </c>
      <c r="AV974" s="52" t="str">
        <f>IF(参照!B974="","",参照!B974)</f>
        <v/>
      </c>
      <c r="AW974" s="52" t="str">
        <f>IF(参照!C974="","",参照!C974)</f>
        <v/>
      </c>
      <c r="AX974" s="52" t="str">
        <f>IF(参照!D974="","",参照!D974)</f>
        <v>メニューB(残差)</v>
      </c>
      <c r="AY974" s="52">
        <f>IF(参照!E974="","",参照!E974)</f>
        <v>5.4199999999999995E-4</v>
      </c>
      <c r="AZ974" s="52" t="str">
        <f>IF(参照!F974="","",参照!F974)</f>
        <v>気仙沼グリーンエナジー(株)</v>
      </c>
      <c r="BA974" s="52" t="str">
        <f>IF(参照!G974="","",参照!G974)</f>
        <v>気仙沼グリーンエナジー(株)_メニューB(残差)</v>
      </c>
      <c r="BB974" s="52">
        <f t="shared" si="46"/>
        <v>0.54199999999999993</v>
      </c>
      <c r="BD974" s="52" t="str">
        <f>IF(参照!L974="","",参照!L974)</f>
        <v/>
      </c>
    </row>
    <row r="975" spans="47:56">
      <c r="AU975" s="52" t="str">
        <f>IF(参照!A975="","",参照!A975)</f>
        <v/>
      </c>
      <c r="AV975" s="52" t="str">
        <f>IF(参照!B975="","",参照!B975)</f>
        <v/>
      </c>
      <c r="AW975" s="52" t="str">
        <f>IF(参照!C975="","",参照!C975)</f>
        <v/>
      </c>
      <c r="AX975" s="52" t="str">
        <f>IF(参照!D975="","",参照!D975)</f>
        <v>(参考値)事業者全体</v>
      </c>
      <c r="AY975" s="52">
        <f>IF(参照!E975="","",参照!E975)</f>
        <v>5.4699999999999996E-4</v>
      </c>
      <c r="AZ975" s="52" t="str">
        <f>IF(参照!F975="","",参照!F975)</f>
        <v>気仙沼グリーンエナジー(株)</v>
      </c>
      <c r="BA975" s="52" t="str">
        <f>IF(参照!G975="","",参照!G975)</f>
        <v>気仙沼グリーンエナジー(株)_(参考値)事業者全体</v>
      </c>
      <c r="BB975" s="52">
        <f t="shared" si="46"/>
        <v>0.54699999999999993</v>
      </c>
      <c r="BD975" s="52" t="str">
        <f>IF(参照!L975="","",参照!L975)</f>
        <v/>
      </c>
    </row>
    <row r="976" spans="47:56">
      <c r="AU976" s="52" t="str">
        <f>IF(参照!A976="","",参照!A976)</f>
        <v>A0632</v>
      </c>
      <c r="AV976" s="52" t="str">
        <f>IF(参照!B976="","",参照!B976)</f>
        <v>(株)ユーラスグリーンエナジー</v>
      </c>
      <c r="AW976" s="52">
        <f>IF(参照!C976="","",参照!C976)</f>
        <v>3.1199999999999999E-4</v>
      </c>
      <c r="AX976" s="52" t="str">
        <f>IF(参照!D976="","",参照!D976)</f>
        <v>メニューA</v>
      </c>
      <c r="AY976" s="52">
        <f>IF(参照!E976="","",参照!E976)</f>
        <v>0</v>
      </c>
      <c r="AZ976" s="52" t="str">
        <f>IF(参照!F976="","",参照!F976)</f>
        <v>(株)ユーラスグリーンエナジー</v>
      </c>
      <c r="BA976" s="52" t="str">
        <f>IF(参照!G976="","",参照!G976)</f>
        <v>(株)ユーラスグリーンエナジー_メニューA</v>
      </c>
      <c r="BB976" s="52">
        <f t="shared" si="46"/>
        <v>0</v>
      </c>
      <c r="BD976" s="52" t="str">
        <f>IF(参照!L976="","",参照!L976)</f>
        <v/>
      </c>
    </row>
    <row r="977" spans="47:56">
      <c r="AU977" s="52" t="str">
        <f>IF(参照!A977="","",参照!A977)</f>
        <v/>
      </c>
      <c r="AV977" s="52" t="str">
        <f>IF(参照!B977="","",参照!B977)</f>
        <v/>
      </c>
      <c r="AW977" s="52" t="str">
        <f>IF(参照!C977="","",参照!C977)</f>
        <v/>
      </c>
      <c r="AX977" s="52" t="str">
        <f>IF(参照!D977="","",参照!D977)</f>
        <v>メニューB(残差)</v>
      </c>
      <c r="AY977" s="52">
        <f>IF(参照!E977="","",参照!E977)</f>
        <v>0</v>
      </c>
      <c r="AZ977" s="52" t="str">
        <f>IF(参照!F977="","",参照!F977)</f>
        <v>(株)ユーラスグリーンエナジー</v>
      </c>
      <c r="BA977" s="52" t="str">
        <f>IF(参照!G977="","",参照!G977)</f>
        <v>(株)ユーラスグリーンエナジー_メニューB(残差)</v>
      </c>
      <c r="BB977" s="52">
        <f t="shared" si="46"/>
        <v>0</v>
      </c>
      <c r="BD977" s="52" t="str">
        <f>IF(参照!L977="","",参照!L977)</f>
        <v/>
      </c>
    </row>
    <row r="978" spans="47:56">
      <c r="AU978" s="52" t="str">
        <f>IF(参照!A978="","",参照!A978)</f>
        <v/>
      </c>
      <c r="AV978" s="52" t="str">
        <f>IF(参照!B978="","",参照!B978)</f>
        <v/>
      </c>
      <c r="AW978" s="52" t="str">
        <f>IF(参照!C978="","",参照!C978)</f>
        <v/>
      </c>
      <c r="AX978" s="52" t="str">
        <f>IF(参照!D978="","",参照!D978)</f>
        <v>(参考値)事業者全体</v>
      </c>
      <c r="AY978" s="52">
        <f>IF(参照!E978="","",参照!E978)</f>
        <v>2.1999999999999999E-5</v>
      </c>
      <c r="AZ978" s="52" t="str">
        <f>IF(参照!F978="","",参照!F978)</f>
        <v>(株)ユーラスグリーンエナジー</v>
      </c>
      <c r="BA978" s="52" t="str">
        <f>IF(参照!G978="","",参照!G978)</f>
        <v>(株)ユーラスグリーンエナジー_(参考値)事業者全体</v>
      </c>
      <c r="BB978" s="52">
        <f t="shared" si="46"/>
        <v>2.1999999999999999E-2</v>
      </c>
      <c r="BD978" s="52" t="str">
        <f>IF(参照!L978="","",参照!L978)</f>
        <v/>
      </c>
    </row>
    <row r="979" spans="47:56">
      <c r="AU979" s="52" t="str">
        <f>IF(参照!A979="","",参照!A979)</f>
        <v>A0633</v>
      </c>
      <c r="AV979" s="52" t="str">
        <f>IF(参照!B979="","",参照!B979)</f>
        <v>(株)サイホープロパティーズ</v>
      </c>
      <c r="AW979" s="52">
        <f>IF(参照!C979="","",参照!C979)</f>
        <v>5.8200000000000005E-4</v>
      </c>
      <c r="AX979" s="52" t="str">
        <f>IF(参照!D979="","",参照!D979)</f>
        <v/>
      </c>
      <c r="AY979" s="52">
        <f>IF(参照!E979="","",参照!E979)</f>
        <v>6.5300000000000004E-4</v>
      </c>
      <c r="AZ979" s="52" t="str">
        <f>IF(参照!F979="","",参照!F979)</f>
        <v>(株)サイホープロパティーズ</v>
      </c>
      <c r="BA979" s="52" t="str">
        <f>IF(参照!G979="","",参照!G979)</f>
        <v>(株)サイホープロパティーズ_</v>
      </c>
      <c r="BB979" s="52">
        <f t="shared" si="46"/>
        <v>0.65300000000000002</v>
      </c>
      <c r="BD979" s="52" t="str">
        <f>IF(参照!L979="","",参照!L979)</f>
        <v/>
      </c>
    </row>
    <row r="980" spans="47:56">
      <c r="AU980" s="52" t="str">
        <f>IF(参照!A980="","",参照!A980)</f>
        <v>A0636</v>
      </c>
      <c r="AV980" s="52" t="str">
        <f>IF(参照!B980="","",参照!B980)</f>
        <v>生活協同組合コープながの</v>
      </c>
      <c r="AW980" s="52">
        <f>IF(参照!C980="","",参照!C980)</f>
        <v>3.7199999999999999E-4</v>
      </c>
      <c r="AX980" s="52" t="str">
        <f>IF(参照!D980="","",参照!D980)</f>
        <v/>
      </c>
      <c r="AY980" s="52">
        <f>IF(参照!E980="","",参照!E980)</f>
        <v>3.1599999999999998E-4</v>
      </c>
      <c r="AZ980" s="52" t="str">
        <f>IF(参照!F980="","",参照!F980)</f>
        <v>生活協同組合コープながの</v>
      </c>
      <c r="BA980" s="52" t="str">
        <f>IF(参照!G980="","",参照!G980)</f>
        <v>生活協同組合コープながの_</v>
      </c>
      <c r="BB980" s="52">
        <f t="shared" si="46"/>
        <v>0.316</v>
      </c>
      <c r="BD980" s="52" t="str">
        <f>IF(参照!L980="","",参照!L980)</f>
        <v/>
      </c>
    </row>
    <row r="981" spans="47:56">
      <c r="AU981" s="52" t="str">
        <f>IF(参照!A981="","",参照!A981)</f>
        <v>A0637</v>
      </c>
      <c r="AV981" s="52" t="str">
        <f>IF(参照!B981="","",参照!B981)</f>
        <v>京セラ関電エナジー合同会社</v>
      </c>
      <c r="AW981" s="52">
        <f>IF(参照!C981="","",参照!C981)</f>
        <v>6.3699999999999998E-4</v>
      </c>
      <c r="AX981" s="52" t="str">
        <f>IF(参照!D981="","",参照!D981)</f>
        <v/>
      </c>
      <c r="AY981" s="52">
        <f>IF(参照!E981="","",参照!E981)</f>
        <v>6.0300000000000002E-4</v>
      </c>
      <c r="AZ981" s="52" t="str">
        <f>IF(参照!F981="","",参照!F981)</f>
        <v>京セラ関電エナジー合同会社</v>
      </c>
      <c r="BA981" s="52" t="str">
        <f>IF(参照!G981="","",参照!G981)</f>
        <v>京セラ関電エナジー合同会社_</v>
      </c>
      <c r="BB981" s="52">
        <f t="shared" si="46"/>
        <v>0.60299999999999998</v>
      </c>
      <c r="BD981" s="52" t="str">
        <f>IF(参照!L981="","",参照!L981)</f>
        <v/>
      </c>
    </row>
    <row r="982" spans="47:56">
      <c r="AU982" s="52" t="str">
        <f>IF(参照!A982="","",参照!A982)</f>
        <v>A0639</v>
      </c>
      <c r="AV982" s="52" t="str">
        <f>IF(参照!B982="","",参照!B982)</f>
        <v>酒田天然瓦斯(株)</v>
      </c>
      <c r="AW982" s="52">
        <f>IF(参照!C982="","",参照!C982)</f>
        <v>3.6400000000000001E-4</v>
      </c>
      <c r="AX982" s="52" t="str">
        <f>IF(参照!D982="","",参照!D982)</f>
        <v/>
      </c>
      <c r="AY982" s="52">
        <f>IF(参照!E982="","",参照!E982)</f>
        <v>3.0800000000000001E-4</v>
      </c>
      <c r="AZ982" s="52" t="str">
        <f>IF(参照!F982="","",参照!F982)</f>
        <v>酒田天然瓦斯(株)</v>
      </c>
      <c r="BA982" s="52" t="str">
        <f>IF(参照!G982="","",参照!G982)</f>
        <v>酒田天然瓦斯(株)_</v>
      </c>
      <c r="BB982" s="52">
        <f t="shared" si="46"/>
        <v>0.308</v>
      </c>
      <c r="BD982" s="52" t="str">
        <f>IF(参照!L982="","",参照!L982)</f>
        <v/>
      </c>
    </row>
    <row r="983" spans="47:56">
      <c r="AU983" s="52" t="str">
        <f>IF(参照!A983="","",参照!A983)</f>
        <v>A0640</v>
      </c>
      <c r="AV983" s="52" t="str">
        <f>IF(参照!B983="","",参照!B983)</f>
        <v>東亜ガス(株)</v>
      </c>
      <c r="AW983" s="52">
        <f>IF(参照!C983="","",参照!C983)</f>
        <v>5.0699999999999996E-4</v>
      </c>
      <c r="AX983" s="52" t="str">
        <f>IF(参照!D983="","",参照!D983)</f>
        <v/>
      </c>
      <c r="AY983" s="52">
        <f>IF(参照!E983="","",参照!E983)</f>
        <v>5.4100000000000003E-4</v>
      </c>
      <c r="AZ983" s="52" t="str">
        <f>IF(参照!F983="","",参照!F983)</f>
        <v>東亜ガス(株)</v>
      </c>
      <c r="BA983" s="52" t="str">
        <f>IF(参照!G983="","",参照!G983)</f>
        <v>東亜ガス(株)_</v>
      </c>
      <c r="BB983" s="52">
        <f t="shared" si="46"/>
        <v>0.54100000000000004</v>
      </c>
      <c r="BD983" s="52" t="str">
        <f>IF(参照!L983="","",参照!L983)</f>
        <v/>
      </c>
    </row>
    <row r="984" spans="47:56">
      <c r="AU984" s="52" t="str">
        <f>IF(参照!A984="","",参照!A984)</f>
        <v>A0641</v>
      </c>
      <c r="AV984" s="52" t="str">
        <f>IF(参照!B984="","",参照!B984)</f>
        <v>(株)三河の山里コミュニティパワー</v>
      </c>
      <c r="AW984" s="52">
        <f>IF(参照!C984="","",参照!C984)</f>
        <v>3.6400000000000001E-4</v>
      </c>
      <c r="AX984" s="52" t="str">
        <f>IF(参照!D984="","",参照!D984)</f>
        <v/>
      </c>
      <c r="AY984" s="52">
        <f>IF(参照!E984="","",参照!E984)</f>
        <v>3.0800000000000001E-4</v>
      </c>
      <c r="AZ984" s="52" t="str">
        <f>IF(参照!F984="","",参照!F984)</f>
        <v>(株)三河の山里コミュニティパワー</v>
      </c>
      <c r="BA984" s="52" t="str">
        <f>IF(参照!G984="","",参照!G984)</f>
        <v>(株)三河の山里コミュニティパワー_</v>
      </c>
      <c r="BB984" s="52">
        <f t="shared" si="46"/>
        <v>0.308</v>
      </c>
      <c r="BD984" s="52" t="str">
        <f>IF(参照!L984="","",参照!L984)</f>
        <v/>
      </c>
    </row>
    <row r="985" spans="47:56">
      <c r="AU985" s="52" t="str">
        <f>IF(参照!A985="","",参照!A985)</f>
        <v>A0642</v>
      </c>
      <c r="AV985" s="52" t="str">
        <f>IF(参照!B985="","",参照!B985)</f>
        <v>新潟スワンエナジー(株)</v>
      </c>
      <c r="AW985" s="52">
        <f>IF(参照!C985="","",参照!C985)</f>
        <v>1.03E-4</v>
      </c>
      <c r="AX985" s="52" t="str">
        <f>IF(参照!D985="","",参照!D985)</f>
        <v>メニューA</v>
      </c>
      <c r="AY985" s="52">
        <f>IF(参照!E985="","",参照!E985)</f>
        <v>0</v>
      </c>
      <c r="AZ985" s="52" t="str">
        <f>IF(参照!F985="","",参照!F985)</f>
        <v>新潟スワンエナジー(株)</v>
      </c>
      <c r="BA985" s="52" t="str">
        <f>IF(参照!G985="","",参照!G985)</f>
        <v>新潟スワンエナジー(株)_メニューA</v>
      </c>
      <c r="BB985" s="52">
        <f t="shared" si="46"/>
        <v>0</v>
      </c>
      <c r="BD985" s="52" t="str">
        <f>IF(参照!L985="","",参照!L985)</f>
        <v/>
      </c>
    </row>
    <row r="986" spans="47:56">
      <c r="AU986" s="52" t="str">
        <f>IF(参照!A986="","",参照!A986)</f>
        <v/>
      </c>
      <c r="AV986" s="52" t="str">
        <f>IF(参照!B986="","",参照!B986)</f>
        <v/>
      </c>
      <c r="AW986" s="52" t="str">
        <f>IF(参照!C986="","",参照!C986)</f>
        <v/>
      </c>
      <c r="AX986" s="52" t="str">
        <f>IF(参照!D986="","",参照!D986)</f>
        <v>メニューB</v>
      </c>
      <c r="AY986" s="52">
        <f>IF(参照!E986="","",参照!E986)</f>
        <v>2.9E-4</v>
      </c>
      <c r="AZ986" s="52" t="str">
        <f>IF(参照!F986="","",参照!F986)</f>
        <v>新潟スワンエナジー(株)</v>
      </c>
      <c r="BA986" s="52" t="str">
        <f>IF(参照!G986="","",参照!G986)</f>
        <v>新潟スワンエナジー(株)_メニューB</v>
      </c>
      <c r="BB986" s="52">
        <f t="shared" si="46"/>
        <v>0.28999999999999998</v>
      </c>
      <c r="BD986" s="52" t="str">
        <f>IF(参照!L986="","",参照!L986)</f>
        <v/>
      </c>
    </row>
    <row r="987" spans="47:56">
      <c r="AU987" s="52" t="str">
        <f>IF(参照!A987="","",参照!A987)</f>
        <v/>
      </c>
      <c r="AV987" s="52" t="str">
        <f>IF(参照!B987="","",参照!B987)</f>
        <v/>
      </c>
      <c r="AW987" s="52" t="str">
        <f>IF(参照!C987="","",参照!C987)</f>
        <v/>
      </c>
      <c r="AX987" s="52" t="str">
        <f>IF(参照!D987="","",参照!D987)</f>
        <v>メニューC</v>
      </c>
      <c r="AY987" s="52">
        <f>IF(参照!E987="","",参照!E987)</f>
        <v>2.7599999999999999E-4</v>
      </c>
      <c r="AZ987" s="52" t="str">
        <f>IF(参照!F987="","",参照!F987)</f>
        <v>新潟スワンエナジー(株)</v>
      </c>
      <c r="BA987" s="52" t="str">
        <f>IF(参照!G987="","",参照!G987)</f>
        <v>新潟スワンエナジー(株)_メニューC</v>
      </c>
      <c r="BB987" s="52">
        <f t="shared" si="46"/>
        <v>0.27599999999999997</v>
      </c>
      <c r="BD987" s="52" t="str">
        <f>IF(参照!L987="","",参照!L987)</f>
        <v/>
      </c>
    </row>
    <row r="988" spans="47:56">
      <c r="AU988" s="52" t="str">
        <f>IF(参照!A988="","",参照!A988)</f>
        <v/>
      </c>
      <c r="AV988" s="52" t="str">
        <f>IF(参照!B988="","",参照!B988)</f>
        <v/>
      </c>
      <c r="AW988" s="52" t="str">
        <f>IF(参照!C988="","",参照!C988)</f>
        <v/>
      </c>
      <c r="AX988" s="52" t="str">
        <f>IF(参照!D988="","",参照!D988)</f>
        <v>メニューD(残差)</v>
      </c>
      <c r="AY988" s="52">
        <f>IF(参照!E988="","",参照!E988)</f>
        <v>2.9700000000000001E-4</v>
      </c>
      <c r="AZ988" s="52" t="str">
        <f>IF(参照!F988="","",参照!F988)</f>
        <v>新潟スワンエナジー(株)</v>
      </c>
      <c r="BA988" s="52" t="str">
        <f>IF(参照!G988="","",参照!G988)</f>
        <v>新潟スワンエナジー(株)_メニューD(残差)</v>
      </c>
      <c r="BB988" s="52">
        <f t="shared" si="46"/>
        <v>0.29699999999999999</v>
      </c>
      <c r="BD988" s="52" t="str">
        <f>IF(参照!L988="","",参照!L988)</f>
        <v/>
      </c>
    </row>
    <row r="989" spans="47:56">
      <c r="AU989" s="52" t="str">
        <f>IF(参照!A989="","",参照!A989)</f>
        <v/>
      </c>
      <c r="AV989" s="52" t="str">
        <f>IF(参照!B989="","",参照!B989)</f>
        <v/>
      </c>
      <c r="AW989" s="52" t="str">
        <f>IF(参照!C989="","",参照!C989)</f>
        <v/>
      </c>
      <c r="AX989" s="52" t="str">
        <f>IF(参照!D989="","",参照!D989)</f>
        <v>(参考値)事業者全体</v>
      </c>
      <c r="AY989" s="52">
        <f>IF(参照!E989="","",参照!E989)</f>
        <v>3.2400000000000001E-4</v>
      </c>
      <c r="AZ989" s="52" t="str">
        <f>IF(参照!F989="","",参照!F989)</f>
        <v>新潟スワンエナジー(株)</v>
      </c>
      <c r="BA989" s="52" t="str">
        <f>IF(参照!G989="","",参照!G989)</f>
        <v>新潟スワンエナジー(株)_(参考値)事業者全体</v>
      </c>
      <c r="BB989" s="52">
        <f t="shared" si="46"/>
        <v>0.32400000000000001</v>
      </c>
      <c r="BD989" s="52" t="str">
        <f>IF(参照!L989="","",参照!L989)</f>
        <v/>
      </c>
    </row>
    <row r="990" spans="47:56">
      <c r="AU990" s="52" t="str">
        <f>IF(参照!A990="","",参照!A990)</f>
        <v>A0644</v>
      </c>
      <c r="AV990" s="52" t="str">
        <f>IF(参照!B990="","",参照!B990)</f>
        <v>グリーンピープルズパワー(株)</v>
      </c>
      <c r="AW990" s="52">
        <f>IF(参照!C990="","",参照!C990)</f>
        <v>2.5599999999999999E-4</v>
      </c>
      <c r="AX990" s="52" t="str">
        <f>IF(参照!D990="","",参照!D990)</f>
        <v/>
      </c>
      <c r="AY990" s="52">
        <f>IF(参照!E990="","",参照!E990)</f>
        <v>5.1199999999999998E-4</v>
      </c>
      <c r="AZ990" s="52" t="str">
        <f>IF(参照!F990="","",参照!F990)</f>
        <v>グリーンピープルズパワー(株)</v>
      </c>
      <c r="BA990" s="52" t="str">
        <f>IF(参照!G990="","",参照!G990)</f>
        <v>グリーンピープルズパワー(株)_</v>
      </c>
      <c r="BB990" s="52">
        <f t="shared" si="46"/>
        <v>0.51200000000000001</v>
      </c>
      <c r="BD990" s="52" t="str">
        <f>IF(参照!L990="","",参照!L990)</f>
        <v/>
      </c>
    </row>
    <row r="991" spans="47:56">
      <c r="AU991" s="52" t="str">
        <f>IF(参照!A991="","",参照!A991)</f>
        <v>A0647</v>
      </c>
      <c r="AV991" s="52" t="str">
        <f>IF(参照!B991="","",参照!B991)</f>
        <v>レネックス電力合同会社</v>
      </c>
      <c r="AW991" s="52">
        <f>IF(参照!C991="","",参照!C991)</f>
        <v>5.6299999999999992E-4</v>
      </c>
      <c r="AX991" s="52" t="str">
        <f>IF(参照!D991="","",参照!D991)</f>
        <v/>
      </c>
      <c r="AY991" s="52">
        <f>IF(参照!E991="","",参照!E991)</f>
        <v>4.8799999999999999E-4</v>
      </c>
      <c r="AZ991" s="52" t="str">
        <f>IF(参照!F991="","",参照!F991)</f>
        <v>レネックス電力合同会社</v>
      </c>
      <c r="BA991" s="52" t="str">
        <f>IF(参照!G991="","",参照!G991)</f>
        <v>レネックス電力合同会社_</v>
      </c>
      <c r="BB991" s="52">
        <f t="shared" si="46"/>
        <v>0.48799999999999999</v>
      </c>
      <c r="BD991" s="52" t="str">
        <f>IF(参照!L991="","",参照!L991)</f>
        <v/>
      </c>
    </row>
    <row r="992" spans="47:56">
      <c r="AU992" s="52" t="str">
        <f>IF(参照!A992="","",参照!A992)</f>
        <v>A0648</v>
      </c>
      <c r="AV992" s="52" t="str">
        <f>IF(参照!B992="","",参照!B992)</f>
        <v>(株)マルイファシリティーズ</v>
      </c>
      <c r="AW992" s="52">
        <f>IF(参照!C992="","",参照!C992)</f>
        <v>9.7E-5</v>
      </c>
      <c r="AX992" s="52" t="str">
        <f>IF(参照!D992="","",参照!D992)</f>
        <v/>
      </c>
      <c r="AY992" s="52">
        <f>IF(参照!E992="","",参照!E992)</f>
        <v>4.2700000000000002E-4</v>
      </c>
      <c r="AZ992" s="52" t="str">
        <f>IF(参照!F992="","",参照!F992)</f>
        <v>(株)マルイファシリティーズ</v>
      </c>
      <c r="BA992" s="52" t="str">
        <f>IF(参照!G992="","",参照!G992)</f>
        <v>(株)マルイファシリティーズ_</v>
      </c>
      <c r="BB992" s="52">
        <f t="shared" si="46"/>
        <v>0.42700000000000005</v>
      </c>
      <c r="BD992" s="52" t="str">
        <f>IF(参照!L992="","",参照!L992)</f>
        <v/>
      </c>
    </row>
    <row r="993" spans="47:56">
      <c r="AU993" s="52" t="str">
        <f>IF(参照!A993="","",参照!A993)</f>
        <v>A0649</v>
      </c>
      <c r="AV993" s="52" t="str">
        <f>IF(参照!B993="","",参照!B993)</f>
        <v>(株)デンケン</v>
      </c>
      <c r="AW993" s="52">
        <f>IF(参照!C993="","",参照!C993)</f>
        <v>4.3399999999999998E-4</v>
      </c>
      <c r="AX993" s="52" t="str">
        <f>IF(参照!D993="","",参照!D993)</f>
        <v/>
      </c>
      <c r="AY993" s="52">
        <f>IF(参照!E993="","",参照!E993)</f>
        <v>4.2400000000000001E-4</v>
      </c>
      <c r="AZ993" s="52" t="str">
        <f>IF(参照!F993="","",参照!F993)</f>
        <v>(株)デンケン</v>
      </c>
      <c r="BA993" s="52" t="str">
        <f>IF(参照!G993="","",参照!G993)</f>
        <v>(株)デンケン_</v>
      </c>
      <c r="BB993" s="52">
        <f t="shared" si="46"/>
        <v>0.42399999999999999</v>
      </c>
      <c r="BD993" s="52" t="str">
        <f>IF(参照!L993="","",参照!L993)</f>
        <v/>
      </c>
    </row>
    <row r="994" spans="47:56">
      <c r="AU994" s="52" t="str">
        <f>IF(参照!A994="","",参照!A994)</f>
        <v>A0650</v>
      </c>
      <c r="AV994" s="52" t="str">
        <f>IF(参照!B994="","",参照!B994)</f>
        <v>(株)東名</v>
      </c>
      <c r="AW994" s="52">
        <f>IF(参照!C994="","",参照!C994)</f>
        <v>5.13E-4</v>
      </c>
      <c r="AX994" s="52" t="str">
        <f>IF(参照!D994="","",参照!D994)</f>
        <v/>
      </c>
      <c r="AY994" s="52">
        <f>IF(参照!E994="","",参照!E994)</f>
        <v>5.5199999999999997E-4</v>
      </c>
      <c r="AZ994" s="52" t="str">
        <f>IF(参照!F994="","",参照!F994)</f>
        <v>(株)東名</v>
      </c>
      <c r="BA994" s="52" t="str">
        <f>IF(参照!G994="","",参照!G994)</f>
        <v>(株)東名_</v>
      </c>
      <c r="BB994" s="52">
        <f t="shared" si="46"/>
        <v>0.55199999999999994</v>
      </c>
      <c r="BD994" s="52" t="str">
        <f>IF(参照!L994="","",参照!L994)</f>
        <v/>
      </c>
    </row>
    <row r="995" spans="47:56">
      <c r="AU995" s="52" t="str">
        <f>IF(参照!A995="","",参照!A995)</f>
        <v>A0652</v>
      </c>
      <c r="AV995" s="52" t="str">
        <f>IF(参照!B995="","",参照!B995)</f>
        <v>北海道電力コクリエーション(株)</v>
      </c>
      <c r="AW995" s="52">
        <f>IF(参照!C995="","",参照!C995)</f>
        <v>7.0999999999999991E-4</v>
      </c>
      <c r="AX995" s="52" t="str">
        <f>IF(参照!D995="","",参照!D995)</f>
        <v/>
      </c>
      <c r="AY995" s="52">
        <f>IF(参照!E995="","",参照!E995)</f>
        <v>6.5399999999999996E-4</v>
      </c>
      <c r="AZ995" s="52" t="str">
        <f>IF(参照!F995="","",参照!F995)</f>
        <v>北海道電力コクリエーション(株)</v>
      </c>
      <c r="BA995" s="52" t="str">
        <f>IF(参照!G995="","",参照!G995)</f>
        <v>北海道電力コクリエーション(株)_</v>
      </c>
      <c r="BB995" s="52">
        <f t="shared" si="46"/>
        <v>0.65399999999999991</v>
      </c>
      <c r="BD995" s="52" t="str">
        <f>IF(参照!L995="","",参照!L995)</f>
        <v/>
      </c>
    </row>
    <row r="996" spans="47:56">
      <c r="AU996" s="52" t="str">
        <f>IF(参照!A996="","",参照!A996)</f>
        <v>A0653</v>
      </c>
      <c r="AV996" s="52" t="str">
        <f>IF(参照!B996="","",参照!B996)</f>
        <v>ＮＴＴアノードエナジー(株)</v>
      </c>
      <c r="AW996" s="52" t="str">
        <f>IF(参照!C996="","",参照!C996)</f>
        <v>0.000453※</v>
      </c>
      <c r="AX996" s="52" t="str">
        <f>IF(参照!D996="","",参照!D996)</f>
        <v>メニューA</v>
      </c>
      <c r="AY996" s="52">
        <f>IF(参照!E996="","",参照!E996)</f>
        <v>0</v>
      </c>
      <c r="AZ996" s="52" t="str">
        <f>IF(参照!F996="","",参照!F996)</f>
        <v>ＮＴＴアノードエナジー(株)</v>
      </c>
      <c r="BA996" s="52" t="str">
        <f>IF(参照!G996="","",参照!G996)</f>
        <v>ＮＴＴアノードエナジー(株)_メニューA</v>
      </c>
      <c r="BB996" s="52">
        <f t="shared" si="46"/>
        <v>0</v>
      </c>
      <c r="BD996" s="52" t="str">
        <f>IF(参照!L996="","",参照!L996)</f>
        <v/>
      </c>
    </row>
    <row r="997" spans="47:56">
      <c r="AU997" s="52" t="str">
        <f>IF(参照!A997="","",参照!A997)</f>
        <v/>
      </c>
      <c r="AV997" s="52" t="str">
        <f>IF(参照!B997="","",参照!B997)</f>
        <v/>
      </c>
      <c r="AW997" s="52" t="str">
        <f>IF(参照!C997="","",参照!C997)</f>
        <v/>
      </c>
      <c r="AX997" s="52" t="str">
        <f>IF(参照!D997="","",参照!D997)</f>
        <v>メニューB(残差)</v>
      </c>
      <c r="AY997" s="52">
        <f>IF(参照!E997="","",参照!E997)</f>
        <v>4.6500000000000003E-4</v>
      </c>
      <c r="AZ997" s="52" t="str">
        <f>IF(参照!F997="","",参照!F997)</f>
        <v>ＮＴＴアノードエナジー(株)</v>
      </c>
      <c r="BA997" s="52" t="str">
        <f>IF(参照!G997="","",参照!G997)</f>
        <v>ＮＴＴアノードエナジー(株)_メニューB(残差)</v>
      </c>
      <c r="BB997" s="52">
        <f t="shared" si="46"/>
        <v>0.46500000000000002</v>
      </c>
      <c r="BD997" s="52" t="str">
        <f>IF(参照!L997="","",参照!L997)</f>
        <v/>
      </c>
    </row>
    <row r="998" spans="47:56">
      <c r="AU998" s="52" t="str">
        <f>IF(参照!A998="","",参照!A998)</f>
        <v/>
      </c>
      <c r="AV998" s="52" t="str">
        <f>IF(参照!B998="","",参照!B998)</f>
        <v/>
      </c>
      <c r="AW998" s="52" t="str">
        <f>IF(参照!C998="","",参照!C998)</f>
        <v/>
      </c>
      <c r="AX998" s="52" t="str">
        <f>IF(参照!D998="","",参照!D998)</f>
        <v>(参考値)事業者全体</v>
      </c>
      <c r="AY998" s="52">
        <f>IF(参照!E998="","",参照!E998)</f>
        <v>1.06E-4</v>
      </c>
      <c r="AZ998" s="52" t="str">
        <f>IF(参照!F998="","",参照!F998)</f>
        <v>ＮＴＴアノードエナジー(株)</v>
      </c>
      <c r="BA998" s="52" t="str">
        <f>IF(参照!G998="","",参照!G998)</f>
        <v>ＮＴＴアノードエナジー(株)_(参考値)事業者全体</v>
      </c>
      <c r="BB998" s="52">
        <f t="shared" si="46"/>
        <v>0.106</v>
      </c>
      <c r="BD998" s="52" t="str">
        <f>IF(参照!L998="","",参照!L998)</f>
        <v/>
      </c>
    </row>
    <row r="999" spans="47:56">
      <c r="AU999" s="52" t="str">
        <f>IF(参照!A999="","",参照!A999)</f>
        <v>A0654</v>
      </c>
      <c r="AV999" s="52" t="str">
        <f>IF(参照!B999="","",参照!B999)</f>
        <v>スマート電気(株)</v>
      </c>
      <c r="AW999" s="52">
        <f>IF(参照!C999="","",参照!C999)</f>
        <v>4.7599999999999997E-4</v>
      </c>
      <c r="AX999" s="52" t="str">
        <f>IF(参照!D999="","",参照!D999)</f>
        <v/>
      </c>
      <c r="AY999" s="52">
        <f>IF(参照!E999="","",参照!E999)</f>
        <v>7.2399999999999993E-4</v>
      </c>
      <c r="AZ999" s="52" t="str">
        <f>IF(参照!F999="","",参照!F999)</f>
        <v>スマート電気(株)</v>
      </c>
      <c r="BA999" s="52" t="str">
        <f>IF(参照!G999="","",参照!G999)</f>
        <v>スマート電気(株)_</v>
      </c>
      <c r="BB999" s="52">
        <f t="shared" si="46"/>
        <v>0.72399999999999998</v>
      </c>
      <c r="BD999" s="52" t="str">
        <f>IF(参照!L999="","",参照!L999)</f>
        <v/>
      </c>
    </row>
    <row r="1000" spans="47:56">
      <c r="AU1000" s="52" t="str">
        <f>IF(参照!A1000="","",参照!A1000)</f>
        <v>A0655</v>
      </c>
      <c r="AV1000" s="52" t="str">
        <f>IF(参照!B1000="","",参照!B1000)</f>
        <v>(株)唐津パワーホールディングス</v>
      </c>
      <c r="AW1000" s="52">
        <f>IF(参照!C1000="","",参照!C1000)</f>
        <v>4.86E-4</v>
      </c>
      <c r="AX1000" s="52" t="str">
        <f>IF(参照!D1000="","",参照!D1000)</f>
        <v/>
      </c>
      <c r="AY1000" s="52">
        <f>IF(参照!E1000="","",参照!E1000)</f>
        <v>5.0000000000000001E-4</v>
      </c>
      <c r="AZ1000" s="52" t="str">
        <f>IF(参照!F1000="","",参照!F1000)</f>
        <v>(株)唐津パワーホールディングス</v>
      </c>
      <c r="BA1000" s="52" t="str">
        <f>IF(参照!G1000="","",参照!G1000)</f>
        <v>(株)唐津パワーホールディングス_</v>
      </c>
      <c r="BB1000" s="52">
        <f t="shared" si="46"/>
        <v>0.5</v>
      </c>
      <c r="BD1000" s="52" t="str">
        <f>IF(参照!L1000="","",参照!L1000)</f>
        <v/>
      </c>
    </row>
    <row r="1001" spans="47:56">
      <c r="AU1001" s="52" t="str">
        <f>IF(参照!A1001="","",参照!A1001)</f>
        <v>A0656</v>
      </c>
      <c r="AV1001" s="52" t="str">
        <f>IF(参照!B1001="","",参照!B1001)</f>
        <v>(株)クリーンエネルギー総合研究所</v>
      </c>
      <c r="AW1001" s="52">
        <f>IF(参照!C1001="","",参照!C1001)</f>
        <v>4.7100000000000001E-4</v>
      </c>
      <c r="AX1001" s="52" t="str">
        <f>IF(参照!D1001="","",参照!D1001)</f>
        <v>メニューA</v>
      </c>
      <c r="AY1001" s="52">
        <f>IF(参照!E1001="","",参照!E1001)</f>
        <v>0</v>
      </c>
      <c r="AZ1001" s="52" t="str">
        <f>IF(参照!F1001="","",参照!F1001)</f>
        <v>(株)クリーンエネルギー総合研究所</v>
      </c>
      <c r="BA1001" s="52" t="str">
        <f>IF(参照!G1001="","",参照!G1001)</f>
        <v>(株)クリーンエネルギー総合研究所_メニューA</v>
      </c>
      <c r="BB1001" s="52">
        <f t="shared" si="46"/>
        <v>0</v>
      </c>
      <c r="BD1001" s="52" t="str">
        <f>IF(参照!L1001="","",参照!L1001)</f>
        <v/>
      </c>
    </row>
    <row r="1002" spans="47:56">
      <c r="AU1002" s="52" t="str">
        <f>IF(参照!A1002="","",参照!A1002)</f>
        <v/>
      </c>
      <c r="AV1002" s="52" t="str">
        <f>IF(参照!B1002="","",参照!B1002)</f>
        <v/>
      </c>
      <c r="AW1002" s="52" t="str">
        <f>IF(参照!C1002="","",参照!C1002)</f>
        <v/>
      </c>
      <c r="AX1002" s="52" t="str">
        <f>IF(参照!D1002="","",参照!D1002)</f>
        <v>メニューB(残差)</v>
      </c>
      <c r="AY1002" s="52">
        <f>IF(参照!E1002="","",参照!E1002)</f>
        <v>1.16E-4</v>
      </c>
      <c r="AZ1002" s="52" t="str">
        <f>IF(参照!F1002="","",参照!F1002)</f>
        <v>(株)クリーンエネルギー総合研究所</v>
      </c>
      <c r="BA1002" s="52" t="str">
        <f>IF(参照!G1002="","",参照!G1002)</f>
        <v>(株)クリーンエネルギー総合研究所_メニューB(残差)</v>
      </c>
      <c r="BB1002" s="52">
        <f t="shared" si="46"/>
        <v>0.11600000000000001</v>
      </c>
      <c r="BD1002" s="52" t="str">
        <f>IF(参照!L1002="","",参照!L1002)</f>
        <v/>
      </c>
    </row>
    <row r="1003" spans="47:56">
      <c r="AU1003" s="52" t="str">
        <f>IF(参照!A1003="","",参照!A1003)</f>
        <v/>
      </c>
      <c r="AV1003" s="52" t="str">
        <f>IF(参照!B1003="","",参照!B1003)</f>
        <v/>
      </c>
      <c r="AW1003" s="52" t="str">
        <f>IF(参照!C1003="","",参照!C1003)</f>
        <v/>
      </c>
      <c r="AX1003" s="52" t="str">
        <f>IF(参照!D1003="","",参照!D1003)</f>
        <v>(参考値)事業者全体</v>
      </c>
      <c r="AY1003" s="52">
        <f>IF(参照!E1003="","",参照!E1003)</f>
        <v>4.8899999999999996E-4</v>
      </c>
      <c r="AZ1003" s="52" t="str">
        <f>IF(参照!F1003="","",参照!F1003)</f>
        <v>(株)クリーンエネルギー総合研究所</v>
      </c>
      <c r="BA1003" s="52" t="str">
        <f>IF(参照!G1003="","",参照!G1003)</f>
        <v>(株)クリーンエネルギー総合研究所_(参考値)事業者全体</v>
      </c>
      <c r="BB1003" s="52">
        <f t="shared" si="46"/>
        <v>0.48899999999999993</v>
      </c>
      <c r="BD1003" s="52" t="str">
        <f>IF(参照!L1003="","",参照!L1003)</f>
        <v/>
      </c>
    </row>
    <row r="1004" spans="47:56">
      <c r="AU1004" s="52" t="str">
        <f>IF(参照!A1004="","",参照!A1004)</f>
        <v>A0660</v>
      </c>
      <c r="AV1004" s="52" t="str">
        <f>IF(参照!B1004="","",参照!B1004)</f>
        <v>ＵＮＩＶＥＲＧＹ(株)</v>
      </c>
      <c r="AW1004" s="52">
        <f>IF(参照!C1004="","",参照!C1004)</f>
        <v>4.15E-4</v>
      </c>
      <c r="AX1004" s="52" t="str">
        <f>IF(参照!D1004="","",参照!D1004)</f>
        <v/>
      </c>
      <c r="AY1004" s="52">
        <f>IF(参照!E1004="","",参照!E1004)</f>
        <v>3.9100000000000002E-4</v>
      </c>
      <c r="AZ1004" s="52" t="str">
        <f>IF(参照!F1004="","",参照!F1004)</f>
        <v>ＵＮＩＶＥＲＧＹ(株)</v>
      </c>
      <c r="BA1004" s="52" t="str">
        <f>IF(参照!G1004="","",参照!G1004)</f>
        <v>ＵＮＩＶＥＲＧＹ(株)_</v>
      </c>
      <c r="BB1004" s="52">
        <f t="shared" si="46"/>
        <v>0.39100000000000001</v>
      </c>
      <c r="BD1004" s="52" t="str">
        <f>IF(参照!L1004="","",参照!L1004)</f>
        <v/>
      </c>
    </row>
    <row r="1005" spans="47:56">
      <c r="AU1005" s="52" t="str">
        <f>IF(参照!A1005="","",参照!A1005)</f>
        <v>A0661</v>
      </c>
      <c r="AV1005" s="52" t="str">
        <f>IF(参照!B1005="","",参照!B1005)</f>
        <v>ＪＲ西日本住宅サービス(株)</v>
      </c>
      <c r="AW1005" s="52">
        <f>IF(参照!C1005="","",参照!C1005)</f>
        <v>3.4699999999999998E-4</v>
      </c>
      <c r="AX1005" s="52" t="str">
        <f>IF(参照!D1005="","",参照!D1005)</f>
        <v/>
      </c>
      <c r="AY1005" s="52">
        <f>IF(参照!E1005="","",参照!E1005)</f>
        <v>2.9100000000000003E-4</v>
      </c>
      <c r="AZ1005" s="52" t="str">
        <f>IF(参照!F1005="","",参照!F1005)</f>
        <v>ＪＲ西日本住宅サービス(株)</v>
      </c>
      <c r="BA1005" s="52" t="str">
        <f>IF(参照!G1005="","",参照!G1005)</f>
        <v>ＪＲ西日本住宅サービス(株)_</v>
      </c>
      <c r="BB1005" s="52">
        <f t="shared" si="46"/>
        <v>0.29100000000000004</v>
      </c>
      <c r="BD1005" s="52" t="str">
        <f>IF(参照!L1005="","",参照!L1005)</f>
        <v/>
      </c>
    </row>
    <row r="1006" spans="47:56">
      <c r="AU1006" s="52" t="str">
        <f>IF(参照!A1006="","",参照!A1006)</f>
        <v>A0663</v>
      </c>
      <c r="AV1006" s="52" t="str">
        <f>IF(参照!B1006="","",参照!B1006)</f>
        <v>(株)アイキューブ・マーケティング</v>
      </c>
      <c r="AW1006" s="52">
        <f>IF(参照!C1006="","",参照!C1006)</f>
        <v>3.7300000000000001E-4</v>
      </c>
      <c r="AX1006" s="52" t="str">
        <f>IF(参照!D1006="","",参照!D1006)</f>
        <v/>
      </c>
      <c r="AY1006" s="52">
        <f>IF(参照!E1006="","",参照!E1006)</f>
        <v>3.1700000000000001E-4</v>
      </c>
      <c r="AZ1006" s="52" t="str">
        <f>IF(参照!F1006="","",参照!F1006)</f>
        <v>(株)アイキューブ・マーケティング</v>
      </c>
      <c r="BA1006" s="52" t="str">
        <f>IF(参照!G1006="","",参照!G1006)</f>
        <v>(株)アイキューブ・マーケティング_</v>
      </c>
      <c r="BB1006" s="52">
        <f t="shared" si="46"/>
        <v>0.317</v>
      </c>
      <c r="BD1006" s="52" t="str">
        <f>IF(参照!L1006="","",参照!L1006)</f>
        <v/>
      </c>
    </row>
    <row r="1007" spans="47:56">
      <c r="AU1007" s="52" t="str">
        <f>IF(参照!A1007="","",参照!A1007)</f>
        <v>A0664</v>
      </c>
      <c r="AV1007" s="52" t="str">
        <f>IF(参照!B1007="","",参照!B1007)</f>
        <v>デジタルグリッド(株)</v>
      </c>
      <c r="AW1007" s="52">
        <f>IF(参照!C1007="","",参照!C1007)</f>
        <v>4.6700000000000002E-4</v>
      </c>
      <c r="AX1007" s="52" t="str">
        <f>IF(参照!D1007="","",参照!D1007)</f>
        <v>メニューA</v>
      </c>
      <c r="AY1007" s="52">
        <f>IF(参照!E1007="","",参照!E1007)</f>
        <v>0</v>
      </c>
      <c r="AZ1007" s="52" t="str">
        <f>IF(参照!F1007="","",参照!F1007)</f>
        <v>デジタルグリッド(株)</v>
      </c>
      <c r="BA1007" s="52" t="str">
        <f>IF(参照!G1007="","",参照!G1007)</f>
        <v>デジタルグリッド(株)_メニューA</v>
      </c>
      <c r="BB1007" s="52">
        <f t="shared" si="46"/>
        <v>0</v>
      </c>
      <c r="BD1007" s="52" t="str">
        <f>IF(参照!L1007="","",参照!L1007)</f>
        <v/>
      </c>
    </row>
    <row r="1008" spans="47:56">
      <c r="AU1008" s="52" t="str">
        <f>IF(参照!A1008="","",参照!A1008)</f>
        <v/>
      </c>
      <c r="AV1008" s="52" t="str">
        <f>IF(参照!B1008="","",参照!B1008)</f>
        <v/>
      </c>
      <c r="AW1008" s="52" t="str">
        <f>IF(参照!C1008="","",参照!C1008)</f>
        <v/>
      </c>
      <c r="AX1008" s="52" t="str">
        <f>IF(参照!D1008="","",参照!D1008)</f>
        <v>メニューB</v>
      </c>
      <c r="AY1008" s="52">
        <f>IF(参照!E1008="","",参照!E1008)</f>
        <v>1.7799999999999999E-4</v>
      </c>
      <c r="AZ1008" s="52" t="str">
        <f>IF(参照!F1008="","",参照!F1008)</f>
        <v>デジタルグリッド(株)</v>
      </c>
      <c r="BA1008" s="52" t="str">
        <f>IF(参照!G1008="","",参照!G1008)</f>
        <v>デジタルグリッド(株)_メニューB</v>
      </c>
      <c r="BB1008" s="52">
        <f t="shared" si="46"/>
        <v>0.17799999999999999</v>
      </c>
      <c r="BD1008" s="52" t="str">
        <f>IF(参照!L1008="","",参照!L1008)</f>
        <v/>
      </c>
    </row>
    <row r="1009" spans="47:56">
      <c r="AU1009" s="52" t="str">
        <f>IF(参照!A1009="","",参照!A1009)</f>
        <v/>
      </c>
      <c r="AV1009" s="52" t="str">
        <f>IF(参照!B1009="","",参照!B1009)</f>
        <v/>
      </c>
      <c r="AW1009" s="52" t="str">
        <f>IF(参照!C1009="","",参照!C1009)</f>
        <v/>
      </c>
      <c r="AX1009" s="52" t="str">
        <f>IF(参照!D1009="","",参照!D1009)</f>
        <v>メニューC</v>
      </c>
      <c r="AY1009" s="52">
        <f>IF(参照!E1009="","",参照!E1009)</f>
        <v>3.2700000000000003E-4</v>
      </c>
      <c r="AZ1009" s="52" t="str">
        <f>IF(参照!F1009="","",参照!F1009)</f>
        <v>デジタルグリッド(株)</v>
      </c>
      <c r="BA1009" s="52" t="str">
        <f>IF(参照!G1009="","",参照!G1009)</f>
        <v>デジタルグリッド(株)_メニューC</v>
      </c>
      <c r="BB1009" s="52">
        <f t="shared" si="46"/>
        <v>0.32700000000000001</v>
      </c>
      <c r="BD1009" s="52" t="str">
        <f>IF(参照!L1009="","",参照!L1009)</f>
        <v/>
      </c>
    </row>
    <row r="1010" spans="47:56">
      <c r="AU1010" s="52" t="str">
        <f>IF(参照!A1010="","",参照!A1010)</f>
        <v/>
      </c>
      <c r="AV1010" s="52" t="str">
        <f>IF(参照!B1010="","",参照!B1010)</f>
        <v/>
      </c>
      <c r="AW1010" s="52" t="str">
        <f>IF(参照!C1010="","",参照!C1010)</f>
        <v/>
      </c>
      <c r="AX1010" s="52" t="str">
        <f>IF(参照!D1010="","",参照!D1010)</f>
        <v>メニューD(残差)</v>
      </c>
      <c r="AY1010" s="52">
        <f>IF(参照!E1010="","",参照!E1010)</f>
        <v>4.3800000000000002E-4</v>
      </c>
      <c r="AZ1010" s="52" t="str">
        <f>IF(参照!F1010="","",参照!F1010)</f>
        <v>デジタルグリッド(株)</v>
      </c>
      <c r="BA1010" s="52" t="str">
        <f>IF(参照!G1010="","",参照!G1010)</f>
        <v>デジタルグリッド(株)_メニューD(残差)</v>
      </c>
      <c r="BB1010" s="52">
        <f t="shared" si="46"/>
        <v>0.438</v>
      </c>
      <c r="BD1010" s="52" t="str">
        <f>IF(参照!L1010="","",参照!L1010)</f>
        <v/>
      </c>
    </row>
    <row r="1011" spans="47:56">
      <c r="AU1011" s="52" t="str">
        <f>IF(参照!A1011="","",参照!A1011)</f>
        <v/>
      </c>
      <c r="AV1011" s="52" t="str">
        <f>IF(参照!B1011="","",参照!B1011)</f>
        <v/>
      </c>
      <c r="AW1011" s="52" t="str">
        <f>IF(参照!C1011="","",参照!C1011)</f>
        <v/>
      </c>
      <c r="AX1011" s="52" t="str">
        <f>IF(参照!D1011="","",参照!D1011)</f>
        <v>(参考値)事業者全体</v>
      </c>
      <c r="AY1011" s="52">
        <f>IF(参照!E1011="","",参照!E1011)</f>
        <v>3.5499999999999996E-4</v>
      </c>
      <c r="AZ1011" s="52" t="str">
        <f>IF(参照!F1011="","",参照!F1011)</f>
        <v>デジタルグリッド(株)</v>
      </c>
      <c r="BA1011" s="52" t="str">
        <f>IF(参照!G1011="","",参照!G1011)</f>
        <v>デジタルグリッド(株)_(参考値)事業者全体</v>
      </c>
      <c r="BB1011" s="52">
        <f t="shared" si="46"/>
        <v>0.35499999999999998</v>
      </c>
      <c r="BD1011" s="52" t="str">
        <f>IF(参照!L1011="","",参照!L1011)</f>
        <v/>
      </c>
    </row>
    <row r="1012" spans="47:56">
      <c r="AU1012" s="52" t="str">
        <f>IF(参照!A1012="","",参照!A1012)</f>
        <v>A0666</v>
      </c>
      <c r="AV1012" s="52" t="str">
        <f>IF(参照!B1012="","",参照!B1012)</f>
        <v>(株)西九州させぼパワーズ</v>
      </c>
      <c r="AW1012" s="52">
        <f>IF(参照!C1012="","",参照!C1012)</f>
        <v>2.3800000000000001E-4</v>
      </c>
      <c r="AX1012" s="52" t="str">
        <f>IF(参照!D1012="","",参照!D1012)</f>
        <v/>
      </c>
      <c r="AY1012" s="52">
        <f>IF(参照!E1012="","",参照!E1012)</f>
        <v>1.6200000000000001E-4</v>
      </c>
      <c r="AZ1012" s="52" t="str">
        <f>IF(参照!F1012="","",参照!F1012)</f>
        <v>(株)西九州させぼパワーズ</v>
      </c>
      <c r="BA1012" s="52" t="str">
        <f>IF(参照!G1012="","",参照!G1012)</f>
        <v>(株)西九州させぼパワーズ_</v>
      </c>
      <c r="BB1012" s="52">
        <f t="shared" si="46"/>
        <v>0.16200000000000001</v>
      </c>
      <c r="BD1012" s="52" t="str">
        <f>IF(参照!L1012="","",参照!L1012)</f>
        <v/>
      </c>
    </row>
    <row r="1013" spans="47:56">
      <c r="AU1013" s="52" t="str">
        <f>IF(参照!A1013="","",参照!A1013)</f>
        <v>A0667</v>
      </c>
      <c r="AV1013" s="52" t="str">
        <f>IF(参照!B1013="","",参照!B1013)</f>
        <v>たんたんエナジー(株)</v>
      </c>
      <c r="AW1013" s="52">
        <f>IF(参照!C1013="","",参照!C1013)</f>
        <v>0</v>
      </c>
      <c r="AX1013" s="52" t="str">
        <f>IF(参照!D1013="","",参照!D1013)</f>
        <v>メニューA</v>
      </c>
      <c r="AY1013" s="52">
        <f>IF(参照!E1013="","",参照!E1013)</f>
        <v>0</v>
      </c>
      <c r="AZ1013" s="52" t="str">
        <f>IF(参照!F1013="","",参照!F1013)</f>
        <v>たんたんエナジー(株)</v>
      </c>
      <c r="BA1013" s="52" t="str">
        <f>IF(参照!G1013="","",参照!G1013)</f>
        <v>たんたんエナジー(株)_メニューA</v>
      </c>
      <c r="BB1013" s="52">
        <f t="shared" si="46"/>
        <v>0</v>
      </c>
      <c r="BD1013" s="52" t="str">
        <f>IF(参照!L1013="","",参照!L1013)</f>
        <v/>
      </c>
    </row>
    <row r="1014" spans="47:56">
      <c r="AU1014" s="52" t="str">
        <f>IF(参照!A1014="","",参照!A1014)</f>
        <v/>
      </c>
      <c r="AV1014" s="52" t="str">
        <f>IF(参照!B1014="","",参照!B1014)</f>
        <v/>
      </c>
      <c r="AW1014" s="52" t="str">
        <f>IF(参照!C1014="","",参照!C1014)</f>
        <v/>
      </c>
      <c r="AX1014" s="52" t="str">
        <f>IF(参照!D1014="","",参照!D1014)</f>
        <v>メニューB(残差)</v>
      </c>
      <c r="AY1014" s="52">
        <f>IF(参照!E1014="","",参照!E1014)</f>
        <v>2.8699999999999998E-4</v>
      </c>
      <c r="AZ1014" s="52" t="str">
        <f>IF(参照!F1014="","",参照!F1014)</f>
        <v>たんたんエナジー(株)</v>
      </c>
      <c r="BA1014" s="52" t="str">
        <f>IF(参照!G1014="","",参照!G1014)</f>
        <v>たんたんエナジー(株)_メニューB(残差)</v>
      </c>
      <c r="BB1014" s="52">
        <f t="shared" si="46"/>
        <v>0.28699999999999998</v>
      </c>
      <c r="BD1014" s="52" t="str">
        <f>IF(参照!L1014="","",参照!L1014)</f>
        <v/>
      </c>
    </row>
    <row r="1015" spans="47:56">
      <c r="AU1015" s="52" t="str">
        <f>IF(参照!A1015="","",参照!A1015)</f>
        <v/>
      </c>
      <c r="AV1015" s="52" t="str">
        <f>IF(参照!B1015="","",参照!B1015)</f>
        <v/>
      </c>
      <c r="AW1015" s="52" t="str">
        <f>IF(参照!C1015="","",参照!C1015)</f>
        <v/>
      </c>
      <c r="AX1015" s="52" t="str">
        <f>IF(参照!D1015="","",参照!D1015)</f>
        <v>(参考値)事業者全体</v>
      </c>
      <c r="AY1015" s="52">
        <f>IF(参照!E1015="","",参照!E1015)</f>
        <v>0</v>
      </c>
      <c r="AZ1015" s="52" t="str">
        <f>IF(参照!F1015="","",参照!F1015)</f>
        <v>たんたんエナジー(株)</v>
      </c>
      <c r="BA1015" s="52" t="str">
        <f>IF(参照!G1015="","",参照!G1015)</f>
        <v>たんたんエナジー(株)_(参考値)事業者全体</v>
      </c>
      <c r="BB1015" s="52">
        <f t="shared" si="46"/>
        <v>0</v>
      </c>
      <c r="BD1015" s="52" t="str">
        <f>IF(参照!L1015="","",参照!L1015)</f>
        <v/>
      </c>
    </row>
    <row r="1016" spans="47:56">
      <c r="AU1016" s="52" t="str">
        <f>IF(参照!A1016="","",参照!A1016)</f>
        <v>A0668</v>
      </c>
      <c r="AV1016" s="52" t="str">
        <f>IF(参照!B1016="","",参照!B1016)</f>
        <v>(株)能勢・豊能まちづくり</v>
      </c>
      <c r="AW1016" s="52">
        <f>IF(参照!C1016="","",参照!C1016)</f>
        <v>2.0599999999999999E-4</v>
      </c>
      <c r="AX1016" s="52" t="str">
        <f>IF(参照!D1016="","",参照!D1016)</f>
        <v/>
      </c>
      <c r="AY1016" s="52">
        <f>IF(参照!E1016="","",参照!E1016)</f>
        <v>4.44E-4</v>
      </c>
      <c r="AZ1016" s="52" t="str">
        <f>IF(参照!F1016="","",参照!F1016)</f>
        <v>(株)能勢・豊能まちづくり</v>
      </c>
      <c r="BA1016" s="52" t="str">
        <f>IF(参照!G1016="","",参照!G1016)</f>
        <v>(株)能勢・豊能まちづくり_</v>
      </c>
      <c r="BB1016" s="52">
        <f t="shared" si="46"/>
        <v>0.44400000000000001</v>
      </c>
      <c r="BD1016" s="52" t="str">
        <f>IF(参照!L1016="","",参照!L1016)</f>
        <v/>
      </c>
    </row>
    <row r="1017" spans="47:56">
      <c r="AU1017" s="52" t="str">
        <f>IF(参照!A1017="","",参照!A1017)</f>
        <v>A0670</v>
      </c>
      <c r="AV1017" s="52" t="str">
        <f>IF(参照!B1017="","",参照!B1017)</f>
        <v>(株)再エネ思考電力</v>
      </c>
      <c r="AW1017" s="52" t="str">
        <f>IF(参照!C1017="","",参照!C1017)</f>
        <v>0.000453※</v>
      </c>
      <c r="AX1017" s="52" t="str">
        <f>IF(参照!D1017="","",参照!D1017)</f>
        <v>メニューA</v>
      </c>
      <c r="AY1017" s="52">
        <f>IF(参照!E1017="","",参照!E1017)</f>
        <v>0</v>
      </c>
      <c r="AZ1017" s="52" t="str">
        <f>IF(参照!F1017="","",参照!F1017)</f>
        <v>(株)再エネ思考電力</v>
      </c>
      <c r="BA1017" s="52" t="str">
        <f>IF(参照!G1017="","",参照!G1017)</f>
        <v>(株)再エネ思考電力_メニューA</v>
      </c>
      <c r="BB1017" s="52">
        <f t="shared" si="46"/>
        <v>0</v>
      </c>
      <c r="BD1017" s="52" t="str">
        <f>IF(参照!L1017="","",参照!L1017)</f>
        <v/>
      </c>
    </row>
    <row r="1018" spans="47:56">
      <c r="AU1018" s="52" t="str">
        <f>IF(参照!A1018="","",参照!A1018)</f>
        <v/>
      </c>
      <c r="AV1018" s="52" t="str">
        <f>IF(参照!B1018="","",参照!B1018)</f>
        <v/>
      </c>
      <c r="AW1018" s="52" t="str">
        <f>IF(参照!C1018="","",参照!C1018)</f>
        <v/>
      </c>
      <c r="AX1018" s="52" t="str">
        <f>IF(参照!D1018="","",参照!D1018)</f>
        <v>メニューB</v>
      </c>
      <c r="AY1018" s="52">
        <f>IF(参照!E1018="","",参照!E1018)</f>
        <v>0</v>
      </c>
      <c r="AZ1018" s="52" t="str">
        <f>IF(参照!F1018="","",参照!F1018)</f>
        <v>(株)再エネ思考電力</v>
      </c>
      <c r="BA1018" s="52" t="str">
        <f>IF(参照!G1018="","",参照!G1018)</f>
        <v>(株)再エネ思考電力_メニューB</v>
      </c>
      <c r="BB1018" s="52">
        <f t="shared" si="46"/>
        <v>0</v>
      </c>
      <c r="BD1018" s="52" t="str">
        <f>IF(参照!L1018="","",参照!L1018)</f>
        <v/>
      </c>
    </row>
    <row r="1019" spans="47:56">
      <c r="AU1019" s="52" t="str">
        <f>IF(参照!A1019="","",参照!A1019)</f>
        <v/>
      </c>
      <c r="AV1019" s="52" t="str">
        <f>IF(参照!B1019="","",参照!B1019)</f>
        <v/>
      </c>
      <c r="AW1019" s="52" t="str">
        <f>IF(参照!C1019="","",参照!C1019)</f>
        <v/>
      </c>
      <c r="AX1019" s="52" t="str">
        <f>IF(参照!D1019="","",参照!D1019)</f>
        <v>メニューC(残差)</v>
      </c>
      <c r="AY1019" s="52">
        <f>IF(参照!E1019="","",参照!E1019)</f>
        <v>4.5300000000000001E-4</v>
      </c>
      <c r="AZ1019" s="52" t="str">
        <f>IF(参照!F1019="","",参照!F1019)</f>
        <v>(株)再エネ思考電力</v>
      </c>
      <c r="BA1019" s="52" t="str">
        <f>IF(参照!G1019="","",参照!G1019)</f>
        <v>(株)再エネ思考電力_メニューC(残差)</v>
      </c>
      <c r="BB1019" s="52">
        <f t="shared" si="46"/>
        <v>0.45300000000000001</v>
      </c>
      <c r="BD1019" s="52" t="str">
        <f>IF(参照!L1019="","",参照!L1019)</f>
        <v/>
      </c>
    </row>
    <row r="1020" spans="47:56">
      <c r="AU1020" s="52" t="str">
        <f>IF(参照!A1020="","",参照!A1020)</f>
        <v/>
      </c>
      <c r="AV1020" s="52" t="str">
        <f>IF(参照!B1020="","",参照!B1020)</f>
        <v/>
      </c>
      <c r="AW1020" s="52" t="str">
        <f>IF(参照!C1020="","",参照!C1020)</f>
        <v/>
      </c>
      <c r="AX1020" s="52" t="str">
        <f>IF(参照!D1020="","",参照!D1020)</f>
        <v>(参考値)事業者全体</v>
      </c>
      <c r="AY1020" s="52">
        <f>IF(参照!E1020="","",参照!E1020)</f>
        <v>4.6999999999999999E-4</v>
      </c>
      <c r="AZ1020" s="52" t="str">
        <f>IF(参照!F1020="","",参照!F1020)</f>
        <v>(株)再エネ思考電力</v>
      </c>
      <c r="BA1020" s="52" t="str">
        <f>IF(参照!G1020="","",参照!G1020)</f>
        <v>(株)再エネ思考電力_(参考値)事業者全体</v>
      </c>
      <c r="BB1020" s="52">
        <f t="shared" si="46"/>
        <v>0.47</v>
      </c>
      <c r="BD1020" s="52" t="str">
        <f>IF(参照!L1020="","",参照!L1020)</f>
        <v/>
      </c>
    </row>
    <row r="1021" spans="47:56">
      <c r="AU1021" s="52" t="str">
        <f>IF(参照!A1021="","",参照!A1021)</f>
        <v>A0671</v>
      </c>
      <c r="AV1021" s="52" t="str">
        <f>IF(参照!B1021="","",参照!B1021)</f>
        <v>(株)スマート</v>
      </c>
      <c r="AW1021" s="52">
        <f>IF(参照!C1021="","",参照!C1021)</f>
        <v>4.75E-4</v>
      </c>
      <c r="AX1021" s="52" t="str">
        <f>IF(参照!D1021="","",参照!D1021)</f>
        <v/>
      </c>
      <c r="AY1021" s="52">
        <f>IF(参照!E1021="","",参照!E1021)</f>
        <v>4.1899999999999999E-4</v>
      </c>
      <c r="AZ1021" s="52" t="str">
        <f>IF(参照!F1021="","",参照!F1021)</f>
        <v>(株)スマート</v>
      </c>
      <c r="BA1021" s="52" t="str">
        <f>IF(参照!G1021="","",参照!G1021)</f>
        <v>(株)スマート_</v>
      </c>
      <c r="BB1021" s="52">
        <f t="shared" si="46"/>
        <v>0.41899999999999998</v>
      </c>
      <c r="BD1021" s="52" t="str">
        <f>IF(参照!L1021="","",参照!L1021)</f>
        <v/>
      </c>
    </row>
    <row r="1022" spans="47:56">
      <c r="AU1022" s="52" t="str">
        <f>IF(参照!A1022="","",参照!A1022)</f>
        <v>A0673</v>
      </c>
      <c r="AV1022" s="52" t="str">
        <f>IF(参照!B1022="","",参照!B1022)</f>
        <v>(株)ジャパネットサービスイノベーション</v>
      </c>
      <c r="AW1022" s="52">
        <f>IF(参照!C1022="","",参照!C1022)</f>
        <v>6.11E-4</v>
      </c>
      <c r="AX1022" s="52" t="str">
        <f>IF(参照!D1022="","",参照!D1022)</f>
        <v/>
      </c>
      <c r="AY1022" s="52">
        <f>IF(参照!E1022="","",参照!E1022)</f>
        <v>5.5500000000000005E-4</v>
      </c>
      <c r="AZ1022" s="52" t="str">
        <f>IF(参照!F1022="","",参照!F1022)</f>
        <v>(株)ジャパネットサービスイノベーション</v>
      </c>
      <c r="BA1022" s="52" t="str">
        <f>IF(参照!G1022="","",参照!G1022)</f>
        <v>(株)ジャパネットサービスイノベーション_</v>
      </c>
      <c r="BB1022" s="52">
        <f t="shared" si="46"/>
        <v>0.55500000000000005</v>
      </c>
      <c r="BD1022" s="52" t="str">
        <f>IF(参照!L1022="","",参照!L1022)</f>
        <v/>
      </c>
    </row>
    <row r="1023" spans="47:56">
      <c r="AU1023" s="52" t="str">
        <f>IF(参照!A1023="","",参照!A1023)</f>
        <v>A0675</v>
      </c>
      <c r="AV1023" s="52" t="str">
        <f>IF(参照!B1023="","",参照!B1023)</f>
        <v>(株)リクルート</v>
      </c>
      <c r="AW1023" s="52">
        <f>IF(参照!C1023="","",参照!C1023)</f>
        <v>5.0699999999999996E-4</v>
      </c>
      <c r="AX1023" s="52" t="str">
        <f>IF(参照!D1023="","",参照!D1023)</f>
        <v/>
      </c>
      <c r="AY1023" s="52">
        <f>IF(参照!E1023="","",参照!E1023)</f>
        <v>5.5699999999999999E-4</v>
      </c>
      <c r="AZ1023" s="52" t="str">
        <f>IF(参照!F1023="","",参照!F1023)</f>
        <v>(株)リクルート</v>
      </c>
      <c r="BA1023" s="52" t="str">
        <f>IF(参照!G1023="","",参照!G1023)</f>
        <v>(株)リクルート_</v>
      </c>
      <c r="BB1023" s="52">
        <f t="shared" si="46"/>
        <v>0.55699999999999994</v>
      </c>
      <c r="BD1023" s="52" t="str">
        <f>IF(参照!L1023="","",参照!L1023)</f>
        <v/>
      </c>
    </row>
    <row r="1024" spans="47:56">
      <c r="AU1024" s="52" t="str">
        <f>IF(参照!A1024="","",参照!A1024)</f>
        <v>A0676</v>
      </c>
      <c r="AV1024" s="52" t="str">
        <f>IF(参照!B1024="","",参照!B1024)</f>
        <v>ＫＢＮ(株)</v>
      </c>
      <c r="AW1024" s="52">
        <f>IF(参照!C1024="","",参照!C1024)</f>
        <v>5.1599999999999997E-4</v>
      </c>
      <c r="AX1024" s="52" t="str">
        <f>IF(参照!D1024="","",参照!D1024)</f>
        <v/>
      </c>
      <c r="AY1024" s="52">
        <f>IF(参照!E1024="","",参照!E1024)</f>
        <v>4.7800000000000002E-4</v>
      </c>
      <c r="AZ1024" s="52" t="str">
        <f>IF(参照!F1024="","",参照!F1024)</f>
        <v>ＫＢＮ(株)</v>
      </c>
      <c r="BA1024" s="52" t="str">
        <f>IF(参照!G1024="","",参照!G1024)</f>
        <v>ＫＢＮ(株)_</v>
      </c>
      <c r="BB1024" s="52">
        <f t="shared" si="46"/>
        <v>0.47800000000000004</v>
      </c>
      <c r="BD1024" s="52" t="str">
        <f>IF(参照!L1024="","",参照!L1024)</f>
        <v/>
      </c>
    </row>
    <row r="1025" spans="47:56">
      <c r="AU1025" s="52" t="str">
        <f>IF(参照!A1025="","",参照!A1025)</f>
        <v>A0677</v>
      </c>
      <c r="AV1025" s="52" t="str">
        <f>IF(参照!B1025="","",参照!B1025)</f>
        <v>(株)しおさい電力</v>
      </c>
      <c r="AW1025" s="52">
        <f>IF(参照!C1025="","",参照!C1025)</f>
        <v>5.0900000000000001E-4</v>
      </c>
      <c r="AX1025" s="52" t="str">
        <f>IF(参照!D1025="","",参照!D1025)</f>
        <v/>
      </c>
      <c r="AY1025" s="52">
        <f>IF(参照!E1025="","",参照!E1025)</f>
        <v>4.9799999999999996E-4</v>
      </c>
      <c r="AZ1025" s="52" t="str">
        <f>IF(参照!F1025="","",参照!F1025)</f>
        <v>(株)しおさい電力</v>
      </c>
      <c r="BA1025" s="52" t="str">
        <f>IF(参照!G1025="","",参照!G1025)</f>
        <v>(株)しおさい電力_</v>
      </c>
      <c r="BB1025" s="52">
        <f t="shared" si="46"/>
        <v>0.49799999999999994</v>
      </c>
      <c r="BD1025" s="52" t="str">
        <f>IF(参照!L1025="","",参照!L1025)</f>
        <v/>
      </c>
    </row>
    <row r="1026" spans="47:56">
      <c r="AU1026" s="52" t="str">
        <f>IF(参照!A1026="","",参照!A1026)</f>
        <v>A0678</v>
      </c>
      <c r="AV1026" s="52" t="str">
        <f>IF(参照!B1026="","",参照!B1026)</f>
        <v>アスエネ(株)</v>
      </c>
      <c r="AW1026" s="52">
        <f>IF(参照!C1026="","",参照!C1026)</f>
        <v>1.13E-4</v>
      </c>
      <c r="AX1026" s="52" t="str">
        <f>IF(参照!D1026="","",参照!D1026)</f>
        <v>メニューA</v>
      </c>
      <c r="AY1026" s="52">
        <f>IF(参照!E1026="","",参照!E1026)</f>
        <v>0</v>
      </c>
      <c r="AZ1026" s="52" t="str">
        <f>IF(参照!F1026="","",参照!F1026)</f>
        <v>アスエネ(株)</v>
      </c>
      <c r="BA1026" s="52" t="str">
        <f>IF(参照!G1026="","",参照!G1026)</f>
        <v>アスエネ(株)_メニューA</v>
      </c>
      <c r="BB1026" s="52">
        <f t="shared" si="46"/>
        <v>0</v>
      </c>
      <c r="BD1026" s="52" t="str">
        <f>IF(参照!L1026="","",参照!L1026)</f>
        <v/>
      </c>
    </row>
    <row r="1027" spans="47:56">
      <c r="AU1027" s="52" t="str">
        <f>IF(参照!A1027="","",参照!A1027)</f>
        <v/>
      </c>
      <c r="AV1027" s="52" t="str">
        <f>IF(参照!B1027="","",参照!B1027)</f>
        <v/>
      </c>
      <c r="AW1027" s="52" t="str">
        <f>IF(参照!C1027="","",参照!C1027)</f>
        <v/>
      </c>
      <c r="AX1027" s="52" t="str">
        <f>IF(参照!D1027="","",参照!D1027)</f>
        <v>メニューB</v>
      </c>
      <c r="AY1027" s="52">
        <f>IF(参照!E1027="","",参照!E1027)</f>
        <v>1.8900000000000001E-4</v>
      </c>
      <c r="AZ1027" s="52" t="str">
        <f>IF(参照!F1027="","",参照!F1027)</f>
        <v>アスエネ(株)</v>
      </c>
      <c r="BA1027" s="52" t="str">
        <f>IF(参照!G1027="","",参照!G1027)</f>
        <v>アスエネ(株)_メニューB</v>
      </c>
      <c r="BB1027" s="52">
        <f t="shared" si="46"/>
        <v>0.189</v>
      </c>
      <c r="BD1027" s="52" t="str">
        <f>IF(参照!L1027="","",参照!L1027)</f>
        <v/>
      </c>
    </row>
    <row r="1028" spans="47:56">
      <c r="AU1028" s="52" t="str">
        <f>IF(参照!A1028="","",参照!A1028)</f>
        <v/>
      </c>
      <c r="AV1028" s="52" t="str">
        <f>IF(参照!B1028="","",参照!B1028)</f>
        <v/>
      </c>
      <c r="AW1028" s="52" t="str">
        <f>IF(参照!C1028="","",参照!C1028)</f>
        <v/>
      </c>
      <c r="AX1028" s="52" t="str">
        <f>IF(参照!D1028="","",参照!D1028)</f>
        <v>メニューC</v>
      </c>
      <c r="AY1028" s="52">
        <f>IF(参照!E1028="","",参照!E1028)</f>
        <v>3.0199999999999997E-4</v>
      </c>
      <c r="AZ1028" s="52" t="str">
        <f>IF(参照!F1028="","",参照!F1028)</f>
        <v>アスエネ(株)</v>
      </c>
      <c r="BA1028" s="52" t="str">
        <f>IF(参照!G1028="","",参照!G1028)</f>
        <v>アスエネ(株)_メニューC</v>
      </c>
      <c r="BB1028" s="52">
        <f t="shared" si="46"/>
        <v>0.30199999999999999</v>
      </c>
      <c r="BD1028" s="52" t="str">
        <f>IF(参照!L1028="","",参照!L1028)</f>
        <v/>
      </c>
    </row>
    <row r="1029" spans="47:56">
      <c r="AU1029" s="52" t="str">
        <f>IF(参照!A1029="","",参照!A1029)</f>
        <v/>
      </c>
      <c r="AV1029" s="52" t="str">
        <f>IF(参照!B1029="","",参照!B1029)</f>
        <v/>
      </c>
      <c r="AW1029" s="52" t="str">
        <f>IF(参照!C1029="","",参照!C1029)</f>
        <v/>
      </c>
      <c r="AX1029" s="52" t="str">
        <f>IF(参照!D1029="","",参照!D1029)</f>
        <v>メニューD</v>
      </c>
      <c r="AY1029" s="52">
        <f>IF(参照!E1029="","",参照!E1029)</f>
        <v>3.39E-4</v>
      </c>
      <c r="AZ1029" s="52" t="str">
        <f>IF(参照!F1029="","",参照!F1029)</f>
        <v>アスエネ(株)</v>
      </c>
      <c r="BA1029" s="52" t="str">
        <f>IF(参照!G1029="","",参照!G1029)</f>
        <v>アスエネ(株)_メニューD</v>
      </c>
      <c r="BB1029" s="52">
        <f t="shared" ref="BB1029:BB1092" si="47">AY1029*1000</f>
        <v>0.33900000000000002</v>
      </c>
      <c r="BD1029" s="52" t="str">
        <f>IF(参照!L1029="","",参照!L1029)</f>
        <v/>
      </c>
    </row>
    <row r="1030" spans="47:56">
      <c r="AU1030" s="52" t="str">
        <f>IF(参照!A1030="","",参照!A1030)</f>
        <v/>
      </c>
      <c r="AV1030" s="52" t="str">
        <f>IF(参照!B1030="","",参照!B1030)</f>
        <v/>
      </c>
      <c r="AW1030" s="52" t="str">
        <f>IF(参照!C1030="","",参照!C1030)</f>
        <v/>
      </c>
      <c r="AX1030" s="52" t="str">
        <f>IF(参照!D1030="","",参照!D1030)</f>
        <v>メニューE</v>
      </c>
      <c r="AY1030" s="52">
        <f>IF(参照!E1030="","",参照!E1030)</f>
        <v>3.6699999999999998E-4</v>
      </c>
      <c r="AZ1030" s="52" t="str">
        <f>IF(参照!F1030="","",参照!F1030)</f>
        <v>アスエネ(株)</v>
      </c>
      <c r="BA1030" s="52" t="str">
        <f>IF(参照!G1030="","",参照!G1030)</f>
        <v>アスエネ(株)_メニューE</v>
      </c>
      <c r="BB1030" s="52">
        <f t="shared" si="47"/>
        <v>0.36699999999999999</v>
      </c>
      <c r="BD1030" s="52" t="str">
        <f>IF(参照!L1030="","",参照!L1030)</f>
        <v/>
      </c>
    </row>
    <row r="1031" spans="47:56">
      <c r="AU1031" s="52" t="str">
        <f>IF(参照!A1031="","",参照!A1031)</f>
        <v/>
      </c>
      <c r="AV1031" s="52" t="str">
        <f>IF(参照!B1031="","",参照!B1031)</f>
        <v/>
      </c>
      <c r="AW1031" s="52" t="str">
        <f>IF(参照!C1031="","",参照!C1031)</f>
        <v/>
      </c>
      <c r="AX1031" s="52" t="str">
        <f>IF(参照!D1031="","",参照!D1031)</f>
        <v>(参考値)事業者全体</v>
      </c>
      <c r="AY1031" s="52">
        <f>IF(参照!E1031="","",参照!E1031)</f>
        <v>4.4000000000000002E-4</v>
      </c>
      <c r="AZ1031" s="52" t="str">
        <f>IF(参照!F1031="","",参照!F1031)</f>
        <v>アスエネ(株)</v>
      </c>
      <c r="BA1031" s="52" t="str">
        <f>IF(参照!G1031="","",参照!G1031)</f>
        <v>アスエネ(株)_(参考値)事業者全体</v>
      </c>
      <c r="BB1031" s="52">
        <f t="shared" si="47"/>
        <v>0.44</v>
      </c>
      <c r="BD1031" s="52" t="str">
        <f>IF(参照!L1031="","",参照!L1031)</f>
        <v/>
      </c>
    </row>
    <row r="1032" spans="47:56">
      <c r="AU1032" s="52" t="str">
        <f>IF(参照!A1032="","",参照!A1032)</f>
        <v>A0679</v>
      </c>
      <c r="AV1032" s="52" t="str">
        <f>IF(参照!B1032="","",参照!B1032)</f>
        <v>ＴＥＰＣＯライフサービス(株)</v>
      </c>
      <c r="AW1032" s="52">
        <f>IF(参照!C1032="","",参照!C1032)</f>
        <v>4.9299999999999995E-4</v>
      </c>
      <c r="AX1032" s="52" t="str">
        <f>IF(参照!D1032="","",参照!D1032)</f>
        <v/>
      </c>
      <c r="AY1032" s="52">
        <f>IF(参照!E1032="","",参照!E1032)</f>
        <v>4.44E-4</v>
      </c>
      <c r="AZ1032" s="52" t="str">
        <f>IF(参照!F1032="","",参照!F1032)</f>
        <v>ＴＥＰＣＯライフサービス(株)</v>
      </c>
      <c r="BA1032" s="52" t="str">
        <f>IF(参照!G1032="","",参照!G1032)</f>
        <v>ＴＥＰＣＯライフサービス(株)_</v>
      </c>
      <c r="BB1032" s="52">
        <f t="shared" si="47"/>
        <v>0.44400000000000001</v>
      </c>
      <c r="BD1032" s="52" t="str">
        <f>IF(参照!L1032="","",参照!L1032)</f>
        <v/>
      </c>
    </row>
    <row r="1033" spans="47:56">
      <c r="AU1033" s="52" t="str">
        <f>IF(参照!A1033="","",参照!A1033)</f>
        <v>A0680</v>
      </c>
      <c r="AV1033" s="52" t="str">
        <f>IF(参照!B1033="","",参照!B1033)</f>
        <v>会津エナジー(株)</v>
      </c>
      <c r="AW1033" s="52">
        <f>IF(参照!C1033="","",参照!C1033)</f>
        <v>1E-4</v>
      </c>
      <c r="AX1033" s="52" t="str">
        <f>IF(参照!D1033="","",参照!D1033)</f>
        <v/>
      </c>
      <c r="AY1033" s="52">
        <f>IF(参照!E1033="","",参照!E1033)</f>
        <v>5.0500000000000002E-4</v>
      </c>
      <c r="AZ1033" s="52" t="str">
        <f>IF(参照!F1033="","",参照!F1033)</f>
        <v>会津エナジー(株)</v>
      </c>
      <c r="BA1033" s="52" t="str">
        <f>IF(参照!G1033="","",参照!G1033)</f>
        <v>会津エナジー(株)_</v>
      </c>
      <c r="BB1033" s="52">
        <f t="shared" si="47"/>
        <v>0.505</v>
      </c>
      <c r="BD1033" s="52" t="str">
        <f>IF(参照!L1033="","",参照!L1033)</f>
        <v/>
      </c>
    </row>
    <row r="1034" spans="47:56">
      <c r="AU1034" s="52" t="str">
        <f>IF(参照!A1034="","",参照!A1034)</f>
        <v>A0681</v>
      </c>
      <c r="AV1034" s="52" t="str">
        <f>IF(参照!B1034="","",参照!B1034)</f>
        <v>うべ未来エネルギー(株)</v>
      </c>
      <c r="AW1034" s="52">
        <f>IF(参照!C1034="","",参照!C1034)</f>
        <v>2.9700000000000001E-4</v>
      </c>
      <c r="AX1034" s="52" t="str">
        <f>IF(参照!D1034="","",参照!D1034)</f>
        <v/>
      </c>
      <c r="AY1034" s="52">
        <f>IF(参照!E1034="","",参照!E1034)</f>
        <v>4.9100000000000001E-4</v>
      </c>
      <c r="AZ1034" s="52" t="str">
        <f>IF(参照!F1034="","",参照!F1034)</f>
        <v>うべ未来エネルギー(株)</v>
      </c>
      <c r="BA1034" s="52" t="str">
        <f>IF(参照!G1034="","",参照!G1034)</f>
        <v>うべ未来エネルギー(株)_</v>
      </c>
      <c r="BB1034" s="52">
        <f t="shared" si="47"/>
        <v>0.49099999999999999</v>
      </c>
      <c r="BD1034" s="52" t="str">
        <f>IF(参照!L1034="","",参照!L1034)</f>
        <v/>
      </c>
    </row>
    <row r="1035" spans="47:56">
      <c r="AU1035" s="52" t="str">
        <f>IF(参照!A1035="","",参照!A1035)</f>
        <v>A0683</v>
      </c>
      <c r="AV1035" s="52" t="str">
        <f>IF(参照!B1035="","",参照!B1035)</f>
        <v>永井自動車工業(株)</v>
      </c>
      <c r="AW1035" s="52">
        <f>IF(参照!C1035="","",参照!C1035)</f>
        <v>4.7299999999999995E-4</v>
      </c>
      <c r="AX1035" s="52" t="str">
        <f>IF(参照!D1035="","",参照!D1035)</f>
        <v/>
      </c>
      <c r="AY1035" s="52">
        <f>IF(参照!E1035="","",参照!E1035)</f>
        <v>4.17E-4</v>
      </c>
      <c r="AZ1035" s="52" t="str">
        <f>IF(参照!F1035="","",参照!F1035)</f>
        <v>永井自動車工業(株)</v>
      </c>
      <c r="BA1035" s="52" t="str">
        <f>IF(参照!G1035="","",参照!G1035)</f>
        <v>永井自動車工業(株)_</v>
      </c>
      <c r="BB1035" s="52">
        <f t="shared" si="47"/>
        <v>0.41699999999999998</v>
      </c>
      <c r="BD1035" s="52" t="str">
        <f>IF(参照!L1035="","",参照!L1035)</f>
        <v/>
      </c>
    </row>
    <row r="1036" spans="47:56">
      <c r="AU1036" s="52" t="str">
        <f>IF(参照!A1036="","",参照!A1036)</f>
        <v>A0684</v>
      </c>
      <c r="AV1036" s="52" t="str">
        <f>IF(参照!B1036="","",参照!B1036)</f>
        <v>小島電機工業(株)</v>
      </c>
      <c r="AW1036" s="52">
        <f>IF(参照!C1036="","",参照!C1036)</f>
        <v>5.1500000000000005E-4</v>
      </c>
      <c r="AX1036" s="52" t="str">
        <f>IF(参照!D1036="","",参照!D1036)</f>
        <v/>
      </c>
      <c r="AY1036" s="52">
        <f>IF(参照!E1036="","",参照!E1036)</f>
        <v>5.6700000000000001E-4</v>
      </c>
      <c r="AZ1036" s="52" t="str">
        <f>IF(参照!F1036="","",参照!F1036)</f>
        <v>小島電機工業(株)</v>
      </c>
      <c r="BA1036" s="52" t="str">
        <f>IF(参照!G1036="","",参照!G1036)</f>
        <v>小島電機工業(株)_</v>
      </c>
      <c r="BB1036" s="52">
        <f t="shared" si="47"/>
        <v>0.56700000000000006</v>
      </c>
      <c r="BD1036" s="52" t="str">
        <f>IF(参照!L1036="","",参照!L1036)</f>
        <v/>
      </c>
    </row>
    <row r="1037" spans="47:56">
      <c r="AU1037" s="52" t="str">
        <f>IF(参照!A1037="","",参照!A1037)</f>
        <v>A0685</v>
      </c>
      <c r="AV1037" s="52" t="str">
        <f>IF(参照!B1037="","",参照!B1037)</f>
        <v>陸前高田しみんエネルギー(株)</v>
      </c>
      <c r="AW1037" s="52">
        <f>IF(参照!C1037="","",参照!C1037)</f>
        <v>4.9299999999999995E-4</v>
      </c>
      <c r="AX1037" s="52" t="str">
        <f>IF(参照!D1037="","",参照!D1037)</f>
        <v/>
      </c>
      <c r="AY1037" s="52">
        <f>IF(参照!E1037="","",参照!E1037)</f>
        <v>5.1699999999999999E-4</v>
      </c>
      <c r="AZ1037" s="52" t="str">
        <f>IF(参照!F1037="","",参照!F1037)</f>
        <v>陸前高田しみんエネルギー(株)</v>
      </c>
      <c r="BA1037" s="52" t="str">
        <f>IF(参照!G1037="","",参照!G1037)</f>
        <v>陸前高田しみんエネルギー(株)_</v>
      </c>
      <c r="BB1037" s="52">
        <f t="shared" si="47"/>
        <v>0.51700000000000002</v>
      </c>
      <c r="BD1037" s="52" t="str">
        <f>IF(参照!L1037="","",参照!L1037)</f>
        <v/>
      </c>
    </row>
    <row r="1038" spans="47:56">
      <c r="AU1038" s="52" t="str">
        <f>IF(参照!A1038="","",参照!A1038)</f>
        <v>A0687</v>
      </c>
      <c r="AV1038" s="52" t="str">
        <f>IF(参照!B1038="","",参照!B1038)</f>
        <v>(株)チャームドライフ</v>
      </c>
      <c r="AW1038" s="52">
        <f>IF(参照!C1038="","",参照!C1038)</f>
        <v>4.73E-4</v>
      </c>
      <c r="AX1038" s="52" t="str">
        <f>IF(参照!D1038="","",参照!D1038)</f>
        <v/>
      </c>
      <c r="AY1038" s="52">
        <f>IF(参照!E1038="","",参照!E1038)</f>
        <v>5.1400000000000003E-4</v>
      </c>
      <c r="AZ1038" s="52" t="str">
        <f>IF(参照!F1038="","",参照!F1038)</f>
        <v>(株)チャームドライフ</v>
      </c>
      <c r="BA1038" s="52" t="str">
        <f>IF(参照!G1038="","",参照!G1038)</f>
        <v>(株)チャームドライフ_</v>
      </c>
      <c r="BB1038" s="52">
        <f t="shared" si="47"/>
        <v>0.51400000000000001</v>
      </c>
      <c r="BD1038" s="52" t="str">
        <f>IF(参照!L1038="","",参照!L1038)</f>
        <v/>
      </c>
    </row>
    <row r="1039" spans="47:56">
      <c r="AU1039" s="52" t="str">
        <f>IF(参照!A1039="","",参照!A1039)</f>
        <v>A0689</v>
      </c>
      <c r="AV1039" s="52" t="str">
        <f>IF(参照!B1039="","",参照!B1039)</f>
        <v>スターティア(株)</v>
      </c>
      <c r="AW1039" s="52">
        <f>IF(参照!C1039="","",参照!C1039)</f>
        <v>5.1599999999999997E-4</v>
      </c>
      <c r="AX1039" s="52" t="str">
        <f>IF(参照!D1039="","",参照!D1039)</f>
        <v>メニューA</v>
      </c>
      <c r="AY1039" s="52">
        <f>IF(参照!E1039="","",参照!E1039)</f>
        <v>0</v>
      </c>
      <c r="AZ1039" s="52" t="str">
        <f>IF(参照!F1039="","",参照!F1039)</f>
        <v>スターティア(株)</v>
      </c>
      <c r="BA1039" s="52" t="str">
        <f>IF(参照!G1039="","",参照!G1039)</f>
        <v>スターティア(株)_メニューA</v>
      </c>
      <c r="BB1039" s="52">
        <f t="shared" si="47"/>
        <v>0</v>
      </c>
      <c r="BD1039" s="52" t="str">
        <f>IF(参照!L1039="","",参照!L1039)</f>
        <v/>
      </c>
    </row>
    <row r="1040" spans="47:56">
      <c r="AU1040" s="52" t="str">
        <f>IF(参照!A1040="","",参照!A1040)</f>
        <v/>
      </c>
      <c r="AV1040" s="52" t="str">
        <f>IF(参照!B1040="","",参照!B1040)</f>
        <v/>
      </c>
      <c r="AW1040" s="52" t="str">
        <f>IF(参照!C1040="","",参照!C1040)</f>
        <v/>
      </c>
      <c r="AX1040" s="52" t="str">
        <f>IF(参照!D1040="","",参照!D1040)</f>
        <v>メニューB(残差)</v>
      </c>
      <c r="AY1040" s="52">
        <f>IF(参照!E1040="","",参照!E1040)</f>
        <v>5.4900000000000001E-4</v>
      </c>
      <c r="AZ1040" s="52" t="str">
        <f>IF(参照!F1040="","",参照!F1040)</f>
        <v>スターティア(株)</v>
      </c>
      <c r="BA1040" s="52" t="str">
        <f>IF(参照!G1040="","",参照!G1040)</f>
        <v>スターティア(株)_メニューB(残差)</v>
      </c>
      <c r="BB1040" s="52">
        <f t="shared" si="47"/>
        <v>0.54900000000000004</v>
      </c>
      <c r="BD1040" s="52" t="str">
        <f>IF(参照!L1040="","",参照!L1040)</f>
        <v/>
      </c>
    </row>
    <row r="1041" spans="47:56">
      <c r="AU1041" s="52" t="str">
        <f>IF(参照!A1041="","",参照!A1041)</f>
        <v/>
      </c>
      <c r="AV1041" s="52" t="str">
        <f>IF(参照!B1041="","",参照!B1041)</f>
        <v/>
      </c>
      <c r="AW1041" s="52" t="str">
        <f>IF(参照!C1041="","",参照!C1041)</f>
        <v/>
      </c>
      <c r="AX1041" s="52" t="str">
        <f>IF(参照!D1041="","",参照!D1041)</f>
        <v>(参考値)事業者全体</v>
      </c>
      <c r="AY1041" s="52">
        <f>IF(参照!E1041="","",参照!E1041)</f>
        <v>5.6800000000000004E-4</v>
      </c>
      <c r="AZ1041" s="52" t="str">
        <f>IF(参照!F1041="","",参照!F1041)</f>
        <v>スターティア(株)</v>
      </c>
      <c r="BA1041" s="52" t="str">
        <f>IF(参照!G1041="","",参照!G1041)</f>
        <v>スターティア(株)_(参考値)事業者全体</v>
      </c>
      <c r="BB1041" s="52">
        <f t="shared" si="47"/>
        <v>0.56800000000000006</v>
      </c>
      <c r="BD1041" s="52" t="str">
        <f>IF(参照!L1041="","",参照!L1041)</f>
        <v/>
      </c>
    </row>
    <row r="1042" spans="47:56">
      <c r="AU1042" s="52" t="str">
        <f>IF(参照!A1042="","",参照!A1042)</f>
        <v>A0690</v>
      </c>
      <c r="AV1042" s="52" t="str">
        <f>IF(参照!B1042="","",参照!B1042)</f>
        <v>東広島スマートエネルギー(株)</v>
      </c>
      <c r="AW1042" s="52">
        <f>IF(参照!C1042="","",参照!C1042)</f>
        <v>5.6899999999999995E-4</v>
      </c>
      <c r="AX1042" s="52" t="str">
        <f>IF(参照!D1042="","",参照!D1042)</f>
        <v/>
      </c>
      <c r="AY1042" s="52">
        <f>IF(参照!E1042="","",参照!E1042)</f>
        <v>4.44E-4</v>
      </c>
      <c r="AZ1042" s="52" t="str">
        <f>IF(参照!F1042="","",参照!F1042)</f>
        <v>東広島スマートエネルギー(株)</v>
      </c>
      <c r="BA1042" s="52" t="str">
        <f>IF(参照!G1042="","",参照!G1042)</f>
        <v>東広島スマートエネルギー(株)_</v>
      </c>
      <c r="BB1042" s="52">
        <f t="shared" si="47"/>
        <v>0.44400000000000001</v>
      </c>
      <c r="BD1042" s="52" t="str">
        <f>IF(参照!L1042="","",参照!L1042)</f>
        <v/>
      </c>
    </row>
    <row r="1043" spans="47:56">
      <c r="AU1043" s="52" t="str">
        <f>IF(参照!A1043="","",参照!A1043)</f>
        <v>A0692</v>
      </c>
      <c r="AV1043" s="52" t="str">
        <f>IF(参照!B1043="","",参照!B1043)</f>
        <v>旭化成(株)</v>
      </c>
      <c r="AW1043" s="52">
        <f>IF(参照!C1043="","",参照!C1043)</f>
        <v>4.7699999999999999E-4</v>
      </c>
      <c r="AX1043" s="52" t="str">
        <f>IF(参照!D1043="","",参照!D1043)</f>
        <v>メニューA</v>
      </c>
      <c r="AY1043" s="52">
        <f>IF(参照!E1043="","",参照!E1043)</f>
        <v>3.1500000000000001E-4</v>
      </c>
      <c r="AZ1043" s="52" t="str">
        <f>IF(参照!F1043="","",参照!F1043)</f>
        <v>旭化成(株)</v>
      </c>
      <c r="BA1043" s="52" t="str">
        <f>IF(参照!G1043="","",参照!G1043)</f>
        <v>旭化成(株)_メニューA</v>
      </c>
      <c r="BB1043" s="52">
        <f t="shared" si="47"/>
        <v>0.315</v>
      </c>
      <c r="BD1043" s="52" t="str">
        <f>IF(参照!L1043="","",参照!L1043)</f>
        <v/>
      </c>
    </row>
    <row r="1044" spans="47:56">
      <c r="AU1044" s="52" t="str">
        <f>IF(参照!A1044="","",参照!A1044)</f>
        <v/>
      </c>
      <c r="AV1044" s="52" t="str">
        <f>IF(参照!B1044="","",参照!B1044)</f>
        <v/>
      </c>
      <c r="AW1044" s="52" t="str">
        <f>IF(参照!C1044="","",参照!C1044)</f>
        <v/>
      </c>
      <c r="AX1044" s="52" t="str">
        <f>IF(参照!D1044="","",参照!D1044)</f>
        <v>メニューB</v>
      </c>
      <c r="AY1044" s="52">
        <f>IF(参照!E1044="","",参照!E1044)</f>
        <v>4.0500000000000003E-4</v>
      </c>
      <c r="AZ1044" s="52" t="str">
        <f>IF(参照!F1044="","",参照!F1044)</f>
        <v>旭化成(株)</v>
      </c>
      <c r="BA1044" s="52" t="str">
        <f>IF(参照!G1044="","",参照!G1044)</f>
        <v>旭化成(株)_メニューB</v>
      </c>
      <c r="BB1044" s="52">
        <f t="shared" si="47"/>
        <v>0.40500000000000003</v>
      </c>
      <c r="BD1044" s="52" t="str">
        <f>IF(参照!L1044="","",参照!L1044)</f>
        <v/>
      </c>
    </row>
    <row r="1045" spans="47:56">
      <c r="AU1045" s="52" t="str">
        <f>IF(参照!A1045="","",参照!A1045)</f>
        <v/>
      </c>
      <c r="AV1045" s="52" t="str">
        <f>IF(参照!B1045="","",参照!B1045)</f>
        <v/>
      </c>
      <c r="AW1045" s="52" t="str">
        <f>IF(参照!C1045="","",参照!C1045)</f>
        <v/>
      </c>
      <c r="AX1045" s="52" t="str">
        <f>IF(参照!D1045="","",参照!D1045)</f>
        <v>メニューC</v>
      </c>
      <c r="AY1045" s="52">
        <f>IF(参照!E1045="","",参照!E1045)</f>
        <v>4.1099999999999996E-4</v>
      </c>
      <c r="AZ1045" s="52" t="str">
        <f>IF(参照!F1045="","",参照!F1045)</f>
        <v>旭化成(株)</v>
      </c>
      <c r="BA1045" s="52" t="str">
        <f>IF(参照!G1045="","",参照!G1045)</f>
        <v>旭化成(株)_メニューC</v>
      </c>
      <c r="BB1045" s="52">
        <f t="shared" si="47"/>
        <v>0.41099999999999998</v>
      </c>
      <c r="BD1045" s="52" t="str">
        <f>IF(参照!L1045="","",参照!L1045)</f>
        <v/>
      </c>
    </row>
    <row r="1046" spans="47:56">
      <c r="AU1046" s="52" t="str">
        <f>IF(参照!A1046="","",参照!A1046)</f>
        <v/>
      </c>
      <c r="AV1046" s="52" t="str">
        <f>IF(参照!B1046="","",参照!B1046)</f>
        <v/>
      </c>
      <c r="AW1046" s="52" t="str">
        <f>IF(参照!C1046="","",参照!C1046)</f>
        <v/>
      </c>
      <c r="AX1046" s="52" t="str">
        <f>IF(参照!D1046="","",参照!D1046)</f>
        <v>メニューD</v>
      </c>
      <c r="AY1046" s="52">
        <f>IF(参照!E1046="","",参照!E1046)</f>
        <v>3.4599999999999995E-4</v>
      </c>
      <c r="AZ1046" s="52" t="str">
        <f>IF(参照!F1046="","",参照!F1046)</f>
        <v>旭化成(株)</v>
      </c>
      <c r="BA1046" s="52" t="str">
        <f>IF(参照!G1046="","",参照!G1046)</f>
        <v>旭化成(株)_メニューD</v>
      </c>
      <c r="BB1046" s="52">
        <f t="shared" si="47"/>
        <v>0.34599999999999997</v>
      </c>
      <c r="BD1046" s="52" t="str">
        <f>IF(参照!L1046="","",参照!L1046)</f>
        <v/>
      </c>
    </row>
    <row r="1047" spans="47:56">
      <c r="AU1047" s="52" t="str">
        <f>IF(参照!A1047="","",参照!A1047)</f>
        <v/>
      </c>
      <c r="AV1047" s="52" t="str">
        <f>IF(参照!B1047="","",参照!B1047)</f>
        <v/>
      </c>
      <c r="AW1047" s="52" t="str">
        <f>IF(参照!C1047="","",参照!C1047)</f>
        <v/>
      </c>
      <c r="AX1047" s="52" t="str">
        <f>IF(参照!D1047="","",参照!D1047)</f>
        <v>メニューE</v>
      </c>
      <c r="AY1047" s="52">
        <f>IF(参照!E1047="","",参照!E1047)</f>
        <v>3.5299999999999996E-4</v>
      </c>
      <c r="AZ1047" s="52" t="str">
        <f>IF(参照!F1047="","",参照!F1047)</f>
        <v>旭化成(株)</v>
      </c>
      <c r="BA1047" s="52" t="str">
        <f>IF(参照!G1047="","",参照!G1047)</f>
        <v>旭化成(株)_メニューE</v>
      </c>
      <c r="BB1047" s="52">
        <f t="shared" si="47"/>
        <v>0.35299999999999998</v>
      </c>
      <c r="BD1047" s="52" t="str">
        <f>IF(参照!L1047="","",参照!L1047)</f>
        <v/>
      </c>
    </row>
    <row r="1048" spans="47:56">
      <c r="AU1048" s="52" t="str">
        <f>IF(参照!A1048="","",参照!A1048)</f>
        <v/>
      </c>
      <c r="AV1048" s="52" t="str">
        <f>IF(参照!B1048="","",参照!B1048)</f>
        <v/>
      </c>
      <c r="AW1048" s="52" t="str">
        <f>IF(参照!C1048="","",参照!C1048)</f>
        <v/>
      </c>
      <c r="AX1048" s="52" t="str">
        <f>IF(参照!D1048="","",参照!D1048)</f>
        <v>メニューF</v>
      </c>
      <c r="AY1048" s="52">
        <f>IF(参照!E1048="","",参照!E1048)</f>
        <v>0</v>
      </c>
      <c r="AZ1048" s="52" t="str">
        <f>IF(参照!F1048="","",参照!F1048)</f>
        <v>旭化成(株)</v>
      </c>
      <c r="BA1048" s="52" t="str">
        <f>IF(参照!G1048="","",参照!G1048)</f>
        <v>旭化成(株)_メニューF</v>
      </c>
      <c r="BB1048" s="52">
        <f t="shared" si="47"/>
        <v>0</v>
      </c>
      <c r="BD1048" s="52" t="str">
        <f>IF(参照!L1048="","",参照!L1048)</f>
        <v/>
      </c>
    </row>
    <row r="1049" spans="47:56">
      <c r="AU1049" s="52" t="str">
        <f>IF(参照!A1049="","",参照!A1049)</f>
        <v/>
      </c>
      <c r="AV1049" s="52" t="str">
        <f>IF(参照!B1049="","",参照!B1049)</f>
        <v/>
      </c>
      <c r="AW1049" s="52" t="str">
        <f>IF(参照!C1049="","",参照!C1049)</f>
        <v/>
      </c>
      <c r="AX1049" s="52" t="str">
        <f>IF(参照!D1049="","",参照!D1049)</f>
        <v>(参考値)事業者全体</v>
      </c>
      <c r="AY1049" s="52">
        <f>IF(参照!E1049="","",参照!E1049)</f>
        <v>5.0699999999999996E-4</v>
      </c>
      <c r="AZ1049" s="52" t="str">
        <f>IF(参照!F1049="","",参照!F1049)</f>
        <v>旭化成(株)</v>
      </c>
      <c r="BA1049" s="52" t="str">
        <f>IF(参照!G1049="","",参照!G1049)</f>
        <v>旭化成(株)_(参考値)事業者全体</v>
      </c>
      <c r="BB1049" s="52">
        <f t="shared" si="47"/>
        <v>0.50700000000000001</v>
      </c>
      <c r="BD1049" s="52" t="str">
        <f>IF(参照!L1049="","",参照!L1049)</f>
        <v/>
      </c>
    </row>
    <row r="1050" spans="47:56">
      <c r="AU1050" s="52" t="str">
        <f>IF(参照!A1050="","",参照!A1050)</f>
        <v>A0693</v>
      </c>
      <c r="AV1050" s="52" t="str">
        <f>IF(参照!B1050="","",参照!B1050)</f>
        <v>京和ガス(株)</v>
      </c>
      <c r="AW1050" s="52">
        <f>IF(参照!C1050="","",参照!C1050)</f>
        <v>5.1500000000000005E-4</v>
      </c>
      <c r="AX1050" s="52" t="str">
        <f>IF(参照!D1050="","",参照!D1050)</f>
        <v/>
      </c>
      <c r="AY1050" s="52">
        <f>IF(参照!E1050="","",参照!E1050)</f>
        <v>4.5899999999999999E-4</v>
      </c>
      <c r="AZ1050" s="52" t="str">
        <f>IF(参照!F1050="","",参照!F1050)</f>
        <v>京和ガス(株)</v>
      </c>
      <c r="BA1050" s="52" t="str">
        <f>IF(参照!G1050="","",参照!G1050)</f>
        <v>京和ガス(株)_</v>
      </c>
      <c r="BB1050" s="52">
        <f t="shared" si="47"/>
        <v>0.45899999999999996</v>
      </c>
      <c r="BD1050" s="52" t="str">
        <f>IF(参照!L1050="","",参照!L1050)</f>
        <v/>
      </c>
    </row>
    <row r="1051" spans="47:56">
      <c r="AU1051" s="52" t="str">
        <f>IF(参照!A1051="","",参照!A1051)</f>
        <v>A0696</v>
      </c>
      <c r="AV1051" s="52" t="str">
        <f>IF(参照!B1051="","",参照!B1051)</f>
        <v>(株)岡崎建材</v>
      </c>
      <c r="AW1051" s="52">
        <f>IF(参照!C1051="","",参照!C1051)</f>
        <v>4.9299999999999995E-4</v>
      </c>
      <c r="AX1051" s="52" t="str">
        <f>IF(参照!D1051="","",参照!D1051)</f>
        <v/>
      </c>
      <c r="AY1051" s="52">
        <f>IF(参照!E1051="","",参照!E1051)</f>
        <v>4.37E-4</v>
      </c>
      <c r="AZ1051" s="52" t="str">
        <f>IF(参照!F1051="","",参照!F1051)</f>
        <v>(株)岡崎建材</v>
      </c>
      <c r="BA1051" s="52" t="str">
        <f>IF(参照!G1051="","",参照!G1051)</f>
        <v>(株)岡崎建材_</v>
      </c>
      <c r="BB1051" s="52">
        <f t="shared" si="47"/>
        <v>0.437</v>
      </c>
      <c r="BD1051" s="52" t="str">
        <f>IF(参照!L1051="","",参照!L1051)</f>
        <v/>
      </c>
    </row>
    <row r="1052" spans="47:56">
      <c r="AU1052" s="52" t="str">
        <f>IF(参照!A1052="","",参照!A1052)</f>
        <v>A0698</v>
      </c>
      <c r="AV1052" s="52" t="str">
        <f>IF(参照!B1052="","",参照!B1052)</f>
        <v>(株)エフオン</v>
      </c>
      <c r="AW1052" s="52" t="str">
        <f>IF(参照!C1052="","",参照!C1052)</f>
        <v>0.000453※</v>
      </c>
      <c r="AX1052" s="52" t="str">
        <f>IF(参照!D1052="","",参照!D1052)</f>
        <v>メニューA</v>
      </c>
      <c r="AY1052" s="52">
        <f>IF(参照!E1052="","",参照!E1052)</f>
        <v>0</v>
      </c>
      <c r="AZ1052" s="52" t="str">
        <f>IF(参照!F1052="","",参照!F1052)</f>
        <v>(株)エフオン</v>
      </c>
      <c r="BA1052" s="52" t="str">
        <f>IF(参照!G1052="","",参照!G1052)</f>
        <v>(株)エフオン_メニューA</v>
      </c>
      <c r="BB1052" s="52">
        <f t="shared" si="47"/>
        <v>0</v>
      </c>
      <c r="BD1052" s="52" t="str">
        <f>IF(参照!L1052="","",参照!L1052)</f>
        <v/>
      </c>
    </row>
    <row r="1053" spans="47:56">
      <c r="AU1053" s="52" t="str">
        <f>IF(参照!A1053="","",参照!A1053)</f>
        <v/>
      </c>
      <c r="AV1053" s="52" t="str">
        <f>IF(参照!B1053="","",参照!B1053)</f>
        <v/>
      </c>
      <c r="AW1053" s="52" t="str">
        <f>IF(参照!C1053="","",参照!C1053)</f>
        <v/>
      </c>
      <c r="AX1053" s="52" t="str">
        <f>IF(参照!D1053="","",参照!D1053)</f>
        <v>メニューB</v>
      </c>
      <c r="AY1053" s="52">
        <f>IF(参照!E1053="","",参照!E1053)</f>
        <v>2.4699999999999999E-4</v>
      </c>
      <c r="AZ1053" s="52" t="str">
        <f>IF(参照!F1053="","",参照!F1053)</f>
        <v>(株)エフオン</v>
      </c>
      <c r="BA1053" s="52" t="str">
        <f>IF(参照!G1053="","",参照!G1053)</f>
        <v>(株)エフオン_メニューB</v>
      </c>
      <c r="BB1053" s="52">
        <f t="shared" si="47"/>
        <v>0.247</v>
      </c>
      <c r="BD1053" s="52" t="str">
        <f>IF(参照!L1053="","",参照!L1053)</f>
        <v/>
      </c>
    </row>
    <row r="1054" spans="47:56">
      <c r="AU1054" s="52" t="str">
        <f>IF(参照!A1054="","",参照!A1054)</f>
        <v/>
      </c>
      <c r="AV1054" s="52" t="str">
        <f>IF(参照!B1054="","",参照!B1054)</f>
        <v/>
      </c>
      <c r="AW1054" s="52" t="str">
        <f>IF(参照!C1054="","",参照!C1054)</f>
        <v/>
      </c>
      <c r="AX1054" s="52" t="str">
        <f>IF(参照!D1054="","",参照!D1054)</f>
        <v>メニューC</v>
      </c>
      <c r="AY1054" s="52">
        <f>IF(参照!E1054="","",参照!E1054)</f>
        <v>2.9499999999999996E-4</v>
      </c>
      <c r="AZ1054" s="52" t="str">
        <f>IF(参照!F1054="","",参照!F1054)</f>
        <v>(株)エフオン</v>
      </c>
      <c r="BA1054" s="52" t="str">
        <f>IF(参照!G1054="","",参照!G1054)</f>
        <v>(株)エフオン_メニューC</v>
      </c>
      <c r="BB1054" s="52">
        <f t="shared" si="47"/>
        <v>0.29499999999999998</v>
      </c>
      <c r="BD1054" s="52" t="str">
        <f>IF(参照!L1054="","",参照!L1054)</f>
        <v/>
      </c>
    </row>
    <row r="1055" spans="47:56">
      <c r="AU1055" s="52" t="str">
        <f>IF(参照!A1055="","",参照!A1055)</f>
        <v/>
      </c>
      <c r="AV1055" s="52" t="str">
        <f>IF(参照!B1055="","",参照!B1055)</f>
        <v/>
      </c>
      <c r="AW1055" s="52" t="str">
        <f>IF(参照!C1055="","",参照!C1055)</f>
        <v/>
      </c>
      <c r="AX1055" s="52" t="str">
        <f>IF(参照!D1055="","",参照!D1055)</f>
        <v>メニューD</v>
      </c>
      <c r="AY1055" s="52">
        <f>IF(参照!E1055="","",参照!E1055)</f>
        <v>3.0899999999999998E-4</v>
      </c>
      <c r="AZ1055" s="52" t="str">
        <f>IF(参照!F1055="","",参照!F1055)</f>
        <v>(株)エフオン</v>
      </c>
      <c r="BA1055" s="52" t="str">
        <f>IF(参照!G1055="","",参照!G1055)</f>
        <v>(株)エフオン_メニューD</v>
      </c>
      <c r="BB1055" s="52">
        <f t="shared" si="47"/>
        <v>0.309</v>
      </c>
      <c r="BD1055" s="52" t="str">
        <f>IF(参照!L1055="","",参照!L1055)</f>
        <v/>
      </c>
    </row>
    <row r="1056" spans="47:56">
      <c r="AU1056" s="52" t="str">
        <f>IF(参照!A1056="","",参照!A1056)</f>
        <v/>
      </c>
      <c r="AV1056" s="52" t="str">
        <f>IF(参照!B1056="","",参照!B1056)</f>
        <v/>
      </c>
      <c r="AW1056" s="52" t="str">
        <f>IF(参照!C1056="","",参照!C1056)</f>
        <v/>
      </c>
      <c r="AX1056" s="52" t="str">
        <f>IF(参照!D1056="","",参照!D1056)</f>
        <v>メニューE</v>
      </c>
      <c r="AY1056" s="52">
        <f>IF(参照!E1056="","",参照!E1056)</f>
        <v>3.3100000000000002E-4</v>
      </c>
      <c r="AZ1056" s="52" t="str">
        <f>IF(参照!F1056="","",参照!F1056)</f>
        <v>(株)エフオン</v>
      </c>
      <c r="BA1056" s="52" t="str">
        <f>IF(参照!G1056="","",参照!G1056)</f>
        <v>(株)エフオン_メニューE</v>
      </c>
      <c r="BB1056" s="52">
        <f t="shared" si="47"/>
        <v>0.33100000000000002</v>
      </c>
      <c r="BD1056" s="52" t="str">
        <f>IF(参照!L1056="","",参照!L1056)</f>
        <v/>
      </c>
    </row>
    <row r="1057" spans="47:56">
      <c r="AU1057" s="52" t="str">
        <f>IF(参照!A1057="","",参照!A1057)</f>
        <v/>
      </c>
      <c r="AV1057" s="52" t="str">
        <f>IF(参照!B1057="","",参照!B1057)</f>
        <v/>
      </c>
      <c r="AW1057" s="52" t="str">
        <f>IF(参照!C1057="","",参照!C1057)</f>
        <v/>
      </c>
      <c r="AX1057" s="52" t="str">
        <f>IF(参照!D1057="","",参照!D1057)</f>
        <v>メニューF</v>
      </c>
      <c r="AY1057" s="52">
        <f>IF(参照!E1057="","",参照!E1057)</f>
        <v>3.3500000000000001E-4</v>
      </c>
      <c r="AZ1057" s="52" t="str">
        <f>IF(参照!F1057="","",参照!F1057)</f>
        <v>(株)エフオン</v>
      </c>
      <c r="BA1057" s="52" t="str">
        <f>IF(参照!G1057="","",参照!G1057)</f>
        <v>(株)エフオン_メニューF</v>
      </c>
      <c r="BB1057" s="52">
        <f t="shared" si="47"/>
        <v>0.33500000000000002</v>
      </c>
      <c r="BD1057" s="52" t="str">
        <f>IF(参照!L1057="","",参照!L1057)</f>
        <v/>
      </c>
    </row>
    <row r="1058" spans="47:56">
      <c r="AU1058" s="52" t="str">
        <f>IF(参照!A1058="","",参照!A1058)</f>
        <v/>
      </c>
      <c r="AV1058" s="52" t="str">
        <f>IF(参照!B1058="","",参照!B1058)</f>
        <v/>
      </c>
      <c r="AW1058" s="52" t="str">
        <f>IF(参照!C1058="","",参照!C1058)</f>
        <v/>
      </c>
      <c r="AX1058" s="52" t="str">
        <f>IF(参照!D1058="","",参照!D1058)</f>
        <v>(参考値)事業者全体</v>
      </c>
      <c r="AY1058" s="52">
        <f>IF(参照!E1058="","",参照!E1058)</f>
        <v>4.1599999999999997E-4</v>
      </c>
      <c r="AZ1058" s="52" t="str">
        <f>IF(参照!F1058="","",参照!F1058)</f>
        <v>(株)エフオン</v>
      </c>
      <c r="BA1058" s="52" t="str">
        <f>IF(参照!G1058="","",参照!G1058)</f>
        <v>(株)エフオン_(参考値)事業者全体</v>
      </c>
      <c r="BB1058" s="52">
        <f t="shared" si="47"/>
        <v>0.41599999999999998</v>
      </c>
      <c r="BD1058" s="52" t="str">
        <f>IF(参照!L1058="","",参照!L1058)</f>
        <v/>
      </c>
    </row>
    <row r="1059" spans="47:56">
      <c r="AU1059" s="52" t="str">
        <f>IF(参照!A1059="","",参照!A1059)</f>
        <v>A0699</v>
      </c>
      <c r="AV1059" s="52" t="str">
        <f>IF(参照!B1059="","",参照!B1059)</f>
        <v>(株)岡崎さくら電力</v>
      </c>
      <c r="AW1059" s="52">
        <f>IF(参照!C1059="","",参照!C1059)</f>
        <v>1.85E-4</v>
      </c>
      <c r="AX1059" s="52" t="str">
        <f>IF(参照!D1059="","",参照!D1059)</f>
        <v/>
      </c>
      <c r="AY1059" s="52">
        <f>IF(参照!E1059="","",参照!E1059)</f>
        <v>3.1700000000000001E-4</v>
      </c>
      <c r="AZ1059" s="52" t="str">
        <f>IF(参照!F1059="","",参照!F1059)</f>
        <v>(株)岡崎さくら電力</v>
      </c>
      <c r="BA1059" s="52" t="str">
        <f>IF(参照!G1059="","",参照!G1059)</f>
        <v>(株)岡崎さくら電力_</v>
      </c>
      <c r="BB1059" s="52">
        <f t="shared" si="47"/>
        <v>0.317</v>
      </c>
      <c r="BD1059" s="52" t="str">
        <f>IF(参照!L1059="","",参照!L1059)</f>
        <v/>
      </c>
    </row>
    <row r="1060" spans="47:56">
      <c r="AU1060" s="52" t="str">
        <f>IF(参照!A1060="","",参照!A1060)</f>
        <v>A0702</v>
      </c>
      <c r="AV1060" s="52" t="str">
        <f>IF(参照!B1060="","",参照!B1060)</f>
        <v>旭マルヰガス(株)</v>
      </c>
      <c r="AW1060" s="52">
        <f>IF(参照!C1060="","",参照!C1060)</f>
        <v>5.1599999999999997E-4</v>
      </c>
      <c r="AX1060" s="52" t="str">
        <f>IF(参照!D1060="","",参照!D1060)</f>
        <v/>
      </c>
      <c r="AY1060" s="52">
        <f>IF(参照!E1060="","",参照!E1060)</f>
        <v>5.6099999999999998E-4</v>
      </c>
      <c r="AZ1060" s="52" t="str">
        <f>IF(参照!F1060="","",参照!F1060)</f>
        <v>旭マルヰガス(株)</v>
      </c>
      <c r="BA1060" s="52" t="str">
        <f>IF(参照!G1060="","",参照!G1060)</f>
        <v>旭マルヰガス(株)_</v>
      </c>
      <c r="BB1060" s="52">
        <f t="shared" si="47"/>
        <v>0.56099999999999994</v>
      </c>
      <c r="BD1060" s="52" t="str">
        <f>IF(参照!L1060="","",参照!L1060)</f>
        <v/>
      </c>
    </row>
    <row r="1061" spans="47:56">
      <c r="AU1061" s="52" t="str">
        <f>IF(参照!A1061="","",参照!A1061)</f>
        <v>A0703</v>
      </c>
      <c r="AV1061" s="52" t="str">
        <f>IF(参照!B1061="","",参照!B1061)</f>
        <v>ＪＲＥトレーディング(株)</v>
      </c>
      <c r="AW1061" s="52" t="str">
        <f>IF(参照!C1061="","",参照!C1061)</f>
        <v>0.000453※</v>
      </c>
      <c r="AX1061" s="52" t="str">
        <f>IF(参照!D1061="","",参照!D1061)</f>
        <v/>
      </c>
      <c r="AY1061" s="52">
        <f>IF(参照!E1061="","",参照!E1061)</f>
        <v>7.0899999999999999E-4</v>
      </c>
      <c r="AZ1061" s="52" t="str">
        <f>IF(参照!F1061="","",参照!F1061)</f>
        <v>ＪＲＥトレーディング(株)</v>
      </c>
      <c r="BA1061" s="52" t="str">
        <f>IF(参照!G1061="","",参照!G1061)</f>
        <v>ＪＲＥトレーディング(株)_</v>
      </c>
      <c r="BB1061" s="52">
        <f t="shared" si="47"/>
        <v>0.70899999999999996</v>
      </c>
      <c r="BD1061" s="52" t="str">
        <f>IF(参照!L1061="","",参照!L1061)</f>
        <v/>
      </c>
    </row>
    <row r="1062" spans="47:56">
      <c r="AU1062" s="52" t="str">
        <f>IF(参照!A1062="","",参照!A1062)</f>
        <v>A0704</v>
      </c>
      <c r="AV1062" s="52" t="str">
        <f>IF(参照!B1062="","",参照!B1062)</f>
        <v>Ｃａｓｔｌｅｔｏｎ　Ｃｏｍｍｏｄｉｔｉｅｓ　Ｊａｐａｎ合同会社</v>
      </c>
      <c r="AW1062" s="52">
        <f>IF(参照!C1062="","",参照!C1062)</f>
        <v>2.05E-4</v>
      </c>
      <c r="AX1062" s="52" t="str">
        <f>IF(参照!D1062="","",参照!D1062)</f>
        <v/>
      </c>
      <c r="AY1062" s="52">
        <f>IF(参照!E1062="","",参照!E1062)</f>
        <v>1.4899999999999999E-4</v>
      </c>
      <c r="AZ1062" s="52" t="str">
        <f>IF(参照!F1062="","",参照!F1062)</f>
        <v>Ｃａｓｔｌｅｔｏｎ　Ｃｏｍｍｏｄｉｔｉｅｓ　Ｊａｐａｎ合同会社</v>
      </c>
      <c r="BA1062" s="52" t="str">
        <f>IF(参照!G1062="","",参照!G1062)</f>
        <v>Ｃａｓｔｌｅｔｏｎ　Ｃｏｍｍｏｄｉｔｉｅｓ　Ｊａｐａｎ合同会社_</v>
      </c>
      <c r="BB1062" s="52">
        <f t="shared" si="47"/>
        <v>0.14899999999999999</v>
      </c>
      <c r="BD1062" s="52" t="str">
        <f>IF(参照!L1062="","",参照!L1062)</f>
        <v/>
      </c>
    </row>
    <row r="1063" spans="47:56">
      <c r="AU1063" s="52" t="str">
        <f>IF(参照!A1063="","",参照!A1063)</f>
        <v>A0705</v>
      </c>
      <c r="AV1063" s="52" t="str">
        <f>IF(参照!B1063="","",参照!B1063)</f>
        <v>神戸電力(株)</v>
      </c>
      <c r="AW1063" s="52">
        <f>IF(参照!C1063="","",参照!C1063)</f>
        <v>6.1799999999999995E-4</v>
      </c>
      <c r="AX1063" s="52" t="str">
        <f>IF(参照!D1063="","",参照!D1063)</f>
        <v/>
      </c>
      <c r="AY1063" s="52">
        <f>IF(参照!E1063="","",参照!E1063)</f>
        <v>6.9200000000000002E-4</v>
      </c>
      <c r="AZ1063" s="52" t="str">
        <f>IF(参照!F1063="","",参照!F1063)</f>
        <v>神戸電力(株)</v>
      </c>
      <c r="BA1063" s="52" t="str">
        <f>IF(参照!G1063="","",参照!G1063)</f>
        <v>神戸電力(株)_</v>
      </c>
      <c r="BB1063" s="52">
        <f t="shared" si="47"/>
        <v>0.69200000000000006</v>
      </c>
      <c r="BD1063" s="52" t="str">
        <f>IF(参照!L1063="","",参照!L1063)</f>
        <v/>
      </c>
    </row>
    <row r="1064" spans="47:56">
      <c r="AU1064" s="52" t="str">
        <f>IF(参照!A1064="","",参照!A1064)</f>
        <v>A0708</v>
      </c>
      <c r="AV1064" s="52" t="str">
        <f>IF(参照!B1064="","",参照!B1064)</f>
        <v>エア・ウォーター・ライフソリューション(株)(旧：エア・ウォーター北海道(株))</v>
      </c>
      <c r="AW1064" s="52">
        <f>IF(参照!C1064="","",参照!C1064)</f>
        <v>6.0300000000000002E-4</v>
      </c>
      <c r="AX1064" s="52" t="str">
        <f>IF(参照!D1064="","",参照!D1064)</f>
        <v/>
      </c>
      <c r="AY1064" s="52">
        <f>IF(参照!E1064="","",参照!E1064)</f>
        <v>5.4699999999999996E-4</v>
      </c>
      <c r="AZ1064" s="52" t="str">
        <f>IF(参照!F1064="","",参照!F1064)</f>
        <v>エア・ウォーター・ライフソリューション(株)(旧：エア・ウォーター北海道(株))</v>
      </c>
      <c r="BA1064" s="52" t="str">
        <f>IF(参照!G1064="","",参照!G1064)</f>
        <v>エア・ウォーター・ライフソリューション(株)(旧：エア・ウォーター北海道(株))_</v>
      </c>
      <c r="BB1064" s="52">
        <f t="shared" si="47"/>
        <v>0.54699999999999993</v>
      </c>
      <c r="BD1064" s="52" t="str">
        <f>IF(参照!L1064="","",参照!L1064)</f>
        <v/>
      </c>
    </row>
    <row r="1065" spans="47:56">
      <c r="AU1065" s="52" t="str">
        <f>IF(参照!A1065="","",参照!A1065)</f>
        <v>A0709</v>
      </c>
      <c r="AV1065" s="52" t="str">
        <f>IF(参照!B1065="","",参照!B1065)</f>
        <v>生活協同組合ひろしま</v>
      </c>
      <c r="AW1065" s="52">
        <f>IF(参照!C1065="","",参照!C1065)</f>
        <v>3.6699999999999998E-4</v>
      </c>
      <c r="AX1065" s="52" t="str">
        <f>IF(参照!D1065="","",参照!D1065)</f>
        <v>メニューA</v>
      </c>
      <c r="AY1065" s="52">
        <f>IF(参照!E1065="","",参照!E1065)</f>
        <v>3.5100000000000002E-4</v>
      </c>
      <c r="AZ1065" s="52" t="str">
        <f>IF(参照!F1065="","",参照!F1065)</f>
        <v>生活協同組合ひろしま</v>
      </c>
      <c r="BA1065" s="52" t="str">
        <f>IF(参照!G1065="","",参照!G1065)</f>
        <v>生活協同組合ひろしま_メニューA</v>
      </c>
      <c r="BB1065" s="52">
        <f t="shared" si="47"/>
        <v>0.35100000000000003</v>
      </c>
      <c r="BD1065" s="52" t="str">
        <f>IF(参照!L1065="","",参照!L1065)</f>
        <v/>
      </c>
    </row>
    <row r="1066" spans="47:56">
      <c r="AU1066" s="52" t="str">
        <f>IF(参照!A1066="","",参照!A1066)</f>
        <v/>
      </c>
      <c r="AV1066" s="52" t="str">
        <f>IF(参照!B1066="","",参照!B1066)</f>
        <v/>
      </c>
      <c r="AW1066" s="52" t="str">
        <f>IF(参照!C1066="","",参照!C1066)</f>
        <v/>
      </c>
      <c r="AX1066" s="52" t="str">
        <f>IF(参照!D1066="","",参照!D1066)</f>
        <v>メニューB(残差)</v>
      </c>
      <c r="AY1066" s="52">
        <f>IF(参照!E1066="","",参照!E1066)</f>
        <v>3.21E-4</v>
      </c>
      <c r="AZ1066" s="52" t="str">
        <f>IF(参照!F1066="","",参照!F1066)</f>
        <v>生活協同組合ひろしま</v>
      </c>
      <c r="BA1066" s="52" t="str">
        <f>IF(参照!G1066="","",参照!G1066)</f>
        <v>生活協同組合ひろしま_メニューB(残差)</v>
      </c>
      <c r="BB1066" s="52">
        <f t="shared" si="47"/>
        <v>0.32100000000000001</v>
      </c>
      <c r="BD1066" s="52" t="str">
        <f>IF(参照!L1066="","",参照!L1066)</f>
        <v/>
      </c>
    </row>
    <row r="1067" spans="47:56">
      <c r="AU1067" s="52" t="str">
        <f>IF(参照!A1067="","",参照!A1067)</f>
        <v/>
      </c>
      <c r="AV1067" s="52" t="str">
        <f>IF(参照!B1067="","",参照!B1067)</f>
        <v/>
      </c>
      <c r="AW1067" s="52" t="str">
        <f>IF(参照!C1067="","",参照!C1067)</f>
        <v/>
      </c>
      <c r="AX1067" s="52" t="str">
        <f>IF(参照!D1067="","",参照!D1067)</f>
        <v>(参考値)事業者全体</v>
      </c>
      <c r="AY1067" s="52">
        <f>IF(参照!E1067="","",参照!E1067)</f>
        <v>3.4200000000000002E-4</v>
      </c>
      <c r="AZ1067" s="52" t="str">
        <f>IF(参照!F1067="","",参照!F1067)</f>
        <v>生活協同組合ひろしま</v>
      </c>
      <c r="BA1067" s="52" t="str">
        <f>IF(参照!G1067="","",参照!G1067)</f>
        <v>生活協同組合ひろしま_(参考値)事業者全体</v>
      </c>
      <c r="BB1067" s="52">
        <f t="shared" si="47"/>
        <v>0.34200000000000003</v>
      </c>
      <c r="BD1067" s="52" t="str">
        <f>IF(参照!L1067="","",参照!L1067)</f>
        <v/>
      </c>
    </row>
    <row r="1068" spans="47:56">
      <c r="AU1068" s="52" t="str">
        <f>IF(参照!A1068="","",参照!A1068)</f>
        <v>A0710</v>
      </c>
      <c r="AV1068" s="52" t="str">
        <f>IF(参照!B1068="","",参照!B1068)</f>
        <v>(株)京楽産業ホールディングス</v>
      </c>
      <c r="AW1068" s="52">
        <f>IF(参照!C1068="","",参照!C1068)</f>
        <v>4.8299999999999998E-4</v>
      </c>
      <c r="AX1068" s="52" t="str">
        <f>IF(参照!D1068="","",参照!D1068)</f>
        <v/>
      </c>
      <c r="AY1068" s="52">
        <f>IF(参照!E1068="","",参照!E1068)</f>
        <v>5.2999999999999998E-4</v>
      </c>
      <c r="AZ1068" s="52" t="str">
        <f>IF(参照!F1068="","",参照!F1068)</f>
        <v>(株)京楽産業ホールディングス</v>
      </c>
      <c r="BA1068" s="52" t="str">
        <f>IF(参照!G1068="","",参照!G1068)</f>
        <v>(株)京楽産業ホールディングス_</v>
      </c>
      <c r="BB1068" s="52">
        <f t="shared" si="47"/>
        <v>0.53</v>
      </c>
      <c r="BD1068" s="52" t="str">
        <f>IF(参照!L1068="","",参照!L1068)</f>
        <v/>
      </c>
    </row>
    <row r="1069" spans="47:56">
      <c r="AU1069" s="52" t="str">
        <f>IF(参照!A1069="","",参照!A1069)</f>
        <v>A0711</v>
      </c>
      <c r="AV1069" s="52" t="str">
        <f>IF(参照!B1069="","",参照!B1069)</f>
        <v>(株)ＲｅｎｏＬａｂｏ</v>
      </c>
      <c r="AW1069" s="52">
        <f>IF(参照!C1069="","",参照!C1069)</f>
        <v>5.1000000000000004E-4</v>
      </c>
      <c r="AX1069" s="52" t="str">
        <f>IF(参照!D1069="","",参照!D1069)</f>
        <v/>
      </c>
      <c r="AY1069" s="52">
        <f>IF(参照!E1069="","",参照!E1069)</f>
        <v>5.6300000000000002E-4</v>
      </c>
      <c r="AZ1069" s="52" t="str">
        <f>IF(参照!F1069="","",参照!F1069)</f>
        <v>(株)ＲｅｎｏＬａｂｏ</v>
      </c>
      <c r="BA1069" s="52" t="str">
        <f>IF(参照!G1069="","",参照!G1069)</f>
        <v>(株)ＲｅｎｏＬａｂｏ_</v>
      </c>
      <c r="BB1069" s="52">
        <f t="shared" si="47"/>
        <v>0.56300000000000006</v>
      </c>
      <c r="BD1069" s="52" t="str">
        <f>IF(参照!L1069="","",参照!L1069)</f>
        <v/>
      </c>
    </row>
    <row r="1070" spans="47:56">
      <c r="AU1070" s="52" t="str">
        <f>IF(参照!A1070="","",参照!A1070)</f>
        <v>A0712</v>
      </c>
      <c r="AV1070" s="52" t="str">
        <f>IF(参照!B1070="","",参照!B1070)</f>
        <v>アークエルテクノロジーズ(株)</v>
      </c>
      <c r="AW1070" s="52">
        <f>IF(参照!C1070="","",参照!C1070)</f>
        <v>5.13E-4</v>
      </c>
      <c r="AX1070" s="52" t="str">
        <f>IF(参照!D1070="","",参照!D1070)</f>
        <v/>
      </c>
      <c r="AY1070" s="52">
        <f>IF(参照!E1070="","",参照!E1070)</f>
        <v>0</v>
      </c>
      <c r="AZ1070" s="52" t="str">
        <f>IF(参照!F1070="","",参照!F1070)</f>
        <v>アークエルテクノロジーズ(株)</v>
      </c>
      <c r="BA1070" s="52" t="str">
        <f>IF(参照!G1070="","",参照!G1070)</f>
        <v>アークエルテクノロジーズ(株)_</v>
      </c>
      <c r="BB1070" s="52">
        <f t="shared" si="47"/>
        <v>0</v>
      </c>
      <c r="BD1070" s="52" t="str">
        <f>IF(参照!L1070="","",参照!L1070)</f>
        <v/>
      </c>
    </row>
    <row r="1071" spans="47:56">
      <c r="AU1071" s="52" t="str">
        <f>IF(参照!A1071="","",参照!A1071)</f>
        <v>A0713</v>
      </c>
      <c r="AV1071" s="52" t="str">
        <f>IF(参照!B1071="","",参照!B1071)</f>
        <v>弥富ガス協同組合</v>
      </c>
      <c r="AW1071" s="52">
        <f>IF(参照!C1071="","",参照!C1071)</f>
        <v>5.2500000000000008E-4</v>
      </c>
      <c r="AX1071" s="52" t="str">
        <f>IF(参照!D1071="","",参照!D1071)</f>
        <v/>
      </c>
      <c r="AY1071" s="52">
        <f>IF(参照!E1071="","",参照!E1071)</f>
        <v>5.6999999999999998E-4</v>
      </c>
      <c r="AZ1071" s="52" t="str">
        <f>IF(参照!F1071="","",参照!F1071)</f>
        <v>弥富ガス協同組合</v>
      </c>
      <c r="BA1071" s="52" t="str">
        <f>IF(参照!G1071="","",参照!G1071)</f>
        <v>弥富ガス協同組合_</v>
      </c>
      <c r="BB1071" s="52">
        <f t="shared" si="47"/>
        <v>0.56999999999999995</v>
      </c>
      <c r="BD1071" s="52" t="str">
        <f>IF(参照!L1071="","",参照!L1071)</f>
        <v/>
      </c>
    </row>
    <row r="1072" spans="47:56">
      <c r="AU1072" s="52" t="str">
        <f>IF(参照!A1072="","",参照!A1072)</f>
        <v>A0714</v>
      </c>
      <c r="AV1072" s="52" t="str">
        <f>IF(参照!B1072="","",参照!B1072)</f>
        <v>エルメック(株)</v>
      </c>
      <c r="AW1072" s="52">
        <f>IF(参照!C1072="","",参照!C1072)</f>
        <v>3.9100000000000002E-4</v>
      </c>
      <c r="AX1072" s="52" t="str">
        <f>IF(参照!D1072="","",参照!D1072)</f>
        <v/>
      </c>
      <c r="AY1072" s="52">
        <f>IF(参照!E1072="","",参照!E1072)</f>
        <v>3.3500000000000001E-4</v>
      </c>
      <c r="AZ1072" s="52" t="str">
        <f>IF(参照!F1072="","",参照!F1072)</f>
        <v>エルメック(株)</v>
      </c>
      <c r="BA1072" s="52" t="str">
        <f>IF(参照!G1072="","",参照!G1072)</f>
        <v>エルメック(株)_</v>
      </c>
      <c r="BB1072" s="52">
        <f t="shared" si="47"/>
        <v>0.33500000000000002</v>
      </c>
      <c r="BD1072" s="52" t="str">
        <f>IF(参照!L1072="","",参照!L1072)</f>
        <v/>
      </c>
    </row>
    <row r="1073" spans="47:56">
      <c r="AU1073" s="52" t="str">
        <f>IF(参照!A1073="","",参照!A1073)</f>
        <v>A0715</v>
      </c>
      <c r="AV1073" s="52" t="str">
        <f>IF(参照!B1073="","",参照!B1073)</f>
        <v>(株)オズエナジー</v>
      </c>
      <c r="AW1073" s="52">
        <f>IF(参照!C1073="","",参照!C1073)</f>
        <v>4.9600000000000002E-4</v>
      </c>
      <c r="AX1073" s="52" t="str">
        <f>IF(参照!D1073="","",参照!D1073)</f>
        <v/>
      </c>
      <c r="AY1073" s="52">
        <f>IF(参照!E1073="","",参照!E1073)</f>
        <v>5.4299999999999997E-4</v>
      </c>
      <c r="AZ1073" s="52" t="str">
        <f>IF(参照!F1073="","",参照!F1073)</f>
        <v>(株)オズエナジー</v>
      </c>
      <c r="BA1073" s="52" t="str">
        <f>IF(参照!G1073="","",参照!G1073)</f>
        <v>(株)オズエナジー_</v>
      </c>
      <c r="BB1073" s="52">
        <f t="shared" si="47"/>
        <v>0.54299999999999993</v>
      </c>
      <c r="BD1073" s="52" t="str">
        <f>IF(参照!L1073="","",参照!L1073)</f>
        <v/>
      </c>
    </row>
    <row r="1074" spans="47:56">
      <c r="AU1074" s="52" t="str">
        <f>IF(参照!A1074="","",参照!A1074)</f>
        <v>A0716</v>
      </c>
      <c r="AV1074" s="52" t="str">
        <f>IF(参照!B1074="","",参照!B1074)</f>
        <v>レモンガス(株)</v>
      </c>
      <c r="AW1074" s="52">
        <f>IF(参照!C1074="","",参照!C1074)</f>
        <v>4.6000000000000001E-4</v>
      </c>
      <c r="AX1074" s="52" t="str">
        <f>IF(参照!D1074="","",参照!D1074)</f>
        <v/>
      </c>
      <c r="AY1074" s="52">
        <f>IF(参照!E1074="","",参照!E1074)</f>
        <v>4.0400000000000001E-4</v>
      </c>
      <c r="AZ1074" s="52" t="str">
        <f>IF(参照!F1074="","",参照!F1074)</f>
        <v>レモンガス(株)</v>
      </c>
      <c r="BA1074" s="52" t="str">
        <f>IF(参照!G1074="","",参照!G1074)</f>
        <v>レモンガス(株)_</v>
      </c>
      <c r="BB1074" s="52">
        <f t="shared" si="47"/>
        <v>0.40400000000000003</v>
      </c>
      <c r="BD1074" s="52" t="str">
        <f>IF(参照!L1074="","",参照!L1074)</f>
        <v/>
      </c>
    </row>
    <row r="1075" spans="47:56">
      <c r="AU1075" s="52" t="str">
        <f>IF(参照!A1075="","",参照!A1075)</f>
        <v>A0718</v>
      </c>
      <c r="AV1075" s="52" t="str">
        <f>IF(参照!B1075="","",参照!B1075)</f>
        <v>(株)日本海水</v>
      </c>
      <c r="AW1075" s="52">
        <f>IF(参照!C1075="","",参照!C1075)</f>
        <v>3.7399999999999998E-4</v>
      </c>
      <c r="AX1075" s="52" t="str">
        <f>IF(参照!D1075="","",参照!D1075)</f>
        <v/>
      </c>
      <c r="AY1075" s="52">
        <f>IF(参照!E1075="","",参照!E1075)</f>
        <v>3.1799999999999998E-4</v>
      </c>
      <c r="AZ1075" s="52" t="str">
        <f>IF(参照!F1075="","",参照!F1075)</f>
        <v>(株)日本海水</v>
      </c>
      <c r="BA1075" s="52" t="str">
        <f>IF(参照!G1075="","",参照!G1075)</f>
        <v>(株)日本海水_</v>
      </c>
      <c r="BB1075" s="52">
        <f t="shared" si="47"/>
        <v>0.318</v>
      </c>
      <c r="BD1075" s="52" t="str">
        <f>IF(参照!L1075="","",参照!L1075)</f>
        <v/>
      </c>
    </row>
    <row r="1076" spans="47:56">
      <c r="AU1076" s="52" t="str">
        <f>IF(参照!A1076="","",参照!A1076)</f>
        <v>A0720</v>
      </c>
      <c r="AV1076" s="52" t="str">
        <f>IF(参照!B1076="","",参照!B1076)</f>
        <v>(株)ａｆｔｅｒＦＩＴ</v>
      </c>
      <c r="AW1076" s="52">
        <f>IF(参照!C1076="","",参照!C1076)</f>
        <v>4.9600000000000002E-4</v>
      </c>
      <c r="AX1076" s="52" t="str">
        <f>IF(参照!D1076="","",参照!D1076)</f>
        <v>メニューA</v>
      </c>
      <c r="AY1076" s="52">
        <f>IF(参照!E1076="","",参照!E1076)</f>
        <v>0</v>
      </c>
      <c r="AZ1076" s="52" t="str">
        <f>IF(参照!F1076="","",参照!F1076)</f>
        <v>(株)ａｆｔｅｒＦＩＴ</v>
      </c>
      <c r="BA1076" s="52" t="str">
        <f>IF(参照!G1076="","",参照!G1076)</f>
        <v>(株)ａｆｔｅｒＦＩＴ_メニューA</v>
      </c>
      <c r="BB1076" s="52">
        <f t="shared" si="47"/>
        <v>0</v>
      </c>
      <c r="BD1076" s="52" t="str">
        <f>IF(参照!L1076="","",参照!L1076)</f>
        <v/>
      </c>
    </row>
    <row r="1077" spans="47:56">
      <c r="AU1077" s="52" t="str">
        <f>IF(参照!A1077="","",参照!A1077)</f>
        <v>A0721</v>
      </c>
      <c r="AV1077" s="52" t="str">
        <f>IF(参照!B1077="","",参照!B1077)</f>
        <v>中小企業支援(株)</v>
      </c>
      <c r="AW1077" s="52">
        <f>IF(参照!C1077="","",参照!C1077)</f>
        <v>5.3799999999999996E-4</v>
      </c>
      <c r="AX1077" s="52" t="str">
        <f>IF(参照!D1077="","",参照!D1077)</f>
        <v/>
      </c>
      <c r="AY1077" s="52">
        <f>IF(参照!E1077="","",参照!E1077)</f>
        <v>5.9500000000000004E-4</v>
      </c>
      <c r="AZ1077" s="52" t="str">
        <f>IF(参照!F1077="","",参照!F1077)</f>
        <v>中小企業支援(株)</v>
      </c>
      <c r="BA1077" s="52" t="str">
        <f>IF(参照!G1077="","",参照!G1077)</f>
        <v>中小企業支援(株)_</v>
      </c>
      <c r="BB1077" s="52">
        <f t="shared" si="47"/>
        <v>0.59500000000000008</v>
      </c>
      <c r="BD1077" s="52" t="str">
        <f>IF(参照!L1077="","",参照!L1077)</f>
        <v/>
      </c>
    </row>
    <row r="1078" spans="47:56">
      <c r="AU1078" s="52" t="str">
        <f>IF(参照!A1078="","",参照!A1078)</f>
        <v>A0722</v>
      </c>
      <c r="AV1078" s="52" t="str">
        <f>IF(参照!B1078="","",参照!B1078)</f>
        <v>サントラベラーズサービス有限会社</v>
      </c>
      <c r="AW1078" s="52">
        <f>IF(参照!C1078="","",参照!C1078)</f>
        <v>5.1400000000000003E-4</v>
      </c>
      <c r="AX1078" s="52" t="str">
        <f>IF(参照!D1078="","",参照!D1078)</f>
        <v/>
      </c>
      <c r="AY1078" s="52">
        <f>IF(参照!E1078="","",参照!E1078)</f>
        <v>4.5800000000000002E-4</v>
      </c>
      <c r="AZ1078" s="52" t="str">
        <f>IF(参照!F1078="","",参照!F1078)</f>
        <v>サントラベラーズサービス有限会社</v>
      </c>
      <c r="BA1078" s="52" t="str">
        <f>IF(参照!G1078="","",参照!G1078)</f>
        <v>サントラベラーズサービス有限会社_</v>
      </c>
      <c r="BB1078" s="52">
        <f t="shared" si="47"/>
        <v>0.45800000000000002</v>
      </c>
      <c r="BD1078" s="52" t="str">
        <f>IF(参照!L1078="","",参照!L1078)</f>
        <v/>
      </c>
    </row>
    <row r="1079" spans="47:56">
      <c r="AU1079" s="52" t="str">
        <f>IF(参照!A1079="","",参照!A1079)</f>
        <v>A0725</v>
      </c>
      <c r="AV1079" s="52" t="str">
        <f>IF(参照!B1079="","",参照!B1079)</f>
        <v>合同会社Ｐｅａｋ８</v>
      </c>
      <c r="AW1079" s="52">
        <f>IF(参照!C1079="","",参照!C1079)</f>
        <v>4.75E-4</v>
      </c>
      <c r="AX1079" s="52" t="str">
        <f>IF(参照!D1079="","",参照!D1079)</f>
        <v/>
      </c>
      <c r="AY1079" s="52">
        <f>IF(参照!E1079="","",参照!E1079)</f>
        <v>4.1899999999999999E-4</v>
      </c>
      <c r="AZ1079" s="52" t="str">
        <f>IF(参照!F1079="","",参照!F1079)</f>
        <v>合同会社Ｐｅａｋ８</v>
      </c>
      <c r="BA1079" s="52" t="str">
        <f>IF(参照!G1079="","",参照!G1079)</f>
        <v>合同会社Ｐｅａｋ８_</v>
      </c>
      <c r="BB1079" s="52">
        <f t="shared" si="47"/>
        <v>0.41899999999999998</v>
      </c>
      <c r="BD1079" s="52" t="str">
        <f>IF(参照!L1079="","",参照!L1079)</f>
        <v/>
      </c>
    </row>
    <row r="1080" spans="47:56">
      <c r="AU1080" s="52" t="str">
        <f>IF(参照!A1080="","",参照!A1080)</f>
        <v>A0726</v>
      </c>
      <c r="AV1080" s="52" t="str">
        <f>IF(参照!B1080="","",参照!B1080)</f>
        <v>八千代エンジニヤリング(株)</v>
      </c>
      <c r="AW1080" s="52">
        <f>IF(参照!C1080="","",参照!C1080)</f>
        <v>4.7799999999999996E-4</v>
      </c>
      <c r="AX1080" s="52" t="str">
        <f>IF(参照!D1080="","",参照!D1080)</f>
        <v/>
      </c>
      <c r="AY1080" s="52">
        <f>IF(参照!E1080="","",参照!E1080)</f>
        <v>0</v>
      </c>
      <c r="AZ1080" s="52" t="str">
        <f>IF(参照!F1080="","",参照!F1080)</f>
        <v>八千代エンジニヤリング(株)</v>
      </c>
      <c r="BA1080" s="52" t="str">
        <f>IF(参照!G1080="","",参照!G1080)</f>
        <v>八千代エンジニヤリング(株)_</v>
      </c>
      <c r="BB1080" s="52">
        <f t="shared" si="47"/>
        <v>0</v>
      </c>
      <c r="BD1080" s="52" t="str">
        <f>IF(参照!L1080="","",参照!L1080)</f>
        <v/>
      </c>
    </row>
    <row r="1081" spans="47:56">
      <c r="AU1081" s="52" t="str">
        <f>IF(参照!A1081="","",参照!A1081)</f>
        <v>A0729</v>
      </c>
      <c r="AV1081" s="52" t="str">
        <f>IF(参照!B1081="","",参照!B1081)</f>
        <v>神楽電力(株)</v>
      </c>
      <c r="AW1081" s="52">
        <f>IF(参照!C1081="","",参照!C1081)</f>
        <v>4.4900000000000002E-4</v>
      </c>
      <c r="AX1081" s="52" t="str">
        <f>IF(参照!D1081="","",参照!D1081)</f>
        <v/>
      </c>
      <c r="AY1081" s="52">
        <f>IF(参照!E1081="","",参照!E1081)</f>
        <v>5.5699999999999999E-4</v>
      </c>
      <c r="AZ1081" s="52" t="str">
        <f>IF(参照!F1081="","",参照!F1081)</f>
        <v>神楽電力(株)</v>
      </c>
      <c r="BA1081" s="52" t="str">
        <f>IF(参照!G1081="","",参照!G1081)</f>
        <v>神楽電力(株)_</v>
      </c>
      <c r="BB1081" s="52">
        <f t="shared" si="47"/>
        <v>0.55699999999999994</v>
      </c>
      <c r="BD1081" s="52" t="str">
        <f>IF(参照!L1081="","",参照!L1081)</f>
        <v/>
      </c>
    </row>
    <row r="1082" spans="47:56">
      <c r="AU1082" s="52" t="str">
        <f>IF(参照!A1082="","",参照!A1082)</f>
        <v>A0730</v>
      </c>
      <c r="AV1082" s="52" t="str">
        <f>IF(参照!B1082="","",参照!B1082)</f>
        <v>ゆきぐに新電力(株)</v>
      </c>
      <c r="AW1082" s="52">
        <f>IF(参照!C1082="","",参照!C1082)</f>
        <v>5.22E-4</v>
      </c>
      <c r="AX1082" s="52" t="str">
        <f>IF(参照!D1082="","",参照!D1082)</f>
        <v/>
      </c>
      <c r="AY1082" s="52">
        <f>IF(参照!E1082="","",参照!E1082)</f>
        <v>4.6900000000000002E-4</v>
      </c>
      <c r="AZ1082" s="52" t="str">
        <f>IF(参照!F1082="","",参照!F1082)</f>
        <v>ゆきぐに新電力(株)</v>
      </c>
      <c r="BA1082" s="52" t="str">
        <f>IF(参照!G1082="","",参照!G1082)</f>
        <v>ゆきぐに新電力(株)_</v>
      </c>
      <c r="BB1082" s="52">
        <f t="shared" si="47"/>
        <v>0.46900000000000003</v>
      </c>
      <c r="BD1082" s="52" t="str">
        <f>IF(参照!L1082="","",参照!L1082)</f>
        <v/>
      </c>
    </row>
    <row r="1083" spans="47:56">
      <c r="AU1083" s="52" t="str">
        <f>IF(参照!A1083="","",参照!A1083)</f>
        <v>A0732</v>
      </c>
      <c r="AV1083" s="52" t="str">
        <f>IF(参照!B1083="","",参照!B1083)</f>
        <v>(株)ながさきサステナエナジー</v>
      </c>
      <c r="AW1083" s="52">
        <f>IF(参照!C1083="","",参照!C1083)</f>
        <v>8.1000000000000004E-5</v>
      </c>
      <c r="AX1083" s="52" t="str">
        <f>IF(参照!D1083="","",参照!D1083)</f>
        <v/>
      </c>
      <c r="AY1083" s="52">
        <f>IF(参照!E1083="","",参照!E1083)</f>
        <v>0</v>
      </c>
      <c r="AZ1083" s="52" t="str">
        <f>IF(参照!F1083="","",参照!F1083)</f>
        <v>(株)ながさきサステナエナジー</v>
      </c>
      <c r="BA1083" s="52" t="str">
        <f>IF(参照!G1083="","",参照!G1083)</f>
        <v>(株)ながさきサステナエナジー_</v>
      </c>
      <c r="BB1083" s="52">
        <f t="shared" si="47"/>
        <v>0</v>
      </c>
      <c r="BD1083" s="52" t="str">
        <f>IF(参照!L1083="","",参照!L1083)</f>
        <v/>
      </c>
    </row>
    <row r="1084" spans="47:56">
      <c r="AU1084" s="52" t="str">
        <f>IF(参照!A1084="","",参照!A1084)</f>
        <v>A0734</v>
      </c>
      <c r="AV1084" s="52" t="str">
        <f>IF(参照!B1084="","",参照!B1084)</f>
        <v>(株)Ｉ＆Ｉ</v>
      </c>
      <c r="AW1084" s="52">
        <f>IF(参照!C1084="","",参照!C1084)</f>
        <v>5.3200000000000003E-4</v>
      </c>
      <c r="AX1084" s="52" t="str">
        <f>IF(参照!D1084="","",参照!D1084)</f>
        <v/>
      </c>
      <c r="AY1084" s="52">
        <f>IF(参照!E1084="","",参照!E1084)</f>
        <v>4.7599999999999997E-4</v>
      </c>
      <c r="AZ1084" s="52" t="str">
        <f>IF(参照!F1084="","",参照!F1084)</f>
        <v>(株)Ｉ＆Ｉ</v>
      </c>
      <c r="BA1084" s="52" t="str">
        <f>IF(参照!G1084="","",参照!G1084)</f>
        <v>(株)Ｉ＆Ｉ_</v>
      </c>
      <c r="BB1084" s="52">
        <f t="shared" si="47"/>
        <v>0.47599999999999998</v>
      </c>
      <c r="BD1084" s="52" t="str">
        <f>IF(参照!L1084="","",参照!L1084)</f>
        <v/>
      </c>
    </row>
    <row r="1085" spans="47:56">
      <c r="AU1085" s="52" t="str">
        <f>IF(参照!A1085="","",参照!A1085)</f>
        <v>A0738</v>
      </c>
      <c r="AV1085" s="52" t="str">
        <f>IF(参照!B1085="","",参照!B1085)</f>
        <v>(株)グルーヴエナジー</v>
      </c>
      <c r="AW1085" s="52">
        <f>IF(参照!C1085="","",参照!C1085)</f>
        <v>5.6999999999999998E-4</v>
      </c>
      <c r="AX1085" s="52" t="str">
        <f>IF(参照!D1085="","",参照!D1085)</f>
        <v/>
      </c>
      <c r="AY1085" s="52">
        <f>IF(参照!E1085="","",参照!E1085)</f>
        <v>6.1700000000000004E-4</v>
      </c>
      <c r="AZ1085" s="52" t="str">
        <f>IF(参照!F1085="","",参照!F1085)</f>
        <v>(株)グルーヴエナジー</v>
      </c>
      <c r="BA1085" s="52" t="str">
        <f>IF(参照!G1085="","",参照!G1085)</f>
        <v>(株)グルーヴエナジー_</v>
      </c>
      <c r="BB1085" s="52">
        <f t="shared" si="47"/>
        <v>0.61699999999999999</v>
      </c>
      <c r="BD1085" s="52" t="str">
        <f>IF(参照!L1085="","",参照!L1085)</f>
        <v/>
      </c>
    </row>
    <row r="1086" spans="47:56">
      <c r="AU1086" s="52" t="str">
        <f>IF(参照!A1086="","",参照!A1086)</f>
        <v>A0739</v>
      </c>
      <c r="AV1086" s="52" t="str">
        <f>IF(参照!B1086="","",参照!B1086)</f>
        <v>高知ニューエナジー(株)</v>
      </c>
      <c r="AW1086" s="52">
        <f>IF(参照!C1086="","",参照!C1086)</f>
        <v>4.6599999999999994E-4</v>
      </c>
      <c r="AX1086" s="52" t="str">
        <f>IF(参照!D1086="","",参照!D1086)</f>
        <v/>
      </c>
      <c r="AY1086" s="52">
        <f>IF(参照!E1086="","",参照!E1086)</f>
        <v>4.86E-4</v>
      </c>
      <c r="AZ1086" s="52" t="str">
        <f>IF(参照!F1086="","",参照!F1086)</f>
        <v>高知ニューエナジー(株)</v>
      </c>
      <c r="BA1086" s="52" t="str">
        <f>IF(参照!G1086="","",参照!G1086)</f>
        <v>高知ニューエナジー(株)_</v>
      </c>
      <c r="BB1086" s="52">
        <f t="shared" si="47"/>
        <v>0.48599999999999999</v>
      </c>
      <c r="BD1086" s="52" t="str">
        <f>IF(参照!L1086="","",参照!L1086)</f>
        <v/>
      </c>
    </row>
    <row r="1087" spans="47:56">
      <c r="AU1087" s="52" t="str">
        <f>IF(参照!A1087="","",参照!A1087)</f>
        <v>A0740</v>
      </c>
      <c r="AV1087" s="52" t="str">
        <f>IF(参照!B1087="","",参照!B1087)</f>
        <v>もみじ電力(株)</v>
      </c>
      <c r="AW1087" s="52">
        <f>IF(参照!C1087="","",参照!C1087)</f>
        <v>4.9799999999999996E-4</v>
      </c>
      <c r="AX1087" s="52" t="str">
        <f>IF(参照!D1087="","",参照!D1087)</f>
        <v/>
      </c>
      <c r="AY1087" s="52">
        <f>IF(参照!E1087="","",参照!E1087)</f>
        <v>4.4200000000000001E-4</v>
      </c>
      <c r="AZ1087" s="52" t="str">
        <f>IF(参照!F1087="","",参照!F1087)</f>
        <v>もみじ電力(株)</v>
      </c>
      <c r="BA1087" s="52" t="str">
        <f>IF(参照!G1087="","",参照!G1087)</f>
        <v>もみじ電力(株)_</v>
      </c>
      <c r="BB1087" s="52">
        <f t="shared" si="47"/>
        <v>0.442</v>
      </c>
      <c r="BD1087" s="52" t="str">
        <f>IF(参照!L1087="","",参照!L1087)</f>
        <v/>
      </c>
    </row>
    <row r="1088" spans="47:56">
      <c r="AU1088" s="52" t="str">
        <f>IF(参照!A1088="","",参照!A1088)</f>
        <v>A0742</v>
      </c>
      <c r="AV1088" s="52" t="str">
        <f>IF(参照!B1088="","",参照!B1088)</f>
        <v>(株)縁人</v>
      </c>
      <c r="AW1088" s="52">
        <f>IF(参照!C1088="","",参照!C1088)</f>
        <v>5.8500000000000002E-4</v>
      </c>
      <c r="AX1088" s="52" t="str">
        <f>IF(参照!D1088="","",参照!D1088)</f>
        <v/>
      </c>
      <c r="AY1088" s="52">
        <f>IF(参照!E1088="","",参照!E1088)</f>
        <v>6.2299999999999996E-4</v>
      </c>
      <c r="AZ1088" s="52" t="str">
        <f>IF(参照!F1088="","",参照!F1088)</f>
        <v>(株)縁人</v>
      </c>
      <c r="BA1088" s="52" t="str">
        <f>IF(参照!G1088="","",参照!G1088)</f>
        <v>(株)縁人_</v>
      </c>
      <c r="BB1088" s="52">
        <f t="shared" si="47"/>
        <v>0.623</v>
      </c>
      <c r="BD1088" s="52" t="str">
        <f>IF(参照!L1088="","",参照!L1088)</f>
        <v/>
      </c>
    </row>
    <row r="1089" spans="47:56">
      <c r="AU1089" s="52" t="str">
        <f>IF(参照!A1089="","",参照!A1089)</f>
        <v>A0743</v>
      </c>
      <c r="AV1089" s="52" t="str">
        <f>IF(参照!B1089="","",参照!B1089)</f>
        <v>Ｔ＆Ｔエナジー(株)</v>
      </c>
      <c r="AW1089" s="52">
        <f>IF(参照!C1089="","",参照!C1089)</f>
        <v>4.9299999999999995E-4</v>
      </c>
      <c r="AX1089" s="52" t="str">
        <f>IF(参照!D1089="","",参照!D1089)</f>
        <v/>
      </c>
      <c r="AY1089" s="52">
        <f>IF(参照!E1089="","",参照!E1089)</f>
        <v>4.37E-4</v>
      </c>
      <c r="AZ1089" s="52" t="str">
        <f>IF(参照!F1089="","",参照!F1089)</f>
        <v>Ｔ＆Ｔエナジー(株)</v>
      </c>
      <c r="BA1089" s="52" t="str">
        <f>IF(参照!G1089="","",参照!G1089)</f>
        <v>Ｔ＆Ｔエナジー(株)_</v>
      </c>
      <c r="BB1089" s="52">
        <f t="shared" si="47"/>
        <v>0.437</v>
      </c>
      <c r="BD1089" s="52" t="str">
        <f>IF(参照!L1089="","",参照!L1089)</f>
        <v/>
      </c>
    </row>
    <row r="1090" spans="47:56">
      <c r="AU1090" s="52" t="str">
        <f>IF(参照!A1090="","",参照!A1090)</f>
        <v>A0744</v>
      </c>
      <c r="AV1090" s="52" t="str">
        <f>IF(参照!B1090="","",参照!B1090)</f>
        <v>(株)ルーク</v>
      </c>
      <c r="AW1090" s="52">
        <f>IF(参照!C1090="","",参照!C1090)</f>
        <v>4.4700000000000002E-4</v>
      </c>
      <c r="AX1090" s="52" t="str">
        <f>IF(参照!D1090="","",参照!D1090)</f>
        <v>メニューA</v>
      </c>
      <c r="AY1090" s="52">
        <f>IF(参照!E1090="","",参照!E1090)</f>
        <v>0</v>
      </c>
      <c r="AZ1090" s="52" t="str">
        <f>IF(参照!F1090="","",参照!F1090)</f>
        <v>(株)ルーク</v>
      </c>
      <c r="BA1090" s="52" t="str">
        <f>IF(参照!G1090="","",参照!G1090)</f>
        <v>(株)ルーク_メニューA</v>
      </c>
      <c r="BB1090" s="52">
        <f t="shared" si="47"/>
        <v>0</v>
      </c>
      <c r="BD1090" s="52" t="str">
        <f>IF(参照!L1090="","",参照!L1090)</f>
        <v/>
      </c>
    </row>
    <row r="1091" spans="47:56">
      <c r="AU1091" s="52" t="str">
        <f>IF(参照!A1091="","",参照!A1091)</f>
        <v/>
      </c>
      <c r="AV1091" s="52" t="str">
        <f>IF(参照!B1091="","",参照!B1091)</f>
        <v/>
      </c>
      <c r="AW1091" s="52" t="str">
        <f>IF(参照!C1091="","",参照!C1091)</f>
        <v/>
      </c>
      <c r="AX1091" s="52" t="str">
        <f>IF(参照!D1091="","",参照!D1091)</f>
        <v>メニューB</v>
      </c>
      <c r="AY1091" s="52">
        <f>IF(参照!E1091="","",参照!E1091)</f>
        <v>3.4900000000000003E-4</v>
      </c>
      <c r="AZ1091" s="52" t="str">
        <f>IF(参照!F1091="","",参照!F1091)</f>
        <v>(株)ルーク</v>
      </c>
      <c r="BA1091" s="52" t="str">
        <f>IF(参照!G1091="","",参照!G1091)</f>
        <v>(株)ルーク_メニューB</v>
      </c>
      <c r="BB1091" s="52">
        <f t="shared" si="47"/>
        <v>0.34900000000000003</v>
      </c>
      <c r="BD1091" s="52" t="str">
        <f>IF(参照!L1091="","",参照!L1091)</f>
        <v/>
      </c>
    </row>
    <row r="1092" spans="47:56">
      <c r="AU1092" s="52" t="str">
        <f>IF(参照!A1092="","",参照!A1092)</f>
        <v/>
      </c>
      <c r="AV1092" s="52" t="str">
        <f>IF(参照!B1092="","",参照!B1092)</f>
        <v/>
      </c>
      <c r="AW1092" s="52" t="str">
        <f>IF(参照!C1092="","",参照!C1092)</f>
        <v/>
      </c>
      <c r="AX1092" s="52" t="str">
        <f>IF(参照!D1092="","",参照!D1092)</f>
        <v>メニューC(残差)</v>
      </c>
      <c r="AY1092" s="52">
        <f>IF(参照!E1092="","",参照!E1092)</f>
        <v>3.9100000000000002E-4</v>
      </c>
      <c r="AZ1092" s="52" t="str">
        <f>IF(参照!F1092="","",参照!F1092)</f>
        <v>(株)ルーク</v>
      </c>
      <c r="BA1092" s="52" t="str">
        <f>IF(参照!G1092="","",参照!G1092)</f>
        <v>(株)ルーク_メニューC(残差)</v>
      </c>
      <c r="BB1092" s="52">
        <f t="shared" si="47"/>
        <v>0.39100000000000001</v>
      </c>
      <c r="BD1092" s="52" t="str">
        <f>IF(参照!L1092="","",参照!L1092)</f>
        <v/>
      </c>
    </row>
    <row r="1093" spans="47:56">
      <c r="AU1093" s="52" t="str">
        <f>IF(参照!A1093="","",参照!A1093)</f>
        <v/>
      </c>
      <c r="AV1093" s="52" t="str">
        <f>IF(参照!B1093="","",参照!B1093)</f>
        <v/>
      </c>
      <c r="AW1093" s="52" t="str">
        <f>IF(参照!C1093="","",参照!C1093)</f>
        <v/>
      </c>
      <c r="AX1093" s="52" t="str">
        <f>IF(参照!D1093="","",参照!D1093)</f>
        <v>(参考値)事業者全体</v>
      </c>
      <c r="AY1093" s="52">
        <f>IF(参照!E1093="","",参照!E1093)</f>
        <v>4.3899999999999999E-4</v>
      </c>
      <c r="AZ1093" s="52" t="str">
        <f>IF(参照!F1093="","",参照!F1093)</f>
        <v>(株)ルーク</v>
      </c>
      <c r="BA1093" s="52" t="str">
        <f>IF(参照!G1093="","",参照!G1093)</f>
        <v>(株)ルーク_(参考値)事業者全体</v>
      </c>
      <c r="BB1093" s="52">
        <f t="shared" ref="BB1093:BB1128" si="48">AY1093*1000</f>
        <v>0.439</v>
      </c>
      <c r="BD1093" s="52" t="str">
        <f>IF(参照!L1093="","",参照!L1093)</f>
        <v/>
      </c>
    </row>
    <row r="1094" spans="47:56">
      <c r="AU1094" s="52" t="str">
        <f>IF(参照!A1094="","",参照!A1094)</f>
        <v>A0745</v>
      </c>
      <c r="AV1094" s="52" t="str">
        <f>IF(参照!B1094="","",参照!B1094)</f>
        <v>(株)ふくしま未来パワー</v>
      </c>
      <c r="AW1094" s="52" t="str">
        <f>IF(参照!C1094="","",参照!C1094)</f>
        <v>0.000453※</v>
      </c>
      <c r="AX1094" s="52" t="str">
        <f>IF(参照!D1094="","",参照!D1094)</f>
        <v/>
      </c>
      <c r="AY1094" s="52">
        <f>IF(参照!E1094="","",参照!E1094)</f>
        <v>7.8700000000000005E-4</v>
      </c>
      <c r="AZ1094" s="52" t="str">
        <f>IF(参照!F1094="","",参照!F1094)</f>
        <v>(株)ふくしま未来パワー</v>
      </c>
      <c r="BA1094" s="52" t="str">
        <f>IF(参照!G1094="","",参照!G1094)</f>
        <v>(株)ふくしま未来パワー_</v>
      </c>
      <c r="BB1094" s="52">
        <f t="shared" si="48"/>
        <v>0.78700000000000003</v>
      </c>
      <c r="BD1094" s="52" t="str">
        <f>IF(参照!L1094="","",参照!L1094)</f>
        <v/>
      </c>
    </row>
    <row r="1095" spans="47:56">
      <c r="AU1095" s="52" t="str">
        <f>IF(参照!A1095="","",参照!A1095)</f>
        <v>A0746</v>
      </c>
      <c r="AV1095" s="52" t="str">
        <f>IF(参照!B1095="","",参照!B1095)</f>
        <v>かけがわ報徳パワー(株)</v>
      </c>
      <c r="AW1095" s="52">
        <f>IF(参照!C1095="","",参照!C1095)</f>
        <v>4.6999999999999999E-4</v>
      </c>
      <c r="AX1095" s="52" t="str">
        <f>IF(参照!D1095="","",参照!D1095)</f>
        <v/>
      </c>
      <c r="AY1095" s="52">
        <f>IF(参照!E1095="","",参照!E1095)</f>
        <v>5.2000000000000006E-4</v>
      </c>
      <c r="AZ1095" s="52" t="str">
        <f>IF(参照!F1095="","",参照!F1095)</f>
        <v>かけがわ報徳パワー(株)</v>
      </c>
      <c r="BA1095" s="52" t="str">
        <f>IF(参照!G1095="","",参照!G1095)</f>
        <v>かけがわ報徳パワー(株)_</v>
      </c>
      <c r="BB1095" s="52">
        <f t="shared" si="48"/>
        <v>0.52</v>
      </c>
      <c r="BD1095" s="52" t="str">
        <f>IF(参照!L1095="","",参照!L1095)</f>
        <v/>
      </c>
    </row>
    <row r="1096" spans="47:56">
      <c r="AU1096" s="52" t="str">
        <f>IF(参照!A1096="","",参照!A1096)</f>
        <v>A0747</v>
      </c>
      <c r="AV1096" s="52" t="str">
        <f>IF(参照!B1096="","",参照!B1096)</f>
        <v>ＳｕｓｔａｉｎａｂｌｅＥｎｅｒｇｙ(株)</v>
      </c>
      <c r="AW1096" s="52">
        <f>IF(参照!C1096="","",参照!C1096)</f>
        <v>5.6000000000000006E-4</v>
      </c>
      <c r="AX1096" s="52" t="str">
        <f>IF(参照!D1096="","",参照!D1096)</f>
        <v/>
      </c>
      <c r="AY1096" s="52">
        <f>IF(参照!E1096="","",参照!E1096)</f>
        <v>5.4500000000000002E-4</v>
      </c>
      <c r="AZ1096" s="52" t="str">
        <f>IF(参照!F1096="","",参照!F1096)</f>
        <v>ＳｕｓｔａｉｎａｂｌｅＥｎｅｒｇｙ(株)</v>
      </c>
      <c r="BA1096" s="52" t="str">
        <f>IF(参照!G1096="","",参照!G1096)</f>
        <v>ＳｕｓｔａｉｎａｂｌｅＥｎｅｒｇｙ(株)_</v>
      </c>
      <c r="BB1096" s="52">
        <f t="shared" si="48"/>
        <v>0.54500000000000004</v>
      </c>
      <c r="BD1096" s="52" t="str">
        <f>IF(参照!L1096="","",参照!L1096)</f>
        <v/>
      </c>
    </row>
    <row r="1097" spans="47:56">
      <c r="AU1097" s="52" t="str">
        <f>IF(参照!A1097="","",参照!A1097)</f>
        <v>A0748</v>
      </c>
      <c r="AV1097" s="52" t="str">
        <f>IF(参照!B1097="","",参照!B1097)</f>
        <v>穂の国とよはし電力(株)</v>
      </c>
      <c r="AW1097" s="52">
        <f>IF(参照!C1097="","",参照!C1097)</f>
        <v>1.22E-4</v>
      </c>
      <c r="AX1097" s="52" t="str">
        <f>IF(参照!D1097="","",参照!D1097)</f>
        <v/>
      </c>
      <c r="AY1097" s="52">
        <f>IF(参照!E1097="","",参照!E1097)</f>
        <v>3.1100000000000002E-4</v>
      </c>
      <c r="AZ1097" s="52" t="str">
        <f>IF(参照!F1097="","",参照!F1097)</f>
        <v>穂の国とよはし電力(株)</v>
      </c>
      <c r="BA1097" s="52" t="str">
        <f>IF(参照!G1097="","",参照!G1097)</f>
        <v>穂の国とよはし電力(株)_</v>
      </c>
      <c r="BB1097" s="52">
        <f t="shared" si="48"/>
        <v>0.311</v>
      </c>
      <c r="BD1097" s="52" t="str">
        <f>IF(参照!L1097="","",参照!L1097)</f>
        <v/>
      </c>
    </row>
    <row r="1098" spans="47:56">
      <c r="AU1098" s="52" t="str">
        <f>IF(参照!A1098="","",参照!A1098)</f>
        <v>A0752</v>
      </c>
      <c r="AV1098" s="52" t="str">
        <f>IF(参照!B1098="","",参照!B1098)</f>
        <v>イワタニセントラル北海道(株)</v>
      </c>
      <c r="AW1098" s="52">
        <f>IF(参照!C1098="","",参照!C1098)</f>
        <v>1.0989999999999999E-3</v>
      </c>
      <c r="AX1098" s="52" t="str">
        <f>IF(参照!D1098="","",参照!D1098)</f>
        <v/>
      </c>
      <c r="AY1098" s="52">
        <f>IF(参照!E1098="","",参照!E1098)</f>
        <v>1.0429999999999999E-3</v>
      </c>
      <c r="AZ1098" s="52" t="str">
        <f>IF(参照!F1098="","",参照!F1098)</f>
        <v>イワタニセントラル北海道(株)</v>
      </c>
      <c r="BA1098" s="52" t="str">
        <f>IF(参照!G1098="","",参照!G1098)</f>
        <v>イワタニセントラル北海道(株)_</v>
      </c>
      <c r="BB1098" s="52">
        <f t="shared" si="48"/>
        <v>1.0429999999999999</v>
      </c>
      <c r="BD1098" s="52" t="str">
        <f>IF(参照!L1098="","",参照!L1098)</f>
        <v/>
      </c>
    </row>
    <row r="1099" spans="47:56">
      <c r="AU1099" s="52" t="str">
        <f>IF(参照!A1099="","",参照!A1099)</f>
        <v>A0753</v>
      </c>
      <c r="AV1099" s="52" t="str">
        <f>IF(参照!B1099="","",参照!B1099)</f>
        <v>ホームタウンエナジー(株)</v>
      </c>
      <c r="AW1099" s="52">
        <f>IF(参照!C1099="","",参照!C1099)</f>
        <v>4.4799999999999999E-4</v>
      </c>
      <c r="AX1099" s="52" t="str">
        <f>IF(参照!D1099="","",参照!D1099)</f>
        <v/>
      </c>
      <c r="AY1099" s="52">
        <f>IF(参照!E1099="","",参照!E1099)</f>
        <v>3.9200000000000004E-4</v>
      </c>
      <c r="AZ1099" s="52" t="str">
        <f>IF(参照!F1099="","",参照!F1099)</f>
        <v>ホームタウンエナジー(株)</v>
      </c>
      <c r="BA1099" s="52" t="str">
        <f>IF(参照!G1099="","",参照!G1099)</f>
        <v>ホームタウンエナジー(株)_</v>
      </c>
      <c r="BB1099" s="52">
        <f t="shared" si="48"/>
        <v>0.39200000000000002</v>
      </c>
      <c r="BD1099" s="52" t="str">
        <f>IF(参照!L1099="","",参照!L1099)</f>
        <v/>
      </c>
    </row>
    <row r="1100" spans="47:56">
      <c r="AU1100" s="52" t="str">
        <f>IF(参照!A1100="","",参照!A1100)</f>
        <v>A0754</v>
      </c>
      <c r="AV1100" s="52" t="str">
        <f>IF(参照!B1100="","",参照!B1100)</f>
        <v>(株)彩の国でんき</v>
      </c>
      <c r="AW1100" s="52">
        <f>IF(参照!C1100="","",参照!C1100)</f>
        <v>4.0400000000000001E-4</v>
      </c>
      <c r="AX1100" s="52" t="str">
        <f>IF(参照!D1100="","",参照!D1100)</f>
        <v/>
      </c>
      <c r="AY1100" s="52">
        <f>IF(参照!E1100="","",参照!E1100)</f>
        <v>5.7700000000000004E-4</v>
      </c>
      <c r="AZ1100" s="52" t="str">
        <f>IF(参照!F1100="","",参照!F1100)</f>
        <v>(株)彩の国でんき</v>
      </c>
      <c r="BA1100" s="52" t="str">
        <f>IF(参照!G1100="","",参照!G1100)</f>
        <v>(株)彩の国でんき_</v>
      </c>
      <c r="BB1100" s="52">
        <f t="shared" si="48"/>
        <v>0.57700000000000007</v>
      </c>
      <c r="BD1100" s="52" t="str">
        <f>IF(参照!L1100="","",参照!L1100)</f>
        <v/>
      </c>
    </row>
    <row r="1101" spans="47:56">
      <c r="AU1101" s="52" t="str">
        <f>IF(参照!A1101="","",参照!A1101)</f>
        <v>A0756</v>
      </c>
      <c r="AV1101" s="52" t="str">
        <f>IF(参照!B1101="","",参照!B1101)</f>
        <v>(株)ホープエナジー</v>
      </c>
      <c r="AW1101" s="52">
        <f>IF(参照!C1101="","",参照!C1101)</f>
        <v>4.6799999999999999E-4</v>
      </c>
      <c r="AX1101" s="52" t="str">
        <f>IF(参照!D1101="","",参照!D1101)</f>
        <v/>
      </c>
      <c r="AY1101" s="52">
        <f>IF(参照!E1101="","",参照!E1101)</f>
        <v>4.7199999999999998E-4</v>
      </c>
      <c r="AZ1101" s="52" t="str">
        <f>IF(参照!F1101="","",参照!F1101)</f>
        <v>(株)ホープエナジー</v>
      </c>
      <c r="BA1101" s="52" t="str">
        <f>IF(参照!G1101="","",参照!G1101)</f>
        <v>(株)ホープエナジー_</v>
      </c>
      <c r="BB1101" s="52">
        <f t="shared" si="48"/>
        <v>0.47199999999999998</v>
      </c>
      <c r="BD1101" s="52" t="str">
        <f>IF(参照!L1101="","",参照!L1101)</f>
        <v/>
      </c>
    </row>
    <row r="1102" spans="47:56">
      <c r="AU1102" s="52" t="str">
        <f>IF(参照!A1102="","",参照!A1102)</f>
        <v>A0759</v>
      </c>
      <c r="AV1102" s="52" t="str">
        <f>IF(参照!B1102="","",参照!B1102)</f>
        <v>(株)クリーンベンチャー２１</v>
      </c>
      <c r="AW1102" s="52">
        <f>IF(参照!C1102="","",参照!C1102)</f>
        <v>5.3300000000000005E-4</v>
      </c>
      <c r="AX1102" s="52" t="str">
        <f>IF(参照!D1102="","",参照!D1102)</f>
        <v/>
      </c>
      <c r="AY1102" s="52">
        <f>IF(参照!E1102="","",参照!E1102)</f>
        <v>5.8399999999999999E-4</v>
      </c>
      <c r="AZ1102" s="52" t="str">
        <f>IF(参照!F1102="","",参照!F1102)</f>
        <v>(株)クリーンベンチャー２１</v>
      </c>
      <c r="BA1102" s="52" t="str">
        <f>IF(参照!G1102="","",参照!G1102)</f>
        <v>(株)クリーンベンチャー２１_</v>
      </c>
      <c r="BB1102" s="52">
        <f t="shared" si="48"/>
        <v>0.58399999999999996</v>
      </c>
      <c r="BD1102" s="52" t="str">
        <f>IF(参照!L1102="","",参照!L1102)</f>
        <v/>
      </c>
    </row>
    <row r="1103" spans="47:56">
      <c r="AU1103" s="52" t="str">
        <f>IF(参照!A1103="","",参照!A1103)</f>
        <v>A0760</v>
      </c>
      <c r="AV1103" s="52" t="str">
        <f>IF(参照!B1103="","",参照!B1103)</f>
        <v>三河商事(株)</v>
      </c>
      <c r="AW1103" s="52">
        <f>IF(参照!C1103="","",参照!C1103)</f>
        <v>5.0000000000000001E-4</v>
      </c>
      <c r="AX1103" s="52" t="str">
        <f>IF(参照!D1103="","",参照!D1103)</f>
        <v/>
      </c>
      <c r="AY1103" s="52">
        <f>IF(参照!E1103="","",参照!E1103)</f>
        <v>5.9599999999999996E-4</v>
      </c>
      <c r="AZ1103" s="52" t="str">
        <f>IF(参照!F1103="","",参照!F1103)</f>
        <v>三河商事(株)</v>
      </c>
      <c r="BA1103" s="52" t="str">
        <f>IF(参照!G1103="","",参照!G1103)</f>
        <v>三河商事(株)_</v>
      </c>
      <c r="BB1103" s="52">
        <f t="shared" si="48"/>
        <v>0.59599999999999997</v>
      </c>
      <c r="BD1103" s="52" t="str">
        <f>IF(参照!L1103="","",参照!L1103)</f>
        <v/>
      </c>
    </row>
    <row r="1104" spans="47:56">
      <c r="AU1104" s="52" t="str">
        <f>IF(参照!A1104="","",参照!A1104)</f>
        <v>A0761</v>
      </c>
      <c r="AV1104" s="52" t="str">
        <f>IF(参照!B1104="","",参照!B1104)</f>
        <v>(株)みとや</v>
      </c>
      <c r="AW1104" s="52">
        <f>IF(参照!C1104="","",参照!C1104)</f>
        <v>4.6999999999999999E-4</v>
      </c>
      <c r="AX1104" s="52" t="str">
        <f>IF(参照!D1104="","",参照!D1104)</f>
        <v/>
      </c>
      <c r="AY1104" s="52">
        <f>IF(参照!E1104="","",参照!E1104)</f>
        <v>4.1399999999999998E-4</v>
      </c>
      <c r="AZ1104" s="52" t="str">
        <f>IF(参照!F1104="","",参照!F1104)</f>
        <v>(株)みとや</v>
      </c>
      <c r="BA1104" s="52" t="str">
        <f>IF(参照!G1104="","",参照!G1104)</f>
        <v>(株)みとや_</v>
      </c>
      <c r="BB1104" s="52">
        <f t="shared" si="48"/>
        <v>0.41399999999999998</v>
      </c>
      <c r="BD1104" s="52" t="str">
        <f>IF(参照!L1104="","",参照!L1104)</f>
        <v/>
      </c>
    </row>
    <row r="1105" spans="47:56">
      <c r="AU1105" s="52" t="str">
        <f>IF(参照!A1105="","",参照!A1105)</f>
        <v>A0762</v>
      </c>
      <c r="AV1105" s="52" t="str">
        <f>IF(参照!B1105="","",参照!B1105)</f>
        <v>三州電力(株)</v>
      </c>
      <c r="AW1105" s="52">
        <f>IF(参照!C1105="","",参照!C1105)</f>
        <v>5.2999999999999998E-4</v>
      </c>
      <c r="AX1105" s="52" t="str">
        <f>IF(参照!D1105="","",参照!D1105)</f>
        <v/>
      </c>
      <c r="AY1105" s="52">
        <f>IF(参照!E1105="","",参照!E1105)</f>
        <v>4.7399999999999997E-4</v>
      </c>
      <c r="AZ1105" s="52" t="str">
        <f>IF(参照!F1105="","",参照!F1105)</f>
        <v>三州電力(株)</v>
      </c>
      <c r="BA1105" s="52" t="str">
        <f>IF(参照!G1105="","",参照!G1105)</f>
        <v>三州電力(株)_</v>
      </c>
      <c r="BB1105" s="52">
        <f t="shared" si="48"/>
        <v>0.47399999999999998</v>
      </c>
      <c r="BD1105" s="52" t="str">
        <f>IF(参照!L1105="","",参照!L1105)</f>
        <v/>
      </c>
    </row>
    <row r="1106" spans="47:56">
      <c r="AU1106" s="52" t="str">
        <f>IF(参照!A1106="","",参照!A1106)</f>
        <v>A0763</v>
      </c>
      <c r="AV1106" s="52" t="str">
        <f>IF(参照!B1106="","",参照!B1106)</f>
        <v>フラットエナジー(株)</v>
      </c>
      <c r="AW1106" s="52">
        <f>IF(参照!C1106="","",参照!C1106)</f>
        <v>5.4800000000000009E-4</v>
      </c>
      <c r="AX1106" s="52" t="str">
        <f>IF(参照!D1106="","",参照!D1106)</f>
        <v/>
      </c>
      <c r="AY1106" s="52">
        <f>IF(参照!E1106="","",参照!E1106)</f>
        <v>6.0099999999999997E-4</v>
      </c>
      <c r="AZ1106" s="52" t="str">
        <f>IF(参照!F1106="","",参照!F1106)</f>
        <v>フラットエナジー(株)</v>
      </c>
      <c r="BA1106" s="52" t="str">
        <f>IF(参照!G1106="","",参照!G1106)</f>
        <v>フラットエナジー(株)_</v>
      </c>
      <c r="BB1106" s="52">
        <f t="shared" si="48"/>
        <v>0.60099999999999998</v>
      </c>
      <c r="BD1106" s="52" t="str">
        <f>IF(参照!L1106="","",参照!L1106)</f>
        <v/>
      </c>
    </row>
    <row r="1107" spans="47:56">
      <c r="AU1107" s="52" t="str">
        <f>IF(参照!A1107="","",参照!A1107)</f>
        <v>A0764</v>
      </c>
      <c r="AV1107" s="52" t="str">
        <f>IF(参照!B1107="","",参照!B1107)</f>
        <v>沖縄新エネ開発(株)</v>
      </c>
      <c r="AW1107" s="52">
        <f>IF(参照!C1107="","",参照!C1107)</f>
        <v>5.0000000000000001E-4</v>
      </c>
      <c r="AX1107" s="52" t="str">
        <f>IF(参照!D1107="","",参照!D1107)</f>
        <v/>
      </c>
      <c r="AY1107" s="52">
        <f>IF(参照!E1107="","",参照!E1107)</f>
        <v>6.0800000000000003E-4</v>
      </c>
      <c r="AZ1107" s="52" t="str">
        <f>IF(参照!F1107="","",参照!F1107)</f>
        <v>沖縄新エネ開発(株)</v>
      </c>
      <c r="BA1107" s="52" t="str">
        <f>IF(参照!G1107="","",参照!G1107)</f>
        <v>沖縄新エネ開発(株)_</v>
      </c>
      <c r="BB1107" s="52">
        <f t="shared" si="48"/>
        <v>0.60799999999999998</v>
      </c>
      <c r="BD1107" s="52" t="str">
        <f>IF(参照!L1107="","",参照!L1107)</f>
        <v/>
      </c>
    </row>
    <row r="1108" spans="47:56">
      <c r="AU1108" s="52" t="str">
        <f>IF(参照!A1108="","",参照!A1108)</f>
        <v>A0766</v>
      </c>
      <c r="AV1108" s="52" t="str">
        <f>IF(参照!B1108="","",参照!B1108)</f>
        <v>つづくみらいエナジー(株)</v>
      </c>
      <c r="AW1108" s="52">
        <f>IF(参照!C1108="","",参照!C1108)</f>
        <v>4.8000000000000001E-5</v>
      </c>
      <c r="AX1108" s="52" t="str">
        <f>IF(参照!D1108="","",参照!D1108)</f>
        <v>メニューA</v>
      </c>
      <c r="AY1108" s="52">
        <f>IF(参照!E1108="","",参照!E1108)</f>
        <v>0</v>
      </c>
      <c r="AZ1108" s="52" t="str">
        <f>IF(参照!F1108="","",参照!F1108)</f>
        <v>つづくみらいエナジー(株)</v>
      </c>
      <c r="BA1108" s="52" t="str">
        <f>IF(参照!G1108="","",参照!G1108)</f>
        <v>つづくみらいエナジー(株)_メニューA</v>
      </c>
      <c r="BB1108" s="52">
        <f t="shared" si="48"/>
        <v>0</v>
      </c>
      <c r="BD1108" s="52" t="str">
        <f>IF(参照!L1108="","",参照!L1108)</f>
        <v/>
      </c>
    </row>
    <row r="1109" spans="47:56">
      <c r="AU1109" s="52" t="str">
        <f>IF(参照!A1109="","",参照!A1109)</f>
        <v/>
      </c>
      <c r="AV1109" s="52" t="str">
        <f>IF(参照!B1109="","",参照!B1109)</f>
        <v/>
      </c>
      <c r="AW1109" s="52" t="str">
        <f>IF(参照!C1109="","",参照!C1109)</f>
        <v/>
      </c>
      <c r="AX1109" s="52" t="str">
        <f>IF(参照!D1109="","",参照!D1109)</f>
        <v>メニューB(残差)</v>
      </c>
      <c r="AY1109" s="52">
        <f>IF(参照!E1109="","",参照!E1109)</f>
        <v>2.5900000000000001E-4</v>
      </c>
      <c r="AZ1109" s="52" t="str">
        <f>IF(参照!F1109="","",参照!F1109)</f>
        <v>つづくみらいエナジー(株)</v>
      </c>
      <c r="BA1109" s="52" t="str">
        <f>IF(参照!G1109="","",参照!G1109)</f>
        <v>つづくみらいエナジー(株)_メニューB(残差)</v>
      </c>
      <c r="BB1109" s="52">
        <f t="shared" si="48"/>
        <v>0.25900000000000001</v>
      </c>
      <c r="BD1109" s="52" t="str">
        <f>IF(参照!L1109="","",参照!L1109)</f>
        <v/>
      </c>
    </row>
    <row r="1110" spans="47:56">
      <c r="AU1110" s="52" t="str">
        <f>IF(参照!A1110="","",参照!A1110)</f>
        <v/>
      </c>
      <c r="AV1110" s="52" t="str">
        <f>IF(参照!B1110="","",参照!B1110)</f>
        <v/>
      </c>
      <c r="AW1110" s="52" t="str">
        <f>IF(参照!C1110="","",参照!C1110)</f>
        <v/>
      </c>
      <c r="AX1110" s="52" t="str">
        <f>IF(参照!D1110="","",参照!D1110)</f>
        <v>(参考値)事業者全体</v>
      </c>
      <c r="AY1110" s="52">
        <f>IF(参照!E1110="","",参照!E1110)</f>
        <v>2.8199999999999997E-4</v>
      </c>
      <c r="AZ1110" s="52" t="str">
        <f>IF(参照!F1110="","",参照!F1110)</f>
        <v>つづくみらいエナジー(株)</v>
      </c>
      <c r="BA1110" s="52" t="str">
        <f>IF(参照!G1110="","",参照!G1110)</f>
        <v>つづくみらいエナジー(株)_(参考値)事業者全体</v>
      </c>
      <c r="BB1110" s="52">
        <f t="shared" si="48"/>
        <v>0.28199999999999997</v>
      </c>
      <c r="BD1110" s="52" t="str">
        <f>IF(参照!L1110="","",参照!L1110)</f>
        <v/>
      </c>
    </row>
    <row r="1111" spans="47:56">
      <c r="AU1111" s="52" t="str">
        <f>IF(参照!A1111="","",参照!A1111)</f>
        <v>A0769</v>
      </c>
      <c r="AV1111" s="52" t="str">
        <f>IF(参照!B1111="","",参照!B1111)</f>
        <v>(株)中庄商店</v>
      </c>
      <c r="AW1111" s="52">
        <f>IF(参照!C1111="","",参照!C1111)</f>
        <v>3.2299999999999999E-4</v>
      </c>
      <c r="AX1111" s="52" t="str">
        <f>IF(参照!D1111="","",参照!D1111)</f>
        <v/>
      </c>
      <c r="AY1111" s="52">
        <f>IF(参照!E1111="","",参照!E1111)</f>
        <v>2.6600000000000001E-4</v>
      </c>
      <c r="AZ1111" s="52" t="str">
        <f>IF(参照!F1111="","",参照!F1111)</f>
        <v>(株)中庄商店</v>
      </c>
      <c r="BA1111" s="52" t="str">
        <f>IF(参照!G1111="","",参照!G1111)</f>
        <v>(株)中庄商店_</v>
      </c>
      <c r="BB1111" s="52">
        <f t="shared" si="48"/>
        <v>0.26600000000000001</v>
      </c>
      <c r="BD1111" s="52" t="str">
        <f>IF(参照!L1111="","",参照!L1111)</f>
        <v/>
      </c>
    </row>
    <row r="1112" spans="47:56">
      <c r="AU1112" s="52" t="str">
        <f>IF(参照!A1112="","",参照!A1112)</f>
        <v>A0770</v>
      </c>
      <c r="AV1112" s="52" t="str">
        <f>IF(参照!B1112="","",参照!B1112)</f>
        <v>(株)ほくだん</v>
      </c>
      <c r="AW1112" s="52">
        <f>IF(参照!C1112="","",参照!C1112)</f>
        <v>4.8299999999999998E-4</v>
      </c>
      <c r="AX1112" s="52" t="str">
        <f>IF(参照!D1112="","",参照!D1112)</f>
        <v/>
      </c>
      <c r="AY1112" s="52">
        <f>IF(参照!E1112="","",参照!E1112)</f>
        <v>4.4900000000000002E-4</v>
      </c>
      <c r="AZ1112" s="52" t="str">
        <f>IF(参照!F1112="","",参照!F1112)</f>
        <v>(株)ほくだん</v>
      </c>
      <c r="BA1112" s="52" t="str">
        <f>IF(参照!G1112="","",参照!G1112)</f>
        <v>(株)ほくだん_</v>
      </c>
      <c r="BB1112" s="52">
        <f t="shared" si="48"/>
        <v>0.44900000000000001</v>
      </c>
      <c r="BD1112" s="52" t="str">
        <f>IF(参照!L1112="","",参照!L1112)</f>
        <v/>
      </c>
    </row>
    <row r="1113" spans="47:56">
      <c r="AU1113" s="52" t="str">
        <f>IF(参照!A1113="","",参照!A1113)</f>
        <v>A0774</v>
      </c>
      <c r="AV1113" s="52" t="str">
        <f>IF(参照!B1113="","",参照!B1113)</f>
        <v>(株)コノミヤホールディングス</v>
      </c>
      <c r="AW1113" s="52">
        <f>IF(参照!C1113="","",参照!C1113)</f>
        <v>5.0299999999999997E-4</v>
      </c>
      <c r="AX1113" s="52" t="str">
        <f>IF(参照!D1113="","",参照!D1113)</f>
        <v/>
      </c>
      <c r="AY1113" s="52">
        <f>IF(参照!E1113="","",参照!E1113)</f>
        <v>4.4700000000000002E-4</v>
      </c>
      <c r="AZ1113" s="52" t="str">
        <f>IF(参照!F1113="","",参照!F1113)</f>
        <v>(株)コノミヤホールディングス</v>
      </c>
      <c r="BA1113" s="52" t="str">
        <f>IF(参照!G1113="","",参照!G1113)</f>
        <v>(株)コノミヤホールディングス_</v>
      </c>
      <c r="BB1113" s="52">
        <f t="shared" si="48"/>
        <v>0.44700000000000001</v>
      </c>
      <c r="BD1113" s="52" t="str">
        <f>IF(参照!L1113="","",参照!L1113)</f>
        <v/>
      </c>
    </row>
    <row r="1114" spans="47:56">
      <c r="AU1114" s="52" t="str">
        <f>IF(参照!A1114="","",参照!A1114)</f>
        <v>A0776</v>
      </c>
      <c r="AV1114" s="52" t="str">
        <f>IF(参照!B1114="","",参照!B1114)</f>
        <v>自由でんき(株)</v>
      </c>
      <c r="AW1114" s="52">
        <f>IF(参照!C1114="","",参照!C1114)</f>
        <v>3.28E-4</v>
      </c>
      <c r="AX1114" s="52" t="str">
        <f>IF(参照!D1114="","",参照!D1114)</f>
        <v/>
      </c>
      <c r="AY1114" s="52">
        <f>IF(参照!E1114="","",参照!E1114)</f>
        <v>2.72E-4</v>
      </c>
      <c r="AZ1114" s="52" t="str">
        <f>IF(参照!F1114="","",参照!F1114)</f>
        <v>自由でんき(株)</v>
      </c>
      <c r="BA1114" s="52" t="str">
        <f>IF(参照!G1114="","",参照!G1114)</f>
        <v>自由でんき(株)_</v>
      </c>
      <c r="BB1114" s="52">
        <f t="shared" si="48"/>
        <v>0.27200000000000002</v>
      </c>
      <c r="BD1114" s="52" t="str">
        <f>IF(参照!L1114="","",参照!L1114)</f>
        <v/>
      </c>
    </row>
    <row r="1115" spans="47:56">
      <c r="AU1115" s="52" t="str">
        <f>IF(参照!A1115="","",参照!A1115)</f>
        <v>A0780</v>
      </c>
      <c r="AV1115" s="52" t="str">
        <f>IF(参照!B1115="","",参照!B1115)</f>
        <v>(株)ビジョン</v>
      </c>
      <c r="AW1115" s="52">
        <f>IF(参照!C1115="","",参照!C1115)</f>
        <v>3.79E-4</v>
      </c>
      <c r="AX1115" s="52" t="str">
        <f>IF(参照!D1115="","",参照!D1115)</f>
        <v/>
      </c>
      <c r="AY1115" s="52">
        <f>IF(参照!E1115="","",参照!E1115)</f>
        <v>3.2299999999999999E-4</v>
      </c>
      <c r="AZ1115" s="52" t="str">
        <f>IF(参照!F1115="","",参照!F1115)</f>
        <v>(株)ビジョン</v>
      </c>
      <c r="BA1115" s="52" t="str">
        <f>IF(参照!G1115="","",参照!G1115)</f>
        <v>(株)ビジョン_</v>
      </c>
      <c r="BB1115" s="52">
        <f t="shared" si="48"/>
        <v>0.32300000000000001</v>
      </c>
      <c r="BD1115" s="52" t="str">
        <f>IF(参照!L1115="","",参照!L1115)</f>
        <v/>
      </c>
    </row>
    <row r="1116" spans="47:56">
      <c r="AU1116" s="52" t="str">
        <f>IF(参照!A1116="","",参照!A1116)</f>
        <v>A0781</v>
      </c>
      <c r="AV1116" s="52" t="str">
        <f>IF(参照!B1116="","",参照!B1116)</f>
        <v>(株)丸の内電力</v>
      </c>
      <c r="AW1116" s="52">
        <f>IF(参照!C1116="","",参照!C1116)</f>
        <v>5.8900000000000001E-4</v>
      </c>
      <c r="AX1116" s="52" t="str">
        <f>IF(参照!D1116="","",参照!D1116)</f>
        <v/>
      </c>
      <c r="AY1116" s="52">
        <f>IF(参照!E1116="","",参照!E1116)</f>
        <v>6.6300000000000007E-4</v>
      </c>
      <c r="AZ1116" s="52" t="str">
        <f>IF(参照!F1116="","",参照!F1116)</f>
        <v>(株)丸の内電力</v>
      </c>
      <c r="BA1116" s="52" t="str">
        <f>IF(参照!G1116="","",参照!G1116)</f>
        <v>(株)丸の内電力_</v>
      </c>
      <c r="BB1116" s="52">
        <f t="shared" si="48"/>
        <v>0.66300000000000003</v>
      </c>
      <c r="BD1116" s="52" t="str">
        <f>IF(参照!L1116="","",参照!L1116)</f>
        <v/>
      </c>
    </row>
    <row r="1117" spans="47:56">
      <c r="AU1117" s="52" t="str">
        <f>IF(参照!A1117="","",参照!A1117)</f>
        <v>A0782</v>
      </c>
      <c r="AV1117" s="52" t="str">
        <f>IF(参照!B1117="","",参照!B1117)</f>
        <v>西川建材工業(株)</v>
      </c>
      <c r="AW1117" s="52">
        <f>IF(参照!C1117="","",参照!C1117)</f>
        <v>7.8399999999999997E-4</v>
      </c>
      <c r="AX1117" s="52" t="str">
        <f>IF(参照!D1117="","",参照!D1117)</f>
        <v/>
      </c>
      <c r="AY1117" s="52">
        <f>IF(参照!E1117="","",参照!E1117)</f>
        <v>7.3099999999999999E-4</v>
      </c>
      <c r="AZ1117" s="52" t="str">
        <f>IF(参照!F1117="","",参照!F1117)</f>
        <v>西川建材工業(株)</v>
      </c>
      <c r="BA1117" s="52" t="str">
        <f>IF(参照!G1117="","",参照!G1117)</f>
        <v>西川建材工業(株)_</v>
      </c>
      <c r="BB1117" s="52">
        <f t="shared" si="48"/>
        <v>0.73099999999999998</v>
      </c>
      <c r="BD1117" s="52" t="str">
        <f>IF(参照!L1117="","",参照!L1117)</f>
        <v/>
      </c>
    </row>
    <row r="1118" spans="47:56">
      <c r="AU1118" s="52" t="str">
        <f>IF(参照!A1118="","",参照!A1118)</f>
        <v>A0783</v>
      </c>
      <c r="AV1118" s="52" t="str">
        <f>IF(参照!B1118="","",参照!B1118)</f>
        <v>(株)中京電力</v>
      </c>
      <c r="AW1118" s="52">
        <f>IF(参照!C1118="","",参照!C1118)</f>
        <v>5.5500000000000005E-4</v>
      </c>
      <c r="AX1118" s="52" t="str">
        <f>IF(参照!D1118="","",参照!D1118)</f>
        <v/>
      </c>
      <c r="AY1118" s="52">
        <f>IF(参照!E1118="","",参照!E1118)</f>
        <v>4.9899999999999999E-4</v>
      </c>
      <c r="AZ1118" s="52" t="str">
        <f>IF(参照!F1118="","",参照!F1118)</f>
        <v>(株)中京電力</v>
      </c>
      <c r="BA1118" s="52" t="str">
        <f>IF(参照!G1118="","",参照!G1118)</f>
        <v>(株)中京電力_</v>
      </c>
      <c r="BB1118" s="52">
        <f t="shared" si="48"/>
        <v>0.499</v>
      </c>
      <c r="BD1118" s="52" t="str">
        <f>IF(参照!L1118="","",参照!L1118)</f>
        <v/>
      </c>
    </row>
    <row r="1119" spans="47:56">
      <c r="AU1119" s="52" t="str">
        <f>IF(参照!A1119="","",参照!A1119)</f>
        <v>A0785</v>
      </c>
      <c r="AV1119" s="52" t="str">
        <f>IF(参照!B1119="","",参照!B1119)</f>
        <v>(株)クオリティプラス</v>
      </c>
      <c r="AW1119" s="52">
        <f>IF(参照!C1119="","",参照!C1119)</f>
        <v>5.5100000000000006E-4</v>
      </c>
      <c r="AX1119" s="52" t="str">
        <f>IF(参照!D1119="","",参照!D1119)</f>
        <v/>
      </c>
      <c r="AY1119" s="52">
        <f>IF(参照!E1119="","",参照!E1119)</f>
        <v>4.95E-4</v>
      </c>
      <c r="AZ1119" s="52" t="str">
        <f>IF(参照!F1119="","",参照!F1119)</f>
        <v>(株)クオリティプラス</v>
      </c>
      <c r="BA1119" s="52" t="str">
        <f>IF(参照!G1119="","",参照!G1119)</f>
        <v>(株)クオリティプラス_</v>
      </c>
      <c r="BB1119" s="52">
        <f t="shared" si="48"/>
        <v>0.495</v>
      </c>
      <c r="BD1119" s="52" t="str">
        <f>IF(参照!L1119="","",参照!L1119)</f>
        <v/>
      </c>
    </row>
    <row r="1120" spans="47:56">
      <c r="AU1120" s="52" t="str">
        <f>IF(参照!A1120="","",参照!A1120)</f>
        <v>A0786</v>
      </c>
      <c r="AV1120" s="52" t="str">
        <f>IF(参照!B1120="","",参照!B1120)</f>
        <v>Ｙ．Ｗ．Ｃ(株)</v>
      </c>
      <c r="AW1120" s="52">
        <f>IF(参照!C1120="","",参照!C1120)</f>
        <v>5.6200000000000011E-4</v>
      </c>
      <c r="AX1120" s="52" t="str">
        <f>IF(参照!D1120="","",参照!D1120)</f>
        <v/>
      </c>
      <c r="AY1120" s="52">
        <f>IF(参照!E1120="","",参照!E1120)</f>
        <v>5.0600000000000005E-4</v>
      </c>
      <c r="AZ1120" s="52" t="str">
        <f>IF(参照!F1120="","",参照!F1120)</f>
        <v>Ｙ．Ｗ．Ｃ(株)</v>
      </c>
      <c r="BA1120" s="52" t="str">
        <f>IF(参照!G1120="","",参照!G1120)</f>
        <v>Ｙ．Ｗ．Ｃ(株)_</v>
      </c>
      <c r="BB1120" s="52">
        <f t="shared" si="48"/>
        <v>0.50600000000000001</v>
      </c>
      <c r="BD1120" s="52" t="str">
        <f>IF(参照!L1120="","",参照!L1120)</f>
        <v/>
      </c>
    </row>
    <row r="1121" spans="47:56">
      <c r="AU1121" s="52" t="str">
        <f>IF(参照!A1121="","",参照!A1121)</f>
        <v>A0793</v>
      </c>
      <c r="AV1121" s="52" t="str">
        <f>IF(参照!B1121="","",参照!B1121)</f>
        <v>ＴＧオクトパスエナジー(株)</v>
      </c>
      <c r="AW1121" s="52">
        <f>IF(参照!C1121="","",参照!C1121)</f>
        <v>3.9399999999999998E-4</v>
      </c>
      <c r="AX1121" s="52" t="str">
        <f>IF(参照!D1121="","",参照!D1121)</f>
        <v>メニューA</v>
      </c>
      <c r="AY1121" s="52">
        <f>IF(参照!E1121="","",参照!E1121)</f>
        <v>0</v>
      </c>
      <c r="AZ1121" s="52" t="str">
        <f>IF(参照!F1121="","",参照!F1121)</f>
        <v>ＴＧオクトパスエナジー(株)</v>
      </c>
      <c r="BA1121" s="52" t="str">
        <f>IF(参照!G1121="","",参照!G1121)</f>
        <v>ＴＧオクトパスエナジー(株)_メニューA</v>
      </c>
      <c r="BB1121" s="52">
        <f t="shared" si="48"/>
        <v>0</v>
      </c>
      <c r="BD1121" s="52" t="str">
        <f>IF(参照!L1121="","",参照!L1121)</f>
        <v/>
      </c>
    </row>
    <row r="1122" spans="47:56">
      <c r="AU1122" s="52" t="str">
        <f>IF(参照!A1122="","",参照!A1122)</f>
        <v/>
      </c>
      <c r="AV1122" s="52" t="str">
        <f>IF(参照!B1122="","",参照!B1122)</f>
        <v/>
      </c>
      <c r="AW1122" s="52" t="str">
        <f>IF(参照!C1122="","",参照!C1122)</f>
        <v/>
      </c>
      <c r="AX1122" s="52" t="str">
        <f>IF(参照!D1122="","",参照!D1122)</f>
        <v>メニューB</v>
      </c>
      <c r="AY1122" s="52">
        <f>IF(参照!E1122="","",参照!E1122)</f>
        <v>0</v>
      </c>
      <c r="AZ1122" s="52" t="str">
        <f>IF(参照!F1122="","",参照!F1122)</f>
        <v>ＴＧオクトパスエナジー(株)</v>
      </c>
      <c r="BA1122" s="52" t="str">
        <f>IF(参照!G1122="","",参照!G1122)</f>
        <v>ＴＧオクトパスエナジー(株)_メニューB</v>
      </c>
      <c r="BB1122" s="52">
        <f t="shared" si="48"/>
        <v>0</v>
      </c>
      <c r="BD1122" s="52" t="str">
        <f>IF(参照!L1122="","",参照!L1122)</f>
        <v/>
      </c>
    </row>
    <row r="1123" spans="47:56">
      <c r="AU1123" s="52" t="str">
        <f>IF(参照!A1123="","",参照!A1123)</f>
        <v/>
      </c>
      <c r="AV1123" s="52" t="str">
        <f>IF(参照!B1123="","",参照!B1123)</f>
        <v/>
      </c>
      <c r="AW1123" s="52" t="str">
        <f>IF(参照!C1123="","",参照!C1123)</f>
        <v/>
      </c>
      <c r="AX1123" s="52" t="str">
        <f>IF(参照!D1123="","",参照!D1123)</f>
        <v>(参考値)事業者全体</v>
      </c>
      <c r="AY1123" s="52">
        <f>IF(参照!E1123="","",参照!E1123)</f>
        <v>0</v>
      </c>
      <c r="AZ1123" s="52" t="str">
        <f>IF(参照!F1123="","",参照!F1123)</f>
        <v>ＴＧオクトパスエナジー(株)</v>
      </c>
      <c r="BA1123" s="52" t="str">
        <f>IF(参照!G1123="","",参照!G1123)</f>
        <v>ＴＧオクトパスエナジー(株)_(参考値)事業者全体</v>
      </c>
      <c r="BB1123" s="52">
        <f t="shared" si="48"/>
        <v>0</v>
      </c>
      <c r="BD1123" s="52" t="str">
        <f>IF(参照!L1123="","",参照!L1123)</f>
        <v/>
      </c>
    </row>
    <row r="1124" spans="47:56">
      <c r="AU1124" s="52" t="str">
        <f>IF(参照!A1124="","",参照!A1124)</f>
        <v>A0796</v>
      </c>
      <c r="AV1124" s="52" t="str">
        <f>IF(参照!B1124="","",参照!B1124)</f>
        <v>東北電力フロンティア(株)</v>
      </c>
      <c r="AW1124" s="52">
        <f>IF(参照!C1124="","",参照!C1124)</f>
        <v>6.2399999999999999E-4</v>
      </c>
      <c r="AX1124" s="52" t="str">
        <f>IF(参照!D1124="","",参照!D1124)</f>
        <v/>
      </c>
      <c r="AY1124" s="52">
        <f>IF(参照!E1124="","",参照!E1124)</f>
        <v>5.6799999999999993E-4</v>
      </c>
      <c r="AZ1124" s="52" t="str">
        <f>IF(参照!F1124="","",参照!F1124)</f>
        <v>東北電力フロンティア(株)</v>
      </c>
      <c r="BA1124" s="52" t="str">
        <f>IF(参照!G1124="","",参照!G1124)</f>
        <v>東北電力フロンティア(株)_</v>
      </c>
      <c r="BB1124" s="52">
        <f t="shared" si="48"/>
        <v>0.56799999999999995</v>
      </c>
      <c r="BD1124" s="52" t="str">
        <f>IF(参照!L1124="","",参照!L1124)</f>
        <v/>
      </c>
    </row>
    <row r="1125" spans="47:56">
      <c r="AU1125" s="52" t="str">
        <f>IF(参照!A1125="","",参照!A1125)</f>
        <v>A0798</v>
      </c>
      <c r="AV1125" s="52" t="str">
        <f>IF(参照!B1125="","",参照!B1125)</f>
        <v>(株)ファラデー</v>
      </c>
      <c r="AW1125" s="52">
        <f>IF(参照!C1125="","",参照!C1125)</f>
        <v>4.7799999999999996E-4</v>
      </c>
      <c r="AX1125" s="52" t="str">
        <f>IF(参照!D1125="","",参照!D1125)</f>
        <v/>
      </c>
      <c r="AY1125" s="52">
        <f>IF(参照!E1125="","",参照!E1125)</f>
        <v>5.22E-4</v>
      </c>
      <c r="AZ1125" s="52" t="str">
        <f>IF(参照!F1125="","",参照!F1125)</f>
        <v>(株)ファラデー</v>
      </c>
      <c r="BA1125" s="52" t="str">
        <f>IF(参照!G1125="","",参照!G1125)</f>
        <v>(株)ファラデー_</v>
      </c>
      <c r="BB1125" s="52">
        <f t="shared" si="48"/>
        <v>0.52200000000000002</v>
      </c>
      <c r="BD1125" s="52" t="str">
        <f>IF(参照!L1125="","",参照!L1125)</f>
        <v/>
      </c>
    </row>
    <row r="1126" spans="47:56">
      <c r="AU1126" s="52" t="str">
        <f>IF(参照!A1126="","",参照!A1126)</f>
        <v>A0803</v>
      </c>
      <c r="AV1126" s="52" t="str">
        <f>IF(参照!B1126="","",参照!B1126)</f>
        <v>出雲ケーブルビジョン(株)</v>
      </c>
      <c r="AW1126" s="52">
        <f>IF(参照!C1126="","",参照!C1126)</f>
        <v>4.1299999999999996E-4</v>
      </c>
      <c r="AX1126" s="52" t="str">
        <f>IF(参照!D1126="","",参照!D1126)</f>
        <v/>
      </c>
      <c r="AY1126" s="52">
        <f>IF(参照!E1126="","",参照!E1126)</f>
        <v>4.6500000000000003E-4</v>
      </c>
      <c r="AZ1126" s="52" t="str">
        <f>IF(参照!F1126="","",参照!F1126)</f>
        <v>出雲ケーブルビジョン(株)</v>
      </c>
      <c r="BA1126" s="52" t="str">
        <f>IF(参照!G1126="","",参照!G1126)</f>
        <v>出雲ケーブルビジョン(株)_</v>
      </c>
      <c r="BB1126" s="52">
        <f t="shared" si="48"/>
        <v>0.46500000000000002</v>
      </c>
      <c r="BD1126" s="52" t="str">
        <f>IF(参照!L1126="","",参照!L1126)</f>
        <v/>
      </c>
    </row>
    <row r="1127" spans="47:56">
      <c r="AU1127" s="52" t="str">
        <f>IF(参照!A1127="","",参照!A1127)</f>
        <v>A0806</v>
      </c>
      <c r="AV1127" s="52" t="str">
        <f>IF(参照!B1127="","",参照!B1127)</f>
        <v>いずも縁結び電力(株)</v>
      </c>
      <c r="AW1127" s="52">
        <f>IF(参照!C1127="","",参照!C1127)</f>
        <v>1.02E-4</v>
      </c>
      <c r="AX1127" s="52" t="str">
        <f>IF(参照!D1127="","",参照!D1127)</f>
        <v/>
      </c>
      <c r="AY1127" s="52">
        <f>IF(参照!E1127="","",参照!E1127)</f>
        <v>2.8100000000000005E-4</v>
      </c>
      <c r="AZ1127" s="52" t="str">
        <f>IF(参照!F1127="","",参照!F1127)</f>
        <v>いずも縁結び電力(株)</v>
      </c>
      <c r="BA1127" s="52" t="str">
        <f>IF(参照!G1127="","",参照!G1127)</f>
        <v>いずも縁結び電力(株)_</v>
      </c>
      <c r="BB1127" s="52">
        <f t="shared" si="48"/>
        <v>0.28100000000000003</v>
      </c>
      <c r="BD1127" s="52" t="str">
        <f>IF(参照!L1127="","",参照!L1127)</f>
        <v/>
      </c>
    </row>
    <row r="1128" spans="47:56">
      <c r="AU1128" s="52" t="str">
        <f>IF(参照!A1128="","",参照!A1128)</f>
        <v>A0808</v>
      </c>
      <c r="AV1128" s="52" t="str">
        <f>IF(参照!B1128="","",参照!B1128)</f>
        <v>宇都宮ライトパワー(株)</v>
      </c>
      <c r="AW1128" s="52">
        <f>IF(参照!C1128="","",参照!C1128)</f>
        <v>3.1300000000000002E-4</v>
      </c>
      <c r="AX1128" s="52" t="str">
        <f>IF(参照!D1128="","",参照!D1128)</f>
        <v/>
      </c>
      <c r="AY1128" s="52">
        <f>IF(参照!E1128="","",参照!E1128)</f>
        <v>4.17E-4</v>
      </c>
      <c r="AZ1128" s="52" t="str">
        <f>IF(参照!F1128="","",参照!F1128)</f>
        <v>宇都宮ライトパワー(株)</v>
      </c>
      <c r="BA1128" s="52" t="str">
        <f>IF(参照!G1128="","",参照!G1128)</f>
        <v>宇都宮ライトパワー(株)_</v>
      </c>
      <c r="BB1128" s="52">
        <f t="shared" si="48"/>
        <v>0.41699999999999998</v>
      </c>
      <c r="BD1128" s="52" t="str">
        <f>IF(参照!L1128="","",参照!L1128)</f>
        <v/>
      </c>
    </row>
  </sheetData>
  <sheetProtection algorithmName="SHA-512" hashValue="ocIjUvJuU7dyMfAcv2lRsqfIenLtUW+s0wd41xaUzJo+cGVpElChhFGSdOV5afkqcXe90gykaNaycF/kAlKNJw==" saltValue="qoIYCFc9I7UXgjKHiyDy+g==" spinCount="100000" sheet="1" objects="1" scenarios="1" selectLockedCells="1"/>
  <mergeCells count="147">
    <mergeCell ref="D69:K69"/>
    <mergeCell ref="G3:I3"/>
    <mergeCell ref="J3:K3"/>
    <mergeCell ref="D63:K63"/>
    <mergeCell ref="D64:K64"/>
    <mergeCell ref="D65:K65"/>
    <mergeCell ref="D66:K66"/>
    <mergeCell ref="D67:K67"/>
    <mergeCell ref="D68:K68"/>
    <mergeCell ref="D48:G48"/>
    <mergeCell ref="D46:G47"/>
    <mergeCell ref="H46:I46"/>
    <mergeCell ref="J46:K46"/>
    <mergeCell ref="F39:F40"/>
    <mergeCell ref="H39:H40"/>
    <mergeCell ref="I39:I40"/>
    <mergeCell ref="J39:J40"/>
    <mergeCell ref="K39:K40"/>
    <mergeCell ref="H37:H38"/>
    <mergeCell ref="I37:I38"/>
    <mergeCell ref="J37:J38"/>
    <mergeCell ref="K37:K38"/>
    <mergeCell ref="J23:J24"/>
    <mergeCell ref="K23:K24"/>
    <mergeCell ref="T60:U60"/>
    <mergeCell ref="D61:K61"/>
    <mergeCell ref="T61:U61"/>
    <mergeCell ref="D62:K62"/>
    <mergeCell ref="T62:U62"/>
    <mergeCell ref="D58:G59"/>
    <mergeCell ref="H58:K59"/>
    <mergeCell ref="T58:U58"/>
    <mergeCell ref="T59:U59"/>
    <mergeCell ref="O58:R58"/>
    <mergeCell ref="O59:R59"/>
    <mergeCell ref="O60:R60"/>
    <mergeCell ref="O61:R61"/>
    <mergeCell ref="N62:R62"/>
    <mergeCell ref="T51:U51"/>
    <mergeCell ref="D52:G52"/>
    <mergeCell ref="J52:K52"/>
    <mergeCell ref="T52:U52"/>
    <mergeCell ref="O51:R51"/>
    <mergeCell ref="O52:R52"/>
    <mergeCell ref="T55:U55"/>
    <mergeCell ref="D56:G56"/>
    <mergeCell ref="J56:K56"/>
    <mergeCell ref="T53:U53"/>
    <mergeCell ref="D54:G54"/>
    <mergeCell ref="J54:K54"/>
    <mergeCell ref="T54:U54"/>
    <mergeCell ref="O53:R53"/>
    <mergeCell ref="O54:R54"/>
    <mergeCell ref="N55:R55"/>
    <mergeCell ref="C49:C59"/>
    <mergeCell ref="D49:G49"/>
    <mergeCell ref="J49:K49"/>
    <mergeCell ref="D50:G50"/>
    <mergeCell ref="J50:K50"/>
    <mergeCell ref="D53:G53"/>
    <mergeCell ref="J53:K53"/>
    <mergeCell ref="D55:G55"/>
    <mergeCell ref="J55:K55"/>
    <mergeCell ref="D51:G51"/>
    <mergeCell ref="J51:K51"/>
    <mergeCell ref="D57:G57"/>
    <mergeCell ref="J57:K57"/>
    <mergeCell ref="AJ46:AK46"/>
    <mergeCell ref="H47:I47"/>
    <mergeCell ref="J47:K47"/>
    <mergeCell ref="N47:R47"/>
    <mergeCell ref="AH47:AK47"/>
    <mergeCell ref="AJ41:AK41"/>
    <mergeCell ref="AJ42:AK42"/>
    <mergeCell ref="D43:G43"/>
    <mergeCell ref="AJ43:AK43"/>
    <mergeCell ref="D44:G45"/>
    <mergeCell ref="AJ44:AK44"/>
    <mergeCell ref="AJ45:AK45"/>
    <mergeCell ref="E41:F42"/>
    <mergeCell ref="H41:H42"/>
    <mergeCell ref="I41:I42"/>
    <mergeCell ref="J41:J42"/>
    <mergeCell ref="K41:K42"/>
    <mergeCell ref="N37:R37"/>
    <mergeCell ref="AH37:AK37"/>
    <mergeCell ref="AH32:AH33"/>
    <mergeCell ref="D33:G33"/>
    <mergeCell ref="D34:G34"/>
    <mergeCell ref="AH34:AH36"/>
    <mergeCell ref="D35:G35"/>
    <mergeCell ref="D36:G36"/>
    <mergeCell ref="D28:G28"/>
    <mergeCell ref="D29:G29"/>
    <mergeCell ref="H29:K29"/>
    <mergeCell ref="D30:G30"/>
    <mergeCell ref="C31:C48"/>
    <mergeCell ref="D31:G31"/>
    <mergeCell ref="D32:G32"/>
    <mergeCell ref="D37:D42"/>
    <mergeCell ref="E37:E40"/>
    <mergeCell ref="F37:F38"/>
    <mergeCell ref="E23:F24"/>
    <mergeCell ref="H23:H24"/>
    <mergeCell ref="I23:I24"/>
    <mergeCell ref="D25:F27"/>
    <mergeCell ref="C9:C30"/>
    <mergeCell ref="D9:G9"/>
    <mergeCell ref="D14:G14"/>
    <mergeCell ref="D15:G15"/>
    <mergeCell ref="D16:G16"/>
    <mergeCell ref="D12:G12"/>
    <mergeCell ref="AJ16:AK16"/>
    <mergeCell ref="D17:G17"/>
    <mergeCell ref="AH17:AH31"/>
    <mergeCell ref="D18:G18"/>
    <mergeCell ref="D19:D24"/>
    <mergeCell ref="E19:E22"/>
    <mergeCell ref="F19:F20"/>
    <mergeCell ref="H19:H20"/>
    <mergeCell ref="I19:I20"/>
    <mergeCell ref="J19:J20"/>
    <mergeCell ref="K19:K20"/>
    <mergeCell ref="F21:F22"/>
    <mergeCell ref="H21:H22"/>
    <mergeCell ref="I21:I22"/>
    <mergeCell ref="J21:J22"/>
    <mergeCell ref="K21:K22"/>
    <mergeCell ref="AH12:AK12"/>
    <mergeCell ref="D13:G13"/>
    <mergeCell ref="C5:G7"/>
    <mergeCell ref="H5:I7"/>
    <mergeCell ref="J5:K7"/>
    <mergeCell ref="AJ6:AK6"/>
    <mergeCell ref="AJ7:AK7"/>
    <mergeCell ref="C8:K8"/>
    <mergeCell ref="AJ8:AK8"/>
    <mergeCell ref="C2:K2"/>
    <mergeCell ref="C3:F3"/>
    <mergeCell ref="C4:G4"/>
    <mergeCell ref="H4:I4"/>
    <mergeCell ref="J4:K4"/>
    <mergeCell ref="AJ9:AK9"/>
    <mergeCell ref="D10:G10"/>
    <mergeCell ref="AJ10:AK10"/>
    <mergeCell ref="D11:G11"/>
    <mergeCell ref="AJ11:AK11"/>
  </mergeCells>
  <phoneticPr fontId="4"/>
  <dataValidations count="5">
    <dataValidation type="list" allowBlank="1" showInputMessage="1" showErrorMessage="1" sqref="AJ52:AK54" xr:uid="{00000000-0002-0000-0B00-000000000000}">
      <formula1>#REF!</formula1>
    </dataValidation>
    <dataValidation type="list" errorStyle="information" allowBlank="1" showInputMessage="1" showErrorMessage="1" errorTitle="リストにない情報" error="リストにない情報です" sqref="O42:O46 O7:O36" xr:uid="{00000000-0002-0000-0B00-000001000000}">
      <formula1>INDIRECT($BG$4&amp;"4:"&amp;$BG$4&amp;$BG$8+3)</formula1>
    </dataValidation>
    <dataValidation type="list" allowBlank="1" showInputMessage="1" showErrorMessage="1" sqref="O52:R54" xr:uid="{00000000-0002-0000-0B00-000002000000}">
      <formula1>$AN$51:$AN$59</formula1>
    </dataValidation>
    <dataValidation type="list" allowBlank="1" showInputMessage="1" showErrorMessage="1" sqref="O59:R61" xr:uid="{00000000-0002-0000-0B00-000003000000}">
      <formula1>$AO$51:$AO$69</formula1>
    </dataValidation>
    <dataValidation type="list" errorStyle="information" allowBlank="1" showInputMessage="1" showErrorMessage="1" errorTitle="リストにない情報" error="リストにない情報です" sqref="P42:P46 P7:P36" xr:uid="{00000000-0002-0000-0B00-000004000000}">
      <formula1>IF(OR($Z7=0,$Z7=""),$T$3:$T$3,INDIRECT($BG$5&amp;AE7&amp;":"&amp;$BG$5&amp;AF7))</formula1>
    </dataValidation>
  </dataValidations>
  <printOptions horizontalCentered="1"/>
  <pageMargins left="0.39370078740157483" right="0.39370078740157483" top="0.39370078740157483" bottom="0.39370078740157483" header="0" footer="0"/>
  <pageSetup paperSize="8" scale="85" orientation="landscape"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7153" r:id="rId4" name="Check Box 1">
              <controlPr defaultSize="0" autoFill="0" autoLine="0" autoPict="0" altText="">
                <anchor moveWithCells="1">
                  <from>
                    <xdr:col>3</xdr:col>
                    <xdr:colOff>161925</xdr:colOff>
                    <xdr:row>4</xdr:row>
                    <xdr:rowOff>47625</xdr:rowOff>
                  </from>
                  <to>
                    <xdr:col>4</xdr:col>
                    <xdr:colOff>304800</xdr:colOff>
                    <xdr:row>5</xdr:row>
                    <xdr:rowOff>133350</xdr:rowOff>
                  </to>
                </anchor>
              </controlPr>
            </control>
          </mc:Choice>
        </mc:AlternateContent>
        <mc:AlternateContent xmlns:mc="http://schemas.openxmlformats.org/markup-compatibility/2006">
          <mc:Choice Requires="x14">
            <control shapeId="177154" r:id="rId5" name="Check Box 2">
              <controlPr defaultSize="0" autoFill="0" autoLine="0" autoPict="0">
                <anchor moveWithCells="1">
                  <from>
                    <xdr:col>3</xdr:col>
                    <xdr:colOff>161925</xdr:colOff>
                    <xdr:row>5</xdr:row>
                    <xdr:rowOff>38100</xdr:rowOff>
                  </from>
                  <to>
                    <xdr:col>4</xdr:col>
                    <xdr:colOff>304800</xdr:colOff>
                    <xdr:row>6</xdr:row>
                    <xdr:rowOff>114300</xdr:rowOff>
                  </to>
                </anchor>
              </controlPr>
            </control>
          </mc:Choice>
        </mc:AlternateContent>
        <mc:AlternateContent xmlns:mc="http://schemas.openxmlformats.org/markup-compatibility/2006">
          <mc:Choice Requires="x14">
            <control shapeId="177155" r:id="rId6" name="Check Box 3">
              <controlPr defaultSize="0" autoFill="0" autoLine="0" autoPict="0">
                <anchor moveWithCells="1">
                  <from>
                    <xdr:col>9</xdr:col>
                    <xdr:colOff>523875</xdr:colOff>
                    <xdr:row>3</xdr:row>
                    <xdr:rowOff>133350</xdr:rowOff>
                  </from>
                  <to>
                    <xdr:col>9</xdr:col>
                    <xdr:colOff>866775</xdr:colOff>
                    <xdr:row>5</xdr:row>
                    <xdr:rowOff>47625</xdr:rowOff>
                  </to>
                </anchor>
              </controlPr>
            </control>
          </mc:Choice>
        </mc:AlternateContent>
        <mc:AlternateContent xmlns:mc="http://schemas.openxmlformats.org/markup-compatibility/2006">
          <mc:Choice Requires="x14">
            <control shapeId="177156" r:id="rId7" name="Check Box 4">
              <controlPr defaultSize="0" autoFill="0" autoLine="0" autoPict="0">
                <anchor moveWithCells="1">
                  <from>
                    <xdr:col>9</xdr:col>
                    <xdr:colOff>523875</xdr:colOff>
                    <xdr:row>4</xdr:row>
                    <xdr:rowOff>123825</xdr:rowOff>
                  </from>
                  <to>
                    <xdr:col>9</xdr:col>
                    <xdr:colOff>866775</xdr:colOff>
                    <xdr:row>6</xdr:row>
                    <xdr:rowOff>38100</xdr:rowOff>
                  </to>
                </anchor>
              </controlPr>
            </control>
          </mc:Choice>
        </mc:AlternateContent>
        <mc:AlternateContent xmlns:mc="http://schemas.openxmlformats.org/markup-compatibility/2006">
          <mc:Choice Requires="x14">
            <control shapeId="177157" r:id="rId8" name="Check Box 5">
              <controlPr defaultSize="0" autoFill="0" autoLine="0" autoPict="0">
                <anchor moveWithCells="1">
                  <from>
                    <xdr:col>9</xdr:col>
                    <xdr:colOff>523875</xdr:colOff>
                    <xdr:row>5</xdr:row>
                    <xdr:rowOff>114300</xdr:rowOff>
                  </from>
                  <to>
                    <xdr:col>9</xdr:col>
                    <xdr:colOff>866775</xdr:colOff>
                    <xdr:row>7</xdr:row>
                    <xdr:rowOff>28575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BH1128"/>
  <sheetViews>
    <sheetView showGridLines="0" zoomScaleNormal="100" zoomScaleSheetLayoutView="90" workbookViewId="0">
      <selection activeCell="J3" sqref="J3:K3"/>
    </sheetView>
  </sheetViews>
  <sheetFormatPr defaultRowHeight="10.5"/>
  <cols>
    <col min="1" max="1" width="1.140625" style="28" customWidth="1"/>
    <col min="2" max="2" width="2" style="28" customWidth="1"/>
    <col min="3" max="3" width="6.140625" style="28" customWidth="1"/>
    <col min="4" max="4" width="3" style="28" customWidth="1"/>
    <col min="5" max="5" width="11.85546875" style="28" customWidth="1"/>
    <col min="6" max="6" width="5.140625" style="28" customWidth="1"/>
    <col min="7" max="7" width="13.7109375" style="28" customWidth="1"/>
    <col min="8" max="8" width="15.28515625" style="28" customWidth="1"/>
    <col min="9" max="9" width="13.7109375" style="28" customWidth="1"/>
    <col min="10" max="11" width="16.7109375" style="28" customWidth="1"/>
    <col min="12" max="12" width="3.140625" style="28" customWidth="1"/>
    <col min="13" max="13" width="2.28515625" style="28" customWidth="1"/>
    <col min="14" max="14" width="4.85546875" style="28" customWidth="1"/>
    <col min="15" max="15" width="33.140625" style="28" customWidth="1"/>
    <col min="16" max="16" width="19.28515625" style="28" customWidth="1"/>
    <col min="17" max="18" width="23.140625" style="28" customWidth="1"/>
    <col min="19" max="19" width="17.5703125" style="28" customWidth="1"/>
    <col min="20" max="20" width="11.85546875" style="28" hidden="1" customWidth="1"/>
    <col min="21" max="21" width="16.5703125" style="28" hidden="1" customWidth="1"/>
    <col min="22" max="25" width="20.85546875" style="28" hidden="1" customWidth="1"/>
    <col min="26" max="26" width="10.85546875" style="28" hidden="1" customWidth="1"/>
    <col min="27" max="28" width="8.28515625" style="28" hidden="1" customWidth="1"/>
    <col min="29" max="30" width="10.7109375" style="28" hidden="1" customWidth="1"/>
    <col min="31" max="32" width="7.7109375" style="28" hidden="1" customWidth="1"/>
    <col min="33" max="33" width="5.7109375" style="28" customWidth="1"/>
    <col min="34" max="34" width="4.85546875" style="28" customWidth="1"/>
    <col min="35" max="35" width="23.7109375" style="28" customWidth="1"/>
    <col min="36" max="36" width="17.140625" style="28" customWidth="1"/>
    <col min="37" max="37" width="5.5703125" style="28" customWidth="1"/>
    <col min="38" max="38" width="16.85546875" style="28" customWidth="1"/>
    <col min="39" max="39" width="18.28515625" style="28" customWidth="1"/>
    <col min="40" max="40" width="13.42578125" style="28" hidden="1" customWidth="1"/>
    <col min="41" max="41" width="18.28515625" style="28" hidden="1" customWidth="1"/>
    <col min="42" max="42" width="19.85546875" style="28" hidden="1" customWidth="1"/>
    <col min="43" max="45" width="18.7109375" style="28" hidden="1" customWidth="1"/>
    <col min="46" max="51" width="9.140625" style="28" hidden="1" customWidth="1"/>
    <col min="52" max="53" width="32" style="28" hidden="1" customWidth="1"/>
    <col min="54" max="55" width="9.140625" style="28" hidden="1" customWidth="1"/>
    <col min="56" max="56" width="28.7109375" style="28" hidden="1" customWidth="1"/>
    <col min="57" max="57" width="9.140625" style="28" hidden="1" customWidth="1"/>
    <col min="58" max="58" width="25.42578125" style="28" hidden="1" customWidth="1"/>
    <col min="59" max="60" width="9.140625" style="28" hidden="1" customWidth="1"/>
    <col min="61" max="16384" width="9.140625" style="28"/>
  </cols>
  <sheetData>
    <row r="1" spans="1:60" ht="12.75" customHeight="1">
      <c r="A1" s="1"/>
      <c r="B1" s="12" t="s">
        <v>487</v>
      </c>
      <c r="C1" s="1"/>
      <c r="D1" s="48"/>
      <c r="E1" s="48"/>
      <c r="F1" s="48"/>
      <c r="G1" s="48"/>
      <c r="H1" s="1"/>
      <c r="I1" s="1"/>
      <c r="J1" s="1"/>
      <c r="K1" s="1"/>
      <c r="L1" s="1"/>
      <c r="T1" s="30" t="s">
        <v>557</v>
      </c>
      <c r="U1" s="30" t="s">
        <v>557</v>
      </c>
      <c r="V1" s="30" t="s">
        <v>557</v>
      </c>
      <c r="W1" s="30" t="s">
        <v>557</v>
      </c>
      <c r="X1" s="30" t="s">
        <v>557</v>
      </c>
      <c r="Y1" s="30" t="s">
        <v>557</v>
      </c>
      <c r="Z1" s="30" t="s">
        <v>557</v>
      </c>
      <c r="AA1" s="30" t="s">
        <v>557</v>
      </c>
      <c r="AB1" s="30" t="s">
        <v>557</v>
      </c>
      <c r="AC1" s="30" t="s">
        <v>557</v>
      </c>
      <c r="AD1" s="30" t="s">
        <v>557</v>
      </c>
      <c r="AE1" s="30" t="s">
        <v>557</v>
      </c>
      <c r="AF1" s="30" t="s">
        <v>557</v>
      </c>
      <c r="AG1" s="30"/>
      <c r="AM1" s="30"/>
      <c r="AN1" s="30" t="s">
        <v>557</v>
      </c>
      <c r="AO1" s="30" t="s">
        <v>557</v>
      </c>
      <c r="AP1" s="30" t="s">
        <v>557</v>
      </c>
      <c r="AQ1" s="30" t="s">
        <v>557</v>
      </c>
      <c r="AR1" s="30" t="s">
        <v>557</v>
      </c>
      <c r="AS1" s="30" t="s">
        <v>557</v>
      </c>
      <c r="AT1" s="30" t="s">
        <v>557</v>
      </c>
      <c r="AU1" s="30" t="s">
        <v>557</v>
      </c>
      <c r="AV1" s="30" t="s">
        <v>557</v>
      </c>
      <c r="AW1" s="30" t="s">
        <v>557</v>
      </c>
      <c r="AX1" s="30" t="s">
        <v>557</v>
      </c>
      <c r="AY1" s="30" t="s">
        <v>557</v>
      </c>
      <c r="AZ1" s="30" t="s">
        <v>557</v>
      </c>
      <c r="BA1" s="30" t="s">
        <v>557</v>
      </c>
      <c r="BB1" s="30" t="s">
        <v>557</v>
      </c>
      <c r="BC1" s="30" t="s">
        <v>557</v>
      </c>
      <c r="BD1" s="30" t="s">
        <v>557</v>
      </c>
      <c r="BE1" s="30" t="s">
        <v>557</v>
      </c>
      <c r="BF1" s="30" t="s">
        <v>557</v>
      </c>
      <c r="BG1" s="30" t="s">
        <v>557</v>
      </c>
      <c r="BH1" s="30" t="s">
        <v>557</v>
      </c>
    </row>
    <row r="2" spans="1:60" ht="26.25" customHeight="1">
      <c r="A2" s="1"/>
      <c r="B2" s="1"/>
      <c r="C2" s="481" t="s">
        <v>17</v>
      </c>
      <c r="D2" s="481"/>
      <c r="E2" s="481"/>
      <c r="F2" s="481"/>
      <c r="G2" s="481"/>
      <c r="H2" s="481"/>
      <c r="I2" s="481"/>
      <c r="J2" s="481"/>
      <c r="K2" s="481"/>
      <c r="L2" s="1"/>
      <c r="AU2" s="28" t="s">
        <v>558</v>
      </c>
      <c r="AX2" s="30" t="s">
        <v>559</v>
      </c>
      <c r="BB2" s="30" t="s">
        <v>560</v>
      </c>
      <c r="BD2" s="30" t="s">
        <v>561</v>
      </c>
    </row>
    <row r="3" spans="1:60" ht="12.75" customHeight="1">
      <c r="A3" s="1"/>
      <c r="B3" s="1"/>
      <c r="C3" s="482" t="s">
        <v>2</v>
      </c>
      <c r="D3" s="483"/>
      <c r="E3" s="483"/>
      <c r="F3" s="484"/>
      <c r="G3" s="586" t="str">
        <f>別紙!F5</f>
        <v>株式会社 地球温暖化対策室</v>
      </c>
      <c r="H3" s="587"/>
      <c r="I3" s="588"/>
      <c r="J3" s="593"/>
      <c r="K3" s="594"/>
      <c r="L3" s="1"/>
      <c r="T3" s="49"/>
      <c r="U3" s="28" t="s">
        <v>562</v>
      </c>
      <c r="AU3" s="50" t="s">
        <v>563</v>
      </c>
      <c r="AV3" s="50" t="s">
        <v>564</v>
      </c>
      <c r="AW3" s="50" t="s">
        <v>565</v>
      </c>
      <c r="AX3" s="50" t="s">
        <v>566</v>
      </c>
      <c r="AY3" s="50" t="s">
        <v>567</v>
      </c>
      <c r="AZ3" s="51" t="s">
        <v>568</v>
      </c>
      <c r="BA3" s="51" t="s">
        <v>569</v>
      </c>
      <c r="BB3" s="50" t="s">
        <v>570</v>
      </c>
      <c r="BD3" s="51" t="s">
        <v>571</v>
      </c>
      <c r="BF3" s="28" t="s">
        <v>572</v>
      </c>
    </row>
    <row r="4" spans="1:60" ht="12.75" customHeight="1">
      <c r="A4" s="1"/>
      <c r="B4" s="1"/>
      <c r="C4" s="486" t="s">
        <v>15</v>
      </c>
      <c r="D4" s="487"/>
      <c r="E4" s="487"/>
      <c r="F4" s="487"/>
      <c r="G4" s="488"/>
      <c r="H4" s="486" t="s">
        <v>4</v>
      </c>
      <c r="I4" s="488"/>
      <c r="J4" s="486" t="s">
        <v>3</v>
      </c>
      <c r="K4" s="488"/>
      <c r="L4" s="1"/>
      <c r="N4" s="38" t="s">
        <v>132</v>
      </c>
      <c r="AH4" s="38"/>
      <c r="AU4" s="52" t="str">
        <f>IF(参照!A4="","",参照!A4)</f>
        <v>A0001</v>
      </c>
      <c r="AV4" s="52" t="str">
        <f>IF(参照!B4="","",参照!B4)</f>
        <v>(株)Ｆ－Ｐｏｗｅｒ</v>
      </c>
      <c r="AW4" s="52">
        <f>IF(参照!C4="","",参照!C4)</f>
        <v>4.7199999999999998E-4</v>
      </c>
      <c r="AX4" s="52" t="str">
        <f>IF(参照!D4="","",参照!D4)</f>
        <v>メニューA</v>
      </c>
      <c r="AY4" s="52">
        <f>IF(参照!E4="","",参照!E4)</f>
        <v>0</v>
      </c>
      <c r="AZ4" s="52" t="str">
        <f>IF(参照!F4="","",参照!F4)</f>
        <v>(株)Ｆ－Ｐｏｗｅｒ</v>
      </c>
      <c r="BA4" s="52" t="str">
        <f>IF(参照!G4="","",参照!G4)</f>
        <v>(株)Ｆ－Ｐｏｗｅｒ_メニューA</v>
      </c>
      <c r="BB4" s="52">
        <f>AY4*1000</f>
        <v>0</v>
      </c>
      <c r="BD4" s="52" t="str">
        <f>IF(参照!L4="","",参照!L4)</f>
        <v>北海道電力(株)</v>
      </c>
      <c r="BF4" s="53" t="s">
        <v>573</v>
      </c>
      <c r="BG4" s="54" t="s">
        <v>574</v>
      </c>
      <c r="BH4" s="28" t="s">
        <v>561</v>
      </c>
    </row>
    <row r="5" spans="1:60" ht="12.75" customHeight="1" thickBot="1">
      <c r="A5" s="1"/>
      <c r="B5" s="1"/>
      <c r="C5" s="512" t="s">
        <v>36</v>
      </c>
      <c r="D5" s="513"/>
      <c r="E5" s="513"/>
      <c r="F5" s="513"/>
      <c r="G5" s="514"/>
      <c r="H5" s="512" t="s">
        <v>500</v>
      </c>
      <c r="I5" s="514"/>
      <c r="J5" s="512" t="s">
        <v>56</v>
      </c>
      <c r="K5" s="514"/>
      <c r="L5" s="1"/>
      <c r="N5" s="55" t="s">
        <v>501</v>
      </c>
      <c r="O5" s="56"/>
      <c r="P5" s="56"/>
      <c r="Q5" s="56"/>
      <c r="R5" s="56"/>
      <c r="S5" s="56"/>
      <c r="T5" s="57"/>
      <c r="U5" s="57"/>
      <c r="V5" s="57"/>
      <c r="W5" s="57"/>
      <c r="X5" s="57"/>
      <c r="Y5" s="57"/>
      <c r="Z5" s="57"/>
      <c r="AE5" s="57"/>
      <c r="AF5" s="57"/>
      <c r="AH5" s="55" t="s">
        <v>502</v>
      </c>
      <c r="AI5" s="56"/>
      <c r="AJ5" s="56"/>
      <c r="AK5" s="56"/>
      <c r="AL5" s="56"/>
      <c r="AM5" s="57"/>
      <c r="AN5" s="57"/>
      <c r="AU5" s="52" t="str">
        <f>IF(参照!A5="","",参照!A5)</f>
        <v/>
      </c>
      <c r="AV5" s="52" t="str">
        <f>IF(参照!B5="","",参照!B5)</f>
        <v/>
      </c>
      <c r="AW5" s="52" t="str">
        <f>IF(参照!C5="","",参照!C5)</f>
        <v/>
      </c>
      <c r="AX5" s="52" t="str">
        <f>IF(参照!D5="","",参照!D5)</f>
        <v>メニューB</v>
      </c>
      <c r="AY5" s="52">
        <f>IF(参照!E5="","",参照!E5)</f>
        <v>0</v>
      </c>
      <c r="AZ5" s="52" t="str">
        <f>IF(参照!F5="","",参照!F5)</f>
        <v>(株)Ｆ－Ｐｏｗｅｒ</v>
      </c>
      <c r="BA5" s="52" t="str">
        <f>IF(参照!G5="","",参照!G5)</f>
        <v>(株)Ｆ－Ｐｏｗｅｒ_メニューB</v>
      </c>
      <c r="BB5" s="52">
        <f t="shared" ref="BB5:BB68" si="0">AY5*1000</f>
        <v>0</v>
      </c>
      <c r="BD5" s="52" t="str">
        <f>IF(参照!L5="","",参照!L5)</f>
        <v>東北電力(株)</v>
      </c>
      <c r="BF5" s="53" t="s">
        <v>575</v>
      </c>
      <c r="BG5" s="54" t="s">
        <v>576</v>
      </c>
      <c r="BH5" s="28" t="s">
        <v>559</v>
      </c>
    </row>
    <row r="6" spans="1:60" ht="12.75" customHeight="1" thickBot="1">
      <c r="A6" s="1"/>
      <c r="B6" s="1"/>
      <c r="C6" s="515"/>
      <c r="D6" s="516"/>
      <c r="E6" s="516"/>
      <c r="F6" s="516"/>
      <c r="G6" s="517"/>
      <c r="H6" s="515"/>
      <c r="I6" s="517"/>
      <c r="J6" s="515"/>
      <c r="K6" s="517"/>
      <c r="L6" s="1"/>
      <c r="N6" s="58"/>
      <c r="O6" s="357" t="s">
        <v>85</v>
      </c>
      <c r="P6" s="60" t="s">
        <v>493</v>
      </c>
      <c r="Q6" s="287" t="s">
        <v>2296</v>
      </c>
      <c r="R6" s="286" t="s">
        <v>2297</v>
      </c>
      <c r="S6" s="347" t="s">
        <v>158</v>
      </c>
      <c r="T6" s="62" t="s">
        <v>577</v>
      </c>
      <c r="U6" s="63" t="s">
        <v>578</v>
      </c>
      <c r="V6" s="63" t="s">
        <v>579</v>
      </c>
      <c r="W6" s="59" t="s">
        <v>2298</v>
      </c>
      <c r="X6" s="93" t="s">
        <v>2299</v>
      </c>
      <c r="Y6" s="64" t="s">
        <v>2300</v>
      </c>
      <c r="Z6" s="64" t="s">
        <v>580</v>
      </c>
      <c r="AA6" s="64" t="s">
        <v>581</v>
      </c>
      <c r="AB6" s="64" t="s">
        <v>582</v>
      </c>
      <c r="AC6" s="64" t="s">
        <v>583</v>
      </c>
      <c r="AD6" s="64" t="s">
        <v>584</v>
      </c>
      <c r="AE6" s="63" t="s">
        <v>585</v>
      </c>
      <c r="AF6" s="61" t="s">
        <v>586</v>
      </c>
      <c r="AH6" s="65"/>
      <c r="AI6" s="66" t="s">
        <v>2295</v>
      </c>
      <c r="AJ6" s="521" t="s">
        <v>2301</v>
      </c>
      <c r="AK6" s="522"/>
      <c r="AL6" s="67" t="s">
        <v>158</v>
      </c>
      <c r="AN6" s="62" t="s">
        <v>577</v>
      </c>
      <c r="AO6" s="63" t="s">
        <v>578</v>
      </c>
      <c r="AP6" s="61" t="s">
        <v>579</v>
      </c>
      <c r="AU6" s="52" t="str">
        <f>IF(参照!A6="","",参照!A6)</f>
        <v/>
      </c>
      <c r="AV6" s="52" t="str">
        <f>IF(参照!B6="","",参照!B6)</f>
        <v/>
      </c>
      <c r="AW6" s="52" t="str">
        <f>IF(参照!C6="","",参照!C6)</f>
        <v/>
      </c>
      <c r="AX6" s="52" t="str">
        <f>IF(参照!D6="","",参照!D6)</f>
        <v>メニューC(残差)</v>
      </c>
      <c r="AY6" s="52">
        <f>IF(参照!E6="","",参照!E6)</f>
        <v>5.0500000000000002E-4</v>
      </c>
      <c r="AZ6" s="52" t="str">
        <f>IF(参照!F6="","",参照!F6)</f>
        <v>(株)Ｆ－Ｐｏｗｅｒ</v>
      </c>
      <c r="BA6" s="52" t="str">
        <f>IF(参照!G6="","",参照!G6)</f>
        <v>(株)Ｆ－Ｐｏｗｅｒ_メニューC(残差)</v>
      </c>
      <c r="BB6" s="52">
        <f t="shared" si="0"/>
        <v>0.505</v>
      </c>
      <c r="BD6" s="52" t="str">
        <f>IF(参照!L6="","",参照!L6)</f>
        <v>東京電力エナジーパートナー(株)</v>
      </c>
      <c r="BF6" s="49" t="s">
        <v>587</v>
      </c>
      <c r="BG6" s="54" t="s">
        <v>588</v>
      </c>
      <c r="BH6" s="28" t="s">
        <v>589</v>
      </c>
    </row>
    <row r="7" spans="1:60" ht="12.75" customHeight="1" thickTop="1">
      <c r="A7" s="1"/>
      <c r="B7" s="1"/>
      <c r="C7" s="518"/>
      <c r="D7" s="519"/>
      <c r="E7" s="519"/>
      <c r="F7" s="519"/>
      <c r="G7" s="520"/>
      <c r="H7" s="518"/>
      <c r="I7" s="520"/>
      <c r="J7" s="518"/>
      <c r="K7" s="520"/>
      <c r="L7" s="1"/>
      <c r="N7" s="68">
        <v>1</v>
      </c>
      <c r="O7" s="69"/>
      <c r="P7" s="69"/>
      <c r="Q7" s="70" t="str">
        <f t="shared" ref="Q7:Q36" si="1">IF(O7="","",_xlfn.IFNA(VLOOKUP(O7&amp;"_"&amp;P7,$BA:$BB,2,FALSE),"該当する排出係数がありません"))</f>
        <v/>
      </c>
      <c r="R7" s="71"/>
      <c r="S7" s="348"/>
      <c r="T7" s="346">
        <f>係数１!D$49</f>
        <v>8640</v>
      </c>
      <c r="U7" s="73" t="str">
        <f>IF(OR(S7="",O7=""),"",S7/1000*T7*0.0258)</f>
        <v/>
      </c>
      <c r="V7" s="73" t="str">
        <f>IF(OR(S7="",O7=""),"",IF(R7="",S7*Q7,S7*R7))</f>
        <v/>
      </c>
      <c r="W7" s="74" t="str">
        <f t="array" aca="1" ref="W7" ca="1">IF(O7="","",IF(ISNUMBER(AA7),INDIRECT($BG$6&amp;AA7),IF(AA7="a",Q7,IF(AA7="b",INDIRECT($BG$6&amp;AB7),IF(AA7="c",R7,"")))))</f>
        <v/>
      </c>
      <c r="X7" s="75"/>
      <c r="Y7" s="73" t="str">
        <f>IF(OR(S7="",O7=""),"",IF(X7="",S7*W7,S7*X7))</f>
        <v/>
      </c>
      <c r="Z7" s="76" t="str">
        <f t="shared" ref="Z7:Z36" ca="1" si="2">IF(O7="","",IF(COUNTIF(INDIRECT($BG$4&amp;":"&amp;$BG$4),O7),1,0))</f>
        <v/>
      </c>
      <c r="AA7" s="76" t="str">
        <f ca="1">IF(O7="","",IF(OR(AE7="",AF7=""),"c",IFERROR(MATCH("*残差*",INDIRECT($BG$5&amp;AE7&amp;":"&amp;$BG$5&amp;AF7),0)+AE7-1,IF(AF7-AE7&gt;=1,"b","a"))))</f>
        <v/>
      </c>
      <c r="AB7" s="76" t="str">
        <f ca="1">IF(O7="","",IF(OR(AE7="",AF7=""),"-",IFERROR(MATCH("*事業者全体*",INDIRECT($BG$5&amp;AE7&amp;":"&amp;$BG$5&amp;AF7),0)+AE7-1,"-")))</f>
        <v/>
      </c>
      <c r="AC7" s="76">
        <f ca="1">IF(Z7=0,1,IF(R7="",0,1))</f>
        <v>0</v>
      </c>
      <c r="AD7" s="76">
        <f>IF(R7="",0,1)</f>
        <v>0</v>
      </c>
      <c r="AE7" s="76" t="str">
        <f t="shared" ref="AE7:AE36" si="3">_xlfn.IFNA(MATCH(O7,$AZ:$AZ,0),"")</f>
        <v/>
      </c>
      <c r="AF7" s="77" t="str">
        <f t="shared" ref="AF7:AF36" si="4">IFERROR(IF(O7="","",AE7+COUNTIF($AZ:$AZ,O7)-1),"")</f>
        <v/>
      </c>
      <c r="AH7" s="78">
        <v>1</v>
      </c>
      <c r="AI7" s="31"/>
      <c r="AJ7" s="523"/>
      <c r="AK7" s="524"/>
      <c r="AL7" s="34"/>
      <c r="AN7" s="72" t="str">
        <f>IF(AJ7="","",IF(AJ7=0,3600,係数１!D$49))</f>
        <v/>
      </c>
      <c r="AO7" s="73" t="str">
        <f>IF(OR(AL7="",AJ7="",AI7=""),"",AL7/1000*AN7*0.0258)</f>
        <v/>
      </c>
      <c r="AP7" s="273" t="str">
        <f>IF(OR(AL7="",AI7=""),"",AL7*AJ7)</f>
        <v/>
      </c>
      <c r="AU7" s="52" t="str">
        <f>IF(参照!A7="","",参照!A7)</f>
        <v/>
      </c>
      <c r="AV7" s="52" t="str">
        <f>IF(参照!B7="","",参照!B7)</f>
        <v/>
      </c>
      <c r="AW7" s="52" t="str">
        <f>IF(参照!C7="","",参照!C7)</f>
        <v/>
      </c>
      <c r="AX7" s="52" t="str">
        <f>IF(参照!D7="","",参照!D7)</f>
        <v>(参考値)事業者全体</v>
      </c>
      <c r="AY7" s="52">
        <f>IF(参照!E7="","",参照!E7)</f>
        <v>4.8099999999999998E-4</v>
      </c>
      <c r="AZ7" s="52" t="str">
        <f>IF(参照!F7="","",参照!F7)</f>
        <v>(株)Ｆ－Ｐｏｗｅｒ</v>
      </c>
      <c r="BA7" s="52" t="str">
        <f>IF(参照!G7="","",参照!G7)</f>
        <v>(株)Ｆ－Ｐｏｗｅｒ_(参考値)事業者全体</v>
      </c>
      <c r="BB7" s="52">
        <f t="shared" si="0"/>
        <v>0.48099999999999998</v>
      </c>
      <c r="BD7" s="52" t="str">
        <f>IF(参照!L7="","",参照!L7)</f>
        <v>中部電力ミライズ(株)</v>
      </c>
    </row>
    <row r="8" spans="1:60" ht="15" customHeight="1">
      <c r="A8" s="1"/>
      <c r="B8" s="1"/>
      <c r="C8" s="489" t="s">
        <v>22</v>
      </c>
      <c r="D8" s="490"/>
      <c r="E8" s="490"/>
      <c r="F8" s="490"/>
      <c r="G8" s="490"/>
      <c r="H8" s="490"/>
      <c r="I8" s="490"/>
      <c r="J8" s="490"/>
      <c r="K8" s="491"/>
      <c r="L8" s="1"/>
      <c r="N8" s="79">
        <v>2</v>
      </c>
      <c r="O8" s="69"/>
      <c r="P8" s="69"/>
      <c r="Q8" s="70" t="str">
        <f t="shared" si="1"/>
        <v/>
      </c>
      <c r="R8" s="80"/>
      <c r="S8" s="348"/>
      <c r="T8" s="346">
        <f>係数１!D$49</f>
        <v>8640</v>
      </c>
      <c r="U8" s="73" t="str">
        <f t="shared" ref="U8:U36" si="5">IF(OR(S8="",O8=""),"",S8/1000*T8*0.0258)</f>
        <v/>
      </c>
      <c r="V8" s="73" t="str">
        <f t="shared" ref="V8:V36" si="6">IF(OR(S8="",O8=""),"",IF(R8="",S8*Q8,S8*R8))</f>
        <v/>
      </c>
      <c r="W8" s="74" t="str">
        <f t="array" aca="1" ref="W8" ca="1">IF(O8="","",IF(ISNUMBER(AA8),INDIRECT($BG$6&amp;AA8),IF(AA8="a",Q8,IF(AA8="b",INDIRECT($BG$6&amp;AB8),IF(AA8="c",R8,"")))))</f>
        <v/>
      </c>
      <c r="X8" s="75"/>
      <c r="Y8" s="73" t="str">
        <f t="shared" ref="Y8:Y36" si="7">IF(OR(S8="",O8=""),"",IF(X8="",S8*W8,S8*X8))</f>
        <v/>
      </c>
      <c r="Z8" s="76" t="str">
        <f t="shared" ca="1" si="2"/>
        <v/>
      </c>
      <c r="AA8" s="76" t="str">
        <f t="shared" ref="AA8:AA36" ca="1" si="8">IF(O8="","",IF(OR(AE8="",AF8=""),"c",IFERROR(MATCH("*残差*",INDIRECT($BG$5&amp;AE8&amp;":"&amp;$BG$5&amp;AF8),0)+AE8-1,IF(AF8-AE8&gt;=1,"b","a"))))</f>
        <v/>
      </c>
      <c r="AB8" s="76" t="str">
        <f t="shared" ref="AB8:AB36" ca="1" si="9">IF(O8="","",IF(OR(AE8="",AF8=""),"-",IFERROR(MATCH("*事業者全体*",INDIRECT($BG$5&amp;AE8&amp;":"&amp;$BG$5&amp;AF8),0)+AE8-1,"-")))</f>
        <v/>
      </c>
      <c r="AC8" s="76">
        <f t="shared" ref="AC8:AC36" ca="1" si="10">IF(Z8=0,1,IF(R8="",0,1))</f>
        <v>0</v>
      </c>
      <c r="AD8" s="76">
        <f t="shared" ref="AD8:AD36" si="11">IF(R8="",0,1)</f>
        <v>0</v>
      </c>
      <c r="AE8" s="76" t="str">
        <f t="shared" si="3"/>
        <v/>
      </c>
      <c r="AF8" s="77" t="str">
        <f t="shared" si="4"/>
        <v/>
      </c>
      <c r="AH8" s="79">
        <v>2</v>
      </c>
      <c r="AI8" s="32"/>
      <c r="AJ8" s="506"/>
      <c r="AK8" s="507"/>
      <c r="AL8" s="35"/>
      <c r="AN8" s="72" t="str">
        <f>IF(AJ8="","",IF(AJ8=0,3600,係数１!D$49))</f>
        <v/>
      </c>
      <c r="AO8" s="73" t="str">
        <f t="shared" ref="AO8:AO11" si="12">IF(OR(AL8="",AJ8="",AI8=""),"",AL8/1000*AN8*0.0258)</f>
        <v/>
      </c>
      <c r="AP8" s="273" t="str">
        <f t="shared" ref="AP8:AP11" si="13">IF(OR(AL8="",AI8=""),"",AL8*AJ8)</f>
        <v/>
      </c>
      <c r="AU8" s="52" t="str">
        <f>IF(参照!A8="","",参照!A8)</f>
        <v>A0002</v>
      </c>
      <c r="AV8" s="52" t="str">
        <f>IF(参照!B8="","",参照!B8)</f>
        <v>イーレックス(株)</v>
      </c>
      <c r="AW8" s="52" t="str">
        <f>IF(参照!C8="","",参照!C8)</f>
        <v>0.000453※</v>
      </c>
      <c r="AX8" s="52" t="str">
        <f>IF(参照!D8="","",参照!D8)</f>
        <v/>
      </c>
      <c r="AY8" s="52">
        <f>IF(参照!E8="","",参照!E8)</f>
        <v>4.5300000000000001E-4</v>
      </c>
      <c r="AZ8" s="52" t="str">
        <f>IF(参照!F8="","",参照!F8)</f>
        <v>イーレックス(株)</v>
      </c>
      <c r="BA8" s="52" t="str">
        <f>IF(参照!G8="","",参照!G8)</f>
        <v>イーレックス(株)_</v>
      </c>
      <c r="BB8" s="52">
        <f t="shared" si="0"/>
        <v>0.45300000000000001</v>
      </c>
      <c r="BD8" s="52" t="str">
        <f>IF(参照!L8="","",参照!L8)</f>
        <v>北陸電力(株)</v>
      </c>
      <c r="BF8" s="53" t="s">
        <v>591</v>
      </c>
      <c r="BG8" s="81">
        <f>COUNTA(BD4:BD1128)-COUNTBLANK(BD4:BD1128)</f>
        <v>565</v>
      </c>
    </row>
    <row r="9" spans="1:60" ht="18.75" customHeight="1">
      <c r="A9" s="1"/>
      <c r="B9" s="1"/>
      <c r="C9" s="495" t="s">
        <v>25</v>
      </c>
      <c r="D9" s="456" t="s">
        <v>5</v>
      </c>
      <c r="E9" s="456"/>
      <c r="F9" s="456"/>
      <c r="G9" s="456"/>
      <c r="H9" s="82" t="s">
        <v>6</v>
      </c>
      <c r="I9" s="82" t="s">
        <v>21</v>
      </c>
      <c r="J9" s="83" t="s">
        <v>488</v>
      </c>
      <c r="K9" s="84" t="s">
        <v>498</v>
      </c>
      <c r="L9" s="1"/>
      <c r="N9" s="79">
        <v>3</v>
      </c>
      <c r="O9" s="69"/>
      <c r="P9" s="69"/>
      <c r="Q9" s="70" t="str">
        <f t="shared" si="1"/>
        <v/>
      </c>
      <c r="R9" s="80"/>
      <c r="S9" s="348"/>
      <c r="T9" s="346">
        <f>係数１!D$49</f>
        <v>8640</v>
      </c>
      <c r="U9" s="73" t="str">
        <f t="shared" si="5"/>
        <v/>
      </c>
      <c r="V9" s="73" t="str">
        <f t="shared" si="6"/>
        <v/>
      </c>
      <c r="W9" s="74" t="str">
        <f t="array" aca="1" ref="W9" ca="1">IF(O9="","",IF(ISNUMBER(AA9),INDIRECT($BG$6&amp;AA9),IF(AA9="a",Q9,IF(AA9="b",INDIRECT($BG$6&amp;AB9),IF(AA9="c",R9,"")))))</f>
        <v/>
      </c>
      <c r="X9" s="75"/>
      <c r="Y9" s="73" t="str">
        <f t="shared" si="7"/>
        <v/>
      </c>
      <c r="Z9" s="76" t="str">
        <f t="shared" ca="1" si="2"/>
        <v/>
      </c>
      <c r="AA9" s="76" t="str">
        <f t="shared" ca="1" si="8"/>
        <v/>
      </c>
      <c r="AB9" s="76" t="str">
        <f t="shared" ca="1" si="9"/>
        <v/>
      </c>
      <c r="AC9" s="76">
        <f t="shared" ca="1" si="10"/>
        <v>0</v>
      </c>
      <c r="AD9" s="76">
        <f t="shared" si="11"/>
        <v>0</v>
      </c>
      <c r="AE9" s="76" t="str">
        <f t="shared" si="3"/>
        <v/>
      </c>
      <c r="AF9" s="77" t="str">
        <f t="shared" si="4"/>
        <v/>
      </c>
      <c r="AH9" s="79">
        <v>3</v>
      </c>
      <c r="AI9" s="32"/>
      <c r="AJ9" s="506"/>
      <c r="AK9" s="507"/>
      <c r="AL9" s="35"/>
      <c r="AN9" s="72" t="str">
        <f>IF(AJ9="","",IF(AJ9=0,3600,係数１!D$49))</f>
        <v/>
      </c>
      <c r="AO9" s="73" t="str">
        <f t="shared" si="12"/>
        <v/>
      </c>
      <c r="AP9" s="273" t="str">
        <f t="shared" si="13"/>
        <v/>
      </c>
      <c r="AU9" s="52" t="str">
        <f>IF(参照!A9="","",参照!A9)</f>
        <v>A0003</v>
      </c>
      <c r="AV9" s="52" t="str">
        <f>IF(参照!B9="","",参照!B9)</f>
        <v>リエスパワー(株)</v>
      </c>
      <c r="AW9" s="52">
        <f>IF(参照!C9="","",参照!C9)</f>
        <v>3.68E-4</v>
      </c>
      <c r="AX9" s="52" t="str">
        <f>IF(参照!D9="","",参照!D9)</f>
        <v/>
      </c>
      <c r="AY9" s="52">
        <f>IF(参照!E9="","",参照!E9)</f>
        <v>0</v>
      </c>
      <c r="AZ9" s="52" t="str">
        <f>IF(参照!F9="","",参照!F9)</f>
        <v>リエスパワー(株)</v>
      </c>
      <c r="BA9" s="52" t="str">
        <f>IF(参照!G9="","",参照!G9)</f>
        <v>リエスパワー(株)_</v>
      </c>
      <c r="BB9" s="52">
        <f t="shared" si="0"/>
        <v>0</v>
      </c>
      <c r="BD9" s="52" t="str">
        <f>IF(参照!L9="","",参照!L9)</f>
        <v>関西電力(株)</v>
      </c>
    </row>
    <row r="10" spans="1:60" ht="12.75" customHeight="1">
      <c r="A10" s="1"/>
      <c r="B10" s="1"/>
      <c r="C10" s="496"/>
      <c r="D10" s="492" t="s">
        <v>52</v>
      </c>
      <c r="E10" s="493"/>
      <c r="F10" s="493"/>
      <c r="G10" s="494"/>
      <c r="H10" s="82" t="s">
        <v>26</v>
      </c>
      <c r="I10" s="22"/>
      <c r="J10" s="21" t="str">
        <f>IF($I10="","",$I10*係数１!$D$8*0.0258)</f>
        <v/>
      </c>
      <c r="K10" s="21" t="str">
        <f>IF($I10="","",$I10*係数１!$D$8*係数１!$F$8*44/12)</f>
        <v/>
      </c>
      <c r="L10" s="1"/>
      <c r="N10" s="79">
        <v>4</v>
      </c>
      <c r="O10" s="69"/>
      <c r="P10" s="69"/>
      <c r="Q10" s="70" t="str">
        <f t="shared" si="1"/>
        <v/>
      </c>
      <c r="R10" s="80"/>
      <c r="S10" s="348"/>
      <c r="T10" s="346">
        <f>係数１!D$49</f>
        <v>8640</v>
      </c>
      <c r="U10" s="73" t="str">
        <f t="shared" si="5"/>
        <v/>
      </c>
      <c r="V10" s="73" t="str">
        <f t="shared" si="6"/>
        <v/>
      </c>
      <c r="W10" s="74" t="str">
        <f t="array" aca="1" ref="W10" ca="1">IF(O10="","",IF(ISNUMBER(AA10),INDIRECT($BG$6&amp;AA10),IF(AA10="a",Q10,IF(AA10="b",INDIRECT($BG$6&amp;AB10),IF(AA10="c",R10,"")))))</f>
        <v/>
      </c>
      <c r="X10" s="75"/>
      <c r="Y10" s="73" t="str">
        <f t="shared" si="7"/>
        <v/>
      </c>
      <c r="Z10" s="76" t="str">
        <f t="shared" ca="1" si="2"/>
        <v/>
      </c>
      <c r="AA10" s="76" t="str">
        <f t="shared" ca="1" si="8"/>
        <v/>
      </c>
      <c r="AB10" s="76" t="str">
        <f t="shared" ca="1" si="9"/>
        <v/>
      </c>
      <c r="AC10" s="76">
        <f t="shared" ca="1" si="10"/>
        <v>0</v>
      </c>
      <c r="AD10" s="76">
        <f t="shared" si="11"/>
        <v>0</v>
      </c>
      <c r="AE10" s="76" t="str">
        <f t="shared" si="3"/>
        <v/>
      </c>
      <c r="AF10" s="77" t="str">
        <f t="shared" si="4"/>
        <v/>
      </c>
      <c r="AH10" s="79">
        <v>4</v>
      </c>
      <c r="AI10" s="32"/>
      <c r="AJ10" s="506"/>
      <c r="AK10" s="507"/>
      <c r="AL10" s="35"/>
      <c r="AN10" s="72" t="str">
        <f>IF(AJ10="","",IF(AJ10=0,3600,係数１!D$49))</f>
        <v/>
      </c>
      <c r="AO10" s="73" t="str">
        <f t="shared" si="12"/>
        <v/>
      </c>
      <c r="AP10" s="273" t="str">
        <f t="shared" si="13"/>
        <v/>
      </c>
      <c r="AU10" s="52" t="str">
        <f>IF(参照!A10="","",参照!A10)</f>
        <v>A0004</v>
      </c>
      <c r="AV10" s="52" t="str">
        <f>IF(参照!B10="","",参照!B10)</f>
        <v>エバーグリーン・リテイリング(株)</v>
      </c>
      <c r="AW10" s="52">
        <f>IF(参照!C10="","",参照!C10)</f>
        <v>5.4799999999999998E-4</v>
      </c>
      <c r="AX10" s="52" t="str">
        <f>IF(参照!D10="","",参照!D10)</f>
        <v>メニューA</v>
      </c>
      <c r="AY10" s="52">
        <f>IF(参照!E10="","",参照!E10)</f>
        <v>0</v>
      </c>
      <c r="AZ10" s="52" t="str">
        <f>IF(参照!F10="","",参照!F10)</f>
        <v>エバーグリーン・リテイリング(株)</v>
      </c>
      <c r="BA10" s="52" t="str">
        <f>IF(参照!G10="","",参照!G10)</f>
        <v>エバーグリーン・リテイリング(株)_メニューA</v>
      </c>
      <c r="BB10" s="52">
        <f t="shared" si="0"/>
        <v>0</v>
      </c>
      <c r="BD10" s="52" t="str">
        <f>IF(参照!L10="","",参照!L10)</f>
        <v>中国電力(株)</v>
      </c>
    </row>
    <row r="11" spans="1:60" ht="12.75" customHeight="1" thickBot="1">
      <c r="A11" s="1"/>
      <c r="B11" s="1"/>
      <c r="C11" s="496"/>
      <c r="D11" s="456" t="s">
        <v>7</v>
      </c>
      <c r="E11" s="456"/>
      <c r="F11" s="456"/>
      <c r="G11" s="456"/>
      <c r="H11" s="82" t="s">
        <v>26</v>
      </c>
      <c r="I11" s="22"/>
      <c r="J11" s="21" t="str">
        <f>IF($I11="","",$I11*係数１!$D$11*0.0258)</f>
        <v/>
      </c>
      <c r="K11" s="21" t="str">
        <f>IF($I11="","",$I11*係数１!$D$11*係数１!$F$11*44/12)</f>
        <v/>
      </c>
      <c r="L11" s="1"/>
      <c r="N11" s="79">
        <v>5</v>
      </c>
      <c r="O11" s="69"/>
      <c r="P11" s="69"/>
      <c r="Q11" s="70" t="str">
        <f t="shared" si="1"/>
        <v/>
      </c>
      <c r="R11" s="80"/>
      <c r="S11" s="348"/>
      <c r="T11" s="346">
        <f>係数１!D$49</f>
        <v>8640</v>
      </c>
      <c r="U11" s="73" t="str">
        <f t="shared" si="5"/>
        <v/>
      </c>
      <c r="V11" s="73" t="str">
        <f t="shared" si="6"/>
        <v/>
      </c>
      <c r="W11" s="74" t="str">
        <f t="array" aca="1" ref="W11" ca="1">IF(O11="","",IF(ISNUMBER(AA11),INDIRECT($BG$6&amp;AA11),IF(AA11="a",Q11,IF(AA11="b",INDIRECT($BG$6&amp;AB11),IF(AA11="c",R11,"")))))</f>
        <v/>
      </c>
      <c r="X11" s="75"/>
      <c r="Y11" s="73" t="str">
        <f t="shared" si="7"/>
        <v/>
      </c>
      <c r="Z11" s="76" t="str">
        <f t="shared" ca="1" si="2"/>
        <v/>
      </c>
      <c r="AA11" s="76" t="str">
        <f t="shared" ca="1" si="8"/>
        <v/>
      </c>
      <c r="AB11" s="76" t="str">
        <f t="shared" ca="1" si="9"/>
        <v/>
      </c>
      <c r="AC11" s="76">
        <f t="shared" ca="1" si="10"/>
        <v>0</v>
      </c>
      <c r="AD11" s="76">
        <f t="shared" si="11"/>
        <v>0</v>
      </c>
      <c r="AE11" s="76" t="str">
        <f t="shared" si="3"/>
        <v/>
      </c>
      <c r="AF11" s="77" t="str">
        <f t="shared" si="4"/>
        <v/>
      </c>
      <c r="AH11" s="85">
        <v>5</v>
      </c>
      <c r="AI11" s="33"/>
      <c r="AJ11" s="508"/>
      <c r="AK11" s="509"/>
      <c r="AL11" s="29"/>
      <c r="AN11" s="72" t="str">
        <f>IF(AJ11="","",IF(AJ11=0,3600,係数１!D$49))</f>
        <v/>
      </c>
      <c r="AO11" s="73" t="str">
        <f t="shared" si="12"/>
        <v/>
      </c>
      <c r="AP11" s="273" t="str">
        <f t="shared" si="13"/>
        <v/>
      </c>
      <c r="AU11" s="52" t="str">
        <f>IF(参照!A11="","",参照!A11)</f>
        <v/>
      </c>
      <c r="AV11" s="52" t="str">
        <f>IF(参照!B11="","",参照!B11)</f>
        <v/>
      </c>
      <c r="AW11" s="52" t="str">
        <f>IF(参照!C11="","",参照!C11)</f>
        <v/>
      </c>
      <c r="AX11" s="52" t="str">
        <f>IF(参照!D11="","",参照!D11)</f>
        <v>メニューB(残差)</v>
      </c>
      <c r="AY11" s="52">
        <f>IF(参照!E11="","",参照!E11)</f>
        <v>4.9200000000000003E-4</v>
      </c>
      <c r="AZ11" s="52" t="str">
        <f>IF(参照!F11="","",参照!F11)</f>
        <v>エバーグリーン・リテイリング(株)</v>
      </c>
      <c r="BA11" s="52" t="str">
        <f>IF(参照!G11="","",参照!G11)</f>
        <v>エバーグリーン・リテイリング(株)_メニューB(残差)</v>
      </c>
      <c r="BB11" s="52">
        <f t="shared" si="0"/>
        <v>0.49200000000000005</v>
      </c>
      <c r="BD11" s="52" t="str">
        <f>IF(参照!L11="","",参照!L11)</f>
        <v>四国電力(株)</v>
      </c>
    </row>
    <row r="12" spans="1:60" ht="12.75" customHeight="1" thickTop="1" thickBot="1">
      <c r="A12" s="1"/>
      <c r="B12" s="1"/>
      <c r="C12" s="496"/>
      <c r="D12" s="499" t="s">
        <v>8</v>
      </c>
      <c r="E12" s="473"/>
      <c r="F12" s="473"/>
      <c r="G12" s="474"/>
      <c r="H12" s="82" t="s">
        <v>26</v>
      </c>
      <c r="I12" s="22"/>
      <c r="J12" s="21" t="str">
        <f>IF($I12="","",$I12*係数１!$D$12*0.0258)</f>
        <v/>
      </c>
      <c r="K12" s="21" t="str">
        <f>IF($I12="","",$I12*係数１!$D$12*係数１!$F$12*44/12)</f>
        <v/>
      </c>
      <c r="L12" s="1"/>
      <c r="N12" s="79">
        <v>6</v>
      </c>
      <c r="O12" s="69"/>
      <c r="P12" s="69"/>
      <c r="Q12" s="70" t="str">
        <f t="shared" si="1"/>
        <v/>
      </c>
      <c r="R12" s="80"/>
      <c r="S12" s="348"/>
      <c r="T12" s="346">
        <f>係数１!D$49</f>
        <v>8640</v>
      </c>
      <c r="U12" s="73" t="str">
        <f t="shared" si="5"/>
        <v/>
      </c>
      <c r="V12" s="73" t="str">
        <f t="shared" si="6"/>
        <v/>
      </c>
      <c r="W12" s="74" t="str">
        <f t="array" aca="1" ref="W12" ca="1">IF(O12="","",IF(ISNUMBER(AA12),INDIRECT($BG$6&amp;AA12),IF(AA12="a",Q12,IF(AA12="b",INDIRECT($BG$6&amp;AB12),IF(AA12="c",R12,"")))))</f>
        <v/>
      </c>
      <c r="X12" s="75"/>
      <c r="Y12" s="73" t="str">
        <f t="shared" si="7"/>
        <v/>
      </c>
      <c r="Z12" s="76" t="str">
        <f t="shared" ca="1" si="2"/>
        <v/>
      </c>
      <c r="AA12" s="76" t="str">
        <f t="shared" ca="1" si="8"/>
        <v/>
      </c>
      <c r="AB12" s="76" t="str">
        <f t="shared" ca="1" si="9"/>
        <v/>
      </c>
      <c r="AC12" s="76">
        <f t="shared" ca="1" si="10"/>
        <v>0</v>
      </c>
      <c r="AD12" s="76">
        <f t="shared" si="11"/>
        <v>0</v>
      </c>
      <c r="AE12" s="76" t="str">
        <f t="shared" si="3"/>
        <v/>
      </c>
      <c r="AF12" s="77" t="str">
        <f t="shared" si="4"/>
        <v/>
      </c>
      <c r="AH12" s="510" t="s">
        <v>67</v>
      </c>
      <c r="AI12" s="511"/>
      <c r="AJ12" s="511"/>
      <c r="AK12" s="511"/>
      <c r="AL12" s="86">
        <f>SUM(AL7:AL11)</f>
        <v>0</v>
      </c>
      <c r="AN12" s="87"/>
      <c r="AO12" s="88">
        <f>SUM(AO7:AO11)</f>
        <v>0</v>
      </c>
      <c r="AP12" s="86">
        <f>SUM(AP7:AP11)</f>
        <v>0</v>
      </c>
      <c r="AU12" s="52" t="str">
        <f>IF(参照!A12="","",参照!A12)</f>
        <v/>
      </c>
      <c r="AV12" s="52" t="str">
        <f>IF(参照!B12="","",参照!B12)</f>
        <v/>
      </c>
      <c r="AW12" s="52" t="str">
        <f>IF(参照!C12="","",参照!C12)</f>
        <v/>
      </c>
      <c r="AX12" s="52" t="str">
        <f>IF(参照!D12="","",参照!D12)</f>
        <v>(参考値)事業者全体</v>
      </c>
      <c r="AY12" s="52">
        <f>IF(参照!E12="","",参照!E12)</f>
        <v>4.28E-4</v>
      </c>
      <c r="AZ12" s="52" t="str">
        <f>IF(参照!F12="","",参照!F12)</f>
        <v>エバーグリーン・リテイリング(株)</v>
      </c>
      <c r="BA12" s="52" t="str">
        <f>IF(参照!G12="","",参照!G12)</f>
        <v>エバーグリーン・リテイリング(株)_(参考値)事業者全体</v>
      </c>
      <c r="BB12" s="52">
        <f t="shared" si="0"/>
        <v>0.42799999999999999</v>
      </c>
      <c r="BD12" s="52" t="str">
        <f>IF(参照!L12="","",参照!L12)</f>
        <v>九州電力(株)</v>
      </c>
    </row>
    <row r="13" spans="1:60" ht="12.75" customHeight="1">
      <c r="A13" s="1"/>
      <c r="B13" s="1"/>
      <c r="C13" s="496"/>
      <c r="D13" s="456" t="s">
        <v>9</v>
      </c>
      <c r="E13" s="456"/>
      <c r="F13" s="456"/>
      <c r="G13" s="456"/>
      <c r="H13" s="82" t="s">
        <v>26</v>
      </c>
      <c r="I13" s="22"/>
      <c r="J13" s="21" t="str">
        <f>IF($I13="","",$I13*係数１!$D$13*0.0258)</f>
        <v/>
      </c>
      <c r="K13" s="21" t="str">
        <f>IF($I13="","",$I13*係数１!$D$13*係数１!$F$13*44/12)</f>
        <v/>
      </c>
      <c r="L13" s="1"/>
      <c r="N13" s="79">
        <v>7</v>
      </c>
      <c r="O13" s="69"/>
      <c r="P13" s="69"/>
      <c r="Q13" s="70" t="str">
        <f t="shared" si="1"/>
        <v/>
      </c>
      <c r="R13" s="80"/>
      <c r="S13" s="348"/>
      <c r="T13" s="346">
        <f>係数１!D$49</f>
        <v>8640</v>
      </c>
      <c r="U13" s="73" t="str">
        <f t="shared" si="5"/>
        <v/>
      </c>
      <c r="V13" s="73" t="str">
        <f t="shared" si="6"/>
        <v/>
      </c>
      <c r="W13" s="74" t="str">
        <f t="array" aca="1" ref="W13" ca="1">IF(O13="","",IF(ISNUMBER(AA13),INDIRECT($BG$6&amp;AA13),IF(AA13="a",Q13,IF(AA13="b",INDIRECT($BG$6&amp;AB13),IF(AA13="c",R13,"")))))</f>
        <v/>
      </c>
      <c r="X13" s="75"/>
      <c r="Y13" s="73" t="str">
        <f t="shared" si="7"/>
        <v/>
      </c>
      <c r="Z13" s="76" t="str">
        <f t="shared" ca="1" si="2"/>
        <v/>
      </c>
      <c r="AA13" s="76" t="str">
        <f t="shared" ca="1" si="8"/>
        <v/>
      </c>
      <c r="AB13" s="76" t="str">
        <f t="shared" ca="1" si="9"/>
        <v/>
      </c>
      <c r="AC13" s="76">
        <f t="shared" ca="1" si="10"/>
        <v>0</v>
      </c>
      <c r="AD13" s="76">
        <f t="shared" si="11"/>
        <v>0</v>
      </c>
      <c r="AE13" s="76" t="str">
        <f t="shared" si="3"/>
        <v/>
      </c>
      <c r="AF13" s="77" t="str">
        <f t="shared" si="4"/>
        <v/>
      </c>
      <c r="AU13" s="52" t="str">
        <f>IF(参照!A13="","",参照!A13)</f>
        <v>A0006</v>
      </c>
      <c r="AV13" s="52" t="str">
        <f>IF(参照!B13="","",参照!B13)</f>
        <v>エバーグリーン・マーケティング(株)</v>
      </c>
      <c r="AW13" s="52">
        <f>IF(参照!C13="","",参照!C13)</f>
        <v>5.3499999999999999E-4</v>
      </c>
      <c r="AX13" s="52" t="str">
        <f>IF(参照!D13="","",参照!D13)</f>
        <v>メニューA</v>
      </c>
      <c r="AY13" s="52">
        <f>IF(参照!E13="","",参照!E13)</f>
        <v>0</v>
      </c>
      <c r="AZ13" s="52" t="str">
        <f>IF(参照!F13="","",参照!F13)</f>
        <v>エバーグリーン・マーケティング(株)</v>
      </c>
      <c r="BA13" s="52" t="str">
        <f>IF(参照!G13="","",参照!G13)</f>
        <v>エバーグリーン・マーケティング(株)_メニューA</v>
      </c>
      <c r="BB13" s="52">
        <f t="shared" si="0"/>
        <v>0</v>
      </c>
      <c r="BD13" s="52" t="str">
        <f>IF(参照!L13="","",参照!L13)</f>
        <v>沖縄電力(株)</v>
      </c>
    </row>
    <row r="14" spans="1:60" ht="12.75" customHeight="1">
      <c r="A14" s="1"/>
      <c r="B14" s="1"/>
      <c r="C14" s="496"/>
      <c r="D14" s="492" t="s">
        <v>53</v>
      </c>
      <c r="E14" s="493"/>
      <c r="F14" s="493"/>
      <c r="G14" s="494"/>
      <c r="H14" s="20" t="s">
        <v>33</v>
      </c>
      <c r="I14" s="22"/>
      <c r="J14" s="21" t="str">
        <f>IF($I14="","",$I14*係数１!$D$18*0.0258)</f>
        <v/>
      </c>
      <c r="K14" s="21" t="str">
        <f>IF($I14="","",$I14*係数１!$D$18*係数１!$F$18*44/12)</f>
        <v/>
      </c>
      <c r="L14" s="1"/>
      <c r="N14" s="79">
        <v>8</v>
      </c>
      <c r="O14" s="69"/>
      <c r="P14" s="69"/>
      <c r="Q14" s="70" t="str">
        <f t="shared" si="1"/>
        <v/>
      </c>
      <c r="R14" s="80"/>
      <c r="S14" s="348"/>
      <c r="T14" s="346">
        <f>係数１!D$49</f>
        <v>8640</v>
      </c>
      <c r="U14" s="73" t="str">
        <f t="shared" si="5"/>
        <v/>
      </c>
      <c r="V14" s="73" t="str">
        <f t="shared" si="6"/>
        <v/>
      </c>
      <c r="W14" s="74" t="str">
        <f t="array" aca="1" ref="W14" ca="1">IF(O14="","",IF(ISNUMBER(AA14),INDIRECT($BG$6&amp;AA14),IF(AA14="a",Q14,IF(AA14="b",INDIRECT($BG$6&amp;AB14),IF(AA14="c",R14,"")))))</f>
        <v/>
      </c>
      <c r="X14" s="75"/>
      <c r="Y14" s="73" t="str">
        <f t="shared" si="7"/>
        <v/>
      </c>
      <c r="Z14" s="76" t="str">
        <f t="shared" ca="1" si="2"/>
        <v/>
      </c>
      <c r="AA14" s="76" t="str">
        <f t="shared" ca="1" si="8"/>
        <v/>
      </c>
      <c r="AB14" s="76" t="str">
        <f t="shared" ca="1" si="9"/>
        <v/>
      </c>
      <c r="AC14" s="76">
        <f t="shared" ca="1" si="10"/>
        <v>0</v>
      </c>
      <c r="AD14" s="76">
        <f t="shared" si="11"/>
        <v>0</v>
      </c>
      <c r="AE14" s="76" t="str">
        <f t="shared" si="3"/>
        <v/>
      </c>
      <c r="AF14" s="77" t="str">
        <f t="shared" si="4"/>
        <v/>
      </c>
      <c r="AU14" s="52" t="str">
        <f>IF(参照!A14="","",参照!A14)</f>
        <v/>
      </c>
      <c r="AV14" s="52" t="str">
        <f>IF(参照!B14="","",参照!B14)</f>
        <v/>
      </c>
      <c r="AW14" s="52" t="str">
        <f>IF(参照!C14="","",参照!C14)</f>
        <v/>
      </c>
      <c r="AX14" s="52" t="str">
        <f>IF(参照!D14="","",参照!D14)</f>
        <v>メニューB</v>
      </c>
      <c r="AY14" s="52">
        <f>IF(参照!E14="","",参照!E14)</f>
        <v>0</v>
      </c>
      <c r="AZ14" s="52" t="str">
        <f>IF(参照!F14="","",参照!F14)</f>
        <v>エバーグリーン・マーケティング(株)</v>
      </c>
      <c r="BA14" s="52" t="str">
        <f>IF(参照!G14="","",参照!G14)</f>
        <v>エバーグリーン・マーケティング(株)_メニューB</v>
      </c>
      <c r="BB14" s="52">
        <f t="shared" si="0"/>
        <v>0</v>
      </c>
      <c r="BD14" s="52" t="str">
        <f>IF(参照!L14="","",参照!L14)</f>
        <v>(株)ａｆｔｅｒＦＩＴ</v>
      </c>
    </row>
    <row r="15" spans="1:60" ht="12.75" customHeight="1" thickBot="1">
      <c r="A15" s="1"/>
      <c r="B15" s="1"/>
      <c r="C15" s="496"/>
      <c r="D15" s="492" t="s">
        <v>54</v>
      </c>
      <c r="E15" s="493"/>
      <c r="F15" s="493"/>
      <c r="G15" s="494"/>
      <c r="H15" s="20" t="s">
        <v>33</v>
      </c>
      <c r="I15" s="22"/>
      <c r="J15" s="21" t="str">
        <f>IF($I15="","",$I15*係数１!$D$20*0.0258)</f>
        <v/>
      </c>
      <c r="K15" s="21" t="str">
        <f>IF($I15="","",$I15*係数１!$D$20*係数１!$F$20*44/12)</f>
        <v/>
      </c>
      <c r="L15" s="1"/>
      <c r="N15" s="79">
        <v>9</v>
      </c>
      <c r="O15" s="69"/>
      <c r="P15" s="69"/>
      <c r="Q15" s="70" t="str">
        <f t="shared" si="1"/>
        <v/>
      </c>
      <c r="R15" s="80"/>
      <c r="S15" s="348"/>
      <c r="T15" s="346">
        <f>係数１!D$49</f>
        <v>8640</v>
      </c>
      <c r="U15" s="73" t="str">
        <f t="shared" si="5"/>
        <v/>
      </c>
      <c r="V15" s="73" t="str">
        <f t="shared" si="6"/>
        <v/>
      </c>
      <c r="W15" s="74" t="str">
        <f t="array" aca="1" ref="W15" ca="1">IF(O15="","",IF(ISNUMBER(AA15),INDIRECT($BG$6&amp;AA15),IF(AA15="a",Q15,IF(AA15="b",INDIRECT($BG$6&amp;AB15),IF(AA15="c",R15,"")))))</f>
        <v/>
      </c>
      <c r="X15" s="75"/>
      <c r="Y15" s="73" t="str">
        <f t="shared" si="7"/>
        <v/>
      </c>
      <c r="Z15" s="76" t="str">
        <f t="shared" ca="1" si="2"/>
        <v/>
      </c>
      <c r="AA15" s="76" t="str">
        <f t="shared" ca="1" si="8"/>
        <v/>
      </c>
      <c r="AB15" s="76" t="str">
        <f t="shared" ca="1" si="9"/>
        <v/>
      </c>
      <c r="AC15" s="76">
        <f t="shared" ca="1" si="10"/>
        <v>0</v>
      </c>
      <c r="AD15" s="76">
        <f t="shared" si="11"/>
        <v>0</v>
      </c>
      <c r="AE15" s="76" t="str">
        <f t="shared" si="3"/>
        <v/>
      </c>
      <c r="AF15" s="77" t="str">
        <f t="shared" si="4"/>
        <v/>
      </c>
      <c r="AH15" s="38" t="s">
        <v>508</v>
      </c>
      <c r="AU15" s="52" t="str">
        <f>IF(参照!A15="","",参照!A15)</f>
        <v/>
      </c>
      <c r="AV15" s="52" t="str">
        <f>IF(参照!B15="","",参照!B15)</f>
        <v/>
      </c>
      <c r="AW15" s="52" t="str">
        <f>IF(参照!C15="","",参照!C15)</f>
        <v/>
      </c>
      <c r="AX15" s="52" t="str">
        <f>IF(参照!D15="","",参照!D15)</f>
        <v>メニューC(残差)</v>
      </c>
      <c r="AY15" s="52">
        <f>IF(参照!E15="","",参照!E15)</f>
        <v>5.1800000000000001E-4</v>
      </c>
      <c r="AZ15" s="52" t="str">
        <f>IF(参照!F15="","",参照!F15)</f>
        <v>エバーグリーン・マーケティング(株)</v>
      </c>
      <c r="BA15" s="52" t="str">
        <f>IF(参照!G15="","",参照!G15)</f>
        <v>エバーグリーン・マーケティング(株)_メニューC(残差)</v>
      </c>
      <c r="BB15" s="52">
        <f t="shared" si="0"/>
        <v>0.51800000000000002</v>
      </c>
      <c r="BD15" s="52" t="str">
        <f>IF(参照!L15="","",参照!L15)</f>
        <v>Ａｐａｍａｎ　Ｅｎｅｒｇｙ(株)</v>
      </c>
    </row>
    <row r="16" spans="1:60" ht="12.75" customHeight="1" thickBot="1">
      <c r="A16" s="1"/>
      <c r="B16" s="1"/>
      <c r="C16" s="496"/>
      <c r="D16" s="499" t="s">
        <v>55</v>
      </c>
      <c r="E16" s="473"/>
      <c r="F16" s="473"/>
      <c r="G16" s="474"/>
      <c r="H16" s="82" t="s">
        <v>18</v>
      </c>
      <c r="I16" s="22"/>
      <c r="J16" s="21" t="str">
        <f>IF($I16="","",$I16*係数１!$D$30*0.0258)</f>
        <v/>
      </c>
      <c r="K16" s="21" t="str">
        <f>IF($I16="","",$I16*係数１!$D$30*係数１!$F$30)</f>
        <v/>
      </c>
      <c r="L16" s="1"/>
      <c r="N16" s="79">
        <v>10</v>
      </c>
      <c r="O16" s="69"/>
      <c r="P16" s="69"/>
      <c r="Q16" s="70" t="str">
        <f t="shared" si="1"/>
        <v/>
      </c>
      <c r="R16" s="80"/>
      <c r="S16" s="348"/>
      <c r="T16" s="346">
        <f>係数１!D$49</f>
        <v>8640</v>
      </c>
      <c r="U16" s="73" t="str">
        <f t="shared" si="5"/>
        <v/>
      </c>
      <c r="V16" s="73" t="str">
        <f t="shared" si="6"/>
        <v/>
      </c>
      <c r="W16" s="74" t="str">
        <f t="array" aca="1" ref="W16" ca="1">IF(O16="","",IF(ISNUMBER(AA16),INDIRECT($BG$6&amp;AA16),IF(AA16="a",Q16,IF(AA16="b",INDIRECT($BG$6&amp;AB16),IF(AA16="c",R16,"")))))</f>
        <v/>
      </c>
      <c r="X16" s="75"/>
      <c r="Y16" s="73" t="str">
        <f t="shared" si="7"/>
        <v/>
      </c>
      <c r="Z16" s="76" t="str">
        <f t="shared" ca="1" si="2"/>
        <v/>
      </c>
      <c r="AA16" s="76" t="str">
        <f t="shared" ca="1" si="8"/>
        <v/>
      </c>
      <c r="AB16" s="76" t="str">
        <f t="shared" ca="1" si="9"/>
        <v/>
      </c>
      <c r="AC16" s="76">
        <f t="shared" ca="1" si="10"/>
        <v>0</v>
      </c>
      <c r="AD16" s="76">
        <f t="shared" si="11"/>
        <v>0</v>
      </c>
      <c r="AE16" s="76" t="str">
        <f t="shared" si="3"/>
        <v/>
      </c>
      <c r="AF16" s="77" t="str">
        <f t="shared" si="4"/>
        <v/>
      </c>
      <c r="AH16" s="89"/>
      <c r="AI16" s="90" t="s">
        <v>507</v>
      </c>
      <c r="AJ16" s="525" t="s">
        <v>504</v>
      </c>
      <c r="AK16" s="526"/>
      <c r="AL16" s="66" t="s">
        <v>592</v>
      </c>
      <c r="AM16" s="91" t="s">
        <v>593</v>
      </c>
      <c r="AN16" s="92" t="s">
        <v>594</v>
      </c>
      <c r="AO16" s="59" t="s">
        <v>595</v>
      </c>
      <c r="AP16" s="93" t="s">
        <v>596</v>
      </c>
      <c r="AQ16" s="59" t="s">
        <v>597</v>
      </c>
      <c r="AR16" s="66" t="s">
        <v>598</v>
      </c>
      <c r="AU16" s="52" t="str">
        <f>IF(参照!A16="","",参照!A16)</f>
        <v/>
      </c>
      <c r="AV16" s="52" t="str">
        <f>IF(参照!B16="","",参照!B16)</f>
        <v/>
      </c>
      <c r="AW16" s="52" t="str">
        <f>IF(参照!C16="","",参照!C16)</f>
        <v/>
      </c>
      <c r="AX16" s="52" t="str">
        <f>IF(参照!D16="","",参照!D16)</f>
        <v>(参考値)事業者全体</v>
      </c>
      <c r="AY16" s="52">
        <f>IF(参照!E16="","",参照!E16)</f>
        <v>5.4800000000000009E-4</v>
      </c>
      <c r="AZ16" s="52" t="str">
        <f>IF(参照!F16="","",参照!F16)</f>
        <v>エバーグリーン・マーケティング(株)</v>
      </c>
      <c r="BA16" s="52" t="str">
        <f>IF(参照!G16="","",参照!G16)</f>
        <v>エバーグリーン・マーケティング(株)_(参考値)事業者全体</v>
      </c>
      <c r="BB16" s="52">
        <f t="shared" si="0"/>
        <v>0.54800000000000004</v>
      </c>
      <c r="BD16" s="52" t="str">
        <f>IF(参照!L16="","",参照!L16)</f>
        <v>ａｕエネルギー＆ライフ(株)(旧：ＫＤＤＩ(株))</v>
      </c>
    </row>
    <row r="17" spans="1:56" ht="12.75" customHeight="1" thickTop="1">
      <c r="A17" s="1"/>
      <c r="B17" s="1"/>
      <c r="C17" s="496"/>
      <c r="D17" s="456" t="s">
        <v>10</v>
      </c>
      <c r="E17" s="456"/>
      <c r="F17" s="456"/>
      <c r="G17" s="456"/>
      <c r="H17" s="82" t="s">
        <v>27</v>
      </c>
      <c r="I17" s="22"/>
      <c r="J17" s="21" t="str">
        <f>IF($I17="","",$I17*係数１!$D$43*0.0258)</f>
        <v/>
      </c>
      <c r="K17" s="21" t="str">
        <f>IF($I17="","",$I17*係数１!$F$43)</f>
        <v/>
      </c>
      <c r="L17" s="1"/>
      <c r="N17" s="79">
        <v>11</v>
      </c>
      <c r="O17" s="69"/>
      <c r="P17" s="69"/>
      <c r="Q17" s="70" t="str">
        <f t="shared" si="1"/>
        <v/>
      </c>
      <c r="R17" s="80"/>
      <c r="S17" s="348"/>
      <c r="T17" s="346">
        <f>係数１!D$49</f>
        <v>8640</v>
      </c>
      <c r="U17" s="73" t="str">
        <f t="shared" si="5"/>
        <v/>
      </c>
      <c r="V17" s="73" t="str">
        <f t="shared" si="6"/>
        <v/>
      </c>
      <c r="W17" s="74" t="str">
        <f t="array" aca="1" ref="W17" ca="1">IF(O17="","",IF(ISNUMBER(AA17),INDIRECT($BG$6&amp;AA17),IF(AA17="a",Q17,IF(AA17="b",INDIRECT($BG$6&amp;AB17),IF(AA17="c",R17,"")))))</f>
        <v/>
      </c>
      <c r="X17" s="75"/>
      <c r="Y17" s="73" t="str">
        <f t="shared" si="7"/>
        <v/>
      </c>
      <c r="Z17" s="76" t="str">
        <f t="shared" ca="1" si="2"/>
        <v/>
      </c>
      <c r="AA17" s="76" t="str">
        <f t="shared" ca="1" si="8"/>
        <v/>
      </c>
      <c r="AB17" s="76" t="str">
        <f t="shared" ca="1" si="9"/>
        <v/>
      </c>
      <c r="AC17" s="76">
        <f t="shared" ca="1" si="10"/>
        <v>0</v>
      </c>
      <c r="AD17" s="76">
        <f t="shared" si="11"/>
        <v>0</v>
      </c>
      <c r="AE17" s="76" t="str">
        <f t="shared" si="3"/>
        <v/>
      </c>
      <c r="AF17" s="77" t="str">
        <f t="shared" si="4"/>
        <v/>
      </c>
      <c r="AH17" s="527" t="s">
        <v>505</v>
      </c>
      <c r="AI17" s="94" t="s">
        <v>599</v>
      </c>
      <c r="AJ17" s="95"/>
      <c r="AK17" s="272" t="s">
        <v>2319</v>
      </c>
      <c r="AL17" s="96" t="str">
        <f>IF(AJ17="","",AJ17*AN17*0.0258)</f>
        <v/>
      </c>
      <c r="AM17" s="97" t="str">
        <f>IF(AJ17="","",AJ17*AN17*AO17*44/12)</f>
        <v/>
      </c>
      <c r="AN17" s="98">
        <f>係数１!D55</f>
        <v>13.6</v>
      </c>
      <c r="AO17" s="99">
        <f>係数１!F55</f>
        <v>0</v>
      </c>
      <c r="AP17" s="99" t="str">
        <f>係数１!G55</f>
        <v>ｔ－C/GJ</v>
      </c>
      <c r="AQ17" s="100">
        <v>0.8</v>
      </c>
      <c r="AR17" s="101" t="str">
        <f>IF(AJ17="","",AL17*AQ17)</f>
        <v/>
      </c>
      <c r="AU17" s="52" t="str">
        <f>IF(参照!A17="","",参照!A17)</f>
        <v>A0007</v>
      </c>
      <c r="AV17" s="52" t="str">
        <f>IF(参照!B17="","",参照!B17)</f>
        <v>(株)ＳＥウイングズ</v>
      </c>
      <c r="AW17" s="52">
        <f>IF(参照!C17="","",参照!C17)</f>
        <v>2.6200000000000003E-4</v>
      </c>
      <c r="AX17" s="52" t="str">
        <f>IF(参照!D17="","",参照!D17)</f>
        <v/>
      </c>
      <c r="AY17" s="52">
        <f>IF(参照!E17="","",参照!E17)</f>
        <v>4.0099999999999999E-4</v>
      </c>
      <c r="AZ17" s="52" t="str">
        <f>IF(参照!F17="","",参照!F17)</f>
        <v>(株)ＳＥウイングズ</v>
      </c>
      <c r="BA17" s="52" t="str">
        <f>IF(参照!G17="","",参照!G17)</f>
        <v>(株)ＳＥウイングズ_</v>
      </c>
      <c r="BB17" s="52">
        <f t="shared" si="0"/>
        <v>0.40099999999999997</v>
      </c>
      <c r="BD17" s="52" t="str">
        <f>IF(参照!L17="","",参照!L17)</f>
        <v>Ｃａｓｔｌｅｔｏｎ　Ｃｏｍｍｏｄｉｔｉｅｓ　Ｊａｐａｎ合同会社</v>
      </c>
    </row>
    <row r="18" spans="1:56" ht="12.75" customHeight="1">
      <c r="A18" s="1"/>
      <c r="B18" s="1"/>
      <c r="C18" s="496"/>
      <c r="D18" s="492" t="s">
        <v>134</v>
      </c>
      <c r="E18" s="493"/>
      <c r="F18" s="493"/>
      <c r="G18" s="494"/>
      <c r="H18" s="102" t="s">
        <v>27</v>
      </c>
      <c r="I18" s="23"/>
      <c r="J18" s="21" t="str">
        <f>IF($I18="","",$I18*係数１!$D$44*0.0258)</f>
        <v/>
      </c>
      <c r="K18" s="21" t="str">
        <f>IF($I18="","",$I18*係数１!$F$44)</f>
        <v/>
      </c>
      <c r="L18" s="1"/>
      <c r="N18" s="79">
        <v>12</v>
      </c>
      <c r="O18" s="69"/>
      <c r="P18" s="69"/>
      <c r="Q18" s="70" t="str">
        <f t="shared" si="1"/>
        <v/>
      </c>
      <c r="R18" s="80"/>
      <c r="S18" s="348"/>
      <c r="T18" s="346">
        <f>係数１!D$49</f>
        <v>8640</v>
      </c>
      <c r="U18" s="73" t="str">
        <f t="shared" si="5"/>
        <v/>
      </c>
      <c r="V18" s="73" t="str">
        <f t="shared" si="6"/>
        <v/>
      </c>
      <c r="W18" s="74" t="str">
        <f t="array" aca="1" ref="W18" ca="1">IF(O18="","",IF(ISNUMBER(AA18),INDIRECT($BG$6&amp;AA18),IF(AA18="a",Q18,IF(AA18="b",INDIRECT($BG$6&amp;AB18),IF(AA18="c",R18,"")))))</f>
        <v/>
      </c>
      <c r="X18" s="75"/>
      <c r="Y18" s="73" t="str">
        <f t="shared" si="7"/>
        <v/>
      </c>
      <c r="Z18" s="76" t="str">
        <f t="shared" ca="1" si="2"/>
        <v/>
      </c>
      <c r="AA18" s="76" t="str">
        <f t="shared" ca="1" si="8"/>
        <v/>
      </c>
      <c r="AB18" s="76" t="str">
        <f t="shared" ca="1" si="9"/>
        <v/>
      </c>
      <c r="AC18" s="76">
        <f t="shared" ca="1" si="10"/>
        <v>0</v>
      </c>
      <c r="AD18" s="76">
        <f t="shared" si="11"/>
        <v>0</v>
      </c>
      <c r="AE18" s="76" t="str">
        <f t="shared" si="3"/>
        <v/>
      </c>
      <c r="AF18" s="77" t="str">
        <f t="shared" si="4"/>
        <v/>
      </c>
      <c r="AH18" s="528"/>
      <c r="AI18" s="103" t="s">
        <v>601</v>
      </c>
      <c r="AJ18" s="104"/>
      <c r="AK18" s="272" t="s">
        <v>2319</v>
      </c>
      <c r="AL18" s="21" t="str">
        <f t="shared" ref="AL18:AL33" si="14">IF(AJ18="","",AJ18*AN18*0.0258)</f>
        <v/>
      </c>
      <c r="AM18" s="97" t="str">
        <f t="shared" ref="AM18:AM33" si="15">IF(AJ18="","",AJ18*AN18*AO18*44/12)</f>
        <v/>
      </c>
      <c r="AN18" s="98">
        <f>係数１!D56</f>
        <v>13.2</v>
      </c>
      <c r="AO18" s="99">
        <f>係数１!F56</f>
        <v>0</v>
      </c>
      <c r="AP18" s="99" t="str">
        <f>係数１!G56</f>
        <v>ｔ－C/GJ</v>
      </c>
      <c r="AQ18" s="22">
        <v>0.8</v>
      </c>
      <c r="AR18" s="101" t="str">
        <f t="shared" ref="AR18:AR36" si="16">IF(AJ18="","",AL18*AQ18)</f>
        <v/>
      </c>
      <c r="AU18" s="52" t="str">
        <f>IF(参照!A18="","",参照!A18)</f>
        <v>A0008</v>
      </c>
      <c r="AV18" s="52" t="str">
        <f>IF(参照!B18="","",参照!B18)</f>
        <v>(株)イーセル</v>
      </c>
      <c r="AW18" s="52">
        <f>IF(参照!C18="","",参照!C18)</f>
        <v>4.75E-4</v>
      </c>
      <c r="AX18" s="52" t="str">
        <f>IF(参照!D18="","",参照!D18)</f>
        <v/>
      </c>
      <c r="AY18" s="52">
        <f>IF(参照!E18="","",参照!E18)</f>
        <v>4.8200000000000001E-4</v>
      </c>
      <c r="AZ18" s="52" t="str">
        <f>IF(参照!F18="","",参照!F18)</f>
        <v>(株)イーセル</v>
      </c>
      <c r="BA18" s="52" t="str">
        <f>IF(参照!G18="","",参照!G18)</f>
        <v>(株)イーセル_</v>
      </c>
      <c r="BB18" s="52">
        <f t="shared" si="0"/>
        <v>0.48199999999999998</v>
      </c>
      <c r="BD18" s="52" t="str">
        <f>IF(参照!L18="","",参照!L18)</f>
        <v>(株)ＣＤエナジーダイレクト</v>
      </c>
    </row>
    <row r="19" spans="1:56" ht="16.5" customHeight="1">
      <c r="A19" s="1"/>
      <c r="B19" s="1"/>
      <c r="C19" s="496"/>
      <c r="D19" s="470" t="s">
        <v>59</v>
      </c>
      <c r="E19" s="530" t="s">
        <v>135</v>
      </c>
      <c r="F19" s="470" t="s">
        <v>60</v>
      </c>
      <c r="G19" s="105" t="s">
        <v>131</v>
      </c>
      <c r="H19" s="454" t="s">
        <v>19</v>
      </c>
      <c r="I19" s="548">
        <f>S37</f>
        <v>0</v>
      </c>
      <c r="J19" s="548">
        <f>U37</f>
        <v>0</v>
      </c>
      <c r="K19" s="548">
        <f>V37</f>
        <v>0</v>
      </c>
      <c r="L19" s="1"/>
      <c r="N19" s="79">
        <v>13</v>
      </c>
      <c r="O19" s="69"/>
      <c r="P19" s="69"/>
      <c r="Q19" s="70" t="str">
        <f t="shared" si="1"/>
        <v/>
      </c>
      <c r="R19" s="80"/>
      <c r="S19" s="348"/>
      <c r="T19" s="346">
        <f>係数１!D$49</f>
        <v>8640</v>
      </c>
      <c r="U19" s="73" t="str">
        <f t="shared" si="5"/>
        <v/>
      </c>
      <c r="V19" s="73" t="str">
        <f t="shared" si="6"/>
        <v/>
      </c>
      <c r="W19" s="74" t="str">
        <f t="array" aca="1" ref="W19" ca="1">IF(O19="","",IF(ISNUMBER(AA19),INDIRECT($BG$6&amp;AA19),IF(AA19="a",Q19,IF(AA19="b",INDIRECT($BG$6&amp;AB19),IF(AA19="c",R19,"")))))</f>
        <v/>
      </c>
      <c r="X19" s="75"/>
      <c r="Y19" s="73" t="str">
        <f t="shared" si="7"/>
        <v/>
      </c>
      <c r="Z19" s="76" t="str">
        <f t="shared" ca="1" si="2"/>
        <v/>
      </c>
      <c r="AA19" s="76" t="str">
        <f t="shared" ca="1" si="8"/>
        <v/>
      </c>
      <c r="AB19" s="76" t="str">
        <f t="shared" ca="1" si="9"/>
        <v/>
      </c>
      <c r="AC19" s="76">
        <f t="shared" ca="1" si="10"/>
        <v>0</v>
      </c>
      <c r="AD19" s="76">
        <f t="shared" si="11"/>
        <v>0</v>
      </c>
      <c r="AE19" s="76" t="str">
        <f t="shared" si="3"/>
        <v/>
      </c>
      <c r="AF19" s="77" t="str">
        <f t="shared" si="4"/>
        <v/>
      </c>
      <c r="AH19" s="528"/>
      <c r="AI19" s="103" t="s">
        <v>602</v>
      </c>
      <c r="AJ19" s="104"/>
      <c r="AK19" s="272" t="s">
        <v>2319</v>
      </c>
      <c r="AL19" s="21" t="str">
        <f t="shared" si="14"/>
        <v/>
      </c>
      <c r="AM19" s="97" t="str">
        <f t="shared" si="15"/>
        <v/>
      </c>
      <c r="AN19" s="98">
        <f>係数１!D57</f>
        <v>17.100000000000001</v>
      </c>
      <c r="AO19" s="99">
        <f>係数１!F57</f>
        <v>0</v>
      </c>
      <c r="AP19" s="99" t="str">
        <f>係数１!G57</f>
        <v>ｔ－C/GJ</v>
      </c>
      <c r="AQ19" s="22">
        <v>0.8</v>
      </c>
      <c r="AR19" s="101" t="str">
        <f t="shared" si="16"/>
        <v/>
      </c>
      <c r="AU19" s="52" t="str">
        <f>IF(参照!A19="","",参照!A19)</f>
        <v>A0009</v>
      </c>
      <c r="AV19" s="52" t="str">
        <f>IF(参照!B19="","",参照!B19)</f>
        <v>(株)エネット</v>
      </c>
      <c r="AW19" s="52">
        <f>IF(参照!C19="","",参照!C19)</f>
        <v>4.0499999999999998E-4</v>
      </c>
      <c r="AX19" s="52" t="str">
        <f>IF(参照!D19="","",参照!D19)</f>
        <v>メニューA</v>
      </c>
      <c r="AY19" s="52">
        <f>IF(参照!E19="","",参照!E19)</f>
        <v>0</v>
      </c>
      <c r="AZ19" s="52" t="str">
        <f>IF(参照!F19="","",参照!F19)</f>
        <v>(株)エネット</v>
      </c>
      <c r="BA19" s="52" t="str">
        <f>IF(参照!G19="","",参照!G19)</f>
        <v>(株)エネット_メニューA</v>
      </c>
      <c r="BB19" s="52">
        <f t="shared" si="0"/>
        <v>0</v>
      </c>
      <c r="BD19" s="52" t="str">
        <f>IF(参照!L19="","",参照!L19)</f>
        <v>(株)ＣＨＩＢＡむつざわエナジー</v>
      </c>
    </row>
    <row r="20" spans="1:56" ht="16.5" customHeight="1">
      <c r="A20" s="1"/>
      <c r="B20" s="1"/>
      <c r="C20" s="496"/>
      <c r="D20" s="471"/>
      <c r="E20" s="531"/>
      <c r="F20" s="472"/>
      <c r="G20" s="106" t="str">
        <f>IF(COUNTA(O7:O36)=0,"（　　　 　　）",IF(COUNTA(O7:O36)=1,"（"&amp;O7&amp;"）","（複数の電気事業者）"))</f>
        <v>（　　　 　　）</v>
      </c>
      <c r="H20" s="455"/>
      <c r="I20" s="549"/>
      <c r="J20" s="549"/>
      <c r="K20" s="549"/>
      <c r="L20" s="1"/>
      <c r="N20" s="79">
        <v>14</v>
      </c>
      <c r="O20" s="69"/>
      <c r="P20" s="69"/>
      <c r="Q20" s="70" t="str">
        <f t="shared" si="1"/>
        <v/>
      </c>
      <c r="R20" s="80"/>
      <c r="S20" s="348"/>
      <c r="T20" s="346">
        <f>係数１!D$49</f>
        <v>8640</v>
      </c>
      <c r="U20" s="73" t="str">
        <f t="shared" si="5"/>
        <v/>
      </c>
      <c r="V20" s="73" t="str">
        <f t="shared" si="6"/>
        <v/>
      </c>
      <c r="W20" s="74" t="str">
        <f t="array" aca="1" ref="W20" ca="1">IF(O20="","",IF(ISNUMBER(AA20),INDIRECT($BG$6&amp;AA20),IF(AA20="a",Q20,IF(AA20="b",INDIRECT($BG$6&amp;AB20),IF(AA20="c",R20,"")))))</f>
        <v/>
      </c>
      <c r="X20" s="75"/>
      <c r="Y20" s="73" t="str">
        <f t="shared" si="7"/>
        <v/>
      </c>
      <c r="Z20" s="76" t="str">
        <f t="shared" ca="1" si="2"/>
        <v/>
      </c>
      <c r="AA20" s="76" t="str">
        <f t="shared" ca="1" si="8"/>
        <v/>
      </c>
      <c r="AB20" s="76" t="str">
        <f t="shared" ca="1" si="9"/>
        <v/>
      </c>
      <c r="AC20" s="76">
        <f t="shared" ca="1" si="10"/>
        <v>0</v>
      </c>
      <c r="AD20" s="76">
        <f t="shared" si="11"/>
        <v>0</v>
      </c>
      <c r="AE20" s="76" t="str">
        <f t="shared" si="3"/>
        <v/>
      </c>
      <c r="AF20" s="77" t="str">
        <f t="shared" si="4"/>
        <v/>
      </c>
      <c r="AH20" s="528"/>
      <c r="AI20" s="103" t="s">
        <v>603</v>
      </c>
      <c r="AJ20" s="104"/>
      <c r="AK20" s="272" t="s">
        <v>2320</v>
      </c>
      <c r="AL20" s="21" t="str">
        <f t="shared" si="14"/>
        <v/>
      </c>
      <c r="AM20" s="97" t="str">
        <f t="shared" si="15"/>
        <v/>
      </c>
      <c r="AN20" s="98">
        <f>係数１!D58</f>
        <v>23.4</v>
      </c>
      <c r="AO20" s="99">
        <f>係数１!F58</f>
        <v>0</v>
      </c>
      <c r="AP20" s="99" t="str">
        <f>係数１!G58</f>
        <v>ｔ－C/GJ</v>
      </c>
      <c r="AQ20" s="22">
        <v>0.8</v>
      </c>
      <c r="AR20" s="101" t="str">
        <f t="shared" si="16"/>
        <v/>
      </c>
      <c r="AU20" s="52" t="str">
        <f>IF(参照!A20="","",参照!A20)</f>
        <v/>
      </c>
      <c r="AV20" s="52" t="str">
        <f>IF(参照!B20="","",参照!B20)</f>
        <v/>
      </c>
      <c r="AW20" s="52" t="str">
        <f>IF(参照!C20="","",参照!C20)</f>
        <v/>
      </c>
      <c r="AX20" s="52" t="str">
        <f>IF(参照!D20="","",参照!D20)</f>
        <v>メニューB</v>
      </c>
      <c r="AY20" s="52">
        <f>IF(参照!E20="","",参照!E20)</f>
        <v>0</v>
      </c>
      <c r="AZ20" s="52" t="str">
        <f>IF(参照!F20="","",参照!F20)</f>
        <v>(株)エネット</v>
      </c>
      <c r="BA20" s="52" t="str">
        <f>IF(参照!G20="","",参照!G20)</f>
        <v>(株)エネット_メニューB</v>
      </c>
      <c r="BB20" s="52">
        <f t="shared" si="0"/>
        <v>0</v>
      </c>
      <c r="BD20" s="52" t="str">
        <f>IF(参照!L20="","",参照!L20)</f>
        <v>Ｃｏｃｏテラスたがわ(株)</v>
      </c>
    </row>
    <row r="21" spans="1:56" ht="15.75" customHeight="1">
      <c r="A21" s="1"/>
      <c r="B21" s="1"/>
      <c r="C21" s="496"/>
      <c r="D21" s="471"/>
      <c r="E21" s="531"/>
      <c r="F21" s="470" t="s">
        <v>61</v>
      </c>
      <c r="G21" s="105" t="s">
        <v>131</v>
      </c>
      <c r="H21" s="454" t="s">
        <v>19</v>
      </c>
      <c r="I21" s="541"/>
      <c r="J21" s="541"/>
      <c r="K21" s="541"/>
      <c r="L21" s="1"/>
      <c r="N21" s="79">
        <v>15</v>
      </c>
      <c r="O21" s="69"/>
      <c r="P21" s="69"/>
      <c r="Q21" s="70" t="str">
        <f t="shared" si="1"/>
        <v/>
      </c>
      <c r="R21" s="80"/>
      <c r="S21" s="348"/>
      <c r="T21" s="346">
        <f>係数１!D$49</f>
        <v>8640</v>
      </c>
      <c r="U21" s="73" t="str">
        <f t="shared" si="5"/>
        <v/>
      </c>
      <c r="V21" s="73" t="str">
        <f t="shared" si="6"/>
        <v/>
      </c>
      <c r="W21" s="74" t="str">
        <f t="array" aca="1" ref="W21" ca="1">IF(O21="","",IF(ISNUMBER(AA21),INDIRECT($BG$6&amp;AA21),IF(AA21="a",Q21,IF(AA21="b",INDIRECT($BG$6&amp;AB21),IF(AA21="c",R21,"")))))</f>
        <v/>
      </c>
      <c r="X21" s="75"/>
      <c r="Y21" s="73" t="str">
        <f t="shared" si="7"/>
        <v/>
      </c>
      <c r="Z21" s="76" t="str">
        <f t="shared" ca="1" si="2"/>
        <v/>
      </c>
      <c r="AA21" s="76" t="str">
        <f t="shared" ca="1" si="8"/>
        <v/>
      </c>
      <c r="AB21" s="76" t="str">
        <f t="shared" ca="1" si="9"/>
        <v/>
      </c>
      <c r="AC21" s="76">
        <f t="shared" ca="1" si="10"/>
        <v>0</v>
      </c>
      <c r="AD21" s="76">
        <f t="shared" si="11"/>
        <v>0</v>
      </c>
      <c r="AE21" s="76" t="str">
        <f t="shared" si="3"/>
        <v/>
      </c>
      <c r="AF21" s="77" t="str">
        <f t="shared" si="4"/>
        <v/>
      </c>
      <c r="AH21" s="528"/>
      <c r="AI21" s="103" t="s">
        <v>604</v>
      </c>
      <c r="AJ21" s="104"/>
      <c r="AK21" s="272" t="s">
        <v>2320</v>
      </c>
      <c r="AL21" s="21" t="str">
        <f t="shared" si="14"/>
        <v/>
      </c>
      <c r="AM21" s="97" t="str">
        <f t="shared" si="15"/>
        <v/>
      </c>
      <c r="AN21" s="98">
        <f>係数１!D59</f>
        <v>35.6</v>
      </c>
      <c r="AO21" s="99">
        <f>係数１!F59</f>
        <v>0</v>
      </c>
      <c r="AP21" s="99" t="str">
        <f>係数１!G59</f>
        <v>ｔ－C/GJ</v>
      </c>
      <c r="AQ21" s="22">
        <v>0.8</v>
      </c>
      <c r="AR21" s="101" t="str">
        <f t="shared" si="16"/>
        <v/>
      </c>
      <c r="AU21" s="52" t="str">
        <f>IF(参照!A21="","",参照!A21)</f>
        <v/>
      </c>
      <c r="AV21" s="52" t="str">
        <f>IF(参照!B21="","",参照!B21)</f>
        <v/>
      </c>
      <c r="AW21" s="52" t="str">
        <f>IF(参照!C21="","",参照!C21)</f>
        <v/>
      </c>
      <c r="AX21" s="52" t="str">
        <f>IF(参照!D21="","",参照!D21)</f>
        <v>メニューC</v>
      </c>
      <c r="AY21" s="52">
        <f>IF(参照!E21="","",参照!E21)</f>
        <v>2.0000000000000001E-4</v>
      </c>
      <c r="AZ21" s="52" t="str">
        <f>IF(参照!F21="","",参照!F21)</f>
        <v>(株)エネット</v>
      </c>
      <c r="BA21" s="52" t="str">
        <f>IF(参照!G21="","",参照!G21)</f>
        <v>(株)エネット_メニューC</v>
      </c>
      <c r="BB21" s="52">
        <f t="shared" si="0"/>
        <v>0.2</v>
      </c>
      <c r="BD21" s="52" t="str">
        <f>IF(参照!L21="","",参照!L21)</f>
        <v>(株)ＣＷＳ</v>
      </c>
    </row>
    <row r="22" spans="1:56" ht="15.75" customHeight="1">
      <c r="A22" s="1"/>
      <c r="B22" s="1"/>
      <c r="C22" s="496"/>
      <c r="D22" s="471"/>
      <c r="E22" s="532"/>
      <c r="F22" s="472"/>
      <c r="G22" s="293" t="s">
        <v>2323</v>
      </c>
      <c r="H22" s="455"/>
      <c r="I22" s="542"/>
      <c r="J22" s="542"/>
      <c r="K22" s="542"/>
      <c r="L22" s="1"/>
      <c r="N22" s="79">
        <v>16</v>
      </c>
      <c r="O22" s="69"/>
      <c r="P22" s="69"/>
      <c r="Q22" s="70" t="str">
        <f t="shared" si="1"/>
        <v/>
      </c>
      <c r="R22" s="80"/>
      <c r="S22" s="348"/>
      <c r="T22" s="346">
        <f>係数１!D$49</f>
        <v>8640</v>
      </c>
      <c r="U22" s="73" t="str">
        <f t="shared" si="5"/>
        <v/>
      </c>
      <c r="V22" s="73" t="str">
        <f t="shared" si="6"/>
        <v/>
      </c>
      <c r="W22" s="74" t="str">
        <f t="array" aca="1" ref="W22" ca="1">IF(O22="","",IF(ISNUMBER(AA22),INDIRECT($BG$6&amp;AA22),IF(AA22="a",Q22,IF(AA22="b",INDIRECT($BG$6&amp;AB22),IF(AA22="c",R22,"")))))</f>
        <v/>
      </c>
      <c r="X22" s="75"/>
      <c r="Y22" s="73" t="str">
        <f t="shared" si="7"/>
        <v/>
      </c>
      <c r="Z22" s="76" t="str">
        <f t="shared" ca="1" si="2"/>
        <v/>
      </c>
      <c r="AA22" s="76" t="str">
        <f t="shared" ca="1" si="8"/>
        <v/>
      </c>
      <c r="AB22" s="76" t="str">
        <f t="shared" ca="1" si="9"/>
        <v/>
      </c>
      <c r="AC22" s="76">
        <f t="shared" ca="1" si="10"/>
        <v>0</v>
      </c>
      <c r="AD22" s="76">
        <f t="shared" si="11"/>
        <v>0</v>
      </c>
      <c r="AE22" s="76" t="str">
        <f t="shared" si="3"/>
        <v/>
      </c>
      <c r="AF22" s="77" t="str">
        <f t="shared" si="4"/>
        <v/>
      </c>
      <c r="AH22" s="528"/>
      <c r="AI22" s="103" t="s">
        <v>605</v>
      </c>
      <c r="AJ22" s="104"/>
      <c r="AK22" s="272" t="s">
        <v>2321</v>
      </c>
      <c r="AL22" s="21" t="str">
        <f t="shared" si="14"/>
        <v/>
      </c>
      <c r="AM22" s="97" t="str">
        <f t="shared" si="15"/>
        <v/>
      </c>
      <c r="AN22" s="98">
        <f>係数１!D60</f>
        <v>21.2</v>
      </c>
      <c r="AO22" s="99">
        <f>係数１!F60</f>
        <v>0</v>
      </c>
      <c r="AP22" s="99" t="str">
        <f>係数１!G60</f>
        <v>ｔ－C/GJ</v>
      </c>
      <c r="AQ22" s="22">
        <v>0.8</v>
      </c>
      <c r="AR22" s="101" t="str">
        <f t="shared" si="16"/>
        <v/>
      </c>
      <c r="AU22" s="52" t="str">
        <f>IF(参照!A22="","",参照!A22)</f>
        <v/>
      </c>
      <c r="AV22" s="52" t="str">
        <f>IF(参照!B22="","",参照!B22)</f>
        <v/>
      </c>
      <c r="AW22" s="52" t="str">
        <f>IF(参照!C22="","",参照!C22)</f>
        <v/>
      </c>
      <c r="AX22" s="52" t="str">
        <f>IF(参照!D22="","",参照!D22)</f>
        <v>メニューD</v>
      </c>
      <c r="AY22" s="52">
        <f>IF(参照!E22="","",参照!E22)</f>
        <v>2.2000000000000001E-4</v>
      </c>
      <c r="AZ22" s="52" t="str">
        <f>IF(参照!F22="","",参照!F22)</f>
        <v>(株)エネット</v>
      </c>
      <c r="BA22" s="52" t="str">
        <f>IF(参照!G22="","",参照!G22)</f>
        <v>(株)エネット_メニューD</v>
      </c>
      <c r="BB22" s="52">
        <f t="shared" si="0"/>
        <v>0.22</v>
      </c>
      <c r="BD22" s="52" t="str">
        <f>IF(参照!L22="","",参照!L22)</f>
        <v>ＥＮＥＯＳ(株)</v>
      </c>
    </row>
    <row r="23" spans="1:56" ht="16.5" customHeight="1">
      <c r="A23" s="1"/>
      <c r="B23" s="1"/>
      <c r="C23" s="496"/>
      <c r="D23" s="471"/>
      <c r="E23" s="499" t="s">
        <v>0</v>
      </c>
      <c r="F23" s="474"/>
      <c r="G23" s="105" t="s">
        <v>131</v>
      </c>
      <c r="H23" s="454" t="s">
        <v>19</v>
      </c>
      <c r="I23" s="548">
        <f>AL12</f>
        <v>0</v>
      </c>
      <c r="J23" s="548">
        <f>AO12</f>
        <v>0</v>
      </c>
      <c r="K23" s="548">
        <f>AP12</f>
        <v>0</v>
      </c>
      <c r="L23" s="107"/>
      <c r="M23" s="108"/>
      <c r="N23" s="79">
        <v>17</v>
      </c>
      <c r="O23" s="69"/>
      <c r="P23" s="69"/>
      <c r="Q23" s="70" t="str">
        <f t="shared" si="1"/>
        <v/>
      </c>
      <c r="R23" s="80"/>
      <c r="S23" s="348"/>
      <c r="T23" s="346">
        <f>係数１!D$49</f>
        <v>8640</v>
      </c>
      <c r="U23" s="73" t="str">
        <f t="shared" si="5"/>
        <v/>
      </c>
      <c r="V23" s="73" t="str">
        <f t="shared" si="6"/>
        <v/>
      </c>
      <c r="W23" s="74" t="str">
        <f t="array" aca="1" ref="W23" ca="1">IF(O23="","",IF(ISNUMBER(AA23),INDIRECT($BG$6&amp;AA23),IF(AA23="a",Q23,IF(AA23="b",INDIRECT($BG$6&amp;AB23),IF(AA23="c",R23,"")))))</f>
        <v/>
      </c>
      <c r="X23" s="75"/>
      <c r="Y23" s="73" t="str">
        <f t="shared" si="7"/>
        <v/>
      </c>
      <c r="Z23" s="76" t="str">
        <f t="shared" ca="1" si="2"/>
        <v/>
      </c>
      <c r="AA23" s="76" t="str">
        <f t="shared" ca="1" si="8"/>
        <v/>
      </c>
      <c r="AB23" s="76" t="str">
        <f t="shared" ca="1" si="9"/>
        <v/>
      </c>
      <c r="AC23" s="76">
        <f t="shared" ca="1" si="10"/>
        <v>0</v>
      </c>
      <c r="AD23" s="76">
        <f t="shared" si="11"/>
        <v>0</v>
      </c>
      <c r="AE23" s="76" t="str">
        <f t="shared" si="3"/>
        <v/>
      </c>
      <c r="AF23" s="77" t="str">
        <f t="shared" si="4"/>
        <v/>
      </c>
      <c r="AH23" s="528"/>
      <c r="AI23" s="103" t="s">
        <v>606</v>
      </c>
      <c r="AJ23" s="104"/>
      <c r="AK23" s="272" t="s">
        <v>2319</v>
      </c>
      <c r="AL23" s="21" t="str">
        <f t="shared" si="14"/>
        <v/>
      </c>
      <c r="AM23" s="97" t="str">
        <f t="shared" si="15"/>
        <v/>
      </c>
      <c r="AN23" s="98">
        <f>係数１!D61</f>
        <v>18</v>
      </c>
      <c r="AO23" s="99">
        <f>係数１!F61</f>
        <v>1.7000000000000001E-2</v>
      </c>
      <c r="AP23" s="99" t="str">
        <f>係数１!G61</f>
        <v>ｔ－C/GJ</v>
      </c>
      <c r="AQ23" s="22">
        <v>0.8</v>
      </c>
      <c r="AR23" s="101" t="str">
        <f t="shared" si="16"/>
        <v/>
      </c>
      <c r="AU23" s="52" t="str">
        <f>IF(参照!A23="","",参照!A23)</f>
        <v/>
      </c>
      <c r="AV23" s="52" t="str">
        <f>IF(参照!B23="","",参照!B23)</f>
        <v/>
      </c>
      <c r="AW23" s="52" t="str">
        <f>IF(参照!C23="","",参照!C23)</f>
        <v/>
      </c>
      <c r="AX23" s="52" t="str">
        <f>IF(参照!D23="","",参照!D23)</f>
        <v>メニューE</v>
      </c>
      <c r="AY23" s="52">
        <f>IF(参照!E23="","",参照!E23)</f>
        <v>2.9999999999999997E-4</v>
      </c>
      <c r="AZ23" s="52" t="str">
        <f>IF(参照!F23="","",参照!F23)</f>
        <v>(株)エネット</v>
      </c>
      <c r="BA23" s="52" t="str">
        <f>IF(参照!G23="","",参照!G23)</f>
        <v>(株)エネット_メニューE</v>
      </c>
      <c r="BB23" s="52">
        <f t="shared" si="0"/>
        <v>0.3</v>
      </c>
      <c r="BD23" s="52" t="str">
        <f>IF(参照!L23="","",参照!L23)</f>
        <v>(株)Ｆ－Ｐｏｗｅｒ</v>
      </c>
    </row>
    <row r="24" spans="1:56" ht="16.5" customHeight="1">
      <c r="A24" s="1"/>
      <c r="B24" s="1"/>
      <c r="C24" s="496"/>
      <c r="D24" s="472"/>
      <c r="E24" s="533"/>
      <c r="F24" s="476"/>
      <c r="G24" s="106" t="str">
        <f>IF(COUNTA(AI7:AI11)=0,"（　　　 　　）",IF(COUNTA(AI7:AI11)=1,"（"&amp;AI7&amp;"）","（複数の電気事業者）"))</f>
        <v>（　　　 　　）</v>
      </c>
      <c r="H24" s="455"/>
      <c r="I24" s="549"/>
      <c r="J24" s="549"/>
      <c r="K24" s="549"/>
      <c r="L24" s="107"/>
      <c r="M24" s="108"/>
      <c r="N24" s="79">
        <v>18</v>
      </c>
      <c r="O24" s="69"/>
      <c r="P24" s="69"/>
      <c r="Q24" s="70" t="str">
        <f t="shared" si="1"/>
        <v/>
      </c>
      <c r="R24" s="80"/>
      <c r="S24" s="348"/>
      <c r="T24" s="346">
        <f>係数１!D$49</f>
        <v>8640</v>
      </c>
      <c r="U24" s="73" t="str">
        <f t="shared" si="5"/>
        <v/>
      </c>
      <c r="V24" s="73" t="str">
        <f t="shared" si="6"/>
        <v/>
      </c>
      <c r="W24" s="74" t="str">
        <f t="array" aca="1" ref="W24" ca="1">IF(O24="","",IF(ISNUMBER(AA24),INDIRECT($BG$6&amp;AA24),IF(AA24="a",Q24,IF(AA24="b",INDIRECT($BG$6&amp;AB24),IF(AA24="c",R24,"")))))</f>
        <v/>
      </c>
      <c r="X24" s="75"/>
      <c r="Y24" s="73" t="str">
        <f t="shared" si="7"/>
        <v/>
      </c>
      <c r="Z24" s="76" t="str">
        <f t="shared" ca="1" si="2"/>
        <v/>
      </c>
      <c r="AA24" s="76" t="str">
        <f t="shared" ca="1" si="8"/>
        <v/>
      </c>
      <c r="AB24" s="76" t="str">
        <f t="shared" ca="1" si="9"/>
        <v/>
      </c>
      <c r="AC24" s="76">
        <f t="shared" ca="1" si="10"/>
        <v>0</v>
      </c>
      <c r="AD24" s="76">
        <f t="shared" si="11"/>
        <v>0</v>
      </c>
      <c r="AE24" s="76" t="str">
        <f t="shared" si="3"/>
        <v/>
      </c>
      <c r="AF24" s="77" t="str">
        <f t="shared" si="4"/>
        <v/>
      </c>
      <c r="AH24" s="528"/>
      <c r="AI24" s="103" t="s">
        <v>607</v>
      </c>
      <c r="AJ24" s="104"/>
      <c r="AK24" s="272" t="s">
        <v>2319</v>
      </c>
      <c r="AL24" s="21" t="str">
        <f t="shared" si="14"/>
        <v/>
      </c>
      <c r="AM24" s="97" t="str">
        <f t="shared" si="15"/>
        <v/>
      </c>
      <c r="AN24" s="98">
        <f>係数１!D62</f>
        <v>26.9</v>
      </c>
      <c r="AO24" s="99">
        <f>係数１!F62</f>
        <v>1.52E-2</v>
      </c>
      <c r="AP24" s="99" t="str">
        <f>係数１!G62</f>
        <v>ｔ－C/GJ</v>
      </c>
      <c r="AQ24" s="22">
        <v>0.8</v>
      </c>
      <c r="AR24" s="101" t="str">
        <f t="shared" si="16"/>
        <v/>
      </c>
      <c r="AU24" s="52" t="str">
        <f>IF(参照!A24="","",参照!A24)</f>
        <v/>
      </c>
      <c r="AV24" s="52" t="str">
        <f>IF(参照!B24="","",参照!B24)</f>
        <v/>
      </c>
      <c r="AW24" s="52" t="str">
        <f>IF(参照!C24="","",参照!C24)</f>
        <v/>
      </c>
      <c r="AX24" s="52" t="str">
        <f>IF(参照!D24="","",参照!D24)</f>
        <v>メニューF</v>
      </c>
      <c r="AY24" s="52">
        <f>IF(参照!E24="","",参照!E24)</f>
        <v>3.4899999999999997E-4</v>
      </c>
      <c r="AZ24" s="52" t="str">
        <f>IF(参照!F24="","",参照!F24)</f>
        <v>(株)エネット</v>
      </c>
      <c r="BA24" s="52" t="str">
        <f>IF(参照!G24="","",参照!G24)</f>
        <v>(株)エネット_メニューF</v>
      </c>
      <c r="BB24" s="52">
        <f t="shared" si="0"/>
        <v>0.34899999999999998</v>
      </c>
      <c r="BD24" s="52" t="str">
        <f>IF(参照!L24="","",参照!L24)</f>
        <v>ＦＴエナジー(株)</v>
      </c>
    </row>
    <row r="25" spans="1:56" ht="12.75" customHeight="1">
      <c r="A25" s="1"/>
      <c r="B25" s="1"/>
      <c r="C25" s="496"/>
      <c r="D25" s="501" t="s">
        <v>23</v>
      </c>
      <c r="E25" s="502"/>
      <c r="F25" s="503"/>
      <c r="G25" s="267" t="s">
        <v>608</v>
      </c>
      <c r="H25" s="285" t="s">
        <v>14</v>
      </c>
      <c r="I25" s="285" t="s">
        <v>14</v>
      </c>
      <c r="J25" s="109">
        <f>AL37</f>
        <v>0</v>
      </c>
      <c r="K25" s="109">
        <f>AM37</f>
        <v>0</v>
      </c>
      <c r="L25" s="1"/>
      <c r="N25" s="79">
        <v>19</v>
      </c>
      <c r="O25" s="69"/>
      <c r="P25" s="69"/>
      <c r="Q25" s="70" t="str">
        <f t="shared" si="1"/>
        <v/>
      </c>
      <c r="R25" s="80"/>
      <c r="S25" s="348"/>
      <c r="T25" s="346">
        <f>係数１!D$49</f>
        <v>8640</v>
      </c>
      <c r="U25" s="73" t="str">
        <f t="shared" si="5"/>
        <v/>
      </c>
      <c r="V25" s="73" t="str">
        <f t="shared" si="6"/>
        <v/>
      </c>
      <c r="W25" s="74" t="str">
        <f t="array" aca="1" ref="W25" ca="1">IF(O25="","",IF(ISNUMBER(AA25),INDIRECT($BG$6&amp;AA25),IF(AA25="a",Q25,IF(AA25="b",INDIRECT($BG$6&amp;AB25),IF(AA25="c",R25,"")))))</f>
        <v/>
      </c>
      <c r="X25" s="75"/>
      <c r="Y25" s="73" t="str">
        <f t="shared" si="7"/>
        <v/>
      </c>
      <c r="Z25" s="76" t="str">
        <f t="shared" ca="1" si="2"/>
        <v/>
      </c>
      <c r="AA25" s="76" t="str">
        <f t="shared" ca="1" si="8"/>
        <v/>
      </c>
      <c r="AB25" s="76" t="str">
        <f t="shared" ca="1" si="9"/>
        <v/>
      </c>
      <c r="AC25" s="76">
        <f t="shared" ca="1" si="10"/>
        <v>0</v>
      </c>
      <c r="AD25" s="76">
        <f t="shared" si="11"/>
        <v>0</v>
      </c>
      <c r="AE25" s="76" t="str">
        <f t="shared" si="3"/>
        <v/>
      </c>
      <c r="AF25" s="77" t="str">
        <f t="shared" si="4"/>
        <v/>
      </c>
      <c r="AH25" s="528"/>
      <c r="AI25" s="103" t="s">
        <v>609</v>
      </c>
      <c r="AJ25" s="104"/>
      <c r="AK25" s="272" t="s">
        <v>2319</v>
      </c>
      <c r="AL25" s="21" t="str">
        <f t="shared" si="14"/>
        <v/>
      </c>
      <c r="AM25" s="97" t="str">
        <f t="shared" si="15"/>
        <v/>
      </c>
      <c r="AN25" s="98">
        <f>係数１!D63</f>
        <v>33.200000000000003</v>
      </c>
      <c r="AO25" s="99">
        <f>係数１!F63</f>
        <v>1.35E-2</v>
      </c>
      <c r="AP25" s="99" t="str">
        <f>係数１!G63</f>
        <v>ｔ－C/GJ</v>
      </c>
      <c r="AQ25" s="22">
        <v>0.8</v>
      </c>
      <c r="AR25" s="101" t="str">
        <f t="shared" si="16"/>
        <v/>
      </c>
      <c r="AU25" s="52" t="str">
        <f>IF(参照!A25="","",参照!A25)</f>
        <v/>
      </c>
      <c r="AV25" s="52" t="str">
        <f>IF(参照!B25="","",参照!B25)</f>
        <v/>
      </c>
      <c r="AW25" s="52" t="str">
        <f>IF(参照!C25="","",参照!C25)</f>
        <v/>
      </c>
      <c r="AX25" s="52" t="str">
        <f>IF(参照!D25="","",参照!D25)</f>
        <v>メニューG</v>
      </c>
      <c r="AY25" s="52">
        <f>IF(参照!E25="","",参照!E25)</f>
        <v>3.6999999999999999E-4</v>
      </c>
      <c r="AZ25" s="52" t="str">
        <f>IF(参照!F25="","",参照!F25)</f>
        <v>(株)エネット</v>
      </c>
      <c r="BA25" s="52" t="str">
        <f>IF(参照!G25="","",参照!G25)</f>
        <v>(株)エネット_メニューG</v>
      </c>
      <c r="BB25" s="52">
        <f t="shared" si="0"/>
        <v>0.37</v>
      </c>
      <c r="BD25" s="52" t="str">
        <f>IF(参照!L25="","",参照!L25)</f>
        <v>ＨＴＢエナジー(株)</v>
      </c>
    </row>
    <row r="26" spans="1:56" ht="12.75" customHeight="1">
      <c r="A26" s="1"/>
      <c r="B26" s="1"/>
      <c r="C26" s="496"/>
      <c r="D26" s="501"/>
      <c r="E26" s="502"/>
      <c r="F26" s="503"/>
      <c r="G26" s="41"/>
      <c r="H26" s="110"/>
      <c r="I26" s="22"/>
      <c r="J26" s="22"/>
      <c r="K26" s="22"/>
      <c r="L26" s="1"/>
      <c r="N26" s="79">
        <v>20</v>
      </c>
      <c r="O26" s="69"/>
      <c r="P26" s="69"/>
      <c r="Q26" s="70" t="str">
        <f t="shared" si="1"/>
        <v/>
      </c>
      <c r="R26" s="80"/>
      <c r="S26" s="348"/>
      <c r="T26" s="346">
        <f>係数１!D$49</f>
        <v>8640</v>
      </c>
      <c r="U26" s="73" t="str">
        <f t="shared" si="5"/>
        <v/>
      </c>
      <c r="V26" s="73" t="str">
        <f t="shared" si="6"/>
        <v/>
      </c>
      <c r="W26" s="74" t="str">
        <f t="array" aca="1" ref="W26" ca="1">IF(O26="","",IF(ISNUMBER(AA26),INDIRECT($BG$6&amp;AA26),IF(AA26="a",Q26,IF(AA26="b",INDIRECT($BG$6&amp;AB26),IF(AA26="c",R26,"")))))</f>
        <v/>
      </c>
      <c r="X26" s="75"/>
      <c r="Y26" s="73" t="str">
        <f t="shared" si="7"/>
        <v/>
      </c>
      <c r="Z26" s="76" t="str">
        <f t="shared" ca="1" si="2"/>
        <v/>
      </c>
      <c r="AA26" s="76" t="str">
        <f t="shared" ca="1" si="8"/>
        <v/>
      </c>
      <c r="AB26" s="76" t="str">
        <f t="shared" ca="1" si="9"/>
        <v/>
      </c>
      <c r="AC26" s="76">
        <f t="shared" ca="1" si="10"/>
        <v>0</v>
      </c>
      <c r="AD26" s="76">
        <f t="shared" si="11"/>
        <v>0</v>
      </c>
      <c r="AE26" s="76" t="str">
        <f t="shared" si="3"/>
        <v/>
      </c>
      <c r="AF26" s="77" t="str">
        <f t="shared" si="4"/>
        <v/>
      </c>
      <c r="AH26" s="528"/>
      <c r="AI26" s="103" t="s">
        <v>610</v>
      </c>
      <c r="AJ26" s="104"/>
      <c r="AK26" s="272" t="s">
        <v>2319</v>
      </c>
      <c r="AL26" s="21" t="str">
        <f t="shared" si="14"/>
        <v/>
      </c>
      <c r="AM26" s="97" t="str">
        <f t="shared" si="15"/>
        <v/>
      </c>
      <c r="AN26" s="98">
        <f>係数１!D64</f>
        <v>29.3</v>
      </c>
      <c r="AO26" s="99">
        <f>係数１!F64</f>
        <v>2.6200000000000001E-2</v>
      </c>
      <c r="AP26" s="99" t="str">
        <f>係数１!G64</f>
        <v>ｔ－C/GJ</v>
      </c>
      <c r="AQ26" s="22">
        <v>0.8</v>
      </c>
      <c r="AR26" s="101" t="str">
        <f t="shared" si="16"/>
        <v/>
      </c>
      <c r="AU26" s="52" t="str">
        <f>IF(参照!A26="","",参照!A26)</f>
        <v/>
      </c>
      <c r="AV26" s="52" t="str">
        <f>IF(参照!B26="","",参照!B26)</f>
        <v/>
      </c>
      <c r="AW26" s="52" t="str">
        <f>IF(参照!C26="","",参照!C26)</f>
        <v/>
      </c>
      <c r="AX26" s="52" t="str">
        <f>IF(参照!D26="","",参照!D26)</f>
        <v>メニューH(残差)</v>
      </c>
      <c r="AY26" s="52">
        <f>IF(参照!E26="","",参照!E26)</f>
        <v>4.08E-4</v>
      </c>
      <c r="AZ26" s="52" t="str">
        <f>IF(参照!F26="","",参照!F26)</f>
        <v>(株)エネット</v>
      </c>
      <c r="BA26" s="52" t="str">
        <f>IF(参照!G26="","",参照!G26)</f>
        <v>(株)エネット_メニューH(残差)</v>
      </c>
      <c r="BB26" s="52">
        <f t="shared" si="0"/>
        <v>0.40799999999999997</v>
      </c>
      <c r="BD26" s="52" t="str">
        <f>IF(参照!L26="","",参照!L26)</f>
        <v>(株)Ｉ＆Ｉ</v>
      </c>
    </row>
    <row r="27" spans="1:56" ht="12.75" customHeight="1">
      <c r="A27" s="1"/>
      <c r="B27" s="1"/>
      <c r="C27" s="496"/>
      <c r="D27" s="536"/>
      <c r="E27" s="537"/>
      <c r="F27" s="538"/>
      <c r="G27" s="41"/>
      <c r="H27" s="41"/>
      <c r="I27" s="22"/>
      <c r="J27" s="22"/>
      <c r="K27" s="22"/>
      <c r="L27" s="1"/>
      <c r="N27" s="79">
        <v>21</v>
      </c>
      <c r="O27" s="69"/>
      <c r="P27" s="69"/>
      <c r="Q27" s="70" t="str">
        <f t="shared" si="1"/>
        <v/>
      </c>
      <c r="R27" s="80"/>
      <c r="S27" s="348"/>
      <c r="T27" s="346">
        <f>係数１!D$49</f>
        <v>8640</v>
      </c>
      <c r="U27" s="73" t="str">
        <f t="shared" si="5"/>
        <v/>
      </c>
      <c r="V27" s="73" t="str">
        <f t="shared" si="6"/>
        <v/>
      </c>
      <c r="W27" s="74" t="str">
        <f t="array" aca="1" ref="W27" ca="1">IF(O27="","",IF(ISNUMBER(AA27),INDIRECT($BG$6&amp;AA27),IF(AA27="a",Q27,IF(AA27="b",INDIRECT($BG$6&amp;AB27),IF(AA27="c",R27,"")))))</f>
        <v/>
      </c>
      <c r="X27" s="75"/>
      <c r="Y27" s="73" t="str">
        <f t="shared" si="7"/>
        <v/>
      </c>
      <c r="Z27" s="76" t="str">
        <f t="shared" ca="1" si="2"/>
        <v/>
      </c>
      <c r="AA27" s="76" t="str">
        <f t="shared" ca="1" si="8"/>
        <v/>
      </c>
      <c r="AB27" s="76" t="str">
        <f t="shared" ca="1" si="9"/>
        <v/>
      </c>
      <c r="AC27" s="76">
        <f t="shared" ca="1" si="10"/>
        <v>0</v>
      </c>
      <c r="AD27" s="76">
        <f t="shared" si="11"/>
        <v>0</v>
      </c>
      <c r="AE27" s="76" t="str">
        <f t="shared" si="3"/>
        <v/>
      </c>
      <c r="AF27" s="77" t="str">
        <f t="shared" si="4"/>
        <v/>
      </c>
      <c r="AH27" s="528"/>
      <c r="AI27" s="103" t="s">
        <v>611</v>
      </c>
      <c r="AJ27" s="104"/>
      <c r="AK27" s="272" t="s">
        <v>2320</v>
      </c>
      <c r="AL27" s="21" t="str">
        <f t="shared" si="14"/>
        <v/>
      </c>
      <c r="AM27" s="97" t="str">
        <f t="shared" si="15"/>
        <v/>
      </c>
      <c r="AN27" s="98">
        <f>係数１!D65</f>
        <v>40.200000000000003</v>
      </c>
      <c r="AO27" s="99">
        <f>係数１!F65</f>
        <v>1.7899999999999999E-2</v>
      </c>
      <c r="AP27" s="99" t="str">
        <f>係数１!G65</f>
        <v>ｔ－C/GJ</v>
      </c>
      <c r="AQ27" s="22">
        <v>0.8</v>
      </c>
      <c r="AR27" s="101" t="str">
        <f t="shared" si="16"/>
        <v/>
      </c>
      <c r="AU27" s="52" t="str">
        <f>IF(参照!A27="","",参照!A27)</f>
        <v/>
      </c>
      <c r="AV27" s="52" t="str">
        <f>IF(参照!B27="","",参照!B27)</f>
        <v/>
      </c>
      <c r="AW27" s="52" t="str">
        <f>IF(参照!C27="","",参照!C27)</f>
        <v/>
      </c>
      <c r="AX27" s="52" t="str">
        <f>IF(参照!D27="","",参照!D27)</f>
        <v>(参考値)事業者全体</v>
      </c>
      <c r="AY27" s="52">
        <f>IF(参照!E27="","",参照!E27)</f>
        <v>3.7199999999999999E-4</v>
      </c>
      <c r="AZ27" s="52" t="str">
        <f>IF(参照!F27="","",参照!F27)</f>
        <v>(株)エネット</v>
      </c>
      <c r="BA27" s="52" t="str">
        <f>IF(参照!G27="","",参照!G27)</f>
        <v>(株)エネット_(参考値)事業者全体</v>
      </c>
      <c r="BB27" s="52">
        <f t="shared" si="0"/>
        <v>0.372</v>
      </c>
      <c r="BD27" s="52" t="str">
        <f>IF(参照!L27="","",参照!L27)</f>
        <v>Ｊａｐａｎ電力(株)</v>
      </c>
    </row>
    <row r="28" spans="1:56" ht="12.75" customHeight="1">
      <c r="A28" s="1"/>
      <c r="B28" s="1"/>
      <c r="C28" s="496"/>
      <c r="D28" s="543" t="s">
        <v>24</v>
      </c>
      <c r="E28" s="544"/>
      <c r="F28" s="544"/>
      <c r="G28" s="545"/>
      <c r="H28" s="111" t="s">
        <v>14</v>
      </c>
      <c r="I28" s="111" t="s">
        <v>14</v>
      </c>
      <c r="J28" s="21">
        <f>SUM(J10:J27)</f>
        <v>0</v>
      </c>
      <c r="K28" s="21">
        <f>SUM(K10:K27)</f>
        <v>0</v>
      </c>
      <c r="L28" s="1"/>
      <c r="N28" s="79">
        <v>22</v>
      </c>
      <c r="O28" s="69"/>
      <c r="P28" s="69"/>
      <c r="Q28" s="70" t="str">
        <f t="shared" si="1"/>
        <v/>
      </c>
      <c r="R28" s="80"/>
      <c r="S28" s="348"/>
      <c r="T28" s="346">
        <f>係数１!D$49</f>
        <v>8640</v>
      </c>
      <c r="U28" s="73" t="str">
        <f t="shared" si="5"/>
        <v/>
      </c>
      <c r="V28" s="73" t="str">
        <f t="shared" si="6"/>
        <v/>
      </c>
      <c r="W28" s="74" t="str">
        <f t="array" aca="1" ref="W28" ca="1">IF(O28="","",IF(ISNUMBER(AA28),INDIRECT($BG$6&amp;AA28),IF(AA28="a",Q28,IF(AA28="b",INDIRECT($BG$6&amp;AB28),IF(AA28="c",R28,"")))))</f>
        <v/>
      </c>
      <c r="X28" s="75"/>
      <c r="Y28" s="73" t="str">
        <f t="shared" si="7"/>
        <v/>
      </c>
      <c r="Z28" s="76" t="str">
        <f t="shared" ca="1" si="2"/>
        <v/>
      </c>
      <c r="AA28" s="76" t="str">
        <f t="shared" ca="1" si="8"/>
        <v/>
      </c>
      <c r="AB28" s="76" t="str">
        <f t="shared" ca="1" si="9"/>
        <v/>
      </c>
      <c r="AC28" s="76">
        <f t="shared" ca="1" si="10"/>
        <v>0</v>
      </c>
      <c r="AD28" s="76">
        <f t="shared" si="11"/>
        <v>0</v>
      </c>
      <c r="AE28" s="76" t="str">
        <f t="shared" si="3"/>
        <v/>
      </c>
      <c r="AF28" s="77" t="str">
        <f t="shared" si="4"/>
        <v/>
      </c>
      <c r="AH28" s="528"/>
      <c r="AI28" s="103" t="s">
        <v>612</v>
      </c>
      <c r="AJ28" s="104"/>
      <c r="AK28" s="272" t="s">
        <v>2321</v>
      </c>
      <c r="AL28" s="21" t="str">
        <f t="shared" si="14"/>
        <v/>
      </c>
      <c r="AM28" s="97" t="str">
        <f t="shared" si="15"/>
        <v/>
      </c>
      <c r="AN28" s="98">
        <f>係数１!D66</f>
        <v>21.2</v>
      </c>
      <c r="AO28" s="99">
        <f>係数１!F66</f>
        <v>0</v>
      </c>
      <c r="AP28" s="99" t="str">
        <f>係数１!G66</f>
        <v>ｔ－C/GJ</v>
      </c>
      <c r="AQ28" s="22">
        <v>0.8</v>
      </c>
      <c r="AR28" s="101" t="str">
        <f t="shared" si="16"/>
        <v/>
      </c>
      <c r="AU28" s="52" t="str">
        <f>IF(参照!A28="","",参照!A28)</f>
        <v>A0011</v>
      </c>
      <c r="AV28" s="52" t="str">
        <f>IF(参照!B28="","",参照!B28)</f>
        <v>須賀川瓦斯(株)</v>
      </c>
      <c r="AW28" s="52">
        <f>IF(参照!C28="","",参照!C28)</f>
        <v>4.3100000000000001E-4</v>
      </c>
      <c r="AX28" s="52" t="str">
        <f>IF(参照!D28="","",参照!D28)</f>
        <v>メニューA</v>
      </c>
      <c r="AY28" s="52">
        <f>IF(参照!E28="","",参照!E28)</f>
        <v>0</v>
      </c>
      <c r="AZ28" s="52" t="str">
        <f>IF(参照!F28="","",参照!F28)</f>
        <v>須賀川瓦斯(株)</v>
      </c>
      <c r="BA28" s="52" t="str">
        <f>IF(参照!G28="","",参照!G28)</f>
        <v>須賀川瓦斯(株)_メニューA</v>
      </c>
      <c r="BB28" s="52">
        <f t="shared" si="0"/>
        <v>0</v>
      </c>
      <c r="BD28" s="52" t="str">
        <f>IF(参照!L28="","",参照!L28)</f>
        <v>ＪＰエネルギー(株)</v>
      </c>
    </row>
    <row r="29" spans="1:56" ht="12.75" customHeight="1">
      <c r="A29" s="1"/>
      <c r="B29" s="1"/>
      <c r="C29" s="496"/>
      <c r="D29" s="456" t="s">
        <v>136</v>
      </c>
      <c r="E29" s="456"/>
      <c r="F29" s="456"/>
      <c r="G29" s="456"/>
      <c r="H29" s="546"/>
      <c r="I29" s="546"/>
      <c r="J29" s="546"/>
      <c r="K29" s="546"/>
      <c r="L29" s="1"/>
      <c r="N29" s="79">
        <v>23</v>
      </c>
      <c r="O29" s="69"/>
      <c r="P29" s="69"/>
      <c r="Q29" s="70" t="str">
        <f t="shared" si="1"/>
        <v/>
      </c>
      <c r="R29" s="80"/>
      <c r="S29" s="348"/>
      <c r="T29" s="346">
        <f>係数１!D$49</f>
        <v>8640</v>
      </c>
      <c r="U29" s="73" t="str">
        <f t="shared" si="5"/>
        <v/>
      </c>
      <c r="V29" s="73" t="str">
        <f t="shared" si="6"/>
        <v/>
      </c>
      <c r="W29" s="74" t="str">
        <f t="array" aca="1" ref="W29" ca="1">IF(O29="","",IF(ISNUMBER(AA29),INDIRECT($BG$6&amp;AA29),IF(AA29="a",Q29,IF(AA29="b",INDIRECT($BG$6&amp;AB29),IF(AA29="c",R29,"")))))</f>
        <v/>
      </c>
      <c r="X29" s="75"/>
      <c r="Y29" s="73" t="str">
        <f t="shared" si="7"/>
        <v/>
      </c>
      <c r="Z29" s="76" t="str">
        <f t="shared" ca="1" si="2"/>
        <v/>
      </c>
      <c r="AA29" s="76" t="str">
        <f t="shared" ca="1" si="8"/>
        <v/>
      </c>
      <c r="AB29" s="76" t="str">
        <f t="shared" ca="1" si="9"/>
        <v/>
      </c>
      <c r="AC29" s="76">
        <f t="shared" ca="1" si="10"/>
        <v>0</v>
      </c>
      <c r="AD29" s="76">
        <f t="shared" si="11"/>
        <v>0</v>
      </c>
      <c r="AE29" s="76" t="str">
        <f t="shared" si="3"/>
        <v/>
      </c>
      <c r="AF29" s="77" t="str">
        <f t="shared" si="4"/>
        <v/>
      </c>
      <c r="AH29" s="528"/>
      <c r="AI29" s="103" t="s">
        <v>613</v>
      </c>
      <c r="AJ29" s="104"/>
      <c r="AK29" s="272" t="s">
        <v>2319</v>
      </c>
      <c r="AL29" s="21" t="str">
        <f t="shared" si="14"/>
        <v/>
      </c>
      <c r="AM29" s="97" t="str">
        <f t="shared" si="15"/>
        <v/>
      </c>
      <c r="AN29" s="98">
        <f>係数１!D67</f>
        <v>17.100000000000001</v>
      </c>
      <c r="AO29" s="99">
        <f>係数１!F67</f>
        <v>0</v>
      </c>
      <c r="AP29" s="99" t="str">
        <f>係数１!G67</f>
        <v>ｔ－C/GJ</v>
      </c>
      <c r="AQ29" s="22">
        <v>0.8</v>
      </c>
      <c r="AR29" s="101" t="str">
        <f t="shared" si="16"/>
        <v/>
      </c>
      <c r="AU29" s="52" t="str">
        <f>IF(参照!A29="","",参照!A29)</f>
        <v/>
      </c>
      <c r="AV29" s="52" t="str">
        <f>IF(参照!B29="","",参照!B29)</f>
        <v/>
      </c>
      <c r="AW29" s="52" t="str">
        <f>IF(参照!C29="","",参照!C29)</f>
        <v/>
      </c>
      <c r="AX29" s="52" t="str">
        <f>IF(参照!D29="","",参照!D29)</f>
        <v>メニューB(残差)</v>
      </c>
      <c r="AY29" s="52">
        <f>IF(参照!E29="","",参照!E29)</f>
        <v>4.28E-4</v>
      </c>
      <c r="AZ29" s="52" t="str">
        <f>IF(参照!F29="","",参照!F29)</f>
        <v>須賀川瓦斯(株)</v>
      </c>
      <c r="BA29" s="52" t="str">
        <f>IF(参照!G29="","",参照!G29)</f>
        <v>須賀川瓦斯(株)_メニューB(残差)</v>
      </c>
      <c r="BB29" s="52">
        <f t="shared" si="0"/>
        <v>0.42799999999999999</v>
      </c>
      <c r="BD29" s="52" t="str">
        <f>IF(参照!L29="","",参照!L29)</f>
        <v>ＪＲＥトレーディング(株)</v>
      </c>
    </row>
    <row r="30" spans="1:56" ht="12.75" customHeight="1" thickBot="1">
      <c r="A30" s="1"/>
      <c r="B30" s="1"/>
      <c r="C30" s="547"/>
      <c r="D30" s="452" t="s">
        <v>12</v>
      </c>
      <c r="E30" s="452"/>
      <c r="F30" s="452"/>
      <c r="G30" s="452"/>
      <c r="H30" s="112" t="s">
        <v>19</v>
      </c>
      <c r="I30" s="24"/>
      <c r="J30" s="112" t="s">
        <v>14</v>
      </c>
      <c r="K30" s="112" t="s">
        <v>14</v>
      </c>
      <c r="L30" s="1"/>
      <c r="N30" s="79">
        <v>24</v>
      </c>
      <c r="O30" s="69"/>
      <c r="P30" s="69"/>
      <c r="Q30" s="70" t="str">
        <f t="shared" si="1"/>
        <v/>
      </c>
      <c r="R30" s="80"/>
      <c r="S30" s="348"/>
      <c r="T30" s="346">
        <f>係数１!D$49</f>
        <v>8640</v>
      </c>
      <c r="U30" s="73" t="str">
        <f t="shared" si="5"/>
        <v/>
      </c>
      <c r="V30" s="73" t="str">
        <f t="shared" si="6"/>
        <v/>
      </c>
      <c r="W30" s="74" t="str">
        <f t="array" aca="1" ref="W30" ca="1">IF(O30="","",IF(ISNUMBER(AA30),INDIRECT($BG$6&amp;AA30),IF(AA30="a",Q30,IF(AA30="b",INDIRECT($BG$6&amp;AB30),IF(AA30="c",R30,"")))))</f>
        <v/>
      </c>
      <c r="X30" s="75"/>
      <c r="Y30" s="73" t="str">
        <f t="shared" si="7"/>
        <v/>
      </c>
      <c r="Z30" s="76" t="str">
        <f t="shared" ca="1" si="2"/>
        <v/>
      </c>
      <c r="AA30" s="76" t="str">
        <f t="shared" ca="1" si="8"/>
        <v/>
      </c>
      <c r="AB30" s="76" t="str">
        <f t="shared" ca="1" si="9"/>
        <v/>
      </c>
      <c r="AC30" s="76">
        <f t="shared" ca="1" si="10"/>
        <v>0</v>
      </c>
      <c r="AD30" s="76">
        <f t="shared" si="11"/>
        <v>0</v>
      </c>
      <c r="AE30" s="76" t="str">
        <f t="shared" si="3"/>
        <v/>
      </c>
      <c r="AF30" s="77" t="str">
        <f t="shared" si="4"/>
        <v/>
      </c>
      <c r="AH30" s="528"/>
      <c r="AI30" s="103" t="s">
        <v>614</v>
      </c>
      <c r="AJ30" s="104"/>
      <c r="AK30" s="272" t="s">
        <v>2319</v>
      </c>
      <c r="AL30" s="21" t="str">
        <f t="shared" si="14"/>
        <v/>
      </c>
      <c r="AM30" s="97" t="str">
        <f t="shared" si="15"/>
        <v/>
      </c>
      <c r="AN30" s="98">
        <f>係数１!D68</f>
        <v>142</v>
      </c>
      <c r="AO30" s="99">
        <f>係数１!F68</f>
        <v>0</v>
      </c>
      <c r="AP30" s="99" t="str">
        <f>係数１!G68</f>
        <v>ｔ－C/GJ</v>
      </c>
      <c r="AQ30" s="22">
        <v>0.8</v>
      </c>
      <c r="AR30" s="101" t="str">
        <f t="shared" si="16"/>
        <v/>
      </c>
      <c r="AU30" s="52" t="str">
        <f>IF(参照!A30="","",参照!A30)</f>
        <v/>
      </c>
      <c r="AV30" s="52" t="str">
        <f>IF(参照!B30="","",参照!B30)</f>
        <v/>
      </c>
      <c r="AW30" s="52" t="str">
        <f>IF(参照!C30="","",参照!C30)</f>
        <v/>
      </c>
      <c r="AX30" s="52" t="str">
        <f>IF(参照!D30="","",参照!D30)</f>
        <v>(参考値)事業者全体</v>
      </c>
      <c r="AY30" s="52">
        <f>IF(参照!E30="","",参照!E30)</f>
        <v>4.2499999999999998E-4</v>
      </c>
      <c r="AZ30" s="52" t="str">
        <f>IF(参照!F30="","",参照!F30)</f>
        <v>須賀川瓦斯(株)</v>
      </c>
      <c r="BA30" s="52" t="str">
        <f>IF(参照!G30="","",参照!G30)</f>
        <v>須賀川瓦斯(株)_(参考値)事業者全体</v>
      </c>
      <c r="BB30" s="52">
        <f t="shared" si="0"/>
        <v>0.42499999999999999</v>
      </c>
      <c r="BD30" s="52" t="str">
        <f>IF(参照!L30="","",参照!L30)</f>
        <v>ＪＲ西日本住宅サービス(株)</v>
      </c>
    </row>
    <row r="31" spans="1:56" ht="19.5" customHeight="1" thickTop="1">
      <c r="A31" s="1"/>
      <c r="B31" s="1"/>
      <c r="C31" s="468" t="s">
        <v>1</v>
      </c>
      <c r="D31" s="455" t="s">
        <v>16</v>
      </c>
      <c r="E31" s="455"/>
      <c r="F31" s="455"/>
      <c r="G31" s="455"/>
      <c r="H31" s="111" t="s">
        <v>6</v>
      </c>
      <c r="I31" s="111" t="s">
        <v>21</v>
      </c>
      <c r="J31" s="113" t="s">
        <v>488</v>
      </c>
      <c r="K31" s="114" t="s">
        <v>498</v>
      </c>
      <c r="L31" s="1"/>
      <c r="N31" s="79">
        <v>25</v>
      </c>
      <c r="O31" s="69"/>
      <c r="P31" s="69"/>
      <c r="Q31" s="70" t="str">
        <f t="shared" si="1"/>
        <v/>
      </c>
      <c r="R31" s="80"/>
      <c r="S31" s="348"/>
      <c r="T31" s="346">
        <f>係数１!D$49</f>
        <v>8640</v>
      </c>
      <c r="U31" s="73" t="str">
        <f t="shared" si="5"/>
        <v/>
      </c>
      <c r="V31" s="73" t="str">
        <f t="shared" si="6"/>
        <v/>
      </c>
      <c r="W31" s="74" t="str">
        <f t="array" aca="1" ref="W31" ca="1">IF(O31="","",IF(ISNUMBER(AA31),INDIRECT($BG$6&amp;AA31),IF(AA31="a",Q31,IF(AA31="b",INDIRECT($BG$6&amp;AB31),IF(AA31="c",R31,"")))))</f>
        <v/>
      </c>
      <c r="X31" s="75"/>
      <c r="Y31" s="73" t="str">
        <f t="shared" si="7"/>
        <v/>
      </c>
      <c r="Z31" s="76" t="str">
        <f t="shared" ca="1" si="2"/>
        <v/>
      </c>
      <c r="AA31" s="76" t="str">
        <f t="shared" ca="1" si="8"/>
        <v/>
      </c>
      <c r="AB31" s="76" t="str">
        <f t="shared" ca="1" si="9"/>
        <v/>
      </c>
      <c r="AC31" s="76">
        <f t="shared" ca="1" si="10"/>
        <v>0</v>
      </c>
      <c r="AD31" s="76">
        <f t="shared" si="11"/>
        <v>0</v>
      </c>
      <c r="AE31" s="76" t="str">
        <f t="shared" si="3"/>
        <v/>
      </c>
      <c r="AF31" s="77" t="str">
        <f t="shared" si="4"/>
        <v/>
      </c>
      <c r="AH31" s="529"/>
      <c r="AI31" s="103" t="s">
        <v>615</v>
      </c>
      <c r="AJ31" s="104"/>
      <c r="AK31" s="272" t="s">
        <v>2319</v>
      </c>
      <c r="AL31" s="21" t="str">
        <f t="shared" si="14"/>
        <v/>
      </c>
      <c r="AM31" s="97" t="str">
        <f t="shared" si="15"/>
        <v/>
      </c>
      <c r="AN31" s="98">
        <f>係数１!D69</f>
        <v>22.5</v>
      </c>
      <c r="AO31" s="99">
        <f>係数１!F69</f>
        <v>0</v>
      </c>
      <c r="AP31" s="99" t="str">
        <f>係数１!G69</f>
        <v>ｔ－C/GJ</v>
      </c>
      <c r="AQ31" s="22">
        <v>0.8</v>
      </c>
      <c r="AR31" s="101" t="str">
        <f t="shared" si="16"/>
        <v/>
      </c>
      <c r="AU31" s="52" t="str">
        <f>IF(参照!A31="","",参照!A31)</f>
        <v>A0012</v>
      </c>
      <c r="AV31" s="52" t="str">
        <f>IF(参照!B31="","",参照!B31)</f>
        <v>出光興産(株)</v>
      </c>
      <c r="AW31" s="52">
        <f>IF(参照!C31="","",参照!C31)</f>
        <v>4.5100000000000001E-4</v>
      </c>
      <c r="AX31" s="52" t="str">
        <f>IF(参照!D31="","",参照!D31)</f>
        <v>メニューA</v>
      </c>
      <c r="AY31" s="52">
        <f>IF(参照!E31="","",参照!E31)</f>
        <v>0</v>
      </c>
      <c r="AZ31" s="52" t="str">
        <f>IF(参照!F31="","",参照!F31)</f>
        <v>出光興産(株)</v>
      </c>
      <c r="BA31" s="52" t="str">
        <f>IF(参照!G31="","",参照!G31)</f>
        <v>出光興産(株)_メニューA</v>
      </c>
      <c r="BB31" s="52">
        <f t="shared" si="0"/>
        <v>0</v>
      </c>
      <c r="BD31" s="52" t="str">
        <f>IF(参照!L31="","",参照!L31)</f>
        <v>(株)ＪＴＢコミュニケーションデザイン</v>
      </c>
    </row>
    <row r="32" spans="1:56" ht="12.75" customHeight="1">
      <c r="A32" s="1"/>
      <c r="B32" s="1"/>
      <c r="C32" s="466"/>
      <c r="D32" s="456" t="s">
        <v>51</v>
      </c>
      <c r="E32" s="456"/>
      <c r="F32" s="456"/>
      <c r="G32" s="456"/>
      <c r="H32" s="82" t="s">
        <v>26</v>
      </c>
      <c r="I32" s="22"/>
      <c r="J32" s="21" t="str">
        <f>IF($I32="","",$I32*係数１!$D$8*0.0258)</f>
        <v/>
      </c>
      <c r="K32" s="21" t="str">
        <f>IF($I32="","",$I32*係数１!$D$8*係数１!$F$8*44/12)</f>
        <v/>
      </c>
      <c r="L32" s="1"/>
      <c r="N32" s="79">
        <v>26</v>
      </c>
      <c r="O32" s="69"/>
      <c r="P32" s="69"/>
      <c r="Q32" s="70" t="str">
        <f t="shared" si="1"/>
        <v/>
      </c>
      <c r="R32" s="80"/>
      <c r="S32" s="348"/>
      <c r="T32" s="346">
        <f>係数１!D$49</f>
        <v>8640</v>
      </c>
      <c r="U32" s="73" t="str">
        <f t="shared" si="5"/>
        <v/>
      </c>
      <c r="V32" s="73" t="str">
        <f t="shared" si="6"/>
        <v/>
      </c>
      <c r="W32" s="74" t="str">
        <f t="array" aca="1" ref="W32" ca="1">IF(O32="","",IF(ISNUMBER(AA32),INDIRECT($BG$6&amp;AA32),IF(AA32="a",Q32,IF(AA32="b",INDIRECT($BG$6&amp;AB32),IF(AA32="c",R32,"")))))</f>
        <v/>
      </c>
      <c r="X32" s="75"/>
      <c r="Y32" s="73" t="str">
        <f t="shared" si="7"/>
        <v/>
      </c>
      <c r="Z32" s="76" t="str">
        <f t="shared" ca="1" si="2"/>
        <v/>
      </c>
      <c r="AA32" s="76" t="str">
        <f t="shared" ca="1" si="8"/>
        <v/>
      </c>
      <c r="AB32" s="76" t="str">
        <f t="shared" ca="1" si="9"/>
        <v/>
      </c>
      <c r="AC32" s="76">
        <f t="shared" ca="1" si="10"/>
        <v>0</v>
      </c>
      <c r="AD32" s="76">
        <f t="shared" si="11"/>
        <v>0</v>
      </c>
      <c r="AE32" s="76" t="str">
        <f t="shared" si="3"/>
        <v/>
      </c>
      <c r="AF32" s="77" t="str">
        <f t="shared" si="4"/>
        <v/>
      </c>
      <c r="AH32" s="553" t="s">
        <v>616</v>
      </c>
      <c r="AI32" s="103" t="s">
        <v>617</v>
      </c>
      <c r="AJ32" s="104"/>
      <c r="AK32" s="271" t="s">
        <v>600</v>
      </c>
      <c r="AL32" s="21" t="str">
        <f t="shared" si="14"/>
        <v/>
      </c>
      <c r="AM32" s="97" t="str">
        <f t="shared" si="15"/>
        <v/>
      </c>
      <c r="AN32" s="98">
        <f>係数１!D70</f>
        <v>1</v>
      </c>
      <c r="AO32" s="99">
        <f>係数１!F70</f>
        <v>0</v>
      </c>
      <c r="AP32" s="99" t="str">
        <f>係数１!G70</f>
        <v>ｔ－C/GJ</v>
      </c>
      <c r="AQ32" s="22">
        <v>1</v>
      </c>
      <c r="AR32" s="101" t="str">
        <f t="shared" si="16"/>
        <v/>
      </c>
      <c r="AU32" s="52" t="str">
        <f>IF(参照!A32="","",参照!A32)</f>
        <v/>
      </c>
      <c r="AV32" s="52" t="str">
        <f>IF(参照!B32="","",参照!B32)</f>
        <v/>
      </c>
      <c r="AW32" s="52" t="str">
        <f>IF(参照!C32="","",参照!C32)</f>
        <v/>
      </c>
      <c r="AX32" s="52" t="str">
        <f>IF(参照!D32="","",参照!D32)</f>
        <v>メニューB</v>
      </c>
      <c r="AY32" s="52">
        <f>IF(参照!E32="","",参照!E32)</f>
        <v>2.0000000000000001E-4</v>
      </c>
      <c r="AZ32" s="52" t="str">
        <f>IF(参照!F32="","",参照!F32)</f>
        <v>出光興産(株)</v>
      </c>
      <c r="BA32" s="52" t="str">
        <f>IF(参照!G32="","",参照!G32)</f>
        <v>出光興産(株)_メニューB</v>
      </c>
      <c r="BB32" s="52">
        <f t="shared" si="0"/>
        <v>0.2</v>
      </c>
      <c r="BD32" s="52" t="str">
        <f>IF(参照!L32="","",参照!L32)</f>
        <v>(株)ｋａｒｃｈ</v>
      </c>
    </row>
    <row r="33" spans="1:56" ht="12.75" customHeight="1">
      <c r="A33" s="1"/>
      <c r="B33" s="1"/>
      <c r="C33" s="466"/>
      <c r="D33" s="456" t="s">
        <v>28</v>
      </c>
      <c r="E33" s="456"/>
      <c r="F33" s="456"/>
      <c r="G33" s="456"/>
      <c r="H33" s="82" t="s">
        <v>26</v>
      </c>
      <c r="I33" s="22"/>
      <c r="J33" s="21" t="str">
        <f>IF($I33="","",$I33*係数１!$D$12*0.0258)</f>
        <v/>
      </c>
      <c r="K33" s="21" t="str">
        <f>IF($I33="","",$I33*係数１!$D$12*係数１!$F$12*44/12)</f>
        <v/>
      </c>
      <c r="L33" s="1"/>
      <c r="N33" s="79">
        <v>27</v>
      </c>
      <c r="O33" s="69"/>
      <c r="P33" s="69"/>
      <c r="Q33" s="70" t="str">
        <f t="shared" si="1"/>
        <v/>
      </c>
      <c r="R33" s="80"/>
      <c r="S33" s="348"/>
      <c r="T33" s="346">
        <f>係数１!D$49</f>
        <v>8640</v>
      </c>
      <c r="U33" s="73" t="str">
        <f t="shared" si="5"/>
        <v/>
      </c>
      <c r="V33" s="73" t="str">
        <f t="shared" si="6"/>
        <v/>
      </c>
      <c r="W33" s="74" t="str">
        <f t="array" aca="1" ref="W33" ca="1">IF(O33="","",IF(ISNUMBER(AA33),INDIRECT($BG$6&amp;AA33),IF(AA33="a",Q33,IF(AA33="b",INDIRECT($BG$6&amp;AB33),IF(AA33="c",R33,"")))))</f>
        <v/>
      </c>
      <c r="X33" s="75"/>
      <c r="Y33" s="73" t="str">
        <f t="shared" si="7"/>
        <v/>
      </c>
      <c r="Z33" s="76" t="str">
        <f t="shared" ca="1" si="2"/>
        <v/>
      </c>
      <c r="AA33" s="76" t="str">
        <f t="shared" ca="1" si="8"/>
        <v/>
      </c>
      <c r="AB33" s="76" t="str">
        <f t="shared" ca="1" si="9"/>
        <v/>
      </c>
      <c r="AC33" s="76">
        <f t="shared" ca="1" si="10"/>
        <v>0</v>
      </c>
      <c r="AD33" s="76">
        <f t="shared" si="11"/>
        <v>0</v>
      </c>
      <c r="AE33" s="76" t="str">
        <f t="shared" si="3"/>
        <v/>
      </c>
      <c r="AF33" s="77" t="str">
        <f t="shared" si="4"/>
        <v/>
      </c>
      <c r="AH33" s="528"/>
      <c r="AI33" s="103" t="s">
        <v>618</v>
      </c>
      <c r="AJ33" s="104"/>
      <c r="AK33" s="271" t="s">
        <v>600</v>
      </c>
      <c r="AL33" s="21" t="str">
        <f t="shared" si="14"/>
        <v/>
      </c>
      <c r="AM33" s="97" t="str">
        <f t="shared" si="15"/>
        <v/>
      </c>
      <c r="AN33" s="98">
        <f>係数１!D71</f>
        <v>1</v>
      </c>
      <c r="AO33" s="99">
        <f>係数１!F71</f>
        <v>0</v>
      </c>
      <c r="AP33" s="99" t="str">
        <f>係数１!G71</f>
        <v>ｔ－C/GJ</v>
      </c>
      <c r="AQ33" s="22">
        <v>1</v>
      </c>
      <c r="AR33" s="101" t="str">
        <f t="shared" si="16"/>
        <v/>
      </c>
      <c r="AU33" s="52" t="str">
        <f>IF(参照!A33="","",参照!A33)</f>
        <v/>
      </c>
      <c r="AV33" s="52" t="str">
        <f>IF(参照!B33="","",参照!B33)</f>
        <v/>
      </c>
      <c r="AW33" s="52" t="str">
        <f>IF(参照!C33="","",参照!C33)</f>
        <v/>
      </c>
      <c r="AX33" s="52" t="str">
        <f>IF(参照!D33="","",参照!D33)</f>
        <v>メニューC(残差)</v>
      </c>
      <c r="AY33" s="52">
        <f>IF(参照!E33="","",参照!E33)</f>
        <v>5.2099999999999998E-4</v>
      </c>
      <c r="AZ33" s="52" t="str">
        <f>IF(参照!F33="","",参照!F33)</f>
        <v>出光興産(株)</v>
      </c>
      <c r="BA33" s="52" t="str">
        <f>IF(参照!G33="","",参照!G33)</f>
        <v>出光興産(株)_メニューC(残差)</v>
      </c>
      <c r="BB33" s="52">
        <f t="shared" si="0"/>
        <v>0.52100000000000002</v>
      </c>
      <c r="BD33" s="52" t="str">
        <f>IF(参照!L33="","",参照!L33)</f>
        <v>ＫＢＮ(株)</v>
      </c>
    </row>
    <row r="34" spans="1:56" ht="12.75" customHeight="1">
      <c r="A34" s="1"/>
      <c r="B34" s="1"/>
      <c r="C34" s="466"/>
      <c r="D34" s="456" t="s">
        <v>50</v>
      </c>
      <c r="E34" s="456"/>
      <c r="F34" s="456"/>
      <c r="G34" s="456"/>
      <c r="H34" s="20" t="s">
        <v>33</v>
      </c>
      <c r="I34" s="22"/>
      <c r="J34" s="21" t="str">
        <f>IF($I34="","",$I34*係数１!$D$18*0.0258)</f>
        <v/>
      </c>
      <c r="K34" s="21" t="str">
        <f>IF($I34="","",$I34*係数１!$D$18*係数１!$F$18*44/12)</f>
        <v/>
      </c>
      <c r="L34" s="1"/>
      <c r="N34" s="79">
        <v>28</v>
      </c>
      <c r="O34" s="69"/>
      <c r="P34" s="69"/>
      <c r="Q34" s="70" t="str">
        <f t="shared" si="1"/>
        <v/>
      </c>
      <c r="R34" s="80"/>
      <c r="S34" s="348"/>
      <c r="T34" s="346">
        <f>係数１!D$49</f>
        <v>8640</v>
      </c>
      <c r="U34" s="73" t="str">
        <f t="shared" si="5"/>
        <v/>
      </c>
      <c r="V34" s="73" t="str">
        <f t="shared" si="6"/>
        <v/>
      </c>
      <c r="W34" s="74" t="str">
        <f t="array" aca="1" ref="W34" ca="1">IF(O34="","",IF(ISNUMBER(AA34),INDIRECT($BG$6&amp;AA34),IF(AA34="a",Q34,IF(AA34="b",INDIRECT($BG$6&amp;AB34),IF(AA34="c",R34,"")))))</f>
        <v/>
      </c>
      <c r="X34" s="75"/>
      <c r="Y34" s="73" t="str">
        <f t="shared" si="7"/>
        <v/>
      </c>
      <c r="Z34" s="76" t="str">
        <f t="shared" ca="1" si="2"/>
        <v/>
      </c>
      <c r="AA34" s="76" t="str">
        <f t="shared" ca="1" si="8"/>
        <v/>
      </c>
      <c r="AB34" s="76" t="str">
        <f t="shared" ca="1" si="9"/>
        <v/>
      </c>
      <c r="AC34" s="76">
        <f t="shared" ca="1" si="10"/>
        <v>0</v>
      </c>
      <c r="AD34" s="76">
        <f t="shared" si="11"/>
        <v>0</v>
      </c>
      <c r="AE34" s="76" t="str">
        <f t="shared" si="3"/>
        <v/>
      </c>
      <c r="AF34" s="77" t="str">
        <f t="shared" si="4"/>
        <v/>
      </c>
      <c r="AH34" s="553" t="s">
        <v>506</v>
      </c>
      <c r="AI34" s="103" t="s">
        <v>619</v>
      </c>
      <c r="AJ34" s="104"/>
      <c r="AK34" s="271" t="s">
        <v>2322</v>
      </c>
      <c r="AL34" s="21" t="str">
        <f>IF(AJ34="","",AJ34/1000*AN34*0.0258)</f>
        <v/>
      </c>
      <c r="AM34" s="97" t="str">
        <f>IF(AJ34="","",AJ34/1000*AO34)</f>
        <v/>
      </c>
      <c r="AN34" s="115">
        <f>係数１!D72</f>
        <v>3600</v>
      </c>
      <c r="AO34" s="99">
        <f>係数１!F72</f>
        <v>0</v>
      </c>
      <c r="AP34" s="99" t="str">
        <f>係数１!G72</f>
        <v>ｔ－CO2/千kWh</v>
      </c>
      <c r="AQ34" s="22">
        <v>1</v>
      </c>
      <c r="AR34" s="101" t="str">
        <f t="shared" si="16"/>
        <v/>
      </c>
      <c r="AU34" s="52" t="str">
        <f>IF(参照!A34="","",参照!A34)</f>
        <v/>
      </c>
      <c r="AV34" s="52" t="str">
        <f>IF(参照!B34="","",参照!B34)</f>
        <v/>
      </c>
      <c r="AW34" s="52" t="str">
        <f>IF(参照!C34="","",参照!C34)</f>
        <v/>
      </c>
      <c r="AX34" s="52" t="str">
        <f>IF(参照!D34="","",参照!D34)</f>
        <v>(参考値)事業者全体</v>
      </c>
      <c r="AY34" s="52">
        <f>IF(参照!E34="","",参照!E34)</f>
        <v>5.4000000000000001E-4</v>
      </c>
      <c r="AZ34" s="52" t="str">
        <f>IF(参照!F34="","",参照!F34)</f>
        <v>出光興産(株)</v>
      </c>
      <c r="BA34" s="52" t="str">
        <f>IF(参照!G34="","",参照!G34)</f>
        <v>出光興産(株)_(参考値)事業者全体</v>
      </c>
      <c r="BB34" s="52">
        <f t="shared" si="0"/>
        <v>0.54</v>
      </c>
      <c r="BD34" s="52" t="str">
        <f>IF(参照!L34="","",参照!L34)</f>
        <v>(株)Ｋｅｎｅｓエネルギーサービス</v>
      </c>
    </row>
    <row r="35" spans="1:56" ht="12.75" customHeight="1">
      <c r="A35" s="1"/>
      <c r="B35" s="1"/>
      <c r="C35" s="466"/>
      <c r="D35" s="456" t="s">
        <v>49</v>
      </c>
      <c r="E35" s="456"/>
      <c r="F35" s="456"/>
      <c r="G35" s="456"/>
      <c r="H35" s="20" t="s">
        <v>33</v>
      </c>
      <c r="I35" s="22"/>
      <c r="J35" s="21" t="str">
        <f>IF($I35="","",$I35*係数１!$D$20*0.0258)</f>
        <v/>
      </c>
      <c r="K35" s="21" t="str">
        <f>IF($I35="","",$I35*係数１!$D$20*係数１!$F$20*44/12)</f>
        <v/>
      </c>
      <c r="L35" s="1"/>
      <c r="N35" s="79">
        <v>29</v>
      </c>
      <c r="O35" s="69"/>
      <c r="P35" s="69"/>
      <c r="Q35" s="70" t="str">
        <f t="shared" si="1"/>
        <v/>
      </c>
      <c r="R35" s="80"/>
      <c r="S35" s="348"/>
      <c r="T35" s="346">
        <f>係数１!D$49</f>
        <v>8640</v>
      </c>
      <c r="U35" s="73" t="str">
        <f t="shared" si="5"/>
        <v/>
      </c>
      <c r="V35" s="73" t="str">
        <f t="shared" si="6"/>
        <v/>
      </c>
      <c r="W35" s="74" t="str">
        <f t="array" aca="1" ref="W35" ca="1">IF(O35="","",IF(ISNUMBER(AA35),INDIRECT($BG$6&amp;AA35),IF(AA35="a",Q35,IF(AA35="b",INDIRECT($BG$6&amp;AB35),IF(AA35="c",R35,"")))))</f>
        <v/>
      </c>
      <c r="X35" s="75"/>
      <c r="Y35" s="73" t="str">
        <f t="shared" si="7"/>
        <v/>
      </c>
      <c r="Z35" s="76" t="str">
        <f t="shared" ca="1" si="2"/>
        <v/>
      </c>
      <c r="AA35" s="76" t="str">
        <f t="shared" ca="1" si="8"/>
        <v/>
      </c>
      <c r="AB35" s="76" t="str">
        <f t="shared" ca="1" si="9"/>
        <v/>
      </c>
      <c r="AC35" s="76">
        <f t="shared" ca="1" si="10"/>
        <v>0</v>
      </c>
      <c r="AD35" s="76">
        <f t="shared" si="11"/>
        <v>0</v>
      </c>
      <c r="AE35" s="76" t="str">
        <f t="shared" si="3"/>
        <v/>
      </c>
      <c r="AF35" s="77" t="str">
        <f t="shared" si="4"/>
        <v/>
      </c>
      <c r="AH35" s="554"/>
      <c r="AI35" s="103" t="s">
        <v>620</v>
      </c>
      <c r="AJ35" s="104"/>
      <c r="AK35" s="271" t="s">
        <v>2322</v>
      </c>
      <c r="AL35" s="21" t="str">
        <f t="shared" ref="AL35:AL36" si="17">IF(AJ35="","",AJ35/1000*AN35*0.0258)</f>
        <v/>
      </c>
      <c r="AM35" s="97" t="str">
        <f t="shared" ref="AM35:AM36" si="18">IF(AJ35="","",AJ35/1000*AO35)</f>
        <v/>
      </c>
      <c r="AN35" s="115">
        <f>係数１!D73</f>
        <v>3600</v>
      </c>
      <c r="AO35" s="99">
        <f>係数１!F73</f>
        <v>0</v>
      </c>
      <c r="AP35" s="99" t="str">
        <f>係数１!G73</f>
        <v>ｔ－CO2/千kWh</v>
      </c>
      <c r="AQ35" s="22">
        <v>1</v>
      </c>
      <c r="AR35" s="101" t="str">
        <f t="shared" si="16"/>
        <v/>
      </c>
      <c r="AU35" s="52" t="str">
        <f>IF(参照!A35="","",参照!A35)</f>
        <v>A0013</v>
      </c>
      <c r="AV35" s="52" t="str">
        <f>IF(参照!B35="","",参照!B35)</f>
        <v>(株)オプテージ</v>
      </c>
      <c r="AW35" s="52">
        <f>IF(参照!C35="","",参照!C35)</f>
        <v>5.4699999999999996E-4</v>
      </c>
      <c r="AX35" s="52" t="str">
        <f>IF(参照!D35="","",参照!D35)</f>
        <v/>
      </c>
      <c r="AY35" s="52">
        <f>IF(参照!E35="","",参照!E35)</f>
        <v>5.0600000000000005E-4</v>
      </c>
      <c r="AZ35" s="52" t="str">
        <f>IF(参照!F35="","",参照!F35)</f>
        <v>(株)オプテージ</v>
      </c>
      <c r="BA35" s="52" t="str">
        <f>IF(参照!G35="","",参照!G35)</f>
        <v>(株)オプテージ_</v>
      </c>
      <c r="BB35" s="52">
        <f t="shared" si="0"/>
        <v>0.50600000000000001</v>
      </c>
      <c r="BD35" s="52" t="str">
        <f>IF(参照!L35="","",参照!L35)</f>
        <v>(株)ＬＥＮＥＴＳ</v>
      </c>
    </row>
    <row r="36" spans="1:56" ht="12.75" customHeight="1" thickBot="1">
      <c r="A36" s="1"/>
      <c r="B36" s="1"/>
      <c r="C36" s="466"/>
      <c r="D36" s="454" t="s">
        <v>48</v>
      </c>
      <c r="E36" s="454"/>
      <c r="F36" s="454"/>
      <c r="G36" s="454"/>
      <c r="H36" s="102" t="s">
        <v>18</v>
      </c>
      <c r="I36" s="23"/>
      <c r="J36" s="21" t="str">
        <f>IF($I36="","",$I36*係数１!$D$30*0.0258)</f>
        <v/>
      </c>
      <c r="K36" s="21" t="str">
        <f>IF($I36="","",$I36*係数１!$D$30*係数１!$F$30)</f>
        <v/>
      </c>
      <c r="L36" s="1"/>
      <c r="N36" s="85">
        <v>30</v>
      </c>
      <c r="O36" s="69"/>
      <c r="P36" s="69"/>
      <c r="Q36" s="70" t="str">
        <f t="shared" si="1"/>
        <v/>
      </c>
      <c r="R36" s="116"/>
      <c r="S36" s="117"/>
      <c r="T36" s="72">
        <f>係数１!D$49</f>
        <v>8640</v>
      </c>
      <c r="U36" s="73" t="str">
        <f t="shared" si="5"/>
        <v/>
      </c>
      <c r="V36" s="73" t="str">
        <f t="shared" si="6"/>
        <v/>
      </c>
      <c r="W36" s="74" t="str">
        <f t="array" aca="1" ref="W36" ca="1">IF(O36="","",IF(ISNUMBER(AA36),INDIRECT($BG$6&amp;AA36),IF(AA36="a",Q36,IF(AA36="b",INDIRECT($BG$6&amp;AB36),IF(AA36="c",R36,"")))))</f>
        <v/>
      </c>
      <c r="X36" s="75"/>
      <c r="Y36" s="73" t="str">
        <f t="shared" si="7"/>
        <v/>
      </c>
      <c r="Z36" s="76" t="str">
        <f t="shared" ca="1" si="2"/>
        <v/>
      </c>
      <c r="AA36" s="76" t="str">
        <f t="shared" ca="1" si="8"/>
        <v/>
      </c>
      <c r="AB36" s="76" t="str">
        <f t="shared" ca="1" si="9"/>
        <v/>
      </c>
      <c r="AC36" s="76">
        <f t="shared" ca="1" si="10"/>
        <v>0</v>
      </c>
      <c r="AD36" s="76">
        <f t="shared" si="11"/>
        <v>0</v>
      </c>
      <c r="AE36" s="76" t="str">
        <f t="shared" si="3"/>
        <v/>
      </c>
      <c r="AF36" s="77" t="str">
        <f t="shared" si="4"/>
        <v/>
      </c>
      <c r="AH36" s="554"/>
      <c r="AI36" s="118" t="s">
        <v>621</v>
      </c>
      <c r="AJ36" s="119"/>
      <c r="AK36" s="271" t="s">
        <v>2322</v>
      </c>
      <c r="AL36" s="120" t="str">
        <f t="shared" si="17"/>
        <v/>
      </c>
      <c r="AM36" s="97" t="str">
        <f t="shared" si="18"/>
        <v/>
      </c>
      <c r="AN36" s="121">
        <f>係数１!D74</f>
        <v>3600</v>
      </c>
      <c r="AO36" s="99">
        <f>係数１!F74</f>
        <v>0</v>
      </c>
      <c r="AP36" s="99" t="str">
        <f>係数１!G74</f>
        <v>ｔ－CO2/千kWh</v>
      </c>
      <c r="AQ36" s="23">
        <v>1</v>
      </c>
      <c r="AR36" s="101" t="str">
        <f t="shared" si="16"/>
        <v/>
      </c>
      <c r="AU36" s="52" t="str">
        <f>IF(参照!A36="","",参照!A36)</f>
        <v>A0014</v>
      </c>
      <c r="AV36" s="52" t="str">
        <f>IF(参照!B36="","",参照!B36)</f>
        <v>エネサーブ(株)</v>
      </c>
      <c r="AW36" s="52">
        <f>IF(参照!C36="","",参照!C36)</f>
        <v>4.3199999999999998E-4</v>
      </c>
      <c r="AX36" s="52" t="str">
        <f>IF(参照!D36="","",参照!D36)</f>
        <v>メニューA</v>
      </c>
      <c r="AY36" s="52">
        <f>IF(参照!E36="","",参照!E36)</f>
        <v>0</v>
      </c>
      <c r="AZ36" s="52" t="str">
        <f>IF(参照!F36="","",参照!F36)</f>
        <v>エネサーブ(株)</v>
      </c>
      <c r="BA36" s="52" t="str">
        <f>IF(参照!G36="","",参照!G36)</f>
        <v>エネサーブ(株)_メニューA</v>
      </c>
      <c r="BB36" s="52">
        <f t="shared" si="0"/>
        <v>0</v>
      </c>
      <c r="BD36" s="52" t="str">
        <f>IF(参照!L36="","",参照!L36)</f>
        <v>(株)Ｌｉｎｋ　Ｌｉｆｅ</v>
      </c>
    </row>
    <row r="37" spans="1:56" ht="16.5" customHeight="1" thickTop="1" thickBot="1">
      <c r="A37" s="1"/>
      <c r="B37" s="1"/>
      <c r="C37" s="466"/>
      <c r="D37" s="470" t="s">
        <v>59</v>
      </c>
      <c r="E37" s="478" t="s">
        <v>135</v>
      </c>
      <c r="F37" s="470" t="s">
        <v>60</v>
      </c>
      <c r="G37" s="105" t="s">
        <v>131</v>
      </c>
      <c r="H37" s="454" t="s">
        <v>19</v>
      </c>
      <c r="I37" s="548">
        <f>S47</f>
        <v>0</v>
      </c>
      <c r="J37" s="548">
        <f>U47</f>
        <v>0</v>
      </c>
      <c r="K37" s="548">
        <f>V47</f>
        <v>0</v>
      </c>
      <c r="L37" s="1"/>
      <c r="N37" s="510" t="s">
        <v>67</v>
      </c>
      <c r="O37" s="511"/>
      <c r="P37" s="511"/>
      <c r="Q37" s="511"/>
      <c r="R37" s="550"/>
      <c r="S37" s="122">
        <f>SUM(S7:S36)</f>
        <v>0</v>
      </c>
      <c r="T37" s="87"/>
      <c r="U37" s="123">
        <f>SUM(U7:U36)</f>
        <v>0</v>
      </c>
      <c r="V37" s="123">
        <f>SUM(V7:V36)</f>
        <v>0</v>
      </c>
      <c r="W37" s="124"/>
      <c r="X37" s="124"/>
      <c r="Y37" s="123">
        <f>SUM(Y7:Y36)</f>
        <v>0</v>
      </c>
      <c r="Z37" s="125">
        <f ca="1">SUM(Z7:Z36)</f>
        <v>0</v>
      </c>
      <c r="AA37" s="124"/>
      <c r="AB37" s="124"/>
      <c r="AC37" s="125">
        <f ca="1">SUM(AC7:AC36)</f>
        <v>0</v>
      </c>
      <c r="AD37" s="125">
        <f>SUM(AD7:AD36)</f>
        <v>0</v>
      </c>
      <c r="AE37" s="124"/>
      <c r="AF37" s="126"/>
      <c r="AH37" s="551" t="s">
        <v>622</v>
      </c>
      <c r="AI37" s="552"/>
      <c r="AJ37" s="552"/>
      <c r="AK37" s="552"/>
      <c r="AL37" s="127">
        <f>SUM(AL17:AL36)</f>
        <v>0</v>
      </c>
      <c r="AM37" s="128">
        <f>SUM(AM17:AM36)</f>
        <v>0</v>
      </c>
      <c r="AN37" s="129"/>
      <c r="AO37" s="130"/>
      <c r="AP37" s="130"/>
      <c r="AQ37" s="130"/>
      <c r="AR37" s="127">
        <f>SUM(AR17:AR36)</f>
        <v>0</v>
      </c>
      <c r="AU37" s="52" t="str">
        <f>IF(参照!A37="","",参照!A37)</f>
        <v/>
      </c>
      <c r="AV37" s="52" t="str">
        <f>IF(参照!B37="","",参照!B37)</f>
        <v/>
      </c>
      <c r="AW37" s="52" t="str">
        <f>IF(参照!C37="","",参照!C37)</f>
        <v/>
      </c>
      <c r="AX37" s="52" t="str">
        <f>IF(参照!D37="","",参照!D37)</f>
        <v>メニューB(残差)</v>
      </c>
      <c r="AY37" s="52">
        <f>IF(参照!E37="","",参照!E37)</f>
        <v>5.5400000000000002E-4</v>
      </c>
      <c r="AZ37" s="52" t="str">
        <f>IF(参照!F37="","",参照!F37)</f>
        <v>エネサーブ(株)</v>
      </c>
      <c r="BA37" s="52" t="str">
        <f>IF(参照!G37="","",参照!G37)</f>
        <v>エネサーブ(株)_メニューB(残差)</v>
      </c>
      <c r="BB37" s="52">
        <f t="shared" si="0"/>
        <v>0.55400000000000005</v>
      </c>
      <c r="BD37" s="52" t="str">
        <f>IF(参照!L37="","",参照!L37)</f>
        <v>(株)ＬＩＸＩＬ　ＴＥＰＣＯ　スマートパートナーズ</v>
      </c>
    </row>
    <row r="38" spans="1:56" ht="16.5" customHeight="1">
      <c r="A38" s="1"/>
      <c r="B38" s="1"/>
      <c r="C38" s="466"/>
      <c r="D38" s="471"/>
      <c r="E38" s="479"/>
      <c r="F38" s="472"/>
      <c r="G38" s="106" t="str">
        <f>IF(COUNTA(O42:O46)=0,"（　　　 　　）",IF(COUNTA(O42:O46)=1,"（"&amp;O42&amp;"）","（複数の電気事業者）"))</f>
        <v>（　　　 　　）</v>
      </c>
      <c r="H38" s="455"/>
      <c r="I38" s="549"/>
      <c r="J38" s="549"/>
      <c r="K38" s="549"/>
      <c r="L38" s="1"/>
      <c r="AU38" s="52" t="str">
        <f>IF(参照!A38="","",参照!A38)</f>
        <v/>
      </c>
      <c r="AV38" s="52" t="str">
        <f>IF(参照!B38="","",参照!B38)</f>
        <v/>
      </c>
      <c r="AW38" s="52" t="str">
        <f>IF(参照!C38="","",参照!C38)</f>
        <v/>
      </c>
      <c r="AX38" s="52" t="str">
        <f>IF(参照!D38="","",参照!D38)</f>
        <v>(参考値)事業者全体</v>
      </c>
      <c r="AY38" s="52">
        <f>IF(参照!E38="","",参照!E38)</f>
        <v>5.6800000000000004E-4</v>
      </c>
      <c r="AZ38" s="52" t="str">
        <f>IF(参照!F38="","",参照!F38)</f>
        <v>エネサーブ(株)</v>
      </c>
      <c r="BA38" s="52" t="str">
        <f>IF(参照!G38="","",参照!G38)</f>
        <v>エネサーブ(株)_(参考値)事業者全体</v>
      </c>
      <c r="BB38" s="52">
        <f t="shared" si="0"/>
        <v>0.56800000000000006</v>
      </c>
      <c r="BD38" s="52" t="str">
        <f>IF(参照!L38="","",参照!L38)</f>
        <v>(株)Ｌｏｏｏｐ</v>
      </c>
    </row>
    <row r="39" spans="1:56" ht="16.5" customHeight="1">
      <c r="A39" s="1"/>
      <c r="B39" s="1"/>
      <c r="C39" s="466"/>
      <c r="D39" s="471"/>
      <c r="E39" s="479"/>
      <c r="F39" s="470" t="s">
        <v>61</v>
      </c>
      <c r="G39" s="105" t="s">
        <v>131</v>
      </c>
      <c r="H39" s="454" t="s">
        <v>19</v>
      </c>
      <c r="I39" s="541"/>
      <c r="J39" s="541"/>
      <c r="K39" s="541"/>
      <c r="L39" s="1"/>
      <c r="N39" s="131" t="s">
        <v>494</v>
      </c>
      <c r="AH39" s="131" t="s">
        <v>494</v>
      </c>
      <c r="AU39" s="52" t="str">
        <f>IF(参照!A39="","",参照!A39)</f>
        <v>A0015</v>
      </c>
      <c r="AV39" s="52" t="str">
        <f>IF(参照!B39="","",参照!B39)</f>
        <v>(株)エネワンでんき(旧：(株)サイサン)</v>
      </c>
      <c r="AW39" s="52">
        <f>IF(参照!C39="","",参照!C39)</f>
        <v>4.9899999999999999E-4</v>
      </c>
      <c r="AX39" s="52" t="str">
        <f>IF(参照!D39="","",参照!D39)</f>
        <v>メニューA</v>
      </c>
      <c r="AY39" s="52">
        <f>IF(参照!E39="","",参照!E39)</f>
        <v>0</v>
      </c>
      <c r="AZ39" s="52" t="str">
        <f>IF(参照!F39="","",参照!F39)</f>
        <v>(株)エネワンでんき(旧：(株)サイサン)</v>
      </c>
      <c r="BA39" s="52" t="str">
        <f>IF(参照!G39="","",参照!G39)</f>
        <v>(株)エネワンでんき(旧：(株)サイサン)_メニューA</v>
      </c>
      <c r="BB39" s="52">
        <f t="shared" si="0"/>
        <v>0</v>
      </c>
      <c r="BD39" s="52" t="str">
        <f>IF(参照!L39="","",参照!L39)</f>
        <v>ＭＣＰＤ(株)(旧：ＭＣＰＤ合同会社)</v>
      </c>
    </row>
    <row r="40" spans="1:56" ht="16.5" customHeight="1" thickBot="1">
      <c r="A40" s="1"/>
      <c r="B40" s="1"/>
      <c r="C40" s="466"/>
      <c r="D40" s="471"/>
      <c r="E40" s="480"/>
      <c r="F40" s="472"/>
      <c r="G40" s="293" t="s">
        <v>2323</v>
      </c>
      <c r="H40" s="455"/>
      <c r="I40" s="542"/>
      <c r="J40" s="542"/>
      <c r="K40" s="542"/>
      <c r="L40" s="1"/>
      <c r="N40" s="38" t="s">
        <v>501</v>
      </c>
      <c r="AH40" s="38" t="s">
        <v>503</v>
      </c>
      <c r="AJ40" s="38"/>
      <c r="AK40" s="38"/>
      <c r="AL40" s="38"/>
      <c r="AU40" s="52" t="str">
        <f>IF(参照!A40="","",参照!A40)</f>
        <v/>
      </c>
      <c r="AV40" s="52" t="str">
        <f>IF(参照!B40="","",参照!B40)</f>
        <v/>
      </c>
      <c r="AW40" s="52" t="str">
        <f>IF(参照!C40="","",参照!C40)</f>
        <v/>
      </c>
      <c r="AX40" s="52" t="str">
        <f>IF(参照!D40="","",参照!D40)</f>
        <v>メニューB(残差)</v>
      </c>
      <c r="AY40" s="52">
        <f>IF(参照!E40="","",参照!E40)</f>
        <v>4.4799999999999999E-4</v>
      </c>
      <c r="AZ40" s="52" t="str">
        <f>IF(参照!F40="","",参照!F40)</f>
        <v>(株)エネワンでんき(旧：(株)サイサン)</v>
      </c>
      <c r="BA40" s="52" t="str">
        <f>IF(参照!G40="","",参照!G40)</f>
        <v>(株)エネワンでんき(旧：(株)サイサン)_メニューB(残差)</v>
      </c>
      <c r="BB40" s="52">
        <f t="shared" si="0"/>
        <v>0.44800000000000001</v>
      </c>
      <c r="BD40" s="52" t="str">
        <f>IF(参照!L40="","",参照!L40)</f>
        <v>ＭＣリテールエナジー(株)</v>
      </c>
    </row>
    <row r="41" spans="1:56" ht="16.5" customHeight="1" thickBot="1">
      <c r="A41" s="1"/>
      <c r="B41" s="1"/>
      <c r="C41" s="466"/>
      <c r="D41" s="471"/>
      <c r="E41" s="473" t="s">
        <v>0</v>
      </c>
      <c r="F41" s="474"/>
      <c r="G41" s="105" t="s">
        <v>131</v>
      </c>
      <c r="H41" s="454" t="s">
        <v>19</v>
      </c>
      <c r="I41" s="548">
        <f>AL47</f>
        <v>0</v>
      </c>
      <c r="J41" s="548">
        <f>AO47</f>
        <v>0</v>
      </c>
      <c r="K41" s="548">
        <f>AP47</f>
        <v>0</v>
      </c>
      <c r="L41" s="1"/>
      <c r="N41" s="58"/>
      <c r="O41" s="59" t="s">
        <v>85</v>
      </c>
      <c r="P41" s="60" t="s">
        <v>495</v>
      </c>
      <c r="Q41" s="66" t="s">
        <v>2296</v>
      </c>
      <c r="R41" s="59" t="s">
        <v>2297</v>
      </c>
      <c r="S41" s="347" t="s">
        <v>158</v>
      </c>
      <c r="T41" s="62" t="s">
        <v>577</v>
      </c>
      <c r="U41" s="63" t="s">
        <v>578</v>
      </c>
      <c r="V41" s="63" t="s">
        <v>579</v>
      </c>
      <c r="W41" s="59" t="s">
        <v>2298</v>
      </c>
      <c r="X41" s="93" t="s">
        <v>2299</v>
      </c>
      <c r="Y41" s="64" t="s">
        <v>2300</v>
      </c>
      <c r="Z41" s="64" t="s">
        <v>580</v>
      </c>
      <c r="AA41" s="64" t="s">
        <v>581</v>
      </c>
      <c r="AB41" s="64" t="s">
        <v>582</v>
      </c>
      <c r="AC41" s="64" t="s">
        <v>583</v>
      </c>
      <c r="AD41" s="64" t="s">
        <v>584</v>
      </c>
      <c r="AE41" s="63" t="s">
        <v>585</v>
      </c>
      <c r="AF41" s="61" t="s">
        <v>586</v>
      </c>
      <c r="AH41" s="65"/>
      <c r="AI41" s="66" t="s">
        <v>2295</v>
      </c>
      <c r="AJ41" s="521" t="s">
        <v>2301</v>
      </c>
      <c r="AK41" s="522"/>
      <c r="AL41" s="67" t="s">
        <v>158</v>
      </c>
      <c r="AN41" s="62" t="s">
        <v>577</v>
      </c>
      <c r="AO41" s="63" t="s">
        <v>578</v>
      </c>
      <c r="AP41" s="61" t="s">
        <v>579</v>
      </c>
      <c r="AU41" s="52" t="str">
        <f>IF(参照!A41="","",参照!A41)</f>
        <v/>
      </c>
      <c r="AV41" s="52" t="str">
        <f>IF(参照!B41="","",参照!B41)</f>
        <v/>
      </c>
      <c r="AW41" s="52" t="str">
        <f>IF(参照!C41="","",参照!C41)</f>
        <v/>
      </c>
      <c r="AX41" s="52" t="str">
        <f>IF(参照!D41="","",参照!D41)</f>
        <v>(参考値)事業者全体</v>
      </c>
      <c r="AY41" s="52">
        <f>IF(参照!E41="","",参照!E41)</f>
        <v>4.0699999999999997E-4</v>
      </c>
      <c r="AZ41" s="52" t="str">
        <f>IF(参照!F41="","",参照!F41)</f>
        <v>(株)エネワンでんき(旧：(株)サイサン)</v>
      </c>
      <c r="BA41" s="52" t="str">
        <f>IF(参照!G41="","",参照!G41)</f>
        <v>(株)エネワンでんき(旧：(株)サイサン)_(参考値)事業者全体</v>
      </c>
      <c r="BB41" s="52">
        <f t="shared" si="0"/>
        <v>0.40699999999999997</v>
      </c>
      <c r="BD41" s="52" t="str">
        <f>IF(参照!L41="","",参照!L41)</f>
        <v>ＭＧＣエネルギー(株)</v>
      </c>
    </row>
    <row r="42" spans="1:56" ht="16.5" customHeight="1" thickTop="1">
      <c r="A42" s="1"/>
      <c r="B42" s="1"/>
      <c r="C42" s="466"/>
      <c r="D42" s="472"/>
      <c r="E42" s="475"/>
      <c r="F42" s="476"/>
      <c r="G42" s="106" t="str">
        <f>IF(COUNTA(AI42:AI46)=0,"（　　　 　　）",IF(COUNTA(AI42:AI46)=1,"（"&amp;AI42&amp;"）","（複数の電気事業者）"))</f>
        <v>（　　　 　　）</v>
      </c>
      <c r="H42" s="455"/>
      <c r="I42" s="549"/>
      <c r="J42" s="549"/>
      <c r="K42" s="549"/>
      <c r="L42" s="1"/>
      <c r="N42" s="78">
        <v>1</v>
      </c>
      <c r="O42" s="69"/>
      <c r="P42" s="69"/>
      <c r="Q42" s="70" t="str">
        <f>IF(O42="","",_xlfn.IFNA(VLOOKUP(O42&amp;"_"&amp;P42,$BA:$BB,2,FALSE),"該当する排出係数がありません"))</f>
        <v/>
      </c>
      <c r="R42" s="71"/>
      <c r="S42" s="350"/>
      <c r="T42" s="346">
        <f>係数１!D$49</f>
        <v>8640</v>
      </c>
      <c r="U42" s="132" t="str">
        <f>IF(OR(S42="",O42=""),"",S42/1000*T42*0.0258)</f>
        <v/>
      </c>
      <c r="V42" s="132" t="str">
        <f>IF(OR(S42="",O42=""),"",IF(R42="",S42*Q42,S42*R42))</f>
        <v/>
      </c>
      <c r="W42" s="70" t="str">
        <f t="array" aca="1" ref="W42" ca="1">IF(O42="","",IF(ISNUMBER(AA42),INDIRECT($BG$6&amp;AA42),IF(AA42="a",Q42,IF(AA42="b",INDIRECT($BG$6&amp;AB42),IF(AA42="c",R42,"")))))</f>
        <v/>
      </c>
      <c r="X42" s="133"/>
      <c r="Y42" s="132" t="str">
        <f>IF(OR(S42="",O42=""),"",IF(X42="",S42*W42,S42*X42))</f>
        <v/>
      </c>
      <c r="Z42" s="134" t="str">
        <f t="shared" ref="Z42:Z46" ca="1" si="19">IF(O42="","",IF(COUNTIF(INDIRECT($BG$4&amp;":"&amp;$BG$4),O42),1,0))</f>
        <v/>
      </c>
      <c r="AA42" s="134" t="str">
        <f ca="1">IF(O42="","",IF(OR(AE42="",AF42=""),"c",IFERROR(MATCH("*残差*",INDIRECT($BG$5&amp;AE42&amp;":"&amp;$BG$5&amp;AF42),0)+AE42-1,IF(AF42-AE42&gt;=1,"b","a"))))</f>
        <v/>
      </c>
      <c r="AB42" s="134" t="str">
        <f ca="1">IF(O42="","",IF(OR(AE42="",AF42=""),"-",IFERROR(MATCH("*事業者全体*",INDIRECT($BG$5&amp;AE42&amp;":"&amp;$BG$5&amp;AF42),0)+AE42-1,"-")))</f>
        <v/>
      </c>
      <c r="AC42" s="134">
        <f ca="1">IF(Z42=0,1,IF(R42="",0,1))</f>
        <v>0</v>
      </c>
      <c r="AD42" s="134">
        <f>IF(R42="",0,1)</f>
        <v>0</v>
      </c>
      <c r="AE42" s="134" t="str">
        <f t="shared" ref="AE42:AE46" si="20">_xlfn.IFNA(MATCH(O42,$AZ:$AZ,0),"")</f>
        <v/>
      </c>
      <c r="AF42" s="135" t="str">
        <f t="shared" ref="AF42:AF46" si="21">IFERROR(IF(O42="","",AE42+COUNTIF($AZ:$AZ,O42)-1),"")</f>
        <v/>
      </c>
      <c r="AH42" s="78">
        <v>1</v>
      </c>
      <c r="AI42" s="31"/>
      <c r="AJ42" s="558"/>
      <c r="AK42" s="559"/>
      <c r="AL42" s="34"/>
      <c r="AN42" s="72" t="str">
        <f>IF(AJ42="","",IF(AJ42=0,3600,係数１!D$49))</f>
        <v/>
      </c>
      <c r="AO42" s="73" t="str">
        <f>IF(OR(AL42="",AJ42="",AI42=""),"",AL42/1000*AN42*0.0258)</f>
        <v/>
      </c>
      <c r="AP42" s="273" t="str">
        <f>IF(OR(AL42="",AI42=""),"",AL42*AJ42)</f>
        <v/>
      </c>
      <c r="AU42" s="52" t="str">
        <f>IF(参照!A42="","",参照!A42)</f>
        <v>A0016</v>
      </c>
      <c r="AV42" s="52" t="str">
        <f>IF(参照!B42="","",参照!B42)</f>
        <v>ミツウロコグリーンエネルギー(株)</v>
      </c>
      <c r="AW42" s="52">
        <f>IF(参照!C42="","",参照!C42)</f>
        <v>3.4200000000000002E-4</v>
      </c>
      <c r="AX42" s="52" t="str">
        <f>IF(参照!D42="","",参照!D42)</f>
        <v>メニューA</v>
      </c>
      <c r="AY42" s="52">
        <f>IF(参照!E42="","",参照!E42)</f>
        <v>0</v>
      </c>
      <c r="AZ42" s="52" t="str">
        <f>IF(参照!F42="","",参照!F42)</f>
        <v>ミツウロコグリーンエネルギー(株)</v>
      </c>
      <c r="BA42" s="52" t="str">
        <f>IF(参照!G42="","",参照!G42)</f>
        <v>ミツウロコグリーンエネルギー(株)_メニューA</v>
      </c>
      <c r="BB42" s="52">
        <f t="shared" si="0"/>
        <v>0</v>
      </c>
      <c r="BD42" s="52" t="str">
        <f>IF(参照!L42="","",参照!L42)</f>
        <v>(株)Ｍｉｓｕｍｉ</v>
      </c>
    </row>
    <row r="43" spans="1:56" ht="12.75" customHeight="1">
      <c r="A43" s="1"/>
      <c r="B43" s="1"/>
      <c r="C43" s="466"/>
      <c r="D43" s="543" t="s">
        <v>24</v>
      </c>
      <c r="E43" s="544"/>
      <c r="F43" s="544"/>
      <c r="G43" s="545"/>
      <c r="H43" s="111" t="s">
        <v>14</v>
      </c>
      <c r="I43" s="111" t="s">
        <v>14</v>
      </c>
      <c r="J43" s="101">
        <f>SUM(J32:J42)</f>
        <v>0</v>
      </c>
      <c r="K43" s="101">
        <f>SUM(K32:K42)</f>
        <v>0</v>
      </c>
      <c r="L43" s="1"/>
      <c r="N43" s="79">
        <v>2</v>
      </c>
      <c r="O43" s="69"/>
      <c r="P43" s="69"/>
      <c r="Q43" s="70" t="str">
        <f>IF(O43="","",_xlfn.IFNA(VLOOKUP(O43&amp;"_"&amp;P43,$BA:$BB,2,FALSE),"該当する排出係数がありません"))</f>
        <v/>
      </c>
      <c r="R43" s="80"/>
      <c r="S43" s="350"/>
      <c r="T43" s="346">
        <f>係数１!D$49</f>
        <v>8640</v>
      </c>
      <c r="U43" s="132" t="str">
        <f t="shared" ref="U43:U46" si="22">IF(OR(S43="",O43=""),"",S43/1000*T43*0.0258)</f>
        <v/>
      </c>
      <c r="V43" s="132" t="str">
        <f t="shared" ref="V43:V46" si="23">IF(OR(S43="",O43=""),"",IF(R43="",S43*Q43,S43*R43))</f>
        <v/>
      </c>
      <c r="W43" s="70" t="str">
        <f t="array" aca="1" ref="W43" ca="1">IF(O43="","",IF(ISNUMBER(AA43),INDIRECT($BG$6&amp;AA43),IF(AA43="a",Q43,IF(AA43="b",INDIRECT($BG$6&amp;AB43),IF(AA43="c",R43,"")))))</f>
        <v/>
      </c>
      <c r="X43" s="133"/>
      <c r="Y43" s="132" t="str">
        <f t="shared" ref="Y43:Y46" si="24">IF(OR(S43="",O43=""),"",IF(X43="",S43*W43,S43*X43))</f>
        <v/>
      </c>
      <c r="Z43" s="134" t="str">
        <f t="shared" ca="1" si="19"/>
        <v/>
      </c>
      <c r="AA43" s="134" t="str">
        <f t="shared" ref="AA43:AA46" ca="1" si="25">IF(O43="","",IF(OR(AE43="",AF43=""),"c",IFERROR(MATCH("*残差*",INDIRECT($BG$5&amp;AE43&amp;":"&amp;$BG$5&amp;AF43),0)+AE43-1,IF(AF43-AE43&gt;=1,"b","a"))))</f>
        <v/>
      </c>
      <c r="AB43" s="134" t="str">
        <f t="shared" ref="AB43:AB46" ca="1" si="26">IF(O43="","",IF(OR(AE43="",AF43=""),"-",IFERROR(MATCH("*事業者全体*",INDIRECT($BG$5&amp;AE43&amp;":"&amp;$BG$5&amp;AF43),0)+AE43-1,"-")))</f>
        <v/>
      </c>
      <c r="AC43" s="134">
        <f t="shared" ref="AC43:AC46" ca="1" si="27">IF(Z43=0,1,IF(R43="",0,1))</f>
        <v>0</v>
      </c>
      <c r="AD43" s="134">
        <f t="shared" ref="AD43:AD46" si="28">IF(R43="",0,1)</f>
        <v>0</v>
      </c>
      <c r="AE43" s="134" t="str">
        <f t="shared" si="20"/>
        <v/>
      </c>
      <c r="AF43" s="135" t="str">
        <f t="shared" si="21"/>
        <v/>
      </c>
      <c r="AH43" s="79">
        <v>2</v>
      </c>
      <c r="AI43" s="32"/>
      <c r="AJ43" s="560"/>
      <c r="AK43" s="561"/>
      <c r="AL43" s="35"/>
      <c r="AN43" s="72" t="str">
        <f>IF(AJ43="","",IF(AJ43=0,3600,係数１!D$49))</f>
        <v/>
      </c>
      <c r="AO43" s="73" t="str">
        <f t="shared" ref="AO43:AO46" si="29">IF(OR(AL43="",AJ43="",AI43=""),"",AL43/1000*AN43*0.0258)</f>
        <v/>
      </c>
      <c r="AP43" s="273" t="str">
        <f t="shared" ref="AP43:AP46" si="30">IF(OR(AL43="",AI43=""),"",AL43*AJ43)</f>
        <v/>
      </c>
      <c r="AU43" s="52" t="str">
        <f>IF(参照!A43="","",参照!A43)</f>
        <v/>
      </c>
      <c r="AV43" s="52" t="str">
        <f>IF(参照!B43="","",参照!B43)</f>
        <v/>
      </c>
      <c r="AW43" s="52" t="str">
        <f>IF(参照!C43="","",参照!C43)</f>
        <v/>
      </c>
      <c r="AX43" s="52" t="str">
        <f>IF(参照!D43="","",参照!D43)</f>
        <v>メニューB</v>
      </c>
      <c r="AY43" s="52">
        <f>IF(参照!E43="","",参照!E43)</f>
        <v>1.9700000000000002E-4</v>
      </c>
      <c r="AZ43" s="52" t="str">
        <f>IF(参照!F43="","",参照!F43)</f>
        <v>ミツウロコグリーンエネルギー(株)</v>
      </c>
      <c r="BA43" s="52" t="str">
        <f>IF(参照!G43="","",参照!G43)</f>
        <v>ミツウロコグリーンエネルギー(株)_メニューB</v>
      </c>
      <c r="BB43" s="52">
        <f t="shared" si="0"/>
        <v>0.19700000000000001</v>
      </c>
      <c r="BD43" s="52" t="str">
        <f>IF(参照!L43="","",参照!L43)</f>
        <v>(株)MKエネルギー</v>
      </c>
    </row>
    <row r="44" spans="1:56" ht="12.75" customHeight="1">
      <c r="A44" s="1"/>
      <c r="B44" s="1"/>
      <c r="C44" s="466"/>
      <c r="D44" s="456" t="s">
        <v>47</v>
      </c>
      <c r="E44" s="456"/>
      <c r="F44" s="456"/>
      <c r="G44" s="456"/>
      <c r="H44" s="82" t="s">
        <v>29</v>
      </c>
      <c r="I44" s="82" t="s">
        <v>30</v>
      </c>
      <c r="J44" s="82" t="s">
        <v>31</v>
      </c>
      <c r="K44" s="82" t="s">
        <v>11</v>
      </c>
      <c r="L44" s="1"/>
      <c r="N44" s="78">
        <v>3</v>
      </c>
      <c r="O44" s="69"/>
      <c r="P44" s="69"/>
      <c r="Q44" s="70" t="str">
        <f>IF(O44="","",_xlfn.IFNA(VLOOKUP(O44&amp;"_"&amp;P44,$BA:$BB,2,FALSE),"該当する排出係数がありません"))</f>
        <v/>
      </c>
      <c r="R44" s="71"/>
      <c r="S44" s="350"/>
      <c r="T44" s="346">
        <f>係数１!D$49</f>
        <v>8640</v>
      </c>
      <c r="U44" s="132" t="str">
        <f t="shared" si="22"/>
        <v/>
      </c>
      <c r="V44" s="132" t="str">
        <f t="shared" si="23"/>
        <v/>
      </c>
      <c r="W44" s="70" t="str">
        <f t="array" aca="1" ref="W44" ca="1">IF(O44="","",IF(ISNUMBER(AA44),INDIRECT($BG$6&amp;AA44),IF(AA44="a",Q44,IF(AA44="b",INDIRECT($BG$6&amp;AB44),IF(AA44="c",R44,"")))))</f>
        <v/>
      </c>
      <c r="X44" s="133"/>
      <c r="Y44" s="132" t="str">
        <f t="shared" si="24"/>
        <v/>
      </c>
      <c r="Z44" s="134" t="str">
        <f t="shared" ca="1" si="19"/>
        <v/>
      </c>
      <c r="AA44" s="134" t="str">
        <f t="shared" ca="1" si="25"/>
        <v/>
      </c>
      <c r="AB44" s="134" t="str">
        <f t="shared" ca="1" si="26"/>
        <v/>
      </c>
      <c r="AC44" s="134">
        <f t="shared" ca="1" si="27"/>
        <v>0</v>
      </c>
      <c r="AD44" s="134">
        <f t="shared" si="28"/>
        <v>0</v>
      </c>
      <c r="AE44" s="134" t="str">
        <f t="shared" si="20"/>
        <v/>
      </c>
      <c r="AF44" s="135" t="str">
        <f t="shared" si="21"/>
        <v/>
      </c>
      <c r="AH44" s="79">
        <v>3</v>
      </c>
      <c r="AI44" s="32"/>
      <c r="AJ44" s="560"/>
      <c r="AK44" s="561"/>
      <c r="AL44" s="35"/>
      <c r="AN44" s="72" t="str">
        <f>IF(AJ44="","",IF(AJ44=0,3600,係数１!D$49))</f>
        <v/>
      </c>
      <c r="AO44" s="73" t="str">
        <f t="shared" si="29"/>
        <v/>
      </c>
      <c r="AP44" s="273" t="str">
        <f t="shared" si="30"/>
        <v/>
      </c>
      <c r="AU44" s="52" t="str">
        <f>IF(参照!A44="","",参照!A44)</f>
        <v/>
      </c>
      <c r="AV44" s="52" t="str">
        <f>IF(参照!B44="","",参照!B44)</f>
        <v/>
      </c>
      <c r="AW44" s="52" t="str">
        <f>IF(参照!C44="","",参照!C44)</f>
        <v/>
      </c>
      <c r="AX44" s="52" t="str">
        <f>IF(参照!D44="","",参照!D44)</f>
        <v>メニューC</v>
      </c>
      <c r="AY44" s="52">
        <f>IF(参照!E44="","",参照!E44)</f>
        <v>0</v>
      </c>
      <c r="AZ44" s="52" t="str">
        <f>IF(参照!F44="","",参照!F44)</f>
        <v>ミツウロコグリーンエネルギー(株)</v>
      </c>
      <c r="BA44" s="52" t="str">
        <f>IF(参照!G44="","",参照!G44)</f>
        <v>ミツウロコグリーンエネルギー(株)_メニューC</v>
      </c>
      <c r="BB44" s="52">
        <f t="shared" si="0"/>
        <v>0</v>
      </c>
      <c r="BD44" s="52" t="str">
        <f>IF(参照!L44="","",参照!L44)</f>
        <v>ＭＫステーションズ(株)</v>
      </c>
    </row>
    <row r="45" spans="1:56" ht="12.75" customHeight="1">
      <c r="A45" s="1"/>
      <c r="B45" s="1"/>
      <c r="C45" s="466"/>
      <c r="D45" s="456"/>
      <c r="E45" s="456"/>
      <c r="F45" s="456"/>
      <c r="G45" s="456"/>
      <c r="H45" s="137"/>
      <c r="I45" s="137"/>
      <c r="J45" s="137"/>
      <c r="K45" s="138"/>
      <c r="L45" s="1"/>
      <c r="N45" s="79">
        <v>4</v>
      </c>
      <c r="O45" s="69"/>
      <c r="P45" s="69"/>
      <c r="Q45" s="70" t="str">
        <f>IF(O45="","",_xlfn.IFNA(VLOOKUP(O45&amp;"_"&amp;P45,$BA:$BB,2,FALSE),"該当する排出係数がありません"))</f>
        <v/>
      </c>
      <c r="R45" s="80"/>
      <c r="S45" s="350"/>
      <c r="T45" s="346">
        <f>係数１!D$49</f>
        <v>8640</v>
      </c>
      <c r="U45" s="132" t="str">
        <f t="shared" si="22"/>
        <v/>
      </c>
      <c r="V45" s="132" t="str">
        <f t="shared" si="23"/>
        <v/>
      </c>
      <c r="W45" s="70" t="str">
        <f t="array" aca="1" ref="W45" ca="1">IF(O45="","",IF(ISNUMBER(AA45),INDIRECT($BG$6&amp;AA45),IF(AA45="a",Q45,IF(AA45="b",INDIRECT($BG$6&amp;AB45),IF(AA45="c",R45,"")))))</f>
        <v/>
      </c>
      <c r="X45" s="133"/>
      <c r="Y45" s="132" t="str">
        <f t="shared" si="24"/>
        <v/>
      </c>
      <c r="Z45" s="134" t="str">
        <f t="shared" ca="1" si="19"/>
        <v/>
      </c>
      <c r="AA45" s="134" t="str">
        <f t="shared" ca="1" si="25"/>
        <v/>
      </c>
      <c r="AB45" s="134" t="str">
        <f t="shared" ca="1" si="26"/>
        <v/>
      </c>
      <c r="AC45" s="134">
        <f t="shared" ca="1" si="27"/>
        <v>0</v>
      </c>
      <c r="AD45" s="134">
        <f t="shared" si="28"/>
        <v>0</v>
      </c>
      <c r="AE45" s="134" t="str">
        <f t="shared" si="20"/>
        <v/>
      </c>
      <c r="AF45" s="135" t="str">
        <f t="shared" si="21"/>
        <v/>
      </c>
      <c r="AH45" s="79">
        <v>4</v>
      </c>
      <c r="AI45" s="32"/>
      <c r="AJ45" s="560"/>
      <c r="AK45" s="561"/>
      <c r="AL45" s="35"/>
      <c r="AN45" s="72" t="str">
        <f>IF(AJ45="","",IF(AJ45=0,3600,係数１!D$49))</f>
        <v/>
      </c>
      <c r="AO45" s="73" t="str">
        <f t="shared" si="29"/>
        <v/>
      </c>
      <c r="AP45" s="273" t="str">
        <f t="shared" si="30"/>
        <v/>
      </c>
      <c r="AU45" s="52" t="str">
        <f>IF(参照!A45="","",参照!A45)</f>
        <v/>
      </c>
      <c r="AV45" s="52" t="str">
        <f>IF(参照!B45="","",参照!B45)</f>
        <v/>
      </c>
      <c r="AW45" s="52" t="str">
        <f>IF(参照!C45="","",参照!C45)</f>
        <v/>
      </c>
      <c r="AX45" s="52" t="str">
        <f>IF(参照!D45="","",参照!D45)</f>
        <v>メニューD</v>
      </c>
      <c r="AY45" s="52">
        <f>IF(参照!E45="","",参照!E45)</f>
        <v>0</v>
      </c>
      <c r="AZ45" s="52" t="str">
        <f>IF(参照!F45="","",参照!F45)</f>
        <v>ミツウロコグリーンエネルギー(株)</v>
      </c>
      <c r="BA45" s="52" t="str">
        <f>IF(参照!G45="","",参照!G45)</f>
        <v>ミツウロコグリーンエネルギー(株)_メニューD</v>
      </c>
      <c r="BB45" s="52">
        <f t="shared" si="0"/>
        <v>0</v>
      </c>
      <c r="BD45" s="52" t="str">
        <f>IF(参照!L45="","",参照!L45)</f>
        <v>(株)Ｍｐｏｗｅｒ</v>
      </c>
    </row>
    <row r="46" spans="1:56" ht="12.75" customHeight="1" thickBot="1">
      <c r="A46" s="1"/>
      <c r="B46" s="1"/>
      <c r="C46" s="466"/>
      <c r="D46" s="477" t="s">
        <v>163</v>
      </c>
      <c r="E46" s="477"/>
      <c r="F46" s="477"/>
      <c r="G46" s="477"/>
      <c r="H46" s="456" t="s">
        <v>58</v>
      </c>
      <c r="I46" s="456"/>
      <c r="J46" s="456" t="s">
        <v>162</v>
      </c>
      <c r="K46" s="456"/>
      <c r="L46" s="1"/>
      <c r="N46" s="139">
        <v>5</v>
      </c>
      <c r="O46" s="69"/>
      <c r="P46" s="69"/>
      <c r="Q46" s="70" t="str">
        <f>IF(O46="","",_xlfn.IFNA(VLOOKUP(O46&amp;"_"&amp;P46,$BA:$BB,2,FALSE),"該当する排出係数がありません"))</f>
        <v/>
      </c>
      <c r="R46" s="71"/>
      <c r="S46" s="350"/>
      <c r="T46" s="346">
        <f>係数１!D$49</f>
        <v>8640</v>
      </c>
      <c r="U46" s="132" t="str">
        <f t="shared" si="22"/>
        <v/>
      </c>
      <c r="V46" s="132" t="str">
        <f t="shared" si="23"/>
        <v/>
      </c>
      <c r="W46" s="70" t="str">
        <f t="array" aca="1" ref="W46" ca="1">IF(O46="","",IF(ISNUMBER(AA46),INDIRECT($BG$6&amp;AA46),IF(AA46="a",Q46,IF(AA46="b",INDIRECT($BG$6&amp;AB46),IF(AA46="c",R46,"")))))</f>
        <v/>
      </c>
      <c r="X46" s="133"/>
      <c r="Y46" s="132" t="str">
        <f t="shared" si="24"/>
        <v/>
      </c>
      <c r="Z46" s="134" t="str">
        <f t="shared" ca="1" si="19"/>
        <v/>
      </c>
      <c r="AA46" s="134" t="str">
        <f t="shared" ca="1" si="25"/>
        <v/>
      </c>
      <c r="AB46" s="134" t="str">
        <f t="shared" ca="1" si="26"/>
        <v/>
      </c>
      <c r="AC46" s="134">
        <f t="shared" ca="1" si="27"/>
        <v>0</v>
      </c>
      <c r="AD46" s="134">
        <f t="shared" si="28"/>
        <v>0</v>
      </c>
      <c r="AE46" s="134" t="str">
        <f t="shared" si="20"/>
        <v/>
      </c>
      <c r="AF46" s="135" t="str">
        <f t="shared" si="21"/>
        <v/>
      </c>
      <c r="AH46" s="85">
        <v>5</v>
      </c>
      <c r="AI46" s="33"/>
      <c r="AJ46" s="555"/>
      <c r="AK46" s="556"/>
      <c r="AL46" s="29"/>
      <c r="AN46" s="72" t="str">
        <f>IF(AJ46="","",IF(AJ46=0,3600,係数１!D$49))</f>
        <v/>
      </c>
      <c r="AO46" s="73" t="str">
        <f t="shared" si="29"/>
        <v/>
      </c>
      <c r="AP46" s="273" t="str">
        <f t="shared" si="30"/>
        <v/>
      </c>
      <c r="AU46" s="52" t="str">
        <f>IF(参照!A46="","",参照!A46)</f>
        <v/>
      </c>
      <c r="AV46" s="52" t="str">
        <f>IF(参照!B46="","",参照!B46)</f>
        <v/>
      </c>
      <c r="AW46" s="52" t="str">
        <f>IF(参照!C46="","",参照!C46)</f>
        <v/>
      </c>
      <c r="AX46" s="52" t="str">
        <f>IF(参照!D46="","",参照!D46)</f>
        <v>メニューE</v>
      </c>
      <c r="AY46" s="52">
        <f>IF(参照!E46="","",参照!E46)</f>
        <v>2.4699999999999999E-4</v>
      </c>
      <c r="AZ46" s="52" t="str">
        <f>IF(参照!F46="","",参照!F46)</f>
        <v>ミツウロコグリーンエネルギー(株)</v>
      </c>
      <c r="BA46" s="52" t="str">
        <f>IF(参照!G46="","",参照!G46)</f>
        <v>ミツウロコグリーンエネルギー(株)_メニューE</v>
      </c>
      <c r="BB46" s="52">
        <f t="shared" si="0"/>
        <v>0.247</v>
      </c>
      <c r="BD46" s="52" t="str">
        <f>IF(参照!L46="","",参照!L46)</f>
        <v>Ｍｙシティ電力(株)</v>
      </c>
    </row>
    <row r="47" spans="1:56" ht="12.75" customHeight="1" thickTop="1" thickBot="1">
      <c r="A47" s="1"/>
      <c r="B47" s="1"/>
      <c r="C47" s="466"/>
      <c r="D47" s="477"/>
      <c r="E47" s="477"/>
      <c r="F47" s="477"/>
      <c r="G47" s="477"/>
      <c r="H47" s="557"/>
      <c r="I47" s="557"/>
      <c r="J47" s="557"/>
      <c r="K47" s="557"/>
      <c r="L47" s="1"/>
      <c r="N47" s="510" t="s">
        <v>67</v>
      </c>
      <c r="O47" s="511"/>
      <c r="P47" s="511"/>
      <c r="Q47" s="511"/>
      <c r="R47" s="550"/>
      <c r="S47" s="349">
        <f>SUM(S42:S46)</f>
        <v>0</v>
      </c>
      <c r="T47" s="87"/>
      <c r="U47" s="88">
        <f>SUM(U42:U46)</f>
        <v>0</v>
      </c>
      <c r="V47" s="88">
        <f>SUM(V42:V46)</f>
        <v>0</v>
      </c>
      <c r="W47" s="124"/>
      <c r="X47" s="124"/>
      <c r="Y47" s="88">
        <f>SUM(Y42:Y46)</f>
        <v>0</v>
      </c>
      <c r="Z47" s="140">
        <f t="shared" ref="Z47:AD47" ca="1" si="31">SUM(Z42:Z46)</f>
        <v>0</v>
      </c>
      <c r="AA47" s="124"/>
      <c r="AB47" s="124"/>
      <c r="AC47" s="140">
        <f t="shared" ca="1" si="31"/>
        <v>0</v>
      </c>
      <c r="AD47" s="140">
        <f t="shared" si="31"/>
        <v>0</v>
      </c>
      <c r="AE47" s="124"/>
      <c r="AF47" s="126"/>
      <c r="AH47" s="510" t="s">
        <v>67</v>
      </c>
      <c r="AI47" s="511"/>
      <c r="AJ47" s="511"/>
      <c r="AK47" s="511"/>
      <c r="AL47" s="86">
        <f>SUM(AL42:AL46)</f>
        <v>0</v>
      </c>
      <c r="AN47" s="87"/>
      <c r="AO47" s="88">
        <f>SUM(AO42:AO46)</f>
        <v>0</v>
      </c>
      <c r="AP47" s="86">
        <f>SUM(AP42:AP46)</f>
        <v>0</v>
      </c>
      <c r="AU47" s="52" t="str">
        <f>IF(参照!A47="","",参照!A47)</f>
        <v/>
      </c>
      <c r="AV47" s="52" t="str">
        <f>IF(参照!B47="","",参照!B47)</f>
        <v/>
      </c>
      <c r="AW47" s="52" t="str">
        <f>IF(参照!C47="","",参照!C47)</f>
        <v/>
      </c>
      <c r="AX47" s="52" t="str">
        <f>IF(参照!D47="","",参照!D47)</f>
        <v>メニューF</v>
      </c>
      <c r="AY47" s="52">
        <f>IF(参照!E47="","",参照!E47)</f>
        <v>0</v>
      </c>
      <c r="AZ47" s="52" t="str">
        <f>IF(参照!F47="","",参照!F47)</f>
        <v>ミツウロコグリーンエネルギー(株)</v>
      </c>
      <c r="BA47" s="52" t="str">
        <f>IF(参照!G47="","",参照!G47)</f>
        <v>ミツウロコグリーンエネルギー(株)_メニューF</v>
      </c>
      <c r="BB47" s="52">
        <f t="shared" si="0"/>
        <v>0</v>
      </c>
      <c r="BD47" s="52" t="str">
        <f>IF(参照!L47="","",参照!L47)</f>
        <v>(株)ＮＥＸＴ　ＯＮＥ</v>
      </c>
    </row>
    <row r="48" spans="1:56" ht="12.75" customHeight="1" thickBot="1">
      <c r="A48" s="1"/>
      <c r="B48" s="1"/>
      <c r="C48" s="469"/>
      <c r="D48" s="452" t="s">
        <v>12</v>
      </c>
      <c r="E48" s="452"/>
      <c r="F48" s="452"/>
      <c r="G48" s="452"/>
      <c r="H48" s="112" t="s">
        <v>19</v>
      </c>
      <c r="I48" s="24"/>
      <c r="J48" s="112" t="s">
        <v>14</v>
      </c>
      <c r="K48" s="112" t="s">
        <v>14</v>
      </c>
      <c r="L48" s="1"/>
      <c r="AU48" s="52" t="str">
        <f>IF(参照!A48="","",参照!A48)</f>
        <v/>
      </c>
      <c r="AV48" s="52" t="str">
        <f>IF(参照!B48="","",参照!B48)</f>
        <v/>
      </c>
      <c r="AW48" s="52" t="str">
        <f>IF(参照!C48="","",参照!C48)</f>
        <v/>
      </c>
      <c r="AX48" s="52" t="str">
        <f>IF(参照!D48="","",参照!D48)</f>
        <v>メニューG</v>
      </c>
      <c r="AY48" s="52">
        <f>IF(参照!E48="","",参照!E48)</f>
        <v>0</v>
      </c>
      <c r="AZ48" s="52" t="str">
        <f>IF(参照!F48="","",参照!F48)</f>
        <v>ミツウロコグリーンエネルギー(株)</v>
      </c>
      <c r="BA48" s="52" t="str">
        <f>IF(参照!G48="","",参照!G48)</f>
        <v>ミツウロコグリーンエネルギー(株)_メニューG</v>
      </c>
      <c r="BB48" s="52">
        <f t="shared" si="0"/>
        <v>0</v>
      </c>
      <c r="BD48" s="52" t="str">
        <f>IF(参照!L48="","",参照!L48)</f>
        <v>Ｎｅｘｔ　Ｐｏｗｅｒ(株)</v>
      </c>
    </row>
    <row r="49" spans="1:56" ht="12.75" customHeight="1" thickTop="1">
      <c r="A49" s="1"/>
      <c r="B49" s="1"/>
      <c r="C49" s="465" t="s">
        <v>32</v>
      </c>
      <c r="D49" s="455" t="s">
        <v>20</v>
      </c>
      <c r="E49" s="455"/>
      <c r="F49" s="455"/>
      <c r="G49" s="455"/>
      <c r="H49" s="111" t="s">
        <v>6</v>
      </c>
      <c r="I49" s="111" t="s">
        <v>21</v>
      </c>
      <c r="J49" s="467" t="s">
        <v>499</v>
      </c>
      <c r="K49" s="467"/>
      <c r="L49" s="1"/>
      <c r="AU49" s="52" t="str">
        <f>IF(参照!A49="","",参照!A49)</f>
        <v/>
      </c>
      <c r="AV49" s="52" t="str">
        <f>IF(参照!B49="","",参照!B49)</f>
        <v/>
      </c>
      <c r="AW49" s="52" t="str">
        <f>IF(参照!C49="","",参照!C49)</f>
        <v/>
      </c>
      <c r="AX49" s="52" t="str">
        <f>IF(参照!D49="","",参照!D49)</f>
        <v>メニューH</v>
      </c>
      <c r="AY49" s="52">
        <f>IF(参照!E49="","",参照!E49)</f>
        <v>0</v>
      </c>
      <c r="AZ49" s="52" t="str">
        <f>IF(参照!F49="","",参照!F49)</f>
        <v>ミツウロコグリーンエネルギー(株)</v>
      </c>
      <c r="BA49" s="52" t="str">
        <f>IF(参照!G49="","",参照!G49)</f>
        <v>ミツウロコグリーンエネルギー(株)_メニューH</v>
      </c>
      <c r="BB49" s="52">
        <f t="shared" si="0"/>
        <v>0</v>
      </c>
      <c r="BD49" s="52" t="str">
        <f>IF(参照!L49="","",参照!L49)</f>
        <v>ＮＦパワーサービス(株)</v>
      </c>
    </row>
    <row r="50" spans="1:56" ht="13.5" customHeight="1" thickBot="1">
      <c r="A50" s="1"/>
      <c r="B50" s="1"/>
      <c r="C50" s="466"/>
      <c r="D50" s="456" t="s">
        <v>45</v>
      </c>
      <c r="E50" s="456"/>
      <c r="F50" s="456"/>
      <c r="G50" s="456"/>
      <c r="H50" s="82" t="s">
        <v>33</v>
      </c>
      <c r="I50" s="22"/>
      <c r="J50" s="584" t="str">
        <f>IF($I50="","",$I50*係数１!G80)</f>
        <v/>
      </c>
      <c r="K50" s="584"/>
      <c r="L50" s="1"/>
      <c r="N50" s="38" t="s">
        <v>623</v>
      </c>
      <c r="P50" s="359"/>
      <c r="Q50" s="359"/>
      <c r="R50" s="359"/>
      <c r="S50" s="358"/>
      <c r="T50" s="141"/>
      <c r="U50" s="141"/>
      <c r="V50" s="141"/>
      <c r="W50" s="141"/>
      <c r="X50" s="141"/>
      <c r="Y50" s="141"/>
      <c r="Z50" s="141"/>
      <c r="AA50" s="141"/>
      <c r="AB50" s="141"/>
      <c r="AC50" s="141"/>
      <c r="AD50" s="141"/>
      <c r="AF50" s="141"/>
      <c r="AJ50" s="38"/>
      <c r="AK50" s="38"/>
      <c r="AN50" s="142" t="s">
        <v>624</v>
      </c>
      <c r="AO50" s="28" t="s">
        <v>625</v>
      </c>
      <c r="AU50" s="52" t="str">
        <f>IF(参照!A50="","",参照!A50)</f>
        <v/>
      </c>
      <c r="AV50" s="52" t="str">
        <f>IF(参照!B50="","",参照!B50)</f>
        <v/>
      </c>
      <c r="AW50" s="52" t="str">
        <f>IF(参照!C50="","",参照!C50)</f>
        <v/>
      </c>
      <c r="AX50" s="52" t="str">
        <f>IF(参照!D50="","",参照!D50)</f>
        <v>メニューI</v>
      </c>
      <c r="AY50" s="52">
        <f>IF(参照!E50="","",参照!E50)</f>
        <v>2.4800000000000001E-4</v>
      </c>
      <c r="AZ50" s="52" t="str">
        <f>IF(参照!F50="","",参照!F50)</f>
        <v>ミツウロコグリーンエネルギー(株)</v>
      </c>
      <c r="BA50" s="52" t="str">
        <f>IF(参照!G50="","",参照!G50)</f>
        <v>ミツウロコグリーンエネルギー(株)_メニューI</v>
      </c>
      <c r="BB50" s="52">
        <f t="shared" si="0"/>
        <v>0.248</v>
      </c>
      <c r="BD50" s="52" t="str">
        <f>IF(参照!L50="","",参照!L50)</f>
        <v>ＮＴＴアノードエナジー(株)</v>
      </c>
    </row>
    <row r="51" spans="1:56" ht="12.75" customHeight="1" thickBot="1">
      <c r="A51" s="1"/>
      <c r="B51" s="1"/>
      <c r="C51" s="466"/>
      <c r="D51" s="456" t="s">
        <v>46</v>
      </c>
      <c r="E51" s="456"/>
      <c r="F51" s="456"/>
      <c r="G51" s="456"/>
      <c r="H51" s="82" t="s">
        <v>33</v>
      </c>
      <c r="I51" s="22"/>
      <c r="J51" s="584" t="str">
        <f>IF($I51="","",$I51*係数１!G81)</f>
        <v/>
      </c>
      <c r="K51" s="584"/>
      <c r="L51" s="1"/>
      <c r="N51" s="58"/>
      <c r="O51" s="574" t="s">
        <v>86</v>
      </c>
      <c r="P51" s="574"/>
      <c r="Q51" s="574"/>
      <c r="R51" s="574"/>
      <c r="S51" s="91" t="s">
        <v>87</v>
      </c>
      <c r="T51" s="573" t="s">
        <v>124</v>
      </c>
      <c r="U51" s="574"/>
      <c r="V51" s="61" t="s">
        <v>626</v>
      </c>
      <c r="W51" s="143"/>
      <c r="X51" s="143"/>
      <c r="Y51" s="143"/>
      <c r="Z51" s="143"/>
      <c r="AA51" s="143"/>
      <c r="AB51" s="143"/>
      <c r="AC51" s="143"/>
      <c r="AD51" s="143"/>
      <c r="AJ51" s="144"/>
      <c r="AK51" s="144"/>
      <c r="AN51" s="28" t="s">
        <v>78</v>
      </c>
      <c r="AO51" s="28" t="s">
        <v>145</v>
      </c>
      <c r="AU51" s="52" t="str">
        <f>IF(参照!A51="","",参照!A51)</f>
        <v/>
      </c>
      <c r="AV51" s="52" t="str">
        <f>IF(参照!B51="","",参照!B51)</f>
        <v/>
      </c>
      <c r="AW51" s="52" t="str">
        <f>IF(参照!C51="","",参照!C51)</f>
        <v/>
      </c>
      <c r="AX51" s="52" t="str">
        <f>IF(参照!D51="","",参照!D51)</f>
        <v>メニューJ(残差)</v>
      </c>
      <c r="AY51" s="52">
        <f>IF(参照!E51="","",参照!E51)</f>
        <v>4.08E-4</v>
      </c>
      <c r="AZ51" s="52" t="str">
        <f>IF(参照!F51="","",参照!F51)</f>
        <v>ミツウロコグリーンエネルギー(株)</v>
      </c>
      <c r="BA51" s="52" t="str">
        <f>IF(参照!G51="","",参照!G51)</f>
        <v>ミツウロコグリーンエネルギー(株)_メニューJ(残差)</v>
      </c>
      <c r="BB51" s="52">
        <f t="shared" si="0"/>
        <v>0.40799999999999997</v>
      </c>
      <c r="BD51" s="52" t="str">
        <f>IF(参照!L51="","",参照!L51)</f>
        <v>(株)Ｏｐｔｉｍｉｚｅｄ　Ｅｎｅｒｇｙ</v>
      </c>
    </row>
    <row r="52" spans="1:56" ht="12" customHeight="1" thickTop="1">
      <c r="A52" s="1"/>
      <c r="B52" s="1"/>
      <c r="C52" s="466"/>
      <c r="D52" s="456" t="s">
        <v>44</v>
      </c>
      <c r="E52" s="456"/>
      <c r="F52" s="456"/>
      <c r="G52" s="456"/>
      <c r="H52" s="82" t="s">
        <v>33</v>
      </c>
      <c r="I52" s="22"/>
      <c r="J52" s="584" t="str">
        <f>IF($I52="","",$I52*係数１!G82)</f>
        <v/>
      </c>
      <c r="K52" s="584"/>
      <c r="L52" s="1"/>
      <c r="N52" s="78">
        <v>1</v>
      </c>
      <c r="O52" s="585"/>
      <c r="P52" s="585"/>
      <c r="Q52" s="585"/>
      <c r="R52" s="585"/>
      <c r="S52" s="353"/>
      <c r="T52" s="575" t="str">
        <f>IF(O52="","",VLOOKUP(O52,係数１!$F:$G,2,0))</f>
        <v/>
      </c>
      <c r="U52" s="576"/>
      <c r="V52" s="145" t="str">
        <f>IF(OR(S52="",O52=""),"",S52*T52)</f>
        <v/>
      </c>
      <c r="W52" s="143"/>
      <c r="X52" s="143"/>
      <c r="Y52" s="143"/>
      <c r="Z52" s="143"/>
      <c r="AA52" s="143"/>
      <c r="AB52" s="143"/>
      <c r="AC52" s="143"/>
      <c r="AD52" s="143"/>
      <c r="AJ52" s="146"/>
      <c r="AK52" s="146"/>
      <c r="AN52" s="28" t="s">
        <v>79</v>
      </c>
      <c r="AO52" s="28" t="s">
        <v>146</v>
      </c>
      <c r="AU52" s="52" t="str">
        <f>IF(参照!A52="","",参照!A52)</f>
        <v/>
      </c>
      <c r="AV52" s="52" t="str">
        <f>IF(参照!B52="","",参照!B52)</f>
        <v/>
      </c>
      <c r="AW52" s="52" t="str">
        <f>IF(参照!C52="","",参照!C52)</f>
        <v/>
      </c>
      <c r="AX52" s="52" t="str">
        <f>IF(参照!D52="","",参照!D52)</f>
        <v>(参考値)事業者全体</v>
      </c>
      <c r="AY52" s="52">
        <f>IF(参照!E52="","",参照!E52)</f>
        <v>4.6200000000000001E-4</v>
      </c>
      <c r="AZ52" s="52" t="str">
        <f>IF(参照!F52="","",参照!F52)</f>
        <v>ミツウロコグリーンエネルギー(株)</v>
      </c>
      <c r="BA52" s="52" t="str">
        <f>IF(参照!G52="","",参照!G52)</f>
        <v>ミツウロコグリーンエネルギー(株)_(参考値)事業者全体</v>
      </c>
      <c r="BB52" s="52">
        <f t="shared" si="0"/>
        <v>0.46200000000000002</v>
      </c>
      <c r="BD52" s="52" t="str">
        <f>IF(参照!L52="","",参照!L52)</f>
        <v>(株)ＰｉｎＴ</v>
      </c>
    </row>
    <row r="53" spans="1:56" ht="12" customHeight="1">
      <c r="A53" s="1"/>
      <c r="B53" s="1"/>
      <c r="C53" s="466"/>
      <c r="D53" s="449" t="s">
        <v>43</v>
      </c>
      <c r="E53" s="449"/>
      <c r="F53" s="449"/>
      <c r="G53" s="449"/>
      <c r="H53" s="82" t="s">
        <v>33</v>
      </c>
      <c r="I53" s="21" t="str">
        <f>IF(S55=0,"",S55)</f>
        <v/>
      </c>
      <c r="J53" s="584" t="str">
        <f>IF(V55=0,"",V55)</f>
        <v/>
      </c>
      <c r="K53" s="584"/>
      <c r="L53" s="1"/>
      <c r="N53" s="79">
        <v>2</v>
      </c>
      <c r="O53" s="578"/>
      <c r="P53" s="578"/>
      <c r="Q53" s="578"/>
      <c r="R53" s="578"/>
      <c r="S53" s="354"/>
      <c r="T53" s="569" t="str">
        <f>IF(O53="","",VLOOKUP(O53,係数１!$F:$G,2,0))</f>
        <v/>
      </c>
      <c r="U53" s="570"/>
      <c r="V53" s="147" t="str">
        <f>IF(OR(S53="",O53=""),"",S53*T53)</f>
        <v/>
      </c>
      <c r="W53" s="143"/>
      <c r="X53" s="143"/>
      <c r="Y53" s="143"/>
      <c r="Z53" s="143"/>
      <c r="AA53" s="143"/>
      <c r="AB53" s="143"/>
      <c r="AC53" s="143"/>
      <c r="AD53" s="143"/>
      <c r="AJ53" s="146"/>
      <c r="AK53" s="146"/>
      <c r="AN53" s="28" t="s">
        <v>80</v>
      </c>
      <c r="AO53" s="28" t="s">
        <v>147</v>
      </c>
      <c r="AU53" s="52" t="str">
        <f>IF(参照!A53="","",参照!A53)</f>
        <v>A0017</v>
      </c>
      <c r="AV53" s="52" t="str">
        <f>IF(参照!B53="","",参照!B53)</f>
        <v>(株)Ｓｈａｒｅｄ　Ｅｎｅｒｇｙ</v>
      </c>
      <c r="AW53" s="52">
        <f>IF(参照!C53="","",参照!C53)</f>
        <v>4.8999999999999998E-4</v>
      </c>
      <c r="AX53" s="52" t="str">
        <f>IF(参照!D53="","",参照!D53)</f>
        <v/>
      </c>
      <c r="AY53" s="52">
        <f>IF(参照!E53="","",参照!E53)</f>
        <v>5.0100000000000003E-4</v>
      </c>
      <c r="AZ53" s="52" t="str">
        <f>IF(参照!F53="","",参照!F53)</f>
        <v>(株)Ｓｈａｒｅｄ　Ｅｎｅｒｇｙ</v>
      </c>
      <c r="BA53" s="52" t="str">
        <f>IF(参照!G53="","",参照!G53)</f>
        <v>(株)Ｓｈａｒｅｄ　Ｅｎｅｒｇｙ_</v>
      </c>
      <c r="BB53" s="52">
        <f t="shared" si="0"/>
        <v>0.501</v>
      </c>
      <c r="BD53" s="52" t="str">
        <f>IF(参照!L53="","",参照!L53)</f>
        <v>Ｑ．ＥＮＥＳＴでんき(株)(旧：ジニーエナジー合同会社)</v>
      </c>
    </row>
    <row r="54" spans="1:56" ht="13.5" customHeight="1" thickBot="1">
      <c r="A54" s="1"/>
      <c r="B54" s="1"/>
      <c r="C54" s="466"/>
      <c r="D54" s="449" t="s">
        <v>129</v>
      </c>
      <c r="E54" s="449"/>
      <c r="F54" s="449"/>
      <c r="G54" s="449"/>
      <c r="H54" s="82" t="s">
        <v>33</v>
      </c>
      <c r="I54" s="21" t="str">
        <f>IF(S62=0,"",S62)</f>
        <v/>
      </c>
      <c r="J54" s="584" t="str">
        <f>IF(V62=0,"",V62)</f>
        <v/>
      </c>
      <c r="K54" s="584"/>
      <c r="L54" s="1"/>
      <c r="N54" s="85">
        <v>3</v>
      </c>
      <c r="O54" s="579"/>
      <c r="P54" s="579"/>
      <c r="Q54" s="579"/>
      <c r="R54" s="579"/>
      <c r="S54" s="355"/>
      <c r="T54" s="571" t="str">
        <f>IF(O54="","",VLOOKUP(O54,係数１!$F:$G,2,0))</f>
        <v/>
      </c>
      <c r="U54" s="572"/>
      <c r="V54" s="148" t="str">
        <f>IF(OR(S54="",O54=""),"",S54*T54)</f>
        <v/>
      </c>
      <c r="W54" s="143"/>
      <c r="X54" s="143"/>
      <c r="Y54" s="143"/>
      <c r="Z54" s="143"/>
      <c r="AA54" s="143"/>
      <c r="AB54" s="143"/>
      <c r="AC54" s="143"/>
      <c r="AD54" s="143"/>
      <c r="AJ54" s="146"/>
      <c r="AK54" s="146"/>
      <c r="AN54" s="28" t="s">
        <v>627</v>
      </c>
      <c r="AO54" s="28" t="s">
        <v>148</v>
      </c>
      <c r="AU54" s="52" t="str">
        <f>IF(参照!A54="","",参照!A54)</f>
        <v>A0018</v>
      </c>
      <c r="AV54" s="52" t="str">
        <f>IF(参照!B54="","",参照!B54)</f>
        <v>ネクストパワーやまと(株)</v>
      </c>
      <c r="AW54" s="52">
        <f>IF(参照!C54="","",参照!C54)</f>
        <v>3.8299999999999999E-4</v>
      </c>
      <c r="AX54" s="52" t="str">
        <f>IF(参照!D54="","",参照!D54)</f>
        <v>メニューA</v>
      </c>
      <c r="AY54" s="52">
        <f>IF(参照!E54="","",参照!E54)</f>
        <v>0</v>
      </c>
      <c r="AZ54" s="52" t="str">
        <f>IF(参照!F54="","",参照!F54)</f>
        <v>ネクストパワーやまと(株)</v>
      </c>
      <c r="BA54" s="52" t="str">
        <f>IF(参照!G54="","",参照!G54)</f>
        <v>ネクストパワーやまと(株)_メニューA</v>
      </c>
      <c r="BB54" s="52">
        <f t="shared" si="0"/>
        <v>0</v>
      </c>
      <c r="BD54" s="52" t="str">
        <f>IF(参照!L54="","",参照!L54)</f>
        <v>ＲＥ１００電力(株)</v>
      </c>
    </row>
    <row r="55" spans="1:56" ht="14.25" customHeight="1" thickTop="1" thickBot="1">
      <c r="A55" s="1"/>
      <c r="B55" s="1"/>
      <c r="C55" s="466"/>
      <c r="D55" s="456" t="s">
        <v>42</v>
      </c>
      <c r="E55" s="456"/>
      <c r="F55" s="456"/>
      <c r="G55" s="456"/>
      <c r="H55" s="82" t="s">
        <v>33</v>
      </c>
      <c r="I55" s="22"/>
      <c r="J55" s="584" t="str">
        <f>IF($I55="","",$I55*係数１!G113)</f>
        <v/>
      </c>
      <c r="K55" s="584"/>
      <c r="L55" s="1"/>
      <c r="N55" s="582" t="s">
        <v>67</v>
      </c>
      <c r="O55" s="583"/>
      <c r="P55" s="583"/>
      <c r="Q55" s="583"/>
      <c r="R55" s="583"/>
      <c r="S55" s="356">
        <f>SUM(S52:S54)</f>
        <v>0</v>
      </c>
      <c r="T55" s="580"/>
      <c r="U55" s="581"/>
      <c r="V55" s="86">
        <f>SUM(V52:V54)</f>
        <v>0</v>
      </c>
      <c r="W55" s="143"/>
      <c r="X55" s="143"/>
      <c r="Y55" s="143"/>
      <c r="Z55" s="143"/>
      <c r="AA55" s="143"/>
      <c r="AB55" s="143"/>
      <c r="AC55" s="143"/>
      <c r="AD55" s="143"/>
      <c r="AJ55" s="146"/>
      <c r="AK55" s="146"/>
      <c r="AN55" s="28" t="s">
        <v>81</v>
      </c>
      <c r="AO55" s="28" t="s">
        <v>149</v>
      </c>
      <c r="AU55" s="52" t="str">
        <f>IF(参照!A55="","",参照!A55)</f>
        <v/>
      </c>
      <c r="AV55" s="52" t="str">
        <f>IF(参照!B55="","",参照!B55)</f>
        <v/>
      </c>
      <c r="AW55" s="52" t="str">
        <f>IF(参照!C55="","",参照!C55)</f>
        <v/>
      </c>
      <c r="AX55" s="52" t="str">
        <f>IF(参照!D55="","",参照!D55)</f>
        <v>メニューB(残差)</v>
      </c>
      <c r="AY55" s="52">
        <f>IF(参照!E55="","",参照!E55)</f>
        <v>4.0400000000000001E-4</v>
      </c>
      <c r="AZ55" s="52" t="str">
        <f>IF(参照!F55="","",参照!F55)</f>
        <v>ネクストパワーやまと(株)</v>
      </c>
      <c r="BA55" s="52" t="str">
        <f>IF(参照!G55="","",参照!G55)</f>
        <v>ネクストパワーやまと(株)_メニューB(残差)</v>
      </c>
      <c r="BB55" s="52">
        <f t="shared" si="0"/>
        <v>0.40400000000000003</v>
      </c>
      <c r="BD55" s="52" t="str">
        <f>IF(参照!L55="","",参照!L55)</f>
        <v>(株)ＲｅｎｏＬａｂｏ</v>
      </c>
    </row>
    <row r="56" spans="1:56" ht="12">
      <c r="A56" s="1"/>
      <c r="B56" s="1"/>
      <c r="C56" s="466"/>
      <c r="D56" s="456" t="s">
        <v>57</v>
      </c>
      <c r="E56" s="456"/>
      <c r="F56" s="456"/>
      <c r="G56" s="456"/>
      <c r="H56" s="82" t="s">
        <v>33</v>
      </c>
      <c r="I56" s="22"/>
      <c r="J56" s="584" t="str">
        <f>IF($I56="","",$I56*係数１!G114)</f>
        <v/>
      </c>
      <c r="K56" s="584"/>
      <c r="L56" s="1"/>
      <c r="W56" s="143"/>
      <c r="X56" s="143"/>
      <c r="Y56" s="143"/>
      <c r="Z56" s="143"/>
      <c r="AA56" s="143"/>
      <c r="AB56" s="143"/>
      <c r="AC56" s="143"/>
      <c r="AD56" s="143"/>
      <c r="AN56" s="28" t="s">
        <v>82</v>
      </c>
      <c r="AO56" s="28" t="s">
        <v>150</v>
      </c>
      <c r="AU56" s="52" t="str">
        <f>IF(参照!A56="","",参照!A56)</f>
        <v/>
      </c>
      <c r="AV56" s="52" t="str">
        <f>IF(参照!B56="","",参照!B56)</f>
        <v/>
      </c>
      <c r="AW56" s="52" t="str">
        <f>IF(参照!C56="","",参照!C56)</f>
        <v/>
      </c>
      <c r="AX56" s="52" t="str">
        <f>IF(参照!D56="","",参照!D56)</f>
        <v>(参考値)事業者全体</v>
      </c>
      <c r="AY56" s="52">
        <f>IF(参照!E56="","",参照!E56)</f>
        <v>4.75E-4</v>
      </c>
      <c r="AZ56" s="52" t="str">
        <f>IF(参照!F56="","",参照!F56)</f>
        <v>ネクストパワーやまと(株)</v>
      </c>
      <c r="BA56" s="52" t="str">
        <f>IF(参照!G56="","",参照!G56)</f>
        <v>ネクストパワーやまと(株)_(参考値)事業者全体</v>
      </c>
      <c r="BB56" s="52">
        <f t="shared" si="0"/>
        <v>0.47499999999999998</v>
      </c>
      <c r="BD56" s="52" t="str">
        <f>IF(参照!L56="","",参照!L56)</f>
        <v>(株)Ｓａｎｋｏ　ＩＢ</v>
      </c>
    </row>
    <row r="57" spans="1:56" ht="12.75" thickBot="1">
      <c r="A57" s="1"/>
      <c r="B57" s="1"/>
      <c r="C57" s="466"/>
      <c r="D57" s="456" t="s">
        <v>24</v>
      </c>
      <c r="E57" s="456"/>
      <c r="F57" s="456"/>
      <c r="G57" s="456"/>
      <c r="H57" s="82" t="s">
        <v>14</v>
      </c>
      <c r="I57" s="82" t="s">
        <v>14</v>
      </c>
      <c r="J57" s="584">
        <f>SUM(J50:J56)</f>
        <v>0</v>
      </c>
      <c r="K57" s="584"/>
      <c r="L57" s="1"/>
      <c r="N57" s="38" t="s">
        <v>130</v>
      </c>
      <c r="P57" s="38"/>
      <c r="Q57" s="38"/>
      <c r="R57" s="38"/>
      <c r="AN57" s="28" t="s">
        <v>83</v>
      </c>
      <c r="AO57" s="28" t="s">
        <v>151</v>
      </c>
      <c r="AU57" s="52" t="str">
        <f>IF(参照!A57="","",参照!A57)</f>
        <v>A0019</v>
      </c>
      <c r="AV57" s="52" t="str">
        <f>IF(参照!B57="","",参照!B57)</f>
        <v>日本テクノ(株)</v>
      </c>
      <c r="AW57" s="52">
        <f>IF(参照!C57="","",参照!C57)</f>
        <v>4.6799999999999999E-4</v>
      </c>
      <c r="AX57" s="52" t="str">
        <f>IF(参照!D57="","",参照!D57)</f>
        <v>メニューA</v>
      </c>
      <c r="AY57" s="52">
        <f>IF(参照!E57="","",参照!E57)</f>
        <v>0</v>
      </c>
      <c r="AZ57" s="52" t="str">
        <f>IF(参照!F57="","",参照!F57)</f>
        <v>日本テクノ(株)</v>
      </c>
      <c r="BA57" s="52" t="str">
        <f>IF(参照!G57="","",参照!G57)</f>
        <v>日本テクノ(株)_メニューA</v>
      </c>
      <c r="BB57" s="52">
        <f t="shared" si="0"/>
        <v>0</v>
      </c>
      <c r="BD57" s="52" t="str">
        <f>IF(参照!L57="","",参照!L57)</f>
        <v>ＳＢパワー(株)</v>
      </c>
    </row>
    <row r="58" spans="1:56" ht="15.75" customHeight="1" thickBot="1">
      <c r="A58" s="1"/>
      <c r="B58" s="1"/>
      <c r="C58" s="466"/>
      <c r="D58" s="456" t="s">
        <v>34</v>
      </c>
      <c r="E58" s="456"/>
      <c r="F58" s="456"/>
      <c r="G58" s="456"/>
      <c r="H58" s="563"/>
      <c r="I58" s="564"/>
      <c r="J58" s="564"/>
      <c r="K58" s="565"/>
      <c r="L58" s="1"/>
      <c r="N58" s="58"/>
      <c r="O58" s="574" t="s">
        <v>86</v>
      </c>
      <c r="P58" s="574"/>
      <c r="Q58" s="574"/>
      <c r="R58" s="574"/>
      <c r="S58" s="91" t="s">
        <v>87</v>
      </c>
      <c r="T58" s="573" t="s">
        <v>124</v>
      </c>
      <c r="U58" s="574"/>
      <c r="V58" s="61" t="s">
        <v>626</v>
      </c>
      <c r="W58" s="143"/>
      <c r="X58" s="143"/>
      <c r="Y58" s="143"/>
      <c r="Z58" s="143"/>
      <c r="AA58" s="143"/>
      <c r="AB58" s="143"/>
      <c r="AC58" s="143"/>
      <c r="AD58" s="143"/>
      <c r="AN58" s="28" t="s">
        <v>84</v>
      </c>
      <c r="AO58" s="28" t="s">
        <v>152</v>
      </c>
      <c r="AU58" s="52" t="str">
        <f>IF(参照!A58="","",参照!A58)</f>
        <v/>
      </c>
      <c r="AV58" s="52" t="str">
        <f>IF(参照!B58="","",参照!B58)</f>
        <v/>
      </c>
      <c r="AW58" s="52" t="str">
        <f>IF(参照!C58="","",参照!C58)</f>
        <v/>
      </c>
      <c r="AX58" s="52" t="str">
        <f>IF(参照!D58="","",参照!D58)</f>
        <v>メニューB(残差)</v>
      </c>
      <c r="AY58" s="52">
        <f>IF(参照!E58="","",参照!E58)</f>
        <v>4.84E-4</v>
      </c>
      <c r="AZ58" s="52" t="str">
        <f>IF(参照!F58="","",参照!F58)</f>
        <v>日本テクノ(株)</v>
      </c>
      <c r="BA58" s="52" t="str">
        <f>IF(参照!G58="","",参照!G58)</f>
        <v>日本テクノ(株)_メニューB(残差)</v>
      </c>
      <c r="BB58" s="52">
        <f t="shared" si="0"/>
        <v>0.48399999999999999</v>
      </c>
      <c r="BD58" s="52" t="str">
        <f>IF(参照!L58="","",参照!L58)</f>
        <v>(株)ＳＥウイングズ</v>
      </c>
    </row>
    <row r="59" spans="1:56" ht="15.75" customHeight="1" thickTop="1">
      <c r="A59" s="1"/>
      <c r="B59" s="1"/>
      <c r="C59" s="466"/>
      <c r="D59" s="456"/>
      <c r="E59" s="456"/>
      <c r="F59" s="456"/>
      <c r="G59" s="456"/>
      <c r="H59" s="566"/>
      <c r="I59" s="567"/>
      <c r="J59" s="567"/>
      <c r="K59" s="568"/>
      <c r="L59" s="1"/>
      <c r="N59" s="78">
        <v>1</v>
      </c>
      <c r="O59" s="585"/>
      <c r="P59" s="585"/>
      <c r="Q59" s="585"/>
      <c r="R59" s="585"/>
      <c r="S59" s="353"/>
      <c r="T59" s="575" t="str">
        <f>IF(O59="","",VLOOKUP(O59,係数１!$F:$G,2,0))</f>
        <v/>
      </c>
      <c r="U59" s="576"/>
      <c r="V59" s="136" t="str">
        <f>IF(OR(S59="",O59=""),"",S59*T59)</f>
        <v/>
      </c>
      <c r="W59" s="143"/>
      <c r="X59" s="143"/>
      <c r="Y59" s="143"/>
      <c r="Z59" s="143"/>
      <c r="AA59" s="143"/>
      <c r="AB59" s="143"/>
      <c r="AC59" s="143"/>
      <c r="AD59" s="143"/>
      <c r="AN59" s="28" t="s">
        <v>628</v>
      </c>
      <c r="AO59" s="28" t="s">
        <v>629</v>
      </c>
      <c r="AU59" s="52" t="str">
        <f>IF(参照!A59="","",参照!A59)</f>
        <v/>
      </c>
      <c r="AV59" s="52" t="str">
        <f>IF(参照!B59="","",参照!B59)</f>
        <v/>
      </c>
      <c r="AW59" s="52" t="str">
        <f>IF(参照!C59="","",参照!C59)</f>
        <v/>
      </c>
      <c r="AX59" s="52" t="str">
        <f>IF(参照!D59="","",参照!D59)</f>
        <v>(参考値)事業者全体</v>
      </c>
      <c r="AY59" s="52">
        <f>IF(参照!E59="","",参照!E59)</f>
        <v>4.8500000000000003E-4</v>
      </c>
      <c r="AZ59" s="52" t="str">
        <f>IF(参照!F59="","",参照!F59)</f>
        <v>日本テクノ(株)</v>
      </c>
      <c r="BA59" s="52" t="str">
        <f>IF(参照!G59="","",参照!G59)</f>
        <v>日本テクノ(株)_(参考値)事業者全体</v>
      </c>
      <c r="BB59" s="52">
        <f t="shared" si="0"/>
        <v>0.48500000000000004</v>
      </c>
      <c r="BD59" s="52" t="str">
        <f>IF(参照!L59="","",参照!L59)</f>
        <v>(株)Ｓｈａｒｅｄ　Ｅｎｅｒｇｙ</v>
      </c>
    </row>
    <row r="60" spans="1:56" ht="12.75">
      <c r="A60" s="1"/>
      <c r="B60" s="1"/>
      <c r="C60" s="1"/>
      <c r="D60" s="1"/>
      <c r="E60" s="1"/>
      <c r="F60" s="1"/>
      <c r="G60" s="1"/>
      <c r="H60" s="1"/>
      <c r="I60" s="1"/>
      <c r="J60" s="1"/>
      <c r="K60" s="1"/>
      <c r="L60" s="1"/>
      <c r="N60" s="79">
        <v>2</v>
      </c>
      <c r="O60" s="578"/>
      <c r="P60" s="578"/>
      <c r="Q60" s="578"/>
      <c r="R60" s="578"/>
      <c r="S60" s="354"/>
      <c r="T60" s="569" t="str">
        <f>IF(O60="","",VLOOKUP(O60,係数１!$F:$G,2,0))</f>
        <v/>
      </c>
      <c r="U60" s="570"/>
      <c r="V60" s="147" t="str">
        <f>IF(OR(S60="",O60=""),"",S60*T60)</f>
        <v/>
      </c>
      <c r="W60" s="143"/>
      <c r="X60" s="143"/>
      <c r="Y60" s="143"/>
      <c r="Z60" s="143"/>
      <c r="AA60" s="143"/>
      <c r="AB60" s="143"/>
      <c r="AC60" s="143"/>
      <c r="AD60" s="143"/>
      <c r="AO60" s="28" t="s">
        <v>153</v>
      </c>
      <c r="AU60" s="52" t="str">
        <f>IF(参照!A60="","",参照!A60)</f>
        <v>A0020</v>
      </c>
      <c r="AV60" s="52" t="str">
        <f>IF(参照!B60="","",参照!B60)</f>
        <v>中央電力エナジー(株)</v>
      </c>
      <c r="AW60" s="52">
        <f>IF(参照!C60="","",参照!C60)</f>
        <v>5.0600000000000005E-4</v>
      </c>
      <c r="AX60" s="52" t="str">
        <f>IF(参照!D60="","",参照!D60)</f>
        <v>メニューA</v>
      </c>
      <c r="AY60" s="52">
        <f>IF(参照!E60="","",参照!E60)</f>
        <v>0</v>
      </c>
      <c r="AZ60" s="52" t="str">
        <f>IF(参照!F60="","",参照!F60)</f>
        <v>中央電力エナジー(株)</v>
      </c>
      <c r="BA60" s="52" t="str">
        <f>IF(参照!G60="","",参照!G60)</f>
        <v>中央電力エナジー(株)_メニューA</v>
      </c>
      <c r="BB60" s="52">
        <f t="shared" si="0"/>
        <v>0</v>
      </c>
      <c r="BD60" s="52" t="str">
        <f>IF(参照!L60="","",参照!L60)</f>
        <v>ＳｕｓｔａｉｎａｂｌｅＥｎｅｒｇｙ(株)</v>
      </c>
    </row>
    <row r="61" spans="1:56" ht="13.5" customHeight="1" thickBot="1">
      <c r="A61" s="1"/>
      <c r="B61" s="1"/>
      <c r="C61" s="149" t="s">
        <v>13</v>
      </c>
      <c r="D61" s="442" t="s">
        <v>35</v>
      </c>
      <c r="E61" s="442"/>
      <c r="F61" s="442"/>
      <c r="G61" s="442"/>
      <c r="H61" s="442"/>
      <c r="I61" s="442"/>
      <c r="J61" s="442"/>
      <c r="K61" s="442"/>
      <c r="L61" s="150"/>
      <c r="M61" s="151"/>
      <c r="N61" s="85">
        <v>3</v>
      </c>
      <c r="O61" s="579"/>
      <c r="P61" s="579"/>
      <c r="Q61" s="579"/>
      <c r="R61" s="579"/>
      <c r="S61" s="354"/>
      <c r="T61" s="571" t="str">
        <f>IF(O61="","",VLOOKUP(O61,係数１!$F:$G,2,0))</f>
        <v/>
      </c>
      <c r="U61" s="572"/>
      <c r="V61" s="148" t="str">
        <f>IF(OR(S61="",O61=""),"",S61*T61)</f>
        <v/>
      </c>
      <c r="W61" s="143"/>
      <c r="X61" s="143"/>
      <c r="Y61" s="143"/>
      <c r="Z61" s="143"/>
      <c r="AA61" s="143"/>
      <c r="AB61" s="143"/>
      <c r="AC61" s="143"/>
      <c r="AD61" s="143"/>
      <c r="AO61" s="28" t="s">
        <v>630</v>
      </c>
      <c r="AU61" s="52" t="str">
        <f>IF(参照!A61="","",参照!A61)</f>
        <v/>
      </c>
      <c r="AV61" s="52" t="str">
        <f>IF(参照!B61="","",参照!B61)</f>
        <v/>
      </c>
      <c r="AW61" s="52" t="str">
        <f>IF(参照!C61="","",参照!C61)</f>
        <v/>
      </c>
      <c r="AX61" s="52" t="str">
        <f>IF(参照!D61="","",参照!D61)</f>
        <v>メニューB(残差)</v>
      </c>
      <c r="AY61" s="52">
        <f>IF(参照!E61="","",参照!E61)</f>
        <v>5.0900000000000001E-4</v>
      </c>
      <c r="AZ61" s="52" t="str">
        <f>IF(参照!F61="","",参照!F61)</f>
        <v>中央電力エナジー(株)</v>
      </c>
      <c r="BA61" s="52" t="str">
        <f>IF(参照!G61="","",参照!G61)</f>
        <v>中央電力エナジー(株)_メニューB(残差)</v>
      </c>
      <c r="BB61" s="52">
        <f t="shared" si="0"/>
        <v>0.50900000000000001</v>
      </c>
      <c r="BD61" s="52" t="str">
        <f>IF(参照!L61="","",参照!L61)</f>
        <v>ＴＥＰＣＯライフサービス(株)</v>
      </c>
    </row>
    <row r="62" spans="1:56" ht="23.25" customHeight="1" thickTop="1" thickBot="1">
      <c r="A62" s="1"/>
      <c r="B62" s="1"/>
      <c r="C62" s="152" t="s">
        <v>37</v>
      </c>
      <c r="D62" s="442" t="s">
        <v>137</v>
      </c>
      <c r="E62" s="442"/>
      <c r="F62" s="442"/>
      <c r="G62" s="442"/>
      <c r="H62" s="442"/>
      <c r="I62" s="442"/>
      <c r="J62" s="442"/>
      <c r="K62" s="442"/>
      <c r="L62" s="150"/>
      <c r="M62" s="151"/>
      <c r="N62" s="582" t="s">
        <v>67</v>
      </c>
      <c r="O62" s="583"/>
      <c r="P62" s="583"/>
      <c r="Q62" s="583"/>
      <c r="R62" s="583"/>
      <c r="S62" s="356">
        <f>SUM(S59:S61)</f>
        <v>0</v>
      </c>
      <c r="T62" s="580"/>
      <c r="U62" s="581"/>
      <c r="V62" s="86">
        <f>SUM(V59:V61)</f>
        <v>0</v>
      </c>
      <c r="W62" s="143"/>
      <c r="X62" s="143"/>
      <c r="Y62" s="143"/>
      <c r="Z62" s="143"/>
      <c r="AA62" s="143"/>
      <c r="AB62" s="143"/>
      <c r="AC62" s="143"/>
      <c r="AD62" s="143"/>
      <c r="AO62" s="28" t="s">
        <v>154</v>
      </c>
      <c r="AU62" s="52" t="str">
        <f>IF(参照!A62="","",参照!A62)</f>
        <v/>
      </c>
      <c r="AV62" s="52" t="str">
        <f>IF(参照!B62="","",参照!B62)</f>
        <v/>
      </c>
      <c r="AW62" s="52" t="str">
        <f>IF(参照!C62="","",参照!C62)</f>
        <v/>
      </c>
      <c r="AX62" s="52" t="str">
        <f>IF(参照!D62="","",参照!D62)</f>
        <v>(参考値)事業者全体</v>
      </c>
      <c r="AY62" s="52">
        <f>IF(参照!E62="","",参照!E62)</f>
        <v>4.8299999999999998E-4</v>
      </c>
      <c r="AZ62" s="52" t="str">
        <f>IF(参照!F62="","",参照!F62)</f>
        <v>中央電力エナジー(株)</v>
      </c>
      <c r="BA62" s="52" t="str">
        <f>IF(参照!G62="","",参照!G62)</f>
        <v>中央電力エナジー(株)_(参考値)事業者全体</v>
      </c>
      <c r="BB62" s="52">
        <f t="shared" si="0"/>
        <v>0.48299999999999998</v>
      </c>
      <c r="BD62" s="52" t="str">
        <f>IF(参照!L62="","",参照!L62)</f>
        <v>TERA Energy(株)</v>
      </c>
    </row>
    <row r="63" spans="1:56" ht="42.75" customHeight="1">
      <c r="A63" s="1"/>
      <c r="B63" s="1"/>
      <c r="C63" s="152" t="s">
        <v>38</v>
      </c>
      <c r="D63" s="442" t="s">
        <v>164</v>
      </c>
      <c r="E63" s="442"/>
      <c r="F63" s="442"/>
      <c r="G63" s="442"/>
      <c r="H63" s="442"/>
      <c r="I63" s="442"/>
      <c r="J63" s="442"/>
      <c r="K63" s="442"/>
      <c r="L63" s="150"/>
      <c r="M63" s="151"/>
      <c r="W63" s="143"/>
      <c r="X63" s="143"/>
      <c r="Y63" s="143"/>
      <c r="Z63" s="143"/>
      <c r="AA63" s="143"/>
      <c r="AB63" s="143"/>
      <c r="AC63" s="143"/>
      <c r="AD63" s="143"/>
      <c r="AO63" s="28" t="s">
        <v>631</v>
      </c>
      <c r="AU63" s="52" t="str">
        <f>IF(参照!A63="","",参照!A63)</f>
        <v>A0021</v>
      </c>
      <c r="AV63" s="52" t="str">
        <f>IF(参照!B63="","",参照!B63)</f>
        <v>(株)Ｌｏｏｏｐ</v>
      </c>
      <c r="AW63" s="52">
        <f>IF(参照!C63="","",参照!C63)</f>
        <v>3.8000000000000002E-4</v>
      </c>
      <c r="AX63" s="52" t="str">
        <f>IF(参照!D63="","",参照!D63)</f>
        <v>メニューA</v>
      </c>
      <c r="AY63" s="52">
        <f>IF(参照!E63="","",参照!E63)</f>
        <v>0</v>
      </c>
      <c r="AZ63" s="52" t="str">
        <f>IF(参照!F63="","",参照!F63)</f>
        <v>(株)Ｌｏｏｏｐ</v>
      </c>
      <c r="BA63" s="52" t="str">
        <f>IF(参照!G63="","",参照!G63)</f>
        <v>(株)Ｌｏｏｏｐ_メニューA</v>
      </c>
      <c r="BB63" s="52">
        <f t="shared" si="0"/>
        <v>0</v>
      </c>
      <c r="BD63" s="52" t="str">
        <f>IF(参照!L63="","",参照!L63)</f>
        <v>ＴＧオクトパスエナジー(株)</v>
      </c>
    </row>
    <row r="64" spans="1:56">
      <c r="A64" s="1"/>
      <c r="B64" s="1"/>
      <c r="C64" s="152" t="s">
        <v>39</v>
      </c>
      <c r="D64" s="447" t="s">
        <v>138</v>
      </c>
      <c r="E64" s="447"/>
      <c r="F64" s="447"/>
      <c r="G64" s="447"/>
      <c r="H64" s="447"/>
      <c r="I64" s="447"/>
      <c r="J64" s="447"/>
      <c r="K64" s="447"/>
      <c r="L64" s="150"/>
      <c r="M64" s="151"/>
      <c r="AO64" s="28" t="s">
        <v>632</v>
      </c>
      <c r="AU64" s="52" t="str">
        <f>IF(参照!A64="","",参照!A64)</f>
        <v/>
      </c>
      <c r="AV64" s="52" t="str">
        <f>IF(参照!B64="","",参照!B64)</f>
        <v/>
      </c>
      <c r="AW64" s="52" t="str">
        <f>IF(参照!C64="","",参照!C64)</f>
        <v/>
      </c>
      <c r="AX64" s="52" t="str">
        <f>IF(参照!D64="","",参照!D64)</f>
        <v>メニューB</v>
      </c>
      <c r="AY64" s="52">
        <f>IF(参照!E64="","",参照!E64)</f>
        <v>3.4899999999999997E-4</v>
      </c>
      <c r="AZ64" s="52" t="str">
        <f>IF(参照!F64="","",参照!F64)</f>
        <v>(株)Ｌｏｏｏｐ</v>
      </c>
      <c r="BA64" s="52" t="str">
        <f>IF(参照!G64="","",参照!G64)</f>
        <v>(株)Ｌｏｏｏｐ_メニューB</v>
      </c>
      <c r="BB64" s="52">
        <f t="shared" si="0"/>
        <v>0.34899999999999998</v>
      </c>
      <c r="BD64" s="52" t="str">
        <f>IF(参照!L64="","",参照!L64)</f>
        <v>(株)ＴＯＫＹＯ油電力</v>
      </c>
    </row>
    <row r="65" spans="1:56" ht="10.5" customHeight="1">
      <c r="A65" s="1"/>
      <c r="B65" s="1"/>
      <c r="C65" s="152" t="s">
        <v>40</v>
      </c>
      <c r="D65" s="442" t="s">
        <v>139</v>
      </c>
      <c r="E65" s="442"/>
      <c r="F65" s="442"/>
      <c r="G65" s="442"/>
      <c r="H65" s="442"/>
      <c r="I65" s="442"/>
      <c r="J65" s="442"/>
      <c r="K65" s="442"/>
      <c r="L65" s="153"/>
      <c r="M65" s="154"/>
      <c r="AO65" s="28" t="s">
        <v>633</v>
      </c>
      <c r="AU65" s="52" t="str">
        <f>IF(参照!A65="","",参照!A65)</f>
        <v/>
      </c>
      <c r="AV65" s="52" t="str">
        <f>IF(参照!B65="","",参照!B65)</f>
        <v/>
      </c>
      <c r="AW65" s="52" t="str">
        <f>IF(参照!C65="","",参照!C65)</f>
        <v/>
      </c>
      <c r="AX65" s="52" t="str">
        <f>IF(参照!D65="","",参照!D65)</f>
        <v>メニューC</v>
      </c>
      <c r="AY65" s="52">
        <f>IF(参照!E65="","",参照!E65)</f>
        <v>2.8100000000000005E-4</v>
      </c>
      <c r="AZ65" s="52" t="str">
        <f>IF(参照!F65="","",参照!F65)</f>
        <v>(株)Ｌｏｏｏｐ</v>
      </c>
      <c r="BA65" s="52" t="str">
        <f>IF(参照!G65="","",参照!G65)</f>
        <v>(株)Ｌｏｏｏｐ_メニューC</v>
      </c>
      <c r="BB65" s="52">
        <f t="shared" si="0"/>
        <v>0.28100000000000003</v>
      </c>
      <c r="BD65" s="52" t="str">
        <f>IF(参照!L65="","",参照!L65)</f>
        <v>ＴＲＥＮＤＥ(株)</v>
      </c>
    </row>
    <row r="66" spans="1:56">
      <c r="A66" s="1"/>
      <c r="B66" s="1"/>
      <c r="C66" s="152" t="s">
        <v>41</v>
      </c>
      <c r="D66" s="442" t="s">
        <v>140</v>
      </c>
      <c r="E66" s="442"/>
      <c r="F66" s="442"/>
      <c r="G66" s="442"/>
      <c r="H66" s="442"/>
      <c r="I66" s="442"/>
      <c r="J66" s="442"/>
      <c r="K66" s="442"/>
      <c r="L66" s="155"/>
      <c r="M66" s="156"/>
      <c r="AO66" s="28" t="s">
        <v>155</v>
      </c>
      <c r="AU66" s="52" t="str">
        <f>IF(参照!A66="","",参照!A66)</f>
        <v/>
      </c>
      <c r="AV66" s="52" t="str">
        <f>IF(参照!B66="","",参照!B66)</f>
        <v/>
      </c>
      <c r="AW66" s="52" t="str">
        <f>IF(参照!C66="","",参照!C66)</f>
        <v/>
      </c>
      <c r="AX66" s="52" t="str">
        <f>IF(参照!D66="","",参照!D66)</f>
        <v>メニューD</v>
      </c>
      <c r="AY66" s="52">
        <f>IF(参照!E66="","",参照!E66)</f>
        <v>3.0199999999999997E-4</v>
      </c>
      <c r="AZ66" s="52" t="str">
        <f>IF(参照!F66="","",参照!F66)</f>
        <v>(株)Ｌｏｏｏｐ</v>
      </c>
      <c r="BA66" s="52" t="str">
        <f>IF(参照!G66="","",参照!G66)</f>
        <v>(株)Ｌｏｏｏｐ_メニューD</v>
      </c>
      <c r="BB66" s="52">
        <f t="shared" si="0"/>
        <v>0.30199999999999999</v>
      </c>
      <c r="BD66" s="52" t="str">
        <f>IF(参照!L66="","",参照!L66)</f>
        <v>(株)ＴＴＳパワー</v>
      </c>
    </row>
    <row r="67" spans="1:56">
      <c r="A67" s="1"/>
      <c r="B67" s="1"/>
      <c r="C67" s="152" t="s">
        <v>159</v>
      </c>
      <c r="D67" s="442" t="s">
        <v>141</v>
      </c>
      <c r="E67" s="442"/>
      <c r="F67" s="442"/>
      <c r="G67" s="442"/>
      <c r="H67" s="442"/>
      <c r="I67" s="442"/>
      <c r="J67" s="442"/>
      <c r="K67" s="442"/>
      <c r="L67" s="155"/>
      <c r="M67" s="156"/>
      <c r="AO67" s="28" t="s">
        <v>634</v>
      </c>
      <c r="AU67" s="52" t="str">
        <f>IF(参照!A67="","",参照!A67)</f>
        <v/>
      </c>
      <c r="AV67" s="52" t="str">
        <f>IF(参照!B67="","",参照!B67)</f>
        <v/>
      </c>
      <c r="AW67" s="52" t="str">
        <f>IF(参照!C67="","",参照!C67)</f>
        <v/>
      </c>
      <c r="AX67" s="52" t="str">
        <f>IF(参照!D67="","",参照!D67)</f>
        <v>メニューE</v>
      </c>
      <c r="AY67" s="52">
        <f>IF(参照!E67="","",参照!E67)</f>
        <v>2.1599999999999999E-4</v>
      </c>
      <c r="AZ67" s="52" t="str">
        <f>IF(参照!F67="","",参照!F67)</f>
        <v>(株)Ｌｏｏｏｐ</v>
      </c>
      <c r="BA67" s="52" t="str">
        <f>IF(参照!G67="","",参照!G67)</f>
        <v>(株)Ｌｏｏｏｐ_メニューE</v>
      </c>
      <c r="BB67" s="52">
        <f t="shared" si="0"/>
        <v>0.216</v>
      </c>
      <c r="BD67" s="52" t="str">
        <f>IF(参照!L67="","",参照!L67)</f>
        <v>Ｔ＆Ｔエナジー(株)</v>
      </c>
    </row>
    <row r="68" spans="1:56" ht="21" customHeight="1">
      <c r="A68" s="1"/>
      <c r="B68" s="1"/>
      <c r="C68" s="152" t="s">
        <v>160</v>
      </c>
      <c r="D68" s="442" t="s">
        <v>142</v>
      </c>
      <c r="E68" s="442"/>
      <c r="F68" s="442"/>
      <c r="G68" s="442"/>
      <c r="H68" s="442"/>
      <c r="I68" s="442"/>
      <c r="J68" s="442"/>
      <c r="K68" s="442"/>
      <c r="L68" s="155"/>
      <c r="M68" s="156"/>
      <c r="N68" s="157"/>
      <c r="AO68" s="28" t="s">
        <v>635</v>
      </c>
      <c r="AU68" s="52" t="str">
        <f>IF(参照!A68="","",参照!A68)</f>
        <v/>
      </c>
      <c r="AV68" s="52" t="str">
        <f>IF(参照!B68="","",参照!B68)</f>
        <v/>
      </c>
      <c r="AW68" s="52" t="str">
        <f>IF(参照!C68="","",参照!C68)</f>
        <v/>
      </c>
      <c r="AX68" s="52" t="str">
        <f>IF(参照!D68="","",参照!D68)</f>
        <v>メニューF(残差)</v>
      </c>
      <c r="AY68" s="52">
        <f>IF(参照!E68="","",参照!E68)</f>
        <v>4.9399999999999997E-4</v>
      </c>
      <c r="AZ68" s="52" t="str">
        <f>IF(参照!F68="","",参照!F68)</f>
        <v>(株)Ｌｏｏｏｐ</v>
      </c>
      <c r="BA68" s="52" t="str">
        <f>IF(参照!G68="","",参照!G68)</f>
        <v>(株)Ｌｏｏｏｐ_メニューF(残差)</v>
      </c>
      <c r="BB68" s="52">
        <f t="shared" si="0"/>
        <v>0.49399999999999999</v>
      </c>
      <c r="BD68" s="52" t="str">
        <f>IF(参照!L68="","",参照!L68)</f>
        <v>ＵＮＩＶＥＲＧＹ(株)</v>
      </c>
    </row>
    <row r="69" spans="1:56">
      <c r="A69" s="1"/>
      <c r="B69" s="1"/>
      <c r="C69" s="152" t="s">
        <v>161</v>
      </c>
      <c r="D69" s="442" t="s">
        <v>143</v>
      </c>
      <c r="E69" s="442"/>
      <c r="F69" s="442"/>
      <c r="G69" s="442"/>
      <c r="H69" s="442"/>
      <c r="I69" s="442"/>
      <c r="J69" s="442"/>
      <c r="K69" s="442"/>
      <c r="L69" s="155"/>
      <c r="M69" s="156"/>
      <c r="AO69" s="28" t="s">
        <v>156</v>
      </c>
      <c r="AU69" s="52" t="str">
        <f>IF(参照!A69="","",参照!A69)</f>
        <v/>
      </c>
      <c r="AV69" s="52" t="str">
        <f>IF(参照!B69="","",参照!B69)</f>
        <v/>
      </c>
      <c r="AW69" s="52" t="str">
        <f>IF(参照!C69="","",参照!C69)</f>
        <v/>
      </c>
      <c r="AX69" s="52" t="str">
        <f>IF(参照!D69="","",参照!D69)</f>
        <v>(参考値)事業者全体</v>
      </c>
      <c r="AY69" s="52">
        <f>IF(参照!E69="","",参照!E69)</f>
        <v>4.8899999999999996E-4</v>
      </c>
      <c r="AZ69" s="52" t="str">
        <f>IF(参照!F69="","",参照!F69)</f>
        <v>(株)Ｌｏｏｏｐ</v>
      </c>
      <c r="BA69" s="52" t="str">
        <f>IF(参照!G69="","",参照!G69)</f>
        <v>(株)Ｌｏｏｏｐ_(参考値)事業者全体</v>
      </c>
      <c r="BB69" s="52">
        <f t="shared" ref="BB69:BB132" si="32">AY69*1000</f>
        <v>0.48899999999999993</v>
      </c>
      <c r="BD69" s="52" t="str">
        <f>IF(参照!L69="","",参照!L69)</f>
        <v>(株)ＵＰＤＡＴＥＲ</v>
      </c>
    </row>
    <row r="70" spans="1:56">
      <c r="A70" s="1"/>
      <c r="B70" s="1"/>
      <c r="C70" s="1"/>
      <c r="D70" s="1"/>
      <c r="E70" s="1"/>
      <c r="F70" s="1"/>
      <c r="G70" s="1"/>
      <c r="H70" s="1"/>
      <c r="I70" s="1"/>
      <c r="J70" s="1"/>
      <c r="K70" s="1"/>
      <c r="L70" s="1"/>
      <c r="AU70" s="52" t="str">
        <f>IF(参照!A70="","",参照!A70)</f>
        <v>A0023</v>
      </c>
      <c r="AV70" s="52" t="str">
        <f>IF(参照!B70="","",参照!B70)</f>
        <v>(株)ナンワエナジー</v>
      </c>
      <c r="AW70" s="52">
        <f>IF(参照!C70="","",参照!C70)</f>
        <v>5.8900000000000001E-4</v>
      </c>
      <c r="AX70" s="52" t="str">
        <f>IF(参照!D70="","",参照!D70)</f>
        <v>メニューA</v>
      </c>
      <c r="AY70" s="52">
        <f>IF(参照!E70="","",参照!E70)</f>
        <v>0</v>
      </c>
      <c r="AZ70" s="52" t="str">
        <f>IF(参照!F70="","",参照!F70)</f>
        <v>(株)ナンワエナジー</v>
      </c>
      <c r="BA70" s="52" t="str">
        <f>IF(参照!G70="","",参照!G70)</f>
        <v>(株)ナンワエナジー_メニューA</v>
      </c>
      <c r="BB70" s="52">
        <f t="shared" si="32"/>
        <v>0</v>
      </c>
      <c r="BD70" s="52" t="str">
        <f>IF(参照!L70="","",参照!L70)</f>
        <v>(株)Ｕ－ＰＯＷＥＲ</v>
      </c>
    </row>
    <row r="71" spans="1:56">
      <c r="AU71" s="52" t="str">
        <f>IF(参照!A71="","",参照!A71)</f>
        <v/>
      </c>
      <c r="AV71" s="52" t="str">
        <f>IF(参照!B71="","",参照!B71)</f>
        <v/>
      </c>
      <c r="AW71" s="52" t="str">
        <f>IF(参照!C71="","",参照!C71)</f>
        <v/>
      </c>
      <c r="AX71" s="52" t="str">
        <f>IF(参照!D71="","",参照!D71)</f>
        <v>メニューB(残差)</v>
      </c>
      <c r="AY71" s="52">
        <f>IF(参照!E71="","",参照!E71)</f>
        <v>6.0599999999999998E-4</v>
      </c>
      <c r="AZ71" s="52" t="str">
        <f>IF(参照!F71="","",参照!F71)</f>
        <v>(株)ナンワエナジー</v>
      </c>
      <c r="BA71" s="52" t="str">
        <f>IF(参照!G71="","",参照!G71)</f>
        <v>(株)ナンワエナジー_メニューB(残差)</v>
      </c>
      <c r="BB71" s="52">
        <f t="shared" si="32"/>
        <v>0.60599999999999998</v>
      </c>
      <c r="BD71" s="52" t="str">
        <f>IF(参照!L71="","",参照!L71)</f>
        <v>(株)Ｖ－Ｐｏｗｅｒ</v>
      </c>
    </row>
    <row r="72" spans="1:56">
      <c r="AU72" s="52" t="str">
        <f>IF(参照!A72="","",参照!A72)</f>
        <v/>
      </c>
      <c r="AV72" s="52" t="str">
        <f>IF(参照!B72="","",参照!B72)</f>
        <v/>
      </c>
      <c r="AW72" s="52" t="str">
        <f>IF(参照!C72="","",参照!C72)</f>
        <v/>
      </c>
      <c r="AX72" s="52" t="str">
        <f>IF(参照!D72="","",参照!D72)</f>
        <v>(参考値)事業者全体</v>
      </c>
      <c r="AY72" s="52">
        <f>IF(参照!E72="","",参照!E72)</f>
        <v>6.3900000000000003E-4</v>
      </c>
      <c r="AZ72" s="52" t="str">
        <f>IF(参照!F72="","",参照!F72)</f>
        <v>(株)ナンワエナジー</v>
      </c>
      <c r="BA72" s="52" t="str">
        <f>IF(参照!G72="","",参照!G72)</f>
        <v>(株)ナンワエナジー_(参考値)事業者全体</v>
      </c>
      <c r="BB72" s="52">
        <f t="shared" si="32"/>
        <v>0.63900000000000001</v>
      </c>
      <c r="BD72" s="52" t="str">
        <f>IF(参照!L72="","",参照!L72)</f>
        <v>ＷＳエナジー(株)</v>
      </c>
    </row>
    <row r="73" spans="1:56">
      <c r="AU73" s="52" t="str">
        <f>IF(参照!A73="","",参照!A73)</f>
        <v>A0024</v>
      </c>
      <c r="AV73" s="52" t="str">
        <f>IF(参照!B73="","",参照!B73)</f>
        <v>静岡ガス＆パワー(株)</v>
      </c>
      <c r="AW73" s="52">
        <f>IF(参照!C73="","",参照!C73)</f>
        <v>3.8299999999999999E-4</v>
      </c>
      <c r="AX73" s="52" t="str">
        <f>IF(参照!D73="","",参照!D73)</f>
        <v>メニューA</v>
      </c>
      <c r="AY73" s="52">
        <f>IF(参照!E73="","",参照!E73)</f>
        <v>2.7E-4</v>
      </c>
      <c r="AZ73" s="52" t="str">
        <f>IF(参照!F73="","",参照!F73)</f>
        <v>静岡ガス＆パワー(株)</v>
      </c>
      <c r="BA73" s="52" t="str">
        <f>IF(参照!G73="","",参照!G73)</f>
        <v>静岡ガス＆パワー(株)_メニューA</v>
      </c>
      <c r="BB73" s="52">
        <f t="shared" si="32"/>
        <v>0.27</v>
      </c>
      <c r="BD73" s="52" t="str">
        <f>IF(参照!L73="","",参照!L73)</f>
        <v>Ｙ．Ｗ．Ｃ(株)</v>
      </c>
    </row>
    <row r="74" spans="1:56">
      <c r="AU74" s="52" t="str">
        <f>IF(参照!A74="","",参照!A74)</f>
        <v/>
      </c>
      <c r="AV74" s="52" t="str">
        <f>IF(参照!B74="","",参照!B74)</f>
        <v/>
      </c>
      <c r="AW74" s="52" t="str">
        <f>IF(参照!C74="","",参照!C74)</f>
        <v/>
      </c>
      <c r="AX74" s="52" t="str">
        <f>IF(参照!D74="","",参照!D74)</f>
        <v>メニューB</v>
      </c>
      <c r="AY74" s="52">
        <f>IF(参照!E74="","",参照!E74)</f>
        <v>0</v>
      </c>
      <c r="AZ74" s="52" t="str">
        <f>IF(参照!F74="","",参照!F74)</f>
        <v>静岡ガス＆パワー(株)</v>
      </c>
      <c r="BA74" s="52" t="str">
        <f>IF(参照!G74="","",参照!G74)</f>
        <v>静岡ガス＆パワー(株)_メニューB</v>
      </c>
      <c r="BB74" s="52">
        <f t="shared" si="32"/>
        <v>0</v>
      </c>
      <c r="BD74" s="52" t="str">
        <f>IF(参照!L74="","",参照!L74)</f>
        <v>アークエルテクノロジーズ(株)</v>
      </c>
    </row>
    <row r="75" spans="1:56">
      <c r="AU75" s="52" t="str">
        <f>IF(参照!A75="","",参照!A75)</f>
        <v/>
      </c>
      <c r="AV75" s="52" t="str">
        <f>IF(参照!B75="","",参照!B75)</f>
        <v/>
      </c>
      <c r="AW75" s="52" t="str">
        <f>IF(参照!C75="","",参照!C75)</f>
        <v/>
      </c>
      <c r="AX75" s="52" t="str">
        <f>IF(参照!D75="","",参照!D75)</f>
        <v>メニューC(残差)</v>
      </c>
      <c r="AY75" s="52">
        <f>IF(参照!E75="","",参照!E75)</f>
        <v>3.4499999999999998E-4</v>
      </c>
      <c r="AZ75" s="52" t="str">
        <f>IF(参照!F75="","",参照!F75)</f>
        <v>静岡ガス＆パワー(株)</v>
      </c>
      <c r="BA75" s="52" t="str">
        <f>IF(参照!G75="","",参照!G75)</f>
        <v>静岡ガス＆パワー(株)_メニューC(残差)</v>
      </c>
      <c r="BB75" s="52">
        <f t="shared" si="32"/>
        <v>0.34499999999999997</v>
      </c>
      <c r="BD75" s="52" t="str">
        <f>IF(参照!L75="","",参照!L75)</f>
        <v>(株)アースインフィニティ</v>
      </c>
    </row>
    <row r="76" spans="1:56">
      <c r="AU76" s="52" t="str">
        <f>IF(参照!A76="","",参照!A76)</f>
        <v/>
      </c>
      <c r="AV76" s="52" t="str">
        <f>IF(参照!B76="","",参照!B76)</f>
        <v/>
      </c>
      <c r="AW76" s="52" t="str">
        <f>IF(参照!C76="","",参照!C76)</f>
        <v/>
      </c>
      <c r="AX76" s="52" t="str">
        <f>IF(参照!D76="","",参照!D76)</f>
        <v>(参考値)事業者全体</v>
      </c>
      <c r="AY76" s="52">
        <f>IF(参照!E76="","",参照!E76)</f>
        <v>3.8000000000000002E-4</v>
      </c>
      <c r="AZ76" s="52" t="str">
        <f>IF(参照!F76="","",参照!F76)</f>
        <v>静岡ガス＆パワー(株)</v>
      </c>
      <c r="BA76" s="52" t="str">
        <f>IF(参照!G76="","",参照!G76)</f>
        <v>静岡ガス＆パワー(株)_(参考値)事業者全体</v>
      </c>
      <c r="BB76" s="52">
        <f t="shared" si="32"/>
        <v>0.38</v>
      </c>
      <c r="BD76" s="52" t="str">
        <f>IF(参照!L76="","",参照!L76)</f>
        <v>アーバンエナジー(株)</v>
      </c>
    </row>
    <row r="77" spans="1:56">
      <c r="AU77" s="52" t="str">
        <f>IF(参照!A77="","",参照!A77)</f>
        <v>A0025</v>
      </c>
      <c r="AV77" s="52" t="str">
        <f>IF(参照!B77="","",参照!B77)</f>
        <v>荏原環境プラント(株)</v>
      </c>
      <c r="AW77" s="52">
        <f>IF(参照!C77="","",参照!C77)</f>
        <v>1.47E-4</v>
      </c>
      <c r="AX77" s="52" t="str">
        <f>IF(参照!D77="","",参照!D77)</f>
        <v>メニューA</v>
      </c>
      <c r="AY77" s="52">
        <f>IF(参照!E77="","",参照!E77)</f>
        <v>0</v>
      </c>
      <c r="AZ77" s="52" t="str">
        <f>IF(参照!F77="","",参照!F77)</f>
        <v>荏原環境プラント(株)</v>
      </c>
      <c r="BA77" s="52" t="str">
        <f>IF(参照!G77="","",参照!G77)</f>
        <v>荏原環境プラント(株)_メニューA</v>
      </c>
      <c r="BB77" s="52">
        <f t="shared" si="32"/>
        <v>0</v>
      </c>
      <c r="BD77" s="52" t="str">
        <f>IF(参照!L77="","",参照!L77)</f>
        <v>アイエスジー(株)</v>
      </c>
    </row>
    <row r="78" spans="1:56">
      <c r="AU78" s="52" t="str">
        <f>IF(参照!A78="","",参照!A78)</f>
        <v/>
      </c>
      <c r="AV78" s="52" t="str">
        <f>IF(参照!B78="","",参照!B78)</f>
        <v/>
      </c>
      <c r="AW78" s="52" t="str">
        <f>IF(参照!C78="","",参照!C78)</f>
        <v/>
      </c>
      <c r="AX78" s="52" t="str">
        <f>IF(参照!D78="","",参照!D78)</f>
        <v>メニューB</v>
      </c>
      <c r="AY78" s="52">
        <f>IF(参照!E78="","",参照!E78)</f>
        <v>0</v>
      </c>
      <c r="AZ78" s="52" t="str">
        <f>IF(参照!F78="","",参照!F78)</f>
        <v>荏原環境プラント(株)</v>
      </c>
      <c r="BA78" s="52" t="str">
        <f>IF(参照!G78="","",参照!G78)</f>
        <v>荏原環境プラント(株)_メニューB</v>
      </c>
      <c r="BB78" s="52">
        <f t="shared" si="32"/>
        <v>0</v>
      </c>
      <c r="BD78" s="52" t="str">
        <f>IF(参照!L78="","",参照!L78)</f>
        <v>(株)アイキューブ・マーケティング</v>
      </c>
    </row>
    <row r="79" spans="1:56">
      <c r="AU79" s="52" t="str">
        <f>IF(参照!A79="","",参照!A79)</f>
        <v/>
      </c>
      <c r="AV79" s="52" t="str">
        <f>IF(参照!B79="","",参照!B79)</f>
        <v/>
      </c>
      <c r="AW79" s="52" t="str">
        <f>IF(参照!C79="","",参照!C79)</f>
        <v/>
      </c>
      <c r="AX79" s="52" t="str">
        <f>IF(参照!D79="","",参照!D79)</f>
        <v>メニューC</v>
      </c>
      <c r="AY79" s="52">
        <f>IF(参照!E79="","",参照!E79)</f>
        <v>1.8599999999999999E-4</v>
      </c>
      <c r="AZ79" s="52" t="str">
        <f>IF(参照!F79="","",参照!F79)</f>
        <v>荏原環境プラント(株)</v>
      </c>
      <c r="BA79" s="52" t="str">
        <f>IF(参照!G79="","",参照!G79)</f>
        <v>荏原環境プラント(株)_メニューC</v>
      </c>
      <c r="BB79" s="52">
        <f t="shared" si="32"/>
        <v>0.186</v>
      </c>
      <c r="BD79" s="52" t="str">
        <f>IF(参照!L79="","",参照!L79)</f>
        <v>(株)アイ・グリッド・ソリューションズ</v>
      </c>
    </row>
    <row r="80" spans="1:56">
      <c r="AU80" s="52" t="str">
        <f>IF(参照!A80="","",参照!A80)</f>
        <v/>
      </c>
      <c r="AV80" s="52" t="str">
        <f>IF(参照!B80="","",参照!B80)</f>
        <v/>
      </c>
      <c r="AW80" s="52" t="str">
        <f>IF(参照!C80="","",参照!C80)</f>
        <v/>
      </c>
      <c r="AX80" s="52" t="str">
        <f>IF(参照!D80="","",参照!D80)</f>
        <v>メニューD</v>
      </c>
      <c r="AY80" s="52">
        <f>IF(参照!E80="","",参照!E80)</f>
        <v>1.8599999999999999E-4</v>
      </c>
      <c r="AZ80" s="52" t="str">
        <f>IF(参照!F80="","",参照!F80)</f>
        <v>荏原環境プラント(株)</v>
      </c>
      <c r="BA80" s="52" t="str">
        <f>IF(参照!G80="","",参照!G80)</f>
        <v>荏原環境プラント(株)_メニューD</v>
      </c>
      <c r="BB80" s="52">
        <f t="shared" si="32"/>
        <v>0.186</v>
      </c>
      <c r="BD80" s="52" t="str">
        <f>IF(参照!L80="","",参照!L80)</f>
        <v>会津エナジー(株)</v>
      </c>
    </row>
    <row r="81" spans="47:56">
      <c r="AU81" s="52" t="str">
        <f>IF(参照!A81="","",参照!A81)</f>
        <v/>
      </c>
      <c r="AV81" s="52" t="str">
        <f>IF(参照!B81="","",参照!B81)</f>
        <v/>
      </c>
      <c r="AW81" s="52" t="str">
        <f>IF(参照!C81="","",参照!C81)</f>
        <v/>
      </c>
      <c r="AX81" s="52" t="str">
        <f>IF(参照!D81="","",参照!D81)</f>
        <v>メニューE</v>
      </c>
      <c r="AY81" s="52">
        <f>IF(参照!E81="","",参照!E81)</f>
        <v>1.7999999999999998E-4</v>
      </c>
      <c r="AZ81" s="52" t="str">
        <f>IF(参照!F81="","",参照!F81)</f>
        <v>荏原環境プラント(株)</v>
      </c>
      <c r="BA81" s="52" t="str">
        <f>IF(参照!G81="","",参照!G81)</f>
        <v>荏原環境プラント(株)_メニューE</v>
      </c>
      <c r="BB81" s="52">
        <f t="shared" si="32"/>
        <v>0.18</v>
      </c>
      <c r="BD81" s="52" t="str">
        <f>IF(参照!L81="","",参照!L81)</f>
        <v>青森県民エナジー(株)</v>
      </c>
    </row>
    <row r="82" spans="47:56">
      <c r="AU82" s="52" t="str">
        <f>IF(参照!A82="","",参照!A82)</f>
        <v/>
      </c>
      <c r="AV82" s="52" t="str">
        <f>IF(参照!B82="","",参照!B82)</f>
        <v/>
      </c>
      <c r="AW82" s="52" t="str">
        <f>IF(参照!C82="","",参照!C82)</f>
        <v/>
      </c>
      <c r="AX82" s="52" t="str">
        <f>IF(参照!D82="","",参照!D82)</f>
        <v>メニューF</v>
      </c>
      <c r="AY82" s="52">
        <f>IF(参照!E82="","",参照!E82)</f>
        <v>1.8699999999999999E-4</v>
      </c>
      <c r="AZ82" s="52" t="str">
        <f>IF(参照!F82="","",参照!F82)</f>
        <v>荏原環境プラント(株)</v>
      </c>
      <c r="BA82" s="52" t="str">
        <f>IF(参照!G82="","",参照!G82)</f>
        <v>荏原環境プラント(株)_メニューF</v>
      </c>
      <c r="BB82" s="52">
        <f t="shared" si="32"/>
        <v>0.187</v>
      </c>
      <c r="BD82" s="52" t="str">
        <f>IF(参照!L82="","",参照!L82)</f>
        <v>朝日ガスエナジー(株)</v>
      </c>
    </row>
    <row r="83" spans="47:56">
      <c r="AU83" s="52" t="str">
        <f>IF(参照!A83="","",参照!A83)</f>
        <v/>
      </c>
      <c r="AV83" s="52" t="str">
        <f>IF(参照!B83="","",参照!B83)</f>
        <v/>
      </c>
      <c r="AW83" s="52" t="str">
        <f>IF(参照!C83="","",参照!C83)</f>
        <v/>
      </c>
      <c r="AX83" s="52" t="str">
        <f>IF(参照!D83="","",参照!D83)</f>
        <v>メニューG</v>
      </c>
      <c r="AY83" s="52">
        <f>IF(参照!E83="","",参照!E83)</f>
        <v>1.83E-4</v>
      </c>
      <c r="AZ83" s="52" t="str">
        <f>IF(参照!F83="","",参照!F83)</f>
        <v>荏原環境プラント(株)</v>
      </c>
      <c r="BA83" s="52" t="str">
        <f>IF(参照!G83="","",参照!G83)</f>
        <v>荏原環境プラント(株)_メニューG</v>
      </c>
      <c r="BB83" s="52">
        <f t="shared" si="32"/>
        <v>0.183</v>
      </c>
      <c r="BD83" s="52" t="str">
        <f>IF(参照!L83="","",参照!L83)</f>
        <v>旭化成(株)</v>
      </c>
    </row>
    <row r="84" spans="47:56">
      <c r="AU84" s="52" t="str">
        <f>IF(参照!A84="","",参照!A84)</f>
        <v/>
      </c>
      <c r="AV84" s="52" t="str">
        <f>IF(参照!B84="","",参照!B84)</f>
        <v/>
      </c>
      <c r="AW84" s="52" t="str">
        <f>IF(参照!C84="","",参照!C84)</f>
        <v/>
      </c>
      <c r="AX84" s="52" t="str">
        <f>IF(参照!D84="","",参照!D84)</f>
        <v>メニューH</v>
      </c>
      <c r="AY84" s="52">
        <f>IF(参照!E84="","",参照!E84)</f>
        <v>3.77E-4</v>
      </c>
      <c r="AZ84" s="52" t="str">
        <f>IF(参照!F84="","",参照!F84)</f>
        <v>荏原環境プラント(株)</v>
      </c>
      <c r="BA84" s="52" t="str">
        <f>IF(参照!G84="","",参照!G84)</f>
        <v>荏原環境プラント(株)_メニューH</v>
      </c>
      <c r="BB84" s="52">
        <f t="shared" si="32"/>
        <v>0.377</v>
      </c>
      <c r="BD84" s="52" t="str">
        <f>IF(参照!L84="","",参照!L84)</f>
        <v>旭マルヰガス(株)</v>
      </c>
    </row>
    <row r="85" spans="47:56">
      <c r="AU85" s="52" t="str">
        <f>IF(参照!A85="","",参照!A85)</f>
        <v/>
      </c>
      <c r="AV85" s="52" t="str">
        <f>IF(参照!B85="","",参照!B85)</f>
        <v/>
      </c>
      <c r="AW85" s="52" t="str">
        <f>IF(参照!C85="","",参照!C85)</f>
        <v/>
      </c>
      <c r="AX85" s="52" t="str">
        <f>IF(参照!D85="","",参照!D85)</f>
        <v>メニューI</v>
      </c>
      <c r="AY85" s="52">
        <f>IF(参照!E85="","",参照!E85)</f>
        <v>2.5000000000000001E-4</v>
      </c>
      <c r="AZ85" s="52" t="str">
        <f>IF(参照!F85="","",参照!F85)</f>
        <v>荏原環境プラント(株)</v>
      </c>
      <c r="BA85" s="52" t="str">
        <f>IF(参照!G85="","",参照!G85)</f>
        <v>荏原環境プラント(株)_メニューI</v>
      </c>
      <c r="BB85" s="52">
        <f t="shared" si="32"/>
        <v>0.25</v>
      </c>
      <c r="BD85" s="52" t="str">
        <f>IF(参照!L85="","",参照!L85)</f>
        <v>足利ガス(株)</v>
      </c>
    </row>
    <row r="86" spans="47:56">
      <c r="AU86" s="52" t="str">
        <f>IF(参照!A86="","",参照!A86)</f>
        <v/>
      </c>
      <c r="AV86" s="52" t="str">
        <f>IF(参照!B86="","",参照!B86)</f>
        <v/>
      </c>
      <c r="AW86" s="52" t="str">
        <f>IF(参照!C86="","",参照!C86)</f>
        <v/>
      </c>
      <c r="AX86" s="52" t="str">
        <f>IF(参照!D86="","",参照!D86)</f>
        <v>メニューJ</v>
      </c>
      <c r="AY86" s="52">
        <f>IF(参照!E86="","",参照!E86)</f>
        <v>3.5E-4</v>
      </c>
      <c r="AZ86" s="52" t="str">
        <f>IF(参照!F86="","",参照!F86)</f>
        <v>荏原環境プラント(株)</v>
      </c>
      <c r="BA86" s="52" t="str">
        <f>IF(参照!G86="","",参照!G86)</f>
        <v>荏原環境プラント(株)_メニューJ</v>
      </c>
      <c r="BB86" s="52">
        <f t="shared" si="32"/>
        <v>0.35</v>
      </c>
      <c r="BD86" s="52" t="str">
        <f>IF(参照!L86="","",参照!L86)</f>
        <v>(株)アシストワンエナジー</v>
      </c>
    </row>
    <row r="87" spans="47:56">
      <c r="AU87" s="52" t="str">
        <f>IF(参照!A87="","",参照!A87)</f>
        <v/>
      </c>
      <c r="AV87" s="52" t="str">
        <f>IF(参照!B87="","",参照!B87)</f>
        <v/>
      </c>
      <c r="AW87" s="52" t="str">
        <f>IF(参照!C87="","",参照!C87)</f>
        <v/>
      </c>
      <c r="AX87" s="52" t="str">
        <f>IF(参照!D87="","",参照!D87)</f>
        <v>メニューK</v>
      </c>
      <c r="AY87" s="52">
        <f>IF(参照!E87="","",参照!E87)</f>
        <v>1.84E-4</v>
      </c>
      <c r="AZ87" s="52" t="str">
        <f>IF(参照!F87="","",参照!F87)</f>
        <v>荏原環境プラント(株)</v>
      </c>
      <c r="BA87" s="52" t="str">
        <f>IF(参照!G87="","",参照!G87)</f>
        <v>荏原環境プラント(株)_メニューK</v>
      </c>
      <c r="BB87" s="52">
        <f t="shared" si="32"/>
        <v>0.184</v>
      </c>
      <c r="BD87" s="52" t="str">
        <f>IF(参照!L87="","",参照!L87)</f>
        <v>アスエネ(株)</v>
      </c>
    </row>
    <row r="88" spans="47:56">
      <c r="AU88" s="52" t="str">
        <f>IF(参照!A88="","",参照!A88)</f>
        <v/>
      </c>
      <c r="AV88" s="52" t="str">
        <f>IF(参照!B88="","",参照!B88)</f>
        <v/>
      </c>
      <c r="AW88" s="52" t="str">
        <f>IF(参照!C88="","",参照!C88)</f>
        <v/>
      </c>
      <c r="AX88" s="52" t="str">
        <f>IF(参照!D88="","",参照!D88)</f>
        <v>メニューL</v>
      </c>
      <c r="AY88" s="52">
        <f>IF(参照!E88="","",参照!E88)</f>
        <v>1.85E-4</v>
      </c>
      <c r="AZ88" s="52" t="str">
        <f>IF(参照!F88="","",参照!F88)</f>
        <v>荏原環境プラント(株)</v>
      </c>
      <c r="BA88" s="52" t="str">
        <f>IF(参照!G88="","",参照!G88)</f>
        <v>荏原環境プラント(株)_メニューL</v>
      </c>
      <c r="BB88" s="52">
        <f t="shared" si="32"/>
        <v>0.185</v>
      </c>
      <c r="BD88" s="52" t="str">
        <f>IF(参照!L88="","",参照!L88)</f>
        <v>アストマックス(株)</v>
      </c>
    </row>
    <row r="89" spans="47:56">
      <c r="AU89" s="52" t="str">
        <f>IF(参照!A89="","",参照!A89)</f>
        <v/>
      </c>
      <c r="AV89" s="52" t="str">
        <f>IF(参照!B89="","",参照!B89)</f>
        <v/>
      </c>
      <c r="AW89" s="52" t="str">
        <f>IF(参照!C89="","",参照!C89)</f>
        <v/>
      </c>
      <c r="AX89" s="52" t="str">
        <f>IF(参照!D89="","",参照!D89)</f>
        <v>メニューM</v>
      </c>
      <c r="AY89" s="52">
        <f>IF(参照!E89="","",参照!E89)</f>
        <v>3.5299999999999996E-4</v>
      </c>
      <c r="AZ89" s="52" t="str">
        <f>IF(参照!F89="","",参照!F89)</f>
        <v>荏原環境プラント(株)</v>
      </c>
      <c r="BA89" s="52" t="str">
        <f>IF(参照!G89="","",参照!G89)</f>
        <v>荏原環境プラント(株)_メニューM</v>
      </c>
      <c r="BB89" s="52">
        <f t="shared" si="32"/>
        <v>0.35299999999999998</v>
      </c>
      <c r="BD89" s="52" t="str">
        <f>IF(参照!L89="","",参照!L89)</f>
        <v>アストマックス・エネルギー合同会社</v>
      </c>
    </row>
    <row r="90" spans="47:56">
      <c r="AU90" s="52" t="str">
        <f>IF(参照!A90="","",参照!A90)</f>
        <v/>
      </c>
      <c r="AV90" s="52" t="str">
        <f>IF(参照!B90="","",参照!B90)</f>
        <v/>
      </c>
      <c r="AW90" s="52" t="str">
        <f>IF(参照!C90="","",参照!C90)</f>
        <v/>
      </c>
      <c r="AX90" s="52" t="str">
        <f>IF(参照!D90="","",参照!D90)</f>
        <v>メニューN(残差)</v>
      </c>
      <c r="AY90" s="52">
        <f>IF(参照!E90="","",参照!E90)</f>
        <v>2.31E-4</v>
      </c>
      <c r="AZ90" s="52" t="str">
        <f>IF(参照!F90="","",参照!F90)</f>
        <v>荏原環境プラント(株)</v>
      </c>
      <c r="BA90" s="52" t="str">
        <f>IF(参照!G90="","",参照!G90)</f>
        <v>荏原環境プラント(株)_メニューN(残差)</v>
      </c>
      <c r="BB90" s="52">
        <f t="shared" si="32"/>
        <v>0.23100000000000001</v>
      </c>
      <c r="BD90" s="52" t="str">
        <f>IF(参照!L90="","",参照!L90)</f>
        <v>アストモスエネルギー(株)</v>
      </c>
    </row>
    <row r="91" spans="47:56">
      <c r="AU91" s="52" t="str">
        <f>IF(参照!A91="","",参照!A91)</f>
        <v/>
      </c>
      <c r="AV91" s="52" t="str">
        <f>IF(参照!B91="","",参照!B91)</f>
        <v/>
      </c>
      <c r="AW91" s="52" t="str">
        <f>IF(参照!C91="","",参照!C91)</f>
        <v/>
      </c>
      <c r="AX91" s="52" t="str">
        <f>IF(参照!D91="","",参照!D91)</f>
        <v>(参考値)事業者全体</v>
      </c>
      <c r="AY91" s="52">
        <f>IF(参照!E91="","",参照!E91)</f>
        <v>2.3599999999999999E-4</v>
      </c>
      <c r="AZ91" s="52" t="str">
        <f>IF(参照!F91="","",参照!F91)</f>
        <v>荏原環境プラント(株)</v>
      </c>
      <c r="BA91" s="52" t="str">
        <f>IF(参照!G91="","",参照!G91)</f>
        <v>荏原環境プラント(株)_(参考値)事業者全体</v>
      </c>
      <c r="BB91" s="52">
        <f t="shared" si="32"/>
        <v>0.23599999999999999</v>
      </c>
      <c r="BD91" s="52" t="str">
        <f>IF(参照!L91="","",参照!L91)</f>
        <v>厚木瓦斯(株)</v>
      </c>
    </row>
    <row r="92" spans="47:56">
      <c r="AU92" s="52" t="str">
        <f>IF(参照!A92="","",参照!A92)</f>
        <v>A0026</v>
      </c>
      <c r="AV92" s="52" t="str">
        <f>IF(参照!B92="","",参照!B92)</f>
        <v>東京エコサービス(株)</v>
      </c>
      <c r="AW92" s="52">
        <f>IF(参照!C92="","",参照!C92)</f>
        <v>8.7999999999999998E-5</v>
      </c>
      <c r="AX92" s="52" t="str">
        <f>IF(参照!D92="","",参照!D92)</f>
        <v>メニューA</v>
      </c>
      <c r="AY92" s="52">
        <f>IF(参照!E92="","",参照!E92)</f>
        <v>0</v>
      </c>
      <c r="AZ92" s="52" t="str">
        <f>IF(参照!F92="","",参照!F92)</f>
        <v>東京エコサービス(株)</v>
      </c>
      <c r="BA92" s="52" t="str">
        <f>IF(参照!G92="","",参照!G92)</f>
        <v>東京エコサービス(株)_メニューA</v>
      </c>
      <c r="BB92" s="52">
        <f t="shared" si="32"/>
        <v>0</v>
      </c>
      <c r="BD92" s="52" t="str">
        <f>IF(参照!L92="","",参照!L92)</f>
        <v>(株)アドバンテック</v>
      </c>
    </row>
    <row r="93" spans="47:56">
      <c r="AU93" s="52" t="str">
        <f>IF(参照!A93="","",参照!A93)</f>
        <v/>
      </c>
      <c r="AV93" s="52" t="str">
        <f>IF(参照!B93="","",参照!B93)</f>
        <v/>
      </c>
      <c r="AW93" s="52" t="str">
        <f>IF(参照!C93="","",参照!C93)</f>
        <v/>
      </c>
      <c r="AX93" s="52" t="str">
        <f>IF(参照!D93="","",参照!D93)</f>
        <v>メニューB(残差)</v>
      </c>
      <c r="AY93" s="52">
        <f>IF(参照!E93="","",参照!E93)</f>
        <v>0</v>
      </c>
      <c r="AZ93" s="52" t="str">
        <f>IF(参照!F93="","",参照!F93)</f>
        <v>東京エコサービス(株)</v>
      </c>
      <c r="BA93" s="52" t="str">
        <f>IF(参照!G93="","",参照!G93)</f>
        <v>東京エコサービス(株)_メニューB(残差)</v>
      </c>
      <c r="BB93" s="52">
        <f t="shared" si="32"/>
        <v>0</v>
      </c>
      <c r="BD93" s="52" t="str">
        <f>IF(参照!L93="","",参照!L93)</f>
        <v>(株)アメニティ電力</v>
      </c>
    </row>
    <row r="94" spans="47:56">
      <c r="AU94" s="52" t="str">
        <f>IF(参照!A94="","",参照!A94)</f>
        <v/>
      </c>
      <c r="AV94" s="52" t="str">
        <f>IF(参照!B94="","",参照!B94)</f>
        <v/>
      </c>
      <c r="AW94" s="52" t="str">
        <f>IF(参照!C94="","",参照!C94)</f>
        <v/>
      </c>
      <c r="AX94" s="52" t="str">
        <f>IF(参照!D94="","",参照!D94)</f>
        <v>(参考値)事業者全体</v>
      </c>
      <c r="AY94" s="52">
        <f>IF(参照!E94="","",参照!E94)</f>
        <v>4.6999999999999997E-5</v>
      </c>
      <c r="AZ94" s="52" t="str">
        <f>IF(参照!F94="","",参照!F94)</f>
        <v>東京エコサービス(株)</v>
      </c>
      <c r="BA94" s="52" t="str">
        <f>IF(参照!G94="","",参照!G94)</f>
        <v>東京エコサービス(株)_(参考値)事業者全体</v>
      </c>
      <c r="BB94" s="52">
        <f t="shared" si="32"/>
        <v>4.7E-2</v>
      </c>
      <c r="BD94" s="52" t="str">
        <f>IF(参照!L94="","",参照!L94)</f>
        <v>有明エナジー(株)</v>
      </c>
    </row>
    <row r="95" spans="47:56">
      <c r="AU95" s="52" t="str">
        <f>IF(参照!A95="","",参照!A95)</f>
        <v>A0027</v>
      </c>
      <c r="AV95" s="52" t="str">
        <f>IF(参照!B95="","",参照!B95)</f>
        <v>ダイヤモンドパワー(株)</v>
      </c>
      <c r="AW95" s="52">
        <f>IF(参照!C95="","",参照!C95)</f>
        <v>9.990000000000001E-4</v>
      </c>
      <c r="AX95" s="52" t="str">
        <f>IF(参照!D95="","",参照!D95)</f>
        <v>メニューA</v>
      </c>
      <c r="AY95" s="52">
        <f>IF(参照!E95="","",参照!E95)</f>
        <v>0</v>
      </c>
      <c r="AZ95" s="52" t="str">
        <f>IF(参照!F95="","",参照!F95)</f>
        <v>ダイヤモンドパワー(株)</v>
      </c>
      <c r="BA95" s="52" t="str">
        <f>IF(参照!G95="","",参照!G95)</f>
        <v>ダイヤモンドパワー(株)_メニューA</v>
      </c>
      <c r="BB95" s="52">
        <f t="shared" si="32"/>
        <v>0</v>
      </c>
      <c r="BD95" s="52" t="str">
        <f>IF(参照!L95="","",参照!L95)</f>
        <v>(株)アルファライズ</v>
      </c>
    </row>
    <row r="96" spans="47:56">
      <c r="AU96" s="52" t="str">
        <f>IF(参照!A96="","",参照!A96)</f>
        <v/>
      </c>
      <c r="AV96" s="52" t="str">
        <f>IF(参照!B96="","",参照!B96)</f>
        <v/>
      </c>
      <c r="AW96" s="52" t="str">
        <f>IF(参照!C96="","",参照!C96)</f>
        <v/>
      </c>
      <c r="AX96" s="52" t="str">
        <f>IF(参照!D96="","",参照!D96)</f>
        <v>メニューB</v>
      </c>
      <c r="AY96" s="52">
        <f>IF(参照!E96="","",参照!E96)</f>
        <v>2.2700000000000002E-4</v>
      </c>
      <c r="AZ96" s="52" t="str">
        <f>IF(参照!F96="","",参照!F96)</f>
        <v>ダイヤモンドパワー(株)</v>
      </c>
      <c r="BA96" s="52" t="str">
        <f>IF(参照!G96="","",参照!G96)</f>
        <v>ダイヤモンドパワー(株)_メニューB</v>
      </c>
      <c r="BB96" s="52">
        <f t="shared" si="32"/>
        <v>0.22700000000000001</v>
      </c>
      <c r="BD96" s="52" t="str">
        <f>IF(参照!L96="","",参照!L96)</f>
        <v>あんしん電力合同会社</v>
      </c>
    </row>
    <row r="97" spans="47:56">
      <c r="AU97" s="52" t="str">
        <f>IF(参照!A97="","",参照!A97)</f>
        <v/>
      </c>
      <c r="AV97" s="52" t="str">
        <f>IF(参照!B97="","",参照!B97)</f>
        <v/>
      </c>
      <c r="AW97" s="52" t="str">
        <f>IF(参照!C97="","",参照!C97)</f>
        <v/>
      </c>
      <c r="AX97" s="52" t="str">
        <f>IF(参照!D97="","",参照!D97)</f>
        <v>メニューC(残差)</v>
      </c>
      <c r="AY97" s="52">
        <f>IF(参照!E97="","",参照!E97)</f>
        <v>1.2689999999999999E-3</v>
      </c>
      <c r="AZ97" s="52" t="str">
        <f>IF(参照!F97="","",参照!F97)</f>
        <v>ダイヤモンドパワー(株)</v>
      </c>
      <c r="BA97" s="52" t="str">
        <f>IF(参照!G97="","",参照!G97)</f>
        <v>ダイヤモンドパワー(株)_メニューC(残差)</v>
      </c>
      <c r="BB97" s="52">
        <f t="shared" si="32"/>
        <v>1.2689999999999999</v>
      </c>
      <c r="BD97" s="52" t="str">
        <f>IF(参照!L97="","",参照!L97)</f>
        <v>アンビット・エナジー・ジャパン合同会社</v>
      </c>
    </row>
    <row r="98" spans="47:56">
      <c r="AU98" s="52" t="str">
        <f>IF(参照!A98="","",参照!A98)</f>
        <v/>
      </c>
      <c r="AV98" s="52" t="str">
        <f>IF(参照!B98="","",参照!B98)</f>
        <v/>
      </c>
      <c r="AW98" s="52" t="str">
        <f>IF(参照!C98="","",参照!C98)</f>
        <v/>
      </c>
      <c r="AX98" s="52" t="str">
        <f>IF(参照!D98="","",参照!D98)</f>
        <v>(参考値)事業者全体</v>
      </c>
      <c r="AY98" s="52">
        <f>IF(参照!E98="","",参照!E98)</f>
        <v>6.0899999999999995E-4</v>
      </c>
      <c r="AZ98" s="52" t="str">
        <f>IF(参照!F98="","",参照!F98)</f>
        <v>ダイヤモンドパワー(株)</v>
      </c>
      <c r="BA98" s="52" t="str">
        <f>IF(参照!G98="","",参照!G98)</f>
        <v>ダイヤモンドパワー(株)_(参考値)事業者全体</v>
      </c>
      <c r="BB98" s="52">
        <f t="shared" si="32"/>
        <v>0.60899999999999999</v>
      </c>
      <c r="BD98" s="52" t="str">
        <f>IF(参照!L98="","",参照!L98)</f>
        <v>(株)イーエムアイ</v>
      </c>
    </row>
    <row r="99" spans="47:56">
      <c r="AU99" s="52" t="str">
        <f>IF(参照!A99="","",参照!A99)</f>
        <v>A0028</v>
      </c>
      <c r="AV99" s="52" t="str">
        <f>IF(参照!B99="","",参照!B99)</f>
        <v>出光グリーンパワー(株)</v>
      </c>
      <c r="AW99" s="52">
        <f>IF(参照!C99="","",参照!C99)</f>
        <v>2.9999999999999997E-4</v>
      </c>
      <c r="AX99" s="52" t="str">
        <f>IF(参照!D99="","",参照!D99)</f>
        <v>メニューA</v>
      </c>
      <c r="AY99" s="52">
        <f>IF(参照!E99="","",参照!E99)</f>
        <v>0</v>
      </c>
      <c r="AZ99" s="52" t="str">
        <f>IF(参照!F99="","",参照!F99)</f>
        <v>出光グリーンパワー(株)</v>
      </c>
      <c r="BA99" s="52" t="str">
        <f>IF(参照!G99="","",参照!G99)</f>
        <v>出光グリーンパワー(株)_メニューA</v>
      </c>
      <c r="BB99" s="52">
        <f t="shared" si="32"/>
        <v>0</v>
      </c>
      <c r="BD99" s="52" t="str">
        <f>IF(参照!L99="","",参照!L99)</f>
        <v>(株)イーセル</v>
      </c>
    </row>
    <row r="100" spans="47:56">
      <c r="AU100" s="52" t="str">
        <f>IF(参照!A100="","",参照!A100)</f>
        <v/>
      </c>
      <c r="AV100" s="52" t="str">
        <f>IF(参照!B100="","",参照!B100)</f>
        <v/>
      </c>
      <c r="AW100" s="52" t="str">
        <f>IF(参照!C100="","",参照!C100)</f>
        <v/>
      </c>
      <c r="AX100" s="52" t="str">
        <f>IF(参照!D100="","",参照!D100)</f>
        <v>メニューB</v>
      </c>
      <c r="AY100" s="52">
        <f>IF(参照!E100="","",参照!E100)</f>
        <v>0</v>
      </c>
      <c r="AZ100" s="52" t="str">
        <f>IF(参照!F100="","",参照!F100)</f>
        <v>出光グリーンパワー(株)</v>
      </c>
      <c r="BA100" s="52" t="str">
        <f>IF(参照!G100="","",参照!G100)</f>
        <v>出光グリーンパワー(株)_メニューB</v>
      </c>
      <c r="BB100" s="52">
        <f t="shared" si="32"/>
        <v>0</v>
      </c>
      <c r="BD100" s="52" t="str">
        <f>IF(参照!L100="","",参照!L100)</f>
        <v>飯田まちづくり電力(株)</v>
      </c>
    </row>
    <row r="101" spans="47:56">
      <c r="AU101" s="52" t="str">
        <f>IF(参照!A101="","",参照!A101)</f>
        <v/>
      </c>
      <c r="AV101" s="52" t="str">
        <f>IF(参照!B101="","",参照!B101)</f>
        <v/>
      </c>
      <c r="AW101" s="52" t="str">
        <f>IF(参照!C101="","",参照!C101)</f>
        <v/>
      </c>
      <c r="AX101" s="52" t="str">
        <f>IF(参照!D101="","",参照!D101)</f>
        <v>メニューC</v>
      </c>
      <c r="AY101" s="52">
        <f>IF(参照!E101="","",参照!E101)</f>
        <v>2.0000000000000001E-4</v>
      </c>
      <c r="AZ101" s="52" t="str">
        <f>IF(参照!F101="","",参照!F101)</f>
        <v>出光グリーンパワー(株)</v>
      </c>
      <c r="BA101" s="52" t="str">
        <f>IF(参照!G101="","",参照!G101)</f>
        <v>出光グリーンパワー(株)_メニューC</v>
      </c>
      <c r="BB101" s="52">
        <f t="shared" si="32"/>
        <v>0.2</v>
      </c>
      <c r="BD101" s="52" t="str">
        <f>IF(参照!L101="","",参照!L101)</f>
        <v>(株)イーネットワーク</v>
      </c>
    </row>
    <row r="102" spans="47:56">
      <c r="AU102" s="52" t="str">
        <f>IF(参照!A102="","",参照!A102)</f>
        <v/>
      </c>
      <c r="AV102" s="52" t="str">
        <f>IF(参照!B102="","",参照!B102)</f>
        <v/>
      </c>
      <c r="AW102" s="52" t="str">
        <f>IF(参照!C102="","",参照!C102)</f>
        <v/>
      </c>
      <c r="AX102" s="52" t="str">
        <f>IF(参照!D102="","",参照!D102)</f>
        <v>メニューD(残差)</v>
      </c>
      <c r="AY102" s="52">
        <f>IF(参照!E102="","",参照!E102)</f>
        <v>4.5100000000000001E-4</v>
      </c>
      <c r="AZ102" s="52" t="str">
        <f>IF(参照!F102="","",参照!F102)</f>
        <v>出光グリーンパワー(株)</v>
      </c>
      <c r="BA102" s="52" t="str">
        <f>IF(参照!G102="","",参照!G102)</f>
        <v>出光グリーンパワー(株)_メニューD(残差)</v>
      </c>
      <c r="BB102" s="52">
        <f t="shared" si="32"/>
        <v>0.45100000000000001</v>
      </c>
      <c r="BD102" s="52" t="str">
        <f>IF(参照!L102="","",参照!L102)</f>
        <v>(株)イーネットワークシステムズ</v>
      </c>
    </row>
    <row r="103" spans="47:56">
      <c r="AU103" s="52" t="str">
        <f>IF(参照!A103="","",参照!A103)</f>
        <v/>
      </c>
      <c r="AV103" s="52" t="str">
        <f>IF(参照!B103="","",参照!B103)</f>
        <v/>
      </c>
      <c r="AW103" s="52" t="str">
        <f>IF(参照!C103="","",参照!C103)</f>
        <v/>
      </c>
      <c r="AX103" s="52" t="str">
        <f>IF(参照!D103="","",参照!D103)</f>
        <v>(参考値)事業者全体</v>
      </c>
      <c r="AY103" s="52">
        <f>IF(参照!E103="","",参照!E103)</f>
        <v>3.9400000000000004E-4</v>
      </c>
      <c r="AZ103" s="52" t="str">
        <f>IF(参照!F103="","",参照!F103)</f>
        <v>出光グリーンパワー(株)</v>
      </c>
      <c r="BA103" s="52" t="str">
        <f>IF(参照!G103="","",参照!G103)</f>
        <v>出光グリーンパワー(株)_(参考値)事業者全体</v>
      </c>
      <c r="BB103" s="52">
        <f t="shared" si="32"/>
        <v>0.39400000000000002</v>
      </c>
      <c r="BD103" s="52" t="str">
        <f>IF(参照!L103="","",参照!L103)</f>
        <v>イーレックス(株)</v>
      </c>
    </row>
    <row r="104" spans="47:56">
      <c r="AU104" s="52" t="str">
        <f>IF(参照!A104="","",参照!A104)</f>
        <v>A0031</v>
      </c>
      <c r="AV104" s="52" t="str">
        <f>IF(参照!B104="","",参照!B104)</f>
        <v>(株)新出光</v>
      </c>
      <c r="AW104" s="52">
        <f>IF(参照!C104="","",参照!C104)</f>
        <v>4.7399999999999997E-4</v>
      </c>
      <c r="AX104" s="52" t="str">
        <f>IF(参照!D104="","",参照!D104)</f>
        <v>メニューA</v>
      </c>
      <c r="AY104" s="52">
        <f>IF(参照!E104="","",参照!E104)</f>
        <v>0</v>
      </c>
      <c r="AZ104" s="52" t="str">
        <f>IF(参照!F104="","",参照!F104)</f>
        <v>(株)新出光</v>
      </c>
      <c r="BA104" s="52" t="str">
        <f>IF(参照!G104="","",参照!G104)</f>
        <v>(株)新出光_メニューA</v>
      </c>
      <c r="BB104" s="52">
        <f t="shared" si="32"/>
        <v>0</v>
      </c>
      <c r="BD104" s="52" t="str">
        <f>IF(参照!L104="","",参照!L104)</f>
        <v>イオンディライト(株)</v>
      </c>
    </row>
    <row r="105" spans="47:56">
      <c r="AU105" s="52" t="str">
        <f>IF(参照!A105="","",参照!A105)</f>
        <v/>
      </c>
      <c r="AV105" s="52" t="str">
        <f>IF(参照!B105="","",参照!B105)</f>
        <v/>
      </c>
      <c r="AW105" s="52" t="str">
        <f>IF(参照!C105="","",参照!C105)</f>
        <v/>
      </c>
      <c r="AX105" s="52" t="str">
        <f>IF(参照!D105="","",参照!D105)</f>
        <v>メニューB</v>
      </c>
      <c r="AY105" s="52">
        <f>IF(参照!E105="","",参照!E105)</f>
        <v>0</v>
      </c>
      <c r="AZ105" s="52" t="str">
        <f>IF(参照!F105="","",参照!F105)</f>
        <v>(株)新出光</v>
      </c>
      <c r="BA105" s="52" t="str">
        <f>IF(参照!G105="","",参照!G105)</f>
        <v>(株)新出光_メニューB</v>
      </c>
      <c r="BB105" s="52">
        <f t="shared" si="32"/>
        <v>0</v>
      </c>
      <c r="BD105" s="52" t="str">
        <f>IF(参照!L105="","",参照!L105)</f>
        <v>(株)池見石油店</v>
      </c>
    </row>
    <row r="106" spans="47:56">
      <c r="AU106" s="52" t="str">
        <f>IF(参照!A106="","",参照!A106)</f>
        <v/>
      </c>
      <c r="AV106" s="52" t="str">
        <f>IF(参照!B106="","",参照!B106)</f>
        <v/>
      </c>
      <c r="AW106" s="52" t="str">
        <f>IF(参照!C106="","",参照!C106)</f>
        <v/>
      </c>
      <c r="AX106" s="52" t="str">
        <f>IF(参照!D106="","",参照!D106)</f>
        <v>メニューC</v>
      </c>
      <c r="AY106" s="52">
        <f>IF(参照!E106="","",参照!E106)</f>
        <v>0</v>
      </c>
      <c r="AZ106" s="52" t="str">
        <f>IF(参照!F106="","",参照!F106)</f>
        <v>(株)新出光</v>
      </c>
      <c r="BA106" s="52" t="str">
        <f>IF(参照!G106="","",参照!G106)</f>
        <v>(株)新出光_メニューC</v>
      </c>
      <c r="BB106" s="52">
        <f t="shared" si="32"/>
        <v>0</v>
      </c>
      <c r="BD106" s="52" t="str">
        <f>IF(参照!L106="","",参照!L106)</f>
        <v>いこま市民パワー(株)</v>
      </c>
    </row>
    <row r="107" spans="47:56">
      <c r="AU107" s="52" t="str">
        <f>IF(参照!A107="","",参照!A107)</f>
        <v/>
      </c>
      <c r="AV107" s="52" t="str">
        <f>IF(参照!B107="","",参照!B107)</f>
        <v/>
      </c>
      <c r="AW107" s="52" t="str">
        <f>IF(参照!C107="","",参照!C107)</f>
        <v/>
      </c>
      <c r="AX107" s="52" t="str">
        <f>IF(参照!D107="","",参照!D107)</f>
        <v>メニューD</v>
      </c>
      <c r="AY107" s="52">
        <f>IF(参照!E107="","",参照!E107)</f>
        <v>1.11E-4</v>
      </c>
      <c r="AZ107" s="52" t="str">
        <f>IF(参照!F107="","",参照!F107)</f>
        <v>(株)新出光</v>
      </c>
      <c r="BA107" s="52" t="str">
        <f>IF(参照!G107="","",参照!G107)</f>
        <v>(株)新出光_メニューD</v>
      </c>
      <c r="BB107" s="52">
        <f t="shared" si="32"/>
        <v>0.111</v>
      </c>
      <c r="BD107" s="52" t="str">
        <f>IF(参照!L107="","",参照!L107)</f>
        <v>(株)イシオ</v>
      </c>
    </row>
    <row r="108" spans="47:56">
      <c r="AU108" s="52" t="str">
        <f>IF(参照!A108="","",参照!A108)</f>
        <v/>
      </c>
      <c r="AV108" s="52" t="str">
        <f>IF(参照!B108="","",参照!B108)</f>
        <v/>
      </c>
      <c r="AW108" s="52" t="str">
        <f>IF(参照!C108="","",参照!C108)</f>
        <v/>
      </c>
      <c r="AX108" s="52" t="str">
        <f>IF(参照!D108="","",参照!D108)</f>
        <v>メニューE</v>
      </c>
      <c r="AY108" s="52">
        <f>IF(参照!E108="","",参照!E108)</f>
        <v>0</v>
      </c>
      <c r="AZ108" s="52" t="str">
        <f>IF(参照!F108="","",参照!F108)</f>
        <v>(株)新出光</v>
      </c>
      <c r="BA108" s="52" t="str">
        <f>IF(参照!G108="","",参照!G108)</f>
        <v>(株)新出光_メニューE</v>
      </c>
      <c r="BB108" s="52">
        <f t="shared" si="32"/>
        <v>0</v>
      </c>
      <c r="BD108" s="52" t="str">
        <f>IF(参照!L108="","",参照!L108)</f>
        <v>石川電力(株)</v>
      </c>
    </row>
    <row r="109" spans="47:56">
      <c r="AU109" s="52" t="str">
        <f>IF(参照!A109="","",参照!A109)</f>
        <v/>
      </c>
      <c r="AV109" s="52" t="str">
        <f>IF(参照!B109="","",参照!B109)</f>
        <v/>
      </c>
      <c r="AW109" s="52" t="str">
        <f>IF(参照!C109="","",参照!C109)</f>
        <v/>
      </c>
      <c r="AX109" s="52" t="str">
        <f>IF(参照!D109="","",参照!D109)</f>
        <v>メニューF</v>
      </c>
      <c r="AY109" s="52">
        <f>IF(参照!E109="","",参照!E109)</f>
        <v>0</v>
      </c>
      <c r="AZ109" s="52" t="str">
        <f>IF(参照!F109="","",参照!F109)</f>
        <v>(株)新出光</v>
      </c>
      <c r="BA109" s="52" t="str">
        <f>IF(参照!G109="","",参照!G109)</f>
        <v>(株)新出光_メニューF</v>
      </c>
      <c r="BB109" s="52">
        <f t="shared" si="32"/>
        <v>0</v>
      </c>
      <c r="BD109" s="52" t="str">
        <f>IF(参照!L109="","",参照!L109)</f>
        <v>一般財団法人泉佐野電力　　</v>
      </c>
    </row>
    <row r="110" spans="47:56">
      <c r="AU110" s="52" t="str">
        <f>IF(参照!A110="","",参照!A110)</f>
        <v/>
      </c>
      <c r="AV110" s="52" t="str">
        <f>IF(参照!B110="","",参照!B110)</f>
        <v/>
      </c>
      <c r="AW110" s="52" t="str">
        <f>IF(参照!C110="","",参照!C110)</f>
        <v/>
      </c>
      <c r="AX110" s="52" t="str">
        <f>IF(参照!D110="","",参照!D110)</f>
        <v>メニューG</v>
      </c>
      <c r="AY110" s="52">
        <f>IF(参照!E110="","",参照!E110)</f>
        <v>0</v>
      </c>
      <c r="AZ110" s="52" t="str">
        <f>IF(参照!F110="","",参照!F110)</f>
        <v>(株)新出光</v>
      </c>
      <c r="BA110" s="52" t="str">
        <f>IF(参照!G110="","",参照!G110)</f>
        <v>(株)新出光_メニューG</v>
      </c>
      <c r="BB110" s="52">
        <f t="shared" si="32"/>
        <v>0</v>
      </c>
      <c r="BD110" s="52" t="str">
        <f>IF(参照!L110="","",参照!L110)</f>
        <v>いずも縁結び電力(株)</v>
      </c>
    </row>
    <row r="111" spans="47:56">
      <c r="AU111" s="52" t="str">
        <f>IF(参照!A111="","",参照!A111)</f>
        <v/>
      </c>
      <c r="AV111" s="52" t="str">
        <f>IF(参照!B111="","",参照!B111)</f>
        <v/>
      </c>
      <c r="AW111" s="52" t="str">
        <f>IF(参照!C111="","",参照!C111)</f>
        <v/>
      </c>
      <c r="AX111" s="52" t="str">
        <f>IF(参照!D111="","",参照!D111)</f>
        <v>メニューH</v>
      </c>
      <c r="AY111" s="52">
        <f>IF(参照!E111="","",参照!E111)</f>
        <v>0</v>
      </c>
      <c r="AZ111" s="52" t="str">
        <f>IF(参照!F111="","",参照!F111)</f>
        <v>(株)新出光</v>
      </c>
      <c r="BA111" s="52" t="str">
        <f>IF(参照!G111="","",参照!G111)</f>
        <v>(株)新出光_メニューH</v>
      </c>
      <c r="BB111" s="52">
        <f t="shared" si="32"/>
        <v>0</v>
      </c>
      <c r="BD111" s="52" t="str">
        <f>IF(参照!L111="","",参照!L111)</f>
        <v>出雲ガス(株)</v>
      </c>
    </row>
    <row r="112" spans="47:56">
      <c r="AU112" s="52" t="str">
        <f>IF(参照!A112="","",参照!A112)</f>
        <v/>
      </c>
      <c r="AV112" s="52" t="str">
        <f>IF(参照!B112="","",参照!B112)</f>
        <v/>
      </c>
      <c r="AW112" s="52" t="str">
        <f>IF(参照!C112="","",参照!C112)</f>
        <v/>
      </c>
      <c r="AX112" s="52" t="str">
        <f>IF(参照!D112="","",参照!D112)</f>
        <v>メニューI(残差)</v>
      </c>
      <c r="AY112" s="52">
        <f>IF(参照!E112="","",参照!E112)</f>
        <v>4.9700000000000005E-4</v>
      </c>
      <c r="AZ112" s="52" t="str">
        <f>IF(参照!F112="","",参照!F112)</f>
        <v>(株)新出光</v>
      </c>
      <c r="BA112" s="52" t="str">
        <f>IF(参照!G112="","",参照!G112)</f>
        <v>(株)新出光_メニューI(残差)</v>
      </c>
      <c r="BB112" s="52">
        <f t="shared" si="32"/>
        <v>0.49700000000000005</v>
      </c>
      <c r="BD112" s="52" t="str">
        <f>IF(参照!L112="","",参照!L112)</f>
        <v>出雲ケーブルビジョン(株)</v>
      </c>
    </row>
    <row r="113" spans="47:56">
      <c r="AU113" s="52" t="str">
        <f>IF(参照!A113="","",参照!A113)</f>
        <v/>
      </c>
      <c r="AV113" s="52" t="str">
        <f>IF(参照!B113="","",参照!B113)</f>
        <v/>
      </c>
      <c r="AW113" s="52" t="str">
        <f>IF(参照!C113="","",参照!C113)</f>
        <v/>
      </c>
      <c r="AX113" s="52" t="str">
        <f>IF(参照!D113="","",参照!D113)</f>
        <v>(参考値)事業者全体</v>
      </c>
      <c r="AY113" s="52">
        <f>IF(参照!E113="","",参照!E113)</f>
        <v>4.5800000000000002E-4</v>
      </c>
      <c r="AZ113" s="52" t="str">
        <f>IF(参照!F113="","",参照!F113)</f>
        <v>(株)新出光</v>
      </c>
      <c r="BA113" s="52" t="str">
        <f>IF(参照!G113="","",参照!G113)</f>
        <v>(株)新出光_(参考値)事業者全体</v>
      </c>
      <c r="BB113" s="52">
        <f t="shared" si="32"/>
        <v>0.45800000000000002</v>
      </c>
      <c r="BD113" s="52" t="str">
        <f>IF(参照!L113="","",参照!L113)</f>
        <v>伊勢崎ガス(株)</v>
      </c>
    </row>
    <row r="114" spans="47:56">
      <c r="AU114" s="52" t="str">
        <f>IF(参照!A114="","",参照!A114)</f>
        <v>A0032</v>
      </c>
      <c r="AV114" s="52" t="str">
        <f>IF(参照!B114="","",参照!B114)</f>
        <v>セントラル石油瓦斯(株)</v>
      </c>
      <c r="AW114" s="52">
        <f>IF(参照!C114="","",参照!C114)</f>
        <v>4.9399999999999997E-4</v>
      </c>
      <c r="AX114" s="52" t="str">
        <f>IF(参照!D114="","",参照!D114)</f>
        <v/>
      </c>
      <c r="AY114" s="52">
        <f>IF(参照!E114="","",参照!E114)</f>
        <v>4.3800000000000002E-4</v>
      </c>
      <c r="AZ114" s="52" t="str">
        <f>IF(参照!F114="","",参照!F114)</f>
        <v>セントラル石油瓦斯(株)</v>
      </c>
      <c r="BA114" s="52" t="str">
        <f>IF(参照!G114="","",参照!G114)</f>
        <v>セントラル石油瓦斯(株)_</v>
      </c>
      <c r="BB114" s="52">
        <f t="shared" si="32"/>
        <v>0.438</v>
      </c>
      <c r="BD114" s="52" t="str">
        <f>IF(参照!L114="","",参照!L114)</f>
        <v>伊勢志摩電力(株)</v>
      </c>
    </row>
    <row r="115" spans="47:56">
      <c r="AU115" s="52" t="str">
        <f>IF(参照!A115="","",参照!A115)</f>
        <v>A0034</v>
      </c>
      <c r="AV115" s="52" t="str">
        <f>IF(参照!B115="","",参照!B115)</f>
        <v>一般財団法人泉佐野電力　　</v>
      </c>
      <c r="AW115" s="52">
        <f>IF(参照!C115="","",参照!C115)</f>
        <v>3.68E-4</v>
      </c>
      <c r="AX115" s="52" t="str">
        <f>IF(参照!D115="","",参照!D115)</f>
        <v/>
      </c>
      <c r="AY115" s="52">
        <f>IF(参照!E115="","",参照!E115)</f>
        <v>4.37E-4</v>
      </c>
      <c r="AZ115" s="52" t="str">
        <f>IF(参照!F115="","",参照!F115)</f>
        <v>一般財団法人泉佐野電力　　</v>
      </c>
      <c r="BA115" s="52" t="str">
        <f>IF(参照!G115="","",参照!G115)</f>
        <v>一般財団法人泉佐野電力　　_</v>
      </c>
      <c r="BB115" s="52">
        <f t="shared" si="32"/>
        <v>0.437</v>
      </c>
      <c r="BD115" s="52" t="str">
        <f>IF(参照!L115="","",参照!L115)</f>
        <v>(株)いちき串木野電力</v>
      </c>
    </row>
    <row r="116" spans="47:56">
      <c r="AU116" s="52" t="str">
        <f>IF(参照!A116="","",参照!A116)</f>
        <v>A0035</v>
      </c>
      <c r="AV116" s="52" t="str">
        <f>IF(参照!B116="","",参照!B116)</f>
        <v>コスモエネルギーソリューションズ(株)</v>
      </c>
      <c r="AW116" s="52">
        <f>IF(参照!C116="","",参照!C116)</f>
        <v>3.0499999999999999E-4</v>
      </c>
      <c r="AX116" s="52" t="str">
        <f>IF(参照!D116="","",参照!D116)</f>
        <v>メニューA</v>
      </c>
      <c r="AY116" s="52">
        <f>IF(参照!E116="","",参照!E116)</f>
        <v>0</v>
      </c>
      <c r="AZ116" s="52" t="str">
        <f>IF(参照!F116="","",参照!F116)</f>
        <v>コスモエネルギーソリューションズ(株)</v>
      </c>
      <c r="BA116" s="52" t="str">
        <f>IF(参照!G116="","",参照!G116)</f>
        <v>コスモエネルギーソリューションズ(株)_メニューA</v>
      </c>
      <c r="BB116" s="52">
        <f t="shared" si="32"/>
        <v>0</v>
      </c>
      <c r="BD116" s="52" t="str">
        <f>IF(参照!L116="","",参照!L116)</f>
        <v>(株)いちたかガスワン</v>
      </c>
    </row>
    <row r="117" spans="47:56">
      <c r="AU117" s="52" t="str">
        <f>IF(参照!A117="","",参照!A117)</f>
        <v/>
      </c>
      <c r="AV117" s="52" t="str">
        <f>IF(参照!B117="","",参照!B117)</f>
        <v/>
      </c>
      <c r="AW117" s="52" t="str">
        <f>IF(参照!C117="","",参照!C117)</f>
        <v/>
      </c>
      <c r="AX117" s="52" t="str">
        <f>IF(参照!D117="","",参照!D117)</f>
        <v>メニューB(残差)</v>
      </c>
      <c r="AY117" s="52">
        <f>IF(参照!E117="","",参照!E117)</f>
        <v>6.8800000000000003E-4</v>
      </c>
      <c r="AZ117" s="52" t="str">
        <f>IF(参照!F117="","",参照!F117)</f>
        <v>コスモエネルギーソリューションズ(株)</v>
      </c>
      <c r="BA117" s="52" t="str">
        <f>IF(参照!G117="","",参照!G117)</f>
        <v>コスモエネルギーソリューションズ(株)_メニューB(残差)</v>
      </c>
      <c r="BB117" s="52">
        <f t="shared" si="32"/>
        <v>0.68800000000000006</v>
      </c>
      <c r="BD117" s="52" t="str">
        <f>IF(参照!L117="","",参照!L117)</f>
        <v>出光グリーンパワー(株)</v>
      </c>
    </row>
    <row r="118" spans="47:56">
      <c r="AU118" s="52" t="str">
        <f>IF(参照!A118="","",参照!A118)</f>
        <v/>
      </c>
      <c r="AV118" s="52" t="str">
        <f>IF(参照!B118="","",参照!B118)</f>
        <v/>
      </c>
      <c r="AW118" s="52" t="str">
        <f>IF(参照!C118="","",参照!C118)</f>
        <v/>
      </c>
      <c r="AX118" s="52" t="str">
        <f>IF(参照!D118="","",参照!D118)</f>
        <v>(参考値)事業者全体</v>
      </c>
      <c r="AY118" s="52">
        <f>IF(参照!E118="","",参照!E118)</f>
        <v>5.04E-4</v>
      </c>
      <c r="AZ118" s="52" t="str">
        <f>IF(参照!F118="","",参照!F118)</f>
        <v>コスモエネルギーソリューションズ(株)</v>
      </c>
      <c r="BA118" s="52" t="str">
        <f>IF(参照!G118="","",参照!G118)</f>
        <v>コスモエネルギーソリューションズ(株)_(参考値)事業者全体</v>
      </c>
      <c r="BB118" s="52">
        <f t="shared" si="32"/>
        <v>0.504</v>
      </c>
      <c r="BD118" s="52" t="str">
        <f>IF(参照!L118="","",参照!L118)</f>
        <v>出光興産(株)</v>
      </c>
    </row>
    <row r="119" spans="47:56">
      <c r="AU119" s="52" t="str">
        <f>IF(参照!A119="","",参照!A119)</f>
        <v>A0036</v>
      </c>
      <c r="AV119" s="52" t="str">
        <f>IF(参照!B119="","",参照!B119)</f>
        <v>(株)グリーンサークル</v>
      </c>
      <c r="AW119" s="52">
        <f>IF(参照!C119="","",参照!C119)</f>
        <v>3.8000000000000002E-5</v>
      </c>
      <c r="AX119" s="52" t="str">
        <f>IF(参照!D119="","",参照!D119)</f>
        <v/>
      </c>
      <c r="AY119" s="52">
        <f>IF(参照!E119="","",参照!E119)</f>
        <v>4.4099999999999999E-4</v>
      </c>
      <c r="AZ119" s="52" t="str">
        <f>IF(参照!F119="","",参照!F119)</f>
        <v>(株)グリーンサークル</v>
      </c>
      <c r="BA119" s="52" t="str">
        <f>IF(参照!G119="","",参照!G119)</f>
        <v>(株)グリーンサークル_</v>
      </c>
      <c r="BB119" s="52">
        <f t="shared" si="32"/>
        <v>0.441</v>
      </c>
      <c r="BD119" s="52" t="str">
        <f>IF(参照!L119="","",参照!L119)</f>
        <v>伊藤忠エネクス(株)</v>
      </c>
    </row>
    <row r="120" spans="47:56">
      <c r="AU120" s="52" t="str">
        <f>IF(参照!A120="","",参照!A120)</f>
        <v>A0037</v>
      </c>
      <c r="AV120" s="52" t="str">
        <f>IF(参照!B120="","",参照!B120)</f>
        <v>(株)ウエスト電力</v>
      </c>
      <c r="AW120" s="52">
        <f>IF(参照!C120="","",参照!C120)</f>
        <v>3.6900000000000002E-4</v>
      </c>
      <c r="AX120" s="52" t="str">
        <f>IF(参照!D120="","",参照!D120)</f>
        <v>メニューA</v>
      </c>
      <c r="AY120" s="52">
        <f>IF(参照!E120="","",参照!E120)</f>
        <v>0</v>
      </c>
      <c r="AZ120" s="52" t="str">
        <f>IF(参照!F120="","",参照!F120)</f>
        <v>(株)ウエスト電力</v>
      </c>
      <c r="BA120" s="52" t="str">
        <f>IF(参照!G120="","",参照!G120)</f>
        <v>(株)ウエスト電力_メニューA</v>
      </c>
      <c r="BB120" s="52">
        <f t="shared" si="32"/>
        <v>0</v>
      </c>
      <c r="BD120" s="52" t="str">
        <f>IF(参照!L120="","",参照!L120)</f>
        <v>伊藤忠エネクスホームライフ西日本(株)</v>
      </c>
    </row>
    <row r="121" spans="47:56">
      <c r="AU121" s="52" t="str">
        <f>IF(参照!A121="","",参照!A121)</f>
        <v/>
      </c>
      <c r="AV121" s="52" t="str">
        <f>IF(参照!B121="","",参照!B121)</f>
        <v/>
      </c>
      <c r="AW121" s="52" t="str">
        <f>IF(参照!C121="","",参照!C121)</f>
        <v/>
      </c>
      <c r="AX121" s="52" t="str">
        <f>IF(参照!D121="","",参照!D121)</f>
        <v>メニューB(残差)</v>
      </c>
      <c r="AY121" s="52">
        <f>IF(参照!E121="","",参照!E121)</f>
        <v>3.0800000000000001E-4</v>
      </c>
      <c r="AZ121" s="52" t="str">
        <f>IF(参照!F121="","",参照!F121)</f>
        <v>(株)ウエスト電力</v>
      </c>
      <c r="BA121" s="52" t="str">
        <f>IF(参照!G121="","",参照!G121)</f>
        <v>(株)ウエスト電力_メニューB(残差)</v>
      </c>
      <c r="BB121" s="52">
        <f t="shared" si="32"/>
        <v>0.308</v>
      </c>
      <c r="BD121" s="52" t="str">
        <f>IF(参照!L121="","",参照!L121)</f>
        <v>伊藤忠商事(株)</v>
      </c>
    </row>
    <row r="122" spans="47:56">
      <c r="AU122" s="52" t="str">
        <f>IF(参照!A122="","",参照!A122)</f>
        <v/>
      </c>
      <c r="AV122" s="52" t="str">
        <f>IF(参照!B122="","",参照!B122)</f>
        <v/>
      </c>
      <c r="AW122" s="52" t="str">
        <f>IF(参照!C122="","",参照!C122)</f>
        <v/>
      </c>
      <c r="AX122" s="52" t="str">
        <f>IF(参照!D122="","",参照!D122)</f>
        <v>(参考値)事業者全体</v>
      </c>
      <c r="AY122" s="52">
        <f>IF(参照!E122="","",参照!E122)</f>
        <v>3.1799999999999998E-4</v>
      </c>
      <c r="AZ122" s="52" t="str">
        <f>IF(参照!F122="","",参照!F122)</f>
        <v>(株)ウエスト電力</v>
      </c>
      <c r="BA122" s="52" t="str">
        <f>IF(参照!G122="","",参照!G122)</f>
        <v>(株)ウエスト電力_(参考値)事業者全体</v>
      </c>
      <c r="BB122" s="52">
        <f t="shared" si="32"/>
        <v>0.318</v>
      </c>
      <c r="BD122" s="52" t="str">
        <f>IF(参照!L122="","",参照!L122)</f>
        <v>伊藤忠プランテック(株)</v>
      </c>
    </row>
    <row r="123" spans="47:56">
      <c r="AU123" s="52" t="str">
        <f>IF(参照!A123="","",参照!A123)</f>
        <v>A0039</v>
      </c>
      <c r="AV123" s="52" t="str">
        <f>IF(参照!B123="","",参照!B123)</f>
        <v>北海道瓦斯(株)</v>
      </c>
      <c r="AW123" s="52">
        <f>IF(参照!C123="","",参照!C123)</f>
        <v>4.7899999999999999E-4</v>
      </c>
      <c r="AX123" s="52" t="str">
        <f>IF(参照!D123="","",参照!D123)</f>
        <v>メニューA</v>
      </c>
      <c r="AY123" s="52">
        <f>IF(参照!E123="","",参照!E123)</f>
        <v>0</v>
      </c>
      <c r="AZ123" s="52" t="str">
        <f>IF(参照!F123="","",参照!F123)</f>
        <v>北海道瓦斯(株)</v>
      </c>
      <c r="BA123" s="52" t="str">
        <f>IF(参照!G123="","",参照!G123)</f>
        <v>北海道瓦斯(株)_メニューA</v>
      </c>
      <c r="BB123" s="52">
        <f t="shared" si="32"/>
        <v>0</v>
      </c>
      <c r="BD123" s="52" t="str">
        <f>IF(参照!L123="","",参照!L123)</f>
        <v>いばらきコープ生活協同組合</v>
      </c>
    </row>
    <row r="124" spans="47:56">
      <c r="AU124" s="52" t="str">
        <f>IF(参照!A124="","",参照!A124)</f>
        <v/>
      </c>
      <c r="AV124" s="52" t="str">
        <f>IF(参照!B124="","",参照!B124)</f>
        <v/>
      </c>
      <c r="AW124" s="52" t="str">
        <f>IF(参照!C124="","",参照!C124)</f>
        <v/>
      </c>
      <c r="AX124" s="52" t="str">
        <f>IF(参照!D124="","",参照!D124)</f>
        <v>メニューB(残差)</v>
      </c>
      <c r="AY124" s="52">
        <f>IF(参照!E124="","",参照!E124)</f>
        <v>4.7899999999999999E-4</v>
      </c>
      <c r="AZ124" s="52" t="str">
        <f>IF(参照!F124="","",参照!F124)</f>
        <v>北海道瓦斯(株)</v>
      </c>
      <c r="BA124" s="52" t="str">
        <f>IF(参照!G124="","",参照!G124)</f>
        <v>北海道瓦斯(株)_メニューB(残差)</v>
      </c>
      <c r="BB124" s="52">
        <f t="shared" si="32"/>
        <v>0.47899999999999998</v>
      </c>
      <c r="BD124" s="52" t="str">
        <f>IF(参照!L124="","",参照!L124)</f>
        <v>入間ガス(株)</v>
      </c>
    </row>
    <row r="125" spans="47:56">
      <c r="AU125" s="52" t="str">
        <f>IF(参照!A125="","",参照!A125)</f>
        <v/>
      </c>
      <c r="AV125" s="52" t="str">
        <f>IF(参照!B125="","",参照!B125)</f>
        <v/>
      </c>
      <c r="AW125" s="52" t="str">
        <f>IF(参照!C125="","",参照!C125)</f>
        <v/>
      </c>
      <c r="AX125" s="52" t="str">
        <f>IF(参照!D125="","",参照!D125)</f>
        <v>(参考値)事業者全体</v>
      </c>
      <c r="AY125" s="52">
        <f>IF(参照!E125="","",参照!E125)</f>
        <v>4.6899999999999996E-4</v>
      </c>
      <c r="AZ125" s="52" t="str">
        <f>IF(参照!F125="","",参照!F125)</f>
        <v>北海道瓦斯(株)</v>
      </c>
      <c r="BA125" s="52" t="str">
        <f>IF(参照!G125="","",参照!G125)</f>
        <v>北海道瓦斯(株)_(参考値)事業者全体</v>
      </c>
      <c r="BB125" s="52">
        <f t="shared" si="32"/>
        <v>0.46899999999999997</v>
      </c>
      <c r="BD125" s="52" t="str">
        <f>IF(参照!L125="","",参照!L125)</f>
        <v>イワタニ関東(株)</v>
      </c>
    </row>
    <row r="126" spans="47:56">
      <c r="AU126" s="52" t="str">
        <f>IF(参照!A126="","",参照!A126)</f>
        <v>A0042</v>
      </c>
      <c r="AV126" s="52" t="str">
        <f>IF(参照!B126="","",参照!B126)</f>
        <v>新エネルギー開発(株)</v>
      </c>
      <c r="AW126" s="52">
        <f>IF(参照!C126="","",参照!C126)</f>
        <v>4.6999999999999999E-4</v>
      </c>
      <c r="AX126" s="52" t="str">
        <f>IF(参照!D126="","",参照!D126)</f>
        <v/>
      </c>
      <c r="AY126" s="52">
        <f>IF(参照!E126="","",参照!E126)</f>
        <v>4.5399999999999998E-4</v>
      </c>
      <c r="AZ126" s="52" t="str">
        <f>IF(参照!F126="","",参照!F126)</f>
        <v>新エネルギー開発(株)</v>
      </c>
      <c r="BA126" s="52" t="str">
        <f>IF(参照!G126="","",参照!G126)</f>
        <v>新エネルギー開発(株)_</v>
      </c>
      <c r="BB126" s="52">
        <f t="shared" si="32"/>
        <v>0.45399999999999996</v>
      </c>
      <c r="BD126" s="52" t="str">
        <f>IF(参照!L126="","",参照!L126)</f>
        <v>イワタニ首都圏(株)</v>
      </c>
    </row>
    <row r="127" spans="47:56">
      <c r="AU127" s="52" t="str">
        <f>IF(参照!A127="","",参照!A127)</f>
        <v>A0043</v>
      </c>
      <c r="AV127" s="52" t="str">
        <f>IF(参照!B127="","",参照!B127)</f>
        <v>伊藤忠エネクス(株)</v>
      </c>
      <c r="AW127" s="52" t="str">
        <f>IF(参照!C127="","",参照!C127)</f>
        <v>0.000453※</v>
      </c>
      <c r="AX127" s="52" t="str">
        <f>IF(参照!D127="","",参照!D127)</f>
        <v>メニューA</v>
      </c>
      <c r="AY127" s="52">
        <f>IF(参照!E127="","",参照!E127)</f>
        <v>3.97E-4</v>
      </c>
      <c r="AZ127" s="52" t="str">
        <f>IF(参照!F127="","",参照!F127)</f>
        <v>伊藤忠エネクス(株)</v>
      </c>
      <c r="BA127" s="52" t="str">
        <f>IF(参照!G127="","",参照!G127)</f>
        <v>伊藤忠エネクス(株)_メニューA</v>
      </c>
      <c r="BB127" s="52">
        <f t="shared" si="32"/>
        <v>0.39700000000000002</v>
      </c>
      <c r="BD127" s="52" t="str">
        <f>IF(参照!L127="","",参照!L127)</f>
        <v>イワタニセントラル北海道(株)</v>
      </c>
    </row>
    <row r="128" spans="47:56">
      <c r="AU128" s="52" t="str">
        <f>IF(参照!A128="","",参照!A128)</f>
        <v/>
      </c>
      <c r="AV128" s="52" t="str">
        <f>IF(参照!B128="","",参照!B128)</f>
        <v/>
      </c>
      <c r="AW128" s="52" t="str">
        <f>IF(参照!C128="","",参照!C128)</f>
        <v/>
      </c>
      <c r="AX128" s="52" t="str">
        <f>IF(参照!D128="","",参照!D128)</f>
        <v>メニューB</v>
      </c>
      <c r="AY128" s="52">
        <f>IF(参照!E128="","",参照!E128)</f>
        <v>3.5E-4</v>
      </c>
      <c r="AZ128" s="52" t="str">
        <f>IF(参照!F128="","",参照!F128)</f>
        <v>伊藤忠エネクス(株)</v>
      </c>
      <c r="BA128" s="52" t="str">
        <f>IF(参照!G128="","",参照!G128)</f>
        <v>伊藤忠エネクス(株)_メニューB</v>
      </c>
      <c r="BB128" s="52">
        <f t="shared" si="32"/>
        <v>0.35</v>
      </c>
      <c r="BD128" s="52" t="str">
        <f>IF(参照!L128="","",参照!L128)</f>
        <v>イワタニ東海(株)</v>
      </c>
    </row>
    <row r="129" spans="47:56">
      <c r="AU129" s="52" t="str">
        <f>IF(参照!A129="","",参照!A129)</f>
        <v/>
      </c>
      <c r="AV129" s="52" t="str">
        <f>IF(参照!B129="","",参照!B129)</f>
        <v/>
      </c>
      <c r="AW129" s="52" t="str">
        <f>IF(参照!C129="","",参照!C129)</f>
        <v/>
      </c>
      <c r="AX129" s="52" t="str">
        <f>IF(参照!D129="","",参照!D129)</f>
        <v>メニューC(残差)</v>
      </c>
      <c r="AY129" s="52">
        <f>IF(参照!E129="","",参照!E129)</f>
        <v>3.6400000000000001E-4</v>
      </c>
      <c r="AZ129" s="52" t="str">
        <f>IF(参照!F129="","",参照!F129)</f>
        <v>伊藤忠エネクス(株)</v>
      </c>
      <c r="BA129" s="52" t="str">
        <f>IF(参照!G129="","",参照!G129)</f>
        <v>伊藤忠エネクス(株)_メニューC(残差)</v>
      </c>
      <c r="BB129" s="52">
        <f t="shared" si="32"/>
        <v>0.36399999999999999</v>
      </c>
      <c r="BD129" s="52" t="str">
        <f>IF(参照!L129="","",参照!L129)</f>
        <v>イワタニ長野(株)</v>
      </c>
    </row>
    <row r="130" spans="47:56">
      <c r="AU130" s="52" t="str">
        <f>IF(参照!A130="","",参照!A130)</f>
        <v/>
      </c>
      <c r="AV130" s="52" t="str">
        <f>IF(参照!B130="","",参照!B130)</f>
        <v/>
      </c>
      <c r="AW130" s="52" t="str">
        <f>IF(参照!C130="","",参照!C130)</f>
        <v/>
      </c>
      <c r="AX130" s="52" t="str">
        <f>IF(参照!D130="","",参照!D130)</f>
        <v>(参考値)事業者全体</v>
      </c>
      <c r="AY130" s="52">
        <f>IF(参照!E130="","",参照!E130)</f>
        <v>4.6999999999999999E-4</v>
      </c>
      <c r="AZ130" s="52" t="str">
        <f>IF(参照!F130="","",参照!F130)</f>
        <v>伊藤忠エネクス(株)</v>
      </c>
      <c r="BA130" s="52" t="str">
        <f>IF(参照!G130="","",参照!G130)</f>
        <v>伊藤忠エネクス(株)_(参考値)事業者全体</v>
      </c>
      <c r="BB130" s="52">
        <f t="shared" si="32"/>
        <v>0.47</v>
      </c>
      <c r="BD130" s="52" t="str">
        <f>IF(参照!L130="","",参照!L130)</f>
        <v>イワタニ三重(株)</v>
      </c>
    </row>
    <row r="131" spans="47:56">
      <c r="AU131" s="52" t="str">
        <f>IF(参照!A131="","",参照!A131)</f>
        <v>A0045</v>
      </c>
      <c r="AV131" s="52" t="str">
        <f>IF(参照!B131="","",参照!B131)</f>
        <v>(株)Ｖ－Ｐｏｗｅｒ</v>
      </c>
      <c r="AW131" s="52">
        <f>IF(参照!C131="","",参照!C131)</f>
        <v>3.8000000000000002E-4</v>
      </c>
      <c r="AX131" s="52" t="str">
        <f>IF(参照!D131="","",参照!D131)</f>
        <v>メニューA</v>
      </c>
      <c r="AY131" s="52">
        <f>IF(参照!E131="","",参照!E131)</f>
        <v>2.72E-4</v>
      </c>
      <c r="AZ131" s="52" t="str">
        <f>IF(参照!F131="","",参照!F131)</f>
        <v>(株)Ｖ－Ｐｏｗｅｒ</v>
      </c>
      <c r="BA131" s="52" t="str">
        <f>IF(参照!G131="","",参照!G131)</f>
        <v>(株)Ｖ－Ｐｏｗｅｒ_メニューA</v>
      </c>
      <c r="BB131" s="52">
        <f t="shared" si="32"/>
        <v>0.27200000000000002</v>
      </c>
      <c r="BD131" s="52" t="str">
        <f>IF(参照!L131="","",参照!L131)</f>
        <v>(株)岩手ウッドパワー</v>
      </c>
    </row>
    <row r="132" spans="47:56">
      <c r="AU132" s="52" t="str">
        <f>IF(参照!A132="","",参照!A132)</f>
        <v/>
      </c>
      <c r="AV132" s="52" t="str">
        <f>IF(参照!B132="","",参照!B132)</f>
        <v/>
      </c>
      <c r="AW132" s="52" t="str">
        <f>IF(参照!C132="","",参照!C132)</f>
        <v/>
      </c>
      <c r="AX132" s="52" t="str">
        <f>IF(参照!D132="","",参照!D132)</f>
        <v>メニューB</v>
      </c>
      <c r="AY132" s="52">
        <f>IF(参照!E132="","",参照!E132)</f>
        <v>0</v>
      </c>
      <c r="AZ132" s="52" t="str">
        <f>IF(参照!F132="","",参照!F132)</f>
        <v>(株)Ｖ－Ｐｏｗｅｒ</v>
      </c>
      <c r="BA132" s="52" t="str">
        <f>IF(参照!G132="","",参照!G132)</f>
        <v>(株)Ｖ－Ｐｏｗｅｒ_メニューB</v>
      </c>
      <c r="BB132" s="52">
        <f t="shared" si="32"/>
        <v>0</v>
      </c>
      <c r="BD132" s="52" t="str">
        <f>IF(参照!L132="","",参照!L132)</f>
        <v>岩手電力(株)</v>
      </c>
    </row>
    <row r="133" spans="47:56">
      <c r="AU133" s="52" t="str">
        <f>IF(参照!A133="","",参照!A133)</f>
        <v/>
      </c>
      <c r="AV133" s="52" t="str">
        <f>IF(参照!B133="","",参照!B133)</f>
        <v/>
      </c>
      <c r="AW133" s="52" t="str">
        <f>IF(参照!C133="","",参照!C133)</f>
        <v/>
      </c>
      <c r="AX133" s="52" t="str">
        <f>IF(参照!D133="","",参照!D133)</f>
        <v>メニューC(残差)</v>
      </c>
      <c r="AY133" s="52">
        <f>IF(参照!E133="","",参照!E133)</f>
        <v>4.6999999999999999E-4</v>
      </c>
      <c r="AZ133" s="52" t="str">
        <f>IF(参照!F133="","",参照!F133)</f>
        <v>(株)Ｖ－Ｐｏｗｅｒ</v>
      </c>
      <c r="BA133" s="52" t="str">
        <f>IF(参照!G133="","",参照!G133)</f>
        <v>(株)Ｖ－Ｐｏｗｅｒ_メニューC(残差)</v>
      </c>
      <c r="BB133" s="52">
        <f t="shared" ref="BB133:BB196" si="33">AY133*1000</f>
        <v>0.47</v>
      </c>
      <c r="BD133" s="52" t="str">
        <f>IF(参照!L133="","",参照!L133)</f>
        <v>(株)インフォシステム</v>
      </c>
    </row>
    <row r="134" spans="47:56">
      <c r="AU134" s="52" t="str">
        <f>IF(参照!A134="","",参照!A134)</f>
        <v/>
      </c>
      <c r="AV134" s="52" t="str">
        <f>IF(参照!B134="","",参照!B134)</f>
        <v/>
      </c>
      <c r="AW134" s="52" t="str">
        <f>IF(参照!C134="","",参照!C134)</f>
        <v/>
      </c>
      <c r="AX134" s="52" t="str">
        <f>IF(参照!D134="","",参照!D134)</f>
        <v>(参考値)事業者全体</v>
      </c>
      <c r="AY134" s="52">
        <f>IF(参照!E134="","",参照!E134)</f>
        <v>4.5300000000000001E-4</v>
      </c>
      <c r="AZ134" s="52" t="str">
        <f>IF(参照!F134="","",参照!F134)</f>
        <v>(株)Ｖ－Ｐｏｗｅｒ</v>
      </c>
      <c r="BA134" s="52" t="str">
        <f>IF(参照!G134="","",参照!G134)</f>
        <v>(株)Ｖ－Ｐｏｗｅｒ_(参考値)事業者全体</v>
      </c>
      <c r="BB134" s="52">
        <f t="shared" si="33"/>
        <v>0.45300000000000001</v>
      </c>
      <c r="BD134" s="52" t="str">
        <f>IF(参照!L134="","",参照!L134)</f>
        <v>ヴィジョナリーパワー(株)</v>
      </c>
    </row>
    <row r="135" spans="47:56">
      <c r="AU135" s="52" t="str">
        <f>IF(参照!A135="","",参照!A135)</f>
        <v>A0046</v>
      </c>
      <c r="AV135" s="52" t="str">
        <f>IF(参照!B135="","",参照!B135)</f>
        <v>大和エネルギー(株)</v>
      </c>
      <c r="AW135" s="52">
        <f>IF(参照!C135="","",参照!C135)</f>
        <v>3.5599999999999998E-4</v>
      </c>
      <c r="AX135" s="52" t="str">
        <f>IF(参照!D135="","",参照!D135)</f>
        <v>メニューA</v>
      </c>
      <c r="AY135" s="52">
        <f>IF(参照!E135="","",参照!E135)</f>
        <v>0</v>
      </c>
      <c r="AZ135" s="52" t="str">
        <f>IF(参照!F135="","",参照!F135)</f>
        <v>大和エネルギー(株)</v>
      </c>
      <c r="BA135" s="52" t="str">
        <f>IF(参照!G135="","",参照!G135)</f>
        <v>大和エネルギー(株)_メニューA</v>
      </c>
      <c r="BB135" s="52">
        <f t="shared" si="33"/>
        <v>0</v>
      </c>
      <c r="BD135" s="52" t="str">
        <f>IF(参照!L135="","",参照!L135)</f>
        <v>(株)ウエスト電力</v>
      </c>
    </row>
    <row r="136" spans="47:56">
      <c r="AU136" s="52" t="str">
        <f>IF(参照!A136="","",参照!A136)</f>
        <v/>
      </c>
      <c r="AV136" s="52" t="str">
        <f>IF(参照!B136="","",参照!B136)</f>
        <v/>
      </c>
      <c r="AW136" s="52" t="str">
        <f>IF(参照!C136="","",参照!C136)</f>
        <v/>
      </c>
      <c r="AX136" s="52" t="str">
        <f>IF(参照!D136="","",参照!D136)</f>
        <v>メニューB(残差)</v>
      </c>
      <c r="AY136" s="52">
        <f>IF(参照!E136="","",参照!E136)</f>
        <v>2.9099999999999997E-4</v>
      </c>
      <c r="AZ136" s="52" t="str">
        <f>IF(参照!F136="","",参照!F136)</f>
        <v>大和エネルギー(株)</v>
      </c>
      <c r="BA136" s="52" t="str">
        <f>IF(参照!G136="","",参照!G136)</f>
        <v>大和エネルギー(株)_メニューB(残差)</v>
      </c>
      <c r="BB136" s="52">
        <f t="shared" si="33"/>
        <v>0.29099999999999998</v>
      </c>
      <c r="BD136" s="52" t="str">
        <f>IF(参照!L136="","",参照!L136)</f>
        <v>上田ガス(株)</v>
      </c>
    </row>
    <row r="137" spans="47:56">
      <c r="AU137" s="52" t="str">
        <f>IF(参照!A137="","",参照!A137)</f>
        <v/>
      </c>
      <c r="AV137" s="52" t="str">
        <f>IF(参照!B137="","",参照!B137)</f>
        <v/>
      </c>
      <c r="AW137" s="52" t="str">
        <f>IF(参照!C137="","",参照!C137)</f>
        <v/>
      </c>
      <c r="AX137" s="52" t="str">
        <f>IF(参照!D137="","",参照!D137)</f>
        <v>(参考値)事業者全体</v>
      </c>
      <c r="AY137" s="52">
        <f>IF(参照!E137="","",参照!E137)</f>
        <v>3.0199999999999997E-4</v>
      </c>
      <c r="AZ137" s="52" t="str">
        <f>IF(参照!F137="","",参照!F137)</f>
        <v>大和エネルギー(株)</v>
      </c>
      <c r="BA137" s="52" t="str">
        <f>IF(参照!G137="","",参照!G137)</f>
        <v>大和エネルギー(株)_(参考値)事業者全体</v>
      </c>
      <c r="BB137" s="52">
        <f t="shared" si="33"/>
        <v>0.30199999999999999</v>
      </c>
      <c r="BD137" s="52" t="str">
        <f>IF(参照!L137="","",参照!L137)</f>
        <v>うすきエネルギー(株)</v>
      </c>
    </row>
    <row r="138" spans="47:56">
      <c r="AU138" s="52" t="str">
        <f>IF(参照!A138="","",参照!A138)</f>
        <v>A0048</v>
      </c>
      <c r="AV138" s="52" t="str">
        <f>IF(参照!B138="","",参照!B138)</f>
        <v>大阪瓦斯(株)</v>
      </c>
      <c r="AW138" s="52">
        <f>IF(参照!C138="","",参照!C138)</f>
        <v>4.1199999999999999E-4</v>
      </c>
      <c r="AX138" s="52" t="str">
        <f>IF(参照!D138="","",参照!D138)</f>
        <v>メニューA</v>
      </c>
      <c r="AY138" s="52">
        <f>IF(参照!E138="","",参照!E138)</f>
        <v>0</v>
      </c>
      <c r="AZ138" s="52" t="str">
        <f>IF(参照!F138="","",参照!F138)</f>
        <v>大阪瓦斯(株)</v>
      </c>
      <c r="BA138" s="52" t="str">
        <f>IF(参照!G138="","",参照!G138)</f>
        <v>大阪瓦斯(株)_メニューA</v>
      </c>
      <c r="BB138" s="52">
        <f t="shared" si="33"/>
        <v>0</v>
      </c>
      <c r="BD138" s="52" t="str">
        <f>IF(参照!L138="","",参照!L138)</f>
        <v>(株)ウッドエナジー</v>
      </c>
    </row>
    <row r="139" spans="47:56">
      <c r="AU139" s="52" t="str">
        <f>IF(参照!A139="","",参照!A139)</f>
        <v/>
      </c>
      <c r="AV139" s="52" t="str">
        <f>IF(参照!B139="","",参照!B139)</f>
        <v/>
      </c>
      <c r="AW139" s="52" t="str">
        <f>IF(参照!C139="","",参照!C139)</f>
        <v/>
      </c>
      <c r="AX139" s="52" t="str">
        <f>IF(参照!D139="","",参照!D139)</f>
        <v>メニューB</v>
      </c>
      <c r="AY139" s="52">
        <f>IF(参照!E139="","",参照!E139)</f>
        <v>0</v>
      </c>
      <c r="AZ139" s="52" t="str">
        <f>IF(参照!F139="","",参照!F139)</f>
        <v>大阪瓦斯(株)</v>
      </c>
      <c r="BA139" s="52" t="str">
        <f>IF(参照!G139="","",参照!G139)</f>
        <v>大阪瓦斯(株)_メニューB</v>
      </c>
      <c r="BB139" s="52">
        <f t="shared" si="33"/>
        <v>0</v>
      </c>
      <c r="BD139" s="52" t="str">
        <f>IF(参照!L139="","",参照!L139)</f>
        <v>宇都宮ライトパワー(株)</v>
      </c>
    </row>
    <row r="140" spans="47:56">
      <c r="AU140" s="52" t="str">
        <f>IF(参照!A140="","",参照!A140)</f>
        <v/>
      </c>
      <c r="AV140" s="52" t="str">
        <f>IF(参照!B140="","",参照!B140)</f>
        <v/>
      </c>
      <c r="AW140" s="52" t="str">
        <f>IF(参照!C140="","",参照!C140)</f>
        <v/>
      </c>
      <c r="AX140" s="52" t="str">
        <f>IF(参照!D140="","",参照!D140)</f>
        <v>メニューC</v>
      </c>
      <c r="AY140" s="52">
        <f>IF(参照!E140="","",参照!E140)</f>
        <v>3.9600000000000003E-4</v>
      </c>
      <c r="AZ140" s="52" t="str">
        <f>IF(参照!F140="","",参照!F140)</f>
        <v>大阪瓦斯(株)</v>
      </c>
      <c r="BA140" s="52" t="str">
        <f>IF(参照!G140="","",参照!G140)</f>
        <v>大阪瓦斯(株)_メニューC</v>
      </c>
      <c r="BB140" s="52">
        <f t="shared" si="33"/>
        <v>0.39600000000000002</v>
      </c>
      <c r="BD140" s="52" t="str">
        <f>IF(参照!L140="","",参照!L140)</f>
        <v>うべ未来エネルギー(株)</v>
      </c>
    </row>
    <row r="141" spans="47:56">
      <c r="AU141" s="52" t="str">
        <f>IF(参照!A141="","",参照!A141)</f>
        <v/>
      </c>
      <c r="AV141" s="52" t="str">
        <f>IF(参照!B141="","",参照!B141)</f>
        <v/>
      </c>
      <c r="AW141" s="52" t="str">
        <f>IF(参照!C141="","",参照!C141)</f>
        <v/>
      </c>
      <c r="AX141" s="52" t="str">
        <f>IF(参照!D141="","",参照!D141)</f>
        <v>メニューD(残差)</v>
      </c>
      <c r="AY141" s="52">
        <f>IF(参照!E141="","",参照!E141)</f>
        <v>4.5800000000000002E-4</v>
      </c>
      <c r="AZ141" s="52" t="str">
        <f>IF(参照!F141="","",参照!F141)</f>
        <v>大阪瓦斯(株)</v>
      </c>
      <c r="BA141" s="52" t="str">
        <f>IF(参照!G141="","",参照!G141)</f>
        <v>大阪瓦斯(株)_メニューD(残差)</v>
      </c>
      <c r="BB141" s="52">
        <f t="shared" si="33"/>
        <v>0.45800000000000002</v>
      </c>
      <c r="BD141" s="52" t="str">
        <f>IF(参照!L141="","",参照!L141)</f>
        <v>エア・ウォーター(株)</v>
      </c>
    </row>
    <row r="142" spans="47:56">
      <c r="AU142" s="52" t="str">
        <f>IF(参照!A142="","",参照!A142)</f>
        <v/>
      </c>
      <c r="AV142" s="52" t="str">
        <f>IF(参照!B142="","",参照!B142)</f>
        <v/>
      </c>
      <c r="AW142" s="52" t="str">
        <f>IF(参照!C142="","",参照!C142)</f>
        <v/>
      </c>
      <c r="AX142" s="52" t="str">
        <f>IF(参照!D142="","",参照!D142)</f>
        <v>(参考値)事業者全体</v>
      </c>
      <c r="AY142" s="52">
        <f>IF(参照!E142="","",参照!E142)</f>
        <v>4.2099999999999999E-4</v>
      </c>
      <c r="AZ142" s="52" t="str">
        <f>IF(参照!F142="","",参照!F142)</f>
        <v>大阪瓦斯(株)</v>
      </c>
      <c r="BA142" s="52" t="str">
        <f>IF(参照!G142="","",参照!G142)</f>
        <v>大阪瓦斯(株)_(参考値)事業者全体</v>
      </c>
      <c r="BB142" s="52">
        <f t="shared" si="33"/>
        <v>0.42099999999999999</v>
      </c>
      <c r="BD142" s="52" t="str">
        <f>IF(参照!L142="","",参照!L142)</f>
        <v>エア・ウォーター・ライフソリューション(株)(旧：エア・ウォーター北海道(株))</v>
      </c>
    </row>
    <row r="143" spans="47:56">
      <c r="AU143" s="52" t="str">
        <f>IF(参照!A143="","",参照!A143)</f>
        <v>A0049</v>
      </c>
      <c r="AV143" s="52" t="str">
        <f>IF(参照!B143="","",参照!B143)</f>
        <v>エフビットコミュニケーションズ(株)　</v>
      </c>
      <c r="AW143" s="52">
        <f>IF(参照!C143="","",参照!C143)</f>
        <v>4.5800000000000002E-4</v>
      </c>
      <c r="AX143" s="52" t="str">
        <f>IF(参照!D143="","",参照!D143)</f>
        <v>メニューA</v>
      </c>
      <c r="AY143" s="52">
        <f>IF(参照!E143="","",参照!E143)</f>
        <v>2.4800000000000001E-4</v>
      </c>
      <c r="AZ143" s="52" t="str">
        <f>IF(参照!F143="","",参照!F143)</f>
        <v>エフビットコミュニケーションズ(株)　</v>
      </c>
      <c r="BA143" s="52" t="str">
        <f>IF(参照!G143="","",参照!G143)</f>
        <v>エフビットコミュニケーションズ(株)　_メニューA</v>
      </c>
      <c r="BB143" s="52">
        <f t="shared" si="33"/>
        <v>0.248</v>
      </c>
      <c r="BD143" s="52" t="str">
        <f>IF(参照!L143="","",参照!L143)</f>
        <v>(株)エイチティーピー</v>
      </c>
    </row>
    <row r="144" spans="47:56">
      <c r="AU144" s="52" t="str">
        <f>IF(参照!A144="","",参照!A144)</f>
        <v/>
      </c>
      <c r="AV144" s="52" t="str">
        <f>IF(参照!B144="","",参照!B144)</f>
        <v/>
      </c>
      <c r="AW144" s="52" t="str">
        <f>IF(参照!C144="","",参照!C144)</f>
        <v/>
      </c>
      <c r="AX144" s="52" t="str">
        <f>IF(参照!D144="","",参照!D144)</f>
        <v>メニューB</v>
      </c>
      <c r="AY144" s="52">
        <f>IF(参照!E144="","",参照!E144)</f>
        <v>0</v>
      </c>
      <c r="AZ144" s="52" t="str">
        <f>IF(参照!F144="","",参照!F144)</f>
        <v>エフビットコミュニケーションズ(株)　</v>
      </c>
      <c r="BA144" s="52" t="str">
        <f>IF(参照!G144="","",参照!G144)</f>
        <v>エフビットコミュニケーションズ(株)　_メニューB</v>
      </c>
      <c r="BB144" s="52">
        <f t="shared" si="33"/>
        <v>0</v>
      </c>
      <c r="BD144" s="52" t="str">
        <f>IF(参照!L144="","",参照!L144)</f>
        <v>(株)エーコープサービス</v>
      </c>
    </row>
    <row r="145" spans="47:56">
      <c r="AU145" s="52" t="str">
        <f>IF(参照!A145="","",参照!A145)</f>
        <v/>
      </c>
      <c r="AV145" s="52" t="str">
        <f>IF(参照!B145="","",参照!B145)</f>
        <v/>
      </c>
      <c r="AW145" s="52" t="str">
        <f>IF(参照!C145="","",参照!C145)</f>
        <v/>
      </c>
      <c r="AX145" s="52" t="str">
        <f>IF(参照!D145="","",参照!D145)</f>
        <v>メニューC(残差)</v>
      </c>
      <c r="AY145" s="52">
        <f>IF(参照!E145="","",参照!E145)</f>
        <v>5.2800000000000004E-4</v>
      </c>
      <c r="AZ145" s="52" t="str">
        <f>IF(参照!F145="","",参照!F145)</f>
        <v>エフビットコミュニケーションズ(株)　</v>
      </c>
      <c r="BA145" s="52" t="str">
        <f>IF(参照!G145="","",参照!G145)</f>
        <v>エフビットコミュニケーションズ(株)　_メニューC(残差)</v>
      </c>
      <c r="BB145" s="52">
        <f t="shared" si="33"/>
        <v>0.52800000000000002</v>
      </c>
      <c r="BD145" s="52" t="str">
        <f>IF(参照!L145="","",参照!L145)</f>
        <v>(株)エージーピー　</v>
      </c>
    </row>
    <row r="146" spans="47:56">
      <c r="AU146" s="52" t="str">
        <f>IF(参照!A146="","",参照!A146)</f>
        <v/>
      </c>
      <c r="AV146" s="52" t="str">
        <f>IF(参照!B146="","",参照!B146)</f>
        <v/>
      </c>
      <c r="AW146" s="52" t="str">
        <f>IF(参照!C146="","",参照!C146)</f>
        <v/>
      </c>
      <c r="AX146" s="52" t="str">
        <f>IF(参照!D146="","",参照!D146)</f>
        <v>(参考値)事業者全体</v>
      </c>
      <c r="AY146" s="52">
        <f>IF(参照!E146="","",参照!E146)</f>
        <v>4.7699999999999999E-4</v>
      </c>
      <c r="AZ146" s="52" t="str">
        <f>IF(参照!F146="","",参照!F146)</f>
        <v>エフビットコミュニケーションズ(株)　</v>
      </c>
      <c r="BA146" s="52" t="str">
        <f>IF(参照!G146="","",参照!G146)</f>
        <v>エフビットコミュニケーションズ(株)　_(参考値)事業者全体</v>
      </c>
      <c r="BB146" s="52">
        <f t="shared" si="33"/>
        <v>0.47699999999999998</v>
      </c>
      <c r="BD146" s="52" t="str">
        <f>IF(参照!L146="","",参照!L146)</f>
        <v>(株)エコア</v>
      </c>
    </row>
    <row r="147" spans="47:56">
      <c r="AU147" s="52" t="str">
        <f>IF(参照!A147="","",参照!A147)</f>
        <v>A0050</v>
      </c>
      <c r="AV147" s="52" t="str">
        <f>IF(参照!B147="","",参照!B147)</f>
        <v>ＥＮＥＯＳ(株)</v>
      </c>
      <c r="AW147" s="52">
        <f>IF(参照!C147="","",参照!C147)</f>
        <v>4.06E-4</v>
      </c>
      <c r="AX147" s="52" t="str">
        <f>IF(参照!D147="","",参照!D147)</f>
        <v>メニューA</v>
      </c>
      <c r="AY147" s="52">
        <f>IF(参照!E147="","",参照!E147)</f>
        <v>0</v>
      </c>
      <c r="AZ147" s="52" t="str">
        <f>IF(参照!F147="","",参照!F147)</f>
        <v>ＥＮＥＯＳ(株)</v>
      </c>
      <c r="BA147" s="52" t="str">
        <f>IF(参照!G147="","",参照!G147)</f>
        <v>ＥＮＥＯＳ(株)_メニューA</v>
      </c>
      <c r="BB147" s="52">
        <f t="shared" si="33"/>
        <v>0</v>
      </c>
      <c r="BD147" s="52" t="str">
        <f>IF(参照!L147="","",参照!L147)</f>
        <v>(株)エコスタイル</v>
      </c>
    </row>
    <row r="148" spans="47:56">
      <c r="AU148" s="52" t="str">
        <f>IF(参照!A148="","",参照!A148)</f>
        <v/>
      </c>
      <c r="AV148" s="52" t="str">
        <f>IF(参照!B148="","",参照!B148)</f>
        <v/>
      </c>
      <c r="AW148" s="52" t="str">
        <f>IF(参照!C148="","",参照!C148)</f>
        <v/>
      </c>
      <c r="AX148" s="52" t="str">
        <f>IF(参照!D148="","",参照!D148)</f>
        <v>メニューB</v>
      </c>
      <c r="AY148" s="52">
        <f>IF(参照!E148="","",参照!E148)</f>
        <v>0</v>
      </c>
      <c r="AZ148" s="52" t="str">
        <f>IF(参照!F148="","",参照!F148)</f>
        <v>ＥＮＥＯＳ(株)</v>
      </c>
      <c r="BA148" s="52" t="str">
        <f>IF(参照!G148="","",参照!G148)</f>
        <v>ＥＮＥＯＳ(株)_メニューB</v>
      </c>
      <c r="BB148" s="52">
        <f t="shared" si="33"/>
        <v>0</v>
      </c>
      <c r="BD148" s="52" t="str">
        <f>IF(参照!L148="","",参照!L148)</f>
        <v>(株)エコログ</v>
      </c>
    </row>
    <row r="149" spans="47:56">
      <c r="AU149" s="52" t="str">
        <f>IF(参照!A149="","",参照!A149)</f>
        <v/>
      </c>
      <c r="AV149" s="52" t="str">
        <f>IF(参照!B149="","",参照!B149)</f>
        <v/>
      </c>
      <c r="AW149" s="52" t="str">
        <f>IF(参照!C149="","",参照!C149)</f>
        <v/>
      </c>
      <c r="AX149" s="52" t="str">
        <f>IF(参照!D149="","",参照!D149)</f>
        <v>メニューC</v>
      </c>
      <c r="AY149" s="52">
        <f>IF(参照!E149="","",参照!E149)</f>
        <v>0</v>
      </c>
      <c r="AZ149" s="52" t="str">
        <f>IF(参照!F149="","",参照!F149)</f>
        <v>ＥＮＥＯＳ(株)</v>
      </c>
      <c r="BA149" s="52" t="str">
        <f>IF(参照!G149="","",参照!G149)</f>
        <v>ＥＮＥＯＳ(株)_メニューC</v>
      </c>
      <c r="BB149" s="52">
        <f t="shared" si="33"/>
        <v>0</v>
      </c>
      <c r="BD149" s="52" t="str">
        <f>IF(参照!L149="","",参照!L149)</f>
        <v>(株)エスエナジー</v>
      </c>
    </row>
    <row r="150" spans="47:56">
      <c r="AU150" s="52" t="str">
        <f>IF(参照!A150="","",参照!A150)</f>
        <v/>
      </c>
      <c r="AV150" s="52" t="str">
        <f>IF(参照!B150="","",参照!B150)</f>
        <v/>
      </c>
      <c r="AW150" s="52" t="str">
        <f>IF(参照!C150="","",参照!C150)</f>
        <v/>
      </c>
      <c r="AX150" s="52" t="str">
        <f>IF(参照!D150="","",参照!D150)</f>
        <v>メニューD(残差)</v>
      </c>
      <c r="AY150" s="52">
        <f>IF(参照!E150="","",参照!E150)</f>
        <v>4.5199999999999998E-4</v>
      </c>
      <c r="AZ150" s="52" t="str">
        <f>IF(参照!F150="","",参照!F150)</f>
        <v>ＥＮＥＯＳ(株)</v>
      </c>
      <c r="BA150" s="52" t="str">
        <f>IF(参照!G150="","",参照!G150)</f>
        <v>ＥＮＥＯＳ(株)_メニューD(残差)</v>
      </c>
      <c r="BB150" s="52">
        <f t="shared" si="33"/>
        <v>0.45199999999999996</v>
      </c>
      <c r="BD150" s="52" t="str">
        <f>IF(参照!L150="","",参照!L150)</f>
        <v>(株)エスケーエナジー</v>
      </c>
    </row>
    <row r="151" spans="47:56">
      <c r="AU151" s="52" t="str">
        <f>IF(参照!A151="","",参照!A151)</f>
        <v/>
      </c>
      <c r="AV151" s="52" t="str">
        <f>IF(参照!B151="","",参照!B151)</f>
        <v/>
      </c>
      <c r="AW151" s="52" t="str">
        <f>IF(参照!C151="","",参照!C151)</f>
        <v/>
      </c>
      <c r="AX151" s="52" t="str">
        <f>IF(参照!D151="","",参照!D151)</f>
        <v>(参考値)事業者全体</v>
      </c>
      <c r="AY151" s="52">
        <f>IF(参照!E151="","",参照!E151)</f>
        <v>4.7699999999999999E-4</v>
      </c>
      <c r="AZ151" s="52" t="str">
        <f>IF(参照!F151="","",参照!F151)</f>
        <v>ＥＮＥＯＳ(株)</v>
      </c>
      <c r="BA151" s="52" t="str">
        <f>IF(参照!G151="","",参照!G151)</f>
        <v>ＥＮＥＯＳ(株)_(参考値)事業者全体</v>
      </c>
      <c r="BB151" s="52">
        <f t="shared" si="33"/>
        <v>0.47699999999999998</v>
      </c>
      <c r="BD151" s="52" t="str">
        <f>IF(参照!L151="","",参照!L151)</f>
        <v>越後天然ガス(株)</v>
      </c>
    </row>
    <row r="152" spans="47:56">
      <c r="AU152" s="52" t="str">
        <f>IF(参照!A152="","",参照!A152)</f>
        <v>A0051</v>
      </c>
      <c r="AV152" s="52" t="str">
        <f>IF(参照!B152="","",参照!B152)</f>
        <v>真庭バイオエネルギー(株)</v>
      </c>
      <c r="AW152" s="52">
        <f>IF(参照!C152="","",参照!C152)</f>
        <v>5.0000000000000002E-5</v>
      </c>
      <c r="AX152" s="52" t="str">
        <f>IF(参照!D152="","",参照!D152)</f>
        <v/>
      </c>
      <c r="AY152" s="52">
        <f>IF(参照!E152="","",参照!E152)</f>
        <v>4.6200000000000001E-4</v>
      </c>
      <c r="AZ152" s="52" t="str">
        <f>IF(参照!F152="","",参照!F152)</f>
        <v>真庭バイオエネルギー(株)</v>
      </c>
      <c r="BA152" s="52" t="str">
        <f>IF(参照!G152="","",参照!G152)</f>
        <v>真庭バイオエネルギー(株)_</v>
      </c>
      <c r="BB152" s="52">
        <f t="shared" si="33"/>
        <v>0.46200000000000002</v>
      </c>
      <c r="BD152" s="52" t="str">
        <f>IF(参照!L152="","",参照!L152)</f>
        <v>エッセンシャルエナジー(株)</v>
      </c>
    </row>
    <row r="153" spans="47:56">
      <c r="AU153" s="52" t="str">
        <f>IF(参照!A153="","",参照!A153)</f>
        <v>A0052</v>
      </c>
      <c r="AV153" s="52" t="str">
        <f>IF(参照!B153="","",参照!B153)</f>
        <v>三井物産(株)</v>
      </c>
      <c r="AW153" s="52" t="str">
        <f>IF(参照!C153="","",参照!C153)</f>
        <v>0.000453※</v>
      </c>
      <c r="AX153" s="52" t="str">
        <f>IF(参照!D153="","",参照!D153)</f>
        <v>メニューA</v>
      </c>
      <c r="AY153" s="52">
        <f>IF(参照!E153="","",参照!E153)</f>
        <v>0</v>
      </c>
      <c r="AZ153" s="52" t="str">
        <f>IF(参照!F153="","",参照!F153)</f>
        <v>三井物産(株)</v>
      </c>
      <c r="BA153" s="52" t="str">
        <f>IF(参照!G153="","",参照!G153)</f>
        <v>三井物産(株)_メニューA</v>
      </c>
      <c r="BB153" s="52">
        <f t="shared" si="33"/>
        <v>0</v>
      </c>
      <c r="BD153" s="52" t="str">
        <f>IF(参照!L153="","",参照!L153)</f>
        <v>(株)エナネス</v>
      </c>
    </row>
    <row r="154" spans="47:56">
      <c r="AU154" s="52" t="str">
        <f>IF(参照!A154="","",参照!A154)</f>
        <v/>
      </c>
      <c r="AV154" s="52" t="str">
        <f>IF(参照!B154="","",参照!B154)</f>
        <v/>
      </c>
      <c r="AW154" s="52" t="str">
        <f>IF(参照!C154="","",参照!C154)</f>
        <v/>
      </c>
      <c r="AX154" s="52" t="str">
        <f>IF(参照!D154="","",参照!D154)</f>
        <v>メニューB</v>
      </c>
      <c r="AY154" s="52">
        <f>IF(参照!E154="","",参照!E154)</f>
        <v>2.7300000000000002E-4</v>
      </c>
      <c r="AZ154" s="52" t="str">
        <f>IF(参照!F154="","",参照!F154)</f>
        <v>三井物産(株)</v>
      </c>
      <c r="BA154" s="52" t="str">
        <f>IF(参照!G154="","",参照!G154)</f>
        <v>三井物産(株)_メニューB</v>
      </c>
      <c r="BB154" s="52">
        <f t="shared" si="33"/>
        <v>0.27300000000000002</v>
      </c>
      <c r="BD154" s="52" t="str">
        <f>IF(参照!L154="","",参照!L154)</f>
        <v>(株)エナリス・パワー・マーケティング</v>
      </c>
    </row>
    <row r="155" spans="47:56">
      <c r="AU155" s="52" t="str">
        <f>IF(参照!A155="","",参照!A155)</f>
        <v/>
      </c>
      <c r="AV155" s="52" t="str">
        <f>IF(参照!B155="","",参照!B155)</f>
        <v/>
      </c>
      <c r="AW155" s="52" t="str">
        <f>IF(参照!C155="","",参照!C155)</f>
        <v/>
      </c>
      <c r="AX155" s="52" t="str">
        <f>IF(参照!D155="","",参照!D155)</f>
        <v>メニューC(残差)</v>
      </c>
      <c r="AY155" s="52">
        <f>IF(参照!E155="","",参照!E155)</f>
        <v>6.7599999999999995E-4</v>
      </c>
      <c r="AZ155" s="52" t="str">
        <f>IF(参照!F155="","",参照!F155)</f>
        <v>三井物産(株)</v>
      </c>
      <c r="BA155" s="52" t="str">
        <f>IF(参照!G155="","",参照!G155)</f>
        <v>三井物産(株)_メニューC(残差)</v>
      </c>
      <c r="BB155" s="52">
        <f t="shared" si="33"/>
        <v>0.67599999999999993</v>
      </c>
      <c r="BD155" s="52" t="str">
        <f>IF(参照!L155="","",参照!L155)</f>
        <v>(株)エネアーク関西</v>
      </c>
    </row>
    <row r="156" spans="47:56">
      <c r="AU156" s="52" t="str">
        <f>IF(参照!A156="","",参照!A156)</f>
        <v/>
      </c>
      <c r="AV156" s="52" t="str">
        <f>IF(参照!B156="","",参照!B156)</f>
        <v/>
      </c>
      <c r="AW156" s="52" t="str">
        <f>IF(参照!C156="","",参照!C156)</f>
        <v/>
      </c>
      <c r="AX156" s="52" t="str">
        <f>IF(参照!D156="","",参照!D156)</f>
        <v>(参考値)事業者全体</v>
      </c>
      <c r="AY156" s="52">
        <f>IF(参照!E156="","",参照!E156)</f>
        <v>9.0200000000000002E-4</v>
      </c>
      <c r="AZ156" s="52" t="str">
        <f>IF(参照!F156="","",参照!F156)</f>
        <v>三井物産(株)</v>
      </c>
      <c r="BA156" s="52" t="str">
        <f>IF(参照!G156="","",参照!G156)</f>
        <v>三井物産(株)_(参考値)事業者全体</v>
      </c>
      <c r="BB156" s="52">
        <f t="shared" si="33"/>
        <v>0.90200000000000002</v>
      </c>
      <c r="BD156" s="52" t="str">
        <f>IF(参照!L156="","",参照!L156)</f>
        <v>(株)エネアーク関東</v>
      </c>
    </row>
    <row r="157" spans="47:56">
      <c r="AU157" s="52" t="str">
        <f>IF(参照!A157="","",参照!A157)</f>
        <v>A0053</v>
      </c>
      <c r="AV157" s="52" t="str">
        <f>IF(参照!B157="","",参照!B157)</f>
        <v>オリックス(株)</v>
      </c>
      <c r="AW157" s="52">
        <f>IF(参照!C157="","",参照!C157)</f>
        <v>5.22E-4</v>
      </c>
      <c r="AX157" s="52" t="str">
        <f>IF(参照!D157="","",参照!D157)</f>
        <v>メニューA</v>
      </c>
      <c r="AY157" s="52">
        <f>IF(参照!E157="","",参照!E157)</f>
        <v>3.9899999999999999E-4</v>
      </c>
      <c r="AZ157" s="52" t="str">
        <f>IF(参照!F157="","",参照!F157)</f>
        <v>オリックス(株)</v>
      </c>
      <c r="BA157" s="52" t="str">
        <f>IF(参照!G157="","",参照!G157)</f>
        <v>オリックス(株)_メニューA</v>
      </c>
      <c r="BB157" s="52">
        <f t="shared" si="33"/>
        <v>0.39900000000000002</v>
      </c>
      <c r="BD157" s="52" t="str">
        <f>IF(参照!L157="","",参照!L157)</f>
        <v>(株)エネウィル(旧：ＪＡＧ国際エナジー(株))</v>
      </c>
    </row>
    <row r="158" spans="47:56">
      <c r="AU158" s="52" t="str">
        <f>IF(参照!A158="","",参照!A158)</f>
        <v/>
      </c>
      <c r="AV158" s="52" t="str">
        <f>IF(参照!B158="","",参照!B158)</f>
        <v/>
      </c>
      <c r="AW158" s="52" t="str">
        <f>IF(参照!C158="","",参照!C158)</f>
        <v/>
      </c>
      <c r="AX158" s="52" t="str">
        <f>IF(参照!D158="","",参照!D158)</f>
        <v>メニューB</v>
      </c>
      <c r="AY158" s="52">
        <f>IF(参照!E158="","",参照!E158)</f>
        <v>2.99E-4</v>
      </c>
      <c r="AZ158" s="52" t="str">
        <f>IF(参照!F158="","",参照!F158)</f>
        <v>オリックス(株)</v>
      </c>
      <c r="BA158" s="52" t="str">
        <f>IF(参照!G158="","",参照!G158)</f>
        <v>オリックス(株)_メニューB</v>
      </c>
      <c r="BB158" s="52">
        <f t="shared" si="33"/>
        <v>0.29899999999999999</v>
      </c>
      <c r="BD158" s="52" t="str">
        <f>IF(参照!L158="","",参照!L158)</f>
        <v>(株)エネクスライフサービス</v>
      </c>
    </row>
    <row r="159" spans="47:56">
      <c r="AU159" s="52" t="str">
        <f>IF(参照!A159="","",参照!A159)</f>
        <v/>
      </c>
      <c r="AV159" s="52" t="str">
        <f>IF(参照!B159="","",参照!B159)</f>
        <v/>
      </c>
      <c r="AW159" s="52" t="str">
        <f>IF(参照!C159="","",参照!C159)</f>
        <v/>
      </c>
      <c r="AX159" s="52" t="str">
        <f>IF(参照!D159="","",参照!D159)</f>
        <v>メニューC</v>
      </c>
      <c r="AY159" s="52">
        <f>IF(参照!E159="","",参照!E159)</f>
        <v>1.9900000000000001E-4</v>
      </c>
      <c r="AZ159" s="52" t="str">
        <f>IF(参照!F159="","",参照!F159)</f>
        <v>オリックス(株)</v>
      </c>
      <c r="BA159" s="52" t="str">
        <f>IF(参照!G159="","",参照!G159)</f>
        <v>オリックス(株)_メニューC</v>
      </c>
      <c r="BB159" s="52">
        <f t="shared" si="33"/>
        <v>0.19900000000000001</v>
      </c>
      <c r="BD159" s="52" t="str">
        <f>IF(参照!L159="","",参照!L159)</f>
        <v>(株)エネクル(旧：堀川産業(株))</v>
      </c>
    </row>
    <row r="160" spans="47:56">
      <c r="AU160" s="52" t="str">
        <f>IF(参照!A160="","",参照!A160)</f>
        <v/>
      </c>
      <c r="AV160" s="52" t="str">
        <f>IF(参照!B160="","",参照!B160)</f>
        <v/>
      </c>
      <c r="AW160" s="52" t="str">
        <f>IF(参照!C160="","",参照!C160)</f>
        <v/>
      </c>
      <c r="AX160" s="52" t="str">
        <f>IF(参照!D160="","",参照!D160)</f>
        <v>メニューD</v>
      </c>
      <c r="AY160" s="52">
        <f>IF(参照!E160="","",参照!E160)</f>
        <v>0</v>
      </c>
      <c r="AZ160" s="52" t="str">
        <f>IF(参照!F160="","",参照!F160)</f>
        <v>オリックス(株)</v>
      </c>
      <c r="BA160" s="52" t="str">
        <f>IF(参照!G160="","",参照!G160)</f>
        <v>オリックス(株)_メニューD</v>
      </c>
      <c r="BB160" s="52">
        <f t="shared" si="33"/>
        <v>0</v>
      </c>
      <c r="BD160" s="52" t="str">
        <f>IF(参照!L160="","",参照!L160)</f>
        <v>エネサーブ(株)</v>
      </c>
    </row>
    <row r="161" spans="47:56">
      <c r="AU161" s="52" t="str">
        <f>IF(参照!A161="","",参照!A161)</f>
        <v/>
      </c>
      <c r="AV161" s="52" t="str">
        <f>IF(参照!B161="","",参照!B161)</f>
        <v/>
      </c>
      <c r="AW161" s="52" t="str">
        <f>IF(参照!C161="","",参照!C161)</f>
        <v/>
      </c>
      <c r="AX161" s="52" t="str">
        <f>IF(参照!D161="","",参照!D161)</f>
        <v>メニューE</v>
      </c>
      <c r="AY161" s="52">
        <f>IF(参照!E161="","",参照!E161)</f>
        <v>4.4999999999999999E-4</v>
      </c>
      <c r="AZ161" s="52" t="str">
        <f>IF(参照!F161="","",参照!F161)</f>
        <v>オリックス(株)</v>
      </c>
      <c r="BA161" s="52" t="str">
        <f>IF(参照!G161="","",参照!G161)</f>
        <v>オリックス(株)_メニューE</v>
      </c>
      <c r="BB161" s="52">
        <f t="shared" si="33"/>
        <v>0.45</v>
      </c>
      <c r="BD161" s="52" t="str">
        <f>IF(参照!L161="","",参照!L161)</f>
        <v>(株)エネサンス関東</v>
      </c>
    </row>
    <row r="162" spans="47:56">
      <c r="AU162" s="52" t="str">
        <f>IF(参照!A162="","",参照!A162)</f>
        <v/>
      </c>
      <c r="AV162" s="52" t="str">
        <f>IF(参照!B162="","",参照!B162)</f>
        <v/>
      </c>
      <c r="AW162" s="52" t="str">
        <f>IF(参照!C162="","",参照!C162)</f>
        <v/>
      </c>
      <c r="AX162" s="52" t="str">
        <f>IF(参照!D162="","",参照!D162)</f>
        <v>メニューF</v>
      </c>
      <c r="AY162" s="52">
        <f>IF(参照!E162="","",参照!E162)</f>
        <v>3.1500000000000001E-4</v>
      </c>
      <c r="AZ162" s="52" t="str">
        <f>IF(参照!F162="","",参照!F162)</f>
        <v>オリックス(株)</v>
      </c>
      <c r="BA162" s="52" t="str">
        <f>IF(参照!G162="","",参照!G162)</f>
        <v>オリックス(株)_メニューF</v>
      </c>
      <c r="BB162" s="52">
        <f t="shared" si="33"/>
        <v>0.315</v>
      </c>
      <c r="BD162" s="52" t="str">
        <f>IF(参照!L162="","",参照!L162)</f>
        <v>エネックス(株)</v>
      </c>
    </row>
    <row r="163" spans="47:56">
      <c r="AU163" s="52" t="str">
        <f>IF(参照!A163="","",参照!A163)</f>
        <v/>
      </c>
      <c r="AV163" s="52" t="str">
        <f>IF(参照!B163="","",参照!B163)</f>
        <v/>
      </c>
      <c r="AW163" s="52" t="str">
        <f>IF(参照!C163="","",参照!C163)</f>
        <v/>
      </c>
      <c r="AX163" s="52" t="str">
        <f>IF(参照!D163="","",参照!D163)</f>
        <v>メニューG</v>
      </c>
      <c r="AY163" s="52">
        <f>IF(参照!E163="","",参照!E163)</f>
        <v>2.3499999999999999E-4</v>
      </c>
      <c r="AZ163" s="52" t="str">
        <f>IF(参照!F163="","",参照!F163)</f>
        <v>オリックス(株)</v>
      </c>
      <c r="BA163" s="52" t="str">
        <f>IF(参照!G163="","",参照!G163)</f>
        <v>オリックス(株)_メニューG</v>
      </c>
      <c r="BB163" s="52">
        <f t="shared" si="33"/>
        <v>0.23499999999999999</v>
      </c>
      <c r="BD163" s="52" t="str">
        <f>IF(参照!L163="","",参照!L163)</f>
        <v>(株)エネット</v>
      </c>
    </row>
    <row r="164" spans="47:56">
      <c r="AU164" s="52" t="str">
        <f>IF(参照!A164="","",参照!A164)</f>
        <v/>
      </c>
      <c r="AV164" s="52" t="str">
        <f>IF(参照!B164="","",参照!B164)</f>
        <v/>
      </c>
      <c r="AW164" s="52" t="str">
        <f>IF(参照!C164="","",参照!C164)</f>
        <v/>
      </c>
      <c r="AX164" s="52" t="str">
        <f>IF(参照!D164="","",参照!D164)</f>
        <v>メニューH(残差)</v>
      </c>
      <c r="AY164" s="52">
        <f>IF(参照!E164="","",参照!E164)</f>
        <v>7.3399999999999995E-4</v>
      </c>
      <c r="AZ164" s="52" t="str">
        <f>IF(参照!F164="","",参照!F164)</f>
        <v>オリックス(株)</v>
      </c>
      <c r="BA164" s="52" t="str">
        <f>IF(参照!G164="","",参照!G164)</f>
        <v>オリックス(株)_メニューH(残差)</v>
      </c>
      <c r="BB164" s="52">
        <f t="shared" si="33"/>
        <v>0.73399999999999999</v>
      </c>
      <c r="BD164" s="52" t="str">
        <f>IF(参照!L164="","",参照!L164)</f>
        <v>エネトレード(株)</v>
      </c>
    </row>
    <row r="165" spans="47:56">
      <c r="AU165" s="52" t="str">
        <f>IF(参照!A165="","",参照!A165)</f>
        <v/>
      </c>
      <c r="AV165" s="52" t="str">
        <f>IF(参照!B165="","",参照!B165)</f>
        <v/>
      </c>
      <c r="AW165" s="52" t="str">
        <f>IF(参照!C165="","",参照!C165)</f>
        <v/>
      </c>
      <c r="AX165" s="52" t="str">
        <f>IF(参照!D165="","",参照!D165)</f>
        <v>(参考値)事業者全体</v>
      </c>
      <c r="AY165" s="52">
        <f>IF(参照!E165="","",参照!E165)</f>
        <v>5.2700000000000002E-4</v>
      </c>
      <c r="AZ165" s="52" t="str">
        <f>IF(参照!F165="","",参照!F165)</f>
        <v>オリックス(株)</v>
      </c>
      <c r="BA165" s="52" t="str">
        <f>IF(参照!G165="","",参照!G165)</f>
        <v>オリックス(株)_(参考値)事業者全体</v>
      </c>
      <c r="BB165" s="52">
        <f t="shared" si="33"/>
        <v>0.52700000000000002</v>
      </c>
      <c r="BD165" s="52" t="str">
        <f>IF(参照!L165="","",参照!L165)</f>
        <v>(株)エネ・ビジョン</v>
      </c>
    </row>
    <row r="166" spans="47:56">
      <c r="AU166" s="52" t="str">
        <f>IF(参照!A166="","",参照!A166)</f>
        <v>A0054</v>
      </c>
      <c r="AV166" s="52" t="str">
        <f>IF(参照!B166="","",参照!B166)</f>
        <v>(株)エネサンス関東</v>
      </c>
      <c r="AW166" s="52">
        <f>IF(参照!C166="","",参照!C166)</f>
        <v>5.1900000000000004E-4</v>
      </c>
      <c r="AX166" s="52" t="str">
        <f>IF(参照!D166="","",参照!D166)</f>
        <v/>
      </c>
      <c r="AY166" s="52">
        <f>IF(参照!E166="","",参照!E166)</f>
        <v>4.6299999999999998E-4</v>
      </c>
      <c r="AZ166" s="52" t="str">
        <f>IF(参照!F166="","",参照!F166)</f>
        <v>(株)エネサンス関東</v>
      </c>
      <c r="BA166" s="52" t="str">
        <f>IF(参照!G166="","",参照!G166)</f>
        <v>(株)エネサンス関東_</v>
      </c>
      <c r="BB166" s="52">
        <f t="shared" si="33"/>
        <v>0.46299999999999997</v>
      </c>
      <c r="BD166" s="52" t="str">
        <f>IF(参照!L166="","",参照!L166)</f>
        <v>(株)エネファント</v>
      </c>
    </row>
    <row r="167" spans="47:56">
      <c r="AU167" s="52" t="str">
        <f>IF(参照!A167="","",参照!A167)</f>
        <v>A0055</v>
      </c>
      <c r="AV167" s="52" t="str">
        <f>IF(参照!B167="","",参照!B167)</f>
        <v>(株)ＵＰＤＡＴＥＲ</v>
      </c>
      <c r="AW167" s="52">
        <f>IF(参照!C167="","",参照!C167)</f>
        <v>1.0399999999999999E-4</v>
      </c>
      <c r="AX167" s="52" t="str">
        <f>IF(参照!D167="","",参照!D167)</f>
        <v>メニューA</v>
      </c>
      <c r="AY167" s="52">
        <f>IF(参照!E167="","",参照!E167)</f>
        <v>0</v>
      </c>
      <c r="AZ167" s="52" t="str">
        <f>IF(参照!F167="","",参照!F167)</f>
        <v>(株)ＵＰＤＡＴＥＲ</v>
      </c>
      <c r="BA167" s="52" t="str">
        <f>IF(参照!G167="","",参照!G167)</f>
        <v>(株)ＵＰＤＡＴＥＲ_メニューA</v>
      </c>
      <c r="BB167" s="52">
        <f t="shared" si="33"/>
        <v>0</v>
      </c>
      <c r="BD167" s="52" t="str">
        <f>IF(参照!L167="","",参照!L167)</f>
        <v>エネラボ(株)</v>
      </c>
    </row>
    <row r="168" spans="47:56">
      <c r="AU168" s="52" t="str">
        <f>IF(参照!A168="","",参照!A168)</f>
        <v/>
      </c>
      <c r="AV168" s="52" t="str">
        <f>IF(参照!B168="","",参照!B168)</f>
        <v/>
      </c>
      <c r="AW168" s="52" t="str">
        <f>IF(参照!C168="","",参照!C168)</f>
        <v/>
      </c>
      <c r="AX168" s="52" t="str">
        <f>IF(参照!D168="","",参照!D168)</f>
        <v>メニューB</v>
      </c>
      <c r="AY168" s="52">
        <f>IF(参照!E168="","",参照!E168)</f>
        <v>1.9900000000000001E-4</v>
      </c>
      <c r="AZ168" s="52" t="str">
        <f>IF(参照!F168="","",参照!F168)</f>
        <v>(株)ＵＰＤＡＴＥＲ</v>
      </c>
      <c r="BA168" s="52" t="str">
        <f>IF(参照!G168="","",参照!G168)</f>
        <v>(株)ＵＰＤＡＴＥＲ_メニューB</v>
      </c>
      <c r="BB168" s="52">
        <f t="shared" si="33"/>
        <v>0.19900000000000001</v>
      </c>
      <c r="BD168" s="52" t="str">
        <f>IF(参照!L168="","",参照!L168)</f>
        <v>(株)エネルギア・ソリューション・アンド・サービス</v>
      </c>
    </row>
    <row r="169" spans="47:56">
      <c r="AU169" s="52" t="str">
        <f>IF(参照!A169="","",参照!A169)</f>
        <v/>
      </c>
      <c r="AV169" s="52" t="str">
        <f>IF(参照!B169="","",参照!B169)</f>
        <v/>
      </c>
      <c r="AW169" s="52" t="str">
        <f>IF(参照!C169="","",参照!C169)</f>
        <v/>
      </c>
      <c r="AX169" s="52" t="str">
        <f>IF(参照!D169="","",参照!D169)</f>
        <v>メニューC(残差)</v>
      </c>
      <c r="AY169" s="52">
        <f>IF(参照!E169="","",参照!E169)</f>
        <v>3.6499999999999998E-4</v>
      </c>
      <c r="AZ169" s="52" t="str">
        <f>IF(参照!F169="","",参照!F169)</f>
        <v>(株)ＵＰＤＡＴＥＲ</v>
      </c>
      <c r="BA169" s="52" t="str">
        <f>IF(参照!G169="","",参照!G169)</f>
        <v>(株)ＵＰＤＡＴＥＲ_メニューC(残差)</v>
      </c>
      <c r="BB169" s="52">
        <f t="shared" si="33"/>
        <v>0.36499999999999999</v>
      </c>
      <c r="BD169" s="52" t="str">
        <f>IF(参照!L169="","",参照!L169)</f>
        <v>エネルギーパワー(株)</v>
      </c>
    </row>
    <row r="170" spans="47:56">
      <c r="AU170" s="52" t="str">
        <f>IF(参照!A170="","",参照!A170)</f>
        <v/>
      </c>
      <c r="AV170" s="52" t="str">
        <f>IF(参照!B170="","",参照!B170)</f>
        <v/>
      </c>
      <c r="AW170" s="52" t="str">
        <f>IF(参照!C170="","",参照!C170)</f>
        <v/>
      </c>
      <c r="AX170" s="52" t="str">
        <f>IF(参照!D170="","",参照!D170)</f>
        <v>(参考値)事業者全体</v>
      </c>
      <c r="AY170" s="52">
        <f>IF(参照!E170="","",参照!E170)</f>
        <v>2.8200000000000002E-4</v>
      </c>
      <c r="AZ170" s="52" t="str">
        <f>IF(参照!F170="","",参照!F170)</f>
        <v>(株)ＵＰＤＡＴＥＲ</v>
      </c>
      <c r="BA170" s="52" t="str">
        <f>IF(参照!G170="","",参照!G170)</f>
        <v>(株)ＵＰＤＡＴＥＲ_(参考値)事業者全体</v>
      </c>
      <c r="BB170" s="52">
        <f t="shared" si="33"/>
        <v>0.28200000000000003</v>
      </c>
      <c r="BD170" s="52" t="str">
        <f>IF(参照!L170="","",参照!L170)</f>
        <v>(株)エネワンでんき(旧：(株)サイサン)</v>
      </c>
    </row>
    <row r="171" spans="47:56">
      <c r="AU171" s="52" t="str">
        <f>IF(参照!A171="","",参照!A171)</f>
        <v>A0056</v>
      </c>
      <c r="AV171" s="52" t="str">
        <f>IF(参照!B171="","",参照!B171)</f>
        <v>シン・エナジー(株)</v>
      </c>
      <c r="AW171" s="52">
        <f>IF(参照!C171="","",参照!C171)</f>
        <v>4.73E-4</v>
      </c>
      <c r="AX171" s="52" t="str">
        <f>IF(参照!D171="","",参照!D171)</f>
        <v>メニューA</v>
      </c>
      <c r="AY171" s="52">
        <f>IF(参照!E171="","",参照!E171)</f>
        <v>0</v>
      </c>
      <c r="AZ171" s="52" t="str">
        <f>IF(参照!F171="","",参照!F171)</f>
        <v>シン・エナジー(株)</v>
      </c>
      <c r="BA171" s="52" t="str">
        <f>IF(参照!G171="","",参照!G171)</f>
        <v>シン・エナジー(株)_メニューA</v>
      </c>
      <c r="BB171" s="52">
        <f t="shared" si="33"/>
        <v>0</v>
      </c>
      <c r="BD171" s="52" t="str">
        <f>IF(参照!L171="","",参照!L171)</f>
        <v>エバーグリーン・マーケティング(株)</v>
      </c>
    </row>
    <row r="172" spans="47:56">
      <c r="AU172" s="52" t="str">
        <f>IF(参照!A172="","",参照!A172)</f>
        <v/>
      </c>
      <c r="AV172" s="52" t="str">
        <f>IF(参照!B172="","",参照!B172)</f>
        <v/>
      </c>
      <c r="AW172" s="52" t="str">
        <f>IF(参照!C172="","",参照!C172)</f>
        <v/>
      </c>
      <c r="AX172" s="52" t="str">
        <f>IF(参照!D172="","",参照!D172)</f>
        <v>メニューB</v>
      </c>
      <c r="AY172" s="52">
        <f>IF(参照!E172="","",参照!E172)</f>
        <v>1.25E-4</v>
      </c>
      <c r="AZ172" s="52" t="str">
        <f>IF(参照!F172="","",参照!F172)</f>
        <v>シン・エナジー(株)</v>
      </c>
      <c r="BA172" s="52" t="str">
        <f>IF(参照!G172="","",参照!G172)</f>
        <v>シン・エナジー(株)_メニューB</v>
      </c>
      <c r="BB172" s="52">
        <f t="shared" si="33"/>
        <v>0.125</v>
      </c>
      <c r="BD172" s="52" t="str">
        <f>IF(参照!L172="","",参照!L172)</f>
        <v>エバーグリーン・リテイリング(株)</v>
      </c>
    </row>
    <row r="173" spans="47:56">
      <c r="AU173" s="52" t="str">
        <f>IF(参照!A173="","",参照!A173)</f>
        <v/>
      </c>
      <c r="AV173" s="52" t="str">
        <f>IF(参照!B173="","",参照!B173)</f>
        <v/>
      </c>
      <c r="AW173" s="52" t="str">
        <f>IF(参照!C173="","",参照!C173)</f>
        <v/>
      </c>
      <c r="AX173" s="52" t="str">
        <f>IF(参照!D173="","",参照!D173)</f>
        <v>メニューC</v>
      </c>
      <c r="AY173" s="52">
        <f>IF(参照!E173="","",参照!E173)</f>
        <v>2.23E-4</v>
      </c>
      <c r="AZ173" s="52" t="str">
        <f>IF(参照!F173="","",参照!F173)</f>
        <v>シン・エナジー(株)</v>
      </c>
      <c r="BA173" s="52" t="str">
        <f>IF(参照!G173="","",参照!G173)</f>
        <v>シン・エナジー(株)_メニューC</v>
      </c>
      <c r="BB173" s="52">
        <f t="shared" si="33"/>
        <v>0.223</v>
      </c>
      <c r="BD173" s="52" t="str">
        <f>IF(参照!L173="","",参照!L173)</f>
        <v>荏原環境プラント(株)</v>
      </c>
    </row>
    <row r="174" spans="47:56">
      <c r="AU174" s="52" t="str">
        <f>IF(参照!A174="","",参照!A174)</f>
        <v/>
      </c>
      <c r="AV174" s="52" t="str">
        <f>IF(参照!B174="","",参照!B174)</f>
        <v/>
      </c>
      <c r="AW174" s="52" t="str">
        <f>IF(参照!C174="","",参照!C174)</f>
        <v/>
      </c>
      <c r="AX174" s="52" t="str">
        <f>IF(参照!D174="","",参照!D174)</f>
        <v>メニューD(残差)</v>
      </c>
      <c r="AY174" s="52">
        <f>IF(参照!E174="","",参照!E174)</f>
        <v>4.35E-4</v>
      </c>
      <c r="AZ174" s="52" t="str">
        <f>IF(参照!F174="","",参照!F174)</f>
        <v>シン・エナジー(株)</v>
      </c>
      <c r="BA174" s="52" t="str">
        <f>IF(参照!G174="","",参照!G174)</f>
        <v>シン・エナジー(株)_メニューD(残差)</v>
      </c>
      <c r="BB174" s="52">
        <f t="shared" si="33"/>
        <v>0.435</v>
      </c>
      <c r="BD174" s="52" t="str">
        <f>IF(参照!L174="","",参照!L174)</f>
        <v>エフィシエント(株)</v>
      </c>
    </row>
    <row r="175" spans="47:56">
      <c r="AU175" s="52" t="str">
        <f>IF(参照!A175="","",参照!A175)</f>
        <v/>
      </c>
      <c r="AV175" s="52" t="str">
        <f>IF(参照!B175="","",参照!B175)</f>
        <v/>
      </c>
      <c r="AW175" s="52" t="str">
        <f>IF(参照!C175="","",参照!C175)</f>
        <v/>
      </c>
      <c r="AX175" s="52" t="str">
        <f>IF(参照!D175="","",参照!D175)</f>
        <v>(参考値)事業者全体</v>
      </c>
      <c r="AY175" s="52">
        <f>IF(参照!E175="","",参照!E175)</f>
        <v>4.7299999999999995E-4</v>
      </c>
      <c r="AZ175" s="52" t="str">
        <f>IF(参照!F175="","",参照!F175)</f>
        <v>シン・エナジー(株)</v>
      </c>
      <c r="BA175" s="52" t="str">
        <f>IF(参照!G175="","",参照!G175)</f>
        <v>シン・エナジー(株)_(参考値)事業者全体</v>
      </c>
      <c r="BB175" s="52">
        <f t="shared" si="33"/>
        <v>0.47299999999999998</v>
      </c>
      <c r="BD175" s="52" t="str">
        <f>IF(参照!L175="","",参照!L175)</f>
        <v>(株)エフエネ</v>
      </c>
    </row>
    <row r="176" spans="47:56">
      <c r="AU176" s="52" t="str">
        <f>IF(参照!A176="","",参照!A176)</f>
        <v>A0057</v>
      </c>
      <c r="AV176" s="52" t="str">
        <f>IF(参照!B176="","",参照!B176)</f>
        <v>(株)サニックス</v>
      </c>
      <c r="AW176" s="52">
        <f>IF(参照!C176="","",参照!C176)</f>
        <v>5.6200000000000011E-4</v>
      </c>
      <c r="AX176" s="52" t="str">
        <f>IF(参照!D176="","",参照!D176)</f>
        <v>メニューA</v>
      </c>
      <c r="AY176" s="52">
        <f>IF(参照!E176="","",参照!E176)</f>
        <v>0</v>
      </c>
      <c r="AZ176" s="52" t="str">
        <f>IF(参照!F176="","",参照!F176)</f>
        <v>(株)サニックス</v>
      </c>
      <c r="BA176" s="52" t="str">
        <f>IF(参照!G176="","",参照!G176)</f>
        <v>(株)サニックス_メニューA</v>
      </c>
      <c r="BB176" s="52">
        <f t="shared" si="33"/>
        <v>0</v>
      </c>
      <c r="BD176" s="52" t="str">
        <f>IF(参照!L176="","",参照!L176)</f>
        <v>(株)エフオン</v>
      </c>
    </row>
    <row r="177" spans="47:56">
      <c r="AU177" s="52" t="str">
        <f>IF(参照!A177="","",参照!A177)</f>
        <v/>
      </c>
      <c r="AV177" s="52" t="str">
        <f>IF(参照!B177="","",参照!B177)</f>
        <v/>
      </c>
      <c r="AW177" s="52" t="str">
        <f>IF(参照!C177="","",参照!C177)</f>
        <v/>
      </c>
      <c r="AX177" s="52" t="str">
        <f>IF(参照!D177="","",参照!D177)</f>
        <v>メニューB</v>
      </c>
      <c r="AY177" s="52">
        <f>IF(参照!E177="","",参照!E177)</f>
        <v>0</v>
      </c>
      <c r="AZ177" s="52" t="str">
        <f>IF(参照!F177="","",参照!F177)</f>
        <v>(株)サニックス</v>
      </c>
      <c r="BA177" s="52" t="str">
        <f>IF(参照!G177="","",参照!G177)</f>
        <v>(株)サニックス_メニューB</v>
      </c>
      <c r="BB177" s="52">
        <f t="shared" si="33"/>
        <v>0</v>
      </c>
      <c r="BD177" s="52" t="str">
        <f>IF(参照!L177="","",参照!L177)</f>
        <v>エフビットコミュニケーションズ(株)　</v>
      </c>
    </row>
    <row r="178" spans="47:56">
      <c r="AU178" s="52" t="str">
        <f>IF(参照!A178="","",参照!A178)</f>
        <v/>
      </c>
      <c r="AV178" s="52" t="str">
        <f>IF(参照!B178="","",参照!B178)</f>
        <v/>
      </c>
      <c r="AW178" s="52" t="str">
        <f>IF(参照!C178="","",参照!C178)</f>
        <v/>
      </c>
      <c r="AX178" s="52" t="str">
        <f>IF(参照!D178="","",参照!D178)</f>
        <v>メニューC</v>
      </c>
      <c r="AY178" s="52">
        <f>IF(参照!E178="","",参照!E178)</f>
        <v>2.8000000000000003E-4</v>
      </c>
      <c r="AZ178" s="52" t="str">
        <f>IF(参照!F178="","",参照!F178)</f>
        <v>(株)サニックス</v>
      </c>
      <c r="BA178" s="52" t="str">
        <f>IF(参照!G178="","",参照!G178)</f>
        <v>(株)サニックス_メニューC</v>
      </c>
      <c r="BB178" s="52">
        <f t="shared" si="33"/>
        <v>0.28000000000000003</v>
      </c>
      <c r="BD178" s="52" t="str">
        <f>IF(参照!L178="","",参照!L178)</f>
        <v>(株)エルピオ</v>
      </c>
    </row>
    <row r="179" spans="47:56">
      <c r="AU179" s="52" t="str">
        <f>IF(参照!A179="","",参照!A179)</f>
        <v/>
      </c>
      <c r="AV179" s="52" t="str">
        <f>IF(参照!B179="","",参照!B179)</f>
        <v/>
      </c>
      <c r="AW179" s="52" t="str">
        <f>IF(参照!C179="","",参照!C179)</f>
        <v/>
      </c>
      <c r="AX179" s="52" t="str">
        <f>IF(参照!D179="","",参照!D179)</f>
        <v>メニューD(残差)</v>
      </c>
      <c r="AY179" s="52">
        <f>IF(参照!E179="","",参照!E179)</f>
        <v>6.4700000000000001E-4</v>
      </c>
      <c r="AZ179" s="52" t="str">
        <f>IF(参照!F179="","",参照!F179)</f>
        <v>(株)サニックス</v>
      </c>
      <c r="BA179" s="52" t="str">
        <f>IF(参照!G179="","",参照!G179)</f>
        <v>(株)サニックス_メニューD(残差)</v>
      </c>
      <c r="BB179" s="52">
        <f t="shared" si="33"/>
        <v>0.64700000000000002</v>
      </c>
      <c r="BD179" s="52" t="str">
        <f>IF(参照!L179="","",参照!L179)</f>
        <v>エルメック(株)</v>
      </c>
    </row>
    <row r="180" spans="47:56">
      <c r="AU180" s="52" t="str">
        <f>IF(参照!A180="","",参照!A180)</f>
        <v/>
      </c>
      <c r="AV180" s="52" t="str">
        <f>IF(参照!B180="","",参照!B180)</f>
        <v/>
      </c>
      <c r="AW180" s="52" t="str">
        <f>IF(参照!C180="","",参照!C180)</f>
        <v/>
      </c>
      <c r="AX180" s="52" t="str">
        <f>IF(参照!D180="","",参照!D180)</f>
        <v>(参考値)事業者全体</v>
      </c>
      <c r="AY180" s="52">
        <f>IF(参照!E180="","",参照!E180)</f>
        <v>4.86E-4</v>
      </c>
      <c r="AZ180" s="52" t="str">
        <f>IF(参照!F180="","",参照!F180)</f>
        <v>(株)サニックス</v>
      </c>
      <c r="BA180" s="52" t="str">
        <f>IF(参照!G180="","",参照!G180)</f>
        <v>(株)サニックス_(参考値)事業者全体</v>
      </c>
      <c r="BB180" s="52">
        <f t="shared" si="33"/>
        <v>0.48599999999999999</v>
      </c>
      <c r="BD180" s="52" t="str">
        <f>IF(参照!L180="","",参照!L180)</f>
        <v>(株)縁人</v>
      </c>
    </row>
    <row r="181" spans="47:56">
      <c r="AU181" s="52" t="str">
        <f>IF(参照!A181="","",参照!A181)</f>
        <v>A0058</v>
      </c>
      <c r="AV181" s="52" t="str">
        <f>IF(参照!B181="","",参照!B181)</f>
        <v>(株)コンシェルジュ</v>
      </c>
      <c r="AW181" s="52">
        <f>IF(参照!C181="","",参照!C181)</f>
        <v>2.2800000000000001E-4</v>
      </c>
      <c r="AX181" s="52" t="str">
        <f>IF(参照!D181="","",参照!D181)</f>
        <v>メニューA</v>
      </c>
      <c r="AY181" s="52">
        <f>IF(参照!E181="","",参照!E181)</f>
        <v>0</v>
      </c>
      <c r="AZ181" s="52" t="str">
        <f>IF(参照!F181="","",参照!F181)</f>
        <v>(株)コンシェルジュ</v>
      </c>
      <c r="BA181" s="52" t="str">
        <f>IF(参照!G181="","",参照!G181)</f>
        <v>(株)コンシェルジュ_メニューA</v>
      </c>
      <c r="BB181" s="52">
        <f t="shared" si="33"/>
        <v>0</v>
      </c>
      <c r="BD181" s="52" t="str">
        <f>IF(参照!L181="","",参照!L181)</f>
        <v>おいでんエネルギー(株)</v>
      </c>
    </row>
    <row r="182" spans="47:56">
      <c r="AU182" s="52" t="str">
        <f>IF(参照!A182="","",参照!A182)</f>
        <v/>
      </c>
      <c r="AV182" s="52" t="str">
        <f>IF(参照!B182="","",参照!B182)</f>
        <v/>
      </c>
      <c r="AW182" s="52" t="str">
        <f>IF(参照!C182="","",参照!C182)</f>
        <v/>
      </c>
      <c r="AX182" s="52" t="str">
        <f>IF(参照!D182="","",参照!D182)</f>
        <v>メニューB(残差)</v>
      </c>
      <c r="AY182" s="52">
        <f>IF(参照!E182="","",参照!E182)</f>
        <v>4.8699999999999997E-4</v>
      </c>
      <c r="AZ182" s="52" t="str">
        <f>IF(参照!F182="","",参照!F182)</f>
        <v>(株)コンシェルジュ</v>
      </c>
      <c r="BA182" s="52" t="str">
        <f>IF(参照!G182="","",参照!G182)</f>
        <v>(株)コンシェルジュ_メニューB(残差)</v>
      </c>
      <c r="BB182" s="52">
        <f t="shared" si="33"/>
        <v>0.48699999999999999</v>
      </c>
      <c r="BD182" s="52" t="str">
        <f>IF(参照!L182="","",参照!L182)</f>
        <v>王子・伊藤忠エネクス電力販売(株)</v>
      </c>
    </row>
    <row r="183" spans="47:56">
      <c r="AU183" s="52" t="str">
        <f>IF(参照!A183="","",参照!A183)</f>
        <v/>
      </c>
      <c r="AV183" s="52" t="str">
        <f>IF(参照!B183="","",参照!B183)</f>
        <v/>
      </c>
      <c r="AW183" s="52" t="str">
        <f>IF(参照!C183="","",参照!C183)</f>
        <v/>
      </c>
      <c r="AX183" s="52" t="str">
        <f>IF(参照!D183="","",参照!D183)</f>
        <v>(参考値)事業者全体</v>
      </c>
      <c r="AY183" s="52">
        <f>IF(参照!E183="","",参照!E183)</f>
        <v>4.4900000000000002E-4</v>
      </c>
      <c r="AZ183" s="52" t="str">
        <f>IF(参照!F183="","",参照!F183)</f>
        <v>(株)コンシェルジュ</v>
      </c>
      <c r="BA183" s="52" t="str">
        <f>IF(参照!G183="","",参照!G183)</f>
        <v>(株)コンシェルジュ_(参考値)事業者全体</v>
      </c>
      <c r="BB183" s="52">
        <f t="shared" si="33"/>
        <v>0.44900000000000001</v>
      </c>
      <c r="BD183" s="52" t="str">
        <f>IF(参照!L183="","",参照!L183)</f>
        <v>青梅ガス(株)</v>
      </c>
    </row>
    <row r="184" spans="47:56">
      <c r="AU184" s="52" t="str">
        <f>IF(参照!A184="","",参照!A184)</f>
        <v>A0060</v>
      </c>
      <c r="AV184" s="52" t="str">
        <f>IF(参照!B184="","",参照!B184)</f>
        <v>(株)アイ・グリッド・ソリューションズ</v>
      </c>
      <c r="AW184" s="52">
        <f>IF(参照!C184="","",参照!C184)</f>
        <v>5.31E-4</v>
      </c>
      <c r="AX184" s="52" t="str">
        <f>IF(参照!D184="","",参照!D184)</f>
        <v>メニューA</v>
      </c>
      <c r="AY184" s="52">
        <f>IF(参照!E184="","",参照!E184)</f>
        <v>0</v>
      </c>
      <c r="AZ184" s="52" t="str">
        <f>IF(参照!F184="","",参照!F184)</f>
        <v>(株)アイ・グリッド・ソリューションズ</v>
      </c>
      <c r="BA184" s="52" t="str">
        <f>IF(参照!G184="","",参照!G184)</f>
        <v>(株)アイ・グリッド・ソリューションズ_メニューA</v>
      </c>
      <c r="BB184" s="52">
        <f t="shared" si="33"/>
        <v>0</v>
      </c>
      <c r="BD184" s="52" t="str">
        <f>IF(参照!L184="","",参照!L184)</f>
        <v>大分ケーブルテレコム(株)</v>
      </c>
    </row>
    <row r="185" spans="47:56">
      <c r="AU185" s="52" t="str">
        <f>IF(参照!A185="","",参照!A185)</f>
        <v/>
      </c>
      <c r="AV185" s="52" t="str">
        <f>IF(参照!B185="","",参照!B185)</f>
        <v/>
      </c>
      <c r="AW185" s="52" t="str">
        <f>IF(参照!C185="","",参照!C185)</f>
        <v/>
      </c>
      <c r="AX185" s="52" t="str">
        <f>IF(参照!D185="","",参照!D185)</f>
        <v>メニューB(残差)</v>
      </c>
      <c r="AY185" s="52">
        <f>IF(参照!E185="","",参照!E185)</f>
        <v>5.0799999999999999E-4</v>
      </c>
      <c r="AZ185" s="52" t="str">
        <f>IF(参照!F185="","",参照!F185)</f>
        <v>(株)アイ・グリッド・ソリューションズ</v>
      </c>
      <c r="BA185" s="52" t="str">
        <f>IF(参照!G185="","",参照!G185)</f>
        <v>(株)アイ・グリッド・ソリューションズ_メニューB(残差)</v>
      </c>
      <c r="BB185" s="52">
        <f t="shared" si="33"/>
        <v>0.50800000000000001</v>
      </c>
      <c r="BD185" s="52" t="str">
        <f>IF(参照!L185="","",参照!L185)</f>
        <v>大垣ガス(株)</v>
      </c>
    </row>
    <row r="186" spans="47:56">
      <c r="AU186" s="52" t="str">
        <f>IF(参照!A186="","",参照!A186)</f>
        <v/>
      </c>
      <c r="AV186" s="52" t="str">
        <f>IF(参照!B186="","",参照!B186)</f>
        <v/>
      </c>
      <c r="AW186" s="52" t="str">
        <f>IF(参照!C186="","",参照!C186)</f>
        <v/>
      </c>
      <c r="AX186" s="52" t="str">
        <f>IF(参照!D186="","",参照!D186)</f>
        <v>(参考値)事業者全体</v>
      </c>
      <c r="AY186" s="52">
        <f>IF(参照!E186="","",参照!E186)</f>
        <v>4.1199999999999999E-4</v>
      </c>
      <c r="AZ186" s="52" t="str">
        <f>IF(参照!F186="","",参照!F186)</f>
        <v>(株)アイ・グリッド・ソリューションズ</v>
      </c>
      <c r="BA186" s="52" t="str">
        <f>IF(参照!G186="","",参照!G186)</f>
        <v>(株)アイ・グリッド・ソリューションズ_(参考値)事業者全体</v>
      </c>
      <c r="BB186" s="52">
        <f t="shared" si="33"/>
        <v>0.41199999999999998</v>
      </c>
      <c r="BD186" s="52" t="str">
        <f>IF(参照!L186="","",参照!L186)</f>
        <v>大阪いずみ市民生活協同組合</v>
      </c>
    </row>
    <row r="187" spans="47:56">
      <c r="AU187" s="52" t="str">
        <f>IF(参照!A187="","",参照!A187)</f>
        <v>A0061</v>
      </c>
      <c r="AV187" s="52" t="str">
        <f>IF(参照!B187="","",参照!B187)</f>
        <v>サミットエナジー(株)</v>
      </c>
      <c r="AW187" s="52">
        <f>IF(参照!C187="","",参照!C187)</f>
        <v>4.5399999999999998E-4</v>
      </c>
      <c r="AX187" s="52" t="str">
        <f>IF(参照!D187="","",参照!D187)</f>
        <v>メニューA</v>
      </c>
      <c r="AY187" s="52">
        <f>IF(参照!E187="","",参照!E187)</f>
        <v>0</v>
      </c>
      <c r="AZ187" s="52" t="str">
        <f>IF(参照!F187="","",参照!F187)</f>
        <v>サミットエナジー(株)</v>
      </c>
      <c r="BA187" s="52" t="str">
        <f>IF(参照!G187="","",参照!G187)</f>
        <v>サミットエナジー(株)_メニューA</v>
      </c>
      <c r="BB187" s="52">
        <f t="shared" si="33"/>
        <v>0</v>
      </c>
      <c r="BD187" s="52" t="str">
        <f>IF(参照!L187="","",参照!L187)</f>
        <v>大阪瓦斯(株)</v>
      </c>
    </row>
    <row r="188" spans="47:56">
      <c r="AU188" s="52" t="str">
        <f>IF(参照!A188="","",参照!A188)</f>
        <v/>
      </c>
      <c r="AV188" s="52" t="str">
        <f>IF(参照!B188="","",参照!B188)</f>
        <v/>
      </c>
      <c r="AW188" s="52" t="str">
        <f>IF(参照!C188="","",参照!C188)</f>
        <v/>
      </c>
      <c r="AX188" s="52" t="str">
        <f>IF(参照!D188="","",参照!D188)</f>
        <v>メニューB(残差)</v>
      </c>
      <c r="AY188" s="52">
        <f>IF(参照!E188="","",参照!E188)</f>
        <v>4.6200000000000001E-4</v>
      </c>
      <c r="AZ188" s="52" t="str">
        <f>IF(参照!F188="","",参照!F188)</f>
        <v>サミットエナジー(株)</v>
      </c>
      <c r="BA188" s="52" t="str">
        <f>IF(参照!G188="","",参照!G188)</f>
        <v>サミットエナジー(株)_メニューB(残差)</v>
      </c>
      <c r="BB188" s="52">
        <f t="shared" si="33"/>
        <v>0.46200000000000002</v>
      </c>
      <c r="BD188" s="52" t="str">
        <f>IF(参照!L188="","",参照!L188)</f>
        <v>おおすみ半島スマートエネルギー(株)</v>
      </c>
    </row>
    <row r="189" spans="47:56">
      <c r="AU189" s="52" t="str">
        <f>IF(参照!A189="","",参照!A189)</f>
        <v/>
      </c>
      <c r="AV189" s="52" t="str">
        <f>IF(参照!B189="","",参照!B189)</f>
        <v/>
      </c>
      <c r="AW189" s="52" t="str">
        <f>IF(参照!C189="","",参照!C189)</f>
        <v/>
      </c>
      <c r="AX189" s="52" t="str">
        <f>IF(参照!D189="","",参照!D189)</f>
        <v>(参考値)事業者全体</v>
      </c>
      <c r="AY189" s="52">
        <f>IF(参照!E189="","",参照!E189)</f>
        <v>4.2999999999999999E-4</v>
      </c>
      <c r="AZ189" s="52" t="str">
        <f>IF(参照!F189="","",参照!F189)</f>
        <v>サミットエナジー(株)</v>
      </c>
      <c r="BA189" s="52" t="str">
        <f>IF(参照!G189="","",参照!G189)</f>
        <v>サミットエナジー(株)_(参考値)事業者全体</v>
      </c>
      <c r="BB189" s="52">
        <f t="shared" si="33"/>
        <v>0.43</v>
      </c>
      <c r="BD189" s="52" t="str">
        <f>IF(参照!L189="","",参照!L189)</f>
        <v>大多喜ガス(株)</v>
      </c>
    </row>
    <row r="190" spans="47:56">
      <c r="AU190" s="52" t="str">
        <f>IF(参照!A190="","",参照!A190)</f>
        <v>A0062</v>
      </c>
      <c r="AV190" s="52" t="str">
        <f>IF(参照!B190="","",参照!B190)</f>
        <v>リコージャパン(株)</v>
      </c>
      <c r="AW190" s="52">
        <f>IF(参照!C190="","",参照!C190)</f>
        <v>4.7899999999999999E-4</v>
      </c>
      <c r="AX190" s="52" t="str">
        <f>IF(参照!D190="","",参照!D190)</f>
        <v>メニューA</v>
      </c>
      <c r="AY190" s="52">
        <f>IF(参照!E190="","",参照!E190)</f>
        <v>0</v>
      </c>
      <c r="AZ190" s="52" t="str">
        <f>IF(参照!F190="","",参照!F190)</f>
        <v>リコージャパン(株)</v>
      </c>
      <c r="BA190" s="52" t="str">
        <f>IF(参照!G190="","",参照!G190)</f>
        <v>リコージャパン(株)_メニューA</v>
      </c>
      <c r="BB190" s="52">
        <f t="shared" si="33"/>
        <v>0</v>
      </c>
      <c r="BD190" s="52" t="str">
        <f>IF(参照!L190="","",参照!L190)</f>
        <v>(株)おおた電力</v>
      </c>
    </row>
    <row r="191" spans="47:56">
      <c r="AU191" s="52" t="str">
        <f>IF(参照!A191="","",参照!A191)</f>
        <v/>
      </c>
      <c r="AV191" s="52" t="str">
        <f>IF(参照!B191="","",参照!B191)</f>
        <v/>
      </c>
      <c r="AW191" s="52" t="str">
        <f>IF(参照!C191="","",参照!C191)</f>
        <v/>
      </c>
      <c r="AX191" s="52" t="str">
        <f>IF(参照!D191="","",参照!D191)</f>
        <v>メニューB</v>
      </c>
      <c r="AY191" s="52">
        <f>IF(参照!E191="","",参照!E191)</f>
        <v>0</v>
      </c>
      <c r="AZ191" s="52" t="str">
        <f>IF(参照!F191="","",参照!F191)</f>
        <v>リコージャパン(株)</v>
      </c>
      <c r="BA191" s="52" t="str">
        <f>IF(参照!G191="","",参照!G191)</f>
        <v>リコージャパン(株)_メニューB</v>
      </c>
      <c r="BB191" s="52">
        <f t="shared" si="33"/>
        <v>0</v>
      </c>
      <c r="BD191" s="52" t="str">
        <f>IF(参照!L191="","",参照!L191)</f>
        <v>(株)岡崎建材</v>
      </c>
    </row>
    <row r="192" spans="47:56">
      <c r="AU192" s="52" t="str">
        <f>IF(参照!A192="","",参照!A192)</f>
        <v/>
      </c>
      <c r="AV192" s="52" t="str">
        <f>IF(参照!B192="","",参照!B192)</f>
        <v/>
      </c>
      <c r="AW192" s="52" t="str">
        <f>IF(参照!C192="","",参照!C192)</f>
        <v/>
      </c>
      <c r="AX192" s="52" t="str">
        <f>IF(参照!D192="","",参照!D192)</f>
        <v>メニューC</v>
      </c>
      <c r="AY192" s="52">
        <f>IF(参照!E192="","",参照!E192)</f>
        <v>3.0199999999999997E-4</v>
      </c>
      <c r="AZ192" s="52" t="str">
        <f>IF(参照!F192="","",参照!F192)</f>
        <v>リコージャパン(株)</v>
      </c>
      <c r="BA192" s="52" t="str">
        <f>IF(参照!G192="","",参照!G192)</f>
        <v>リコージャパン(株)_メニューC</v>
      </c>
      <c r="BB192" s="52">
        <f t="shared" si="33"/>
        <v>0.30199999999999999</v>
      </c>
      <c r="BD192" s="52" t="str">
        <f>IF(参照!L192="","",参照!L192)</f>
        <v>(株)岡崎さくら電力</v>
      </c>
    </row>
    <row r="193" spans="47:56">
      <c r="AU193" s="52" t="str">
        <f>IF(参照!A193="","",参照!A193)</f>
        <v/>
      </c>
      <c r="AV193" s="52" t="str">
        <f>IF(参照!B193="","",参照!B193)</f>
        <v/>
      </c>
      <c r="AW193" s="52" t="str">
        <f>IF(参照!C193="","",参照!C193)</f>
        <v/>
      </c>
      <c r="AX193" s="52" t="str">
        <f>IF(参照!D193="","",参照!D193)</f>
        <v>メニューD</v>
      </c>
      <c r="AY193" s="52">
        <f>IF(参照!E193="","",参照!E193)</f>
        <v>0</v>
      </c>
      <c r="AZ193" s="52" t="str">
        <f>IF(参照!F193="","",参照!F193)</f>
        <v>リコージャパン(株)</v>
      </c>
      <c r="BA193" s="52" t="str">
        <f>IF(参照!G193="","",参照!G193)</f>
        <v>リコージャパン(株)_メニューD</v>
      </c>
      <c r="BB193" s="52">
        <f t="shared" si="33"/>
        <v>0</v>
      </c>
      <c r="BD193" s="52" t="str">
        <f>IF(参照!L193="","",参照!L193)</f>
        <v>岡田建設(株)</v>
      </c>
    </row>
    <row r="194" spans="47:56">
      <c r="AU194" s="52" t="str">
        <f>IF(参照!A194="","",参照!A194)</f>
        <v/>
      </c>
      <c r="AV194" s="52" t="str">
        <f>IF(参照!B194="","",参照!B194)</f>
        <v/>
      </c>
      <c r="AW194" s="52" t="str">
        <f>IF(参照!C194="","",参照!C194)</f>
        <v/>
      </c>
      <c r="AX194" s="52" t="str">
        <f>IF(参照!D194="","",参照!D194)</f>
        <v>メニューE</v>
      </c>
      <c r="AY194" s="52">
        <f>IF(参照!E194="","",参照!E194)</f>
        <v>3.6999999999999999E-4</v>
      </c>
      <c r="AZ194" s="52" t="str">
        <f>IF(参照!F194="","",参照!F194)</f>
        <v>リコージャパン(株)</v>
      </c>
      <c r="BA194" s="52" t="str">
        <f>IF(参照!G194="","",参照!G194)</f>
        <v>リコージャパン(株)_メニューE</v>
      </c>
      <c r="BB194" s="52">
        <f t="shared" si="33"/>
        <v>0.37</v>
      </c>
      <c r="BD194" s="52" t="str">
        <f>IF(参照!L194="","",参照!L194)</f>
        <v>(株)オカモト</v>
      </c>
    </row>
    <row r="195" spans="47:56">
      <c r="AU195" s="52" t="str">
        <f>IF(参照!A195="","",参照!A195)</f>
        <v/>
      </c>
      <c r="AV195" s="52" t="str">
        <f>IF(参照!B195="","",参照!B195)</f>
        <v/>
      </c>
      <c r="AW195" s="52" t="str">
        <f>IF(参照!C195="","",参照!C195)</f>
        <v/>
      </c>
      <c r="AX195" s="52" t="str">
        <f>IF(参照!D195="","",参照!D195)</f>
        <v>メニューF(残差)</v>
      </c>
      <c r="AY195" s="52">
        <f>IF(参照!E195="","",参照!E195)</f>
        <v>4.7799999999999996E-4</v>
      </c>
      <c r="AZ195" s="52" t="str">
        <f>IF(参照!F195="","",参照!F195)</f>
        <v>リコージャパン(株)</v>
      </c>
      <c r="BA195" s="52" t="str">
        <f>IF(参照!G195="","",参照!G195)</f>
        <v>リコージャパン(株)_メニューF(残差)</v>
      </c>
      <c r="BB195" s="52">
        <f t="shared" si="33"/>
        <v>0.47799999999999998</v>
      </c>
      <c r="BD195" s="52" t="str">
        <f>IF(参照!L195="","",参照!L195)</f>
        <v>岡山電力(株)</v>
      </c>
    </row>
    <row r="196" spans="47:56">
      <c r="AU196" s="52" t="str">
        <f>IF(参照!A196="","",参照!A196)</f>
        <v/>
      </c>
      <c r="AV196" s="52" t="str">
        <f>IF(参照!B196="","",参照!B196)</f>
        <v/>
      </c>
      <c r="AW196" s="52" t="str">
        <f>IF(参照!C196="","",参照!C196)</f>
        <v/>
      </c>
      <c r="AX196" s="52" t="str">
        <f>IF(参照!D196="","",参照!D196)</f>
        <v>(参考値)事業者全体</v>
      </c>
      <c r="AY196" s="52">
        <f>IF(参照!E196="","",参照!E196)</f>
        <v>4.4099999999999999E-4</v>
      </c>
      <c r="AZ196" s="52" t="str">
        <f>IF(参照!F196="","",参照!F196)</f>
        <v>リコージャパン(株)</v>
      </c>
      <c r="BA196" s="52" t="str">
        <f>IF(参照!G196="","",参照!G196)</f>
        <v>リコージャパン(株)_(参考値)事業者全体</v>
      </c>
      <c r="BB196" s="52">
        <f t="shared" si="33"/>
        <v>0.441</v>
      </c>
      <c r="BD196" s="52" t="str">
        <f>IF(参照!L196="","",参照!L196)</f>
        <v>(株)沖縄ガスニューパワー</v>
      </c>
    </row>
    <row r="197" spans="47:56">
      <c r="AU197" s="52" t="str">
        <f>IF(参照!A197="","",参照!A197)</f>
        <v>A0063</v>
      </c>
      <c r="AV197" s="52" t="str">
        <f>IF(参照!B197="","",参照!B197)</f>
        <v>(株)エネルギア・ソリューション・アンド・サービス</v>
      </c>
      <c r="AW197" s="52" t="str">
        <f>IF(参照!C197="","",参照!C197)</f>
        <v>0.000453※</v>
      </c>
      <c r="AX197" s="52" t="str">
        <f>IF(参照!D197="","",参照!D197)</f>
        <v>メニューA</v>
      </c>
      <c r="AY197" s="52">
        <f>IF(参照!E197="","",参照!E197)</f>
        <v>0</v>
      </c>
      <c r="AZ197" s="52" t="str">
        <f>IF(参照!F197="","",参照!F197)</f>
        <v>(株)エネルギア・ソリューション・アンド・サービス</v>
      </c>
      <c r="BA197" s="52" t="str">
        <f>IF(参照!G197="","",参照!G197)</f>
        <v>(株)エネルギア・ソリューション・アンド・サービス_メニューA</v>
      </c>
      <c r="BB197" s="52">
        <f t="shared" ref="BB197:BB260" si="34">AY197*1000</f>
        <v>0</v>
      </c>
      <c r="BD197" s="52" t="str">
        <f>IF(参照!L197="","",参照!L197)</f>
        <v>おきなわコープエナジー(株)</v>
      </c>
    </row>
    <row r="198" spans="47:56">
      <c r="AU198" s="52" t="str">
        <f>IF(参照!A198="","",参照!A198)</f>
        <v/>
      </c>
      <c r="AV198" s="52" t="str">
        <f>IF(参照!B198="","",参照!B198)</f>
        <v/>
      </c>
      <c r="AW198" s="52" t="str">
        <f>IF(参照!C198="","",参照!C198)</f>
        <v/>
      </c>
      <c r="AX198" s="52" t="str">
        <f>IF(参照!D198="","",参照!D198)</f>
        <v>メニューB(残差)</v>
      </c>
      <c r="AY198" s="52">
        <f>IF(参照!E198="","",参照!E198)</f>
        <v>4.4099999999999999E-4</v>
      </c>
      <c r="AZ198" s="52" t="str">
        <f>IF(参照!F198="","",参照!F198)</f>
        <v>(株)エネルギア・ソリューション・アンド・サービス</v>
      </c>
      <c r="BA198" s="52" t="str">
        <f>IF(参照!G198="","",参照!G198)</f>
        <v>(株)エネルギア・ソリューション・アンド・サービス_メニューB(残差)</v>
      </c>
      <c r="BB198" s="52">
        <f t="shared" si="34"/>
        <v>0.441</v>
      </c>
      <c r="BD198" s="52" t="str">
        <f>IF(参照!L198="","",参照!L198)</f>
        <v>沖縄新エネ開発(株)</v>
      </c>
    </row>
    <row r="199" spans="47:56">
      <c r="AU199" s="52" t="str">
        <f>IF(参照!A199="","",参照!A199)</f>
        <v/>
      </c>
      <c r="AV199" s="52" t="str">
        <f>IF(参照!B199="","",参照!B199)</f>
        <v/>
      </c>
      <c r="AW199" s="52" t="str">
        <f>IF(参照!C199="","",参照!C199)</f>
        <v/>
      </c>
      <c r="AX199" s="52" t="str">
        <f>IF(参照!D199="","",参照!D199)</f>
        <v>(参考値)事業者全体</v>
      </c>
      <c r="AY199" s="52">
        <f>IF(参照!E199="","",参照!E199)</f>
        <v>5.9499999999999993E-4</v>
      </c>
      <c r="AZ199" s="52" t="str">
        <f>IF(参照!F199="","",参照!F199)</f>
        <v>(株)エネルギア・ソリューション・アンド・サービス</v>
      </c>
      <c r="BA199" s="52" t="str">
        <f>IF(参照!G199="","",参照!G199)</f>
        <v>(株)エネルギア・ソリューション・アンド・サービス_(参考値)事業者全体</v>
      </c>
      <c r="BB199" s="52">
        <f t="shared" si="34"/>
        <v>0.59499999999999997</v>
      </c>
      <c r="BD199" s="52" t="str">
        <f>IF(参照!L199="","",参照!L199)</f>
        <v>奥出雲電力(株)</v>
      </c>
    </row>
    <row r="200" spans="47:56">
      <c r="AU200" s="52" t="str">
        <f>IF(参照!A200="","",参照!A200)</f>
        <v>A0064</v>
      </c>
      <c r="AV200" s="52" t="str">
        <f>IF(参照!B200="","",参照!B200)</f>
        <v>東京ガス(株)</v>
      </c>
      <c r="AW200" s="52">
        <f>IF(参照!C200="","",参照!C200)</f>
        <v>4.35E-4</v>
      </c>
      <c r="AX200" s="52" t="str">
        <f>IF(参照!D200="","",参照!D200)</f>
        <v>メニューA</v>
      </c>
      <c r="AY200" s="52">
        <f>IF(参照!E200="","",参照!E200)</f>
        <v>0</v>
      </c>
      <c r="AZ200" s="52" t="str">
        <f>IF(参照!F200="","",参照!F200)</f>
        <v>東京ガス(株)</v>
      </c>
      <c r="BA200" s="52" t="str">
        <f>IF(参照!G200="","",参照!G200)</f>
        <v>東京ガス(株)_メニューA</v>
      </c>
      <c r="BB200" s="52">
        <f t="shared" si="34"/>
        <v>0</v>
      </c>
      <c r="BD200" s="52" t="str">
        <f>IF(参照!L200="","",参照!L200)</f>
        <v>(株)オズエナジー</v>
      </c>
    </row>
    <row r="201" spans="47:56">
      <c r="AU201" s="52" t="str">
        <f>IF(参照!A201="","",参照!A201)</f>
        <v/>
      </c>
      <c r="AV201" s="52" t="str">
        <f>IF(参照!B201="","",参照!B201)</f>
        <v/>
      </c>
      <c r="AW201" s="52" t="str">
        <f>IF(参照!C201="","",参照!C201)</f>
        <v/>
      </c>
      <c r="AX201" s="52" t="str">
        <f>IF(参照!D201="","",参照!D201)</f>
        <v>メニューB</v>
      </c>
      <c r="AY201" s="52">
        <f>IF(参照!E201="","",参照!E201)</f>
        <v>0</v>
      </c>
      <c r="AZ201" s="52" t="str">
        <f>IF(参照!F201="","",参照!F201)</f>
        <v>東京ガス(株)</v>
      </c>
      <c r="BA201" s="52" t="str">
        <f>IF(参照!G201="","",参照!G201)</f>
        <v>東京ガス(株)_メニューB</v>
      </c>
      <c r="BB201" s="52">
        <f t="shared" si="34"/>
        <v>0</v>
      </c>
      <c r="BD201" s="52" t="str">
        <f>IF(参照!L201="","",参照!L201)</f>
        <v>(株)オノプロックス</v>
      </c>
    </row>
    <row r="202" spans="47:56">
      <c r="AU202" s="52" t="str">
        <f>IF(参照!A202="","",参照!A202)</f>
        <v/>
      </c>
      <c r="AV202" s="52" t="str">
        <f>IF(参照!B202="","",参照!B202)</f>
        <v/>
      </c>
      <c r="AW202" s="52" t="str">
        <f>IF(参照!C202="","",参照!C202)</f>
        <v/>
      </c>
      <c r="AX202" s="52" t="str">
        <f>IF(参照!D202="","",参照!D202)</f>
        <v>メニューC</v>
      </c>
      <c r="AY202" s="52">
        <f>IF(参照!E202="","",参照!E202)</f>
        <v>6.6000000000000005E-5</v>
      </c>
      <c r="AZ202" s="52" t="str">
        <f>IF(参照!F202="","",参照!F202)</f>
        <v>東京ガス(株)</v>
      </c>
      <c r="BA202" s="52" t="str">
        <f>IF(参照!G202="","",参照!G202)</f>
        <v>東京ガス(株)_メニューC</v>
      </c>
      <c r="BB202" s="52">
        <f t="shared" si="34"/>
        <v>6.6000000000000003E-2</v>
      </c>
      <c r="BD202" s="52" t="str">
        <f>IF(参照!L202="","",参照!L202)</f>
        <v>(株)オプテージ</v>
      </c>
    </row>
    <row r="203" spans="47:56">
      <c r="AU203" s="52" t="str">
        <f>IF(参照!A203="","",参照!A203)</f>
        <v/>
      </c>
      <c r="AV203" s="52" t="str">
        <f>IF(参照!B203="","",参照!B203)</f>
        <v/>
      </c>
      <c r="AW203" s="52" t="str">
        <f>IF(参照!C203="","",参照!C203)</f>
        <v/>
      </c>
      <c r="AX203" s="52" t="str">
        <f>IF(参照!D203="","",参照!D203)</f>
        <v>メニューD</v>
      </c>
      <c r="AY203" s="52">
        <f>IF(参照!E203="","",参照!E203)</f>
        <v>2.3499999999999999E-4</v>
      </c>
      <c r="AZ203" s="52" t="str">
        <f>IF(参照!F203="","",参照!F203)</f>
        <v>東京ガス(株)</v>
      </c>
      <c r="BA203" s="52" t="str">
        <f>IF(参照!G203="","",参照!G203)</f>
        <v>東京ガス(株)_メニューD</v>
      </c>
      <c r="BB203" s="52">
        <f t="shared" si="34"/>
        <v>0.23499999999999999</v>
      </c>
      <c r="BD203" s="52" t="str">
        <f>IF(参照!L203="","",参照!L203)</f>
        <v>おもてなし山形(株)</v>
      </c>
    </row>
    <row r="204" spans="47:56">
      <c r="AU204" s="52" t="str">
        <f>IF(参照!A204="","",参照!A204)</f>
        <v/>
      </c>
      <c r="AV204" s="52" t="str">
        <f>IF(参照!B204="","",参照!B204)</f>
        <v/>
      </c>
      <c r="AW204" s="52" t="str">
        <f>IF(参照!C204="","",参照!C204)</f>
        <v/>
      </c>
      <c r="AX204" s="52" t="str">
        <f>IF(参照!D204="","",参照!D204)</f>
        <v>メニューE</v>
      </c>
      <c r="AY204" s="52">
        <f>IF(参照!E204="","",参照!E204)</f>
        <v>2.4899999999999998E-4</v>
      </c>
      <c r="AZ204" s="52" t="str">
        <f>IF(参照!F204="","",参照!F204)</f>
        <v>東京ガス(株)</v>
      </c>
      <c r="BA204" s="52" t="str">
        <f>IF(参照!G204="","",参照!G204)</f>
        <v>東京ガス(株)_メニューE</v>
      </c>
      <c r="BB204" s="52">
        <f t="shared" si="34"/>
        <v>0.24899999999999997</v>
      </c>
      <c r="BD204" s="52" t="str">
        <f>IF(参照!L204="","",参照!L204)</f>
        <v>オリックス(株)</v>
      </c>
    </row>
    <row r="205" spans="47:56">
      <c r="AU205" s="52" t="str">
        <f>IF(参照!A205="","",参照!A205)</f>
        <v/>
      </c>
      <c r="AV205" s="52" t="str">
        <f>IF(参照!B205="","",参照!B205)</f>
        <v/>
      </c>
      <c r="AW205" s="52" t="str">
        <f>IF(参照!C205="","",参照!C205)</f>
        <v/>
      </c>
      <c r="AX205" s="52" t="str">
        <f>IF(参照!D205="","",参照!D205)</f>
        <v>メニューF(残差)</v>
      </c>
      <c r="AY205" s="52">
        <f>IF(参照!E205="","",参照!E205)</f>
        <v>4.4299999999999998E-4</v>
      </c>
      <c r="AZ205" s="52" t="str">
        <f>IF(参照!F205="","",参照!F205)</f>
        <v>東京ガス(株)</v>
      </c>
      <c r="BA205" s="52" t="str">
        <f>IF(参照!G205="","",参照!G205)</f>
        <v>東京ガス(株)_メニューF(残差)</v>
      </c>
      <c r="BB205" s="52">
        <f t="shared" si="34"/>
        <v>0.443</v>
      </c>
      <c r="BD205" s="52" t="str">
        <f>IF(参照!L205="","",参照!L205)</f>
        <v>(株)織戸組</v>
      </c>
    </row>
    <row r="206" spans="47:56">
      <c r="AU206" s="52" t="str">
        <f>IF(参照!A206="","",参照!A206)</f>
        <v/>
      </c>
      <c r="AV206" s="52" t="str">
        <f>IF(参照!B206="","",参照!B206)</f>
        <v/>
      </c>
      <c r="AW206" s="52" t="str">
        <f>IF(参照!C206="","",参照!C206)</f>
        <v/>
      </c>
      <c r="AX206" s="52" t="str">
        <f>IF(参照!D206="","",参照!D206)</f>
        <v>(参考値)事業者全体</v>
      </c>
      <c r="AY206" s="52">
        <f>IF(参照!E206="","",参照!E206)</f>
        <v>2.7700000000000001E-4</v>
      </c>
      <c r="AZ206" s="52" t="str">
        <f>IF(参照!F206="","",参照!F206)</f>
        <v>東京ガス(株)</v>
      </c>
      <c r="BA206" s="52" t="str">
        <f>IF(参照!G206="","",参照!G206)</f>
        <v>東京ガス(株)_(参考値)事業者全体</v>
      </c>
      <c r="BB206" s="52">
        <f t="shared" si="34"/>
        <v>0.27700000000000002</v>
      </c>
      <c r="BD206" s="52" t="str">
        <f>IF(参照!L206="","",参照!L206)</f>
        <v>(株)カーボンニュートラル(旧：西多摩バイオパワー(株))</v>
      </c>
    </row>
    <row r="207" spans="47:56">
      <c r="AU207" s="52" t="str">
        <f>IF(参照!A207="","",参照!A207)</f>
        <v>A0065</v>
      </c>
      <c r="AV207" s="52" t="str">
        <f>IF(参照!B207="","",参照!B207)</f>
        <v>テス・エンジニアリング(株)</v>
      </c>
      <c r="AW207" s="52">
        <f>IF(参照!C207="","",参照!C207)</f>
        <v>2.7099999999999997E-4</v>
      </c>
      <c r="AX207" s="52" t="str">
        <f>IF(参照!D207="","",参照!D207)</f>
        <v>メニューA</v>
      </c>
      <c r="AY207" s="52">
        <f>IF(参照!E207="","",参照!E207)</f>
        <v>3.77E-4</v>
      </c>
      <c r="AZ207" s="52" t="str">
        <f>IF(参照!F207="","",参照!F207)</f>
        <v>テス・エンジニアリング(株)</v>
      </c>
      <c r="BA207" s="52" t="str">
        <f>IF(参照!G207="","",参照!G207)</f>
        <v>テス・エンジニアリング(株)_メニューA</v>
      </c>
      <c r="BB207" s="52">
        <f t="shared" si="34"/>
        <v>0.377</v>
      </c>
      <c r="BD207" s="52" t="str">
        <f>IF(参照!L207="","",参照!L207)</f>
        <v>加賀市総合サービス(株)</v>
      </c>
    </row>
    <row r="208" spans="47:56">
      <c r="AU208" s="52" t="str">
        <f>IF(参照!A208="","",参照!A208)</f>
        <v/>
      </c>
      <c r="AV208" s="52" t="str">
        <f>IF(参照!B208="","",参照!B208)</f>
        <v/>
      </c>
      <c r="AW208" s="52" t="str">
        <f>IF(参照!C208="","",参照!C208)</f>
        <v/>
      </c>
      <c r="AX208" s="52" t="str">
        <f>IF(参照!D208="","",参照!D208)</f>
        <v>メニューB(残差)</v>
      </c>
      <c r="AY208" s="52">
        <f>IF(参照!E208="","",参照!E208)</f>
        <v>3.88E-4</v>
      </c>
      <c r="AZ208" s="52" t="str">
        <f>IF(参照!F208="","",参照!F208)</f>
        <v>テス・エンジニアリング(株)</v>
      </c>
      <c r="BA208" s="52" t="str">
        <f>IF(参照!G208="","",参照!G208)</f>
        <v>テス・エンジニアリング(株)_メニューB(残差)</v>
      </c>
      <c r="BB208" s="52">
        <f t="shared" si="34"/>
        <v>0.38800000000000001</v>
      </c>
      <c r="BD208" s="52" t="str">
        <f>IF(参照!L208="","",参照!L208)</f>
        <v>香川電力(株)　</v>
      </c>
    </row>
    <row r="209" spans="47:56">
      <c r="AU209" s="52" t="str">
        <f>IF(参照!A209="","",参照!A209)</f>
        <v/>
      </c>
      <c r="AV209" s="52" t="str">
        <f>IF(参照!B209="","",参照!B209)</f>
        <v/>
      </c>
      <c r="AW209" s="52" t="str">
        <f>IF(参照!C209="","",参照!C209)</f>
        <v/>
      </c>
      <c r="AX209" s="52" t="str">
        <f>IF(参照!D209="","",参照!D209)</f>
        <v>(参考値)事業者全体</v>
      </c>
      <c r="AY209" s="52">
        <f>IF(参照!E209="","",参照!E209)</f>
        <v>5.2900000000000006E-4</v>
      </c>
      <c r="AZ209" s="52" t="str">
        <f>IF(参照!F209="","",参照!F209)</f>
        <v>テス・エンジニアリング(株)</v>
      </c>
      <c r="BA209" s="52" t="str">
        <f>IF(参照!G209="","",参照!G209)</f>
        <v>テス・エンジニアリング(株)_(参考値)事業者全体</v>
      </c>
      <c r="BB209" s="52">
        <f t="shared" si="34"/>
        <v>0.52900000000000003</v>
      </c>
      <c r="BD209" s="52" t="str">
        <f>IF(参照!L209="","",参照!L209)</f>
        <v>角栄ガス(株)</v>
      </c>
    </row>
    <row r="210" spans="47:56">
      <c r="AU210" s="52" t="str">
        <f>IF(参照!A210="","",参照!A210)</f>
        <v>A0066</v>
      </c>
      <c r="AV210" s="52" t="str">
        <f>IF(参照!B210="","",参照!B210)</f>
        <v>青梅ガス(株)</v>
      </c>
      <c r="AW210" s="52">
        <f>IF(参照!C210="","",参照!C210)</f>
        <v>3.6400000000000001E-4</v>
      </c>
      <c r="AX210" s="52" t="str">
        <f>IF(参照!D210="","",参照!D210)</f>
        <v/>
      </c>
      <c r="AY210" s="52">
        <f>IF(参照!E210="","",参照!E210)</f>
        <v>3.0800000000000001E-4</v>
      </c>
      <c r="AZ210" s="52" t="str">
        <f>IF(参照!F210="","",参照!F210)</f>
        <v>青梅ガス(株)</v>
      </c>
      <c r="BA210" s="52" t="str">
        <f>IF(参照!G210="","",参照!G210)</f>
        <v>青梅ガス(株)_</v>
      </c>
      <c r="BB210" s="52">
        <f t="shared" si="34"/>
        <v>0.308</v>
      </c>
      <c r="BD210" s="52" t="str">
        <f>IF(参照!L210="","",参照!L210)</f>
        <v>格安電力(株)</v>
      </c>
    </row>
    <row r="211" spans="47:56">
      <c r="AU211" s="52" t="str">
        <f>IF(参照!A211="","",参照!A211)</f>
        <v>A0067</v>
      </c>
      <c r="AV211" s="52" t="str">
        <f>IF(参照!B211="","",参照!B211)</f>
        <v>(株)イーネットワークシステムズ</v>
      </c>
      <c r="AW211" s="52">
        <f>IF(参照!C211="","",参照!C211)</f>
        <v>3.79E-4</v>
      </c>
      <c r="AX211" s="52" t="str">
        <f>IF(参照!D211="","",参照!D211)</f>
        <v>メニューA</v>
      </c>
      <c r="AY211" s="52">
        <f>IF(参照!E211="","",参照!E211)</f>
        <v>0</v>
      </c>
      <c r="AZ211" s="52" t="str">
        <f>IF(参照!F211="","",参照!F211)</f>
        <v>(株)イーネットワークシステムズ</v>
      </c>
      <c r="BA211" s="52" t="str">
        <f>IF(参照!G211="","",参照!G211)</f>
        <v>(株)イーネットワークシステムズ_メニューA</v>
      </c>
      <c r="BB211" s="52">
        <f t="shared" si="34"/>
        <v>0</v>
      </c>
      <c r="BD211" s="52" t="str">
        <f>IF(参照!L211="","",参照!L211)</f>
        <v>神楽電力(株)</v>
      </c>
    </row>
    <row r="212" spans="47:56">
      <c r="AU212" s="52" t="str">
        <f>IF(参照!A212="","",参照!A212)</f>
        <v/>
      </c>
      <c r="AV212" s="52" t="str">
        <f>IF(参照!B212="","",参照!B212)</f>
        <v/>
      </c>
      <c r="AW212" s="52" t="str">
        <f>IF(参照!C212="","",参照!C212)</f>
        <v/>
      </c>
      <c r="AX212" s="52" t="str">
        <f>IF(参照!D212="","",参照!D212)</f>
        <v>メニューB</v>
      </c>
      <c r="AY212" s="52">
        <f>IF(参照!E212="","",参照!E212)</f>
        <v>0</v>
      </c>
      <c r="AZ212" s="52" t="str">
        <f>IF(参照!F212="","",参照!F212)</f>
        <v>(株)イーネットワークシステムズ</v>
      </c>
      <c r="BA212" s="52" t="str">
        <f>IF(参照!G212="","",参照!G212)</f>
        <v>(株)イーネットワークシステムズ_メニューB</v>
      </c>
      <c r="BB212" s="52">
        <f t="shared" si="34"/>
        <v>0</v>
      </c>
      <c r="BD212" s="52" t="str">
        <f>IF(参照!L212="","",参照!L212)</f>
        <v>かけがわ報徳パワー(株)</v>
      </c>
    </row>
    <row r="213" spans="47:56">
      <c r="AU213" s="52" t="str">
        <f>IF(参照!A213="","",参照!A213)</f>
        <v/>
      </c>
      <c r="AV213" s="52" t="str">
        <f>IF(参照!B213="","",参照!B213)</f>
        <v/>
      </c>
      <c r="AW213" s="52" t="str">
        <f>IF(参照!C213="","",参照!C213)</f>
        <v/>
      </c>
      <c r="AX213" s="52" t="str">
        <f>IF(参照!D213="","",参照!D213)</f>
        <v>メニューC</v>
      </c>
      <c r="AY213" s="52">
        <f>IF(参照!E213="","",参照!E213)</f>
        <v>0</v>
      </c>
      <c r="AZ213" s="52" t="str">
        <f>IF(参照!F213="","",参照!F213)</f>
        <v>(株)イーネットワークシステムズ</v>
      </c>
      <c r="BA213" s="52" t="str">
        <f>IF(参照!G213="","",参照!G213)</f>
        <v>(株)イーネットワークシステムズ_メニューC</v>
      </c>
      <c r="BB213" s="52">
        <f t="shared" si="34"/>
        <v>0</v>
      </c>
      <c r="BD213" s="52" t="str">
        <f>IF(参照!L213="","",参照!L213)</f>
        <v>鹿児島電力(株)</v>
      </c>
    </row>
    <row r="214" spans="47:56">
      <c r="AU214" s="52" t="str">
        <f>IF(参照!A214="","",参照!A214)</f>
        <v/>
      </c>
      <c r="AV214" s="52" t="str">
        <f>IF(参照!B214="","",参照!B214)</f>
        <v/>
      </c>
      <c r="AW214" s="52" t="str">
        <f>IF(参照!C214="","",参照!C214)</f>
        <v/>
      </c>
      <c r="AX214" s="52" t="str">
        <f>IF(参照!D214="","",参照!D214)</f>
        <v>メニューD</v>
      </c>
      <c r="AY214" s="52">
        <f>IF(参照!E214="","",参照!E214)</f>
        <v>0</v>
      </c>
      <c r="AZ214" s="52" t="str">
        <f>IF(参照!F214="","",参照!F214)</f>
        <v>(株)イーネットワークシステムズ</v>
      </c>
      <c r="BA214" s="52" t="str">
        <f>IF(参照!G214="","",参照!G214)</f>
        <v>(株)イーネットワークシステムズ_メニューD</v>
      </c>
      <c r="BB214" s="52">
        <f t="shared" si="34"/>
        <v>0</v>
      </c>
      <c r="BD214" s="52" t="str">
        <f>IF(参照!L214="","",参照!L214)</f>
        <v>歌舞伎エナジー(株)</v>
      </c>
    </row>
    <row r="215" spans="47:56">
      <c r="AU215" s="52" t="str">
        <f>IF(参照!A215="","",参照!A215)</f>
        <v/>
      </c>
      <c r="AV215" s="52" t="str">
        <f>IF(参照!B215="","",参照!B215)</f>
        <v/>
      </c>
      <c r="AW215" s="52" t="str">
        <f>IF(参照!C215="","",参照!C215)</f>
        <v/>
      </c>
      <c r="AX215" s="52" t="str">
        <f>IF(参照!D215="","",参照!D215)</f>
        <v>メニューE(残差)</v>
      </c>
      <c r="AY215" s="52">
        <f>IF(参照!E215="","",参照!E215)</f>
        <v>3.2299999999999999E-4</v>
      </c>
      <c r="AZ215" s="52" t="str">
        <f>IF(参照!F215="","",参照!F215)</f>
        <v>(株)イーネットワークシステムズ</v>
      </c>
      <c r="BA215" s="52" t="str">
        <f>IF(参照!G215="","",参照!G215)</f>
        <v>(株)イーネットワークシステムズ_メニューE(残差)</v>
      </c>
      <c r="BB215" s="52">
        <f t="shared" si="34"/>
        <v>0.32300000000000001</v>
      </c>
      <c r="BD215" s="52" t="str">
        <f>IF(参照!L215="","",参照!L215)</f>
        <v>(株)かみでん里山公社</v>
      </c>
    </row>
    <row r="216" spans="47:56">
      <c r="AU216" s="52" t="str">
        <f>IF(参照!A216="","",参照!A216)</f>
        <v/>
      </c>
      <c r="AV216" s="52" t="str">
        <f>IF(参照!B216="","",参照!B216)</f>
        <v/>
      </c>
      <c r="AW216" s="52" t="str">
        <f>IF(参照!C216="","",参照!C216)</f>
        <v/>
      </c>
      <c r="AX216" s="52" t="str">
        <f>IF(参照!D216="","",参照!D216)</f>
        <v>(参考値)事業者全体</v>
      </c>
      <c r="AY216" s="52">
        <f>IF(参照!E216="","",参照!E216)</f>
        <v>2.5300000000000002E-4</v>
      </c>
      <c r="AZ216" s="52" t="str">
        <f>IF(参照!F216="","",参照!F216)</f>
        <v>(株)イーネットワークシステムズ</v>
      </c>
      <c r="BA216" s="52" t="str">
        <f>IF(参照!G216="","",参照!G216)</f>
        <v>(株)イーネットワークシステムズ_(参考値)事業者全体</v>
      </c>
      <c r="BB216" s="52">
        <f t="shared" si="34"/>
        <v>0.253</v>
      </c>
      <c r="BD216" s="52" t="str">
        <f>IF(参照!L216="","",参照!L216)</f>
        <v>亀岡ふるさとエナジー(株)</v>
      </c>
    </row>
    <row r="217" spans="47:56">
      <c r="AU217" s="52" t="str">
        <f>IF(参照!A217="","",参照!A217)</f>
        <v>A0068</v>
      </c>
      <c r="AV217" s="52" t="str">
        <f>IF(参照!B217="","",参照!B217)</f>
        <v>(株)エネアーク関東</v>
      </c>
      <c r="AW217" s="52">
        <f>IF(参照!C217="","",参照!C217)</f>
        <v>4.5800000000000002E-4</v>
      </c>
      <c r="AX217" s="52" t="str">
        <f>IF(参照!D217="","",参照!D217)</f>
        <v/>
      </c>
      <c r="AY217" s="52">
        <f>IF(参照!E217="","",参照!E217)</f>
        <v>4.0200000000000001E-4</v>
      </c>
      <c r="AZ217" s="52" t="str">
        <f>IF(参照!F217="","",参照!F217)</f>
        <v>(株)エネアーク関東</v>
      </c>
      <c r="BA217" s="52" t="str">
        <f>IF(参照!G217="","",参照!G217)</f>
        <v>(株)エネアーク関東_</v>
      </c>
      <c r="BB217" s="52">
        <f t="shared" si="34"/>
        <v>0.40200000000000002</v>
      </c>
      <c r="BD217" s="52" t="str">
        <f>IF(参照!L217="","",参照!L217)</f>
        <v>唐津電力(株)</v>
      </c>
    </row>
    <row r="218" spans="47:56">
      <c r="AU218" s="52" t="str">
        <f>IF(参照!A218="","",参照!A218)</f>
        <v>A0069</v>
      </c>
      <c r="AV218" s="52" t="str">
        <f>IF(参照!B218="","",参照!B218)</f>
        <v>(株)東急パワーサプライ</v>
      </c>
      <c r="AW218" s="52">
        <f>IF(参照!C218="","",参照!C218)</f>
        <v>4.9399999999999997E-4</v>
      </c>
      <c r="AX218" s="52" t="str">
        <f>IF(参照!D218="","",参照!D218)</f>
        <v>メニューA</v>
      </c>
      <c r="AY218" s="52">
        <f>IF(参照!E218="","",参照!E218)</f>
        <v>0</v>
      </c>
      <c r="AZ218" s="52" t="str">
        <f>IF(参照!F218="","",参照!F218)</f>
        <v>(株)東急パワーサプライ</v>
      </c>
      <c r="BA218" s="52" t="str">
        <f>IF(参照!G218="","",参照!G218)</f>
        <v>(株)東急パワーサプライ_メニューA</v>
      </c>
      <c r="BB218" s="52">
        <f t="shared" si="34"/>
        <v>0</v>
      </c>
      <c r="BD218" s="52" t="str">
        <f>IF(参照!L218="","",参照!L218)</f>
        <v>(株)唐津パワーホールディングス</v>
      </c>
    </row>
    <row r="219" spans="47:56">
      <c r="AU219" s="52" t="str">
        <f>IF(参照!A219="","",参照!A219)</f>
        <v/>
      </c>
      <c r="AV219" s="52" t="str">
        <f>IF(参照!B219="","",参照!B219)</f>
        <v/>
      </c>
      <c r="AW219" s="52" t="str">
        <f>IF(参照!C219="","",参照!C219)</f>
        <v/>
      </c>
      <c r="AX219" s="52" t="str">
        <f>IF(参照!D219="","",参照!D219)</f>
        <v>メニューB</v>
      </c>
      <c r="AY219" s="52">
        <f>IF(参照!E219="","",参照!E219)</f>
        <v>3.4000000000000002E-4</v>
      </c>
      <c r="AZ219" s="52" t="str">
        <f>IF(参照!F219="","",参照!F219)</f>
        <v>(株)東急パワーサプライ</v>
      </c>
      <c r="BA219" s="52" t="str">
        <f>IF(参照!G219="","",参照!G219)</f>
        <v>(株)東急パワーサプライ_メニューB</v>
      </c>
      <c r="BB219" s="52">
        <f t="shared" si="34"/>
        <v>0.34</v>
      </c>
      <c r="BD219" s="52" t="str">
        <f>IF(参照!L219="","",参照!L219)</f>
        <v>カワサキグリーンエナジー(株)</v>
      </c>
    </row>
    <row r="220" spans="47:56">
      <c r="AU220" s="52" t="str">
        <f>IF(参照!A220="","",参照!A220)</f>
        <v/>
      </c>
      <c r="AV220" s="52" t="str">
        <f>IF(参照!B220="","",参照!B220)</f>
        <v/>
      </c>
      <c r="AW220" s="52" t="str">
        <f>IF(参照!C220="","",参照!C220)</f>
        <v/>
      </c>
      <c r="AX220" s="52" t="str">
        <f>IF(参照!D220="","",参照!D220)</f>
        <v>メニューC</v>
      </c>
      <c r="AY220" s="52">
        <f>IF(参照!E220="","",参照!E220)</f>
        <v>0</v>
      </c>
      <c r="AZ220" s="52" t="str">
        <f>IF(参照!F220="","",参照!F220)</f>
        <v>(株)東急パワーサプライ</v>
      </c>
      <c r="BA220" s="52" t="str">
        <f>IF(参照!G220="","",参照!G220)</f>
        <v>(株)東急パワーサプライ_メニューC</v>
      </c>
      <c r="BB220" s="52">
        <f t="shared" si="34"/>
        <v>0</v>
      </c>
      <c r="BD220" s="52" t="str">
        <f>IF(参照!L220="","",参照!L220)</f>
        <v>(株)関西空調　</v>
      </c>
    </row>
    <row r="221" spans="47:56">
      <c r="AU221" s="52" t="str">
        <f>IF(参照!A221="","",参照!A221)</f>
        <v/>
      </c>
      <c r="AV221" s="52" t="str">
        <f>IF(参照!B221="","",参照!B221)</f>
        <v/>
      </c>
      <c r="AW221" s="52" t="str">
        <f>IF(参照!C221="","",参照!C221)</f>
        <v/>
      </c>
      <c r="AX221" s="52" t="str">
        <f>IF(参照!D221="","",参照!D221)</f>
        <v>メニューD</v>
      </c>
      <c r="AY221" s="52">
        <f>IF(参照!E221="","",参照!E221)</f>
        <v>2.92E-4</v>
      </c>
      <c r="AZ221" s="52" t="str">
        <f>IF(参照!F221="","",参照!F221)</f>
        <v>(株)東急パワーサプライ</v>
      </c>
      <c r="BA221" s="52" t="str">
        <f>IF(参照!G221="","",参照!G221)</f>
        <v>(株)東急パワーサプライ_メニューD</v>
      </c>
      <c r="BB221" s="52">
        <f t="shared" si="34"/>
        <v>0.29199999999999998</v>
      </c>
      <c r="BD221" s="52" t="str">
        <f>IF(参照!L221="","",参照!L221)</f>
        <v>(株)関電エネルギーソリューション</v>
      </c>
    </row>
    <row r="222" spans="47:56">
      <c r="AU222" s="52" t="str">
        <f>IF(参照!A222="","",参照!A222)</f>
        <v/>
      </c>
      <c r="AV222" s="52" t="str">
        <f>IF(参照!B222="","",参照!B222)</f>
        <v/>
      </c>
      <c r="AW222" s="52" t="str">
        <f>IF(参照!C222="","",参照!C222)</f>
        <v/>
      </c>
      <c r="AX222" s="52" t="str">
        <f>IF(参照!D222="","",参照!D222)</f>
        <v>メニューE</v>
      </c>
      <c r="AY222" s="52">
        <f>IF(参照!E222="","",参照!E222)</f>
        <v>0</v>
      </c>
      <c r="AZ222" s="52" t="str">
        <f>IF(参照!F222="","",参照!F222)</f>
        <v>(株)東急パワーサプライ</v>
      </c>
      <c r="BA222" s="52" t="str">
        <f>IF(参照!G222="","",参照!G222)</f>
        <v>(株)東急パワーサプライ_メニューE</v>
      </c>
      <c r="BB222" s="52">
        <f t="shared" si="34"/>
        <v>0</v>
      </c>
      <c r="BD222" s="52" t="str">
        <f>IF(参照!L222="","",参照!L222)</f>
        <v>合同会社北上新電力</v>
      </c>
    </row>
    <row r="223" spans="47:56">
      <c r="AU223" s="52" t="str">
        <f>IF(参照!A223="","",参照!A223)</f>
        <v/>
      </c>
      <c r="AV223" s="52" t="str">
        <f>IF(参照!B223="","",参照!B223)</f>
        <v/>
      </c>
      <c r="AW223" s="52" t="str">
        <f>IF(参照!C223="","",参照!C223)</f>
        <v/>
      </c>
      <c r="AX223" s="52" t="str">
        <f>IF(参照!D223="","",参照!D223)</f>
        <v>メニューF</v>
      </c>
      <c r="AY223" s="52">
        <f>IF(参照!E223="","",参照!E223)</f>
        <v>0</v>
      </c>
      <c r="AZ223" s="52" t="str">
        <f>IF(参照!F223="","",参照!F223)</f>
        <v>(株)東急パワーサプライ</v>
      </c>
      <c r="BA223" s="52" t="str">
        <f>IF(参照!G223="","",参照!G223)</f>
        <v>(株)東急パワーサプライ_メニューF</v>
      </c>
      <c r="BB223" s="52">
        <f t="shared" si="34"/>
        <v>0</v>
      </c>
      <c r="BD223" s="52" t="str">
        <f>IF(参照!L223="","",参照!L223)</f>
        <v>(株)北九州パワー</v>
      </c>
    </row>
    <row r="224" spans="47:56">
      <c r="AU224" s="52" t="str">
        <f>IF(参照!A224="","",参照!A224)</f>
        <v/>
      </c>
      <c r="AV224" s="52" t="str">
        <f>IF(参照!B224="","",参照!B224)</f>
        <v/>
      </c>
      <c r="AW224" s="52" t="str">
        <f>IF(参照!C224="","",参照!C224)</f>
        <v/>
      </c>
      <c r="AX224" s="52" t="str">
        <f>IF(参照!D224="","",参照!D224)</f>
        <v>メニューG(残差)</v>
      </c>
      <c r="AY224" s="52">
        <f>IF(参照!E224="","",参照!E224)</f>
        <v>4.3100000000000001E-4</v>
      </c>
      <c r="AZ224" s="52" t="str">
        <f>IF(参照!F224="","",参照!F224)</f>
        <v>(株)東急パワーサプライ</v>
      </c>
      <c r="BA224" s="52" t="str">
        <f>IF(参照!G224="","",参照!G224)</f>
        <v>(株)東急パワーサプライ_メニューG(残差)</v>
      </c>
      <c r="BB224" s="52">
        <f t="shared" si="34"/>
        <v>0.43099999999999999</v>
      </c>
      <c r="BD224" s="52" t="str">
        <f>IF(参照!L224="","",参照!L224)</f>
        <v>キタコー(株)</v>
      </c>
    </row>
    <row r="225" spans="47:56">
      <c r="AU225" s="52" t="str">
        <f>IF(参照!A225="","",参照!A225)</f>
        <v/>
      </c>
      <c r="AV225" s="52" t="str">
        <f>IF(参照!B225="","",参照!B225)</f>
        <v/>
      </c>
      <c r="AW225" s="52" t="str">
        <f>IF(参照!C225="","",参照!C225)</f>
        <v/>
      </c>
      <c r="AX225" s="52" t="str">
        <f>IF(参照!D225="","",参照!D225)</f>
        <v>(参考値)事業者全体</v>
      </c>
      <c r="AY225" s="52">
        <f>IF(参照!E225="","",参照!E225)</f>
        <v>4.5600000000000003E-4</v>
      </c>
      <c r="AZ225" s="52" t="str">
        <f>IF(参照!F225="","",参照!F225)</f>
        <v>(株)東急パワーサプライ</v>
      </c>
      <c r="BA225" s="52" t="str">
        <f>IF(参照!G225="","",参照!G225)</f>
        <v>(株)東急パワーサプライ_(参考値)事業者全体</v>
      </c>
      <c r="BB225" s="52">
        <f t="shared" si="34"/>
        <v>0.45600000000000002</v>
      </c>
      <c r="BD225" s="52" t="str">
        <f>IF(参照!L225="","",参照!L225)</f>
        <v>北日本ガス(株)</v>
      </c>
    </row>
    <row r="226" spans="47:56">
      <c r="AU226" s="52" t="str">
        <f>IF(参照!A226="","",参照!A226)</f>
        <v>A0070</v>
      </c>
      <c r="AV226" s="52" t="str">
        <f>IF(参照!B226="","",参照!B226)</f>
        <v>王子・伊藤忠エネクス電力販売(株)</v>
      </c>
      <c r="AW226" s="52">
        <f>IF(参照!C226="","",参照!C226)</f>
        <v>5.2500000000000008E-4</v>
      </c>
      <c r="AX226" s="52" t="str">
        <f>IF(参照!D226="","",参照!D226)</f>
        <v>メニューA</v>
      </c>
      <c r="AY226" s="52">
        <f>IF(参照!E226="","",参照!E226)</f>
        <v>0</v>
      </c>
      <c r="AZ226" s="52" t="str">
        <f>IF(参照!F226="","",参照!F226)</f>
        <v>王子・伊藤忠エネクス電力販売(株)</v>
      </c>
      <c r="BA226" s="52" t="str">
        <f>IF(参照!G226="","",参照!G226)</f>
        <v>王子・伊藤忠エネクス電力販売(株)_メニューA</v>
      </c>
      <c r="BB226" s="52">
        <f t="shared" si="34"/>
        <v>0</v>
      </c>
      <c r="BD226" s="52" t="str">
        <f>IF(参照!L226="","",参照!L226)</f>
        <v>北日本石油(株)</v>
      </c>
    </row>
    <row r="227" spans="47:56">
      <c r="AU227" s="52" t="str">
        <f>IF(参照!A227="","",参照!A227)</f>
        <v/>
      </c>
      <c r="AV227" s="52" t="str">
        <f>IF(参照!B227="","",参照!B227)</f>
        <v/>
      </c>
      <c r="AW227" s="52" t="str">
        <f>IF(参照!C227="","",参照!C227)</f>
        <v/>
      </c>
      <c r="AX227" s="52" t="str">
        <f>IF(参照!D227="","",参照!D227)</f>
        <v>メニューB</v>
      </c>
      <c r="AY227" s="52">
        <f>IF(参照!E227="","",参照!E227)</f>
        <v>2.1699999999999999E-4</v>
      </c>
      <c r="AZ227" s="52" t="str">
        <f>IF(参照!F227="","",参照!F227)</f>
        <v>王子・伊藤忠エネクス電力販売(株)</v>
      </c>
      <c r="BA227" s="52" t="str">
        <f>IF(参照!G227="","",参照!G227)</f>
        <v>王子・伊藤忠エネクス電力販売(株)_メニューB</v>
      </c>
      <c r="BB227" s="52">
        <f t="shared" si="34"/>
        <v>0.217</v>
      </c>
      <c r="BD227" s="52" t="str">
        <f>IF(参照!L227="","",参照!L227)</f>
        <v>岐阜電力(株)</v>
      </c>
    </row>
    <row r="228" spans="47:56">
      <c r="AU228" s="52" t="str">
        <f>IF(参照!A228="","",参照!A228)</f>
        <v/>
      </c>
      <c r="AV228" s="52" t="str">
        <f>IF(参照!B228="","",参照!B228)</f>
        <v/>
      </c>
      <c r="AW228" s="52" t="str">
        <f>IF(参照!C228="","",参照!C228)</f>
        <v/>
      </c>
      <c r="AX228" s="52" t="str">
        <f>IF(参照!D228="","",参照!D228)</f>
        <v>メニューC</v>
      </c>
      <c r="AY228" s="52">
        <f>IF(参照!E228="","",参照!E228)</f>
        <v>3.0299999999999999E-4</v>
      </c>
      <c r="AZ228" s="52" t="str">
        <f>IF(参照!F228="","",参照!F228)</f>
        <v>王子・伊藤忠エネクス電力販売(株)</v>
      </c>
      <c r="BA228" s="52" t="str">
        <f>IF(参照!G228="","",参照!G228)</f>
        <v>王子・伊藤忠エネクス電力販売(株)_メニューC</v>
      </c>
      <c r="BB228" s="52">
        <f t="shared" si="34"/>
        <v>0.30299999999999999</v>
      </c>
      <c r="BD228" s="52" t="str">
        <f>IF(参照!L228="","",参照!L228)</f>
        <v>キヤノンマーケティングジャパン(株)</v>
      </c>
    </row>
    <row r="229" spans="47:56">
      <c r="AU229" s="52" t="str">
        <f>IF(参照!A229="","",参照!A229)</f>
        <v/>
      </c>
      <c r="AV229" s="52" t="str">
        <f>IF(参照!B229="","",参照!B229)</f>
        <v/>
      </c>
      <c r="AW229" s="52" t="str">
        <f>IF(参照!C229="","",参照!C229)</f>
        <v/>
      </c>
      <c r="AX229" s="52" t="str">
        <f>IF(参照!D229="","",参照!D229)</f>
        <v>メニューD(残差)</v>
      </c>
      <c r="AY229" s="52">
        <f>IF(参照!E229="","",参照!E229)</f>
        <v>9.0899999999999998E-4</v>
      </c>
      <c r="AZ229" s="52" t="str">
        <f>IF(参照!F229="","",参照!F229)</f>
        <v>王子・伊藤忠エネクス電力販売(株)</v>
      </c>
      <c r="BA229" s="52" t="str">
        <f>IF(参照!G229="","",参照!G229)</f>
        <v>王子・伊藤忠エネクス電力販売(株)_メニューD(残差)</v>
      </c>
      <c r="BB229" s="52">
        <f t="shared" si="34"/>
        <v>0.90900000000000003</v>
      </c>
      <c r="BD229" s="52" t="str">
        <f>IF(参照!L229="","",参照!L229)</f>
        <v>九州エナジー(株)</v>
      </c>
    </row>
    <row r="230" spans="47:56">
      <c r="AU230" s="52" t="str">
        <f>IF(参照!A230="","",参照!A230)</f>
        <v/>
      </c>
      <c r="AV230" s="52" t="str">
        <f>IF(参照!B230="","",参照!B230)</f>
        <v/>
      </c>
      <c r="AW230" s="52" t="str">
        <f>IF(参照!C230="","",参照!C230)</f>
        <v/>
      </c>
      <c r="AX230" s="52" t="str">
        <f>IF(参照!D230="","",参照!D230)</f>
        <v>(参考値)事業者全体</v>
      </c>
      <c r="AY230" s="52">
        <f>IF(参照!E230="","",参照!E230)</f>
        <v>3.9899999999999999E-4</v>
      </c>
      <c r="AZ230" s="52" t="str">
        <f>IF(参照!F230="","",参照!F230)</f>
        <v>王子・伊藤忠エネクス電力販売(株)</v>
      </c>
      <c r="BA230" s="52" t="str">
        <f>IF(参照!G230="","",参照!G230)</f>
        <v>王子・伊藤忠エネクス電力販売(株)_(参考値)事業者全体</v>
      </c>
      <c r="BB230" s="52">
        <f t="shared" si="34"/>
        <v>0.39900000000000002</v>
      </c>
      <c r="BD230" s="52" t="str">
        <f>IF(参照!L230="","",参照!L230)</f>
        <v>九電みらいエナジー(株)</v>
      </c>
    </row>
    <row r="231" spans="47:56">
      <c r="AU231" s="52" t="str">
        <f>IF(参照!A231="","",参照!A231)</f>
        <v>A0071</v>
      </c>
      <c r="AV231" s="52" t="str">
        <f>IF(参照!B231="","",参照!B231)</f>
        <v>伊藤忠商事(株)</v>
      </c>
      <c r="AW231" s="52">
        <f>IF(参照!C231="","",参照!C231)</f>
        <v>7.3999999999999999E-4</v>
      </c>
      <c r="AX231" s="52" t="str">
        <f>IF(参照!D231="","",参照!D231)</f>
        <v>メニューA</v>
      </c>
      <c r="AY231" s="52">
        <f>IF(参照!E231="","",参照!E231)</f>
        <v>0</v>
      </c>
      <c r="AZ231" s="52" t="str">
        <f>IF(参照!F231="","",参照!F231)</f>
        <v>伊藤忠商事(株)</v>
      </c>
      <c r="BA231" s="52" t="str">
        <f>IF(参照!G231="","",参照!G231)</f>
        <v>伊藤忠商事(株)_メニューA</v>
      </c>
      <c r="BB231" s="52">
        <f t="shared" si="34"/>
        <v>0</v>
      </c>
      <c r="BD231" s="52" t="str">
        <f>IF(参照!L231="","",参照!L231)</f>
        <v>京セラ関電エナジー合同会社</v>
      </c>
    </row>
    <row r="232" spans="47:56">
      <c r="AU232" s="52" t="str">
        <f>IF(参照!A232="","",参照!A232)</f>
        <v/>
      </c>
      <c r="AV232" s="52" t="str">
        <f>IF(参照!B232="","",参照!B232)</f>
        <v/>
      </c>
      <c r="AW232" s="52" t="str">
        <f>IF(参照!C232="","",参照!C232)</f>
        <v/>
      </c>
      <c r="AX232" s="52" t="str">
        <f>IF(参照!D232="","",参照!D232)</f>
        <v>メニューB(残差)</v>
      </c>
      <c r="AY232" s="52">
        <f>IF(参照!E232="","",参照!E232)</f>
        <v>4.5300000000000001E-4</v>
      </c>
      <c r="AZ232" s="52" t="str">
        <f>IF(参照!F232="","",参照!F232)</f>
        <v>伊藤忠商事(株)</v>
      </c>
      <c r="BA232" s="52" t="str">
        <f>IF(参照!G232="","",参照!G232)</f>
        <v>伊藤忠商事(株)_メニューB(残差)</v>
      </c>
      <c r="BB232" s="52">
        <f t="shared" si="34"/>
        <v>0.45300000000000001</v>
      </c>
      <c r="BD232" s="52" t="str">
        <f>IF(参照!L232="","",参照!L232)</f>
        <v>京都生活協同組合</v>
      </c>
    </row>
    <row r="233" spans="47:56">
      <c r="AU233" s="52" t="str">
        <f>IF(参照!A233="","",参照!A233)</f>
        <v/>
      </c>
      <c r="AV233" s="52" t="str">
        <f>IF(参照!B233="","",参照!B233)</f>
        <v/>
      </c>
      <c r="AW233" s="52" t="str">
        <f>IF(参照!C233="","",参照!C233)</f>
        <v/>
      </c>
      <c r="AX233" s="52" t="str">
        <f>IF(参照!D233="","",参照!D233)</f>
        <v>(参考値)事業者全体</v>
      </c>
      <c r="AY233" s="52">
        <f>IF(参照!E233="","",参照!E233)</f>
        <v>4.6999999999999999E-4</v>
      </c>
      <c r="AZ233" s="52" t="str">
        <f>IF(参照!F233="","",参照!F233)</f>
        <v>伊藤忠商事(株)</v>
      </c>
      <c r="BA233" s="52" t="str">
        <f>IF(参照!G233="","",参照!G233)</f>
        <v>伊藤忠商事(株)_(参考値)事業者全体</v>
      </c>
      <c r="BB233" s="52">
        <f t="shared" si="34"/>
        <v>0.47</v>
      </c>
      <c r="BD233" s="52" t="str">
        <f>IF(参照!L233="","",参照!L233)</f>
        <v>(株)京楽産業ホールディングス</v>
      </c>
    </row>
    <row r="234" spans="47:56">
      <c r="AU234" s="52" t="str">
        <f>IF(参照!A234="","",参照!A234)</f>
        <v>A0072</v>
      </c>
      <c r="AV234" s="52" t="str">
        <f>IF(参照!B234="","",参照!B234)</f>
        <v>(株)エコスタイル</v>
      </c>
      <c r="AW234" s="52">
        <f>IF(参照!C234="","",参照!C234)</f>
        <v>4.1800000000000002E-4</v>
      </c>
      <c r="AX234" s="52" t="str">
        <f>IF(参照!D234="","",参照!D234)</f>
        <v>メニューA</v>
      </c>
      <c r="AY234" s="52">
        <f>IF(参照!E234="","",参照!E234)</f>
        <v>0</v>
      </c>
      <c r="AZ234" s="52" t="str">
        <f>IF(参照!F234="","",参照!F234)</f>
        <v>(株)エコスタイル</v>
      </c>
      <c r="BA234" s="52" t="str">
        <f>IF(参照!G234="","",参照!G234)</f>
        <v>(株)エコスタイル_メニューA</v>
      </c>
      <c r="BB234" s="52">
        <f t="shared" si="34"/>
        <v>0</v>
      </c>
      <c r="BD234" s="52" t="str">
        <f>IF(参照!L234="","",参照!L234)</f>
        <v>桐生瓦斯(株)</v>
      </c>
    </row>
    <row r="235" spans="47:56">
      <c r="AU235" s="52" t="str">
        <f>IF(参照!A235="","",参照!A235)</f>
        <v/>
      </c>
      <c r="AV235" s="52" t="str">
        <f>IF(参照!B235="","",参照!B235)</f>
        <v/>
      </c>
      <c r="AW235" s="52" t="str">
        <f>IF(参照!C235="","",参照!C235)</f>
        <v/>
      </c>
      <c r="AX235" s="52" t="str">
        <f>IF(参照!D235="","",参照!D235)</f>
        <v>メニューB</v>
      </c>
      <c r="AY235" s="52">
        <f>IF(参照!E235="","",参照!E235)</f>
        <v>0</v>
      </c>
      <c r="AZ235" s="52" t="str">
        <f>IF(参照!F235="","",参照!F235)</f>
        <v>(株)エコスタイル</v>
      </c>
      <c r="BA235" s="52" t="str">
        <f>IF(参照!G235="","",参照!G235)</f>
        <v>(株)エコスタイル_メニューB</v>
      </c>
      <c r="BB235" s="52">
        <f t="shared" si="34"/>
        <v>0</v>
      </c>
      <c r="BD235" s="52" t="str">
        <f>IF(参照!L235="","",参照!L235)</f>
        <v>近畿電力(株)</v>
      </c>
    </row>
    <row r="236" spans="47:56">
      <c r="AU236" s="52" t="str">
        <f>IF(参照!A236="","",参照!A236)</f>
        <v/>
      </c>
      <c r="AV236" s="52" t="str">
        <f>IF(参照!B236="","",参照!B236)</f>
        <v/>
      </c>
      <c r="AW236" s="52" t="str">
        <f>IF(参照!C236="","",参照!C236)</f>
        <v/>
      </c>
      <c r="AX236" s="52" t="str">
        <f>IF(参照!D236="","",参照!D236)</f>
        <v>メニューC(残差)</v>
      </c>
      <c r="AY236" s="52">
        <f>IF(参照!E236="","",参照!E236)</f>
        <v>5.9499999999999993E-4</v>
      </c>
      <c r="AZ236" s="52" t="str">
        <f>IF(参照!F236="","",参照!F236)</f>
        <v>(株)エコスタイル</v>
      </c>
      <c r="BA236" s="52" t="str">
        <f>IF(参照!G236="","",参照!G236)</f>
        <v>(株)エコスタイル_メニューC(残差)</v>
      </c>
      <c r="BB236" s="52">
        <f t="shared" si="34"/>
        <v>0.59499999999999997</v>
      </c>
      <c r="BD236" s="52" t="str">
        <f>IF(参照!L236="","",参照!L236)</f>
        <v>(株)クオリティプラス</v>
      </c>
    </row>
    <row r="237" spans="47:56">
      <c r="AU237" s="52" t="str">
        <f>IF(参照!A237="","",参照!A237)</f>
        <v/>
      </c>
      <c r="AV237" s="52" t="str">
        <f>IF(参照!B237="","",参照!B237)</f>
        <v/>
      </c>
      <c r="AW237" s="52" t="str">
        <f>IF(参照!C237="","",参照!C237)</f>
        <v/>
      </c>
      <c r="AX237" s="52" t="str">
        <f>IF(参照!D237="","",参照!D237)</f>
        <v>(参考値)事業者全体</v>
      </c>
      <c r="AY237" s="52">
        <f>IF(参照!E237="","",参照!E237)</f>
        <v>5.4000000000000001E-4</v>
      </c>
      <c r="AZ237" s="52" t="str">
        <f>IF(参照!F237="","",参照!F237)</f>
        <v>(株)エコスタイル</v>
      </c>
      <c r="BA237" s="52" t="str">
        <f>IF(参照!G237="","",参照!G237)</f>
        <v>(株)エコスタイル_(参考値)事業者全体</v>
      </c>
      <c r="BB237" s="52">
        <f t="shared" si="34"/>
        <v>0.54</v>
      </c>
      <c r="BD237" s="52" t="str">
        <f>IF(参照!L237="","",参照!L237)</f>
        <v>くこくエネルギー(株)(旧：熊本電力(株))</v>
      </c>
    </row>
    <row r="238" spans="47:56">
      <c r="AU238" s="52" t="str">
        <f>IF(参照!A238="","",参照!A238)</f>
        <v>A0073</v>
      </c>
      <c r="AV238" s="52" t="str">
        <f>IF(参照!B238="","",参照!B238)</f>
        <v>入間ガス(株)</v>
      </c>
      <c r="AW238" s="52">
        <f>IF(参照!C238="","",参照!C238)</f>
        <v>3.6400000000000001E-4</v>
      </c>
      <c r="AX238" s="52" t="str">
        <f>IF(参照!D238="","",参照!D238)</f>
        <v/>
      </c>
      <c r="AY238" s="52">
        <f>IF(参照!E238="","",参照!E238)</f>
        <v>3.0800000000000001E-4</v>
      </c>
      <c r="AZ238" s="52" t="str">
        <f>IF(参照!F238="","",参照!F238)</f>
        <v>入間ガス(株)</v>
      </c>
      <c r="BA238" s="52" t="str">
        <f>IF(参照!G238="","",参照!G238)</f>
        <v>入間ガス(株)_</v>
      </c>
      <c r="BB238" s="52">
        <f t="shared" si="34"/>
        <v>0.308</v>
      </c>
      <c r="BD238" s="52" t="str">
        <f>IF(参照!L238="","",参照!L238)</f>
        <v>久慈地域エネルギー(株)</v>
      </c>
    </row>
    <row r="239" spans="47:56">
      <c r="AU239" s="52" t="str">
        <f>IF(参照!A239="","",参照!A239)</f>
        <v>A0074</v>
      </c>
      <c r="AV239" s="52" t="str">
        <f>IF(参照!B239="","",参照!B239)</f>
        <v>テプコカスタマーサービス(株)</v>
      </c>
      <c r="AW239" s="52">
        <f>IF(参照!C239="","",参照!C239)</f>
        <v>5.7499999999999999E-4</v>
      </c>
      <c r="AX239" s="52" t="str">
        <f>IF(参照!D239="","",参照!D239)</f>
        <v/>
      </c>
      <c r="AY239" s="52">
        <f>IF(参照!E239="","",参照!E239)</f>
        <v>5.5800000000000001E-4</v>
      </c>
      <c r="AZ239" s="52" t="str">
        <f>IF(参照!F239="","",参照!F239)</f>
        <v>テプコカスタマーサービス(株)</v>
      </c>
      <c r="BA239" s="52" t="str">
        <f>IF(参照!G239="","",参照!G239)</f>
        <v>テプコカスタマーサービス(株)_</v>
      </c>
      <c r="BB239" s="52">
        <f t="shared" si="34"/>
        <v>0.55800000000000005</v>
      </c>
      <c r="BD239" s="52" t="str">
        <f>IF(参照!L239="","",参照!L239)</f>
        <v>(株)クボタ</v>
      </c>
    </row>
    <row r="240" spans="47:56">
      <c r="AU240" s="52" t="str">
        <f>IF(参照!A240="","",参照!A240)</f>
        <v>A0075</v>
      </c>
      <c r="AV240" s="52" t="str">
        <f>IF(参照!B240="","",参照!B240)</f>
        <v>(株)とんでんホールディングス</v>
      </c>
      <c r="AW240" s="52">
        <f>IF(参照!C240="","",参照!C240)</f>
        <v>4.0900000000000002E-4</v>
      </c>
      <c r="AX240" s="52" t="str">
        <f>IF(参照!D240="","",参照!D240)</f>
        <v/>
      </c>
      <c r="AY240" s="52">
        <f>IF(参照!E240="","",参照!E240)</f>
        <v>5.1000000000000004E-4</v>
      </c>
      <c r="AZ240" s="52" t="str">
        <f>IF(参照!F240="","",参照!F240)</f>
        <v>(株)とんでんホールディングス</v>
      </c>
      <c r="BA240" s="52" t="str">
        <f>IF(参照!G240="","",参照!G240)</f>
        <v>(株)とんでんホールディングス_</v>
      </c>
      <c r="BB240" s="52">
        <f t="shared" si="34"/>
        <v>0.51</v>
      </c>
      <c r="BD240" s="52" t="str">
        <f>IF(参照!L240="","",参照!L240)</f>
        <v>(株)球磨村森電力</v>
      </c>
    </row>
    <row r="241" spans="47:56">
      <c r="AU241" s="52" t="str">
        <f>IF(参照!A241="","",参照!A241)</f>
        <v>A0076</v>
      </c>
      <c r="AV241" s="52" t="str">
        <f>IF(参照!B241="","",参照!B241)</f>
        <v>日鉄エンジニアリング(株)</v>
      </c>
      <c r="AW241" s="52">
        <f>IF(参照!C241="","",参照!C241)</f>
        <v>4.5399999999999998E-4</v>
      </c>
      <c r="AX241" s="52" t="str">
        <f>IF(参照!D241="","",参照!D241)</f>
        <v>メニューA</v>
      </c>
      <c r="AY241" s="52">
        <f>IF(参照!E241="","",参照!E241)</f>
        <v>0</v>
      </c>
      <c r="AZ241" s="52" t="str">
        <f>IF(参照!F241="","",参照!F241)</f>
        <v>日鉄エンジニアリング(株)</v>
      </c>
      <c r="BA241" s="52" t="str">
        <f>IF(参照!G241="","",参照!G241)</f>
        <v>日鉄エンジニアリング(株)_メニューA</v>
      </c>
      <c r="BB241" s="52">
        <f t="shared" si="34"/>
        <v>0</v>
      </c>
      <c r="BD241" s="52" t="str">
        <f>IF(参照!L241="","",参照!L241)</f>
        <v>(株)グランデータ</v>
      </c>
    </row>
    <row r="242" spans="47:56">
      <c r="AU242" s="52" t="str">
        <f>IF(参照!A242="","",参照!A242)</f>
        <v/>
      </c>
      <c r="AV242" s="52" t="str">
        <f>IF(参照!B242="","",参照!B242)</f>
        <v/>
      </c>
      <c r="AW242" s="52" t="str">
        <f>IF(参照!C242="","",参照!C242)</f>
        <v/>
      </c>
      <c r="AX242" s="52" t="str">
        <f>IF(参照!D242="","",参照!D242)</f>
        <v>メニューB</v>
      </c>
      <c r="AY242" s="52">
        <f>IF(参照!E242="","",参照!E242)</f>
        <v>0</v>
      </c>
      <c r="AZ242" s="52" t="str">
        <f>IF(参照!F242="","",参照!F242)</f>
        <v>日鉄エンジニアリング(株)</v>
      </c>
      <c r="BA242" s="52" t="str">
        <f>IF(参照!G242="","",参照!G242)</f>
        <v>日鉄エンジニアリング(株)_メニューB</v>
      </c>
      <c r="BB242" s="52">
        <f t="shared" si="34"/>
        <v>0</v>
      </c>
      <c r="BD242" s="52" t="str">
        <f>IF(参照!L242="","",参照!L242)</f>
        <v>グリーナ(株)</v>
      </c>
    </row>
    <row r="243" spans="47:56">
      <c r="AU243" s="52" t="str">
        <f>IF(参照!A243="","",参照!A243)</f>
        <v/>
      </c>
      <c r="AV243" s="52" t="str">
        <f>IF(参照!B243="","",参照!B243)</f>
        <v/>
      </c>
      <c r="AW243" s="52" t="str">
        <f>IF(参照!C243="","",参照!C243)</f>
        <v/>
      </c>
      <c r="AX243" s="52" t="str">
        <f>IF(参照!D243="","",参照!D243)</f>
        <v>メニューC</v>
      </c>
      <c r="AY243" s="52">
        <f>IF(参照!E243="","",参照!E243)</f>
        <v>1E-4</v>
      </c>
      <c r="AZ243" s="52" t="str">
        <f>IF(参照!F243="","",参照!F243)</f>
        <v>日鉄エンジニアリング(株)</v>
      </c>
      <c r="BA243" s="52" t="str">
        <f>IF(参照!G243="","",参照!G243)</f>
        <v>日鉄エンジニアリング(株)_メニューC</v>
      </c>
      <c r="BB243" s="52">
        <f t="shared" si="34"/>
        <v>0.1</v>
      </c>
      <c r="BD243" s="52" t="str">
        <f>IF(参照!L243="","",参照!L243)</f>
        <v>(株)クリーンエネルギー総合研究所</v>
      </c>
    </row>
    <row r="244" spans="47:56">
      <c r="AU244" s="52" t="str">
        <f>IF(参照!A244="","",参照!A244)</f>
        <v/>
      </c>
      <c r="AV244" s="52" t="str">
        <f>IF(参照!B244="","",参照!B244)</f>
        <v/>
      </c>
      <c r="AW244" s="52" t="str">
        <f>IF(参照!C244="","",参照!C244)</f>
        <v/>
      </c>
      <c r="AX244" s="52" t="str">
        <f>IF(参照!D244="","",参照!D244)</f>
        <v>メニューD</v>
      </c>
      <c r="AY244" s="52">
        <f>IF(参照!E244="","",参照!E244)</f>
        <v>2.5000000000000001E-4</v>
      </c>
      <c r="AZ244" s="52" t="str">
        <f>IF(参照!F244="","",参照!F244)</f>
        <v>日鉄エンジニアリング(株)</v>
      </c>
      <c r="BA244" s="52" t="str">
        <f>IF(参照!G244="","",参照!G244)</f>
        <v>日鉄エンジニアリング(株)_メニューD</v>
      </c>
      <c r="BB244" s="52">
        <f t="shared" si="34"/>
        <v>0.25</v>
      </c>
      <c r="BD244" s="52" t="str">
        <f>IF(参照!L244="","",参照!L244)</f>
        <v>一般社団法人グリーンコープでんき</v>
      </c>
    </row>
    <row r="245" spans="47:56">
      <c r="AU245" s="52" t="str">
        <f>IF(参照!A245="","",参照!A245)</f>
        <v/>
      </c>
      <c r="AV245" s="52" t="str">
        <f>IF(参照!B245="","",参照!B245)</f>
        <v/>
      </c>
      <c r="AW245" s="52" t="str">
        <f>IF(参照!C245="","",参照!C245)</f>
        <v/>
      </c>
      <c r="AX245" s="52" t="str">
        <f>IF(参照!D245="","",参照!D245)</f>
        <v>メニューE(残差)</v>
      </c>
      <c r="AY245" s="52">
        <f>IF(参照!E245="","",参照!E245)</f>
        <v>6.8999999999999997E-4</v>
      </c>
      <c r="AZ245" s="52" t="str">
        <f>IF(参照!F245="","",参照!F245)</f>
        <v>日鉄エンジニアリング(株)</v>
      </c>
      <c r="BA245" s="52" t="str">
        <f>IF(参照!G245="","",参照!G245)</f>
        <v>日鉄エンジニアリング(株)_メニューE(残差)</v>
      </c>
      <c r="BB245" s="52">
        <f t="shared" si="34"/>
        <v>0.69</v>
      </c>
      <c r="BD245" s="52" t="str">
        <f>IF(参照!L245="","",参照!L245)</f>
        <v>(株)グリーンサークル</v>
      </c>
    </row>
    <row r="246" spans="47:56">
      <c r="AU246" s="52" t="str">
        <f>IF(参照!A246="","",参照!A246)</f>
        <v/>
      </c>
      <c r="AV246" s="52" t="str">
        <f>IF(参照!B246="","",参照!B246)</f>
        <v/>
      </c>
      <c r="AW246" s="52" t="str">
        <f>IF(参照!C246="","",参照!C246)</f>
        <v/>
      </c>
      <c r="AX246" s="52" t="str">
        <f>IF(参照!D246="","",参照!D246)</f>
        <v>(参考値)事業者全体</v>
      </c>
      <c r="AY246" s="52">
        <f>IF(参照!E246="","",参照!E246)</f>
        <v>5.8900000000000001E-4</v>
      </c>
      <c r="AZ246" s="52" t="str">
        <f>IF(参照!F246="","",参照!F246)</f>
        <v>日鉄エンジニアリング(株)</v>
      </c>
      <c r="BA246" s="52" t="str">
        <f>IF(参照!G246="","",参照!G246)</f>
        <v>日鉄エンジニアリング(株)_(参考値)事業者全体</v>
      </c>
      <c r="BB246" s="52">
        <f t="shared" si="34"/>
        <v>0.58899999999999997</v>
      </c>
      <c r="BD246" s="52" t="str">
        <f>IF(参照!L246="","",参照!L246)</f>
        <v>グリーンシティこばやし(株)</v>
      </c>
    </row>
    <row r="247" spans="47:56">
      <c r="AU247" s="52" t="str">
        <f>IF(参照!A247="","",参照!A247)</f>
        <v>A0077</v>
      </c>
      <c r="AV247" s="52" t="str">
        <f>IF(参照!B247="","",参照!B247)</f>
        <v>ａｕエネルギー＆ライフ(株)(旧：ＫＤＤＩ(株))</v>
      </c>
      <c r="AW247" s="52">
        <f>IF(参照!C247="","",参照!C247)</f>
        <v>5.2400000000000005E-4</v>
      </c>
      <c r="AX247" s="52" t="str">
        <f>IF(参照!D247="","",参照!D247)</f>
        <v>メニューA</v>
      </c>
      <c r="AY247" s="52">
        <f>IF(参照!E247="","",参照!E247)</f>
        <v>0</v>
      </c>
      <c r="AZ247" s="52" t="str">
        <f>IF(参照!F247="","",参照!F247)</f>
        <v>ａｕエネルギー＆ライフ(株)(旧：ＫＤＤＩ(株))</v>
      </c>
      <c r="BA247" s="52" t="str">
        <f>IF(参照!G247="","",参照!G247)</f>
        <v>ａｕエネルギー＆ライフ(株)(旧：ＫＤＤＩ(株))_メニューA</v>
      </c>
      <c r="BB247" s="52">
        <f t="shared" si="34"/>
        <v>0</v>
      </c>
      <c r="BD247" s="52" t="str">
        <f>IF(参照!L247="","",参照!L247)</f>
        <v>(株)グリーンパワー大東</v>
      </c>
    </row>
    <row r="248" spans="47:56">
      <c r="AU248" s="52" t="str">
        <f>IF(参照!A248="","",参照!A248)</f>
        <v/>
      </c>
      <c r="AV248" s="52" t="str">
        <f>IF(参照!B248="","",参照!B248)</f>
        <v/>
      </c>
      <c r="AW248" s="52" t="str">
        <f>IF(参照!C248="","",参照!C248)</f>
        <v/>
      </c>
      <c r="AX248" s="52" t="str">
        <f>IF(参照!D248="","",参照!D248)</f>
        <v>メニューB(残差)</v>
      </c>
      <c r="AY248" s="52">
        <f>IF(参照!E248="","",参照!E248)</f>
        <v>4.6800000000000005E-4</v>
      </c>
      <c r="AZ248" s="52" t="str">
        <f>IF(参照!F248="","",参照!F248)</f>
        <v>ａｕエネルギー＆ライフ(株)(旧：ＫＤＤＩ(株))</v>
      </c>
      <c r="BA248" s="52" t="str">
        <f>IF(参照!G248="","",参照!G248)</f>
        <v>ａｕエネルギー＆ライフ(株)(旧：ＫＤＤＩ(株))_メニューB(残差)</v>
      </c>
      <c r="BB248" s="52">
        <f t="shared" si="34"/>
        <v>0.46800000000000003</v>
      </c>
      <c r="BD248" s="52" t="str">
        <f>IF(参照!L248="","",参照!L248)</f>
        <v>グリーンピープルズパワー(株)</v>
      </c>
    </row>
    <row r="249" spans="47:56">
      <c r="AU249" s="52" t="str">
        <f>IF(参照!A249="","",参照!A249)</f>
        <v/>
      </c>
      <c r="AV249" s="52" t="str">
        <f>IF(参照!B249="","",参照!B249)</f>
        <v/>
      </c>
      <c r="AW249" s="52" t="str">
        <f>IF(参照!C249="","",参照!C249)</f>
        <v/>
      </c>
      <c r="AX249" s="52" t="str">
        <f>IF(参照!D249="","",参照!D249)</f>
        <v>(参考値)事業者全体</v>
      </c>
      <c r="AY249" s="52">
        <f>IF(参照!E249="","",参照!E249)</f>
        <v>4.17E-4</v>
      </c>
      <c r="AZ249" s="52" t="str">
        <f>IF(参照!F249="","",参照!F249)</f>
        <v>ａｕエネルギー＆ライフ(株)(旧：ＫＤＤＩ(株))</v>
      </c>
      <c r="BA249" s="52" t="str">
        <f>IF(参照!G249="","",参照!G249)</f>
        <v>ａｕエネルギー＆ライフ(株)(旧：ＫＤＤＩ(株))_(参考値)事業者全体</v>
      </c>
      <c r="BB249" s="52">
        <f t="shared" si="34"/>
        <v>0.41699999999999998</v>
      </c>
      <c r="BD249" s="52" t="str">
        <f>IF(参照!L249="","",参照!L249)</f>
        <v>(株)クリーンベンチャー２１</v>
      </c>
    </row>
    <row r="250" spans="47:56">
      <c r="AU250" s="52" t="str">
        <f>IF(参照!A250="","",参照!A250)</f>
        <v>A0079</v>
      </c>
      <c r="AV250" s="52" t="str">
        <f>IF(参照!B250="","",参照!B250)</f>
        <v>イワタニ関東(株)</v>
      </c>
      <c r="AW250" s="52">
        <f>IF(参照!C250="","",参照!C250)</f>
        <v>7.2300000000000001E-4</v>
      </c>
      <c r="AX250" s="52" t="str">
        <f>IF(参照!D250="","",参照!D250)</f>
        <v/>
      </c>
      <c r="AY250" s="52">
        <f>IF(参照!E250="","",参照!E250)</f>
        <v>7.1299999999999998E-4</v>
      </c>
      <c r="AZ250" s="52" t="str">
        <f>IF(参照!F250="","",参照!F250)</f>
        <v>イワタニ関東(株)</v>
      </c>
      <c r="BA250" s="52" t="str">
        <f>IF(参照!G250="","",参照!G250)</f>
        <v>イワタニ関東(株)_</v>
      </c>
      <c r="BB250" s="52">
        <f t="shared" si="34"/>
        <v>0.71299999999999997</v>
      </c>
      <c r="BD250" s="52" t="str">
        <f>IF(参照!L250="","",参照!L250)</f>
        <v>(株)グリムスパワー</v>
      </c>
    </row>
    <row r="251" spans="47:56">
      <c r="AU251" s="52" t="str">
        <f>IF(参照!A251="","",参照!A251)</f>
        <v>A0080</v>
      </c>
      <c r="AV251" s="52" t="str">
        <f>IF(参照!B251="","",参照!B251)</f>
        <v>イワタニ首都圏(株)</v>
      </c>
      <c r="AW251" s="52">
        <f>IF(参照!C251="","",参照!C251)</f>
        <v>5.6999999999999998E-4</v>
      </c>
      <c r="AX251" s="52" t="str">
        <f>IF(参照!D251="","",参照!D251)</f>
        <v/>
      </c>
      <c r="AY251" s="52">
        <f>IF(参照!E251="","",参照!E251)</f>
        <v>5.1400000000000003E-4</v>
      </c>
      <c r="AZ251" s="52" t="str">
        <f>IF(参照!F251="","",参照!F251)</f>
        <v>イワタニ首都圏(株)</v>
      </c>
      <c r="BA251" s="52" t="str">
        <f>IF(参照!G251="","",参照!G251)</f>
        <v>イワタニ首都圏(株)_</v>
      </c>
      <c r="BB251" s="52">
        <f t="shared" si="34"/>
        <v>0.51400000000000001</v>
      </c>
      <c r="BD251" s="52" t="str">
        <f>IF(参照!L251="","",参照!L251)</f>
        <v>(株)グルーヴエナジー</v>
      </c>
    </row>
    <row r="252" spans="47:56">
      <c r="AU252" s="52" t="str">
        <f>IF(参照!A252="","",参照!A252)</f>
        <v>A0081</v>
      </c>
      <c r="AV252" s="52" t="str">
        <f>IF(参照!B252="","",参照!B252)</f>
        <v>サーラｅエナジー(株)</v>
      </c>
      <c r="AW252" s="52">
        <f>IF(参照!C252="","",参照!C252)</f>
        <v>3.5599999999999998E-4</v>
      </c>
      <c r="AX252" s="52" t="str">
        <f>IF(参照!D252="","",参照!D252)</f>
        <v>メニューA</v>
      </c>
      <c r="AY252" s="52">
        <f>IF(参照!E252="","",参照!E252)</f>
        <v>0</v>
      </c>
      <c r="AZ252" s="52" t="str">
        <f>IF(参照!F252="","",参照!F252)</f>
        <v>サーラｅエナジー(株)</v>
      </c>
      <c r="BA252" s="52" t="str">
        <f>IF(参照!G252="","",参照!G252)</f>
        <v>サーラｅエナジー(株)_メニューA</v>
      </c>
      <c r="BB252" s="52">
        <f t="shared" si="34"/>
        <v>0</v>
      </c>
      <c r="BD252" s="52" t="str">
        <f>IF(参照!L252="","",参照!L252)</f>
        <v>くるめエネルギー(株)</v>
      </c>
    </row>
    <row r="253" spans="47:56">
      <c r="AU253" s="52" t="str">
        <f>IF(参照!A253="","",参照!A253)</f>
        <v/>
      </c>
      <c r="AV253" s="52" t="str">
        <f>IF(参照!B253="","",参照!B253)</f>
        <v/>
      </c>
      <c r="AW253" s="52" t="str">
        <f>IF(参照!C253="","",参照!C253)</f>
        <v/>
      </c>
      <c r="AX253" s="52" t="str">
        <f>IF(参照!D253="","",参照!D253)</f>
        <v>メニューB</v>
      </c>
      <c r="AY253" s="52">
        <f>IF(参照!E253="","",参照!E253)</f>
        <v>3.77E-4</v>
      </c>
      <c r="AZ253" s="52" t="str">
        <f>IF(参照!F253="","",参照!F253)</f>
        <v>サーラｅエナジー(株)</v>
      </c>
      <c r="BA253" s="52" t="str">
        <f>IF(参照!G253="","",参照!G253)</f>
        <v>サーラｅエナジー(株)_メニューB</v>
      </c>
      <c r="BB253" s="52">
        <f t="shared" si="34"/>
        <v>0.377</v>
      </c>
      <c r="BD253" s="52" t="str">
        <f>IF(参照!L253="","",参照!L253)</f>
        <v>(株)グローアップ</v>
      </c>
    </row>
    <row r="254" spans="47:56">
      <c r="AU254" s="52" t="str">
        <f>IF(参照!A254="","",参照!A254)</f>
        <v/>
      </c>
      <c r="AV254" s="52" t="str">
        <f>IF(参照!B254="","",参照!B254)</f>
        <v/>
      </c>
      <c r="AW254" s="52" t="str">
        <f>IF(参照!C254="","",参照!C254)</f>
        <v/>
      </c>
      <c r="AX254" s="52" t="str">
        <f>IF(参照!D254="","",参照!D254)</f>
        <v>メニューC(残差)</v>
      </c>
      <c r="AY254" s="52">
        <f>IF(参照!E254="","",参照!E254)</f>
        <v>3.0899999999999998E-4</v>
      </c>
      <c r="AZ254" s="52" t="str">
        <f>IF(参照!F254="","",参照!F254)</f>
        <v>サーラｅエナジー(株)</v>
      </c>
      <c r="BA254" s="52" t="str">
        <f>IF(参照!G254="","",参照!G254)</f>
        <v>サーラｅエナジー(株)_メニューC(残差)</v>
      </c>
      <c r="BB254" s="52">
        <f t="shared" si="34"/>
        <v>0.309</v>
      </c>
      <c r="BD254" s="52" t="str">
        <f>IF(参照!L254="","",参照!L254)</f>
        <v>(株)クローバー・テクノロジーズ(旧：四つ葉電力(株))</v>
      </c>
    </row>
    <row r="255" spans="47:56">
      <c r="AU255" s="52" t="str">
        <f>IF(参照!A255="","",参照!A255)</f>
        <v/>
      </c>
      <c r="AV255" s="52" t="str">
        <f>IF(参照!B255="","",参照!B255)</f>
        <v/>
      </c>
      <c r="AW255" s="52" t="str">
        <f>IF(参照!C255="","",参照!C255)</f>
        <v/>
      </c>
      <c r="AX255" s="52" t="str">
        <f>IF(参照!D255="","",参照!D255)</f>
        <v>(参考値)事業者全体</v>
      </c>
      <c r="AY255" s="52">
        <f>IF(参照!E255="","",参照!E255)</f>
        <v>3.9200000000000004E-4</v>
      </c>
      <c r="AZ255" s="52" t="str">
        <f>IF(参照!F255="","",参照!F255)</f>
        <v>サーラｅエナジー(株)</v>
      </c>
      <c r="BA255" s="52" t="str">
        <f>IF(参照!G255="","",参照!G255)</f>
        <v>サーラｅエナジー(株)_(参考値)事業者全体</v>
      </c>
      <c r="BB255" s="52">
        <f t="shared" si="34"/>
        <v>0.39200000000000002</v>
      </c>
      <c r="BD255" s="52" t="str">
        <f>IF(参照!L255="","",参照!L255)</f>
        <v>(株)グローバルエンジニアリング</v>
      </c>
    </row>
    <row r="256" spans="47:56">
      <c r="AU256" s="52" t="str">
        <f>IF(参照!A256="","",参照!A256)</f>
        <v>A0082</v>
      </c>
      <c r="AV256" s="52" t="str">
        <f>IF(参照!B256="","",参照!B256)</f>
        <v>(株)地球クラブ</v>
      </c>
      <c r="AW256" s="52">
        <f>IF(参照!C256="","",参照!C256)</f>
        <v>1.0399999999999999E-4</v>
      </c>
      <c r="AX256" s="52" t="str">
        <f>IF(参照!D256="","",参照!D256)</f>
        <v>メニューA</v>
      </c>
      <c r="AY256" s="52">
        <f>IF(参照!E256="","",参照!E256)</f>
        <v>0</v>
      </c>
      <c r="AZ256" s="52" t="str">
        <f>IF(参照!F256="","",参照!F256)</f>
        <v>(株)地球クラブ</v>
      </c>
      <c r="BA256" s="52" t="str">
        <f>IF(参照!G256="","",参照!G256)</f>
        <v>(株)地球クラブ_メニューA</v>
      </c>
      <c r="BB256" s="52">
        <f t="shared" si="34"/>
        <v>0</v>
      </c>
      <c r="BD256" s="52" t="str">
        <f>IF(参照!L256="","",参照!L256)</f>
        <v>(株)グローバルキャスト</v>
      </c>
    </row>
    <row r="257" spans="47:56">
      <c r="AU257" s="52" t="str">
        <f>IF(参照!A257="","",参照!A257)</f>
        <v/>
      </c>
      <c r="AV257" s="52" t="str">
        <f>IF(参照!B257="","",参照!B257)</f>
        <v/>
      </c>
      <c r="AW257" s="52" t="str">
        <f>IF(参照!C257="","",参照!C257)</f>
        <v/>
      </c>
      <c r="AX257" s="52" t="str">
        <f>IF(参照!D257="","",参照!D257)</f>
        <v>メニューB(残差)</v>
      </c>
      <c r="AY257" s="52">
        <f>IF(参照!E257="","",参照!E257)</f>
        <v>4.8699999999999997E-4</v>
      </c>
      <c r="AZ257" s="52" t="str">
        <f>IF(参照!F257="","",参照!F257)</f>
        <v>(株)地球クラブ</v>
      </c>
      <c r="BA257" s="52" t="str">
        <f>IF(参照!G257="","",参照!G257)</f>
        <v>(株)地球クラブ_メニューB(残差)</v>
      </c>
      <c r="BB257" s="52">
        <f t="shared" si="34"/>
        <v>0.48699999999999999</v>
      </c>
      <c r="BD257" s="52" t="str">
        <f>IF(参照!L257="","",参照!L257)</f>
        <v>グローバルソリューションサービス(株)</v>
      </c>
    </row>
    <row r="258" spans="47:56">
      <c r="AU258" s="52" t="str">
        <f>IF(参照!A258="","",参照!A258)</f>
        <v/>
      </c>
      <c r="AV258" s="52" t="str">
        <f>IF(参照!B258="","",参照!B258)</f>
        <v/>
      </c>
      <c r="AW258" s="52" t="str">
        <f>IF(参照!C258="","",参照!C258)</f>
        <v/>
      </c>
      <c r="AX258" s="52" t="str">
        <f>IF(参照!D258="","",参照!D258)</f>
        <v>(参考値)事業者全体</v>
      </c>
      <c r="AY258" s="52">
        <f>IF(参照!E258="","",参照!E258)</f>
        <v>4.4999999999999999E-4</v>
      </c>
      <c r="AZ258" s="52" t="str">
        <f>IF(参照!F258="","",参照!F258)</f>
        <v>(株)地球クラブ</v>
      </c>
      <c r="BA258" s="52" t="str">
        <f>IF(参照!G258="","",参照!G258)</f>
        <v>(株)地球クラブ_(参考値)事業者全体</v>
      </c>
      <c r="BB258" s="52">
        <f t="shared" si="34"/>
        <v>0.45</v>
      </c>
      <c r="BD258" s="52" t="str">
        <f>IF(参照!L258="","",参照!L258)</f>
        <v>(株)ケアネス(旧：(株)ルーア)</v>
      </c>
    </row>
    <row r="259" spans="47:56">
      <c r="AU259" s="52" t="str">
        <f>IF(参照!A259="","",参照!A259)</f>
        <v>A0083</v>
      </c>
      <c r="AV259" s="52" t="str">
        <f>IF(参照!B259="","",参照!B259)</f>
        <v>(株)エコア</v>
      </c>
      <c r="AW259" s="52">
        <f>IF(参照!C259="","",参照!C259)</f>
        <v>5.0500000000000002E-4</v>
      </c>
      <c r="AX259" s="52" t="str">
        <f>IF(参照!D259="","",参照!D259)</f>
        <v/>
      </c>
      <c r="AY259" s="52">
        <f>IF(参照!E259="","",参照!E259)</f>
        <v>4.4900000000000002E-4</v>
      </c>
      <c r="AZ259" s="52" t="str">
        <f>IF(参照!F259="","",参照!F259)</f>
        <v>(株)エコア</v>
      </c>
      <c r="BA259" s="52" t="str">
        <f>IF(参照!G259="","",参照!G259)</f>
        <v>(株)エコア_</v>
      </c>
      <c r="BB259" s="52">
        <f t="shared" si="34"/>
        <v>0.44900000000000001</v>
      </c>
      <c r="BD259" s="52" t="str">
        <f>IF(参照!L259="","",参照!L259)</f>
        <v>京葉瓦斯(株)</v>
      </c>
    </row>
    <row r="260" spans="47:56">
      <c r="AU260" s="52" t="str">
        <f>IF(参照!A260="","",参照!A260)</f>
        <v>A0084</v>
      </c>
      <c r="AV260" s="52" t="str">
        <f>IF(参照!B260="","",参照!B260)</f>
        <v>西部瓦斯(株)</v>
      </c>
      <c r="AW260" s="52">
        <f>IF(参照!C260="","",参照!C260)</f>
        <v>4.8999999999999998E-4</v>
      </c>
      <c r="AX260" s="52" t="str">
        <f>IF(参照!D260="","",参照!D260)</f>
        <v/>
      </c>
      <c r="AY260" s="52">
        <f>IF(参照!E260="","",参照!E260)</f>
        <v>4.9399999999999997E-4</v>
      </c>
      <c r="AZ260" s="52" t="str">
        <f>IF(参照!F260="","",参照!F260)</f>
        <v>西部瓦斯(株)</v>
      </c>
      <c r="BA260" s="52" t="str">
        <f>IF(参照!G260="","",参照!G260)</f>
        <v>西部瓦斯(株)_</v>
      </c>
      <c r="BB260" s="52">
        <f t="shared" si="34"/>
        <v>0.49399999999999999</v>
      </c>
      <c r="BD260" s="52" t="str">
        <f>IF(参照!L260="","",参照!L260)</f>
        <v>京和ガス(株)</v>
      </c>
    </row>
    <row r="261" spans="47:56">
      <c r="AU261" s="52" t="str">
        <f>IF(参照!A261="","",参照!A261)</f>
        <v>A0085</v>
      </c>
      <c r="AV261" s="52" t="str">
        <f>IF(参照!B261="","",参照!B261)</f>
        <v>東邦ガス(株)</v>
      </c>
      <c r="AW261" s="52">
        <f>IF(参照!C261="","",参照!C261)</f>
        <v>4.46E-4</v>
      </c>
      <c r="AX261" s="52" t="str">
        <f>IF(参照!D261="","",参照!D261)</f>
        <v>メニューA</v>
      </c>
      <c r="AY261" s="52">
        <f>IF(参照!E261="","",参照!E261)</f>
        <v>3.2000000000000003E-4</v>
      </c>
      <c r="AZ261" s="52" t="str">
        <f>IF(参照!F261="","",参照!F261)</f>
        <v>東邦ガス(株)</v>
      </c>
      <c r="BA261" s="52" t="str">
        <f>IF(参照!G261="","",参照!G261)</f>
        <v>東邦ガス(株)_メニューA</v>
      </c>
      <c r="BB261" s="52">
        <f t="shared" ref="BB261:BB324" si="35">AY261*1000</f>
        <v>0.32</v>
      </c>
      <c r="BD261" s="52" t="str">
        <f>IF(参照!L261="","",参照!L261)</f>
        <v>ゲーテハウス(株)</v>
      </c>
    </row>
    <row r="262" spans="47:56">
      <c r="AU262" s="52" t="str">
        <f>IF(参照!A262="","",参照!A262)</f>
        <v/>
      </c>
      <c r="AV262" s="52" t="str">
        <f>IF(参照!B262="","",参照!B262)</f>
        <v/>
      </c>
      <c r="AW262" s="52" t="str">
        <f>IF(参照!C262="","",参照!C262)</f>
        <v/>
      </c>
      <c r="AX262" s="52" t="str">
        <f>IF(参照!D262="","",参照!D262)</f>
        <v>メニューB</v>
      </c>
      <c r="AY262" s="52">
        <f>IF(参照!E262="","",参照!E262)</f>
        <v>0</v>
      </c>
      <c r="AZ262" s="52" t="str">
        <f>IF(参照!F262="","",参照!F262)</f>
        <v>東邦ガス(株)</v>
      </c>
      <c r="BA262" s="52" t="str">
        <f>IF(参照!G262="","",参照!G262)</f>
        <v>東邦ガス(株)_メニューB</v>
      </c>
      <c r="BB262" s="52">
        <f t="shared" si="35"/>
        <v>0</v>
      </c>
      <c r="BD262" s="52" t="str">
        <f>IF(参照!L262="","",参照!L262)</f>
        <v>(株)ケーブルネット下関</v>
      </c>
    </row>
    <row r="263" spans="47:56">
      <c r="AU263" s="52" t="str">
        <f>IF(参照!A263="","",参照!A263)</f>
        <v/>
      </c>
      <c r="AV263" s="52" t="str">
        <f>IF(参照!B263="","",参照!B263)</f>
        <v/>
      </c>
      <c r="AW263" s="52" t="str">
        <f>IF(参照!C263="","",参照!C263)</f>
        <v/>
      </c>
      <c r="AX263" s="52" t="str">
        <f>IF(参照!D263="","",参照!D263)</f>
        <v>メニューC(残差)</v>
      </c>
      <c r="AY263" s="52">
        <f>IF(参照!E263="","",参照!E263)</f>
        <v>4.2499999999999998E-4</v>
      </c>
      <c r="AZ263" s="52" t="str">
        <f>IF(参照!F263="","",参照!F263)</f>
        <v>東邦ガス(株)</v>
      </c>
      <c r="BA263" s="52" t="str">
        <f>IF(参照!G263="","",参照!G263)</f>
        <v>東邦ガス(株)_メニューC(残差)</v>
      </c>
      <c r="BB263" s="52">
        <f t="shared" si="35"/>
        <v>0.42499999999999999</v>
      </c>
      <c r="BD263" s="52" t="str">
        <f>IF(参照!L263="","",参照!L263)</f>
        <v>気仙沼グリーンエナジー(株)</v>
      </c>
    </row>
    <row r="264" spans="47:56">
      <c r="AU264" s="52" t="str">
        <f>IF(参照!A264="","",参照!A264)</f>
        <v/>
      </c>
      <c r="AV264" s="52" t="str">
        <f>IF(参照!B264="","",参照!B264)</f>
        <v/>
      </c>
      <c r="AW264" s="52" t="str">
        <f>IF(参照!C264="","",参照!C264)</f>
        <v/>
      </c>
      <c r="AX264" s="52" t="str">
        <f>IF(参照!D264="","",参照!D264)</f>
        <v>(参考値)事業者全体</v>
      </c>
      <c r="AY264" s="52">
        <f>IF(参照!E264="","",参照!E264)</f>
        <v>4.2000000000000002E-4</v>
      </c>
      <c r="AZ264" s="52" t="str">
        <f>IF(参照!F264="","",参照!F264)</f>
        <v>東邦ガス(株)</v>
      </c>
      <c r="BA264" s="52" t="str">
        <f>IF(参照!G264="","",参照!G264)</f>
        <v>東邦ガス(株)_(参考値)事業者全体</v>
      </c>
      <c r="BB264" s="52">
        <f t="shared" si="35"/>
        <v>0.42000000000000004</v>
      </c>
      <c r="BD264" s="52" t="str">
        <f>IF(参照!L264="","",参照!L264)</f>
        <v>高知ニューエナジー(株)</v>
      </c>
    </row>
    <row r="265" spans="47:56">
      <c r="AU265" s="52" t="str">
        <f>IF(参照!A265="","",参照!A265)</f>
        <v>A0086</v>
      </c>
      <c r="AV265" s="52" t="str">
        <f>IF(参照!B265="","",参照!B265)</f>
        <v>シナネン(株)</v>
      </c>
      <c r="AW265" s="52">
        <f>IF(参照!C265="","",参照!C265)</f>
        <v>5.8500000000000002E-4</v>
      </c>
      <c r="AX265" s="52" t="str">
        <f>IF(参照!D265="","",参照!D265)</f>
        <v>メニューA</v>
      </c>
      <c r="AY265" s="52">
        <f>IF(参照!E265="","",参照!E265)</f>
        <v>0</v>
      </c>
      <c r="AZ265" s="52" t="str">
        <f>IF(参照!F265="","",参照!F265)</f>
        <v>シナネン(株)</v>
      </c>
      <c r="BA265" s="52" t="str">
        <f>IF(参照!G265="","",参照!G265)</f>
        <v>シナネン(株)_メニューA</v>
      </c>
      <c r="BB265" s="52">
        <f t="shared" si="35"/>
        <v>0</v>
      </c>
      <c r="BD265" s="52" t="str">
        <f>IF(参照!L265="","",参照!L265)</f>
        <v>合同会社Ｐｅａｋ８</v>
      </c>
    </row>
    <row r="266" spans="47:56">
      <c r="AU266" s="52" t="str">
        <f>IF(参照!A266="","",参照!A266)</f>
        <v/>
      </c>
      <c r="AV266" s="52" t="str">
        <f>IF(参照!B266="","",参照!B266)</f>
        <v/>
      </c>
      <c r="AW266" s="52" t="str">
        <f>IF(参照!C266="","",参照!C266)</f>
        <v/>
      </c>
      <c r="AX266" s="52" t="str">
        <f>IF(参照!D266="","",参照!D266)</f>
        <v>メニューB</v>
      </c>
      <c r="AY266" s="52">
        <f>IF(参照!E266="","",参照!E266)</f>
        <v>2.9E-4</v>
      </c>
      <c r="AZ266" s="52" t="str">
        <f>IF(参照!F266="","",参照!F266)</f>
        <v>シナネン(株)</v>
      </c>
      <c r="BA266" s="52" t="str">
        <f>IF(参照!G266="","",参照!G266)</f>
        <v>シナネン(株)_メニューB</v>
      </c>
      <c r="BB266" s="52">
        <f t="shared" si="35"/>
        <v>0.28999999999999998</v>
      </c>
      <c r="BD266" s="52" t="str">
        <f>IF(参照!L266="","",参照!L266)</f>
        <v>神戸電力(株)</v>
      </c>
    </row>
    <row r="267" spans="47:56">
      <c r="AU267" s="52" t="str">
        <f>IF(参照!A267="","",参照!A267)</f>
        <v/>
      </c>
      <c r="AV267" s="52" t="str">
        <f>IF(参照!B267="","",参照!B267)</f>
        <v/>
      </c>
      <c r="AW267" s="52" t="str">
        <f>IF(参照!C267="","",参照!C267)</f>
        <v/>
      </c>
      <c r="AX267" s="52" t="str">
        <f>IF(参照!D267="","",参照!D267)</f>
        <v>メニューC</v>
      </c>
      <c r="AY267" s="52">
        <f>IF(参照!E267="","",参照!E267)</f>
        <v>3.8999999999999999E-4</v>
      </c>
      <c r="AZ267" s="52" t="str">
        <f>IF(参照!F267="","",参照!F267)</f>
        <v>シナネン(株)</v>
      </c>
      <c r="BA267" s="52" t="str">
        <f>IF(参照!G267="","",参照!G267)</f>
        <v>シナネン(株)_メニューC</v>
      </c>
      <c r="BB267" s="52">
        <f t="shared" si="35"/>
        <v>0.39</v>
      </c>
      <c r="BD267" s="52" t="str">
        <f>IF(参照!L267="","",参照!L267)</f>
        <v>(株)コープでんき東北</v>
      </c>
    </row>
    <row r="268" spans="47:56">
      <c r="AU268" s="52" t="str">
        <f>IF(参照!A268="","",参照!A268)</f>
        <v/>
      </c>
      <c r="AV268" s="52" t="str">
        <f>IF(参照!B268="","",参照!B268)</f>
        <v/>
      </c>
      <c r="AW268" s="52" t="str">
        <f>IF(参照!C268="","",参照!C268)</f>
        <v/>
      </c>
      <c r="AX268" s="52" t="str">
        <f>IF(参照!D268="","",参照!D268)</f>
        <v>メニューD</v>
      </c>
      <c r="AY268" s="52">
        <f>IF(参照!E268="","",参照!E268)</f>
        <v>4.8999999999999998E-4</v>
      </c>
      <c r="AZ268" s="52" t="str">
        <f>IF(参照!F268="","",参照!F268)</f>
        <v>シナネン(株)</v>
      </c>
      <c r="BA268" s="52" t="str">
        <f>IF(参照!G268="","",参照!G268)</f>
        <v>シナネン(株)_メニューD</v>
      </c>
      <c r="BB268" s="52">
        <f t="shared" si="35"/>
        <v>0.49</v>
      </c>
      <c r="BD268" s="52" t="str">
        <f>IF(参照!L268="","",参照!L268)</f>
        <v>コープ電力(株)</v>
      </c>
    </row>
    <row r="269" spans="47:56">
      <c r="AU269" s="52" t="str">
        <f>IF(参照!A269="","",参照!A269)</f>
        <v/>
      </c>
      <c r="AV269" s="52" t="str">
        <f>IF(参照!B269="","",参照!B269)</f>
        <v/>
      </c>
      <c r="AW269" s="52" t="str">
        <f>IF(参照!C269="","",参照!C269)</f>
        <v/>
      </c>
      <c r="AX269" s="52" t="str">
        <f>IF(参照!D269="","",参照!D269)</f>
        <v>メニューE</v>
      </c>
      <c r="AY269" s="52">
        <f>IF(参照!E269="","",参照!E269)</f>
        <v>2.72E-4</v>
      </c>
      <c r="AZ269" s="52" t="str">
        <f>IF(参照!F269="","",参照!F269)</f>
        <v>シナネン(株)</v>
      </c>
      <c r="BA269" s="52" t="str">
        <f>IF(参照!G269="","",参照!G269)</f>
        <v>シナネン(株)_メニューE</v>
      </c>
      <c r="BB269" s="52">
        <f t="shared" si="35"/>
        <v>0.27200000000000002</v>
      </c>
      <c r="BD269" s="52" t="str">
        <f>IF(参照!L269="","",参照!L269)</f>
        <v>国際航業(株)</v>
      </c>
    </row>
    <row r="270" spans="47:56">
      <c r="AU270" s="52" t="str">
        <f>IF(参照!A270="","",参照!A270)</f>
        <v/>
      </c>
      <c r="AV270" s="52" t="str">
        <f>IF(参照!B270="","",参照!B270)</f>
        <v/>
      </c>
      <c r="AW270" s="52" t="str">
        <f>IF(参照!C270="","",参照!C270)</f>
        <v/>
      </c>
      <c r="AX270" s="52" t="str">
        <f>IF(参照!D270="","",参照!D270)</f>
        <v>メニューF</v>
      </c>
      <c r="AY270" s="52">
        <f>IF(参照!E270="","",参照!E270)</f>
        <v>3.6099999999999999E-4</v>
      </c>
      <c r="AZ270" s="52" t="str">
        <f>IF(参照!F270="","",参照!F270)</f>
        <v>シナネン(株)</v>
      </c>
      <c r="BA270" s="52" t="str">
        <f>IF(参照!G270="","",参照!G270)</f>
        <v>シナネン(株)_メニューF</v>
      </c>
      <c r="BB270" s="52">
        <f t="shared" si="35"/>
        <v>0.36099999999999999</v>
      </c>
      <c r="BD270" s="52" t="str">
        <f>IF(参照!L270="","",参照!L270)</f>
        <v>小島電機工業(株)</v>
      </c>
    </row>
    <row r="271" spans="47:56">
      <c r="AU271" s="52" t="str">
        <f>IF(参照!A271="","",参照!A271)</f>
        <v/>
      </c>
      <c r="AV271" s="52" t="str">
        <f>IF(参照!B271="","",参照!B271)</f>
        <v/>
      </c>
      <c r="AW271" s="52" t="str">
        <f>IF(参照!C271="","",参照!C271)</f>
        <v/>
      </c>
      <c r="AX271" s="52" t="str">
        <f>IF(参照!D271="","",参照!D271)</f>
        <v>メニューG(残差)</v>
      </c>
      <c r="AY271" s="52">
        <f>IF(参照!E271="","",参照!E271)</f>
        <v>6.1200000000000002E-4</v>
      </c>
      <c r="AZ271" s="52" t="str">
        <f>IF(参照!F271="","",参照!F271)</f>
        <v>シナネン(株)</v>
      </c>
      <c r="BA271" s="52" t="str">
        <f>IF(参照!G271="","",参照!G271)</f>
        <v>シナネン(株)_メニューG(残差)</v>
      </c>
      <c r="BB271" s="52">
        <f t="shared" si="35"/>
        <v>0.61199999999999999</v>
      </c>
      <c r="BD271" s="52" t="str">
        <f>IF(参照!L271="","",参照!L271)</f>
        <v>御所野縄文電力(株)</v>
      </c>
    </row>
    <row r="272" spans="47:56">
      <c r="AU272" s="52" t="str">
        <f>IF(参照!A272="","",参照!A272)</f>
        <v/>
      </c>
      <c r="AV272" s="52" t="str">
        <f>IF(参照!B272="","",参照!B272)</f>
        <v/>
      </c>
      <c r="AW272" s="52" t="str">
        <f>IF(参照!C272="","",参照!C272)</f>
        <v/>
      </c>
      <c r="AX272" s="52" t="str">
        <f>IF(参照!D272="","",参照!D272)</f>
        <v>(参考値)事業者全体</v>
      </c>
      <c r="AY272" s="52">
        <f>IF(参照!E272="","",参照!E272)</f>
        <v>5.2400000000000005E-4</v>
      </c>
      <c r="AZ272" s="52" t="str">
        <f>IF(参照!F272="","",参照!F272)</f>
        <v>シナネン(株)</v>
      </c>
      <c r="BA272" s="52" t="str">
        <f>IF(参照!G272="","",参照!G272)</f>
        <v>シナネン(株)_(参考値)事業者全体</v>
      </c>
      <c r="BB272" s="52">
        <f t="shared" si="35"/>
        <v>0.52400000000000002</v>
      </c>
      <c r="BD272" s="52" t="str">
        <f>IF(参照!L272="","",参照!L272)</f>
        <v>コスモエネルギーソリューションズ(株)</v>
      </c>
    </row>
    <row r="273" spans="47:56">
      <c r="AU273" s="52" t="str">
        <f>IF(参照!A273="","",参照!A273)</f>
        <v>A0087</v>
      </c>
      <c r="AV273" s="52" t="str">
        <f>IF(参照!B273="","",参照!B273)</f>
        <v>(株)シナジアパワー</v>
      </c>
      <c r="AW273" s="52">
        <f>IF(参照!C273="","",参照!C273)</f>
        <v>4.4799999999999999E-4</v>
      </c>
      <c r="AX273" s="52" t="str">
        <f>IF(参照!D273="","",参照!D273)</f>
        <v>メニューA</v>
      </c>
      <c r="AY273" s="52">
        <f>IF(参照!E273="","",参照!E273)</f>
        <v>0</v>
      </c>
      <c r="AZ273" s="52" t="str">
        <f>IF(参照!F273="","",参照!F273)</f>
        <v>(株)シナジアパワー</v>
      </c>
      <c r="BA273" s="52" t="str">
        <f>IF(参照!G273="","",参照!G273)</f>
        <v>(株)シナジアパワー_メニューA</v>
      </c>
      <c r="BB273" s="52">
        <f t="shared" si="35"/>
        <v>0</v>
      </c>
      <c r="BD273" s="52" t="str">
        <f>IF(参照!L273="","",参照!L273)</f>
        <v>五島市民電力(株)</v>
      </c>
    </row>
    <row r="274" spans="47:56">
      <c r="AU274" s="52" t="str">
        <f>IF(参照!A274="","",参照!A274)</f>
        <v/>
      </c>
      <c r="AV274" s="52" t="str">
        <f>IF(参照!B274="","",参照!B274)</f>
        <v/>
      </c>
      <c r="AW274" s="52" t="str">
        <f>IF(参照!C274="","",参照!C274)</f>
        <v/>
      </c>
      <c r="AX274" s="52" t="str">
        <f>IF(参照!D274="","",参照!D274)</f>
        <v>メニューB</v>
      </c>
      <c r="AY274" s="52">
        <f>IF(参照!E274="","",参照!E274)</f>
        <v>3.48E-4</v>
      </c>
      <c r="AZ274" s="52" t="str">
        <f>IF(参照!F274="","",参照!F274)</f>
        <v>(株)シナジアパワー</v>
      </c>
      <c r="BA274" s="52" t="str">
        <f>IF(参照!G274="","",参照!G274)</f>
        <v>(株)シナジアパワー_メニューB</v>
      </c>
      <c r="BB274" s="52">
        <f t="shared" si="35"/>
        <v>0.34799999999999998</v>
      </c>
      <c r="BD274" s="52" t="str">
        <f>IF(参照!L274="","",参照!L274)</f>
        <v>こなんウルトラパワー(株)</v>
      </c>
    </row>
    <row r="275" spans="47:56">
      <c r="AU275" s="52" t="str">
        <f>IF(参照!A275="","",参照!A275)</f>
        <v/>
      </c>
      <c r="AV275" s="52" t="str">
        <f>IF(参照!B275="","",参照!B275)</f>
        <v/>
      </c>
      <c r="AW275" s="52" t="str">
        <f>IF(参照!C275="","",参照!C275)</f>
        <v/>
      </c>
      <c r="AX275" s="52" t="str">
        <f>IF(参照!D275="","",参照!D275)</f>
        <v>メニューC</v>
      </c>
      <c r="AY275" s="52">
        <f>IF(参照!E275="","",参照!E275)</f>
        <v>3.39E-4</v>
      </c>
      <c r="AZ275" s="52" t="str">
        <f>IF(参照!F275="","",参照!F275)</f>
        <v>(株)シナジアパワー</v>
      </c>
      <c r="BA275" s="52" t="str">
        <f>IF(参照!G275="","",参照!G275)</f>
        <v>(株)シナジアパワー_メニューC</v>
      </c>
      <c r="BB275" s="52">
        <f t="shared" si="35"/>
        <v>0.33900000000000002</v>
      </c>
      <c r="BD275" s="52" t="str">
        <f>IF(参照!L275="","",参照!L275)</f>
        <v>(株)コノミヤホールディングス</v>
      </c>
    </row>
    <row r="276" spans="47:56">
      <c r="AU276" s="52" t="str">
        <f>IF(参照!A276="","",参照!A276)</f>
        <v/>
      </c>
      <c r="AV276" s="52" t="str">
        <f>IF(参照!B276="","",参照!B276)</f>
        <v/>
      </c>
      <c r="AW276" s="52" t="str">
        <f>IF(参照!C276="","",参照!C276)</f>
        <v/>
      </c>
      <c r="AX276" s="52" t="str">
        <f>IF(参照!D276="","",参照!D276)</f>
        <v>メニューD</v>
      </c>
      <c r="AY276" s="52">
        <f>IF(参照!E276="","",参照!E276)</f>
        <v>3.6499999999999998E-4</v>
      </c>
      <c r="AZ276" s="52" t="str">
        <f>IF(参照!F276="","",参照!F276)</f>
        <v>(株)シナジアパワー</v>
      </c>
      <c r="BA276" s="52" t="str">
        <f>IF(参照!G276="","",参照!G276)</f>
        <v>(株)シナジアパワー_メニューD</v>
      </c>
      <c r="BB276" s="52">
        <f t="shared" si="35"/>
        <v>0.36499999999999999</v>
      </c>
      <c r="BD276" s="52" t="str">
        <f>IF(参照!L276="","",参照!L276)</f>
        <v>(株)コンシェルジュ</v>
      </c>
    </row>
    <row r="277" spans="47:56">
      <c r="AU277" s="52" t="str">
        <f>IF(参照!A277="","",参照!A277)</f>
        <v/>
      </c>
      <c r="AV277" s="52" t="str">
        <f>IF(参照!B277="","",参照!B277)</f>
        <v/>
      </c>
      <c r="AW277" s="52" t="str">
        <f>IF(参照!C277="","",参照!C277)</f>
        <v/>
      </c>
      <c r="AX277" s="52" t="str">
        <f>IF(参照!D277="","",参照!D277)</f>
        <v>メニューE</v>
      </c>
      <c r="AY277" s="52">
        <f>IF(参照!E277="","",参照!E277)</f>
        <v>3.6600000000000001E-4</v>
      </c>
      <c r="AZ277" s="52" t="str">
        <f>IF(参照!F277="","",参照!F277)</f>
        <v>(株)シナジアパワー</v>
      </c>
      <c r="BA277" s="52" t="str">
        <f>IF(参照!G277="","",参照!G277)</f>
        <v>(株)シナジアパワー_メニューE</v>
      </c>
      <c r="BB277" s="52">
        <f t="shared" si="35"/>
        <v>0.36599999999999999</v>
      </c>
      <c r="BD277" s="52" t="str">
        <f>IF(参照!L277="","",参照!L277)</f>
        <v>サーラｅエナジー(株)</v>
      </c>
    </row>
    <row r="278" spans="47:56">
      <c r="AU278" s="52" t="str">
        <f>IF(参照!A278="","",参照!A278)</f>
        <v/>
      </c>
      <c r="AV278" s="52" t="str">
        <f>IF(参照!B278="","",参照!B278)</f>
        <v/>
      </c>
      <c r="AW278" s="52" t="str">
        <f>IF(参照!C278="","",参照!C278)</f>
        <v/>
      </c>
      <c r="AX278" s="52" t="str">
        <f>IF(参照!D278="","",参照!D278)</f>
        <v>メニューF</v>
      </c>
      <c r="AY278" s="52">
        <f>IF(参照!E278="","",参照!E278)</f>
        <v>3.6899999999999997E-4</v>
      </c>
      <c r="AZ278" s="52" t="str">
        <f>IF(参照!F278="","",参照!F278)</f>
        <v>(株)シナジアパワー</v>
      </c>
      <c r="BA278" s="52" t="str">
        <f>IF(参照!G278="","",参照!G278)</f>
        <v>(株)シナジアパワー_メニューF</v>
      </c>
      <c r="BB278" s="52">
        <f t="shared" si="35"/>
        <v>0.36899999999999999</v>
      </c>
      <c r="BD278" s="52" t="str">
        <f>IF(参照!L278="","",参照!L278)</f>
        <v>(株)再エネ思考電力</v>
      </c>
    </row>
    <row r="279" spans="47:56">
      <c r="AU279" s="52" t="str">
        <f>IF(参照!A279="","",参照!A279)</f>
        <v/>
      </c>
      <c r="AV279" s="52" t="str">
        <f>IF(参照!B279="","",参照!B279)</f>
        <v/>
      </c>
      <c r="AW279" s="52" t="str">
        <f>IF(参照!C279="","",参照!C279)</f>
        <v/>
      </c>
      <c r="AX279" s="52" t="str">
        <f>IF(参照!D279="","",参照!D279)</f>
        <v>メニューG</v>
      </c>
      <c r="AY279" s="52">
        <f>IF(参照!E279="","",参照!E279)</f>
        <v>3.8000000000000002E-4</v>
      </c>
      <c r="AZ279" s="52" t="str">
        <f>IF(参照!F279="","",参照!F279)</f>
        <v>(株)シナジアパワー</v>
      </c>
      <c r="BA279" s="52" t="str">
        <f>IF(参照!G279="","",参照!G279)</f>
        <v>(株)シナジアパワー_メニューG</v>
      </c>
      <c r="BB279" s="52">
        <f t="shared" si="35"/>
        <v>0.38</v>
      </c>
      <c r="BD279" s="52" t="str">
        <f>IF(参照!L279="","",参照!L279)</f>
        <v>埼玉ガス(株)</v>
      </c>
    </row>
    <row r="280" spans="47:56">
      <c r="AU280" s="52" t="str">
        <f>IF(参照!A280="","",参照!A280)</f>
        <v/>
      </c>
      <c r="AV280" s="52" t="str">
        <f>IF(参照!B280="","",参照!B280)</f>
        <v/>
      </c>
      <c r="AW280" s="52" t="str">
        <f>IF(参照!C280="","",参照!C280)</f>
        <v/>
      </c>
      <c r="AX280" s="52" t="str">
        <f>IF(参照!D280="","",参照!D280)</f>
        <v>メニューH</v>
      </c>
      <c r="AY280" s="52">
        <f>IF(参照!E280="","",参照!E280)</f>
        <v>1.7899999999999999E-4</v>
      </c>
      <c r="AZ280" s="52" t="str">
        <f>IF(参照!F280="","",参照!F280)</f>
        <v>(株)シナジアパワー</v>
      </c>
      <c r="BA280" s="52" t="str">
        <f>IF(参照!G280="","",参照!G280)</f>
        <v>(株)シナジアパワー_メニューH</v>
      </c>
      <c r="BB280" s="52">
        <f t="shared" si="35"/>
        <v>0.17899999999999999</v>
      </c>
      <c r="BD280" s="52" t="str">
        <f>IF(参照!L280="","",参照!L280)</f>
        <v>(株)彩の国でんき</v>
      </c>
    </row>
    <row r="281" spans="47:56">
      <c r="AU281" s="52" t="str">
        <f>IF(参照!A281="","",参照!A281)</f>
        <v/>
      </c>
      <c r="AV281" s="52" t="str">
        <f>IF(参照!B281="","",参照!B281)</f>
        <v/>
      </c>
      <c r="AW281" s="52" t="str">
        <f>IF(参照!C281="","",参照!C281)</f>
        <v/>
      </c>
      <c r="AX281" s="52" t="str">
        <f>IF(参照!D281="","",参照!D281)</f>
        <v>メニューI(残差)</v>
      </c>
      <c r="AY281" s="52">
        <f>IF(参照!E281="","",参照!E281)</f>
        <v>4.0899999999999997E-4</v>
      </c>
      <c r="AZ281" s="52" t="str">
        <f>IF(参照!F281="","",参照!F281)</f>
        <v>(株)シナジアパワー</v>
      </c>
      <c r="BA281" s="52" t="str">
        <f>IF(参照!G281="","",参照!G281)</f>
        <v>(株)シナジアパワー_メニューI(残差)</v>
      </c>
      <c r="BB281" s="52">
        <f t="shared" si="35"/>
        <v>0.40899999999999997</v>
      </c>
      <c r="BD281" s="52" t="str">
        <f>IF(参照!L281="","",参照!L281)</f>
        <v>西部瓦斯(株)</v>
      </c>
    </row>
    <row r="282" spans="47:56">
      <c r="AU282" s="52" t="str">
        <f>IF(参照!A282="","",参照!A282)</f>
        <v/>
      </c>
      <c r="AV282" s="52" t="str">
        <f>IF(参照!B282="","",参照!B282)</f>
        <v/>
      </c>
      <c r="AW282" s="52" t="str">
        <f>IF(参照!C282="","",参照!C282)</f>
        <v/>
      </c>
      <c r="AX282" s="52" t="str">
        <f>IF(参照!D282="","",参照!D282)</f>
        <v>(参考値)事業者全体</v>
      </c>
      <c r="AY282" s="52">
        <f>IF(参照!E282="","",参照!E282)</f>
        <v>3.86E-4</v>
      </c>
      <c r="AZ282" s="52" t="str">
        <f>IF(参照!F282="","",参照!F282)</f>
        <v>(株)シナジアパワー</v>
      </c>
      <c r="BA282" s="52" t="str">
        <f>IF(参照!G282="","",参照!G282)</f>
        <v>(株)シナジアパワー_(参考値)事業者全体</v>
      </c>
      <c r="BB282" s="52">
        <f t="shared" si="35"/>
        <v>0.38600000000000001</v>
      </c>
      <c r="BD282" s="52" t="str">
        <f>IF(参照!L282="","",参照!L282)</f>
        <v>(株)サイホープロパティーズ</v>
      </c>
    </row>
    <row r="283" spans="47:56">
      <c r="AU283" s="52" t="str">
        <f>IF(参照!A283="","",参照!A283)</f>
        <v>A0088</v>
      </c>
      <c r="AV283" s="52" t="str">
        <f>IF(参照!B283="","",参照!B283)</f>
        <v>カワサキグリーンエナジー(株)</v>
      </c>
      <c r="AW283" s="52">
        <f>IF(参照!C283="","",参照!C283)</f>
        <v>4.5600000000000003E-4</v>
      </c>
      <c r="AX283" s="52" t="str">
        <f>IF(参照!D283="","",参照!D283)</f>
        <v>メニューA</v>
      </c>
      <c r="AY283" s="52">
        <f>IF(参照!E283="","",参照!E283)</f>
        <v>0</v>
      </c>
      <c r="AZ283" s="52" t="str">
        <f>IF(参照!F283="","",参照!F283)</f>
        <v>カワサキグリーンエナジー(株)</v>
      </c>
      <c r="BA283" s="52" t="str">
        <f>IF(参照!G283="","",参照!G283)</f>
        <v>カワサキグリーンエナジー(株)_メニューA</v>
      </c>
      <c r="BB283" s="52">
        <f t="shared" si="35"/>
        <v>0</v>
      </c>
      <c r="BD283" s="52" t="str">
        <f>IF(参照!L283="","",参照!L283)</f>
        <v>酒田天然瓦斯(株)</v>
      </c>
    </row>
    <row r="284" spans="47:56">
      <c r="AU284" s="52" t="str">
        <f>IF(参照!A284="","",参照!A284)</f>
        <v/>
      </c>
      <c r="AV284" s="52" t="str">
        <f>IF(参照!B284="","",参照!B284)</f>
        <v/>
      </c>
      <c r="AW284" s="52" t="str">
        <f>IF(参照!C284="","",参照!C284)</f>
        <v/>
      </c>
      <c r="AX284" s="52" t="str">
        <f>IF(参照!D284="","",参照!D284)</f>
        <v>メニューB</v>
      </c>
      <c r="AY284" s="52">
        <f>IF(参照!E284="","",参照!E284)</f>
        <v>2.9999999999999997E-4</v>
      </c>
      <c r="AZ284" s="52" t="str">
        <f>IF(参照!F284="","",参照!F284)</f>
        <v>カワサキグリーンエナジー(株)</v>
      </c>
      <c r="BA284" s="52" t="str">
        <f>IF(参照!G284="","",参照!G284)</f>
        <v>カワサキグリーンエナジー(株)_メニューB</v>
      </c>
      <c r="BB284" s="52">
        <f t="shared" si="35"/>
        <v>0.3</v>
      </c>
      <c r="BD284" s="52" t="str">
        <f>IF(参照!L284="","",参照!L284)</f>
        <v>坂戸ガス(株)</v>
      </c>
    </row>
    <row r="285" spans="47:56">
      <c r="AU285" s="52" t="str">
        <f>IF(参照!A285="","",参照!A285)</f>
        <v/>
      </c>
      <c r="AV285" s="52" t="str">
        <f>IF(参照!B285="","",参照!B285)</f>
        <v/>
      </c>
      <c r="AW285" s="52" t="str">
        <f>IF(参照!C285="","",参照!C285)</f>
        <v/>
      </c>
      <c r="AX285" s="52" t="str">
        <f>IF(参照!D285="","",参照!D285)</f>
        <v>メニューC</v>
      </c>
      <c r="AY285" s="52">
        <f>IF(参照!E285="","",参照!E285)</f>
        <v>4.4299999999999998E-4</v>
      </c>
      <c r="AZ285" s="52" t="str">
        <f>IF(参照!F285="","",参照!F285)</f>
        <v>カワサキグリーンエナジー(株)</v>
      </c>
      <c r="BA285" s="52" t="str">
        <f>IF(参照!G285="","",参照!G285)</f>
        <v>カワサキグリーンエナジー(株)_メニューC</v>
      </c>
      <c r="BB285" s="52">
        <f t="shared" si="35"/>
        <v>0.443</v>
      </c>
      <c r="BD285" s="52" t="str">
        <f>IF(参照!L285="","",参照!L285)</f>
        <v>(株)さくら新電力</v>
      </c>
    </row>
    <row r="286" spans="47:56">
      <c r="AU286" s="52" t="str">
        <f>IF(参照!A286="","",参照!A286)</f>
        <v/>
      </c>
      <c r="AV286" s="52" t="str">
        <f>IF(参照!B286="","",参照!B286)</f>
        <v/>
      </c>
      <c r="AW286" s="52" t="str">
        <f>IF(参照!C286="","",参照!C286)</f>
        <v/>
      </c>
      <c r="AX286" s="52" t="str">
        <f>IF(参照!D286="","",参照!D286)</f>
        <v>メニューD(残差)</v>
      </c>
      <c r="AY286" s="52">
        <f>IF(参照!E286="","",参照!E286)</f>
        <v>4.4700000000000002E-4</v>
      </c>
      <c r="AZ286" s="52" t="str">
        <f>IF(参照!F286="","",参照!F286)</f>
        <v>カワサキグリーンエナジー(株)</v>
      </c>
      <c r="BA286" s="52" t="str">
        <f>IF(参照!G286="","",参照!G286)</f>
        <v>カワサキグリーンエナジー(株)_メニューD(残差)</v>
      </c>
      <c r="BB286" s="52">
        <f t="shared" si="35"/>
        <v>0.44700000000000001</v>
      </c>
      <c r="BD286" s="52" t="str">
        <f>IF(参照!L286="","",参照!L286)</f>
        <v>里山パワーワークス(株)</v>
      </c>
    </row>
    <row r="287" spans="47:56">
      <c r="AU287" s="52" t="str">
        <f>IF(参照!A287="","",参照!A287)</f>
        <v/>
      </c>
      <c r="AV287" s="52" t="str">
        <f>IF(参照!B287="","",参照!B287)</f>
        <v/>
      </c>
      <c r="AW287" s="52" t="str">
        <f>IF(参照!C287="","",参照!C287)</f>
        <v/>
      </c>
      <c r="AX287" s="52" t="str">
        <f>IF(参照!D287="","",参照!D287)</f>
        <v>(参考値)事業者全体</v>
      </c>
      <c r="AY287" s="52">
        <f>IF(参照!E287="","",参照!E287)</f>
        <v>5.2800000000000004E-4</v>
      </c>
      <c r="AZ287" s="52" t="str">
        <f>IF(参照!F287="","",参照!F287)</f>
        <v>カワサキグリーンエナジー(株)</v>
      </c>
      <c r="BA287" s="52" t="str">
        <f>IF(参照!G287="","",参照!G287)</f>
        <v>カワサキグリーンエナジー(株)_(参考値)事業者全体</v>
      </c>
      <c r="BB287" s="52">
        <f t="shared" si="35"/>
        <v>0.52800000000000002</v>
      </c>
      <c r="BD287" s="52" t="str">
        <f>IF(参照!L287="","",参照!L287)</f>
        <v>(株)サニックス</v>
      </c>
    </row>
    <row r="288" spans="47:56">
      <c r="AU288" s="52" t="str">
        <f>IF(参照!A288="","",参照!A288)</f>
        <v>A0089</v>
      </c>
      <c r="AV288" s="52" t="str">
        <f>IF(参照!B288="","",参照!B288)</f>
        <v>大一ガス(株)</v>
      </c>
      <c r="AW288" s="52">
        <f>IF(参照!C288="","",参照!C288)</f>
        <v>4.8899999999999996E-4</v>
      </c>
      <c r="AX288" s="52" t="str">
        <f>IF(参照!D288="","",参照!D288)</f>
        <v/>
      </c>
      <c r="AY288" s="52">
        <f>IF(参照!E288="","",参照!E288)</f>
        <v>5.3399999999999997E-4</v>
      </c>
      <c r="AZ288" s="52" t="str">
        <f>IF(参照!F288="","",参照!F288)</f>
        <v>大一ガス(株)</v>
      </c>
      <c r="BA288" s="52" t="str">
        <f>IF(参照!G288="","",参照!G288)</f>
        <v>大一ガス(株)_</v>
      </c>
      <c r="BB288" s="52">
        <f t="shared" si="35"/>
        <v>0.53399999999999992</v>
      </c>
      <c r="BD288" s="52" t="str">
        <f>IF(参照!L288="","",参照!L288)</f>
        <v>佐野瓦斯(株)</v>
      </c>
    </row>
    <row r="289" spans="47:56">
      <c r="AU289" s="52" t="str">
        <f>IF(参照!A289="","",参照!A289)</f>
        <v>A0090</v>
      </c>
      <c r="AV289" s="52" t="str">
        <f>IF(参照!B289="","",参照!B289)</f>
        <v>(株)リミックスポイント</v>
      </c>
      <c r="AW289" s="52">
        <f>IF(参照!C289="","",参照!C289)</f>
        <v>4.35E-4</v>
      </c>
      <c r="AX289" s="52" t="str">
        <f>IF(参照!D289="","",参照!D289)</f>
        <v>メニューA</v>
      </c>
      <c r="AY289" s="52">
        <f>IF(参照!E289="","",参照!E289)</f>
        <v>0</v>
      </c>
      <c r="AZ289" s="52" t="str">
        <f>IF(参照!F289="","",参照!F289)</f>
        <v>(株)リミックスポイント</v>
      </c>
      <c r="BA289" s="52" t="str">
        <f>IF(参照!G289="","",参照!G289)</f>
        <v>(株)リミックスポイント_メニューA</v>
      </c>
      <c r="BB289" s="52">
        <f t="shared" si="35"/>
        <v>0</v>
      </c>
      <c r="BD289" s="52" t="str">
        <f>IF(参照!L289="","",参照!L289)</f>
        <v>サミットエナジー(株)</v>
      </c>
    </row>
    <row r="290" spans="47:56">
      <c r="AU290" s="52" t="str">
        <f>IF(参照!A290="","",参照!A290)</f>
        <v/>
      </c>
      <c r="AV290" s="52" t="str">
        <f>IF(参照!B290="","",参照!B290)</f>
        <v/>
      </c>
      <c r="AW290" s="52" t="str">
        <f>IF(参照!C290="","",参照!C290)</f>
        <v/>
      </c>
      <c r="AX290" s="52" t="str">
        <f>IF(参照!D290="","",参照!D290)</f>
        <v>メニューB(残差)</v>
      </c>
      <c r="AY290" s="52">
        <f>IF(参照!E290="","",参照!E290)</f>
        <v>4.3899999999999999E-4</v>
      </c>
      <c r="AZ290" s="52" t="str">
        <f>IF(参照!F290="","",参照!F290)</f>
        <v>(株)リミックスポイント</v>
      </c>
      <c r="BA290" s="52" t="str">
        <f>IF(参照!G290="","",参照!G290)</f>
        <v>(株)リミックスポイント_メニューB(残差)</v>
      </c>
      <c r="BB290" s="52">
        <f t="shared" si="35"/>
        <v>0.439</v>
      </c>
      <c r="BD290" s="52" t="str">
        <f>IF(参照!L290="","",参照!L290)</f>
        <v>三愛オブリ(株)(旧：三愛石油(株))</v>
      </c>
    </row>
    <row r="291" spans="47:56">
      <c r="AU291" s="52" t="str">
        <f>IF(参照!A291="","",参照!A291)</f>
        <v/>
      </c>
      <c r="AV291" s="52" t="str">
        <f>IF(参照!B291="","",参照!B291)</f>
        <v/>
      </c>
      <c r="AW291" s="52" t="str">
        <f>IF(参照!C291="","",参照!C291)</f>
        <v/>
      </c>
      <c r="AX291" s="52" t="str">
        <f>IF(参照!D291="","",参照!D291)</f>
        <v>(参考値)事業者全体</v>
      </c>
      <c r="AY291" s="52">
        <f>IF(参照!E291="","",参照!E291)</f>
        <v>4.8500000000000003E-4</v>
      </c>
      <c r="AZ291" s="52" t="str">
        <f>IF(参照!F291="","",参照!F291)</f>
        <v>(株)リミックスポイント</v>
      </c>
      <c r="BA291" s="52" t="str">
        <f>IF(参照!G291="","",参照!G291)</f>
        <v>(株)リミックスポイント_(参考値)事業者全体</v>
      </c>
      <c r="BB291" s="52">
        <f t="shared" si="35"/>
        <v>0.48500000000000004</v>
      </c>
      <c r="BD291" s="52" t="str">
        <f>IF(参照!L291="","",参照!L291)</f>
        <v>山陰エレキ・アライアンス(株)</v>
      </c>
    </row>
    <row r="292" spans="47:56">
      <c r="AU292" s="52" t="str">
        <f>IF(参照!A292="","",参照!A292)</f>
        <v>A0091</v>
      </c>
      <c r="AV292" s="52" t="str">
        <f>IF(参照!B292="","",参照!B292)</f>
        <v>大阪いずみ市民生活協同組合</v>
      </c>
      <c r="AW292" s="52">
        <f>IF(参照!C292="","",参照!C292)</f>
        <v>3.7800000000000003E-4</v>
      </c>
      <c r="AX292" s="52" t="str">
        <f>IF(参照!D292="","",参照!D292)</f>
        <v>メニューA</v>
      </c>
      <c r="AY292" s="52">
        <f>IF(参照!E292="","",参照!E292)</f>
        <v>0</v>
      </c>
      <c r="AZ292" s="52" t="str">
        <f>IF(参照!F292="","",参照!F292)</f>
        <v>大阪いずみ市民生活協同組合</v>
      </c>
      <c r="BA292" s="52" t="str">
        <f>IF(参照!G292="","",参照!G292)</f>
        <v>大阪いずみ市民生活協同組合_メニューA</v>
      </c>
      <c r="BB292" s="52">
        <f t="shared" si="35"/>
        <v>0</v>
      </c>
      <c r="BD292" s="52" t="str">
        <f>IF(参照!L292="","",参照!L292)</f>
        <v>山陰酸素工業(株)</v>
      </c>
    </row>
    <row r="293" spans="47:56">
      <c r="AU293" s="52" t="str">
        <f>IF(参照!A293="","",参照!A293)</f>
        <v/>
      </c>
      <c r="AV293" s="52" t="str">
        <f>IF(参照!B293="","",参照!B293)</f>
        <v/>
      </c>
      <c r="AW293" s="52" t="str">
        <f>IF(参照!C293="","",参照!C293)</f>
        <v/>
      </c>
      <c r="AX293" s="52" t="str">
        <f>IF(参照!D293="","",参照!D293)</f>
        <v>メニューB(残差)</v>
      </c>
      <c r="AY293" s="52">
        <f>IF(参照!E293="","",参照!E293)</f>
        <v>3.2299999999999999E-4</v>
      </c>
      <c r="AZ293" s="52" t="str">
        <f>IF(参照!F293="","",参照!F293)</f>
        <v>大阪いずみ市民生活協同組合</v>
      </c>
      <c r="BA293" s="52" t="str">
        <f>IF(参照!G293="","",参照!G293)</f>
        <v>大阪いずみ市民生活協同組合_メニューB(残差)</v>
      </c>
      <c r="BB293" s="52">
        <f t="shared" si="35"/>
        <v>0.32300000000000001</v>
      </c>
      <c r="BD293" s="52" t="str">
        <f>IF(参照!L293="","",参照!L293)</f>
        <v>(株)三郷ひまわりエナジー</v>
      </c>
    </row>
    <row r="294" spans="47:56">
      <c r="AU294" s="52" t="str">
        <f>IF(参照!A294="","",参照!A294)</f>
        <v/>
      </c>
      <c r="AV294" s="52" t="str">
        <f>IF(参照!B294="","",参照!B294)</f>
        <v/>
      </c>
      <c r="AW294" s="52" t="str">
        <f>IF(参照!C294="","",参照!C294)</f>
        <v/>
      </c>
      <c r="AX294" s="52" t="str">
        <f>IF(参照!D294="","",参照!D294)</f>
        <v>(参考値)事業者全体</v>
      </c>
      <c r="AY294" s="52">
        <f>IF(参照!E294="","",参照!E294)</f>
        <v>3.0400000000000002E-4</v>
      </c>
      <c r="AZ294" s="52" t="str">
        <f>IF(参照!F294="","",参照!F294)</f>
        <v>大阪いずみ市民生活協同組合</v>
      </c>
      <c r="BA294" s="52" t="str">
        <f>IF(参照!G294="","",参照!G294)</f>
        <v>大阪いずみ市民生活協同組合_(参考値)事業者全体</v>
      </c>
      <c r="BB294" s="52">
        <f t="shared" si="35"/>
        <v>0.30399999999999999</v>
      </c>
      <c r="BD294" s="52" t="str">
        <f>IF(参照!L294="","",参照!L294)</f>
        <v>三州電力(株)</v>
      </c>
    </row>
    <row r="295" spans="47:56">
      <c r="AU295" s="52" t="str">
        <f>IF(参照!A295="","",参照!A295)</f>
        <v>A0092</v>
      </c>
      <c r="AV295" s="52" t="str">
        <f>IF(参照!B295="","",参照!B295)</f>
        <v>(株)中海テレビ放送</v>
      </c>
      <c r="AW295" s="52">
        <f>IF(参照!C295="","",参照!C295)</f>
        <v>4.3399999999999998E-4</v>
      </c>
      <c r="AX295" s="52" t="str">
        <f>IF(参照!D295="","",参照!D295)</f>
        <v/>
      </c>
      <c r="AY295" s="52">
        <f>IF(参照!E295="","",参照!E295)</f>
        <v>5.22E-4</v>
      </c>
      <c r="AZ295" s="52" t="str">
        <f>IF(参照!F295="","",参照!F295)</f>
        <v>(株)中海テレビ放送</v>
      </c>
      <c r="BA295" s="52" t="str">
        <f>IF(参照!G295="","",参照!G295)</f>
        <v>(株)中海テレビ放送_</v>
      </c>
      <c r="BB295" s="52">
        <f t="shared" si="35"/>
        <v>0.52200000000000002</v>
      </c>
      <c r="BD295" s="52" t="str">
        <f>IF(参照!L295="","",参照!L295)</f>
        <v>サントラベラーズサービス有限会社</v>
      </c>
    </row>
    <row r="296" spans="47:56">
      <c r="AU296" s="52" t="str">
        <f>IF(参照!A296="","",参照!A296)</f>
        <v>A0093</v>
      </c>
      <c r="AV296" s="52" t="str">
        <f>IF(参照!B296="","",参照!B296)</f>
        <v>パシフィックパワー(株)</v>
      </c>
      <c r="AW296" s="52">
        <f>IF(参照!C296="","",参照!C296)</f>
        <v>3.3E-4</v>
      </c>
      <c r="AX296" s="52" t="str">
        <f>IF(参照!D296="","",参照!D296)</f>
        <v/>
      </c>
      <c r="AY296" s="52">
        <f>IF(参照!E296="","",参照!E296)</f>
        <v>8.8800000000000001E-4</v>
      </c>
      <c r="AZ296" s="52" t="str">
        <f>IF(参照!F296="","",参照!F296)</f>
        <v>パシフィックパワー(株)</v>
      </c>
      <c r="BA296" s="52" t="str">
        <f>IF(参照!G296="","",参照!G296)</f>
        <v>パシフィックパワー(株)_</v>
      </c>
      <c r="BB296" s="52">
        <f t="shared" si="35"/>
        <v>0.88800000000000001</v>
      </c>
      <c r="BD296" s="52" t="str">
        <f>IF(参照!L296="","",参照!L296)</f>
        <v>三友エンテック(株)</v>
      </c>
    </row>
    <row r="297" spans="47:56">
      <c r="AU297" s="52" t="str">
        <f>IF(参照!A297="","",参照!A297)</f>
        <v>A0094</v>
      </c>
      <c r="AV297" s="52" t="str">
        <f>IF(参照!B297="","",参照!B297)</f>
        <v>(株)いちたかガスワン</v>
      </c>
      <c r="AW297" s="52">
        <f>IF(参照!C297="","",参照!C297)</f>
        <v>4.1100000000000002E-4</v>
      </c>
      <c r="AX297" s="52" t="str">
        <f>IF(参照!D297="","",参照!D297)</f>
        <v>メニューA</v>
      </c>
      <c r="AY297" s="52">
        <f>IF(参照!E297="","",参照!E297)</f>
        <v>0</v>
      </c>
      <c r="AZ297" s="52" t="str">
        <f>IF(参照!F297="","",参照!F297)</f>
        <v>(株)いちたかガスワン</v>
      </c>
      <c r="BA297" s="52" t="str">
        <f>IF(参照!G297="","",参照!G297)</f>
        <v>(株)いちたかガスワン_メニューA</v>
      </c>
      <c r="BB297" s="52">
        <f t="shared" si="35"/>
        <v>0</v>
      </c>
      <c r="BD297" s="52" t="str">
        <f>IF(参照!L297="","",参照!L297)</f>
        <v>サンリン(株)</v>
      </c>
    </row>
    <row r="298" spans="47:56">
      <c r="AU298" s="52" t="str">
        <f>IF(参照!A298="","",参照!A298)</f>
        <v/>
      </c>
      <c r="AV298" s="52" t="str">
        <f>IF(参照!B298="","",参照!B298)</f>
        <v/>
      </c>
      <c r="AW298" s="52" t="str">
        <f>IF(参照!C298="","",参照!C298)</f>
        <v/>
      </c>
      <c r="AX298" s="52" t="str">
        <f>IF(参照!D298="","",参照!D298)</f>
        <v>メニューB(残差)</v>
      </c>
      <c r="AY298" s="52">
        <f>IF(参照!E298="","",参照!E298)</f>
        <v>3.5499999999999996E-4</v>
      </c>
      <c r="AZ298" s="52" t="str">
        <f>IF(参照!F298="","",参照!F298)</f>
        <v>(株)いちたかガスワン</v>
      </c>
      <c r="BA298" s="52" t="str">
        <f>IF(参照!G298="","",参照!G298)</f>
        <v>(株)いちたかガスワン_メニューB(残差)</v>
      </c>
      <c r="BB298" s="52">
        <f t="shared" si="35"/>
        <v>0.35499999999999998</v>
      </c>
      <c r="BD298" s="52" t="str">
        <f>IF(参照!L298="","",参照!L298)</f>
        <v>(株)シーエナジー</v>
      </c>
    </row>
    <row r="299" spans="47:56">
      <c r="AU299" s="52" t="str">
        <f>IF(参照!A299="","",参照!A299)</f>
        <v/>
      </c>
      <c r="AV299" s="52" t="str">
        <f>IF(参照!B299="","",参照!B299)</f>
        <v/>
      </c>
      <c r="AW299" s="52" t="str">
        <f>IF(参照!C299="","",参照!C299)</f>
        <v/>
      </c>
      <c r="AX299" s="52" t="str">
        <f>IF(参照!D299="","",参照!D299)</f>
        <v>(参考値)事業者全体</v>
      </c>
      <c r="AY299" s="52">
        <f>IF(参照!E299="","",参照!E299)</f>
        <v>4.9100000000000001E-4</v>
      </c>
      <c r="AZ299" s="52" t="str">
        <f>IF(参照!F299="","",参照!F299)</f>
        <v>(株)いちたかガスワン</v>
      </c>
      <c r="BA299" s="52" t="str">
        <f>IF(参照!G299="","",参照!G299)</f>
        <v>(株)いちたかガスワン_(参考値)事業者全体</v>
      </c>
      <c r="BB299" s="52">
        <f t="shared" si="35"/>
        <v>0.49099999999999999</v>
      </c>
      <c r="BD299" s="52" t="str">
        <f>IF(参照!L299="","",参照!L299)</f>
        <v>(株)シーラパワー(旧：愛知電力(株))</v>
      </c>
    </row>
    <row r="300" spans="47:56">
      <c r="AU300" s="52" t="str">
        <f>IF(参照!A300="","",参照!A300)</f>
        <v>A0098</v>
      </c>
      <c r="AV300" s="52" t="str">
        <f>IF(参照!B300="","",参照!B300)</f>
        <v>(株)ジェイコムウエスト</v>
      </c>
      <c r="AW300" s="52">
        <f>IF(参照!C300="","",参照!C300)</f>
        <v>4.5800000000000002E-4</v>
      </c>
      <c r="AX300" s="52" t="str">
        <f>IF(参照!D300="","",参照!D300)</f>
        <v/>
      </c>
      <c r="AY300" s="52">
        <f>IF(参照!E300="","",参照!E300)</f>
        <v>4.7600000000000002E-4</v>
      </c>
      <c r="AZ300" s="52" t="str">
        <f>IF(参照!F300="","",参照!F300)</f>
        <v>(株)ジェイコムウエスト</v>
      </c>
      <c r="BA300" s="52" t="str">
        <f>IF(参照!G300="","",参照!G300)</f>
        <v>(株)ジェイコムウエスト_</v>
      </c>
      <c r="BB300" s="52">
        <f t="shared" si="35"/>
        <v>0.47600000000000003</v>
      </c>
      <c r="BD300" s="52" t="str">
        <f>IF(参照!L300="","",参照!L300)</f>
        <v>(株)ジェイコムウエスト</v>
      </c>
    </row>
    <row r="301" spans="47:56">
      <c r="AU301" s="52" t="str">
        <f>IF(参照!A301="","",参照!A301)</f>
        <v>A0103</v>
      </c>
      <c r="AV301" s="52" t="str">
        <f>IF(参照!B301="","",参照!B301)</f>
        <v>(株)ジェイコム埼玉・東日本</v>
      </c>
      <c r="AW301" s="52">
        <f>IF(参照!C301="","",参照!C301)</f>
        <v>4.5399999999999998E-4</v>
      </c>
      <c r="AX301" s="52" t="str">
        <f>IF(参照!D301="","",参照!D301)</f>
        <v/>
      </c>
      <c r="AY301" s="52">
        <f>IF(参照!E301="","",参照!E301)</f>
        <v>4.95E-4</v>
      </c>
      <c r="AZ301" s="52" t="str">
        <f>IF(参照!F301="","",参照!F301)</f>
        <v>(株)ジェイコム埼玉・東日本</v>
      </c>
      <c r="BA301" s="52" t="str">
        <f>IF(参照!G301="","",参照!G301)</f>
        <v>(株)ジェイコム埼玉・東日本_</v>
      </c>
      <c r="BB301" s="52">
        <f t="shared" si="35"/>
        <v>0.495</v>
      </c>
      <c r="BD301" s="52" t="str">
        <f>IF(参照!L301="","",参照!L301)</f>
        <v>(株)ジェイコム九州</v>
      </c>
    </row>
    <row r="302" spans="47:56">
      <c r="AU302" s="52" t="str">
        <f>IF(参照!A302="","",参照!A302)</f>
        <v>A0104</v>
      </c>
      <c r="AV302" s="52" t="str">
        <f>IF(参照!B302="","",参照!B302)</f>
        <v>(株)ジェイコム札幌</v>
      </c>
      <c r="AW302" s="52">
        <f>IF(参照!C302="","",参照!C302)</f>
        <v>4.5800000000000002E-4</v>
      </c>
      <c r="AX302" s="52" t="str">
        <f>IF(参照!D302="","",参照!D302)</f>
        <v/>
      </c>
      <c r="AY302" s="52">
        <f>IF(参照!E302="","",参照!E302)</f>
        <v>4.9899999999999999E-4</v>
      </c>
      <c r="AZ302" s="52" t="str">
        <f>IF(参照!F302="","",参照!F302)</f>
        <v>(株)ジェイコム札幌</v>
      </c>
      <c r="BA302" s="52" t="str">
        <f>IF(参照!G302="","",参照!G302)</f>
        <v>(株)ジェイコム札幌_</v>
      </c>
      <c r="BB302" s="52">
        <f t="shared" si="35"/>
        <v>0.499</v>
      </c>
      <c r="BD302" s="52" t="str">
        <f>IF(参照!L302="","",参照!L302)</f>
        <v>(株)ジェイコム埼玉・東日本</v>
      </c>
    </row>
    <row r="303" spans="47:56">
      <c r="AU303" s="52" t="str">
        <f>IF(参照!A303="","",参照!A303)</f>
        <v>A0105</v>
      </c>
      <c r="AV303" s="52" t="str">
        <f>IF(参照!B303="","",参照!B303)</f>
        <v>(株)ジェイコム湘南・神奈川</v>
      </c>
      <c r="AW303" s="52">
        <f>IF(参照!C303="","",参照!C303)</f>
        <v>4.5399999999999998E-4</v>
      </c>
      <c r="AX303" s="52" t="str">
        <f>IF(参照!D303="","",参照!D303)</f>
        <v/>
      </c>
      <c r="AY303" s="52">
        <f>IF(参照!E303="","",参照!E303)</f>
        <v>4.9399999999999997E-4</v>
      </c>
      <c r="AZ303" s="52" t="str">
        <f>IF(参照!F303="","",参照!F303)</f>
        <v>(株)ジェイコム湘南・神奈川</v>
      </c>
      <c r="BA303" s="52" t="str">
        <f>IF(参照!G303="","",参照!G303)</f>
        <v>(株)ジェイコム湘南・神奈川_</v>
      </c>
      <c r="BB303" s="52">
        <f t="shared" si="35"/>
        <v>0.49399999999999999</v>
      </c>
      <c r="BD303" s="52" t="str">
        <f>IF(参照!L303="","",参照!L303)</f>
        <v>(株)ジェイコム札幌</v>
      </c>
    </row>
    <row r="304" spans="47:56">
      <c r="AU304" s="52" t="str">
        <f>IF(参照!A304="","",参照!A304)</f>
        <v>A0107</v>
      </c>
      <c r="AV304" s="52" t="str">
        <f>IF(参照!B304="","",参照!B304)</f>
        <v>(株)ジェイコム千葉</v>
      </c>
      <c r="AW304" s="52">
        <f>IF(参照!C304="","",参照!C304)</f>
        <v>4.5399999999999998E-4</v>
      </c>
      <c r="AX304" s="52" t="str">
        <f>IF(参照!D304="","",参照!D304)</f>
        <v/>
      </c>
      <c r="AY304" s="52">
        <f>IF(参照!E304="","",参照!E304)</f>
        <v>4.9399999999999997E-4</v>
      </c>
      <c r="AZ304" s="52" t="str">
        <f>IF(参照!F304="","",参照!F304)</f>
        <v>(株)ジェイコム千葉</v>
      </c>
      <c r="BA304" s="52" t="str">
        <f>IF(参照!G304="","",参照!G304)</f>
        <v>(株)ジェイコム千葉_</v>
      </c>
      <c r="BB304" s="52">
        <f t="shared" si="35"/>
        <v>0.49399999999999999</v>
      </c>
      <c r="BD304" s="52" t="str">
        <f>IF(参照!L304="","",参照!L304)</f>
        <v>(株)ジェイコム湘南・神奈川</v>
      </c>
    </row>
    <row r="305" spans="47:56">
      <c r="AU305" s="52" t="str">
        <f>IF(参照!A305="","",参照!A305)</f>
        <v>A0110</v>
      </c>
      <c r="AV305" s="52" t="str">
        <f>IF(参照!B305="","",参照!B305)</f>
        <v>(株)ジェイコム東京</v>
      </c>
      <c r="AW305" s="52">
        <f>IF(参照!C305="","",参照!C305)</f>
        <v>4.5399999999999998E-4</v>
      </c>
      <c r="AX305" s="52" t="str">
        <f>IF(参照!D305="","",参照!D305)</f>
        <v/>
      </c>
      <c r="AY305" s="52">
        <f>IF(参照!E305="","",参照!E305)</f>
        <v>4.6599999999999994E-4</v>
      </c>
      <c r="AZ305" s="52" t="str">
        <f>IF(参照!F305="","",参照!F305)</f>
        <v>(株)ジェイコム東京</v>
      </c>
      <c r="BA305" s="52" t="str">
        <f>IF(参照!G305="","",参照!G305)</f>
        <v>(株)ジェイコム東京_</v>
      </c>
      <c r="BB305" s="52">
        <f t="shared" si="35"/>
        <v>0.46599999999999997</v>
      </c>
      <c r="BD305" s="52" t="str">
        <f>IF(参照!L305="","",参照!L305)</f>
        <v>(株)ジェイコム千葉</v>
      </c>
    </row>
    <row r="306" spans="47:56">
      <c r="AU306" s="52" t="str">
        <f>IF(参照!A306="","",参照!A306)</f>
        <v>A0119</v>
      </c>
      <c r="AV306" s="52" t="str">
        <f>IF(参照!B306="","",参照!B306)</f>
        <v>土浦ケーブルテレビ(株)</v>
      </c>
      <c r="AW306" s="52">
        <f>IF(参照!C306="","",参照!C306)</f>
        <v>4.5399999999999998E-4</v>
      </c>
      <c r="AX306" s="52" t="str">
        <f>IF(参照!D306="","",参照!D306)</f>
        <v/>
      </c>
      <c r="AY306" s="52">
        <f>IF(参照!E306="","",参照!E306)</f>
        <v>4.9399999999999997E-4</v>
      </c>
      <c r="AZ306" s="52" t="str">
        <f>IF(参照!F306="","",参照!F306)</f>
        <v>土浦ケーブルテレビ(株)</v>
      </c>
      <c r="BA306" s="52" t="str">
        <f>IF(参照!G306="","",参照!G306)</f>
        <v>土浦ケーブルテレビ(株)_</v>
      </c>
      <c r="BB306" s="52">
        <f t="shared" si="35"/>
        <v>0.49399999999999999</v>
      </c>
      <c r="BD306" s="52" t="str">
        <f>IF(参照!L306="","",参照!L306)</f>
        <v>(株)ジェイコム東京</v>
      </c>
    </row>
    <row r="307" spans="47:56">
      <c r="AU307" s="52" t="str">
        <f>IF(参照!A307="","",参照!A307)</f>
        <v>A0120</v>
      </c>
      <c r="AV307" s="52" t="str">
        <f>IF(参照!B307="","",参照!B307)</f>
        <v>鹿児島電力(株)</v>
      </c>
      <c r="AW307" s="52">
        <f>IF(参照!C307="","",参照!C307)</f>
        <v>4.9100000000000001E-4</v>
      </c>
      <c r="AX307" s="52" t="str">
        <f>IF(参照!D307="","",参照!D307)</f>
        <v/>
      </c>
      <c r="AY307" s="52">
        <f>IF(参照!E307="","",参照!E307)</f>
        <v>4.35E-4</v>
      </c>
      <c r="AZ307" s="52" t="str">
        <f>IF(参照!F307="","",参照!F307)</f>
        <v>鹿児島電力(株)</v>
      </c>
      <c r="BA307" s="52" t="str">
        <f>IF(参照!G307="","",参照!G307)</f>
        <v>鹿児島電力(株)_</v>
      </c>
      <c r="BB307" s="52">
        <f t="shared" si="35"/>
        <v>0.435</v>
      </c>
      <c r="BD307" s="52" t="str">
        <f>IF(参照!L307="","",参照!L307)</f>
        <v>シェルジャパン(株)</v>
      </c>
    </row>
    <row r="308" spans="47:56">
      <c r="AU308" s="52" t="str">
        <f>IF(参照!A308="","",参照!A308)</f>
        <v>A0121</v>
      </c>
      <c r="AV308" s="52" t="str">
        <f>IF(参照!B308="","",参照!B308)</f>
        <v>太陽ガス(株)</v>
      </c>
      <c r="AW308" s="52">
        <f>IF(参照!C308="","",参照!C308)</f>
        <v>4.44E-4</v>
      </c>
      <c r="AX308" s="52" t="str">
        <f>IF(参照!D308="","",参照!D308)</f>
        <v/>
      </c>
      <c r="AY308" s="52">
        <f>IF(参照!E308="","",参照!E308)</f>
        <v>4.7699999999999999E-4</v>
      </c>
      <c r="AZ308" s="52" t="str">
        <f>IF(参照!F308="","",参照!F308)</f>
        <v>太陽ガス(株)</v>
      </c>
      <c r="BA308" s="52" t="str">
        <f>IF(参照!G308="","",参照!G308)</f>
        <v>太陽ガス(株)_</v>
      </c>
      <c r="BB308" s="52">
        <f t="shared" si="35"/>
        <v>0.47699999999999998</v>
      </c>
      <c r="BD308" s="52" t="str">
        <f>IF(参照!L308="","",参照!L308)</f>
        <v>(株)しおさい電力</v>
      </c>
    </row>
    <row r="309" spans="47:56">
      <c r="AU309" s="52" t="str">
        <f>IF(参照!A309="","",参照!A309)</f>
        <v>A0122</v>
      </c>
      <c r="AV309" s="52" t="str">
        <f>IF(参照!B309="","",参照!B309)</f>
        <v>アーバンエナジー(株)</v>
      </c>
      <c r="AW309" s="52">
        <f>IF(参照!C309="","",参照!C309)</f>
        <v>2.41E-4</v>
      </c>
      <c r="AX309" s="52" t="str">
        <f>IF(参照!D309="","",参照!D309)</f>
        <v>メニューA</v>
      </c>
      <c r="AY309" s="52">
        <f>IF(参照!E309="","",参照!E309)</f>
        <v>0</v>
      </c>
      <c r="AZ309" s="52" t="str">
        <f>IF(参照!F309="","",参照!F309)</f>
        <v>アーバンエナジー(株)</v>
      </c>
      <c r="BA309" s="52" t="str">
        <f>IF(参照!G309="","",参照!G309)</f>
        <v>アーバンエナジー(株)_メニューA</v>
      </c>
      <c r="BB309" s="52">
        <f t="shared" si="35"/>
        <v>0</v>
      </c>
      <c r="BD309" s="52" t="str">
        <f>IF(参照!L309="","",参照!L309)</f>
        <v>(株)シグナストラスト</v>
      </c>
    </row>
    <row r="310" spans="47:56">
      <c r="AU310" s="52" t="str">
        <f>IF(参照!A310="","",参照!A310)</f>
        <v/>
      </c>
      <c r="AV310" s="52" t="str">
        <f>IF(参照!B310="","",参照!B310)</f>
        <v/>
      </c>
      <c r="AW310" s="52" t="str">
        <f>IF(参照!C310="","",参照!C310)</f>
        <v/>
      </c>
      <c r="AX310" s="52" t="str">
        <f>IF(参照!D310="","",参照!D310)</f>
        <v>メニューB</v>
      </c>
      <c r="AY310" s="52">
        <f>IF(参照!E310="","",参照!E310)</f>
        <v>2.92E-4</v>
      </c>
      <c r="AZ310" s="52" t="str">
        <f>IF(参照!F310="","",参照!F310)</f>
        <v>アーバンエナジー(株)</v>
      </c>
      <c r="BA310" s="52" t="str">
        <f>IF(参照!G310="","",参照!G310)</f>
        <v>アーバンエナジー(株)_メニューB</v>
      </c>
      <c r="BB310" s="52">
        <f t="shared" si="35"/>
        <v>0.29199999999999998</v>
      </c>
      <c r="BD310" s="52" t="str">
        <f>IF(参照!L310="","",参照!L310)</f>
        <v>静岡ガス＆パワー(株)</v>
      </c>
    </row>
    <row r="311" spans="47:56">
      <c r="AU311" s="52" t="str">
        <f>IF(参照!A311="","",参照!A311)</f>
        <v/>
      </c>
      <c r="AV311" s="52" t="str">
        <f>IF(参照!B311="","",参照!B311)</f>
        <v/>
      </c>
      <c r="AW311" s="52" t="str">
        <f>IF(参照!C311="","",参照!C311)</f>
        <v/>
      </c>
      <c r="AX311" s="52" t="str">
        <f>IF(参照!D311="","",参照!D311)</f>
        <v>メニューC</v>
      </c>
      <c r="AY311" s="52">
        <f>IF(参照!E311="","",参照!E311)</f>
        <v>3.5299999999999996E-4</v>
      </c>
      <c r="AZ311" s="52" t="str">
        <f>IF(参照!F311="","",参照!F311)</f>
        <v>アーバンエナジー(株)</v>
      </c>
      <c r="BA311" s="52" t="str">
        <f>IF(参照!G311="","",参照!G311)</f>
        <v>アーバンエナジー(株)_メニューC</v>
      </c>
      <c r="BB311" s="52">
        <f t="shared" si="35"/>
        <v>0.35299999999999998</v>
      </c>
      <c r="BD311" s="52" t="str">
        <f>IF(参照!L311="","",参照!L311)</f>
        <v>自然電力(株)</v>
      </c>
    </row>
    <row r="312" spans="47:56">
      <c r="AU312" s="52" t="str">
        <f>IF(参照!A312="","",参照!A312)</f>
        <v/>
      </c>
      <c r="AV312" s="52" t="str">
        <f>IF(参照!B312="","",参照!B312)</f>
        <v/>
      </c>
      <c r="AW312" s="52" t="str">
        <f>IF(参照!C312="","",参照!C312)</f>
        <v/>
      </c>
      <c r="AX312" s="52" t="str">
        <f>IF(参照!D312="","",参照!D312)</f>
        <v>メニューD</v>
      </c>
      <c r="AY312" s="52">
        <f>IF(参照!E312="","",参照!E312)</f>
        <v>2.5000000000000001E-4</v>
      </c>
      <c r="AZ312" s="52" t="str">
        <f>IF(参照!F312="","",参照!F312)</f>
        <v>アーバンエナジー(株)</v>
      </c>
      <c r="BA312" s="52" t="str">
        <f>IF(参照!G312="","",参照!G312)</f>
        <v>アーバンエナジー(株)_メニューD</v>
      </c>
      <c r="BB312" s="52">
        <f t="shared" si="35"/>
        <v>0.25</v>
      </c>
      <c r="BD312" s="52" t="str">
        <f>IF(参照!L312="","",参照!L312)</f>
        <v>(株)シナジアパワー</v>
      </c>
    </row>
    <row r="313" spans="47:56">
      <c r="AU313" s="52" t="str">
        <f>IF(参照!A313="","",参照!A313)</f>
        <v/>
      </c>
      <c r="AV313" s="52" t="str">
        <f>IF(参照!B313="","",参照!B313)</f>
        <v/>
      </c>
      <c r="AW313" s="52" t="str">
        <f>IF(参照!C313="","",参照!C313)</f>
        <v/>
      </c>
      <c r="AX313" s="52" t="str">
        <f>IF(参照!D313="","",参照!D313)</f>
        <v>メニューE</v>
      </c>
      <c r="AY313" s="52">
        <f>IF(参照!E313="","",参照!E313)</f>
        <v>3.77E-4</v>
      </c>
      <c r="AZ313" s="52" t="str">
        <f>IF(参照!F313="","",参照!F313)</f>
        <v>アーバンエナジー(株)</v>
      </c>
      <c r="BA313" s="52" t="str">
        <f>IF(参照!G313="","",参照!G313)</f>
        <v>アーバンエナジー(株)_メニューE</v>
      </c>
      <c r="BB313" s="52">
        <f t="shared" si="35"/>
        <v>0.377</v>
      </c>
      <c r="BD313" s="52" t="str">
        <f>IF(参照!L313="","",参照!L313)</f>
        <v>シナネン(株)</v>
      </c>
    </row>
    <row r="314" spans="47:56">
      <c r="AU314" s="52" t="str">
        <f>IF(参照!A314="","",参照!A314)</f>
        <v/>
      </c>
      <c r="AV314" s="52" t="str">
        <f>IF(参照!B314="","",参照!B314)</f>
        <v/>
      </c>
      <c r="AW314" s="52" t="str">
        <f>IF(参照!C314="","",参照!C314)</f>
        <v/>
      </c>
      <c r="AX314" s="52" t="str">
        <f>IF(参照!D314="","",参照!D314)</f>
        <v>メニューF</v>
      </c>
      <c r="AY314" s="52">
        <f>IF(参照!E314="","",参照!E314)</f>
        <v>0</v>
      </c>
      <c r="AZ314" s="52" t="str">
        <f>IF(参照!F314="","",参照!F314)</f>
        <v>アーバンエナジー(株)</v>
      </c>
      <c r="BA314" s="52" t="str">
        <f>IF(参照!G314="","",参照!G314)</f>
        <v>アーバンエナジー(株)_メニューF</v>
      </c>
      <c r="BB314" s="52">
        <f t="shared" si="35"/>
        <v>0</v>
      </c>
      <c r="BD314" s="52" t="str">
        <f>IF(参照!L314="","",参照!L314)</f>
        <v>芝浦電力(株)</v>
      </c>
    </row>
    <row r="315" spans="47:56">
      <c r="AU315" s="52" t="str">
        <f>IF(参照!A315="","",参照!A315)</f>
        <v/>
      </c>
      <c r="AV315" s="52" t="str">
        <f>IF(参照!B315="","",参照!B315)</f>
        <v/>
      </c>
      <c r="AW315" s="52" t="str">
        <f>IF(参照!C315="","",参照!C315)</f>
        <v/>
      </c>
      <c r="AX315" s="52" t="str">
        <f>IF(参照!D315="","",参照!D315)</f>
        <v>メニューG</v>
      </c>
      <c r="AY315" s="52">
        <f>IF(参照!E315="","",参照!E315)</f>
        <v>0</v>
      </c>
      <c r="AZ315" s="52" t="str">
        <f>IF(参照!F315="","",参照!F315)</f>
        <v>アーバンエナジー(株)</v>
      </c>
      <c r="BA315" s="52" t="str">
        <f>IF(参照!G315="","",参照!G315)</f>
        <v>アーバンエナジー(株)_メニューG</v>
      </c>
      <c r="BB315" s="52">
        <f t="shared" si="35"/>
        <v>0</v>
      </c>
      <c r="BD315" s="52" t="str">
        <f>IF(参照!L315="","",参照!L315)</f>
        <v>(株)ジャパネットサービスイノベーション</v>
      </c>
    </row>
    <row r="316" spans="47:56">
      <c r="AU316" s="52" t="str">
        <f>IF(参照!A316="","",参照!A316)</f>
        <v/>
      </c>
      <c r="AV316" s="52" t="str">
        <f>IF(参照!B316="","",参照!B316)</f>
        <v/>
      </c>
      <c r="AW316" s="52" t="str">
        <f>IF(参照!C316="","",参照!C316)</f>
        <v/>
      </c>
      <c r="AX316" s="52" t="str">
        <f>IF(参照!D316="","",参照!D316)</f>
        <v>メニューH</v>
      </c>
      <c r="AY316" s="52">
        <f>IF(参照!E316="","",参照!E316)</f>
        <v>0</v>
      </c>
      <c r="AZ316" s="52" t="str">
        <f>IF(参照!F316="","",参照!F316)</f>
        <v>アーバンエナジー(株)</v>
      </c>
      <c r="BA316" s="52" t="str">
        <f>IF(参照!G316="","",参照!G316)</f>
        <v>アーバンエナジー(株)_メニューH</v>
      </c>
      <c r="BB316" s="52">
        <f t="shared" si="35"/>
        <v>0</v>
      </c>
      <c r="BD316" s="52" t="str">
        <f>IF(参照!L316="","",参照!L316)</f>
        <v>自由でんき(株)</v>
      </c>
    </row>
    <row r="317" spans="47:56">
      <c r="AU317" s="52" t="str">
        <f>IF(参照!A317="","",参照!A317)</f>
        <v/>
      </c>
      <c r="AV317" s="52" t="str">
        <f>IF(参照!B317="","",参照!B317)</f>
        <v/>
      </c>
      <c r="AW317" s="52" t="str">
        <f>IF(参照!C317="","",参照!C317)</f>
        <v/>
      </c>
      <c r="AX317" s="52" t="str">
        <f>IF(参照!D317="","",参照!D317)</f>
        <v>メニューI(残差)</v>
      </c>
      <c r="AY317" s="52">
        <f>IF(参照!E317="","",参照!E317)</f>
        <v>5.9000000000000003E-4</v>
      </c>
      <c r="AZ317" s="52" t="str">
        <f>IF(参照!F317="","",参照!F317)</f>
        <v>アーバンエナジー(株)</v>
      </c>
      <c r="BA317" s="52" t="str">
        <f>IF(参照!G317="","",参照!G317)</f>
        <v>アーバンエナジー(株)_メニューI(残差)</v>
      </c>
      <c r="BB317" s="52">
        <f t="shared" si="35"/>
        <v>0.59000000000000008</v>
      </c>
      <c r="BD317" s="52" t="str">
        <f>IF(参照!L317="","",参照!L317)</f>
        <v>湘南電力(株)</v>
      </c>
    </row>
    <row r="318" spans="47:56">
      <c r="AU318" s="52" t="str">
        <f>IF(参照!A318="","",参照!A318)</f>
        <v/>
      </c>
      <c r="AV318" s="52" t="str">
        <f>IF(参照!B318="","",参照!B318)</f>
        <v/>
      </c>
      <c r="AW318" s="52" t="str">
        <f>IF(参照!C318="","",参照!C318)</f>
        <v/>
      </c>
      <c r="AX318" s="52" t="str">
        <f>IF(参照!D318="","",参照!D318)</f>
        <v>(参考値)事業者全体</v>
      </c>
      <c r="AY318" s="52">
        <f>IF(参照!E318="","",参照!E318)</f>
        <v>4.3599999999999997E-4</v>
      </c>
      <c r="AZ318" s="52" t="str">
        <f>IF(参照!F318="","",参照!F318)</f>
        <v>アーバンエナジー(株)</v>
      </c>
      <c r="BA318" s="52" t="str">
        <f>IF(参照!G318="","",参照!G318)</f>
        <v>アーバンエナジー(株)_(参考値)事業者全体</v>
      </c>
      <c r="BB318" s="52">
        <f t="shared" si="35"/>
        <v>0.436</v>
      </c>
      <c r="BD318" s="52" t="str">
        <f>IF(参照!L318="","",参照!L318)</f>
        <v>(株)情熱電力</v>
      </c>
    </row>
    <row r="319" spans="47:56">
      <c r="AU319" s="52" t="str">
        <f>IF(参照!A319="","",参照!A319)</f>
        <v>A0123</v>
      </c>
      <c r="AV319" s="52" t="str">
        <f>IF(参照!B319="","",参照!B319)</f>
        <v>パワーネクスト(株)</v>
      </c>
      <c r="AW319" s="52">
        <f>IF(参照!C319="","",参照!C319)</f>
        <v>6.9999999999999999E-6</v>
      </c>
      <c r="AX319" s="52" t="str">
        <f>IF(参照!D319="","",参照!D319)</f>
        <v/>
      </c>
      <c r="AY319" s="52">
        <f>IF(参照!E319="","",参照!E319)</f>
        <v>4.5300000000000001E-4</v>
      </c>
      <c r="AZ319" s="52" t="str">
        <f>IF(参照!F319="","",参照!F319)</f>
        <v>パワーネクスト(株)</v>
      </c>
      <c r="BA319" s="52" t="str">
        <f>IF(参照!G319="","",参照!G319)</f>
        <v>パワーネクスト(株)_</v>
      </c>
      <c r="BB319" s="52">
        <f t="shared" si="35"/>
        <v>0.45300000000000001</v>
      </c>
      <c r="BD319" s="52" t="str">
        <f>IF(参照!L319="","",参照!L319)</f>
        <v>情報ハイウェイ協同組合</v>
      </c>
    </row>
    <row r="320" spans="47:56">
      <c r="AU320" s="52" t="str">
        <f>IF(参照!A320="","",参照!A320)</f>
        <v>A0124</v>
      </c>
      <c r="AV320" s="52" t="str">
        <f>IF(参照!B320="","",参照!B320)</f>
        <v>合同会社北上新電力</v>
      </c>
      <c r="AW320" s="52">
        <f>IF(参照!C320="","",参照!C320)</f>
        <v>2.3299999999999997E-4</v>
      </c>
      <c r="AX320" s="52" t="str">
        <f>IF(参照!D320="","",参照!D320)</f>
        <v/>
      </c>
      <c r="AY320" s="52">
        <f>IF(参照!E320="","",参照!E320)</f>
        <v>5.1599999999999997E-4</v>
      </c>
      <c r="AZ320" s="52" t="str">
        <f>IF(参照!F320="","",参照!F320)</f>
        <v>合同会社北上新電力</v>
      </c>
      <c r="BA320" s="52" t="str">
        <f>IF(参照!G320="","",参照!G320)</f>
        <v>合同会社北上新電力_</v>
      </c>
      <c r="BB320" s="52">
        <f t="shared" si="35"/>
        <v>0.51600000000000001</v>
      </c>
      <c r="BD320" s="52" t="str">
        <f>IF(参照!L320="","",参照!L320)</f>
        <v>(株)新出光</v>
      </c>
    </row>
    <row r="321" spans="47:56">
      <c r="AU321" s="52" t="str">
        <f>IF(参照!A321="","",参照!A321)</f>
        <v>A0125</v>
      </c>
      <c r="AV321" s="52" t="str">
        <f>IF(参照!B321="","",参照!B321)</f>
        <v>パーパススマートパワー(株)</v>
      </c>
      <c r="AW321" s="52">
        <f>IF(参照!C321="","",参照!C321)</f>
        <v>4.9899999999999999E-4</v>
      </c>
      <c r="AX321" s="52" t="str">
        <f>IF(参照!D321="","",参照!D321)</f>
        <v/>
      </c>
      <c r="AY321" s="52">
        <f>IF(参照!E321="","",参照!E321)</f>
        <v>4.4299999999999998E-4</v>
      </c>
      <c r="AZ321" s="52" t="str">
        <f>IF(参照!F321="","",参照!F321)</f>
        <v>パーパススマートパワー(株)</v>
      </c>
      <c r="BA321" s="52" t="str">
        <f>IF(参照!G321="","",参照!G321)</f>
        <v>パーパススマートパワー(株)_</v>
      </c>
      <c r="BB321" s="52">
        <f t="shared" si="35"/>
        <v>0.443</v>
      </c>
      <c r="BD321" s="52" t="str">
        <f>IF(参照!L321="","",参照!L321)</f>
        <v>シン・エナジー(株)</v>
      </c>
    </row>
    <row r="322" spans="47:56">
      <c r="AU322" s="52" t="str">
        <f>IF(参照!A322="","",参照!A322)</f>
        <v>A0126</v>
      </c>
      <c r="AV322" s="52" t="str">
        <f>IF(参照!B322="","",参照!B322)</f>
        <v>(株)タクマエナジー</v>
      </c>
      <c r="AW322" s="52">
        <f>IF(参照!C322="","",参照!C322)</f>
        <v>3.8000000000000002E-5</v>
      </c>
      <c r="AX322" s="52" t="str">
        <f>IF(参照!D322="","",参照!D322)</f>
        <v>メニューA</v>
      </c>
      <c r="AY322" s="52">
        <f>IF(参照!E322="","",参照!E322)</f>
        <v>0</v>
      </c>
      <c r="AZ322" s="52" t="str">
        <f>IF(参照!F322="","",参照!F322)</f>
        <v>(株)タクマエナジー</v>
      </c>
      <c r="BA322" s="52" t="str">
        <f>IF(参照!G322="","",参照!G322)</f>
        <v>(株)タクマエナジー_メニューA</v>
      </c>
      <c r="BB322" s="52">
        <f t="shared" si="35"/>
        <v>0</v>
      </c>
      <c r="BD322" s="52" t="str">
        <f>IF(参照!L322="","",参照!L322)</f>
        <v>新エネルギー開発(株)</v>
      </c>
    </row>
    <row r="323" spans="47:56">
      <c r="AU323" s="52" t="str">
        <f>IF(参照!A323="","",参照!A323)</f>
        <v/>
      </c>
      <c r="AV323" s="52" t="str">
        <f>IF(参照!B323="","",参照!B323)</f>
        <v/>
      </c>
      <c r="AW323" s="52" t="str">
        <f>IF(参照!C323="","",参照!C323)</f>
        <v/>
      </c>
      <c r="AX323" s="52" t="str">
        <f>IF(参照!D323="","",参照!D323)</f>
        <v>メニューB(残差)</v>
      </c>
      <c r="AY323" s="52">
        <f>IF(参照!E323="","",参照!E323)</f>
        <v>2.0000000000000002E-5</v>
      </c>
      <c r="AZ323" s="52" t="str">
        <f>IF(参照!F323="","",参照!F323)</f>
        <v>(株)タクマエナジー</v>
      </c>
      <c r="BA323" s="52" t="str">
        <f>IF(参照!G323="","",参照!G323)</f>
        <v>(株)タクマエナジー_メニューB(残差)</v>
      </c>
      <c r="BB323" s="52">
        <f t="shared" si="35"/>
        <v>0.02</v>
      </c>
      <c r="BD323" s="52" t="str">
        <f>IF(参照!L323="","",参照!L323)</f>
        <v>新電力いばらき(株)</v>
      </c>
    </row>
    <row r="324" spans="47:56">
      <c r="AU324" s="52" t="str">
        <f>IF(参照!A324="","",参照!A324)</f>
        <v/>
      </c>
      <c r="AV324" s="52" t="str">
        <f>IF(参照!B324="","",参照!B324)</f>
        <v/>
      </c>
      <c r="AW324" s="52" t="str">
        <f>IF(参照!C324="","",参照!C324)</f>
        <v/>
      </c>
      <c r="AX324" s="52" t="str">
        <f>IF(参照!D324="","",参照!D324)</f>
        <v>(参考値)事業者全体</v>
      </c>
      <c r="AY324" s="52">
        <f>IF(参照!E324="","",参照!E324)</f>
        <v>3.5199999999999999E-4</v>
      </c>
      <c r="AZ324" s="52" t="str">
        <f>IF(参照!F324="","",参照!F324)</f>
        <v>(株)タクマエナジー</v>
      </c>
      <c r="BA324" s="52" t="str">
        <f>IF(参照!G324="","",参照!G324)</f>
        <v>(株)タクマエナジー_(参考値)事業者全体</v>
      </c>
      <c r="BB324" s="52">
        <f t="shared" si="35"/>
        <v>0.35199999999999998</v>
      </c>
      <c r="BD324" s="52" t="str">
        <f>IF(参照!L324="","",参照!L324)</f>
        <v>新電力おおいた(株)</v>
      </c>
    </row>
    <row r="325" spans="47:56">
      <c r="AU325" s="52" t="str">
        <f>IF(参照!A325="","",参照!A325)</f>
        <v>A0127</v>
      </c>
      <c r="AV325" s="52" t="str">
        <f>IF(参照!B325="","",参照!B325)</f>
        <v>(株)スマートテック</v>
      </c>
      <c r="AW325" s="52">
        <f>IF(参照!C325="","",参照!C325)</f>
        <v>3.2299999999999999E-4</v>
      </c>
      <c r="AX325" s="52" t="str">
        <f>IF(参照!D325="","",参照!D325)</f>
        <v>メニューA</v>
      </c>
      <c r="AY325" s="52">
        <f>IF(参照!E325="","",参照!E325)</f>
        <v>0</v>
      </c>
      <c r="AZ325" s="52" t="str">
        <f>IF(参照!F325="","",参照!F325)</f>
        <v>(株)スマートテック</v>
      </c>
      <c r="BA325" s="52" t="str">
        <f>IF(参照!G325="","",参照!G325)</f>
        <v>(株)スマートテック_メニューA</v>
      </c>
      <c r="BB325" s="52">
        <f t="shared" ref="BB325:BB388" si="36">AY325*1000</f>
        <v>0</v>
      </c>
      <c r="BD325" s="52" t="str">
        <f>IF(参照!L325="","",参照!L325)</f>
        <v>新電力新潟(株)</v>
      </c>
    </row>
    <row r="326" spans="47:56">
      <c r="AU326" s="52" t="str">
        <f>IF(参照!A326="","",参照!A326)</f>
        <v/>
      </c>
      <c r="AV326" s="52" t="str">
        <f>IF(参照!B326="","",参照!B326)</f>
        <v/>
      </c>
      <c r="AW326" s="52" t="str">
        <f>IF(参照!C326="","",参照!C326)</f>
        <v/>
      </c>
      <c r="AX326" s="52" t="str">
        <f>IF(参照!D326="","",参照!D326)</f>
        <v>メニューB(残差)</v>
      </c>
      <c r="AY326" s="52">
        <f>IF(参照!E326="","",参照!E326)</f>
        <v>4.4500000000000003E-4</v>
      </c>
      <c r="AZ326" s="52" t="str">
        <f>IF(参照!F326="","",参照!F326)</f>
        <v>(株)スマートテック</v>
      </c>
      <c r="BA326" s="52" t="str">
        <f>IF(参照!G326="","",参照!G326)</f>
        <v>(株)スマートテック_メニューB(残差)</v>
      </c>
      <c r="BB326" s="52">
        <f t="shared" si="36"/>
        <v>0.44500000000000001</v>
      </c>
      <c r="BD326" s="52" t="str">
        <f>IF(参照!L326="","",参照!L326)</f>
        <v>(株)翠光トップライン</v>
      </c>
    </row>
    <row r="327" spans="47:56">
      <c r="AU327" s="52" t="str">
        <f>IF(参照!A327="","",参照!A327)</f>
        <v/>
      </c>
      <c r="AV327" s="52" t="str">
        <f>IF(参照!B327="","",参照!B327)</f>
        <v/>
      </c>
      <c r="AW327" s="52" t="str">
        <f>IF(参照!C327="","",参照!C327)</f>
        <v/>
      </c>
      <c r="AX327" s="52" t="str">
        <f>IF(参照!D327="","",参照!D327)</f>
        <v>(参考値)事業者全体</v>
      </c>
      <c r="AY327" s="52">
        <f>IF(参照!E327="","",参照!E327)</f>
        <v>2.8899999999999998E-4</v>
      </c>
      <c r="AZ327" s="52" t="str">
        <f>IF(参照!F327="","",参照!F327)</f>
        <v>(株)スマートテック</v>
      </c>
      <c r="BA327" s="52" t="str">
        <f>IF(参照!G327="","",参照!G327)</f>
        <v>(株)スマートテック_(参考値)事業者全体</v>
      </c>
      <c r="BB327" s="52">
        <f t="shared" si="36"/>
        <v>0.28899999999999998</v>
      </c>
      <c r="BD327" s="52" t="str">
        <f>IF(参照!L327="","",参照!L327)</f>
        <v>須賀川瓦斯(株)</v>
      </c>
    </row>
    <row r="328" spans="47:56">
      <c r="AU328" s="52" t="str">
        <f>IF(参照!A328="","",参照!A328)</f>
        <v>A0128</v>
      </c>
      <c r="AV328" s="52" t="str">
        <f>IF(参照!B328="","",参照!B328)</f>
        <v>水戸電力(株)</v>
      </c>
      <c r="AW328" s="52">
        <f>IF(参照!C328="","",参照!C328)</f>
        <v>3.8900000000000002E-4</v>
      </c>
      <c r="AX328" s="52" t="str">
        <f>IF(参照!D328="","",参照!D328)</f>
        <v/>
      </c>
      <c r="AY328" s="52">
        <f>IF(参照!E328="","",参照!E328)</f>
        <v>4.2299999999999998E-4</v>
      </c>
      <c r="AZ328" s="52" t="str">
        <f>IF(参照!F328="","",参照!F328)</f>
        <v>水戸電力(株)</v>
      </c>
      <c r="BA328" s="52" t="str">
        <f>IF(参照!G328="","",参照!G328)</f>
        <v>水戸電力(株)_</v>
      </c>
      <c r="BB328" s="52">
        <f t="shared" si="36"/>
        <v>0.42299999999999999</v>
      </c>
      <c r="BD328" s="52" t="str">
        <f>IF(参照!L328="","",参照!L328)</f>
        <v>スズカ電工(株)</v>
      </c>
    </row>
    <row r="329" spans="47:56">
      <c r="AU329" s="52" t="str">
        <f>IF(参照!A329="","",参照!A329)</f>
        <v>A0130</v>
      </c>
      <c r="AV329" s="52" t="str">
        <f>IF(参照!B329="","",参照!B329)</f>
        <v>丸紅新電力(株)</v>
      </c>
      <c r="AW329" s="52">
        <f>IF(参照!C329="","",参照!C329)</f>
        <v>4.64E-4</v>
      </c>
      <c r="AX329" s="52" t="str">
        <f>IF(参照!D329="","",参照!D329)</f>
        <v>メニューA</v>
      </c>
      <c r="AY329" s="52">
        <f>IF(参照!E329="","",参照!E329)</f>
        <v>0</v>
      </c>
      <c r="AZ329" s="52" t="str">
        <f>IF(参照!F329="","",参照!F329)</f>
        <v>丸紅新電力(株)</v>
      </c>
      <c r="BA329" s="52" t="str">
        <f>IF(参照!G329="","",参照!G329)</f>
        <v>丸紅新電力(株)_メニューA</v>
      </c>
      <c r="BB329" s="52">
        <f t="shared" si="36"/>
        <v>0</v>
      </c>
      <c r="BD329" s="52" t="str">
        <f>IF(参照!L329="","",参照!L329)</f>
        <v>鈴与商事(株)</v>
      </c>
    </row>
    <row r="330" spans="47:56">
      <c r="AU330" s="52" t="str">
        <f>IF(参照!A330="","",参照!A330)</f>
        <v/>
      </c>
      <c r="AV330" s="52" t="str">
        <f>IF(参照!B330="","",参照!B330)</f>
        <v/>
      </c>
      <c r="AW330" s="52" t="str">
        <f>IF(参照!C330="","",参照!C330)</f>
        <v/>
      </c>
      <c r="AX330" s="52" t="str">
        <f>IF(参照!D330="","",参照!D330)</f>
        <v>メニューB</v>
      </c>
      <c r="AY330" s="52">
        <f>IF(参照!E330="","",参照!E330)</f>
        <v>1.84E-4</v>
      </c>
      <c r="AZ330" s="52" t="str">
        <f>IF(参照!F330="","",参照!F330)</f>
        <v>丸紅新電力(株)</v>
      </c>
      <c r="BA330" s="52" t="str">
        <f>IF(参照!G330="","",参照!G330)</f>
        <v>丸紅新電力(株)_メニューB</v>
      </c>
      <c r="BB330" s="52">
        <f t="shared" si="36"/>
        <v>0.184</v>
      </c>
      <c r="BD330" s="52" t="str">
        <f>IF(参照!L330="","",参照!L330)</f>
        <v>鈴与電力(株)</v>
      </c>
    </row>
    <row r="331" spans="47:56">
      <c r="AU331" s="52" t="str">
        <f>IF(参照!A331="","",参照!A331)</f>
        <v/>
      </c>
      <c r="AV331" s="52" t="str">
        <f>IF(参照!B331="","",参照!B331)</f>
        <v/>
      </c>
      <c r="AW331" s="52" t="str">
        <f>IF(参照!C331="","",参照!C331)</f>
        <v/>
      </c>
      <c r="AX331" s="52" t="str">
        <f>IF(参照!D331="","",参照!D331)</f>
        <v>メニューC</v>
      </c>
      <c r="AY331" s="52">
        <f>IF(参照!E331="","",参照!E331)</f>
        <v>3.77E-4</v>
      </c>
      <c r="AZ331" s="52" t="str">
        <f>IF(参照!F331="","",参照!F331)</f>
        <v>丸紅新電力(株)</v>
      </c>
      <c r="BA331" s="52" t="str">
        <f>IF(参照!G331="","",参照!G331)</f>
        <v>丸紅新電力(株)_メニューC</v>
      </c>
      <c r="BB331" s="52">
        <f t="shared" si="36"/>
        <v>0.377</v>
      </c>
      <c r="BD331" s="52" t="str">
        <f>IF(参照!L331="","",参照!L331)</f>
        <v>スターティア(株)</v>
      </c>
    </row>
    <row r="332" spans="47:56">
      <c r="AU332" s="52" t="str">
        <f>IF(参照!A332="","",参照!A332)</f>
        <v/>
      </c>
      <c r="AV332" s="52" t="str">
        <f>IF(参照!B332="","",参照!B332)</f>
        <v/>
      </c>
      <c r="AW332" s="52" t="str">
        <f>IF(参照!C332="","",参照!C332)</f>
        <v/>
      </c>
      <c r="AX332" s="52" t="str">
        <f>IF(参照!D332="","",参照!D332)</f>
        <v>メニューD</v>
      </c>
      <c r="AY332" s="52">
        <f>IF(参照!E332="","",参照!E332)</f>
        <v>0</v>
      </c>
      <c r="AZ332" s="52" t="str">
        <f>IF(参照!F332="","",参照!F332)</f>
        <v>丸紅新電力(株)</v>
      </c>
      <c r="BA332" s="52" t="str">
        <f>IF(参照!G332="","",参照!G332)</f>
        <v>丸紅新電力(株)_メニューD</v>
      </c>
      <c r="BB332" s="52">
        <f t="shared" si="36"/>
        <v>0</v>
      </c>
      <c r="BD332" s="52" t="str">
        <f>IF(参照!L332="","",参照!L332)</f>
        <v>(株)スマート</v>
      </c>
    </row>
    <row r="333" spans="47:56">
      <c r="AU333" s="52" t="str">
        <f>IF(参照!A333="","",参照!A333)</f>
        <v/>
      </c>
      <c r="AV333" s="52" t="str">
        <f>IF(参照!B333="","",参照!B333)</f>
        <v/>
      </c>
      <c r="AW333" s="52" t="str">
        <f>IF(参照!C333="","",参照!C333)</f>
        <v/>
      </c>
      <c r="AX333" s="52" t="str">
        <f>IF(参照!D333="","",参照!D333)</f>
        <v>メニューE(残差)</v>
      </c>
      <c r="AY333" s="52">
        <f>IF(参照!E333="","",参照!E333)</f>
        <v>5.669999999999999E-4</v>
      </c>
      <c r="AZ333" s="52" t="str">
        <f>IF(参照!F333="","",参照!F333)</f>
        <v>丸紅新電力(株)</v>
      </c>
      <c r="BA333" s="52" t="str">
        <f>IF(参照!G333="","",参照!G333)</f>
        <v>丸紅新電力(株)_メニューE(残差)</v>
      </c>
      <c r="BB333" s="52">
        <f t="shared" si="36"/>
        <v>0.56699999999999995</v>
      </c>
      <c r="BD333" s="52" t="str">
        <f>IF(参照!L333="","",参照!L333)</f>
        <v>スマートエコエナジー(株)</v>
      </c>
    </row>
    <row r="334" spans="47:56">
      <c r="AU334" s="52" t="str">
        <f>IF(参照!A334="","",参照!A334)</f>
        <v/>
      </c>
      <c r="AV334" s="52" t="str">
        <f>IF(参照!B334="","",参照!B334)</f>
        <v/>
      </c>
      <c r="AW334" s="52" t="str">
        <f>IF(参照!C334="","",参照!C334)</f>
        <v/>
      </c>
      <c r="AX334" s="52" t="str">
        <f>IF(参照!D334="","",参照!D334)</f>
        <v>(参考値)事業者全体</v>
      </c>
      <c r="AY334" s="52">
        <f>IF(参照!E334="","",参照!E334)</f>
        <v>4.9600000000000002E-4</v>
      </c>
      <c r="AZ334" s="52" t="str">
        <f>IF(参照!F334="","",参照!F334)</f>
        <v>丸紅新電力(株)</v>
      </c>
      <c r="BA334" s="52" t="str">
        <f>IF(参照!G334="","",参照!G334)</f>
        <v>丸紅新電力(株)_(参考値)事業者全体</v>
      </c>
      <c r="BB334" s="52">
        <f t="shared" si="36"/>
        <v>0.496</v>
      </c>
      <c r="BD334" s="52" t="str">
        <f>IF(参照!L334="","",参照!L334)</f>
        <v>スマートエナジー磐田(株)</v>
      </c>
    </row>
    <row r="335" spans="47:56">
      <c r="AU335" s="52" t="str">
        <f>IF(参照!A335="","",参照!A335)</f>
        <v>A0133</v>
      </c>
      <c r="AV335" s="52" t="str">
        <f>IF(参照!B335="","",参照!B335)</f>
        <v>奈良電力(株)</v>
      </c>
      <c r="AW335" s="52">
        <f>IF(参照!C335="","",参照!C335)</f>
        <v>5.0500000000000002E-4</v>
      </c>
      <c r="AX335" s="52" t="str">
        <f>IF(参照!D335="","",参照!D335)</f>
        <v/>
      </c>
      <c r="AY335" s="52">
        <f>IF(参照!E335="","",参照!E335)</f>
        <v>5.0799999999999999E-4</v>
      </c>
      <c r="AZ335" s="52" t="str">
        <f>IF(参照!F335="","",参照!F335)</f>
        <v>奈良電力(株)</v>
      </c>
      <c r="BA335" s="52" t="str">
        <f>IF(参照!G335="","",参照!G335)</f>
        <v>奈良電力(株)_</v>
      </c>
      <c r="BB335" s="52">
        <f t="shared" si="36"/>
        <v>0.50800000000000001</v>
      </c>
      <c r="BD335" s="52" t="str">
        <f>IF(参照!L335="","",参照!L335)</f>
        <v>スマートエナジー熊本(株)</v>
      </c>
    </row>
    <row r="336" spans="47:56">
      <c r="AU336" s="52" t="str">
        <f>IF(参照!A336="","",参照!A336)</f>
        <v>A0134</v>
      </c>
      <c r="AV336" s="52" t="str">
        <f>IF(参照!B336="","",参照!B336)</f>
        <v>日立造船(株)</v>
      </c>
      <c r="AW336" s="52">
        <f>IF(参照!C336="","",参照!C336)</f>
        <v>1.75E-4</v>
      </c>
      <c r="AX336" s="52" t="str">
        <f>IF(参照!D336="","",参照!D336)</f>
        <v>メニューA</v>
      </c>
      <c r="AY336" s="52">
        <f>IF(参照!E336="","",参照!E336)</f>
        <v>0</v>
      </c>
      <c r="AZ336" s="52" t="str">
        <f>IF(参照!F336="","",参照!F336)</f>
        <v>日立造船(株)</v>
      </c>
      <c r="BA336" s="52" t="str">
        <f>IF(参照!G336="","",参照!G336)</f>
        <v>日立造船(株)_メニューA</v>
      </c>
      <c r="BB336" s="52">
        <f t="shared" si="36"/>
        <v>0</v>
      </c>
      <c r="BD336" s="52" t="str">
        <f>IF(参照!L336="","",参照!L336)</f>
        <v>(株)スマートテック</v>
      </c>
    </row>
    <row r="337" spans="47:56">
      <c r="AU337" s="52" t="str">
        <f>IF(参照!A337="","",参照!A337)</f>
        <v/>
      </c>
      <c r="AV337" s="52" t="str">
        <f>IF(参照!B337="","",参照!B337)</f>
        <v/>
      </c>
      <c r="AW337" s="52" t="str">
        <f>IF(参照!C337="","",参照!C337)</f>
        <v/>
      </c>
      <c r="AX337" s="52" t="str">
        <f>IF(参照!D337="","",参照!D337)</f>
        <v>メニューB</v>
      </c>
      <c r="AY337" s="52">
        <f>IF(参照!E337="","",参照!E337)</f>
        <v>0</v>
      </c>
      <c r="AZ337" s="52" t="str">
        <f>IF(参照!F337="","",参照!F337)</f>
        <v>日立造船(株)</v>
      </c>
      <c r="BA337" s="52" t="str">
        <f>IF(参照!G337="","",参照!G337)</f>
        <v>日立造船(株)_メニューB</v>
      </c>
      <c r="BB337" s="52">
        <f t="shared" si="36"/>
        <v>0</v>
      </c>
      <c r="BD337" s="52" t="str">
        <f>IF(参照!L337="","",参照!L337)</f>
        <v>スマート電気(株)</v>
      </c>
    </row>
    <row r="338" spans="47:56">
      <c r="AU338" s="52" t="str">
        <f>IF(参照!A338="","",参照!A338)</f>
        <v/>
      </c>
      <c r="AV338" s="52" t="str">
        <f>IF(参照!B338="","",参照!B338)</f>
        <v/>
      </c>
      <c r="AW338" s="52" t="str">
        <f>IF(参照!C338="","",参照!C338)</f>
        <v/>
      </c>
      <c r="AX338" s="52" t="str">
        <f>IF(参照!D338="","",参照!D338)</f>
        <v>メニューC(残差)</v>
      </c>
      <c r="AY338" s="52">
        <f>IF(参照!E338="","",参照!E338)</f>
        <v>1.7699999999999999E-4</v>
      </c>
      <c r="AZ338" s="52" t="str">
        <f>IF(参照!F338="","",参照!F338)</f>
        <v>日立造船(株)</v>
      </c>
      <c r="BA338" s="52" t="str">
        <f>IF(参照!G338="","",参照!G338)</f>
        <v>日立造船(株)_メニューC(残差)</v>
      </c>
      <c r="BB338" s="52">
        <f t="shared" si="36"/>
        <v>0.17699999999999999</v>
      </c>
      <c r="BD338" s="52" t="str">
        <f>IF(参照!L338="","",参照!L338)</f>
        <v>諏訪瓦斯(株)</v>
      </c>
    </row>
    <row r="339" spans="47:56">
      <c r="AU339" s="52" t="str">
        <f>IF(参照!A339="","",参照!A339)</f>
        <v/>
      </c>
      <c r="AV339" s="52" t="str">
        <f>IF(参照!B339="","",参照!B339)</f>
        <v/>
      </c>
      <c r="AW339" s="52" t="str">
        <f>IF(参照!C339="","",参照!C339)</f>
        <v/>
      </c>
      <c r="AX339" s="52" t="str">
        <f>IF(参照!D339="","",参照!D339)</f>
        <v>(参考値)事業者全体</v>
      </c>
      <c r="AY339" s="52">
        <f>IF(参照!E339="","",参照!E339)</f>
        <v>1.7E-5</v>
      </c>
      <c r="AZ339" s="52" t="str">
        <f>IF(参照!F339="","",参照!F339)</f>
        <v>日立造船(株)</v>
      </c>
      <c r="BA339" s="52" t="str">
        <f>IF(参照!G339="","",参照!G339)</f>
        <v>日立造船(株)_(参考値)事業者全体</v>
      </c>
      <c r="BB339" s="52">
        <f t="shared" si="36"/>
        <v>1.7000000000000001E-2</v>
      </c>
      <c r="BD339" s="52" t="str">
        <f>IF(参照!L339="","",参照!L339)</f>
        <v>生活協同組合コープぐんま</v>
      </c>
    </row>
    <row r="340" spans="47:56">
      <c r="AU340" s="52" t="str">
        <f>IF(参照!A340="","",参照!A340)</f>
        <v>A0135</v>
      </c>
      <c r="AV340" s="52" t="str">
        <f>IF(参照!B340="","",参照!B340)</f>
        <v>大東ガス(株)</v>
      </c>
      <c r="AW340" s="52">
        <f>IF(参照!C340="","",参照!C340)</f>
        <v>3.6400000000000001E-4</v>
      </c>
      <c r="AX340" s="52" t="str">
        <f>IF(参照!D340="","",参照!D340)</f>
        <v>メニューA</v>
      </c>
      <c r="AY340" s="52">
        <f>IF(参照!E340="","",参照!E340)</f>
        <v>0</v>
      </c>
      <c r="AZ340" s="52" t="str">
        <f>IF(参照!F340="","",参照!F340)</f>
        <v>大東ガス(株)</v>
      </c>
      <c r="BA340" s="52" t="str">
        <f>IF(参照!G340="","",参照!G340)</f>
        <v>大東ガス(株)_メニューA</v>
      </c>
      <c r="BB340" s="52">
        <f t="shared" si="36"/>
        <v>0</v>
      </c>
      <c r="BD340" s="52" t="str">
        <f>IF(参照!L340="","",参照!L340)</f>
        <v>生活協同組合コープこうべ</v>
      </c>
    </row>
    <row r="341" spans="47:56">
      <c r="AU341" s="52" t="str">
        <f>IF(参照!A341="","",参照!A341)</f>
        <v/>
      </c>
      <c r="AV341" s="52" t="str">
        <f>IF(参照!B341="","",参照!B341)</f>
        <v/>
      </c>
      <c r="AW341" s="52" t="str">
        <f>IF(参照!C341="","",参照!C341)</f>
        <v/>
      </c>
      <c r="AX341" s="52" t="str">
        <f>IF(参照!D341="","",参照!D341)</f>
        <v>メニューB(残差)</v>
      </c>
      <c r="AY341" s="52">
        <f>IF(参照!E341="","",参照!E341)</f>
        <v>3.0699999999999998E-4</v>
      </c>
      <c r="AZ341" s="52" t="str">
        <f>IF(参照!F341="","",参照!F341)</f>
        <v>大東ガス(株)</v>
      </c>
      <c r="BA341" s="52" t="str">
        <f>IF(参照!G341="","",参照!G341)</f>
        <v>大東ガス(株)_メニューB(残差)</v>
      </c>
      <c r="BB341" s="52">
        <f t="shared" si="36"/>
        <v>0.307</v>
      </c>
      <c r="BD341" s="52" t="str">
        <f>IF(参照!L341="","",参照!L341)</f>
        <v>生活協同組合コープしが</v>
      </c>
    </row>
    <row r="342" spans="47:56">
      <c r="AU342" s="52" t="str">
        <f>IF(参照!A342="","",参照!A342)</f>
        <v/>
      </c>
      <c r="AV342" s="52" t="str">
        <f>IF(参照!B342="","",参照!B342)</f>
        <v/>
      </c>
      <c r="AW342" s="52" t="str">
        <f>IF(参照!C342="","",参照!C342)</f>
        <v/>
      </c>
      <c r="AX342" s="52" t="str">
        <f>IF(参照!D342="","",参照!D342)</f>
        <v>(参考値)事業者全体</v>
      </c>
      <c r="AY342" s="52">
        <f>IF(参照!E342="","",参照!E342)</f>
        <v>3.9200000000000004E-4</v>
      </c>
      <c r="AZ342" s="52" t="str">
        <f>IF(参照!F342="","",参照!F342)</f>
        <v>大東ガス(株)</v>
      </c>
      <c r="BA342" s="52" t="str">
        <f>IF(参照!G342="","",参照!G342)</f>
        <v>大東ガス(株)_(参考値)事業者全体</v>
      </c>
      <c r="BB342" s="52">
        <f t="shared" si="36"/>
        <v>0.39200000000000002</v>
      </c>
      <c r="BD342" s="52" t="str">
        <f>IF(参照!L342="","",参照!L342)</f>
        <v>生活協同組合コープながの</v>
      </c>
    </row>
    <row r="343" spans="47:56">
      <c r="AU343" s="52" t="str">
        <f>IF(参照!A343="","",参照!A343)</f>
        <v>A0136</v>
      </c>
      <c r="AV343" s="52" t="str">
        <f>IF(参照!B343="","",参照!B343)</f>
        <v>パナソニックオペレーショナルエクセレンス(株)(旧：パナソニック(株))</v>
      </c>
      <c r="AW343" s="52">
        <f>IF(参照!C343="","",参照!C343)</f>
        <v>3.8400000000000001E-4</v>
      </c>
      <c r="AX343" s="52" t="str">
        <f>IF(参照!D343="","",参照!D343)</f>
        <v>メニューA</v>
      </c>
      <c r="AY343" s="52">
        <f>IF(参照!E343="","",参照!E343)</f>
        <v>0</v>
      </c>
      <c r="AZ343" s="52" t="str">
        <f>IF(参照!F343="","",参照!F343)</f>
        <v>パナソニックオペレーショナルエクセレンス(株)(旧：パナソニック(株))</v>
      </c>
      <c r="BA343" s="52" t="str">
        <f>IF(参照!G343="","",参照!G343)</f>
        <v>パナソニックオペレーショナルエクセレンス(株)(旧：パナソニック(株))_メニューA</v>
      </c>
      <c r="BB343" s="52">
        <f t="shared" si="36"/>
        <v>0</v>
      </c>
      <c r="BD343" s="52" t="str">
        <f>IF(参照!L343="","",参照!L343)</f>
        <v>生活協同組合コープみらい</v>
      </c>
    </row>
    <row r="344" spans="47:56">
      <c r="AU344" s="52" t="str">
        <f>IF(参照!A344="","",参照!A344)</f>
        <v/>
      </c>
      <c r="AV344" s="52" t="str">
        <f>IF(参照!B344="","",参照!B344)</f>
        <v/>
      </c>
      <c r="AW344" s="52" t="str">
        <f>IF(参照!C344="","",参照!C344)</f>
        <v/>
      </c>
      <c r="AX344" s="52" t="str">
        <f>IF(参照!D344="","",参照!D344)</f>
        <v>メニューB(残差)</v>
      </c>
      <c r="AY344" s="52">
        <f>IF(参照!E344="","",参照!E344)</f>
        <v>4.2999999999999999E-4</v>
      </c>
      <c r="AZ344" s="52" t="str">
        <f>IF(参照!F344="","",参照!F344)</f>
        <v>パナソニックオペレーショナルエクセレンス(株)(旧：パナソニック(株))</v>
      </c>
      <c r="BA344" s="52" t="str">
        <f>IF(参照!G344="","",参照!G344)</f>
        <v>パナソニックオペレーショナルエクセレンス(株)(旧：パナソニック(株))_メニューB(残差)</v>
      </c>
      <c r="BB344" s="52">
        <f t="shared" si="36"/>
        <v>0.43</v>
      </c>
      <c r="BD344" s="52" t="str">
        <f>IF(参照!L344="","",参照!L344)</f>
        <v>生活協同組合ひろしま</v>
      </c>
    </row>
    <row r="345" spans="47:56">
      <c r="AU345" s="52" t="str">
        <f>IF(参照!A345="","",参照!A345)</f>
        <v/>
      </c>
      <c r="AV345" s="52" t="str">
        <f>IF(参照!B345="","",参照!B345)</f>
        <v/>
      </c>
      <c r="AW345" s="52" t="str">
        <f>IF(参照!C345="","",参照!C345)</f>
        <v/>
      </c>
      <c r="AX345" s="52" t="str">
        <f>IF(参照!D345="","",参照!D345)</f>
        <v>(参考値)事業者全体</v>
      </c>
      <c r="AY345" s="52">
        <f>IF(参照!E345="","",参照!E345)</f>
        <v>4.4700000000000002E-4</v>
      </c>
      <c r="AZ345" s="52" t="str">
        <f>IF(参照!F345="","",参照!F345)</f>
        <v>パナソニックオペレーショナルエクセレンス(株)(旧：パナソニック(株))</v>
      </c>
      <c r="BA345" s="52" t="str">
        <f>IF(参照!G345="","",参照!G345)</f>
        <v>パナソニックオペレーショナルエクセレンス(株)(旧：パナソニック(株))_(参考値)事業者全体</v>
      </c>
      <c r="BB345" s="52">
        <f t="shared" si="36"/>
        <v>0.44700000000000001</v>
      </c>
      <c r="BD345" s="52" t="str">
        <f>IF(参照!L345="","",参照!L345)</f>
        <v>(株)生活クラブエナジー</v>
      </c>
    </row>
    <row r="346" spans="47:56">
      <c r="AU346" s="52" t="str">
        <f>IF(参照!A346="","",参照!A346)</f>
        <v>A0137</v>
      </c>
      <c r="AV346" s="52" t="str">
        <f>IF(参照!B346="","",参照!B346)</f>
        <v>アストモスエネルギー(株)</v>
      </c>
      <c r="AW346" s="52">
        <f>IF(参照!C346="","",参照!C346)</f>
        <v>5.1400000000000003E-4</v>
      </c>
      <c r="AX346" s="52" t="str">
        <f>IF(参照!D346="","",参照!D346)</f>
        <v/>
      </c>
      <c r="AY346" s="52">
        <f>IF(参照!E346="","",参照!E346)</f>
        <v>5.7399999999999997E-4</v>
      </c>
      <c r="AZ346" s="52" t="str">
        <f>IF(参照!F346="","",参照!F346)</f>
        <v>アストモスエネルギー(株)</v>
      </c>
      <c r="BA346" s="52" t="str">
        <f>IF(参照!G346="","",参照!G346)</f>
        <v>アストモスエネルギー(株)_</v>
      </c>
      <c r="BB346" s="52">
        <f t="shared" si="36"/>
        <v>0.57399999999999995</v>
      </c>
      <c r="BD346" s="52" t="str">
        <f>IF(参照!L346="","",参照!L346)</f>
        <v>西武ガス(株)</v>
      </c>
    </row>
    <row r="347" spans="47:56">
      <c r="AU347" s="52" t="str">
        <f>IF(参照!A347="","",参照!A347)</f>
        <v>A0138</v>
      </c>
      <c r="AV347" s="52" t="str">
        <f>IF(参照!B347="","",参照!B347)</f>
        <v>(株)関電エネルギーソリューション</v>
      </c>
      <c r="AW347" s="52">
        <f>IF(参照!C347="","",参照!C347)</f>
        <v>5.1000000000000004E-4</v>
      </c>
      <c r="AX347" s="52" t="str">
        <f>IF(参照!D347="","",参照!D347)</f>
        <v>メニューA</v>
      </c>
      <c r="AY347" s="52">
        <f>IF(参照!E347="","",参照!E347)</f>
        <v>0</v>
      </c>
      <c r="AZ347" s="52" t="str">
        <f>IF(参照!F347="","",参照!F347)</f>
        <v>(株)関電エネルギーソリューション</v>
      </c>
      <c r="BA347" s="52" t="str">
        <f>IF(参照!G347="","",参照!G347)</f>
        <v>(株)関電エネルギーソリューション_メニューA</v>
      </c>
      <c r="BB347" s="52">
        <f t="shared" si="36"/>
        <v>0</v>
      </c>
      <c r="BD347" s="52" t="str">
        <f>IF(参照!L347="","",参照!L347)</f>
        <v>積水化学工業(株)</v>
      </c>
    </row>
    <row r="348" spans="47:56">
      <c r="AU348" s="52" t="str">
        <f>IF(参照!A348="","",参照!A348)</f>
        <v/>
      </c>
      <c r="AV348" s="52" t="str">
        <f>IF(参照!B348="","",参照!B348)</f>
        <v/>
      </c>
      <c r="AW348" s="52" t="str">
        <f>IF(参照!C348="","",参照!C348)</f>
        <v/>
      </c>
      <c r="AX348" s="52" t="str">
        <f>IF(参照!D348="","",参照!D348)</f>
        <v>メニューB(残差)</v>
      </c>
      <c r="AY348" s="52">
        <f>IF(参照!E348="","",参照!E348)</f>
        <v>4.8099999999999998E-4</v>
      </c>
      <c r="AZ348" s="52" t="str">
        <f>IF(参照!F348="","",参照!F348)</f>
        <v>(株)関電エネルギーソリューション</v>
      </c>
      <c r="BA348" s="52" t="str">
        <f>IF(参照!G348="","",参照!G348)</f>
        <v>(株)関電エネルギーソリューション_メニューB(残差)</v>
      </c>
      <c r="BB348" s="52">
        <f t="shared" si="36"/>
        <v>0.48099999999999998</v>
      </c>
      <c r="BD348" s="52" t="str">
        <f>IF(参照!L348="","",参照!L348)</f>
        <v>石油資源開発(株)</v>
      </c>
    </row>
    <row r="349" spans="47:56">
      <c r="AU349" s="52" t="str">
        <f>IF(参照!A349="","",参照!A349)</f>
        <v/>
      </c>
      <c r="AV349" s="52" t="str">
        <f>IF(参照!B349="","",参照!B349)</f>
        <v/>
      </c>
      <c r="AW349" s="52" t="str">
        <f>IF(参照!C349="","",参照!C349)</f>
        <v/>
      </c>
      <c r="AX349" s="52" t="str">
        <f>IF(参照!D349="","",参照!D349)</f>
        <v>(参考値)事業者全体</v>
      </c>
      <c r="AY349" s="52">
        <f>IF(参照!E349="","",参照!E349)</f>
        <v>5.3300000000000005E-4</v>
      </c>
      <c r="AZ349" s="52" t="str">
        <f>IF(参照!F349="","",参照!F349)</f>
        <v>(株)関電エネルギーソリューション</v>
      </c>
      <c r="BA349" s="52" t="str">
        <f>IF(参照!G349="","",参照!G349)</f>
        <v>(株)関電エネルギーソリューション_(参考値)事業者全体</v>
      </c>
      <c r="BB349" s="52">
        <f t="shared" si="36"/>
        <v>0.53300000000000003</v>
      </c>
      <c r="BD349" s="52" t="str">
        <f>IF(参照!L349="","",参照!L349)</f>
        <v>ゼロワットパワー(株)</v>
      </c>
    </row>
    <row r="350" spans="47:56">
      <c r="AU350" s="52" t="str">
        <f>IF(参照!A350="","",参照!A350)</f>
        <v>A0140</v>
      </c>
      <c r="AV350" s="52" t="str">
        <f>IF(参照!B350="","",参照!B350)</f>
        <v>ＭＣリテールエナジー(株)</v>
      </c>
      <c r="AW350" s="52">
        <f>IF(参照!C350="","",参照!C350)</f>
        <v>4.6500000000000003E-4</v>
      </c>
      <c r="AX350" s="52" t="str">
        <f>IF(参照!D350="","",参照!D350)</f>
        <v>メニューA</v>
      </c>
      <c r="AY350" s="52">
        <f>IF(参照!E350="","",参照!E350)</f>
        <v>0</v>
      </c>
      <c r="AZ350" s="52" t="str">
        <f>IF(参照!F350="","",参照!F350)</f>
        <v>ＭＣリテールエナジー(株)</v>
      </c>
      <c r="BA350" s="52" t="str">
        <f>IF(参照!G350="","",参照!G350)</f>
        <v>ＭＣリテールエナジー(株)_メニューA</v>
      </c>
      <c r="BB350" s="52">
        <f t="shared" si="36"/>
        <v>0</v>
      </c>
      <c r="BD350" s="52" t="str">
        <f>IF(参照!L350="","",参照!L350)</f>
        <v>(株)センカク</v>
      </c>
    </row>
    <row r="351" spans="47:56">
      <c r="AU351" s="52" t="str">
        <f>IF(参照!A351="","",参照!A351)</f>
        <v/>
      </c>
      <c r="AV351" s="52" t="str">
        <f>IF(参照!B351="","",参照!B351)</f>
        <v/>
      </c>
      <c r="AW351" s="52" t="str">
        <f>IF(参照!C351="","",参照!C351)</f>
        <v/>
      </c>
      <c r="AX351" s="52" t="str">
        <f>IF(参照!D351="","",参照!D351)</f>
        <v>メニューB</v>
      </c>
      <c r="AY351" s="52">
        <f>IF(参照!E351="","",参照!E351)</f>
        <v>0</v>
      </c>
      <c r="AZ351" s="52" t="str">
        <f>IF(参照!F351="","",参照!F351)</f>
        <v>ＭＣリテールエナジー(株)</v>
      </c>
      <c r="BA351" s="52" t="str">
        <f>IF(参照!G351="","",参照!G351)</f>
        <v>ＭＣリテールエナジー(株)_メニューB</v>
      </c>
      <c r="BB351" s="52">
        <f t="shared" si="36"/>
        <v>0</v>
      </c>
      <c r="BD351" s="52" t="str">
        <f>IF(参照!L351="","",参照!L351)</f>
        <v>セントラル石油瓦斯(株)</v>
      </c>
    </row>
    <row r="352" spans="47:56">
      <c r="AU352" s="52" t="str">
        <f>IF(参照!A352="","",参照!A352)</f>
        <v/>
      </c>
      <c r="AV352" s="52" t="str">
        <f>IF(参照!B352="","",参照!B352)</f>
        <v/>
      </c>
      <c r="AW352" s="52" t="str">
        <f>IF(参照!C352="","",参照!C352)</f>
        <v/>
      </c>
      <c r="AX352" s="52" t="str">
        <f>IF(参照!D352="","",参照!D352)</f>
        <v>メニューC</v>
      </c>
      <c r="AY352" s="52">
        <f>IF(参照!E352="","",参照!E352)</f>
        <v>0</v>
      </c>
      <c r="AZ352" s="52" t="str">
        <f>IF(参照!F352="","",参照!F352)</f>
        <v>ＭＣリテールエナジー(株)</v>
      </c>
      <c r="BA352" s="52" t="str">
        <f>IF(参照!G352="","",参照!G352)</f>
        <v>ＭＣリテールエナジー(株)_メニューC</v>
      </c>
      <c r="BB352" s="52">
        <f t="shared" si="36"/>
        <v>0</v>
      </c>
      <c r="BD352" s="52" t="str">
        <f>IF(参照!L352="","",参照!L352)</f>
        <v>全農エネルギー(株)</v>
      </c>
    </row>
    <row r="353" spans="47:56">
      <c r="AU353" s="52" t="str">
        <f>IF(参照!A353="","",参照!A353)</f>
        <v/>
      </c>
      <c r="AV353" s="52" t="str">
        <f>IF(参照!B353="","",参照!B353)</f>
        <v/>
      </c>
      <c r="AW353" s="52" t="str">
        <f>IF(参照!C353="","",参照!C353)</f>
        <v/>
      </c>
      <c r="AX353" s="52" t="str">
        <f>IF(参照!D353="","",参照!D353)</f>
        <v>メニューD(残差)</v>
      </c>
      <c r="AY353" s="52">
        <f>IF(参照!E353="","",参照!E353)</f>
        <v>3.97E-4</v>
      </c>
      <c r="AZ353" s="52" t="str">
        <f>IF(参照!F353="","",参照!F353)</f>
        <v>ＭＣリテールエナジー(株)</v>
      </c>
      <c r="BA353" s="52" t="str">
        <f>IF(参照!G353="","",参照!G353)</f>
        <v>ＭＣリテールエナジー(株)_メニューD(残差)</v>
      </c>
      <c r="BB353" s="52">
        <f t="shared" si="36"/>
        <v>0.39700000000000002</v>
      </c>
      <c r="BD353" s="52" t="str">
        <f>IF(参照!L353="","",参照!L353)</f>
        <v>そうまＩグリッド合同会社</v>
      </c>
    </row>
    <row r="354" spans="47:56">
      <c r="AU354" s="52" t="str">
        <f>IF(参照!A354="","",参照!A354)</f>
        <v/>
      </c>
      <c r="AV354" s="52" t="str">
        <f>IF(参照!B354="","",参照!B354)</f>
        <v/>
      </c>
      <c r="AW354" s="52" t="str">
        <f>IF(参照!C354="","",参照!C354)</f>
        <v/>
      </c>
      <c r="AX354" s="52" t="str">
        <f>IF(参照!D354="","",参照!D354)</f>
        <v>(参考値)事業者全体</v>
      </c>
      <c r="AY354" s="52">
        <f>IF(参照!E354="","",参照!E354)</f>
        <v>4.7899999999999999E-4</v>
      </c>
      <c r="AZ354" s="52" t="str">
        <f>IF(参照!F354="","",参照!F354)</f>
        <v>ＭＣリテールエナジー(株)</v>
      </c>
      <c r="BA354" s="52" t="str">
        <f>IF(参照!G354="","",参照!G354)</f>
        <v>ＭＣリテールエナジー(株)_(参考値)事業者全体</v>
      </c>
      <c r="BB354" s="52">
        <f t="shared" si="36"/>
        <v>0.47899999999999998</v>
      </c>
      <c r="BD354" s="52" t="str">
        <f>IF(参照!L354="","",参照!L354)</f>
        <v>大一ガス(株)</v>
      </c>
    </row>
    <row r="355" spans="47:56">
      <c r="AU355" s="52" t="str">
        <f>IF(参照!A355="","",参照!A355)</f>
        <v>A0141</v>
      </c>
      <c r="AV355" s="52" t="str">
        <f>IF(参照!B355="","",参照!B355)</f>
        <v>(株)北九州パワー</v>
      </c>
      <c r="AW355" s="52">
        <f>IF(参照!C355="","",参照!C355)</f>
        <v>2.3900000000000001E-4</v>
      </c>
      <c r="AX355" s="52" t="str">
        <f>IF(参照!D355="","",参照!D355)</f>
        <v>メニューA</v>
      </c>
      <c r="AY355" s="52">
        <f>IF(参照!E355="","",参照!E355)</f>
        <v>0</v>
      </c>
      <c r="AZ355" s="52" t="str">
        <f>IF(参照!F355="","",参照!F355)</f>
        <v>(株)北九州パワー</v>
      </c>
      <c r="BA355" s="52" t="str">
        <f>IF(参照!G355="","",参照!G355)</f>
        <v>(株)北九州パワー_メニューA</v>
      </c>
      <c r="BB355" s="52">
        <f t="shared" si="36"/>
        <v>0</v>
      </c>
      <c r="BD355" s="52" t="str">
        <f>IF(参照!L355="","",参照!L355)</f>
        <v>(株)大仙こまちパワー</v>
      </c>
    </row>
    <row r="356" spans="47:56">
      <c r="AU356" s="52" t="str">
        <f>IF(参照!A356="","",参照!A356)</f>
        <v/>
      </c>
      <c r="AV356" s="52" t="str">
        <f>IF(参照!B356="","",参照!B356)</f>
        <v/>
      </c>
      <c r="AW356" s="52" t="str">
        <f>IF(参照!C356="","",参照!C356)</f>
        <v/>
      </c>
      <c r="AX356" s="52" t="str">
        <f>IF(参照!D356="","",参照!D356)</f>
        <v>メニューB(残差)</v>
      </c>
      <c r="AY356" s="52">
        <f>IF(参照!E356="","",参照!E356)</f>
        <v>3.1E-4</v>
      </c>
      <c r="AZ356" s="52" t="str">
        <f>IF(参照!F356="","",参照!F356)</f>
        <v>(株)北九州パワー</v>
      </c>
      <c r="BA356" s="52" t="str">
        <f>IF(参照!G356="","",参照!G356)</f>
        <v>(株)北九州パワー_メニューB(残差)</v>
      </c>
      <c r="BB356" s="52">
        <f t="shared" si="36"/>
        <v>0.31</v>
      </c>
      <c r="BD356" s="52" t="str">
        <f>IF(参照!L356="","",参照!L356)</f>
        <v>大東ガス(株)</v>
      </c>
    </row>
    <row r="357" spans="47:56">
      <c r="AU357" s="52" t="str">
        <f>IF(参照!A357="","",参照!A357)</f>
        <v/>
      </c>
      <c r="AV357" s="52" t="str">
        <f>IF(参照!B357="","",参照!B357)</f>
        <v/>
      </c>
      <c r="AW357" s="52" t="str">
        <f>IF(参照!C357="","",参照!C357)</f>
        <v/>
      </c>
      <c r="AX357" s="52" t="str">
        <f>IF(参照!D357="","",参照!D357)</f>
        <v>(参考値)事業者全体</v>
      </c>
      <c r="AY357" s="52">
        <f>IF(参照!E357="","",参照!E357)</f>
        <v>3.8500000000000003E-4</v>
      </c>
      <c r="AZ357" s="52" t="str">
        <f>IF(参照!F357="","",参照!F357)</f>
        <v>(株)北九州パワー</v>
      </c>
      <c r="BA357" s="52" t="str">
        <f>IF(参照!G357="","",参照!G357)</f>
        <v>(株)北九州パワー_(参考値)事業者全体</v>
      </c>
      <c r="BB357" s="52">
        <f t="shared" si="36"/>
        <v>0.38500000000000001</v>
      </c>
      <c r="BD357" s="52" t="str">
        <f>IF(参照!L357="","",参照!L357)</f>
        <v>大東建託パートナーズ(株)</v>
      </c>
    </row>
    <row r="358" spans="47:56">
      <c r="AU358" s="52" t="str">
        <f>IF(参照!A358="","",参照!A358)</f>
        <v>A0142</v>
      </c>
      <c r="AV358" s="52" t="str">
        <f>IF(参照!B358="","",参照!B358)</f>
        <v>武州瓦斯(株)</v>
      </c>
      <c r="AW358" s="52">
        <f>IF(参照!C358="","",参照!C358)</f>
        <v>3.6400000000000001E-4</v>
      </c>
      <c r="AX358" s="52" t="str">
        <f>IF(参照!D358="","",参照!D358)</f>
        <v>メニューA</v>
      </c>
      <c r="AY358" s="52">
        <f>IF(参照!E358="","",参照!E358)</f>
        <v>0</v>
      </c>
      <c r="AZ358" s="52" t="str">
        <f>IF(参照!F358="","",参照!F358)</f>
        <v>武州瓦斯(株)</v>
      </c>
      <c r="BA358" s="52" t="str">
        <f>IF(参照!G358="","",参照!G358)</f>
        <v>武州瓦斯(株)_メニューA</v>
      </c>
      <c r="BB358" s="52">
        <f t="shared" si="36"/>
        <v>0</v>
      </c>
      <c r="BD358" s="52" t="str">
        <f>IF(参照!L358="","",参照!L358)</f>
        <v>ダイヤモンドパワー(株)</v>
      </c>
    </row>
    <row r="359" spans="47:56">
      <c r="AU359" s="52" t="str">
        <f>IF(参照!A359="","",参照!A359)</f>
        <v/>
      </c>
      <c r="AV359" s="52" t="str">
        <f>IF(参照!B359="","",参照!B359)</f>
        <v/>
      </c>
      <c r="AW359" s="52" t="str">
        <f>IF(参照!C359="","",参照!C359)</f>
        <v/>
      </c>
      <c r="AX359" s="52" t="str">
        <f>IF(参照!D359="","",参照!D359)</f>
        <v>メニューB(残差)</v>
      </c>
      <c r="AY359" s="52">
        <f>IF(参照!E359="","",参照!E359)</f>
        <v>3.0800000000000001E-4</v>
      </c>
      <c r="AZ359" s="52" t="str">
        <f>IF(参照!F359="","",参照!F359)</f>
        <v>武州瓦斯(株)</v>
      </c>
      <c r="BA359" s="52" t="str">
        <f>IF(参照!G359="","",参照!G359)</f>
        <v>武州瓦斯(株)_メニューB(残差)</v>
      </c>
      <c r="BB359" s="52">
        <f t="shared" si="36"/>
        <v>0.308</v>
      </c>
      <c r="BD359" s="52" t="str">
        <f>IF(参照!L359="","",参照!L359)</f>
        <v>太陽ガス(株)</v>
      </c>
    </row>
    <row r="360" spans="47:56">
      <c r="AU360" s="52" t="str">
        <f>IF(参照!A360="","",参照!A360)</f>
        <v/>
      </c>
      <c r="AV360" s="52" t="str">
        <f>IF(参照!B360="","",参照!B360)</f>
        <v/>
      </c>
      <c r="AW360" s="52" t="str">
        <f>IF(参照!C360="","",参照!C360)</f>
        <v/>
      </c>
      <c r="AX360" s="52" t="str">
        <f>IF(参照!D360="","",参照!D360)</f>
        <v>(参考値)事業者全体</v>
      </c>
      <c r="AY360" s="52">
        <f>IF(参照!E360="","",参照!E360)</f>
        <v>3.8900000000000002E-4</v>
      </c>
      <c r="AZ360" s="52" t="str">
        <f>IF(参照!F360="","",参照!F360)</f>
        <v>武州瓦斯(株)</v>
      </c>
      <c r="BA360" s="52" t="str">
        <f>IF(参照!G360="","",参照!G360)</f>
        <v>武州瓦斯(株)_(参考値)事業者全体</v>
      </c>
      <c r="BB360" s="52">
        <f t="shared" si="36"/>
        <v>0.38900000000000001</v>
      </c>
      <c r="BD360" s="52" t="str">
        <f>IF(参照!L360="","",参照!L360)</f>
        <v>大和エネルギー(株)</v>
      </c>
    </row>
    <row r="361" spans="47:56">
      <c r="AU361" s="52" t="str">
        <f>IF(参照!A361="","",参照!A361)</f>
        <v>A0143</v>
      </c>
      <c r="AV361" s="52" t="str">
        <f>IF(参照!B361="","",参照!B361)</f>
        <v>リニューアブル・ジャパン(株)(旧：(株)みらい電力)</v>
      </c>
      <c r="AW361" s="52">
        <f>IF(参照!C361="","",参照!C361)</f>
        <v>3.1199999999999999E-4</v>
      </c>
      <c r="AX361" s="52" t="str">
        <f>IF(参照!D361="","",参照!D361)</f>
        <v>メニューA</v>
      </c>
      <c r="AY361" s="52">
        <f>IF(参照!E361="","",参照!E361)</f>
        <v>0</v>
      </c>
      <c r="AZ361" s="52" t="str">
        <f>IF(参照!F361="","",参照!F361)</f>
        <v>リニューアブル・ジャパン(株)(旧：(株)みらい電力)</v>
      </c>
      <c r="BA361" s="52" t="str">
        <f>IF(参照!G361="","",参照!G361)</f>
        <v>リニューアブル・ジャパン(株)(旧：(株)みらい電力)_メニューA</v>
      </c>
      <c r="BB361" s="52">
        <f t="shared" si="36"/>
        <v>0</v>
      </c>
      <c r="BD361" s="52" t="str">
        <f>IF(参照!L361="","",参照!L361)</f>
        <v>大和ハウス工業(株)　</v>
      </c>
    </row>
    <row r="362" spans="47:56">
      <c r="AU362" s="52" t="str">
        <f>IF(参照!A362="","",参照!A362)</f>
        <v/>
      </c>
      <c r="AV362" s="52" t="str">
        <f>IF(参照!B362="","",参照!B362)</f>
        <v/>
      </c>
      <c r="AW362" s="52" t="str">
        <f>IF(参照!C362="","",参照!C362)</f>
        <v/>
      </c>
      <c r="AX362" s="52" t="str">
        <f>IF(参照!D362="","",参照!D362)</f>
        <v>メニューB</v>
      </c>
      <c r="AY362" s="52">
        <f>IF(参照!E362="","",参照!E362)</f>
        <v>1.27E-4</v>
      </c>
      <c r="AZ362" s="52" t="str">
        <f>IF(参照!F362="","",参照!F362)</f>
        <v>リニューアブル・ジャパン(株)(旧：(株)みらい電力)</v>
      </c>
      <c r="BA362" s="52" t="str">
        <f>IF(参照!G362="","",参照!G362)</f>
        <v>リニューアブル・ジャパン(株)(旧：(株)みらい電力)_メニューB</v>
      </c>
      <c r="BB362" s="52">
        <f t="shared" si="36"/>
        <v>0.127</v>
      </c>
      <c r="BD362" s="52" t="str">
        <f>IF(参照!L362="","",参照!L362)</f>
        <v>大和ライフエナジア(株)</v>
      </c>
    </row>
    <row r="363" spans="47:56">
      <c r="AU363" s="52" t="str">
        <f>IF(参照!A363="","",参照!A363)</f>
        <v/>
      </c>
      <c r="AV363" s="52" t="str">
        <f>IF(参照!B363="","",参照!B363)</f>
        <v/>
      </c>
      <c r="AW363" s="52" t="str">
        <f>IF(参照!C363="","",参照!C363)</f>
        <v/>
      </c>
      <c r="AX363" s="52" t="str">
        <f>IF(参照!D363="","",参照!D363)</f>
        <v>メニューC</v>
      </c>
      <c r="AY363" s="52">
        <f>IF(参照!E363="","",参照!E363)</f>
        <v>1.83E-4</v>
      </c>
      <c r="AZ363" s="52" t="str">
        <f>IF(参照!F363="","",参照!F363)</f>
        <v>リニューアブル・ジャパン(株)(旧：(株)みらい電力)</v>
      </c>
      <c r="BA363" s="52" t="str">
        <f>IF(参照!G363="","",参照!G363)</f>
        <v>リニューアブル・ジャパン(株)(旧：(株)みらい電力)_メニューC</v>
      </c>
      <c r="BB363" s="52">
        <f t="shared" si="36"/>
        <v>0.183</v>
      </c>
      <c r="BD363" s="52" t="str">
        <f>IF(参照!L363="","",参照!L363)</f>
        <v>(株)タクマエナジー</v>
      </c>
    </row>
    <row r="364" spans="47:56">
      <c r="AU364" s="52" t="str">
        <f>IF(参照!A364="","",参照!A364)</f>
        <v/>
      </c>
      <c r="AV364" s="52" t="str">
        <f>IF(参照!B364="","",参照!B364)</f>
        <v/>
      </c>
      <c r="AW364" s="52" t="str">
        <f>IF(参照!C364="","",参照!C364)</f>
        <v/>
      </c>
      <c r="AX364" s="52" t="str">
        <f>IF(参照!D364="","",参照!D364)</f>
        <v>メニューD</v>
      </c>
      <c r="AY364" s="52">
        <f>IF(参照!E364="","",参照!E364)</f>
        <v>0</v>
      </c>
      <c r="AZ364" s="52" t="str">
        <f>IF(参照!F364="","",参照!F364)</f>
        <v>リニューアブル・ジャパン(株)(旧：(株)みらい電力)</v>
      </c>
      <c r="BA364" s="52" t="str">
        <f>IF(参照!G364="","",参照!G364)</f>
        <v>リニューアブル・ジャパン(株)(旧：(株)みらい電力)_メニューD</v>
      </c>
      <c r="BB364" s="52">
        <f t="shared" si="36"/>
        <v>0</v>
      </c>
      <c r="BD364" s="52" t="str">
        <f>IF(参照!L364="","",参照!L364)</f>
        <v>(株)タケエイでんき(旧：(株)横須賀アーバンウッドパワー)</v>
      </c>
    </row>
    <row r="365" spans="47:56">
      <c r="AU365" s="52" t="str">
        <f>IF(参照!A365="","",参照!A365)</f>
        <v/>
      </c>
      <c r="AV365" s="52" t="str">
        <f>IF(参照!B365="","",参照!B365)</f>
        <v/>
      </c>
      <c r="AW365" s="52" t="str">
        <f>IF(参照!C365="","",参照!C365)</f>
        <v/>
      </c>
      <c r="AX365" s="52" t="str">
        <f>IF(参照!D365="","",参照!D365)</f>
        <v>メニューE(残差)</v>
      </c>
      <c r="AY365" s="52">
        <f>IF(参照!E365="","",参照!E365)</f>
        <v>3.5100000000000002E-4</v>
      </c>
      <c r="AZ365" s="52" t="str">
        <f>IF(参照!F365="","",参照!F365)</f>
        <v>リニューアブル・ジャパン(株)(旧：(株)みらい電力)</v>
      </c>
      <c r="BA365" s="52" t="str">
        <f>IF(参照!G365="","",参照!G365)</f>
        <v>リニューアブル・ジャパン(株)(旧：(株)みらい電力)_メニューE(残差)</v>
      </c>
      <c r="BB365" s="52">
        <f t="shared" si="36"/>
        <v>0.35100000000000003</v>
      </c>
      <c r="BD365" s="52" t="str">
        <f>IF(参照!L365="","",参照!L365)</f>
        <v>たんたんエナジー(株)</v>
      </c>
    </row>
    <row r="366" spans="47:56">
      <c r="AU366" s="52" t="str">
        <f>IF(参照!A366="","",参照!A366)</f>
        <v/>
      </c>
      <c r="AV366" s="52" t="str">
        <f>IF(参照!B366="","",参照!B366)</f>
        <v/>
      </c>
      <c r="AW366" s="52" t="str">
        <f>IF(参照!C366="","",参照!C366)</f>
        <v/>
      </c>
      <c r="AX366" s="52" t="str">
        <f>IF(参照!D366="","",参照!D366)</f>
        <v>(参考値)事業者全体</v>
      </c>
      <c r="AY366" s="52">
        <f>IF(参照!E366="","",参照!E366)</f>
        <v>5.7499999999999999E-4</v>
      </c>
      <c r="AZ366" s="52" t="str">
        <f>IF(参照!F366="","",参照!F366)</f>
        <v>リニューアブル・ジャパン(株)(旧：(株)みらい電力)</v>
      </c>
      <c r="BA366" s="52" t="str">
        <f>IF(参照!G366="","",参照!G366)</f>
        <v>リニューアブル・ジャパン(株)(旧：(株)みらい電力)_(参考値)事業者全体</v>
      </c>
      <c r="BB366" s="52">
        <f t="shared" si="36"/>
        <v>0.57499999999999996</v>
      </c>
      <c r="BD366" s="52" t="str">
        <f>IF(参照!L366="","",参照!L366)</f>
        <v>(株)地域創生ホールディングス</v>
      </c>
    </row>
    <row r="367" spans="47:56">
      <c r="AU367" s="52" t="str">
        <f>IF(参照!A367="","",参照!A367)</f>
        <v>A0144</v>
      </c>
      <c r="AV367" s="52" t="str">
        <f>IF(参照!B367="","",参照!B367)</f>
        <v>大垣ガス(株)</v>
      </c>
      <c r="AW367" s="52">
        <f>IF(参照!C367="","",参照!C367)</f>
        <v>3.6400000000000001E-4</v>
      </c>
      <c r="AX367" s="52" t="str">
        <f>IF(参照!D367="","",参照!D367)</f>
        <v/>
      </c>
      <c r="AY367" s="52">
        <f>IF(参照!E367="","",参照!E367)</f>
        <v>3.0800000000000001E-4</v>
      </c>
      <c r="AZ367" s="52" t="str">
        <f>IF(参照!F367="","",参照!F367)</f>
        <v>大垣ガス(株)</v>
      </c>
      <c r="BA367" s="52" t="str">
        <f>IF(参照!G367="","",参照!G367)</f>
        <v>大垣ガス(株)_</v>
      </c>
      <c r="BB367" s="52">
        <f t="shared" si="36"/>
        <v>0.308</v>
      </c>
      <c r="BD367" s="52" t="str">
        <f>IF(参照!L367="","",参照!L367)</f>
        <v>(株)地球クラブ</v>
      </c>
    </row>
    <row r="368" spans="47:56">
      <c r="AU368" s="52" t="str">
        <f>IF(参照!A368="","",参照!A368)</f>
        <v>A0145</v>
      </c>
      <c r="AV368" s="52" t="str">
        <f>IF(参照!B368="","",参照!B368)</f>
        <v>(株)藤田商店</v>
      </c>
      <c r="AW368" s="52">
        <f>IF(参照!C368="","",参照!C368)</f>
        <v>4.86E-4</v>
      </c>
      <c r="AX368" s="52" t="str">
        <f>IF(参照!D368="","",参照!D368)</f>
        <v>メニューA</v>
      </c>
      <c r="AY368" s="52">
        <f>IF(参照!E368="","",参照!E368)</f>
        <v>0</v>
      </c>
      <c r="AZ368" s="52" t="str">
        <f>IF(参照!F368="","",参照!F368)</f>
        <v>(株)藤田商店</v>
      </c>
      <c r="BA368" s="52" t="str">
        <f>IF(参照!G368="","",参照!G368)</f>
        <v>(株)藤田商店_メニューA</v>
      </c>
      <c r="BB368" s="52">
        <f t="shared" si="36"/>
        <v>0</v>
      </c>
      <c r="BD368" s="52" t="str">
        <f>IF(参照!L368="","",参照!L368)</f>
        <v>秩父新電力(株)</v>
      </c>
    </row>
    <row r="369" spans="47:56">
      <c r="AU369" s="52" t="str">
        <f>IF(参照!A369="","",参照!A369)</f>
        <v/>
      </c>
      <c r="AV369" s="52" t="str">
        <f>IF(参照!B369="","",参照!B369)</f>
        <v/>
      </c>
      <c r="AW369" s="52" t="str">
        <f>IF(参照!C369="","",参照!C369)</f>
        <v/>
      </c>
      <c r="AX369" s="52" t="str">
        <f>IF(参照!D369="","",参照!D369)</f>
        <v>メニューB(残差)</v>
      </c>
      <c r="AY369" s="52">
        <f>IF(参照!E369="","",参照!E369)</f>
        <v>4.66E-4</v>
      </c>
      <c r="AZ369" s="52" t="str">
        <f>IF(参照!F369="","",参照!F369)</f>
        <v>(株)藤田商店</v>
      </c>
      <c r="BA369" s="52" t="str">
        <f>IF(参照!G369="","",参照!G369)</f>
        <v>(株)藤田商店_メニューB(残差)</v>
      </c>
      <c r="BB369" s="52">
        <f t="shared" si="36"/>
        <v>0.46599999999999997</v>
      </c>
      <c r="BD369" s="52" t="str">
        <f>IF(参照!L369="","",参照!L369)</f>
        <v>千葉電力(株)</v>
      </c>
    </row>
    <row r="370" spans="47:56">
      <c r="AU370" s="52" t="str">
        <f>IF(参照!A370="","",参照!A370)</f>
        <v/>
      </c>
      <c r="AV370" s="52" t="str">
        <f>IF(参照!B370="","",参照!B370)</f>
        <v/>
      </c>
      <c r="AW370" s="52" t="str">
        <f>IF(参照!C370="","",参照!C370)</f>
        <v/>
      </c>
      <c r="AX370" s="52" t="str">
        <f>IF(参照!D370="","",参照!D370)</f>
        <v>(参考値)事業者全体</v>
      </c>
      <c r="AY370" s="52">
        <f>IF(参照!E370="","",参照!E370)</f>
        <v>5.3899999999999998E-4</v>
      </c>
      <c r="AZ370" s="52" t="str">
        <f>IF(参照!F370="","",参照!F370)</f>
        <v>(株)藤田商店</v>
      </c>
      <c r="BA370" s="52" t="str">
        <f>IF(参照!G370="","",参照!G370)</f>
        <v>(株)藤田商店_(参考値)事業者全体</v>
      </c>
      <c r="BB370" s="52">
        <f t="shared" si="36"/>
        <v>0.53900000000000003</v>
      </c>
      <c r="BD370" s="52" t="str">
        <f>IF(参照!L370="","",参照!L370)</f>
        <v>(株)チャームドライフ</v>
      </c>
    </row>
    <row r="371" spans="47:56">
      <c r="AU371" s="52" t="str">
        <f>IF(参照!A371="","",参照!A371)</f>
        <v>A0146</v>
      </c>
      <c r="AV371" s="52" t="str">
        <f>IF(参照!B371="","",参照!B371)</f>
        <v>(株)ケーブルネット下関</v>
      </c>
      <c r="AW371" s="52">
        <f>IF(参照!C371="","",参照!C371)</f>
        <v>4.5800000000000002E-4</v>
      </c>
      <c r="AX371" s="52" t="str">
        <f>IF(参照!D371="","",参照!D371)</f>
        <v/>
      </c>
      <c r="AY371" s="52">
        <f>IF(参照!E371="","",参照!E371)</f>
        <v>5.0000000000000001E-4</v>
      </c>
      <c r="AZ371" s="52" t="str">
        <f>IF(参照!F371="","",参照!F371)</f>
        <v>(株)ケーブルネット下関</v>
      </c>
      <c r="BA371" s="52" t="str">
        <f>IF(参照!G371="","",参照!G371)</f>
        <v>(株)ケーブルネット下関_</v>
      </c>
      <c r="BB371" s="52">
        <f t="shared" si="36"/>
        <v>0.5</v>
      </c>
      <c r="BD371" s="52" t="str">
        <f>IF(参照!L371="","",参照!L371)</f>
        <v>中央電力(株)</v>
      </c>
    </row>
    <row r="372" spans="47:56">
      <c r="AU372" s="52" t="str">
        <f>IF(参照!A372="","",参照!A372)</f>
        <v>A0147</v>
      </c>
      <c r="AV372" s="52" t="str">
        <f>IF(参照!B372="","",参照!B372)</f>
        <v>(株)ジェイコム九州</v>
      </c>
      <c r="AW372" s="52">
        <f>IF(参照!C372="","",参照!C372)</f>
        <v>4.6099999999999998E-4</v>
      </c>
      <c r="AX372" s="52" t="str">
        <f>IF(参照!D372="","",参照!D372)</f>
        <v/>
      </c>
      <c r="AY372" s="52">
        <f>IF(参照!E372="","",参照!E372)</f>
        <v>5.0299999999999997E-4</v>
      </c>
      <c r="AZ372" s="52" t="str">
        <f>IF(参照!F372="","",参照!F372)</f>
        <v>(株)ジェイコム九州</v>
      </c>
      <c r="BA372" s="52" t="str">
        <f>IF(参照!G372="","",参照!G372)</f>
        <v>(株)ジェイコム九州_</v>
      </c>
      <c r="BB372" s="52">
        <f t="shared" si="36"/>
        <v>0.503</v>
      </c>
      <c r="BD372" s="52" t="str">
        <f>IF(参照!L372="","",参照!L372)</f>
        <v>中央電力エナジー(株)</v>
      </c>
    </row>
    <row r="373" spans="47:56">
      <c r="AU373" s="52" t="str">
        <f>IF(参照!A373="","",参照!A373)</f>
        <v>A0149</v>
      </c>
      <c r="AV373" s="52" t="str">
        <f>IF(参照!B373="","",参照!B373)</f>
        <v>(株)グローバルエンジニアリング</v>
      </c>
      <c r="AW373" s="52">
        <f>IF(参照!C373="","",参照!C373)</f>
        <v>5.4299999999999997E-4</v>
      </c>
      <c r="AX373" s="52" t="str">
        <f>IF(参照!D373="","",参照!D373)</f>
        <v>メニューA</v>
      </c>
      <c r="AY373" s="52">
        <f>IF(参照!E373="","",参照!E373)</f>
        <v>0</v>
      </c>
      <c r="AZ373" s="52" t="str">
        <f>IF(参照!F373="","",参照!F373)</f>
        <v>(株)グローバルエンジニアリング</v>
      </c>
      <c r="BA373" s="52" t="str">
        <f>IF(参照!G373="","",参照!G373)</f>
        <v>(株)グローバルエンジニアリング_メニューA</v>
      </c>
      <c r="BB373" s="52">
        <f t="shared" si="36"/>
        <v>0</v>
      </c>
      <c r="BD373" s="52" t="str">
        <f>IF(参照!L373="","",参照!L373)</f>
        <v>(株)中海テレビ放送</v>
      </c>
    </row>
    <row r="374" spans="47:56">
      <c r="AU374" s="52" t="str">
        <f>IF(参照!A374="","",参照!A374)</f>
        <v/>
      </c>
      <c r="AV374" s="52" t="str">
        <f>IF(参照!B374="","",参照!B374)</f>
        <v/>
      </c>
      <c r="AW374" s="52" t="str">
        <f>IF(参照!C374="","",参照!C374)</f>
        <v/>
      </c>
      <c r="AX374" s="52" t="str">
        <f>IF(参照!D374="","",参照!D374)</f>
        <v>メニューB(残差)</v>
      </c>
      <c r="AY374" s="52">
        <f>IF(参照!E374="","",参照!E374)</f>
        <v>5.7300000000000005E-4</v>
      </c>
      <c r="AZ374" s="52" t="str">
        <f>IF(参照!F374="","",参照!F374)</f>
        <v>(株)グローバルエンジニアリング</v>
      </c>
      <c r="BA374" s="52" t="str">
        <f>IF(参照!G374="","",参照!G374)</f>
        <v>(株)グローバルエンジニアリング_メニューB(残差)</v>
      </c>
      <c r="BB374" s="52">
        <f t="shared" si="36"/>
        <v>0.57300000000000006</v>
      </c>
      <c r="BD374" s="52" t="str">
        <f>IF(参照!L374="","",参照!L374)</f>
        <v>(株)中京電力</v>
      </c>
    </row>
    <row r="375" spans="47:56">
      <c r="AU375" s="52" t="str">
        <f>IF(参照!A375="","",参照!A375)</f>
        <v/>
      </c>
      <c r="AV375" s="52" t="str">
        <f>IF(参照!B375="","",参照!B375)</f>
        <v/>
      </c>
      <c r="AW375" s="52" t="str">
        <f>IF(参照!C375="","",参照!C375)</f>
        <v/>
      </c>
      <c r="AX375" s="52" t="str">
        <f>IF(参照!D375="","",参照!D375)</f>
        <v>(参考値)事業者全体</v>
      </c>
      <c r="AY375" s="52">
        <f>IF(参照!E375="","",参照!E375)</f>
        <v>3.77E-4</v>
      </c>
      <c r="AZ375" s="52" t="str">
        <f>IF(参照!F375="","",参照!F375)</f>
        <v>(株)グローバルエンジニアリング</v>
      </c>
      <c r="BA375" s="52" t="str">
        <f>IF(参照!G375="","",参照!G375)</f>
        <v>(株)グローバルエンジニアリング_(参考値)事業者全体</v>
      </c>
      <c r="BB375" s="52">
        <f t="shared" si="36"/>
        <v>0.377</v>
      </c>
      <c r="BD375" s="52" t="str">
        <f>IF(参照!L375="","",参照!L375)</f>
        <v>中小企業支援(株)</v>
      </c>
    </row>
    <row r="376" spans="47:56">
      <c r="AU376" s="52" t="str">
        <f>IF(参照!A376="","",参照!A376)</f>
        <v>A0150</v>
      </c>
      <c r="AV376" s="52" t="str">
        <f>IF(参照!B376="","",参照!B376)</f>
        <v>九州エナジー(株)</v>
      </c>
      <c r="AW376" s="52">
        <f>IF(参照!C376="","",参照!C376)</f>
        <v>4.7600000000000002E-4</v>
      </c>
      <c r="AX376" s="52" t="str">
        <f>IF(参照!D376="","",参照!D376)</f>
        <v>メニューA</v>
      </c>
      <c r="AY376" s="52">
        <f>IF(参照!E376="","",参照!E376)</f>
        <v>0</v>
      </c>
      <c r="AZ376" s="52" t="str">
        <f>IF(参照!F376="","",参照!F376)</f>
        <v>九州エナジー(株)</v>
      </c>
      <c r="BA376" s="52" t="str">
        <f>IF(参照!G376="","",参照!G376)</f>
        <v>九州エナジー(株)_メニューA</v>
      </c>
      <c r="BB376" s="52">
        <f t="shared" si="36"/>
        <v>0</v>
      </c>
      <c r="BD376" s="52" t="str">
        <f>IF(参照!L376="","",参照!L376)</f>
        <v>(株)津軽あっぷるパワー</v>
      </c>
    </row>
    <row r="377" spans="47:56">
      <c r="AU377" s="52" t="str">
        <f>IF(参照!A377="","",参照!A377)</f>
        <v/>
      </c>
      <c r="AV377" s="52" t="str">
        <f>IF(参照!B377="","",参照!B377)</f>
        <v/>
      </c>
      <c r="AW377" s="52" t="str">
        <f>IF(参照!C377="","",参照!C377)</f>
        <v/>
      </c>
      <c r="AX377" s="52" t="str">
        <f>IF(参照!D377="","",参照!D377)</f>
        <v>メニューB(残差)</v>
      </c>
      <c r="AY377" s="52">
        <f>IF(参照!E377="","",参照!E377)</f>
        <v>4.37E-4</v>
      </c>
      <c r="AZ377" s="52" t="str">
        <f>IF(参照!F377="","",参照!F377)</f>
        <v>九州エナジー(株)</v>
      </c>
      <c r="BA377" s="52" t="str">
        <f>IF(参照!G377="","",参照!G377)</f>
        <v>九州エナジー(株)_メニューB(残差)</v>
      </c>
      <c r="BB377" s="52">
        <f t="shared" si="36"/>
        <v>0.437</v>
      </c>
      <c r="BD377" s="52" t="str">
        <f>IF(参照!L377="","",参照!L377)</f>
        <v>土浦ケーブルテレビ(株)</v>
      </c>
    </row>
    <row r="378" spans="47:56">
      <c r="AU378" s="52" t="str">
        <f>IF(参照!A378="","",参照!A378)</f>
        <v/>
      </c>
      <c r="AV378" s="52" t="str">
        <f>IF(参照!B378="","",参照!B378)</f>
        <v/>
      </c>
      <c r="AW378" s="52" t="str">
        <f>IF(参照!C378="","",参照!C378)</f>
        <v/>
      </c>
      <c r="AX378" s="52" t="str">
        <f>IF(参照!D378="","",参照!D378)</f>
        <v>(参考値)事業者全体</v>
      </c>
      <c r="AY378" s="52">
        <f>IF(参照!E378="","",参照!E378)</f>
        <v>4.6799999999999999E-4</v>
      </c>
      <c r="AZ378" s="52" t="str">
        <f>IF(参照!F378="","",参照!F378)</f>
        <v>九州エナジー(株)</v>
      </c>
      <c r="BA378" s="52" t="str">
        <f>IF(参照!G378="","",参照!G378)</f>
        <v>九州エナジー(株)_(参考値)事業者全体</v>
      </c>
      <c r="BB378" s="52">
        <f t="shared" si="36"/>
        <v>0.46799999999999997</v>
      </c>
      <c r="BD378" s="52" t="str">
        <f>IF(参照!L378="","",参照!L378)</f>
        <v>つづくみらいエナジー(株)</v>
      </c>
    </row>
    <row r="379" spans="47:56">
      <c r="AU379" s="52" t="str">
        <f>IF(参照!A379="","",参照!A379)</f>
        <v>A0151</v>
      </c>
      <c r="AV379" s="52" t="str">
        <f>IF(参照!B379="","",参照!B379)</f>
        <v>(株)トヨタエナジーソリューションズ</v>
      </c>
      <c r="AW379" s="52">
        <f>IF(参照!C379="","",参照!C379)</f>
        <v>4.3300000000000001E-4</v>
      </c>
      <c r="AX379" s="52" t="str">
        <f>IF(参照!D379="","",参照!D379)</f>
        <v/>
      </c>
      <c r="AY379" s="52">
        <f>IF(参照!E379="","",参照!E379)</f>
        <v>4.2400000000000001E-4</v>
      </c>
      <c r="AZ379" s="52" t="str">
        <f>IF(参照!F379="","",参照!F379)</f>
        <v>(株)トヨタエナジーソリューションズ</v>
      </c>
      <c r="BA379" s="52" t="str">
        <f>IF(参照!G379="","",参照!G379)</f>
        <v>(株)トヨタエナジーソリューションズ_</v>
      </c>
      <c r="BB379" s="52">
        <f t="shared" si="36"/>
        <v>0.42399999999999999</v>
      </c>
      <c r="BD379" s="52" t="str">
        <f>IF(参照!L379="","",参照!L379)</f>
        <v>ティーダッシュ合同会社</v>
      </c>
    </row>
    <row r="380" spans="47:56">
      <c r="AU380" s="52" t="str">
        <f>IF(参照!A380="","",参照!A380)</f>
        <v>A0153</v>
      </c>
      <c r="AV380" s="52" t="str">
        <f>IF(参照!B380="","",参照!B380)</f>
        <v>(株)エナリス・パワー・マーケティング</v>
      </c>
      <c r="AW380" s="52">
        <f>IF(参照!C380="","",参照!C380)</f>
        <v>4.5199999999999998E-4</v>
      </c>
      <c r="AX380" s="52" t="str">
        <f>IF(参照!D380="","",参照!D380)</f>
        <v>メニューA</v>
      </c>
      <c r="AY380" s="52">
        <f>IF(参照!E380="","",参照!E380)</f>
        <v>0</v>
      </c>
      <c r="AZ380" s="52" t="str">
        <f>IF(参照!F380="","",参照!F380)</f>
        <v>(株)エナリス・パワー・マーケティング</v>
      </c>
      <c r="BA380" s="52" t="str">
        <f>IF(参照!G380="","",参照!G380)</f>
        <v>(株)エナリス・パワー・マーケティング_メニューA</v>
      </c>
      <c r="BB380" s="52">
        <f t="shared" si="36"/>
        <v>0</v>
      </c>
      <c r="BD380" s="52" t="str">
        <f>IF(参照!L380="","",参照!L380)</f>
        <v>デジタルグリッド(株)</v>
      </c>
    </row>
    <row r="381" spans="47:56">
      <c r="AU381" s="52" t="str">
        <f>IF(参照!A381="","",参照!A381)</f>
        <v/>
      </c>
      <c r="AV381" s="52" t="str">
        <f>IF(参照!B381="","",参照!B381)</f>
        <v/>
      </c>
      <c r="AW381" s="52" t="str">
        <f>IF(参照!C381="","",参照!C381)</f>
        <v/>
      </c>
      <c r="AX381" s="52" t="str">
        <f>IF(参照!D381="","",参照!D381)</f>
        <v>メニューB</v>
      </c>
      <c r="AY381" s="52">
        <f>IF(参照!E381="","",参照!E381)</f>
        <v>3.77E-4</v>
      </c>
      <c r="AZ381" s="52" t="str">
        <f>IF(参照!F381="","",参照!F381)</f>
        <v>(株)エナリス・パワー・マーケティング</v>
      </c>
      <c r="BA381" s="52" t="str">
        <f>IF(参照!G381="","",参照!G381)</f>
        <v>(株)エナリス・パワー・マーケティング_メニューB</v>
      </c>
      <c r="BB381" s="52">
        <f t="shared" si="36"/>
        <v>0.377</v>
      </c>
      <c r="BD381" s="52" t="str">
        <f>IF(参照!L381="","",参照!L381)</f>
        <v>テス・エンジニアリング(株)</v>
      </c>
    </row>
    <row r="382" spans="47:56">
      <c r="AU382" s="52" t="str">
        <f>IF(参照!A382="","",参照!A382)</f>
        <v/>
      </c>
      <c r="AV382" s="52" t="str">
        <f>IF(参照!B382="","",参照!B382)</f>
        <v/>
      </c>
      <c r="AW382" s="52" t="str">
        <f>IF(参照!C382="","",参照!C382)</f>
        <v/>
      </c>
      <c r="AX382" s="52" t="str">
        <f>IF(参照!D382="","",参照!D382)</f>
        <v>メニューC</v>
      </c>
      <c r="AY382" s="52">
        <f>IF(参照!E382="","",参照!E382)</f>
        <v>0</v>
      </c>
      <c r="AZ382" s="52" t="str">
        <f>IF(参照!F382="","",参照!F382)</f>
        <v>(株)エナリス・パワー・マーケティング</v>
      </c>
      <c r="BA382" s="52" t="str">
        <f>IF(参照!G382="","",参照!G382)</f>
        <v>(株)エナリス・パワー・マーケティング_メニューC</v>
      </c>
      <c r="BB382" s="52">
        <f t="shared" si="36"/>
        <v>0</v>
      </c>
      <c r="BD382" s="52" t="str">
        <f>IF(参照!L382="","",参照!L382)</f>
        <v>テプコカスタマーサービス(株)</v>
      </c>
    </row>
    <row r="383" spans="47:56">
      <c r="AU383" s="52" t="str">
        <f>IF(参照!A383="","",参照!A383)</f>
        <v/>
      </c>
      <c r="AV383" s="52" t="str">
        <f>IF(参照!B383="","",参照!B383)</f>
        <v/>
      </c>
      <c r="AW383" s="52" t="str">
        <f>IF(参照!C383="","",参照!C383)</f>
        <v/>
      </c>
      <c r="AX383" s="52" t="str">
        <f>IF(参照!D383="","",参照!D383)</f>
        <v>メニューD</v>
      </c>
      <c r="AY383" s="52">
        <f>IF(参照!E383="","",参照!E383)</f>
        <v>0</v>
      </c>
      <c r="AZ383" s="52" t="str">
        <f>IF(参照!F383="","",参照!F383)</f>
        <v>(株)エナリス・パワー・マーケティング</v>
      </c>
      <c r="BA383" s="52" t="str">
        <f>IF(参照!G383="","",参照!G383)</f>
        <v>(株)エナリス・パワー・マーケティング_メニューD</v>
      </c>
      <c r="BB383" s="52">
        <f t="shared" si="36"/>
        <v>0</v>
      </c>
      <c r="BD383" s="52" t="str">
        <f>IF(参照!L383="","",参照!L383)</f>
        <v>(株)デベロップ</v>
      </c>
    </row>
    <row r="384" spans="47:56">
      <c r="AU384" s="52" t="str">
        <f>IF(参照!A384="","",参照!A384)</f>
        <v/>
      </c>
      <c r="AV384" s="52" t="str">
        <f>IF(参照!B384="","",参照!B384)</f>
        <v/>
      </c>
      <c r="AW384" s="52" t="str">
        <f>IF(参照!C384="","",参照!C384)</f>
        <v/>
      </c>
      <c r="AX384" s="52" t="str">
        <f>IF(参照!D384="","",参照!D384)</f>
        <v>メニューE</v>
      </c>
      <c r="AY384" s="52">
        <f>IF(参照!E384="","",参照!E384)</f>
        <v>0</v>
      </c>
      <c r="AZ384" s="52" t="str">
        <f>IF(参照!F384="","",参照!F384)</f>
        <v>(株)エナリス・パワー・マーケティング</v>
      </c>
      <c r="BA384" s="52" t="str">
        <f>IF(参照!G384="","",参照!G384)</f>
        <v>(株)エナリス・パワー・マーケティング_メニューE</v>
      </c>
      <c r="BB384" s="52">
        <f t="shared" si="36"/>
        <v>0</v>
      </c>
      <c r="BD384" s="52" t="str">
        <f>IF(参照!L384="","",参照!L384)</f>
        <v>(株)デライトアップ</v>
      </c>
    </row>
    <row r="385" spans="47:56">
      <c r="AU385" s="52" t="str">
        <f>IF(参照!A385="","",参照!A385)</f>
        <v/>
      </c>
      <c r="AV385" s="52" t="str">
        <f>IF(参照!B385="","",参照!B385)</f>
        <v/>
      </c>
      <c r="AW385" s="52" t="str">
        <f>IF(参照!C385="","",参照!C385)</f>
        <v/>
      </c>
      <c r="AX385" s="52" t="str">
        <f>IF(参照!D385="","",参照!D385)</f>
        <v>メニューF</v>
      </c>
      <c r="AY385" s="52">
        <f>IF(参照!E385="","",参照!E385)</f>
        <v>0</v>
      </c>
      <c r="AZ385" s="52" t="str">
        <f>IF(参照!F385="","",参照!F385)</f>
        <v>(株)エナリス・パワー・マーケティング</v>
      </c>
      <c r="BA385" s="52" t="str">
        <f>IF(参照!G385="","",参照!G385)</f>
        <v>(株)エナリス・パワー・マーケティング_メニューF</v>
      </c>
      <c r="BB385" s="52">
        <f t="shared" si="36"/>
        <v>0</v>
      </c>
      <c r="BD385" s="52" t="str">
        <f>IF(参照!L385="","",参照!L385)</f>
        <v>(株)テレ・マーカー</v>
      </c>
    </row>
    <row r="386" spans="47:56">
      <c r="AU386" s="52" t="str">
        <f>IF(参照!A386="","",参照!A386)</f>
        <v/>
      </c>
      <c r="AV386" s="52" t="str">
        <f>IF(参照!B386="","",参照!B386)</f>
        <v/>
      </c>
      <c r="AW386" s="52" t="str">
        <f>IF(参照!C386="","",参照!C386)</f>
        <v/>
      </c>
      <c r="AX386" s="52" t="str">
        <f>IF(参照!D386="","",参照!D386)</f>
        <v>メニューG</v>
      </c>
      <c r="AY386" s="52">
        <f>IF(参照!E386="","",参照!E386)</f>
        <v>0</v>
      </c>
      <c r="AZ386" s="52" t="str">
        <f>IF(参照!F386="","",参照!F386)</f>
        <v>(株)エナリス・パワー・マーケティング</v>
      </c>
      <c r="BA386" s="52" t="str">
        <f>IF(参照!G386="","",参照!G386)</f>
        <v>(株)エナリス・パワー・マーケティング_メニューG</v>
      </c>
      <c r="BB386" s="52">
        <f t="shared" si="36"/>
        <v>0</v>
      </c>
      <c r="BD386" s="52" t="str">
        <f>IF(参照!L386="","",参照!L386)</f>
        <v>(株)デンケン</v>
      </c>
    </row>
    <row r="387" spans="47:56">
      <c r="AU387" s="52" t="str">
        <f>IF(参照!A387="","",参照!A387)</f>
        <v/>
      </c>
      <c r="AV387" s="52" t="str">
        <f>IF(参照!B387="","",参照!B387)</f>
        <v/>
      </c>
      <c r="AW387" s="52" t="str">
        <f>IF(参照!C387="","",参照!C387)</f>
        <v/>
      </c>
      <c r="AX387" s="52" t="str">
        <f>IF(参照!D387="","",参照!D387)</f>
        <v>メニューH</v>
      </c>
      <c r="AY387" s="52">
        <f>IF(参照!E387="","",参照!E387)</f>
        <v>1E-4</v>
      </c>
      <c r="AZ387" s="52" t="str">
        <f>IF(参照!F387="","",参照!F387)</f>
        <v>(株)エナリス・パワー・マーケティング</v>
      </c>
      <c r="BA387" s="52" t="str">
        <f>IF(参照!G387="","",参照!G387)</f>
        <v>(株)エナリス・パワー・マーケティング_メニューH</v>
      </c>
      <c r="BB387" s="52">
        <f t="shared" si="36"/>
        <v>0.1</v>
      </c>
      <c r="BD387" s="52" t="str">
        <f>IF(参照!L387="","",参照!L387)</f>
        <v>電源開発(株)</v>
      </c>
    </row>
    <row r="388" spans="47:56">
      <c r="AU388" s="52" t="str">
        <f>IF(参照!A388="","",参照!A388)</f>
        <v/>
      </c>
      <c r="AV388" s="52" t="str">
        <f>IF(参照!B388="","",参照!B388)</f>
        <v/>
      </c>
      <c r="AW388" s="52" t="str">
        <f>IF(参照!C388="","",参照!C388)</f>
        <v/>
      </c>
      <c r="AX388" s="52" t="str">
        <f>IF(参照!D388="","",参照!D388)</f>
        <v>メニューI</v>
      </c>
      <c r="AY388" s="52">
        <f>IF(参照!E388="","",参照!E388)</f>
        <v>2.9999999999999997E-4</v>
      </c>
      <c r="AZ388" s="52" t="str">
        <f>IF(参照!F388="","",参照!F388)</f>
        <v>(株)エナリス・パワー・マーケティング</v>
      </c>
      <c r="BA388" s="52" t="str">
        <f>IF(参照!G388="","",参照!G388)</f>
        <v>(株)エナリス・パワー・マーケティング_メニューI</v>
      </c>
      <c r="BB388" s="52">
        <f t="shared" si="36"/>
        <v>0.3</v>
      </c>
      <c r="BD388" s="52" t="str">
        <f>IF(参照!L388="","",参照!L388)</f>
        <v>電力保全サービス(株)</v>
      </c>
    </row>
    <row r="389" spans="47:56">
      <c r="AU389" s="52" t="str">
        <f>IF(参照!A389="","",参照!A389)</f>
        <v/>
      </c>
      <c r="AV389" s="52" t="str">
        <f>IF(参照!B389="","",参照!B389)</f>
        <v/>
      </c>
      <c r="AW389" s="52" t="str">
        <f>IF(参照!C389="","",参照!C389)</f>
        <v/>
      </c>
      <c r="AX389" s="52" t="str">
        <f>IF(参照!D389="","",参照!D389)</f>
        <v>メニューJ</v>
      </c>
      <c r="AY389" s="52">
        <f>IF(参照!E389="","",参照!E389)</f>
        <v>4.0000000000000002E-4</v>
      </c>
      <c r="AZ389" s="52" t="str">
        <f>IF(参照!F389="","",参照!F389)</f>
        <v>(株)エナリス・パワー・マーケティング</v>
      </c>
      <c r="BA389" s="52" t="str">
        <f>IF(参照!G389="","",参照!G389)</f>
        <v>(株)エナリス・パワー・マーケティング_メニューJ</v>
      </c>
      <c r="BB389" s="52">
        <f t="shared" ref="BB389:BB452" si="37">AY389*1000</f>
        <v>0.4</v>
      </c>
      <c r="BD389" s="52" t="str">
        <f>IF(参照!L389="","",参照!L389)</f>
        <v>東亜ガス(株)</v>
      </c>
    </row>
    <row r="390" spans="47:56">
      <c r="AU390" s="52" t="str">
        <f>IF(参照!A390="","",参照!A390)</f>
        <v/>
      </c>
      <c r="AV390" s="52" t="str">
        <f>IF(参照!B390="","",参照!B390)</f>
        <v/>
      </c>
      <c r="AW390" s="52" t="str">
        <f>IF(参照!C390="","",参照!C390)</f>
        <v/>
      </c>
      <c r="AX390" s="52" t="str">
        <f>IF(参照!D390="","",参照!D390)</f>
        <v>メニューK</v>
      </c>
      <c r="AY390" s="52">
        <f>IF(参照!E390="","",参照!E390)</f>
        <v>4.0000000000000002E-4</v>
      </c>
      <c r="AZ390" s="52" t="str">
        <f>IF(参照!F390="","",参照!F390)</f>
        <v>(株)エナリス・パワー・マーケティング</v>
      </c>
      <c r="BA390" s="52" t="str">
        <f>IF(参照!G390="","",参照!G390)</f>
        <v>(株)エナリス・パワー・マーケティング_メニューK</v>
      </c>
      <c r="BB390" s="52">
        <f t="shared" si="37"/>
        <v>0.4</v>
      </c>
      <c r="BD390" s="52" t="str">
        <f>IF(参照!L390="","",参照!L390)</f>
        <v>(株)東急パワーサプライ</v>
      </c>
    </row>
    <row r="391" spans="47:56">
      <c r="AU391" s="52" t="str">
        <f>IF(参照!A391="","",参照!A391)</f>
        <v/>
      </c>
      <c r="AV391" s="52" t="str">
        <f>IF(参照!B391="","",参照!B391)</f>
        <v/>
      </c>
      <c r="AW391" s="52" t="str">
        <f>IF(参照!C391="","",参照!C391)</f>
        <v/>
      </c>
      <c r="AX391" s="52" t="str">
        <f>IF(参照!D391="","",参照!D391)</f>
        <v>メニューL(残差)</v>
      </c>
      <c r="AY391" s="52">
        <f>IF(参照!E391="","",参照!E391)</f>
        <v>5.8E-4</v>
      </c>
      <c r="AZ391" s="52" t="str">
        <f>IF(参照!F391="","",参照!F391)</f>
        <v>(株)エナリス・パワー・マーケティング</v>
      </c>
      <c r="BA391" s="52" t="str">
        <f>IF(参照!G391="","",参照!G391)</f>
        <v>(株)エナリス・パワー・マーケティング_メニューL(残差)</v>
      </c>
      <c r="BB391" s="52">
        <f t="shared" si="37"/>
        <v>0.57999999999999996</v>
      </c>
      <c r="BD391" s="52" t="str">
        <f>IF(参照!L391="","",参照!L391)</f>
        <v>東京エコサービス(株)</v>
      </c>
    </row>
    <row r="392" spans="47:56">
      <c r="AU392" s="52" t="str">
        <f>IF(参照!A392="","",参照!A392)</f>
        <v/>
      </c>
      <c r="AV392" s="52" t="str">
        <f>IF(参照!B392="","",参照!B392)</f>
        <v/>
      </c>
      <c r="AW392" s="52" t="str">
        <f>IF(参照!C392="","",参照!C392)</f>
        <v/>
      </c>
      <c r="AX392" s="52" t="str">
        <f>IF(参照!D392="","",参照!D392)</f>
        <v>(参考値)事業者全体</v>
      </c>
      <c r="AY392" s="52">
        <f>IF(参照!E392="","",参照!E392)</f>
        <v>6.2399999999999999E-4</v>
      </c>
      <c r="AZ392" s="52" t="str">
        <f>IF(参照!F392="","",参照!F392)</f>
        <v>(株)エナリス・パワー・マーケティング</v>
      </c>
      <c r="BA392" s="52" t="str">
        <f>IF(参照!G392="","",参照!G392)</f>
        <v>(株)エナリス・パワー・マーケティング_(参考値)事業者全体</v>
      </c>
      <c r="BB392" s="52">
        <f t="shared" si="37"/>
        <v>0.624</v>
      </c>
      <c r="BD392" s="52" t="str">
        <f>IF(参照!L392="","",参照!L392)</f>
        <v>東京ガス(株)</v>
      </c>
    </row>
    <row r="393" spans="47:56">
      <c r="AU393" s="52" t="str">
        <f>IF(参照!A393="","",参照!A393)</f>
        <v>A0154</v>
      </c>
      <c r="AV393" s="52" t="str">
        <f>IF(参照!B393="","",参照!B393)</f>
        <v>歌舞伎エナジー(株)</v>
      </c>
      <c r="AW393" s="52">
        <f>IF(参照!C393="","",参照!C393)</f>
        <v>5.2800000000000004E-4</v>
      </c>
      <c r="AX393" s="52" t="str">
        <f>IF(参照!D393="","",参照!D393)</f>
        <v/>
      </c>
      <c r="AY393" s="52">
        <f>IF(参照!E393="","",参照!E393)</f>
        <v>5.5500000000000005E-4</v>
      </c>
      <c r="AZ393" s="52" t="str">
        <f>IF(参照!F393="","",参照!F393)</f>
        <v>歌舞伎エナジー(株)</v>
      </c>
      <c r="BA393" s="52" t="str">
        <f>IF(参照!G393="","",参照!G393)</f>
        <v>歌舞伎エナジー(株)_</v>
      </c>
      <c r="BB393" s="52">
        <f t="shared" si="37"/>
        <v>0.55500000000000005</v>
      </c>
      <c r="BD393" s="52" t="str">
        <f>IF(参照!L393="","",参照!L393)</f>
        <v>公益財団法人東京都環境公社</v>
      </c>
    </row>
    <row r="394" spans="47:56">
      <c r="AU394" s="52" t="str">
        <f>IF(参照!A394="","",参照!A394)</f>
        <v>A0155</v>
      </c>
      <c r="AV394" s="52" t="str">
        <f>IF(参照!B394="","",参照!B394)</f>
        <v>みやまスマートエネルギー(株)</v>
      </c>
      <c r="AW394" s="52">
        <f>IF(参照!C394="","",参照!C394)</f>
        <v>4.1300000000000001E-4</v>
      </c>
      <c r="AX394" s="52" t="str">
        <f>IF(参照!D394="","",参照!D394)</f>
        <v>メニューA</v>
      </c>
      <c r="AY394" s="52">
        <f>IF(参照!E394="","",参照!E394)</f>
        <v>0</v>
      </c>
      <c r="AZ394" s="52" t="str">
        <f>IF(参照!F394="","",参照!F394)</f>
        <v>みやまスマートエネルギー(株)</v>
      </c>
      <c r="BA394" s="52" t="str">
        <f>IF(参照!G394="","",参照!G394)</f>
        <v>みやまスマートエネルギー(株)_メニューA</v>
      </c>
      <c r="BB394" s="52">
        <f t="shared" si="37"/>
        <v>0</v>
      </c>
      <c r="BD394" s="52" t="str">
        <f>IF(参照!L394="","",参照!L394)</f>
        <v>東彩ガス(株)</v>
      </c>
    </row>
    <row r="395" spans="47:56">
      <c r="AU395" s="52" t="str">
        <f>IF(参照!A395="","",参照!A395)</f>
        <v/>
      </c>
      <c r="AV395" s="52" t="str">
        <f>IF(参照!B395="","",参照!B395)</f>
        <v/>
      </c>
      <c r="AW395" s="52" t="str">
        <f>IF(参照!C395="","",参照!C395)</f>
        <v/>
      </c>
      <c r="AX395" s="52" t="str">
        <f>IF(参照!D395="","",参照!D395)</f>
        <v>メニューB(残差)</v>
      </c>
      <c r="AY395" s="52">
        <f>IF(参照!E395="","",参照!E395)</f>
        <v>4.0000000000000002E-4</v>
      </c>
      <c r="AZ395" s="52" t="str">
        <f>IF(参照!F395="","",参照!F395)</f>
        <v>みやまスマートエネルギー(株)</v>
      </c>
      <c r="BA395" s="52" t="str">
        <f>IF(参照!G395="","",参照!G395)</f>
        <v>みやまスマートエネルギー(株)_メニューB(残差)</v>
      </c>
      <c r="BB395" s="52">
        <f t="shared" si="37"/>
        <v>0.4</v>
      </c>
      <c r="BD395" s="52" t="str">
        <f>IF(参照!L395="","",参照!L395)</f>
        <v>東邦ガス(株)</v>
      </c>
    </row>
    <row r="396" spans="47:56">
      <c r="AU396" s="52" t="str">
        <f>IF(参照!A396="","",参照!A396)</f>
        <v/>
      </c>
      <c r="AV396" s="52" t="str">
        <f>IF(参照!B396="","",参照!B396)</f>
        <v/>
      </c>
      <c r="AW396" s="52" t="str">
        <f>IF(参照!C396="","",参照!C396)</f>
        <v/>
      </c>
      <c r="AX396" s="52" t="str">
        <f>IF(参照!D396="","",参照!D396)</f>
        <v>(参考値)事業者全体</v>
      </c>
      <c r="AY396" s="52">
        <f>IF(参照!E396="","",参照!E396)</f>
        <v>4.3399999999999998E-4</v>
      </c>
      <c r="AZ396" s="52" t="str">
        <f>IF(参照!F396="","",参照!F396)</f>
        <v>みやまスマートエネルギー(株)</v>
      </c>
      <c r="BA396" s="52" t="str">
        <f>IF(参照!G396="","",参照!G396)</f>
        <v>みやまスマートエネルギー(株)_(参考値)事業者全体</v>
      </c>
      <c r="BB396" s="52">
        <f t="shared" si="37"/>
        <v>0.434</v>
      </c>
      <c r="BD396" s="52" t="str">
        <f>IF(参照!L396="","",参照!L396)</f>
        <v>東北電力エナジートレーディング(株)</v>
      </c>
    </row>
    <row r="397" spans="47:56">
      <c r="AU397" s="52" t="str">
        <f>IF(参照!A397="","",参照!A397)</f>
        <v>A0156</v>
      </c>
      <c r="AV397" s="52" t="str">
        <f>IF(参照!B397="","",参照!B397)</f>
        <v>エフィシエント(株)</v>
      </c>
      <c r="AW397" s="52" t="str">
        <f>IF(参照!C397="","",参照!C397)</f>
        <v>0.000453※</v>
      </c>
      <c r="AX397" s="52" t="str">
        <f>IF(参照!D397="","",参照!D397)</f>
        <v/>
      </c>
      <c r="AY397" s="52">
        <f>IF(参照!E397="","",参照!E397)</f>
        <v>4.5300000000000001E-4</v>
      </c>
      <c r="AZ397" s="52" t="str">
        <f>IF(参照!F397="","",参照!F397)</f>
        <v>エフィシエント(株)</v>
      </c>
      <c r="BA397" s="52" t="str">
        <f>IF(参照!G397="","",参照!G397)</f>
        <v>エフィシエント(株)_</v>
      </c>
      <c r="BB397" s="52">
        <f t="shared" si="37"/>
        <v>0.45300000000000001</v>
      </c>
      <c r="BD397" s="52" t="str">
        <f>IF(参照!L397="","",参照!L397)</f>
        <v>東北電力フロンティア(株)</v>
      </c>
    </row>
    <row r="398" spans="47:56">
      <c r="AU398" s="52" t="str">
        <f>IF(参照!A398="","",参照!A398)</f>
        <v>A0157</v>
      </c>
      <c r="AV398" s="52" t="str">
        <f>IF(参照!B398="","",参照!B398)</f>
        <v>(株)生活クラブエナジー</v>
      </c>
      <c r="AW398" s="52">
        <f>IF(参照!C398="","",参照!C398)</f>
        <v>6.7999999999999999E-5</v>
      </c>
      <c r="AX398" s="52" t="str">
        <f>IF(参照!D398="","",参照!D398)</f>
        <v>メニューA</v>
      </c>
      <c r="AY398" s="52">
        <f>IF(参照!E398="","",参照!E398)</f>
        <v>2.5000000000000001E-4</v>
      </c>
      <c r="AZ398" s="52" t="str">
        <f>IF(参照!F398="","",参照!F398)</f>
        <v>(株)生活クラブエナジー</v>
      </c>
      <c r="BA398" s="52" t="str">
        <f>IF(参照!G398="","",参照!G398)</f>
        <v>(株)生活クラブエナジー_メニューA</v>
      </c>
      <c r="BB398" s="52">
        <f t="shared" si="37"/>
        <v>0.25</v>
      </c>
      <c r="BD398" s="52" t="str">
        <f>IF(参照!L398="","",参照!L398)</f>
        <v>(株)東名</v>
      </c>
    </row>
    <row r="399" spans="47:56">
      <c r="AU399" s="52" t="str">
        <f>IF(参照!A399="","",参照!A399)</f>
        <v/>
      </c>
      <c r="AV399" s="52" t="str">
        <f>IF(参照!B399="","",参照!B399)</f>
        <v/>
      </c>
      <c r="AW399" s="52" t="str">
        <f>IF(参照!C399="","",参照!C399)</f>
        <v/>
      </c>
      <c r="AX399" s="52" t="str">
        <f>IF(参照!D399="","",参照!D399)</f>
        <v>メニューB(残差)</v>
      </c>
      <c r="AY399" s="52">
        <f>IF(参照!E399="","",参照!E399)</f>
        <v>4.7199999999999998E-4</v>
      </c>
      <c r="AZ399" s="52" t="str">
        <f>IF(参照!F399="","",参照!F399)</f>
        <v>(株)生活クラブエナジー</v>
      </c>
      <c r="BA399" s="52" t="str">
        <f>IF(参照!G399="","",参照!G399)</f>
        <v>(株)生活クラブエナジー_メニューB(残差)</v>
      </c>
      <c r="BB399" s="52">
        <f t="shared" si="37"/>
        <v>0.47199999999999998</v>
      </c>
      <c r="BD399" s="52" t="str">
        <f>IF(参照!L399="","",参照!L399)</f>
        <v>(株)トーヨーエネルギーファーム</v>
      </c>
    </row>
    <row r="400" spans="47:56">
      <c r="AU400" s="52" t="str">
        <f>IF(参照!A400="","",参照!A400)</f>
        <v/>
      </c>
      <c r="AV400" s="52" t="str">
        <f>IF(参照!B400="","",参照!B400)</f>
        <v/>
      </c>
      <c r="AW400" s="52" t="str">
        <f>IF(参照!C400="","",参照!C400)</f>
        <v/>
      </c>
      <c r="AX400" s="52" t="str">
        <f>IF(参照!D400="","",参照!D400)</f>
        <v>(参考値)事業者全体</v>
      </c>
      <c r="AY400" s="52">
        <f>IF(参照!E400="","",参照!E400)</f>
        <v>4.3899999999999999E-4</v>
      </c>
      <c r="AZ400" s="52" t="str">
        <f>IF(参照!F400="","",参照!F400)</f>
        <v>(株)生活クラブエナジー</v>
      </c>
      <c r="BA400" s="52" t="str">
        <f>IF(参照!G400="","",参照!G400)</f>
        <v>(株)生活クラブエナジー_(参考値)事業者全体</v>
      </c>
      <c r="BB400" s="52">
        <f t="shared" si="37"/>
        <v>0.439</v>
      </c>
      <c r="BD400" s="52" t="str">
        <f>IF(参照!L400="","",参照!L400)</f>
        <v>(株)ところざわ未来電力</v>
      </c>
    </row>
    <row r="401" spans="47:56">
      <c r="AU401" s="52" t="str">
        <f>IF(参照!A401="","",参照!A401)</f>
        <v>A0158</v>
      </c>
      <c r="AV401" s="52" t="str">
        <f>IF(参照!B401="","",参照!B401)</f>
        <v>生活協同組合コープこうべ</v>
      </c>
      <c r="AW401" s="52">
        <f>IF(参照!C401="","",参照!C401)</f>
        <v>2.7500000000000002E-4</v>
      </c>
      <c r="AX401" s="52" t="str">
        <f>IF(参照!D401="","",参照!D401)</f>
        <v/>
      </c>
      <c r="AY401" s="52">
        <f>IF(参照!E401="","",参照!E401)</f>
        <v>3.6000000000000002E-4</v>
      </c>
      <c r="AZ401" s="52" t="str">
        <f>IF(参照!F401="","",参照!F401)</f>
        <v>生活協同組合コープこうべ</v>
      </c>
      <c r="BA401" s="52" t="str">
        <f>IF(参照!G401="","",参照!G401)</f>
        <v>生活協同組合コープこうべ_</v>
      </c>
      <c r="BB401" s="52">
        <f t="shared" si="37"/>
        <v>0.36000000000000004</v>
      </c>
      <c r="BD401" s="52" t="str">
        <f>IF(参照!L401="","",参照!L401)</f>
        <v>(株)どさんこパワー</v>
      </c>
    </row>
    <row r="402" spans="47:56">
      <c r="AU402" s="52" t="str">
        <f>IF(参照!A402="","",参照!A402)</f>
        <v>A0159</v>
      </c>
      <c r="AV402" s="52" t="str">
        <f>IF(参照!B402="","",参照!B402)</f>
        <v>(株)シーエナジー</v>
      </c>
      <c r="AW402" s="52">
        <f>IF(参照!C402="","",参照!C402)</f>
        <v>3.88E-4</v>
      </c>
      <c r="AX402" s="52" t="str">
        <f>IF(参照!D402="","",参照!D402)</f>
        <v/>
      </c>
      <c r="AY402" s="52">
        <f>IF(参照!E402="","",参照!E402)</f>
        <v>3.3199999999999999E-4</v>
      </c>
      <c r="AZ402" s="52" t="str">
        <f>IF(参照!F402="","",参照!F402)</f>
        <v>(株)シーエナジー</v>
      </c>
      <c r="BA402" s="52" t="str">
        <f>IF(参照!G402="","",参照!G402)</f>
        <v>(株)シーエナジー_</v>
      </c>
      <c r="BB402" s="52">
        <f t="shared" si="37"/>
        <v>0.33200000000000002</v>
      </c>
      <c r="BD402" s="52" t="str">
        <f>IF(参照!L402="","",参照!L402)</f>
        <v>とちぎコープ生活協同組合</v>
      </c>
    </row>
    <row r="403" spans="47:56">
      <c r="AU403" s="52" t="str">
        <f>IF(参照!A403="","",参照!A403)</f>
        <v>A0160</v>
      </c>
      <c r="AV403" s="52" t="str">
        <f>IF(参照!B403="","",参照!B403)</f>
        <v>角栄ガス(株)</v>
      </c>
      <c r="AW403" s="52">
        <f>IF(参照!C403="","",参照!C403)</f>
        <v>3.6400000000000001E-4</v>
      </c>
      <c r="AX403" s="52" t="str">
        <f>IF(参照!D403="","",参照!D403)</f>
        <v/>
      </c>
      <c r="AY403" s="52">
        <f>IF(参照!E403="","",参照!E403)</f>
        <v>3.0800000000000001E-4</v>
      </c>
      <c r="AZ403" s="52" t="str">
        <f>IF(参照!F403="","",参照!F403)</f>
        <v>角栄ガス(株)</v>
      </c>
      <c r="BA403" s="52" t="str">
        <f>IF(参照!G403="","",参照!G403)</f>
        <v>角栄ガス(株)_</v>
      </c>
      <c r="BB403" s="52">
        <f t="shared" si="37"/>
        <v>0.308</v>
      </c>
      <c r="BD403" s="52" t="str">
        <f>IF(参照!L403="","",参照!L403)</f>
        <v>(株)とっとり市民電力</v>
      </c>
    </row>
    <row r="404" spans="47:56">
      <c r="AU404" s="52" t="str">
        <f>IF(参照!A404="","",参照!A404)</f>
        <v>A0161</v>
      </c>
      <c r="AV404" s="52" t="str">
        <f>IF(参照!B404="","",参照!B404)</f>
        <v>京葉瓦斯(株)</v>
      </c>
      <c r="AW404" s="52">
        <f>IF(参照!C404="","",参照!C404)</f>
        <v>4.35E-4</v>
      </c>
      <c r="AX404" s="52" t="str">
        <f>IF(参照!D404="","",参照!D404)</f>
        <v>メニューA</v>
      </c>
      <c r="AY404" s="52">
        <f>IF(参照!E404="","",参照!E404)</f>
        <v>0</v>
      </c>
      <c r="AZ404" s="52" t="str">
        <f>IF(参照!F404="","",参照!F404)</f>
        <v>京葉瓦斯(株)</v>
      </c>
      <c r="BA404" s="52" t="str">
        <f>IF(参照!G404="","",参照!G404)</f>
        <v>京葉瓦斯(株)_メニューA</v>
      </c>
      <c r="BB404" s="52">
        <f t="shared" si="37"/>
        <v>0</v>
      </c>
      <c r="BD404" s="52" t="str">
        <f>IF(参照!L404="","",参照!L404)</f>
        <v>凸版印刷(株)</v>
      </c>
    </row>
    <row r="405" spans="47:56">
      <c r="AU405" s="52" t="str">
        <f>IF(参照!A405="","",参照!A405)</f>
        <v/>
      </c>
      <c r="AV405" s="52" t="str">
        <f>IF(参照!B405="","",参照!B405)</f>
        <v/>
      </c>
      <c r="AW405" s="52" t="str">
        <f>IF(参照!C405="","",参照!C405)</f>
        <v/>
      </c>
      <c r="AX405" s="52" t="str">
        <f>IF(参照!D405="","",参照!D405)</f>
        <v>メニューB(残差)</v>
      </c>
      <c r="AY405" s="52">
        <f>IF(参照!E405="","",参照!E405)</f>
        <v>4.2699999999999997E-4</v>
      </c>
      <c r="AZ405" s="52" t="str">
        <f>IF(参照!F405="","",参照!F405)</f>
        <v>京葉瓦斯(株)</v>
      </c>
      <c r="BA405" s="52" t="str">
        <f>IF(参照!G405="","",参照!G405)</f>
        <v>京葉瓦斯(株)_メニューB(残差)</v>
      </c>
      <c r="BB405" s="52">
        <f t="shared" si="37"/>
        <v>0.42699999999999999</v>
      </c>
      <c r="BD405" s="52" t="str">
        <f>IF(参照!L405="","",参照!L405)</f>
        <v>(株)トドック電力</v>
      </c>
    </row>
    <row r="406" spans="47:56">
      <c r="AU406" s="52" t="str">
        <f>IF(参照!A406="","",参照!A406)</f>
        <v/>
      </c>
      <c r="AV406" s="52" t="str">
        <f>IF(参照!B406="","",参照!B406)</f>
        <v/>
      </c>
      <c r="AW406" s="52" t="str">
        <f>IF(参照!C406="","",参照!C406)</f>
        <v/>
      </c>
      <c r="AX406" s="52" t="str">
        <f>IF(参照!D406="","",参照!D406)</f>
        <v>(参考値)事業者全体</v>
      </c>
      <c r="AY406" s="52">
        <f>IF(参照!E406="","",参照!E406)</f>
        <v>4.7799999999999996E-4</v>
      </c>
      <c r="AZ406" s="52" t="str">
        <f>IF(参照!F406="","",参照!F406)</f>
        <v>京葉瓦斯(株)</v>
      </c>
      <c r="BA406" s="52" t="str">
        <f>IF(参照!G406="","",参照!G406)</f>
        <v>京葉瓦斯(株)_(参考値)事業者全体</v>
      </c>
      <c r="BB406" s="52">
        <f t="shared" si="37"/>
        <v>0.47799999999999998</v>
      </c>
      <c r="BD406" s="52" t="str">
        <f>IF(参照!L406="","",参照!L406)</f>
        <v>(株)登米電力</v>
      </c>
    </row>
    <row r="407" spans="47:56">
      <c r="AU407" s="52" t="str">
        <f>IF(参照!A407="","",参照!A407)</f>
        <v>A0162</v>
      </c>
      <c r="AV407" s="52" t="str">
        <f>IF(参照!B407="","",参照!B407)</f>
        <v>凸版印刷(株)</v>
      </c>
      <c r="AW407" s="52">
        <f>IF(参照!C407="","",参照!C407)</f>
        <v>4.64E-4</v>
      </c>
      <c r="AX407" s="52" t="str">
        <f>IF(参照!D407="","",参照!D407)</f>
        <v>メニューA</v>
      </c>
      <c r="AY407" s="52">
        <f>IF(参照!E407="","",参照!E407)</f>
        <v>2.33E-4</v>
      </c>
      <c r="AZ407" s="52" t="str">
        <f>IF(参照!F407="","",参照!F407)</f>
        <v>凸版印刷(株)</v>
      </c>
      <c r="BA407" s="52" t="str">
        <f>IF(参照!G407="","",参照!G407)</f>
        <v>凸版印刷(株)_メニューA</v>
      </c>
      <c r="BB407" s="52">
        <f t="shared" si="37"/>
        <v>0.23299999999999998</v>
      </c>
      <c r="BD407" s="52" t="str">
        <f>IF(参照!L407="","",参照!L407)</f>
        <v>富山電力(株)</v>
      </c>
    </row>
    <row r="408" spans="47:56">
      <c r="AU408" s="52" t="str">
        <f>IF(参照!A408="","",参照!A408)</f>
        <v/>
      </c>
      <c r="AV408" s="52" t="str">
        <f>IF(参照!B408="","",参照!B408)</f>
        <v/>
      </c>
      <c r="AW408" s="52" t="str">
        <f>IF(参照!C408="","",参照!C408)</f>
        <v/>
      </c>
      <c r="AX408" s="52" t="str">
        <f>IF(参照!D408="","",参照!D408)</f>
        <v>メニューB(残差)</v>
      </c>
      <c r="AY408" s="52">
        <f>IF(参照!E408="","",参照!E408)</f>
        <v>4.2400000000000001E-4</v>
      </c>
      <c r="AZ408" s="52" t="str">
        <f>IF(参照!F408="","",参照!F408)</f>
        <v>凸版印刷(株)</v>
      </c>
      <c r="BA408" s="52" t="str">
        <f>IF(参照!G408="","",参照!G408)</f>
        <v>凸版印刷(株)_メニューB(残差)</v>
      </c>
      <c r="BB408" s="52">
        <f t="shared" si="37"/>
        <v>0.42399999999999999</v>
      </c>
      <c r="BD408" s="52" t="str">
        <f>IF(参照!L408="","",参照!L408)</f>
        <v>(株)トヨタエナジーソリューションズ</v>
      </c>
    </row>
    <row r="409" spans="47:56">
      <c r="AU409" s="52" t="str">
        <f>IF(参照!A409="","",参照!A409)</f>
        <v/>
      </c>
      <c r="AV409" s="52" t="str">
        <f>IF(参照!B409="","",参照!B409)</f>
        <v/>
      </c>
      <c r="AW409" s="52" t="str">
        <f>IF(参照!C409="","",参照!C409)</f>
        <v/>
      </c>
      <c r="AX409" s="52" t="str">
        <f>IF(参照!D409="","",参照!D409)</f>
        <v>(参考値)事業者全体</v>
      </c>
      <c r="AY409" s="52">
        <f>IF(参照!E409="","",参照!E409)</f>
        <v>4.8299999999999998E-4</v>
      </c>
      <c r="AZ409" s="52" t="str">
        <f>IF(参照!F409="","",参照!F409)</f>
        <v>凸版印刷(株)</v>
      </c>
      <c r="BA409" s="52" t="str">
        <f>IF(参照!G409="","",参照!G409)</f>
        <v>凸版印刷(株)_(参考値)事業者全体</v>
      </c>
      <c r="BB409" s="52">
        <f t="shared" si="37"/>
        <v>0.48299999999999998</v>
      </c>
      <c r="BD409" s="52" t="str">
        <f>IF(参照!L409="","",参照!L409)</f>
        <v>トリニティエナジー(株)</v>
      </c>
    </row>
    <row r="410" spans="47:56">
      <c r="AU410" s="52" t="str">
        <f>IF(参照!A410="","",参照!A410)</f>
        <v>A0163</v>
      </c>
      <c r="AV410" s="52" t="str">
        <f>IF(参照!B410="","",参照!B410)</f>
        <v>伊勢崎ガス(株)</v>
      </c>
      <c r="AW410" s="52">
        <f>IF(参照!C410="","",参照!C410)</f>
        <v>3.6400000000000001E-4</v>
      </c>
      <c r="AX410" s="52" t="str">
        <f>IF(参照!D410="","",参照!D410)</f>
        <v/>
      </c>
      <c r="AY410" s="52">
        <f>IF(参照!E410="","",参照!E410)</f>
        <v>3.0800000000000001E-4</v>
      </c>
      <c r="AZ410" s="52" t="str">
        <f>IF(参照!F410="","",参照!F410)</f>
        <v>伊勢崎ガス(株)</v>
      </c>
      <c r="BA410" s="52" t="str">
        <f>IF(参照!G410="","",参照!G410)</f>
        <v>伊勢崎ガス(株)_</v>
      </c>
      <c r="BB410" s="52">
        <f t="shared" si="37"/>
        <v>0.308</v>
      </c>
      <c r="BD410" s="52" t="str">
        <f>IF(参照!L410="","",参照!L410)</f>
        <v>(株)とんでんホールディングス</v>
      </c>
    </row>
    <row r="411" spans="47:56">
      <c r="AU411" s="52" t="str">
        <f>IF(参照!A411="","",参照!A411)</f>
        <v>A0164</v>
      </c>
      <c r="AV411" s="52" t="str">
        <f>IF(参照!B411="","",参照!B411)</f>
        <v>キヤノンマーケティングジャパン(株)</v>
      </c>
      <c r="AW411" s="52">
        <f>IF(参照!C411="","",参照!C411)</f>
        <v>3.6600000000000001E-4</v>
      </c>
      <c r="AX411" s="52" t="str">
        <f>IF(参照!D411="","",参照!D411)</f>
        <v/>
      </c>
      <c r="AY411" s="52">
        <f>IF(参照!E411="","",参照!E411)</f>
        <v>3.1E-4</v>
      </c>
      <c r="AZ411" s="52" t="str">
        <f>IF(参照!F411="","",参照!F411)</f>
        <v>キヤノンマーケティングジャパン(株)</v>
      </c>
      <c r="BA411" s="52" t="str">
        <f>IF(参照!G411="","",参照!G411)</f>
        <v>キヤノンマーケティングジャパン(株)_</v>
      </c>
      <c r="BB411" s="52">
        <f t="shared" si="37"/>
        <v>0.31</v>
      </c>
      <c r="BD411" s="52" t="str">
        <f>IF(参照!L411="","",参照!L411)</f>
        <v>(株)内藤工業所</v>
      </c>
    </row>
    <row r="412" spans="47:56">
      <c r="AU412" s="52" t="str">
        <f>IF(参照!A412="","",参照!A412)</f>
        <v>A0165</v>
      </c>
      <c r="AV412" s="52" t="str">
        <f>IF(参照!B412="","",参照!B412)</f>
        <v>(株)とっとり市民電力</v>
      </c>
      <c r="AW412" s="52">
        <f>IF(参照!C412="","",参照!C412)</f>
        <v>3.5799999999999997E-4</v>
      </c>
      <c r="AX412" s="52" t="str">
        <f>IF(参照!D412="","",参照!D412)</f>
        <v>メニューA</v>
      </c>
      <c r="AY412" s="52">
        <f>IF(参照!E412="","",参照!E412)</f>
        <v>0</v>
      </c>
      <c r="AZ412" s="52" t="str">
        <f>IF(参照!F412="","",参照!F412)</f>
        <v>(株)とっとり市民電力</v>
      </c>
      <c r="BA412" s="52" t="str">
        <f>IF(参照!G412="","",参照!G412)</f>
        <v>(株)とっとり市民電力_メニューA</v>
      </c>
      <c r="BB412" s="52">
        <f t="shared" si="37"/>
        <v>0</v>
      </c>
      <c r="BD412" s="52" t="str">
        <f>IF(参照!L412="","",参照!L412)</f>
        <v>永井自動車工業(株)</v>
      </c>
    </row>
    <row r="413" spans="47:56">
      <c r="AU413" s="52" t="str">
        <f>IF(参照!A413="","",参照!A413)</f>
        <v/>
      </c>
      <c r="AV413" s="52" t="str">
        <f>IF(参照!B413="","",参照!B413)</f>
        <v/>
      </c>
      <c r="AW413" s="52" t="str">
        <f>IF(参照!C413="","",参照!C413)</f>
        <v/>
      </c>
      <c r="AX413" s="52" t="str">
        <f>IF(参照!D413="","",参照!D413)</f>
        <v>メニューB(残差)</v>
      </c>
      <c r="AY413" s="52">
        <f>IF(参照!E413="","",参照!E413)</f>
        <v>3.7599999999999998E-4</v>
      </c>
      <c r="AZ413" s="52" t="str">
        <f>IF(参照!F413="","",参照!F413)</f>
        <v>(株)とっとり市民電力</v>
      </c>
      <c r="BA413" s="52" t="str">
        <f>IF(参照!G413="","",参照!G413)</f>
        <v>(株)とっとり市民電力_メニューB(残差)</v>
      </c>
      <c r="BB413" s="52">
        <f t="shared" si="37"/>
        <v>0.376</v>
      </c>
      <c r="BD413" s="52" t="str">
        <f>IF(参照!L413="","",参照!L413)</f>
        <v>(株)ながさきサステナエナジー</v>
      </c>
    </row>
    <row r="414" spans="47:56">
      <c r="AU414" s="52" t="str">
        <f>IF(参照!A414="","",参照!A414)</f>
        <v/>
      </c>
      <c r="AV414" s="52" t="str">
        <f>IF(参照!B414="","",参照!B414)</f>
        <v/>
      </c>
      <c r="AW414" s="52" t="str">
        <f>IF(参照!C414="","",参照!C414)</f>
        <v/>
      </c>
      <c r="AX414" s="52" t="str">
        <f>IF(参照!D414="","",参照!D414)</f>
        <v>(参考値)事業者全体</v>
      </c>
      <c r="AY414" s="52">
        <f>IF(参照!E414="","",参照!E414)</f>
        <v>3.3400000000000004E-4</v>
      </c>
      <c r="AZ414" s="52" t="str">
        <f>IF(参照!F414="","",参照!F414)</f>
        <v>(株)とっとり市民電力</v>
      </c>
      <c r="BA414" s="52" t="str">
        <f>IF(参照!G414="","",参照!G414)</f>
        <v>(株)とっとり市民電力_(参考値)事業者全体</v>
      </c>
      <c r="BB414" s="52">
        <f t="shared" si="37"/>
        <v>0.33400000000000002</v>
      </c>
      <c r="BD414" s="52" t="str">
        <f>IF(参照!L414="","",参照!L414)</f>
        <v>長崎地域電力(株)</v>
      </c>
    </row>
    <row r="415" spans="47:56">
      <c r="AU415" s="52" t="str">
        <f>IF(参照!A415="","",参照!A415)</f>
        <v>A0166</v>
      </c>
      <c r="AV415" s="52" t="str">
        <f>IF(参照!B415="","",参照!B415)</f>
        <v>(株)イーエムアイ</v>
      </c>
      <c r="AW415" s="52">
        <f>IF(参照!C415="","",参照!C415)</f>
        <v>4.95E-4</v>
      </c>
      <c r="AX415" s="52" t="str">
        <f>IF(参照!D415="","",参照!D415)</f>
        <v/>
      </c>
      <c r="AY415" s="52">
        <f>IF(参照!E415="","",参照!E415)</f>
        <v>5.2599999999999999E-4</v>
      </c>
      <c r="AZ415" s="52" t="str">
        <f>IF(参照!F415="","",参照!F415)</f>
        <v>(株)イーエムアイ</v>
      </c>
      <c r="BA415" s="52" t="str">
        <f>IF(参照!G415="","",参照!G415)</f>
        <v>(株)イーエムアイ_</v>
      </c>
      <c r="BB415" s="52">
        <f t="shared" si="37"/>
        <v>0.52600000000000002</v>
      </c>
      <c r="BD415" s="52" t="str">
        <f>IF(参照!L415="","",参照!L415)</f>
        <v>(株)中庄商店</v>
      </c>
    </row>
    <row r="416" spans="47:56">
      <c r="AU416" s="52" t="str">
        <f>IF(参照!A416="","",参照!A416)</f>
        <v>A0167</v>
      </c>
      <c r="AV416" s="52" t="str">
        <f>IF(参照!B416="","",参照!B416)</f>
        <v>佐野瓦斯(株)</v>
      </c>
      <c r="AW416" s="52">
        <f>IF(参照!C416="","",参照!C416)</f>
        <v>3.6400000000000001E-4</v>
      </c>
      <c r="AX416" s="52" t="str">
        <f>IF(参照!D416="","",参照!D416)</f>
        <v/>
      </c>
      <c r="AY416" s="52">
        <f>IF(参照!E416="","",参照!E416)</f>
        <v>3.0800000000000001E-4</v>
      </c>
      <c r="AZ416" s="52" t="str">
        <f>IF(参照!F416="","",参照!F416)</f>
        <v>佐野瓦斯(株)</v>
      </c>
      <c r="BA416" s="52" t="str">
        <f>IF(参照!G416="","",参照!G416)</f>
        <v>佐野瓦斯(株)_</v>
      </c>
      <c r="BB416" s="52">
        <f t="shared" si="37"/>
        <v>0.308</v>
      </c>
      <c r="BD416" s="52" t="str">
        <f>IF(参照!L416="","",参照!L416)</f>
        <v>(株)中之条パワー</v>
      </c>
    </row>
    <row r="417" spans="47:56">
      <c r="AU417" s="52" t="str">
        <f>IF(参照!A417="","",参照!A417)</f>
        <v>A0168</v>
      </c>
      <c r="AV417" s="52" t="str">
        <f>IF(参照!B417="","",参照!B417)</f>
        <v>桐生瓦斯(株)</v>
      </c>
      <c r="AW417" s="52">
        <f>IF(参照!C417="","",参照!C417)</f>
        <v>3.6400000000000001E-4</v>
      </c>
      <c r="AX417" s="52" t="str">
        <f>IF(参照!D417="","",参照!D417)</f>
        <v/>
      </c>
      <c r="AY417" s="52">
        <f>IF(参照!E417="","",参照!E417)</f>
        <v>3.0800000000000001E-4</v>
      </c>
      <c r="AZ417" s="52" t="str">
        <f>IF(参照!F417="","",参照!F417)</f>
        <v>桐生瓦斯(株)</v>
      </c>
      <c r="BA417" s="52" t="str">
        <f>IF(参照!G417="","",参照!G417)</f>
        <v>桐生瓦斯(株)_</v>
      </c>
      <c r="BB417" s="52">
        <f t="shared" si="37"/>
        <v>0.308</v>
      </c>
      <c r="BD417" s="52" t="str">
        <f>IF(参照!L417="","",参照!L417)</f>
        <v>長野都市ガス(株)</v>
      </c>
    </row>
    <row r="418" spans="47:56">
      <c r="AU418" s="52" t="str">
        <f>IF(参照!A418="","",参照!A418)</f>
        <v>A0169</v>
      </c>
      <c r="AV418" s="52" t="str">
        <f>IF(参照!B418="","",参照!B418)</f>
        <v>森の電力(株)</v>
      </c>
      <c r="AW418" s="52">
        <f>IF(参照!C418="","",参照!C418)</f>
        <v>3.7399999999999998E-4</v>
      </c>
      <c r="AX418" s="52" t="str">
        <f>IF(参照!D418="","",参照!D418)</f>
        <v>メニューA</v>
      </c>
      <c r="AY418" s="52">
        <f>IF(参照!E418="","",参照!E418)</f>
        <v>0</v>
      </c>
      <c r="AZ418" s="52" t="str">
        <f>IF(参照!F418="","",参照!F418)</f>
        <v>森の電力(株)</v>
      </c>
      <c r="BA418" s="52" t="str">
        <f>IF(参照!G418="","",参照!G418)</f>
        <v>森の電力(株)_メニューA</v>
      </c>
      <c r="BB418" s="52">
        <f t="shared" si="37"/>
        <v>0</v>
      </c>
      <c r="BD418" s="52" t="str">
        <f>IF(参照!L418="","",参照!L418)</f>
        <v>なでしこ電力(株)</v>
      </c>
    </row>
    <row r="419" spans="47:56">
      <c r="AU419" s="52" t="str">
        <f>IF(参照!A419="","",参照!A419)</f>
        <v/>
      </c>
      <c r="AV419" s="52" t="str">
        <f>IF(参照!B419="","",参照!B419)</f>
        <v/>
      </c>
      <c r="AW419" s="52" t="str">
        <f>IF(参照!C419="","",参照!C419)</f>
        <v/>
      </c>
      <c r="AX419" s="52" t="str">
        <f>IF(参照!D419="","",参照!D419)</f>
        <v>メニューB(残差)</v>
      </c>
      <c r="AY419" s="52">
        <f>IF(参照!E419="","",参照!E419)</f>
        <v>8.7900000000000001E-4</v>
      </c>
      <c r="AZ419" s="52" t="str">
        <f>IF(参照!F419="","",参照!F419)</f>
        <v>森の電力(株)</v>
      </c>
      <c r="BA419" s="52" t="str">
        <f>IF(参照!G419="","",参照!G419)</f>
        <v>森の電力(株)_メニューB(残差)</v>
      </c>
      <c r="BB419" s="52">
        <f t="shared" si="37"/>
        <v>0.879</v>
      </c>
      <c r="BD419" s="52" t="str">
        <f>IF(参照!L419="","",参照!L419)</f>
        <v>奈良電力(株)</v>
      </c>
    </row>
    <row r="420" spans="47:56">
      <c r="AU420" s="52" t="str">
        <f>IF(参照!A420="","",参照!A420)</f>
        <v/>
      </c>
      <c r="AV420" s="52" t="str">
        <f>IF(参照!B420="","",参照!B420)</f>
        <v/>
      </c>
      <c r="AW420" s="52" t="str">
        <f>IF(参照!C420="","",参照!C420)</f>
        <v/>
      </c>
      <c r="AX420" s="52" t="str">
        <f>IF(参照!D420="","",参照!D420)</f>
        <v>(参考値)事業者全体</v>
      </c>
      <c r="AY420" s="52">
        <f>IF(参照!E420="","",参照!E420)</f>
        <v>4.9600000000000002E-4</v>
      </c>
      <c r="AZ420" s="52" t="str">
        <f>IF(参照!F420="","",参照!F420)</f>
        <v>森の電力(株)</v>
      </c>
      <c r="BA420" s="52" t="str">
        <f>IF(参照!G420="","",参照!G420)</f>
        <v>森の電力(株)_(参考値)事業者全体</v>
      </c>
      <c r="BB420" s="52">
        <f t="shared" si="37"/>
        <v>0.496</v>
      </c>
      <c r="BD420" s="52" t="str">
        <f>IF(参照!L420="","",参照!L420)</f>
        <v>(株)成田香取エネルギー</v>
      </c>
    </row>
    <row r="421" spans="47:56">
      <c r="AU421" s="52" t="str">
        <f>IF(参照!A421="","",参照!A421)</f>
        <v>A0170</v>
      </c>
      <c r="AV421" s="52" t="str">
        <f>IF(参照!B421="","",参照!B421)</f>
        <v>大和ハウス工業(株)　</v>
      </c>
      <c r="AW421" s="52">
        <f>IF(参照!C421="","",参照!C421)</f>
        <v>4.8899999999999996E-4</v>
      </c>
      <c r="AX421" s="52" t="str">
        <f>IF(参照!D421="","",参照!D421)</f>
        <v>メニューA</v>
      </c>
      <c r="AY421" s="52">
        <f>IF(参照!E421="","",参照!E421)</f>
        <v>0</v>
      </c>
      <c r="AZ421" s="52" t="str">
        <f>IF(参照!F421="","",参照!F421)</f>
        <v>大和ハウス工業(株)　</v>
      </c>
      <c r="BA421" s="52" t="str">
        <f>IF(参照!G421="","",参照!G421)</f>
        <v>大和ハウス工業(株)　_メニューA</v>
      </c>
      <c r="BB421" s="52">
        <f t="shared" si="37"/>
        <v>0</v>
      </c>
      <c r="BD421" s="52" t="str">
        <f>IF(参照!L421="","",参照!L421)</f>
        <v>南部だんだんエナジー(株)</v>
      </c>
    </row>
    <row r="422" spans="47:56">
      <c r="AU422" s="52" t="str">
        <f>IF(参照!A422="","",参照!A422)</f>
        <v/>
      </c>
      <c r="AV422" s="52" t="str">
        <f>IF(参照!B422="","",参照!B422)</f>
        <v/>
      </c>
      <c r="AW422" s="52" t="str">
        <f>IF(参照!C422="","",参照!C422)</f>
        <v/>
      </c>
      <c r="AX422" s="52" t="str">
        <f>IF(参照!D422="","",参照!D422)</f>
        <v>メニューB</v>
      </c>
      <c r="AY422" s="52">
        <f>IF(参照!E422="","",参照!E422)</f>
        <v>2.0999999999999998E-4</v>
      </c>
      <c r="AZ422" s="52" t="str">
        <f>IF(参照!F422="","",参照!F422)</f>
        <v>大和ハウス工業(株)　</v>
      </c>
      <c r="BA422" s="52" t="str">
        <f>IF(参照!G422="","",参照!G422)</f>
        <v>大和ハウス工業(株)　_メニューB</v>
      </c>
      <c r="BB422" s="52">
        <f t="shared" si="37"/>
        <v>0.21</v>
      </c>
      <c r="BD422" s="52" t="str">
        <f>IF(参照!L422="","",参照!L422)</f>
        <v>(株)ナンワエナジー</v>
      </c>
    </row>
    <row r="423" spans="47:56">
      <c r="AU423" s="52" t="str">
        <f>IF(参照!A423="","",参照!A423)</f>
        <v/>
      </c>
      <c r="AV423" s="52" t="str">
        <f>IF(参照!B423="","",参照!B423)</f>
        <v/>
      </c>
      <c r="AW423" s="52" t="str">
        <f>IF(参照!C423="","",参照!C423)</f>
        <v/>
      </c>
      <c r="AX423" s="52" t="str">
        <f>IF(参照!D423="","",参照!D423)</f>
        <v>メニューC</v>
      </c>
      <c r="AY423" s="52">
        <f>IF(参照!E423="","",参照!E423)</f>
        <v>2.9399999999999999E-4</v>
      </c>
      <c r="AZ423" s="52" t="str">
        <f>IF(参照!F423="","",参照!F423)</f>
        <v>大和ハウス工業(株)　</v>
      </c>
      <c r="BA423" s="52" t="str">
        <f>IF(参照!G423="","",参照!G423)</f>
        <v>大和ハウス工業(株)　_メニューC</v>
      </c>
      <c r="BB423" s="52">
        <f t="shared" si="37"/>
        <v>0.29399999999999998</v>
      </c>
      <c r="BD423" s="52" t="str">
        <f>IF(参照!L423="","",参照!L423)</f>
        <v>新潟県民電力(株)</v>
      </c>
    </row>
    <row r="424" spans="47:56">
      <c r="AU424" s="52" t="str">
        <f>IF(参照!A424="","",参照!A424)</f>
        <v/>
      </c>
      <c r="AV424" s="52" t="str">
        <f>IF(参照!B424="","",参照!B424)</f>
        <v/>
      </c>
      <c r="AW424" s="52" t="str">
        <f>IF(参照!C424="","",参照!C424)</f>
        <v/>
      </c>
      <c r="AX424" s="52" t="str">
        <f>IF(参照!D424="","",参照!D424)</f>
        <v>メニューD</v>
      </c>
      <c r="AY424" s="52">
        <f>IF(参照!E424="","",参照!E424)</f>
        <v>3.1500000000000001E-4</v>
      </c>
      <c r="AZ424" s="52" t="str">
        <f>IF(参照!F424="","",参照!F424)</f>
        <v>大和ハウス工業(株)　</v>
      </c>
      <c r="BA424" s="52" t="str">
        <f>IF(参照!G424="","",参照!G424)</f>
        <v>大和ハウス工業(株)　_メニューD</v>
      </c>
      <c r="BB424" s="52">
        <f t="shared" si="37"/>
        <v>0.315</v>
      </c>
      <c r="BD424" s="52" t="str">
        <f>IF(参照!L424="","",参照!L424)</f>
        <v>新潟スワンエナジー(株)</v>
      </c>
    </row>
    <row r="425" spans="47:56">
      <c r="AU425" s="52" t="str">
        <f>IF(参照!A425="","",参照!A425)</f>
        <v/>
      </c>
      <c r="AV425" s="52" t="str">
        <f>IF(参照!B425="","",参照!B425)</f>
        <v/>
      </c>
      <c r="AW425" s="52" t="str">
        <f>IF(参照!C425="","",参照!C425)</f>
        <v/>
      </c>
      <c r="AX425" s="52" t="str">
        <f>IF(参照!D425="","",参照!D425)</f>
        <v>メニューE</v>
      </c>
      <c r="AY425" s="52">
        <f>IF(参照!E425="","",参照!E425)</f>
        <v>3.7800000000000003E-4</v>
      </c>
      <c r="AZ425" s="52" t="str">
        <f>IF(参照!F425="","",参照!F425)</f>
        <v>大和ハウス工業(株)　</v>
      </c>
      <c r="BA425" s="52" t="str">
        <f>IF(参照!G425="","",参照!G425)</f>
        <v>大和ハウス工業(株)　_メニューE</v>
      </c>
      <c r="BB425" s="52">
        <f t="shared" si="37"/>
        <v>0.378</v>
      </c>
      <c r="BD425" s="52" t="str">
        <f>IF(参照!L425="","",参照!L425)</f>
        <v>西川建材工業(株)</v>
      </c>
    </row>
    <row r="426" spans="47:56">
      <c r="AU426" s="52" t="str">
        <f>IF(参照!A426="","",参照!A426)</f>
        <v/>
      </c>
      <c r="AV426" s="52" t="str">
        <f>IF(参照!B426="","",参照!B426)</f>
        <v/>
      </c>
      <c r="AW426" s="52" t="str">
        <f>IF(参照!C426="","",参照!C426)</f>
        <v/>
      </c>
      <c r="AX426" s="52" t="str">
        <f>IF(参照!D426="","",参照!D426)</f>
        <v>メニューF</v>
      </c>
      <c r="AY426" s="52">
        <f>IF(参照!E426="","",参照!E426)</f>
        <v>3.57E-4</v>
      </c>
      <c r="AZ426" s="52" t="str">
        <f>IF(参照!F426="","",参照!F426)</f>
        <v>大和ハウス工業(株)　</v>
      </c>
      <c r="BA426" s="52" t="str">
        <f>IF(参照!G426="","",参照!G426)</f>
        <v>大和ハウス工業(株)　_メニューF</v>
      </c>
      <c r="BB426" s="52">
        <f t="shared" si="37"/>
        <v>0.35699999999999998</v>
      </c>
      <c r="BD426" s="52" t="str">
        <f>IF(参照!L426="","",参照!L426)</f>
        <v>(株)西九州させぼパワーズ</v>
      </c>
    </row>
    <row r="427" spans="47:56">
      <c r="AU427" s="52" t="str">
        <f>IF(参照!A427="","",参照!A427)</f>
        <v/>
      </c>
      <c r="AV427" s="52" t="str">
        <f>IF(参照!B427="","",参照!B427)</f>
        <v/>
      </c>
      <c r="AW427" s="52" t="str">
        <f>IF(参照!C427="","",参照!C427)</f>
        <v/>
      </c>
      <c r="AX427" s="52" t="str">
        <f>IF(参照!D427="","",参照!D427)</f>
        <v>メニューG</v>
      </c>
      <c r="AY427" s="52">
        <f>IF(参照!E427="","",参照!E427)</f>
        <v>3.3600000000000004E-4</v>
      </c>
      <c r="AZ427" s="52" t="str">
        <f>IF(参照!F427="","",参照!F427)</f>
        <v>大和ハウス工業(株)　</v>
      </c>
      <c r="BA427" s="52" t="str">
        <f>IF(参照!G427="","",参照!G427)</f>
        <v>大和ハウス工業(株)　_メニューG</v>
      </c>
      <c r="BB427" s="52">
        <f t="shared" si="37"/>
        <v>0.33600000000000002</v>
      </c>
      <c r="BD427" s="52" t="str">
        <f>IF(参照!L427="","",参照!L427)</f>
        <v>ニシムラ(株)</v>
      </c>
    </row>
    <row r="428" spans="47:56">
      <c r="AU428" s="52" t="str">
        <f>IF(参照!A428="","",参照!A428)</f>
        <v/>
      </c>
      <c r="AV428" s="52" t="str">
        <f>IF(参照!B428="","",参照!B428)</f>
        <v/>
      </c>
      <c r="AW428" s="52" t="str">
        <f>IF(参照!C428="","",参照!C428)</f>
        <v/>
      </c>
      <c r="AX428" s="52" t="str">
        <f>IF(参照!D428="","",参照!D428)</f>
        <v>メニューH</v>
      </c>
      <c r="AY428" s="52">
        <f>IF(参照!E428="","",参照!E428)</f>
        <v>2.7300000000000002E-4</v>
      </c>
      <c r="AZ428" s="52" t="str">
        <f>IF(参照!F428="","",参照!F428)</f>
        <v>大和ハウス工業(株)　</v>
      </c>
      <c r="BA428" s="52" t="str">
        <f>IF(参照!G428="","",参照!G428)</f>
        <v>大和ハウス工業(株)　_メニューH</v>
      </c>
      <c r="BB428" s="52">
        <f t="shared" si="37"/>
        <v>0.27300000000000002</v>
      </c>
      <c r="BD428" s="52" t="str">
        <f>IF(参照!L428="","",参照!L428)</f>
        <v>日産トレーデイング(株)</v>
      </c>
    </row>
    <row r="429" spans="47:56">
      <c r="AU429" s="52" t="str">
        <f>IF(参照!A429="","",参照!A429)</f>
        <v/>
      </c>
      <c r="AV429" s="52" t="str">
        <f>IF(参照!B429="","",参照!B429)</f>
        <v/>
      </c>
      <c r="AW429" s="52" t="str">
        <f>IF(参照!C429="","",参照!C429)</f>
        <v/>
      </c>
      <c r="AX429" s="52" t="str">
        <f>IF(参照!D429="","",参照!D429)</f>
        <v>メニューI</v>
      </c>
      <c r="AY429" s="52">
        <f>IF(参照!E429="","",参照!E429)</f>
        <v>1.6800000000000002E-4</v>
      </c>
      <c r="AZ429" s="52" t="str">
        <f>IF(参照!F429="","",参照!F429)</f>
        <v>大和ハウス工業(株)　</v>
      </c>
      <c r="BA429" s="52" t="str">
        <f>IF(参照!G429="","",参照!G429)</f>
        <v>大和ハウス工業(株)　_メニューI</v>
      </c>
      <c r="BB429" s="52">
        <f t="shared" si="37"/>
        <v>0.16800000000000001</v>
      </c>
      <c r="BD429" s="52" t="str">
        <f>IF(参照!L429="","",参照!L429)</f>
        <v>日鉄エンジニアリング(株)</v>
      </c>
    </row>
    <row r="430" spans="47:56">
      <c r="AU430" s="52" t="str">
        <f>IF(参照!A430="","",参照!A430)</f>
        <v/>
      </c>
      <c r="AV430" s="52" t="str">
        <f>IF(参照!B430="","",参照!B430)</f>
        <v/>
      </c>
      <c r="AW430" s="52" t="str">
        <f>IF(参照!C430="","",参照!C430)</f>
        <v/>
      </c>
      <c r="AX430" s="52" t="str">
        <f>IF(参照!D430="","",参照!D430)</f>
        <v>メニューJ</v>
      </c>
      <c r="AY430" s="52">
        <f>IF(参照!E430="","",参照!E430)</f>
        <v>3.9899999999999999E-4</v>
      </c>
      <c r="AZ430" s="52" t="str">
        <f>IF(参照!F430="","",参照!F430)</f>
        <v>大和ハウス工業(株)　</v>
      </c>
      <c r="BA430" s="52" t="str">
        <f>IF(参照!G430="","",参照!G430)</f>
        <v>大和ハウス工業(株)　_メニューJ</v>
      </c>
      <c r="BB430" s="52">
        <f t="shared" si="37"/>
        <v>0.39900000000000002</v>
      </c>
      <c r="BD430" s="52" t="str">
        <f>IF(参照!L430="","",参照!L430)</f>
        <v>日本瓦斯(株)</v>
      </c>
    </row>
    <row r="431" spans="47:56">
      <c r="AU431" s="52" t="str">
        <f>IF(参照!A431="","",参照!A431)</f>
        <v/>
      </c>
      <c r="AV431" s="52" t="str">
        <f>IF(参照!B431="","",参照!B431)</f>
        <v/>
      </c>
      <c r="AW431" s="52" t="str">
        <f>IF(参照!C431="","",参照!C431)</f>
        <v/>
      </c>
      <c r="AX431" s="52" t="str">
        <f>IF(参照!D431="","",参照!D431)</f>
        <v>メニューK(残差)</v>
      </c>
      <c r="AY431" s="52">
        <f>IF(参照!E431="","",参照!E431)</f>
        <v>4.4799999999999999E-4</v>
      </c>
      <c r="AZ431" s="52" t="str">
        <f>IF(参照!F431="","",参照!F431)</f>
        <v>大和ハウス工業(株)　</v>
      </c>
      <c r="BA431" s="52" t="str">
        <f>IF(参照!G431="","",参照!G431)</f>
        <v>大和ハウス工業(株)　_メニューK(残差)</v>
      </c>
      <c r="BB431" s="52">
        <f t="shared" si="37"/>
        <v>0.44800000000000001</v>
      </c>
      <c r="BD431" s="52" t="str">
        <f>IF(参照!L431="","",参照!L431)</f>
        <v>日本瓦斯(株)(旧：(株)エナジードリーム)</v>
      </c>
    </row>
    <row r="432" spans="47:56">
      <c r="AU432" s="52" t="str">
        <f>IF(参照!A432="","",参照!A432)</f>
        <v/>
      </c>
      <c r="AV432" s="52" t="str">
        <f>IF(参照!B432="","",参照!B432)</f>
        <v/>
      </c>
      <c r="AW432" s="52" t="str">
        <f>IF(参照!C432="","",参照!C432)</f>
        <v/>
      </c>
      <c r="AX432" s="52" t="str">
        <f>IF(参照!D432="","",参照!D432)</f>
        <v>(参考値)事業者全体</v>
      </c>
      <c r="AY432" s="52">
        <f>IF(参照!E432="","",参照!E432)</f>
        <v>4.17E-4</v>
      </c>
      <c r="AZ432" s="52" t="str">
        <f>IF(参照!F432="","",参照!F432)</f>
        <v>大和ハウス工業(株)　</v>
      </c>
      <c r="BA432" s="52" t="str">
        <f>IF(参照!G432="","",参照!G432)</f>
        <v>大和ハウス工業(株)　_(参考値)事業者全体</v>
      </c>
      <c r="BB432" s="52">
        <f t="shared" si="37"/>
        <v>0.41699999999999998</v>
      </c>
      <c r="BD432" s="52" t="str">
        <f>IF(参照!L432="","",参照!L432)</f>
        <v>日本エネルギー総合システム(株)</v>
      </c>
    </row>
    <row r="433" spans="47:56">
      <c r="AU433" s="52" t="str">
        <f>IF(参照!A433="","",参照!A433)</f>
        <v>A0172</v>
      </c>
      <c r="AV433" s="52" t="str">
        <f>IF(参照!B433="","",参照!B433)</f>
        <v>ＨＴＢエナジー(株)</v>
      </c>
      <c r="AW433" s="52">
        <f>IF(参照!C433="","",参照!C433)</f>
        <v>2.3000000000000001E-4</v>
      </c>
      <c r="AX433" s="52" t="str">
        <f>IF(参照!D433="","",参照!D433)</f>
        <v>メニューA</v>
      </c>
      <c r="AY433" s="52">
        <f>IF(参照!E433="","",参照!E433)</f>
        <v>0</v>
      </c>
      <c r="AZ433" s="52" t="str">
        <f>IF(参照!F433="","",参照!F433)</f>
        <v>ＨＴＢエナジー(株)</v>
      </c>
      <c r="BA433" s="52" t="str">
        <f>IF(参照!G433="","",参照!G433)</f>
        <v>ＨＴＢエナジー(株)_メニューA</v>
      </c>
      <c r="BB433" s="52">
        <f t="shared" si="37"/>
        <v>0</v>
      </c>
      <c r="BD433" s="52" t="str">
        <f>IF(参照!L433="","",参照!L433)</f>
        <v>(株)日本海水</v>
      </c>
    </row>
    <row r="434" spans="47:56">
      <c r="AU434" s="52" t="str">
        <f>IF(参照!A434="","",参照!A434)</f>
        <v/>
      </c>
      <c r="AV434" s="52" t="str">
        <f>IF(参照!B434="","",参照!B434)</f>
        <v/>
      </c>
      <c r="AW434" s="52" t="str">
        <f>IF(参照!C434="","",参照!C434)</f>
        <v/>
      </c>
      <c r="AX434" s="52" t="str">
        <f>IF(参照!D434="","",参照!D434)</f>
        <v>メニューB</v>
      </c>
      <c r="AY434" s="52">
        <f>IF(参照!E434="","",参照!E434)</f>
        <v>0</v>
      </c>
      <c r="AZ434" s="52" t="str">
        <f>IF(参照!F434="","",参照!F434)</f>
        <v>ＨＴＢエナジー(株)</v>
      </c>
      <c r="BA434" s="52" t="str">
        <f>IF(参照!G434="","",参照!G434)</f>
        <v>ＨＴＢエナジー(株)_メニューB</v>
      </c>
      <c r="BB434" s="52">
        <f t="shared" si="37"/>
        <v>0</v>
      </c>
      <c r="BD434" s="52" t="str">
        <f>IF(参照!L434="","",参照!L434)</f>
        <v>(株)日本セレモニー</v>
      </c>
    </row>
    <row r="435" spans="47:56">
      <c r="AU435" s="52" t="str">
        <f>IF(参照!A435="","",参照!A435)</f>
        <v/>
      </c>
      <c r="AV435" s="52" t="str">
        <f>IF(参照!B435="","",参照!B435)</f>
        <v/>
      </c>
      <c r="AW435" s="52" t="str">
        <f>IF(参照!C435="","",参照!C435)</f>
        <v/>
      </c>
      <c r="AX435" s="52" t="str">
        <f>IF(参照!D435="","",参照!D435)</f>
        <v>メニューC(残差)</v>
      </c>
      <c r="AY435" s="52">
        <f>IF(参照!E435="","",参照!E435)</f>
        <v>2.0000000000000001E-4</v>
      </c>
      <c r="AZ435" s="52" t="str">
        <f>IF(参照!F435="","",参照!F435)</f>
        <v>ＨＴＢエナジー(株)</v>
      </c>
      <c r="BA435" s="52" t="str">
        <f>IF(参照!G435="","",参照!G435)</f>
        <v>ＨＴＢエナジー(株)_メニューC(残差)</v>
      </c>
      <c r="BB435" s="52">
        <f t="shared" si="37"/>
        <v>0.2</v>
      </c>
      <c r="BD435" s="52" t="str">
        <f>IF(参照!L435="","",参照!L435)</f>
        <v>日本テクノ(株)</v>
      </c>
    </row>
    <row r="436" spans="47:56">
      <c r="AU436" s="52" t="str">
        <f>IF(参照!A436="","",参照!A436)</f>
        <v/>
      </c>
      <c r="AV436" s="52" t="str">
        <f>IF(参照!B436="","",参照!B436)</f>
        <v/>
      </c>
      <c r="AW436" s="52" t="str">
        <f>IF(参照!C436="","",参照!C436)</f>
        <v/>
      </c>
      <c r="AX436" s="52" t="str">
        <f>IF(参照!D436="","",参照!D436)</f>
        <v>(参考値)事業者全体</v>
      </c>
      <c r="AY436" s="52">
        <f>IF(参照!E436="","",参照!E436)</f>
        <v>5.3799999999999996E-4</v>
      </c>
      <c r="AZ436" s="52" t="str">
        <f>IF(参照!F436="","",参照!F436)</f>
        <v>ＨＴＢエナジー(株)</v>
      </c>
      <c r="BA436" s="52" t="str">
        <f>IF(参照!G436="","",参照!G436)</f>
        <v>ＨＴＢエナジー(株)_(参考値)事業者全体</v>
      </c>
      <c r="BB436" s="52">
        <f t="shared" si="37"/>
        <v>0.53799999999999992</v>
      </c>
      <c r="BD436" s="52" t="str">
        <f>IF(参照!L436="","",参照!L436)</f>
        <v>日本ファシリティ・ソリューション(株)</v>
      </c>
    </row>
    <row r="437" spans="47:56">
      <c r="AU437" s="52" t="str">
        <f>IF(参照!A437="","",参照!A437)</f>
        <v>A0173</v>
      </c>
      <c r="AV437" s="52" t="str">
        <f>IF(参照!B437="","",参照!B437)</f>
        <v>(株)アシストワンエナジー</v>
      </c>
      <c r="AW437" s="52">
        <f>IF(参照!C437="","",参照!C437)</f>
        <v>5.1800000000000001E-4</v>
      </c>
      <c r="AX437" s="52" t="str">
        <f>IF(参照!D437="","",参照!D437)</f>
        <v/>
      </c>
      <c r="AY437" s="52">
        <f>IF(参照!E437="","",参照!E437)</f>
        <v>5.4000000000000001E-4</v>
      </c>
      <c r="AZ437" s="52" t="str">
        <f>IF(参照!F437="","",参照!F437)</f>
        <v>(株)アシストワンエナジー</v>
      </c>
      <c r="BA437" s="52" t="str">
        <f>IF(参照!G437="","",参照!G437)</f>
        <v>(株)アシストワンエナジー_</v>
      </c>
      <c r="BB437" s="52">
        <f t="shared" si="37"/>
        <v>0.54</v>
      </c>
      <c r="BD437" s="52" t="str">
        <f>IF(参照!L437="","",参照!L437)</f>
        <v>ネイチャーエナジー小国(株)</v>
      </c>
    </row>
    <row r="438" spans="47:56">
      <c r="AU438" s="52" t="str">
        <f>IF(参照!A438="","",参照!A438)</f>
        <v>A0175</v>
      </c>
      <c r="AV438" s="52" t="str">
        <f>IF(参照!B438="","",参照!B438)</f>
        <v>(株)フソウ・エナジー</v>
      </c>
      <c r="AW438" s="52">
        <f>IF(参照!C438="","",参照!C438)</f>
        <v>4.8500000000000003E-4</v>
      </c>
      <c r="AX438" s="52" t="str">
        <f>IF(参照!D438="","",参照!D438)</f>
        <v/>
      </c>
      <c r="AY438" s="52">
        <f>IF(参照!E438="","",参照!E438)</f>
        <v>5.4699999999999996E-4</v>
      </c>
      <c r="AZ438" s="52" t="str">
        <f>IF(参照!F438="","",参照!F438)</f>
        <v>(株)フソウ・エナジー</v>
      </c>
      <c r="BA438" s="52" t="str">
        <f>IF(参照!G438="","",参照!G438)</f>
        <v>(株)フソウ・エナジー_</v>
      </c>
      <c r="BB438" s="52">
        <f t="shared" si="37"/>
        <v>0.54699999999999993</v>
      </c>
      <c r="BD438" s="52" t="str">
        <f>IF(参照!L438="","",参照!L438)</f>
        <v>(株)ネクシィーズ・ゼロ</v>
      </c>
    </row>
    <row r="439" spans="47:56">
      <c r="AU439" s="52" t="str">
        <f>IF(参照!A439="","",参照!A439)</f>
        <v>A0177</v>
      </c>
      <c r="AV439" s="52" t="str">
        <f>IF(参照!B439="","",参照!B439)</f>
        <v>湘南電力(株)</v>
      </c>
      <c r="AW439" s="52">
        <f>IF(参照!C439="","",参照!C439)</f>
        <v>4.17E-4</v>
      </c>
      <c r="AX439" s="52" t="str">
        <f>IF(参照!D439="","",参照!D439)</f>
        <v>メニューA</v>
      </c>
      <c r="AY439" s="52">
        <f>IF(参照!E439="","",参照!E439)</f>
        <v>0</v>
      </c>
      <c r="AZ439" s="52" t="str">
        <f>IF(参照!F439="","",参照!F439)</f>
        <v>湘南電力(株)</v>
      </c>
      <c r="BA439" s="52" t="str">
        <f>IF(参照!G439="","",参照!G439)</f>
        <v>湘南電力(株)_メニューA</v>
      </c>
      <c r="BB439" s="52">
        <f t="shared" si="37"/>
        <v>0</v>
      </c>
      <c r="BD439" s="52" t="str">
        <f>IF(参照!L439="","",参照!L439)</f>
        <v>ネクストパワーやまと(株)</v>
      </c>
    </row>
    <row r="440" spans="47:56">
      <c r="AU440" s="52" t="str">
        <f>IF(参照!A440="","",参照!A440)</f>
        <v/>
      </c>
      <c r="AV440" s="52" t="str">
        <f>IF(参照!B440="","",参照!B440)</f>
        <v/>
      </c>
      <c r="AW440" s="52" t="str">
        <f>IF(参照!C440="","",参照!C440)</f>
        <v/>
      </c>
      <c r="AX440" s="52" t="str">
        <f>IF(参照!D440="","",参照!D440)</f>
        <v>メニューB(残差)</v>
      </c>
      <c r="AY440" s="52">
        <f>IF(参照!E440="","",参照!E440)</f>
        <v>4.5800000000000002E-4</v>
      </c>
      <c r="AZ440" s="52" t="str">
        <f>IF(参照!F440="","",参照!F440)</f>
        <v>湘南電力(株)</v>
      </c>
      <c r="BA440" s="52" t="str">
        <f>IF(参照!G440="","",参照!G440)</f>
        <v>湘南電力(株)_メニューB(残差)</v>
      </c>
      <c r="BB440" s="52">
        <f t="shared" si="37"/>
        <v>0.45800000000000002</v>
      </c>
      <c r="BD440" s="52" t="str">
        <f>IF(参照!L440="","",参照!L440)</f>
        <v>寝屋川電力(株)</v>
      </c>
    </row>
    <row r="441" spans="47:56">
      <c r="AU441" s="52" t="str">
        <f>IF(参照!A441="","",参照!A441)</f>
        <v/>
      </c>
      <c r="AV441" s="52" t="str">
        <f>IF(参照!B441="","",参照!B441)</f>
        <v/>
      </c>
      <c r="AW441" s="52" t="str">
        <f>IF(参照!C441="","",参照!C441)</f>
        <v/>
      </c>
      <c r="AX441" s="52" t="str">
        <f>IF(参照!D441="","",参照!D441)</f>
        <v>(参考値)事業者全体</v>
      </c>
      <c r="AY441" s="52">
        <f>IF(参照!E441="","",参照!E441)</f>
        <v>4.6999999999999999E-4</v>
      </c>
      <c r="AZ441" s="52" t="str">
        <f>IF(参照!F441="","",参照!F441)</f>
        <v>湘南電力(株)</v>
      </c>
      <c r="BA441" s="52" t="str">
        <f>IF(参照!G441="","",参照!G441)</f>
        <v>湘南電力(株)_(参考値)事業者全体</v>
      </c>
      <c r="BB441" s="52">
        <f t="shared" si="37"/>
        <v>0.47</v>
      </c>
      <c r="BD441" s="52" t="str">
        <f>IF(参照!L441="","",参照!L441)</f>
        <v>(株)能勢・豊能まちづくり</v>
      </c>
    </row>
    <row r="442" spans="47:56">
      <c r="AU442" s="52" t="str">
        <f>IF(参照!A442="","",参照!A442)</f>
        <v>A0178</v>
      </c>
      <c r="AV442" s="52" t="str">
        <f>IF(参照!B442="","",参照!B442)</f>
        <v>大東建託パートナーズ(株)</v>
      </c>
      <c r="AW442" s="52">
        <f>IF(参照!C442="","",参照!C442)</f>
        <v>5.1000000000000004E-4</v>
      </c>
      <c r="AX442" s="52" t="str">
        <f>IF(参照!D442="","",参照!D442)</f>
        <v/>
      </c>
      <c r="AY442" s="52">
        <f>IF(参照!E442="","",参照!E442)</f>
        <v>5.5900000000000004E-4</v>
      </c>
      <c r="AZ442" s="52" t="str">
        <f>IF(参照!F442="","",参照!F442)</f>
        <v>大東建託パートナーズ(株)</v>
      </c>
      <c r="BA442" s="52" t="str">
        <f>IF(参照!G442="","",参照!G442)</f>
        <v>大東建託パートナーズ(株)_</v>
      </c>
      <c r="BB442" s="52">
        <f t="shared" si="37"/>
        <v>0.55900000000000005</v>
      </c>
      <c r="BD442" s="52" t="str">
        <f>IF(参照!L442="","",参照!L442)</f>
        <v>パーパススマートパワー(株)</v>
      </c>
    </row>
    <row r="443" spans="47:56">
      <c r="AU443" s="52" t="str">
        <f>IF(参照!A443="","",参照!A443)</f>
        <v>A0179</v>
      </c>
      <c r="AV443" s="52" t="str">
        <f>IF(参照!B443="","",参照!B443)</f>
        <v>Ｊａｐａｎ電力(株)</v>
      </c>
      <c r="AW443" s="52">
        <f>IF(参照!C443="","",参照!C443)</f>
        <v>5.5400000000000002E-4</v>
      </c>
      <c r="AX443" s="52" t="str">
        <f>IF(参照!D443="","",参照!D443)</f>
        <v>メニューA</v>
      </c>
      <c r="AY443" s="52">
        <f>IF(参照!E443="","",参照!E443)</f>
        <v>0</v>
      </c>
      <c r="AZ443" s="52" t="str">
        <f>IF(参照!F443="","",参照!F443)</f>
        <v>Ｊａｐａｎ電力(株)</v>
      </c>
      <c r="BA443" s="52" t="str">
        <f>IF(参照!G443="","",参照!G443)</f>
        <v>Ｊａｐａｎ電力(株)_メニューA</v>
      </c>
      <c r="BB443" s="52">
        <f t="shared" si="37"/>
        <v>0</v>
      </c>
      <c r="BD443" s="52" t="str">
        <f>IF(参照!L443="","",参照!L443)</f>
        <v>パシフィックパワー(株)</v>
      </c>
    </row>
    <row r="444" spans="47:56">
      <c r="AU444" s="52" t="str">
        <f>IF(参照!A444="","",参照!A444)</f>
        <v/>
      </c>
      <c r="AV444" s="52" t="str">
        <f>IF(参照!B444="","",参照!B444)</f>
        <v/>
      </c>
      <c r="AW444" s="52" t="str">
        <f>IF(参照!C444="","",参照!C444)</f>
        <v/>
      </c>
      <c r="AX444" s="52" t="str">
        <f>IF(参照!D444="","",参照!D444)</f>
        <v>メニューB</v>
      </c>
      <c r="AY444" s="52">
        <f>IF(参照!E444="","",参照!E444)</f>
        <v>0</v>
      </c>
      <c r="AZ444" s="52" t="str">
        <f>IF(参照!F444="","",参照!F444)</f>
        <v>Ｊａｐａｎ電力(株)</v>
      </c>
      <c r="BA444" s="52" t="str">
        <f>IF(参照!G444="","",参照!G444)</f>
        <v>Ｊａｐａｎ電力(株)_メニューB</v>
      </c>
      <c r="BB444" s="52">
        <f t="shared" si="37"/>
        <v>0</v>
      </c>
      <c r="BD444" s="52" t="str">
        <f>IF(参照!L444="","",参照!L444)</f>
        <v>パナソニックオペレーショナルエクセレンス(株)(旧：パナソニック(株))</v>
      </c>
    </row>
    <row r="445" spans="47:56">
      <c r="AU445" s="52" t="str">
        <f>IF(参照!A445="","",参照!A445)</f>
        <v/>
      </c>
      <c r="AV445" s="52" t="str">
        <f>IF(参照!B445="","",参照!B445)</f>
        <v/>
      </c>
      <c r="AW445" s="52" t="str">
        <f>IF(参照!C445="","",参照!C445)</f>
        <v/>
      </c>
      <c r="AX445" s="52" t="str">
        <f>IF(参照!D445="","",参照!D445)</f>
        <v>メニューC(残差)</v>
      </c>
      <c r="AY445" s="52">
        <f>IF(参照!E445="","",参照!E445)</f>
        <v>5.6399999999999994E-4</v>
      </c>
      <c r="AZ445" s="52" t="str">
        <f>IF(参照!F445="","",参照!F445)</f>
        <v>Ｊａｐａｎ電力(株)</v>
      </c>
      <c r="BA445" s="52" t="str">
        <f>IF(参照!G445="","",参照!G445)</f>
        <v>Ｊａｐａｎ電力(株)_メニューC(残差)</v>
      </c>
      <c r="BB445" s="52">
        <f t="shared" si="37"/>
        <v>0.56399999999999995</v>
      </c>
      <c r="BD445" s="52" t="str">
        <f>IF(参照!L445="","",参照!L445)</f>
        <v>(株)花巻銀河パワー</v>
      </c>
    </row>
    <row r="446" spans="47:56">
      <c r="AU446" s="52" t="str">
        <f>IF(参照!A446="","",参照!A446)</f>
        <v/>
      </c>
      <c r="AV446" s="52" t="str">
        <f>IF(参照!B446="","",参照!B446)</f>
        <v/>
      </c>
      <c r="AW446" s="52" t="str">
        <f>IF(参照!C446="","",参照!C446)</f>
        <v/>
      </c>
      <c r="AX446" s="52" t="str">
        <f>IF(参照!D446="","",参照!D446)</f>
        <v>(参考値)事業者全体</v>
      </c>
      <c r="AY446" s="52">
        <f>IF(参照!E446="","",参照!E446)</f>
        <v>4.7699999999999999E-4</v>
      </c>
      <c r="AZ446" s="52" t="str">
        <f>IF(参照!F446="","",参照!F446)</f>
        <v>Ｊａｐａｎ電力(株)</v>
      </c>
      <c r="BA446" s="52" t="str">
        <f>IF(参照!G446="","",参照!G446)</f>
        <v>Ｊａｐａｎ電力(株)_(参考値)事業者全体</v>
      </c>
      <c r="BB446" s="52">
        <f t="shared" si="37"/>
        <v>0.47699999999999998</v>
      </c>
      <c r="BD446" s="52" t="str">
        <f>IF(参照!L446="","",参照!L446)</f>
        <v>(株)はまエネ</v>
      </c>
    </row>
    <row r="447" spans="47:56">
      <c r="AU447" s="52" t="str">
        <f>IF(参照!A447="","",参照!A447)</f>
        <v>A0180</v>
      </c>
      <c r="AV447" s="52" t="str">
        <f>IF(参照!B447="","",参照!B447)</f>
        <v>電源開発(株)</v>
      </c>
      <c r="AW447" s="52" t="str">
        <f>IF(参照!C447="","",参照!C447)</f>
        <v>0.000453※</v>
      </c>
      <c r="AX447" s="52" t="str">
        <f>IF(参照!D447="","",参照!D447)</f>
        <v>メニューA</v>
      </c>
      <c r="AY447" s="52">
        <f>IF(参照!E447="","",参照!E447)</f>
        <v>1.25E-4</v>
      </c>
      <c r="AZ447" s="52" t="str">
        <f>IF(参照!F447="","",参照!F447)</f>
        <v>電源開発(株)</v>
      </c>
      <c r="BA447" s="52" t="str">
        <f>IF(参照!G447="","",参照!G447)</f>
        <v>電源開発(株)_メニューA</v>
      </c>
      <c r="BB447" s="52">
        <f t="shared" si="37"/>
        <v>0.125</v>
      </c>
      <c r="BD447" s="52" t="str">
        <f>IF(参照!L447="","",参照!L447)</f>
        <v>浜田ガス(株)</v>
      </c>
    </row>
    <row r="448" spans="47:56">
      <c r="AU448" s="52" t="str">
        <f>IF(参照!A448="","",参照!A448)</f>
        <v/>
      </c>
      <c r="AV448" s="52" t="str">
        <f>IF(参照!B448="","",参照!B448)</f>
        <v/>
      </c>
      <c r="AW448" s="52" t="str">
        <f>IF(参照!C448="","",参照!C448)</f>
        <v/>
      </c>
      <c r="AX448" s="52" t="str">
        <f>IF(参照!D448="","",参照!D448)</f>
        <v>メニューB</v>
      </c>
      <c r="AY448" s="52">
        <f>IF(参照!E448="","",参照!E448)</f>
        <v>3.2499999999999999E-4</v>
      </c>
      <c r="AZ448" s="52" t="str">
        <f>IF(参照!F448="","",参照!F448)</f>
        <v>電源開発(株)</v>
      </c>
      <c r="BA448" s="52" t="str">
        <f>IF(参照!G448="","",参照!G448)</f>
        <v>電源開発(株)_メニューB</v>
      </c>
      <c r="BB448" s="52">
        <f t="shared" si="37"/>
        <v>0.32500000000000001</v>
      </c>
      <c r="BD448" s="52" t="str">
        <f>IF(参照!L448="","",参照!L448)</f>
        <v>(株)浜松新電力</v>
      </c>
    </row>
    <row r="449" spans="47:56">
      <c r="AU449" s="52" t="str">
        <f>IF(参照!A449="","",参照!A449)</f>
        <v/>
      </c>
      <c r="AV449" s="52" t="str">
        <f>IF(参照!B449="","",参照!B449)</f>
        <v/>
      </c>
      <c r="AW449" s="52" t="str">
        <f>IF(参照!C449="","",参照!C449)</f>
        <v/>
      </c>
      <c r="AX449" s="52" t="str">
        <f>IF(参照!D449="","",参照!D449)</f>
        <v>メニューC(残差)</v>
      </c>
      <c r="AY449" s="52">
        <f>IF(参照!E449="","",参照!E449)</f>
        <v>4.5300000000000001E-4</v>
      </c>
      <c r="AZ449" s="52" t="str">
        <f>IF(参照!F449="","",参照!F449)</f>
        <v>電源開発(株)</v>
      </c>
      <c r="BA449" s="52" t="str">
        <f>IF(参照!G449="","",参照!G449)</f>
        <v>電源開発(株)_メニューC(残差)</v>
      </c>
      <c r="BB449" s="52">
        <f t="shared" si="37"/>
        <v>0.45300000000000001</v>
      </c>
      <c r="BD449" s="52" t="str">
        <f>IF(参照!L449="","",参照!L449)</f>
        <v>(株)バランスハーツ</v>
      </c>
    </row>
    <row r="450" spans="47:56">
      <c r="AU450" s="52" t="str">
        <f>IF(参照!A450="","",参照!A450)</f>
        <v/>
      </c>
      <c r="AV450" s="52" t="str">
        <f>IF(参照!B450="","",参照!B450)</f>
        <v/>
      </c>
      <c r="AW450" s="52" t="str">
        <f>IF(参照!C450="","",参照!C450)</f>
        <v/>
      </c>
      <c r="AX450" s="52" t="str">
        <f>IF(参照!D450="","",参照!D450)</f>
        <v>(参考値)事業者全体</v>
      </c>
      <c r="AY450" s="52">
        <f>IF(参照!E450="","",参照!E450)</f>
        <v>4.6999999999999999E-4</v>
      </c>
      <c r="AZ450" s="52" t="str">
        <f>IF(参照!F450="","",参照!F450)</f>
        <v>電源開発(株)</v>
      </c>
      <c r="BA450" s="52" t="str">
        <f>IF(参照!G450="","",参照!G450)</f>
        <v>電源開発(株)_(参考値)事業者全体</v>
      </c>
      <c r="BB450" s="52">
        <f t="shared" si="37"/>
        <v>0.47</v>
      </c>
      <c r="BD450" s="52" t="str">
        <f>IF(参照!L450="","",参照!L450)</f>
        <v>はりま電力(株)</v>
      </c>
    </row>
    <row r="451" spans="47:56">
      <c r="AU451" s="52" t="str">
        <f>IF(参照!A451="","",参照!A451)</f>
        <v>A0181</v>
      </c>
      <c r="AV451" s="52" t="str">
        <f>IF(参照!B451="","",参照!B451)</f>
        <v>鈴与商事(株)</v>
      </c>
      <c r="AW451" s="52">
        <f>IF(参照!C451="","",参照!C451)</f>
        <v>3.6200000000000002E-4</v>
      </c>
      <c r="AX451" s="52" t="str">
        <f>IF(参照!D451="","",参照!D451)</f>
        <v>メニューA</v>
      </c>
      <c r="AY451" s="52">
        <f>IF(参照!E451="","",参照!E451)</f>
        <v>2.9499999999999996E-4</v>
      </c>
      <c r="AZ451" s="52" t="str">
        <f>IF(参照!F451="","",参照!F451)</f>
        <v>鈴与商事(株)</v>
      </c>
      <c r="BA451" s="52" t="str">
        <f>IF(参照!G451="","",参照!G451)</f>
        <v>鈴与商事(株)_メニューA</v>
      </c>
      <c r="BB451" s="52">
        <f t="shared" si="37"/>
        <v>0.29499999999999998</v>
      </c>
      <c r="BD451" s="52" t="str">
        <f>IF(参照!L451="","",参照!L451)</f>
        <v>(株)ハルエネ</v>
      </c>
    </row>
    <row r="452" spans="47:56">
      <c r="AU452" s="52" t="str">
        <f>IF(参照!A452="","",参照!A452)</f>
        <v/>
      </c>
      <c r="AV452" s="52" t="str">
        <f>IF(参照!B452="","",参照!B452)</f>
        <v/>
      </c>
      <c r="AW452" s="52" t="str">
        <f>IF(参照!C452="","",参照!C452)</f>
        <v/>
      </c>
      <c r="AX452" s="52" t="str">
        <f>IF(参照!D452="","",参照!D452)</f>
        <v>メニューB</v>
      </c>
      <c r="AY452" s="52">
        <f>IF(参照!E452="","",参照!E452)</f>
        <v>0</v>
      </c>
      <c r="AZ452" s="52" t="str">
        <f>IF(参照!F452="","",参照!F452)</f>
        <v>鈴与商事(株)</v>
      </c>
      <c r="BA452" s="52" t="str">
        <f>IF(参照!G452="","",参照!G452)</f>
        <v>鈴与商事(株)_メニューB</v>
      </c>
      <c r="BB452" s="52">
        <f t="shared" si="37"/>
        <v>0</v>
      </c>
      <c r="BD452" s="52" t="str">
        <f>IF(参照!L452="","",参照!L452)</f>
        <v>(株)パルシステム電力</v>
      </c>
    </row>
    <row r="453" spans="47:56">
      <c r="AU453" s="52" t="str">
        <f>IF(参照!A453="","",参照!A453)</f>
        <v/>
      </c>
      <c r="AV453" s="52" t="str">
        <f>IF(参照!B453="","",参照!B453)</f>
        <v/>
      </c>
      <c r="AW453" s="52" t="str">
        <f>IF(参照!C453="","",参照!C453)</f>
        <v/>
      </c>
      <c r="AX453" s="52" t="str">
        <f>IF(参照!D453="","",参照!D453)</f>
        <v>メニューC</v>
      </c>
      <c r="AY453" s="52">
        <f>IF(参照!E453="","",参照!E453)</f>
        <v>0</v>
      </c>
      <c r="AZ453" s="52" t="str">
        <f>IF(参照!F453="","",参照!F453)</f>
        <v>鈴与商事(株)</v>
      </c>
      <c r="BA453" s="52" t="str">
        <f>IF(参照!G453="","",参照!G453)</f>
        <v>鈴与商事(株)_メニューC</v>
      </c>
      <c r="BB453" s="52">
        <f t="shared" ref="BB453:BB516" si="38">AY453*1000</f>
        <v>0</v>
      </c>
      <c r="BD453" s="52" t="str">
        <f>IF(参照!L453="","",参照!L453)</f>
        <v>(株)パワー・オプティマイザー</v>
      </c>
    </row>
    <row r="454" spans="47:56">
      <c r="AU454" s="52" t="str">
        <f>IF(参照!A454="","",参照!A454)</f>
        <v/>
      </c>
      <c r="AV454" s="52" t="str">
        <f>IF(参照!B454="","",参照!B454)</f>
        <v/>
      </c>
      <c r="AW454" s="52" t="str">
        <f>IF(参照!C454="","",参照!C454)</f>
        <v/>
      </c>
      <c r="AX454" s="52" t="str">
        <f>IF(参照!D454="","",参照!D454)</f>
        <v>メニューD(残差)</v>
      </c>
      <c r="AY454" s="52">
        <f>IF(参照!E454="","",参照!E454)</f>
        <v>6.1200000000000002E-4</v>
      </c>
      <c r="AZ454" s="52" t="str">
        <f>IF(参照!F454="","",参照!F454)</f>
        <v>鈴与商事(株)</v>
      </c>
      <c r="BA454" s="52" t="str">
        <f>IF(参照!G454="","",参照!G454)</f>
        <v>鈴与商事(株)_メニューD(残差)</v>
      </c>
      <c r="BB454" s="52">
        <f t="shared" si="38"/>
        <v>0.61199999999999999</v>
      </c>
      <c r="BD454" s="52" t="str">
        <f>IF(参照!L454="","",参照!L454)</f>
        <v>パワーネクスト(株)</v>
      </c>
    </row>
    <row r="455" spans="47:56">
      <c r="AU455" s="52" t="str">
        <f>IF(参照!A455="","",参照!A455)</f>
        <v/>
      </c>
      <c r="AV455" s="52" t="str">
        <f>IF(参照!B455="","",参照!B455)</f>
        <v/>
      </c>
      <c r="AW455" s="52" t="str">
        <f>IF(参照!C455="","",参照!C455)</f>
        <v/>
      </c>
      <c r="AX455" s="52" t="str">
        <f>IF(参照!D455="","",参照!D455)</f>
        <v>(参考値)事業者全体</v>
      </c>
      <c r="AY455" s="52">
        <f>IF(参照!E455="","",参照!E455)</f>
        <v>3.8299999999999999E-4</v>
      </c>
      <c r="AZ455" s="52" t="str">
        <f>IF(参照!F455="","",参照!F455)</f>
        <v>鈴与商事(株)</v>
      </c>
      <c r="BA455" s="52" t="str">
        <f>IF(参照!G455="","",参照!G455)</f>
        <v>鈴与商事(株)_(参考値)事業者全体</v>
      </c>
      <c r="BB455" s="52">
        <f t="shared" si="38"/>
        <v>0.38300000000000001</v>
      </c>
      <c r="BD455" s="52" t="str">
        <f>IF(参照!L455="","",参照!L455)</f>
        <v>バンプーパワートレーディング合同会社</v>
      </c>
    </row>
    <row r="456" spans="47:56">
      <c r="AU456" s="52" t="str">
        <f>IF(参照!A456="","",参照!A456)</f>
        <v>A0183</v>
      </c>
      <c r="AV456" s="52" t="str">
        <f>IF(参照!B456="","",参照!B456)</f>
        <v>(株)バランスハーツ</v>
      </c>
      <c r="AW456" s="52">
        <f>IF(参照!C456="","",参照!C456)</f>
        <v>4.15E-4</v>
      </c>
      <c r="AX456" s="52" t="str">
        <f>IF(参照!D456="","",参照!D456)</f>
        <v/>
      </c>
      <c r="AY456" s="52">
        <f>IF(参照!E456="","",参照!E456)</f>
        <v>4.06E-4</v>
      </c>
      <c r="AZ456" s="52" t="str">
        <f>IF(参照!F456="","",参照!F456)</f>
        <v>(株)バランスハーツ</v>
      </c>
      <c r="BA456" s="52" t="str">
        <f>IF(参照!G456="","",参照!G456)</f>
        <v>(株)バランスハーツ_</v>
      </c>
      <c r="BB456" s="52">
        <f t="shared" si="38"/>
        <v>0.40600000000000003</v>
      </c>
      <c r="BD456" s="52" t="str">
        <f>IF(参照!L456="","",参照!L456)</f>
        <v>ひおき地域エネルギー(株)</v>
      </c>
    </row>
    <row r="457" spans="47:56">
      <c r="AU457" s="52" t="str">
        <f>IF(参照!A457="","",参照!A457)</f>
        <v>A0184</v>
      </c>
      <c r="AV457" s="52" t="str">
        <f>IF(参照!B457="","",参照!B457)</f>
        <v>ワタミエナジー(株)</v>
      </c>
      <c r="AW457" s="52">
        <f>IF(参照!C457="","",参照!C457)</f>
        <v>4.35E-4</v>
      </c>
      <c r="AX457" s="52" t="str">
        <f>IF(参照!D457="","",参照!D457)</f>
        <v>メニューA</v>
      </c>
      <c r="AY457" s="52">
        <f>IF(参照!E457="","",参照!E457)</f>
        <v>0</v>
      </c>
      <c r="AZ457" s="52" t="str">
        <f>IF(参照!F457="","",参照!F457)</f>
        <v>ワタミエナジー(株)</v>
      </c>
      <c r="BA457" s="52" t="str">
        <f>IF(参照!G457="","",参照!G457)</f>
        <v>ワタミエナジー(株)_メニューA</v>
      </c>
      <c r="BB457" s="52">
        <f t="shared" si="38"/>
        <v>0</v>
      </c>
      <c r="BD457" s="52" t="str">
        <f>IF(参照!L457="","",参照!L457)</f>
        <v>東日本ガス(株)</v>
      </c>
    </row>
    <row r="458" spans="47:56">
      <c r="AU458" s="52" t="str">
        <f>IF(参照!A458="","",参照!A458)</f>
        <v/>
      </c>
      <c r="AV458" s="52" t="str">
        <f>IF(参照!B458="","",参照!B458)</f>
        <v/>
      </c>
      <c r="AW458" s="52" t="str">
        <f>IF(参照!C458="","",参照!C458)</f>
        <v/>
      </c>
      <c r="AX458" s="52" t="str">
        <f>IF(参照!D458="","",参照!D458)</f>
        <v>メニューB(残差)</v>
      </c>
      <c r="AY458" s="52">
        <f>IF(参照!E458="","",参照!E458)</f>
        <v>4.7199999999999998E-4</v>
      </c>
      <c r="AZ458" s="52" t="str">
        <f>IF(参照!F458="","",参照!F458)</f>
        <v>ワタミエナジー(株)</v>
      </c>
      <c r="BA458" s="52" t="str">
        <f>IF(参照!G458="","",参照!G458)</f>
        <v>ワタミエナジー(株)_メニューB(残差)</v>
      </c>
      <c r="BB458" s="52">
        <f t="shared" si="38"/>
        <v>0.47199999999999998</v>
      </c>
      <c r="BD458" s="52" t="str">
        <f>IF(参照!L458="","",参照!L458)</f>
        <v>東広島スマートエネルギー(株)</v>
      </c>
    </row>
    <row r="459" spans="47:56">
      <c r="AU459" s="52" t="str">
        <f>IF(参照!A459="","",参照!A459)</f>
        <v/>
      </c>
      <c r="AV459" s="52" t="str">
        <f>IF(参照!B459="","",参照!B459)</f>
        <v/>
      </c>
      <c r="AW459" s="52" t="str">
        <f>IF(参照!C459="","",参照!C459)</f>
        <v/>
      </c>
      <c r="AX459" s="52" t="str">
        <f>IF(参照!D459="","",参照!D459)</f>
        <v>(参考値)事業者全体</v>
      </c>
      <c r="AY459" s="52">
        <f>IF(参照!E459="","",参照!E459)</f>
        <v>4.9200000000000003E-4</v>
      </c>
      <c r="AZ459" s="52" t="str">
        <f>IF(参照!F459="","",参照!F459)</f>
        <v>ワタミエナジー(株)</v>
      </c>
      <c r="BA459" s="52" t="str">
        <f>IF(参照!G459="","",参照!G459)</f>
        <v>ワタミエナジー(株)_(参考値)事業者全体</v>
      </c>
      <c r="BB459" s="52">
        <f t="shared" si="38"/>
        <v>0.49200000000000005</v>
      </c>
      <c r="BD459" s="52" t="str">
        <f>IF(参照!L459="","",参照!L459)</f>
        <v>一般社団法人東松島みらいとし機構</v>
      </c>
    </row>
    <row r="460" spans="47:56">
      <c r="AU460" s="52" t="str">
        <f>IF(参照!A460="","",参照!A460)</f>
        <v>A0185</v>
      </c>
      <c r="AV460" s="52" t="str">
        <f>IF(参照!B460="","",参照!B460)</f>
        <v>(株)パルシステム電力</v>
      </c>
      <c r="AW460" s="52">
        <f>IF(参照!C460="","",参照!C460)</f>
        <v>7.7999999999999999E-5</v>
      </c>
      <c r="AX460" s="52" t="str">
        <f>IF(参照!D460="","",参照!D460)</f>
        <v/>
      </c>
      <c r="AY460" s="52">
        <f>IF(参照!E460="","",参照!E460)</f>
        <v>6.4999999999999997E-4</v>
      </c>
      <c r="AZ460" s="52" t="str">
        <f>IF(参照!F460="","",参照!F460)</f>
        <v>(株)パルシステム電力</v>
      </c>
      <c r="BA460" s="52" t="str">
        <f>IF(参照!G460="","",参照!G460)</f>
        <v>(株)パルシステム電力_</v>
      </c>
      <c r="BB460" s="52">
        <f t="shared" si="38"/>
        <v>0.65</v>
      </c>
      <c r="BD460" s="52" t="str">
        <f>IF(参照!L460="","",参照!L460)</f>
        <v>(株)ビジョン</v>
      </c>
    </row>
    <row r="461" spans="47:56">
      <c r="AU461" s="52" t="str">
        <f>IF(参照!A461="","",参照!A461)</f>
        <v>A0186</v>
      </c>
      <c r="AV461" s="52" t="str">
        <f>IF(参照!B461="","",参照!B461)</f>
        <v>ＳＢパワー(株)</v>
      </c>
      <c r="AW461" s="52">
        <f>IF(参照!C461="","",参照!C461)</f>
        <v>4.3600000000000008E-4</v>
      </c>
      <c r="AX461" s="52" t="str">
        <f>IF(参照!D461="","",参照!D461)</f>
        <v>メニューA</v>
      </c>
      <c r="AY461" s="52">
        <f>IF(参照!E461="","",参照!E461)</f>
        <v>0</v>
      </c>
      <c r="AZ461" s="52" t="str">
        <f>IF(参照!F461="","",参照!F461)</f>
        <v>ＳＢパワー(株)</v>
      </c>
      <c r="BA461" s="52" t="str">
        <f>IF(参照!G461="","",参照!G461)</f>
        <v>ＳＢパワー(株)_メニューA</v>
      </c>
      <c r="BB461" s="52">
        <f t="shared" si="38"/>
        <v>0</v>
      </c>
      <c r="BD461" s="52" t="str">
        <f>IF(参照!L461="","",参照!L461)</f>
        <v>日高都市ガス(株)</v>
      </c>
    </row>
    <row r="462" spans="47:56">
      <c r="AU462" s="52" t="str">
        <f>IF(参照!A462="","",参照!A462)</f>
        <v/>
      </c>
      <c r="AV462" s="52" t="str">
        <f>IF(参照!B462="","",参照!B462)</f>
        <v/>
      </c>
      <c r="AW462" s="52" t="str">
        <f>IF(参照!C462="","",参照!C462)</f>
        <v/>
      </c>
      <c r="AX462" s="52" t="str">
        <f>IF(参照!D462="","",参照!D462)</f>
        <v>メニューB</v>
      </c>
      <c r="AY462" s="52">
        <f>IF(参照!E462="","",参照!E462)</f>
        <v>1.9000000000000001E-4</v>
      </c>
      <c r="AZ462" s="52" t="str">
        <f>IF(参照!F462="","",参照!F462)</f>
        <v>ＳＢパワー(株)</v>
      </c>
      <c r="BA462" s="52" t="str">
        <f>IF(参照!G462="","",参照!G462)</f>
        <v>ＳＢパワー(株)_メニューB</v>
      </c>
      <c r="BB462" s="52">
        <f t="shared" si="38"/>
        <v>0.19</v>
      </c>
      <c r="BD462" s="52" t="str">
        <f>IF(参照!L462="","",参照!L462)</f>
        <v>日田グリーン電力(株)</v>
      </c>
    </row>
    <row r="463" spans="47:56">
      <c r="AU463" s="52" t="str">
        <f>IF(参照!A463="","",参照!A463)</f>
        <v/>
      </c>
      <c r="AV463" s="52" t="str">
        <f>IF(参照!B463="","",参照!B463)</f>
        <v/>
      </c>
      <c r="AW463" s="52" t="str">
        <f>IF(参照!C463="","",参照!C463)</f>
        <v/>
      </c>
      <c r="AX463" s="52" t="str">
        <f>IF(参照!D463="","",参照!D463)</f>
        <v>メニューC(残差)</v>
      </c>
      <c r="AY463" s="52">
        <f>IF(参照!E463="","",参照!E463)</f>
        <v>4.8500000000000003E-4</v>
      </c>
      <c r="AZ463" s="52" t="str">
        <f>IF(参照!F463="","",参照!F463)</f>
        <v>ＳＢパワー(株)</v>
      </c>
      <c r="BA463" s="52" t="str">
        <f>IF(参照!G463="","",参照!G463)</f>
        <v>ＳＢパワー(株)_メニューC(残差)</v>
      </c>
      <c r="BB463" s="52">
        <f t="shared" si="38"/>
        <v>0.48500000000000004</v>
      </c>
      <c r="BD463" s="52" t="str">
        <f>IF(参照!L463="","",参照!L463)</f>
        <v>日立造船(株)</v>
      </c>
    </row>
    <row r="464" spans="47:56">
      <c r="AU464" s="52" t="str">
        <f>IF(参照!A464="","",参照!A464)</f>
        <v/>
      </c>
      <c r="AV464" s="52" t="str">
        <f>IF(参照!B464="","",参照!B464)</f>
        <v/>
      </c>
      <c r="AW464" s="52" t="str">
        <f>IF(参照!C464="","",参照!C464)</f>
        <v/>
      </c>
      <c r="AX464" s="52" t="str">
        <f>IF(参照!D464="","",参照!D464)</f>
        <v>(参考値)事業者全体</v>
      </c>
      <c r="AY464" s="52">
        <f>IF(参照!E464="","",参照!E464)</f>
        <v>5.0299999999999997E-4</v>
      </c>
      <c r="AZ464" s="52" t="str">
        <f>IF(参照!F464="","",参照!F464)</f>
        <v>ＳＢパワー(株)</v>
      </c>
      <c r="BA464" s="52" t="str">
        <f>IF(参照!G464="","",参照!G464)</f>
        <v>ＳＢパワー(株)_(参考値)事業者全体</v>
      </c>
      <c r="BB464" s="52">
        <f t="shared" si="38"/>
        <v>0.503</v>
      </c>
      <c r="BD464" s="52" t="str">
        <f>IF(参照!L464="","",参照!L464)</f>
        <v>(株)ビビット</v>
      </c>
    </row>
    <row r="465" spans="47:56">
      <c r="AU465" s="52" t="str">
        <f>IF(参照!A465="","",参照!A465)</f>
        <v>A0187</v>
      </c>
      <c r="AV465" s="52" t="str">
        <f>IF(参照!B465="","",参照!B465)</f>
        <v>ＮＦパワーサービス(株)</v>
      </c>
      <c r="AW465" s="52">
        <f>IF(参照!C465="","",参照!C465)</f>
        <v>4.3600000000000008E-4</v>
      </c>
      <c r="AX465" s="52" t="str">
        <f>IF(参照!D465="","",参照!D465)</f>
        <v>メニューA</v>
      </c>
      <c r="AY465" s="52">
        <f>IF(参照!E465="","",参照!E465)</f>
        <v>0</v>
      </c>
      <c r="AZ465" s="52" t="str">
        <f>IF(参照!F465="","",参照!F465)</f>
        <v>ＮＦパワーサービス(株)</v>
      </c>
      <c r="BA465" s="52" t="str">
        <f>IF(参照!G465="","",参照!G465)</f>
        <v>ＮＦパワーサービス(株)_メニューA</v>
      </c>
      <c r="BB465" s="52">
        <f t="shared" si="38"/>
        <v>0</v>
      </c>
      <c r="BD465" s="52" t="str">
        <f>IF(参照!L465="","",参照!L465)</f>
        <v>ヒューリックプロパティソリューション(株)</v>
      </c>
    </row>
    <row r="466" spans="47:56">
      <c r="AU466" s="52" t="str">
        <f>IF(参照!A466="","",参照!A466)</f>
        <v/>
      </c>
      <c r="AV466" s="52" t="str">
        <f>IF(参照!B466="","",参照!B466)</f>
        <v/>
      </c>
      <c r="AW466" s="52" t="str">
        <f>IF(参照!C466="","",参照!C466)</f>
        <v/>
      </c>
      <c r="AX466" s="52" t="str">
        <f>IF(参照!D466="","",参照!D466)</f>
        <v>メニューB(残差)</v>
      </c>
      <c r="AY466" s="52">
        <f>IF(参照!E466="","",参照!E466)</f>
        <v>3.9600000000000003E-4</v>
      </c>
      <c r="AZ466" s="52" t="str">
        <f>IF(参照!F466="","",参照!F466)</f>
        <v>ＮＦパワーサービス(株)</v>
      </c>
      <c r="BA466" s="52" t="str">
        <f>IF(参照!G466="","",参照!G466)</f>
        <v>ＮＦパワーサービス(株)_メニューB(残差)</v>
      </c>
      <c r="BB466" s="52">
        <f t="shared" si="38"/>
        <v>0.39600000000000002</v>
      </c>
      <c r="BD466" s="52" t="str">
        <f>IF(参照!L466="","",参照!L466)</f>
        <v>兵庫電力(株)</v>
      </c>
    </row>
    <row r="467" spans="47:56">
      <c r="AU467" s="52" t="str">
        <f>IF(参照!A467="","",参照!A467)</f>
        <v/>
      </c>
      <c r="AV467" s="52" t="str">
        <f>IF(参照!B467="","",参照!B467)</f>
        <v/>
      </c>
      <c r="AW467" s="52" t="str">
        <f>IF(参照!C467="","",参照!C467)</f>
        <v/>
      </c>
      <c r="AX467" s="52" t="str">
        <f>IF(参照!D467="","",参照!D467)</f>
        <v>(参考値)事業者全体</v>
      </c>
      <c r="AY467" s="52">
        <f>IF(参照!E467="","",参照!E467)</f>
        <v>4.2000000000000002E-4</v>
      </c>
      <c r="AZ467" s="52" t="str">
        <f>IF(参照!F467="","",参照!F467)</f>
        <v>ＮＦパワーサービス(株)</v>
      </c>
      <c r="BA467" s="52" t="str">
        <f>IF(参照!G467="","",参照!G467)</f>
        <v>ＮＦパワーサービス(株)_(参考値)事業者全体</v>
      </c>
      <c r="BB467" s="52">
        <f t="shared" si="38"/>
        <v>0.42000000000000004</v>
      </c>
      <c r="BD467" s="52" t="str">
        <f>IF(参照!L467="","",参照!L467)</f>
        <v>弘前ガス(株)</v>
      </c>
    </row>
    <row r="468" spans="47:56">
      <c r="AU468" s="52" t="str">
        <f>IF(参照!A468="","",参照!A468)</f>
        <v>A0188</v>
      </c>
      <c r="AV468" s="52" t="str">
        <f>IF(参照!B468="","",参照!B468)</f>
        <v>ひおき地域エネルギー(株)</v>
      </c>
      <c r="AW468" s="52">
        <f>IF(参照!C468="","",参照!C468)</f>
        <v>4.4700000000000002E-4</v>
      </c>
      <c r="AX468" s="52" t="str">
        <f>IF(参照!D468="","",参照!D468)</f>
        <v>メニューA</v>
      </c>
      <c r="AY468" s="52">
        <f>IF(参照!E468="","",参照!E468)</f>
        <v>3.9600000000000003E-4</v>
      </c>
      <c r="AZ468" s="52" t="str">
        <f>IF(参照!F468="","",参照!F468)</f>
        <v>ひおき地域エネルギー(株)</v>
      </c>
      <c r="BA468" s="52" t="str">
        <f>IF(参照!G468="","",参照!G468)</f>
        <v>ひおき地域エネルギー(株)_メニューA</v>
      </c>
      <c r="BB468" s="52">
        <f t="shared" si="38"/>
        <v>0.39600000000000002</v>
      </c>
      <c r="BD468" s="52" t="str">
        <f>IF(参照!L468="","",参照!L468)</f>
        <v>(株)ファミリーネット・ジャパン</v>
      </c>
    </row>
    <row r="469" spans="47:56">
      <c r="AU469" s="52" t="str">
        <f>IF(参照!A469="","",参照!A469)</f>
        <v/>
      </c>
      <c r="AV469" s="52" t="str">
        <f>IF(参照!B469="","",参照!B469)</f>
        <v/>
      </c>
      <c r="AW469" s="52" t="str">
        <f>IF(参照!C469="","",参照!C469)</f>
        <v/>
      </c>
      <c r="AX469" s="52" t="str">
        <f>IF(参照!D469="","",参照!D469)</f>
        <v>メニューB</v>
      </c>
      <c r="AY469" s="52">
        <f>IF(参照!E469="","",参照!E469)</f>
        <v>4.44E-4</v>
      </c>
      <c r="AZ469" s="52" t="str">
        <f>IF(参照!F469="","",参照!F469)</f>
        <v>ひおき地域エネルギー(株)</v>
      </c>
      <c r="BA469" s="52" t="str">
        <f>IF(参照!G469="","",参照!G469)</f>
        <v>ひおき地域エネルギー(株)_メニューB</v>
      </c>
      <c r="BB469" s="52">
        <f t="shared" si="38"/>
        <v>0.44400000000000001</v>
      </c>
      <c r="BD469" s="52" t="str">
        <f>IF(参照!L469="","",参照!L469)</f>
        <v>(株)ファラデー</v>
      </c>
    </row>
    <row r="470" spans="47:56">
      <c r="AU470" s="52" t="str">
        <f>IF(参照!A470="","",参照!A470)</f>
        <v/>
      </c>
      <c r="AV470" s="52" t="str">
        <f>IF(参照!B470="","",参照!B470)</f>
        <v/>
      </c>
      <c r="AW470" s="52" t="str">
        <f>IF(参照!C470="","",参照!C470)</f>
        <v/>
      </c>
      <c r="AX470" s="52" t="str">
        <f>IF(参照!D470="","",参照!D470)</f>
        <v>メニューC(残差)</v>
      </c>
      <c r="AY470" s="52">
        <f>IF(参照!E470="","",参照!E470)</f>
        <v>4.2299999999999998E-4</v>
      </c>
      <c r="AZ470" s="52" t="str">
        <f>IF(参照!F470="","",参照!F470)</f>
        <v>ひおき地域エネルギー(株)</v>
      </c>
      <c r="BA470" s="52" t="str">
        <f>IF(参照!G470="","",参照!G470)</f>
        <v>ひおき地域エネルギー(株)_メニューC(残差)</v>
      </c>
      <c r="BB470" s="52">
        <f t="shared" si="38"/>
        <v>0.42299999999999999</v>
      </c>
      <c r="BD470" s="52" t="str">
        <f>IF(参照!L470="","",参照!L470)</f>
        <v>(株)フィット</v>
      </c>
    </row>
    <row r="471" spans="47:56">
      <c r="AU471" s="52" t="str">
        <f>IF(参照!A471="","",参照!A471)</f>
        <v/>
      </c>
      <c r="AV471" s="52" t="str">
        <f>IF(参照!B471="","",参照!B471)</f>
        <v/>
      </c>
      <c r="AW471" s="52" t="str">
        <f>IF(参照!C471="","",参照!C471)</f>
        <v/>
      </c>
      <c r="AX471" s="52" t="str">
        <f>IF(参照!D471="","",参照!D471)</f>
        <v>(参考値)事業者全体</v>
      </c>
      <c r="AY471" s="52">
        <f>IF(参照!E471="","",参照!E471)</f>
        <v>4.9200000000000003E-4</v>
      </c>
      <c r="AZ471" s="52" t="str">
        <f>IF(参照!F471="","",参照!F471)</f>
        <v>ひおき地域エネルギー(株)</v>
      </c>
      <c r="BA471" s="52" t="str">
        <f>IF(参照!G471="","",参照!G471)</f>
        <v>ひおき地域エネルギー(株)_(参考値)事業者全体</v>
      </c>
      <c r="BB471" s="52">
        <f t="shared" si="38"/>
        <v>0.49200000000000005</v>
      </c>
      <c r="BD471" s="52" t="str">
        <f>IF(参照!L471="","",参照!L471)</f>
        <v>フィンテックラボ協同組合</v>
      </c>
    </row>
    <row r="472" spans="47:56">
      <c r="AU472" s="52" t="str">
        <f>IF(参照!A472="","",参照!A472)</f>
        <v>A0189</v>
      </c>
      <c r="AV472" s="52" t="str">
        <f>IF(参照!B472="","",参照!B472)</f>
        <v>和歌山電力(株)</v>
      </c>
      <c r="AW472" s="52">
        <f>IF(参照!C472="","",参照!C472)</f>
        <v>4.75E-4</v>
      </c>
      <c r="AX472" s="52" t="str">
        <f>IF(参照!D472="","",参照!D472)</f>
        <v/>
      </c>
      <c r="AY472" s="52">
        <f>IF(参照!E472="","",参照!E472)</f>
        <v>5.2800000000000004E-4</v>
      </c>
      <c r="AZ472" s="52" t="str">
        <f>IF(参照!F472="","",参照!F472)</f>
        <v>和歌山電力(株)</v>
      </c>
      <c r="BA472" s="52" t="str">
        <f>IF(参照!G472="","",参照!G472)</f>
        <v>和歌山電力(株)_</v>
      </c>
      <c r="BB472" s="52">
        <f t="shared" si="38"/>
        <v>0.52800000000000002</v>
      </c>
      <c r="BD472" s="52" t="str">
        <f>IF(参照!L472="","",参照!L472)</f>
        <v>(株)フォーバルテレコム　</v>
      </c>
    </row>
    <row r="473" spans="47:56">
      <c r="AU473" s="52" t="str">
        <f>IF(参照!A473="","",参照!A473)</f>
        <v>A0190</v>
      </c>
      <c r="AV473" s="52" t="str">
        <f>IF(参照!B473="","",参照!B473)</f>
        <v>日本瓦斯(株)(旧：(株)エナジードリーム)</v>
      </c>
      <c r="AW473" s="52">
        <f>IF(参照!C473="","",参照!C473)</f>
        <v>5.04E-4</v>
      </c>
      <c r="AX473" s="52" t="str">
        <f>IF(参照!D473="","",参照!D473)</f>
        <v/>
      </c>
      <c r="AY473" s="52">
        <f>IF(参照!E473="","",参照!E473)</f>
        <v>4.8999999999999998E-4</v>
      </c>
      <c r="AZ473" s="52" t="str">
        <f>IF(参照!F473="","",参照!F473)</f>
        <v>日本瓦斯(株)(旧：(株)エナジードリーム)</v>
      </c>
      <c r="BA473" s="52" t="str">
        <f>IF(参照!G473="","",参照!G473)</f>
        <v>日本瓦斯(株)(旧：(株)エナジードリーム)_</v>
      </c>
      <c r="BB473" s="52">
        <f t="shared" si="38"/>
        <v>0.49</v>
      </c>
      <c r="BD473" s="52" t="str">
        <f>IF(参照!L473="","",参照!L473)</f>
        <v>(株)フォレストパワー</v>
      </c>
    </row>
    <row r="474" spans="47:56">
      <c r="AU474" s="52" t="str">
        <f>IF(参照!A474="","",参照!A474)</f>
        <v>A0191</v>
      </c>
      <c r="AV474" s="52" t="str">
        <f>IF(参照!B474="","",参照!B474)</f>
        <v>(株)トドック電力</v>
      </c>
      <c r="AW474" s="52">
        <f>IF(参照!C474="","",参照!C474)</f>
        <v>4.6999999999999999E-4</v>
      </c>
      <c r="AX474" s="52" t="str">
        <f>IF(参照!D474="","",参照!D474)</f>
        <v/>
      </c>
      <c r="AY474" s="52">
        <f>IF(参照!E474="","",参照!E474)</f>
        <v>3.7199999999999999E-4</v>
      </c>
      <c r="AZ474" s="52" t="str">
        <f>IF(参照!F474="","",参照!F474)</f>
        <v>(株)トドック電力</v>
      </c>
      <c r="BA474" s="52" t="str">
        <f>IF(参照!G474="","",参照!G474)</f>
        <v>(株)トドック電力_</v>
      </c>
      <c r="BB474" s="52">
        <f t="shared" si="38"/>
        <v>0.372</v>
      </c>
      <c r="BD474" s="52" t="str">
        <f>IF(参照!L474="","",参照!L474)</f>
        <v>ふかやｅパワー(株)</v>
      </c>
    </row>
    <row r="475" spans="47:56">
      <c r="AU475" s="52" t="str">
        <f>IF(参照!A475="","",参照!A475)</f>
        <v>A0193</v>
      </c>
      <c r="AV475" s="52" t="str">
        <f>IF(参照!B475="","",参照!B475)</f>
        <v>九電みらいエナジー(株)</v>
      </c>
      <c r="AW475" s="52">
        <f>IF(参照!C475="","",参照!C475)</f>
        <v>4.6999999999999999E-4</v>
      </c>
      <c r="AX475" s="52" t="str">
        <f>IF(参照!D475="","",参照!D475)</f>
        <v>メニューA</v>
      </c>
      <c r="AY475" s="52">
        <f>IF(参照!E475="","",参照!E475)</f>
        <v>0</v>
      </c>
      <c r="AZ475" s="52" t="str">
        <f>IF(参照!F475="","",参照!F475)</f>
        <v>九電みらいエナジー(株)</v>
      </c>
      <c r="BA475" s="52" t="str">
        <f>IF(参照!G475="","",参照!G475)</f>
        <v>九電みらいエナジー(株)_メニューA</v>
      </c>
      <c r="BB475" s="52">
        <f t="shared" si="38"/>
        <v>0</v>
      </c>
      <c r="BD475" s="52" t="str">
        <f>IF(参照!L475="","",参照!L475)</f>
        <v>福井電力(株)</v>
      </c>
    </row>
    <row r="476" spans="47:56">
      <c r="AU476" s="52" t="str">
        <f>IF(参照!A476="","",参照!A476)</f>
        <v/>
      </c>
      <c r="AV476" s="52" t="str">
        <f>IF(参照!B476="","",参照!B476)</f>
        <v/>
      </c>
      <c r="AW476" s="52" t="str">
        <f>IF(参照!C476="","",参照!C476)</f>
        <v/>
      </c>
      <c r="AX476" s="52" t="str">
        <f>IF(参照!D476="","",参照!D476)</f>
        <v>メニューB</v>
      </c>
      <c r="AY476" s="52">
        <f>IF(参照!E476="","",参照!E476)</f>
        <v>4.3100000000000001E-4</v>
      </c>
      <c r="AZ476" s="52" t="str">
        <f>IF(参照!F476="","",参照!F476)</f>
        <v>九電みらいエナジー(株)</v>
      </c>
      <c r="BA476" s="52" t="str">
        <f>IF(参照!G476="","",参照!G476)</f>
        <v>九電みらいエナジー(株)_メニューB</v>
      </c>
      <c r="BB476" s="52">
        <f t="shared" si="38"/>
        <v>0.43099999999999999</v>
      </c>
      <c r="BD476" s="52" t="str">
        <f>IF(参照!L476="","",参照!L476)</f>
        <v>ふくしま新電力(株)</v>
      </c>
    </row>
    <row r="477" spans="47:56">
      <c r="AU477" s="52" t="str">
        <f>IF(参照!A477="","",参照!A477)</f>
        <v/>
      </c>
      <c r="AV477" s="52" t="str">
        <f>IF(参照!B477="","",参照!B477)</f>
        <v/>
      </c>
      <c r="AW477" s="52" t="str">
        <f>IF(参照!C477="","",参照!C477)</f>
        <v/>
      </c>
      <c r="AX477" s="52" t="str">
        <f>IF(参照!D477="","",参照!D477)</f>
        <v>メニューC(残差)</v>
      </c>
      <c r="AY477" s="52">
        <f>IF(参照!E477="","",参照!E477)</f>
        <v>4.7399999999999997E-4</v>
      </c>
      <c r="AZ477" s="52" t="str">
        <f>IF(参照!F477="","",参照!F477)</f>
        <v>九電みらいエナジー(株)</v>
      </c>
      <c r="BA477" s="52" t="str">
        <f>IF(参照!G477="","",参照!G477)</f>
        <v>九電みらいエナジー(株)_メニューC(残差)</v>
      </c>
      <c r="BB477" s="52">
        <f t="shared" si="38"/>
        <v>0.47399999999999998</v>
      </c>
      <c r="BD477" s="52" t="str">
        <f>IF(参照!L477="","",参照!L477)</f>
        <v>福島フェニックス電力(株)</v>
      </c>
    </row>
    <row r="478" spans="47:56">
      <c r="AU478" s="52" t="str">
        <f>IF(参照!A478="","",参照!A478)</f>
        <v/>
      </c>
      <c r="AV478" s="52" t="str">
        <f>IF(参照!B478="","",参照!B478)</f>
        <v/>
      </c>
      <c r="AW478" s="52" t="str">
        <f>IF(参照!C478="","",参照!C478)</f>
        <v/>
      </c>
      <c r="AX478" s="52" t="str">
        <f>IF(参照!D478="","",参照!D478)</f>
        <v>(参考値)事業者全体</v>
      </c>
      <c r="AY478" s="52">
        <f>IF(参照!E478="","",参照!E478)</f>
        <v>4.7399999999999997E-4</v>
      </c>
      <c r="AZ478" s="52" t="str">
        <f>IF(参照!F478="","",参照!F478)</f>
        <v>九電みらいエナジー(株)</v>
      </c>
      <c r="BA478" s="52" t="str">
        <f>IF(参照!G478="","",参照!G478)</f>
        <v>九電みらいエナジー(株)_(参考値)事業者全体</v>
      </c>
      <c r="BB478" s="52">
        <f t="shared" si="38"/>
        <v>0.47399999999999998</v>
      </c>
      <c r="BD478" s="52" t="str">
        <f>IF(参照!L478="","",参照!L478)</f>
        <v>(株)ふくしま未来パワー</v>
      </c>
    </row>
    <row r="479" spans="47:56">
      <c r="AU479" s="52" t="str">
        <f>IF(参照!A479="","",参照!A479)</f>
        <v>A0194</v>
      </c>
      <c r="AV479" s="52" t="str">
        <f>IF(参照!B479="","",参照!B479)</f>
        <v>(株)ミツウロコヴェッセル</v>
      </c>
      <c r="AW479" s="52">
        <f>IF(参照!C479="","",参照!C479)</f>
        <v>5.2500000000000008E-4</v>
      </c>
      <c r="AX479" s="52" t="str">
        <f>IF(参照!D479="","",参照!D479)</f>
        <v/>
      </c>
      <c r="AY479" s="52">
        <f>IF(参照!E479="","",参照!E479)</f>
        <v>4.6900000000000002E-4</v>
      </c>
      <c r="AZ479" s="52" t="str">
        <f>IF(参照!F479="","",参照!F479)</f>
        <v>(株)ミツウロコヴェッセル</v>
      </c>
      <c r="BA479" s="52" t="str">
        <f>IF(参照!G479="","",参照!G479)</f>
        <v>(株)ミツウロコヴェッセル_</v>
      </c>
      <c r="BB479" s="52">
        <f t="shared" si="38"/>
        <v>0.46900000000000003</v>
      </c>
      <c r="BD479" s="52" t="str">
        <f>IF(参照!L479="","",参照!L479)</f>
        <v>ふくのしま電力(株)</v>
      </c>
    </row>
    <row r="480" spans="47:56">
      <c r="AU480" s="52" t="str">
        <f>IF(参照!A480="","",参照!A480)</f>
        <v>A0195</v>
      </c>
      <c r="AV480" s="52" t="str">
        <f>IF(参照!B480="","",参照!B480)</f>
        <v>(株)フォレストパワー</v>
      </c>
      <c r="AW480" s="52">
        <f>IF(参照!C480="","",参照!C480)</f>
        <v>3.1999999999999999E-5</v>
      </c>
      <c r="AX480" s="52" t="str">
        <f>IF(参照!D480="","",参照!D480)</f>
        <v>メニューA</v>
      </c>
      <c r="AY480" s="52">
        <f>IF(参照!E480="","",参照!E480)</f>
        <v>3.77E-4</v>
      </c>
      <c r="AZ480" s="52" t="str">
        <f>IF(参照!F480="","",参照!F480)</f>
        <v>(株)フォレストパワー</v>
      </c>
      <c r="BA480" s="52" t="str">
        <f>IF(参照!G480="","",参照!G480)</f>
        <v>(株)フォレストパワー_メニューA</v>
      </c>
      <c r="BB480" s="52">
        <f t="shared" si="38"/>
        <v>0.377</v>
      </c>
      <c r="BD480" s="52" t="str">
        <f>IF(参照!L480="","",参照!L480)</f>
        <v>福山未来エナジー(株)</v>
      </c>
    </row>
    <row r="481" spans="47:56">
      <c r="AU481" s="52" t="str">
        <f>IF(参照!A481="","",参照!A481)</f>
        <v/>
      </c>
      <c r="AV481" s="52" t="str">
        <f>IF(参照!B481="","",参照!B481)</f>
        <v/>
      </c>
      <c r="AW481" s="52" t="str">
        <f>IF(参照!C481="","",参照!C481)</f>
        <v/>
      </c>
      <c r="AX481" s="52" t="str">
        <f>IF(参照!D481="","",参照!D481)</f>
        <v>メニューB(残差)</v>
      </c>
      <c r="AY481" s="52">
        <f>IF(参照!E481="","",参照!E481)</f>
        <v>4.2999999999999999E-4</v>
      </c>
      <c r="AZ481" s="52" t="str">
        <f>IF(参照!F481="","",参照!F481)</f>
        <v>(株)フォレストパワー</v>
      </c>
      <c r="BA481" s="52" t="str">
        <f>IF(参照!G481="","",参照!G481)</f>
        <v>(株)フォレストパワー_メニューB(残差)</v>
      </c>
      <c r="BB481" s="52">
        <f t="shared" si="38"/>
        <v>0.43</v>
      </c>
      <c r="BD481" s="52" t="str">
        <f>IF(参照!L481="","",参照!L481)</f>
        <v>富士山エナジー(株)</v>
      </c>
    </row>
    <row r="482" spans="47:56">
      <c r="AU482" s="52" t="str">
        <f>IF(参照!A482="","",参照!A482)</f>
        <v/>
      </c>
      <c r="AV482" s="52" t="str">
        <f>IF(参照!B482="","",参照!B482)</f>
        <v/>
      </c>
      <c r="AW482" s="52" t="str">
        <f>IF(参照!C482="","",参照!C482)</f>
        <v/>
      </c>
      <c r="AX482" s="52" t="str">
        <f>IF(参照!D482="","",参照!D482)</f>
        <v>(参考値)事業者全体</v>
      </c>
      <c r="AY482" s="52">
        <f>IF(参照!E482="","",参照!E482)</f>
        <v>5.6899999999999995E-4</v>
      </c>
      <c r="AZ482" s="52" t="str">
        <f>IF(参照!F482="","",参照!F482)</f>
        <v>(株)フォレストパワー</v>
      </c>
      <c r="BA482" s="52" t="str">
        <f>IF(参照!G482="","",参照!G482)</f>
        <v>(株)フォレストパワー_(参考値)事業者全体</v>
      </c>
      <c r="BB482" s="52">
        <f t="shared" si="38"/>
        <v>0.56899999999999995</v>
      </c>
      <c r="BD482" s="52" t="str">
        <f>IF(参照!L482="","",参照!L482)</f>
        <v>(株)富士山電力</v>
      </c>
    </row>
    <row r="483" spans="47:56">
      <c r="AU483" s="52" t="str">
        <f>IF(参照!A483="","",参照!A483)</f>
        <v>A0196</v>
      </c>
      <c r="AV483" s="52" t="str">
        <f>IF(参照!B483="","",参照!B483)</f>
        <v>日高都市ガス(株)</v>
      </c>
      <c r="AW483" s="52">
        <f>IF(参照!C483="","",参照!C483)</f>
        <v>3.6400000000000001E-4</v>
      </c>
      <c r="AX483" s="52" t="str">
        <f>IF(参照!D483="","",参照!D483)</f>
        <v/>
      </c>
      <c r="AY483" s="52">
        <f>IF(参照!E483="","",参照!E483)</f>
        <v>3.0800000000000001E-4</v>
      </c>
      <c r="AZ483" s="52" t="str">
        <f>IF(参照!F483="","",参照!F483)</f>
        <v>日高都市ガス(株)</v>
      </c>
      <c r="BA483" s="52" t="str">
        <f>IF(参照!G483="","",参照!G483)</f>
        <v>日高都市ガス(株)_</v>
      </c>
      <c r="BB483" s="52">
        <f t="shared" si="38"/>
        <v>0.308</v>
      </c>
      <c r="BD483" s="52" t="str">
        <f>IF(参照!L483="","",参照!L483)</f>
        <v>(株)藤田商店</v>
      </c>
    </row>
    <row r="484" spans="47:56">
      <c r="AU484" s="52" t="str">
        <f>IF(参照!A484="","",参照!A484)</f>
        <v>A0197</v>
      </c>
      <c r="AV484" s="52" t="str">
        <f>IF(参照!B484="","",参照!B484)</f>
        <v>(株)アドバンテック</v>
      </c>
      <c r="AW484" s="52">
        <f>IF(参照!C484="","",参照!C484)</f>
        <v>3.8299999999999999E-4</v>
      </c>
      <c r="AX484" s="52" t="str">
        <f>IF(参照!D484="","",参照!D484)</f>
        <v>メニューA</v>
      </c>
      <c r="AY484" s="52">
        <f>IF(参照!E484="","",参照!E484)</f>
        <v>0</v>
      </c>
      <c r="AZ484" s="52" t="str">
        <f>IF(参照!F484="","",参照!F484)</f>
        <v>(株)アドバンテック</v>
      </c>
      <c r="BA484" s="52" t="str">
        <f>IF(参照!G484="","",参照!G484)</f>
        <v>(株)アドバンテック_メニューA</v>
      </c>
      <c r="BB484" s="52">
        <f t="shared" si="38"/>
        <v>0</v>
      </c>
      <c r="BD484" s="52" t="str">
        <f>IF(参照!L484="","",参照!L484)</f>
        <v>武州瓦斯(株)</v>
      </c>
    </row>
    <row r="485" spans="47:56">
      <c r="AU485" s="52" t="str">
        <f>IF(参照!A485="","",参照!A485)</f>
        <v/>
      </c>
      <c r="AV485" s="52" t="str">
        <f>IF(参照!B485="","",参照!B485)</f>
        <v/>
      </c>
      <c r="AW485" s="52" t="str">
        <f>IF(参照!C485="","",参照!C485)</f>
        <v/>
      </c>
      <c r="AX485" s="52" t="str">
        <f>IF(参照!D485="","",参照!D485)</f>
        <v>メニューB</v>
      </c>
      <c r="AY485" s="52">
        <f>IF(参照!E485="","",参照!E485)</f>
        <v>0</v>
      </c>
      <c r="AZ485" s="52" t="str">
        <f>IF(参照!F485="","",参照!F485)</f>
        <v>(株)アドバンテック</v>
      </c>
      <c r="BA485" s="52" t="str">
        <f>IF(参照!G485="","",参照!G485)</f>
        <v>(株)アドバンテック_メニューB</v>
      </c>
      <c r="BB485" s="52">
        <f t="shared" si="38"/>
        <v>0</v>
      </c>
      <c r="BD485" s="52" t="str">
        <f>IF(参照!L485="","",参照!L485)</f>
        <v>(株)フソウ・エナジー</v>
      </c>
    </row>
    <row r="486" spans="47:56">
      <c r="AU486" s="52" t="str">
        <f>IF(参照!A486="","",参照!A486)</f>
        <v/>
      </c>
      <c r="AV486" s="52" t="str">
        <f>IF(参照!B486="","",参照!B486)</f>
        <v/>
      </c>
      <c r="AW486" s="52" t="str">
        <f>IF(参照!C486="","",参照!C486)</f>
        <v/>
      </c>
      <c r="AX486" s="52" t="str">
        <f>IF(参照!D486="","",参照!D486)</f>
        <v>メニューC</v>
      </c>
      <c r="AY486" s="52">
        <f>IF(参照!E486="","",参照!E486)</f>
        <v>0</v>
      </c>
      <c r="AZ486" s="52" t="str">
        <f>IF(参照!F486="","",参照!F486)</f>
        <v>(株)アドバンテック</v>
      </c>
      <c r="BA486" s="52" t="str">
        <f>IF(参照!G486="","",参照!G486)</f>
        <v>(株)アドバンテック_メニューC</v>
      </c>
      <c r="BB486" s="52">
        <f t="shared" si="38"/>
        <v>0</v>
      </c>
      <c r="BD486" s="52" t="str">
        <f>IF(参照!L486="","",参照!L486)</f>
        <v>府中・調布まちなかエナジー(株)</v>
      </c>
    </row>
    <row r="487" spans="47:56">
      <c r="AU487" s="52" t="str">
        <f>IF(参照!A487="","",参照!A487)</f>
        <v/>
      </c>
      <c r="AV487" s="52" t="str">
        <f>IF(参照!B487="","",参照!B487)</f>
        <v/>
      </c>
      <c r="AW487" s="52" t="str">
        <f>IF(参照!C487="","",参照!C487)</f>
        <v/>
      </c>
      <c r="AX487" s="52" t="str">
        <f>IF(参照!D487="","",参照!D487)</f>
        <v>メニューD</v>
      </c>
      <c r="AY487" s="52">
        <f>IF(参照!E487="","",参照!E487)</f>
        <v>8.8400000000000002E-4</v>
      </c>
      <c r="AZ487" s="52" t="str">
        <f>IF(参照!F487="","",参照!F487)</f>
        <v>(株)アドバンテック</v>
      </c>
      <c r="BA487" s="52" t="str">
        <f>IF(参照!G487="","",参照!G487)</f>
        <v>(株)アドバンテック_メニューD</v>
      </c>
      <c r="BB487" s="52">
        <f t="shared" si="38"/>
        <v>0.88400000000000001</v>
      </c>
      <c r="BD487" s="52" t="str">
        <f>IF(参照!L487="","",参照!L487)</f>
        <v>武陽ガス(株)</v>
      </c>
    </row>
    <row r="488" spans="47:56">
      <c r="AU488" s="52" t="str">
        <f>IF(参照!A488="","",参照!A488)</f>
        <v/>
      </c>
      <c r="AV488" s="52" t="str">
        <f>IF(参照!B488="","",参照!B488)</f>
        <v/>
      </c>
      <c r="AW488" s="52" t="str">
        <f>IF(参照!C488="","",参照!C488)</f>
        <v/>
      </c>
      <c r="AX488" s="52" t="str">
        <f>IF(参照!D488="","",参照!D488)</f>
        <v>メニューE(残差)</v>
      </c>
      <c r="AY488" s="52">
        <f>IF(参照!E488="","",参照!E488)</f>
        <v>4.2000000000000004E-5</v>
      </c>
      <c r="AZ488" s="52" t="str">
        <f>IF(参照!F488="","",参照!F488)</f>
        <v>(株)アドバンテック</v>
      </c>
      <c r="BA488" s="52" t="str">
        <f>IF(参照!G488="","",参照!G488)</f>
        <v>(株)アドバンテック_メニューE(残差)</v>
      </c>
      <c r="BB488" s="52">
        <f t="shared" si="38"/>
        <v>4.2000000000000003E-2</v>
      </c>
      <c r="BD488" s="52" t="str">
        <f>IF(参照!L488="","",参照!L488)</f>
        <v>フラットエナジー(株)</v>
      </c>
    </row>
    <row r="489" spans="47:56">
      <c r="AU489" s="52" t="str">
        <f>IF(参照!A489="","",参照!A489)</f>
        <v/>
      </c>
      <c r="AV489" s="52" t="str">
        <f>IF(参照!B489="","",参照!B489)</f>
        <v/>
      </c>
      <c r="AW489" s="52" t="str">
        <f>IF(参照!C489="","",参照!C489)</f>
        <v/>
      </c>
      <c r="AX489" s="52" t="str">
        <f>IF(参照!D489="","",参照!D489)</f>
        <v>(参考値)事業者全体</v>
      </c>
      <c r="AY489" s="52">
        <f>IF(参照!E489="","",参照!E489)</f>
        <v>4.9799999999999996E-4</v>
      </c>
      <c r="AZ489" s="52" t="str">
        <f>IF(参照!F489="","",参照!F489)</f>
        <v>(株)アドバンテック</v>
      </c>
      <c r="BA489" s="52" t="str">
        <f>IF(参照!G489="","",参照!G489)</f>
        <v>(株)アドバンテック_(参考値)事業者全体</v>
      </c>
      <c r="BB489" s="52">
        <f t="shared" si="38"/>
        <v>0.49799999999999994</v>
      </c>
      <c r="BD489" s="52" t="str">
        <f>IF(参照!L489="","",参照!L489)</f>
        <v>フラワーペイメント(株)</v>
      </c>
    </row>
    <row r="490" spans="47:56">
      <c r="AU490" s="52" t="str">
        <f>IF(参照!A490="","",参照!A490)</f>
        <v>A0199</v>
      </c>
      <c r="AV490" s="52" t="str">
        <f>IF(参照!B490="","",参照!B490)</f>
        <v>ローカルエナジー(株)</v>
      </c>
      <c r="AW490" s="52">
        <f>IF(参照!C490="","",参照!C490)</f>
        <v>4.4000000000000002E-4</v>
      </c>
      <c r="AX490" s="52" t="str">
        <f>IF(参照!D490="","",参照!D490)</f>
        <v>メニューA</v>
      </c>
      <c r="AY490" s="52">
        <f>IF(参照!E490="","",参照!E490)</f>
        <v>0</v>
      </c>
      <c r="AZ490" s="52" t="str">
        <f>IF(参照!F490="","",参照!F490)</f>
        <v>ローカルエナジー(株)</v>
      </c>
      <c r="BA490" s="52" t="str">
        <f>IF(参照!G490="","",参照!G490)</f>
        <v>ローカルエナジー(株)_メニューA</v>
      </c>
      <c r="BB490" s="52">
        <f t="shared" si="38"/>
        <v>0</v>
      </c>
      <c r="BD490" s="52" t="str">
        <f>IF(参照!L490="","",参照!L490)</f>
        <v>(株)ぶんごおおのエナジー</v>
      </c>
    </row>
    <row r="491" spans="47:56">
      <c r="AU491" s="52" t="str">
        <f>IF(参照!A491="","",参照!A491)</f>
        <v/>
      </c>
      <c r="AV491" s="52" t="str">
        <f>IF(参照!B491="","",参照!B491)</f>
        <v/>
      </c>
      <c r="AW491" s="52" t="str">
        <f>IF(参照!C491="","",参照!C491)</f>
        <v/>
      </c>
      <c r="AX491" s="52" t="str">
        <f>IF(参照!D491="","",参照!D491)</f>
        <v>メニューB(残差)</v>
      </c>
      <c r="AY491" s="52">
        <f>IF(参照!E491="","",参照!E491)</f>
        <v>4.2099999999999999E-4</v>
      </c>
      <c r="AZ491" s="52" t="str">
        <f>IF(参照!F491="","",参照!F491)</f>
        <v>ローカルエナジー(株)</v>
      </c>
      <c r="BA491" s="52" t="str">
        <f>IF(参照!G491="","",参照!G491)</f>
        <v>ローカルエナジー(株)_メニューB(残差)</v>
      </c>
      <c r="BB491" s="52">
        <f t="shared" si="38"/>
        <v>0.42099999999999999</v>
      </c>
      <c r="BD491" s="52" t="str">
        <f>IF(参照!L491="","",参照!L491)</f>
        <v>(株)ホープエナジー</v>
      </c>
    </row>
    <row r="492" spans="47:56">
      <c r="AU492" s="52" t="str">
        <f>IF(参照!A492="","",参照!A492)</f>
        <v/>
      </c>
      <c r="AV492" s="52" t="str">
        <f>IF(参照!B492="","",参照!B492)</f>
        <v/>
      </c>
      <c r="AW492" s="52" t="str">
        <f>IF(参照!C492="","",参照!C492)</f>
        <v/>
      </c>
      <c r="AX492" s="52" t="str">
        <f>IF(参照!D492="","",参照!D492)</f>
        <v>(参考値)事業者全体</v>
      </c>
      <c r="AY492" s="52">
        <f>IF(参照!E492="","",参照!E492)</f>
        <v>3.19E-4</v>
      </c>
      <c r="AZ492" s="52" t="str">
        <f>IF(参照!F492="","",参照!F492)</f>
        <v>ローカルエナジー(株)</v>
      </c>
      <c r="BA492" s="52" t="str">
        <f>IF(参照!G492="","",参照!G492)</f>
        <v>ローカルエナジー(株)_(参考値)事業者全体</v>
      </c>
      <c r="BB492" s="52">
        <f t="shared" si="38"/>
        <v>0.31900000000000001</v>
      </c>
      <c r="BD492" s="52" t="str">
        <f>IF(参照!L492="","",参照!L492)</f>
        <v>ホームタウンエナジー(株)</v>
      </c>
    </row>
    <row r="493" spans="47:56">
      <c r="AU493" s="52" t="str">
        <f>IF(参照!A493="","",参照!A493)</f>
        <v>A0200</v>
      </c>
      <c r="AV493" s="52" t="str">
        <f>IF(参照!B493="","",参照!B493)</f>
        <v>エネックス(株)</v>
      </c>
      <c r="AW493" s="52">
        <f>IF(参照!C493="","",参照!C493)</f>
        <v>3.01E-4</v>
      </c>
      <c r="AX493" s="52" t="str">
        <f>IF(参照!D493="","",参照!D493)</f>
        <v>メニューA</v>
      </c>
      <c r="AY493" s="52">
        <f>IF(参照!E493="","",参照!E493)</f>
        <v>0</v>
      </c>
      <c r="AZ493" s="52" t="str">
        <f>IF(参照!F493="","",参照!F493)</f>
        <v>エネックス(株)</v>
      </c>
      <c r="BA493" s="52" t="str">
        <f>IF(参照!G493="","",参照!G493)</f>
        <v>エネックス(株)_メニューA</v>
      </c>
      <c r="BB493" s="52">
        <f t="shared" si="38"/>
        <v>0</v>
      </c>
      <c r="BD493" s="52" t="str">
        <f>IF(参照!L493="","",参照!L493)</f>
        <v>(株)ほくだん</v>
      </c>
    </row>
    <row r="494" spans="47:56">
      <c r="AU494" s="52" t="str">
        <f>IF(参照!A494="","",参照!A494)</f>
        <v/>
      </c>
      <c r="AV494" s="52" t="str">
        <f>IF(参照!B494="","",参照!B494)</f>
        <v/>
      </c>
      <c r="AW494" s="52" t="str">
        <f>IF(参照!C494="","",参照!C494)</f>
        <v/>
      </c>
      <c r="AX494" s="52" t="str">
        <f>IF(参照!D494="","",参照!D494)</f>
        <v>メニューB(残差)</v>
      </c>
      <c r="AY494" s="52">
        <f>IF(参照!E494="","",参照!E494)</f>
        <v>2.12E-4</v>
      </c>
      <c r="AZ494" s="52" t="str">
        <f>IF(参照!F494="","",参照!F494)</f>
        <v>エネックス(株)</v>
      </c>
      <c r="BA494" s="52" t="str">
        <f>IF(参照!G494="","",参照!G494)</f>
        <v>エネックス(株)_メニューB(残差)</v>
      </c>
      <c r="BB494" s="52">
        <f t="shared" si="38"/>
        <v>0.21199999999999999</v>
      </c>
      <c r="BD494" s="52" t="str">
        <f>IF(参照!L494="","",参照!L494)</f>
        <v>北陸電力ビズ・エナジーソリューション(株)</v>
      </c>
    </row>
    <row r="495" spans="47:56">
      <c r="AU495" s="52" t="str">
        <f>IF(参照!A495="","",参照!A495)</f>
        <v/>
      </c>
      <c r="AV495" s="52" t="str">
        <f>IF(参照!B495="","",参照!B495)</f>
        <v/>
      </c>
      <c r="AW495" s="52" t="str">
        <f>IF(参照!C495="","",参照!C495)</f>
        <v/>
      </c>
      <c r="AX495" s="52" t="str">
        <f>IF(参照!D495="","",参照!D495)</f>
        <v>(参考値)事業者全体</v>
      </c>
      <c r="AY495" s="52">
        <f>IF(参照!E495="","",参照!E495)</f>
        <v>2.5599999999999999E-4</v>
      </c>
      <c r="AZ495" s="52" t="str">
        <f>IF(参照!F495="","",参照!F495)</f>
        <v>エネックス(株)</v>
      </c>
      <c r="BA495" s="52" t="str">
        <f>IF(参照!G495="","",参照!G495)</f>
        <v>エネックス(株)_(参考値)事業者全体</v>
      </c>
      <c r="BB495" s="52">
        <f t="shared" si="38"/>
        <v>0.25600000000000001</v>
      </c>
      <c r="BD495" s="52" t="str">
        <f>IF(参照!L495="","",参照!L495)</f>
        <v>北海道瓦斯(株)</v>
      </c>
    </row>
    <row r="496" spans="47:56">
      <c r="AU496" s="52" t="str">
        <f>IF(参照!A496="","",参照!A496)</f>
        <v>A0203</v>
      </c>
      <c r="AV496" s="52" t="str">
        <f>IF(参照!B496="","",参照!B496)</f>
        <v>(株)レクスポート</v>
      </c>
      <c r="AW496" s="52">
        <f>IF(参照!C496="","",参照!C496)</f>
        <v>4.0999999999999999E-4</v>
      </c>
      <c r="AX496" s="52" t="str">
        <f>IF(参照!D496="","",参照!D496)</f>
        <v/>
      </c>
      <c r="AY496" s="52">
        <f>IF(参照!E496="","",参照!E496)</f>
        <v>3.5399999999999999E-4</v>
      </c>
      <c r="AZ496" s="52" t="str">
        <f>IF(参照!F496="","",参照!F496)</f>
        <v>(株)レクスポート</v>
      </c>
      <c r="BA496" s="52" t="str">
        <f>IF(参照!G496="","",参照!G496)</f>
        <v>(株)レクスポート_</v>
      </c>
      <c r="BB496" s="52">
        <f t="shared" si="38"/>
        <v>0.35399999999999998</v>
      </c>
      <c r="BD496" s="52" t="str">
        <f>IF(参照!L496="","",参照!L496)</f>
        <v>北海道電力コクリエーション(株)</v>
      </c>
    </row>
    <row r="497" spans="47:56">
      <c r="AU497" s="52" t="str">
        <f>IF(参照!A497="","",参照!A497)</f>
        <v>A0204</v>
      </c>
      <c r="AV497" s="52" t="str">
        <f>IF(参照!B497="","",参照!B497)</f>
        <v>なでしこ電力(株)</v>
      </c>
      <c r="AW497" s="52">
        <f>IF(参照!C497="","",参照!C497)</f>
        <v>3.4E-5</v>
      </c>
      <c r="AX497" s="52" t="str">
        <f>IF(参照!D497="","",参照!D497)</f>
        <v/>
      </c>
      <c r="AY497" s="52">
        <f>IF(参照!E497="","",参照!E497)</f>
        <v>4.1800000000000002E-4</v>
      </c>
      <c r="AZ497" s="52" t="str">
        <f>IF(参照!F497="","",参照!F497)</f>
        <v>なでしこ電力(株)</v>
      </c>
      <c r="BA497" s="52" t="str">
        <f>IF(参照!G497="","",参照!G497)</f>
        <v>なでしこ電力(株)_</v>
      </c>
      <c r="BB497" s="52">
        <f t="shared" si="38"/>
        <v>0.41800000000000004</v>
      </c>
      <c r="BD497" s="52" t="str">
        <f>IF(参照!L497="","",参照!L497)</f>
        <v>(株)坊っちゃん電力</v>
      </c>
    </row>
    <row r="498" spans="47:56">
      <c r="AU498" s="52" t="str">
        <f>IF(参照!A498="","",参照!A498)</f>
        <v>A0206</v>
      </c>
      <c r="AV498" s="52" t="str">
        <f>IF(参照!B498="","",参照!B498)</f>
        <v>日田グリーン電力(株)</v>
      </c>
      <c r="AW498" s="52">
        <f>IF(参照!C498="","",参照!C498)</f>
        <v>3.6999999999999998E-5</v>
      </c>
      <c r="AX498" s="52" t="str">
        <f>IF(参照!D498="","",参照!D498)</f>
        <v>メニューA</v>
      </c>
      <c r="AY498" s="52">
        <f>IF(参照!E498="","",参照!E498)</f>
        <v>0</v>
      </c>
      <c r="AZ498" s="52" t="str">
        <f>IF(参照!F498="","",参照!F498)</f>
        <v>日田グリーン電力(株)</v>
      </c>
      <c r="BA498" s="52" t="str">
        <f>IF(参照!G498="","",参照!G498)</f>
        <v>日田グリーン電力(株)_メニューA</v>
      </c>
      <c r="BB498" s="52">
        <f t="shared" si="38"/>
        <v>0</v>
      </c>
      <c r="BD498" s="52" t="str">
        <f>IF(参照!L498="","",参照!L498)</f>
        <v>穂の国とよはし電力(株)</v>
      </c>
    </row>
    <row r="499" spans="47:56">
      <c r="AU499" s="52" t="str">
        <f>IF(参照!A499="","",参照!A499)</f>
        <v/>
      </c>
      <c r="AV499" s="52" t="str">
        <f>IF(参照!B499="","",参照!B499)</f>
        <v/>
      </c>
      <c r="AW499" s="52" t="str">
        <f>IF(参照!C499="","",参照!C499)</f>
        <v/>
      </c>
      <c r="AX499" s="52" t="str">
        <f>IF(参照!D499="","",参照!D499)</f>
        <v>メニューB(残差)</v>
      </c>
      <c r="AY499" s="52">
        <f>IF(参照!E499="","",参照!E499)</f>
        <v>4.0899999999999997E-4</v>
      </c>
      <c r="AZ499" s="52" t="str">
        <f>IF(参照!F499="","",参照!F499)</f>
        <v>日田グリーン電力(株)</v>
      </c>
      <c r="BA499" s="52" t="str">
        <f>IF(参照!G499="","",参照!G499)</f>
        <v>日田グリーン電力(株)_メニューB(残差)</v>
      </c>
      <c r="BB499" s="52">
        <f t="shared" si="38"/>
        <v>0.40899999999999997</v>
      </c>
      <c r="BD499" s="52" t="str">
        <f>IF(参照!L499="","",参照!L499)</f>
        <v>本庄ガス(株)</v>
      </c>
    </row>
    <row r="500" spans="47:56">
      <c r="AU500" s="52" t="str">
        <f>IF(参照!A500="","",参照!A500)</f>
        <v/>
      </c>
      <c r="AV500" s="52" t="str">
        <f>IF(参照!B500="","",参照!B500)</f>
        <v/>
      </c>
      <c r="AW500" s="52" t="str">
        <f>IF(参照!C500="","",参照!C500)</f>
        <v/>
      </c>
      <c r="AX500" s="52" t="str">
        <f>IF(参照!D500="","",参照!D500)</f>
        <v>(参考値)事業者全体</v>
      </c>
      <c r="AY500" s="52">
        <f>IF(参照!E500="","",参照!E500)</f>
        <v>3.3600000000000004E-4</v>
      </c>
      <c r="AZ500" s="52" t="str">
        <f>IF(参照!F500="","",参照!F500)</f>
        <v>日田グリーン電力(株)</v>
      </c>
      <c r="BA500" s="52" t="str">
        <f>IF(参照!G500="","",参照!G500)</f>
        <v>日田グリーン電力(株)_(参考値)事業者全体</v>
      </c>
      <c r="BB500" s="52">
        <f t="shared" si="38"/>
        <v>0.33600000000000002</v>
      </c>
      <c r="BD500" s="52" t="str">
        <f>IF(参照!L500="","",参照!L500)</f>
        <v>(株)まち未来製作所</v>
      </c>
    </row>
    <row r="501" spans="47:56">
      <c r="AU501" s="52" t="str">
        <f>IF(参照!A501="","",参照!A501)</f>
        <v>A0207</v>
      </c>
      <c r="AV501" s="52" t="str">
        <f>IF(参照!B501="","",参照!B501)</f>
        <v>(株)津軽あっぷるパワー</v>
      </c>
      <c r="AW501" s="52">
        <f>IF(参照!C501="","",参照!C501)</f>
        <v>1.5E-5</v>
      </c>
      <c r="AX501" s="52" t="str">
        <f>IF(参照!D501="","",参照!D501)</f>
        <v/>
      </c>
      <c r="AY501" s="52">
        <f>IF(参照!E501="","",参照!E501)</f>
        <v>4.3600000000000008E-4</v>
      </c>
      <c r="AZ501" s="52" t="str">
        <f>IF(参照!F501="","",参照!F501)</f>
        <v>(株)津軽あっぷるパワー</v>
      </c>
      <c r="BA501" s="52" t="str">
        <f>IF(参照!G501="","",参照!G501)</f>
        <v>(株)津軽あっぷるパワー_</v>
      </c>
      <c r="BB501" s="52">
        <f t="shared" si="38"/>
        <v>0.43600000000000005</v>
      </c>
      <c r="BD501" s="52" t="str">
        <f>IF(参照!L501="","",参照!L501)</f>
        <v>松阪新電力(株)</v>
      </c>
    </row>
    <row r="502" spans="47:56">
      <c r="AU502" s="52" t="str">
        <f>IF(参照!A502="","",参照!A502)</f>
        <v>A0208</v>
      </c>
      <c r="AV502" s="52" t="str">
        <f>IF(参照!B502="","",参照!B502)</f>
        <v>(株)花巻銀河パワー</v>
      </c>
      <c r="AW502" s="52">
        <f>IF(参照!C502="","",参照!C502)</f>
        <v>1.2999999999999999E-5</v>
      </c>
      <c r="AX502" s="52" t="str">
        <f>IF(参照!D502="","",参照!D502)</f>
        <v/>
      </c>
      <c r="AY502" s="52">
        <f>IF(参照!E502="","",参照!E502)</f>
        <v>4.35E-4</v>
      </c>
      <c r="AZ502" s="52" t="str">
        <f>IF(参照!F502="","",参照!F502)</f>
        <v>(株)花巻銀河パワー</v>
      </c>
      <c r="BA502" s="52" t="str">
        <f>IF(参照!G502="","",参照!G502)</f>
        <v>(株)花巻銀河パワー_</v>
      </c>
      <c r="BB502" s="52">
        <f t="shared" si="38"/>
        <v>0.435</v>
      </c>
      <c r="BD502" s="52" t="str">
        <f>IF(参照!L502="","",参照!L502)</f>
        <v>松本ガス(株)</v>
      </c>
    </row>
    <row r="503" spans="47:56">
      <c r="AU503" s="52" t="str">
        <f>IF(参照!A503="","",参照!A503)</f>
        <v>A0209</v>
      </c>
      <c r="AV503" s="52" t="str">
        <f>IF(参照!B503="","",参照!B503)</f>
        <v>埼玉ガス(株)</v>
      </c>
      <c r="AW503" s="52">
        <f>IF(参照!C503="","",参照!C503)</f>
        <v>3.6400000000000001E-4</v>
      </c>
      <c r="AX503" s="52" t="str">
        <f>IF(参照!D503="","",参照!D503)</f>
        <v/>
      </c>
      <c r="AY503" s="52">
        <f>IF(参照!E503="","",参照!E503)</f>
        <v>3.0800000000000001E-4</v>
      </c>
      <c r="AZ503" s="52" t="str">
        <f>IF(参照!F503="","",参照!F503)</f>
        <v>埼玉ガス(株)</v>
      </c>
      <c r="BA503" s="52" t="str">
        <f>IF(参照!G503="","",参照!G503)</f>
        <v>埼玉ガス(株)_</v>
      </c>
      <c r="BB503" s="52">
        <f t="shared" si="38"/>
        <v>0.308</v>
      </c>
      <c r="BD503" s="52" t="str">
        <f>IF(参照!L503="","",参照!L503)</f>
        <v>真庭バイオエネルギー(株)</v>
      </c>
    </row>
    <row r="504" spans="47:56">
      <c r="AU504" s="52" t="str">
        <f>IF(参照!A504="","",参照!A504)</f>
        <v>A0210</v>
      </c>
      <c r="AV504" s="52" t="str">
        <f>IF(参照!B504="","",参照!B504)</f>
        <v>宮崎パワーライン(株)</v>
      </c>
      <c r="AW504" s="52">
        <f>IF(参照!C504="","",参照!C504)</f>
        <v>4.3000000000000002E-5</v>
      </c>
      <c r="AX504" s="52" t="str">
        <f>IF(参照!D504="","",参照!D504)</f>
        <v/>
      </c>
      <c r="AY504" s="52">
        <f>IF(参照!E504="","",参照!E504)</f>
        <v>4.15E-4</v>
      </c>
      <c r="AZ504" s="52" t="str">
        <f>IF(参照!F504="","",参照!F504)</f>
        <v>宮崎パワーライン(株)</v>
      </c>
      <c r="BA504" s="52" t="str">
        <f>IF(参照!G504="","",参照!G504)</f>
        <v>宮崎パワーライン(株)_</v>
      </c>
      <c r="BB504" s="52">
        <f t="shared" si="38"/>
        <v>0.41499999999999998</v>
      </c>
      <c r="BD504" s="52" t="str">
        <f>IF(参照!L504="","",参照!L504)</f>
        <v>(株)マルイファシリティーズ</v>
      </c>
    </row>
    <row r="505" spans="47:56">
      <c r="AU505" s="52" t="str">
        <f>IF(参照!A505="","",参照!A505)</f>
        <v>A0211</v>
      </c>
      <c r="AV505" s="52" t="str">
        <f>IF(参照!B505="","",参照!B505)</f>
        <v>(株)パワー・オプティマイザー</v>
      </c>
      <c r="AW505" s="52">
        <f>IF(参照!C505="","",参照!C505)</f>
        <v>4.7800000000000002E-4</v>
      </c>
      <c r="AX505" s="52" t="str">
        <f>IF(参照!D505="","",参照!D505)</f>
        <v/>
      </c>
      <c r="AY505" s="52">
        <f>IF(参照!E505="","",参照!E505)</f>
        <v>5.22E-4</v>
      </c>
      <c r="AZ505" s="52" t="str">
        <f>IF(参照!F505="","",参照!F505)</f>
        <v>(株)パワー・オプティマイザー</v>
      </c>
      <c r="BA505" s="52" t="str">
        <f>IF(参照!G505="","",参照!G505)</f>
        <v>(株)パワー・オプティマイザー_</v>
      </c>
      <c r="BB505" s="52">
        <f t="shared" si="38"/>
        <v>0.52200000000000002</v>
      </c>
      <c r="BD505" s="52" t="str">
        <f>IF(参照!L505="","",参照!L505)</f>
        <v>(株)丸の内電力</v>
      </c>
    </row>
    <row r="506" spans="47:56">
      <c r="AU506" s="52" t="str">
        <f>IF(参照!A506="","",参照!A506)</f>
        <v>A0213</v>
      </c>
      <c r="AV506" s="52" t="str">
        <f>IF(参照!B506="","",参照!B506)</f>
        <v>(株)Ｕ－ＰＯＷＥＲ</v>
      </c>
      <c r="AW506" s="52">
        <f>IF(参照!C506="","",参照!C506)</f>
        <v>4.6799999999999999E-4</v>
      </c>
      <c r="AX506" s="52" t="str">
        <f>IF(参照!D506="","",参照!D506)</f>
        <v/>
      </c>
      <c r="AY506" s="52">
        <f>IF(参照!E506="","",参照!E506)</f>
        <v>4.9100000000000001E-4</v>
      </c>
      <c r="AZ506" s="52" t="str">
        <f>IF(参照!F506="","",参照!F506)</f>
        <v>(株)Ｕ－ＰＯＷＥＲ</v>
      </c>
      <c r="BA506" s="52" t="str">
        <f>IF(参照!G506="","",参照!G506)</f>
        <v>(株)Ｕ－ＰＯＷＥＲ_</v>
      </c>
      <c r="BB506" s="52">
        <f t="shared" si="38"/>
        <v>0.49099999999999999</v>
      </c>
      <c r="BD506" s="52" t="str">
        <f>IF(参照!L506="","",参照!L506)</f>
        <v>丸紅伊那みらいでんき(株)</v>
      </c>
    </row>
    <row r="507" spans="47:56">
      <c r="AU507" s="52" t="str">
        <f>IF(参照!A507="","",参照!A507)</f>
        <v>A0214</v>
      </c>
      <c r="AV507" s="52" t="str">
        <f>IF(参照!B507="","",参照!B507)</f>
        <v>(株)ＴＴＳパワー</v>
      </c>
      <c r="AW507" s="52">
        <f>IF(参照!C507="","",参照!C507)</f>
        <v>4.75E-4</v>
      </c>
      <c r="AX507" s="52" t="str">
        <f>IF(参照!D507="","",参照!D507)</f>
        <v/>
      </c>
      <c r="AY507" s="52">
        <f>IF(参照!E507="","",参照!E507)</f>
        <v>4.2200000000000001E-4</v>
      </c>
      <c r="AZ507" s="52" t="str">
        <f>IF(参照!F507="","",参照!F507)</f>
        <v>(株)ＴＴＳパワー</v>
      </c>
      <c r="BA507" s="52" t="str">
        <f>IF(参照!G507="","",参照!G507)</f>
        <v>(株)ＴＴＳパワー_</v>
      </c>
      <c r="BB507" s="52">
        <f t="shared" si="38"/>
        <v>0.42199999999999999</v>
      </c>
      <c r="BD507" s="52" t="str">
        <f>IF(参照!L507="","",参照!L507)</f>
        <v>丸紅新電力(株)</v>
      </c>
    </row>
    <row r="508" spans="47:56">
      <c r="AU508" s="52" t="str">
        <f>IF(参照!A508="","",参照!A508)</f>
        <v>A0216</v>
      </c>
      <c r="AV508" s="52" t="str">
        <f>IF(参照!B508="","",参照!B508)</f>
        <v>(株)岩手ウッドパワー</v>
      </c>
      <c r="AW508" s="52" t="str">
        <f>IF(参照!C508="","",参照!C508)</f>
        <v>0.000453※</v>
      </c>
      <c r="AX508" s="52" t="str">
        <f>IF(参照!D508="","",参照!D508)</f>
        <v/>
      </c>
      <c r="AY508" s="52">
        <f>IF(参照!E508="","",参照!E508)</f>
        <v>4.5100000000000001E-4</v>
      </c>
      <c r="AZ508" s="52" t="str">
        <f>IF(参照!F508="","",参照!F508)</f>
        <v>(株)岩手ウッドパワー</v>
      </c>
      <c r="BA508" s="52" t="str">
        <f>IF(参照!G508="","",参照!G508)</f>
        <v>(株)岩手ウッドパワー_</v>
      </c>
      <c r="BB508" s="52">
        <f t="shared" si="38"/>
        <v>0.45100000000000001</v>
      </c>
      <c r="BD508" s="52" t="str">
        <f>IF(参照!L508="","",参照!L508)</f>
        <v>(株)マルヰ</v>
      </c>
    </row>
    <row r="509" spans="47:56">
      <c r="AU509" s="52" t="str">
        <f>IF(参照!A509="","",参照!A509)</f>
        <v>A0217</v>
      </c>
      <c r="AV509" s="52" t="str">
        <f>IF(参照!B509="","",参照!B509)</f>
        <v>里山パワーワークス(株)</v>
      </c>
      <c r="AW509" s="52" t="str">
        <f>IF(参照!C509="","",参照!C509)</f>
        <v>0.000453※</v>
      </c>
      <c r="AX509" s="52" t="str">
        <f>IF(参照!D509="","",参照!D509)</f>
        <v/>
      </c>
      <c r="AY509" s="52">
        <f>IF(参照!E509="","",参照!E509)</f>
        <v>4.9399999999999997E-4</v>
      </c>
      <c r="AZ509" s="52" t="str">
        <f>IF(参照!F509="","",参照!F509)</f>
        <v>里山パワーワークス(株)</v>
      </c>
      <c r="BA509" s="52" t="str">
        <f>IF(参照!G509="","",参照!G509)</f>
        <v>里山パワーワークス(株)_</v>
      </c>
      <c r="BB509" s="52">
        <f t="shared" si="38"/>
        <v>0.49399999999999999</v>
      </c>
      <c r="BD509" s="52" t="str">
        <f>IF(参照!L509="","",参照!L509)</f>
        <v>三河商事(株)</v>
      </c>
    </row>
    <row r="510" spans="47:56">
      <c r="AU510" s="52" t="str">
        <f>IF(参照!A510="","",参照!A510)</f>
        <v>A0218</v>
      </c>
      <c r="AV510" s="52" t="str">
        <f>IF(参照!B510="","",参照!B510)</f>
        <v>(株)中之条パワー</v>
      </c>
      <c r="AW510" s="52">
        <f>IF(参照!C510="","",参照!C510)</f>
        <v>3.2699999999999998E-4</v>
      </c>
      <c r="AX510" s="52" t="str">
        <f>IF(参照!D510="","",参照!D510)</f>
        <v>メニューA</v>
      </c>
      <c r="AY510" s="52">
        <f>IF(参照!E510="","",参照!E510)</f>
        <v>0</v>
      </c>
      <c r="AZ510" s="52" t="str">
        <f>IF(参照!F510="","",参照!F510)</f>
        <v>(株)中之条パワー</v>
      </c>
      <c r="BA510" s="52" t="str">
        <f>IF(参照!G510="","",参照!G510)</f>
        <v>(株)中之条パワー_メニューA</v>
      </c>
      <c r="BB510" s="52">
        <f t="shared" si="38"/>
        <v>0</v>
      </c>
      <c r="BD510" s="52" t="str">
        <f>IF(参照!L510="","",参照!L510)</f>
        <v>(株)三河の山里コミュニティパワー</v>
      </c>
    </row>
    <row r="511" spans="47:56">
      <c r="AU511" s="52" t="str">
        <f>IF(参照!A511="","",参照!A511)</f>
        <v/>
      </c>
      <c r="AV511" s="52" t="str">
        <f>IF(参照!B511="","",参照!B511)</f>
        <v/>
      </c>
      <c r="AW511" s="52" t="str">
        <f>IF(参照!C511="","",参照!C511)</f>
        <v/>
      </c>
      <c r="AX511" s="52" t="str">
        <f>IF(参照!D511="","",参照!D511)</f>
        <v>メニューB(残差)</v>
      </c>
      <c r="AY511" s="52">
        <f>IF(参照!E511="","",参照!E511)</f>
        <v>4.84E-4</v>
      </c>
      <c r="AZ511" s="52" t="str">
        <f>IF(参照!F511="","",参照!F511)</f>
        <v>(株)中之条パワー</v>
      </c>
      <c r="BA511" s="52" t="str">
        <f>IF(参照!G511="","",参照!G511)</f>
        <v>(株)中之条パワー_メニューB(残差)</v>
      </c>
      <c r="BB511" s="52">
        <f t="shared" si="38"/>
        <v>0.48399999999999999</v>
      </c>
      <c r="BD511" s="52" t="str">
        <f>IF(参照!L511="","",参照!L511)</f>
        <v>三井物産(株)</v>
      </c>
    </row>
    <row r="512" spans="47:56">
      <c r="AU512" s="52" t="str">
        <f>IF(参照!A512="","",参照!A512)</f>
        <v/>
      </c>
      <c r="AV512" s="52" t="str">
        <f>IF(参照!B512="","",参照!B512)</f>
        <v/>
      </c>
      <c r="AW512" s="52" t="str">
        <f>IF(参照!C512="","",参照!C512)</f>
        <v/>
      </c>
      <c r="AX512" s="52" t="str">
        <f>IF(参照!D512="","",参照!D512)</f>
        <v>(参考値)事業者全体</v>
      </c>
      <c r="AY512" s="52">
        <f>IF(参照!E512="","",参照!E512)</f>
        <v>4.6800000000000005E-4</v>
      </c>
      <c r="AZ512" s="52" t="str">
        <f>IF(参照!F512="","",参照!F512)</f>
        <v>(株)中之条パワー</v>
      </c>
      <c r="BA512" s="52" t="str">
        <f>IF(参照!G512="","",参照!G512)</f>
        <v>(株)中之条パワー_(参考値)事業者全体</v>
      </c>
      <c r="BB512" s="52">
        <f t="shared" si="38"/>
        <v>0.46800000000000003</v>
      </c>
      <c r="BD512" s="52" t="str">
        <f>IF(参照!L512="","",参照!L512)</f>
        <v>(株)ミツウロコヴェッセル</v>
      </c>
    </row>
    <row r="513" spans="47:56">
      <c r="AU513" s="52" t="str">
        <f>IF(参照!A513="","",参照!A513)</f>
        <v>A0220</v>
      </c>
      <c r="AV513" s="52" t="str">
        <f>IF(参照!B513="","",参照!B513)</f>
        <v>日産トレーデイング(株)</v>
      </c>
      <c r="AW513" s="52">
        <f>IF(参照!C513="","",参照!C513)</f>
        <v>5.1800000000000001E-4</v>
      </c>
      <c r="AX513" s="52" t="str">
        <f>IF(参照!D513="","",参照!D513)</f>
        <v/>
      </c>
      <c r="AY513" s="52">
        <f>IF(参照!E513="","",参照!E513)</f>
        <v>5.4699999999999996E-4</v>
      </c>
      <c r="AZ513" s="52" t="str">
        <f>IF(参照!F513="","",参照!F513)</f>
        <v>日産トレーデイング(株)</v>
      </c>
      <c r="BA513" s="52" t="str">
        <f>IF(参照!G513="","",参照!G513)</f>
        <v>日産トレーデイング(株)_</v>
      </c>
      <c r="BB513" s="52">
        <f t="shared" si="38"/>
        <v>0.54699999999999993</v>
      </c>
      <c r="BD513" s="52" t="str">
        <f>IF(参照!L513="","",参照!L513)</f>
        <v>ミツウロコグリーンエネルギー(株)</v>
      </c>
    </row>
    <row r="514" spans="47:56">
      <c r="AU514" s="52" t="str">
        <f>IF(参照!A514="","",参照!A514)</f>
        <v>A0221</v>
      </c>
      <c r="AV514" s="52" t="str">
        <f>IF(参照!B514="","",参照!B514)</f>
        <v>(株)エネウィル(旧：ＪＡＧ国際エナジー(株))</v>
      </c>
      <c r="AW514" s="52">
        <f>IF(参照!C514="","",参照!C514)</f>
        <v>4.08E-4</v>
      </c>
      <c r="AX514" s="52" t="str">
        <f>IF(参照!D514="","",参照!D514)</f>
        <v>メニューA</v>
      </c>
      <c r="AY514" s="52">
        <f>IF(参照!E514="","",参照!E514)</f>
        <v>0</v>
      </c>
      <c r="AZ514" s="52" t="str">
        <f>IF(参照!F514="","",参照!F514)</f>
        <v>(株)エネウィル(旧：ＪＡＧ国際エナジー(株))</v>
      </c>
      <c r="BA514" s="52" t="str">
        <f>IF(参照!G514="","",参照!G514)</f>
        <v>(株)エネウィル(旧：ＪＡＧ国際エナジー(株))_メニューA</v>
      </c>
      <c r="BB514" s="52">
        <f t="shared" si="38"/>
        <v>0</v>
      </c>
      <c r="BD514" s="52" t="str">
        <f>IF(参照!L514="","",参照!L514)</f>
        <v>水戸電力(株)</v>
      </c>
    </row>
    <row r="515" spans="47:56">
      <c r="AU515" s="52" t="str">
        <f>IF(参照!A515="","",参照!A515)</f>
        <v/>
      </c>
      <c r="AV515" s="52" t="str">
        <f>IF(参照!B515="","",参照!B515)</f>
        <v/>
      </c>
      <c r="AW515" s="52" t="str">
        <f>IF(参照!C515="","",参照!C515)</f>
        <v/>
      </c>
      <c r="AX515" s="52" t="str">
        <f>IF(参照!D515="","",参照!D515)</f>
        <v>メニューB(残差)</v>
      </c>
      <c r="AY515" s="52">
        <f>IF(参照!E515="","",参照!E515)</f>
        <v>5.0600000000000005E-4</v>
      </c>
      <c r="AZ515" s="52" t="str">
        <f>IF(参照!F515="","",参照!F515)</f>
        <v>(株)エネウィル(旧：ＪＡＧ国際エナジー(株))</v>
      </c>
      <c r="BA515" s="52" t="str">
        <f>IF(参照!G515="","",参照!G515)</f>
        <v>(株)エネウィル(旧：ＪＡＧ国際エナジー(株))_メニューB(残差)</v>
      </c>
      <c r="BB515" s="52">
        <f t="shared" si="38"/>
        <v>0.50600000000000001</v>
      </c>
      <c r="BD515" s="52" t="str">
        <f>IF(参照!L515="","",参照!L515)</f>
        <v>(株)みとや</v>
      </c>
    </row>
    <row r="516" spans="47:56">
      <c r="AU516" s="52" t="str">
        <f>IF(参照!A516="","",参照!A516)</f>
        <v/>
      </c>
      <c r="AV516" s="52" t="str">
        <f>IF(参照!B516="","",参照!B516)</f>
        <v/>
      </c>
      <c r="AW516" s="52" t="str">
        <f>IF(参照!C516="","",参照!C516)</f>
        <v/>
      </c>
      <c r="AX516" s="52" t="str">
        <f>IF(参照!D516="","",参照!D516)</f>
        <v>(参考値)事業者全体</v>
      </c>
      <c r="AY516" s="52">
        <f>IF(参照!E516="","",参照!E516)</f>
        <v>5.2599999999999999E-4</v>
      </c>
      <c r="AZ516" s="52" t="str">
        <f>IF(参照!F516="","",参照!F516)</f>
        <v>(株)エネウィル(旧：ＪＡＧ国際エナジー(株))</v>
      </c>
      <c r="BA516" s="52" t="str">
        <f>IF(参照!G516="","",参照!G516)</f>
        <v>(株)エネウィル(旧：ＪＡＧ国際エナジー(株))_(参考値)事業者全体</v>
      </c>
      <c r="BB516" s="52">
        <f t="shared" si="38"/>
        <v>0.52600000000000002</v>
      </c>
      <c r="BD516" s="52" t="str">
        <f>IF(参照!L516="","",参照!L516)</f>
        <v>緑屋電気(株)</v>
      </c>
    </row>
    <row r="517" spans="47:56">
      <c r="AU517" s="52" t="str">
        <f>IF(参照!A517="","",参照!A517)</f>
        <v>A0222</v>
      </c>
      <c r="AV517" s="52" t="str">
        <f>IF(参照!B517="","",参照!B517)</f>
        <v>Ｎｅｘｔ　Ｐｏｗｅｒ(株)</v>
      </c>
      <c r="AW517" s="52">
        <f>IF(参照!C517="","",参照!C517)</f>
        <v>7.2099999999999996E-4</v>
      </c>
      <c r="AX517" s="52" t="str">
        <f>IF(参照!D517="","",参照!D517)</f>
        <v/>
      </c>
      <c r="AY517" s="52">
        <f>IF(参照!E517="","",参照!E517)</f>
        <v>7.0899999999999999E-4</v>
      </c>
      <c r="AZ517" s="52" t="str">
        <f>IF(参照!F517="","",参照!F517)</f>
        <v>Ｎｅｘｔ　Ｐｏｗｅｒ(株)</v>
      </c>
      <c r="BA517" s="52" t="str">
        <f>IF(参照!G517="","",参照!G517)</f>
        <v>Ｎｅｘｔ　Ｐｏｗｅｒ(株)_</v>
      </c>
      <c r="BB517" s="52">
        <f t="shared" ref="BB517:BB580" si="39">AY517*1000</f>
        <v>0.70899999999999996</v>
      </c>
      <c r="BD517" s="52" t="str">
        <f>IF(参照!L517="","",参照!L517)</f>
        <v>(株)ミナサポ</v>
      </c>
    </row>
    <row r="518" spans="47:56">
      <c r="AU518" s="52" t="str">
        <f>IF(参照!A518="","",参照!A518)</f>
        <v>A0223</v>
      </c>
      <c r="AV518" s="52" t="str">
        <f>IF(参照!B518="","",参照!B518)</f>
        <v>伊藤忠エネクスホームライフ西日本(株)</v>
      </c>
      <c r="AW518" s="52">
        <f>IF(参照!C518="","",参照!C518)</f>
        <v>4.6900000000000002E-4</v>
      </c>
      <c r="AX518" s="52" t="str">
        <f>IF(参照!D518="","",参照!D518)</f>
        <v/>
      </c>
      <c r="AY518" s="52">
        <f>IF(参照!E518="","",参照!E518)</f>
        <v>4.1300000000000001E-4</v>
      </c>
      <c r="AZ518" s="52" t="str">
        <f>IF(参照!F518="","",参照!F518)</f>
        <v>伊藤忠エネクスホームライフ西日本(株)</v>
      </c>
      <c r="BA518" s="52" t="str">
        <f>IF(参照!G518="","",参照!G518)</f>
        <v>伊藤忠エネクスホームライフ西日本(株)_</v>
      </c>
      <c r="BB518" s="52">
        <f t="shared" si="39"/>
        <v>0.41300000000000003</v>
      </c>
      <c r="BD518" s="52" t="str">
        <f>IF(参照!L518="","",参照!L518)</f>
        <v>みなとみらい電力(株)</v>
      </c>
    </row>
    <row r="519" spans="47:56">
      <c r="AU519" s="52" t="str">
        <f>IF(参照!A519="","",参照!A519)</f>
        <v>A0226</v>
      </c>
      <c r="AV519" s="52" t="str">
        <f>IF(参照!B519="","",参照!B519)</f>
        <v>グリーナ(株)</v>
      </c>
      <c r="AW519" s="52">
        <f>IF(参照!C519="","",参照!C519)</f>
        <v>4.44E-4</v>
      </c>
      <c r="AX519" s="52" t="str">
        <f>IF(参照!D519="","",参照!D519)</f>
        <v>メニューA</v>
      </c>
      <c r="AY519" s="52">
        <f>IF(参照!E519="","",参照!E519)</f>
        <v>0</v>
      </c>
      <c r="AZ519" s="52" t="str">
        <f>IF(参照!F519="","",参照!F519)</f>
        <v>グリーナ(株)</v>
      </c>
      <c r="BA519" s="52" t="str">
        <f>IF(参照!G519="","",参照!G519)</f>
        <v>グリーナ(株)_メニューA</v>
      </c>
      <c r="BB519" s="52">
        <f t="shared" si="39"/>
        <v>0</v>
      </c>
      <c r="BD519" s="52" t="str">
        <f>IF(参照!L519="","",参照!L519)</f>
        <v>みの市民エネルギー(株)</v>
      </c>
    </row>
    <row r="520" spans="47:56">
      <c r="AU520" s="52" t="str">
        <f>IF(参照!A520="","",参照!A520)</f>
        <v/>
      </c>
      <c r="AV520" s="52" t="str">
        <f>IF(参照!B520="","",参照!B520)</f>
        <v/>
      </c>
      <c r="AW520" s="52" t="str">
        <f>IF(参照!C520="","",参照!C520)</f>
        <v/>
      </c>
      <c r="AX520" s="52" t="str">
        <f>IF(参照!D520="","",参照!D520)</f>
        <v>メニューB</v>
      </c>
      <c r="AY520" s="52">
        <f>IF(参照!E520="","",参照!E520)</f>
        <v>0</v>
      </c>
      <c r="AZ520" s="52" t="str">
        <f>IF(参照!F520="","",参照!F520)</f>
        <v>グリーナ(株)</v>
      </c>
      <c r="BA520" s="52" t="str">
        <f>IF(参照!G520="","",参照!G520)</f>
        <v>グリーナ(株)_メニューB</v>
      </c>
      <c r="BB520" s="52">
        <f t="shared" si="39"/>
        <v>0</v>
      </c>
      <c r="BD520" s="52" t="str">
        <f>IF(参照!L520="","",参照!L520)</f>
        <v>(株)美作国電力</v>
      </c>
    </row>
    <row r="521" spans="47:56">
      <c r="AU521" s="52" t="str">
        <f>IF(参照!A521="","",参照!A521)</f>
        <v/>
      </c>
      <c r="AV521" s="52" t="str">
        <f>IF(参照!B521="","",参照!B521)</f>
        <v/>
      </c>
      <c r="AW521" s="52" t="str">
        <f>IF(参照!C521="","",参照!C521)</f>
        <v/>
      </c>
      <c r="AX521" s="52" t="str">
        <f>IF(参照!D521="","",参照!D521)</f>
        <v>メニューC(残差)</v>
      </c>
      <c r="AY521" s="52">
        <f>IF(参照!E521="","",参照!E521)</f>
        <v>0</v>
      </c>
      <c r="AZ521" s="52" t="str">
        <f>IF(参照!F521="","",参照!F521)</f>
        <v>グリーナ(株)</v>
      </c>
      <c r="BA521" s="52" t="str">
        <f>IF(参照!G521="","",参照!G521)</f>
        <v>グリーナ(株)_メニューC(残差)</v>
      </c>
      <c r="BB521" s="52">
        <f t="shared" si="39"/>
        <v>0</v>
      </c>
      <c r="BD521" s="52" t="str">
        <f>IF(参照!L521="","",参照!L521)</f>
        <v>(株)宮交シティ</v>
      </c>
    </row>
    <row r="522" spans="47:56">
      <c r="AU522" s="52" t="str">
        <f>IF(参照!A522="","",参照!A522)</f>
        <v/>
      </c>
      <c r="AV522" s="52" t="str">
        <f>IF(参照!B522="","",参照!B522)</f>
        <v/>
      </c>
      <c r="AW522" s="52" t="str">
        <f>IF(参照!C522="","",参照!C522)</f>
        <v/>
      </c>
      <c r="AX522" s="52" t="str">
        <f>IF(参照!D522="","",参照!D522)</f>
        <v>(参考値)事業者全体</v>
      </c>
      <c r="AY522" s="52">
        <f>IF(参照!E522="","",参照!E522)</f>
        <v>0</v>
      </c>
      <c r="AZ522" s="52" t="str">
        <f>IF(参照!F522="","",参照!F522)</f>
        <v>グリーナ(株)</v>
      </c>
      <c r="BA522" s="52" t="str">
        <f>IF(参照!G522="","",参照!G522)</f>
        <v>グリーナ(株)_(参考値)事業者全体</v>
      </c>
      <c r="BB522" s="52">
        <f t="shared" si="39"/>
        <v>0</v>
      </c>
      <c r="BD522" s="52" t="str">
        <f>IF(参照!L522="","",参照!L522)</f>
        <v>宮古新電力(株)</v>
      </c>
    </row>
    <row r="523" spans="47:56">
      <c r="AU523" s="52" t="str">
        <f>IF(参照!A523="","",参照!A523)</f>
        <v>A0227</v>
      </c>
      <c r="AV523" s="52" t="str">
        <f>IF(参照!B523="","",参照!B523)</f>
        <v>はりま電力(株)</v>
      </c>
      <c r="AW523" s="52">
        <f>IF(参照!C523="","",参照!C523)</f>
        <v>4.95E-4</v>
      </c>
      <c r="AX523" s="52" t="str">
        <f>IF(参照!D523="","",参照!D523)</f>
        <v/>
      </c>
      <c r="AY523" s="52">
        <f>IF(参照!E523="","",参照!E523)</f>
        <v>5.2599999999999999E-4</v>
      </c>
      <c r="AZ523" s="52" t="str">
        <f>IF(参照!F523="","",参照!F523)</f>
        <v>はりま電力(株)</v>
      </c>
      <c r="BA523" s="52" t="str">
        <f>IF(参照!G523="","",参照!G523)</f>
        <v>はりま電力(株)_</v>
      </c>
      <c r="BB523" s="52">
        <f t="shared" si="39"/>
        <v>0.52600000000000002</v>
      </c>
      <c r="BD523" s="52" t="str">
        <f>IF(参照!L523="","",参照!L523)</f>
        <v>(株)宮崎ガスリビング</v>
      </c>
    </row>
    <row r="524" spans="47:56">
      <c r="AU524" s="52" t="str">
        <f>IF(参照!A524="","",参照!A524)</f>
        <v>A0228</v>
      </c>
      <c r="AV524" s="52" t="str">
        <f>IF(参照!B524="","",参照!B524)</f>
        <v>(株)浜松新電力</v>
      </c>
      <c r="AW524" s="52">
        <f>IF(参照!C524="","",参照!C524)</f>
        <v>4.5000000000000003E-5</v>
      </c>
      <c r="AX524" s="52" t="str">
        <f>IF(参照!D524="","",参照!D524)</f>
        <v/>
      </c>
      <c r="AY524" s="52">
        <f>IF(参照!E524="","",参照!E524)</f>
        <v>5.0100000000000003E-4</v>
      </c>
      <c r="AZ524" s="52" t="str">
        <f>IF(参照!F524="","",参照!F524)</f>
        <v>(株)浜松新電力</v>
      </c>
      <c r="BA524" s="52" t="str">
        <f>IF(参照!G524="","",参照!G524)</f>
        <v>(株)浜松新電力_</v>
      </c>
      <c r="BB524" s="52">
        <f t="shared" si="39"/>
        <v>0.501</v>
      </c>
      <c r="BD524" s="52" t="str">
        <f>IF(参照!L524="","",参照!L524)</f>
        <v>宮崎電力(株)</v>
      </c>
    </row>
    <row r="525" spans="47:56">
      <c r="AU525" s="52" t="str">
        <f>IF(参照!A525="","",参照!A525)</f>
        <v>A0229</v>
      </c>
      <c r="AV525" s="52" t="str">
        <f>IF(参照!B525="","",参照!B525)</f>
        <v>ゼロワットパワー(株)</v>
      </c>
      <c r="AW525" s="52">
        <f>IF(参照!C525="","",参照!C525)</f>
        <v>2.5000000000000001E-5</v>
      </c>
      <c r="AX525" s="52" t="str">
        <f>IF(参照!D525="","",参照!D525)</f>
        <v>メニューA</v>
      </c>
      <c r="AY525" s="52">
        <f>IF(参照!E525="","",参照!E525)</f>
        <v>0</v>
      </c>
      <c r="AZ525" s="52" t="str">
        <f>IF(参照!F525="","",参照!F525)</f>
        <v>ゼロワットパワー(株)</v>
      </c>
      <c r="BA525" s="52" t="str">
        <f>IF(参照!G525="","",参照!G525)</f>
        <v>ゼロワットパワー(株)_メニューA</v>
      </c>
      <c r="BB525" s="52">
        <f t="shared" si="39"/>
        <v>0</v>
      </c>
      <c r="BD525" s="52" t="str">
        <f>IF(参照!L525="","",参照!L525)</f>
        <v>宮崎パワーライン(株)</v>
      </c>
    </row>
    <row r="526" spans="47:56">
      <c r="AU526" s="52" t="str">
        <f>IF(参照!A526="","",参照!A526)</f>
        <v>A0230</v>
      </c>
      <c r="AV526" s="52" t="str">
        <f>IF(参照!B526="","",参照!B526)</f>
        <v>アストマックス(株)</v>
      </c>
      <c r="AW526" s="52" t="str">
        <f>IF(参照!C526="","",参照!C526)</f>
        <v>0.000453※</v>
      </c>
      <c r="AX526" s="52" t="str">
        <f>IF(参照!D526="","",参照!D526)</f>
        <v/>
      </c>
      <c r="AY526" s="52">
        <f>IF(参照!E526="","",参照!E526)</f>
        <v>4.5300000000000001E-4</v>
      </c>
      <c r="AZ526" s="52" t="str">
        <f>IF(参照!F526="","",参照!F526)</f>
        <v>アストマックス(株)</v>
      </c>
      <c r="BA526" s="52" t="str">
        <f>IF(参照!G526="","",参照!G526)</f>
        <v>アストマックス(株)_</v>
      </c>
      <c r="BB526" s="52">
        <f t="shared" si="39"/>
        <v>0.45300000000000001</v>
      </c>
      <c r="BD526" s="52" t="str">
        <f>IF(参照!L526="","",参照!L526)</f>
        <v>みやまスマートエネルギー(株)</v>
      </c>
    </row>
    <row r="527" spans="47:56">
      <c r="AU527" s="52" t="str">
        <f>IF(参照!A527="","",参照!A527)</f>
        <v>A0231</v>
      </c>
      <c r="AV527" s="52" t="str">
        <f>IF(参照!B527="","",参照!B527)</f>
        <v>(株)やまがた新電力</v>
      </c>
      <c r="AW527" s="52">
        <f>IF(参照!C527="","",参照!C527)</f>
        <v>6.0000000000000002E-6</v>
      </c>
      <c r="AX527" s="52" t="str">
        <f>IF(参照!D527="","",参照!D527)</f>
        <v>メニューA</v>
      </c>
      <c r="AY527" s="52">
        <f>IF(参照!E527="","",参照!E527)</f>
        <v>0</v>
      </c>
      <c r="AZ527" s="52" t="str">
        <f>IF(参照!F527="","",参照!F527)</f>
        <v>(株)やまがた新電力</v>
      </c>
      <c r="BA527" s="52" t="str">
        <f>IF(参照!G527="","",参照!G527)</f>
        <v>(株)やまがた新電力_メニューA</v>
      </c>
      <c r="BB527" s="52">
        <f t="shared" si="39"/>
        <v>0</v>
      </c>
      <c r="BD527" s="52" t="str">
        <f>IF(参照!L527="","",参照!L527)</f>
        <v>みよしエナジー(株)</v>
      </c>
    </row>
    <row r="528" spans="47:56">
      <c r="AU528" s="52" t="str">
        <f>IF(参照!A528="","",参照!A528)</f>
        <v/>
      </c>
      <c r="AV528" s="52" t="str">
        <f>IF(参照!B528="","",参照!B528)</f>
        <v/>
      </c>
      <c r="AW528" s="52" t="str">
        <f>IF(参照!C528="","",参照!C528)</f>
        <v/>
      </c>
      <c r="AX528" s="52" t="str">
        <f>IF(参照!D528="","",参照!D528)</f>
        <v>メニューB(残差)</v>
      </c>
      <c r="AY528" s="52">
        <f>IF(参照!E528="","",参照!E528)</f>
        <v>6.1600000000000001E-4</v>
      </c>
      <c r="AZ528" s="52" t="str">
        <f>IF(参照!F528="","",参照!F528)</f>
        <v>(株)やまがた新電力</v>
      </c>
      <c r="BA528" s="52" t="str">
        <f>IF(参照!G528="","",参照!G528)</f>
        <v>(株)やまがた新電力_メニューB(残差)</v>
      </c>
      <c r="BB528" s="52">
        <f t="shared" si="39"/>
        <v>0.61599999999999999</v>
      </c>
      <c r="BD528" s="52" t="str">
        <f>IF(参照!L528="","",参照!L528)</f>
        <v>ミライフ(株)</v>
      </c>
    </row>
    <row r="529" spans="47:56">
      <c r="AU529" s="52" t="str">
        <f>IF(参照!A529="","",参照!A529)</f>
        <v/>
      </c>
      <c r="AV529" s="52" t="str">
        <f>IF(参照!B529="","",参照!B529)</f>
        <v/>
      </c>
      <c r="AW529" s="52" t="str">
        <f>IF(参照!C529="","",参照!C529)</f>
        <v/>
      </c>
      <c r="AX529" s="52" t="str">
        <f>IF(参照!D529="","",参照!D529)</f>
        <v>(参考値)事業者全体</v>
      </c>
      <c r="AY529" s="52">
        <f>IF(参照!E529="","",参照!E529)</f>
        <v>4.44E-4</v>
      </c>
      <c r="AZ529" s="52" t="str">
        <f>IF(参照!F529="","",参照!F529)</f>
        <v>(株)やまがた新電力</v>
      </c>
      <c r="BA529" s="52" t="str">
        <f>IF(参照!G529="","",参照!G529)</f>
        <v>(株)やまがた新電力_(参考値)事業者全体</v>
      </c>
      <c r="BB529" s="52">
        <f t="shared" si="39"/>
        <v>0.44400000000000001</v>
      </c>
      <c r="BD529" s="52" t="str">
        <f>IF(参照!L529="","",参照!L529)</f>
        <v>ミライフ東日本(株)</v>
      </c>
    </row>
    <row r="530" spans="47:56">
      <c r="AU530" s="52" t="str">
        <f>IF(参照!A530="","",参照!A530)</f>
        <v>A0232</v>
      </c>
      <c r="AV530" s="52" t="str">
        <f>IF(参照!B530="","",参照!B530)</f>
        <v>一般社団法人東松島みらいとし機構</v>
      </c>
      <c r="AW530" s="52">
        <f>IF(参照!C530="","",参照!C530)</f>
        <v>3.6299999999999999E-4</v>
      </c>
      <c r="AX530" s="52" t="str">
        <f>IF(参照!D530="","",参照!D530)</f>
        <v/>
      </c>
      <c r="AY530" s="52">
        <f>IF(参照!E530="","",参照!E530)</f>
        <v>5.5500000000000005E-4</v>
      </c>
      <c r="AZ530" s="52" t="str">
        <f>IF(参照!F530="","",参照!F530)</f>
        <v>一般社団法人東松島みらいとし機構</v>
      </c>
      <c r="BA530" s="52" t="str">
        <f>IF(参照!G530="","",参照!G530)</f>
        <v>一般社団法人東松島みらいとし機構_</v>
      </c>
      <c r="BB530" s="52">
        <f t="shared" si="39"/>
        <v>0.55500000000000005</v>
      </c>
      <c r="BD530" s="52" t="str">
        <f>IF(参照!L530="","",参照!L530)</f>
        <v>(株)明治産業</v>
      </c>
    </row>
    <row r="531" spans="47:56">
      <c r="AU531" s="52" t="str">
        <f>IF(参照!A531="","",参照!A531)</f>
        <v>A0234</v>
      </c>
      <c r="AV531" s="52" t="str">
        <f>IF(参照!B531="","",参照!B531)</f>
        <v>(株)グリーンパワー大東</v>
      </c>
      <c r="AW531" s="52">
        <f>IF(参照!C531="","",参照!C531)</f>
        <v>1.6000000000000001E-4</v>
      </c>
      <c r="AX531" s="52" t="str">
        <f>IF(参照!D531="","",参照!D531)</f>
        <v>メニューA</v>
      </c>
      <c r="AY531" s="52">
        <f>IF(参照!E531="","",参照!E531)</f>
        <v>0</v>
      </c>
      <c r="AZ531" s="52" t="str">
        <f>IF(参照!F531="","",参照!F531)</f>
        <v>(株)グリーンパワー大東</v>
      </c>
      <c r="BA531" s="52" t="str">
        <f>IF(参照!G531="","",参照!G531)</f>
        <v>(株)グリーンパワー大東_メニューA</v>
      </c>
      <c r="BB531" s="52">
        <f t="shared" si="39"/>
        <v>0</v>
      </c>
      <c r="BD531" s="52" t="str">
        <f>IF(参照!L531="","",参照!L531)</f>
        <v>名南共同エネルギー(株)</v>
      </c>
    </row>
    <row r="532" spans="47:56">
      <c r="AU532" s="52" t="str">
        <f>IF(参照!A532="","",参照!A532)</f>
        <v/>
      </c>
      <c r="AV532" s="52" t="str">
        <f>IF(参照!B532="","",参照!B532)</f>
        <v/>
      </c>
      <c r="AW532" s="52" t="str">
        <f>IF(参照!C532="","",参照!C532)</f>
        <v/>
      </c>
      <c r="AX532" s="52" t="str">
        <f>IF(参照!D532="","",参照!D532)</f>
        <v>メニューB(残差)</v>
      </c>
      <c r="AY532" s="52">
        <f>IF(参照!E532="","",参照!E532)</f>
        <v>2.0100000000000001E-4</v>
      </c>
      <c r="AZ532" s="52" t="str">
        <f>IF(参照!F532="","",参照!F532)</f>
        <v>(株)グリーンパワー大東</v>
      </c>
      <c r="BA532" s="52" t="str">
        <f>IF(参照!G532="","",参照!G532)</f>
        <v>(株)グリーンパワー大東_メニューB(残差)</v>
      </c>
      <c r="BB532" s="52">
        <f t="shared" si="39"/>
        <v>0.20100000000000001</v>
      </c>
      <c r="BD532" s="52" t="str">
        <f>IF(参照!L532="","",参照!L532)</f>
        <v>(株)メディオテック</v>
      </c>
    </row>
    <row r="533" spans="47:56">
      <c r="AU533" s="52" t="str">
        <f>IF(参照!A533="","",参照!A533)</f>
        <v/>
      </c>
      <c r="AV533" s="52" t="str">
        <f>IF(参照!B533="","",参照!B533)</f>
        <v/>
      </c>
      <c r="AW533" s="52" t="str">
        <f>IF(参照!C533="","",参照!C533)</f>
        <v/>
      </c>
      <c r="AX533" s="52" t="str">
        <f>IF(参照!D533="","",参照!D533)</f>
        <v>(参考値)事業者全体</v>
      </c>
      <c r="AY533" s="52">
        <f>IF(参照!E533="","",参照!E533)</f>
        <v>1.9600000000000002E-4</v>
      </c>
      <c r="AZ533" s="52" t="str">
        <f>IF(参照!F533="","",参照!F533)</f>
        <v>(株)グリーンパワー大東</v>
      </c>
      <c r="BA533" s="52" t="str">
        <f>IF(参照!G533="","",参照!G533)</f>
        <v>(株)グリーンパワー大東_(参考値)事業者全体</v>
      </c>
      <c r="BB533" s="52">
        <f t="shared" si="39"/>
        <v>0.19600000000000001</v>
      </c>
      <c r="BD533" s="52" t="str">
        <f>IF(参照!L533="","",参照!L533)</f>
        <v>もみじ電力(株)</v>
      </c>
    </row>
    <row r="534" spans="47:56">
      <c r="AU534" s="52" t="str">
        <f>IF(参照!A534="","",参照!A534)</f>
        <v>A0235</v>
      </c>
      <c r="AV534" s="52" t="str">
        <f>IF(参照!B534="","",参照!B534)</f>
        <v>(株)Ｋｅｎｅｓエネルギーサービス</v>
      </c>
      <c r="AW534" s="52">
        <f>IF(参照!C534="","",参照!C534)</f>
        <v>7.0500000000000001E-4</v>
      </c>
      <c r="AX534" s="52" t="str">
        <f>IF(参照!D534="","",参照!D534)</f>
        <v/>
      </c>
      <c r="AY534" s="52">
        <f>IF(参照!E534="","",参照!E534)</f>
        <v>6.9899999999999997E-4</v>
      </c>
      <c r="AZ534" s="52" t="str">
        <f>IF(参照!F534="","",参照!F534)</f>
        <v>(株)Ｋｅｎｅｓエネルギーサービス</v>
      </c>
      <c r="BA534" s="52" t="str">
        <f>IF(参照!G534="","",参照!G534)</f>
        <v>(株)Ｋｅｎｅｓエネルギーサービス_</v>
      </c>
      <c r="BB534" s="52">
        <f t="shared" si="39"/>
        <v>0.69899999999999995</v>
      </c>
      <c r="BD534" s="52" t="str">
        <f>IF(参照!L534="","",参照!L534)</f>
        <v>森の灯り(株)</v>
      </c>
    </row>
    <row r="535" spans="47:56">
      <c r="AU535" s="52" t="str">
        <f>IF(参照!A535="","",参照!A535)</f>
        <v>A0236</v>
      </c>
      <c r="AV535" s="52" t="str">
        <f>IF(参照!B535="","",参照!B535)</f>
        <v>(株)シーラパワー(旧：愛知電力(株))</v>
      </c>
      <c r="AW535" s="52">
        <f>IF(参照!C535="","",参照!C535)</f>
        <v>4.9899999999999999E-4</v>
      </c>
      <c r="AX535" s="52" t="str">
        <f>IF(参照!D535="","",参照!D535)</f>
        <v>メニューA</v>
      </c>
      <c r="AY535" s="52">
        <f>IF(参照!E535="","",参照!E535)</f>
        <v>0</v>
      </c>
      <c r="AZ535" s="52" t="str">
        <f>IF(参照!F535="","",参照!F535)</f>
        <v>(株)シーラパワー(旧：愛知電力(株))</v>
      </c>
      <c r="BA535" s="52" t="str">
        <f>IF(参照!G535="","",参照!G535)</f>
        <v>(株)シーラパワー(旧：愛知電力(株))_メニューA</v>
      </c>
      <c r="BB535" s="52">
        <f t="shared" si="39"/>
        <v>0</v>
      </c>
      <c r="BD535" s="52" t="str">
        <f>IF(参照!L535="","",参照!L535)</f>
        <v>森のエネルギー(株)</v>
      </c>
    </row>
    <row r="536" spans="47:56">
      <c r="AU536" s="52" t="str">
        <f>IF(参照!A536="","",参照!A536)</f>
        <v/>
      </c>
      <c r="AV536" s="52" t="str">
        <f>IF(参照!B536="","",参照!B536)</f>
        <v/>
      </c>
      <c r="AW536" s="52" t="str">
        <f>IF(参照!C536="","",参照!C536)</f>
        <v/>
      </c>
      <c r="AX536" s="52" t="str">
        <f>IF(参照!D536="","",参照!D536)</f>
        <v>メニューB(残差)</v>
      </c>
      <c r="AY536" s="52">
        <f>IF(参照!E536="","",参照!E536)</f>
        <v>5.4600000000000004E-4</v>
      </c>
      <c r="AZ536" s="52" t="str">
        <f>IF(参照!F536="","",参照!F536)</f>
        <v>(株)シーラパワー(旧：愛知電力(株))</v>
      </c>
      <c r="BA536" s="52" t="str">
        <f>IF(参照!G536="","",参照!G536)</f>
        <v>(株)シーラパワー(旧：愛知電力(株))_メニューB(残差)</v>
      </c>
      <c r="BB536" s="52">
        <f t="shared" si="39"/>
        <v>0.54600000000000004</v>
      </c>
      <c r="BD536" s="52" t="str">
        <f>IF(参照!L536="","",参照!L536)</f>
        <v>森の電力(株)</v>
      </c>
    </row>
    <row r="537" spans="47:56">
      <c r="AU537" s="52" t="str">
        <f>IF(参照!A537="","",参照!A537)</f>
        <v/>
      </c>
      <c r="AV537" s="52" t="str">
        <f>IF(参照!B537="","",参照!B537)</f>
        <v/>
      </c>
      <c r="AW537" s="52" t="str">
        <f>IF(参照!C537="","",参照!C537)</f>
        <v/>
      </c>
      <c r="AX537" s="52" t="str">
        <f>IF(参照!D537="","",参照!D537)</f>
        <v>(参考値)事業者全体</v>
      </c>
      <c r="AY537" s="52">
        <f>IF(参照!E537="","",参照!E537)</f>
        <v>5.1699999999999999E-4</v>
      </c>
      <c r="AZ537" s="52" t="str">
        <f>IF(参照!F537="","",参照!F537)</f>
        <v>(株)シーラパワー(旧：愛知電力(株))</v>
      </c>
      <c r="BA537" s="52" t="str">
        <f>IF(参照!G537="","",参照!G537)</f>
        <v>(株)シーラパワー(旧：愛知電力(株))_(参考値)事業者全体</v>
      </c>
      <c r="BB537" s="52">
        <f t="shared" si="39"/>
        <v>0.51700000000000002</v>
      </c>
      <c r="BD537" s="52" t="str">
        <f>IF(参照!L537="","",参照!L537)</f>
        <v>八千代エンジニヤリング(株)</v>
      </c>
    </row>
    <row r="538" spans="47:56">
      <c r="AU538" s="52" t="str">
        <f>IF(参照!A538="","",参照!A538)</f>
        <v>A0237</v>
      </c>
      <c r="AV538" s="52" t="str">
        <f>IF(参照!B538="","",参照!B538)</f>
        <v>御所野縄文電力(株)</v>
      </c>
      <c r="AW538" s="52">
        <f>IF(参照!C538="","",参照!C538)</f>
        <v>3.4E-5</v>
      </c>
      <c r="AX538" s="52" t="str">
        <f>IF(参照!D538="","",参照!D538)</f>
        <v/>
      </c>
      <c r="AY538" s="52">
        <f>IF(参照!E538="","",参照!E538)</f>
        <v>4.5199999999999998E-4</v>
      </c>
      <c r="AZ538" s="52" t="str">
        <f>IF(参照!F538="","",参照!F538)</f>
        <v>御所野縄文電力(株)</v>
      </c>
      <c r="BA538" s="52" t="str">
        <f>IF(参照!G538="","",参照!G538)</f>
        <v>御所野縄文電力(株)_</v>
      </c>
      <c r="BB538" s="52">
        <f t="shared" si="39"/>
        <v>0.45199999999999996</v>
      </c>
      <c r="BD538" s="52" t="str">
        <f>IF(参照!L538="","",参照!L538)</f>
        <v>弥富ガス協同組合</v>
      </c>
    </row>
    <row r="539" spans="47:56">
      <c r="AU539" s="52" t="str">
        <f>IF(参照!A539="","",参照!A539)</f>
        <v>A0238</v>
      </c>
      <c r="AV539" s="52" t="str">
        <f>IF(参照!B539="","",参照!B539)</f>
        <v>(株)カーボンニュートラル(旧：西多摩バイオパワー(株))</v>
      </c>
      <c r="AW539" s="52" t="str">
        <f>IF(参照!C539="","",参照!C539)</f>
        <v>0.000453※</v>
      </c>
      <c r="AX539" s="52" t="str">
        <f>IF(参照!D539="","",参照!D539)</f>
        <v/>
      </c>
      <c r="AY539" s="52">
        <f>IF(参照!E539="","",参照!E539)</f>
        <v>4.3800000000000002E-4</v>
      </c>
      <c r="AZ539" s="52" t="str">
        <f>IF(参照!F539="","",参照!F539)</f>
        <v>(株)カーボンニュートラル(旧：西多摩バイオパワー(株))</v>
      </c>
      <c r="BA539" s="52" t="str">
        <f>IF(参照!G539="","",参照!G539)</f>
        <v>(株)カーボンニュートラル(旧：西多摩バイオパワー(株))_</v>
      </c>
      <c r="BB539" s="52">
        <f t="shared" si="39"/>
        <v>0.438</v>
      </c>
      <c r="BD539" s="52" t="str">
        <f>IF(参照!L539="","",参照!L539)</f>
        <v>八幡商事(株)</v>
      </c>
    </row>
    <row r="540" spans="47:56">
      <c r="AU540" s="52" t="str">
        <f>IF(参照!A540="","",参照!A540)</f>
        <v>A0239</v>
      </c>
      <c r="AV540" s="52" t="str">
        <f>IF(参照!B540="","",参照!B540)</f>
        <v>宮古新電力(株)</v>
      </c>
      <c r="AW540" s="52">
        <f>IF(参照!C540="","",参照!C540)</f>
        <v>4.0400000000000001E-4</v>
      </c>
      <c r="AX540" s="52" t="str">
        <f>IF(参照!D540="","",参照!D540)</f>
        <v/>
      </c>
      <c r="AY540" s="52">
        <f>IF(参照!E540="","",参照!E540)</f>
        <v>3.86E-4</v>
      </c>
      <c r="AZ540" s="52" t="str">
        <f>IF(参照!F540="","",参照!F540)</f>
        <v>宮古新電力(株)</v>
      </c>
      <c r="BA540" s="52" t="str">
        <f>IF(参照!G540="","",参照!G540)</f>
        <v>宮古新電力(株)_</v>
      </c>
      <c r="BB540" s="52">
        <f t="shared" si="39"/>
        <v>0.38600000000000001</v>
      </c>
      <c r="BD540" s="52" t="str">
        <f>IF(参照!L540="","",参照!L540)</f>
        <v>(株)やまがた新電力</v>
      </c>
    </row>
    <row r="541" spans="47:56">
      <c r="AU541" s="52" t="str">
        <f>IF(参照!A541="","",参照!A541)</f>
        <v>A0240</v>
      </c>
      <c r="AV541" s="52" t="str">
        <f>IF(参照!B541="","",参照!B541)</f>
        <v>長崎地域電力(株)</v>
      </c>
      <c r="AW541" s="52">
        <f>IF(参照!C541="","",参照!C541)</f>
        <v>4.9100000000000001E-4</v>
      </c>
      <c r="AX541" s="52" t="str">
        <f>IF(参照!D541="","",参照!D541)</f>
        <v/>
      </c>
      <c r="AY541" s="52">
        <f>IF(参照!E541="","",参照!E541)</f>
        <v>4.35E-4</v>
      </c>
      <c r="AZ541" s="52" t="str">
        <f>IF(参照!F541="","",参照!F541)</f>
        <v>長崎地域電力(株)</v>
      </c>
      <c r="BA541" s="52" t="str">
        <f>IF(参照!G541="","",参照!G541)</f>
        <v>長崎地域電力(株)_</v>
      </c>
      <c r="BB541" s="52">
        <f t="shared" si="39"/>
        <v>0.435</v>
      </c>
      <c r="BD541" s="52" t="str">
        <f>IF(参照!L541="","",参照!L541)</f>
        <v>やめエネルギー(株)</v>
      </c>
    </row>
    <row r="542" spans="47:56">
      <c r="AU542" s="52" t="str">
        <f>IF(参照!A542="","",参照!A542)</f>
        <v>A0241</v>
      </c>
      <c r="AV542" s="52" t="str">
        <f>IF(参照!B542="","",参照!B542)</f>
        <v>(株)エネアーク関西</v>
      </c>
      <c r="AW542" s="52">
        <f>IF(参照!C542="","",参照!C542)</f>
        <v>4.9799999999999996E-4</v>
      </c>
      <c r="AX542" s="52" t="str">
        <f>IF(参照!D542="","",参照!D542)</f>
        <v/>
      </c>
      <c r="AY542" s="52">
        <f>IF(参照!E542="","",参照!E542)</f>
        <v>4.4200000000000001E-4</v>
      </c>
      <c r="AZ542" s="52" t="str">
        <f>IF(参照!F542="","",参照!F542)</f>
        <v>(株)エネアーク関西</v>
      </c>
      <c r="BA542" s="52" t="str">
        <f>IF(参照!G542="","",参照!G542)</f>
        <v>(株)エネアーク関西_</v>
      </c>
      <c r="BB542" s="52">
        <f t="shared" si="39"/>
        <v>0.442</v>
      </c>
      <c r="BD542" s="52" t="str">
        <f>IF(参照!L542="","",参照!L542)</f>
        <v>(株)ユーラスグリーンエナジー</v>
      </c>
    </row>
    <row r="543" spans="47:56">
      <c r="AU543" s="52" t="str">
        <f>IF(参照!A543="","",参照!A543)</f>
        <v>A0243</v>
      </c>
      <c r="AV543" s="52" t="str">
        <f>IF(参照!B543="","",参照!B543)</f>
        <v>近畿電力(株)</v>
      </c>
      <c r="AW543" s="52">
        <f>IF(参照!C543="","",参照!C543)</f>
        <v>4.8500000000000003E-4</v>
      </c>
      <c r="AX543" s="52" t="str">
        <f>IF(参照!D543="","",参照!D543)</f>
        <v/>
      </c>
      <c r="AY543" s="52">
        <f>IF(参照!E543="","",参照!E543)</f>
        <v>4.6200000000000001E-4</v>
      </c>
      <c r="AZ543" s="52" t="str">
        <f>IF(参照!F543="","",参照!F543)</f>
        <v>近畿電力(株)</v>
      </c>
      <c r="BA543" s="52" t="str">
        <f>IF(参照!G543="","",参照!G543)</f>
        <v>近畿電力(株)_</v>
      </c>
      <c r="BB543" s="52">
        <f t="shared" si="39"/>
        <v>0.46200000000000002</v>
      </c>
      <c r="BD543" s="52" t="str">
        <f>IF(参照!L543="","",参照!L543)</f>
        <v>ゆきぐに新電力(株)</v>
      </c>
    </row>
    <row r="544" spans="47:56">
      <c r="AU544" s="52" t="str">
        <f>IF(参照!A544="","",参照!A544)</f>
        <v>A0245</v>
      </c>
      <c r="AV544" s="52" t="str">
        <f>IF(参照!B544="","",参照!B544)</f>
        <v>新電力おおいた(株)</v>
      </c>
      <c r="AW544" s="52">
        <f>IF(参照!C544="","",参照!C544)</f>
        <v>4.3300000000000001E-4</v>
      </c>
      <c r="AX544" s="52" t="str">
        <f>IF(参照!D544="","",参照!D544)</f>
        <v/>
      </c>
      <c r="AY544" s="52">
        <f>IF(参照!E544="","",参照!E544)</f>
        <v>4.2000000000000002E-4</v>
      </c>
      <c r="AZ544" s="52" t="str">
        <f>IF(参照!F544="","",参照!F544)</f>
        <v>新電力おおいた(株)</v>
      </c>
      <c r="BA544" s="52" t="str">
        <f>IF(参照!G544="","",参照!G544)</f>
        <v>新電力おおいた(株)_</v>
      </c>
      <c r="BB544" s="52">
        <f t="shared" si="39"/>
        <v>0.42000000000000004</v>
      </c>
      <c r="BD544" s="52" t="str">
        <f>IF(参照!L544="","",参照!L544)</f>
        <v>(株)ユビニティー</v>
      </c>
    </row>
    <row r="545" spans="47:56">
      <c r="AU545" s="52" t="str">
        <f>IF(参照!A545="","",参照!A545)</f>
        <v>A0246</v>
      </c>
      <c r="AV545" s="52" t="str">
        <f>IF(参照!B545="","",参照!B545)</f>
        <v>(株)日本セレモニー</v>
      </c>
      <c r="AW545" s="52">
        <f>IF(参照!C545="","",参照!C545)</f>
        <v>5.0100000000000003E-4</v>
      </c>
      <c r="AX545" s="52" t="str">
        <f>IF(参照!D545="","",参照!D545)</f>
        <v/>
      </c>
      <c r="AY545" s="52">
        <f>IF(参照!E545="","",参照!E545)</f>
        <v>4.9799999999999996E-4</v>
      </c>
      <c r="AZ545" s="52" t="str">
        <f>IF(参照!F545="","",参照!F545)</f>
        <v>(株)日本セレモニー</v>
      </c>
      <c r="BA545" s="52" t="str">
        <f>IF(参照!G545="","",参照!G545)</f>
        <v>(株)日本セレモニー_</v>
      </c>
      <c r="BB545" s="52">
        <f t="shared" si="39"/>
        <v>0.49799999999999994</v>
      </c>
      <c r="BD545" s="52" t="str">
        <f>IF(参照!L545="","",参照!L545)</f>
        <v>横浜ウォーター(株)</v>
      </c>
    </row>
    <row r="546" spans="47:56">
      <c r="AU546" s="52" t="str">
        <f>IF(参照!A546="","",参照!A546)</f>
        <v>A0248</v>
      </c>
      <c r="AV546" s="52" t="str">
        <f>IF(参照!B546="","",参照!B546)</f>
        <v>(株)池見石油店</v>
      </c>
      <c r="AW546" s="52">
        <f>IF(参照!C546="","",参照!C546)</f>
        <v>5.3600000000000002E-4</v>
      </c>
      <c r="AX546" s="52" t="str">
        <f>IF(参照!D546="","",参照!D546)</f>
        <v/>
      </c>
      <c r="AY546" s="52">
        <f>IF(参照!E546="","",参照!E546)</f>
        <v>5.71E-4</v>
      </c>
      <c r="AZ546" s="52" t="str">
        <f>IF(参照!F546="","",参照!F546)</f>
        <v>(株)池見石油店</v>
      </c>
      <c r="BA546" s="52" t="str">
        <f>IF(参照!G546="","",参照!G546)</f>
        <v>(株)池見石油店_</v>
      </c>
      <c r="BB546" s="52">
        <f t="shared" si="39"/>
        <v>0.57099999999999995</v>
      </c>
      <c r="BD546" s="52" t="str">
        <f>IF(参照!L546="","",参照!L546)</f>
        <v>(株)横浜環境デザイン</v>
      </c>
    </row>
    <row r="547" spans="47:56">
      <c r="AU547" s="52" t="str">
        <f>IF(参照!A547="","",参照!A547)</f>
        <v>A0250</v>
      </c>
      <c r="AV547" s="52" t="str">
        <f>IF(参照!B547="","",参照!B547)</f>
        <v>芝浦電力(株)</v>
      </c>
      <c r="AW547" s="52">
        <f>IF(参照!C547="","",参照!C547)</f>
        <v>2.8800000000000001E-4</v>
      </c>
      <c r="AX547" s="52" t="str">
        <f>IF(参照!D547="","",参照!D547)</f>
        <v/>
      </c>
      <c r="AY547" s="52">
        <f>IF(参照!E547="","",参照!E547)</f>
        <v>4.5199999999999998E-4</v>
      </c>
      <c r="AZ547" s="52" t="str">
        <f>IF(参照!F547="","",参照!F547)</f>
        <v>芝浦電力(株)</v>
      </c>
      <c r="BA547" s="52" t="str">
        <f>IF(参照!G547="","",参照!G547)</f>
        <v>芝浦電力(株)_</v>
      </c>
      <c r="BB547" s="52">
        <f t="shared" si="39"/>
        <v>0.45199999999999996</v>
      </c>
      <c r="BD547" s="52" t="str">
        <f>IF(参照!L547="","",参照!L547)</f>
        <v>(株)吉田石油店</v>
      </c>
    </row>
    <row r="548" spans="47:56">
      <c r="AU548" s="52" t="str">
        <f>IF(参照!A548="","",参照!A548)</f>
        <v>A0253</v>
      </c>
      <c r="AV548" s="52" t="str">
        <f>IF(参照!B548="","",参照!B548)</f>
        <v>(株)地域創生ホールディングス</v>
      </c>
      <c r="AW548" s="52">
        <f>IF(参照!C548="","",参照!C548)</f>
        <v>4.84E-4</v>
      </c>
      <c r="AX548" s="52" t="str">
        <f>IF(参照!D548="","",参照!D548)</f>
        <v/>
      </c>
      <c r="AY548" s="52">
        <f>IF(参照!E548="","",参照!E548)</f>
        <v>4.7699999999999999E-4</v>
      </c>
      <c r="AZ548" s="52" t="str">
        <f>IF(参照!F548="","",参照!F548)</f>
        <v>(株)地域創生ホールディングス</v>
      </c>
      <c r="BA548" s="52" t="str">
        <f>IF(参照!G548="","",参照!G548)</f>
        <v>(株)地域創生ホールディングス_</v>
      </c>
      <c r="BB548" s="52">
        <f t="shared" si="39"/>
        <v>0.47699999999999998</v>
      </c>
      <c r="BD548" s="52" t="str">
        <f>IF(参照!L548="","",参照!L548)</f>
        <v>米子瓦斯(株)</v>
      </c>
    </row>
    <row r="549" spans="47:56">
      <c r="AU549" s="52" t="str">
        <f>IF(参照!A549="","",参照!A549)</f>
        <v>A0254</v>
      </c>
      <c r="AV549" s="52" t="str">
        <f>IF(参照!B549="","",参照!B549)</f>
        <v>スズカ電工(株)</v>
      </c>
      <c r="AW549" s="52">
        <f>IF(参照!C549="","",参照!C549)</f>
        <v>2.0799999999999999E-4</v>
      </c>
      <c r="AX549" s="52" t="str">
        <f>IF(参照!D549="","",参照!D549)</f>
        <v/>
      </c>
      <c r="AY549" s="52">
        <f>IF(参照!E549="","",参照!E549)</f>
        <v>1.9600000000000002E-4</v>
      </c>
      <c r="AZ549" s="52" t="str">
        <f>IF(参照!F549="","",参照!F549)</f>
        <v>スズカ電工(株)</v>
      </c>
      <c r="BA549" s="52" t="str">
        <f>IF(参照!G549="","",参照!G549)</f>
        <v>スズカ電工(株)_</v>
      </c>
      <c r="BB549" s="52">
        <f t="shared" si="39"/>
        <v>0.19600000000000001</v>
      </c>
      <c r="BD549" s="52" t="str">
        <f>IF(参照!L549="","",参照!L549)</f>
        <v>楽天エナジー(株)</v>
      </c>
    </row>
    <row r="550" spans="47:56">
      <c r="AU550" s="52" t="str">
        <f>IF(参照!A550="","",参照!A550)</f>
        <v>A0256</v>
      </c>
      <c r="AV550" s="52" t="str">
        <f>IF(参照!B550="","",参照!B550)</f>
        <v>(株)エーコープサービス</v>
      </c>
      <c r="AW550" s="52">
        <f>IF(参照!C550="","",参照!C550)</f>
        <v>3.1700000000000001E-4</v>
      </c>
      <c r="AX550" s="52" t="str">
        <f>IF(参照!D550="","",参照!D550)</f>
        <v/>
      </c>
      <c r="AY550" s="52">
        <f>IF(参照!E550="","",参照!E550)</f>
        <v>3.9599999999999998E-4</v>
      </c>
      <c r="AZ550" s="52" t="str">
        <f>IF(参照!F550="","",参照!F550)</f>
        <v>(株)エーコープサービス</v>
      </c>
      <c r="BA550" s="52" t="str">
        <f>IF(参照!G550="","",参照!G550)</f>
        <v>(株)エーコープサービス_</v>
      </c>
      <c r="BB550" s="52">
        <f t="shared" si="39"/>
        <v>0.39599999999999996</v>
      </c>
      <c r="BD550" s="52" t="str">
        <f>IF(参照!L550="","",参照!L550)</f>
        <v>リエスパワー(株)</v>
      </c>
    </row>
    <row r="551" spans="47:56">
      <c r="AU551" s="52" t="str">
        <f>IF(参照!A551="","",参照!A551)</f>
        <v>A0257</v>
      </c>
      <c r="AV551" s="52" t="str">
        <f>IF(参照!B551="","",参照!B551)</f>
        <v>サンリン(株)</v>
      </c>
      <c r="AW551" s="52">
        <f>IF(参照!C551="","",参照!C551)</f>
        <v>4.9700000000000005E-4</v>
      </c>
      <c r="AX551" s="52" t="str">
        <f>IF(参照!D551="","",参照!D551)</f>
        <v>メニューA</v>
      </c>
      <c r="AY551" s="52">
        <f>IF(参照!E551="","",参照!E551)</f>
        <v>0</v>
      </c>
      <c r="AZ551" s="52" t="str">
        <f>IF(参照!F551="","",参照!F551)</f>
        <v>サンリン(株)</v>
      </c>
      <c r="BA551" s="52" t="str">
        <f>IF(参照!G551="","",参照!G551)</f>
        <v>サンリン(株)_メニューA</v>
      </c>
      <c r="BB551" s="52">
        <f t="shared" si="39"/>
        <v>0</v>
      </c>
      <c r="BD551" s="52" t="str">
        <f>IF(参照!L551="","",参照!L551)</f>
        <v>リエスパワーネクスト(株)</v>
      </c>
    </row>
    <row r="552" spans="47:56">
      <c r="AU552" s="52" t="str">
        <f>IF(参照!A552="","",参照!A552)</f>
        <v/>
      </c>
      <c r="AV552" s="52" t="str">
        <f>IF(参照!B552="","",参照!B552)</f>
        <v/>
      </c>
      <c r="AW552" s="52" t="str">
        <f>IF(参照!C552="","",参照!C552)</f>
        <v/>
      </c>
      <c r="AX552" s="52" t="str">
        <f>IF(参照!D552="","",参照!D552)</f>
        <v>メニューB(残差)</v>
      </c>
      <c r="AY552" s="52">
        <f>IF(参照!E552="","",参照!E552)</f>
        <v>4.4200000000000001E-4</v>
      </c>
      <c r="AZ552" s="52" t="str">
        <f>IF(参照!F552="","",参照!F552)</f>
        <v>サンリン(株)</v>
      </c>
      <c r="BA552" s="52" t="str">
        <f>IF(参照!G552="","",参照!G552)</f>
        <v>サンリン(株)_メニューB(残差)</v>
      </c>
      <c r="BB552" s="52">
        <f t="shared" si="39"/>
        <v>0.442</v>
      </c>
      <c r="BD552" s="52" t="str">
        <f>IF(参照!L552="","",参照!L552)</f>
        <v>陸前高田しみんエネルギー(株)</v>
      </c>
    </row>
    <row r="553" spans="47:56">
      <c r="AU553" s="52" t="str">
        <f>IF(参照!A553="","",参照!A553)</f>
        <v/>
      </c>
      <c r="AV553" s="52" t="str">
        <f>IF(参照!B553="","",参照!B553)</f>
        <v/>
      </c>
      <c r="AW553" s="52" t="str">
        <f>IF(参照!C553="","",参照!C553)</f>
        <v/>
      </c>
      <c r="AX553" s="52" t="str">
        <f>IF(参照!D553="","",参照!D553)</f>
        <v>(参考値)事業者全体</v>
      </c>
      <c r="AY553" s="52">
        <f>IF(参照!E553="","",参照!E553)</f>
        <v>4.7399999999999997E-4</v>
      </c>
      <c r="AZ553" s="52" t="str">
        <f>IF(参照!F553="","",参照!F553)</f>
        <v>サンリン(株)</v>
      </c>
      <c r="BA553" s="52" t="str">
        <f>IF(参照!G553="","",参照!G553)</f>
        <v>サンリン(株)_(参考値)事業者全体</v>
      </c>
      <c r="BB553" s="52">
        <f t="shared" si="39"/>
        <v>0.47399999999999998</v>
      </c>
      <c r="BD553" s="52" t="str">
        <f>IF(参照!L553="","",参照!L553)</f>
        <v>(株)リクルート</v>
      </c>
    </row>
    <row r="554" spans="47:56">
      <c r="AU554" s="52" t="str">
        <f>IF(参照!A554="","",参照!A554)</f>
        <v>A0258</v>
      </c>
      <c r="AV554" s="52" t="str">
        <f>IF(参照!B554="","",参照!B554)</f>
        <v>(株)宮崎ガスリビング</v>
      </c>
      <c r="AW554" s="52">
        <f>IF(参照!C554="","",参照!C554)</f>
        <v>4.46E-4</v>
      </c>
      <c r="AX554" s="52" t="str">
        <f>IF(参照!D554="","",参照!D554)</f>
        <v/>
      </c>
      <c r="AY554" s="52">
        <f>IF(参照!E554="","",参照!E554)</f>
        <v>4.5300000000000001E-4</v>
      </c>
      <c r="AZ554" s="52" t="str">
        <f>IF(参照!F554="","",参照!F554)</f>
        <v>(株)宮崎ガスリビング</v>
      </c>
      <c r="BA554" s="52" t="str">
        <f>IF(参照!G554="","",参照!G554)</f>
        <v>(株)宮崎ガスリビング_</v>
      </c>
      <c r="BB554" s="52">
        <f t="shared" si="39"/>
        <v>0.45300000000000001</v>
      </c>
      <c r="BD554" s="52" t="str">
        <f>IF(参照!L554="","",参照!L554)</f>
        <v>(株)リケン工業</v>
      </c>
    </row>
    <row r="555" spans="47:56">
      <c r="AU555" s="52" t="str">
        <f>IF(参照!A555="","",参照!A555)</f>
        <v>A0259</v>
      </c>
      <c r="AV555" s="52" t="str">
        <f>IF(参照!B555="","",参照!B555)</f>
        <v>山陰エレキ・アライアンス(株)</v>
      </c>
      <c r="AW555" s="52">
        <f>IF(参照!C555="","",参照!C555)</f>
        <v>4.84E-4</v>
      </c>
      <c r="AX555" s="52" t="str">
        <f>IF(参照!D555="","",参照!D555)</f>
        <v/>
      </c>
      <c r="AY555" s="52">
        <f>IF(参照!E555="","",参照!E555)</f>
        <v>4.28E-4</v>
      </c>
      <c r="AZ555" s="52" t="str">
        <f>IF(参照!F555="","",参照!F555)</f>
        <v>山陰エレキ・アライアンス(株)</v>
      </c>
      <c r="BA555" s="52" t="str">
        <f>IF(参照!G555="","",参照!G555)</f>
        <v>山陰エレキ・アライアンス(株)_</v>
      </c>
      <c r="BB555" s="52">
        <f t="shared" si="39"/>
        <v>0.42799999999999999</v>
      </c>
      <c r="BD555" s="52" t="str">
        <f>IF(参照!L555="","",参照!L555)</f>
        <v>リコージャパン(株)</v>
      </c>
    </row>
    <row r="556" spans="47:56">
      <c r="AU556" s="52" t="str">
        <f>IF(参照!A556="","",参照!A556)</f>
        <v>A0261</v>
      </c>
      <c r="AV556" s="52" t="str">
        <f>IF(参照!B556="","",参照!B556)</f>
        <v>ミライフ東日本(株)</v>
      </c>
      <c r="AW556" s="52">
        <f>IF(参照!C556="","",参照!C556)</f>
        <v>1.3200000000000001E-4</v>
      </c>
      <c r="AX556" s="52" t="str">
        <f>IF(参照!D556="","",参照!D556)</f>
        <v/>
      </c>
      <c r="AY556" s="52">
        <f>IF(参照!E556="","",参照!E556)</f>
        <v>7.7000000000000001E-5</v>
      </c>
      <c r="AZ556" s="52" t="str">
        <f>IF(参照!F556="","",参照!F556)</f>
        <v>ミライフ東日本(株)</v>
      </c>
      <c r="BA556" s="52" t="str">
        <f>IF(参照!G556="","",参照!G556)</f>
        <v>ミライフ東日本(株)_</v>
      </c>
      <c r="BB556" s="52">
        <f t="shared" si="39"/>
        <v>7.6999999999999999E-2</v>
      </c>
      <c r="BD556" s="52" t="str">
        <f>IF(参照!L556="","",参照!L556)</f>
        <v>リストプロパティーズ(株)</v>
      </c>
    </row>
    <row r="557" spans="47:56">
      <c r="AU557" s="52" t="str">
        <f>IF(参照!A557="","",参照!A557)</f>
        <v>A0263</v>
      </c>
      <c r="AV557" s="52" t="str">
        <f>IF(参照!B557="","",参照!B557)</f>
        <v>(株)ウッドエナジー</v>
      </c>
      <c r="AW557" s="52">
        <f>IF(参照!C557="","",参照!C557)</f>
        <v>0</v>
      </c>
      <c r="AX557" s="52" t="str">
        <f>IF(参照!D557="","",参照!D557)</f>
        <v/>
      </c>
      <c r="AY557" s="52">
        <f>IF(参照!E557="","",参照!E557)</f>
        <v>4.0400000000000001E-4</v>
      </c>
      <c r="AZ557" s="52" t="str">
        <f>IF(参照!F557="","",参照!F557)</f>
        <v>(株)ウッドエナジー</v>
      </c>
      <c r="BA557" s="52" t="str">
        <f>IF(参照!G557="","",参照!G557)</f>
        <v>(株)ウッドエナジー_</v>
      </c>
      <c r="BB557" s="52">
        <f t="shared" si="39"/>
        <v>0.40400000000000003</v>
      </c>
      <c r="BD557" s="52" t="str">
        <f>IF(参照!L557="","",参照!L557)</f>
        <v>リニューアブル・ジャパン(株)(旧：(株)みらい電力)</v>
      </c>
    </row>
    <row r="558" spans="47:56">
      <c r="AU558" s="52" t="str">
        <f>IF(参照!A558="","",参照!A558)</f>
        <v>A0264</v>
      </c>
      <c r="AV558" s="52" t="str">
        <f>IF(参照!B558="","",参照!B558)</f>
        <v>山陰酸素工業(株)</v>
      </c>
      <c r="AW558" s="52">
        <f>IF(参照!C558="","",参照!C558)</f>
        <v>4.84E-4</v>
      </c>
      <c r="AX558" s="52" t="str">
        <f>IF(参照!D558="","",参照!D558)</f>
        <v/>
      </c>
      <c r="AY558" s="52">
        <f>IF(参照!E558="","",参照!E558)</f>
        <v>4.2900000000000002E-4</v>
      </c>
      <c r="AZ558" s="52" t="str">
        <f>IF(参照!F558="","",参照!F558)</f>
        <v>山陰酸素工業(株)</v>
      </c>
      <c r="BA558" s="52" t="str">
        <f>IF(参照!G558="","",参照!G558)</f>
        <v>山陰酸素工業(株)_</v>
      </c>
      <c r="BB558" s="52">
        <f t="shared" si="39"/>
        <v>0.42899999999999999</v>
      </c>
      <c r="BD558" s="52" t="str">
        <f>IF(参照!L558="","",参照!L558)</f>
        <v>(株)リミックスポイント</v>
      </c>
    </row>
    <row r="559" spans="47:56">
      <c r="AU559" s="52" t="str">
        <f>IF(参照!A559="","",参照!A559)</f>
        <v>A0265</v>
      </c>
      <c r="AV559" s="52" t="str">
        <f>IF(参照!B559="","",参照!B559)</f>
        <v>武陽ガス(株)</v>
      </c>
      <c r="AW559" s="52">
        <f>IF(参照!C559="","",参照!C559)</f>
        <v>3.6400000000000001E-4</v>
      </c>
      <c r="AX559" s="52" t="str">
        <f>IF(参照!D559="","",参照!D559)</f>
        <v/>
      </c>
      <c r="AY559" s="52">
        <f>IF(参照!E559="","",参照!E559)</f>
        <v>3.0800000000000001E-4</v>
      </c>
      <c r="AZ559" s="52" t="str">
        <f>IF(参照!F559="","",参照!F559)</f>
        <v>武陽ガス(株)</v>
      </c>
      <c r="BA559" s="52" t="str">
        <f>IF(参照!G559="","",参照!G559)</f>
        <v>武陽ガス(株)_</v>
      </c>
      <c r="BB559" s="52">
        <f t="shared" si="39"/>
        <v>0.308</v>
      </c>
      <c r="BD559" s="52" t="str">
        <f>IF(参照!L559="","",参照!L559)</f>
        <v>(株)ルーク</v>
      </c>
    </row>
    <row r="560" spans="47:56">
      <c r="AU560" s="52" t="str">
        <f>IF(参照!A560="","",参照!A560)</f>
        <v>A0267</v>
      </c>
      <c r="AV560" s="52" t="str">
        <f>IF(参照!B560="","",参照!B560)</f>
        <v>北海道電力(株)</v>
      </c>
      <c r="AW560" s="52">
        <f>IF(参照!C560="","",参照!C560)</f>
        <v>5.4900000000000001E-4</v>
      </c>
      <c r="AX560" s="52" t="str">
        <f>IF(参照!D560="","",参照!D560)</f>
        <v>メニューA</v>
      </c>
      <c r="AY560" s="52">
        <f>IF(参照!E560="","",参照!E560)</f>
        <v>0</v>
      </c>
      <c r="AZ560" s="52" t="str">
        <f>IF(参照!F560="","",参照!F560)</f>
        <v>北海道電力(株)</v>
      </c>
      <c r="BA560" s="52" t="str">
        <f>IF(参照!G560="","",参照!G560)</f>
        <v>北海道電力(株)_メニューA</v>
      </c>
      <c r="BB560" s="52">
        <f t="shared" si="39"/>
        <v>0</v>
      </c>
      <c r="BD560" s="52" t="str">
        <f>IF(参照!L560="","",参照!L560)</f>
        <v>(株)レクスポート</v>
      </c>
    </row>
    <row r="561" spans="47:56">
      <c r="AU561" s="52" t="str">
        <f>IF(参照!A561="","",参照!A561)</f>
        <v/>
      </c>
      <c r="AV561" s="52" t="str">
        <f>IF(参照!B561="","",参照!B561)</f>
        <v/>
      </c>
      <c r="AW561" s="52" t="str">
        <f>IF(参照!C561="","",参照!C561)</f>
        <v/>
      </c>
      <c r="AX561" s="52" t="str">
        <f>IF(参照!D561="","",参照!D561)</f>
        <v>メニューB</v>
      </c>
      <c r="AY561" s="52">
        <f>IF(参照!E561="","",参照!E561)</f>
        <v>0</v>
      </c>
      <c r="AZ561" s="52" t="str">
        <f>IF(参照!F561="","",参照!F561)</f>
        <v>北海道電力(株)</v>
      </c>
      <c r="BA561" s="52" t="str">
        <f>IF(参照!G561="","",参照!G561)</f>
        <v>北海道電力(株)_メニューB</v>
      </c>
      <c r="BB561" s="52">
        <f t="shared" si="39"/>
        <v>0</v>
      </c>
      <c r="BD561" s="52" t="str">
        <f>IF(参照!L561="","",参照!L561)</f>
        <v>レネックス電力合同会社</v>
      </c>
    </row>
    <row r="562" spans="47:56">
      <c r="AU562" s="52" t="str">
        <f>IF(参照!A562="","",参照!A562)</f>
        <v/>
      </c>
      <c r="AV562" s="52" t="str">
        <f>IF(参照!B562="","",参照!B562)</f>
        <v/>
      </c>
      <c r="AW562" s="52" t="str">
        <f>IF(参照!C562="","",参照!C562)</f>
        <v/>
      </c>
      <c r="AX562" s="52" t="str">
        <f>IF(参照!D562="","",参照!D562)</f>
        <v>メニューC(残差)</v>
      </c>
      <c r="AY562" s="52">
        <f>IF(参照!E562="","",参照!E562)</f>
        <v>5.3700000000000004E-4</v>
      </c>
      <c r="AZ562" s="52" t="str">
        <f>IF(参照!F562="","",参照!F562)</f>
        <v>北海道電力(株)</v>
      </c>
      <c r="BA562" s="52" t="str">
        <f>IF(参照!G562="","",参照!G562)</f>
        <v>北海道電力(株)_メニューC(残差)</v>
      </c>
      <c r="BB562" s="52">
        <f t="shared" si="39"/>
        <v>0.53700000000000003</v>
      </c>
      <c r="BD562" s="52" t="str">
        <f>IF(参照!L562="","",参照!L562)</f>
        <v>レモンガス(株)</v>
      </c>
    </row>
    <row r="563" spans="47:56">
      <c r="AU563" s="52" t="str">
        <f>IF(参照!A563="","",参照!A563)</f>
        <v/>
      </c>
      <c r="AV563" s="52" t="str">
        <f>IF(参照!B563="","",参照!B563)</f>
        <v/>
      </c>
      <c r="AW563" s="52" t="str">
        <f>IF(参照!C563="","",参照!C563)</f>
        <v/>
      </c>
      <c r="AX563" s="52" t="str">
        <f>IF(参照!D563="","",参照!D563)</f>
        <v>(参考値)事業者全体</v>
      </c>
      <c r="AY563" s="52">
        <f>IF(参照!E563="","",参照!E563)</f>
        <v>5.4900000000000001E-4</v>
      </c>
      <c r="AZ563" s="52" t="str">
        <f>IF(参照!F563="","",参照!F563)</f>
        <v>北海道電力(株)</v>
      </c>
      <c r="BA563" s="52" t="str">
        <f>IF(参照!G563="","",参照!G563)</f>
        <v>北海道電力(株)_(参考値)事業者全体</v>
      </c>
      <c r="BB563" s="52">
        <f t="shared" si="39"/>
        <v>0.54900000000000004</v>
      </c>
      <c r="BD563" s="52" t="str">
        <f>IF(参照!L563="","",参照!L563)</f>
        <v>ローカルエナジー(株)</v>
      </c>
    </row>
    <row r="564" spans="47:56">
      <c r="AU564" s="52" t="str">
        <f>IF(参照!A564="","",参照!A564)</f>
        <v>A0268</v>
      </c>
      <c r="AV564" s="52" t="str">
        <f>IF(参照!B564="","",参照!B564)</f>
        <v>東北電力(株)</v>
      </c>
      <c r="AW564" s="52">
        <f>IF(参照!C564="","",参照!C564)</f>
        <v>4.9600000000000002E-4</v>
      </c>
      <c r="AX564" s="52" t="str">
        <f>IF(参照!D564="","",参照!D564)</f>
        <v>メニューA</v>
      </c>
      <c r="AY564" s="52">
        <f>IF(参照!E564="","",参照!E564)</f>
        <v>0</v>
      </c>
      <c r="AZ564" s="52" t="str">
        <f>IF(参照!F564="","",参照!F564)</f>
        <v>東北電力(株)</v>
      </c>
      <c r="BA564" s="52" t="str">
        <f>IF(参照!G564="","",参照!G564)</f>
        <v>東北電力(株)_メニューA</v>
      </c>
      <c r="BB564" s="52">
        <f t="shared" si="39"/>
        <v>0</v>
      </c>
      <c r="BD564" s="52" t="str">
        <f>IF(参照!L564="","",参照!L564)</f>
        <v>ローカルでんき(株)</v>
      </c>
    </row>
    <row r="565" spans="47:56">
      <c r="AU565" s="52" t="str">
        <f>IF(参照!A565="","",参照!A565)</f>
        <v/>
      </c>
      <c r="AV565" s="52" t="str">
        <f>IF(参照!B565="","",参照!B565)</f>
        <v/>
      </c>
      <c r="AW565" s="52" t="str">
        <f>IF(参照!C565="","",参照!C565)</f>
        <v/>
      </c>
      <c r="AX565" s="52" t="str">
        <f>IF(参照!D565="","",参照!D565)</f>
        <v>メニューB</v>
      </c>
      <c r="AY565" s="52">
        <f>IF(参照!E565="","",参照!E565)</f>
        <v>0</v>
      </c>
      <c r="AZ565" s="52" t="str">
        <f>IF(参照!F565="","",参照!F565)</f>
        <v>東北電力(株)</v>
      </c>
      <c r="BA565" s="52" t="str">
        <f>IF(参照!G565="","",参照!G565)</f>
        <v>東北電力(株)_メニューB</v>
      </c>
      <c r="BB565" s="52">
        <f t="shared" si="39"/>
        <v>0</v>
      </c>
      <c r="BD565" s="52" t="str">
        <f>IF(参照!L565="","",参照!L565)</f>
        <v>和歌山電力(株)</v>
      </c>
    </row>
    <row r="566" spans="47:56">
      <c r="AU566" s="52" t="str">
        <f>IF(参照!A566="","",参照!A566)</f>
        <v/>
      </c>
      <c r="AV566" s="52" t="str">
        <f>IF(参照!B566="","",参照!B566)</f>
        <v/>
      </c>
      <c r="AW566" s="52" t="str">
        <f>IF(参照!C566="","",参照!C566)</f>
        <v/>
      </c>
      <c r="AX566" s="52" t="str">
        <f>IF(参照!D566="","",参照!D566)</f>
        <v>メニューC(残差)</v>
      </c>
      <c r="AY566" s="52">
        <f>IF(参照!E566="","",参照!E566)</f>
        <v>4.8799999999999999E-4</v>
      </c>
      <c r="AZ566" s="52" t="str">
        <f>IF(参照!F566="","",参照!F566)</f>
        <v>東北電力(株)</v>
      </c>
      <c r="BA566" s="52" t="str">
        <f>IF(参照!G566="","",参照!G566)</f>
        <v>東北電力(株)_メニューC(残差)</v>
      </c>
      <c r="BB566" s="52">
        <f t="shared" si="39"/>
        <v>0.48799999999999999</v>
      </c>
      <c r="BD566" s="52" t="str">
        <f>IF(参照!L566="","",参照!L566)</f>
        <v>綿半パートナーズ(株)</v>
      </c>
    </row>
    <row r="567" spans="47:56">
      <c r="AU567" s="52" t="str">
        <f>IF(参照!A567="","",参照!A567)</f>
        <v/>
      </c>
      <c r="AV567" s="52" t="str">
        <f>IF(参照!B567="","",参照!B567)</f>
        <v/>
      </c>
      <c r="AW567" s="52" t="str">
        <f>IF(参照!C567="","",参照!C567)</f>
        <v/>
      </c>
      <c r="AX567" s="52" t="str">
        <f>IF(参照!D567="","",参照!D567)</f>
        <v>(参考値)事業者全体</v>
      </c>
      <c r="AY567" s="52">
        <f>IF(参照!E567="","",参照!E567)</f>
        <v>4.57E-4</v>
      </c>
      <c r="AZ567" s="52" t="str">
        <f>IF(参照!F567="","",参照!F567)</f>
        <v>東北電力(株)</v>
      </c>
      <c r="BA567" s="52" t="str">
        <f>IF(参照!G567="","",参照!G567)</f>
        <v>東北電力(株)_(参考値)事業者全体</v>
      </c>
      <c r="BB567" s="52">
        <f t="shared" si="39"/>
        <v>0.45700000000000002</v>
      </c>
      <c r="BD567" s="52" t="str">
        <f>IF(参照!L567="","",参照!L567)</f>
        <v>ワタミエナジー(株)</v>
      </c>
    </row>
    <row r="568" spans="47:56">
      <c r="AU568" s="52" t="str">
        <f>IF(参照!A568="","",参照!A568)</f>
        <v>A0269</v>
      </c>
      <c r="AV568" s="52" t="str">
        <f>IF(参照!B568="","",参照!B568)</f>
        <v>東京電力エナジーパートナー(株)</v>
      </c>
      <c r="AW568" s="52">
        <f>IF(参照!C568="","",参照!C568)</f>
        <v>4.57E-4</v>
      </c>
      <c r="AX568" s="52" t="str">
        <f>IF(参照!D568="","",参照!D568)</f>
        <v>メニューA</v>
      </c>
      <c r="AY568" s="52">
        <f>IF(参照!E568="","",参照!E568)</f>
        <v>0</v>
      </c>
      <c r="AZ568" s="52" t="str">
        <f>IF(参照!F568="","",参照!F568)</f>
        <v>東京電力エナジーパートナー(株)</v>
      </c>
      <c r="BA568" s="52" t="str">
        <f>IF(参照!G568="","",参照!G568)</f>
        <v>東京電力エナジーパートナー(株)_メニューA</v>
      </c>
      <c r="BB568" s="52">
        <f t="shared" si="39"/>
        <v>0</v>
      </c>
      <c r="BD568" s="52" t="str">
        <f>IF(参照!L568="","",参照!L568)</f>
        <v>ワンワールドエナジー(株)(旧：(株)地方創生テクノロジーラボ)</v>
      </c>
    </row>
    <row r="569" spans="47:56">
      <c r="AU569" s="52" t="str">
        <f>IF(参照!A569="","",参照!A569)</f>
        <v/>
      </c>
      <c r="AV569" s="52" t="str">
        <f>IF(参照!B569="","",参照!B569)</f>
        <v/>
      </c>
      <c r="AW569" s="52" t="str">
        <f>IF(参照!C569="","",参照!C569)</f>
        <v/>
      </c>
      <c r="AX569" s="52" t="str">
        <f>IF(参照!D569="","",参照!D569)</f>
        <v>メニューB</v>
      </c>
      <c r="AY569" s="52">
        <f>IF(参照!E569="","",参照!E569)</f>
        <v>0</v>
      </c>
      <c r="AZ569" s="52" t="str">
        <f>IF(参照!F569="","",参照!F569)</f>
        <v>東京電力エナジーパートナー(株)</v>
      </c>
      <c r="BA569" s="52" t="str">
        <f>IF(参照!G569="","",参照!G569)</f>
        <v>東京電力エナジーパートナー(株)_メニューB</v>
      </c>
      <c r="BB569" s="52">
        <f t="shared" si="39"/>
        <v>0</v>
      </c>
      <c r="BD569" s="52" t="str">
        <f>IF(参照!L569="","",参照!L569)</f>
        <v/>
      </c>
    </row>
    <row r="570" spans="47:56">
      <c r="AU570" s="52" t="str">
        <f>IF(参照!A570="","",参照!A570)</f>
        <v/>
      </c>
      <c r="AV570" s="52" t="str">
        <f>IF(参照!B570="","",参照!B570)</f>
        <v/>
      </c>
      <c r="AW570" s="52" t="str">
        <f>IF(参照!C570="","",参照!C570)</f>
        <v/>
      </c>
      <c r="AX570" s="52" t="str">
        <f>IF(参照!D570="","",参照!D570)</f>
        <v>メニューC</v>
      </c>
      <c r="AY570" s="52">
        <f>IF(参照!E570="","",参照!E570)</f>
        <v>0</v>
      </c>
      <c r="AZ570" s="52" t="str">
        <f>IF(参照!F570="","",参照!F570)</f>
        <v>東京電力エナジーパートナー(株)</v>
      </c>
      <c r="BA570" s="52" t="str">
        <f>IF(参照!G570="","",参照!G570)</f>
        <v>東京電力エナジーパートナー(株)_メニューC</v>
      </c>
      <c r="BB570" s="52">
        <f t="shared" si="39"/>
        <v>0</v>
      </c>
      <c r="BD570" s="52" t="str">
        <f>IF(参照!L570="","",参照!L570)</f>
        <v/>
      </c>
    </row>
    <row r="571" spans="47:56">
      <c r="AU571" s="52" t="str">
        <f>IF(参照!A571="","",参照!A571)</f>
        <v/>
      </c>
      <c r="AV571" s="52" t="str">
        <f>IF(参照!B571="","",参照!B571)</f>
        <v/>
      </c>
      <c r="AW571" s="52" t="str">
        <f>IF(参照!C571="","",参照!C571)</f>
        <v/>
      </c>
      <c r="AX571" s="52" t="str">
        <f>IF(参照!D571="","",参照!D571)</f>
        <v>メニューD</v>
      </c>
      <c r="AY571" s="52">
        <f>IF(参照!E571="","",参照!E571)</f>
        <v>0</v>
      </c>
      <c r="AZ571" s="52" t="str">
        <f>IF(参照!F571="","",参照!F571)</f>
        <v>東京電力エナジーパートナー(株)</v>
      </c>
      <c r="BA571" s="52" t="str">
        <f>IF(参照!G571="","",参照!G571)</f>
        <v>東京電力エナジーパートナー(株)_メニューD</v>
      </c>
      <c r="BB571" s="52">
        <f t="shared" si="39"/>
        <v>0</v>
      </c>
      <c r="BD571" s="52" t="str">
        <f>IF(参照!L571="","",参照!L571)</f>
        <v/>
      </c>
    </row>
    <row r="572" spans="47:56">
      <c r="AU572" s="52" t="str">
        <f>IF(参照!A572="","",参照!A572)</f>
        <v/>
      </c>
      <c r="AV572" s="52" t="str">
        <f>IF(参照!B572="","",参照!B572)</f>
        <v/>
      </c>
      <c r="AW572" s="52" t="str">
        <f>IF(参照!C572="","",参照!C572)</f>
        <v/>
      </c>
      <c r="AX572" s="52" t="str">
        <f>IF(参照!D572="","",参照!D572)</f>
        <v>メニューE</v>
      </c>
      <c r="AY572" s="52">
        <f>IF(参照!E572="","",参照!E572)</f>
        <v>0</v>
      </c>
      <c r="AZ572" s="52" t="str">
        <f>IF(参照!F572="","",参照!F572)</f>
        <v>東京電力エナジーパートナー(株)</v>
      </c>
      <c r="BA572" s="52" t="str">
        <f>IF(参照!G572="","",参照!G572)</f>
        <v>東京電力エナジーパートナー(株)_メニューE</v>
      </c>
      <c r="BB572" s="52">
        <f t="shared" si="39"/>
        <v>0</v>
      </c>
      <c r="BD572" s="52" t="str">
        <f>IF(参照!L572="","",参照!L572)</f>
        <v/>
      </c>
    </row>
    <row r="573" spans="47:56">
      <c r="AU573" s="52" t="str">
        <f>IF(参照!A573="","",参照!A573)</f>
        <v/>
      </c>
      <c r="AV573" s="52" t="str">
        <f>IF(参照!B573="","",参照!B573)</f>
        <v/>
      </c>
      <c r="AW573" s="52" t="str">
        <f>IF(参照!C573="","",参照!C573)</f>
        <v/>
      </c>
      <c r="AX573" s="52" t="str">
        <f>IF(参照!D573="","",参照!D573)</f>
        <v>メニューF</v>
      </c>
      <c r="AY573" s="52">
        <f>IF(参照!E573="","",参照!E573)</f>
        <v>0</v>
      </c>
      <c r="AZ573" s="52" t="str">
        <f>IF(参照!F573="","",参照!F573)</f>
        <v>東京電力エナジーパートナー(株)</v>
      </c>
      <c r="BA573" s="52" t="str">
        <f>IF(参照!G573="","",参照!G573)</f>
        <v>東京電力エナジーパートナー(株)_メニューF</v>
      </c>
      <c r="BB573" s="52">
        <f t="shared" si="39"/>
        <v>0</v>
      </c>
      <c r="BD573" s="52" t="str">
        <f>IF(参照!L573="","",参照!L573)</f>
        <v/>
      </c>
    </row>
    <row r="574" spans="47:56">
      <c r="AU574" s="52" t="str">
        <f>IF(参照!A574="","",参照!A574)</f>
        <v/>
      </c>
      <c r="AV574" s="52" t="str">
        <f>IF(参照!B574="","",参照!B574)</f>
        <v/>
      </c>
      <c r="AW574" s="52" t="str">
        <f>IF(参照!C574="","",参照!C574)</f>
        <v/>
      </c>
      <c r="AX574" s="52" t="str">
        <f>IF(参照!D574="","",参照!D574)</f>
        <v>メニューG</v>
      </c>
      <c r="AY574" s="52">
        <f>IF(参照!E574="","",参照!E574)</f>
        <v>0</v>
      </c>
      <c r="AZ574" s="52" t="str">
        <f>IF(参照!F574="","",参照!F574)</f>
        <v>東京電力エナジーパートナー(株)</v>
      </c>
      <c r="BA574" s="52" t="str">
        <f>IF(参照!G574="","",参照!G574)</f>
        <v>東京電力エナジーパートナー(株)_メニューG</v>
      </c>
      <c r="BB574" s="52">
        <f t="shared" si="39"/>
        <v>0</v>
      </c>
      <c r="BD574" s="52" t="str">
        <f>IF(参照!L574="","",参照!L574)</f>
        <v/>
      </c>
    </row>
    <row r="575" spans="47:56">
      <c r="AU575" s="52" t="str">
        <f>IF(参照!A575="","",参照!A575)</f>
        <v/>
      </c>
      <c r="AV575" s="52" t="str">
        <f>IF(参照!B575="","",参照!B575)</f>
        <v/>
      </c>
      <c r="AW575" s="52" t="str">
        <f>IF(参照!C575="","",参照!C575)</f>
        <v/>
      </c>
      <c r="AX575" s="52" t="str">
        <f>IF(参照!D575="","",参照!D575)</f>
        <v>メニューH</v>
      </c>
      <c r="AY575" s="52">
        <f>IF(参照!E575="","",参照!E575)</f>
        <v>0</v>
      </c>
      <c r="AZ575" s="52" t="str">
        <f>IF(参照!F575="","",参照!F575)</f>
        <v>東京電力エナジーパートナー(株)</v>
      </c>
      <c r="BA575" s="52" t="str">
        <f>IF(参照!G575="","",参照!G575)</f>
        <v>東京電力エナジーパートナー(株)_メニューH</v>
      </c>
      <c r="BB575" s="52">
        <f t="shared" si="39"/>
        <v>0</v>
      </c>
      <c r="BD575" s="52" t="str">
        <f>IF(参照!L575="","",参照!L575)</f>
        <v/>
      </c>
    </row>
    <row r="576" spans="47:56">
      <c r="AU576" s="52" t="str">
        <f>IF(参照!A576="","",参照!A576)</f>
        <v/>
      </c>
      <c r="AV576" s="52" t="str">
        <f>IF(参照!B576="","",参照!B576)</f>
        <v/>
      </c>
      <c r="AW576" s="52" t="str">
        <f>IF(参照!C576="","",参照!C576)</f>
        <v/>
      </c>
      <c r="AX576" s="52" t="str">
        <f>IF(参照!D576="","",参照!D576)</f>
        <v>メニューI</v>
      </c>
      <c r="AY576" s="52">
        <f>IF(参照!E576="","",参照!E576)</f>
        <v>0</v>
      </c>
      <c r="AZ576" s="52" t="str">
        <f>IF(参照!F576="","",参照!F576)</f>
        <v>東京電力エナジーパートナー(株)</v>
      </c>
      <c r="BA576" s="52" t="str">
        <f>IF(参照!G576="","",参照!G576)</f>
        <v>東京電力エナジーパートナー(株)_メニューI</v>
      </c>
      <c r="BB576" s="52">
        <f t="shared" si="39"/>
        <v>0</v>
      </c>
      <c r="BD576" s="52" t="str">
        <f>IF(参照!L576="","",参照!L576)</f>
        <v/>
      </c>
    </row>
    <row r="577" spans="47:56">
      <c r="AU577" s="52" t="str">
        <f>IF(参照!A577="","",参照!A577)</f>
        <v/>
      </c>
      <c r="AV577" s="52" t="str">
        <f>IF(参照!B577="","",参照!B577)</f>
        <v/>
      </c>
      <c r="AW577" s="52" t="str">
        <f>IF(参照!C577="","",参照!C577)</f>
        <v/>
      </c>
      <c r="AX577" s="52" t="str">
        <f>IF(参照!D577="","",参照!D577)</f>
        <v>メニューJ(残差)</v>
      </c>
      <c r="AY577" s="52">
        <f>IF(参照!E577="","",参照!E577)</f>
        <v>4.57E-4</v>
      </c>
      <c r="AZ577" s="52" t="str">
        <f>IF(参照!F577="","",参照!F577)</f>
        <v>東京電力エナジーパートナー(株)</v>
      </c>
      <c r="BA577" s="52" t="str">
        <f>IF(参照!G577="","",参照!G577)</f>
        <v>東京電力エナジーパートナー(株)_メニューJ(残差)</v>
      </c>
      <c r="BB577" s="52">
        <f t="shared" si="39"/>
        <v>0.45700000000000002</v>
      </c>
      <c r="BD577" s="52" t="str">
        <f>IF(参照!L577="","",参照!L577)</f>
        <v/>
      </c>
    </row>
    <row r="578" spans="47:56">
      <c r="AU578" s="52" t="str">
        <f>IF(参照!A578="","",参照!A578)</f>
        <v/>
      </c>
      <c r="AV578" s="52" t="str">
        <f>IF(参照!B578="","",参照!B578)</f>
        <v/>
      </c>
      <c r="AW578" s="52" t="str">
        <f>IF(参照!C578="","",参照!C578)</f>
        <v/>
      </c>
      <c r="AX578" s="52" t="str">
        <f>IF(参照!D578="","",参照!D578)</f>
        <v>(参考値)事業者全体</v>
      </c>
      <c r="AY578" s="52">
        <f>IF(参照!E578="","",参照!E578)</f>
        <v>4.4099999999999999E-4</v>
      </c>
      <c r="AZ578" s="52" t="str">
        <f>IF(参照!F578="","",参照!F578)</f>
        <v>東京電力エナジーパートナー(株)</v>
      </c>
      <c r="BA578" s="52" t="str">
        <f>IF(参照!G578="","",参照!G578)</f>
        <v>東京電力エナジーパートナー(株)_(参考値)事業者全体</v>
      </c>
      <c r="BB578" s="52">
        <f t="shared" si="39"/>
        <v>0.441</v>
      </c>
      <c r="BD578" s="52" t="str">
        <f>IF(参照!L578="","",参照!L578)</f>
        <v/>
      </c>
    </row>
    <row r="579" spans="47:56">
      <c r="AU579" s="52" t="str">
        <f>IF(参照!A579="","",参照!A579)</f>
        <v>A0270</v>
      </c>
      <c r="AV579" s="52" t="str">
        <f>IF(参照!B579="","",参照!B579)</f>
        <v>中部電力ミライズ(株)</v>
      </c>
      <c r="AW579" s="52">
        <f>IF(参照!C579="","",参照!C579)</f>
        <v>4.4900000000000002E-4</v>
      </c>
      <c r="AX579" s="52" t="str">
        <f>IF(参照!D579="","",参照!D579)</f>
        <v>メニューA</v>
      </c>
      <c r="AY579" s="52">
        <f>IF(参照!E579="","",参照!E579)</f>
        <v>0</v>
      </c>
      <c r="AZ579" s="52" t="str">
        <f>IF(参照!F579="","",参照!F579)</f>
        <v>中部電力ミライズ(株)</v>
      </c>
      <c r="BA579" s="52" t="str">
        <f>IF(参照!G579="","",参照!G579)</f>
        <v>中部電力ミライズ(株)_メニューA</v>
      </c>
      <c r="BB579" s="52">
        <f t="shared" si="39"/>
        <v>0</v>
      </c>
      <c r="BD579" s="52" t="str">
        <f>IF(参照!L579="","",参照!L579)</f>
        <v/>
      </c>
    </row>
    <row r="580" spans="47:56">
      <c r="AU580" s="52" t="str">
        <f>IF(参照!A580="","",参照!A580)</f>
        <v/>
      </c>
      <c r="AV580" s="52" t="str">
        <f>IF(参照!B580="","",参照!B580)</f>
        <v/>
      </c>
      <c r="AW580" s="52" t="str">
        <f>IF(参照!C580="","",参照!C580)</f>
        <v/>
      </c>
      <c r="AX580" s="52" t="str">
        <f>IF(参照!D580="","",参照!D580)</f>
        <v>メニューB(残差)</v>
      </c>
      <c r="AY580" s="52">
        <f>IF(参照!E580="","",参照!E580)</f>
        <v>3.88E-4</v>
      </c>
      <c r="AZ580" s="52" t="str">
        <f>IF(参照!F580="","",参照!F580)</f>
        <v>中部電力ミライズ(株)</v>
      </c>
      <c r="BA580" s="52" t="str">
        <f>IF(参照!G580="","",参照!G580)</f>
        <v>中部電力ミライズ(株)_メニューB(残差)</v>
      </c>
      <c r="BB580" s="52">
        <f t="shared" si="39"/>
        <v>0.38800000000000001</v>
      </c>
      <c r="BD580" s="52" t="str">
        <f>IF(参照!L580="","",参照!L580)</f>
        <v/>
      </c>
    </row>
    <row r="581" spans="47:56">
      <c r="AU581" s="52" t="str">
        <f>IF(参照!A581="","",参照!A581)</f>
        <v/>
      </c>
      <c r="AV581" s="52" t="str">
        <f>IF(参照!B581="","",参照!B581)</f>
        <v/>
      </c>
      <c r="AW581" s="52" t="str">
        <f>IF(参照!C581="","",参照!C581)</f>
        <v/>
      </c>
      <c r="AX581" s="52" t="str">
        <f>IF(参照!D581="","",参照!D581)</f>
        <v>(参考値)事業者全体</v>
      </c>
      <c r="AY581" s="52">
        <f>IF(参照!E581="","",参照!E581)</f>
        <v>3.77E-4</v>
      </c>
      <c r="AZ581" s="52" t="str">
        <f>IF(参照!F581="","",参照!F581)</f>
        <v>中部電力ミライズ(株)</v>
      </c>
      <c r="BA581" s="52" t="str">
        <f>IF(参照!G581="","",参照!G581)</f>
        <v>中部電力ミライズ(株)_(参考値)事業者全体</v>
      </c>
      <c r="BB581" s="52">
        <f t="shared" ref="BB581:BB644" si="40">AY581*1000</f>
        <v>0.377</v>
      </c>
      <c r="BD581" s="52" t="str">
        <f>IF(参照!L581="","",参照!L581)</f>
        <v/>
      </c>
    </row>
    <row r="582" spans="47:56">
      <c r="AU582" s="52" t="str">
        <f>IF(参照!A582="","",参照!A582)</f>
        <v>A0271</v>
      </c>
      <c r="AV582" s="52" t="str">
        <f>IF(参照!B582="","",参照!B582)</f>
        <v>北陸電力(株)</v>
      </c>
      <c r="AW582" s="52">
        <f>IF(参照!C582="","",参照!C582)</f>
        <v>4.8000000000000001E-4</v>
      </c>
      <c r="AX582" s="52" t="str">
        <f>IF(参照!D582="","",参照!D582)</f>
        <v>メニューA</v>
      </c>
      <c r="AY582" s="52">
        <f>IF(参照!E582="","",参照!E582)</f>
        <v>0</v>
      </c>
      <c r="AZ582" s="52" t="str">
        <f>IF(参照!F582="","",参照!F582)</f>
        <v>北陸電力(株)</v>
      </c>
      <c r="BA582" s="52" t="str">
        <f>IF(参照!G582="","",参照!G582)</f>
        <v>北陸電力(株)_メニューA</v>
      </c>
      <c r="BB582" s="52">
        <f t="shared" si="40"/>
        <v>0</v>
      </c>
      <c r="BD582" s="52" t="str">
        <f>IF(参照!L582="","",参照!L582)</f>
        <v/>
      </c>
    </row>
    <row r="583" spans="47:56">
      <c r="AU583" s="52" t="str">
        <f>IF(参照!A583="","",参照!A583)</f>
        <v/>
      </c>
      <c r="AV583" s="52" t="str">
        <f>IF(参照!B583="","",参照!B583)</f>
        <v/>
      </c>
      <c r="AW583" s="52" t="str">
        <f>IF(参照!C583="","",参照!C583)</f>
        <v/>
      </c>
      <c r="AX583" s="52" t="str">
        <f>IF(参照!D583="","",参照!D583)</f>
        <v>メニューB</v>
      </c>
      <c r="AY583" s="52">
        <f>IF(参照!E583="","",参照!E583)</f>
        <v>0</v>
      </c>
      <c r="AZ583" s="52" t="str">
        <f>IF(参照!F583="","",参照!F583)</f>
        <v>北陸電力(株)</v>
      </c>
      <c r="BA583" s="52" t="str">
        <f>IF(参照!G583="","",参照!G583)</f>
        <v>北陸電力(株)_メニューB</v>
      </c>
      <c r="BB583" s="52">
        <f t="shared" si="40"/>
        <v>0</v>
      </c>
      <c r="BD583" s="52" t="str">
        <f>IF(参照!L583="","",参照!L583)</f>
        <v/>
      </c>
    </row>
    <row r="584" spans="47:56">
      <c r="AU584" s="52" t="str">
        <f>IF(参照!A584="","",参照!A584)</f>
        <v/>
      </c>
      <c r="AV584" s="52" t="str">
        <f>IF(参照!B584="","",参照!B584)</f>
        <v/>
      </c>
      <c r="AW584" s="52" t="str">
        <f>IF(参照!C584="","",参照!C584)</f>
        <v/>
      </c>
      <c r="AX584" s="52" t="str">
        <f>IF(参照!D584="","",参照!D584)</f>
        <v>メニューC</v>
      </c>
      <c r="AY584" s="52">
        <f>IF(参照!E584="","",参照!E584)</f>
        <v>0</v>
      </c>
      <c r="AZ584" s="52" t="str">
        <f>IF(参照!F584="","",参照!F584)</f>
        <v>北陸電力(株)</v>
      </c>
      <c r="BA584" s="52" t="str">
        <f>IF(参照!G584="","",参照!G584)</f>
        <v>北陸電力(株)_メニューC</v>
      </c>
      <c r="BB584" s="52">
        <f t="shared" si="40"/>
        <v>0</v>
      </c>
      <c r="BD584" s="52" t="str">
        <f>IF(参照!L584="","",参照!L584)</f>
        <v/>
      </c>
    </row>
    <row r="585" spans="47:56">
      <c r="AU585" s="52" t="str">
        <f>IF(参照!A585="","",参照!A585)</f>
        <v/>
      </c>
      <c r="AV585" s="52" t="str">
        <f>IF(参照!B585="","",参照!B585)</f>
        <v/>
      </c>
      <c r="AW585" s="52" t="str">
        <f>IF(参照!C585="","",参照!C585)</f>
        <v/>
      </c>
      <c r="AX585" s="52" t="str">
        <f>IF(参照!D585="","",参照!D585)</f>
        <v>メニューD</v>
      </c>
      <c r="AY585" s="52">
        <f>IF(参照!E585="","",参照!E585)</f>
        <v>0</v>
      </c>
      <c r="AZ585" s="52" t="str">
        <f>IF(参照!F585="","",参照!F585)</f>
        <v>北陸電力(株)</v>
      </c>
      <c r="BA585" s="52" t="str">
        <f>IF(参照!G585="","",参照!G585)</f>
        <v>北陸電力(株)_メニューD</v>
      </c>
      <c r="BB585" s="52">
        <f t="shared" si="40"/>
        <v>0</v>
      </c>
      <c r="BD585" s="52" t="str">
        <f>IF(参照!L585="","",参照!L585)</f>
        <v/>
      </c>
    </row>
    <row r="586" spans="47:56">
      <c r="AU586" s="52" t="str">
        <f>IF(参照!A586="","",参照!A586)</f>
        <v/>
      </c>
      <c r="AV586" s="52" t="str">
        <f>IF(参照!B586="","",参照!B586)</f>
        <v/>
      </c>
      <c r="AW586" s="52" t="str">
        <f>IF(参照!C586="","",参照!C586)</f>
        <v/>
      </c>
      <c r="AX586" s="52" t="str">
        <f>IF(参照!D586="","",参照!D586)</f>
        <v>メニューE(残差)</v>
      </c>
      <c r="AY586" s="52">
        <f>IF(参照!E586="","",参照!E586)</f>
        <v>4.8899999999999996E-4</v>
      </c>
      <c r="AZ586" s="52" t="str">
        <f>IF(参照!F586="","",参照!F586)</f>
        <v>北陸電力(株)</v>
      </c>
      <c r="BA586" s="52" t="str">
        <f>IF(参照!G586="","",参照!G586)</f>
        <v>北陸電力(株)_メニューE(残差)</v>
      </c>
      <c r="BB586" s="52">
        <f t="shared" si="40"/>
        <v>0.48899999999999993</v>
      </c>
      <c r="BD586" s="52" t="str">
        <f>IF(参照!L586="","",参照!L586)</f>
        <v/>
      </c>
    </row>
    <row r="587" spans="47:56">
      <c r="AU587" s="52" t="str">
        <f>IF(参照!A587="","",参照!A587)</f>
        <v/>
      </c>
      <c r="AV587" s="52" t="str">
        <f>IF(参照!B587="","",参照!B587)</f>
        <v/>
      </c>
      <c r="AW587" s="52" t="str">
        <f>IF(参照!C587="","",参照!C587)</f>
        <v/>
      </c>
      <c r="AX587" s="52" t="str">
        <f>IF(参照!D587="","",参照!D587)</f>
        <v>(参考値)事業者全体</v>
      </c>
      <c r="AY587" s="52">
        <f>IF(参照!E587="","",参照!E587)</f>
        <v>4.6500000000000003E-4</v>
      </c>
      <c r="AZ587" s="52" t="str">
        <f>IF(参照!F587="","",参照!F587)</f>
        <v>北陸電力(株)</v>
      </c>
      <c r="BA587" s="52" t="str">
        <f>IF(参照!G587="","",参照!G587)</f>
        <v>北陸電力(株)_(参考値)事業者全体</v>
      </c>
      <c r="BB587" s="52">
        <f t="shared" si="40"/>
        <v>0.46500000000000002</v>
      </c>
      <c r="BD587" s="52" t="str">
        <f>IF(参照!L587="","",参照!L587)</f>
        <v/>
      </c>
    </row>
    <row r="588" spans="47:56">
      <c r="AU588" s="52" t="str">
        <f>IF(参照!A588="","",参照!A588)</f>
        <v>A0272</v>
      </c>
      <c r="AV588" s="52" t="str">
        <f>IF(参照!B588="","",参照!B588)</f>
        <v>関西電力(株)</v>
      </c>
      <c r="AW588" s="52">
        <f>IF(参照!C588="","",参照!C588)</f>
        <v>2.99E-4</v>
      </c>
      <c r="AX588" s="52" t="str">
        <f>IF(参照!D588="","",参照!D588)</f>
        <v>メニューA</v>
      </c>
      <c r="AY588" s="52">
        <f>IF(参照!E588="","",参照!E588)</f>
        <v>0</v>
      </c>
      <c r="AZ588" s="52" t="str">
        <f>IF(参照!F588="","",参照!F588)</f>
        <v>関西電力(株)</v>
      </c>
      <c r="BA588" s="52" t="str">
        <f>IF(参照!G588="","",参照!G588)</f>
        <v>関西電力(株)_メニューA</v>
      </c>
      <c r="BB588" s="52">
        <f t="shared" si="40"/>
        <v>0</v>
      </c>
      <c r="BD588" s="52" t="str">
        <f>IF(参照!L588="","",参照!L588)</f>
        <v/>
      </c>
    </row>
    <row r="589" spans="47:56">
      <c r="AU589" s="52" t="str">
        <f>IF(参照!A589="","",参照!A589)</f>
        <v/>
      </c>
      <c r="AV589" s="52" t="str">
        <f>IF(参照!B589="","",参照!B589)</f>
        <v/>
      </c>
      <c r="AW589" s="52" t="str">
        <f>IF(参照!C589="","",参照!C589)</f>
        <v/>
      </c>
      <c r="AX589" s="52" t="str">
        <f>IF(参照!D589="","",参照!D589)</f>
        <v>メニューB</v>
      </c>
      <c r="AY589" s="52">
        <f>IF(参照!E589="","",参照!E589)</f>
        <v>0</v>
      </c>
      <c r="AZ589" s="52" t="str">
        <f>IF(参照!F589="","",参照!F589)</f>
        <v>関西電力(株)</v>
      </c>
      <c r="BA589" s="52" t="str">
        <f>IF(参照!G589="","",参照!G589)</f>
        <v>関西電力(株)_メニューB</v>
      </c>
      <c r="BB589" s="52">
        <f t="shared" si="40"/>
        <v>0</v>
      </c>
      <c r="BD589" s="52" t="str">
        <f>IF(参照!L589="","",参照!L589)</f>
        <v/>
      </c>
    </row>
    <row r="590" spans="47:56">
      <c r="AU590" s="52" t="str">
        <f>IF(参照!A590="","",参照!A590)</f>
        <v/>
      </c>
      <c r="AV590" s="52" t="str">
        <f>IF(参照!B590="","",参照!B590)</f>
        <v/>
      </c>
      <c r="AW590" s="52" t="str">
        <f>IF(参照!C590="","",参照!C590)</f>
        <v/>
      </c>
      <c r="AX590" s="52" t="str">
        <f>IF(参照!D590="","",参照!D590)</f>
        <v>メニューC</v>
      </c>
      <c r="AY590" s="52">
        <f>IF(参照!E590="","",参照!E590)</f>
        <v>0</v>
      </c>
      <c r="AZ590" s="52" t="str">
        <f>IF(参照!F590="","",参照!F590)</f>
        <v>関西電力(株)</v>
      </c>
      <c r="BA590" s="52" t="str">
        <f>IF(参照!G590="","",参照!G590)</f>
        <v>関西電力(株)_メニューC</v>
      </c>
      <c r="BB590" s="52">
        <f t="shared" si="40"/>
        <v>0</v>
      </c>
      <c r="BD590" s="52" t="str">
        <f>IF(参照!L590="","",参照!L590)</f>
        <v/>
      </c>
    </row>
    <row r="591" spans="47:56">
      <c r="AU591" s="52" t="str">
        <f>IF(参照!A591="","",参照!A591)</f>
        <v/>
      </c>
      <c r="AV591" s="52" t="str">
        <f>IF(参照!B591="","",参照!B591)</f>
        <v/>
      </c>
      <c r="AW591" s="52" t="str">
        <f>IF(参照!C591="","",参照!C591)</f>
        <v/>
      </c>
      <c r="AX591" s="52" t="str">
        <f>IF(参照!D591="","",参照!D591)</f>
        <v>メニューD</v>
      </c>
      <c r="AY591" s="52">
        <f>IF(参照!E591="","",参照!E591)</f>
        <v>0</v>
      </c>
      <c r="AZ591" s="52" t="str">
        <f>IF(参照!F591="","",参照!F591)</f>
        <v>関西電力(株)</v>
      </c>
      <c r="BA591" s="52" t="str">
        <f>IF(参照!G591="","",参照!G591)</f>
        <v>関西電力(株)_メニューD</v>
      </c>
      <c r="BB591" s="52">
        <f t="shared" si="40"/>
        <v>0</v>
      </c>
      <c r="BD591" s="52" t="str">
        <f>IF(参照!L591="","",参照!L591)</f>
        <v/>
      </c>
    </row>
    <row r="592" spans="47:56">
      <c r="AU592" s="52" t="str">
        <f>IF(参照!A592="","",参照!A592)</f>
        <v/>
      </c>
      <c r="AV592" s="52" t="str">
        <f>IF(参照!B592="","",参照!B592)</f>
        <v/>
      </c>
      <c r="AW592" s="52" t="str">
        <f>IF(参照!C592="","",参照!C592)</f>
        <v/>
      </c>
      <c r="AX592" s="52" t="str">
        <f>IF(参照!D592="","",参照!D592)</f>
        <v>メニューE</v>
      </c>
      <c r="AY592" s="52">
        <f>IF(参照!E592="","",参照!E592)</f>
        <v>0</v>
      </c>
      <c r="AZ592" s="52" t="str">
        <f>IF(参照!F592="","",参照!F592)</f>
        <v>関西電力(株)</v>
      </c>
      <c r="BA592" s="52" t="str">
        <f>IF(参照!G592="","",参照!G592)</f>
        <v>関西電力(株)_メニューE</v>
      </c>
      <c r="BB592" s="52">
        <f t="shared" si="40"/>
        <v>0</v>
      </c>
      <c r="BD592" s="52" t="str">
        <f>IF(参照!L592="","",参照!L592)</f>
        <v/>
      </c>
    </row>
    <row r="593" spans="47:56">
      <c r="AU593" s="52" t="str">
        <f>IF(参照!A593="","",参照!A593)</f>
        <v/>
      </c>
      <c r="AV593" s="52" t="str">
        <f>IF(参照!B593="","",参照!B593)</f>
        <v/>
      </c>
      <c r="AW593" s="52" t="str">
        <f>IF(参照!C593="","",参照!C593)</f>
        <v/>
      </c>
      <c r="AX593" s="52" t="str">
        <f>IF(参照!D593="","",参照!D593)</f>
        <v>メニューF(残差)</v>
      </c>
      <c r="AY593" s="52">
        <f>IF(参照!E593="","",参照!E593)</f>
        <v>3.1100000000000002E-4</v>
      </c>
      <c r="AZ593" s="52" t="str">
        <f>IF(参照!F593="","",参照!F593)</f>
        <v>関西電力(株)</v>
      </c>
      <c r="BA593" s="52" t="str">
        <f>IF(参照!G593="","",参照!G593)</f>
        <v>関西電力(株)_メニューF(残差)</v>
      </c>
      <c r="BB593" s="52">
        <f t="shared" si="40"/>
        <v>0.311</v>
      </c>
      <c r="BD593" s="52" t="str">
        <f>IF(参照!L593="","",参照!L593)</f>
        <v/>
      </c>
    </row>
    <row r="594" spans="47:56">
      <c r="AU594" s="52" t="str">
        <f>IF(参照!A594="","",参照!A594)</f>
        <v/>
      </c>
      <c r="AV594" s="52" t="str">
        <f>IF(参照!B594="","",参照!B594)</f>
        <v/>
      </c>
      <c r="AW594" s="52" t="str">
        <f>IF(参照!C594="","",参照!C594)</f>
        <v/>
      </c>
      <c r="AX594" s="52" t="str">
        <f>IF(参照!D594="","",参照!D594)</f>
        <v>(参考値)事業者全体</v>
      </c>
      <c r="AY594" s="52">
        <f>IF(参照!E594="","",参照!E594)</f>
        <v>3.5E-4</v>
      </c>
      <c r="AZ594" s="52" t="str">
        <f>IF(参照!F594="","",参照!F594)</f>
        <v>関西電力(株)</v>
      </c>
      <c r="BA594" s="52" t="str">
        <f>IF(参照!G594="","",参照!G594)</f>
        <v>関西電力(株)_(参考値)事業者全体</v>
      </c>
      <c r="BB594" s="52">
        <f t="shared" si="40"/>
        <v>0.35</v>
      </c>
      <c r="BD594" s="52" t="str">
        <f>IF(参照!L594="","",参照!L594)</f>
        <v/>
      </c>
    </row>
    <row r="595" spans="47:56">
      <c r="AU595" s="52" t="str">
        <f>IF(参照!A595="","",参照!A595)</f>
        <v>A0273</v>
      </c>
      <c r="AV595" s="52" t="str">
        <f>IF(参照!B595="","",参照!B595)</f>
        <v>中国電力(株)</v>
      </c>
      <c r="AW595" s="52">
        <f>IF(参照!C595="","",参照!C595)</f>
        <v>5.3399999999999997E-4</v>
      </c>
      <c r="AX595" s="52" t="str">
        <f>IF(参照!D595="","",参照!D595)</f>
        <v>メニューA</v>
      </c>
      <c r="AY595" s="52">
        <f>IF(参照!E595="","",参照!E595)</f>
        <v>0</v>
      </c>
      <c r="AZ595" s="52" t="str">
        <f>IF(参照!F595="","",参照!F595)</f>
        <v>中国電力(株)</v>
      </c>
      <c r="BA595" s="52" t="str">
        <f>IF(参照!G595="","",参照!G595)</f>
        <v>中国電力(株)_メニューA</v>
      </c>
      <c r="BB595" s="52">
        <f t="shared" si="40"/>
        <v>0</v>
      </c>
      <c r="BD595" s="52" t="str">
        <f>IF(参照!L595="","",参照!L595)</f>
        <v/>
      </c>
    </row>
    <row r="596" spans="47:56">
      <c r="AU596" s="52" t="str">
        <f>IF(参照!A596="","",参照!A596)</f>
        <v/>
      </c>
      <c r="AV596" s="52" t="str">
        <f>IF(参照!B596="","",参照!B596)</f>
        <v/>
      </c>
      <c r="AW596" s="52" t="str">
        <f>IF(参照!C596="","",参照!C596)</f>
        <v/>
      </c>
      <c r="AX596" s="52" t="str">
        <f>IF(参照!D596="","",参照!D596)</f>
        <v>メニューB</v>
      </c>
      <c r="AY596" s="52">
        <f>IF(参照!E596="","",参照!E596)</f>
        <v>0</v>
      </c>
      <c r="AZ596" s="52" t="str">
        <f>IF(参照!F596="","",参照!F596)</f>
        <v>中国電力(株)</v>
      </c>
      <c r="BA596" s="52" t="str">
        <f>IF(参照!G596="","",参照!G596)</f>
        <v>中国電力(株)_メニューB</v>
      </c>
      <c r="BB596" s="52">
        <f t="shared" si="40"/>
        <v>0</v>
      </c>
      <c r="BD596" s="52" t="str">
        <f>IF(参照!L596="","",参照!L596)</f>
        <v/>
      </c>
    </row>
    <row r="597" spans="47:56">
      <c r="AU597" s="52" t="str">
        <f>IF(参照!A597="","",参照!A597)</f>
        <v/>
      </c>
      <c r="AV597" s="52" t="str">
        <f>IF(参照!B597="","",参照!B597)</f>
        <v/>
      </c>
      <c r="AW597" s="52" t="str">
        <f>IF(参照!C597="","",参照!C597)</f>
        <v/>
      </c>
      <c r="AX597" s="52" t="str">
        <f>IF(参照!D597="","",参照!D597)</f>
        <v>メニューC</v>
      </c>
      <c r="AY597" s="52">
        <f>IF(参照!E597="","",参照!E597)</f>
        <v>0</v>
      </c>
      <c r="AZ597" s="52" t="str">
        <f>IF(参照!F597="","",参照!F597)</f>
        <v>中国電力(株)</v>
      </c>
      <c r="BA597" s="52" t="str">
        <f>IF(参照!G597="","",参照!G597)</f>
        <v>中国電力(株)_メニューC</v>
      </c>
      <c r="BB597" s="52">
        <f t="shared" si="40"/>
        <v>0</v>
      </c>
      <c r="BD597" s="52" t="str">
        <f>IF(参照!L597="","",参照!L597)</f>
        <v/>
      </c>
    </row>
    <row r="598" spans="47:56">
      <c r="AU598" s="52" t="str">
        <f>IF(参照!A598="","",参照!A598)</f>
        <v/>
      </c>
      <c r="AV598" s="52" t="str">
        <f>IF(参照!B598="","",参照!B598)</f>
        <v/>
      </c>
      <c r="AW598" s="52" t="str">
        <f>IF(参照!C598="","",参照!C598)</f>
        <v/>
      </c>
      <c r="AX598" s="52" t="str">
        <f>IF(参照!D598="","",参照!D598)</f>
        <v>メニューD</v>
      </c>
      <c r="AY598" s="52">
        <f>IF(参照!E598="","",参照!E598)</f>
        <v>0</v>
      </c>
      <c r="AZ598" s="52" t="str">
        <f>IF(参照!F598="","",参照!F598)</f>
        <v>中国電力(株)</v>
      </c>
      <c r="BA598" s="52" t="str">
        <f>IF(参照!G598="","",参照!G598)</f>
        <v>中国電力(株)_メニューD</v>
      </c>
      <c r="BB598" s="52">
        <f t="shared" si="40"/>
        <v>0</v>
      </c>
      <c r="BD598" s="52" t="str">
        <f>IF(参照!L598="","",参照!L598)</f>
        <v/>
      </c>
    </row>
    <row r="599" spans="47:56">
      <c r="AU599" s="52" t="str">
        <f>IF(参照!A599="","",参照!A599)</f>
        <v/>
      </c>
      <c r="AV599" s="52" t="str">
        <f>IF(参照!B599="","",参照!B599)</f>
        <v/>
      </c>
      <c r="AW599" s="52" t="str">
        <f>IF(参照!C599="","",参照!C599)</f>
        <v/>
      </c>
      <c r="AX599" s="52" t="str">
        <f>IF(参照!D599="","",参照!D599)</f>
        <v>メニューE(残差)</v>
      </c>
      <c r="AY599" s="52">
        <f>IF(参照!E599="","",参照!E599)</f>
        <v>5.4500000000000002E-4</v>
      </c>
      <c r="AZ599" s="52" t="str">
        <f>IF(参照!F599="","",参照!F599)</f>
        <v>中国電力(株)</v>
      </c>
      <c r="BA599" s="52" t="str">
        <f>IF(参照!G599="","",参照!G599)</f>
        <v>中国電力(株)_メニューE(残差)</v>
      </c>
      <c r="BB599" s="52">
        <f t="shared" si="40"/>
        <v>0.54500000000000004</v>
      </c>
      <c r="BD599" s="52" t="str">
        <f>IF(参照!L599="","",参照!L599)</f>
        <v/>
      </c>
    </row>
    <row r="600" spans="47:56">
      <c r="AU600" s="52" t="str">
        <f>IF(参照!A600="","",参照!A600)</f>
        <v/>
      </c>
      <c r="AV600" s="52" t="str">
        <f>IF(参照!B600="","",参照!B600)</f>
        <v/>
      </c>
      <c r="AW600" s="52" t="str">
        <f>IF(参照!C600="","",参照!C600)</f>
        <v/>
      </c>
      <c r="AX600" s="52" t="str">
        <f>IF(参照!D600="","",参照!D600)</f>
        <v>(参考値)事業者全体</v>
      </c>
      <c r="AY600" s="52">
        <f>IF(参照!E600="","",参照!E600)</f>
        <v>5.2099999999999998E-4</v>
      </c>
      <c r="AZ600" s="52" t="str">
        <f>IF(参照!F600="","",参照!F600)</f>
        <v>中国電力(株)</v>
      </c>
      <c r="BA600" s="52" t="str">
        <f>IF(参照!G600="","",参照!G600)</f>
        <v>中国電力(株)_(参考値)事業者全体</v>
      </c>
      <c r="BB600" s="52">
        <f t="shared" si="40"/>
        <v>0.52100000000000002</v>
      </c>
      <c r="BD600" s="52" t="str">
        <f>IF(参照!L600="","",参照!L600)</f>
        <v/>
      </c>
    </row>
    <row r="601" spans="47:56">
      <c r="AU601" s="52" t="str">
        <f>IF(参照!A601="","",参照!A601)</f>
        <v>A0274</v>
      </c>
      <c r="AV601" s="52" t="str">
        <f>IF(参照!B601="","",参照!B601)</f>
        <v>四国電力(株)</v>
      </c>
      <c r="AW601" s="52">
        <f>IF(参照!C601="","",参照!C601)</f>
        <v>4.8500000000000003E-4</v>
      </c>
      <c r="AX601" s="52" t="str">
        <f>IF(参照!D601="","",参照!D601)</f>
        <v>メニューA</v>
      </c>
      <c r="AY601" s="52">
        <f>IF(参照!E601="","",参照!E601)</f>
        <v>0</v>
      </c>
      <c r="AZ601" s="52" t="str">
        <f>IF(参照!F601="","",参照!F601)</f>
        <v>四国電力(株)</v>
      </c>
      <c r="BA601" s="52" t="str">
        <f>IF(参照!G601="","",参照!G601)</f>
        <v>四国電力(株)_メニューA</v>
      </c>
      <c r="BB601" s="52">
        <f t="shared" si="40"/>
        <v>0</v>
      </c>
      <c r="BD601" s="52" t="str">
        <f>IF(参照!L601="","",参照!L601)</f>
        <v/>
      </c>
    </row>
    <row r="602" spans="47:56">
      <c r="AU602" s="52" t="str">
        <f>IF(参照!A602="","",参照!A602)</f>
        <v/>
      </c>
      <c r="AV602" s="52" t="str">
        <f>IF(参照!B602="","",参照!B602)</f>
        <v/>
      </c>
      <c r="AW602" s="52" t="str">
        <f>IF(参照!C602="","",参照!C602)</f>
        <v/>
      </c>
      <c r="AX602" s="52" t="str">
        <f>IF(参照!D602="","",参照!D602)</f>
        <v>メニューB</v>
      </c>
      <c r="AY602" s="52">
        <f>IF(参照!E602="","",参照!E602)</f>
        <v>0</v>
      </c>
      <c r="AZ602" s="52" t="str">
        <f>IF(参照!F602="","",参照!F602)</f>
        <v>四国電力(株)</v>
      </c>
      <c r="BA602" s="52" t="str">
        <f>IF(参照!G602="","",参照!G602)</f>
        <v>四国電力(株)_メニューB</v>
      </c>
      <c r="BB602" s="52">
        <f t="shared" si="40"/>
        <v>0</v>
      </c>
      <c r="BD602" s="52" t="str">
        <f>IF(参照!L602="","",参照!L602)</f>
        <v/>
      </c>
    </row>
    <row r="603" spans="47:56">
      <c r="AU603" s="52" t="str">
        <f>IF(参照!A603="","",参照!A603)</f>
        <v/>
      </c>
      <c r="AV603" s="52" t="str">
        <f>IF(参照!B603="","",参照!B603)</f>
        <v/>
      </c>
      <c r="AW603" s="52" t="str">
        <f>IF(参照!C603="","",参照!C603)</f>
        <v/>
      </c>
      <c r="AX603" s="52" t="str">
        <f>IF(参照!D603="","",参照!D603)</f>
        <v>メニューC(残差)</v>
      </c>
      <c r="AY603" s="52">
        <f>IF(参照!E603="","",参照!E603)</f>
        <v>5.3300000000000005E-4</v>
      </c>
      <c r="AZ603" s="52" t="str">
        <f>IF(参照!F603="","",参照!F603)</f>
        <v>四国電力(株)</v>
      </c>
      <c r="BA603" s="52" t="str">
        <f>IF(参照!G603="","",参照!G603)</f>
        <v>四国電力(株)_メニューC(残差)</v>
      </c>
      <c r="BB603" s="52">
        <f t="shared" si="40"/>
        <v>0.53300000000000003</v>
      </c>
      <c r="BD603" s="52" t="str">
        <f>IF(参照!L603="","",参照!L603)</f>
        <v/>
      </c>
    </row>
    <row r="604" spans="47:56">
      <c r="AU604" s="52" t="str">
        <f>IF(参照!A604="","",参照!A604)</f>
        <v/>
      </c>
      <c r="AV604" s="52" t="str">
        <f>IF(参照!B604="","",参照!B604)</f>
        <v/>
      </c>
      <c r="AW604" s="52" t="str">
        <f>IF(参照!C604="","",参照!C604)</f>
        <v/>
      </c>
      <c r="AX604" s="52" t="str">
        <f>IF(参照!D604="","",参照!D604)</f>
        <v>(参考値)事業者全体</v>
      </c>
      <c r="AY604" s="52">
        <f>IF(参照!E604="","",参照!E604)</f>
        <v>5.6899999999999995E-4</v>
      </c>
      <c r="AZ604" s="52" t="str">
        <f>IF(参照!F604="","",参照!F604)</f>
        <v>四国電力(株)</v>
      </c>
      <c r="BA604" s="52" t="str">
        <f>IF(参照!G604="","",参照!G604)</f>
        <v>四国電力(株)_(参考値)事業者全体</v>
      </c>
      <c r="BB604" s="52">
        <f t="shared" si="40"/>
        <v>0.56899999999999995</v>
      </c>
      <c r="BD604" s="52" t="str">
        <f>IF(参照!L604="","",参照!L604)</f>
        <v/>
      </c>
    </row>
    <row r="605" spans="47:56">
      <c r="AU605" s="52" t="str">
        <f>IF(参照!A605="","",参照!A605)</f>
        <v>A0275</v>
      </c>
      <c r="AV605" s="52" t="str">
        <f>IF(参照!B605="","",参照!B605)</f>
        <v>九州電力(株)</v>
      </c>
      <c r="AW605" s="52">
        <f>IF(参照!C605="","",参照!C605)</f>
        <v>2.99E-4</v>
      </c>
      <c r="AX605" s="52" t="str">
        <f>IF(参照!D605="","",参照!D605)</f>
        <v>メニューA</v>
      </c>
      <c r="AY605" s="52">
        <f>IF(参照!E605="","",参照!E605)</f>
        <v>0</v>
      </c>
      <c r="AZ605" s="52" t="str">
        <f>IF(参照!F605="","",参照!F605)</f>
        <v>九州電力(株)</v>
      </c>
      <c r="BA605" s="52" t="str">
        <f>IF(参照!G605="","",参照!G605)</f>
        <v>九州電力(株)_メニューA</v>
      </c>
      <c r="BB605" s="52">
        <f t="shared" si="40"/>
        <v>0</v>
      </c>
      <c r="BD605" s="52" t="str">
        <f>IF(参照!L605="","",参照!L605)</f>
        <v/>
      </c>
    </row>
    <row r="606" spans="47:56">
      <c r="AU606" s="52" t="str">
        <f>IF(参照!A606="","",参照!A606)</f>
        <v/>
      </c>
      <c r="AV606" s="52" t="str">
        <f>IF(参照!B606="","",参照!B606)</f>
        <v/>
      </c>
      <c r="AW606" s="52" t="str">
        <f>IF(参照!C606="","",参照!C606)</f>
        <v/>
      </c>
      <c r="AX606" s="52" t="str">
        <f>IF(参照!D606="","",参照!D606)</f>
        <v>メニューB(残差)</v>
      </c>
      <c r="AY606" s="52">
        <f>IF(参照!E606="","",参照!E606)</f>
        <v>3.9200000000000004E-4</v>
      </c>
      <c r="AZ606" s="52" t="str">
        <f>IF(参照!F606="","",参照!F606)</f>
        <v>九州電力(株)</v>
      </c>
      <c r="BA606" s="52" t="str">
        <f>IF(参照!G606="","",参照!G606)</f>
        <v>九州電力(株)_メニューB(残差)</v>
      </c>
      <c r="BB606" s="52">
        <f t="shared" si="40"/>
        <v>0.39200000000000002</v>
      </c>
      <c r="BD606" s="52" t="str">
        <f>IF(参照!L606="","",参照!L606)</f>
        <v/>
      </c>
    </row>
    <row r="607" spans="47:56">
      <c r="AU607" s="52" t="str">
        <f>IF(参照!A607="","",参照!A607)</f>
        <v/>
      </c>
      <c r="AV607" s="52" t="str">
        <f>IF(参照!B607="","",参照!B607)</f>
        <v/>
      </c>
      <c r="AW607" s="52" t="str">
        <f>IF(参照!C607="","",参照!C607)</f>
        <v/>
      </c>
      <c r="AX607" s="52" t="str">
        <f>IF(参照!D607="","",参照!D607)</f>
        <v>(参考値)事業者全体</v>
      </c>
      <c r="AY607" s="52">
        <f>IF(参照!E607="","",参照!E607)</f>
        <v>4.7899999999999999E-4</v>
      </c>
      <c r="AZ607" s="52" t="str">
        <f>IF(参照!F607="","",参照!F607)</f>
        <v>九州電力(株)</v>
      </c>
      <c r="BA607" s="52" t="str">
        <f>IF(参照!G607="","",参照!G607)</f>
        <v>九州電力(株)_(参考値)事業者全体</v>
      </c>
      <c r="BB607" s="52">
        <f t="shared" si="40"/>
        <v>0.47899999999999998</v>
      </c>
      <c r="BD607" s="52" t="str">
        <f>IF(参照!L607="","",参照!L607)</f>
        <v/>
      </c>
    </row>
    <row r="608" spans="47:56">
      <c r="AU608" s="52" t="str">
        <f>IF(参照!A608="","",参照!A608)</f>
        <v>A0276</v>
      </c>
      <c r="AV608" s="52" t="str">
        <f>IF(参照!B608="","",参照!B608)</f>
        <v>沖縄電力(株)</v>
      </c>
      <c r="AW608" s="52">
        <f>IF(参照!C608="","",参照!C608)</f>
        <v>7.3899999999999997E-4</v>
      </c>
      <c r="AX608" s="52" t="str">
        <f>IF(参照!D608="","",参照!D608)</f>
        <v>メニューA</v>
      </c>
      <c r="AY608" s="52">
        <f>IF(参照!E608="","",参照!E608)</f>
        <v>0</v>
      </c>
      <c r="AZ608" s="52" t="str">
        <f>IF(参照!F608="","",参照!F608)</f>
        <v>沖縄電力(株)</v>
      </c>
      <c r="BA608" s="52" t="str">
        <f>IF(参照!G608="","",参照!G608)</f>
        <v>沖縄電力(株)_メニューA</v>
      </c>
      <c r="BB608" s="52">
        <f t="shared" si="40"/>
        <v>0</v>
      </c>
      <c r="BD608" s="52" t="str">
        <f>IF(参照!L608="","",参照!L608)</f>
        <v/>
      </c>
    </row>
    <row r="609" spans="47:56">
      <c r="AU609" s="52" t="str">
        <f>IF(参照!A609="","",参照!A609)</f>
        <v/>
      </c>
      <c r="AV609" s="52" t="str">
        <f>IF(参照!B609="","",参照!B609)</f>
        <v/>
      </c>
      <c r="AW609" s="52" t="str">
        <f>IF(参照!C609="","",参照!C609)</f>
        <v/>
      </c>
      <c r="AX609" s="52" t="str">
        <f>IF(参照!D609="","",参照!D609)</f>
        <v>メニューB(残差)</v>
      </c>
      <c r="AY609" s="52">
        <f>IF(参照!E609="","",参照!E609)</f>
        <v>7.0699999999999995E-4</v>
      </c>
      <c r="AZ609" s="52" t="str">
        <f>IF(参照!F609="","",参照!F609)</f>
        <v>沖縄電力(株)</v>
      </c>
      <c r="BA609" s="52" t="str">
        <f>IF(参照!G609="","",参照!G609)</f>
        <v>沖縄電力(株)_メニューB(残差)</v>
      </c>
      <c r="BB609" s="52">
        <f t="shared" si="40"/>
        <v>0.70699999999999996</v>
      </c>
      <c r="BD609" s="52" t="str">
        <f>IF(参照!L609="","",参照!L609)</f>
        <v/>
      </c>
    </row>
    <row r="610" spans="47:56">
      <c r="AU610" s="52" t="str">
        <f>IF(参照!A610="","",参照!A610)</f>
        <v/>
      </c>
      <c r="AV610" s="52" t="str">
        <f>IF(参照!B610="","",参照!B610)</f>
        <v/>
      </c>
      <c r="AW610" s="52" t="str">
        <f>IF(参照!C610="","",参照!C610)</f>
        <v/>
      </c>
      <c r="AX610" s="52" t="str">
        <f>IF(参照!D610="","",参照!D610)</f>
        <v>(参考値)事業者全体</v>
      </c>
      <c r="AY610" s="52">
        <f>IF(参照!E610="","",参照!E610)</f>
        <v>7.0500000000000001E-4</v>
      </c>
      <c r="AZ610" s="52" t="str">
        <f>IF(参照!F610="","",参照!F610)</f>
        <v>沖縄電力(株)</v>
      </c>
      <c r="BA610" s="52" t="str">
        <f>IF(参照!G610="","",参照!G610)</f>
        <v>沖縄電力(株)_(参考値)事業者全体</v>
      </c>
      <c r="BB610" s="52">
        <f t="shared" si="40"/>
        <v>0.70499999999999996</v>
      </c>
      <c r="BD610" s="52" t="str">
        <f>IF(参照!L610="","",参照!L610)</f>
        <v/>
      </c>
    </row>
    <row r="611" spans="47:56">
      <c r="AU611" s="52" t="str">
        <f>IF(参照!A611="","",参照!A611)</f>
        <v>A0277</v>
      </c>
      <c r="AV611" s="52" t="str">
        <f>IF(参照!B611="","",参照!B611)</f>
        <v>北日本石油(株)</v>
      </c>
      <c r="AW611" s="52">
        <f>IF(参照!C611="","",参照!C611)</f>
        <v>4.28E-4</v>
      </c>
      <c r="AX611" s="52" t="str">
        <f>IF(参照!D611="","",参照!D611)</f>
        <v/>
      </c>
      <c r="AY611" s="52">
        <f>IF(参照!E611="","",参照!E611)</f>
        <v>3.8900000000000002E-4</v>
      </c>
      <c r="AZ611" s="52" t="str">
        <f>IF(参照!F611="","",参照!F611)</f>
        <v>北日本石油(株)</v>
      </c>
      <c r="BA611" s="52" t="str">
        <f>IF(参照!G611="","",参照!G611)</f>
        <v>北日本石油(株)_</v>
      </c>
      <c r="BB611" s="52">
        <f t="shared" si="40"/>
        <v>0.38900000000000001</v>
      </c>
      <c r="BD611" s="52" t="str">
        <f>IF(参照!L611="","",参照!L611)</f>
        <v/>
      </c>
    </row>
    <row r="612" spans="47:56">
      <c r="AU612" s="52" t="str">
        <f>IF(参照!A612="","",参照!A612)</f>
        <v>A0278</v>
      </c>
      <c r="AV612" s="52" t="str">
        <f>IF(参照!B612="","",参照!B612)</f>
        <v>千葉電力(株)</v>
      </c>
      <c r="AW612" s="52">
        <f>IF(参照!C612="","",参照!C612)</f>
        <v>5.0600000000000005E-4</v>
      </c>
      <c r="AX612" s="52" t="str">
        <f>IF(参照!D612="","",参照!D612)</f>
        <v/>
      </c>
      <c r="AY612" s="52">
        <f>IF(参照!E612="","",参照!E612)</f>
        <v>5.6300000000000002E-4</v>
      </c>
      <c r="AZ612" s="52" t="str">
        <f>IF(参照!F612="","",参照!F612)</f>
        <v>千葉電力(株)</v>
      </c>
      <c r="BA612" s="52" t="str">
        <f>IF(参照!G612="","",参照!G612)</f>
        <v>千葉電力(株)_</v>
      </c>
      <c r="BB612" s="52">
        <f t="shared" si="40"/>
        <v>0.56300000000000006</v>
      </c>
      <c r="BD612" s="52" t="str">
        <f>IF(参照!L612="","",参照!L612)</f>
        <v/>
      </c>
    </row>
    <row r="613" spans="47:56">
      <c r="AU613" s="52" t="str">
        <f>IF(参照!A613="","",参照!A613)</f>
        <v>A0279</v>
      </c>
      <c r="AV613" s="52" t="str">
        <f>IF(参照!B613="","",参照!B613)</f>
        <v>(株)坊っちゃん電力</v>
      </c>
      <c r="AW613" s="52">
        <f>IF(参照!C613="","",参照!C613)</f>
        <v>4.1300000000000001E-4</v>
      </c>
      <c r="AX613" s="52" t="str">
        <f>IF(参照!D613="","",参照!D613)</f>
        <v/>
      </c>
      <c r="AY613" s="52">
        <f>IF(参照!E613="","",参照!E613)</f>
        <v>3.59E-4</v>
      </c>
      <c r="AZ613" s="52" t="str">
        <f>IF(参照!F613="","",参照!F613)</f>
        <v>(株)坊っちゃん電力</v>
      </c>
      <c r="BA613" s="52" t="str">
        <f>IF(参照!G613="","",参照!G613)</f>
        <v>(株)坊っちゃん電力_</v>
      </c>
      <c r="BB613" s="52">
        <f t="shared" si="40"/>
        <v>0.35899999999999999</v>
      </c>
      <c r="BD613" s="52" t="str">
        <f>IF(参照!L613="","",参照!L613)</f>
        <v/>
      </c>
    </row>
    <row r="614" spans="47:56">
      <c r="AU614" s="52" t="str">
        <f>IF(参照!A614="","",参照!A614)</f>
        <v>A0280</v>
      </c>
      <c r="AV614" s="52" t="str">
        <f>IF(参照!B614="","",参照!B614)</f>
        <v>やめエネルギー(株)</v>
      </c>
      <c r="AW614" s="52">
        <f>IF(参照!C614="","",参照!C614)</f>
        <v>4.6799999999999999E-4</v>
      </c>
      <c r="AX614" s="52" t="str">
        <f>IF(参照!D614="","",参照!D614)</f>
        <v/>
      </c>
      <c r="AY614" s="52">
        <f>IF(参照!E614="","",参照!E614)</f>
        <v>4.7399999999999997E-4</v>
      </c>
      <c r="AZ614" s="52" t="str">
        <f>IF(参照!F614="","",参照!F614)</f>
        <v>やめエネルギー(株)</v>
      </c>
      <c r="BA614" s="52" t="str">
        <f>IF(参照!G614="","",参照!G614)</f>
        <v>やめエネルギー(株)_</v>
      </c>
      <c r="BB614" s="52">
        <f t="shared" si="40"/>
        <v>0.47399999999999998</v>
      </c>
      <c r="BD614" s="52" t="str">
        <f>IF(参照!L614="","",参照!L614)</f>
        <v/>
      </c>
    </row>
    <row r="615" spans="47:56">
      <c r="AU615" s="52" t="str">
        <f>IF(参照!A615="","",参照!A615)</f>
        <v>A0281</v>
      </c>
      <c r="AV615" s="52" t="str">
        <f>IF(参照!B615="","",参照!B615)</f>
        <v>(株)アースインフィニティ</v>
      </c>
      <c r="AW615" s="52">
        <f>IF(参照!C615="","",参照!C615)</f>
        <v>5.4299999999999997E-4</v>
      </c>
      <c r="AX615" s="52" t="str">
        <f>IF(参照!D615="","",参照!D615)</f>
        <v/>
      </c>
      <c r="AY615" s="52">
        <f>IF(参照!E615="","",参照!E615)</f>
        <v>5.5099999999999995E-4</v>
      </c>
      <c r="AZ615" s="52" t="str">
        <f>IF(参照!F615="","",参照!F615)</f>
        <v>(株)アースインフィニティ</v>
      </c>
      <c r="BA615" s="52" t="str">
        <f>IF(参照!G615="","",参照!G615)</f>
        <v>(株)アースインフィニティ_</v>
      </c>
      <c r="BB615" s="52">
        <f t="shared" si="40"/>
        <v>0.55099999999999993</v>
      </c>
      <c r="BD615" s="52" t="str">
        <f>IF(参照!L615="","",参照!L615)</f>
        <v/>
      </c>
    </row>
    <row r="616" spans="47:56">
      <c r="AU616" s="52" t="str">
        <f>IF(参照!A616="","",参照!A616)</f>
        <v>A0283</v>
      </c>
      <c r="AV616" s="52" t="str">
        <f>IF(参照!B616="","",参照!B616)</f>
        <v>足利ガス(株)</v>
      </c>
      <c r="AW616" s="52">
        <f>IF(参照!C616="","",参照!C616)</f>
        <v>3.6400000000000001E-4</v>
      </c>
      <c r="AX616" s="52" t="str">
        <f>IF(参照!D616="","",参照!D616)</f>
        <v/>
      </c>
      <c r="AY616" s="52">
        <f>IF(参照!E616="","",参照!E616)</f>
        <v>3.0800000000000001E-4</v>
      </c>
      <c r="AZ616" s="52" t="str">
        <f>IF(参照!F616="","",参照!F616)</f>
        <v>足利ガス(株)</v>
      </c>
      <c r="BA616" s="52" t="str">
        <f>IF(参照!G616="","",参照!G616)</f>
        <v>足利ガス(株)_</v>
      </c>
      <c r="BB616" s="52">
        <f t="shared" si="40"/>
        <v>0.308</v>
      </c>
      <c r="BD616" s="52" t="str">
        <f>IF(参照!L616="","",参照!L616)</f>
        <v/>
      </c>
    </row>
    <row r="617" spans="47:56">
      <c r="AU617" s="52" t="str">
        <f>IF(参照!A617="","",参照!A617)</f>
        <v>A0284</v>
      </c>
      <c r="AV617" s="52" t="str">
        <f>IF(参照!B617="","",参照!B617)</f>
        <v>(株)Ｍｉｓｕｍｉ</v>
      </c>
      <c r="AW617" s="52">
        <f>IF(参照!C617="","",参照!C617)</f>
        <v>3.79E-4</v>
      </c>
      <c r="AX617" s="52" t="str">
        <f>IF(参照!D617="","",参照!D617)</f>
        <v/>
      </c>
      <c r="AY617" s="52">
        <f>IF(参照!E617="","",参照!E617)</f>
        <v>3.2299999999999999E-4</v>
      </c>
      <c r="AZ617" s="52" t="str">
        <f>IF(参照!F617="","",参照!F617)</f>
        <v>(株)Ｍｉｓｕｍｉ</v>
      </c>
      <c r="BA617" s="52" t="str">
        <f>IF(参照!G617="","",参照!G617)</f>
        <v>(株)Ｍｉｓｕｍｉ_</v>
      </c>
      <c r="BB617" s="52">
        <f t="shared" si="40"/>
        <v>0.32300000000000001</v>
      </c>
      <c r="BD617" s="52" t="str">
        <f>IF(参照!L617="","",参照!L617)</f>
        <v/>
      </c>
    </row>
    <row r="618" spans="47:56">
      <c r="AU618" s="52" t="str">
        <f>IF(参照!A618="","",参照!A618)</f>
        <v>A0285</v>
      </c>
      <c r="AV618" s="52" t="str">
        <f>IF(参照!B618="","",参照!B618)</f>
        <v>米子瓦斯(株)</v>
      </c>
      <c r="AW618" s="52">
        <f>IF(参照!C618="","",参照!C618)</f>
        <v>4.84E-4</v>
      </c>
      <c r="AX618" s="52" t="str">
        <f>IF(参照!D618="","",参照!D618)</f>
        <v/>
      </c>
      <c r="AY618" s="52">
        <f>IF(参照!E618="","",参照!E618)</f>
        <v>4.28E-4</v>
      </c>
      <c r="AZ618" s="52" t="str">
        <f>IF(参照!F618="","",参照!F618)</f>
        <v>米子瓦斯(株)</v>
      </c>
      <c r="BA618" s="52" t="str">
        <f>IF(参照!G618="","",参照!G618)</f>
        <v>米子瓦斯(株)_</v>
      </c>
      <c r="BB618" s="52">
        <f t="shared" si="40"/>
        <v>0.42799999999999999</v>
      </c>
      <c r="BD618" s="52" t="str">
        <f>IF(参照!L618="","",参照!L618)</f>
        <v/>
      </c>
    </row>
    <row r="619" spans="47:56">
      <c r="AU619" s="52" t="str">
        <f>IF(参照!A619="","",参照!A619)</f>
        <v>A0286</v>
      </c>
      <c r="AV619" s="52" t="str">
        <f>IF(参照!B619="","",参照!B619)</f>
        <v>(株)エルピオ</v>
      </c>
      <c r="AW619" s="52">
        <f>IF(参照!C619="","",参照!C619)</f>
        <v>4.8700000000000002E-4</v>
      </c>
      <c r="AX619" s="52" t="str">
        <f>IF(参照!D619="","",参照!D619)</f>
        <v/>
      </c>
      <c r="AY619" s="52">
        <f>IF(参照!E619="","",参照!E619)</f>
        <v>5.0199999999999995E-4</v>
      </c>
      <c r="AZ619" s="52" t="str">
        <f>IF(参照!F619="","",参照!F619)</f>
        <v>(株)エルピオ</v>
      </c>
      <c r="BA619" s="52" t="str">
        <f>IF(参照!G619="","",参照!G619)</f>
        <v>(株)エルピオ_</v>
      </c>
      <c r="BB619" s="52">
        <f t="shared" si="40"/>
        <v>0.502</v>
      </c>
      <c r="BD619" s="52" t="str">
        <f>IF(参照!L619="","",参照!L619)</f>
        <v/>
      </c>
    </row>
    <row r="620" spans="47:56">
      <c r="AU620" s="52" t="str">
        <f>IF(参照!A620="","",参照!A620)</f>
        <v>A0287</v>
      </c>
      <c r="AV620" s="52" t="str">
        <f>IF(参照!B620="","",参照!B620)</f>
        <v>浜田ガス(株)</v>
      </c>
      <c r="AW620" s="52">
        <f>IF(参照!C620="","",参照!C620)</f>
        <v>4.84E-4</v>
      </c>
      <c r="AX620" s="52" t="str">
        <f>IF(参照!D620="","",参照!D620)</f>
        <v/>
      </c>
      <c r="AY620" s="52">
        <f>IF(参照!E620="","",参照!E620)</f>
        <v>4.2900000000000002E-4</v>
      </c>
      <c r="AZ620" s="52" t="str">
        <f>IF(参照!F620="","",参照!F620)</f>
        <v>浜田ガス(株)</v>
      </c>
      <c r="BA620" s="52" t="str">
        <f>IF(参照!G620="","",参照!G620)</f>
        <v>浜田ガス(株)_</v>
      </c>
      <c r="BB620" s="52">
        <f t="shared" si="40"/>
        <v>0.42899999999999999</v>
      </c>
      <c r="BD620" s="52" t="str">
        <f>IF(参照!L620="","",参照!L620)</f>
        <v/>
      </c>
    </row>
    <row r="621" spans="47:56">
      <c r="AU621" s="52" t="str">
        <f>IF(参照!A621="","",参照!A621)</f>
        <v>A0288</v>
      </c>
      <c r="AV621" s="52" t="str">
        <f>IF(参照!B621="","",参照!B621)</f>
        <v>(株)アメニティ電力</v>
      </c>
      <c r="AW621" s="52">
        <f>IF(参照!C621="","",参照!C621)</f>
        <v>4.8999999999999998E-4</v>
      </c>
      <c r="AX621" s="52" t="str">
        <f>IF(参照!D621="","",参照!D621)</f>
        <v/>
      </c>
      <c r="AY621" s="52">
        <f>IF(参照!E621="","",参照!E621)</f>
        <v>5.2599999999999999E-4</v>
      </c>
      <c r="AZ621" s="52" t="str">
        <f>IF(参照!F621="","",参照!F621)</f>
        <v>(株)アメニティ電力</v>
      </c>
      <c r="BA621" s="52" t="str">
        <f>IF(参照!G621="","",参照!G621)</f>
        <v>(株)アメニティ電力_</v>
      </c>
      <c r="BB621" s="52">
        <f t="shared" si="40"/>
        <v>0.52600000000000002</v>
      </c>
      <c r="BD621" s="52" t="str">
        <f>IF(参照!L621="","",参照!L621)</f>
        <v/>
      </c>
    </row>
    <row r="622" spans="47:56">
      <c r="AU622" s="52" t="str">
        <f>IF(参照!A622="","",参照!A622)</f>
        <v>A0290</v>
      </c>
      <c r="AV622" s="52" t="str">
        <f>IF(参照!B622="","",参照!B622)</f>
        <v>ふくのしま電力(株)</v>
      </c>
      <c r="AW622" s="52">
        <f>IF(参照!C622="","",参照!C622)</f>
        <v>5.0600000000000005E-4</v>
      </c>
      <c r="AX622" s="52" t="str">
        <f>IF(参照!D622="","",参照!D622)</f>
        <v/>
      </c>
      <c r="AY622" s="52">
        <f>IF(参照!E622="","",参照!E622)</f>
        <v>5.0699999999999996E-4</v>
      </c>
      <c r="AZ622" s="52" t="str">
        <f>IF(参照!F622="","",参照!F622)</f>
        <v>ふくのしま電力(株)</v>
      </c>
      <c r="BA622" s="52" t="str">
        <f>IF(参照!G622="","",参照!G622)</f>
        <v>ふくのしま電力(株)_</v>
      </c>
      <c r="BB622" s="52">
        <f t="shared" si="40"/>
        <v>0.50700000000000001</v>
      </c>
      <c r="BD622" s="52" t="str">
        <f>IF(参照!L622="","",参照!L622)</f>
        <v/>
      </c>
    </row>
    <row r="623" spans="47:56">
      <c r="AU623" s="52" t="str">
        <f>IF(参照!A623="","",参照!A623)</f>
        <v>A0292</v>
      </c>
      <c r="AV623" s="52" t="str">
        <f>IF(参照!B623="","",参照!B623)</f>
        <v>岡田建設(株)</v>
      </c>
      <c r="AW623" s="52">
        <f>IF(参照!C623="","",参照!C623)</f>
        <v>5.2700000000000002E-4</v>
      </c>
      <c r="AX623" s="52" t="str">
        <f>IF(参照!D623="","",参照!D623)</f>
        <v/>
      </c>
      <c r="AY623" s="52">
        <f>IF(参照!E623="","",参照!E623)</f>
        <v>4.7100000000000001E-4</v>
      </c>
      <c r="AZ623" s="52" t="str">
        <f>IF(参照!F623="","",参照!F623)</f>
        <v>岡田建設(株)</v>
      </c>
      <c r="BA623" s="52" t="str">
        <f>IF(参照!G623="","",参照!G623)</f>
        <v>岡田建設(株)_</v>
      </c>
      <c r="BB623" s="52">
        <f t="shared" si="40"/>
        <v>0.47100000000000003</v>
      </c>
      <c r="BD623" s="52" t="str">
        <f>IF(参照!L623="","",参照!L623)</f>
        <v/>
      </c>
    </row>
    <row r="624" spans="47:56">
      <c r="AU624" s="52" t="str">
        <f>IF(参照!A624="","",参照!A624)</f>
        <v>A0293</v>
      </c>
      <c r="AV624" s="52" t="str">
        <f>IF(参照!B624="","",参照!B624)</f>
        <v>出雲ガス(株)</v>
      </c>
      <c r="AW624" s="52">
        <f>IF(参照!C624="","",参照!C624)</f>
        <v>4.84E-4</v>
      </c>
      <c r="AX624" s="52" t="str">
        <f>IF(参照!D624="","",参照!D624)</f>
        <v/>
      </c>
      <c r="AY624" s="52">
        <f>IF(参照!E624="","",参照!E624)</f>
        <v>4.2900000000000002E-4</v>
      </c>
      <c r="AZ624" s="52" t="str">
        <f>IF(参照!F624="","",参照!F624)</f>
        <v>出雲ガス(株)</v>
      </c>
      <c r="BA624" s="52" t="str">
        <f>IF(参照!G624="","",参照!G624)</f>
        <v>出雲ガス(株)_</v>
      </c>
      <c r="BB624" s="52">
        <f t="shared" si="40"/>
        <v>0.42899999999999999</v>
      </c>
      <c r="BD624" s="52" t="str">
        <f>IF(参照!L624="","",参照!L624)</f>
        <v/>
      </c>
    </row>
    <row r="625" spans="47:56">
      <c r="AU625" s="52" t="str">
        <f>IF(参照!A625="","",参照!A625)</f>
        <v>A0294</v>
      </c>
      <c r="AV625" s="52" t="str">
        <f>IF(参照!B625="","",参照!B625)</f>
        <v>富山電力(株)</v>
      </c>
      <c r="AW625" s="52">
        <f>IF(参照!C625="","",参照!C625)</f>
        <v>4.9299999999999995E-4</v>
      </c>
      <c r="AX625" s="52" t="str">
        <f>IF(参照!D625="","",参照!D625)</f>
        <v/>
      </c>
      <c r="AY625" s="52">
        <f>IF(参照!E625="","",参照!E625)</f>
        <v>4.73E-4</v>
      </c>
      <c r="AZ625" s="52" t="str">
        <f>IF(参照!F625="","",参照!F625)</f>
        <v>富山電力(株)</v>
      </c>
      <c r="BA625" s="52" t="str">
        <f>IF(参照!G625="","",参照!G625)</f>
        <v>富山電力(株)_</v>
      </c>
      <c r="BB625" s="52">
        <f t="shared" si="40"/>
        <v>0.47300000000000003</v>
      </c>
      <c r="BD625" s="52" t="str">
        <f>IF(参照!L625="","",参照!L625)</f>
        <v/>
      </c>
    </row>
    <row r="626" spans="47:56">
      <c r="AU626" s="52" t="str">
        <f>IF(参照!A626="","",参照!A626)</f>
        <v>A0295</v>
      </c>
      <c r="AV626" s="52" t="str">
        <f>IF(参照!B626="","",参照!B626)</f>
        <v>一般社団法人グリーンコープでんき</v>
      </c>
      <c r="AW626" s="52">
        <f>IF(参照!C626="","",参照!C626)</f>
        <v>0</v>
      </c>
      <c r="AX626" s="52" t="str">
        <f>IF(参照!D626="","",参照!D626)</f>
        <v/>
      </c>
      <c r="AY626" s="52">
        <f>IF(参照!E626="","",参照!E626)</f>
        <v>4.1199999999999999E-4</v>
      </c>
      <c r="AZ626" s="52" t="str">
        <f>IF(参照!F626="","",参照!F626)</f>
        <v>一般社団法人グリーンコープでんき</v>
      </c>
      <c r="BA626" s="52" t="str">
        <f>IF(参照!G626="","",参照!G626)</f>
        <v>一般社団法人グリーンコープでんき_</v>
      </c>
      <c r="BB626" s="52">
        <f t="shared" si="40"/>
        <v>0.41199999999999998</v>
      </c>
      <c r="BD626" s="52" t="str">
        <f>IF(参照!L626="","",参照!L626)</f>
        <v/>
      </c>
    </row>
    <row r="627" spans="47:56">
      <c r="AU627" s="52" t="str">
        <f>IF(参照!A627="","",参照!A627)</f>
        <v>A0296</v>
      </c>
      <c r="AV627" s="52" t="str">
        <f>IF(参照!B627="","",参照!B627)</f>
        <v>公益財団法人東京都環境公社</v>
      </c>
      <c r="AW627" s="52" t="str">
        <f>IF(参照!C627="","",参照!C627)</f>
        <v>0.000453※</v>
      </c>
      <c r="AX627" s="52" t="str">
        <f>IF(参照!D627="","",参照!D627)</f>
        <v/>
      </c>
      <c r="AY627" s="52">
        <f>IF(参照!E627="","",参照!E627)</f>
        <v>0</v>
      </c>
      <c r="AZ627" s="52" t="str">
        <f>IF(参照!F627="","",参照!F627)</f>
        <v>公益財団法人東京都環境公社</v>
      </c>
      <c r="BA627" s="52" t="str">
        <f>IF(参照!G627="","",参照!G627)</f>
        <v>公益財団法人東京都環境公社_</v>
      </c>
      <c r="BB627" s="52">
        <f t="shared" si="40"/>
        <v>0</v>
      </c>
      <c r="BD627" s="52" t="str">
        <f>IF(参照!L627="","",参照!L627)</f>
        <v/>
      </c>
    </row>
    <row r="628" spans="47:56">
      <c r="AU628" s="52" t="str">
        <f>IF(参照!A628="","",参照!A628)</f>
        <v>A0298</v>
      </c>
      <c r="AV628" s="52" t="str">
        <f>IF(参照!B628="","",参照!B628)</f>
        <v>イオンディライト(株)</v>
      </c>
      <c r="AW628" s="52">
        <f>IF(参照!C628="","",参照!C628)</f>
        <v>4.64E-4</v>
      </c>
      <c r="AX628" s="52" t="str">
        <f>IF(参照!D628="","",参照!D628)</f>
        <v/>
      </c>
      <c r="AY628" s="52">
        <f>IF(参照!E628="","",参照!E628)</f>
        <v>4.08E-4</v>
      </c>
      <c r="AZ628" s="52" t="str">
        <f>IF(参照!F628="","",参照!F628)</f>
        <v>イオンディライト(株)</v>
      </c>
      <c r="BA628" s="52" t="str">
        <f>IF(参照!G628="","",参照!G628)</f>
        <v>イオンディライト(株)_</v>
      </c>
      <c r="BB628" s="52">
        <f t="shared" si="40"/>
        <v>0.40799999999999997</v>
      </c>
      <c r="BD628" s="52" t="str">
        <f>IF(参照!L628="","",参照!L628)</f>
        <v/>
      </c>
    </row>
    <row r="629" spans="47:56">
      <c r="AU629" s="52" t="str">
        <f>IF(参照!A629="","",参照!A629)</f>
        <v>A0300</v>
      </c>
      <c r="AV629" s="52" t="str">
        <f>IF(参照!B629="","",参照!B629)</f>
        <v>(株)ファミリーネット・ジャパン</v>
      </c>
      <c r="AW629" s="52">
        <f>IF(参照!C629="","",参照!C629)</f>
        <v>4.3800000000000002E-4</v>
      </c>
      <c r="AX629" s="52" t="str">
        <f>IF(参照!D629="","",参照!D629)</f>
        <v>メニューA</v>
      </c>
      <c r="AY629" s="52">
        <f>IF(参照!E629="","",参照!E629)</f>
        <v>0</v>
      </c>
      <c r="AZ629" s="52" t="str">
        <f>IF(参照!F629="","",参照!F629)</f>
        <v>(株)ファミリーネット・ジャパン</v>
      </c>
      <c r="BA629" s="52" t="str">
        <f>IF(参照!G629="","",参照!G629)</f>
        <v>(株)ファミリーネット・ジャパン_メニューA</v>
      </c>
      <c r="BB629" s="52">
        <f t="shared" si="40"/>
        <v>0</v>
      </c>
      <c r="BD629" s="52" t="str">
        <f>IF(参照!L629="","",参照!L629)</f>
        <v/>
      </c>
    </row>
    <row r="630" spans="47:56">
      <c r="AU630" s="52" t="str">
        <f>IF(参照!A630="","",参照!A630)</f>
        <v/>
      </c>
      <c r="AV630" s="52" t="str">
        <f>IF(参照!B630="","",参照!B630)</f>
        <v/>
      </c>
      <c r="AW630" s="52" t="str">
        <f>IF(参照!C630="","",参照!C630)</f>
        <v/>
      </c>
      <c r="AX630" s="52" t="str">
        <f>IF(参照!D630="","",参照!D630)</f>
        <v>メニューB</v>
      </c>
      <c r="AY630" s="52">
        <f>IF(参照!E630="","",参照!E630)</f>
        <v>0</v>
      </c>
      <c r="AZ630" s="52" t="str">
        <f>IF(参照!F630="","",参照!F630)</f>
        <v>(株)ファミリーネット・ジャパン</v>
      </c>
      <c r="BA630" s="52" t="str">
        <f>IF(参照!G630="","",参照!G630)</f>
        <v>(株)ファミリーネット・ジャパン_メニューB</v>
      </c>
      <c r="BB630" s="52">
        <f t="shared" si="40"/>
        <v>0</v>
      </c>
      <c r="BD630" s="52" t="str">
        <f>IF(参照!L630="","",参照!L630)</f>
        <v/>
      </c>
    </row>
    <row r="631" spans="47:56">
      <c r="AU631" s="52" t="str">
        <f>IF(参照!A631="","",参照!A631)</f>
        <v/>
      </c>
      <c r="AV631" s="52" t="str">
        <f>IF(参照!B631="","",参照!B631)</f>
        <v/>
      </c>
      <c r="AW631" s="52" t="str">
        <f>IF(参照!C631="","",参照!C631)</f>
        <v/>
      </c>
      <c r="AX631" s="52" t="str">
        <f>IF(参照!D631="","",参照!D631)</f>
        <v>メニューC(残差)</v>
      </c>
      <c r="AY631" s="52">
        <f>IF(参照!E631="","",参照!E631)</f>
        <v>4.7999999999999996E-4</v>
      </c>
      <c r="AZ631" s="52" t="str">
        <f>IF(参照!F631="","",参照!F631)</f>
        <v>(株)ファミリーネット・ジャパン</v>
      </c>
      <c r="BA631" s="52" t="str">
        <f>IF(参照!G631="","",参照!G631)</f>
        <v>(株)ファミリーネット・ジャパン_メニューC(残差)</v>
      </c>
      <c r="BB631" s="52">
        <f t="shared" si="40"/>
        <v>0.48</v>
      </c>
      <c r="BD631" s="52" t="str">
        <f>IF(参照!L631="","",参照!L631)</f>
        <v/>
      </c>
    </row>
    <row r="632" spans="47:56">
      <c r="AU632" s="52" t="str">
        <f>IF(参照!A632="","",参照!A632)</f>
        <v/>
      </c>
      <c r="AV632" s="52" t="str">
        <f>IF(参照!B632="","",参照!B632)</f>
        <v/>
      </c>
      <c r="AW632" s="52" t="str">
        <f>IF(参照!C632="","",参照!C632)</f>
        <v/>
      </c>
      <c r="AX632" s="52" t="str">
        <f>IF(参照!D632="","",参照!D632)</f>
        <v>(参考値)事業者全体</v>
      </c>
      <c r="AY632" s="52">
        <f>IF(参照!E632="","",参照!E632)</f>
        <v>3.1399999999999999E-4</v>
      </c>
      <c r="AZ632" s="52" t="str">
        <f>IF(参照!F632="","",参照!F632)</f>
        <v>(株)ファミリーネット・ジャパン</v>
      </c>
      <c r="BA632" s="52" t="str">
        <f>IF(参照!G632="","",参照!G632)</f>
        <v>(株)ファミリーネット・ジャパン_(参考値)事業者全体</v>
      </c>
      <c r="BB632" s="52">
        <f t="shared" si="40"/>
        <v>0.314</v>
      </c>
      <c r="BD632" s="52" t="str">
        <f>IF(参照!L632="","",参照!L632)</f>
        <v/>
      </c>
    </row>
    <row r="633" spans="47:56">
      <c r="AU633" s="52" t="str">
        <f>IF(参照!A633="","",参照!A633)</f>
        <v>A0303</v>
      </c>
      <c r="AV633" s="52" t="str">
        <f>IF(参照!B633="","",参照!B633)</f>
        <v>ＭＫステーションズ(株)</v>
      </c>
      <c r="AW633" s="52">
        <f>IF(参照!C633="","",参照!C633)</f>
        <v>4.4900000000000002E-4</v>
      </c>
      <c r="AX633" s="52" t="str">
        <f>IF(参照!D633="","",参照!D633)</f>
        <v/>
      </c>
      <c r="AY633" s="52">
        <f>IF(参照!E633="","",参照!E633)</f>
        <v>4.1199999999999999E-4</v>
      </c>
      <c r="AZ633" s="52" t="str">
        <f>IF(参照!F633="","",参照!F633)</f>
        <v>ＭＫステーションズ(株)</v>
      </c>
      <c r="BA633" s="52" t="str">
        <f>IF(参照!G633="","",参照!G633)</f>
        <v>ＭＫステーションズ(株)_</v>
      </c>
      <c r="BB633" s="52">
        <f t="shared" si="40"/>
        <v>0.41199999999999998</v>
      </c>
      <c r="BD633" s="52" t="str">
        <f>IF(参照!L633="","",参照!L633)</f>
        <v/>
      </c>
    </row>
    <row r="634" spans="47:56">
      <c r="AU634" s="52" t="str">
        <f>IF(参照!A634="","",参照!A634)</f>
        <v>A0305</v>
      </c>
      <c r="AV634" s="52" t="str">
        <f>IF(参照!B634="","",参照!B634)</f>
        <v>フラワーペイメント(株)</v>
      </c>
      <c r="AW634" s="52">
        <f>IF(参照!C634="","",参照!C634)</f>
        <v>5.22E-4</v>
      </c>
      <c r="AX634" s="52" t="str">
        <f>IF(参照!D634="","",参照!D634)</f>
        <v/>
      </c>
      <c r="AY634" s="52">
        <f>IF(参照!E634="","",参照!E634)</f>
        <v>5.5900000000000004E-4</v>
      </c>
      <c r="AZ634" s="52" t="str">
        <f>IF(参照!F634="","",参照!F634)</f>
        <v>フラワーペイメント(株)</v>
      </c>
      <c r="BA634" s="52" t="str">
        <f>IF(参照!G634="","",参照!G634)</f>
        <v>フラワーペイメント(株)_</v>
      </c>
      <c r="BB634" s="52">
        <f t="shared" si="40"/>
        <v>0.55900000000000005</v>
      </c>
      <c r="BD634" s="52" t="str">
        <f>IF(参照!L634="","",参照!L634)</f>
        <v/>
      </c>
    </row>
    <row r="635" spans="47:56">
      <c r="AU635" s="52" t="str">
        <f>IF(参照!A635="","",参照!A635)</f>
        <v>A0306</v>
      </c>
      <c r="AV635" s="52" t="str">
        <f>IF(参照!B635="","",参照!B635)</f>
        <v>(株)ＪＴＢコミュニケーションデザイン</v>
      </c>
      <c r="AW635" s="52">
        <f>IF(参照!C635="","",参照!C635)</f>
        <v>3.68E-4</v>
      </c>
      <c r="AX635" s="52" t="str">
        <f>IF(参照!D635="","",参照!D635)</f>
        <v/>
      </c>
      <c r="AY635" s="52">
        <f>IF(参照!E635="","",参照!E635)</f>
        <v>3.77E-4</v>
      </c>
      <c r="AZ635" s="52" t="str">
        <f>IF(参照!F635="","",参照!F635)</f>
        <v>(株)ＪＴＢコミュニケーションデザイン</v>
      </c>
      <c r="BA635" s="52" t="str">
        <f>IF(参照!G635="","",参照!G635)</f>
        <v>(株)ＪＴＢコミュニケーションデザイン_</v>
      </c>
      <c r="BB635" s="52">
        <f t="shared" si="40"/>
        <v>0.377</v>
      </c>
      <c r="BD635" s="52" t="str">
        <f>IF(参照!L635="","",参照!L635)</f>
        <v/>
      </c>
    </row>
    <row r="636" spans="47:56">
      <c r="AU636" s="52" t="str">
        <f>IF(参照!A636="","",参照!A636)</f>
        <v>A0308</v>
      </c>
      <c r="AV636" s="52" t="str">
        <f>IF(参照!B636="","",参照!B636)</f>
        <v>積水化学工業(株)</v>
      </c>
      <c r="AW636" s="52">
        <f>IF(参照!C636="","",参照!C636)</f>
        <v>2.13E-4</v>
      </c>
      <c r="AX636" s="52" t="str">
        <f>IF(参照!D636="","",参照!D636)</f>
        <v>メニューA</v>
      </c>
      <c r="AY636" s="52">
        <f>IF(参照!E636="","",参照!E636)</f>
        <v>0</v>
      </c>
      <c r="AZ636" s="52" t="str">
        <f>IF(参照!F636="","",参照!F636)</f>
        <v>積水化学工業(株)</v>
      </c>
      <c r="BA636" s="52" t="str">
        <f>IF(参照!G636="","",参照!G636)</f>
        <v>積水化学工業(株)_メニューA</v>
      </c>
      <c r="BB636" s="52">
        <f t="shared" si="40"/>
        <v>0</v>
      </c>
      <c r="BD636" s="52" t="str">
        <f>IF(参照!L636="","",参照!L636)</f>
        <v/>
      </c>
    </row>
    <row r="637" spans="47:56">
      <c r="AU637" s="52" t="str">
        <f>IF(参照!A637="","",参照!A637)</f>
        <v/>
      </c>
      <c r="AV637" s="52" t="str">
        <f>IF(参照!B637="","",参照!B637)</f>
        <v/>
      </c>
      <c r="AW637" s="52" t="str">
        <f>IF(参照!C637="","",参照!C637)</f>
        <v/>
      </c>
      <c r="AX637" s="52" t="str">
        <f>IF(参照!D637="","",参照!D637)</f>
        <v>メニューB(残差)</v>
      </c>
      <c r="AY637" s="52">
        <f>IF(参照!E637="","",参照!E637)</f>
        <v>0</v>
      </c>
      <c r="AZ637" s="52" t="str">
        <f>IF(参照!F637="","",参照!F637)</f>
        <v>積水化学工業(株)</v>
      </c>
      <c r="BA637" s="52" t="str">
        <f>IF(参照!G637="","",参照!G637)</f>
        <v>積水化学工業(株)_メニューB(残差)</v>
      </c>
      <c r="BB637" s="52">
        <f t="shared" si="40"/>
        <v>0</v>
      </c>
      <c r="BD637" s="52" t="str">
        <f>IF(参照!L637="","",参照!L637)</f>
        <v/>
      </c>
    </row>
    <row r="638" spans="47:56">
      <c r="AU638" s="52" t="str">
        <f>IF(参照!A638="","",参照!A638)</f>
        <v/>
      </c>
      <c r="AV638" s="52" t="str">
        <f>IF(参照!B638="","",参照!B638)</f>
        <v/>
      </c>
      <c r="AW638" s="52" t="str">
        <f>IF(参照!C638="","",参照!C638)</f>
        <v/>
      </c>
      <c r="AX638" s="52" t="str">
        <f>IF(参照!D638="","",参照!D638)</f>
        <v>(参考値)事業者全体</v>
      </c>
      <c r="AY638" s="52">
        <f>IF(参照!E638="","",参照!E638)</f>
        <v>0</v>
      </c>
      <c r="AZ638" s="52" t="str">
        <f>IF(参照!F638="","",参照!F638)</f>
        <v>積水化学工業(株)</v>
      </c>
      <c r="BA638" s="52" t="str">
        <f>IF(参照!G638="","",参照!G638)</f>
        <v>積水化学工業(株)_(参考値)事業者全体</v>
      </c>
      <c r="BB638" s="52">
        <f t="shared" si="40"/>
        <v>0</v>
      </c>
      <c r="BD638" s="52" t="str">
        <f>IF(参照!L638="","",参照!L638)</f>
        <v/>
      </c>
    </row>
    <row r="639" spans="47:56">
      <c r="AU639" s="52" t="str">
        <f>IF(参照!A639="","",参照!A639)</f>
        <v>A0310</v>
      </c>
      <c r="AV639" s="52" t="str">
        <f>IF(参照!B639="","",参照!B639)</f>
        <v>全農エネルギー(株)</v>
      </c>
      <c r="AW639" s="52">
        <f>IF(参照!C639="","",参照!C639)</f>
        <v>5.0199999999999995E-4</v>
      </c>
      <c r="AX639" s="52" t="str">
        <f>IF(参照!D639="","",参照!D639)</f>
        <v>メニューA</v>
      </c>
      <c r="AY639" s="52">
        <f>IF(参照!E639="","",参照!E639)</f>
        <v>0</v>
      </c>
      <c r="AZ639" s="52" t="str">
        <f>IF(参照!F639="","",参照!F639)</f>
        <v>全農エネルギー(株)</v>
      </c>
      <c r="BA639" s="52" t="str">
        <f>IF(参照!G639="","",参照!G639)</f>
        <v>全農エネルギー(株)_メニューA</v>
      </c>
      <c r="BB639" s="52">
        <f t="shared" si="40"/>
        <v>0</v>
      </c>
      <c r="BD639" s="52" t="str">
        <f>IF(参照!L639="","",参照!L639)</f>
        <v/>
      </c>
    </row>
    <row r="640" spans="47:56">
      <c r="AU640" s="52" t="str">
        <f>IF(参照!A640="","",参照!A640)</f>
        <v/>
      </c>
      <c r="AV640" s="52" t="str">
        <f>IF(参照!B640="","",参照!B640)</f>
        <v/>
      </c>
      <c r="AW640" s="52" t="str">
        <f>IF(参照!C640="","",参照!C640)</f>
        <v/>
      </c>
      <c r="AX640" s="52" t="str">
        <f>IF(参照!D640="","",参照!D640)</f>
        <v>メニューB</v>
      </c>
      <c r="AY640" s="52">
        <f>IF(参照!E640="","",参照!E640)</f>
        <v>0</v>
      </c>
      <c r="AZ640" s="52" t="str">
        <f>IF(参照!F640="","",参照!F640)</f>
        <v>全農エネルギー(株)</v>
      </c>
      <c r="BA640" s="52" t="str">
        <f>IF(参照!G640="","",参照!G640)</f>
        <v>全農エネルギー(株)_メニューB</v>
      </c>
      <c r="BB640" s="52">
        <f t="shared" si="40"/>
        <v>0</v>
      </c>
      <c r="BD640" s="52" t="str">
        <f>IF(参照!L640="","",参照!L640)</f>
        <v/>
      </c>
    </row>
    <row r="641" spans="47:56">
      <c r="AU641" s="52" t="str">
        <f>IF(参照!A641="","",参照!A641)</f>
        <v/>
      </c>
      <c r="AV641" s="52" t="str">
        <f>IF(参照!B641="","",参照!B641)</f>
        <v/>
      </c>
      <c r="AW641" s="52" t="str">
        <f>IF(参照!C641="","",参照!C641)</f>
        <v/>
      </c>
      <c r="AX641" s="52" t="str">
        <f>IF(参照!D641="","",参照!D641)</f>
        <v>メニューC</v>
      </c>
      <c r="AY641" s="52">
        <f>IF(参照!E641="","",参照!E641)</f>
        <v>0</v>
      </c>
      <c r="AZ641" s="52" t="str">
        <f>IF(参照!F641="","",参照!F641)</f>
        <v>全農エネルギー(株)</v>
      </c>
      <c r="BA641" s="52" t="str">
        <f>IF(参照!G641="","",参照!G641)</f>
        <v>全農エネルギー(株)_メニューC</v>
      </c>
      <c r="BB641" s="52">
        <f t="shared" si="40"/>
        <v>0</v>
      </c>
      <c r="BD641" s="52" t="str">
        <f>IF(参照!L641="","",参照!L641)</f>
        <v/>
      </c>
    </row>
    <row r="642" spans="47:56">
      <c r="AU642" s="52" t="str">
        <f>IF(参照!A642="","",参照!A642)</f>
        <v/>
      </c>
      <c r="AV642" s="52" t="str">
        <f>IF(参照!B642="","",参照!B642)</f>
        <v/>
      </c>
      <c r="AW642" s="52" t="str">
        <f>IF(参照!C642="","",参照!C642)</f>
        <v/>
      </c>
      <c r="AX642" s="52" t="str">
        <f>IF(参照!D642="","",参照!D642)</f>
        <v>メニューD(残差)</v>
      </c>
      <c r="AY642" s="52">
        <f>IF(参照!E642="","",参照!E642)</f>
        <v>4.8799999999999999E-4</v>
      </c>
      <c r="AZ642" s="52" t="str">
        <f>IF(参照!F642="","",参照!F642)</f>
        <v>全農エネルギー(株)</v>
      </c>
      <c r="BA642" s="52" t="str">
        <f>IF(参照!G642="","",参照!G642)</f>
        <v>全農エネルギー(株)_メニューD(残差)</v>
      </c>
      <c r="BB642" s="52">
        <f t="shared" si="40"/>
        <v>0.48799999999999999</v>
      </c>
      <c r="BD642" s="52" t="str">
        <f>IF(参照!L642="","",参照!L642)</f>
        <v/>
      </c>
    </row>
    <row r="643" spans="47:56">
      <c r="AU643" s="52" t="str">
        <f>IF(参照!A643="","",参照!A643)</f>
        <v/>
      </c>
      <c r="AV643" s="52" t="str">
        <f>IF(参照!B643="","",参照!B643)</f>
        <v/>
      </c>
      <c r="AW643" s="52" t="str">
        <f>IF(参照!C643="","",参照!C643)</f>
        <v/>
      </c>
      <c r="AX643" s="52" t="str">
        <f>IF(参照!D643="","",参照!D643)</f>
        <v>(参考値)事業者全体</v>
      </c>
      <c r="AY643" s="52">
        <f>IF(参照!E643="","",参照!E643)</f>
        <v>4.7899999999999999E-4</v>
      </c>
      <c r="AZ643" s="52" t="str">
        <f>IF(参照!F643="","",参照!F643)</f>
        <v>全農エネルギー(株)</v>
      </c>
      <c r="BA643" s="52" t="str">
        <f>IF(参照!G643="","",参照!G643)</f>
        <v>全農エネルギー(株)_(参考値)事業者全体</v>
      </c>
      <c r="BB643" s="52">
        <f t="shared" si="40"/>
        <v>0.47899999999999998</v>
      </c>
      <c r="BD643" s="52" t="str">
        <f>IF(参照!L643="","",参照!L643)</f>
        <v/>
      </c>
    </row>
    <row r="644" spans="47:56">
      <c r="AU644" s="52" t="str">
        <f>IF(参照!A644="","",参照!A644)</f>
        <v>A0311</v>
      </c>
      <c r="AV644" s="52" t="str">
        <f>IF(参照!B644="","",参照!B644)</f>
        <v>(株)ハルエネ</v>
      </c>
      <c r="AW644" s="52">
        <f>IF(参照!C644="","",参照!C644)</f>
        <v>4.9700000000000005E-4</v>
      </c>
      <c r="AX644" s="52" t="str">
        <f>IF(参照!D644="","",参照!D644)</f>
        <v/>
      </c>
      <c r="AY644" s="52">
        <f>IF(参照!E644="","",参照!E644)</f>
        <v>4.6599999999999994E-4</v>
      </c>
      <c r="AZ644" s="52" t="str">
        <f>IF(参照!F644="","",参照!F644)</f>
        <v>(株)ハルエネ</v>
      </c>
      <c r="BA644" s="52" t="str">
        <f>IF(参照!G644="","",参照!G644)</f>
        <v>(株)ハルエネ_</v>
      </c>
      <c r="BB644" s="52">
        <f t="shared" si="40"/>
        <v>0.46599999999999997</v>
      </c>
      <c r="BD644" s="52" t="str">
        <f>IF(参照!L644="","",参照!L644)</f>
        <v/>
      </c>
    </row>
    <row r="645" spans="47:56">
      <c r="AU645" s="52" t="str">
        <f>IF(参照!A645="","",参照!A645)</f>
        <v>A0312</v>
      </c>
      <c r="AV645" s="52" t="str">
        <f>IF(参照!B645="","",参照!B645)</f>
        <v>三愛オブリ(株)(旧：三愛石油(株))</v>
      </c>
      <c r="AW645" s="52">
        <f>IF(参照!C645="","",参照!C645)</f>
        <v>5.0299999999999997E-4</v>
      </c>
      <c r="AX645" s="52" t="str">
        <f>IF(参照!D645="","",参照!D645)</f>
        <v/>
      </c>
      <c r="AY645" s="52">
        <f>IF(参照!E645="","",参照!E645)</f>
        <v>4.4700000000000002E-4</v>
      </c>
      <c r="AZ645" s="52" t="str">
        <f>IF(参照!F645="","",参照!F645)</f>
        <v>三愛オブリ(株)(旧：三愛石油(株))</v>
      </c>
      <c r="BA645" s="52" t="str">
        <f>IF(参照!G645="","",参照!G645)</f>
        <v>三愛オブリ(株)(旧：三愛石油(株))_</v>
      </c>
      <c r="BB645" s="52">
        <f t="shared" ref="BB645:BB708" si="41">AY645*1000</f>
        <v>0.44700000000000001</v>
      </c>
      <c r="BD645" s="52" t="str">
        <f>IF(参照!L645="","",参照!L645)</f>
        <v/>
      </c>
    </row>
    <row r="646" spans="47:56">
      <c r="AU646" s="52" t="str">
        <f>IF(参照!A646="","",参照!A646)</f>
        <v>A0313</v>
      </c>
      <c r="AV646" s="52" t="str">
        <f>IF(参照!B646="","",参照!B646)</f>
        <v>(株)リケン工業</v>
      </c>
      <c r="AW646" s="52">
        <f>IF(参照!C646="","",参照!C646)</f>
        <v>4.9100000000000001E-4</v>
      </c>
      <c r="AX646" s="52" t="str">
        <f>IF(参照!D646="","",参照!D646)</f>
        <v/>
      </c>
      <c r="AY646" s="52">
        <f>IF(参照!E646="","",参照!E646)</f>
        <v>5.1000000000000004E-4</v>
      </c>
      <c r="AZ646" s="52" t="str">
        <f>IF(参照!F646="","",参照!F646)</f>
        <v>(株)リケン工業</v>
      </c>
      <c r="BA646" s="52" t="str">
        <f>IF(参照!G646="","",参照!G646)</f>
        <v>(株)リケン工業_</v>
      </c>
      <c r="BB646" s="52">
        <f t="shared" si="41"/>
        <v>0.51</v>
      </c>
      <c r="BD646" s="52" t="str">
        <f>IF(参照!L646="","",参照!L646)</f>
        <v/>
      </c>
    </row>
    <row r="647" spans="47:56">
      <c r="AU647" s="52" t="str">
        <f>IF(参照!A647="","",参照!A647)</f>
        <v>A0314</v>
      </c>
      <c r="AV647" s="52" t="str">
        <f>IF(参照!B647="","",参照!B647)</f>
        <v>(株)ビビット</v>
      </c>
      <c r="AW647" s="52">
        <f>IF(参照!C647="","",参照!C647)</f>
        <v>5.5699999999999999E-4</v>
      </c>
      <c r="AX647" s="52" t="str">
        <f>IF(参照!D647="","",参照!D647)</f>
        <v/>
      </c>
      <c r="AY647" s="52">
        <f>IF(参照!E647="","",参照!E647)</f>
        <v>5.9299999999999999E-4</v>
      </c>
      <c r="AZ647" s="52" t="str">
        <f>IF(参照!F647="","",参照!F647)</f>
        <v>(株)ビビット</v>
      </c>
      <c r="BA647" s="52" t="str">
        <f>IF(参照!G647="","",参照!G647)</f>
        <v>(株)ビビット_</v>
      </c>
      <c r="BB647" s="52">
        <f t="shared" si="41"/>
        <v>0.59299999999999997</v>
      </c>
      <c r="BD647" s="52" t="str">
        <f>IF(参照!L647="","",参照!L647)</f>
        <v/>
      </c>
    </row>
    <row r="648" spans="47:56">
      <c r="AU648" s="52" t="str">
        <f>IF(参照!A648="","",参照!A648)</f>
        <v>A0315</v>
      </c>
      <c r="AV648" s="52" t="str">
        <f>IF(参照!B648="","",参照!B648)</f>
        <v>(株)おおた電力</v>
      </c>
      <c r="AW648" s="52">
        <f>IF(参照!C648="","",参照!C648)</f>
        <v>3.6400000000000001E-4</v>
      </c>
      <c r="AX648" s="52" t="str">
        <f>IF(参照!D648="","",参照!D648)</f>
        <v/>
      </c>
      <c r="AY648" s="52">
        <f>IF(参照!E648="","",参照!E648)</f>
        <v>3.0800000000000001E-4</v>
      </c>
      <c r="AZ648" s="52" t="str">
        <f>IF(参照!F648="","",参照!F648)</f>
        <v>(株)おおた電力</v>
      </c>
      <c r="BA648" s="52" t="str">
        <f>IF(参照!G648="","",参照!G648)</f>
        <v>(株)おおた電力_</v>
      </c>
      <c r="BB648" s="52">
        <f t="shared" si="41"/>
        <v>0.308</v>
      </c>
      <c r="BD648" s="52" t="str">
        <f>IF(参照!L648="","",参照!L648)</f>
        <v/>
      </c>
    </row>
    <row r="649" spans="47:56">
      <c r="AU649" s="52" t="str">
        <f>IF(参照!A649="","",参照!A649)</f>
        <v>A0317</v>
      </c>
      <c r="AV649" s="52" t="str">
        <f>IF(参照!B649="","",参照!B649)</f>
        <v>伊藤忠プランテック(株)</v>
      </c>
      <c r="AW649" s="52">
        <f>IF(参照!C649="","",参照!C649)</f>
        <v>4.8099999999999998E-4</v>
      </c>
      <c r="AX649" s="52" t="str">
        <f>IF(参照!D649="","",参照!D649)</f>
        <v/>
      </c>
      <c r="AY649" s="52">
        <f>IF(参照!E649="","",参照!E649)</f>
        <v>5.9199999999999997E-4</v>
      </c>
      <c r="AZ649" s="52" t="str">
        <f>IF(参照!F649="","",参照!F649)</f>
        <v>伊藤忠プランテック(株)</v>
      </c>
      <c r="BA649" s="52" t="str">
        <f>IF(参照!G649="","",参照!G649)</f>
        <v>伊藤忠プランテック(株)_</v>
      </c>
      <c r="BB649" s="52">
        <f t="shared" si="41"/>
        <v>0.59199999999999997</v>
      </c>
      <c r="BD649" s="52" t="str">
        <f>IF(参照!L649="","",参照!L649)</f>
        <v/>
      </c>
    </row>
    <row r="650" spans="47:56">
      <c r="AU650" s="52" t="str">
        <f>IF(参照!A650="","",参照!A650)</f>
        <v>A0318</v>
      </c>
      <c r="AV650" s="52" t="str">
        <f>IF(参照!B650="","",参照!B650)</f>
        <v>(株)オカモト</v>
      </c>
      <c r="AW650" s="52">
        <f>IF(参照!C650="","",参照!C650)</f>
        <v>5.1699999999999999E-4</v>
      </c>
      <c r="AX650" s="52" t="str">
        <f>IF(参照!D650="","",参照!D650)</f>
        <v/>
      </c>
      <c r="AY650" s="52">
        <f>IF(参照!E650="","",参照!E650)</f>
        <v>4.95E-4</v>
      </c>
      <c r="AZ650" s="52" t="str">
        <f>IF(参照!F650="","",参照!F650)</f>
        <v>(株)オカモト</v>
      </c>
      <c r="BA650" s="52" t="str">
        <f>IF(参照!G650="","",参照!G650)</f>
        <v>(株)オカモト_</v>
      </c>
      <c r="BB650" s="52">
        <f t="shared" si="41"/>
        <v>0.495</v>
      </c>
      <c r="BD650" s="52" t="str">
        <f>IF(参照!L650="","",参照!L650)</f>
        <v/>
      </c>
    </row>
    <row r="651" spans="47:56">
      <c r="AU651" s="52" t="str">
        <f>IF(参照!A651="","",参照!A651)</f>
        <v>A0323</v>
      </c>
      <c r="AV651" s="52" t="str">
        <f>IF(参照!B651="","",参照!B651)</f>
        <v>キタコー(株)</v>
      </c>
      <c r="AW651" s="52">
        <f>IF(参照!C651="","",参照!C651)</f>
        <v>4.5399999999999998E-4</v>
      </c>
      <c r="AX651" s="52" t="str">
        <f>IF(参照!D651="","",参照!D651)</f>
        <v/>
      </c>
      <c r="AY651" s="52">
        <f>IF(参照!E651="","",参照!E651)</f>
        <v>3.9800000000000002E-4</v>
      </c>
      <c r="AZ651" s="52" t="str">
        <f>IF(参照!F651="","",参照!F651)</f>
        <v>キタコー(株)</v>
      </c>
      <c r="BA651" s="52" t="str">
        <f>IF(参照!G651="","",参照!G651)</f>
        <v>キタコー(株)_</v>
      </c>
      <c r="BB651" s="52">
        <f t="shared" si="41"/>
        <v>0.39800000000000002</v>
      </c>
      <c r="BD651" s="52" t="str">
        <f>IF(参照!L651="","",参照!L651)</f>
        <v/>
      </c>
    </row>
    <row r="652" spans="47:56">
      <c r="AU652" s="52" t="str">
        <f>IF(参照!A652="","",参照!A652)</f>
        <v>A0324</v>
      </c>
      <c r="AV652" s="52" t="str">
        <f>IF(参照!B652="","",参照!B652)</f>
        <v>生活協同組合コープしが</v>
      </c>
      <c r="AW652" s="52">
        <f>IF(参照!C652="","",参照!C652)</f>
        <v>3.7399999999999998E-4</v>
      </c>
      <c r="AX652" s="52" t="str">
        <f>IF(参照!D652="","",参照!D652)</f>
        <v>メニューA</v>
      </c>
      <c r="AY652" s="52">
        <f>IF(参照!E652="","",参照!E652)</f>
        <v>0</v>
      </c>
      <c r="AZ652" s="52" t="str">
        <f>IF(参照!F652="","",参照!F652)</f>
        <v>生活協同組合コープしが</v>
      </c>
      <c r="BA652" s="52" t="str">
        <f>IF(参照!G652="","",参照!G652)</f>
        <v>生活協同組合コープしが_メニューA</v>
      </c>
      <c r="BB652" s="52">
        <f t="shared" si="41"/>
        <v>0</v>
      </c>
      <c r="BD652" s="52" t="str">
        <f>IF(参照!L652="","",参照!L652)</f>
        <v/>
      </c>
    </row>
    <row r="653" spans="47:56">
      <c r="AU653" s="52" t="str">
        <f>IF(参照!A653="","",参照!A653)</f>
        <v/>
      </c>
      <c r="AV653" s="52" t="str">
        <f>IF(参照!B653="","",参照!B653)</f>
        <v/>
      </c>
      <c r="AW653" s="52" t="str">
        <f>IF(参照!C653="","",参照!C653)</f>
        <v/>
      </c>
      <c r="AX653" s="52" t="str">
        <f>IF(参照!D653="","",参照!D653)</f>
        <v>メニューB(残差)</v>
      </c>
      <c r="AY653" s="52">
        <f>IF(参照!E653="","",参照!E653)</f>
        <v>3.19E-4</v>
      </c>
      <c r="AZ653" s="52" t="str">
        <f>IF(参照!F653="","",参照!F653)</f>
        <v>生活協同組合コープしが</v>
      </c>
      <c r="BA653" s="52" t="str">
        <f>IF(参照!G653="","",参照!G653)</f>
        <v>生活協同組合コープしが_メニューB(残差)</v>
      </c>
      <c r="BB653" s="52">
        <f t="shared" si="41"/>
        <v>0.31900000000000001</v>
      </c>
      <c r="BD653" s="52" t="str">
        <f>IF(参照!L653="","",参照!L653)</f>
        <v/>
      </c>
    </row>
    <row r="654" spans="47:56">
      <c r="AU654" s="52" t="str">
        <f>IF(参照!A654="","",参照!A654)</f>
        <v/>
      </c>
      <c r="AV654" s="52" t="str">
        <f>IF(参照!B654="","",参照!B654)</f>
        <v/>
      </c>
      <c r="AW654" s="52" t="str">
        <f>IF(参照!C654="","",参照!C654)</f>
        <v/>
      </c>
      <c r="AX654" s="52" t="str">
        <f>IF(参照!D654="","",参照!D654)</f>
        <v>(参考値)事業者全体</v>
      </c>
      <c r="AY654" s="52">
        <f>IF(参照!E654="","",参照!E654)</f>
        <v>3.4000000000000002E-4</v>
      </c>
      <c r="AZ654" s="52" t="str">
        <f>IF(参照!F654="","",参照!F654)</f>
        <v>生活協同組合コープしが</v>
      </c>
      <c r="BA654" s="52" t="str">
        <f>IF(参照!G654="","",参照!G654)</f>
        <v>生活協同組合コープしが_(参考値)事業者全体</v>
      </c>
      <c r="BB654" s="52">
        <f t="shared" si="41"/>
        <v>0.34</v>
      </c>
      <c r="BD654" s="52" t="str">
        <f>IF(参照!L654="","",参照!L654)</f>
        <v/>
      </c>
    </row>
    <row r="655" spans="47:56">
      <c r="AU655" s="52" t="str">
        <f>IF(参照!A655="","",参照!A655)</f>
        <v>A0330</v>
      </c>
      <c r="AV655" s="52" t="str">
        <f>IF(参照!B655="","",参照!B655)</f>
        <v>香川電力(株)　</v>
      </c>
      <c r="AW655" s="52">
        <f>IF(参照!C655="","",参照!C655)</f>
        <v>4.8500000000000003E-4</v>
      </c>
      <c r="AX655" s="52" t="str">
        <f>IF(参照!D655="","",参照!D655)</f>
        <v>メニューA</v>
      </c>
      <c r="AY655" s="52">
        <f>IF(参照!E655="","",参照!E655)</f>
        <v>0</v>
      </c>
      <c r="AZ655" s="52" t="str">
        <f>IF(参照!F655="","",参照!F655)</f>
        <v>香川電力(株)　</v>
      </c>
      <c r="BA655" s="52" t="str">
        <f>IF(参照!G655="","",参照!G655)</f>
        <v>香川電力(株)　_メニューA</v>
      </c>
      <c r="BB655" s="52">
        <f t="shared" si="41"/>
        <v>0</v>
      </c>
      <c r="BD655" s="52" t="str">
        <f>IF(参照!L655="","",参照!L655)</f>
        <v/>
      </c>
    </row>
    <row r="656" spans="47:56">
      <c r="AU656" s="52" t="str">
        <f>IF(参照!A656="","",参照!A656)</f>
        <v/>
      </c>
      <c r="AV656" s="52" t="str">
        <f>IF(参照!B656="","",参照!B656)</f>
        <v/>
      </c>
      <c r="AW656" s="52" t="str">
        <f>IF(参照!C656="","",参照!C656)</f>
        <v/>
      </c>
      <c r="AX656" s="52" t="str">
        <f>IF(参照!D656="","",参照!D656)</f>
        <v>メニューB(残差)</v>
      </c>
      <c r="AY656" s="52">
        <f>IF(参照!E656="","",参照!E656)</f>
        <v>4.84E-4</v>
      </c>
      <c r="AZ656" s="52" t="str">
        <f>IF(参照!F656="","",参照!F656)</f>
        <v>香川電力(株)　</v>
      </c>
      <c r="BA656" s="52" t="str">
        <f>IF(参照!G656="","",参照!G656)</f>
        <v>香川電力(株)　_メニューB(残差)</v>
      </c>
      <c r="BB656" s="52">
        <f t="shared" si="41"/>
        <v>0.48399999999999999</v>
      </c>
      <c r="BD656" s="52" t="str">
        <f>IF(参照!L656="","",参照!L656)</f>
        <v/>
      </c>
    </row>
    <row r="657" spans="47:56">
      <c r="AU657" s="52" t="str">
        <f>IF(参照!A657="","",参照!A657)</f>
        <v/>
      </c>
      <c r="AV657" s="52" t="str">
        <f>IF(参照!B657="","",参照!B657)</f>
        <v/>
      </c>
      <c r="AW657" s="52" t="str">
        <f>IF(参照!C657="","",参照!C657)</f>
        <v/>
      </c>
      <c r="AX657" s="52" t="str">
        <f>IF(参照!D657="","",参照!D657)</f>
        <v>(参考値)事業者全体</v>
      </c>
      <c r="AY657" s="52">
        <f>IF(参照!E657="","",参照!E657)</f>
        <v>5.04E-4</v>
      </c>
      <c r="AZ657" s="52" t="str">
        <f>IF(参照!F657="","",参照!F657)</f>
        <v>香川電力(株)　</v>
      </c>
      <c r="BA657" s="52" t="str">
        <f>IF(参照!G657="","",参照!G657)</f>
        <v>香川電力(株)　_(参考値)事業者全体</v>
      </c>
      <c r="BB657" s="52">
        <f t="shared" si="41"/>
        <v>0.504</v>
      </c>
      <c r="BD657" s="52" t="str">
        <f>IF(参照!L657="","",参照!L657)</f>
        <v/>
      </c>
    </row>
    <row r="658" spans="47:56">
      <c r="AU658" s="52" t="str">
        <f>IF(参照!A658="","",参照!A658)</f>
        <v>A0332</v>
      </c>
      <c r="AV658" s="52" t="str">
        <f>IF(参照!B658="","",参照!B658)</f>
        <v>(株)ＰｉｎＴ</v>
      </c>
      <c r="AW658" s="52">
        <f>IF(参照!C658="","",参照!C658)</f>
        <v>4.8999999999999998E-4</v>
      </c>
      <c r="AX658" s="52" t="str">
        <f>IF(参照!D658="","",参照!D658)</f>
        <v/>
      </c>
      <c r="AY658" s="52">
        <f>IF(参照!E658="","",参照!E658)</f>
        <v>4.3399999999999998E-4</v>
      </c>
      <c r="AZ658" s="52" t="str">
        <f>IF(参照!F658="","",参照!F658)</f>
        <v>(株)ＰｉｎＴ</v>
      </c>
      <c r="BA658" s="52" t="str">
        <f>IF(参照!G658="","",参照!G658)</f>
        <v>(株)ＰｉｎＴ_</v>
      </c>
      <c r="BB658" s="52">
        <f t="shared" si="41"/>
        <v>0.434</v>
      </c>
      <c r="BD658" s="52" t="str">
        <f>IF(参照!L658="","",参照!L658)</f>
        <v/>
      </c>
    </row>
    <row r="659" spans="47:56">
      <c r="AU659" s="52" t="str">
        <f>IF(参照!A659="","",参照!A659)</f>
        <v>A0336</v>
      </c>
      <c r="AV659" s="52" t="str">
        <f>IF(参照!B659="","",参照!B659)</f>
        <v>(株)沖縄ガスニューパワー</v>
      </c>
      <c r="AW659" s="52" t="str">
        <f>IF(参照!C659="","",参照!C659)</f>
        <v>0.000453※</v>
      </c>
      <c r="AX659" s="52" t="str">
        <f>IF(参照!D659="","",参照!D659)</f>
        <v>メニューA</v>
      </c>
      <c r="AY659" s="52">
        <f>IF(参照!E659="","",参照!E659)</f>
        <v>0</v>
      </c>
      <c r="AZ659" s="52" t="str">
        <f>IF(参照!F659="","",参照!F659)</f>
        <v>(株)沖縄ガスニューパワー</v>
      </c>
      <c r="BA659" s="52" t="str">
        <f>IF(参照!G659="","",参照!G659)</f>
        <v>(株)沖縄ガスニューパワー_メニューA</v>
      </c>
      <c r="BB659" s="52">
        <f t="shared" si="41"/>
        <v>0</v>
      </c>
      <c r="BD659" s="52" t="str">
        <f>IF(参照!L659="","",参照!L659)</f>
        <v/>
      </c>
    </row>
    <row r="660" spans="47:56">
      <c r="AU660" s="52" t="str">
        <f>IF(参照!A660="","",参照!A660)</f>
        <v/>
      </c>
      <c r="AV660" s="52" t="str">
        <f>IF(参照!B660="","",参照!B660)</f>
        <v/>
      </c>
      <c r="AW660" s="52" t="str">
        <f>IF(参照!C660="","",参照!C660)</f>
        <v/>
      </c>
      <c r="AX660" s="52" t="str">
        <f>IF(参照!D660="","",参照!D660)</f>
        <v>メニューB(残差)</v>
      </c>
      <c r="AY660" s="52">
        <f>IF(参照!E660="","",参照!E660)</f>
        <v>3.2499999999999999E-4</v>
      </c>
      <c r="AZ660" s="52" t="str">
        <f>IF(参照!F660="","",参照!F660)</f>
        <v>(株)沖縄ガスニューパワー</v>
      </c>
      <c r="BA660" s="52" t="str">
        <f>IF(参照!G660="","",参照!G660)</f>
        <v>(株)沖縄ガスニューパワー_メニューB(残差)</v>
      </c>
      <c r="BB660" s="52">
        <f t="shared" si="41"/>
        <v>0.32500000000000001</v>
      </c>
      <c r="BD660" s="52" t="str">
        <f>IF(参照!L660="","",参照!L660)</f>
        <v/>
      </c>
    </row>
    <row r="661" spans="47:56">
      <c r="AU661" s="52" t="str">
        <f>IF(参照!A661="","",参照!A661)</f>
        <v/>
      </c>
      <c r="AV661" s="52" t="str">
        <f>IF(参照!B661="","",参照!B661)</f>
        <v/>
      </c>
      <c r="AW661" s="52" t="str">
        <f>IF(参照!C661="","",参照!C661)</f>
        <v/>
      </c>
      <c r="AX661" s="52" t="str">
        <f>IF(参照!D661="","",参照!D661)</f>
        <v>(参考値)事業者全体</v>
      </c>
      <c r="AY661" s="52">
        <f>IF(参照!E661="","",参照!E661)</f>
        <v>7.4899999999999999E-4</v>
      </c>
      <c r="AZ661" s="52" t="str">
        <f>IF(参照!F661="","",参照!F661)</f>
        <v>(株)沖縄ガスニューパワー</v>
      </c>
      <c r="BA661" s="52" t="str">
        <f>IF(参照!G661="","",参照!G661)</f>
        <v>(株)沖縄ガスニューパワー_(参考値)事業者全体</v>
      </c>
      <c r="BB661" s="52">
        <f t="shared" si="41"/>
        <v>0.749</v>
      </c>
      <c r="BD661" s="52" t="str">
        <f>IF(参照!L661="","",参照!L661)</f>
        <v/>
      </c>
    </row>
    <row r="662" spans="47:56">
      <c r="AU662" s="52" t="str">
        <f>IF(参照!A662="","",参照!A662)</f>
        <v>A0337</v>
      </c>
      <c r="AV662" s="52" t="str">
        <f>IF(参照!B662="","",参照!B662)</f>
        <v>諏訪瓦斯(株)</v>
      </c>
      <c r="AW662" s="52">
        <f>IF(参照!C662="","",参照!C662)</f>
        <v>3.6400000000000001E-4</v>
      </c>
      <c r="AX662" s="52" t="str">
        <f>IF(参照!D662="","",参照!D662)</f>
        <v/>
      </c>
      <c r="AY662" s="52">
        <f>IF(参照!E662="","",参照!E662)</f>
        <v>3.0800000000000001E-4</v>
      </c>
      <c r="AZ662" s="52" t="str">
        <f>IF(参照!F662="","",参照!F662)</f>
        <v>諏訪瓦斯(株)</v>
      </c>
      <c r="BA662" s="52" t="str">
        <f>IF(参照!G662="","",参照!G662)</f>
        <v>諏訪瓦斯(株)_</v>
      </c>
      <c r="BB662" s="52">
        <f t="shared" si="41"/>
        <v>0.308</v>
      </c>
      <c r="BD662" s="52" t="str">
        <f>IF(参照!L662="","",参照!L662)</f>
        <v/>
      </c>
    </row>
    <row r="663" spans="47:56">
      <c r="AU663" s="52" t="str">
        <f>IF(参照!A663="","",参照!A663)</f>
        <v>A0338</v>
      </c>
      <c r="AV663" s="52" t="str">
        <f>IF(参照!B663="","",参照!B663)</f>
        <v>エッセンシャルエナジー(株)</v>
      </c>
      <c r="AW663" s="52">
        <f>IF(参照!C663="","",参照!C663)</f>
        <v>4.9299999999999995E-4</v>
      </c>
      <c r="AX663" s="52" t="str">
        <f>IF(参照!D663="","",参照!D663)</f>
        <v/>
      </c>
      <c r="AY663" s="52">
        <f>IF(参照!E663="","",参照!E663)</f>
        <v>4.37E-4</v>
      </c>
      <c r="AZ663" s="52" t="str">
        <f>IF(参照!F663="","",参照!F663)</f>
        <v>エッセンシャルエナジー(株)</v>
      </c>
      <c r="BA663" s="52" t="str">
        <f>IF(参照!G663="","",参照!G663)</f>
        <v>エッセンシャルエナジー(株)_</v>
      </c>
      <c r="BB663" s="52">
        <f t="shared" si="41"/>
        <v>0.437</v>
      </c>
      <c r="BD663" s="52" t="str">
        <f>IF(参照!L663="","",参照!L663)</f>
        <v/>
      </c>
    </row>
    <row r="664" spans="47:56">
      <c r="AU664" s="52" t="str">
        <f>IF(参照!A664="","",参照!A664)</f>
        <v>A0340</v>
      </c>
      <c r="AV664" s="52" t="str">
        <f>IF(参照!B664="","",参照!B664)</f>
        <v>(株)エージーピー　</v>
      </c>
      <c r="AW664" s="52">
        <f>IF(参照!C664="","",参照!C664)</f>
        <v>3.8299999999999999E-4</v>
      </c>
      <c r="AX664" s="52" t="str">
        <f>IF(参照!D664="","",参照!D664)</f>
        <v/>
      </c>
      <c r="AY664" s="52">
        <f>IF(参照!E664="","",参照!E664)</f>
        <v>3.2699999999999998E-4</v>
      </c>
      <c r="AZ664" s="52" t="str">
        <f>IF(参照!F664="","",参照!F664)</f>
        <v>(株)エージーピー　</v>
      </c>
      <c r="BA664" s="52" t="str">
        <f>IF(参照!G664="","",参照!G664)</f>
        <v>(株)エージーピー　_</v>
      </c>
      <c r="BB664" s="52">
        <f t="shared" si="41"/>
        <v>0.32699999999999996</v>
      </c>
      <c r="BD664" s="52" t="str">
        <f>IF(参照!L664="","",参照!L664)</f>
        <v/>
      </c>
    </row>
    <row r="665" spans="47:56">
      <c r="AU665" s="52" t="str">
        <f>IF(参照!A665="","",参照!A665)</f>
        <v>A0342</v>
      </c>
      <c r="AV665" s="52" t="str">
        <f>IF(参照!B665="","",参照!B665)</f>
        <v>(株)いちき串木野電力</v>
      </c>
      <c r="AW665" s="52">
        <f>IF(参照!C665="","",参照!C665)</f>
        <v>5.5099999999999995E-4</v>
      </c>
      <c r="AX665" s="52" t="str">
        <f>IF(参照!D665="","",参照!D665)</f>
        <v/>
      </c>
      <c r="AY665" s="52">
        <f>IF(参照!E665="","",参照!E665)</f>
        <v>5.3399999999999997E-4</v>
      </c>
      <c r="AZ665" s="52" t="str">
        <f>IF(参照!F665="","",参照!F665)</f>
        <v>(株)いちき串木野電力</v>
      </c>
      <c r="BA665" s="52" t="str">
        <f>IF(参照!G665="","",参照!G665)</f>
        <v>(株)いちき串木野電力_</v>
      </c>
      <c r="BB665" s="52">
        <f t="shared" si="41"/>
        <v>0.53399999999999992</v>
      </c>
      <c r="BD665" s="52" t="str">
        <f>IF(参照!L665="","",参照!L665)</f>
        <v/>
      </c>
    </row>
    <row r="666" spans="47:56">
      <c r="AU666" s="52" t="str">
        <f>IF(参照!A666="","",参照!A666)</f>
        <v>A0343</v>
      </c>
      <c r="AV666" s="52" t="str">
        <f>IF(参照!B666="","",参照!B666)</f>
        <v>(株)クローバー・テクノロジーズ(旧：四つ葉電力(株))</v>
      </c>
      <c r="AW666" s="52">
        <f>IF(参照!C666="","",参照!C666)</f>
        <v>4.3100000000000001E-4</v>
      </c>
      <c r="AX666" s="52" t="str">
        <f>IF(参照!D666="","",参照!D666)</f>
        <v/>
      </c>
      <c r="AY666" s="52">
        <f>IF(参照!E666="","",参照!E666)</f>
        <v>4.7899999999999999E-4</v>
      </c>
      <c r="AZ666" s="52" t="str">
        <f>IF(参照!F666="","",参照!F666)</f>
        <v>(株)クローバー・テクノロジーズ(旧：四つ葉電力(株))</v>
      </c>
      <c r="BA666" s="52" t="str">
        <f>IF(参照!G666="","",参照!G666)</f>
        <v>(株)クローバー・テクノロジーズ(旧：四つ葉電力(株))_</v>
      </c>
      <c r="BB666" s="52">
        <f t="shared" si="41"/>
        <v>0.47899999999999998</v>
      </c>
      <c r="BD666" s="52" t="str">
        <f>IF(参照!L666="","",参照!L666)</f>
        <v/>
      </c>
    </row>
    <row r="667" spans="47:56">
      <c r="AU667" s="52" t="str">
        <f>IF(参照!A667="","",参照!A667)</f>
        <v>A0344</v>
      </c>
      <c r="AV667" s="52" t="str">
        <f>IF(参照!B667="","",参照!B667)</f>
        <v>西武ガス(株)</v>
      </c>
      <c r="AW667" s="52">
        <f>IF(参照!C667="","",参照!C667)</f>
        <v>3.6400000000000001E-4</v>
      </c>
      <c r="AX667" s="52" t="str">
        <f>IF(参照!D667="","",参照!D667)</f>
        <v/>
      </c>
      <c r="AY667" s="52">
        <f>IF(参照!E667="","",参照!E667)</f>
        <v>3.0800000000000001E-4</v>
      </c>
      <c r="AZ667" s="52" t="str">
        <f>IF(参照!F667="","",参照!F667)</f>
        <v>西武ガス(株)</v>
      </c>
      <c r="BA667" s="52" t="str">
        <f>IF(参照!G667="","",参照!G667)</f>
        <v>西武ガス(株)_</v>
      </c>
      <c r="BB667" s="52">
        <f t="shared" si="41"/>
        <v>0.308</v>
      </c>
      <c r="BD667" s="52" t="str">
        <f>IF(参照!L667="","",参照!L667)</f>
        <v/>
      </c>
    </row>
    <row r="668" spans="47:56">
      <c r="AU668" s="52" t="str">
        <f>IF(参照!A668="","",参照!A668)</f>
        <v>A0345</v>
      </c>
      <c r="AV668" s="52" t="str">
        <f>IF(参照!B668="","",参照!B668)</f>
        <v>松本ガス(株)</v>
      </c>
      <c r="AW668" s="52">
        <f>IF(参照!C668="","",参照!C668)</f>
        <v>3.6400000000000001E-4</v>
      </c>
      <c r="AX668" s="52" t="str">
        <f>IF(参照!D668="","",参照!D668)</f>
        <v/>
      </c>
      <c r="AY668" s="52">
        <f>IF(参照!E668="","",参照!E668)</f>
        <v>3.0800000000000001E-4</v>
      </c>
      <c r="AZ668" s="52" t="str">
        <f>IF(参照!F668="","",参照!F668)</f>
        <v>松本ガス(株)</v>
      </c>
      <c r="BA668" s="52" t="str">
        <f>IF(参照!G668="","",参照!G668)</f>
        <v>松本ガス(株)_</v>
      </c>
      <c r="BB668" s="52">
        <f t="shared" si="41"/>
        <v>0.308</v>
      </c>
      <c r="BD668" s="52" t="str">
        <f>IF(参照!L668="","",参照!L668)</f>
        <v/>
      </c>
    </row>
    <row r="669" spans="47:56">
      <c r="AU669" s="52" t="str">
        <f>IF(参照!A669="","",参照!A669)</f>
        <v>A0347</v>
      </c>
      <c r="AV669" s="52" t="str">
        <f>IF(参照!B669="","",参照!B669)</f>
        <v>ＦＴエナジー(株)</v>
      </c>
      <c r="AW669" s="52">
        <f>IF(参照!C669="","",参照!C669)</f>
        <v>4.7100000000000001E-4</v>
      </c>
      <c r="AX669" s="52" t="str">
        <f>IF(参照!D669="","",参照!D669)</f>
        <v/>
      </c>
      <c r="AY669" s="52">
        <f>IF(参照!E669="","",参照!E669)</f>
        <v>4.5600000000000003E-4</v>
      </c>
      <c r="AZ669" s="52" t="str">
        <f>IF(参照!F669="","",参照!F669)</f>
        <v>ＦＴエナジー(株)</v>
      </c>
      <c r="BA669" s="52" t="str">
        <f>IF(参照!G669="","",参照!G669)</f>
        <v>ＦＴエナジー(株)_</v>
      </c>
      <c r="BB669" s="52">
        <f t="shared" si="41"/>
        <v>0.45600000000000002</v>
      </c>
      <c r="BD669" s="52" t="str">
        <f>IF(参照!L669="","",参照!L669)</f>
        <v/>
      </c>
    </row>
    <row r="670" spans="47:56">
      <c r="AU670" s="52" t="str">
        <f>IF(参照!A670="","",参照!A670)</f>
        <v>A0348</v>
      </c>
      <c r="AV670" s="52" t="str">
        <f>IF(参照!B670="","",参照!B670)</f>
        <v>南部だんだんエナジー(株)</v>
      </c>
      <c r="AW670" s="52">
        <f>IF(参照!C670="","",参照!C670)</f>
        <v>2.3499999999999999E-4</v>
      </c>
      <c r="AX670" s="52" t="str">
        <f>IF(参照!D670="","",参照!D670)</f>
        <v/>
      </c>
      <c r="AY670" s="52">
        <f>IF(参照!E670="","",参照!E670)</f>
        <v>4.4700000000000002E-4</v>
      </c>
      <c r="AZ670" s="52" t="str">
        <f>IF(参照!F670="","",参照!F670)</f>
        <v>南部だんだんエナジー(株)</v>
      </c>
      <c r="BA670" s="52" t="str">
        <f>IF(参照!G670="","",参照!G670)</f>
        <v>南部だんだんエナジー(株)_</v>
      </c>
      <c r="BB670" s="52">
        <f t="shared" si="41"/>
        <v>0.44700000000000001</v>
      </c>
      <c r="BD670" s="52" t="str">
        <f>IF(参照!L670="","",参照!L670)</f>
        <v/>
      </c>
    </row>
    <row r="671" spans="47:56">
      <c r="AU671" s="52" t="str">
        <f>IF(参照!A671="","",参照!A671)</f>
        <v>A0349</v>
      </c>
      <c r="AV671" s="52" t="str">
        <f>IF(参照!B671="","",参照!B671)</f>
        <v>(株)エフエネ</v>
      </c>
      <c r="AW671" s="52">
        <f>IF(参照!C671="","",参照!C671)</f>
        <v>5.1199999999999998E-4</v>
      </c>
      <c r="AX671" s="52" t="str">
        <f>IF(参照!D671="","",参照!D671)</f>
        <v/>
      </c>
      <c r="AY671" s="52">
        <f>IF(参照!E671="","",参照!E671)</f>
        <v>5.5800000000000001E-4</v>
      </c>
      <c r="AZ671" s="52" t="str">
        <f>IF(参照!F671="","",参照!F671)</f>
        <v>(株)エフエネ</v>
      </c>
      <c r="BA671" s="52" t="str">
        <f>IF(参照!G671="","",参照!G671)</f>
        <v>(株)エフエネ_</v>
      </c>
      <c r="BB671" s="52">
        <f t="shared" si="41"/>
        <v>0.55800000000000005</v>
      </c>
      <c r="BD671" s="52" t="str">
        <f>IF(参照!L671="","",参照!L671)</f>
        <v/>
      </c>
    </row>
    <row r="672" spans="47:56">
      <c r="AU672" s="52" t="str">
        <f>IF(参照!A672="","",参照!A672)</f>
        <v>A0350</v>
      </c>
      <c r="AV672" s="52" t="str">
        <f>IF(参照!B672="","",参照!B672)</f>
        <v>こなんウルトラパワー(株)</v>
      </c>
      <c r="AW672" s="52">
        <f>IF(参照!C672="","",参照!C672)</f>
        <v>2.8299999999999999E-4</v>
      </c>
      <c r="AX672" s="52" t="str">
        <f>IF(参照!D672="","",参照!D672)</f>
        <v/>
      </c>
      <c r="AY672" s="52">
        <f>IF(参照!E672="","",参照!E672)</f>
        <v>4.55E-4</v>
      </c>
      <c r="AZ672" s="52" t="str">
        <f>IF(参照!F672="","",参照!F672)</f>
        <v>こなんウルトラパワー(株)</v>
      </c>
      <c r="BA672" s="52" t="str">
        <f>IF(参照!G672="","",参照!G672)</f>
        <v>こなんウルトラパワー(株)_</v>
      </c>
      <c r="BB672" s="52">
        <f t="shared" si="41"/>
        <v>0.45500000000000002</v>
      </c>
      <c r="BD672" s="52" t="str">
        <f>IF(参照!L672="","",参照!L672)</f>
        <v/>
      </c>
    </row>
    <row r="673" spans="47:56">
      <c r="AU673" s="52" t="str">
        <f>IF(参照!A673="","",参照!A673)</f>
        <v>A0351</v>
      </c>
      <c r="AV673" s="52" t="str">
        <f>IF(参照!B673="","",参照!B673)</f>
        <v>(株)ＣＨＩＢＡむつざわエナジー</v>
      </c>
      <c r="AW673" s="52">
        <f>IF(参照!C673="","",参照!C673)</f>
        <v>3.2499999999999999E-4</v>
      </c>
      <c r="AX673" s="52" t="str">
        <f>IF(参照!D673="","",参照!D673)</f>
        <v/>
      </c>
      <c r="AY673" s="52">
        <f>IF(参照!E673="","",参照!E673)</f>
        <v>5.7600000000000001E-4</v>
      </c>
      <c r="AZ673" s="52" t="str">
        <f>IF(参照!F673="","",参照!F673)</f>
        <v>(株)ＣＨＩＢＡむつざわエナジー</v>
      </c>
      <c r="BA673" s="52" t="str">
        <f>IF(参照!G673="","",参照!G673)</f>
        <v>(株)ＣＨＩＢＡむつざわエナジー_</v>
      </c>
      <c r="BB673" s="52">
        <f t="shared" si="41"/>
        <v>0.57600000000000007</v>
      </c>
      <c r="BD673" s="52" t="str">
        <f>IF(参照!L673="","",参照!L673)</f>
        <v/>
      </c>
    </row>
    <row r="674" spans="47:56">
      <c r="AU674" s="52" t="str">
        <f>IF(参照!A674="","",参照!A674)</f>
        <v>A0352</v>
      </c>
      <c r="AV674" s="52" t="str">
        <f>IF(参照!B674="","",参照!B674)</f>
        <v>(株)関西空調　</v>
      </c>
      <c r="AW674" s="52">
        <f>IF(参照!C674="","",参照!C674)</f>
        <v>4.7399999999999997E-4</v>
      </c>
      <c r="AX674" s="52" t="str">
        <f>IF(参照!D674="","",参照!D674)</f>
        <v/>
      </c>
      <c r="AY674" s="52">
        <f>IF(参照!E674="","",参照!E674)</f>
        <v>5.2500000000000008E-4</v>
      </c>
      <c r="AZ674" s="52" t="str">
        <f>IF(参照!F674="","",参照!F674)</f>
        <v>(株)関西空調　</v>
      </c>
      <c r="BA674" s="52" t="str">
        <f>IF(参照!G674="","",参照!G674)</f>
        <v>(株)関西空調　_</v>
      </c>
      <c r="BB674" s="52">
        <f t="shared" si="41"/>
        <v>0.52500000000000002</v>
      </c>
      <c r="BD674" s="52" t="str">
        <f>IF(参照!L674="","",参照!L674)</f>
        <v/>
      </c>
    </row>
    <row r="675" spans="47:56">
      <c r="AU675" s="52" t="str">
        <f>IF(参照!A675="","",参照!A675)</f>
        <v>A0353</v>
      </c>
      <c r="AV675" s="52" t="str">
        <f>IF(参照!B675="","",参照!B675)</f>
        <v>奥出雲電力(株)</v>
      </c>
      <c r="AW675" s="52">
        <f>IF(参照!C675="","",参照!C675)</f>
        <v>1.65E-4</v>
      </c>
      <c r="AX675" s="52" t="str">
        <f>IF(参照!D675="","",参照!D675)</f>
        <v/>
      </c>
      <c r="AY675" s="52">
        <f>IF(参照!E675="","",参照!E675)</f>
        <v>4.6799999999999999E-4</v>
      </c>
      <c r="AZ675" s="52" t="str">
        <f>IF(参照!F675="","",参照!F675)</f>
        <v>奥出雲電力(株)</v>
      </c>
      <c r="BA675" s="52" t="str">
        <f>IF(参照!G675="","",参照!G675)</f>
        <v>奥出雲電力(株)_</v>
      </c>
      <c r="BB675" s="52">
        <f t="shared" si="41"/>
        <v>0.46799999999999997</v>
      </c>
      <c r="BD675" s="52" t="str">
        <f>IF(参照!L675="","",参照!L675)</f>
        <v/>
      </c>
    </row>
    <row r="676" spans="47:56">
      <c r="AU676" s="52" t="str">
        <f>IF(参照!A676="","",参照!A676)</f>
        <v>A0355</v>
      </c>
      <c r="AV676" s="52" t="str">
        <f>IF(参照!B676="","",参照!B676)</f>
        <v>中央電力(株)</v>
      </c>
      <c r="AW676" s="52">
        <f>IF(参照!C676="","",参照!C676)</f>
        <v>4.7699999999999999E-4</v>
      </c>
      <c r="AX676" s="52" t="str">
        <f>IF(参照!D676="","",参照!D676)</f>
        <v>メニューA</v>
      </c>
      <c r="AY676" s="52">
        <f>IF(参照!E676="","",参照!E676)</f>
        <v>0</v>
      </c>
      <c r="AZ676" s="52" t="str">
        <f>IF(参照!F676="","",参照!F676)</f>
        <v>中央電力(株)</v>
      </c>
      <c r="BA676" s="52" t="str">
        <f>IF(参照!G676="","",参照!G676)</f>
        <v>中央電力(株)_メニューA</v>
      </c>
      <c r="BB676" s="52">
        <f t="shared" si="41"/>
        <v>0</v>
      </c>
      <c r="BD676" s="52" t="str">
        <f>IF(参照!L676="","",参照!L676)</f>
        <v/>
      </c>
    </row>
    <row r="677" spans="47:56">
      <c r="AU677" s="52" t="str">
        <f>IF(参照!A677="","",参照!A677)</f>
        <v/>
      </c>
      <c r="AV677" s="52" t="str">
        <f>IF(参照!B677="","",参照!B677)</f>
        <v/>
      </c>
      <c r="AW677" s="52" t="str">
        <f>IF(参照!C677="","",参照!C677)</f>
        <v/>
      </c>
      <c r="AX677" s="52" t="str">
        <f>IF(参照!D677="","",参照!D677)</f>
        <v>メニューB</v>
      </c>
      <c r="AY677" s="52">
        <f>IF(参照!E677="","",参照!E677)</f>
        <v>0</v>
      </c>
      <c r="AZ677" s="52" t="str">
        <f>IF(参照!F677="","",参照!F677)</f>
        <v>中央電力(株)</v>
      </c>
      <c r="BA677" s="52" t="str">
        <f>IF(参照!G677="","",参照!G677)</f>
        <v>中央電力(株)_メニューB</v>
      </c>
      <c r="BB677" s="52">
        <f t="shared" si="41"/>
        <v>0</v>
      </c>
      <c r="BD677" s="52" t="str">
        <f>IF(参照!L677="","",参照!L677)</f>
        <v/>
      </c>
    </row>
    <row r="678" spans="47:56">
      <c r="AU678" s="52" t="str">
        <f>IF(参照!A678="","",参照!A678)</f>
        <v/>
      </c>
      <c r="AV678" s="52" t="str">
        <f>IF(参照!B678="","",参照!B678)</f>
        <v/>
      </c>
      <c r="AW678" s="52" t="str">
        <f>IF(参照!C678="","",参照!C678)</f>
        <v/>
      </c>
      <c r="AX678" s="52" t="str">
        <f>IF(参照!D678="","",参照!D678)</f>
        <v>メニューC</v>
      </c>
      <c r="AY678" s="52">
        <f>IF(参照!E678="","",参照!E678)</f>
        <v>0</v>
      </c>
      <c r="AZ678" s="52" t="str">
        <f>IF(参照!F678="","",参照!F678)</f>
        <v>中央電力(株)</v>
      </c>
      <c r="BA678" s="52" t="str">
        <f>IF(参照!G678="","",参照!G678)</f>
        <v>中央電力(株)_メニューC</v>
      </c>
      <c r="BB678" s="52">
        <f t="shared" si="41"/>
        <v>0</v>
      </c>
      <c r="BD678" s="52" t="str">
        <f>IF(参照!L678="","",参照!L678)</f>
        <v/>
      </c>
    </row>
    <row r="679" spans="47:56">
      <c r="AU679" s="52" t="str">
        <f>IF(参照!A679="","",参照!A679)</f>
        <v/>
      </c>
      <c r="AV679" s="52" t="str">
        <f>IF(参照!B679="","",参照!B679)</f>
        <v/>
      </c>
      <c r="AW679" s="52" t="str">
        <f>IF(参照!C679="","",参照!C679)</f>
        <v/>
      </c>
      <c r="AX679" s="52" t="str">
        <f>IF(参照!D679="","",参照!D679)</f>
        <v>メニューD(残差)</v>
      </c>
      <c r="AY679" s="52">
        <f>IF(参照!E679="","",参照!E679)</f>
        <v>4.8499999999999997E-4</v>
      </c>
      <c r="AZ679" s="52" t="str">
        <f>IF(参照!F679="","",参照!F679)</f>
        <v>中央電力(株)</v>
      </c>
      <c r="BA679" s="52" t="str">
        <f>IF(参照!G679="","",参照!G679)</f>
        <v>中央電力(株)_メニューD(残差)</v>
      </c>
      <c r="BB679" s="52">
        <f t="shared" si="41"/>
        <v>0.48499999999999999</v>
      </c>
      <c r="BD679" s="52" t="str">
        <f>IF(参照!L679="","",参照!L679)</f>
        <v/>
      </c>
    </row>
    <row r="680" spans="47:56">
      <c r="AU680" s="52" t="str">
        <f>IF(参照!A680="","",参照!A680)</f>
        <v/>
      </c>
      <c r="AV680" s="52" t="str">
        <f>IF(参照!B680="","",参照!B680)</f>
        <v/>
      </c>
      <c r="AW680" s="52" t="str">
        <f>IF(参照!C680="","",参照!C680)</f>
        <v/>
      </c>
      <c r="AX680" s="52" t="str">
        <f>IF(参照!D680="","",参照!D680)</f>
        <v>(参考値)事業者全体</v>
      </c>
      <c r="AY680" s="52">
        <f>IF(参照!E680="","",参照!E680)</f>
        <v>4.8999999999999998E-4</v>
      </c>
      <c r="AZ680" s="52" t="str">
        <f>IF(参照!F680="","",参照!F680)</f>
        <v>中央電力(株)</v>
      </c>
      <c r="BA680" s="52" t="str">
        <f>IF(参照!G680="","",参照!G680)</f>
        <v>中央電力(株)_(参考値)事業者全体</v>
      </c>
      <c r="BB680" s="52">
        <f t="shared" si="41"/>
        <v>0.49</v>
      </c>
      <c r="BD680" s="52" t="str">
        <f>IF(参照!L680="","",参照!L680)</f>
        <v/>
      </c>
    </row>
    <row r="681" spans="47:56">
      <c r="AU681" s="52" t="str">
        <f>IF(参照!A681="","",参照!A681)</f>
        <v>A0356</v>
      </c>
      <c r="AV681" s="52" t="str">
        <f>IF(参照!B681="","",参照!B681)</f>
        <v>(株)成田香取エネルギー</v>
      </c>
      <c r="AW681" s="52">
        <f>IF(参照!C681="","",参照!C681)</f>
        <v>3.4699999999999998E-4</v>
      </c>
      <c r="AX681" s="52" t="str">
        <f>IF(参照!D681="","",参照!D681)</f>
        <v/>
      </c>
      <c r="AY681" s="52">
        <f>IF(参照!E681="","",参照!E681)</f>
        <v>4.3300000000000001E-4</v>
      </c>
      <c r="AZ681" s="52" t="str">
        <f>IF(参照!F681="","",参照!F681)</f>
        <v>(株)成田香取エネルギー</v>
      </c>
      <c r="BA681" s="52" t="str">
        <f>IF(参照!G681="","",参照!G681)</f>
        <v>(株)成田香取エネルギー_</v>
      </c>
      <c r="BB681" s="52">
        <f t="shared" si="41"/>
        <v>0.433</v>
      </c>
      <c r="BD681" s="52" t="str">
        <f>IF(参照!L681="","",参照!L681)</f>
        <v/>
      </c>
    </row>
    <row r="682" spans="47:56">
      <c r="AU682" s="52" t="str">
        <f>IF(参照!A682="","",参照!A682)</f>
        <v>A0360</v>
      </c>
      <c r="AV682" s="52" t="str">
        <f>IF(参照!B682="","",参照!B682)</f>
        <v>グローバルソリューションサービス(株)</v>
      </c>
      <c r="AW682" s="52">
        <f>IF(参照!C682="","",参照!C682)</f>
        <v>5.0000000000000001E-4</v>
      </c>
      <c r="AX682" s="52" t="str">
        <f>IF(参照!D682="","",参照!D682)</f>
        <v/>
      </c>
      <c r="AY682" s="52">
        <f>IF(参照!E682="","",参照!E682)</f>
        <v>5.4199999999999995E-4</v>
      </c>
      <c r="AZ682" s="52" t="str">
        <f>IF(参照!F682="","",参照!F682)</f>
        <v>グローバルソリューションサービス(株)</v>
      </c>
      <c r="BA682" s="52" t="str">
        <f>IF(参照!G682="","",参照!G682)</f>
        <v>グローバルソリューションサービス(株)_</v>
      </c>
      <c r="BB682" s="52">
        <f t="shared" si="41"/>
        <v>0.54199999999999993</v>
      </c>
      <c r="BD682" s="52" t="str">
        <f>IF(参照!L682="","",参照!L682)</f>
        <v/>
      </c>
    </row>
    <row r="683" spans="47:56">
      <c r="AU683" s="52" t="str">
        <f>IF(参照!A683="","",参照!A683)</f>
        <v>A0362</v>
      </c>
      <c r="AV683" s="52" t="str">
        <f>IF(参照!B683="","",参照!B683)</f>
        <v>(株)ＣＷＳ</v>
      </c>
      <c r="AW683" s="52">
        <f>IF(参照!C683="","",参照!C683)</f>
        <v>2.5000000000000001E-4</v>
      </c>
      <c r="AX683" s="52" t="str">
        <f>IF(参照!D683="","",参照!D683)</f>
        <v/>
      </c>
      <c r="AY683" s="52">
        <f>IF(参照!E683="","",参照!E683)</f>
        <v>3.01E-4</v>
      </c>
      <c r="AZ683" s="52" t="str">
        <f>IF(参照!F683="","",参照!F683)</f>
        <v>(株)ＣＷＳ</v>
      </c>
      <c r="BA683" s="52" t="str">
        <f>IF(参照!G683="","",参照!G683)</f>
        <v>(株)ＣＷＳ_</v>
      </c>
      <c r="BB683" s="52">
        <f t="shared" si="41"/>
        <v>0.30099999999999999</v>
      </c>
      <c r="BD683" s="52" t="str">
        <f>IF(参照!L683="","",参照!L683)</f>
        <v/>
      </c>
    </row>
    <row r="684" spans="47:56">
      <c r="AU684" s="52" t="str">
        <f>IF(参照!A684="","",参照!A684)</f>
        <v>A0364</v>
      </c>
      <c r="AV684" s="52" t="str">
        <f>IF(参照!B684="","",参照!B684)</f>
        <v>ふくしま新電力(株)</v>
      </c>
      <c r="AW684" s="52">
        <f>IF(参照!C684="","",参照!C684)</f>
        <v>4.9799999999999996E-4</v>
      </c>
      <c r="AX684" s="52" t="str">
        <f>IF(参照!D684="","",参照!D684)</f>
        <v/>
      </c>
      <c r="AY684" s="52">
        <f>IF(参照!E684="","",参照!E684)</f>
        <v>4.8299999999999998E-4</v>
      </c>
      <c r="AZ684" s="52" t="str">
        <f>IF(参照!F684="","",参照!F684)</f>
        <v>ふくしま新電力(株)</v>
      </c>
      <c r="BA684" s="52" t="str">
        <f>IF(参照!G684="","",参照!G684)</f>
        <v>ふくしま新電力(株)_</v>
      </c>
      <c r="BB684" s="52">
        <f t="shared" si="41"/>
        <v>0.48299999999999998</v>
      </c>
      <c r="BD684" s="52" t="str">
        <f>IF(参照!L684="","",参照!L684)</f>
        <v/>
      </c>
    </row>
    <row r="685" spans="47:56">
      <c r="AU685" s="52" t="str">
        <f>IF(参照!A685="","",参照!A685)</f>
        <v>A0365</v>
      </c>
      <c r="AV685" s="52" t="str">
        <f>IF(参照!B685="","",参照!B685)</f>
        <v>ティーダッシュ合同会社</v>
      </c>
      <c r="AW685" s="52">
        <f>IF(参照!C685="","",参照!C685)</f>
        <v>5.1199999999999998E-4</v>
      </c>
      <c r="AX685" s="52" t="str">
        <f>IF(参照!D685="","",参照!D685)</f>
        <v/>
      </c>
      <c r="AY685" s="52">
        <f>IF(参照!E685="","",参照!E685)</f>
        <v>4.5600000000000003E-4</v>
      </c>
      <c r="AZ685" s="52" t="str">
        <f>IF(参照!F685="","",参照!F685)</f>
        <v>ティーダッシュ合同会社</v>
      </c>
      <c r="BA685" s="52" t="str">
        <f>IF(参照!G685="","",参照!G685)</f>
        <v>ティーダッシュ合同会社_</v>
      </c>
      <c r="BB685" s="52">
        <f t="shared" si="41"/>
        <v>0.45600000000000002</v>
      </c>
      <c r="BD685" s="52" t="str">
        <f>IF(参照!L685="","",参照!L685)</f>
        <v/>
      </c>
    </row>
    <row r="686" spans="47:56">
      <c r="AU686" s="52" t="str">
        <f>IF(参照!A686="","",参照!A686)</f>
        <v>A0366</v>
      </c>
      <c r="AV686" s="52" t="str">
        <f>IF(参照!B686="","",参照!B686)</f>
        <v>(株)エネクスライフサービス</v>
      </c>
      <c r="AW686" s="52">
        <f>IF(参照!C686="","",参照!C686)</f>
        <v>4.6999999999999999E-4</v>
      </c>
      <c r="AX686" s="52" t="str">
        <f>IF(参照!D686="","",参照!D686)</f>
        <v/>
      </c>
      <c r="AY686" s="52">
        <f>IF(参照!E686="","",参照!E686)</f>
        <v>4.1100000000000002E-4</v>
      </c>
      <c r="AZ686" s="52" t="str">
        <f>IF(参照!F686="","",参照!F686)</f>
        <v>(株)エネクスライフサービス</v>
      </c>
      <c r="BA686" s="52" t="str">
        <f>IF(参照!G686="","",参照!G686)</f>
        <v>(株)エネクスライフサービス_</v>
      </c>
      <c r="BB686" s="52">
        <f t="shared" si="41"/>
        <v>0.41100000000000003</v>
      </c>
      <c r="BD686" s="52" t="str">
        <f>IF(参照!L686="","",参照!L686)</f>
        <v/>
      </c>
    </row>
    <row r="687" spans="47:56">
      <c r="AU687" s="52" t="str">
        <f>IF(参照!A687="","",参照!A687)</f>
        <v>A0367</v>
      </c>
      <c r="AV687" s="52" t="str">
        <f>IF(参照!B687="","",参照!B687)</f>
        <v>ネイチャーエナジー小国(株)</v>
      </c>
      <c r="AW687" s="52">
        <f>IF(参照!C687="","",参照!C687)</f>
        <v>2.4899999999999998E-4</v>
      </c>
      <c r="AX687" s="52" t="str">
        <f>IF(参照!D687="","",参照!D687)</f>
        <v/>
      </c>
      <c r="AY687" s="52">
        <f>IF(参照!E687="","",参照!E687)</f>
        <v>3.2200000000000002E-4</v>
      </c>
      <c r="AZ687" s="52" t="str">
        <f>IF(参照!F687="","",参照!F687)</f>
        <v>ネイチャーエナジー小国(株)</v>
      </c>
      <c r="BA687" s="52" t="str">
        <f>IF(参照!G687="","",参照!G687)</f>
        <v>ネイチャーエナジー小国(株)_</v>
      </c>
      <c r="BB687" s="52">
        <f t="shared" si="41"/>
        <v>0.32200000000000001</v>
      </c>
      <c r="BD687" s="52" t="str">
        <f>IF(参照!L687="","",参照!L687)</f>
        <v/>
      </c>
    </row>
    <row r="688" spans="47:56">
      <c r="AU688" s="52" t="str">
        <f>IF(参照!A688="","",参照!A688)</f>
        <v>A0368</v>
      </c>
      <c r="AV688" s="52" t="str">
        <f>IF(参照!B688="","",参照!B688)</f>
        <v>リエスパワーネクスト(株)</v>
      </c>
      <c r="AW688" s="52">
        <f>IF(参照!C688="","",参照!C688)</f>
        <v>5.0799999999999999E-4</v>
      </c>
      <c r="AX688" s="52" t="str">
        <f>IF(参照!D688="","",参照!D688)</f>
        <v/>
      </c>
      <c r="AY688" s="52">
        <f>IF(参照!E688="","",参照!E688)</f>
        <v>4.2400000000000001E-4</v>
      </c>
      <c r="AZ688" s="52" t="str">
        <f>IF(参照!F688="","",参照!F688)</f>
        <v>リエスパワーネクスト(株)</v>
      </c>
      <c r="BA688" s="52" t="str">
        <f>IF(参照!G688="","",参照!G688)</f>
        <v>リエスパワーネクスト(株)_</v>
      </c>
      <c r="BB688" s="52">
        <f t="shared" si="41"/>
        <v>0.42399999999999999</v>
      </c>
      <c r="BD688" s="52" t="str">
        <f>IF(参照!L688="","",参照!L688)</f>
        <v/>
      </c>
    </row>
    <row r="689" spans="47:56">
      <c r="AU689" s="52" t="str">
        <f>IF(参照!A689="","",参照!A689)</f>
        <v>A0369</v>
      </c>
      <c r="AV689" s="52" t="str">
        <f>IF(参照!B689="","",参照!B689)</f>
        <v>京都生活協同組合</v>
      </c>
      <c r="AW689" s="52">
        <f>IF(参照!C689="","",参照!C689)</f>
        <v>3.7300000000000001E-4</v>
      </c>
      <c r="AX689" s="52" t="str">
        <f>IF(参照!D689="","",参照!D689)</f>
        <v>メニューA</v>
      </c>
      <c r="AY689" s="52">
        <f>IF(参照!E689="","",参照!E689)</f>
        <v>0</v>
      </c>
      <c r="AZ689" s="52" t="str">
        <f>IF(参照!F689="","",参照!F689)</f>
        <v>京都生活協同組合</v>
      </c>
      <c r="BA689" s="52" t="str">
        <f>IF(参照!G689="","",参照!G689)</f>
        <v>京都生活協同組合_メニューA</v>
      </c>
      <c r="BB689" s="52">
        <f t="shared" si="41"/>
        <v>0</v>
      </c>
      <c r="BD689" s="52" t="str">
        <f>IF(参照!L689="","",参照!L689)</f>
        <v/>
      </c>
    </row>
    <row r="690" spans="47:56">
      <c r="AU690" s="52" t="str">
        <f>IF(参照!A690="","",参照!A690)</f>
        <v/>
      </c>
      <c r="AV690" s="52" t="str">
        <f>IF(参照!B690="","",参照!B690)</f>
        <v/>
      </c>
      <c r="AW690" s="52" t="str">
        <f>IF(参照!C690="","",参照!C690)</f>
        <v/>
      </c>
      <c r="AX690" s="52" t="str">
        <f>IF(参照!D690="","",参照!D690)</f>
        <v>メニューB(残差)</v>
      </c>
      <c r="AY690" s="52">
        <f>IF(参照!E690="","",参照!E690)</f>
        <v>3.19E-4</v>
      </c>
      <c r="AZ690" s="52" t="str">
        <f>IF(参照!F690="","",参照!F690)</f>
        <v>京都生活協同組合</v>
      </c>
      <c r="BA690" s="52" t="str">
        <f>IF(参照!G690="","",参照!G690)</f>
        <v>京都生活協同組合_メニューB(残差)</v>
      </c>
      <c r="BB690" s="52">
        <f t="shared" si="41"/>
        <v>0.31900000000000001</v>
      </c>
      <c r="BD690" s="52" t="str">
        <f>IF(参照!L690="","",参照!L690)</f>
        <v/>
      </c>
    </row>
    <row r="691" spans="47:56">
      <c r="AU691" s="52" t="str">
        <f>IF(参照!A691="","",参照!A691)</f>
        <v/>
      </c>
      <c r="AV691" s="52" t="str">
        <f>IF(参照!B691="","",参照!B691)</f>
        <v/>
      </c>
      <c r="AW691" s="52" t="str">
        <f>IF(参照!C691="","",参照!C691)</f>
        <v/>
      </c>
      <c r="AX691" s="52" t="str">
        <f>IF(参照!D691="","",参照!D691)</f>
        <v>(参考値)事業者全体</v>
      </c>
      <c r="AY691" s="52">
        <f>IF(参照!E691="","",参照!E691)</f>
        <v>3.39E-4</v>
      </c>
      <c r="AZ691" s="52" t="str">
        <f>IF(参照!F691="","",参照!F691)</f>
        <v>京都生活協同組合</v>
      </c>
      <c r="BA691" s="52" t="str">
        <f>IF(参照!G691="","",参照!G691)</f>
        <v>京都生活協同組合_(参考値)事業者全体</v>
      </c>
      <c r="BB691" s="52">
        <f t="shared" si="41"/>
        <v>0.33900000000000002</v>
      </c>
      <c r="BD691" s="52" t="str">
        <f>IF(参照!L691="","",参照!L691)</f>
        <v/>
      </c>
    </row>
    <row r="692" spans="47:56">
      <c r="AU692" s="52" t="str">
        <f>IF(参照!A692="","",参照!A692)</f>
        <v>A0371</v>
      </c>
      <c r="AV692" s="52" t="str">
        <f>IF(参照!B692="","",参照!B692)</f>
        <v>エネルギーパワー(株)</v>
      </c>
      <c r="AW692" s="52">
        <f>IF(参照!C692="","",参照!C692)</f>
        <v>4.9899999999999999E-4</v>
      </c>
      <c r="AX692" s="52" t="str">
        <f>IF(参照!D692="","",参照!D692)</f>
        <v>メニューA</v>
      </c>
      <c r="AY692" s="52">
        <f>IF(参照!E692="","",参照!E692)</f>
        <v>0</v>
      </c>
      <c r="AZ692" s="52" t="str">
        <f>IF(参照!F692="","",参照!F692)</f>
        <v>エネルギーパワー(株)</v>
      </c>
      <c r="BA692" s="52" t="str">
        <f>IF(参照!G692="","",参照!G692)</f>
        <v>エネルギーパワー(株)_メニューA</v>
      </c>
      <c r="BB692" s="52">
        <f t="shared" si="41"/>
        <v>0</v>
      </c>
      <c r="BD692" s="52" t="str">
        <f>IF(参照!L692="","",参照!L692)</f>
        <v/>
      </c>
    </row>
    <row r="693" spans="47:56">
      <c r="AU693" s="52" t="str">
        <f>IF(参照!A693="","",参照!A693)</f>
        <v/>
      </c>
      <c r="AV693" s="52" t="str">
        <f>IF(参照!B693="","",参照!B693)</f>
        <v/>
      </c>
      <c r="AW693" s="52" t="str">
        <f>IF(参照!C693="","",参照!C693)</f>
        <v/>
      </c>
      <c r="AX693" s="52" t="str">
        <f>IF(参照!D693="","",参照!D693)</f>
        <v>メニューB</v>
      </c>
      <c r="AY693" s="52">
        <f>IF(参照!E693="","",参照!E693)</f>
        <v>0</v>
      </c>
      <c r="AZ693" s="52" t="str">
        <f>IF(参照!F693="","",参照!F693)</f>
        <v>エネルギーパワー(株)</v>
      </c>
      <c r="BA693" s="52" t="str">
        <f>IF(参照!G693="","",参照!G693)</f>
        <v>エネルギーパワー(株)_メニューB</v>
      </c>
      <c r="BB693" s="52">
        <f t="shared" si="41"/>
        <v>0</v>
      </c>
      <c r="BD693" s="52" t="str">
        <f>IF(参照!L693="","",参照!L693)</f>
        <v/>
      </c>
    </row>
    <row r="694" spans="47:56">
      <c r="AU694" s="52" t="str">
        <f>IF(参照!A694="","",参照!A694)</f>
        <v/>
      </c>
      <c r="AV694" s="52" t="str">
        <f>IF(参照!B694="","",参照!B694)</f>
        <v/>
      </c>
      <c r="AW694" s="52" t="str">
        <f>IF(参照!C694="","",参照!C694)</f>
        <v/>
      </c>
      <c r="AX694" s="52" t="str">
        <f>IF(参照!D694="","",参照!D694)</f>
        <v>メニューC</v>
      </c>
      <c r="AY694" s="52">
        <f>IF(参照!E694="","",参照!E694)</f>
        <v>0</v>
      </c>
      <c r="AZ694" s="52" t="str">
        <f>IF(参照!F694="","",参照!F694)</f>
        <v>エネルギーパワー(株)</v>
      </c>
      <c r="BA694" s="52" t="str">
        <f>IF(参照!G694="","",参照!G694)</f>
        <v>エネルギーパワー(株)_メニューC</v>
      </c>
      <c r="BB694" s="52">
        <f t="shared" si="41"/>
        <v>0</v>
      </c>
      <c r="BD694" s="52" t="str">
        <f>IF(参照!L694="","",参照!L694)</f>
        <v/>
      </c>
    </row>
    <row r="695" spans="47:56">
      <c r="AU695" s="52" t="str">
        <f>IF(参照!A695="","",参照!A695)</f>
        <v/>
      </c>
      <c r="AV695" s="52" t="str">
        <f>IF(参照!B695="","",参照!B695)</f>
        <v/>
      </c>
      <c r="AW695" s="52" t="str">
        <f>IF(参照!C695="","",参照!C695)</f>
        <v/>
      </c>
      <c r="AX695" s="52" t="str">
        <f>IF(参照!D695="","",参照!D695)</f>
        <v>メニューD</v>
      </c>
      <c r="AY695" s="52">
        <f>IF(参照!E695="","",参照!E695)</f>
        <v>0</v>
      </c>
      <c r="AZ695" s="52" t="str">
        <f>IF(参照!F695="","",参照!F695)</f>
        <v>エネルギーパワー(株)</v>
      </c>
      <c r="BA695" s="52" t="str">
        <f>IF(参照!G695="","",参照!G695)</f>
        <v>エネルギーパワー(株)_メニューD</v>
      </c>
      <c r="BB695" s="52">
        <f t="shared" si="41"/>
        <v>0</v>
      </c>
      <c r="BD695" s="52" t="str">
        <f>IF(参照!L695="","",参照!L695)</f>
        <v/>
      </c>
    </row>
    <row r="696" spans="47:56">
      <c r="AU696" s="52" t="str">
        <f>IF(参照!A696="","",参照!A696)</f>
        <v/>
      </c>
      <c r="AV696" s="52" t="str">
        <f>IF(参照!B696="","",参照!B696)</f>
        <v/>
      </c>
      <c r="AW696" s="52" t="str">
        <f>IF(参照!C696="","",参照!C696)</f>
        <v/>
      </c>
      <c r="AX696" s="52" t="str">
        <f>IF(参照!D696="","",参照!D696)</f>
        <v>メニューE(残差)</v>
      </c>
      <c r="AY696" s="52">
        <f>IF(参照!E696="","",参照!E696)</f>
        <v>5.31E-4</v>
      </c>
      <c r="AZ696" s="52" t="str">
        <f>IF(参照!F696="","",参照!F696)</f>
        <v>エネルギーパワー(株)</v>
      </c>
      <c r="BA696" s="52" t="str">
        <f>IF(参照!G696="","",参照!G696)</f>
        <v>エネルギーパワー(株)_メニューE(残差)</v>
      </c>
      <c r="BB696" s="52">
        <f t="shared" si="41"/>
        <v>0.53100000000000003</v>
      </c>
      <c r="BD696" s="52" t="str">
        <f>IF(参照!L696="","",参照!L696)</f>
        <v/>
      </c>
    </row>
    <row r="697" spans="47:56">
      <c r="AU697" s="52" t="str">
        <f>IF(参照!A697="","",参照!A697)</f>
        <v/>
      </c>
      <c r="AV697" s="52" t="str">
        <f>IF(参照!B697="","",参照!B697)</f>
        <v/>
      </c>
      <c r="AW697" s="52" t="str">
        <f>IF(参照!C697="","",参照!C697)</f>
        <v/>
      </c>
      <c r="AX697" s="52" t="str">
        <f>IF(参照!D697="","",参照!D697)</f>
        <v>(参考値)事業者全体</v>
      </c>
      <c r="AY697" s="52">
        <f>IF(参照!E697="","",参照!E697)</f>
        <v>5.3499999999999999E-4</v>
      </c>
      <c r="AZ697" s="52" t="str">
        <f>IF(参照!F697="","",参照!F697)</f>
        <v>エネルギーパワー(株)</v>
      </c>
      <c r="BA697" s="52" t="str">
        <f>IF(参照!G697="","",参照!G697)</f>
        <v>エネルギーパワー(株)_(参考値)事業者全体</v>
      </c>
      <c r="BB697" s="52">
        <f t="shared" si="41"/>
        <v>0.53500000000000003</v>
      </c>
      <c r="BD697" s="52" t="str">
        <f>IF(参照!L697="","",参照!L697)</f>
        <v/>
      </c>
    </row>
    <row r="698" spans="47:56">
      <c r="AU698" s="52" t="str">
        <f>IF(参照!A698="","",参照!A698)</f>
        <v>A0372</v>
      </c>
      <c r="AV698" s="52" t="str">
        <f>IF(参照!B698="","",参照!B698)</f>
        <v>(株)グリムスパワー</v>
      </c>
      <c r="AW698" s="52">
        <f>IF(参照!C698="","",参照!C698)</f>
        <v>4.8000000000000001E-4</v>
      </c>
      <c r="AX698" s="52" t="str">
        <f>IF(参照!D698="","",参照!D698)</f>
        <v/>
      </c>
      <c r="AY698" s="52">
        <f>IF(参照!E698="","",参照!E698)</f>
        <v>4.86E-4</v>
      </c>
      <c r="AZ698" s="52" t="str">
        <f>IF(参照!F698="","",参照!F698)</f>
        <v>(株)グリムスパワー</v>
      </c>
      <c r="BA698" s="52" t="str">
        <f>IF(参照!G698="","",参照!G698)</f>
        <v>(株)グリムスパワー_</v>
      </c>
      <c r="BB698" s="52">
        <f t="shared" si="41"/>
        <v>0.48599999999999999</v>
      </c>
      <c r="BD698" s="52" t="str">
        <f>IF(参照!L698="","",参照!L698)</f>
        <v/>
      </c>
    </row>
    <row r="699" spans="47:56">
      <c r="AU699" s="52" t="str">
        <f>IF(参照!A699="","",参照!A699)</f>
        <v>A0373</v>
      </c>
      <c r="AV699" s="52" t="str">
        <f>IF(参照!B699="","",参照!B699)</f>
        <v>日本ファシリティ・ソリューション(株)</v>
      </c>
      <c r="AW699" s="52">
        <f>IF(参照!C699="","",参照!C699)</f>
        <v>4.7600000000000002E-4</v>
      </c>
      <c r="AX699" s="52" t="str">
        <f>IF(参照!D699="","",参照!D699)</f>
        <v>メニューA</v>
      </c>
      <c r="AY699" s="52">
        <f>IF(参照!E699="","",参照!E699)</f>
        <v>0</v>
      </c>
      <c r="AZ699" s="52" t="str">
        <f>IF(参照!F699="","",参照!F699)</f>
        <v>日本ファシリティ・ソリューション(株)</v>
      </c>
      <c r="BA699" s="52" t="str">
        <f>IF(参照!G699="","",参照!G699)</f>
        <v>日本ファシリティ・ソリューション(株)_メニューA</v>
      </c>
      <c r="BB699" s="52">
        <f t="shared" si="41"/>
        <v>0</v>
      </c>
      <c r="BD699" s="52" t="str">
        <f>IF(参照!L699="","",参照!L699)</f>
        <v/>
      </c>
    </row>
    <row r="700" spans="47:56">
      <c r="AU700" s="52" t="str">
        <f>IF(参照!A700="","",参照!A700)</f>
        <v/>
      </c>
      <c r="AV700" s="52" t="str">
        <f>IF(参照!B700="","",参照!B700)</f>
        <v/>
      </c>
      <c r="AW700" s="52" t="str">
        <f>IF(参照!C700="","",参照!C700)</f>
        <v/>
      </c>
      <c r="AX700" s="52" t="str">
        <f>IF(参照!D700="","",参照!D700)</f>
        <v>メニューB(残差)</v>
      </c>
      <c r="AY700" s="52">
        <f>IF(参照!E700="","",参照!E700)</f>
        <v>2.92E-4</v>
      </c>
      <c r="AZ700" s="52" t="str">
        <f>IF(参照!F700="","",参照!F700)</f>
        <v>日本ファシリティ・ソリューション(株)</v>
      </c>
      <c r="BA700" s="52" t="str">
        <f>IF(参照!G700="","",参照!G700)</f>
        <v>日本ファシリティ・ソリューション(株)_メニューB(残差)</v>
      </c>
      <c r="BB700" s="52">
        <f t="shared" si="41"/>
        <v>0.29199999999999998</v>
      </c>
      <c r="BD700" s="52" t="str">
        <f>IF(参照!L700="","",参照!L700)</f>
        <v/>
      </c>
    </row>
    <row r="701" spans="47:56">
      <c r="AU701" s="52" t="str">
        <f>IF(参照!A701="","",参照!A701)</f>
        <v/>
      </c>
      <c r="AV701" s="52" t="str">
        <f>IF(参照!B701="","",参照!B701)</f>
        <v/>
      </c>
      <c r="AW701" s="52" t="str">
        <f>IF(参照!C701="","",参照!C701)</f>
        <v/>
      </c>
      <c r="AX701" s="52" t="str">
        <f>IF(参照!D701="","",参照!D701)</f>
        <v>(参考値)事業者全体</v>
      </c>
      <c r="AY701" s="52">
        <f>IF(参照!E701="","",参照!E701)</f>
        <v>4.7800000000000002E-4</v>
      </c>
      <c r="AZ701" s="52" t="str">
        <f>IF(参照!F701="","",参照!F701)</f>
        <v>日本ファシリティ・ソリューション(株)</v>
      </c>
      <c r="BA701" s="52" t="str">
        <f>IF(参照!G701="","",参照!G701)</f>
        <v>日本ファシリティ・ソリューション(株)_(参考値)事業者全体</v>
      </c>
      <c r="BB701" s="52">
        <f t="shared" si="41"/>
        <v>0.47800000000000004</v>
      </c>
      <c r="BD701" s="52" t="str">
        <f>IF(参照!L701="","",参照!L701)</f>
        <v/>
      </c>
    </row>
    <row r="702" spans="47:56">
      <c r="AU702" s="52" t="str">
        <f>IF(参照!A702="","",参照!A702)</f>
        <v>A0374</v>
      </c>
      <c r="AV702" s="52" t="str">
        <f>IF(参照!B702="","",参照!B702)</f>
        <v>(株)登米電力</v>
      </c>
      <c r="AW702" s="52">
        <f>IF(参照!C702="","",参照!C702)</f>
        <v>4.55E-4</v>
      </c>
      <c r="AX702" s="52" t="str">
        <f>IF(参照!D702="","",参照!D702)</f>
        <v/>
      </c>
      <c r="AY702" s="52">
        <f>IF(参照!E702="","",参照!E702)</f>
        <v>3.9899999999999999E-4</v>
      </c>
      <c r="AZ702" s="52" t="str">
        <f>IF(参照!F702="","",参照!F702)</f>
        <v>(株)登米電力</v>
      </c>
      <c r="BA702" s="52" t="str">
        <f>IF(参照!G702="","",参照!G702)</f>
        <v>(株)登米電力_</v>
      </c>
      <c r="BB702" s="52">
        <f t="shared" si="41"/>
        <v>0.39900000000000002</v>
      </c>
      <c r="BD702" s="52" t="str">
        <f>IF(参照!L702="","",参照!L702)</f>
        <v/>
      </c>
    </row>
    <row r="703" spans="47:56">
      <c r="AU703" s="52" t="str">
        <f>IF(参照!A703="","",参照!A703)</f>
        <v>A0375</v>
      </c>
      <c r="AV703" s="52" t="str">
        <f>IF(参照!B703="","",参照!B703)</f>
        <v>情報ハイウェイ協同組合</v>
      </c>
      <c r="AW703" s="52">
        <f>IF(参照!C703="","",参照!C703)</f>
        <v>5.0600000000000005E-4</v>
      </c>
      <c r="AX703" s="52" t="str">
        <f>IF(参照!D703="","",参照!D703)</f>
        <v/>
      </c>
      <c r="AY703" s="52">
        <f>IF(参照!E703="","",参照!E703)</f>
        <v>4.7399999999999997E-4</v>
      </c>
      <c r="AZ703" s="52" t="str">
        <f>IF(参照!F703="","",参照!F703)</f>
        <v>情報ハイウェイ協同組合</v>
      </c>
      <c r="BA703" s="52" t="str">
        <f>IF(参照!G703="","",参照!G703)</f>
        <v>情報ハイウェイ協同組合_</v>
      </c>
      <c r="BB703" s="52">
        <f t="shared" si="41"/>
        <v>0.47399999999999998</v>
      </c>
      <c r="BD703" s="52" t="str">
        <f>IF(参照!L703="","",参照!L703)</f>
        <v/>
      </c>
    </row>
    <row r="704" spans="47:56">
      <c r="AU704" s="52" t="str">
        <f>IF(参照!A704="","",参照!A704)</f>
        <v>A0376</v>
      </c>
      <c r="AV704" s="52" t="str">
        <f>IF(参照!B704="","",参照!B704)</f>
        <v>自然電力(株)</v>
      </c>
      <c r="AW704" s="52">
        <f>IF(参照!C704="","",参照!C704)</f>
        <v>3.9599999999999998E-4</v>
      </c>
      <c r="AX704" s="52" t="str">
        <f>IF(参照!D704="","",参照!D704)</f>
        <v>メニューA</v>
      </c>
      <c r="AY704" s="52">
        <f>IF(参照!E704="","",参照!E704)</f>
        <v>0</v>
      </c>
      <c r="AZ704" s="52" t="str">
        <f>IF(参照!F704="","",参照!F704)</f>
        <v>自然電力(株)</v>
      </c>
      <c r="BA704" s="52" t="str">
        <f>IF(参照!G704="","",参照!G704)</f>
        <v>自然電力(株)_メニューA</v>
      </c>
      <c r="BB704" s="52">
        <f t="shared" si="41"/>
        <v>0</v>
      </c>
      <c r="BD704" s="52" t="str">
        <f>IF(参照!L704="","",参照!L704)</f>
        <v/>
      </c>
    </row>
    <row r="705" spans="47:56">
      <c r="AU705" s="52" t="str">
        <f>IF(参照!A705="","",参照!A705)</f>
        <v/>
      </c>
      <c r="AV705" s="52" t="str">
        <f>IF(参照!B705="","",参照!B705)</f>
        <v/>
      </c>
      <c r="AW705" s="52" t="str">
        <f>IF(参照!C705="","",参照!C705)</f>
        <v/>
      </c>
      <c r="AX705" s="52" t="str">
        <f>IF(参照!D705="","",参照!D705)</f>
        <v>メニューB</v>
      </c>
      <c r="AY705" s="52">
        <f>IF(参照!E705="","",参照!E705)</f>
        <v>0</v>
      </c>
      <c r="AZ705" s="52" t="str">
        <f>IF(参照!F705="","",参照!F705)</f>
        <v>自然電力(株)</v>
      </c>
      <c r="BA705" s="52" t="str">
        <f>IF(参照!G705="","",参照!G705)</f>
        <v>自然電力(株)_メニューB</v>
      </c>
      <c r="BB705" s="52">
        <f t="shared" si="41"/>
        <v>0</v>
      </c>
      <c r="BD705" s="52" t="str">
        <f>IF(参照!L705="","",参照!L705)</f>
        <v/>
      </c>
    </row>
    <row r="706" spans="47:56">
      <c r="AU706" s="52" t="str">
        <f>IF(参照!A706="","",参照!A706)</f>
        <v/>
      </c>
      <c r="AV706" s="52" t="str">
        <f>IF(参照!B706="","",参照!B706)</f>
        <v/>
      </c>
      <c r="AW706" s="52" t="str">
        <f>IF(参照!C706="","",参照!C706)</f>
        <v/>
      </c>
      <c r="AX706" s="52" t="str">
        <f>IF(参照!D706="","",参照!D706)</f>
        <v>メニューC</v>
      </c>
      <c r="AY706" s="52">
        <f>IF(参照!E706="","",参照!E706)</f>
        <v>0</v>
      </c>
      <c r="AZ706" s="52" t="str">
        <f>IF(参照!F706="","",参照!F706)</f>
        <v>自然電力(株)</v>
      </c>
      <c r="BA706" s="52" t="str">
        <f>IF(参照!G706="","",参照!G706)</f>
        <v>自然電力(株)_メニューC</v>
      </c>
      <c r="BB706" s="52">
        <f t="shared" si="41"/>
        <v>0</v>
      </c>
      <c r="BD706" s="52" t="str">
        <f>IF(参照!L706="","",参照!L706)</f>
        <v/>
      </c>
    </row>
    <row r="707" spans="47:56">
      <c r="AU707" s="52" t="str">
        <f>IF(参照!A707="","",参照!A707)</f>
        <v/>
      </c>
      <c r="AV707" s="52" t="str">
        <f>IF(参照!B707="","",参照!B707)</f>
        <v/>
      </c>
      <c r="AW707" s="52" t="str">
        <f>IF(参照!C707="","",参照!C707)</f>
        <v/>
      </c>
      <c r="AX707" s="52" t="str">
        <f>IF(参照!D707="","",参照!D707)</f>
        <v>メニューD</v>
      </c>
      <c r="AY707" s="52">
        <f>IF(参照!E707="","",参照!E707)</f>
        <v>0</v>
      </c>
      <c r="AZ707" s="52" t="str">
        <f>IF(参照!F707="","",参照!F707)</f>
        <v>自然電力(株)</v>
      </c>
      <c r="BA707" s="52" t="str">
        <f>IF(参照!G707="","",参照!G707)</f>
        <v>自然電力(株)_メニューD</v>
      </c>
      <c r="BB707" s="52">
        <f t="shared" si="41"/>
        <v>0</v>
      </c>
      <c r="BD707" s="52" t="str">
        <f>IF(参照!L707="","",参照!L707)</f>
        <v/>
      </c>
    </row>
    <row r="708" spans="47:56">
      <c r="AU708" s="52" t="str">
        <f>IF(参照!A708="","",参照!A708)</f>
        <v/>
      </c>
      <c r="AV708" s="52" t="str">
        <f>IF(参照!B708="","",参照!B708)</f>
        <v/>
      </c>
      <c r="AW708" s="52" t="str">
        <f>IF(参照!C708="","",参照!C708)</f>
        <v/>
      </c>
      <c r="AX708" s="52" t="str">
        <f>IF(参照!D708="","",参照!D708)</f>
        <v>(参考値)事業者全体</v>
      </c>
      <c r="AY708" s="52">
        <f>IF(参照!E708="","",参照!E708)</f>
        <v>2.3499999999999999E-4</v>
      </c>
      <c r="AZ708" s="52" t="str">
        <f>IF(参照!F708="","",参照!F708)</f>
        <v>自然電力(株)</v>
      </c>
      <c r="BA708" s="52" t="str">
        <f>IF(参照!G708="","",参照!G708)</f>
        <v>自然電力(株)_(参考値)事業者全体</v>
      </c>
      <c r="BB708" s="52">
        <f t="shared" si="41"/>
        <v>0.23499999999999999</v>
      </c>
      <c r="BD708" s="52" t="str">
        <f>IF(参照!L708="","",参照!L708)</f>
        <v/>
      </c>
    </row>
    <row r="709" spans="47:56">
      <c r="AU709" s="52" t="str">
        <f>IF(参照!A709="","",参照!A709)</f>
        <v>A0377</v>
      </c>
      <c r="AV709" s="52" t="str">
        <f>IF(参照!B709="","",参照!B709)</f>
        <v>(株)オノプロックス</v>
      </c>
      <c r="AW709" s="52">
        <f>IF(参照!C709="","",参照!C709)</f>
        <v>5.5000000000000003E-4</v>
      </c>
      <c r="AX709" s="52" t="str">
        <f>IF(参照!D709="","",参照!D709)</f>
        <v/>
      </c>
      <c r="AY709" s="52">
        <f>IF(参照!E709="","",参照!E709)</f>
        <v>5.2400000000000005E-4</v>
      </c>
      <c r="AZ709" s="52" t="str">
        <f>IF(参照!F709="","",参照!F709)</f>
        <v>(株)オノプロックス</v>
      </c>
      <c r="BA709" s="52" t="str">
        <f>IF(参照!G709="","",参照!G709)</f>
        <v>(株)オノプロックス_</v>
      </c>
      <c r="BB709" s="52">
        <f t="shared" ref="BB709:BB772" si="42">AY709*1000</f>
        <v>0.52400000000000002</v>
      </c>
      <c r="BD709" s="52" t="str">
        <f>IF(参照!L709="","",参照!L709)</f>
        <v/>
      </c>
    </row>
    <row r="710" spans="47:56">
      <c r="AU710" s="52" t="str">
        <f>IF(参照!A710="","",参照!A710)</f>
        <v>A0378</v>
      </c>
      <c r="AV710" s="52" t="str">
        <f>IF(参照!B710="","",参照!B710)</f>
        <v>本庄ガス(株)</v>
      </c>
      <c r="AW710" s="52">
        <f>IF(参照!C710="","",参照!C710)</f>
        <v>3.6400000000000001E-4</v>
      </c>
      <c r="AX710" s="52" t="str">
        <f>IF(参照!D710="","",参照!D710)</f>
        <v/>
      </c>
      <c r="AY710" s="52">
        <f>IF(参照!E710="","",参照!E710)</f>
        <v>3.0800000000000001E-4</v>
      </c>
      <c r="AZ710" s="52" t="str">
        <f>IF(参照!F710="","",参照!F710)</f>
        <v>本庄ガス(株)</v>
      </c>
      <c r="BA710" s="52" t="str">
        <f>IF(参照!G710="","",参照!G710)</f>
        <v>本庄ガス(株)_</v>
      </c>
      <c r="BB710" s="52">
        <f t="shared" si="42"/>
        <v>0.308</v>
      </c>
      <c r="BD710" s="52" t="str">
        <f>IF(参照!L710="","",参照!L710)</f>
        <v/>
      </c>
    </row>
    <row r="711" spans="47:56">
      <c r="AU711" s="52" t="str">
        <f>IF(参照!A711="","",参照!A711)</f>
        <v>A0379</v>
      </c>
      <c r="AV711" s="52" t="str">
        <f>IF(参照!B711="","",参照!B711)</f>
        <v>(株)フィット</v>
      </c>
      <c r="AW711" s="52">
        <f>IF(参照!C711="","",参照!C711)</f>
        <v>4.57E-4</v>
      </c>
      <c r="AX711" s="52" t="str">
        <f>IF(参照!D711="","",参照!D711)</f>
        <v/>
      </c>
      <c r="AY711" s="52">
        <f>IF(参照!E711="","",参照!E711)</f>
        <v>4.0099999999999999E-4</v>
      </c>
      <c r="AZ711" s="52" t="str">
        <f>IF(参照!F711="","",参照!F711)</f>
        <v>(株)フィット</v>
      </c>
      <c r="BA711" s="52" t="str">
        <f>IF(参照!G711="","",参照!G711)</f>
        <v>(株)フィット_</v>
      </c>
      <c r="BB711" s="52">
        <f t="shared" si="42"/>
        <v>0.40099999999999997</v>
      </c>
      <c r="BD711" s="52" t="str">
        <f>IF(参照!L711="","",参照!L711)</f>
        <v/>
      </c>
    </row>
    <row r="712" spans="47:56">
      <c r="AU712" s="52" t="str">
        <f>IF(参照!A712="","",参照!A712)</f>
        <v>A0380</v>
      </c>
      <c r="AV712" s="52" t="str">
        <f>IF(参照!B712="","",参照!B712)</f>
        <v>青森県民エナジー(株)</v>
      </c>
      <c r="AW712" s="52">
        <f>IF(参照!C712="","",参照!C712)</f>
        <v>4.2999999999999999E-4</v>
      </c>
      <c r="AX712" s="52" t="str">
        <f>IF(参照!D712="","",参照!D712)</f>
        <v/>
      </c>
      <c r="AY712" s="52">
        <f>IF(参照!E712="","",参照!E712)</f>
        <v>5.0000000000000001E-4</v>
      </c>
      <c r="AZ712" s="52" t="str">
        <f>IF(参照!F712="","",参照!F712)</f>
        <v>青森県民エナジー(株)</v>
      </c>
      <c r="BA712" s="52" t="str">
        <f>IF(参照!G712="","",参照!G712)</f>
        <v>青森県民エナジー(株)_</v>
      </c>
      <c r="BB712" s="52">
        <f t="shared" si="42"/>
        <v>0.5</v>
      </c>
      <c r="BD712" s="52" t="str">
        <f>IF(参照!L712="","",参照!L712)</f>
        <v/>
      </c>
    </row>
    <row r="713" spans="47:56">
      <c r="AU713" s="52" t="str">
        <f>IF(参照!A713="","",参照!A713)</f>
        <v>A0381</v>
      </c>
      <c r="AV713" s="52" t="str">
        <f>IF(参照!B713="","",参照!B713)</f>
        <v>国際航業(株)</v>
      </c>
      <c r="AW713" s="52">
        <f>IF(参照!C713="","",参照!C713)</f>
        <v>4.1399999999999998E-4</v>
      </c>
      <c r="AX713" s="52" t="str">
        <f>IF(参照!D713="","",参照!D713)</f>
        <v/>
      </c>
      <c r="AY713" s="52">
        <f>IF(参照!E713="","",参照!E713)</f>
        <v>6.29E-4</v>
      </c>
      <c r="AZ713" s="52" t="str">
        <f>IF(参照!F713="","",参照!F713)</f>
        <v>国際航業(株)</v>
      </c>
      <c r="BA713" s="52" t="str">
        <f>IF(参照!G713="","",参照!G713)</f>
        <v>国際航業(株)_</v>
      </c>
      <c r="BB713" s="52">
        <f t="shared" si="42"/>
        <v>0.629</v>
      </c>
      <c r="BD713" s="52" t="str">
        <f>IF(参照!L713="","",参照!L713)</f>
        <v/>
      </c>
    </row>
    <row r="714" spans="47:56">
      <c r="AU714" s="52" t="str">
        <f>IF(参照!A714="","",参照!A714)</f>
        <v>A0382</v>
      </c>
      <c r="AV714" s="52" t="str">
        <f>IF(参照!B714="","",参照!B714)</f>
        <v>ローカルでんき(株)</v>
      </c>
      <c r="AW714" s="52" t="str">
        <f>IF(参照!C714="","",参照!C714)</f>
        <v>0.000453※</v>
      </c>
      <c r="AX714" s="52" t="str">
        <f>IF(参照!D714="","",参照!D714)</f>
        <v>メニューA</v>
      </c>
      <c r="AY714" s="52">
        <f>IF(参照!E714="","",参照!E714)</f>
        <v>0</v>
      </c>
      <c r="AZ714" s="52" t="str">
        <f>IF(参照!F714="","",参照!F714)</f>
        <v>ローカルでんき(株)</v>
      </c>
      <c r="BA714" s="52" t="str">
        <f>IF(参照!G714="","",参照!G714)</f>
        <v>ローカルでんき(株)_メニューA</v>
      </c>
      <c r="BB714" s="52">
        <f t="shared" si="42"/>
        <v>0</v>
      </c>
      <c r="BD714" s="52" t="str">
        <f>IF(参照!L714="","",参照!L714)</f>
        <v/>
      </c>
    </row>
    <row r="715" spans="47:56">
      <c r="AU715" s="52" t="str">
        <f>IF(参照!A715="","",参照!A715)</f>
        <v/>
      </c>
      <c r="AV715" s="52" t="str">
        <f>IF(参照!B715="","",参照!B715)</f>
        <v/>
      </c>
      <c r="AW715" s="52" t="str">
        <f>IF(参照!C715="","",参照!C715)</f>
        <v/>
      </c>
      <c r="AX715" s="52" t="str">
        <f>IF(参照!D715="","",参照!D715)</f>
        <v>メニューB(残差)</v>
      </c>
      <c r="AY715" s="52">
        <f>IF(参照!E715="","",参照!E715)</f>
        <v>4.4200000000000001E-4</v>
      </c>
      <c r="AZ715" s="52" t="str">
        <f>IF(参照!F715="","",参照!F715)</f>
        <v>ローカルでんき(株)</v>
      </c>
      <c r="BA715" s="52" t="str">
        <f>IF(参照!G715="","",参照!G715)</f>
        <v>ローカルでんき(株)_メニューB(残差)</v>
      </c>
      <c r="BB715" s="52">
        <f t="shared" si="42"/>
        <v>0.442</v>
      </c>
      <c r="BD715" s="52" t="str">
        <f>IF(参照!L715="","",参照!L715)</f>
        <v/>
      </c>
    </row>
    <row r="716" spans="47:56">
      <c r="AU716" s="52" t="str">
        <f>IF(参照!A716="","",参照!A716)</f>
        <v/>
      </c>
      <c r="AV716" s="52" t="str">
        <f>IF(参照!B716="","",参照!B716)</f>
        <v/>
      </c>
      <c r="AW716" s="52" t="str">
        <f>IF(参照!C716="","",参照!C716)</f>
        <v/>
      </c>
      <c r="AX716" s="52" t="str">
        <f>IF(参照!D716="","",参照!D716)</f>
        <v>(参考値)事業者全体</v>
      </c>
      <c r="AY716" s="52">
        <f>IF(参照!E716="","",参照!E716)</f>
        <v>3.3E-4</v>
      </c>
      <c r="AZ716" s="52" t="str">
        <f>IF(参照!F716="","",参照!F716)</f>
        <v>ローカルでんき(株)</v>
      </c>
      <c r="BA716" s="52" t="str">
        <f>IF(参照!G716="","",参照!G716)</f>
        <v>ローカルでんき(株)_(参考値)事業者全体</v>
      </c>
      <c r="BB716" s="52">
        <f t="shared" si="42"/>
        <v>0.33</v>
      </c>
      <c r="BD716" s="52" t="str">
        <f>IF(参照!L716="","",参照!L716)</f>
        <v/>
      </c>
    </row>
    <row r="717" spans="47:56">
      <c r="AU717" s="52" t="str">
        <f>IF(参照!A717="","",参照!A717)</f>
        <v>A0383</v>
      </c>
      <c r="AV717" s="52" t="str">
        <f>IF(参照!B717="","",参照!B717)</f>
        <v>(株)明治産業</v>
      </c>
      <c r="AW717" s="52">
        <f>IF(参照!C717="","",参照!C717)</f>
        <v>4.6000000000000001E-4</v>
      </c>
      <c r="AX717" s="52" t="str">
        <f>IF(参照!D717="","",参照!D717)</f>
        <v/>
      </c>
      <c r="AY717" s="52">
        <f>IF(参照!E717="","",参照!E717)</f>
        <v>4.0400000000000001E-4</v>
      </c>
      <c r="AZ717" s="52" t="str">
        <f>IF(参照!F717="","",参照!F717)</f>
        <v>(株)明治産業</v>
      </c>
      <c r="BA717" s="52" t="str">
        <f>IF(参照!G717="","",参照!G717)</f>
        <v>(株)明治産業_</v>
      </c>
      <c r="BB717" s="52">
        <f t="shared" si="42"/>
        <v>0.40400000000000003</v>
      </c>
      <c r="BD717" s="52" t="str">
        <f>IF(参照!L717="","",参照!L717)</f>
        <v/>
      </c>
    </row>
    <row r="718" spans="47:56">
      <c r="AU718" s="52" t="str">
        <f>IF(参照!A718="","",参照!A718)</f>
        <v>A0385</v>
      </c>
      <c r="AV718" s="52" t="str">
        <f>IF(参照!B718="","",参照!B718)</f>
        <v>岡山電力(株)</v>
      </c>
      <c r="AW718" s="52">
        <f>IF(参照!C718="","",参照!C718)</f>
        <v>2.9500000000000001E-4</v>
      </c>
      <c r="AX718" s="52" t="str">
        <f>IF(参照!D718="","",参照!D718)</f>
        <v>メニューA</v>
      </c>
      <c r="AY718" s="52">
        <f>IF(参照!E718="","",参照!E718)</f>
        <v>0</v>
      </c>
      <c r="AZ718" s="52" t="str">
        <f>IF(参照!F718="","",参照!F718)</f>
        <v>岡山電力(株)</v>
      </c>
      <c r="BA718" s="52" t="str">
        <f>IF(参照!G718="","",参照!G718)</f>
        <v>岡山電力(株)_メニューA</v>
      </c>
      <c r="BB718" s="52">
        <f t="shared" si="42"/>
        <v>0</v>
      </c>
      <c r="BD718" s="52" t="str">
        <f>IF(参照!L718="","",参照!L718)</f>
        <v/>
      </c>
    </row>
    <row r="719" spans="47:56">
      <c r="AU719" s="52" t="str">
        <f>IF(参照!A719="","",参照!A719)</f>
        <v/>
      </c>
      <c r="AV719" s="52" t="str">
        <f>IF(参照!B719="","",参照!B719)</f>
        <v/>
      </c>
      <c r="AW719" s="52" t="str">
        <f>IF(参照!C719="","",参照!C719)</f>
        <v/>
      </c>
      <c r="AX719" s="52" t="str">
        <f>IF(参照!D719="","",参照!D719)</f>
        <v>メニューB(残差)</v>
      </c>
      <c r="AY719" s="52">
        <f>IF(参照!E719="","",参照!E719)</f>
        <v>4.0100000000000004E-4</v>
      </c>
      <c r="AZ719" s="52" t="str">
        <f>IF(参照!F719="","",参照!F719)</f>
        <v>岡山電力(株)</v>
      </c>
      <c r="BA719" s="52" t="str">
        <f>IF(参照!G719="","",参照!G719)</f>
        <v>岡山電力(株)_メニューB(残差)</v>
      </c>
      <c r="BB719" s="52">
        <f t="shared" si="42"/>
        <v>0.40100000000000002</v>
      </c>
      <c r="BD719" s="52" t="str">
        <f>IF(参照!L719="","",参照!L719)</f>
        <v/>
      </c>
    </row>
    <row r="720" spans="47:56">
      <c r="AU720" s="52" t="str">
        <f>IF(参照!A720="","",参照!A720)</f>
        <v/>
      </c>
      <c r="AV720" s="52" t="str">
        <f>IF(参照!B720="","",参照!B720)</f>
        <v/>
      </c>
      <c r="AW720" s="52" t="str">
        <f>IF(参照!C720="","",参照!C720)</f>
        <v/>
      </c>
      <c r="AX720" s="52" t="str">
        <f>IF(参照!D720="","",参照!D720)</f>
        <v>(参考値)事業者全体</v>
      </c>
      <c r="AY720" s="52">
        <f>IF(参照!E720="","",参照!E720)</f>
        <v>5.5400000000000002E-4</v>
      </c>
      <c r="AZ720" s="52" t="str">
        <f>IF(参照!F720="","",参照!F720)</f>
        <v>岡山電力(株)</v>
      </c>
      <c r="BA720" s="52" t="str">
        <f>IF(参照!G720="","",参照!G720)</f>
        <v>岡山電力(株)_(参考値)事業者全体</v>
      </c>
      <c r="BB720" s="52">
        <f t="shared" si="42"/>
        <v>0.55400000000000005</v>
      </c>
      <c r="BD720" s="52" t="str">
        <f>IF(参照!L720="","",参照!L720)</f>
        <v/>
      </c>
    </row>
    <row r="721" spans="47:56">
      <c r="AU721" s="52" t="str">
        <f>IF(参照!A721="","",参照!A721)</f>
        <v>A0386</v>
      </c>
      <c r="AV721" s="52" t="str">
        <f>IF(参照!B721="","",参照!B721)</f>
        <v>ミライフ(株)</v>
      </c>
      <c r="AW721" s="52">
        <f>IF(参照!C721="","",参照!C721)</f>
        <v>1.65E-4</v>
      </c>
      <c r="AX721" s="52" t="str">
        <f>IF(参照!D721="","",参照!D721)</f>
        <v/>
      </c>
      <c r="AY721" s="52">
        <f>IF(参照!E721="","",参照!E721)</f>
        <v>1.0900000000000002E-4</v>
      </c>
      <c r="AZ721" s="52" t="str">
        <f>IF(参照!F721="","",参照!F721)</f>
        <v>ミライフ(株)</v>
      </c>
      <c r="BA721" s="52" t="str">
        <f>IF(参照!G721="","",参照!G721)</f>
        <v>ミライフ(株)_</v>
      </c>
      <c r="BB721" s="52">
        <f t="shared" si="42"/>
        <v>0.10900000000000001</v>
      </c>
      <c r="BD721" s="52" t="str">
        <f>IF(参照!L721="","",参照!L721)</f>
        <v/>
      </c>
    </row>
    <row r="722" spans="47:56">
      <c r="AU722" s="52" t="str">
        <f>IF(参照!A722="","",参照!A722)</f>
        <v>A0387</v>
      </c>
      <c r="AV722" s="52" t="str">
        <f>IF(参照!B722="","",参照!B722)</f>
        <v>(株)翠光トップライン</v>
      </c>
      <c r="AW722" s="52">
        <f>IF(参照!C722="","",参照!C722)</f>
        <v>4.9799999999999996E-4</v>
      </c>
      <c r="AX722" s="52" t="str">
        <f>IF(参照!D722="","",参照!D722)</f>
        <v/>
      </c>
      <c r="AY722" s="52">
        <f>IF(参照!E722="","",参照!E722)</f>
        <v>5.44E-4</v>
      </c>
      <c r="AZ722" s="52" t="str">
        <f>IF(参照!F722="","",参照!F722)</f>
        <v>(株)翠光トップライン</v>
      </c>
      <c r="BA722" s="52" t="str">
        <f>IF(参照!G722="","",参照!G722)</f>
        <v>(株)翠光トップライン_</v>
      </c>
      <c r="BB722" s="52">
        <f t="shared" si="42"/>
        <v>0.54400000000000004</v>
      </c>
      <c r="BD722" s="52" t="str">
        <f>IF(参照!L722="","",参照!L722)</f>
        <v/>
      </c>
    </row>
    <row r="723" spans="47:56">
      <c r="AU723" s="52" t="str">
        <f>IF(参照!A723="","",参照!A723)</f>
        <v>A0388</v>
      </c>
      <c r="AV723" s="52" t="str">
        <f>IF(参照!B723="","",参照!B723)</f>
        <v>楽天エナジー(株)</v>
      </c>
      <c r="AW723" s="52">
        <f>IF(参照!C723="","",参照!C723)</f>
        <v>4.8500000000000003E-4</v>
      </c>
      <c r="AX723" s="52" t="str">
        <f>IF(参照!D723="","",参照!D723)</f>
        <v>メニューA</v>
      </c>
      <c r="AY723" s="52">
        <f>IF(参照!E723="","",参照!E723)</f>
        <v>0</v>
      </c>
      <c r="AZ723" s="52" t="str">
        <f>IF(参照!F723="","",参照!F723)</f>
        <v>楽天エナジー(株)</v>
      </c>
      <c r="BA723" s="52" t="str">
        <f>IF(参照!G723="","",参照!G723)</f>
        <v>楽天エナジー(株)_メニューA</v>
      </c>
      <c r="BB723" s="52">
        <f t="shared" si="42"/>
        <v>0</v>
      </c>
      <c r="BD723" s="52" t="str">
        <f>IF(参照!L723="","",参照!L723)</f>
        <v/>
      </c>
    </row>
    <row r="724" spans="47:56">
      <c r="AU724" s="52" t="str">
        <f>IF(参照!A724="","",参照!A724)</f>
        <v/>
      </c>
      <c r="AV724" s="52" t="str">
        <f>IF(参照!B724="","",参照!B724)</f>
        <v/>
      </c>
      <c r="AW724" s="52" t="str">
        <f>IF(参照!C724="","",参照!C724)</f>
        <v/>
      </c>
      <c r="AX724" s="52" t="str">
        <f>IF(参照!D724="","",参照!D724)</f>
        <v>メニューB</v>
      </c>
      <c r="AY724" s="52">
        <f>IF(参照!E724="","",参照!E724)</f>
        <v>0</v>
      </c>
      <c r="AZ724" s="52" t="str">
        <f>IF(参照!F724="","",参照!F724)</f>
        <v>楽天エナジー(株)</v>
      </c>
      <c r="BA724" s="52" t="str">
        <f>IF(参照!G724="","",参照!G724)</f>
        <v>楽天エナジー(株)_メニューB</v>
      </c>
      <c r="BB724" s="52">
        <f t="shared" si="42"/>
        <v>0</v>
      </c>
      <c r="BD724" s="52" t="str">
        <f>IF(参照!L724="","",参照!L724)</f>
        <v/>
      </c>
    </row>
    <row r="725" spans="47:56">
      <c r="AU725" s="52" t="str">
        <f>IF(参照!A725="","",参照!A725)</f>
        <v/>
      </c>
      <c r="AV725" s="52" t="str">
        <f>IF(参照!B725="","",参照!B725)</f>
        <v/>
      </c>
      <c r="AW725" s="52" t="str">
        <f>IF(参照!C725="","",参照!C725)</f>
        <v/>
      </c>
      <c r="AX725" s="52" t="str">
        <f>IF(参照!D725="","",参照!D725)</f>
        <v>メニューC(残差)</v>
      </c>
      <c r="AY725" s="52">
        <f>IF(参照!E725="","",参照!E725)</f>
        <v>4.26E-4</v>
      </c>
      <c r="AZ725" s="52" t="str">
        <f>IF(参照!F725="","",参照!F725)</f>
        <v>楽天エナジー(株)</v>
      </c>
      <c r="BA725" s="52" t="str">
        <f>IF(参照!G725="","",参照!G725)</f>
        <v>楽天エナジー(株)_メニューC(残差)</v>
      </c>
      <c r="BB725" s="52">
        <f t="shared" si="42"/>
        <v>0.42599999999999999</v>
      </c>
      <c r="BD725" s="52" t="str">
        <f>IF(参照!L725="","",参照!L725)</f>
        <v/>
      </c>
    </row>
    <row r="726" spans="47:56">
      <c r="AU726" s="52" t="str">
        <f>IF(参照!A726="","",参照!A726)</f>
        <v/>
      </c>
      <c r="AV726" s="52" t="str">
        <f>IF(参照!B726="","",参照!B726)</f>
        <v/>
      </c>
      <c r="AW726" s="52" t="str">
        <f>IF(参照!C726="","",参照!C726)</f>
        <v/>
      </c>
      <c r="AX726" s="52" t="str">
        <f>IF(参照!D726="","",参照!D726)</f>
        <v>(参考値)事業者全体</v>
      </c>
      <c r="AY726" s="52">
        <f>IF(参照!E726="","",参照!E726)</f>
        <v>5.4500000000000002E-4</v>
      </c>
      <c r="AZ726" s="52" t="str">
        <f>IF(参照!F726="","",参照!F726)</f>
        <v>楽天エナジー(株)</v>
      </c>
      <c r="BA726" s="52" t="str">
        <f>IF(参照!G726="","",参照!G726)</f>
        <v>楽天エナジー(株)_(参考値)事業者全体</v>
      </c>
      <c r="BB726" s="52">
        <f t="shared" si="42"/>
        <v>0.54500000000000004</v>
      </c>
      <c r="BD726" s="52" t="str">
        <f>IF(参照!L726="","",参照!L726)</f>
        <v/>
      </c>
    </row>
    <row r="727" spans="47:56">
      <c r="AU727" s="52" t="str">
        <f>IF(参照!A727="","",参照!A727)</f>
        <v>A0389</v>
      </c>
      <c r="AV727" s="52" t="str">
        <f>IF(参照!B727="","",参照!B727)</f>
        <v>うすきエネルギー(株)</v>
      </c>
      <c r="AW727" s="52">
        <f>IF(参照!C727="","",参照!C727)</f>
        <v>3.86E-4</v>
      </c>
      <c r="AX727" s="52" t="str">
        <f>IF(参照!D727="","",参照!D727)</f>
        <v/>
      </c>
      <c r="AY727" s="52">
        <f>IF(参照!E727="","",参照!E727)</f>
        <v>3.86E-4</v>
      </c>
      <c r="AZ727" s="52" t="str">
        <f>IF(参照!F727="","",参照!F727)</f>
        <v>うすきエネルギー(株)</v>
      </c>
      <c r="BA727" s="52" t="str">
        <f>IF(参照!G727="","",参照!G727)</f>
        <v>うすきエネルギー(株)_</v>
      </c>
      <c r="BB727" s="52">
        <f t="shared" si="42"/>
        <v>0.38600000000000001</v>
      </c>
      <c r="BD727" s="52" t="str">
        <f>IF(参照!L727="","",参照!L727)</f>
        <v/>
      </c>
    </row>
    <row r="728" spans="47:56">
      <c r="AU728" s="52" t="str">
        <f>IF(参照!A728="","",参照!A728)</f>
        <v>A0390</v>
      </c>
      <c r="AV728" s="52" t="str">
        <f>IF(参照!B728="","",参照!B728)</f>
        <v>(株)トーヨーエネルギーファーム</v>
      </c>
      <c r="AW728" s="52">
        <f>IF(参照!C728="","",参照!C728)</f>
        <v>4.9399999999999997E-4</v>
      </c>
      <c r="AX728" s="52" t="str">
        <f>IF(参照!D728="","",参照!D728)</f>
        <v/>
      </c>
      <c r="AY728" s="52">
        <f>IF(参照!E728="","",参照!E728)</f>
        <v>5.2899999999999996E-4</v>
      </c>
      <c r="AZ728" s="52" t="str">
        <f>IF(参照!F728="","",参照!F728)</f>
        <v>(株)トーヨーエネルギーファーム</v>
      </c>
      <c r="BA728" s="52" t="str">
        <f>IF(参照!G728="","",参照!G728)</f>
        <v>(株)トーヨーエネルギーファーム_</v>
      </c>
      <c r="BB728" s="52">
        <f t="shared" si="42"/>
        <v>0.52899999999999991</v>
      </c>
      <c r="BD728" s="52" t="str">
        <f>IF(参照!L728="","",参照!L728)</f>
        <v/>
      </c>
    </row>
    <row r="729" spans="47:56">
      <c r="AU729" s="52" t="str">
        <f>IF(参照!A729="","",参照!A729)</f>
        <v>A0391</v>
      </c>
      <c r="AV729" s="52" t="str">
        <f>IF(参照!B729="","",参照!B729)</f>
        <v>森のエネルギー(株)</v>
      </c>
      <c r="AW729" s="52">
        <f>IF(参照!C729="","",参照!C729)</f>
        <v>4.8999999999999998E-4</v>
      </c>
      <c r="AX729" s="52" t="str">
        <f>IF(参照!D729="","",参照!D729)</f>
        <v/>
      </c>
      <c r="AY729" s="52">
        <f>IF(参照!E729="","",参照!E729)</f>
        <v>5.3200000000000003E-4</v>
      </c>
      <c r="AZ729" s="52" t="str">
        <f>IF(参照!F729="","",参照!F729)</f>
        <v>森のエネルギー(株)</v>
      </c>
      <c r="BA729" s="52" t="str">
        <f>IF(参照!G729="","",参照!G729)</f>
        <v>森のエネルギー(株)_</v>
      </c>
      <c r="BB729" s="52">
        <f t="shared" si="42"/>
        <v>0.53200000000000003</v>
      </c>
      <c r="BD729" s="52" t="str">
        <f>IF(参照!L729="","",参照!L729)</f>
        <v/>
      </c>
    </row>
    <row r="730" spans="47:56">
      <c r="AU730" s="52" t="str">
        <f>IF(参照!A730="","",参照!A730)</f>
        <v>A0392</v>
      </c>
      <c r="AV730" s="52" t="str">
        <f>IF(参照!B730="","",参照!B730)</f>
        <v>岐阜電力(株)</v>
      </c>
      <c r="AW730" s="52">
        <f>IF(参照!C730="","",参照!C730)</f>
        <v>4.95E-4</v>
      </c>
      <c r="AX730" s="52" t="str">
        <f>IF(参照!D730="","",参照!D730)</f>
        <v/>
      </c>
      <c r="AY730" s="52">
        <f>IF(参照!E730="","",参照!E730)</f>
        <v>5.1999999999999995E-4</v>
      </c>
      <c r="AZ730" s="52" t="str">
        <f>IF(参照!F730="","",参照!F730)</f>
        <v>岐阜電力(株)</v>
      </c>
      <c r="BA730" s="52" t="str">
        <f>IF(参照!G730="","",参照!G730)</f>
        <v>岐阜電力(株)_</v>
      </c>
      <c r="BB730" s="52">
        <f t="shared" si="42"/>
        <v>0.51999999999999991</v>
      </c>
      <c r="BD730" s="52" t="str">
        <f>IF(参照!L730="","",参照!L730)</f>
        <v/>
      </c>
    </row>
    <row r="731" spans="47:56">
      <c r="AU731" s="52" t="str">
        <f>IF(参照!A731="","",参照!A731)</f>
        <v>A0393</v>
      </c>
      <c r="AV731" s="52" t="str">
        <f>IF(参照!B731="","",参照!B731)</f>
        <v>格安電力(株)</v>
      </c>
      <c r="AW731" s="52">
        <f>IF(参照!C731="","",参照!C731)</f>
        <v>3.8299999999999999E-4</v>
      </c>
      <c r="AX731" s="52" t="str">
        <f>IF(参照!D731="","",参照!D731)</f>
        <v/>
      </c>
      <c r="AY731" s="52">
        <f>IF(参照!E731="","",参照!E731)</f>
        <v>3.2699999999999998E-4</v>
      </c>
      <c r="AZ731" s="52" t="str">
        <f>IF(参照!F731="","",参照!F731)</f>
        <v>格安電力(株)</v>
      </c>
      <c r="BA731" s="52" t="str">
        <f>IF(参照!G731="","",参照!G731)</f>
        <v>格安電力(株)_</v>
      </c>
      <c r="BB731" s="52">
        <f t="shared" si="42"/>
        <v>0.32699999999999996</v>
      </c>
      <c r="BD731" s="52" t="str">
        <f>IF(参照!L731="","",参照!L731)</f>
        <v/>
      </c>
    </row>
    <row r="732" spans="47:56">
      <c r="AU732" s="52" t="str">
        <f>IF(参照!A732="","",参照!A732)</f>
        <v>A0396</v>
      </c>
      <c r="AV732" s="52" t="str">
        <f>IF(参照!B732="","",参照!B732)</f>
        <v>(株)エスケーエナジー</v>
      </c>
      <c r="AW732" s="52">
        <f>IF(参照!C732="","",参照!C732)</f>
        <v>5.0699999999999996E-4</v>
      </c>
      <c r="AX732" s="52" t="str">
        <f>IF(参照!D732="","",参照!D732)</f>
        <v/>
      </c>
      <c r="AY732" s="52">
        <f>IF(参照!E732="","",参照!E732)</f>
        <v>4.5100000000000001E-4</v>
      </c>
      <c r="AZ732" s="52" t="str">
        <f>IF(参照!F732="","",参照!F732)</f>
        <v>(株)エスケーエナジー</v>
      </c>
      <c r="BA732" s="52" t="str">
        <f>IF(参照!G732="","",参照!G732)</f>
        <v>(株)エスケーエナジー_</v>
      </c>
      <c r="BB732" s="52">
        <f t="shared" si="42"/>
        <v>0.45100000000000001</v>
      </c>
      <c r="BD732" s="52" t="str">
        <f>IF(参照!L732="","",参照!L732)</f>
        <v/>
      </c>
    </row>
    <row r="733" spans="47:56">
      <c r="AU733" s="52" t="str">
        <f>IF(参照!A733="","",参照!A733)</f>
        <v>A0397</v>
      </c>
      <c r="AV733" s="52" t="str">
        <f>IF(参照!B733="","",参照!B733)</f>
        <v>名南共同エネルギー(株)</v>
      </c>
      <c r="AW733" s="52">
        <f>IF(参照!C733="","",参照!C733)</f>
        <v>6.2600000000000004E-4</v>
      </c>
      <c r="AX733" s="52" t="str">
        <f>IF(参照!D733="","",参照!D733)</f>
        <v/>
      </c>
      <c r="AY733" s="52">
        <f>IF(参照!E733="","",参照!E733)</f>
        <v>6.2500000000000001E-4</v>
      </c>
      <c r="AZ733" s="52" t="str">
        <f>IF(参照!F733="","",参照!F733)</f>
        <v>名南共同エネルギー(株)</v>
      </c>
      <c r="BA733" s="52" t="str">
        <f>IF(参照!G733="","",参照!G733)</f>
        <v>名南共同エネルギー(株)_</v>
      </c>
      <c r="BB733" s="52">
        <f t="shared" si="42"/>
        <v>0.625</v>
      </c>
      <c r="BD733" s="52" t="str">
        <f>IF(参照!L733="","",参照!L733)</f>
        <v/>
      </c>
    </row>
    <row r="734" spans="47:56">
      <c r="AU734" s="52" t="str">
        <f>IF(参照!A734="","",参照!A734)</f>
        <v>A0398</v>
      </c>
      <c r="AV734" s="52" t="str">
        <f>IF(参照!B734="","",参照!B734)</f>
        <v>Ａｐａｍａｎ　Ｅｎｅｒｇｙ(株)</v>
      </c>
      <c r="AW734" s="52">
        <f>IF(参照!C734="","",参照!C734)</f>
        <v>5.1099999999999995E-4</v>
      </c>
      <c r="AX734" s="52" t="str">
        <f>IF(参照!D734="","",参照!D734)</f>
        <v/>
      </c>
      <c r="AY734" s="52">
        <f>IF(参照!E734="","",参照!E734)</f>
        <v>5.6200000000000011E-4</v>
      </c>
      <c r="AZ734" s="52" t="str">
        <f>IF(参照!F734="","",参照!F734)</f>
        <v>Ａｐａｍａｎ　Ｅｎｅｒｇｙ(株)</v>
      </c>
      <c r="BA734" s="52" t="str">
        <f>IF(参照!G734="","",参照!G734)</f>
        <v>Ａｐａｍａｎ　Ｅｎｅｒｇｙ(株)_</v>
      </c>
      <c r="BB734" s="52">
        <f t="shared" si="42"/>
        <v>0.56200000000000006</v>
      </c>
      <c r="BD734" s="52" t="str">
        <f>IF(参照!L734="","",参照!L734)</f>
        <v/>
      </c>
    </row>
    <row r="735" spans="47:56">
      <c r="AU735" s="52" t="str">
        <f>IF(参照!A735="","",参照!A735)</f>
        <v>A0401</v>
      </c>
      <c r="AV735" s="52" t="str">
        <f>IF(参照!B735="","",参照!B735)</f>
        <v>アンビット・エナジー・ジャパン合同会社</v>
      </c>
      <c r="AW735" s="52">
        <f>IF(参照!C735="","",参照!C735)</f>
        <v>9.5000000000000005E-5</v>
      </c>
      <c r="AX735" s="52" t="str">
        <f>IF(参照!D735="","",参照!D735)</f>
        <v/>
      </c>
      <c r="AY735" s="52">
        <f>IF(参照!E735="","",参照!E735)</f>
        <v>7.2999999999999999E-5</v>
      </c>
      <c r="AZ735" s="52" t="str">
        <f>IF(参照!F735="","",参照!F735)</f>
        <v>アンビット・エナジー・ジャパン合同会社</v>
      </c>
      <c r="BA735" s="52" t="str">
        <f>IF(参照!G735="","",参照!G735)</f>
        <v>アンビット・エナジー・ジャパン合同会社_</v>
      </c>
      <c r="BB735" s="52">
        <f t="shared" si="42"/>
        <v>7.2999999999999995E-2</v>
      </c>
      <c r="BD735" s="52" t="str">
        <f>IF(参照!L735="","",参照!L735)</f>
        <v/>
      </c>
    </row>
    <row r="736" spans="47:56">
      <c r="AU736" s="52" t="str">
        <f>IF(参照!A736="","",参照!A736)</f>
        <v>A0402</v>
      </c>
      <c r="AV736" s="52" t="str">
        <f>IF(参照!B736="","",参照!B736)</f>
        <v>(株)ＴＯＫＹＯ油電力</v>
      </c>
      <c r="AW736" s="52">
        <f>IF(参照!C736="","",参照!C736)</f>
        <v>5.1699999999999999E-4</v>
      </c>
      <c r="AX736" s="52" t="str">
        <f>IF(参照!D736="","",参照!D736)</f>
        <v/>
      </c>
      <c r="AY736" s="52">
        <f>IF(参照!E736="","",参照!E736)</f>
        <v>5.7200000000000003E-4</v>
      </c>
      <c r="AZ736" s="52" t="str">
        <f>IF(参照!F736="","",参照!F736)</f>
        <v>(株)ＴＯＫＹＯ油電力</v>
      </c>
      <c r="BA736" s="52" t="str">
        <f>IF(参照!G736="","",参照!G736)</f>
        <v>(株)ＴＯＫＹＯ油電力_</v>
      </c>
      <c r="BB736" s="52">
        <f t="shared" si="42"/>
        <v>0.57200000000000006</v>
      </c>
      <c r="BD736" s="52" t="str">
        <f>IF(参照!L736="","",参照!L736)</f>
        <v/>
      </c>
    </row>
    <row r="737" spans="47:56">
      <c r="AU737" s="52" t="str">
        <f>IF(参照!A737="","",参照!A737)</f>
        <v>A0403</v>
      </c>
      <c r="AV737" s="52" t="str">
        <f>IF(参照!B737="","",参照!B737)</f>
        <v>大分ケーブルテレコム(株)</v>
      </c>
      <c r="AW737" s="52">
        <f>IF(参照!C737="","",参照!C737)</f>
        <v>4.6099999999999998E-4</v>
      </c>
      <c r="AX737" s="52" t="str">
        <f>IF(参照!D737="","",参照!D737)</f>
        <v/>
      </c>
      <c r="AY737" s="52">
        <f>IF(参照!E737="","",参照!E737)</f>
        <v>5.0299999999999997E-4</v>
      </c>
      <c r="AZ737" s="52" t="str">
        <f>IF(参照!F737="","",参照!F737)</f>
        <v>大分ケーブルテレコム(株)</v>
      </c>
      <c r="BA737" s="52" t="str">
        <f>IF(参照!G737="","",参照!G737)</f>
        <v>大分ケーブルテレコム(株)_</v>
      </c>
      <c r="BB737" s="52">
        <f t="shared" si="42"/>
        <v>0.503</v>
      </c>
      <c r="BD737" s="52" t="str">
        <f>IF(参照!L737="","",参照!L737)</f>
        <v/>
      </c>
    </row>
    <row r="738" spans="47:56">
      <c r="AU738" s="52" t="str">
        <f>IF(参照!A738="","",参照!A738)</f>
        <v>A0405</v>
      </c>
      <c r="AV738" s="52" t="str">
        <f>IF(参照!B738="","",参照!B738)</f>
        <v>アストマックス・エネルギー合同会社</v>
      </c>
      <c r="AW738" s="52">
        <f>IF(参照!C738="","",参照!C738)</f>
        <v>5.1400000000000003E-4</v>
      </c>
      <c r="AX738" s="52" t="str">
        <f>IF(参照!D738="","",参照!D738)</f>
        <v/>
      </c>
      <c r="AY738" s="52">
        <f>IF(参照!E738="","",参照!E738)</f>
        <v>4.5800000000000002E-4</v>
      </c>
      <c r="AZ738" s="52" t="str">
        <f>IF(参照!F738="","",参照!F738)</f>
        <v>アストマックス・エネルギー合同会社</v>
      </c>
      <c r="BA738" s="52" t="str">
        <f>IF(参照!G738="","",参照!G738)</f>
        <v>アストマックス・エネルギー合同会社_</v>
      </c>
      <c r="BB738" s="52">
        <f t="shared" si="42"/>
        <v>0.45800000000000002</v>
      </c>
      <c r="BD738" s="52" t="str">
        <f>IF(参照!L738="","",参照!L738)</f>
        <v/>
      </c>
    </row>
    <row r="739" spans="47:56">
      <c r="AU739" s="52" t="str">
        <f>IF(参照!A739="","",参照!A739)</f>
        <v>A0406</v>
      </c>
      <c r="AV739" s="52" t="str">
        <f>IF(参照!B739="","",参照!B739)</f>
        <v>生活協同組合コープみらい</v>
      </c>
      <c r="AW739" s="52">
        <f>IF(参照!C739="","",参照!C739)</f>
        <v>3.7199999999999999E-4</v>
      </c>
      <c r="AX739" s="52" t="str">
        <f>IF(参照!D739="","",参照!D739)</f>
        <v/>
      </c>
      <c r="AY739" s="52">
        <f>IF(参照!E739="","",参照!E739)</f>
        <v>3.1599999999999998E-4</v>
      </c>
      <c r="AZ739" s="52" t="str">
        <f>IF(参照!F739="","",参照!F739)</f>
        <v>生活協同組合コープみらい</v>
      </c>
      <c r="BA739" s="52" t="str">
        <f>IF(参照!G739="","",参照!G739)</f>
        <v>生活協同組合コープみらい_</v>
      </c>
      <c r="BB739" s="52">
        <f t="shared" si="42"/>
        <v>0.316</v>
      </c>
      <c r="BD739" s="52" t="str">
        <f>IF(参照!L739="","",参照!L739)</f>
        <v/>
      </c>
    </row>
    <row r="740" spans="47:56">
      <c r="AU740" s="52" t="str">
        <f>IF(参照!A740="","",参照!A740)</f>
        <v>A0407</v>
      </c>
      <c r="AV740" s="52" t="str">
        <f>IF(参照!B740="","",参照!B740)</f>
        <v>寝屋川電力(株)</v>
      </c>
      <c r="AW740" s="52">
        <f>IF(参照!C740="","",参照!C740)</f>
        <v>4.86E-4</v>
      </c>
      <c r="AX740" s="52" t="str">
        <f>IF(参照!D740="","",参照!D740)</f>
        <v/>
      </c>
      <c r="AY740" s="52">
        <f>IF(参照!E740="","",参照!E740)</f>
        <v>4.57E-4</v>
      </c>
      <c r="AZ740" s="52" t="str">
        <f>IF(参照!F740="","",参照!F740)</f>
        <v>寝屋川電力(株)</v>
      </c>
      <c r="BA740" s="52" t="str">
        <f>IF(参照!G740="","",参照!G740)</f>
        <v>寝屋川電力(株)_</v>
      </c>
      <c r="BB740" s="52">
        <f t="shared" si="42"/>
        <v>0.45700000000000002</v>
      </c>
      <c r="BD740" s="52" t="str">
        <f>IF(参照!L740="","",参照!L740)</f>
        <v/>
      </c>
    </row>
    <row r="741" spans="47:56">
      <c r="AU741" s="52" t="str">
        <f>IF(参照!A741="","",参照!A741)</f>
        <v>A0410</v>
      </c>
      <c r="AV741" s="52" t="str">
        <f>IF(参照!B741="","",参照!B741)</f>
        <v>石川電力(株)</v>
      </c>
      <c r="AW741" s="52">
        <f>IF(参照!C741="","",参照!C741)</f>
        <v>9.9400000000000009E-4</v>
      </c>
      <c r="AX741" s="52" t="str">
        <f>IF(参照!D741="","",参照!D741)</f>
        <v/>
      </c>
      <c r="AY741" s="52">
        <f>IF(参照!E741="","",参照!E741)</f>
        <v>9.3800000000000003E-4</v>
      </c>
      <c r="AZ741" s="52" t="str">
        <f>IF(参照!F741="","",参照!F741)</f>
        <v>石川電力(株)</v>
      </c>
      <c r="BA741" s="52" t="str">
        <f>IF(参照!G741="","",参照!G741)</f>
        <v>石川電力(株)_</v>
      </c>
      <c r="BB741" s="52">
        <f t="shared" si="42"/>
        <v>0.93800000000000006</v>
      </c>
      <c r="BD741" s="52" t="str">
        <f>IF(参照!L741="","",参照!L741)</f>
        <v/>
      </c>
    </row>
    <row r="742" spans="47:56">
      <c r="AU742" s="52" t="str">
        <f>IF(参照!A742="","",参照!A742)</f>
        <v>A0411</v>
      </c>
      <c r="AV742" s="52" t="str">
        <f>IF(参照!B742="","",参照!B742)</f>
        <v>福井電力(株)</v>
      </c>
      <c r="AW742" s="52">
        <f>IF(参照!C742="","",参照!C742)</f>
        <v>4.8099999999999998E-4</v>
      </c>
      <c r="AX742" s="52" t="str">
        <f>IF(参照!D742="","",参照!D742)</f>
        <v/>
      </c>
      <c r="AY742" s="52">
        <f>IF(参照!E742="","",参照!E742)</f>
        <v>4.2499999999999998E-4</v>
      </c>
      <c r="AZ742" s="52" t="str">
        <f>IF(参照!F742="","",参照!F742)</f>
        <v>福井電力(株)</v>
      </c>
      <c r="BA742" s="52" t="str">
        <f>IF(参照!G742="","",参照!G742)</f>
        <v>福井電力(株)_</v>
      </c>
      <c r="BB742" s="52">
        <f t="shared" si="42"/>
        <v>0.42499999999999999</v>
      </c>
      <c r="BD742" s="52" t="str">
        <f>IF(参照!L742="","",参照!L742)</f>
        <v/>
      </c>
    </row>
    <row r="743" spans="47:56">
      <c r="AU743" s="52" t="str">
        <f>IF(参照!A743="","",参照!A743)</f>
        <v>A0413</v>
      </c>
      <c r="AV743" s="52" t="str">
        <f>IF(参照!B743="","",参照!B743)</f>
        <v>(株)MKエネルギー</v>
      </c>
      <c r="AW743" s="52">
        <f>IF(参照!C743="","",参照!C743)</f>
        <v>5.44E-4</v>
      </c>
      <c r="AX743" s="52" t="str">
        <f>IF(参照!D743="","",参照!D743)</f>
        <v/>
      </c>
      <c r="AY743" s="52">
        <f>IF(参照!E743="","",参照!E743)</f>
        <v>5.8799999999999998E-4</v>
      </c>
      <c r="AZ743" s="52" t="str">
        <f>IF(参照!F743="","",参照!F743)</f>
        <v>(株)MKエネルギー</v>
      </c>
      <c r="BA743" s="52" t="str">
        <f>IF(参照!G743="","",参照!G743)</f>
        <v>(株)MKエネルギー_</v>
      </c>
      <c r="BB743" s="52">
        <f t="shared" si="42"/>
        <v>0.58799999999999997</v>
      </c>
      <c r="BD743" s="52" t="str">
        <f>IF(参照!L743="","",参照!L743)</f>
        <v/>
      </c>
    </row>
    <row r="744" spans="47:56">
      <c r="AU744" s="52" t="str">
        <f>IF(参照!A744="","",参照!A744)</f>
        <v>A0414</v>
      </c>
      <c r="AV744" s="52" t="str">
        <f>IF(参照!B744="","",参照!B744)</f>
        <v>(株)Ｏｐｔｉｍｉｚｅｄ　Ｅｎｅｒｇｙ</v>
      </c>
      <c r="AW744" s="52">
        <f>IF(参照!C744="","",参照!C744)</f>
        <v>4.84E-4</v>
      </c>
      <c r="AX744" s="52" t="str">
        <f>IF(参照!D744="","",参照!D744)</f>
        <v/>
      </c>
      <c r="AY744" s="52">
        <f>IF(参照!E744="","",参照!E744)</f>
        <v>4.28E-4</v>
      </c>
      <c r="AZ744" s="52" t="str">
        <f>IF(参照!F744="","",参照!F744)</f>
        <v>(株)Ｏｐｔｉｍｉｚｅｄ　Ｅｎｅｒｇｙ</v>
      </c>
      <c r="BA744" s="52" t="str">
        <f>IF(参照!G744="","",参照!G744)</f>
        <v>(株)Ｏｐｔｉｍｉｚｅｄ　Ｅｎｅｒｇｙ_</v>
      </c>
      <c r="BB744" s="52">
        <f t="shared" si="42"/>
        <v>0.42799999999999999</v>
      </c>
      <c r="BD744" s="52" t="str">
        <f>IF(参照!L744="","",参照!L744)</f>
        <v/>
      </c>
    </row>
    <row r="745" spans="47:56">
      <c r="AU745" s="52" t="str">
        <f>IF(参照!A745="","",参照!A745)</f>
        <v>A0415</v>
      </c>
      <c r="AV745" s="52" t="str">
        <f>IF(参照!B745="","",参照!B745)</f>
        <v>エネラボ(株)</v>
      </c>
      <c r="AW745" s="52">
        <f>IF(参照!C745="","",参照!C745)</f>
        <v>5.3899999999999998E-4</v>
      </c>
      <c r="AX745" s="52" t="str">
        <f>IF(参照!D745="","",参照!D745)</f>
        <v>メニューA</v>
      </c>
      <c r="AY745" s="52">
        <f>IF(参照!E745="","",参照!E745)</f>
        <v>0</v>
      </c>
      <c r="AZ745" s="52" t="str">
        <f>IF(参照!F745="","",参照!F745)</f>
        <v>エネラボ(株)</v>
      </c>
      <c r="BA745" s="52" t="str">
        <f>IF(参照!G745="","",参照!G745)</f>
        <v>エネラボ(株)_メニューA</v>
      </c>
      <c r="BB745" s="52">
        <f t="shared" si="42"/>
        <v>0</v>
      </c>
      <c r="BD745" s="52" t="str">
        <f>IF(参照!L745="","",参照!L745)</f>
        <v/>
      </c>
    </row>
    <row r="746" spans="47:56">
      <c r="AU746" s="52" t="str">
        <f>IF(参照!A746="","",参照!A746)</f>
        <v/>
      </c>
      <c r="AV746" s="52" t="str">
        <f>IF(参照!B746="","",参照!B746)</f>
        <v/>
      </c>
      <c r="AW746" s="52" t="str">
        <f>IF(参照!C746="","",参照!C746)</f>
        <v/>
      </c>
      <c r="AX746" s="52" t="str">
        <f>IF(参照!D746="","",参照!D746)</f>
        <v>メニューB(残差)</v>
      </c>
      <c r="AY746" s="52">
        <f>IF(参照!E746="","",参照!E746)</f>
        <v>4.8299999999999998E-4</v>
      </c>
      <c r="AZ746" s="52" t="str">
        <f>IF(参照!F746="","",参照!F746)</f>
        <v>エネラボ(株)</v>
      </c>
      <c r="BA746" s="52" t="str">
        <f>IF(参照!G746="","",参照!G746)</f>
        <v>エネラボ(株)_メニューB(残差)</v>
      </c>
      <c r="BB746" s="52">
        <f t="shared" si="42"/>
        <v>0.48299999999999998</v>
      </c>
      <c r="BD746" s="52" t="str">
        <f>IF(参照!L746="","",参照!L746)</f>
        <v/>
      </c>
    </row>
    <row r="747" spans="47:56">
      <c r="AU747" s="52" t="str">
        <f>IF(参照!A747="","",参照!A747)</f>
        <v/>
      </c>
      <c r="AV747" s="52" t="str">
        <f>IF(参照!B747="","",参照!B747)</f>
        <v/>
      </c>
      <c r="AW747" s="52" t="str">
        <f>IF(参照!C747="","",参照!C747)</f>
        <v/>
      </c>
      <c r="AX747" s="52" t="str">
        <f>IF(参照!D747="","",参照!D747)</f>
        <v>(参考値)事業者全体</v>
      </c>
      <c r="AY747" s="52">
        <f>IF(参照!E747="","",参照!E747)</f>
        <v>4.0400000000000001E-4</v>
      </c>
      <c r="AZ747" s="52" t="str">
        <f>IF(参照!F747="","",参照!F747)</f>
        <v>エネラボ(株)</v>
      </c>
      <c r="BA747" s="52" t="str">
        <f>IF(参照!G747="","",参照!G747)</f>
        <v>エネラボ(株)_(参考値)事業者全体</v>
      </c>
      <c r="BB747" s="52">
        <f t="shared" si="42"/>
        <v>0.40400000000000003</v>
      </c>
      <c r="BD747" s="52" t="str">
        <f>IF(参照!L747="","",参照!L747)</f>
        <v/>
      </c>
    </row>
    <row r="748" spans="47:56">
      <c r="AU748" s="52" t="str">
        <f>IF(参照!A748="","",参照!A748)</f>
        <v>A0416</v>
      </c>
      <c r="AV748" s="52" t="str">
        <f>IF(参照!B748="","",参照!B748)</f>
        <v>(株)ネクシィーズ・ゼロ</v>
      </c>
      <c r="AW748" s="52">
        <f>IF(参照!C748="","",参照!C748)</f>
        <v>5.0699999999999996E-4</v>
      </c>
      <c r="AX748" s="52" t="str">
        <f>IF(参照!D748="","",参照!D748)</f>
        <v/>
      </c>
      <c r="AY748" s="52">
        <f>IF(参照!E748="","",参照!E748)</f>
        <v>5.3399999999999997E-4</v>
      </c>
      <c r="AZ748" s="52" t="str">
        <f>IF(参照!F748="","",参照!F748)</f>
        <v>(株)ネクシィーズ・ゼロ</v>
      </c>
      <c r="BA748" s="52" t="str">
        <f>IF(参照!G748="","",参照!G748)</f>
        <v>(株)ネクシィーズ・ゼロ_</v>
      </c>
      <c r="BB748" s="52">
        <f t="shared" si="42"/>
        <v>0.53399999999999992</v>
      </c>
      <c r="BD748" s="52" t="str">
        <f>IF(参照!L748="","",参照!L748)</f>
        <v/>
      </c>
    </row>
    <row r="749" spans="47:56">
      <c r="AU749" s="52" t="str">
        <f>IF(参照!A749="","",参照!A749)</f>
        <v>A0418</v>
      </c>
      <c r="AV749" s="52" t="str">
        <f>IF(参照!B749="","",参照!B749)</f>
        <v>横浜ウォーター(株)</v>
      </c>
      <c r="AW749" s="52">
        <f>IF(参照!C749="","",参照!C749)</f>
        <v>3.88E-4</v>
      </c>
      <c r="AX749" s="52" t="str">
        <f>IF(参照!D749="","",参照!D749)</f>
        <v/>
      </c>
      <c r="AY749" s="52">
        <f>IF(参照!E749="","",参照!E749)</f>
        <v>5.2599999999999999E-4</v>
      </c>
      <c r="AZ749" s="52" t="str">
        <f>IF(参照!F749="","",参照!F749)</f>
        <v>横浜ウォーター(株)</v>
      </c>
      <c r="BA749" s="52" t="str">
        <f>IF(参照!G749="","",参照!G749)</f>
        <v>横浜ウォーター(株)_</v>
      </c>
      <c r="BB749" s="52">
        <f t="shared" si="42"/>
        <v>0.52600000000000002</v>
      </c>
      <c r="BD749" s="52" t="str">
        <f>IF(参照!L749="","",参照!L749)</f>
        <v/>
      </c>
    </row>
    <row r="750" spans="47:56">
      <c r="AU750" s="52" t="str">
        <f>IF(参照!A750="","",参照!A750)</f>
        <v>A0419</v>
      </c>
      <c r="AV750" s="52" t="str">
        <f>IF(参照!B750="","",参照!B750)</f>
        <v>スマートエナジー磐田(株)</v>
      </c>
      <c r="AW750" s="52">
        <f>IF(参照!C750="","",参照!C750)</f>
        <v>1.74E-4</v>
      </c>
      <c r="AX750" s="52" t="str">
        <f>IF(参照!D750="","",参照!D750)</f>
        <v>メニューA</v>
      </c>
      <c r="AY750" s="52">
        <f>IF(参照!E750="","",参照!E750)</f>
        <v>0</v>
      </c>
      <c r="AZ750" s="52" t="str">
        <f>IF(参照!F750="","",参照!F750)</f>
        <v>スマートエナジー磐田(株)</v>
      </c>
      <c r="BA750" s="52" t="str">
        <f>IF(参照!G750="","",参照!G750)</f>
        <v>スマートエナジー磐田(株)_メニューA</v>
      </c>
      <c r="BB750" s="52">
        <f t="shared" si="42"/>
        <v>0</v>
      </c>
      <c r="BD750" s="52" t="str">
        <f>IF(参照!L750="","",参照!L750)</f>
        <v/>
      </c>
    </row>
    <row r="751" spans="47:56">
      <c r="AU751" s="52" t="str">
        <f>IF(参照!A751="","",参照!A751)</f>
        <v/>
      </c>
      <c r="AV751" s="52" t="str">
        <f>IF(参照!B751="","",参照!B751)</f>
        <v/>
      </c>
      <c r="AW751" s="52" t="str">
        <f>IF(参照!C751="","",参照!C751)</f>
        <v/>
      </c>
      <c r="AX751" s="52" t="str">
        <f>IF(参照!D751="","",参照!D751)</f>
        <v>メニューB</v>
      </c>
      <c r="AY751" s="52">
        <f>IF(参照!E751="","",参照!E751)</f>
        <v>3.19E-4</v>
      </c>
      <c r="AZ751" s="52" t="str">
        <f>IF(参照!F751="","",参照!F751)</f>
        <v>スマートエナジー磐田(株)</v>
      </c>
      <c r="BA751" s="52" t="str">
        <f>IF(参照!G751="","",参照!G751)</f>
        <v>スマートエナジー磐田(株)_メニューB</v>
      </c>
      <c r="BB751" s="52">
        <f t="shared" si="42"/>
        <v>0.31900000000000001</v>
      </c>
      <c r="BD751" s="52" t="str">
        <f>IF(参照!L751="","",参照!L751)</f>
        <v/>
      </c>
    </row>
    <row r="752" spans="47:56">
      <c r="AU752" s="52" t="str">
        <f>IF(参照!A752="","",参照!A752)</f>
        <v/>
      </c>
      <c r="AV752" s="52" t="str">
        <f>IF(参照!B752="","",参照!B752)</f>
        <v/>
      </c>
      <c r="AW752" s="52" t="str">
        <f>IF(参照!C752="","",参照!C752)</f>
        <v/>
      </c>
      <c r="AX752" s="52" t="str">
        <f>IF(参照!D752="","",参照!D752)</f>
        <v>メニューC(残差)</v>
      </c>
      <c r="AY752" s="52">
        <f>IF(参照!E752="","",参照!E752)</f>
        <v>3.5499999999999996E-4</v>
      </c>
      <c r="AZ752" s="52" t="str">
        <f>IF(参照!F752="","",参照!F752)</f>
        <v>スマートエナジー磐田(株)</v>
      </c>
      <c r="BA752" s="52" t="str">
        <f>IF(参照!G752="","",参照!G752)</f>
        <v>スマートエナジー磐田(株)_メニューC(残差)</v>
      </c>
      <c r="BB752" s="52">
        <f t="shared" si="42"/>
        <v>0.35499999999999998</v>
      </c>
      <c r="BD752" s="52" t="str">
        <f>IF(参照!L752="","",参照!L752)</f>
        <v/>
      </c>
    </row>
    <row r="753" spans="47:56">
      <c r="AU753" s="52" t="str">
        <f>IF(参照!A753="","",参照!A753)</f>
        <v/>
      </c>
      <c r="AV753" s="52" t="str">
        <f>IF(参照!B753="","",参照!B753)</f>
        <v/>
      </c>
      <c r="AW753" s="52" t="str">
        <f>IF(参照!C753="","",参照!C753)</f>
        <v/>
      </c>
      <c r="AX753" s="52" t="str">
        <f>IF(参照!D753="","",参照!D753)</f>
        <v>(参考値)事業者全体</v>
      </c>
      <c r="AY753" s="52">
        <f>IF(参照!E753="","",参照!E753)</f>
        <v>4.0299999999999998E-4</v>
      </c>
      <c r="AZ753" s="52" t="str">
        <f>IF(参照!F753="","",参照!F753)</f>
        <v>スマートエナジー磐田(株)</v>
      </c>
      <c r="BA753" s="52" t="str">
        <f>IF(参照!G753="","",参照!G753)</f>
        <v>スマートエナジー磐田(株)_(参考値)事業者全体</v>
      </c>
      <c r="BB753" s="52">
        <f t="shared" si="42"/>
        <v>0.40299999999999997</v>
      </c>
      <c r="BD753" s="52" t="str">
        <f>IF(参照!L753="","",参照!L753)</f>
        <v/>
      </c>
    </row>
    <row r="754" spans="47:56">
      <c r="AU754" s="52" t="str">
        <f>IF(参照!A754="","",参照!A754)</f>
        <v>A0420</v>
      </c>
      <c r="AV754" s="52" t="str">
        <f>IF(参照!B754="","",参照!B754)</f>
        <v>そうまＩグリッド合同会社</v>
      </c>
      <c r="AW754" s="52">
        <f>IF(参照!C754="","",参照!C754)</f>
        <v>3.2600000000000001E-4</v>
      </c>
      <c r="AX754" s="52" t="str">
        <f>IF(参照!D754="","",参照!D754)</f>
        <v/>
      </c>
      <c r="AY754" s="52">
        <f>IF(参照!E754="","",参照!E754)</f>
        <v>4.2400000000000001E-4</v>
      </c>
      <c r="AZ754" s="52" t="str">
        <f>IF(参照!F754="","",参照!F754)</f>
        <v>そうまＩグリッド合同会社</v>
      </c>
      <c r="BA754" s="52" t="str">
        <f>IF(参照!G754="","",参照!G754)</f>
        <v>そうまＩグリッド合同会社_</v>
      </c>
      <c r="BB754" s="52">
        <f t="shared" si="42"/>
        <v>0.42399999999999999</v>
      </c>
      <c r="BD754" s="52" t="str">
        <f>IF(参照!L754="","",参照!L754)</f>
        <v/>
      </c>
    </row>
    <row r="755" spans="47:56">
      <c r="AU755" s="52" t="str">
        <f>IF(参照!A755="","",参照!A755)</f>
        <v>A0424</v>
      </c>
      <c r="AV755" s="52" t="str">
        <f>IF(参照!B755="","",参照!B755)</f>
        <v>新潟県民電力(株)</v>
      </c>
      <c r="AW755" s="52">
        <f>IF(参照!C755="","",参照!C755)</f>
        <v>4.28E-4</v>
      </c>
      <c r="AX755" s="52" t="str">
        <f>IF(参照!D755="","",参照!D755)</f>
        <v/>
      </c>
      <c r="AY755" s="52">
        <f>IF(参照!E755="","",参照!E755)</f>
        <v>4.1199999999999999E-4</v>
      </c>
      <c r="AZ755" s="52" t="str">
        <f>IF(参照!F755="","",参照!F755)</f>
        <v>新潟県民電力(株)</v>
      </c>
      <c r="BA755" s="52" t="str">
        <f>IF(参照!G755="","",参照!G755)</f>
        <v>新潟県民電力(株)_</v>
      </c>
      <c r="BB755" s="52">
        <f t="shared" si="42"/>
        <v>0.41199999999999998</v>
      </c>
      <c r="BD755" s="52" t="str">
        <f>IF(参照!L755="","",参照!L755)</f>
        <v/>
      </c>
    </row>
    <row r="756" spans="47:56">
      <c r="AU756" s="52" t="str">
        <f>IF(参照!A756="","",参照!A756)</f>
        <v>A0425</v>
      </c>
      <c r="AV756" s="52" t="str">
        <f>IF(参照!B756="","",参照!B756)</f>
        <v>エネトレード(株)</v>
      </c>
      <c r="AW756" s="52" t="str">
        <f>IF(参照!C756="","",参照!C756)</f>
        <v>0.000453※</v>
      </c>
      <c r="AX756" s="52" t="str">
        <f>IF(参照!D756="","",参照!D756)</f>
        <v/>
      </c>
      <c r="AY756" s="52">
        <f>IF(参照!E756="","",参照!E756)</f>
        <v>4.5300000000000001E-4</v>
      </c>
      <c r="AZ756" s="52" t="str">
        <f>IF(参照!F756="","",参照!F756)</f>
        <v>エネトレード(株)</v>
      </c>
      <c r="BA756" s="52" t="str">
        <f>IF(参照!G756="","",参照!G756)</f>
        <v>エネトレード(株)_</v>
      </c>
      <c r="BB756" s="52">
        <f t="shared" si="42"/>
        <v>0.45300000000000001</v>
      </c>
      <c r="BD756" s="52" t="str">
        <f>IF(参照!L756="","",参照!L756)</f>
        <v/>
      </c>
    </row>
    <row r="757" spans="47:56">
      <c r="AU757" s="52" t="str">
        <f>IF(参照!A757="","",参照!A757)</f>
        <v>A0427</v>
      </c>
      <c r="AV757" s="52" t="str">
        <f>IF(参照!B757="","",参照!B757)</f>
        <v>Ｍｙシティ電力(株)</v>
      </c>
      <c r="AW757" s="52">
        <f>IF(参照!C757="","",参照!C757)</f>
        <v>5.1199999999999998E-4</v>
      </c>
      <c r="AX757" s="52" t="str">
        <f>IF(参照!D757="","",参照!D757)</f>
        <v/>
      </c>
      <c r="AY757" s="52">
        <f>IF(参照!E757="","",参照!E757)</f>
        <v>5.6300000000000002E-4</v>
      </c>
      <c r="AZ757" s="52" t="str">
        <f>IF(参照!F757="","",参照!F757)</f>
        <v>Ｍｙシティ電力(株)</v>
      </c>
      <c r="BA757" s="52" t="str">
        <f>IF(参照!G757="","",参照!G757)</f>
        <v>Ｍｙシティ電力(株)_</v>
      </c>
      <c r="BB757" s="52">
        <f t="shared" si="42"/>
        <v>0.56300000000000006</v>
      </c>
      <c r="BD757" s="52" t="str">
        <f>IF(参照!L757="","",参照!L757)</f>
        <v/>
      </c>
    </row>
    <row r="758" spans="47:56">
      <c r="AU758" s="52" t="str">
        <f>IF(参照!A758="","",参照!A758)</f>
        <v>A0429</v>
      </c>
      <c r="AV758" s="52" t="str">
        <f>IF(参照!B758="","",参照!B758)</f>
        <v>ニシムラ(株)</v>
      </c>
      <c r="AW758" s="52">
        <f>IF(参照!C758="","",参照!C758)</f>
        <v>5.0299999999999997E-4</v>
      </c>
      <c r="AX758" s="52" t="str">
        <f>IF(参照!D758="","",参照!D758)</f>
        <v/>
      </c>
      <c r="AY758" s="52">
        <f>IF(参照!E758="","",参照!E758)</f>
        <v>5.5400000000000002E-4</v>
      </c>
      <c r="AZ758" s="52" t="str">
        <f>IF(参照!F758="","",参照!F758)</f>
        <v>ニシムラ(株)</v>
      </c>
      <c r="BA758" s="52" t="str">
        <f>IF(参照!G758="","",参照!G758)</f>
        <v>ニシムラ(株)_</v>
      </c>
      <c r="BB758" s="52">
        <f t="shared" si="42"/>
        <v>0.55400000000000005</v>
      </c>
      <c r="BD758" s="52" t="str">
        <f>IF(参照!L758="","",参照!L758)</f>
        <v/>
      </c>
    </row>
    <row r="759" spans="47:56">
      <c r="AU759" s="52" t="str">
        <f>IF(参照!A759="","",参照!A759)</f>
        <v>A0430</v>
      </c>
      <c r="AV759" s="52" t="str">
        <f>IF(参照!B759="","",参照!B759)</f>
        <v>(株)さくら新電力</v>
      </c>
      <c r="AW759" s="52">
        <f>IF(参照!C759="","",参照!C759)</f>
        <v>4.0400000000000001E-4</v>
      </c>
      <c r="AX759" s="52" t="str">
        <f>IF(参照!D759="","",参照!D759)</f>
        <v>メニューA</v>
      </c>
      <c r="AY759" s="52">
        <f>IF(参照!E759="","",参照!E759)</f>
        <v>0</v>
      </c>
      <c r="AZ759" s="52" t="str">
        <f>IF(参照!F759="","",参照!F759)</f>
        <v>(株)さくら新電力</v>
      </c>
      <c r="BA759" s="52" t="str">
        <f>IF(参照!G759="","",参照!G759)</f>
        <v>(株)さくら新電力_メニューA</v>
      </c>
      <c r="BB759" s="52">
        <f t="shared" si="42"/>
        <v>0</v>
      </c>
      <c r="BD759" s="52" t="str">
        <f>IF(参照!L759="","",参照!L759)</f>
        <v/>
      </c>
    </row>
    <row r="760" spans="47:56">
      <c r="AU760" s="52" t="str">
        <f>IF(参照!A760="","",参照!A760)</f>
        <v/>
      </c>
      <c r="AV760" s="52" t="str">
        <f>IF(参照!B760="","",参照!B760)</f>
        <v/>
      </c>
      <c r="AW760" s="52" t="str">
        <f>IF(参照!C760="","",参照!C760)</f>
        <v/>
      </c>
      <c r="AX760" s="52" t="str">
        <f>IF(参照!D760="","",参照!D760)</f>
        <v>メニューB(残差)</v>
      </c>
      <c r="AY760" s="52">
        <f>IF(参照!E760="","",参照!E760)</f>
        <v>4.2999999999999999E-4</v>
      </c>
      <c r="AZ760" s="52" t="str">
        <f>IF(参照!F760="","",参照!F760)</f>
        <v>(株)さくら新電力</v>
      </c>
      <c r="BA760" s="52" t="str">
        <f>IF(参照!G760="","",参照!G760)</f>
        <v>(株)さくら新電力_メニューB(残差)</v>
      </c>
      <c r="BB760" s="52">
        <f t="shared" si="42"/>
        <v>0.43</v>
      </c>
      <c r="BD760" s="52" t="str">
        <f>IF(参照!L760="","",参照!L760)</f>
        <v/>
      </c>
    </row>
    <row r="761" spans="47:56">
      <c r="AU761" s="52" t="str">
        <f>IF(参照!A761="","",参照!A761)</f>
        <v/>
      </c>
      <c r="AV761" s="52" t="str">
        <f>IF(参照!B761="","",参照!B761)</f>
        <v/>
      </c>
      <c r="AW761" s="52" t="str">
        <f>IF(参照!C761="","",参照!C761)</f>
        <v/>
      </c>
      <c r="AX761" s="52" t="str">
        <f>IF(参照!D761="","",参照!D761)</f>
        <v>(参考値)事業者全体</v>
      </c>
      <c r="AY761" s="52">
        <f>IF(参照!E761="","",参照!E761)</f>
        <v>5.3300000000000005E-4</v>
      </c>
      <c r="AZ761" s="52" t="str">
        <f>IF(参照!F761="","",参照!F761)</f>
        <v>(株)さくら新電力</v>
      </c>
      <c r="BA761" s="52" t="str">
        <f>IF(参照!G761="","",参照!G761)</f>
        <v>(株)さくら新電力_(参考値)事業者全体</v>
      </c>
      <c r="BB761" s="52">
        <f t="shared" si="42"/>
        <v>0.53300000000000003</v>
      </c>
      <c r="BD761" s="52" t="str">
        <f>IF(参照!L761="","",参照!L761)</f>
        <v/>
      </c>
    </row>
    <row r="762" spans="47:56">
      <c r="AU762" s="52" t="str">
        <f>IF(参照!A762="","",参照!A762)</f>
        <v>A0431</v>
      </c>
      <c r="AV762" s="52" t="str">
        <f>IF(参照!B762="","",参照!B762)</f>
        <v>(株)グローアップ</v>
      </c>
      <c r="AW762" s="52">
        <f>IF(参照!C762="","",参照!C762)</f>
        <v>4.0099999999999999E-4</v>
      </c>
      <c r="AX762" s="52" t="str">
        <f>IF(参照!D762="","",参照!D762)</f>
        <v/>
      </c>
      <c r="AY762" s="52">
        <f>IF(参照!E762="","",参照!E762)</f>
        <v>3.4400000000000001E-4</v>
      </c>
      <c r="AZ762" s="52" t="str">
        <f>IF(参照!F762="","",参照!F762)</f>
        <v>(株)グローアップ</v>
      </c>
      <c r="BA762" s="52" t="str">
        <f>IF(参照!G762="","",参照!G762)</f>
        <v>(株)グローアップ_</v>
      </c>
      <c r="BB762" s="52">
        <f t="shared" si="42"/>
        <v>0.34400000000000003</v>
      </c>
      <c r="BD762" s="52" t="str">
        <f>IF(参照!L762="","",参照!L762)</f>
        <v/>
      </c>
    </row>
    <row r="763" spans="47:56">
      <c r="AU763" s="52" t="str">
        <f>IF(参照!A763="","",参照!A763)</f>
        <v>A0435</v>
      </c>
      <c r="AV763" s="52" t="str">
        <f>IF(参照!B763="","",参照!B763)</f>
        <v>いこま市民パワー(株)</v>
      </c>
      <c r="AW763" s="52">
        <f>IF(参照!C763="","",参照!C763)</f>
        <v>1.05E-4</v>
      </c>
      <c r="AX763" s="52" t="str">
        <f>IF(参照!D763="","",参照!D763)</f>
        <v/>
      </c>
      <c r="AY763" s="52">
        <f>IF(参照!E763="","",参照!E763)</f>
        <v>3.9399999999999998E-4</v>
      </c>
      <c r="AZ763" s="52" t="str">
        <f>IF(参照!F763="","",参照!F763)</f>
        <v>いこま市民パワー(株)</v>
      </c>
      <c r="BA763" s="52" t="str">
        <f>IF(参照!G763="","",参照!G763)</f>
        <v>いこま市民パワー(株)_</v>
      </c>
      <c r="BB763" s="52">
        <f t="shared" si="42"/>
        <v>0.39399999999999996</v>
      </c>
      <c r="BD763" s="52" t="str">
        <f>IF(参照!L763="","",参照!L763)</f>
        <v/>
      </c>
    </row>
    <row r="764" spans="47:56">
      <c r="AU764" s="52" t="str">
        <f>IF(参照!A764="","",参照!A764)</f>
        <v>A0436</v>
      </c>
      <c r="AV764" s="52" t="str">
        <f>IF(参照!B764="","",参照!B764)</f>
        <v>(株)コープでんき東北</v>
      </c>
      <c r="AW764" s="52">
        <f>IF(参照!C764="","",参照!C764)</f>
        <v>4.1899999999999999E-4</v>
      </c>
      <c r="AX764" s="52" t="str">
        <f>IF(参照!D764="","",参照!D764)</f>
        <v/>
      </c>
      <c r="AY764" s="52">
        <f>IF(参照!E764="","",参照!E764)</f>
        <v>3.6299999999999999E-4</v>
      </c>
      <c r="AZ764" s="52" t="str">
        <f>IF(参照!F764="","",参照!F764)</f>
        <v>(株)コープでんき東北</v>
      </c>
      <c r="BA764" s="52" t="str">
        <f>IF(参照!G764="","",参照!G764)</f>
        <v>(株)コープでんき東北_</v>
      </c>
      <c r="BB764" s="52">
        <f t="shared" si="42"/>
        <v>0.36299999999999999</v>
      </c>
      <c r="BD764" s="52" t="str">
        <f>IF(参照!L764="","",参照!L764)</f>
        <v/>
      </c>
    </row>
    <row r="765" spans="47:56">
      <c r="AU765" s="52" t="str">
        <f>IF(参照!A765="","",参照!A765)</f>
        <v>A0437</v>
      </c>
      <c r="AV765" s="52" t="str">
        <f>IF(参照!B765="","",参照!B765)</f>
        <v>おもてなし山形(株)</v>
      </c>
      <c r="AW765" s="52">
        <f>IF(参照!C765="","",参照!C765)</f>
        <v>1.54E-4</v>
      </c>
      <c r="AX765" s="52" t="str">
        <f>IF(参照!D765="","",参照!D765)</f>
        <v/>
      </c>
      <c r="AY765" s="52">
        <f>IF(参照!E765="","",参照!E765)</f>
        <v>9.800000000000001E-5</v>
      </c>
      <c r="AZ765" s="52" t="str">
        <f>IF(参照!F765="","",参照!F765)</f>
        <v>おもてなし山形(株)</v>
      </c>
      <c r="BA765" s="52" t="str">
        <f>IF(参照!G765="","",参照!G765)</f>
        <v>おもてなし山形(株)_</v>
      </c>
      <c r="BB765" s="52">
        <f t="shared" si="42"/>
        <v>9.8000000000000004E-2</v>
      </c>
      <c r="BD765" s="52" t="str">
        <f>IF(参照!L765="","",参照!L765)</f>
        <v/>
      </c>
    </row>
    <row r="766" spans="47:56">
      <c r="AU766" s="52" t="str">
        <f>IF(参照!A766="","",参照!A766)</f>
        <v>A0438</v>
      </c>
      <c r="AV766" s="52" t="str">
        <f>IF(参照!B766="","",参照!B766)</f>
        <v>長野都市ガス(株)</v>
      </c>
      <c r="AW766" s="52">
        <f>IF(参照!C766="","",参照!C766)</f>
        <v>3.6400000000000001E-4</v>
      </c>
      <c r="AX766" s="52" t="str">
        <f>IF(参照!D766="","",参照!D766)</f>
        <v/>
      </c>
      <c r="AY766" s="52">
        <f>IF(参照!E766="","",参照!E766)</f>
        <v>3.0800000000000001E-4</v>
      </c>
      <c r="AZ766" s="52" t="str">
        <f>IF(参照!F766="","",参照!F766)</f>
        <v>長野都市ガス(株)</v>
      </c>
      <c r="BA766" s="52" t="str">
        <f>IF(参照!G766="","",参照!G766)</f>
        <v>長野都市ガス(株)_</v>
      </c>
      <c r="BB766" s="52">
        <f t="shared" si="42"/>
        <v>0.308</v>
      </c>
      <c r="BD766" s="52" t="str">
        <f>IF(参照!L766="","",参照!L766)</f>
        <v/>
      </c>
    </row>
    <row r="767" spans="47:56">
      <c r="AU767" s="52" t="str">
        <f>IF(参照!A767="","",参照!A767)</f>
        <v>A0439</v>
      </c>
      <c r="AV767" s="52" t="str">
        <f>IF(参照!B767="","",参照!B767)</f>
        <v>上田ガス(株)</v>
      </c>
      <c r="AW767" s="52">
        <f>IF(参照!C767="","",参照!C767)</f>
        <v>3.6400000000000001E-4</v>
      </c>
      <c r="AX767" s="52" t="str">
        <f>IF(参照!D767="","",参照!D767)</f>
        <v/>
      </c>
      <c r="AY767" s="52">
        <f>IF(参照!E767="","",参照!E767)</f>
        <v>3.0800000000000001E-4</v>
      </c>
      <c r="AZ767" s="52" t="str">
        <f>IF(参照!F767="","",参照!F767)</f>
        <v>上田ガス(株)</v>
      </c>
      <c r="BA767" s="52" t="str">
        <f>IF(参照!G767="","",参照!G767)</f>
        <v>上田ガス(株)_</v>
      </c>
      <c r="BB767" s="52">
        <f t="shared" si="42"/>
        <v>0.308</v>
      </c>
      <c r="BD767" s="52" t="str">
        <f>IF(参照!L767="","",参照!L767)</f>
        <v/>
      </c>
    </row>
    <row r="768" spans="47:56">
      <c r="AU768" s="52" t="str">
        <f>IF(参照!A768="","",参照!A768)</f>
        <v>A0440</v>
      </c>
      <c r="AV768" s="52" t="str">
        <f>IF(参照!B768="","",参照!B768)</f>
        <v>日本瓦斯(株)</v>
      </c>
      <c r="AW768" s="52">
        <f>IF(参照!C768="","",参照!C768)</f>
        <v>4.9200000000000003E-4</v>
      </c>
      <c r="AX768" s="52" t="str">
        <f>IF(参照!D768="","",参照!D768)</f>
        <v>メニューA</v>
      </c>
      <c r="AY768" s="52">
        <f>IF(参照!E768="","",参照!E768)</f>
        <v>0</v>
      </c>
      <c r="AZ768" s="52" t="str">
        <f>IF(参照!F768="","",参照!F768)</f>
        <v>日本瓦斯(株)</v>
      </c>
      <c r="BA768" s="52" t="str">
        <f>IF(参照!G768="","",参照!G768)</f>
        <v>日本瓦斯(株)_メニューA</v>
      </c>
      <c r="BB768" s="52">
        <f t="shared" si="42"/>
        <v>0</v>
      </c>
      <c r="BD768" s="52" t="str">
        <f>IF(参照!L768="","",参照!L768)</f>
        <v/>
      </c>
    </row>
    <row r="769" spans="47:56">
      <c r="AU769" s="52" t="str">
        <f>IF(参照!A769="","",参照!A769)</f>
        <v/>
      </c>
      <c r="AV769" s="52" t="str">
        <f>IF(参照!B769="","",参照!B769)</f>
        <v/>
      </c>
      <c r="AW769" s="52" t="str">
        <f>IF(参照!C769="","",参照!C769)</f>
        <v/>
      </c>
      <c r="AX769" s="52" t="str">
        <f>IF(参照!D769="","",参照!D769)</f>
        <v>メニューB(残差)</v>
      </c>
      <c r="AY769" s="52">
        <f>IF(参照!E769="","",参照!E769)</f>
        <v>4.3100000000000001E-4</v>
      </c>
      <c r="AZ769" s="52" t="str">
        <f>IF(参照!F769="","",参照!F769)</f>
        <v>日本瓦斯(株)</v>
      </c>
      <c r="BA769" s="52" t="str">
        <f>IF(参照!G769="","",参照!G769)</f>
        <v>日本瓦斯(株)_メニューB(残差)</v>
      </c>
      <c r="BB769" s="52">
        <f t="shared" si="42"/>
        <v>0.43099999999999999</v>
      </c>
      <c r="BD769" s="52" t="str">
        <f>IF(参照!L769="","",参照!L769)</f>
        <v/>
      </c>
    </row>
    <row r="770" spans="47:56">
      <c r="AU770" s="52" t="str">
        <f>IF(参照!A770="","",参照!A770)</f>
        <v/>
      </c>
      <c r="AV770" s="52" t="str">
        <f>IF(参照!B770="","",参照!B770)</f>
        <v/>
      </c>
      <c r="AW770" s="52" t="str">
        <f>IF(参照!C770="","",参照!C770)</f>
        <v/>
      </c>
      <c r="AX770" s="52" t="str">
        <f>IF(参照!D770="","",参照!D770)</f>
        <v>(参考値)事業者全体</v>
      </c>
      <c r="AY770" s="52">
        <f>IF(参照!E770="","",参照!E770)</f>
        <v>4.95E-4</v>
      </c>
      <c r="AZ770" s="52" t="str">
        <f>IF(参照!F770="","",参照!F770)</f>
        <v>日本瓦斯(株)</v>
      </c>
      <c r="BA770" s="52" t="str">
        <f>IF(参照!G770="","",参照!G770)</f>
        <v>日本瓦斯(株)_(参考値)事業者全体</v>
      </c>
      <c r="BB770" s="52">
        <f t="shared" si="42"/>
        <v>0.495</v>
      </c>
      <c r="BD770" s="52" t="str">
        <f>IF(参照!L770="","",参照!L770)</f>
        <v/>
      </c>
    </row>
    <row r="771" spans="47:56">
      <c r="AU771" s="52" t="str">
        <f>IF(参照!A771="","",参照!A771)</f>
        <v>A0441</v>
      </c>
      <c r="AV771" s="52" t="str">
        <f>IF(参照!B771="","",参照!B771)</f>
        <v>(株)内藤工業所</v>
      </c>
      <c r="AW771" s="52">
        <f>IF(参照!C771="","",参照!C771)</f>
        <v>5.0799999999999999E-4</v>
      </c>
      <c r="AX771" s="52" t="str">
        <f>IF(参照!D771="","",参照!D771)</f>
        <v/>
      </c>
      <c r="AY771" s="52">
        <f>IF(参照!E771="","",参照!E771)</f>
        <v>4.5199999999999998E-4</v>
      </c>
      <c r="AZ771" s="52" t="str">
        <f>IF(参照!F771="","",参照!F771)</f>
        <v>(株)内藤工業所</v>
      </c>
      <c r="BA771" s="52" t="str">
        <f>IF(参照!G771="","",参照!G771)</f>
        <v>(株)内藤工業所_</v>
      </c>
      <c r="BB771" s="52">
        <f t="shared" si="42"/>
        <v>0.45199999999999996</v>
      </c>
      <c r="BD771" s="52" t="str">
        <f>IF(参照!L771="","",参照!L771)</f>
        <v/>
      </c>
    </row>
    <row r="772" spans="47:56">
      <c r="AU772" s="52" t="str">
        <f>IF(参照!A772="","",参照!A772)</f>
        <v>A0442</v>
      </c>
      <c r="AV772" s="52" t="str">
        <f>IF(参照!B772="","",参照!B772)</f>
        <v>(株)シグナストラスト</v>
      </c>
      <c r="AW772" s="52">
        <f>IF(参照!C772="","",参照!C772)</f>
        <v>5.2999999999999998E-4</v>
      </c>
      <c r="AX772" s="52" t="str">
        <f>IF(参照!D772="","",参照!D772)</f>
        <v/>
      </c>
      <c r="AY772" s="52">
        <f>IF(参照!E772="","",参照!E772)</f>
        <v>4.7399999999999997E-4</v>
      </c>
      <c r="AZ772" s="52" t="str">
        <f>IF(参照!F772="","",参照!F772)</f>
        <v>(株)シグナストラスト</v>
      </c>
      <c r="BA772" s="52" t="str">
        <f>IF(参照!G772="","",参照!G772)</f>
        <v>(株)シグナストラスト_</v>
      </c>
      <c r="BB772" s="52">
        <f t="shared" si="42"/>
        <v>0.47399999999999998</v>
      </c>
      <c r="BD772" s="52" t="str">
        <f>IF(参照!L772="","",参照!L772)</f>
        <v/>
      </c>
    </row>
    <row r="773" spans="47:56">
      <c r="AU773" s="52" t="str">
        <f>IF(参照!A773="","",参照!A773)</f>
        <v>A0443</v>
      </c>
      <c r="AV773" s="52" t="str">
        <f>IF(参照!B773="","",参照!B773)</f>
        <v>ゲーテハウス(株)</v>
      </c>
      <c r="AW773" s="52">
        <f>IF(参照!C773="","",参照!C773)</f>
        <v>4.8899999999999996E-4</v>
      </c>
      <c r="AX773" s="52" t="str">
        <f>IF(参照!D773="","",参照!D773)</f>
        <v/>
      </c>
      <c r="AY773" s="52">
        <f>IF(参照!E773="","",参照!E773)</f>
        <v>5.1199999999999998E-4</v>
      </c>
      <c r="AZ773" s="52" t="str">
        <f>IF(参照!F773="","",参照!F773)</f>
        <v>ゲーテハウス(株)</v>
      </c>
      <c r="BA773" s="52" t="str">
        <f>IF(参照!G773="","",参照!G773)</f>
        <v>ゲーテハウス(株)_</v>
      </c>
      <c r="BB773" s="52">
        <f t="shared" ref="BB773:BB836" si="43">AY773*1000</f>
        <v>0.51200000000000001</v>
      </c>
      <c r="BD773" s="52" t="str">
        <f>IF(参照!L773="","",参照!L773)</f>
        <v/>
      </c>
    </row>
    <row r="774" spans="47:56">
      <c r="AU774" s="52" t="str">
        <f>IF(参照!A774="","",参照!A774)</f>
        <v>A0445</v>
      </c>
      <c r="AV774" s="52" t="str">
        <f>IF(参照!B774="","",参照!B774)</f>
        <v>岩手電力(株)</v>
      </c>
      <c r="AW774" s="52">
        <f>IF(参照!C774="","",参照!C774)</f>
        <v>5.22E-4</v>
      </c>
      <c r="AX774" s="52" t="str">
        <f>IF(参照!D774="","",参照!D774)</f>
        <v/>
      </c>
      <c r="AY774" s="52">
        <f>IF(参照!E774="","",参照!E774)</f>
        <v>5.0799999999999999E-4</v>
      </c>
      <c r="AZ774" s="52" t="str">
        <f>IF(参照!F774="","",参照!F774)</f>
        <v>岩手電力(株)</v>
      </c>
      <c r="BA774" s="52" t="str">
        <f>IF(参照!G774="","",参照!G774)</f>
        <v>岩手電力(株)_</v>
      </c>
      <c r="BB774" s="52">
        <f t="shared" si="43"/>
        <v>0.50800000000000001</v>
      </c>
      <c r="BD774" s="52" t="str">
        <f>IF(参照!L774="","",参照!L774)</f>
        <v/>
      </c>
    </row>
    <row r="775" spans="47:56">
      <c r="AU775" s="52" t="str">
        <f>IF(参照!A775="","",参照!A775)</f>
        <v>A0446</v>
      </c>
      <c r="AV775" s="52" t="str">
        <f>IF(参照!B775="","",参照!B775)</f>
        <v>ＪＰエネルギー(株)</v>
      </c>
      <c r="AW775" s="52">
        <f>IF(参照!C775="","",参照!C775)</f>
        <v>4.95E-4</v>
      </c>
      <c r="AX775" s="52" t="str">
        <f>IF(参照!D775="","",参照!D775)</f>
        <v/>
      </c>
      <c r="AY775" s="52">
        <f>IF(参照!E775="","",参照!E775)</f>
        <v>5.3899999999999998E-4</v>
      </c>
      <c r="AZ775" s="52" t="str">
        <f>IF(参照!F775="","",参照!F775)</f>
        <v>ＪＰエネルギー(株)</v>
      </c>
      <c r="BA775" s="52" t="str">
        <f>IF(参照!G775="","",参照!G775)</f>
        <v>ＪＰエネルギー(株)_</v>
      </c>
      <c r="BB775" s="52">
        <f t="shared" si="43"/>
        <v>0.53900000000000003</v>
      </c>
      <c r="BD775" s="52" t="str">
        <f>IF(参照!L775="","",参照!L775)</f>
        <v/>
      </c>
    </row>
    <row r="776" spans="47:56">
      <c r="AU776" s="52" t="str">
        <f>IF(参照!A776="","",参照!A776)</f>
        <v>A0447</v>
      </c>
      <c r="AV776" s="52" t="str">
        <f>IF(参照!B776="","",参照!B776)</f>
        <v>兵庫電力(株)</v>
      </c>
      <c r="AW776" s="52">
        <f>IF(参照!C776="","",参照!C776)</f>
        <v>4.7600000000000002E-4</v>
      </c>
      <c r="AX776" s="52" t="str">
        <f>IF(参照!D776="","",参照!D776)</f>
        <v/>
      </c>
      <c r="AY776" s="52">
        <f>IF(参照!E776="","",参照!E776)</f>
        <v>4.2000000000000002E-4</v>
      </c>
      <c r="AZ776" s="52" t="str">
        <f>IF(参照!F776="","",参照!F776)</f>
        <v>兵庫電力(株)</v>
      </c>
      <c r="BA776" s="52" t="str">
        <f>IF(参照!G776="","",参照!G776)</f>
        <v>兵庫電力(株)_</v>
      </c>
      <c r="BB776" s="52">
        <f t="shared" si="43"/>
        <v>0.42000000000000004</v>
      </c>
      <c r="BD776" s="52" t="str">
        <f>IF(参照!L776="","",参照!L776)</f>
        <v/>
      </c>
    </row>
    <row r="777" spans="47:56">
      <c r="AU777" s="52" t="str">
        <f>IF(参照!A777="","",参照!A777)</f>
        <v>A0448</v>
      </c>
      <c r="AV777" s="52" t="str">
        <f>IF(参照!B777="","",参照!B777)</f>
        <v>大和ライフエナジア(株)</v>
      </c>
      <c r="AW777" s="52">
        <f>IF(参照!C777="","",参照!C777)</f>
        <v>4.7600000000000002E-4</v>
      </c>
      <c r="AX777" s="52" t="str">
        <f>IF(参照!D777="","",参照!D777)</f>
        <v>メニューA</v>
      </c>
      <c r="AY777" s="52">
        <f>IF(参照!E777="","",参照!E777)</f>
        <v>0</v>
      </c>
      <c r="AZ777" s="52" t="str">
        <f>IF(参照!F777="","",参照!F777)</f>
        <v>大和ライフエナジア(株)</v>
      </c>
      <c r="BA777" s="52" t="str">
        <f>IF(参照!G777="","",参照!G777)</f>
        <v>大和ライフエナジア(株)_メニューA</v>
      </c>
      <c r="BB777" s="52">
        <f t="shared" si="43"/>
        <v>0</v>
      </c>
      <c r="BD777" s="52" t="str">
        <f>IF(参照!L777="","",参照!L777)</f>
        <v/>
      </c>
    </row>
    <row r="778" spans="47:56">
      <c r="AU778" s="52" t="str">
        <f>IF(参照!A778="","",参照!A778)</f>
        <v/>
      </c>
      <c r="AV778" s="52" t="str">
        <f>IF(参照!B778="","",参照!B778)</f>
        <v/>
      </c>
      <c r="AW778" s="52" t="str">
        <f>IF(参照!C778="","",参照!C778)</f>
        <v/>
      </c>
      <c r="AX778" s="52" t="str">
        <f>IF(参照!D778="","",参照!D778)</f>
        <v>メニューB(残差)</v>
      </c>
      <c r="AY778" s="52">
        <f>IF(参照!E778="","",参照!E778)</f>
        <v>4.2400000000000001E-4</v>
      </c>
      <c r="AZ778" s="52" t="str">
        <f>IF(参照!F778="","",参照!F778)</f>
        <v>大和ライフエナジア(株)</v>
      </c>
      <c r="BA778" s="52" t="str">
        <f>IF(参照!G778="","",参照!G778)</f>
        <v>大和ライフエナジア(株)_メニューB(残差)</v>
      </c>
      <c r="BB778" s="52">
        <f t="shared" si="43"/>
        <v>0.42399999999999999</v>
      </c>
      <c r="BD778" s="52" t="str">
        <f>IF(参照!L778="","",参照!L778)</f>
        <v/>
      </c>
    </row>
    <row r="779" spans="47:56">
      <c r="AU779" s="52" t="str">
        <f>IF(参照!A779="","",参照!A779)</f>
        <v/>
      </c>
      <c r="AV779" s="52" t="str">
        <f>IF(参照!B779="","",参照!B779)</f>
        <v/>
      </c>
      <c r="AW779" s="52" t="str">
        <f>IF(参照!C779="","",参照!C779)</f>
        <v/>
      </c>
      <c r="AX779" s="52" t="str">
        <f>IF(参照!D779="","",参照!D779)</f>
        <v>(参考値)事業者全体</v>
      </c>
      <c r="AY779" s="52">
        <f>IF(参照!E779="","",参照!E779)</f>
        <v>4.26E-4</v>
      </c>
      <c r="AZ779" s="52" t="str">
        <f>IF(参照!F779="","",参照!F779)</f>
        <v>大和ライフエナジア(株)</v>
      </c>
      <c r="BA779" s="52" t="str">
        <f>IF(参照!G779="","",参照!G779)</f>
        <v>大和ライフエナジア(株)_(参考値)事業者全体</v>
      </c>
      <c r="BB779" s="52">
        <f t="shared" si="43"/>
        <v>0.42599999999999999</v>
      </c>
      <c r="BD779" s="52" t="str">
        <f>IF(参照!L779="","",参照!L779)</f>
        <v/>
      </c>
    </row>
    <row r="780" spans="47:56">
      <c r="AU780" s="52" t="str">
        <f>IF(参照!A780="","",参照!A780)</f>
        <v>A0451</v>
      </c>
      <c r="AV780" s="52" t="str">
        <f>IF(参照!B780="","",参照!B780)</f>
        <v>Ｃｏｃｏテラスたがわ(株)</v>
      </c>
      <c r="AW780" s="52">
        <f>IF(参照!C780="","",参照!C780)</f>
        <v>3.2499999999999999E-4</v>
      </c>
      <c r="AX780" s="52" t="str">
        <f>IF(参照!D780="","",参照!D780)</f>
        <v/>
      </c>
      <c r="AY780" s="52">
        <f>IF(参照!E780="","",参照!E780)</f>
        <v>3.1100000000000002E-4</v>
      </c>
      <c r="AZ780" s="52" t="str">
        <f>IF(参照!F780="","",参照!F780)</f>
        <v>Ｃｏｃｏテラスたがわ(株)</v>
      </c>
      <c r="BA780" s="52" t="str">
        <f>IF(参照!G780="","",参照!G780)</f>
        <v>Ｃｏｃｏテラスたがわ(株)_</v>
      </c>
      <c r="BB780" s="52">
        <f t="shared" si="43"/>
        <v>0.311</v>
      </c>
      <c r="BD780" s="52" t="str">
        <f>IF(参照!L780="","",参照!L780)</f>
        <v/>
      </c>
    </row>
    <row r="781" spans="47:56">
      <c r="AU781" s="52" t="str">
        <f>IF(参照!A781="","",参照!A781)</f>
        <v>A0452</v>
      </c>
      <c r="AV781" s="52" t="str">
        <f>IF(参照!B781="","",参照!B781)</f>
        <v>東北電力エナジートレーディング(株)</v>
      </c>
      <c r="AW781" s="52" t="str">
        <f>IF(参照!C781="","",参照!C781)</f>
        <v>0.000453※</v>
      </c>
      <c r="AX781" s="52" t="str">
        <f>IF(参照!D781="","",参照!D781)</f>
        <v/>
      </c>
      <c r="AY781" s="52">
        <f>IF(参照!E781="","",参照!E781)</f>
        <v>4.5300000000000001E-4</v>
      </c>
      <c r="AZ781" s="52" t="str">
        <f>IF(参照!F781="","",参照!F781)</f>
        <v>東北電力エナジートレーディング(株)</v>
      </c>
      <c r="BA781" s="52" t="str">
        <f>IF(参照!G781="","",参照!G781)</f>
        <v>東北電力エナジートレーディング(株)_</v>
      </c>
      <c r="BB781" s="52">
        <f t="shared" si="43"/>
        <v>0.45300000000000001</v>
      </c>
      <c r="BD781" s="52" t="str">
        <f>IF(参照!L781="","",参照!L781)</f>
        <v/>
      </c>
    </row>
    <row r="782" spans="47:56">
      <c r="AU782" s="52" t="str">
        <f>IF(参照!A782="","",参照!A782)</f>
        <v>A0453</v>
      </c>
      <c r="AV782" s="52" t="str">
        <f>IF(参照!B782="","",参照!B782)</f>
        <v>(株)横浜環境デザイン</v>
      </c>
      <c r="AW782" s="52">
        <f>IF(参照!C782="","",参照!C782)</f>
        <v>3.8900000000000002E-4</v>
      </c>
      <c r="AX782" s="52" t="str">
        <f>IF(参照!D782="","",参照!D782)</f>
        <v>メニューA</v>
      </c>
      <c r="AY782" s="52">
        <f>IF(参照!E782="","",参照!E782)</f>
        <v>0</v>
      </c>
      <c r="AZ782" s="52" t="str">
        <f>IF(参照!F782="","",参照!F782)</f>
        <v>(株)横浜環境デザイン</v>
      </c>
      <c r="BA782" s="52" t="str">
        <f>IF(参照!G782="","",参照!G782)</f>
        <v>(株)横浜環境デザイン_メニューA</v>
      </c>
      <c r="BB782" s="52">
        <f t="shared" si="43"/>
        <v>0</v>
      </c>
      <c r="BD782" s="52" t="str">
        <f>IF(参照!L782="","",参照!L782)</f>
        <v/>
      </c>
    </row>
    <row r="783" spans="47:56">
      <c r="AU783" s="52" t="str">
        <f>IF(参照!A783="","",参照!A783)</f>
        <v/>
      </c>
      <c r="AV783" s="52" t="str">
        <f>IF(参照!B783="","",参照!B783)</f>
        <v/>
      </c>
      <c r="AW783" s="52" t="str">
        <f>IF(参照!C783="","",参照!C783)</f>
        <v/>
      </c>
      <c r="AX783" s="52" t="str">
        <f>IF(参照!D783="","",参照!D783)</f>
        <v>メニューB(残差)</v>
      </c>
      <c r="AY783" s="52">
        <f>IF(参照!E783="","",参照!E783)</f>
        <v>4.46E-4</v>
      </c>
      <c r="AZ783" s="52" t="str">
        <f>IF(参照!F783="","",参照!F783)</f>
        <v>(株)横浜環境デザイン</v>
      </c>
      <c r="BA783" s="52" t="str">
        <f>IF(参照!G783="","",参照!G783)</f>
        <v>(株)横浜環境デザイン_メニューB(残差)</v>
      </c>
      <c r="BB783" s="52">
        <f t="shared" si="43"/>
        <v>0.44600000000000001</v>
      </c>
      <c r="BD783" s="52" t="str">
        <f>IF(参照!L783="","",参照!L783)</f>
        <v/>
      </c>
    </row>
    <row r="784" spans="47:56">
      <c r="AU784" s="52" t="str">
        <f>IF(参照!A784="","",参照!A784)</f>
        <v/>
      </c>
      <c r="AV784" s="52" t="str">
        <f>IF(参照!B784="","",参照!B784)</f>
        <v/>
      </c>
      <c r="AW784" s="52" t="str">
        <f>IF(参照!C784="","",参照!C784)</f>
        <v/>
      </c>
      <c r="AX784" s="52" t="str">
        <f>IF(参照!D784="","",参照!D784)</f>
        <v>(参考値)事業者全体</v>
      </c>
      <c r="AY784" s="52">
        <f>IF(参照!E784="","",参照!E784)</f>
        <v>4.6000000000000001E-4</v>
      </c>
      <c r="AZ784" s="52" t="str">
        <f>IF(参照!F784="","",参照!F784)</f>
        <v>(株)横浜環境デザイン</v>
      </c>
      <c r="BA784" s="52" t="str">
        <f>IF(参照!G784="","",参照!G784)</f>
        <v>(株)横浜環境デザイン_(参考値)事業者全体</v>
      </c>
      <c r="BB784" s="52">
        <f t="shared" si="43"/>
        <v>0.46</v>
      </c>
      <c r="BD784" s="52" t="str">
        <f>IF(参照!L784="","",参照!L784)</f>
        <v/>
      </c>
    </row>
    <row r="785" spans="47:56">
      <c r="AU785" s="52" t="str">
        <f>IF(参照!A785="","",参照!A785)</f>
        <v>A0454</v>
      </c>
      <c r="AV785" s="52" t="str">
        <f>IF(参照!B785="","",参照!B785)</f>
        <v>(株)まち未来製作所</v>
      </c>
      <c r="AW785" s="52">
        <f>IF(参照!C785="","",参照!C785)</f>
        <v>3.0200000000000002E-4</v>
      </c>
      <c r="AX785" s="52" t="str">
        <f>IF(参照!D785="","",参照!D785)</f>
        <v/>
      </c>
      <c r="AY785" s="52">
        <f>IF(参照!E785="","",参照!E785)</f>
        <v>5.2899999999999996E-4</v>
      </c>
      <c r="AZ785" s="52" t="str">
        <f>IF(参照!F785="","",参照!F785)</f>
        <v>(株)まち未来製作所</v>
      </c>
      <c r="BA785" s="52" t="str">
        <f>IF(参照!G785="","",参照!G785)</f>
        <v>(株)まち未来製作所_</v>
      </c>
      <c r="BB785" s="52">
        <f t="shared" si="43"/>
        <v>0.52899999999999991</v>
      </c>
      <c r="BD785" s="52" t="str">
        <f>IF(参照!L785="","",参照!L785)</f>
        <v/>
      </c>
    </row>
    <row r="786" spans="47:56">
      <c r="AU786" s="52" t="str">
        <f>IF(参照!A786="","",参照!A786)</f>
        <v>A0455</v>
      </c>
      <c r="AV786" s="52" t="str">
        <f>IF(参照!B786="","",参照!B786)</f>
        <v>ＴＲＥＮＤＥ(株)</v>
      </c>
      <c r="AW786" s="52">
        <f>IF(参照!C786="","",参照!C786)</f>
        <v>4.9399999999999997E-4</v>
      </c>
      <c r="AX786" s="52" t="str">
        <f>IF(参照!D786="","",参照!D786)</f>
        <v/>
      </c>
      <c r="AY786" s="52">
        <f>IF(参照!E786="","",参照!E786)</f>
        <v>4.8799999999999999E-4</v>
      </c>
      <c r="AZ786" s="52" t="str">
        <f>IF(参照!F786="","",参照!F786)</f>
        <v>ＴＲＥＮＤＥ(株)</v>
      </c>
      <c r="BA786" s="52" t="str">
        <f>IF(参照!G786="","",参照!G786)</f>
        <v>ＴＲＥＮＤＥ(株)_</v>
      </c>
      <c r="BB786" s="52">
        <f t="shared" si="43"/>
        <v>0.48799999999999999</v>
      </c>
      <c r="BD786" s="52" t="str">
        <f>IF(参照!L786="","",参照!L786)</f>
        <v/>
      </c>
    </row>
    <row r="787" spans="47:56">
      <c r="AU787" s="52" t="str">
        <f>IF(参照!A787="","",参照!A787)</f>
        <v>A0456</v>
      </c>
      <c r="AV787" s="52" t="str">
        <f>IF(参照!B787="","",参照!B787)</f>
        <v>(株)どさんこパワー</v>
      </c>
      <c r="AW787" s="52">
        <f>IF(参照!C787="","",参照!C787)</f>
        <v>5.0500000000000002E-4</v>
      </c>
      <c r="AX787" s="52" t="str">
        <f>IF(参照!D787="","",参照!D787)</f>
        <v>メニューA</v>
      </c>
      <c r="AY787" s="52">
        <f>IF(参照!E787="","",参照!E787)</f>
        <v>0</v>
      </c>
      <c r="AZ787" s="52" t="str">
        <f>IF(参照!F787="","",参照!F787)</f>
        <v>(株)どさんこパワー</v>
      </c>
      <c r="BA787" s="52" t="str">
        <f>IF(参照!G787="","",参照!G787)</f>
        <v>(株)どさんこパワー_メニューA</v>
      </c>
      <c r="BB787" s="52">
        <f t="shared" si="43"/>
        <v>0</v>
      </c>
      <c r="BD787" s="52" t="str">
        <f>IF(参照!L787="","",参照!L787)</f>
        <v/>
      </c>
    </row>
    <row r="788" spans="47:56">
      <c r="AU788" s="52" t="str">
        <f>IF(参照!A788="","",参照!A788)</f>
        <v/>
      </c>
      <c r="AV788" s="52" t="str">
        <f>IF(参照!B788="","",参照!B788)</f>
        <v/>
      </c>
      <c r="AW788" s="52" t="str">
        <f>IF(参照!C788="","",参照!C788)</f>
        <v/>
      </c>
      <c r="AX788" s="52" t="str">
        <f>IF(参照!D788="","",参照!D788)</f>
        <v>メニューB(残差)</v>
      </c>
      <c r="AY788" s="52">
        <f>IF(参照!E788="","",参照!E788)</f>
        <v>5.5800000000000001E-4</v>
      </c>
      <c r="AZ788" s="52" t="str">
        <f>IF(参照!F788="","",参照!F788)</f>
        <v>(株)どさんこパワー</v>
      </c>
      <c r="BA788" s="52" t="str">
        <f>IF(参照!G788="","",参照!G788)</f>
        <v>(株)どさんこパワー_メニューB(残差)</v>
      </c>
      <c r="BB788" s="52">
        <f t="shared" si="43"/>
        <v>0.55800000000000005</v>
      </c>
      <c r="BD788" s="52" t="str">
        <f>IF(参照!L788="","",参照!L788)</f>
        <v/>
      </c>
    </row>
    <row r="789" spans="47:56">
      <c r="AU789" s="52" t="str">
        <f>IF(参照!A789="","",参照!A789)</f>
        <v/>
      </c>
      <c r="AV789" s="52" t="str">
        <f>IF(参照!B789="","",参照!B789)</f>
        <v/>
      </c>
      <c r="AW789" s="52" t="str">
        <f>IF(参照!C789="","",参照!C789)</f>
        <v/>
      </c>
      <c r="AX789" s="52" t="str">
        <f>IF(参照!D789="","",参照!D789)</f>
        <v>(参考値)事業者全体</v>
      </c>
      <c r="AY789" s="52">
        <f>IF(参照!E789="","",参照!E789)</f>
        <v>5.3600000000000002E-4</v>
      </c>
      <c r="AZ789" s="52" t="str">
        <f>IF(参照!F789="","",参照!F789)</f>
        <v>(株)どさんこパワー</v>
      </c>
      <c r="BA789" s="52" t="str">
        <f>IF(参照!G789="","",参照!G789)</f>
        <v>(株)どさんこパワー_(参考値)事業者全体</v>
      </c>
      <c r="BB789" s="52">
        <f t="shared" si="43"/>
        <v>0.53600000000000003</v>
      </c>
      <c r="BD789" s="52" t="str">
        <f>IF(参照!L789="","",参照!L789)</f>
        <v/>
      </c>
    </row>
    <row r="790" spans="47:56">
      <c r="AU790" s="52" t="str">
        <f>IF(参照!A790="","",参照!A790)</f>
        <v>A0457</v>
      </c>
      <c r="AV790" s="52" t="str">
        <f>IF(参照!B790="","",参照!B790)</f>
        <v>トリニティエナジー(株)</v>
      </c>
      <c r="AW790" s="52">
        <f>IF(参照!C790="","",参照!C790)</f>
        <v>4.5900000000000004E-4</v>
      </c>
      <c r="AX790" s="52" t="str">
        <f>IF(参照!D790="","",参照!D790)</f>
        <v/>
      </c>
      <c r="AY790" s="52">
        <f>IF(参照!E790="","",参照!E790)</f>
        <v>4.7299999999999995E-4</v>
      </c>
      <c r="AZ790" s="52" t="str">
        <f>IF(参照!F790="","",参照!F790)</f>
        <v>トリニティエナジー(株)</v>
      </c>
      <c r="BA790" s="52" t="str">
        <f>IF(参照!G790="","",参照!G790)</f>
        <v>トリニティエナジー(株)_</v>
      </c>
      <c r="BB790" s="52">
        <f t="shared" si="43"/>
        <v>0.47299999999999998</v>
      </c>
      <c r="BD790" s="52" t="str">
        <f>IF(参照!L790="","",参照!L790)</f>
        <v/>
      </c>
    </row>
    <row r="791" spans="47:56">
      <c r="AU791" s="52" t="str">
        <f>IF(参照!A791="","",参照!A791)</f>
        <v>A0458</v>
      </c>
      <c r="AV791" s="52" t="str">
        <f>IF(参照!B791="","",参照!B791)</f>
        <v>ワンワールドエナジー(株)(旧：(株)地方創生テクノロジーラボ)</v>
      </c>
      <c r="AW791" s="52">
        <f>IF(参照!C791="","",参照!C791)</f>
        <v>4.6500000000000003E-4</v>
      </c>
      <c r="AX791" s="52" t="str">
        <f>IF(参照!D791="","",参照!D791)</f>
        <v/>
      </c>
      <c r="AY791" s="52">
        <f>IF(参照!E791="","",参照!E791)</f>
        <v>4.35E-4</v>
      </c>
      <c r="AZ791" s="52" t="str">
        <f>IF(参照!F791="","",参照!F791)</f>
        <v>ワンワールドエナジー(株)(旧：(株)地方創生テクノロジーラボ)</v>
      </c>
      <c r="BA791" s="52" t="str">
        <f>IF(参照!G791="","",参照!G791)</f>
        <v>ワンワールドエナジー(株)(旧：(株)地方創生テクノロジーラボ)_</v>
      </c>
      <c r="BB791" s="52">
        <f t="shared" si="43"/>
        <v>0.435</v>
      </c>
      <c r="BD791" s="52" t="str">
        <f>IF(参照!L791="","",参照!L791)</f>
        <v/>
      </c>
    </row>
    <row r="792" spans="47:56">
      <c r="AU792" s="52" t="str">
        <f>IF(参照!A792="","",参照!A792)</f>
        <v>A0459</v>
      </c>
      <c r="AV792" s="52" t="str">
        <f>IF(参照!B792="","",参照!B792)</f>
        <v>みなとみらい電力(株)</v>
      </c>
      <c r="AW792" s="52">
        <f>IF(参照!C792="","",参照!C792)</f>
        <v>4.9399999999999997E-4</v>
      </c>
      <c r="AX792" s="52" t="str">
        <f>IF(参照!D792="","",参照!D792)</f>
        <v/>
      </c>
      <c r="AY792" s="52">
        <f>IF(参照!E792="","",参照!E792)</f>
        <v>5.1599999999999997E-4</v>
      </c>
      <c r="AZ792" s="52" t="str">
        <f>IF(参照!F792="","",参照!F792)</f>
        <v>みなとみらい電力(株)</v>
      </c>
      <c r="BA792" s="52" t="str">
        <f>IF(参照!G792="","",参照!G792)</f>
        <v>みなとみらい電力(株)_</v>
      </c>
      <c r="BB792" s="52">
        <f t="shared" si="43"/>
        <v>0.51600000000000001</v>
      </c>
      <c r="BD792" s="52" t="str">
        <f>IF(参照!L792="","",参照!L792)</f>
        <v/>
      </c>
    </row>
    <row r="793" spans="47:56">
      <c r="AU793" s="52" t="str">
        <f>IF(参照!A793="","",参照!A793)</f>
        <v>A0461</v>
      </c>
      <c r="AV793" s="52" t="str">
        <f>IF(参照!B793="","",参照!B793)</f>
        <v>(株)ＬＩＸＩＬ　ＴＥＰＣＯ　スマートパートナーズ</v>
      </c>
      <c r="AW793" s="52">
        <f>IF(参照!C793="","",参照!C793)</f>
        <v>4.9700000000000005E-4</v>
      </c>
      <c r="AX793" s="52" t="str">
        <f>IF(参照!D793="","",参照!D793)</f>
        <v>メニューA</v>
      </c>
      <c r="AY793" s="52">
        <f>IF(参照!E793="","",参照!E793)</f>
        <v>0</v>
      </c>
      <c r="AZ793" s="52" t="str">
        <f>IF(参照!F793="","",参照!F793)</f>
        <v>(株)ＬＩＸＩＬ　ＴＥＰＣＯ　スマートパートナーズ</v>
      </c>
      <c r="BA793" s="52" t="str">
        <f>IF(参照!G793="","",参照!G793)</f>
        <v>(株)ＬＩＸＩＬ　ＴＥＰＣＯ　スマートパートナーズ_メニューA</v>
      </c>
      <c r="BB793" s="52">
        <f t="shared" si="43"/>
        <v>0</v>
      </c>
      <c r="BD793" s="52" t="str">
        <f>IF(参照!L793="","",参照!L793)</f>
        <v/>
      </c>
    </row>
    <row r="794" spans="47:56">
      <c r="AU794" s="52" t="str">
        <f>IF(参照!A794="","",参照!A794)</f>
        <v/>
      </c>
      <c r="AV794" s="52" t="str">
        <f>IF(参照!B794="","",参照!B794)</f>
        <v/>
      </c>
      <c r="AW794" s="52" t="str">
        <f>IF(参照!C794="","",参照!C794)</f>
        <v/>
      </c>
      <c r="AX794" s="52" t="str">
        <f>IF(参照!D794="","",参照!D794)</f>
        <v>メニューB</v>
      </c>
      <c r="AY794" s="52">
        <f>IF(参照!E794="","",参照!E794)</f>
        <v>2.0100000000000001E-4</v>
      </c>
      <c r="AZ794" s="52" t="str">
        <f>IF(参照!F794="","",参照!F794)</f>
        <v>(株)ＬＩＸＩＬ　ＴＥＰＣＯ　スマートパートナーズ</v>
      </c>
      <c r="BA794" s="52" t="str">
        <f>IF(参照!G794="","",参照!G794)</f>
        <v>(株)ＬＩＸＩＬ　ＴＥＰＣＯ　スマートパートナーズ_メニューB</v>
      </c>
      <c r="BB794" s="52">
        <f t="shared" si="43"/>
        <v>0.20100000000000001</v>
      </c>
      <c r="BD794" s="52" t="str">
        <f>IF(参照!L794="","",参照!L794)</f>
        <v/>
      </c>
    </row>
    <row r="795" spans="47:56">
      <c r="AU795" s="52" t="str">
        <f>IF(参照!A795="","",参照!A795)</f>
        <v/>
      </c>
      <c r="AV795" s="52" t="str">
        <f>IF(参照!B795="","",参照!B795)</f>
        <v/>
      </c>
      <c r="AW795" s="52" t="str">
        <f>IF(参照!C795="","",参照!C795)</f>
        <v/>
      </c>
      <c r="AX795" s="52" t="str">
        <f>IF(参照!D795="","",参照!D795)</f>
        <v>メニューC(残差)</v>
      </c>
      <c r="AY795" s="52">
        <f>IF(参照!E795="","",参照!E795)</f>
        <v>5.2900000000000006E-4</v>
      </c>
      <c r="AZ795" s="52" t="str">
        <f>IF(参照!F795="","",参照!F795)</f>
        <v>(株)ＬＩＸＩＬ　ＴＥＰＣＯ　スマートパートナーズ</v>
      </c>
      <c r="BA795" s="52" t="str">
        <f>IF(参照!G795="","",参照!G795)</f>
        <v>(株)ＬＩＸＩＬ　ＴＥＰＣＯ　スマートパートナーズ_メニューC(残差)</v>
      </c>
      <c r="BB795" s="52">
        <f t="shared" si="43"/>
        <v>0.52900000000000003</v>
      </c>
      <c r="BD795" s="52" t="str">
        <f>IF(参照!L795="","",参照!L795)</f>
        <v/>
      </c>
    </row>
    <row r="796" spans="47:56">
      <c r="AU796" s="52" t="str">
        <f>IF(参照!A796="","",参照!A796)</f>
        <v/>
      </c>
      <c r="AV796" s="52" t="str">
        <f>IF(参照!B796="","",参照!B796)</f>
        <v/>
      </c>
      <c r="AW796" s="52" t="str">
        <f>IF(参照!C796="","",参照!C796)</f>
        <v/>
      </c>
      <c r="AX796" s="52" t="str">
        <f>IF(参照!D796="","",参照!D796)</f>
        <v>(参考値)事業者全体</v>
      </c>
      <c r="AY796" s="52">
        <f>IF(参照!E796="","",参照!E796)</f>
        <v>4.9200000000000003E-4</v>
      </c>
      <c r="AZ796" s="52" t="str">
        <f>IF(参照!F796="","",参照!F796)</f>
        <v>(株)ＬＩＸＩＬ　ＴＥＰＣＯ　スマートパートナーズ</v>
      </c>
      <c r="BA796" s="52" t="str">
        <f>IF(参照!G796="","",参照!G796)</f>
        <v>(株)ＬＩＸＩＬ　ＴＥＰＣＯ　スマートパートナーズ_(参考値)事業者全体</v>
      </c>
      <c r="BB796" s="52">
        <f t="shared" si="43"/>
        <v>0.49200000000000005</v>
      </c>
      <c r="BD796" s="52" t="str">
        <f>IF(参照!L796="","",参照!L796)</f>
        <v/>
      </c>
    </row>
    <row r="797" spans="47:56">
      <c r="AU797" s="52" t="str">
        <f>IF(参照!A797="","",参照!A797)</f>
        <v>A0463</v>
      </c>
      <c r="AV797" s="52" t="str">
        <f>IF(参照!B797="","",参照!B797)</f>
        <v>(株)ＮＥＸＴ　ＯＮＥ</v>
      </c>
      <c r="AW797" s="52">
        <f>IF(参照!C797="","",参照!C797)</f>
        <v>5.31E-4</v>
      </c>
      <c r="AX797" s="52" t="str">
        <f>IF(参照!D797="","",参照!D797)</f>
        <v/>
      </c>
      <c r="AY797" s="52">
        <f>IF(参照!E797="","",参照!E797)</f>
        <v>5.1400000000000003E-4</v>
      </c>
      <c r="AZ797" s="52" t="str">
        <f>IF(参照!F797="","",参照!F797)</f>
        <v>(株)ＮＥＸＴ　ＯＮＥ</v>
      </c>
      <c r="BA797" s="52" t="str">
        <f>IF(参照!G797="","",参照!G797)</f>
        <v>(株)ＮＥＸＴ　ＯＮＥ_</v>
      </c>
      <c r="BB797" s="52">
        <f t="shared" si="43"/>
        <v>0.51400000000000001</v>
      </c>
      <c r="BD797" s="52" t="str">
        <f>IF(参照!L797="","",参照!L797)</f>
        <v/>
      </c>
    </row>
    <row r="798" spans="47:56">
      <c r="AU798" s="52" t="str">
        <f>IF(参照!A798="","",参照!A798)</f>
        <v>A0465</v>
      </c>
      <c r="AV798" s="52" t="str">
        <f>IF(参照!B798="","",参照!B798)</f>
        <v>(株)ユビニティー</v>
      </c>
      <c r="AW798" s="52">
        <f>IF(参照!C798="","",参照!C798)</f>
        <v>5.8100000000000003E-4</v>
      </c>
      <c r="AX798" s="52" t="str">
        <f>IF(参照!D798="","",参照!D798)</f>
        <v/>
      </c>
      <c r="AY798" s="52">
        <f>IF(参照!E798="","",参照!E798)</f>
        <v>5.6400000000000005E-4</v>
      </c>
      <c r="AZ798" s="52" t="str">
        <f>IF(参照!F798="","",参照!F798)</f>
        <v>(株)ユビニティー</v>
      </c>
      <c r="BA798" s="52" t="str">
        <f>IF(参照!G798="","",参照!G798)</f>
        <v>(株)ユビニティー_</v>
      </c>
      <c r="BB798" s="52">
        <f t="shared" si="43"/>
        <v>0.56400000000000006</v>
      </c>
      <c r="BD798" s="52" t="str">
        <f>IF(参照!L798="","",参照!L798)</f>
        <v/>
      </c>
    </row>
    <row r="799" spans="47:56">
      <c r="AU799" s="52" t="str">
        <f>IF(参照!A799="","",参照!A799)</f>
        <v>A0466</v>
      </c>
      <c r="AV799" s="52" t="str">
        <f>IF(参照!B799="","",参照!B799)</f>
        <v>(株)宮交シティ</v>
      </c>
      <c r="AW799" s="52">
        <f>IF(参照!C799="","",参照!C799)</f>
        <v>3.2200000000000002E-4</v>
      </c>
      <c r="AX799" s="52" t="str">
        <f>IF(参照!D799="","",参照!D799)</f>
        <v/>
      </c>
      <c r="AY799" s="52">
        <f>IF(参照!E799="","",参照!E799)</f>
        <v>2.6600000000000001E-4</v>
      </c>
      <c r="AZ799" s="52" t="str">
        <f>IF(参照!F799="","",参照!F799)</f>
        <v>(株)宮交シティ</v>
      </c>
      <c r="BA799" s="52" t="str">
        <f>IF(参照!G799="","",参照!G799)</f>
        <v>(株)宮交シティ_</v>
      </c>
      <c r="BB799" s="52">
        <f t="shared" si="43"/>
        <v>0.26600000000000001</v>
      </c>
      <c r="BD799" s="52" t="str">
        <f>IF(参照!L799="","",参照!L799)</f>
        <v/>
      </c>
    </row>
    <row r="800" spans="47:56">
      <c r="AU800" s="52" t="str">
        <f>IF(参照!A800="","",参照!A800)</f>
        <v>A0467</v>
      </c>
      <c r="AV800" s="52" t="str">
        <f>IF(参照!B800="","",参照!B800)</f>
        <v>(株)アルファライズ</v>
      </c>
      <c r="AW800" s="52">
        <f>IF(参照!C800="","",参照!C800)</f>
        <v>5.1000000000000004E-4</v>
      </c>
      <c r="AX800" s="52" t="str">
        <f>IF(参照!D800="","",参照!D800)</f>
        <v/>
      </c>
      <c r="AY800" s="52">
        <f>IF(参照!E800="","",参照!E800)</f>
        <v>5.2800000000000004E-4</v>
      </c>
      <c r="AZ800" s="52" t="str">
        <f>IF(参照!F800="","",参照!F800)</f>
        <v>(株)アルファライズ</v>
      </c>
      <c r="BA800" s="52" t="str">
        <f>IF(参照!G800="","",参照!G800)</f>
        <v>(株)アルファライズ_</v>
      </c>
      <c r="BB800" s="52">
        <f t="shared" si="43"/>
        <v>0.52800000000000002</v>
      </c>
      <c r="BD800" s="52" t="str">
        <f>IF(参照!L800="","",参照!L800)</f>
        <v/>
      </c>
    </row>
    <row r="801" spans="47:56">
      <c r="AU801" s="52" t="str">
        <f>IF(参照!A801="","",参照!A801)</f>
        <v>A0468</v>
      </c>
      <c r="AV801" s="52" t="str">
        <f>IF(参照!B801="","",参照!B801)</f>
        <v>おおすみ半島スマートエネルギー(株)</v>
      </c>
      <c r="AW801" s="52">
        <f>IF(参照!C801="","",参照!C801)</f>
        <v>4.5800000000000002E-4</v>
      </c>
      <c r="AX801" s="52" t="str">
        <f>IF(参照!D801="","",参照!D801)</f>
        <v/>
      </c>
      <c r="AY801" s="52">
        <f>IF(参照!E801="","",参照!E801)</f>
        <v>4.5800000000000002E-4</v>
      </c>
      <c r="AZ801" s="52" t="str">
        <f>IF(参照!F801="","",参照!F801)</f>
        <v>おおすみ半島スマートエネルギー(株)</v>
      </c>
      <c r="BA801" s="52" t="str">
        <f>IF(参照!G801="","",参照!G801)</f>
        <v>おおすみ半島スマートエネルギー(株)_</v>
      </c>
      <c r="BB801" s="52">
        <f t="shared" si="43"/>
        <v>0.45800000000000002</v>
      </c>
      <c r="BD801" s="52" t="str">
        <f>IF(参照!L801="","",参照!L801)</f>
        <v/>
      </c>
    </row>
    <row r="802" spans="47:56">
      <c r="AU802" s="52" t="str">
        <f>IF(参照!A802="","",参照!A802)</f>
        <v>A0470</v>
      </c>
      <c r="AV802" s="52" t="str">
        <f>IF(参照!B802="","",参照!B802)</f>
        <v>おきなわコープエナジー(株)</v>
      </c>
      <c r="AW802" s="52">
        <f>IF(参照!C802="","",参照!C802)</f>
        <v>6.96E-4</v>
      </c>
      <c r="AX802" s="52" t="str">
        <f>IF(参照!D802="","",参照!D802)</f>
        <v/>
      </c>
      <c r="AY802" s="52">
        <f>IF(参照!E802="","",参照!E802)</f>
        <v>6.8300000000000001E-4</v>
      </c>
      <c r="AZ802" s="52" t="str">
        <f>IF(参照!F802="","",参照!F802)</f>
        <v>おきなわコープエナジー(株)</v>
      </c>
      <c r="BA802" s="52" t="str">
        <f>IF(参照!G802="","",参照!G802)</f>
        <v>おきなわコープエナジー(株)_</v>
      </c>
      <c r="BB802" s="52">
        <f t="shared" si="43"/>
        <v>0.68300000000000005</v>
      </c>
      <c r="BD802" s="52" t="str">
        <f>IF(参照!L802="","",参照!L802)</f>
        <v/>
      </c>
    </row>
    <row r="803" spans="47:56">
      <c r="AU803" s="52" t="str">
        <f>IF(参照!A803="","",参照!A803)</f>
        <v>A0471</v>
      </c>
      <c r="AV803" s="52" t="str">
        <f>IF(参照!B803="","",参照!B803)</f>
        <v>久慈地域エネルギー(株)</v>
      </c>
      <c r="AW803" s="52">
        <f>IF(参照!C803="","",参照!C803)</f>
        <v>4.26E-4</v>
      </c>
      <c r="AX803" s="52" t="str">
        <f>IF(参照!D803="","",参照!D803)</f>
        <v/>
      </c>
      <c r="AY803" s="52">
        <f>IF(参照!E803="","",参照!E803)</f>
        <v>4.9200000000000003E-4</v>
      </c>
      <c r="AZ803" s="52" t="str">
        <f>IF(参照!F803="","",参照!F803)</f>
        <v>久慈地域エネルギー(株)</v>
      </c>
      <c r="BA803" s="52" t="str">
        <f>IF(参照!G803="","",参照!G803)</f>
        <v>久慈地域エネルギー(株)_</v>
      </c>
      <c r="BB803" s="52">
        <f t="shared" si="43"/>
        <v>0.49200000000000005</v>
      </c>
      <c r="BD803" s="52" t="str">
        <f>IF(参照!L803="","",参照!L803)</f>
        <v/>
      </c>
    </row>
    <row r="804" spans="47:56">
      <c r="AU804" s="52" t="str">
        <f>IF(参照!A804="","",参照!A804)</f>
        <v>A0472</v>
      </c>
      <c r="AV804" s="52" t="str">
        <f>IF(参照!B804="","",参照!B804)</f>
        <v>弘前ガス(株)</v>
      </c>
      <c r="AW804" s="52">
        <f>IF(参照!C804="","",参照!C804)</f>
        <v>4.7699999999999999E-4</v>
      </c>
      <c r="AX804" s="52" t="str">
        <f>IF(参照!D804="","",参照!D804)</f>
        <v/>
      </c>
      <c r="AY804" s="52">
        <f>IF(参照!E804="","",参照!E804)</f>
        <v>4.6799999999999999E-4</v>
      </c>
      <c r="AZ804" s="52" t="str">
        <f>IF(参照!F804="","",参照!F804)</f>
        <v>弘前ガス(株)</v>
      </c>
      <c r="BA804" s="52" t="str">
        <f>IF(参照!G804="","",参照!G804)</f>
        <v>弘前ガス(株)_</v>
      </c>
      <c r="BB804" s="52">
        <f t="shared" si="43"/>
        <v>0.46799999999999997</v>
      </c>
      <c r="BD804" s="52" t="str">
        <f>IF(参照!L804="","",参照!L804)</f>
        <v/>
      </c>
    </row>
    <row r="805" spans="47:56">
      <c r="AU805" s="52" t="str">
        <f>IF(参照!A805="","",参照!A805)</f>
        <v>A0473</v>
      </c>
      <c r="AV805" s="52" t="str">
        <f>IF(参照!B805="","",参照!B805)</f>
        <v>(株)フォーバルテレコム　</v>
      </c>
      <c r="AW805" s="52">
        <f>IF(参照!C805="","",参照!C805)</f>
        <v>4.75E-4</v>
      </c>
      <c r="AX805" s="52" t="str">
        <f>IF(参照!D805="","",参照!D805)</f>
        <v>メニューA</v>
      </c>
      <c r="AY805" s="52">
        <f>IF(参照!E805="","",参照!E805)</f>
        <v>0</v>
      </c>
      <c r="AZ805" s="52" t="str">
        <f>IF(参照!F805="","",参照!F805)</f>
        <v>(株)フォーバルテレコム　</v>
      </c>
      <c r="BA805" s="52" t="str">
        <f>IF(参照!G805="","",参照!G805)</f>
        <v>(株)フォーバルテレコム　_メニューA</v>
      </c>
      <c r="BB805" s="52">
        <f t="shared" si="43"/>
        <v>0</v>
      </c>
      <c r="BD805" s="52" t="str">
        <f>IF(参照!L805="","",参照!L805)</f>
        <v/>
      </c>
    </row>
    <row r="806" spans="47:56">
      <c r="AU806" s="52" t="str">
        <f>IF(参照!A806="","",参照!A806)</f>
        <v/>
      </c>
      <c r="AV806" s="52" t="str">
        <f>IF(参照!B806="","",参照!B806)</f>
        <v/>
      </c>
      <c r="AW806" s="52" t="str">
        <f>IF(参照!C806="","",参照!C806)</f>
        <v/>
      </c>
      <c r="AX806" s="52" t="str">
        <f>IF(参照!D806="","",参照!D806)</f>
        <v>メニューB(残差)</v>
      </c>
      <c r="AY806" s="52">
        <f>IF(参照!E806="","",参照!E806)</f>
        <v>4.1899999999999999E-4</v>
      </c>
      <c r="AZ806" s="52" t="str">
        <f>IF(参照!F806="","",参照!F806)</f>
        <v>(株)フォーバルテレコム　</v>
      </c>
      <c r="BA806" s="52" t="str">
        <f>IF(参照!G806="","",参照!G806)</f>
        <v>(株)フォーバルテレコム　_メニューB(残差)</v>
      </c>
      <c r="BB806" s="52">
        <f t="shared" si="43"/>
        <v>0.41899999999999998</v>
      </c>
      <c r="BD806" s="52" t="str">
        <f>IF(参照!L806="","",参照!L806)</f>
        <v/>
      </c>
    </row>
    <row r="807" spans="47:56">
      <c r="AU807" s="52" t="str">
        <f>IF(参照!A807="","",参照!A807)</f>
        <v/>
      </c>
      <c r="AV807" s="52" t="str">
        <f>IF(参照!B807="","",参照!B807)</f>
        <v/>
      </c>
      <c r="AW807" s="52" t="str">
        <f>IF(参照!C807="","",参照!C807)</f>
        <v/>
      </c>
      <c r="AX807" s="52" t="str">
        <f>IF(参照!D807="","",参照!D807)</f>
        <v>(参考値)事業者全体</v>
      </c>
      <c r="AY807" s="52">
        <f>IF(参照!E807="","",参照!E807)</f>
        <v>3.8900000000000002E-4</v>
      </c>
      <c r="AZ807" s="52" t="str">
        <f>IF(参照!F807="","",参照!F807)</f>
        <v>(株)フォーバルテレコム　</v>
      </c>
      <c r="BA807" s="52" t="str">
        <f>IF(参照!G807="","",参照!G807)</f>
        <v>(株)フォーバルテレコム　_(参考値)事業者全体</v>
      </c>
      <c r="BB807" s="52">
        <f t="shared" si="43"/>
        <v>0.38900000000000001</v>
      </c>
      <c r="BD807" s="52" t="str">
        <f>IF(参照!L807="","",参照!L807)</f>
        <v/>
      </c>
    </row>
    <row r="808" spans="47:56">
      <c r="AU808" s="52" t="str">
        <f>IF(参照!A808="","",参照!A808)</f>
        <v>A0476</v>
      </c>
      <c r="AV808" s="52" t="str">
        <f>IF(参照!B808="","",参照!B808)</f>
        <v>(株)グランデータ</v>
      </c>
      <c r="AW808" s="52">
        <f>IF(参照!C808="","",参照!C808)</f>
        <v>5.22E-4</v>
      </c>
      <c r="AX808" s="52" t="str">
        <f>IF(参照!D808="","",参照!D808)</f>
        <v/>
      </c>
      <c r="AY808" s="52">
        <f>IF(参照!E808="","",参照!E808)</f>
        <v>5.1999999999999995E-4</v>
      </c>
      <c r="AZ808" s="52" t="str">
        <f>IF(参照!F808="","",参照!F808)</f>
        <v>(株)グランデータ</v>
      </c>
      <c r="BA808" s="52" t="str">
        <f>IF(参照!G808="","",参照!G808)</f>
        <v>(株)グランデータ_</v>
      </c>
      <c r="BB808" s="52">
        <f t="shared" si="43"/>
        <v>0.51999999999999991</v>
      </c>
      <c r="BD808" s="52" t="str">
        <f>IF(参照!L808="","",参照!L808)</f>
        <v/>
      </c>
    </row>
    <row r="809" spans="47:56">
      <c r="AU809" s="52" t="str">
        <f>IF(参照!A809="","",参照!A809)</f>
        <v>A0477</v>
      </c>
      <c r="AV809" s="52" t="str">
        <f>IF(参照!B809="","",参照!B809)</f>
        <v>くるめエネルギー(株)</v>
      </c>
      <c r="AW809" s="52">
        <f>IF(参照!C809="","",参照!C809)</f>
        <v>5.5400000000000002E-4</v>
      </c>
      <c r="AX809" s="52" t="str">
        <f>IF(参照!D809="","",参照!D809)</f>
        <v/>
      </c>
      <c r="AY809" s="52">
        <f>IF(参照!E809="","",参照!E809)</f>
        <v>4.9799999999999996E-4</v>
      </c>
      <c r="AZ809" s="52" t="str">
        <f>IF(参照!F809="","",参照!F809)</f>
        <v>くるめエネルギー(株)</v>
      </c>
      <c r="BA809" s="52" t="str">
        <f>IF(参照!G809="","",参照!G809)</f>
        <v>くるめエネルギー(株)_</v>
      </c>
      <c r="BB809" s="52">
        <f t="shared" si="43"/>
        <v>0.49799999999999994</v>
      </c>
      <c r="BD809" s="52" t="str">
        <f>IF(参照!L809="","",参照!L809)</f>
        <v/>
      </c>
    </row>
    <row r="810" spans="47:56">
      <c r="AU810" s="52" t="str">
        <f>IF(参照!A810="","",参照!A810)</f>
        <v>A0478</v>
      </c>
      <c r="AV810" s="52" t="str">
        <f>IF(参照!B810="","",参照!B810)</f>
        <v>(株)はまエネ</v>
      </c>
      <c r="AW810" s="52">
        <f>IF(参照!C810="","",参照!C810)</f>
        <v>4.95E-4</v>
      </c>
      <c r="AX810" s="52" t="str">
        <f>IF(参照!D810="","",参照!D810)</f>
        <v/>
      </c>
      <c r="AY810" s="52">
        <f>IF(参照!E810="","",参照!E810)</f>
        <v>5.3600000000000002E-4</v>
      </c>
      <c r="AZ810" s="52" t="str">
        <f>IF(参照!F810="","",参照!F810)</f>
        <v>(株)はまエネ</v>
      </c>
      <c r="BA810" s="52" t="str">
        <f>IF(参照!G810="","",参照!G810)</f>
        <v>(株)はまエネ_</v>
      </c>
      <c r="BB810" s="52">
        <f t="shared" si="43"/>
        <v>0.53600000000000003</v>
      </c>
      <c r="BD810" s="52" t="str">
        <f>IF(参照!L810="","",参照!L810)</f>
        <v/>
      </c>
    </row>
    <row r="811" spans="47:56">
      <c r="AU811" s="52" t="str">
        <f>IF(参照!A811="","",参照!A811)</f>
        <v>A0480</v>
      </c>
      <c r="AV811" s="52" t="str">
        <f>IF(参照!B811="","",参照!B811)</f>
        <v>松阪新電力(株)</v>
      </c>
      <c r="AW811" s="52">
        <f>IF(参照!C811="","",参照!C811)</f>
        <v>9.2E-5</v>
      </c>
      <c r="AX811" s="52" t="str">
        <f>IF(参照!D811="","",参照!D811)</f>
        <v/>
      </c>
      <c r="AY811" s="52">
        <f>IF(参照!E811="","",参照!E811)</f>
        <v>3.5100000000000002E-4</v>
      </c>
      <c r="AZ811" s="52" t="str">
        <f>IF(参照!F811="","",参照!F811)</f>
        <v>松阪新電力(株)</v>
      </c>
      <c r="BA811" s="52" t="str">
        <f>IF(参照!G811="","",参照!G811)</f>
        <v>松阪新電力(株)_</v>
      </c>
      <c r="BB811" s="52">
        <f t="shared" si="43"/>
        <v>0.35100000000000003</v>
      </c>
      <c r="BD811" s="52" t="str">
        <f>IF(参照!L811="","",参照!L811)</f>
        <v/>
      </c>
    </row>
    <row r="812" spans="47:56">
      <c r="AU812" s="52" t="str">
        <f>IF(参照!A812="","",参照!A812)</f>
        <v>A0481</v>
      </c>
      <c r="AV812" s="52" t="str">
        <f>IF(参照!B812="","",参照!B812)</f>
        <v>ヒューリックプロパティソリューション(株)</v>
      </c>
      <c r="AW812" s="52">
        <f>IF(参照!C812="","",参照!C812)</f>
        <v>3.1500000000000001E-4</v>
      </c>
      <c r="AX812" s="52" t="str">
        <f>IF(参照!D812="","",参照!D812)</f>
        <v/>
      </c>
      <c r="AY812" s="52">
        <f>IF(参照!E812="","",参照!E812)</f>
        <v>4.95E-4</v>
      </c>
      <c r="AZ812" s="52" t="str">
        <f>IF(参照!F812="","",参照!F812)</f>
        <v>ヒューリックプロパティソリューション(株)</v>
      </c>
      <c r="BA812" s="52" t="str">
        <f>IF(参照!G812="","",参照!G812)</f>
        <v>ヒューリックプロパティソリューション(株)_</v>
      </c>
      <c r="BB812" s="52">
        <f t="shared" si="43"/>
        <v>0.495</v>
      </c>
      <c r="BD812" s="52" t="str">
        <f>IF(参照!L812="","",参照!L812)</f>
        <v/>
      </c>
    </row>
    <row r="813" spans="47:56">
      <c r="AU813" s="52" t="str">
        <f>IF(参照!A813="","",参照!A813)</f>
        <v>A0482</v>
      </c>
      <c r="AV813" s="52" t="str">
        <f>IF(参照!B813="","",参照!B813)</f>
        <v>宮崎電力(株)</v>
      </c>
      <c r="AW813" s="52">
        <f>IF(参照!C813="","",参照!C813)</f>
        <v>4.0299999999999998E-4</v>
      </c>
      <c r="AX813" s="52" t="str">
        <f>IF(参照!D813="","",参照!D813)</f>
        <v/>
      </c>
      <c r="AY813" s="52">
        <f>IF(参照!E813="","",参照!E813)</f>
        <v>4.4999999999999999E-4</v>
      </c>
      <c r="AZ813" s="52" t="str">
        <f>IF(参照!F813="","",参照!F813)</f>
        <v>宮崎電力(株)</v>
      </c>
      <c r="BA813" s="52" t="str">
        <f>IF(参照!G813="","",参照!G813)</f>
        <v>宮崎電力(株)_</v>
      </c>
      <c r="BB813" s="52">
        <f t="shared" si="43"/>
        <v>0.45</v>
      </c>
      <c r="BD813" s="52" t="str">
        <f>IF(参照!L813="","",参照!L813)</f>
        <v/>
      </c>
    </row>
    <row r="814" spans="47:56">
      <c r="AU814" s="52" t="str">
        <f>IF(参照!A814="","",参照!A814)</f>
        <v>A0483</v>
      </c>
      <c r="AV814" s="52" t="str">
        <f>IF(参照!B814="","",参照!B814)</f>
        <v>みの市民エネルギー(株)</v>
      </c>
      <c r="AW814" s="52">
        <f>IF(参照!C814="","",参照!C814)</f>
        <v>5.1800000000000001E-4</v>
      </c>
      <c r="AX814" s="52" t="str">
        <f>IF(参照!D814="","",参照!D814)</f>
        <v/>
      </c>
      <c r="AY814" s="52">
        <f>IF(参照!E814="","",参照!E814)</f>
        <v>5.6300000000000002E-4</v>
      </c>
      <c r="AZ814" s="52" t="str">
        <f>IF(参照!F814="","",参照!F814)</f>
        <v>みの市民エネルギー(株)</v>
      </c>
      <c r="BA814" s="52" t="str">
        <f>IF(参照!G814="","",参照!G814)</f>
        <v>みの市民エネルギー(株)_</v>
      </c>
      <c r="BB814" s="52">
        <f t="shared" si="43"/>
        <v>0.56300000000000006</v>
      </c>
      <c r="BD814" s="52" t="str">
        <f>IF(参照!L814="","",参照!L814)</f>
        <v/>
      </c>
    </row>
    <row r="815" spans="47:56">
      <c r="AU815" s="52" t="str">
        <f>IF(参照!A815="","",参照!A815)</f>
        <v>A0484</v>
      </c>
      <c r="AV815" s="52" t="str">
        <f>IF(参照!B815="","",参照!B815)</f>
        <v>三友エンテック(株)</v>
      </c>
      <c r="AW815" s="52">
        <f>IF(参照!C815="","",参照!C815)</f>
        <v>4.75E-4</v>
      </c>
      <c r="AX815" s="52" t="str">
        <f>IF(参照!D815="","",参照!D815)</f>
        <v/>
      </c>
      <c r="AY815" s="52">
        <f>IF(参照!E815="","",参照!E815)</f>
        <v>4.1899999999999999E-4</v>
      </c>
      <c r="AZ815" s="52" t="str">
        <f>IF(参照!F815="","",参照!F815)</f>
        <v>三友エンテック(株)</v>
      </c>
      <c r="BA815" s="52" t="str">
        <f>IF(参照!G815="","",参照!G815)</f>
        <v>三友エンテック(株)_</v>
      </c>
      <c r="BB815" s="52">
        <f t="shared" si="43"/>
        <v>0.41899999999999998</v>
      </c>
      <c r="BD815" s="52" t="str">
        <f>IF(参照!L815="","",参照!L815)</f>
        <v/>
      </c>
    </row>
    <row r="816" spans="47:56">
      <c r="AU816" s="52" t="str">
        <f>IF(参照!A816="","",参照!A816)</f>
        <v>A0486</v>
      </c>
      <c r="AV816" s="52" t="str">
        <f>IF(参照!B816="","",参照!B816)</f>
        <v>府中・調布まちなかエナジー(株)</v>
      </c>
      <c r="AW816" s="52">
        <f>IF(参照!C816="","",参照!C816)</f>
        <v>4.8000000000000001E-4</v>
      </c>
      <c r="AX816" s="52" t="str">
        <f>IF(参照!D816="","",参照!D816)</f>
        <v>メニューA</v>
      </c>
      <c r="AY816" s="52">
        <f>IF(参照!E816="","",参照!E816)</f>
        <v>0</v>
      </c>
      <c r="AZ816" s="52" t="str">
        <f>IF(参照!F816="","",参照!F816)</f>
        <v>府中・調布まちなかエナジー(株)</v>
      </c>
      <c r="BA816" s="52" t="str">
        <f>IF(参照!G816="","",参照!G816)</f>
        <v>府中・調布まちなかエナジー(株)_メニューA</v>
      </c>
      <c r="BB816" s="52">
        <f t="shared" si="43"/>
        <v>0</v>
      </c>
      <c r="BD816" s="52" t="str">
        <f>IF(参照!L816="","",参照!L816)</f>
        <v/>
      </c>
    </row>
    <row r="817" spans="47:56">
      <c r="AU817" s="52" t="str">
        <f>IF(参照!A817="","",参照!A817)</f>
        <v/>
      </c>
      <c r="AV817" s="52" t="str">
        <f>IF(参照!B817="","",参照!B817)</f>
        <v/>
      </c>
      <c r="AW817" s="52" t="str">
        <f>IF(参照!C817="","",参照!C817)</f>
        <v/>
      </c>
      <c r="AX817" s="52" t="str">
        <f>IF(参照!D817="","",参照!D817)</f>
        <v>メニューB(残差)</v>
      </c>
      <c r="AY817" s="52">
        <f>IF(参照!E817="","",参照!E817)</f>
        <v>5.3499999999999999E-4</v>
      </c>
      <c r="AZ817" s="52" t="str">
        <f>IF(参照!F817="","",参照!F817)</f>
        <v>府中・調布まちなかエナジー(株)</v>
      </c>
      <c r="BA817" s="52" t="str">
        <f>IF(参照!G817="","",参照!G817)</f>
        <v>府中・調布まちなかエナジー(株)_メニューB(残差)</v>
      </c>
      <c r="BB817" s="52">
        <f t="shared" si="43"/>
        <v>0.53500000000000003</v>
      </c>
      <c r="BD817" s="52" t="str">
        <f>IF(参照!L817="","",参照!L817)</f>
        <v/>
      </c>
    </row>
    <row r="818" spans="47:56">
      <c r="AU818" s="52" t="str">
        <f>IF(参照!A818="","",参照!A818)</f>
        <v/>
      </c>
      <c r="AV818" s="52" t="str">
        <f>IF(参照!B818="","",参照!B818)</f>
        <v/>
      </c>
      <c r="AW818" s="52" t="str">
        <f>IF(参照!C818="","",参照!C818)</f>
        <v/>
      </c>
      <c r="AX818" s="52" t="str">
        <f>IF(参照!D818="","",参照!D818)</f>
        <v>(参考値)事業者全体</v>
      </c>
      <c r="AY818" s="52">
        <f>IF(参照!E818="","",参照!E818)</f>
        <v>4.95E-4</v>
      </c>
      <c r="AZ818" s="52" t="str">
        <f>IF(参照!F818="","",参照!F818)</f>
        <v>府中・調布まちなかエナジー(株)</v>
      </c>
      <c r="BA818" s="52" t="str">
        <f>IF(参照!G818="","",参照!G818)</f>
        <v>府中・調布まちなかエナジー(株)_(参考値)事業者全体</v>
      </c>
      <c r="BB818" s="52">
        <f t="shared" si="43"/>
        <v>0.495</v>
      </c>
      <c r="BD818" s="52" t="str">
        <f>IF(参照!L818="","",参照!L818)</f>
        <v/>
      </c>
    </row>
    <row r="819" spans="47:56">
      <c r="AU819" s="52" t="str">
        <f>IF(参照!A819="","",参照!A819)</f>
        <v>A0487</v>
      </c>
      <c r="AV819" s="52" t="str">
        <f>IF(参照!B819="","",参照!B819)</f>
        <v>伊勢志摩電力(株)</v>
      </c>
      <c r="AW819" s="52">
        <f>IF(参照!C819="","",参照!C819)</f>
        <v>4.8299999999999998E-4</v>
      </c>
      <c r="AX819" s="52" t="str">
        <f>IF(参照!D819="","",参照!D819)</f>
        <v/>
      </c>
      <c r="AY819" s="52">
        <f>IF(参照!E819="","",参照!E819)</f>
        <v>4.8299999999999998E-4</v>
      </c>
      <c r="AZ819" s="52" t="str">
        <f>IF(参照!F819="","",参照!F819)</f>
        <v>伊勢志摩電力(株)</v>
      </c>
      <c r="BA819" s="52" t="str">
        <f>IF(参照!G819="","",参照!G819)</f>
        <v>伊勢志摩電力(株)_</v>
      </c>
      <c r="BB819" s="52">
        <f t="shared" si="43"/>
        <v>0.48299999999999998</v>
      </c>
      <c r="BD819" s="52" t="str">
        <f>IF(参照!L819="","",参照!L819)</f>
        <v/>
      </c>
    </row>
    <row r="820" spans="47:56">
      <c r="AU820" s="52" t="str">
        <f>IF(参照!A820="","",参照!A820)</f>
        <v>A0490</v>
      </c>
      <c r="AV820" s="52" t="str">
        <f>IF(参照!B820="","",参照!B820)</f>
        <v>(株)ＣＤエナジーダイレクト</v>
      </c>
      <c r="AW820" s="52">
        <f>IF(参照!C820="","",参照!C820)</f>
        <v>4.1100000000000002E-4</v>
      </c>
      <c r="AX820" s="52" t="str">
        <f>IF(参照!D820="","",参照!D820)</f>
        <v>メニューA</v>
      </c>
      <c r="AY820" s="52">
        <f>IF(参照!E820="","",参照!E820)</f>
        <v>0</v>
      </c>
      <c r="AZ820" s="52" t="str">
        <f>IF(参照!F820="","",参照!F820)</f>
        <v>(株)ＣＤエナジーダイレクト</v>
      </c>
      <c r="BA820" s="52" t="str">
        <f>IF(参照!G820="","",参照!G820)</f>
        <v>(株)ＣＤエナジーダイレクト_メニューA</v>
      </c>
      <c r="BB820" s="52">
        <f t="shared" si="43"/>
        <v>0</v>
      </c>
      <c r="BD820" s="52" t="str">
        <f>IF(参照!L820="","",参照!L820)</f>
        <v/>
      </c>
    </row>
    <row r="821" spans="47:56">
      <c r="AU821" s="52" t="str">
        <f>IF(参照!A821="","",参照!A821)</f>
        <v/>
      </c>
      <c r="AV821" s="52" t="str">
        <f>IF(参照!B821="","",参照!B821)</f>
        <v/>
      </c>
      <c r="AW821" s="52" t="str">
        <f>IF(参照!C821="","",参照!C821)</f>
        <v/>
      </c>
      <c r="AX821" s="52" t="str">
        <f>IF(参照!D821="","",参照!D821)</f>
        <v>メニューB(残差)</v>
      </c>
      <c r="AY821" s="52">
        <f>IF(参照!E821="","",参照!E821)</f>
        <v>3.2400000000000001E-4</v>
      </c>
      <c r="AZ821" s="52" t="str">
        <f>IF(参照!F821="","",参照!F821)</f>
        <v>(株)ＣＤエナジーダイレクト</v>
      </c>
      <c r="BA821" s="52" t="str">
        <f>IF(参照!G821="","",参照!G821)</f>
        <v>(株)ＣＤエナジーダイレクト_メニューB(残差)</v>
      </c>
      <c r="BB821" s="52">
        <f t="shared" si="43"/>
        <v>0.32400000000000001</v>
      </c>
      <c r="BD821" s="52" t="str">
        <f>IF(参照!L821="","",参照!L821)</f>
        <v/>
      </c>
    </row>
    <row r="822" spans="47:56">
      <c r="AU822" s="52" t="str">
        <f>IF(参照!A822="","",参照!A822)</f>
        <v/>
      </c>
      <c r="AV822" s="52" t="str">
        <f>IF(参照!B822="","",参照!B822)</f>
        <v/>
      </c>
      <c r="AW822" s="52" t="str">
        <f>IF(参照!C822="","",参照!C822)</f>
        <v/>
      </c>
      <c r="AX822" s="52" t="str">
        <f>IF(参照!D822="","",参照!D822)</f>
        <v>(参考値)事業者全体</v>
      </c>
      <c r="AY822" s="52">
        <f>IF(参照!E822="","",参照!E822)</f>
        <v>3.6099999999999999E-4</v>
      </c>
      <c r="AZ822" s="52" t="str">
        <f>IF(参照!F822="","",参照!F822)</f>
        <v>(株)ＣＤエナジーダイレクト</v>
      </c>
      <c r="BA822" s="52" t="str">
        <f>IF(参照!G822="","",参照!G822)</f>
        <v>(株)ＣＤエナジーダイレクト_(参考値)事業者全体</v>
      </c>
      <c r="BB822" s="52">
        <f t="shared" si="43"/>
        <v>0.36099999999999999</v>
      </c>
      <c r="BD822" s="52" t="str">
        <f>IF(参照!L822="","",参照!L822)</f>
        <v/>
      </c>
    </row>
    <row r="823" spans="47:56">
      <c r="AU823" s="52" t="str">
        <f>IF(参照!A823="","",参照!A823)</f>
        <v>A0491</v>
      </c>
      <c r="AV823" s="52" t="str">
        <f>IF(参照!B823="","",参照!B823)</f>
        <v>Ｑ．ＥＮＥＳＴでんき(株)(旧：ジニーエナジー合同会社)</v>
      </c>
      <c r="AW823" s="52">
        <f>IF(参照!C823="","",参照!C823)</f>
        <v>4.5899999999999999E-4</v>
      </c>
      <c r="AX823" s="52" t="str">
        <f>IF(参照!D823="","",参照!D823)</f>
        <v>メニューA</v>
      </c>
      <c r="AY823" s="52">
        <f>IF(参照!E823="","",参照!E823)</f>
        <v>0</v>
      </c>
      <c r="AZ823" s="52" t="str">
        <f>IF(参照!F823="","",参照!F823)</f>
        <v>Ｑ．ＥＮＥＳＴでんき(株)(旧：ジニーエナジー合同会社)</v>
      </c>
      <c r="BA823" s="52" t="str">
        <f>IF(参照!G823="","",参照!G823)</f>
        <v>Ｑ．ＥＮＥＳＴでんき(株)(旧：ジニーエナジー合同会社)_メニューA</v>
      </c>
      <c r="BB823" s="52">
        <f t="shared" si="43"/>
        <v>0</v>
      </c>
      <c r="BD823" s="52" t="str">
        <f>IF(参照!L823="","",参照!L823)</f>
        <v/>
      </c>
    </row>
    <row r="824" spans="47:56">
      <c r="AU824" s="52" t="str">
        <f>IF(参照!A824="","",参照!A824)</f>
        <v/>
      </c>
      <c r="AV824" s="52" t="str">
        <f>IF(参照!B824="","",参照!B824)</f>
        <v/>
      </c>
      <c r="AW824" s="52" t="str">
        <f>IF(参照!C824="","",参照!C824)</f>
        <v/>
      </c>
      <c r="AX824" s="52" t="str">
        <f>IF(参照!D824="","",参照!D824)</f>
        <v>メニューB</v>
      </c>
      <c r="AY824" s="52">
        <f>IF(参照!E824="","",参照!E824)</f>
        <v>3.3100000000000002E-4</v>
      </c>
      <c r="AZ824" s="52" t="str">
        <f>IF(参照!F824="","",参照!F824)</f>
        <v>Ｑ．ＥＮＥＳＴでんき(株)(旧：ジニーエナジー合同会社)</v>
      </c>
      <c r="BA824" s="52" t="str">
        <f>IF(参照!G824="","",参照!G824)</f>
        <v>Ｑ．ＥＮＥＳＴでんき(株)(旧：ジニーエナジー合同会社)_メニューB</v>
      </c>
      <c r="BB824" s="52">
        <f t="shared" si="43"/>
        <v>0.33100000000000002</v>
      </c>
      <c r="BD824" s="52" t="str">
        <f>IF(参照!L824="","",参照!L824)</f>
        <v/>
      </c>
    </row>
    <row r="825" spans="47:56">
      <c r="AU825" s="52" t="str">
        <f>IF(参照!A825="","",参照!A825)</f>
        <v/>
      </c>
      <c r="AV825" s="52" t="str">
        <f>IF(参照!B825="","",参照!B825)</f>
        <v/>
      </c>
      <c r="AW825" s="52" t="str">
        <f>IF(参照!C825="","",参照!C825)</f>
        <v/>
      </c>
      <c r="AX825" s="52" t="str">
        <f>IF(参照!D825="","",参照!D825)</f>
        <v>メニューC(残差)</v>
      </c>
      <c r="AY825" s="52">
        <f>IF(参照!E825="","",参照!E825)</f>
        <v>4.2999999999999999E-4</v>
      </c>
      <c r="AZ825" s="52" t="str">
        <f>IF(参照!F825="","",参照!F825)</f>
        <v>Ｑ．ＥＮＥＳＴでんき(株)(旧：ジニーエナジー合同会社)</v>
      </c>
      <c r="BA825" s="52" t="str">
        <f>IF(参照!G825="","",参照!G825)</f>
        <v>Ｑ．ＥＮＥＳＴでんき(株)(旧：ジニーエナジー合同会社)_メニューC(残差)</v>
      </c>
      <c r="BB825" s="52">
        <f t="shared" si="43"/>
        <v>0.43</v>
      </c>
      <c r="BD825" s="52" t="str">
        <f>IF(参照!L825="","",参照!L825)</f>
        <v/>
      </c>
    </row>
    <row r="826" spans="47:56">
      <c r="AU826" s="52" t="str">
        <f>IF(参照!A826="","",参照!A826)</f>
        <v/>
      </c>
      <c r="AV826" s="52" t="str">
        <f>IF(参照!B826="","",参照!B826)</f>
        <v/>
      </c>
      <c r="AW826" s="52" t="str">
        <f>IF(参照!C826="","",参照!C826)</f>
        <v/>
      </c>
      <c r="AX826" s="52" t="str">
        <f>IF(参照!D826="","",参照!D826)</f>
        <v>(参考値)事業者全体</v>
      </c>
      <c r="AY826" s="52">
        <f>IF(参照!E826="","",参照!E826)</f>
        <v>4.7199999999999998E-4</v>
      </c>
      <c r="AZ826" s="52" t="str">
        <f>IF(参照!F826="","",参照!F826)</f>
        <v>Ｑ．ＥＮＥＳＴでんき(株)(旧：ジニーエナジー合同会社)</v>
      </c>
      <c r="BA826" s="52" t="str">
        <f>IF(参照!G826="","",参照!G826)</f>
        <v>Ｑ．ＥＮＥＳＴでんき(株)(旧：ジニーエナジー合同会社)_(参考値)事業者全体</v>
      </c>
      <c r="BB826" s="52">
        <f t="shared" si="43"/>
        <v>0.47199999999999998</v>
      </c>
      <c r="BD826" s="52" t="str">
        <f>IF(参照!L826="","",参照!L826)</f>
        <v/>
      </c>
    </row>
    <row r="827" spans="47:56">
      <c r="AU827" s="52" t="str">
        <f>IF(参照!A827="","",参照!A827)</f>
        <v>A0493</v>
      </c>
      <c r="AV827" s="52" t="str">
        <f>IF(参照!B827="","",参照!B827)</f>
        <v>(株)ぶんごおおのエナジー</v>
      </c>
      <c r="AW827" s="52">
        <f>IF(参照!C827="","",参照!C827)</f>
        <v>3.77E-4</v>
      </c>
      <c r="AX827" s="52" t="str">
        <f>IF(参照!D827="","",参照!D827)</f>
        <v/>
      </c>
      <c r="AY827" s="52">
        <f>IF(参照!E827="","",参照!E827)</f>
        <v>4.1899999999999999E-4</v>
      </c>
      <c r="AZ827" s="52" t="str">
        <f>IF(参照!F827="","",参照!F827)</f>
        <v>(株)ぶんごおおのエナジー</v>
      </c>
      <c r="BA827" s="52" t="str">
        <f>IF(参照!G827="","",参照!G827)</f>
        <v>(株)ぶんごおおのエナジー_</v>
      </c>
      <c r="BB827" s="52">
        <f t="shared" si="43"/>
        <v>0.41899999999999998</v>
      </c>
      <c r="BD827" s="52" t="str">
        <f>IF(参照!L827="","",参照!L827)</f>
        <v/>
      </c>
    </row>
    <row r="828" spans="47:56">
      <c r="AU828" s="52" t="str">
        <f>IF(参照!A828="","",参照!A828)</f>
        <v>A0494</v>
      </c>
      <c r="AV828" s="52" t="str">
        <f>IF(参照!B828="","",参照!B828)</f>
        <v>ヴィジョナリーパワー(株)</v>
      </c>
      <c r="AW828" s="52">
        <f>IF(参照!C828="","",参照!C828)</f>
        <v>3.79E-4</v>
      </c>
      <c r="AX828" s="52" t="str">
        <f>IF(参照!D828="","",参照!D828)</f>
        <v/>
      </c>
      <c r="AY828" s="52">
        <f>IF(参照!E828="","",参照!E828)</f>
        <v>3.2299999999999999E-4</v>
      </c>
      <c r="AZ828" s="52" t="str">
        <f>IF(参照!F828="","",参照!F828)</f>
        <v>ヴィジョナリーパワー(株)</v>
      </c>
      <c r="BA828" s="52" t="str">
        <f>IF(参照!G828="","",参照!G828)</f>
        <v>ヴィジョナリーパワー(株)_</v>
      </c>
      <c r="BB828" s="52">
        <f t="shared" si="43"/>
        <v>0.32300000000000001</v>
      </c>
      <c r="BD828" s="52" t="str">
        <f>IF(参照!L828="","",参照!L828)</f>
        <v/>
      </c>
    </row>
    <row r="829" spans="47:56">
      <c r="AU829" s="52" t="str">
        <f>IF(参照!A829="","",参照!A829)</f>
        <v>A0495</v>
      </c>
      <c r="AV829" s="52" t="str">
        <f>IF(参照!B829="","",参照!B829)</f>
        <v>有明エナジー(株)</v>
      </c>
      <c r="AW829" s="52">
        <f>IF(参照!C829="","",参照!C829)</f>
        <v>3.39E-4</v>
      </c>
      <c r="AX829" s="52" t="str">
        <f>IF(参照!D829="","",参照!D829)</f>
        <v/>
      </c>
      <c r="AY829" s="52">
        <f>IF(参照!E829="","",参照!E829)</f>
        <v>2.9300000000000002E-4</v>
      </c>
      <c r="AZ829" s="52" t="str">
        <f>IF(参照!F829="","",参照!F829)</f>
        <v>有明エナジー(株)</v>
      </c>
      <c r="BA829" s="52" t="str">
        <f>IF(参照!G829="","",参照!G829)</f>
        <v>有明エナジー(株)_</v>
      </c>
      <c r="BB829" s="52">
        <f t="shared" si="43"/>
        <v>0.29300000000000004</v>
      </c>
      <c r="BD829" s="52" t="str">
        <f>IF(参照!L829="","",参照!L829)</f>
        <v/>
      </c>
    </row>
    <row r="830" spans="47:56">
      <c r="AU830" s="52" t="str">
        <f>IF(参照!A830="","",参照!A830)</f>
        <v>A0499</v>
      </c>
      <c r="AV830" s="52" t="str">
        <f>IF(参照!B830="","",参照!B830)</f>
        <v>厚木瓦斯(株)</v>
      </c>
      <c r="AW830" s="52">
        <f>IF(参照!C830="","",参照!C830)</f>
        <v>3.6400000000000001E-4</v>
      </c>
      <c r="AX830" s="52" t="str">
        <f>IF(参照!D830="","",参照!D830)</f>
        <v>メニューA</v>
      </c>
      <c r="AY830" s="52">
        <f>IF(参照!E830="","",参照!E830)</f>
        <v>0</v>
      </c>
      <c r="AZ830" s="52" t="str">
        <f>IF(参照!F830="","",参照!F830)</f>
        <v>厚木瓦斯(株)</v>
      </c>
      <c r="BA830" s="52" t="str">
        <f>IF(参照!G830="","",参照!G830)</f>
        <v>厚木瓦斯(株)_メニューA</v>
      </c>
      <c r="BB830" s="52">
        <f t="shared" si="43"/>
        <v>0</v>
      </c>
      <c r="BD830" s="52" t="str">
        <f>IF(参照!L830="","",参照!L830)</f>
        <v/>
      </c>
    </row>
    <row r="831" spans="47:56">
      <c r="AU831" s="52" t="str">
        <f>IF(参照!A831="","",参照!A831)</f>
        <v/>
      </c>
      <c r="AV831" s="52" t="str">
        <f>IF(参照!B831="","",参照!B831)</f>
        <v/>
      </c>
      <c r="AW831" s="52" t="str">
        <f>IF(参照!C831="","",参照!C831)</f>
        <v/>
      </c>
      <c r="AX831" s="52" t="str">
        <f>IF(参照!D831="","",参照!D831)</f>
        <v>メニューB(残差)</v>
      </c>
      <c r="AY831" s="52">
        <f>IF(参照!E831="","",参照!E831)</f>
        <v>3.0699999999999998E-4</v>
      </c>
      <c r="AZ831" s="52" t="str">
        <f>IF(参照!F831="","",参照!F831)</f>
        <v>厚木瓦斯(株)</v>
      </c>
      <c r="BA831" s="52" t="str">
        <f>IF(参照!G831="","",参照!G831)</f>
        <v>厚木瓦斯(株)_メニューB(残差)</v>
      </c>
      <c r="BB831" s="52">
        <f t="shared" si="43"/>
        <v>0.307</v>
      </c>
      <c r="BD831" s="52" t="str">
        <f>IF(参照!L831="","",参照!L831)</f>
        <v/>
      </c>
    </row>
    <row r="832" spans="47:56">
      <c r="AU832" s="52" t="str">
        <f>IF(参照!A832="","",参照!A832)</f>
        <v/>
      </c>
      <c r="AV832" s="52" t="str">
        <f>IF(参照!B832="","",参照!B832)</f>
        <v/>
      </c>
      <c r="AW832" s="52" t="str">
        <f>IF(参照!C832="","",参照!C832)</f>
        <v/>
      </c>
      <c r="AX832" s="52" t="str">
        <f>IF(参照!D832="","",参照!D832)</f>
        <v>(参考値)事業者全体</v>
      </c>
      <c r="AY832" s="52">
        <f>IF(参照!E832="","",参照!E832)</f>
        <v>3.9200000000000004E-4</v>
      </c>
      <c r="AZ832" s="52" t="str">
        <f>IF(参照!F832="","",参照!F832)</f>
        <v>厚木瓦斯(株)</v>
      </c>
      <c r="BA832" s="52" t="str">
        <f>IF(参照!G832="","",参照!G832)</f>
        <v>厚木瓦斯(株)_(参考値)事業者全体</v>
      </c>
      <c r="BB832" s="52">
        <f t="shared" si="43"/>
        <v>0.39200000000000002</v>
      </c>
      <c r="BD832" s="52" t="str">
        <f>IF(参照!L832="","",参照!L832)</f>
        <v/>
      </c>
    </row>
    <row r="833" spans="47:56">
      <c r="AU833" s="52" t="str">
        <f>IF(参照!A833="","",参照!A833)</f>
        <v>A0500</v>
      </c>
      <c r="AV833" s="52" t="str">
        <f>IF(参照!B833="","",参照!B833)</f>
        <v>(株)エネ・ビジョン</v>
      </c>
      <c r="AW833" s="52">
        <f>IF(参照!C833="","",参照!C833)</f>
        <v>2.92E-4</v>
      </c>
      <c r="AX833" s="52" t="str">
        <f>IF(参照!D833="","",参照!D833)</f>
        <v/>
      </c>
      <c r="AY833" s="52">
        <f>IF(参照!E833="","",参照!E833)</f>
        <v>2.3599999999999999E-4</v>
      </c>
      <c r="AZ833" s="52" t="str">
        <f>IF(参照!F833="","",参照!F833)</f>
        <v>(株)エネ・ビジョン</v>
      </c>
      <c r="BA833" s="52" t="str">
        <f>IF(参照!G833="","",参照!G833)</f>
        <v>(株)エネ・ビジョン_</v>
      </c>
      <c r="BB833" s="52">
        <f t="shared" si="43"/>
        <v>0.23599999999999999</v>
      </c>
      <c r="BD833" s="52" t="str">
        <f>IF(参照!L833="","",参照!L833)</f>
        <v/>
      </c>
    </row>
    <row r="834" spans="47:56">
      <c r="AU834" s="52" t="str">
        <f>IF(参照!A834="","",参照!A834)</f>
        <v>A0501</v>
      </c>
      <c r="AV834" s="52" t="str">
        <f>IF(参照!B834="","",参照!B834)</f>
        <v>イワタニ三重(株)</v>
      </c>
      <c r="AW834" s="52">
        <f>IF(参照!C834="","",参照!C834)</f>
        <v>3.6400000000000001E-4</v>
      </c>
      <c r="AX834" s="52" t="str">
        <f>IF(参照!D834="","",参照!D834)</f>
        <v/>
      </c>
      <c r="AY834" s="52">
        <f>IF(参照!E834="","",参照!E834)</f>
        <v>3.0800000000000001E-4</v>
      </c>
      <c r="AZ834" s="52" t="str">
        <f>IF(参照!F834="","",参照!F834)</f>
        <v>イワタニ三重(株)</v>
      </c>
      <c r="BA834" s="52" t="str">
        <f>IF(参照!G834="","",参照!G834)</f>
        <v>イワタニ三重(株)_</v>
      </c>
      <c r="BB834" s="52">
        <f t="shared" si="43"/>
        <v>0.308</v>
      </c>
      <c r="BD834" s="52" t="str">
        <f>IF(参照!L834="","",参照!L834)</f>
        <v/>
      </c>
    </row>
    <row r="835" spans="47:56">
      <c r="AU835" s="52" t="str">
        <f>IF(参照!A835="","",参照!A835)</f>
        <v>A0502</v>
      </c>
      <c r="AV835" s="52" t="str">
        <f>IF(参照!B835="","",参照!B835)</f>
        <v>(株)マルヰ</v>
      </c>
      <c r="AW835" s="52">
        <f>IF(参照!C835="","",参照!C835)</f>
        <v>4.64E-4</v>
      </c>
      <c r="AX835" s="52" t="str">
        <f>IF(参照!D835="","",参照!D835)</f>
        <v/>
      </c>
      <c r="AY835" s="52">
        <f>IF(参照!E835="","",参照!E835)</f>
        <v>4.4700000000000002E-4</v>
      </c>
      <c r="AZ835" s="52" t="str">
        <f>IF(参照!F835="","",参照!F835)</f>
        <v>(株)マルヰ</v>
      </c>
      <c r="BA835" s="52" t="str">
        <f>IF(参照!G835="","",参照!G835)</f>
        <v>(株)マルヰ_</v>
      </c>
      <c r="BB835" s="52">
        <f t="shared" si="43"/>
        <v>0.44700000000000001</v>
      </c>
      <c r="BD835" s="52" t="str">
        <f>IF(参照!L835="","",参照!L835)</f>
        <v/>
      </c>
    </row>
    <row r="836" spans="47:56">
      <c r="AU836" s="52" t="str">
        <f>IF(参照!A836="","",参照!A836)</f>
        <v>A0503</v>
      </c>
      <c r="AV836" s="52" t="str">
        <f>IF(参照!B836="","",参照!B836)</f>
        <v>大多喜ガス(株)</v>
      </c>
      <c r="AW836" s="52">
        <f>IF(参照!C836="","",参照!C836)</f>
        <v>4.3199999999999998E-4</v>
      </c>
      <c r="AX836" s="52" t="str">
        <f>IF(参照!D836="","",参照!D836)</f>
        <v/>
      </c>
      <c r="AY836" s="52">
        <f>IF(参照!E836="","",参照!E836)</f>
        <v>3.9899999999999999E-4</v>
      </c>
      <c r="AZ836" s="52" t="str">
        <f>IF(参照!F836="","",参照!F836)</f>
        <v>大多喜ガス(株)</v>
      </c>
      <c r="BA836" s="52" t="str">
        <f>IF(参照!G836="","",参照!G836)</f>
        <v>大多喜ガス(株)_</v>
      </c>
      <c r="BB836" s="52">
        <f t="shared" si="43"/>
        <v>0.39900000000000002</v>
      </c>
      <c r="BD836" s="52" t="str">
        <f>IF(参照!L836="","",参照!L836)</f>
        <v/>
      </c>
    </row>
    <row r="837" spans="47:56">
      <c r="AU837" s="52" t="str">
        <f>IF(参照!A837="","",参照!A837)</f>
        <v>A0506</v>
      </c>
      <c r="AV837" s="52" t="str">
        <f>IF(参照!B837="","",参照!B837)</f>
        <v>鈴与電力(株)</v>
      </c>
      <c r="AW837" s="52">
        <f>IF(参照!C837="","",参照!C837)</f>
        <v>4.5899999999999999E-4</v>
      </c>
      <c r="AX837" s="52" t="str">
        <f>IF(参照!D837="","",参照!D837)</f>
        <v>メニューA</v>
      </c>
      <c r="AY837" s="52">
        <f>IF(参照!E837="","",参照!E837)</f>
        <v>0</v>
      </c>
      <c r="AZ837" s="52" t="str">
        <f>IF(参照!F837="","",参照!F837)</f>
        <v>鈴与電力(株)</v>
      </c>
      <c r="BA837" s="52" t="str">
        <f>IF(参照!G837="","",参照!G837)</f>
        <v>鈴与電力(株)_メニューA</v>
      </c>
      <c r="BB837" s="52">
        <f t="shared" ref="BB837:BB900" si="44">AY837*1000</f>
        <v>0</v>
      </c>
      <c r="BD837" s="52" t="str">
        <f>IF(参照!L837="","",参照!L837)</f>
        <v/>
      </c>
    </row>
    <row r="838" spans="47:56">
      <c r="AU838" s="52" t="str">
        <f>IF(参照!A838="","",参照!A838)</f>
        <v/>
      </c>
      <c r="AV838" s="52" t="str">
        <f>IF(参照!B838="","",参照!B838)</f>
        <v/>
      </c>
      <c r="AW838" s="52" t="str">
        <f>IF(参照!C838="","",参照!C838)</f>
        <v/>
      </c>
      <c r="AX838" s="52" t="str">
        <f>IF(参照!D838="","",参照!D838)</f>
        <v>メニューB</v>
      </c>
      <c r="AY838" s="52">
        <f>IF(参照!E838="","",参照!E838)</f>
        <v>0</v>
      </c>
      <c r="AZ838" s="52" t="str">
        <f>IF(参照!F838="","",参照!F838)</f>
        <v>鈴与電力(株)</v>
      </c>
      <c r="BA838" s="52" t="str">
        <f>IF(参照!G838="","",参照!G838)</f>
        <v>鈴与電力(株)_メニューB</v>
      </c>
      <c r="BB838" s="52">
        <f t="shared" si="44"/>
        <v>0</v>
      </c>
      <c r="BD838" s="52" t="str">
        <f>IF(参照!L838="","",参照!L838)</f>
        <v/>
      </c>
    </row>
    <row r="839" spans="47:56">
      <c r="AU839" s="52" t="str">
        <f>IF(参照!A839="","",参照!A839)</f>
        <v/>
      </c>
      <c r="AV839" s="52" t="str">
        <f>IF(参照!B839="","",参照!B839)</f>
        <v/>
      </c>
      <c r="AW839" s="52" t="str">
        <f>IF(参照!C839="","",参照!C839)</f>
        <v/>
      </c>
      <c r="AX839" s="52" t="str">
        <f>IF(参照!D839="","",参照!D839)</f>
        <v>メニューC</v>
      </c>
      <c r="AY839" s="52">
        <f>IF(参照!E839="","",参照!E839)</f>
        <v>0</v>
      </c>
      <c r="AZ839" s="52" t="str">
        <f>IF(参照!F839="","",参照!F839)</f>
        <v>鈴与電力(株)</v>
      </c>
      <c r="BA839" s="52" t="str">
        <f>IF(参照!G839="","",参照!G839)</f>
        <v>鈴与電力(株)_メニューC</v>
      </c>
      <c r="BB839" s="52">
        <f t="shared" si="44"/>
        <v>0</v>
      </c>
      <c r="BD839" s="52" t="str">
        <f>IF(参照!L839="","",参照!L839)</f>
        <v/>
      </c>
    </row>
    <row r="840" spans="47:56">
      <c r="AU840" s="52" t="str">
        <f>IF(参照!A840="","",参照!A840)</f>
        <v/>
      </c>
      <c r="AV840" s="52" t="str">
        <f>IF(参照!B840="","",参照!B840)</f>
        <v/>
      </c>
      <c r="AW840" s="52" t="str">
        <f>IF(参照!C840="","",参照!C840)</f>
        <v/>
      </c>
      <c r="AX840" s="52" t="str">
        <f>IF(参照!D840="","",参照!D840)</f>
        <v>メニューD</v>
      </c>
      <c r="AY840" s="52">
        <f>IF(参照!E840="","",参照!E840)</f>
        <v>0</v>
      </c>
      <c r="AZ840" s="52" t="str">
        <f>IF(参照!F840="","",参照!F840)</f>
        <v>鈴与電力(株)</v>
      </c>
      <c r="BA840" s="52" t="str">
        <f>IF(参照!G840="","",参照!G840)</f>
        <v>鈴与電力(株)_メニューD</v>
      </c>
      <c r="BB840" s="52">
        <f t="shared" si="44"/>
        <v>0</v>
      </c>
      <c r="BD840" s="52" t="str">
        <f>IF(参照!L840="","",参照!L840)</f>
        <v/>
      </c>
    </row>
    <row r="841" spans="47:56">
      <c r="AU841" s="52" t="str">
        <f>IF(参照!A841="","",参照!A841)</f>
        <v/>
      </c>
      <c r="AV841" s="52" t="str">
        <f>IF(参照!B841="","",参照!B841)</f>
        <v/>
      </c>
      <c r="AW841" s="52" t="str">
        <f>IF(参照!C841="","",参照!C841)</f>
        <v/>
      </c>
      <c r="AX841" s="52" t="str">
        <f>IF(参照!D841="","",参照!D841)</f>
        <v>メニューE(残差)</v>
      </c>
      <c r="AY841" s="52">
        <f>IF(参照!E841="","",参照!E841)</f>
        <v>5.2099999999999998E-4</v>
      </c>
      <c r="AZ841" s="52" t="str">
        <f>IF(参照!F841="","",参照!F841)</f>
        <v>鈴与電力(株)</v>
      </c>
      <c r="BA841" s="52" t="str">
        <f>IF(参照!G841="","",参照!G841)</f>
        <v>鈴与電力(株)_メニューE(残差)</v>
      </c>
      <c r="BB841" s="52">
        <f t="shared" si="44"/>
        <v>0.52100000000000002</v>
      </c>
      <c r="BD841" s="52" t="str">
        <f>IF(参照!L841="","",参照!L841)</f>
        <v/>
      </c>
    </row>
    <row r="842" spans="47:56">
      <c r="AU842" s="52" t="str">
        <f>IF(参照!A842="","",参照!A842)</f>
        <v/>
      </c>
      <c r="AV842" s="52" t="str">
        <f>IF(参照!B842="","",参照!B842)</f>
        <v/>
      </c>
      <c r="AW842" s="52" t="str">
        <f>IF(参照!C842="","",参照!C842)</f>
        <v/>
      </c>
      <c r="AX842" s="52" t="str">
        <f>IF(参照!D842="","",参照!D842)</f>
        <v>(参考値)事業者全体</v>
      </c>
      <c r="AY842" s="52">
        <f>IF(参照!E842="","",参照!E842)</f>
        <v>4.5900000000000004E-4</v>
      </c>
      <c r="AZ842" s="52" t="str">
        <f>IF(参照!F842="","",参照!F842)</f>
        <v>鈴与電力(株)</v>
      </c>
      <c r="BA842" s="52" t="str">
        <f>IF(参照!G842="","",参照!G842)</f>
        <v>鈴与電力(株)_(参考値)事業者全体</v>
      </c>
      <c r="BB842" s="52">
        <f t="shared" si="44"/>
        <v>0.45900000000000002</v>
      </c>
      <c r="BD842" s="52" t="str">
        <f>IF(参照!L842="","",参照!L842)</f>
        <v/>
      </c>
    </row>
    <row r="843" spans="47:56">
      <c r="AU843" s="52" t="str">
        <f>IF(参照!A843="","",参照!A843)</f>
        <v>A0507</v>
      </c>
      <c r="AV843" s="52" t="str">
        <f>IF(参照!B843="","",参照!B843)</f>
        <v>コープ電力(株)</v>
      </c>
      <c r="AW843" s="52">
        <f>IF(参照!C843="","",参照!C843)</f>
        <v>2.3000000000000001E-4</v>
      </c>
      <c r="AX843" s="52" t="str">
        <f>IF(参照!D843="","",参照!D843)</f>
        <v/>
      </c>
      <c r="AY843" s="52">
        <f>IF(参照!E843="","",参照!E843)</f>
        <v>3.8699999999999997E-4</v>
      </c>
      <c r="AZ843" s="52" t="str">
        <f>IF(参照!F843="","",参照!F843)</f>
        <v>コープ電力(株)</v>
      </c>
      <c r="BA843" s="52" t="str">
        <f>IF(参照!G843="","",参照!G843)</f>
        <v>コープ電力(株)_</v>
      </c>
      <c r="BB843" s="52">
        <f t="shared" si="44"/>
        <v>0.38699999999999996</v>
      </c>
      <c r="BD843" s="52" t="str">
        <f>IF(参照!L843="","",参照!L843)</f>
        <v/>
      </c>
    </row>
    <row r="844" spans="47:56">
      <c r="AU844" s="52" t="str">
        <f>IF(参照!A844="","",参照!A844)</f>
        <v>A0508</v>
      </c>
      <c r="AV844" s="52" t="str">
        <f>IF(参照!B844="","",参照!B844)</f>
        <v>生活協同組合コープぐんま</v>
      </c>
      <c r="AW844" s="52">
        <f>IF(参照!C844="","",参照!C844)</f>
        <v>3.7100000000000002E-4</v>
      </c>
      <c r="AX844" s="52" t="str">
        <f>IF(参照!D844="","",参照!D844)</f>
        <v/>
      </c>
      <c r="AY844" s="52">
        <f>IF(参照!E844="","",参照!E844)</f>
        <v>3.1599999999999998E-4</v>
      </c>
      <c r="AZ844" s="52" t="str">
        <f>IF(参照!F844="","",参照!F844)</f>
        <v>生活協同組合コープぐんま</v>
      </c>
      <c r="BA844" s="52" t="str">
        <f>IF(参照!G844="","",参照!G844)</f>
        <v>生活協同組合コープぐんま_</v>
      </c>
      <c r="BB844" s="52">
        <f t="shared" si="44"/>
        <v>0.316</v>
      </c>
      <c r="BD844" s="52" t="str">
        <f>IF(参照!L844="","",参照!L844)</f>
        <v/>
      </c>
    </row>
    <row r="845" spans="47:56">
      <c r="AU845" s="52" t="str">
        <f>IF(参照!A845="","",参照!A845)</f>
        <v>A0509</v>
      </c>
      <c r="AV845" s="52" t="str">
        <f>IF(参照!B845="","",参照!B845)</f>
        <v>とちぎコープ生活協同組合</v>
      </c>
      <c r="AW845" s="52">
        <f>IF(参照!C845="","",参照!C845)</f>
        <v>3.7199999999999999E-4</v>
      </c>
      <c r="AX845" s="52" t="str">
        <f>IF(参照!D845="","",参照!D845)</f>
        <v/>
      </c>
      <c r="AY845" s="52">
        <f>IF(参照!E845="","",参照!E845)</f>
        <v>3.1599999999999998E-4</v>
      </c>
      <c r="AZ845" s="52" t="str">
        <f>IF(参照!F845="","",参照!F845)</f>
        <v>とちぎコープ生活協同組合</v>
      </c>
      <c r="BA845" s="52" t="str">
        <f>IF(参照!G845="","",参照!G845)</f>
        <v>とちぎコープ生活協同組合_</v>
      </c>
      <c r="BB845" s="52">
        <f t="shared" si="44"/>
        <v>0.316</v>
      </c>
      <c r="BD845" s="52" t="str">
        <f>IF(参照!L845="","",参照!L845)</f>
        <v/>
      </c>
    </row>
    <row r="846" spans="47:56">
      <c r="AU846" s="52" t="str">
        <f>IF(参照!A846="","",参照!A846)</f>
        <v>A0510</v>
      </c>
      <c r="AV846" s="52" t="str">
        <f>IF(参照!B846="","",参照!B846)</f>
        <v>いばらきコープ生活協同組合</v>
      </c>
      <c r="AW846" s="52">
        <f>IF(参照!C846="","",参照!C846)</f>
        <v>3.7199999999999999E-4</v>
      </c>
      <c r="AX846" s="52" t="str">
        <f>IF(参照!D846="","",参照!D846)</f>
        <v/>
      </c>
      <c r="AY846" s="52">
        <f>IF(参照!E846="","",参照!E846)</f>
        <v>3.1599999999999998E-4</v>
      </c>
      <c r="AZ846" s="52" t="str">
        <f>IF(参照!F846="","",参照!F846)</f>
        <v>いばらきコープ生活協同組合</v>
      </c>
      <c r="BA846" s="52" t="str">
        <f>IF(参照!G846="","",参照!G846)</f>
        <v>いばらきコープ生活協同組合_</v>
      </c>
      <c r="BB846" s="52">
        <f t="shared" si="44"/>
        <v>0.316</v>
      </c>
      <c r="BD846" s="52" t="str">
        <f>IF(参照!L846="","",参照!L846)</f>
        <v/>
      </c>
    </row>
    <row r="847" spans="47:56">
      <c r="AU847" s="52" t="str">
        <f>IF(参照!A847="","",参照!A847)</f>
        <v>A0511</v>
      </c>
      <c r="AV847" s="52" t="str">
        <f>IF(参照!B847="","",参照!B847)</f>
        <v>亀岡ふるさとエナジー(株)</v>
      </c>
      <c r="AW847" s="52">
        <f>IF(参照!C847="","",参照!C847)</f>
        <v>7.4999999999999993E-5</v>
      </c>
      <c r="AX847" s="52" t="str">
        <f>IF(参照!D847="","",参照!D847)</f>
        <v/>
      </c>
      <c r="AY847" s="52">
        <f>IF(参照!E847="","",参照!E847)</f>
        <v>5.1400000000000003E-4</v>
      </c>
      <c r="AZ847" s="52" t="str">
        <f>IF(参照!F847="","",参照!F847)</f>
        <v>亀岡ふるさとエナジー(株)</v>
      </c>
      <c r="BA847" s="52" t="str">
        <f>IF(参照!G847="","",参照!G847)</f>
        <v>亀岡ふるさとエナジー(株)_</v>
      </c>
      <c r="BB847" s="52">
        <f t="shared" si="44"/>
        <v>0.51400000000000001</v>
      </c>
      <c r="BD847" s="52" t="str">
        <f>IF(参照!L847="","",参照!L847)</f>
        <v/>
      </c>
    </row>
    <row r="848" spans="47:56">
      <c r="AU848" s="52" t="str">
        <f>IF(参照!A848="","",参照!A848)</f>
        <v>A0513</v>
      </c>
      <c r="AV848" s="52" t="str">
        <f>IF(参照!B848="","",参照!B848)</f>
        <v>(株)織戸組</v>
      </c>
      <c r="AW848" s="52">
        <f>IF(参照!C848="","",参照!C848)</f>
        <v>4.7100000000000001E-4</v>
      </c>
      <c r="AX848" s="52" t="str">
        <f>IF(参照!D848="","",参照!D848)</f>
        <v>メニューA</v>
      </c>
      <c r="AY848" s="52">
        <f>IF(参照!E848="","",参照!E848)</f>
        <v>0</v>
      </c>
      <c r="AZ848" s="52" t="str">
        <f>IF(参照!F848="","",参照!F848)</f>
        <v>(株)織戸組</v>
      </c>
      <c r="BA848" s="52" t="str">
        <f>IF(参照!G848="","",参照!G848)</f>
        <v>(株)織戸組_メニューA</v>
      </c>
      <c r="BB848" s="52">
        <f t="shared" si="44"/>
        <v>0</v>
      </c>
      <c r="BD848" s="52" t="str">
        <f>IF(参照!L848="","",参照!L848)</f>
        <v/>
      </c>
    </row>
    <row r="849" spans="47:56">
      <c r="AU849" s="52" t="str">
        <f>IF(参照!A849="","",参照!A849)</f>
        <v/>
      </c>
      <c r="AV849" s="52" t="str">
        <f>IF(参照!B849="","",参照!B849)</f>
        <v/>
      </c>
      <c r="AW849" s="52" t="str">
        <f>IF(参照!C849="","",参照!C849)</f>
        <v/>
      </c>
      <c r="AX849" s="52" t="str">
        <f>IF(参照!D849="","",参照!D849)</f>
        <v>メニューB(残差)</v>
      </c>
      <c r="AY849" s="52">
        <f>IF(参照!E849="","",参照!E849)</f>
        <v>4.1299999999999996E-4</v>
      </c>
      <c r="AZ849" s="52" t="str">
        <f>IF(参照!F849="","",参照!F849)</f>
        <v>(株)織戸組</v>
      </c>
      <c r="BA849" s="52" t="str">
        <f>IF(参照!G849="","",参照!G849)</f>
        <v>(株)織戸組_メニューB(残差)</v>
      </c>
      <c r="BB849" s="52">
        <f t="shared" si="44"/>
        <v>0.41299999999999998</v>
      </c>
      <c r="BD849" s="52" t="str">
        <f>IF(参照!L849="","",参照!L849)</f>
        <v/>
      </c>
    </row>
    <row r="850" spans="47:56">
      <c r="AU850" s="52" t="str">
        <f>IF(参照!A850="","",参照!A850)</f>
        <v/>
      </c>
      <c r="AV850" s="52" t="str">
        <f>IF(参照!B850="","",参照!B850)</f>
        <v/>
      </c>
      <c r="AW850" s="52" t="str">
        <f>IF(参照!C850="","",参照!C850)</f>
        <v/>
      </c>
      <c r="AX850" s="52" t="str">
        <f>IF(参照!D850="","",参照!D850)</f>
        <v>(参考値)事業者全体</v>
      </c>
      <c r="AY850" s="52">
        <f>IF(参照!E850="","",参照!E850)</f>
        <v>4.4900000000000002E-4</v>
      </c>
      <c r="AZ850" s="52" t="str">
        <f>IF(参照!F850="","",参照!F850)</f>
        <v>(株)織戸組</v>
      </c>
      <c r="BA850" s="52" t="str">
        <f>IF(参照!G850="","",参照!G850)</f>
        <v>(株)織戸組_(参考値)事業者全体</v>
      </c>
      <c r="BB850" s="52">
        <f t="shared" si="44"/>
        <v>0.44900000000000001</v>
      </c>
      <c r="BD850" s="52" t="str">
        <f>IF(参照!L850="","",参照!L850)</f>
        <v/>
      </c>
    </row>
    <row r="851" spans="47:56">
      <c r="AU851" s="52" t="str">
        <f>IF(参照!A851="","",参照!A851)</f>
        <v>A0514</v>
      </c>
      <c r="AV851" s="52" t="str">
        <f>IF(参照!B851="","",参照!B851)</f>
        <v>ふかやｅパワー(株)</v>
      </c>
      <c r="AW851" s="52">
        <f>IF(参照!C851="","",参照!C851)</f>
        <v>4.5199999999999998E-4</v>
      </c>
      <c r="AX851" s="52" t="str">
        <f>IF(参照!D851="","",参照!D851)</f>
        <v>メニューA</v>
      </c>
      <c r="AY851" s="52">
        <f>IF(参照!E851="","",参照!E851)</f>
        <v>0</v>
      </c>
      <c r="AZ851" s="52" t="str">
        <f>IF(参照!F851="","",参照!F851)</f>
        <v>ふかやｅパワー(株)</v>
      </c>
      <c r="BA851" s="52" t="str">
        <f>IF(参照!G851="","",参照!G851)</f>
        <v>ふかやｅパワー(株)_メニューA</v>
      </c>
      <c r="BB851" s="52">
        <f t="shared" si="44"/>
        <v>0</v>
      </c>
      <c r="BD851" s="52" t="str">
        <f>IF(参照!L851="","",参照!L851)</f>
        <v/>
      </c>
    </row>
    <row r="852" spans="47:56">
      <c r="AU852" s="52" t="str">
        <f>IF(参照!A852="","",参照!A852)</f>
        <v/>
      </c>
      <c r="AV852" s="52" t="str">
        <f>IF(参照!B852="","",参照!B852)</f>
        <v/>
      </c>
      <c r="AW852" s="52" t="str">
        <f>IF(参照!C852="","",参照!C852)</f>
        <v/>
      </c>
      <c r="AX852" s="52" t="str">
        <f>IF(参照!D852="","",参照!D852)</f>
        <v>メニューB(残差)</v>
      </c>
      <c r="AY852" s="52">
        <f>IF(参照!E852="","",参照!E852)</f>
        <v>3.9899999999999999E-4</v>
      </c>
      <c r="AZ852" s="52" t="str">
        <f>IF(参照!F852="","",参照!F852)</f>
        <v>ふかやｅパワー(株)</v>
      </c>
      <c r="BA852" s="52" t="str">
        <f>IF(参照!G852="","",参照!G852)</f>
        <v>ふかやｅパワー(株)_メニューB(残差)</v>
      </c>
      <c r="BB852" s="52">
        <f t="shared" si="44"/>
        <v>0.39900000000000002</v>
      </c>
      <c r="BD852" s="52" t="str">
        <f>IF(参照!L852="","",参照!L852)</f>
        <v/>
      </c>
    </row>
    <row r="853" spans="47:56">
      <c r="AU853" s="52" t="str">
        <f>IF(参照!A853="","",参照!A853)</f>
        <v/>
      </c>
      <c r="AV853" s="52" t="str">
        <f>IF(参照!B853="","",参照!B853)</f>
        <v/>
      </c>
      <c r="AW853" s="52" t="str">
        <f>IF(参照!C853="","",参照!C853)</f>
        <v/>
      </c>
      <c r="AX853" s="52" t="str">
        <f>IF(参照!D853="","",参照!D853)</f>
        <v>(参考値)事業者全体</v>
      </c>
      <c r="AY853" s="52">
        <f>IF(参照!E853="","",参照!E853)</f>
        <v>4.2900000000000002E-4</v>
      </c>
      <c r="AZ853" s="52" t="str">
        <f>IF(参照!F853="","",参照!F853)</f>
        <v>ふかやｅパワー(株)</v>
      </c>
      <c r="BA853" s="52" t="str">
        <f>IF(参照!G853="","",参照!G853)</f>
        <v>ふかやｅパワー(株)_(参考値)事業者全体</v>
      </c>
      <c r="BB853" s="52">
        <f t="shared" si="44"/>
        <v>0.42899999999999999</v>
      </c>
      <c r="BD853" s="52" t="str">
        <f>IF(参照!L853="","",参照!L853)</f>
        <v/>
      </c>
    </row>
    <row r="854" spans="47:56">
      <c r="AU854" s="52" t="str">
        <f>IF(参照!A854="","",参照!A854)</f>
        <v>A0515</v>
      </c>
      <c r="AV854" s="52" t="str">
        <f>IF(参照!B854="","",参照!B854)</f>
        <v>(株)Ｌｉｎｋ　Ｌｉｆｅ</v>
      </c>
      <c r="AW854" s="52">
        <f>IF(参照!C854="","",参照!C854)</f>
        <v>5.1599999999999997E-4</v>
      </c>
      <c r="AX854" s="52" t="str">
        <f>IF(参照!D854="","",参照!D854)</f>
        <v/>
      </c>
      <c r="AY854" s="52">
        <f>IF(参照!E854="","",参照!E854)</f>
        <v>5.31E-4</v>
      </c>
      <c r="AZ854" s="52" t="str">
        <f>IF(参照!F854="","",参照!F854)</f>
        <v>(株)Ｌｉｎｋ　Ｌｉｆｅ</v>
      </c>
      <c r="BA854" s="52" t="str">
        <f>IF(参照!G854="","",参照!G854)</f>
        <v>(株)Ｌｉｎｋ　Ｌｉｆｅ_</v>
      </c>
      <c r="BB854" s="52">
        <f t="shared" si="44"/>
        <v>0.53100000000000003</v>
      </c>
      <c r="BD854" s="52" t="str">
        <f>IF(参照!L854="","",参照!L854)</f>
        <v/>
      </c>
    </row>
    <row r="855" spans="47:56">
      <c r="AU855" s="52" t="str">
        <f>IF(参照!A855="","",参照!A855)</f>
        <v>A0518</v>
      </c>
      <c r="AV855" s="52" t="str">
        <f>IF(参照!B855="","",参照!B855)</f>
        <v>(株)グローバルキャスト</v>
      </c>
      <c r="AW855" s="52">
        <f>IF(参照!C855="","",参照!C855)</f>
        <v>3.7399999999999998E-4</v>
      </c>
      <c r="AX855" s="52" t="str">
        <f>IF(参照!D855="","",参照!D855)</f>
        <v/>
      </c>
      <c r="AY855" s="52">
        <f>IF(参照!E855="","",参照!E855)</f>
        <v>3.1800000000000003E-4</v>
      </c>
      <c r="AZ855" s="52" t="str">
        <f>IF(参照!F855="","",参照!F855)</f>
        <v>(株)グローバルキャスト</v>
      </c>
      <c r="BA855" s="52" t="str">
        <f>IF(参照!G855="","",参照!G855)</f>
        <v>(株)グローバルキャスト_</v>
      </c>
      <c r="BB855" s="52">
        <f t="shared" si="44"/>
        <v>0.318</v>
      </c>
      <c r="BD855" s="52" t="str">
        <f>IF(参照!L855="","",参照!L855)</f>
        <v/>
      </c>
    </row>
    <row r="856" spans="47:56">
      <c r="AU856" s="52" t="str">
        <f>IF(参照!A856="","",参照!A856)</f>
        <v>A0519</v>
      </c>
      <c r="AV856" s="52" t="str">
        <f>IF(参照!B856="","",参照!B856)</f>
        <v>日本エネルギー総合システム(株)</v>
      </c>
      <c r="AW856" s="52">
        <f>IF(参照!C856="","",参照!C856)</f>
        <v>5.0000000000000001E-4</v>
      </c>
      <c r="AX856" s="52" t="str">
        <f>IF(参照!D856="","",参照!D856)</f>
        <v>メニューA</v>
      </c>
      <c r="AY856" s="52">
        <f>IF(参照!E856="","",参照!E856)</f>
        <v>0</v>
      </c>
      <c r="AZ856" s="52" t="str">
        <f>IF(参照!F856="","",参照!F856)</f>
        <v>日本エネルギー総合システム(株)</v>
      </c>
      <c r="BA856" s="52" t="str">
        <f>IF(参照!G856="","",参照!G856)</f>
        <v>日本エネルギー総合システム(株)_メニューA</v>
      </c>
      <c r="BB856" s="52">
        <f t="shared" si="44"/>
        <v>0</v>
      </c>
      <c r="BD856" s="52" t="str">
        <f>IF(参照!L856="","",参照!L856)</f>
        <v/>
      </c>
    </row>
    <row r="857" spans="47:56">
      <c r="AU857" s="52" t="str">
        <f>IF(参照!A857="","",参照!A857)</f>
        <v/>
      </c>
      <c r="AV857" s="52" t="str">
        <f>IF(参照!B857="","",参照!B857)</f>
        <v/>
      </c>
      <c r="AW857" s="52" t="str">
        <f>IF(参照!C857="","",参照!C857)</f>
        <v/>
      </c>
      <c r="AX857" s="52" t="str">
        <f>IF(参照!D857="","",参照!D857)</f>
        <v>メニューB(残差)</v>
      </c>
      <c r="AY857" s="52">
        <f>IF(参照!E857="","",参照!E857)</f>
        <v>4.7199999999999998E-4</v>
      </c>
      <c r="AZ857" s="52" t="str">
        <f>IF(参照!F857="","",参照!F857)</f>
        <v>日本エネルギー総合システム(株)</v>
      </c>
      <c r="BA857" s="52" t="str">
        <f>IF(参照!G857="","",参照!G857)</f>
        <v>日本エネルギー総合システム(株)_メニューB(残差)</v>
      </c>
      <c r="BB857" s="52">
        <f t="shared" si="44"/>
        <v>0.47199999999999998</v>
      </c>
      <c r="BD857" s="52" t="str">
        <f>IF(参照!L857="","",参照!L857)</f>
        <v/>
      </c>
    </row>
    <row r="858" spans="47:56">
      <c r="AU858" s="52" t="str">
        <f>IF(参照!A858="","",参照!A858)</f>
        <v/>
      </c>
      <c r="AV858" s="52" t="str">
        <f>IF(参照!B858="","",参照!B858)</f>
        <v/>
      </c>
      <c r="AW858" s="52" t="str">
        <f>IF(参照!C858="","",参照!C858)</f>
        <v/>
      </c>
      <c r="AX858" s="52" t="str">
        <f>IF(参照!D858="","",参照!D858)</f>
        <v>(参考値)事業者全体</v>
      </c>
      <c r="AY858" s="52">
        <f>IF(参照!E858="","",参照!E858)</f>
        <v>4.6200000000000001E-4</v>
      </c>
      <c r="AZ858" s="52" t="str">
        <f>IF(参照!F858="","",参照!F858)</f>
        <v>日本エネルギー総合システム(株)</v>
      </c>
      <c r="BA858" s="52" t="str">
        <f>IF(参照!G858="","",参照!G858)</f>
        <v>日本エネルギー総合システム(株)_(参考値)事業者全体</v>
      </c>
      <c r="BB858" s="52">
        <f t="shared" si="44"/>
        <v>0.46200000000000002</v>
      </c>
      <c r="BD858" s="52" t="str">
        <f>IF(参照!L858="","",参照!L858)</f>
        <v/>
      </c>
    </row>
    <row r="859" spans="47:56">
      <c r="AU859" s="52" t="str">
        <f>IF(参照!A859="","",参照!A859)</f>
        <v>A0520</v>
      </c>
      <c r="AV859" s="52" t="str">
        <f>IF(参照!B859="","",参照!B859)</f>
        <v>イワタニ東海(株)</v>
      </c>
      <c r="AW859" s="52">
        <f>IF(参照!C859="","",参照!C859)</f>
        <v>3.6400000000000001E-4</v>
      </c>
      <c r="AX859" s="52" t="str">
        <f>IF(参照!D859="","",参照!D859)</f>
        <v/>
      </c>
      <c r="AY859" s="52">
        <f>IF(参照!E859="","",参照!E859)</f>
        <v>3.0800000000000001E-4</v>
      </c>
      <c r="AZ859" s="52" t="str">
        <f>IF(参照!F859="","",参照!F859)</f>
        <v>イワタニ東海(株)</v>
      </c>
      <c r="BA859" s="52" t="str">
        <f>IF(参照!G859="","",参照!G859)</f>
        <v>イワタニ東海(株)_</v>
      </c>
      <c r="BB859" s="52">
        <f t="shared" si="44"/>
        <v>0.308</v>
      </c>
      <c r="BD859" s="52" t="str">
        <f>IF(参照!L859="","",参照!L859)</f>
        <v/>
      </c>
    </row>
    <row r="860" spans="47:56">
      <c r="AU860" s="52" t="str">
        <f>IF(参照!A860="","",参照!A860)</f>
        <v>A0522</v>
      </c>
      <c r="AV860" s="52" t="str">
        <f>IF(参照!B860="","",参照!B860)</f>
        <v>(株)デライトアップ</v>
      </c>
      <c r="AW860" s="52">
        <f>IF(参照!C860="","",参照!C860)</f>
        <v>4.75E-4</v>
      </c>
      <c r="AX860" s="52" t="str">
        <f>IF(参照!D860="","",参照!D860)</f>
        <v/>
      </c>
      <c r="AY860" s="52">
        <f>IF(参照!E860="","",参照!E860)</f>
        <v>4.64E-4</v>
      </c>
      <c r="AZ860" s="52" t="str">
        <f>IF(参照!F860="","",参照!F860)</f>
        <v>(株)デライトアップ</v>
      </c>
      <c r="BA860" s="52" t="str">
        <f>IF(参照!G860="","",参照!G860)</f>
        <v>(株)デライトアップ_</v>
      </c>
      <c r="BB860" s="52">
        <f t="shared" si="44"/>
        <v>0.46400000000000002</v>
      </c>
      <c r="BD860" s="52" t="str">
        <f>IF(参照!L860="","",参照!L860)</f>
        <v/>
      </c>
    </row>
    <row r="861" spans="47:56">
      <c r="AU861" s="52" t="str">
        <f>IF(参照!A861="","",参照!A861)</f>
        <v>A0525</v>
      </c>
      <c r="AV861" s="52" t="str">
        <f>IF(参照!B861="","",参照!B861)</f>
        <v>(株)ところざわ未来電力</v>
      </c>
      <c r="AW861" s="52">
        <f>IF(参照!C861="","",参照!C861)</f>
        <v>5.8E-5</v>
      </c>
      <c r="AX861" s="52" t="str">
        <f>IF(参照!D861="","",参照!D861)</f>
        <v>メニューA</v>
      </c>
      <c r="AY861" s="52">
        <f>IF(参照!E861="","",参照!E861)</f>
        <v>2.81E-4</v>
      </c>
      <c r="AZ861" s="52" t="str">
        <f>IF(参照!F861="","",参照!F861)</f>
        <v>(株)ところざわ未来電力</v>
      </c>
      <c r="BA861" s="52" t="str">
        <f>IF(参照!G861="","",参照!G861)</f>
        <v>(株)ところざわ未来電力_メニューA</v>
      </c>
      <c r="BB861" s="52">
        <f t="shared" si="44"/>
        <v>0.28100000000000003</v>
      </c>
      <c r="BD861" s="52" t="str">
        <f>IF(参照!L861="","",参照!L861)</f>
        <v/>
      </c>
    </row>
    <row r="862" spans="47:56">
      <c r="AU862" s="52" t="str">
        <f>IF(参照!A862="","",参照!A862)</f>
        <v/>
      </c>
      <c r="AV862" s="52" t="str">
        <f>IF(参照!B862="","",参照!B862)</f>
        <v/>
      </c>
      <c r="AW862" s="52" t="str">
        <f>IF(参照!C862="","",参照!C862)</f>
        <v/>
      </c>
      <c r="AX862" s="52" t="str">
        <f>IF(参照!D862="","",参照!D862)</f>
        <v>メニューB</v>
      </c>
      <c r="AY862" s="52">
        <f>IF(参照!E862="","",参照!E862)</f>
        <v>0</v>
      </c>
      <c r="AZ862" s="52" t="str">
        <f>IF(参照!F862="","",参照!F862)</f>
        <v>(株)ところざわ未来電力</v>
      </c>
      <c r="BA862" s="52" t="str">
        <f>IF(参照!G862="","",参照!G862)</f>
        <v>(株)ところざわ未来電力_メニューB</v>
      </c>
      <c r="BB862" s="52">
        <f t="shared" si="44"/>
        <v>0</v>
      </c>
      <c r="BD862" s="52" t="str">
        <f>IF(参照!L862="","",参照!L862)</f>
        <v/>
      </c>
    </row>
    <row r="863" spans="47:56">
      <c r="AU863" s="52" t="str">
        <f>IF(参照!A863="","",参照!A863)</f>
        <v/>
      </c>
      <c r="AV863" s="52" t="str">
        <f>IF(参照!B863="","",参照!B863)</f>
        <v/>
      </c>
      <c r="AW863" s="52" t="str">
        <f>IF(参照!C863="","",参照!C863)</f>
        <v/>
      </c>
      <c r="AX863" s="52" t="str">
        <f>IF(参照!D863="","",参照!D863)</f>
        <v>メニューC(残差)</v>
      </c>
      <c r="AY863" s="52">
        <f>IF(参照!E863="","",参照!E863)</f>
        <v>2.8100000000000005E-4</v>
      </c>
      <c r="AZ863" s="52" t="str">
        <f>IF(参照!F863="","",参照!F863)</f>
        <v>(株)ところざわ未来電力</v>
      </c>
      <c r="BA863" s="52" t="str">
        <f>IF(参照!G863="","",参照!G863)</f>
        <v>(株)ところざわ未来電力_メニューC(残差)</v>
      </c>
      <c r="BB863" s="52">
        <f t="shared" si="44"/>
        <v>0.28100000000000003</v>
      </c>
      <c r="BD863" s="52" t="str">
        <f>IF(参照!L863="","",参照!L863)</f>
        <v/>
      </c>
    </row>
    <row r="864" spans="47:56">
      <c r="AU864" s="52" t="str">
        <f>IF(参照!A864="","",参照!A864)</f>
        <v/>
      </c>
      <c r="AV864" s="52" t="str">
        <f>IF(参照!B864="","",参照!B864)</f>
        <v/>
      </c>
      <c r="AW864" s="52" t="str">
        <f>IF(参照!C864="","",参照!C864)</f>
        <v/>
      </c>
      <c r="AX864" s="52" t="str">
        <f>IF(参照!D864="","",参照!D864)</f>
        <v>(参考値)事業者全体</v>
      </c>
      <c r="AY864" s="52">
        <f>IF(参照!E864="","",参照!E864)</f>
        <v>3.1800000000000003E-4</v>
      </c>
      <c r="AZ864" s="52" t="str">
        <f>IF(参照!F864="","",参照!F864)</f>
        <v>(株)ところざわ未来電力</v>
      </c>
      <c r="BA864" s="52" t="str">
        <f>IF(参照!G864="","",参照!G864)</f>
        <v>(株)ところざわ未来電力_(参考値)事業者全体</v>
      </c>
      <c r="BB864" s="52">
        <f t="shared" si="44"/>
        <v>0.318</v>
      </c>
      <c r="BD864" s="52" t="str">
        <f>IF(参照!L864="","",参照!L864)</f>
        <v/>
      </c>
    </row>
    <row r="865" spans="47:56">
      <c r="AU865" s="52" t="str">
        <f>IF(参照!A865="","",参照!A865)</f>
        <v>A0526</v>
      </c>
      <c r="AV865" s="52" t="str">
        <f>IF(参照!B865="","",参照!B865)</f>
        <v>朝日ガスエナジー(株)</v>
      </c>
      <c r="AW865" s="52">
        <f>IF(参照!C865="","",参照!C865)</f>
        <v>3.6400000000000001E-4</v>
      </c>
      <c r="AX865" s="52" t="str">
        <f>IF(参照!D865="","",参照!D865)</f>
        <v/>
      </c>
      <c r="AY865" s="52">
        <f>IF(参照!E865="","",参照!E865)</f>
        <v>3.0800000000000001E-4</v>
      </c>
      <c r="AZ865" s="52" t="str">
        <f>IF(参照!F865="","",参照!F865)</f>
        <v>朝日ガスエナジー(株)</v>
      </c>
      <c r="BA865" s="52" t="str">
        <f>IF(参照!G865="","",参照!G865)</f>
        <v>朝日ガスエナジー(株)_</v>
      </c>
      <c r="BB865" s="52">
        <f t="shared" si="44"/>
        <v>0.308</v>
      </c>
      <c r="BD865" s="52" t="str">
        <f>IF(参照!L865="","",参照!L865)</f>
        <v/>
      </c>
    </row>
    <row r="866" spans="47:56">
      <c r="AU866" s="52" t="str">
        <f>IF(参照!A866="","",参照!A866)</f>
        <v>A0528</v>
      </c>
      <c r="AV866" s="52" t="str">
        <f>IF(参照!B866="","",参照!B866)</f>
        <v>(株)エネファント</v>
      </c>
      <c r="AW866" s="52">
        <f>IF(参照!C866="","",参照!C866)</f>
        <v>4.6299999999999998E-4</v>
      </c>
      <c r="AX866" s="52" t="str">
        <f>IF(参照!D866="","",参照!D866)</f>
        <v>メニューA</v>
      </c>
      <c r="AY866" s="52">
        <f>IF(参照!E866="","",参照!E866)</f>
        <v>0</v>
      </c>
      <c r="AZ866" s="52" t="str">
        <f>IF(参照!F866="","",参照!F866)</f>
        <v>(株)エネファント</v>
      </c>
      <c r="BA866" s="52" t="str">
        <f>IF(参照!G866="","",参照!G866)</f>
        <v>(株)エネファント_メニューA</v>
      </c>
      <c r="BB866" s="52">
        <f t="shared" si="44"/>
        <v>0</v>
      </c>
      <c r="BD866" s="52" t="str">
        <f>IF(参照!L866="","",参照!L866)</f>
        <v/>
      </c>
    </row>
    <row r="867" spans="47:56">
      <c r="AU867" s="52" t="str">
        <f>IF(参照!A867="","",参照!A867)</f>
        <v/>
      </c>
      <c r="AV867" s="52" t="str">
        <f>IF(参照!B867="","",参照!B867)</f>
        <v/>
      </c>
      <c r="AW867" s="52" t="str">
        <f>IF(参照!C867="","",参照!C867)</f>
        <v/>
      </c>
      <c r="AX867" s="52" t="str">
        <f>IF(参照!D867="","",参照!D867)</f>
        <v>メニューB</v>
      </c>
      <c r="AY867" s="52">
        <f>IF(参照!E867="","",参照!E867)</f>
        <v>0</v>
      </c>
      <c r="AZ867" s="52" t="str">
        <f>IF(参照!F867="","",参照!F867)</f>
        <v>(株)エネファント</v>
      </c>
      <c r="BA867" s="52" t="str">
        <f>IF(参照!G867="","",参照!G867)</f>
        <v>(株)エネファント_メニューB</v>
      </c>
      <c r="BB867" s="52">
        <f t="shared" si="44"/>
        <v>0</v>
      </c>
      <c r="BD867" s="52" t="str">
        <f>IF(参照!L867="","",参照!L867)</f>
        <v/>
      </c>
    </row>
    <row r="868" spans="47:56">
      <c r="AU868" s="52" t="str">
        <f>IF(参照!A868="","",参照!A868)</f>
        <v/>
      </c>
      <c r="AV868" s="52" t="str">
        <f>IF(参照!B868="","",参照!B868)</f>
        <v/>
      </c>
      <c r="AW868" s="52" t="str">
        <f>IF(参照!C868="","",参照!C868)</f>
        <v/>
      </c>
      <c r="AX868" s="52" t="str">
        <f>IF(参照!D868="","",参照!D868)</f>
        <v>メニューC(残差)</v>
      </c>
      <c r="AY868" s="52">
        <f>IF(参照!E868="","",参照!E868)</f>
        <v>4.6100000000000004E-4</v>
      </c>
      <c r="AZ868" s="52" t="str">
        <f>IF(参照!F868="","",参照!F868)</f>
        <v>(株)エネファント</v>
      </c>
      <c r="BA868" s="52" t="str">
        <f>IF(参照!G868="","",参照!G868)</f>
        <v>(株)エネファント_メニューC(残差)</v>
      </c>
      <c r="BB868" s="52">
        <f t="shared" si="44"/>
        <v>0.46100000000000002</v>
      </c>
      <c r="BD868" s="52" t="str">
        <f>IF(参照!L868="","",参照!L868)</f>
        <v/>
      </c>
    </row>
    <row r="869" spans="47:56">
      <c r="AU869" s="52" t="str">
        <f>IF(参照!A869="","",参照!A869)</f>
        <v/>
      </c>
      <c r="AV869" s="52" t="str">
        <f>IF(参照!B869="","",参照!B869)</f>
        <v/>
      </c>
      <c r="AW869" s="52" t="str">
        <f>IF(参照!C869="","",参照!C869)</f>
        <v/>
      </c>
      <c r="AX869" s="52" t="str">
        <f>IF(参照!D869="","",参照!D869)</f>
        <v>(参考値)事業者全体</v>
      </c>
      <c r="AY869" s="52">
        <f>IF(参照!E869="","",参照!E869)</f>
        <v>5.0100000000000003E-4</v>
      </c>
      <c r="AZ869" s="52" t="str">
        <f>IF(参照!F869="","",参照!F869)</f>
        <v>(株)エネファント</v>
      </c>
      <c r="BA869" s="52" t="str">
        <f>IF(参照!G869="","",参照!G869)</f>
        <v>(株)エネファント_(参考値)事業者全体</v>
      </c>
      <c r="BB869" s="52">
        <f t="shared" si="44"/>
        <v>0.501</v>
      </c>
      <c r="BD869" s="52" t="str">
        <f>IF(参照!L869="","",参照!L869)</f>
        <v/>
      </c>
    </row>
    <row r="870" spans="47:56">
      <c r="AU870" s="52" t="str">
        <f>IF(参照!A870="","",参照!A870)</f>
        <v>A0529</v>
      </c>
      <c r="AV870" s="52" t="str">
        <f>IF(参照!B870="","",参照!B870)</f>
        <v>(株)エスエナジー</v>
      </c>
      <c r="AW870" s="52">
        <f>IF(参照!C870="","",参照!C870)</f>
        <v>4.7800000000000002E-4</v>
      </c>
      <c r="AX870" s="52" t="str">
        <f>IF(参照!D870="","",参照!D870)</f>
        <v/>
      </c>
      <c r="AY870" s="52">
        <f>IF(参照!E870="","",参照!E870)</f>
        <v>5.22E-4</v>
      </c>
      <c r="AZ870" s="52" t="str">
        <f>IF(参照!F870="","",参照!F870)</f>
        <v>(株)エスエナジー</v>
      </c>
      <c r="BA870" s="52" t="str">
        <f>IF(参照!G870="","",参照!G870)</f>
        <v>(株)エスエナジー_</v>
      </c>
      <c r="BB870" s="52">
        <f t="shared" si="44"/>
        <v>0.52200000000000002</v>
      </c>
      <c r="BD870" s="52" t="str">
        <f>IF(参照!L870="","",参照!L870)</f>
        <v/>
      </c>
    </row>
    <row r="871" spans="47:56">
      <c r="AU871" s="52" t="str">
        <f>IF(参照!A871="","",参照!A871)</f>
        <v>A0532</v>
      </c>
      <c r="AV871" s="52" t="str">
        <f>IF(参照!B871="","",参照!B871)</f>
        <v>(株)Ｍｐｏｗｅｒ</v>
      </c>
      <c r="AW871" s="52">
        <f>IF(参照!C871="","",参照!C871)</f>
        <v>3.8499999999999998E-4</v>
      </c>
      <c r="AX871" s="52" t="str">
        <f>IF(参照!D871="","",参照!D871)</f>
        <v/>
      </c>
      <c r="AY871" s="52">
        <f>IF(参照!E871="","",参照!E871)</f>
        <v>3.7199999999999999E-4</v>
      </c>
      <c r="AZ871" s="52" t="str">
        <f>IF(参照!F871="","",参照!F871)</f>
        <v>(株)Ｍｐｏｗｅｒ</v>
      </c>
      <c r="BA871" s="52" t="str">
        <f>IF(参照!G871="","",参照!G871)</f>
        <v>(株)Ｍｐｏｗｅｒ_</v>
      </c>
      <c r="BB871" s="52">
        <f t="shared" si="44"/>
        <v>0.372</v>
      </c>
      <c r="BD871" s="52" t="str">
        <f>IF(参照!L871="","",参照!L871)</f>
        <v/>
      </c>
    </row>
    <row r="872" spans="47:56">
      <c r="AU872" s="52" t="str">
        <f>IF(参照!A872="","",参照!A872)</f>
        <v>A0533</v>
      </c>
      <c r="AV872" s="52" t="str">
        <f>IF(参照!B872="","",参照!B872)</f>
        <v>秩父新電力(株)</v>
      </c>
      <c r="AW872" s="52">
        <f>IF(参照!C872="","",参照!C872)</f>
        <v>3.1399999999999999E-4</v>
      </c>
      <c r="AX872" s="52" t="str">
        <f>IF(参照!D872="","",参照!D872)</f>
        <v>メニューA</v>
      </c>
      <c r="AY872" s="52">
        <f>IF(参照!E872="","",参照!E872)</f>
        <v>0</v>
      </c>
      <c r="AZ872" s="52" t="str">
        <f>IF(参照!F872="","",参照!F872)</f>
        <v>秩父新電力(株)</v>
      </c>
      <c r="BA872" s="52" t="str">
        <f>IF(参照!G872="","",参照!G872)</f>
        <v>秩父新電力(株)_メニューA</v>
      </c>
      <c r="BB872" s="52">
        <f t="shared" si="44"/>
        <v>0</v>
      </c>
      <c r="BD872" s="52" t="str">
        <f>IF(参照!L872="","",参照!L872)</f>
        <v/>
      </c>
    </row>
    <row r="873" spans="47:56">
      <c r="AU873" s="52" t="str">
        <f>IF(参照!A873="","",参照!A873)</f>
        <v/>
      </c>
      <c r="AV873" s="52" t="str">
        <f>IF(参照!B873="","",参照!B873)</f>
        <v/>
      </c>
      <c r="AW873" s="52" t="str">
        <f>IF(参照!C873="","",参照!C873)</f>
        <v/>
      </c>
      <c r="AX873" s="52" t="str">
        <f>IF(参照!D873="","",参照!D873)</f>
        <v>メニューB</v>
      </c>
      <c r="AY873" s="52">
        <f>IF(参照!E873="","",参照!E873)</f>
        <v>0</v>
      </c>
      <c r="AZ873" s="52" t="str">
        <f>IF(参照!F873="","",参照!F873)</f>
        <v>秩父新電力(株)</v>
      </c>
      <c r="BA873" s="52" t="str">
        <f>IF(参照!G873="","",参照!G873)</f>
        <v>秩父新電力(株)_メニューB</v>
      </c>
      <c r="BB873" s="52">
        <f t="shared" si="44"/>
        <v>0</v>
      </c>
      <c r="BD873" s="52" t="str">
        <f>IF(参照!L873="","",参照!L873)</f>
        <v/>
      </c>
    </row>
    <row r="874" spans="47:56">
      <c r="AU874" s="52" t="str">
        <f>IF(参照!A874="","",参照!A874)</f>
        <v/>
      </c>
      <c r="AV874" s="52" t="str">
        <f>IF(参照!B874="","",参照!B874)</f>
        <v/>
      </c>
      <c r="AW874" s="52" t="str">
        <f>IF(参照!C874="","",参照!C874)</f>
        <v/>
      </c>
      <c r="AX874" s="52" t="str">
        <f>IF(参照!D874="","",参照!D874)</f>
        <v>メニューC</v>
      </c>
      <c r="AY874" s="52">
        <f>IF(参照!E874="","",参照!E874)</f>
        <v>2.99E-4</v>
      </c>
      <c r="AZ874" s="52" t="str">
        <f>IF(参照!F874="","",参照!F874)</f>
        <v>秩父新電力(株)</v>
      </c>
      <c r="BA874" s="52" t="str">
        <f>IF(参照!G874="","",参照!G874)</f>
        <v>秩父新電力(株)_メニューC</v>
      </c>
      <c r="BB874" s="52">
        <f t="shared" si="44"/>
        <v>0.29899999999999999</v>
      </c>
      <c r="BD874" s="52" t="str">
        <f>IF(参照!L874="","",参照!L874)</f>
        <v/>
      </c>
    </row>
    <row r="875" spans="47:56">
      <c r="AU875" s="52" t="str">
        <f>IF(参照!A875="","",参照!A875)</f>
        <v/>
      </c>
      <c r="AV875" s="52" t="str">
        <f>IF(参照!B875="","",参照!B875)</f>
        <v/>
      </c>
      <c r="AW875" s="52" t="str">
        <f>IF(参照!C875="","",参照!C875)</f>
        <v/>
      </c>
      <c r="AX875" s="52" t="str">
        <f>IF(参照!D875="","",参照!D875)</f>
        <v>メニューD(残差)</v>
      </c>
      <c r="AY875" s="52">
        <f>IF(参照!E875="","",参照!E875)</f>
        <v>3.3300000000000002E-4</v>
      </c>
      <c r="AZ875" s="52" t="str">
        <f>IF(参照!F875="","",参照!F875)</f>
        <v>秩父新電力(株)</v>
      </c>
      <c r="BA875" s="52" t="str">
        <f>IF(参照!G875="","",参照!G875)</f>
        <v>秩父新電力(株)_メニューD(残差)</v>
      </c>
      <c r="BB875" s="52">
        <f t="shared" si="44"/>
        <v>0.33300000000000002</v>
      </c>
      <c r="BD875" s="52" t="str">
        <f>IF(参照!L875="","",参照!L875)</f>
        <v/>
      </c>
    </row>
    <row r="876" spans="47:56">
      <c r="AU876" s="52" t="str">
        <f>IF(参照!A876="","",参照!A876)</f>
        <v/>
      </c>
      <c r="AV876" s="52" t="str">
        <f>IF(参照!B876="","",参照!B876)</f>
        <v/>
      </c>
      <c r="AW876" s="52" t="str">
        <f>IF(参照!C876="","",参照!C876)</f>
        <v/>
      </c>
      <c r="AX876" s="52" t="str">
        <f>IF(参照!D876="","",参照!D876)</f>
        <v>(参考値)事業者全体</v>
      </c>
      <c r="AY876" s="52">
        <f>IF(参照!E876="","",参照!E876)</f>
        <v>2.9399999999999999E-4</v>
      </c>
      <c r="AZ876" s="52" t="str">
        <f>IF(参照!F876="","",参照!F876)</f>
        <v>秩父新電力(株)</v>
      </c>
      <c r="BA876" s="52" t="str">
        <f>IF(参照!G876="","",参照!G876)</f>
        <v>秩父新電力(株)_(参考値)事業者全体</v>
      </c>
      <c r="BB876" s="52">
        <f t="shared" si="44"/>
        <v>0.29399999999999998</v>
      </c>
      <c r="BD876" s="52" t="str">
        <f>IF(参照!L876="","",参照!L876)</f>
        <v/>
      </c>
    </row>
    <row r="877" spans="47:56">
      <c r="AU877" s="52" t="str">
        <f>IF(参照!A877="","",参照!A877)</f>
        <v>A0534</v>
      </c>
      <c r="AV877" s="52" t="str">
        <f>IF(参照!B877="","",参照!B877)</f>
        <v>みよしエナジー(株)</v>
      </c>
      <c r="AW877" s="52">
        <f>IF(参照!C877="","",参照!C877)</f>
        <v>2.33E-4</v>
      </c>
      <c r="AX877" s="52" t="str">
        <f>IF(参照!D877="","",参照!D877)</f>
        <v/>
      </c>
      <c r="AY877" s="52">
        <f>IF(参照!E877="","",参照!E877)</f>
        <v>4.9399999999999997E-4</v>
      </c>
      <c r="AZ877" s="52" t="str">
        <f>IF(参照!F877="","",参照!F877)</f>
        <v>みよしエナジー(株)</v>
      </c>
      <c r="BA877" s="52" t="str">
        <f>IF(参照!G877="","",参照!G877)</f>
        <v>みよしエナジー(株)_</v>
      </c>
      <c r="BB877" s="52">
        <f t="shared" si="44"/>
        <v>0.49399999999999999</v>
      </c>
      <c r="BD877" s="52" t="str">
        <f>IF(参照!L877="","",参照!L877)</f>
        <v/>
      </c>
    </row>
    <row r="878" spans="47:56">
      <c r="AU878" s="52" t="str">
        <f>IF(参照!A878="","",参照!A878)</f>
        <v>A0536</v>
      </c>
      <c r="AV878" s="52" t="str">
        <f>IF(参照!B878="","",参照!B878)</f>
        <v>東日本ガス(株)</v>
      </c>
      <c r="AW878" s="52">
        <f>IF(参照!C878="","",参照!C878)</f>
        <v>4.9299999999999995E-4</v>
      </c>
      <c r="AX878" s="52" t="str">
        <f>IF(参照!D878="","",参照!D878)</f>
        <v/>
      </c>
      <c r="AY878" s="52">
        <f>IF(参照!E878="","",参照!E878)</f>
        <v>4.3600000000000008E-4</v>
      </c>
      <c r="AZ878" s="52" t="str">
        <f>IF(参照!F878="","",参照!F878)</f>
        <v>東日本ガス(株)</v>
      </c>
      <c r="BA878" s="52" t="str">
        <f>IF(参照!G878="","",参照!G878)</f>
        <v>東日本ガス(株)_</v>
      </c>
      <c r="BB878" s="52">
        <f t="shared" si="44"/>
        <v>0.43600000000000005</v>
      </c>
      <c r="BD878" s="52" t="str">
        <f>IF(参照!L878="","",参照!L878)</f>
        <v/>
      </c>
    </row>
    <row r="879" spans="47:56">
      <c r="AU879" s="52" t="str">
        <f>IF(参照!A879="","",参照!A879)</f>
        <v>A0537</v>
      </c>
      <c r="AV879" s="52" t="str">
        <f>IF(参照!B879="","",参照!B879)</f>
        <v>東彩ガス(株)</v>
      </c>
      <c r="AW879" s="52">
        <f>IF(参照!C879="","",参照!C879)</f>
        <v>4.9299999999999995E-4</v>
      </c>
      <c r="AX879" s="52" t="str">
        <f>IF(参照!D879="","",参照!D879)</f>
        <v>メニューA</v>
      </c>
      <c r="AY879" s="52">
        <f>IF(参照!E879="","",参照!E879)</f>
        <v>0</v>
      </c>
      <c r="AZ879" s="52" t="str">
        <f>IF(参照!F879="","",参照!F879)</f>
        <v>東彩ガス(株)</v>
      </c>
      <c r="BA879" s="52" t="str">
        <f>IF(参照!G879="","",参照!G879)</f>
        <v>東彩ガス(株)_メニューA</v>
      </c>
      <c r="BB879" s="52">
        <f t="shared" si="44"/>
        <v>0</v>
      </c>
      <c r="BD879" s="52" t="str">
        <f>IF(参照!L879="","",参照!L879)</f>
        <v/>
      </c>
    </row>
    <row r="880" spans="47:56">
      <c r="AU880" s="52" t="str">
        <f>IF(参照!A880="","",参照!A880)</f>
        <v/>
      </c>
      <c r="AV880" s="52" t="str">
        <f>IF(参照!B880="","",参照!B880)</f>
        <v/>
      </c>
      <c r="AW880" s="52" t="str">
        <f>IF(参照!C880="","",参照!C880)</f>
        <v/>
      </c>
      <c r="AX880" s="52" t="str">
        <f>IF(参照!D880="","",参照!D880)</f>
        <v>メニューB(残差)</v>
      </c>
      <c r="AY880" s="52">
        <f>IF(参照!E880="","",参照!E880)</f>
        <v>4.37E-4</v>
      </c>
      <c r="AZ880" s="52" t="str">
        <f>IF(参照!F880="","",参照!F880)</f>
        <v>東彩ガス(株)</v>
      </c>
      <c r="BA880" s="52" t="str">
        <f>IF(参照!G880="","",参照!G880)</f>
        <v>東彩ガス(株)_メニューB(残差)</v>
      </c>
      <c r="BB880" s="52">
        <f t="shared" si="44"/>
        <v>0.437</v>
      </c>
      <c r="BD880" s="52" t="str">
        <f>IF(参照!L880="","",参照!L880)</f>
        <v/>
      </c>
    </row>
    <row r="881" spans="47:56">
      <c r="AU881" s="52" t="str">
        <f>IF(参照!A881="","",参照!A881)</f>
        <v/>
      </c>
      <c r="AV881" s="52" t="str">
        <f>IF(参照!B881="","",参照!B881)</f>
        <v/>
      </c>
      <c r="AW881" s="52" t="str">
        <f>IF(参照!C881="","",参照!C881)</f>
        <v/>
      </c>
      <c r="AX881" s="52" t="str">
        <f>IF(参照!D881="","",参照!D881)</f>
        <v>(参考値)事業者全体</v>
      </c>
      <c r="AY881" s="52">
        <f>IF(参照!E881="","",参照!E881)</f>
        <v>4.9399999999999997E-4</v>
      </c>
      <c r="AZ881" s="52" t="str">
        <f>IF(参照!F881="","",参照!F881)</f>
        <v>東彩ガス(株)</v>
      </c>
      <c r="BA881" s="52" t="str">
        <f>IF(参照!G881="","",参照!G881)</f>
        <v>東彩ガス(株)_(参考値)事業者全体</v>
      </c>
      <c r="BB881" s="52">
        <f t="shared" si="44"/>
        <v>0.49399999999999999</v>
      </c>
      <c r="BD881" s="52" t="str">
        <f>IF(参照!L881="","",参照!L881)</f>
        <v/>
      </c>
    </row>
    <row r="882" spans="47:56">
      <c r="AU882" s="52" t="str">
        <f>IF(参照!A882="","",参照!A882)</f>
        <v>A0538</v>
      </c>
      <c r="AV882" s="52" t="str">
        <f>IF(参照!B882="","",参照!B882)</f>
        <v>綿半パートナーズ(株)</v>
      </c>
      <c r="AW882" s="52">
        <f>IF(参照!C882="","",参照!C882)</f>
        <v>5.1199999999999998E-4</v>
      </c>
      <c r="AX882" s="52" t="str">
        <f>IF(参照!D882="","",参照!D882)</f>
        <v/>
      </c>
      <c r="AY882" s="52">
        <f>IF(参照!E882="","",参照!E882)</f>
        <v>5.5999999999999995E-4</v>
      </c>
      <c r="AZ882" s="52" t="str">
        <f>IF(参照!F882="","",参照!F882)</f>
        <v>綿半パートナーズ(株)</v>
      </c>
      <c r="BA882" s="52" t="str">
        <f>IF(参照!G882="","",参照!G882)</f>
        <v>綿半パートナーズ(株)_</v>
      </c>
      <c r="BB882" s="52">
        <f t="shared" si="44"/>
        <v>0.55999999999999994</v>
      </c>
      <c r="BD882" s="52" t="str">
        <f>IF(参照!L882="","",参照!L882)</f>
        <v/>
      </c>
    </row>
    <row r="883" spans="47:56">
      <c r="AU883" s="52" t="str">
        <f>IF(参照!A883="","",参照!A883)</f>
        <v>A0539</v>
      </c>
      <c r="AV883" s="52" t="str">
        <f>IF(参照!B883="","",参照!B883)</f>
        <v>(株)ｋａｒｃｈ</v>
      </c>
      <c r="AW883" s="52">
        <f>IF(参照!C883="","",参照!C883)</f>
        <v>1.01E-4</v>
      </c>
      <c r="AX883" s="52" t="str">
        <f>IF(参照!D883="","",参照!D883)</f>
        <v/>
      </c>
      <c r="AY883" s="52">
        <f>IF(参照!E883="","",参照!E883)</f>
        <v>4.0700000000000003E-4</v>
      </c>
      <c r="AZ883" s="52" t="str">
        <f>IF(参照!F883="","",参照!F883)</f>
        <v>(株)ｋａｒｃｈ</v>
      </c>
      <c r="BA883" s="52" t="str">
        <f>IF(参照!G883="","",参照!G883)</f>
        <v>(株)ｋａｒｃｈ_</v>
      </c>
      <c r="BB883" s="52">
        <f t="shared" si="44"/>
        <v>0.40700000000000003</v>
      </c>
      <c r="BD883" s="52" t="str">
        <f>IF(参照!L883="","",参照!L883)</f>
        <v/>
      </c>
    </row>
    <row r="884" spans="47:56">
      <c r="AU884" s="52" t="str">
        <f>IF(参照!A884="","",参照!A884)</f>
        <v>A0542</v>
      </c>
      <c r="AV884" s="52" t="str">
        <f>IF(参照!B884="","",参照!B884)</f>
        <v>森の灯り(株)</v>
      </c>
      <c r="AW884" s="52">
        <f>IF(参照!C884="","",参照!C884)</f>
        <v>5.0699999999999996E-4</v>
      </c>
      <c r="AX884" s="52" t="str">
        <f>IF(参照!D884="","",参照!D884)</f>
        <v/>
      </c>
      <c r="AY884" s="52">
        <f>IF(参照!E884="","",参照!E884)</f>
        <v>5.4199999999999995E-4</v>
      </c>
      <c r="AZ884" s="52" t="str">
        <f>IF(参照!F884="","",参照!F884)</f>
        <v>森の灯り(株)</v>
      </c>
      <c r="BA884" s="52" t="str">
        <f>IF(参照!G884="","",参照!G884)</f>
        <v>森の灯り(株)_</v>
      </c>
      <c r="BB884" s="52">
        <f t="shared" si="44"/>
        <v>0.54199999999999993</v>
      </c>
      <c r="BD884" s="52" t="str">
        <f>IF(参照!L884="","",参照!L884)</f>
        <v/>
      </c>
    </row>
    <row r="885" spans="47:56">
      <c r="AU885" s="52" t="str">
        <f>IF(参照!A885="","",参照!A885)</f>
        <v>A0543</v>
      </c>
      <c r="AV885" s="52" t="str">
        <f>IF(参照!B885="","",参照!B885)</f>
        <v>(株)かみでん里山公社</v>
      </c>
      <c r="AW885" s="52">
        <f>IF(参照!C885="","",参照!C885)</f>
        <v>3.2600000000000001E-4</v>
      </c>
      <c r="AX885" s="52" t="str">
        <f>IF(参照!D885="","",参照!D885)</f>
        <v/>
      </c>
      <c r="AY885" s="52">
        <f>IF(参照!E885="","",参照!E885)</f>
        <v>4.6900000000000002E-4</v>
      </c>
      <c r="AZ885" s="52" t="str">
        <f>IF(参照!F885="","",参照!F885)</f>
        <v>(株)かみでん里山公社</v>
      </c>
      <c r="BA885" s="52" t="str">
        <f>IF(参照!G885="","",参照!G885)</f>
        <v>(株)かみでん里山公社_</v>
      </c>
      <c r="BB885" s="52">
        <f t="shared" si="44"/>
        <v>0.46900000000000003</v>
      </c>
      <c r="BD885" s="52" t="str">
        <f>IF(参照!L885="","",参照!L885)</f>
        <v/>
      </c>
    </row>
    <row r="886" spans="47:56">
      <c r="AU886" s="52" t="str">
        <f>IF(参照!A886="","",参照!A886)</f>
        <v>A0546</v>
      </c>
      <c r="AV886" s="52" t="str">
        <f>IF(参照!B886="","",参照!B886)</f>
        <v>(株)三郷ひまわりエナジー</v>
      </c>
      <c r="AW886" s="52">
        <f>IF(参照!C886="","",参照!C886)</f>
        <v>4.8099999999999998E-4</v>
      </c>
      <c r="AX886" s="52" t="str">
        <f>IF(参照!D886="","",参照!D886)</f>
        <v/>
      </c>
      <c r="AY886" s="52">
        <f>IF(参照!E886="","",参照!E886)</f>
        <v>4.4700000000000002E-4</v>
      </c>
      <c r="AZ886" s="52" t="str">
        <f>IF(参照!F886="","",参照!F886)</f>
        <v>(株)三郷ひまわりエナジー</v>
      </c>
      <c r="BA886" s="52" t="str">
        <f>IF(参照!G886="","",参照!G886)</f>
        <v>(株)三郷ひまわりエナジー_</v>
      </c>
      <c r="BB886" s="52">
        <f t="shared" si="44"/>
        <v>0.44700000000000001</v>
      </c>
      <c r="BD886" s="52" t="str">
        <f>IF(参照!L886="","",参照!L886)</f>
        <v/>
      </c>
    </row>
    <row r="887" spans="47:56">
      <c r="AU887" s="52" t="str">
        <f>IF(参照!A887="","",参照!A887)</f>
        <v>A0547</v>
      </c>
      <c r="AV887" s="52" t="str">
        <f>IF(参照!B887="","",参照!B887)</f>
        <v>(株)球磨村森電力</v>
      </c>
      <c r="AW887" s="52">
        <f>IF(参照!C887="","",参照!C887)</f>
        <v>3.28E-4</v>
      </c>
      <c r="AX887" s="52" t="str">
        <f>IF(参照!D887="","",参照!D887)</f>
        <v/>
      </c>
      <c r="AY887" s="52">
        <f>IF(参照!E887="","",参照!E887)</f>
        <v>2.72E-4</v>
      </c>
      <c r="AZ887" s="52" t="str">
        <f>IF(参照!F887="","",参照!F887)</f>
        <v>(株)球磨村森電力</v>
      </c>
      <c r="BA887" s="52" t="str">
        <f>IF(参照!G887="","",参照!G887)</f>
        <v>(株)球磨村森電力_</v>
      </c>
      <c r="BB887" s="52">
        <f t="shared" si="44"/>
        <v>0.27200000000000002</v>
      </c>
      <c r="BD887" s="52" t="str">
        <f>IF(参照!L887="","",参照!L887)</f>
        <v/>
      </c>
    </row>
    <row r="888" spans="47:56">
      <c r="AU888" s="52" t="str">
        <f>IF(参照!A888="","",参照!A888)</f>
        <v>A0548</v>
      </c>
      <c r="AV888" s="52" t="str">
        <f>IF(参照!B888="","",参照!B888)</f>
        <v>北日本ガス(株)</v>
      </c>
      <c r="AW888" s="52">
        <f>IF(参照!C888="","",参照!C888)</f>
        <v>4.9299999999999995E-4</v>
      </c>
      <c r="AX888" s="52" t="str">
        <f>IF(参照!D888="","",参照!D888)</f>
        <v/>
      </c>
      <c r="AY888" s="52">
        <f>IF(参照!E888="","",参照!E888)</f>
        <v>4.35E-4</v>
      </c>
      <c r="AZ888" s="52" t="str">
        <f>IF(参照!F888="","",参照!F888)</f>
        <v>北日本ガス(株)</v>
      </c>
      <c r="BA888" s="52" t="str">
        <f>IF(参照!G888="","",参照!G888)</f>
        <v>北日本ガス(株)_</v>
      </c>
      <c r="BB888" s="52">
        <f t="shared" si="44"/>
        <v>0.435</v>
      </c>
      <c r="BD888" s="52" t="str">
        <f>IF(参照!L888="","",参照!L888)</f>
        <v/>
      </c>
    </row>
    <row r="889" spans="47:56">
      <c r="AU889" s="52" t="str">
        <f>IF(参照!A889="","",参照!A889)</f>
        <v>A0549</v>
      </c>
      <c r="AV889" s="52" t="str">
        <f>IF(参照!B889="","",参照!B889)</f>
        <v>くこくエネルギー(株)(旧：熊本電力(株))</v>
      </c>
      <c r="AW889" s="52">
        <f>IF(参照!C889="","",参照!C889)</f>
        <v>5.0100000000000003E-4</v>
      </c>
      <c r="AX889" s="52" t="str">
        <f>IF(参照!D889="","",参照!D889)</f>
        <v/>
      </c>
      <c r="AY889" s="52">
        <f>IF(参照!E889="","",参照!E889)</f>
        <v>5.31E-4</v>
      </c>
      <c r="AZ889" s="52" t="str">
        <f>IF(参照!F889="","",参照!F889)</f>
        <v>くこくエネルギー(株)(旧：熊本電力(株))</v>
      </c>
      <c r="BA889" s="52" t="str">
        <f>IF(参照!G889="","",参照!G889)</f>
        <v>くこくエネルギー(株)(旧：熊本電力(株))_</v>
      </c>
      <c r="BB889" s="52">
        <f t="shared" si="44"/>
        <v>0.53100000000000003</v>
      </c>
      <c r="BD889" s="52" t="str">
        <f>IF(参照!L889="","",参照!L889)</f>
        <v/>
      </c>
    </row>
    <row r="890" spans="47:56">
      <c r="AU890" s="52" t="str">
        <f>IF(参照!A890="","",参照!A890)</f>
        <v>A0550</v>
      </c>
      <c r="AV890" s="52" t="str">
        <f>IF(参照!B890="","",参照!B890)</f>
        <v>(株)エコログ</v>
      </c>
      <c r="AW890" s="52">
        <f>IF(参照!C890="","",参照!C890)</f>
        <v>5.4200000000000006E-4</v>
      </c>
      <c r="AX890" s="52" t="str">
        <f>IF(参照!D890="","",参照!D890)</f>
        <v/>
      </c>
      <c r="AY890" s="52">
        <f>IF(参照!E890="","",参照!E890)</f>
        <v>5.4500000000000002E-4</v>
      </c>
      <c r="AZ890" s="52" t="str">
        <f>IF(参照!F890="","",参照!F890)</f>
        <v>(株)エコログ</v>
      </c>
      <c r="BA890" s="52" t="str">
        <f>IF(参照!G890="","",参照!G890)</f>
        <v>(株)エコログ_</v>
      </c>
      <c r="BB890" s="52">
        <f t="shared" si="44"/>
        <v>0.54500000000000004</v>
      </c>
      <c r="BD890" s="52" t="str">
        <f>IF(参照!L890="","",参照!L890)</f>
        <v/>
      </c>
    </row>
    <row r="891" spans="47:56">
      <c r="AU891" s="52" t="str">
        <f>IF(参照!A891="","",参照!A891)</f>
        <v>A0551</v>
      </c>
      <c r="AV891" s="52" t="str">
        <f>IF(参照!B891="","",参照!B891)</f>
        <v>飯田まちづくり電力(株)</v>
      </c>
      <c r="AW891" s="52">
        <f>IF(参照!C891="","",参照!C891)</f>
        <v>2.6600000000000001E-4</v>
      </c>
      <c r="AX891" s="52" t="str">
        <f>IF(参照!D891="","",参照!D891)</f>
        <v>メニューA</v>
      </c>
      <c r="AY891" s="52">
        <f>IF(参照!E891="","",参照!E891)</f>
        <v>3.4200000000000002E-4</v>
      </c>
      <c r="AZ891" s="52" t="str">
        <f>IF(参照!F891="","",参照!F891)</f>
        <v>飯田まちづくり電力(株)</v>
      </c>
      <c r="BA891" s="52" t="str">
        <f>IF(参照!G891="","",参照!G891)</f>
        <v>飯田まちづくり電力(株)_メニューA</v>
      </c>
      <c r="BB891" s="52">
        <f t="shared" si="44"/>
        <v>0.34200000000000003</v>
      </c>
      <c r="BD891" s="52" t="str">
        <f>IF(参照!L891="","",参照!L891)</f>
        <v/>
      </c>
    </row>
    <row r="892" spans="47:56">
      <c r="AU892" s="52" t="str">
        <f>IF(参照!A892="","",参照!A892)</f>
        <v/>
      </c>
      <c r="AV892" s="52" t="str">
        <f>IF(参照!B892="","",参照!B892)</f>
        <v/>
      </c>
      <c r="AW892" s="52" t="str">
        <f>IF(参照!C892="","",参照!C892)</f>
        <v/>
      </c>
      <c r="AX892" s="52" t="str">
        <f>IF(参照!D892="","",参照!D892)</f>
        <v>メニューB(残差)</v>
      </c>
      <c r="AY892" s="52">
        <f>IF(参照!E892="","",参照!E892)</f>
        <v>4.64E-4</v>
      </c>
      <c r="AZ892" s="52" t="str">
        <f>IF(参照!F892="","",参照!F892)</f>
        <v>飯田まちづくり電力(株)</v>
      </c>
      <c r="BA892" s="52" t="str">
        <f>IF(参照!G892="","",参照!G892)</f>
        <v>飯田まちづくり電力(株)_メニューB(残差)</v>
      </c>
      <c r="BB892" s="52">
        <f t="shared" si="44"/>
        <v>0.46400000000000002</v>
      </c>
      <c r="BD892" s="52" t="str">
        <f>IF(参照!L892="","",参照!L892)</f>
        <v/>
      </c>
    </row>
    <row r="893" spans="47:56">
      <c r="AU893" s="52" t="str">
        <f>IF(参照!A893="","",参照!A893)</f>
        <v/>
      </c>
      <c r="AV893" s="52" t="str">
        <f>IF(参照!B893="","",参照!B893)</f>
        <v/>
      </c>
      <c r="AW893" s="52" t="str">
        <f>IF(参照!C893="","",参照!C893)</f>
        <v/>
      </c>
      <c r="AX893" s="52" t="str">
        <f>IF(参照!D893="","",参照!D893)</f>
        <v>(参考値)事業者全体</v>
      </c>
      <c r="AY893" s="52">
        <f>IF(参照!E893="","",参照!E893)</f>
        <v>4.5600000000000003E-4</v>
      </c>
      <c r="AZ893" s="52" t="str">
        <f>IF(参照!F893="","",参照!F893)</f>
        <v>飯田まちづくり電力(株)</v>
      </c>
      <c r="BA893" s="52" t="str">
        <f>IF(参照!G893="","",参照!G893)</f>
        <v>飯田まちづくり電力(株)_(参考値)事業者全体</v>
      </c>
      <c r="BB893" s="52">
        <f t="shared" si="44"/>
        <v>0.45600000000000002</v>
      </c>
      <c r="BD893" s="52" t="str">
        <f>IF(参照!L893="","",参照!L893)</f>
        <v/>
      </c>
    </row>
    <row r="894" spans="47:56">
      <c r="AU894" s="52" t="str">
        <f>IF(参照!A894="","",参照!A894)</f>
        <v>A0552</v>
      </c>
      <c r="AV894" s="52" t="str">
        <f>IF(参照!B894="","",参照!B894)</f>
        <v>イワタニ長野(株)</v>
      </c>
      <c r="AW894" s="52">
        <f>IF(参照!C894="","",参照!C894)</f>
        <v>3.6400000000000001E-4</v>
      </c>
      <c r="AX894" s="52" t="str">
        <f>IF(参照!D894="","",参照!D894)</f>
        <v/>
      </c>
      <c r="AY894" s="52">
        <f>IF(参照!E894="","",参照!E894)</f>
        <v>3.0800000000000001E-4</v>
      </c>
      <c r="AZ894" s="52" t="str">
        <f>IF(参照!F894="","",参照!F894)</f>
        <v>イワタニ長野(株)</v>
      </c>
      <c r="BA894" s="52" t="str">
        <f>IF(参照!G894="","",参照!G894)</f>
        <v>イワタニ長野(株)_</v>
      </c>
      <c r="BB894" s="52">
        <f t="shared" si="44"/>
        <v>0.308</v>
      </c>
      <c r="BD894" s="52" t="str">
        <f>IF(参照!L894="","",参照!L894)</f>
        <v/>
      </c>
    </row>
    <row r="895" spans="47:56">
      <c r="AU895" s="52" t="str">
        <f>IF(参照!A895="","",参照!A895)</f>
        <v>A0553</v>
      </c>
      <c r="AV895" s="52" t="str">
        <f>IF(参照!B895="","",参照!B895)</f>
        <v>シェルジャパン(株)</v>
      </c>
      <c r="AW895" s="52" t="str">
        <f>IF(参照!C895="","",参照!C895)</f>
        <v>0.000453※</v>
      </c>
      <c r="AX895" s="52" t="str">
        <f>IF(参照!D895="","",参照!D895)</f>
        <v>メニューA</v>
      </c>
      <c r="AY895" s="52">
        <f>IF(参照!E895="","",参照!E895)</f>
        <v>2.5000000000000001E-4</v>
      </c>
      <c r="AZ895" s="52" t="str">
        <f>IF(参照!F895="","",参照!F895)</f>
        <v>シェルジャパン(株)</v>
      </c>
      <c r="BA895" s="52" t="str">
        <f>IF(参照!G895="","",参照!G895)</f>
        <v>シェルジャパン(株)_メニューA</v>
      </c>
      <c r="BB895" s="52">
        <f t="shared" si="44"/>
        <v>0.25</v>
      </c>
      <c r="BD895" s="52" t="str">
        <f>IF(参照!L895="","",参照!L895)</f>
        <v/>
      </c>
    </row>
    <row r="896" spans="47:56">
      <c r="AU896" s="52" t="str">
        <f>IF(参照!A896="","",参照!A896)</f>
        <v/>
      </c>
      <c r="AV896" s="52" t="str">
        <f>IF(参照!B896="","",参照!B896)</f>
        <v/>
      </c>
      <c r="AW896" s="52" t="str">
        <f>IF(参照!C896="","",参照!C896)</f>
        <v/>
      </c>
      <c r="AX896" s="52" t="str">
        <f>IF(参照!D896="","",参照!D896)</f>
        <v>メニューB</v>
      </c>
      <c r="AY896" s="52">
        <f>IF(参照!E896="","",参照!E896)</f>
        <v>3.1500000000000001E-4</v>
      </c>
      <c r="AZ896" s="52" t="str">
        <f>IF(参照!F896="","",参照!F896)</f>
        <v>シェルジャパン(株)</v>
      </c>
      <c r="BA896" s="52" t="str">
        <f>IF(参照!G896="","",参照!G896)</f>
        <v>シェルジャパン(株)_メニューB</v>
      </c>
      <c r="BB896" s="52">
        <f t="shared" si="44"/>
        <v>0.315</v>
      </c>
      <c r="BD896" s="52" t="str">
        <f>IF(参照!L896="","",参照!L896)</f>
        <v/>
      </c>
    </row>
    <row r="897" spans="47:56">
      <c r="AU897" s="52" t="str">
        <f>IF(参照!A897="","",参照!A897)</f>
        <v/>
      </c>
      <c r="AV897" s="52" t="str">
        <f>IF(参照!B897="","",参照!B897)</f>
        <v/>
      </c>
      <c r="AW897" s="52" t="str">
        <f>IF(参照!C897="","",参照!C897)</f>
        <v/>
      </c>
      <c r="AX897" s="52" t="str">
        <f>IF(参照!D897="","",参照!D897)</f>
        <v>メニューC(残差)</v>
      </c>
      <c r="AY897" s="52">
        <f>IF(参照!E897="","",参照!E897)</f>
        <v>7.8999999999999996E-5</v>
      </c>
      <c r="AZ897" s="52" t="str">
        <f>IF(参照!F897="","",参照!F897)</f>
        <v>シェルジャパン(株)</v>
      </c>
      <c r="BA897" s="52" t="str">
        <f>IF(参照!G897="","",参照!G897)</f>
        <v>シェルジャパン(株)_メニューC(残差)</v>
      </c>
      <c r="BB897" s="52">
        <f t="shared" si="44"/>
        <v>7.9000000000000001E-2</v>
      </c>
      <c r="BD897" s="52" t="str">
        <f>IF(参照!L897="","",参照!L897)</f>
        <v/>
      </c>
    </row>
    <row r="898" spans="47:56">
      <c r="AU898" s="52" t="str">
        <f>IF(参照!A898="","",参照!A898)</f>
        <v/>
      </c>
      <c r="AV898" s="52" t="str">
        <f>IF(参照!B898="","",参照!B898)</f>
        <v/>
      </c>
      <c r="AW898" s="52" t="str">
        <f>IF(参照!C898="","",参照!C898)</f>
        <v/>
      </c>
      <c r="AX898" s="52" t="str">
        <f>IF(参照!D898="","",参照!D898)</f>
        <v>(参考値)事業者全体</v>
      </c>
      <c r="AY898" s="52">
        <f>IF(参照!E898="","",参照!E898)</f>
        <v>6.3000000000000003E-4</v>
      </c>
      <c r="AZ898" s="52" t="str">
        <f>IF(参照!F898="","",参照!F898)</f>
        <v>シェルジャパン(株)</v>
      </c>
      <c r="BA898" s="52" t="str">
        <f>IF(参照!G898="","",参照!G898)</f>
        <v>シェルジャパン(株)_(参考値)事業者全体</v>
      </c>
      <c r="BB898" s="52">
        <f t="shared" si="44"/>
        <v>0.63</v>
      </c>
      <c r="BD898" s="52" t="str">
        <f>IF(参照!L898="","",参照!L898)</f>
        <v/>
      </c>
    </row>
    <row r="899" spans="47:56">
      <c r="AU899" s="52" t="str">
        <f>IF(参照!A899="","",参照!A899)</f>
        <v>A0554</v>
      </c>
      <c r="AV899" s="52" t="str">
        <f>IF(参照!B899="","",参照!B899)</f>
        <v>(株)クボタ</v>
      </c>
      <c r="AW899" s="52">
        <f>IF(参照!C899="","",参照!C899)</f>
        <v>3.9899999999999999E-4</v>
      </c>
      <c r="AX899" s="52" t="str">
        <f>IF(参照!D899="","",参照!D899)</f>
        <v/>
      </c>
      <c r="AY899" s="52">
        <f>IF(参照!E899="","",参照!E899)</f>
        <v>3.4299999999999999E-4</v>
      </c>
      <c r="AZ899" s="52" t="str">
        <f>IF(参照!F899="","",参照!F899)</f>
        <v>(株)クボタ</v>
      </c>
      <c r="BA899" s="52" t="str">
        <f>IF(参照!G899="","",参照!G899)</f>
        <v>(株)クボタ_</v>
      </c>
      <c r="BB899" s="52">
        <f t="shared" si="44"/>
        <v>0.34299999999999997</v>
      </c>
      <c r="BD899" s="52" t="str">
        <f>IF(参照!L899="","",参照!L899)</f>
        <v/>
      </c>
    </row>
    <row r="900" spans="47:56">
      <c r="AU900" s="52" t="str">
        <f>IF(参照!A900="","",参照!A900)</f>
        <v>A0555</v>
      </c>
      <c r="AV900" s="52" t="str">
        <f>IF(参照!B900="","",参照!B900)</f>
        <v>石油資源開発(株)</v>
      </c>
      <c r="AW900" s="52" t="str">
        <f>IF(参照!C900="","",参照!C900)</f>
        <v>0.000453※</v>
      </c>
      <c r="AX900" s="52" t="str">
        <f>IF(参照!D900="","",参照!D900)</f>
        <v/>
      </c>
      <c r="AY900" s="52">
        <f>IF(参照!E900="","",参照!E900)</f>
        <v>4.5300000000000001E-4</v>
      </c>
      <c r="AZ900" s="52" t="str">
        <f>IF(参照!F900="","",参照!F900)</f>
        <v>石油資源開発(株)</v>
      </c>
      <c r="BA900" s="52" t="str">
        <f>IF(参照!G900="","",参照!G900)</f>
        <v>石油資源開発(株)_</v>
      </c>
      <c r="BB900" s="52">
        <f t="shared" si="44"/>
        <v>0.45300000000000001</v>
      </c>
      <c r="BD900" s="52" t="str">
        <f>IF(参照!L900="","",参照!L900)</f>
        <v/>
      </c>
    </row>
    <row r="901" spans="47:56">
      <c r="AU901" s="52" t="str">
        <f>IF(参照!A901="","",参照!A901)</f>
        <v>A0556</v>
      </c>
      <c r="AV901" s="52" t="str">
        <f>IF(参照!B901="","",参照!B901)</f>
        <v>越後天然ガス(株)</v>
      </c>
      <c r="AW901" s="52">
        <f>IF(参照!C901="","",参照!C901)</f>
        <v>5.22E-4</v>
      </c>
      <c r="AX901" s="52" t="str">
        <f>IF(参照!D901="","",参照!D901)</f>
        <v>メニューA</v>
      </c>
      <c r="AY901" s="52">
        <f>IF(参照!E901="","",参照!E901)</f>
        <v>0</v>
      </c>
      <c r="AZ901" s="52" t="str">
        <f>IF(参照!F901="","",参照!F901)</f>
        <v>越後天然ガス(株)</v>
      </c>
      <c r="BA901" s="52" t="str">
        <f>IF(参照!G901="","",参照!G901)</f>
        <v>越後天然ガス(株)_メニューA</v>
      </c>
      <c r="BB901" s="52">
        <f t="shared" ref="BB901:BB964" si="45">AY901*1000</f>
        <v>0</v>
      </c>
      <c r="BD901" s="52" t="str">
        <f>IF(参照!L901="","",参照!L901)</f>
        <v/>
      </c>
    </row>
    <row r="902" spans="47:56">
      <c r="AU902" s="52" t="str">
        <f>IF(参照!A902="","",参照!A902)</f>
        <v/>
      </c>
      <c r="AV902" s="52" t="str">
        <f>IF(参照!B902="","",参照!B902)</f>
        <v/>
      </c>
      <c r="AW902" s="52" t="str">
        <f>IF(参照!C902="","",参照!C902)</f>
        <v/>
      </c>
      <c r="AX902" s="52" t="str">
        <f>IF(参照!D902="","",参照!D902)</f>
        <v>メニューB(残差)</v>
      </c>
      <c r="AY902" s="52">
        <f>IF(参照!E902="","",参照!E902)</f>
        <v>5.9899999999999992E-4</v>
      </c>
      <c r="AZ902" s="52" t="str">
        <f>IF(参照!F902="","",参照!F902)</f>
        <v>越後天然ガス(株)</v>
      </c>
      <c r="BA902" s="52" t="str">
        <f>IF(参照!G902="","",参照!G902)</f>
        <v>越後天然ガス(株)_メニューB(残差)</v>
      </c>
      <c r="BB902" s="52">
        <f t="shared" si="45"/>
        <v>0.59899999999999998</v>
      </c>
      <c r="BD902" s="52" t="str">
        <f>IF(参照!L902="","",参照!L902)</f>
        <v/>
      </c>
    </row>
    <row r="903" spans="47:56">
      <c r="AU903" s="52" t="str">
        <f>IF(参照!A903="","",参照!A903)</f>
        <v/>
      </c>
      <c r="AV903" s="52" t="str">
        <f>IF(参照!B903="","",参照!B903)</f>
        <v/>
      </c>
      <c r="AW903" s="52" t="str">
        <f>IF(参照!C903="","",参照!C903)</f>
        <v/>
      </c>
      <c r="AX903" s="52" t="str">
        <f>IF(参照!D903="","",参照!D903)</f>
        <v>(参考値)事業者全体</v>
      </c>
      <c r="AY903" s="52">
        <f>IF(参照!E903="","",参照!E903)</f>
        <v>2.9299999999999997E-4</v>
      </c>
      <c r="AZ903" s="52" t="str">
        <f>IF(参照!F903="","",参照!F903)</f>
        <v>越後天然ガス(株)</v>
      </c>
      <c r="BA903" s="52" t="str">
        <f>IF(参照!G903="","",参照!G903)</f>
        <v>越後天然ガス(株)_(参考値)事業者全体</v>
      </c>
      <c r="BB903" s="52">
        <f t="shared" si="45"/>
        <v>0.29299999999999998</v>
      </c>
      <c r="BD903" s="52" t="str">
        <f>IF(参照!L903="","",参照!L903)</f>
        <v/>
      </c>
    </row>
    <row r="904" spans="47:56">
      <c r="AU904" s="52" t="str">
        <f>IF(参照!A904="","",参照!A904)</f>
        <v>A0557</v>
      </c>
      <c r="AV904" s="52" t="str">
        <f>IF(参照!B904="","",参照!B904)</f>
        <v>(株)大仙こまちパワー</v>
      </c>
      <c r="AW904" s="52">
        <f>IF(参照!C904="","",参照!C904)</f>
        <v>1.4E-5</v>
      </c>
      <c r="AX904" s="52" t="str">
        <f>IF(参照!D904="","",参照!D904)</f>
        <v/>
      </c>
      <c r="AY904" s="52">
        <f>IF(参照!E904="","",参照!E904)</f>
        <v>4.2299999999999998E-4</v>
      </c>
      <c r="AZ904" s="52" t="str">
        <f>IF(参照!F904="","",参照!F904)</f>
        <v>(株)大仙こまちパワー</v>
      </c>
      <c r="BA904" s="52" t="str">
        <f>IF(参照!G904="","",参照!G904)</f>
        <v>(株)大仙こまちパワー_</v>
      </c>
      <c r="BB904" s="52">
        <f t="shared" si="45"/>
        <v>0.42299999999999999</v>
      </c>
      <c r="BD904" s="52" t="str">
        <f>IF(参照!L904="","",参照!L904)</f>
        <v/>
      </c>
    </row>
    <row r="905" spans="47:56">
      <c r="AU905" s="52" t="str">
        <f>IF(参照!A905="","",参照!A905)</f>
        <v>A0558</v>
      </c>
      <c r="AV905" s="52" t="str">
        <f>IF(参照!B905="","",参照!B905)</f>
        <v>坂戸ガス(株)</v>
      </c>
      <c r="AW905" s="52">
        <f>IF(参照!C905="","",参照!C905)</f>
        <v>4.0700000000000003E-4</v>
      </c>
      <c r="AX905" s="52" t="str">
        <f>IF(参照!D905="","",参照!D905)</f>
        <v/>
      </c>
      <c r="AY905" s="52">
        <f>IF(参照!E905="","",参照!E905)</f>
        <v>3.5100000000000002E-4</v>
      </c>
      <c r="AZ905" s="52" t="str">
        <f>IF(参照!F905="","",参照!F905)</f>
        <v>坂戸ガス(株)</v>
      </c>
      <c r="BA905" s="52" t="str">
        <f>IF(参照!G905="","",参照!G905)</f>
        <v>坂戸ガス(株)_</v>
      </c>
      <c r="BB905" s="52">
        <f t="shared" si="45"/>
        <v>0.35100000000000003</v>
      </c>
      <c r="BD905" s="52" t="str">
        <f>IF(参照!L905="","",参照!L905)</f>
        <v/>
      </c>
    </row>
    <row r="906" spans="47:56">
      <c r="AU906" s="52" t="str">
        <f>IF(参照!A906="","",参照!A906)</f>
        <v>A0559</v>
      </c>
      <c r="AV906" s="52" t="str">
        <f>IF(参照!B906="","",参照!B906)</f>
        <v>(株)デベロップ</v>
      </c>
      <c r="AW906" s="52">
        <f>IF(参照!C906="","",参照!C906)</f>
        <v>4.0000000000000002E-4</v>
      </c>
      <c r="AX906" s="52" t="str">
        <f>IF(参照!D906="","",参照!D906)</f>
        <v/>
      </c>
      <c r="AY906" s="52">
        <f>IF(参照!E906="","",参照!E906)</f>
        <v>3.4400000000000001E-4</v>
      </c>
      <c r="AZ906" s="52" t="str">
        <f>IF(参照!F906="","",参照!F906)</f>
        <v>(株)デベロップ</v>
      </c>
      <c r="BA906" s="52" t="str">
        <f>IF(参照!G906="","",参照!G906)</f>
        <v>(株)デベロップ_</v>
      </c>
      <c r="BB906" s="52">
        <f t="shared" si="45"/>
        <v>0.34400000000000003</v>
      </c>
      <c r="BD906" s="52" t="str">
        <f>IF(参照!L906="","",参照!L906)</f>
        <v/>
      </c>
    </row>
    <row r="907" spans="47:56">
      <c r="AU907" s="52" t="str">
        <f>IF(参照!A907="","",参照!A907)</f>
        <v>A0560</v>
      </c>
      <c r="AV907" s="52" t="str">
        <f>IF(参照!B907="","",参照!B907)</f>
        <v>(株)テレ・マーカー</v>
      </c>
      <c r="AW907" s="52">
        <f>IF(参照!C907="","",参照!C907)</f>
        <v>6.29E-4</v>
      </c>
      <c r="AX907" s="52" t="str">
        <f>IF(参照!D907="","",参照!D907)</f>
        <v/>
      </c>
      <c r="AY907" s="52">
        <f>IF(参照!E907="","",参照!E907)</f>
        <v>5.8600000000000004E-4</v>
      </c>
      <c r="AZ907" s="52" t="str">
        <f>IF(参照!F907="","",参照!F907)</f>
        <v>(株)テレ・マーカー</v>
      </c>
      <c r="BA907" s="52" t="str">
        <f>IF(参照!G907="","",参照!G907)</f>
        <v>(株)テレ・マーカー_</v>
      </c>
      <c r="BB907" s="52">
        <f t="shared" si="45"/>
        <v>0.58600000000000008</v>
      </c>
      <c r="BD907" s="52" t="str">
        <f>IF(参照!L907="","",参照!L907)</f>
        <v/>
      </c>
    </row>
    <row r="908" spans="47:56">
      <c r="AU908" s="52" t="str">
        <f>IF(参照!A908="","",参照!A908)</f>
        <v>A0562</v>
      </c>
      <c r="AV908" s="52" t="str">
        <f>IF(参照!B908="","",参照!B908)</f>
        <v>ＭＧＣエネルギー(株)</v>
      </c>
      <c r="AW908" s="52">
        <f>IF(参照!C908="","",参照!C908)</f>
        <v>3.8499999999999998E-4</v>
      </c>
      <c r="AX908" s="52" t="str">
        <f>IF(参照!D908="","",参照!D908)</f>
        <v/>
      </c>
      <c r="AY908" s="52">
        <f>IF(参照!E908="","",参照!E908)</f>
        <v>3.4200000000000002E-4</v>
      </c>
      <c r="AZ908" s="52" t="str">
        <f>IF(参照!F908="","",参照!F908)</f>
        <v>ＭＧＣエネルギー(株)</v>
      </c>
      <c r="BA908" s="52" t="str">
        <f>IF(参照!G908="","",参照!G908)</f>
        <v>ＭＧＣエネルギー(株)_</v>
      </c>
      <c r="BB908" s="52">
        <f t="shared" si="45"/>
        <v>0.34200000000000003</v>
      </c>
      <c r="BD908" s="52" t="str">
        <f>IF(参照!L908="","",参照!L908)</f>
        <v/>
      </c>
    </row>
    <row r="909" spans="47:56">
      <c r="AU909" s="52" t="str">
        <f>IF(参照!A909="","",参照!A909)</f>
        <v>A0565</v>
      </c>
      <c r="AV909" s="52" t="str">
        <f>IF(参照!B909="","",参照!B909)</f>
        <v>福島フェニックス電力(株)</v>
      </c>
      <c r="AW909" s="52" t="str">
        <f>IF(参照!C909="","",参照!C909)</f>
        <v>0.000453※</v>
      </c>
      <c r="AX909" s="52" t="str">
        <f>IF(参照!D909="","",参照!D909)</f>
        <v/>
      </c>
      <c r="AY909" s="52">
        <f>IF(参照!E909="","",参照!E909)</f>
        <v>5.0199999999999995E-4</v>
      </c>
      <c r="AZ909" s="52" t="str">
        <f>IF(参照!F909="","",参照!F909)</f>
        <v>福島フェニックス電力(株)</v>
      </c>
      <c r="BA909" s="52" t="str">
        <f>IF(参照!G909="","",参照!G909)</f>
        <v>福島フェニックス電力(株)_</v>
      </c>
      <c r="BB909" s="52">
        <f t="shared" si="45"/>
        <v>0.502</v>
      </c>
      <c r="BD909" s="52" t="str">
        <f>IF(参照!L909="","",参照!L909)</f>
        <v/>
      </c>
    </row>
    <row r="910" spans="47:56">
      <c r="AU910" s="52" t="str">
        <f>IF(参照!A910="","",参照!A910)</f>
        <v>A0566</v>
      </c>
      <c r="AV910" s="52" t="str">
        <f>IF(参照!B910="","",参照!B910)</f>
        <v>あんしん電力合同会社</v>
      </c>
      <c r="AW910" s="52">
        <f>IF(参照!C910="","",参照!C910)</f>
        <v>4.4700000000000002E-4</v>
      </c>
      <c r="AX910" s="52" t="str">
        <f>IF(参照!D910="","",参照!D910)</f>
        <v/>
      </c>
      <c r="AY910" s="52">
        <f>IF(参照!E910="","",参照!E910)</f>
        <v>4.5899999999999999E-4</v>
      </c>
      <c r="AZ910" s="52" t="str">
        <f>IF(参照!F910="","",参照!F910)</f>
        <v>あんしん電力合同会社</v>
      </c>
      <c r="BA910" s="52" t="str">
        <f>IF(参照!G910="","",参照!G910)</f>
        <v>あんしん電力合同会社_</v>
      </c>
      <c r="BB910" s="52">
        <f t="shared" si="45"/>
        <v>0.45899999999999996</v>
      </c>
      <c r="BD910" s="52" t="str">
        <f>IF(参照!L910="","",参照!L910)</f>
        <v/>
      </c>
    </row>
    <row r="911" spans="47:56">
      <c r="AU911" s="52" t="str">
        <f>IF(参照!A911="","",参照!A911)</f>
        <v>A0567</v>
      </c>
      <c r="AV911" s="52" t="str">
        <f>IF(参照!B911="","",参照!B911)</f>
        <v>(株)美作国電力</v>
      </c>
      <c r="AW911" s="52">
        <f>IF(参照!C911="","",参照!C911)</f>
        <v>5.1000000000000004E-4</v>
      </c>
      <c r="AX911" s="52" t="str">
        <f>IF(参照!D911="","",参照!D911)</f>
        <v/>
      </c>
      <c r="AY911" s="52">
        <f>IF(参照!E911="","",参照!E911)</f>
        <v>4.5399999999999998E-4</v>
      </c>
      <c r="AZ911" s="52" t="str">
        <f>IF(参照!F911="","",参照!F911)</f>
        <v>(株)美作国電力</v>
      </c>
      <c r="BA911" s="52" t="str">
        <f>IF(参照!G911="","",参照!G911)</f>
        <v>(株)美作国電力_</v>
      </c>
      <c r="BB911" s="52">
        <f t="shared" si="45"/>
        <v>0.45399999999999996</v>
      </c>
      <c r="BD911" s="52" t="str">
        <f>IF(参照!L911="","",参照!L911)</f>
        <v/>
      </c>
    </row>
    <row r="912" spans="47:56">
      <c r="AU912" s="52" t="str">
        <f>IF(参照!A912="","",参照!A912)</f>
        <v>A0568</v>
      </c>
      <c r="AV912" s="52" t="str">
        <f>IF(参照!B912="","",参照!B912)</f>
        <v>エア・ウォーター(株)</v>
      </c>
      <c r="AW912" s="52">
        <f>IF(参照!C912="","",参照!C912)</f>
        <v>4.64E-4</v>
      </c>
      <c r="AX912" s="52" t="str">
        <f>IF(参照!D912="","",参照!D912)</f>
        <v/>
      </c>
      <c r="AY912" s="52">
        <f>IF(参照!E912="","",参照!E912)</f>
        <v>4.08E-4</v>
      </c>
      <c r="AZ912" s="52" t="str">
        <f>IF(参照!F912="","",参照!F912)</f>
        <v>エア・ウォーター(株)</v>
      </c>
      <c r="BA912" s="52" t="str">
        <f>IF(参照!G912="","",参照!G912)</f>
        <v>エア・ウォーター(株)_</v>
      </c>
      <c r="BB912" s="52">
        <f t="shared" si="45"/>
        <v>0.40799999999999997</v>
      </c>
      <c r="BD912" s="52" t="str">
        <f>IF(参照!L912="","",参照!L912)</f>
        <v/>
      </c>
    </row>
    <row r="913" spans="47:56">
      <c r="AU913" s="52" t="str">
        <f>IF(参照!A913="","",参照!A913)</f>
        <v>A0570</v>
      </c>
      <c r="AV913" s="52" t="str">
        <f>IF(参照!B913="","",参照!B913)</f>
        <v>八幡商事(株)</v>
      </c>
      <c r="AW913" s="52">
        <f>IF(参照!C913="","",参照!C913)</f>
        <v>3.6400000000000001E-4</v>
      </c>
      <c r="AX913" s="52" t="str">
        <f>IF(参照!D913="","",参照!D913)</f>
        <v/>
      </c>
      <c r="AY913" s="52">
        <f>IF(参照!E913="","",参照!E913)</f>
        <v>3.0800000000000001E-4</v>
      </c>
      <c r="AZ913" s="52" t="str">
        <f>IF(参照!F913="","",参照!F913)</f>
        <v>八幡商事(株)</v>
      </c>
      <c r="BA913" s="52" t="str">
        <f>IF(参照!G913="","",参照!G913)</f>
        <v>八幡商事(株)_</v>
      </c>
      <c r="BB913" s="52">
        <f t="shared" si="45"/>
        <v>0.308</v>
      </c>
      <c r="BD913" s="52" t="str">
        <f>IF(参照!L913="","",参照!L913)</f>
        <v/>
      </c>
    </row>
    <row r="914" spans="47:56">
      <c r="AU914" s="52" t="str">
        <f>IF(参照!A914="","",参照!A914)</f>
        <v>A0571</v>
      </c>
      <c r="AV914" s="52" t="str">
        <f>IF(参照!B914="","",参照!B914)</f>
        <v>おいでんエネルギー(株)</v>
      </c>
      <c r="AW914" s="52">
        <f>IF(参照!C914="","",参照!C914)</f>
        <v>4.6999999999999999E-4</v>
      </c>
      <c r="AX914" s="52" t="str">
        <f>IF(参照!D914="","",参照!D914)</f>
        <v>メニューA</v>
      </c>
      <c r="AY914" s="52">
        <f>IF(参照!E914="","",参照!E914)</f>
        <v>0</v>
      </c>
      <c r="AZ914" s="52" t="str">
        <f>IF(参照!F914="","",参照!F914)</f>
        <v>おいでんエネルギー(株)</v>
      </c>
      <c r="BA914" s="52" t="str">
        <f>IF(参照!G914="","",参照!G914)</f>
        <v>おいでんエネルギー(株)_メニューA</v>
      </c>
      <c r="BB914" s="52">
        <f t="shared" si="45"/>
        <v>0</v>
      </c>
      <c r="BD914" s="52" t="str">
        <f>IF(参照!L914="","",参照!L914)</f>
        <v/>
      </c>
    </row>
    <row r="915" spans="47:56">
      <c r="AU915" s="52" t="str">
        <f>IF(参照!A915="","",参照!A915)</f>
        <v/>
      </c>
      <c r="AV915" s="52" t="str">
        <f>IF(参照!B915="","",参照!B915)</f>
        <v/>
      </c>
      <c r="AW915" s="52" t="str">
        <f>IF(参照!C915="","",参照!C915)</f>
        <v/>
      </c>
      <c r="AX915" s="52" t="str">
        <f>IF(参照!D915="","",参照!D915)</f>
        <v>メニューB</v>
      </c>
      <c r="AY915" s="52">
        <f>IF(参照!E915="","",参照!E915)</f>
        <v>0</v>
      </c>
      <c r="AZ915" s="52" t="str">
        <f>IF(参照!F915="","",参照!F915)</f>
        <v>おいでんエネルギー(株)</v>
      </c>
      <c r="BA915" s="52" t="str">
        <f>IF(参照!G915="","",参照!G915)</f>
        <v>おいでんエネルギー(株)_メニューB</v>
      </c>
      <c r="BB915" s="52">
        <f t="shared" si="45"/>
        <v>0</v>
      </c>
      <c r="BD915" s="52" t="str">
        <f>IF(参照!L915="","",参照!L915)</f>
        <v/>
      </c>
    </row>
    <row r="916" spans="47:56">
      <c r="AU916" s="52" t="str">
        <f>IF(参照!A916="","",参照!A916)</f>
        <v/>
      </c>
      <c r="AV916" s="52" t="str">
        <f>IF(参照!B916="","",参照!B916)</f>
        <v/>
      </c>
      <c r="AW916" s="52" t="str">
        <f>IF(参照!C916="","",参照!C916)</f>
        <v/>
      </c>
      <c r="AX916" s="52" t="str">
        <f>IF(参照!D916="","",参照!D916)</f>
        <v>メニューC(残差)</v>
      </c>
      <c r="AY916" s="52">
        <f>IF(参照!E916="","",参照!E916)</f>
        <v>2.3000000000000001E-4</v>
      </c>
      <c r="AZ916" s="52" t="str">
        <f>IF(参照!F916="","",参照!F916)</f>
        <v>おいでんエネルギー(株)</v>
      </c>
      <c r="BA916" s="52" t="str">
        <f>IF(参照!G916="","",参照!G916)</f>
        <v>おいでんエネルギー(株)_メニューC(残差)</v>
      </c>
      <c r="BB916" s="52">
        <f t="shared" si="45"/>
        <v>0.23</v>
      </c>
      <c r="BD916" s="52" t="str">
        <f>IF(参照!L916="","",参照!L916)</f>
        <v/>
      </c>
    </row>
    <row r="917" spans="47:56">
      <c r="AU917" s="52" t="str">
        <f>IF(参照!A917="","",参照!A917)</f>
        <v/>
      </c>
      <c r="AV917" s="52" t="str">
        <f>IF(参照!B917="","",参照!B917)</f>
        <v/>
      </c>
      <c r="AW917" s="52" t="str">
        <f>IF(参照!C917="","",参照!C917)</f>
        <v/>
      </c>
      <c r="AX917" s="52" t="str">
        <f>IF(参照!D917="","",参照!D917)</f>
        <v>(参考値)事業者全体</v>
      </c>
      <c r="AY917" s="52">
        <f>IF(参照!E917="","",参照!E917)</f>
        <v>5.4199999999999995E-4</v>
      </c>
      <c r="AZ917" s="52" t="str">
        <f>IF(参照!F917="","",参照!F917)</f>
        <v>おいでんエネルギー(株)</v>
      </c>
      <c r="BA917" s="52" t="str">
        <f>IF(参照!G917="","",参照!G917)</f>
        <v>おいでんエネルギー(株)_(参考値)事業者全体</v>
      </c>
      <c r="BB917" s="52">
        <f t="shared" si="45"/>
        <v>0.54199999999999993</v>
      </c>
      <c r="BD917" s="52" t="str">
        <f>IF(参照!L917="","",参照!L917)</f>
        <v/>
      </c>
    </row>
    <row r="918" spans="47:56">
      <c r="AU918" s="52" t="str">
        <f>IF(参照!A918="","",参照!A918)</f>
        <v>A0572</v>
      </c>
      <c r="AV918" s="52" t="str">
        <f>IF(参照!B918="","",参照!B918)</f>
        <v>(株)イシオ</v>
      </c>
      <c r="AW918" s="52">
        <f>IF(参照!C918="","",参照!C918)</f>
        <v>5.0900000000000001E-4</v>
      </c>
      <c r="AX918" s="52" t="str">
        <f>IF(参照!D918="","",参照!D918)</f>
        <v/>
      </c>
      <c r="AY918" s="52">
        <f>IF(参照!E918="","",参照!E918)</f>
        <v>5.7200000000000003E-4</v>
      </c>
      <c r="AZ918" s="52" t="str">
        <f>IF(参照!F918="","",参照!F918)</f>
        <v>(株)イシオ</v>
      </c>
      <c r="BA918" s="52" t="str">
        <f>IF(参照!G918="","",参照!G918)</f>
        <v>(株)イシオ_</v>
      </c>
      <c r="BB918" s="52">
        <f t="shared" si="45"/>
        <v>0.57200000000000006</v>
      </c>
      <c r="BD918" s="52" t="str">
        <f>IF(参照!L918="","",参照!L918)</f>
        <v/>
      </c>
    </row>
    <row r="919" spans="47:56">
      <c r="AU919" s="52" t="str">
        <f>IF(参照!A919="","",参照!A919)</f>
        <v>A0573</v>
      </c>
      <c r="AV919" s="52" t="str">
        <f>IF(参照!B919="","",参照!B919)</f>
        <v>北陸電力ビズ・エナジーソリューション(株)</v>
      </c>
      <c r="AW919" s="52">
        <f>IF(参照!C919="","",参照!C919)</f>
        <v>7.7000000000000007E-4</v>
      </c>
      <c r="AX919" s="52" t="str">
        <f>IF(参照!D919="","",参照!D919)</f>
        <v/>
      </c>
      <c r="AY919" s="52">
        <f>IF(参照!E919="","",参照!E919)</f>
        <v>2.4800000000000001E-4</v>
      </c>
      <c r="AZ919" s="52" t="str">
        <f>IF(参照!F919="","",参照!F919)</f>
        <v>北陸電力ビズ・エナジーソリューション(株)</v>
      </c>
      <c r="BA919" s="52" t="str">
        <f>IF(参照!G919="","",参照!G919)</f>
        <v>北陸電力ビズ・エナジーソリューション(株)_</v>
      </c>
      <c r="BB919" s="52">
        <f t="shared" si="45"/>
        <v>0.248</v>
      </c>
      <c r="BD919" s="52" t="str">
        <f>IF(参照!L919="","",参照!L919)</f>
        <v/>
      </c>
    </row>
    <row r="920" spans="47:56">
      <c r="AU920" s="52" t="str">
        <f>IF(参照!A920="","",参照!A920)</f>
        <v>A0575</v>
      </c>
      <c r="AV920" s="52" t="str">
        <f>IF(参照!B920="","",参照!B920)</f>
        <v>加賀市総合サービス(株)</v>
      </c>
      <c r="AW920" s="52">
        <f>IF(参照!C920="","",参照!C920)</f>
        <v>4.9600000000000002E-4</v>
      </c>
      <c r="AX920" s="52" t="str">
        <f>IF(参照!D920="","",参照!D920)</f>
        <v/>
      </c>
      <c r="AY920" s="52">
        <f>IF(参照!E920="","",参照!E920)</f>
        <v>4.9299999999999995E-4</v>
      </c>
      <c r="AZ920" s="52" t="str">
        <f>IF(参照!F920="","",参照!F920)</f>
        <v>加賀市総合サービス(株)</v>
      </c>
      <c r="BA920" s="52" t="str">
        <f>IF(参照!G920="","",参照!G920)</f>
        <v>加賀市総合サービス(株)_</v>
      </c>
      <c r="BB920" s="52">
        <f t="shared" si="45"/>
        <v>0.49299999999999994</v>
      </c>
      <c r="BD920" s="52" t="str">
        <f>IF(参照!L920="","",参照!L920)</f>
        <v/>
      </c>
    </row>
    <row r="921" spans="47:56">
      <c r="AU921" s="52" t="str">
        <f>IF(参照!A921="","",参照!A921)</f>
        <v>A0577</v>
      </c>
      <c r="AV921" s="52" t="str">
        <f>IF(参照!B921="","",参照!B921)</f>
        <v>丸紅伊那みらいでんき(株)</v>
      </c>
      <c r="AW921" s="52">
        <f>IF(参照!C921="","",参照!C921)</f>
        <v>1.8000000000000001E-4</v>
      </c>
      <c r="AX921" s="52" t="str">
        <f>IF(参照!D921="","",参照!D921)</f>
        <v>メニューA</v>
      </c>
      <c r="AY921" s="52">
        <f>IF(参照!E921="","",参照!E921)</f>
        <v>0</v>
      </c>
      <c r="AZ921" s="52" t="str">
        <f>IF(参照!F921="","",参照!F921)</f>
        <v>丸紅伊那みらいでんき(株)</v>
      </c>
      <c r="BA921" s="52" t="str">
        <f>IF(参照!G921="","",参照!G921)</f>
        <v>丸紅伊那みらいでんき(株)_メニューA</v>
      </c>
      <c r="BB921" s="52">
        <f t="shared" si="45"/>
        <v>0</v>
      </c>
      <c r="BD921" s="52" t="str">
        <f>IF(参照!L921="","",参照!L921)</f>
        <v/>
      </c>
    </row>
    <row r="922" spans="47:56">
      <c r="AU922" s="52" t="str">
        <f>IF(参照!A922="","",参照!A922)</f>
        <v/>
      </c>
      <c r="AV922" s="52" t="str">
        <f>IF(参照!B922="","",参照!B922)</f>
        <v/>
      </c>
      <c r="AW922" s="52" t="str">
        <f>IF(参照!C922="","",参照!C922)</f>
        <v/>
      </c>
      <c r="AX922" s="52" t="str">
        <f>IF(参照!D922="","",参照!D922)</f>
        <v>メニューB(残差)</v>
      </c>
      <c r="AY922" s="52">
        <f>IF(参照!E922="","",参照!E922)</f>
        <v>2.9799999999999998E-4</v>
      </c>
      <c r="AZ922" s="52" t="str">
        <f>IF(参照!F922="","",参照!F922)</f>
        <v>丸紅伊那みらいでんき(株)</v>
      </c>
      <c r="BA922" s="52" t="str">
        <f>IF(参照!G922="","",参照!G922)</f>
        <v>丸紅伊那みらいでんき(株)_メニューB(残差)</v>
      </c>
      <c r="BB922" s="52">
        <f t="shared" si="45"/>
        <v>0.29799999999999999</v>
      </c>
      <c r="BD922" s="52" t="str">
        <f>IF(参照!L922="","",参照!L922)</f>
        <v/>
      </c>
    </row>
    <row r="923" spans="47:56">
      <c r="AU923" s="52" t="str">
        <f>IF(参照!A923="","",参照!A923)</f>
        <v/>
      </c>
      <c r="AV923" s="52" t="str">
        <f>IF(参照!B923="","",参照!B923)</f>
        <v/>
      </c>
      <c r="AW923" s="52" t="str">
        <f>IF(参照!C923="","",参照!C923)</f>
        <v/>
      </c>
      <c r="AX923" s="52" t="str">
        <f>IF(参照!D923="","",参照!D923)</f>
        <v>(参考値)事業者全体</v>
      </c>
      <c r="AY923" s="52">
        <f>IF(参照!E923="","",参照!E923)</f>
        <v>2.9E-4</v>
      </c>
      <c r="AZ923" s="52" t="str">
        <f>IF(参照!F923="","",参照!F923)</f>
        <v>丸紅伊那みらいでんき(株)</v>
      </c>
      <c r="BA923" s="52" t="str">
        <f>IF(参照!G923="","",参照!G923)</f>
        <v>丸紅伊那みらいでんき(株)_(参考値)事業者全体</v>
      </c>
      <c r="BB923" s="52">
        <f t="shared" si="45"/>
        <v>0.28999999999999998</v>
      </c>
      <c r="BD923" s="52" t="str">
        <f>IF(参照!L923="","",参照!L923)</f>
        <v/>
      </c>
    </row>
    <row r="924" spans="47:56">
      <c r="AU924" s="52" t="str">
        <f>IF(参照!A924="","",参照!A924)</f>
        <v>A0578</v>
      </c>
      <c r="AV924" s="52" t="str">
        <f>IF(参照!B924="","",参照!B924)</f>
        <v>富士山エナジー(株)</v>
      </c>
      <c r="AW924" s="52">
        <f>IF(参照!C924="","",参照!C924)</f>
        <v>4.7899999999999999E-4</v>
      </c>
      <c r="AX924" s="52" t="str">
        <f>IF(参照!D924="","",参照!D924)</f>
        <v/>
      </c>
      <c r="AY924" s="52">
        <f>IF(参照!E924="","",参照!E924)</f>
        <v>5.1400000000000003E-4</v>
      </c>
      <c r="AZ924" s="52" t="str">
        <f>IF(参照!F924="","",参照!F924)</f>
        <v>富士山エナジー(株)</v>
      </c>
      <c r="BA924" s="52" t="str">
        <f>IF(参照!G924="","",参照!G924)</f>
        <v>富士山エナジー(株)_</v>
      </c>
      <c r="BB924" s="52">
        <f t="shared" si="45"/>
        <v>0.51400000000000001</v>
      </c>
      <c r="BD924" s="52" t="str">
        <f>IF(参照!L924="","",参照!L924)</f>
        <v/>
      </c>
    </row>
    <row r="925" spans="47:56">
      <c r="AU925" s="52" t="str">
        <f>IF(参照!A925="","",参照!A925)</f>
        <v>A0580</v>
      </c>
      <c r="AV925" s="52" t="str">
        <f>IF(参照!B925="","",参照!B925)</f>
        <v>(株)エナネス</v>
      </c>
      <c r="AW925" s="52">
        <f>IF(参照!C925="","",参照!C925)</f>
        <v>4.6799999999999999E-4</v>
      </c>
      <c r="AX925" s="52" t="str">
        <f>IF(参照!D925="","",参照!D925)</f>
        <v/>
      </c>
      <c r="AY925" s="52">
        <f>IF(参照!E925="","",参照!E925)</f>
        <v>4.4099999999999999E-4</v>
      </c>
      <c r="AZ925" s="52" t="str">
        <f>IF(参照!F925="","",参照!F925)</f>
        <v>(株)エナネス</v>
      </c>
      <c r="BA925" s="52" t="str">
        <f>IF(参照!G925="","",参照!G925)</f>
        <v>(株)エナネス_</v>
      </c>
      <c r="BB925" s="52">
        <f t="shared" si="45"/>
        <v>0.441</v>
      </c>
      <c r="BD925" s="52" t="str">
        <f>IF(参照!L925="","",参照!L925)</f>
        <v/>
      </c>
    </row>
    <row r="926" spans="47:56">
      <c r="AU926" s="52" t="str">
        <f>IF(参照!A926="","",参照!A926)</f>
        <v>A0581</v>
      </c>
      <c r="AV926" s="52" t="str">
        <f>IF(参照!B926="","",参照!B926)</f>
        <v>ＷＳエナジー(株)</v>
      </c>
      <c r="AW926" s="52">
        <f>IF(参照!C926="","",参照!C926)</f>
        <v>3.6400000000000001E-4</v>
      </c>
      <c r="AX926" s="52" t="str">
        <f>IF(参照!D926="","",参照!D926)</f>
        <v>メニューA</v>
      </c>
      <c r="AY926" s="52">
        <f>IF(参照!E926="","",参照!E926)</f>
        <v>0</v>
      </c>
      <c r="AZ926" s="52" t="str">
        <f>IF(参照!F926="","",参照!F926)</f>
        <v>ＷＳエナジー(株)</v>
      </c>
      <c r="BA926" s="52" t="str">
        <f>IF(参照!G926="","",参照!G926)</f>
        <v>ＷＳエナジー(株)_メニューA</v>
      </c>
      <c r="BB926" s="52">
        <f t="shared" si="45"/>
        <v>0</v>
      </c>
      <c r="BD926" s="52" t="str">
        <f>IF(参照!L926="","",参照!L926)</f>
        <v/>
      </c>
    </row>
    <row r="927" spans="47:56">
      <c r="AU927" s="52" t="str">
        <f>IF(参照!A927="","",参照!A927)</f>
        <v/>
      </c>
      <c r="AV927" s="52" t="str">
        <f>IF(参照!B927="","",参照!B927)</f>
        <v/>
      </c>
      <c r="AW927" s="52" t="str">
        <f>IF(参照!C927="","",参照!C927)</f>
        <v/>
      </c>
      <c r="AX927" s="52" t="str">
        <f>IF(参照!D927="","",参照!D927)</f>
        <v>メニューB</v>
      </c>
      <c r="AY927" s="52">
        <f>IF(参照!E927="","",参照!E927)</f>
        <v>1.8000000000000001E-4</v>
      </c>
      <c r="AZ927" s="52" t="str">
        <f>IF(参照!F927="","",参照!F927)</f>
        <v>ＷＳエナジー(株)</v>
      </c>
      <c r="BA927" s="52" t="str">
        <f>IF(参照!G927="","",参照!G927)</f>
        <v>ＷＳエナジー(株)_メニューB</v>
      </c>
      <c r="BB927" s="52">
        <f t="shared" si="45"/>
        <v>0.18000000000000002</v>
      </c>
      <c r="BD927" s="52" t="str">
        <f>IF(参照!L927="","",参照!L927)</f>
        <v/>
      </c>
    </row>
    <row r="928" spans="47:56">
      <c r="AU928" s="52" t="str">
        <f>IF(参照!A928="","",参照!A928)</f>
        <v/>
      </c>
      <c r="AV928" s="52" t="str">
        <f>IF(参照!B928="","",参照!B928)</f>
        <v/>
      </c>
      <c r="AW928" s="52" t="str">
        <f>IF(参照!C928="","",参照!C928)</f>
        <v/>
      </c>
      <c r="AX928" s="52" t="str">
        <f>IF(参照!D928="","",参照!D928)</f>
        <v>メニューC(残差)</v>
      </c>
      <c r="AY928" s="52">
        <f>IF(参照!E928="","",参照!E928)</f>
        <v>3.0800000000000001E-4</v>
      </c>
      <c r="AZ928" s="52" t="str">
        <f>IF(参照!F928="","",参照!F928)</f>
        <v>ＷＳエナジー(株)</v>
      </c>
      <c r="BA928" s="52" t="str">
        <f>IF(参照!G928="","",参照!G928)</f>
        <v>ＷＳエナジー(株)_メニューC(残差)</v>
      </c>
      <c r="BB928" s="52">
        <f t="shared" si="45"/>
        <v>0.308</v>
      </c>
      <c r="BD928" s="52" t="str">
        <f>IF(参照!L928="","",参照!L928)</f>
        <v/>
      </c>
    </row>
    <row r="929" spans="47:56">
      <c r="AU929" s="52" t="str">
        <f>IF(参照!A929="","",参照!A929)</f>
        <v/>
      </c>
      <c r="AV929" s="52" t="str">
        <f>IF(参照!B929="","",参照!B929)</f>
        <v/>
      </c>
      <c r="AW929" s="52" t="str">
        <f>IF(参照!C929="","",参照!C929)</f>
        <v/>
      </c>
      <c r="AX929" s="52" t="str">
        <f>IF(参照!D929="","",参照!D929)</f>
        <v>(参考値)事業者全体</v>
      </c>
      <c r="AY929" s="52">
        <f>IF(参照!E929="","",参照!E929)</f>
        <v>3.7199999999999999E-4</v>
      </c>
      <c r="AZ929" s="52" t="str">
        <f>IF(参照!F929="","",参照!F929)</f>
        <v>ＷＳエナジー(株)</v>
      </c>
      <c r="BA929" s="52" t="str">
        <f>IF(参照!G929="","",参照!G929)</f>
        <v>ＷＳエナジー(株)_(参考値)事業者全体</v>
      </c>
      <c r="BB929" s="52">
        <f t="shared" si="45"/>
        <v>0.372</v>
      </c>
      <c r="BD929" s="52" t="str">
        <f>IF(参照!L929="","",参照!L929)</f>
        <v/>
      </c>
    </row>
    <row r="930" spans="47:56">
      <c r="AU930" s="52" t="str">
        <f>IF(参照!A930="","",参照!A930)</f>
        <v>A0582</v>
      </c>
      <c r="AV930" s="52" t="str">
        <f>IF(参照!B930="","",参照!B930)</f>
        <v>TERA Energy(株)</v>
      </c>
      <c r="AW930" s="52">
        <f>IF(参照!C930="","",参照!C930)</f>
        <v>4.6299999999999998E-4</v>
      </c>
      <c r="AX930" s="52" t="str">
        <f>IF(参照!D930="","",参照!D930)</f>
        <v/>
      </c>
      <c r="AY930" s="52">
        <f>IF(参照!E930="","",参照!E930)</f>
        <v>4.0700000000000003E-4</v>
      </c>
      <c r="AZ930" s="52" t="str">
        <f>IF(参照!F930="","",参照!F930)</f>
        <v>TERA Energy(株)</v>
      </c>
      <c r="BA930" s="52" t="str">
        <f>IF(参照!G930="","",参照!G930)</f>
        <v>TERA Energy(株)_</v>
      </c>
      <c r="BB930" s="52">
        <f t="shared" si="45"/>
        <v>0.40700000000000003</v>
      </c>
      <c r="BD930" s="52" t="str">
        <f>IF(参照!L930="","",参照!L930)</f>
        <v/>
      </c>
    </row>
    <row r="931" spans="47:56">
      <c r="AU931" s="52" t="str">
        <f>IF(参照!A931="","",参照!A931)</f>
        <v>A0583</v>
      </c>
      <c r="AV931" s="52" t="str">
        <f>IF(参照!B931="","",参照!B931)</f>
        <v>(株)ケアネス(旧：(株)ルーア)</v>
      </c>
      <c r="AW931" s="52">
        <f>IF(参照!C931="","",参照!C931)</f>
        <v>4.86E-4</v>
      </c>
      <c r="AX931" s="52" t="str">
        <f>IF(参照!D931="","",参照!D931)</f>
        <v/>
      </c>
      <c r="AY931" s="52">
        <f>IF(参照!E931="","",参照!E931)</f>
        <v>5.2500000000000008E-4</v>
      </c>
      <c r="AZ931" s="52" t="str">
        <f>IF(参照!F931="","",参照!F931)</f>
        <v>(株)ケアネス(旧：(株)ルーア)</v>
      </c>
      <c r="BA931" s="52" t="str">
        <f>IF(参照!G931="","",参照!G931)</f>
        <v>(株)ケアネス(旧：(株)ルーア)_</v>
      </c>
      <c r="BB931" s="52">
        <f t="shared" si="45"/>
        <v>0.52500000000000002</v>
      </c>
      <c r="BD931" s="52" t="str">
        <f>IF(参照!L931="","",参照!L931)</f>
        <v/>
      </c>
    </row>
    <row r="932" spans="47:56">
      <c r="AU932" s="52" t="str">
        <f>IF(参照!A932="","",参照!A932)</f>
        <v>A0584</v>
      </c>
      <c r="AV932" s="52" t="str">
        <f>IF(参照!B932="","",参照!B932)</f>
        <v>ＭＣＰＤ(株)(旧：ＭＣＰＤ合同会社)</v>
      </c>
      <c r="AW932" s="52">
        <f>IF(参照!C932="","",参照!C932)</f>
        <v>3.6600000000000001E-4</v>
      </c>
      <c r="AX932" s="52" t="str">
        <f>IF(参照!D932="","",参照!D932)</f>
        <v>メニューA</v>
      </c>
      <c r="AY932" s="52">
        <f>IF(参照!E932="","",参照!E932)</f>
        <v>0</v>
      </c>
      <c r="AZ932" s="52" t="str">
        <f>IF(参照!F932="","",参照!F932)</f>
        <v>ＭＣＰＤ(株)(旧：ＭＣＰＤ合同会社)</v>
      </c>
      <c r="BA932" s="52" t="str">
        <f>IF(参照!G932="","",参照!G932)</f>
        <v>ＭＣＰＤ(株)(旧：ＭＣＰＤ合同会社)_メニューA</v>
      </c>
      <c r="BB932" s="52">
        <f t="shared" si="45"/>
        <v>0</v>
      </c>
      <c r="BD932" s="52" t="str">
        <f>IF(参照!L932="","",参照!L932)</f>
        <v/>
      </c>
    </row>
    <row r="933" spans="47:56">
      <c r="AU933" s="52" t="str">
        <f>IF(参照!A933="","",参照!A933)</f>
        <v/>
      </c>
      <c r="AV933" s="52" t="str">
        <f>IF(参照!B933="","",参照!B933)</f>
        <v/>
      </c>
      <c r="AW933" s="52" t="str">
        <f>IF(参照!C933="","",参照!C933)</f>
        <v/>
      </c>
      <c r="AX933" s="52" t="str">
        <f>IF(参照!D933="","",参照!D933)</f>
        <v>メニューB</v>
      </c>
      <c r="AY933" s="52">
        <f>IF(参照!E933="","",参照!E933)</f>
        <v>1.95E-4</v>
      </c>
      <c r="AZ933" s="52" t="str">
        <f>IF(参照!F933="","",参照!F933)</f>
        <v>ＭＣＰＤ(株)(旧：ＭＣＰＤ合同会社)</v>
      </c>
      <c r="BA933" s="52" t="str">
        <f>IF(参照!G933="","",参照!G933)</f>
        <v>ＭＣＰＤ(株)(旧：ＭＣＰＤ合同会社)_メニューB</v>
      </c>
      <c r="BB933" s="52">
        <f t="shared" si="45"/>
        <v>0.19500000000000001</v>
      </c>
      <c r="BD933" s="52" t="str">
        <f>IF(参照!L933="","",参照!L933)</f>
        <v/>
      </c>
    </row>
    <row r="934" spans="47:56">
      <c r="AU934" s="52" t="str">
        <f>IF(参照!A934="","",参照!A934)</f>
        <v/>
      </c>
      <c r="AV934" s="52" t="str">
        <f>IF(参照!B934="","",参照!B934)</f>
        <v/>
      </c>
      <c r="AW934" s="52" t="str">
        <f>IF(参照!C934="","",参照!C934)</f>
        <v/>
      </c>
      <c r="AX934" s="52" t="str">
        <f>IF(参照!D934="","",参照!D934)</f>
        <v>(参考値)事業者全体</v>
      </c>
      <c r="AY934" s="52">
        <f>IF(参照!E934="","",参照!E934)</f>
        <v>4.3100000000000001E-4</v>
      </c>
      <c r="AZ934" s="52" t="str">
        <f>IF(参照!F934="","",参照!F934)</f>
        <v>ＭＣＰＤ(株)(旧：ＭＣＰＤ合同会社)</v>
      </c>
      <c r="BA934" s="52" t="str">
        <f>IF(参照!G934="","",参照!G934)</f>
        <v>ＭＣＰＤ(株)(旧：ＭＣＰＤ合同会社)_(参考値)事業者全体</v>
      </c>
      <c r="BB934" s="52">
        <f t="shared" si="45"/>
        <v>0.43099999999999999</v>
      </c>
      <c r="BD934" s="52" t="str">
        <f>IF(参照!L934="","",参照!L934)</f>
        <v/>
      </c>
    </row>
    <row r="935" spans="47:56">
      <c r="AU935" s="52" t="str">
        <f>IF(参照!A935="","",参照!A935)</f>
        <v>A0586</v>
      </c>
      <c r="AV935" s="52" t="str">
        <f>IF(参照!B935="","",参照!B935)</f>
        <v>グリーンシティこばやし(株)</v>
      </c>
      <c r="AW935" s="52">
        <f>IF(参照!C935="","",参照!C935)</f>
        <v>4.28E-4</v>
      </c>
      <c r="AX935" s="52" t="str">
        <f>IF(参照!D935="","",参照!D935)</f>
        <v/>
      </c>
      <c r="AY935" s="52">
        <f>IF(参照!E935="","",参照!E935)</f>
        <v>5.0699999999999996E-4</v>
      </c>
      <c r="AZ935" s="52" t="str">
        <f>IF(参照!F935="","",参照!F935)</f>
        <v>グリーンシティこばやし(株)</v>
      </c>
      <c r="BA935" s="52" t="str">
        <f>IF(参照!G935="","",参照!G935)</f>
        <v>グリーンシティこばやし(株)_</v>
      </c>
      <c r="BB935" s="52">
        <f t="shared" si="45"/>
        <v>0.50700000000000001</v>
      </c>
      <c r="BD935" s="52" t="str">
        <f>IF(参照!L935="","",参照!L935)</f>
        <v/>
      </c>
    </row>
    <row r="936" spans="47:56">
      <c r="AU936" s="52" t="str">
        <f>IF(参照!A936="","",参照!A936)</f>
        <v>A0587</v>
      </c>
      <c r="AV936" s="52" t="str">
        <f>IF(参照!B936="","",参照!B936)</f>
        <v>(株)吉田石油店</v>
      </c>
      <c r="AW936" s="52">
        <f>IF(参照!C936="","",参照!C936)</f>
        <v>3.6400000000000001E-4</v>
      </c>
      <c r="AX936" s="52" t="str">
        <f>IF(参照!D936="","",参照!D936)</f>
        <v/>
      </c>
      <c r="AY936" s="52">
        <f>IF(参照!E936="","",参照!E936)</f>
        <v>3.0800000000000001E-4</v>
      </c>
      <c r="AZ936" s="52" t="str">
        <f>IF(参照!F936="","",参照!F936)</f>
        <v>(株)吉田石油店</v>
      </c>
      <c r="BA936" s="52" t="str">
        <f>IF(参照!G936="","",参照!G936)</f>
        <v>(株)吉田石油店_</v>
      </c>
      <c r="BB936" s="52">
        <f t="shared" si="45"/>
        <v>0.308</v>
      </c>
      <c r="BD936" s="52" t="str">
        <f>IF(参照!L936="","",参照!L936)</f>
        <v/>
      </c>
    </row>
    <row r="937" spans="47:56">
      <c r="AU937" s="52" t="str">
        <f>IF(参照!A937="","",参照!A937)</f>
        <v>A0589</v>
      </c>
      <c r="AV937" s="52" t="str">
        <f>IF(参照!B937="","",参照!B937)</f>
        <v>スマートエナジー熊本(株)</v>
      </c>
      <c r="AW937" s="52">
        <f>IF(参照!C937="","",参照!C937)</f>
        <v>4.5000000000000003E-5</v>
      </c>
      <c r="AX937" s="52" t="str">
        <f>IF(参照!D937="","",参照!D937)</f>
        <v/>
      </c>
      <c r="AY937" s="52">
        <f>IF(参照!E937="","",参照!E937)</f>
        <v>0</v>
      </c>
      <c r="AZ937" s="52" t="str">
        <f>IF(参照!F937="","",参照!F937)</f>
        <v>スマートエナジー熊本(株)</v>
      </c>
      <c r="BA937" s="52" t="str">
        <f>IF(参照!G937="","",参照!G937)</f>
        <v>スマートエナジー熊本(株)_</v>
      </c>
      <c r="BB937" s="52">
        <f t="shared" si="45"/>
        <v>0</v>
      </c>
      <c r="BD937" s="52" t="str">
        <f>IF(参照!L937="","",参照!L937)</f>
        <v/>
      </c>
    </row>
    <row r="938" spans="47:56">
      <c r="AU938" s="52" t="str">
        <f>IF(参照!A938="","",参照!A938)</f>
        <v>A0590</v>
      </c>
      <c r="AV938" s="52" t="str">
        <f>IF(参照!B938="","",参照!B938)</f>
        <v>福山未来エナジー(株)</v>
      </c>
      <c r="AW938" s="52">
        <f>IF(参照!C938="","",参照!C938)</f>
        <v>2.0799999999999999E-4</v>
      </c>
      <c r="AX938" s="52" t="str">
        <f>IF(参照!D938="","",参照!D938)</f>
        <v/>
      </c>
      <c r="AY938" s="52">
        <f>IF(参照!E938="","",参照!E938)</f>
        <v>3.5100000000000002E-4</v>
      </c>
      <c r="AZ938" s="52" t="str">
        <f>IF(参照!F938="","",参照!F938)</f>
        <v>福山未来エナジー(株)</v>
      </c>
      <c r="BA938" s="52" t="str">
        <f>IF(参照!G938="","",参照!G938)</f>
        <v>福山未来エナジー(株)_</v>
      </c>
      <c r="BB938" s="52">
        <f t="shared" si="45"/>
        <v>0.35100000000000003</v>
      </c>
      <c r="BD938" s="52" t="str">
        <f>IF(参照!L938="","",参照!L938)</f>
        <v/>
      </c>
    </row>
    <row r="939" spans="47:56">
      <c r="AU939" s="52" t="str">
        <f>IF(参照!A939="","",参照!A939)</f>
        <v>A0592</v>
      </c>
      <c r="AV939" s="52" t="str">
        <f>IF(参照!B939="","",参照!B939)</f>
        <v>(株)メディオテック</v>
      </c>
      <c r="AW939" s="52">
        <f>IF(参照!C939="","",参照!C939)</f>
        <v>4.95E-4</v>
      </c>
      <c r="AX939" s="52" t="str">
        <f>IF(参照!D939="","",参照!D939)</f>
        <v>メニューA</v>
      </c>
      <c r="AY939" s="52">
        <f>IF(参照!E939="","",参照!E939)</f>
        <v>0</v>
      </c>
      <c r="AZ939" s="52" t="str">
        <f>IF(参照!F939="","",参照!F939)</f>
        <v>(株)メディオテック</v>
      </c>
      <c r="BA939" s="52" t="str">
        <f>IF(参照!G939="","",参照!G939)</f>
        <v>(株)メディオテック_メニューA</v>
      </c>
      <c r="BB939" s="52">
        <f t="shared" si="45"/>
        <v>0</v>
      </c>
      <c r="BD939" s="52" t="str">
        <f>IF(参照!L939="","",参照!L939)</f>
        <v/>
      </c>
    </row>
    <row r="940" spans="47:56">
      <c r="AU940" s="52" t="str">
        <f>IF(参照!A940="","",参照!A940)</f>
        <v/>
      </c>
      <c r="AV940" s="52" t="str">
        <f>IF(参照!B940="","",参照!B940)</f>
        <v/>
      </c>
      <c r="AW940" s="52" t="str">
        <f>IF(参照!C940="","",参照!C940)</f>
        <v/>
      </c>
      <c r="AX940" s="52" t="str">
        <f>IF(参照!D940="","",参照!D940)</f>
        <v>メニューB(残差)</v>
      </c>
      <c r="AY940" s="52">
        <f>IF(参照!E940="","",参照!E940)</f>
        <v>5.1500000000000005E-4</v>
      </c>
      <c r="AZ940" s="52" t="str">
        <f>IF(参照!F940="","",参照!F940)</f>
        <v>(株)メディオテック</v>
      </c>
      <c r="BA940" s="52" t="str">
        <f>IF(参照!G940="","",参照!G940)</f>
        <v>(株)メディオテック_メニューB(残差)</v>
      </c>
      <c r="BB940" s="52">
        <f t="shared" si="45"/>
        <v>0.51500000000000001</v>
      </c>
      <c r="BD940" s="52" t="str">
        <f>IF(参照!L940="","",参照!L940)</f>
        <v/>
      </c>
    </row>
    <row r="941" spans="47:56">
      <c r="AU941" s="52" t="str">
        <f>IF(参照!A941="","",参照!A941)</f>
        <v/>
      </c>
      <c r="AV941" s="52" t="str">
        <f>IF(参照!B941="","",参照!B941)</f>
        <v/>
      </c>
      <c r="AW941" s="52" t="str">
        <f>IF(参照!C941="","",参照!C941)</f>
        <v/>
      </c>
      <c r="AX941" s="52" t="str">
        <f>IF(参照!D941="","",参照!D941)</f>
        <v>(参考値)事業者全体</v>
      </c>
      <c r="AY941" s="52">
        <f>IF(参照!E941="","",参照!E941)</f>
        <v>4.8999999999999998E-4</v>
      </c>
      <c r="AZ941" s="52" t="str">
        <f>IF(参照!F941="","",参照!F941)</f>
        <v>(株)メディオテック</v>
      </c>
      <c r="BA941" s="52" t="str">
        <f>IF(参照!G941="","",参照!G941)</f>
        <v>(株)メディオテック_(参考値)事業者全体</v>
      </c>
      <c r="BB941" s="52">
        <f t="shared" si="45"/>
        <v>0.49</v>
      </c>
      <c r="BD941" s="52" t="str">
        <f>IF(参照!L941="","",参照!L941)</f>
        <v/>
      </c>
    </row>
    <row r="942" spans="47:56">
      <c r="AU942" s="52" t="str">
        <f>IF(参照!A942="","",参照!A942)</f>
        <v>A0593</v>
      </c>
      <c r="AV942" s="52" t="str">
        <f>IF(参照!B942="","",参照!B942)</f>
        <v>(株)Ｓａｎｋｏ　ＩＢ</v>
      </c>
      <c r="AW942" s="52">
        <f>IF(参照!C942="","",参照!C942)</f>
        <v>4.9899999999999999E-4</v>
      </c>
      <c r="AX942" s="52" t="str">
        <f>IF(参照!D942="","",参照!D942)</f>
        <v/>
      </c>
      <c r="AY942" s="52">
        <f>IF(参照!E942="","",参照!E942)</f>
        <v>5.5000000000000003E-4</v>
      </c>
      <c r="AZ942" s="52" t="str">
        <f>IF(参照!F942="","",参照!F942)</f>
        <v>(株)Ｓａｎｋｏ　ＩＢ</v>
      </c>
      <c r="BA942" s="52" t="str">
        <f>IF(参照!G942="","",参照!G942)</f>
        <v>(株)Ｓａｎｋｏ　ＩＢ_</v>
      </c>
      <c r="BB942" s="52">
        <f t="shared" si="45"/>
        <v>0.55000000000000004</v>
      </c>
      <c r="BD942" s="52" t="str">
        <f>IF(参照!L942="","",参照!L942)</f>
        <v/>
      </c>
    </row>
    <row r="943" spans="47:56">
      <c r="AU943" s="52" t="str">
        <f>IF(参照!A943="","",参照!A943)</f>
        <v>A0596</v>
      </c>
      <c r="AV943" s="52" t="str">
        <f>IF(参照!B943="","",参照!B943)</f>
        <v>五島市民電力(株)</v>
      </c>
      <c r="AW943" s="52">
        <f>IF(参照!C943="","",参照!C943)</f>
        <v>3.8699999999999997E-4</v>
      </c>
      <c r="AX943" s="52" t="str">
        <f>IF(参照!D943="","",参照!D943)</f>
        <v>メニューA</v>
      </c>
      <c r="AY943" s="52">
        <f>IF(参照!E943="","",参照!E943)</f>
        <v>0</v>
      </c>
      <c r="AZ943" s="52" t="str">
        <f>IF(参照!F943="","",参照!F943)</f>
        <v>五島市民電力(株)</v>
      </c>
      <c r="BA943" s="52" t="str">
        <f>IF(参照!G943="","",参照!G943)</f>
        <v>五島市民電力(株)_メニューA</v>
      </c>
      <c r="BB943" s="52">
        <f t="shared" si="45"/>
        <v>0</v>
      </c>
      <c r="BD943" s="52" t="str">
        <f>IF(参照!L943="","",参照!L943)</f>
        <v/>
      </c>
    </row>
    <row r="944" spans="47:56">
      <c r="AU944" s="52" t="str">
        <f>IF(参照!A944="","",参照!A944)</f>
        <v/>
      </c>
      <c r="AV944" s="52" t="str">
        <f>IF(参照!B944="","",参照!B944)</f>
        <v/>
      </c>
      <c r="AW944" s="52" t="str">
        <f>IF(参照!C944="","",参照!C944)</f>
        <v/>
      </c>
      <c r="AX944" s="52" t="str">
        <f>IF(参照!D944="","",参照!D944)</f>
        <v>メニューB</v>
      </c>
      <c r="AY944" s="52">
        <f>IF(参照!E944="","",参照!E944)</f>
        <v>0</v>
      </c>
      <c r="AZ944" s="52" t="str">
        <f>IF(参照!F944="","",参照!F944)</f>
        <v>五島市民電力(株)</v>
      </c>
      <c r="BA944" s="52" t="str">
        <f>IF(参照!G944="","",参照!G944)</f>
        <v>五島市民電力(株)_メニューB</v>
      </c>
      <c r="BB944" s="52">
        <f t="shared" si="45"/>
        <v>0</v>
      </c>
      <c r="BD944" s="52" t="str">
        <f>IF(参照!L944="","",参照!L944)</f>
        <v/>
      </c>
    </row>
    <row r="945" spans="47:56">
      <c r="AU945" s="52" t="str">
        <f>IF(参照!A945="","",参照!A945)</f>
        <v/>
      </c>
      <c r="AV945" s="52" t="str">
        <f>IF(参照!B945="","",参照!B945)</f>
        <v/>
      </c>
      <c r="AW945" s="52" t="str">
        <f>IF(参照!C945="","",参照!C945)</f>
        <v/>
      </c>
      <c r="AX945" s="52" t="str">
        <f>IF(参照!D945="","",参照!D945)</f>
        <v>メニューC(残差)</v>
      </c>
      <c r="AY945" s="52">
        <f>IF(参照!E945="","",参照!E945)</f>
        <v>4.4799999999999999E-4</v>
      </c>
      <c r="AZ945" s="52" t="str">
        <f>IF(参照!F945="","",参照!F945)</f>
        <v>五島市民電力(株)</v>
      </c>
      <c r="BA945" s="52" t="str">
        <f>IF(参照!G945="","",参照!G945)</f>
        <v>五島市民電力(株)_メニューC(残差)</v>
      </c>
      <c r="BB945" s="52">
        <f t="shared" si="45"/>
        <v>0.44800000000000001</v>
      </c>
      <c r="BD945" s="52" t="str">
        <f>IF(参照!L945="","",参照!L945)</f>
        <v/>
      </c>
    </row>
    <row r="946" spans="47:56">
      <c r="AU946" s="52" t="str">
        <f>IF(参照!A946="","",参照!A946)</f>
        <v/>
      </c>
      <c r="AV946" s="52" t="str">
        <f>IF(参照!B946="","",参照!B946)</f>
        <v/>
      </c>
      <c r="AW946" s="52" t="str">
        <f>IF(参照!C946="","",参照!C946)</f>
        <v/>
      </c>
      <c r="AX946" s="52" t="str">
        <f>IF(参照!D946="","",参照!D946)</f>
        <v>(参考値)事業者全体</v>
      </c>
      <c r="AY946" s="52">
        <f>IF(参照!E946="","",参照!E946)</f>
        <v>4.1299999999999996E-4</v>
      </c>
      <c r="AZ946" s="52" t="str">
        <f>IF(参照!F946="","",参照!F946)</f>
        <v>五島市民電力(株)</v>
      </c>
      <c r="BA946" s="52" t="str">
        <f>IF(参照!G946="","",参照!G946)</f>
        <v>五島市民電力(株)_(参考値)事業者全体</v>
      </c>
      <c r="BB946" s="52">
        <f t="shared" si="45"/>
        <v>0.41299999999999998</v>
      </c>
      <c r="BD946" s="52" t="str">
        <f>IF(参照!L946="","",参照!L946)</f>
        <v/>
      </c>
    </row>
    <row r="947" spans="47:56">
      <c r="AU947" s="52" t="str">
        <f>IF(参照!A947="","",参照!A947)</f>
        <v>A0597</v>
      </c>
      <c r="AV947" s="52" t="str">
        <f>IF(参照!B947="","",参照!B947)</f>
        <v>電力保全サービス(株)</v>
      </c>
      <c r="AW947" s="52">
        <f>IF(参照!C947="","",参照!C947)</f>
        <v>4.0000000000000002E-4</v>
      </c>
      <c r="AX947" s="52" t="str">
        <f>IF(参照!D947="","",参照!D947)</f>
        <v/>
      </c>
      <c r="AY947" s="52">
        <f>IF(参照!E947="","",参照!E947)</f>
        <v>3.4400000000000001E-4</v>
      </c>
      <c r="AZ947" s="52" t="str">
        <f>IF(参照!F947="","",参照!F947)</f>
        <v>電力保全サービス(株)</v>
      </c>
      <c r="BA947" s="52" t="str">
        <f>IF(参照!G947="","",参照!G947)</f>
        <v>電力保全サービス(株)_</v>
      </c>
      <c r="BB947" s="52">
        <f t="shared" si="45"/>
        <v>0.34400000000000003</v>
      </c>
      <c r="BD947" s="52" t="str">
        <f>IF(参照!L947="","",参照!L947)</f>
        <v/>
      </c>
    </row>
    <row r="948" spans="47:56">
      <c r="AU948" s="52" t="str">
        <f>IF(参照!A948="","",参照!A948)</f>
        <v>A0598</v>
      </c>
      <c r="AV948" s="52" t="str">
        <f>IF(参照!B948="","",参照!B948)</f>
        <v>リストプロパティーズ(株)</v>
      </c>
      <c r="AW948" s="52">
        <f>IF(参照!C948="","",参照!C948)</f>
        <v>5.0100000000000003E-4</v>
      </c>
      <c r="AX948" s="52" t="str">
        <f>IF(参照!D948="","",参照!D948)</f>
        <v/>
      </c>
      <c r="AY948" s="52">
        <f>IF(参照!E948="","",参照!E948)</f>
        <v>5.3799999999999996E-4</v>
      </c>
      <c r="AZ948" s="52" t="str">
        <f>IF(参照!F948="","",参照!F948)</f>
        <v>リストプロパティーズ(株)</v>
      </c>
      <c r="BA948" s="52" t="str">
        <f>IF(参照!G948="","",参照!G948)</f>
        <v>リストプロパティーズ(株)_</v>
      </c>
      <c r="BB948" s="52">
        <f t="shared" si="45"/>
        <v>0.53799999999999992</v>
      </c>
      <c r="BD948" s="52" t="str">
        <f>IF(参照!L948="","",参照!L948)</f>
        <v/>
      </c>
    </row>
    <row r="949" spans="47:56">
      <c r="AU949" s="52" t="str">
        <f>IF(参照!A949="","",参照!A949)</f>
        <v>A0600</v>
      </c>
      <c r="AV949" s="52" t="str">
        <f>IF(参照!B949="","",参照!B949)</f>
        <v>(株)インフォシステム</v>
      </c>
      <c r="AW949" s="52">
        <f>IF(参照!C949="","",参照!C949)</f>
        <v>4.44E-4</v>
      </c>
      <c r="AX949" s="52" t="str">
        <f>IF(参照!D949="","",参照!D949)</f>
        <v/>
      </c>
      <c r="AY949" s="52">
        <f>IF(参照!E949="","",参照!E949)</f>
        <v>4.7699999999999999E-4</v>
      </c>
      <c r="AZ949" s="52" t="str">
        <f>IF(参照!F949="","",参照!F949)</f>
        <v>(株)インフォシステム</v>
      </c>
      <c r="BA949" s="52" t="str">
        <f>IF(参照!G949="","",参照!G949)</f>
        <v>(株)インフォシステム_</v>
      </c>
      <c r="BB949" s="52">
        <f t="shared" si="45"/>
        <v>0.47699999999999998</v>
      </c>
      <c r="BD949" s="52" t="str">
        <f>IF(参照!L949="","",参照!L949)</f>
        <v/>
      </c>
    </row>
    <row r="950" spans="47:56">
      <c r="AU950" s="52" t="str">
        <f>IF(参照!A950="","",参照!A950)</f>
        <v>A0602</v>
      </c>
      <c r="AV950" s="52" t="str">
        <f>IF(参照!B950="","",参照!B950)</f>
        <v>(株)情熱電力</v>
      </c>
      <c r="AW950" s="52">
        <f>IF(参照!C950="","",参照!C950)</f>
        <v>5.2999999999999998E-4</v>
      </c>
      <c r="AX950" s="52" t="str">
        <f>IF(参照!D950="","",参照!D950)</f>
        <v/>
      </c>
      <c r="AY950" s="52">
        <f>IF(参照!E950="","",参照!E950)</f>
        <v>4.7399999999999997E-4</v>
      </c>
      <c r="AZ950" s="52" t="str">
        <f>IF(参照!F950="","",参照!F950)</f>
        <v>(株)情熱電力</v>
      </c>
      <c r="BA950" s="52" t="str">
        <f>IF(参照!G950="","",参照!G950)</f>
        <v>(株)情熱電力_</v>
      </c>
      <c r="BB950" s="52">
        <f t="shared" si="45"/>
        <v>0.47399999999999998</v>
      </c>
      <c r="BD950" s="52" t="str">
        <f>IF(参照!L950="","",参照!L950)</f>
        <v/>
      </c>
    </row>
    <row r="951" spans="47:56">
      <c r="AU951" s="52" t="str">
        <f>IF(参照!A951="","",参照!A951)</f>
        <v>A0603</v>
      </c>
      <c r="AV951" s="52" t="str">
        <f>IF(参照!B951="","",参照!B951)</f>
        <v>バンプーパワートレーディング合同会社</v>
      </c>
      <c r="AW951" s="52">
        <f>IF(参照!C951="","",参照!C951)</f>
        <v>6.8900000000000005E-4</v>
      </c>
      <c r="AX951" s="52" t="str">
        <f>IF(参照!D951="","",参照!D951)</f>
        <v/>
      </c>
      <c r="AY951" s="52">
        <f>IF(参照!E951="","",参照!E951)</f>
        <v>6.2200000000000005E-4</v>
      </c>
      <c r="AZ951" s="52" t="str">
        <f>IF(参照!F951="","",参照!F951)</f>
        <v>バンプーパワートレーディング合同会社</v>
      </c>
      <c r="BA951" s="52" t="str">
        <f>IF(参照!G951="","",参照!G951)</f>
        <v>バンプーパワートレーディング合同会社_</v>
      </c>
      <c r="BB951" s="52">
        <f t="shared" si="45"/>
        <v>0.622</v>
      </c>
      <c r="BD951" s="52" t="str">
        <f>IF(参照!L951="","",参照!L951)</f>
        <v/>
      </c>
    </row>
    <row r="952" spans="47:56">
      <c r="AU952" s="52" t="str">
        <f>IF(参照!A952="","",参照!A952)</f>
        <v>A0604</v>
      </c>
      <c r="AV952" s="52" t="str">
        <f>IF(参照!B952="","",参照!B952)</f>
        <v>(株)エイチティーピー</v>
      </c>
      <c r="AW952" s="52">
        <f>IF(参照!C952="","",参照!C952)</f>
        <v>3.0800000000000001E-4</v>
      </c>
      <c r="AX952" s="52" t="str">
        <f>IF(参照!D952="","",参照!D952)</f>
        <v/>
      </c>
      <c r="AY952" s="52">
        <f>IF(参照!E952="","",参照!E952)</f>
        <v>2.52E-4</v>
      </c>
      <c r="AZ952" s="52" t="str">
        <f>IF(参照!F952="","",参照!F952)</f>
        <v>(株)エイチティーピー</v>
      </c>
      <c r="BA952" s="52" t="str">
        <f>IF(参照!G952="","",参照!G952)</f>
        <v>(株)エイチティーピー_</v>
      </c>
      <c r="BB952" s="52">
        <f t="shared" si="45"/>
        <v>0.252</v>
      </c>
      <c r="BD952" s="52" t="str">
        <f>IF(参照!L952="","",参照!L952)</f>
        <v/>
      </c>
    </row>
    <row r="953" spans="47:56">
      <c r="AU953" s="52" t="str">
        <f>IF(参照!A953="","",参照!A953)</f>
        <v>A0605</v>
      </c>
      <c r="AV953" s="52" t="str">
        <f>IF(参照!B953="","",参照!B953)</f>
        <v>(株)センカク</v>
      </c>
      <c r="AW953" s="52">
        <f>IF(参照!C953="","",参照!C953)</f>
        <v>5.0799999999999999E-4</v>
      </c>
      <c r="AX953" s="52" t="str">
        <f>IF(参照!D953="","",参照!D953)</f>
        <v/>
      </c>
      <c r="AY953" s="52">
        <f>IF(参照!E953="","",参照!E953)</f>
        <v>5.4500000000000002E-4</v>
      </c>
      <c r="AZ953" s="52" t="str">
        <f>IF(参照!F953="","",参照!F953)</f>
        <v>(株)センカク</v>
      </c>
      <c r="BA953" s="52" t="str">
        <f>IF(参照!G953="","",参照!G953)</f>
        <v>(株)センカク_</v>
      </c>
      <c r="BB953" s="52">
        <f t="shared" si="45"/>
        <v>0.54500000000000004</v>
      </c>
      <c r="BD953" s="52" t="str">
        <f>IF(参照!L953="","",参照!L953)</f>
        <v/>
      </c>
    </row>
    <row r="954" spans="47:56">
      <c r="AU954" s="52" t="str">
        <f>IF(参照!A954="","",参照!A954)</f>
        <v>A0606</v>
      </c>
      <c r="AV954" s="52" t="str">
        <f>IF(参照!B954="","",参照!B954)</f>
        <v>新電力いばらき(株)</v>
      </c>
      <c r="AW954" s="52">
        <f>IF(参照!C954="","",参照!C954)</f>
        <v>4.1300000000000001E-4</v>
      </c>
      <c r="AX954" s="52" t="str">
        <f>IF(参照!D954="","",参照!D954)</f>
        <v/>
      </c>
      <c r="AY954" s="52">
        <f>IF(参照!E954="","",参照!E954)</f>
        <v>3.57E-4</v>
      </c>
      <c r="AZ954" s="52" t="str">
        <f>IF(参照!F954="","",参照!F954)</f>
        <v>新電力いばらき(株)</v>
      </c>
      <c r="BA954" s="52" t="str">
        <f>IF(参照!G954="","",参照!G954)</f>
        <v>新電力いばらき(株)_</v>
      </c>
      <c r="BB954" s="52">
        <f t="shared" si="45"/>
        <v>0.35699999999999998</v>
      </c>
      <c r="BD954" s="52" t="str">
        <f>IF(参照!L954="","",参照!L954)</f>
        <v/>
      </c>
    </row>
    <row r="955" spans="47:56">
      <c r="AU955" s="52" t="str">
        <f>IF(参照!A955="","",参照!A955)</f>
        <v>A0607</v>
      </c>
      <c r="AV955" s="52" t="str">
        <f>IF(参照!B955="","",参照!B955)</f>
        <v>緑屋電気(株)</v>
      </c>
      <c r="AW955" s="52">
        <f>IF(参照!C955="","",参照!C955)</f>
        <v>4.4700000000000002E-4</v>
      </c>
      <c r="AX955" s="52" t="str">
        <f>IF(参照!D955="","",参照!D955)</f>
        <v/>
      </c>
      <c r="AY955" s="52">
        <f>IF(参照!E955="","",参照!E955)</f>
        <v>4.8700000000000002E-4</v>
      </c>
      <c r="AZ955" s="52" t="str">
        <f>IF(参照!F955="","",参照!F955)</f>
        <v>緑屋電気(株)</v>
      </c>
      <c r="BA955" s="52" t="str">
        <f>IF(参照!G955="","",参照!G955)</f>
        <v>緑屋電気(株)_</v>
      </c>
      <c r="BB955" s="52">
        <f t="shared" si="45"/>
        <v>0.48700000000000004</v>
      </c>
      <c r="BD955" s="52" t="str">
        <f>IF(参照!L955="","",参照!L955)</f>
        <v/>
      </c>
    </row>
    <row r="956" spans="47:56">
      <c r="AU956" s="52" t="str">
        <f>IF(参照!A956="","",参照!A956)</f>
        <v>A0609</v>
      </c>
      <c r="AV956" s="52" t="str">
        <f>IF(参照!B956="","",参照!B956)</f>
        <v>(株)ミナサポ</v>
      </c>
      <c r="AW956" s="52">
        <f>IF(参照!C956="","",参照!C956)</f>
        <v>3.1700000000000001E-4</v>
      </c>
      <c r="AX956" s="52" t="str">
        <f>IF(参照!D956="","",参照!D956)</f>
        <v/>
      </c>
      <c r="AY956" s="52">
        <f>IF(参照!E956="","",参照!E956)</f>
        <v>2.9999999999999997E-4</v>
      </c>
      <c r="AZ956" s="52" t="str">
        <f>IF(参照!F956="","",参照!F956)</f>
        <v>(株)ミナサポ</v>
      </c>
      <c r="BA956" s="52" t="str">
        <f>IF(参照!G956="","",参照!G956)</f>
        <v>(株)ミナサポ_</v>
      </c>
      <c r="BB956" s="52">
        <f t="shared" si="45"/>
        <v>0.3</v>
      </c>
      <c r="BD956" s="52" t="str">
        <f>IF(参照!L956="","",参照!L956)</f>
        <v/>
      </c>
    </row>
    <row r="957" spans="47:56">
      <c r="AU957" s="52" t="str">
        <f>IF(参照!A957="","",参照!A957)</f>
        <v>A0610</v>
      </c>
      <c r="AV957" s="52" t="str">
        <f>IF(参照!B957="","",参照!B957)</f>
        <v>唐津電力(株)</v>
      </c>
      <c r="AW957" s="52">
        <f>IF(参照!C957="","",参照!C957)</f>
        <v>3.9300000000000001E-4</v>
      </c>
      <c r="AX957" s="52" t="str">
        <f>IF(参照!D957="","",参照!D957)</f>
        <v/>
      </c>
      <c r="AY957" s="52">
        <f>IF(参照!E957="","",参照!E957)</f>
        <v>3.3700000000000001E-4</v>
      </c>
      <c r="AZ957" s="52" t="str">
        <f>IF(参照!F957="","",参照!F957)</f>
        <v>唐津電力(株)</v>
      </c>
      <c r="BA957" s="52" t="str">
        <f>IF(参照!G957="","",参照!G957)</f>
        <v>唐津電力(株)_</v>
      </c>
      <c r="BB957" s="52">
        <f t="shared" si="45"/>
        <v>0.33700000000000002</v>
      </c>
      <c r="BD957" s="52" t="str">
        <f>IF(参照!L957="","",参照!L957)</f>
        <v/>
      </c>
    </row>
    <row r="958" spans="47:56">
      <c r="AU958" s="52" t="str">
        <f>IF(参照!A958="","",参照!A958)</f>
        <v>A0611</v>
      </c>
      <c r="AV958" s="52" t="str">
        <f>IF(参照!B958="","",参照!B958)</f>
        <v>ＲＥ１００電力(株)</v>
      </c>
      <c r="AW958" s="52">
        <f>IF(参照!C958="","",参照!C958)</f>
        <v>1.6000000000000001E-4</v>
      </c>
      <c r="AX958" s="52" t="str">
        <f>IF(参照!D958="","",参照!D958)</f>
        <v>メニューA</v>
      </c>
      <c r="AY958" s="52">
        <f>IF(参照!E958="","",参照!E958)</f>
        <v>0</v>
      </c>
      <c r="AZ958" s="52" t="str">
        <f>IF(参照!F958="","",参照!F958)</f>
        <v>ＲＥ１００電力(株)</v>
      </c>
      <c r="BA958" s="52" t="str">
        <f>IF(参照!G958="","",参照!G958)</f>
        <v>ＲＥ１００電力(株)_メニューA</v>
      </c>
      <c r="BB958" s="52">
        <f t="shared" si="45"/>
        <v>0</v>
      </c>
      <c r="BD958" s="52" t="str">
        <f>IF(参照!L958="","",参照!L958)</f>
        <v/>
      </c>
    </row>
    <row r="959" spans="47:56">
      <c r="AU959" s="52" t="str">
        <f>IF(参照!A959="","",参照!A959)</f>
        <v/>
      </c>
      <c r="AV959" s="52" t="str">
        <f>IF(参照!B959="","",参照!B959)</f>
        <v/>
      </c>
      <c r="AW959" s="52" t="str">
        <f>IF(参照!C959="","",参照!C959)</f>
        <v/>
      </c>
      <c r="AX959" s="52" t="str">
        <f>IF(参照!D959="","",参照!D959)</f>
        <v>メニューB(残差)</v>
      </c>
      <c r="AY959" s="52">
        <f>IF(参照!E959="","",参照!E959)</f>
        <v>8.7100000000000003E-4</v>
      </c>
      <c r="AZ959" s="52" t="str">
        <f>IF(参照!F959="","",参照!F959)</f>
        <v>ＲＥ１００電力(株)</v>
      </c>
      <c r="BA959" s="52" t="str">
        <f>IF(参照!G959="","",参照!G959)</f>
        <v>ＲＥ１００電力(株)_メニューB(残差)</v>
      </c>
      <c r="BB959" s="52">
        <f t="shared" si="45"/>
        <v>0.871</v>
      </c>
      <c r="BD959" s="52" t="str">
        <f>IF(参照!L959="","",参照!L959)</f>
        <v/>
      </c>
    </row>
    <row r="960" spans="47:56">
      <c r="AU960" s="52" t="str">
        <f>IF(参照!A960="","",参照!A960)</f>
        <v/>
      </c>
      <c r="AV960" s="52" t="str">
        <f>IF(参照!B960="","",参照!B960)</f>
        <v/>
      </c>
      <c r="AW960" s="52" t="str">
        <f>IF(参照!C960="","",参照!C960)</f>
        <v/>
      </c>
      <c r="AX960" s="52" t="str">
        <f>IF(参照!D960="","",参照!D960)</f>
        <v>(参考値)事業者全体</v>
      </c>
      <c r="AY960" s="52">
        <f>IF(参照!E960="","",参照!E960)</f>
        <v>0</v>
      </c>
      <c r="AZ960" s="52" t="str">
        <f>IF(参照!F960="","",参照!F960)</f>
        <v>ＲＥ１００電力(株)</v>
      </c>
      <c r="BA960" s="52" t="str">
        <f>IF(参照!G960="","",参照!G960)</f>
        <v>ＲＥ１００電力(株)_(参考値)事業者全体</v>
      </c>
      <c r="BB960" s="52">
        <f t="shared" si="45"/>
        <v>0</v>
      </c>
      <c r="BD960" s="52" t="str">
        <f>IF(参照!L960="","",参照!L960)</f>
        <v/>
      </c>
    </row>
    <row r="961" spans="47:56">
      <c r="AU961" s="52" t="str">
        <f>IF(参照!A961="","",参照!A961)</f>
        <v>A0615</v>
      </c>
      <c r="AV961" s="52" t="str">
        <f>IF(参照!B961="","",参照!B961)</f>
        <v>(株)イーネットワーク</v>
      </c>
      <c r="AW961" s="52">
        <f>IF(参照!C961="","",参照!C961)</f>
        <v>4.5100000000000001E-4</v>
      </c>
      <c r="AX961" s="52" t="str">
        <f>IF(参照!D961="","",参照!D961)</f>
        <v/>
      </c>
      <c r="AY961" s="52">
        <f>IF(参照!E961="","",参照!E961)</f>
        <v>3.9500000000000001E-4</v>
      </c>
      <c r="AZ961" s="52" t="str">
        <f>IF(参照!F961="","",参照!F961)</f>
        <v>(株)イーネットワーク</v>
      </c>
      <c r="BA961" s="52" t="str">
        <f>IF(参照!G961="","",参照!G961)</f>
        <v>(株)イーネットワーク_</v>
      </c>
      <c r="BB961" s="52">
        <f t="shared" si="45"/>
        <v>0.39500000000000002</v>
      </c>
      <c r="BD961" s="52" t="str">
        <f>IF(参照!L961="","",参照!L961)</f>
        <v/>
      </c>
    </row>
    <row r="962" spans="47:56">
      <c r="AU962" s="52" t="str">
        <f>IF(参照!A962="","",参照!A962)</f>
        <v>A0617</v>
      </c>
      <c r="AV962" s="52" t="str">
        <f>IF(参照!B962="","",参照!B962)</f>
        <v>スマートエコエナジー(株)</v>
      </c>
      <c r="AW962" s="52">
        <f>IF(参照!C962="","",参照!C962)</f>
        <v>4.1800000000000002E-4</v>
      </c>
      <c r="AX962" s="52" t="str">
        <f>IF(参照!D962="","",参照!D962)</f>
        <v>メニューA</v>
      </c>
      <c r="AY962" s="52">
        <f>IF(参照!E962="","",参照!E962)</f>
        <v>0</v>
      </c>
      <c r="AZ962" s="52" t="str">
        <f>IF(参照!F962="","",参照!F962)</f>
        <v>スマートエコエナジー(株)</v>
      </c>
      <c r="BA962" s="52" t="str">
        <f>IF(参照!G962="","",参照!G962)</f>
        <v>スマートエコエナジー(株)_メニューA</v>
      </c>
      <c r="BB962" s="52">
        <f t="shared" si="45"/>
        <v>0</v>
      </c>
      <c r="BD962" s="52" t="str">
        <f>IF(参照!L962="","",参照!L962)</f>
        <v/>
      </c>
    </row>
    <row r="963" spans="47:56">
      <c r="AU963" s="52" t="str">
        <f>IF(参照!A963="","",参照!A963)</f>
        <v/>
      </c>
      <c r="AV963" s="52" t="str">
        <f>IF(参照!B963="","",参照!B963)</f>
        <v/>
      </c>
      <c r="AW963" s="52" t="str">
        <f>IF(参照!C963="","",参照!C963)</f>
        <v/>
      </c>
      <c r="AX963" s="52" t="str">
        <f>IF(参照!D963="","",参照!D963)</f>
        <v>メニューB</v>
      </c>
      <c r="AY963" s="52">
        <f>IF(参照!E963="","",参照!E963)</f>
        <v>2.0000000000000001E-4</v>
      </c>
      <c r="AZ963" s="52" t="str">
        <f>IF(参照!F963="","",参照!F963)</f>
        <v>スマートエコエナジー(株)</v>
      </c>
      <c r="BA963" s="52" t="str">
        <f>IF(参照!G963="","",参照!G963)</f>
        <v>スマートエコエナジー(株)_メニューB</v>
      </c>
      <c r="BB963" s="52">
        <f t="shared" si="45"/>
        <v>0.2</v>
      </c>
      <c r="BD963" s="52" t="str">
        <f>IF(参照!L963="","",参照!L963)</f>
        <v/>
      </c>
    </row>
    <row r="964" spans="47:56">
      <c r="AU964" s="52" t="str">
        <f>IF(参照!A964="","",参照!A964)</f>
        <v/>
      </c>
      <c r="AV964" s="52" t="str">
        <f>IF(参照!B964="","",参照!B964)</f>
        <v/>
      </c>
      <c r="AW964" s="52" t="str">
        <f>IF(参照!C964="","",参照!C964)</f>
        <v/>
      </c>
      <c r="AX964" s="52" t="str">
        <f>IF(参照!D964="","",参照!D964)</f>
        <v>メニューC(残差)</v>
      </c>
      <c r="AY964" s="52">
        <f>IF(参照!E964="","",参照!E964)</f>
        <v>4.2400000000000001E-4</v>
      </c>
      <c r="AZ964" s="52" t="str">
        <f>IF(参照!F964="","",参照!F964)</f>
        <v>スマートエコエナジー(株)</v>
      </c>
      <c r="BA964" s="52" t="str">
        <f>IF(参照!G964="","",参照!G964)</f>
        <v>スマートエコエナジー(株)_メニューC(残差)</v>
      </c>
      <c r="BB964" s="52">
        <f t="shared" si="45"/>
        <v>0.42399999999999999</v>
      </c>
      <c r="BD964" s="52" t="str">
        <f>IF(参照!L964="","",参照!L964)</f>
        <v/>
      </c>
    </row>
    <row r="965" spans="47:56">
      <c r="AU965" s="52" t="str">
        <f>IF(参照!A965="","",参照!A965)</f>
        <v/>
      </c>
      <c r="AV965" s="52" t="str">
        <f>IF(参照!B965="","",参照!B965)</f>
        <v/>
      </c>
      <c r="AW965" s="52" t="str">
        <f>IF(参照!C965="","",参照!C965)</f>
        <v/>
      </c>
      <c r="AX965" s="52" t="str">
        <f>IF(参照!D965="","",参照!D965)</f>
        <v>(参考値)事業者全体</v>
      </c>
      <c r="AY965" s="52">
        <f>IF(参照!E965="","",参照!E965)</f>
        <v>3.6099999999999999E-4</v>
      </c>
      <c r="AZ965" s="52" t="str">
        <f>IF(参照!F965="","",参照!F965)</f>
        <v>スマートエコエナジー(株)</v>
      </c>
      <c r="BA965" s="52" t="str">
        <f>IF(参照!G965="","",参照!G965)</f>
        <v>スマートエコエナジー(株)_(参考値)事業者全体</v>
      </c>
      <c r="BB965" s="52">
        <f t="shared" ref="BB965:BB1028" si="46">AY965*1000</f>
        <v>0.36099999999999999</v>
      </c>
      <c r="BD965" s="52" t="str">
        <f>IF(参照!L965="","",参照!L965)</f>
        <v/>
      </c>
    </row>
    <row r="966" spans="47:56">
      <c r="AU966" s="52" t="str">
        <f>IF(参照!A966="","",参照!A966)</f>
        <v>A0620</v>
      </c>
      <c r="AV966" s="52" t="str">
        <f>IF(参照!B966="","",参照!B966)</f>
        <v>(株)ＬＥＮＥＴＳ</v>
      </c>
      <c r="AW966" s="52">
        <f>IF(参照!C966="","",参照!C966)</f>
        <v>4.9700000000000005E-4</v>
      </c>
      <c r="AX966" s="52" t="str">
        <f>IF(参照!D966="","",参照!D966)</f>
        <v/>
      </c>
      <c r="AY966" s="52">
        <f>IF(参照!E966="","",参照!E966)</f>
        <v>5.4199999999999995E-4</v>
      </c>
      <c r="AZ966" s="52" t="str">
        <f>IF(参照!F966="","",参照!F966)</f>
        <v>(株)ＬＥＮＥＴＳ</v>
      </c>
      <c r="BA966" s="52" t="str">
        <f>IF(参照!G966="","",参照!G966)</f>
        <v>(株)ＬＥＮＥＴＳ_</v>
      </c>
      <c r="BB966" s="52">
        <f t="shared" si="46"/>
        <v>0.54199999999999993</v>
      </c>
      <c r="BD966" s="52" t="str">
        <f>IF(参照!L966="","",参照!L966)</f>
        <v/>
      </c>
    </row>
    <row r="967" spans="47:56">
      <c r="AU967" s="52" t="str">
        <f>IF(参照!A967="","",参照!A967)</f>
        <v>A0622</v>
      </c>
      <c r="AV967" s="52" t="str">
        <f>IF(参照!B967="","",参照!B967)</f>
        <v>アイエスジー(株)</v>
      </c>
      <c r="AW967" s="52">
        <f>IF(参照!C967="","",参照!C967)</f>
        <v>5.71E-4</v>
      </c>
      <c r="AX967" s="52" t="str">
        <f>IF(参照!D967="","",参照!D967)</f>
        <v/>
      </c>
      <c r="AY967" s="52">
        <f>IF(参照!E967="","",参照!E967)</f>
        <v>5.1500000000000005E-4</v>
      </c>
      <c r="AZ967" s="52" t="str">
        <f>IF(参照!F967="","",参照!F967)</f>
        <v>アイエスジー(株)</v>
      </c>
      <c r="BA967" s="52" t="str">
        <f>IF(参照!G967="","",参照!G967)</f>
        <v>アイエスジー(株)_</v>
      </c>
      <c r="BB967" s="52">
        <f t="shared" si="46"/>
        <v>0.51500000000000001</v>
      </c>
      <c r="BD967" s="52" t="str">
        <f>IF(参照!L967="","",参照!L967)</f>
        <v/>
      </c>
    </row>
    <row r="968" spans="47:56">
      <c r="AU968" s="52" t="str">
        <f>IF(参照!A968="","",参照!A968)</f>
        <v>A0623</v>
      </c>
      <c r="AV968" s="52" t="str">
        <f>IF(参照!B968="","",参照!B968)</f>
        <v>(株)富士山電力</v>
      </c>
      <c r="AW968" s="52">
        <f>IF(参照!C968="","",参照!C968)</f>
        <v>4.8200000000000001E-4</v>
      </c>
      <c r="AX968" s="52" t="str">
        <f>IF(参照!D968="","",参照!D968)</f>
        <v/>
      </c>
      <c r="AY968" s="52">
        <f>IF(参照!E968="","",参照!E968)</f>
        <v>5.04E-4</v>
      </c>
      <c r="AZ968" s="52" t="str">
        <f>IF(参照!F968="","",参照!F968)</f>
        <v>(株)富士山電力</v>
      </c>
      <c r="BA968" s="52" t="str">
        <f>IF(参照!G968="","",参照!G968)</f>
        <v>(株)富士山電力_</v>
      </c>
      <c r="BB968" s="52">
        <f t="shared" si="46"/>
        <v>0.504</v>
      </c>
      <c r="BD968" s="52" t="str">
        <f>IF(参照!L968="","",参照!L968)</f>
        <v/>
      </c>
    </row>
    <row r="969" spans="47:56">
      <c r="AU969" s="52" t="str">
        <f>IF(参照!A969="","",参照!A969)</f>
        <v>A0624</v>
      </c>
      <c r="AV969" s="52" t="str">
        <f>IF(参照!B969="","",参照!B969)</f>
        <v>(株)エネクル(旧：堀川産業(株))</v>
      </c>
      <c r="AW969" s="52">
        <f>IF(参照!C969="","",参照!C969)</f>
        <v>3.6400000000000001E-4</v>
      </c>
      <c r="AX969" s="52" t="str">
        <f>IF(参照!D969="","",参照!D969)</f>
        <v/>
      </c>
      <c r="AY969" s="52">
        <f>IF(参照!E969="","",参照!E969)</f>
        <v>3.0800000000000001E-4</v>
      </c>
      <c r="AZ969" s="52" t="str">
        <f>IF(参照!F969="","",参照!F969)</f>
        <v>(株)エネクル(旧：堀川産業(株))</v>
      </c>
      <c r="BA969" s="52" t="str">
        <f>IF(参照!G969="","",参照!G969)</f>
        <v>(株)エネクル(旧：堀川産業(株))_</v>
      </c>
      <c r="BB969" s="52">
        <f t="shared" si="46"/>
        <v>0.308</v>
      </c>
      <c r="BD969" s="52" t="str">
        <f>IF(参照!L969="","",参照!L969)</f>
        <v/>
      </c>
    </row>
    <row r="970" spans="47:56">
      <c r="AU970" s="52" t="str">
        <f>IF(参照!A970="","",参照!A970)</f>
        <v>A0627</v>
      </c>
      <c r="AV970" s="52" t="str">
        <f>IF(参照!B970="","",参照!B970)</f>
        <v>フィンテックラボ協同組合</v>
      </c>
      <c r="AW970" s="52">
        <f>IF(参照!C970="","",参照!C970)</f>
        <v>4.9600000000000002E-4</v>
      </c>
      <c r="AX970" s="52" t="str">
        <f>IF(参照!D970="","",参照!D970)</f>
        <v/>
      </c>
      <c r="AY970" s="52">
        <f>IF(参照!E970="","",参照!E970)</f>
        <v>5.4699999999999996E-4</v>
      </c>
      <c r="AZ970" s="52" t="str">
        <f>IF(参照!F970="","",参照!F970)</f>
        <v>フィンテックラボ協同組合</v>
      </c>
      <c r="BA970" s="52" t="str">
        <f>IF(参照!G970="","",参照!G970)</f>
        <v>フィンテックラボ協同組合_</v>
      </c>
      <c r="BB970" s="52">
        <f t="shared" si="46"/>
        <v>0.54699999999999993</v>
      </c>
      <c r="BD970" s="52" t="str">
        <f>IF(参照!L970="","",参照!L970)</f>
        <v/>
      </c>
    </row>
    <row r="971" spans="47:56">
      <c r="AU971" s="52" t="str">
        <f>IF(参照!A971="","",参照!A971)</f>
        <v>A0629</v>
      </c>
      <c r="AV971" s="52" t="str">
        <f>IF(参照!B971="","",参照!B971)</f>
        <v>新電力新潟(株)</v>
      </c>
      <c r="AW971" s="52">
        <f>IF(参照!C971="","",参照!C971)</f>
        <v>3.79E-4</v>
      </c>
      <c r="AX971" s="52" t="str">
        <f>IF(参照!D971="","",参照!D971)</f>
        <v/>
      </c>
      <c r="AY971" s="52">
        <f>IF(参照!E971="","",参照!E971)</f>
        <v>3.2299999999999999E-4</v>
      </c>
      <c r="AZ971" s="52" t="str">
        <f>IF(参照!F971="","",参照!F971)</f>
        <v>新電力新潟(株)</v>
      </c>
      <c r="BA971" s="52" t="str">
        <f>IF(参照!G971="","",参照!G971)</f>
        <v>新電力新潟(株)_</v>
      </c>
      <c r="BB971" s="52">
        <f t="shared" si="46"/>
        <v>0.32300000000000001</v>
      </c>
      <c r="BD971" s="52" t="str">
        <f>IF(参照!L971="","",参照!L971)</f>
        <v/>
      </c>
    </row>
    <row r="972" spans="47:56">
      <c r="AU972" s="52" t="str">
        <f>IF(参照!A972="","",参照!A972)</f>
        <v>A0630</v>
      </c>
      <c r="AV972" s="52" t="str">
        <f>IF(参照!B972="","",参照!B972)</f>
        <v>(株)タケエイでんき(旧：(株)横須賀アーバンウッドパワー)</v>
      </c>
      <c r="AW972" s="52">
        <f>IF(参照!C972="","",参照!C972)</f>
        <v>1.15E-4</v>
      </c>
      <c r="AX972" s="52" t="str">
        <f>IF(参照!D972="","",参照!D972)</f>
        <v/>
      </c>
      <c r="AY972" s="52">
        <f>IF(参照!E972="","",参照!E972)</f>
        <v>4.4799999999999999E-4</v>
      </c>
      <c r="AZ972" s="52" t="str">
        <f>IF(参照!F972="","",参照!F972)</f>
        <v>(株)タケエイでんき(旧：(株)横須賀アーバンウッドパワー)</v>
      </c>
      <c r="BA972" s="52" t="str">
        <f>IF(参照!G972="","",参照!G972)</f>
        <v>(株)タケエイでんき(旧：(株)横須賀アーバンウッドパワー)_</v>
      </c>
      <c r="BB972" s="52">
        <f t="shared" si="46"/>
        <v>0.44800000000000001</v>
      </c>
      <c r="BD972" s="52" t="str">
        <f>IF(参照!L972="","",参照!L972)</f>
        <v/>
      </c>
    </row>
    <row r="973" spans="47:56">
      <c r="AU973" s="52" t="str">
        <f>IF(参照!A973="","",参照!A973)</f>
        <v>A0631</v>
      </c>
      <c r="AV973" s="52" t="str">
        <f>IF(参照!B973="","",参照!B973)</f>
        <v>気仙沼グリーンエナジー(株)</v>
      </c>
      <c r="AW973" s="52">
        <f>IF(参照!C973="","",参照!C973)</f>
        <v>2.7900000000000001E-4</v>
      </c>
      <c r="AX973" s="52" t="str">
        <f>IF(参照!D973="","",参照!D973)</f>
        <v>メニューA</v>
      </c>
      <c r="AY973" s="52">
        <f>IF(参照!E973="","",参照!E973)</f>
        <v>0</v>
      </c>
      <c r="AZ973" s="52" t="str">
        <f>IF(参照!F973="","",参照!F973)</f>
        <v>気仙沼グリーンエナジー(株)</v>
      </c>
      <c r="BA973" s="52" t="str">
        <f>IF(参照!G973="","",参照!G973)</f>
        <v>気仙沼グリーンエナジー(株)_メニューA</v>
      </c>
      <c r="BB973" s="52">
        <f t="shared" si="46"/>
        <v>0</v>
      </c>
      <c r="BD973" s="52" t="str">
        <f>IF(参照!L973="","",参照!L973)</f>
        <v/>
      </c>
    </row>
    <row r="974" spans="47:56">
      <c r="AU974" s="52" t="str">
        <f>IF(参照!A974="","",参照!A974)</f>
        <v/>
      </c>
      <c r="AV974" s="52" t="str">
        <f>IF(参照!B974="","",参照!B974)</f>
        <v/>
      </c>
      <c r="AW974" s="52" t="str">
        <f>IF(参照!C974="","",参照!C974)</f>
        <v/>
      </c>
      <c r="AX974" s="52" t="str">
        <f>IF(参照!D974="","",参照!D974)</f>
        <v>メニューB(残差)</v>
      </c>
      <c r="AY974" s="52">
        <f>IF(参照!E974="","",参照!E974)</f>
        <v>5.4199999999999995E-4</v>
      </c>
      <c r="AZ974" s="52" t="str">
        <f>IF(参照!F974="","",参照!F974)</f>
        <v>気仙沼グリーンエナジー(株)</v>
      </c>
      <c r="BA974" s="52" t="str">
        <f>IF(参照!G974="","",参照!G974)</f>
        <v>気仙沼グリーンエナジー(株)_メニューB(残差)</v>
      </c>
      <c r="BB974" s="52">
        <f t="shared" si="46"/>
        <v>0.54199999999999993</v>
      </c>
      <c r="BD974" s="52" t="str">
        <f>IF(参照!L974="","",参照!L974)</f>
        <v/>
      </c>
    </row>
    <row r="975" spans="47:56">
      <c r="AU975" s="52" t="str">
        <f>IF(参照!A975="","",参照!A975)</f>
        <v/>
      </c>
      <c r="AV975" s="52" t="str">
        <f>IF(参照!B975="","",参照!B975)</f>
        <v/>
      </c>
      <c r="AW975" s="52" t="str">
        <f>IF(参照!C975="","",参照!C975)</f>
        <v/>
      </c>
      <c r="AX975" s="52" t="str">
        <f>IF(参照!D975="","",参照!D975)</f>
        <v>(参考値)事業者全体</v>
      </c>
      <c r="AY975" s="52">
        <f>IF(参照!E975="","",参照!E975)</f>
        <v>5.4699999999999996E-4</v>
      </c>
      <c r="AZ975" s="52" t="str">
        <f>IF(参照!F975="","",参照!F975)</f>
        <v>気仙沼グリーンエナジー(株)</v>
      </c>
      <c r="BA975" s="52" t="str">
        <f>IF(参照!G975="","",参照!G975)</f>
        <v>気仙沼グリーンエナジー(株)_(参考値)事業者全体</v>
      </c>
      <c r="BB975" s="52">
        <f t="shared" si="46"/>
        <v>0.54699999999999993</v>
      </c>
      <c r="BD975" s="52" t="str">
        <f>IF(参照!L975="","",参照!L975)</f>
        <v/>
      </c>
    </row>
    <row r="976" spans="47:56">
      <c r="AU976" s="52" t="str">
        <f>IF(参照!A976="","",参照!A976)</f>
        <v>A0632</v>
      </c>
      <c r="AV976" s="52" t="str">
        <f>IF(参照!B976="","",参照!B976)</f>
        <v>(株)ユーラスグリーンエナジー</v>
      </c>
      <c r="AW976" s="52">
        <f>IF(参照!C976="","",参照!C976)</f>
        <v>3.1199999999999999E-4</v>
      </c>
      <c r="AX976" s="52" t="str">
        <f>IF(参照!D976="","",参照!D976)</f>
        <v>メニューA</v>
      </c>
      <c r="AY976" s="52">
        <f>IF(参照!E976="","",参照!E976)</f>
        <v>0</v>
      </c>
      <c r="AZ976" s="52" t="str">
        <f>IF(参照!F976="","",参照!F976)</f>
        <v>(株)ユーラスグリーンエナジー</v>
      </c>
      <c r="BA976" s="52" t="str">
        <f>IF(参照!G976="","",参照!G976)</f>
        <v>(株)ユーラスグリーンエナジー_メニューA</v>
      </c>
      <c r="BB976" s="52">
        <f t="shared" si="46"/>
        <v>0</v>
      </c>
      <c r="BD976" s="52" t="str">
        <f>IF(参照!L976="","",参照!L976)</f>
        <v/>
      </c>
    </row>
    <row r="977" spans="47:56">
      <c r="AU977" s="52" t="str">
        <f>IF(参照!A977="","",参照!A977)</f>
        <v/>
      </c>
      <c r="AV977" s="52" t="str">
        <f>IF(参照!B977="","",参照!B977)</f>
        <v/>
      </c>
      <c r="AW977" s="52" t="str">
        <f>IF(参照!C977="","",参照!C977)</f>
        <v/>
      </c>
      <c r="AX977" s="52" t="str">
        <f>IF(参照!D977="","",参照!D977)</f>
        <v>メニューB(残差)</v>
      </c>
      <c r="AY977" s="52">
        <f>IF(参照!E977="","",参照!E977)</f>
        <v>0</v>
      </c>
      <c r="AZ977" s="52" t="str">
        <f>IF(参照!F977="","",参照!F977)</f>
        <v>(株)ユーラスグリーンエナジー</v>
      </c>
      <c r="BA977" s="52" t="str">
        <f>IF(参照!G977="","",参照!G977)</f>
        <v>(株)ユーラスグリーンエナジー_メニューB(残差)</v>
      </c>
      <c r="BB977" s="52">
        <f t="shared" si="46"/>
        <v>0</v>
      </c>
      <c r="BD977" s="52" t="str">
        <f>IF(参照!L977="","",参照!L977)</f>
        <v/>
      </c>
    </row>
    <row r="978" spans="47:56">
      <c r="AU978" s="52" t="str">
        <f>IF(参照!A978="","",参照!A978)</f>
        <v/>
      </c>
      <c r="AV978" s="52" t="str">
        <f>IF(参照!B978="","",参照!B978)</f>
        <v/>
      </c>
      <c r="AW978" s="52" t="str">
        <f>IF(参照!C978="","",参照!C978)</f>
        <v/>
      </c>
      <c r="AX978" s="52" t="str">
        <f>IF(参照!D978="","",参照!D978)</f>
        <v>(参考値)事業者全体</v>
      </c>
      <c r="AY978" s="52">
        <f>IF(参照!E978="","",参照!E978)</f>
        <v>2.1999999999999999E-5</v>
      </c>
      <c r="AZ978" s="52" t="str">
        <f>IF(参照!F978="","",参照!F978)</f>
        <v>(株)ユーラスグリーンエナジー</v>
      </c>
      <c r="BA978" s="52" t="str">
        <f>IF(参照!G978="","",参照!G978)</f>
        <v>(株)ユーラスグリーンエナジー_(参考値)事業者全体</v>
      </c>
      <c r="BB978" s="52">
        <f t="shared" si="46"/>
        <v>2.1999999999999999E-2</v>
      </c>
      <c r="BD978" s="52" t="str">
        <f>IF(参照!L978="","",参照!L978)</f>
        <v/>
      </c>
    </row>
    <row r="979" spans="47:56">
      <c r="AU979" s="52" t="str">
        <f>IF(参照!A979="","",参照!A979)</f>
        <v>A0633</v>
      </c>
      <c r="AV979" s="52" t="str">
        <f>IF(参照!B979="","",参照!B979)</f>
        <v>(株)サイホープロパティーズ</v>
      </c>
      <c r="AW979" s="52">
        <f>IF(参照!C979="","",参照!C979)</f>
        <v>5.8200000000000005E-4</v>
      </c>
      <c r="AX979" s="52" t="str">
        <f>IF(参照!D979="","",参照!D979)</f>
        <v/>
      </c>
      <c r="AY979" s="52">
        <f>IF(参照!E979="","",参照!E979)</f>
        <v>6.5300000000000004E-4</v>
      </c>
      <c r="AZ979" s="52" t="str">
        <f>IF(参照!F979="","",参照!F979)</f>
        <v>(株)サイホープロパティーズ</v>
      </c>
      <c r="BA979" s="52" t="str">
        <f>IF(参照!G979="","",参照!G979)</f>
        <v>(株)サイホープロパティーズ_</v>
      </c>
      <c r="BB979" s="52">
        <f t="shared" si="46"/>
        <v>0.65300000000000002</v>
      </c>
      <c r="BD979" s="52" t="str">
        <f>IF(参照!L979="","",参照!L979)</f>
        <v/>
      </c>
    </row>
    <row r="980" spans="47:56">
      <c r="AU980" s="52" t="str">
        <f>IF(参照!A980="","",参照!A980)</f>
        <v>A0636</v>
      </c>
      <c r="AV980" s="52" t="str">
        <f>IF(参照!B980="","",参照!B980)</f>
        <v>生活協同組合コープながの</v>
      </c>
      <c r="AW980" s="52">
        <f>IF(参照!C980="","",参照!C980)</f>
        <v>3.7199999999999999E-4</v>
      </c>
      <c r="AX980" s="52" t="str">
        <f>IF(参照!D980="","",参照!D980)</f>
        <v/>
      </c>
      <c r="AY980" s="52">
        <f>IF(参照!E980="","",参照!E980)</f>
        <v>3.1599999999999998E-4</v>
      </c>
      <c r="AZ980" s="52" t="str">
        <f>IF(参照!F980="","",参照!F980)</f>
        <v>生活協同組合コープながの</v>
      </c>
      <c r="BA980" s="52" t="str">
        <f>IF(参照!G980="","",参照!G980)</f>
        <v>生活協同組合コープながの_</v>
      </c>
      <c r="BB980" s="52">
        <f t="shared" si="46"/>
        <v>0.316</v>
      </c>
      <c r="BD980" s="52" t="str">
        <f>IF(参照!L980="","",参照!L980)</f>
        <v/>
      </c>
    </row>
    <row r="981" spans="47:56">
      <c r="AU981" s="52" t="str">
        <f>IF(参照!A981="","",参照!A981)</f>
        <v>A0637</v>
      </c>
      <c r="AV981" s="52" t="str">
        <f>IF(参照!B981="","",参照!B981)</f>
        <v>京セラ関電エナジー合同会社</v>
      </c>
      <c r="AW981" s="52">
        <f>IF(参照!C981="","",参照!C981)</f>
        <v>6.3699999999999998E-4</v>
      </c>
      <c r="AX981" s="52" t="str">
        <f>IF(参照!D981="","",参照!D981)</f>
        <v/>
      </c>
      <c r="AY981" s="52">
        <f>IF(参照!E981="","",参照!E981)</f>
        <v>6.0300000000000002E-4</v>
      </c>
      <c r="AZ981" s="52" t="str">
        <f>IF(参照!F981="","",参照!F981)</f>
        <v>京セラ関電エナジー合同会社</v>
      </c>
      <c r="BA981" s="52" t="str">
        <f>IF(参照!G981="","",参照!G981)</f>
        <v>京セラ関電エナジー合同会社_</v>
      </c>
      <c r="BB981" s="52">
        <f t="shared" si="46"/>
        <v>0.60299999999999998</v>
      </c>
      <c r="BD981" s="52" t="str">
        <f>IF(参照!L981="","",参照!L981)</f>
        <v/>
      </c>
    </row>
    <row r="982" spans="47:56">
      <c r="AU982" s="52" t="str">
        <f>IF(参照!A982="","",参照!A982)</f>
        <v>A0639</v>
      </c>
      <c r="AV982" s="52" t="str">
        <f>IF(参照!B982="","",参照!B982)</f>
        <v>酒田天然瓦斯(株)</v>
      </c>
      <c r="AW982" s="52">
        <f>IF(参照!C982="","",参照!C982)</f>
        <v>3.6400000000000001E-4</v>
      </c>
      <c r="AX982" s="52" t="str">
        <f>IF(参照!D982="","",参照!D982)</f>
        <v/>
      </c>
      <c r="AY982" s="52">
        <f>IF(参照!E982="","",参照!E982)</f>
        <v>3.0800000000000001E-4</v>
      </c>
      <c r="AZ982" s="52" t="str">
        <f>IF(参照!F982="","",参照!F982)</f>
        <v>酒田天然瓦斯(株)</v>
      </c>
      <c r="BA982" s="52" t="str">
        <f>IF(参照!G982="","",参照!G982)</f>
        <v>酒田天然瓦斯(株)_</v>
      </c>
      <c r="BB982" s="52">
        <f t="shared" si="46"/>
        <v>0.308</v>
      </c>
      <c r="BD982" s="52" t="str">
        <f>IF(参照!L982="","",参照!L982)</f>
        <v/>
      </c>
    </row>
    <row r="983" spans="47:56">
      <c r="AU983" s="52" t="str">
        <f>IF(参照!A983="","",参照!A983)</f>
        <v>A0640</v>
      </c>
      <c r="AV983" s="52" t="str">
        <f>IF(参照!B983="","",参照!B983)</f>
        <v>東亜ガス(株)</v>
      </c>
      <c r="AW983" s="52">
        <f>IF(参照!C983="","",参照!C983)</f>
        <v>5.0699999999999996E-4</v>
      </c>
      <c r="AX983" s="52" t="str">
        <f>IF(参照!D983="","",参照!D983)</f>
        <v/>
      </c>
      <c r="AY983" s="52">
        <f>IF(参照!E983="","",参照!E983)</f>
        <v>5.4100000000000003E-4</v>
      </c>
      <c r="AZ983" s="52" t="str">
        <f>IF(参照!F983="","",参照!F983)</f>
        <v>東亜ガス(株)</v>
      </c>
      <c r="BA983" s="52" t="str">
        <f>IF(参照!G983="","",参照!G983)</f>
        <v>東亜ガス(株)_</v>
      </c>
      <c r="BB983" s="52">
        <f t="shared" si="46"/>
        <v>0.54100000000000004</v>
      </c>
      <c r="BD983" s="52" t="str">
        <f>IF(参照!L983="","",参照!L983)</f>
        <v/>
      </c>
    </row>
    <row r="984" spans="47:56">
      <c r="AU984" s="52" t="str">
        <f>IF(参照!A984="","",参照!A984)</f>
        <v>A0641</v>
      </c>
      <c r="AV984" s="52" t="str">
        <f>IF(参照!B984="","",参照!B984)</f>
        <v>(株)三河の山里コミュニティパワー</v>
      </c>
      <c r="AW984" s="52">
        <f>IF(参照!C984="","",参照!C984)</f>
        <v>3.6400000000000001E-4</v>
      </c>
      <c r="AX984" s="52" t="str">
        <f>IF(参照!D984="","",参照!D984)</f>
        <v/>
      </c>
      <c r="AY984" s="52">
        <f>IF(参照!E984="","",参照!E984)</f>
        <v>3.0800000000000001E-4</v>
      </c>
      <c r="AZ984" s="52" t="str">
        <f>IF(参照!F984="","",参照!F984)</f>
        <v>(株)三河の山里コミュニティパワー</v>
      </c>
      <c r="BA984" s="52" t="str">
        <f>IF(参照!G984="","",参照!G984)</f>
        <v>(株)三河の山里コミュニティパワー_</v>
      </c>
      <c r="BB984" s="52">
        <f t="shared" si="46"/>
        <v>0.308</v>
      </c>
      <c r="BD984" s="52" t="str">
        <f>IF(参照!L984="","",参照!L984)</f>
        <v/>
      </c>
    </row>
    <row r="985" spans="47:56">
      <c r="AU985" s="52" t="str">
        <f>IF(参照!A985="","",参照!A985)</f>
        <v>A0642</v>
      </c>
      <c r="AV985" s="52" t="str">
        <f>IF(参照!B985="","",参照!B985)</f>
        <v>新潟スワンエナジー(株)</v>
      </c>
      <c r="AW985" s="52">
        <f>IF(参照!C985="","",参照!C985)</f>
        <v>1.03E-4</v>
      </c>
      <c r="AX985" s="52" t="str">
        <f>IF(参照!D985="","",参照!D985)</f>
        <v>メニューA</v>
      </c>
      <c r="AY985" s="52">
        <f>IF(参照!E985="","",参照!E985)</f>
        <v>0</v>
      </c>
      <c r="AZ985" s="52" t="str">
        <f>IF(参照!F985="","",参照!F985)</f>
        <v>新潟スワンエナジー(株)</v>
      </c>
      <c r="BA985" s="52" t="str">
        <f>IF(参照!G985="","",参照!G985)</f>
        <v>新潟スワンエナジー(株)_メニューA</v>
      </c>
      <c r="BB985" s="52">
        <f t="shared" si="46"/>
        <v>0</v>
      </c>
      <c r="BD985" s="52" t="str">
        <f>IF(参照!L985="","",参照!L985)</f>
        <v/>
      </c>
    </row>
    <row r="986" spans="47:56">
      <c r="AU986" s="52" t="str">
        <f>IF(参照!A986="","",参照!A986)</f>
        <v/>
      </c>
      <c r="AV986" s="52" t="str">
        <f>IF(参照!B986="","",参照!B986)</f>
        <v/>
      </c>
      <c r="AW986" s="52" t="str">
        <f>IF(参照!C986="","",参照!C986)</f>
        <v/>
      </c>
      <c r="AX986" s="52" t="str">
        <f>IF(参照!D986="","",参照!D986)</f>
        <v>メニューB</v>
      </c>
      <c r="AY986" s="52">
        <f>IF(参照!E986="","",参照!E986)</f>
        <v>2.9E-4</v>
      </c>
      <c r="AZ986" s="52" t="str">
        <f>IF(参照!F986="","",参照!F986)</f>
        <v>新潟スワンエナジー(株)</v>
      </c>
      <c r="BA986" s="52" t="str">
        <f>IF(参照!G986="","",参照!G986)</f>
        <v>新潟スワンエナジー(株)_メニューB</v>
      </c>
      <c r="BB986" s="52">
        <f t="shared" si="46"/>
        <v>0.28999999999999998</v>
      </c>
      <c r="BD986" s="52" t="str">
        <f>IF(参照!L986="","",参照!L986)</f>
        <v/>
      </c>
    </row>
    <row r="987" spans="47:56">
      <c r="AU987" s="52" t="str">
        <f>IF(参照!A987="","",参照!A987)</f>
        <v/>
      </c>
      <c r="AV987" s="52" t="str">
        <f>IF(参照!B987="","",参照!B987)</f>
        <v/>
      </c>
      <c r="AW987" s="52" t="str">
        <f>IF(参照!C987="","",参照!C987)</f>
        <v/>
      </c>
      <c r="AX987" s="52" t="str">
        <f>IF(参照!D987="","",参照!D987)</f>
        <v>メニューC</v>
      </c>
      <c r="AY987" s="52">
        <f>IF(参照!E987="","",参照!E987)</f>
        <v>2.7599999999999999E-4</v>
      </c>
      <c r="AZ987" s="52" t="str">
        <f>IF(参照!F987="","",参照!F987)</f>
        <v>新潟スワンエナジー(株)</v>
      </c>
      <c r="BA987" s="52" t="str">
        <f>IF(参照!G987="","",参照!G987)</f>
        <v>新潟スワンエナジー(株)_メニューC</v>
      </c>
      <c r="BB987" s="52">
        <f t="shared" si="46"/>
        <v>0.27599999999999997</v>
      </c>
      <c r="BD987" s="52" t="str">
        <f>IF(参照!L987="","",参照!L987)</f>
        <v/>
      </c>
    </row>
    <row r="988" spans="47:56">
      <c r="AU988" s="52" t="str">
        <f>IF(参照!A988="","",参照!A988)</f>
        <v/>
      </c>
      <c r="AV988" s="52" t="str">
        <f>IF(参照!B988="","",参照!B988)</f>
        <v/>
      </c>
      <c r="AW988" s="52" t="str">
        <f>IF(参照!C988="","",参照!C988)</f>
        <v/>
      </c>
      <c r="AX988" s="52" t="str">
        <f>IF(参照!D988="","",参照!D988)</f>
        <v>メニューD(残差)</v>
      </c>
      <c r="AY988" s="52">
        <f>IF(参照!E988="","",参照!E988)</f>
        <v>2.9700000000000001E-4</v>
      </c>
      <c r="AZ988" s="52" t="str">
        <f>IF(参照!F988="","",参照!F988)</f>
        <v>新潟スワンエナジー(株)</v>
      </c>
      <c r="BA988" s="52" t="str">
        <f>IF(参照!G988="","",参照!G988)</f>
        <v>新潟スワンエナジー(株)_メニューD(残差)</v>
      </c>
      <c r="BB988" s="52">
        <f t="shared" si="46"/>
        <v>0.29699999999999999</v>
      </c>
      <c r="BD988" s="52" t="str">
        <f>IF(参照!L988="","",参照!L988)</f>
        <v/>
      </c>
    </row>
    <row r="989" spans="47:56">
      <c r="AU989" s="52" t="str">
        <f>IF(参照!A989="","",参照!A989)</f>
        <v/>
      </c>
      <c r="AV989" s="52" t="str">
        <f>IF(参照!B989="","",参照!B989)</f>
        <v/>
      </c>
      <c r="AW989" s="52" t="str">
        <f>IF(参照!C989="","",参照!C989)</f>
        <v/>
      </c>
      <c r="AX989" s="52" t="str">
        <f>IF(参照!D989="","",参照!D989)</f>
        <v>(参考値)事業者全体</v>
      </c>
      <c r="AY989" s="52">
        <f>IF(参照!E989="","",参照!E989)</f>
        <v>3.2400000000000001E-4</v>
      </c>
      <c r="AZ989" s="52" t="str">
        <f>IF(参照!F989="","",参照!F989)</f>
        <v>新潟スワンエナジー(株)</v>
      </c>
      <c r="BA989" s="52" t="str">
        <f>IF(参照!G989="","",参照!G989)</f>
        <v>新潟スワンエナジー(株)_(参考値)事業者全体</v>
      </c>
      <c r="BB989" s="52">
        <f t="shared" si="46"/>
        <v>0.32400000000000001</v>
      </c>
      <c r="BD989" s="52" t="str">
        <f>IF(参照!L989="","",参照!L989)</f>
        <v/>
      </c>
    </row>
    <row r="990" spans="47:56">
      <c r="AU990" s="52" t="str">
        <f>IF(参照!A990="","",参照!A990)</f>
        <v>A0644</v>
      </c>
      <c r="AV990" s="52" t="str">
        <f>IF(参照!B990="","",参照!B990)</f>
        <v>グリーンピープルズパワー(株)</v>
      </c>
      <c r="AW990" s="52">
        <f>IF(参照!C990="","",参照!C990)</f>
        <v>2.5599999999999999E-4</v>
      </c>
      <c r="AX990" s="52" t="str">
        <f>IF(参照!D990="","",参照!D990)</f>
        <v/>
      </c>
      <c r="AY990" s="52">
        <f>IF(参照!E990="","",参照!E990)</f>
        <v>5.1199999999999998E-4</v>
      </c>
      <c r="AZ990" s="52" t="str">
        <f>IF(参照!F990="","",参照!F990)</f>
        <v>グリーンピープルズパワー(株)</v>
      </c>
      <c r="BA990" s="52" t="str">
        <f>IF(参照!G990="","",参照!G990)</f>
        <v>グリーンピープルズパワー(株)_</v>
      </c>
      <c r="BB990" s="52">
        <f t="shared" si="46"/>
        <v>0.51200000000000001</v>
      </c>
      <c r="BD990" s="52" t="str">
        <f>IF(参照!L990="","",参照!L990)</f>
        <v/>
      </c>
    </row>
    <row r="991" spans="47:56">
      <c r="AU991" s="52" t="str">
        <f>IF(参照!A991="","",参照!A991)</f>
        <v>A0647</v>
      </c>
      <c r="AV991" s="52" t="str">
        <f>IF(参照!B991="","",参照!B991)</f>
        <v>レネックス電力合同会社</v>
      </c>
      <c r="AW991" s="52">
        <f>IF(参照!C991="","",参照!C991)</f>
        <v>5.6299999999999992E-4</v>
      </c>
      <c r="AX991" s="52" t="str">
        <f>IF(参照!D991="","",参照!D991)</f>
        <v/>
      </c>
      <c r="AY991" s="52">
        <f>IF(参照!E991="","",参照!E991)</f>
        <v>4.8799999999999999E-4</v>
      </c>
      <c r="AZ991" s="52" t="str">
        <f>IF(参照!F991="","",参照!F991)</f>
        <v>レネックス電力合同会社</v>
      </c>
      <c r="BA991" s="52" t="str">
        <f>IF(参照!G991="","",参照!G991)</f>
        <v>レネックス電力合同会社_</v>
      </c>
      <c r="BB991" s="52">
        <f t="shared" si="46"/>
        <v>0.48799999999999999</v>
      </c>
      <c r="BD991" s="52" t="str">
        <f>IF(参照!L991="","",参照!L991)</f>
        <v/>
      </c>
    </row>
    <row r="992" spans="47:56">
      <c r="AU992" s="52" t="str">
        <f>IF(参照!A992="","",参照!A992)</f>
        <v>A0648</v>
      </c>
      <c r="AV992" s="52" t="str">
        <f>IF(参照!B992="","",参照!B992)</f>
        <v>(株)マルイファシリティーズ</v>
      </c>
      <c r="AW992" s="52">
        <f>IF(参照!C992="","",参照!C992)</f>
        <v>9.7E-5</v>
      </c>
      <c r="AX992" s="52" t="str">
        <f>IF(参照!D992="","",参照!D992)</f>
        <v/>
      </c>
      <c r="AY992" s="52">
        <f>IF(参照!E992="","",参照!E992)</f>
        <v>4.2700000000000002E-4</v>
      </c>
      <c r="AZ992" s="52" t="str">
        <f>IF(参照!F992="","",参照!F992)</f>
        <v>(株)マルイファシリティーズ</v>
      </c>
      <c r="BA992" s="52" t="str">
        <f>IF(参照!G992="","",参照!G992)</f>
        <v>(株)マルイファシリティーズ_</v>
      </c>
      <c r="BB992" s="52">
        <f t="shared" si="46"/>
        <v>0.42700000000000005</v>
      </c>
      <c r="BD992" s="52" t="str">
        <f>IF(参照!L992="","",参照!L992)</f>
        <v/>
      </c>
    </row>
    <row r="993" spans="47:56">
      <c r="AU993" s="52" t="str">
        <f>IF(参照!A993="","",参照!A993)</f>
        <v>A0649</v>
      </c>
      <c r="AV993" s="52" t="str">
        <f>IF(参照!B993="","",参照!B993)</f>
        <v>(株)デンケン</v>
      </c>
      <c r="AW993" s="52">
        <f>IF(参照!C993="","",参照!C993)</f>
        <v>4.3399999999999998E-4</v>
      </c>
      <c r="AX993" s="52" t="str">
        <f>IF(参照!D993="","",参照!D993)</f>
        <v/>
      </c>
      <c r="AY993" s="52">
        <f>IF(参照!E993="","",参照!E993)</f>
        <v>4.2400000000000001E-4</v>
      </c>
      <c r="AZ993" s="52" t="str">
        <f>IF(参照!F993="","",参照!F993)</f>
        <v>(株)デンケン</v>
      </c>
      <c r="BA993" s="52" t="str">
        <f>IF(参照!G993="","",参照!G993)</f>
        <v>(株)デンケン_</v>
      </c>
      <c r="BB993" s="52">
        <f t="shared" si="46"/>
        <v>0.42399999999999999</v>
      </c>
      <c r="BD993" s="52" t="str">
        <f>IF(参照!L993="","",参照!L993)</f>
        <v/>
      </c>
    </row>
    <row r="994" spans="47:56">
      <c r="AU994" s="52" t="str">
        <f>IF(参照!A994="","",参照!A994)</f>
        <v>A0650</v>
      </c>
      <c r="AV994" s="52" t="str">
        <f>IF(参照!B994="","",参照!B994)</f>
        <v>(株)東名</v>
      </c>
      <c r="AW994" s="52">
        <f>IF(参照!C994="","",参照!C994)</f>
        <v>5.13E-4</v>
      </c>
      <c r="AX994" s="52" t="str">
        <f>IF(参照!D994="","",参照!D994)</f>
        <v/>
      </c>
      <c r="AY994" s="52">
        <f>IF(参照!E994="","",参照!E994)</f>
        <v>5.5199999999999997E-4</v>
      </c>
      <c r="AZ994" s="52" t="str">
        <f>IF(参照!F994="","",参照!F994)</f>
        <v>(株)東名</v>
      </c>
      <c r="BA994" s="52" t="str">
        <f>IF(参照!G994="","",参照!G994)</f>
        <v>(株)東名_</v>
      </c>
      <c r="BB994" s="52">
        <f t="shared" si="46"/>
        <v>0.55199999999999994</v>
      </c>
      <c r="BD994" s="52" t="str">
        <f>IF(参照!L994="","",参照!L994)</f>
        <v/>
      </c>
    </row>
    <row r="995" spans="47:56">
      <c r="AU995" s="52" t="str">
        <f>IF(参照!A995="","",参照!A995)</f>
        <v>A0652</v>
      </c>
      <c r="AV995" s="52" t="str">
        <f>IF(参照!B995="","",参照!B995)</f>
        <v>北海道電力コクリエーション(株)</v>
      </c>
      <c r="AW995" s="52">
        <f>IF(参照!C995="","",参照!C995)</f>
        <v>7.0999999999999991E-4</v>
      </c>
      <c r="AX995" s="52" t="str">
        <f>IF(参照!D995="","",参照!D995)</f>
        <v/>
      </c>
      <c r="AY995" s="52">
        <f>IF(参照!E995="","",参照!E995)</f>
        <v>6.5399999999999996E-4</v>
      </c>
      <c r="AZ995" s="52" t="str">
        <f>IF(参照!F995="","",参照!F995)</f>
        <v>北海道電力コクリエーション(株)</v>
      </c>
      <c r="BA995" s="52" t="str">
        <f>IF(参照!G995="","",参照!G995)</f>
        <v>北海道電力コクリエーション(株)_</v>
      </c>
      <c r="BB995" s="52">
        <f t="shared" si="46"/>
        <v>0.65399999999999991</v>
      </c>
      <c r="BD995" s="52" t="str">
        <f>IF(参照!L995="","",参照!L995)</f>
        <v/>
      </c>
    </row>
    <row r="996" spans="47:56">
      <c r="AU996" s="52" t="str">
        <f>IF(参照!A996="","",参照!A996)</f>
        <v>A0653</v>
      </c>
      <c r="AV996" s="52" t="str">
        <f>IF(参照!B996="","",参照!B996)</f>
        <v>ＮＴＴアノードエナジー(株)</v>
      </c>
      <c r="AW996" s="52" t="str">
        <f>IF(参照!C996="","",参照!C996)</f>
        <v>0.000453※</v>
      </c>
      <c r="AX996" s="52" t="str">
        <f>IF(参照!D996="","",参照!D996)</f>
        <v>メニューA</v>
      </c>
      <c r="AY996" s="52">
        <f>IF(参照!E996="","",参照!E996)</f>
        <v>0</v>
      </c>
      <c r="AZ996" s="52" t="str">
        <f>IF(参照!F996="","",参照!F996)</f>
        <v>ＮＴＴアノードエナジー(株)</v>
      </c>
      <c r="BA996" s="52" t="str">
        <f>IF(参照!G996="","",参照!G996)</f>
        <v>ＮＴＴアノードエナジー(株)_メニューA</v>
      </c>
      <c r="BB996" s="52">
        <f t="shared" si="46"/>
        <v>0</v>
      </c>
      <c r="BD996" s="52" t="str">
        <f>IF(参照!L996="","",参照!L996)</f>
        <v/>
      </c>
    </row>
    <row r="997" spans="47:56">
      <c r="AU997" s="52" t="str">
        <f>IF(参照!A997="","",参照!A997)</f>
        <v/>
      </c>
      <c r="AV997" s="52" t="str">
        <f>IF(参照!B997="","",参照!B997)</f>
        <v/>
      </c>
      <c r="AW997" s="52" t="str">
        <f>IF(参照!C997="","",参照!C997)</f>
        <v/>
      </c>
      <c r="AX997" s="52" t="str">
        <f>IF(参照!D997="","",参照!D997)</f>
        <v>メニューB(残差)</v>
      </c>
      <c r="AY997" s="52">
        <f>IF(参照!E997="","",参照!E997)</f>
        <v>4.6500000000000003E-4</v>
      </c>
      <c r="AZ997" s="52" t="str">
        <f>IF(参照!F997="","",参照!F997)</f>
        <v>ＮＴＴアノードエナジー(株)</v>
      </c>
      <c r="BA997" s="52" t="str">
        <f>IF(参照!G997="","",参照!G997)</f>
        <v>ＮＴＴアノードエナジー(株)_メニューB(残差)</v>
      </c>
      <c r="BB997" s="52">
        <f t="shared" si="46"/>
        <v>0.46500000000000002</v>
      </c>
      <c r="BD997" s="52" t="str">
        <f>IF(参照!L997="","",参照!L997)</f>
        <v/>
      </c>
    </row>
    <row r="998" spans="47:56">
      <c r="AU998" s="52" t="str">
        <f>IF(参照!A998="","",参照!A998)</f>
        <v/>
      </c>
      <c r="AV998" s="52" t="str">
        <f>IF(参照!B998="","",参照!B998)</f>
        <v/>
      </c>
      <c r="AW998" s="52" t="str">
        <f>IF(参照!C998="","",参照!C998)</f>
        <v/>
      </c>
      <c r="AX998" s="52" t="str">
        <f>IF(参照!D998="","",参照!D998)</f>
        <v>(参考値)事業者全体</v>
      </c>
      <c r="AY998" s="52">
        <f>IF(参照!E998="","",参照!E998)</f>
        <v>1.06E-4</v>
      </c>
      <c r="AZ998" s="52" t="str">
        <f>IF(参照!F998="","",参照!F998)</f>
        <v>ＮＴＴアノードエナジー(株)</v>
      </c>
      <c r="BA998" s="52" t="str">
        <f>IF(参照!G998="","",参照!G998)</f>
        <v>ＮＴＴアノードエナジー(株)_(参考値)事業者全体</v>
      </c>
      <c r="BB998" s="52">
        <f t="shared" si="46"/>
        <v>0.106</v>
      </c>
      <c r="BD998" s="52" t="str">
        <f>IF(参照!L998="","",参照!L998)</f>
        <v/>
      </c>
    </row>
    <row r="999" spans="47:56">
      <c r="AU999" s="52" t="str">
        <f>IF(参照!A999="","",参照!A999)</f>
        <v>A0654</v>
      </c>
      <c r="AV999" s="52" t="str">
        <f>IF(参照!B999="","",参照!B999)</f>
        <v>スマート電気(株)</v>
      </c>
      <c r="AW999" s="52">
        <f>IF(参照!C999="","",参照!C999)</f>
        <v>4.7599999999999997E-4</v>
      </c>
      <c r="AX999" s="52" t="str">
        <f>IF(参照!D999="","",参照!D999)</f>
        <v/>
      </c>
      <c r="AY999" s="52">
        <f>IF(参照!E999="","",参照!E999)</f>
        <v>7.2399999999999993E-4</v>
      </c>
      <c r="AZ999" s="52" t="str">
        <f>IF(参照!F999="","",参照!F999)</f>
        <v>スマート電気(株)</v>
      </c>
      <c r="BA999" s="52" t="str">
        <f>IF(参照!G999="","",参照!G999)</f>
        <v>スマート電気(株)_</v>
      </c>
      <c r="BB999" s="52">
        <f t="shared" si="46"/>
        <v>0.72399999999999998</v>
      </c>
      <c r="BD999" s="52" t="str">
        <f>IF(参照!L999="","",参照!L999)</f>
        <v/>
      </c>
    </row>
    <row r="1000" spans="47:56">
      <c r="AU1000" s="52" t="str">
        <f>IF(参照!A1000="","",参照!A1000)</f>
        <v>A0655</v>
      </c>
      <c r="AV1000" s="52" t="str">
        <f>IF(参照!B1000="","",参照!B1000)</f>
        <v>(株)唐津パワーホールディングス</v>
      </c>
      <c r="AW1000" s="52">
        <f>IF(参照!C1000="","",参照!C1000)</f>
        <v>4.86E-4</v>
      </c>
      <c r="AX1000" s="52" t="str">
        <f>IF(参照!D1000="","",参照!D1000)</f>
        <v/>
      </c>
      <c r="AY1000" s="52">
        <f>IF(参照!E1000="","",参照!E1000)</f>
        <v>5.0000000000000001E-4</v>
      </c>
      <c r="AZ1000" s="52" t="str">
        <f>IF(参照!F1000="","",参照!F1000)</f>
        <v>(株)唐津パワーホールディングス</v>
      </c>
      <c r="BA1000" s="52" t="str">
        <f>IF(参照!G1000="","",参照!G1000)</f>
        <v>(株)唐津パワーホールディングス_</v>
      </c>
      <c r="BB1000" s="52">
        <f t="shared" si="46"/>
        <v>0.5</v>
      </c>
      <c r="BD1000" s="52" t="str">
        <f>IF(参照!L1000="","",参照!L1000)</f>
        <v/>
      </c>
    </row>
    <row r="1001" spans="47:56">
      <c r="AU1001" s="52" t="str">
        <f>IF(参照!A1001="","",参照!A1001)</f>
        <v>A0656</v>
      </c>
      <c r="AV1001" s="52" t="str">
        <f>IF(参照!B1001="","",参照!B1001)</f>
        <v>(株)クリーンエネルギー総合研究所</v>
      </c>
      <c r="AW1001" s="52">
        <f>IF(参照!C1001="","",参照!C1001)</f>
        <v>4.7100000000000001E-4</v>
      </c>
      <c r="AX1001" s="52" t="str">
        <f>IF(参照!D1001="","",参照!D1001)</f>
        <v>メニューA</v>
      </c>
      <c r="AY1001" s="52">
        <f>IF(参照!E1001="","",参照!E1001)</f>
        <v>0</v>
      </c>
      <c r="AZ1001" s="52" t="str">
        <f>IF(参照!F1001="","",参照!F1001)</f>
        <v>(株)クリーンエネルギー総合研究所</v>
      </c>
      <c r="BA1001" s="52" t="str">
        <f>IF(参照!G1001="","",参照!G1001)</f>
        <v>(株)クリーンエネルギー総合研究所_メニューA</v>
      </c>
      <c r="BB1001" s="52">
        <f t="shared" si="46"/>
        <v>0</v>
      </c>
      <c r="BD1001" s="52" t="str">
        <f>IF(参照!L1001="","",参照!L1001)</f>
        <v/>
      </c>
    </row>
    <row r="1002" spans="47:56">
      <c r="AU1002" s="52" t="str">
        <f>IF(参照!A1002="","",参照!A1002)</f>
        <v/>
      </c>
      <c r="AV1002" s="52" t="str">
        <f>IF(参照!B1002="","",参照!B1002)</f>
        <v/>
      </c>
      <c r="AW1002" s="52" t="str">
        <f>IF(参照!C1002="","",参照!C1002)</f>
        <v/>
      </c>
      <c r="AX1002" s="52" t="str">
        <f>IF(参照!D1002="","",参照!D1002)</f>
        <v>メニューB(残差)</v>
      </c>
      <c r="AY1002" s="52">
        <f>IF(参照!E1002="","",参照!E1002)</f>
        <v>1.16E-4</v>
      </c>
      <c r="AZ1002" s="52" t="str">
        <f>IF(参照!F1002="","",参照!F1002)</f>
        <v>(株)クリーンエネルギー総合研究所</v>
      </c>
      <c r="BA1002" s="52" t="str">
        <f>IF(参照!G1002="","",参照!G1002)</f>
        <v>(株)クリーンエネルギー総合研究所_メニューB(残差)</v>
      </c>
      <c r="BB1002" s="52">
        <f t="shared" si="46"/>
        <v>0.11600000000000001</v>
      </c>
      <c r="BD1002" s="52" t="str">
        <f>IF(参照!L1002="","",参照!L1002)</f>
        <v/>
      </c>
    </row>
    <row r="1003" spans="47:56">
      <c r="AU1003" s="52" t="str">
        <f>IF(参照!A1003="","",参照!A1003)</f>
        <v/>
      </c>
      <c r="AV1003" s="52" t="str">
        <f>IF(参照!B1003="","",参照!B1003)</f>
        <v/>
      </c>
      <c r="AW1003" s="52" t="str">
        <f>IF(参照!C1003="","",参照!C1003)</f>
        <v/>
      </c>
      <c r="AX1003" s="52" t="str">
        <f>IF(参照!D1003="","",参照!D1003)</f>
        <v>(参考値)事業者全体</v>
      </c>
      <c r="AY1003" s="52">
        <f>IF(参照!E1003="","",参照!E1003)</f>
        <v>4.8899999999999996E-4</v>
      </c>
      <c r="AZ1003" s="52" t="str">
        <f>IF(参照!F1003="","",参照!F1003)</f>
        <v>(株)クリーンエネルギー総合研究所</v>
      </c>
      <c r="BA1003" s="52" t="str">
        <f>IF(参照!G1003="","",参照!G1003)</f>
        <v>(株)クリーンエネルギー総合研究所_(参考値)事業者全体</v>
      </c>
      <c r="BB1003" s="52">
        <f t="shared" si="46"/>
        <v>0.48899999999999993</v>
      </c>
      <c r="BD1003" s="52" t="str">
        <f>IF(参照!L1003="","",参照!L1003)</f>
        <v/>
      </c>
    </row>
    <row r="1004" spans="47:56">
      <c r="AU1004" s="52" t="str">
        <f>IF(参照!A1004="","",参照!A1004)</f>
        <v>A0660</v>
      </c>
      <c r="AV1004" s="52" t="str">
        <f>IF(参照!B1004="","",参照!B1004)</f>
        <v>ＵＮＩＶＥＲＧＹ(株)</v>
      </c>
      <c r="AW1004" s="52">
        <f>IF(参照!C1004="","",参照!C1004)</f>
        <v>4.15E-4</v>
      </c>
      <c r="AX1004" s="52" t="str">
        <f>IF(参照!D1004="","",参照!D1004)</f>
        <v/>
      </c>
      <c r="AY1004" s="52">
        <f>IF(参照!E1004="","",参照!E1004)</f>
        <v>3.9100000000000002E-4</v>
      </c>
      <c r="AZ1004" s="52" t="str">
        <f>IF(参照!F1004="","",参照!F1004)</f>
        <v>ＵＮＩＶＥＲＧＹ(株)</v>
      </c>
      <c r="BA1004" s="52" t="str">
        <f>IF(参照!G1004="","",参照!G1004)</f>
        <v>ＵＮＩＶＥＲＧＹ(株)_</v>
      </c>
      <c r="BB1004" s="52">
        <f t="shared" si="46"/>
        <v>0.39100000000000001</v>
      </c>
      <c r="BD1004" s="52" t="str">
        <f>IF(参照!L1004="","",参照!L1004)</f>
        <v/>
      </c>
    </row>
    <row r="1005" spans="47:56">
      <c r="AU1005" s="52" t="str">
        <f>IF(参照!A1005="","",参照!A1005)</f>
        <v>A0661</v>
      </c>
      <c r="AV1005" s="52" t="str">
        <f>IF(参照!B1005="","",参照!B1005)</f>
        <v>ＪＲ西日本住宅サービス(株)</v>
      </c>
      <c r="AW1005" s="52">
        <f>IF(参照!C1005="","",参照!C1005)</f>
        <v>3.4699999999999998E-4</v>
      </c>
      <c r="AX1005" s="52" t="str">
        <f>IF(参照!D1005="","",参照!D1005)</f>
        <v/>
      </c>
      <c r="AY1005" s="52">
        <f>IF(参照!E1005="","",参照!E1005)</f>
        <v>2.9100000000000003E-4</v>
      </c>
      <c r="AZ1005" s="52" t="str">
        <f>IF(参照!F1005="","",参照!F1005)</f>
        <v>ＪＲ西日本住宅サービス(株)</v>
      </c>
      <c r="BA1005" s="52" t="str">
        <f>IF(参照!G1005="","",参照!G1005)</f>
        <v>ＪＲ西日本住宅サービス(株)_</v>
      </c>
      <c r="BB1005" s="52">
        <f t="shared" si="46"/>
        <v>0.29100000000000004</v>
      </c>
      <c r="BD1005" s="52" t="str">
        <f>IF(参照!L1005="","",参照!L1005)</f>
        <v/>
      </c>
    </row>
    <row r="1006" spans="47:56">
      <c r="AU1006" s="52" t="str">
        <f>IF(参照!A1006="","",参照!A1006)</f>
        <v>A0663</v>
      </c>
      <c r="AV1006" s="52" t="str">
        <f>IF(参照!B1006="","",参照!B1006)</f>
        <v>(株)アイキューブ・マーケティング</v>
      </c>
      <c r="AW1006" s="52">
        <f>IF(参照!C1006="","",参照!C1006)</f>
        <v>3.7300000000000001E-4</v>
      </c>
      <c r="AX1006" s="52" t="str">
        <f>IF(参照!D1006="","",参照!D1006)</f>
        <v/>
      </c>
      <c r="AY1006" s="52">
        <f>IF(参照!E1006="","",参照!E1006)</f>
        <v>3.1700000000000001E-4</v>
      </c>
      <c r="AZ1006" s="52" t="str">
        <f>IF(参照!F1006="","",参照!F1006)</f>
        <v>(株)アイキューブ・マーケティング</v>
      </c>
      <c r="BA1006" s="52" t="str">
        <f>IF(参照!G1006="","",参照!G1006)</f>
        <v>(株)アイキューブ・マーケティング_</v>
      </c>
      <c r="BB1006" s="52">
        <f t="shared" si="46"/>
        <v>0.317</v>
      </c>
      <c r="BD1006" s="52" t="str">
        <f>IF(参照!L1006="","",参照!L1006)</f>
        <v/>
      </c>
    </row>
    <row r="1007" spans="47:56">
      <c r="AU1007" s="52" t="str">
        <f>IF(参照!A1007="","",参照!A1007)</f>
        <v>A0664</v>
      </c>
      <c r="AV1007" s="52" t="str">
        <f>IF(参照!B1007="","",参照!B1007)</f>
        <v>デジタルグリッド(株)</v>
      </c>
      <c r="AW1007" s="52">
        <f>IF(参照!C1007="","",参照!C1007)</f>
        <v>4.6700000000000002E-4</v>
      </c>
      <c r="AX1007" s="52" t="str">
        <f>IF(参照!D1007="","",参照!D1007)</f>
        <v>メニューA</v>
      </c>
      <c r="AY1007" s="52">
        <f>IF(参照!E1007="","",参照!E1007)</f>
        <v>0</v>
      </c>
      <c r="AZ1007" s="52" t="str">
        <f>IF(参照!F1007="","",参照!F1007)</f>
        <v>デジタルグリッド(株)</v>
      </c>
      <c r="BA1007" s="52" t="str">
        <f>IF(参照!G1007="","",参照!G1007)</f>
        <v>デジタルグリッド(株)_メニューA</v>
      </c>
      <c r="BB1007" s="52">
        <f t="shared" si="46"/>
        <v>0</v>
      </c>
      <c r="BD1007" s="52" t="str">
        <f>IF(参照!L1007="","",参照!L1007)</f>
        <v/>
      </c>
    </row>
    <row r="1008" spans="47:56">
      <c r="AU1008" s="52" t="str">
        <f>IF(参照!A1008="","",参照!A1008)</f>
        <v/>
      </c>
      <c r="AV1008" s="52" t="str">
        <f>IF(参照!B1008="","",参照!B1008)</f>
        <v/>
      </c>
      <c r="AW1008" s="52" t="str">
        <f>IF(参照!C1008="","",参照!C1008)</f>
        <v/>
      </c>
      <c r="AX1008" s="52" t="str">
        <f>IF(参照!D1008="","",参照!D1008)</f>
        <v>メニューB</v>
      </c>
      <c r="AY1008" s="52">
        <f>IF(参照!E1008="","",参照!E1008)</f>
        <v>1.7799999999999999E-4</v>
      </c>
      <c r="AZ1008" s="52" t="str">
        <f>IF(参照!F1008="","",参照!F1008)</f>
        <v>デジタルグリッド(株)</v>
      </c>
      <c r="BA1008" s="52" t="str">
        <f>IF(参照!G1008="","",参照!G1008)</f>
        <v>デジタルグリッド(株)_メニューB</v>
      </c>
      <c r="BB1008" s="52">
        <f t="shared" si="46"/>
        <v>0.17799999999999999</v>
      </c>
      <c r="BD1008" s="52" t="str">
        <f>IF(参照!L1008="","",参照!L1008)</f>
        <v/>
      </c>
    </row>
    <row r="1009" spans="47:56">
      <c r="AU1009" s="52" t="str">
        <f>IF(参照!A1009="","",参照!A1009)</f>
        <v/>
      </c>
      <c r="AV1009" s="52" t="str">
        <f>IF(参照!B1009="","",参照!B1009)</f>
        <v/>
      </c>
      <c r="AW1009" s="52" t="str">
        <f>IF(参照!C1009="","",参照!C1009)</f>
        <v/>
      </c>
      <c r="AX1009" s="52" t="str">
        <f>IF(参照!D1009="","",参照!D1009)</f>
        <v>メニューC</v>
      </c>
      <c r="AY1009" s="52">
        <f>IF(参照!E1009="","",参照!E1009)</f>
        <v>3.2700000000000003E-4</v>
      </c>
      <c r="AZ1009" s="52" t="str">
        <f>IF(参照!F1009="","",参照!F1009)</f>
        <v>デジタルグリッド(株)</v>
      </c>
      <c r="BA1009" s="52" t="str">
        <f>IF(参照!G1009="","",参照!G1009)</f>
        <v>デジタルグリッド(株)_メニューC</v>
      </c>
      <c r="BB1009" s="52">
        <f t="shared" si="46"/>
        <v>0.32700000000000001</v>
      </c>
      <c r="BD1009" s="52" t="str">
        <f>IF(参照!L1009="","",参照!L1009)</f>
        <v/>
      </c>
    </row>
    <row r="1010" spans="47:56">
      <c r="AU1010" s="52" t="str">
        <f>IF(参照!A1010="","",参照!A1010)</f>
        <v/>
      </c>
      <c r="AV1010" s="52" t="str">
        <f>IF(参照!B1010="","",参照!B1010)</f>
        <v/>
      </c>
      <c r="AW1010" s="52" t="str">
        <f>IF(参照!C1010="","",参照!C1010)</f>
        <v/>
      </c>
      <c r="AX1010" s="52" t="str">
        <f>IF(参照!D1010="","",参照!D1010)</f>
        <v>メニューD(残差)</v>
      </c>
      <c r="AY1010" s="52">
        <f>IF(参照!E1010="","",参照!E1010)</f>
        <v>4.3800000000000002E-4</v>
      </c>
      <c r="AZ1010" s="52" t="str">
        <f>IF(参照!F1010="","",参照!F1010)</f>
        <v>デジタルグリッド(株)</v>
      </c>
      <c r="BA1010" s="52" t="str">
        <f>IF(参照!G1010="","",参照!G1010)</f>
        <v>デジタルグリッド(株)_メニューD(残差)</v>
      </c>
      <c r="BB1010" s="52">
        <f t="shared" si="46"/>
        <v>0.438</v>
      </c>
      <c r="BD1010" s="52" t="str">
        <f>IF(参照!L1010="","",参照!L1010)</f>
        <v/>
      </c>
    </row>
    <row r="1011" spans="47:56">
      <c r="AU1011" s="52" t="str">
        <f>IF(参照!A1011="","",参照!A1011)</f>
        <v/>
      </c>
      <c r="AV1011" s="52" t="str">
        <f>IF(参照!B1011="","",参照!B1011)</f>
        <v/>
      </c>
      <c r="AW1011" s="52" t="str">
        <f>IF(参照!C1011="","",参照!C1011)</f>
        <v/>
      </c>
      <c r="AX1011" s="52" t="str">
        <f>IF(参照!D1011="","",参照!D1011)</f>
        <v>(参考値)事業者全体</v>
      </c>
      <c r="AY1011" s="52">
        <f>IF(参照!E1011="","",参照!E1011)</f>
        <v>3.5499999999999996E-4</v>
      </c>
      <c r="AZ1011" s="52" t="str">
        <f>IF(参照!F1011="","",参照!F1011)</f>
        <v>デジタルグリッド(株)</v>
      </c>
      <c r="BA1011" s="52" t="str">
        <f>IF(参照!G1011="","",参照!G1011)</f>
        <v>デジタルグリッド(株)_(参考値)事業者全体</v>
      </c>
      <c r="BB1011" s="52">
        <f t="shared" si="46"/>
        <v>0.35499999999999998</v>
      </c>
      <c r="BD1011" s="52" t="str">
        <f>IF(参照!L1011="","",参照!L1011)</f>
        <v/>
      </c>
    </row>
    <row r="1012" spans="47:56">
      <c r="AU1012" s="52" t="str">
        <f>IF(参照!A1012="","",参照!A1012)</f>
        <v>A0666</v>
      </c>
      <c r="AV1012" s="52" t="str">
        <f>IF(参照!B1012="","",参照!B1012)</f>
        <v>(株)西九州させぼパワーズ</v>
      </c>
      <c r="AW1012" s="52">
        <f>IF(参照!C1012="","",参照!C1012)</f>
        <v>2.3800000000000001E-4</v>
      </c>
      <c r="AX1012" s="52" t="str">
        <f>IF(参照!D1012="","",参照!D1012)</f>
        <v/>
      </c>
      <c r="AY1012" s="52">
        <f>IF(参照!E1012="","",参照!E1012)</f>
        <v>1.6200000000000001E-4</v>
      </c>
      <c r="AZ1012" s="52" t="str">
        <f>IF(参照!F1012="","",参照!F1012)</f>
        <v>(株)西九州させぼパワーズ</v>
      </c>
      <c r="BA1012" s="52" t="str">
        <f>IF(参照!G1012="","",参照!G1012)</f>
        <v>(株)西九州させぼパワーズ_</v>
      </c>
      <c r="BB1012" s="52">
        <f t="shared" si="46"/>
        <v>0.16200000000000001</v>
      </c>
      <c r="BD1012" s="52" t="str">
        <f>IF(参照!L1012="","",参照!L1012)</f>
        <v/>
      </c>
    </row>
    <row r="1013" spans="47:56">
      <c r="AU1013" s="52" t="str">
        <f>IF(参照!A1013="","",参照!A1013)</f>
        <v>A0667</v>
      </c>
      <c r="AV1013" s="52" t="str">
        <f>IF(参照!B1013="","",参照!B1013)</f>
        <v>たんたんエナジー(株)</v>
      </c>
      <c r="AW1013" s="52">
        <f>IF(参照!C1013="","",参照!C1013)</f>
        <v>0</v>
      </c>
      <c r="AX1013" s="52" t="str">
        <f>IF(参照!D1013="","",参照!D1013)</f>
        <v>メニューA</v>
      </c>
      <c r="AY1013" s="52">
        <f>IF(参照!E1013="","",参照!E1013)</f>
        <v>0</v>
      </c>
      <c r="AZ1013" s="52" t="str">
        <f>IF(参照!F1013="","",参照!F1013)</f>
        <v>たんたんエナジー(株)</v>
      </c>
      <c r="BA1013" s="52" t="str">
        <f>IF(参照!G1013="","",参照!G1013)</f>
        <v>たんたんエナジー(株)_メニューA</v>
      </c>
      <c r="BB1013" s="52">
        <f t="shared" si="46"/>
        <v>0</v>
      </c>
      <c r="BD1013" s="52" t="str">
        <f>IF(参照!L1013="","",参照!L1013)</f>
        <v/>
      </c>
    </row>
    <row r="1014" spans="47:56">
      <c r="AU1014" s="52" t="str">
        <f>IF(参照!A1014="","",参照!A1014)</f>
        <v/>
      </c>
      <c r="AV1014" s="52" t="str">
        <f>IF(参照!B1014="","",参照!B1014)</f>
        <v/>
      </c>
      <c r="AW1014" s="52" t="str">
        <f>IF(参照!C1014="","",参照!C1014)</f>
        <v/>
      </c>
      <c r="AX1014" s="52" t="str">
        <f>IF(参照!D1014="","",参照!D1014)</f>
        <v>メニューB(残差)</v>
      </c>
      <c r="AY1014" s="52">
        <f>IF(参照!E1014="","",参照!E1014)</f>
        <v>2.8699999999999998E-4</v>
      </c>
      <c r="AZ1014" s="52" t="str">
        <f>IF(参照!F1014="","",参照!F1014)</f>
        <v>たんたんエナジー(株)</v>
      </c>
      <c r="BA1014" s="52" t="str">
        <f>IF(参照!G1014="","",参照!G1014)</f>
        <v>たんたんエナジー(株)_メニューB(残差)</v>
      </c>
      <c r="BB1014" s="52">
        <f t="shared" si="46"/>
        <v>0.28699999999999998</v>
      </c>
      <c r="BD1014" s="52" t="str">
        <f>IF(参照!L1014="","",参照!L1014)</f>
        <v/>
      </c>
    </row>
    <row r="1015" spans="47:56">
      <c r="AU1015" s="52" t="str">
        <f>IF(参照!A1015="","",参照!A1015)</f>
        <v/>
      </c>
      <c r="AV1015" s="52" t="str">
        <f>IF(参照!B1015="","",参照!B1015)</f>
        <v/>
      </c>
      <c r="AW1015" s="52" t="str">
        <f>IF(参照!C1015="","",参照!C1015)</f>
        <v/>
      </c>
      <c r="AX1015" s="52" t="str">
        <f>IF(参照!D1015="","",参照!D1015)</f>
        <v>(参考値)事業者全体</v>
      </c>
      <c r="AY1015" s="52">
        <f>IF(参照!E1015="","",参照!E1015)</f>
        <v>0</v>
      </c>
      <c r="AZ1015" s="52" t="str">
        <f>IF(参照!F1015="","",参照!F1015)</f>
        <v>たんたんエナジー(株)</v>
      </c>
      <c r="BA1015" s="52" t="str">
        <f>IF(参照!G1015="","",参照!G1015)</f>
        <v>たんたんエナジー(株)_(参考値)事業者全体</v>
      </c>
      <c r="BB1015" s="52">
        <f t="shared" si="46"/>
        <v>0</v>
      </c>
      <c r="BD1015" s="52" t="str">
        <f>IF(参照!L1015="","",参照!L1015)</f>
        <v/>
      </c>
    </row>
    <row r="1016" spans="47:56">
      <c r="AU1016" s="52" t="str">
        <f>IF(参照!A1016="","",参照!A1016)</f>
        <v>A0668</v>
      </c>
      <c r="AV1016" s="52" t="str">
        <f>IF(参照!B1016="","",参照!B1016)</f>
        <v>(株)能勢・豊能まちづくり</v>
      </c>
      <c r="AW1016" s="52">
        <f>IF(参照!C1016="","",参照!C1016)</f>
        <v>2.0599999999999999E-4</v>
      </c>
      <c r="AX1016" s="52" t="str">
        <f>IF(参照!D1016="","",参照!D1016)</f>
        <v/>
      </c>
      <c r="AY1016" s="52">
        <f>IF(参照!E1016="","",参照!E1016)</f>
        <v>4.44E-4</v>
      </c>
      <c r="AZ1016" s="52" t="str">
        <f>IF(参照!F1016="","",参照!F1016)</f>
        <v>(株)能勢・豊能まちづくり</v>
      </c>
      <c r="BA1016" s="52" t="str">
        <f>IF(参照!G1016="","",参照!G1016)</f>
        <v>(株)能勢・豊能まちづくり_</v>
      </c>
      <c r="BB1016" s="52">
        <f t="shared" si="46"/>
        <v>0.44400000000000001</v>
      </c>
      <c r="BD1016" s="52" t="str">
        <f>IF(参照!L1016="","",参照!L1016)</f>
        <v/>
      </c>
    </row>
    <row r="1017" spans="47:56">
      <c r="AU1017" s="52" t="str">
        <f>IF(参照!A1017="","",参照!A1017)</f>
        <v>A0670</v>
      </c>
      <c r="AV1017" s="52" t="str">
        <f>IF(参照!B1017="","",参照!B1017)</f>
        <v>(株)再エネ思考電力</v>
      </c>
      <c r="AW1017" s="52" t="str">
        <f>IF(参照!C1017="","",参照!C1017)</f>
        <v>0.000453※</v>
      </c>
      <c r="AX1017" s="52" t="str">
        <f>IF(参照!D1017="","",参照!D1017)</f>
        <v>メニューA</v>
      </c>
      <c r="AY1017" s="52">
        <f>IF(参照!E1017="","",参照!E1017)</f>
        <v>0</v>
      </c>
      <c r="AZ1017" s="52" t="str">
        <f>IF(参照!F1017="","",参照!F1017)</f>
        <v>(株)再エネ思考電力</v>
      </c>
      <c r="BA1017" s="52" t="str">
        <f>IF(参照!G1017="","",参照!G1017)</f>
        <v>(株)再エネ思考電力_メニューA</v>
      </c>
      <c r="BB1017" s="52">
        <f t="shared" si="46"/>
        <v>0</v>
      </c>
      <c r="BD1017" s="52" t="str">
        <f>IF(参照!L1017="","",参照!L1017)</f>
        <v/>
      </c>
    </row>
    <row r="1018" spans="47:56">
      <c r="AU1018" s="52" t="str">
        <f>IF(参照!A1018="","",参照!A1018)</f>
        <v/>
      </c>
      <c r="AV1018" s="52" t="str">
        <f>IF(参照!B1018="","",参照!B1018)</f>
        <v/>
      </c>
      <c r="AW1018" s="52" t="str">
        <f>IF(参照!C1018="","",参照!C1018)</f>
        <v/>
      </c>
      <c r="AX1018" s="52" t="str">
        <f>IF(参照!D1018="","",参照!D1018)</f>
        <v>メニューB</v>
      </c>
      <c r="AY1018" s="52">
        <f>IF(参照!E1018="","",参照!E1018)</f>
        <v>0</v>
      </c>
      <c r="AZ1018" s="52" t="str">
        <f>IF(参照!F1018="","",参照!F1018)</f>
        <v>(株)再エネ思考電力</v>
      </c>
      <c r="BA1018" s="52" t="str">
        <f>IF(参照!G1018="","",参照!G1018)</f>
        <v>(株)再エネ思考電力_メニューB</v>
      </c>
      <c r="BB1018" s="52">
        <f t="shared" si="46"/>
        <v>0</v>
      </c>
      <c r="BD1018" s="52" t="str">
        <f>IF(参照!L1018="","",参照!L1018)</f>
        <v/>
      </c>
    </row>
    <row r="1019" spans="47:56">
      <c r="AU1019" s="52" t="str">
        <f>IF(参照!A1019="","",参照!A1019)</f>
        <v/>
      </c>
      <c r="AV1019" s="52" t="str">
        <f>IF(参照!B1019="","",参照!B1019)</f>
        <v/>
      </c>
      <c r="AW1019" s="52" t="str">
        <f>IF(参照!C1019="","",参照!C1019)</f>
        <v/>
      </c>
      <c r="AX1019" s="52" t="str">
        <f>IF(参照!D1019="","",参照!D1019)</f>
        <v>メニューC(残差)</v>
      </c>
      <c r="AY1019" s="52">
        <f>IF(参照!E1019="","",参照!E1019)</f>
        <v>4.5300000000000001E-4</v>
      </c>
      <c r="AZ1019" s="52" t="str">
        <f>IF(参照!F1019="","",参照!F1019)</f>
        <v>(株)再エネ思考電力</v>
      </c>
      <c r="BA1019" s="52" t="str">
        <f>IF(参照!G1019="","",参照!G1019)</f>
        <v>(株)再エネ思考電力_メニューC(残差)</v>
      </c>
      <c r="BB1019" s="52">
        <f t="shared" si="46"/>
        <v>0.45300000000000001</v>
      </c>
      <c r="BD1019" s="52" t="str">
        <f>IF(参照!L1019="","",参照!L1019)</f>
        <v/>
      </c>
    </row>
    <row r="1020" spans="47:56">
      <c r="AU1020" s="52" t="str">
        <f>IF(参照!A1020="","",参照!A1020)</f>
        <v/>
      </c>
      <c r="AV1020" s="52" t="str">
        <f>IF(参照!B1020="","",参照!B1020)</f>
        <v/>
      </c>
      <c r="AW1020" s="52" t="str">
        <f>IF(参照!C1020="","",参照!C1020)</f>
        <v/>
      </c>
      <c r="AX1020" s="52" t="str">
        <f>IF(参照!D1020="","",参照!D1020)</f>
        <v>(参考値)事業者全体</v>
      </c>
      <c r="AY1020" s="52">
        <f>IF(参照!E1020="","",参照!E1020)</f>
        <v>4.6999999999999999E-4</v>
      </c>
      <c r="AZ1020" s="52" t="str">
        <f>IF(参照!F1020="","",参照!F1020)</f>
        <v>(株)再エネ思考電力</v>
      </c>
      <c r="BA1020" s="52" t="str">
        <f>IF(参照!G1020="","",参照!G1020)</f>
        <v>(株)再エネ思考電力_(参考値)事業者全体</v>
      </c>
      <c r="BB1020" s="52">
        <f t="shared" si="46"/>
        <v>0.47</v>
      </c>
      <c r="BD1020" s="52" t="str">
        <f>IF(参照!L1020="","",参照!L1020)</f>
        <v/>
      </c>
    </row>
    <row r="1021" spans="47:56">
      <c r="AU1021" s="52" t="str">
        <f>IF(参照!A1021="","",参照!A1021)</f>
        <v>A0671</v>
      </c>
      <c r="AV1021" s="52" t="str">
        <f>IF(参照!B1021="","",参照!B1021)</f>
        <v>(株)スマート</v>
      </c>
      <c r="AW1021" s="52">
        <f>IF(参照!C1021="","",参照!C1021)</f>
        <v>4.75E-4</v>
      </c>
      <c r="AX1021" s="52" t="str">
        <f>IF(参照!D1021="","",参照!D1021)</f>
        <v/>
      </c>
      <c r="AY1021" s="52">
        <f>IF(参照!E1021="","",参照!E1021)</f>
        <v>4.1899999999999999E-4</v>
      </c>
      <c r="AZ1021" s="52" t="str">
        <f>IF(参照!F1021="","",参照!F1021)</f>
        <v>(株)スマート</v>
      </c>
      <c r="BA1021" s="52" t="str">
        <f>IF(参照!G1021="","",参照!G1021)</f>
        <v>(株)スマート_</v>
      </c>
      <c r="BB1021" s="52">
        <f t="shared" si="46"/>
        <v>0.41899999999999998</v>
      </c>
      <c r="BD1021" s="52" t="str">
        <f>IF(参照!L1021="","",参照!L1021)</f>
        <v/>
      </c>
    </row>
    <row r="1022" spans="47:56">
      <c r="AU1022" s="52" t="str">
        <f>IF(参照!A1022="","",参照!A1022)</f>
        <v>A0673</v>
      </c>
      <c r="AV1022" s="52" t="str">
        <f>IF(参照!B1022="","",参照!B1022)</f>
        <v>(株)ジャパネットサービスイノベーション</v>
      </c>
      <c r="AW1022" s="52">
        <f>IF(参照!C1022="","",参照!C1022)</f>
        <v>6.11E-4</v>
      </c>
      <c r="AX1022" s="52" t="str">
        <f>IF(参照!D1022="","",参照!D1022)</f>
        <v/>
      </c>
      <c r="AY1022" s="52">
        <f>IF(参照!E1022="","",参照!E1022)</f>
        <v>5.5500000000000005E-4</v>
      </c>
      <c r="AZ1022" s="52" t="str">
        <f>IF(参照!F1022="","",参照!F1022)</f>
        <v>(株)ジャパネットサービスイノベーション</v>
      </c>
      <c r="BA1022" s="52" t="str">
        <f>IF(参照!G1022="","",参照!G1022)</f>
        <v>(株)ジャパネットサービスイノベーション_</v>
      </c>
      <c r="BB1022" s="52">
        <f t="shared" si="46"/>
        <v>0.55500000000000005</v>
      </c>
      <c r="BD1022" s="52" t="str">
        <f>IF(参照!L1022="","",参照!L1022)</f>
        <v/>
      </c>
    </row>
    <row r="1023" spans="47:56">
      <c r="AU1023" s="52" t="str">
        <f>IF(参照!A1023="","",参照!A1023)</f>
        <v>A0675</v>
      </c>
      <c r="AV1023" s="52" t="str">
        <f>IF(参照!B1023="","",参照!B1023)</f>
        <v>(株)リクルート</v>
      </c>
      <c r="AW1023" s="52">
        <f>IF(参照!C1023="","",参照!C1023)</f>
        <v>5.0699999999999996E-4</v>
      </c>
      <c r="AX1023" s="52" t="str">
        <f>IF(参照!D1023="","",参照!D1023)</f>
        <v/>
      </c>
      <c r="AY1023" s="52">
        <f>IF(参照!E1023="","",参照!E1023)</f>
        <v>5.5699999999999999E-4</v>
      </c>
      <c r="AZ1023" s="52" t="str">
        <f>IF(参照!F1023="","",参照!F1023)</f>
        <v>(株)リクルート</v>
      </c>
      <c r="BA1023" s="52" t="str">
        <f>IF(参照!G1023="","",参照!G1023)</f>
        <v>(株)リクルート_</v>
      </c>
      <c r="BB1023" s="52">
        <f t="shared" si="46"/>
        <v>0.55699999999999994</v>
      </c>
      <c r="BD1023" s="52" t="str">
        <f>IF(参照!L1023="","",参照!L1023)</f>
        <v/>
      </c>
    </row>
    <row r="1024" spans="47:56">
      <c r="AU1024" s="52" t="str">
        <f>IF(参照!A1024="","",参照!A1024)</f>
        <v>A0676</v>
      </c>
      <c r="AV1024" s="52" t="str">
        <f>IF(参照!B1024="","",参照!B1024)</f>
        <v>ＫＢＮ(株)</v>
      </c>
      <c r="AW1024" s="52">
        <f>IF(参照!C1024="","",参照!C1024)</f>
        <v>5.1599999999999997E-4</v>
      </c>
      <c r="AX1024" s="52" t="str">
        <f>IF(参照!D1024="","",参照!D1024)</f>
        <v/>
      </c>
      <c r="AY1024" s="52">
        <f>IF(参照!E1024="","",参照!E1024)</f>
        <v>4.7800000000000002E-4</v>
      </c>
      <c r="AZ1024" s="52" t="str">
        <f>IF(参照!F1024="","",参照!F1024)</f>
        <v>ＫＢＮ(株)</v>
      </c>
      <c r="BA1024" s="52" t="str">
        <f>IF(参照!G1024="","",参照!G1024)</f>
        <v>ＫＢＮ(株)_</v>
      </c>
      <c r="BB1024" s="52">
        <f t="shared" si="46"/>
        <v>0.47800000000000004</v>
      </c>
      <c r="BD1024" s="52" t="str">
        <f>IF(参照!L1024="","",参照!L1024)</f>
        <v/>
      </c>
    </row>
    <row r="1025" spans="47:56">
      <c r="AU1025" s="52" t="str">
        <f>IF(参照!A1025="","",参照!A1025)</f>
        <v>A0677</v>
      </c>
      <c r="AV1025" s="52" t="str">
        <f>IF(参照!B1025="","",参照!B1025)</f>
        <v>(株)しおさい電力</v>
      </c>
      <c r="AW1025" s="52">
        <f>IF(参照!C1025="","",参照!C1025)</f>
        <v>5.0900000000000001E-4</v>
      </c>
      <c r="AX1025" s="52" t="str">
        <f>IF(参照!D1025="","",参照!D1025)</f>
        <v/>
      </c>
      <c r="AY1025" s="52">
        <f>IF(参照!E1025="","",参照!E1025)</f>
        <v>4.9799999999999996E-4</v>
      </c>
      <c r="AZ1025" s="52" t="str">
        <f>IF(参照!F1025="","",参照!F1025)</f>
        <v>(株)しおさい電力</v>
      </c>
      <c r="BA1025" s="52" t="str">
        <f>IF(参照!G1025="","",参照!G1025)</f>
        <v>(株)しおさい電力_</v>
      </c>
      <c r="BB1025" s="52">
        <f t="shared" si="46"/>
        <v>0.49799999999999994</v>
      </c>
      <c r="BD1025" s="52" t="str">
        <f>IF(参照!L1025="","",参照!L1025)</f>
        <v/>
      </c>
    </row>
    <row r="1026" spans="47:56">
      <c r="AU1026" s="52" t="str">
        <f>IF(参照!A1026="","",参照!A1026)</f>
        <v>A0678</v>
      </c>
      <c r="AV1026" s="52" t="str">
        <f>IF(参照!B1026="","",参照!B1026)</f>
        <v>アスエネ(株)</v>
      </c>
      <c r="AW1026" s="52">
        <f>IF(参照!C1026="","",参照!C1026)</f>
        <v>1.13E-4</v>
      </c>
      <c r="AX1026" s="52" t="str">
        <f>IF(参照!D1026="","",参照!D1026)</f>
        <v>メニューA</v>
      </c>
      <c r="AY1026" s="52">
        <f>IF(参照!E1026="","",参照!E1026)</f>
        <v>0</v>
      </c>
      <c r="AZ1026" s="52" t="str">
        <f>IF(参照!F1026="","",参照!F1026)</f>
        <v>アスエネ(株)</v>
      </c>
      <c r="BA1026" s="52" t="str">
        <f>IF(参照!G1026="","",参照!G1026)</f>
        <v>アスエネ(株)_メニューA</v>
      </c>
      <c r="BB1026" s="52">
        <f t="shared" si="46"/>
        <v>0</v>
      </c>
      <c r="BD1026" s="52" t="str">
        <f>IF(参照!L1026="","",参照!L1026)</f>
        <v/>
      </c>
    </row>
    <row r="1027" spans="47:56">
      <c r="AU1027" s="52" t="str">
        <f>IF(参照!A1027="","",参照!A1027)</f>
        <v/>
      </c>
      <c r="AV1027" s="52" t="str">
        <f>IF(参照!B1027="","",参照!B1027)</f>
        <v/>
      </c>
      <c r="AW1027" s="52" t="str">
        <f>IF(参照!C1027="","",参照!C1027)</f>
        <v/>
      </c>
      <c r="AX1027" s="52" t="str">
        <f>IF(参照!D1027="","",参照!D1027)</f>
        <v>メニューB</v>
      </c>
      <c r="AY1027" s="52">
        <f>IF(参照!E1027="","",参照!E1027)</f>
        <v>1.8900000000000001E-4</v>
      </c>
      <c r="AZ1027" s="52" t="str">
        <f>IF(参照!F1027="","",参照!F1027)</f>
        <v>アスエネ(株)</v>
      </c>
      <c r="BA1027" s="52" t="str">
        <f>IF(参照!G1027="","",参照!G1027)</f>
        <v>アスエネ(株)_メニューB</v>
      </c>
      <c r="BB1027" s="52">
        <f t="shared" si="46"/>
        <v>0.189</v>
      </c>
      <c r="BD1027" s="52" t="str">
        <f>IF(参照!L1027="","",参照!L1027)</f>
        <v/>
      </c>
    </row>
    <row r="1028" spans="47:56">
      <c r="AU1028" s="52" t="str">
        <f>IF(参照!A1028="","",参照!A1028)</f>
        <v/>
      </c>
      <c r="AV1028" s="52" t="str">
        <f>IF(参照!B1028="","",参照!B1028)</f>
        <v/>
      </c>
      <c r="AW1028" s="52" t="str">
        <f>IF(参照!C1028="","",参照!C1028)</f>
        <v/>
      </c>
      <c r="AX1028" s="52" t="str">
        <f>IF(参照!D1028="","",参照!D1028)</f>
        <v>メニューC</v>
      </c>
      <c r="AY1028" s="52">
        <f>IF(参照!E1028="","",参照!E1028)</f>
        <v>3.0199999999999997E-4</v>
      </c>
      <c r="AZ1028" s="52" t="str">
        <f>IF(参照!F1028="","",参照!F1028)</f>
        <v>アスエネ(株)</v>
      </c>
      <c r="BA1028" s="52" t="str">
        <f>IF(参照!G1028="","",参照!G1028)</f>
        <v>アスエネ(株)_メニューC</v>
      </c>
      <c r="BB1028" s="52">
        <f t="shared" si="46"/>
        <v>0.30199999999999999</v>
      </c>
      <c r="BD1028" s="52" t="str">
        <f>IF(参照!L1028="","",参照!L1028)</f>
        <v/>
      </c>
    </row>
    <row r="1029" spans="47:56">
      <c r="AU1029" s="52" t="str">
        <f>IF(参照!A1029="","",参照!A1029)</f>
        <v/>
      </c>
      <c r="AV1029" s="52" t="str">
        <f>IF(参照!B1029="","",参照!B1029)</f>
        <v/>
      </c>
      <c r="AW1029" s="52" t="str">
        <f>IF(参照!C1029="","",参照!C1029)</f>
        <v/>
      </c>
      <c r="AX1029" s="52" t="str">
        <f>IF(参照!D1029="","",参照!D1029)</f>
        <v>メニューD</v>
      </c>
      <c r="AY1029" s="52">
        <f>IF(参照!E1029="","",参照!E1029)</f>
        <v>3.39E-4</v>
      </c>
      <c r="AZ1029" s="52" t="str">
        <f>IF(参照!F1029="","",参照!F1029)</f>
        <v>アスエネ(株)</v>
      </c>
      <c r="BA1029" s="52" t="str">
        <f>IF(参照!G1029="","",参照!G1029)</f>
        <v>アスエネ(株)_メニューD</v>
      </c>
      <c r="BB1029" s="52">
        <f t="shared" ref="BB1029:BB1092" si="47">AY1029*1000</f>
        <v>0.33900000000000002</v>
      </c>
      <c r="BD1029" s="52" t="str">
        <f>IF(参照!L1029="","",参照!L1029)</f>
        <v/>
      </c>
    </row>
    <row r="1030" spans="47:56">
      <c r="AU1030" s="52" t="str">
        <f>IF(参照!A1030="","",参照!A1030)</f>
        <v/>
      </c>
      <c r="AV1030" s="52" t="str">
        <f>IF(参照!B1030="","",参照!B1030)</f>
        <v/>
      </c>
      <c r="AW1030" s="52" t="str">
        <f>IF(参照!C1030="","",参照!C1030)</f>
        <v/>
      </c>
      <c r="AX1030" s="52" t="str">
        <f>IF(参照!D1030="","",参照!D1030)</f>
        <v>メニューE</v>
      </c>
      <c r="AY1030" s="52">
        <f>IF(参照!E1030="","",参照!E1030)</f>
        <v>3.6699999999999998E-4</v>
      </c>
      <c r="AZ1030" s="52" t="str">
        <f>IF(参照!F1030="","",参照!F1030)</f>
        <v>アスエネ(株)</v>
      </c>
      <c r="BA1030" s="52" t="str">
        <f>IF(参照!G1030="","",参照!G1030)</f>
        <v>アスエネ(株)_メニューE</v>
      </c>
      <c r="BB1030" s="52">
        <f t="shared" si="47"/>
        <v>0.36699999999999999</v>
      </c>
      <c r="BD1030" s="52" t="str">
        <f>IF(参照!L1030="","",参照!L1030)</f>
        <v/>
      </c>
    </row>
    <row r="1031" spans="47:56">
      <c r="AU1031" s="52" t="str">
        <f>IF(参照!A1031="","",参照!A1031)</f>
        <v/>
      </c>
      <c r="AV1031" s="52" t="str">
        <f>IF(参照!B1031="","",参照!B1031)</f>
        <v/>
      </c>
      <c r="AW1031" s="52" t="str">
        <f>IF(参照!C1031="","",参照!C1031)</f>
        <v/>
      </c>
      <c r="AX1031" s="52" t="str">
        <f>IF(参照!D1031="","",参照!D1031)</f>
        <v>(参考値)事業者全体</v>
      </c>
      <c r="AY1031" s="52">
        <f>IF(参照!E1031="","",参照!E1031)</f>
        <v>4.4000000000000002E-4</v>
      </c>
      <c r="AZ1031" s="52" t="str">
        <f>IF(参照!F1031="","",参照!F1031)</f>
        <v>アスエネ(株)</v>
      </c>
      <c r="BA1031" s="52" t="str">
        <f>IF(参照!G1031="","",参照!G1031)</f>
        <v>アスエネ(株)_(参考値)事業者全体</v>
      </c>
      <c r="BB1031" s="52">
        <f t="shared" si="47"/>
        <v>0.44</v>
      </c>
      <c r="BD1031" s="52" t="str">
        <f>IF(参照!L1031="","",参照!L1031)</f>
        <v/>
      </c>
    </row>
    <row r="1032" spans="47:56">
      <c r="AU1032" s="52" t="str">
        <f>IF(参照!A1032="","",参照!A1032)</f>
        <v>A0679</v>
      </c>
      <c r="AV1032" s="52" t="str">
        <f>IF(参照!B1032="","",参照!B1032)</f>
        <v>ＴＥＰＣＯライフサービス(株)</v>
      </c>
      <c r="AW1032" s="52">
        <f>IF(参照!C1032="","",参照!C1032)</f>
        <v>4.9299999999999995E-4</v>
      </c>
      <c r="AX1032" s="52" t="str">
        <f>IF(参照!D1032="","",参照!D1032)</f>
        <v/>
      </c>
      <c r="AY1032" s="52">
        <f>IF(参照!E1032="","",参照!E1032)</f>
        <v>4.44E-4</v>
      </c>
      <c r="AZ1032" s="52" t="str">
        <f>IF(参照!F1032="","",参照!F1032)</f>
        <v>ＴＥＰＣＯライフサービス(株)</v>
      </c>
      <c r="BA1032" s="52" t="str">
        <f>IF(参照!G1032="","",参照!G1032)</f>
        <v>ＴＥＰＣＯライフサービス(株)_</v>
      </c>
      <c r="BB1032" s="52">
        <f t="shared" si="47"/>
        <v>0.44400000000000001</v>
      </c>
      <c r="BD1032" s="52" t="str">
        <f>IF(参照!L1032="","",参照!L1032)</f>
        <v/>
      </c>
    </row>
    <row r="1033" spans="47:56">
      <c r="AU1033" s="52" t="str">
        <f>IF(参照!A1033="","",参照!A1033)</f>
        <v>A0680</v>
      </c>
      <c r="AV1033" s="52" t="str">
        <f>IF(参照!B1033="","",参照!B1033)</f>
        <v>会津エナジー(株)</v>
      </c>
      <c r="AW1033" s="52">
        <f>IF(参照!C1033="","",参照!C1033)</f>
        <v>1E-4</v>
      </c>
      <c r="AX1033" s="52" t="str">
        <f>IF(参照!D1033="","",参照!D1033)</f>
        <v/>
      </c>
      <c r="AY1033" s="52">
        <f>IF(参照!E1033="","",参照!E1033)</f>
        <v>5.0500000000000002E-4</v>
      </c>
      <c r="AZ1033" s="52" t="str">
        <f>IF(参照!F1033="","",参照!F1033)</f>
        <v>会津エナジー(株)</v>
      </c>
      <c r="BA1033" s="52" t="str">
        <f>IF(参照!G1033="","",参照!G1033)</f>
        <v>会津エナジー(株)_</v>
      </c>
      <c r="BB1033" s="52">
        <f t="shared" si="47"/>
        <v>0.505</v>
      </c>
      <c r="BD1033" s="52" t="str">
        <f>IF(参照!L1033="","",参照!L1033)</f>
        <v/>
      </c>
    </row>
    <row r="1034" spans="47:56">
      <c r="AU1034" s="52" t="str">
        <f>IF(参照!A1034="","",参照!A1034)</f>
        <v>A0681</v>
      </c>
      <c r="AV1034" s="52" t="str">
        <f>IF(参照!B1034="","",参照!B1034)</f>
        <v>うべ未来エネルギー(株)</v>
      </c>
      <c r="AW1034" s="52">
        <f>IF(参照!C1034="","",参照!C1034)</f>
        <v>2.9700000000000001E-4</v>
      </c>
      <c r="AX1034" s="52" t="str">
        <f>IF(参照!D1034="","",参照!D1034)</f>
        <v/>
      </c>
      <c r="AY1034" s="52">
        <f>IF(参照!E1034="","",参照!E1034)</f>
        <v>4.9100000000000001E-4</v>
      </c>
      <c r="AZ1034" s="52" t="str">
        <f>IF(参照!F1034="","",参照!F1034)</f>
        <v>うべ未来エネルギー(株)</v>
      </c>
      <c r="BA1034" s="52" t="str">
        <f>IF(参照!G1034="","",参照!G1034)</f>
        <v>うべ未来エネルギー(株)_</v>
      </c>
      <c r="BB1034" s="52">
        <f t="shared" si="47"/>
        <v>0.49099999999999999</v>
      </c>
      <c r="BD1034" s="52" t="str">
        <f>IF(参照!L1034="","",参照!L1034)</f>
        <v/>
      </c>
    </row>
    <row r="1035" spans="47:56">
      <c r="AU1035" s="52" t="str">
        <f>IF(参照!A1035="","",参照!A1035)</f>
        <v>A0683</v>
      </c>
      <c r="AV1035" s="52" t="str">
        <f>IF(参照!B1035="","",参照!B1035)</f>
        <v>永井自動車工業(株)</v>
      </c>
      <c r="AW1035" s="52">
        <f>IF(参照!C1035="","",参照!C1035)</f>
        <v>4.7299999999999995E-4</v>
      </c>
      <c r="AX1035" s="52" t="str">
        <f>IF(参照!D1035="","",参照!D1035)</f>
        <v/>
      </c>
      <c r="AY1035" s="52">
        <f>IF(参照!E1035="","",参照!E1035)</f>
        <v>4.17E-4</v>
      </c>
      <c r="AZ1035" s="52" t="str">
        <f>IF(参照!F1035="","",参照!F1035)</f>
        <v>永井自動車工業(株)</v>
      </c>
      <c r="BA1035" s="52" t="str">
        <f>IF(参照!G1035="","",参照!G1035)</f>
        <v>永井自動車工業(株)_</v>
      </c>
      <c r="BB1035" s="52">
        <f t="shared" si="47"/>
        <v>0.41699999999999998</v>
      </c>
      <c r="BD1035" s="52" t="str">
        <f>IF(参照!L1035="","",参照!L1035)</f>
        <v/>
      </c>
    </row>
    <row r="1036" spans="47:56">
      <c r="AU1036" s="52" t="str">
        <f>IF(参照!A1036="","",参照!A1036)</f>
        <v>A0684</v>
      </c>
      <c r="AV1036" s="52" t="str">
        <f>IF(参照!B1036="","",参照!B1036)</f>
        <v>小島電機工業(株)</v>
      </c>
      <c r="AW1036" s="52">
        <f>IF(参照!C1036="","",参照!C1036)</f>
        <v>5.1500000000000005E-4</v>
      </c>
      <c r="AX1036" s="52" t="str">
        <f>IF(参照!D1036="","",参照!D1036)</f>
        <v/>
      </c>
      <c r="AY1036" s="52">
        <f>IF(参照!E1036="","",参照!E1036)</f>
        <v>5.6700000000000001E-4</v>
      </c>
      <c r="AZ1036" s="52" t="str">
        <f>IF(参照!F1036="","",参照!F1036)</f>
        <v>小島電機工業(株)</v>
      </c>
      <c r="BA1036" s="52" t="str">
        <f>IF(参照!G1036="","",参照!G1036)</f>
        <v>小島電機工業(株)_</v>
      </c>
      <c r="BB1036" s="52">
        <f t="shared" si="47"/>
        <v>0.56700000000000006</v>
      </c>
      <c r="BD1036" s="52" t="str">
        <f>IF(参照!L1036="","",参照!L1036)</f>
        <v/>
      </c>
    </row>
    <row r="1037" spans="47:56">
      <c r="AU1037" s="52" t="str">
        <f>IF(参照!A1037="","",参照!A1037)</f>
        <v>A0685</v>
      </c>
      <c r="AV1037" s="52" t="str">
        <f>IF(参照!B1037="","",参照!B1037)</f>
        <v>陸前高田しみんエネルギー(株)</v>
      </c>
      <c r="AW1037" s="52">
        <f>IF(参照!C1037="","",参照!C1037)</f>
        <v>4.9299999999999995E-4</v>
      </c>
      <c r="AX1037" s="52" t="str">
        <f>IF(参照!D1037="","",参照!D1037)</f>
        <v/>
      </c>
      <c r="AY1037" s="52">
        <f>IF(参照!E1037="","",参照!E1037)</f>
        <v>5.1699999999999999E-4</v>
      </c>
      <c r="AZ1037" s="52" t="str">
        <f>IF(参照!F1037="","",参照!F1037)</f>
        <v>陸前高田しみんエネルギー(株)</v>
      </c>
      <c r="BA1037" s="52" t="str">
        <f>IF(参照!G1037="","",参照!G1037)</f>
        <v>陸前高田しみんエネルギー(株)_</v>
      </c>
      <c r="BB1037" s="52">
        <f t="shared" si="47"/>
        <v>0.51700000000000002</v>
      </c>
      <c r="BD1037" s="52" t="str">
        <f>IF(参照!L1037="","",参照!L1037)</f>
        <v/>
      </c>
    </row>
    <row r="1038" spans="47:56">
      <c r="AU1038" s="52" t="str">
        <f>IF(参照!A1038="","",参照!A1038)</f>
        <v>A0687</v>
      </c>
      <c r="AV1038" s="52" t="str">
        <f>IF(参照!B1038="","",参照!B1038)</f>
        <v>(株)チャームドライフ</v>
      </c>
      <c r="AW1038" s="52">
        <f>IF(参照!C1038="","",参照!C1038)</f>
        <v>4.73E-4</v>
      </c>
      <c r="AX1038" s="52" t="str">
        <f>IF(参照!D1038="","",参照!D1038)</f>
        <v/>
      </c>
      <c r="AY1038" s="52">
        <f>IF(参照!E1038="","",参照!E1038)</f>
        <v>5.1400000000000003E-4</v>
      </c>
      <c r="AZ1038" s="52" t="str">
        <f>IF(参照!F1038="","",参照!F1038)</f>
        <v>(株)チャームドライフ</v>
      </c>
      <c r="BA1038" s="52" t="str">
        <f>IF(参照!G1038="","",参照!G1038)</f>
        <v>(株)チャームドライフ_</v>
      </c>
      <c r="BB1038" s="52">
        <f t="shared" si="47"/>
        <v>0.51400000000000001</v>
      </c>
      <c r="BD1038" s="52" t="str">
        <f>IF(参照!L1038="","",参照!L1038)</f>
        <v/>
      </c>
    </row>
    <row r="1039" spans="47:56">
      <c r="AU1039" s="52" t="str">
        <f>IF(参照!A1039="","",参照!A1039)</f>
        <v>A0689</v>
      </c>
      <c r="AV1039" s="52" t="str">
        <f>IF(参照!B1039="","",参照!B1039)</f>
        <v>スターティア(株)</v>
      </c>
      <c r="AW1039" s="52">
        <f>IF(参照!C1039="","",参照!C1039)</f>
        <v>5.1599999999999997E-4</v>
      </c>
      <c r="AX1039" s="52" t="str">
        <f>IF(参照!D1039="","",参照!D1039)</f>
        <v>メニューA</v>
      </c>
      <c r="AY1039" s="52">
        <f>IF(参照!E1039="","",参照!E1039)</f>
        <v>0</v>
      </c>
      <c r="AZ1039" s="52" t="str">
        <f>IF(参照!F1039="","",参照!F1039)</f>
        <v>スターティア(株)</v>
      </c>
      <c r="BA1039" s="52" t="str">
        <f>IF(参照!G1039="","",参照!G1039)</f>
        <v>スターティア(株)_メニューA</v>
      </c>
      <c r="BB1039" s="52">
        <f t="shared" si="47"/>
        <v>0</v>
      </c>
      <c r="BD1039" s="52" t="str">
        <f>IF(参照!L1039="","",参照!L1039)</f>
        <v/>
      </c>
    </row>
    <row r="1040" spans="47:56">
      <c r="AU1040" s="52" t="str">
        <f>IF(参照!A1040="","",参照!A1040)</f>
        <v/>
      </c>
      <c r="AV1040" s="52" t="str">
        <f>IF(参照!B1040="","",参照!B1040)</f>
        <v/>
      </c>
      <c r="AW1040" s="52" t="str">
        <f>IF(参照!C1040="","",参照!C1040)</f>
        <v/>
      </c>
      <c r="AX1040" s="52" t="str">
        <f>IF(参照!D1040="","",参照!D1040)</f>
        <v>メニューB(残差)</v>
      </c>
      <c r="AY1040" s="52">
        <f>IF(参照!E1040="","",参照!E1040)</f>
        <v>5.4900000000000001E-4</v>
      </c>
      <c r="AZ1040" s="52" t="str">
        <f>IF(参照!F1040="","",参照!F1040)</f>
        <v>スターティア(株)</v>
      </c>
      <c r="BA1040" s="52" t="str">
        <f>IF(参照!G1040="","",参照!G1040)</f>
        <v>スターティア(株)_メニューB(残差)</v>
      </c>
      <c r="BB1040" s="52">
        <f t="shared" si="47"/>
        <v>0.54900000000000004</v>
      </c>
      <c r="BD1040" s="52" t="str">
        <f>IF(参照!L1040="","",参照!L1040)</f>
        <v/>
      </c>
    </row>
    <row r="1041" spans="47:56">
      <c r="AU1041" s="52" t="str">
        <f>IF(参照!A1041="","",参照!A1041)</f>
        <v/>
      </c>
      <c r="AV1041" s="52" t="str">
        <f>IF(参照!B1041="","",参照!B1041)</f>
        <v/>
      </c>
      <c r="AW1041" s="52" t="str">
        <f>IF(参照!C1041="","",参照!C1041)</f>
        <v/>
      </c>
      <c r="AX1041" s="52" t="str">
        <f>IF(参照!D1041="","",参照!D1041)</f>
        <v>(参考値)事業者全体</v>
      </c>
      <c r="AY1041" s="52">
        <f>IF(参照!E1041="","",参照!E1041)</f>
        <v>5.6800000000000004E-4</v>
      </c>
      <c r="AZ1041" s="52" t="str">
        <f>IF(参照!F1041="","",参照!F1041)</f>
        <v>スターティア(株)</v>
      </c>
      <c r="BA1041" s="52" t="str">
        <f>IF(参照!G1041="","",参照!G1041)</f>
        <v>スターティア(株)_(参考値)事業者全体</v>
      </c>
      <c r="BB1041" s="52">
        <f t="shared" si="47"/>
        <v>0.56800000000000006</v>
      </c>
      <c r="BD1041" s="52" t="str">
        <f>IF(参照!L1041="","",参照!L1041)</f>
        <v/>
      </c>
    </row>
    <row r="1042" spans="47:56">
      <c r="AU1042" s="52" t="str">
        <f>IF(参照!A1042="","",参照!A1042)</f>
        <v>A0690</v>
      </c>
      <c r="AV1042" s="52" t="str">
        <f>IF(参照!B1042="","",参照!B1042)</f>
        <v>東広島スマートエネルギー(株)</v>
      </c>
      <c r="AW1042" s="52">
        <f>IF(参照!C1042="","",参照!C1042)</f>
        <v>5.6899999999999995E-4</v>
      </c>
      <c r="AX1042" s="52" t="str">
        <f>IF(参照!D1042="","",参照!D1042)</f>
        <v/>
      </c>
      <c r="AY1042" s="52">
        <f>IF(参照!E1042="","",参照!E1042)</f>
        <v>4.44E-4</v>
      </c>
      <c r="AZ1042" s="52" t="str">
        <f>IF(参照!F1042="","",参照!F1042)</f>
        <v>東広島スマートエネルギー(株)</v>
      </c>
      <c r="BA1042" s="52" t="str">
        <f>IF(参照!G1042="","",参照!G1042)</f>
        <v>東広島スマートエネルギー(株)_</v>
      </c>
      <c r="BB1042" s="52">
        <f t="shared" si="47"/>
        <v>0.44400000000000001</v>
      </c>
      <c r="BD1042" s="52" t="str">
        <f>IF(参照!L1042="","",参照!L1042)</f>
        <v/>
      </c>
    </row>
    <row r="1043" spans="47:56">
      <c r="AU1043" s="52" t="str">
        <f>IF(参照!A1043="","",参照!A1043)</f>
        <v>A0692</v>
      </c>
      <c r="AV1043" s="52" t="str">
        <f>IF(参照!B1043="","",参照!B1043)</f>
        <v>旭化成(株)</v>
      </c>
      <c r="AW1043" s="52">
        <f>IF(参照!C1043="","",参照!C1043)</f>
        <v>4.7699999999999999E-4</v>
      </c>
      <c r="AX1043" s="52" t="str">
        <f>IF(参照!D1043="","",参照!D1043)</f>
        <v>メニューA</v>
      </c>
      <c r="AY1043" s="52">
        <f>IF(参照!E1043="","",参照!E1043)</f>
        <v>3.1500000000000001E-4</v>
      </c>
      <c r="AZ1043" s="52" t="str">
        <f>IF(参照!F1043="","",参照!F1043)</f>
        <v>旭化成(株)</v>
      </c>
      <c r="BA1043" s="52" t="str">
        <f>IF(参照!G1043="","",参照!G1043)</f>
        <v>旭化成(株)_メニューA</v>
      </c>
      <c r="BB1043" s="52">
        <f t="shared" si="47"/>
        <v>0.315</v>
      </c>
      <c r="BD1043" s="52" t="str">
        <f>IF(参照!L1043="","",参照!L1043)</f>
        <v/>
      </c>
    </row>
    <row r="1044" spans="47:56">
      <c r="AU1044" s="52" t="str">
        <f>IF(参照!A1044="","",参照!A1044)</f>
        <v/>
      </c>
      <c r="AV1044" s="52" t="str">
        <f>IF(参照!B1044="","",参照!B1044)</f>
        <v/>
      </c>
      <c r="AW1044" s="52" t="str">
        <f>IF(参照!C1044="","",参照!C1044)</f>
        <v/>
      </c>
      <c r="AX1044" s="52" t="str">
        <f>IF(参照!D1044="","",参照!D1044)</f>
        <v>メニューB</v>
      </c>
      <c r="AY1044" s="52">
        <f>IF(参照!E1044="","",参照!E1044)</f>
        <v>4.0500000000000003E-4</v>
      </c>
      <c r="AZ1044" s="52" t="str">
        <f>IF(参照!F1044="","",参照!F1044)</f>
        <v>旭化成(株)</v>
      </c>
      <c r="BA1044" s="52" t="str">
        <f>IF(参照!G1044="","",参照!G1044)</f>
        <v>旭化成(株)_メニューB</v>
      </c>
      <c r="BB1044" s="52">
        <f t="shared" si="47"/>
        <v>0.40500000000000003</v>
      </c>
      <c r="BD1044" s="52" t="str">
        <f>IF(参照!L1044="","",参照!L1044)</f>
        <v/>
      </c>
    </row>
    <row r="1045" spans="47:56">
      <c r="AU1045" s="52" t="str">
        <f>IF(参照!A1045="","",参照!A1045)</f>
        <v/>
      </c>
      <c r="AV1045" s="52" t="str">
        <f>IF(参照!B1045="","",参照!B1045)</f>
        <v/>
      </c>
      <c r="AW1045" s="52" t="str">
        <f>IF(参照!C1045="","",参照!C1045)</f>
        <v/>
      </c>
      <c r="AX1045" s="52" t="str">
        <f>IF(参照!D1045="","",参照!D1045)</f>
        <v>メニューC</v>
      </c>
      <c r="AY1045" s="52">
        <f>IF(参照!E1045="","",参照!E1045)</f>
        <v>4.1099999999999996E-4</v>
      </c>
      <c r="AZ1045" s="52" t="str">
        <f>IF(参照!F1045="","",参照!F1045)</f>
        <v>旭化成(株)</v>
      </c>
      <c r="BA1045" s="52" t="str">
        <f>IF(参照!G1045="","",参照!G1045)</f>
        <v>旭化成(株)_メニューC</v>
      </c>
      <c r="BB1045" s="52">
        <f t="shared" si="47"/>
        <v>0.41099999999999998</v>
      </c>
      <c r="BD1045" s="52" t="str">
        <f>IF(参照!L1045="","",参照!L1045)</f>
        <v/>
      </c>
    </row>
    <row r="1046" spans="47:56">
      <c r="AU1046" s="52" t="str">
        <f>IF(参照!A1046="","",参照!A1046)</f>
        <v/>
      </c>
      <c r="AV1046" s="52" t="str">
        <f>IF(参照!B1046="","",参照!B1046)</f>
        <v/>
      </c>
      <c r="AW1046" s="52" t="str">
        <f>IF(参照!C1046="","",参照!C1046)</f>
        <v/>
      </c>
      <c r="AX1046" s="52" t="str">
        <f>IF(参照!D1046="","",参照!D1046)</f>
        <v>メニューD</v>
      </c>
      <c r="AY1046" s="52">
        <f>IF(参照!E1046="","",参照!E1046)</f>
        <v>3.4599999999999995E-4</v>
      </c>
      <c r="AZ1046" s="52" t="str">
        <f>IF(参照!F1046="","",参照!F1046)</f>
        <v>旭化成(株)</v>
      </c>
      <c r="BA1046" s="52" t="str">
        <f>IF(参照!G1046="","",参照!G1046)</f>
        <v>旭化成(株)_メニューD</v>
      </c>
      <c r="BB1046" s="52">
        <f t="shared" si="47"/>
        <v>0.34599999999999997</v>
      </c>
      <c r="BD1046" s="52" t="str">
        <f>IF(参照!L1046="","",参照!L1046)</f>
        <v/>
      </c>
    </row>
    <row r="1047" spans="47:56">
      <c r="AU1047" s="52" t="str">
        <f>IF(参照!A1047="","",参照!A1047)</f>
        <v/>
      </c>
      <c r="AV1047" s="52" t="str">
        <f>IF(参照!B1047="","",参照!B1047)</f>
        <v/>
      </c>
      <c r="AW1047" s="52" t="str">
        <f>IF(参照!C1047="","",参照!C1047)</f>
        <v/>
      </c>
      <c r="AX1047" s="52" t="str">
        <f>IF(参照!D1047="","",参照!D1047)</f>
        <v>メニューE</v>
      </c>
      <c r="AY1047" s="52">
        <f>IF(参照!E1047="","",参照!E1047)</f>
        <v>3.5299999999999996E-4</v>
      </c>
      <c r="AZ1047" s="52" t="str">
        <f>IF(参照!F1047="","",参照!F1047)</f>
        <v>旭化成(株)</v>
      </c>
      <c r="BA1047" s="52" t="str">
        <f>IF(参照!G1047="","",参照!G1047)</f>
        <v>旭化成(株)_メニューE</v>
      </c>
      <c r="BB1047" s="52">
        <f t="shared" si="47"/>
        <v>0.35299999999999998</v>
      </c>
      <c r="BD1047" s="52" t="str">
        <f>IF(参照!L1047="","",参照!L1047)</f>
        <v/>
      </c>
    </row>
    <row r="1048" spans="47:56">
      <c r="AU1048" s="52" t="str">
        <f>IF(参照!A1048="","",参照!A1048)</f>
        <v/>
      </c>
      <c r="AV1048" s="52" t="str">
        <f>IF(参照!B1048="","",参照!B1048)</f>
        <v/>
      </c>
      <c r="AW1048" s="52" t="str">
        <f>IF(参照!C1048="","",参照!C1048)</f>
        <v/>
      </c>
      <c r="AX1048" s="52" t="str">
        <f>IF(参照!D1048="","",参照!D1048)</f>
        <v>メニューF</v>
      </c>
      <c r="AY1048" s="52">
        <f>IF(参照!E1048="","",参照!E1048)</f>
        <v>0</v>
      </c>
      <c r="AZ1048" s="52" t="str">
        <f>IF(参照!F1048="","",参照!F1048)</f>
        <v>旭化成(株)</v>
      </c>
      <c r="BA1048" s="52" t="str">
        <f>IF(参照!G1048="","",参照!G1048)</f>
        <v>旭化成(株)_メニューF</v>
      </c>
      <c r="BB1048" s="52">
        <f t="shared" si="47"/>
        <v>0</v>
      </c>
      <c r="BD1048" s="52" t="str">
        <f>IF(参照!L1048="","",参照!L1048)</f>
        <v/>
      </c>
    </row>
    <row r="1049" spans="47:56">
      <c r="AU1049" s="52" t="str">
        <f>IF(参照!A1049="","",参照!A1049)</f>
        <v/>
      </c>
      <c r="AV1049" s="52" t="str">
        <f>IF(参照!B1049="","",参照!B1049)</f>
        <v/>
      </c>
      <c r="AW1049" s="52" t="str">
        <f>IF(参照!C1049="","",参照!C1049)</f>
        <v/>
      </c>
      <c r="AX1049" s="52" t="str">
        <f>IF(参照!D1049="","",参照!D1049)</f>
        <v>(参考値)事業者全体</v>
      </c>
      <c r="AY1049" s="52">
        <f>IF(参照!E1049="","",参照!E1049)</f>
        <v>5.0699999999999996E-4</v>
      </c>
      <c r="AZ1049" s="52" t="str">
        <f>IF(参照!F1049="","",参照!F1049)</f>
        <v>旭化成(株)</v>
      </c>
      <c r="BA1049" s="52" t="str">
        <f>IF(参照!G1049="","",参照!G1049)</f>
        <v>旭化成(株)_(参考値)事業者全体</v>
      </c>
      <c r="BB1049" s="52">
        <f t="shared" si="47"/>
        <v>0.50700000000000001</v>
      </c>
      <c r="BD1049" s="52" t="str">
        <f>IF(参照!L1049="","",参照!L1049)</f>
        <v/>
      </c>
    </row>
    <row r="1050" spans="47:56">
      <c r="AU1050" s="52" t="str">
        <f>IF(参照!A1050="","",参照!A1050)</f>
        <v>A0693</v>
      </c>
      <c r="AV1050" s="52" t="str">
        <f>IF(参照!B1050="","",参照!B1050)</f>
        <v>京和ガス(株)</v>
      </c>
      <c r="AW1050" s="52">
        <f>IF(参照!C1050="","",参照!C1050)</f>
        <v>5.1500000000000005E-4</v>
      </c>
      <c r="AX1050" s="52" t="str">
        <f>IF(参照!D1050="","",参照!D1050)</f>
        <v/>
      </c>
      <c r="AY1050" s="52">
        <f>IF(参照!E1050="","",参照!E1050)</f>
        <v>4.5899999999999999E-4</v>
      </c>
      <c r="AZ1050" s="52" t="str">
        <f>IF(参照!F1050="","",参照!F1050)</f>
        <v>京和ガス(株)</v>
      </c>
      <c r="BA1050" s="52" t="str">
        <f>IF(参照!G1050="","",参照!G1050)</f>
        <v>京和ガス(株)_</v>
      </c>
      <c r="BB1050" s="52">
        <f t="shared" si="47"/>
        <v>0.45899999999999996</v>
      </c>
      <c r="BD1050" s="52" t="str">
        <f>IF(参照!L1050="","",参照!L1050)</f>
        <v/>
      </c>
    </row>
    <row r="1051" spans="47:56">
      <c r="AU1051" s="52" t="str">
        <f>IF(参照!A1051="","",参照!A1051)</f>
        <v>A0696</v>
      </c>
      <c r="AV1051" s="52" t="str">
        <f>IF(参照!B1051="","",参照!B1051)</f>
        <v>(株)岡崎建材</v>
      </c>
      <c r="AW1051" s="52">
        <f>IF(参照!C1051="","",参照!C1051)</f>
        <v>4.9299999999999995E-4</v>
      </c>
      <c r="AX1051" s="52" t="str">
        <f>IF(参照!D1051="","",参照!D1051)</f>
        <v/>
      </c>
      <c r="AY1051" s="52">
        <f>IF(参照!E1051="","",参照!E1051)</f>
        <v>4.37E-4</v>
      </c>
      <c r="AZ1051" s="52" t="str">
        <f>IF(参照!F1051="","",参照!F1051)</f>
        <v>(株)岡崎建材</v>
      </c>
      <c r="BA1051" s="52" t="str">
        <f>IF(参照!G1051="","",参照!G1051)</f>
        <v>(株)岡崎建材_</v>
      </c>
      <c r="BB1051" s="52">
        <f t="shared" si="47"/>
        <v>0.437</v>
      </c>
      <c r="BD1051" s="52" t="str">
        <f>IF(参照!L1051="","",参照!L1051)</f>
        <v/>
      </c>
    </row>
    <row r="1052" spans="47:56">
      <c r="AU1052" s="52" t="str">
        <f>IF(参照!A1052="","",参照!A1052)</f>
        <v>A0698</v>
      </c>
      <c r="AV1052" s="52" t="str">
        <f>IF(参照!B1052="","",参照!B1052)</f>
        <v>(株)エフオン</v>
      </c>
      <c r="AW1052" s="52" t="str">
        <f>IF(参照!C1052="","",参照!C1052)</f>
        <v>0.000453※</v>
      </c>
      <c r="AX1052" s="52" t="str">
        <f>IF(参照!D1052="","",参照!D1052)</f>
        <v>メニューA</v>
      </c>
      <c r="AY1052" s="52">
        <f>IF(参照!E1052="","",参照!E1052)</f>
        <v>0</v>
      </c>
      <c r="AZ1052" s="52" t="str">
        <f>IF(参照!F1052="","",参照!F1052)</f>
        <v>(株)エフオン</v>
      </c>
      <c r="BA1052" s="52" t="str">
        <f>IF(参照!G1052="","",参照!G1052)</f>
        <v>(株)エフオン_メニューA</v>
      </c>
      <c r="BB1052" s="52">
        <f t="shared" si="47"/>
        <v>0</v>
      </c>
      <c r="BD1052" s="52" t="str">
        <f>IF(参照!L1052="","",参照!L1052)</f>
        <v/>
      </c>
    </row>
    <row r="1053" spans="47:56">
      <c r="AU1053" s="52" t="str">
        <f>IF(参照!A1053="","",参照!A1053)</f>
        <v/>
      </c>
      <c r="AV1053" s="52" t="str">
        <f>IF(参照!B1053="","",参照!B1053)</f>
        <v/>
      </c>
      <c r="AW1053" s="52" t="str">
        <f>IF(参照!C1053="","",参照!C1053)</f>
        <v/>
      </c>
      <c r="AX1053" s="52" t="str">
        <f>IF(参照!D1053="","",参照!D1053)</f>
        <v>メニューB</v>
      </c>
      <c r="AY1053" s="52">
        <f>IF(参照!E1053="","",参照!E1053)</f>
        <v>2.4699999999999999E-4</v>
      </c>
      <c r="AZ1053" s="52" t="str">
        <f>IF(参照!F1053="","",参照!F1053)</f>
        <v>(株)エフオン</v>
      </c>
      <c r="BA1053" s="52" t="str">
        <f>IF(参照!G1053="","",参照!G1053)</f>
        <v>(株)エフオン_メニューB</v>
      </c>
      <c r="BB1053" s="52">
        <f t="shared" si="47"/>
        <v>0.247</v>
      </c>
      <c r="BD1053" s="52" t="str">
        <f>IF(参照!L1053="","",参照!L1053)</f>
        <v/>
      </c>
    </row>
    <row r="1054" spans="47:56">
      <c r="AU1054" s="52" t="str">
        <f>IF(参照!A1054="","",参照!A1054)</f>
        <v/>
      </c>
      <c r="AV1054" s="52" t="str">
        <f>IF(参照!B1054="","",参照!B1054)</f>
        <v/>
      </c>
      <c r="AW1054" s="52" t="str">
        <f>IF(参照!C1054="","",参照!C1054)</f>
        <v/>
      </c>
      <c r="AX1054" s="52" t="str">
        <f>IF(参照!D1054="","",参照!D1054)</f>
        <v>メニューC</v>
      </c>
      <c r="AY1054" s="52">
        <f>IF(参照!E1054="","",参照!E1054)</f>
        <v>2.9499999999999996E-4</v>
      </c>
      <c r="AZ1054" s="52" t="str">
        <f>IF(参照!F1054="","",参照!F1054)</f>
        <v>(株)エフオン</v>
      </c>
      <c r="BA1054" s="52" t="str">
        <f>IF(参照!G1054="","",参照!G1054)</f>
        <v>(株)エフオン_メニューC</v>
      </c>
      <c r="BB1054" s="52">
        <f t="shared" si="47"/>
        <v>0.29499999999999998</v>
      </c>
      <c r="BD1054" s="52" t="str">
        <f>IF(参照!L1054="","",参照!L1054)</f>
        <v/>
      </c>
    </row>
    <row r="1055" spans="47:56">
      <c r="AU1055" s="52" t="str">
        <f>IF(参照!A1055="","",参照!A1055)</f>
        <v/>
      </c>
      <c r="AV1055" s="52" t="str">
        <f>IF(参照!B1055="","",参照!B1055)</f>
        <v/>
      </c>
      <c r="AW1055" s="52" t="str">
        <f>IF(参照!C1055="","",参照!C1055)</f>
        <v/>
      </c>
      <c r="AX1055" s="52" t="str">
        <f>IF(参照!D1055="","",参照!D1055)</f>
        <v>メニューD</v>
      </c>
      <c r="AY1055" s="52">
        <f>IF(参照!E1055="","",参照!E1055)</f>
        <v>3.0899999999999998E-4</v>
      </c>
      <c r="AZ1055" s="52" t="str">
        <f>IF(参照!F1055="","",参照!F1055)</f>
        <v>(株)エフオン</v>
      </c>
      <c r="BA1055" s="52" t="str">
        <f>IF(参照!G1055="","",参照!G1055)</f>
        <v>(株)エフオン_メニューD</v>
      </c>
      <c r="BB1055" s="52">
        <f t="shared" si="47"/>
        <v>0.309</v>
      </c>
      <c r="BD1055" s="52" t="str">
        <f>IF(参照!L1055="","",参照!L1055)</f>
        <v/>
      </c>
    </row>
    <row r="1056" spans="47:56">
      <c r="AU1056" s="52" t="str">
        <f>IF(参照!A1056="","",参照!A1056)</f>
        <v/>
      </c>
      <c r="AV1056" s="52" t="str">
        <f>IF(参照!B1056="","",参照!B1056)</f>
        <v/>
      </c>
      <c r="AW1056" s="52" t="str">
        <f>IF(参照!C1056="","",参照!C1056)</f>
        <v/>
      </c>
      <c r="AX1056" s="52" t="str">
        <f>IF(参照!D1056="","",参照!D1056)</f>
        <v>メニューE</v>
      </c>
      <c r="AY1056" s="52">
        <f>IF(参照!E1056="","",参照!E1056)</f>
        <v>3.3100000000000002E-4</v>
      </c>
      <c r="AZ1056" s="52" t="str">
        <f>IF(参照!F1056="","",参照!F1056)</f>
        <v>(株)エフオン</v>
      </c>
      <c r="BA1056" s="52" t="str">
        <f>IF(参照!G1056="","",参照!G1056)</f>
        <v>(株)エフオン_メニューE</v>
      </c>
      <c r="BB1056" s="52">
        <f t="shared" si="47"/>
        <v>0.33100000000000002</v>
      </c>
      <c r="BD1056" s="52" t="str">
        <f>IF(参照!L1056="","",参照!L1056)</f>
        <v/>
      </c>
    </row>
    <row r="1057" spans="47:56">
      <c r="AU1057" s="52" t="str">
        <f>IF(参照!A1057="","",参照!A1057)</f>
        <v/>
      </c>
      <c r="AV1057" s="52" t="str">
        <f>IF(参照!B1057="","",参照!B1057)</f>
        <v/>
      </c>
      <c r="AW1057" s="52" t="str">
        <f>IF(参照!C1057="","",参照!C1057)</f>
        <v/>
      </c>
      <c r="AX1057" s="52" t="str">
        <f>IF(参照!D1057="","",参照!D1057)</f>
        <v>メニューF</v>
      </c>
      <c r="AY1057" s="52">
        <f>IF(参照!E1057="","",参照!E1057)</f>
        <v>3.3500000000000001E-4</v>
      </c>
      <c r="AZ1057" s="52" t="str">
        <f>IF(参照!F1057="","",参照!F1057)</f>
        <v>(株)エフオン</v>
      </c>
      <c r="BA1057" s="52" t="str">
        <f>IF(参照!G1057="","",参照!G1057)</f>
        <v>(株)エフオン_メニューF</v>
      </c>
      <c r="BB1057" s="52">
        <f t="shared" si="47"/>
        <v>0.33500000000000002</v>
      </c>
      <c r="BD1057" s="52" t="str">
        <f>IF(参照!L1057="","",参照!L1057)</f>
        <v/>
      </c>
    </row>
    <row r="1058" spans="47:56">
      <c r="AU1058" s="52" t="str">
        <f>IF(参照!A1058="","",参照!A1058)</f>
        <v/>
      </c>
      <c r="AV1058" s="52" t="str">
        <f>IF(参照!B1058="","",参照!B1058)</f>
        <v/>
      </c>
      <c r="AW1058" s="52" t="str">
        <f>IF(参照!C1058="","",参照!C1058)</f>
        <v/>
      </c>
      <c r="AX1058" s="52" t="str">
        <f>IF(参照!D1058="","",参照!D1058)</f>
        <v>(参考値)事業者全体</v>
      </c>
      <c r="AY1058" s="52">
        <f>IF(参照!E1058="","",参照!E1058)</f>
        <v>4.1599999999999997E-4</v>
      </c>
      <c r="AZ1058" s="52" t="str">
        <f>IF(参照!F1058="","",参照!F1058)</f>
        <v>(株)エフオン</v>
      </c>
      <c r="BA1058" s="52" t="str">
        <f>IF(参照!G1058="","",参照!G1058)</f>
        <v>(株)エフオン_(参考値)事業者全体</v>
      </c>
      <c r="BB1058" s="52">
        <f t="shared" si="47"/>
        <v>0.41599999999999998</v>
      </c>
      <c r="BD1058" s="52" t="str">
        <f>IF(参照!L1058="","",参照!L1058)</f>
        <v/>
      </c>
    </row>
    <row r="1059" spans="47:56">
      <c r="AU1059" s="52" t="str">
        <f>IF(参照!A1059="","",参照!A1059)</f>
        <v>A0699</v>
      </c>
      <c r="AV1059" s="52" t="str">
        <f>IF(参照!B1059="","",参照!B1059)</f>
        <v>(株)岡崎さくら電力</v>
      </c>
      <c r="AW1059" s="52">
        <f>IF(参照!C1059="","",参照!C1059)</f>
        <v>1.85E-4</v>
      </c>
      <c r="AX1059" s="52" t="str">
        <f>IF(参照!D1059="","",参照!D1059)</f>
        <v/>
      </c>
      <c r="AY1059" s="52">
        <f>IF(参照!E1059="","",参照!E1059)</f>
        <v>3.1700000000000001E-4</v>
      </c>
      <c r="AZ1059" s="52" t="str">
        <f>IF(参照!F1059="","",参照!F1059)</f>
        <v>(株)岡崎さくら電力</v>
      </c>
      <c r="BA1059" s="52" t="str">
        <f>IF(参照!G1059="","",参照!G1059)</f>
        <v>(株)岡崎さくら電力_</v>
      </c>
      <c r="BB1059" s="52">
        <f t="shared" si="47"/>
        <v>0.317</v>
      </c>
      <c r="BD1059" s="52" t="str">
        <f>IF(参照!L1059="","",参照!L1059)</f>
        <v/>
      </c>
    </row>
    <row r="1060" spans="47:56">
      <c r="AU1060" s="52" t="str">
        <f>IF(参照!A1060="","",参照!A1060)</f>
        <v>A0702</v>
      </c>
      <c r="AV1060" s="52" t="str">
        <f>IF(参照!B1060="","",参照!B1060)</f>
        <v>旭マルヰガス(株)</v>
      </c>
      <c r="AW1060" s="52">
        <f>IF(参照!C1060="","",参照!C1060)</f>
        <v>5.1599999999999997E-4</v>
      </c>
      <c r="AX1060" s="52" t="str">
        <f>IF(参照!D1060="","",参照!D1060)</f>
        <v/>
      </c>
      <c r="AY1060" s="52">
        <f>IF(参照!E1060="","",参照!E1060)</f>
        <v>5.6099999999999998E-4</v>
      </c>
      <c r="AZ1060" s="52" t="str">
        <f>IF(参照!F1060="","",参照!F1060)</f>
        <v>旭マルヰガス(株)</v>
      </c>
      <c r="BA1060" s="52" t="str">
        <f>IF(参照!G1060="","",参照!G1060)</f>
        <v>旭マルヰガス(株)_</v>
      </c>
      <c r="BB1060" s="52">
        <f t="shared" si="47"/>
        <v>0.56099999999999994</v>
      </c>
      <c r="BD1060" s="52" t="str">
        <f>IF(参照!L1060="","",参照!L1060)</f>
        <v/>
      </c>
    </row>
    <row r="1061" spans="47:56">
      <c r="AU1061" s="52" t="str">
        <f>IF(参照!A1061="","",参照!A1061)</f>
        <v>A0703</v>
      </c>
      <c r="AV1061" s="52" t="str">
        <f>IF(参照!B1061="","",参照!B1061)</f>
        <v>ＪＲＥトレーディング(株)</v>
      </c>
      <c r="AW1061" s="52" t="str">
        <f>IF(参照!C1061="","",参照!C1061)</f>
        <v>0.000453※</v>
      </c>
      <c r="AX1061" s="52" t="str">
        <f>IF(参照!D1061="","",参照!D1061)</f>
        <v/>
      </c>
      <c r="AY1061" s="52">
        <f>IF(参照!E1061="","",参照!E1061)</f>
        <v>7.0899999999999999E-4</v>
      </c>
      <c r="AZ1061" s="52" t="str">
        <f>IF(参照!F1061="","",参照!F1061)</f>
        <v>ＪＲＥトレーディング(株)</v>
      </c>
      <c r="BA1061" s="52" t="str">
        <f>IF(参照!G1061="","",参照!G1061)</f>
        <v>ＪＲＥトレーディング(株)_</v>
      </c>
      <c r="BB1061" s="52">
        <f t="shared" si="47"/>
        <v>0.70899999999999996</v>
      </c>
      <c r="BD1061" s="52" t="str">
        <f>IF(参照!L1061="","",参照!L1061)</f>
        <v/>
      </c>
    </row>
    <row r="1062" spans="47:56">
      <c r="AU1062" s="52" t="str">
        <f>IF(参照!A1062="","",参照!A1062)</f>
        <v>A0704</v>
      </c>
      <c r="AV1062" s="52" t="str">
        <f>IF(参照!B1062="","",参照!B1062)</f>
        <v>Ｃａｓｔｌｅｔｏｎ　Ｃｏｍｍｏｄｉｔｉｅｓ　Ｊａｐａｎ合同会社</v>
      </c>
      <c r="AW1062" s="52">
        <f>IF(参照!C1062="","",参照!C1062)</f>
        <v>2.05E-4</v>
      </c>
      <c r="AX1062" s="52" t="str">
        <f>IF(参照!D1062="","",参照!D1062)</f>
        <v/>
      </c>
      <c r="AY1062" s="52">
        <f>IF(参照!E1062="","",参照!E1062)</f>
        <v>1.4899999999999999E-4</v>
      </c>
      <c r="AZ1062" s="52" t="str">
        <f>IF(参照!F1062="","",参照!F1062)</f>
        <v>Ｃａｓｔｌｅｔｏｎ　Ｃｏｍｍｏｄｉｔｉｅｓ　Ｊａｐａｎ合同会社</v>
      </c>
      <c r="BA1062" s="52" t="str">
        <f>IF(参照!G1062="","",参照!G1062)</f>
        <v>Ｃａｓｔｌｅｔｏｎ　Ｃｏｍｍｏｄｉｔｉｅｓ　Ｊａｐａｎ合同会社_</v>
      </c>
      <c r="BB1062" s="52">
        <f t="shared" si="47"/>
        <v>0.14899999999999999</v>
      </c>
      <c r="BD1062" s="52" t="str">
        <f>IF(参照!L1062="","",参照!L1062)</f>
        <v/>
      </c>
    </row>
    <row r="1063" spans="47:56">
      <c r="AU1063" s="52" t="str">
        <f>IF(参照!A1063="","",参照!A1063)</f>
        <v>A0705</v>
      </c>
      <c r="AV1063" s="52" t="str">
        <f>IF(参照!B1063="","",参照!B1063)</f>
        <v>神戸電力(株)</v>
      </c>
      <c r="AW1063" s="52">
        <f>IF(参照!C1063="","",参照!C1063)</f>
        <v>6.1799999999999995E-4</v>
      </c>
      <c r="AX1063" s="52" t="str">
        <f>IF(参照!D1063="","",参照!D1063)</f>
        <v/>
      </c>
      <c r="AY1063" s="52">
        <f>IF(参照!E1063="","",参照!E1063)</f>
        <v>6.9200000000000002E-4</v>
      </c>
      <c r="AZ1063" s="52" t="str">
        <f>IF(参照!F1063="","",参照!F1063)</f>
        <v>神戸電力(株)</v>
      </c>
      <c r="BA1063" s="52" t="str">
        <f>IF(参照!G1063="","",参照!G1063)</f>
        <v>神戸電力(株)_</v>
      </c>
      <c r="BB1063" s="52">
        <f t="shared" si="47"/>
        <v>0.69200000000000006</v>
      </c>
      <c r="BD1063" s="52" t="str">
        <f>IF(参照!L1063="","",参照!L1063)</f>
        <v/>
      </c>
    </row>
    <row r="1064" spans="47:56">
      <c r="AU1064" s="52" t="str">
        <f>IF(参照!A1064="","",参照!A1064)</f>
        <v>A0708</v>
      </c>
      <c r="AV1064" s="52" t="str">
        <f>IF(参照!B1064="","",参照!B1064)</f>
        <v>エア・ウォーター・ライフソリューション(株)(旧：エア・ウォーター北海道(株))</v>
      </c>
      <c r="AW1064" s="52">
        <f>IF(参照!C1064="","",参照!C1064)</f>
        <v>6.0300000000000002E-4</v>
      </c>
      <c r="AX1064" s="52" t="str">
        <f>IF(参照!D1064="","",参照!D1064)</f>
        <v/>
      </c>
      <c r="AY1064" s="52">
        <f>IF(参照!E1064="","",参照!E1064)</f>
        <v>5.4699999999999996E-4</v>
      </c>
      <c r="AZ1064" s="52" t="str">
        <f>IF(参照!F1064="","",参照!F1064)</f>
        <v>エア・ウォーター・ライフソリューション(株)(旧：エア・ウォーター北海道(株))</v>
      </c>
      <c r="BA1064" s="52" t="str">
        <f>IF(参照!G1064="","",参照!G1064)</f>
        <v>エア・ウォーター・ライフソリューション(株)(旧：エア・ウォーター北海道(株))_</v>
      </c>
      <c r="BB1064" s="52">
        <f t="shared" si="47"/>
        <v>0.54699999999999993</v>
      </c>
      <c r="BD1064" s="52" t="str">
        <f>IF(参照!L1064="","",参照!L1064)</f>
        <v/>
      </c>
    </row>
    <row r="1065" spans="47:56">
      <c r="AU1065" s="52" t="str">
        <f>IF(参照!A1065="","",参照!A1065)</f>
        <v>A0709</v>
      </c>
      <c r="AV1065" s="52" t="str">
        <f>IF(参照!B1065="","",参照!B1065)</f>
        <v>生活協同組合ひろしま</v>
      </c>
      <c r="AW1065" s="52">
        <f>IF(参照!C1065="","",参照!C1065)</f>
        <v>3.6699999999999998E-4</v>
      </c>
      <c r="AX1065" s="52" t="str">
        <f>IF(参照!D1065="","",参照!D1065)</f>
        <v>メニューA</v>
      </c>
      <c r="AY1065" s="52">
        <f>IF(参照!E1065="","",参照!E1065)</f>
        <v>3.5100000000000002E-4</v>
      </c>
      <c r="AZ1065" s="52" t="str">
        <f>IF(参照!F1065="","",参照!F1065)</f>
        <v>生活協同組合ひろしま</v>
      </c>
      <c r="BA1065" s="52" t="str">
        <f>IF(参照!G1065="","",参照!G1065)</f>
        <v>生活協同組合ひろしま_メニューA</v>
      </c>
      <c r="BB1065" s="52">
        <f t="shared" si="47"/>
        <v>0.35100000000000003</v>
      </c>
      <c r="BD1065" s="52" t="str">
        <f>IF(参照!L1065="","",参照!L1065)</f>
        <v/>
      </c>
    </row>
    <row r="1066" spans="47:56">
      <c r="AU1066" s="52" t="str">
        <f>IF(参照!A1066="","",参照!A1066)</f>
        <v/>
      </c>
      <c r="AV1066" s="52" t="str">
        <f>IF(参照!B1066="","",参照!B1066)</f>
        <v/>
      </c>
      <c r="AW1066" s="52" t="str">
        <f>IF(参照!C1066="","",参照!C1066)</f>
        <v/>
      </c>
      <c r="AX1066" s="52" t="str">
        <f>IF(参照!D1066="","",参照!D1066)</f>
        <v>メニューB(残差)</v>
      </c>
      <c r="AY1066" s="52">
        <f>IF(参照!E1066="","",参照!E1066)</f>
        <v>3.21E-4</v>
      </c>
      <c r="AZ1066" s="52" t="str">
        <f>IF(参照!F1066="","",参照!F1066)</f>
        <v>生活協同組合ひろしま</v>
      </c>
      <c r="BA1066" s="52" t="str">
        <f>IF(参照!G1066="","",参照!G1066)</f>
        <v>生活協同組合ひろしま_メニューB(残差)</v>
      </c>
      <c r="BB1066" s="52">
        <f t="shared" si="47"/>
        <v>0.32100000000000001</v>
      </c>
      <c r="BD1066" s="52" t="str">
        <f>IF(参照!L1066="","",参照!L1066)</f>
        <v/>
      </c>
    </row>
    <row r="1067" spans="47:56">
      <c r="AU1067" s="52" t="str">
        <f>IF(参照!A1067="","",参照!A1067)</f>
        <v/>
      </c>
      <c r="AV1067" s="52" t="str">
        <f>IF(参照!B1067="","",参照!B1067)</f>
        <v/>
      </c>
      <c r="AW1067" s="52" t="str">
        <f>IF(参照!C1067="","",参照!C1067)</f>
        <v/>
      </c>
      <c r="AX1067" s="52" t="str">
        <f>IF(参照!D1067="","",参照!D1067)</f>
        <v>(参考値)事業者全体</v>
      </c>
      <c r="AY1067" s="52">
        <f>IF(参照!E1067="","",参照!E1067)</f>
        <v>3.4200000000000002E-4</v>
      </c>
      <c r="AZ1067" s="52" t="str">
        <f>IF(参照!F1067="","",参照!F1067)</f>
        <v>生活協同組合ひろしま</v>
      </c>
      <c r="BA1067" s="52" t="str">
        <f>IF(参照!G1067="","",参照!G1067)</f>
        <v>生活協同組合ひろしま_(参考値)事業者全体</v>
      </c>
      <c r="BB1067" s="52">
        <f t="shared" si="47"/>
        <v>0.34200000000000003</v>
      </c>
      <c r="BD1067" s="52" t="str">
        <f>IF(参照!L1067="","",参照!L1067)</f>
        <v/>
      </c>
    </row>
    <row r="1068" spans="47:56">
      <c r="AU1068" s="52" t="str">
        <f>IF(参照!A1068="","",参照!A1068)</f>
        <v>A0710</v>
      </c>
      <c r="AV1068" s="52" t="str">
        <f>IF(参照!B1068="","",参照!B1068)</f>
        <v>(株)京楽産業ホールディングス</v>
      </c>
      <c r="AW1068" s="52">
        <f>IF(参照!C1068="","",参照!C1068)</f>
        <v>4.8299999999999998E-4</v>
      </c>
      <c r="AX1068" s="52" t="str">
        <f>IF(参照!D1068="","",参照!D1068)</f>
        <v/>
      </c>
      <c r="AY1068" s="52">
        <f>IF(参照!E1068="","",参照!E1068)</f>
        <v>5.2999999999999998E-4</v>
      </c>
      <c r="AZ1068" s="52" t="str">
        <f>IF(参照!F1068="","",参照!F1068)</f>
        <v>(株)京楽産業ホールディングス</v>
      </c>
      <c r="BA1068" s="52" t="str">
        <f>IF(参照!G1068="","",参照!G1068)</f>
        <v>(株)京楽産業ホールディングス_</v>
      </c>
      <c r="BB1068" s="52">
        <f t="shared" si="47"/>
        <v>0.53</v>
      </c>
      <c r="BD1068" s="52" t="str">
        <f>IF(参照!L1068="","",参照!L1068)</f>
        <v/>
      </c>
    </row>
    <row r="1069" spans="47:56">
      <c r="AU1069" s="52" t="str">
        <f>IF(参照!A1069="","",参照!A1069)</f>
        <v>A0711</v>
      </c>
      <c r="AV1069" s="52" t="str">
        <f>IF(参照!B1069="","",参照!B1069)</f>
        <v>(株)ＲｅｎｏＬａｂｏ</v>
      </c>
      <c r="AW1069" s="52">
        <f>IF(参照!C1069="","",参照!C1069)</f>
        <v>5.1000000000000004E-4</v>
      </c>
      <c r="AX1069" s="52" t="str">
        <f>IF(参照!D1069="","",参照!D1069)</f>
        <v/>
      </c>
      <c r="AY1069" s="52">
        <f>IF(参照!E1069="","",参照!E1069)</f>
        <v>5.6300000000000002E-4</v>
      </c>
      <c r="AZ1069" s="52" t="str">
        <f>IF(参照!F1069="","",参照!F1069)</f>
        <v>(株)ＲｅｎｏＬａｂｏ</v>
      </c>
      <c r="BA1069" s="52" t="str">
        <f>IF(参照!G1069="","",参照!G1069)</f>
        <v>(株)ＲｅｎｏＬａｂｏ_</v>
      </c>
      <c r="BB1069" s="52">
        <f t="shared" si="47"/>
        <v>0.56300000000000006</v>
      </c>
      <c r="BD1069" s="52" t="str">
        <f>IF(参照!L1069="","",参照!L1069)</f>
        <v/>
      </c>
    </row>
    <row r="1070" spans="47:56">
      <c r="AU1070" s="52" t="str">
        <f>IF(参照!A1070="","",参照!A1070)</f>
        <v>A0712</v>
      </c>
      <c r="AV1070" s="52" t="str">
        <f>IF(参照!B1070="","",参照!B1070)</f>
        <v>アークエルテクノロジーズ(株)</v>
      </c>
      <c r="AW1070" s="52">
        <f>IF(参照!C1070="","",参照!C1070)</f>
        <v>5.13E-4</v>
      </c>
      <c r="AX1070" s="52" t="str">
        <f>IF(参照!D1070="","",参照!D1070)</f>
        <v/>
      </c>
      <c r="AY1070" s="52">
        <f>IF(参照!E1070="","",参照!E1070)</f>
        <v>0</v>
      </c>
      <c r="AZ1070" s="52" t="str">
        <f>IF(参照!F1070="","",参照!F1070)</f>
        <v>アークエルテクノロジーズ(株)</v>
      </c>
      <c r="BA1070" s="52" t="str">
        <f>IF(参照!G1070="","",参照!G1070)</f>
        <v>アークエルテクノロジーズ(株)_</v>
      </c>
      <c r="BB1070" s="52">
        <f t="shared" si="47"/>
        <v>0</v>
      </c>
      <c r="BD1070" s="52" t="str">
        <f>IF(参照!L1070="","",参照!L1070)</f>
        <v/>
      </c>
    </row>
    <row r="1071" spans="47:56">
      <c r="AU1071" s="52" t="str">
        <f>IF(参照!A1071="","",参照!A1071)</f>
        <v>A0713</v>
      </c>
      <c r="AV1071" s="52" t="str">
        <f>IF(参照!B1071="","",参照!B1071)</f>
        <v>弥富ガス協同組合</v>
      </c>
      <c r="AW1071" s="52">
        <f>IF(参照!C1071="","",参照!C1071)</f>
        <v>5.2500000000000008E-4</v>
      </c>
      <c r="AX1071" s="52" t="str">
        <f>IF(参照!D1071="","",参照!D1071)</f>
        <v/>
      </c>
      <c r="AY1071" s="52">
        <f>IF(参照!E1071="","",参照!E1071)</f>
        <v>5.6999999999999998E-4</v>
      </c>
      <c r="AZ1071" s="52" t="str">
        <f>IF(参照!F1071="","",参照!F1071)</f>
        <v>弥富ガス協同組合</v>
      </c>
      <c r="BA1071" s="52" t="str">
        <f>IF(参照!G1071="","",参照!G1071)</f>
        <v>弥富ガス協同組合_</v>
      </c>
      <c r="BB1071" s="52">
        <f t="shared" si="47"/>
        <v>0.56999999999999995</v>
      </c>
      <c r="BD1071" s="52" t="str">
        <f>IF(参照!L1071="","",参照!L1071)</f>
        <v/>
      </c>
    </row>
    <row r="1072" spans="47:56">
      <c r="AU1072" s="52" t="str">
        <f>IF(参照!A1072="","",参照!A1072)</f>
        <v>A0714</v>
      </c>
      <c r="AV1072" s="52" t="str">
        <f>IF(参照!B1072="","",参照!B1072)</f>
        <v>エルメック(株)</v>
      </c>
      <c r="AW1072" s="52">
        <f>IF(参照!C1072="","",参照!C1072)</f>
        <v>3.9100000000000002E-4</v>
      </c>
      <c r="AX1072" s="52" t="str">
        <f>IF(参照!D1072="","",参照!D1072)</f>
        <v/>
      </c>
      <c r="AY1072" s="52">
        <f>IF(参照!E1072="","",参照!E1072)</f>
        <v>3.3500000000000001E-4</v>
      </c>
      <c r="AZ1072" s="52" t="str">
        <f>IF(参照!F1072="","",参照!F1072)</f>
        <v>エルメック(株)</v>
      </c>
      <c r="BA1072" s="52" t="str">
        <f>IF(参照!G1072="","",参照!G1072)</f>
        <v>エルメック(株)_</v>
      </c>
      <c r="BB1072" s="52">
        <f t="shared" si="47"/>
        <v>0.33500000000000002</v>
      </c>
      <c r="BD1072" s="52" t="str">
        <f>IF(参照!L1072="","",参照!L1072)</f>
        <v/>
      </c>
    </row>
    <row r="1073" spans="47:56">
      <c r="AU1073" s="52" t="str">
        <f>IF(参照!A1073="","",参照!A1073)</f>
        <v>A0715</v>
      </c>
      <c r="AV1073" s="52" t="str">
        <f>IF(参照!B1073="","",参照!B1073)</f>
        <v>(株)オズエナジー</v>
      </c>
      <c r="AW1073" s="52">
        <f>IF(参照!C1073="","",参照!C1073)</f>
        <v>4.9600000000000002E-4</v>
      </c>
      <c r="AX1073" s="52" t="str">
        <f>IF(参照!D1073="","",参照!D1073)</f>
        <v/>
      </c>
      <c r="AY1073" s="52">
        <f>IF(参照!E1073="","",参照!E1073)</f>
        <v>5.4299999999999997E-4</v>
      </c>
      <c r="AZ1073" s="52" t="str">
        <f>IF(参照!F1073="","",参照!F1073)</f>
        <v>(株)オズエナジー</v>
      </c>
      <c r="BA1073" s="52" t="str">
        <f>IF(参照!G1073="","",参照!G1073)</f>
        <v>(株)オズエナジー_</v>
      </c>
      <c r="BB1073" s="52">
        <f t="shared" si="47"/>
        <v>0.54299999999999993</v>
      </c>
      <c r="BD1073" s="52" t="str">
        <f>IF(参照!L1073="","",参照!L1073)</f>
        <v/>
      </c>
    </row>
    <row r="1074" spans="47:56">
      <c r="AU1074" s="52" t="str">
        <f>IF(参照!A1074="","",参照!A1074)</f>
        <v>A0716</v>
      </c>
      <c r="AV1074" s="52" t="str">
        <f>IF(参照!B1074="","",参照!B1074)</f>
        <v>レモンガス(株)</v>
      </c>
      <c r="AW1074" s="52">
        <f>IF(参照!C1074="","",参照!C1074)</f>
        <v>4.6000000000000001E-4</v>
      </c>
      <c r="AX1074" s="52" t="str">
        <f>IF(参照!D1074="","",参照!D1074)</f>
        <v/>
      </c>
      <c r="AY1074" s="52">
        <f>IF(参照!E1074="","",参照!E1074)</f>
        <v>4.0400000000000001E-4</v>
      </c>
      <c r="AZ1074" s="52" t="str">
        <f>IF(参照!F1074="","",参照!F1074)</f>
        <v>レモンガス(株)</v>
      </c>
      <c r="BA1074" s="52" t="str">
        <f>IF(参照!G1074="","",参照!G1074)</f>
        <v>レモンガス(株)_</v>
      </c>
      <c r="BB1074" s="52">
        <f t="shared" si="47"/>
        <v>0.40400000000000003</v>
      </c>
      <c r="BD1074" s="52" t="str">
        <f>IF(参照!L1074="","",参照!L1074)</f>
        <v/>
      </c>
    </row>
    <row r="1075" spans="47:56">
      <c r="AU1075" s="52" t="str">
        <f>IF(参照!A1075="","",参照!A1075)</f>
        <v>A0718</v>
      </c>
      <c r="AV1075" s="52" t="str">
        <f>IF(参照!B1075="","",参照!B1075)</f>
        <v>(株)日本海水</v>
      </c>
      <c r="AW1075" s="52">
        <f>IF(参照!C1075="","",参照!C1075)</f>
        <v>3.7399999999999998E-4</v>
      </c>
      <c r="AX1075" s="52" t="str">
        <f>IF(参照!D1075="","",参照!D1075)</f>
        <v/>
      </c>
      <c r="AY1075" s="52">
        <f>IF(参照!E1075="","",参照!E1075)</f>
        <v>3.1799999999999998E-4</v>
      </c>
      <c r="AZ1075" s="52" t="str">
        <f>IF(参照!F1075="","",参照!F1075)</f>
        <v>(株)日本海水</v>
      </c>
      <c r="BA1075" s="52" t="str">
        <f>IF(参照!G1075="","",参照!G1075)</f>
        <v>(株)日本海水_</v>
      </c>
      <c r="BB1075" s="52">
        <f t="shared" si="47"/>
        <v>0.318</v>
      </c>
      <c r="BD1075" s="52" t="str">
        <f>IF(参照!L1075="","",参照!L1075)</f>
        <v/>
      </c>
    </row>
    <row r="1076" spans="47:56">
      <c r="AU1076" s="52" t="str">
        <f>IF(参照!A1076="","",参照!A1076)</f>
        <v>A0720</v>
      </c>
      <c r="AV1076" s="52" t="str">
        <f>IF(参照!B1076="","",参照!B1076)</f>
        <v>(株)ａｆｔｅｒＦＩＴ</v>
      </c>
      <c r="AW1076" s="52">
        <f>IF(参照!C1076="","",参照!C1076)</f>
        <v>4.9600000000000002E-4</v>
      </c>
      <c r="AX1076" s="52" t="str">
        <f>IF(参照!D1076="","",参照!D1076)</f>
        <v>メニューA</v>
      </c>
      <c r="AY1076" s="52">
        <f>IF(参照!E1076="","",参照!E1076)</f>
        <v>0</v>
      </c>
      <c r="AZ1076" s="52" t="str">
        <f>IF(参照!F1076="","",参照!F1076)</f>
        <v>(株)ａｆｔｅｒＦＩＴ</v>
      </c>
      <c r="BA1076" s="52" t="str">
        <f>IF(参照!G1076="","",参照!G1076)</f>
        <v>(株)ａｆｔｅｒＦＩＴ_メニューA</v>
      </c>
      <c r="BB1076" s="52">
        <f t="shared" si="47"/>
        <v>0</v>
      </c>
      <c r="BD1076" s="52" t="str">
        <f>IF(参照!L1076="","",参照!L1076)</f>
        <v/>
      </c>
    </row>
    <row r="1077" spans="47:56">
      <c r="AU1077" s="52" t="str">
        <f>IF(参照!A1077="","",参照!A1077)</f>
        <v>A0721</v>
      </c>
      <c r="AV1077" s="52" t="str">
        <f>IF(参照!B1077="","",参照!B1077)</f>
        <v>中小企業支援(株)</v>
      </c>
      <c r="AW1077" s="52">
        <f>IF(参照!C1077="","",参照!C1077)</f>
        <v>5.3799999999999996E-4</v>
      </c>
      <c r="AX1077" s="52" t="str">
        <f>IF(参照!D1077="","",参照!D1077)</f>
        <v/>
      </c>
      <c r="AY1077" s="52">
        <f>IF(参照!E1077="","",参照!E1077)</f>
        <v>5.9500000000000004E-4</v>
      </c>
      <c r="AZ1077" s="52" t="str">
        <f>IF(参照!F1077="","",参照!F1077)</f>
        <v>中小企業支援(株)</v>
      </c>
      <c r="BA1077" s="52" t="str">
        <f>IF(参照!G1077="","",参照!G1077)</f>
        <v>中小企業支援(株)_</v>
      </c>
      <c r="BB1077" s="52">
        <f t="shared" si="47"/>
        <v>0.59500000000000008</v>
      </c>
      <c r="BD1077" s="52" t="str">
        <f>IF(参照!L1077="","",参照!L1077)</f>
        <v/>
      </c>
    </row>
    <row r="1078" spans="47:56">
      <c r="AU1078" s="52" t="str">
        <f>IF(参照!A1078="","",参照!A1078)</f>
        <v>A0722</v>
      </c>
      <c r="AV1078" s="52" t="str">
        <f>IF(参照!B1078="","",参照!B1078)</f>
        <v>サントラベラーズサービス有限会社</v>
      </c>
      <c r="AW1078" s="52">
        <f>IF(参照!C1078="","",参照!C1078)</f>
        <v>5.1400000000000003E-4</v>
      </c>
      <c r="AX1078" s="52" t="str">
        <f>IF(参照!D1078="","",参照!D1078)</f>
        <v/>
      </c>
      <c r="AY1078" s="52">
        <f>IF(参照!E1078="","",参照!E1078)</f>
        <v>4.5800000000000002E-4</v>
      </c>
      <c r="AZ1078" s="52" t="str">
        <f>IF(参照!F1078="","",参照!F1078)</f>
        <v>サントラベラーズサービス有限会社</v>
      </c>
      <c r="BA1078" s="52" t="str">
        <f>IF(参照!G1078="","",参照!G1078)</f>
        <v>サントラベラーズサービス有限会社_</v>
      </c>
      <c r="BB1078" s="52">
        <f t="shared" si="47"/>
        <v>0.45800000000000002</v>
      </c>
      <c r="BD1078" s="52" t="str">
        <f>IF(参照!L1078="","",参照!L1078)</f>
        <v/>
      </c>
    </row>
    <row r="1079" spans="47:56">
      <c r="AU1079" s="52" t="str">
        <f>IF(参照!A1079="","",参照!A1079)</f>
        <v>A0725</v>
      </c>
      <c r="AV1079" s="52" t="str">
        <f>IF(参照!B1079="","",参照!B1079)</f>
        <v>合同会社Ｐｅａｋ８</v>
      </c>
      <c r="AW1079" s="52">
        <f>IF(参照!C1079="","",参照!C1079)</f>
        <v>4.75E-4</v>
      </c>
      <c r="AX1079" s="52" t="str">
        <f>IF(参照!D1079="","",参照!D1079)</f>
        <v/>
      </c>
      <c r="AY1079" s="52">
        <f>IF(参照!E1079="","",参照!E1079)</f>
        <v>4.1899999999999999E-4</v>
      </c>
      <c r="AZ1079" s="52" t="str">
        <f>IF(参照!F1079="","",参照!F1079)</f>
        <v>合同会社Ｐｅａｋ８</v>
      </c>
      <c r="BA1079" s="52" t="str">
        <f>IF(参照!G1079="","",参照!G1079)</f>
        <v>合同会社Ｐｅａｋ８_</v>
      </c>
      <c r="BB1079" s="52">
        <f t="shared" si="47"/>
        <v>0.41899999999999998</v>
      </c>
      <c r="BD1079" s="52" t="str">
        <f>IF(参照!L1079="","",参照!L1079)</f>
        <v/>
      </c>
    </row>
    <row r="1080" spans="47:56">
      <c r="AU1080" s="52" t="str">
        <f>IF(参照!A1080="","",参照!A1080)</f>
        <v>A0726</v>
      </c>
      <c r="AV1080" s="52" t="str">
        <f>IF(参照!B1080="","",参照!B1080)</f>
        <v>八千代エンジニヤリング(株)</v>
      </c>
      <c r="AW1080" s="52">
        <f>IF(参照!C1080="","",参照!C1080)</f>
        <v>4.7799999999999996E-4</v>
      </c>
      <c r="AX1080" s="52" t="str">
        <f>IF(参照!D1080="","",参照!D1080)</f>
        <v/>
      </c>
      <c r="AY1080" s="52">
        <f>IF(参照!E1080="","",参照!E1080)</f>
        <v>0</v>
      </c>
      <c r="AZ1080" s="52" t="str">
        <f>IF(参照!F1080="","",参照!F1080)</f>
        <v>八千代エンジニヤリング(株)</v>
      </c>
      <c r="BA1080" s="52" t="str">
        <f>IF(参照!G1080="","",参照!G1080)</f>
        <v>八千代エンジニヤリング(株)_</v>
      </c>
      <c r="BB1080" s="52">
        <f t="shared" si="47"/>
        <v>0</v>
      </c>
      <c r="BD1080" s="52" t="str">
        <f>IF(参照!L1080="","",参照!L1080)</f>
        <v/>
      </c>
    </row>
    <row r="1081" spans="47:56">
      <c r="AU1081" s="52" t="str">
        <f>IF(参照!A1081="","",参照!A1081)</f>
        <v>A0729</v>
      </c>
      <c r="AV1081" s="52" t="str">
        <f>IF(参照!B1081="","",参照!B1081)</f>
        <v>神楽電力(株)</v>
      </c>
      <c r="AW1081" s="52">
        <f>IF(参照!C1081="","",参照!C1081)</f>
        <v>4.4900000000000002E-4</v>
      </c>
      <c r="AX1081" s="52" t="str">
        <f>IF(参照!D1081="","",参照!D1081)</f>
        <v/>
      </c>
      <c r="AY1081" s="52">
        <f>IF(参照!E1081="","",参照!E1081)</f>
        <v>5.5699999999999999E-4</v>
      </c>
      <c r="AZ1081" s="52" t="str">
        <f>IF(参照!F1081="","",参照!F1081)</f>
        <v>神楽電力(株)</v>
      </c>
      <c r="BA1081" s="52" t="str">
        <f>IF(参照!G1081="","",参照!G1081)</f>
        <v>神楽電力(株)_</v>
      </c>
      <c r="BB1081" s="52">
        <f t="shared" si="47"/>
        <v>0.55699999999999994</v>
      </c>
      <c r="BD1081" s="52" t="str">
        <f>IF(参照!L1081="","",参照!L1081)</f>
        <v/>
      </c>
    </row>
    <row r="1082" spans="47:56">
      <c r="AU1082" s="52" t="str">
        <f>IF(参照!A1082="","",参照!A1082)</f>
        <v>A0730</v>
      </c>
      <c r="AV1082" s="52" t="str">
        <f>IF(参照!B1082="","",参照!B1082)</f>
        <v>ゆきぐに新電力(株)</v>
      </c>
      <c r="AW1082" s="52">
        <f>IF(参照!C1082="","",参照!C1082)</f>
        <v>5.22E-4</v>
      </c>
      <c r="AX1082" s="52" t="str">
        <f>IF(参照!D1082="","",参照!D1082)</f>
        <v/>
      </c>
      <c r="AY1082" s="52">
        <f>IF(参照!E1082="","",参照!E1082)</f>
        <v>4.6900000000000002E-4</v>
      </c>
      <c r="AZ1082" s="52" t="str">
        <f>IF(参照!F1082="","",参照!F1082)</f>
        <v>ゆきぐに新電力(株)</v>
      </c>
      <c r="BA1082" s="52" t="str">
        <f>IF(参照!G1082="","",参照!G1082)</f>
        <v>ゆきぐに新電力(株)_</v>
      </c>
      <c r="BB1082" s="52">
        <f t="shared" si="47"/>
        <v>0.46900000000000003</v>
      </c>
      <c r="BD1082" s="52" t="str">
        <f>IF(参照!L1082="","",参照!L1082)</f>
        <v/>
      </c>
    </row>
    <row r="1083" spans="47:56">
      <c r="AU1083" s="52" t="str">
        <f>IF(参照!A1083="","",参照!A1083)</f>
        <v>A0732</v>
      </c>
      <c r="AV1083" s="52" t="str">
        <f>IF(参照!B1083="","",参照!B1083)</f>
        <v>(株)ながさきサステナエナジー</v>
      </c>
      <c r="AW1083" s="52">
        <f>IF(参照!C1083="","",参照!C1083)</f>
        <v>8.1000000000000004E-5</v>
      </c>
      <c r="AX1083" s="52" t="str">
        <f>IF(参照!D1083="","",参照!D1083)</f>
        <v/>
      </c>
      <c r="AY1083" s="52">
        <f>IF(参照!E1083="","",参照!E1083)</f>
        <v>0</v>
      </c>
      <c r="AZ1083" s="52" t="str">
        <f>IF(参照!F1083="","",参照!F1083)</f>
        <v>(株)ながさきサステナエナジー</v>
      </c>
      <c r="BA1083" s="52" t="str">
        <f>IF(参照!G1083="","",参照!G1083)</f>
        <v>(株)ながさきサステナエナジー_</v>
      </c>
      <c r="BB1083" s="52">
        <f t="shared" si="47"/>
        <v>0</v>
      </c>
      <c r="BD1083" s="52" t="str">
        <f>IF(参照!L1083="","",参照!L1083)</f>
        <v/>
      </c>
    </row>
    <row r="1084" spans="47:56">
      <c r="AU1084" s="52" t="str">
        <f>IF(参照!A1084="","",参照!A1084)</f>
        <v>A0734</v>
      </c>
      <c r="AV1084" s="52" t="str">
        <f>IF(参照!B1084="","",参照!B1084)</f>
        <v>(株)Ｉ＆Ｉ</v>
      </c>
      <c r="AW1084" s="52">
        <f>IF(参照!C1084="","",参照!C1084)</f>
        <v>5.3200000000000003E-4</v>
      </c>
      <c r="AX1084" s="52" t="str">
        <f>IF(参照!D1084="","",参照!D1084)</f>
        <v/>
      </c>
      <c r="AY1084" s="52">
        <f>IF(参照!E1084="","",参照!E1084)</f>
        <v>4.7599999999999997E-4</v>
      </c>
      <c r="AZ1084" s="52" t="str">
        <f>IF(参照!F1084="","",参照!F1084)</f>
        <v>(株)Ｉ＆Ｉ</v>
      </c>
      <c r="BA1084" s="52" t="str">
        <f>IF(参照!G1084="","",参照!G1084)</f>
        <v>(株)Ｉ＆Ｉ_</v>
      </c>
      <c r="BB1084" s="52">
        <f t="shared" si="47"/>
        <v>0.47599999999999998</v>
      </c>
      <c r="BD1084" s="52" t="str">
        <f>IF(参照!L1084="","",参照!L1084)</f>
        <v/>
      </c>
    </row>
    <row r="1085" spans="47:56">
      <c r="AU1085" s="52" t="str">
        <f>IF(参照!A1085="","",参照!A1085)</f>
        <v>A0738</v>
      </c>
      <c r="AV1085" s="52" t="str">
        <f>IF(参照!B1085="","",参照!B1085)</f>
        <v>(株)グルーヴエナジー</v>
      </c>
      <c r="AW1085" s="52">
        <f>IF(参照!C1085="","",参照!C1085)</f>
        <v>5.6999999999999998E-4</v>
      </c>
      <c r="AX1085" s="52" t="str">
        <f>IF(参照!D1085="","",参照!D1085)</f>
        <v/>
      </c>
      <c r="AY1085" s="52">
        <f>IF(参照!E1085="","",参照!E1085)</f>
        <v>6.1700000000000004E-4</v>
      </c>
      <c r="AZ1085" s="52" t="str">
        <f>IF(参照!F1085="","",参照!F1085)</f>
        <v>(株)グルーヴエナジー</v>
      </c>
      <c r="BA1085" s="52" t="str">
        <f>IF(参照!G1085="","",参照!G1085)</f>
        <v>(株)グルーヴエナジー_</v>
      </c>
      <c r="BB1085" s="52">
        <f t="shared" si="47"/>
        <v>0.61699999999999999</v>
      </c>
      <c r="BD1085" s="52" t="str">
        <f>IF(参照!L1085="","",参照!L1085)</f>
        <v/>
      </c>
    </row>
    <row r="1086" spans="47:56">
      <c r="AU1086" s="52" t="str">
        <f>IF(参照!A1086="","",参照!A1086)</f>
        <v>A0739</v>
      </c>
      <c r="AV1086" s="52" t="str">
        <f>IF(参照!B1086="","",参照!B1086)</f>
        <v>高知ニューエナジー(株)</v>
      </c>
      <c r="AW1086" s="52">
        <f>IF(参照!C1086="","",参照!C1086)</f>
        <v>4.6599999999999994E-4</v>
      </c>
      <c r="AX1086" s="52" t="str">
        <f>IF(参照!D1086="","",参照!D1086)</f>
        <v/>
      </c>
      <c r="AY1086" s="52">
        <f>IF(参照!E1086="","",参照!E1086)</f>
        <v>4.86E-4</v>
      </c>
      <c r="AZ1086" s="52" t="str">
        <f>IF(参照!F1086="","",参照!F1086)</f>
        <v>高知ニューエナジー(株)</v>
      </c>
      <c r="BA1086" s="52" t="str">
        <f>IF(参照!G1086="","",参照!G1086)</f>
        <v>高知ニューエナジー(株)_</v>
      </c>
      <c r="BB1086" s="52">
        <f t="shared" si="47"/>
        <v>0.48599999999999999</v>
      </c>
      <c r="BD1086" s="52" t="str">
        <f>IF(参照!L1086="","",参照!L1086)</f>
        <v/>
      </c>
    </row>
    <row r="1087" spans="47:56">
      <c r="AU1087" s="52" t="str">
        <f>IF(参照!A1087="","",参照!A1087)</f>
        <v>A0740</v>
      </c>
      <c r="AV1087" s="52" t="str">
        <f>IF(参照!B1087="","",参照!B1087)</f>
        <v>もみじ電力(株)</v>
      </c>
      <c r="AW1087" s="52">
        <f>IF(参照!C1087="","",参照!C1087)</f>
        <v>4.9799999999999996E-4</v>
      </c>
      <c r="AX1087" s="52" t="str">
        <f>IF(参照!D1087="","",参照!D1087)</f>
        <v/>
      </c>
      <c r="AY1087" s="52">
        <f>IF(参照!E1087="","",参照!E1087)</f>
        <v>4.4200000000000001E-4</v>
      </c>
      <c r="AZ1087" s="52" t="str">
        <f>IF(参照!F1087="","",参照!F1087)</f>
        <v>もみじ電力(株)</v>
      </c>
      <c r="BA1087" s="52" t="str">
        <f>IF(参照!G1087="","",参照!G1087)</f>
        <v>もみじ電力(株)_</v>
      </c>
      <c r="BB1087" s="52">
        <f t="shared" si="47"/>
        <v>0.442</v>
      </c>
      <c r="BD1087" s="52" t="str">
        <f>IF(参照!L1087="","",参照!L1087)</f>
        <v/>
      </c>
    </row>
    <row r="1088" spans="47:56">
      <c r="AU1088" s="52" t="str">
        <f>IF(参照!A1088="","",参照!A1088)</f>
        <v>A0742</v>
      </c>
      <c r="AV1088" s="52" t="str">
        <f>IF(参照!B1088="","",参照!B1088)</f>
        <v>(株)縁人</v>
      </c>
      <c r="AW1088" s="52">
        <f>IF(参照!C1088="","",参照!C1088)</f>
        <v>5.8500000000000002E-4</v>
      </c>
      <c r="AX1088" s="52" t="str">
        <f>IF(参照!D1088="","",参照!D1088)</f>
        <v/>
      </c>
      <c r="AY1088" s="52">
        <f>IF(参照!E1088="","",参照!E1088)</f>
        <v>6.2299999999999996E-4</v>
      </c>
      <c r="AZ1088" s="52" t="str">
        <f>IF(参照!F1088="","",参照!F1088)</f>
        <v>(株)縁人</v>
      </c>
      <c r="BA1088" s="52" t="str">
        <f>IF(参照!G1088="","",参照!G1088)</f>
        <v>(株)縁人_</v>
      </c>
      <c r="BB1088" s="52">
        <f t="shared" si="47"/>
        <v>0.623</v>
      </c>
      <c r="BD1088" s="52" t="str">
        <f>IF(参照!L1088="","",参照!L1088)</f>
        <v/>
      </c>
    </row>
    <row r="1089" spans="47:56">
      <c r="AU1089" s="52" t="str">
        <f>IF(参照!A1089="","",参照!A1089)</f>
        <v>A0743</v>
      </c>
      <c r="AV1089" s="52" t="str">
        <f>IF(参照!B1089="","",参照!B1089)</f>
        <v>Ｔ＆Ｔエナジー(株)</v>
      </c>
      <c r="AW1089" s="52">
        <f>IF(参照!C1089="","",参照!C1089)</f>
        <v>4.9299999999999995E-4</v>
      </c>
      <c r="AX1089" s="52" t="str">
        <f>IF(参照!D1089="","",参照!D1089)</f>
        <v/>
      </c>
      <c r="AY1089" s="52">
        <f>IF(参照!E1089="","",参照!E1089)</f>
        <v>4.37E-4</v>
      </c>
      <c r="AZ1089" s="52" t="str">
        <f>IF(参照!F1089="","",参照!F1089)</f>
        <v>Ｔ＆Ｔエナジー(株)</v>
      </c>
      <c r="BA1089" s="52" t="str">
        <f>IF(参照!G1089="","",参照!G1089)</f>
        <v>Ｔ＆Ｔエナジー(株)_</v>
      </c>
      <c r="BB1089" s="52">
        <f t="shared" si="47"/>
        <v>0.437</v>
      </c>
      <c r="BD1089" s="52" t="str">
        <f>IF(参照!L1089="","",参照!L1089)</f>
        <v/>
      </c>
    </row>
    <row r="1090" spans="47:56">
      <c r="AU1090" s="52" t="str">
        <f>IF(参照!A1090="","",参照!A1090)</f>
        <v>A0744</v>
      </c>
      <c r="AV1090" s="52" t="str">
        <f>IF(参照!B1090="","",参照!B1090)</f>
        <v>(株)ルーク</v>
      </c>
      <c r="AW1090" s="52">
        <f>IF(参照!C1090="","",参照!C1090)</f>
        <v>4.4700000000000002E-4</v>
      </c>
      <c r="AX1090" s="52" t="str">
        <f>IF(参照!D1090="","",参照!D1090)</f>
        <v>メニューA</v>
      </c>
      <c r="AY1090" s="52">
        <f>IF(参照!E1090="","",参照!E1090)</f>
        <v>0</v>
      </c>
      <c r="AZ1090" s="52" t="str">
        <f>IF(参照!F1090="","",参照!F1090)</f>
        <v>(株)ルーク</v>
      </c>
      <c r="BA1090" s="52" t="str">
        <f>IF(参照!G1090="","",参照!G1090)</f>
        <v>(株)ルーク_メニューA</v>
      </c>
      <c r="BB1090" s="52">
        <f t="shared" si="47"/>
        <v>0</v>
      </c>
      <c r="BD1090" s="52" t="str">
        <f>IF(参照!L1090="","",参照!L1090)</f>
        <v/>
      </c>
    </row>
    <row r="1091" spans="47:56">
      <c r="AU1091" s="52" t="str">
        <f>IF(参照!A1091="","",参照!A1091)</f>
        <v/>
      </c>
      <c r="AV1091" s="52" t="str">
        <f>IF(参照!B1091="","",参照!B1091)</f>
        <v/>
      </c>
      <c r="AW1091" s="52" t="str">
        <f>IF(参照!C1091="","",参照!C1091)</f>
        <v/>
      </c>
      <c r="AX1091" s="52" t="str">
        <f>IF(参照!D1091="","",参照!D1091)</f>
        <v>メニューB</v>
      </c>
      <c r="AY1091" s="52">
        <f>IF(参照!E1091="","",参照!E1091)</f>
        <v>3.4900000000000003E-4</v>
      </c>
      <c r="AZ1091" s="52" t="str">
        <f>IF(参照!F1091="","",参照!F1091)</f>
        <v>(株)ルーク</v>
      </c>
      <c r="BA1091" s="52" t="str">
        <f>IF(参照!G1091="","",参照!G1091)</f>
        <v>(株)ルーク_メニューB</v>
      </c>
      <c r="BB1091" s="52">
        <f t="shared" si="47"/>
        <v>0.34900000000000003</v>
      </c>
      <c r="BD1091" s="52" t="str">
        <f>IF(参照!L1091="","",参照!L1091)</f>
        <v/>
      </c>
    </row>
    <row r="1092" spans="47:56">
      <c r="AU1092" s="52" t="str">
        <f>IF(参照!A1092="","",参照!A1092)</f>
        <v/>
      </c>
      <c r="AV1092" s="52" t="str">
        <f>IF(参照!B1092="","",参照!B1092)</f>
        <v/>
      </c>
      <c r="AW1092" s="52" t="str">
        <f>IF(参照!C1092="","",参照!C1092)</f>
        <v/>
      </c>
      <c r="AX1092" s="52" t="str">
        <f>IF(参照!D1092="","",参照!D1092)</f>
        <v>メニューC(残差)</v>
      </c>
      <c r="AY1092" s="52">
        <f>IF(参照!E1092="","",参照!E1092)</f>
        <v>3.9100000000000002E-4</v>
      </c>
      <c r="AZ1092" s="52" t="str">
        <f>IF(参照!F1092="","",参照!F1092)</f>
        <v>(株)ルーク</v>
      </c>
      <c r="BA1092" s="52" t="str">
        <f>IF(参照!G1092="","",参照!G1092)</f>
        <v>(株)ルーク_メニューC(残差)</v>
      </c>
      <c r="BB1092" s="52">
        <f t="shared" si="47"/>
        <v>0.39100000000000001</v>
      </c>
      <c r="BD1092" s="52" t="str">
        <f>IF(参照!L1092="","",参照!L1092)</f>
        <v/>
      </c>
    </row>
    <row r="1093" spans="47:56">
      <c r="AU1093" s="52" t="str">
        <f>IF(参照!A1093="","",参照!A1093)</f>
        <v/>
      </c>
      <c r="AV1093" s="52" t="str">
        <f>IF(参照!B1093="","",参照!B1093)</f>
        <v/>
      </c>
      <c r="AW1093" s="52" t="str">
        <f>IF(参照!C1093="","",参照!C1093)</f>
        <v/>
      </c>
      <c r="AX1093" s="52" t="str">
        <f>IF(参照!D1093="","",参照!D1093)</f>
        <v>(参考値)事業者全体</v>
      </c>
      <c r="AY1093" s="52">
        <f>IF(参照!E1093="","",参照!E1093)</f>
        <v>4.3899999999999999E-4</v>
      </c>
      <c r="AZ1093" s="52" t="str">
        <f>IF(参照!F1093="","",参照!F1093)</f>
        <v>(株)ルーク</v>
      </c>
      <c r="BA1093" s="52" t="str">
        <f>IF(参照!G1093="","",参照!G1093)</f>
        <v>(株)ルーク_(参考値)事業者全体</v>
      </c>
      <c r="BB1093" s="52">
        <f t="shared" ref="BB1093:BB1128" si="48">AY1093*1000</f>
        <v>0.439</v>
      </c>
      <c r="BD1093" s="52" t="str">
        <f>IF(参照!L1093="","",参照!L1093)</f>
        <v/>
      </c>
    </row>
    <row r="1094" spans="47:56">
      <c r="AU1094" s="52" t="str">
        <f>IF(参照!A1094="","",参照!A1094)</f>
        <v>A0745</v>
      </c>
      <c r="AV1094" s="52" t="str">
        <f>IF(参照!B1094="","",参照!B1094)</f>
        <v>(株)ふくしま未来パワー</v>
      </c>
      <c r="AW1094" s="52" t="str">
        <f>IF(参照!C1094="","",参照!C1094)</f>
        <v>0.000453※</v>
      </c>
      <c r="AX1094" s="52" t="str">
        <f>IF(参照!D1094="","",参照!D1094)</f>
        <v/>
      </c>
      <c r="AY1094" s="52">
        <f>IF(参照!E1094="","",参照!E1094)</f>
        <v>7.8700000000000005E-4</v>
      </c>
      <c r="AZ1094" s="52" t="str">
        <f>IF(参照!F1094="","",参照!F1094)</f>
        <v>(株)ふくしま未来パワー</v>
      </c>
      <c r="BA1094" s="52" t="str">
        <f>IF(参照!G1094="","",参照!G1094)</f>
        <v>(株)ふくしま未来パワー_</v>
      </c>
      <c r="BB1094" s="52">
        <f t="shared" si="48"/>
        <v>0.78700000000000003</v>
      </c>
      <c r="BD1094" s="52" t="str">
        <f>IF(参照!L1094="","",参照!L1094)</f>
        <v/>
      </c>
    </row>
    <row r="1095" spans="47:56">
      <c r="AU1095" s="52" t="str">
        <f>IF(参照!A1095="","",参照!A1095)</f>
        <v>A0746</v>
      </c>
      <c r="AV1095" s="52" t="str">
        <f>IF(参照!B1095="","",参照!B1095)</f>
        <v>かけがわ報徳パワー(株)</v>
      </c>
      <c r="AW1095" s="52">
        <f>IF(参照!C1095="","",参照!C1095)</f>
        <v>4.6999999999999999E-4</v>
      </c>
      <c r="AX1095" s="52" t="str">
        <f>IF(参照!D1095="","",参照!D1095)</f>
        <v/>
      </c>
      <c r="AY1095" s="52">
        <f>IF(参照!E1095="","",参照!E1095)</f>
        <v>5.2000000000000006E-4</v>
      </c>
      <c r="AZ1095" s="52" t="str">
        <f>IF(参照!F1095="","",参照!F1095)</f>
        <v>かけがわ報徳パワー(株)</v>
      </c>
      <c r="BA1095" s="52" t="str">
        <f>IF(参照!G1095="","",参照!G1095)</f>
        <v>かけがわ報徳パワー(株)_</v>
      </c>
      <c r="BB1095" s="52">
        <f t="shared" si="48"/>
        <v>0.52</v>
      </c>
      <c r="BD1095" s="52" t="str">
        <f>IF(参照!L1095="","",参照!L1095)</f>
        <v/>
      </c>
    </row>
    <row r="1096" spans="47:56">
      <c r="AU1096" s="52" t="str">
        <f>IF(参照!A1096="","",参照!A1096)</f>
        <v>A0747</v>
      </c>
      <c r="AV1096" s="52" t="str">
        <f>IF(参照!B1096="","",参照!B1096)</f>
        <v>ＳｕｓｔａｉｎａｂｌｅＥｎｅｒｇｙ(株)</v>
      </c>
      <c r="AW1096" s="52">
        <f>IF(参照!C1096="","",参照!C1096)</f>
        <v>5.6000000000000006E-4</v>
      </c>
      <c r="AX1096" s="52" t="str">
        <f>IF(参照!D1096="","",参照!D1096)</f>
        <v/>
      </c>
      <c r="AY1096" s="52">
        <f>IF(参照!E1096="","",参照!E1096)</f>
        <v>5.4500000000000002E-4</v>
      </c>
      <c r="AZ1096" s="52" t="str">
        <f>IF(参照!F1096="","",参照!F1096)</f>
        <v>ＳｕｓｔａｉｎａｂｌｅＥｎｅｒｇｙ(株)</v>
      </c>
      <c r="BA1096" s="52" t="str">
        <f>IF(参照!G1096="","",参照!G1096)</f>
        <v>ＳｕｓｔａｉｎａｂｌｅＥｎｅｒｇｙ(株)_</v>
      </c>
      <c r="BB1096" s="52">
        <f t="shared" si="48"/>
        <v>0.54500000000000004</v>
      </c>
      <c r="BD1096" s="52" t="str">
        <f>IF(参照!L1096="","",参照!L1096)</f>
        <v/>
      </c>
    </row>
    <row r="1097" spans="47:56">
      <c r="AU1097" s="52" t="str">
        <f>IF(参照!A1097="","",参照!A1097)</f>
        <v>A0748</v>
      </c>
      <c r="AV1097" s="52" t="str">
        <f>IF(参照!B1097="","",参照!B1097)</f>
        <v>穂の国とよはし電力(株)</v>
      </c>
      <c r="AW1097" s="52">
        <f>IF(参照!C1097="","",参照!C1097)</f>
        <v>1.22E-4</v>
      </c>
      <c r="AX1097" s="52" t="str">
        <f>IF(参照!D1097="","",参照!D1097)</f>
        <v/>
      </c>
      <c r="AY1097" s="52">
        <f>IF(参照!E1097="","",参照!E1097)</f>
        <v>3.1100000000000002E-4</v>
      </c>
      <c r="AZ1097" s="52" t="str">
        <f>IF(参照!F1097="","",参照!F1097)</f>
        <v>穂の国とよはし電力(株)</v>
      </c>
      <c r="BA1097" s="52" t="str">
        <f>IF(参照!G1097="","",参照!G1097)</f>
        <v>穂の国とよはし電力(株)_</v>
      </c>
      <c r="BB1097" s="52">
        <f t="shared" si="48"/>
        <v>0.311</v>
      </c>
      <c r="BD1097" s="52" t="str">
        <f>IF(参照!L1097="","",参照!L1097)</f>
        <v/>
      </c>
    </row>
    <row r="1098" spans="47:56">
      <c r="AU1098" s="52" t="str">
        <f>IF(参照!A1098="","",参照!A1098)</f>
        <v>A0752</v>
      </c>
      <c r="AV1098" s="52" t="str">
        <f>IF(参照!B1098="","",参照!B1098)</f>
        <v>イワタニセントラル北海道(株)</v>
      </c>
      <c r="AW1098" s="52">
        <f>IF(参照!C1098="","",参照!C1098)</f>
        <v>1.0989999999999999E-3</v>
      </c>
      <c r="AX1098" s="52" t="str">
        <f>IF(参照!D1098="","",参照!D1098)</f>
        <v/>
      </c>
      <c r="AY1098" s="52">
        <f>IF(参照!E1098="","",参照!E1098)</f>
        <v>1.0429999999999999E-3</v>
      </c>
      <c r="AZ1098" s="52" t="str">
        <f>IF(参照!F1098="","",参照!F1098)</f>
        <v>イワタニセントラル北海道(株)</v>
      </c>
      <c r="BA1098" s="52" t="str">
        <f>IF(参照!G1098="","",参照!G1098)</f>
        <v>イワタニセントラル北海道(株)_</v>
      </c>
      <c r="BB1098" s="52">
        <f t="shared" si="48"/>
        <v>1.0429999999999999</v>
      </c>
      <c r="BD1098" s="52" t="str">
        <f>IF(参照!L1098="","",参照!L1098)</f>
        <v/>
      </c>
    </row>
    <row r="1099" spans="47:56">
      <c r="AU1099" s="52" t="str">
        <f>IF(参照!A1099="","",参照!A1099)</f>
        <v>A0753</v>
      </c>
      <c r="AV1099" s="52" t="str">
        <f>IF(参照!B1099="","",参照!B1099)</f>
        <v>ホームタウンエナジー(株)</v>
      </c>
      <c r="AW1099" s="52">
        <f>IF(参照!C1099="","",参照!C1099)</f>
        <v>4.4799999999999999E-4</v>
      </c>
      <c r="AX1099" s="52" t="str">
        <f>IF(参照!D1099="","",参照!D1099)</f>
        <v/>
      </c>
      <c r="AY1099" s="52">
        <f>IF(参照!E1099="","",参照!E1099)</f>
        <v>3.9200000000000004E-4</v>
      </c>
      <c r="AZ1099" s="52" t="str">
        <f>IF(参照!F1099="","",参照!F1099)</f>
        <v>ホームタウンエナジー(株)</v>
      </c>
      <c r="BA1099" s="52" t="str">
        <f>IF(参照!G1099="","",参照!G1099)</f>
        <v>ホームタウンエナジー(株)_</v>
      </c>
      <c r="BB1099" s="52">
        <f t="shared" si="48"/>
        <v>0.39200000000000002</v>
      </c>
      <c r="BD1099" s="52" t="str">
        <f>IF(参照!L1099="","",参照!L1099)</f>
        <v/>
      </c>
    </row>
    <row r="1100" spans="47:56">
      <c r="AU1100" s="52" t="str">
        <f>IF(参照!A1100="","",参照!A1100)</f>
        <v>A0754</v>
      </c>
      <c r="AV1100" s="52" t="str">
        <f>IF(参照!B1100="","",参照!B1100)</f>
        <v>(株)彩の国でんき</v>
      </c>
      <c r="AW1100" s="52">
        <f>IF(参照!C1100="","",参照!C1100)</f>
        <v>4.0400000000000001E-4</v>
      </c>
      <c r="AX1100" s="52" t="str">
        <f>IF(参照!D1100="","",参照!D1100)</f>
        <v/>
      </c>
      <c r="AY1100" s="52">
        <f>IF(参照!E1100="","",参照!E1100)</f>
        <v>5.7700000000000004E-4</v>
      </c>
      <c r="AZ1100" s="52" t="str">
        <f>IF(参照!F1100="","",参照!F1100)</f>
        <v>(株)彩の国でんき</v>
      </c>
      <c r="BA1100" s="52" t="str">
        <f>IF(参照!G1100="","",参照!G1100)</f>
        <v>(株)彩の国でんき_</v>
      </c>
      <c r="BB1100" s="52">
        <f t="shared" si="48"/>
        <v>0.57700000000000007</v>
      </c>
      <c r="BD1100" s="52" t="str">
        <f>IF(参照!L1100="","",参照!L1100)</f>
        <v/>
      </c>
    </row>
    <row r="1101" spans="47:56">
      <c r="AU1101" s="52" t="str">
        <f>IF(参照!A1101="","",参照!A1101)</f>
        <v>A0756</v>
      </c>
      <c r="AV1101" s="52" t="str">
        <f>IF(参照!B1101="","",参照!B1101)</f>
        <v>(株)ホープエナジー</v>
      </c>
      <c r="AW1101" s="52">
        <f>IF(参照!C1101="","",参照!C1101)</f>
        <v>4.6799999999999999E-4</v>
      </c>
      <c r="AX1101" s="52" t="str">
        <f>IF(参照!D1101="","",参照!D1101)</f>
        <v/>
      </c>
      <c r="AY1101" s="52">
        <f>IF(参照!E1101="","",参照!E1101)</f>
        <v>4.7199999999999998E-4</v>
      </c>
      <c r="AZ1101" s="52" t="str">
        <f>IF(参照!F1101="","",参照!F1101)</f>
        <v>(株)ホープエナジー</v>
      </c>
      <c r="BA1101" s="52" t="str">
        <f>IF(参照!G1101="","",参照!G1101)</f>
        <v>(株)ホープエナジー_</v>
      </c>
      <c r="BB1101" s="52">
        <f t="shared" si="48"/>
        <v>0.47199999999999998</v>
      </c>
      <c r="BD1101" s="52" t="str">
        <f>IF(参照!L1101="","",参照!L1101)</f>
        <v/>
      </c>
    </row>
    <row r="1102" spans="47:56">
      <c r="AU1102" s="52" t="str">
        <f>IF(参照!A1102="","",参照!A1102)</f>
        <v>A0759</v>
      </c>
      <c r="AV1102" s="52" t="str">
        <f>IF(参照!B1102="","",参照!B1102)</f>
        <v>(株)クリーンベンチャー２１</v>
      </c>
      <c r="AW1102" s="52">
        <f>IF(参照!C1102="","",参照!C1102)</f>
        <v>5.3300000000000005E-4</v>
      </c>
      <c r="AX1102" s="52" t="str">
        <f>IF(参照!D1102="","",参照!D1102)</f>
        <v/>
      </c>
      <c r="AY1102" s="52">
        <f>IF(参照!E1102="","",参照!E1102)</f>
        <v>5.8399999999999999E-4</v>
      </c>
      <c r="AZ1102" s="52" t="str">
        <f>IF(参照!F1102="","",参照!F1102)</f>
        <v>(株)クリーンベンチャー２１</v>
      </c>
      <c r="BA1102" s="52" t="str">
        <f>IF(参照!G1102="","",参照!G1102)</f>
        <v>(株)クリーンベンチャー２１_</v>
      </c>
      <c r="BB1102" s="52">
        <f t="shared" si="48"/>
        <v>0.58399999999999996</v>
      </c>
      <c r="BD1102" s="52" t="str">
        <f>IF(参照!L1102="","",参照!L1102)</f>
        <v/>
      </c>
    </row>
    <row r="1103" spans="47:56">
      <c r="AU1103" s="52" t="str">
        <f>IF(参照!A1103="","",参照!A1103)</f>
        <v>A0760</v>
      </c>
      <c r="AV1103" s="52" t="str">
        <f>IF(参照!B1103="","",参照!B1103)</f>
        <v>三河商事(株)</v>
      </c>
      <c r="AW1103" s="52">
        <f>IF(参照!C1103="","",参照!C1103)</f>
        <v>5.0000000000000001E-4</v>
      </c>
      <c r="AX1103" s="52" t="str">
        <f>IF(参照!D1103="","",参照!D1103)</f>
        <v/>
      </c>
      <c r="AY1103" s="52">
        <f>IF(参照!E1103="","",参照!E1103)</f>
        <v>5.9599999999999996E-4</v>
      </c>
      <c r="AZ1103" s="52" t="str">
        <f>IF(参照!F1103="","",参照!F1103)</f>
        <v>三河商事(株)</v>
      </c>
      <c r="BA1103" s="52" t="str">
        <f>IF(参照!G1103="","",参照!G1103)</f>
        <v>三河商事(株)_</v>
      </c>
      <c r="BB1103" s="52">
        <f t="shared" si="48"/>
        <v>0.59599999999999997</v>
      </c>
      <c r="BD1103" s="52" t="str">
        <f>IF(参照!L1103="","",参照!L1103)</f>
        <v/>
      </c>
    </row>
    <row r="1104" spans="47:56">
      <c r="AU1104" s="52" t="str">
        <f>IF(参照!A1104="","",参照!A1104)</f>
        <v>A0761</v>
      </c>
      <c r="AV1104" s="52" t="str">
        <f>IF(参照!B1104="","",参照!B1104)</f>
        <v>(株)みとや</v>
      </c>
      <c r="AW1104" s="52">
        <f>IF(参照!C1104="","",参照!C1104)</f>
        <v>4.6999999999999999E-4</v>
      </c>
      <c r="AX1104" s="52" t="str">
        <f>IF(参照!D1104="","",参照!D1104)</f>
        <v/>
      </c>
      <c r="AY1104" s="52">
        <f>IF(参照!E1104="","",参照!E1104)</f>
        <v>4.1399999999999998E-4</v>
      </c>
      <c r="AZ1104" s="52" t="str">
        <f>IF(参照!F1104="","",参照!F1104)</f>
        <v>(株)みとや</v>
      </c>
      <c r="BA1104" s="52" t="str">
        <f>IF(参照!G1104="","",参照!G1104)</f>
        <v>(株)みとや_</v>
      </c>
      <c r="BB1104" s="52">
        <f t="shared" si="48"/>
        <v>0.41399999999999998</v>
      </c>
      <c r="BD1104" s="52" t="str">
        <f>IF(参照!L1104="","",参照!L1104)</f>
        <v/>
      </c>
    </row>
    <row r="1105" spans="47:56">
      <c r="AU1105" s="52" t="str">
        <f>IF(参照!A1105="","",参照!A1105)</f>
        <v>A0762</v>
      </c>
      <c r="AV1105" s="52" t="str">
        <f>IF(参照!B1105="","",参照!B1105)</f>
        <v>三州電力(株)</v>
      </c>
      <c r="AW1105" s="52">
        <f>IF(参照!C1105="","",参照!C1105)</f>
        <v>5.2999999999999998E-4</v>
      </c>
      <c r="AX1105" s="52" t="str">
        <f>IF(参照!D1105="","",参照!D1105)</f>
        <v/>
      </c>
      <c r="AY1105" s="52">
        <f>IF(参照!E1105="","",参照!E1105)</f>
        <v>4.7399999999999997E-4</v>
      </c>
      <c r="AZ1105" s="52" t="str">
        <f>IF(参照!F1105="","",参照!F1105)</f>
        <v>三州電力(株)</v>
      </c>
      <c r="BA1105" s="52" t="str">
        <f>IF(参照!G1105="","",参照!G1105)</f>
        <v>三州電力(株)_</v>
      </c>
      <c r="BB1105" s="52">
        <f t="shared" si="48"/>
        <v>0.47399999999999998</v>
      </c>
      <c r="BD1105" s="52" t="str">
        <f>IF(参照!L1105="","",参照!L1105)</f>
        <v/>
      </c>
    </row>
    <row r="1106" spans="47:56">
      <c r="AU1106" s="52" t="str">
        <f>IF(参照!A1106="","",参照!A1106)</f>
        <v>A0763</v>
      </c>
      <c r="AV1106" s="52" t="str">
        <f>IF(参照!B1106="","",参照!B1106)</f>
        <v>フラットエナジー(株)</v>
      </c>
      <c r="AW1106" s="52">
        <f>IF(参照!C1106="","",参照!C1106)</f>
        <v>5.4800000000000009E-4</v>
      </c>
      <c r="AX1106" s="52" t="str">
        <f>IF(参照!D1106="","",参照!D1106)</f>
        <v/>
      </c>
      <c r="AY1106" s="52">
        <f>IF(参照!E1106="","",参照!E1106)</f>
        <v>6.0099999999999997E-4</v>
      </c>
      <c r="AZ1106" s="52" t="str">
        <f>IF(参照!F1106="","",参照!F1106)</f>
        <v>フラットエナジー(株)</v>
      </c>
      <c r="BA1106" s="52" t="str">
        <f>IF(参照!G1106="","",参照!G1106)</f>
        <v>フラットエナジー(株)_</v>
      </c>
      <c r="BB1106" s="52">
        <f t="shared" si="48"/>
        <v>0.60099999999999998</v>
      </c>
      <c r="BD1106" s="52" t="str">
        <f>IF(参照!L1106="","",参照!L1106)</f>
        <v/>
      </c>
    </row>
    <row r="1107" spans="47:56">
      <c r="AU1107" s="52" t="str">
        <f>IF(参照!A1107="","",参照!A1107)</f>
        <v>A0764</v>
      </c>
      <c r="AV1107" s="52" t="str">
        <f>IF(参照!B1107="","",参照!B1107)</f>
        <v>沖縄新エネ開発(株)</v>
      </c>
      <c r="AW1107" s="52">
        <f>IF(参照!C1107="","",参照!C1107)</f>
        <v>5.0000000000000001E-4</v>
      </c>
      <c r="AX1107" s="52" t="str">
        <f>IF(参照!D1107="","",参照!D1107)</f>
        <v/>
      </c>
      <c r="AY1107" s="52">
        <f>IF(参照!E1107="","",参照!E1107)</f>
        <v>6.0800000000000003E-4</v>
      </c>
      <c r="AZ1107" s="52" t="str">
        <f>IF(参照!F1107="","",参照!F1107)</f>
        <v>沖縄新エネ開発(株)</v>
      </c>
      <c r="BA1107" s="52" t="str">
        <f>IF(参照!G1107="","",参照!G1107)</f>
        <v>沖縄新エネ開発(株)_</v>
      </c>
      <c r="BB1107" s="52">
        <f t="shared" si="48"/>
        <v>0.60799999999999998</v>
      </c>
      <c r="BD1107" s="52" t="str">
        <f>IF(参照!L1107="","",参照!L1107)</f>
        <v/>
      </c>
    </row>
    <row r="1108" spans="47:56">
      <c r="AU1108" s="52" t="str">
        <f>IF(参照!A1108="","",参照!A1108)</f>
        <v>A0766</v>
      </c>
      <c r="AV1108" s="52" t="str">
        <f>IF(参照!B1108="","",参照!B1108)</f>
        <v>つづくみらいエナジー(株)</v>
      </c>
      <c r="AW1108" s="52">
        <f>IF(参照!C1108="","",参照!C1108)</f>
        <v>4.8000000000000001E-5</v>
      </c>
      <c r="AX1108" s="52" t="str">
        <f>IF(参照!D1108="","",参照!D1108)</f>
        <v>メニューA</v>
      </c>
      <c r="AY1108" s="52">
        <f>IF(参照!E1108="","",参照!E1108)</f>
        <v>0</v>
      </c>
      <c r="AZ1108" s="52" t="str">
        <f>IF(参照!F1108="","",参照!F1108)</f>
        <v>つづくみらいエナジー(株)</v>
      </c>
      <c r="BA1108" s="52" t="str">
        <f>IF(参照!G1108="","",参照!G1108)</f>
        <v>つづくみらいエナジー(株)_メニューA</v>
      </c>
      <c r="BB1108" s="52">
        <f t="shared" si="48"/>
        <v>0</v>
      </c>
      <c r="BD1108" s="52" t="str">
        <f>IF(参照!L1108="","",参照!L1108)</f>
        <v/>
      </c>
    </row>
    <row r="1109" spans="47:56">
      <c r="AU1109" s="52" t="str">
        <f>IF(参照!A1109="","",参照!A1109)</f>
        <v/>
      </c>
      <c r="AV1109" s="52" t="str">
        <f>IF(参照!B1109="","",参照!B1109)</f>
        <v/>
      </c>
      <c r="AW1109" s="52" t="str">
        <f>IF(参照!C1109="","",参照!C1109)</f>
        <v/>
      </c>
      <c r="AX1109" s="52" t="str">
        <f>IF(参照!D1109="","",参照!D1109)</f>
        <v>メニューB(残差)</v>
      </c>
      <c r="AY1109" s="52">
        <f>IF(参照!E1109="","",参照!E1109)</f>
        <v>2.5900000000000001E-4</v>
      </c>
      <c r="AZ1109" s="52" t="str">
        <f>IF(参照!F1109="","",参照!F1109)</f>
        <v>つづくみらいエナジー(株)</v>
      </c>
      <c r="BA1109" s="52" t="str">
        <f>IF(参照!G1109="","",参照!G1109)</f>
        <v>つづくみらいエナジー(株)_メニューB(残差)</v>
      </c>
      <c r="BB1109" s="52">
        <f t="shared" si="48"/>
        <v>0.25900000000000001</v>
      </c>
      <c r="BD1109" s="52" t="str">
        <f>IF(参照!L1109="","",参照!L1109)</f>
        <v/>
      </c>
    </row>
    <row r="1110" spans="47:56">
      <c r="AU1110" s="52" t="str">
        <f>IF(参照!A1110="","",参照!A1110)</f>
        <v/>
      </c>
      <c r="AV1110" s="52" t="str">
        <f>IF(参照!B1110="","",参照!B1110)</f>
        <v/>
      </c>
      <c r="AW1110" s="52" t="str">
        <f>IF(参照!C1110="","",参照!C1110)</f>
        <v/>
      </c>
      <c r="AX1110" s="52" t="str">
        <f>IF(参照!D1110="","",参照!D1110)</f>
        <v>(参考値)事業者全体</v>
      </c>
      <c r="AY1110" s="52">
        <f>IF(参照!E1110="","",参照!E1110)</f>
        <v>2.8199999999999997E-4</v>
      </c>
      <c r="AZ1110" s="52" t="str">
        <f>IF(参照!F1110="","",参照!F1110)</f>
        <v>つづくみらいエナジー(株)</v>
      </c>
      <c r="BA1110" s="52" t="str">
        <f>IF(参照!G1110="","",参照!G1110)</f>
        <v>つづくみらいエナジー(株)_(参考値)事業者全体</v>
      </c>
      <c r="BB1110" s="52">
        <f t="shared" si="48"/>
        <v>0.28199999999999997</v>
      </c>
      <c r="BD1110" s="52" t="str">
        <f>IF(参照!L1110="","",参照!L1110)</f>
        <v/>
      </c>
    </row>
    <row r="1111" spans="47:56">
      <c r="AU1111" s="52" t="str">
        <f>IF(参照!A1111="","",参照!A1111)</f>
        <v>A0769</v>
      </c>
      <c r="AV1111" s="52" t="str">
        <f>IF(参照!B1111="","",参照!B1111)</f>
        <v>(株)中庄商店</v>
      </c>
      <c r="AW1111" s="52">
        <f>IF(参照!C1111="","",参照!C1111)</f>
        <v>3.2299999999999999E-4</v>
      </c>
      <c r="AX1111" s="52" t="str">
        <f>IF(参照!D1111="","",参照!D1111)</f>
        <v/>
      </c>
      <c r="AY1111" s="52">
        <f>IF(参照!E1111="","",参照!E1111)</f>
        <v>2.6600000000000001E-4</v>
      </c>
      <c r="AZ1111" s="52" t="str">
        <f>IF(参照!F1111="","",参照!F1111)</f>
        <v>(株)中庄商店</v>
      </c>
      <c r="BA1111" s="52" t="str">
        <f>IF(参照!G1111="","",参照!G1111)</f>
        <v>(株)中庄商店_</v>
      </c>
      <c r="BB1111" s="52">
        <f t="shared" si="48"/>
        <v>0.26600000000000001</v>
      </c>
      <c r="BD1111" s="52" t="str">
        <f>IF(参照!L1111="","",参照!L1111)</f>
        <v/>
      </c>
    </row>
    <row r="1112" spans="47:56">
      <c r="AU1112" s="52" t="str">
        <f>IF(参照!A1112="","",参照!A1112)</f>
        <v>A0770</v>
      </c>
      <c r="AV1112" s="52" t="str">
        <f>IF(参照!B1112="","",参照!B1112)</f>
        <v>(株)ほくだん</v>
      </c>
      <c r="AW1112" s="52">
        <f>IF(参照!C1112="","",参照!C1112)</f>
        <v>4.8299999999999998E-4</v>
      </c>
      <c r="AX1112" s="52" t="str">
        <f>IF(参照!D1112="","",参照!D1112)</f>
        <v/>
      </c>
      <c r="AY1112" s="52">
        <f>IF(参照!E1112="","",参照!E1112)</f>
        <v>4.4900000000000002E-4</v>
      </c>
      <c r="AZ1112" s="52" t="str">
        <f>IF(参照!F1112="","",参照!F1112)</f>
        <v>(株)ほくだん</v>
      </c>
      <c r="BA1112" s="52" t="str">
        <f>IF(参照!G1112="","",参照!G1112)</f>
        <v>(株)ほくだん_</v>
      </c>
      <c r="BB1112" s="52">
        <f t="shared" si="48"/>
        <v>0.44900000000000001</v>
      </c>
      <c r="BD1112" s="52" t="str">
        <f>IF(参照!L1112="","",参照!L1112)</f>
        <v/>
      </c>
    </row>
    <row r="1113" spans="47:56">
      <c r="AU1113" s="52" t="str">
        <f>IF(参照!A1113="","",参照!A1113)</f>
        <v>A0774</v>
      </c>
      <c r="AV1113" s="52" t="str">
        <f>IF(参照!B1113="","",参照!B1113)</f>
        <v>(株)コノミヤホールディングス</v>
      </c>
      <c r="AW1113" s="52">
        <f>IF(参照!C1113="","",参照!C1113)</f>
        <v>5.0299999999999997E-4</v>
      </c>
      <c r="AX1113" s="52" t="str">
        <f>IF(参照!D1113="","",参照!D1113)</f>
        <v/>
      </c>
      <c r="AY1113" s="52">
        <f>IF(参照!E1113="","",参照!E1113)</f>
        <v>4.4700000000000002E-4</v>
      </c>
      <c r="AZ1113" s="52" t="str">
        <f>IF(参照!F1113="","",参照!F1113)</f>
        <v>(株)コノミヤホールディングス</v>
      </c>
      <c r="BA1113" s="52" t="str">
        <f>IF(参照!G1113="","",参照!G1113)</f>
        <v>(株)コノミヤホールディングス_</v>
      </c>
      <c r="BB1113" s="52">
        <f t="shared" si="48"/>
        <v>0.44700000000000001</v>
      </c>
      <c r="BD1113" s="52" t="str">
        <f>IF(参照!L1113="","",参照!L1113)</f>
        <v/>
      </c>
    </row>
    <row r="1114" spans="47:56">
      <c r="AU1114" s="52" t="str">
        <f>IF(参照!A1114="","",参照!A1114)</f>
        <v>A0776</v>
      </c>
      <c r="AV1114" s="52" t="str">
        <f>IF(参照!B1114="","",参照!B1114)</f>
        <v>自由でんき(株)</v>
      </c>
      <c r="AW1114" s="52">
        <f>IF(参照!C1114="","",参照!C1114)</f>
        <v>3.28E-4</v>
      </c>
      <c r="AX1114" s="52" t="str">
        <f>IF(参照!D1114="","",参照!D1114)</f>
        <v/>
      </c>
      <c r="AY1114" s="52">
        <f>IF(参照!E1114="","",参照!E1114)</f>
        <v>2.72E-4</v>
      </c>
      <c r="AZ1114" s="52" t="str">
        <f>IF(参照!F1114="","",参照!F1114)</f>
        <v>自由でんき(株)</v>
      </c>
      <c r="BA1114" s="52" t="str">
        <f>IF(参照!G1114="","",参照!G1114)</f>
        <v>自由でんき(株)_</v>
      </c>
      <c r="BB1114" s="52">
        <f t="shared" si="48"/>
        <v>0.27200000000000002</v>
      </c>
      <c r="BD1114" s="52" t="str">
        <f>IF(参照!L1114="","",参照!L1114)</f>
        <v/>
      </c>
    </row>
    <row r="1115" spans="47:56">
      <c r="AU1115" s="52" t="str">
        <f>IF(参照!A1115="","",参照!A1115)</f>
        <v>A0780</v>
      </c>
      <c r="AV1115" s="52" t="str">
        <f>IF(参照!B1115="","",参照!B1115)</f>
        <v>(株)ビジョン</v>
      </c>
      <c r="AW1115" s="52">
        <f>IF(参照!C1115="","",参照!C1115)</f>
        <v>3.79E-4</v>
      </c>
      <c r="AX1115" s="52" t="str">
        <f>IF(参照!D1115="","",参照!D1115)</f>
        <v/>
      </c>
      <c r="AY1115" s="52">
        <f>IF(参照!E1115="","",参照!E1115)</f>
        <v>3.2299999999999999E-4</v>
      </c>
      <c r="AZ1115" s="52" t="str">
        <f>IF(参照!F1115="","",参照!F1115)</f>
        <v>(株)ビジョン</v>
      </c>
      <c r="BA1115" s="52" t="str">
        <f>IF(参照!G1115="","",参照!G1115)</f>
        <v>(株)ビジョン_</v>
      </c>
      <c r="BB1115" s="52">
        <f t="shared" si="48"/>
        <v>0.32300000000000001</v>
      </c>
      <c r="BD1115" s="52" t="str">
        <f>IF(参照!L1115="","",参照!L1115)</f>
        <v/>
      </c>
    </row>
    <row r="1116" spans="47:56">
      <c r="AU1116" s="52" t="str">
        <f>IF(参照!A1116="","",参照!A1116)</f>
        <v>A0781</v>
      </c>
      <c r="AV1116" s="52" t="str">
        <f>IF(参照!B1116="","",参照!B1116)</f>
        <v>(株)丸の内電力</v>
      </c>
      <c r="AW1116" s="52">
        <f>IF(参照!C1116="","",参照!C1116)</f>
        <v>5.8900000000000001E-4</v>
      </c>
      <c r="AX1116" s="52" t="str">
        <f>IF(参照!D1116="","",参照!D1116)</f>
        <v/>
      </c>
      <c r="AY1116" s="52">
        <f>IF(参照!E1116="","",参照!E1116)</f>
        <v>6.6300000000000007E-4</v>
      </c>
      <c r="AZ1116" s="52" t="str">
        <f>IF(参照!F1116="","",参照!F1116)</f>
        <v>(株)丸の内電力</v>
      </c>
      <c r="BA1116" s="52" t="str">
        <f>IF(参照!G1116="","",参照!G1116)</f>
        <v>(株)丸の内電力_</v>
      </c>
      <c r="BB1116" s="52">
        <f t="shared" si="48"/>
        <v>0.66300000000000003</v>
      </c>
      <c r="BD1116" s="52" t="str">
        <f>IF(参照!L1116="","",参照!L1116)</f>
        <v/>
      </c>
    </row>
    <row r="1117" spans="47:56">
      <c r="AU1117" s="52" t="str">
        <f>IF(参照!A1117="","",参照!A1117)</f>
        <v>A0782</v>
      </c>
      <c r="AV1117" s="52" t="str">
        <f>IF(参照!B1117="","",参照!B1117)</f>
        <v>西川建材工業(株)</v>
      </c>
      <c r="AW1117" s="52">
        <f>IF(参照!C1117="","",参照!C1117)</f>
        <v>7.8399999999999997E-4</v>
      </c>
      <c r="AX1117" s="52" t="str">
        <f>IF(参照!D1117="","",参照!D1117)</f>
        <v/>
      </c>
      <c r="AY1117" s="52">
        <f>IF(参照!E1117="","",参照!E1117)</f>
        <v>7.3099999999999999E-4</v>
      </c>
      <c r="AZ1117" s="52" t="str">
        <f>IF(参照!F1117="","",参照!F1117)</f>
        <v>西川建材工業(株)</v>
      </c>
      <c r="BA1117" s="52" t="str">
        <f>IF(参照!G1117="","",参照!G1117)</f>
        <v>西川建材工業(株)_</v>
      </c>
      <c r="BB1117" s="52">
        <f t="shared" si="48"/>
        <v>0.73099999999999998</v>
      </c>
      <c r="BD1117" s="52" t="str">
        <f>IF(参照!L1117="","",参照!L1117)</f>
        <v/>
      </c>
    </row>
    <row r="1118" spans="47:56">
      <c r="AU1118" s="52" t="str">
        <f>IF(参照!A1118="","",参照!A1118)</f>
        <v>A0783</v>
      </c>
      <c r="AV1118" s="52" t="str">
        <f>IF(参照!B1118="","",参照!B1118)</f>
        <v>(株)中京電力</v>
      </c>
      <c r="AW1118" s="52">
        <f>IF(参照!C1118="","",参照!C1118)</f>
        <v>5.5500000000000005E-4</v>
      </c>
      <c r="AX1118" s="52" t="str">
        <f>IF(参照!D1118="","",参照!D1118)</f>
        <v/>
      </c>
      <c r="AY1118" s="52">
        <f>IF(参照!E1118="","",参照!E1118)</f>
        <v>4.9899999999999999E-4</v>
      </c>
      <c r="AZ1118" s="52" t="str">
        <f>IF(参照!F1118="","",参照!F1118)</f>
        <v>(株)中京電力</v>
      </c>
      <c r="BA1118" s="52" t="str">
        <f>IF(参照!G1118="","",参照!G1118)</f>
        <v>(株)中京電力_</v>
      </c>
      <c r="BB1118" s="52">
        <f t="shared" si="48"/>
        <v>0.499</v>
      </c>
      <c r="BD1118" s="52" t="str">
        <f>IF(参照!L1118="","",参照!L1118)</f>
        <v/>
      </c>
    </row>
    <row r="1119" spans="47:56">
      <c r="AU1119" s="52" t="str">
        <f>IF(参照!A1119="","",参照!A1119)</f>
        <v>A0785</v>
      </c>
      <c r="AV1119" s="52" t="str">
        <f>IF(参照!B1119="","",参照!B1119)</f>
        <v>(株)クオリティプラス</v>
      </c>
      <c r="AW1119" s="52">
        <f>IF(参照!C1119="","",参照!C1119)</f>
        <v>5.5100000000000006E-4</v>
      </c>
      <c r="AX1119" s="52" t="str">
        <f>IF(参照!D1119="","",参照!D1119)</f>
        <v/>
      </c>
      <c r="AY1119" s="52">
        <f>IF(参照!E1119="","",参照!E1119)</f>
        <v>4.95E-4</v>
      </c>
      <c r="AZ1119" s="52" t="str">
        <f>IF(参照!F1119="","",参照!F1119)</f>
        <v>(株)クオリティプラス</v>
      </c>
      <c r="BA1119" s="52" t="str">
        <f>IF(参照!G1119="","",参照!G1119)</f>
        <v>(株)クオリティプラス_</v>
      </c>
      <c r="BB1119" s="52">
        <f t="shared" si="48"/>
        <v>0.495</v>
      </c>
      <c r="BD1119" s="52" t="str">
        <f>IF(参照!L1119="","",参照!L1119)</f>
        <v/>
      </c>
    </row>
    <row r="1120" spans="47:56">
      <c r="AU1120" s="52" t="str">
        <f>IF(参照!A1120="","",参照!A1120)</f>
        <v>A0786</v>
      </c>
      <c r="AV1120" s="52" t="str">
        <f>IF(参照!B1120="","",参照!B1120)</f>
        <v>Ｙ．Ｗ．Ｃ(株)</v>
      </c>
      <c r="AW1120" s="52">
        <f>IF(参照!C1120="","",参照!C1120)</f>
        <v>5.6200000000000011E-4</v>
      </c>
      <c r="AX1120" s="52" t="str">
        <f>IF(参照!D1120="","",参照!D1120)</f>
        <v/>
      </c>
      <c r="AY1120" s="52">
        <f>IF(参照!E1120="","",参照!E1120)</f>
        <v>5.0600000000000005E-4</v>
      </c>
      <c r="AZ1120" s="52" t="str">
        <f>IF(参照!F1120="","",参照!F1120)</f>
        <v>Ｙ．Ｗ．Ｃ(株)</v>
      </c>
      <c r="BA1120" s="52" t="str">
        <f>IF(参照!G1120="","",参照!G1120)</f>
        <v>Ｙ．Ｗ．Ｃ(株)_</v>
      </c>
      <c r="BB1120" s="52">
        <f t="shared" si="48"/>
        <v>0.50600000000000001</v>
      </c>
      <c r="BD1120" s="52" t="str">
        <f>IF(参照!L1120="","",参照!L1120)</f>
        <v/>
      </c>
    </row>
    <row r="1121" spans="47:56">
      <c r="AU1121" s="52" t="str">
        <f>IF(参照!A1121="","",参照!A1121)</f>
        <v>A0793</v>
      </c>
      <c r="AV1121" s="52" t="str">
        <f>IF(参照!B1121="","",参照!B1121)</f>
        <v>ＴＧオクトパスエナジー(株)</v>
      </c>
      <c r="AW1121" s="52">
        <f>IF(参照!C1121="","",参照!C1121)</f>
        <v>3.9399999999999998E-4</v>
      </c>
      <c r="AX1121" s="52" t="str">
        <f>IF(参照!D1121="","",参照!D1121)</f>
        <v>メニューA</v>
      </c>
      <c r="AY1121" s="52">
        <f>IF(参照!E1121="","",参照!E1121)</f>
        <v>0</v>
      </c>
      <c r="AZ1121" s="52" t="str">
        <f>IF(参照!F1121="","",参照!F1121)</f>
        <v>ＴＧオクトパスエナジー(株)</v>
      </c>
      <c r="BA1121" s="52" t="str">
        <f>IF(参照!G1121="","",参照!G1121)</f>
        <v>ＴＧオクトパスエナジー(株)_メニューA</v>
      </c>
      <c r="BB1121" s="52">
        <f t="shared" si="48"/>
        <v>0</v>
      </c>
      <c r="BD1121" s="52" t="str">
        <f>IF(参照!L1121="","",参照!L1121)</f>
        <v/>
      </c>
    </row>
    <row r="1122" spans="47:56">
      <c r="AU1122" s="52" t="str">
        <f>IF(参照!A1122="","",参照!A1122)</f>
        <v/>
      </c>
      <c r="AV1122" s="52" t="str">
        <f>IF(参照!B1122="","",参照!B1122)</f>
        <v/>
      </c>
      <c r="AW1122" s="52" t="str">
        <f>IF(参照!C1122="","",参照!C1122)</f>
        <v/>
      </c>
      <c r="AX1122" s="52" t="str">
        <f>IF(参照!D1122="","",参照!D1122)</f>
        <v>メニューB</v>
      </c>
      <c r="AY1122" s="52">
        <f>IF(参照!E1122="","",参照!E1122)</f>
        <v>0</v>
      </c>
      <c r="AZ1122" s="52" t="str">
        <f>IF(参照!F1122="","",参照!F1122)</f>
        <v>ＴＧオクトパスエナジー(株)</v>
      </c>
      <c r="BA1122" s="52" t="str">
        <f>IF(参照!G1122="","",参照!G1122)</f>
        <v>ＴＧオクトパスエナジー(株)_メニューB</v>
      </c>
      <c r="BB1122" s="52">
        <f t="shared" si="48"/>
        <v>0</v>
      </c>
      <c r="BD1122" s="52" t="str">
        <f>IF(参照!L1122="","",参照!L1122)</f>
        <v/>
      </c>
    </row>
    <row r="1123" spans="47:56">
      <c r="AU1123" s="52" t="str">
        <f>IF(参照!A1123="","",参照!A1123)</f>
        <v/>
      </c>
      <c r="AV1123" s="52" t="str">
        <f>IF(参照!B1123="","",参照!B1123)</f>
        <v/>
      </c>
      <c r="AW1123" s="52" t="str">
        <f>IF(参照!C1123="","",参照!C1123)</f>
        <v/>
      </c>
      <c r="AX1123" s="52" t="str">
        <f>IF(参照!D1123="","",参照!D1123)</f>
        <v>(参考値)事業者全体</v>
      </c>
      <c r="AY1123" s="52">
        <f>IF(参照!E1123="","",参照!E1123)</f>
        <v>0</v>
      </c>
      <c r="AZ1123" s="52" t="str">
        <f>IF(参照!F1123="","",参照!F1123)</f>
        <v>ＴＧオクトパスエナジー(株)</v>
      </c>
      <c r="BA1123" s="52" t="str">
        <f>IF(参照!G1123="","",参照!G1123)</f>
        <v>ＴＧオクトパスエナジー(株)_(参考値)事業者全体</v>
      </c>
      <c r="BB1123" s="52">
        <f t="shared" si="48"/>
        <v>0</v>
      </c>
      <c r="BD1123" s="52" t="str">
        <f>IF(参照!L1123="","",参照!L1123)</f>
        <v/>
      </c>
    </row>
    <row r="1124" spans="47:56">
      <c r="AU1124" s="52" t="str">
        <f>IF(参照!A1124="","",参照!A1124)</f>
        <v>A0796</v>
      </c>
      <c r="AV1124" s="52" t="str">
        <f>IF(参照!B1124="","",参照!B1124)</f>
        <v>東北電力フロンティア(株)</v>
      </c>
      <c r="AW1124" s="52">
        <f>IF(参照!C1124="","",参照!C1124)</f>
        <v>6.2399999999999999E-4</v>
      </c>
      <c r="AX1124" s="52" t="str">
        <f>IF(参照!D1124="","",参照!D1124)</f>
        <v/>
      </c>
      <c r="AY1124" s="52">
        <f>IF(参照!E1124="","",参照!E1124)</f>
        <v>5.6799999999999993E-4</v>
      </c>
      <c r="AZ1124" s="52" t="str">
        <f>IF(参照!F1124="","",参照!F1124)</f>
        <v>東北電力フロンティア(株)</v>
      </c>
      <c r="BA1124" s="52" t="str">
        <f>IF(参照!G1124="","",参照!G1124)</f>
        <v>東北電力フロンティア(株)_</v>
      </c>
      <c r="BB1124" s="52">
        <f t="shared" si="48"/>
        <v>0.56799999999999995</v>
      </c>
      <c r="BD1124" s="52" t="str">
        <f>IF(参照!L1124="","",参照!L1124)</f>
        <v/>
      </c>
    </row>
    <row r="1125" spans="47:56">
      <c r="AU1125" s="52" t="str">
        <f>IF(参照!A1125="","",参照!A1125)</f>
        <v>A0798</v>
      </c>
      <c r="AV1125" s="52" t="str">
        <f>IF(参照!B1125="","",参照!B1125)</f>
        <v>(株)ファラデー</v>
      </c>
      <c r="AW1125" s="52">
        <f>IF(参照!C1125="","",参照!C1125)</f>
        <v>4.7799999999999996E-4</v>
      </c>
      <c r="AX1125" s="52" t="str">
        <f>IF(参照!D1125="","",参照!D1125)</f>
        <v/>
      </c>
      <c r="AY1125" s="52">
        <f>IF(参照!E1125="","",参照!E1125)</f>
        <v>5.22E-4</v>
      </c>
      <c r="AZ1125" s="52" t="str">
        <f>IF(参照!F1125="","",参照!F1125)</f>
        <v>(株)ファラデー</v>
      </c>
      <c r="BA1125" s="52" t="str">
        <f>IF(参照!G1125="","",参照!G1125)</f>
        <v>(株)ファラデー_</v>
      </c>
      <c r="BB1125" s="52">
        <f t="shared" si="48"/>
        <v>0.52200000000000002</v>
      </c>
      <c r="BD1125" s="52" t="str">
        <f>IF(参照!L1125="","",参照!L1125)</f>
        <v/>
      </c>
    </row>
    <row r="1126" spans="47:56">
      <c r="AU1126" s="52" t="str">
        <f>IF(参照!A1126="","",参照!A1126)</f>
        <v>A0803</v>
      </c>
      <c r="AV1126" s="52" t="str">
        <f>IF(参照!B1126="","",参照!B1126)</f>
        <v>出雲ケーブルビジョン(株)</v>
      </c>
      <c r="AW1126" s="52">
        <f>IF(参照!C1126="","",参照!C1126)</f>
        <v>4.1299999999999996E-4</v>
      </c>
      <c r="AX1126" s="52" t="str">
        <f>IF(参照!D1126="","",参照!D1126)</f>
        <v/>
      </c>
      <c r="AY1126" s="52">
        <f>IF(参照!E1126="","",参照!E1126)</f>
        <v>4.6500000000000003E-4</v>
      </c>
      <c r="AZ1126" s="52" t="str">
        <f>IF(参照!F1126="","",参照!F1126)</f>
        <v>出雲ケーブルビジョン(株)</v>
      </c>
      <c r="BA1126" s="52" t="str">
        <f>IF(参照!G1126="","",参照!G1126)</f>
        <v>出雲ケーブルビジョン(株)_</v>
      </c>
      <c r="BB1126" s="52">
        <f t="shared" si="48"/>
        <v>0.46500000000000002</v>
      </c>
      <c r="BD1126" s="52" t="str">
        <f>IF(参照!L1126="","",参照!L1126)</f>
        <v/>
      </c>
    </row>
    <row r="1127" spans="47:56">
      <c r="AU1127" s="52" t="str">
        <f>IF(参照!A1127="","",参照!A1127)</f>
        <v>A0806</v>
      </c>
      <c r="AV1127" s="52" t="str">
        <f>IF(参照!B1127="","",参照!B1127)</f>
        <v>いずも縁結び電力(株)</v>
      </c>
      <c r="AW1127" s="52">
        <f>IF(参照!C1127="","",参照!C1127)</f>
        <v>1.02E-4</v>
      </c>
      <c r="AX1127" s="52" t="str">
        <f>IF(参照!D1127="","",参照!D1127)</f>
        <v/>
      </c>
      <c r="AY1127" s="52">
        <f>IF(参照!E1127="","",参照!E1127)</f>
        <v>2.8100000000000005E-4</v>
      </c>
      <c r="AZ1127" s="52" t="str">
        <f>IF(参照!F1127="","",参照!F1127)</f>
        <v>いずも縁結び電力(株)</v>
      </c>
      <c r="BA1127" s="52" t="str">
        <f>IF(参照!G1127="","",参照!G1127)</f>
        <v>いずも縁結び電力(株)_</v>
      </c>
      <c r="BB1127" s="52">
        <f t="shared" si="48"/>
        <v>0.28100000000000003</v>
      </c>
      <c r="BD1127" s="52" t="str">
        <f>IF(参照!L1127="","",参照!L1127)</f>
        <v/>
      </c>
    </row>
    <row r="1128" spans="47:56">
      <c r="AU1128" s="52" t="str">
        <f>IF(参照!A1128="","",参照!A1128)</f>
        <v>A0808</v>
      </c>
      <c r="AV1128" s="52" t="str">
        <f>IF(参照!B1128="","",参照!B1128)</f>
        <v>宇都宮ライトパワー(株)</v>
      </c>
      <c r="AW1128" s="52">
        <f>IF(参照!C1128="","",参照!C1128)</f>
        <v>3.1300000000000002E-4</v>
      </c>
      <c r="AX1128" s="52" t="str">
        <f>IF(参照!D1128="","",参照!D1128)</f>
        <v/>
      </c>
      <c r="AY1128" s="52">
        <f>IF(参照!E1128="","",参照!E1128)</f>
        <v>4.17E-4</v>
      </c>
      <c r="AZ1128" s="52" t="str">
        <f>IF(参照!F1128="","",参照!F1128)</f>
        <v>宇都宮ライトパワー(株)</v>
      </c>
      <c r="BA1128" s="52" t="str">
        <f>IF(参照!G1128="","",参照!G1128)</f>
        <v>宇都宮ライトパワー(株)_</v>
      </c>
      <c r="BB1128" s="52">
        <f t="shared" si="48"/>
        <v>0.41699999999999998</v>
      </c>
      <c r="BD1128" s="52" t="str">
        <f>IF(参照!L1128="","",参照!L1128)</f>
        <v/>
      </c>
    </row>
  </sheetData>
  <sheetProtection algorithmName="SHA-512" hashValue="JDEusNhOtQf3Kg+zufmL5io6NtlzNCctDaH7h+a7GsNA+/BMsSwM2SX46/hPSvwBgEUCVd1jxI4yDtbKgBZsJw==" saltValue="kP5VDGK1PJCeLFfG5ETnzA==" spinCount="100000" sheet="1" objects="1" scenarios="1" selectLockedCells="1"/>
  <mergeCells count="147">
    <mergeCell ref="D69:K69"/>
    <mergeCell ref="G3:I3"/>
    <mergeCell ref="J3:K3"/>
    <mergeCell ref="D63:K63"/>
    <mergeCell ref="D64:K64"/>
    <mergeCell ref="D65:K65"/>
    <mergeCell ref="D66:K66"/>
    <mergeCell ref="D67:K67"/>
    <mergeCell ref="D68:K68"/>
    <mergeCell ref="D48:G48"/>
    <mergeCell ref="D46:G47"/>
    <mergeCell ref="H46:I46"/>
    <mergeCell ref="J46:K46"/>
    <mergeCell ref="F39:F40"/>
    <mergeCell ref="H39:H40"/>
    <mergeCell ref="I39:I40"/>
    <mergeCell ref="J39:J40"/>
    <mergeCell ref="K39:K40"/>
    <mergeCell ref="H37:H38"/>
    <mergeCell ref="I37:I38"/>
    <mergeCell ref="J37:J38"/>
    <mergeCell ref="K37:K38"/>
    <mergeCell ref="J23:J24"/>
    <mergeCell ref="K23:K24"/>
    <mergeCell ref="T60:U60"/>
    <mergeCell ref="D61:K61"/>
    <mergeCell ref="T61:U61"/>
    <mergeCell ref="D62:K62"/>
    <mergeCell ref="T62:U62"/>
    <mergeCell ref="D58:G59"/>
    <mergeCell ref="H58:K59"/>
    <mergeCell ref="T58:U58"/>
    <mergeCell ref="T59:U59"/>
    <mergeCell ref="O58:R58"/>
    <mergeCell ref="O59:R59"/>
    <mergeCell ref="O60:R60"/>
    <mergeCell ref="O61:R61"/>
    <mergeCell ref="N62:R62"/>
    <mergeCell ref="T51:U51"/>
    <mergeCell ref="D52:G52"/>
    <mergeCell ref="J52:K52"/>
    <mergeCell ref="T52:U52"/>
    <mergeCell ref="O51:R51"/>
    <mergeCell ref="O52:R52"/>
    <mergeCell ref="T55:U55"/>
    <mergeCell ref="D56:G56"/>
    <mergeCell ref="J56:K56"/>
    <mergeCell ref="T53:U53"/>
    <mergeCell ref="D54:G54"/>
    <mergeCell ref="J54:K54"/>
    <mergeCell ref="T54:U54"/>
    <mergeCell ref="O53:R53"/>
    <mergeCell ref="O54:R54"/>
    <mergeCell ref="N55:R55"/>
    <mergeCell ref="C49:C59"/>
    <mergeCell ref="D49:G49"/>
    <mergeCell ref="J49:K49"/>
    <mergeCell ref="D50:G50"/>
    <mergeCell ref="J50:K50"/>
    <mergeCell ref="D53:G53"/>
    <mergeCell ref="J53:K53"/>
    <mergeCell ref="D55:G55"/>
    <mergeCell ref="J55:K55"/>
    <mergeCell ref="D51:G51"/>
    <mergeCell ref="J51:K51"/>
    <mergeCell ref="D57:G57"/>
    <mergeCell ref="J57:K57"/>
    <mergeCell ref="AJ46:AK46"/>
    <mergeCell ref="H47:I47"/>
    <mergeCell ref="J47:K47"/>
    <mergeCell ref="N47:R47"/>
    <mergeCell ref="AH47:AK47"/>
    <mergeCell ref="AJ41:AK41"/>
    <mergeCell ref="AJ42:AK42"/>
    <mergeCell ref="D43:G43"/>
    <mergeCell ref="AJ43:AK43"/>
    <mergeCell ref="D44:G45"/>
    <mergeCell ref="AJ44:AK44"/>
    <mergeCell ref="AJ45:AK45"/>
    <mergeCell ref="E41:F42"/>
    <mergeCell ref="H41:H42"/>
    <mergeCell ref="I41:I42"/>
    <mergeCell ref="J41:J42"/>
    <mergeCell ref="K41:K42"/>
    <mergeCell ref="N37:R37"/>
    <mergeCell ref="AH37:AK37"/>
    <mergeCell ref="AH32:AH33"/>
    <mergeCell ref="D33:G33"/>
    <mergeCell ref="D34:G34"/>
    <mergeCell ref="AH34:AH36"/>
    <mergeCell ref="D35:G35"/>
    <mergeCell ref="D36:G36"/>
    <mergeCell ref="D28:G28"/>
    <mergeCell ref="D29:G29"/>
    <mergeCell ref="H29:K29"/>
    <mergeCell ref="D30:G30"/>
    <mergeCell ref="C31:C48"/>
    <mergeCell ref="D31:G31"/>
    <mergeCell ref="D32:G32"/>
    <mergeCell ref="D37:D42"/>
    <mergeCell ref="E37:E40"/>
    <mergeCell ref="F37:F38"/>
    <mergeCell ref="E23:F24"/>
    <mergeCell ref="H23:H24"/>
    <mergeCell ref="I23:I24"/>
    <mergeCell ref="D25:F27"/>
    <mergeCell ref="C9:C30"/>
    <mergeCell ref="D9:G9"/>
    <mergeCell ref="D14:G14"/>
    <mergeCell ref="D15:G15"/>
    <mergeCell ref="D16:G16"/>
    <mergeCell ref="D12:G12"/>
    <mergeCell ref="AJ16:AK16"/>
    <mergeCell ref="D17:G17"/>
    <mergeCell ref="AH17:AH31"/>
    <mergeCell ref="D18:G18"/>
    <mergeCell ref="D19:D24"/>
    <mergeCell ref="E19:E22"/>
    <mergeCell ref="F19:F20"/>
    <mergeCell ref="H19:H20"/>
    <mergeCell ref="I19:I20"/>
    <mergeCell ref="J19:J20"/>
    <mergeCell ref="K19:K20"/>
    <mergeCell ref="F21:F22"/>
    <mergeCell ref="H21:H22"/>
    <mergeCell ref="I21:I22"/>
    <mergeCell ref="J21:J22"/>
    <mergeCell ref="K21:K22"/>
    <mergeCell ref="AH12:AK12"/>
    <mergeCell ref="D13:G13"/>
    <mergeCell ref="C5:G7"/>
    <mergeCell ref="H5:I7"/>
    <mergeCell ref="J5:K7"/>
    <mergeCell ref="AJ6:AK6"/>
    <mergeCell ref="AJ7:AK7"/>
    <mergeCell ref="C8:K8"/>
    <mergeCell ref="AJ8:AK8"/>
    <mergeCell ref="C2:K2"/>
    <mergeCell ref="C3:F3"/>
    <mergeCell ref="C4:G4"/>
    <mergeCell ref="H4:I4"/>
    <mergeCell ref="J4:K4"/>
    <mergeCell ref="AJ9:AK9"/>
    <mergeCell ref="D10:G10"/>
    <mergeCell ref="AJ10:AK10"/>
    <mergeCell ref="D11:G11"/>
    <mergeCell ref="AJ11:AK11"/>
  </mergeCells>
  <phoneticPr fontId="4"/>
  <dataValidations count="5">
    <dataValidation type="list" errorStyle="information" allowBlank="1" showInputMessage="1" showErrorMessage="1" errorTitle="リストにない情報" error="リストにない情報です" sqref="P42:P46 P7:P36" xr:uid="{00000000-0002-0000-0C00-000000000000}">
      <formula1>IF(OR($Z7=0,$Z7=""),$T$3:$T$3,INDIRECT($BG$5&amp;AE7&amp;":"&amp;$BG$5&amp;AF7))</formula1>
    </dataValidation>
    <dataValidation type="list" allowBlank="1" showInputMessage="1" showErrorMessage="1" sqref="O59:R61" xr:uid="{00000000-0002-0000-0C00-000001000000}">
      <formula1>$AO$51:$AO$69</formula1>
    </dataValidation>
    <dataValidation type="list" allowBlank="1" showInputMessage="1" showErrorMessage="1" sqref="O52:R54" xr:uid="{00000000-0002-0000-0C00-000002000000}">
      <formula1>$AN$51:$AN$59</formula1>
    </dataValidation>
    <dataValidation type="list" errorStyle="information" allowBlank="1" showInputMessage="1" showErrorMessage="1" errorTitle="リストにない情報" error="リストにない情報です" sqref="O42:O46 O7:O36" xr:uid="{00000000-0002-0000-0C00-000003000000}">
      <formula1>INDIRECT($BG$4&amp;"4:"&amp;$BG$4&amp;$BG$8+3)</formula1>
    </dataValidation>
    <dataValidation type="list" allowBlank="1" showInputMessage="1" showErrorMessage="1" sqref="AJ52:AK54" xr:uid="{00000000-0002-0000-0C00-000004000000}">
      <formula1>#REF!</formula1>
    </dataValidation>
  </dataValidations>
  <printOptions horizontalCentered="1"/>
  <pageMargins left="0.39370078740157483" right="0.39370078740157483" top="0.39370078740157483" bottom="0.39370078740157483" header="0" footer="0"/>
  <pageSetup paperSize="8" scale="85" orientation="landscape"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8177" r:id="rId4" name="Check Box 1">
              <controlPr defaultSize="0" autoFill="0" autoLine="0" autoPict="0" altText="">
                <anchor moveWithCells="1">
                  <from>
                    <xdr:col>3</xdr:col>
                    <xdr:colOff>161925</xdr:colOff>
                    <xdr:row>4</xdr:row>
                    <xdr:rowOff>47625</xdr:rowOff>
                  </from>
                  <to>
                    <xdr:col>4</xdr:col>
                    <xdr:colOff>304800</xdr:colOff>
                    <xdr:row>5</xdr:row>
                    <xdr:rowOff>133350</xdr:rowOff>
                  </to>
                </anchor>
              </controlPr>
            </control>
          </mc:Choice>
        </mc:AlternateContent>
        <mc:AlternateContent xmlns:mc="http://schemas.openxmlformats.org/markup-compatibility/2006">
          <mc:Choice Requires="x14">
            <control shapeId="178178" r:id="rId5" name="Check Box 2">
              <controlPr defaultSize="0" autoFill="0" autoLine="0" autoPict="0">
                <anchor moveWithCells="1">
                  <from>
                    <xdr:col>3</xdr:col>
                    <xdr:colOff>161925</xdr:colOff>
                    <xdr:row>5</xdr:row>
                    <xdr:rowOff>38100</xdr:rowOff>
                  </from>
                  <to>
                    <xdr:col>4</xdr:col>
                    <xdr:colOff>304800</xdr:colOff>
                    <xdr:row>6</xdr:row>
                    <xdr:rowOff>114300</xdr:rowOff>
                  </to>
                </anchor>
              </controlPr>
            </control>
          </mc:Choice>
        </mc:AlternateContent>
        <mc:AlternateContent xmlns:mc="http://schemas.openxmlformats.org/markup-compatibility/2006">
          <mc:Choice Requires="x14">
            <control shapeId="178179" r:id="rId6" name="Check Box 3">
              <controlPr defaultSize="0" autoFill="0" autoLine="0" autoPict="0">
                <anchor moveWithCells="1">
                  <from>
                    <xdr:col>9</xdr:col>
                    <xdr:colOff>523875</xdr:colOff>
                    <xdr:row>3</xdr:row>
                    <xdr:rowOff>133350</xdr:rowOff>
                  </from>
                  <to>
                    <xdr:col>9</xdr:col>
                    <xdr:colOff>866775</xdr:colOff>
                    <xdr:row>5</xdr:row>
                    <xdr:rowOff>47625</xdr:rowOff>
                  </to>
                </anchor>
              </controlPr>
            </control>
          </mc:Choice>
        </mc:AlternateContent>
        <mc:AlternateContent xmlns:mc="http://schemas.openxmlformats.org/markup-compatibility/2006">
          <mc:Choice Requires="x14">
            <control shapeId="178180" r:id="rId7" name="Check Box 4">
              <controlPr defaultSize="0" autoFill="0" autoLine="0" autoPict="0">
                <anchor moveWithCells="1">
                  <from>
                    <xdr:col>9</xdr:col>
                    <xdr:colOff>523875</xdr:colOff>
                    <xdr:row>4</xdr:row>
                    <xdr:rowOff>123825</xdr:rowOff>
                  </from>
                  <to>
                    <xdr:col>9</xdr:col>
                    <xdr:colOff>866775</xdr:colOff>
                    <xdr:row>6</xdr:row>
                    <xdr:rowOff>38100</xdr:rowOff>
                  </to>
                </anchor>
              </controlPr>
            </control>
          </mc:Choice>
        </mc:AlternateContent>
        <mc:AlternateContent xmlns:mc="http://schemas.openxmlformats.org/markup-compatibility/2006">
          <mc:Choice Requires="x14">
            <control shapeId="178181" r:id="rId8" name="Check Box 5">
              <controlPr defaultSize="0" autoFill="0" autoLine="0" autoPict="0">
                <anchor moveWithCells="1">
                  <from>
                    <xdr:col>9</xdr:col>
                    <xdr:colOff>523875</xdr:colOff>
                    <xdr:row>5</xdr:row>
                    <xdr:rowOff>114300</xdr:rowOff>
                  </from>
                  <to>
                    <xdr:col>9</xdr:col>
                    <xdr:colOff>866775</xdr:colOff>
                    <xdr:row>7</xdr:row>
                    <xdr:rowOff>28575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BH1128"/>
  <sheetViews>
    <sheetView showGridLines="0" zoomScaleNormal="100" zoomScaleSheetLayoutView="90" workbookViewId="0">
      <selection activeCell="J3" sqref="J3:K3"/>
    </sheetView>
  </sheetViews>
  <sheetFormatPr defaultRowHeight="10.5"/>
  <cols>
    <col min="1" max="1" width="1.140625" style="28" customWidth="1"/>
    <col min="2" max="2" width="2" style="28" customWidth="1"/>
    <col min="3" max="3" width="6.140625" style="28" customWidth="1"/>
    <col min="4" max="4" width="3" style="28" customWidth="1"/>
    <col min="5" max="5" width="11.85546875" style="28" customWidth="1"/>
    <col min="6" max="6" width="5.140625" style="28" customWidth="1"/>
    <col min="7" max="7" width="13.7109375" style="28" customWidth="1"/>
    <col min="8" max="8" width="15.28515625" style="28" customWidth="1"/>
    <col min="9" max="9" width="13.7109375" style="28" customWidth="1"/>
    <col min="10" max="11" width="16.7109375" style="28" customWidth="1"/>
    <col min="12" max="12" width="3.140625" style="28" customWidth="1"/>
    <col min="13" max="13" width="2.28515625" style="28" customWidth="1"/>
    <col min="14" max="14" width="4.85546875" style="28" customWidth="1"/>
    <col min="15" max="15" width="33.140625" style="28" customWidth="1"/>
    <col min="16" max="16" width="19.28515625" style="28" customWidth="1"/>
    <col min="17" max="18" width="23.140625" style="28" customWidth="1"/>
    <col min="19" max="19" width="17.5703125" style="28" customWidth="1"/>
    <col min="20" max="20" width="11.85546875" style="28" hidden="1" customWidth="1"/>
    <col min="21" max="21" width="16.5703125" style="28" hidden="1" customWidth="1"/>
    <col min="22" max="25" width="20.85546875" style="28" hidden="1" customWidth="1"/>
    <col min="26" max="26" width="10.85546875" style="28" hidden="1" customWidth="1"/>
    <col min="27" max="28" width="8.28515625" style="28" hidden="1" customWidth="1"/>
    <col min="29" max="30" width="10.7109375" style="28" hidden="1" customWidth="1"/>
    <col min="31" max="32" width="7.7109375" style="28" hidden="1" customWidth="1"/>
    <col min="33" max="33" width="5.7109375" style="28" customWidth="1"/>
    <col min="34" max="34" width="4.85546875" style="28" customWidth="1"/>
    <col min="35" max="35" width="23.7109375" style="28" customWidth="1"/>
    <col min="36" max="36" width="17.140625" style="28" customWidth="1"/>
    <col min="37" max="37" width="5.5703125" style="28" customWidth="1"/>
    <col min="38" max="38" width="16.85546875" style="28" customWidth="1"/>
    <col min="39" max="39" width="18.28515625" style="28" customWidth="1"/>
    <col min="40" max="40" width="13.42578125" style="28" hidden="1" customWidth="1"/>
    <col min="41" max="41" width="18.28515625" style="28" hidden="1" customWidth="1"/>
    <col min="42" max="42" width="19.85546875" style="28" hidden="1" customWidth="1"/>
    <col min="43" max="45" width="18.7109375" style="28" hidden="1" customWidth="1"/>
    <col min="46" max="51" width="9.140625" style="28" hidden="1" customWidth="1"/>
    <col min="52" max="53" width="32" style="28" hidden="1" customWidth="1"/>
    <col min="54" max="55" width="9.140625" style="28" hidden="1" customWidth="1"/>
    <col min="56" max="56" width="28.7109375" style="28" hidden="1" customWidth="1"/>
    <col min="57" max="57" width="9.140625" style="28" hidden="1" customWidth="1"/>
    <col min="58" max="58" width="25.42578125" style="28" hidden="1" customWidth="1"/>
    <col min="59" max="60" width="9.140625" style="28" hidden="1" customWidth="1"/>
    <col min="61" max="16384" width="9.140625" style="28"/>
  </cols>
  <sheetData>
    <row r="1" spans="1:60" ht="12.75" customHeight="1">
      <c r="A1" s="1"/>
      <c r="B1" s="12" t="s">
        <v>487</v>
      </c>
      <c r="C1" s="1"/>
      <c r="D1" s="48"/>
      <c r="E1" s="48"/>
      <c r="F1" s="48"/>
      <c r="G1" s="48"/>
      <c r="H1" s="1"/>
      <c r="I1" s="1"/>
      <c r="J1" s="1"/>
      <c r="K1" s="1"/>
      <c r="L1" s="1"/>
      <c r="T1" s="30" t="s">
        <v>557</v>
      </c>
      <c r="U1" s="30" t="s">
        <v>557</v>
      </c>
      <c r="V1" s="30" t="s">
        <v>557</v>
      </c>
      <c r="W1" s="30" t="s">
        <v>557</v>
      </c>
      <c r="X1" s="30" t="s">
        <v>557</v>
      </c>
      <c r="Y1" s="30" t="s">
        <v>557</v>
      </c>
      <c r="Z1" s="30" t="s">
        <v>557</v>
      </c>
      <c r="AA1" s="30" t="s">
        <v>557</v>
      </c>
      <c r="AB1" s="30" t="s">
        <v>557</v>
      </c>
      <c r="AC1" s="30" t="s">
        <v>557</v>
      </c>
      <c r="AD1" s="30" t="s">
        <v>557</v>
      </c>
      <c r="AE1" s="30" t="s">
        <v>557</v>
      </c>
      <c r="AF1" s="30" t="s">
        <v>557</v>
      </c>
      <c r="AG1" s="30"/>
      <c r="AM1" s="30"/>
      <c r="AN1" s="30" t="s">
        <v>557</v>
      </c>
      <c r="AO1" s="30" t="s">
        <v>557</v>
      </c>
      <c r="AP1" s="30" t="s">
        <v>557</v>
      </c>
      <c r="AQ1" s="30" t="s">
        <v>557</v>
      </c>
      <c r="AR1" s="30" t="s">
        <v>557</v>
      </c>
      <c r="AS1" s="30" t="s">
        <v>557</v>
      </c>
      <c r="AT1" s="30" t="s">
        <v>557</v>
      </c>
      <c r="AU1" s="30" t="s">
        <v>557</v>
      </c>
      <c r="AV1" s="30" t="s">
        <v>557</v>
      </c>
      <c r="AW1" s="30" t="s">
        <v>557</v>
      </c>
      <c r="AX1" s="30" t="s">
        <v>557</v>
      </c>
      <c r="AY1" s="30" t="s">
        <v>557</v>
      </c>
      <c r="AZ1" s="30" t="s">
        <v>557</v>
      </c>
      <c r="BA1" s="30" t="s">
        <v>557</v>
      </c>
      <c r="BB1" s="30" t="s">
        <v>557</v>
      </c>
      <c r="BC1" s="30" t="s">
        <v>557</v>
      </c>
      <c r="BD1" s="30" t="s">
        <v>557</v>
      </c>
      <c r="BE1" s="30" t="s">
        <v>557</v>
      </c>
      <c r="BF1" s="30" t="s">
        <v>557</v>
      </c>
      <c r="BG1" s="30" t="s">
        <v>557</v>
      </c>
      <c r="BH1" s="30" t="s">
        <v>557</v>
      </c>
    </row>
    <row r="2" spans="1:60" ht="26.25" customHeight="1">
      <c r="A2" s="1"/>
      <c r="B2" s="1"/>
      <c r="C2" s="481" t="s">
        <v>17</v>
      </c>
      <c r="D2" s="481"/>
      <c r="E2" s="481"/>
      <c r="F2" s="481"/>
      <c r="G2" s="481"/>
      <c r="H2" s="481"/>
      <c r="I2" s="481"/>
      <c r="J2" s="481"/>
      <c r="K2" s="481"/>
      <c r="L2" s="1"/>
      <c r="AU2" s="28" t="s">
        <v>558</v>
      </c>
      <c r="AX2" s="30" t="s">
        <v>559</v>
      </c>
      <c r="BB2" s="30" t="s">
        <v>560</v>
      </c>
      <c r="BD2" s="30" t="s">
        <v>561</v>
      </c>
    </row>
    <row r="3" spans="1:60" ht="12.75" customHeight="1">
      <c r="A3" s="1"/>
      <c r="B3" s="1"/>
      <c r="C3" s="482" t="s">
        <v>2</v>
      </c>
      <c r="D3" s="483"/>
      <c r="E3" s="483"/>
      <c r="F3" s="484"/>
      <c r="G3" s="586" t="str">
        <f>別紙!F5</f>
        <v>株式会社 地球温暖化対策室</v>
      </c>
      <c r="H3" s="587"/>
      <c r="I3" s="588"/>
      <c r="J3" s="593"/>
      <c r="K3" s="594"/>
      <c r="L3" s="1"/>
      <c r="T3" s="49"/>
      <c r="U3" s="28" t="s">
        <v>562</v>
      </c>
      <c r="AU3" s="50" t="s">
        <v>563</v>
      </c>
      <c r="AV3" s="50" t="s">
        <v>564</v>
      </c>
      <c r="AW3" s="50" t="s">
        <v>565</v>
      </c>
      <c r="AX3" s="50" t="s">
        <v>566</v>
      </c>
      <c r="AY3" s="50" t="s">
        <v>567</v>
      </c>
      <c r="AZ3" s="51" t="s">
        <v>568</v>
      </c>
      <c r="BA3" s="51" t="s">
        <v>569</v>
      </c>
      <c r="BB3" s="50" t="s">
        <v>570</v>
      </c>
      <c r="BD3" s="51" t="s">
        <v>571</v>
      </c>
      <c r="BF3" s="28" t="s">
        <v>572</v>
      </c>
    </row>
    <row r="4" spans="1:60" ht="12.75" customHeight="1">
      <c r="A4" s="1"/>
      <c r="B4" s="1"/>
      <c r="C4" s="486" t="s">
        <v>15</v>
      </c>
      <c r="D4" s="487"/>
      <c r="E4" s="487"/>
      <c r="F4" s="487"/>
      <c r="G4" s="488"/>
      <c r="H4" s="486" t="s">
        <v>4</v>
      </c>
      <c r="I4" s="488"/>
      <c r="J4" s="486" t="s">
        <v>3</v>
      </c>
      <c r="K4" s="488"/>
      <c r="L4" s="1"/>
      <c r="N4" s="38" t="s">
        <v>132</v>
      </c>
      <c r="AH4" s="38"/>
      <c r="AU4" s="52" t="str">
        <f>IF(参照!A4="","",参照!A4)</f>
        <v>A0001</v>
      </c>
      <c r="AV4" s="52" t="str">
        <f>IF(参照!B4="","",参照!B4)</f>
        <v>(株)Ｆ－Ｐｏｗｅｒ</v>
      </c>
      <c r="AW4" s="52">
        <f>IF(参照!C4="","",参照!C4)</f>
        <v>4.7199999999999998E-4</v>
      </c>
      <c r="AX4" s="52" t="str">
        <f>IF(参照!D4="","",参照!D4)</f>
        <v>メニューA</v>
      </c>
      <c r="AY4" s="52">
        <f>IF(参照!E4="","",参照!E4)</f>
        <v>0</v>
      </c>
      <c r="AZ4" s="52" t="str">
        <f>IF(参照!F4="","",参照!F4)</f>
        <v>(株)Ｆ－Ｐｏｗｅｒ</v>
      </c>
      <c r="BA4" s="52" t="str">
        <f>IF(参照!G4="","",参照!G4)</f>
        <v>(株)Ｆ－Ｐｏｗｅｒ_メニューA</v>
      </c>
      <c r="BB4" s="52">
        <f>AY4*1000</f>
        <v>0</v>
      </c>
      <c r="BD4" s="52" t="str">
        <f>IF(参照!L4="","",参照!L4)</f>
        <v>北海道電力(株)</v>
      </c>
      <c r="BF4" s="53" t="s">
        <v>573</v>
      </c>
      <c r="BG4" s="54" t="s">
        <v>574</v>
      </c>
      <c r="BH4" s="28" t="s">
        <v>561</v>
      </c>
    </row>
    <row r="5" spans="1:60" ht="12.75" customHeight="1" thickBot="1">
      <c r="A5" s="1"/>
      <c r="B5" s="1"/>
      <c r="C5" s="512" t="s">
        <v>36</v>
      </c>
      <c r="D5" s="513"/>
      <c r="E5" s="513"/>
      <c r="F5" s="513"/>
      <c r="G5" s="514"/>
      <c r="H5" s="512" t="s">
        <v>500</v>
      </c>
      <c r="I5" s="514"/>
      <c r="J5" s="512" t="s">
        <v>56</v>
      </c>
      <c r="K5" s="514"/>
      <c r="L5" s="1"/>
      <c r="N5" s="55" t="s">
        <v>501</v>
      </c>
      <c r="O5" s="56"/>
      <c r="P5" s="56"/>
      <c r="Q5" s="56"/>
      <c r="R5" s="56"/>
      <c r="S5" s="56"/>
      <c r="T5" s="57"/>
      <c r="U5" s="57"/>
      <c r="V5" s="57"/>
      <c r="W5" s="57"/>
      <c r="X5" s="57"/>
      <c r="Y5" s="57"/>
      <c r="Z5" s="57"/>
      <c r="AE5" s="57"/>
      <c r="AF5" s="57"/>
      <c r="AH5" s="55" t="s">
        <v>502</v>
      </c>
      <c r="AI5" s="56"/>
      <c r="AJ5" s="56"/>
      <c r="AK5" s="56"/>
      <c r="AL5" s="56"/>
      <c r="AM5" s="57"/>
      <c r="AN5" s="57"/>
      <c r="AU5" s="52" t="str">
        <f>IF(参照!A5="","",参照!A5)</f>
        <v/>
      </c>
      <c r="AV5" s="52" t="str">
        <f>IF(参照!B5="","",参照!B5)</f>
        <v/>
      </c>
      <c r="AW5" s="52" t="str">
        <f>IF(参照!C5="","",参照!C5)</f>
        <v/>
      </c>
      <c r="AX5" s="52" t="str">
        <f>IF(参照!D5="","",参照!D5)</f>
        <v>メニューB</v>
      </c>
      <c r="AY5" s="52">
        <f>IF(参照!E5="","",参照!E5)</f>
        <v>0</v>
      </c>
      <c r="AZ5" s="52" t="str">
        <f>IF(参照!F5="","",参照!F5)</f>
        <v>(株)Ｆ－Ｐｏｗｅｒ</v>
      </c>
      <c r="BA5" s="52" t="str">
        <f>IF(参照!G5="","",参照!G5)</f>
        <v>(株)Ｆ－Ｐｏｗｅｒ_メニューB</v>
      </c>
      <c r="BB5" s="52">
        <f t="shared" ref="BB5:BB68" si="0">AY5*1000</f>
        <v>0</v>
      </c>
      <c r="BD5" s="52" t="str">
        <f>IF(参照!L5="","",参照!L5)</f>
        <v>東北電力(株)</v>
      </c>
      <c r="BF5" s="53" t="s">
        <v>575</v>
      </c>
      <c r="BG5" s="54" t="s">
        <v>576</v>
      </c>
      <c r="BH5" s="28" t="s">
        <v>559</v>
      </c>
    </row>
    <row r="6" spans="1:60" ht="12.75" customHeight="1" thickBot="1">
      <c r="A6" s="1"/>
      <c r="B6" s="1"/>
      <c r="C6" s="515"/>
      <c r="D6" s="516"/>
      <c r="E6" s="516"/>
      <c r="F6" s="516"/>
      <c r="G6" s="517"/>
      <c r="H6" s="515"/>
      <c r="I6" s="517"/>
      <c r="J6" s="515"/>
      <c r="K6" s="517"/>
      <c r="L6" s="1"/>
      <c r="N6" s="58"/>
      <c r="O6" s="357" t="s">
        <v>85</v>
      </c>
      <c r="P6" s="60" t="s">
        <v>493</v>
      </c>
      <c r="Q6" s="287" t="s">
        <v>2296</v>
      </c>
      <c r="R6" s="286" t="s">
        <v>2297</v>
      </c>
      <c r="S6" s="347" t="s">
        <v>158</v>
      </c>
      <c r="T6" s="62" t="s">
        <v>577</v>
      </c>
      <c r="U6" s="63" t="s">
        <v>578</v>
      </c>
      <c r="V6" s="63" t="s">
        <v>579</v>
      </c>
      <c r="W6" s="59" t="s">
        <v>2298</v>
      </c>
      <c r="X6" s="93" t="s">
        <v>2299</v>
      </c>
      <c r="Y6" s="64" t="s">
        <v>2300</v>
      </c>
      <c r="Z6" s="64" t="s">
        <v>580</v>
      </c>
      <c r="AA6" s="64" t="s">
        <v>581</v>
      </c>
      <c r="AB6" s="64" t="s">
        <v>582</v>
      </c>
      <c r="AC6" s="64" t="s">
        <v>583</v>
      </c>
      <c r="AD6" s="64" t="s">
        <v>584</v>
      </c>
      <c r="AE6" s="63" t="s">
        <v>585</v>
      </c>
      <c r="AF6" s="61" t="s">
        <v>586</v>
      </c>
      <c r="AH6" s="65"/>
      <c r="AI6" s="66" t="s">
        <v>2295</v>
      </c>
      <c r="AJ6" s="521" t="s">
        <v>2301</v>
      </c>
      <c r="AK6" s="522"/>
      <c r="AL6" s="67" t="s">
        <v>158</v>
      </c>
      <c r="AN6" s="62" t="s">
        <v>577</v>
      </c>
      <c r="AO6" s="63" t="s">
        <v>578</v>
      </c>
      <c r="AP6" s="61" t="s">
        <v>579</v>
      </c>
      <c r="AU6" s="52" t="str">
        <f>IF(参照!A6="","",参照!A6)</f>
        <v/>
      </c>
      <c r="AV6" s="52" t="str">
        <f>IF(参照!B6="","",参照!B6)</f>
        <v/>
      </c>
      <c r="AW6" s="52" t="str">
        <f>IF(参照!C6="","",参照!C6)</f>
        <v/>
      </c>
      <c r="AX6" s="52" t="str">
        <f>IF(参照!D6="","",参照!D6)</f>
        <v>メニューC(残差)</v>
      </c>
      <c r="AY6" s="52">
        <f>IF(参照!E6="","",参照!E6)</f>
        <v>5.0500000000000002E-4</v>
      </c>
      <c r="AZ6" s="52" t="str">
        <f>IF(参照!F6="","",参照!F6)</f>
        <v>(株)Ｆ－Ｐｏｗｅｒ</v>
      </c>
      <c r="BA6" s="52" t="str">
        <f>IF(参照!G6="","",参照!G6)</f>
        <v>(株)Ｆ－Ｐｏｗｅｒ_メニューC(残差)</v>
      </c>
      <c r="BB6" s="52">
        <f t="shared" si="0"/>
        <v>0.505</v>
      </c>
      <c r="BD6" s="52" t="str">
        <f>IF(参照!L6="","",参照!L6)</f>
        <v>東京電力エナジーパートナー(株)</v>
      </c>
      <c r="BF6" s="49" t="s">
        <v>587</v>
      </c>
      <c r="BG6" s="54" t="s">
        <v>588</v>
      </c>
      <c r="BH6" s="28" t="s">
        <v>589</v>
      </c>
    </row>
    <row r="7" spans="1:60" ht="12.75" customHeight="1" thickTop="1">
      <c r="A7" s="1"/>
      <c r="B7" s="1"/>
      <c r="C7" s="518"/>
      <c r="D7" s="519"/>
      <c r="E7" s="519"/>
      <c r="F7" s="519"/>
      <c r="G7" s="520"/>
      <c r="H7" s="518"/>
      <c r="I7" s="520"/>
      <c r="J7" s="518"/>
      <c r="K7" s="520"/>
      <c r="L7" s="1"/>
      <c r="N7" s="68">
        <v>1</v>
      </c>
      <c r="O7" s="69"/>
      <c r="P7" s="69"/>
      <c r="Q7" s="70" t="str">
        <f t="shared" ref="Q7:Q36" si="1">IF(O7="","",_xlfn.IFNA(VLOOKUP(O7&amp;"_"&amp;P7,$BA:$BB,2,FALSE),"該当する排出係数がありません"))</f>
        <v/>
      </c>
      <c r="R7" s="71"/>
      <c r="S7" s="348"/>
      <c r="T7" s="346">
        <f>係数１!D$49</f>
        <v>8640</v>
      </c>
      <c r="U7" s="73" t="str">
        <f>IF(OR(S7="",O7=""),"",S7/1000*T7*0.0258)</f>
        <v/>
      </c>
      <c r="V7" s="73" t="str">
        <f>IF(OR(S7="",O7=""),"",IF(R7="",S7*Q7,S7*R7))</f>
        <v/>
      </c>
      <c r="W7" s="74" t="str">
        <f t="array" aca="1" ref="W7" ca="1">IF(O7="","",IF(ISNUMBER(AA7),INDIRECT($BG$6&amp;AA7),IF(AA7="a",Q7,IF(AA7="b",INDIRECT($BG$6&amp;AB7),IF(AA7="c",R7,"")))))</f>
        <v/>
      </c>
      <c r="X7" s="75"/>
      <c r="Y7" s="73" t="str">
        <f>IF(OR(S7="",O7=""),"",IF(X7="",S7*W7,S7*X7))</f>
        <v/>
      </c>
      <c r="Z7" s="76" t="str">
        <f t="shared" ref="Z7:Z36" ca="1" si="2">IF(O7="","",IF(COUNTIF(INDIRECT($BG$4&amp;":"&amp;$BG$4),O7),1,0))</f>
        <v/>
      </c>
      <c r="AA7" s="76" t="str">
        <f ca="1">IF(O7="","",IF(OR(AE7="",AF7=""),"c",IFERROR(MATCH("*残差*",INDIRECT($BG$5&amp;AE7&amp;":"&amp;$BG$5&amp;AF7),0)+AE7-1,IF(AF7-AE7&gt;=1,"b","a"))))</f>
        <v/>
      </c>
      <c r="AB7" s="76" t="str">
        <f ca="1">IF(O7="","",IF(OR(AE7="",AF7=""),"-",IFERROR(MATCH("*事業者全体*",INDIRECT($BG$5&amp;AE7&amp;":"&amp;$BG$5&amp;AF7),0)+AE7-1,"-")))</f>
        <v/>
      </c>
      <c r="AC7" s="76">
        <f ca="1">IF(Z7=0,1,IF(R7="",0,1))</f>
        <v>0</v>
      </c>
      <c r="AD7" s="76">
        <f>IF(R7="",0,1)</f>
        <v>0</v>
      </c>
      <c r="AE7" s="76" t="str">
        <f t="shared" ref="AE7:AE36" si="3">_xlfn.IFNA(MATCH(O7,$AZ:$AZ,0),"")</f>
        <v/>
      </c>
      <c r="AF7" s="77" t="str">
        <f t="shared" ref="AF7:AF36" si="4">IFERROR(IF(O7="","",AE7+COUNTIF($AZ:$AZ,O7)-1),"")</f>
        <v/>
      </c>
      <c r="AH7" s="78">
        <v>1</v>
      </c>
      <c r="AI7" s="31"/>
      <c r="AJ7" s="523"/>
      <c r="AK7" s="524"/>
      <c r="AL7" s="34"/>
      <c r="AN7" s="72" t="str">
        <f>IF(AJ7="","",IF(AJ7=0,3600,係数１!D$49))</f>
        <v/>
      </c>
      <c r="AO7" s="73" t="str">
        <f>IF(OR(AL7="",AJ7="",AI7=""),"",AL7/1000*AN7*0.0258)</f>
        <v/>
      </c>
      <c r="AP7" s="273" t="str">
        <f>IF(OR(AL7="",AI7=""),"",AL7*AJ7)</f>
        <v/>
      </c>
      <c r="AU7" s="52" t="str">
        <f>IF(参照!A7="","",参照!A7)</f>
        <v/>
      </c>
      <c r="AV7" s="52" t="str">
        <f>IF(参照!B7="","",参照!B7)</f>
        <v/>
      </c>
      <c r="AW7" s="52" t="str">
        <f>IF(参照!C7="","",参照!C7)</f>
        <v/>
      </c>
      <c r="AX7" s="52" t="str">
        <f>IF(参照!D7="","",参照!D7)</f>
        <v>(参考値)事業者全体</v>
      </c>
      <c r="AY7" s="52">
        <f>IF(参照!E7="","",参照!E7)</f>
        <v>4.8099999999999998E-4</v>
      </c>
      <c r="AZ7" s="52" t="str">
        <f>IF(参照!F7="","",参照!F7)</f>
        <v>(株)Ｆ－Ｐｏｗｅｒ</v>
      </c>
      <c r="BA7" s="52" t="str">
        <f>IF(参照!G7="","",参照!G7)</f>
        <v>(株)Ｆ－Ｐｏｗｅｒ_(参考値)事業者全体</v>
      </c>
      <c r="BB7" s="52">
        <f t="shared" si="0"/>
        <v>0.48099999999999998</v>
      </c>
      <c r="BD7" s="52" t="str">
        <f>IF(参照!L7="","",参照!L7)</f>
        <v>中部電力ミライズ(株)</v>
      </c>
    </row>
    <row r="8" spans="1:60" ht="15" customHeight="1">
      <c r="A8" s="1"/>
      <c r="B8" s="1"/>
      <c r="C8" s="489" t="s">
        <v>22</v>
      </c>
      <c r="D8" s="490"/>
      <c r="E8" s="490"/>
      <c r="F8" s="490"/>
      <c r="G8" s="490"/>
      <c r="H8" s="490"/>
      <c r="I8" s="490"/>
      <c r="J8" s="490"/>
      <c r="K8" s="491"/>
      <c r="L8" s="1"/>
      <c r="N8" s="79">
        <v>2</v>
      </c>
      <c r="O8" s="69"/>
      <c r="P8" s="69"/>
      <c r="Q8" s="70" t="str">
        <f t="shared" si="1"/>
        <v/>
      </c>
      <c r="R8" s="80"/>
      <c r="S8" s="348"/>
      <c r="T8" s="346">
        <f>係数１!D$49</f>
        <v>8640</v>
      </c>
      <c r="U8" s="73" t="str">
        <f t="shared" ref="U8:U36" si="5">IF(OR(S8="",O8=""),"",S8/1000*T8*0.0258)</f>
        <v/>
      </c>
      <c r="V8" s="73" t="str">
        <f t="shared" ref="V8:V36" si="6">IF(OR(S8="",O8=""),"",IF(R8="",S8*Q8,S8*R8))</f>
        <v/>
      </c>
      <c r="W8" s="74" t="str">
        <f t="array" aca="1" ref="W8" ca="1">IF(O8="","",IF(ISNUMBER(AA8),INDIRECT($BG$6&amp;AA8),IF(AA8="a",Q8,IF(AA8="b",INDIRECT($BG$6&amp;AB8),IF(AA8="c",R8,"")))))</f>
        <v/>
      </c>
      <c r="X8" s="75"/>
      <c r="Y8" s="73" t="str">
        <f t="shared" ref="Y8:Y36" si="7">IF(OR(S8="",O8=""),"",IF(X8="",S8*W8,S8*X8))</f>
        <v/>
      </c>
      <c r="Z8" s="76" t="str">
        <f t="shared" ca="1" si="2"/>
        <v/>
      </c>
      <c r="AA8" s="76" t="str">
        <f t="shared" ref="AA8:AA36" ca="1" si="8">IF(O8="","",IF(OR(AE8="",AF8=""),"c",IFERROR(MATCH("*残差*",INDIRECT($BG$5&amp;AE8&amp;":"&amp;$BG$5&amp;AF8),0)+AE8-1,IF(AF8-AE8&gt;=1,"b","a"))))</f>
        <v/>
      </c>
      <c r="AB8" s="76" t="str">
        <f t="shared" ref="AB8:AB36" ca="1" si="9">IF(O8="","",IF(OR(AE8="",AF8=""),"-",IFERROR(MATCH("*事業者全体*",INDIRECT($BG$5&amp;AE8&amp;":"&amp;$BG$5&amp;AF8),0)+AE8-1,"-")))</f>
        <v/>
      </c>
      <c r="AC8" s="76">
        <f t="shared" ref="AC8:AC36" ca="1" si="10">IF(Z8=0,1,IF(R8="",0,1))</f>
        <v>0</v>
      </c>
      <c r="AD8" s="76">
        <f t="shared" ref="AD8:AD36" si="11">IF(R8="",0,1)</f>
        <v>0</v>
      </c>
      <c r="AE8" s="76" t="str">
        <f t="shared" si="3"/>
        <v/>
      </c>
      <c r="AF8" s="77" t="str">
        <f t="shared" si="4"/>
        <v/>
      </c>
      <c r="AH8" s="79">
        <v>2</v>
      </c>
      <c r="AI8" s="32"/>
      <c r="AJ8" s="506"/>
      <c r="AK8" s="507"/>
      <c r="AL8" s="35"/>
      <c r="AN8" s="72" t="str">
        <f>IF(AJ8="","",IF(AJ8=0,3600,係数１!D$49))</f>
        <v/>
      </c>
      <c r="AO8" s="73" t="str">
        <f t="shared" ref="AO8:AO11" si="12">IF(OR(AL8="",AJ8="",AI8=""),"",AL8/1000*AN8*0.0258)</f>
        <v/>
      </c>
      <c r="AP8" s="273" t="str">
        <f t="shared" ref="AP8:AP11" si="13">IF(OR(AL8="",AI8=""),"",AL8*AJ8)</f>
        <v/>
      </c>
      <c r="AU8" s="52" t="str">
        <f>IF(参照!A8="","",参照!A8)</f>
        <v>A0002</v>
      </c>
      <c r="AV8" s="52" t="str">
        <f>IF(参照!B8="","",参照!B8)</f>
        <v>イーレックス(株)</v>
      </c>
      <c r="AW8" s="52" t="str">
        <f>IF(参照!C8="","",参照!C8)</f>
        <v>0.000453※</v>
      </c>
      <c r="AX8" s="52" t="str">
        <f>IF(参照!D8="","",参照!D8)</f>
        <v/>
      </c>
      <c r="AY8" s="52">
        <f>IF(参照!E8="","",参照!E8)</f>
        <v>4.5300000000000001E-4</v>
      </c>
      <c r="AZ8" s="52" t="str">
        <f>IF(参照!F8="","",参照!F8)</f>
        <v>イーレックス(株)</v>
      </c>
      <c r="BA8" s="52" t="str">
        <f>IF(参照!G8="","",参照!G8)</f>
        <v>イーレックス(株)_</v>
      </c>
      <c r="BB8" s="52">
        <f t="shared" si="0"/>
        <v>0.45300000000000001</v>
      </c>
      <c r="BD8" s="52" t="str">
        <f>IF(参照!L8="","",参照!L8)</f>
        <v>北陸電力(株)</v>
      </c>
      <c r="BF8" s="53" t="s">
        <v>591</v>
      </c>
      <c r="BG8" s="81">
        <f>COUNTA(BD4:BD1128)-COUNTBLANK(BD4:BD1128)</f>
        <v>565</v>
      </c>
    </row>
    <row r="9" spans="1:60" ht="18.75" customHeight="1">
      <c r="A9" s="1"/>
      <c r="B9" s="1"/>
      <c r="C9" s="495" t="s">
        <v>25</v>
      </c>
      <c r="D9" s="456" t="s">
        <v>5</v>
      </c>
      <c r="E9" s="456"/>
      <c r="F9" s="456"/>
      <c r="G9" s="456"/>
      <c r="H9" s="82" t="s">
        <v>6</v>
      </c>
      <c r="I9" s="82" t="s">
        <v>21</v>
      </c>
      <c r="J9" s="83" t="s">
        <v>488</v>
      </c>
      <c r="K9" s="84" t="s">
        <v>498</v>
      </c>
      <c r="L9" s="1"/>
      <c r="N9" s="79">
        <v>3</v>
      </c>
      <c r="O9" s="69"/>
      <c r="P9" s="69"/>
      <c r="Q9" s="70" t="str">
        <f t="shared" si="1"/>
        <v/>
      </c>
      <c r="R9" s="80"/>
      <c r="S9" s="348"/>
      <c r="T9" s="346">
        <f>係数１!D$49</f>
        <v>8640</v>
      </c>
      <c r="U9" s="73" t="str">
        <f t="shared" si="5"/>
        <v/>
      </c>
      <c r="V9" s="73" t="str">
        <f t="shared" si="6"/>
        <v/>
      </c>
      <c r="W9" s="74" t="str">
        <f t="array" aca="1" ref="W9" ca="1">IF(O9="","",IF(ISNUMBER(AA9),INDIRECT($BG$6&amp;AA9),IF(AA9="a",Q9,IF(AA9="b",INDIRECT($BG$6&amp;AB9),IF(AA9="c",R9,"")))))</f>
        <v/>
      </c>
      <c r="X9" s="75"/>
      <c r="Y9" s="73" t="str">
        <f t="shared" si="7"/>
        <v/>
      </c>
      <c r="Z9" s="76" t="str">
        <f t="shared" ca="1" si="2"/>
        <v/>
      </c>
      <c r="AA9" s="76" t="str">
        <f t="shared" ca="1" si="8"/>
        <v/>
      </c>
      <c r="AB9" s="76" t="str">
        <f t="shared" ca="1" si="9"/>
        <v/>
      </c>
      <c r="AC9" s="76">
        <f t="shared" ca="1" si="10"/>
        <v>0</v>
      </c>
      <c r="AD9" s="76">
        <f t="shared" si="11"/>
        <v>0</v>
      </c>
      <c r="AE9" s="76" t="str">
        <f t="shared" si="3"/>
        <v/>
      </c>
      <c r="AF9" s="77" t="str">
        <f t="shared" si="4"/>
        <v/>
      </c>
      <c r="AH9" s="79">
        <v>3</v>
      </c>
      <c r="AI9" s="32"/>
      <c r="AJ9" s="506"/>
      <c r="AK9" s="507"/>
      <c r="AL9" s="35"/>
      <c r="AN9" s="72" t="str">
        <f>IF(AJ9="","",IF(AJ9=0,3600,係数１!D$49))</f>
        <v/>
      </c>
      <c r="AO9" s="73" t="str">
        <f t="shared" si="12"/>
        <v/>
      </c>
      <c r="AP9" s="273" t="str">
        <f t="shared" si="13"/>
        <v/>
      </c>
      <c r="AU9" s="52" t="str">
        <f>IF(参照!A9="","",参照!A9)</f>
        <v>A0003</v>
      </c>
      <c r="AV9" s="52" t="str">
        <f>IF(参照!B9="","",参照!B9)</f>
        <v>リエスパワー(株)</v>
      </c>
      <c r="AW9" s="52">
        <f>IF(参照!C9="","",参照!C9)</f>
        <v>3.68E-4</v>
      </c>
      <c r="AX9" s="52" t="str">
        <f>IF(参照!D9="","",参照!D9)</f>
        <v/>
      </c>
      <c r="AY9" s="52">
        <f>IF(参照!E9="","",参照!E9)</f>
        <v>0</v>
      </c>
      <c r="AZ9" s="52" t="str">
        <f>IF(参照!F9="","",参照!F9)</f>
        <v>リエスパワー(株)</v>
      </c>
      <c r="BA9" s="52" t="str">
        <f>IF(参照!G9="","",参照!G9)</f>
        <v>リエスパワー(株)_</v>
      </c>
      <c r="BB9" s="52">
        <f t="shared" si="0"/>
        <v>0</v>
      </c>
      <c r="BD9" s="52" t="str">
        <f>IF(参照!L9="","",参照!L9)</f>
        <v>関西電力(株)</v>
      </c>
    </row>
    <row r="10" spans="1:60" ht="12.75" customHeight="1">
      <c r="A10" s="1"/>
      <c r="B10" s="1"/>
      <c r="C10" s="496"/>
      <c r="D10" s="492" t="s">
        <v>52</v>
      </c>
      <c r="E10" s="493"/>
      <c r="F10" s="493"/>
      <c r="G10" s="494"/>
      <c r="H10" s="82" t="s">
        <v>26</v>
      </c>
      <c r="I10" s="22"/>
      <c r="J10" s="21" t="str">
        <f>IF($I10="","",$I10*係数１!$D$8*0.0258)</f>
        <v/>
      </c>
      <c r="K10" s="21" t="str">
        <f>IF($I10="","",$I10*係数１!$D$8*係数１!$F$8*44/12)</f>
        <v/>
      </c>
      <c r="L10" s="1"/>
      <c r="N10" s="79">
        <v>4</v>
      </c>
      <c r="O10" s="69"/>
      <c r="P10" s="69"/>
      <c r="Q10" s="70" t="str">
        <f t="shared" si="1"/>
        <v/>
      </c>
      <c r="R10" s="80"/>
      <c r="S10" s="348"/>
      <c r="T10" s="346">
        <f>係数１!D$49</f>
        <v>8640</v>
      </c>
      <c r="U10" s="73" t="str">
        <f t="shared" si="5"/>
        <v/>
      </c>
      <c r="V10" s="73" t="str">
        <f t="shared" si="6"/>
        <v/>
      </c>
      <c r="W10" s="74" t="str">
        <f t="array" aca="1" ref="W10" ca="1">IF(O10="","",IF(ISNUMBER(AA10),INDIRECT($BG$6&amp;AA10),IF(AA10="a",Q10,IF(AA10="b",INDIRECT($BG$6&amp;AB10),IF(AA10="c",R10,"")))))</f>
        <v/>
      </c>
      <c r="X10" s="75"/>
      <c r="Y10" s="73" t="str">
        <f t="shared" si="7"/>
        <v/>
      </c>
      <c r="Z10" s="76" t="str">
        <f t="shared" ca="1" si="2"/>
        <v/>
      </c>
      <c r="AA10" s="76" t="str">
        <f t="shared" ca="1" si="8"/>
        <v/>
      </c>
      <c r="AB10" s="76" t="str">
        <f t="shared" ca="1" si="9"/>
        <v/>
      </c>
      <c r="AC10" s="76">
        <f t="shared" ca="1" si="10"/>
        <v>0</v>
      </c>
      <c r="AD10" s="76">
        <f t="shared" si="11"/>
        <v>0</v>
      </c>
      <c r="AE10" s="76" t="str">
        <f t="shared" si="3"/>
        <v/>
      </c>
      <c r="AF10" s="77" t="str">
        <f t="shared" si="4"/>
        <v/>
      </c>
      <c r="AH10" s="79">
        <v>4</v>
      </c>
      <c r="AI10" s="32"/>
      <c r="AJ10" s="506"/>
      <c r="AK10" s="507"/>
      <c r="AL10" s="35"/>
      <c r="AN10" s="72" t="str">
        <f>IF(AJ10="","",IF(AJ10=0,3600,係数１!D$49))</f>
        <v/>
      </c>
      <c r="AO10" s="73" t="str">
        <f t="shared" si="12"/>
        <v/>
      </c>
      <c r="AP10" s="273" t="str">
        <f t="shared" si="13"/>
        <v/>
      </c>
      <c r="AU10" s="52" t="str">
        <f>IF(参照!A10="","",参照!A10)</f>
        <v>A0004</v>
      </c>
      <c r="AV10" s="52" t="str">
        <f>IF(参照!B10="","",参照!B10)</f>
        <v>エバーグリーン・リテイリング(株)</v>
      </c>
      <c r="AW10" s="52">
        <f>IF(参照!C10="","",参照!C10)</f>
        <v>5.4799999999999998E-4</v>
      </c>
      <c r="AX10" s="52" t="str">
        <f>IF(参照!D10="","",参照!D10)</f>
        <v>メニューA</v>
      </c>
      <c r="AY10" s="52">
        <f>IF(参照!E10="","",参照!E10)</f>
        <v>0</v>
      </c>
      <c r="AZ10" s="52" t="str">
        <f>IF(参照!F10="","",参照!F10)</f>
        <v>エバーグリーン・リテイリング(株)</v>
      </c>
      <c r="BA10" s="52" t="str">
        <f>IF(参照!G10="","",参照!G10)</f>
        <v>エバーグリーン・リテイリング(株)_メニューA</v>
      </c>
      <c r="BB10" s="52">
        <f t="shared" si="0"/>
        <v>0</v>
      </c>
      <c r="BD10" s="52" t="str">
        <f>IF(参照!L10="","",参照!L10)</f>
        <v>中国電力(株)</v>
      </c>
    </row>
    <row r="11" spans="1:60" ht="12.75" customHeight="1" thickBot="1">
      <c r="A11" s="1"/>
      <c r="B11" s="1"/>
      <c r="C11" s="496"/>
      <c r="D11" s="456" t="s">
        <v>7</v>
      </c>
      <c r="E11" s="456"/>
      <c r="F11" s="456"/>
      <c r="G11" s="456"/>
      <c r="H11" s="82" t="s">
        <v>26</v>
      </c>
      <c r="I11" s="22"/>
      <c r="J11" s="21" t="str">
        <f>IF($I11="","",$I11*係数１!$D$11*0.0258)</f>
        <v/>
      </c>
      <c r="K11" s="21" t="str">
        <f>IF($I11="","",$I11*係数１!$D$11*係数１!$F$11*44/12)</f>
        <v/>
      </c>
      <c r="L11" s="1"/>
      <c r="N11" s="79">
        <v>5</v>
      </c>
      <c r="O11" s="69"/>
      <c r="P11" s="69"/>
      <c r="Q11" s="70" t="str">
        <f t="shared" si="1"/>
        <v/>
      </c>
      <c r="R11" s="80"/>
      <c r="S11" s="348"/>
      <c r="T11" s="346">
        <f>係数１!D$49</f>
        <v>8640</v>
      </c>
      <c r="U11" s="73" t="str">
        <f t="shared" si="5"/>
        <v/>
      </c>
      <c r="V11" s="73" t="str">
        <f t="shared" si="6"/>
        <v/>
      </c>
      <c r="W11" s="74" t="str">
        <f t="array" aca="1" ref="W11" ca="1">IF(O11="","",IF(ISNUMBER(AA11),INDIRECT($BG$6&amp;AA11),IF(AA11="a",Q11,IF(AA11="b",INDIRECT($BG$6&amp;AB11),IF(AA11="c",R11,"")))))</f>
        <v/>
      </c>
      <c r="X11" s="75"/>
      <c r="Y11" s="73" t="str">
        <f t="shared" si="7"/>
        <v/>
      </c>
      <c r="Z11" s="76" t="str">
        <f t="shared" ca="1" si="2"/>
        <v/>
      </c>
      <c r="AA11" s="76" t="str">
        <f t="shared" ca="1" si="8"/>
        <v/>
      </c>
      <c r="AB11" s="76" t="str">
        <f t="shared" ca="1" si="9"/>
        <v/>
      </c>
      <c r="AC11" s="76">
        <f t="shared" ca="1" si="10"/>
        <v>0</v>
      </c>
      <c r="AD11" s="76">
        <f t="shared" si="11"/>
        <v>0</v>
      </c>
      <c r="AE11" s="76" t="str">
        <f t="shared" si="3"/>
        <v/>
      </c>
      <c r="AF11" s="77" t="str">
        <f t="shared" si="4"/>
        <v/>
      </c>
      <c r="AH11" s="85">
        <v>5</v>
      </c>
      <c r="AI11" s="33"/>
      <c r="AJ11" s="508"/>
      <c r="AK11" s="509"/>
      <c r="AL11" s="29"/>
      <c r="AN11" s="72" t="str">
        <f>IF(AJ11="","",IF(AJ11=0,3600,係数１!D$49))</f>
        <v/>
      </c>
      <c r="AO11" s="73" t="str">
        <f t="shared" si="12"/>
        <v/>
      </c>
      <c r="AP11" s="273" t="str">
        <f t="shared" si="13"/>
        <v/>
      </c>
      <c r="AU11" s="52" t="str">
        <f>IF(参照!A11="","",参照!A11)</f>
        <v/>
      </c>
      <c r="AV11" s="52" t="str">
        <f>IF(参照!B11="","",参照!B11)</f>
        <v/>
      </c>
      <c r="AW11" s="52" t="str">
        <f>IF(参照!C11="","",参照!C11)</f>
        <v/>
      </c>
      <c r="AX11" s="52" t="str">
        <f>IF(参照!D11="","",参照!D11)</f>
        <v>メニューB(残差)</v>
      </c>
      <c r="AY11" s="52">
        <f>IF(参照!E11="","",参照!E11)</f>
        <v>4.9200000000000003E-4</v>
      </c>
      <c r="AZ11" s="52" t="str">
        <f>IF(参照!F11="","",参照!F11)</f>
        <v>エバーグリーン・リテイリング(株)</v>
      </c>
      <c r="BA11" s="52" t="str">
        <f>IF(参照!G11="","",参照!G11)</f>
        <v>エバーグリーン・リテイリング(株)_メニューB(残差)</v>
      </c>
      <c r="BB11" s="52">
        <f t="shared" si="0"/>
        <v>0.49200000000000005</v>
      </c>
      <c r="BD11" s="52" t="str">
        <f>IF(参照!L11="","",参照!L11)</f>
        <v>四国電力(株)</v>
      </c>
    </row>
    <row r="12" spans="1:60" ht="12.75" customHeight="1" thickTop="1" thickBot="1">
      <c r="A12" s="1"/>
      <c r="B12" s="1"/>
      <c r="C12" s="496"/>
      <c r="D12" s="499" t="s">
        <v>8</v>
      </c>
      <c r="E12" s="473"/>
      <c r="F12" s="473"/>
      <c r="G12" s="474"/>
      <c r="H12" s="82" t="s">
        <v>26</v>
      </c>
      <c r="I12" s="22"/>
      <c r="J12" s="21" t="str">
        <f>IF($I12="","",$I12*係数１!$D$12*0.0258)</f>
        <v/>
      </c>
      <c r="K12" s="21" t="str">
        <f>IF($I12="","",$I12*係数１!$D$12*係数１!$F$12*44/12)</f>
        <v/>
      </c>
      <c r="L12" s="1"/>
      <c r="N12" s="79">
        <v>6</v>
      </c>
      <c r="O12" s="69"/>
      <c r="P12" s="69"/>
      <c r="Q12" s="70" t="str">
        <f t="shared" si="1"/>
        <v/>
      </c>
      <c r="R12" s="80"/>
      <c r="S12" s="348"/>
      <c r="T12" s="346">
        <f>係数１!D$49</f>
        <v>8640</v>
      </c>
      <c r="U12" s="73" t="str">
        <f t="shared" si="5"/>
        <v/>
      </c>
      <c r="V12" s="73" t="str">
        <f t="shared" si="6"/>
        <v/>
      </c>
      <c r="W12" s="74" t="str">
        <f t="array" aca="1" ref="W12" ca="1">IF(O12="","",IF(ISNUMBER(AA12),INDIRECT($BG$6&amp;AA12),IF(AA12="a",Q12,IF(AA12="b",INDIRECT($BG$6&amp;AB12),IF(AA12="c",R12,"")))))</f>
        <v/>
      </c>
      <c r="X12" s="75"/>
      <c r="Y12" s="73" t="str">
        <f t="shared" si="7"/>
        <v/>
      </c>
      <c r="Z12" s="76" t="str">
        <f t="shared" ca="1" si="2"/>
        <v/>
      </c>
      <c r="AA12" s="76" t="str">
        <f t="shared" ca="1" si="8"/>
        <v/>
      </c>
      <c r="AB12" s="76" t="str">
        <f t="shared" ca="1" si="9"/>
        <v/>
      </c>
      <c r="AC12" s="76">
        <f t="shared" ca="1" si="10"/>
        <v>0</v>
      </c>
      <c r="AD12" s="76">
        <f t="shared" si="11"/>
        <v>0</v>
      </c>
      <c r="AE12" s="76" t="str">
        <f t="shared" si="3"/>
        <v/>
      </c>
      <c r="AF12" s="77" t="str">
        <f t="shared" si="4"/>
        <v/>
      </c>
      <c r="AH12" s="510" t="s">
        <v>67</v>
      </c>
      <c r="AI12" s="511"/>
      <c r="AJ12" s="511"/>
      <c r="AK12" s="511"/>
      <c r="AL12" s="86">
        <f>SUM(AL7:AL11)</f>
        <v>0</v>
      </c>
      <c r="AN12" s="87"/>
      <c r="AO12" s="88">
        <f>SUM(AO7:AO11)</f>
        <v>0</v>
      </c>
      <c r="AP12" s="86">
        <f>SUM(AP7:AP11)</f>
        <v>0</v>
      </c>
      <c r="AU12" s="52" t="str">
        <f>IF(参照!A12="","",参照!A12)</f>
        <v/>
      </c>
      <c r="AV12" s="52" t="str">
        <f>IF(参照!B12="","",参照!B12)</f>
        <v/>
      </c>
      <c r="AW12" s="52" t="str">
        <f>IF(参照!C12="","",参照!C12)</f>
        <v/>
      </c>
      <c r="AX12" s="52" t="str">
        <f>IF(参照!D12="","",参照!D12)</f>
        <v>(参考値)事業者全体</v>
      </c>
      <c r="AY12" s="52">
        <f>IF(参照!E12="","",参照!E12)</f>
        <v>4.28E-4</v>
      </c>
      <c r="AZ12" s="52" t="str">
        <f>IF(参照!F12="","",参照!F12)</f>
        <v>エバーグリーン・リテイリング(株)</v>
      </c>
      <c r="BA12" s="52" t="str">
        <f>IF(参照!G12="","",参照!G12)</f>
        <v>エバーグリーン・リテイリング(株)_(参考値)事業者全体</v>
      </c>
      <c r="BB12" s="52">
        <f t="shared" si="0"/>
        <v>0.42799999999999999</v>
      </c>
      <c r="BD12" s="52" t="str">
        <f>IF(参照!L12="","",参照!L12)</f>
        <v>九州電力(株)</v>
      </c>
    </row>
    <row r="13" spans="1:60" ht="12.75" customHeight="1">
      <c r="A13" s="1"/>
      <c r="B13" s="1"/>
      <c r="C13" s="496"/>
      <c r="D13" s="456" t="s">
        <v>9</v>
      </c>
      <c r="E13" s="456"/>
      <c r="F13" s="456"/>
      <c r="G13" s="456"/>
      <c r="H13" s="82" t="s">
        <v>26</v>
      </c>
      <c r="I13" s="22"/>
      <c r="J13" s="21" t="str">
        <f>IF($I13="","",$I13*係数１!$D$13*0.0258)</f>
        <v/>
      </c>
      <c r="K13" s="21" t="str">
        <f>IF($I13="","",$I13*係数１!$D$13*係数１!$F$13*44/12)</f>
        <v/>
      </c>
      <c r="L13" s="1"/>
      <c r="N13" s="79">
        <v>7</v>
      </c>
      <c r="O13" s="69"/>
      <c r="P13" s="69"/>
      <c r="Q13" s="70" t="str">
        <f t="shared" si="1"/>
        <v/>
      </c>
      <c r="R13" s="80"/>
      <c r="S13" s="348"/>
      <c r="T13" s="346">
        <f>係数１!D$49</f>
        <v>8640</v>
      </c>
      <c r="U13" s="73" t="str">
        <f t="shared" si="5"/>
        <v/>
      </c>
      <c r="V13" s="73" t="str">
        <f t="shared" si="6"/>
        <v/>
      </c>
      <c r="W13" s="74" t="str">
        <f t="array" aca="1" ref="W13" ca="1">IF(O13="","",IF(ISNUMBER(AA13),INDIRECT($BG$6&amp;AA13),IF(AA13="a",Q13,IF(AA13="b",INDIRECT($BG$6&amp;AB13),IF(AA13="c",R13,"")))))</f>
        <v/>
      </c>
      <c r="X13" s="75"/>
      <c r="Y13" s="73" t="str">
        <f t="shared" si="7"/>
        <v/>
      </c>
      <c r="Z13" s="76" t="str">
        <f t="shared" ca="1" si="2"/>
        <v/>
      </c>
      <c r="AA13" s="76" t="str">
        <f t="shared" ca="1" si="8"/>
        <v/>
      </c>
      <c r="AB13" s="76" t="str">
        <f t="shared" ca="1" si="9"/>
        <v/>
      </c>
      <c r="AC13" s="76">
        <f t="shared" ca="1" si="10"/>
        <v>0</v>
      </c>
      <c r="AD13" s="76">
        <f t="shared" si="11"/>
        <v>0</v>
      </c>
      <c r="AE13" s="76" t="str">
        <f t="shared" si="3"/>
        <v/>
      </c>
      <c r="AF13" s="77" t="str">
        <f t="shared" si="4"/>
        <v/>
      </c>
      <c r="AU13" s="52" t="str">
        <f>IF(参照!A13="","",参照!A13)</f>
        <v>A0006</v>
      </c>
      <c r="AV13" s="52" t="str">
        <f>IF(参照!B13="","",参照!B13)</f>
        <v>エバーグリーン・マーケティング(株)</v>
      </c>
      <c r="AW13" s="52">
        <f>IF(参照!C13="","",参照!C13)</f>
        <v>5.3499999999999999E-4</v>
      </c>
      <c r="AX13" s="52" t="str">
        <f>IF(参照!D13="","",参照!D13)</f>
        <v>メニューA</v>
      </c>
      <c r="AY13" s="52">
        <f>IF(参照!E13="","",参照!E13)</f>
        <v>0</v>
      </c>
      <c r="AZ13" s="52" t="str">
        <f>IF(参照!F13="","",参照!F13)</f>
        <v>エバーグリーン・マーケティング(株)</v>
      </c>
      <c r="BA13" s="52" t="str">
        <f>IF(参照!G13="","",参照!G13)</f>
        <v>エバーグリーン・マーケティング(株)_メニューA</v>
      </c>
      <c r="BB13" s="52">
        <f t="shared" si="0"/>
        <v>0</v>
      </c>
      <c r="BD13" s="52" t="str">
        <f>IF(参照!L13="","",参照!L13)</f>
        <v>沖縄電力(株)</v>
      </c>
    </row>
    <row r="14" spans="1:60" ht="12.75" customHeight="1">
      <c r="A14" s="1"/>
      <c r="B14" s="1"/>
      <c r="C14" s="496"/>
      <c r="D14" s="492" t="s">
        <v>53</v>
      </c>
      <c r="E14" s="493"/>
      <c r="F14" s="493"/>
      <c r="G14" s="494"/>
      <c r="H14" s="20" t="s">
        <v>33</v>
      </c>
      <c r="I14" s="22"/>
      <c r="J14" s="21" t="str">
        <f>IF($I14="","",$I14*係数１!$D$18*0.0258)</f>
        <v/>
      </c>
      <c r="K14" s="21" t="str">
        <f>IF($I14="","",$I14*係数１!$D$18*係数１!$F$18*44/12)</f>
        <v/>
      </c>
      <c r="L14" s="1"/>
      <c r="N14" s="79">
        <v>8</v>
      </c>
      <c r="O14" s="69"/>
      <c r="P14" s="69"/>
      <c r="Q14" s="70" t="str">
        <f t="shared" si="1"/>
        <v/>
      </c>
      <c r="R14" s="80"/>
      <c r="S14" s="348"/>
      <c r="T14" s="346">
        <f>係数１!D$49</f>
        <v>8640</v>
      </c>
      <c r="U14" s="73" t="str">
        <f t="shared" si="5"/>
        <v/>
      </c>
      <c r="V14" s="73" t="str">
        <f t="shared" si="6"/>
        <v/>
      </c>
      <c r="W14" s="74" t="str">
        <f t="array" aca="1" ref="W14" ca="1">IF(O14="","",IF(ISNUMBER(AA14),INDIRECT($BG$6&amp;AA14),IF(AA14="a",Q14,IF(AA14="b",INDIRECT($BG$6&amp;AB14),IF(AA14="c",R14,"")))))</f>
        <v/>
      </c>
      <c r="X14" s="75"/>
      <c r="Y14" s="73" t="str">
        <f t="shared" si="7"/>
        <v/>
      </c>
      <c r="Z14" s="76" t="str">
        <f t="shared" ca="1" si="2"/>
        <v/>
      </c>
      <c r="AA14" s="76" t="str">
        <f t="shared" ca="1" si="8"/>
        <v/>
      </c>
      <c r="AB14" s="76" t="str">
        <f t="shared" ca="1" si="9"/>
        <v/>
      </c>
      <c r="AC14" s="76">
        <f t="shared" ca="1" si="10"/>
        <v>0</v>
      </c>
      <c r="AD14" s="76">
        <f t="shared" si="11"/>
        <v>0</v>
      </c>
      <c r="AE14" s="76" t="str">
        <f t="shared" si="3"/>
        <v/>
      </c>
      <c r="AF14" s="77" t="str">
        <f t="shared" si="4"/>
        <v/>
      </c>
      <c r="AU14" s="52" t="str">
        <f>IF(参照!A14="","",参照!A14)</f>
        <v/>
      </c>
      <c r="AV14" s="52" t="str">
        <f>IF(参照!B14="","",参照!B14)</f>
        <v/>
      </c>
      <c r="AW14" s="52" t="str">
        <f>IF(参照!C14="","",参照!C14)</f>
        <v/>
      </c>
      <c r="AX14" s="52" t="str">
        <f>IF(参照!D14="","",参照!D14)</f>
        <v>メニューB</v>
      </c>
      <c r="AY14" s="52">
        <f>IF(参照!E14="","",参照!E14)</f>
        <v>0</v>
      </c>
      <c r="AZ14" s="52" t="str">
        <f>IF(参照!F14="","",参照!F14)</f>
        <v>エバーグリーン・マーケティング(株)</v>
      </c>
      <c r="BA14" s="52" t="str">
        <f>IF(参照!G14="","",参照!G14)</f>
        <v>エバーグリーン・マーケティング(株)_メニューB</v>
      </c>
      <c r="BB14" s="52">
        <f t="shared" si="0"/>
        <v>0</v>
      </c>
      <c r="BD14" s="52" t="str">
        <f>IF(参照!L14="","",参照!L14)</f>
        <v>(株)ａｆｔｅｒＦＩＴ</v>
      </c>
    </row>
    <row r="15" spans="1:60" ht="12.75" customHeight="1" thickBot="1">
      <c r="A15" s="1"/>
      <c r="B15" s="1"/>
      <c r="C15" s="496"/>
      <c r="D15" s="492" t="s">
        <v>54</v>
      </c>
      <c r="E15" s="493"/>
      <c r="F15" s="493"/>
      <c r="G15" s="494"/>
      <c r="H15" s="20" t="s">
        <v>33</v>
      </c>
      <c r="I15" s="22"/>
      <c r="J15" s="21" t="str">
        <f>IF($I15="","",$I15*係数１!$D$20*0.0258)</f>
        <v/>
      </c>
      <c r="K15" s="21" t="str">
        <f>IF($I15="","",$I15*係数１!$D$20*係数１!$F$20*44/12)</f>
        <v/>
      </c>
      <c r="L15" s="1"/>
      <c r="N15" s="79">
        <v>9</v>
      </c>
      <c r="O15" s="69"/>
      <c r="P15" s="69"/>
      <c r="Q15" s="70" t="str">
        <f t="shared" si="1"/>
        <v/>
      </c>
      <c r="R15" s="80"/>
      <c r="S15" s="348"/>
      <c r="T15" s="346">
        <f>係数１!D$49</f>
        <v>8640</v>
      </c>
      <c r="U15" s="73" t="str">
        <f t="shared" si="5"/>
        <v/>
      </c>
      <c r="V15" s="73" t="str">
        <f t="shared" si="6"/>
        <v/>
      </c>
      <c r="W15" s="74" t="str">
        <f t="array" aca="1" ref="W15" ca="1">IF(O15="","",IF(ISNUMBER(AA15),INDIRECT($BG$6&amp;AA15),IF(AA15="a",Q15,IF(AA15="b",INDIRECT($BG$6&amp;AB15),IF(AA15="c",R15,"")))))</f>
        <v/>
      </c>
      <c r="X15" s="75"/>
      <c r="Y15" s="73" t="str">
        <f t="shared" si="7"/>
        <v/>
      </c>
      <c r="Z15" s="76" t="str">
        <f t="shared" ca="1" si="2"/>
        <v/>
      </c>
      <c r="AA15" s="76" t="str">
        <f t="shared" ca="1" si="8"/>
        <v/>
      </c>
      <c r="AB15" s="76" t="str">
        <f t="shared" ca="1" si="9"/>
        <v/>
      </c>
      <c r="AC15" s="76">
        <f t="shared" ca="1" si="10"/>
        <v>0</v>
      </c>
      <c r="AD15" s="76">
        <f t="shared" si="11"/>
        <v>0</v>
      </c>
      <c r="AE15" s="76" t="str">
        <f t="shared" si="3"/>
        <v/>
      </c>
      <c r="AF15" s="77" t="str">
        <f t="shared" si="4"/>
        <v/>
      </c>
      <c r="AH15" s="38" t="s">
        <v>508</v>
      </c>
      <c r="AU15" s="52" t="str">
        <f>IF(参照!A15="","",参照!A15)</f>
        <v/>
      </c>
      <c r="AV15" s="52" t="str">
        <f>IF(参照!B15="","",参照!B15)</f>
        <v/>
      </c>
      <c r="AW15" s="52" t="str">
        <f>IF(参照!C15="","",参照!C15)</f>
        <v/>
      </c>
      <c r="AX15" s="52" t="str">
        <f>IF(参照!D15="","",参照!D15)</f>
        <v>メニューC(残差)</v>
      </c>
      <c r="AY15" s="52">
        <f>IF(参照!E15="","",参照!E15)</f>
        <v>5.1800000000000001E-4</v>
      </c>
      <c r="AZ15" s="52" t="str">
        <f>IF(参照!F15="","",参照!F15)</f>
        <v>エバーグリーン・マーケティング(株)</v>
      </c>
      <c r="BA15" s="52" t="str">
        <f>IF(参照!G15="","",参照!G15)</f>
        <v>エバーグリーン・マーケティング(株)_メニューC(残差)</v>
      </c>
      <c r="BB15" s="52">
        <f t="shared" si="0"/>
        <v>0.51800000000000002</v>
      </c>
      <c r="BD15" s="52" t="str">
        <f>IF(参照!L15="","",参照!L15)</f>
        <v>Ａｐａｍａｎ　Ｅｎｅｒｇｙ(株)</v>
      </c>
    </row>
    <row r="16" spans="1:60" ht="12.75" customHeight="1" thickBot="1">
      <c r="A16" s="1"/>
      <c r="B16" s="1"/>
      <c r="C16" s="496"/>
      <c r="D16" s="499" t="s">
        <v>55</v>
      </c>
      <c r="E16" s="473"/>
      <c r="F16" s="473"/>
      <c r="G16" s="474"/>
      <c r="H16" s="82" t="s">
        <v>18</v>
      </c>
      <c r="I16" s="22"/>
      <c r="J16" s="21" t="str">
        <f>IF($I16="","",$I16*係数１!$D$30*0.0258)</f>
        <v/>
      </c>
      <c r="K16" s="21" t="str">
        <f>IF($I16="","",$I16*係数１!$D$30*係数１!$F$30)</f>
        <v/>
      </c>
      <c r="L16" s="1"/>
      <c r="N16" s="79">
        <v>10</v>
      </c>
      <c r="O16" s="69"/>
      <c r="P16" s="69"/>
      <c r="Q16" s="70" t="str">
        <f t="shared" si="1"/>
        <v/>
      </c>
      <c r="R16" s="80"/>
      <c r="S16" s="348"/>
      <c r="T16" s="346">
        <f>係数１!D$49</f>
        <v>8640</v>
      </c>
      <c r="U16" s="73" t="str">
        <f t="shared" si="5"/>
        <v/>
      </c>
      <c r="V16" s="73" t="str">
        <f t="shared" si="6"/>
        <v/>
      </c>
      <c r="W16" s="74" t="str">
        <f t="array" aca="1" ref="W16" ca="1">IF(O16="","",IF(ISNUMBER(AA16),INDIRECT($BG$6&amp;AA16),IF(AA16="a",Q16,IF(AA16="b",INDIRECT($BG$6&amp;AB16),IF(AA16="c",R16,"")))))</f>
        <v/>
      </c>
      <c r="X16" s="75"/>
      <c r="Y16" s="73" t="str">
        <f t="shared" si="7"/>
        <v/>
      </c>
      <c r="Z16" s="76" t="str">
        <f t="shared" ca="1" si="2"/>
        <v/>
      </c>
      <c r="AA16" s="76" t="str">
        <f t="shared" ca="1" si="8"/>
        <v/>
      </c>
      <c r="AB16" s="76" t="str">
        <f t="shared" ca="1" si="9"/>
        <v/>
      </c>
      <c r="AC16" s="76">
        <f t="shared" ca="1" si="10"/>
        <v>0</v>
      </c>
      <c r="AD16" s="76">
        <f t="shared" si="11"/>
        <v>0</v>
      </c>
      <c r="AE16" s="76" t="str">
        <f t="shared" si="3"/>
        <v/>
      </c>
      <c r="AF16" s="77" t="str">
        <f t="shared" si="4"/>
        <v/>
      </c>
      <c r="AH16" s="89"/>
      <c r="AI16" s="90" t="s">
        <v>507</v>
      </c>
      <c r="AJ16" s="525" t="s">
        <v>504</v>
      </c>
      <c r="AK16" s="526"/>
      <c r="AL16" s="66" t="s">
        <v>592</v>
      </c>
      <c r="AM16" s="91" t="s">
        <v>593</v>
      </c>
      <c r="AN16" s="92" t="s">
        <v>594</v>
      </c>
      <c r="AO16" s="59" t="s">
        <v>595</v>
      </c>
      <c r="AP16" s="93" t="s">
        <v>596</v>
      </c>
      <c r="AQ16" s="59" t="s">
        <v>597</v>
      </c>
      <c r="AR16" s="66" t="s">
        <v>598</v>
      </c>
      <c r="AU16" s="52" t="str">
        <f>IF(参照!A16="","",参照!A16)</f>
        <v/>
      </c>
      <c r="AV16" s="52" t="str">
        <f>IF(参照!B16="","",参照!B16)</f>
        <v/>
      </c>
      <c r="AW16" s="52" t="str">
        <f>IF(参照!C16="","",参照!C16)</f>
        <v/>
      </c>
      <c r="AX16" s="52" t="str">
        <f>IF(参照!D16="","",参照!D16)</f>
        <v>(参考値)事業者全体</v>
      </c>
      <c r="AY16" s="52">
        <f>IF(参照!E16="","",参照!E16)</f>
        <v>5.4800000000000009E-4</v>
      </c>
      <c r="AZ16" s="52" t="str">
        <f>IF(参照!F16="","",参照!F16)</f>
        <v>エバーグリーン・マーケティング(株)</v>
      </c>
      <c r="BA16" s="52" t="str">
        <f>IF(参照!G16="","",参照!G16)</f>
        <v>エバーグリーン・マーケティング(株)_(参考値)事業者全体</v>
      </c>
      <c r="BB16" s="52">
        <f t="shared" si="0"/>
        <v>0.54800000000000004</v>
      </c>
      <c r="BD16" s="52" t="str">
        <f>IF(参照!L16="","",参照!L16)</f>
        <v>ａｕエネルギー＆ライフ(株)(旧：ＫＤＤＩ(株))</v>
      </c>
    </row>
    <row r="17" spans="1:56" ht="12.75" customHeight="1" thickTop="1">
      <c r="A17" s="1"/>
      <c r="B17" s="1"/>
      <c r="C17" s="496"/>
      <c r="D17" s="456" t="s">
        <v>10</v>
      </c>
      <c r="E17" s="456"/>
      <c r="F17" s="456"/>
      <c r="G17" s="456"/>
      <c r="H17" s="82" t="s">
        <v>27</v>
      </c>
      <c r="I17" s="22"/>
      <c r="J17" s="21" t="str">
        <f>IF($I17="","",$I17*係数１!$D$43*0.0258)</f>
        <v/>
      </c>
      <c r="K17" s="21" t="str">
        <f>IF($I17="","",$I17*係数１!$F$43)</f>
        <v/>
      </c>
      <c r="L17" s="1"/>
      <c r="N17" s="79">
        <v>11</v>
      </c>
      <c r="O17" s="69"/>
      <c r="P17" s="69"/>
      <c r="Q17" s="70" t="str">
        <f t="shared" si="1"/>
        <v/>
      </c>
      <c r="R17" s="80"/>
      <c r="S17" s="348"/>
      <c r="T17" s="346">
        <f>係数１!D$49</f>
        <v>8640</v>
      </c>
      <c r="U17" s="73" t="str">
        <f t="shared" si="5"/>
        <v/>
      </c>
      <c r="V17" s="73" t="str">
        <f t="shared" si="6"/>
        <v/>
      </c>
      <c r="W17" s="74" t="str">
        <f t="array" aca="1" ref="W17" ca="1">IF(O17="","",IF(ISNUMBER(AA17),INDIRECT($BG$6&amp;AA17),IF(AA17="a",Q17,IF(AA17="b",INDIRECT($BG$6&amp;AB17),IF(AA17="c",R17,"")))))</f>
        <v/>
      </c>
      <c r="X17" s="75"/>
      <c r="Y17" s="73" t="str">
        <f t="shared" si="7"/>
        <v/>
      </c>
      <c r="Z17" s="76" t="str">
        <f t="shared" ca="1" si="2"/>
        <v/>
      </c>
      <c r="AA17" s="76" t="str">
        <f t="shared" ca="1" si="8"/>
        <v/>
      </c>
      <c r="AB17" s="76" t="str">
        <f t="shared" ca="1" si="9"/>
        <v/>
      </c>
      <c r="AC17" s="76">
        <f t="shared" ca="1" si="10"/>
        <v>0</v>
      </c>
      <c r="AD17" s="76">
        <f t="shared" si="11"/>
        <v>0</v>
      </c>
      <c r="AE17" s="76" t="str">
        <f t="shared" si="3"/>
        <v/>
      </c>
      <c r="AF17" s="77" t="str">
        <f t="shared" si="4"/>
        <v/>
      </c>
      <c r="AH17" s="527" t="s">
        <v>505</v>
      </c>
      <c r="AI17" s="94" t="s">
        <v>599</v>
      </c>
      <c r="AJ17" s="95"/>
      <c r="AK17" s="272" t="s">
        <v>2319</v>
      </c>
      <c r="AL17" s="96" t="str">
        <f>IF(AJ17="","",AJ17*AN17*0.0258)</f>
        <v/>
      </c>
      <c r="AM17" s="97" t="str">
        <f>IF(AJ17="","",AJ17*AN17*AO17*44/12)</f>
        <v/>
      </c>
      <c r="AN17" s="98">
        <f>係数１!D55</f>
        <v>13.6</v>
      </c>
      <c r="AO17" s="99">
        <f>係数１!F55</f>
        <v>0</v>
      </c>
      <c r="AP17" s="99" t="str">
        <f>係数１!G55</f>
        <v>ｔ－C/GJ</v>
      </c>
      <c r="AQ17" s="100">
        <v>0.8</v>
      </c>
      <c r="AR17" s="101" t="str">
        <f>IF(AJ17="","",AL17*AQ17)</f>
        <v/>
      </c>
      <c r="AU17" s="52" t="str">
        <f>IF(参照!A17="","",参照!A17)</f>
        <v>A0007</v>
      </c>
      <c r="AV17" s="52" t="str">
        <f>IF(参照!B17="","",参照!B17)</f>
        <v>(株)ＳＥウイングズ</v>
      </c>
      <c r="AW17" s="52">
        <f>IF(参照!C17="","",参照!C17)</f>
        <v>2.6200000000000003E-4</v>
      </c>
      <c r="AX17" s="52" t="str">
        <f>IF(参照!D17="","",参照!D17)</f>
        <v/>
      </c>
      <c r="AY17" s="52">
        <f>IF(参照!E17="","",参照!E17)</f>
        <v>4.0099999999999999E-4</v>
      </c>
      <c r="AZ17" s="52" t="str">
        <f>IF(参照!F17="","",参照!F17)</f>
        <v>(株)ＳＥウイングズ</v>
      </c>
      <c r="BA17" s="52" t="str">
        <f>IF(参照!G17="","",参照!G17)</f>
        <v>(株)ＳＥウイングズ_</v>
      </c>
      <c r="BB17" s="52">
        <f t="shared" si="0"/>
        <v>0.40099999999999997</v>
      </c>
      <c r="BD17" s="52" t="str">
        <f>IF(参照!L17="","",参照!L17)</f>
        <v>Ｃａｓｔｌｅｔｏｎ　Ｃｏｍｍｏｄｉｔｉｅｓ　Ｊａｐａｎ合同会社</v>
      </c>
    </row>
    <row r="18" spans="1:56" ht="12.75" customHeight="1">
      <c r="A18" s="1"/>
      <c r="B18" s="1"/>
      <c r="C18" s="496"/>
      <c r="D18" s="492" t="s">
        <v>134</v>
      </c>
      <c r="E18" s="493"/>
      <c r="F18" s="493"/>
      <c r="G18" s="494"/>
      <c r="H18" s="102" t="s">
        <v>27</v>
      </c>
      <c r="I18" s="23"/>
      <c r="J18" s="21" t="str">
        <f>IF($I18="","",$I18*係数１!$D$44*0.0258)</f>
        <v/>
      </c>
      <c r="K18" s="21" t="str">
        <f>IF($I18="","",$I18*係数１!$F$44)</f>
        <v/>
      </c>
      <c r="L18" s="1"/>
      <c r="N18" s="79">
        <v>12</v>
      </c>
      <c r="O18" s="69"/>
      <c r="P18" s="69"/>
      <c r="Q18" s="70" t="str">
        <f t="shared" si="1"/>
        <v/>
      </c>
      <c r="R18" s="80"/>
      <c r="S18" s="348"/>
      <c r="T18" s="346">
        <f>係数１!D$49</f>
        <v>8640</v>
      </c>
      <c r="U18" s="73" t="str">
        <f t="shared" si="5"/>
        <v/>
      </c>
      <c r="V18" s="73" t="str">
        <f t="shared" si="6"/>
        <v/>
      </c>
      <c r="W18" s="74" t="str">
        <f t="array" aca="1" ref="W18" ca="1">IF(O18="","",IF(ISNUMBER(AA18),INDIRECT($BG$6&amp;AA18),IF(AA18="a",Q18,IF(AA18="b",INDIRECT($BG$6&amp;AB18),IF(AA18="c",R18,"")))))</f>
        <v/>
      </c>
      <c r="X18" s="75"/>
      <c r="Y18" s="73" t="str">
        <f t="shared" si="7"/>
        <v/>
      </c>
      <c r="Z18" s="76" t="str">
        <f t="shared" ca="1" si="2"/>
        <v/>
      </c>
      <c r="AA18" s="76" t="str">
        <f t="shared" ca="1" si="8"/>
        <v/>
      </c>
      <c r="AB18" s="76" t="str">
        <f t="shared" ca="1" si="9"/>
        <v/>
      </c>
      <c r="AC18" s="76">
        <f t="shared" ca="1" si="10"/>
        <v>0</v>
      </c>
      <c r="AD18" s="76">
        <f t="shared" si="11"/>
        <v>0</v>
      </c>
      <c r="AE18" s="76" t="str">
        <f t="shared" si="3"/>
        <v/>
      </c>
      <c r="AF18" s="77" t="str">
        <f t="shared" si="4"/>
        <v/>
      </c>
      <c r="AH18" s="528"/>
      <c r="AI18" s="103" t="s">
        <v>601</v>
      </c>
      <c r="AJ18" s="104"/>
      <c r="AK18" s="272" t="s">
        <v>2319</v>
      </c>
      <c r="AL18" s="21" t="str">
        <f t="shared" ref="AL18:AL33" si="14">IF(AJ18="","",AJ18*AN18*0.0258)</f>
        <v/>
      </c>
      <c r="AM18" s="97" t="str">
        <f t="shared" ref="AM18:AM33" si="15">IF(AJ18="","",AJ18*AN18*AO18*44/12)</f>
        <v/>
      </c>
      <c r="AN18" s="98">
        <f>係数１!D56</f>
        <v>13.2</v>
      </c>
      <c r="AO18" s="99">
        <f>係数１!F56</f>
        <v>0</v>
      </c>
      <c r="AP18" s="99" t="str">
        <f>係数１!G56</f>
        <v>ｔ－C/GJ</v>
      </c>
      <c r="AQ18" s="22">
        <v>0.8</v>
      </c>
      <c r="AR18" s="101" t="str">
        <f t="shared" ref="AR18:AR36" si="16">IF(AJ18="","",AL18*AQ18)</f>
        <v/>
      </c>
      <c r="AU18" s="52" t="str">
        <f>IF(参照!A18="","",参照!A18)</f>
        <v>A0008</v>
      </c>
      <c r="AV18" s="52" t="str">
        <f>IF(参照!B18="","",参照!B18)</f>
        <v>(株)イーセル</v>
      </c>
      <c r="AW18" s="52">
        <f>IF(参照!C18="","",参照!C18)</f>
        <v>4.75E-4</v>
      </c>
      <c r="AX18" s="52" t="str">
        <f>IF(参照!D18="","",参照!D18)</f>
        <v/>
      </c>
      <c r="AY18" s="52">
        <f>IF(参照!E18="","",参照!E18)</f>
        <v>4.8200000000000001E-4</v>
      </c>
      <c r="AZ18" s="52" t="str">
        <f>IF(参照!F18="","",参照!F18)</f>
        <v>(株)イーセル</v>
      </c>
      <c r="BA18" s="52" t="str">
        <f>IF(参照!G18="","",参照!G18)</f>
        <v>(株)イーセル_</v>
      </c>
      <c r="BB18" s="52">
        <f t="shared" si="0"/>
        <v>0.48199999999999998</v>
      </c>
      <c r="BD18" s="52" t="str">
        <f>IF(参照!L18="","",参照!L18)</f>
        <v>(株)ＣＤエナジーダイレクト</v>
      </c>
    </row>
    <row r="19" spans="1:56" ht="16.5" customHeight="1">
      <c r="A19" s="1"/>
      <c r="B19" s="1"/>
      <c r="C19" s="496"/>
      <c r="D19" s="470" t="s">
        <v>59</v>
      </c>
      <c r="E19" s="530" t="s">
        <v>135</v>
      </c>
      <c r="F19" s="470" t="s">
        <v>60</v>
      </c>
      <c r="G19" s="105" t="s">
        <v>131</v>
      </c>
      <c r="H19" s="454" t="s">
        <v>19</v>
      </c>
      <c r="I19" s="548">
        <f>S37</f>
        <v>0</v>
      </c>
      <c r="J19" s="548">
        <f>U37</f>
        <v>0</v>
      </c>
      <c r="K19" s="548">
        <f>V37</f>
        <v>0</v>
      </c>
      <c r="L19" s="1"/>
      <c r="N19" s="79">
        <v>13</v>
      </c>
      <c r="O19" s="69"/>
      <c r="P19" s="69"/>
      <c r="Q19" s="70" t="str">
        <f t="shared" si="1"/>
        <v/>
      </c>
      <c r="R19" s="80"/>
      <c r="S19" s="348"/>
      <c r="T19" s="346">
        <f>係数１!D$49</f>
        <v>8640</v>
      </c>
      <c r="U19" s="73" t="str">
        <f t="shared" si="5"/>
        <v/>
      </c>
      <c r="V19" s="73" t="str">
        <f t="shared" si="6"/>
        <v/>
      </c>
      <c r="W19" s="74" t="str">
        <f t="array" aca="1" ref="W19" ca="1">IF(O19="","",IF(ISNUMBER(AA19),INDIRECT($BG$6&amp;AA19),IF(AA19="a",Q19,IF(AA19="b",INDIRECT($BG$6&amp;AB19),IF(AA19="c",R19,"")))))</f>
        <v/>
      </c>
      <c r="X19" s="75"/>
      <c r="Y19" s="73" t="str">
        <f t="shared" si="7"/>
        <v/>
      </c>
      <c r="Z19" s="76" t="str">
        <f t="shared" ca="1" si="2"/>
        <v/>
      </c>
      <c r="AA19" s="76" t="str">
        <f t="shared" ca="1" si="8"/>
        <v/>
      </c>
      <c r="AB19" s="76" t="str">
        <f t="shared" ca="1" si="9"/>
        <v/>
      </c>
      <c r="AC19" s="76">
        <f t="shared" ca="1" si="10"/>
        <v>0</v>
      </c>
      <c r="AD19" s="76">
        <f t="shared" si="11"/>
        <v>0</v>
      </c>
      <c r="AE19" s="76" t="str">
        <f t="shared" si="3"/>
        <v/>
      </c>
      <c r="AF19" s="77" t="str">
        <f t="shared" si="4"/>
        <v/>
      </c>
      <c r="AH19" s="528"/>
      <c r="AI19" s="103" t="s">
        <v>602</v>
      </c>
      <c r="AJ19" s="104"/>
      <c r="AK19" s="272" t="s">
        <v>2319</v>
      </c>
      <c r="AL19" s="21" t="str">
        <f t="shared" si="14"/>
        <v/>
      </c>
      <c r="AM19" s="97" t="str">
        <f t="shared" si="15"/>
        <v/>
      </c>
      <c r="AN19" s="98">
        <f>係数１!D57</f>
        <v>17.100000000000001</v>
      </c>
      <c r="AO19" s="99">
        <f>係数１!F57</f>
        <v>0</v>
      </c>
      <c r="AP19" s="99" t="str">
        <f>係数１!G57</f>
        <v>ｔ－C/GJ</v>
      </c>
      <c r="AQ19" s="22">
        <v>0.8</v>
      </c>
      <c r="AR19" s="101" t="str">
        <f t="shared" si="16"/>
        <v/>
      </c>
      <c r="AU19" s="52" t="str">
        <f>IF(参照!A19="","",参照!A19)</f>
        <v>A0009</v>
      </c>
      <c r="AV19" s="52" t="str">
        <f>IF(参照!B19="","",参照!B19)</f>
        <v>(株)エネット</v>
      </c>
      <c r="AW19" s="52">
        <f>IF(参照!C19="","",参照!C19)</f>
        <v>4.0499999999999998E-4</v>
      </c>
      <c r="AX19" s="52" t="str">
        <f>IF(参照!D19="","",参照!D19)</f>
        <v>メニューA</v>
      </c>
      <c r="AY19" s="52">
        <f>IF(参照!E19="","",参照!E19)</f>
        <v>0</v>
      </c>
      <c r="AZ19" s="52" t="str">
        <f>IF(参照!F19="","",参照!F19)</f>
        <v>(株)エネット</v>
      </c>
      <c r="BA19" s="52" t="str">
        <f>IF(参照!G19="","",参照!G19)</f>
        <v>(株)エネット_メニューA</v>
      </c>
      <c r="BB19" s="52">
        <f t="shared" si="0"/>
        <v>0</v>
      </c>
      <c r="BD19" s="52" t="str">
        <f>IF(参照!L19="","",参照!L19)</f>
        <v>(株)ＣＨＩＢＡむつざわエナジー</v>
      </c>
    </row>
    <row r="20" spans="1:56" ht="16.5" customHeight="1">
      <c r="A20" s="1"/>
      <c r="B20" s="1"/>
      <c r="C20" s="496"/>
      <c r="D20" s="471"/>
      <c r="E20" s="531"/>
      <c r="F20" s="472"/>
      <c r="G20" s="106" t="str">
        <f>IF(COUNTA(O7:O36)=0,"（　　　 　　）",IF(COUNTA(O7:O36)=1,"（"&amp;O7&amp;"）","（複数の電気事業者）"))</f>
        <v>（　　　 　　）</v>
      </c>
      <c r="H20" s="455"/>
      <c r="I20" s="549"/>
      <c r="J20" s="549"/>
      <c r="K20" s="549"/>
      <c r="L20" s="1"/>
      <c r="N20" s="79">
        <v>14</v>
      </c>
      <c r="O20" s="69"/>
      <c r="P20" s="69"/>
      <c r="Q20" s="70" t="str">
        <f t="shared" si="1"/>
        <v/>
      </c>
      <c r="R20" s="80"/>
      <c r="S20" s="348"/>
      <c r="T20" s="346">
        <f>係数１!D$49</f>
        <v>8640</v>
      </c>
      <c r="U20" s="73" t="str">
        <f t="shared" si="5"/>
        <v/>
      </c>
      <c r="V20" s="73" t="str">
        <f t="shared" si="6"/>
        <v/>
      </c>
      <c r="W20" s="74" t="str">
        <f t="array" aca="1" ref="W20" ca="1">IF(O20="","",IF(ISNUMBER(AA20),INDIRECT($BG$6&amp;AA20),IF(AA20="a",Q20,IF(AA20="b",INDIRECT($BG$6&amp;AB20),IF(AA20="c",R20,"")))))</f>
        <v/>
      </c>
      <c r="X20" s="75"/>
      <c r="Y20" s="73" t="str">
        <f t="shared" si="7"/>
        <v/>
      </c>
      <c r="Z20" s="76" t="str">
        <f t="shared" ca="1" si="2"/>
        <v/>
      </c>
      <c r="AA20" s="76" t="str">
        <f t="shared" ca="1" si="8"/>
        <v/>
      </c>
      <c r="AB20" s="76" t="str">
        <f t="shared" ca="1" si="9"/>
        <v/>
      </c>
      <c r="AC20" s="76">
        <f t="shared" ca="1" si="10"/>
        <v>0</v>
      </c>
      <c r="AD20" s="76">
        <f t="shared" si="11"/>
        <v>0</v>
      </c>
      <c r="AE20" s="76" t="str">
        <f t="shared" si="3"/>
        <v/>
      </c>
      <c r="AF20" s="77" t="str">
        <f t="shared" si="4"/>
        <v/>
      </c>
      <c r="AH20" s="528"/>
      <c r="AI20" s="103" t="s">
        <v>603</v>
      </c>
      <c r="AJ20" s="104"/>
      <c r="AK20" s="272" t="s">
        <v>2320</v>
      </c>
      <c r="AL20" s="21" t="str">
        <f t="shared" si="14"/>
        <v/>
      </c>
      <c r="AM20" s="97" t="str">
        <f t="shared" si="15"/>
        <v/>
      </c>
      <c r="AN20" s="98">
        <f>係数１!D58</f>
        <v>23.4</v>
      </c>
      <c r="AO20" s="99">
        <f>係数１!F58</f>
        <v>0</v>
      </c>
      <c r="AP20" s="99" t="str">
        <f>係数１!G58</f>
        <v>ｔ－C/GJ</v>
      </c>
      <c r="AQ20" s="22">
        <v>0.8</v>
      </c>
      <c r="AR20" s="101" t="str">
        <f t="shared" si="16"/>
        <v/>
      </c>
      <c r="AU20" s="52" t="str">
        <f>IF(参照!A20="","",参照!A20)</f>
        <v/>
      </c>
      <c r="AV20" s="52" t="str">
        <f>IF(参照!B20="","",参照!B20)</f>
        <v/>
      </c>
      <c r="AW20" s="52" t="str">
        <f>IF(参照!C20="","",参照!C20)</f>
        <v/>
      </c>
      <c r="AX20" s="52" t="str">
        <f>IF(参照!D20="","",参照!D20)</f>
        <v>メニューB</v>
      </c>
      <c r="AY20" s="52">
        <f>IF(参照!E20="","",参照!E20)</f>
        <v>0</v>
      </c>
      <c r="AZ20" s="52" t="str">
        <f>IF(参照!F20="","",参照!F20)</f>
        <v>(株)エネット</v>
      </c>
      <c r="BA20" s="52" t="str">
        <f>IF(参照!G20="","",参照!G20)</f>
        <v>(株)エネット_メニューB</v>
      </c>
      <c r="BB20" s="52">
        <f t="shared" si="0"/>
        <v>0</v>
      </c>
      <c r="BD20" s="52" t="str">
        <f>IF(参照!L20="","",参照!L20)</f>
        <v>Ｃｏｃｏテラスたがわ(株)</v>
      </c>
    </row>
    <row r="21" spans="1:56" ht="15.75" customHeight="1">
      <c r="A21" s="1"/>
      <c r="B21" s="1"/>
      <c r="C21" s="496"/>
      <c r="D21" s="471"/>
      <c r="E21" s="531"/>
      <c r="F21" s="470" t="s">
        <v>61</v>
      </c>
      <c r="G21" s="105" t="s">
        <v>131</v>
      </c>
      <c r="H21" s="454" t="s">
        <v>19</v>
      </c>
      <c r="I21" s="541"/>
      <c r="J21" s="541"/>
      <c r="K21" s="541"/>
      <c r="L21" s="1"/>
      <c r="N21" s="79">
        <v>15</v>
      </c>
      <c r="O21" s="69"/>
      <c r="P21" s="69"/>
      <c r="Q21" s="70" t="str">
        <f t="shared" si="1"/>
        <v/>
      </c>
      <c r="R21" s="80"/>
      <c r="S21" s="348"/>
      <c r="T21" s="346">
        <f>係数１!D$49</f>
        <v>8640</v>
      </c>
      <c r="U21" s="73" t="str">
        <f t="shared" si="5"/>
        <v/>
      </c>
      <c r="V21" s="73" t="str">
        <f t="shared" si="6"/>
        <v/>
      </c>
      <c r="W21" s="74" t="str">
        <f t="array" aca="1" ref="W21" ca="1">IF(O21="","",IF(ISNUMBER(AA21),INDIRECT($BG$6&amp;AA21),IF(AA21="a",Q21,IF(AA21="b",INDIRECT($BG$6&amp;AB21),IF(AA21="c",R21,"")))))</f>
        <v/>
      </c>
      <c r="X21" s="75"/>
      <c r="Y21" s="73" t="str">
        <f t="shared" si="7"/>
        <v/>
      </c>
      <c r="Z21" s="76" t="str">
        <f t="shared" ca="1" si="2"/>
        <v/>
      </c>
      <c r="AA21" s="76" t="str">
        <f t="shared" ca="1" si="8"/>
        <v/>
      </c>
      <c r="AB21" s="76" t="str">
        <f t="shared" ca="1" si="9"/>
        <v/>
      </c>
      <c r="AC21" s="76">
        <f t="shared" ca="1" si="10"/>
        <v>0</v>
      </c>
      <c r="AD21" s="76">
        <f t="shared" si="11"/>
        <v>0</v>
      </c>
      <c r="AE21" s="76" t="str">
        <f t="shared" si="3"/>
        <v/>
      </c>
      <c r="AF21" s="77" t="str">
        <f t="shared" si="4"/>
        <v/>
      </c>
      <c r="AH21" s="528"/>
      <c r="AI21" s="103" t="s">
        <v>604</v>
      </c>
      <c r="AJ21" s="104"/>
      <c r="AK21" s="272" t="s">
        <v>2320</v>
      </c>
      <c r="AL21" s="21" t="str">
        <f t="shared" si="14"/>
        <v/>
      </c>
      <c r="AM21" s="97" t="str">
        <f t="shared" si="15"/>
        <v/>
      </c>
      <c r="AN21" s="98">
        <f>係数１!D59</f>
        <v>35.6</v>
      </c>
      <c r="AO21" s="99">
        <f>係数１!F59</f>
        <v>0</v>
      </c>
      <c r="AP21" s="99" t="str">
        <f>係数１!G59</f>
        <v>ｔ－C/GJ</v>
      </c>
      <c r="AQ21" s="22">
        <v>0.8</v>
      </c>
      <c r="AR21" s="101" t="str">
        <f t="shared" si="16"/>
        <v/>
      </c>
      <c r="AU21" s="52" t="str">
        <f>IF(参照!A21="","",参照!A21)</f>
        <v/>
      </c>
      <c r="AV21" s="52" t="str">
        <f>IF(参照!B21="","",参照!B21)</f>
        <v/>
      </c>
      <c r="AW21" s="52" t="str">
        <f>IF(参照!C21="","",参照!C21)</f>
        <v/>
      </c>
      <c r="AX21" s="52" t="str">
        <f>IF(参照!D21="","",参照!D21)</f>
        <v>メニューC</v>
      </c>
      <c r="AY21" s="52">
        <f>IF(参照!E21="","",参照!E21)</f>
        <v>2.0000000000000001E-4</v>
      </c>
      <c r="AZ21" s="52" t="str">
        <f>IF(参照!F21="","",参照!F21)</f>
        <v>(株)エネット</v>
      </c>
      <c r="BA21" s="52" t="str">
        <f>IF(参照!G21="","",参照!G21)</f>
        <v>(株)エネット_メニューC</v>
      </c>
      <c r="BB21" s="52">
        <f t="shared" si="0"/>
        <v>0.2</v>
      </c>
      <c r="BD21" s="52" t="str">
        <f>IF(参照!L21="","",参照!L21)</f>
        <v>(株)ＣＷＳ</v>
      </c>
    </row>
    <row r="22" spans="1:56" ht="15.75" customHeight="1">
      <c r="A22" s="1"/>
      <c r="B22" s="1"/>
      <c r="C22" s="496"/>
      <c r="D22" s="471"/>
      <c r="E22" s="532"/>
      <c r="F22" s="472"/>
      <c r="G22" s="293" t="s">
        <v>2323</v>
      </c>
      <c r="H22" s="455"/>
      <c r="I22" s="542"/>
      <c r="J22" s="542"/>
      <c r="K22" s="542"/>
      <c r="L22" s="1"/>
      <c r="N22" s="79">
        <v>16</v>
      </c>
      <c r="O22" s="69"/>
      <c r="P22" s="69"/>
      <c r="Q22" s="70" t="str">
        <f t="shared" si="1"/>
        <v/>
      </c>
      <c r="R22" s="80"/>
      <c r="S22" s="348"/>
      <c r="T22" s="346">
        <f>係数１!D$49</f>
        <v>8640</v>
      </c>
      <c r="U22" s="73" t="str">
        <f t="shared" si="5"/>
        <v/>
      </c>
      <c r="V22" s="73" t="str">
        <f t="shared" si="6"/>
        <v/>
      </c>
      <c r="W22" s="74" t="str">
        <f t="array" aca="1" ref="W22" ca="1">IF(O22="","",IF(ISNUMBER(AA22),INDIRECT($BG$6&amp;AA22),IF(AA22="a",Q22,IF(AA22="b",INDIRECT($BG$6&amp;AB22),IF(AA22="c",R22,"")))))</f>
        <v/>
      </c>
      <c r="X22" s="75"/>
      <c r="Y22" s="73" t="str">
        <f t="shared" si="7"/>
        <v/>
      </c>
      <c r="Z22" s="76" t="str">
        <f t="shared" ca="1" si="2"/>
        <v/>
      </c>
      <c r="AA22" s="76" t="str">
        <f t="shared" ca="1" si="8"/>
        <v/>
      </c>
      <c r="AB22" s="76" t="str">
        <f t="shared" ca="1" si="9"/>
        <v/>
      </c>
      <c r="AC22" s="76">
        <f t="shared" ca="1" si="10"/>
        <v>0</v>
      </c>
      <c r="AD22" s="76">
        <f t="shared" si="11"/>
        <v>0</v>
      </c>
      <c r="AE22" s="76" t="str">
        <f t="shared" si="3"/>
        <v/>
      </c>
      <c r="AF22" s="77" t="str">
        <f t="shared" si="4"/>
        <v/>
      </c>
      <c r="AH22" s="528"/>
      <c r="AI22" s="103" t="s">
        <v>605</v>
      </c>
      <c r="AJ22" s="104"/>
      <c r="AK22" s="272" t="s">
        <v>2321</v>
      </c>
      <c r="AL22" s="21" t="str">
        <f t="shared" si="14"/>
        <v/>
      </c>
      <c r="AM22" s="97" t="str">
        <f t="shared" si="15"/>
        <v/>
      </c>
      <c r="AN22" s="98">
        <f>係数１!D60</f>
        <v>21.2</v>
      </c>
      <c r="AO22" s="99">
        <f>係数１!F60</f>
        <v>0</v>
      </c>
      <c r="AP22" s="99" t="str">
        <f>係数１!G60</f>
        <v>ｔ－C/GJ</v>
      </c>
      <c r="AQ22" s="22">
        <v>0.8</v>
      </c>
      <c r="AR22" s="101" t="str">
        <f t="shared" si="16"/>
        <v/>
      </c>
      <c r="AU22" s="52" t="str">
        <f>IF(参照!A22="","",参照!A22)</f>
        <v/>
      </c>
      <c r="AV22" s="52" t="str">
        <f>IF(参照!B22="","",参照!B22)</f>
        <v/>
      </c>
      <c r="AW22" s="52" t="str">
        <f>IF(参照!C22="","",参照!C22)</f>
        <v/>
      </c>
      <c r="AX22" s="52" t="str">
        <f>IF(参照!D22="","",参照!D22)</f>
        <v>メニューD</v>
      </c>
      <c r="AY22" s="52">
        <f>IF(参照!E22="","",参照!E22)</f>
        <v>2.2000000000000001E-4</v>
      </c>
      <c r="AZ22" s="52" t="str">
        <f>IF(参照!F22="","",参照!F22)</f>
        <v>(株)エネット</v>
      </c>
      <c r="BA22" s="52" t="str">
        <f>IF(参照!G22="","",参照!G22)</f>
        <v>(株)エネット_メニューD</v>
      </c>
      <c r="BB22" s="52">
        <f t="shared" si="0"/>
        <v>0.22</v>
      </c>
      <c r="BD22" s="52" t="str">
        <f>IF(参照!L22="","",参照!L22)</f>
        <v>ＥＮＥＯＳ(株)</v>
      </c>
    </row>
    <row r="23" spans="1:56" ht="16.5" customHeight="1">
      <c r="A23" s="1"/>
      <c r="B23" s="1"/>
      <c r="C23" s="496"/>
      <c r="D23" s="471"/>
      <c r="E23" s="499" t="s">
        <v>0</v>
      </c>
      <c r="F23" s="474"/>
      <c r="G23" s="105" t="s">
        <v>131</v>
      </c>
      <c r="H23" s="454" t="s">
        <v>19</v>
      </c>
      <c r="I23" s="548">
        <f>AL12</f>
        <v>0</v>
      </c>
      <c r="J23" s="548">
        <f>AO12</f>
        <v>0</v>
      </c>
      <c r="K23" s="548">
        <f>AP12</f>
        <v>0</v>
      </c>
      <c r="L23" s="107"/>
      <c r="M23" s="108"/>
      <c r="N23" s="79">
        <v>17</v>
      </c>
      <c r="O23" s="69"/>
      <c r="P23" s="69"/>
      <c r="Q23" s="70" t="str">
        <f t="shared" si="1"/>
        <v/>
      </c>
      <c r="R23" s="80"/>
      <c r="S23" s="348"/>
      <c r="T23" s="346">
        <f>係数１!D$49</f>
        <v>8640</v>
      </c>
      <c r="U23" s="73" t="str">
        <f t="shared" si="5"/>
        <v/>
      </c>
      <c r="V23" s="73" t="str">
        <f t="shared" si="6"/>
        <v/>
      </c>
      <c r="W23" s="74" t="str">
        <f t="array" aca="1" ref="W23" ca="1">IF(O23="","",IF(ISNUMBER(AA23),INDIRECT($BG$6&amp;AA23),IF(AA23="a",Q23,IF(AA23="b",INDIRECT($BG$6&amp;AB23),IF(AA23="c",R23,"")))))</f>
        <v/>
      </c>
      <c r="X23" s="75"/>
      <c r="Y23" s="73" t="str">
        <f t="shared" si="7"/>
        <v/>
      </c>
      <c r="Z23" s="76" t="str">
        <f t="shared" ca="1" si="2"/>
        <v/>
      </c>
      <c r="AA23" s="76" t="str">
        <f t="shared" ca="1" si="8"/>
        <v/>
      </c>
      <c r="AB23" s="76" t="str">
        <f t="shared" ca="1" si="9"/>
        <v/>
      </c>
      <c r="AC23" s="76">
        <f t="shared" ca="1" si="10"/>
        <v>0</v>
      </c>
      <c r="AD23" s="76">
        <f t="shared" si="11"/>
        <v>0</v>
      </c>
      <c r="AE23" s="76" t="str">
        <f t="shared" si="3"/>
        <v/>
      </c>
      <c r="AF23" s="77" t="str">
        <f t="shared" si="4"/>
        <v/>
      </c>
      <c r="AH23" s="528"/>
      <c r="AI23" s="103" t="s">
        <v>606</v>
      </c>
      <c r="AJ23" s="104"/>
      <c r="AK23" s="272" t="s">
        <v>2319</v>
      </c>
      <c r="AL23" s="21" t="str">
        <f t="shared" si="14"/>
        <v/>
      </c>
      <c r="AM23" s="97" t="str">
        <f t="shared" si="15"/>
        <v/>
      </c>
      <c r="AN23" s="98">
        <f>係数１!D61</f>
        <v>18</v>
      </c>
      <c r="AO23" s="99">
        <f>係数１!F61</f>
        <v>1.7000000000000001E-2</v>
      </c>
      <c r="AP23" s="99" t="str">
        <f>係数１!G61</f>
        <v>ｔ－C/GJ</v>
      </c>
      <c r="AQ23" s="22">
        <v>0.8</v>
      </c>
      <c r="AR23" s="101" t="str">
        <f t="shared" si="16"/>
        <v/>
      </c>
      <c r="AU23" s="52" t="str">
        <f>IF(参照!A23="","",参照!A23)</f>
        <v/>
      </c>
      <c r="AV23" s="52" t="str">
        <f>IF(参照!B23="","",参照!B23)</f>
        <v/>
      </c>
      <c r="AW23" s="52" t="str">
        <f>IF(参照!C23="","",参照!C23)</f>
        <v/>
      </c>
      <c r="AX23" s="52" t="str">
        <f>IF(参照!D23="","",参照!D23)</f>
        <v>メニューE</v>
      </c>
      <c r="AY23" s="52">
        <f>IF(参照!E23="","",参照!E23)</f>
        <v>2.9999999999999997E-4</v>
      </c>
      <c r="AZ23" s="52" t="str">
        <f>IF(参照!F23="","",参照!F23)</f>
        <v>(株)エネット</v>
      </c>
      <c r="BA23" s="52" t="str">
        <f>IF(参照!G23="","",参照!G23)</f>
        <v>(株)エネット_メニューE</v>
      </c>
      <c r="BB23" s="52">
        <f t="shared" si="0"/>
        <v>0.3</v>
      </c>
      <c r="BD23" s="52" t="str">
        <f>IF(参照!L23="","",参照!L23)</f>
        <v>(株)Ｆ－Ｐｏｗｅｒ</v>
      </c>
    </row>
    <row r="24" spans="1:56" ht="16.5" customHeight="1">
      <c r="A24" s="1"/>
      <c r="B24" s="1"/>
      <c r="C24" s="496"/>
      <c r="D24" s="472"/>
      <c r="E24" s="533"/>
      <c r="F24" s="476"/>
      <c r="G24" s="106" t="str">
        <f>IF(COUNTA(AI7:AI11)=0,"（　　　 　　）",IF(COUNTA(AI7:AI11)=1,"（"&amp;AI7&amp;"）","（複数の電気事業者）"))</f>
        <v>（　　　 　　）</v>
      </c>
      <c r="H24" s="455"/>
      <c r="I24" s="549"/>
      <c r="J24" s="549"/>
      <c r="K24" s="549"/>
      <c r="L24" s="107"/>
      <c r="M24" s="108"/>
      <c r="N24" s="79">
        <v>18</v>
      </c>
      <c r="O24" s="69"/>
      <c r="P24" s="69"/>
      <c r="Q24" s="70" t="str">
        <f t="shared" si="1"/>
        <v/>
      </c>
      <c r="R24" s="80"/>
      <c r="S24" s="348"/>
      <c r="T24" s="346">
        <f>係数１!D$49</f>
        <v>8640</v>
      </c>
      <c r="U24" s="73" t="str">
        <f t="shared" si="5"/>
        <v/>
      </c>
      <c r="V24" s="73" t="str">
        <f t="shared" si="6"/>
        <v/>
      </c>
      <c r="W24" s="74" t="str">
        <f t="array" aca="1" ref="W24" ca="1">IF(O24="","",IF(ISNUMBER(AA24),INDIRECT($BG$6&amp;AA24),IF(AA24="a",Q24,IF(AA24="b",INDIRECT($BG$6&amp;AB24),IF(AA24="c",R24,"")))))</f>
        <v/>
      </c>
      <c r="X24" s="75"/>
      <c r="Y24" s="73" t="str">
        <f t="shared" si="7"/>
        <v/>
      </c>
      <c r="Z24" s="76" t="str">
        <f t="shared" ca="1" si="2"/>
        <v/>
      </c>
      <c r="AA24" s="76" t="str">
        <f t="shared" ca="1" si="8"/>
        <v/>
      </c>
      <c r="AB24" s="76" t="str">
        <f t="shared" ca="1" si="9"/>
        <v/>
      </c>
      <c r="AC24" s="76">
        <f t="shared" ca="1" si="10"/>
        <v>0</v>
      </c>
      <c r="AD24" s="76">
        <f t="shared" si="11"/>
        <v>0</v>
      </c>
      <c r="AE24" s="76" t="str">
        <f t="shared" si="3"/>
        <v/>
      </c>
      <c r="AF24" s="77" t="str">
        <f t="shared" si="4"/>
        <v/>
      </c>
      <c r="AH24" s="528"/>
      <c r="AI24" s="103" t="s">
        <v>607</v>
      </c>
      <c r="AJ24" s="104"/>
      <c r="AK24" s="272" t="s">
        <v>2319</v>
      </c>
      <c r="AL24" s="21" t="str">
        <f t="shared" si="14"/>
        <v/>
      </c>
      <c r="AM24" s="97" t="str">
        <f t="shared" si="15"/>
        <v/>
      </c>
      <c r="AN24" s="98">
        <f>係数１!D62</f>
        <v>26.9</v>
      </c>
      <c r="AO24" s="99">
        <f>係数１!F62</f>
        <v>1.52E-2</v>
      </c>
      <c r="AP24" s="99" t="str">
        <f>係数１!G62</f>
        <v>ｔ－C/GJ</v>
      </c>
      <c r="AQ24" s="22">
        <v>0.8</v>
      </c>
      <c r="AR24" s="101" t="str">
        <f t="shared" si="16"/>
        <v/>
      </c>
      <c r="AU24" s="52" t="str">
        <f>IF(参照!A24="","",参照!A24)</f>
        <v/>
      </c>
      <c r="AV24" s="52" t="str">
        <f>IF(参照!B24="","",参照!B24)</f>
        <v/>
      </c>
      <c r="AW24" s="52" t="str">
        <f>IF(参照!C24="","",参照!C24)</f>
        <v/>
      </c>
      <c r="AX24" s="52" t="str">
        <f>IF(参照!D24="","",参照!D24)</f>
        <v>メニューF</v>
      </c>
      <c r="AY24" s="52">
        <f>IF(参照!E24="","",参照!E24)</f>
        <v>3.4899999999999997E-4</v>
      </c>
      <c r="AZ24" s="52" t="str">
        <f>IF(参照!F24="","",参照!F24)</f>
        <v>(株)エネット</v>
      </c>
      <c r="BA24" s="52" t="str">
        <f>IF(参照!G24="","",参照!G24)</f>
        <v>(株)エネット_メニューF</v>
      </c>
      <c r="BB24" s="52">
        <f t="shared" si="0"/>
        <v>0.34899999999999998</v>
      </c>
      <c r="BD24" s="52" t="str">
        <f>IF(参照!L24="","",参照!L24)</f>
        <v>ＦＴエナジー(株)</v>
      </c>
    </row>
    <row r="25" spans="1:56" ht="12.75" customHeight="1">
      <c r="A25" s="1"/>
      <c r="B25" s="1"/>
      <c r="C25" s="496"/>
      <c r="D25" s="501" t="s">
        <v>23</v>
      </c>
      <c r="E25" s="502"/>
      <c r="F25" s="503"/>
      <c r="G25" s="267" t="s">
        <v>608</v>
      </c>
      <c r="H25" s="285" t="s">
        <v>14</v>
      </c>
      <c r="I25" s="285" t="s">
        <v>14</v>
      </c>
      <c r="J25" s="109">
        <f>AL37</f>
        <v>0</v>
      </c>
      <c r="K25" s="109">
        <f>AM37</f>
        <v>0</v>
      </c>
      <c r="L25" s="1"/>
      <c r="N25" s="79">
        <v>19</v>
      </c>
      <c r="O25" s="69"/>
      <c r="P25" s="69"/>
      <c r="Q25" s="70" t="str">
        <f t="shared" si="1"/>
        <v/>
      </c>
      <c r="R25" s="80"/>
      <c r="S25" s="348"/>
      <c r="T25" s="346">
        <f>係数１!D$49</f>
        <v>8640</v>
      </c>
      <c r="U25" s="73" t="str">
        <f t="shared" si="5"/>
        <v/>
      </c>
      <c r="V25" s="73" t="str">
        <f t="shared" si="6"/>
        <v/>
      </c>
      <c r="W25" s="74" t="str">
        <f t="array" aca="1" ref="W25" ca="1">IF(O25="","",IF(ISNUMBER(AA25),INDIRECT($BG$6&amp;AA25),IF(AA25="a",Q25,IF(AA25="b",INDIRECT($BG$6&amp;AB25),IF(AA25="c",R25,"")))))</f>
        <v/>
      </c>
      <c r="X25" s="75"/>
      <c r="Y25" s="73" t="str">
        <f t="shared" si="7"/>
        <v/>
      </c>
      <c r="Z25" s="76" t="str">
        <f t="shared" ca="1" si="2"/>
        <v/>
      </c>
      <c r="AA25" s="76" t="str">
        <f t="shared" ca="1" si="8"/>
        <v/>
      </c>
      <c r="AB25" s="76" t="str">
        <f t="shared" ca="1" si="9"/>
        <v/>
      </c>
      <c r="AC25" s="76">
        <f t="shared" ca="1" si="10"/>
        <v>0</v>
      </c>
      <c r="AD25" s="76">
        <f t="shared" si="11"/>
        <v>0</v>
      </c>
      <c r="AE25" s="76" t="str">
        <f t="shared" si="3"/>
        <v/>
      </c>
      <c r="AF25" s="77" t="str">
        <f t="shared" si="4"/>
        <v/>
      </c>
      <c r="AH25" s="528"/>
      <c r="AI25" s="103" t="s">
        <v>609</v>
      </c>
      <c r="AJ25" s="104"/>
      <c r="AK25" s="272" t="s">
        <v>2319</v>
      </c>
      <c r="AL25" s="21" t="str">
        <f t="shared" si="14"/>
        <v/>
      </c>
      <c r="AM25" s="97" t="str">
        <f t="shared" si="15"/>
        <v/>
      </c>
      <c r="AN25" s="98">
        <f>係数１!D63</f>
        <v>33.200000000000003</v>
      </c>
      <c r="AO25" s="99">
        <f>係数１!F63</f>
        <v>1.35E-2</v>
      </c>
      <c r="AP25" s="99" t="str">
        <f>係数１!G63</f>
        <v>ｔ－C/GJ</v>
      </c>
      <c r="AQ25" s="22">
        <v>0.8</v>
      </c>
      <c r="AR25" s="101" t="str">
        <f t="shared" si="16"/>
        <v/>
      </c>
      <c r="AU25" s="52" t="str">
        <f>IF(参照!A25="","",参照!A25)</f>
        <v/>
      </c>
      <c r="AV25" s="52" t="str">
        <f>IF(参照!B25="","",参照!B25)</f>
        <v/>
      </c>
      <c r="AW25" s="52" t="str">
        <f>IF(参照!C25="","",参照!C25)</f>
        <v/>
      </c>
      <c r="AX25" s="52" t="str">
        <f>IF(参照!D25="","",参照!D25)</f>
        <v>メニューG</v>
      </c>
      <c r="AY25" s="52">
        <f>IF(参照!E25="","",参照!E25)</f>
        <v>3.6999999999999999E-4</v>
      </c>
      <c r="AZ25" s="52" t="str">
        <f>IF(参照!F25="","",参照!F25)</f>
        <v>(株)エネット</v>
      </c>
      <c r="BA25" s="52" t="str">
        <f>IF(参照!G25="","",参照!G25)</f>
        <v>(株)エネット_メニューG</v>
      </c>
      <c r="BB25" s="52">
        <f t="shared" si="0"/>
        <v>0.37</v>
      </c>
      <c r="BD25" s="52" t="str">
        <f>IF(参照!L25="","",参照!L25)</f>
        <v>ＨＴＢエナジー(株)</v>
      </c>
    </row>
    <row r="26" spans="1:56" ht="12.75" customHeight="1">
      <c r="A26" s="1"/>
      <c r="B26" s="1"/>
      <c r="C26" s="496"/>
      <c r="D26" s="501"/>
      <c r="E26" s="502"/>
      <c r="F26" s="503"/>
      <c r="G26" s="41"/>
      <c r="H26" s="110"/>
      <c r="I26" s="22"/>
      <c r="J26" s="22"/>
      <c r="K26" s="22"/>
      <c r="L26" s="1"/>
      <c r="N26" s="79">
        <v>20</v>
      </c>
      <c r="O26" s="69"/>
      <c r="P26" s="69"/>
      <c r="Q26" s="70" t="str">
        <f t="shared" si="1"/>
        <v/>
      </c>
      <c r="R26" s="80"/>
      <c r="S26" s="348"/>
      <c r="T26" s="346">
        <f>係数１!D$49</f>
        <v>8640</v>
      </c>
      <c r="U26" s="73" t="str">
        <f t="shared" si="5"/>
        <v/>
      </c>
      <c r="V26" s="73" t="str">
        <f t="shared" si="6"/>
        <v/>
      </c>
      <c r="W26" s="74" t="str">
        <f t="array" aca="1" ref="W26" ca="1">IF(O26="","",IF(ISNUMBER(AA26),INDIRECT($BG$6&amp;AA26),IF(AA26="a",Q26,IF(AA26="b",INDIRECT($BG$6&amp;AB26),IF(AA26="c",R26,"")))))</f>
        <v/>
      </c>
      <c r="X26" s="75"/>
      <c r="Y26" s="73" t="str">
        <f t="shared" si="7"/>
        <v/>
      </c>
      <c r="Z26" s="76" t="str">
        <f t="shared" ca="1" si="2"/>
        <v/>
      </c>
      <c r="AA26" s="76" t="str">
        <f t="shared" ca="1" si="8"/>
        <v/>
      </c>
      <c r="AB26" s="76" t="str">
        <f t="shared" ca="1" si="9"/>
        <v/>
      </c>
      <c r="AC26" s="76">
        <f t="shared" ca="1" si="10"/>
        <v>0</v>
      </c>
      <c r="AD26" s="76">
        <f t="shared" si="11"/>
        <v>0</v>
      </c>
      <c r="AE26" s="76" t="str">
        <f t="shared" si="3"/>
        <v/>
      </c>
      <c r="AF26" s="77" t="str">
        <f t="shared" si="4"/>
        <v/>
      </c>
      <c r="AH26" s="528"/>
      <c r="AI26" s="103" t="s">
        <v>610</v>
      </c>
      <c r="AJ26" s="104"/>
      <c r="AK26" s="272" t="s">
        <v>2319</v>
      </c>
      <c r="AL26" s="21" t="str">
        <f t="shared" si="14"/>
        <v/>
      </c>
      <c r="AM26" s="97" t="str">
        <f t="shared" si="15"/>
        <v/>
      </c>
      <c r="AN26" s="98">
        <f>係数１!D64</f>
        <v>29.3</v>
      </c>
      <c r="AO26" s="99">
        <f>係数１!F64</f>
        <v>2.6200000000000001E-2</v>
      </c>
      <c r="AP26" s="99" t="str">
        <f>係数１!G64</f>
        <v>ｔ－C/GJ</v>
      </c>
      <c r="AQ26" s="22">
        <v>0.8</v>
      </c>
      <c r="AR26" s="101" t="str">
        <f t="shared" si="16"/>
        <v/>
      </c>
      <c r="AU26" s="52" t="str">
        <f>IF(参照!A26="","",参照!A26)</f>
        <v/>
      </c>
      <c r="AV26" s="52" t="str">
        <f>IF(参照!B26="","",参照!B26)</f>
        <v/>
      </c>
      <c r="AW26" s="52" t="str">
        <f>IF(参照!C26="","",参照!C26)</f>
        <v/>
      </c>
      <c r="AX26" s="52" t="str">
        <f>IF(参照!D26="","",参照!D26)</f>
        <v>メニューH(残差)</v>
      </c>
      <c r="AY26" s="52">
        <f>IF(参照!E26="","",参照!E26)</f>
        <v>4.08E-4</v>
      </c>
      <c r="AZ26" s="52" t="str">
        <f>IF(参照!F26="","",参照!F26)</f>
        <v>(株)エネット</v>
      </c>
      <c r="BA26" s="52" t="str">
        <f>IF(参照!G26="","",参照!G26)</f>
        <v>(株)エネット_メニューH(残差)</v>
      </c>
      <c r="BB26" s="52">
        <f t="shared" si="0"/>
        <v>0.40799999999999997</v>
      </c>
      <c r="BD26" s="52" t="str">
        <f>IF(参照!L26="","",参照!L26)</f>
        <v>(株)Ｉ＆Ｉ</v>
      </c>
    </row>
    <row r="27" spans="1:56" ht="12.75" customHeight="1">
      <c r="A27" s="1"/>
      <c r="B27" s="1"/>
      <c r="C27" s="496"/>
      <c r="D27" s="536"/>
      <c r="E27" s="537"/>
      <c r="F27" s="538"/>
      <c r="G27" s="41"/>
      <c r="H27" s="41"/>
      <c r="I27" s="22"/>
      <c r="J27" s="22"/>
      <c r="K27" s="22"/>
      <c r="L27" s="1"/>
      <c r="N27" s="79">
        <v>21</v>
      </c>
      <c r="O27" s="69"/>
      <c r="P27" s="69"/>
      <c r="Q27" s="70" t="str">
        <f t="shared" si="1"/>
        <v/>
      </c>
      <c r="R27" s="80"/>
      <c r="S27" s="348"/>
      <c r="T27" s="346">
        <f>係数１!D$49</f>
        <v>8640</v>
      </c>
      <c r="U27" s="73" t="str">
        <f t="shared" si="5"/>
        <v/>
      </c>
      <c r="V27" s="73" t="str">
        <f t="shared" si="6"/>
        <v/>
      </c>
      <c r="W27" s="74" t="str">
        <f t="array" aca="1" ref="W27" ca="1">IF(O27="","",IF(ISNUMBER(AA27),INDIRECT($BG$6&amp;AA27),IF(AA27="a",Q27,IF(AA27="b",INDIRECT($BG$6&amp;AB27),IF(AA27="c",R27,"")))))</f>
        <v/>
      </c>
      <c r="X27" s="75"/>
      <c r="Y27" s="73" t="str">
        <f t="shared" si="7"/>
        <v/>
      </c>
      <c r="Z27" s="76" t="str">
        <f t="shared" ca="1" si="2"/>
        <v/>
      </c>
      <c r="AA27" s="76" t="str">
        <f t="shared" ca="1" si="8"/>
        <v/>
      </c>
      <c r="AB27" s="76" t="str">
        <f t="shared" ca="1" si="9"/>
        <v/>
      </c>
      <c r="AC27" s="76">
        <f t="shared" ca="1" si="10"/>
        <v>0</v>
      </c>
      <c r="AD27" s="76">
        <f t="shared" si="11"/>
        <v>0</v>
      </c>
      <c r="AE27" s="76" t="str">
        <f t="shared" si="3"/>
        <v/>
      </c>
      <c r="AF27" s="77" t="str">
        <f t="shared" si="4"/>
        <v/>
      </c>
      <c r="AH27" s="528"/>
      <c r="AI27" s="103" t="s">
        <v>611</v>
      </c>
      <c r="AJ27" s="104"/>
      <c r="AK27" s="272" t="s">
        <v>2320</v>
      </c>
      <c r="AL27" s="21" t="str">
        <f t="shared" si="14"/>
        <v/>
      </c>
      <c r="AM27" s="97" t="str">
        <f t="shared" si="15"/>
        <v/>
      </c>
      <c r="AN27" s="98">
        <f>係数１!D65</f>
        <v>40.200000000000003</v>
      </c>
      <c r="AO27" s="99">
        <f>係数１!F65</f>
        <v>1.7899999999999999E-2</v>
      </c>
      <c r="AP27" s="99" t="str">
        <f>係数１!G65</f>
        <v>ｔ－C/GJ</v>
      </c>
      <c r="AQ27" s="22">
        <v>0.8</v>
      </c>
      <c r="AR27" s="101" t="str">
        <f t="shared" si="16"/>
        <v/>
      </c>
      <c r="AU27" s="52" t="str">
        <f>IF(参照!A27="","",参照!A27)</f>
        <v/>
      </c>
      <c r="AV27" s="52" t="str">
        <f>IF(参照!B27="","",参照!B27)</f>
        <v/>
      </c>
      <c r="AW27" s="52" t="str">
        <f>IF(参照!C27="","",参照!C27)</f>
        <v/>
      </c>
      <c r="AX27" s="52" t="str">
        <f>IF(参照!D27="","",参照!D27)</f>
        <v>(参考値)事業者全体</v>
      </c>
      <c r="AY27" s="52">
        <f>IF(参照!E27="","",参照!E27)</f>
        <v>3.7199999999999999E-4</v>
      </c>
      <c r="AZ27" s="52" t="str">
        <f>IF(参照!F27="","",参照!F27)</f>
        <v>(株)エネット</v>
      </c>
      <c r="BA27" s="52" t="str">
        <f>IF(参照!G27="","",参照!G27)</f>
        <v>(株)エネット_(参考値)事業者全体</v>
      </c>
      <c r="BB27" s="52">
        <f t="shared" si="0"/>
        <v>0.372</v>
      </c>
      <c r="BD27" s="52" t="str">
        <f>IF(参照!L27="","",参照!L27)</f>
        <v>Ｊａｐａｎ電力(株)</v>
      </c>
    </row>
    <row r="28" spans="1:56" ht="12.75" customHeight="1">
      <c r="A28" s="1"/>
      <c r="B28" s="1"/>
      <c r="C28" s="496"/>
      <c r="D28" s="543" t="s">
        <v>24</v>
      </c>
      <c r="E28" s="544"/>
      <c r="F28" s="544"/>
      <c r="G28" s="545"/>
      <c r="H28" s="111" t="s">
        <v>14</v>
      </c>
      <c r="I28" s="111" t="s">
        <v>14</v>
      </c>
      <c r="J28" s="21">
        <f>SUM(J10:J27)</f>
        <v>0</v>
      </c>
      <c r="K28" s="21">
        <f>SUM(K10:K27)</f>
        <v>0</v>
      </c>
      <c r="L28" s="1"/>
      <c r="N28" s="79">
        <v>22</v>
      </c>
      <c r="O28" s="69"/>
      <c r="P28" s="69"/>
      <c r="Q28" s="70" t="str">
        <f t="shared" si="1"/>
        <v/>
      </c>
      <c r="R28" s="80"/>
      <c r="S28" s="348"/>
      <c r="T28" s="346">
        <f>係数１!D$49</f>
        <v>8640</v>
      </c>
      <c r="U28" s="73" t="str">
        <f t="shared" si="5"/>
        <v/>
      </c>
      <c r="V28" s="73" t="str">
        <f t="shared" si="6"/>
        <v/>
      </c>
      <c r="W28" s="74" t="str">
        <f t="array" aca="1" ref="W28" ca="1">IF(O28="","",IF(ISNUMBER(AA28),INDIRECT($BG$6&amp;AA28),IF(AA28="a",Q28,IF(AA28="b",INDIRECT($BG$6&amp;AB28),IF(AA28="c",R28,"")))))</f>
        <v/>
      </c>
      <c r="X28" s="75"/>
      <c r="Y28" s="73" t="str">
        <f t="shared" si="7"/>
        <v/>
      </c>
      <c r="Z28" s="76" t="str">
        <f t="shared" ca="1" si="2"/>
        <v/>
      </c>
      <c r="AA28" s="76" t="str">
        <f t="shared" ca="1" si="8"/>
        <v/>
      </c>
      <c r="AB28" s="76" t="str">
        <f t="shared" ca="1" si="9"/>
        <v/>
      </c>
      <c r="AC28" s="76">
        <f t="shared" ca="1" si="10"/>
        <v>0</v>
      </c>
      <c r="AD28" s="76">
        <f t="shared" si="11"/>
        <v>0</v>
      </c>
      <c r="AE28" s="76" t="str">
        <f t="shared" si="3"/>
        <v/>
      </c>
      <c r="AF28" s="77" t="str">
        <f t="shared" si="4"/>
        <v/>
      </c>
      <c r="AH28" s="528"/>
      <c r="AI28" s="103" t="s">
        <v>612</v>
      </c>
      <c r="AJ28" s="104"/>
      <c r="AK28" s="272" t="s">
        <v>2321</v>
      </c>
      <c r="AL28" s="21" t="str">
        <f t="shared" si="14"/>
        <v/>
      </c>
      <c r="AM28" s="97" t="str">
        <f t="shared" si="15"/>
        <v/>
      </c>
      <c r="AN28" s="98">
        <f>係数１!D66</f>
        <v>21.2</v>
      </c>
      <c r="AO28" s="99">
        <f>係数１!F66</f>
        <v>0</v>
      </c>
      <c r="AP28" s="99" t="str">
        <f>係数１!G66</f>
        <v>ｔ－C/GJ</v>
      </c>
      <c r="AQ28" s="22">
        <v>0.8</v>
      </c>
      <c r="AR28" s="101" t="str">
        <f t="shared" si="16"/>
        <v/>
      </c>
      <c r="AU28" s="52" t="str">
        <f>IF(参照!A28="","",参照!A28)</f>
        <v>A0011</v>
      </c>
      <c r="AV28" s="52" t="str">
        <f>IF(参照!B28="","",参照!B28)</f>
        <v>須賀川瓦斯(株)</v>
      </c>
      <c r="AW28" s="52">
        <f>IF(参照!C28="","",参照!C28)</f>
        <v>4.3100000000000001E-4</v>
      </c>
      <c r="AX28" s="52" t="str">
        <f>IF(参照!D28="","",参照!D28)</f>
        <v>メニューA</v>
      </c>
      <c r="AY28" s="52">
        <f>IF(参照!E28="","",参照!E28)</f>
        <v>0</v>
      </c>
      <c r="AZ28" s="52" t="str">
        <f>IF(参照!F28="","",参照!F28)</f>
        <v>須賀川瓦斯(株)</v>
      </c>
      <c r="BA28" s="52" t="str">
        <f>IF(参照!G28="","",参照!G28)</f>
        <v>須賀川瓦斯(株)_メニューA</v>
      </c>
      <c r="BB28" s="52">
        <f t="shared" si="0"/>
        <v>0</v>
      </c>
      <c r="BD28" s="52" t="str">
        <f>IF(参照!L28="","",参照!L28)</f>
        <v>ＪＰエネルギー(株)</v>
      </c>
    </row>
    <row r="29" spans="1:56" ht="12.75" customHeight="1">
      <c r="A29" s="1"/>
      <c r="B29" s="1"/>
      <c r="C29" s="496"/>
      <c r="D29" s="456" t="s">
        <v>136</v>
      </c>
      <c r="E29" s="456"/>
      <c r="F29" s="456"/>
      <c r="G29" s="456"/>
      <c r="H29" s="546"/>
      <c r="I29" s="546"/>
      <c r="J29" s="546"/>
      <c r="K29" s="546"/>
      <c r="L29" s="1"/>
      <c r="N29" s="79">
        <v>23</v>
      </c>
      <c r="O29" s="69"/>
      <c r="P29" s="69"/>
      <c r="Q29" s="70" t="str">
        <f t="shared" si="1"/>
        <v/>
      </c>
      <c r="R29" s="80"/>
      <c r="S29" s="348"/>
      <c r="T29" s="346">
        <f>係数１!D$49</f>
        <v>8640</v>
      </c>
      <c r="U29" s="73" t="str">
        <f t="shared" si="5"/>
        <v/>
      </c>
      <c r="V29" s="73" t="str">
        <f t="shared" si="6"/>
        <v/>
      </c>
      <c r="W29" s="74" t="str">
        <f t="array" aca="1" ref="W29" ca="1">IF(O29="","",IF(ISNUMBER(AA29),INDIRECT($BG$6&amp;AA29),IF(AA29="a",Q29,IF(AA29="b",INDIRECT($BG$6&amp;AB29),IF(AA29="c",R29,"")))))</f>
        <v/>
      </c>
      <c r="X29" s="75"/>
      <c r="Y29" s="73" t="str">
        <f t="shared" si="7"/>
        <v/>
      </c>
      <c r="Z29" s="76" t="str">
        <f t="shared" ca="1" si="2"/>
        <v/>
      </c>
      <c r="AA29" s="76" t="str">
        <f t="shared" ca="1" si="8"/>
        <v/>
      </c>
      <c r="AB29" s="76" t="str">
        <f t="shared" ca="1" si="9"/>
        <v/>
      </c>
      <c r="AC29" s="76">
        <f t="shared" ca="1" si="10"/>
        <v>0</v>
      </c>
      <c r="AD29" s="76">
        <f t="shared" si="11"/>
        <v>0</v>
      </c>
      <c r="AE29" s="76" t="str">
        <f t="shared" si="3"/>
        <v/>
      </c>
      <c r="AF29" s="77" t="str">
        <f t="shared" si="4"/>
        <v/>
      </c>
      <c r="AH29" s="528"/>
      <c r="AI29" s="103" t="s">
        <v>613</v>
      </c>
      <c r="AJ29" s="104"/>
      <c r="AK29" s="272" t="s">
        <v>2319</v>
      </c>
      <c r="AL29" s="21" t="str">
        <f t="shared" si="14"/>
        <v/>
      </c>
      <c r="AM29" s="97" t="str">
        <f t="shared" si="15"/>
        <v/>
      </c>
      <c r="AN29" s="98">
        <f>係数１!D67</f>
        <v>17.100000000000001</v>
      </c>
      <c r="AO29" s="99">
        <f>係数１!F67</f>
        <v>0</v>
      </c>
      <c r="AP29" s="99" t="str">
        <f>係数１!G67</f>
        <v>ｔ－C/GJ</v>
      </c>
      <c r="AQ29" s="22">
        <v>0.8</v>
      </c>
      <c r="AR29" s="101" t="str">
        <f t="shared" si="16"/>
        <v/>
      </c>
      <c r="AU29" s="52" t="str">
        <f>IF(参照!A29="","",参照!A29)</f>
        <v/>
      </c>
      <c r="AV29" s="52" t="str">
        <f>IF(参照!B29="","",参照!B29)</f>
        <v/>
      </c>
      <c r="AW29" s="52" t="str">
        <f>IF(参照!C29="","",参照!C29)</f>
        <v/>
      </c>
      <c r="AX29" s="52" t="str">
        <f>IF(参照!D29="","",参照!D29)</f>
        <v>メニューB(残差)</v>
      </c>
      <c r="AY29" s="52">
        <f>IF(参照!E29="","",参照!E29)</f>
        <v>4.28E-4</v>
      </c>
      <c r="AZ29" s="52" t="str">
        <f>IF(参照!F29="","",参照!F29)</f>
        <v>須賀川瓦斯(株)</v>
      </c>
      <c r="BA29" s="52" t="str">
        <f>IF(参照!G29="","",参照!G29)</f>
        <v>須賀川瓦斯(株)_メニューB(残差)</v>
      </c>
      <c r="BB29" s="52">
        <f t="shared" si="0"/>
        <v>0.42799999999999999</v>
      </c>
      <c r="BD29" s="52" t="str">
        <f>IF(参照!L29="","",参照!L29)</f>
        <v>ＪＲＥトレーディング(株)</v>
      </c>
    </row>
    <row r="30" spans="1:56" ht="12.75" customHeight="1" thickBot="1">
      <c r="A30" s="1"/>
      <c r="B30" s="1"/>
      <c r="C30" s="547"/>
      <c r="D30" s="452" t="s">
        <v>12</v>
      </c>
      <c r="E30" s="452"/>
      <c r="F30" s="452"/>
      <c r="G30" s="452"/>
      <c r="H30" s="112" t="s">
        <v>19</v>
      </c>
      <c r="I30" s="24"/>
      <c r="J30" s="112" t="s">
        <v>14</v>
      </c>
      <c r="K30" s="112" t="s">
        <v>14</v>
      </c>
      <c r="L30" s="1"/>
      <c r="N30" s="79">
        <v>24</v>
      </c>
      <c r="O30" s="69"/>
      <c r="P30" s="69"/>
      <c r="Q30" s="70" t="str">
        <f t="shared" si="1"/>
        <v/>
      </c>
      <c r="R30" s="80"/>
      <c r="S30" s="348"/>
      <c r="T30" s="346">
        <f>係数１!D$49</f>
        <v>8640</v>
      </c>
      <c r="U30" s="73" t="str">
        <f t="shared" si="5"/>
        <v/>
      </c>
      <c r="V30" s="73" t="str">
        <f t="shared" si="6"/>
        <v/>
      </c>
      <c r="W30" s="74" t="str">
        <f t="array" aca="1" ref="W30" ca="1">IF(O30="","",IF(ISNUMBER(AA30),INDIRECT($BG$6&amp;AA30),IF(AA30="a",Q30,IF(AA30="b",INDIRECT($BG$6&amp;AB30),IF(AA30="c",R30,"")))))</f>
        <v/>
      </c>
      <c r="X30" s="75"/>
      <c r="Y30" s="73" t="str">
        <f t="shared" si="7"/>
        <v/>
      </c>
      <c r="Z30" s="76" t="str">
        <f t="shared" ca="1" si="2"/>
        <v/>
      </c>
      <c r="AA30" s="76" t="str">
        <f t="shared" ca="1" si="8"/>
        <v/>
      </c>
      <c r="AB30" s="76" t="str">
        <f t="shared" ca="1" si="9"/>
        <v/>
      </c>
      <c r="AC30" s="76">
        <f t="shared" ca="1" si="10"/>
        <v>0</v>
      </c>
      <c r="AD30" s="76">
        <f t="shared" si="11"/>
        <v>0</v>
      </c>
      <c r="AE30" s="76" t="str">
        <f t="shared" si="3"/>
        <v/>
      </c>
      <c r="AF30" s="77" t="str">
        <f t="shared" si="4"/>
        <v/>
      </c>
      <c r="AH30" s="528"/>
      <c r="AI30" s="103" t="s">
        <v>614</v>
      </c>
      <c r="AJ30" s="104"/>
      <c r="AK30" s="272" t="s">
        <v>2319</v>
      </c>
      <c r="AL30" s="21" t="str">
        <f t="shared" si="14"/>
        <v/>
      </c>
      <c r="AM30" s="97" t="str">
        <f t="shared" si="15"/>
        <v/>
      </c>
      <c r="AN30" s="98">
        <f>係数１!D68</f>
        <v>142</v>
      </c>
      <c r="AO30" s="99">
        <f>係数１!F68</f>
        <v>0</v>
      </c>
      <c r="AP30" s="99" t="str">
        <f>係数１!G68</f>
        <v>ｔ－C/GJ</v>
      </c>
      <c r="AQ30" s="22">
        <v>0.8</v>
      </c>
      <c r="AR30" s="101" t="str">
        <f t="shared" si="16"/>
        <v/>
      </c>
      <c r="AU30" s="52" t="str">
        <f>IF(参照!A30="","",参照!A30)</f>
        <v/>
      </c>
      <c r="AV30" s="52" t="str">
        <f>IF(参照!B30="","",参照!B30)</f>
        <v/>
      </c>
      <c r="AW30" s="52" t="str">
        <f>IF(参照!C30="","",参照!C30)</f>
        <v/>
      </c>
      <c r="AX30" s="52" t="str">
        <f>IF(参照!D30="","",参照!D30)</f>
        <v>(参考値)事業者全体</v>
      </c>
      <c r="AY30" s="52">
        <f>IF(参照!E30="","",参照!E30)</f>
        <v>4.2499999999999998E-4</v>
      </c>
      <c r="AZ30" s="52" t="str">
        <f>IF(参照!F30="","",参照!F30)</f>
        <v>須賀川瓦斯(株)</v>
      </c>
      <c r="BA30" s="52" t="str">
        <f>IF(参照!G30="","",参照!G30)</f>
        <v>須賀川瓦斯(株)_(参考値)事業者全体</v>
      </c>
      <c r="BB30" s="52">
        <f t="shared" si="0"/>
        <v>0.42499999999999999</v>
      </c>
      <c r="BD30" s="52" t="str">
        <f>IF(参照!L30="","",参照!L30)</f>
        <v>ＪＲ西日本住宅サービス(株)</v>
      </c>
    </row>
    <row r="31" spans="1:56" ht="19.5" customHeight="1" thickTop="1">
      <c r="A31" s="1"/>
      <c r="B31" s="1"/>
      <c r="C31" s="468" t="s">
        <v>1</v>
      </c>
      <c r="D31" s="455" t="s">
        <v>16</v>
      </c>
      <c r="E31" s="455"/>
      <c r="F31" s="455"/>
      <c r="G31" s="455"/>
      <c r="H31" s="111" t="s">
        <v>6</v>
      </c>
      <c r="I31" s="111" t="s">
        <v>21</v>
      </c>
      <c r="J31" s="113" t="s">
        <v>488</v>
      </c>
      <c r="K31" s="114" t="s">
        <v>498</v>
      </c>
      <c r="L31" s="1"/>
      <c r="N31" s="79">
        <v>25</v>
      </c>
      <c r="O31" s="69"/>
      <c r="P31" s="69"/>
      <c r="Q31" s="70" t="str">
        <f t="shared" si="1"/>
        <v/>
      </c>
      <c r="R31" s="80"/>
      <c r="S31" s="348"/>
      <c r="T31" s="346">
        <f>係数１!D$49</f>
        <v>8640</v>
      </c>
      <c r="U31" s="73" t="str">
        <f t="shared" si="5"/>
        <v/>
      </c>
      <c r="V31" s="73" t="str">
        <f t="shared" si="6"/>
        <v/>
      </c>
      <c r="W31" s="74" t="str">
        <f t="array" aca="1" ref="W31" ca="1">IF(O31="","",IF(ISNUMBER(AA31),INDIRECT($BG$6&amp;AA31),IF(AA31="a",Q31,IF(AA31="b",INDIRECT($BG$6&amp;AB31),IF(AA31="c",R31,"")))))</f>
        <v/>
      </c>
      <c r="X31" s="75"/>
      <c r="Y31" s="73" t="str">
        <f t="shared" si="7"/>
        <v/>
      </c>
      <c r="Z31" s="76" t="str">
        <f t="shared" ca="1" si="2"/>
        <v/>
      </c>
      <c r="AA31" s="76" t="str">
        <f t="shared" ca="1" si="8"/>
        <v/>
      </c>
      <c r="AB31" s="76" t="str">
        <f t="shared" ca="1" si="9"/>
        <v/>
      </c>
      <c r="AC31" s="76">
        <f t="shared" ca="1" si="10"/>
        <v>0</v>
      </c>
      <c r="AD31" s="76">
        <f t="shared" si="11"/>
        <v>0</v>
      </c>
      <c r="AE31" s="76" t="str">
        <f t="shared" si="3"/>
        <v/>
      </c>
      <c r="AF31" s="77" t="str">
        <f t="shared" si="4"/>
        <v/>
      </c>
      <c r="AH31" s="529"/>
      <c r="AI31" s="103" t="s">
        <v>615</v>
      </c>
      <c r="AJ31" s="104"/>
      <c r="AK31" s="272" t="s">
        <v>2319</v>
      </c>
      <c r="AL31" s="21" t="str">
        <f t="shared" si="14"/>
        <v/>
      </c>
      <c r="AM31" s="97" t="str">
        <f t="shared" si="15"/>
        <v/>
      </c>
      <c r="AN31" s="98">
        <f>係数１!D69</f>
        <v>22.5</v>
      </c>
      <c r="AO31" s="99">
        <f>係数１!F69</f>
        <v>0</v>
      </c>
      <c r="AP31" s="99" t="str">
        <f>係数１!G69</f>
        <v>ｔ－C/GJ</v>
      </c>
      <c r="AQ31" s="22">
        <v>0.8</v>
      </c>
      <c r="AR31" s="101" t="str">
        <f t="shared" si="16"/>
        <v/>
      </c>
      <c r="AU31" s="52" t="str">
        <f>IF(参照!A31="","",参照!A31)</f>
        <v>A0012</v>
      </c>
      <c r="AV31" s="52" t="str">
        <f>IF(参照!B31="","",参照!B31)</f>
        <v>出光興産(株)</v>
      </c>
      <c r="AW31" s="52">
        <f>IF(参照!C31="","",参照!C31)</f>
        <v>4.5100000000000001E-4</v>
      </c>
      <c r="AX31" s="52" t="str">
        <f>IF(参照!D31="","",参照!D31)</f>
        <v>メニューA</v>
      </c>
      <c r="AY31" s="52">
        <f>IF(参照!E31="","",参照!E31)</f>
        <v>0</v>
      </c>
      <c r="AZ31" s="52" t="str">
        <f>IF(参照!F31="","",参照!F31)</f>
        <v>出光興産(株)</v>
      </c>
      <c r="BA31" s="52" t="str">
        <f>IF(参照!G31="","",参照!G31)</f>
        <v>出光興産(株)_メニューA</v>
      </c>
      <c r="BB31" s="52">
        <f t="shared" si="0"/>
        <v>0</v>
      </c>
      <c r="BD31" s="52" t="str">
        <f>IF(参照!L31="","",参照!L31)</f>
        <v>(株)ＪＴＢコミュニケーションデザイン</v>
      </c>
    </row>
    <row r="32" spans="1:56" ht="12.75" customHeight="1">
      <c r="A32" s="1"/>
      <c r="B32" s="1"/>
      <c r="C32" s="466"/>
      <c r="D32" s="456" t="s">
        <v>51</v>
      </c>
      <c r="E32" s="456"/>
      <c r="F32" s="456"/>
      <c r="G32" s="456"/>
      <c r="H32" s="82" t="s">
        <v>26</v>
      </c>
      <c r="I32" s="22"/>
      <c r="J32" s="21" t="str">
        <f>IF($I32="","",$I32*係数１!$D$8*0.0258)</f>
        <v/>
      </c>
      <c r="K32" s="21" t="str">
        <f>IF($I32="","",$I32*係数１!$D$8*係数１!$F$8*44/12)</f>
        <v/>
      </c>
      <c r="L32" s="1"/>
      <c r="N32" s="79">
        <v>26</v>
      </c>
      <c r="O32" s="69"/>
      <c r="P32" s="69"/>
      <c r="Q32" s="70" t="str">
        <f t="shared" si="1"/>
        <v/>
      </c>
      <c r="R32" s="80"/>
      <c r="S32" s="348"/>
      <c r="T32" s="346">
        <f>係数１!D$49</f>
        <v>8640</v>
      </c>
      <c r="U32" s="73" t="str">
        <f t="shared" si="5"/>
        <v/>
      </c>
      <c r="V32" s="73" t="str">
        <f t="shared" si="6"/>
        <v/>
      </c>
      <c r="W32" s="74" t="str">
        <f t="array" aca="1" ref="W32" ca="1">IF(O32="","",IF(ISNUMBER(AA32),INDIRECT($BG$6&amp;AA32),IF(AA32="a",Q32,IF(AA32="b",INDIRECT($BG$6&amp;AB32),IF(AA32="c",R32,"")))))</f>
        <v/>
      </c>
      <c r="X32" s="75"/>
      <c r="Y32" s="73" t="str">
        <f t="shared" si="7"/>
        <v/>
      </c>
      <c r="Z32" s="76" t="str">
        <f t="shared" ca="1" si="2"/>
        <v/>
      </c>
      <c r="AA32" s="76" t="str">
        <f t="shared" ca="1" si="8"/>
        <v/>
      </c>
      <c r="AB32" s="76" t="str">
        <f t="shared" ca="1" si="9"/>
        <v/>
      </c>
      <c r="AC32" s="76">
        <f t="shared" ca="1" si="10"/>
        <v>0</v>
      </c>
      <c r="AD32" s="76">
        <f t="shared" si="11"/>
        <v>0</v>
      </c>
      <c r="AE32" s="76" t="str">
        <f t="shared" si="3"/>
        <v/>
      </c>
      <c r="AF32" s="77" t="str">
        <f t="shared" si="4"/>
        <v/>
      </c>
      <c r="AH32" s="553" t="s">
        <v>616</v>
      </c>
      <c r="AI32" s="103" t="s">
        <v>617</v>
      </c>
      <c r="AJ32" s="104"/>
      <c r="AK32" s="271" t="s">
        <v>600</v>
      </c>
      <c r="AL32" s="21" t="str">
        <f t="shared" si="14"/>
        <v/>
      </c>
      <c r="AM32" s="97" t="str">
        <f t="shared" si="15"/>
        <v/>
      </c>
      <c r="AN32" s="98">
        <f>係数１!D70</f>
        <v>1</v>
      </c>
      <c r="AO32" s="99">
        <f>係数１!F70</f>
        <v>0</v>
      </c>
      <c r="AP32" s="99" t="str">
        <f>係数１!G70</f>
        <v>ｔ－C/GJ</v>
      </c>
      <c r="AQ32" s="22">
        <v>1</v>
      </c>
      <c r="AR32" s="101" t="str">
        <f t="shared" si="16"/>
        <v/>
      </c>
      <c r="AU32" s="52" t="str">
        <f>IF(参照!A32="","",参照!A32)</f>
        <v/>
      </c>
      <c r="AV32" s="52" t="str">
        <f>IF(参照!B32="","",参照!B32)</f>
        <v/>
      </c>
      <c r="AW32" s="52" t="str">
        <f>IF(参照!C32="","",参照!C32)</f>
        <v/>
      </c>
      <c r="AX32" s="52" t="str">
        <f>IF(参照!D32="","",参照!D32)</f>
        <v>メニューB</v>
      </c>
      <c r="AY32" s="52">
        <f>IF(参照!E32="","",参照!E32)</f>
        <v>2.0000000000000001E-4</v>
      </c>
      <c r="AZ32" s="52" t="str">
        <f>IF(参照!F32="","",参照!F32)</f>
        <v>出光興産(株)</v>
      </c>
      <c r="BA32" s="52" t="str">
        <f>IF(参照!G32="","",参照!G32)</f>
        <v>出光興産(株)_メニューB</v>
      </c>
      <c r="BB32" s="52">
        <f t="shared" si="0"/>
        <v>0.2</v>
      </c>
      <c r="BD32" s="52" t="str">
        <f>IF(参照!L32="","",参照!L32)</f>
        <v>(株)ｋａｒｃｈ</v>
      </c>
    </row>
    <row r="33" spans="1:56" ht="12.75" customHeight="1">
      <c r="A33" s="1"/>
      <c r="B33" s="1"/>
      <c r="C33" s="466"/>
      <c r="D33" s="456" t="s">
        <v>28</v>
      </c>
      <c r="E33" s="456"/>
      <c r="F33" s="456"/>
      <c r="G33" s="456"/>
      <c r="H33" s="82" t="s">
        <v>26</v>
      </c>
      <c r="I33" s="22"/>
      <c r="J33" s="21" t="str">
        <f>IF($I33="","",$I33*係数１!$D$12*0.0258)</f>
        <v/>
      </c>
      <c r="K33" s="21" t="str">
        <f>IF($I33="","",$I33*係数１!$D$12*係数１!$F$12*44/12)</f>
        <v/>
      </c>
      <c r="L33" s="1"/>
      <c r="N33" s="79">
        <v>27</v>
      </c>
      <c r="O33" s="69"/>
      <c r="P33" s="69"/>
      <c r="Q33" s="70" t="str">
        <f t="shared" si="1"/>
        <v/>
      </c>
      <c r="R33" s="80"/>
      <c r="S33" s="348"/>
      <c r="T33" s="346">
        <f>係数１!D$49</f>
        <v>8640</v>
      </c>
      <c r="U33" s="73" t="str">
        <f t="shared" si="5"/>
        <v/>
      </c>
      <c r="V33" s="73" t="str">
        <f t="shared" si="6"/>
        <v/>
      </c>
      <c r="W33" s="74" t="str">
        <f t="array" aca="1" ref="W33" ca="1">IF(O33="","",IF(ISNUMBER(AA33),INDIRECT($BG$6&amp;AA33),IF(AA33="a",Q33,IF(AA33="b",INDIRECT($BG$6&amp;AB33),IF(AA33="c",R33,"")))))</f>
        <v/>
      </c>
      <c r="X33" s="75"/>
      <c r="Y33" s="73" t="str">
        <f t="shared" si="7"/>
        <v/>
      </c>
      <c r="Z33" s="76" t="str">
        <f t="shared" ca="1" si="2"/>
        <v/>
      </c>
      <c r="AA33" s="76" t="str">
        <f t="shared" ca="1" si="8"/>
        <v/>
      </c>
      <c r="AB33" s="76" t="str">
        <f t="shared" ca="1" si="9"/>
        <v/>
      </c>
      <c r="AC33" s="76">
        <f t="shared" ca="1" si="10"/>
        <v>0</v>
      </c>
      <c r="AD33" s="76">
        <f t="shared" si="11"/>
        <v>0</v>
      </c>
      <c r="AE33" s="76" t="str">
        <f t="shared" si="3"/>
        <v/>
      </c>
      <c r="AF33" s="77" t="str">
        <f t="shared" si="4"/>
        <v/>
      </c>
      <c r="AH33" s="528"/>
      <c r="AI33" s="103" t="s">
        <v>618</v>
      </c>
      <c r="AJ33" s="104"/>
      <c r="AK33" s="271" t="s">
        <v>600</v>
      </c>
      <c r="AL33" s="21" t="str">
        <f t="shared" si="14"/>
        <v/>
      </c>
      <c r="AM33" s="97" t="str">
        <f t="shared" si="15"/>
        <v/>
      </c>
      <c r="AN33" s="98">
        <f>係数１!D71</f>
        <v>1</v>
      </c>
      <c r="AO33" s="99">
        <f>係数１!F71</f>
        <v>0</v>
      </c>
      <c r="AP33" s="99" t="str">
        <f>係数１!G71</f>
        <v>ｔ－C/GJ</v>
      </c>
      <c r="AQ33" s="22">
        <v>1</v>
      </c>
      <c r="AR33" s="101" t="str">
        <f t="shared" si="16"/>
        <v/>
      </c>
      <c r="AU33" s="52" t="str">
        <f>IF(参照!A33="","",参照!A33)</f>
        <v/>
      </c>
      <c r="AV33" s="52" t="str">
        <f>IF(参照!B33="","",参照!B33)</f>
        <v/>
      </c>
      <c r="AW33" s="52" t="str">
        <f>IF(参照!C33="","",参照!C33)</f>
        <v/>
      </c>
      <c r="AX33" s="52" t="str">
        <f>IF(参照!D33="","",参照!D33)</f>
        <v>メニューC(残差)</v>
      </c>
      <c r="AY33" s="52">
        <f>IF(参照!E33="","",参照!E33)</f>
        <v>5.2099999999999998E-4</v>
      </c>
      <c r="AZ33" s="52" t="str">
        <f>IF(参照!F33="","",参照!F33)</f>
        <v>出光興産(株)</v>
      </c>
      <c r="BA33" s="52" t="str">
        <f>IF(参照!G33="","",参照!G33)</f>
        <v>出光興産(株)_メニューC(残差)</v>
      </c>
      <c r="BB33" s="52">
        <f t="shared" si="0"/>
        <v>0.52100000000000002</v>
      </c>
      <c r="BD33" s="52" t="str">
        <f>IF(参照!L33="","",参照!L33)</f>
        <v>ＫＢＮ(株)</v>
      </c>
    </row>
    <row r="34" spans="1:56" ht="12.75" customHeight="1">
      <c r="A34" s="1"/>
      <c r="B34" s="1"/>
      <c r="C34" s="466"/>
      <c r="D34" s="456" t="s">
        <v>50</v>
      </c>
      <c r="E34" s="456"/>
      <c r="F34" s="456"/>
      <c r="G34" s="456"/>
      <c r="H34" s="20" t="s">
        <v>33</v>
      </c>
      <c r="I34" s="22"/>
      <c r="J34" s="21" t="str">
        <f>IF($I34="","",$I34*係数１!$D$18*0.0258)</f>
        <v/>
      </c>
      <c r="K34" s="21" t="str">
        <f>IF($I34="","",$I34*係数１!$D$18*係数１!$F$18*44/12)</f>
        <v/>
      </c>
      <c r="L34" s="1"/>
      <c r="N34" s="79">
        <v>28</v>
      </c>
      <c r="O34" s="69"/>
      <c r="P34" s="69"/>
      <c r="Q34" s="70" t="str">
        <f t="shared" si="1"/>
        <v/>
      </c>
      <c r="R34" s="80"/>
      <c r="S34" s="348"/>
      <c r="T34" s="346">
        <f>係数１!D$49</f>
        <v>8640</v>
      </c>
      <c r="U34" s="73" t="str">
        <f t="shared" si="5"/>
        <v/>
      </c>
      <c r="V34" s="73" t="str">
        <f t="shared" si="6"/>
        <v/>
      </c>
      <c r="W34" s="74" t="str">
        <f t="array" aca="1" ref="W34" ca="1">IF(O34="","",IF(ISNUMBER(AA34),INDIRECT($BG$6&amp;AA34),IF(AA34="a",Q34,IF(AA34="b",INDIRECT($BG$6&amp;AB34),IF(AA34="c",R34,"")))))</f>
        <v/>
      </c>
      <c r="X34" s="75"/>
      <c r="Y34" s="73" t="str">
        <f t="shared" si="7"/>
        <v/>
      </c>
      <c r="Z34" s="76" t="str">
        <f t="shared" ca="1" si="2"/>
        <v/>
      </c>
      <c r="AA34" s="76" t="str">
        <f t="shared" ca="1" si="8"/>
        <v/>
      </c>
      <c r="AB34" s="76" t="str">
        <f t="shared" ca="1" si="9"/>
        <v/>
      </c>
      <c r="AC34" s="76">
        <f t="shared" ca="1" si="10"/>
        <v>0</v>
      </c>
      <c r="AD34" s="76">
        <f t="shared" si="11"/>
        <v>0</v>
      </c>
      <c r="AE34" s="76" t="str">
        <f t="shared" si="3"/>
        <v/>
      </c>
      <c r="AF34" s="77" t="str">
        <f t="shared" si="4"/>
        <v/>
      </c>
      <c r="AH34" s="553" t="s">
        <v>506</v>
      </c>
      <c r="AI34" s="103" t="s">
        <v>619</v>
      </c>
      <c r="AJ34" s="104"/>
      <c r="AK34" s="271" t="s">
        <v>2322</v>
      </c>
      <c r="AL34" s="21" t="str">
        <f>IF(AJ34="","",AJ34/1000*AN34*0.0258)</f>
        <v/>
      </c>
      <c r="AM34" s="97" t="str">
        <f>IF(AJ34="","",AJ34/1000*AO34)</f>
        <v/>
      </c>
      <c r="AN34" s="115">
        <f>係数１!D72</f>
        <v>3600</v>
      </c>
      <c r="AO34" s="99">
        <f>係数１!F72</f>
        <v>0</v>
      </c>
      <c r="AP34" s="99" t="str">
        <f>係数１!G72</f>
        <v>ｔ－CO2/千kWh</v>
      </c>
      <c r="AQ34" s="22">
        <v>1</v>
      </c>
      <c r="AR34" s="101" t="str">
        <f t="shared" si="16"/>
        <v/>
      </c>
      <c r="AU34" s="52" t="str">
        <f>IF(参照!A34="","",参照!A34)</f>
        <v/>
      </c>
      <c r="AV34" s="52" t="str">
        <f>IF(参照!B34="","",参照!B34)</f>
        <v/>
      </c>
      <c r="AW34" s="52" t="str">
        <f>IF(参照!C34="","",参照!C34)</f>
        <v/>
      </c>
      <c r="AX34" s="52" t="str">
        <f>IF(参照!D34="","",参照!D34)</f>
        <v>(参考値)事業者全体</v>
      </c>
      <c r="AY34" s="52">
        <f>IF(参照!E34="","",参照!E34)</f>
        <v>5.4000000000000001E-4</v>
      </c>
      <c r="AZ34" s="52" t="str">
        <f>IF(参照!F34="","",参照!F34)</f>
        <v>出光興産(株)</v>
      </c>
      <c r="BA34" s="52" t="str">
        <f>IF(参照!G34="","",参照!G34)</f>
        <v>出光興産(株)_(参考値)事業者全体</v>
      </c>
      <c r="BB34" s="52">
        <f t="shared" si="0"/>
        <v>0.54</v>
      </c>
      <c r="BD34" s="52" t="str">
        <f>IF(参照!L34="","",参照!L34)</f>
        <v>(株)Ｋｅｎｅｓエネルギーサービス</v>
      </c>
    </row>
    <row r="35" spans="1:56" ht="12.75" customHeight="1">
      <c r="A35" s="1"/>
      <c r="B35" s="1"/>
      <c r="C35" s="466"/>
      <c r="D35" s="456" t="s">
        <v>49</v>
      </c>
      <c r="E35" s="456"/>
      <c r="F35" s="456"/>
      <c r="G35" s="456"/>
      <c r="H35" s="20" t="s">
        <v>33</v>
      </c>
      <c r="I35" s="22"/>
      <c r="J35" s="21" t="str">
        <f>IF($I35="","",$I35*係数１!$D$20*0.0258)</f>
        <v/>
      </c>
      <c r="K35" s="21" t="str">
        <f>IF($I35="","",$I35*係数１!$D$20*係数１!$F$20*44/12)</f>
        <v/>
      </c>
      <c r="L35" s="1"/>
      <c r="N35" s="79">
        <v>29</v>
      </c>
      <c r="O35" s="69"/>
      <c r="P35" s="69"/>
      <c r="Q35" s="70" t="str">
        <f t="shared" si="1"/>
        <v/>
      </c>
      <c r="R35" s="80"/>
      <c r="S35" s="348"/>
      <c r="T35" s="346">
        <f>係数１!D$49</f>
        <v>8640</v>
      </c>
      <c r="U35" s="73" t="str">
        <f t="shared" si="5"/>
        <v/>
      </c>
      <c r="V35" s="73" t="str">
        <f t="shared" si="6"/>
        <v/>
      </c>
      <c r="W35" s="74" t="str">
        <f t="array" aca="1" ref="W35" ca="1">IF(O35="","",IF(ISNUMBER(AA35),INDIRECT($BG$6&amp;AA35),IF(AA35="a",Q35,IF(AA35="b",INDIRECT($BG$6&amp;AB35),IF(AA35="c",R35,"")))))</f>
        <v/>
      </c>
      <c r="X35" s="75"/>
      <c r="Y35" s="73" t="str">
        <f t="shared" si="7"/>
        <v/>
      </c>
      <c r="Z35" s="76" t="str">
        <f t="shared" ca="1" si="2"/>
        <v/>
      </c>
      <c r="AA35" s="76" t="str">
        <f t="shared" ca="1" si="8"/>
        <v/>
      </c>
      <c r="AB35" s="76" t="str">
        <f t="shared" ca="1" si="9"/>
        <v/>
      </c>
      <c r="AC35" s="76">
        <f t="shared" ca="1" si="10"/>
        <v>0</v>
      </c>
      <c r="AD35" s="76">
        <f t="shared" si="11"/>
        <v>0</v>
      </c>
      <c r="AE35" s="76" t="str">
        <f t="shared" si="3"/>
        <v/>
      </c>
      <c r="AF35" s="77" t="str">
        <f t="shared" si="4"/>
        <v/>
      </c>
      <c r="AH35" s="554"/>
      <c r="AI35" s="103" t="s">
        <v>620</v>
      </c>
      <c r="AJ35" s="104"/>
      <c r="AK35" s="271" t="s">
        <v>2322</v>
      </c>
      <c r="AL35" s="21" t="str">
        <f t="shared" ref="AL35:AL36" si="17">IF(AJ35="","",AJ35/1000*AN35*0.0258)</f>
        <v/>
      </c>
      <c r="AM35" s="97" t="str">
        <f t="shared" ref="AM35:AM36" si="18">IF(AJ35="","",AJ35/1000*AO35)</f>
        <v/>
      </c>
      <c r="AN35" s="115">
        <f>係数１!D73</f>
        <v>3600</v>
      </c>
      <c r="AO35" s="99">
        <f>係数１!F73</f>
        <v>0</v>
      </c>
      <c r="AP35" s="99" t="str">
        <f>係数１!G73</f>
        <v>ｔ－CO2/千kWh</v>
      </c>
      <c r="AQ35" s="22">
        <v>1</v>
      </c>
      <c r="AR35" s="101" t="str">
        <f t="shared" si="16"/>
        <v/>
      </c>
      <c r="AU35" s="52" t="str">
        <f>IF(参照!A35="","",参照!A35)</f>
        <v>A0013</v>
      </c>
      <c r="AV35" s="52" t="str">
        <f>IF(参照!B35="","",参照!B35)</f>
        <v>(株)オプテージ</v>
      </c>
      <c r="AW35" s="52">
        <f>IF(参照!C35="","",参照!C35)</f>
        <v>5.4699999999999996E-4</v>
      </c>
      <c r="AX35" s="52" t="str">
        <f>IF(参照!D35="","",参照!D35)</f>
        <v/>
      </c>
      <c r="AY35" s="52">
        <f>IF(参照!E35="","",参照!E35)</f>
        <v>5.0600000000000005E-4</v>
      </c>
      <c r="AZ35" s="52" t="str">
        <f>IF(参照!F35="","",参照!F35)</f>
        <v>(株)オプテージ</v>
      </c>
      <c r="BA35" s="52" t="str">
        <f>IF(参照!G35="","",参照!G35)</f>
        <v>(株)オプテージ_</v>
      </c>
      <c r="BB35" s="52">
        <f t="shared" si="0"/>
        <v>0.50600000000000001</v>
      </c>
      <c r="BD35" s="52" t="str">
        <f>IF(参照!L35="","",参照!L35)</f>
        <v>(株)ＬＥＮＥＴＳ</v>
      </c>
    </row>
    <row r="36" spans="1:56" ht="12.75" customHeight="1" thickBot="1">
      <c r="A36" s="1"/>
      <c r="B36" s="1"/>
      <c r="C36" s="466"/>
      <c r="D36" s="454" t="s">
        <v>48</v>
      </c>
      <c r="E36" s="454"/>
      <c r="F36" s="454"/>
      <c r="G36" s="454"/>
      <c r="H36" s="102" t="s">
        <v>18</v>
      </c>
      <c r="I36" s="23"/>
      <c r="J36" s="21" t="str">
        <f>IF($I36="","",$I36*係数１!$D$30*0.0258)</f>
        <v/>
      </c>
      <c r="K36" s="21" t="str">
        <f>IF($I36="","",$I36*係数１!$D$30*係数１!$F$30)</f>
        <v/>
      </c>
      <c r="L36" s="1"/>
      <c r="N36" s="85">
        <v>30</v>
      </c>
      <c r="O36" s="69"/>
      <c r="P36" s="69"/>
      <c r="Q36" s="70" t="str">
        <f t="shared" si="1"/>
        <v/>
      </c>
      <c r="R36" s="116"/>
      <c r="S36" s="117"/>
      <c r="T36" s="72">
        <f>係数１!D$49</f>
        <v>8640</v>
      </c>
      <c r="U36" s="73" t="str">
        <f t="shared" si="5"/>
        <v/>
      </c>
      <c r="V36" s="73" t="str">
        <f t="shared" si="6"/>
        <v/>
      </c>
      <c r="W36" s="74" t="str">
        <f t="array" aca="1" ref="W36" ca="1">IF(O36="","",IF(ISNUMBER(AA36),INDIRECT($BG$6&amp;AA36),IF(AA36="a",Q36,IF(AA36="b",INDIRECT($BG$6&amp;AB36),IF(AA36="c",R36,"")))))</f>
        <v/>
      </c>
      <c r="X36" s="75"/>
      <c r="Y36" s="73" t="str">
        <f t="shared" si="7"/>
        <v/>
      </c>
      <c r="Z36" s="76" t="str">
        <f t="shared" ca="1" si="2"/>
        <v/>
      </c>
      <c r="AA36" s="76" t="str">
        <f t="shared" ca="1" si="8"/>
        <v/>
      </c>
      <c r="AB36" s="76" t="str">
        <f t="shared" ca="1" si="9"/>
        <v/>
      </c>
      <c r="AC36" s="76">
        <f t="shared" ca="1" si="10"/>
        <v>0</v>
      </c>
      <c r="AD36" s="76">
        <f t="shared" si="11"/>
        <v>0</v>
      </c>
      <c r="AE36" s="76" t="str">
        <f t="shared" si="3"/>
        <v/>
      </c>
      <c r="AF36" s="77" t="str">
        <f t="shared" si="4"/>
        <v/>
      </c>
      <c r="AH36" s="554"/>
      <c r="AI36" s="118" t="s">
        <v>621</v>
      </c>
      <c r="AJ36" s="119"/>
      <c r="AK36" s="271" t="s">
        <v>2322</v>
      </c>
      <c r="AL36" s="120" t="str">
        <f t="shared" si="17"/>
        <v/>
      </c>
      <c r="AM36" s="97" t="str">
        <f t="shared" si="18"/>
        <v/>
      </c>
      <c r="AN36" s="121">
        <f>係数１!D74</f>
        <v>3600</v>
      </c>
      <c r="AO36" s="99">
        <f>係数１!F74</f>
        <v>0</v>
      </c>
      <c r="AP36" s="99" t="str">
        <f>係数１!G74</f>
        <v>ｔ－CO2/千kWh</v>
      </c>
      <c r="AQ36" s="23">
        <v>1</v>
      </c>
      <c r="AR36" s="101" t="str">
        <f t="shared" si="16"/>
        <v/>
      </c>
      <c r="AU36" s="52" t="str">
        <f>IF(参照!A36="","",参照!A36)</f>
        <v>A0014</v>
      </c>
      <c r="AV36" s="52" t="str">
        <f>IF(参照!B36="","",参照!B36)</f>
        <v>エネサーブ(株)</v>
      </c>
      <c r="AW36" s="52">
        <f>IF(参照!C36="","",参照!C36)</f>
        <v>4.3199999999999998E-4</v>
      </c>
      <c r="AX36" s="52" t="str">
        <f>IF(参照!D36="","",参照!D36)</f>
        <v>メニューA</v>
      </c>
      <c r="AY36" s="52">
        <f>IF(参照!E36="","",参照!E36)</f>
        <v>0</v>
      </c>
      <c r="AZ36" s="52" t="str">
        <f>IF(参照!F36="","",参照!F36)</f>
        <v>エネサーブ(株)</v>
      </c>
      <c r="BA36" s="52" t="str">
        <f>IF(参照!G36="","",参照!G36)</f>
        <v>エネサーブ(株)_メニューA</v>
      </c>
      <c r="BB36" s="52">
        <f t="shared" si="0"/>
        <v>0</v>
      </c>
      <c r="BD36" s="52" t="str">
        <f>IF(参照!L36="","",参照!L36)</f>
        <v>(株)Ｌｉｎｋ　Ｌｉｆｅ</v>
      </c>
    </row>
    <row r="37" spans="1:56" ht="16.5" customHeight="1" thickTop="1" thickBot="1">
      <c r="A37" s="1"/>
      <c r="B37" s="1"/>
      <c r="C37" s="466"/>
      <c r="D37" s="470" t="s">
        <v>59</v>
      </c>
      <c r="E37" s="478" t="s">
        <v>135</v>
      </c>
      <c r="F37" s="470" t="s">
        <v>60</v>
      </c>
      <c r="G37" s="105" t="s">
        <v>131</v>
      </c>
      <c r="H37" s="454" t="s">
        <v>19</v>
      </c>
      <c r="I37" s="548">
        <f>S47</f>
        <v>0</v>
      </c>
      <c r="J37" s="548">
        <f>U47</f>
        <v>0</v>
      </c>
      <c r="K37" s="548">
        <f>V47</f>
        <v>0</v>
      </c>
      <c r="L37" s="1"/>
      <c r="N37" s="510" t="s">
        <v>67</v>
      </c>
      <c r="O37" s="511"/>
      <c r="P37" s="511"/>
      <c r="Q37" s="511"/>
      <c r="R37" s="550"/>
      <c r="S37" s="122">
        <f>SUM(S7:S36)</f>
        <v>0</v>
      </c>
      <c r="T37" s="87"/>
      <c r="U37" s="123">
        <f>SUM(U7:U36)</f>
        <v>0</v>
      </c>
      <c r="V37" s="123">
        <f>SUM(V7:V36)</f>
        <v>0</v>
      </c>
      <c r="W37" s="124"/>
      <c r="X37" s="124"/>
      <c r="Y37" s="123">
        <f>SUM(Y7:Y36)</f>
        <v>0</v>
      </c>
      <c r="Z37" s="125">
        <f ca="1">SUM(Z7:Z36)</f>
        <v>0</v>
      </c>
      <c r="AA37" s="124"/>
      <c r="AB37" s="124"/>
      <c r="AC37" s="125">
        <f ca="1">SUM(AC7:AC36)</f>
        <v>0</v>
      </c>
      <c r="AD37" s="125">
        <f>SUM(AD7:AD36)</f>
        <v>0</v>
      </c>
      <c r="AE37" s="124"/>
      <c r="AF37" s="126"/>
      <c r="AH37" s="551" t="s">
        <v>622</v>
      </c>
      <c r="AI37" s="552"/>
      <c r="AJ37" s="552"/>
      <c r="AK37" s="552"/>
      <c r="AL37" s="127">
        <f>SUM(AL17:AL36)</f>
        <v>0</v>
      </c>
      <c r="AM37" s="128">
        <f>SUM(AM17:AM36)</f>
        <v>0</v>
      </c>
      <c r="AN37" s="129"/>
      <c r="AO37" s="130"/>
      <c r="AP37" s="130"/>
      <c r="AQ37" s="130"/>
      <c r="AR37" s="127">
        <f>SUM(AR17:AR36)</f>
        <v>0</v>
      </c>
      <c r="AU37" s="52" t="str">
        <f>IF(参照!A37="","",参照!A37)</f>
        <v/>
      </c>
      <c r="AV37" s="52" t="str">
        <f>IF(参照!B37="","",参照!B37)</f>
        <v/>
      </c>
      <c r="AW37" s="52" t="str">
        <f>IF(参照!C37="","",参照!C37)</f>
        <v/>
      </c>
      <c r="AX37" s="52" t="str">
        <f>IF(参照!D37="","",参照!D37)</f>
        <v>メニューB(残差)</v>
      </c>
      <c r="AY37" s="52">
        <f>IF(参照!E37="","",参照!E37)</f>
        <v>5.5400000000000002E-4</v>
      </c>
      <c r="AZ37" s="52" t="str">
        <f>IF(参照!F37="","",参照!F37)</f>
        <v>エネサーブ(株)</v>
      </c>
      <c r="BA37" s="52" t="str">
        <f>IF(参照!G37="","",参照!G37)</f>
        <v>エネサーブ(株)_メニューB(残差)</v>
      </c>
      <c r="BB37" s="52">
        <f t="shared" si="0"/>
        <v>0.55400000000000005</v>
      </c>
      <c r="BD37" s="52" t="str">
        <f>IF(参照!L37="","",参照!L37)</f>
        <v>(株)ＬＩＸＩＬ　ＴＥＰＣＯ　スマートパートナーズ</v>
      </c>
    </row>
    <row r="38" spans="1:56" ht="16.5" customHeight="1">
      <c r="A38" s="1"/>
      <c r="B38" s="1"/>
      <c r="C38" s="466"/>
      <c r="D38" s="471"/>
      <c r="E38" s="479"/>
      <c r="F38" s="472"/>
      <c r="G38" s="106" t="str">
        <f>IF(COUNTA(O42:O46)=0,"（　　　 　　）",IF(COUNTA(O42:O46)=1,"（"&amp;O42&amp;"）","（複数の電気事業者）"))</f>
        <v>（　　　 　　）</v>
      </c>
      <c r="H38" s="455"/>
      <c r="I38" s="549"/>
      <c r="J38" s="549"/>
      <c r="K38" s="549"/>
      <c r="L38" s="1"/>
      <c r="AU38" s="52" t="str">
        <f>IF(参照!A38="","",参照!A38)</f>
        <v/>
      </c>
      <c r="AV38" s="52" t="str">
        <f>IF(参照!B38="","",参照!B38)</f>
        <v/>
      </c>
      <c r="AW38" s="52" t="str">
        <f>IF(参照!C38="","",参照!C38)</f>
        <v/>
      </c>
      <c r="AX38" s="52" t="str">
        <f>IF(参照!D38="","",参照!D38)</f>
        <v>(参考値)事業者全体</v>
      </c>
      <c r="AY38" s="52">
        <f>IF(参照!E38="","",参照!E38)</f>
        <v>5.6800000000000004E-4</v>
      </c>
      <c r="AZ38" s="52" t="str">
        <f>IF(参照!F38="","",参照!F38)</f>
        <v>エネサーブ(株)</v>
      </c>
      <c r="BA38" s="52" t="str">
        <f>IF(参照!G38="","",参照!G38)</f>
        <v>エネサーブ(株)_(参考値)事業者全体</v>
      </c>
      <c r="BB38" s="52">
        <f t="shared" si="0"/>
        <v>0.56800000000000006</v>
      </c>
      <c r="BD38" s="52" t="str">
        <f>IF(参照!L38="","",参照!L38)</f>
        <v>(株)Ｌｏｏｏｐ</v>
      </c>
    </row>
    <row r="39" spans="1:56" ht="16.5" customHeight="1">
      <c r="A39" s="1"/>
      <c r="B39" s="1"/>
      <c r="C39" s="466"/>
      <c r="D39" s="471"/>
      <c r="E39" s="479"/>
      <c r="F39" s="470" t="s">
        <v>61</v>
      </c>
      <c r="G39" s="105" t="s">
        <v>131</v>
      </c>
      <c r="H39" s="454" t="s">
        <v>19</v>
      </c>
      <c r="I39" s="541"/>
      <c r="J39" s="541"/>
      <c r="K39" s="541"/>
      <c r="L39" s="1"/>
      <c r="N39" s="131" t="s">
        <v>494</v>
      </c>
      <c r="AH39" s="131" t="s">
        <v>494</v>
      </c>
      <c r="AU39" s="52" t="str">
        <f>IF(参照!A39="","",参照!A39)</f>
        <v>A0015</v>
      </c>
      <c r="AV39" s="52" t="str">
        <f>IF(参照!B39="","",参照!B39)</f>
        <v>(株)エネワンでんき(旧：(株)サイサン)</v>
      </c>
      <c r="AW39" s="52">
        <f>IF(参照!C39="","",参照!C39)</f>
        <v>4.9899999999999999E-4</v>
      </c>
      <c r="AX39" s="52" t="str">
        <f>IF(参照!D39="","",参照!D39)</f>
        <v>メニューA</v>
      </c>
      <c r="AY39" s="52">
        <f>IF(参照!E39="","",参照!E39)</f>
        <v>0</v>
      </c>
      <c r="AZ39" s="52" t="str">
        <f>IF(参照!F39="","",参照!F39)</f>
        <v>(株)エネワンでんき(旧：(株)サイサン)</v>
      </c>
      <c r="BA39" s="52" t="str">
        <f>IF(参照!G39="","",参照!G39)</f>
        <v>(株)エネワンでんき(旧：(株)サイサン)_メニューA</v>
      </c>
      <c r="BB39" s="52">
        <f t="shared" si="0"/>
        <v>0</v>
      </c>
      <c r="BD39" s="52" t="str">
        <f>IF(参照!L39="","",参照!L39)</f>
        <v>ＭＣＰＤ(株)(旧：ＭＣＰＤ合同会社)</v>
      </c>
    </row>
    <row r="40" spans="1:56" ht="16.5" customHeight="1" thickBot="1">
      <c r="A40" s="1"/>
      <c r="B40" s="1"/>
      <c r="C40" s="466"/>
      <c r="D40" s="471"/>
      <c r="E40" s="480"/>
      <c r="F40" s="472"/>
      <c r="G40" s="293" t="s">
        <v>2323</v>
      </c>
      <c r="H40" s="455"/>
      <c r="I40" s="542"/>
      <c r="J40" s="542"/>
      <c r="K40" s="542"/>
      <c r="L40" s="1"/>
      <c r="N40" s="38" t="s">
        <v>501</v>
      </c>
      <c r="AH40" s="38" t="s">
        <v>503</v>
      </c>
      <c r="AJ40" s="38"/>
      <c r="AK40" s="38"/>
      <c r="AL40" s="38"/>
      <c r="AU40" s="52" t="str">
        <f>IF(参照!A40="","",参照!A40)</f>
        <v/>
      </c>
      <c r="AV40" s="52" t="str">
        <f>IF(参照!B40="","",参照!B40)</f>
        <v/>
      </c>
      <c r="AW40" s="52" t="str">
        <f>IF(参照!C40="","",参照!C40)</f>
        <v/>
      </c>
      <c r="AX40" s="52" t="str">
        <f>IF(参照!D40="","",参照!D40)</f>
        <v>メニューB(残差)</v>
      </c>
      <c r="AY40" s="52">
        <f>IF(参照!E40="","",参照!E40)</f>
        <v>4.4799999999999999E-4</v>
      </c>
      <c r="AZ40" s="52" t="str">
        <f>IF(参照!F40="","",参照!F40)</f>
        <v>(株)エネワンでんき(旧：(株)サイサン)</v>
      </c>
      <c r="BA40" s="52" t="str">
        <f>IF(参照!G40="","",参照!G40)</f>
        <v>(株)エネワンでんき(旧：(株)サイサン)_メニューB(残差)</v>
      </c>
      <c r="BB40" s="52">
        <f t="shared" si="0"/>
        <v>0.44800000000000001</v>
      </c>
      <c r="BD40" s="52" t="str">
        <f>IF(参照!L40="","",参照!L40)</f>
        <v>ＭＣリテールエナジー(株)</v>
      </c>
    </row>
    <row r="41" spans="1:56" ht="16.5" customHeight="1" thickBot="1">
      <c r="A41" s="1"/>
      <c r="B41" s="1"/>
      <c r="C41" s="466"/>
      <c r="D41" s="471"/>
      <c r="E41" s="473" t="s">
        <v>0</v>
      </c>
      <c r="F41" s="474"/>
      <c r="G41" s="105" t="s">
        <v>131</v>
      </c>
      <c r="H41" s="454" t="s">
        <v>19</v>
      </c>
      <c r="I41" s="548">
        <f>AL47</f>
        <v>0</v>
      </c>
      <c r="J41" s="548">
        <f>AO47</f>
        <v>0</v>
      </c>
      <c r="K41" s="548">
        <f>AP47</f>
        <v>0</v>
      </c>
      <c r="L41" s="1"/>
      <c r="N41" s="58"/>
      <c r="O41" s="59" t="s">
        <v>85</v>
      </c>
      <c r="P41" s="60" t="s">
        <v>495</v>
      </c>
      <c r="Q41" s="66" t="s">
        <v>2296</v>
      </c>
      <c r="R41" s="59" t="s">
        <v>2297</v>
      </c>
      <c r="S41" s="347" t="s">
        <v>158</v>
      </c>
      <c r="T41" s="62" t="s">
        <v>577</v>
      </c>
      <c r="U41" s="63" t="s">
        <v>578</v>
      </c>
      <c r="V41" s="63" t="s">
        <v>579</v>
      </c>
      <c r="W41" s="59" t="s">
        <v>2298</v>
      </c>
      <c r="X41" s="93" t="s">
        <v>2299</v>
      </c>
      <c r="Y41" s="64" t="s">
        <v>2300</v>
      </c>
      <c r="Z41" s="64" t="s">
        <v>580</v>
      </c>
      <c r="AA41" s="64" t="s">
        <v>581</v>
      </c>
      <c r="AB41" s="64" t="s">
        <v>582</v>
      </c>
      <c r="AC41" s="64" t="s">
        <v>583</v>
      </c>
      <c r="AD41" s="64" t="s">
        <v>584</v>
      </c>
      <c r="AE41" s="63" t="s">
        <v>585</v>
      </c>
      <c r="AF41" s="61" t="s">
        <v>586</v>
      </c>
      <c r="AH41" s="65"/>
      <c r="AI41" s="66" t="s">
        <v>2295</v>
      </c>
      <c r="AJ41" s="521" t="s">
        <v>2301</v>
      </c>
      <c r="AK41" s="522"/>
      <c r="AL41" s="67" t="s">
        <v>158</v>
      </c>
      <c r="AN41" s="62" t="s">
        <v>577</v>
      </c>
      <c r="AO41" s="63" t="s">
        <v>578</v>
      </c>
      <c r="AP41" s="61" t="s">
        <v>579</v>
      </c>
      <c r="AU41" s="52" t="str">
        <f>IF(参照!A41="","",参照!A41)</f>
        <v/>
      </c>
      <c r="AV41" s="52" t="str">
        <f>IF(参照!B41="","",参照!B41)</f>
        <v/>
      </c>
      <c r="AW41" s="52" t="str">
        <f>IF(参照!C41="","",参照!C41)</f>
        <v/>
      </c>
      <c r="AX41" s="52" t="str">
        <f>IF(参照!D41="","",参照!D41)</f>
        <v>(参考値)事業者全体</v>
      </c>
      <c r="AY41" s="52">
        <f>IF(参照!E41="","",参照!E41)</f>
        <v>4.0699999999999997E-4</v>
      </c>
      <c r="AZ41" s="52" t="str">
        <f>IF(参照!F41="","",参照!F41)</f>
        <v>(株)エネワンでんき(旧：(株)サイサン)</v>
      </c>
      <c r="BA41" s="52" t="str">
        <f>IF(参照!G41="","",参照!G41)</f>
        <v>(株)エネワンでんき(旧：(株)サイサン)_(参考値)事業者全体</v>
      </c>
      <c r="BB41" s="52">
        <f t="shared" si="0"/>
        <v>0.40699999999999997</v>
      </c>
      <c r="BD41" s="52" t="str">
        <f>IF(参照!L41="","",参照!L41)</f>
        <v>ＭＧＣエネルギー(株)</v>
      </c>
    </row>
    <row r="42" spans="1:56" ht="16.5" customHeight="1" thickTop="1">
      <c r="A42" s="1"/>
      <c r="B42" s="1"/>
      <c r="C42" s="466"/>
      <c r="D42" s="472"/>
      <c r="E42" s="475"/>
      <c r="F42" s="476"/>
      <c r="G42" s="106" t="str">
        <f>IF(COUNTA(AI42:AI46)=0,"（　　　 　　）",IF(COUNTA(AI42:AI46)=1,"（"&amp;AI42&amp;"）","（複数の電気事業者）"))</f>
        <v>（　　　 　　）</v>
      </c>
      <c r="H42" s="455"/>
      <c r="I42" s="549"/>
      <c r="J42" s="549"/>
      <c r="K42" s="549"/>
      <c r="L42" s="1"/>
      <c r="N42" s="78">
        <v>1</v>
      </c>
      <c r="O42" s="69"/>
      <c r="P42" s="69"/>
      <c r="Q42" s="70" t="str">
        <f>IF(O42="","",_xlfn.IFNA(VLOOKUP(O42&amp;"_"&amp;P42,$BA:$BB,2,FALSE),"該当する排出係数がありません"))</f>
        <v/>
      </c>
      <c r="R42" s="71"/>
      <c r="S42" s="350"/>
      <c r="T42" s="346">
        <f>係数１!D$49</f>
        <v>8640</v>
      </c>
      <c r="U42" s="132" t="str">
        <f>IF(OR(S42="",O42=""),"",S42/1000*T42*0.0258)</f>
        <v/>
      </c>
      <c r="V42" s="132" t="str">
        <f>IF(OR(S42="",O42=""),"",IF(R42="",S42*Q42,S42*R42))</f>
        <v/>
      </c>
      <c r="W42" s="70" t="str">
        <f t="array" aca="1" ref="W42" ca="1">IF(O42="","",IF(ISNUMBER(AA42),INDIRECT($BG$6&amp;AA42),IF(AA42="a",Q42,IF(AA42="b",INDIRECT($BG$6&amp;AB42),IF(AA42="c",R42,"")))))</f>
        <v/>
      </c>
      <c r="X42" s="133"/>
      <c r="Y42" s="132" t="str">
        <f>IF(OR(S42="",O42=""),"",IF(X42="",S42*W42,S42*X42))</f>
        <v/>
      </c>
      <c r="Z42" s="134" t="str">
        <f t="shared" ref="Z42:Z46" ca="1" si="19">IF(O42="","",IF(COUNTIF(INDIRECT($BG$4&amp;":"&amp;$BG$4),O42),1,0))</f>
        <v/>
      </c>
      <c r="AA42" s="134" t="str">
        <f ca="1">IF(O42="","",IF(OR(AE42="",AF42=""),"c",IFERROR(MATCH("*残差*",INDIRECT($BG$5&amp;AE42&amp;":"&amp;$BG$5&amp;AF42),0)+AE42-1,IF(AF42-AE42&gt;=1,"b","a"))))</f>
        <v/>
      </c>
      <c r="AB42" s="134" t="str">
        <f ca="1">IF(O42="","",IF(OR(AE42="",AF42=""),"-",IFERROR(MATCH("*事業者全体*",INDIRECT($BG$5&amp;AE42&amp;":"&amp;$BG$5&amp;AF42),0)+AE42-1,"-")))</f>
        <v/>
      </c>
      <c r="AC42" s="134">
        <f ca="1">IF(Z42=0,1,IF(R42="",0,1))</f>
        <v>0</v>
      </c>
      <c r="AD42" s="134">
        <f>IF(R42="",0,1)</f>
        <v>0</v>
      </c>
      <c r="AE42" s="134" t="str">
        <f t="shared" ref="AE42:AE46" si="20">_xlfn.IFNA(MATCH(O42,$AZ:$AZ,0),"")</f>
        <v/>
      </c>
      <c r="AF42" s="135" t="str">
        <f t="shared" ref="AF42:AF46" si="21">IFERROR(IF(O42="","",AE42+COUNTIF($AZ:$AZ,O42)-1),"")</f>
        <v/>
      </c>
      <c r="AH42" s="78">
        <v>1</v>
      </c>
      <c r="AI42" s="31"/>
      <c r="AJ42" s="558"/>
      <c r="AK42" s="559"/>
      <c r="AL42" s="34"/>
      <c r="AN42" s="72" t="str">
        <f>IF(AJ42="","",IF(AJ42=0,3600,係数１!D$49))</f>
        <v/>
      </c>
      <c r="AO42" s="73" t="str">
        <f>IF(OR(AL42="",AJ42="",AI42=""),"",AL42/1000*AN42*0.0258)</f>
        <v/>
      </c>
      <c r="AP42" s="273" t="str">
        <f>IF(OR(AL42="",AI42=""),"",AL42*AJ42)</f>
        <v/>
      </c>
      <c r="AU42" s="52" t="str">
        <f>IF(参照!A42="","",参照!A42)</f>
        <v>A0016</v>
      </c>
      <c r="AV42" s="52" t="str">
        <f>IF(参照!B42="","",参照!B42)</f>
        <v>ミツウロコグリーンエネルギー(株)</v>
      </c>
      <c r="AW42" s="52">
        <f>IF(参照!C42="","",参照!C42)</f>
        <v>3.4200000000000002E-4</v>
      </c>
      <c r="AX42" s="52" t="str">
        <f>IF(参照!D42="","",参照!D42)</f>
        <v>メニューA</v>
      </c>
      <c r="AY42" s="52">
        <f>IF(参照!E42="","",参照!E42)</f>
        <v>0</v>
      </c>
      <c r="AZ42" s="52" t="str">
        <f>IF(参照!F42="","",参照!F42)</f>
        <v>ミツウロコグリーンエネルギー(株)</v>
      </c>
      <c r="BA42" s="52" t="str">
        <f>IF(参照!G42="","",参照!G42)</f>
        <v>ミツウロコグリーンエネルギー(株)_メニューA</v>
      </c>
      <c r="BB42" s="52">
        <f t="shared" si="0"/>
        <v>0</v>
      </c>
      <c r="BD42" s="52" t="str">
        <f>IF(参照!L42="","",参照!L42)</f>
        <v>(株)Ｍｉｓｕｍｉ</v>
      </c>
    </row>
    <row r="43" spans="1:56" ht="12.75" customHeight="1">
      <c r="A43" s="1"/>
      <c r="B43" s="1"/>
      <c r="C43" s="466"/>
      <c r="D43" s="543" t="s">
        <v>24</v>
      </c>
      <c r="E43" s="544"/>
      <c r="F43" s="544"/>
      <c r="G43" s="545"/>
      <c r="H43" s="111" t="s">
        <v>14</v>
      </c>
      <c r="I43" s="111" t="s">
        <v>14</v>
      </c>
      <c r="J43" s="101">
        <f>SUM(J32:J42)</f>
        <v>0</v>
      </c>
      <c r="K43" s="101">
        <f>SUM(K32:K42)</f>
        <v>0</v>
      </c>
      <c r="L43" s="1"/>
      <c r="N43" s="79">
        <v>2</v>
      </c>
      <c r="O43" s="69"/>
      <c r="P43" s="69"/>
      <c r="Q43" s="70" t="str">
        <f>IF(O43="","",_xlfn.IFNA(VLOOKUP(O43&amp;"_"&amp;P43,$BA:$BB,2,FALSE),"該当する排出係数がありません"))</f>
        <v/>
      </c>
      <c r="R43" s="80"/>
      <c r="S43" s="350"/>
      <c r="T43" s="346">
        <f>係数１!D$49</f>
        <v>8640</v>
      </c>
      <c r="U43" s="132" t="str">
        <f t="shared" ref="U43:U46" si="22">IF(OR(S43="",O43=""),"",S43/1000*T43*0.0258)</f>
        <v/>
      </c>
      <c r="V43" s="132" t="str">
        <f t="shared" ref="V43:V46" si="23">IF(OR(S43="",O43=""),"",IF(R43="",S43*Q43,S43*R43))</f>
        <v/>
      </c>
      <c r="W43" s="70" t="str">
        <f t="array" aca="1" ref="W43" ca="1">IF(O43="","",IF(ISNUMBER(AA43),INDIRECT($BG$6&amp;AA43),IF(AA43="a",Q43,IF(AA43="b",INDIRECT($BG$6&amp;AB43),IF(AA43="c",R43,"")))))</f>
        <v/>
      </c>
      <c r="X43" s="133"/>
      <c r="Y43" s="132" t="str">
        <f t="shared" ref="Y43:Y46" si="24">IF(OR(S43="",O43=""),"",IF(X43="",S43*W43,S43*X43))</f>
        <v/>
      </c>
      <c r="Z43" s="134" t="str">
        <f t="shared" ca="1" si="19"/>
        <v/>
      </c>
      <c r="AA43" s="134" t="str">
        <f t="shared" ref="AA43:AA46" ca="1" si="25">IF(O43="","",IF(OR(AE43="",AF43=""),"c",IFERROR(MATCH("*残差*",INDIRECT($BG$5&amp;AE43&amp;":"&amp;$BG$5&amp;AF43),0)+AE43-1,IF(AF43-AE43&gt;=1,"b","a"))))</f>
        <v/>
      </c>
      <c r="AB43" s="134" t="str">
        <f t="shared" ref="AB43:AB46" ca="1" si="26">IF(O43="","",IF(OR(AE43="",AF43=""),"-",IFERROR(MATCH("*事業者全体*",INDIRECT($BG$5&amp;AE43&amp;":"&amp;$BG$5&amp;AF43),0)+AE43-1,"-")))</f>
        <v/>
      </c>
      <c r="AC43" s="134">
        <f t="shared" ref="AC43:AC46" ca="1" si="27">IF(Z43=0,1,IF(R43="",0,1))</f>
        <v>0</v>
      </c>
      <c r="AD43" s="134">
        <f t="shared" ref="AD43:AD46" si="28">IF(R43="",0,1)</f>
        <v>0</v>
      </c>
      <c r="AE43" s="134" t="str">
        <f t="shared" si="20"/>
        <v/>
      </c>
      <c r="AF43" s="135" t="str">
        <f t="shared" si="21"/>
        <v/>
      </c>
      <c r="AH43" s="79">
        <v>2</v>
      </c>
      <c r="AI43" s="32"/>
      <c r="AJ43" s="560"/>
      <c r="AK43" s="561"/>
      <c r="AL43" s="35"/>
      <c r="AN43" s="72" t="str">
        <f>IF(AJ43="","",IF(AJ43=0,3600,係数１!D$49))</f>
        <v/>
      </c>
      <c r="AO43" s="73" t="str">
        <f t="shared" ref="AO43:AO46" si="29">IF(OR(AL43="",AJ43="",AI43=""),"",AL43/1000*AN43*0.0258)</f>
        <v/>
      </c>
      <c r="AP43" s="273" t="str">
        <f t="shared" ref="AP43:AP46" si="30">IF(OR(AL43="",AI43=""),"",AL43*AJ43)</f>
        <v/>
      </c>
      <c r="AU43" s="52" t="str">
        <f>IF(参照!A43="","",参照!A43)</f>
        <v/>
      </c>
      <c r="AV43" s="52" t="str">
        <f>IF(参照!B43="","",参照!B43)</f>
        <v/>
      </c>
      <c r="AW43" s="52" t="str">
        <f>IF(参照!C43="","",参照!C43)</f>
        <v/>
      </c>
      <c r="AX43" s="52" t="str">
        <f>IF(参照!D43="","",参照!D43)</f>
        <v>メニューB</v>
      </c>
      <c r="AY43" s="52">
        <f>IF(参照!E43="","",参照!E43)</f>
        <v>1.9700000000000002E-4</v>
      </c>
      <c r="AZ43" s="52" t="str">
        <f>IF(参照!F43="","",参照!F43)</f>
        <v>ミツウロコグリーンエネルギー(株)</v>
      </c>
      <c r="BA43" s="52" t="str">
        <f>IF(参照!G43="","",参照!G43)</f>
        <v>ミツウロコグリーンエネルギー(株)_メニューB</v>
      </c>
      <c r="BB43" s="52">
        <f t="shared" si="0"/>
        <v>0.19700000000000001</v>
      </c>
      <c r="BD43" s="52" t="str">
        <f>IF(参照!L43="","",参照!L43)</f>
        <v>(株)MKエネルギー</v>
      </c>
    </row>
    <row r="44" spans="1:56" ht="12.75" customHeight="1">
      <c r="A44" s="1"/>
      <c r="B44" s="1"/>
      <c r="C44" s="466"/>
      <c r="D44" s="456" t="s">
        <v>47</v>
      </c>
      <c r="E44" s="456"/>
      <c r="F44" s="456"/>
      <c r="G44" s="456"/>
      <c r="H44" s="82" t="s">
        <v>29</v>
      </c>
      <c r="I44" s="82" t="s">
        <v>30</v>
      </c>
      <c r="J44" s="82" t="s">
        <v>31</v>
      </c>
      <c r="K44" s="82" t="s">
        <v>11</v>
      </c>
      <c r="L44" s="1"/>
      <c r="N44" s="78">
        <v>3</v>
      </c>
      <c r="O44" s="69"/>
      <c r="P44" s="69"/>
      <c r="Q44" s="70" t="str">
        <f>IF(O44="","",_xlfn.IFNA(VLOOKUP(O44&amp;"_"&amp;P44,$BA:$BB,2,FALSE),"該当する排出係数がありません"))</f>
        <v/>
      </c>
      <c r="R44" s="71"/>
      <c r="S44" s="350"/>
      <c r="T44" s="346">
        <f>係数１!D$49</f>
        <v>8640</v>
      </c>
      <c r="U44" s="132" t="str">
        <f t="shared" si="22"/>
        <v/>
      </c>
      <c r="V44" s="132" t="str">
        <f t="shared" si="23"/>
        <v/>
      </c>
      <c r="W44" s="70" t="str">
        <f t="array" aca="1" ref="W44" ca="1">IF(O44="","",IF(ISNUMBER(AA44),INDIRECT($BG$6&amp;AA44),IF(AA44="a",Q44,IF(AA44="b",INDIRECT($BG$6&amp;AB44),IF(AA44="c",R44,"")))))</f>
        <v/>
      </c>
      <c r="X44" s="133"/>
      <c r="Y44" s="132" t="str">
        <f t="shared" si="24"/>
        <v/>
      </c>
      <c r="Z44" s="134" t="str">
        <f t="shared" ca="1" si="19"/>
        <v/>
      </c>
      <c r="AA44" s="134" t="str">
        <f t="shared" ca="1" si="25"/>
        <v/>
      </c>
      <c r="AB44" s="134" t="str">
        <f t="shared" ca="1" si="26"/>
        <v/>
      </c>
      <c r="AC44" s="134">
        <f t="shared" ca="1" si="27"/>
        <v>0</v>
      </c>
      <c r="AD44" s="134">
        <f t="shared" si="28"/>
        <v>0</v>
      </c>
      <c r="AE44" s="134" t="str">
        <f t="shared" si="20"/>
        <v/>
      </c>
      <c r="AF44" s="135" t="str">
        <f t="shared" si="21"/>
        <v/>
      </c>
      <c r="AH44" s="79">
        <v>3</v>
      </c>
      <c r="AI44" s="32"/>
      <c r="AJ44" s="560"/>
      <c r="AK44" s="561"/>
      <c r="AL44" s="35"/>
      <c r="AN44" s="72" t="str">
        <f>IF(AJ44="","",IF(AJ44=0,3600,係数１!D$49))</f>
        <v/>
      </c>
      <c r="AO44" s="73" t="str">
        <f t="shared" si="29"/>
        <v/>
      </c>
      <c r="AP44" s="273" t="str">
        <f t="shared" si="30"/>
        <v/>
      </c>
      <c r="AU44" s="52" t="str">
        <f>IF(参照!A44="","",参照!A44)</f>
        <v/>
      </c>
      <c r="AV44" s="52" t="str">
        <f>IF(参照!B44="","",参照!B44)</f>
        <v/>
      </c>
      <c r="AW44" s="52" t="str">
        <f>IF(参照!C44="","",参照!C44)</f>
        <v/>
      </c>
      <c r="AX44" s="52" t="str">
        <f>IF(参照!D44="","",参照!D44)</f>
        <v>メニューC</v>
      </c>
      <c r="AY44" s="52">
        <f>IF(参照!E44="","",参照!E44)</f>
        <v>0</v>
      </c>
      <c r="AZ44" s="52" t="str">
        <f>IF(参照!F44="","",参照!F44)</f>
        <v>ミツウロコグリーンエネルギー(株)</v>
      </c>
      <c r="BA44" s="52" t="str">
        <f>IF(参照!G44="","",参照!G44)</f>
        <v>ミツウロコグリーンエネルギー(株)_メニューC</v>
      </c>
      <c r="BB44" s="52">
        <f t="shared" si="0"/>
        <v>0</v>
      </c>
      <c r="BD44" s="52" t="str">
        <f>IF(参照!L44="","",参照!L44)</f>
        <v>ＭＫステーションズ(株)</v>
      </c>
    </row>
    <row r="45" spans="1:56" ht="12.75" customHeight="1">
      <c r="A45" s="1"/>
      <c r="B45" s="1"/>
      <c r="C45" s="466"/>
      <c r="D45" s="456"/>
      <c r="E45" s="456"/>
      <c r="F45" s="456"/>
      <c r="G45" s="456"/>
      <c r="H45" s="137"/>
      <c r="I45" s="137"/>
      <c r="J45" s="137"/>
      <c r="K45" s="138"/>
      <c r="L45" s="1"/>
      <c r="N45" s="79">
        <v>4</v>
      </c>
      <c r="O45" s="69"/>
      <c r="P45" s="69"/>
      <c r="Q45" s="70" t="str">
        <f>IF(O45="","",_xlfn.IFNA(VLOOKUP(O45&amp;"_"&amp;P45,$BA:$BB,2,FALSE),"該当する排出係数がありません"))</f>
        <v/>
      </c>
      <c r="R45" s="80"/>
      <c r="S45" s="350"/>
      <c r="T45" s="346">
        <f>係数１!D$49</f>
        <v>8640</v>
      </c>
      <c r="U45" s="132" t="str">
        <f t="shared" si="22"/>
        <v/>
      </c>
      <c r="V45" s="132" t="str">
        <f t="shared" si="23"/>
        <v/>
      </c>
      <c r="W45" s="70" t="str">
        <f t="array" aca="1" ref="W45" ca="1">IF(O45="","",IF(ISNUMBER(AA45),INDIRECT($BG$6&amp;AA45),IF(AA45="a",Q45,IF(AA45="b",INDIRECT($BG$6&amp;AB45),IF(AA45="c",R45,"")))))</f>
        <v/>
      </c>
      <c r="X45" s="133"/>
      <c r="Y45" s="132" t="str">
        <f t="shared" si="24"/>
        <v/>
      </c>
      <c r="Z45" s="134" t="str">
        <f t="shared" ca="1" si="19"/>
        <v/>
      </c>
      <c r="AA45" s="134" t="str">
        <f t="shared" ca="1" si="25"/>
        <v/>
      </c>
      <c r="AB45" s="134" t="str">
        <f t="shared" ca="1" si="26"/>
        <v/>
      </c>
      <c r="AC45" s="134">
        <f t="shared" ca="1" si="27"/>
        <v>0</v>
      </c>
      <c r="AD45" s="134">
        <f t="shared" si="28"/>
        <v>0</v>
      </c>
      <c r="AE45" s="134" t="str">
        <f t="shared" si="20"/>
        <v/>
      </c>
      <c r="AF45" s="135" t="str">
        <f t="shared" si="21"/>
        <v/>
      </c>
      <c r="AH45" s="79">
        <v>4</v>
      </c>
      <c r="AI45" s="32"/>
      <c r="AJ45" s="560"/>
      <c r="AK45" s="561"/>
      <c r="AL45" s="35"/>
      <c r="AN45" s="72" t="str">
        <f>IF(AJ45="","",IF(AJ45=0,3600,係数１!D$49))</f>
        <v/>
      </c>
      <c r="AO45" s="73" t="str">
        <f t="shared" si="29"/>
        <v/>
      </c>
      <c r="AP45" s="273" t="str">
        <f t="shared" si="30"/>
        <v/>
      </c>
      <c r="AU45" s="52" t="str">
        <f>IF(参照!A45="","",参照!A45)</f>
        <v/>
      </c>
      <c r="AV45" s="52" t="str">
        <f>IF(参照!B45="","",参照!B45)</f>
        <v/>
      </c>
      <c r="AW45" s="52" t="str">
        <f>IF(参照!C45="","",参照!C45)</f>
        <v/>
      </c>
      <c r="AX45" s="52" t="str">
        <f>IF(参照!D45="","",参照!D45)</f>
        <v>メニューD</v>
      </c>
      <c r="AY45" s="52">
        <f>IF(参照!E45="","",参照!E45)</f>
        <v>0</v>
      </c>
      <c r="AZ45" s="52" t="str">
        <f>IF(参照!F45="","",参照!F45)</f>
        <v>ミツウロコグリーンエネルギー(株)</v>
      </c>
      <c r="BA45" s="52" t="str">
        <f>IF(参照!G45="","",参照!G45)</f>
        <v>ミツウロコグリーンエネルギー(株)_メニューD</v>
      </c>
      <c r="BB45" s="52">
        <f t="shared" si="0"/>
        <v>0</v>
      </c>
      <c r="BD45" s="52" t="str">
        <f>IF(参照!L45="","",参照!L45)</f>
        <v>(株)Ｍｐｏｗｅｒ</v>
      </c>
    </row>
    <row r="46" spans="1:56" ht="12.75" customHeight="1" thickBot="1">
      <c r="A46" s="1"/>
      <c r="B46" s="1"/>
      <c r="C46" s="466"/>
      <c r="D46" s="477" t="s">
        <v>163</v>
      </c>
      <c r="E46" s="477"/>
      <c r="F46" s="477"/>
      <c r="G46" s="477"/>
      <c r="H46" s="456" t="s">
        <v>58</v>
      </c>
      <c r="I46" s="456"/>
      <c r="J46" s="456" t="s">
        <v>162</v>
      </c>
      <c r="K46" s="456"/>
      <c r="L46" s="1"/>
      <c r="N46" s="139">
        <v>5</v>
      </c>
      <c r="O46" s="69"/>
      <c r="P46" s="69"/>
      <c r="Q46" s="70" t="str">
        <f>IF(O46="","",_xlfn.IFNA(VLOOKUP(O46&amp;"_"&amp;P46,$BA:$BB,2,FALSE),"該当する排出係数がありません"))</f>
        <v/>
      </c>
      <c r="R46" s="71"/>
      <c r="S46" s="350"/>
      <c r="T46" s="346">
        <f>係数１!D$49</f>
        <v>8640</v>
      </c>
      <c r="U46" s="132" t="str">
        <f t="shared" si="22"/>
        <v/>
      </c>
      <c r="V46" s="132" t="str">
        <f t="shared" si="23"/>
        <v/>
      </c>
      <c r="W46" s="70" t="str">
        <f t="array" aca="1" ref="W46" ca="1">IF(O46="","",IF(ISNUMBER(AA46),INDIRECT($BG$6&amp;AA46),IF(AA46="a",Q46,IF(AA46="b",INDIRECT($BG$6&amp;AB46),IF(AA46="c",R46,"")))))</f>
        <v/>
      </c>
      <c r="X46" s="133"/>
      <c r="Y46" s="132" t="str">
        <f t="shared" si="24"/>
        <v/>
      </c>
      <c r="Z46" s="134" t="str">
        <f t="shared" ca="1" si="19"/>
        <v/>
      </c>
      <c r="AA46" s="134" t="str">
        <f t="shared" ca="1" si="25"/>
        <v/>
      </c>
      <c r="AB46" s="134" t="str">
        <f t="shared" ca="1" si="26"/>
        <v/>
      </c>
      <c r="AC46" s="134">
        <f t="shared" ca="1" si="27"/>
        <v>0</v>
      </c>
      <c r="AD46" s="134">
        <f t="shared" si="28"/>
        <v>0</v>
      </c>
      <c r="AE46" s="134" t="str">
        <f t="shared" si="20"/>
        <v/>
      </c>
      <c r="AF46" s="135" t="str">
        <f t="shared" si="21"/>
        <v/>
      </c>
      <c r="AH46" s="85">
        <v>5</v>
      </c>
      <c r="AI46" s="33"/>
      <c r="AJ46" s="555"/>
      <c r="AK46" s="556"/>
      <c r="AL46" s="29"/>
      <c r="AN46" s="72" t="str">
        <f>IF(AJ46="","",IF(AJ46=0,3600,係数１!D$49))</f>
        <v/>
      </c>
      <c r="AO46" s="73" t="str">
        <f t="shared" si="29"/>
        <v/>
      </c>
      <c r="AP46" s="273" t="str">
        <f t="shared" si="30"/>
        <v/>
      </c>
      <c r="AU46" s="52" t="str">
        <f>IF(参照!A46="","",参照!A46)</f>
        <v/>
      </c>
      <c r="AV46" s="52" t="str">
        <f>IF(参照!B46="","",参照!B46)</f>
        <v/>
      </c>
      <c r="AW46" s="52" t="str">
        <f>IF(参照!C46="","",参照!C46)</f>
        <v/>
      </c>
      <c r="AX46" s="52" t="str">
        <f>IF(参照!D46="","",参照!D46)</f>
        <v>メニューE</v>
      </c>
      <c r="AY46" s="52">
        <f>IF(参照!E46="","",参照!E46)</f>
        <v>2.4699999999999999E-4</v>
      </c>
      <c r="AZ46" s="52" t="str">
        <f>IF(参照!F46="","",参照!F46)</f>
        <v>ミツウロコグリーンエネルギー(株)</v>
      </c>
      <c r="BA46" s="52" t="str">
        <f>IF(参照!G46="","",参照!G46)</f>
        <v>ミツウロコグリーンエネルギー(株)_メニューE</v>
      </c>
      <c r="BB46" s="52">
        <f t="shared" si="0"/>
        <v>0.247</v>
      </c>
      <c r="BD46" s="52" t="str">
        <f>IF(参照!L46="","",参照!L46)</f>
        <v>Ｍｙシティ電力(株)</v>
      </c>
    </row>
    <row r="47" spans="1:56" ht="12.75" customHeight="1" thickTop="1" thickBot="1">
      <c r="A47" s="1"/>
      <c r="B47" s="1"/>
      <c r="C47" s="466"/>
      <c r="D47" s="477"/>
      <c r="E47" s="477"/>
      <c r="F47" s="477"/>
      <c r="G47" s="477"/>
      <c r="H47" s="557"/>
      <c r="I47" s="557"/>
      <c r="J47" s="557"/>
      <c r="K47" s="557"/>
      <c r="L47" s="1"/>
      <c r="N47" s="510" t="s">
        <v>67</v>
      </c>
      <c r="O47" s="511"/>
      <c r="P47" s="511"/>
      <c r="Q47" s="511"/>
      <c r="R47" s="550"/>
      <c r="S47" s="349">
        <f>SUM(S42:S46)</f>
        <v>0</v>
      </c>
      <c r="T47" s="87"/>
      <c r="U47" s="88">
        <f>SUM(U42:U46)</f>
        <v>0</v>
      </c>
      <c r="V47" s="88">
        <f>SUM(V42:V46)</f>
        <v>0</v>
      </c>
      <c r="W47" s="124"/>
      <c r="X47" s="124"/>
      <c r="Y47" s="88">
        <f>SUM(Y42:Y46)</f>
        <v>0</v>
      </c>
      <c r="Z47" s="140">
        <f t="shared" ref="Z47:AD47" ca="1" si="31">SUM(Z42:Z46)</f>
        <v>0</v>
      </c>
      <c r="AA47" s="124"/>
      <c r="AB47" s="124"/>
      <c r="AC47" s="140">
        <f t="shared" ca="1" si="31"/>
        <v>0</v>
      </c>
      <c r="AD47" s="140">
        <f t="shared" si="31"/>
        <v>0</v>
      </c>
      <c r="AE47" s="124"/>
      <c r="AF47" s="126"/>
      <c r="AH47" s="510" t="s">
        <v>67</v>
      </c>
      <c r="AI47" s="511"/>
      <c r="AJ47" s="511"/>
      <c r="AK47" s="511"/>
      <c r="AL47" s="86">
        <f>SUM(AL42:AL46)</f>
        <v>0</v>
      </c>
      <c r="AN47" s="87"/>
      <c r="AO47" s="88">
        <f>SUM(AO42:AO46)</f>
        <v>0</v>
      </c>
      <c r="AP47" s="86">
        <f>SUM(AP42:AP46)</f>
        <v>0</v>
      </c>
      <c r="AU47" s="52" t="str">
        <f>IF(参照!A47="","",参照!A47)</f>
        <v/>
      </c>
      <c r="AV47" s="52" t="str">
        <f>IF(参照!B47="","",参照!B47)</f>
        <v/>
      </c>
      <c r="AW47" s="52" t="str">
        <f>IF(参照!C47="","",参照!C47)</f>
        <v/>
      </c>
      <c r="AX47" s="52" t="str">
        <f>IF(参照!D47="","",参照!D47)</f>
        <v>メニューF</v>
      </c>
      <c r="AY47" s="52">
        <f>IF(参照!E47="","",参照!E47)</f>
        <v>0</v>
      </c>
      <c r="AZ47" s="52" t="str">
        <f>IF(参照!F47="","",参照!F47)</f>
        <v>ミツウロコグリーンエネルギー(株)</v>
      </c>
      <c r="BA47" s="52" t="str">
        <f>IF(参照!G47="","",参照!G47)</f>
        <v>ミツウロコグリーンエネルギー(株)_メニューF</v>
      </c>
      <c r="BB47" s="52">
        <f t="shared" si="0"/>
        <v>0</v>
      </c>
      <c r="BD47" s="52" t="str">
        <f>IF(参照!L47="","",参照!L47)</f>
        <v>(株)ＮＥＸＴ　ＯＮＥ</v>
      </c>
    </row>
    <row r="48" spans="1:56" ht="12.75" customHeight="1" thickBot="1">
      <c r="A48" s="1"/>
      <c r="B48" s="1"/>
      <c r="C48" s="469"/>
      <c r="D48" s="452" t="s">
        <v>12</v>
      </c>
      <c r="E48" s="452"/>
      <c r="F48" s="452"/>
      <c r="G48" s="452"/>
      <c r="H48" s="112" t="s">
        <v>19</v>
      </c>
      <c r="I48" s="24"/>
      <c r="J48" s="112" t="s">
        <v>14</v>
      </c>
      <c r="K48" s="112" t="s">
        <v>14</v>
      </c>
      <c r="L48" s="1"/>
      <c r="AU48" s="52" t="str">
        <f>IF(参照!A48="","",参照!A48)</f>
        <v/>
      </c>
      <c r="AV48" s="52" t="str">
        <f>IF(参照!B48="","",参照!B48)</f>
        <v/>
      </c>
      <c r="AW48" s="52" t="str">
        <f>IF(参照!C48="","",参照!C48)</f>
        <v/>
      </c>
      <c r="AX48" s="52" t="str">
        <f>IF(参照!D48="","",参照!D48)</f>
        <v>メニューG</v>
      </c>
      <c r="AY48" s="52">
        <f>IF(参照!E48="","",参照!E48)</f>
        <v>0</v>
      </c>
      <c r="AZ48" s="52" t="str">
        <f>IF(参照!F48="","",参照!F48)</f>
        <v>ミツウロコグリーンエネルギー(株)</v>
      </c>
      <c r="BA48" s="52" t="str">
        <f>IF(参照!G48="","",参照!G48)</f>
        <v>ミツウロコグリーンエネルギー(株)_メニューG</v>
      </c>
      <c r="BB48" s="52">
        <f t="shared" si="0"/>
        <v>0</v>
      </c>
      <c r="BD48" s="52" t="str">
        <f>IF(参照!L48="","",参照!L48)</f>
        <v>Ｎｅｘｔ　Ｐｏｗｅｒ(株)</v>
      </c>
    </row>
    <row r="49" spans="1:56" ht="12.75" customHeight="1" thickTop="1">
      <c r="A49" s="1"/>
      <c r="B49" s="1"/>
      <c r="C49" s="465" t="s">
        <v>32</v>
      </c>
      <c r="D49" s="455" t="s">
        <v>20</v>
      </c>
      <c r="E49" s="455"/>
      <c r="F49" s="455"/>
      <c r="G49" s="455"/>
      <c r="H49" s="111" t="s">
        <v>6</v>
      </c>
      <c r="I49" s="111" t="s">
        <v>21</v>
      </c>
      <c r="J49" s="467" t="s">
        <v>499</v>
      </c>
      <c r="K49" s="467"/>
      <c r="L49" s="1"/>
      <c r="AU49" s="52" t="str">
        <f>IF(参照!A49="","",参照!A49)</f>
        <v/>
      </c>
      <c r="AV49" s="52" t="str">
        <f>IF(参照!B49="","",参照!B49)</f>
        <v/>
      </c>
      <c r="AW49" s="52" t="str">
        <f>IF(参照!C49="","",参照!C49)</f>
        <v/>
      </c>
      <c r="AX49" s="52" t="str">
        <f>IF(参照!D49="","",参照!D49)</f>
        <v>メニューH</v>
      </c>
      <c r="AY49" s="52">
        <f>IF(参照!E49="","",参照!E49)</f>
        <v>0</v>
      </c>
      <c r="AZ49" s="52" t="str">
        <f>IF(参照!F49="","",参照!F49)</f>
        <v>ミツウロコグリーンエネルギー(株)</v>
      </c>
      <c r="BA49" s="52" t="str">
        <f>IF(参照!G49="","",参照!G49)</f>
        <v>ミツウロコグリーンエネルギー(株)_メニューH</v>
      </c>
      <c r="BB49" s="52">
        <f t="shared" si="0"/>
        <v>0</v>
      </c>
      <c r="BD49" s="52" t="str">
        <f>IF(参照!L49="","",参照!L49)</f>
        <v>ＮＦパワーサービス(株)</v>
      </c>
    </row>
    <row r="50" spans="1:56" ht="13.5" customHeight="1" thickBot="1">
      <c r="A50" s="1"/>
      <c r="B50" s="1"/>
      <c r="C50" s="466"/>
      <c r="D50" s="456" t="s">
        <v>45</v>
      </c>
      <c r="E50" s="456"/>
      <c r="F50" s="456"/>
      <c r="G50" s="456"/>
      <c r="H50" s="82" t="s">
        <v>33</v>
      </c>
      <c r="I50" s="22"/>
      <c r="J50" s="584" t="str">
        <f>IF($I50="","",$I50*係数１!G80)</f>
        <v/>
      </c>
      <c r="K50" s="584"/>
      <c r="L50" s="1"/>
      <c r="N50" s="38" t="s">
        <v>623</v>
      </c>
      <c r="P50" s="359"/>
      <c r="Q50" s="359"/>
      <c r="R50" s="359"/>
      <c r="S50" s="358"/>
      <c r="T50" s="141"/>
      <c r="U50" s="141"/>
      <c r="V50" s="141"/>
      <c r="W50" s="141"/>
      <c r="X50" s="141"/>
      <c r="Y50" s="141"/>
      <c r="Z50" s="141"/>
      <c r="AA50" s="141"/>
      <c r="AB50" s="141"/>
      <c r="AC50" s="141"/>
      <c r="AD50" s="141"/>
      <c r="AF50" s="141"/>
      <c r="AJ50" s="38"/>
      <c r="AK50" s="38"/>
      <c r="AN50" s="142" t="s">
        <v>624</v>
      </c>
      <c r="AO50" s="28" t="s">
        <v>625</v>
      </c>
      <c r="AU50" s="52" t="str">
        <f>IF(参照!A50="","",参照!A50)</f>
        <v/>
      </c>
      <c r="AV50" s="52" t="str">
        <f>IF(参照!B50="","",参照!B50)</f>
        <v/>
      </c>
      <c r="AW50" s="52" t="str">
        <f>IF(参照!C50="","",参照!C50)</f>
        <v/>
      </c>
      <c r="AX50" s="52" t="str">
        <f>IF(参照!D50="","",参照!D50)</f>
        <v>メニューI</v>
      </c>
      <c r="AY50" s="52">
        <f>IF(参照!E50="","",参照!E50)</f>
        <v>2.4800000000000001E-4</v>
      </c>
      <c r="AZ50" s="52" t="str">
        <f>IF(参照!F50="","",参照!F50)</f>
        <v>ミツウロコグリーンエネルギー(株)</v>
      </c>
      <c r="BA50" s="52" t="str">
        <f>IF(参照!G50="","",参照!G50)</f>
        <v>ミツウロコグリーンエネルギー(株)_メニューI</v>
      </c>
      <c r="BB50" s="52">
        <f t="shared" si="0"/>
        <v>0.248</v>
      </c>
      <c r="BD50" s="52" t="str">
        <f>IF(参照!L50="","",参照!L50)</f>
        <v>ＮＴＴアノードエナジー(株)</v>
      </c>
    </row>
    <row r="51" spans="1:56" ht="12.75" customHeight="1" thickBot="1">
      <c r="A51" s="1"/>
      <c r="B51" s="1"/>
      <c r="C51" s="466"/>
      <c r="D51" s="456" t="s">
        <v>46</v>
      </c>
      <c r="E51" s="456"/>
      <c r="F51" s="456"/>
      <c r="G51" s="456"/>
      <c r="H51" s="82" t="s">
        <v>33</v>
      </c>
      <c r="I51" s="22"/>
      <c r="J51" s="584" t="str">
        <f>IF($I51="","",$I51*係数１!G81)</f>
        <v/>
      </c>
      <c r="K51" s="584"/>
      <c r="L51" s="1"/>
      <c r="N51" s="58"/>
      <c r="O51" s="574" t="s">
        <v>86</v>
      </c>
      <c r="P51" s="574"/>
      <c r="Q51" s="574"/>
      <c r="R51" s="574"/>
      <c r="S51" s="91" t="s">
        <v>87</v>
      </c>
      <c r="T51" s="573" t="s">
        <v>124</v>
      </c>
      <c r="U51" s="574"/>
      <c r="V51" s="61" t="s">
        <v>626</v>
      </c>
      <c r="W51" s="143"/>
      <c r="X51" s="143"/>
      <c r="Y51" s="143"/>
      <c r="Z51" s="143"/>
      <c r="AA51" s="143"/>
      <c r="AB51" s="143"/>
      <c r="AC51" s="143"/>
      <c r="AD51" s="143"/>
      <c r="AJ51" s="144"/>
      <c r="AK51" s="144"/>
      <c r="AN51" s="28" t="s">
        <v>78</v>
      </c>
      <c r="AO51" s="28" t="s">
        <v>145</v>
      </c>
      <c r="AU51" s="52" t="str">
        <f>IF(参照!A51="","",参照!A51)</f>
        <v/>
      </c>
      <c r="AV51" s="52" t="str">
        <f>IF(参照!B51="","",参照!B51)</f>
        <v/>
      </c>
      <c r="AW51" s="52" t="str">
        <f>IF(参照!C51="","",参照!C51)</f>
        <v/>
      </c>
      <c r="AX51" s="52" t="str">
        <f>IF(参照!D51="","",参照!D51)</f>
        <v>メニューJ(残差)</v>
      </c>
      <c r="AY51" s="52">
        <f>IF(参照!E51="","",参照!E51)</f>
        <v>4.08E-4</v>
      </c>
      <c r="AZ51" s="52" t="str">
        <f>IF(参照!F51="","",参照!F51)</f>
        <v>ミツウロコグリーンエネルギー(株)</v>
      </c>
      <c r="BA51" s="52" t="str">
        <f>IF(参照!G51="","",参照!G51)</f>
        <v>ミツウロコグリーンエネルギー(株)_メニューJ(残差)</v>
      </c>
      <c r="BB51" s="52">
        <f t="shared" si="0"/>
        <v>0.40799999999999997</v>
      </c>
      <c r="BD51" s="52" t="str">
        <f>IF(参照!L51="","",参照!L51)</f>
        <v>(株)Ｏｐｔｉｍｉｚｅｄ　Ｅｎｅｒｇｙ</v>
      </c>
    </row>
    <row r="52" spans="1:56" ht="12" customHeight="1" thickTop="1">
      <c r="A52" s="1"/>
      <c r="B52" s="1"/>
      <c r="C52" s="466"/>
      <c r="D52" s="456" t="s">
        <v>44</v>
      </c>
      <c r="E52" s="456"/>
      <c r="F52" s="456"/>
      <c r="G52" s="456"/>
      <c r="H52" s="82" t="s">
        <v>33</v>
      </c>
      <c r="I52" s="22"/>
      <c r="J52" s="584" t="str">
        <f>IF($I52="","",$I52*係数１!G82)</f>
        <v/>
      </c>
      <c r="K52" s="584"/>
      <c r="L52" s="1"/>
      <c r="N52" s="78">
        <v>1</v>
      </c>
      <c r="O52" s="585"/>
      <c r="P52" s="585"/>
      <c r="Q52" s="585"/>
      <c r="R52" s="585"/>
      <c r="S52" s="353"/>
      <c r="T52" s="575" t="str">
        <f>IF(O52="","",VLOOKUP(O52,係数１!$F:$G,2,0))</f>
        <v/>
      </c>
      <c r="U52" s="576"/>
      <c r="V52" s="145" t="str">
        <f>IF(OR(S52="",O52=""),"",S52*T52)</f>
        <v/>
      </c>
      <c r="W52" s="143"/>
      <c r="X52" s="143"/>
      <c r="Y52" s="143"/>
      <c r="Z52" s="143"/>
      <c r="AA52" s="143"/>
      <c r="AB52" s="143"/>
      <c r="AC52" s="143"/>
      <c r="AD52" s="143"/>
      <c r="AJ52" s="146"/>
      <c r="AK52" s="146"/>
      <c r="AN52" s="28" t="s">
        <v>79</v>
      </c>
      <c r="AO52" s="28" t="s">
        <v>146</v>
      </c>
      <c r="AU52" s="52" t="str">
        <f>IF(参照!A52="","",参照!A52)</f>
        <v/>
      </c>
      <c r="AV52" s="52" t="str">
        <f>IF(参照!B52="","",参照!B52)</f>
        <v/>
      </c>
      <c r="AW52" s="52" t="str">
        <f>IF(参照!C52="","",参照!C52)</f>
        <v/>
      </c>
      <c r="AX52" s="52" t="str">
        <f>IF(参照!D52="","",参照!D52)</f>
        <v>(参考値)事業者全体</v>
      </c>
      <c r="AY52" s="52">
        <f>IF(参照!E52="","",参照!E52)</f>
        <v>4.6200000000000001E-4</v>
      </c>
      <c r="AZ52" s="52" t="str">
        <f>IF(参照!F52="","",参照!F52)</f>
        <v>ミツウロコグリーンエネルギー(株)</v>
      </c>
      <c r="BA52" s="52" t="str">
        <f>IF(参照!G52="","",参照!G52)</f>
        <v>ミツウロコグリーンエネルギー(株)_(参考値)事業者全体</v>
      </c>
      <c r="BB52" s="52">
        <f t="shared" si="0"/>
        <v>0.46200000000000002</v>
      </c>
      <c r="BD52" s="52" t="str">
        <f>IF(参照!L52="","",参照!L52)</f>
        <v>(株)ＰｉｎＴ</v>
      </c>
    </row>
    <row r="53" spans="1:56" ht="12" customHeight="1">
      <c r="A53" s="1"/>
      <c r="B53" s="1"/>
      <c r="C53" s="466"/>
      <c r="D53" s="449" t="s">
        <v>43</v>
      </c>
      <c r="E53" s="449"/>
      <c r="F53" s="449"/>
      <c r="G53" s="449"/>
      <c r="H53" s="82" t="s">
        <v>33</v>
      </c>
      <c r="I53" s="21" t="str">
        <f>IF(S55=0,"",S55)</f>
        <v/>
      </c>
      <c r="J53" s="584" t="str">
        <f>IF(V55=0,"",V55)</f>
        <v/>
      </c>
      <c r="K53" s="584"/>
      <c r="L53" s="1"/>
      <c r="N53" s="79">
        <v>2</v>
      </c>
      <c r="O53" s="578"/>
      <c r="P53" s="578"/>
      <c r="Q53" s="578"/>
      <c r="R53" s="578"/>
      <c r="S53" s="354"/>
      <c r="T53" s="569" t="str">
        <f>IF(O53="","",VLOOKUP(O53,係数１!$F:$G,2,0))</f>
        <v/>
      </c>
      <c r="U53" s="570"/>
      <c r="V53" s="147" t="str">
        <f>IF(OR(S53="",O53=""),"",S53*T53)</f>
        <v/>
      </c>
      <c r="W53" s="143"/>
      <c r="X53" s="143"/>
      <c r="Y53" s="143"/>
      <c r="Z53" s="143"/>
      <c r="AA53" s="143"/>
      <c r="AB53" s="143"/>
      <c r="AC53" s="143"/>
      <c r="AD53" s="143"/>
      <c r="AJ53" s="146"/>
      <c r="AK53" s="146"/>
      <c r="AN53" s="28" t="s">
        <v>80</v>
      </c>
      <c r="AO53" s="28" t="s">
        <v>147</v>
      </c>
      <c r="AU53" s="52" t="str">
        <f>IF(参照!A53="","",参照!A53)</f>
        <v>A0017</v>
      </c>
      <c r="AV53" s="52" t="str">
        <f>IF(参照!B53="","",参照!B53)</f>
        <v>(株)Ｓｈａｒｅｄ　Ｅｎｅｒｇｙ</v>
      </c>
      <c r="AW53" s="52">
        <f>IF(参照!C53="","",参照!C53)</f>
        <v>4.8999999999999998E-4</v>
      </c>
      <c r="AX53" s="52" t="str">
        <f>IF(参照!D53="","",参照!D53)</f>
        <v/>
      </c>
      <c r="AY53" s="52">
        <f>IF(参照!E53="","",参照!E53)</f>
        <v>5.0100000000000003E-4</v>
      </c>
      <c r="AZ53" s="52" t="str">
        <f>IF(参照!F53="","",参照!F53)</f>
        <v>(株)Ｓｈａｒｅｄ　Ｅｎｅｒｇｙ</v>
      </c>
      <c r="BA53" s="52" t="str">
        <f>IF(参照!G53="","",参照!G53)</f>
        <v>(株)Ｓｈａｒｅｄ　Ｅｎｅｒｇｙ_</v>
      </c>
      <c r="BB53" s="52">
        <f t="shared" si="0"/>
        <v>0.501</v>
      </c>
      <c r="BD53" s="52" t="str">
        <f>IF(参照!L53="","",参照!L53)</f>
        <v>Ｑ．ＥＮＥＳＴでんき(株)(旧：ジニーエナジー合同会社)</v>
      </c>
    </row>
    <row r="54" spans="1:56" ht="13.5" customHeight="1" thickBot="1">
      <c r="A54" s="1"/>
      <c r="B54" s="1"/>
      <c r="C54" s="466"/>
      <c r="D54" s="449" t="s">
        <v>129</v>
      </c>
      <c r="E54" s="449"/>
      <c r="F54" s="449"/>
      <c r="G54" s="449"/>
      <c r="H54" s="82" t="s">
        <v>33</v>
      </c>
      <c r="I54" s="21" t="str">
        <f>IF(S62=0,"",S62)</f>
        <v/>
      </c>
      <c r="J54" s="584" t="str">
        <f>IF(V62=0,"",V62)</f>
        <v/>
      </c>
      <c r="K54" s="584"/>
      <c r="L54" s="1"/>
      <c r="N54" s="85">
        <v>3</v>
      </c>
      <c r="O54" s="579"/>
      <c r="P54" s="579"/>
      <c r="Q54" s="579"/>
      <c r="R54" s="579"/>
      <c r="S54" s="355"/>
      <c r="T54" s="571" t="str">
        <f>IF(O54="","",VLOOKUP(O54,係数１!$F:$G,2,0))</f>
        <v/>
      </c>
      <c r="U54" s="572"/>
      <c r="V54" s="148" t="str">
        <f>IF(OR(S54="",O54=""),"",S54*T54)</f>
        <v/>
      </c>
      <c r="W54" s="143"/>
      <c r="X54" s="143"/>
      <c r="Y54" s="143"/>
      <c r="Z54" s="143"/>
      <c r="AA54" s="143"/>
      <c r="AB54" s="143"/>
      <c r="AC54" s="143"/>
      <c r="AD54" s="143"/>
      <c r="AJ54" s="146"/>
      <c r="AK54" s="146"/>
      <c r="AN54" s="28" t="s">
        <v>627</v>
      </c>
      <c r="AO54" s="28" t="s">
        <v>148</v>
      </c>
      <c r="AU54" s="52" t="str">
        <f>IF(参照!A54="","",参照!A54)</f>
        <v>A0018</v>
      </c>
      <c r="AV54" s="52" t="str">
        <f>IF(参照!B54="","",参照!B54)</f>
        <v>ネクストパワーやまと(株)</v>
      </c>
      <c r="AW54" s="52">
        <f>IF(参照!C54="","",参照!C54)</f>
        <v>3.8299999999999999E-4</v>
      </c>
      <c r="AX54" s="52" t="str">
        <f>IF(参照!D54="","",参照!D54)</f>
        <v>メニューA</v>
      </c>
      <c r="AY54" s="52">
        <f>IF(参照!E54="","",参照!E54)</f>
        <v>0</v>
      </c>
      <c r="AZ54" s="52" t="str">
        <f>IF(参照!F54="","",参照!F54)</f>
        <v>ネクストパワーやまと(株)</v>
      </c>
      <c r="BA54" s="52" t="str">
        <f>IF(参照!G54="","",参照!G54)</f>
        <v>ネクストパワーやまと(株)_メニューA</v>
      </c>
      <c r="BB54" s="52">
        <f t="shared" si="0"/>
        <v>0</v>
      </c>
      <c r="BD54" s="52" t="str">
        <f>IF(参照!L54="","",参照!L54)</f>
        <v>ＲＥ１００電力(株)</v>
      </c>
    </row>
    <row r="55" spans="1:56" ht="14.25" customHeight="1" thickTop="1" thickBot="1">
      <c r="A55" s="1"/>
      <c r="B55" s="1"/>
      <c r="C55" s="466"/>
      <c r="D55" s="456" t="s">
        <v>42</v>
      </c>
      <c r="E55" s="456"/>
      <c r="F55" s="456"/>
      <c r="G55" s="456"/>
      <c r="H55" s="82" t="s">
        <v>33</v>
      </c>
      <c r="I55" s="22"/>
      <c r="J55" s="584" t="str">
        <f>IF($I55="","",$I55*係数１!G113)</f>
        <v/>
      </c>
      <c r="K55" s="584"/>
      <c r="L55" s="1"/>
      <c r="N55" s="582" t="s">
        <v>67</v>
      </c>
      <c r="O55" s="583"/>
      <c r="P55" s="583"/>
      <c r="Q55" s="583"/>
      <c r="R55" s="583"/>
      <c r="S55" s="356">
        <f>SUM(S52:S54)</f>
        <v>0</v>
      </c>
      <c r="T55" s="580"/>
      <c r="U55" s="581"/>
      <c r="V55" s="86">
        <f>SUM(V52:V54)</f>
        <v>0</v>
      </c>
      <c r="W55" s="143"/>
      <c r="X55" s="143"/>
      <c r="Y55" s="143"/>
      <c r="Z55" s="143"/>
      <c r="AA55" s="143"/>
      <c r="AB55" s="143"/>
      <c r="AC55" s="143"/>
      <c r="AD55" s="143"/>
      <c r="AJ55" s="146"/>
      <c r="AK55" s="146"/>
      <c r="AN55" s="28" t="s">
        <v>81</v>
      </c>
      <c r="AO55" s="28" t="s">
        <v>149</v>
      </c>
      <c r="AU55" s="52" t="str">
        <f>IF(参照!A55="","",参照!A55)</f>
        <v/>
      </c>
      <c r="AV55" s="52" t="str">
        <f>IF(参照!B55="","",参照!B55)</f>
        <v/>
      </c>
      <c r="AW55" s="52" t="str">
        <f>IF(参照!C55="","",参照!C55)</f>
        <v/>
      </c>
      <c r="AX55" s="52" t="str">
        <f>IF(参照!D55="","",参照!D55)</f>
        <v>メニューB(残差)</v>
      </c>
      <c r="AY55" s="52">
        <f>IF(参照!E55="","",参照!E55)</f>
        <v>4.0400000000000001E-4</v>
      </c>
      <c r="AZ55" s="52" t="str">
        <f>IF(参照!F55="","",参照!F55)</f>
        <v>ネクストパワーやまと(株)</v>
      </c>
      <c r="BA55" s="52" t="str">
        <f>IF(参照!G55="","",参照!G55)</f>
        <v>ネクストパワーやまと(株)_メニューB(残差)</v>
      </c>
      <c r="BB55" s="52">
        <f t="shared" si="0"/>
        <v>0.40400000000000003</v>
      </c>
      <c r="BD55" s="52" t="str">
        <f>IF(参照!L55="","",参照!L55)</f>
        <v>(株)ＲｅｎｏＬａｂｏ</v>
      </c>
    </row>
    <row r="56" spans="1:56" ht="12">
      <c r="A56" s="1"/>
      <c r="B56" s="1"/>
      <c r="C56" s="466"/>
      <c r="D56" s="456" t="s">
        <v>57</v>
      </c>
      <c r="E56" s="456"/>
      <c r="F56" s="456"/>
      <c r="G56" s="456"/>
      <c r="H56" s="82" t="s">
        <v>33</v>
      </c>
      <c r="I56" s="22"/>
      <c r="J56" s="584" t="str">
        <f>IF($I56="","",$I56*係数１!G114)</f>
        <v/>
      </c>
      <c r="K56" s="584"/>
      <c r="L56" s="1"/>
      <c r="W56" s="143"/>
      <c r="X56" s="143"/>
      <c r="Y56" s="143"/>
      <c r="Z56" s="143"/>
      <c r="AA56" s="143"/>
      <c r="AB56" s="143"/>
      <c r="AC56" s="143"/>
      <c r="AD56" s="143"/>
      <c r="AN56" s="28" t="s">
        <v>82</v>
      </c>
      <c r="AO56" s="28" t="s">
        <v>150</v>
      </c>
      <c r="AU56" s="52" t="str">
        <f>IF(参照!A56="","",参照!A56)</f>
        <v/>
      </c>
      <c r="AV56" s="52" t="str">
        <f>IF(参照!B56="","",参照!B56)</f>
        <v/>
      </c>
      <c r="AW56" s="52" t="str">
        <f>IF(参照!C56="","",参照!C56)</f>
        <v/>
      </c>
      <c r="AX56" s="52" t="str">
        <f>IF(参照!D56="","",参照!D56)</f>
        <v>(参考値)事業者全体</v>
      </c>
      <c r="AY56" s="52">
        <f>IF(参照!E56="","",参照!E56)</f>
        <v>4.75E-4</v>
      </c>
      <c r="AZ56" s="52" t="str">
        <f>IF(参照!F56="","",参照!F56)</f>
        <v>ネクストパワーやまと(株)</v>
      </c>
      <c r="BA56" s="52" t="str">
        <f>IF(参照!G56="","",参照!G56)</f>
        <v>ネクストパワーやまと(株)_(参考値)事業者全体</v>
      </c>
      <c r="BB56" s="52">
        <f t="shared" si="0"/>
        <v>0.47499999999999998</v>
      </c>
      <c r="BD56" s="52" t="str">
        <f>IF(参照!L56="","",参照!L56)</f>
        <v>(株)Ｓａｎｋｏ　ＩＢ</v>
      </c>
    </row>
    <row r="57" spans="1:56" ht="12.75" thickBot="1">
      <c r="A57" s="1"/>
      <c r="B57" s="1"/>
      <c r="C57" s="466"/>
      <c r="D57" s="456" t="s">
        <v>24</v>
      </c>
      <c r="E57" s="456"/>
      <c r="F57" s="456"/>
      <c r="G57" s="456"/>
      <c r="H57" s="82" t="s">
        <v>14</v>
      </c>
      <c r="I57" s="82" t="s">
        <v>14</v>
      </c>
      <c r="J57" s="584">
        <f>SUM(J50:J56)</f>
        <v>0</v>
      </c>
      <c r="K57" s="584"/>
      <c r="L57" s="1"/>
      <c r="N57" s="38" t="s">
        <v>130</v>
      </c>
      <c r="P57" s="38"/>
      <c r="Q57" s="38"/>
      <c r="R57" s="38"/>
      <c r="AN57" s="28" t="s">
        <v>83</v>
      </c>
      <c r="AO57" s="28" t="s">
        <v>151</v>
      </c>
      <c r="AU57" s="52" t="str">
        <f>IF(参照!A57="","",参照!A57)</f>
        <v>A0019</v>
      </c>
      <c r="AV57" s="52" t="str">
        <f>IF(参照!B57="","",参照!B57)</f>
        <v>日本テクノ(株)</v>
      </c>
      <c r="AW57" s="52">
        <f>IF(参照!C57="","",参照!C57)</f>
        <v>4.6799999999999999E-4</v>
      </c>
      <c r="AX57" s="52" t="str">
        <f>IF(参照!D57="","",参照!D57)</f>
        <v>メニューA</v>
      </c>
      <c r="AY57" s="52">
        <f>IF(参照!E57="","",参照!E57)</f>
        <v>0</v>
      </c>
      <c r="AZ57" s="52" t="str">
        <f>IF(参照!F57="","",参照!F57)</f>
        <v>日本テクノ(株)</v>
      </c>
      <c r="BA57" s="52" t="str">
        <f>IF(参照!G57="","",参照!G57)</f>
        <v>日本テクノ(株)_メニューA</v>
      </c>
      <c r="BB57" s="52">
        <f t="shared" si="0"/>
        <v>0</v>
      </c>
      <c r="BD57" s="52" t="str">
        <f>IF(参照!L57="","",参照!L57)</f>
        <v>ＳＢパワー(株)</v>
      </c>
    </row>
    <row r="58" spans="1:56" ht="15.75" customHeight="1" thickBot="1">
      <c r="A58" s="1"/>
      <c r="B58" s="1"/>
      <c r="C58" s="466"/>
      <c r="D58" s="456" t="s">
        <v>34</v>
      </c>
      <c r="E58" s="456"/>
      <c r="F58" s="456"/>
      <c r="G58" s="456"/>
      <c r="H58" s="563"/>
      <c r="I58" s="564"/>
      <c r="J58" s="564"/>
      <c r="K58" s="565"/>
      <c r="L58" s="1"/>
      <c r="N58" s="58"/>
      <c r="O58" s="574" t="s">
        <v>86</v>
      </c>
      <c r="P58" s="574"/>
      <c r="Q58" s="574"/>
      <c r="R58" s="574"/>
      <c r="S58" s="91" t="s">
        <v>87</v>
      </c>
      <c r="T58" s="573" t="s">
        <v>124</v>
      </c>
      <c r="U58" s="574"/>
      <c r="V58" s="61" t="s">
        <v>626</v>
      </c>
      <c r="W58" s="143"/>
      <c r="X58" s="143"/>
      <c r="Y58" s="143"/>
      <c r="Z58" s="143"/>
      <c r="AA58" s="143"/>
      <c r="AB58" s="143"/>
      <c r="AC58" s="143"/>
      <c r="AD58" s="143"/>
      <c r="AN58" s="28" t="s">
        <v>84</v>
      </c>
      <c r="AO58" s="28" t="s">
        <v>152</v>
      </c>
      <c r="AU58" s="52" t="str">
        <f>IF(参照!A58="","",参照!A58)</f>
        <v/>
      </c>
      <c r="AV58" s="52" t="str">
        <f>IF(参照!B58="","",参照!B58)</f>
        <v/>
      </c>
      <c r="AW58" s="52" t="str">
        <f>IF(参照!C58="","",参照!C58)</f>
        <v/>
      </c>
      <c r="AX58" s="52" t="str">
        <f>IF(参照!D58="","",参照!D58)</f>
        <v>メニューB(残差)</v>
      </c>
      <c r="AY58" s="52">
        <f>IF(参照!E58="","",参照!E58)</f>
        <v>4.84E-4</v>
      </c>
      <c r="AZ58" s="52" t="str">
        <f>IF(参照!F58="","",参照!F58)</f>
        <v>日本テクノ(株)</v>
      </c>
      <c r="BA58" s="52" t="str">
        <f>IF(参照!G58="","",参照!G58)</f>
        <v>日本テクノ(株)_メニューB(残差)</v>
      </c>
      <c r="BB58" s="52">
        <f t="shared" si="0"/>
        <v>0.48399999999999999</v>
      </c>
      <c r="BD58" s="52" t="str">
        <f>IF(参照!L58="","",参照!L58)</f>
        <v>(株)ＳＥウイングズ</v>
      </c>
    </row>
    <row r="59" spans="1:56" ht="15.75" customHeight="1" thickTop="1">
      <c r="A59" s="1"/>
      <c r="B59" s="1"/>
      <c r="C59" s="466"/>
      <c r="D59" s="456"/>
      <c r="E59" s="456"/>
      <c r="F59" s="456"/>
      <c r="G59" s="456"/>
      <c r="H59" s="566"/>
      <c r="I59" s="567"/>
      <c r="J59" s="567"/>
      <c r="K59" s="568"/>
      <c r="L59" s="1"/>
      <c r="N59" s="78">
        <v>1</v>
      </c>
      <c r="O59" s="585"/>
      <c r="P59" s="585"/>
      <c r="Q59" s="585"/>
      <c r="R59" s="585"/>
      <c r="S59" s="353"/>
      <c r="T59" s="575" t="str">
        <f>IF(O59="","",VLOOKUP(O59,係数１!$F:$G,2,0))</f>
        <v/>
      </c>
      <c r="U59" s="576"/>
      <c r="V59" s="136" t="str">
        <f>IF(OR(S59="",O59=""),"",S59*T59)</f>
        <v/>
      </c>
      <c r="W59" s="143"/>
      <c r="X59" s="143"/>
      <c r="Y59" s="143"/>
      <c r="Z59" s="143"/>
      <c r="AA59" s="143"/>
      <c r="AB59" s="143"/>
      <c r="AC59" s="143"/>
      <c r="AD59" s="143"/>
      <c r="AN59" s="28" t="s">
        <v>628</v>
      </c>
      <c r="AO59" s="28" t="s">
        <v>629</v>
      </c>
      <c r="AU59" s="52" t="str">
        <f>IF(参照!A59="","",参照!A59)</f>
        <v/>
      </c>
      <c r="AV59" s="52" t="str">
        <f>IF(参照!B59="","",参照!B59)</f>
        <v/>
      </c>
      <c r="AW59" s="52" t="str">
        <f>IF(参照!C59="","",参照!C59)</f>
        <v/>
      </c>
      <c r="AX59" s="52" t="str">
        <f>IF(参照!D59="","",参照!D59)</f>
        <v>(参考値)事業者全体</v>
      </c>
      <c r="AY59" s="52">
        <f>IF(参照!E59="","",参照!E59)</f>
        <v>4.8500000000000003E-4</v>
      </c>
      <c r="AZ59" s="52" t="str">
        <f>IF(参照!F59="","",参照!F59)</f>
        <v>日本テクノ(株)</v>
      </c>
      <c r="BA59" s="52" t="str">
        <f>IF(参照!G59="","",参照!G59)</f>
        <v>日本テクノ(株)_(参考値)事業者全体</v>
      </c>
      <c r="BB59" s="52">
        <f t="shared" si="0"/>
        <v>0.48500000000000004</v>
      </c>
      <c r="BD59" s="52" t="str">
        <f>IF(参照!L59="","",参照!L59)</f>
        <v>(株)Ｓｈａｒｅｄ　Ｅｎｅｒｇｙ</v>
      </c>
    </row>
    <row r="60" spans="1:56" ht="12.75">
      <c r="A60" s="1"/>
      <c r="B60" s="1"/>
      <c r="C60" s="1"/>
      <c r="D60" s="1"/>
      <c r="E60" s="1"/>
      <c r="F60" s="1"/>
      <c r="G60" s="1"/>
      <c r="H60" s="1"/>
      <c r="I60" s="1"/>
      <c r="J60" s="1"/>
      <c r="K60" s="1"/>
      <c r="L60" s="1"/>
      <c r="N60" s="79">
        <v>2</v>
      </c>
      <c r="O60" s="578"/>
      <c r="P60" s="578"/>
      <c r="Q60" s="578"/>
      <c r="R60" s="578"/>
      <c r="S60" s="354"/>
      <c r="T60" s="569" t="str">
        <f>IF(O60="","",VLOOKUP(O60,係数１!$F:$G,2,0))</f>
        <v/>
      </c>
      <c r="U60" s="570"/>
      <c r="V60" s="147" t="str">
        <f>IF(OR(S60="",O60=""),"",S60*T60)</f>
        <v/>
      </c>
      <c r="W60" s="143"/>
      <c r="X60" s="143"/>
      <c r="Y60" s="143"/>
      <c r="Z60" s="143"/>
      <c r="AA60" s="143"/>
      <c r="AB60" s="143"/>
      <c r="AC60" s="143"/>
      <c r="AD60" s="143"/>
      <c r="AO60" s="28" t="s">
        <v>153</v>
      </c>
      <c r="AU60" s="52" t="str">
        <f>IF(参照!A60="","",参照!A60)</f>
        <v>A0020</v>
      </c>
      <c r="AV60" s="52" t="str">
        <f>IF(参照!B60="","",参照!B60)</f>
        <v>中央電力エナジー(株)</v>
      </c>
      <c r="AW60" s="52">
        <f>IF(参照!C60="","",参照!C60)</f>
        <v>5.0600000000000005E-4</v>
      </c>
      <c r="AX60" s="52" t="str">
        <f>IF(参照!D60="","",参照!D60)</f>
        <v>メニューA</v>
      </c>
      <c r="AY60" s="52">
        <f>IF(参照!E60="","",参照!E60)</f>
        <v>0</v>
      </c>
      <c r="AZ60" s="52" t="str">
        <f>IF(参照!F60="","",参照!F60)</f>
        <v>中央電力エナジー(株)</v>
      </c>
      <c r="BA60" s="52" t="str">
        <f>IF(参照!G60="","",参照!G60)</f>
        <v>中央電力エナジー(株)_メニューA</v>
      </c>
      <c r="BB60" s="52">
        <f t="shared" si="0"/>
        <v>0</v>
      </c>
      <c r="BD60" s="52" t="str">
        <f>IF(参照!L60="","",参照!L60)</f>
        <v>ＳｕｓｔａｉｎａｂｌｅＥｎｅｒｇｙ(株)</v>
      </c>
    </row>
    <row r="61" spans="1:56" ht="13.5" customHeight="1" thickBot="1">
      <c r="A61" s="1"/>
      <c r="B61" s="1"/>
      <c r="C61" s="149" t="s">
        <v>13</v>
      </c>
      <c r="D61" s="442" t="s">
        <v>35</v>
      </c>
      <c r="E61" s="442"/>
      <c r="F61" s="442"/>
      <c r="G61" s="442"/>
      <c r="H61" s="442"/>
      <c r="I61" s="442"/>
      <c r="J61" s="442"/>
      <c r="K61" s="442"/>
      <c r="L61" s="150"/>
      <c r="M61" s="151"/>
      <c r="N61" s="85">
        <v>3</v>
      </c>
      <c r="O61" s="579"/>
      <c r="P61" s="579"/>
      <c r="Q61" s="579"/>
      <c r="R61" s="579"/>
      <c r="S61" s="354"/>
      <c r="T61" s="571" t="str">
        <f>IF(O61="","",VLOOKUP(O61,係数１!$F:$G,2,0))</f>
        <v/>
      </c>
      <c r="U61" s="572"/>
      <c r="V61" s="148" t="str">
        <f>IF(OR(S61="",O61=""),"",S61*T61)</f>
        <v/>
      </c>
      <c r="W61" s="143"/>
      <c r="X61" s="143"/>
      <c r="Y61" s="143"/>
      <c r="Z61" s="143"/>
      <c r="AA61" s="143"/>
      <c r="AB61" s="143"/>
      <c r="AC61" s="143"/>
      <c r="AD61" s="143"/>
      <c r="AO61" s="28" t="s">
        <v>630</v>
      </c>
      <c r="AU61" s="52" t="str">
        <f>IF(参照!A61="","",参照!A61)</f>
        <v/>
      </c>
      <c r="AV61" s="52" t="str">
        <f>IF(参照!B61="","",参照!B61)</f>
        <v/>
      </c>
      <c r="AW61" s="52" t="str">
        <f>IF(参照!C61="","",参照!C61)</f>
        <v/>
      </c>
      <c r="AX61" s="52" t="str">
        <f>IF(参照!D61="","",参照!D61)</f>
        <v>メニューB(残差)</v>
      </c>
      <c r="AY61" s="52">
        <f>IF(参照!E61="","",参照!E61)</f>
        <v>5.0900000000000001E-4</v>
      </c>
      <c r="AZ61" s="52" t="str">
        <f>IF(参照!F61="","",参照!F61)</f>
        <v>中央電力エナジー(株)</v>
      </c>
      <c r="BA61" s="52" t="str">
        <f>IF(参照!G61="","",参照!G61)</f>
        <v>中央電力エナジー(株)_メニューB(残差)</v>
      </c>
      <c r="BB61" s="52">
        <f t="shared" si="0"/>
        <v>0.50900000000000001</v>
      </c>
      <c r="BD61" s="52" t="str">
        <f>IF(参照!L61="","",参照!L61)</f>
        <v>ＴＥＰＣＯライフサービス(株)</v>
      </c>
    </row>
    <row r="62" spans="1:56" ht="23.25" customHeight="1" thickTop="1" thickBot="1">
      <c r="A62" s="1"/>
      <c r="B62" s="1"/>
      <c r="C62" s="152" t="s">
        <v>37</v>
      </c>
      <c r="D62" s="442" t="s">
        <v>137</v>
      </c>
      <c r="E62" s="442"/>
      <c r="F62" s="442"/>
      <c r="G62" s="442"/>
      <c r="H62" s="442"/>
      <c r="I62" s="442"/>
      <c r="J62" s="442"/>
      <c r="K62" s="442"/>
      <c r="L62" s="150"/>
      <c r="M62" s="151"/>
      <c r="N62" s="582" t="s">
        <v>67</v>
      </c>
      <c r="O62" s="583"/>
      <c r="P62" s="583"/>
      <c r="Q62" s="583"/>
      <c r="R62" s="583"/>
      <c r="S62" s="356">
        <f>SUM(S59:S61)</f>
        <v>0</v>
      </c>
      <c r="T62" s="580"/>
      <c r="U62" s="581"/>
      <c r="V62" s="86">
        <f>SUM(V59:V61)</f>
        <v>0</v>
      </c>
      <c r="W62" s="143"/>
      <c r="X62" s="143"/>
      <c r="Y62" s="143"/>
      <c r="Z62" s="143"/>
      <c r="AA62" s="143"/>
      <c r="AB62" s="143"/>
      <c r="AC62" s="143"/>
      <c r="AD62" s="143"/>
      <c r="AO62" s="28" t="s">
        <v>154</v>
      </c>
      <c r="AU62" s="52" t="str">
        <f>IF(参照!A62="","",参照!A62)</f>
        <v/>
      </c>
      <c r="AV62" s="52" t="str">
        <f>IF(参照!B62="","",参照!B62)</f>
        <v/>
      </c>
      <c r="AW62" s="52" t="str">
        <f>IF(参照!C62="","",参照!C62)</f>
        <v/>
      </c>
      <c r="AX62" s="52" t="str">
        <f>IF(参照!D62="","",参照!D62)</f>
        <v>(参考値)事業者全体</v>
      </c>
      <c r="AY62" s="52">
        <f>IF(参照!E62="","",参照!E62)</f>
        <v>4.8299999999999998E-4</v>
      </c>
      <c r="AZ62" s="52" t="str">
        <f>IF(参照!F62="","",参照!F62)</f>
        <v>中央電力エナジー(株)</v>
      </c>
      <c r="BA62" s="52" t="str">
        <f>IF(参照!G62="","",参照!G62)</f>
        <v>中央電力エナジー(株)_(参考値)事業者全体</v>
      </c>
      <c r="BB62" s="52">
        <f t="shared" si="0"/>
        <v>0.48299999999999998</v>
      </c>
      <c r="BD62" s="52" t="str">
        <f>IF(参照!L62="","",参照!L62)</f>
        <v>TERA Energy(株)</v>
      </c>
    </row>
    <row r="63" spans="1:56" ht="42.75" customHeight="1">
      <c r="A63" s="1"/>
      <c r="B63" s="1"/>
      <c r="C63" s="152" t="s">
        <v>38</v>
      </c>
      <c r="D63" s="442" t="s">
        <v>164</v>
      </c>
      <c r="E63" s="442"/>
      <c r="F63" s="442"/>
      <c r="G63" s="442"/>
      <c r="H63" s="442"/>
      <c r="I63" s="442"/>
      <c r="J63" s="442"/>
      <c r="K63" s="442"/>
      <c r="L63" s="150"/>
      <c r="M63" s="151"/>
      <c r="W63" s="143"/>
      <c r="X63" s="143"/>
      <c r="Y63" s="143"/>
      <c r="Z63" s="143"/>
      <c r="AA63" s="143"/>
      <c r="AB63" s="143"/>
      <c r="AC63" s="143"/>
      <c r="AD63" s="143"/>
      <c r="AO63" s="28" t="s">
        <v>631</v>
      </c>
      <c r="AU63" s="52" t="str">
        <f>IF(参照!A63="","",参照!A63)</f>
        <v>A0021</v>
      </c>
      <c r="AV63" s="52" t="str">
        <f>IF(参照!B63="","",参照!B63)</f>
        <v>(株)Ｌｏｏｏｐ</v>
      </c>
      <c r="AW63" s="52">
        <f>IF(参照!C63="","",参照!C63)</f>
        <v>3.8000000000000002E-4</v>
      </c>
      <c r="AX63" s="52" t="str">
        <f>IF(参照!D63="","",参照!D63)</f>
        <v>メニューA</v>
      </c>
      <c r="AY63" s="52">
        <f>IF(参照!E63="","",参照!E63)</f>
        <v>0</v>
      </c>
      <c r="AZ63" s="52" t="str">
        <f>IF(参照!F63="","",参照!F63)</f>
        <v>(株)Ｌｏｏｏｐ</v>
      </c>
      <c r="BA63" s="52" t="str">
        <f>IF(参照!G63="","",参照!G63)</f>
        <v>(株)Ｌｏｏｏｐ_メニューA</v>
      </c>
      <c r="BB63" s="52">
        <f t="shared" si="0"/>
        <v>0</v>
      </c>
      <c r="BD63" s="52" t="str">
        <f>IF(参照!L63="","",参照!L63)</f>
        <v>ＴＧオクトパスエナジー(株)</v>
      </c>
    </row>
    <row r="64" spans="1:56">
      <c r="A64" s="1"/>
      <c r="B64" s="1"/>
      <c r="C64" s="152" t="s">
        <v>39</v>
      </c>
      <c r="D64" s="447" t="s">
        <v>138</v>
      </c>
      <c r="E64" s="447"/>
      <c r="F64" s="447"/>
      <c r="G64" s="447"/>
      <c r="H64" s="447"/>
      <c r="I64" s="447"/>
      <c r="J64" s="447"/>
      <c r="K64" s="447"/>
      <c r="L64" s="150"/>
      <c r="M64" s="151"/>
      <c r="AO64" s="28" t="s">
        <v>632</v>
      </c>
      <c r="AU64" s="52" t="str">
        <f>IF(参照!A64="","",参照!A64)</f>
        <v/>
      </c>
      <c r="AV64" s="52" t="str">
        <f>IF(参照!B64="","",参照!B64)</f>
        <v/>
      </c>
      <c r="AW64" s="52" t="str">
        <f>IF(参照!C64="","",参照!C64)</f>
        <v/>
      </c>
      <c r="AX64" s="52" t="str">
        <f>IF(参照!D64="","",参照!D64)</f>
        <v>メニューB</v>
      </c>
      <c r="AY64" s="52">
        <f>IF(参照!E64="","",参照!E64)</f>
        <v>3.4899999999999997E-4</v>
      </c>
      <c r="AZ64" s="52" t="str">
        <f>IF(参照!F64="","",参照!F64)</f>
        <v>(株)Ｌｏｏｏｐ</v>
      </c>
      <c r="BA64" s="52" t="str">
        <f>IF(参照!G64="","",参照!G64)</f>
        <v>(株)Ｌｏｏｏｐ_メニューB</v>
      </c>
      <c r="BB64" s="52">
        <f t="shared" si="0"/>
        <v>0.34899999999999998</v>
      </c>
      <c r="BD64" s="52" t="str">
        <f>IF(参照!L64="","",参照!L64)</f>
        <v>(株)ＴＯＫＹＯ油電力</v>
      </c>
    </row>
    <row r="65" spans="1:56" ht="10.5" customHeight="1">
      <c r="A65" s="1"/>
      <c r="B65" s="1"/>
      <c r="C65" s="152" t="s">
        <v>40</v>
      </c>
      <c r="D65" s="442" t="s">
        <v>139</v>
      </c>
      <c r="E65" s="442"/>
      <c r="F65" s="442"/>
      <c r="G65" s="442"/>
      <c r="H65" s="442"/>
      <c r="I65" s="442"/>
      <c r="J65" s="442"/>
      <c r="K65" s="442"/>
      <c r="L65" s="153"/>
      <c r="M65" s="154"/>
      <c r="AO65" s="28" t="s">
        <v>633</v>
      </c>
      <c r="AU65" s="52" t="str">
        <f>IF(参照!A65="","",参照!A65)</f>
        <v/>
      </c>
      <c r="AV65" s="52" t="str">
        <f>IF(参照!B65="","",参照!B65)</f>
        <v/>
      </c>
      <c r="AW65" s="52" t="str">
        <f>IF(参照!C65="","",参照!C65)</f>
        <v/>
      </c>
      <c r="AX65" s="52" t="str">
        <f>IF(参照!D65="","",参照!D65)</f>
        <v>メニューC</v>
      </c>
      <c r="AY65" s="52">
        <f>IF(参照!E65="","",参照!E65)</f>
        <v>2.8100000000000005E-4</v>
      </c>
      <c r="AZ65" s="52" t="str">
        <f>IF(参照!F65="","",参照!F65)</f>
        <v>(株)Ｌｏｏｏｐ</v>
      </c>
      <c r="BA65" s="52" t="str">
        <f>IF(参照!G65="","",参照!G65)</f>
        <v>(株)Ｌｏｏｏｐ_メニューC</v>
      </c>
      <c r="BB65" s="52">
        <f t="shared" si="0"/>
        <v>0.28100000000000003</v>
      </c>
      <c r="BD65" s="52" t="str">
        <f>IF(参照!L65="","",参照!L65)</f>
        <v>ＴＲＥＮＤＥ(株)</v>
      </c>
    </row>
    <row r="66" spans="1:56">
      <c r="A66" s="1"/>
      <c r="B66" s="1"/>
      <c r="C66" s="152" t="s">
        <v>41</v>
      </c>
      <c r="D66" s="442" t="s">
        <v>140</v>
      </c>
      <c r="E66" s="442"/>
      <c r="F66" s="442"/>
      <c r="G66" s="442"/>
      <c r="H66" s="442"/>
      <c r="I66" s="442"/>
      <c r="J66" s="442"/>
      <c r="K66" s="442"/>
      <c r="L66" s="155"/>
      <c r="M66" s="156"/>
      <c r="AO66" s="28" t="s">
        <v>155</v>
      </c>
      <c r="AU66" s="52" t="str">
        <f>IF(参照!A66="","",参照!A66)</f>
        <v/>
      </c>
      <c r="AV66" s="52" t="str">
        <f>IF(参照!B66="","",参照!B66)</f>
        <v/>
      </c>
      <c r="AW66" s="52" t="str">
        <f>IF(参照!C66="","",参照!C66)</f>
        <v/>
      </c>
      <c r="AX66" s="52" t="str">
        <f>IF(参照!D66="","",参照!D66)</f>
        <v>メニューD</v>
      </c>
      <c r="AY66" s="52">
        <f>IF(参照!E66="","",参照!E66)</f>
        <v>3.0199999999999997E-4</v>
      </c>
      <c r="AZ66" s="52" t="str">
        <f>IF(参照!F66="","",参照!F66)</f>
        <v>(株)Ｌｏｏｏｐ</v>
      </c>
      <c r="BA66" s="52" t="str">
        <f>IF(参照!G66="","",参照!G66)</f>
        <v>(株)Ｌｏｏｏｐ_メニューD</v>
      </c>
      <c r="BB66" s="52">
        <f t="shared" si="0"/>
        <v>0.30199999999999999</v>
      </c>
      <c r="BD66" s="52" t="str">
        <f>IF(参照!L66="","",参照!L66)</f>
        <v>(株)ＴＴＳパワー</v>
      </c>
    </row>
    <row r="67" spans="1:56">
      <c r="A67" s="1"/>
      <c r="B67" s="1"/>
      <c r="C67" s="152" t="s">
        <v>159</v>
      </c>
      <c r="D67" s="442" t="s">
        <v>141</v>
      </c>
      <c r="E67" s="442"/>
      <c r="F67" s="442"/>
      <c r="G67" s="442"/>
      <c r="H67" s="442"/>
      <c r="I67" s="442"/>
      <c r="J67" s="442"/>
      <c r="K67" s="442"/>
      <c r="L67" s="155"/>
      <c r="M67" s="156"/>
      <c r="AO67" s="28" t="s">
        <v>634</v>
      </c>
      <c r="AU67" s="52" t="str">
        <f>IF(参照!A67="","",参照!A67)</f>
        <v/>
      </c>
      <c r="AV67" s="52" t="str">
        <f>IF(参照!B67="","",参照!B67)</f>
        <v/>
      </c>
      <c r="AW67" s="52" t="str">
        <f>IF(参照!C67="","",参照!C67)</f>
        <v/>
      </c>
      <c r="AX67" s="52" t="str">
        <f>IF(参照!D67="","",参照!D67)</f>
        <v>メニューE</v>
      </c>
      <c r="AY67" s="52">
        <f>IF(参照!E67="","",参照!E67)</f>
        <v>2.1599999999999999E-4</v>
      </c>
      <c r="AZ67" s="52" t="str">
        <f>IF(参照!F67="","",参照!F67)</f>
        <v>(株)Ｌｏｏｏｐ</v>
      </c>
      <c r="BA67" s="52" t="str">
        <f>IF(参照!G67="","",参照!G67)</f>
        <v>(株)Ｌｏｏｏｐ_メニューE</v>
      </c>
      <c r="BB67" s="52">
        <f t="shared" si="0"/>
        <v>0.216</v>
      </c>
      <c r="BD67" s="52" t="str">
        <f>IF(参照!L67="","",参照!L67)</f>
        <v>Ｔ＆Ｔエナジー(株)</v>
      </c>
    </row>
    <row r="68" spans="1:56" ht="21" customHeight="1">
      <c r="A68" s="1"/>
      <c r="B68" s="1"/>
      <c r="C68" s="152" t="s">
        <v>160</v>
      </c>
      <c r="D68" s="442" t="s">
        <v>142</v>
      </c>
      <c r="E68" s="442"/>
      <c r="F68" s="442"/>
      <c r="G68" s="442"/>
      <c r="H68" s="442"/>
      <c r="I68" s="442"/>
      <c r="J68" s="442"/>
      <c r="K68" s="442"/>
      <c r="L68" s="155"/>
      <c r="M68" s="156"/>
      <c r="N68" s="157"/>
      <c r="AO68" s="28" t="s">
        <v>635</v>
      </c>
      <c r="AU68" s="52" t="str">
        <f>IF(参照!A68="","",参照!A68)</f>
        <v/>
      </c>
      <c r="AV68" s="52" t="str">
        <f>IF(参照!B68="","",参照!B68)</f>
        <v/>
      </c>
      <c r="AW68" s="52" t="str">
        <f>IF(参照!C68="","",参照!C68)</f>
        <v/>
      </c>
      <c r="AX68" s="52" t="str">
        <f>IF(参照!D68="","",参照!D68)</f>
        <v>メニューF(残差)</v>
      </c>
      <c r="AY68" s="52">
        <f>IF(参照!E68="","",参照!E68)</f>
        <v>4.9399999999999997E-4</v>
      </c>
      <c r="AZ68" s="52" t="str">
        <f>IF(参照!F68="","",参照!F68)</f>
        <v>(株)Ｌｏｏｏｐ</v>
      </c>
      <c r="BA68" s="52" t="str">
        <f>IF(参照!G68="","",参照!G68)</f>
        <v>(株)Ｌｏｏｏｐ_メニューF(残差)</v>
      </c>
      <c r="BB68" s="52">
        <f t="shared" si="0"/>
        <v>0.49399999999999999</v>
      </c>
      <c r="BD68" s="52" t="str">
        <f>IF(参照!L68="","",参照!L68)</f>
        <v>ＵＮＩＶＥＲＧＹ(株)</v>
      </c>
    </row>
    <row r="69" spans="1:56">
      <c r="A69" s="1"/>
      <c r="B69" s="1"/>
      <c r="C69" s="152" t="s">
        <v>161</v>
      </c>
      <c r="D69" s="442" t="s">
        <v>143</v>
      </c>
      <c r="E69" s="442"/>
      <c r="F69" s="442"/>
      <c r="G69" s="442"/>
      <c r="H69" s="442"/>
      <c r="I69" s="442"/>
      <c r="J69" s="442"/>
      <c r="K69" s="442"/>
      <c r="L69" s="155"/>
      <c r="M69" s="156"/>
      <c r="AO69" s="28" t="s">
        <v>156</v>
      </c>
      <c r="AU69" s="52" t="str">
        <f>IF(参照!A69="","",参照!A69)</f>
        <v/>
      </c>
      <c r="AV69" s="52" t="str">
        <f>IF(参照!B69="","",参照!B69)</f>
        <v/>
      </c>
      <c r="AW69" s="52" t="str">
        <f>IF(参照!C69="","",参照!C69)</f>
        <v/>
      </c>
      <c r="AX69" s="52" t="str">
        <f>IF(参照!D69="","",参照!D69)</f>
        <v>(参考値)事業者全体</v>
      </c>
      <c r="AY69" s="52">
        <f>IF(参照!E69="","",参照!E69)</f>
        <v>4.8899999999999996E-4</v>
      </c>
      <c r="AZ69" s="52" t="str">
        <f>IF(参照!F69="","",参照!F69)</f>
        <v>(株)Ｌｏｏｏｐ</v>
      </c>
      <c r="BA69" s="52" t="str">
        <f>IF(参照!G69="","",参照!G69)</f>
        <v>(株)Ｌｏｏｏｐ_(参考値)事業者全体</v>
      </c>
      <c r="BB69" s="52">
        <f t="shared" ref="BB69:BB132" si="32">AY69*1000</f>
        <v>0.48899999999999993</v>
      </c>
      <c r="BD69" s="52" t="str">
        <f>IF(参照!L69="","",参照!L69)</f>
        <v>(株)ＵＰＤＡＴＥＲ</v>
      </c>
    </row>
    <row r="70" spans="1:56">
      <c r="A70" s="1"/>
      <c r="B70" s="1"/>
      <c r="C70" s="1"/>
      <c r="D70" s="1"/>
      <c r="E70" s="1"/>
      <c r="F70" s="1"/>
      <c r="G70" s="1"/>
      <c r="H70" s="1"/>
      <c r="I70" s="1"/>
      <c r="J70" s="1"/>
      <c r="K70" s="1"/>
      <c r="L70" s="1"/>
      <c r="AU70" s="52" t="str">
        <f>IF(参照!A70="","",参照!A70)</f>
        <v>A0023</v>
      </c>
      <c r="AV70" s="52" t="str">
        <f>IF(参照!B70="","",参照!B70)</f>
        <v>(株)ナンワエナジー</v>
      </c>
      <c r="AW70" s="52">
        <f>IF(参照!C70="","",参照!C70)</f>
        <v>5.8900000000000001E-4</v>
      </c>
      <c r="AX70" s="52" t="str">
        <f>IF(参照!D70="","",参照!D70)</f>
        <v>メニューA</v>
      </c>
      <c r="AY70" s="52">
        <f>IF(参照!E70="","",参照!E70)</f>
        <v>0</v>
      </c>
      <c r="AZ70" s="52" t="str">
        <f>IF(参照!F70="","",参照!F70)</f>
        <v>(株)ナンワエナジー</v>
      </c>
      <c r="BA70" s="52" t="str">
        <f>IF(参照!G70="","",参照!G70)</f>
        <v>(株)ナンワエナジー_メニューA</v>
      </c>
      <c r="BB70" s="52">
        <f t="shared" si="32"/>
        <v>0</v>
      </c>
      <c r="BD70" s="52" t="str">
        <f>IF(参照!L70="","",参照!L70)</f>
        <v>(株)Ｕ－ＰＯＷＥＲ</v>
      </c>
    </row>
    <row r="71" spans="1:56">
      <c r="AU71" s="52" t="str">
        <f>IF(参照!A71="","",参照!A71)</f>
        <v/>
      </c>
      <c r="AV71" s="52" t="str">
        <f>IF(参照!B71="","",参照!B71)</f>
        <v/>
      </c>
      <c r="AW71" s="52" t="str">
        <f>IF(参照!C71="","",参照!C71)</f>
        <v/>
      </c>
      <c r="AX71" s="52" t="str">
        <f>IF(参照!D71="","",参照!D71)</f>
        <v>メニューB(残差)</v>
      </c>
      <c r="AY71" s="52">
        <f>IF(参照!E71="","",参照!E71)</f>
        <v>6.0599999999999998E-4</v>
      </c>
      <c r="AZ71" s="52" t="str">
        <f>IF(参照!F71="","",参照!F71)</f>
        <v>(株)ナンワエナジー</v>
      </c>
      <c r="BA71" s="52" t="str">
        <f>IF(参照!G71="","",参照!G71)</f>
        <v>(株)ナンワエナジー_メニューB(残差)</v>
      </c>
      <c r="BB71" s="52">
        <f t="shared" si="32"/>
        <v>0.60599999999999998</v>
      </c>
      <c r="BD71" s="52" t="str">
        <f>IF(参照!L71="","",参照!L71)</f>
        <v>(株)Ｖ－Ｐｏｗｅｒ</v>
      </c>
    </row>
    <row r="72" spans="1:56">
      <c r="AU72" s="52" t="str">
        <f>IF(参照!A72="","",参照!A72)</f>
        <v/>
      </c>
      <c r="AV72" s="52" t="str">
        <f>IF(参照!B72="","",参照!B72)</f>
        <v/>
      </c>
      <c r="AW72" s="52" t="str">
        <f>IF(参照!C72="","",参照!C72)</f>
        <v/>
      </c>
      <c r="AX72" s="52" t="str">
        <f>IF(参照!D72="","",参照!D72)</f>
        <v>(参考値)事業者全体</v>
      </c>
      <c r="AY72" s="52">
        <f>IF(参照!E72="","",参照!E72)</f>
        <v>6.3900000000000003E-4</v>
      </c>
      <c r="AZ72" s="52" t="str">
        <f>IF(参照!F72="","",参照!F72)</f>
        <v>(株)ナンワエナジー</v>
      </c>
      <c r="BA72" s="52" t="str">
        <f>IF(参照!G72="","",参照!G72)</f>
        <v>(株)ナンワエナジー_(参考値)事業者全体</v>
      </c>
      <c r="BB72" s="52">
        <f t="shared" si="32"/>
        <v>0.63900000000000001</v>
      </c>
      <c r="BD72" s="52" t="str">
        <f>IF(参照!L72="","",参照!L72)</f>
        <v>ＷＳエナジー(株)</v>
      </c>
    </row>
    <row r="73" spans="1:56">
      <c r="AU73" s="52" t="str">
        <f>IF(参照!A73="","",参照!A73)</f>
        <v>A0024</v>
      </c>
      <c r="AV73" s="52" t="str">
        <f>IF(参照!B73="","",参照!B73)</f>
        <v>静岡ガス＆パワー(株)</v>
      </c>
      <c r="AW73" s="52">
        <f>IF(参照!C73="","",参照!C73)</f>
        <v>3.8299999999999999E-4</v>
      </c>
      <c r="AX73" s="52" t="str">
        <f>IF(参照!D73="","",参照!D73)</f>
        <v>メニューA</v>
      </c>
      <c r="AY73" s="52">
        <f>IF(参照!E73="","",参照!E73)</f>
        <v>2.7E-4</v>
      </c>
      <c r="AZ73" s="52" t="str">
        <f>IF(参照!F73="","",参照!F73)</f>
        <v>静岡ガス＆パワー(株)</v>
      </c>
      <c r="BA73" s="52" t="str">
        <f>IF(参照!G73="","",参照!G73)</f>
        <v>静岡ガス＆パワー(株)_メニューA</v>
      </c>
      <c r="BB73" s="52">
        <f t="shared" si="32"/>
        <v>0.27</v>
      </c>
      <c r="BD73" s="52" t="str">
        <f>IF(参照!L73="","",参照!L73)</f>
        <v>Ｙ．Ｗ．Ｃ(株)</v>
      </c>
    </row>
    <row r="74" spans="1:56">
      <c r="AU74" s="52" t="str">
        <f>IF(参照!A74="","",参照!A74)</f>
        <v/>
      </c>
      <c r="AV74" s="52" t="str">
        <f>IF(参照!B74="","",参照!B74)</f>
        <v/>
      </c>
      <c r="AW74" s="52" t="str">
        <f>IF(参照!C74="","",参照!C74)</f>
        <v/>
      </c>
      <c r="AX74" s="52" t="str">
        <f>IF(参照!D74="","",参照!D74)</f>
        <v>メニューB</v>
      </c>
      <c r="AY74" s="52">
        <f>IF(参照!E74="","",参照!E74)</f>
        <v>0</v>
      </c>
      <c r="AZ74" s="52" t="str">
        <f>IF(参照!F74="","",参照!F74)</f>
        <v>静岡ガス＆パワー(株)</v>
      </c>
      <c r="BA74" s="52" t="str">
        <f>IF(参照!G74="","",参照!G74)</f>
        <v>静岡ガス＆パワー(株)_メニューB</v>
      </c>
      <c r="BB74" s="52">
        <f t="shared" si="32"/>
        <v>0</v>
      </c>
      <c r="BD74" s="52" t="str">
        <f>IF(参照!L74="","",参照!L74)</f>
        <v>アークエルテクノロジーズ(株)</v>
      </c>
    </row>
    <row r="75" spans="1:56">
      <c r="AU75" s="52" t="str">
        <f>IF(参照!A75="","",参照!A75)</f>
        <v/>
      </c>
      <c r="AV75" s="52" t="str">
        <f>IF(参照!B75="","",参照!B75)</f>
        <v/>
      </c>
      <c r="AW75" s="52" t="str">
        <f>IF(参照!C75="","",参照!C75)</f>
        <v/>
      </c>
      <c r="AX75" s="52" t="str">
        <f>IF(参照!D75="","",参照!D75)</f>
        <v>メニューC(残差)</v>
      </c>
      <c r="AY75" s="52">
        <f>IF(参照!E75="","",参照!E75)</f>
        <v>3.4499999999999998E-4</v>
      </c>
      <c r="AZ75" s="52" t="str">
        <f>IF(参照!F75="","",参照!F75)</f>
        <v>静岡ガス＆パワー(株)</v>
      </c>
      <c r="BA75" s="52" t="str">
        <f>IF(参照!G75="","",参照!G75)</f>
        <v>静岡ガス＆パワー(株)_メニューC(残差)</v>
      </c>
      <c r="BB75" s="52">
        <f t="shared" si="32"/>
        <v>0.34499999999999997</v>
      </c>
      <c r="BD75" s="52" t="str">
        <f>IF(参照!L75="","",参照!L75)</f>
        <v>(株)アースインフィニティ</v>
      </c>
    </row>
    <row r="76" spans="1:56">
      <c r="AU76" s="52" t="str">
        <f>IF(参照!A76="","",参照!A76)</f>
        <v/>
      </c>
      <c r="AV76" s="52" t="str">
        <f>IF(参照!B76="","",参照!B76)</f>
        <v/>
      </c>
      <c r="AW76" s="52" t="str">
        <f>IF(参照!C76="","",参照!C76)</f>
        <v/>
      </c>
      <c r="AX76" s="52" t="str">
        <f>IF(参照!D76="","",参照!D76)</f>
        <v>(参考値)事業者全体</v>
      </c>
      <c r="AY76" s="52">
        <f>IF(参照!E76="","",参照!E76)</f>
        <v>3.8000000000000002E-4</v>
      </c>
      <c r="AZ76" s="52" t="str">
        <f>IF(参照!F76="","",参照!F76)</f>
        <v>静岡ガス＆パワー(株)</v>
      </c>
      <c r="BA76" s="52" t="str">
        <f>IF(参照!G76="","",参照!G76)</f>
        <v>静岡ガス＆パワー(株)_(参考値)事業者全体</v>
      </c>
      <c r="BB76" s="52">
        <f t="shared" si="32"/>
        <v>0.38</v>
      </c>
      <c r="BD76" s="52" t="str">
        <f>IF(参照!L76="","",参照!L76)</f>
        <v>アーバンエナジー(株)</v>
      </c>
    </row>
    <row r="77" spans="1:56">
      <c r="AU77" s="52" t="str">
        <f>IF(参照!A77="","",参照!A77)</f>
        <v>A0025</v>
      </c>
      <c r="AV77" s="52" t="str">
        <f>IF(参照!B77="","",参照!B77)</f>
        <v>荏原環境プラント(株)</v>
      </c>
      <c r="AW77" s="52">
        <f>IF(参照!C77="","",参照!C77)</f>
        <v>1.47E-4</v>
      </c>
      <c r="AX77" s="52" t="str">
        <f>IF(参照!D77="","",参照!D77)</f>
        <v>メニューA</v>
      </c>
      <c r="AY77" s="52">
        <f>IF(参照!E77="","",参照!E77)</f>
        <v>0</v>
      </c>
      <c r="AZ77" s="52" t="str">
        <f>IF(参照!F77="","",参照!F77)</f>
        <v>荏原環境プラント(株)</v>
      </c>
      <c r="BA77" s="52" t="str">
        <f>IF(参照!G77="","",参照!G77)</f>
        <v>荏原環境プラント(株)_メニューA</v>
      </c>
      <c r="BB77" s="52">
        <f t="shared" si="32"/>
        <v>0</v>
      </c>
      <c r="BD77" s="52" t="str">
        <f>IF(参照!L77="","",参照!L77)</f>
        <v>アイエスジー(株)</v>
      </c>
    </row>
    <row r="78" spans="1:56">
      <c r="AU78" s="52" t="str">
        <f>IF(参照!A78="","",参照!A78)</f>
        <v/>
      </c>
      <c r="AV78" s="52" t="str">
        <f>IF(参照!B78="","",参照!B78)</f>
        <v/>
      </c>
      <c r="AW78" s="52" t="str">
        <f>IF(参照!C78="","",参照!C78)</f>
        <v/>
      </c>
      <c r="AX78" s="52" t="str">
        <f>IF(参照!D78="","",参照!D78)</f>
        <v>メニューB</v>
      </c>
      <c r="AY78" s="52">
        <f>IF(参照!E78="","",参照!E78)</f>
        <v>0</v>
      </c>
      <c r="AZ78" s="52" t="str">
        <f>IF(参照!F78="","",参照!F78)</f>
        <v>荏原環境プラント(株)</v>
      </c>
      <c r="BA78" s="52" t="str">
        <f>IF(参照!G78="","",参照!G78)</f>
        <v>荏原環境プラント(株)_メニューB</v>
      </c>
      <c r="BB78" s="52">
        <f t="shared" si="32"/>
        <v>0</v>
      </c>
      <c r="BD78" s="52" t="str">
        <f>IF(参照!L78="","",参照!L78)</f>
        <v>(株)アイキューブ・マーケティング</v>
      </c>
    </row>
    <row r="79" spans="1:56">
      <c r="AU79" s="52" t="str">
        <f>IF(参照!A79="","",参照!A79)</f>
        <v/>
      </c>
      <c r="AV79" s="52" t="str">
        <f>IF(参照!B79="","",参照!B79)</f>
        <v/>
      </c>
      <c r="AW79" s="52" t="str">
        <f>IF(参照!C79="","",参照!C79)</f>
        <v/>
      </c>
      <c r="AX79" s="52" t="str">
        <f>IF(参照!D79="","",参照!D79)</f>
        <v>メニューC</v>
      </c>
      <c r="AY79" s="52">
        <f>IF(参照!E79="","",参照!E79)</f>
        <v>1.8599999999999999E-4</v>
      </c>
      <c r="AZ79" s="52" t="str">
        <f>IF(参照!F79="","",参照!F79)</f>
        <v>荏原環境プラント(株)</v>
      </c>
      <c r="BA79" s="52" t="str">
        <f>IF(参照!G79="","",参照!G79)</f>
        <v>荏原環境プラント(株)_メニューC</v>
      </c>
      <c r="BB79" s="52">
        <f t="shared" si="32"/>
        <v>0.186</v>
      </c>
      <c r="BD79" s="52" t="str">
        <f>IF(参照!L79="","",参照!L79)</f>
        <v>(株)アイ・グリッド・ソリューションズ</v>
      </c>
    </row>
    <row r="80" spans="1:56">
      <c r="AU80" s="52" t="str">
        <f>IF(参照!A80="","",参照!A80)</f>
        <v/>
      </c>
      <c r="AV80" s="52" t="str">
        <f>IF(参照!B80="","",参照!B80)</f>
        <v/>
      </c>
      <c r="AW80" s="52" t="str">
        <f>IF(参照!C80="","",参照!C80)</f>
        <v/>
      </c>
      <c r="AX80" s="52" t="str">
        <f>IF(参照!D80="","",参照!D80)</f>
        <v>メニューD</v>
      </c>
      <c r="AY80" s="52">
        <f>IF(参照!E80="","",参照!E80)</f>
        <v>1.8599999999999999E-4</v>
      </c>
      <c r="AZ80" s="52" t="str">
        <f>IF(参照!F80="","",参照!F80)</f>
        <v>荏原環境プラント(株)</v>
      </c>
      <c r="BA80" s="52" t="str">
        <f>IF(参照!G80="","",参照!G80)</f>
        <v>荏原環境プラント(株)_メニューD</v>
      </c>
      <c r="BB80" s="52">
        <f t="shared" si="32"/>
        <v>0.186</v>
      </c>
      <c r="BD80" s="52" t="str">
        <f>IF(参照!L80="","",参照!L80)</f>
        <v>会津エナジー(株)</v>
      </c>
    </row>
    <row r="81" spans="47:56">
      <c r="AU81" s="52" t="str">
        <f>IF(参照!A81="","",参照!A81)</f>
        <v/>
      </c>
      <c r="AV81" s="52" t="str">
        <f>IF(参照!B81="","",参照!B81)</f>
        <v/>
      </c>
      <c r="AW81" s="52" t="str">
        <f>IF(参照!C81="","",参照!C81)</f>
        <v/>
      </c>
      <c r="AX81" s="52" t="str">
        <f>IF(参照!D81="","",参照!D81)</f>
        <v>メニューE</v>
      </c>
      <c r="AY81" s="52">
        <f>IF(参照!E81="","",参照!E81)</f>
        <v>1.7999999999999998E-4</v>
      </c>
      <c r="AZ81" s="52" t="str">
        <f>IF(参照!F81="","",参照!F81)</f>
        <v>荏原環境プラント(株)</v>
      </c>
      <c r="BA81" s="52" t="str">
        <f>IF(参照!G81="","",参照!G81)</f>
        <v>荏原環境プラント(株)_メニューE</v>
      </c>
      <c r="BB81" s="52">
        <f t="shared" si="32"/>
        <v>0.18</v>
      </c>
      <c r="BD81" s="52" t="str">
        <f>IF(参照!L81="","",参照!L81)</f>
        <v>青森県民エナジー(株)</v>
      </c>
    </row>
    <row r="82" spans="47:56">
      <c r="AU82" s="52" t="str">
        <f>IF(参照!A82="","",参照!A82)</f>
        <v/>
      </c>
      <c r="AV82" s="52" t="str">
        <f>IF(参照!B82="","",参照!B82)</f>
        <v/>
      </c>
      <c r="AW82" s="52" t="str">
        <f>IF(参照!C82="","",参照!C82)</f>
        <v/>
      </c>
      <c r="AX82" s="52" t="str">
        <f>IF(参照!D82="","",参照!D82)</f>
        <v>メニューF</v>
      </c>
      <c r="AY82" s="52">
        <f>IF(参照!E82="","",参照!E82)</f>
        <v>1.8699999999999999E-4</v>
      </c>
      <c r="AZ82" s="52" t="str">
        <f>IF(参照!F82="","",参照!F82)</f>
        <v>荏原環境プラント(株)</v>
      </c>
      <c r="BA82" s="52" t="str">
        <f>IF(参照!G82="","",参照!G82)</f>
        <v>荏原環境プラント(株)_メニューF</v>
      </c>
      <c r="BB82" s="52">
        <f t="shared" si="32"/>
        <v>0.187</v>
      </c>
      <c r="BD82" s="52" t="str">
        <f>IF(参照!L82="","",参照!L82)</f>
        <v>朝日ガスエナジー(株)</v>
      </c>
    </row>
    <row r="83" spans="47:56">
      <c r="AU83" s="52" t="str">
        <f>IF(参照!A83="","",参照!A83)</f>
        <v/>
      </c>
      <c r="AV83" s="52" t="str">
        <f>IF(参照!B83="","",参照!B83)</f>
        <v/>
      </c>
      <c r="AW83" s="52" t="str">
        <f>IF(参照!C83="","",参照!C83)</f>
        <v/>
      </c>
      <c r="AX83" s="52" t="str">
        <f>IF(参照!D83="","",参照!D83)</f>
        <v>メニューG</v>
      </c>
      <c r="AY83" s="52">
        <f>IF(参照!E83="","",参照!E83)</f>
        <v>1.83E-4</v>
      </c>
      <c r="AZ83" s="52" t="str">
        <f>IF(参照!F83="","",参照!F83)</f>
        <v>荏原環境プラント(株)</v>
      </c>
      <c r="BA83" s="52" t="str">
        <f>IF(参照!G83="","",参照!G83)</f>
        <v>荏原環境プラント(株)_メニューG</v>
      </c>
      <c r="BB83" s="52">
        <f t="shared" si="32"/>
        <v>0.183</v>
      </c>
      <c r="BD83" s="52" t="str">
        <f>IF(参照!L83="","",参照!L83)</f>
        <v>旭化成(株)</v>
      </c>
    </row>
    <row r="84" spans="47:56">
      <c r="AU84" s="52" t="str">
        <f>IF(参照!A84="","",参照!A84)</f>
        <v/>
      </c>
      <c r="AV84" s="52" t="str">
        <f>IF(参照!B84="","",参照!B84)</f>
        <v/>
      </c>
      <c r="AW84" s="52" t="str">
        <f>IF(参照!C84="","",参照!C84)</f>
        <v/>
      </c>
      <c r="AX84" s="52" t="str">
        <f>IF(参照!D84="","",参照!D84)</f>
        <v>メニューH</v>
      </c>
      <c r="AY84" s="52">
        <f>IF(参照!E84="","",参照!E84)</f>
        <v>3.77E-4</v>
      </c>
      <c r="AZ84" s="52" t="str">
        <f>IF(参照!F84="","",参照!F84)</f>
        <v>荏原環境プラント(株)</v>
      </c>
      <c r="BA84" s="52" t="str">
        <f>IF(参照!G84="","",参照!G84)</f>
        <v>荏原環境プラント(株)_メニューH</v>
      </c>
      <c r="BB84" s="52">
        <f t="shared" si="32"/>
        <v>0.377</v>
      </c>
      <c r="BD84" s="52" t="str">
        <f>IF(参照!L84="","",参照!L84)</f>
        <v>旭マルヰガス(株)</v>
      </c>
    </row>
    <row r="85" spans="47:56">
      <c r="AU85" s="52" t="str">
        <f>IF(参照!A85="","",参照!A85)</f>
        <v/>
      </c>
      <c r="AV85" s="52" t="str">
        <f>IF(参照!B85="","",参照!B85)</f>
        <v/>
      </c>
      <c r="AW85" s="52" t="str">
        <f>IF(参照!C85="","",参照!C85)</f>
        <v/>
      </c>
      <c r="AX85" s="52" t="str">
        <f>IF(参照!D85="","",参照!D85)</f>
        <v>メニューI</v>
      </c>
      <c r="AY85" s="52">
        <f>IF(参照!E85="","",参照!E85)</f>
        <v>2.5000000000000001E-4</v>
      </c>
      <c r="AZ85" s="52" t="str">
        <f>IF(参照!F85="","",参照!F85)</f>
        <v>荏原環境プラント(株)</v>
      </c>
      <c r="BA85" s="52" t="str">
        <f>IF(参照!G85="","",参照!G85)</f>
        <v>荏原環境プラント(株)_メニューI</v>
      </c>
      <c r="BB85" s="52">
        <f t="shared" si="32"/>
        <v>0.25</v>
      </c>
      <c r="BD85" s="52" t="str">
        <f>IF(参照!L85="","",参照!L85)</f>
        <v>足利ガス(株)</v>
      </c>
    </row>
    <row r="86" spans="47:56">
      <c r="AU86" s="52" t="str">
        <f>IF(参照!A86="","",参照!A86)</f>
        <v/>
      </c>
      <c r="AV86" s="52" t="str">
        <f>IF(参照!B86="","",参照!B86)</f>
        <v/>
      </c>
      <c r="AW86" s="52" t="str">
        <f>IF(参照!C86="","",参照!C86)</f>
        <v/>
      </c>
      <c r="AX86" s="52" t="str">
        <f>IF(参照!D86="","",参照!D86)</f>
        <v>メニューJ</v>
      </c>
      <c r="AY86" s="52">
        <f>IF(参照!E86="","",参照!E86)</f>
        <v>3.5E-4</v>
      </c>
      <c r="AZ86" s="52" t="str">
        <f>IF(参照!F86="","",参照!F86)</f>
        <v>荏原環境プラント(株)</v>
      </c>
      <c r="BA86" s="52" t="str">
        <f>IF(参照!G86="","",参照!G86)</f>
        <v>荏原環境プラント(株)_メニューJ</v>
      </c>
      <c r="BB86" s="52">
        <f t="shared" si="32"/>
        <v>0.35</v>
      </c>
      <c r="BD86" s="52" t="str">
        <f>IF(参照!L86="","",参照!L86)</f>
        <v>(株)アシストワンエナジー</v>
      </c>
    </row>
    <row r="87" spans="47:56">
      <c r="AU87" s="52" t="str">
        <f>IF(参照!A87="","",参照!A87)</f>
        <v/>
      </c>
      <c r="AV87" s="52" t="str">
        <f>IF(参照!B87="","",参照!B87)</f>
        <v/>
      </c>
      <c r="AW87" s="52" t="str">
        <f>IF(参照!C87="","",参照!C87)</f>
        <v/>
      </c>
      <c r="AX87" s="52" t="str">
        <f>IF(参照!D87="","",参照!D87)</f>
        <v>メニューK</v>
      </c>
      <c r="AY87" s="52">
        <f>IF(参照!E87="","",参照!E87)</f>
        <v>1.84E-4</v>
      </c>
      <c r="AZ87" s="52" t="str">
        <f>IF(参照!F87="","",参照!F87)</f>
        <v>荏原環境プラント(株)</v>
      </c>
      <c r="BA87" s="52" t="str">
        <f>IF(参照!G87="","",参照!G87)</f>
        <v>荏原環境プラント(株)_メニューK</v>
      </c>
      <c r="BB87" s="52">
        <f t="shared" si="32"/>
        <v>0.184</v>
      </c>
      <c r="BD87" s="52" t="str">
        <f>IF(参照!L87="","",参照!L87)</f>
        <v>アスエネ(株)</v>
      </c>
    </row>
    <row r="88" spans="47:56">
      <c r="AU88" s="52" t="str">
        <f>IF(参照!A88="","",参照!A88)</f>
        <v/>
      </c>
      <c r="AV88" s="52" t="str">
        <f>IF(参照!B88="","",参照!B88)</f>
        <v/>
      </c>
      <c r="AW88" s="52" t="str">
        <f>IF(参照!C88="","",参照!C88)</f>
        <v/>
      </c>
      <c r="AX88" s="52" t="str">
        <f>IF(参照!D88="","",参照!D88)</f>
        <v>メニューL</v>
      </c>
      <c r="AY88" s="52">
        <f>IF(参照!E88="","",参照!E88)</f>
        <v>1.85E-4</v>
      </c>
      <c r="AZ88" s="52" t="str">
        <f>IF(参照!F88="","",参照!F88)</f>
        <v>荏原環境プラント(株)</v>
      </c>
      <c r="BA88" s="52" t="str">
        <f>IF(参照!G88="","",参照!G88)</f>
        <v>荏原環境プラント(株)_メニューL</v>
      </c>
      <c r="BB88" s="52">
        <f t="shared" si="32"/>
        <v>0.185</v>
      </c>
      <c r="BD88" s="52" t="str">
        <f>IF(参照!L88="","",参照!L88)</f>
        <v>アストマックス(株)</v>
      </c>
    </row>
    <row r="89" spans="47:56">
      <c r="AU89" s="52" t="str">
        <f>IF(参照!A89="","",参照!A89)</f>
        <v/>
      </c>
      <c r="AV89" s="52" t="str">
        <f>IF(参照!B89="","",参照!B89)</f>
        <v/>
      </c>
      <c r="AW89" s="52" t="str">
        <f>IF(参照!C89="","",参照!C89)</f>
        <v/>
      </c>
      <c r="AX89" s="52" t="str">
        <f>IF(参照!D89="","",参照!D89)</f>
        <v>メニューM</v>
      </c>
      <c r="AY89" s="52">
        <f>IF(参照!E89="","",参照!E89)</f>
        <v>3.5299999999999996E-4</v>
      </c>
      <c r="AZ89" s="52" t="str">
        <f>IF(参照!F89="","",参照!F89)</f>
        <v>荏原環境プラント(株)</v>
      </c>
      <c r="BA89" s="52" t="str">
        <f>IF(参照!G89="","",参照!G89)</f>
        <v>荏原環境プラント(株)_メニューM</v>
      </c>
      <c r="BB89" s="52">
        <f t="shared" si="32"/>
        <v>0.35299999999999998</v>
      </c>
      <c r="BD89" s="52" t="str">
        <f>IF(参照!L89="","",参照!L89)</f>
        <v>アストマックス・エネルギー合同会社</v>
      </c>
    </row>
    <row r="90" spans="47:56">
      <c r="AU90" s="52" t="str">
        <f>IF(参照!A90="","",参照!A90)</f>
        <v/>
      </c>
      <c r="AV90" s="52" t="str">
        <f>IF(参照!B90="","",参照!B90)</f>
        <v/>
      </c>
      <c r="AW90" s="52" t="str">
        <f>IF(参照!C90="","",参照!C90)</f>
        <v/>
      </c>
      <c r="AX90" s="52" t="str">
        <f>IF(参照!D90="","",参照!D90)</f>
        <v>メニューN(残差)</v>
      </c>
      <c r="AY90" s="52">
        <f>IF(参照!E90="","",参照!E90)</f>
        <v>2.31E-4</v>
      </c>
      <c r="AZ90" s="52" t="str">
        <f>IF(参照!F90="","",参照!F90)</f>
        <v>荏原環境プラント(株)</v>
      </c>
      <c r="BA90" s="52" t="str">
        <f>IF(参照!G90="","",参照!G90)</f>
        <v>荏原環境プラント(株)_メニューN(残差)</v>
      </c>
      <c r="BB90" s="52">
        <f t="shared" si="32"/>
        <v>0.23100000000000001</v>
      </c>
      <c r="BD90" s="52" t="str">
        <f>IF(参照!L90="","",参照!L90)</f>
        <v>アストモスエネルギー(株)</v>
      </c>
    </row>
    <row r="91" spans="47:56">
      <c r="AU91" s="52" t="str">
        <f>IF(参照!A91="","",参照!A91)</f>
        <v/>
      </c>
      <c r="AV91" s="52" t="str">
        <f>IF(参照!B91="","",参照!B91)</f>
        <v/>
      </c>
      <c r="AW91" s="52" t="str">
        <f>IF(参照!C91="","",参照!C91)</f>
        <v/>
      </c>
      <c r="AX91" s="52" t="str">
        <f>IF(参照!D91="","",参照!D91)</f>
        <v>(参考値)事業者全体</v>
      </c>
      <c r="AY91" s="52">
        <f>IF(参照!E91="","",参照!E91)</f>
        <v>2.3599999999999999E-4</v>
      </c>
      <c r="AZ91" s="52" t="str">
        <f>IF(参照!F91="","",参照!F91)</f>
        <v>荏原環境プラント(株)</v>
      </c>
      <c r="BA91" s="52" t="str">
        <f>IF(参照!G91="","",参照!G91)</f>
        <v>荏原環境プラント(株)_(参考値)事業者全体</v>
      </c>
      <c r="BB91" s="52">
        <f t="shared" si="32"/>
        <v>0.23599999999999999</v>
      </c>
      <c r="BD91" s="52" t="str">
        <f>IF(参照!L91="","",参照!L91)</f>
        <v>厚木瓦斯(株)</v>
      </c>
    </row>
    <row r="92" spans="47:56">
      <c r="AU92" s="52" t="str">
        <f>IF(参照!A92="","",参照!A92)</f>
        <v>A0026</v>
      </c>
      <c r="AV92" s="52" t="str">
        <f>IF(参照!B92="","",参照!B92)</f>
        <v>東京エコサービス(株)</v>
      </c>
      <c r="AW92" s="52">
        <f>IF(参照!C92="","",参照!C92)</f>
        <v>8.7999999999999998E-5</v>
      </c>
      <c r="AX92" s="52" t="str">
        <f>IF(参照!D92="","",参照!D92)</f>
        <v>メニューA</v>
      </c>
      <c r="AY92" s="52">
        <f>IF(参照!E92="","",参照!E92)</f>
        <v>0</v>
      </c>
      <c r="AZ92" s="52" t="str">
        <f>IF(参照!F92="","",参照!F92)</f>
        <v>東京エコサービス(株)</v>
      </c>
      <c r="BA92" s="52" t="str">
        <f>IF(参照!G92="","",参照!G92)</f>
        <v>東京エコサービス(株)_メニューA</v>
      </c>
      <c r="BB92" s="52">
        <f t="shared" si="32"/>
        <v>0</v>
      </c>
      <c r="BD92" s="52" t="str">
        <f>IF(参照!L92="","",参照!L92)</f>
        <v>(株)アドバンテック</v>
      </c>
    </row>
    <row r="93" spans="47:56">
      <c r="AU93" s="52" t="str">
        <f>IF(参照!A93="","",参照!A93)</f>
        <v/>
      </c>
      <c r="AV93" s="52" t="str">
        <f>IF(参照!B93="","",参照!B93)</f>
        <v/>
      </c>
      <c r="AW93" s="52" t="str">
        <f>IF(参照!C93="","",参照!C93)</f>
        <v/>
      </c>
      <c r="AX93" s="52" t="str">
        <f>IF(参照!D93="","",参照!D93)</f>
        <v>メニューB(残差)</v>
      </c>
      <c r="AY93" s="52">
        <f>IF(参照!E93="","",参照!E93)</f>
        <v>0</v>
      </c>
      <c r="AZ93" s="52" t="str">
        <f>IF(参照!F93="","",参照!F93)</f>
        <v>東京エコサービス(株)</v>
      </c>
      <c r="BA93" s="52" t="str">
        <f>IF(参照!G93="","",参照!G93)</f>
        <v>東京エコサービス(株)_メニューB(残差)</v>
      </c>
      <c r="BB93" s="52">
        <f t="shared" si="32"/>
        <v>0</v>
      </c>
      <c r="BD93" s="52" t="str">
        <f>IF(参照!L93="","",参照!L93)</f>
        <v>(株)アメニティ電力</v>
      </c>
    </row>
    <row r="94" spans="47:56">
      <c r="AU94" s="52" t="str">
        <f>IF(参照!A94="","",参照!A94)</f>
        <v/>
      </c>
      <c r="AV94" s="52" t="str">
        <f>IF(参照!B94="","",参照!B94)</f>
        <v/>
      </c>
      <c r="AW94" s="52" t="str">
        <f>IF(参照!C94="","",参照!C94)</f>
        <v/>
      </c>
      <c r="AX94" s="52" t="str">
        <f>IF(参照!D94="","",参照!D94)</f>
        <v>(参考値)事業者全体</v>
      </c>
      <c r="AY94" s="52">
        <f>IF(参照!E94="","",参照!E94)</f>
        <v>4.6999999999999997E-5</v>
      </c>
      <c r="AZ94" s="52" t="str">
        <f>IF(参照!F94="","",参照!F94)</f>
        <v>東京エコサービス(株)</v>
      </c>
      <c r="BA94" s="52" t="str">
        <f>IF(参照!G94="","",参照!G94)</f>
        <v>東京エコサービス(株)_(参考値)事業者全体</v>
      </c>
      <c r="BB94" s="52">
        <f t="shared" si="32"/>
        <v>4.7E-2</v>
      </c>
      <c r="BD94" s="52" t="str">
        <f>IF(参照!L94="","",参照!L94)</f>
        <v>有明エナジー(株)</v>
      </c>
    </row>
    <row r="95" spans="47:56">
      <c r="AU95" s="52" t="str">
        <f>IF(参照!A95="","",参照!A95)</f>
        <v>A0027</v>
      </c>
      <c r="AV95" s="52" t="str">
        <f>IF(参照!B95="","",参照!B95)</f>
        <v>ダイヤモンドパワー(株)</v>
      </c>
      <c r="AW95" s="52">
        <f>IF(参照!C95="","",参照!C95)</f>
        <v>9.990000000000001E-4</v>
      </c>
      <c r="AX95" s="52" t="str">
        <f>IF(参照!D95="","",参照!D95)</f>
        <v>メニューA</v>
      </c>
      <c r="AY95" s="52">
        <f>IF(参照!E95="","",参照!E95)</f>
        <v>0</v>
      </c>
      <c r="AZ95" s="52" t="str">
        <f>IF(参照!F95="","",参照!F95)</f>
        <v>ダイヤモンドパワー(株)</v>
      </c>
      <c r="BA95" s="52" t="str">
        <f>IF(参照!G95="","",参照!G95)</f>
        <v>ダイヤモンドパワー(株)_メニューA</v>
      </c>
      <c r="BB95" s="52">
        <f t="shared" si="32"/>
        <v>0</v>
      </c>
      <c r="BD95" s="52" t="str">
        <f>IF(参照!L95="","",参照!L95)</f>
        <v>(株)アルファライズ</v>
      </c>
    </row>
    <row r="96" spans="47:56">
      <c r="AU96" s="52" t="str">
        <f>IF(参照!A96="","",参照!A96)</f>
        <v/>
      </c>
      <c r="AV96" s="52" t="str">
        <f>IF(参照!B96="","",参照!B96)</f>
        <v/>
      </c>
      <c r="AW96" s="52" t="str">
        <f>IF(参照!C96="","",参照!C96)</f>
        <v/>
      </c>
      <c r="AX96" s="52" t="str">
        <f>IF(参照!D96="","",参照!D96)</f>
        <v>メニューB</v>
      </c>
      <c r="AY96" s="52">
        <f>IF(参照!E96="","",参照!E96)</f>
        <v>2.2700000000000002E-4</v>
      </c>
      <c r="AZ96" s="52" t="str">
        <f>IF(参照!F96="","",参照!F96)</f>
        <v>ダイヤモンドパワー(株)</v>
      </c>
      <c r="BA96" s="52" t="str">
        <f>IF(参照!G96="","",参照!G96)</f>
        <v>ダイヤモンドパワー(株)_メニューB</v>
      </c>
      <c r="BB96" s="52">
        <f t="shared" si="32"/>
        <v>0.22700000000000001</v>
      </c>
      <c r="BD96" s="52" t="str">
        <f>IF(参照!L96="","",参照!L96)</f>
        <v>あんしん電力合同会社</v>
      </c>
    </row>
    <row r="97" spans="47:56">
      <c r="AU97" s="52" t="str">
        <f>IF(参照!A97="","",参照!A97)</f>
        <v/>
      </c>
      <c r="AV97" s="52" t="str">
        <f>IF(参照!B97="","",参照!B97)</f>
        <v/>
      </c>
      <c r="AW97" s="52" t="str">
        <f>IF(参照!C97="","",参照!C97)</f>
        <v/>
      </c>
      <c r="AX97" s="52" t="str">
        <f>IF(参照!D97="","",参照!D97)</f>
        <v>メニューC(残差)</v>
      </c>
      <c r="AY97" s="52">
        <f>IF(参照!E97="","",参照!E97)</f>
        <v>1.2689999999999999E-3</v>
      </c>
      <c r="AZ97" s="52" t="str">
        <f>IF(参照!F97="","",参照!F97)</f>
        <v>ダイヤモンドパワー(株)</v>
      </c>
      <c r="BA97" s="52" t="str">
        <f>IF(参照!G97="","",参照!G97)</f>
        <v>ダイヤモンドパワー(株)_メニューC(残差)</v>
      </c>
      <c r="BB97" s="52">
        <f t="shared" si="32"/>
        <v>1.2689999999999999</v>
      </c>
      <c r="BD97" s="52" t="str">
        <f>IF(参照!L97="","",参照!L97)</f>
        <v>アンビット・エナジー・ジャパン合同会社</v>
      </c>
    </row>
    <row r="98" spans="47:56">
      <c r="AU98" s="52" t="str">
        <f>IF(参照!A98="","",参照!A98)</f>
        <v/>
      </c>
      <c r="AV98" s="52" t="str">
        <f>IF(参照!B98="","",参照!B98)</f>
        <v/>
      </c>
      <c r="AW98" s="52" t="str">
        <f>IF(参照!C98="","",参照!C98)</f>
        <v/>
      </c>
      <c r="AX98" s="52" t="str">
        <f>IF(参照!D98="","",参照!D98)</f>
        <v>(参考値)事業者全体</v>
      </c>
      <c r="AY98" s="52">
        <f>IF(参照!E98="","",参照!E98)</f>
        <v>6.0899999999999995E-4</v>
      </c>
      <c r="AZ98" s="52" t="str">
        <f>IF(参照!F98="","",参照!F98)</f>
        <v>ダイヤモンドパワー(株)</v>
      </c>
      <c r="BA98" s="52" t="str">
        <f>IF(参照!G98="","",参照!G98)</f>
        <v>ダイヤモンドパワー(株)_(参考値)事業者全体</v>
      </c>
      <c r="BB98" s="52">
        <f t="shared" si="32"/>
        <v>0.60899999999999999</v>
      </c>
      <c r="BD98" s="52" t="str">
        <f>IF(参照!L98="","",参照!L98)</f>
        <v>(株)イーエムアイ</v>
      </c>
    </row>
    <row r="99" spans="47:56">
      <c r="AU99" s="52" t="str">
        <f>IF(参照!A99="","",参照!A99)</f>
        <v>A0028</v>
      </c>
      <c r="AV99" s="52" t="str">
        <f>IF(参照!B99="","",参照!B99)</f>
        <v>出光グリーンパワー(株)</v>
      </c>
      <c r="AW99" s="52">
        <f>IF(参照!C99="","",参照!C99)</f>
        <v>2.9999999999999997E-4</v>
      </c>
      <c r="AX99" s="52" t="str">
        <f>IF(参照!D99="","",参照!D99)</f>
        <v>メニューA</v>
      </c>
      <c r="AY99" s="52">
        <f>IF(参照!E99="","",参照!E99)</f>
        <v>0</v>
      </c>
      <c r="AZ99" s="52" t="str">
        <f>IF(参照!F99="","",参照!F99)</f>
        <v>出光グリーンパワー(株)</v>
      </c>
      <c r="BA99" s="52" t="str">
        <f>IF(参照!G99="","",参照!G99)</f>
        <v>出光グリーンパワー(株)_メニューA</v>
      </c>
      <c r="BB99" s="52">
        <f t="shared" si="32"/>
        <v>0</v>
      </c>
      <c r="BD99" s="52" t="str">
        <f>IF(参照!L99="","",参照!L99)</f>
        <v>(株)イーセル</v>
      </c>
    </row>
    <row r="100" spans="47:56">
      <c r="AU100" s="52" t="str">
        <f>IF(参照!A100="","",参照!A100)</f>
        <v/>
      </c>
      <c r="AV100" s="52" t="str">
        <f>IF(参照!B100="","",参照!B100)</f>
        <v/>
      </c>
      <c r="AW100" s="52" t="str">
        <f>IF(参照!C100="","",参照!C100)</f>
        <v/>
      </c>
      <c r="AX100" s="52" t="str">
        <f>IF(参照!D100="","",参照!D100)</f>
        <v>メニューB</v>
      </c>
      <c r="AY100" s="52">
        <f>IF(参照!E100="","",参照!E100)</f>
        <v>0</v>
      </c>
      <c r="AZ100" s="52" t="str">
        <f>IF(参照!F100="","",参照!F100)</f>
        <v>出光グリーンパワー(株)</v>
      </c>
      <c r="BA100" s="52" t="str">
        <f>IF(参照!G100="","",参照!G100)</f>
        <v>出光グリーンパワー(株)_メニューB</v>
      </c>
      <c r="BB100" s="52">
        <f t="shared" si="32"/>
        <v>0</v>
      </c>
      <c r="BD100" s="52" t="str">
        <f>IF(参照!L100="","",参照!L100)</f>
        <v>飯田まちづくり電力(株)</v>
      </c>
    </row>
    <row r="101" spans="47:56">
      <c r="AU101" s="52" t="str">
        <f>IF(参照!A101="","",参照!A101)</f>
        <v/>
      </c>
      <c r="AV101" s="52" t="str">
        <f>IF(参照!B101="","",参照!B101)</f>
        <v/>
      </c>
      <c r="AW101" s="52" t="str">
        <f>IF(参照!C101="","",参照!C101)</f>
        <v/>
      </c>
      <c r="AX101" s="52" t="str">
        <f>IF(参照!D101="","",参照!D101)</f>
        <v>メニューC</v>
      </c>
      <c r="AY101" s="52">
        <f>IF(参照!E101="","",参照!E101)</f>
        <v>2.0000000000000001E-4</v>
      </c>
      <c r="AZ101" s="52" t="str">
        <f>IF(参照!F101="","",参照!F101)</f>
        <v>出光グリーンパワー(株)</v>
      </c>
      <c r="BA101" s="52" t="str">
        <f>IF(参照!G101="","",参照!G101)</f>
        <v>出光グリーンパワー(株)_メニューC</v>
      </c>
      <c r="BB101" s="52">
        <f t="shared" si="32"/>
        <v>0.2</v>
      </c>
      <c r="BD101" s="52" t="str">
        <f>IF(参照!L101="","",参照!L101)</f>
        <v>(株)イーネットワーク</v>
      </c>
    </row>
    <row r="102" spans="47:56">
      <c r="AU102" s="52" t="str">
        <f>IF(参照!A102="","",参照!A102)</f>
        <v/>
      </c>
      <c r="AV102" s="52" t="str">
        <f>IF(参照!B102="","",参照!B102)</f>
        <v/>
      </c>
      <c r="AW102" s="52" t="str">
        <f>IF(参照!C102="","",参照!C102)</f>
        <v/>
      </c>
      <c r="AX102" s="52" t="str">
        <f>IF(参照!D102="","",参照!D102)</f>
        <v>メニューD(残差)</v>
      </c>
      <c r="AY102" s="52">
        <f>IF(参照!E102="","",参照!E102)</f>
        <v>4.5100000000000001E-4</v>
      </c>
      <c r="AZ102" s="52" t="str">
        <f>IF(参照!F102="","",参照!F102)</f>
        <v>出光グリーンパワー(株)</v>
      </c>
      <c r="BA102" s="52" t="str">
        <f>IF(参照!G102="","",参照!G102)</f>
        <v>出光グリーンパワー(株)_メニューD(残差)</v>
      </c>
      <c r="BB102" s="52">
        <f t="shared" si="32"/>
        <v>0.45100000000000001</v>
      </c>
      <c r="BD102" s="52" t="str">
        <f>IF(参照!L102="","",参照!L102)</f>
        <v>(株)イーネットワークシステムズ</v>
      </c>
    </row>
    <row r="103" spans="47:56">
      <c r="AU103" s="52" t="str">
        <f>IF(参照!A103="","",参照!A103)</f>
        <v/>
      </c>
      <c r="AV103" s="52" t="str">
        <f>IF(参照!B103="","",参照!B103)</f>
        <v/>
      </c>
      <c r="AW103" s="52" t="str">
        <f>IF(参照!C103="","",参照!C103)</f>
        <v/>
      </c>
      <c r="AX103" s="52" t="str">
        <f>IF(参照!D103="","",参照!D103)</f>
        <v>(参考値)事業者全体</v>
      </c>
      <c r="AY103" s="52">
        <f>IF(参照!E103="","",参照!E103)</f>
        <v>3.9400000000000004E-4</v>
      </c>
      <c r="AZ103" s="52" t="str">
        <f>IF(参照!F103="","",参照!F103)</f>
        <v>出光グリーンパワー(株)</v>
      </c>
      <c r="BA103" s="52" t="str">
        <f>IF(参照!G103="","",参照!G103)</f>
        <v>出光グリーンパワー(株)_(参考値)事業者全体</v>
      </c>
      <c r="BB103" s="52">
        <f t="shared" si="32"/>
        <v>0.39400000000000002</v>
      </c>
      <c r="BD103" s="52" t="str">
        <f>IF(参照!L103="","",参照!L103)</f>
        <v>イーレックス(株)</v>
      </c>
    </row>
    <row r="104" spans="47:56">
      <c r="AU104" s="52" t="str">
        <f>IF(参照!A104="","",参照!A104)</f>
        <v>A0031</v>
      </c>
      <c r="AV104" s="52" t="str">
        <f>IF(参照!B104="","",参照!B104)</f>
        <v>(株)新出光</v>
      </c>
      <c r="AW104" s="52">
        <f>IF(参照!C104="","",参照!C104)</f>
        <v>4.7399999999999997E-4</v>
      </c>
      <c r="AX104" s="52" t="str">
        <f>IF(参照!D104="","",参照!D104)</f>
        <v>メニューA</v>
      </c>
      <c r="AY104" s="52">
        <f>IF(参照!E104="","",参照!E104)</f>
        <v>0</v>
      </c>
      <c r="AZ104" s="52" t="str">
        <f>IF(参照!F104="","",参照!F104)</f>
        <v>(株)新出光</v>
      </c>
      <c r="BA104" s="52" t="str">
        <f>IF(参照!G104="","",参照!G104)</f>
        <v>(株)新出光_メニューA</v>
      </c>
      <c r="BB104" s="52">
        <f t="shared" si="32"/>
        <v>0</v>
      </c>
      <c r="BD104" s="52" t="str">
        <f>IF(参照!L104="","",参照!L104)</f>
        <v>イオンディライト(株)</v>
      </c>
    </row>
    <row r="105" spans="47:56">
      <c r="AU105" s="52" t="str">
        <f>IF(参照!A105="","",参照!A105)</f>
        <v/>
      </c>
      <c r="AV105" s="52" t="str">
        <f>IF(参照!B105="","",参照!B105)</f>
        <v/>
      </c>
      <c r="AW105" s="52" t="str">
        <f>IF(参照!C105="","",参照!C105)</f>
        <v/>
      </c>
      <c r="AX105" s="52" t="str">
        <f>IF(参照!D105="","",参照!D105)</f>
        <v>メニューB</v>
      </c>
      <c r="AY105" s="52">
        <f>IF(参照!E105="","",参照!E105)</f>
        <v>0</v>
      </c>
      <c r="AZ105" s="52" t="str">
        <f>IF(参照!F105="","",参照!F105)</f>
        <v>(株)新出光</v>
      </c>
      <c r="BA105" s="52" t="str">
        <f>IF(参照!G105="","",参照!G105)</f>
        <v>(株)新出光_メニューB</v>
      </c>
      <c r="BB105" s="52">
        <f t="shared" si="32"/>
        <v>0</v>
      </c>
      <c r="BD105" s="52" t="str">
        <f>IF(参照!L105="","",参照!L105)</f>
        <v>(株)池見石油店</v>
      </c>
    </row>
    <row r="106" spans="47:56">
      <c r="AU106" s="52" t="str">
        <f>IF(参照!A106="","",参照!A106)</f>
        <v/>
      </c>
      <c r="AV106" s="52" t="str">
        <f>IF(参照!B106="","",参照!B106)</f>
        <v/>
      </c>
      <c r="AW106" s="52" t="str">
        <f>IF(参照!C106="","",参照!C106)</f>
        <v/>
      </c>
      <c r="AX106" s="52" t="str">
        <f>IF(参照!D106="","",参照!D106)</f>
        <v>メニューC</v>
      </c>
      <c r="AY106" s="52">
        <f>IF(参照!E106="","",参照!E106)</f>
        <v>0</v>
      </c>
      <c r="AZ106" s="52" t="str">
        <f>IF(参照!F106="","",参照!F106)</f>
        <v>(株)新出光</v>
      </c>
      <c r="BA106" s="52" t="str">
        <f>IF(参照!G106="","",参照!G106)</f>
        <v>(株)新出光_メニューC</v>
      </c>
      <c r="BB106" s="52">
        <f t="shared" si="32"/>
        <v>0</v>
      </c>
      <c r="BD106" s="52" t="str">
        <f>IF(参照!L106="","",参照!L106)</f>
        <v>いこま市民パワー(株)</v>
      </c>
    </row>
    <row r="107" spans="47:56">
      <c r="AU107" s="52" t="str">
        <f>IF(参照!A107="","",参照!A107)</f>
        <v/>
      </c>
      <c r="AV107" s="52" t="str">
        <f>IF(参照!B107="","",参照!B107)</f>
        <v/>
      </c>
      <c r="AW107" s="52" t="str">
        <f>IF(参照!C107="","",参照!C107)</f>
        <v/>
      </c>
      <c r="AX107" s="52" t="str">
        <f>IF(参照!D107="","",参照!D107)</f>
        <v>メニューD</v>
      </c>
      <c r="AY107" s="52">
        <f>IF(参照!E107="","",参照!E107)</f>
        <v>1.11E-4</v>
      </c>
      <c r="AZ107" s="52" t="str">
        <f>IF(参照!F107="","",参照!F107)</f>
        <v>(株)新出光</v>
      </c>
      <c r="BA107" s="52" t="str">
        <f>IF(参照!G107="","",参照!G107)</f>
        <v>(株)新出光_メニューD</v>
      </c>
      <c r="BB107" s="52">
        <f t="shared" si="32"/>
        <v>0.111</v>
      </c>
      <c r="BD107" s="52" t="str">
        <f>IF(参照!L107="","",参照!L107)</f>
        <v>(株)イシオ</v>
      </c>
    </row>
    <row r="108" spans="47:56">
      <c r="AU108" s="52" t="str">
        <f>IF(参照!A108="","",参照!A108)</f>
        <v/>
      </c>
      <c r="AV108" s="52" t="str">
        <f>IF(参照!B108="","",参照!B108)</f>
        <v/>
      </c>
      <c r="AW108" s="52" t="str">
        <f>IF(参照!C108="","",参照!C108)</f>
        <v/>
      </c>
      <c r="AX108" s="52" t="str">
        <f>IF(参照!D108="","",参照!D108)</f>
        <v>メニューE</v>
      </c>
      <c r="AY108" s="52">
        <f>IF(参照!E108="","",参照!E108)</f>
        <v>0</v>
      </c>
      <c r="AZ108" s="52" t="str">
        <f>IF(参照!F108="","",参照!F108)</f>
        <v>(株)新出光</v>
      </c>
      <c r="BA108" s="52" t="str">
        <f>IF(参照!G108="","",参照!G108)</f>
        <v>(株)新出光_メニューE</v>
      </c>
      <c r="BB108" s="52">
        <f t="shared" si="32"/>
        <v>0</v>
      </c>
      <c r="BD108" s="52" t="str">
        <f>IF(参照!L108="","",参照!L108)</f>
        <v>石川電力(株)</v>
      </c>
    </row>
    <row r="109" spans="47:56">
      <c r="AU109" s="52" t="str">
        <f>IF(参照!A109="","",参照!A109)</f>
        <v/>
      </c>
      <c r="AV109" s="52" t="str">
        <f>IF(参照!B109="","",参照!B109)</f>
        <v/>
      </c>
      <c r="AW109" s="52" t="str">
        <f>IF(参照!C109="","",参照!C109)</f>
        <v/>
      </c>
      <c r="AX109" s="52" t="str">
        <f>IF(参照!D109="","",参照!D109)</f>
        <v>メニューF</v>
      </c>
      <c r="AY109" s="52">
        <f>IF(参照!E109="","",参照!E109)</f>
        <v>0</v>
      </c>
      <c r="AZ109" s="52" t="str">
        <f>IF(参照!F109="","",参照!F109)</f>
        <v>(株)新出光</v>
      </c>
      <c r="BA109" s="52" t="str">
        <f>IF(参照!G109="","",参照!G109)</f>
        <v>(株)新出光_メニューF</v>
      </c>
      <c r="BB109" s="52">
        <f t="shared" si="32"/>
        <v>0</v>
      </c>
      <c r="BD109" s="52" t="str">
        <f>IF(参照!L109="","",参照!L109)</f>
        <v>一般財団法人泉佐野電力　　</v>
      </c>
    </row>
    <row r="110" spans="47:56">
      <c r="AU110" s="52" t="str">
        <f>IF(参照!A110="","",参照!A110)</f>
        <v/>
      </c>
      <c r="AV110" s="52" t="str">
        <f>IF(参照!B110="","",参照!B110)</f>
        <v/>
      </c>
      <c r="AW110" s="52" t="str">
        <f>IF(参照!C110="","",参照!C110)</f>
        <v/>
      </c>
      <c r="AX110" s="52" t="str">
        <f>IF(参照!D110="","",参照!D110)</f>
        <v>メニューG</v>
      </c>
      <c r="AY110" s="52">
        <f>IF(参照!E110="","",参照!E110)</f>
        <v>0</v>
      </c>
      <c r="AZ110" s="52" t="str">
        <f>IF(参照!F110="","",参照!F110)</f>
        <v>(株)新出光</v>
      </c>
      <c r="BA110" s="52" t="str">
        <f>IF(参照!G110="","",参照!G110)</f>
        <v>(株)新出光_メニューG</v>
      </c>
      <c r="BB110" s="52">
        <f t="shared" si="32"/>
        <v>0</v>
      </c>
      <c r="BD110" s="52" t="str">
        <f>IF(参照!L110="","",参照!L110)</f>
        <v>いずも縁結び電力(株)</v>
      </c>
    </row>
    <row r="111" spans="47:56">
      <c r="AU111" s="52" t="str">
        <f>IF(参照!A111="","",参照!A111)</f>
        <v/>
      </c>
      <c r="AV111" s="52" t="str">
        <f>IF(参照!B111="","",参照!B111)</f>
        <v/>
      </c>
      <c r="AW111" s="52" t="str">
        <f>IF(参照!C111="","",参照!C111)</f>
        <v/>
      </c>
      <c r="AX111" s="52" t="str">
        <f>IF(参照!D111="","",参照!D111)</f>
        <v>メニューH</v>
      </c>
      <c r="AY111" s="52">
        <f>IF(参照!E111="","",参照!E111)</f>
        <v>0</v>
      </c>
      <c r="AZ111" s="52" t="str">
        <f>IF(参照!F111="","",参照!F111)</f>
        <v>(株)新出光</v>
      </c>
      <c r="BA111" s="52" t="str">
        <f>IF(参照!G111="","",参照!G111)</f>
        <v>(株)新出光_メニューH</v>
      </c>
      <c r="BB111" s="52">
        <f t="shared" si="32"/>
        <v>0</v>
      </c>
      <c r="BD111" s="52" t="str">
        <f>IF(参照!L111="","",参照!L111)</f>
        <v>出雲ガス(株)</v>
      </c>
    </row>
    <row r="112" spans="47:56">
      <c r="AU112" s="52" t="str">
        <f>IF(参照!A112="","",参照!A112)</f>
        <v/>
      </c>
      <c r="AV112" s="52" t="str">
        <f>IF(参照!B112="","",参照!B112)</f>
        <v/>
      </c>
      <c r="AW112" s="52" t="str">
        <f>IF(参照!C112="","",参照!C112)</f>
        <v/>
      </c>
      <c r="AX112" s="52" t="str">
        <f>IF(参照!D112="","",参照!D112)</f>
        <v>メニューI(残差)</v>
      </c>
      <c r="AY112" s="52">
        <f>IF(参照!E112="","",参照!E112)</f>
        <v>4.9700000000000005E-4</v>
      </c>
      <c r="AZ112" s="52" t="str">
        <f>IF(参照!F112="","",参照!F112)</f>
        <v>(株)新出光</v>
      </c>
      <c r="BA112" s="52" t="str">
        <f>IF(参照!G112="","",参照!G112)</f>
        <v>(株)新出光_メニューI(残差)</v>
      </c>
      <c r="BB112" s="52">
        <f t="shared" si="32"/>
        <v>0.49700000000000005</v>
      </c>
      <c r="BD112" s="52" t="str">
        <f>IF(参照!L112="","",参照!L112)</f>
        <v>出雲ケーブルビジョン(株)</v>
      </c>
    </row>
    <row r="113" spans="47:56">
      <c r="AU113" s="52" t="str">
        <f>IF(参照!A113="","",参照!A113)</f>
        <v/>
      </c>
      <c r="AV113" s="52" t="str">
        <f>IF(参照!B113="","",参照!B113)</f>
        <v/>
      </c>
      <c r="AW113" s="52" t="str">
        <f>IF(参照!C113="","",参照!C113)</f>
        <v/>
      </c>
      <c r="AX113" s="52" t="str">
        <f>IF(参照!D113="","",参照!D113)</f>
        <v>(参考値)事業者全体</v>
      </c>
      <c r="AY113" s="52">
        <f>IF(参照!E113="","",参照!E113)</f>
        <v>4.5800000000000002E-4</v>
      </c>
      <c r="AZ113" s="52" t="str">
        <f>IF(参照!F113="","",参照!F113)</f>
        <v>(株)新出光</v>
      </c>
      <c r="BA113" s="52" t="str">
        <f>IF(参照!G113="","",参照!G113)</f>
        <v>(株)新出光_(参考値)事業者全体</v>
      </c>
      <c r="BB113" s="52">
        <f t="shared" si="32"/>
        <v>0.45800000000000002</v>
      </c>
      <c r="BD113" s="52" t="str">
        <f>IF(参照!L113="","",参照!L113)</f>
        <v>伊勢崎ガス(株)</v>
      </c>
    </row>
    <row r="114" spans="47:56">
      <c r="AU114" s="52" t="str">
        <f>IF(参照!A114="","",参照!A114)</f>
        <v>A0032</v>
      </c>
      <c r="AV114" s="52" t="str">
        <f>IF(参照!B114="","",参照!B114)</f>
        <v>セントラル石油瓦斯(株)</v>
      </c>
      <c r="AW114" s="52">
        <f>IF(参照!C114="","",参照!C114)</f>
        <v>4.9399999999999997E-4</v>
      </c>
      <c r="AX114" s="52" t="str">
        <f>IF(参照!D114="","",参照!D114)</f>
        <v/>
      </c>
      <c r="AY114" s="52">
        <f>IF(参照!E114="","",参照!E114)</f>
        <v>4.3800000000000002E-4</v>
      </c>
      <c r="AZ114" s="52" t="str">
        <f>IF(参照!F114="","",参照!F114)</f>
        <v>セントラル石油瓦斯(株)</v>
      </c>
      <c r="BA114" s="52" t="str">
        <f>IF(参照!G114="","",参照!G114)</f>
        <v>セントラル石油瓦斯(株)_</v>
      </c>
      <c r="BB114" s="52">
        <f t="shared" si="32"/>
        <v>0.438</v>
      </c>
      <c r="BD114" s="52" t="str">
        <f>IF(参照!L114="","",参照!L114)</f>
        <v>伊勢志摩電力(株)</v>
      </c>
    </row>
    <row r="115" spans="47:56">
      <c r="AU115" s="52" t="str">
        <f>IF(参照!A115="","",参照!A115)</f>
        <v>A0034</v>
      </c>
      <c r="AV115" s="52" t="str">
        <f>IF(参照!B115="","",参照!B115)</f>
        <v>一般財団法人泉佐野電力　　</v>
      </c>
      <c r="AW115" s="52">
        <f>IF(参照!C115="","",参照!C115)</f>
        <v>3.68E-4</v>
      </c>
      <c r="AX115" s="52" t="str">
        <f>IF(参照!D115="","",参照!D115)</f>
        <v/>
      </c>
      <c r="AY115" s="52">
        <f>IF(参照!E115="","",参照!E115)</f>
        <v>4.37E-4</v>
      </c>
      <c r="AZ115" s="52" t="str">
        <f>IF(参照!F115="","",参照!F115)</f>
        <v>一般財団法人泉佐野電力　　</v>
      </c>
      <c r="BA115" s="52" t="str">
        <f>IF(参照!G115="","",参照!G115)</f>
        <v>一般財団法人泉佐野電力　　_</v>
      </c>
      <c r="BB115" s="52">
        <f t="shared" si="32"/>
        <v>0.437</v>
      </c>
      <c r="BD115" s="52" t="str">
        <f>IF(参照!L115="","",参照!L115)</f>
        <v>(株)いちき串木野電力</v>
      </c>
    </row>
    <row r="116" spans="47:56">
      <c r="AU116" s="52" t="str">
        <f>IF(参照!A116="","",参照!A116)</f>
        <v>A0035</v>
      </c>
      <c r="AV116" s="52" t="str">
        <f>IF(参照!B116="","",参照!B116)</f>
        <v>コスモエネルギーソリューションズ(株)</v>
      </c>
      <c r="AW116" s="52">
        <f>IF(参照!C116="","",参照!C116)</f>
        <v>3.0499999999999999E-4</v>
      </c>
      <c r="AX116" s="52" t="str">
        <f>IF(参照!D116="","",参照!D116)</f>
        <v>メニューA</v>
      </c>
      <c r="AY116" s="52">
        <f>IF(参照!E116="","",参照!E116)</f>
        <v>0</v>
      </c>
      <c r="AZ116" s="52" t="str">
        <f>IF(参照!F116="","",参照!F116)</f>
        <v>コスモエネルギーソリューションズ(株)</v>
      </c>
      <c r="BA116" s="52" t="str">
        <f>IF(参照!G116="","",参照!G116)</f>
        <v>コスモエネルギーソリューションズ(株)_メニューA</v>
      </c>
      <c r="BB116" s="52">
        <f t="shared" si="32"/>
        <v>0</v>
      </c>
      <c r="BD116" s="52" t="str">
        <f>IF(参照!L116="","",参照!L116)</f>
        <v>(株)いちたかガスワン</v>
      </c>
    </row>
    <row r="117" spans="47:56">
      <c r="AU117" s="52" t="str">
        <f>IF(参照!A117="","",参照!A117)</f>
        <v/>
      </c>
      <c r="AV117" s="52" t="str">
        <f>IF(参照!B117="","",参照!B117)</f>
        <v/>
      </c>
      <c r="AW117" s="52" t="str">
        <f>IF(参照!C117="","",参照!C117)</f>
        <v/>
      </c>
      <c r="AX117" s="52" t="str">
        <f>IF(参照!D117="","",参照!D117)</f>
        <v>メニューB(残差)</v>
      </c>
      <c r="AY117" s="52">
        <f>IF(参照!E117="","",参照!E117)</f>
        <v>6.8800000000000003E-4</v>
      </c>
      <c r="AZ117" s="52" t="str">
        <f>IF(参照!F117="","",参照!F117)</f>
        <v>コスモエネルギーソリューションズ(株)</v>
      </c>
      <c r="BA117" s="52" t="str">
        <f>IF(参照!G117="","",参照!G117)</f>
        <v>コスモエネルギーソリューションズ(株)_メニューB(残差)</v>
      </c>
      <c r="BB117" s="52">
        <f t="shared" si="32"/>
        <v>0.68800000000000006</v>
      </c>
      <c r="BD117" s="52" t="str">
        <f>IF(参照!L117="","",参照!L117)</f>
        <v>出光グリーンパワー(株)</v>
      </c>
    </row>
    <row r="118" spans="47:56">
      <c r="AU118" s="52" t="str">
        <f>IF(参照!A118="","",参照!A118)</f>
        <v/>
      </c>
      <c r="AV118" s="52" t="str">
        <f>IF(参照!B118="","",参照!B118)</f>
        <v/>
      </c>
      <c r="AW118" s="52" t="str">
        <f>IF(参照!C118="","",参照!C118)</f>
        <v/>
      </c>
      <c r="AX118" s="52" t="str">
        <f>IF(参照!D118="","",参照!D118)</f>
        <v>(参考値)事業者全体</v>
      </c>
      <c r="AY118" s="52">
        <f>IF(参照!E118="","",参照!E118)</f>
        <v>5.04E-4</v>
      </c>
      <c r="AZ118" s="52" t="str">
        <f>IF(参照!F118="","",参照!F118)</f>
        <v>コスモエネルギーソリューションズ(株)</v>
      </c>
      <c r="BA118" s="52" t="str">
        <f>IF(参照!G118="","",参照!G118)</f>
        <v>コスモエネルギーソリューションズ(株)_(参考値)事業者全体</v>
      </c>
      <c r="BB118" s="52">
        <f t="shared" si="32"/>
        <v>0.504</v>
      </c>
      <c r="BD118" s="52" t="str">
        <f>IF(参照!L118="","",参照!L118)</f>
        <v>出光興産(株)</v>
      </c>
    </row>
    <row r="119" spans="47:56">
      <c r="AU119" s="52" t="str">
        <f>IF(参照!A119="","",参照!A119)</f>
        <v>A0036</v>
      </c>
      <c r="AV119" s="52" t="str">
        <f>IF(参照!B119="","",参照!B119)</f>
        <v>(株)グリーンサークル</v>
      </c>
      <c r="AW119" s="52">
        <f>IF(参照!C119="","",参照!C119)</f>
        <v>3.8000000000000002E-5</v>
      </c>
      <c r="AX119" s="52" t="str">
        <f>IF(参照!D119="","",参照!D119)</f>
        <v/>
      </c>
      <c r="AY119" s="52">
        <f>IF(参照!E119="","",参照!E119)</f>
        <v>4.4099999999999999E-4</v>
      </c>
      <c r="AZ119" s="52" t="str">
        <f>IF(参照!F119="","",参照!F119)</f>
        <v>(株)グリーンサークル</v>
      </c>
      <c r="BA119" s="52" t="str">
        <f>IF(参照!G119="","",参照!G119)</f>
        <v>(株)グリーンサークル_</v>
      </c>
      <c r="BB119" s="52">
        <f t="shared" si="32"/>
        <v>0.441</v>
      </c>
      <c r="BD119" s="52" t="str">
        <f>IF(参照!L119="","",参照!L119)</f>
        <v>伊藤忠エネクス(株)</v>
      </c>
    </row>
    <row r="120" spans="47:56">
      <c r="AU120" s="52" t="str">
        <f>IF(参照!A120="","",参照!A120)</f>
        <v>A0037</v>
      </c>
      <c r="AV120" s="52" t="str">
        <f>IF(参照!B120="","",参照!B120)</f>
        <v>(株)ウエスト電力</v>
      </c>
      <c r="AW120" s="52">
        <f>IF(参照!C120="","",参照!C120)</f>
        <v>3.6900000000000002E-4</v>
      </c>
      <c r="AX120" s="52" t="str">
        <f>IF(参照!D120="","",参照!D120)</f>
        <v>メニューA</v>
      </c>
      <c r="AY120" s="52">
        <f>IF(参照!E120="","",参照!E120)</f>
        <v>0</v>
      </c>
      <c r="AZ120" s="52" t="str">
        <f>IF(参照!F120="","",参照!F120)</f>
        <v>(株)ウエスト電力</v>
      </c>
      <c r="BA120" s="52" t="str">
        <f>IF(参照!G120="","",参照!G120)</f>
        <v>(株)ウエスト電力_メニューA</v>
      </c>
      <c r="BB120" s="52">
        <f t="shared" si="32"/>
        <v>0</v>
      </c>
      <c r="BD120" s="52" t="str">
        <f>IF(参照!L120="","",参照!L120)</f>
        <v>伊藤忠エネクスホームライフ西日本(株)</v>
      </c>
    </row>
    <row r="121" spans="47:56">
      <c r="AU121" s="52" t="str">
        <f>IF(参照!A121="","",参照!A121)</f>
        <v/>
      </c>
      <c r="AV121" s="52" t="str">
        <f>IF(参照!B121="","",参照!B121)</f>
        <v/>
      </c>
      <c r="AW121" s="52" t="str">
        <f>IF(参照!C121="","",参照!C121)</f>
        <v/>
      </c>
      <c r="AX121" s="52" t="str">
        <f>IF(参照!D121="","",参照!D121)</f>
        <v>メニューB(残差)</v>
      </c>
      <c r="AY121" s="52">
        <f>IF(参照!E121="","",参照!E121)</f>
        <v>3.0800000000000001E-4</v>
      </c>
      <c r="AZ121" s="52" t="str">
        <f>IF(参照!F121="","",参照!F121)</f>
        <v>(株)ウエスト電力</v>
      </c>
      <c r="BA121" s="52" t="str">
        <f>IF(参照!G121="","",参照!G121)</f>
        <v>(株)ウエスト電力_メニューB(残差)</v>
      </c>
      <c r="BB121" s="52">
        <f t="shared" si="32"/>
        <v>0.308</v>
      </c>
      <c r="BD121" s="52" t="str">
        <f>IF(参照!L121="","",参照!L121)</f>
        <v>伊藤忠商事(株)</v>
      </c>
    </row>
    <row r="122" spans="47:56">
      <c r="AU122" s="52" t="str">
        <f>IF(参照!A122="","",参照!A122)</f>
        <v/>
      </c>
      <c r="AV122" s="52" t="str">
        <f>IF(参照!B122="","",参照!B122)</f>
        <v/>
      </c>
      <c r="AW122" s="52" t="str">
        <f>IF(参照!C122="","",参照!C122)</f>
        <v/>
      </c>
      <c r="AX122" s="52" t="str">
        <f>IF(参照!D122="","",参照!D122)</f>
        <v>(参考値)事業者全体</v>
      </c>
      <c r="AY122" s="52">
        <f>IF(参照!E122="","",参照!E122)</f>
        <v>3.1799999999999998E-4</v>
      </c>
      <c r="AZ122" s="52" t="str">
        <f>IF(参照!F122="","",参照!F122)</f>
        <v>(株)ウエスト電力</v>
      </c>
      <c r="BA122" s="52" t="str">
        <f>IF(参照!G122="","",参照!G122)</f>
        <v>(株)ウエスト電力_(参考値)事業者全体</v>
      </c>
      <c r="BB122" s="52">
        <f t="shared" si="32"/>
        <v>0.318</v>
      </c>
      <c r="BD122" s="52" t="str">
        <f>IF(参照!L122="","",参照!L122)</f>
        <v>伊藤忠プランテック(株)</v>
      </c>
    </row>
    <row r="123" spans="47:56">
      <c r="AU123" s="52" t="str">
        <f>IF(参照!A123="","",参照!A123)</f>
        <v>A0039</v>
      </c>
      <c r="AV123" s="52" t="str">
        <f>IF(参照!B123="","",参照!B123)</f>
        <v>北海道瓦斯(株)</v>
      </c>
      <c r="AW123" s="52">
        <f>IF(参照!C123="","",参照!C123)</f>
        <v>4.7899999999999999E-4</v>
      </c>
      <c r="AX123" s="52" t="str">
        <f>IF(参照!D123="","",参照!D123)</f>
        <v>メニューA</v>
      </c>
      <c r="AY123" s="52">
        <f>IF(参照!E123="","",参照!E123)</f>
        <v>0</v>
      </c>
      <c r="AZ123" s="52" t="str">
        <f>IF(参照!F123="","",参照!F123)</f>
        <v>北海道瓦斯(株)</v>
      </c>
      <c r="BA123" s="52" t="str">
        <f>IF(参照!G123="","",参照!G123)</f>
        <v>北海道瓦斯(株)_メニューA</v>
      </c>
      <c r="BB123" s="52">
        <f t="shared" si="32"/>
        <v>0</v>
      </c>
      <c r="BD123" s="52" t="str">
        <f>IF(参照!L123="","",参照!L123)</f>
        <v>いばらきコープ生活協同組合</v>
      </c>
    </row>
    <row r="124" spans="47:56">
      <c r="AU124" s="52" t="str">
        <f>IF(参照!A124="","",参照!A124)</f>
        <v/>
      </c>
      <c r="AV124" s="52" t="str">
        <f>IF(参照!B124="","",参照!B124)</f>
        <v/>
      </c>
      <c r="AW124" s="52" t="str">
        <f>IF(参照!C124="","",参照!C124)</f>
        <v/>
      </c>
      <c r="AX124" s="52" t="str">
        <f>IF(参照!D124="","",参照!D124)</f>
        <v>メニューB(残差)</v>
      </c>
      <c r="AY124" s="52">
        <f>IF(参照!E124="","",参照!E124)</f>
        <v>4.7899999999999999E-4</v>
      </c>
      <c r="AZ124" s="52" t="str">
        <f>IF(参照!F124="","",参照!F124)</f>
        <v>北海道瓦斯(株)</v>
      </c>
      <c r="BA124" s="52" t="str">
        <f>IF(参照!G124="","",参照!G124)</f>
        <v>北海道瓦斯(株)_メニューB(残差)</v>
      </c>
      <c r="BB124" s="52">
        <f t="shared" si="32"/>
        <v>0.47899999999999998</v>
      </c>
      <c r="BD124" s="52" t="str">
        <f>IF(参照!L124="","",参照!L124)</f>
        <v>入間ガス(株)</v>
      </c>
    </row>
    <row r="125" spans="47:56">
      <c r="AU125" s="52" t="str">
        <f>IF(参照!A125="","",参照!A125)</f>
        <v/>
      </c>
      <c r="AV125" s="52" t="str">
        <f>IF(参照!B125="","",参照!B125)</f>
        <v/>
      </c>
      <c r="AW125" s="52" t="str">
        <f>IF(参照!C125="","",参照!C125)</f>
        <v/>
      </c>
      <c r="AX125" s="52" t="str">
        <f>IF(参照!D125="","",参照!D125)</f>
        <v>(参考値)事業者全体</v>
      </c>
      <c r="AY125" s="52">
        <f>IF(参照!E125="","",参照!E125)</f>
        <v>4.6899999999999996E-4</v>
      </c>
      <c r="AZ125" s="52" t="str">
        <f>IF(参照!F125="","",参照!F125)</f>
        <v>北海道瓦斯(株)</v>
      </c>
      <c r="BA125" s="52" t="str">
        <f>IF(参照!G125="","",参照!G125)</f>
        <v>北海道瓦斯(株)_(参考値)事業者全体</v>
      </c>
      <c r="BB125" s="52">
        <f t="shared" si="32"/>
        <v>0.46899999999999997</v>
      </c>
      <c r="BD125" s="52" t="str">
        <f>IF(参照!L125="","",参照!L125)</f>
        <v>イワタニ関東(株)</v>
      </c>
    </row>
    <row r="126" spans="47:56">
      <c r="AU126" s="52" t="str">
        <f>IF(参照!A126="","",参照!A126)</f>
        <v>A0042</v>
      </c>
      <c r="AV126" s="52" t="str">
        <f>IF(参照!B126="","",参照!B126)</f>
        <v>新エネルギー開発(株)</v>
      </c>
      <c r="AW126" s="52">
        <f>IF(参照!C126="","",参照!C126)</f>
        <v>4.6999999999999999E-4</v>
      </c>
      <c r="AX126" s="52" t="str">
        <f>IF(参照!D126="","",参照!D126)</f>
        <v/>
      </c>
      <c r="AY126" s="52">
        <f>IF(参照!E126="","",参照!E126)</f>
        <v>4.5399999999999998E-4</v>
      </c>
      <c r="AZ126" s="52" t="str">
        <f>IF(参照!F126="","",参照!F126)</f>
        <v>新エネルギー開発(株)</v>
      </c>
      <c r="BA126" s="52" t="str">
        <f>IF(参照!G126="","",参照!G126)</f>
        <v>新エネルギー開発(株)_</v>
      </c>
      <c r="BB126" s="52">
        <f t="shared" si="32"/>
        <v>0.45399999999999996</v>
      </c>
      <c r="BD126" s="52" t="str">
        <f>IF(参照!L126="","",参照!L126)</f>
        <v>イワタニ首都圏(株)</v>
      </c>
    </row>
    <row r="127" spans="47:56">
      <c r="AU127" s="52" t="str">
        <f>IF(参照!A127="","",参照!A127)</f>
        <v>A0043</v>
      </c>
      <c r="AV127" s="52" t="str">
        <f>IF(参照!B127="","",参照!B127)</f>
        <v>伊藤忠エネクス(株)</v>
      </c>
      <c r="AW127" s="52" t="str">
        <f>IF(参照!C127="","",参照!C127)</f>
        <v>0.000453※</v>
      </c>
      <c r="AX127" s="52" t="str">
        <f>IF(参照!D127="","",参照!D127)</f>
        <v>メニューA</v>
      </c>
      <c r="AY127" s="52">
        <f>IF(参照!E127="","",参照!E127)</f>
        <v>3.97E-4</v>
      </c>
      <c r="AZ127" s="52" t="str">
        <f>IF(参照!F127="","",参照!F127)</f>
        <v>伊藤忠エネクス(株)</v>
      </c>
      <c r="BA127" s="52" t="str">
        <f>IF(参照!G127="","",参照!G127)</f>
        <v>伊藤忠エネクス(株)_メニューA</v>
      </c>
      <c r="BB127" s="52">
        <f t="shared" si="32"/>
        <v>0.39700000000000002</v>
      </c>
      <c r="BD127" s="52" t="str">
        <f>IF(参照!L127="","",参照!L127)</f>
        <v>イワタニセントラル北海道(株)</v>
      </c>
    </row>
    <row r="128" spans="47:56">
      <c r="AU128" s="52" t="str">
        <f>IF(参照!A128="","",参照!A128)</f>
        <v/>
      </c>
      <c r="AV128" s="52" t="str">
        <f>IF(参照!B128="","",参照!B128)</f>
        <v/>
      </c>
      <c r="AW128" s="52" t="str">
        <f>IF(参照!C128="","",参照!C128)</f>
        <v/>
      </c>
      <c r="AX128" s="52" t="str">
        <f>IF(参照!D128="","",参照!D128)</f>
        <v>メニューB</v>
      </c>
      <c r="AY128" s="52">
        <f>IF(参照!E128="","",参照!E128)</f>
        <v>3.5E-4</v>
      </c>
      <c r="AZ128" s="52" t="str">
        <f>IF(参照!F128="","",参照!F128)</f>
        <v>伊藤忠エネクス(株)</v>
      </c>
      <c r="BA128" s="52" t="str">
        <f>IF(参照!G128="","",参照!G128)</f>
        <v>伊藤忠エネクス(株)_メニューB</v>
      </c>
      <c r="BB128" s="52">
        <f t="shared" si="32"/>
        <v>0.35</v>
      </c>
      <c r="BD128" s="52" t="str">
        <f>IF(参照!L128="","",参照!L128)</f>
        <v>イワタニ東海(株)</v>
      </c>
    </row>
    <row r="129" spans="47:56">
      <c r="AU129" s="52" t="str">
        <f>IF(参照!A129="","",参照!A129)</f>
        <v/>
      </c>
      <c r="AV129" s="52" t="str">
        <f>IF(参照!B129="","",参照!B129)</f>
        <v/>
      </c>
      <c r="AW129" s="52" t="str">
        <f>IF(参照!C129="","",参照!C129)</f>
        <v/>
      </c>
      <c r="AX129" s="52" t="str">
        <f>IF(参照!D129="","",参照!D129)</f>
        <v>メニューC(残差)</v>
      </c>
      <c r="AY129" s="52">
        <f>IF(参照!E129="","",参照!E129)</f>
        <v>3.6400000000000001E-4</v>
      </c>
      <c r="AZ129" s="52" t="str">
        <f>IF(参照!F129="","",参照!F129)</f>
        <v>伊藤忠エネクス(株)</v>
      </c>
      <c r="BA129" s="52" t="str">
        <f>IF(参照!G129="","",参照!G129)</f>
        <v>伊藤忠エネクス(株)_メニューC(残差)</v>
      </c>
      <c r="BB129" s="52">
        <f t="shared" si="32"/>
        <v>0.36399999999999999</v>
      </c>
      <c r="BD129" s="52" t="str">
        <f>IF(参照!L129="","",参照!L129)</f>
        <v>イワタニ長野(株)</v>
      </c>
    </row>
    <row r="130" spans="47:56">
      <c r="AU130" s="52" t="str">
        <f>IF(参照!A130="","",参照!A130)</f>
        <v/>
      </c>
      <c r="AV130" s="52" t="str">
        <f>IF(参照!B130="","",参照!B130)</f>
        <v/>
      </c>
      <c r="AW130" s="52" t="str">
        <f>IF(参照!C130="","",参照!C130)</f>
        <v/>
      </c>
      <c r="AX130" s="52" t="str">
        <f>IF(参照!D130="","",参照!D130)</f>
        <v>(参考値)事業者全体</v>
      </c>
      <c r="AY130" s="52">
        <f>IF(参照!E130="","",参照!E130)</f>
        <v>4.6999999999999999E-4</v>
      </c>
      <c r="AZ130" s="52" t="str">
        <f>IF(参照!F130="","",参照!F130)</f>
        <v>伊藤忠エネクス(株)</v>
      </c>
      <c r="BA130" s="52" t="str">
        <f>IF(参照!G130="","",参照!G130)</f>
        <v>伊藤忠エネクス(株)_(参考値)事業者全体</v>
      </c>
      <c r="BB130" s="52">
        <f t="shared" si="32"/>
        <v>0.47</v>
      </c>
      <c r="BD130" s="52" t="str">
        <f>IF(参照!L130="","",参照!L130)</f>
        <v>イワタニ三重(株)</v>
      </c>
    </row>
    <row r="131" spans="47:56">
      <c r="AU131" s="52" t="str">
        <f>IF(参照!A131="","",参照!A131)</f>
        <v>A0045</v>
      </c>
      <c r="AV131" s="52" t="str">
        <f>IF(参照!B131="","",参照!B131)</f>
        <v>(株)Ｖ－Ｐｏｗｅｒ</v>
      </c>
      <c r="AW131" s="52">
        <f>IF(参照!C131="","",参照!C131)</f>
        <v>3.8000000000000002E-4</v>
      </c>
      <c r="AX131" s="52" t="str">
        <f>IF(参照!D131="","",参照!D131)</f>
        <v>メニューA</v>
      </c>
      <c r="AY131" s="52">
        <f>IF(参照!E131="","",参照!E131)</f>
        <v>2.72E-4</v>
      </c>
      <c r="AZ131" s="52" t="str">
        <f>IF(参照!F131="","",参照!F131)</f>
        <v>(株)Ｖ－Ｐｏｗｅｒ</v>
      </c>
      <c r="BA131" s="52" t="str">
        <f>IF(参照!G131="","",参照!G131)</f>
        <v>(株)Ｖ－Ｐｏｗｅｒ_メニューA</v>
      </c>
      <c r="BB131" s="52">
        <f t="shared" si="32"/>
        <v>0.27200000000000002</v>
      </c>
      <c r="BD131" s="52" t="str">
        <f>IF(参照!L131="","",参照!L131)</f>
        <v>(株)岩手ウッドパワー</v>
      </c>
    </row>
    <row r="132" spans="47:56">
      <c r="AU132" s="52" t="str">
        <f>IF(参照!A132="","",参照!A132)</f>
        <v/>
      </c>
      <c r="AV132" s="52" t="str">
        <f>IF(参照!B132="","",参照!B132)</f>
        <v/>
      </c>
      <c r="AW132" s="52" t="str">
        <f>IF(参照!C132="","",参照!C132)</f>
        <v/>
      </c>
      <c r="AX132" s="52" t="str">
        <f>IF(参照!D132="","",参照!D132)</f>
        <v>メニューB</v>
      </c>
      <c r="AY132" s="52">
        <f>IF(参照!E132="","",参照!E132)</f>
        <v>0</v>
      </c>
      <c r="AZ132" s="52" t="str">
        <f>IF(参照!F132="","",参照!F132)</f>
        <v>(株)Ｖ－Ｐｏｗｅｒ</v>
      </c>
      <c r="BA132" s="52" t="str">
        <f>IF(参照!G132="","",参照!G132)</f>
        <v>(株)Ｖ－Ｐｏｗｅｒ_メニューB</v>
      </c>
      <c r="BB132" s="52">
        <f t="shared" si="32"/>
        <v>0</v>
      </c>
      <c r="BD132" s="52" t="str">
        <f>IF(参照!L132="","",参照!L132)</f>
        <v>岩手電力(株)</v>
      </c>
    </row>
    <row r="133" spans="47:56">
      <c r="AU133" s="52" t="str">
        <f>IF(参照!A133="","",参照!A133)</f>
        <v/>
      </c>
      <c r="AV133" s="52" t="str">
        <f>IF(参照!B133="","",参照!B133)</f>
        <v/>
      </c>
      <c r="AW133" s="52" t="str">
        <f>IF(参照!C133="","",参照!C133)</f>
        <v/>
      </c>
      <c r="AX133" s="52" t="str">
        <f>IF(参照!D133="","",参照!D133)</f>
        <v>メニューC(残差)</v>
      </c>
      <c r="AY133" s="52">
        <f>IF(参照!E133="","",参照!E133)</f>
        <v>4.6999999999999999E-4</v>
      </c>
      <c r="AZ133" s="52" t="str">
        <f>IF(参照!F133="","",参照!F133)</f>
        <v>(株)Ｖ－Ｐｏｗｅｒ</v>
      </c>
      <c r="BA133" s="52" t="str">
        <f>IF(参照!G133="","",参照!G133)</f>
        <v>(株)Ｖ－Ｐｏｗｅｒ_メニューC(残差)</v>
      </c>
      <c r="BB133" s="52">
        <f t="shared" ref="BB133:BB196" si="33">AY133*1000</f>
        <v>0.47</v>
      </c>
      <c r="BD133" s="52" t="str">
        <f>IF(参照!L133="","",参照!L133)</f>
        <v>(株)インフォシステム</v>
      </c>
    </row>
    <row r="134" spans="47:56">
      <c r="AU134" s="52" t="str">
        <f>IF(参照!A134="","",参照!A134)</f>
        <v/>
      </c>
      <c r="AV134" s="52" t="str">
        <f>IF(参照!B134="","",参照!B134)</f>
        <v/>
      </c>
      <c r="AW134" s="52" t="str">
        <f>IF(参照!C134="","",参照!C134)</f>
        <v/>
      </c>
      <c r="AX134" s="52" t="str">
        <f>IF(参照!D134="","",参照!D134)</f>
        <v>(参考値)事業者全体</v>
      </c>
      <c r="AY134" s="52">
        <f>IF(参照!E134="","",参照!E134)</f>
        <v>4.5300000000000001E-4</v>
      </c>
      <c r="AZ134" s="52" t="str">
        <f>IF(参照!F134="","",参照!F134)</f>
        <v>(株)Ｖ－Ｐｏｗｅｒ</v>
      </c>
      <c r="BA134" s="52" t="str">
        <f>IF(参照!G134="","",参照!G134)</f>
        <v>(株)Ｖ－Ｐｏｗｅｒ_(参考値)事業者全体</v>
      </c>
      <c r="BB134" s="52">
        <f t="shared" si="33"/>
        <v>0.45300000000000001</v>
      </c>
      <c r="BD134" s="52" t="str">
        <f>IF(参照!L134="","",参照!L134)</f>
        <v>ヴィジョナリーパワー(株)</v>
      </c>
    </row>
    <row r="135" spans="47:56">
      <c r="AU135" s="52" t="str">
        <f>IF(参照!A135="","",参照!A135)</f>
        <v>A0046</v>
      </c>
      <c r="AV135" s="52" t="str">
        <f>IF(参照!B135="","",参照!B135)</f>
        <v>大和エネルギー(株)</v>
      </c>
      <c r="AW135" s="52">
        <f>IF(参照!C135="","",参照!C135)</f>
        <v>3.5599999999999998E-4</v>
      </c>
      <c r="AX135" s="52" t="str">
        <f>IF(参照!D135="","",参照!D135)</f>
        <v>メニューA</v>
      </c>
      <c r="AY135" s="52">
        <f>IF(参照!E135="","",参照!E135)</f>
        <v>0</v>
      </c>
      <c r="AZ135" s="52" t="str">
        <f>IF(参照!F135="","",参照!F135)</f>
        <v>大和エネルギー(株)</v>
      </c>
      <c r="BA135" s="52" t="str">
        <f>IF(参照!G135="","",参照!G135)</f>
        <v>大和エネルギー(株)_メニューA</v>
      </c>
      <c r="BB135" s="52">
        <f t="shared" si="33"/>
        <v>0</v>
      </c>
      <c r="BD135" s="52" t="str">
        <f>IF(参照!L135="","",参照!L135)</f>
        <v>(株)ウエスト電力</v>
      </c>
    </row>
    <row r="136" spans="47:56">
      <c r="AU136" s="52" t="str">
        <f>IF(参照!A136="","",参照!A136)</f>
        <v/>
      </c>
      <c r="AV136" s="52" t="str">
        <f>IF(参照!B136="","",参照!B136)</f>
        <v/>
      </c>
      <c r="AW136" s="52" t="str">
        <f>IF(参照!C136="","",参照!C136)</f>
        <v/>
      </c>
      <c r="AX136" s="52" t="str">
        <f>IF(参照!D136="","",参照!D136)</f>
        <v>メニューB(残差)</v>
      </c>
      <c r="AY136" s="52">
        <f>IF(参照!E136="","",参照!E136)</f>
        <v>2.9099999999999997E-4</v>
      </c>
      <c r="AZ136" s="52" t="str">
        <f>IF(参照!F136="","",参照!F136)</f>
        <v>大和エネルギー(株)</v>
      </c>
      <c r="BA136" s="52" t="str">
        <f>IF(参照!G136="","",参照!G136)</f>
        <v>大和エネルギー(株)_メニューB(残差)</v>
      </c>
      <c r="BB136" s="52">
        <f t="shared" si="33"/>
        <v>0.29099999999999998</v>
      </c>
      <c r="BD136" s="52" t="str">
        <f>IF(参照!L136="","",参照!L136)</f>
        <v>上田ガス(株)</v>
      </c>
    </row>
    <row r="137" spans="47:56">
      <c r="AU137" s="52" t="str">
        <f>IF(参照!A137="","",参照!A137)</f>
        <v/>
      </c>
      <c r="AV137" s="52" t="str">
        <f>IF(参照!B137="","",参照!B137)</f>
        <v/>
      </c>
      <c r="AW137" s="52" t="str">
        <f>IF(参照!C137="","",参照!C137)</f>
        <v/>
      </c>
      <c r="AX137" s="52" t="str">
        <f>IF(参照!D137="","",参照!D137)</f>
        <v>(参考値)事業者全体</v>
      </c>
      <c r="AY137" s="52">
        <f>IF(参照!E137="","",参照!E137)</f>
        <v>3.0199999999999997E-4</v>
      </c>
      <c r="AZ137" s="52" t="str">
        <f>IF(参照!F137="","",参照!F137)</f>
        <v>大和エネルギー(株)</v>
      </c>
      <c r="BA137" s="52" t="str">
        <f>IF(参照!G137="","",参照!G137)</f>
        <v>大和エネルギー(株)_(参考値)事業者全体</v>
      </c>
      <c r="BB137" s="52">
        <f t="shared" si="33"/>
        <v>0.30199999999999999</v>
      </c>
      <c r="BD137" s="52" t="str">
        <f>IF(参照!L137="","",参照!L137)</f>
        <v>うすきエネルギー(株)</v>
      </c>
    </row>
    <row r="138" spans="47:56">
      <c r="AU138" s="52" t="str">
        <f>IF(参照!A138="","",参照!A138)</f>
        <v>A0048</v>
      </c>
      <c r="AV138" s="52" t="str">
        <f>IF(参照!B138="","",参照!B138)</f>
        <v>大阪瓦斯(株)</v>
      </c>
      <c r="AW138" s="52">
        <f>IF(参照!C138="","",参照!C138)</f>
        <v>4.1199999999999999E-4</v>
      </c>
      <c r="AX138" s="52" t="str">
        <f>IF(参照!D138="","",参照!D138)</f>
        <v>メニューA</v>
      </c>
      <c r="AY138" s="52">
        <f>IF(参照!E138="","",参照!E138)</f>
        <v>0</v>
      </c>
      <c r="AZ138" s="52" t="str">
        <f>IF(参照!F138="","",参照!F138)</f>
        <v>大阪瓦斯(株)</v>
      </c>
      <c r="BA138" s="52" t="str">
        <f>IF(参照!G138="","",参照!G138)</f>
        <v>大阪瓦斯(株)_メニューA</v>
      </c>
      <c r="BB138" s="52">
        <f t="shared" si="33"/>
        <v>0</v>
      </c>
      <c r="BD138" s="52" t="str">
        <f>IF(参照!L138="","",参照!L138)</f>
        <v>(株)ウッドエナジー</v>
      </c>
    </row>
    <row r="139" spans="47:56">
      <c r="AU139" s="52" t="str">
        <f>IF(参照!A139="","",参照!A139)</f>
        <v/>
      </c>
      <c r="AV139" s="52" t="str">
        <f>IF(参照!B139="","",参照!B139)</f>
        <v/>
      </c>
      <c r="AW139" s="52" t="str">
        <f>IF(参照!C139="","",参照!C139)</f>
        <v/>
      </c>
      <c r="AX139" s="52" t="str">
        <f>IF(参照!D139="","",参照!D139)</f>
        <v>メニューB</v>
      </c>
      <c r="AY139" s="52">
        <f>IF(参照!E139="","",参照!E139)</f>
        <v>0</v>
      </c>
      <c r="AZ139" s="52" t="str">
        <f>IF(参照!F139="","",参照!F139)</f>
        <v>大阪瓦斯(株)</v>
      </c>
      <c r="BA139" s="52" t="str">
        <f>IF(参照!G139="","",参照!G139)</f>
        <v>大阪瓦斯(株)_メニューB</v>
      </c>
      <c r="BB139" s="52">
        <f t="shared" si="33"/>
        <v>0</v>
      </c>
      <c r="BD139" s="52" t="str">
        <f>IF(参照!L139="","",参照!L139)</f>
        <v>宇都宮ライトパワー(株)</v>
      </c>
    </row>
    <row r="140" spans="47:56">
      <c r="AU140" s="52" t="str">
        <f>IF(参照!A140="","",参照!A140)</f>
        <v/>
      </c>
      <c r="AV140" s="52" t="str">
        <f>IF(参照!B140="","",参照!B140)</f>
        <v/>
      </c>
      <c r="AW140" s="52" t="str">
        <f>IF(参照!C140="","",参照!C140)</f>
        <v/>
      </c>
      <c r="AX140" s="52" t="str">
        <f>IF(参照!D140="","",参照!D140)</f>
        <v>メニューC</v>
      </c>
      <c r="AY140" s="52">
        <f>IF(参照!E140="","",参照!E140)</f>
        <v>3.9600000000000003E-4</v>
      </c>
      <c r="AZ140" s="52" t="str">
        <f>IF(参照!F140="","",参照!F140)</f>
        <v>大阪瓦斯(株)</v>
      </c>
      <c r="BA140" s="52" t="str">
        <f>IF(参照!G140="","",参照!G140)</f>
        <v>大阪瓦斯(株)_メニューC</v>
      </c>
      <c r="BB140" s="52">
        <f t="shared" si="33"/>
        <v>0.39600000000000002</v>
      </c>
      <c r="BD140" s="52" t="str">
        <f>IF(参照!L140="","",参照!L140)</f>
        <v>うべ未来エネルギー(株)</v>
      </c>
    </row>
    <row r="141" spans="47:56">
      <c r="AU141" s="52" t="str">
        <f>IF(参照!A141="","",参照!A141)</f>
        <v/>
      </c>
      <c r="AV141" s="52" t="str">
        <f>IF(参照!B141="","",参照!B141)</f>
        <v/>
      </c>
      <c r="AW141" s="52" t="str">
        <f>IF(参照!C141="","",参照!C141)</f>
        <v/>
      </c>
      <c r="AX141" s="52" t="str">
        <f>IF(参照!D141="","",参照!D141)</f>
        <v>メニューD(残差)</v>
      </c>
      <c r="AY141" s="52">
        <f>IF(参照!E141="","",参照!E141)</f>
        <v>4.5800000000000002E-4</v>
      </c>
      <c r="AZ141" s="52" t="str">
        <f>IF(参照!F141="","",参照!F141)</f>
        <v>大阪瓦斯(株)</v>
      </c>
      <c r="BA141" s="52" t="str">
        <f>IF(参照!G141="","",参照!G141)</f>
        <v>大阪瓦斯(株)_メニューD(残差)</v>
      </c>
      <c r="BB141" s="52">
        <f t="shared" si="33"/>
        <v>0.45800000000000002</v>
      </c>
      <c r="BD141" s="52" t="str">
        <f>IF(参照!L141="","",参照!L141)</f>
        <v>エア・ウォーター(株)</v>
      </c>
    </row>
    <row r="142" spans="47:56">
      <c r="AU142" s="52" t="str">
        <f>IF(参照!A142="","",参照!A142)</f>
        <v/>
      </c>
      <c r="AV142" s="52" t="str">
        <f>IF(参照!B142="","",参照!B142)</f>
        <v/>
      </c>
      <c r="AW142" s="52" t="str">
        <f>IF(参照!C142="","",参照!C142)</f>
        <v/>
      </c>
      <c r="AX142" s="52" t="str">
        <f>IF(参照!D142="","",参照!D142)</f>
        <v>(参考値)事業者全体</v>
      </c>
      <c r="AY142" s="52">
        <f>IF(参照!E142="","",参照!E142)</f>
        <v>4.2099999999999999E-4</v>
      </c>
      <c r="AZ142" s="52" t="str">
        <f>IF(参照!F142="","",参照!F142)</f>
        <v>大阪瓦斯(株)</v>
      </c>
      <c r="BA142" s="52" t="str">
        <f>IF(参照!G142="","",参照!G142)</f>
        <v>大阪瓦斯(株)_(参考値)事業者全体</v>
      </c>
      <c r="BB142" s="52">
        <f t="shared" si="33"/>
        <v>0.42099999999999999</v>
      </c>
      <c r="BD142" s="52" t="str">
        <f>IF(参照!L142="","",参照!L142)</f>
        <v>エア・ウォーター・ライフソリューション(株)(旧：エア・ウォーター北海道(株))</v>
      </c>
    </row>
    <row r="143" spans="47:56">
      <c r="AU143" s="52" t="str">
        <f>IF(参照!A143="","",参照!A143)</f>
        <v>A0049</v>
      </c>
      <c r="AV143" s="52" t="str">
        <f>IF(参照!B143="","",参照!B143)</f>
        <v>エフビットコミュニケーションズ(株)　</v>
      </c>
      <c r="AW143" s="52">
        <f>IF(参照!C143="","",参照!C143)</f>
        <v>4.5800000000000002E-4</v>
      </c>
      <c r="AX143" s="52" t="str">
        <f>IF(参照!D143="","",参照!D143)</f>
        <v>メニューA</v>
      </c>
      <c r="AY143" s="52">
        <f>IF(参照!E143="","",参照!E143)</f>
        <v>2.4800000000000001E-4</v>
      </c>
      <c r="AZ143" s="52" t="str">
        <f>IF(参照!F143="","",参照!F143)</f>
        <v>エフビットコミュニケーションズ(株)　</v>
      </c>
      <c r="BA143" s="52" t="str">
        <f>IF(参照!G143="","",参照!G143)</f>
        <v>エフビットコミュニケーションズ(株)　_メニューA</v>
      </c>
      <c r="BB143" s="52">
        <f t="shared" si="33"/>
        <v>0.248</v>
      </c>
      <c r="BD143" s="52" t="str">
        <f>IF(参照!L143="","",参照!L143)</f>
        <v>(株)エイチティーピー</v>
      </c>
    </row>
    <row r="144" spans="47:56">
      <c r="AU144" s="52" t="str">
        <f>IF(参照!A144="","",参照!A144)</f>
        <v/>
      </c>
      <c r="AV144" s="52" t="str">
        <f>IF(参照!B144="","",参照!B144)</f>
        <v/>
      </c>
      <c r="AW144" s="52" t="str">
        <f>IF(参照!C144="","",参照!C144)</f>
        <v/>
      </c>
      <c r="AX144" s="52" t="str">
        <f>IF(参照!D144="","",参照!D144)</f>
        <v>メニューB</v>
      </c>
      <c r="AY144" s="52">
        <f>IF(参照!E144="","",参照!E144)</f>
        <v>0</v>
      </c>
      <c r="AZ144" s="52" t="str">
        <f>IF(参照!F144="","",参照!F144)</f>
        <v>エフビットコミュニケーションズ(株)　</v>
      </c>
      <c r="BA144" s="52" t="str">
        <f>IF(参照!G144="","",参照!G144)</f>
        <v>エフビットコミュニケーションズ(株)　_メニューB</v>
      </c>
      <c r="BB144" s="52">
        <f t="shared" si="33"/>
        <v>0</v>
      </c>
      <c r="BD144" s="52" t="str">
        <f>IF(参照!L144="","",参照!L144)</f>
        <v>(株)エーコープサービス</v>
      </c>
    </row>
    <row r="145" spans="47:56">
      <c r="AU145" s="52" t="str">
        <f>IF(参照!A145="","",参照!A145)</f>
        <v/>
      </c>
      <c r="AV145" s="52" t="str">
        <f>IF(参照!B145="","",参照!B145)</f>
        <v/>
      </c>
      <c r="AW145" s="52" t="str">
        <f>IF(参照!C145="","",参照!C145)</f>
        <v/>
      </c>
      <c r="AX145" s="52" t="str">
        <f>IF(参照!D145="","",参照!D145)</f>
        <v>メニューC(残差)</v>
      </c>
      <c r="AY145" s="52">
        <f>IF(参照!E145="","",参照!E145)</f>
        <v>5.2800000000000004E-4</v>
      </c>
      <c r="AZ145" s="52" t="str">
        <f>IF(参照!F145="","",参照!F145)</f>
        <v>エフビットコミュニケーションズ(株)　</v>
      </c>
      <c r="BA145" s="52" t="str">
        <f>IF(参照!G145="","",参照!G145)</f>
        <v>エフビットコミュニケーションズ(株)　_メニューC(残差)</v>
      </c>
      <c r="BB145" s="52">
        <f t="shared" si="33"/>
        <v>0.52800000000000002</v>
      </c>
      <c r="BD145" s="52" t="str">
        <f>IF(参照!L145="","",参照!L145)</f>
        <v>(株)エージーピー　</v>
      </c>
    </row>
    <row r="146" spans="47:56">
      <c r="AU146" s="52" t="str">
        <f>IF(参照!A146="","",参照!A146)</f>
        <v/>
      </c>
      <c r="AV146" s="52" t="str">
        <f>IF(参照!B146="","",参照!B146)</f>
        <v/>
      </c>
      <c r="AW146" s="52" t="str">
        <f>IF(参照!C146="","",参照!C146)</f>
        <v/>
      </c>
      <c r="AX146" s="52" t="str">
        <f>IF(参照!D146="","",参照!D146)</f>
        <v>(参考値)事業者全体</v>
      </c>
      <c r="AY146" s="52">
        <f>IF(参照!E146="","",参照!E146)</f>
        <v>4.7699999999999999E-4</v>
      </c>
      <c r="AZ146" s="52" t="str">
        <f>IF(参照!F146="","",参照!F146)</f>
        <v>エフビットコミュニケーションズ(株)　</v>
      </c>
      <c r="BA146" s="52" t="str">
        <f>IF(参照!G146="","",参照!G146)</f>
        <v>エフビットコミュニケーションズ(株)　_(参考値)事業者全体</v>
      </c>
      <c r="BB146" s="52">
        <f t="shared" si="33"/>
        <v>0.47699999999999998</v>
      </c>
      <c r="BD146" s="52" t="str">
        <f>IF(参照!L146="","",参照!L146)</f>
        <v>(株)エコア</v>
      </c>
    </row>
    <row r="147" spans="47:56">
      <c r="AU147" s="52" t="str">
        <f>IF(参照!A147="","",参照!A147)</f>
        <v>A0050</v>
      </c>
      <c r="AV147" s="52" t="str">
        <f>IF(参照!B147="","",参照!B147)</f>
        <v>ＥＮＥＯＳ(株)</v>
      </c>
      <c r="AW147" s="52">
        <f>IF(参照!C147="","",参照!C147)</f>
        <v>4.06E-4</v>
      </c>
      <c r="AX147" s="52" t="str">
        <f>IF(参照!D147="","",参照!D147)</f>
        <v>メニューA</v>
      </c>
      <c r="AY147" s="52">
        <f>IF(参照!E147="","",参照!E147)</f>
        <v>0</v>
      </c>
      <c r="AZ147" s="52" t="str">
        <f>IF(参照!F147="","",参照!F147)</f>
        <v>ＥＮＥＯＳ(株)</v>
      </c>
      <c r="BA147" s="52" t="str">
        <f>IF(参照!G147="","",参照!G147)</f>
        <v>ＥＮＥＯＳ(株)_メニューA</v>
      </c>
      <c r="BB147" s="52">
        <f t="shared" si="33"/>
        <v>0</v>
      </c>
      <c r="BD147" s="52" t="str">
        <f>IF(参照!L147="","",参照!L147)</f>
        <v>(株)エコスタイル</v>
      </c>
    </row>
    <row r="148" spans="47:56">
      <c r="AU148" s="52" t="str">
        <f>IF(参照!A148="","",参照!A148)</f>
        <v/>
      </c>
      <c r="AV148" s="52" t="str">
        <f>IF(参照!B148="","",参照!B148)</f>
        <v/>
      </c>
      <c r="AW148" s="52" t="str">
        <f>IF(参照!C148="","",参照!C148)</f>
        <v/>
      </c>
      <c r="AX148" s="52" t="str">
        <f>IF(参照!D148="","",参照!D148)</f>
        <v>メニューB</v>
      </c>
      <c r="AY148" s="52">
        <f>IF(参照!E148="","",参照!E148)</f>
        <v>0</v>
      </c>
      <c r="AZ148" s="52" t="str">
        <f>IF(参照!F148="","",参照!F148)</f>
        <v>ＥＮＥＯＳ(株)</v>
      </c>
      <c r="BA148" s="52" t="str">
        <f>IF(参照!G148="","",参照!G148)</f>
        <v>ＥＮＥＯＳ(株)_メニューB</v>
      </c>
      <c r="BB148" s="52">
        <f t="shared" si="33"/>
        <v>0</v>
      </c>
      <c r="BD148" s="52" t="str">
        <f>IF(参照!L148="","",参照!L148)</f>
        <v>(株)エコログ</v>
      </c>
    </row>
    <row r="149" spans="47:56">
      <c r="AU149" s="52" t="str">
        <f>IF(参照!A149="","",参照!A149)</f>
        <v/>
      </c>
      <c r="AV149" s="52" t="str">
        <f>IF(参照!B149="","",参照!B149)</f>
        <v/>
      </c>
      <c r="AW149" s="52" t="str">
        <f>IF(参照!C149="","",参照!C149)</f>
        <v/>
      </c>
      <c r="AX149" s="52" t="str">
        <f>IF(参照!D149="","",参照!D149)</f>
        <v>メニューC</v>
      </c>
      <c r="AY149" s="52">
        <f>IF(参照!E149="","",参照!E149)</f>
        <v>0</v>
      </c>
      <c r="AZ149" s="52" t="str">
        <f>IF(参照!F149="","",参照!F149)</f>
        <v>ＥＮＥＯＳ(株)</v>
      </c>
      <c r="BA149" s="52" t="str">
        <f>IF(参照!G149="","",参照!G149)</f>
        <v>ＥＮＥＯＳ(株)_メニューC</v>
      </c>
      <c r="BB149" s="52">
        <f t="shared" si="33"/>
        <v>0</v>
      </c>
      <c r="BD149" s="52" t="str">
        <f>IF(参照!L149="","",参照!L149)</f>
        <v>(株)エスエナジー</v>
      </c>
    </row>
    <row r="150" spans="47:56">
      <c r="AU150" s="52" t="str">
        <f>IF(参照!A150="","",参照!A150)</f>
        <v/>
      </c>
      <c r="AV150" s="52" t="str">
        <f>IF(参照!B150="","",参照!B150)</f>
        <v/>
      </c>
      <c r="AW150" s="52" t="str">
        <f>IF(参照!C150="","",参照!C150)</f>
        <v/>
      </c>
      <c r="AX150" s="52" t="str">
        <f>IF(参照!D150="","",参照!D150)</f>
        <v>メニューD(残差)</v>
      </c>
      <c r="AY150" s="52">
        <f>IF(参照!E150="","",参照!E150)</f>
        <v>4.5199999999999998E-4</v>
      </c>
      <c r="AZ150" s="52" t="str">
        <f>IF(参照!F150="","",参照!F150)</f>
        <v>ＥＮＥＯＳ(株)</v>
      </c>
      <c r="BA150" s="52" t="str">
        <f>IF(参照!G150="","",参照!G150)</f>
        <v>ＥＮＥＯＳ(株)_メニューD(残差)</v>
      </c>
      <c r="BB150" s="52">
        <f t="shared" si="33"/>
        <v>0.45199999999999996</v>
      </c>
      <c r="BD150" s="52" t="str">
        <f>IF(参照!L150="","",参照!L150)</f>
        <v>(株)エスケーエナジー</v>
      </c>
    </row>
    <row r="151" spans="47:56">
      <c r="AU151" s="52" t="str">
        <f>IF(参照!A151="","",参照!A151)</f>
        <v/>
      </c>
      <c r="AV151" s="52" t="str">
        <f>IF(参照!B151="","",参照!B151)</f>
        <v/>
      </c>
      <c r="AW151" s="52" t="str">
        <f>IF(参照!C151="","",参照!C151)</f>
        <v/>
      </c>
      <c r="AX151" s="52" t="str">
        <f>IF(参照!D151="","",参照!D151)</f>
        <v>(参考値)事業者全体</v>
      </c>
      <c r="AY151" s="52">
        <f>IF(参照!E151="","",参照!E151)</f>
        <v>4.7699999999999999E-4</v>
      </c>
      <c r="AZ151" s="52" t="str">
        <f>IF(参照!F151="","",参照!F151)</f>
        <v>ＥＮＥＯＳ(株)</v>
      </c>
      <c r="BA151" s="52" t="str">
        <f>IF(参照!G151="","",参照!G151)</f>
        <v>ＥＮＥＯＳ(株)_(参考値)事業者全体</v>
      </c>
      <c r="BB151" s="52">
        <f t="shared" si="33"/>
        <v>0.47699999999999998</v>
      </c>
      <c r="BD151" s="52" t="str">
        <f>IF(参照!L151="","",参照!L151)</f>
        <v>越後天然ガス(株)</v>
      </c>
    </row>
    <row r="152" spans="47:56">
      <c r="AU152" s="52" t="str">
        <f>IF(参照!A152="","",参照!A152)</f>
        <v>A0051</v>
      </c>
      <c r="AV152" s="52" t="str">
        <f>IF(参照!B152="","",参照!B152)</f>
        <v>真庭バイオエネルギー(株)</v>
      </c>
      <c r="AW152" s="52">
        <f>IF(参照!C152="","",参照!C152)</f>
        <v>5.0000000000000002E-5</v>
      </c>
      <c r="AX152" s="52" t="str">
        <f>IF(参照!D152="","",参照!D152)</f>
        <v/>
      </c>
      <c r="AY152" s="52">
        <f>IF(参照!E152="","",参照!E152)</f>
        <v>4.6200000000000001E-4</v>
      </c>
      <c r="AZ152" s="52" t="str">
        <f>IF(参照!F152="","",参照!F152)</f>
        <v>真庭バイオエネルギー(株)</v>
      </c>
      <c r="BA152" s="52" t="str">
        <f>IF(参照!G152="","",参照!G152)</f>
        <v>真庭バイオエネルギー(株)_</v>
      </c>
      <c r="BB152" s="52">
        <f t="shared" si="33"/>
        <v>0.46200000000000002</v>
      </c>
      <c r="BD152" s="52" t="str">
        <f>IF(参照!L152="","",参照!L152)</f>
        <v>エッセンシャルエナジー(株)</v>
      </c>
    </row>
    <row r="153" spans="47:56">
      <c r="AU153" s="52" t="str">
        <f>IF(参照!A153="","",参照!A153)</f>
        <v>A0052</v>
      </c>
      <c r="AV153" s="52" t="str">
        <f>IF(参照!B153="","",参照!B153)</f>
        <v>三井物産(株)</v>
      </c>
      <c r="AW153" s="52" t="str">
        <f>IF(参照!C153="","",参照!C153)</f>
        <v>0.000453※</v>
      </c>
      <c r="AX153" s="52" t="str">
        <f>IF(参照!D153="","",参照!D153)</f>
        <v>メニューA</v>
      </c>
      <c r="AY153" s="52">
        <f>IF(参照!E153="","",参照!E153)</f>
        <v>0</v>
      </c>
      <c r="AZ153" s="52" t="str">
        <f>IF(参照!F153="","",参照!F153)</f>
        <v>三井物産(株)</v>
      </c>
      <c r="BA153" s="52" t="str">
        <f>IF(参照!G153="","",参照!G153)</f>
        <v>三井物産(株)_メニューA</v>
      </c>
      <c r="BB153" s="52">
        <f t="shared" si="33"/>
        <v>0</v>
      </c>
      <c r="BD153" s="52" t="str">
        <f>IF(参照!L153="","",参照!L153)</f>
        <v>(株)エナネス</v>
      </c>
    </row>
    <row r="154" spans="47:56">
      <c r="AU154" s="52" t="str">
        <f>IF(参照!A154="","",参照!A154)</f>
        <v/>
      </c>
      <c r="AV154" s="52" t="str">
        <f>IF(参照!B154="","",参照!B154)</f>
        <v/>
      </c>
      <c r="AW154" s="52" t="str">
        <f>IF(参照!C154="","",参照!C154)</f>
        <v/>
      </c>
      <c r="AX154" s="52" t="str">
        <f>IF(参照!D154="","",参照!D154)</f>
        <v>メニューB</v>
      </c>
      <c r="AY154" s="52">
        <f>IF(参照!E154="","",参照!E154)</f>
        <v>2.7300000000000002E-4</v>
      </c>
      <c r="AZ154" s="52" t="str">
        <f>IF(参照!F154="","",参照!F154)</f>
        <v>三井物産(株)</v>
      </c>
      <c r="BA154" s="52" t="str">
        <f>IF(参照!G154="","",参照!G154)</f>
        <v>三井物産(株)_メニューB</v>
      </c>
      <c r="BB154" s="52">
        <f t="shared" si="33"/>
        <v>0.27300000000000002</v>
      </c>
      <c r="BD154" s="52" t="str">
        <f>IF(参照!L154="","",参照!L154)</f>
        <v>(株)エナリス・パワー・マーケティング</v>
      </c>
    </row>
    <row r="155" spans="47:56">
      <c r="AU155" s="52" t="str">
        <f>IF(参照!A155="","",参照!A155)</f>
        <v/>
      </c>
      <c r="AV155" s="52" t="str">
        <f>IF(参照!B155="","",参照!B155)</f>
        <v/>
      </c>
      <c r="AW155" s="52" t="str">
        <f>IF(参照!C155="","",参照!C155)</f>
        <v/>
      </c>
      <c r="AX155" s="52" t="str">
        <f>IF(参照!D155="","",参照!D155)</f>
        <v>メニューC(残差)</v>
      </c>
      <c r="AY155" s="52">
        <f>IF(参照!E155="","",参照!E155)</f>
        <v>6.7599999999999995E-4</v>
      </c>
      <c r="AZ155" s="52" t="str">
        <f>IF(参照!F155="","",参照!F155)</f>
        <v>三井物産(株)</v>
      </c>
      <c r="BA155" s="52" t="str">
        <f>IF(参照!G155="","",参照!G155)</f>
        <v>三井物産(株)_メニューC(残差)</v>
      </c>
      <c r="BB155" s="52">
        <f t="shared" si="33"/>
        <v>0.67599999999999993</v>
      </c>
      <c r="BD155" s="52" t="str">
        <f>IF(参照!L155="","",参照!L155)</f>
        <v>(株)エネアーク関西</v>
      </c>
    </row>
    <row r="156" spans="47:56">
      <c r="AU156" s="52" t="str">
        <f>IF(参照!A156="","",参照!A156)</f>
        <v/>
      </c>
      <c r="AV156" s="52" t="str">
        <f>IF(参照!B156="","",参照!B156)</f>
        <v/>
      </c>
      <c r="AW156" s="52" t="str">
        <f>IF(参照!C156="","",参照!C156)</f>
        <v/>
      </c>
      <c r="AX156" s="52" t="str">
        <f>IF(参照!D156="","",参照!D156)</f>
        <v>(参考値)事業者全体</v>
      </c>
      <c r="AY156" s="52">
        <f>IF(参照!E156="","",参照!E156)</f>
        <v>9.0200000000000002E-4</v>
      </c>
      <c r="AZ156" s="52" t="str">
        <f>IF(参照!F156="","",参照!F156)</f>
        <v>三井物産(株)</v>
      </c>
      <c r="BA156" s="52" t="str">
        <f>IF(参照!G156="","",参照!G156)</f>
        <v>三井物産(株)_(参考値)事業者全体</v>
      </c>
      <c r="BB156" s="52">
        <f t="shared" si="33"/>
        <v>0.90200000000000002</v>
      </c>
      <c r="BD156" s="52" t="str">
        <f>IF(参照!L156="","",参照!L156)</f>
        <v>(株)エネアーク関東</v>
      </c>
    </row>
    <row r="157" spans="47:56">
      <c r="AU157" s="52" t="str">
        <f>IF(参照!A157="","",参照!A157)</f>
        <v>A0053</v>
      </c>
      <c r="AV157" s="52" t="str">
        <f>IF(参照!B157="","",参照!B157)</f>
        <v>オリックス(株)</v>
      </c>
      <c r="AW157" s="52">
        <f>IF(参照!C157="","",参照!C157)</f>
        <v>5.22E-4</v>
      </c>
      <c r="AX157" s="52" t="str">
        <f>IF(参照!D157="","",参照!D157)</f>
        <v>メニューA</v>
      </c>
      <c r="AY157" s="52">
        <f>IF(参照!E157="","",参照!E157)</f>
        <v>3.9899999999999999E-4</v>
      </c>
      <c r="AZ157" s="52" t="str">
        <f>IF(参照!F157="","",参照!F157)</f>
        <v>オリックス(株)</v>
      </c>
      <c r="BA157" s="52" t="str">
        <f>IF(参照!G157="","",参照!G157)</f>
        <v>オリックス(株)_メニューA</v>
      </c>
      <c r="BB157" s="52">
        <f t="shared" si="33"/>
        <v>0.39900000000000002</v>
      </c>
      <c r="BD157" s="52" t="str">
        <f>IF(参照!L157="","",参照!L157)</f>
        <v>(株)エネウィル(旧：ＪＡＧ国際エナジー(株))</v>
      </c>
    </row>
    <row r="158" spans="47:56">
      <c r="AU158" s="52" t="str">
        <f>IF(参照!A158="","",参照!A158)</f>
        <v/>
      </c>
      <c r="AV158" s="52" t="str">
        <f>IF(参照!B158="","",参照!B158)</f>
        <v/>
      </c>
      <c r="AW158" s="52" t="str">
        <f>IF(参照!C158="","",参照!C158)</f>
        <v/>
      </c>
      <c r="AX158" s="52" t="str">
        <f>IF(参照!D158="","",参照!D158)</f>
        <v>メニューB</v>
      </c>
      <c r="AY158" s="52">
        <f>IF(参照!E158="","",参照!E158)</f>
        <v>2.99E-4</v>
      </c>
      <c r="AZ158" s="52" t="str">
        <f>IF(参照!F158="","",参照!F158)</f>
        <v>オリックス(株)</v>
      </c>
      <c r="BA158" s="52" t="str">
        <f>IF(参照!G158="","",参照!G158)</f>
        <v>オリックス(株)_メニューB</v>
      </c>
      <c r="BB158" s="52">
        <f t="shared" si="33"/>
        <v>0.29899999999999999</v>
      </c>
      <c r="BD158" s="52" t="str">
        <f>IF(参照!L158="","",参照!L158)</f>
        <v>(株)エネクスライフサービス</v>
      </c>
    </row>
    <row r="159" spans="47:56">
      <c r="AU159" s="52" t="str">
        <f>IF(参照!A159="","",参照!A159)</f>
        <v/>
      </c>
      <c r="AV159" s="52" t="str">
        <f>IF(参照!B159="","",参照!B159)</f>
        <v/>
      </c>
      <c r="AW159" s="52" t="str">
        <f>IF(参照!C159="","",参照!C159)</f>
        <v/>
      </c>
      <c r="AX159" s="52" t="str">
        <f>IF(参照!D159="","",参照!D159)</f>
        <v>メニューC</v>
      </c>
      <c r="AY159" s="52">
        <f>IF(参照!E159="","",参照!E159)</f>
        <v>1.9900000000000001E-4</v>
      </c>
      <c r="AZ159" s="52" t="str">
        <f>IF(参照!F159="","",参照!F159)</f>
        <v>オリックス(株)</v>
      </c>
      <c r="BA159" s="52" t="str">
        <f>IF(参照!G159="","",参照!G159)</f>
        <v>オリックス(株)_メニューC</v>
      </c>
      <c r="BB159" s="52">
        <f t="shared" si="33"/>
        <v>0.19900000000000001</v>
      </c>
      <c r="BD159" s="52" t="str">
        <f>IF(参照!L159="","",参照!L159)</f>
        <v>(株)エネクル(旧：堀川産業(株))</v>
      </c>
    </row>
    <row r="160" spans="47:56">
      <c r="AU160" s="52" t="str">
        <f>IF(参照!A160="","",参照!A160)</f>
        <v/>
      </c>
      <c r="AV160" s="52" t="str">
        <f>IF(参照!B160="","",参照!B160)</f>
        <v/>
      </c>
      <c r="AW160" s="52" t="str">
        <f>IF(参照!C160="","",参照!C160)</f>
        <v/>
      </c>
      <c r="AX160" s="52" t="str">
        <f>IF(参照!D160="","",参照!D160)</f>
        <v>メニューD</v>
      </c>
      <c r="AY160" s="52">
        <f>IF(参照!E160="","",参照!E160)</f>
        <v>0</v>
      </c>
      <c r="AZ160" s="52" t="str">
        <f>IF(参照!F160="","",参照!F160)</f>
        <v>オリックス(株)</v>
      </c>
      <c r="BA160" s="52" t="str">
        <f>IF(参照!G160="","",参照!G160)</f>
        <v>オリックス(株)_メニューD</v>
      </c>
      <c r="BB160" s="52">
        <f t="shared" si="33"/>
        <v>0</v>
      </c>
      <c r="BD160" s="52" t="str">
        <f>IF(参照!L160="","",参照!L160)</f>
        <v>エネサーブ(株)</v>
      </c>
    </row>
    <row r="161" spans="47:56">
      <c r="AU161" s="52" t="str">
        <f>IF(参照!A161="","",参照!A161)</f>
        <v/>
      </c>
      <c r="AV161" s="52" t="str">
        <f>IF(参照!B161="","",参照!B161)</f>
        <v/>
      </c>
      <c r="AW161" s="52" t="str">
        <f>IF(参照!C161="","",参照!C161)</f>
        <v/>
      </c>
      <c r="AX161" s="52" t="str">
        <f>IF(参照!D161="","",参照!D161)</f>
        <v>メニューE</v>
      </c>
      <c r="AY161" s="52">
        <f>IF(参照!E161="","",参照!E161)</f>
        <v>4.4999999999999999E-4</v>
      </c>
      <c r="AZ161" s="52" t="str">
        <f>IF(参照!F161="","",参照!F161)</f>
        <v>オリックス(株)</v>
      </c>
      <c r="BA161" s="52" t="str">
        <f>IF(参照!G161="","",参照!G161)</f>
        <v>オリックス(株)_メニューE</v>
      </c>
      <c r="BB161" s="52">
        <f t="shared" si="33"/>
        <v>0.45</v>
      </c>
      <c r="BD161" s="52" t="str">
        <f>IF(参照!L161="","",参照!L161)</f>
        <v>(株)エネサンス関東</v>
      </c>
    </row>
    <row r="162" spans="47:56">
      <c r="AU162" s="52" t="str">
        <f>IF(参照!A162="","",参照!A162)</f>
        <v/>
      </c>
      <c r="AV162" s="52" t="str">
        <f>IF(参照!B162="","",参照!B162)</f>
        <v/>
      </c>
      <c r="AW162" s="52" t="str">
        <f>IF(参照!C162="","",参照!C162)</f>
        <v/>
      </c>
      <c r="AX162" s="52" t="str">
        <f>IF(参照!D162="","",参照!D162)</f>
        <v>メニューF</v>
      </c>
      <c r="AY162" s="52">
        <f>IF(参照!E162="","",参照!E162)</f>
        <v>3.1500000000000001E-4</v>
      </c>
      <c r="AZ162" s="52" t="str">
        <f>IF(参照!F162="","",参照!F162)</f>
        <v>オリックス(株)</v>
      </c>
      <c r="BA162" s="52" t="str">
        <f>IF(参照!G162="","",参照!G162)</f>
        <v>オリックス(株)_メニューF</v>
      </c>
      <c r="BB162" s="52">
        <f t="shared" si="33"/>
        <v>0.315</v>
      </c>
      <c r="BD162" s="52" t="str">
        <f>IF(参照!L162="","",参照!L162)</f>
        <v>エネックス(株)</v>
      </c>
    </row>
    <row r="163" spans="47:56">
      <c r="AU163" s="52" t="str">
        <f>IF(参照!A163="","",参照!A163)</f>
        <v/>
      </c>
      <c r="AV163" s="52" t="str">
        <f>IF(参照!B163="","",参照!B163)</f>
        <v/>
      </c>
      <c r="AW163" s="52" t="str">
        <f>IF(参照!C163="","",参照!C163)</f>
        <v/>
      </c>
      <c r="AX163" s="52" t="str">
        <f>IF(参照!D163="","",参照!D163)</f>
        <v>メニューG</v>
      </c>
      <c r="AY163" s="52">
        <f>IF(参照!E163="","",参照!E163)</f>
        <v>2.3499999999999999E-4</v>
      </c>
      <c r="AZ163" s="52" t="str">
        <f>IF(参照!F163="","",参照!F163)</f>
        <v>オリックス(株)</v>
      </c>
      <c r="BA163" s="52" t="str">
        <f>IF(参照!G163="","",参照!G163)</f>
        <v>オリックス(株)_メニューG</v>
      </c>
      <c r="BB163" s="52">
        <f t="shared" si="33"/>
        <v>0.23499999999999999</v>
      </c>
      <c r="BD163" s="52" t="str">
        <f>IF(参照!L163="","",参照!L163)</f>
        <v>(株)エネット</v>
      </c>
    </row>
    <row r="164" spans="47:56">
      <c r="AU164" s="52" t="str">
        <f>IF(参照!A164="","",参照!A164)</f>
        <v/>
      </c>
      <c r="AV164" s="52" t="str">
        <f>IF(参照!B164="","",参照!B164)</f>
        <v/>
      </c>
      <c r="AW164" s="52" t="str">
        <f>IF(参照!C164="","",参照!C164)</f>
        <v/>
      </c>
      <c r="AX164" s="52" t="str">
        <f>IF(参照!D164="","",参照!D164)</f>
        <v>メニューH(残差)</v>
      </c>
      <c r="AY164" s="52">
        <f>IF(参照!E164="","",参照!E164)</f>
        <v>7.3399999999999995E-4</v>
      </c>
      <c r="AZ164" s="52" t="str">
        <f>IF(参照!F164="","",参照!F164)</f>
        <v>オリックス(株)</v>
      </c>
      <c r="BA164" s="52" t="str">
        <f>IF(参照!G164="","",参照!G164)</f>
        <v>オリックス(株)_メニューH(残差)</v>
      </c>
      <c r="BB164" s="52">
        <f t="shared" si="33"/>
        <v>0.73399999999999999</v>
      </c>
      <c r="BD164" s="52" t="str">
        <f>IF(参照!L164="","",参照!L164)</f>
        <v>エネトレード(株)</v>
      </c>
    </row>
    <row r="165" spans="47:56">
      <c r="AU165" s="52" t="str">
        <f>IF(参照!A165="","",参照!A165)</f>
        <v/>
      </c>
      <c r="AV165" s="52" t="str">
        <f>IF(参照!B165="","",参照!B165)</f>
        <v/>
      </c>
      <c r="AW165" s="52" t="str">
        <f>IF(参照!C165="","",参照!C165)</f>
        <v/>
      </c>
      <c r="AX165" s="52" t="str">
        <f>IF(参照!D165="","",参照!D165)</f>
        <v>(参考値)事業者全体</v>
      </c>
      <c r="AY165" s="52">
        <f>IF(参照!E165="","",参照!E165)</f>
        <v>5.2700000000000002E-4</v>
      </c>
      <c r="AZ165" s="52" t="str">
        <f>IF(参照!F165="","",参照!F165)</f>
        <v>オリックス(株)</v>
      </c>
      <c r="BA165" s="52" t="str">
        <f>IF(参照!G165="","",参照!G165)</f>
        <v>オリックス(株)_(参考値)事業者全体</v>
      </c>
      <c r="BB165" s="52">
        <f t="shared" si="33"/>
        <v>0.52700000000000002</v>
      </c>
      <c r="BD165" s="52" t="str">
        <f>IF(参照!L165="","",参照!L165)</f>
        <v>(株)エネ・ビジョン</v>
      </c>
    </row>
    <row r="166" spans="47:56">
      <c r="AU166" s="52" t="str">
        <f>IF(参照!A166="","",参照!A166)</f>
        <v>A0054</v>
      </c>
      <c r="AV166" s="52" t="str">
        <f>IF(参照!B166="","",参照!B166)</f>
        <v>(株)エネサンス関東</v>
      </c>
      <c r="AW166" s="52">
        <f>IF(参照!C166="","",参照!C166)</f>
        <v>5.1900000000000004E-4</v>
      </c>
      <c r="AX166" s="52" t="str">
        <f>IF(参照!D166="","",参照!D166)</f>
        <v/>
      </c>
      <c r="AY166" s="52">
        <f>IF(参照!E166="","",参照!E166)</f>
        <v>4.6299999999999998E-4</v>
      </c>
      <c r="AZ166" s="52" t="str">
        <f>IF(参照!F166="","",参照!F166)</f>
        <v>(株)エネサンス関東</v>
      </c>
      <c r="BA166" s="52" t="str">
        <f>IF(参照!G166="","",参照!G166)</f>
        <v>(株)エネサンス関東_</v>
      </c>
      <c r="BB166" s="52">
        <f t="shared" si="33"/>
        <v>0.46299999999999997</v>
      </c>
      <c r="BD166" s="52" t="str">
        <f>IF(参照!L166="","",参照!L166)</f>
        <v>(株)エネファント</v>
      </c>
    </row>
    <row r="167" spans="47:56">
      <c r="AU167" s="52" t="str">
        <f>IF(参照!A167="","",参照!A167)</f>
        <v>A0055</v>
      </c>
      <c r="AV167" s="52" t="str">
        <f>IF(参照!B167="","",参照!B167)</f>
        <v>(株)ＵＰＤＡＴＥＲ</v>
      </c>
      <c r="AW167" s="52">
        <f>IF(参照!C167="","",参照!C167)</f>
        <v>1.0399999999999999E-4</v>
      </c>
      <c r="AX167" s="52" t="str">
        <f>IF(参照!D167="","",参照!D167)</f>
        <v>メニューA</v>
      </c>
      <c r="AY167" s="52">
        <f>IF(参照!E167="","",参照!E167)</f>
        <v>0</v>
      </c>
      <c r="AZ167" s="52" t="str">
        <f>IF(参照!F167="","",参照!F167)</f>
        <v>(株)ＵＰＤＡＴＥＲ</v>
      </c>
      <c r="BA167" s="52" t="str">
        <f>IF(参照!G167="","",参照!G167)</f>
        <v>(株)ＵＰＤＡＴＥＲ_メニューA</v>
      </c>
      <c r="BB167" s="52">
        <f t="shared" si="33"/>
        <v>0</v>
      </c>
      <c r="BD167" s="52" t="str">
        <f>IF(参照!L167="","",参照!L167)</f>
        <v>エネラボ(株)</v>
      </c>
    </row>
    <row r="168" spans="47:56">
      <c r="AU168" s="52" t="str">
        <f>IF(参照!A168="","",参照!A168)</f>
        <v/>
      </c>
      <c r="AV168" s="52" t="str">
        <f>IF(参照!B168="","",参照!B168)</f>
        <v/>
      </c>
      <c r="AW168" s="52" t="str">
        <f>IF(参照!C168="","",参照!C168)</f>
        <v/>
      </c>
      <c r="AX168" s="52" t="str">
        <f>IF(参照!D168="","",参照!D168)</f>
        <v>メニューB</v>
      </c>
      <c r="AY168" s="52">
        <f>IF(参照!E168="","",参照!E168)</f>
        <v>1.9900000000000001E-4</v>
      </c>
      <c r="AZ168" s="52" t="str">
        <f>IF(参照!F168="","",参照!F168)</f>
        <v>(株)ＵＰＤＡＴＥＲ</v>
      </c>
      <c r="BA168" s="52" t="str">
        <f>IF(参照!G168="","",参照!G168)</f>
        <v>(株)ＵＰＤＡＴＥＲ_メニューB</v>
      </c>
      <c r="BB168" s="52">
        <f t="shared" si="33"/>
        <v>0.19900000000000001</v>
      </c>
      <c r="BD168" s="52" t="str">
        <f>IF(参照!L168="","",参照!L168)</f>
        <v>(株)エネルギア・ソリューション・アンド・サービス</v>
      </c>
    </row>
    <row r="169" spans="47:56">
      <c r="AU169" s="52" t="str">
        <f>IF(参照!A169="","",参照!A169)</f>
        <v/>
      </c>
      <c r="AV169" s="52" t="str">
        <f>IF(参照!B169="","",参照!B169)</f>
        <v/>
      </c>
      <c r="AW169" s="52" t="str">
        <f>IF(参照!C169="","",参照!C169)</f>
        <v/>
      </c>
      <c r="AX169" s="52" t="str">
        <f>IF(参照!D169="","",参照!D169)</f>
        <v>メニューC(残差)</v>
      </c>
      <c r="AY169" s="52">
        <f>IF(参照!E169="","",参照!E169)</f>
        <v>3.6499999999999998E-4</v>
      </c>
      <c r="AZ169" s="52" t="str">
        <f>IF(参照!F169="","",参照!F169)</f>
        <v>(株)ＵＰＤＡＴＥＲ</v>
      </c>
      <c r="BA169" s="52" t="str">
        <f>IF(参照!G169="","",参照!G169)</f>
        <v>(株)ＵＰＤＡＴＥＲ_メニューC(残差)</v>
      </c>
      <c r="BB169" s="52">
        <f t="shared" si="33"/>
        <v>0.36499999999999999</v>
      </c>
      <c r="BD169" s="52" t="str">
        <f>IF(参照!L169="","",参照!L169)</f>
        <v>エネルギーパワー(株)</v>
      </c>
    </row>
    <row r="170" spans="47:56">
      <c r="AU170" s="52" t="str">
        <f>IF(参照!A170="","",参照!A170)</f>
        <v/>
      </c>
      <c r="AV170" s="52" t="str">
        <f>IF(参照!B170="","",参照!B170)</f>
        <v/>
      </c>
      <c r="AW170" s="52" t="str">
        <f>IF(参照!C170="","",参照!C170)</f>
        <v/>
      </c>
      <c r="AX170" s="52" t="str">
        <f>IF(参照!D170="","",参照!D170)</f>
        <v>(参考値)事業者全体</v>
      </c>
      <c r="AY170" s="52">
        <f>IF(参照!E170="","",参照!E170)</f>
        <v>2.8200000000000002E-4</v>
      </c>
      <c r="AZ170" s="52" t="str">
        <f>IF(参照!F170="","",参照!F170)</f>
        <v>(株)ＵＰＤＡＴＥＲ</v>
      </c>
      <c r="BA170" s="52" t="str">
        <f>IF(参照!G170="","",参照!G170)</f>
        <v>(株)ＵＰＤＡＴＥＲ_(参考値)事業者全体</v>
      </c>
      <c r="BB170" s="52">
        <f t="shared" si="33"/>
        <v>0.28200000000000003</v>
      </c>
      <c r="BD170" s="52" t="str">
        <f>IF(参照!L170="","",参照!L170)</f>
        <v>(株)エネワンでんき(旧：(株)サイサン)</v>
      </c>
    </row>
    <row r="171" spans="47:56">
      <c r="AU171" s="52" t="str">
        <f>IF(参照!A171="","",参照!A171)</f>
        <v>A0056</v>
      </c>
      <c r="AV171" s="52" t="str">
        <f>IF(参照!B171="","",参照!B171)</f>
        <v>シン・エナジー(株)</v>
      </c>
      <c r="AW171" s="52">
        <f>IF(参照!C171="","",参照!C171)</f>
        <v>4.73E-4</v>
      </c>
      <c r="AX171" s="52" t="str">
        <f>IF(参照!D171="","",参照!D171)</f>
        <v>メニューA</v>
      </c>
      <c r="AY171" s="52">
        <f>IF(参照!E171="","",参照!E171)</f>
        <v>0</v>
      </c>
      <c r="AZ171" s="52" t="str">
        <f>IF(参照!F171="","",参照!F171)</f>
        <v>シン・エナジー(株)</v>
      </c>
      <c r="BA171" s="52" t="str">
        <f>IF(参照!G171="","",参照!G171)</f>
        <v>シン・エナジー(株)_メニューA</v>
      </c>
      <c r="BB171" s="52">
        <f t="shared" si="33"/>
        <v>0</v>
      </c>
      <c r="BD171" s="52" t="str">
        <f>IF(参照!L171="","",参照!L171)</f>
        <v>エバーグリーン・マーケティング(株)</v>
      </c>
    </row>
    <row r="172" spans="47:56">
      <c r="AU172" s="52" t="str">
        <f>IF(参照!A172="","",参照!A172)</f>
        <v/>
      </c>
      <c r="AV172" s="52" t="str">
        <f>IF(参照!B172="","",参照!B172)</f>
        <v/>
      </c>
      <c r="AW172" s="52" t="str">
        <f>IF(参照!C172="","",参照!C172)</f>
        <v/>
      </c>
      <c r="AX172" s="52" t="str">
        <f>IF(参照!D172="","",参照!D172)</f>
        <v>メニューB</v>
      </c>
      <c r="AY172" s="52">
        <f>IF(参照!E172="","",参照!E172)</f>
        <v>1.25E-4</v>
      </c>
      <c r="AZ172" s="52" t="str">
        <f>IF(参照!F172="","",参照!F172)</f>
        <v>シン・エナジー(株)</v>
      </c>
      <c r="BA172" s="52" t="str">
        <f>IF(参照!G172="","",参照!G172)</f>
        <v>シン・エナジー(株)_メニューB</v>
      </c>
      <c r="BB172" s="52">
        <f t="shared" si="33"/>
        <v>0.125</v>
      </c>
      <c r="BD172" s="52" t="str">
        <f>IF(参照!L172="","",参照!L172)</f>
        <v>エバーグリーン・リテイリング(株)</v>
      </c>
    </row>
    <row r="173" spans="47:56">
      <c r="AU173" s="52" t="str">
        <f>IF(参照!A173="","",参照!A173)</f>
        <v/>
      </c>
      <c r="AV173" s="52" t="str">
        <f>IF(参照!B173="","",参照!B173)</f>
        <v/>
      </c>
      <c r="AW173" s="52" t="str">
        <f>IF(参照!C173="","",参照!C173)</f>
        <v/>
      </c>
      <c r="AX173" s="52" t="str">
        <f>IF(参照!D173="","",参照!D173)</f>
        <v>メニューC</v>
      </c>
      <c r="AY173" s="52">
        <f>IF(参照!E173="","",参照!E173)</f>
        <v>2.23E-4</v>
      </c>
      <c r="AZ173" s="52" t="str">
        <f>IF(参照!F173="","",参照!F173)</f>
        <v>シン・エナジー(株)</v>
      </c>
      <c r="BA173" s="52" t="str">
        <f>IF(参照!G173="","",参照!G173)</f>
        <v>シン・エナジー(株)_メニューC</v>
      </c>
      <c r="BB173" s="52">
        <f t="shared" si="33"/>
        <v>0.223</v>
      </c>
      <c r="BD173" s="52" t="str">
        <f>IF(参照!L173="","",参照!L173)</f>
        <v>荏原環境プラント(株)</v>
      </c>
    </row>
    <row r="174" spans="47:56">
      <c r="AU174" s="52" t="str">
        <f>IF(参照!A174="","",参照!A174)</f>
        <v/>
      </c>
      <c r="AV174" s="52" t="str">
        <f>IF(参照!B174="","",参照!B174)</f>
        <v/>
      </c>
      <c r="AW174" s="52" t="str">
        <f>IF(参照!C174="","",参照!C174)</f>
        <v/>
      </c>
      <c r="AX174" s="52" t="str">
        <f>IF(参照!D174="","",参照!D174)</f>
        <v>メニューD(残差)</v>
      </c>
      <c r="AY174" s="52">
        <f>IF(参照!E174="","",参照!E174)</f>
        <v>4.35E-4</v>
      </c>
      <c r="AZ174" s="52" t="str">
        <f>IF(参照!F174="","",参照!F174)</f>
        <v>シン・エナジー(株)</v>
      </c>
      <c r="BA174" s="52" t="str">
        <f>IF(参照!G174="","",参照!G174)</f>
        <v>シン・エナジー(株)_メニューD(残差)</v>
      </c>
      <c r="BB174" s="52">
        <f t="shared" si="33"/>
        <v>0.435</v>
      </c>
      <c r="BD174" s="52" t="str">
        <f>IF(参照!L174="","",参照!L174)</f>
        <v>エフィシエント(株)</v>
      </c>
    </row>
    <row r="175" spans="47:56">
      <c r="AU175" s="52" t="str">
        <f>IF(参照!A175="","",参照!A175)</f>
        <v/>
      </c>
      <c r="AV175" s="52" t="str">
        <f>IF(参照!B175="","",参照!B175)</f>
        <v/>
      </c>
      <c r="AW175" s="52" t="str">
        <f>IF(参照!C175="","",参照!C175)</f>
        <v/>
      </c>
      <c r="AX175" s="52" t="str">
        <f>IF(参照!D175="","",参照!D175)</f>
        <v>(参考値)事業者全体</v>
      </c>
      <c r="AY175" s="52">
        <f>IF(参照!E175="","",参照!E175)</f>
        <v>4.7299999999999995E-4</v>
      </c>
      <c r="AZ175" s="52" t="str">
        <f>IF(参照!F175="","",参照!F175)</f>
        <v>シン・エナジー(株)</v>
      </c>
      <c r="BA175" s="52" t="str">
        <f>IF(参照!G175="","",参照!G175)</f>
        <v>シン・エナジー(株)_(参考値)事業者全体</v>
      </c>
      <c r="BB175" s="52">
        <f t="shared" si="33"/>
        <v>0.47299999999999998</v>
      </c>
      <c r="BD175" s="52" t="str">
        <f>IF(参照!L175="","",参照!L175)</f>
        <v>(株)エフエネ</v>
      </c>
    </row>
    <row r="176" spans="47:56">
      <c r="AU176" s="52" t="str">
        <f>IF(参照!A176="","",参照!A176)</f>
        <v>A0057</v>
      </c>
      <c r="AV176" s="52" t="str">
        <f>IF(参照!B176="","",参照!B176)</f>
        <v>(株)サニックス</v>
      </c>
      <c r="AW176" s="52">
        <f>IF(参照!C176="","",参照!C176)</f>
        <v>5.6200000000000011E-4</v>
      </c>
      <c r="AX176" s="52" t="str">
        <f>IF(参照!D176="","",参照!D176)</f>
        <v>メニューA</v>
      </c>
      <c r="AY176" s="52">
        <f>IF(参照!E176="","",参照!E176)</f>
        <v>0</v>
      </c>
      <c r="AZ176" s="52" t="str">
        <f>IF(参照!F176="","",参照!F176)</f>
        <v>(株)サニックス</v>
      </c>
      <c r="BA176" s="52" t="str">
        <f>IF(参照!G176="","",参照!G176)</f>
        <v>(株)サニックス_メニューA</v>
      </c>
      <c r="BB176" s="52">
        <f t="shared" si="33"/>
        <v>0</v>
      </c>
      <c r="BD176" s="52" t="str">
        <f>IF(参照!L176="","",参照!L176)</f>
        <v>(株)エフオン</v>
      </c>
    </row>
    <row r="177" spans="47:56">
      <c r="AU177" s="52" t="str">
        <f>IF(参照!A177="","",参照!A177)</f>
        <v/>
      </c>
      <c r="AV177" s="52" t="str">
        <f>IF(参照!B177="","",参照!B177)</f>
        <v/>
      </c>
      <c r="AW177" s="52" t="str">
        <f>IF(参照!C177="","",参照!C177)</f>
        <v/>
      </c>
      <c r="AX177" s="52" t="str">
        <f>IF(参照!D177="","",参照!D177)</f>
        <v>メニューB</v>
      </c>
      <c r="AY177" s="52">
        <f>IF(参照!E177="","",参照!E177)</f>
        <v>0</v>
      </c>
      <c r="AZ177" s="52" t="str">
        <f>IF(参照!F177="","",参照!F177)</f>
        <v>(株)サニックス</v>
      </c>
      <c r="BA177" s="52" t="str">
        <f>IF(参照!G177="","",参照!G177)</f>
        <v>(株)サニックス_メニューB</v>
      </c>
      <c r="BB177" s="52">
        <f t="shared" si="33"/>
        <v>0</v>
      </c>
      <c r="BD177" s="52" t="str">
        <f>IF(参照!L177="","",参照!L177)</f>
        <v>エフビットコミュニケーションズ(株)　</v>
      </c>
    </row>
    <row r="178" spans="47:56">
      <c r="AU178" s="52" t="str">
        <f>IF(参照!A178="","",参照!A178)</f>
        <v/>
      </c>
      <c r="AV178" s="52" t="str">
        <f>IF(参照!B178="","",参照!B178)</f>
        <v/>
      </c>
      <c r="AW178" s="52" t="str">
        <f>IF(参照!C178="","",参照!C178)</f>
        <v/>
      </c>
      <c r="AX178" s="52" t="str">
        <f>IF(参照!D178="","",参照!D178)</f>
        <v>メニューC</v>
      </c>
      <c r="AY178" s="52">
        <f>IF(参照!E178="","",参照!E178)</f>
        <v>2.8000000000000003E-4</v>
      </c>
      <c r="AZ178" s="52" t="str">
        <f>IF(参照!F178="","",参照!F178)</f>
        <v>(株)サニックス</v>
      </c>
      <c r="BA178" s="52" t="str">
        <f>IF(参照!G178="","",参照!G178)</f>
        <v>(株)サニックス_メニューC</v>
      </c>
      <c r="BB178" s="52">
        <f t="shared" si="33"/>
        <v>0.28000000000000003</v>
      </c>
      <c r="BD178" s="52" t="str">
        <f>IF(参照!L178="","",参照!L178)</f>
        <v>(株)エルピオ</v>
      </c>
    </row>
    <row r="179" spans="47:56">
      <c r="AU179" s="52" t="str">
        <f>IF(参照!A179="","",参照!A179)</f>
        <v/>
      </c>
      <c r="AV179" s="52" t="str">
        <f>IF(参照!B179="","",参照!B179)</f>
        <v/>
      </c>
      <c r="AW179" s="52" t="str">
        <f>IF(参照!C179="","",参照!C179)</f>
        <v/>
      </c>
      <c r="AX179" s="52" t="str">
        <f>IF(参照!D179="","",参照!D179)</f>
        <v>メニューD(残差)</v>
      </c>
      <c r="AY179" s="52">
        <f>IF(参照!E179="","",参照!E179)</f>
        <v>6.4700000000000001E-4</v>
      </c>
      <c r="AZ179" s="52" t="str">
        <f>IF(参照!F179="","",参照!F179)</f>
        <v>(株)サニックス</v>
      </c>
      <c r="BA179" s="52" t="str">
        <f>IF(参照!G179="","",参照!G179)</f>
        <v>(株)サニックス_メニューD(残差)</v>
      </c>
      <c r="BB179" s="52">
        <f t="shared" si="33"/>
        <v>0.64700000000000002</v>
      </c>
      <c r="BD179" s="52" t="str">
        <f>IF(参照!L179="","",参照!L179)</f>
        <v>エルメック(株)</v>
      </c>
    </row>
    <row r="180" spans="47:56">
      <c r="AU180" s="52" t="str">
        <f>IF(参照!A180="","",参照!A180)</f>
        <v/>
      </c>
      <c r="AV180" s="52" t="str">
        <f>IF(参照!B180="","",参照!B180)</f>
        <v/>
      </c>
      <c r="AW180" s="52" t="str">
        <f>IF(参照!C180="","",参照!C180)</f>
        <v/>
      </c>
      <c r="AX180" s="52" t="str">
        <f>IF(参照!D180="","",参照!D180)</f>
        <v>(参考値)事業者全体</v>
      </c>
      <c r="AY180" s="52">
        <f>IF(参照!E180="","",参照!E180)</f>
        <v>4.86E-4</v>
      </c>
      <c r="AZ180" s="52" t="str">
        <f>IF(参照!F180="","",参照!F180)</f>
        <v>(株)サニックス</v>
      </c>
      <c r="BA180" s="52" t="str">
        <f>IF(参照!G180="","",参照!G180)</f>
        <v>(株)サニックス_(参考値)事業者全体</v>
      </c>
      <c r="BB180" s="52">
        <f t="shared" si="33"/>
        <v>0.48599999999999999</v>
      </c>
      <c r="BD180" s="52" t="str">
        <f>IF(参照!L180="","",参照!L180)</f>
        <v>(株)縁人</v>
      </c>
    </row>
    <row r="181" spans="47:56">
      <c r="AU181" s="52" t="str">
        <f>IF(参照!A181="","",参照!A181)</f>
        <v>A0058</v>
      </c>
      <c r="AV181" s="52" t="str">
        <f>IF(参照!B181="","",参照!B181)</f>
        <v>(株)コンシェルジュ</v>
      </c>
      <c r="AW181" s="52">
        <f>IF(参照!C181="","",参照!C181)</f>
        <v>2.2800000000000001E-4</v>
      </c>
      <c r="AX181" s="52" t="str">
        <f>IF(参照!D181="","",参照!D181)</f>
        <v>メニューA</v>
      </c>
      <c r="AY181" s="52">
        <f>IF(参照!E181="","",参照!E181)</f>
        <v>0</v>
      </c>
      <c r="AZ181" s="52" t="str">
        <f>IF(参照!F181="","",参照!F181)</f>
        <v>(株)コンシェルジュ</v>
      </c>
      <c r="BA181" s="52" t="str">
        <f>IF(参照!G181="","",参照!G181)</f>
        <v>(株)コンシェルジュ_メニューA</v>
      </c>
      <c r="BB181" s="52">
        <f t="shared" si="33"/>
        <v>0</v>
      </c>
      <c r="BD181" s="52" t="str">
        <f>IF(参照!L181="","",参照!L181)</f>
        <v>おいでんエネルギー(株)</v>
      </c>
    </row>
    <row r="182" spans="47:56">
      <c r="AU182" s="52" t="str">
        <f>IF(参照!A182="","",参照!A182)</f>
        <v/>
      </c>
      <c r="AV182" s="52" t="str">
        <f>IF(参照!B182="","",参照!B182)</f>
        <v/>
      </c>
      <c r="AW182" s="52" t="str">
        <f>IF(参照!C182="","",参照!C182)</f>
        <v/>
      </c>
      <c r="AX182" s="52" t="str">
        <f>IF(参照!D182="","",参照!D182)</f>
        <v>メニューB(残差)</v>
      </c>
      <c r="AY182" s="52">
        <f>IF(参照!E182="","",参照!E182)</f>
        <v>4.8699999999999997E-4</v>
      </c>
      <c r="AZ182" s="52" t="str">
        <f>IF(参照!F182="","",参照!F182)</f>
        <v>(株)コンシェルジュ</v>
      </c>
      <c r="BA182" s="52" t="str">
        <f>IF(参照!G182="","",参照!G182)</f>
        <v>(株)コンシェルジュ_メニューB(残差)</v>
      </c>
      <c r="BB182" s="52">
        <f t="shared" si="33"/>
        <v>0.48699999999999999</v>
      </c>
      <c r="BD182" s="52" t="str">
        <f>IF(参照!L182="","",参照!L182)</f>
        <v>王子・伊藤忠エネクス電力販売(株)</v>
      </c>
    </row>
    <row r="183" spans="47:56">
      <c r="AU183" s="52" t="str">
        <f>IF(参照!A183="","",参照!A183)</f>
        <v/>
      </c>
      <c r="AV183" s="52" t="str">
        <f>IF(参照!B183="","",参照!B183)</f>
        <v/>
      </c>
      <c r="AW183" s="52" t="str">
        <f>IF(参照!C183="","",参照!C183)</f>
        <v/>
      </c>
      <c r="AX183" s="52" t="str">
        <f>IF(参照!D183="","",参照!D183)</f>
        <v>(参考値)事業者全体</v>
      </c>
      <c r="AY183" s="52">
        <f>IF(参照!E183="","",参照!E183)</f>
        <v>4.4900000000000002E-4</v>
      </c>
      <c r="AZ183" s="52" t="str">
        <f>IF(参照!F183="","",参照!F183)</f>
        <v>(株)コンシェルジュ</v>
      </c>
      <c r="BA183" s="52" t="str">
        <f>IF(参照!G183="","",参照!G183)</f>
        <v>(株)コンシェルジュ_(参考値)事業者全体</v>
      </c>
      <c r="BB183" s="52">
        <f t="shared" si="33"/>
        <v>0.44900000000000001</v>
      </c>
      <c r="BD183" s="52" t="str">
        <f>IF(参照!L183="","",参照!L183)</f>
        <v>青梅ガス(株)</v>
      </c>
    </row>
    <row r="184" spans="47:56">
      <c r="AU184" s="52" t="str">
        <f>IF(参照!A184="","",参照!A184)</f>
        <v>A0060</v>
      </c>
      <c r="AV184" s="52" t="str">
        <f>IF(参照!B184="","",参照!B184)</f>
        <v>(株)アイ・グリッド・ソリューションズ</v>
      </c>
      <c r="AW184" s="52">
        <f>IF(参照!C184="","",参照!C184)</f>
        <v>5.31E-4</v>
      </c>
      <c r="AX184" s="52" t="str">
        <f>IF(参照!D184="","",参照!D184)</f>
        <v>メニューA</v>
      </c>
      <c r="AY184" s="52">
        <f>IF(参照!E184="","",参照!E184)</f>
        <v>0</v>
      </c>
      <c r="AZ184" s="52" t="str">
        <f>IF(参照!F184="","",参照!F184)</f>
        <v>(株)アイ・グリッド・ソリューションズ</v>
      </c>
      <c r="BA184" s="52" t="str">
        <f>IF(参照!G184="","",参照!G184)</f>
        <v>(株)アイ・グリッド・ソリューションズ_メニューA</v>
      </c>
      <c r="BB184" s="52">
        <f t="shared" si="33"/>
        <v>0</v>
      </c>
      <c r="BD184" s="52" t="str">
        <f>IF(参照!L184="","",参照!L184)</f>
        <v>大分ケーブルテレコム(株)</v>
      </c>
    </row>
    <row r="185" spans="47:56">
      <c r="AU185" s="52" t="str">
        <f>IF(参照!A185="","",参照!A185)</f>
        <v/>
      </c>
      <c r="AV185" s="52" t="str">
        <f>IF(参照!B185="","",参照!B185)</f>
        <v/>
      </c>
      <c r="AW185" s="52" t="str">
        <f>IF(参照!C185="","",参照!C185)</f>
        <v/>
      </c>
      <c r="AX185" s="52" t="str">
        <f>IF(参照!D185="","",参照!D185)</f>
        <v>メニューB(残差)</v>
      </c>
      <c r="AY185" s="52">
        <f>IF(参照!E185="","",参照!E185)</f>
        <v>5.0799999999999999E-4</v>
      </c>
      <c r="AZ185" s="52" t="str">
        <f>IF(参照!F185="","",参照!F185)</f>
        <v>(株)アイ・グリッド・ソリューションズ</v>
      </c>
      <c r="BA185" s="52" t="str">
        <f>IF(参照!G185="","",参照!G185)</f>
        <v>(株)アイ・グリッド・ソリューションズ_メニューB(残差)</v>
      </c>
      <c r="BB185" s="52">
        <f t="shared" si="33"/>
        <v>0.50800000000000001</v>
      </c>
      <c r="BD185" s="52" t="str">
        <f>IF(参照!L185="","",参照!L185)</f>
        <v>大垣ガス(株)</v>
      </c>
    </row>
    <row r="186" spans="47:56">
      <c r="AU186" s="52" t="str">
        <f>IF(参照!A186="","",参照!A186)</f>
        <v/>
      </c>
      <c r="AV186" s="52" t="str">
        <f>IF(参照!B186="","",参照!B186)</f>
        <v/>
      </c>
      <c r="AW186" s="52" t="str">
        <f>IF(参照!C186="","",参照!C186)</f>
        <v/>
      </c>
      <c r="AX186" s="52" t="str">
        <f>IF(参照!D186="","",参照!D186)</f>
        <v>(参考値)事業者全体</v>
      </c>
      <c r="AY186" s="52">
        <f>IF(参照!E186="","",参照!E186)</f>
        <v>4.1199999999999999E-4</v>
      </c>
      <c r="AZ186" s="52" t="str">
        <f>IF(参照!F186="","",参照!F186)</f>
        <v>(株)アイ・グリッド・ソリューションズ</v>
      </c>
      <c r="BA186" s="52" t="str">
        <f>IF(参照!G186="","",参照!G186)</f>
        <v>(株)アイ・グリッド・ソリューションズ_(参考値)事業者全体</v>
      </c>
      <c r="BB186" s="52">
        <f t="shared" si="33"/>
        <v>0.41199999999999998</v>
      </c>
      <c r="BD186" s="52" t="str">
        <f>IF(参照!L186="","",参照!L186)</f>
        <v>大阪いずみ市民生活協同組合</v>
      </c>
    </row>
    <row r="187" spans="47:56">
      <c r="AU187" s="52" t="str">
        <f>IF(参照!A187="","",参照!A187)</f>
        <v>A0061</v>
      </c>
      <c r="AV187" s="52" t="str">
        <f>IF(参照!B187="","",参照!B187)</f>
        <v>サミットエナジー(株)</v>
      </c>
      <c r="AW187" s="52">
        <f>IF(参照!C187="","",参照!C187)</f>
        <v>4.5399999999999998E-4</v>
      </c>
      <c r="AX187" s="52" t="str">
        <f>IF(参照!D187="","",参照!D187)</f>
        <v>メニューA</v>
      </c>
      <c r="AY187" s="52">
        <f>IF(参照!E187="","",参照!E187)</f>
        <v>0</v>
      </c>
      <c r="AZ187" s="52" t="str">
        <f>IF(参照!F187="","",参照!F187)</f>
        <v>サミットエナジー(株)</v>
      </c>
      <c r="BA187" s="52" t="str">
        <f>IF(参照!G187="","",参照!G187)</f>
        <v>サミットエナジー(株)_メニューA</v>
      </c>
      <c r="BB187" s="52">
        <f t="shared" si="33"/>
        <v>0</v>
      </c>
      <c r="BD187" s="52" t="str">
        <f>IF(参照!L187="","",参照!L187)</f>
        <v>大阪瓦斯(株)</v>
      </c>
    </row>
    <row r="188" spans="47:56">
      <c r="AU188" s="52" t="str">
        <f>IF(参照!A188="","",参照!A188)</f>
        <v/>
      </c>
      <c r="AV188" s="52" t="str">
        <f>IF(参照!B188="","",参照!B188)</f>
        <v/>
      </c>
      <c r="AW188" s="52" t="str">
        <f>IF(参照!C188="","",参照!C188)</f>
        <v/>
      </c>
      <c r="AX188" s="52" t="str">
        <f>IF(参照!D188="","",参照!D188)</f>
        <v>メニューB(残差)</v>
      </c>
      <c r="AY188" s="52">
        <f>IF(参照!E188="","",参照!E188)</f>
        <v>4.6200000000000001E-4</v>
      </c>
      <c r="AZ188" s="52" t="str">
        <f>IF(参照!F188="","",参照!F188)</f>
        <v>サミットエナジー(株)</v>
      </c>
      <c r="BA188" s="52" t="str">
        <f>IF(参照!G188="","",参照!G188)</f>
        <v>サミットエナジー(株)_メニューB(残差)</v>
      </c>
      <c r="BB188" s="52">
        <f t="shared" si="33"/>
        <v>0.46200000000000002</v>
      </c>
      <c r="BD188" s="52" t="str">
        <f>IF(参照!L188="","",参照!L188)</f>
        <v>おおすみ半島スマートエネルギー(株)</v>
      </c>
    </row>
    <row r="189" spans="47:56">
      <c r="AU189" s="52" t="str">
        <f>IF(参照!A189="","",参照!A189)</f>
        <v/>
      </c>
      <c r="AV189" s="52" t="str">
        <f>IF(参照!B189="","",参照!B189)</f>
        <v/>
      </c>
      <c r="AW189" s="52" t="str">
        <f>IF(参照!C189="","",参照!C189)</f>
        <v/>
      </c>
      <c r="AX189" s="52" t="str">
        <f>IF(参照!D189="","",参照!D189)</f>
        <v>(参考値)事業者全体</v>
      </c>
      <c r="AY189" s="52">
        <f>IF(参照!E189="","",参照!E189)</f>
        <v>4.2999999999999999E-4</v>
      </c>
      <c r="AZ189" s="52" t="str">
        <f>IF(参照!F189="","",参照!F189)</f>
        <v>サミットエナジー(株)</v>
      </c>
      <c r="BA189" s="52" t="str">
        <f>IF(参照!G189="","",参照!G189)</f>
        <v>サミットエナジー(株)_(参考値)事業者全体</v>
      </c>
      <c r="BB189" s="52">
        <f t="shared" si="33"/>
        <v>0.43</v>
      </c>
      <c r="BD189" s="52" t="str">
        <f>IF(参照!L189="","",参照!L189)</f>
        <v>大多喜ガス(株)</v>
      </c>
    </row>
    <row r="190" spans="47:56">
      <c r="AU190" s="52" t="str">
        <f>IF(参照!A190="","",参照!A190)</f>
        <v>A0062</v>
      </c>
      <c r="AV190" s="52" t="str">
        <f>IF(参照!B190="","",参照!B190)</f>
        <v>リコージャパン(株)</v>
      </c>
      <c r="AW190" s="52">
        <f>IF(参照!C190="","",参照!C190)</f>
        <v>4.7899999999999999E-4</v>
      </c>
      <c r="AX190" s="52" t="str">
        <f>IF(参照!D190="","",参照!D190)</f>
        <v>メニューA</v>
      </c>
      <c r="AY190" s="52">
        <f>IF(参照!E190="","",参照!E190)</f>
        <v>0</v>
      </c>
      <c r="AZ190" s="52" t="str">
        <f>IF(参照!F190="","",参照!F190)</f>
        <v>リコージャパン(株)</v>
      </c>
      <c r="BA190" s="52" t="str">
        <f>IF(参照!G190="","",参照!G190)</f>
        <v>リコージャパン(株)_メニューA</v>
      </c>
      <c r="BB190" s="52">
        <f t="shared" si="33"/>
        <v>0</v>
      </c>
      <c r="BD190" s="52" t="str">
        <f>IF(参照!L190="","",参照!L190)</f>
        <v>(株)おおた電力</v>
      </c>
    </row>
    <row r="191" spans="47:56">
      <c r="AU191" s="52" t="str">
        <f>IF(参照!A191="","",参照!A191)</f>
        <v/>
      </c>
      <c r="AV191" s="52" t="str">
        <f>IF(参照!B191="","",参照!B191)</f>
        <v/>
      </c>
      <c r="AW191" s="52" t="str">
        <f>IF(参照!C191="","",参照!C191)</f>
        <v/>
      </c>
      <c r="AX191" s="52" t="str">
        <f>IF(参照!D191="","",参照!D191)</f>
        <v>メニューB</v>
      </c>
      <c r="AY191" s="52">
        <f>IF(参照!E191="","",参照!E191)</f>
        <v>0</v>
      </c>
      <c r="AZ191" s="52" t="str">
        <f>IF(参照!F191="","",参照!F191)</f>
        <v>リコージャパン(株)</v>
      </c>
      <c r="BA191" s="52" t="str">
        <f>IF(参照!G191="","",参照!G191)</f>
        <v>リコージャパン(株)_メニューB</v>
      </c>
      <c r="BB191" s="52">
        <f t="shared" si="33"/>
        <v>0</v>
      </c>
      <c r="BD191" s="52" t="str">
        <f>IF(参照!L191="","",参照!L191)</f>
        <v>(株)岡崎建材</v>
      </c>
    </row>
    <row r="192" spans="47:56">
      <c r="AU192" s="52" t="str">
        <f>IF(参照!A192="","",参照!A192)</f>
        <v/>
      </c>
      <c r="AV192" s="52" t="str">
        <f>IF(参照!B192="","",参照!B192)</f>
        <v/>
      </c>
      <c r="AW192" s="52" t="str">
        <f>IF(参照!C192="","",参照!C192)</f>
        <v/>
      </c>
      <c r="AX192" s="52" t="str">
        <f>IF(参照!D192="","",参照!D192)</f>
        <v>メニューC</v>
      </c>
      <c r="AY192" s="52">
        <f>IF(参照!E192="","",参照!E192)</f>
        <v>3.0199999999999997E-4</v>
      </c>
      <c r="AZ192" s="52" t="str">
        <f>IF(参照!F192="","",参照!F192)</f>
        <v>リコージャパン(株)</v>
      </c>
      <c r="BA192" s="52" t="str">
        <f>IF(参照!G192="","",参照!G192)</f>
        <v>リコージャパン(株)_メニューC</v>
      </c>
      <c r="BB192" s="52">
        <f t="shared" si="33"/>
        <v>0.30199999999999999</v>
      </c>
      <c r="BD192" s="52" t="str">
        <f>IF(参照!L192="","",参照!L192)</f>
        <v>(株)岡崎さくら電力</v>
      </c>
    </row>
    <row r="193" spans="47:56">
      <c r="AU193" s="52" t="str">
        <f>IF(参照!A193="","",参照!A193)</f>
        <v/>
      </c>
      <c r="AV193" s="52" t="str">
        <f>IF(参照!B193="","",参照!B193)</f>
        <v/>
      </c>
      <c r="AW193" s="52" t="str">
        <f>IF(参照!C193="","",参照!C193)</f>
        <v/>
      </c>
      <c r="AX193" s="52" t="str">
        <f>IF(参照!D193="","",参照!D193)</f>
        <v>メニューD</v>
      </c>
      <c r="AY193" s="52">
        <f>IF(参照!E193="","",参照!E193)</f>
        <v>0</v>
      </c>
      <c r="AZ193" s="52" t="str">
        <f>IF(参照!F193="","",参照!F193)</f>
        <v>リコージャパン(株)</v>
      </c>
      <c r="BA193" s="52" t="str">
        <f>IF(参照!G193="","",参照!G193)</f>
        <v>リコージャパン(株)_メニューD</v>
      </c>
      <c r="BB193" s="52">
        <f t="shared" si="33"/>
        <v>0</v>
      </c>
      <c r="BD193" s="52" t="str">
        <f>IF(参照!L193="","",参照!L193)</f>
        <v>岡田建設(株)</v>
      </c>
    </row>
    <row r="194" spans="47:56">
      <c r="AU194" s="52" t="str">
        <f>IF(参照!A194="","",参照!A194)</f>
        <v/>
      </c>
      <c r="AV194" s="52" t="str">
        <f>IF(参照!B194="","",参照!B194)</f>
        <v/>
      </c>
      <c r="AW194" s="52" t="str">
        <f>IF(参照!C194="","",参照!C194)</f>
        <v/>
      </c>
      <c r="AX194" s="52" t="str">
        <f>IF(参照!D194="","",参照!D194)</f>
        <v>メニューE</v>
      </c>
      <c r="AY194" s="52">
        <f>IF(参照!E194="","",参照!E194)</f>
        <v>3.6999999999999999E-4</v>
      </c>
      <c r="AZ194" s="52" t="str">
        <f>IF(参照!F194="","",参照!F194)</f>
        <v>リコージャパン(株)</v>
      </c>
      <c r="BA194" s="52" t="str">
        <f>IF(参照!G194="","",参照!G194)</f>
        <v>リコージャパン(株)_メニューE</v>
      </c>
      <c r="BB194" s="52">
        <f t="shared" si="33"/>
        <v>0.37</v>
      </c>
      <c r="BD194" s="52" t="str">
        <f>IF(参照!L194="","",参照!L194)</f>
        <v>(株)オカモト</v>
      </c>
    </row>
    <row r="195" spans="47:56">
      <c r="AU195" s="52" t="str">
        <f>IF(参照!A195="","",参照!A195)</f>
        <v/>
      </c>
      <c r="AV195" s="52" t="str">
        <f>IF(参照!B195="","",参照!B195)</f>
        <v/>
      </c>
      <c r="AW195" s="52" t="str">
        <f>IF(参照!C195="","",参照!C195)</f>
        <v/>
      </c>
      <c r="AX195" s="52" t="str">
        <f>IF(参照!D195="","",参照!D195)</f>
        <v>メニューF(残差)</v>
      </c>
      <c r="AY195" s="52">
        <f>IF(参照!E195="","",参照!E195)</f>
        <v>4.7799999999999996E-4</v>
      </c>
      <c r="AZ195" s="52" t="str">
        <f>IF(参照!F195="","",参照!F195)</f>
        <v>リコージャパン(株)</v>
      </c>
      <c r="BA195" s="52" t="str">
        <f>IF(参照!G195="","",参照!G195)</f>
        <v>リコージャパン(株)_メニューF(残差)</v>
      </c>
      <c r="BB195" s="52">
        <f t="shared" si="33"/>
        <v>0.47799999999999998</v>
      </c>
      <c r="BD195" s="52" t="str">
        <f>IF(参照!L195="","",参照!L195)</f>
        <v>岡山電力(株)</v>
      </c>
    </row>
    <row r="196" spans="47:56">
      <c r="AU196" s="52" t="str">
        <f>IF(参照!A196="","",参照!A196)</f>
        <v/>
      </c>
      <c r="AV196" s="52" t="str">
        <f>IF(参照!B196="","",参照!B196)</f>
        <v/>
      </c>
      <c r="AW196" s="52" t="str">
        <f>IF(参照!C196="","",参照!C196)</f>
        <v/>
      </c>
      <c r="AX196" s="52" t="str">
        <f>IF(参照!D196="","",参照!D196)</f>
        <v>(参考値)事業者全体</v>
      </c>
      <c r="AY196" s="52">
        <f>IF(参照!E196="","",参照!E196)</f>
        <v>4.4099999999999999E-4</v>
      </c>
      <c r="AZ196" s="52" t="str">
        <f>IF(参照!F196="","",参照!F196)</f>
        <v>リコージャパン(株)</v>
      </c>
      <c r="BA196" s="52" t="str">
        <f>IF(参照!G196="","",参照!G196)</f>
        <v>リコージャパン(株)_(参考値)事業者全体</v>
      </c>
      <c r="BB196" s="52">
        <f t="shared" si="33"/>
        <v>0.441</v>
      </c>
      <c r="BD196" s="52" t="str">
        <f>IF(参照!L196="","",参照!L196)</f>
        <v>(株)沖縄ガスニューパワー</v>
      </c>
    </row>
    <row r="197" spans="47:56">
      <c r="AU197" s="52" t="str">
        <f>IF(参照!A197="","",参照!A197)</f>
        <v>A0063</v>
      </c>
      <c r="AV197" s="52" t="str">
        <f>IF(参照!B197="","",参照!B197)</f>
        <v>(株)エネルギア・ソリューション・アンド・サービス</v>
      </c>
      <c r="AW197" s="52" t="str">
        <f>IF(参照!C197="","",参照!C197)</f>
        <v>0.000453※</v>
      </c>
      <c r="AX197" s="52" t="str">
        <f>IF(参照!D197="","",参照!D197)</f>
        <v>メニューA</v>
      </c>
      <c r="AY197" s="52">
        <f>IF(参照!E197="","",参照!E197)</f>
        <v>0</v>
      </c>
      <c r="AZ197" s="52" t="str">
        <f>IF(参照!F197="","",参照!F197)</f>
        <v>(株)エネルギア・ソリューション・アンド・サービス</v>
      </c>
      <c r="BA197" s="52" t="str">
        <f>IF(参照!G197="","",参照!G197)</f>
        <v>(株)エネルギア・ソリューション・アンド・サービス_メニューA</v>
      </c>
      <c r="BB197" s="52">
        <f t="shared" ref="BB197:BB260" si="34">AY197*1000</f>
        <v>0</v>
      </c>
      <c r="BD197" s="52" t="str">
        <f>IF(参照!L197="","",参照!L197)</f>
        <v>おきなわコープエナジー(株)</v>
      </c>
    </row>
    <row r="198" spans="47:56">
      <c r="AU198" s="52" t="str">
        <f>IF(参照!A198="","",参照!A198)</f>
        <v/>
      </c>
      <c r="AV198" s="52" t="str">
        <f>IF(参照!B198="","",参照!B198)</f>
        <v/>
      </c>
      <c r="AW198" s="52" t="str">
        <f>IF(参照!C198="","",参照!C198)</f>
        <v/>
      </c>
      <c r="AX198" s="52" t="str">
        <f>IF(参照!D198="","",参照!D198)</f>
        <v>メニューB(残差)</v>
      </c>
      <c r="AY198" s="52">
        <f>IF(参照!E198="","",参照!E198)</f>
        <v>4.4099999999999999E-4</v>
      </c>
      <c r="AZ198" s="52" t="str">
        <f>IF(参照!F198="","",参照!F198)</f>
        <v>(株)エネルギア・ソリューション・アンド・サービス</v>
      </c>
      <c r="BA198" s="52" t="str">
        <f>IF(参照!G198="","",参照!G198)</f>
        <v>(株)エネルギア・ソリューション・アンド・サービス_メニューB(残差)</v>
      </c>
      <c r="BB198" s="52">
        <f t="shared" si="34"/>
        <v>0.441</v>
      </c>
      <c r="BD198" s="52" t="str">
        <f>IF(参照!L198="","",参照!L198)</f>
        <v>沖縄新エネ開発(株)</v>
      </c>
    </row>
    <row r="199" spans="47:56">
      <c r="AU199" s="52" t="str">
        <f>IF(参照!A199="","",参照!A199)</f>
        <v/>
      </c>
      <c r="AV199" s="52" t="str">
        <f>IF(参照!B199="","",参照!B199)</f>
        <v/>
      </c>
      <c r="AW199" s="52" t="str">
        <f>IF(参照!C199="","",参照!C199)</f>
        <v/>
      </c>
      <c r="AX199" s="52" t="str">
        <f>IF(参照!D199="","",参照!D199)</f>
        <v>(参考値)事業者全体</v>
      </c>
      <c r="AY199" s="52">
        <f>IF(参照!E199="","",参照!E199)</f>
        <v>5.9499999999999993E-4</v>
      </c>
      <c r="AZ199" s="52" t="str">
        <f>IF(参照!F199="","",参照!F199)</f>
        <v>(株)エネルギア・ソリューション・アンド・サービス</v>
      </c>
      <c r="BA199" s="52" t="str">
        <f>IF(参照!G199="","",参照!G199)</f>
        <v>(株)エネルギア・ソリューション・アンド・サービス_(参考値)事業者全体</v>
      </c>
      <c r="BB199" s="52">
        <f t="shared" si="34"/>
        <v>0.59499999999999997</v>
      </c>
      <c r="BD199" s="52" t="str">
        <f>IF(参照!L199="","",参照!L199)</f>
        <v>奥出雲電力(株)</v>
      </c>
    </row>
    <row r="200" spans="47:56">
      <c r="AU200" s="52" t="str">
        <f>IF(参照!A200="","",参照!A200)</f>
        <v>A0064</v>
      </c>
      <c r="AV200" s="52" t="str">
        <f>IF(参照!B200="","",参照!B200)</f>
        <v>東京ガス(株)</v>
      </c>
      <c r="AW200" s="52">
        <f>IF(参照!C200="","",参照!C200)</f>
        <v>4.35E-4</v>
      </c>
      <c r="AX200" s="52" t="str">
        <f>IF(参照!D200="","",参照!D200)</f>
        <v>メニューA</v>
      </c>
      <c r="AY200" s="52">
        <f>IF(参照!E200="","",参照!E200)</f>
        <v>0</v>
      </c>
      <c r="AZ200" s="52" t="str">
        <f>IF(参照!F200="","",参照!F200)</f>
        <v>東京ガス(株)</v>
      </c>
      <c r="BA200" s="52" t="str">
        <f>IF(参照!G200="","",参照!G200)</f>
        <v>東京ガス(株)_メニューA</v>
      </c>
      <c r="BB200" s="52">
        <f t="shared" si="34"/>
        <v>0</v>
      </c>
      <c r="BD200" s="52" t="str">
        <f>IF(参照!L200="","",参照!L200)</f>
        <v>(株)オズエナジー</v>
      </c>
    </row>
    <row r="201" spans="47:56">
      <c r="AU201" s="52" t="str">
        <f>IF(参照!A201="","",参照!A201)</f>
        <v/>
      </c>
      <c r="AV201" s="52" t="str">
        <f>IF(参照!B201="","",参照!B201)</f>
        <v/>
      </c>
      <c r="AW201" s="52" t="str">
        <f>IF(参照!C201="","",参照!C201)</f>
        <v/>
      </c>
      <c r="AX201" s="52" t="str">
        <f>IF(参照!D201="","",参照!D201)</f>
        <v>メニューB</v>
      </c>
      <c r="AY201" s="52">
        <f>IF(参照!E201="","",参照!E201)</f>
        <v>0</v>
      </c>
      <c r="AZ201" s="52" t="str">
        <f>IF(参照!F201="","",参照!F201)</f>
        <v>東京ガス(株)</v>
      </c>
      <c r="BA201" s="52" t="str">
        <f>IF(参照!G201="","",参照!G201)</f>
        <v>東京ガス(株)_メニューB</v>
      </c>
      <c r="BB201" s="52">
        <f t="shared" si="34"/>
        <v>0</v>
      </c>
      <c r="BD201" s="52" t="str">
        <f>IF(参照!L201="","",参照!L201)</f>
        <v>(株)オノプロックス</v>
      </c>
    </row>
    <row r="202" spans="47:56">
      <c r="AU202" s="52" t="str">
        <f>IF(参照!A202="","",参照!A202)</f>
        <v/>
      </c>
      <c r="AV202" s="52" t="str">
        <f>IF(参照!B202="","",参照!B202)</f>
        <v/>
      </c>
      <c r="AW202" s="52" t="str">
        <f>IF(参照!C202="","",参照!C202)</f>
        <v/>
      </c>
      <c r="AX202" s="52" t="str">
        <f>IF(参照!D202="","",参照!D202)</f>
        <v>メニューC</v>
      </c>
      <c r="AY202" s="52">
        <f>IF(参照!E202="","",参照!E202)</f>
        <v>6.6000000000000005E-5</v>
      </c>
      <c r="AZ202" s="52" t="str">
        <f>IF(参照!F202="","",参照!F202)</f>
        <v>東京ガス(株)</v>
      </c>
      <c r="BA202" s="52" t="str">
        <f>IF(参照!G202="","",参照!G202)</f>
        <v>東京ガス(株)_メニューC</v>
      </c>
      <c r="BB202" s="52">
        <f t="shared" si="34"/>
        <v>6.6000000000000003E-2</v>
      </c>
      <c r="BD202" s="52" t="str">
        <f>IF(参照!L202="","",参照!L202)</f>
        <v>(株)オプテージ</v>
      </c>
    </row>
    <row r="203" spans="47:56">
      <c r="AU203" s="52" t="str">
        <f>IF(参照!A203="","",参照!A203)</f>
        <v/>
      </c>
      <c r="AV203" s="52" t="str">
        <f>IF(参照!B203="","",参照!B203)</f>
        <v/>
      </c>
      <c r="AW203" s="52" t="str">
        <f>IF(参照!C203="","",参照!C203)</f>
        <v/>
      </c>
      <c r="AX203" s="52" t="str">
        <f>IF(参照!D203="","",参照!D203)</f>
        <v>メニューD</v>
      </c>
      <c r="AY203" s="52">
        <f>IF(参照!E203="","",参照!E203)</f>
        <v>2.3499999999999999E-4</v>
      </c>
      <c r="AZ203" s="52" t="str">
        <f>IF(参照!F203="","",参照!F203)</f>
        <v>東京ガス(株)</v>
      </c>
      <c r="BA203" s="52" t="str">
        <f>IF(参照!G203="","",参照!G203)</f>
        <v>東京ガス(株)_メニューD</v>
      </c>
      <c r="BB203" s="52">
        <f t="shared" si="34"/>
        <v>0.23499999999999999</v>
      </c>
      <c r="BD203" s="52" t="str">
        <f>IF(参照!L203="","",参照!L203)</f>
        <v>おもてなし山形(株)</v>
      </c>
    </row>
    <row r="204" spans="47:56">
      <c r="AU204" s="52" t="str">
        <f>IF(参照!A204="","",参照!A204)</f>
        <v/>
      </c>
      <c r="AV204" s="52" t="str">
        <f>IF(参照!B204="","",参照!B204)</f>
        <v/>
      </c>
      <c r="AW204" s="52" t="str">
        <f>IF(参照!C204="","",参照!C204)</f>
        <v/>
      </c>
      <c r="AX204" s="52" t="str">
        <f>IF(参照!D204="","",参照!D204)</f>
        <v>メニューE</v>
      </c>
      <c r="AY204" s="52">
        <f>IF(参照!E204="","",参照!E204)</f>
        <v>2.4899999999999998E-4</v>
      </c>
      <c r="AZ204" s="52" t="str">
        <f>IF(参照!F204="","",参照!F204)</f>
        <v>東京ガス(株)</v>
      </c>
      <c r="BA204" s="52" t="str">
        <f>IF(参照!G204="","",参照!G204)</f>
        <v>東京ガス(株)_メニューE</v>
      </c>
      <c r="BB204" s="52">
        <f t="shared" si="34"/>
        <v>0.24899999999999997</v>
      </c>
      <c r="BD204" s="52" t="str">
        <f>IF(参照!L204="","",参照!L204)</f>
        <v>オリックス(株)</v>
      </c>
    </row>
    <row r="205" spans="47:56">
      <c r="AU205" s="52" t="str">
        <f>IF(参照!A205="","",参照!A205)</f>
        <v/>
      </c>
      <c r="AV205" s="52" t="str">
        <f>IF(参照!B205="","",参照!B205)</f>
        <v/>
      </c>
      <c r="AW205" s="52" t="str">
        <f>IF(参照!C205="","",参照!C205)</f>
        <v/>
      </c>
      <c r="AX205" s="52" t="str">
        <f>IF(参照!D205="","",参照!D205)</f>
        <v>メニューF(残差)</v>
      </c>
      <c r="AY205" s="52">
        <f>IF(参照!E205="","",参照!E205)</f>
        <v>4.4299999999999998E-4</v>
      </c>
      <c r="AZ205" s="52" t="str">
        <f>IF(参照!F205="","",参照!F205)</f>
        <v>東京ガス(株)</v>
      </c>
      <c r="BA205" s="52" t="str">
        <f>IF(参照!G205="","",参照!G205)</f>
        <v>東京ガス(株)_メニューF(残差)</v>
      </c>
      <c r="BB205" s="52">
        <f t="shared" si="34"/>
        <v>0.443</v>
      </c>
      <c r="BD205" s="52" t="str">
        <f>IF(参照!L205="","",参照!L205)</f>
        <v>(株)織戸組</v>
      </c>
    </row>
    <row r="206" spans="47:56">
      <c r="AU206" s="52" t="str">
        <f>IF(参照!A206="","",参照!A206)</f>
        <v/>
      </c>
      <c r="AV206" s="52" t="str">
        <f>IF(参照!B206="","",参照!B206)</f>
        <v/>
      </c>
      <c r="AW206" s="52" t="str">
        <f>IF(参照!C206="","",参照!C206)</f>
        <v/>
      </c>
      <c r="AX206" s="52" t="str">
        <f>IF(参照!D206="","",参照!D206)</f>
        <v>(参考値)事業者全体</v>
      </c>
      <c r="AY206" s="52">
        <f>IF(参照!E206="","",参照!E206)</f>
        <v>2.7700000000000001E-4</v>
      </c>
      <c r="AZ206" s="52" t="str">
        <f>IF(参照!F206="","",参照!F206)</f>
        <v>東京ガス(株)</v>
      </c>
      <c r="BA206" s="52" t="str">
        <f>IF(参照!G206="","",参照!G206)</f>
        <v>東京ガス(株)_(参考値)事業者全体</v>
      </c>
      <c r="BB206" s="52">
        <f t="shared" si="34"/>
        <v>0.27700000000000002</v>
      </c>
      <c r="BD206" s="52" t="str">
        <f>IF(参照!L206="","",参照!L206)</f>
        <v>(株)カーボンニュートラル(旧：西多摩バイオパワー(株))</v>
      </c>
    </row>
    <row r="207" spans="47:56">
      <c r="AU207" s="52" t="str">
        <f>IF(参照!A207="","",参照!A207)</f>
        <v>A0065</v>
      </c>
      <c r="AV207" s="52" t="str">
        <f>IF(参照!B207="","",参照!B207)</f>
        <v>テス・エンジニアリング(株)</v>
      </c>
      <c r="AW207" s="52">
        <f>IF(参照!C207="","",参照!C207)</f>
        <v>2.7099999999999997E-4</v>
      </c>
      <c r="AX207" s="52" t="str">
        <f>IF(参照!D207="","",参照!D207)</f>
        <v>メニューA</v>
      </c>
      <c r="AY207" s="52">
        <f>IF(参照!E207="","",参照!E207)</f>
        <v>3.77E-4</v>
      </c>
      <c r="AZ207" s="52" t="str">
        <f>IF(参照!F207="","",参照!F207)</f>
        <v>テス・エンジニアリング(株)</v>
      </c>
      <c r="BA207" s="52" t="str">
        <f>IF(参照!G207="","",参照!G207)</f>
        <v>テス・エンジニアリング(株)_メニューA</v>
      </c>
      <c r="BB207" s="52">
        <f t="shared" si="34"/>
        <v>0.377</v>
      </c>
      <c r="BD207" s="52" t="str">
        <f>IF(参照!L207="","",参照!L207)</f>
        <v>加賀市総合サービス(株)</v>
      </c>
    </row>
    <row r="208" spans="47:56">
      <c r="AU208" s="52" t="str">
        <f>IF(参照!A208="","",参照!A208)</f>
        <v/>
      </c>
      <c r="AV208" s="52" t="str">
        <f>IF(参照!B208="","",参照!B208)</f>
        <v/>
      </c>
      <c r="AW208" s="52" t="str">
        <f>IF(参照!C208="","",参照!C208)</f>
        <v/>
      </c>
      <c r="AX208" s="52" t="str">
        <f>IF(参照!D208="","",参照!D208)</f>
        <v>メニューB(残差)</v>
      </c>
      <c r="AY208" s="52">
        <f>IF(参照!E208="","",参照!E208)</f>
        <v>3.88E-4</v>
      </c>
      <c r="AZ208" s="52" t="str">
        <f>IF(参照!F208="","",参照!F208)</f>
        <v>テス・エンジニアリング(株)</v>
      </c>
      <c r="BA208" s="52" t="str">
        <f>IF(参照!G208="","",参照!G208)</f>
        <v>テス・エンジニアリング(株)_メニューB(残差)</v>
      </c>
      <c r="BB208" s="52">
        <f t="shared" si="34"/>
        <v>0.38800000000000001</v>
      </c>
      <c r="BD208" s="52" t="str">
        <f>IF(参照!L208="","",参照!L208)</f>
        <v>香川電力(株)　</v>
      </c>
    </row>
    <row r="209" spans="47:56">
      <c r="AU209" s="52" t="str">
        <f>IF(参照!A209="","",参照!A209)</f>
        <v/>
      </c>
      <c r="AV209" s="52" t="str">
        <f>IF(参照!B209="","",参照!B209)</f>
        <v/>
      </c>
      <c r="AW209" s="52" t="str">
        <f>IF(参照!C209="","",参照!C209)</f>
        <v/>
      </c>
      <c r="AX209" s="52" t="str">
        <f>IF(参照!D209="","",参照!D209)</f>
        <v>(参考値)事業者全体</v>
      </c>
      <c r="AY209" s="52">
        <f>IF(参照!E209="","",参照!E209)</f>
        <v>5.2900000000000006E-4</v>
      </c>
      <c r="AZ209" s="52" t="str">
        <f>IF(参照!F209="","",参照!F209)</f>
        <v>テス・エンジニアリング(株)</v>
      </c>
      <c r="BA209" s="52" t="str">
        <f>IF(参照!G209="","",参照!G209)</f>
        <v>テス・エンジニアリング(株)_(参考値)事業者全体</v>
      </c>
      <c r="BB209" s="52">
        <f t="shared" si="34"/>
        <v>0.52900000000000003</v>
      </c>
      <c r="BD209" s="52" t="str">
        <f>IF(参照!L209="","",参照!L209)</f>
        <v>角栄ガス(株)</v>
      </c>
    </row>
    <row r="210" spans="47:56">
      <c r="AU210" s="52" t="str">
        <f>IF(参照!A210="","",参照!A210)</f>
        <v>A0066</v>
      </c>
      <c r="AV210" s="52" t="str">
        <f>IF(参照!B210="","",参照!B210)</f>
        <v>青梅ガス(株)</v>
      </c>
      <c r="AW210" s="52">
        <f>IF(参照!C210="","",参照!C210)</f>
        <v>3.6400000000000001E-4</v>
      </c>
      <c r="AX210" s="52" t="str">
        <f>IF(参照!D210="","",参照!D210)</f>
        <v/>
      </c>
      <c r="AY210" s="52">
        <f>IF(参照!E210="","",参照!E210)</f>
        <v>3.0800000000000001E-4</v>
      </c>
      <c r="AZ210" s="52" t="str">
        <f>IF(参照!F210="","",参照!F210)</f>
        <v>青梅ガス(株)</v>
      </c>
      <c r="BA210" s="52" t="str">
        <f>IF(参照!G210="","",参照!G210)</f>
        <v>青梅ガス(株)_</v>
      </c>
      <c r="BB210" s="52">
        <f t="shared" si="34"/>
        <v>0.308</v>
      </c>
      <c r="BD210" s="52" t="str">
        <f>IF(参照!L210="","",参照!L210)</f>
        <v>格安電力(株)</v>
      </c>
    </row>
    <row r="211" spans="47:56">
      <c r="AU211" s="52" t="str">
        <f>IF(参照!A211="","",参照!A211)</f>
        <v>A0067</v>
      </c>
      <c r="AV211" s="52" t="str">
        <f>IF(参照!B211="","",参照!B211)</f>
        <v>(株)イーネットワークシステムズ</v>
      </c>
      <c r="AW211" s="52">
        <f>IF(参照!C211="","",参照!C211)</f>
        <v>3.79E-4</v>
      </c>
      <c r="AX211" s="52" t="str">
        <f>IF(参照!D211="","",参照!D211)</f>
        <v>メニューA</v>
      </c>
      <c r="AY211" s="52">
        <f>IF(参照!E211="","",参照!E211)</f>
        <v>0</v>
      </c>
      <c r="AZ211" s="52" t="str">
        <f>IF(参照!F211="","",参照!F211)</f>
        <v>(株)イーネットワークシステムズ</v>
      </c>
      <c r="BA211" s="52" t="str">
        <f>IF(参照!G211="","",参照!G211)</f>
        <v>(株)イーネットワークシステムズ_メニューA</v>
      </c>
      <c r="BB211" s="52">
        <f t="shared" si="34"/>
        <v>0</v>
      </c>
      <c r="BD211" s="52" t="str">
        <f>IF(参照!L211="","",参照!L211)</f>
        <v>神楽電力(株)</v>
      </c>
    </row>
    <row r="212" spans="47:56">
      <c r="AU212" s="52" t="str">
        <f>IF(参照!A212="","",参照!A212)</f>
        <v/>
      </c>
      <c r="AV212" s="52" t="str">
        <f>IF(参照!B212="","",参照!B212)</f>
        <v/>
      </c>
      <c r="AW212" s="52" t="str">
        <f>IF(参照!C212="","",参照!C212)</f>
        <v/>
      </c>
      <c r="AX212" s="52" t="str">
        <f>IF(参照!D212="","",参照!D212)</f>
        <v>メニューB</v>
      </c>
      <c r="AY212" s="52">
        <f>IF(参照!E212="","",参照!E212)</f>
        <v>0</v>
      </c>
      <c r="AZ212" s="52" t="str">
        <f>IF(参照!F212="","",参照!F212)</f>
        <v>(株)イーネットワークシステムズ</v>
      </c>
      <c r="BA212" s="52" t="str">
        <f>IF(参照!G212="","",参照!G212)</f>
        <v>(株)イーネットワークシステムズ_メニューB</v>
      </c>
      <c r="BB212" s="52">
        <f t="shared" si="34"/>
        <v>0</v>
      </c>
      <c r="BD212" s="52" t="str">
        <f>IF(参照!L212="","",参照!L212)</f>
        <v>かけがわ報徳パワー(株)</v>
      </c>
    </row>
    <row r="213" spans="47:56">
      <c r="AU213" s="52" t="str">
        <f>IF(参照!A213="","",参照!A213)</f>
        <v/>
      </c>
      <c r="AV213" s="52" t="str">
        <f>IF(参照!B213="","",参照!B213)</f>
        <v/>
      </c>
      <c r="AW213" s="52" t="str">
        <f>IF(参照!C213="","",参照!C213)</f>
        <v/>
      </c>
      <c r="AX213" s="52" t="str">
        <f>IF(参照!D213="","",参照!D213)</f>
        <v>メニューC</v>
      </c>
      <c r="AY213" s="52">
        <f>IF(参照!E213="","",参照!E213)</f>
        <v>0</v>
      </c>
      <c r="AZ213" s="52" t="str">
        <f>IF(参照!F213="","",参照!F213)</f>
        <v>(株)イーネットワークシステムズ</v>
      </c>
      <c r="BA213" s="52" t="str">
        <f>IF(参照!G213="","",参照!G213)</f>
        <v>(株)イーネットワークシステムズ_メニューC</v>
      </c>
      <c r="BB213" s="52">
        <f t="shared" si="34"/>
        <v>0</v>
      </c>
      <c r="BD213" s="52" t="str">
        <f>IF(参照!L213="","",参照!L213)</f>
        <v>鹿児島電力(株)</v>
      </c>
    </row>
    <row r="214" spans="47:56">
      <c r="AU214" s="52" t="str">
        <f>IF(参照!A214="","",参照!A214)</f>
        <v/>
      </c>
      <c r="AV214" s="52" t="str">
        <f>IF(参照!B214="","",参照!B214)</f>
        <v/>
      </c>
      <c r="AW214" s="52" t="str">
        <f>IF(参照!C214="","",参照!C214)</f>
        <v/>
      </c>
      <c r="AX214" s="52" t="str">
        <f>IF(参照!D214="","",参照!D214)</f>
        <v>メニューD</v>
      </c>
      <c r="AY214" s="52">
        <f>IF(参照!E214="","",参照!E214)</f>
        <v>0</v>
      </c>
      <c r="AZ214" s="52" t="str">
        <f>IF(参照!F214="","",参照!F214)</f>
        <v>(株)イーネットワークシステムズ</v>
      </c>
      <c r="BA214" s="52" t="str">
        <f>IF(参照!G214="","",参照!G214)</f>
        <v>(株)イーネットワークシステムズ_メニューD</v>
      </c>
      <c r="BB214" s="52">
        <f t="shared" si="34"/>
        <v>0</v>
      </c>
      <c r="BD214" s="52" t="str">
        <f>IF(参照!L214="","",参照!L214)</f>
        <v>歌舞伎エナジー(株)</v>
      </c>
    </row>
    <row r="215" spans="47:56">
      <c r="AU215" s="52" t="str">
        <f>IF(参照!A215="","",参照!A215)</f>
        <v/>
      </c>
      <c r="AV215" s="52" t="str">
        <f>IF(参照!B215="","",参照!B215)</f>
        <v/>
      </c>
      <c r="AW215" s="52" t="str">
        <f>IF(参照!C215="","",参照!C215)</f>
        <v/>
      </c>
      <c r="AX215" s="52" t="str">
        <f>IF(参照!D215="","",参照!D215)</f>
        <v>メニューE(残差)</v>
      </c>
      <c r="AY215" s="52">
        <f>IF(参照!E215="","",参照!E215)</f>
        <v>3.2299999999999999E-4</v>
      </c>
      <c r="AZ215" s="52" t="str">
        <f>IF(参照!F215="","",参照!F215)</f>
        <v>(株)イーネットワークシステムズ</v>
      </c>
      <c r="BA215" s="52" t="str">
        <f>IF(参照!G215="","",参照!G215)</f>
        <v>(株)イーネットワークシステムズ_メニューE(残差)</v>
      </c>
      <c r="BB215" s="52">
        <f t="shared" si="34"/>
        <v>0.32300000000000001</v>
      </c>
      <c r="BD215" s="52" t="str">
        <f>IF(参照!L215="","",参照!L215)</f>
        <v>(株)かみでん里山公社</v>
      </c>
    </row>
    <row r="216" spans="47:56">
      <c r="AU216" s="52" t="str">
        <f>IF(参照!A216="","",参照!A216)</f>
        <v/>
      </c>
      <c r="AV216" s="52" t="str">
        <f>IF(参照!B216="","",参照!B216)</f>
        <v/>
      </c>
      <c r="AW216" s="52" t="str">
        <f>IF(参照!C216="","",参照!C216)</f>
        <v/>
      </c>
      <c r="AX216" s="52" t="str">
        <f>IF(参照!D216="","",参照!D216)</f>
        <v>(参考値)事業者全体</v>
      </c>
      <c r="AY216" s="52">
        <f>IF(参照!E216="","",参照!E216)</f>
        <v>2.5300000000000002E-4</v>
      </c>
      <c r="AZ216" s="52" t="str">
        <f>IF(参照!F216="","",参照!F216)</f>
        <v>(株)イーネットワークシステムズ</v>
      </c>
      <c r="BA216" s="52" t="str">
        <f>IF(参照!G216="","",参照!G216)</f>
        <v>(株)イーネットワークシステムズ_(参考値)事業者全体</v>
      </c>
      <c r="BB216" s="52">
        <f t="shared" si="34"/>
        <v>0.253</v>
      </c>
      <c r="BD216" s="52" t="str">
        <f>IF(参照!L216="","",参照!L216)</f>
        <v>亀岡ふるさとエナジー(株)</v>
      </c>
    </row>
    <row r="217" spans="47:56">
      <c r="AU217" s="52" t="str">
        <f>IF(参照!A217="","",参照!A217)</f>
        <v>A0068</v>
      </c>
      <c r="AV217" s="52" t="str">
        <f>IF(参照!B217="","",参照!B217)</f>
        <v>(株)エネアーク関東</v>
      </c>
      <c r="AW217" s="52">
        <f>IF(参照!C217="","",参照!C217)</f>
        <v>4.5800000000000002E-4</v>
      </c>
      <c r="AX217" s="52" t="str">
        <f>IF(参照!D217="","",参照!D217)</f>
        <v/>
      </c>
      <c r="AY217" s="52">
        <f>IF(参照!E217="","",参照!E217)</f>
        <v>4.0200000000000001E-4</v>
      </c>
      <c r="AZ217" s="52" t="str">
        <f>IF(参照!F217="","",参照!F217)</f>
        <v>(株)エネアーク関東</v>
      </c>
      <c r="BA217" s="52" t="str">
        <f>IF(参照!G217="","",参照!G217)</f>
        <v>(株)エネアーク関東_</v>
      </c>
      <c r="BB217" s="52">
        <f t="shared" si="34"/>
        <v>0.40200000000000002</v>
      </c>
      <c r="BD217" s="52" t="str">
        <f>IF(参照!L217="","",参照!L217)</f>
        <v>唐津電力(株)</v>
      </c>
    </row>
    <row r="218" spans="47:56">
      <c r="AU218" s="52" t="str">
        <f>IF(参照!A218="","",参照!A218)</f>
        <v>A0069</v>
      </c>
      <c r="AV218" s="52" t="str">
        <f>IF(参照!B218="","",参照!B218)</f>
        <v>(株)東急パワーサプライ</v>
      </c>
      <c r="AW218" s="52">
        <f>IF(参照!C218="","",参照!C218)</f>
        <v>4.9399999999999997E-4</v>
      </c>
      <c r="AX218" s="52" t="str">
        <f>IF(参照!D218="","",参照!D218)</f>
        <v>メニューA</v>
      </c>
      <c r="AY218" s="52">
        <f>IF(参照!E218="","",参照!E218)</f>
        <v>0</v>
      </c>
      <c r="AZ218" s="52" t="str">
        <f>IF(参照!F218="","",参照!F218)</f>
        <v>(株)東急パワーサプライ</v>
      </c>
      <c r="BA218" s="52" t="str">
        <f>IF(参照!G218="","",参照!G218)</f>
        <v>(株)東急パワーサプライ_メニューA</v>
      </c>
      <c r="BB218" s="52">
        <f t="shared" si="34"/>
        <v>0</v>
      </c>
      <c r="BD218" s="52" t="str">
        <f>IF(参照!L218="","",参照!L218)</f>
        <v>(株)唐津パワーホールディングス</v>
      </c>
    </row>
    <row r="219" spans="47:56">
      <c r="AU219" s="52" t="str">
        <f>IF(参照!A219="","",参照!A219)</f>
        <v/>
      </c>
      <c r="AV219" s="52" t="str">
        <f>IF(参照!B219="","",参照!B219)</f>
        <v/>
      </c>
      <c r="AW219" s="52" t="str">
        <f>IF(参照!C219="","",参照!C219)</f>
        <v/>
      </c>
      <c r="AX219" s="52" t="str">
        <f>IF(参照!D219="","",参照!D219)</f>
        <v>メニューB</v>
      </c>
      <c r="AY219" s="52">
        <f>IF(参照!E219="","",参照!E219)</f>
        <v>3.4000000000000002E-4</v>
      </c>
      <c r="AZ219" s="52" t="str">
        <f>IF(参照!F219="","",参照!F219)</f>
        <v>(株)東急パワーサプライ</v>
      </c>
      <c r="BA219" s="52" t="str">
        <f>IF(参照!G219="","",参照!G219)</f>
        <v>(株)東急パワーサプライ_メニューB</v>
      </c>
      <c r="BB219" s="52">
        <f t="shared" si="34"/>
        <v>0.34</v>
      </c>
      <c r="BD219" s="52" t="str">
        <f>IF(参照!L219="","",参照!L219)</f>
        <v>カワサキグリーンエナジー(株)</v>
      </c>
    </row>
    <row r="220" spans="47:56">
      <c r="AU220" s="52" t="str">
        <f>IF(参照!A220="","",参照!A220)</f>
        <v/>
      </c>
      <c r="AV220" s="52" t="str">
        <f>IF(参照!B220="","",参照!B220)</f>
        <v/>
      </c>
      <c r="AW220" s="52" t="str">
        <f>IF(参照!C220="","",参照!C220)</f>
        <v/>
      </c>
      <c r="AX220" s="52" t="str">
        <f>IF(参照!D220="","",参照!D220)</f>
        <v>メニューC</v>
      </c>
      <c r="AY220" s="52">
        <f>IF(参照!E220="","",参照!E220)</f>
        <v>0</v>
      </c>
      <c r="AZ220" s="52" t="str">
        <f>IF(参照!F220="","",参照!F220)</f>
        <v>(株)東急パワーサプライ</v>
      </c>
      <c r="BA220" s="52" t="str">
        <f>IF(参照!G220="","",参照!G220)</f>
        <v>(株)東急パワーサプライ_メニューC</v>
      </c>
      <c r="BB220" s="52">
        <f t="shared" si="34"/>
        <v>0</v>
      </c>
      <c r="BD220" s="52" t="str">
        <f>IF(参照!L220="","",参照!L220)</f>
        <v>(株)関西空調　</v>
      </c>
    </row>
    <row r="221" spans="47:56">
      <c r="AU221" s="52" t="str">
        <f>IF(参照!A221="","",参照!A221)</f>
        <v/>
      </c>
      <c r="AV221" s="52" t="str">
        <f>IF(参照!B221="","",参照!B221)</f>
        <v/>
      </c>
      <c r="AW221" s="52" t="str">
        <f>IF(参照!C221="","",参照!C221)</f>
        <v/>
      </c>
      <c r="AX221" s="52" t="str">
        <f>IF(参照!D221="","",参照!D221)</f>
        <v>メニューD</v>
      </c>
      <c r="AY221" s="52">
        <f>IF(参照!E221="","",参照!E221)</f>
        <v>2.92E-4</v>
      </c>
      <c r="AZ221" s="52" t="str">
        <f>IF(参照!F221="","",参照!F221)</f>
        <v>(株)東急パワーサプライ</v>
      </c>
      <c r="BA221" s="52" t="str">
        <f>IF(参照!G221="","",参照!G221)</f>
        <v>(株)東急パワーサプライ_メニューD</v>
      </c>
      <c r="BB221" s="52">
        <f t="shared" si="34"/>
        <v>0.29199999999999998</v>
      </c>
      <c r="BD221" s="52" t="str">
        <f>IF(参照!L221="","",参照!L221)</f>
        <v>(株)関電エネルギーソリューション</v>
      </c>
    </row>
    <row r="222" spans="47:56">
      <c r="AU222" s="52" t="str">
        <f>IF(参照!A222="","",参照!A222)</f>
        <v/>
      </c>
      <c r="AV222" s="52" t="str">
        <f>IF(参照!B222="","",参照!B222)</f>
        <v/>
      </c>
      <c r="AW222" s="52" t="str">
        <f>IF(参照!C222="","",参照!C222)</f>
        <v/>
      </c>
      <c r="AX222" s="52" t="str">
        <f>IF(参照!D222="","",参照!D222)</f>
        <v>メニューE</v>
      </c>
      <c r="AY222" s="52">
        <f>IF(参照!E222="","",参照!E222)</f>
        <v>0</v>
      </c>
      <c r="AZ222" s="52" t="str">
        <f>IF(参照!F222="","",参照!F222)</f>
        <v>(株)東急パワーサプライ</v>
      </c>
      <c r="BA222" s="52" t="str">
        <f>IF(参照!G222="","",参照!G222)</f>
        <v>(株)東急パワーサプライ_メニューE</v>
      </c>
      <c r="BB222" s="52">
        <f t="shared" si="34"/>
        <v>0</v>
      </c>
      <c r="BD222" s="52" t="str">
        <f>IF(参照!L222="","",参照!L222)</f>
        <v>合同会社北上新電力</v>
      </c>
    </row>
    <row r="223" spans="47:56">
      <c r="AU223" s="52" t="str">
        <f>IF(参照!A223="","",参照!A223)</f>
        <v/>
      </c>
      <c r="AV223" s="52" t="str">
        <f>IF(参照!B223="","",参照!B223)</f>
        <v/>
      </c>
      <c r="AW223" s="52" t="str">
        <f>IF(参照!C223="","",参照!C223)</f>
        <v/>
      </c>
      <c r="AX223" s="52" t="str">
        <f>IF(参照!D223="","",参照!D223)</f>
        <v>メニューF</v>
      </c>
      <c r="AY223" s="52">
        <f>IF(参照!E223="","",参照!E223)</f>
        <v>0</v>
      </c>
      <c r="AZ223" s="52" t="str">
        <f>IF(参照!F223="","",参照!F223)</f>
        <v>(株)東急パワーサプライ</v>
      </c>
      <c r="BA223" s="52" t="str">
        <f>IF(参照!G223="","",参照!G223)</f>
        <v>(株)東急パワーサプライ_メニューF</v>
      </c>
      <c r="BB223" s="52">
        <f t="shared" si="34"/>
        <v>0</v>
      </c>
      <c r="BD223" s="52" t="str">
        <f>IF(参照!L223="","",参照!L223)</f>
        <v>(株)北九州パワー</v>
      </c>
    </row>
    <row r="224" spans="47:56">
      <c r="AU224" s="52" t="str">
        <f>IF(参照!A224="","",参照!A224)</f>
        <v/>
      </c>
      <c r="AV224" s="52" t="str">
        <f>IF(参照!B224="","",参照!B224)</f>
        <v/>
      </c>
      <c r="AW224" s="52" t="str">
        <f>IF(参照!C224="","",参照!C224)</f>
        <v/>
      </c>
      <c r="AX224" s="52" t="str">
        <f>IF(参照!D224="","",参照!D224)</f>
        <v>メニューG(残差)</v>
      </c>
      <c r="AY224" s="52">
        <f>IF(参照!E224="","",参照!E224)</f>
        <v>4.3100000000000001E-4</v>
      </c>
      <c r="AZ224" s="52" t="str">
        <f>IF(参照!F224="","",参照!F224)</f>
        <v>(株)東急パワーサプライ</v>
      </c>
      <c r="BA224" s="52" t="str">
        <f>IF(参照!G224="","",参照!G224)</f>
        <v>(株)東急パワーサプライ_メニューG(残差)</v>
      </c>
      <c r="BB224" s="52">
        <f t="shared" si="34"/>
        <v>0.43099999999999999</v>
      </c>
      <c r="BD224" s="52" t="str">
        <f>IF(参照!L224="","",参照!L224)</f>
        <v>キタコー(株)</v>
      </c>
    </row>
    <row r="225" spans="47:56">
      <c r="AU225" s="52" t="str">
        <f>IF(参照!A225="","",参照!A225)</f>
        <v/>
      </c>
      <c r="AV225" s="52" t="str">
        <f>IF(参照!B225="","",参照!B225)</f>
        <v/>
      </c>
      <c r="AW225" s="52" t="str">
        <f>IF(参照!C225="","",参照!C225)</f>
        <v/>
      </c>
      <c r="AX225" s="52" t="str">
        <f>IF(参照!D225="","",参照!D225)</f>
        <v>(参考値)事業者全体</v>
      </c>
      <c r="AY225" s="52">
        <f>IF(参照!E225="","",参照!E225)</f>
        <v>4.5600000000000003E-4</v>
      </c>
      <c r="AZ225" s="52" t="str">
        <f>IF(参照!F225="","",参照!F225)</f>
        <v>(株)東急パワーサプライ</v>
      </c>
      <c r="BA225" s="52" t="str">
        <f>IF(参照!G225="","",参照!G225)</f>
        <v>(株)東急パワーサプライ_(参考値)事業者全体</v>
      </c>
      <c r="BB225" s="52">
        <f t="shared" si="34"/>
        <v>0.45600000000000002</v>
      </c>
      <c r="BD225" s="52" t="str">
        <f>IF(参照!L225="","",参照!L225)</f>
        <v>北日本ガス(株)</v>
      </c>
    </row>
    <row r="226" spans="47:56">
      <c r="AU226" s="52" t="str">
        <f>IF(参照!A226="","",参照!A226)</f>
        <v>A0070</v>
      </c>
      <c r="AV226" s="52" t="str">
        <f>IF(参照!B226="","",参照!B226)</f>
        <v>王子・伊藤忠エネクス電力販売(株)</v>
      </c>
      <c r="AW226" s="52">
        <f>IF(参照!C226="","",参照!C226)</f>
        <v>5.2500000000000008E-4</v>
      </c>
      <c r="AX226" s="52" t="str">
        <f>IF(参照!D226="","",参照!D226)</f>
        <v>メニューA</v>
      </c>
      <c r="AY226" s="52">
        <f>IF(参照!E226="","",参照!E226)</f>
        <v>0</v>
      </c>
      <c r="AZ226" s="52" t="str">
        <f>IF(参照!F226="","",参照!F226)</f>
        <v>王子・伊藤忠エネクス電力販売(株)</v>
      </c>
      <c r="BA226" s="52" t="str">
        <f>IF(参照!G226="","",参照!G226)</f>
        <v>王子・伊藤忠エネクス電力販売(株)_メニューA</v>
      </c>
      <c r="BB226" s="52">
        <f t="shared" si="34"/>
        <v>0</v>
      </c>
      <c r="BD226" s="52" t="str">
        <f>IF(参照!L226="","",参照!L226)</f>
        <v>北日本石油(株)</v>
      </c>
    </row>
    <row r="227" spans="47:56">
      <c r="AU227" s="52" t="str">
        <f>IF(参照!A227="","",参照!A227)</f>
        <v/>
      </c>
      <c r="AV227" s="52" t="str">
        <f>IF(参照!B227="","",参照!B227)</f>
        <v/>
      </c>
      <c r="AW227" s="52" t="str">
        <f>IF(参照!C227="","",参照!C227)</f>
        <v/>
      </c>
      <c r="AX227" s="52" t="str">
        <f>IF(参照!D227="","",参照!D227)</f>
        <v>メニューB</v>
      </c>
      <c r="AY227" s="52">
        <f>IF(参照!E227="","",参照!E227)</f>
        <v>2.1699999999999999E-4</v>
      </c>
      <c r="AZ227" s="52" t="str">
        <f>IF(参照!F227="","",参照!F227)</f>
        <v>王子・伊藤忠エネクス電力販売(株)</v>
      </c>
      <c r="BA227" s="52" t="str">
        <f>IF(参照!G227="","",参照!G227)</f>
        <v>王子・伊藤忠エネクス電力販売(株)_メニューB</v>
      </c>
      <c r="BB227" s="52">
        <f t="shared" si="34"/>
        <v>0.217</v>
      </c>
      <c r="BD227" s="52" t="str">
        <f>IF(参照!L227="","",参照!L227)</f>
        <v>岐阜電力(株)</v>
      </c>
    </row>
    <row r="228" spans="47:56">
      <c r="AU228" s="52" t="str">
        <f>IF(参照!A228="","",参照!A228)</f>
        <v/>
      </c>
      <c r="AV228" s="52" t="str">
        <f>IF(参照!B228="","",参照!B228)</f>
        <v/>
      </c>
      <c r="AW228" s="52" t="str">
        <f>IF(参照!C228="","",参照!C228)</f>
        <v/>
      </c>
      <c r="AX228" s="52" t="str">
        <f>IF(参照!D228="","",参照!D228)</f>
        <v>メニューC</v>
      </c>
      <c r="AY228" s="52">
        <f>IF(参照!E228="","",参照!E228)</f>
        <v>3.0299999999999999E-4</v>
      </c>
      <c r="AZ228" s="52" t="str">
        <f>IF(参照!F228="","",参照!F228)</f>
        <v>王子・伊藤忠エネクス電力販売(株)</v>
      </c>
      <c r="BA228" s="52" t="str">
        <f>IF(参照!G228="","",参照!G228)</f>
        <v>王子・伊藤忠エネクス電力販売(株)_メニューC</v>
      </c>
      <c r="BB228" s="52">
        <f t="shared" si="34"/>
        <v>0.30299999999999999</v>
      </c>
      <c r="BD228" s="52" t="str">
        <f>IF(参照!L228="","",参照!L228)</f>
        <v>キヤノンマーケティングジャパン(株)</v>
      </c>
    </row>
    <row r="229" spans="47:56">
      <c r="AU229" s="52" t="str">
        <f>IF(参照!A229="","",参照!A229)</f>
        <v/>
      </c>
      <c r="AV229" s="52" t="str">
        <f>IF(参照!B229="","",参照!B229)</f>
        <v/>
      </c>
      <c r="AW229" s="52" t="str">
        <f>IF(参照!C229="","",参照!C229)</f>
        <v/>
      </c>
      <c r="AX229" s="52" t="str">
        <f>IF(参照!D229="","",参照!D229)</f>
        <v>メニューD(残差)</v>
      </c>
      <c r="AY229" s="52">
        <f>IF(参照!E229="","",参照!E229)</f>
        <v>9.0899999999999998E-4</v>
      </c>
      <c r="AZ229" s="52" t="str">
        <f>IF(参照!F229="","",参照!F229)</f>
        <v>王子・伊藤忠エネクス電力販売(株)</v>
      </c>
      <c r="BA229" s="52" t="str">
        <f>IF(参照!G229="","",参照!G229)</f>
        <v>王子・伊藤忠エネクス電力販売(株)_メニューD(残差)</v>
      </c>
      <c r="BB229" s="52">
        <f t="shared" si="34"/>
        <v>0.90900000000000003</v>
      </c>
      <c r="BD229" s="52" t="str">
        <f>IF(参照!L229="","",参照!L229)</f>
        <v>九州エナジー(株)</v>
      </c>
    </row>
    <row r="230" spans="47:56">
      <c r="AU230" s="52" t="str">
        <f>IF(参照!A230="","",参照!A230)</f>
        <v/>
      </c>
      <c r="AV230" s="52" t="str">
        <f>IF(参照!B230="","",参照!B230)</f>
        <v/>
      </c>
      <c r="AW230" s="52" t="str">
        <f>IF(参照!C230="","",参照!C230)</f>
        <v/>
      </c>
      <c r="AX230" s="52" t="str">
        <f>IF(参照!D230="","",参照!D230)</f>
        <v>(参考値)事業者全体</v>
      </c>
      <c r="AY230" s="52">
        <f>IF(参照!E230="","",参照!E230)</f>
        <v>3.9899999999999999E-4</v>
      </c>
      <c r="AZ230" s="52" t="str">
        <f>IF(参照!F230="","",参照!F230)</f>
        <v>王子・伊藤忠エネクス電力販売(株)</v>
      </c>
      <c r="BA230" s="52" t="str">
        <f>IF(参照!G230="","",参照!G230)</f>
        <v>王子・伊藤忠エネクス電力販売(株)_(参考値)事業者全体</v>
      </c>
      <c r="BB230" s="52">
        <f t="shared" si="34"/>
        <v>0.39900000000000002</v>
      </c>
      <c r="BD230" s="52" t="str">
        <f>IF(参照!L230="","",参照!L230)</f>
        <v>九電みらいエナジー(株)</v>
      </c>
    </row>
    <row r="231" spans="47:56">
      <c r="AU231" s="52" t="str">
        <f>IF(参照!A231="","",参照!A231)</f>
        <v>A0071</v>
      </c>
      <c r="AV231" s="52" t="str">
        <f>IF(参照!B231="","",参照!B231)</f>
        <v>伊藤忠商事(株)</v>
      </c>
      <c r="AW231" s="52">
        <f>IF(参照!C231="","",参照!C231)</f>
        <v>7.3999999999999999E-4</v>
      </c>
      <c r="AX231" s="52" t="str">
        <f>IF(参照!D231="","",参照!D231)</f>
        <v>メニューA</v>
      </c>
      <c r="AY231" s="52">
        <f>IF(参照!E231="","",参照!E231)</f>
        <v>0</v>
      </c>
      <c r="AZ231" s="52" t="str">
        <f>IF(参照!F231="","",参照!F231)</f>
        <v>伊藤忠商事(株)</v>
      </c>
      <c r="BA231" s="52" t="str">
        <f>IF(参照!G231="","",参照!G231)</f>
        <v>伊藤忠商事(株)_メニューA</v>
      </c>
      <c r="BB231" s="52">
        <f t="shared" si="34"/>
        <v>0</v>
      </c>
      <c r="BD231" s="52" t="str">
        <f>IF(参照!L231="","",参照!L231)</f>
        <v>京セラ関電エナジー合同会社</v>
      </c>
    </row>
    <row r="232" spans="47:56">
      <c r="AU232" s="52" t="str">
        <f>IF(参照!A232="","",参照!A232)</f>
        <v/>
      </c>
      <c r="AV232" s="52" t="str">
        <f>IF(参照!B232="","",参照!B232)</f>
        <v/>
      </c>
      <c r="AW232" s="52" t="str">
        <f>IF(参照!C232="","",参照!C232)</f>
        <v/>
      </c>
      <c r="AX232" s="52" t="str">
        <f>IF(参照!D232="","",参照!D232)</f>
        <v>メニューB(残差)</v>
      </c>
      <c r="AY232" s="52">
        <f>IF(参照!E232="","",参照!E232)</f>
        <v>4.5300000000000001E-4</v>
      </c>
      <c r="AZ232" s="52" t="str">
        <f>IF(参照!F232="","",参照!F232)</f>
        <v>伊藤忠商事(株)</v>
      </c>
      <c r="BA232" s="52" t="str">
        <f>IF(参照!G232="","",参照!G232)</f>
        <v>伊藤忠商事(株)_メニューB(残差)</v>
      </c>
      <c r="BB232" s="52">
        <f t="shared" si="34"/>
        <v>0.45300000000000001</v>
      </c>
      <c r="BD232" s="52" t="str">
        <f>IF(参照!L232="","",参照!L232)</f>
        <v>京都生活協同組合</v>
      </c>
    </row>
    <row r="233" spans="47:56">
      <c r="AU233" s="52" t="str">
        <f>IF(参照!A233="","",参照!A233)</f>
        <v/>
      </c>
      <c r="AV233" s="52" t="str">
        <f>IF(参照!B233="","",参照!B233)</f>
        <v/>
      </c>
      <c r="AW233" s="52" t="str">
        <f>IF(参照!C233="","",参照!C233)</f>
        <v/>
      </c>
      <c r="AX233" s="52" t="str">
        <f>IF(参照!D233="","",参照!D233)</f>
        <v>(参考値)事業者全体</v>
      </c>
      <c r="AY233" s="52">
        <f>IF(参照!E233="","",参照!E233)</f>
        <v>4.6999999999999999E-4</v>
      </c>
      <c r="AZ233" s="52" t="str">
        <f>IF(参照!F233="","",参照!F233)</f>
        <v>伊藤忠商事(株)</v>
      </c>
      <c r="BA233" s="52" t="str">
        <f>IF(参照!G233="","",参照!G233)</f>
        <v>伊藤忠商事(株)_(参考値)事業者全体</v>
      </c>
      <c r="BB233" s="52">
        <f t="shared" si="34"/>
        <v>0.47</v>
      </c>
      <c r="BD233" s="52" t="str">
        <f>IF(参照!L233="","",参照!L233)</f>
        <v>(株)京楽産業ホールディングス</v>
      </c>
    </row>
    <row r="234" spans="47:56">
      <c r="AU234" s="52" t="str">
        <f>IF(参照!A234="","",参照!A234)</f>
        <v>A0072</v>
      </c>
      <c r="AV234" s="52" t="str">
        <f>IF(参照!B234="","",参照!B234)</f>
        <v>(株)エコスタイル</v>
      </c>
      <c r="AW234" s="52">
        <f>IF(参照!C234="","",参照!C234)</f>
        <v>4.1800000000000002E-4</v>
      </c>
      <c r="AX234" s="52" t="str">
        <f>IF(参照!D234="","",参照!D234)</f>
        <v>メニューA</v>
      </c>
      <c r="AY234" s="52">
        <f>IF(参照!E234="","",参照!E234)</f>
        <v>0</v>
      </c>
      <c r="AZ234" s="52" t="str">
        <f>IF(参照!F234="","",参照!F234)</f>
        <v>(株)エコスタイル</v>
      </c>
      <c r="BA234" s="52" t="str">
        <f>IF(参照!G234="","",参照!G234)</f>
        <v>(株)エコスタイル_メニューA</v>
      </c>
      <c r="BB234" s="52">
        <f t="shared" si="34"/>
        <v>0</v>
      </c>
      <c r="BD234" s="52" t="str">
        <f>IF(参照!L234="","",参照!L234)</f>
        <v>桐生瓦斯(株)</v>
      </c>
    </row>
    <row r="235" spans="47:56">
      <c r="AU235" s="52" t="str">
        <f>IF(参照!A235="","",参照!A235)</f>
        <v/>
      </c>
      <c r="AV235" s="52" t="str">
        <f>IF(参照!B235="","",参照!B235)</f>
        <v/>
      </c>
      <c r="AW235" s="52" t="str">
        <f>IF(参照!C235="","",参照!C235)</f>
        <v/>
      </c>
      <c r="AX235" s="52" t="str">
        <f>IF(参照!D235="","",参照!D235)</f>
        <v>メニューB</v>
      </c>
      <c r="AY235" s="52">
        <f>IF(参照!E235="","",参照!E235)</f>
        <v>0</v>
      </c>
      <c r="AZ235" s="52" t="str">
        <f>IF(参照!F235="","",参照!F235)</f>
        <v>(株)エコスタイル</v>
      </c>
      <c r="BA235" s="52" t="str">
        <f>IF(参照!G235="","",参照!G235)</f>
        <v>(株)エコスタイル_メニューB</v>
      </c>
      <c r="BB235" s="52">
        <f t="shared" si="34"/>
        <v>0</v>
      </c>
      <c r="BD235" s="52" t="str">
        <f>IF(参照!L235="","",参照!L235)</f>
        <v>近畿電力(株)</v>
      </c>
    </row>
    <row r="236" spans="47:56">
      <c r="AU236" s="52" t="str">
        <f>IF(参照!A236="","",参照!A236)</f>
        <v/>
      </c>
      <c r="AV236" s="52" t="str">
        <f>IF(参照!B236="","",参照!B236)</f>
        <v/>
      </c>
      <c r="AW236" s="52" t="str">
        <f>IF(参照!C236="","",参照!C236)</f>
        <v/>
      </c>
      <c r="AX236" s="52" t="str">
        <f>IF(参照!D236="","",参照!D236)</f>
        <v>メニューC(残差)</v>
      </c>
      <c r="AY236" s="52">
        <f>IF(参照!E236="","",参照!E236)</f>
        <v>5.9499999999999993E-4</v>
      </c>
      <c r="AZ236" s="52" t="str">
        <f>IF(参照!F236="","",参照!F236)</f>
        <v>(株)エコスタイル</v>
      </c>
      <c r="BA236" s="52" t="str">
        <f>IF(参照!G236="","",参照!G236)</f>
        <v>(株)エコスタイル_メニューC(残差)</v>
      </c>
      <c r="BB236" s="52">
        <f t="shared" si="34"/>
        <v>0.59499999999999997</v>
      </c>
      <c r="BD236" s="52" t="str">
        <f>IF(参照!L236="","",参照!L236)</f>
        <v>(株)クオリティプラス</v>
      </c>
    </row>
    <row r="237" spans="47:56">
      <c r="AU237" s="52" t="str">
        <f>IF(参照!A237="","",参照!A237)</f>
        <v/>
      </c>
      <c r="AV237" s="52" t="str">
        <f>IF(参照!B237="","",参照!B237)</f>
        <v/>
      </c>
      <c r="AW237" s="52" t="str">
        <f>IF(参照!C237="","",参照!C237)</f>
        <v/>
      </c>
      <c r="AX237" s="52" t="str">
        <f>IF(参照!D237="","",参照!D237)</f>
        <v>(参考値)事業者全体</v>
      </c>
      <c r="AY237" s="52">
        <f>IF(参照!E237="","",参照!E237)</f>
        <v>5.4000000000000001E-4</v>
      </c>
      <c r="AZ237" s="52" t="str">
        <f>IF(参照!F237="","",参照!F237)</f>
        <v>(株)エコスタイル</v>
      </c>
      <c r="BA237" s="52" t="str">
        <f>IF(参照!G237="","",参照!G237)</f>
        <v>(株)エコスタイル_(参考値)事業者全体</v>
      </c>
      <c r="BB237" s="52">
        <f t="shared" si="34"/>
        <v>0.54</v>
      </c>
      <c r="BD237" s="52" t="str">
        <f>IF(参照!L237="","",参照!L237)</f>
        <v>くこくエネルギー(株)(旧：熊本電力(株))</v>
      </c>
    </row>
    <row r="238" spans="47:56">
      <c r="AU238" s="52" t="str">
        <f>IF(参照!A238="","",参照!A238)</f>
        <v>A0073</v>
      </c>
      <c r="AV238" s="52" t="str">
        <f>IF(参照!B238="","",参照!B238)</f>
        <v>入間ガス(株)</v>
      </c>
      <c r="AW238" s="52">
        <f>IF(参照!C238="","",参照!C238)</f>
        <v>3.6400000000000001E-4</v>
      </c>
      <c r="AX238" s="52" t="str">
        <f>IF(参照!D238="","",参照!D238)</f>
        <v/>
      </c>
      <c r="AY238" s="52">
        <f>IF(参照!E238="","",参照!E238)</f>
        <v>3.0800000000000001E-4</v>
      </c>
      <c r="AZ238" s="52" t="str">
        <f>IF(参照!F238="","",参照!F238)</f>
        <v>入間ガス(株)</v>
      </c>
      <c r="BA238" s="52" t="str">
        <f>IF(参照!G238="","",参照!G238)</f>
        <v>入間ガス(株)_</v>
      </c>
      <c r="BB238" s="52">
        <f t="shared" si="34"/>
        <v>0.308</v>
      </c>
      <c r="BD238" s="52" t="str">
        <f>IF(参照!L238="","",参照!L238)</f>
        <v>久慈地域エネルギー(株)</v>
      </c>
    </row>
    <row r="239" spans="47:56">
      <c r="AU239" s="52" t="str">
        <f>IF(参照!A239="","",参照!A239)</f>
        <v>A0074</v>
      </c>
      <c r="AV239" s="52" t="str">
        <f>IF(参照!B239="","",参照!B239)</f>
        <v>テプコカスタマーサービス(株)</v>
      </c>
      <c r="AW239" s="52">
        <f>IF(参照!C239="","",参照!C239)</f>
        <v>5.7499999999999999E-4</v>
      </c>
      <c r="AX239" s="52" t="str">
        <f>IF(参照!D239="","",参照!D239)</f>
        <v/>
      </c>
      <c r="AY239" s="52">
        <f>IF(参照!E239="","",参照!E239)</f>
        <v>5.5800000000000001E-4</v>
      </c>
      <c r="AZ239" s="52" t="str">
        <f>IF(参照!F239="","",参照!F239)</f>
        <v>テプコカスタマーサービス(株)</v>
      </c>
      <c r="BA239" s="52" t="str">
        <f>IF(参照!G239="","",参照!G239)</f>
        <v>テプコカスタマーサービス(株)_</v>
      </c>
      <c r="BB239" s="52">
        <f t="shared" si="34"/>
        <v>0.55800000000000005</v>
      </c>
      <c r="BD239" s="52" t="str">
        <f>IF(参照!L239="","",参照!L239)</f>
        <v>(株)クボタ</v>
      </c>
    </row>
    <row r="240" spans="47:56">
      <c r="AU240" s="52" t="str">
        <f>IF(参照!A240="","",参照!A240)</f>
        <v>A0075</v>
      </c>
      <c r="AV240" s="52" t="str">
        <f>IF(参照!B240="","",参照!B240)</f>
        <v>(株)とんでんホールディングス</v>
      </c>
      <c r="AW240" s="52">
        <f>IF(参照!C240="","",参照!C240)</f>
        <v>4.0900000000000002E-4</v>
      </c>
      <c r="AX240" s="52" t="str">
        <f>IF(参照!D240="","",参照!D240)</f>
        <v/>
      </c>
      <c r="AY240" s="52">
        <f>IF(参照!E240="","",参照!E240)</f>
        <v>5.1000000000000004E-4</v>
      </c>
      <c r="AZ240" s="52" t="str">
        <f>IF(参照!F240="","",参照!F240)</f>
        <v>(株)とんでんホールディングス</v>
      </c>
      <c r="BA240" s="52" t="str">
        <f>IF(参照!G240="","",参照!G240)</f>
        <v>(株)とんでんホールディングス_</v>
      </c>
      <c r="BB240" s="52">
        <f t="shared" si="34"/>
        <v>0.51</v>
      </c>
      <c r="BD240" s="52" t="str">
        <f>IF(参照!L240="","",参照!L240)</f>
        <v>(株)球磨村森電力</v>
      </c>
    </row>
    <row r="241" spans="47:56">
      <c r="AU241" s="52" t="str">
        <f>IF(参照!A241="","",参照!A241)</f>
        <v>A0076</v>
      </c>
      <c r="AV241" s="52" t="str">
        <f>IF(参照!B241="","",参照!B241)</f>
        <v>日鉄エンジニアリング(株)</v>
      </c>
      <c r="AW241" s="52">
        <f>IF(参照!C241="","",参照!C241)</f>
        <v>4.5399999999999998E-4</v>
      </c>
      <c r="AX241" s="52" t="str">
        <f>IF(参照!D241="","",参照!D241)</f>
        <v>メニューA</v>
      </c>
      <c r="AY241" s="52">
        <f>IF(参照!E241="","",参照!E241)</f>
        <v>0</v>
      </c>
      <c r="AZ241" s="52" t="str">
        <f>IF(参照!F241="","",参照!F241)</f>
        <v>日鉄エンジニアリング(株)</v>
      </c>
      <c r="BA241" s="52" t="str">
        <f>IF(参照!G241="","",参照!G241)</f>
        <v>日鉄エンジニアリング(株)_メニューA</v>
      </c>
      <c r="BB241" s="52">
        <f t="shared" si="34"/>
        <v>0</v>
      </c>
      <c r="BD241" s="52" t="str">
        <f>IF(参照!L241="","",参照!L241)</f>
        <v>(株)グランデータ</v>
      </c>
    </row>
    <row r="242" spans="47:56">
      <c r="AU242" s="52" t="str">
        <f>IF(参照!A242="","",参照!A242)</f>
        <v/>
      </c>
      <c r="AV242" s="52" t="str">
        <f>IF(参照!B242="","",参照!B242)</f>
        <v/>
      </c>
      <c r="AW242" s="52" t="str">
        <f>IF(参照!C242="","",参照!C242)</f>
        <v/>
      </c>
      <c r="AX242" s="52" t="str">
        <f>IF(参照!D242="","",参照!D242)</f>
        <v>メニューB</v>
      </c>
      <c r="AY242" s="52">
        <f>IF(参照!E242="","",参照!E242)</f>
        <v>0</v>
      </c>
      <c r="AZ242" s="52" t="str">
        <f>IF(参照!F242="","",参照!F242)</f>
        <v>日鉄エンジニアリング(株)</v>
      </c>
      <c r="BA242" s="52" t="str">
        <f>IF(参照!G242="","",参照!G242)</f>
        <v>日鉄エンジニアリング(株)_メニューB</v>
      </c>
      <c r="BB242" s="52">
        <f t="shared" si="34"/>
        <v>0</v>
      </c>
      <c r="BD242" s="52" t="str">
        <f>IF(参照!L242="","",参照!L242)</f>
        <v>グリーナ(株)</v>
      </c>
    </row>
    <row r="243" spans="47:56">
      <c r="AU243" s="52" t="str">
        <f>IF(参照!A243="","",参照!A243)</f>
        <v/>
      </c>
      <c r="AV243" s="52" t="str">
        <f>IF(参照!B243="","",参照!B243)</f>
        <v/>
      </c>
      <c r="AW243" s="52" t="str">
        <f>IF(参照!C243="","",参照!C243)</f>
        <v/>
      </c>
      <c r="AX243" s="52" t="str">
        <f>IF(参照!D243="","",参照!D243)</f>
        <v>メニューC</v>
      </c>
      <c r="AY243" s="52">
        <f>IF(参照!E243="","",参照!E243)</f>
        <v>1E-4</v>
      </c>
      <c r="AZ243" s="52" t="str">
        <f>IF(参照!F243="","",参照!F243)</f>
        <v>日鉄エンジニアリング(株)</v>
      </c>
      <c r="BA243" s="52" t="str">
        <f>IF(参照!G243="","",参照!G243)</f>
        <v>日鉄エンジニアリング(株)_メニューC</v>
      </c>
      <c r="BB243" s="52">
        <f t="shared" si="34"/>
        <v>0.1</v>
      </c>
      <c r="BD243" s="52" t="str">
        <f>IF(参照!L243="","",参照!L243)</f>
        <v>(株)クリーンエネルギー総合研究所</v>
      </c>
    </row>
    <row r="244" spans="47:56">
      <c r="AU244" s="52" t="str">
        <f>IF(参照!A244="","",参照!A244)</f>
        <v/>
      </c>
      <c r="AV244" s="52" t="str">
        <f>IF(参照!B244="","",参照!B244)</f>
        <v/>
      </c>
      <c r="AW244" s="52" t="str">
        <f>IF(参照!C244="","",参照!C244)</f>
        <v/>
      </c>
      <c r="AX244" s="52" t="str">
        <f>IF(参照!D244="","",参照!D244)</f>
        <v>メニューD</v>
      </c>
      <c r="AY244" s="52">
        <f>IF(参照!E244="","",参照!E244)</f>
        <v>2.5000000000000001E-4</v>
      </c>
      <c r="AZ244" s="52" t="str">
        <f>IF(参照!F244="","",参照!F244)</f>
        <v>日鉄エンジニアリング(株)</v>
      </c>
      <c r="BA244" s="52" t="str">
        <f>IF(参照!G244="","",参照!G244)</f>
        <v>日鉄エンジニアリング(株)_メニューD</v>
      </c>
      <c r="BB244" s="52">
        <f t="shared" si="34"/>
        <v>0.25</v>
      </c>
      <c r="BD244" s="52" t="str">
        <f>IF(参照!L244="","",参照!L244)</f>
        <v>一般社団法人グリーンコープでんき</v>
      </c>
    </row>
    <row r="245" spans="47:56">
      <c r="AU245" s="52" t="str">
        <f>IF(参照!A245="","",参照!A245)</f>
        <v/>
      </c>
      <c r="AV245" s="52" t="str">
        <f>IF(参照!B245="","",参照!B245)</f>
        <v/>
      </c>
      <c r="AW245" s="52" t="str">
        <f>IF(参照!C245="","",参照!C245)</f>
        <v/>
      </c>
      <c r="AX245" s="52" t="str">
        <f>IF(参照!D245="","",参照!D245)</f>
        <v>メニューE(残差)</v>
      </c>
      <c r="AY245" s="52">
        <f>IF(参照!E245="","",参照!E245)</f>
        <v>6.8999999999999997E-4</v>
      </c>
      <c r="AZ245" s="52" t="str">
        <f>IF(参照!F245="","",参照!F245)</f>
        <v>日鉄エンジニアリング(株)</v>
      </c>
      <c r="BA245" s="52" t="str">
        <f>IF(参照!G245="","",参照!G245)</f>
        <v>日鉄エンジニアリング(株)_メニューE(残差)</v>
      </c>
      <c r="BB245" s="52">
        <f t="shared" si="34"/>
        <v>0.69</v>
      </c>
      <c r="BD245" s="52" t="str">
        <f>IF(参照!L245="","",参照!L245)</f>
        <v>(株)グリーンサークル</v>
      </c>
    </row>
    <row r="246" spans="47:56">
      <c r="AU246" s="52" t="str">
        <f>IF(参照!A246="","",参照!A246)</f>
        <v/>
      </c>
      <c r="AV246" s="52" t="str">
        <f>IF(参照!B246="","",参照!B246)</f>
        <v/>
      </c>
      <c r="AW246" s="52" t="str">
        <f>IF(参照!C246="","",参照!C246)</f>
        <v/>
      </c>
      <c r="AX246" s="52" t="str">
        <f>IF(参照!D246="","",参照!D246)</f>
        <v>(参考値)事業者全体</v>
      </c>
      <c r="AY246" s="52">
        <f>IF(参照!E246="","",参照!E246)</f>
        <v>5.8900000000000001E-4</v>
      </c>
      <c r="AZ246" s="52" t="str">
        <f>IF(参照!F246="","",参照!F246)</f>
        <v>日鉄エンジニアリング(株)</v>
      </c>
      <c r="BA246" s="52" t="str">
        <f>IF(参照!G246="","",参照!G246)</f>
        <v>日鉄エンジニアリング(株)_(参考値)事業者全体</v>
      </c>
      <c r="BB246" s="52">
        <f t="shared" si="34"/>
        <v>0.58899999999999997</v>
      </c>
      <c r="BD246" s="52" t="str">
        <f>IF(参照!L246="","",参照!L246)</f>
        <v>グリーンシティこばやし(株)</v>
      </c>
    </row>
    <row r="247" spans="47:56">
      <c r="AU247" s="52" t="str">
        <f>IF(参照!A247="","",参照!A247)</f>
        <v>A0077</v>
      </c>
      <c r="AV247" s="52" t="str">
        <f>IF(参照!B247="","",参照!B247)</f>
        <v>ａｕエネルギー＆ライフ(株)(旧：ＫＤＤＩ(株))</v>
      </c>
      <c r="AW247" s="52">
        <f>IF(参照!C247="","",参照!C247)</f>
        <v>5.2400000000000005E-4</v>
      </c>
      <c r="AX247" s="52" t="str">
        <f>IF(参照!D247="","",参照!D247)</f>
        <v>メニューA</v>
      </c>
      <c r="AY247" s="52">
        <f>IF(参照!E247="","",参照!E247)</f>
        <v>0</v>
      </c>
      <c r="AZ247" s="52" t="str">
        <f>IF(参照!F247="","",参照!F247)</f>
        <v>ａｕエネルギー＆ライフ(株)(旧：ＫＤＤＩ(株))</v>
      </c>
      <c r="BA247" s="52" t="str">
        <f>IF(参照!G247="","",参照!G247)</f>
        <v>ａｕエネルギー＆ライフ(株)(旧：ＫＤＤＩ(株))_メニューA</v>
      </c>
      <c r="BB247" s="52">
        <f t="shared" si="34"/>
        <v>0</v>
      </c>
      <c r="BD247" s="52" t="str">
        <f>IF(参照!L247="","",参照!L247)</f>
        <v>(株)グリーンパワー大東</v>
      </c>
    </row>
    <row r="248" spans="47:56">
      <c r="AU248" s="52" t="str">
        <f>IF(参照!A248="","",参照!A248)</f>
        <v/>
      </c>
      <c r="AV248" s="52" t="str">
        <f>IF(参照!B248="","",参照!B248)</f>
        <v/>
      </c>
      <c r="AW248" s="52" t="str">
        <f>IF(参照!C248="","",参照!C248)</f>
        <v/>
      </c>
      <c r="AX248" s="52" t="str">
        <f>IF(参照!D248="","",参照!D248)</f>
        <v>メニューB(残差)</v>
      </c>
      <c r="AY248" s="52">
        <f>IF(参照!E248="","",参照!E248)</f>
        <v>4.6800000000000005E-4</v>
      </c>
      <c r="AZ248" s="52" t="str">
        <f>IF(参照!F248="","",参照!F248)</f>
        <v>ａｕエネルギー＆ライフ(株)(旧：ＫＤＤＩ(株))</v>
      </c>
      <c r="BA248" s="52" t="str">
        <f>IF(参照!G248="","",参照!G248)</f>
        <v>ａｕエネルギー＆ライフ(株)(旧：ＫＤＤＩ(株))_メニューB(残差)</v>
      </c>
      <c r="BB248" s="52">
        <f t="shared" si="34"/>
        <v>0.46800000000000003</v>
      </c>
      <c r="BD248" s="52" t="str">
        <f>IF(参照!L248="","",参照!L248)</f>
        <v>グリーンピープルズパワー(株)</v>
      </c>
    </row>
    <row r="249" spans="47:56">
      <c r="AU249" s="52" t="str">
        <f>IF(参照!A249="","",参照!A249)</f>
        <v/>
      </c>
      <c r="AV249" s="52" t="str">
        <f>IF(参照!B249="","",参照!B249)</f>
        <v/>
      </c>
      <c r="AW249" s="52" t="str">
        <f>IF(参照!C249="","",参照!C249)</f>
        <v/>
      </c>
      <c r="AX249" s="52" t="str">
        <f>IF(参照!D249="","",参照!D249)</f>
        <v>(参考値)事業者全体</v>
      </c>
      <c r="AY249" s="52">
        <f>IF(参照!E249="","",参照!E249)</f>
        <v>4.17E-4</v>
      </c>
      <c r="AZ249" s="52" t="str">
        <f>IF(参照!F249="","",参照!F249)</f>
        <v>ａｕエネルギー＆ライフ(株)(旧：ＫＤＤＩ(株))</v>
      </c>
      <c r="BA249" s="52" t="str">
        <f>IF(参照!G249="","",参照!G249)</f>
        <v>ａｕエネルギー＆ライフ(株)(旧：ＫＤＤＩ(株))_(参考値)事業者全体</v>
      </c>
      <c r="BB249" s="52">
        <f t="shared" si="34"/>
        <v>0.41699999999999998</v>
      </c>
      <c r="BD249" s="52" t="str">
        <f>IF(参照!L249="","",参照!L249)</f>
        <v>(株)クリーンベンチャー２１</v>
      </c>
    </row>
    <row r="250" spans="47:56">
      <c r="AU250" s="52" t="str">
        <f>IF(参照!A250="","",参照!A250)</f>
        <v>A0079</v>
      </c>
      <c r="AV250" s="52" t="str">
        <f>IF(参照!B250="","",参照!B250)</f>
        <v>イワタニ関東(株)</v>
      </c>
      <c r="AW250" s="52">
        <f>IF(参照!C250="","",参照!C250)</f>
        <v>7.2300000000000001E-4</v>
      </c>
      <c r="AX250" s="52" t="str">
        <f>IF(参照!D250="","",参照!D250)</f>
        <v/>
      </c>
      <c r="AY250" s="52">
        <f>IF(参照!E250="","",参照!E250)</f>
        <v>7.1299999999999998E-4</v>
      </c>
      <c r="AZ250" s="52" t="str">
        <f>IF(参照!F250="","",参照!F250)</f>
        <v>イワタニ関東(株)</v>
      </c>
      <c r="BA250" s="52" t="str">
        <f>IF(参照!G250="","",参照!G250)</f>
        <v>イワタニ関東(株)_</v>
      </c>
      <c r="BB250" s="52">
        <f t="shared" si="34"/>
        <v>0.71299999999999997</v>
      </c>
      <c r="BD250" s="52" t="str">
        <f>IF(参照!L250="","",参照!L250)</f>
        <v>(株)グリムスパワー</v>
      </c>
    </row>
    <row r="251" spans="47:56">
      <c r="AU251" s="52" t="str">
        <f>IF(参照!A251="","",参照!A251)</f>
        <v>A0080</v>
      </c>
      <c r="AV251" s="52" t="str">
        <f>IF(参照!B251="","",参照!B251)</f>
        <v>イワタニ首都圏(株)</v>
      </c>
      <c r="AW251" s="52">
        <f>IF(参照!C251="","",参照!C251)</f>
        <v>5.6999999999999998E-4</v>
      </c>
      <c r="AX251" s="52" t="str">
        <f>IF(参照!D251="","",参照!D251)</f>
        <v/>
      </c>
      <c r="AY251" s="52">
        <f>IF(参照!E251="","",参照!E251)</f>
        <v>5.1400000000000003E-4</v>
      </c>
      <c r="AZ251" s="52" t="str">
        <f>IF(参照!F251="","",参照!F251)</f>
        <v>イワタニ首都圏(株)</v>
      </c>
      <c r="BA251" s="52" t="str">
        <f>IF(参照!G251="","",参照!G251)</f>
        <v>イワタニ首都圏(株)_</v>
      </c>
      <c r="BB251" s="52">
        <f t="shared" si="34"/>
        <v>0.51400000000000001</v>
      </c>
      <c r="BD251" s="52" t="str">
        <f>IF(参照!L251="","",参照!L251)</f>
        <v>(株)グルーヴエナジー</v>
      </c>
    </row>
    <row r="252" spans="47:56">
      <c r="AU252" s="52" t="str">
        <f>IF(参照!A252="","",参照!A252)</f>
        <v>A0081</v>
      </c>
      <c r="AV252" s="52" t="str">
        <f>IF(参照!B252="","",参照!B252)</f>
        <v>サーラｅエナジー(株)</v>
      </c>
      <c r="AW252" s="52">
        <f>IF(参照!C252="","",参照!C252)</f>
        <v>3.5599999999999998E-4</v>
      </c>
      <c r="AX252" s="52" t="str">
        <f>IF(参照!D252="","",参照!D252)</f>
        <v>メニューA</v>
      </c>
      <c r="AY252" s="52">
        <f>IF(参照!E252="","",参照!E252)</f>
        <v>0</v>
      </c>
      <c r="AZ252" s="52" t="str">
        <f>IF(参照!F252="","",参照!F252)</f>
        <v>サーラｅエナジー(株)</v>
      </c>
      <c r="BA252" s="52" t="str">
        <f>IF(参照!G252="","",参照!G252)</f>
        <v>サーラｅエナジー(株)_メニューA</v>
      </c>
      <c r="BB252" s="52">
        <f t="shared" si="34"/>
        <v>0</v>
      </c>
      <c r="BD252" s="52" t="str">
        <f>IF(参照!L252="","",参照!L252)</f>
        <v>くるめエネルギー(株)</v>
      </c>
    </row>
    <row r="253" spans="47:56">
      <c r="AU253" s="52" t="str">
        <f>IF(参照!A253="","",参照!A253)</f>
        <v/>
      </c>
      <c r="AV253" s="52" t="str">
        <f>IF(参照!B253="","",参照!B253)</f>
        <v/>
      </c>
      <c r="AW253" s="52" t="str">
        <f>IF(参照!C253="","",参照!C253)</f>
        <v/>
      </c>
      <c r="AX253" s="52" t="str">
        <f>IF(参照!D253="","",参照!D253)</f>
        <v>メニューB</v>
      </c>
      <c r="AY253" s="52">
        <f>IF(参照!E253="","",参照!E253)</f>
        <v>3.77E-4</v>
      </c>
      <c r="AZ253" s="52" t="str">
        <f>IF(参照!F253="","",参照!F253)</f>
        <v>サーラｅエナジー(株)</v>
      </c>
      <c r="BA253" s="52" t="str">
        <f>IF(参照!G253="","",参照!G253)</f>
        <v>サーラｅエナジー(株)_メニューB</v>
      </c>
      <c r="BB253" s="52">
        <f t="shared" si="34"/>
        <v>0.377</v>
      </c>
      <c r="BD253" s="52" t="str">
        <f>IF(参照!L253="","",参照!L253)</f>
        <v>(株)グローアップ</v>
      </c>
    </row>
    <row r="254" spans="47:56">
      <c r="AU254" s="52" t="str">
        <f>IF(参照!A254="","",参照!A254)</f>
        <v/>
      </c>
      <c r="AV254" s="52" t="str">
        <f>IF(参照!B254="","",参照!B254)</f>
        <v/>
      </c>
      <c r="AW254" s="52" t="str">
        <f>IF(参照!C254="","",参照!C254)</f>
        <v/>
      </c>
      <c r="AX254" s="52" t="str">
        <f>IF(参照!D254="","",参照!D254)</f>
        <v>メニューC(残差)</v>
      </c>
      <c r="AY254" s="52">
        <f>IF(参照!E254="","",参照!E254)</f>
        <v>3.0899999999999998E-4</v>
      </c>
      <c r="AZ254" s="52" t="str">
        <f>IF(参照!F254="","",参照!F254)</f>
        <v>サーラｅエナジー(株)</v>
      </c>
      <c r="BA254" s="52" t="str">
        <f>IF(参照!G254="","",参照!G254)</f>
        <v>サーラｅエナジー(株)_メニューC(残差)</v>
      </c>
      <c r="BB254" s="52">
        <f t="shared" si="34"/>
        <v>0.309</v>
      </c>
      <c r="BD254" s="52" t="str">
        <f>IF(参照!L254="","",参照!L254)</f>
        <v>(株)クローバー・テクノロジーズ(旧：四つ葉電力(株))</v>
      </c>
    </row>
    <row r="255" spans="47:56">
      <c r="AU255" s="52" t="str">
        <f>IF(参照!A255="","",参照!A255)</f>
        <v/>
      </c>
      <c r="AV255" s="52" t="str">
        <f>IF(参照!B255="","",参照!B255)</f>
        <v/>
      </c>
      <c r="AW255" s="52" t="str">
        <f>IF(参照!C255="","",参照!C255)</f>
        <v/>
      </c>
      <c r="AX255" s="52" t="str">
        <f>IF(参照!D255="","",参照!D255)</f>
        <v>(参考値)事業者全体</v>
      </c>
      <c r="AY255" s="52">
        <f>IF(参照!E255="","",参照!E255)</f>
        <v>3.9200000000000004E-4</v>
      </c>
      <c r="AZ255" s="52" t="str">
        <f>IF(参照!F255="","",参照!F255)</f>
        <v>サーラｅエナジー(株)</v>
      </c>
      <c r="BA255" s="52" t="str">
        <f>IF(参照!G255="","",参照!G255)</f>
        <v>サーラｅエナジー(株)_(参考値)事業者全体</v>
      </c>
      <c r="BB255" s="52">
        <f t="shared" si="34"/>
        <v>0.39200000000000002</v>
      </c>
      <c r="BD255" s="52" t="str">
        <f>IF(参照!L255="","",参照!L255)</f>
        <v>(株)グローバルエンジニアリング</v>
      </c>
    </row>
    <row r="256" spans="47:56">
      <c r="AU256" s="52" t="str">
        <f>IF(参照!A256="","",参照!A256)</f>
        <v>A0082</v>
      </c>
      <c r="AV256" s="52" t="str">
        <f>IF(参照!B256="","",参照!B256)</f>
        <v>(株)地球クラブ</v>
      </c>
      <c r="AW256" s="52">
        <f>IF(参照!C256="","",参照!C256)</f>
        <v>1.0399999999999999E-4</v>
      </c>
      <c r="AX256" s="52" t="str">
        <f>IF(参照!D256="","",参照!D256)</f>
        <v>メニューA</v>
      </c>
      <c r="AY256" s="52">
        <f>IF(参照!E256="","",参照!E256)</f>
        <v>0</v>
      </c>
      <c r="AZ256" s="52" t="str">
        <f>IF(参照!F256="","",参照!F256)</f>
        <v>(株)地球クラブ</v>
      </c>
      <c r="BA256" s="52" t="str">
        <f>IF(参照!G256="","",参照!G256)</f>
        <v>(株)地球クラブ_メニューA</v>
      </c>
      <c r="BB256" s="52">
        <f t="shared" si="34"/>
        <v>0</v>
      </c>
      <c r="BD256" s="52" t="str">
        <f>IF(参照!L256="","",参照!L256)</f>
        <v>(株)グローバルキャスト</v>
      </c>
    </row>
    <row r="257" spans="47:56">
      <c r="AU257" s="52" t="str">
        <f>IF(参照!A257="","",参照!A257)</f>
        <v/>
      </c>
      <c r="AV257" s="52" t="str">
        <f>IF(参照!B257="","",参照!B257)</f>
        <v/>
      </c>
      <c r="AW257" s="52" t="str">
        <f>IF(参照!C257="","",参照!C257)</f>
        <v/>
      </c>
      <c r="AX257" s="52" t="str">
        <f>IF(参照!D257="","",参照!D257)</f>
        <v>メニューB(残差)</v>
      </c>
      <c r="AY257" s="52">
        <f>IF(参照!E257="","",参照!E257)</f>
        <v>4.8699999999999997E-4</v>
      </c>
      <c r="AZ257" s="52" t="str">
        <f>IF(参照!F257="","",参照!F257)</f>
        <v>(株)地球クラブ</v>
      </c>
      <c r="BA257" s="52" t="str">
        <f>IF(参照!G257="","",参照!G257)</f>
        <v>(株)地球クラブ_メニューB(残差)</v>
      </c>
      <c r="BB257" s="52">
        <f t="shared" si="34"/>
        <v>0.48699999999999999</v>
      </c>
      <c r="BD257" s="52" t="str">
        <f>IF(参照!L257="","",参照!L257)</f>
        <v>グローバルソリューションサービス(株)</v>
      </c>
    </row>
    <row r="258" spans="47:56">
      <c r="AU258" s="52" t="str">
        <f>IF(参照!A258="","",参照!A258)</f>
        <v/>
      </c>
      <c r="AV258" s="52" t="str">
        <f>IF(参照!B258="","",参照!B258)</f>
        <v/>
      </c>
      <c r="AW258" s="52" t="str">
        <f>IF(参照!C258="","",参照!C258)</f>
        <v/>
      </c>
      <c r="AX258" s="52" t="str">
        <f>IF(参照!D258="","",参照!D258)</f>
        <v>(参考値)事業者全体</v>
      </c>
      <c r="AY258" s="52">
        <f>IF(参照!E258="","",参照!E258)</f>
        <v>4.4999999999999999E-4</v>
      </c>
      <c r="AZ258" s="52" t="str">
        <f>IF(参照!F258="","",参照!F258)</f>
        <v>(株)地球クラブ</v>
      </c>
      <c r="BA258" s="52" t="str">
        <f>IF(参照!G258="","",参照!G258)</f>
        <v>(株)地球クラブ_(参考値)事業者全体</v>
      </c>
      <c r="BB258" s="52">
        <f t="shared" si="34"/>
        <v>0.45</v>
      </c>
      <c r="BD258" s="52" t="str">
        <f>IF(参照!L258="","",参照!L258)</f>
        <v>(株)ケアネス(旧：(株)ルーア)</v>
      </c>
    </row>
    <row r="259" spans="47:56">
      <c r="AU259" s="52" t="str">
        <f>IF(参照!A259="","",参照!A259)</f>
        <v>A0083</v>
      </c>
      <c r="AV259" s="52" t="str">
        <f>IF(参照!B259="","",参照!B259)</f>
        <v>(株)エコア</v>
      </c>
      <c r="AW259" s="52">
        <f>IF(参照!C259="","",参照!C259)</f>
        <v>5.0500000000000002E-4</v>
      </c>
      <c r="AX259" s="52" t="str">
        <f>IF(参照!D259="","",参照!D259)</f>
        <v/>
      </c>
      <c r="AY259" s="52">
        <f>IF(参照!E259="","",参照!E259)</f>
        <v>4.4900000000000002E-4</v>
      </c>
      <c r="AZ259" s="52" t="str">
        <f>IF(参照!F259="","",参照!F259)</f>
        <v>(株)エコア</v>
      </c>
      <c r="BA259" s="52" t="str">
        <f>IF(参照!G259="","",参照!G259)</f>
        <v>(株)エコア_</v>
      </c>
      <c r="BB259" s="52">
        <f t="shared" si="34"/>
        <v>0.44900000000000001</v>
      </c>
      <c r="BD259" s="52" t="str">
        <f>IF(参照!L259="","",参照!L259)</f>
        <v>京葉瓦斯(株)</v>
      </c>
    </row>
    <row r="260" spans="47:56">
      <c r="AU260" s="52" t="str">
        <f>IF(参照!A260="","",参照!A260)</f>
        <v>A0084</v>
      </c>
      <c r="AV260" s="52" t="str">
        <f>IF(参照!B260="","",参照!B260)</f>
        <v>西部瓦斯(株)</v>
      </c>
      <c r="AW260" s="52">
        <f>IF(参照!C260="","",参照!C260)</f>
        <v>4.8999999999999998E-4</v>
      </c>
      <c r="AX260" s="52" t="str">
        <f>IF(参照!D260="","",参照!D260)</f>
        <v/>
      </c>
      <c r="AY260" s="52">
        <f>IF(参照!E260="","",参照!E260)</f>
        <v>4.9399999999999997E-4</v>
      </c>
      <c r="AZ260" s="52" t="str">
        <f>IF(参照!F260="","",参照!F260)</f>
        <v>西部瓦斯(株)</v>
      </c>
      <c r="BA260" s="52" t="str">
        <f>IF(参照!G260="","",参照!G260)</f>
        <v>西部瓦斯(株)_</v>
      </c>
      <c r="BB260" s="52">
        <f t="shared" si="34"/>
        <v>0.49399999999999999</v>
      </c>
      <c r="BD260" s="52" t="str">
        <f>IF(参照!L260="","",参照!L260)</f>
        <v>京和ガス(株)</v>
      </c>
    </row>
    <row r="261" spans="47:56">
      <c r="AU261" s="52" t="str">
        <f>IF(参照!A261="","",参照!A261)</f>
        <v>A0085</v>
      </c>
      <c r="AV261" s="52" t="str">
        <f>IF(参照!B261="","",参照!B261)</f>
        <v>東邦ガス(株)</v>
      </c>
      <c r="AW261" s="52">
        <f>IF(参照!C261="","",参照!C261)</f>
        <v>4.46E-4</v>
      </c>
      <c r="AX261" s="52" t="str">
        <f>IF(参照!D261="","",参照!D261)</f>
        <v>メニューA</v>
      </c>
      <c r="AY261" s="52">
        <f>IF(参照!E261="","",参照!E261)</f>
        <v>3.2000000000000003E-4</v>
      </c>
      <c r="AZ261" s="52" t="str">
        <f>IF(参照!F261="","",参照!F261)</f>
        <v>東邦ガス(株)</v>
      </c>
      <c r="BA261" s="52" t="str">
        <f>IF(参照!G261="","",参照!G261)</f>
        <v>東邦ガス(株)_メニューA</v>
      </c>
      <c r="BB261" s="52">
        <f t="shared" ref="BB261:BB324" si="35">AY261*1000</f>
        <v>0.32</v>
      </c>
      <c r="BD261" s="52" t="str">
        <f>IF(参照!L261="","",参照!L261)</f>
        <v>ゲーテハウス(株)</v>
      </c>
    </row>
    <row r="262" spans="47:56">
      <c r="AU262" s="52" t="str">
        <f>IF(参照!A262="","",参照!A262)</f>
        <v/>
      </c>
      <c r="AV262" s="52" t="str">
        <f>IF(参照!B262="","",参照!B262)</f>
        <v/>
      </c>
      <c r="AW262" s="52" t="str">
        <f>IF(参照!C262="","",参照!C262)</f>
        <v/>
      </c>
      <c r="AX262" s="52" t="str">
        <f>IF(参照!D262="","",参照!D262)</f>
        <v>メニューB</v>
      </c>
      <c r="AY262" s="52">
        <f>IF(参照!E262="","",参照!E262)</f>
        <v>0</v>
      </c>
      <c r="AZ262" s="52" t="str">
        <f>IF(参照!F262="","",参照!F262)</f>
        <v>東邦ガス(株)</v>
      </c>
      <c r="BA262" s="52" t="str">
        <f>IF(参照!G262="","",参照!G262)</f>
        <v>東邦ガス(株)_メニューB</v>
      </c>
      <c r="BB262" s="52">
        <f t="shared" si="35"/>
        <v>0</v>
      </c>
      <c r="BD262" s="52" t="str">
        <f>IF(参照!L262="","",参照!L262)</f>
        <v>(株)ケーブルネット下関</v>
      </c>
    </row>
    <row r="263" spans="47:56">
      <c r="AU263" s="52" t="str">
        <f>IF(参照!A263="","",参照!A263)</f>
        <v/>
      </c>
      <c r="AV263" s="52" t="str">
        <f>IF(参照!B263="","",参照!B263)</f>
        <v/>
      </c>
      <c r="AW263" s="52" t="str">
        <f>IF(参照!C263="","",参照!C263)</f>
        <v/>
      </c>
      <c r="AX263" s="52" t="str">
        <f>IF(参照!D263="","",参照!D263)</f>
        <v>メニューC(残差)</v>
      </c>
      <c r="AY263" s="52">
        <f>IF(参照!E263="","",参照!E263)</f>
        <v>4.2499999999999998E-4</v>
      </c>
      <c r="AZ263" s="52" t="str">
        <f>IF(参照!F263="","",参照!F263)</f>
        <v>東邦ガス(株)</v>
      </c>
      <c r="BA263" s="52" t="str">
        <f>IF(参照!G263="","",参照!G263)</f>
        <v>東邦ガス(株)_メニューC(残差)</v>
      </c>
      <c r="BB263" s="52">
        <f t="shared" si="35"/>
        <v>0.42499999999999999</v>
      </c>
      <c r="BD263" s="52" t="str">
        <f>IF(参照!L263="","",参照!L263)</f>
        <v>気仙沼グリーンエナジー(株)</v>
      </c>
    </row>
    <row r="264" spans="47:56">
      <c r="AU264" s="52" t="str">
        <f>IF(参照!A264="","",参照!A264)</f>
        <v/>
      </c>
      <c r="AV264" s="52" t="str">
        <f>IF(参照!B264="","",参照!B264)</f>
        <v/>
      </c>
      <c r="AW264" s="52" t="str">
        <f>IF(参照!C264="","",参照!C264)</f>
        <v/>
      </c>
      <c r="AX264" s="52" t="str">
        <f>IF(参照!D264="","",参照!D264)</f>
        <v>(参考値)事業者全体</v>
      </c>
      <c r="AY264" s="52">
        <f>IF(参照!E264="","",参照!E264)</f>
        <v>4.2000000000000002E-4</v>
      </c>
      <c r="AZ264" s="52" t="str">
        <f>IF(参照!F264="","",参照!F264)</f>
        <v>東邦ガス(株)</v>
      </c>
      <c r="BA264" s="52" t="str">
        <f>IF(参照!G264="","",参照!G264)</f>
        <v>東邦ガス(株)_(参考値)事業者全体</v>
      </c>
      <c r="BB264" s="52">
        <f t="shared" si="35"/>
        <v>0.42000000000000004</v>
      </c>
      <c r="BD264" s="52" t="str">
        <f>IF(参照!L264="","",参照!L264)</f>
        <v>高知ニューエナジー(株)</v>
      </c>
    </row>
    <row r="265" spans="47:56">
      <c r="AU265" s="52" t="str">
        <f>IF(参照!A265="","",参照!A265)</f>
        <v>A0086</v>
      </c>
      <c r="AV265" s="52" t="str">
        <f>IF(参照!B265="","",参照!B265)</f>
        <v>シナネン(株)</v>
      </c>
      <c r="AW265" s="52">
        <f>IF(参照!C265="","",参照!C265)</f>
        <v>5.8500000000000002E-4</v>
      </c>
      <c r="AX265" s="52" t="str">
        <f>IF(参照!D265="","",参照!D265)</f>
        <v>メニューA</v>
      </c>
      <c r="AY265" s="52">
        <f>IF(参照!E265="","",参照!E265)</f>
        <v>0</v>
      </c>
      <c r="AZ265" s="52" t="str">
        <f>IF(参照!F265="","",参照!F265)</f>
        <v>シナネン(株)</v>
      </c>
      <c r="BA265" s="52" t="str">
        <f>IF(参照!G265="","",参照!G265)</f>
        <v>シナネン(株)_メニューA</v>
      </c>
      <c r="BB265" s="52">
        <f t="shared" si="35"/>
        <v>0</v>
      </c>
      <c r="BD265" s="52" t="str">
        <f>IF(参照!L265="","",参照!L265)</f>
        <v>合同会社Ｐｅａｋ８</v>
      </c>
    </row>
    <row r="266" spans="47:56">
      <c r="AU266" s="52" t="str">
        <f>IF(参照!A266="","",参照!A266)</f>
        <v/>
      </c>
      <c r="AV266" s="52" t="str">
        <f>IF(参照!B266="","",参照!B266)</f>
        <v/>
      </c>
      <c r="AW266" s="52" t="str">
        <f>IF(参照!C266="","",参照!C266)</f>
        <v/>
      </c>
      <c r="AX266" s="52" t="str">
        <f>IF(参照!D266="","",参照!D266)</f>
        <v>メニューB</v>
      </c>
      <c r="AY266" s="52">
        <f>IF(参照!E266="","",参照!E266)</f>
        <v>2.9E-4</v>
      </c>
      <c r="AZ266" s="52" t="str">
        <f>IF(参照!F266="","",参照!F266)</f>
        <v>シナネン(株)</v>
      </c>
      <c r="BA266" s="52" t="str">
        <f>IF(参照!G266="","",参照!G266)</f>
        <v>シナネン(株)_メニューB</v>
      </c>
      <c r="BB266" s="52">
        <f t="shared" si="35"/>
        <v>0.28999999999999998</v>
      </c>
      <c r="BD266" s="52" t="str">
        <f>IF(参照!L266="","",参照!L266)</f>
        <v>神戸電力(株)</v>
      </c>
    </row>
    <row r="267" spans="47:56">
      <c r="AU267" s="52" t="str">
        <f>IF(参照!A267="","",参照!A267)</f>
        <v/>
      </c>
      <c r="AV267" s="52" t="str">
        <f>IF(参照!B267="","",参照!B267)</f>
        <v/>
      </c>
      <c r="AW267" s="52" t="str">
        <f>IF(参照!C267="","",参照!C267)</f>
        <v/>
      </c>
      <c r="AX267" s="52" t="str">
        <f>IF(参照!D267="","",参照!D267)</f>
        <v>メニューC</v>
      </c>
      <c r="AY267" s="52">
        <f>IF(参照!E267="","",参照!E267)</f>
        <v>3.8999999999999999E-4</v>
      </c>
      <c r="AZ267" s="52" t="str">
        <f>IF(参照!F267="","",参照!F267)</f>
        <v>シナネン(株)</v>
      </c>
      <c r="BA267" s="52" t="str">
        <f>IF(参照!G267="","",参照!G267)</f>
        <v>シナネン(株)_メニューC</v>
      </c>
      <c r="BB267" s="52">
        <f t="shared" si="35"/>
        <v>0.39</v>
      </c>
      <c r="BD267" s="52" t="str">
        <f>IF(参照!L267="","",参照!L267)</f>
        <v>(株)コープでんき東北</v>
      </c>
    </row>
    <row r="268" spans="47:56">
      <c r="AU268" s="52" t="str">
        <f>IF(参照!A268="","",参照!A268)</f>
        <v/>
      </c>
      <c r="AV268" s="52" t="str">
        <f>IF(参照!B268="","",参照!B268)</f>
        <v/>
      </c>
      <c r="AW268" s="52" t="str">
        <f>IF(参照!C268="","",参照!C268)</f>
        <v/>
      </c>
      <c r="AX268" s="52" t="str">
        <f>IF(参照!D268="","",参照!D268)</f>
        <v>メニューD</v>
      </c>
      <c r="AY268" s="52">
        <f>IF(参照!E268="","",参照!E268)</f>
        <v>4.8999999999999998E-4</v>
      </c>
      <c r="AZ268" s="52" t="str">
        <f>IF(参照!F268="","",参照!F268)</f>
        <v>シナネン(株)</v>
      </c>
      <c r="BA268" s="52" t="str">
        <f>IF(参照!G268="","",参照!G268)</f>
        <v>シナネン(株)_メニューD</v>
      </c>
      <c r="BB268" s="52">
        <f t="shared" si="35"/>
        <v>0.49</v>
      </c>
      <c r="BD268" s="52" t="str">
        <f>IF(参照!L268="","",参照!L268)</f>
        <v>コープ電力(株)</v>
      </c>
    </row>
    <row r="269" spans="47:56">
      <c r="AU269" s="52" t="str">
        <f>IF(参照!A269="","",参照!A269)</f>
        <v/>
      </c>
      <c r="AV269" s="52" t="str">
        <f>IF(参照!B269="","",参照!B269)</f>
        <v/>
      </c>
      <c r="AW269" s="52" t="str">
        <f>IF(参照!C269="","",参照!C269)</f>
        <v/>
      </c>
      <c r="AX269" s="52" t="str">
        <f>IF(参照!D269="","",参照!D269)</f>
        <v>メニューE</v>
      </c>
      <c r="AY269" s="52">
        <f>IF(参照!E269="","",参照!E269)</f>
        <v>2.72E-4</v>
      </c>
      <c r="AZ269" s="52" t="str">
        <f>IF(参照!F269="","",参照!F269)</f>
        <v>シナネン(株)</v>
      </c>
      <c r="BA269" s="52" t="str">
        <f>IF(参照!G269="","",参照!G269)</f>
        <v>シナネン(株)_メニューE</v>
      </c>
      <c r="BB269" s="52">
        <f t="shared" si="35"/>
        <v>0.27200000000000002</v>
      </c>
      <c r="BD269" s="52" t="str">
        <f>IF(参照!L269="","",参照!L269)</f>
        <v>国際航業(株)</v>
      </c>
    </row>
    <row r="270" spans="47:56">
      <c r="AU270" s="52" t="str">
        <f>IF(参照!A270="","",参照!A270)</f>
        <v/>
      </c>
      <c r="AV270" s="52" t="str">
        <f>IF(参照!B270="","",参照!B270)</f>
        <v/>
      </c>
      <c r="AW270" s="52" t="str">
        <f>IF(参照!C270="","",参照!C270)</f>
        <v/>
      </c>
      <c r="AX270" s="52" t="str">
        <f>IF(参照!D270="","",参照!D270)</f>
        <v>メニューF</v>
      </c>
      <c r="AY270" s="52">
        <f>IF(参照!E270="","",参照!E270)</f>
        <v>3.6099999999999999E-4</v>
      </c>
      <c r="AZ270" s="52" t="str">
        <f>IF(参照!F270="","",参照!F270)</f>
        <v>シナネン(株)</v>
      </c>
      <c r="BA270" s="52" t="str">
        <f>IF(参照!G270="","",参照!G270)</f>
        <v>シナネン(株)_メニューF</v>
      </c>
      <c r="BB270" s="52">
        <f t="shared" si="35"/>
        <v>0.36099999999999999</v>
      </c>
      <c r="BD270" s="52" t="str">
        <f>IF(参照!L270="","",参照!L270)</f>
        <v>小島電機工業(株)</v>
      </c>
    </row>
    <row r="271" spans="47:56">
      <c r="AU271" s="52" t="str">
        <f>IF(参照!A271="","",参照!A271)</f>
        <v/>
      </c>
      <c r="AV271" s="52" t="str">
        <f>IF(参照!B271="","",参照!B271)</f>
        <v/>
      </c>
      <c r="AW271" s="52" t="str">
        <f>IF(参照!C271="","",参照!C271)</f>
        <v/>
      </c>
      <c r="AX271" s="52" t="str">
        <f>IF(参照!D271="","",参照!D271)</f>
        <v>メニューG(残差)</v>
      </c>
      <c r="AY271" s="52">
        <f>IF(参照!E271="","",参照!E271)</f>
        <v>6.1200000000000002E-4</v>
      </c>
      <c r="AZ271" s="52" t="str">
        <f>IF(参照!F271="","",参照!F271)</f>
        <v>シナネン(株)</v>
      </c>
      <c r="BA271" s="52" t="str">
        <f>IF(参照!G271="","",参照!G271)</f>
        <v>シナネン(株)_メニューG(残差)</v>
      </c>
      <c r="BB271" s="52">
        <f t="shared" si="35"/>
        <v>0.61199999999999999</v>
      </c>
      <c r="BD271" s="52" t="str">
        <f>IF(参照!L271="","",参照!L271)</f>
        <v>御所野縄文電力(株)</v>
      </c>
    </row>
    <row r="272" spans="47:56">
      <c r="AU272" s="52" t="str">
        <f>IF(参照!A272="","",参照!A272)</f>
        <v/>
      </c>
      <c r="AV272" s="52" t="str">
        <f>IF(参照!B272="","",参照!B272)</f>
        <v/>
      </c>
      <c r="AW272" s="52" t="str">
        <f>IF(参照!C272="","",参照!C272)</f>
        <v/>
      </c>
      <c r="AX272" s="52" t="str">
        <f>IF(参照!D272="","",参照!D272)</f>
        <v>(参考値)事業者全体</v>
      </c>
      <c r="AY272" s="52">
        <f>IF(参照!E272="","",参照!E272)</f>
        <v>5.2400000000000005E-4</v>
      </c>
      <c r="AZ272" s="52" t="str">
        <f>IF(参照!F272="","",参照!F272)</f>
        <v>シナネン(株)</v>
      </c>
      <c r="BA272" s="52" t="str">
        <f>IF(参照!G272="","",参照!G272)</f>
        <v>シナネン(株)_(参考値)事業者全体</v>
      </c>
      <c r="BB272" s="52">
        <f t="shared" si="35"/>
        <v>0.52400000000000002</v>
      </c>
      <c r="BD272" s="52" t="str">
        <f>IF(参照!L272="","",参照!L272)</f>
        <v>コスモエネルギーソリューションズ(株)</v>
      </c>
    </row>
    <row r="273" spans="47:56">
      <c r="AU273" s="52" t="str">
        <f>IF(参照!A273="","",参照!A273)</f>
        <v>A0087</v>
      </c>
      <c r="AV273" s="52" t="str">
        <f>IF(参照!B273="","",参照!B273)</f>
        <v>(株)シナジアパワー</v>
      </c>
      <c r="AW273" s="52">
        <f>IF(参照!C273="","",参照!C273)</f>
        <v>4.4799999999999999E-4</v>
      </c>
      <c r="AX273" s="52" t="str">
        <f>IF(参照!D273="","",参照!D273)</f>
        <v>メニューA</v>
      </c>
      <c r="AY273" s="52">
        <f>IF(参照!E273="","",参照!E273)</f>
        <v>0</v>
      </c>
      <c r="AZ273" s="52" t="str">
        <f>IF(参照!F273="","",参照!F273)</f>
        <v>(株)シナジアパワー</v>
      </c>
      <c r="BA273" s="52" t="str">
        <f>IF(参照!G273="","",参照!G273)</f>
        <v>(株)シナジアパワー_メニューA</v>
      </c>
      <c r="BB273" s="52">
        <f t="shared" si="35"/>
        <v>0</v>
      </c>
      <c r="BD273" s="52" t="str">
        <f>IF(参照!L273="","",参照!L273)</f>
        <v>五島市民電力(株)</v>
      </c>
    </row>
    <row r="274" spans="47:56">
      <c r="AU274" s="52" t="str">
        <f>IF(参照!A274="","",参照!A274)</f>
        <v/>
      </c>
      <c r="AV274" s="52" t="str">
        <f>IF(参照!B274="","",参照!B274)</f>
        <v/>
      </c>
      <c r="AW274" s="52" t="str">
        <f>IF(参照!C274="","",参照!C274)</f>
        <v/>
      </c>
      <c r="AX274" s="52" t="str">
        <f>IF(参照!D274="","",参照!D274)</f>
        <v>メニューB</v>
      </c>
      <c r="AY274" s="52">
        <f>IF(参照!E274="","",参照!E274)</f>
        <v>3.48E-4</v>
      </c>
      <c r="AZ274" s="52" t="str">
        <f>IF(参照!F274="","",参照!F274)</f>
        <v>(株)シナジアパワー</v>
      </c>
      <c r="BA274" s="52" t="str">
        <f>IF(参照!G274="","",参照!G274)</f>
        <v>(株)シナジアパワー_メニューB</v>
      </c>
      <c r="BB274" s="52">
        <f t="shared" si="35"/>
        <v>0.34799999999999998</v>
      </c>
      <c r="BD274" s="52" t="str">
        <f>IF(参照!L274="","",参照!L274)</f>
        <v>こなんウルトラパワー(株)</v>
      </c>
    </row>
    <row r="275" spans="47:56">
      <c r="AU275" s="52" t="str">
        <f>IF(参照!A275="","",参照!A275)</f>
        <v/>
      </c>
      <c r="AV275" s="52" t="str">
        <f>IF(参照!B275="","",参照!B275)</f>
        <v/>
      </c>
      <c r="AW275" s="52" t="str">
        <f>IF(参照!C275="","",参照!C275)</f>
        <v/>
      </c>
      <c r="AX275" s="52" t="str">
        <f>IF(参照!D275="","",参照!D275)</f>
        <v>メニューC</v>
      </c>
      <c r="AY275" s="52">
        <f>IF(参照!E275="","",参照!E275)</f>
        <v>3.39E-4</v>
      </c>
      <c r="AZ275" s="52" t="str">
        <f>IF(参照!F275="","",参照!F275)</f>
        <v>(株)シナジアパワー</v>
      </c>
      <c r="BA275" s="52" t="str">
        <f>IF(参照!G275="","",参照!G275)</f>
        <v>(株)シナジアパワー_メニューC</v>
      </c>
      <c r="BB275" s="52">
        <f t="shared" si="35"/>
        <v>0.33900000000000002</v>
      </c>
      <c r="BD275" s="52" t="str">
        <f>IF(参照!L275="","",参照!L275)</f>
        <v>(株)コノミヤホールディングス</v>
      </c>
    </row>
    <row r="276" spans="47:56">
      <c r="AU276" s="52" t="str">
        <f>IF(参照!A276="","",参照!A276)</f>
        <v/>
      </c>
      <c r="AV276" s="52" t="str">
        <f>IF(参照!B276="","",参照!B276)</f>
        <v/>
      </c>
      <c r="AW276" s="52" t="str">
        <f>IF(参照!C276="","",参照!C276)</f>
        <v/>
      </c>
      <c r="AX276" s="52" t="str">
        <f>IF(参照!D276="","",参照!D276)</f>
        <v>メニューD</v>
      </c>
      <c r="AY276" s="52">
        <f>IF(参照!E276="","",参照!E276)</f>
        <v>3.6499999999999998E-4</v>
      </c>
      <c r="AZ276" s="52" t="str">
        <f>IF(参照!F276="","",参照!F276)</f>
        <v>(株)シナジアパワー</v>
      </c>
      <c r="BA276" s="52" t="str">
        <f>IF(参照!G276="","",参照!G276)</f>
        <v>(株)シナジアパワー_メニューD</v>
      </c>
      <c r="BB276" s="52">
        <f t="shared" si="35"/>
        <v>0.36499999999999999</v>
      </c>
      <c r="BD276" s="52" t="str">
        <f>IF(参照!L276="","",参照!L276)</f>
        <v>(株)コンシェルジュ</v>
      </c>
    </row>
    <row r="277" spans="47:56">
      <c r="AU277" s="52" t="str">
        <f>IF(参照!A277="","",参照!A277)</f>
        <v/>
      </c>
      <c r="AV277" s="52" t="str">
        <f>IF(参照!B277="","",参照!B277)</f>
        <v/>
      </c>
      <c r="AW277" s="52" t="str">
        <f>IF(参照!C277="","",参照!C277)</f>
        <v/>
      </c>
      <c r="AX277" s="52" t="str">
        <f>IF(参照!D277="","",参照!D277)</f>
        <v>メニューE</v>
      </c>
      <c r="AY277" s="52">
        <f>IF(参照!E277="","",参照!E277)</f>
        <v>3.6600000000000001E-4</v>
      </c>
      <c r="AZ277" s="52" t="str">
        <f>IF(参照!F277="","",参照!F277)</f>
        <v>(株)シナジアパワー</v>
      </c>
      <c r="BA277" s="52" t="str">
        <f>IF(参照!G277="","",参照!G277)</f>
        <v>(株)シナジアパワー_メニューE</v>
      </c>
      <c r="BB277" s="52">
        <f t="shared" si="35"/>
        <v>0.36599999999999999</v>
      </c>
      <c r="BD277" s="52" t="str">
        <f>IF(参照!L277="","",参照!L277)</f>
        <v>サーラｅエナジー(株)</v>
      </c>
    </row>
    <row r="278" spans="47:56">
      <c r="AU278" s="52" t="str">
        <f>IF(参照!A278="","",参照!A278)</f>
        <v/>
      </c>
      <c r="AV278" s="52" t="str">
        <f>IF(参照!B278="","",参照!B278)</f>
        <v/>
      </c>
      <c r="AW278" s="52" t="str">
        <f>IF(参照!C278="","",参照!C278)</f>
        <v/>
      </c>
      <c r="AX278" s="52" t="str">
        <f>IF(参照!D278="","",参照!D278)</f>
        <v>メニューF</v>
      </c>
      <c r="AY278" s="52">
        <f>IF(参照!E278="","",参照!E278)</f>
        <v>3.6899999999999997E-4</v>
      </c>
      <c r="AZ278" s="52" t="str">
        <f>IF(参照!F278="","",参照!F278)</f>
        <v>(株)シナジアパワー</v>
      </c>
      <c r="BA278" s="52" t="str">
        <f>IF(参照!G278="","",参照!G278)</f>
        <v>(株)シナジアパワー_メニューF</v>
      </c>
      <c r="BB278" s="52">
        <f t="shared" si="35"/>
        <v>0.36899999999999999</v>
      </c>
      <c r="BD278" s="52" t="str">
        <f>IF(参照!L278="","",参照!L278)</f>
        <v>(株)再エネ思考電力</v>
      </c>
    </row>
    <row r="279" spans="47:56">
      <c r="AU279" s="52" t="str">
        <f>IF(参照!A279="","",参照!A279)</f>
        <v/>
      </c>
      <c r="AV279" s="52" t="str">
        <f>IF(参照!B279="","",参照!B279)</f>
        <v/>
      </c>
      <c r="AW279" s="52" t="str">
        <f>IF(参照!C279="","",参照!C279)</f>
        <v/>
      </c>
      <c r="AX279" s="52" t="str">
        <f>IF(参照!D279="","",参照!D279)</f>
        <v>メニューG</v>
      </c>
      <c r="AY279" s="52">
        <f>IF(参照!E279="","",参照!E279)</f>
        <v>3.8000000000000002E-4</v>
      </c>
      <c r="AZ279" s="52" t="str">
        <f>IF(参照!F279="","",参照!F279)</f>
        <v>(株)シナジアパワー</v>
      </c>
      <c r="BA279" s="52" t="str">
        <f>IF(参照!G279="","",参照!G279)</f>
        <v>(株)シナジアパワー_メニューG</v>
      </c>
      <c r="BB279" s="52">
        <f t="shared" si="35"/>
        <v>0.38</v>
      </c>
      <c r="BD279" s="52" t="str">
        <f>IF(参照!L279="","",参照!L279)</f>
        <v>埼玉ガス(株)</v>
      </c>
    </row>
    <row r="280" spans="47:56">
      <c r="AU280" s="52" t="str">
        <f>IF(参照!A280="","",参照!A280)</f>
        <v/>
      </c>
      <c r="AV280" s="52" t="str">
        <f>IF(参照!B280="","",参照!B280)</f>
        <v/>
      </c>
      <c r="AW280" s="52" t="str">
        <f>IF(参照!C280="","",参照!C280)</f>
        <v/>
      </c>
      <c r="AX280" s="52" t="str">
        <f>IF(参照!D280="","",参照!D280)</f>
        <v>メニューH</v>
      </c>
      <c r="AY280" s="52">
        <f>IF(参照!E280="","",参照!E280)</f>
        <v>1.7899999999999999E-4</v>
      </c>
      <c r="AZ280" s="52" t="str">
        <f>IF(参照!F280="","",参照!F280)</f>
        <v>(株)シナジアパワー</v>
      </c>
      <c r="BA280" s="52" t="str">
        <f>IF(参照!G280="","",参照!G280)</f>
        <v>(株)シナジアパワー_メニューH</v>
      </c>
      <c r="BB280" s="52">
        <f t="shared" si="35"/>
        <v>0.17899999999999999</v>
      </c>
      <c r="BD280" s="52" t="str">
        <f>IF(参照!L280="","",参照!L280)</f>
        <v>(株)彩の国でんき</v>
      </c>
    </row>
    <row r="281" spans="47:56">
      <c r="AU281" s="52" t="str">
        <f>IF(参照!A281="","",参照!A281)</f>
        <v/>
      </c>
      <c r="AV281" s="52" t="str">
        <f>IF(参照!B281="","",参照!B281)</f>
        <v/>
      </c>
      <c r="AW281" s="52" t="str">
        <f>IF(参照!C281="","",参照!C281)</f>
        <v/>
      </c>
      <c r="AX281" s="52" t="str">
        <f>IF(参照!D281="","",参照!D281)</f>
        <v>メニューI(残差)</v>
      </c>
      <c r="AY281" s="52">
        <f>IF(参照!E281="","",参照!E281)</f>
        <v>4.0899999999999997E-4</v>
      </c>
      <c r="AZ281" s="52" t="str">
        <f>IF(参照!F281="","",参照!F281)</f>
        <v>(株)シナジアパワー</v>
      </c>
      <c r="BA281" s="52" t="str">
        <f>IF(参照!G281="","",参照!G281)</f>
        <v>(株)シナジアパワー_メニューI(残差)</v>
      </c>
      <c r="BB281" s="52">
        <f t="shared" si="35"/>
        <v>0.40899999999999997</v>
      </c>
      <c r="BD281" s="52" t="str">
        <f>IF(参照!L281="","",参照!L281)</f>
        <v>西部瓦斯(株)</v>
      </c>
    </row>
    <row r="282" spans="47:56">
      <c r="AU282" s="52" t="str">
        <f>IF(参照!A282="","",参照!A282)</f>
        <v/>
      </c>
      <c r="AV282" s="52" t="str">
        <f>IF(参照!B282="","",参照!B282)</f>
        <v/>
      </c>
      <c r="AW282" s="52" t="str">
        <f>IF(参照!C282="","",参照!C282)</f>
        <v/>
      </c>
      <c r="AX282" s="52" t="str">
        <f>IF(参照!D282="","",参照!D282)</f>
        <v>(参考値)事業者全体</v>
      </c>
      <c r="AY282" s="52">
        <f>IF(参照!E282="","",参照!E282)</f>
        <v>3.86E-4</v>
      </c>
      <c r="AZ282" s="52" t="str">
        <f>IF(参照!F282="","",参照!F282)</f>
        <v>(株)シナジアパワー</v>
      </c>
      <c r="BA282" s="52" t="str">
        <f>IF(参照!G282="","",参照!G282)</f>
        <v>(株)シナジアパワー_(参考値)事業者全体</v>
      </c>
      <c r="BB282" s="52">
        <f t="shared" si="35"/>
        <v>0.38600000000000001</v>
      </c>
      <c r="BD282" s="52" t="str">
        <f>IF(参照!L282="","",参照!L282)</f>
        <v>(株)サイホープロパティーズ</v>
      </c>
    </row>
    <row r="283" spans="47:56">
      <c r="AU283" s="52" t="str">
        <f>IF(参照!A283="","",参照!A283)</f>
        <v>A0088</v>
      </c>
      <c r="AV283" s="52" t="str">
        <f>IF(参照!B283="","",参照!B283)</f>
        <v>カワサキグリーンエナジー(株)</v>
      </c>
      <c r="AW283" s="52">
        <f>IF(参照!C283="","",参照!C283)</f>
        <v>4.5600000000000003E-4</v>
      </c>
      <c r="AX283" s="52" t="str">
        <f>IF(参照!D283="","",参照!D283)</f>
        <v>メニューA</v>
      </c>
      <c r="AY283" s="52">
        <f>IF(参照!E283="","",参照!E283)</f>
        <v>0</v>
      </c>
      <c r="AZ283" s="52" t="str">
        <f>IF(参照!F283="","",参照!F283)</f>
        <v>カワサキグリーンエナジー(株)</v>
      </c>
      <c r="BA283" s="52" t="str">
        <f>IF(参照!G283="","",参照!G283)</f>
        <v>カワサキグリーンエナジー(株)_メニューA</v>
      </c>
      <c r="BB283" s="52">
        <f t="shared" si="35"/>
        <v>0</v>
      </c>
      <c r="BD283" s="52" t="str">
        <f>IF(参照!L283="","",参照!L283)</f>
        <v>酒田天然瓦斯(株)</v>
      </c>
    </row>
    <row r="284" spans="47:56">
      <c r="AU284" s="52" t="str">
        <f>IF(参照!A284="","",参照!A284)</f>
        <v/>
      </c>
      <c r="AV284" s="52" t="str">
        <f>IF(参照!B284="","",参照!B284)</f>
        <v/>
      </c>
      <c r="AW284" s="52" t="str">
        <f>IF(参照!C284="","",参照!C284)</f>
        <v/>
      </c>
      <c r="AX284" s="52" t="str">
        <f>IF(参照!D284="","",参照!D284)</f>
        <v>メニューB</v>
      </c>
      <c r="AY284" s="52">
        <f>IF(参照!E284="","",参照!E284)</f>
        <v>2.9999999999999997E-4</v>
      </c>
      <c r="AZ284" s="52" t="str">
        <f>IF(参照!F284="","",参照!F284)</f>
        <v>カワサキグリーンエナジー(株)</v>
      </c>
      <c r="BA284" s="52" t="str">
        <f>IF(参照!G284="","",参照!G284)</f>
        <v>カワサキグリーンエナジー(株)_メニューB</v>
      </c>
      <c r="BB284" s="52">
        <f t="shared" si="35"/>
        <v>0.3</v>
      </c>
      <c r="BD284" s="52" t="str">
        <f>IF(参照!L284="","",参照!L284)</f>
        <v>坂戸ガス(株)</v>
      </c>
    </row>
    <row r="285" spans="47:56">
      <c r="AU285" s="52" t="str">
        <f>IF(参照!A285="","",参照!A285)</f>
        <v/>
      </c>
      <c r="AV285" s="52" t="str">
        <f>IF(参照!B285="","",参照!B285)</f>
        <v/>
      </c>
      <c r="AW285" s="52" t="str">
        <f>IF(参照!C285="","",参照!C285)</f>
        <v/>
      </c>
      <c r="AX285" s="52" t="str">
        <f>IF(参照!D285="","",参照!D285)</f>
        <v>メニューC</v>
      </c>
      <c r="AY285" s="52">
        <f>IF(参照!E285="","",参照!E285)</f>
        <v>4.4299999999999998E-4</v>
      </c>
      <c r="AZ285" s="52" t="str">
        <f>IF(参照!F285="","",参照!F285)</f>
        <v>カワサキグリーンエナジー(株)</v>
      </c>
      <c r="BA285" s="52" t="str">
        <f>IF(参照!G285="","",参照!G285)</f>
        <v>カワサキグリーンエナジー(株)_メニューC</v>
      </c>
      <c r="BB285" s="52">
        <f t="shared" si="35"/>
        <v>0.443</v>
      </c>
      <c r="BD285" s="52" t="str">
        <f>IF(参照!L285="","",参照!L285)</f>
        <v>(株)さくら新電力</v>
      </c>
    </row>
    <row r="286" spans="47:56">
      <c r="AU286" s="52" t="str">
        <f>IF(参照!A286="","",参照!A286)</f>
        <v/>
      </c>
      <c r="AV286" s="52" t="str">
        <f>IF(参照!B286="","",参照!B286)</f>
        <v/>
      </c>
      <c r="AW286" s="52" t="str">
        <f>IF(参照!C286="","",参照!C286)</f>
        <v/>
      </c>
      <c r="AX286" s="52" t="str">
        <f>IF(参照!D286="","",参照!D286)</f>
        <v>メニューD(残差)</v>
      </c>
      <c r="AY286" s="52">
        <f>IF(参照!E286="","",参照!E286)</f>
        <v>4.4700000000000002E-4</v>
      </c>
      <c r="AZ286" s="52" t="str">
        <f>IF(参照!F286="","",参照!F286)</f>
        <v>カワサキグリーンエナジー(株)</v>
      </c>
      <c r="BA286" s="52" t="str">
        <f>IF(参照!G286="","",参照!G286)</f>
        <v>カワサキグリーンエナジー(株)_メニューD(残差)</v>
      </c>
      <c r="BB286" s="52">
        <f t="shared" si="35"/>
        <v>0.44700000000000001</v>
      </c>
      <c r="BD286" s="52" t="str">
        <f>IF(参照!L286="","",参照!L286)</f>
        <v>里山パワーワークス(株)</v>
      </c>
    </row>
    <row r="287" spans="47:56">
      <c r="AU287" s="52" t="str">
        <f>IF(参照!A287="","",参照!A287)</f>
        <v/>
      </c>
      <c r="AV287" s="52" t="str">
        <f>IF(参照!B287="","",参照!B287)</f>
        <v/>
      </c>
      <c r="AW287" s="52" t="str">
        <f>IF(参照!C287="","",参照!C287)</f>
        <v/>
      </c>
      <c r="AX287" s="52" t="str">
        <f>IF(参照!D287="","",参照!D287)</f>
        <v>(参考値)事業者全体</v>
      </c>
      <c r="AY287" s="52">
        <f>IF(参照!E287="","",参照!E287)</f>
        <v>5.2800000000000004E-4</v>
      </c>
      <c r="AZ287" s="52" t="str">
        <f>IF(参照!F287="","",参照!F287)</f>
        <v>カワサキグリーンエナジー(株)</v>
      </c>
      <c r="BA287" s="52" t="str">
        <f>IF(参照!G287="","",参照!G287)</f>
        <v>カワサキグリーンエナジー(株)_(参考値)事業者全体</v>
      </c>
      <c r="BB287" s="52">
        <f t="shared" si="35"/>
        <v>0.52800000000000002</v>
      </c>
      <c r="BD287" s="52" t="str">
        <f>IF(参照!L287="","",参照!L287)</f>
        <v>(株)サニックス</v>
      </c>
    </row>
    <row r="288" spans="47:56">
      <c r="AU288" s="52" t="str">
        <f>IF(参照!A288="","",参照!A288)</f>
        <v>A0089</v>
      </c>
      <c r="AV288" s="52" t="str">
        <f>IF(参照!B288="","",参照!B288)</f>
        <v>大一ガス(株)</v>
      </c>
      <c r="AW288" s="52">
        <f>IF(参照!C288="","",参照!C288)</f>
        <v>4.8899999999999996E-4</v>
      </c>
      <c r="AX288" s="52" t="str">
        <f>IF(参照!D288="","",参照!D288)</f>
        <v/>
      </c>
      <c r="AY288" s="52">
        <f>IF(参照!E288="","",参照!E288)</f>
        <v>5.3399999999999997E-4</v>
      </c>
      <c r="AZ288" s="52" t="str">
        <f>IF(参照!F288="","",参照!F288)</f>
        <v>大一ガス(株)</v>
      </c>
      <c r="BA288" s="52" t="str">
        <f>IF(参照!G288="","",参照!G288)</f>
        <v>大一ガス(株)_</v>
      </c>
      <c r="BB288" s="52">
        <f t="shared" si="35"/>
        <v>0.53399999999999992</v>
      </c>
      <c r="BD288" s="52" t="str">
        <f>IF(参照!L288="","",参照!L288)</f>
        <v>佐野瓦斯(株)</v>
      </c>
    </row>
    <row r="289" spans="47:56">
      <c r="AU289" s="52" t="str">
        <f>IF(参照!A289="","",参照!A289)</f>
        <v>A0090</v>
      </c>
      <c r="AV289" s="52" t="str">
        <f>IF(参照!B289="","",参照!B289)</f>
        <v>(株)リミックスポイント</v>
      </c>
      <c r="AW289" s="52">
        <f>IF(参照!C289="","",参照!C289)</f>
        <v>4.35E-4</v>
      </c>
      <c r="AX289" s="52" t="str">
        <f>IF(参照!D289="","",参照!D289)</f>
        <v>メニューA</v>
      </c>
      <c r="AY289" s="52">
        <f>IF(参照!E289="","",参照!E289)</f>
        <v>0</v>
      </c>
      <c r="AZ289" s="52" t="str">
        <f>IF(参照!F289="","",参照!F289)</f>
        <v>(株)リミックスポイント</v>
      </c>
      <c r="BA289" s="52" t="str">
        <f>IF(参照!G289="","",参照!G289)</f>
        <v>(株)リミックスポイント_メニューA</v>
      </c>
      <c r="BB289" s="52">
        <f t="shared" si="35"/>
        <v>0</v>
      </c>
      <c r="BD289" s="52" t="str">
        <f>IF(参照!L289="","",参照!L289)</f>
        <v>サミットエナジー(株)</v>
      </c>
    </row>
    <row r="290" spans="47:56">
      <c r="AU290" s="52" t="str">
        <f>IF(参照!A290="","",参照!A290)</f>
        <v/>
      </c>
      <c r="AV290" s="52" t="str">
        <f>IF(参照!B290="","",参照!B290)</f>
        <v/>
      </c>
      <c r="AW290" s="52" t="str">
        <f>IF(参照!C290="","",参照!C290)</f>
        <v/>
      </c>
      <c r="AX290" s="52" t="str">
        <f>IF(参照!D290="","",参照!D290)</f>
        <v>メニューB(残差)</v>
      </c>
      <c r="AY290" s="52">
        <f>IF(参照!E290="","",参照!E290)</f>
        <v>4.3899999999999999E-4</v>
      </c>
      <c r="AZ290" s="52" t="str">
        <f>IF(参照!F290="","",参照!F290)</f>
        <v>(株)リミックスポイント</v>
      </c>
      <c r="BA290" s="52" t="str">
        <f>IF(参照!G290="","",参照!G290)</f>
        <v>(株)リミックスポイント_メニューB(残差)</v>
      </c>
      <c r="BB290" s="52">
        <f t="shared" si="35"/>
        <v>0.439</v>
      </c>
      <c r="BD290" s="52" t="str">
        <f>IF(参照!L290="","",参照!L290)</f>
        <v>三愛オブリ(株)(旧：三愛石油(株))</v>
      </c>
    </row>
    <row r="291" spans="47:56">
      <c r="AU291" s="52" t="str">
        <f>IF(参照!A291="","",参照!A291)</f>
        <v/>
      </c>
      <c r="AV291" s="52" t="str">
        <f>IF(参照!B291="","",参照!B291)</f>
        <v/>
      </c>
      <c r="AW291" s="52" t="str">
        <f>IF(参照!C291="","",参照!C291)</f>
        <v/>
      </c>
      <c r="AX291" s="52" t="str">
        <f>IF(参照!D291="","",参照!D291)</f>
        <v>(参考値)事業者全体</v>
      </c>
      <c r="AY291" s="52">
        <f>IF(参照!E291="","",参照!E291)</f>
        <v>4.8500000000000003E-4</v>
      </c>
      <c r="AZ291" s="52" t="str">
        <f>IF(参照!F291="","",参照!F291)</f>
        <v>(株)リミックスポイント</v>
      </c>
      <c r="BA291" s="52" t="str">
        <f>IF(参照!G291="","",参照!G291)</f>
        <v>(株)リミックスポイント_(参考値)事業者全体</v>
      </c>
      <c r="BB291" s="52">
        <f t="shared" si="35"/>
        <v>0.48500000000000004</v>
      </c>
      <c r="BD291" s="52" t="str">
        <f>IF(参照!L291="","",参照!L291)</f>
        <v>山陰エレキ・アライアンス(株)</v>
      </c>
    </row>
    <row r="292" spans="47:56">
      <c r="AU292" s="52" t="str">
        <f>IF(参照!A292="","",参照!A292)</f>
        <v>A0091</v>
      </c>
      <c r="AV292" s="52" t="str">
        <f>IF(参照!B292="","",参照!B292)</f>
        <v>大阪いずみ市民生活協同組合</v>
      </c>
      <c r="AW292" s="52">
        <f>IF(参照!C292="","",参照!C292)</f>
        <v>3.7800000000000003E-4</v>
      </c>
      <c r="AX292" s="52" t="str">
        <f>IF(参照!D292="","",参照!D292)</f>
        <v>メニューA</v>
      </c>
      <c r="AY292" s="52">
        <f>IF(参照!E292="","",参照!E292)</f>
        <v>0</v>
      </c>
      <c r="AZ292" s="52" t="str">
        <f>IF(参照!F292="","",参照!F292)</f>
        <v>大阪いずみ市民生活協同組合</v>
      </c>
      <c r="BA292" s="52" t="str">
        <f>IF(参照!G292="","",参照!G292)</f>
        <v>大阪いずみ市民生活協同組合_メニューA</v>
      </c>
      <c r="BB292" s="52">
        <f t="shared" si="35"/>
        <v>0</v>
      </c>
      <c r="BD292" s="52" t="str">
        <f>IF(参照!L292="","",参照!L292)</f>
        <v>山陰酸素工業(株)</v>
      </c>
    </row>
    <row r="293" spans="47:56">
      <c r="AU293" s="52" t="str">
        <f>IF(参照!A293="","",参照!A293)</f>
        <v/>
      </c>
      <c r="AV293" s="52" t="str">
        <f>IF(参照!B293="","",参照!B293)</f>
        <v/>
      </c>
      <c r="AW293" s="52" t="str">
        <f>IF(参照!C293="","",参照!C293)</f>
        <v/>
      </c>
      <c r="AX293" s="52" t="str">
        <f>IF(参照!D293="","",参照!D293)</f>
        <v>メニューB(残差)</v>
      </c>
      <c r="AY293" s="52">
        <f>IF(参照!E293="","",参照!E293)</f>
        <v>3.2299999999999999E-4</v>
      </c>
      <c r="AZ293" s="52" t="str">
        <f>IF(参照!F293="","",参照!F293)</f>
        <v>大阪いずみ市民生活協同組合</v>
      </c>
      <c r="BA293" s="52" t="str">
        <f>IF(参照!G293="","",参照!G293)</f>
        <v>大阪いずみ市民生活協同組合_メニューB(残差)</v>
      </c>
      <c r="BB293" s="52">
        <f t="shared" si="35"/>
        <v>0.32300000000000001</v>
      </c>
      <c r="BD293" s="52" t="str">
        <f>IF(参照!L293="","",参照!L293)</f>
        <v>(株)三郷ひまわりエナジー</v>
      </c>
    </row>
    <row r="294" spans="47:56">
      <c r="AU294" s="52" t="str">
        <f>IF(参照!A294="","",参照!A294)</f>
        <v/>
      </c>
      <c r="AV294" s="52" t="str">
        <f>IF(参照!B294="","",参照!B294)</f>
        <v/>
      </c>
      <c r="AW294" s="52" t="str">
        <f>IF(参照!C294="","",参照!C294)</f>
        <v/>
      </c>
      <c r="AX294" s="52" t="str">
        <f>IF(参照!D294="","",参照!D294)</f>
        <v>(参考値)事業者全体</v>
      </c>
      <c r="AY294" s="52">
        <f>IF(参照!E294="","",参照!E294)</f>
        <v>3.0400000000000002E-4</v>
      </c>
      <c r="AZ294" s="52" t="str">
        <f>IF(参照!F294="","",参照!F294)</f>
        <v>大阪いずみ市民生活協同組合</v>
      </c>
      <c r="BA294" s="52" t="str">
        <f>IF(参照!G294="","",参照!G294)</f>
        <v>大阪いずみ市民生活協同組合_(参考値)事業者全体</v>
      </c>
      <c r="BB294" s="52">
        <f t="shared" si="35"/>
        <v>0.30399999999999999</v>
      </c>
      <c r="BD294" s="52" t="str">
        <f>IF(参照!L294="","",参照!L294)</f>
        <v>三州電力(株)</v>
      </c>
    </row>
    <row r="295" spans="47:56">
      <c r="AU295" s="52" t="str">
        <f>IF(参照!A295="","",参照!A295)</f>
        <v>A0092</v>
      </c>
      <c r="AV295" s="52" t="str">
        <f>IF(参照!B295="","",参照!B295)</f>
        <v>(株)中海テレビ放送</v>
      </c>
      <c r="AW295" s="52">
        <f>IF(参照!C295="","",参照!C295)</f>
        <v>4.3399999999999998E-4</v>
      </c>
      <c r="AX295" s="52" t="str">
        <f>IF(参照!D295="","",参照!D295)</f>
        <v/>
      </c>
      <c r="AY295" s="52">
        <f>IF(参照!E295="","",参照!E295)</f>
        <v>5.22E-4</v>
      </c>
      <c r="AZ295" s="52" t="str">
        <f>IF(参照!F295="","",参照!F295)</f>
        <v>(株)中海テレビ放送</v>
      </c>
      <c r="BA295" s="52" t="str">
        <f>IF(参照!G295="","",参照!G295)</f>
        <v>(株)中海テレビ放送_</v>
      </c>
      <c r="BB295" s="52">
        <f t="shared" si="35"/>
        <v>0.52200000000000002</v>
      </c>
      <c r="BD295" s="52" t="str">
        <f>IF(参照!L295="","",参照!L295)</f>
        <v>サントラベラーズサービス有限会社</v>
      </c>
    </row>
    <row r="296" spans="47:56">
      <c r="AU296" s="52" t="str">
        <f>IF(参照!A296="","",参照!A296)</f>
        <v>A0093</v>
      </c>
      <c r="AV296" s="52" t="str">
        <f>IF(参照!B296="","",参照!B296)</f>
        <v>パシフィックパワー(株)</v>
      </c>
      <c r="AW296" s="52">
        <f>IF(参照!C296="","",参照!C296)</f>
        <v>3.3E-4</v>
      </c>
      <c r="AX296" s="52" t="str">
        <f>IF(参照!D296="","",参照!D296)</f>
        <v/>
      </c>
      <c r="AY296" s="52">
        <f>IF(参照!E296="","",参照!E296)</f>
        <v>8.8800000000000001E-4</v>
      </c>
      <c r="AZ296" s="52" t="str">
        <f>IF(参照!F296="","",参照!F296)</f>
        <v>パシフィックパワー(株)</v>
      </c>
      <c r="BA296" s="52" t="str">
        <f>IF(参照!G296="","",参照!G296)</f>
        <v>パシフィックパワー(株)_</v>
      </c>
      <c r="BB296" s="52">
        <f t="shared" si="35"/>
        <v>0.88800000000000001</v>
      </c>
      <c r="BD296" s="52" t="str">
        <f>IF(参照!L296="","",参照!L296)</f>
        <v>三友エンテック(株)</v>
      </c>
    </row>
    <row r="297" spans="47:56">
      <c r="AU297" s="52" t="str">
        <f>IF(参照!A297="","",参照!A297)</f>
        <v>A0094</v>
      </c>
      <c r="AV297" s="52" t="str">
        <f>IF(参照!B297="","",参照!B297)</f>
        <v>(株)いちたかガスワン</v>
      </c>
      <c r="AW297" s="52">
        <f>IF(参照!C297="","",参照!C297)</f>
        <v>4.1100000000000002E-4</v>
      </c>
      <c r="AX297" s="52" t="str">
        <f>IF(参照!D297="","",参照!D297)</f>
        <v>メニューA</v>
      </c>
      <c r="AY297" s="52">
        <f>IF(参照!E297="","",参照!E297)</f>
        <v>0</v>
      </c>
      <c r="AZ297" s="52" t="str">
        <f>IF(参照!F297="","",参照!F297)</f>
        <v>(株)いちたかガスワン</v>
      </c>
      <c r="BA297" s="52" t="str">
        <f>IF(参照!G297="","",参照!G297)</f>
        <v>(株)いちたかガスワン_メニューA</v>
      </c>
      <c r="BB297" s="52">
        <f t="shared" si="35"/>
        <v>0</v>
      </c>
      <c r="BD297" s="52" t="str">
        <f>IF(参照!L297="","",参照!L297)</f>
        <v>サンリン(株)</v>
      </c>
    </row>
    <row r="298" spans="47:56">
      <c r="AU298" s="52" t="str">
        <f>IF(参照!A298="","",参照!A298)</f>
        <v/>
      </c>
      <c r="AV298" s="52" t="str">
        <f>IF(参照!B298="","",参照!B298)</f>
        <v/>
      </c>
      <c r="AW298" s="52" t="str">
        <f>IF(参照!C298="","",参照!C298)</f>
        <v/>
      </c>
      <c r="AX298" s="52" t="str">
        <f>IF(参照!D298="","",参照!D298)</f>
        <v>メニューB(残差)</v>
      </c>
      <c r="AY298" s="52">
        <f>IF(参照!E298="","",参照!E298)</f>
        <v>3.5499999999999996E-4</v>
      </c>
      <c r="AZ298" s="52" t="str">
        <f>IF(参照!F298="","",参照!F298)</f>
        <v>(株)いちたかガスワン</v>
      </c>
      <c r="BA298" s="52" t="str">
        <f>IF(参照!G298="","",参照!G298)</f>
        <v>(株)いちたかガスワン_メニューB(残差)</v>
      </c>
      <c r="BB298" s="52">
        <f t="shared" si="35"/>
        <v>0.35499999999999998</v>
      </c>
      <c r="BD298" s="52" t="str">
        <f>IF(参照!L298="","",参照!L298)</f>
        <v>(株)シーエナジー</v>
      </c>
    </row>
    <row r="299" spans="47:56">
      <c r="AU299" s="52" t="str">
        <f>IF(参照!A299="","",参照!A299)</f>
        <v/>
      </c>
      <c r="AV299" s="52" t="str">
        <f>IF(参照!B299="","",参照!B299)</f>
        <v/>
      </c>
      <c r="AW299" s="52" t="str">
        <f>IF(参照!C299="","",参照!C299)</f>
        <v/>
      </c>
      <c r="AX299" s="52" t="str">
        <f>IF(参照!D299="","",参照!D299)</f>
        <v>(参考値)事業者全体</v>
      </c>
      <c r="AY299" s="52">
        <f>IF(参照!E299="","",参照!E299)</f>
        <v>4.9100000000000001E-4</v>
      </c>
      <c r="AZ299" s="52" t="str">
        <f>IF(参照!F299="","",参照!F299)</f>
        <v>(株)いちたかガスワン</v>
      </c>
      <c r="BA299" s="52" t="str">
        <f>IF(参照!G299="","",参照!G299)</f>
        <v>(株)いちたかガスワン_(参考値)事業者全体</v>
      </c>
      <c r="BB299" s="52">
        <f t="shared" si="35"/>
        <v>0.49099999999999999</v>
      </c>
      <c r="BD299" s="52" t="str">
        <f>IF(参照!L299="","",参照!L299)</f>
        <v>(株)シーラパワー(旧：愛知電力(株))</v>
      </c>
    </row>
    <row r="300" spans="47:56">
      <c r="AU300" s="52" t="str">
        <f>IF(参照!A300="","",参照!A300)</f>
        <v>A0098</v>
      </c>
      <c r="AV300" s="52" t="str">
        <f>IF(参照!B300="","",参照!B300)</f>
        <v>(株)ジェイコムウエスト</v>
      </c>
      <c r="AW300" s="52">
        <f>IF(参照!C300="","",参照!C300)</f>
        <v>4.5800000000000002E-4</v>
      </c>
      <c r="AX300" s="52" t="str">
        <f>IF(参照!D300="","",参照!D300)</f>
        <v/>
      </c>
      <c r="AY300" s="52">
        <f>IF(参照!E300="","",参照!E300)</f>
        <v>4.7600000000000002E-4</v>
      </c>
      <c r="AZ300" s="52" t="str">
        <f>IF(参照!F300="","",参照!F300)</f>
        <v>(株)ジェイコムウエスト</v>
      </c>
      <c r="BA300" s="52" t="str">
        <f>IF(参照!G300="","",参照!G300)</f>
        <v>(株)ジェイコムウエスト_</v>
      </c>
      <c r="BB300" s="52">
        <f t="shared" si="35"/>
        <v>0.47600000000000003</v>
      </c>
      <c r="BD300" s="52" t="str">
        <f>IF(参照!L300="","",参照!L300)</f>
        <v>(株)ジェイコムウエスト</v>
      </c>
    </row>
    <row r="301" spans="47:56">
      <c r="AU301" s="52" t="str">
        <f>IF(参照!A301="","",参照!A301)</f>
        <v>A0103</v>
      </c>
      <c r="AV301" s="52" t="str">
        <f>IF(参照!B301="","",参照!B301)</f>
        <v>(株)ジェイコム埼玉・東日本</v>
      </c>
      <c r="AW301" s="52">
        <f>IF(参照!C301="","",参照!C301)</f>
        <v>4.5399999999999998E-4</v>
      </c>
      <c r="AX301" s="52" t="str">
        <f>IF(参照!D301="","",参照!D301)</f>
        <v/>
      </c>
      <c r="AY301" s="52">
        <f>IF(参照!E301="","",参照!E301)</f>
        <v>4.95E-4</v>
      </c>
      <c r="AZ301" s="52" t="str">
        <f>IF(参照!F301="","",参照!F301)</f>
        <v>(株)ジェイコム埼玉・東日本</v>
      </c>
      <c r="BA301" s="52" t="str">
        <f>IF(参照!G301="","",参照!G301)</f>
        <v>(株)ジェイコム埼玉・東日本_</v>
      </c>
      <c r="BB301" s="52">
        <f t="shared" si="35"/>
        <v>0.495</v>
      </c>
      <c r="BD301" s="52" t="str">
        <f>IF(参照!L301="","",参照!L301)</f>
        <v>(株)ジェイコム九州</v>
      </c>
    </row>
    <row r="302" spans="47:56">
      <c r="AU302" s="52" t="str">
        <f>IF(参照!A302="","",参照!A302)</f>
        <v>A0104</v>
      </c>
      <c r="AV302" s="52" t="str">
        <f>IF(参照!B302="","",参照!B302)</f>
        <v>(株)ジェイコム札幌</v>
      </c>
      <c r="AW302" s="52">
        <f>IF(参照!C302="","",参照!C302)</f>
        <v>4.5800000000000002E-4</v>
      </c>
      <c r="AX302" s="52" t="str">
        <f>IF(参照!D302="","",参照!D302)</f>
        <v/>
      </c>
      <c r="AY302" s="52">
        <f>IF(参照!E302="","",参照!E302)</f>
        <v>4.9899999999999999E-4</v>
      </c>
      <c r="AZ302" s="52" t="str">
        <f>IF(参照!F302="","",参照!F302)</f>
        <v>(株)ジェイコム札幌</v>
      </c>
      <c r="BA302" s="52" t="str">
        <f>IF(参照!G302="","",参照!G302)</f>
        <v>(株)ジェイコム札幌_</v>
      </c>
      <c r="BB302" s="52">
        <f t="shared" si="35"/>
        <v>0.499</v>
      </c>
      <c r="BD302" s="52" t="str">
        <f>IF(参照!L302="","",参照!L302)</f>
        <v>(株)ジェイコム埼玉・東日本</v>
      </c>
    </row>
    <row r="303" spans="47:56">
      <c r="AU303" s="52" t="str">
        <f>IF(参照!A303="","",参照!A303)</f>
        <v>A0105</v>
      </c>
      <c r="AV303" s="52" t="str">
        <f>IF(参照!B303="","",参照!B303)</f>
        <v>(株)ジェイコム湘南・神奈川</v>
      </c>
      <c r="AW303" s="52">
        <f>IF(参照!C303="","",参照!C303)</f>
        <v>4.5399999999999998E-4</v>
      </c>
      <c r="AX303" s="52" t="str">
        <f>IF(参照!D303="","",参照!D303)</f>
        <v/>
      </c>
      <c r="AY303" s="52">
        <f>IF(参照!E303="","",参照!E303)</f>
        <v>4.9399999999999997E-4</v>
      </c>
      <c r="AZ303" s="52" t="str">
        <f>IF(参照!F303="","",参照!F303)</f>
        <v>(株)ジェイコム湘南・神奈川</v>
      </c>
      <c r="BA303" s="52" t="str">
        <f>IF(参照!G303="","",参照!G303)</f>
        <v>(株)ジェイコム湘南・神奈川_</v>
      </c>
      <c r="BB303" s="52">
        <f t="shared" si="35"/>
        <v>0.49399999999999999</v>
      </c>
      <c r="BD303" s="52" t="str">
        <f>IF(参照!L303="","",参照!L303)</f>
        <v>(株)ジェイコム札幌</v>
      </c>
    </row>
    <row r="304" spans="47:56">
      <c r="AU304" s="52" t="str">
        <f>IF(参照!A304="","",参照!A304)</f>
        <v>A0107</v>
      </c>
      <c r="AV304" s="52" t="str">
        <f>IF(参照!B304="","",参照!B304)</f>
        <v>(株)ジェイコム千葉</v>
      </c>
      <c r="AW304" s="52">
        <f>IF(参照!C304="","",参照!C304)</f>
        <v>4.5399999999999998E-4</v>
      </c>
      <c r="AX304" s="52" t="str">
        <f>IF(参照!D304="","",参照!D304)</f>
        <v/>
      </c>
      <c r="AY304" s="52">
        <f>IF(参照!E304="","",参照!E304)</f>
        <v>4.9399999999999997E-4</v>
      </c>
      <c r="AZ304" s="52" t="str">
        <f>IF(参照!F304="","",参照!F304)</f>
        <v>(株)ジェイコム千葉</v>
      </c>
      <c r="BA304" s="52" t="str">
        <f>IF(参照!G304="","",参照!G304)</f>
        <v>(株)ジェイコム千葉_</v>
      </c>
      <c r="BB304" s="52">
        <f t="shared" si="35"/>
        <v>0.49399999999999999</v>
      </c>
      <c r="BD304" s="52" t="str">
        <f>IF(参照!L304="","",参照!L304)</f>
        <v>(株)ジェイコム湘南・神奈川</v>
      </c>
    </row>
    <row r="305" spans="47:56">
      <c r="AU305" s="52" t="str">
        <f>IF(参照!A305="","",参照!A305)</f>
        <v>A0110</v>
      </c>
      <c r="AV305" s="52" t="str">
        <f>IF(参照!B305="","",参照!B305)</f>
        <v>(株)ジェイコム東京</v>
      </c>
      <c r="AW305" s="52">
        <f>IF(参照!C305="","",参照!C305)</f>
        <v>4.5399999999999998E-4</v>
      </c>
      <c r="AX305" s="52" t="str">
        <f>IF(参照!D305="","",参照!D305)</f>
        <v/>
      </c>
      <c r="AY305" s="52">
        <f>IF(参照!E305="","",参照!E305)</f>
        <v>4.6599999999999994E-4</v>
      </c>
      <c r="AZ305" s="52" t="str">
        <f>IF(参照!F305="","",参照!F305)</f>
        <v>(株)ジェイコム東京</v>
      </c>
      <c r="BA305" s="52" t="str">
        <f>IF(参照!G305="","",参照!G305)</f>
        <v>(株)ジェイコム東京_</v>
      </c>
      <c r="BB305" s="52">
        <f t="shared" si="35"/>
        <v>0.46599999999999997</v>
      </c>
      <c r="BD305" s="52" t="str">
        <f>IF(参照!L305="","",参照!L305)</f>
        <v>(株)ジェイコム千葉</v>
      </c>
    </row>
    <row r="306" spans="47:56">
      <c r="AU306" s="52" t="str">
        <f>IF(参照!A306="","",参照!A306)</f>
        <v>A0119</v>
      </c>
      <c r="AV306" s="52" t="str">
        <f>IF(参照!B306="","",参照!B306)</f>
        <v>土浦ケーブルテレビ(株)</v>
      </c>
      <c r="AW306" s="52">
        <f>IF(参照!C306="","",参照!C306)</f>
        <v>4.5399999999999998E-4</v>
      </c>
      <c r="AX306" s="52" t="str">
        <f>IF(参照!D306="","",参照!D306)</f>
        <v/>
      </c>
      <c r="AY306" s="52">
        <f>IF(参照!E306="","",参照!E306)</f>
        <v>4.9399999999999997E-4</v>
      </c>
      <c r="AZ306" s="52" t="str">
        <f>IF(参照!F306="","",参照!F306)</f>
        <v>土浦ケーブルテレビ(株)</v>
      </c>
      <c r="BA306" s="52" t="str">
        <f>IF(参照!G306="","",参照!G306)</f>
        <v>土浦ケーブルテレビ(株)_</v>
      </c>
      <c r="BB306" s="52">
        <f t="shared" si="35"/>
        <v>0.49399999999999999</v>
      </c>
      <c r="BD306" s="52" t="str">
        <f>IF(参照!L306="","",参照!L306)</f>
        <v>(株)ジェイコム東京</v>
      </c>
    </row>
    <row r="307" spans="47:56">
      <c r="AU307" s="52" t="str">
        <f>IF(参照!A307="","",参照!A307)</f>
        <v>A0120</v>
      </c>
      <c r="AV307" s="52" t="str">
        <f>IF(参照!B307="","",参照!B307)</f>
        <v>鹿児島電力(株)</v>
      </c>
      <c r="AW307" s="52">
        <f>IF(参照!C307="","",参照!C307)</f>
        <v>4.9100000000000001E-4</v>
      </c>
      <c r="AX307" s="52" t="str">
        <f>IF(参照!D307="","",参照!D307)</f>
        <v/>
      </c>
      <c r="AY307" s="52">
        <f>IF(参照!E307="","",参照!E307)</f>
        <v>4.35E-4</v>
      </c>
      <c r="AZ307" s="52" t="str">
        <f>IF(参照!F307="","",参照!F307)</f>
        <v>鹿児島電力(株)</v>
      </c>
      <c r="BA307" s="52" t="str">
        <f>IF(参照!G307="","",参照!G307)</f>
        <v>鹿児島電力(株)_</v>
      </c>
      <c r="BB307" s="52">
        <f t="shared" si="35"/>
        <v>0.435</v>
      </c>
      <c r="BD307" s="52" t="str">
        <f>IF(参照!L307="","",参照!L307)</f>
        <v>シェルジャパン(株)</v>
      </c>
    </row>
    <row r="308" spans="47:56">
      <c r="AU308" s="52" t="str">
        <f>IF(参照!A308="","",参照!A308)</f>
        <v>A0121</v>
      </c>
      <c r="AV308" s="52" t="str">
        <f>IF(参照!B308="","",参照!B308)</f>
        <v>太陽ガス(株)</v>
      </c>
      <c r="AW308" s="52">
        <f>IF(参照!C308="","",参照!C308)</f>
        <v>4.44E-4</v>
      </c>
      <c r="AX308" s="52" t="str">
        <f>IF(参照!D308="","",参照!D308)</f>
        <v/>
      </c>
      <c r="AY308" s="52">
        <f>IF(参照!E308="","",参照!E308)</f>
        <v>4.7699999999999999E-4</v>
      </c>
      <c r="AZ308" s="52" t="str">
        <f>IF(参照!F308="","",参照!F308)</f>
        <v>太陽ガス(株)</v>
      </c>
      <c r="BA308" s="52" t="str">
        <f>IF(参照!G308="","",参照!G308)</f>
        <v>太陽ガス(株)_</v>
      </c>
      <c r="BB308" s="52">
        <f t="shared" si="35"/>
        <v>0.47699999999999998</v>
      </c>
      <c r="BD308" s="52" t="str">
        <f>IF(参照!L308="","",参照!L308)</f>
        <v>(株)しおさい電力</v>
      </c>
    </row>
    <row r="309" spans="47:56">
      <c r="AU309" s="52" t="str">
        <f>IF(参照!A309="","",参照!A309)</f>
        <v>A0122</v>
      </c>
      <c r="AV309" s="52" t="str">
        <f>IF(参照!B309="","",参照!B309)</f>
        <v>アーバンエナジー(株)</v>
      </c>
      <c r="AW309" s="52">
        <f>IF(参照!C309="","",参照!C309)</f>
        <v>2.41E-4</v>
      </c>
      <c r="AX309" s="52" t="str">
        <f>IF(参照!D309="","",参照!D309)</f>
        <v>メニューA</v>
      </c>
      <c r="AY309" s="52">
        <f>IF(参照!E309="","",参照!E309)</f>
        <v>0</v>
      </c>
      <c r="AZ309" s="52" t="str">
        <f>IF(参照!F309="","",参照!F309)</f>
        <v>アーバンエナジー(株)</v>
      </c>
      <c r="BA309" s="52" t="str">
        <f>IF(参照!G309="","",参照!G309)</f>
        <v>アーバンエナジー(株)_メニューA</v>
      </c>
      <c r="BB309" s="52">
        <f t="shared" si="35"/>
        <v>0</v>
      </c>
      <c r="BD309" s="52" t="str">
        <f>IF(参照!L309="","",参照!L309)</f>
        <v>(株)シグナストラスト</v>
      </c>
    </row>
    <row r="310" spans="47:56">
      <c r="AU310" s="52" t="str">
        <f>IF(参照!A310="","",参照!A310)</f>
        <v/>
      </c>
      <c r="AV310" s="52" t="str">
        <f>IF(参照!B310="","",参照!B310)</f>
        <v/>
      </c>
      <c r="AW310" s="52" t="str">
        <f>IF(参照!C310="","",参照!C310)</f>
        <v/>
      </c>
      <c r="AX310" s="52" t="str">
        <f>IF(参照!D310="","",参照!D310)</f>
        <v>メニューB</v>
      </c>
      <c r="AY310" s="52">
        <f>IF(参照!E310="","",参照!E310)</f>
        <v>2.92E-4</v>
      </c>
      <c r="AZ310" s="52" t="str">
        <f>IF(参照!F310="","",参照!F310)</f>
        <v>アーバンエナジー(株)</v>
      </c>
      <c r="BA310" s="52" t="str">
        <f>IF(参照!G310="","",参照!G310)</f>
        <v>アーバンエナジー(株)_メニューB</v>
      </c>
      <c r="BB310" s="52">
        <f t="shared" si="35"/>
        <v>0.29199999999999998</v>
      </c>
      <c r="BD310" s="52" t="str">
        <f>IF(参照!L310="","",参照!L310)</f>
        <v>静岡ガス＆パワー(株)</v>
      </c>
    </row>
    <row r="311" spans="47:56">
      <c r="AU311" s="52" t="str">
        <f>IF(参照!A311="","",参照!A311)</f>
        <v/>
      </c>
      <c r="AV311" s="52" t="str">
        <f>IF(参照!B311="","",参照!B311)</f>
        <v/>
      </c>
      <c r="AW311" s="52" t="str">
        <f>IF(参照!C311="","",参照!C311)</f>
        <v/>
      </c>
      <c r="AX311" s="52" t="str">
        <f>IF(参照!D311="","",参照!D311)</f>
        <v>メニューC</v>
      </c>
      <c r="AY311" s="52">
        <f>IF(参照!E311="","",参照!E311)</f>
        <v>3.5299999999999996E-4</v>
      </c>
      <c r="AZ311" s="52" t="str">
        <f>IF(参照!F311="","",参照!F311)</f>
        <v>アーバンエナジー(株)</v>
      </c>
      <c r="BA311" s="52" t="str">
        <f>IF(参照!G311="","",参照!G311)</f>
        <v>アーバンエナジー(株)_メニューC</v>
      </c>
      <c r="BB311" s="52">
        <f t="shared" si="35"/>
        <v>0.35299999999999998</v>
      </c>
      <c r="BD311" s="52" t="str">
        <f>IF(参照!L311="","",参照!L311)</f>
        <v>自然電力(株)</v>
      </c>
    </row>
    <row r="312" spans="47:56">
      <c r="AU312" s="52" t="str">
        <f>IF(参照!A312="","",参照!A312)</f>
        <v/>
      </c>
      <c r="AV312" s="52" t="str">
        <f>IF(参照!B312="","",参照!B312)</f>
        <v/>
      </c>
      <c r="AW312" s="52" t="str">
        <f>IF(参照!C312="","",参照!C312)</f>
        <v/>
      </c>
      <c r="AX312" s="52" t="str">
        <f>IF(参照!D312="","",参照!D312)</f>
        <v>メニューD</v>
      </c>
      <c r="AY312" s="52">
        <f>IF(参照!E312="","",参照!E312)</f>
        <v>2.5000000000000001E-4</v>
      </c>
      <c r="AZ312" s="52" t="str">
        <f>IF(参照!F312="","",参照!F312)</f>
        <v>アーバンエナジー(株)</v>
      </c>
      <c r="BA312" s="52" t="str">
        <f>IF(参照!G312="","",参照!G312)</f>
        <v>アーバンエナジー(株)_メニューD</v>
      </c>
      <c r="BB312" s="52">
        <f t="shared" si="35"/>
        <v>0.25</v>
      </c>
      <c r="BD312" s="52" t="str">
        <f>IF(参照!L312="","",参照!L312)</f>
        <v>(株)シナジアパワー</v>
      </c>
    </row>
    <row r="313" spans="47:56">
      <c r="AU313" s="52" t="str">
        <f>IF(参照!A313="","",参照!A313)</f>
        <v/>
      </c>
      <c r="AV313" s="52" t="str">
        <f>IF(参照!B313="","",参照!B313)</f>
        <v/>
      </c>
      <c r="AW313" s="52" t="str">
        <f>IF(参照!C313="","",参照!C313)</f>
        <v/>
      </c>
      <c r="AX313" s="52" t="str">
        <f>IF(参照!D313="","",参照!D313)</f>
        <v>メニューE</v>
      </c>
      <c r="AY313" s="52">
        <f>IF(参照!E313="","",参照!E313)</f>
        <v>3.77E-4</v>
      </c>
      <c r="AZ313" s="52" t="str">
        <f>IF(参照!F313="","",参照!F313)</f>
        <v>アーバンエナジー(株)</v>
      </c>
      <c r="BA313" s="52" t="str">
        <f>IF(参照!G313="","",参照!G313)</f>
        <v>アーバンエナジー(株)_メニューE</v>
      </c>
      <c r="BB313" s="52">
        <f t="shared" si="35"/>
        <v>0.377</v>
      </c>
      <c r="BD313" s="52" t="str">
        <f>IF(参照!L313="","",参照!L313)</f>
        <v>シナネン(株)</v>
      </c>
    </row>
    <row r="314" spans="47:56">
      <c r="AU314" s="52" t="str">
        <f>IF(参照!A314="","",参照!A314)</f>
        <v/>
      </c>
      <c r="AV314" s="52" t="str">
        <f>IF(参照!B314="","",参照!B314)</f>
        <v/>
      </c>
      <c r="AW314" s="52" t="str">
        <f>IF(参照!C314="","",参照!C314)</f>
        <v/>
      </c>
      <c r="AX314" s="52" t="str">
        <f>IF(参照!D314="","",参照!D314)</f>
        <v>メニューF</v>
      </c>
      <c r="AY314" s="52">
        <f>IF(参照!E314="","",参照!E314)</f>
        <v>0</v>
      </c>
      <c r="AZ314" s="52" t="str">
        <f>IF(参照!F314="","",参照!F314)</f>
        <v>アーバンエナジー(株)</v>
      </c>
      <c r="BA314" s="52" t="str">
        <f>IF(参照!G314="","",参照!G314)</f>
        <v>アーバンエナジー(株)_メニューF</v>
      </c>
      <c r="BB314" s="52">
        <f t="shared" si="35"/>
        <v>0</v>
      </c>
      <c r="BD314" s="52" t="str">
        <f>IF(参照!L314="","",参照!L314)</f>
        <v>芝浦電力(株)</v>
      </c>
    </row>
    <row r="315" spans="47:56">
      <c r="AU315" s="52" t="str">
        <f>IF(参照!A315="","",参照!A315)</f>
        <v/>
      </c>
      <c r="AV315" s="52" t="str">
        <f>IF(参照!B315="","",参照!B315)</f>
        <v/>
      </c>
      <c r="AW315" s="52" t="str">
        <f>IF(参照!C315="","",参照!C315)</f>
        <v/>
      </c>
      <c r="AX315" s="52" t="str">
        <f>IF(参照!D315="","",参照!D315)</f>
        <v>メニューG</v>
      </c>
      <c r="AY315" s="52">
        <f>IF(参照!E315="","",参照!E315)</f>
        <v>0</v>
      </c>
      <c r="AZ315" s="52" t="str">
        <f>IF(参照!F315="","",参照!F315)</f>
        <v>アーバンエナジー(株)</v>
      </c>
      <c r="BA315" s="52" t="str">
        <f>IF(参照!G315="","",参照!G315)</f>
        <v>アーバンエナジー(株)_メニューG</v>
      </c>
      <c r="BB315" s="52">
        <f t="shared" si="35"/>
        <v>0</v>
      </c>
      <c r="BD315" s="52" t="str">
        <f>IF(参照!L315="","",参照!L315)</f>
        <v>(株)ジャパネットサービスイノベーション</v>
      </c>
    </row>
    <row r="316" spans="47:56">
      <c r="AU316" s="52" t="str">
        <f>IF(参照!A316="","",参照!A316)</f>
        <v/>
      </c>
      <c r="AV316" s="52" t="str">
        <f>IF(参照!B316="","",参照!B316)</f>
        <v/>
      </c>
      <c r="AW316" s="52" t="str">
        <f>IF(参照!C316="","",参照!C316)</f>
        <v/>
      </c>
      <c r="AX316" s="52" t="str">
        <f>IF(参照!D316="","",参照!D316)</f>
        <v>メニューH</v>
      </c>
      <c r="AY316" s="52">
        <f>IF(参照!E316="","",参照!E316)</f>
        <v>0</v>
      </c>
      <c r="AZ316" s="52" t="str">
        <f>IF(参照!F316="","",参照!F316)</f>
        <v>アーバンエナジー(株)</v>
      </c>
      <c r="BA316" s="52" t="str">
        <f>IF(参照!G316="","",参照!G316)</f>
        <v>アーバンエナジー(株)_メニューH</v>
      </c>
      <c r="BB316" s="52">
        <f t="shared" si="35"/>
        <v>0</v>
      </c>
      <c r="BD316" s="52" t="str">
        <f>IF(参照!L316="","",参照!L316)</f>
        <v>自由でんき(株)</v>
      </c>
    </row>
    <row r="317" spans="47:56">
      <c r="AU317" s="52" t="str">
        <f>IF(参照!A317="","",参照!A317)</f>
        <v/>
      </c>
      <c r="AV317" s="52" t="str">
        <f>IF(参照!B317="","",参照!B317)</f>
        <v/>
      </c>
      <c r="AW317" s="52" t="str">
        <f>IF(参照!C317="","",参照!C317)</f>
        <v/>
      </c>
      <c r="AX317" s="52" t="str">
        <f>IF(参照!D317="","",参照!D317)</f>
        <v>メニューI(残差)</v>
      </c>
      <c r="AY317" s="52">
        <f>IF(参照!E317="","",参照!E317)</f>
        <v>5.9000000000000003E-4</v>
      </c>
      <c r="AZ317" s="52" t="str">
        <f>IF(参照!F317="","",参照!F317)</f>
        <v>アーバンエナジー(株)</v>
      </c>
      <c r="BA317" s="52" t="str">
        <f>IF(参照!G317="","",参照!G317)</f>
        <v>アーバンエナジー(株)_メニューI(残差)</v>
      </c>
      <c r="BB317" s="52">
        <f t="shared" si="35"/>
        <v>0.59000000000000008</v>
      </c>
      <c r="BD317" s="52" t="str">
        <f>IF(参照!L317="","",参照!L317)</f>
        <v>湘南電力(株)</v>
      </c>
    </row>
    <row r="318" spans="47:56">
      <c r="AU318" s="52" t="str">
        <f>IF(参照!A318="","",参照!A318)</f>
        <v/>
      </c>
      <c r="AV318" s="52" t="str">
        <f>IF(参照!B318="","",参照!B318)</f>
        <v/>
      </c>
      <c r="AW318" s="52" t="str">
        <f>IF(参照!C318="","",参照!C318)</f>
        <v/>
      </c>
      <c r="AX318" s="52" t="str">
        <f>IF(参照!D318="","",参照!D318)</f>
        <v>(参考値)事業者全体</v>
      </c>
      <c r="AY318" s="52">
        <f>IF(参照!E318="","",参照!E318)</f>
        <v>4.3599999999999997E-4</v>
      </c>
      <c r="AZ318" s="52" t="str">
        <f>IF(参照!F318="","",参照!F318)</f>
        <v>アーバンエナジー(株)</v>
      </c>
      <c r="BA318" s="52" t="str">
        <f>IF(参照!G318="","",参照!G318)</f>
        <v>アーバンエナジー(株)_(参考値)事業者全体</v>
      </c>
      <c r="BB318" s="52">
        <f t="shared" si="35"/>
        <v>0.436</v>
      </c>
      <c r="BD318" s="52" t="str">
        <f>IF(参照!L318="","",参照!L318)</f>
        <v>(株)情熱電力</v>
      </c>
    </row>
    <row r="319" spans="47:56">
      <c r="AU319" s="52" t="str">
        <f>IF(参照!A319="","",参照!A319)</f>
        <v>A0123</v>
      </c>
      <c r="AV319" s="52" t="str">
        <f>IF(参照!B319="","",参照!B319)</f>
        <v>パワーネクスト(株)</v>
      </c>
      <c r="AW319" s="52">
        <f>IF(参照!C319="","",参照!C319)</f>
        <v>6.9999999999999999E-6</v>
      </c>
      <c r="AX319" s="52" t="str">
        <f>IF(参照!D319="","",参照!D319)</f>
        <v/>
      </c>
      <c r="AY319" s="52">
        <f>IF(参照!E319="","",参照!E319)</f>
        <v>4.5300000000000001E-4</v>
      </c>
      <c r="AZ319" s="52" t="str">
        <f>IF(参照!F319="","",参照!F319)</f>
        <v>パワーネクスト(株)</v>
      </c>
      <c r="BA319" s="52" t="str">
        <f>IF(参照!G319="","",参照!G319)</f>
        <v>パワーネクスト(株)_</v>
      </c>
      <c r="BB319" s="52">
        <f t="shared" si="35"/>
        <v>0.45300000000000001</v>
      </c>
      <c r="BD319" s="52" t="str">
        <f>IF(参照!L319="","",参照!L319)</f>
        <v>情報ハイウェイ協同組合</v>
      </c>
    </row>
    <row r="320" spans="47:56">
      <c r="AU320" s="52" t="str">
        <f>IF(参照!A320="","",参照!A320)</f>
        <v>A0124</v>
      </c>
      <c r="AV320" s="52" t="str">
        <f>IF(参照!B320="","",参照!B320)</f>
        <v>合同会社北上新電力</v>
      </c>
      <c r="AW320" s="52">
        <f>IF(参照!C320="","",参照!C320)</f>
        <v>2.3299999999999997E-4</v>
      </c>
      <c r="AX320" s="52" t="str">
        <f>IF(参照!D320="","",参照!D320)</f>
        <v/>
      </c>
      <c r="AY320" s="52">
        <f>IF(参照!E320="","",参照!E320)</f>
        <v>5.1599999999999997E-4</v>
      </c>
      <c r="AZ320" s="52" t="str">
        <f>IF(参照!F320="","",参照!F320)</f>
        <v>合同会社北上新電力</v>
      </c>
      <c r="BA320" s="52" t="str">
        <f>IF(参照!G320="","",参照!G320)</f>
        <v>合同会社北上新電力_</v>
      </c>
      <c r="BB320" s="52">
        <f t="shared" si="35"/>
        <v>0.51600000000000001</v>
      </c>
      <c r="BD320" s="52" t="str">
        <f>IF(参照!L320="","",参照!L320)</f>
        <v>(株)新出光</v>
      </c>
    </row>
    <row r="321" spans="47:56">
      <c r="AU321" s="52" t="str">
        <f>IF(参照!A321="","",参照!A321)</f>
        <v>A0125</v>
      </c>
      <c r="AV321" s="52" t="str">
        <f>IF(参照!B321="","",参照!B321)</f>
        <v>パーパススマートパワー(株)</v>
      </c>
      <c r="AW321" s="52">
        <f>IF(参照!C321="","",参照!C321)</f>
        <v>4.9899999999999999E-4</v>
      </c>
      <c r="AX321" s="52" t="str">
        <f>IF(参照!D321="","",参照!D321)</f>
        <v/>
      </c>
      <c r="AY321" s="52">
        <f>IF(参照!E321="","",参照!E321)</f>
        <v>4.4299999999999998E-4</v>
      </c>
      <c r="AZ321" s="52" t="str">
        <f>IF(参照!F321="","",参照!F321)</f>
        <v>パーパススマートパワー(株)</v>
      </c>
      <c r="BA321" s="52" t="str">
        <f>IF(参照!G321="","",参照!G321)</f>
        <v>パーパススマートパワー(株)_</v>
      </c>
      <c r="BB321" s="52">
        <f t="shared" si="35"/>
        <v>0.443</v>
      </c>
      <c r="BD321" s="52" t="str">
        <f>IF(参照!L321="","",参照!L321)</f>
        <v>シン・エナジー(株)</v>
      </c>
    </row>
    <row r="322" spans="47:56">
      <c r="AU322" s="52" t="str">
        <f>IF(参照!A322="","",参照!A322)</f>
        <v>A0126</v>
      </c>
      <c r="AV322" s="52" t="str">
        <f>IF(参照!B322="","",参照!B322)</f>
        <v>(株)タクマエナジー</v>
      </c>
      <c r="AW322" s="52">
        <f>IF(参照!C322="","",参照!C322)</f>
        <v>3.8000000000000002E-5</v>
      </c>
      <c r="AX322" s="52" t="str">
        <f>IF(参照!D322="","",参照!D322)</f>
        <v>メニューA</v>
      </c>
      <c r="AY322" s="52">
        <f>IF(参照!E322="","",参照!E322)</f>
        <v>0</v>
      </c>
      <c r="AZ322" s="52" t="str">
        <f>IF(参照!F322="","",参照!F322)</f>
        <v>(株)タクマエナジー</v>
      </c>
      <c r="BA322" s="52" t="str">
        <f>IF(参照!G322="","",参照!G322)</f>
        <v>(株)タクマエナジー_メニューA</v>
      </c>
      <c r="BB322" s="52">
        <f t="shared" si="35"/>
        <v>0</v>
      </c>
      <c r="BD322" s="52" t="str">
        <f>IF(参照!L322="","",参照!L322)</f>
        <v>新エネルギー開発(株)</v>
      </c>
    </row>
    <row r="323" spans="47:56">
      <c r="AU323" s="52" t="str">
        <f>IF(参照!A323="","",参照!A323)</f>
        <v/>
      </c>
      <c r="AV323" s="52" t="str">
        <f>IF(参照!B323="","",参照!B323)</f>
        <v/>
      </c>
      <c r="AW323" s="52" t="str">
        <f>IF(参照!C323="","",参照!C323)</f>
        <v/>
      </c>
      <c r="AX323" s="52" t="str">
        <f>IF(参照!D323="","",参照!D323)</f>
        <v>メニューB(残差)</v>
      </c>
      <c r="AY323" s="52">
        <f>IF(参照!E323="","",参照!E323)</f>
        <v>2.0000000000000002E-5</v>
      </c>
      <c r="AZ323" s="52" t="str">
        <f>IF(参照!F323="","",参照!F323)</f>
        <v>(株)タクマエナジー</v>
      </c>
      <c r="BA323" s="52" t="str">
        <f>IF(参照!G323="","",参照!G323)</f>
        <v>(株)タクマエナジー_メニューB(残差)</v>
      </c>
      <c r="BB323" s="52">
        <f t="shared" si="35"/>
        <v>0.02</v>
      </c>
      <c r="BD323" s="52" t="str">
        <f>IF(参照!L323="","",参照!L323)</f>
        <v>新電力いばらき(株)</v>
      </c>
    </row>
    <row r="324" spans="47:56">
      <c r="AU324" s="52" t="str">
        <f>IF(参照!A324="","",参照!A324)</f>
        <v/>
      </c>
      <c r="AV324" s="52" t="str">
        <f>IF(参照!B324="","",参照!B324)</f>
        <v/>
      </c>
      <c r="AW324" s="52" t="str">
        <f>IF(参照!C324="","",参照!C324)</f>
        <v/>
      </c>
      <c r="AX324" s="52" t="str">
        <f>IF(参照!D324="","",参照!D324)</f>
        <v>(参考値)事業者全体</v>
      </c>
      <c r="AY324" s="52">
        <f>IF(参照!E324="","",参照!E324)</f>
        <v>3.5199999999999999E-4</v>
      </c>
      <c r="AZ324" s="52" t="str">
        <f>IF(参照!F324="","",参照!F324)</f>
        <v>(株)タクマエナジー</v>
      </c>
      <c r="BA324" s="52" t="str">
        <f>IF(参照!G324="","",参照!G324)</f>
        <v>(株)タクマエナジー_(参考値)事業者全体</v>
      </c>
      <c r="BB324" s="52">
        <f t="shared" si="35"/>
        <v>0.35199999999999998</v>
      </c>
      <c r="BD324" s="52" t="str">
        <f>IF(参照!L324="","",参照!L324)</f>
        <v>新電力おおいた(株)</v>
      </c>
    </row>
    <row r="325" spans="47:56">
      <c r="AU325" s="52" t="str">
        <f>IF(参照!A325="","",参照!A325)</f>
        <v>A0127</v>
      </c>
      <c r="AV325" s="52" t="str">
        <f>IF(参照!B325="","",参照!B325)</f>
        <v>(株)スマートテック</v>
      </c>
      <c r="AW325" s="52">
        <f>IF(参照!C325="","",参照!C325)</f>
        <v>3.2299999999999999E-4</v>
      </c>
      <c r="AX325" s="52" t="str">
        <f>IF(参照!D325="","",参照!D325)</f>
        <v>メニューA</v>
      </c>
      <c r="AY325" s="52">
        <f>IF(参照!E325="","",参照!E325)</f>
        <v>0</v>
      </c>
      <c r="AZ325" s="52" t="str">
        <f>IF(参照!F325="","",参照!F325)</f>
        <v>(株)スマートテック</v>
      </c>
      <c r="BA325" s="52" t="str">
        <f>IF(参照!G325="","",参照!G325)</f>
        <v>(株)スマートテック_メニューA</v>
      </c>
      <c r="BB325" s="52">
        <f t="shared" ref="BB325:BB388" si="36">AY325*1000</f>
        <v>0</v>
      </c>
      <c r="BD325" s="52" t="str">
        <f>IF(参照!L325="","",参照!L325)</f>
        <v>新電力新潟(株)</v>
      </c>
    </row>
    <row r="326" spans="47:56">
      <c r="AU326" s="52" t="str">
        <f>IF(参照!A326="","",参照!A326)</f>
        <v/>
      </c>
      <c r="AV326" s="52" t="str">
        <f>IF(参照!B326="","",参照!B326)</f>
        <v/>
      </c>
      <c r="AW326" s="52" t="str">
        <f>IF(参照!C326="","",参照!C326)</f>
        <v/>
      </c>
      <c r="AX326" s="52" t="str">
        <f>IF(参照!D326="","",参照!D326)</f>
        <v>メニューB(残差)</v>
      </c>
      <c r="AY326" s="52">
        <f>IF(参照!E326="","",参照!E326)</f>
        <v>4.4500000000000003E-4</v>
      </c>
      <c r="AZ326" s="52" t="str">
        <f>IF(参照!F326="","",参照!F326)</f>
        <v>(株)スマートテック</v>
      </c>
      <c r="BA326" s="52" t="str">
        <f>IF(参照!G326="","",参照!G326)</f>
        <v>(株)スマートテック_メニューB(残差)</v>
      </c>
      <c r="BB326" s="52">
        <f t="shared" si="36"/>
        <v>0.44500000000000001</v>
      </c>
      <c r="BD326" s="52" t="str">
        <f>IF(参照!L326="","",参照!L326)</f>
        <v>(株)翠光トップライン</v>
      </c>
    </row>
    <row r="327" spans="47:56">
      <c r="AU327" s="52" t="str">
        <f>IF(参照!A327="","",参照!A327)</f>
        <v/>
      </c>
      <c r="AV327" s="52" t="str">
        <f>IF(参照!B327="","",参照!B327)</f>
        <v/>
      </c>
      <c r="AW327" s="52" t="str">
        <f>IF(参照!C327="","",参照!C327)</f>
        <v/>
      </c>
      <c r="AX327" s="52" t="str">
        <f>IF(参照!D327="","",参照!D327)</f>
        <v>(参考値)事業者全体</v>
      </c>
      <c r="AY327" s="52">
        <f>IF(参照!E327="","",参照!E327)</f>
        <v>2.8899999999999998E-4</v>
      </c>
      <c r="AZ327" s="52" t="str">
        <f>IF(参照!F327="","",参照!F327)</f>
        <v>(株)スマートテック</v>
      </c>
      <c r="BA327" s="52" t="str">
        <f>IF(参照!G327="","",参照!G327)</f>
        <v>(株)スマートテック_(参考値)事業者全体</v>
      </c>
      <c r="BB327" s="52">
        <f t="shared" si="36"/>
        <v>0.28899999999999998</v>
      </c>
      <c r="BD327" s="52" t="str">
        <f>IF(参照!L327="","",参照!L327)</f>
        <v>須賀川瓦斯(株)</v>
      </c>
    </row>
    <row r="328" spans="47:56">
      <c r="AU328" s="52" t="str">
        <f>IF(参照!A328="","",参照!A328)</f>
        <v>A0128</v>
      </c>
      <c r="AV328" s="52" t="str">
        <f>IF(参照!B328="","",参照!B328)</f>
        <v>水戸電力(株)</v>
      </c>
      <c r="AW328" s="52">
        <f>IF(参照!C328="","",参照!C328)</f>
        <v>3.8900000000000002E-4</v>
      </c>
      <c r="AX328" s="52" t="str">
        <f>IF(参照!D328="","",参照!D328)</f>
        <v/>
      </c>
      <c r="AY328" s="52">
        <f>IF(参照!E328="","",参照!E328)</f>
        <v>4.2299999999999998E-4</v>
      </c>
      <c r="AZ328" s="52" t="str">
        <f>IF(参照!F328="","",参照!F328)</f>
        <v>水戸電力(株)</v>
      </c>
      <c r="BA328" s="52" t="str">
        <f>IF(参照!G328="","",参照!G328)</f>
        <v>水戸電力(株)_</v>
      </c>
      <c r="BB328" s="52">
        <f t="shared" si="36"/>
        <v>0.42299999999999999</v>
      </c>
      <c r="BD328" s="52" t="str">
        <f>IF(参照!L328="","",参照!L328)</f>
        <v>スズカ電工(株)</v>
      </c>
    </row>
    <row r="329" spans="47:56">
      <c r="AU329" s="52" t="str">
        <f>IF(参照!A329="","",参照!A329)</f>
        <v>A0130</v>
      </c>
      <c r="AV329" s="52" t="str">
        <f>IF(参照!B329="","",参照!B329)</f>
        <v>丸紅新電力(株)</v>
      </c>
      <c r="AW329" s="52">
        <f>IF(参照!C329="","",参照!C329)</f>
        <v>4.64E-4</v>
      </c>
      <c r="AX329" s="52" t="str">
        <f>IF(参照!D329="","",参照!D329)</f>
        <v>メニューA</v>
      </c>
      <c r="AY329" s="52">
        <f>IF(参照!E329="","",参照!E329)</f>
        <v>0</v>
      </c>
      <c r="AZ329" s="52" t="str">
        <f>IF(参照!F329="","",参照!F329)</f>
        <v>丸紅新電力(株)</v>
      </c>
      <c r="BA329" s="52" t="str">
        <f>IF(参照!G329="","",参照!G329)</f>
        <v>丸紅新電力(株)_メニューA</v>
      </c>
      <c r="BB329" s="52">
        <f t="shared" si="36"/>
        <v>0</v>
      </c>
      <c r="BD329" s="52" t="str">
        <f>IF(参照!L329="","",参照!L329)</f>
        <v>鈴与商事(株)</v>
      </c>
    </row>
    <row r="330" spans="47:56">
      <c r="AU330" s="52" t="str">
        <f>IF(参照!A330="","",参照!A330)</f>
        <v/>
      </c>
      <c r="AV330" s="52" t="str">
        <f>IF(参照!B330="","",参照!B330)</f>
        <v/>
      </c>
      <c r="AW330" s="52" t="str">
        <f>IF(参照!C330="","",参照!C330)</f>
        <v/>
      </c>
      <c r="AX330" s="52" t="str">
        <f>IF(参照!D330="","",参照!D330)</f>
        <v>メニューB</v>
      </c>
      <c r="AY330" s="52">
        <f>IF(参照!E330="","",参照!E330)</f>
        <v>1.84E-4</v>
      </c>
      <c r="AZ330" s="52" t="str">
        <f>IF(参照!F330="","",参照!F330)</f>
        <v>丸紅新電力(株)</v>
      </c>
      <c r="BA330" s="52" t="str">
        <f>IF(参照!G330="","",参照!G330)</f>
        <v>丸紅新電力(株)_メニューB</v>
      </c>
      <c r="BB330" s="52">
        <f t="shared" si="36"/>
        <v>0.184</v>
      </c>
      <c r="BD330" s="52" t="str">
        <f>IF(参照!L330="","",参照!L330)</f>
        <v>鈴与電力(株)</v>
      </c>
    </row>
    <row r="331" spans="47:56">
      <c r="AU331" s="52" t="str">
        <f>IF(参照!A331="","",参照!A331)</f>
        <v/>
      </c>
      <c r="AV331" s="52" t="str">
        <f>IF(参照!B331="","",参照!B331)</f>
        <v/>
      </c>
      <c r="AW331" s="52" t="str">
        <f>IF(参照!C331="","",参照!C331)</f>
        <v/>
      </c>
      <c r="AX331" s="52" t="str">
        <f>IF(参照!D331="","",参照!D331)</f>
        <v>メニューC</v>
      </c>
      <c r="AY331" s="52">
        <f>IF(参照!E331="","",参照!E331)</f>
        <v>3.77E-4</v>
      </c>
      <c r="AZ331" s="52" t="str">
        <f>IF(参照!F331="","",参照!F331)</f>
        <v>丸紅新電力(株)</v>
      </c>
      <c r="BA331" s="52" t="str">
        <f>IF(参照!G331="","",参照!G331)</f>
        <v>丸紅新電力(株)_メニューC</v>
      </c>
      <c r="BB331" s="52">
        <f t="shared" si="36"/>
        <v>0.377</v>
      </c>
      <c r="BD331" s="52" t="str">
        <f>IF(参照!L331="","",参照!L331)</f>
        <v>スターティア(株)</v>
      </c>
    </row>
    <row r="332" spans="47:56">
      <c r="AU332" s="52" t="str">
        <f>IF(参照!A332="","",参照!A332)</f>
        <v/>
      </c>
      <c r="AV332" s="52" t="str">
        <f>IF(参照!B332="","",参照!B332)</f>
        <v/>
      </c>
      <c r="AW332" s="52" t="str">
        <f>IF(参照!C332="","",参照!C332)</f>
        <v/>
      </c>
      <c r="AX332" s="52" t="str">
        <f>IF(参照!D332="","",参照!D332)</f>
        <v>メニューD</v>
      </c>
      <c r="AY332" s="52">
        <f>IF(参照!E332="","",参照!E332)</f>
        <v>0</v>
      </c>
      <c r="AZ332" s="52" t="str">
        <f>IF(参照!F332="","",参照!F332)</f>
        <v>丸紅新電力(株)</v>
      </c>
      <c r="BA332" s="52" t="str">
        <f>IF(参照!G332="","",参照!G332)</f>
        <v>丸紅新電力(株)_メニューD</v>
      </c>
      <c r="BB332" s="52">
        <f t="shared" si="36"/>
        <v>0</v>
      </c>
      <c r="BD332" s="52" t="str">
        <f>IF(参照!L332="","",参照!L332)</f>
        <v>(株)スマート</v>
      </c>
    </row>
    <row r="333" spans="47:56">
      <c r="AU333" s="52" t="str">
        <f>IF(参照!A333="","",参照!A333)</f>
        <v/>
      </c>
      <c r="AV333" s="52" t="str">
        <f>IF(参照!B333="","",参照!B333)</f>
        <v/>
      </c>
      <c r="AW333" s="52" t="str">
        <f>IF(参照!C333="","",参照!C333)</f>
        <v/>
      </c>
      <c r="AX333" s="52" t="str">
        <f>IF(参照!D333="","",参照!D333)</f>
        <v>メニューE(残差)</v>
      </c>
      <c r="AY333" s="52">
        <f>IF(参照!E333="","",参照!E333)</f>
        <v>5.669999999999999E-4</v>
      </c>
      <c r="AZ333" s="52" t="str">
        <f>IF(参照!F333="","",参照!F333)</f>
        <v>丸紅新電力(株)</v>
      </c>
      <c r="BA333" s="52" t="str">
        <f>IF(参照!G333="","",参照!G333)</f>
        <v>丸紅新電力(株)_メニューE(残差)</v>
      </c>
      <c r="BB333" s="52">
        <f t="shared" si="36"/>
        <v>0.56699999999999995</v>
      </c>
      <c r="BD333" s="52" t="str">
        <f>IF(参照!L333="","",参照!L333)</f>
        <v>スマートエコエナジー(株)</v>
      </c>
    </row>
    <row r="334" spans="47:56">
      <c r="AU334" s="52" t="str">
        <f>IF(参照!A334="","",参照!A334)</f>
        <v/>
      </c>
      <c r="AV334" s="52" t="str">
        <f>IF(参照!B334="","",参照!B334)</f>
        <v/>
      </c>
      <c r="AW334" s="52" t="str">
        <f>IF(参照!C334="","",参照!C334)</f>
        <v/>
      </c>
      <c r="AX334" s="52" t="str">
        <f>IF(参照!D334="","",参照!D334)</f>
        <v>(参考値)事業者全体</v>
      </c>
      <c r="AY334" s="52">
        <f>IF(参照!E334="","",参照!E334)</f>
        <v>4.9600000000000002E-4</v>
      </c>
      <c r="AZ334" s="52" t="str">
        <f>IF(参照!F334="","",参照!F334)</f>
        <v>丸紅新電力(株)</v>
      </c>
      <c r="BA334" s="52" t="str">
        <f>IF(参照!G334="","",参照!G334)</f>
        <v>丸紅新電力(株)_(参考値)事業者全体</v>
      </c>
      <c r="BB334" s="52">
        <f t="shared" si="36"/>
        <v>0.496</v>
      </c>
      <c r="BD334" s="52" t="str">
        <f>IF(参照!L334="","",参照!L334)</f>
        <v>スマートエナジー磐田(株)</v>
      </c>
    </row>
    <row r="335" spans="47:56">
      <c r="AU335" s="52" t="str">
        <f>IF(参照!A335="","",参照!A335)</f>
        <v>A0133</v>
      </c>
      <c r="AV335" s="52" t="str">
        <f>IF(参照!B335="","",参照!B335)</f>
        <v>奈良電力(株)</v>
      </c>
      <c r="AW335" s="52">
        <f>IF(参照!C335="","",参照!C335)</f>
        <v>5.0500000000000002E-4</v>
      </c>
      <c r="AX335" s="52" t="str">
        <f>IF(参照!D335="","",参照!D335)</f>
        <v/>
      </c>
      <c r="AY335" s="52">
        <f>IF(参照!E335="","",参照!E335)</f>
        <v>5.0799999999999999E-4</v>
      </c>
      <c r="AZ335" s="52" t="str">
        <f>IF(参照!F335="","",参照!F335)</f>
        <v>奈良電力(株)</v>
      </c>
      <c r="BA335" s="52" t="str">
        <f>IF(参照!G335="","",参照!G335)</f>
        <v>奈良電力(株)_</v>
      </c>
      <c r="BB335" s="52">
        <f t="shared" si="36"/>
        <v>0.50800000000000001</v>
      </c>
      <c r="BD335" s="52" t="str">
        <f>IF(参照!L335="","",参照!L335)</f>
        <v>スマートエナジー熊本(株)</v>
      </c>
    </row>
    <row r="336" spans="47:56">
      <c r="AU336" s="52" t="str">
        <f>IF(参照!A336="","",参照!A336)</f>
        <v>A0134</v>
      </c>
      <c r="AV336" s="52" t="str">
        <f>IF(参照!B336="","",参照!B336)</f>
        <v>日立造船(株)</v>
      </c>
      <c r="AW336" s="52">
        <f>IF(参照!C336="","",参照!C336)</f>
        <v>1.75E-4</v>
      </c>
      <c r="AX336" s="52" t="str">
        <f>IF(参照!D336="","",参照!D336)</f>
        <v>メニューA</v>
      </c>
      <c r="AY336" s="52">
        <f>IF(参照!E336="","",参照!E336)</f>
        <v>0</v>
      </c>
      <c r="AZ336" s="52" t="str">
        <f>IF(参照!F336="","",参照!F336)</f>
        <v>日立造船(株)</v>
      </c>
      <c r="BA336" s="52" t="str">
        <f>IF(参照!G336="","",参照!G336)</f>
        <v>日立造船(株)_メニューA</v>
      </c>
      <c r="BB336" s="52">
        <f t="shared" si="36"/>
        <v>0</v>
      </c>
      <c r="BD336" s="52" t="str">
        <f>IF(参照!L336="","",参照!L336)</f>
        <v>(株)スマートテック</v>
      </c>
    </row>
    <row r="337" spans="47:56">
      <c r="AU337" s="52" t="str">
        <f>IF(参照!A337="","",参照!A337)</f>
        <v/>
      </c>
      <c r="AV337" s="52" t="str">
        <f>IF(参照!B337="","",参照!B337)</f>
        <v/>
      </c>
      <c r="AW337" s="52" t="str">
        <f>IF(参照!C337="","",参照!C337)</f>
        <v/>
      </c>
      <c r="AX337" s="52" t="str">
        <f>IF(参照!D337="","",参照!D337)</f>
        <v>メニューB</v>
      </c>
      <c r="AY337" s="52">
        <f>IF(参照!E337="","",参照!E337)</f>
        <v>0</v>
      </c>
      <c r="AZ337" s="52" t="str">
        <f>IF(参照!F337="","",参照!F337)</f>
        <v>日立造船(株)</v>
      </c>
      <c r="BA337" s="52" t="str">
        <f>IF(参照!G337="","",参照!G337)</f>
        <v>日立造船(株)_メニューB</v>
      </c>
      <c r="BB337" s="52">
        <f t="shared" si="36"/>
        <v>0</v>
      </c>
      <c r="BD337" s="52" t="str">
        <f>IF(参照!L337="","",参照!L337)</f>
        <v>スマート電気(株)</v>
      </c>
    </row>
    <row r="338" spans="47:56">
      <c r="AU338" s="52" t="str">
        <f>IF(参照!A338="","",参照!A338)</f>
        <v/>
      </c>
      <c r="AV338" s="52" t="str">
        <f>IF(参照!B338="","",参照!B338)</f>
        <v/>
      </c>
      <c r="AW338" s="52" t="str">
        <f>IF(参照!C338="","",参照!C338)</f>
        <v/>
      </c>
      <c r="AX338" s="52" t="str">
        <f>IF(参照!D338="","",参照!D338)</f>
        <v>メニューC(残差)</v>
      </c>
      <c r="AY338" s="52">
        <f>IF(参照!E338="","",参照!E338)</f>
        <v>1.7699999999999999E-4</v>
      </c>
      <c r="AZ338" s="52" t="str">
        <f>IF(参照!F338="","",参照!F338)</f>
        <v>日立造船(株)</v>
      </c>
      <c r="BA338" s="52" t="str">
        <f>IF(参照!G338="","",参照!G338)</f>
        <v>日立造船(株)_メニューC(残差)</v>
      </c>
      <c r="BB338" s="52">
        <f t="shared" si="36"/>
        <v>0.17699999999999999</v>
      </c>
      <c r="BD338" s="52" t="str">
        <f>IF(参照!L338="","",参照!L338)</f>
        <v>諏訪瓦斯(株)</v>
      </c>
    </row>
    <row r="339" spans="47:56">
      <c r="AU339" s="52" t="str">
        <f>IF(参照!A339="","",参照!A339)</f>
        <v/>
      </c>
      <c r="AV339" s="52" t="str">
        <f>IF(参照!B339="","",参照!B339)</f>
        <v/>
      </c>
      <c r="AW339" s="52" t="str">
        <f>IF(参照!C339="","",参照!C339)</f>
        <v/>
      </c>
      <c r="AX339" s="52" t="str">
        <f>IF(参照!D339="","",参照!D339)</f>
        <v>(参考値)事業者全体</v>
      </c>
      <c r="AY339" s="52">
        <f>IF(参照!E339="","",参照!E339)</f>
        <v>1.7E-5</v>
      </c>
      <c r="AZ339" s="52" t="str">
        <f>IF(参照!F339="","",参照!F339)</f>
        <v>日立造船(株)</v>
      </c>
      <c r="BA339" s="52" t="str">
        <f>IF(参照!G339="","",参照!G339)</f>
        <v>日立造船(株)_(参考値)事業者全体</v>
      </c>
      <c r="BB339" s="52">
        <f t="shared" si="36"/>
        <v>1.7000000000000001E-2</v>
      </c>
      <c r="BD339" s="52" t="str">
        <f>IF(参照!L339="","",参照!L339)</f>
        <v>生活協同組合コープぐんま</v>
      </c>
    </row>
    <row r="340" spans="47:56">
      <c r="AU340" s="52" t="str">
        <f>IF(参照!A340="","",参照!A340)</f>
        <v>A0135</v>
      </c>
      <c r="AV340" s="52" t="str">
        <f>IF(参照!B340="","",参照!B340)</f>
        <v>大東ガス(株)</v>
      </c>
      <c r="AW340" s="52">
        <f>IF(参照!C340="","",参照!C340)</f>
        <v>3.6400000000000001E-4</v>
      </c>
      <c r="AX340" s="52" t="str">
        <f>IF(参照!D340="","",参照!D340)</f>
        <v>メニューA</v>
      </c>
      <c r="AY340" s="52">
        <f>IF(参照!E340="","",参照!E340)</f>
        <v>0</v>
      </c>
      <c r="AZ340" s="52" t="str">
        <f>IF(参照!F340="","",参照!F340)</f>
        <v>大東ガス(株)</v>
      </c>
      <c r="BA340" s="52" t="str">
        <f>IF(参照!G340="","",参照!G340)</f>
        <v>大東ガス(株)_メニューA</v>
      </c>
      <c r="BB340" s="52">
        <f t="shared" si="36"/>
        <v>0</v>
      </c>
      <c r="BD340" s="52" t="str">
        <f>IF(参照!L340="","",参照!L340)</f>
        <v>生活協同組合コープこうべ</v>
      </c>
    </row>
    <row r="341" spans="47:56">
      <c r="AU341" s="52" t="str">
        <f>IF(参照!A341="","",参照!A341)</f>
        <v/>
      </c>
      <c r="AV341" s="52" t="str">
        <f>IF(参照!B341="","",参照!B341)</f>
        <v/>
      </c>
      <c r="AW341" s="52" t="str">
        <f>IF(参照!C341="","",参照!C341)</f>
        <v/>
      </c>
      <c r="AX341" s="52" t="str">
        <f>IF(参照!D341="","",参照!D341)</f>
        <v>メニューB(残差)</v>
      </c>
      <c r="AY341" s="52">
        <f>IF(参照!E341="","",参照!E341)</f>
        <v>3.0699999999999998E-4</v>
      </c>
      <c r="AZ341" s="52" t="str">
        <f>IF(参照!F341="","",参照!F341)</f>
        <v>大東ガス(株)</v>
      </c>
      <c r="BA341" s="52" t="str">
        <f>IF(参照!G341="","",参照!G341)</f>
        <v>大東ガス(株)_メニューB(残差)</v>
      </c>
      <c r="BB341" s="52">
        <f t="shared" si="36"/>
        <v>0.307</v>
      </c>
      <c r="BD341" s="52" t="str">
        <f>IF(参照!L341="","",参照!L341)</f>
        <v>生活協同組合コープしが</v>
      </c>
    </row>
    <row r="342" spans="47:56">
      <c r="AU342" s="52" t="str">
        <f>IF(参照!A342="","",参照!A342)</f>
        <v/>
      </c>
      <c r="AV342" s="52" t="str">
        <f>IF(参照!B342="","",参照!B342)</f>
        <v/>
      </c>
      <c r="AW342" s="52" t="str">
        <f>IF(参照!C342="","",参照!C342)</f>
        <v/>
      </c>
      <c r="AX342" s="52" t="str">
        <f>IF(参照!D342="","",参照!D342)</f>
        <v>(参考値)事業者全体</v>
      </c>
      <c r="AY342" s="52">
        <f>IF(参照!E342="","",参照!E342)</f>
        <v>3.9200000000000004E-4</v>
      </c>
      <c r="AZ342" s="52" t="str">
        <f>IF(参照!F342="","",参照!F342)</f>
        <v>大東ガス(株)</v>
      </c>
      <c r="BA342" s="52" t="str">
        <f>IF(参照!G342="","",参照!G342)</f>
        <v>大東ガス(株)_(参考値)事業者全体</v>
      </c>
      <c r="BB342" s="52">
        <f t="shared" si="36"/>
        <v>0.39200000000000002</v>
      </c>
      <c r="BD342" s="52" t="str">
        <f>IF(参照!L342="","",参照!L342)</f>
        <v>生活協同組合コープながの</v>
      </c>
    </row>
    <row r="343" spans="47:56">
      <c r="AU343" s="52" t="str">
        <f>IF(参照!A343="","",参照!A343)</f>
        <v>A0136</v>
      </c>
      <c r="AV343" s="52" t="str">
        <f>IF(参照!B343="","",参照!B343)</f>
        <v>パナソニックオペレーショナルエクセレンス(株)(旧：パナソニック(株))</v>
      </c>
      <c r="AW343" s="52">
        <f>IF(参照!C343="","",参照!C343)</f>
        <v>3.8400000000000001E-4</v>
      </c>
      <c r="AX343" s="52" t="str">
        <f>IF(参照!D343="","",参照!D343)</f>
        <v>メニューA</v>
      </c>
      <c r="AY343" s="52">
        <f>IF(参照!E343="","",参照!E343)</f>
        <v>0</v>
      </c>
      <c r="AZ343" s="52" t="str">
        <f>IF(参照!F343="","",参照!F343)</f>
        <v>パナソニックオペレーショナルエクセレンス(株)(旧：パナソニック(株))</v>
      </c>
      <c r="BA343" s="52" t="str">
        <f>IF(参照!G343="","",参照!G343)</f>
        <v>パナソニックオペレーショナルエクセレンス(株)(旧：パナソニック(株))_メニューA</v>
      </c>
      <c r="BB343" s="52">
        <f t="shared" si="36"/>
        <v>0</v>
      </c>
      <c r="BD343" s="52" t="str">
        <f>IF(参照!L343="","",参照!L343)</f>
        <v>生活協同組合コープみらい</v>
      </c>
    </row>
    <row r="344" spans="47:56">
      <c r="AU344" s="52" t="str">
        <f>IF(参照!A344="","",参照!A344)</f>
        <v/>
      </c>
      <c r="AV344" s="52" t="str">
        <f>IF(参照!B344="","",参照!B344)</f>
        <v/>
      </c>
      <c r="AW344" s="52" t="str">
        <f>IF(参照!C344="","",参照!C344)</f>
        <v/>
      </c>
      <c r="AX344" s="52" t="str">
        <f>IF(参照!D344="","",参照!D344)</f>
        <v>メニューB(残差)</v>
      </c>
      <c r="AY344" s="52">
        <f>IF(参照!E344="","",参照!E344)</f>
        <v>4.2999999999999999E-4</v>
      </c>
      <c r="AZ344" s="52" t="str">
        <f>IF(参照!F344="","",参照!F344)</f>
        <v>パナソニックオペレーショナルエクセレンス(株)(旧：パナソニック(株))</v>
      </c>
      <c r="BA344" s="52" t="str">
        <f>IF(参照!G344="","",参照!G344)</f>
        <v>パナソニックオペレーショナルエクセレンス(株)(旧：パナソニック(株))_メニューB(残差)</v>
      </c>
      <c r="BB344" s="52">
        <f t="shared" si="36"/>
        <v>0.43</v>
      </c>
      <c r="BD344" s="52" t="str">
        <f>IF(参照!L344="","",参照!L344)</f>
        <v>生活協同組合ひろしま</v>
      </c>
    </row>
    <row r="345" spans="47:56">
      <c r="AU345" s="52" t="str">
        <f>IF(参照!A345="","",参照!A345)</f>
        <v/>
      </c>
      <c r="AV345" s="52" t="str">
        <f>IF(参照!B345="","",参照!B345)</f>
        <v/>
      </c>
      <c r="AW345" s="52" t="str">
        <f>IF(参照!C345="","",参照!C345)</f>
        <v/>
      </c>
      <c r="AX345" s="52" t="str">
        <f>IF(参照!D345="","",参照!D345)</f>
        <v>(参考値)事業者全体</v>
      </c>
      <c r="AY345" s="52">
        <f>IF(参照!E345="","",参照!E345)</f>
        <v>4.4700000000000002E-4</v>
      </c>
      <c r="AZ345" s="52" t="str">
        <f>IF(参照!F345="","",参照!F345)</f>
        <v>パナソニックオペレーショナルエクセレンス(株)(旧：パナソニック(株))</v>
      </c>
      <c r="BA345" s="52" t="str">
        <f>IF(参照!G345="","",参照!G345)</f>
        <v>パナソニックオペレーショナルエクセレンス(株)(旧：パナソニック(株))_(参考値)事業者全体</v>
      </c>
      <c r="BB345" s="52">
        <f t="shared" si="36"/>
        <v>0.44700000000000001</v>
      </c>
      <c r="BD345" s="52" t="str">
        <f>IF(参照!L345="","",参照!L345)</f>
        <v>(株)生活クラブエナジー</v>
      </c>
    </row>
    <row r="346" spans="47:56">
      <c r="AU346" s="52" t="str">
        <f>IF(参照!A346="","",参照!A346)</f>
        <v>A0137</v>
      </c>
      <c r="AV346" s="52" t="str">
        <f>IF(参照!B346="","",参照!B346)</f>
        <v>アストモスエネルギー(株)</v>
      </c>
      <c r="AW346" s="52">
        <f>IF(参照!C346="","",参照!C346)</f>
        <v>5.1400000000000003E-4</v>
      </c>
      <c r="AX346" s="52" t="str">
        <f>IF(参照!D346="","",参照!D346)</f>
        <v/>
      </c>
      <c r="AY346" s="52">
        <f>IF(参照!E346="","",参照!E346)</f>
        <v>5.7399999999999997E-4</v>
      </c>
      <c r="AZ346" s="52" t="str">
        <f>IF(参照!F346="","",参照!F346)</f>
        <v>アストモスエネルギー(株)</v>
      </c>
      <c r="BA346" s="52" t="str">
        <f>IF(参照!G346="","",参照!G346)</f>
        <v>アストモスエネルギー(株)_</v>
      </c>
      <c r="BB346" s="52">
        <f t="shared" si="36"/>
        <v>0.57399999999999995</v>
      </c>
      <c r="BD346" s="52" t="str">
        <f>IF(参照!L346="","",参照!L346)</f>
        <v>西武ガス(株)</v>
      </c>
    </row>
    <row r="347" spans="47:56">
      <c r="AU347" s="52" t="str">
        <f>IF(参照!A347="","",参照!A347)</f>
        <v>A0138</v>
      </c>
      <c r="AV347" s="52" t="str">
        <f>IF(参照!B347="","",参照!B347)</f>
        <v>(株)関電エネルギーソリューション</v>
      </c>
      <c r="AW347" s="52">
        <f>IF(参照!C347="","",参照!C347)</f>
        <v>5.1000000000000004E-4</v>
      </c>
      <c r="AX347" s="52" t="str">
        <f>IF(参照!D347="","",参照!D347)</f>
        <v>メニューA</v>
      </c>
      <c r="AY347" s="52">
        <f>IF(参照!E347="","",参照!E347)</f>
        <v>0</v>
      </c>
      <c r="AZ347" s="52" t="str">
        <f>IF(参照!F347="","",参照!F347)</f>
        <v>(株)関電エネルギーソリューション</v>
      </c>
      <c r="BA347" s="52" t="str">
        <f>IF(参照!G347="","",参照!G347)</f>
        <v>(株)関電エネルギーソリューション_メニューA</v>
      </c>
      <c r="BB347" s="52">
        <f t="shared" si="36"/>
        <v>0</v>
      </c>
      <c r="BD347" s="52" t="str">
        <f>IF(参照!L347="","",参照!L347)</f>
        <v>積水化学工業(株)</v>
      </c>
    </row>
    <row r="348" spans="47:56">
      <c r="AU348" s="52" t="str">
        <f>IF(参照!A348="","",参照!A348)</f>
        <v/>
      </c>
      <c r="AV348" s="52" t="str">
        <f>IF(参照!B348="","",参照!B348)</f>
        <v/>
      </c>
      <c r="AW348" s="52" t="str">
        <f>IF(参照!C348="","",参照!C348)</f>
        <v/>
      </c>
      <c r="AX348" s="52" t="str">
        <f>IF(参照!D348="","",参照!D348)</f>
        <v>メニューB(残差)</v>
      </c>
      <c r="AY348" s="52">
        <f>IF(参照!E348="","",参照!E348)</f>
        <v>4.8099999999999998E-4</v>
      </c>
      <c r="AZ348" s="52" t="str">
        <f>IF(参照!F348="","",参照!F348)</f>
        <v>(株)関電エネルギーソリューション</v>
      </c>
      <c r="BA348" s="52" t="str">
        <f>IF(参照!G348="","",参照!G348)</f>
        <v>(株)関電エネルギーソリューション_メニューB(残差)</v>
      </c>
      <c r="BB348" s="52">
        <f t="shared" si="36"/>
        <v>0.48099999999999998</v>
      </c>
      <c r="BD348" s="52" t="str">
        <f>IF(参照!L348="","",参照!L348)</f>
        <v>石油資源開発(株)</v>
      </c>
    </row>
    <row r="349" spans="47:56">
      <c r="AU349" s="52" t="str">
        <f>IF(参照!A349="","",参照!A349)</f>
        <v/>
      </c>
      <c r="AV349" s="52" t="str">
        <f>IF(参照!B349="","",参照!B349)</f>
        <v/>
      </c>
      <c r="AW349" s="52" t="str">
        <f>IF(参照!C349="","",参照!C349)</f>
        <v/>
      </c>
      <c r="AX349" s="52" t="str">
        <f>IF(参照!D349="","",参照!D349)</f>
        <v>(参考値)事業者全体</v>
      </c>
      <c r="AY349" s="52">
        <f>IF(参照!E349="","",参照!E349)</f>
        <v>5.3300000000000005E-4</v>
      </c>
      <c r="AZ349" s="52" t="str">
        <f>IF(参照!F349="","",参照!F349)</f>
        <v>(株)関電エネルギーソリューション</v>
      </c>
      <c r="BA349" s="52" t="str">
        <f>IF(参照!G349="","",参照!G349)</f>
        <v>(株)関電エネルギーソリューション_(参考値)事業者全体</v>
      </c>
      <c r="BB349" s="52">
        <f t="shared" si="36"/>
        <v>0.53300000000000003</v>
      </c>
      <c r="BD349" s="52" t="str">
        <f>IF(参照!L349="","",参照!L349)</f>
        <v>ゼロワットパワー(株)</v>
      </c>
    </row>
    <row r="350" spans="47:56">
      <c r="AU350" s="52" t="str">
        <f>IF(参照!A350="","",参照!A350)</f>
        <v>A0140</v>
      </c>
      <c r="AV350" s="52" t="str">
        <f>IF(参照!B350="","",参照!B350)</f>
        <v>ＭＣリテールエナジー(株)</v>
      </c>
      <c r="AW350" s="52">
        <f>IF(参照!C350="","",参照!C350)</f>
        <v>4.6500000000000003E-4</v>
      </c>
      <c r="AX350" s="52" t="str">
        <f>IF(参照!D350="","",参照!D350)</f>
        <v>メニューA</v>
      </c>
      <c r="AY350" s="52">
        <f>IF(参照!E350="","",参照!E350)</f>
        <v>0</v>
      </c>
      <c r="AZ350" s="52" t="str">
        <f>IF(参照!F350="","",参照!F350)</f>
        <v>ＭＣリテールエナジー(株)</v>
      </c>
      <c r="BA350" s="52" t="str">
        <f>IF(参照!G350="","",参照!G350)</f>
        <v>ＭＣリテールエナジー(株)_メニューA</v>
      </c>
      <c r="BB350" s="52">
        <f t="shared" si="36"/>
        <v>0</v>
      </c>
      <c r="BD350" s="52" t="str">
        <f>IF(参照!L350="","",参照!L350)</f>
        <v>(株)センカク</v>
      </c>
    </row>
    <row r="351" spans="47:56">
      <c r="AU351" s="52" t="str">
        <f>IF(参照!A351="","",参照!A351)</f>
        <v/>
      </c>
      <c r="AV351" s="52" t="str">
        <f>IF(参照!B351="","",参照!B351)</f>
        <v/>
      </c>
      <c r="AW351" s="52" t="str">
        <f>IF(参照!C351="","",参照!C351)</f>
        <v/>
      </c>
      <c r="AX351" s="52" t="str">
        <f>IF(参照!D351="","",参照!D351)</f>
        <v>メニューB</v>
      </c>
      <c r="AY351" s="52">
        <f>IF(参照!E351="","",参照!E351)</f>
        <v>0</v>
      </c>
      <c r="AZ351" s="52" t="str">
        <f>IF(参照!F351="","",参照!F351)</f>
        <v>ＭＣリテールエナジー(株)</v>
      </c>
      <c r="BA351" s="52" t="str">
        <f>IF(参照!G351="","",参照!G351)</f>
        <v>ＭＣリテールエナジー(株)_メニューB</v>
      </c>
      <c r="BB351" s="52">
        <f t="shared" si="36"/>
        <v>0</v>
      </c>
      <c r="BD351" s="52" t="str">
        <f>IF(参照!L351="","",参照!L351)</f>
        <v>セントラル石油瓦斯(株)</v>
      </c>
    </row>
    <row r="352" spans="47:56">
      <c r="AU352" s="52" t="str">
        <f>IF(参照!A352="","",参照!A352)</f>
        <v/>
      </c>
      <c r="AV352" s="52" t="str">
        <f>IF(参照!B352="","",参照!B352)</f>
        <v/>
      </c>
      <c r="AW352" s="52" t="str">
        <f>IF(参照!C352="","",参照!C352)</f>
        <v/>
      </c>
      <c r="AX352" s="52" t="str">
        <f>IF(参照!D352="","",参照!D352)</f>
        <v>メニューC</v>
      </c>
      <c r="AY352" s="52">
        <f>IF(参照!E352="","",参照!E352)</f>
        <v>0</v>
      </c>
      <c r="AZ352" s="52" t="str">
        <f>IF(参照!F352="","",参照!F352)</f>
        <v>ＭＣリテールエナジー(株)</v>
      </c>
      <c r="BA352" s="52" t="str">
        <f>IF(参照!G352="","",参照!G352)</f>
        <v>ＭＣリテールエナジー(株)_メニューC</v>
      </c>
      <c r="BB352" s="52">
        <f t="shared" si="36"/>
        <v>0</v>
      </c>
      <c r="BD352" s="52" t="str">
        <f>IF(参照!L352="","",参照!L352)</f>
        <v>全農エネルギー(株)</v>
      </c>
    </row>
    <row r="353" spans="47:56">
      <c r="AU353" s="52" t="str">
        <f>IF(参照!A353="","",参照!A353)</f>
        <v/>
      </c>
      <c r="AV353" s="52" t="str">
        <f>IF(参照!B353="","",参照!B353)</f>
        <v/>
      </c>
      <c r="AW353" s="52" t="str">
        <f>IF(参照!C353="","",参照!C353)</f>
        <v/>
      </c>
      <c r="AX353" s="52" t="str">
        <f>IF(参照!D353="","",参照!D353)</f>
        <v>メニューD(残差)</v>
      </c>
      <c r="AY353" s="52">
        <f>IF(参照!E353="","",参照!E353)</f>
        <v>3.97E-4</v>
      </c>
      <c r="AZ353" s="52" t="str">
        <f>IF(参照!F353="","",参照!F353)</f>
        <v>ＭＣリテールエナジー(株)</v>
      </c>
      <c r="BA353" s="52" t="str">
        <f>IF(参照!G353="","",参照!G353)</f>
        <v>ＭＣリテールエナジー(株)_メニューD(残差)</v>
      </c>
      <c r="BB353" s="52">
        <f t="shared" si="36"/>
        <v>0.39700000000000002</v>
      </c>
      <c r="BD353" s="52" t="str">
        <f>IF(参照!L353="","",参照!L353)</f>
        <v>そうまＩグリッド合同会社</v>
      </c>
    </row>
    <row r="354" spans="47:56">
      <c r="AU354" s="52" t="str">
        <f>IF(参照!A354="","",参照!A354)</f>
        <v/>
      </c>
      <c r="AV354" s="52" t="str">
        <f>IF(参照!B354="","",参照!B354)</f>
        <v/>
      </c>
      <c r="AW354" s="52" t="str">
        <f>IF(参照!C354="","",参照!C354)</f>
        <v/>
      </c>
      <c r="AX354" s="52" t="str">
        <f>IF(参照!D354="","",参照!D354)</f>
        <v>(参考値)事業者全体</v>
      </c>
      <c r="AY354" s="52">
        <f>IF(参照!E354="","",参照!E354)</f>
        <v>4.7899999999999999E-4</v>
      </c>
      <c r="AZ354" s="52" t="str">
        <f>IF(参照!F354="","",参照!F354)</f>
        <v>ＭＣリテールエナジー(株)</v>
      </c>
      <c r="BA354" s="52" t="str">
        <f>IF(参照!G354="","",参照!G354)</f>
        <v>ＭＣリテールエナジー(株)_(参考値)事業者全体</v>
      </c>
      <c r="BB354" s="52">
        <f t="shared" si="36"/>
        <v>0.47899999999999998</v>
      </c>
      <c r="BD354" s="52" t="str">
        <f>IF(参照!L354="","",参照!L354)</f>
        <v>大一ガス(株)</v>
      </c>
    </row>
    <row r="355" spans="47:56">
      <c r="AU355" s="52" t="str">
        <f>IF(参照!A355="","",参照!A355)</f>
        <v>A0141</v>
      </c>
      <c r="AV355" s="52" t="str">
        <f>IF(参照!B355="","",参照!B355)</f>
        <v>(株)北九州パワー</v>
      </c>
      <c r="AW355" s="52">
        <f>IF(参照!C355="","",参照!C355)</f>
        <v>2.3900000000000001E-4</v>
      </c>
      <c r="AX355" s="52" t="str">
        <f>IF(参照!D355="","",参照!D355)</f>
        <v>メニューA</v>
      </c>
      <c r="AY355" s="52">
        <f>IF(参照!E355="","",参照!E355)</f>
        <v>0</v>
      </c>
      <c r="AZ355" s="52" t="str">
        <f>IF(参照!F355="","",参照!F355)</f>
        <v>(株)北九州パワー</v>
      </c>
      <c r="BA355" s="52" t="str">
        <f>IF(参照!G355="","",参照!G355)</f>
        <v>(株)北九州パワー_メニューA</v>
      </c>
      <c r="BB355" s="52">
        <f t="shared" si="36"/>
        <v>0</v>
      </c>
      <c r="BD355" s="52" t="str">
        <f>IF(参照!L355="","",参照!L355)</f>
        <v>(株)大仙こまちパワー</v>
      </c>
    </row>
    <row r="356" spans="47:56">
      <c r="AU356" s="52" t="str">
        <f>IF(参照!A356="","",参照!A356)</f>
        <v/>
      </c>
      <c r="AV356" s="52" t="str">
        <f>IF(参照!B356="","",参照!B356)</f>
        <v/>
      </c>
      <c r="AW356" s="52" t="str">
        <f>IF(参照!C356="","",参照!C356)</f>
        <v/>
      </c>
      <c r="AX356" s="52" t="str">
        <f>IF(参照!D356="","",参照!D356)</f>
        <v>メニューB(残差)</v>
      </c>
      <c r="AY356" s="52">
        <f>IF(参照!E356="","",参照!E356)</f>
        <v>3.1E-4</v>
      </c>
      <c r="AZ356" s="52" t="str">
        <f>IF(参照!F356="","",参照!F356)</f>
        <v>(株)北九州パワー</v>
      </c>
      <c r="BA356" s="52" t="str">
        <f>IF(参照!G356="","",参照!G356)</f>
        <v>(株)北九州パワー_メニューB(残差)</v>
      </c>
      <c r="BB356" s="52">
        <f t="shared" si="36"/>
        <v>0.31</v>
      </c>
      <c r="BD356" s="52" t="str">
        <f>IF(参照!L356="","",参照!L356)</f>
        <v>大東ガス(株)</v>
      </c>
    </row>
    <row r="357" spans="47:56">
      <c r="AU357" s="52" t="str">
        <f>IF(参照!A357="","",参照!A357)</f>
        <v/>
      </c>
      <c r="AV357" s="52" t="str">
        <f>IF(参照!B357="","",参照!B357)</f>
        <v/>
      </c>
      <c r="AW357" s="52" t="str">
        <f>IF(参照!C357="","",参照!C357)</f>
        <v/>
      </c>
      <c r="AX357" s="52" t="str">
        <f>IF(参照!D357="","",参照!D357)</f>
        <v>(参考値)事業者全体</v>
      </c>
      <c r="AY357" s="52">
        <f>IF(参照!E357="","",参照!E357)</f>
        <v>3.8500000000000003E-4</v>
      </c>
      <c r="AZ357" s="52" t="str">
        <f>IF(参照!F357="","",参照!F357)</f>
        <v>(株)北九州パワー</v>
      </c>
      <c r="BA357" s="52" t="str">
        <f>IF(参照!G357="","",参照!G357)</f>
        <v>(株)北九州パワー_(参考値)事業者全体</v>
      </c>
      <c r="BB357" s="52">
        <f t="shared" si="36"/>
        <v>0.38500000000000001</v>
      </c>
      <c r="BD357" s="52" t="str">
        <f>IF(参照!L357="","",参照!L357)</f>
        <v>大東建託パートナーズ(株)</v>
      </c>
    </row>
    <row r="358" spans="47:56">
      <c r="AU358" s="52" t="str">
        <f>IF(参照!A358="","",参照!A358)</f>
        <v>A0142</v>
      </c>
      <c r="AV358" s="52" t="str">
        <f>IF(参照!B358="","",参照!B358)</f>
        <v>武州瓦斯(株)</v>
      </c>
      <c r="AW358" s="52">
        <f>IF(参照!C358="","",参照!C358)</f>
        <v>3.6400000000000001E-4</v>
      </c>
      <c r="AX358" s="52" t="str">
        <f>IF(参照!D358="","",参照!D358)</f>
        <v>メニューA</v>
      </c>
      <c r="AY358" s="52">
        <f>IF(参照!E358="","",参照!E358)</f>
        <v>0</v>
      </c>
      <c r="AZ358" s="52" t="str">
        <f>IF(参照!F358="","",参照!F358)</f>
        <v>武州瓦斯(株)</v>
      </c>
      <c r="BA358" s="52" t="str">
        <f>IF(参照!G358="","",参照!G358)</f>
        <v>武州瓦斯(株)_メニューA</v>
      </c>
      <c r="BB358" s="52">
        <f t="shared" si="36"/>
        <v>0</v>
      </c>
      <c r="BD358" s="52" t="str">
        <f>IF(参照!L358="","",参照!L358)</f>
        <v>ダイヤモンドパワー(株)</v>
      </c>
    </row>
    <row r="359" spans="47:56">
      <c r="AU359" s="52" t="str">
        <f>IF(参照!A359="","",参照!A359)</f>
        <v/>
      </c>
      <c r="AV359" s="52" t="str">
        <f>IF(参照!B359="","",参照!B359)</f>
        <v/>
      </c>
      <c r="AW359" s="52" t="str">
        <f>IF(参照!C359="","",参照!C359)</f>
        <v/>
      </c>
      <c r="AX359" s="52" t="str">
        <f>IF(参照!D359="","",参照!D359)</f>
        <v>メニューB(残差)</v>
      </c>
      <c r="AY359" s="52">
        <f>IF(参照!E359="","",参照!E359)</f>
        <v>3.0800000000000001E-4</v>
      </c>
      <c r="AZ359" s="52" t="str">
        <f>IF(参照!F359="","",参照!F359)</f>
        <v>武州瓦斯(株)</v>
      </c>
      <c r="BA359" s="52" t="str">
        <f>IF(参照!G359="","",参照!G359)</f>
        <v>武州瓦斯(株)_メニューB(残差)</v>
      </c>
      <c r="BB359" s="52">
        <f t="shared" si="36"/>
        <v>0.308</v>
      </c>
      <c r="BD359" s="52" t="str">
        <f>IF(参照!L359="","",参照!L359)</f>
        <v>太陽ガス(株)</v>
      </c>
    </row>
    <row r="360" spans="47:56">
      <c r="AU360" s="52" t="str">
        <f>IF(参照!A360="","",参照!A360)</f>
        <v/>
      </c>
      <c r="AV360" s="52" t="str">
        <f>IF(参照!B360="","",参照!B360)</f>
        <v/>
      </c>
      <c r="AW360" s="52" t="str">
        <f>IF(参照!C360="","",参照!C360)</f>
        <v/>
      </c>
      <c r="AX360" s="52" t="str">
        <f>IF(参照!D360="","",参照!D360)</f>
        <v>(参考値)事業者全体</v>
      </c>
      <c r="AY360" s="52">
        <f>IF(参照!E360="","",参照!E360)</f>
        <v>3.8900000000000002E-4</v>
      </c>
      <c r="AZ360" s="52" t="str">
        <f>IF(参照!F360="","",参照!F360)</f>
        <v>武州瓦斯(株)</v>
      </c>
      <c r="BA360" s="52" t="str">
        <f>IF(参照!G360="","",参照!G360)</f>
        <v>武州瓦斯(株)_(参考値)事業者全体</v>
      </c>
      <c r="BB360" s="52">
        <f t="shared" si="36"/>
        <v>0.38900000000000001</v>
      </c>
      <c r="BD360" s="52" t="str">
        <f>IF(参照!L360="","",参照!L360)</f>
        <v>大和エネルギー(株)</v>
      </c>
    </row>
    <row r="361" spans="47:56">
      <c r="AU361" s="52" t="str">
        <f>IF(参照!A361="","",参照!A361)</f>
        <v>A0143</v>
      </c>
      <c r="AV361" s="52" t="str">
        <f>IF(参照!B361="","",参照!B361)</f>
        <v>リニューアブル・ジャパン(株)(旧：(株)みらい電力)</v>
      </c>
      <c r="AW361" s="52">
        <f>IF(参照!C361="","",参照!C361)</f>
        <v>3.1199999999999999E-4</v>
      </c>
      <c r="AX361" s="52" t="str">
        <f>IF(参照!D361="","",参照!D361)</f>
        <v>メニューA</v>
      </c>
      <c r="AY361" s="52">
        <f>IF(参照!E361="","",参照!E361)</f>
        <v>0</v>
      </c>
      <c r="AZ361" s="52" t="str">
        <f>IF(参照!F361="","",参照!F361)</f>
        <v>リニューアブル・ジャパン(株)(旧：(株)みらい電力)</v>
      </c>
      <c r="BA361" s="52" t="str">
        <f>IF(参照!G361="","",参照!G361)</f>
        <v>リニューアブル・ジャパン(株)(旧：(株)みらい電力)_メニューA</v>
      </c>
      <c r="BB361" s="52">
        <f t="shared" si="36"/>
        <v>0</v>
      </c>
      <c r="BD361" s="52" t="str">
        <f>IF(参照!L361="","",参照!L361)</f>
        <v>大和ハウス工業(株)　</v>
      </c>
    </row>
    <row r="362" spans="47:56">
      <c r="AU362" s="52" t="str">
        <f>IF(参照!A362="","",参照!A362)</f>
        <v/>
      </c>
      <c r="AV362" s="52" t="str">
        <f>IF(参照!B362="","",参照!B362)</f>
        <v/>
      </c>
      <c r="AW362" s="52" t="str">
        <f>IF(参照!C362="","",参照!C362)</f>
        <v/>
      </c>
      <c r="AX362" s="52" t="str">
        <f>IF(参照!D362="","",参照!D362)</f>
        <v>メニューB</v>
      </c>
      <c r="AY362" s="52">
        <f>IF(参照!E362="","",参照!E362)</f>
        <v>1.27E-4</v>
      </c>
      <c r="AZ362" s="52" t="str">
        <f>IF(参照!F362="","",参照!F362)</f>
        <v>リニューアブル・ジャパン(株)(旧：(株)みらい電力)</v>
      </c>
      <c r="BA362" s="52" t="str">
        <f>IF(参照!G362="","",参照!G362)</f>
        <v>リニューアブル・ジャパン(株)(旧：(株)みらい電力)_メニューB</v>
      </c>
      <c r="BB362" s="52">
        <f t="shared" si="36"/>
        <v>0.127</v>
      </c>
      <c r="BD362" s="52" t="str">
        <f>IF(参照!L362="","",参照!L362)</f>
        <v>大和ライフエナジア(株)</v>
      </c>
    </row>
    <row r="363" spans="47:56">
      <c r="AU363" s="52" t="str">
        <f>IF(参照!A363="","",参照!A363)</f>
        <v/>
      </c>
      <c r="AV363" s="52" t="str">
        <f>IF(参照!B363="","",参照!B363)</f>
        <v/>
      </c>
      <c r="AW363" s="52" t="str">
        <f>IF(参照!C363="","",参照!C363)</f>
        <v/>
      </c>
      <c r="AX363" s="52" t="str">
        <f>IF(参照!D363="","",参照!D363)</f>
        <v>メニューC</v>
      </c>
      <c r="AY363" s="52">
        <f>IF(参照!E363="","",参照!E363)</f>
        <v>1.83E-4</v>
      </c>
      <c r="AZ363" s="52" t="str">
        <f>IF(参照!F363="","",参照!F363)</f>
        <v>リニューアブル・ジャパン(株)(旧：(株)みらい電力)</v>
      </c>
      <c r="BA363" s="52" t="str">
        <f>IF(参照!G363="","",参照!G363)</f>
        <v>リニューアブル・ジャパン(株)(旧：(株)みらい電力)_メニューC</v>
      </c>
      <c r="BB363" s="52">
        <f t="shared" si="36"/>
        <v>0.183</v>
      </c>
      <c r="BD363" s="52" t="str">
        <f>IF(参照!L363="","",参照!L363)</f>
        <v>(株)タクマエナジー</v>
      </c>
    </row>
    <row r="364" spans="47:56">
      <c r="AU364" s="52" t="str">
        <f>IF(参照!A364="","",参照!A364)</f>
        <v/>
      </c>
      <c r="AV364" s="52" t="str">
        <f>IF(参照!B364="","",参照!B364)</f>
        <v/>
      </c>
      <c r="AW364" s="52" t="str">
        <f>IF(参照!C364="","",参照!C364)</f>
        <v/>
      </c>
      <c r="AX364" s="52" t="str">
        <f>IF(参照!D364="","",参照!D364)</f>
        <v>メニューD</v>
      </c>
      <c r="AY364" s="52">
        <f>IF(参照!E364="","",参照!E364)</f>
        <v>0</v>
      </c>
      <c r="AZ364" s="52" t="str">
        <f>IF(参照!F364="","",参照!F364)</f>
        <v>リニューアブル・ジャパン(株)(旧：(株)みらい電力)</v>
      </c>
      <c r="BA364" s="52" t="str">
        <f>IF(参照!G364="","",参照!G364)</f>
        <v>リニューアブル・ジャパン(株)(旧：(株)みらい電力)_メニューD</v>
      </c>
      <c r="BB364" s="52">
        <f t="shared" si="36"/>
        <v>0</v>
      </c>
      <c r="BD364" s="52" t="str">
        <f>IF(参照!L364="","",参照!L364)</f>
        <v>(株)タケエイでんき(旧：(株)横須賀アーバンウッドパワー)</v>
      </c>
    </row>
    <row r="365" spans="47:56">
      <c r="AU365" s="52" t="str">
        <f>IF(参照!A365="","",参照!A365)</f>
        <v/>
      </c>
      <c r="AV365" s="52" t="str">
        <f>IF(参照!B365="","",参照!B365)</f>
        <v/>
      </c>
      <c r="AW365" s="52" t="str">
        <f>IF(参照!C365="","",参照!C365)</f>
        <v/>
      </c>
      <c r="AX365" s="52" t="str">
        <f>IF(参照!D365="","",参照!D365)</f>
        <v>メニューE(残差)</v>
      </c>
      <c r="AY365" s="52">
        <f>IF(参照!E365="","",参照!E365)</f>
        <v>3.5100000000000002E-4</v>
      </c>
      <c r="AZ365" s="52" t="str">
        <f>IF(参照!F365="","",参照!F365)</f>
        <v>リニューアブル・ジャパン(株)(旧：(株)みらい電力)</v>
      </c>
      <c r="BA365" s="52" t="str">
        <f>IF(参照!G365="","",参照!G365)</f>
        <v>リニューアブル・ジャパン(株)(旧：(株)みらい電力)_メニューE(残差)</v>
      </c>
      <c r="BB365" s="52">
        <f t="shared" si="36"/>
        <v>0.35100000000000003</v>
      </c>
      <c r="BD365" s="52" t="str">
        <f>IF(参照!L365="","",参照!L365)</f>
        <v>たんたんエナジー(株)</v>
      </c>
    </row>
    <row r="366" spans="47:56">
      <c r="AU366" s="52" t="str">
        <f>IF(参照!A366="","",参照!A366)</f>
        <v/>
      </c>
      <c r="AV366" s="52" t="str">
        <f>IF(参照!B366="","",参照!B366)</f>
        <v/>
      </c>
      <c r="AW366" s="52" t="str">
        <f>IF(参照!C366="","",参照!C366)</f>
        <v/>
      </c>
      <c r="AX366" s="52" t="str">
        <f>IF(参照!D366="","",参照!D366)</f>
        <v>(参考値)事業者全体</v>
      </c>
      <c r="AY366" s="52">
        <f>IF(参照!E366="","",参照!E366)</f>
        <v>5.7499999999999999E-4</v>
      </c>
      <c r="AZ366" s="52" t="str">
        <f>IF(参照!F366="","",参照!F366)</f>
        <v>リニューアブル・ジャパン(株)(旧：(株)みらい電力)</v>
      </c>
      <c r="BA366" s="52" t="str">
        <f>IF(参照!G366="","",参照!G366)</f>
        <v>リニューアブル・ジャパン(株)(旧：(株)みらい電力)_(参考値)事業者全体</v>
      </c>
      <c r="BB366" s="52">
        <f t="shared" si="36"/>
        <v>0.57499999999999996</v>
      </c>
      <c r="BD366" s="52" t="str">
        <f>IF(参照!L366="","",参照!L366)</f>
        <v>(株)地域創生ホールディングス</v>
      </c>
    </row>
    <row r="367" spans="47:56">
      <c r="AU367" s="52" t="str">
        <f>IF(参照!A367="","",参照!A367)</f>
        <v>A0144</v>
      </c>
      <c r="AV367" s="52" t="str">
        <f>IF(参照!B367="","",参照!B367)</f>
        <v>大垣ガス(株)</v>
      </c>
      <c r="AW367" s="52">
        <f>IF(参照!C367="","",参照!C367)</f>
        <v>3.6400000000000001E-4</v>
      </c>
      <c r="AX367" s="52" t="str">
        <f>IF(参照!D367="","",参照!D367)</f>
        <v/>
      </c>
      <c r="AY367" s="52">
        <f>IF(参照!E367="","",参照!E367)</f>
        <v>3.0800000000000001E-4</v>
      </c>
      <c r="AZ367" s="52" t="str">
        <f>IF(参照!F367="","",参照!F367)</f>
        <v>大垣ガス(株)</v>
      </c>
      <c r="BA367" s="52" t="str">
        <f>IF(参照!G367="","",参照!G367)</f>
        <v>大垣ガス(株)_</v>
      </c>
      <c r="BB367" s="52">
        <f t="shared" si="36"/>
        <v>0.308</v>
      </c>
      <c r="BD367" s="52" t="str">
        <f>IF(参照!L367="","",参照!L367)</f>
        <v>(株)地球クラブ</v>
      </c>
    </row>
    <row r="368" spans="47:56">
      <c r="AU368" s="52" t="str">
        <f>IF(参照!A368="","",参照!A368)</f>
        <v>A0145</v>
      </c>
      <c r="AV368" s="52" t="str">
        <f>IF(参照!B368="","",参照!B368)</f>
        <v>(株)藤田商店</v>
      </c>
      <c r="AW368" s="52">
        <f>IF(参照!C368="","",参照!C368)</f>
        <v>4.86E-4</v>
      </c>
      <c r="AX368" s="52" t="str">
        <f>IF(参照!D368="","",参照!D368)</f>
        <v>メニューA</v>
      </c>
      <c r="AY368" s="52">
        <f>IF(参照!E368="","",参照!E368)</f>
        <v>0</v>
      </c>
      <c r="AZ368" s="52" t="str">
        <f>IF(参照!F368="","",参照!F368)</f>
        <v>(株)藤田商店</v>
      </c>
      <c r="BA368" s="52" t="str">
        <f>IF(参照!G368="","",参照!G368)</f>
        <v>(株)藤田商店_メニューA</v>
      </c>
      <c r="BB368" s="52">
        <f t="shared" si="36"/>
        <v>0</v>
      </c>
      <c r="BD368" s="52" t="str">
        <f>IF(参照!L368="","",参照!L368)</f>
        <v>秩父新電力(株)</v>
      </c>
    </row>
    <row r="369" spans="47:56">
      <c r="AU369" s="52" t="str">
        <f>IF(参照!A369="","",参照!A369)</f>
        <v/>
      </c>
      <c r="AV369" s="52" t="str">
        <f>IF(参照!B369="","",参照!B369)</f>
        <v/>
      </c>
      <c r="AW369" s="52" t="str">
        <f>IF(参照!C369="","",参照!C369)</f>
        <v/>
      </c>
      <c r="AX369" s="52" t="str">
        <f>IF(参照!D369="","",参照!D369)</f>
        <v>メニューB(残差)</v>
      </c>
      <c r="AY369" s="52">
        <f>IF(参照!E369="","",参照!E369)</f>
        <v>4.66E-4</v>
      </c>
      <c r="AZ369" s="52" t="str">
        <f>IF(参照!F369="","",参照!F369)</f>
        <v>(株)藤田商店</v>
      </c>
      <c r="BA369" s="52" t="str">
        <f>IF(参照!G369="","",参照!G369)</f>
        <v>(株)藤田商店_メニューB(残差)</v>
      </c>
      <c r="BB369" s="52">
        <f t="shared" si="36"/>
        <v>0.46599999999999997</v>
      </c>
      <c r="BD369" s="52" t="str">
        <f>IF(参照!L369="","",参照!L369)</f>
        <v>千葉電力(株)</v>
      </c>
    </row>
    <row r="370" spans="47:56">
      <c r="AU370" s="52" t="str">
        <f>IF(参照!A370="","",参照!A370)</f>
        <v/>
      </c>
      <c r="AV370" s="52" t="str">
        <f>IF(参照!B370="","",参照!B370)</f>
        <v/>
      </c>
      <c r="AW370" s="52" t="str">
        <f>IF(参照!C370="","",参照!C370)</f>
        <v/>
      </c>
      <c r="AX370" s="52" t="str">
        <f>IF(参照!D370="","",参照!D370)</f>
        <v>(参考値)事業者全体</v>
      </c>
      <c r="AY370" s="52">
        <f>IF(参照!E370="","",参照!E370)</f>
        <v>5.3899999999999998E-4</v>
      </c>
      <c r="AZ370" s="52" t="str">
        <f>IF(参照!F370="","",参照!F370)</f>
        <v>(株)藤田商店</v>
      </c>
      <c r="BA370" s="52" t="str">
        <f>IF(参照!G370="","",参照!G370)</f>
        <v>(株)藤田商店_(参考値)事業者全体</v>
      </c>
      <c r="BB370" s="52">
        <f t="shared" si="36"/>
        <v>0.53900000000000003</v>
      </c>
      <c r="BD370" s="52" t="str">
        <f>IF(参照!L370="","",参照!L370)</f>
        <v>(株)チャームドライフ</v>
      </c>
    </row>
    <row r="371" spans="47:56">
      <c r="AU371" s="52" t="str">
        <f>IF(参照!A371="","",参照!A371)</f>
        <v>A0146</v>
      </c>
      <c r="AV371" s="52" t="str">
        <f>IF(参照!B371="","",参照!B371)</f>
        <v>(株)ケーブルネット下関</v>
      </c>
      <c r="AW371" s="52">
        <f>IF(参照!C371="","",参照!C371)</f>
        <v>4.5800000000000002E-4</v>
      </c>
      <c r="AX371" s="52" t="str">
        <f>IF(参照!D371="","",参照!D371)</f>
        <v/>
      </c>
      <c r="AY371" s="52">
        <f>IF(参照!E371="","",参照!E371)</f>
        <v>5.0000000000000001E-4</v>
      </c>
      <c r="AZ371" s="52" t="str">
        <f>IF(参照!F371="","",参照!F371)</f>
        <v>(株)ケーブルネット下関</v>
      </c>
      <c r="BA371" s="52" t="str">
        <f>IF(参照!G371="","",参照!G371)</f>
        <v>(株)ケーブルネット下関_</v>
      </c>
      <c r="BB371" s="52">
        <f t="shared" si="36"/>
        <v>0.5</v>
      </c>
      <c r="BD371" s="52" t="str">
        <f>IF(参照!L371="","",参照!L371)</f>
        <v>中央電力(株)</v>
      </c>
    </row>
    <row r="372" spans="47:56">
      <c r="AU372" s="52" t="str">
        <f>IF(参照!A372="","",参照!A372)</f>
        <v>A0147</v>
      </c>
      <c r="AV372" s="52" t="str">
        <f>IF(参照!B372="","",参照!B372)</f>
        <v>(株)ジェイコム九州</v>
      </c>
      <c r="AW372" s="52">
        <f>IF(参照!C372="","",参照!C372)</f>
        <v>4.6099999999999998E-4</v>
      </c>
      <c r="AX372" s="52" t="str">
        <f>IF(参照!D372="","",参照!D372)</f>
        <v/>
      </c>
      <c r="AY372" s="52">
        <f>IF(参照!E372="","",参照!E372)</f>
        <v>5.0299999999999997E-4</v>
      </c>
      <c r="AZ372" s="52" t="str">
        <f>IF(参照!F372="","",参照!F372)</f>
        <v>(株)ジェイコム九州</v>
      </c>
      <c r="BA372" s="52" t="str">
        <f>IF(参照!G372="","",参照!G372)</f>
        <v>(株)ジェイコム九州_</v>
      </c>
      <c r="BB372" s="52">
        <f t="shared" si="36"/>
        <v>0.503</v>
      </c>
      <c r="BD372" s="52" t="str">
        <f>IF(参照!L372="","",参照!L372)</f>
        <v>中央電力エナジー(株)</v>
      </c>
    </row>
    <row r="373" spans="47:56">
      <c r="AU373" s="52" t="str">
        <f>IF(参照!A373="","",参照!A373)</f>
        <v>A0149</v>
      </c>
      <c r="AV373" s="52" t="str">
        <f>IF(参照!B373="","",参照!B373)</f>
        <v>(株)グローバルエンジニアリング</v>
      </c>
      <c r="AW373" s="52">
        <f>IF(参照!C373="","",参照!C373)</f>
        <v>5.4299999999999997E-4</v>
      </c>
      <c r="AX373" s="52" t="str">
        <f>IF(参照!D373="","",参照!D373)</f>
        <v>メニューA</v>
      </c>
      <c r="AY373" s="52">
        <f>IF(参照!E373="","",参照!E373)</f>
        <v>0</v>
      </c>
      <c r="AZ373" s="52" t="str">
        <f>IF(参照!F373="","",参照!F373)</f>
        <v>(株)グローバルエンジニアリング</v>
      </c>
      <c r="BA373" s="52" t="str">
        <f>IF(参照!G373="","",参照!G373)</f>
        <v>(株)グローバルエンジニアリング_メニューA</v>
      </c>
      <c r="BB373" s="52">
        <f t="shared" si="36"/>
        <v>0</v>
      </c>
      <c r="BD373" s="52" t="str">
        <f>IF(参照!L373="","",参照!L373)</f>
        <v>(株)中海テレビ放送</v>
      </c>
    </row>
    <row r="374" spans="47:56">
      <c r="AU374" s="52" t="str">
        <f>IF(参照!A374="","",参照!A374)</f>
        <v/>
      </c>
      <c r="AV374" s="52" t="str">
        <f>IF(参照!B374="","",参照!B374)</f>
        <v/>
      </c>
      <c r="AW374" s="52" t="str">
        <f>IF(参照!C374="","",参照!C374)</f>
        <v/>
      </c>
      <c r="AX374" s="52" t="str">
        <f>IF(参照!D374="","",参照!D374)</f>
        <v>メニューB(残差)</v>
      </c>
      <c r="AY374" s="52">
        <f>IF(参照!E374="","",参照!E374)</f>
        <v>5.7300000000000005E-4</v>
      </c>
      <c r="AZ374" s="52" t="str">
        <f>IF(参照!F374="","",参照!F374)</f>
        <v>(株)グローバルエンジニアリング</v>
      </c>
      <c r="BA374" s="52" t="str">
        <f>IF(参照!G374="","",参照!G374)</f>
        <v>(株)グローバルエンジニアリング_メニューB(残差)</v>
      </c>
      <c r="BB374" s="52">
        <f t="shared" si="36"/>
        <v>0.57300000000000006</v>
      </c>
      <c r="BD374" s="52" t="str">
        <f>IF(参照!L374="","",参照!L374)</f>
        <v>(株)中京電力</v>
      </c>
    </row>
    <row r="375" spans="47:56">
      <c r="AU375" s="52" t="str">
        <f>IF(参照!A375="","",参照!A375)</f>
        <v/>
      </c>
      <c r="AV375" s="52" t="str">
        <f>IF(参照!B375="","",参照!B375)</f>
        <v/>
      </c>
      <c r="AW375" s="52" t="str">
        <f>IF(参照!C375="","",参照!C375)</f>
        <v/>
      </c>
      <c r="AX375" s="52" t="str">
        <f>IF(参照!D375="","",参照!D375)</f>
        <v>(参考値)事業者全体</v>
      </c>
      <c r="AY375" s="52">
        <f>IF(参照!E375="","",参照!E375)</f>
        <v>3.77E-4</v>
      </c>
      <c r="AZ375" s="52" t="str">
        <f>IF(参照!F375="","",参照!F375)</f>
        <v>(株)グローバルエンジニアリング</v>
      </c>
      <c r="BA375" s="52" t="str">
        <f>IF(参照!G375="","",参照!G375)</f>
        <v>(株)グローバルエンジニアリング_(参考値)事業者全体</v>
      </c>
      <c r="BB375" s="52">
        <f t="shared" si="36"/>
        <v>0.377</v>
      </c>
      <c r="BD375" s="52" t="str">
        <f>IF(参照!L375="","",参照!L375)</f>
        <v>中小企業支援(株)</v>
      </c>
    </row>
    <row r="376" spans="47:56">
      <c r="AU376" s="52" t="str">
        <f>IF(参照!A376="","",参照!A376)</f>
        <v>A0150</v>
      </c>
      <c r="AV376" s="52" t="str">
        <f>IF(参照!B376="","",参照!B376)</f>
        <v>九州エナジー(株)</v>
      </c>
      <c r="AW376" s="52">
        <f>IF(参照!C376="","",参照!C376)</f>
        <v>4.7600000000000002E-4</v>
      </c>
      <c r="AX376" s="52" t="str">
        <f>IF(参照!D376="","",参照!D376)</f>
        <v>メニューA</v>
      </c>
      <c r="AY376" s="52">
        <f>IF(参照!E376="","",参照!E376)</f>
        <v>0</v>
      </c>
      <c r="AZ376" s="52" t="str">
        <f>IF(参照!F376="","",参照!F376)</f>
        <v>九州エナジー(株)</v>
      </c>
      <c r="BA376" s="52" t="str">
        <f>IF(参照!G376="","",参照!G376)</f>
        <v>九州エナジー(株)_メニューA</v>
      </c>
      <c r="BB376" s="52">
        <f t="shared" si="36"/>
        <v>0</v>
      </c>
      <c r="BD376" s="52" t="str">
        <f>IF(参照!L376="","",参照!L376)</f>
        <v>(株)津軽あっぷるパワー</v>
      </c>
    </row>
    <row r="377" spans="47:56">
      <c r="AU377" s="52" t="str">
        <f>IF(参照!A377="","",参照!A377)</f>
        <v/>
      </c>
      <c r="AV377" s="52" t="str">
        <f>IF(参照!B377="","",参照!B377)</f>
        <v/>
      </c>
      <c r="AW377" s="52" t="str">
        <f>IF(参照!C377="","",参照!C377)</f>
        <v/>
      </c>
      <c r="AX377" s="52" t="str">
        <f>IF(参照!D377="","",参照!D377)</f>
        <v>メニューB(残差)</v>
      </c>
      <c r="AY377" s="52">
        <f>IF(参照!E377="","",参照!E377)</f>
        <v>4.37E-4</v>
      </c>
      <c r="AZ377" s="52" t="str">
        <f>IF(参照!F377="","",参照!F377)</f>
        <v>九州エナジー(株)</v>
      </c>
      <c r="BA377" s="52" t="str">
        <f>IF(参照!G377="","",参照!G377)</f>
        <v>九州エナジー(株)_メニューB(残差)</v>
      </c>
      <c r="BB377" s="52">
        <f t="shared" si="36"/>
        <v>0.437</v>
      </c>
      <c r="BD377" s="52" t="str">
        <f>IF(参照!L377="","",参照!L377)</f>
        <v>土浦ケーブルテレビ(株)</v>
      </c>
    </row>
    <row r="378" spans="47:56">
      <c r="AU378" s="52" t="str">
        <f>IF(参照!A378="","",参照!A378)</f>
        <v/>
      </c>
      <c r="AV378" s="52" t="str">
        <f>IF(参照!B378="","",参照!B378)</f>
        <v/>
      </c>
      <c r="AW378" s="52" t="str">
        <f>IF(参照!C378="","",参照!C378)</f>
        <v/>
      </c>
      <c r="AX378" s="52" t="str">
        <f>IF(参照!D378="","",参照!D378)</f>
        <v>(参考値)事業者全体</v>
      </c>
      <c r="AY378" s="52">
        <f>IF(参照!E378="","",参照!E378)</f>
        <v>4.6799999999999999E-4</v>
      </c>
      <c r="AZ378" s="52" t="str">
        <f>IF(参照!F378="","",参照!F378)</f>
        <v>九州エナジー(株)</v>
      </c>
      <c r="BA378" s="52" t="str">
        <f>IF(参照!G378="","",参照!G378)</f>
        <v>九州エナジー(株)_(参考値)事業者全体</v>
      </c>
      <c r="BB378" s="52">
        <f t="shared" si="36"/>
        <v>0.46799999999999997</v>
      </c>
      <c r="BD378" s="52" t="str">
        <f>IF(参照!L378="","",参照!L378)</f>
        <v>つづくみらいエナジー(株)</v>
      </c>
    </row>
    <row r="379" spans="47:56">
      <c r="AU379" s="52" t="str">
        <f>IF(参照!A379="","",参照!A379)</f>
        <v>A0151</v>
      </c>
      <c r="AV379" s="52" t="str">
        <f>IF(参照!B379="","",参照!B379)</f>
        <v>(株)トヨタエナジーソリューションズ</v>
      </c>
      <c r="AW379" s="52">
        <f>IF(参照!C379="","",参照!C379)</f>
        <v>4.3300000000000001E-4</v>
      </c>
      <c r="AX379" s="52" t="str">
        <f>IF(参照!D379="","",参照!D379)</f>
        <v/>
      </c>
      <c r="AY379" s="52">
        <f>IF(参照!E379="","",参照!E379)</f>
        <v>4.2400000000000001E-4</v>
      </c>
      <c r="AZ379" s="52" t="str">
        <f>IF(参照!F379="","",参照!F379)</f>
        <v>(株)トヨタエナジーソリューションズ</v>
      </c>
      <c r="BA379" s="52" t="str">
        <f>IF(参照!G379="","",参照!G379)</f>
        <v>(株)トヨタエナジーソリューションズ_</v>
      </c>
      <c r="BB379" s="52">
        <f t="shared" si="36"/>
        <v>0.42399999999999999</v>
      </c>
      <c r="BD379" s="52" t="str">
        <f>IF(参照!L379="","",参照!L379)</f>
        <v>ティーダッシュ合同会社</v>
      </c>
    </row>
    <row r="380" spans="47:56">
      <c r="AU380" s="52" t="str">
        <f>IF(参照!A380="","",参照!A380)</f>
        <v>A0153</v>
      </c>
      <c r="AV380" s="52" t="str">
        <f>IF(参照!B380="","",参照!B380)</f>
        <v>(株)エナリス・パワー・マーケティング</v>
      </c>
      <c r="AW380" s="52">
        <f>IF(参照!C380="","",参照!C380)</f>
        <v>4.5199999999999998E-4</v>
      </c>
      <c r="AX380" s="52" t="str">
        <f>IF(参照!D380="","",参照!D380)</f>
        <v>メニューA</v>
      </c>
      <c r="AY380" s="52">
        <f>IF(参照!E380="","",参照!E380)</f>
        <v>0</v>
      </c>
      <c r="AZ380" s="52" t="str">
        <f>IF(参照!F380="","",参照!F380)</f>
        <v>(株)エナリス・パワー・マーケティング</v>
      </c>
      <c r="BA380" s="52" t="str">
        <f>IF(参照!G380="","",参照!G380)</f>
        <v>(株)エナリス・パワー・マーケティング_メニューA</v>
      </c>
      <c r="BB380" s="52">
        <f t="shared" si="36"/>
        <v>0</v>
      </c>
      <c r="BD380" s="52" t="str">
        <f>IF(参照!L380="","",参照!L380)</f>
        <v>デジタルグリッド(株)</v>
      </c>
    </row>
    <row r="381" spans="47:56">
      <c r="AU381" s="52" t="str">
        <f>IF(参照!A381="","",参照!A381)</f>
        <v/>
      </c>
      <c r="AV381" s="52" t="str">
        <f>IF(参照!B381="","",参照!B381)</f>
        <v/>
      </c>
      <c r="AW381" s="52" t="str">
        <f>IF(参照!C381="","",参照!C381)</f>
        <v/>
      </c>
      <c r="AX381" s="52" t="str">
        <f>IF(参照!D381="","",参照!D381)</f>
        <v>メニューB</v>
      </c>
      <c r="AY381" s="52">
        <f>IF(参照!E381="","",参照!E381)</f>
        <v>3.77E-4</v>
      </c>
      <c r="AZ381" s="52" t="str">
        <f>IF(参照!F381="","",参照!F381)</f>
        <v>(株)エナリス・パワー・マーケティング</v>
      </c>
      <c r="BA381" s="52" t="str">
        <f>IF(参照!G381="","",参照!G381)</f>
        <v>(株)エナリス・パワー・マーケティング_メニューB</v>
      </c>
      <c r="BB381" s="52">
        <f t="shared" si="36"/>
        <v>0.377</v>
      </c>
      <c r="BD381" s="52" t="str">
        <f>IF(参照!L381="","",参照!L381)</f>
        <v>テス・エンジニアリング(株)</v>
      </c>
    </row>
    <row r="382" spans="47:56">
      <c r="AU382" s="52" t="str">
        <f>IF(参照!A382="","",参照!A382)</f>
        <v/>
      </c>
      <c r="AV382" s="52" t="str">
        <f>IF(参照!B382="","",参照!B382)</f>
        <v/>
      </c>
      <c r="AW382" s="52" t="str">
        <f>IF(参照!C382="","",参照!C382)</f>
        <v/>
      </c>
      <c r="AX382" s="52" t="str">
        <f>IF(参照!D382="","",参照!D382)</f>
        <v>メニューC</v>
      </c>
      <c r="AY382" s="52">
        <f>IF(参照!E382="","",参照!E382)</f>
        <v>0</v>
      </c>
      <c r="AZ382" s="52" t="str">
        <f>IF(参照!F382="","",参照!F382)</f>
        <v>(株)エナリス・パワー・マーケティング</v>
      </c>
      <c r="BA382" s="52" t="str">
        <f>IF(参照!G382="","",参照!G382)</f>
        <v>(株)エナリス・パワー・マーケティング_メニューC</v>
      </c>
      <c r="BB382" s="52">
        <f t="shared" si="36"/>
        <v>0</v>
      </c>
      <c r="BD382" s="52" t="str">
        <f>IF(参照!L382="","",参照!L382)</f>
        <v>テプコカスタマーサービス(株)</v>
      </c>
    </row>
    <row r="383" spans="47:56">
      <c r="AU383" s="52" t="str">
        <f>IF(参照!A383="","",参照!A383)</f>
        <v/>
      </c>
      <c r="AV383" s="52" t="str">
        <f>IF(参照!B383="","",参照!B383)</f>
        <v/>
      </c>
      <c r="AW383" s="52" t="str">
        <f>IF(参照!C383="","",参照!C383)</f>
        <v/>
      </c>
      <c r="AX383" s="52" t="str">
        <f>IF(参照!D383="","",参照!D383)</f>
        <v>メニューD</v>
      </c>
      <c r="AY383" s="52">
        <f>IF(参照!E383="","",参照!E383)</f>
        <v>0</v>
      </c>
      <c r="AZ383" s="52" t="str">
        <f>IF(参照!F383="","",参照!F383)</f>
        <v>(株)エナリス・パワー・マーケティング</v>
      </c>
      <c r="BA383" s="52" t="str">
        <f>IF(参照!G383="","",参照!G383)</f>
        <v>(株)エナリス・パワー・マーケティング_メニューD</v>
      </c>
      <c r="BB383" s="52">
        <f t="shared" si="36"/>
        <v>0</v>
      </c>
      <c r="BD383" s="52" t="str">
        <f>IF(参照!L383="","",参照!L383)</f>
        <v>(株)デベロップ</v>
      </c>
    </row>
    <row r="384" spans="47:56">
      <c r="AU384" s="52" t="str">
        <f>IF(参照!A384="","",参照!A384)</f>
        <v/>
      </c>
      <c r="AV384" s="52" t="str">
        <f>IF(参照!B384="","",参照!B384)</f>
        <v/>
      </c>
      <c r="AW384" s="52" t="str">
        <f>IF(参照!C384="","",参照!C384)</f>
        <v/>
      </c>
      <c r="AX384" s="52" t="str">
        <f>IF(参照!D384="","",参照!D384)</f>
        <v>メニューE</v>
      </c>
      <c r="AY384" s="52">
        <f>IF(参照!E384="","",参照!E384)</f>
        <v>0</v>
      </c>
      <c r="AZ384" s="52" t="str">
        <f>IF(参照!F384="","",参照!F384)</f>
        <v>(株)エナリス・パワー・マーケティング</v>
      </c>
      <c r="BA384" s="52" t="str">
        <f>IF(参照!G384="","",参照!G384)</f>
        <v>(株)エナリス・パワー・マーケティング_メニューE</v>
      </c>
      <c r="BB384" s="52">
        <f t="shared" si="36"/>
        <v>0</v>
      </c>
      <c r="BD384" s="52" t="str">
        <f>IF(参照!L384="","",参照!L384)</f>
        <v>(株)デライトアップ</v>
      </c>
    </row>
    <row r="385" spans="47:56">
      <c r="AU385" s="52" t="str">
        <f>IF(参照!A385="","",参照!A385)</f>
        <v/>
      </c>
      <c r="AV385" s="52" t="str">
        <f>IF(参照!B385="","",参照!B385)</f>
        <v/>
      </c>
      <c r="AW385" s="52" t="str">
        <f>IF(参照!C385="","",参照!C385)</f>
        <v/>
      </c>
      <c r="AX385" s="52" t="str">
        <f>IF(参照!D385="","",参照!D385)</f>
        <v>メニューF</v>
      </c>
      <c r="AY385" s="52">
        <f>IF(参照!E385="","",参照!E385)</f>
        <v>0</v>
      </c>
      <c r="AZ385" s="52" t="str">
        <f>IF(参照!F385="","",参照!F385)</f>
        <v>(株)エナリス・パワー・マーケティング</v>
      </c>
      <c r="BA385" s="52" t="str">
        <f>IF(参照!G385="","",参照!G385)</f>
        <v>(株)エナリス・パワー・マーケティング_メニューF</v>
      </c>
      <c r="BB385" s="52">
        <f t="shared" si="36"/>
        <v>0</v>
      </c>
      <c r="BD385" s="52" t="str">
        <f>IF(参照!L385="","",参照!L385)</f>
        <v>(株)テレ・マーカー</v>
      </c>
    </row>
    <row r="386" spans="47:56">
      <c r="AU386" s="52" t="str">
        <f>IF(参照!A386="","",参照!A386)</f>
        <v/>
      </c>
      <c r="AV386" s="52" t="str">
        <f>IF(参照!B386="","",参照!B386)</f>
        <v/>
      </c>
      <c r="AW386" s="52" t="str">
        <f>IF(参照!C386="","",参照!C386)</f>
        <v/>
      </c>
      <c r="AX386" s="52" t="str">
        <f>IF(参照!D386="","",参照!D386)</f>
        <v>メニューG</v>
      </c>
      <c r="AY386" s="52">
        <f>IF(参照!E386="","",参照!E386)</f>
        <v>0</v>
      </c>
      <c r="AZ386" s="52" t="str">
        <f>IF(参照!F386="","",参照!F386)</f>
        <v>(株)エナリス・パワー・マーケティング</v>
      </c>
      <c r="BA386" s="52" t="str">
        <f>IF(参照!G386="","",参照!G386)</f>
        <v>(株)エナリス・パワー・マーケティング_メニューG</v>
      </c>
      <c r="BB386" s="52">
        <f t="shared" si="36"/>
        <v>0</v>
      </c>
      <c r="BD386" s="52" t="str">
        <f>IF(参照!L386="","",参照!L386)</f>
        <v>(株)デンケン</v>
      </c>
    </row>
    <row r="387" spans="47:56">
      <c r="AU387" s="52" t="str">
        <f>IF(参照!A387="","",参照!A387)</f>
        <v/>
      </c>
      <c r="AV387" s="52" t="str">
        <f>IF(参照!B387="","",参照!B387)</f>
        <v/>
      </c>
      <c r="AW387" s="52" t="str">
        <f>IF(参照!C387="","",参照!C387)</f>
        <v/>
      </c>
      <c r="AX387" s="52" t="str">
        <f>IF(参照!D387="","",参照!D387)</f>
        <v>メニューH</v>
      </c>
      <c r="AY387" s="52">
        <f>IF(参照!E387="","",参照!E387)</f>
        <v>1E-4</v>
      </c>
      <c r="AZ387" s="52" t="str">
        <f>IF(参照!F387="","",参照!F387)</f>
        <v>(株)エナリス・パワー・マーケティング</v>
      </c>
      <c r="BA387" s="52" t="str">
        <f>IF(参照!G387="","",参照!G387)</f>
        <v>(株)エナリス・パワー・マーケティング_メニューH</v>
      </c>
      <c r="BB387" s="52">
        <f t="shared" si="36"/>
        <v>0.1</v>
      </c>
      <c r="BD387" s="52" t="str">
        <f>IF(参照!L387="","",参照!L387)</f>
        <v>電源開発(株)</v>
      </c>
    </row>
    <row r="388" spans="47:56">
      <c r="AU388" s="52" t="str">
        <f>IF(参照!A388="","",参照!A388)</f>
        <v/>
      </c>
      <c r="AV388" s="52" t="str">
        <f>IF(参照!B388="","",参照!B388)</f>
        <v/>
      </c>
      <c r="AW388" s="52" t="str">
        <f>IF(参照!C388="","",参照!C388)</f>
        <v/>
      </c>
      <c r="AX388" s="52" t="str">
        <f>IF(参照!D388="","",参照!D388)</f>
        <v>メニューI</v>
      </c>
      <c r="AY388" s="52">
        <f>IF(参照!E388="","",参照!E388)</f>
        <v>2.9999999999999997E-4</v>
      </c>
      <c r="AZ388" s="52" t="str">
        <f>IF(参照!F388="","",参照!F388)</f>
        <v>(株)エナリス・パワー・マーケティング</v>
      </c>
      <c r="BA388" s="52" t="str">
        <f>IF(参照!G388="","",参照!G388)</f>
        <v>(株)エナリス・パワー・マーケティング_メニューI</v>
      </c>
      <c r="BB388" s="52">
        <f t="shared" si="36"/>
        <v>0.3</v>
      </c>
      <c r="BD388" s="52" t="str">
        <f>IF(参照!L388="","",参照!L388)</f>
        <v>電力保全サービス(株)</v>
      </c>
    </row>
    <row r="389" spans="47:56">
      <c r="AU389" s="52" t="str">
        <f>IF(参照!A389="","",参照!A389)</f>
        <v/>
      </c>
      <c r="AV389" s="52" t="str">
        <f>IF(参照!B389="","",参照!B389)</f>
        <v/>
      </c>
      <c r="AW389" s="52" t="str">
        <f>IF(参照!C389="","",参照!C389)</f>
        <v/>
      </c>
      <c r="AX389" s="52" t="str">
        <f>IF(参照!D389="","",参照!D389)</f>
        <v>メニューJ</v>
      </c>
      <c r="AY389" s="52">
        <f>IF(参照!E389="","",参照!E389)</f>
        <v>4.0000000000000002E-4</v>
      </c>
      <c r="AZ389" s="52" t="str">
        <f>IF(参照!F389="","",参照!F389)</f>
        <v>(株)エナリス・パワー・マーケティング</v>
      </c>
      <c r="BA389" s="52" t="str">
        <f>IF(参照!G389="","",参照!G389)</f>
        <v>(株)エナリス・パワー・マーケティング_メニューJ</v>
      </c>
      <c r="BB389" s="52">
        <f t="shared" ref="BB389:BB452" si="37">AY389*1000</f>
        <v>0.4</v>
      </c>
      <c r="BD389" s="52" t="str">
        <f>IF(参照!L389="","",参照!L389)</f>
        <v>東亜ガス(株)</v>
      </c>
    </row>
    <row r="390" spans="47:56">
      <c r="AU390" s="52" t="str">
        <f>IF(参照!A390="","",参照!A390)</f>
        <v/>
      </c>
      <c r="AV390" s="52" t="str">
        <f>IF(参照!B390="","",参照!B390)</f>
        <v/>
      </c>
      <c r="AW390" s="52" t="str">
        <f>IF(参照!C390="","",参照!C390)</f>
        <v/>
      </c>
      <c r="AX390" s="52" t="str">
        <f>IF(参照!D390="","",参照!D390)</f>
        <v>メニューK</v>
      </c>
      <c r="AY390" s="52">
        <f>IF(参照!E390="","",参照!E390)</f>
        <v>4.0000000000000002E-4</v>
      </c>
      <c r="AZ390" s="52" t="str">
        <f>IF(参照!F390="","",参照!F390)</f>
        <v>(株)エナリス・パワー・マーケティング</v>
      </c>
      <c r="BA390" s="52" t="str">
        <f>IF(参照!G390="","",参照!G390)</f>
        <v>(株)エナリス・パワー・マーケティング_メニューK</v>
      </c>
      <c r="BB390" s="52">
        <f t="shared" si="37"/>
        <v>0.4</v>
      </c>
      <c r="BD390" s="52" t="str">
        <f>IF(参照!L390="","",参照!L390)</f>
        <v>(株)東急パワーサプライ</v>
      </c>
    </row>
    <row r="391" spans="47:56">
      <c r="AU391" s="52" t="str">
        <f>IF(参照!A391="","",参照!A391)</f>
        <v/>
      </c>
      <c r="AV391" s="52" t="str">
        <f>IF(参照!B391="","",参照!B391)</f>
        <v/>
      </c>
      <c r="AW391" s="52" t="str">
        <f>IF(参照!C391="","",参照!C391)</f>
        <v/>
      </c>
      <c r="AX391" s="52" t="str">
        <f>IF(参照!D391="","",参照!D391)</f>
        <v>メニューL(残差)</v>
      </c>
      <c r="AY391" s="52">
        <f>IF(参照!E391="","",参照!E391)</f>
        <v>5.8E-4</v>
      </c>
      <c r="AZ391" s="52" t="str">
        <f>IF(参照!F391="","",参照!F391)</f>
        <v>(株)エナリス・パワー・マーケティング</v>
      </c>
      <c r="BA391" s="52" t="str">
        <f>IF(参照!G391="","",参照!G391)</f>
        <v>(株)エナリス・パワー・マーケティング_メニューL(残差)</v>
      </c>
      <c r="BB391" s="52">
        <f t="shared" si="37"/>
        <v>0.57999999999999996</v>
      </c>
      <c r="BD391" s="52" t="str">
        <f>IF(参照!L391="","",参照!L391)</f>
        <v>東京エコサービス(株)</v>
      </c>
    </row>
    <row r="392" spans="47:56">
      <c r="AU392" s="52" t="str">
        <f>IF(参照!A392="","",参照!A392)</f>
        <v/>
      </c>
      <c r="AV392" s="52" t="str">
        <f>IF(参照!B392="","",参照!B392)</f>
        <v/>
      </c>
      <c r="AW392" s="52" t="str">
        <f>IF(参照!C392="","",参照!C392)</f>
        <v/>
      </c>
      <c r="AX392" s="52" t="str">
        <f>IF(参照!D392="","",参照!D392)</f>
        <v>(参考値)事業者全体</v>
      </c>
      <c r="AY392" s="52">
        <f>IF(参照!E392="","",参照!E392)</f>
        <v>6.2399999999999999E-4</v>
      </c>
      <c r="AZ392" s="52" t="str">
        <f>IF(参照!F392="","",参照!F392)</f>
        <v>(株)エナリス・パワー・マーケティング</v>
      </c>
      <c r="BA392" s="52" t="str">
        <f>IF(参照!G392="","",参照!G392)</f>
        <v>(株)エナリス・パワー・マーケティング_(参考値)事業者全体</v>
      </c>
      <c r="BB392" s="52">
        <f t="shared" si="37"/>
        <v>0.624</v>
      </c>
      <c r="BD392" s="52" t="str">
        <f>IF(参照!L392="","",参照!L392)</f>
        <v>東京ガス(株)</v>
      </c>
    </row>
    <row r="393" spans="47:56">
      <c r="AU393" s="52" t="str">
        <f>IF(参照!A393="","",参照!A393)</f>
        <v>A0154</v>
      </c>
      <c r="AV393" s="52" t="str">
        <f>IF(参照!B393="","",参照!B393)</f>
        <v>歌舞伎エナジー(株)</v>
      </c>
      <c r="AW393" s="52">
        <f>IF(参照!C393="","",参照!C393)</f>
        <v>5.2800000000000004E-4</v>
      </c>
      <c r="AX393" s="52" t="str">
        <f>IF(参照!D393="","",参照!D393)</f>
        <v/>
      </c>
      <c r="AY393" s="52">
        <f>IF(参照!E393="","",参照!E393)</f>
        <v>5.5500000000000005E-4</v>
      </c>
      <c r="AZ393" s="52" t="str">
        <f>IF(参照!F393="","",参照!F393)</f>
        <v>歌舞伎エナジー(株)</v>
      </c>
      <c r="BA393" s="52" t="str">
        <f>IF(参照!G393="","",参照!G393)</f>
        <v>歌舞伎エナジー(株)_</v>
      </c>
      <c r="BB393" s="52">
        <f t="shared" si="37"/>
        <v>0.55500000000000005</v>
      </c>
      <c r="BD393" s="52" t="str">
        <f>IF(参照!L393="","",参照!L393)</f>
        <v>公益財団法人東京都環境公社</v>
      </c>
    </row>
    <row r="394" spans="47:56">
      <c r="AU394" s="52" t="str">
        <f>IF(参照!A394="","",参照!A394)</f>
        <v>A0155</v>
      </c>
      <c r="AV394" s="52" t="str">
        <f>IF(参照!B394="","",参照!B394)</f>
        <v>みやまスマートエネルギー(株)</v>
      </c>
      <c r="AW394" s="52">
        <f>IF(参照!C394="","",参照!C394)</f>
        <v>4.1300000000000001E-4</v>
      </c>
      <c r="AX394" s="52" t="str">
        <f>IF(参照!D394="","",参照!D394)</f>
        <v>メニューA</v>
      </c>
      <c r="AY394" s="52">
        <f>IF(参照!E394="","",参照!E394)</f>
        <v>0</v>
      </c>
      <c r="AZ394" s="52" t="str">
        <f>IF(参照!F394="","",参照!F394)</f>
        <v>みやまスマートエネルギー(株)</v>
      </c>
      <c r="BA394" s="52" t="str">
        <f>IF(参照!G394="","",参照!G394)</f>
        <v>みやまスマートエネルギー(株)_メニューA</v>
      </c>
      <c r="BB394" s="52">
        <f t="shared" si="37"/>
        <v>0</v>
      </c>
      <c r="BD394" s="52" t="str">
        <f>IF(参照!L394="","",参照!L394)</f>
        <v>東彩ガス(株)</v>
      </c>
    </row>
    <row r="395" spans="47:56">
      <c r="AU395" s="52" t="str">
        <f>IF(参照!A395="","",参照!A395)</f>
        <v/>
      </c>
      <c r="AV395" s="52" t="str">
        <f>IF(参照!B395="","",参照!B395)</f>
        <v/>
      </c>
      <c r="AW395" s="52" t="str">
        <f>IF(参照!C395="","",参照!C395)</f>
        <v/>
      </c>
      <c r="AX395" s="52" t="str">
        <f>IF(参照!D395="","",参照!D395)</f>
        <v>メニューB(残差)</v>
      </c>
      <c r="AY395" s="52">
        <f>IF(参照!E395="","",参照!E395)</f>
        <v>4.0000000000000002E-4</v>
      </c>
      <c r="AZ395" s="52" t="str">
        <f>IF(参照!F395="","",参照!F395)</f>
        <v>みやまスマートエネルギー(株)</v>
      </c>
      <c r="BA395" s="52" t="str">
        <f>IF(参照!G395="","",参照!G395)</f>
        <v>みやまスマートエネルギー(株)_メニューB(残差)</v>
      </c>
      <c r="BB395" s="52">
        <f t="shared" si="37"/>
        <v>0.4</v>
      </c>
      <c r="BD395" s="52" t="str">
        <f>IF(参照!L395="","",参照!L395)</f>
        <v>東邦ガス(株)</v>
      </c>
    </row>
    <row r="396" spans="47:56">
      <c r="AU396" s="52" t="str">
        <f>IF(参照!A396="","",参照!A396)</f>
        <v/>
      </c>
      <c r="AV396" s="52" t="str">
        <f>IF(参照!B396="","",参照!B396)</f>
        <v/>
      </c>
      <c r="AW396" s="52" t="str">
        <f>IF(参照!C396="","",参照!C396)</f>
        <v/>
      </c>
      <c r="AX396" s="52" t="str">
        <f>IF(参照!D396="","",参照!D396)</f>
        <v>(参考値)事業者全体</v>
      </c>
      <c r="AY396" s="52">
        <f>IF(参照!E396="","",参照!E396)</f>
        <v>4.3399999999999998E-4</v>
      </c>
      <c r="AZ396" s="52" t="str">
        <f>IF(参照!F396="","",参照!F396)</f>
        <v>みやまスマートエネルギー(株)</v>
      </c>
      <c r="BA396" s="52" t="str">
        <f>IF(参照!G396="","",参照!G396)</f>
        <v>みやまスマートエネルギー(株)_(参考値)事業者全体</v>
      </c>
      <c r="BB396" s="52">
        <f t="shared" si="37"/>
        <v>0.434</v>
      </c>
      <c r="BD396" s="52" t="str">
        <f>IF(参照!L396="","",参照!L396)</f>
        <v>東北電力エナジートレーディング(株)</v>
      </c>
    </row>
    <row r="397" spans="47:56">
      <c r="AU397" s="52" t="str">
        <f>IF(参照!A397="","",参照!A397)</f>
        <v>A0156</v>
      </c>
      <c r="AV397" s="52" t="str">
        <f>IF(参照!B397="","",参照!B397)</f>
        <v>エフィシエント(株)</v>
      </c>
      <c r="AW397" s="52" t="str">
        <f>IF(参照!C397="","",参照!C397)</f>
        <v>0.000453※</v>
      </c>
      <c r="AX397" s="52" t="str">
        <f>IF(参照!D397="","",参照!D397)</f>
        <v/>
      </c>
      <c r="AY397" s="52">
        <f>IF(参照!E397="","",参照!E397)</f>
        <v>4.5300000000000001E-4</v>
      </c>
      <c r="AZ397" s="52" t="str">
        <f>IF(参照!F397="","",参照!F397)</f>
        <v>エフィシエント(株)</v>
      </c>
      <c r="BA397" s="52" t="str">
        <f>IF(参照!G397="","",参照!G397)</f>
        <v>エフィシエント(株)_</v>
      </c>
      <c r="BB397" s="52">
        <f t="shared" si="37"/>
        <v>0.45300000000000001</v>
      </c>
      <c r="BD397" s="52" t="str">
        <f>IF(参照!L397="","",参照!L397)</f>
        <v>東北電力フロンティア(株)</v>
      </c>
    </row>
    <row r="398" spans="47:56">
      <c r="AU398" s="52" t="str">
        <f>IF(参照!A398="","",参照!A398)</f>
        <v>A0157</v>
      </c>
      <c r="AV398" s="52" t="str">
        <f>IF(参照!B398="","",参照!B398)</f>
        <v>(株)生活クラブエナジー</v>
      </c>
      <c r="AW398" s="52">
        <f>IF(参照!C398="","",参照!C398)</f>
        <v>6.7999999999999999E-5</v>
      </c>
      <c r="AX398" s="52" t="str">
        <f>IF(参照!D398="","",参照!D398)</f>
        <v>メニューA</v>
      </c>
      <c r="AY398" s="52">
        <f>IF(参照!E398="","",参照!E398)</f>
        <v>2.5000000000000001E-4</v>
      </c>
      <c r="AZ398" s="52" t="str">
        <f>IF(参照!F398="","",参照!F398)</f>
        <v>(株)生活クラブエナジー</v>
      </c>
      <c r="BA398" s="52" t="str">
        <f>IF(参照!G398="","",参照!G398)</f>
        <v>(株)生活クラブエナジー_メニューA</v>
      </c>
      <c r="BB398" s="52">
        <f t="shared" si="37"/>
        <v>0.25</v>
      </c>
      <c r="BD398" s="52" t="str">
        <f>IF(参照!L398="","",参照!L398)</f>
        <v>(株)東名</v>
      </c>
    </row>
    <row r="399" spans="47:56">
      <c r="AU399" s="52" t="str">
        <f>IF(参照!A399="","",参照!A399)</f>
        <v/>
      </c>
      <c r="AV399" s="52" t="str">
        <f>IF(参照!B399="","",参照!B399)</f>
        <v/>
      </c>
      <c r="AW399" s="52" t="str">
        <f>IF(参照!C399="","",参照!C399)</f>
        <v/>
      </c>
      <c r="AX399" s="52" t="str">
        <f>IF(参照!D399="","",参照!D399)</f>
        <v>メニューB(残差)</v>
      </c>
      <c r="AY399" s="52">
        <f>IF(参照!E399="","",参照!E399)</f>
        <v>4.7199999999999998E-4</v>
      </c>
      <c r="AZ399" s="52" t="str">
        <f>IF(参照!F399="","",参照!F399)</f>
        <v>(株)生活クラブエナジー</v>
      </c>
      <c r="BA399" s="52" t="str">
        <f>IF(参照!G399="","",参照!G399)</f>
        <v>(株)生活クラブエナジー_メニューB(残差)</v>
      </c>
      <c r="BB399" s="52">
        <f t="shared" si="37"/>
        <v>0.47199999999999998</v>
      </c>
      <c r="BD399" s="52" t="str">
        <f>IF(参照!L399="","",参照!L399)</f>
        <v>(株)トーヨーエネルギーファーム</v>
      </c>
    </row>
    <row r="400" spans="47:56">
      <c r="AU400" s="52" t="str">
        <f>IF(参照!A400="","",参照!A400)</f>
        <v/>
      </c>
      <c r="AV400" s="52" t="str">
        <f>IF(参照!B400="","",参照!B400)</f>
        <v/>
      </c>
      <c r="AW400" s="52" t="str">
        <f>IF(参照!C400="","",参照!C400)</f>
        <v/>
      </c>
      <c r="AX400" s="52" t="str">
        <f>IF(参照!D400="","",参照!D400)</f>
        <v>(参考値)事業者全体</v>
      </c>
      <c r="AY400" s="52">
        <f>IF(参照!E400="","",参照!E400)</f>
        <v>4.3899999999999999E-4</v>
      </c>
      <c r="AZ400" s="52" t="str">
        <f>IF(参照!F400="","",参照!F400)</f>
        <v>(株)生活クラブエナジー</v>
      </c>
      <c r="BA400" s="52" t="str">
        <f>IF(参照!G400="","",参照!G400)</f>
        <v>(株)生活クラブエナジー_(参考値)事業者全体</v>
      </c>
      <c r="BB400" s="52">
        <f t="shared" si="37"/>
        <v>0.439</v>
      </c>
      <c r="BD400" s="52" t="str">
        <f>IF(参照!L400="","",参照!L400)</f>
        <v>(株)ところざわ未来電力</v>
      </c>
    </row>
    <row r="401" spans="47:56">
      <c r="AU401" s="52" t="str">
        <f>IF(参照!A401="","",参照!A401)</f>
        <v>A0158</v>
      </c>
      <c r="AV401" s="52" t="str">
        <f>IF(参照!B401="","",参照!B401)</f>
        <v>生活協同組合コープこうべ</v>
      </c>
      <c r="AW401" s="52">
        <f>IF(参照!C401="","",参照!C401)</f>
        <v>2.7500000000000002E-4</v>
      </c>
      <c r="AX401" s="52" t="str">
        <f>IF(参照!D401="","",参照!D401)</f>
        <v/>
      </c>
      <c r="AY401" s="52">
        <f>IF(参照!E401="","",参照!E401)</f>
        <v>3.6000000000000002E-4</v>
      </c>
      <c r="AZ401" s="52" t="str">
        <f>IF(参照!F401="","",参照!F401)</f>
        <v>生活協同組合コープこうべ</v>
      </c>
      <c r="BA401" s="52" t="str">
        <f>IF(参照!G401="","",参照!G401)</f>
        <v>生活協同組合コープこうべ_</v>
      </c>
      <c r="BB401" s="52">
        <f t="shared" si="37"/>
        <v>0.36000000000000004</v>
      </c>
      <c r="BD401" s="52" t="str">
        <f>IF(参照!L401="","",参照!L401)</f>
        <v>(株)どさんこパワー</v>
      </c>
    </row>
    <row r="402" spans="47:56">
      <c r="AU402" s="52" t="str">
        <f>IF(参照!A402="","",参照!A402)</f>
        <v>A0159</v>
      </c>
      <c r="AV402" s="52" t="str">
        <f>IF(参照!B402="","",参照!B402)</f>
        <v>(株)シーエナジー</v>
      </c>
      <c r="AW402" s="52">
        <f>IF(参照!C402="","",参照!C402)</f>
        <v>3.88E-4</v>
      </c>
      <c r="AX402" s="52" t="str">
        <f>IF(参照!D402="","",参照!D402)</f>
        <v/>
      </c>
      <c r="AY402" s="52">
        <f>IF(参照!E402="","",参照!E402)</f>
        <v>3.3199999999999999E-4</v>
      </c>
      <c r="AZ402" s="52" t="str">
        <f>IF(参照!F402="","",参照!F402)</f>
        <v>(株)シーエナジー</v>
      </c>
      <c r="BA402" s="52" t="str">
        <f>IF(参照!G402="","",参照!G402)</f>
        <v>(株)シーエナジー_</v>
      </c>
      <c r="BB402" s="52">
        <f t="shared" si="37"/>
        <v>0.33200000000000002</v>
      </c>
      <c r="BD402" s="52" t="str">
        <f>IF(参照!L402="","",参照!L402)</f>
        <v>とちぎコープ生活協同組合</v>
      </c>
    </row>
    <row r="403" spans="47:56">
      <c r="AU403" s="52" t="str">
        <f>IF(参照!A403="","",参照!A403)</f>
        <v>A0160</v>
      </c>
      <c r="AV403" s="52" t="str">
        <f>IF(参照!B403="","",参照!B403)</f>
        <v>角栄ガス(株)</v>
      </c>
      <c r="AW403" s="52">
        <f>IF(参照!C403="","",参照!C403)</f>
        <v>3.6400000000000001E-4</v>
      </c>
      <c r="AX403" s="52" t="str">
        <f>IF(参照!D403="","",参照!D403)</f>
        <v/>
      </c>
      <c r="AY403" s="52">
        <f>IF(参照!E403="","",参照!E403)</f>
        <v>3.0800000000000001E-4</v>
      </c>
      <c r="AZ403" s="52" t="str">
        <f>IF(参照!F403="","",参照!F403)</f>
        <v>角栄ガス(株)</v>
      </c>
      <c r="BA403" s="52" t="str">
        <f>IF(参照!G403="","",参照!G403)</f>
        <v>角栄ガス(株)_</v>
      </c>
      <c r="BB403" s="52">
        <f t="shared" si="37"/>
        <v>0.308</v>
      </c>
      <c r="BD403" s="52" t="str">
        <f>IF(参照!L403="","",参照!L403)</f>
        <v>(株)とっとり市民電力</v>
      </c>
    </row>
    <row r="404" spans="47:56">
      <c r="AU404" s="52" t="str">
        <f>IF(参照!A404="","",参照!A404)</f>
        <v>A0161</v>
      </c>
      <c r="AV404" s="52" t="str">
        <f>IF(参照!B404="","",参照!B404)</f>
        <v>京葉瓦斯(株)</v>
      </c>
      <c r="AW404" s="52">
        <f>IF(参照!C404="","",参照!C404)</f>
        <v>4.35E-4</v>
      </c>
      <c r="AX404" s="52" t="str">
        <f>IF(参照!D404="","",参照!D404)</f>
        <v>メニューA</v>
      </c>
      <c r="AY404" s="52">
        <f>IF(参照!E404="","",参照!E404)</f>
        <v>0</v>
      </c>
      <c r="AZ404" s="52" t="str">
        <f>IF(参照!F404="","",参照!F404)</f>
        <v>京葉瓦斯(株)</v>
      </c>
      <c r="BA404" s="52" t="str">
        <f>IF(参照!G404="","",参照!G404)</f>
        <v>京葉瓦斯(株)_メニューA</v>
      </c>
      <c r="BB404" s="52">
        <f t="shared" si="37"/>
        <v>0</v>
      </c>
      <c r="BD404" s="52" t="str">
        <f>IF(参照!L404="","",参照!L404)</f>
        <v>凸版印刷(株)</v>
      </c>
    </row>
    <row r="405" spans="47:56">
      <c r="AU405" s="52" t="str">
        <f>IF(参照!A405="","",参照!A405)</f>
        <v/>
      </c>
      <c r="AV405" s="52" t="str">
        <f>IF(参照!B405="","",参照!B405)</f>
        <v/>
      </c>
      <c r="AW405" s="52" t="str">
        <f>IF(参照!C405="","",参照!C405)</f>
        <v/>
      </c>
      <c r="AX405" s="52" t="str">
        <f>IF(参照!D405="","",参照!D405)</f>
        <v>メニューB(残差)</v>
      </c>
      <c r="AY405" s="52">
        <f>IF(参照!E405="","",参照!E405)</f>
        <v>4.2699999999999997E-4</v>
      </c>
      <c r="AZ405" s="52" t="str">
        <f>IF(参照!F405="","",参照!F405)</f>
        <v>京葉瓦斯(株)</v>
      </c>
      <c r="BA405" s="52" t="str">
        <f>IF(参照!G405="","",参照!G405)</f>
        <v>京葉瓦斯(株)_メニューB(残差)</v>
      </c>
      <c r="BB405" s="52">
        <f t="shared" si="37"/>
        <v>0.42699999999999999</v>
      </c>
      <c r="BD405" s="52" t="str">
        <f>IF(参照!L405="","",参照!L405)</f>
        <v>(株)トドック電力</v>
      </c>
    </row>
    <row r="406" spans="47:56">
      <c r="AU406" s="52" t="str">
        <f>IF(参照!A406="","",参照!A406)</f>
        <v/>
      </c>
      <c r="AV406" s="52" t="str">
        <f>IF(参照!B406="","",参照!B406)</f>
        <v/>
      </c>
      <c r="AW406" s="52" t="str">
        <f>IF(参照!C406="","",参照!C406)</f>
        <v/>
      </c>
      <c r="AX406" s="52" t="str">
        <f>IF(参照!D406="","",参照!D406)</f>
        <v>(参考値)事業者全体</v>
      </c>
      <c r="AY406" s="52">
        <f>IF(参照!E406="","",参照!E406)</f>
        <v>4.7799999999999996E-4</v>
      </c>
      <c r="AZ406" s="52" t="str">
        <f>IF(参照!F406="","",参照!F406)</f>
        <v>京葉瓦斯(株)</v>
      </c>
      <c r="BA406" s="52" t="str">
        <f>IF(参照!G406="","",参照!G406)</f>
        <v>京葉瓦斯(株)_(参考値)事業者全体</v>
      </c>
      <c r="BB406" s="52">
        <f t="shared" si="37"/>
        <v>0.47799999999999998</v>
      </c>
      <c r="BD406" s="52" t="str">
        <f>IF(参照!L406="","",参照!L406)</f>
        <v>(株)登米電力</v>
      </c>
    </row>
    <row r="407" spans="47:56">
      <c r="AU407" s="52" t="str">
        <f>IF(参照!A407="","",参照!A407)</f>
        <v>A0162</v>
      </c>
      <c r="AV407" s="52" t="str">
        <f>IF(参照!B407="","",参照!B407)</f>
        <v>凸版印刷(株)</v>
      </c>
      <c r="AW407" s="52">
        <f>IF(参照!C407="","",参照!C407)</f>
        <v>4.64E-4</v>
      </c>
      <c r="AX407" s="52" t="str">
        <f>IF(参照!D407="","",参照!D407)</f>
        <v>メニューA</v>
      </c>
      <c r="AY407" s="52">
        <f>IF(参照!E407="","",参照!E407)</f>
        <v>2.33E-4</v>
      </c>
      <c r="AZ407" s="52" t="str">
        <f>IF(参照!F407="","",参照!F407)</f>
        <v>凸版印刷(株)</v>
      </c>
      <c r="BA407" s="52" t="str">
        <f>IF(参照!G407="","",参照!G407)</f>
        <v>凸版印刷(株)_メニューA</v>
      </c>
      <c r="BB407" s="52">
        <f t="shared" si="37"/>
        <v>0.23299999999999998</v>
      </c>
      <c r="BD407" s="52" t="str">
        <f>IF(参照!L407="","",参照!L407)</f>
        <v>富山電力(株)</v>
      </c>
    </row>
    <row r="408" spans="47:56">
      <c r="AU408" s="52" t="str">
        <f>IF(参照!A408="","",参照!A408)</f>
        <v/>
      </c>
      <c r="AV408" s="52" t="str">
        <f>IF(参照!B408="","",参照!B408)</f>
        <v/>
      </c>
      <c r="AW408" s="52" t="str">
        <f>IF(参照!C408="","",参照!C408)</f>
        <v/>
      </c>
      <c r="AX408" s="52" t="str">
        <f>IF(参照!D408="","",参照!D408)</f>
        <v>メニューB(残差)</v>
      </c>
      <c r="AY408" s="52">
        <f>IF(参照!E408="","",参照!E408)</f>
        <v>4.2400000000000001E-4</v>
      </c>
      <c r="AZ408" s="52" t="str">
        <f>IF(参照!F408="","",参照!F408)</f>
        <v>凸版印刷(株)</v>
      </c>
      <c r="BA408" s="52" t="str">
        <f>IF(参照!G408="","",参照!G408)</f>
        <v>凸版印刷(株)_メニューB(残差)</v>
      </c>
      <c r="BB408" s="52">
        <f t="shared" si="37"/>
        <v>0.42399999999999999</v>
      </c>
      <c r="BD408" s="52" t="str">
        <f>IF(参照!L408="","",参照!L408)</f>
        <v>(株)トヨタエナジーソリューションズ</v>
      </c>
    </row>
    <row r="409" spans="47:56">
      <c r="AU409" s="52" t="str">
        <f>IF(参照!A409="","",参照!A409)</f>
        <v/>
      </c>
      <c r="AV409" s="52" t="str">
        <f>IF(参照!B409="","",参照!B409)</f>
        <v/>
      </c>
      <c r="AW409" s="52" t="str">
        <f>IF(参照!C409="","",参照!C409)</f>
        <v/>
      </c>
      <c r="AX409" s="52" t="str">
        <f>IF(参照!D409="","",参照!D409)</f>
        <v>(参考値)事業者全体</v>
      </c>
      <c r="AY409" s="52">
        <f>IF(参照!E409="","",参照!E409)</f>
        <v>4.8299999999999998E-4</v>
      </c>
      <c r="AZ409" s="52" t="str">
        <f>IF(参照!F409="","",参照!F409)</f>
        <v>凸版印刷(株)</v>
      </c>
      <c r="BA409" s="52" t="str">
        <f>IF(参照!G409="","",参照!G409)</f>
        <v>凸版印刷(株)_(参考値)事業者全体</v>
      </c>
      <c r="BB409" s="52">
        <f t="shared" si="37"/>
        <v>0.48299999999999998</v>
      </c>
      <c r="BD409" s="52" t="str">
        <f>IF(参照!L409="","",参照!L409)</f>
        <v>トリニティエナジー(株)</v>
      </c>
    </row>
    <row r="410" spans="47:56">
      <c r="AU410" s="52" t="str">
        <f>IF(参照!A410="","",参照!A410)</f>
        <v>A0163</v>
      </c>
      <c r="AV410" s="52" t="str">
        <f>IF(参照!B410="","",参照!B410)</f>
        <v>伊勢崎ガス(株)</v>
      </c>
      <c r="AW410" s="52">
        <f>IF(参照!C410="","",参照!C410)</f>
        <v>3.6400000000000001E-4</v>
      </c>
      <c r="AX410" s="52" t="str">
        <f>IF(参照!D410="","",参照!D410)</f>
        <v/>
      </c>
      <c r="AY410" s="52">
        <f>IF(参照!E410="","",参照!E410)</f>
        <v>3.0800000000000001E-4</v>
      </c>
      <c r="AZ410" s="52" t="str">
        <f>IF(参照!F410="","",参照!F410)</f>
        <v>伊勢崎ガス(株)</v>
      </c>
      <c r="BA410" s="52" t="str">
        <f>IF(参照!G410="","",参照!G410)</f>
        <v>伊勢崎ガス(株)_</v>
      </c>
      <c r="BB410" s="52">
        <f t="shared" si="37"/>
        <v>0.308</v>
      </c>
      <c r="BD410" s="52" t="str">
        <f>IF(参照!L410="","",参照!L410)</f>
        <v>(株)とんでんホールディングス</v>
      </c>
    </row>
    <row r="411" spans="47:56">
      <c r="AU411" s="52" t="str">
        <f>IF(参照!A411="","",参照!A411)</f>
        <v>A0164</v>
      </c>
      <c r="AV411" s="52" t="str">
        <f>IF(参照!B411="","",参照!B411)</f>
        <v>キヤノンマーケティングジャパン(株)</v>
      </c>
      <c r="AW411" s="52">
        <f>IF(参照!C411="","",参照!C411)</f>
        <v>3.6600000000000001E-4</v>
      </c>
      <c r="AX411" s="52" t="str">
        <f>IF(参照!D411="","",参照!D411)</f>
        <v/>
      </c>
      <c r="AY411" s="52">
        <f>IF(参照!E411="","",参照!E411)</f>
        <v>3.1E-4</v>
      </c>
      <c r="AZ411" s="52" t="str">
        <f>IF(参照!F411="","",参照!F411)</f>
        <v>キヤノンマーケティングジャパン(株)</v>
      </c>
      <c r="BA411" s="52" t="str">
        <f>IF(参照!G411="","",参照!G411)</f>
        <v>キヤノンマーケティングジャパン(株)_</v>
      </c>
      <c r="BB411" s="52">
        <f t="shared" si="37"/>
        <v>0.31</v>
      </c>
      <c r="BD411" s="52" t="str">
        <f>IF(参照!L411="","",参照!L411)</f>
        <v>(株)内藤工業所</v>
      </c>
    </row>
    <row r="412" spans="47:56">
      <c r="AU412" s="52" t="str">
        <f>IF(参照!A412="","",参照!A412)</f>
        <v>A0165</v>
      </c>
      <c r="AV412" s="52" t="str">
        <f>IF(参照!B412="","",参照!B412)</f>
        <v>(株)とっとり市民電力</v>
      </c>
      <c r="AW412" s="52">
        <f>IF(参照!C412="","",参照!C412)</f>
        <v>3.5799999999999997E-4</v>
      </c>
      <c r="AX412" s="52" t="str">
        <f>IF(参照!D412="","",参照!D412)</f>
        <v>メニューA</v>
      </c>
      <c r="AY412" s="52">
        <f>IF(参照!E412="","",参照!E412)</f>
        <v>0</v>
      </c>
      <c r="AZ412" s="52" t="str">
        <f>IF(参照!F412="","",参照!F412)</f>
        <v>(株)とっとり市民電力</v>
      </c>
      <c r="BA412" s="52" t="str">
        <f>IF(参照!G412="","",参照!G412)</f>
        <v>(株)とっとり市民電力_メニューA</v>
      </c>
      <c r="BB412" s="52">
        <f t="shared" si="37"/>
        <v>0</v>
      </c>
      <c r="BD412" s="52" t="str">
        <f>IF(参照!L412="","",参照!L412)</f>
        <v>永井自動車工業(株)</v>
      </c>
    </row>
    <row r="413" spans="47:56">
      <c r="AU413" s="52" t="str">
        <f>IF(参照!A413="","",参照!A413)</f>
        <v/>
      </c>
      <c r="AV413" s="52" t="str">
        <f>IF(参照!B413="","",参照!B413)</f>
        <v/>
      </c>
      <c r="AW413" s="52" t="str">
        <f>IF(参照!C413="","",参照!C413)</f>
        <v/>
      </c>
      <c r="AX413" s="52" t="str">
        <f>IF(参照!D413="","",参照!D413)</f>
        <v>メニューB(残差)</v>
      </c>
      <c r="AY413" s="52">
        <f>IF(参照!E413="","",参照!E413)</f>
        <v>3.7599999999999998E-4</v>
      </c>
      <c r="AZ413" s="52" t="str">
        <f>IF(参照!F413="","",参照!F413)</f>
        <v>(株)とっとり市民電力</v>
      </c>
      <c r="BA413" s="52" t="str">
        <f>IF(参照!G413="","",参照!G413)</f>
        <v>(株)とっとり市民電力_メニューB(残差)</v>
      </c>
      <c r="BB413" s="52">
        <f t="shared" si="37"/>
        <v>0.376</v>
      </c>
      <c r="BD413" s="52" t="str">
        <f>IF(参照!L413="","",参照!L413)</f>
        <v>(株)ながさきサステナエナジー</v>
      </c>
    </row>
    <row r="414" spans="47:56">
      <c r="AU414" s="52" t="str">
        <f>IF(参照!A414="","",参照!A414)</f>
        <v/>
      </c>
      <c r="AV414" s="52" t="str">
        <f>IF(参照!B414="","",参照!B414)</f>
        <v/>
      </c>
      <c r="AW414" s="52" t="str">
        <f>IF(参照!C414="","",参照!C414)</f>
        <v/>
      </c>
      <c r="AX414" s="52" t="str">
        <f>IF(参照!D414="","",参照!D414)</f>
        <v>(参考値)事業者全体</v>
      </c>
      <c r="AY414" s="52">
        <f>IF(参照!E414="","",参照!E414)</f>
        <v>3.3400000000000004E-4</v>
      </c>
      <c r="AZ414" s="52" t="str">
        <f>IF(参照!F414="","",参照!F414)</f>
        <v>(株)とっとり市民電力</v>
      </c>
      <c r="BA414" s="52" t="str">
        <f>IF(参照!G414="","",参照!G414)</f>
        <v>(株)とっとり市民電力_(参考値)事業者全体</v>
      </c>
      <c r="BB414" s="52">
        <f t="shared" si="37"/>
        <v>0.33400000000000002</v>
      </c>
      <c r="BD414" s="52" t="str">
        <f>IF(参照!L414="","",参照!L414)</f>
        <v>長崎地域電力(株)</v>
      </c>
    </row>
    <row r="415" spans="47:56">
      <c r="AU415" s="52" t="str">
        <f>IF(参照!A415="","",参照!A415)</f>
        <v>A0166</v>
      </c>
      <c r="AV415" s="52" t="str">
        <f>IF(参照!B415="","",参照!B415)</f>
        <v>(株)イーエムアイ</v>
      </c>
      <c r="AW415" s="52">
        <f>IF(参照!C415="","",参照!C415)</f>
        <v>4.95E-4</v>
      </c>
      <c r="AX415" s="52" t="str">
        <f>IF(参照!D415="","",参照!D415)</f>
        <v/>
      </c>
      <c r="AY415" s="52">
        <f>IF(参照!E415="","",参照!E415)</f>
        <v>5.2599999999999999E-4</v>
      </c>
      <c r="AZ415" s="52" t="str">
        <f>IF(参照!F415="","",参照!F415)</f>
        <v>(株)イーエムアイ</v>
      </c>
      <c r="BA415" s="52" t="str">
        <f>IF(参照!G415="","",参照!G415)</f>
        <v>(株)イーエムアイ_</v>
      </c>
      <c r="BB415" s="52">
        <f t="shared" si="37"/>
        <v>0.52600000000000002</v>
      </c>
      <c r="BD415" s="52" t="str">
        <f>IF(参照!L415="","",参照!L415)</f>
        <v>(株)中庄商店</v>
      </c>
    </row>
    <row r="416" spans="47:56">
      <c r="AU416" s="52" t="str">
        <f>IF(参照!A416="","",参照!A416)</f>
        <v>A0167</v>
      </c>
      <c r="AV416" s="52" t="str">
        <f>IF(参照!B416="","",参照!B416)</f>
        <v>佐野瓦斯(株)</v>
      </c>
      <c r="AW416" s="52">
        <f>IF(参照!C416="","",参照!C416)</f>
        <v>3.6400000000000001E-4</v>
      </c>
      <c r="AX416" s="52" t="str">
        <f>IF(参照!D416="","",参照!D416)</f>
        <v/>
      </c>
      <c r="AY416" s="52">
        <f>IF(参照!E416="","",参照!E416)</f>
        <v>3.0800000000000001E-4</v>
      </c>
      <c r="AZ416" s="52" t="str">
        <f>IF(参照!F416="","",参照!F416)</f>
        <v>佐野瓦斯(株)</v>
      </c>
      <c r="BA416" s="52" t="str">
        <f>IF(参照!G416="","",参照!G416)</f>
        <v>佐野瓦斯(株)_</v>
      </c>
      <c r="BB416" s="52">
        <f t="shared" si="37"/>
        <v>0.308</v>
      </c>
      <c r="BD416" s="52" t="str">
        <f>IF(参照!L416="","",参照!L416)</f>
        <v>(株)中之条パワー</v>
      </c>
    </row>
    <row r="417" spans="47:56">
      <c r="AU417" s="52" t="str">
        <f>IF(参照!A417="","",参照!A417)</f>
        <v>A0168</v>
      </c>
      <c r="AV417" s="52" t="str">
        <f>IF(参照!B417="","",参照!B417)</f>
        <v>桐生瓦斯(株)</v>
      </c>
      <c r="AW417" s="52">
        <f>IF(参照!C417="","",参照!C417)</f>
        <v>3.6400000000000001E-4</v>
      </c>
      <c r="AX417" s="52" t="str">
        <f>IF(参照!D417="","",参照!D417)</f>
        <v/>
      </c>
      <c r="AY417" s="52">
        <f>IF(参照!E417="","",参照!E417)</f>
        <v>3.0800000000000001E-4</v>
      </c>
      <c r="AZ417" s="52" t="str">
        <f>IF(参照!F417="","",参照!F417)</f>
        <v>桐生瓦斯(株)</v>
      </c>
      <c r="BA417" s="52" t="str">
        <f>IF(参照!G417="","",参照!G417)</f>
        <v>桐生瓦斯(株)_</v>
      </c>
      <c r="BB417" s="52">
        <f t="shared" si="37"/>
        <v>0.308</v>
      </c>
      <c r="BD417" s="52" t="str">
        <f>IF(参照!L417="","",参照!L417)</f>
        <v>長野都市ガス(株)</v>
      </c>
    </row>
    <row r="418" spans="47:56">
      <c r="AU418" s="52" t="str">
        <f>IF(参照!A418="","",参照!A418)</f>
        <v>A0169</v>
      </c>
      <c r="AV418" s="52" t="str">
        <f>IF(参照!B418="","",参照!B418)</f>
        <v>森の電力(株)</v>
      </c>
      <c r="AW418" s="52">
        <f>IF(参照!C418="","",参照!C418)</f>
        <v>3.7399999999999998E-4</v>
      </c>
      <c r="AX418" s="52" t="str">
        <f>IF(参照!D418="","",参照!D418)</f>
        <v>メニューA</v>
      </c>
      <c r="AY418" s="52">
        <f>IF(参照!E418="","",参照!E418)</f>
        <v>0</v>
      </c>
      <c r="AZ418" s="52" t="str">
        <f>IF(参照!F418="","",参照!F418)</f>
        <v>森の電力(株)</v>
      </c>
      <c r="BA418" s="52" t="str">
        <f>IF(参照!G418="","",参照!G418)</f>
        <v>森の電力(株)_メニューA</v>
      </c>
      <c r="BB418" s="52">
        <f t="shared" si="37"/>
        <v>0</v>
      </c>
      <c r="BD418" s="52" t="str">
        <f>IF(参照!L418="","",参照!L418)</f>
        <v>なでしこ電力(株)</v>
      </c>
    </row>
    <row r="419" spans="47:56">
      <c r="AU419" s="52" t="str">
        <f>IF(参照!A419="","",参照!A419)</f>
        <v/>
      </c>
      <c r="AV419" s="52" t="str">
        <f>IF(参照!B419="","",参照!B419)</f>
        <v/>
      </c>
      <c r="AW419" s="52" t="str">
        <f>IF(参照!C419="","",参照!C419)</f>
        <v/>
      </c>
      <c r="AX419" s="52" t="str">
        <f>IF(参照!D419="","",参照!D419)</f>
        <v>メニューB(残差)</v>
      </c>
      <c r="AY419" s="52">
        <f>IF(参照!E419="","",参照!E419)</f>
        <v>8.7900000000000001E-4</v>
      </c>
      <c r="AZ419" s="52" t="str">
        <f>IF(参照!F419="","",参照!F419)</f>
        <v>森の電力(株)</v>
      </c>
      <c r="BA419" s="52" t="str">
        <f>IF(参照!G419="","",参照!G419)</f>
        <v>森の電力(株)_メニューB(残差)</v>
      </c>
      <c r="BB419" s="52">
        <f t="shared" si="37"/>
        <v>0.879</v>
      </c>
      <c r="BD419" s="52" t="str">
        <f>IF(参照!L419="","",参照!L419)</f>
        <v>奈良電力(株)</v>
      </c>
    </row>
    <row r="420" spans="47:56">
      <c r="AU420" s="52" t="str">
        <f>IF(参照!A420="","",参照!A420)</f>
        <v/>
      </c>
      <c r="AV420" s="52" t="str">
        <f>IF(参照!B420="","",参照!B420)</f>
        <v/>
      </c>
      <c r="AW420" s="52" t="str">
        <f>IF(参照!C420="","",参照!C420)</f>
        <v/>
      </c>
      <c r="AX420" s="52" t="str">
        <f>IF(参照!D420="","",参照!D420)</f>
        <v>(参考値)事業者全体</v>
      </c>
      <c r="AY420" s="52">
        <f>IF(参照!E420="","",参照!E420)</f>
        <v>4.9600000000000002E-4</v>
      </c>
      <c r="AZ420" s="52" t="str">
        <f>IF(参照!F420="","",参照!F420)</f>
        <v>森の電力(株)</v>
      </c>
      <c r="BA420" s="52" t="str">
        <f>IF(参照!G420="","",参照!G420)</f>
        <v>森の電力(株)_(参考値)事業者全体</v>
      </c>
      <c r="BB420" s="52">
        <f t="shared" si="37"/>
        <v>0.496</v>
      </c>
      <c r="BD420" s="52" t="str">
        <f>IF(参照!L420="","",参照!L420)</f>
        <v>(株)成田香取エネルギー</v>
      </c>
    </row>
    <row r="421" spans="47:56">
      <c r="AU421" s="52" t="str">
        <f>IF(参照!A421="","",参照!A421)</f>
        <v>A0170</v>
      </c>
      <c r="AV421" s="52" t="str">
        <f>IF(参照!B421="","",参照!B421)</f>
        <v>大和ハウス工業(株)　</v>
      </c>
      <c r="AW421" s="52">
        <f>IF(参照!C421="","",参照!C421)</f>
        <v>4.8899999999999996E-4</v>
      </c>
      <c r="AX421" s="52" t="str">
        <f>IF(参照!D421="","",参照!D421)</f>
        <v>メニューA</v>
      </c>
      <c r="AY421" s="52">
        <f>IF(参照!E421="","",参照!E421)</f>
        <v>0</v>
      </c>
      <c r="AZ421" s="52" t="str">
        <f>IF(参照!F421="","",参照!F421)</f>
        <v>大和ハウス工業(株)　</v>
      </c>
      <c r="BA421" s="52" t="str">
        <f>IF(参照!G421="","",参照!G421)</f>
        <v>大和ハウス工業(株)　_メニューA</v>
      </c>
      <c r="BB421" s="52">
        <f t="shared" si="37"/>
        <v>0</v>
      </c>
      <c r="BD421" s="52" t="str">
        <f>IF(参照!L421="","",参照!L421)</f>
        <v>南部だんだんエナジー(株)</v>
      </c>
    </row>
    <row r="422" spans="47:56">
      <c r="AU422" s="52" t="str">
        <f>IF(参照!A422="","",参照!A422)</f>
        <v/>
      </c>
      <c r="AV422" s="52" t="str">
        <f>IF(参照!B422="","",参照!B422)</f>
        <v/>
      </c>
      <c r="AW422" s="52" t="str">
        <f>IF(参照!C422="","",参照!C422)</f>
        <v/>
      </c>
      <c r="AX422" s="52" t="str">
        <f>IF(参照!D422="","",参照!D422)</f>
        <v>メニューB</v>
      </c>
      <c r="AY422" s="52">
        <f>IF(参照!E422="","",参照!E422)</f>
        <v>2.0999999999999998E-4</v>
      </c>
      <c r="AZ422" s="52" t="str">
        <f>IF(参照!F422="","",参照!F422)</f>
        <v>大和ハウス工業(株)　</v>
      </c>
      <c r="BA422" s="52" t="str">
        <f>IF(参照!G422="","",参照!G422)</f>
        <v>大和ハウス工業(株)　_メニューB</v>
      </c>
      <c r="BB422" s="52">
        <f t="shared" si="37"/>
        <v>0.21</v>
      </c>
      <c r="BD422" s="52" t="str">
        <f>IF(参照!L422="","",参照!L422)</f>
        <v>(株)ナンワエナジー</v>
      </c>
    </row>
    <row r="423" spans="47:56">
      <c r="AU423" s="52" t="str">
        <f>IF(参照!A423="","",参照!A423)</f>
        <v/>
      </c>
      <c r="AV423" s="52" t="str">
        <f>IF(参照!B423="","",参照!B423)</f>
        <v/>
      </c>
      <c r="AW423" s="52" t="str">
        <f>IF(参照!C423="","",参照!C423)</f>
        <v/>
      </c>
      <c r="AX423" s="52" t="str">
        <f>IF(参照!D423="","",参照!D423)</f>
        <v>メニューC</v>
      </c>
      <c r="AY423" s="52">
        <f>IF(参照!E423="","",参照!E423)</f>
        <v>2.9399999999999999E-4</v>
      </c>
      <c r="AZ423" s="52" t="str">
        <f>IF(参照!F423="","",参照!F423)</f>
        <v>大和ハウス工業(株)　</v>
      </c>
      <c r="BA423" s="52" t="str">
        <f>IF(参照!G423="","",参照!G423)</f>
        <v>大和ハウス工業(株)　_メニューC</v>
      </c>
      <c r="BB423" s="52">
        <f t="shared" si="37"/>
        <v>0.29399999999999998</v>
      </c>
      <c r="BD423" s="52" t="str">
        <f>IF(参照!L423="","",参照!L423)</f>
        <v>新潟県民電力(株)</v>
      </c>
    </row>
    <row r="424" spans="47:56">
      <c r="AU424" s="52" t="str">
        <f>IF(参照!A424="","",参照!A424)</f>
        <v/>
      </c>
      <c r="AV424" s="52" t="str">
        <f>IF(参照!B424="","",参照!B424)</f>
        <v/>
      </c>
      <c r="AW424" s="52" t="str">
        <f>IF(参照!C424="","",参照!C424)</f>
        <v/>
      </c>
      <c r="AX424" s="52" t="str">
        <f>IF(参照!D424="","",参照!D424)</f>
        <v>メニューD</v>
      </c>
      <c r="AY424" s="52">
        <f>IF(参照!E424="","",参照!E424)</f>
        <v>3.1500000000000001E-4</v>
      </c>
      <c r="AZ424" s="52" t="str">
        <f>IF(参照!F424="","",参照!F424)</f>
        <v>大和ハウス工業(株)　</v>
      </c>
      <c r="BA424" s="52" t="str">
        <f>IF(参照!G424="","",参照!G424)</f>
        <v>大和ハウス工業(株)　_メニューD</v>
      </c>
      <c r="BB424" s="52">
        <f t="shared" si="37"/>
        <v>0.315</v>
      </c>
      <c r="BD424" s="52" t="str">
        <f>IF(参照!L424="","",参照!L424)</f>
        <v>新潟スワンエナジー(株)</v>
      </c>
    </row>
    <row r="425" spans="47:56">
      <c r="AU425" s="52" t="str">
        <f>IF(参照!A425="","",参照!A425)</f>
        <v/>
      </c>
      <c r="AV425" s="52" t="str">
        <f>IF(参照!B425="","",参照!B425)</f>
        <v/>
      </c>
      <c r="AW425" s="52" t="str">
        <f>IF(参照!C425="","",参照!C425)</f>
        <v/>
      </c>
      <c r="AX425" s="52" t="str">
        <f>IF(参照!D425="","",参照!D425)</f>
        <v>メニューE</v>
      </c>
      <c r="AY425" s="52">
        <f>IF(参照!E425="","",参照!E425)</f>
        <v>3.7800000000000003E-4</v>
      </c>
      <c r="AZ425" s="52" t="str">
        <f>IF(参照!F425="","",参照!F425)</f>
        <v>大和ハウス工業(株)　</v>
      </c>
      <c r="BA425" s="52" t="str">
        <f>IF(参照!G425="","",参照!G425)</f>
        <v>大和ハウス工業(株)　_メニューE</v>
      </c>
      <c r="BB425" s="52">
        <f t="shared" si="37"/>
        <v>0.378</v>
      </c>
      <c r="BD425" s="52" t="str">
        <f>IF(参照!L425="","",参照!L425)</f>
        <v>西川建材工業(株)</v>
      </c>
    </row>
    <row r="426" spans="47:56">
      <c r="AU426" s="52" t="str">
        <f>IF(参照!A426="","",参照!A426)</f>
        <v/>
      </c>
      <c r="AV426" s="52" t="str">
        <f>IF(参照!B426="","",参照!B426)</f>
        <v/>
      </c>
      <c r="AW426" s="52" t="str">
        <f>IF(参照!C426="","",参照!C426)</f>
        <v/>
      </c>
      <c r="AX426" s="52" t="str">
        <f>IF(参照!D426="","",参照!D426)</f>
        <v>メニューF</v>
      </c>
      <c r="AY426" s="52">
        <f>IF(参照!E426="","",参照!E426)</f>
        <v>3.57E-4</v>
      </c>
      <c r="AZ426" s="52" t="str">
        <f>IF(参照!F426="","",参照!F426)</f>
        <v>大和ハウス工業(株)　</v>
      </c>
      <c r="BA426" s="52" t="str">
        <f>IF(参照!G426="","",参照!G426)</f>
        <v>大和ハウス工業(株)　_メニューF</v>
      </c>
      <c r="BB426" s="52">
        <f t="shared" si="37"/>
        <v>0.35699999999999998</v>
      </c>
      <c r="BD426" s="52" t="str">
        <f>IF(参照!L426="","",参照!L426)</f>
        <v>(株)西九州させぼパワーズ</v>
      </c>
    </row>
    <row r="427" spans="47:56">
      <c r="AU427" s="52" t="str">
        <f>IF(参照!A427="","",参照!A427)</f>
        <v/>
      </c>
      <c r="AV427" s="52" t="str">
        <f>IF(参照!B427="","",参照!B427)</f>
        <v/>
      </c>
      <c r="AW427" s="52" t="str">
        <f>IF(参照!C427="","",参照!C427)</f>
        <v/>
      </c>
      <c r="AX427" s="52" t="str">
        <f>IF(参照!D427="","",参照!D427)</f>
        <v>メニューG</v>
      </c>
      <c r="AY427" s="52">
        <f>IF(参照!E427="","",参照!E427)</f>
        <v>3.3600000000000004E-4</v>
      </c>
      <c r="AZ427" s="52" t="str">
        <f>IF(参照!F427="","",参照!F427)</f>
        <v>大和ハウス工業(株)　</v>
      </c>
      <c r="BA427" s="52" t="str">
        <f>IF(参照!G427="","",参照!G427)</f>
        <v>大和ハウス工業(株)　_メニューG</v>
      </c>
      <c r="BB427" s="52">
        <f t="shared" si="37"/>
        <v>0.33600000000000002</v>
      </c>
      <c r="BD427" s="52" t="str">
        <f>IF(参照!L427="","",参照!L427)</f>
        <v>ニシムラ(株)</v>
      </c>
    </row>
    <row r="428" spans="47:56">
      <c r="AU428" s="52" t="str">
        <f>IF(参照!A428="","",参照!A428)</f>
        <v/>
      </c>
      <c r="AV428" s="52" t="str">
        <f>IF(参照!B428="","",参照!B428)</f>
        <v/>
      </c>
      <c r="AW428" s="52" t="str">
        <f>IF(参照!C428="","",参照!C428)</f>
        <v/>
      </c>
      <c r="AX428" s="52" t="str">
        <f>IF(参照!D428="","",参照!D428)</f>
        <v>メニューH</v>
      </c>
      <c r="AY428" s="52">
        <f>IF(参照!E428="","",参照!E428)</f>
        <v>2.7300000000000002E-4</v>
      </c>
      <c r="AZ428" s="52" t="str">
        <f>IF(参照!F428="","",参照!F428)</f>
        <v>大和ハウス工業(株)　</v>
      </c>
      <c r="BA428" s="52" t="str">
        <f>IF(参照!G428="","",参照!G428)</f>
        <v>大和ハウス工業(株)　_メニューH</v>
      </c>
      <c r="BB428" s="52">
        <f t="shared" si="37"/>
        <v>0.27300000000000002</v>
      </c>
      <c r="BD428" s="52" t="str">
        <f>IF(参照!L428="","",参照!L428)</f>
        <v>日産トレーデイング(株)</v>
      </c>
    </row>
    <row r="429" spans="47:56">
      <c r="AU429" s="52" t="str">
        <f>IF(参照!A429="","",参照!A429)</f>
        <v/>
      </c>
      <c r="AV429" s="52" t="str">
        <f>IF(参照!B429="","",参照!B429)</f>
        <v/>
      </c>
      <c r="AW429" s="52" t="str">
        <f>IF(参照!C429="","",参照!C429)</f>
        <v/>
      </c>
      <c r="AX429" s="52" t="str">
        <f>IF(参照!D429="","",参照!D429)</f>
        <v>メニューI</v>
      </c>
      <c r="AY429" s="52">
        <f>IF(参照!E429="","",参照!E429)</f>
        <v>1.6800000000000002E-4</v>
      </c>
      <c r="AZ429" s="52" t="str">
        <f>IF(参照!F429="","",参照!F429)</f>
        <v>大和ハウス工業(株)　</v>
      </c>
      <c r="BA429" s="52" t="str">
        <f>IF(参照!G429="","",参照!G429)</f>
        <v>大和ハウス工業(株)　_メニューI</v>
      </c>
      <c r="BB429" s="52">
        <f t="shared" si="37"/>
        <v>0.16800000000000001</v>
      </c>
      <c r="BD429" s="52" t="str">
        <f>IF(参照!L429="","",参照!L429)</f>
        <v>日鉄エンジニアリング(株)</v>
      </c>
    </row>
    <row r="430" spans="47:56">
      <c r="AU430" s="52" t="str">
        <f>IF(参照!A430="","",参照!A430)</f>
        <v/>
      </c>
      <c r="AV430" s="52" t="str">
        <f>IF(参照!B430="","",参照!B430)</f>
        <v/>
      </c>
      <c r="AW430" s="52" t="str">
        <f>IF(参照!C430="","",参照!C430)</f>
        <v/>
      </c>
      <c r="AX430" s="52" t="str">
        <f>IF(参照!D430="","",参照!D430)</f>
        <v>メニューJ</v>
      </c>
      <c r="AY430" s="52">
        <f>IF(参照!E430="","",参照!E430)</f>
        <v>3.9899999999999999E-4</v>
      </c>
      <c r="AZ430" s="52" t="str">
        <f>IF(参照!F430="","",参照!F430)</f>
        <v>大和ハウス工業(株)　</v>
      </c>
      <c r="BA430" s="52" t="str">
        <f>IF(参照!G430="","",参照!G430)</f>
        <v>大和ハウス工業(株)　_メニューJ</v>
      </c>
      <c r="BB430" s="52">
        <f t="shared" si="37"/>
        <v>0.39900000000000002</v>
      </c>
      <c r="BD430" s="52" t="str">
        <f>IF(参照!L430="","",参照!L430)</f>
        <v>日本瓦斯(株)</v>
      </c>
    </row>
    <row r="431" spans="47:56">
      <c r="AU431" s="52" t="str">
        <f>IF(参照!A431="","",参照!A431)</f>
        <v/>
      </c>
      <c r="AV431" s="52" t="str">
        <f>IF(参照!B431="","",参照!B431)</f>
        <v/>
      </c>
      <c r="AW431" s="52" t="str">
        <f>IF(参照!C431="","",参照!C431)</f>
        <v/>
      </c>
      <c r="AX431" s="52" t="str">
        <f>IF(参照!D431="","",参照!D431)</f>
        <v>メニューK(残差)</v>
      </c>
      <c r="AY431" s="52">
        <f>IF(参照!E431="","",参照!E431)</f>
        <v>4.4799999999999999E-4</v>
      </c>
      <c r="AZ431" s="52" t="str">
        <f>IF(参照!F431="","",参照!F431)</f>
        <v>大和ハウス工業(株)　</v>
      </c>
      <c r="BA431" s="52" t="str">
        <f>IF(参照!G431="","",参照!G431)</f>
        <v>大和ハウス工業(株)　_メニューK(残差)</v>
      </c>
      <c r="BB431" s="52">
        <f t="shared" si="37"/>
        <v>0.44800000000000001</v>
      </c>
      <c r="BD431" s="52" t="str">
        <f>IF(参照!L431="","",参照!L431)</f>
        <v>日本瓦斯(株)(旧：(株)エナジードリーム)</v>
      </c>
    </row>
    <row r="432" spans="47:56">
      <c r="AU432" s="52" t="str">
        <f>IF(参照!A432="","",参照!A432)</f>
        <v/>
      </c>
      <c r="AV432" s="52" t="str">
        <f>IF(参照!B432="","",参照!B432)</f>
        <v/>
      </c>
      <c r="AW432" s="52" t="str">
        <f>IF(参照!C432="","",参照!C432)</f>
        <v/>
      </c>
      <c r="AX432" s="52" t="str">
        <f>IF(参照!D432="","",参照!D432)</f>
        <v>(参考値)事業者全体</v>
      </c>
      <c r="AY432" s="52">
        <f>IF(参照!E432="","",参照!E432)</f>
        <v>4.17E-4</v>
      </c>
      <c r="AZ432" s="52" t="str">
        <f>IF(参照!F432="","",参照!F432)</f>
        <v>大和ハウス工業(株)　</v>
      </c>
      <c r="BA432" s="52" t="str">
        <f>IF(参照!G432="","",参照!G432)</f>
        <v>大和ハウス工業(株)　_(参考値)事業者全体</v>
      </c>
      <c r="BB432" s="52">
        <f t="shared" si="37"/>
        <v>0.41699999999999998</v>
      </c>
      <c r="BD432" s="52" t="str">
        <f>IF(参照!L432="","",参照!L432)</f>
        <v>日本エネルギー総合システム(株)</v>
      </c>
    </row>
    <row r="433" spans="47:56">
      <c r="AU433" s="52" t="str">
        <f>IF(参照!A433="","",参照!A433)</f>
        <v>A0172</v>
      </c>
      <c r="AV433" s="52" t="str">
        <f>IF(参照!B433="","",参照!B433)</f>
        <v>ＨＴＢエナジー(株)</v>
      </c>
      <c r="AW433" s="52">
        <f>IF(参照!C433="","",参照!C433)</f>
        <v>2.3000000000000001E-4</v>
      </c>
      <c r="AX433" s="52" t="str">
        <f>IF(参照!D433="","",参照!D433)</f>
        <v>メニューA</v>
      </c>
      <c r="AY433" s="52">
        <f>IF(参照!E433="","",参照!E433)</f>
        <v>0</v>
      </c>
      <c r="AZ433" s="52" t="str">
        <f>IF(参照!F433="","",参照!F433)</f>
        <v>ＨＴＢエナジー(株)</v>
      </c>
      <c r="BA433" s="52" t="str">
        <f>IF(参照!G433="","",参照!G433)</f>
        <v>ＨＴＢエナジー(株)_メニューA</v>
      </c>
      <c r="BB433" s="52">
        <f t="shared" si="37"/>
        <v>0</v>
      </c>
      <c r="BD433" s="52" t="str">
        <f>IF(参照!L433="","",参照!L433)</f>
        <v>(株)日本海水</v>
      </c>
    </row>
    <row r="434" spans="47:56">
      <c r="AU434" s="52" t="str">
        <f>IF(参照!A434="","",参照!A434)</f>
        <v/>
      </c>
      <c r="AV434" s="52" t="str">
        <f>IF(参照!B434="","",参照!B434)</f>
        <v/>
      </c>
      <c r="AW434" s="52" t="str">
        <f>IF(参照!C434="","",参照!C434)</f>
        <v/>
      </c>
      <c r="AX434" s="52" t="str">
        <f>IF(参照!D434="","",参照!D434)</f>
        <v>メニューB</v>
      </c>
      <c r="AY434" s="52">
        <f>IF(参照!E434="","",参照!E434)</f>
        <v>0</v>
      </c>
      <c r="AZ434" s="52" t="str">
        <f>IF(参照!F434="","",参照!F434)</f>
        <v>ＨＴＢエナジー(株)</v>
      </c>
      <c r="BA434" s="52" t="str">
        <f>IF(参照!G434="","",参照!G434)</f>
        <v>ＨＴＢエナジー(株)_メニューB</v>
      </c>
      <c r="BB434" s="52">
        <f t="shared" si="37"/>
        <v>0</v>
      </c>
      <c r="BD434" s="52" t="str">
        <f>IF(参照!L434="","",参照!L434)</f>
        <v>(株)日本セレモニー</v>
      </c>
    </row>
    <row r="435" spans="47:56">
      <c r="AU435" s="52" t="str">
        <f>IF(参照!A435="","",参照!A435)</f>
        <v/>
      </c>
      <c r="AV435" s="52" t="str">
        <f>IF(参照!B435="","",参照!B435)</f>
        <v/>
      </c>
      <c r="AW435" s="52" t="str">
        <f>IF(参照!C435="","",参照!C435)</f>
        <v/>
      </c>
      <c r="AX435" s="52" t="str">
        <f>IF(参照!D435="","",参照!D435)</f>
        <v>メニューC(残差)</v>
      </c>
      <c r="AY435" s="52">
        <f>IF(参照!E435="","",参照!E435)</f>
        <v>2.0000000000000001E-4</v>
      </c>
      <c r="AZ435" s="52" t="str">
        <f>IF(参照!F435="","",参照!F435)</f>
        <v>ＨＴＢエナジー(株)</v>
      </c>
      <c r="BA435" s="52" t="str">
        <f>IF(参照!G435="","",参照!G435)</f>
        <v>ＨＴＢエナジー(株)_メニューC(残差)</v>
      </c>
      <c r="BB435" s="52">
        <f t="shared" si="37"/>
        <v>0.2</v>
      </c>
      <c r="BD435" s="52" t="str">
        <f>IF(参照!L435="","",参照!L435)</f>
        <v>日本テクノ(株)</v>
      </c>
    </row>
    <row r="436" spans="47:56">
      <c r="AU436" s="52" t="str">
        <f>IF(参照!A436="","",参照!A436)</f>
        <v/>
      </c>
      <c r="AV436" s="52" t="str">
        <f>IF(参照!B436="","",参照!B436)</f>
        <v/>
      </c>
      <c r="AW436" s="52" t="str">
        <f>IF(参照!C436="","",参照!C436)</f>
        <v/>
      </c>
      <c r="AX436" s="52" t="str">
        <f>IF(参照!D436="","",参照!D436)</f>
        <v>(参考値)事業者全体</v>
      </c>
      <c r="AY436" s="52">
        <f>IF(参照!E436="","",参照!E436)</f>
        <v>5.3799999999999996E-4</v>
      </c>
      <c r="AZ436" s="52" t="str">
        <f>IF(参照!F436="","",参照!F436)</f>
        <v>ＨＴＢエナジー(株)</v>
      </c>
      <c r="BA436" s="52" t="str">
        <f>IF(参照!G436="","",参照!G436)</f>
        <v>ＨＴＢエナジー(株)_(参考値)事業者全体</v>
      </c>
      <c r="BB436" s="52">
        <f t="shared" si="37"/>
        <v>0.53799999999999992</v>
      </c>
      <c r="BD436" s="52" t="str">
        <f>IF(参照!L436="","",参照!L436)</f>
        <v>日本ファシリティ・ソリューション(株)</v>
      </c>
    </row>
    <row r="437" spans="47:56">
      <c r="AU437" s="52" t="str">
        <f>IF(参照!A437="","",参照!A437)</f>
        <v>A0173</v>
      </c>
      <c r="AV437" s="52" t="str">
        <f>IF(参照!B437="","",参照!B437)</f>
        <v>(株)アシストワンエナジー</v>
      </c>
      <c r="AW437" s="52">
        <f>IF(参照!C437="","",参照!C437)</f>
        <v>5.1800000000000001E-4</v>
      </c>
      <c r="AX437" s="52" t="str">
        <f>IF(参照!D437="","",参照!D437)</f>
        <v/>
      </c>
      <c r="AY437" s="52">
        <f>IF(参照!E437="","",参照!E437)</f>
        <v>5.4000000000000001E-4</v>
      </c>
      <c r="AZ437" s="52" t="str">
        <f>IF(参照!F437="","",参照!F437)</f>
        <v>(株)アシストワンエナジー</v>
      </c>
      <c r="BA437" s="52" t="str">
        <f>IF(参照!G437="","",参照!G437)</f>
        <v>(株)アシストワンエナジー_</v>
      </c>
      <c r="BB437" s="52">
        <f t="shared" si="37"/>
        <v>0.54</v>
      </c>
      <c r="BD437" s="52" t="str">
        <f>IF(参照!L437="","",参照!L437)</f>
        <v>ネイチャーエナジー小国(株)</v>
      </c>
    </row>
    <row r="438" spans="47:56">
      <c r="AU438" s="52" t="str">
        <f>IF(参照!A438="","",参照!A438)</f>
        <v>A0175</v>
      </c>
      <c r="AV438" s="52" t="str">
        <f>IF(参照!B438="","",参照!B438)</f>
        <v>(株)フソウ・エナジー</v>
      </c>
      <c r="AW438" s="52">
        <f>IF(参照!C438="","",参照!C438)</f>
        <v>4.8500000000000003E-4</v>
      </c>
      <c r="AX438" s="52" t="str">
        <f>IF(参照!D438="","",参照!D438)</f>
        <v/>
      </c>
      <c r="AY438" s="52">
        <f>IF(参照!E438="","",参照!E438)</f>
        <v>5.4699999999999996E-4</v>
      </c>
      <c r="AZ438" s="52" t="str">
        <f>IF(参照!F438="","",参照!F438)</f>
        <v>(株)フソウ・エナジー</v>
      </c>
      <c r="BA438" s="52" t="str">
        <f>IF(参照!G438="","",参照!G438)</f>
        <v>(株)フソウ・エナジー_</v>
      </c>
      <c r="BB438" s="52">
        <f t="shared" si="37"/>
        <v>0.54699999999999993</v>
      </c>
      <c r="BD438" s="52" t="str">
        <f>IF(参照!L438="","",参照!L438)</f>
        <v>(株)ネクシィーズ・ゼロ</v>
      </c>
    </row>
    <row r="439" spans="47:56">
      <c r="AU439" s="52" t="str">
        <f>IF(参照!A439="","",参照!A439)</f>
        <v>A0177</v>
      </c>
      <c r="AV439" s="52" t="str">
        <f>IF(参照!B439="","",参照!B439)</f>
        <v>湘南電力(株)</v>
      </c>
      <c r="AW439" s="52">
        <f>IF(参照!C439="","",参照!C439)</f>
        <v>4.17E-4</v>
      </c>
      <c r="AX439" s="52" t="str">
        <f>IF(参照!D439="","",参照!D439)</f>
        <v>メニューA</v>
      </c>
      <c r="AY439" s="52">
        <f>IF(参照!E439="","",参照!E439)</f>
        <v>0</v>
      </c>
      <c r="AZ439" s="52" t="str">
        <f>IF(参照!F439="","",参照!F439)</f>
        <v>湘南電力(株)</v>
      </c>
      <c r="BA439" s="52" t="str">
        <f>IF(参照!G439="","",参照!G439)</f>
        <v>湘南電力(株)_メニューA</v>
      </c>
      <c r="BB439" s="52">
        <f t="shared" si="37"/>
        <v>0</v>
      </c>
      <c r="BD439" s="52" t="str">
        <f>IF(参照!L439="","",参照!L439)</f>
        <v>ネクストパワーやまと(株)</v>
      </c>
    </row>
    <row r="440" spans="47:56">
      <c r="AU440" s="52" t="str">
        <f>IF(参照!A440="","",参照!A440)</f>
        <v/>
      </c>
      <c r="AV440" s="52" t="str">
        <f>IF(参照!B440="","",参照!B440)</f>
        <v/>
      </c>
      <c r="AW440" s="52" t="str">
        <f>IF(参照!C440="","",参照!C440)</f>
        <v/>
      </c>
      <c r="AX440" s="52" t="str">
        <f>IF(参照!D440="","",参照!D440)</f>
        <v>メニューB(残差)</v>
      </c>
      <c r="AY440" s="52">
        <f>IF(参照!E440="","",参照!E440)</f>
        <v>4.5800000000000002E-4</v>
      </c>
      <c r="AZ440" s="52" t="str">
        <f>IF(参照!F440="","",参照!F440)</f>
        <v>湘南電力(株)</v>
      </c>
      <c r="BA440" s="52" t="str">
        <f>IF(参照!G440="","",参照!G440)</f>
        <v>湘南電力(株)_メニューB(残差)</v>
      </c>
      <c r="BB440" s="52">
        <f t="shared" si="37"/>
        <v>0.45800000000000002</v>
      </c>
      <c r="BD440" s="52" t="str">
        <f>IF(参照!L440="","",参照!L440)</f>
        <v>寝屋川電力(株)</v>
      </c>
    </row>
    <row r="441" spans="47:56">
      <c r="AU441" s="52" t="str">
        <f>IF(参照!A441="","",参照!A441)</f>
        <v/>
      </c>
      <c r="AV441" s="52" t="str">
        <f>IF(参照!B441="","",参照!B441)</f>
        <v/>
      </c>
      <c r="AW441" s="52" t="str">
        <f>IF(参照!C441="","",参照!C441)</f>
        <v/>
      </c>
      <c r="AX441" s="52" t="str">
        <f>IF(参照!D441="","",参照!D441)</f>
        <v>(参考値)事業者全体</v>
      </c>
      <c r="AY441" s="52">
        <f>IF(参照!E441="","",参照!E441)</f>
        <v>4.6999999999999999E-4</v>
      </c>
      <c r="AZ441" s="52" t="str">
        <f>IF(参照!F441="","",参照!F441)</f>
        <v>湘南電力(株)</v>
      </c>
      <c r="BA441" s="52" t="str">
        <f>IF(参照!G441="","",参照!G441)</f>
        <v>湘南電力(株)_(参考値)事業者全体</v>
      </c>
      <c r="BB441" s="52">
        <f t="shared" si="37"/>
        <v>0.47</v>
      </c>
      <c r="BD441" s="52" t="str">
        <f>IF(参照!L441="","",参照!L441)</f>
        <v>(株)能勢・豊能まちづくり</v>
      </c>
    </row>
    <row r="442" spans="47:56">
      <c r="AU442" s="52" t="str">
        <f>IF(参照!A442="","",参照!A442)</f>
        <v>A0178</v>
      </c>
      <c r="AV442" s="52" t="str">
        <f>IF(参照!B442="","",参照!B442)</f>
        <v>大東建託パートナーズ(株)</v>
      </c>
      <c r="AW442" s="52">
        <f>IF(参照!C442="","",参照!C442)</f>
        <v>5.1000000000000004E-4</v>
      </c>
      <c r="AX442" s="52" t="str">
        <f>IF(参照!D442="","",参照!D442)</f>
        <v/>
      </c>
      <c r="AY442" s="52">
        <f>IF(参照!E442="","",参照!E442)</f>
        <v>5.5900000000000004E-4</v>
      </c>
      <c r="AZ442" s="52" t="str">
        <f>IF(参照!F442="","",参照!F442)</f>
        <v>大東建託パートナーズ(株)</v>
      </c>
      <c r="BA442" s="52" t="str">
        <f>IF(参照!G442="","",参照!G442)</f>
        <v>大東建託パートナーズ(株)_</v>
      </c>
      <c r="BB442" s="52">
        <f t="shared" si="37"/>
        <v>0.55900000000000005</v>
      </c>
      <c r="BD442" s="52" t="str">
        <f>IF(参照!L442="","",参照!L442)</f>
        <v>パーパススマートパワー(株)</v>
      </c>
    </row>
    <row r="443" spans="47:56">
      <c r="AU443" s="52" t="str">
        <f>IF(参照!A443="","",参照!A443)</f>
        <v>A0179</v>
      </c>
      <c r="AV443" s="52" t="str">
        <f>IF(参照!B443="","",参照!B443)</f>
        <v>Ｊａｐａｎ電力(株)</v>
      </c>
      <c r="AW443" s="52">
        <f>IF(参照!C443="","",参照!C443)</f>
        <v>5.5400000000000002E-4</v>
      </c>
      <c r="AX443" s="52" t="str">
        <f>IF(参照!D443="","",参照!D443)</f>
        <v>メニューA</v>
      </c>
      <c r="AY443" s="52">
        <f>IF(参照!E443="","",参照!E443)</f>
        <v>0</v>
      </c>
      <c r="AZ443" s="52" t="str">
        <f>IF(参照!F443="","",参照!F443)</f>
        <v>Ｊａｐａｎ電力(株)</v>
      </c>
      <c r="BA443" s="52" t="str">
        <f>IF(参照!G443="","",参照!G443)</f>
        <v>Ｊａｐａｎ電力(株)_メニューA</v>
      </c>
      <c r="BB443" s="52">
        <f t="shared" si="37"/>
        <v>0</v>
      </c>
      <c r="BD443" s="52" t="str">
        <f>IF(参照!L443="","",参照!L443)</f>
        <v>パシフィックパワー(株)</v>
      </c>
    </row>
    <row r="444" spans="47:56">
      <c r="AU444" s="52" t="str">
        <f>IF(参照!A444="","",参照!A444)</f>
        <v/>
      </c>
      <c r="AV444" s="52" t="str">
        <f>IF(参照!B444="","",参照!B444)</f>
        <v/>
      </c>
      <c r="AW444" s="52" t="str">
        <f>IF(参照!C444="","",参照!C444)</f>
        <v/>
      </c>
      <c r="AX444" s="52" t="str">
        <f>IF(参照!D444="","",参照!D444)</f>
        <v>メニューB</v>
      </c>
      <c r="AY444" s="52">
        <f>IF(参照!E444="","",参照!E444)</f>
        <v>0</v>
      </c>
      <c r="AZ444" s="52" t="str">
        <f>IF(参照!F444="","",参照!F444)</f>
        <v>Ｊａｐａｎ電力(株)</v>
      </c>
      <c r="BA444" s="52" t="str">
        <f>IF(参照!G444="","",参照!G444)</f>
        <v>Ｊａｐａｎ電力(株)_メニューB</v>
      </c>
      <c r="BB444" s="52">
        <f t="shared" si="37"/>
        <v>0</v>
      </c>
      <c r="BD444" s="52" t="str">
        <f>IF(参照!L444="","",参照!L444)</f>
        <v>パナソニックオペレーショナルエクセレンス(株)(旧：パナソニック(株))</v>
      </c>
    </row>
    <row r="445" spans="47:56">
      <c r="AU445" s="52" t="str">
        <f>IF(参照!A445="","",参照!A445)</f>
        <v/>
      </c>
      <c r="AV445" s="52" t="str">
        <f>IF(参照!B445="","",参照!B445)</f>
        <v/>
      </c>
      <c r="AW445" s="52" t="str">
        <f>IF(参照!C445="","",参照!C445)</f>
        <v/>
      </c>
      <c r="AX445" s="52" t="str">
        <f>IF(参照!D445="","",参照!D445)</f>
        <v>メニューC(残差)</v>
      </c>
      <c r="AY445" s="52">
        <f>IF(参照!E445="","",参照!E445)</f>
        <v>5.6399999999999994E-4</v>
      </c>
      <c r="AZ445" s="52" t="str">
        <f>IF(参照!F445="","",参照!F445)</f>
        <v>Ｊａｐａｎ電力(株)</v>
      </c>
      <c r="BA445" s="52" t="str">
        <f>IF(参照!G445="","",参照!G445)</f>
        <v>Ｊａｐａｎ電力(株)_メニューC(残差)</v>
      </c>
      <c r="BB445" s="52">
        <f t="shared" si="37"/>
        <v>0.56399999999999995</v>
      </c>
      <c r="BD445" s="52" t="str">
        <f>IF(参照!L445="","",参照!L445)</f>
        <v>(株)花巻銀河パワー</v>
      </c>
    </row>
    <row r="446" spans="47:56">
      <c r="AU446" s="52" t="str">
        <f>IF(参照!A446="","",参照!A446)</f>
        <v/>
      </c>
      <c r="AV446" s="52" t="str">
        <f>IF(参照!B446="","",参照!B446)</f>
        <v/>
      </c>
      <c r="AW446" s="52" t="str">
        <f>IF(参照!C446="","",参照!C446)</f>
        <v/>
      </c>
      <c r="AX446" s="52" t="str">
        <f>IF(参照!D446="","",参照!D446)</f>
        <v>(参考値)事業者全体</v>
      </c>
      <c r="AY446" s="52">
        <f>IF(参照!E446="","",参照!E446)</f>
        <v>4.7699999999999999E-4</v>
      </c>
      <c r="AZ446" s="52" t="str">
        <f>IF(参照!F446="","",参照!F446)</f>
        <v>Ｊａｐａｎ電力(株)</v>
      </c>
      <c r="BA446" s="52" t="str">
        <f>IF(参照!G446="","",参照!G446)</f>
        <v>Ｊａｐａｎ電力(株)_(参考値)事業者全体</v>
      </c>
      <c r="BB446" s="52">
        <f t="shared" si="37"/>
        <v>0.47699999999999998</v>
      </c>
      <c r="BD446" s="52" t="str">
        <f>IF(参照!L446="","",参照!L446)</f>
        <v>(株)はまエネ</v>
      </c>
    </row>
    <row r="447" spans="47:56">
      <c r="AU447" s="52" t="str">
        <f>IF(参照!A447="","",参照!A447)</f>
        <v>A0180</v>
      </c>
      <c r="AV447" s="52" t="str">
        <f>IF(参照!B447="","",参照!B447)</f>
        <v>電源開発(株)</v>
      </c>
      <c r="AW447" s="52" t="str">
        <f>IF(参照!C447="","",参照!C447)</f>
        <v>0.000453※</v>
      </c>
      <c r="AX447" s="52" t="str">
        <f>IF(参照!D447="","",参照!D447)</f>
        <v>メニューA</v>
      </c>
      <c r="AY447" s="52">
        <f>IF(参照!E447="","",参照!E447)</f>
        <v>1.25E-4</v>
      </c>
      <c r="AZ447" s="52" t="str">
        <f>IF(参照!F447="","",参照!F447)</f>
        <v>電源開発(株)</v>
      </c>
      <c r="BA447" s="52" t="str">
        <f>IF(参照!G447="","",参照!G447)</f>
        <v>電源開発(株)_メニューA</v>
      </c>
      <c r="BB447" s="52">
        <f t="shared" si="37"/>
        <v>0.125</v>
      </c>
      <c r="BD447" s="52" t="str">
        <f>IF(参照!L447="","",参照!L447)</f>
        <v>浜田ガス(株)</v>
      </c>
    </row>
    <row r="448" spans="47:56">
      <c r="AU448" s="52" t="str">
        <f>IF(参照!A448="","",参照!A448)</f>
        <v/>
      </c>
      <c r="AV448" s="52" t="str">
        <f>IF(参照!B448="","",参照!B448)</f>
        <v/>
      </c>
      <c r="AW448" s="52" t="str">
        <f>IF(参照!C448="","",参照!C448)</f>
        <v/>
      </c>
      <c r="AX448" s="52" t="str">
        <f>IF(参照!D448="","",参照!D448)</f>
        <v>メニューB</v>
      </c>
      <c r="AY448" s="52">
        <f>IF(参照!E448="","",参照!E448)</f>
        <v>3.2499999999999999E-4</v>
      </c>
      <c r="AZ448" s="52" t="str">
        <f>IF(参照!F448="","",参照!F448)</f>
        <v>電源開発(株)</v>
      </c>
      <c r="BA448" s="52" t="str">
        <f>IF(参照!G448="","",参照!G448)</f>
        <v>電源開発(株)_メニューB</v>
      </c>
      <c r="BB448" s="52">
        <f t="shared" si="37"/>
        <v>0.32500000000000001</v>
      </c>
      <c r="BD448" s="52" t="str">
        <f>IF(参照!L448="","",参照!L448)</f>
        <v>(株)浜松新電力</v>
      </c>
    </row>
    <row r="449" spans="47:56">
      <c r="AU449" s="52" t="str">
        <f>IF(参照!A449="","",参照!A449)</f>
        <v/>
      </c>
      <c r="AV449" s="52" t="str">
        <f>IF(参照!B449="","",参照!B449)</f>
        <v/>
      </c>
      <c r="AW449" s="52" t="str">
        <f>IF(参照!C449="","",参照!C449)</f>
        <v/>
      </c>
      <c r="AX449" s="52" t="str">
        <f>IF(参照!D449="","",参照!D449)</f>
        <v>メニューC(残差)</v>
      </c>
      <c r="AY449" s="52">
        <f>IF(参照!E449="","",参照!E449)</f>
        <v>4.5300000000000001E-4</v>
      </c>
      <c r="AZ449" s="52" t="str">
        <f>IF(参照!F449="","",参照!F449)</f>
        <v>電源開発(株)</v>
      </c>
      <c r="BA449" s="52" t="str">
        <f>IF(参照!G449="","",参照!G449)</f>
        <v>電源開発(株)_メニューC(残差)</v>
      </c>
      <c r="BB449" s="52">
        <f t="shared" si="37"/>
        <v>0.45300000000000001</v>
      </c>
      <c r="BD449" s="52" t="str">
        <f>IF(参照!L449="","",参照!L449)</f>
        <v>(株)バランスハーツ</v>
      </c>
    </row>
    <row r="450" spans="47:56">
      <c r="AU450" s="52" t="str">
        <f>IF(参照!A450="","",参照!A450)</f>
        <v/>
      </c>
      <c r="AV450" s="52" t="str">
        <f>IF(参照!B450="","",参照!B450)</f>
        <v/>
      </c>
      <c r="AW450" s="52" t="str">
        <f>IF(参照!C450="","",参照!C450)</f>
        <v/>
      </c>
      <c r="AX450" s="52" t="str">
        <f>IF(参照!D450="","",参照!D450)</f>
        <v>(参考値)事業者全体</v>
      </c>
      <c r="AY450" s="52">
        <f>IF(参照!E450="","",参照!E450)</f>
        <v>4.6999999999999999E-4</v>
      </c>
      <c r="AZ450" s="52" t="str">
        <f>IF(参照!F450="","",参照!F450)</f>
        <v>電源開発(株)</v>
      </c>
      <c r="BA450" s="52" t="str">
        <f>IF(参照!G450="","",参照!G450)</f>
        <v>電源開発(株)_(参考値)事業者全体</v>
      </c>
      <c r="BB450" s="52">
        <f t="shared" si="37"/>
        <v>0.47</v>
      </c>
      <c r="BD450" s="52" t="str">
        <f>IF(参照!L450="","",参照!L450)</f>
        <v>はりま電力(株)</v>
      </c>
    </row>
    <row r="451" spans="47:56">
      <c r="AU451" s="52" t="str">
        <f>IF(参照!A451="","",参照!A451)</f>
        <v>A0181</v>
      </c>
      <c r="AV451" s="52" t="str">
        <f>IF(参照!B451="","",参照!B451)</f>
        <v>鈴与商事(株)</v>
      </c>
      <c r="AW451" s="52">
        <f>IF(参照!C451="","",参照!C451)</f>
        <v>3.6200000000000002E-4</v>
      </c>
      <c r="AX451" s="52" t="str">
        <f>IF(参照!D451="","",参照!D451)</f>
        <v>メニューA</v>
      </c>
      <c r="AY451" s="52">
        <f>IF(参照!E451="","",参照!E451)</f>
        <v>2.9499999999999996E-4</v>
      </c>
      <c r="AZ451" s="52" t="str">
        <f>IF(参照!F451="","",参照!F451)</f>
        <v>鈴与商事(株)</v>
      </c>
      <c r="BA451" s="52" t="str">
        <f>IF(参照!G451="","",参照!G451)</f>
        <v>鈴与商事(株)_メニューA</v>
      </c>
      <c r="BB451" s="52">
        <f t="shared" si="37"/>
        <v>0.29499999999999998</v>
      </c>
      <c r="BD451" s="52" t="str">
        <f>IF(参照!L451="","",参照!L451)</f>
        <v>(株)ハルエネ</v>
      </c>
    </row>
    <row r="452" spans="47:56">
      <c r="AU452" s="52" t="str">
        <f>IF(参照!A452="","",参照!A452)</f>
        <v/>
      </c>
      <c r="AV452" s="52" t="str">
        <f>IF(参照!B452="","",参照!B452)</f>
        <v/>
      </c>
      <c r="AW452" s="52" t="str">
        <f>IF(参照!C452="","",参照!C452)</f>
        <v/>
      </c>
      <c r="AX452" s="52" t="str">
        <f>IF(参照!D452="","",参照!D452)</f>
        <v>メニューB</v>
      </c>
      <c r="AY452" s="52">
        <f>IF(参照!E452="","",参照!E452)</f>
        <v>0</v>
      </c>
      <c r="AZ452" s="52" t="str">
        <f>IF(参照!F452="","",参照!F452)</f>
        <v>鈴与商事(株)</v>
      </c>
      <c r="BA452" s="52" t="str">
        <f>IF(参照!G452="","",参照!G452)</f>
        <v>鈴与商事(株)_メニューB</v>
      </c>
      <c r="BB452" s="52">
        <f t="shared" si="37"/>
        <v>0</v>
      </c>
      <c r="BD452" s="52" t="str">
        <f>IF(参照!L452="","",参照!L452)</f>
        <v>(株)パルシステム電力</v>
      </c>
    </row>
    <row r="453" spans="47:56">
      <c r="AU453" s="52" t="str">
        <f>IF(参照!A453="","",参照!A453)</f>
        <v/>
      </c>
      <c r="AV453" s="52" t="str">
        <f>IF(参照!B453="","",参照!B453)</f>
        <v/>
      </c>
      <c r="AW453" s="52" t="str">
        <f>IF(参照!C453="","",参照!C453)</f>
        <v/>
      </c>
      <c r="AX453" s="52" t="str">
        <f>IF(参照!D453="","",参照!D453)</f>
        <v>メニューC</v>
      </c>
      <c r="AY453" s="52">
        <f>IF(参照!E453="","",参照!E453)</f>
        <v>0</v>
      </c>
      <c r="AZ453" s="52" t="str">
        <f>IF(参照!F453="","",参照!F453)</f>
        <v>鈴与商事(株)</v>
      </c>
      <c r="BA453" s="52" t="str">
        <f>IF(参照!G453="","",参照!G453)</f>
        <v>鈴与商事(株)_メニューC</v>
      </c>
      <c r="BB453" s="52">
        <f t="shared" ref="BB453:BB516" si="38">AY453*1000</f>
        <v>0</v>
      </c>
      <c r="BD453" s="52" t="str">
        <f>IF(参照!L453="","",参照!L453)</f>
        <v>(株)パワー・オプティマイザー</v>
      </c>
    </row>
    <row r="454" spans="47:56">
      <c r="AU454" s="52" t="str">
        <f>IF(参照!A454="","",参照!A454)</f>
        <v/>
      </c>
      <c r="AV454" s="52" t="str">
        <f>IF(参照!B454="","",参照!B454)</f>
        <v/>
      </c>
      <c r="AW454" s="52" t="str">
        <f>IF(参照!C454="","",参照!C454)</f>
        <v/>
      </c>
      <c r="AX454" s="52" t="str">
        <f>IF(参照!D454="","",参照!D454)</f>
        <v>メニューD(残差)</v>
      </c>
      <c r="AY454" s="52">
        <f>IF(参照!E454="","",参照!E454)</f>
        <v>6.1200000000000002E-4</v>
      </c>
      <c r="AZ454" s="52" t="str">
        <f>IF(参照!F454="","",参照!F454)</f>
        <v>鈴与商事(株)</v>
      </c>
      <c r="BA454" s="52" t="str">
        <f>IF(参照!G454="","",参照!G454)</f>
        <v>鈴与商事(株)_メニューD(残差)</v>
      </c>
      <c r="BB454" s="52">
        <f t="shared" si="38"/>
        <v>0.61199999999999999</v>
      </c>
      <c r="BD454" s="52" t="str">
        <f>IF(参照!L454="","",参照!L454)</f>
        <v>パワーネクスト(株)</v>
      </c>
    </row>
    <row r="455" spans="47:56">
      <c r="AU455" s="52" t="str">
        <f>IF(参照!A455="","",参照!A455)</f>
        <v/>
      </c>
      <c r="AV455" s="52" t="str">
        <f>IF(参照!B455="","",参照!B455)</f>
        <v/>
      </c>
      <c r="AW455" s="52" t="str">
        <f>IF(参照!C455="","",参照!C455)</f>
        <v/>
      </c>
      <c r="AX455" s="52" t="str">
        <f>IF(参照!D455="","",参照!D455)</f>
        <v>(参考値)事業者全体</v>
      </c>
      <c r="AY455" s="52">
        <f>IF(参照!E455="","",参照!E455)</f>
        <v>3.8299999999999999E-4</v>
      </c>
      <c r="AZ455" s="52" t="str">
        <f>IF(参照!F455="","",参照!F455)</f>
        <v>鈴与商事(株)</v>
      </c>
      <c r="BA455" s="52" t="str">
        <f>IF(参照!G455="","",参照!G455)</f>
        <v>鈴与商事(株)_(参考値)事業者全体</v>
      </c>
      <c r="BB455" s="52">
        <f t="shared" si="38"/>
        <v>0.38300000000000001</v>
      </c>
      <c r="BD455" s="52" t="str">
        <f>IF(参照!L455="","",参照!L455)</f>
        <v>バンプーパワートレーディング合同会社</v>
      </c>
    </row>
    <row r="456" spans="47:56">
      <c r="AU456" s="52" t="str">
        <f>IF(参照!A456="","",参照!A456)</f>
        <v>A0183</v>
      </c>
      <c r="AV456" s="52" t="str">
        <f>IF(参照!B456="","",参照!B456)</f>
        <v>(株)バランスハーツ</v>
      </c>
      <c r="AW456" s="52">
        <f>IF(参照!C456="","",参照!C456)</f>
        <v>4.15E-4</v>
      </c>
      <c r="AX456" s="52" t="str">
        <f>IF(参照!D456="","",参照!D456)</f>
        <v/>
      </c>
      <c r="AY456" s="52">
        <f>IF(参照!E456="","",参照!E456)</f>
        <v>4.06E-4</v>
      </c>
      <c r="AZ456" s="52" t="str">
        <f>IF(参照!F456="","",参照!F456)</f>
        <v>(株)バランスハーツ</v>
      </c>
      <c r="BA456" s="52" t="str">
        <f>IF(参照!G456="","",参照!G456)</f>
        <v>(株)バランスハーツ_</v>
      </c>
      <c r="BB456" s="52">
        <f t="shared" si="38"/>
        <v>0.40600000000000003</v>
      </c>
      <c r="BD456" s="52" t="str">
        <f>IF(参照!L456="","",参照!L456)</f>
        <v>ひおき地域エネルギー(株)</v>
      </c>
    </row>
    <row r="457" spans="47:56">
      <c r="AU457" s="52" t="str">
        <f>IF(参照!A457="","",参照!A457)</f>
        <v>A0184</v>
      </c>
      <c r="AV457" s="52" t="str">
        <f>IF(参照!B457="","",参照!B457)</f>
        <v>ワタミエナジー(株)</v>
      </c>
      <c r="AW457" s="52">
        <f>IF(参照!C457="","",参照!C457)</f>
        <v>4.35E-4</v>
      </c>
      <c r="AX457" s="52" t="str">
        <f>IF(参照!D457="","",参照!D457)</f>
        <v>メニューA</v>
      </c>
      <c r="AY457" s="52">
        <f>IF(参照!E457="","",参照!E457)</f>
        <v>0</v>
      </c>
      <c r="AZ457" s="52" t="str">
        <f>IF(参照!F457="","",参照!F457)</f>
        <v>ワタミエナジー(株)</v>
      </c>
      <c r="BA457" s="52" t="str">
        <f>IF(参照!G457="","",参照!G457)</f>
        <v>ワタミエナジー(株)_メニューA</v>
      </c>
      <c r="BB457" s="52">
        <f t="shared" si="38"/>
        <v>0</v>
      </c>
      <c r="BD457" s="52" t="str">
        <f>IF(参照!L457="","",参照!L457)</f>
        <v>東日本ガス(株)</v>
      </c>
    </row>
    <row r="458" spans="47:56">
      <c r="AU458" s="52" t="str">
        <f>IF(参照!A458="","",参照!A458)</f>
        <v/>
      </c>
      <c r="AV458" s="52" t="str">
        <f>IF(参照!B458="","",参照!B458)</f>
        <v/>
      </c>
      <c r="AW458" s="52" t="str">
        <f>IF(参照!C458="","",参照!C458)</f>
        <v/>
      </c>
      <c r="AX458" s="52" t="str">
        <f>IF(参照!D458="","",参照!D458)</f>
        <v>メニューB(残差)</v>
      </c>
      <c r="AY458" s="52">
        <f>IF(参照!E458="","",参照!E458)</f>
        <v>4.7199999999999998E-4</v>
      </c>
      <c r="AZ458" s="52" t="str">
        <f>IF(参照!F458="","",参照!F458)</f>
        <v>ワタミエナジー(株)</v>
      </c>
      <c r="BA458" s="52" t="str">
        <f>IF(参照!G458="","",参照!G458)</f>
        <v>ワタミエナジー(株)_メニューB(残差)</v>
      </c>
      <c r="BB458" s="52">
        <f t="shared" si="38"/>
        <v>0.47199999999999998</v>
      </c>
      <c r="BD458" s="52" t="str">
        <f>IF(参照!L458="","",参照!L458)</f>
        <v>東広島スマートエネルギー(株)</v>
      </c>
    </row>
    <row r="459" spans="47:56">
      <c r="AU459" s="52" t="str">
        <f>IF(参照!A459="","",参照!A459)</f>
        <v/>
      </c>
      <c r="AV459" s="52" t="str">
        <f>IF(参照!B459="","",参照!B459)</f>
        <v/>
      </c>
      <c r="AW459" s="52" t="str">
        <f>IF(参照!C459="","",参照!C459)</f>
        <v/>
      </c>
      <c r="AX459" s="52" t="str">
        <f>IF(参照!D459="","",参照!D459)</f>
        <v>(参考値)事業者全体</v>
      </c>
      <c r="AY459" s="52">
        <f>IF(参照!E459="","",参照!E459)</f>
        <v>4.9200000000000003E-4</v>
      </c>
      <c r="AZ459" s="52" t="str">
        <f>IF(参照!F459="","",参照!F459)</f>
        <v>ワタミエナジー(株)</v>
      </c>
      <c r="BA459" s="52" t="str">
        <f>IF(参照!G459="","",参照!G459)</f>
        <v>ワタミエナジー(株)_(参考値)事業者全体</v>
      </c>
      <c r="BB459" s="52">
        <f t="shared" si="38"/>
        <v>0.49200000000000005</v>
      </c>
      <c r="BD459" s="52" t="str">
        <f>IF(参照!L459="","",参照!L459)</f>
        <v>一般社団法人東松島みらいとし機構</v>
      </c>
    </row>
    <row r="460" spans="47:56">
      <c r="AU460" s="52" t="str">
        <f>IF(参照!A460="","",参照!A460)</f>
        <v>A0185</v>
      </c>
      <c r="AV460" s="52" t="str">
        <f>IF(参照!B460="","",参照!B460)</f>
        <v>(株)パルシステム電力</v>
      </c>
      <c r="AW460" s="52">
        <f>IF(参照!C460="","",参照!C460)</f>
        <v>7.7999999999999999E-5</v>
      </c>
      <c r="AX460" s="52" t="str">
        <f>IF(参照!D460="","",参照!D460)</f>
        <v/>
      </c>
      <c r="AY460" s="52">
        <f>IF(参照!E460="","",参照!E460)</f>
        <v>6.4999999999999997E-4</v>
      </c>
      <c r="AZ460" s="52" t="str">
        <f>IF(参照!F460="","",参照!F460)</f>
        <v>(株)パルシステム電力</v>
      </c>
      <c r="BA460" s="52" t="str">
        <f>IF(参照!G460="","",参照!G460)</f>
        <v>(株)パルシステム電力_</v>
      </c>
      <c r="BB460" s="52">
        <f t="shared" si="38"/>
        <v>0.65</v>
      </c>
      <c r="BD460" s="52" t="str">
        <f>IF(参照!L460="","",参照!L460)</f>
        <v>(株)ビジョン</v>
      </c>
    </row>
    <row r="461" spans="47:56">
      <c r="AU461" s="52" t="str">
        <f>IF(参照!A461="","",参照!A461)</f>
        <v>A0186</v>
      </c>
      <c r="AV461" s="52" t="str">
        <f>IF(参照!B461="","",参照!B461)</f>
        <v>ＳＢパワー(株)</v>
      </c>
      <c r="AW461" s="52">
        <f>IF(参照!C461="","",参照!C461)</f>
        <v>4.3600000000000008E-4</v>
      </c>
      <c r="AX461" s="52" t="str">
        <f>IF(参照!D461="","",参照!D461)</f>
        <v>メニューA</v>
      </c>
      <c r="AY461" s="52">
        <f>IF(参照!E461="","",参照!E461)</f>
        <v>0</v>
      </c>
      <c r="AZ461" s="52" t="str">
        <f>IF(参照!F461="","",参照!F461)</f>
        <v>ＳＢパワー(株)</v>
      </c>
      <c r="BA461" s="52" t="str">
        <f>IF(参照!G461="","",参照!G461)</f>
        <v>ＳＢパワー(株)_メニューA</v>
      </c>
      <c r="BB461" s="52">
        <f t="shared" si="38"/>
        <v>0</v>
      </c>
      <c r="BD461" s="52" t="str">
        <f>IF(参照!L461="","",参照!L461)</f>
        <v>日高都市ガス(株)</v>
      </c>
    </row>
    <row r="462" spans="47:56">
      <c r="AU462" s="52" t="str">
        <f>IF(参照!A462="","",参照!A462)</f>
        <v/>
      </c>
      <c r="AV462" s="52" t="str">
        <f>IF(参照!B462="","",参照!B462)</f>
        <v/>
      </c>
      <c r="AW462" s="52" t="str">
        <f>IF(参照!C462="","",参照!C462)</f>
        <v/>
      </c>
      <c r="AX462" s="52" t="str">
        <f>IF(参照!D462="","",参照!D462)</f>
        <v>メニューB</v>
      </c>
      <c r="AY462" s="52">
        <f>IF(参照!E462="","",参照!E462)</f>
        <v>1.9000000000000001E-4</v>
      </c>
      <c r="AZ462" s="52" t="str">
        <f>IF(参照!F462="","",参照!F462)</f>
        <v>ＳＢパワー(株)</v>
      </c>
      <c r="BA462" s="52" t="str">
        <f>IF(参照!G462="","",参照!G462)</f>
        <v>ＳＢパワー(株)_メニューB</v>
      </c>
      <c r="BB462" s="52">
        <f t="shared" si="38"/>
        <v>0.19</v>
      </c>
      <c r="BD462" s="52" t="str">
        <f>IF(参照!L462="","",参照!L462)</f>
        <v>日田グリーン電力(株)</v>
      </c>
    </row>
    <row r="463" spans="47:56">
      <c r="AU463" s="52" t="str">
        <f>IF(参照!A463="","",参照!A463)</f>
        <v/>
      </c>
      <c r="AV463" s="52" t="str">
        <f>IF(参照!B463="","",参照!B463)</f>
        <v/>
      </c>
      <c r="AW463" s="52" t="str">
        <f>IF(参照!C463="","",参照!C463)</f>
        <v/>
      </c>
      <c r="AX463" s="52" t="str">
        <f>IF(参照!D463="","",参照!D463)</f>
        <v>メニューC(残差)</v>
      </c>
      <c r="AY463" s="52">
        <f>IF(参照!E463="","",参照!E463)</f>
        <v>4.8500000000000003E-4</v>
      </c>
      <c r="AZ463" s="52" t="str">
        <f>IF(参照!F463="","",参照!F463)</f>
        <v>ＳＢパワー(株)</v>
      </c>
      <c r="BA463" s="52" t="str">
        <f>IF(参照!G463="","",参照!G463)</f>
        <v>ＳＢパワー(株)_メニューC(残差)</v>
      </c>
      <c r="BB463" s="52">
        <f t="shared" si="38"/>
        <v>0.48500000000000004</v>
      </c>
      <c r="BD463" s="52" t="str">
        <f>IF(参照!L463="","",参照!L463)</f>
        <v>日立造船(株)</v>
      </c>
    </row>
    <row r="464" spans="47:56">
      <c r="AU464" s="52" t="str">
        <f>IF(参照!A464="","",参照!A464)</f>
        <v/>
      </c>
      <c r="AV464" s="52" t="str">
        <f>IF(参照!B464="","",参照!B464)</f>
        <v/>
      </c>
      <c r="AW464" s="52" t="str">
        <f>IF(参照!C464="","",参照!C464)</f>
        <v/>
      </c>
      <c r="AX464" s="52" t="str">
        <f>IF(参照!D464="","",参照!D464)</f>
        <v>(参考値)事業者全体</v>
      </c>
      <c r="AY464" s="52">
        <f>IF(参照!E464="","",参照!E464)</f>
        <v>5.0299999999999997E-4</v>
      </c>
      <c r="AZ464" s="52" t="str">
        <f>IF(参照!F464="","",参照!F464)</f>
        <v>ＳＢパワー(株)</v>
      </c>
      <c r="BA464" s="52" t="str">
        <f>IF(参照!G464="","",参照!G464)</f>
        <v>ＳＢパワー(株)_(参考値)事業者全体</v>
      </c>
      <c r="BB464" s="52">
        <f t="shared" si="38"/>
        <v>0.503</v>
      </c>
      <c r="BD464" s="52" t="str">
        <f>IF(参照!L464="","",参照!L464)</f>
        <v>(株)ビビット</v>
      </c>
    </row>
    <row r="465" spans="47:56">
      <c r="AU465" s="52" t="str">
        <f>IF(参照!A465="","",参照!A465)</f>
        <v>A0187</v>
      </c>
      <c r="AV465" s="52" t="str">
        <f>IF(参照!B465="","",参照!B465)</f>
        <v>ＮＦパワーサービス(株)</v>
      </c>
      <c r="AW465" s="52">
        <f>IF(参照!C465="","",参照!C465)</f>
        <v>4.3600000000000008E-4</v>
      </c>
      <c r="AX465" s="52" t="str">
        <f>IF(参照!D465="","",参照!D465)</f>
        <v>メニューA</v>
      </c>
      <c r="AY465" s="52">
        <f>IF(参照!E465="","",参照!E465)</f>
        <v>0</v>
      </c>
      <c r="AZ465" s="52" t="str">
        <f>IF(参照!F465="","",参照!F465)</f>
        <v>ＮＦパワーサービス(株)</v>
      </c>
      <c r="BA465" s="52" t="str">
        <f>IF(参照!G465="","",参照!G465)</f>
        <v>ＮＦパワーサービス(株)_メニューA</v>
      </c>
      <c r="BB465" s="52">
        <f t="shared" si="38"/>
        <v>0</v>
      </c>
      <c r="BD465" s="52" t="str">
        <f>IF(参照!L465="","",参照!L465)</f>
        <v>ヒューリックプロパティソリューション(株)</v>
      </c>
    </row>
    <row r="466" spans="47:56">
      <c r="AU466" s="52" t="str">
        <f>IF(参照!A466="","",参照!A466)</f>
        <v/>
      </c>
      <c r="AV466" s="52" t="str">
        <f>IF(参照!B466="","",参照!B466)</f>
        <v/>
      </c>
      <c r="AW466" s="52" t="str">
        <f>IF(参照!C466="","",参照!C466)</f>
        <v/>
      </c>
      <c r="AX466" s="52" t="str">
        <f>IF(参照!D466="","",参照!D466)</f>
        <v>メニューB(残差)</v>
      </c>
      <c r="AY466" s="52">
        <f>IF(参照!E466="","",参照!E466)</f>
        <v>3.9600000000000003E-4</v>
      </c>
      <c r="AZ466" s="52" t="str">
        <f>IF(参照!F466="","",参照!F466)</f>
        <v>ＮＦパワーサービス(株)</v>
      </c>
      <c r="BA466" s="52" t="str">
        <f>IF(参照!G466="","",参照!G466)</f>
        <v>ＮＦパワーサービス(株)_メニューB(残差)</v>
      </c>
      <c r="BB466" s="52">
        <f t="shared" si="38"/>
        <v>0.39600000000000002</v>
      </c>
      <c r="BD466" s="52" t="str">
        <f>IF(参照!L466="","",参照!L466)</f>
        <v>兵庫電力(株)</v>
      </c>
    </row>
    <row r="467" spans="47:56">
      <c r="AU467" s="52" t="str">
        <f>IF(参照!A467="","",参照!A467)</f>
        <v/>
      </c>
      <c r="AV467" s="52" t="str">
        <f>IF(参照!B467="","",参照!B467)</f>
        <v/>
      </c>
      <c r="AW467" s="52" t="str">
        <f>IF(参照!C467="","",参照!C467)</f>
        <v/>
      </c>
      <c r="AX467" s="52" t="str">
        <f>IF(参照!D467="","",参照!D467)</f>
        <v>(参考値)事業者全体</v>
      </c>
      <c r="AY467" s="52">
        <f>IF(参照!E467="","",参照!E467)</f>
        <v>4.2000000000000002E-4</v>
      </c>
      <c r="AZ467" s="52" t="str">
        <f>IF(参照!F467="","",参照!F467)</f>
        <v>ＮＦパワーサービス(株)</v>
      </c>
      <c r="BA467" s="52" t="str">
        <f>IF(参照!G467="","",参照!G467)</f>
        <v>ＮＦパワーサービス(株)_(参考値)事業者全体</v>
      </c>
      <c r="BB467" s="52">
        <f t="shared" si="38"/>
        <v>0.42000000000000004</v>
      </c>
      <c r="BD467" s="52" t="str">
        <f>IF(参照!L467="","",参照!L467)</f>
        <v>弘前ガス(株)</v>
      </c>
    </row>
    <row r="468" spans="47:56">
      <c r="AU468" s="52" t="str">
        <f>IF(参照!A468="","",参照!A468)</f>
        <v>A0188</v>
      </c>
      <c r="AV468" s="52" t="str">
        <f>IF(参照!B468="","",参照!B468)</f>
        <v>ひおき地域エネルギー(株)</v>
      </c>
      <c r="AW468" s="52">
        <f>IF(参照!C468="","",参照!C468)</f>
        <v>4.4700000000000002E-4</v>
      </c>
      <c r="AX468" s="52" t="str">
        <f>IF(参照!D468="","",参照!D468)</f>
        <v>メニューA</v>
      </c>
      <c r="AY468" s="52">
        <f>IF(参照!E468="","",参照!E468)</f>
        <v>3.9600000000000003E-4</v>
      </c>
      <c r="AZ468" s="52" t="str">
        <f>IF(参照!F468="","",参照!F468)</f>
        <v>ひおき地域エネルギー(株)</v>
      </c>
      <c r="BA468" s="52" t="str">
        <f>IF(参照!G468="","",参照!G468)</f>
        <v>ひおき地域エネルギー(株)_メニューA</v>
      </c>
      <c r="BB468" s="52">
        <f t="shared" si="38"/>
        <v>0.39600000000000002</v>
      </c>
      <c r="BD468" s="52" t="str">
        <f>IF(参照!L468="","",参照!L468)</f>
        <v>(株)ファミリーネット・ジャパン</v>
      </c>
    </row>
    <row r="469" spans="47:56">
      <c r="AU469" s="52" t="str">
        <f>IF(参照!A469="","",参照!A469)</f>
        <v/>
      </c>
      <c r="AV469" s="52" t="str">
        <f>IF(参照!B469="","",参照!B469)</f>
        <v/>
      </c>
      <c r="AW469" s="52" t="str">
        <f>IF(参照!C469="","",参照!C469)</f>
        <v/>
      </c>
      <c r="AX469" s="52" t="str">
        <f>IF(参照!D469="","",参照!D469)</f>
        <v>メニューB</v>
      </c>
      <c r="AY469" s="52">
        <f>IF(参照!E469="","",参照!E469)</f>
        <v>4.44E-4</v>
      </c>
      <c r="AZ469" s="52" t="str">
        <f>IF(参照!F469="","",参照!F469)</f>
        <v>ひおき地域エネルギー(株)</v>
      </c>
      <c r="BA469" s="52" t="str">
        <f>IF(参照!G469="","",参照!G469)</f>
        <v>ひおき地域エネルギー(株)_メニューB</v>
      </c>
      <c r="BB469" s="52">
        <f t="shared" si="38"/>
        <v>0.44400000000000001</v>
      </c>
      <c r="BD469" s="52" t="str">
        <f>IF(参照!L469="","",参照!L469)</f>
        <v>(株)ファラデー</v>
      </c>
    </row>
    <row r="470" spans="47:56">
      <c r="AU470" s="52" t="str">
        <f>IF(参照!A470="","",参照!A470)</f>
        <v/>
      </c>
      <c r="AV470" s="52" t="str">
        <f>IF(参照!B470="","",参照!B470)</f>
        <v/>
      </c>
      <c r="AW470" s="52" t="str">
        <f>IF(参照!C470="","",参照!C470)</f>
        <v/>
      </c>
      <c r="AX470" s="52" t="str">
        <f>IF(参照!D470="","",参照!D470)</f>
        <v>メニューC(残差)</v>
      </c>
      <c r="AY470" s="52">
        <f>IF(参照!E470="","",参照!E470)</f>
        <v>4.2299999999999998E-4</v>
      </c>
      <c r="AZ470" s="52" t="str">
        <f>IF(参照!F470="","",参照!F470)</f>
        <v>ひおき地域エネルギー(株)</v>
      </c>
      <c r="BA470" s="52" t="str">
        <f>IF(参照!G470="","",参照!G470)</f>
        <v>ひおき地域エネルギー(株)_メニューC(残差)</v>
      </c>
      <c r="BB470" s="52">
        <f t="shared" si="38"/>
        <v>0.42299999999999999</v>
      </c>
      <c r="BD470" s="52" t="str">
        <f>IF(参照!L470="","",参照!L470)</f>
        <v>(株)フィット</v>
      </c>
    </row>
    <row r="471" spans="47:56">
      <c r="AU471" s="52" t="str">
        <f>IF(参照!A471="","",参照!A471)</f>
        <v/>
      </c>
      <c r="AV471" s="52" t="str">
        <f>IF(参照!B471="","",参照!B471)</f>
        <v/>
      </c>
      <c r="AW471" s="52" t="str">
        <f>IF(参照!C471="","",参照!C471)</f>
        <v/>
      </c>
      <c r="AX471" s="52" t="str">
        <f>IF(参照!D471="","",参照!D471)</f>
        <v>(参考値)事業者全体</v>
      </c>
      <c r="AY471" s="52">
        <f>IF(参照!E471="","",参照!E471)</f>
        <v>4.9200000000000003E-4</v>
      </c>
      <c r="AZ471" s="52" t="str">
        <f>IF(参照!F471="","",参照!F471)</f>
        <v>ひおき地域エネルギー(株)</v>
      </c>
      <c r="BA471" s="52" t="str">
        <f>IF(参照!G471="","",参照!G471)</f>
        <v>ひおき地域エネルギー(株)_(参考値)事業者全体</v>
      </c>
      <c r="BB471" s="52">
        <f t="shared" si="38"/>
        <v>0.49200000000000005</v>
      </c>
      <c r="BD471" s="52" t="str">
        <f>IF(参照!L471="","",参照!L471)</f>
        <v>フィンテックラボ協同組合</v>
      </c>
    </row>
    <row r="472" spans="47:56">
      <c r="AU472" s="52" t="str">
        <f>IF(参照!A472="","",参照!A472)</f>
        <v>A0189</v>
      </c>
      <c r="AV472" s="52" t="str">
        <f>IF(参照!B472="","",参照!B472)</f>
        <v>和歌山電力(株)</v>
      </c>
      <c r="AW472" s="52">
        <f>IF(参照!C472="","",参照!C472)</f>
        <v>4.75E-4</v>
      </c>
      <c r="AX472" s="52" t="str">
        <f>IF(参照!D472="","",参照!D472)</f>
        <v/>
      </c>
      <c r="AY472" s="52">
        <f>IF(参照!E472="","",参照!E472)</f>
        <v>5.2800000000000004E-4</v>
      </c>
      <c r="AZ472" s="52" t="str">
        <f>IF(参照!F472="","",参照!F472)</f>
        <v>和歌山電力(株)</v>
      </c>
      <c r="BA472" s="52" t="str">
        <f>IF(参照!G472="","",参照!G472)</f>
        <v>和歌山電力(株)_</v>
      </c>
      <c r="BB472" s="52">
        <f t="shared" si="38"/>
        <v>0.52800000000000002</v>
      </c>
      <c r="BD472" s="52" t="str">
        <f>IF(参照!L472="","",参照!L472)</f>
        <v>(株)フォーバルテレコム　</v>
      </c>
    </row>
    <row r="473" spans="47:56">
      <c r="AU473" s="52" t="str">
        <f>IF(参照!A473="","",参照!A473)</f>
        <v>A0190</v>
      </c>
      <c r="AV473" s="52" t="str">
        <f>IF(参照!B473="","",参照!B473)</f>
        <v>日本瓦斯(株)(旧：(株)エナジードリーム)</v>
      </c>
      <c r="AW473" s="52">
        <f>IF(参照!C473="","",参照!C473)</f>
        <v>5.04E-4</v>
      </c>
      <c r="AX473" s="52" t="str">
        <f>IF(参照!D473="","",参照!D473)</f>
        <v/>
      </c>
      <c r="AY473" s="52">
        <f>IF(参照!E473="","",参照!E473)</f>
        <v>4.8999999999999998E-4</v>
      </c>
      <c r="AZ473" s="52" t="str">
        <f>IF(参照!F473="","",参照!F473)</f>
        <v>日本瓦斯(株)(旧：(株)エナジードリーム)</v>
      </c>
      <c r="BA473" s="52" t="str">
        <f>IF(参照!G473="","",参照!G473)</f>
        <v>日本瓦斯(株)(旧：(株)エナジードリーム)_</v>
      </c>
      <c r="BB473" s="52">
        <f t="shared" si="38"/>
        <v>0.49</v>
      </c>
      <c r="BD473" s="52" t="str">
        <f>IF(参照!L473="","",参照!L473)</f>
        <v>(株)フォレストパワー</v>
      </c>
    </row>
    <row r="474" spans="47:56">
      <c r="AU474" s="52" t="str">
        <f>IF(参照!A474="","",参照!A474)</f>
        <v>A0191</v>
      </c>
      <c r="AV474" s="52" t="str">
        <f>IF(参照!B474="","",参照!B474)</f>
        <v>(株)トドック電力</v>
      </c>
      <c r="AW474" s="52">
        <f>IF(参照!C474="","",参照!C474)</f>
        <v>4.6999999999999999E-4</v>
      </c>
      <c r="AX474" s="52" t="str">
        <f>IF(参照!D474="","",参照!D474)</f>
        <v/>
      </c>
      <c r="AY474" s="52">
        <f>IF(参照!E474="","",参照!E474)</f>
        <v>3.7199999999999999E-4</v>
      </c>
      <c r="AZ474" s="52" t="str">
        <f>IF(参照!F474="","",参照!F474)</f>
        <v>(株)トドック電力</v>
      </c>
      <c r="BA474" s="52" t="str">
        <f>IF(参照!G474="","",参照!G474)</f>
        <v>(株)トドック電力_</v>
      </c>
      <c r="BB474" s="52">
        <f t="shared" si="38"/>
        <v>0.372</v>
      </c>
      <c r="BD474" s="52" t="str">
        <f>IF(参照!L474="","",参照!L474)</f>
        <v>ふかやｅパワー(株)</v>
      </c>
    </row>
    <row r="475" spans="47:56">
      <c r="AU475" s="52" t="str">
        <f>IF(参照!A475="","",参照!A475)</f>
        <v>A0193</v>
      </c>
      <c r="AV475" s="52" t="str">
        <f>IF(参照!B475="","",参照!B475)</f>
        <v>九電みらいエナジー(株)</v>
      </c>
      <c r="AW475" s="52">
        <f>IF(参照!C475="","",参照!C475)</f>
        <v>4.6999999999999999E-4</v>
      </c>
      <c r="AX475" s="52" t="str">
        <f>IF(参照!D475="","",参照!D475)</f>
        <v>メニューA</v>
      </c>
      <c r="AY475" s="52">
        <f>IF(参照!E475="","",参照!E475)</f>
        <v>0</v>
      </c>
      <c r="AZ475" s="52" t="str">
        <f>IF(参照!F475="","",参照!F475)</f>
        <v>九電みらいエナジー(株)</v>
      </c>
      <c r="BA475" s="52" t="str">
        <f>IF(参照!G475="","",参照!G475)</f>
        <v>九電みらいエナジー(株)_メニューA</v>
      </c>
      <c r="BB475" s="52">
        <f t="shared" si="38"/>
        <v>0</v>
      </c>
      <c r="BD475" s="52" t="str">
        <f>IF(参照!L475="","",参照!L475)</f>
        <v>福井電力(株)</v>
      </c>
    </row>
    <row r="476" spans="47:56">
      <c r="AU476" s="52" t="str">
        <f>IF(参照!A476="","",参照!A476)</f>
        <v/>
      </c>
      <c r="AV476" s="52" t="str">
        <f>IF(参照!B476="","",参照!B476)</f>
        <v/>
      </c>
      <c r="AW476" s="52" t="str">
        <f>IF(参照!C476="","",参照!C476)</f>
        <v/>
      </c>
      <c r="AX476" s="52" t="str">
        <f>IF(参照!D476="","",参照!D476)</f>
        <v>メニューB</v>
      </c>
      <c r="AY476" s="52">
        <f>IF(参照!E476="","",参照!E476)</f>
        <v>4.3100000000000001E-4</v>
      </c>
      <c r="AZ476" s="52" t="str">
        <f>IF(参照!F476="","",参照!F476)</f>
        <v>九電みらいエナジー(株)</v>
      </c>
      <c r="BA476" s="52" t="str">
        <f>IF(参照!G476="","",参照!G476)</f>
        <v>九電みらいエナジー(株)_メニューB</v>
      </c>
      <c r="BB476" s="52">
        <f t="shared" si="38"/>
        <v>0.43099999999999999</v>
      </c>
      <c r="BD476" s="52" t="str">
        <f>IF(参照!L476="","",参照!L476)</f>
        <v>ふくしま新電力(株)</v>
      </c>
    </row>
    <row r="477" spans="47:56">
      <c r="AU477" s="52" t="str">
        <f>IF(参照!A477="","",参照!A477)</f>
        <v/>
      </c>
      <c r="AV477" s="52" t="str">
        <f>IF(参照!B477="","",参照!B477)</f>
        <v/>
      </c>
      <c r="AW477" s="52" t="str">
        <f>IF(参照!C477="","",参照!C477)</f>
        <v/>
      </c>
      <c r="AX477" s="52" t="str">
        <f>IF(参照!D477="","",参照!D477)</f>
        <v>メニューC(残差)</v>
      </c>
      <c r="AY477" s="52">
        <f>IF(参照!E477="","",参照!E477)</f>
        <v>4.7399999999999997E-4</v>
      </c>
      <c r="AZ477" s="52" t="str">
        <f>IF(参照!F477="","",参照!F477)</f>
        <v>九電みらいエナジー(株)</v>
      </c>
      <c r="BA477" s="52" t="str">
        <f>IF(参照!G477="","",参照!G477)</f>
        <v>九電みらいエナジー(株)_メニューC(残差)</v>
      </c>
      <c r="BB477" s="52">
        <f t="shared" si="38"/>
        <v>0.47399999999999998</v>
      </c>
      <c r="BD477" s="52" t="str">
        <f>IF(参照!L477="","",参照!L477)</f>
        <v>福島フェニックス電力(株)</v>
      </c>
    </row>
    <row r="478" spans="47:56">
      <c r="AU478" s="52" t="str">
        <f>IF(参照!A478="","",参照!A478)</f>
        <v/>
      </c>
      <c r="AV478" s="52" t="str">
        <f>IF(参照!B478="","",参照!B478)</f>
        <v/>
      </c>
      <c r="AW478" s="52" t="str">
        <f>IF(参照!C478="","",参照!C478)</f>
        <v/>
      </c>
      <c r="AX478" s="52" t="str">
        <f>IF(参照!D478="","",参照!D478)</f>
        <v>(参考値)事業者全体</v>
      </c>
      <c r="AY478" s="52">
        <f>IF(参照!E478="","",参照!E478)</f>
        <v>4.7399999999999997E-4</v>
      </c>
      <c r="AZ478" s="52" t="str">
        <f>IF(参照!F478="","",参照!F478)</f>
        <v>九電みらいエナジー(株)</v>
      </c>
      <c r="BA478" s="52" t="str">
        <f>IF(参照!G478="","",参照!G478)</f>
        <v>九電みらいエナジー(株)_(参考値)事業者全体</v>
      </c>
      <c r="BB478" s="52">
        <f t="shared" si="38"/>
        <v>0.47399999999999998</v>
      </c>
      <c r="BD478" s="52" t="str">
        <f>IF(参照!L478="","",参照!L478)</f>
        <v>(株)ふくしま未来パワー</v>
      </c>
    </row>
    <row r="479" spans="47:56">
      <c r="AU479" s="52" t="str">
        <f>IF(参照!A479="","",参照!A479)</f>
        <v>A0194</v>
      </c>
      <c r="AV479" s="52" t="str">
        <f>IF(参照!B479="","",参照!B479)</f>
        <v>(株)ミツウロコヴェッセル</v>
      </c>
      <c r="AW479" s="52">
        <f>IF(参照!C479="","",参照!C479)</f>
        <v>5.2500000000000008E-4</v>
      </c>
      <c r="AX479" s="52" t="str">
        <f>IF(参照!D479="","",参照!D479)</f>
        <v/>
      </c>
      <c r="AY479" s="52">
        <f>IF(参照!E479="","",参照!E479)</f>
        <v>4.6900000000000002E-4</v>
      </c>
      <c r="AZ479" s="52" t="str">
        <f>IF(参照!F479="","",参照!F479)</f>
        <v>(株)ミツウロコヴェッセル</v>
      </c>
      <c r="BA479" s="52" t="str">
        <f>IF(参照!G479="","",参照!G479)</f>
        <v>(株)ミツウロコヴェッセル_</v>
      </c>
      <c r="BB479" s="52">
        <f t="shared" si="38"/>
        <v>0.46900000000000003</v>
      </c>
      <c r="BD479" s="52" t="str">
        <f>IF(参照!L479="","",参照!L479)</f>
        <v>ふくのしま電力(株)</v>
      </c>
    </row>
    <row r="480" spans="47:56">
      <c r="AU480" s="52" t="str">
        <f>IF(参照!A480="","",参照!A480)</f>
        <v>A0195</v>
      </c>
      <c r="AV480" s="52" t="str">
        <f>IF(参照!B480="","",参照!B480)</f>
        <v>(株)フォレストパワー</v>
      </c>
      <c r="AW480" s="52">
        <f>IF(参照!C480="","",参照!C480)</f>
        <v>3.1999999999999999E-5</v>
      </c>
      <c r="AX480" s="52" t="str">
        <f>IF(参照!D480="","",参照!D480)</f>
        <v>メニューA</v>
      </c>
      <c r="AY480" s="52">
        <f>IF(参照!E480="","",参照!E480)</f>
        <v>3.77E-4</v>
      </c>
      <c r="AZ480" s="52" t="str">
        <f>IF(参照!F480="","",参照!F480)</f>
        <v>(株)フォレストパワー</v>
      </c>
      <c r="BA480" s="52" t="str">
        <f>IF(参照!G480="","",参照!G480)</f>
        <v>(株)フォレストパワー_メニューA</v>
      </c>
      <c r="BB480" s="52">
        <f t="shared" si="38"/>
        <v>0.377</v>
      </c>
      <c r="BD480" s="52" t="str">
        <f>IF(参照!L480="","",参照!L480)</f>
        <v>福山未来エナジー(株)</v>
      </c>
    </row>
    <row r="481" spans="47:56">
      <c r="AU481" s="52" t="str">
        <f>IF(参照!A481="","",参照!A481)</f>
        <v/>
      </c>
      <c r="AV481" s="52" t="str">
        <f>IF(参照!B481="","",参照!B481)</f>
        <v/>
      </c>
      <c r="AW481" s="52" t="str">
        <f>IF(参照!C481="","",参照!C481)</f>
        <v/>
      </c>
      <c r="AX481" s="52" t="str">
        <f>IF(参照!D481="","",参照!D481)</f>
        <v>メニューB(残差)</v>
      </c>
      <c r="AY481" s="52">
        <f>IF(参照!E481="","",参照!E481)</f>
        <v>4.2999999999999999E-4</v>
      </c>
      <c r="AZ481" s="52" t="str">
        <f>IF(参照!F481="","",参照!F481)</f>
        <v>(株)フォレストパワー</v>
      </c>
      <c r="BA481" s="52" t="str">
        <f>IF(参照!G481="","",参照!G481)</f>
        <v>(株)フォレストパワー_メニューB(残差)</v>
      </c>
      <c r="BB481" s="52">
        <f t="shared" si="38"/>
        <v>0.43</v>
      </c>
      <c r="BD481" s="52" t="str">
        <f>IF(参照!L481="","",参照!L481)</f>
        <v>富士山エナジー(株)</v>
      </c>
    </row>
    <row r="482" spans="47:56">
      <c r="AU482" s="52" t="str">
        <f>IF(参照!A482="","",参照!A482)</f>
        <v/>
      </c>
      <c r="AV482" s="52" t="str">
        <f>IF(参照!B482="","",参照!B482)</f>
        <v/>
      </c>
      <c r="AW482" s="52" t="str">
        <f>IF(参照!C482="","",参照!C482)</f>
        <v/>
      </c>
      <c r="AX482" s="52" t="str">
        <f>IF(参照!D482="","",参照!D482)</f>
        <v>(参考値)事業者全体</v>
      </c>
      <c r="AY482" s="52">
        <f>IF(参照!E482="","",参照!E482)</f>
        <v>5.6899999999999995E-4</v>
      </c>
      <c r="AZ482" s="52" t="str">
        <f>IF(参照!F482="","",参照!F482)</f>
        <v>(株)フォレストパワー</v>
      </c>
      <c r="BA482" s="52" t="str">
        <f>IF(参照!G482="","",参照!G482)</f>
        <v>(株)フォレストパワー_(参考値)事業者全体</v>
      </c>
      <c r="BB482" s="52">
        <f t="shared" si="38"/>
        <v>0.56899999999999995</v>
      </c>
      <c r="BD482" s="52" t="str">
        <f>IF(参照!L482="","",参照!L482)</f>
        <v>(株)富士山電力</v>
      </c>
    </row>
    <row r="483" spans="47:56">
      <c r="AU483" s="52" t="str">
        <f>IF(参照!A483="","",参照!A483)</f>
        <v>A0196</v>
      </c>
      <c r="AV483" s="52" t="str">
        <f>IF(参照!B483="","",参照!B483)</f>
        <v>日高都市ガス(株)</v>
      </c>
      <c r="AW483" s="52">
        <f>IF(参照!C483="","",参照!C483)</f>
        <v>3.6400000000000001E-4</v>
      </c>
      <c r="AX483" s="52" t="str">
        <f>IF(参照!D483="","",参照!D483)</f>
        <v/>
      </c>
      <c r="AY483" s="52">
        <f>IF(参照!E483="","",参照!E483)</f>
        <v>3.0800000000000001E-4</v>
      </c>
      <c r="AZ483" s="52" t="str">
        <f>IF(参照!F483="","",参照!F483)</f>
        <v>日高都市ガス(株)</v>
      </c>
      <c r="BA483" s="52" t="str">
        <f>IF(参照!G483="","",参照!G483)</f>
        <v>日高都市ガス(株)_</v>
      </c>
      <c r="BB483" s="52">
        <f t="shared" si="38"/>
        <v>0.308</v>
      </c>
      <c r="BD483" s="52" t="str">
        <f>IF(参照!L483="","",参照!L483)</f>
        <v>(株)藤田商店</v>
      </c>
    </row>
    <row r="484" spans="47:56">
      <c r="AU484" s="52" t="str">
        <f>IF(参照!A484="","",参照!A484)</f>
        <v>A0197</v>
      </c>
      <c r="AV484" s="52" t="str">
        <f>IF(参照!B484="","",参照!B484)</f>
        <v>(株)アドバンテック</v>
      </c>
      <c r="AW484" s="52">
        <f>IF(参照!C484="","",参照!C484)</f>
        <v>3.8299999999999999E-4</v>
      </c>
      <c r="AX484" s="52" t="str">
        <f>IF(参照!D484="","",参照!D484)</f>
        <v>メニューA</v>
      </c>
      <c r="AY484" s="52">
        <f>IF(参照!E484="","",参照!E484)</f>
        <v>0</v>
      </c>
      <c r="AZ484" s="52" t="str">
        <f>IF(参照!F484="","",参照!F484)</f>
        <v>(株)アドバンテック</v>
      </c>
      <c r="BA484" s="52" t="str">
        <f>IF(参照!G484="","",参照!G484)</f>
        <v>(株)アドバンテック_メニューA</v>
      </c>
      <c r="BB484" s="52">
        <f t="shared" si="38"/>
        <v>0</v>
      </c>
      <c r="BD484" s="52" t="str">
        <f>IF(参照!L484="","",参照!L484)</f>
        <v>武州瓦斯(株)</v>
      </c>
    </row>
    <row r="485" spans="47:56">
      <c r="AU485" s="52" t="str">
        <f>IF(参照!A485="","",参照!A485)</f>
        <v/>
      </c>
      <c r="AV485" s="52" t="str">
        <f>IF(参照!B485="","",参照!B485)</f>
        <v/>
      </c>
      <c r="AW485" s="52" t="str">
        <f>IF(参照!C485="","",参照!C485)</f>
        <v/>
      </c>
      <c r="AX485" s="52" t="str">
        <f>IF(参照!D485="","",参照!D485)</f>
        <v>メニューB</v>
      </c>
      <c r="AY485" s="52">
        <f>IF(参照!E485="","",参照!E485)</f>
        <v>0</v>
      </c>
      <c r="AZ485" s="52" t="str">
        <f>IF(参照!F485="","",参照!F485)</f>
        <v>(株)アドバンテック</v>
      </c>
      <c r="BA485" s="52" t="str">
        <f>IF(参照!G485="","",参照!G485)</f>
        <v>(株)アドバンテック_メニューB</v>
      </c>
      <c r="BB485" s="52">
        <f t="shared" si="38"/>
        <v>0</v>
      </c>
      <c r="BD485" s="52" t="str">
        <f>IF(参照!L485="","",参照!L485)</f>
        <v>(株)フソウ・エナジー</v>
      </c>
    </row>
    <row r="486" spans="47:56">
      <c r="AU486" s="52" t="str">
        <f>IF(参照!A486="","",参照!A486)</f>
        <v/>
      </c>
      <c r="AV486" s="52" t="str">
        <f>IF(参照!B486="","",参照!B486)</f>
        <v/>
      </c>
      <c r="AW486" s="52" t="str">
        <f>IF(参照!C486="","",参照!C486)</f>
        <v/>
      </c>
      <c r="AX486" s="52" t="str">
        <f>IF(参照!D486="","",参照!D486)</f>
        <v>メニューC</v>
      </c>
      <c r="AY486" s="52">
        <f>IF(参照!E486="","",参照!E486)</f>
        <v>0</v>
      </c>
      <c r="AZ486" s="52" t="str">
        <f>IF(参照!F486="","",参照!F486)</f>
        <v>(株)アドバンテック</v>
      </c>
      <c r="BA486" s="52" t="str">
        <f>IF(参照!G486="","",参照!G486)</f>
        <v>(株)アドバンテック_メニューC</v>
      </c>
      <c r="BB486" s="52">
        <f t="shared" si="38"/>
        <v>0</v>
      </c>
      <c r="BD486" s="52" t="str">
        <f>IF(参照!L486="","",参照!L486)</f>
        <v>府中・調布まちなかエナジー(株)</v>
      </c>
    </row>
    <row r="487" spans="47:56">
      <c r="AU487" s="52" t="str">
        <f>IF(参照!A487="","",参照!A487)</f>
        <v/>
      </c>
      <c r="AV487" s="52" t="str">
        <f>IF(参照!B487="","",参照!B487)</f>
        <v/>
      </c>
      <c r="AW487" s="52" t="str">
        <f>IF(参照!C487="","",参照!C487)</f>
        <v/>
      </c>
      <c r="AX487" s="52" t="str">
        <f>IF(参照!D487="","",参照!D487)</f>
        <v>メニューD</v>
      </c>
      <c r="AY487" s="52">
        <f>IF(参照!E487="","",参照!E487)</f>
        <v>8.8400000000000002E-4</v>
      </c>
      <c r="AZ487" s="52" t="str">
        <f>IF(参照!F487="","",参照!F487)</f>
        <v>(株)アドバンテック</v>
      </c>
      <c r="BA487" s="52" t="str">
        <f>IF(参照!G487="","",参照!G487)</f>
        <v>(株)アドバンテック_メニューD</v>
      </c>
      <c r="BB487" s="52">
        <f t="shared" si="38"/>
        <v>0.88400000000000001</v>
      </c>
      <c r="BD487" s="52" t="str">
        <f>IF(参照!L487="","",参照!L487)</f>
        <v>武陽ガス(株)</v>
      </c>
    </row>
    <row r="488" spans="47:56">
      <c r="AU488" s="52" t="str">
        <f>IF(参照!A488="","",参照!A488)</f>
        <v/>
      </c>
      <c r="AV488" s="52" t="str">
        <f>IF(参照!B488="","",参照!B488)</f>
        <v/>
      </c>
      <c r="AW488" s="52" t="str">
        <f>IF(参照!C488="","",参照!C488)</f>
        <v/>
      </c>
      <c r="AX488" s="52" t="str">
        <f>IF(参照!D488="","",参照!D488)</f>
        <v>メニューE(残差)</v>
      </c>
      <c r="AY488" s="52">
        <f>IF(参照!E488="","",参照!E488)</f>
        <v>4.2000000000000004E-5</v>
      </c>
      <c r="AZ488" s="52" t="str">
        <f>IF(参照!F488="","",参照!F488)</f>
        <v>(株)アドバンテック</v>
      </c>
      <c r="BA488" s="52" t="str">
        <f>IF(参照!G488="","",参照!G488)</f>
        <v>(株)アドバンテック_メニューE(残差)</v>
      </c>
      <c r="BB488" s="52">
        <f t="shared" si="38"/>
        <v>4.2000000000000003E-2</v>
      </c>
      <c r="BD488" s="52" t="str">
        <f>IF(参照!L488="","",参照!L488)</f>
        <v>フラットエナジー(株)</v>
      </c>
    </row>
    <row r="489" spans="47:56">
      <c r="AU489" s="52" t="str">
        <f>IF(参照!A489="","",参照!A489)</f>
        <v/>
      </c>
      <c r="AV489" s="52" t="str">
        <f>IF(参照!B489="","",参照!B489)</f>
        <v/>
      </c>
      <c r="AW489" s="52" t="str">
        <f>IF(参照!C489="","",参照!C489)</f>
        <v/>
      </c>
      <c r="AX489" s="52" t="str">
        <f>IF(参照!D489="","",参照!D489)</f>
        <v>(参考値)事業者全体</v>
      </c>
      <c r="AY489" s="52">
        <f>IF(参照!E489="","",参照!E489)</f>
        <v>4.9799999999999996E-4</v>
      </c>
      <c r="AZ489" s="52" t="str">
        <f>IF(参照!F489="","",参照!F489)</f>
        <v>(株)アドバンテック</v>
      </c>
      <c r="BA489" s="52" t="str">
        <f>IF(参照!G489="","",参照!G489)</f>
        <v>(株)アドバンテック_(参考値)事業者全体</v>
      </c>
      <c r="BB489" s="52">
        <f t="shared" si="38"/>
        <v>0.49799999999999994</v>
      </c>
      <c r="BD489" s="52" t="str">
        <f>IF(参照!L489="","",参照!L489)</f>
        <v>フラワーペイメント(株)</v>
      </c>
    </row>
    <row r="490" spans="47:56">
      <c r="AU490" s="52" t="str">
        <f>IF(参照!A490="","",参照!A490)</f>
        <v>A0199</v>
      </c>
      <c r="AV490" s="52" t="str">
        <f>IF(参照!B490="","",参照!B490)</f>
        <v>ローカルエナジー(株)</v>
      </c>
      <c r="AW490" s="52">
        <f>IF(参照!C490="","",参照!C490)</f>
        <v>4.4000000000000002E-4</v>
      </c>
      <c r="AX490" s="52" t="str">
        <f>IF(参照!D490="","",参照!D490)</f>
        <v>メニューA</v>
      </c>
      <c r="AY490" s="52">
        <f>IF(参照!E490="","",参照!E490)</f>
        <v>0</v>
      </c>
      <c r="AZ490" s="52" t="str">
        <f>IF(参照!F490="","",参照!F490)</f>
        <v>ローカルエナジー(株)</v>
      </c>
      <c r="BA490" s="52" t="str">
        <f>IF(参照!G490="","",参照!G490)</f>
        <v>ローカルエナジー(株)_メニューA</v>
      </c>
      <c r="BB490" s="52">
        <f t="shared" si="38"/>
        <v>0</v>
      </c>
      <c r="BD490" s="52" t="str">
        <f>IF(参照!L490="","",参照!L490)</f>
        <v>(株)ぶんごおおのエナジー</v>
      </c>
    </row>
    <row r="491" spans="47:56">
      <c r="AU491" s="52" t="str">
        <f>IF(参照!A491="","",参照!A491)</f>
        <v/>
      </c>
      <c r="AV491" s="52" t="str">
        <f>IF(参照!B491="","",参照!B491)</f>
        <v/>
      </c>
      <c r="AW491" s="52" t="str">
        <f>IF(参照!C491="","",参照!C491)</f>
        <v/>
      </c>
      <c r="AX491" s="52" t="str">
        <f>IF(参照!D491="","",参照!D491)</f>
        <v>メニューB(残差)</v>
      </c>
      <c r="AY491" s="52">
        <f>IF(参照!E491="","",参照!E491)</f>
        <v>4.2099999999999999E-4</v>
      </c>
      <c r="AZ491" s="52" t="str">
        <f>IF(参照!F491="","",参照!F491)</f>
        <v>ローカルエナジー(株)</v>
      </c>
      <c r="BA491" s="52" t="str">
        <f>IF(参照!G491="","",参照!G491)</f>
        <v>ローカルエナジー(株)_メニューB(残差)</v>
      </c>
      <c r="BB491" s="52">
        <f t="shared" si="38"/>
        <v>0.42099999999999999</v>
      </c>
      <c r="BD491" s="52" t="str">
        <f>IF(参照!L491="","",参照!L491)</f>
        <v>(株)ホープエナジー</v>
      </c>
    </row>
    <row r="492" spans="47:56">
      <c r="AU492" s="52" t="str">
        <f>IF(参照!A492="","",参照!A492)</f>
        <v/>
      </c>
      <c r="AV492" s="52" t="str">
        <f>IF(参照!B492="","",参照!B492)</f>
        <v/>
      </c>
      <c r="AW492" s="52" t="str">
        <f>IF(参照!C492="","",参照!C492)</f>
        <v/>
      </c>
      <c r="AX492" s="52" t="str">
        <f>IF(参照!D492="","",参照!D492)</f>
        <v>(参考値)事業者全体</v>
      </c>
      <c r="AY492" s="52">
        <f>IF(参照!E492="","",参照!E492)</f>
        <v>3.19E-4</v>
      </c>
      <c r="AZ492" s="52" t="str">
        <f>IF(参照!F492="","",参照!F492)</f>
        <v>ローカルエナジー(株)</v>
      </c>
      <c r="BA492" s="52" t="str">
        <f>IF(参照!G492="","",参照!G492)</f>
        <v>ローカルエナジー(株)_(参考値)事業者全体</v>
      </c>
      <c r="BB492" s="52">
        <f t="shared" si="38"/>
        <v>0.31900000000000001</v>
      </c>
      <c r="BD492" s="52" t="str">
        <f>IF(参照!L492="","",参照!L492)</f>
        <v>ホームタウンエナジー(株)</v>
      </c>
    </row>
    <row r="493" spans="47:56">
      <c r="AU493" s="52" t="str">
        <f>IF(参照!A493="","",参照!A493)</f>
        <v>A0200</v>
      </c>
      <c r="AV493" s="52" t="str">
        <f>IF(参照!B493="","",参照!B493)</f>
        <v>エネックス(株)</v>
      </c>
      <c r="AW493" s="52">
        <f>IF(参照!C493="","",参照!C493)</f>
        <v>3.01E-4</v>
      </c>
      <c r="AX493" s="52" t="str">
        <f>IF(参照!D493="","",参照!D493)</f>
        <v>メニューA</v>
      </c>
      <c r="AY493" s="52">
        <f>IF(参照!E493="","",参照!E493)</f>
        <v>0</v>
      </c>
      <c r="AZ493" s="52" t="str">
        <f>IF(参照!F493="","",参照!F493)</f>
        <v>エネックス(株)</v>
      </c>
      <c r="BA493" s="52" t="str">
        <f>IF(参照!G493="","",参照!G493)</f>
        <v>エネックス(株)_メニューA</v>
      </c>
      <c r="BB493" s="52">
        <f t="shared" si="38"/>
        <v>0</v>
      </c>
      <c r="BD493" s="52" t="str">
        <f>IF(参照!L493="","",参照!L493)</f>
        <v>(株)ほくだん</v>
      </c>
    </row>
    <row r="494" spans="47:56">
      <c r="AU494" s="52" t="str">
        <f>IF(参照!A494="","",参照!A494)</f>
        <v/>
      </c>
      <c r="AV494" s="52" t="str">
        <f>IF(参照!B494="","",参照!B494)</f>
        <v/>
      </c>
      <c r="AW494" s="52" t="str">
        <f>IF(参照!C494="","",参照!C494)</f>
        <v/>
      </c>
      <c r="AX494" s="52" t="str">
        <f>IF(参照!D494="","",参照!D494)</f>
        <v>メニューB(残差)</v>
      </c>
      <c r="AY494" s="52">
        <f>IF(参照!E494="","",参照!E494)</f>
        <v>2.12E-4</v>
      </c>
      <c r="AZ494" s="52" t="str">
        <f>IF(参照!F494="","",参照!F494)</f>
        <v>エネックス(株)</v>
      </c>
      <c r="BA494" s="52" t="str">
        <f>IF(参照!G494="","",参照!G494)</f>
        <v>エネックス(株)_メニューB(残差)</v>
      </c>
      <c r="BB494" s="52">
        <f t="shared" si="38"/>
        <v>0.21199999999999999</v>
      </c>
      <c r="BD494" s="52" t="str">
        <f>IF(参照!L494="","",参照!L494)</f>
        <v>北陸電力ビズ・エナジーソリューション(株)</v>
      </c>
    </row>
    <row r="495" spans="47:56">
      <c r="AU495" s="52" t="str">
        <f>IF(参照!A495="","",参照!A495)</f>
        <v/>
      </c>
      <c r="AV495" s="52" t="str">
        <f>IF(参照!B495="","",参照!B495)</f>
        <v/>
      </c>
      <c r="AW495" s="52" t="str">
        <f>IF(参照!C495="","",参照!C495)</f>
        <v/>
      </c>
      <c r="AX495" s="52" t="str">
        <f>IF(参照!D495="","",参照!D495)</f>
        <v>(参考値)事業者全体</v>
      </c>
      <c r="AY495" s="52">
        <f>IF(参照!E495="","",参照!E495)</f>
        <v>2.5599999999999999E-4</v>
      </c>
      <c r="AZ495" s="52" t="str">
        <f>IF(参照!F495="","",参照!F495)</f>
        <v>エネックス(株)</v>
      </c>
      <c r="BA495" s="52" t="str">
        <f>IF(参照!G495="","",参照!G495)</f>
        <v>エネックス(株)_(参考値)事業者全体</v>
      </c>
      <c r="BB495" s="52">
        <f t="shared" si="38"/>
        <v>0.25600000000000001</v>
      </c>
      <c r="BD495" s="52" t="str">
        <f>IF(参照!L495="","",参照!L495)</f>
        <v>北海道瓦斯(株)</v>
      </c>
    </row>
    <row r="496" spans="47:56">
      <c r="AU496" s="52" t="str">
        <f>IF(参照!A496="","",参照!A496)</f>
        <v>A0203</v>
      </c>
      <c r="AV496" s="52" t="str">
        <f>IF(参照!B496="","",参照!B496)</f>
        <v>(株)レクスポート</v>
      </c>
      <c r="AW496" s="52">
        <f>IF(参照!C496="","",参照!C496)</f>
        <v>4.0999999999999999E-4</v>
      </c>
      <c r="AX496" s="52" t="str">
        <f>IF(参照!D496="","",参照!D496)</f>
        <v/>
      </c>
      <c r="AY496" s="52">
        <f>IF(参照!E496="","",参照!E496)</f>
        <v>3.5399999999999999E-4</v>
      </c>
      <c r="AZ496" s="52" t="str">
        <f>IF(参照!F496="","",参照!F496)</f>
        <v>(株)レクスポート</v>
      </c>
      <c r="BA496" s="52" t="str">
        <f>IF(参照!G496="","",参照!G496)</f>
        <v>(株)レクスポート_</v>
      </c>
      <c r="BB496" s="52">
        <f t="shared" si="38"/>
        <v>0.35399999999999998</v>
      </c>
      <c r="BD496" s="52" t="str">
        <f>IF(参照!L496="","",参照!L496)</f>
        <v>北海道電力コクリエーション(株)</v>
      </c>
    </row>
    <row r="497" spans="47:56">
      <c r="AU497" s="52" t="str">
        <f>IF(参照!A497="","",参照!A497)</f>
        <v>A0204</v>
      </c>
      <c r="AV497" s="52" t="str">
        <f>IF(参照!B497="","",参照!B497)</f>
        <v>なでしこ電力(株)</v>
      </c>
      <c r="AW497" s="52">
        <f>IF(参照!C497="","",参照!C497)</f>
        <v>3.4E-5</v>
      </c>
      <c r="AX497" s="52" t="str">
        <f>IF(参照!D497="","",参照!D497)</f>
        <v/>
      </c>
      <c r="AY497" s="52">
        <f>IF(参照!E497="","",参照!E497)</f>
        <v>4.1800000000000002E-4</v>
      </c>
      <c r="AZ497" s="52" t="str">
        <f>IF(参照!F497="","",参照!F497)</f>
        <v>なでしこ電力(株)</v>
      </c>
      <c r="BA497" s="52" t="str">
        <f>IF(参照!G497="","",参照!G497)</f>
        <v>なでしこ電力(株)_</v>
      </c>
      <c r="BB497" s="52">
        <f t="shared" si="38"/>
        <v>0.41800000000000004</v>
      </c>
      <c r="BD497" s="52" t="str">
        <f>IF(参照!L497="","",参照!L497)</f>
        <v>(株)坊っちゃん電力</v>
      </c>
    </row>
    <row r="498" spans="47:56">
      <c r="AU498" s="52" t="str">
        <f>IF(参照!A498="","",参照!A498)</f>
        <v>A0206</v>
      </c>
      <c r="AV498" s="52" t="str">
        <f>IF(参照!B498="","",参照!B498)</f>
        <v>日田グリーン電力(株)</v>
      </c>
      <c r="AW498" s="52">
        <f>IF(参照!C498="","",参照!C498)</f>
        <v>3.6999999999999998E-5</v>
      </c>
      <c r="AX498" s="52" t="str">
        <f>IF(参照!D498="","",参照!D498)</f>
        <v>メニューA</v>
      </c>
      <c r="AY498" s="52">
        <f>IF(参照!E498="","",参照!E498)</f>
        <v>0</v>
      </c>
      <c r="AZ498" s="52" t="str">
        <f>IF(参照!F498="","",参照!F498)</f>
        <v>日田グリーン電力(株)</v>
      </c>
      <c r="BA498" s="52" t="str">
        <f>IF(参照!G498="","",参照!G498)</f>
        <v>日田グリーン電力(株)_メニューA</v>
      </c>
      <c r="BB498" s="52">
        <f t="shared" si="38"/>
        <v>0</v>
      </c>
      <c r="BD498" s="52" t="str">
        <f>IF(参照!L498="","",参照!L498)</f>
        <v>穂の国とよはし電力(株)</v>
      </c>
    </row>
    <row r="499" spans="47:56">
      <c r="AU499" s="52" t="str">
        <f>IF(参照!A499="","",参照!A499)</f>
        <v/>
      </c>
      <c r="AV499" s="52" t="str">
        <f>IF(参照!B499="","",参照!B499)</f>
        <v/>
      </c>
      <c r="AW499" s="52" t="str">
        <f>IF(参照!C499="","",参照!C499)</f>
        <v/>
      </c>
      <c r="AX499" s="52" t="str">
        <f>IF(参照!D499="","",参照!D499)</f>
        <v>メニューB(残差)</v>
      </c>
      <c r="AY499" s="52">
        <f>IF(参照!E499="","",参照!E499)</f>
        <v>4.0899999999999997E-4</v>
      </c>
      <c r="AZ499" s="52" t="str">
        <f>IF(参照!F499="","",参照!F499)</f>
        <v>日田グリーン電力(株)</v>
      </c>
      <c r="BA499" s="52" t="str">
        <f>IF(参照!G499="","",参照!G499)</f>
        <v>日田グリーン電力(株)_メニューB(残差)</v>
      </c>
      <c r="BB499" s="52">
        <f t="shared" si="38"/>
        <v>0.40899999999999997</v>
      </c>
      <c r="BD499" s="52" t="str">
        <f>IF(参照!L499="","",参照!L499)</f>
        <v>本庄ガス(株)</v>
      </c>
    </row>
    <row r="500" spans="47:56">
      <c r="AU500" s="52" t="str">
        <f>IF(参照!A500="","",参照!A500)</f>
        <v/>
      </c>
      <c r="AV500" s="52" t="str">
        <f>IF(参照!B500="","",参照!B500)</f>
        <v/>
      </c>
      <c r="AW500" s="52" t="str">
        <f>IF(参照!C500="","",参照!C500)</f>
        <v/>
      </c>
      <c r="AX500" s="52" t="str">
        <f>IF(参照!D500="","",参照!D500)</f>
        <v>(参考値)事業者全体</v>
      </c>
      <c r="AY500" s="52">
        <f>IF(参照!E500="","",参照!E500)</f>
        <v>3.3600000000000004E-4</v>
      </c>
      <c r="AZ500" s="52" t="str">
        <f>IF(参照!F500="","",参照!F500)</f>
        <v>日田グリーン電力(株)</v>
      </c>
      <c r="BA500" s="52" t="str">
        <f>IF(参照!G500="","",参照!G500)</f>
        <v>日田グリーン電力(株)_(参考値)事業者全体</v>
      </c>
      <c r="BB500" s="52">
        <f t="shared" si="38"/>
        <v>0.33600000000000002</v>
      </c>
      <c r="BD500" s="52" t="str">
        <f>IF(参照!L500="","",参照!L500)</f>
        <v>(株)まち未来製作所</v>
      </c>
    </row>
    <row r="501" spans="47:56">
      <c r="AU501" s="52" t="str">
        <f>IF(参照!A501="","",参照!A501)</f>
        <v>A0207</v>
      </c>
      <c r="AV501" s="52" t="str">
        <f>IF(参照!B501="","",参照!B501)</f>
        <v>(株)津軽あっぷるパワー</v>
      </c>
      <c r="AW501" s="52">
        <f>IF(参照!C501="","",参照!C501)</f>
        <v>1.5E-5</v>
      </c>
      <c r="AX501" s="52" t="str">
        <f>IF(参照!D501="","",参照!D501)</f>
        <v/>
      </c>
      <c r="AY501" s="52">
        <f>IF(参照!E501="","",参照!E501)</f>
        <v>4.3600000000000008E-4</v>
      </c>
      <c r="AZ501" s="52" t="str">
        <f>IF(参照!F501="","",参照!F501)</f>
        <v>(株)津軽あっぷるパワー</v>
      </c>
      <c r="BA501" s="52" t="str">
        <f>IF(参照!G501="","",参照!G501)</f>
        <v>(株)津軽あっぷるパワー_</v>
      </c>
      <c r="BB501" s="52">
        <f t="shared" si="38"/>
        <v>0.43600000000000005</v>
      </c>
      <c r="BD501" s="52" t="str">
        <f>IF(参照!L501="","",参照!L501)</f>
        <v>松阪新電力(株)</v>
      </c>
    </row>
    <row r="502" spans="47:56">
      <c r="AU502" s="52" t="str">
        <f>IF(参照!A502="","",参照!A502)</f>
        <v>A0208</v>
      </c>
      <c r="AV502" s="52" t="str">
        <f>IF(参照!B502="","",参照!B502)</f>
        <v>(株)花巻銀河パワー</v>
      </c>
      <c r="AW502" s="52">
        <f>IF(参照!C502="","",参照!C502)</f>
        <v>1.2999999999999999E-5</v>
      </c>
      <c r="AX502" s="52" t="str">
        <f>IF(参照!D502="","",参照!D502)</f>
        <v/>
      </c>
      <c r="AY502" s="52">
        <f>IF(参照!E502="","",参照!E502)</f>
        <v>4.35E-4</v>
      </c>
      <c r="AZ502" s="52" t="str">
        <f>IF(参照!F502="","",参照!F502)</f>
        <v>(株)花巻銀河パワー</v>
      </c>
      <c r="BA502" s="52" t="str">
        <f>IF(参照!G502="","",参照!G502)</f>
        <v>(株)花巻銀河パワー_</v>
      </c>
      <c r="BB502" s="52">
        <f t="shared" si="38"/>
        <v>0.435</v>
      </c>
      <c r="BD502" s="52" t="str">
        <f>IF(参照!L502="","",参照!L502)</f>
        <v>松本ガス(株)</v>
      </c>
    </row>
    <row r="503" spans="47:56">
      <c r="AU503" s="52" t="str">
        <f>IF(参照!A503="","",参照!A503)</f>
        <v>A0209</v>
      </c>
      <c r="AV503" s="52" t="str">
        <f>IF(参照!B503="","",参照!B503)</f>
        <v>埼玉ガス(株)</v>
      </c>
      <c r="AW503" s="52">
        <f>IF(参照!C503="","",参照!C503)</f>
        <v>3.6400000000000001E-4</v>
      </c>
      <c r="AX503" s="52" t="str">
        <f>IF(参照!D503="","",参照!D503)</f>
        <v/>
      </c>
      <c r="AY503" s="52">
        <f>IF(参照!E503="","",参照!E503)</f>
        <v>3.0800000000000001E-4</v>
      </c>
      <c r="AZ503" s="52" t="str">
        <f>IF(参照!F503="","",参照!F503)</f>
        <v>埼玉ガス(株)</v>
      </c>
      <c r="BA503" s="52" t="str">
        <f>IF(参照!G503="","",参照!G503)</f>
        <v>埼玉ガス(株)_</v>
      </c>
      <c r="BB503" s="52">
        <f t="shared" si="38"/>
        <v>0.308</v>
      </c>
      <c r="BD503" s="52" t="str">
        <f>IF(参照!L503="","",参照!L503)</f>
        <v>真庭バイオエネルギー(株)</v>
      </c>
    </row>
    <row r="504" spans="47:56">
      <c r="AU504" s="52" t="str">
        <f>IF(参照!A504="","",参照!A504)</f>
        <v>A0210</v>
      </c>
      <c r="AV504" s="52" t="str">
        <f>IF(参照!B504="","",参照!B504)</f>
        <v>宮崎パワーライン(株)</v>
      </c>
      <c r="AW504" s="52">
        <f>IF(参照!C504="","",参照!C504)</f>
        <v>4.3000000000000002E-5</v>
      </c>
      <c r="AX504" s="52" t="str">
        <f>IF(参照!D504="","",参照!D504)</f>
        <v/>
      </c>
      <c r="AY504" s="52">
        <f>IF(参照!E504="","",参照!E504)</f>
        <v>4.15E-4</v>
      </c>
      <c r="AZ504" s="52" t="str">
        <f>IF(参照!F504="","",参照!F504)</f>
        <v>宮崎パワーライン(株)</v>
      </c>
      <c r="BA504" s="52" t="str">
        <f>IF(参照!G504="","",参照!G504)</f>
        <v>宮崎パワーライン(株)_</v>
      </c>
      <c r="BB504" s="52">
        <f t="shared" si="38"/>
        <v>0.41499999999999998</v>
      </c>
      <c r="BD504" s="52" t="str">
        <f>IF(参照!L504="","",参照!L504)</f>
        <v>(株)マルイファシリティーズ</v>
      </c>
    </row>
    <row r="505" spans="47:56">
      <c r="AU505" s="52" t="str">
        <f>IF(参照!A505="","",参照!A505)</f>
        <v>A0211</v>
      </c>
      <c r="AV505" s="52" t="str">
        <f>IF(参照!B505="","",参照!B505)</f>
        <v>(株)パワー・オプティマイザー</v>
      </c>
      <c r="AW505" s="52">
        <f>IF(参照!C505="","",参照!C505)</f>
        <v>4.7800000000000002E-4</v>
      </c>
      <c r="AX505" s="52" t="str">
        <f>IF(参照!D505="","",参照!D505)</f>
        <v/>
      </c>
      <c r="AY505" s="52">
        <f>IF(参照!E505="","",参照!E505)</f>
        <v>5.22E-4</v>
      </c>
      <c r="AZ505" s="52" t="str">
        <f>IF(参照!F505="","",参照!F505)</f>
        <v>(株)パワー・オプティマイザー</v>
      </c>
      <c r="BA505" s="52" t="str">
        <f>IF(参照!G505="","",参照!G505)</f>
        <v>(株)パワー・オプティマイザー_</v>
      </c>
      <c r="BB505" s="52">
        <f t="shared" si="38"/>
        <v>0.52200000000000002</v>
      </c>
      <c r="BD505" s="52" t="str">
        <f>IF(参照!L505="","",参照!L505)</f>
        <v>(株)丸の内電力</v>
      </c>
    </row>
    <row r="506" spans="47:56">
      <c r="AU506" s="52" t="str">
        <f>IF(参照!A506="","",参照!A506)</f>
        <v>A0213</v>
      </c>
      <c r="AV506" s="52" t="str">
        <f>IF(参照!B506="","",参照!B506)</f>
        <v>(株)Ｕ－ＰＯＷＥＲ</v>
      </c>
      <c r="AW506" s="52">
        <f>IF(参照!C506="","",参照!C506)</f>
        <v>4.6799999999999999E-4</v>
      </c>
      <c r="AX506" s="52" t="str">
        <f>IF(参照!D506="","",参照!D506)</f>
        <v/>
      </c>
      <c r="AY506" s="52">
        <f>IF(参照!E506="","",参照!E506)</f>
        <v>4.9100000000000001E-4</v>
      </c>
      <c r="AZ506" s="52" t="str">
        <f>IF(参照!F506="","",参照!F506)</f>
        <v>(株)Ｕ－ＰＯＷＥＲ</v>
      </c>
      <c r="BA506" s="52" t="str">
        <f>IF(参照!G506="","",参照!G506)</f>
        <v>(株)Ｕ－ＰＯＷＥＲ_</v>
      </c>
      <c r="BB506" s="52">
        <f t="shared" si="38"/>
        <v>0.49099999999999999</v>
      </c>
      <c r="BD506" s="52" t="str">
        <f>IF(参照!L506="","",参照!L506)</f>
        <v>丸紅伊那みらいでんき(株)</v>
      </c>
    </row>
    <row r="507" spans="47:56">
      <c r="AU507" s="52" t="str">
        <f>IF(参照!A507="","",参照!A507)</f>
        <v>A0214</v>
      </c>
      <c r="AV507" s="52" t="str">
        <f>IF(参照!B507="","",参照!B507)</f>
        <v>(株)ＴＴＳパワー</v>
      </c>
      <c r="AW507" s="52">
        <f>IF(参照!C507="","",参照!C507)</f>
        <v>4.75E-4</v>
      </c>
      <c r="AX507" s="52" t="str">
        <f>IF(参照!D507="","",参照!D507)</f>
        <v/>
      </c>
      <c r="AY507" s="52">
        <f>IF(参照!E507="","",参照!E507)</f>
        <v>4.2200000000000001E-4</v>
      </c>
      <c r="AZ507" s="52" t="str">
        <f>IF(参照!F507="","",参照!F507)</f>
        <v>(株)ＴＴＳパワー</v>
      </c>
      <c r="BA507" s="52" t="str">
        <f>IF(参照!G507="","",参照!G507)</f>
        <v>(株)ＴＴＳパワー_</v>
      </c>
      <c r="BB507" s="52">
        <f t="shared" si="38"/>
        <v>0.42199999999999999</v>
      </c>
      <c r="BD507" s="52" t="str">
        <f>IF(参照!L507="","",参照!L507)</f>
        <v>丸紅新電力(株)</v>
      </c>
    </row>
    <row r="508" spans="47:56">
      <c r="AU508" s="52" t="str">
        <f>IF(参照!A508="","",参照!A508)</f>
        <v>A0216</v>
      </c>
      <c r="AV508" s="52" t="str">
        <f>IF(参照!B508="","",参照!B508)</f>
        <v>(株)岩手ウッドパワー</v>
      </c>
      <c r="AW508" s="52" t="str">
        <f>IF(参照!C508="","",参照!C508)</f>
        <v>0.000453※</v>
      </c>
      <c r="AX508" s="52" t="str">
        <f>IF(参照!D508="","",参照!D508)</f>
        <v/>
      </c>
      <c r="AY508" s="52">
        <f>IF(参照!E508="","",参照!E508)</f>
        <v>4.5100000000000001E-4</v>
      </c>
      <c r="AZ508" s="52" t="str">
        <f>IF(参照!F508="","",参照!F508)</f>
        <v>(株)岩手ウッドパワー</v>
      </c>
      <c r="BA508" s="52" t="str">
        <f>IF(参照!G508="","",参照!G508)</f>
        <v>(株)岩手ウッドパワー_</v>
      </c>
      <c r="BB508" s="52">
        <f t="shared" si="38"/>
        <v>0.45100000000000001</v>
      </c>
      <c r="BD508" s="52" t="str">
        <f>IF(参照!L508="","",参照!L508)</f>
        <v>(株)マルヰ</v>
      </c>
    </row>
    <row r="509" spans="47:56">
      <c r="AU509" s="52" t="str">
        <f>IF(参照!A509="","",参照!A509)</f>
        <v>A0217</v>
      </c>
      <c r="AV509" s="52" t="str">
        <f>IF(参照!B509="","",参照!B509)</f>
        <v>里山パワーワークス(株)</v>
      </c>
      <c r="AW509" s="52" t="str">
        <f>IF(参照!C509="","",参照!C509)</f>
        <v>0.000453※</v>
      </c>
      <c r="AX509" s="52" t="str">
        <f>IF(参照!D509="","",参照!D509)</f>
        <v/>
      </c>
      <c r="AY509" s="52">
        <f>IF(参照!E509="","",参照!E509)</f>
        <v>4.9399999999999997E-4</v>
      </c>
      <c r="AZ509" s="52" t="str">
        <f>IF(参照!F509="","",参照!F509)</f>
        <v>里山パワーワークス(株)</v>
      </c>
      <c r="BA509" s="52" t="str">
        <f>IF(参照!G509="","",参照!G509)</f>
        <v>里山パワーワークス(株)_</v>
      </c>
      <c r="BB509" s="52">
        <f t="shared" si="38"/>
        <v>0.49399999999999999</v>
      </c>
      <c r="BD509" s="52" t="str">
        <f>IF(参照!L509="","",参照!L509)</f>
        <v>三河商事(株)</v>
      </c>
    </row>
    <row r="510" spans="47:56">
      <c r="AU510" s="52" t="str">
        <f>IF(参照!A510="","",参照!A510)</f>
        <v>A0218</v>
      </c>
      <c r="AV510" s="52" t="str">
        <f>IF(参照!B510="","",参照!B510)</f>
        <v>(株)中之条パワー</v>
      </c>
      <c r="AW510" s="52">
        <f>IF(参照!C510="","",参照!C510)</f>
        <v>3.2699999999999998E-4</v>
      </c>
      <c r="AX510" s="52" t="str">
        <f>IF(参照!D510="","",参照!D510)</f>
        <v>メニューA</v>
      </c>
      <c r="AY510" s="52">
        <f>IF(参照!E510="","",参照!E510)</f>
        <v>0</v>
      </c>
      <c r="AZ510" s="52" t="str">
        <f>IF(参照!F510="","",参照!F510)</f>
        <v>(株)中之条パワー</v>
      </c>
      <c r="BA510" s="52" t="str">
        <f>IF(参照!G510="","",参照!G510)</f>
        <v>(株)中之条パワー_メニューA</v>
      </c>
      <c r="BB510" s="52">
        <f t="shared" si="38"/>
        <v>0</v>
      </c>
      <c r="BD510" s="52" t="str">
        <f>IF(参照!L510="","",参照!L510)</f>
        <v>(株)三河の山里コミュニティパワー</v>
      </c>
    </row>
    <row r="511" spans="47:56">
      <c r="AU511" s="52" t="str">
        <f>IF(参照!A511="","",参照!A511)</f>
        <v/>
      </c>
      <c r="AV511" s="52" t="str">
        <f>IF(参照!B511="","",参照!B511)</f>
        <v/>
      </c>
      <c r="AW511" s="52" t="str">
        <f>IF(参照!C511="","",参照!C511)</f>
        <v/>
      </c>
      <c r="AX511" s="52" t="str">
        <f>IF(参照!D511="","",参照!D511)</f>
        <v>メニューB(残差)</v>
      </c>
      <c r="AY511" s="52">
        <f>IF(参照!E511="","",参照!E511)</f>
        <v>4.84E-4</v>
      </c>
      <c r="AZ511" s="52" t="str">
        <f>IF(参照!F511="","",参照!F511)</f>
        <v>(株)中之条パワー</v>
      </c>
      <c r="BA511" s="52" t="str">
        <f>IF(参照!G511="","",参照!G511)</f>
        <v>(株)中之条パワー_メニューB(残差)</v>
      </c>
      <c r="BB511" s="52">
        <f t="shared" si="38"/>
        <v>0.48399999999999999</v>
      </c>
      <c r="BD511" s="52" t="str">
        <f>IF(参照!L511="","",参照!L511)</f>
        <v>三井物産(株)</v>
      </c>
    </row>
    <row r="512" spans="47:56">
      <c r="AU512" s="52" t="str">
        <f>IF(参照!A512="","",参照!A512)</f>
        <v/>
      </c>
      <c r="AV512" s="52" t="str">
        <f>IF(参照!B512="","",参照!B512)</f>
        <v/>
      </c>
      <c r="AW512" s="52" t="str">
        <f>IF(参照!C512="","",参照!C512)</f>
        <v/>
      </c>
      <c r="AX512" s="52" t="str">
        <f>IF(参照!D512="","",参照!D512)</f>
        <v>(参考値)事業者全体</v>
      </c>
      <c r="AY512" s="52">
        <f>IF(参照!E512="","",参照!E512)</f>
        <v>4.6800000000000005E-4</v>
      </c>
      <c r="AZ512" s="52" t="str">
        <f>IF(参照!F512="","",参照!F512)</f>
        <v>(株)中之条パワー</v>
      </c>
      <c r="BA512" s="52" t="str">
        <f>IF(参照!G512="","",参照!G512)</f>
        <v>(株)中之条パワー_(参考値)事業者全体</v>
      </c>
      <c r="BB512" s="52">
        <f t="shared" si="38"/>
        <v>0.46800000000000003</v>
      </c>
      <c r="BD512" s="52" t="str">
        <f>IF(参照!L512="","",参照!L512)</f>
        <v>(株)ミツウロコヴェッセル</v>
      </c>
    </row>
    <row r="513" spans="47:56">
      <c r="AU513" s="52" t="str">
        <f>IF(参照!A513="","",参照!A513)</f>
        <v>A0220</v>
      </c>
      <c r="AV513" s="52" t="str">
        <f>IF(参照!B513="","",参照!B513)</f>
        <v>日産トレーデイング(株)</v>
      </c>
      <c r="AW513" s="52">
        <f>IF(参照!C513="","",参照!C513)</f>
        <v>5.1800000000000001E-4</v>
      </c>
      <c r="AX513" s="52" t="str">
        <f>IF(参照!D513="","",参照!D513)</f>
        <v/>
      </c>
      <c r="AY513" s="52">
        <f>IF(参照!E513="","",参照!E513)</f>
        <v>5.4699999999999996E-4</v>
      </c>
      <c r="AZ513" s="52" t="str">
        <f>IF(参照!F513="","",参照!F513)</f>
        <v>日産トレーデイング(株)</v>
      </c>
      <c r="BA513" s="52" t="str">
        <f>IF(参照!G513="","",参照!G513)</f>
        <v>日産トレーデイング(株)_</v>
      </c>
      <c r="BB513" s="52">
        <f t="shared" si="38"/>
        <v>0.54699999999999993</v>
      </c>
      <c r="BD513" s="52" t="str">
        <f>IF(参照!L513="","",参照!L513)</f>
        <v>ミツウロコグリーンエネルギー(株)</v>
      </c>
    </row>
    <row r="514" spans="47:56">
      <c r="AU514" s="52" t="str">
        <f>IF(参照!A514="","",参照!A514)</f>
        <v>A0221</v>
      </c>
      <c r="AV514" s="52" t="str">
        <f>IF(参照!B514="","",参照!B514)</f>
        <v>(株)エネウィル(旧：ＪＡＧ国際エナジー(株))</v>
      </c>
      <c r="AW514" s="52">
        <f>IF(参照!C514="","",参照!C514)</f>
        <v>4.08E-4</v>
      </c>
      <c r="AX514" s="52" t="str">
        <f>IF(参照!D514="","",参照!D514)</f>
        <v>メニューA</v>
      </c>
      <c r="AY514" s="52">
        <f>IF(参照!E514="","",参照!E514)</f>
        <v>0</v>
      </c>
      <c r="AZ514" s="52" t="str">
        <f>IF(参照!F514="","",参照!F514)</f>
        <v>(株)エネウィル(旧：ＪＡＧ国際エナジー(株))</v>
      </c>
      <c r="BA514" s="52" t="str">
        <f>IF(参照!G514="","",参照!G514)</f>
        <v>(株)エネウィル(旧：ＪＡＧ国際エナジー(株))_メニューA</v>
      </c>
      <c r="BB514" s="52">
        <f t="shared" si="38"/>
        <v>0</v>
      </c>
      <c r="BD514" s="52" t="str">
        <f>IF(参照!L514="","",参照!L514)</f>
        <v>水戸電力(株)</v>
      </c>
    </row>
    <row r="515" spans="47:56">
      <c r="AU515" s="52" t="str">
        <f>IF(参照!A515="","",参照!A515)</f>
        <v/>
      </c>
      <c r="AV515" s="52" t="str">
        <f>IF(参照!B515="","",参照!B515)</f>
        <v/>
      </c>
      <c r="AW515" s="52" t="str">
        <f>IF(参照!C515="","",参照!C515)</f>
        <v/>
      </c>
      <c r="AX515" s="52" t="str">
        <f>IF(参照!D515="","",参照!D515)</f>
        <v>メニューB(残差)</v>
      </c>
      <c r="AY515" s="52">
        <f>IF(参照!E515="","",参照!E515)</f>
        <v>5.0600000000000005E-4</v>
      </c>
      <c r="AZ515" s="52" t="str">
        <f>IF(参照!F515="","",参照!F515)</f>
        <v>(株)エネウィル(旧：ＪＡＧ国際エナジー(株))</v>
      </c>
      <c r="BA515" s="52" t="str">
        <f>IF(参照!G515="","",参照!G515)</f>
        <v>(株)エネウィル(旧：ＪＡＧ国際エナジー(株))_メニューB(残差)</v>
      </c>
      <c r="BB515" s="52">
        <f t="shared" si="38"/>
        <v>0.50600000000000001</v>
      </c>
      <c r="BD515" s="52" t="str">
        <f>IF(参照!L515="","",参照!L515)</f>
        <v>(株)みとや</v>
      </c>
    </row>
    <row r="516" spans="47:56">
      <c r="AU516" s="52" t="str">
        <f>IF(参照!A516="","",参照!A516)</f>
        <v/>
      </c>
      <c r="AV516" s="52" t="str">
        <f>IF(参照!B516="","",参照!B516)</f>
        <v/>
      </c>
      <c r="AW516" s="52" t="str">
        <f>IF(参照!C516="","",参照!C516)</f>
        <v/>
      </c>
      <c r="AX516" s="52" t="str">
        <f>IF(参照!D516="","",参照!D516)</f>
        <v>(参考値)事業者全体</v>
      </c>
      <c r="AY516" s="52">
        <f>IF(参照!E516="","",参照!E516)</f>
        <v>5.2599999999999999E-4</v>
      </c>
      <c r="AZ516" s="52" t="str">
        <f>IF(参照!F516="","",参照!F516)</f>
        <v>(株)エネウィル(旧：ＪＡＧ国際エナジー(株))</v>
      </c>
      <c r="BA516" s="52" t="str">
        <f>IF(参照!G516="","",参照!G516)</f>
        <v>(株)エネウィル(旧：ＪＡＧ国際エナジー(株))_(参考値)事業者全体</v>
      </c>
      <c r="BB516" s="52">
        <f t="shared" si="38"/>
        <v>0.52600000000000002</v>
      </c>
      <c r="BD516" s="52" t="str">
        <f>IF(参照!L516="","",参照!L516)</f>
        <v>緑屋電気(株)</v>
      </c>
    </row>
    <row r="517" spans="47:56">
      <c r="AU517" s="52" t="str">
        <f>IF(参照!A517="","",参照!A517)</f>
        <v>A0222</v>
      </c>
      <c r="AV517" s="52" t="str">
        <f>IF(参照!B517="","",参照!B517)</f>
        <v>Ｎｅｘｔ　Ｐｏｗｅｒ(株)</v>
      </c>
      <c r="AW517" s="52">
        <f>IF(参照!C517="","",参照!C517)</f>
        <v>7.2099999999999996E-4</v>
      </c>
      <c r="AX517" s="52" t="str">
        <f>IF(参照!D517="","",参照!D517)</f>
        <v/>
      </c>
      <c r="AY517" s="52">
        <f>IF(参照!E517="","",参照!E517)</f>
        <v>7.0899999999999999E-4</v>
      </c>
      <c r="AZ517" s="52" t="str">
        <f>IF(参照!F517="","",参照!F517)</f>
        <v>Ｎｅｘｔ　Ｐｏｗｅｒ(株)</v>
      </c>
      <c r="BA517" s="52" t="str">
        <f>IF(参照!G517="","",参照!G517)</f>
        <v>Ｎｅｘｔ　Ｐｏｗｅｒ(株)_</v>
      </c>
      <c r="BB517" s="52">
        <f t="shared" ref="BB517:BB580" si="39">AY517*1000</f>
        <v>0.70899999999999996</v>
      </c>
      <c r="BD517" s="52" t="str">
        <f>IF(参照!L517="","",参照!L517)</f>
        <v>(株)ミナサポ</v>
      </c>
    </row>
    <row r="518" spans="47:56">
      <c r="AU518" s="52" t="str">
        <f>IF(参照!A518="","",参照!A518)</f>
        <v>A0223</v>
      </c>
      <c r="AV518" s="52" t="str">
        <f>IF(参照!B518="","",参照!B518)</f>
        <v>伊藤忠エネクスホームライフ西日本(株)</v>
      </c>
      <c r="AW518" s="52">
        <f>IF(参照!C518="","",参照!C518)</f>
        <v>4.6900000000000002E-4</v>
      </c>
      <c r="AX518" s="52" t="str">
        <f>IF(参照!D518="","",参照!D518)</f>
        <v/>
      </c>
      <c r="AY518" s="52">
        <f>IF(参照!E518="","",参照!E518)</f>
        <v>4.1300000000000001E-4</v>
      </c>
      <c r="AZ518" s="52" t="str">
        <f>IF(参照!F518="","",参照!F518)</f>
        <v>伊藤忠エネクスホームライフ西日本(株)</v>
      </c>
      <c r="BA518" s="52" t="str">
        <f>IF(参照!G518="","",参照!G518)</f>
        <v>伊藤忠エネクスホームライフ西日本(株)_</v>
      </c>
      <c r="BB518" s="52">
        <f t="shared" si="39"/>
        <v>0.41300000000000003</v>
      </c>
      <c r="BD518" s="52" t="str">
        <f>IF(参照!L518="","",参照!L518)</f>
        <v>みなとみらい電力(株)</v>
      </c>
    </row>
    <row r="519" spans="47:56">
      <c r="AU519" s="52" t="str">
        <f>IF(参照!A519="","",参照!A519)</f>
        <v>A0226</v>
      </c>
      <c r="AV519" s="52" t="str">
        <f>IF(参照!B519="","",参照!B519)</f>
        <v>グリーナ(株)</v>
      </c>
      <c r="AW519" s="52">
        <f>IF(参照!C519="","",参照!C519)</f>
        <v>4.44E-4</v>
      </c>
      <c r="AX519" s="52" t="str">
        <f>IF(参照!D519="","",参照!D519)</f>
        <v>メニューA</v>
      </c>
      <c r="AY519" s="52">
        <f>IF(参照!E519="","",参照!E519)</f>
        <v>0</v>
      </c>
      <c r="AZ519" s="52" t="str">
        <f>IF(参照!F519="","",参照!F519)</f>
        <v>グリーナ(株)</v>
      </c>
      <c r="BA519" s="52" t="str">
        <f>IF(参照!G519="","",参照!G519)</f>
        <v>グリーナ(株)_メニューA</v>
      </c>
      <c r="BB519" s="52">
        <f t="shared" si="39"/>
        <v>0</v>
      </c>
      <c r="BD519" s="52" t="str">
        <f>IF(参照!L519="","",参照!L519)</f>
        <v>みの市民エネルギー(株)</v>
      </c>
    </row>
    <row r="520" spans="47:56">
      <c r="AU520" s="52" t="str">
        <f>IF(参照!A520="","",参照!A520)</f>
        <v/>
      </c>
      <c r="AV520" s="52" t="str">
        <f>IF(参照!B520="","",参照!B520)</f>
        <v/>
      </c>
      <c r="AW520" s="52" t="str">
        <f>IF(参照!C520="","",参照!C520)</f>
        <v/>
      </c>
      <c r="AX520" s="52" t="str">
        <f>IF(参照!D520="","",参照!D520)</f>
        <v>メニューB</v>
      </c>
      <c r="AY520" s="52">
        <f>IF(参照!E520="","",参照!E520)</f>
        <v>0</v>
      </c>
      <c r="AZ520" s="52" t="str">
        <f>IF(参照!F520="","",参照!F520)</f>
        <v>グリーナ(株)</v>
      </c>
      <c r="BA520" s="52" t="str">
        <f>IF(参照!G520="","",参照!G520)</f>
        <v>グリーナ(株)_メニューB</v>
      </c>
      <c r="BB520" s="52">
        <f t="shared" si="39"/>
        <v>0</v>
      </c>
      <c r="BD520" s="52" t="str">
        <f>IF(参照!L520="","",参照!L520)</f>
        <v>(株)美作国電力</v>
      </c>
    </row>
    <row r="521" spans="47:56">
      <c r="AU521" s="52" t="str">
        <f>IF(参照!A521="","",参照!A521)</f>
        <v/>
      </c>
      <c r="AV521" s="52" t="str">
        <f>IF(参照!B521="","",参照!B521)</f>
        <v/>
      </c>
      <c r="AW521" s="52" t="str">
        <f>IF(参照!C521="","",参照!C521)</f>
        <v/>
      </c>
      <c r="AX521" s="52" t="str">
        <f>IF(参照!D521="","",参照!D521)</f>
        <v>メニューC(残差)</v>
      </c>
      <c r="AY521" s="52">
        <f>IF(参照!E521="","",参照!E521)</f>
        <v>0</v>
      </c>
      <c r="AZ521" s="52" t="str">
        <f>IF(参照!F521="","",参照!F521)</f>
        <v>グリーナ(株)</v>
      </c>
      <c r="BA521" s="52" t="str">
        <f>IF(参照!G521="","",参照!G521)</f>
        <v>グリーナ(株)_メニューC(残差)</v>
      </c>
      <c r="BB521" s="52">
        <f t="shared" si="39"/>
        <v>0</v>
      </c>
      <c r="BD521" s="52" t="str">
        <f>IF(参照!L521="","",参照!L521)</f>
        <v>(株)宮交シティ</v>
      </c>
    </row>
    <row r="522" spans="47:56">
      <c r="AU522" s="52" t="str">
        <f>IF(参照!A522="","",参照!A522)</f>
        <v/>
      </c>
      <c r="AV522" s="52" t="str">
        <f>IF(参照!B522="","",参照!B522)</f>
        <v/>
      </c>
      <c r="AW522" s="52" t="str">
        <f>IF(参照!C522="","",参照!C522)</f>
        <v/>
      </c>
      <c r="AX522" s="52" t="str">
        <f>IF(参照!D522="","",参照!D522)</f>
        <v>(参考値)事業者全体</v>
      </c>
      <c r="AY522" s="52">
        <f>IF(参照!E522="","",参照!E522)</f>
        <v>0</v>
      </c>
      <c r="AZ522" s="52" t="str">
        <f>IF(参照!F522="","",参照!F522)</f>
        <v>グリーナ(株)</v>
      </c>
      <c r="BA522" s="52" t="str">
        <f>IF(参照!G522="","",参照!G522)</f>
        <v>グリーナ(株)_(参考値)事業者全体</v>
      </c>
      <c r="BB522" s="52">
        <f t="shared" si="39"/>
        <v>0</v>
      </c>
      <c r="BD522" s="52" t="str">
        <f>IF(参照!L522="","",参照!L522)</f>
        <v>宮古新電力(株)</v>
      </c>
    </row>
    <row r="523" spans="47:56">
      <c r="AU523" s="52" t="str">
        <f>IF(参照!A523="","",参照!A523)</f>
        <v>A0227</v>
      </c>
      <c r="AV523" s="52" t="str">
        <f>IF(参照!B523="","",参照!B523)</f>
        <v>はりま電力(株)</v>
      </c>
      <c r="AW523" s="52">
        <f>IF(参照!C523="","",参照!C523)</f>
        <v>4.95E-4</v>
      </c>
      <c r="AX523" s="52" t="str">
        <f>IF(参照!D523="","",参照!D523)</f>
        <v/>
      </c>
      <c r="AY523" s="52">
        <f>IF(参照!E523="","",参照!E523)</f>
        <v>5.2599999999999999E-4</v>
      </c>
      <c r="AZ523" s="52" t="str">
        <f>IF(参照!F523="","",参照!F523)</f>
        <v>はりま電力(株)</v>
      </c>
      <c r="BA523" s="52" t="str">
        <f>IF(参照!G523="","",参照!G523)</f>
        <v>はりま電力(株)_</v>
      </c>
      <c r="BB523" s="52">
        <f t="shared" si="39"/>
        <v>0.52600000000000002</v>
      </c>
      <c r="BD523" s="52" t="str">
        <f>IF(参照!L523="","",参照!L523)</f>
        <v>(株)宮崎ガスリビング</v>
      </c>
    </row>
    <row r="524" spans="47:56">
      <c r="AU524" s="52" t="str">
        <f>IF(参照!A524="","",参照!A524)</f>
        <v>A0228</v>
      </c>
      <c r="AV524" s="52" t="str">
        <f>IF(参照!B524="","",参照!B524)</f>
        <v>(株)浜松新電力</v>
      </c>
      <c r="AW524" s="52">
        <f>IF(参照!C524="","",参照!C524)</f>
        <v>4.5000000000000003E-5</v>
      </c>
      <c r="AX524" s="52" t="str">
        <f>IF(参照!D524="","",参照!D524)</f>
        <v/>
      </c>
      <c r="AY524" s="52">
        <f>IF(参照!E524="","",参照!E524)</f>
        <v>5.0100000000000003E-4</v>
      </c>
      <c r="AZ524" s="52" t="str">
        <f>IF(参照!F524="","",参照!F524)</f>
        <v>(株)浜松新電力</v>
      </c>
      <c r="BA524" s="52" t="str">
        <f>IF(参照!G524="","",参照!G524)</f>
        <v>(株)浜松新電力_</v>
      </c>
      <c r="BB524" s="52">
        <f t="shared" si="39"/>
        <v>0.501</v>
      </c>
      <c r="BD524" s="52" t="str">
        <f>IF(参照!L524="","",参照!L524)</f>
        <v>宮崎電力(株)</v>
      </c>
    </row>
    <row r="525" spans="47:56">
      <c r="AU525" s="52" t="str">
        <f>IF(参照!A525="","",参照!A525)</f>
        <v>A0229</v>
      </c>
      <c r="AV525" s="52" t="str">
        <f>IF(参照!B525="","",参照!B525)</f>
        <v>ゼロワットパワー(株)</v>
      </c>
      <c r="AW525" s="52">
        <f>IF(参照!C525="","",参照!C525)</f>
        <v>2.5000000000000001E-5</v>
      </c>
      <c r="AX525" s="52" t="str">
        <f>IF(参照!D525="","",参照!D525)</f>
        <v>メニューA</v>
      </c>
      <c r="AY525" s="52">
        <f>IF(参照!E525="","",参照!E525)</f>
        <v>0</v>
      </c>
      <c r="AZ525" s="52" t="str">
        <f>IF(参照!F525="","",参照!F525)</f>
        <v>ゼロワットパワー(株)</v>
      </c>
      <c r="BA525" s="52" t="str">
        <f>IF(参照!G525="","",参照!G525)</f>
        <v>ゼロワットパワー(株)_メニューA</v>
      </c>
      <c r="BB525" s="52">
        <f t="shared" si="39"/>
        <v>0</v>
      </c>
      <c r="BD525" s="52" t="str">
        <f>IF(参照!L525="","",参照!L525)</f>
        <v>宮崎パワーライン(株)</v>
      </c>
    </row>
    <row r="526" spans="47:56">
      <c r="AU526" s="52" t="str">
        <f>IF(参照!A526="","",参照!A526)</f>
        <v>A0230</v>
      </c>
      <c r="AV526" s="52" t="str">
        <f>IF(参照!B526="","",参照!B526)</f>
        <v>アストマックス(株)</v>
      </c>
      <c r="AW526" s="52" t="str">
        <f>IF(参照!C526="","",参照!C526)</f>
        <v>0.000453※</v>
      </c>
      <c r="AX526" s="52" t="str">
        <f>IF(参照!D526="","",参照!D526)</f>
        <v/>
      </c>
      <c r="AY526" s="52">
        <f>IF(参照!E526="","",参照!E526)</f>
        <v>4.5300000000000001E-4</v>
      </c>
      <c r="AZ526" s="52" t="str">
        <f>IF(参照!F526="","",参照!F526)</f>
        <v>アストマックス(株)</v>
      </c>
      <c r="BA526" s="52" t="str">
        <f>IF(参照!G526="","",参照!G526)</f>
        <v>アストマックス(株)_</v>
      </c>
      <c r="BB526" s="52">
        <f t="shared" si="39"/>
        <v>0.45300000000000001</v>
      </c>
      <c r="BD526" s="52" t="str">
        <f>IF(参照!L526="","",参照!L526)</f>
        <v>みやまスマートエネルギー(株)</v>
      </c>
    </row>
    <row r="527" spans="47:56">
      <c r="AU527" s="52" t="str">
        <f>IF(参照!A527="","",参照!A527)</f>
        <v>A0231</v>
      </c>
      <c r="AV527" s="52" t="str">
        <f>IF(参照!B527="","",参照!B527)</f>
        <v>(株)やまがた新電力</v>
      </c>
      <c r="AW527" s="52">
        <f>IF(参照!C527="","",参照!C527)</f>
        <v>6.0000000000000002E-6</v>
      </c>
      <c r="AX527" s="52" t="str">
        <f>IF(参照!D527="","",参照!D527)</f>
        <v>メニューA</v>
      </c>
      <c r="AY527" s="52">
        <f>IF(参照!E527="","",参照!E527)</f>
        <v>0</v>
      </c>
      <c r="AZ527" s="52" t="str">
        <f>IF(参照!F527="","",参照!F527)</f>
        <v>(株)やまがた新電力</v>
      </c>
      <c r="BA527" s="52" t="str">
        <f>IF(参照!G527="","",参照!G527)</f>
        <v>(株)やまがた新電力_メニューA</v>
      </c>
      <c r="BB527" s="52">
        <f t="shared" si="39"/>
        <v>0</v>
      </c>
      <c r="BD527" s="52" t="str">
        <f>IF(参照!L527="","",参照!L527)</f>
        <v>みよしエナジー(株)</v>
      </c>
    </row>
    <row r="528" spans="47:56">
      <c r="AU528" s="52" t="str">
        <f>IF(参照!A528="","",参照!A528)</f>
        <v/>
      </c>
      <c r="AV528" s="52" t="str">
        <f>IF(参照!B528="","",参照!B528)</f>
        <v/>
      </c>
      <c r="AW528" s="52" t="str">
        <f>IF(参照!C528="","",参照!C528)</f>
        <v/>
      </c>
      <c r="AX528" s="52" t="str">
        <f>IF(参照!D528="","",参照!D528)</f>
        <v>メニューB(残差)</v>
      </c>
      <c r="AY528" s="52">
        <f>IF(参照!E528="","",参照!E528)</f>
        <v>6.1600000000000001E-4</v>
      </c>
      <c r="AZ528" s="52" t="str">
        <f>IF(参照!F528="","",参照!F528)</f>
        <v>(株)やまがた新電力</v>
      </c>
      <c r="BA528" s="52" t="str">
        <f>IF(参照!G528="","",参照!G528)</f>
        <v>(株)やまがた新電力_メニューB(残差)</v>
      </c>
      <c r="BB528" s="52">
        <f t="shared" si="39"/>
        <v>0.61599999999999999</v>
      </c>
      <c r="BD528" s="52" t="str">
        <f>IF(参照!L528="","",参照!L528)</f>
        <v>ミライフ(株)</v>
      </c>
    </row>
    <row r="529" spans="47:56">
      <c r="AU529" s="52" t="str">
        <f>IF(参照!A529="","",参照!A529)</f>
        <v/>
      </c>
      <c r="AV529" s="52" t="str">
        <f>IF(参照!B529="","",参照!B529)</f>
        <v/>
      </c>
      <c r="AW529" s="52" t="str">
        <f>IF(参照!C529="","",参照!C529)</f>
        <v/>
      </c>
      <c r="AX529" s="52" t="str">
        <f>IF(参照!D529="","",参照!D529)</f>
        <v>(参考値)事業者全体</v>
      </c>
      <c r="AY529" s="52">
        <f>IF(参照!E529="","",参照!E529)</f>
        <v>4.44E-4</v>
      </c>
      <c r="AZ529" s="52" t="str">
        <f>IF(参照!F529="","",参照!F529)</f>
        <v>(株)やまがた新電力</v>
      </c>
      <c r="BA529" s="52" t="str">
        <f>IF(参照!G529="","",参照!G529)</f>
        <v>(株)やまがた新電力_(参考値)事業者全体</v>
      </c>
      <c r="BB529" s="52">
        <f t="shared" si="39"/>
        <v>0.44400000000000001</v>
      </c>
      <c r="BD529" s="52" t="str">
        <f>IF(参照!L529="","",参照!L529)</f>
        <v>ミライフ東日本(株)</v>
      </c>
    </row>
    <row r="530" spans="47:56">
      <c r="AU530" s="52" t="str">
        <f>IF(参照!A530="","",参照!A530)</f>
        <v>A0232</v>
      </c>
      <c r="AV530" s="52" t="str">
        <f>IF(参照!B530="","",参照!B530)</f>
        <v>一般社団法人東松島みらいとし機構</v>
      </c>
      <c r="AW530" s="52">
        <f>IF(参照!C530="","",参照!C530)</f>
        <v>3.6299999999999999E-4</v>
      </c>
      <c r="AX530" s="52" t="str">
        <f>IF(参照!D530="","",参照!D530)</f>
        <v/>
      </c>
      <c r="AY530" s="52">
        <f>IF(参照!E530="","",参照!E530)</f>
        <v>5.5500000000000005E-4</v>
      </c>
      <c r="AZ530" s="52" t="str">
        <f>IF(参照!F530="","",参照!F530)</f>
        <v>一般社団法人東松島みらいとし機構</v>
      </c>
      <c r="BA530" s="52" t="str">
        <f>IF(参照!G530="","",参照!G530)</f>
        <v>一般社団法人東松島みらいとし機構_</v>
      </c>
      <c r="BB530" s="52">
        <f t="shared" si="39"/>
        <v>0.55500000000000005</v>
      </c>
      <c r="BD530" s="52" t="str">
        <f>IF(参照!L530="","",参照!L530)</f>
        <v>(株)明治産業</v>
      </c>
    </row>
    <row r="531" spans="47:56">
      <c r="AU531" s="52" t="str">
        <f>IF(参照!A531="","",参照!A531)</f>
        <v>A0234</v>
      </c>
      <c r="AV531" s="52" t="str">
        <f>IF(参照!B531="","",参照!B531)</f>
        <v>(株)グリーンパワー大東</v>
      </c>
      <c r="AW531" s="52">
        <f>IF(参照!C531="","",参照!C531)</f>
        <v>1.6000000000000001E-4</v>
      </c>
      <c r="AX531" s="52" t="str">
        <f>IF(参照!D531="","",参照!D531)</f>
        <v>メニューA</v>
      </c>
      <c r="AY531" s="52">
        <f>IF(参照!E531="","",参照!E531)</f>
        <v>0</v>
      </c>
      <c r="AZ531" s="52" t="str">
        <f>IF(参照!F531="","",参照!F531)</f>
        <v>(株)グリーンパワー大東</v>
      </c>
      <c r="BA531" s="52" t="str">
        <f>IF(参照!G531="","",参照!G531)</f>
        <v>(株)グリーンパワー大東_メニューA</v>
      </c>
      <c r="BB531" s="52">
        <f t="shared" si="39"/>
        <v>0</v>
      </c>
      <c r="BD531" s="52" t="str">
        <f>IF(参照!L531="","",参照!L531)</f>
        <v>名南共同エネルギー(株)</v>
      </c>
    </row>
    <row r="532" spans="47:56">
      <c r="AU532" s="52" t="str">
        <f>IF(参照!A532="","",参照!A532)</f>
        <v/>
      </c>
      <c r="AV532" s="52" t="str">
        <f>IF(参照!B532="","",参照!B532)</f>
        <v/>
      </c>
      <c r="AW532" s="52" t="str">
        <f>IF(参照!C532="","",参照!C532)</f>
        <v/>
      </c>
      <c r="AX532" s="52" t="str">
        <f>IF(参照!D532="","",参照!D532)</f>
        <v>メニューB(残差)</v>
      </c>
      <c r="AY532" s="52">
        <f>IF(参照!E532="","",参照!E532)</f>
        <v>2.0100000000000001E-4</v>
      </c>
      <c r="AZ532" s="52" t="str">
        <f>IF(参照!F532="","",参照!F532)</f>
        <v>(株)グリーンパワー大東</v>
      </c>
      <c r="BA532" s="52" t="str">
        <f>IF(参照!G532="","",参照!G532)</f>
        <v>(株)グリーンパワー大東_メニューB(残差)</v>
      </c>
      <c r="BB532" s="52">
        <f t="shared" si="39"/>
        <v>0.20100000000000001</v>
      </c>
      <c r="BD532" s="52" t="str">
        <f>IF(参照!L532="","",参照!L532)</f>
        <v>(株)メディオテック</v>
      </c>
    </row>
    <row r="533" spans="47:56">
      <c r="AU533" s="52" t="str">
        <f>IF(参照!A533="","",参照!A533)</f>
        <v/>
      </c>
      <c r="AV533" s="52" t="str">
        <f>IF(参照!B533="","",参照!B533)</f>
        <v/>
      </c>
      <c r="AW533" s="52" t="str">
        <f>IF(参照!C533="","",参照!C533)</f>
        <v/>
      </c>
      <c r="AX533" s="52" t="str">
        <f>IF(参照!D533="","",参照!D533)</f>
        <v>(参考値)事業者全体</v>
      </c>
      <c r="AY533" s="52">
        <f>IF(参照!E533="","",参照!E533)</f>
        <v>1.9600000000000002E-4</v>
      </c>
      <c r="AZ533" s="52" t="str">
        <f>IF(参照!F533="","",参照!F533)</f>
        <v>(株)グリーンパワー大東</v>
      </c>
      <c r="BA533" s="52" t="str">
        <f>IF(参照!G533="","",参照!G533)</f>
        <v>(株)グリーンパワー大東_(参考値)事業者全体</v>
      </c>
      <c r="BB533" s="52">
        <f t="shared" si="39"/>
        <v>0.19600000000000001</v>
      </c>
      <c r="BD533" s="52" t="str">
        <f>IF(参照!L533="","",参照!L533)</f>
        <v>もみじ電力(株)</v>
      </c>
    </row>
    <row r="534" spans="47:56">
      <c r="AU534" s="52" t="str">
        <f>IF(参照!A534="","",参照!A534)</f>
        <v>A0235</v>
      </c>
      <c r="AV534" s="52" t="str">
        <f>IF(参照!B534="","",参照!B534)</f>
        <v>(株)Ｋｅｎｅｓエネルギーサービス</v>
      </c>
      <c r="AW534" s="52">
        <f>IF(参照!C534="","",参照!C534)</f>
        <v>7.0500000000000001E-4</v>
      </c>
      <c r="AX534" s="52" t="str">
        <f>IF(参照!D534="","",参照!D534)</f>
        <v/>
      </c>
      <c r="AY534" s="52">
        <f>IF(参照!E534="","",参照!E534)</f>
        <v>6.9899999999999997E-4</v>
      </c>
      <c r="AZ534" s="52" t="str">
        <f>IF(参照!F534="","",参照!F534)</f>
        <v>(株)Ｋｅｎｅｓエネルギーサービス</v>
      </c>
      <c r="BA534" s="52" t="str">
        <f>IF(参照!G534="","",参照!G534)</f>
        <v>(株)Ｋｅｎｅｓエネルギーサービス_</v>
      </c>
      <c r="BB534" s="52">
        <f t="shared" si="39"/>
        <v>0.69899999999999995</v>
      </c>
      <c r="BD534" s="52" t="str">
        <f>IF(参照!L534="","",参照!L534)</f>
        <v>森の灯り(株)</v>
      </c>
    </row>
    <row r="535" spans="47:56">
      <c r="AU535" s="52" t="str">
        <f>IF(参照!A535="","",参照!A535)</f>
        <v>A0236</v>
      </c>
      <c r="AV535" s="52" t="str">
        <f>IF(参照!B535="","",参照!B535)</f>
        <v>(株)シーラパワー(旧：愛知電力(株))</v>
      </c>
      <c r="AW535" s="52">
        <f>IF(参照!C535="","",参照!C535)</f>
        <v>4.9899999999999999E-4</v>
      </c>
      <c r="AX535" s="52" t="str">
        <f>IF(参照!D535="","",参照!D535)</f>
        <v>メニューA</v>
      </c>
      <c r="AY535" s="52">
        <f>IF(参照!E535="","",参照!E535)</f>
        <v>0</v>
      </c>
      <c r="AZ535" s="52" t="str">
        <f>IF(参照!F535="","",参照!F535)</f>
        <v>(株)シーラパワー(旧：愛知電力(株))</v>
      </c>
      <c r="BA535" s="52" t="str">
        <f>IF(参照!G535="","",参照!G535)</f>
        <v>(株)シーラパワー(旧：愛知電力(株))_メニューA</v>
      </c>
      <c r="BB535" s="52">
        <f t="shared" si="39"/>
        <v>0</v>
      </c>
      <c r="BD535" s="52" t="str">
        <f>IF(参照!L535="","",参照!L535)</f>
        <v>森のエネルギー(株)</v>
      </c>
    </row>
    <row r="536" spans="47:56">
      <c r="AU536" s="52" t="str">
        <f>IF(参照!A536="","",参照!A536)</f>
        <v/>
      </c>
      <c r="AV536" s="52" t="str">
        <f>IF(参照!B536="","",参照!B536)</f>
        <v/>
      </c>
      <c r="AW536" s="52" t="str">
        <f>IF(参照!C536="","",参照!C536)</f>
        <v/>
      </c>
      <c r="AX536" s="52" t="str">
        <f>IF(参照!D536="","",参照!D536)</f>
        <v>メニューB(残差)</v>
      </c>
      <c r="AY536" s="52">
        <f>IF(参照!E536="","",参照!E536)</f>
        <v>5.4600000000000004E-4</v>
      </c>
      <c r="AZ536" s="52" t="str">
        <f>IF(参照!F536="","",参照!F536)</f>
        <v>(株)シーラパワー(旧：愛知電力(株))</v>
      </c>
      <c r="BA536" s="52" t="str">
        <f>IF(参照!G536="","",参照!G536)</f>
        <v>(株)シーラパワー(旧：愛知電力(株))_メニューB(残差)</v>
      </c>
      <c r="BB536" s="52">
        <f t="shared" si="39"/>
        <v>0.54600000000000004</v>
      </c>
      <c r="BD536" s="52" t="str">
        <f>IF(参照!L536="","",参照!L536)</f>
        <v>森の電力(株)</v>
      </c>
    </row>
    <row r="537" spans="47:56">
      <c r="AU537" s="52" t="str">
        <f>IF(参照!A537="","",参照!A537)</f>
        <v/>
      </c>
      <c r="AV537" s="52" t="str">
        <f>IF(参照!B537="","",参照!B537)</f>
        <v/>
      </c>
      <c r="AW537" s="52" t="str">
        <f>IF(参照!C537="","",参照!C537)</f>
        <v/>
      </c>
      <c r="AX537" s="52" t="str">
        <f>IF(参照!D537="","",参照!D537)</f>
        <v>(参考値)事業者全体</v>
      </c>
      <c r="AY537" s="52">
        <f>IF(参照!E537="","",参照!E537)</f>
        <v>5.1699999999999999E-4</v>
      </c>
      <c r="AZ537" s="52" t="str">
        <f>IF(参照!F537="","",参照!F537)</f>
        <v>(株)シーラパワー(旧：愛知電力(株))</v>
      </c>
      <c r="BA537" s="52" t="str">
        <f>IF(参照!G537="","",参照!G537)</f>
        <v>(株)シーラパワー(旧：愛知電力(株))_(参考値)事業者全体</v>
      </c>
      <c r="BB537" s="52">
        <f t="shared" si="39"/>
        <v>0.51700000000000002</v>
      </c>
      <c r="BD537" s="52" t="str">
        <f>IF(参照!L537="","",参照!L537)</f>
        <v>八千代エンジニヤリング(株)</v>
      </c>
    </row>
    <row r="538" spans="47:56">
      <c r="AU538" s="52" t="str">
        <f>IF(参照!A538="","",参照!A538)</f>
        <v>A0237</v>
      </c>
      <c r="AV538" s="52" t="str">
        <f>IF(参照!B538="","",参照!B538)</f>
        <v>御所野縄文電力(株)</v>
      </c>
      <c r="AW538" s="52">
        <f>IF(参照!C538="","",参照!C538)</f>
        <v>3.4E-5</v>
      </c>
      <c r="AX538" s="52" t="str">
        <f>IF(参照!D538="","",参照!D538)</f>
        <v/>
      </c>
      <c r="AY538" s="52">
        <f>IF(参照!E538="","",参照!E538)</f>
        <v>4.5199999999999998E-4</v>
      </c>
      <c r="AZ538" s="52" t="str">
        <f>IF(参照!F538="","",参照!F538)</f>
        <v>御所野縄文電力(株)</v>
      </c>
      <c r="BA538" s="52" t="str">
        <f>IF(参照!G538="","",参照!G538)</f>
        <v>御所野縄文電力(株)_</v>
      </c>
      <c r="BB538" s="52">
        <f t="shared" si="39"/>
        <v>0.45199999999999996</v>
      </c>
      <c r="BD538" s="52" t="str">
        <f>IF(参照!L538="","",参照!L538)</f>
        <v>弥富ガス協同組合</v>
      </c>
    </row>
    <row r="539" spans="47:56">
      <c r="AU539" s="52" t="str">
        <f>IF(参照!A539="","",参照!A539)</f>
        <v>A0238</v>
      </c>
      <c r="AV539" s="52" t="str">
        <f>IF(参照!B539="","",参照!B539)</f>
        <v>(株)カーボンニュートラル(旧：西多摩バイオパワー(株))</v>
      </c>
      <c r="AW539" s="52" t="str">
        <f>IF(参照!C539="","",参照!C539)</f>
        <v>0.000453※</v>
      </c>
      <c r="AX539" s="52" t="str">
        <f>IF(参照!D539="","",参照!D539)</f>
        <v/>
      </c>
      <c r="AY539" s="52">
        <f>IF(参照!E539="","",参照!E539)</f>
        <v>4.3800000000000002E-4</v>
      </c>
      <c r="AZ539" s="52" t="str">
        <f>IF(参照!F539="","",参照!F539)</f>
        <v>(株)カーボンニュートラル(旧：西多摩バイオパワー(株))</v>
      </c>
      <c r="BA539" s="52" t="str">
        <f>IF(参照!G539="","",参照!G539)</f>
        <v>(株)カーボンニュートラル(旧：西多摩バイオパワー(株))_</v>
      </c>
      <c r="BB539" s="52">
        <f t="shared" si="39"/>
        <v>0.438</v>
      </c>
      <c r="BD539" s="52" t="str">
        <f>IF(参照!L539="","",参照!L539)</f>
        <v>八幡商事(株)</v>
      </c>
    </row>
    <row r="540" spans="47:56">
      <c r="AU540" s="52" t="str">
        <f>IF(参照!A540="","",参照!A540)</f>
        <v>A0239</v>
      </c>
      <c r="AV540" s="52" t="str">
        <f>IF(参照!B540="","",参照!B540)</f>
        <v>宮古新電力(株)</v>
      </c>
      <c r="AW540" s="52">
        <f>IF(参照!C540="","",参照!C540)</f>
        <v>4.0400000000000001E-4</v>
      </c>
      <c r="AX540" s="52" t="str">
        <f>IF(参照!D540="","",参照!D540)</f>
        <v/>
      </c>
      <c r="AY540" s="52">
        <f>IF(参照!E540="","",参照!E540)</f>
        <v>3.86E-4</v>
      </c>
      <c r="AZ540" s="52" t="str">
        <f>IF(参照!F540="","",参照!F540)</f>
        <v>宮古新電力(株)</v>
      </c>
      <c r="BA540" s="52" t="str">
        <f>IF(参照!G540="","",参照!G540)</f>
        <v>宮古新電力(株)_</v>
      </c>
      <c r="BB540" s="52">
        <f t="shared" si="39"/>
        <v>0.38600000000000001</v>
      </c>
      <c r="BD540" s="52" t="str">
        <f>IF(参照!L540="","",参照!L540)</f>
        <v>(株)やまがた新電力</v>
      </c>
    </row>
    <row r="541" spans="47:56">
      <c r="AU541" s="52" t="str">
        <f>IF(参照!A541="","",参照!A541)</f>
        <v>A0240</v>
      </c>
      <c r="AV541" s="52" t="str">
        <f>IF(参照!B541="","",参照!B541)</f>
        <v>長崎地域電力(株)</v>
      </c>
      <c r="AW541" s="52">
        <f>IF(参照!C541="","",参照!C541)</f>
        <v>4.9100000000000001E-4</v>
      </c>
      <c r="AX541" s="52" t="str">
        <f>IF(参照!D541="","",参照!D541)</f>
        <v/>
      </c>
      <c r="AY541" s="52">
        <f>IF(参照!E541="","",参照!E541)</f>
        <v>4.35E-4</v>
      </c>
      <c r="AZ541" s="52" t="str">
        <f>IF(参照!F541="","",参照!F541)</f>
        <v>長崎地域電力(株)</v>
      </c>
      <c r="BA541" s="52" t="str">
        <f>IF(参照!G541="","",参照!G541)</f>
        <v>長崎地域電力(株)_</v>
      </c>
      <c r="BB541" s="52">
        <f t="shared" si="39"/>
        <v>0.435</v>
      </c>
      <c r="BD541" s="52" t="str">
        <f>IF(参照!L541="","",参照!L541)</f>
        <v>やめエネルギー(株)</v>
      </c>
    </row>
    <row r="542" spans="47:56">
      <c r="AU542" s="52" t="str">
        <f>IF(参照!A542="","",参照!A542)</f>
        <v>A0241</v>
      </c>
      <c r="AV542" s="52" t="str">
        <f>IF(参照!B542="","",参照!B542)</f>
        <v>(株)エネアーク関西</v>
      </c>
      <c r="AW542" s="52">
        <f>IF(参照!C542="","",参照!C542)</f>
        <v>4.9799999999999996E-4</v>
      </c>
      <c r="AX542" s="52" t="str">
        <f>IF(参照!D542="","",参照!D542)</f>
        <v/>
      </c>
      <c r="AY542" s="52">
        <f>IF(参照!E542="","",参照!E542)</f>
        <v>4.4200000000000001E-4</v>
      </c>
      <c r="AZ542" s="52" t="str">
        <f>IF(参照!F542="","",参照!F542)</f>
        <v>(株)エネアーク関西</v>
      </c>
      <c r="BA542" s="52" t="str">
        <f>IF(参照!G542="","",参照!G542)</f>
        <v>(株)エネアーク関西_</v>
      </c>
      <c r="BB542" s="52">
        <f t="shared" si="39"/>
        <v>0.442</v>
      </c>
      <c r="BD542" s="52" t="str">
        <f>IF(参照!L542="","",参照!L542)</f>
        <v>(株)ユーラスグリーンエナジー</v>
      </c>
    </row>
    <row r="543" spans="47:56">
      <c r="AU543" s="52" t="str">
        <f>IF(参照!A543="","",参照!A543)</f>
        <v>A0243</v>
      </c>
      <c r="AV543" s="52" t="str">
        <f>IF(参照!B543="","",参照!B543)</f>
        <v>近畿電力(株)</v>
      </c>
      <c r="AW543" s="52">
        <f>IF(参照!C543="","",参照!C543)</f>
        <v>4.8500000000000003E-4</v>
      </c>
      <c r="AX543" s="52" t="str">
        <f>IF(参照!D543="","",参照!D543)</f>
        <v/>
      </c>
      <c r="AY543" s="52">
        <f>IF(参照!E543="","",参照!E543)</f>
        <v>4.6200000000000001E-4</v>
      </c>
      <c r="AZ543" s="52" t="str">
        <f>IF(参照!F543="","",参照!F543)</f>
        <v>近畿電力(株)</v>
      </c>
      <c r="BA543" s="52" t="str">
        <f>IF(参照!G543="","",参照!G543)</f>
        <v>近畿電力(株)_</v>
      </c>
      <c r="BB543" s="52">
        <f t="shared" si="39"/>
        <v>0.46200000000000002</v>
      </c>
      <c r="BD543" s="52" t="str">
        <f>IF(参照!L543="","",参照!L543)</f>
        <v>ゆきぐに新電力(株)</v>
      </c>
    </row>
    <row r="544" spans="47:56">
      <c r="AU544" s="52" t="str">
        <f>IF(参照!A544="","",参照!A544)</f>
        <v>A0245</v>
      </c>
      <c r="AV544" s="52" t="str">
        <f>IF(参照!B544="","",参照!B544)</f>
        <v>新電力おおいた(株)</v>
      </c>
      <c r="AW544" s="52">
        <f>IF(参照!C544="","",参照!C544)</f>
        <v>4.3300000000000001E-4</v>
      </c>
      <c r="AX544" s="52" t="str">
        <f>IF(参照!D544="","",参照!D544)</f>
        <v/>
      </c>
      <c r="AY544" s="52">
        <f>IF(参照!E544="","",参照!E544)</f>
        <v>4.2000000000000002E-4</v>
      </c>
      <c r="AZ544" s="52" t="str">
        <f>IF(参照!F544="","",参照!F544)</f>
        <v>新電力おおいた(株)</v>
      </c>
      <c r="BA544" s="52" t="str">
        <f>IF(参照!G544="","",参照!G544)</f>
        <v>新電力おおいた(株)_</v>
      </c>
      <c r="BB544" s="52">
        <f t="shared" si="39"/>
        <v>0.42000000000000004</v>
      </c>
      <c r="BD544" s="52" t="str">
        <f>IF(参照!L544="","",参照!L544)</f>
        <v>(株)ユビニティー</v>
      </c>
    </row>
    <row r="545" spans="47:56">
      <c r="AU545" s="52" t="str">
        <f>IF(参照!A545="","",参照!A545)</f>
        <v>A0246</v>
      </c>
      <c r="AV545" s="52" t="str">
        <f>IF(参照!B545="","",参照!B545)</f>
        <v>(株)日本セレモニー</v>
      </c>
      <c r="AW545" s="52">
        <f>IF(参照!C545="","",参照!C545)</f>
        <v>5.0100000000000003E-4</v>
      </c>
      <c r="AX545" s="52" t="str">
        <f>IF(参照!D545="","",参照!D545)</f>
        <v/>
      </c>
      <c r="AY545" s="52">
        <f>IF(参照!E545="","",参照!E545)</f>
        <v>4.9799999999999996E-4</v>
      </c>
      <c r="AZ545" s="52" t="str">
        <f>IF(参照!F545="","",参照!F545)</f>
        <v>(株)日本セレモニー</v>
      </c>
      <c r="BA545" s="52" t="str">
        <f>IF(参照!G545="","",参照!G545)</f>
        <v>(株)日本セレモニー_</v>
      </c>
      <c r="BB545" s="52">
        <f t="shared" si="39"/>
        <v>0.49799999999999994</v>
      </c>
      <c r="BD545" s="52" t="str">
        <f>IF(参照!L545="","",参照!L545)</f>
        <v>横浜ウォーター(株)</v>
      </c>
    </row>
    <row r="546" spans="47:56">
      <c r="AU546" s="52" t="str">
        <f>IF(参照!A546="","",参照!A546)</f>
        <v>A0248</v>
      </c>
      <c r="AV546" s="52" t="str">
        <f>IF(参照!B546="","",参照!B546)</f>
        <v>(株)池見石油店</v>
      </c>
      <c r="AW546" s="52">
        <f>IF(参照!C546="","",参照!C546)</f>
        <v>5.3600000000000002E-4</v>
      </c>
      <c r="AX546" s="52" t="str">
        <f>IF(参照!D546="","",参照!D546)</f>
        <v/>
      </c>
      <c r="AY546" s="52">
        <f>IF(参照!E546="","",参照!E546)</f>
        <v>5.71E-4</v>
      </c>
      <c r="AZ546" s="52" t="str">
        <f>IF(参照!F546="","",参照!F546)</f>
        <v>(株)池見石油店</v>
      </c>
      <c r="BA546" s="52" t="str">
        <f>IF(参照!G546="","",参照!G546)</f>
        <v>(株)池見石油店_</v>
      </c>
      <c r="BB546" s="52">
        <f t="shared" si="39"/>
        <v>0.57099999999999995</v>
      </c>
      <c r="BD546" s="52" t="str">
        <f>IF(参照!L546="","",参照!L546)</f>
        <v>(株)横浜環境デザイン</v>
      </c>
    </row>
    <row r="547" spans="47:56">
      <c r="AU547" s="52" t="str">
        <f>IF(参照!A547="","",参照!A547)</f>
        <v>A0250</v>
      </c>
      <c r="AV547" s="52" t="str">
        <f>IF(参照!B547="","",参照!B547)</f>
        <v>芝浦電力(株)</v>
      </c>
      <c r="AW547" s="52">
        <f>IF(参照!C547="","",参照!C547)</f>
        <v>2.8800000000000001E-4</v>
      </c>
      <c r="AX547" s="52" t="str">
        <f>IF(参照!D547="","",参照!D547)</f>
        <v/>
      </c>
      <c r="AY547" s="52">
        <f>IF(参照!E547="","",参照!E547)</f>
        <v>4.5199999999999998E-4</v>
      </c>
      <c r="AZ547" s="52" t="str">
        <f>IF(参照!F547="","",参照!F547)</f>
        <v>芝浦電力(株)</v>
      </c>
      <c r="BA547" s="52" t="str">
        <f>IF(参照!G547="","",参照!G547)</f>
        <v>芝浦電力(株)_</v>
      </c>
      <c r="BB547" s="52">
        <f t="shared" si="39"/>
        <v>0.45199999999999996</v>
      </c>
      <c r="BD547" s="52" t="str">
        <f>IF(参照!L547="","",参照!L547)</f>
        <v>(株)吉田石油店</v>
      </c>
    </row>
    <row r="548" spans="47:56">
      <c r="AU548" s="52" t="str">
        <f>IF(参照!A548="","",参照!A548)</f>
        <v>A0253</v>
      </c>
      <c r="AV548" s="52" t="str">
        <f>IF(参照!B548="","",参照!B548)</f>
        <v>(株)地域創生ホールディングス</v>
      </c>
      <c r="AW548" s="52">
        <f>IF(参照!C548="","",参照!C548)</f>
        <v>4.84E-4</v>
      </c>
      <c r="AX548" s="52" t="str">
        <f>IF(参照!D548="","",参照!D548)</f>
        <v/>
      </c>
      <c r="AY548" s="52">
        <f>IF(参照!E548="","",参照!E548)</f>
        <v>4.7699999999999999E-4</v>
      </c>
      <c r="AZ548" s="52" t="str">
        <f>IF(参照!F548="","",参照!F548)</f>
        <v>(株)地域創生ホールディングス</v>
      </c>
      <c r="BA548" s="52" t="str">
        <f>IF(参照!G548="","",参照!G548)</f>
        <v>(株)地域創生ホールディングス_</v>
      </c>
      <c r="BB548" s="52">
        <f t="shared" si="39"/>
        <v>0.47699999999999998</v>
      </c>
      <c r="BD548" s="52" t="str">
        <f>IF(参照!L548="","",参照!L548)</f>
        <v>米子瓦斯(株)</v>
      </c>
    </row>
    <row r="549" spans="47:56">
      <c r="AU549" s="52" t="str">
        <f>IF(参照!A549="","",参照!A549)</f>
        <v>A0254</v>
      </c>
      <c r="AV549" s="52" t="str">
        <f>IF(参照!B549="","",参照!B549)</f>
        <v>スズカ電工(株)</v>
      </c>
      <c r="AW549" s="52">
        <f>IF(参照!C549="","",参照!C549)</f>
        <v>2.0799999999999999E-4</v>
      </c>
      <c r="AX549" s="52" t="str">
        <f>IF(参照!D549="","",参照!D549)</f>
        <v/>
      </c>
      <c r="AY549" s="52">
        <f>IF(参照!E549="","",参照!E549)</f>
        <v>1.9600000000000002E-4</v>
      </c>
      <c r="AZ549" s="52" t="str">
        <f>IF(参照!F549="","",参照!F549)</f>
        <v>スズカ電工(株)</v>
      </c>
      <c r="BA549" s="52" t="str">
        <f>IF(参照!G549="","",参照!G549)</f>
        <v>スズカ電工(株)_</v>
      </c>
      <c r="BB549" s="52">
        <f t="shared" si="39"/>
        <v>0.19600000000000001</v>
      </c>
      <c r="BD549" s="52" t="str">
        <f>IF(参照!L549="","",参照!L549)</f>
        <v>楽天エナジー(株)</v>
      </c>
    </row>
    <row r="550" spans="47:56">
      <c r="AU550" s="52" t="str">
        <f>IF(参照!A550="","",参照!A550)</f>
        <v>A0256</v>
      </c>
      <c r="AV550" s="52" t="str">
        <f>IF(参照!B550="","",参照!B550)</f>
        <v>(株)エーコープサービス</v>
      </c>
      <c r="AW550" s="52">
        <f>IF(参照!C550="","",参照!C550)</f>
        <v>3.1700000000000001E-4</v>
      </c>
      <c r="AX550" s="52" t="str">
        <f>IF(参照!D550="","",参照!D550)</f>
        <v/>
      </c>
      <c r="AY550" s="52">
        <f>IF(参照!E550="","",参照!E550)</f>
        <v>3.9599999999999998E-4</v>
      </c>
      <c r="AZ550" s="52" t="str">
        <f>IF(参照!F550="","",参照!F550)</f>
        <v>(株)エーコープサービス</v>
      </c>
      <c r="BA550" s="52" t="str">
        <f>IF(参照!G550="","",参照!G550)</f>
        <v>(株)エーコープサービス_</v>
      </c>
      <c r="BB550" s="52">
        <f t="shared" si="39"/>
        <v>0.39599999999999996</v>
      </c>
      <c r="BD550" s="52" t="str">
        <f>IF(参照!L550="","",参照!L550)</f>
        <v>リエスパワー(株)</v>
      </c>
    </row>
    <row r="551" spans="47:56">
      <c r="AU551" s="52" t="str">
        <f>IF(参照!A551="","",参照!A551)</f>
        <v>A0257</v>
      </c>
      <c r="AV551" s="52" t="str">
        <f>IF(参照!B551="","",参照!B551)</f>
        <v>サンリン(株)</v>
      </c>
      <c r="AW551" s="52">
        <f>IF(参照!C551="","",参照!C551)</f>
        <v>4.9700000000000005E-4</v>
      </c>
      <c r="AX551" s="52" t="str">
        <f>IF(参照!D551="","",参照!D551)</f>
        <v>メニューA</v>
      </c>
      <c r="AY551" s="52">
        <f>IF(参照!E551="","",参照!E551)</f>
        <v>0</v>
      </c>
      <c r="AZ551" s="52" t="str">
        <f>IF(参照!F551="","",参照!F551)</f>
        <v>サンリン(株)</v>
      </c>
      <c r="BA551" s="52" t="str">
        <f>IF(参照!G551="","",参照!G551)</f>
        <v>サンリン(株)_メニューA</v>
      </c>
      <c r="BB551" s="52">
        <f t="shared" si="39"/>
        <v>0</v>
      </c>
      <c r="BD551" s="52" t="str">
        <f>IF(参照!L551="","",参照!L551)</f>
        <v>リエスパワーネクスト(株)</v>
      </c>
    </row>
    <row r="552" spans="47:56">
      <c r="AU552" s="52" t="str">
        <f>IF(参照!A552="","",参照!A552)</f>
        <v/>
      </c>
      <c r="AV552" s="52" t="str">
        <f>IF(参照!B552="","",参照!B552)</f>
        <v/>
      </c>
      <c r="AW552" s="52" t="str">
        <f>IF(参照!C552="","",参照!C552)</f>
        <v/>
      </c>
      <c r="AX552" s="52" t="str">
        <f>IF(参照!D552="","",参照!D552)</f>
        <v>メニューB(残差)</v>
      </c>
      <c r="AY552" s="52">
        <f>IF(参照!E552="","",参照!E552)</f>
        <v>4.4200000000000001E-4</v>
      </c>
      <c r="AZ552" s="52" t="str">
        <f>IF(参照!F552="","",参照!F552)</f>
        <v>サンリン(株)</v>
      </c>
      <c r="BA552" s="52" t="str">
        <f>IF(参照!G552="","",参照!G552)</f>
        <v>サンリン(株)_メニューB(残差)</v>
      </c>
      <c r="BB552" s="52">
        <f t="shared" si="39"/>
        <v>0.442</v>
      </c>
      <c r="BD552" s="52" t="str">
        <f>IF(参照!L552="","",参照!L552)</f>
        <v>陸前高田しみんエネルギー(株)</v>
      </c>
    </row>
    <row r="553" spans="47:56">
      <c r="AU553" s="52" t="str">
        <f>IF(参照!A553="","",参照!A553)</f>
        <v/>
      </c>
      <c r="AV553" s="52" t="str">
        <f>IF(参照!B553="","",参照!B553)</f>
        <v/>
      </c>
      <c r="AW553" s="52" t="str">
        <f>IF(参照!C553="","",参照!C553)</f>
        <v/>
      </c>
      <c r="AX553" s="52" t="str">
        <f>IF(参照!D553="","",参照!D553)</f>
        <v>(参考値)事業者全体</v>
      </c>
      <c r="AY553" s="52">
        <f>IF(参照!E553="","",参照!E553)</f>
        <v>4.7399999999999997E-4</v>
      </c>
      <c r="AZ553" s="52" t="str">
        <f>IF(参照!F553="","",参照!F553)</f>
        <v>サンリン(株)</v>
      </c>
      <c r="BA553" s="52" t="str">
        <f>IF(参照!G553="","",参照!G553)</f>
        <v>サンリン(株)_(参考値)事業者全体</v>
      </c>
      <c r="BB553" s="52">
        <f t="shared" si="39"/>
        <v>0.47399999999999998</v>
      </c>
      <c r="BD553" s="52" t="str">
        <f>IF(参照!L553="","",参照!L553)</f>
        <v>(株)リクルート</v>
      </c>
    </row>
    <row r="554" spans="47:56">
      <c r="AU554" s="52" t="str">
        <f>IF(参照!A554="","",参照!A554)</f>
        <v>A0258</v>
      </c>
      <c r="AV554" s="52" t="str">
        <f>IF(参照!B554="","",参照!B554)</f>
        <v>(株)宮崎ガスリビング</v>
      </c>
      <c r="AW554" s="52">
        <f>IF(参照!C554="","",参照!C554)</f>
        <v>4.46E-4</v>
      </c>
      <c r="AX554" s="52" t="str">
        <f>IF(参照!D554="","",参照!D554)</f>
        <v/>
      </c>
      <c r="AY554" s="52">
        <f>IF(参照!E554="","",参照!E554)</f>
        <v>4.5300000000000001E-4</v>
      </c>
      <c r="AZ554" s="52" t="str">
        <f>IF(参照!F554="","",参照!F554)</f>
        <v>(株)宮崎ガスリビング</v>
      </c>
      <c r="BA554" s="52" t="str">
        <f>IF(参照!G554="","",参照!G554)</f>
        <v>(株)宮崎ガスリビング_</v>
      </c>
      <c r="BB554" s="52">
        <f t="shared" si="39"/>
        <v>0.45300000000000001</v>
      </c>
      <c r="BD554" s="52" t="str">
        <f>IF(参照!L554="","",参照!L554)</f>
        <v>(株)リケン工業</v>
      </c>
    </row>
    <row r="555" spans="47:56">
      <c r="AU555" s="52" t="str">
        <f>IF(参照!A555="","",参照!A555)</f>
        <v>A0259</v>
      </c>
      <c r="AV555" s="52" t="str">
        <f>IF(参照!B555="","",参照!B555)</f>
        <v>山陰エレキ・アライアンス(株)</v>
      </c>
      <c r="AW555" s="52">
        <f>IF(参照!C555="","",参照!C555)</f>
        <v>4.84E-4</v>
      </c>
      <c r="AX555" s="52" t="str">
        <f>IF(参照!D555="","",参照!D555)</f>
        <v/>
      </c>
      <c r="AY555" s="52">
        <f>IF(参照!E555="","",参照!E555)</f>
        <v>4.28E-4</v>
      </c>
      <c r="AZ555" s="52" t="str">
        <f>IF(参照!F555="","",参照!F555)</f>
        <v>山陰エレキ・アライアンス(株)</v>
      </c>
      <c r="BA555" s="52" t="str">
        <f>IF(参照!G555="","",参照!G555)</f>
        <v>山陰エレキ・アライアンス(株)_</v>
      </c>
      <c r="BB555" s="52">
        <f t="shared" si="39"/>
        <v>0.42799999999999999</v>
      </c>
      <c r="BD555" s="52" t="str">
        <f>IF(参照!L555="","",参照!L555)</f>
        <v>リコージャパン(株)</v>
      </c>
    </row>
    <row r="556" spans="47:56">
      <c r="AU556" s="52" t="str">
        <f>IF(参照!A556="","",参照!A556)</f>
        <v>A0261</v>
      </c>
      <c r="AV556" s="52" t="str">
        <f>IF(参照!B556="","",参照!B556)</f>
        <v>ミライフ東日本(株)</v>
      </c>
      <c r="AW556" s="52">
        <f>IF(参照!C556="","",参照!C556)</f>
        <v>1.3200000000000001E-4</v>
      </c>
      <c r="AX556" s="52" t="str">
        <f>IF(参照!D556="","",参照!D556)</f>
        <v/>
      </c>
      <c r="AY556" s="52">
        <f>IF(参照!E556="","",参照!E556)</f>
        <v>7.7000000000000001E-5</v>
      </c>
      <c r="AZ556" s="52" t="str">
        <f>IF(参照!F556="","",参照!F556)</f>
        <v>ミライフ東日本(株)</v>
      </c>
      <c r="BA556" s="52" t="str">
        <f>IF(参照!G556="","",参照!G556)</f>
        <v>ミライフ東日本(株)_</v>
      </c>
      <c r="BB556" s="52">
        <f t="shared" si="39"/>
        <v>7.6999999999999999E-2</v>
      </c>
      <c r="BD556" s="52" t="str">
        <f>IF(参照!L556="","",参照!L556)</f>
        <v>リストプロパティーズ(株)</v>
      </c>
    </row>
    <row r="557" spans="47:56">
      <c r="AU557" s="52" t="str">
        <f>IF(参照!A557="","",参照!A557)</f>
        <v>A0263</v>
      </c>
      <c r="AV557" s="52" t="str">
        <f>IF(参照!B557="","",参照!B557)</f>
        <v>(株)ウッドエナジー</v>
      </c>
      <c r="AW557" s="52">
        <f>IF(参照!C557="","",参照!C557)</f>
        <v>0</v>
      </c>
      <c r="AX557" s="52" t="str">
        <f>IF(参照!D557="","",参照!D557)</f>
        <v/>
      </c>
      <c r="AY557" s="52">
        <f>IF(参照!E557="","",参照!E557)</f>
        <v>4.0400000000000001E-4</v>
      </c>
      <c r="AZ557" s="52" t="str">
        <f>IF(参照!F557="","",参照!F557)</f>
        <v>(株)ウッドエナジー</v>
      </c>
      <c r="BA557" s="52" t="str">
        <f>IF(参照!G557="","",参照!G557)</f>
        <v>(株)ウッドエナジー_</v>
      </c>
      <c r="BB557" s="52">
        <f t="shared" si="39"/>
        <v>0.40400000000000003</v>
      </c>
      <c r="BD557" s="52" t="str">
        <f>IF(参照!L557="","",参照!L557)</f>
        <v>リニューアブル・ジャパン(株)(旧：(株)みらい電力)</v>
      </c>
    </row>
    <row r="558" spans="47:56">
      <c r="AU558" s="52" t="str">
        <f>IF(参照!A558="","",参照!A558)</f>
        <v>A0264</v>
      </c>
      <c r="AV558" s="52" t="str">
        <f>IF(参照!B558="","",参照!B558)</f>
        <v>山陰酸素工業(株)</v>
      </c>
      <c r="AW558" s="52">
        <f>IF(参照!C558="","",参照!C558)</f>
        <v>4.84E-4</v>
      </c>
      <c r="AX558" s="52" t="str">
        <f>IF(参照!D558="","",参照!D558)</f>
        <v/>
      </c>
      <c r="AY558" s="52">
        <f>IF(参照!E558="","",参照!E558)</f>
        <v>4.2900000000000002E-4</v>
      </c>
      <c r="AZ558" s="52" t="str">
        <f>IF(参照!F558="","",参照!F558)</f>
        <v>山陰酸素工業(株)</v>
      </c>
      <c r="BA558" s="52" t="str">
        <f>IF(参照!G558="","",参照!G558)</f>
        <v>山陰酸素工業(株)_</v>
      </c>
      <c r="BB558" s="52">
        <f t="shared" si="39"/>
        <v>0.42899999999999999</v>
      </c>
      <c r="BD558" s="52" t="str">
        <f>IF(参照!L558="","",参照!L558)</f>
        <v>(株)リミックスポイント</v>
      </c>
    </row>
    <row r="559" spans="47:56">
      <c r="AU559" s="52" t="str">
        <f>IF(参照!A559="","",参照!A559)</f>
        <v>A0265</v>
      </c>
      <c r="AV559" s="52" t="str">
        <f>IF(参照!B559="","",参照!B559)</f>
        <v>武陽ガス(株)</v>
      </c>
      <c r="AW559" s="52">
        <f>IF(参照!C559="","",参照!C559)</f>
        <v>3.6400000000000001E-4</v>
      </c>
      <c r="AX559" s="52" t="str">
        <f>IF(参照!D559="","",参照!D559)</f>
        <v/>
      </c>
      <c r="AY559" s="52">
        <f>IF(参照!E559="","",参照!E559)</f>
        <v>3.0800000000000001E-4</v>
      </c>
      <c r="AZ559" s="52" t="str">
        <f>IF(参照!F559="","",参照!F559)</f>
        <v>武陽ガス(株)</v>
      </c>
      <c r="BA559" s="52" t="str">
        <f>IF(参照!G559="","",参照!G559)</f>
        <v>武陽ガス(株)_</v>
      </c>
      <c r="BB559" s="52">
        <f t="shared" si="39"/>
        <v>0.308</v>
      </c>
      <c r="BD559" s="52" t="str">
        <f>IF(参照!L559="","",参照!L559)</f>
        <v>(株)ルーク</v>
      </c>
    </row>
    <row r="560" spans="47:56">
      <c r="AU560" s="52" t="str">
        <f>IF(参照!A560="","",参照!A560)</f>
        <v>A0267</v>
      </c>
      <c r="AV560" s="52" t="str">
        <f>IF(参照!B560="","",参照!B560)</f>
        <v>北海道電力(株)</v>
      </c>
      <c r="AW560" s="52">
        <f>IF(参照!C560="","",参照!C560)</f>
        <v>5.4900000000000001E-4</v>
      </c>
      <c r="AX560" s="52" t="str">
        <f>IF(参照!D560="","",参照!D560)</f>
        <v>メニューA</v>
      </c>
      <c r="AY560" s="52">
        <f>IF(参照!E560="","",参照!E560)</f>
        <v>0</v>
      </c>
      <c r="AZ560" s="52" t="str">
        <f>IF(参照!F560="","",参照!F560)</f>
        <v>北海道電力(株)</v>
      </c>
      <c r="BA560" s="52" t="str">
        <f>IF(参照!G560="","",参照!G560)</f>
        <v>北海道電力(株)_メニューA</v>
      </c>
      <c r="BB560" s="52">
        <f t="shared" si="39"/>
        <v>0</v>
      </c>
      <c r="BD560" s="52" t="str">
        <f>IF(参照!L560="","",参照!L560)</f>
        <v>(株)レクスポート</v>
      </c>
    </row>
    <row r="561" spans="47:56">
      <c r="AU561" s="52" t="str">
        <f>IF(参照!A561="","",参照!A561)</f>
        <v/>
      </c>
      <c r="AV561" s="52" t="str">
        <f>IF(参照!B561="","",参照!B561)</f>
        <v/>
      </c>
      <c r="AW561" s="52" t="str">
        <f>IF(参照!C561="","",参照!C561)</f>
        <v/>
      </c>
      <c r="AX561" s="52" t="str">
        <f>IF(参照!D561="","",参照!D561)</f>
        <v>メニューB</v>
      </c>
      <c r="AY561" s="52">
        <f>IF(参照!E561="","",参照!E561)</f>
        <v>0</v>
      </c>
      <c r="AZ561" s="52" t="str">
        <f>IF(参照!F561="","",参照!F561)</f>
        <v>北海道電力(株)</v>
      </c>
      <c r="BA561" s="52" t="str">
        <f>IF(参照!G561="","",参照!G561)</f>
        <v>北海道電力(株)_メニューB</v>
      </c>
      <c r="BB561" s="52">
        <f t="shared" si="39"/>
        <v>0</v>
      </c>
      <c r="BD561" s="52" t="str">
        <f>IF(参照!L561="","",参照!L561)</f>
        <v>レネックス電力合同会社</v>
      </c>
    </row>
    <row r="562" spans="47:56">
      <c r="AU562" s="52" t="str">
        <f>IF(参照!A562="","",参照!A562)</f>
        <v/>
      </c>
      <c r="AV562" s="52" t="str">
        <f>IF(参照!B562="","",参照!B562)</f>
        <v/>
      </c>
      <c r="AW562" s="52" t="str">
        <f>IF(参照!C562="","",参照!C562)</f>
        <v/>
      </c>
      <c r="AX562" s="52" t="str">
        <f>IF(参照!D562="","",参照!D562)</f>
        <v>メニューC(残差)</v>
      </c>
      <c r="AY562" s="52">
        <f>IF(参照!E562="","",参照!E562)</f>
        <v>5.3700000000000004E-4</v>
      </c>
      <c r="AZ562" s="52" t="str">
        <f>IF(参照!F562="","",参照!F562)</f>
        <v>北海道電力(株)</v>
      </c>
      <c r="BA562" s="52" t="str">
        <f>IF(参照!G562="","",参照!G562)</f>
        <v>北海道電力(株)_メニューC(残差)</v>
      </c>
      <c r="BB562" s="52">
        <f t="shared" si="39"/>
        <v>0.53700000000000003</v>
      </c>
      <c r="BD562" s="52" t="str">
        <f>IF(参照!L562="","",参照!L562)</f>
        <v>レモンガス(株)</v>
      </c>
    </row>
    <row r="563" spans="47:56">
      <c r="AU563" s="52" t="str">
        <f>IF(参照!A563="","",参照!A563)</f>
        <v/>
      </c>
      <c r="AV563" s="52" t="str">
        <f>IF(参照!B563="","",参照!B563)</f>
        <v/>
      </c>
      <c r="AW563" s="52" t="str">
        <f>IF(参照!C563="","",参照!C563)</f>
        <v/>
      </c>
      <c r="AX563" s="52" t="str">
        <f>IF(参照!D563="","",参照!D563)</f>
        <v>(参考値)事業者全体</v>
      </c>
      <c r="AY563" s="52">
        <f>IF(参照!E563="","",参照!E563)</f>
        <v>5.4900000000000001E-4</v>
      </c>
      <c r="AZ563" s="52" t="str">
        <f>IF(参照!F563="","",参照!F563)</f>
        <v>北海道電力(株)</v>
      </c>
      <c r="BA563" s="52" t="str">
        <f>IF(参照!G563="","",参照!G563)</f>
        <v>北海道電力(株)_(参考値)事業者全体</v>
      </c>
      <c r="BB563" s="52">
        <f t="shared" si="39"/>
        <v>0.54900000000000004</v>
      </c>
      <c r="BD563" s="52" t="str">
        <f>IF(参照!L563="","",参照!L563)</f>
        <v>ローカルエナジー(株)</v>
      </c>
    </row>
    <row r="564" spans="47:56">
      <c r="AU564" s="52" t="str">
        <f>IF(参照!A564="","",参照!A564)</f>
        <v>A0268</v>
      </c>
      <c r="AV564" s="52" t="str">
        <f>IF(参照!B564="","",参照!B564)</f>
        <v>東北電力(株)</v>
      </c>
      <c r="AW564" s="52">
        <f>IF(参照!C564="","",参照!C564)</f>
        <v>4.9600000000000002E-4</v>
      </c>
      <c r="AX564" s="52" t="str">
        <f>IF(参照!D564="","",参照!D564)</f>
        <v>メニューA</v>
      </c>
      <c r="AY564" s="52">
        <f>IF(参照!E564="","",参照!E564)</f>
        <v>0</v>
      </c>
      <c r="AZ564" s="52" t="str">
        <f>IF(参照!F564="","",参照!F564)</f>
        <v>東北電力(株)</v>
      </c>
      <c r="BA564" s="52" t="str">
        <f>IF(参照!G564="","",参照!G564)</f>
        <v>東北電力(株)_メニューA</v>
      </c>
      <c r="BB564" s="52">
        <f t="shared" si="39"/>
        <v>0</v>
      </c>
      <c r="BD564" s="52" t="str">
        <f>IF(参照!L564="","",参照!L564)</f>
        <v>ローカルでんき(株)</v>
      </c>
    </row>
    <row r="565" spans="47:56">
      <c r="AU565" s="52" t="str">
        <f>IF(参照!A565="","",参照!A565)</f>
        <v/>
      </c>
      <c r="AV565" s="52" t="str">
        <f>IF(参照!B565="","",参照!B565)</f>
        <v/>
      </c>
      <c r="AW565" s="52" t="str">
        <f>IF(参照!C565="","",参照!C565)</f>
        <v/>
      </c>
      <c r="AX565" s="52" t="str">
        <f>IF(参照!D565="","",参照!D565)</f>
        <v>メニューB</v>
      </c>
      <c r="AY565" s="52">
        <f>IF(参照!E565="","",参照!E565)</f>
        <v>0</v>
      </c>
      <c r="AZ565" s="52" t="str">
        <f>IF(参照!F565="","",参照!F565)</f>
        <v>東北電力(株)</v>
      </c>
      <c r="BA565" s="52" t="str">
        <f>IF(参照!G565="","",参照!G565)</f>
        <v>東北電力(株)_メニューB</v>
      </c>
      <c r="BB565" s="52">
        <f t="shared" si="39"/>
        <v>0</v>
      </c>
      <c r="BD565" s="52" t="str">
        <f>IF(参照!L565="","",参照!L565)</f>
        <v>和歌山電力(株)</v>
      </c>
    </row>
    <row r="566" spans="47:56">
      <c r="AU566" s="52" t="str">
        <f>IF(参照!A566="","",参照!A566)</f>
        <v/>
      </c>
      <c r="AV566" s="52" t="str">
        <f>IF(参照!B566="","",参照!B566)</f>
        <v/>
      </c>
      <c r="AW566" s="52" t="str">
        <f>IF(参照!C566="","",参照!C566)</f>
        <v/>
      </c>
      <c r="AX566" s="52" t="str">
        <f>IF(参照!D566="","",参照!D566)</f>
        <v>メニューC(残差)</v>
      </c>
      <c r="AY566" s="52">
        <f>IF(参照!E566="","",参照!E566)</f>
        <v>4.8799999999999999E-4</v>
      </c>
      <c r="AZ566" s="52" t="str">
        <f>IF(参照!F566="","",参照!F566)</f>
        <v>東北電力(株)</v>
      </c>
      <c r="BA566" s="52" t="str">
        <f>IF(参照!G566="","",参照!G566)</f>
        <v>東北電力(株)_メニューC(残差)</v>
      </c>
      <c r="BB566" s="52">
        <f t="shared" si="39"/>
        <v>0.48799999999999999</v>
      </c>
      <c r="BD566" s="52" t="str">
        <f>IF(参照!L566="","",参照!L566)</f>
        <v>綿半パートナーズ(株)</v>
      </c>
    </row>
    <row r="567" spans="47:56">
      <c r="AU567" s="52" t="str">
        <f>IF(参照!A567="","",参照!A567)</f>
        <v/>
      </c>
      <c r="AV567" s="52" t="str">
        <f>IF(参照!B567="","",参照!B567)</f>
        <v/>
      </c>
      <c r="AW567" s="52" t="str">
        <f>IF(参照!C567="","",参照!C567)</f>
        <v/>
      </c>
      <c r="AX567" s="52" t="str">
        <f>IF(参照!D567="","",参照!D567)</f>
        <v>(参考値)事業者全体</v>
      </c>
      <c r="AY567" s="52">
        <f>IF(参照!E567="","",参照!E567)</f>
        <v>4.57E-4</v>
      </c>
      <c r="AZ567" s="52" t="str">
        <f>IF(参照!F567="","",参照!F567)</f>
        <v>東北電力(株)</v>
      </c>
      <c r="BA567" s="52" t="str">
        <f>IF(参照!G567="","",参照!G567)</f>
        <v>東北電力(株)_(参考値)事業者全体</v>
      </c>
      <c r="BB567" s="52">
        <f t="shared" si="39"/>
        <v>0.45700000000000002</v>
      </c>
      <c r="BD567" s="52" t="str">
        <f>IF(参照!L567="","",参照!L567)</f>
        <v>ワタミエナジー(株)</v>
      </c>
    </row>
    <row r="568" spans="47:56">
      <c r="AU568" s="52" t="str">
        <f>IF(参照!A568="","",参照!A568)</f>
        <v>A0269</v>
      </c>
      <c r="AV568" s="52" t="str">
        <f>IF(参照!B568="","",参照!B568)</f>
        <v>東京電力エナジーパートナー(株)</v>
      </c>
      <c r="AW568" s="52">
        <f>IF(参照!C568="","",参照!C568)</f>
        <v>4.57E-4</v>
      </c>
      <c r="AX568" s="52" t="str">
        <f>IF(参照!D568="","",参照!D568)</f>
        <v>メニューA</v>
      </c>
      <c r="AY568" s="52">
        <f>IF(参照!E568="","",参照!E568)</f>
        <v>0</v>
      </c>
      <c r="AZ568" s="52" t="str">
        <f>IF(参照!F568="","",参照!F568)</f>
        <v>東京電力エナジーパートナー(株)</v>
      </c>
      <c r="BA568" s="52" t="str">
        <f>IF(参照!G568="","",参照!G568)</f>
        <v>東京電力エナジーパートナー(株)_メニューA</v>
      </c>
      <c r="BB568" s="52">
        <f t="shared" si="39"/>
        <v>0</v>
      </c>
      <c r="BD568" s="52" t="str">
        <f>IF(参照!L568="","",参照!L568)</f>
        <v>ワンワールドエナジー(株)(旧：(株)地方創生テクノロジーラボ)</v>
      </c>
    </row>
    <row r="569" spans="47:56">
      <c r="AU569" s="52" t="str">
        <f>IF(参照!A569="","",参照!A569)</f>
        <v/>
      </c>
      <c r="AV569" s="52" t="str">
        <f>IF(参照!B569="","",参照!B569)</f>
        <v/>
      </c>
      <c r="AW569" s="52" t="str">
        <f>IF(参照!C569="","",参照!C569)</f>
        <v/>
      </c>
      <c r="AX569" s="52" t="str">
        <f>IF(参照!D569="","",参照!D569)</f>
        <v>メニューB</v>
      </c>
      <c r="AY569" s="52">
        <f>IF(参照!E569="","",参照!E569)</f>
        <v>0</v>
      </c>
      <c r="AZ569" s="52" t="str">
        <f>IF(参照!F569="","",参照!F569)</f>
        <v>東京電力エナジーパートナー(株)</v>
      </c>
      <c r="BA569" s="52" t="str">
        <f>IF(参照!G569="","",参照!G569)</f>
        <v>東京電力エナジーパートナー(株)_メニューB</v>
      </c>
      <c r="BB569" s="52">
        <f t="shared" si="39"/>
        <v>0</v>
      </c>
      <c r="BD569" s="52" t="str">
        <f>IF(参照!L569="","",参照!L569)</f>
        <v/>
      </c>
    </row>
    <row r="570" spans="47:56">
      <c r="AU570" s="52" t="str">
        <f>IF(参照!A570="","",参照!A570)</f>
        <v/>
      </c>
      <c r="AV570" s="52" t="str">
        <f>IF(参照!B570="","",参照!B570)</f>
        <v/>
      </c>
      <c r="AW570" s="52" t="str">
        <f>IF(参照!C570="","",参照!C570)</f>
        <v/>
      </c>
      <c r="AX570" s="52" t="str">
        <f>IF(参照!D570="","",参照!D570)</f>
        <v>メニューC</v>
      </c>
      <c r="AY570" s="52">
        <f>IF(参照!E570="","",参照!E570)</f>
        <v>0</v>
      </c>
      <c r="AZ570" s="52" t="str">
        <f>IF(参照!F570="","",参照!F570)</f>
        <v>東京電力エナジーパートナー(株)</v>
      </c>
      <c r="BA570" s="52" t="str">
        <f>IF(参照!G570="","",参照!G570)</f>
        <v>東京電力エナジーパートナー(株)_メニューC</v>
      </c>
      <c r="BB570" s="52">
        <f t="shared" si="39"/>
        <v>0</v>
      </c>
      <c r="BD570" s="52" t="str">
        <f>IF(参照!L570="","",参照!L570)</f>
        <v/>
      </c>
    </row>
    <row r="571" spans="47:56">
      <c r="AU571" s="52" t="str">
        <f>IF(参照!A571="","",参照!A571)</f>
        <v/>
      </c>
      <c r="AV571" s="52" t="str">
        <f>IF(参照!B571="","",参照!B571)</f>
        <v/>
      </c>
      <c r="AW571" s="52" t="str">
        <f>IF(参照!C571="","",参照!C571)</f>
        <v/>
      </c>
      <c r="AX571" s="52" t="str">
        <f>IF(参照!D571="","",参照!D571)</f>
        <v>メニューD</v>
      </c>
      <c r="AY571" s="52">
        <f>IF(参照!E571="","",参照!E571)</f>
        <v>0</v>
      </c>
      <c r="AZ571" s="52" t="str">
        <f>IF(参照!F571="","",参照!F571)</f>
        <v>東京電力エナジーパートナー(株)</v>
      </c>
      <c r="BA571" s="52" t="str">
        <f>IF(参照!G571="","",参照!G571)</f>
        <v>東京電力エナジーパートナー(株)_メニューD</v>
      </c>
      <c r="BB571" s="52">
        <f t="shared" si="39"/>
        <v>0</v>
      </c>
      <c r="BD571" s="52" t="str">
        <f>IF(参照!L571="","",参照!L571)</f>
        <v/>
      </c>
    </row>
    <row r="572" spans="47:56">
      <c r="AU572" s="52" t="str">
        <f>IF(参照!A572="","",参照!A572)</f>
        <v/>
      </c>
      <c r="AV572" s="52" t="str">
        <f>IF(参照!B572="","",参照!B572)</f>
        <v/>
      </c>
      <c r="AW572" s="52" t="str">
        <f>IF(参照!C572="","",参照!C572)</f>
        <v/>
      </c>
      <c r="AX572" s="52" t="str">
        <f>IF(参照!D572="","",参照!D572)</f>
        <v>メニューE</v>
      </c>
      <c r="AY572" s="52">
        <f>IF(参照!E572="","",参照!E572)</f>
        <v>0</v>
      </c>
      <c r="AZ572" s="52" t="str">
        <f>IF(参照!F572="","",参照!F572)</f>
        <v>東京電力エナジーパートナー(株)</v>
      </c>
      <c r="BA572" s="52" t="str">
        <f>IF(参照!G572="","",参照!G572)</f>
        <v>東京電力エナジーパートナー(株)_メニューE</v>
      </c>
      <c r="BB572" s="52">
        <f t="shared" si="39"/>
        <v>0</v>
      </c>
      <c r="BD572" s="52" t="str">
        <f>IF(参照!L572="","",参照!L572)</f>
        <v/>
      </c>
    </row>
    <row r="573" spans="47:56">
      <c r="AU573" s="52" t="str">
        <f>IF(参照!A573="","",参照!A573)</f>
        <v/>
      </c>
      <c r="AV573" s="52" t="str">
        <f>IF(参照!B573="","",参照!B573)</f>
        <v/>
      </c>
      <c r="AW573" s="52" t="str">
        <f>IF(参照!C573="","",参照!C573)</f>
        <v/>
      </c>
      <c r="AX573" s="52" t="str">
        <f>IF(参照!D573="","",参照!D573)</f>
        <v>メニューF</v>
      </c>
      <c r="AY573" s="52">
        <f>IF(参照!E573="","",参照!E573)</f>
        <v>0</v>
      </c>
      <c r="AZ573" s="52" t="str">
        <f>IF(参照!F573="","",参照!F573)</f>
        <v>東京電力エナジーパートナー(株)</v>
      </c>
      <c r="BA573" s="52" t="str">
        <f>IF(参照!G573="","",参照!G573)</f>
        <v>東京電力エナジーパートナー(株)_メニューF</v>
      </c>
      <c r="BB573" s="52">
        <f t="shared" si="39"/>
        <v>0</v>
      </c>
      <c r="BD573" s="52" t="str">
        <f>IF(参照!L573="","",参照!L573)</f>
        <v/>
      </c>
    </row>
    <row r="574" spans="47:56">
      <c r="AU574" s="52" t="str">
        <f>IF(参照!A574="","",参照!A574)</f>
        <v/>
      </c>
      <c r="AV574" s="52" t="str">
        <f>IF(参照!B574="","",参照!B574)</f>
        <v/>
      </c>
      <c r="AW574" s="52" t="str">
        <f>IF(参照!C574="","",参照!C574)</f>
        <v/>
      </c>
      <c r="AX574" s="52" t="str">
        <f>IF(参照!D574="","",参照!D574)</f>
        <v>メニューG</v>
      </c>
      <c r="AY574" s="52">
        <f>IF(参照!E574="","",参照!E574)</f>
        <v>0</v>
      </c>
      <c r="AZ574" s="52" t="str">
        <f>IF(参照!F574="","",参照!F574)</f>
        <v>東京電力エナジーパートナー(株)</v>
      </c>
      <c r="BA574" s="52" t="str">
        <f>IF(参照!G574="","",参照!G574)</f>
        <v>東京電力エナジーパートナー(株)_メニューG</v>
      </c>
      <c r="BB574" s="52">
        <f t="shared" si="39"/>
        <v>0</v>
      </c>
      <c r="BD574" s="52" t="str">
        <f>IF(参照!L574="","",参照!L574)</f>
        <v/>
      </c>
    </row>
    <row r="575" spans="47:56">
      <c r="AU575" s="52" t="str">
        <f>IF(参照!A575="","",参照!A575)</f>
        <v/>
      </c>
      <c r="AV575" s="52" t="str">
        <f>IF(参照!B575="","",参照!B575)</f>
        <v/>
      </c>
      <c r="AW575" s="52" t="str">
        <f>IF(参照!C575="","",参照!C575)</f>
        <v/>
      </c>
      <c r="AX575" s="52" t="str">
        <f>IF(参照!D575="","",参照!D575)</f>
        <v>メニューH</v>
      </c>
      <c r="AY575" s="52">
        <f>IF(参照!E575="","",参照!E575)</f>
        <v>0</v>
      </c>
      <c r="AZ575" s="52" t="str">
        <f>IF(参照!F575="","",参照!F575)</f>
        <v>東京電力エナジーパートナー(株)</v>
      </c>
      <c r="BA575" s="52" t="str">
        <f>IF(参照!G575="","",参照!G575)</f>
        <v>東京電力エナジーパートナー(株)_メニューH</v>
      </c>
      <c r="BB575" s="52">
        <f t="shared" si="39"/>
        <v>0</v>
      </c>
      <c r="BD575" s="52" t="str">
        <f>IF(参照!L575="","",参照!L575)</f>
        <v/>
      </c>
    </row>
    <row r="576" spans="47:56">
      <c r="AU576" s="52" t="str">
        <f>IF(参照!A576="","",参照!A576)</f>
        <v/>
      </c>
      <c r="AV576" s="52" t="str">
        <f>IF(参照!B576="","",参照!B576)</f>
        <v/>
      </c>
      <c r="AW576" s="52" t="str">
        <f>IF(参照!C576="","",参照!C576)</f>
        <v/>
      </c>
      <c r="AX576" s="52" t="str">
        <f>IF(参照!D576="","",参照!D576)</f>
        <v>メニューI</v>
      </c>
      <c r="AY576" s="52">
        <f>IF(参照!E576="","",参照!E576)</f>
        <v>0</v>
      </c>
      <c r="AZ576" s="52" t="str">
        <f>IF(参照!F576="","",参照!F576)</f>
        <v>東京電力エナジーパートナー(株)</v>
      </c>
      <c r="BA576" s="52" t="str">
        <f>IF(参照!G576="","",参照!G576)</f>
        <v>東京電力エナジーパートナー(株)_メニューI</v>
      </c>
      <c r="BB576" s="52">
        <f t="shared" si="39"/>
        <v>0</v>
      </c>
      <c r="BD576" s="52" t="str">
        <f>IF(参照!L576="","",参照!L576)</f>
        <v/>
      </c>
    </row>
    <row r="577" spans="47:56">
      <c r="AU577" s="52" t="str">
        <f>IF(参照!A577="","",参照!A577)</f>
        <v/>
      </c>
      <c r="AV577" s="52" t="str">
        <f>IF(参照!B577="","",参照!B577)</f>
        <v/>
      </c>
      <c r="AW577" s="52" t="str">
        <f>IF(参照!C577="","",参照!C577)</f>
        <v/>
      </c>
      <c r="AX577" s="52" t="str">
        <f>IF(参照!D577="","",参照!D577)</f>
        <v>メニューJ(残差)</v>
      </c>
      <c r="AY577" s="52">
        <f>IF(参照!E577="","",参照!E577)</f>
        <v>4.57E-4</v>
      </c>
      <c r="AZ577" s="52" t="str">
        <f>IF(参照!F577="","",参照!F577)</f>
        <v>東京電力エナジーパートナー(株)</v>
      </c>
      <c r="BA577" s="52" t="str">
        <f>IF(参照!G577="","",参照!G577)</f>
        <v>東京電力エナジーパートナー(株)_メニューJ(残差)</v>
      </c>
      <c r="BB577" s="52">
        <f t="shared" si="39"/>
        <v>0.45700000000000002</v>
      </c>
      <c r="BD577" s="52" t="str">
        <f>IF(参照!L577="","",参照!L577)</f>
        <v/>
      </c>
    </row>
    <row r="578" spans="47:56">
      <c r="AU578" s="52" t="str">
        <f>IF(参照!A578="","",参照!A578)</f>
        <v/>
      </c>
      <c r="AV578" s="52" t="str">
        <f>IF(参照!B578="","",参照!B578)</f>
        <v/>
      </c>
      <c r="AW578" s="52" t="str">
        <f>IF(参照!C578="","",参照!C578)</f>
        <v/>
      </c>
      <c r="AX578" s="52" t="str">
        <f>IF(参照!D578="","",参照!D578)</f>
        <v>(参考値)事業者全体</v>
      </c>
      <c r="AY578" s="52">
        <f>IF(参照!E578="","",参照!E578)</f>
        <v>4.4099999999999999E-4</v>
      </c>
      <c r="AZ578" s="52" t="str">
        <f>IF(参照!F578="","",参照!F578)</f>
        <v>東京電力エナジーパートナー(株)</v>
      </c>
      <c r="BA578" s="52" t="str">
        <f>IF(参照!G578="","",参照!G578)</f>
        <v>東京電力エナジーパートナー(株)_(参考値)事業者全体</v>
      </c>
      <c r="BB578" s="52">
        <f t="shared" si="39"/>
        <v>0.441</v>
      </c>
      <c r="BD578" s="52" t="str">
        <f>IF(参照!L578="","",参照!L578)</f>
        <v/>
      </c>
    </row>
    <row r="579" spans="47:56">
      <c r="AU579" s="52" t="str">
        <f>IF(参照!A579="","",参照!A579)</f>
        <v>A0270</v>
      </c>
      <c r="AV579" s="52" t="str">
        <f>IF(参照!B579="","",参照!B579)</f>
        <v>中部電力ミライズ(株)</v>
      </c>
      <c r="AW579" s="52">
        <f>IF(参照!C579="","",参照!C579)</f>
        <v>4.4900000000000002E-4</v>
      </c>
      <c r="AX579" s="52" t="str">
        <f>IF(参照!D579="","",参照!D579)</f>
        <v>メニューA</v>
      </c>
      <c r="AY579" s="52">
        <f>IF(参照!E579="","",参照!E579)</f>
        <v>0</v>
      </c>
      <c r="AZ579" s="52" t="str">
        <f>IF(参照!F579="","",参照!F579)</f>
        <v>中部電力ミライズ(株)</v>
      </c>
      <c r="BA579" s="52" t="str">
        <f>IF(参照!G579="","",参照!G579)</f>
        <v>中部電力ミライズ(株)_メニューA</v>
      </c>
      <c r="BB579" s="52">
        <f t="shared" si="39"/>
        <v>0</v>
      </c>
      <c r="BD579" s="52" t="str">
        <f>IF(参照!L579="","",参照!L579)</f>
        <v/>
      </c>
    </row>
    <row r="580" spans="47:56">
      <c r="AU580" s="52" t="str">
        <f>IF(参照!A580="","",参照!A580)</f>
        <v/>
      </c>
      <c r="AV580" s="52" t="str">
        <f>IF(参照!B580="","",参照!B580)</f>
        <v/>
      </c>
      <c r="AW580" s="52" t="str">
        <f>IF(参照!C580="","",参照!C580)</f>
        <v/>
      </c>
      <c r="AX580" s="52" t="str">
        <f>IF(参照!D580="","",参照!D580)</f>
        <v>メニューB(残差)</v>
      </c>
      <c r="AY580" s="52">
        <f>IF(参照!E580="","",参照!E580)</f>
        <v>3.88E-4</v>
      </c>
      <c r="AZ580" s="52" t="str">
        <f>IF(参照!F580="","",参照!F580)</f>
        <v>中部電力ミライズ(株)</v>
      </c>
      <c r="BA580" s="52" t="str">
        <f>IF(参照!G580="","",参照!G580)</f>
        <v>中部電力ミライズ(株)_メニューB(残差)</v>
      </c>
      <c r="BB580" s="52">
        <f t="shared" si="39"/>
        <v>0.38800000000000001</v>
      </c>
      <c r="BD580" s="52" t="str">
        <f>IF(参照!L580="","",参照!L580)</f>
        <v/>
      </c>
    </row>
    <row r="581" spans="47:56">
      <c r="AU581" s="52" t="str">
        <f>IF(参照!A581="","",参照!A581)</f>
        <v/>
      </c>
      <c r="AV581" s="52" t="str">
        <f>IF(参照!B581="","",参照!B581)</f>
        <v/>
      </c>
      <c r="AW581" s="52" t="str">
        <f>IF(参照!C581="","",参照!C581)</f>
        <v/>
      </c>
      <c r="AX581" s="52" t="str">
        <f>IF(参照!D581="","",参照!D581)</f>
        <v>(参考値)事業者全体</v>
      </c>
      <c r="AY581" s="52">
        <f>IF(参照!E581="","",参照!E581)</f>
        <v>3.77E-4</v>
      </c>
      <c r="AZ581" s="52" t="str">
        <f>IF(参照!F581="","",参照!F581)</f>
        <v>中部電力ミライズ(株)</v>
      </c>
      <c r="BA581" s="52" t="str">
        <f>IF(参照!G581="","",参照!G581)</f>
        <v>中部電力ミライズ(株)_(参考値)事業者全体</v>
      </c>
      <c r="BB581" s="52">
        <f t="shared" ref="BB581:BB644" si="40">AY581*1000</f>
        <v>0.377</v>
      </c>
      <c r="BD581" s="52" t="str">
        <f>IF(参照!L581="","",参照!L581)</f>
        <v/>
      </c>
    </row>
    <row r="582" spans="47:56">
      <c r="AU582" s="52" t="str">
        <f>IF(参照!A582="","",参照!A582)</f>
        <v>A0271</v>
      </c>
      <c r="AV582" s="52" t="str">
        <f>IF(参照!B582="","",参照!B582)</f>
        <v>北陸電力(株)</v>
      </c>
      <c r="AW582" s="52">
        <f>IF(参照!C582="","",参照!C582)</f>
        <v>4.8000000000000001E-4</v>
      </c>
      <c r="AX582" s="52" t="str">
        <f>IF(参照!D582="","",参照!D582)</f>
        <v>メニューA</v>
      </c>
      <c r="AY582" s="52">
        <f>IF(参照!E582="","",参照!E582)</f>
        <v>0</v>
      </c>
      <c r="AZ582" s="52" t="str">
        <f>IF(参照!F582="","",参照!F582)</f>
        <v>北陸電力(株)</v>
      </c>
      <c r="BA582" s="52" t="str">
        <f>IF(参照!G582="","",参照!G582)</f>
        <v>北陸電力(株)_メニューA</v>
      </c>
      <c r="BB582" s="52">
        <f t="shared" si="40"/>
        <v>0</v>
      </c>
      <c r="BD582" s="52" t="str">
        <f>IF(参照!L582="","",参照!L582)</f>
        <v/>
      </c>
    </row>
    <row r="583" spans="47:56">
      <c r="AU583" s="52" t="str">
        <f>IF(参照!A583="","",参照!A583)</f>
        <v/>
      </c>
      <c r="AV583" s="52" t="str">
        <f>IF(参照!B583="","",参照!B583)</f>
        <v/>
      </c>
      <c r="AW583" s="52" t="str">
        <f>IF(参照!C583="","",参照!C583)</f>
        <v/>
      </c>
      <c r="AX583" s="52" t="str">
        <f>IF(参照!D583="","",参照!D583)</f>
        <v>メニューB</v>
      </c>
      <c r="AY583" s="52">
        <f>IF(参照!E583="","",参照!E583)</f>
        <v>0</v>
      </c>
      <c r="AZ583" s="52" t="str">
        <f>IF(参照!F583="","",参照!F583)</f>
        <v>北陸電力(株)</v>
      </c>
      <c r="BA583" s="52" t="str">
        <f>IF(参照!G583="","",参照!G583)</f>
        <v>北陸電力(株)_メニューB</v>
      </c>
      <c r="BB583" s="52">
        <f t="shared" si="40"/>
        <v>0</v>
      </c>
      <c r="BD583" s="52" t="str">
        <f>IF(参照!L583="","",参照!L583)</f>
        <v/>
      </c>
    </row>
    <row r="584" spans="47:56">
      <c r="AU584" s="52" t="str">
        <f>IF(参照!A584="","",参照!A584)</f>
        <v/>
      </c>
      <c r="AV584" s="52" t="str">
        <f>IF(参照!B584="","",参照!B584)</f>
        <v/>
      </c>
      <c r="AW584" s="52" t="str">
        <f>IF(参照!C584="","",参照!C584)</f>
        <v/>
      </c>
      <c r="AX584" s="52" t="str">
        <f>IF(参照!D584="","",参照!D584)</f>
        <v>メニューC</v>
      </c>
      <c r="AY584" s="52">
        <f>IF(参照!E584="","",参照!E584)</f>
        <v>0</v>
      </c>
      <c r="AZ584" s="52" t="str">
        <f>IF(参照!F584="","",参照!F584)</f>
        <v>北陸電力(株)</v>
      </c>
      <c r="BA584" s="52" t="str">
        <f>IF(参照!G584="","",参照!G584)</f>
        <v>北陸電力(株)_メニューC</v>
      </c>
      <c r="BB584" s="52">
        <f t="shared" si="40"/>
        <v>0</v>
      </c>
      <c r="BD584" s="52" t="str">
        <f>IF(参照!L584="","",参照!L584)</f>
        <v/>
      </c>
    </row>
    <row r="585" spans="47:56">
      <c r="AU585" s="52" t="str">
        <f>IF(参照!A585="","",参照!A585)</f>
        <v/>
      </c>
      <c r="AV585" s="52" t="str">
        <f>IF(参照!B585="","",参照!B585)</f>
        <v/>
      </c>
      <c r="AW585" s="52" t="str">
        <f>IF(参照!C585="","",参照!C585)</f>
        <v/>
      </c>
      <c r="AX585" s="52" t="str">
        <f>IF(参照!D585="","",参照!D585)</f>
        <v>メニューD</v>
      </c>
      <c r="AY585" s="52">
        <f>IF(参照!E585="","",参照!E585)</f>
        <v>0</v>
      </c>
      <c r="AZ585" s="52" t="str">
        <f>IF(参照!F585="","",参照!F585)</f>
        <v>北陸電力(株)</v>
      </c>
      <c r="BA585" s="52" t="str">
        <f>IF(参照!G585="","",参照!G585)</f>
        <v>北陸電力(株)_メニューD</v>
      </c>
      <c r="BB585" s="52">
        <f t="shared" si="40"/>
        <v>0</v>
      </c>
      <c r="BD585" s="52" t="str">
        <f>IF(参照!L585="","",参照!L585)</f>
        <v/>
      </c>
    </row>
    <row r="586" spans="47:56">
      <c r="AU586" s="52" t="str">
        <f>IF(参照!A586="","",参照!A586)</f>
        <v/>
      </c>
      <c r="AV586" s="52" t="str">
        <f>IF(参照!B586="","",参照!B586)</f>
        <v/>
      </c>
      <c r="AW586" s="52" t="str">
        <f>IF(参照!C586="","",参照!C586)</f>
        <v/>
      </c>
      <c r="AX586" s="52" t="str">
        <f>IF(参照!D586="","",参照!D586)</f>
        <v>メニューE(残差)</v>
      </c>
      <c r="AY586" s="52">
        <f>IF(参照!E586="","",参照!E586)</f>
        <v>4.8899999999999996E-4</v>
      </c>
      <c r="AZ586" s="52" t="str">
        <f>IF(参照!F586="","",参照!F586)</f>
        <v>北陸電力(株)</v>
      </c>
      <c r="BA586" s="52" t="str">
        <f>IF(参照!G586="","",参照!G586)</f>
        <v>北陸電力(株)_メニューE(残差)</v>
      </c>
      <c r="BB586" s="52">
        <f t="shared" si="40"/>
        <v>0.48899999999999993</v>
      </c>
      <c r="BD586" s="52" t="str">
        <f>IF(参照!L586="","",参照!L586)</f>
        <v/>
      </c>
    </row>
    <row r="587" spans="47:56">
      <c r="AU587" s="52" t="str">
        <f>IF(参照!A587="","",参照!A587)</f>
        <v/>
      </c>
      <c r="AV587" s="52" t="str">
        <f>IF(参照!B587="","",参照!B587)</f>
        <v/>
      </c>
      <c r="AW587" s="52" t="str">
        <f>IF(参照!C587="","",参照!C587)</f>
        <v/>
      </c>
      <c r="AX587" s="52" t="str">
        <f>IF(参照!D587="","",参照!D587)</f>
        <v>(参考値)事業者全体</v>
      </c>
      <c r="AY587" s="52">
        <f>IF(参照!E587="","",参照!E587)</f>
        <v>4.6500000000000003E-4</v>
      </c>
      <c r="AZ587" s="52" t="str">
        <f>IF(参照!F587="","",参照!F587)</f>
        <v>北陸電力(株)</v>
      </c>
      <c r="BA587" s="52" t="str">
        <f>IF(参照!G587="","",参照!G587)</f>
        <v>北陸電力(株)_(参考値)事業者全体</v>
      </c>
      <c r="BB587" s="52">
        <f t="shared" si="40"/>
        <v>0.46500000000000002</v>
      </c>
      <c r="BD587" s="52" t="str">
        <f>IF(参照!L587="","",参照!L587)</f>
        <v/>
      </c>
    </row>
    <row r="588" spans="47:56">
      <c r="AU588" s="52" t="str">
        <f>IF(参照!A588="","",参照!A588)</f>
        <v>A0272</v>
      </c>
      <c r="AV588" s="52" t="str">
        <f>IF(参照!B588="","",参照!B588)</f>
        <v>関西電力(株)</v>
      </c>
      <c r="AW588" s="52">
        <f>IF(参照!C588="","",参照!C588)</f>
        <v>2.99E-4</v>
      </c>
      <c r="AX588" s="52" t="str">
        <f>IF(参照!D588="","",参照!D588)</f>
        <v>メニューA</v>
      </c>
      <c r="AY588" s="52">
        <f>IF(参照!E588="","",参照!E588)</f>
        <v>0</v>
      </c>
      <c r="AZ588" s="52" t="str">
        <f>IF(参照!F588="","",参照!F588)</f>
        <v>関西電力(株)</v>
      </c>
      <c r="BA588" s="52" t="str">
        <f>IF(参照!G588="","",参照!G588)</f>
        <v>関西電力(株)_メニューA</v>
      </c>
      <c r="BB588" s="52">
        <f t="shared" si="40"/>
        <v>0</v>
      </c>
      <c r="BD588" s="52" t="str">
        <f>IF(参照!L588="","",参照!L588)</f>
        <v/>
      </c>
    </row>
    <row r="589" spans="47:56">
      <c r="AU589" s="52" t="str">
        <f>IF(参照!A589="","",参照!A589)</f>
        <v/>
      </c>
      <c r="AV589" s="52" t="str">
        <f>IF(参照!B589="","",参照!B589)</f>
        <v/>
      </c>
      <c r="AW589" s="52" t="str">
        <f>IF(参照!C589="","",参照!C589)</f>
        <v/>
      </c>
      <c r="AX589" s="52" t="str">
        <f>IF(参照!D589="","",参照!D589)</f>
        <v>メニューB</v>
      </c>
      <c r="AY589" s="52">
        <f>IF(参照!E589="","",参照!E589)</f>
        <v>0</v>
      </c>
      <c r="AZ589" s="52" t="str">
        <f>IF(参照!F589="","",参照!F589)</f>
        <v>関西電力(株)</v>
      </c>
      <c r="BA589" s="52" t="str">
        <f>IF(参照!G589="","",参照!G589)</f>
        <v>関西電力(株)_メニューB</v>
      </c>
      <c r="BB589" s="52">
        <f t="shared" si="40"/>
        <v>0</v>
      </c>
      <c r="BD589" s="52" t="str">
        <f>IF(参照!L589="","",参照!L589)</f>
        <v/>
      </c>
    </row>
    <row r="590" spans="47:56">
      <c r="AU590" s="52" t="str">
        <f>IF(参照!A590="","",参照!A590)</f>
        <v/>
      </c>
      <c r="AV590" s="52" t="str">
        <f>IF(参照!B590="","",参照!B590)</f>
        <v/>
      </c>
      <c r="AW590" s="52" t="str">
        <f>IF(参照!C590="","",参照!C590)</f>
        <v/>
      </c>
      <c r="AX590" s="52" t="str">
        <f>IF(参照!D590="","",参照!D590)</f>
        <v>メニューC</v>
      </c>
      <c r="AY590" s="52">
        <f>IF(参照!E590="","",参照!E590)</f>
        <v>0</v>
      </c>
      <c r="AZ590" s="52" t="str">
        <f>IF(参照!F590="","",参照!F590)</f>
        <v>関西電力(株)</v>
      </c>
      <c r="BA590" s="52" t="str">
        <f>IF(参照!G590="","",参照!G590)</f>
        <v>関西電力(株)_メニューC</v>
      </c>
      <c r="BB590" s="52">
        <f t="shared" si="40"/>
        <v>0</v>
      </c>
      <c r="BD590" s="52" t="str">
        <f>IF(参照!L590="","",参照!L590)</f>
        <v/>
      </c>
    </row>
    <row r="591" spans="47:56">
      <c r="AU591" s="52" t="str">
        <f>IF(参照!A591="","",参照!A591)</f>
        <v/>
      </c>
      <c r="AV591" s="52" t="str">
        <f>IF(参照!B591="","",参照!B591)</f>
        <v/>
      </c>
      <c r="AW591" s="52" t="str">
        <f>IF(参照!C591="","",参照!C591)</f>
        <v/>
      </c>
      <c r="AX591" s="52" t="str">
        <f>IF(参照!D591="","",参照!D591)</f>
        <v>メニューD</v>
      </c>
      <c r="AY591" s="52">
        <f>IF(参照!E591="","",参照!E591)</f>
        <v>0</v>
      </c>
      <c r="AZ591" s="52" t="str">
        <f>IF(参照!F591="","",参照!F591)</f>
        <v>関西電力(株)</v>
      </c>
      <c r="BA591" s="52" t="str">
        <f>IF(参照!G591="","",参照!G591)</f>
        <v>関西電力(株)_メニューD</v>
      </c>
      <c r="BB591" s="52">
        <f t="shared" si="40"/>
        <v>0</v>
      </c>
      <c r="BD591" s="52" t="str">
        <f>IF(参照!L591="","",参照!L591)</f>
        <v/>
      </c>
    </row>
    <row r="592" spans="47:56">
      <c r="AU592" s="52" t="str">
        <f>IF(参照!A592="","",参照!A592)</f>
        <v/>
      </c>
      <c r="AV592" s="52" t="str">
        <f>IF(参照!B592="","",参照!B592)</f>
        <v/>
      </c>
      <c r="AW592" s="52" t="str">
        <f>IF(参照!C592="","",参照!C592)</f>
        <v/>
      </c>
      <c r="AX592" s="52" t="str">
        <f>IF(参照!D592="","",参照!D592)</f>
        <v>メニューE</v>
      </c>
      <c r="AY592" s="52">
        <f>IF(参照!E592="","",参照!E592)</f>
        <v>0</v>
      </c>
      <c r="AZ592" s="52" t="str">
        <f>IF(参照!F592="","",参照!F592)</f>
        <v>関西電力(株)</v>
      </c>
      <c r="BA592" s="52" t="str">
        <f>IF(参照!G592="","",参照!G592)</f>
        <v>関西電力(株)_メニューE</v>
      </c>
      <c r="BB592" s="52">
        <f t="shared" si="40"/>
        <v>0</v>
      </c>
      <c r="BD592" s="52" t="str">
        <f>IF(参照!L592="","",参照!L592)</f>
        <v/>
      </c>
    </row>
    <row r="593" spans="47:56">
      <c r="AU593" s="52" t="str">
        <f>IF(参照!A593="","",参照!A593)</f>
        <v/>
      </c>
      <c r="AV593" s="52" t="str">
        <f>IF(参照!B593="","",参照!B593)</f>
        <v/>
      </c>
      <c r="AW593" s="52" t="str">
        <f>IF(参照!C593="","",参照!C593)</f>
        <v/>
      </c>
      <c r="AX593" s="52" t="str">
        <f>IF(参照!D593="","",参照!D593)</f>
        <v>メニューF(残差)</v>
      </c>
      <c r="AY593" s="52">
        <f>IF(参照!E593="","",参照!E593)</f>
        <v>3.1100000000000002E-4</v>
      </c>
      <c r="AZ593" s="52" t="str">
        <f>IF(参照!F593="","",参照!F593)</f>
        <v>関西電力(株)</v>
      </c>
      <c r="BA593" s="52" t="str">
        <f>IF(参照!G593="","",参照!G593)</f>
        <v>関西電力(株)_メニューF(残差)</v>
      </c>
      <c r="BB593" s="52">
        <f t="shared" si="40"/>
        <v>0.311</v>
      </c>
      <c r="BD593" s="52" t="str">
        <f>IF(参照!L593="","",参照!L593)</f>
        <v/>
      </c>
    </row>
    <row r="594" spans="47:56">
      <c r="AU594" s="52" t="str">
        <f>IF(参照!A594="","",参照!A594)</f>
        <v/>
      </c>
      <c r="AV594" s="52" t="str">
        <f>IF(参照!B594="","",参照!B594)</f>
        <v/>
      </c>
      <c r="AW594" s="52" t="str">
        <f>IF(参照!C594="","",参照!C594)</f>
        <v/>
      </c>
      <c r="AX594" s="52" t="str">
        <f>IF(参照!D594="","",参照!D594)</f>
        <v>(参考値)事業者全体</v>
      </c>
      <c r="AY594" s="52">
        <f>IF(参照!E594="","",参照!E594)</f>
        <v>3.5E-4</v>
      </c>
      <c r="AZ594" s="52" t="str">
        <f>IF(参照!F594="","",参照!F594)</f>
        <v>関西電力(株)</v>
      </c>
      <c r="BA594" s="52" t="str">
        <f>IF(参照!G594="","",参照!G594)</f>
        <v>関西電力(株)_(参考値)事業者全体</v>
      </c>
      <c r="BB594" s="52">
        <f t="shared" si="40"/>
        <v>0.35</v>
      </c>
      <c r="BD594" s="52" t="str">
        <f>IF(参照!L594="","",参照!L594)</f>
        <v/>
      </c>
    </row>
    <row r="595" spans="47:56">
      <c r="AU595" s="52" t="str">
        <f>IF(参照!A595="","",参照!A595)</f>
        <v>A0273</v>
      </c>
      <c r="AV595" s="52" t="str">
        <f>IF(参照!B595="","",参照!B595)</f>
        <v>中国電力(株)</v>
      </c>
      <c r="AW595" s="52">
        <f>IF(参照!C595="","",参照!C595)</f>
        <v>5.3399999999999997E-4</v>
      </c>
      <c r="AX595" s="52" t="str">
        <f>IF(参照!D595="","",参照!D595)</f>
        <v>メニューA</v>
      </c>
      <c r="AY595" s="52">
        <f>IF(参照!E595="","",参照!E595)</f>
        <v>0</v>
      </c>
      <c r="AZ595" s="52" t="str">
        <f>IF(参照!F595="","",参照!F595)</f>
        <v>中国電力(株)</v>
      </c>
      <c r="BA595" s="52" t="str">
        <f>IF(参照!G595="","",参照!G595)</f>
        <v>中国電力(株)_メニューA</v>
      </c>
      <c r="BB595" s="52">
        <f t="shared" si="40"/>
        <v>0</v>
      </c>
      <c r="BD595" s="52" t="str">
        <f>IF(参照!L595="","",参照!L595)</f>
        <v/>
      </c>
    </row>
    <row r="596" spans="47:56">
      <c r="AU596" s="52" t="str">
        <f>IF(参照!A596="","",参照!A596)</f>
        <v/>
      </c>
      <c r="AV596" s="52" t="str">
        <f>IF(参照!B596="","",参照!B596)</f>
        <v/>
      </c>
      <c r="AW596" s="52" t="str">
        <f>IF(参照!C596="","",参照!C596)</f>
        <v/>
      </c>
      <c r="AX596" s="52" t="str">
        <f>IF(参照!D596="","",参照!D596)</f>
        <v>メニューB</v>
      </c>
      <c r="AY596" s="52">
        <f>IF(参照!E596="","",参照!E596)</f>
        <v>0</v>
      </c>
      <c r="AZ596" s="52" t="str">
        <f>IF(参照!F596="","",参照!F596)</f>
        <v>中国電力(株)</v>
      </c>
      <c r="BA596" s="52" t="str">
        <f>IF(参照!G596="","",参照!G596)</f>
        <v>中国電力(株)_メニューB</v>
      </c>
      <c r="BB596" s="52">
        <f t="shared" si="40"/>
        <v>0</v>
      </c>
      <c r="BD596" s="52" t="str">
        <f>IF(参照!L596="","",参照!L596)</f>
        <v/>
      </c>
    </row>
    <row r="597" spans="47:56">
      <c r="AU597" s="52" t="str">
        <f>IF(参照!A597="","",参照!A597)</f>
        <v/>
      </c>
      <c r="AV597" s="52" t="str">
        <f>IF(参照!B597="","",参照!B597)</f>
        <v/>
      </c>
      <c r="AW597" s="52" t="str">
        <f>IF(参照!C597="","",参照!C597)</f>
        <v/>
      </c>
      <c r="AX597" s="52" t="str">
        <f>IF(参照!D597="","",参照!D597)</f>
        <v>メニューC</v>
      </c>
      <c r="AY597" s="52">
        <f>IF(参照!E597="","",参照!E597)</f>
        <v>0</v>
      </c>
      <c r="AZ597" s="52" t="str">
        <f>IF(参照!F597="","",参照!F597)</f>
        <v>中国電力(株)</v>
      </c>
      <c r="BA597" s="52" t="str">
        <f>IF(参照!G597="","",参照!G597)</f>
        <v>中国電力(株)_メニューC</v>
      </c>
      <c r="BB597" s="52">
        <f t="shared" si="40"/>
        <v>0</v>
      </c>
      <c r="BD597" s="52" t="str">
        <f>IF(参照!L597="","",参照!L597)</f>
        <v/>
      </c>
    </row>
    <row r="598" spans="47:56">
      <c r="AU598" s="52" t="str">
        <f>IF(参照!A598="","",参照!A598)</f>
        <v/>
      </c>
      <c r="AV598" s="52" t="str">
        <f>IF(参照!B598="","",参照!B598)</f>
        <v/>
      </c>
      <c r="AW598" s="52" t="str">
        <f>IF(参照!C598="","",参照!C598)</f>
        <v/>
      </c>
      <c r="AX598" s="52" t="str">
        <f>IF(参照!D598="","",参照!D598)</f>
        <v>メニューD</v>
      </c>
      <c r="AY598" s="52">
        <f>IF(参照!E598="","",参照!E598)</f>
        <v>0</v>
      </c>
      <c r="AZ598" s="52" t="str">
        <f>IF(参照!F598="","",参照!F598)</f>
        <v>中国電力(株)</v>
      </c>
      <c r="BA598" s="52" t="str">
        <f>IF(参照!G598="","",参照!G598)</f>
        <v>中国電力(株)_メニューD</v>
      </c>
      <c r="BB598" s="52">
        <f t="shared" si="40"/>
        <v>0</v>
      </c>
      <c r="BD598" s="52" t="str">
        <f>IF(参照!L598="","",参照!L598)</f>
        <v/>
      </c>
    </row>
    <row r="599" spans="47:56">
      <c r="AU599" s="52" t="str">
        <f>IF(参照!A599="","",参照!A599)</f>
        <v/>
      </c>
      <c r="AV599" s="52" t="str">
        <f>IF(参照!B599="","",参照!B599)</f>
        <v/>
      </c>
      <c r="AW599" s="52" t="str">
        <f>IF(参照!C599="","",参照!C599)</f>
        <v/>
      </c>
      <c r="AX599" s="52" t="str">
        <f>IF(参照!D599="","",参照!D599)</f>
        <v>メニューE(残差)</v>
      </c>
      <c r="AY599" s="52">
        <f>IF(参照!E599="","",参照!E599)</f>
        <v>5.4500000000000002E-4</v>
      </c>
      <c r="AZ599" s="52" t="str">
        <f>IF(参照!F599="","",参照!F599)</f>
        <v>中国電力(株)</v>
      </c>
      <c r="BA599" s="52" t="str">
        <f>IF(参照!G599="","",参照!G599)</f>
        <v>中国電力(株)_メニューE(残差)</v>
      </c>
      <c r="BB599" s="52">
        <f t="shared" si="40"/>
        <v>0.54500000000000004</v>
      </c>
      <c r="BD599" s="52" t="str">
        <f>IF(参照!L599="","",参照!L599)</f>
        <v/>
      </c>
    </row>
    <row r="600" spans="47:56">
      <c r="AU600" s="52" t="str">
        <f>IF(参照!A600="","",参照!A600)</f>
        <v/>
      </c>
      <c r="AV600" s="52" t="str">
        <f>IF(参照!B600="","",参照!B600)</f>
        <v/>
      </c>
      <c r="AW600" s="52" t="str">
        <f>IF(参照!C600="","",参照!C600)</f>
        <v/>
      </c>
      <c r="AX600" s="52" t="str">
        <f>IF(参照!D600="","",参照!D600)</f>
        <v>(参考値)事業者全体</v>
      </c>
      <c r="AY600" s="52">
        <f>IF(参照!E600="","",参照!E600)</f>
        <v>5.2099999999999998E-4</v>
      </c>
      <c r="AZ600" s="52" t="str">
        <f>IF(参照!F600="","",参照!F600)</f>
        <v>中国電力(株)</v>
      </c>
      <c r="BA600" s="52" t="str">
        <f>IF(参照!G600="","",参照!G600)</f>
        <v>中国電力(株)_(参考値)事業者全体</v>
      </c>
      <c r="BB600" s="52">
        <f t="shared" si="40"/>
        <v>0.52100000000000002</v>
      </c>
      <c r="BD600" s="52" t="str">
        <f>IF(参照!L600="","",参照!L600)</f>
        <v/>
      </c>
    </row>
    <row r="601" spans="47:56">
      <c r="AU601" s="52" t="str">
        <f>IF(参照!A601="","",参照!A601)</f>
        <v>A0274</v>
      </c>
      <c r="AV601" s="52" t="str">
        <f>IF(参照!B601="","",参照!B601)</f>
        <v>四国電力(株)</v>
      </c>
      <c r="AW601" s="52">
        <f>IF(参照!C601="","",参照!C601)</f>
        <v>4.8500000000000003E-4</v>
      </c>
      <c r="AX601" s="52" t="str">
        <f>IF(参照!D601="","",参照!D601)</f>
        <v>メニューA</v>
      </c>
      <c r="AY601" s="52">
        <f>IF(参照!E601="","",参照!E601)</f>
        <v>0</v>
      </c>
      <c r="AZ601" s="52" t="str">
        <f>IF(参照!F601="","",参照!F601)</f>
        <v>四国電力(株)</v>
      </c>
      <c r="BA601" s="52" t="str">
        <f>IF(参照!G601="","",参照!G601)</f>
        <v>四国電力(株)_メニューA</v>
      </c>
      <c r="BB601" s="52">
        <f t="shared" si="40"/>
        <v>0</v>
      </c>
      <c r="BD601" s="52" t="str">
        <f>IF(参照!L601="","",参照!L601)</f>
        <v/>
      </c>
    </row>
    <row r="602" spans="47:56">
      <c r="AU602" s="52" t="str">
        <f>IF(参照!A602="","",参照!A602)</f>
        <v/>
      </c>
      <c r="AV602" s="52" t="str">
        <f>IF(参照!B602="","",参照!B602)</f>
        <v/>
      </c>
      <c r="AW602" s="52" t="str">
        <f>IF(参照!C602="","",参照!C602)</f>
        <v/>
      </c>
      <c r="AX602" s="52" t="str">
        <f>IF(参照!D602="","",参照!D602)</f>
        <v>メニューB</v>
      </c>
      <c r="AY602" s="52">
        <f>IF(参照!E602="","",参照!E602)</f>
        <v>0</v>
      </c>
      <c r="AZ602" s="52" t="str">
        <f>IF(参照!F602="","",参照!F602)</f>
        <v>四国電力(株)</v>
      </c>
      <c r="BA602" s="52" t="str">
        <f>IF(参照!G602="","",参照!G602)</f>
        <v>四国電力(株)_メニューB</v>
      </c>
      <c r="BB602" s="52">
        <f t="shared" si="40"/>
        <v>0</v>
      </c>
      <c r="BD602" s="52" t="str">
        <f>IF(参照!L602="","",参照!L602)</f>
        <v/>
      </c>
    </row>
    <row r="603" spans="47:56">
      <c r="AU603" s="52" t="str">
        <f>IF(参照!A603="","",参照!A603)</f>
        <v/>
      </c>
      <c r="AV603" s="52" t="str">
        <f>IF(参照!B603="","",参照!B603)</f>
        <v/>
      </c>
      <c r="AW603" s="52" t="str">
        <f>IF(参照!C603="","",参照!C603)</f>
        <v/>
      </c>
      <c r="AX603" s="52" t="str">
        <f>IF(参照!D603="","",参照!D603)</f>
        <v>メニューC(残差)</v>
      </c>
      <c r="AY603" s="52">
        <f>IF(参照!E603="","",参照!E603)</f>
        <v>5.3300000000000005E-4</v>
      </c>
      <c r="AZ603" s="52" t="str">
        <f>IF(参照!F603="","",参照!F603)</f>
        <v>四国電力(株)</v>
      </c>
      <c r="BA603" s="52" t="str">
        <f>IF(参照!G603="","",参照!G603)</f>
        <v>四国電力(株)_メニューC(残差)</v>
      </c>
      <c r="BB603" s="52">
        <f t="shared" si="40"/>
        <v>0.53300000000000003</v>
      </c>
      <c r="BD603" s="52" t="str">
        <f>IF(参照!L603="","",参照!L603)</f>
        <v/>
      </c>
    </row>
    <row r="604" spans="47:56">
      <c r="AU604" s="52" t="str">
        <f>IF(参照!A604="","",参照!A604)</f>
        <v/>
      </c>
      <c r="AV604" s="52" t="str">
        <f>IF(参照!B604="","",参照!B604)</f>
        <v/>
      </c>
      <c r="AW604" s="52" t="str">
        <f>IF(参照!C604="","",参照!C604)</f>
        <v/>
      </c>
      <c r="AX604" s="52" t="str">
        <f>IF(参照!D604="","",参照!D604)</f>
        <v>(参考値)事業者全体</v>
      </c>
      <c r="AY604" s="52">
        <f>IF(参照!E604="","",参照!E604)</f>
        <v>5.6899999999999995E-4</v>
      </c>
      <c r="AZ604" s="52" t="str">
        <f>IF(参照!F604="","",参照!F604)</f>
        <v>四国電力(株)</v>
      </c>
      <c r="BA604" s="52" t="str">
        <f>IF(参照!G604="","",参照!G604)</f>
        <v>四国電力(株)_(参考値)事業者全体</v>
      </c>
      <c r="BB604" s="52">
        <f t="shared" si="40"/>
        <v>0.56899999999999995</v>
      </c>
      <c r="BD604" s="52" t="str">
        <f>IF(参照!L604="","",参照!L604)</f>
        <v/>
      </c>
    </row>
    <row r="605" spans="47:56">
      <c r="AU605" s="52" t="str">
        <f>IF(参照!A605="","",参照!A605)</f>
        <v>A0275</v>
      </c>
      <c r="AV605" s="52" t="str">
        <f>IF(参照!B605="","",参照!B605)</f>
        <v>九州電力(株)</v>
      </c>
      <c r="AW605" s="52">
        <f>IF(参照!C605="","",参照!C605)</f>
        <v>2.99E-4</v>
      </c>
      <c r="AX605" s="52" t="str">
        <f>IF(参照!D605="","",参照!D605)</f>
        <v>メニューA</v>
      </c>
      <c r="AY605" s="52">
        <f>IF(参照!E605="","",参照!E605)</f>
        <v>0</v>
      </c>
      <c r="AZ605" s="52" t="str">
        <f>IF(参照!F605="","",参照!F605)</f>
        <v>九州電力(株)</v>
      </c>
      <c r="BA605" s="52" t="str">
        <f>IF(参照!G605="","",参照!G605)</f>
        <v>九州電力(株)_メニューA</v>
      </c>
      <c r="BB605" s="52">
        <f t="shared" si="40"/>
        <v>0</v>
      </c>
      <c r="BD605" s="52" t="str">
        <f>IF(参照!L605="","",参照!L605)</f>
        <v/>
      </c>
    </row>
    <row r="606" spans="47:56">
      <c r="AU606" s="52" t="str">
        <f>IF(参照!A606="","",参照!A606)</f>
        <v/>
      </c>
      <c r="AV606" s="52" t="str">
        <f>IF(参照!B606="","",参照!B606)</f>
        <v/>
      </c>
      <c r="AW606" s="52" t="str">
        <f>IF(参照!C606="","",参照!C606)</f>
        <v/>
      </c>
      <c r="AX606" s="52" t="str">
        <f>IF(参照!D606="","",参照!D606)</f>
        <v>メニューB(残差)</v>
      </c>
      <c r="AY606" s="52">
        <f>IF(参照!E606="","",参照!E606)</f>
        <v>3.9200000000000004E-4</v>
      </c>
      <c r="AZ606" s="52" t="str">
        <f>IF(参照!F606="","",参照!F606)</f>
        <v>九州電力(株)</v>
      </c>
      <c r="BA606" s="52" t="str">
        <f>IF(参照!G606="","",参照!G606)</f>
        <v>九州電力(株)_メニューB(残差)</v>
      </c>
      <c r="BB606" s="52">
        <f t="shared" si="40"/>
        <v>0.39200000000000002</v>
      </c>
      <c r="BD606" s="52" t="str">
        <f>IF(参照!L606="","",参照!L606)</f>
        <v/>
      </c>
    </row>
    <row r="607" spans="47:56">
      <c r="AU607" s="52" t="str">
        <f>IF(参照!A607="","",参照!A607)</f>
        <v/>
      </c>
      <c r="AV607" s="52" t="str">
        <f>IF(参照!B607="","",参照!B607)</f>
        <v/>
      </c>
      <c r="AW607" s="52" t="str">
        <f>IF(参照!C607="","",参照!C607)</f>
        <v/>
      </c>
      <c r="AX607" s="52" t="str">
        <f>IF(参照!D607="","",参照!D607)</f>
        <v>(参考値)事業者全体</v>
      </c>
      <c r="AY607" s="52">
        <f>IF(参照!E607="","",参照!E607)</f>
        <v>4.7899999999999999E-4</v>
      </c>
      <c r="AZ607" s="52" t="str">
        <f>IF(参照!F607="","",参照!F607)</f>
        <v>九州電力(株)</v>
      </c>
      <c r="BA607" s="52" t="str">
        <f>IF(参照!G607="","",参照!G607)</f>
        <v>九州電力(株)_(参考値)事業者全体</v>
      </c>
      <c r="BB607" s="52">
        <f t="shared" si="40"/>
        <v>0.47899999999999998</v>
      </c>
      <c r="BD607" s="52" t="str">
        <f>IF(参照!L607="","",参照!L607)</f>
        <v/>
      </c>
    </row>
    <row r="608" spans="47:56">
      <c r="AU608" s="52" t="str">
        <f>IF(参照!A608="","",参照!A608)</f>
        <v>A0276</v>
      </c>
      <c r="AV608" s="52" t="str">
        <f>IF(参照!B608="","",参照!B608)</f>
        <v>沖縄電力(株)</v>
      </c>
      <c r="AW608" s="52">
        <f>IF(参照!C608="","",参照!C608)</f>
        <v>7.3899999999999997E-4</v>
      </c>
      <c r="AX608" s="52" t="str">
        <f>IF(参照!D608="","",参照!D608)</f>
        <v>メニューA</v>
      </c>
      <c r="AY608" s="52">
        <f>IF(参照!E608="","",参照!E608)</f>
        <v>0</v>
      </c>
      <c r="AZ608" s="52" t="str">
        <f>IF(参照!F608="","",参照!F608)</f>
        <v>沖縄電力(株)</v>
      </c>
      <c r="BA608" s="52" t="str">
        <f>IF(参照!G608="","",参照!G608)</f>
        <v>沖縄電力(株)_メニューA</v>
      </c>
      <c r="BB608" s="52">
        <f t="shared" si="40"/>
        <v>0</v>
      </c>
      <c r="BD608" s="52" t="str">
        <f>IF(参照!L608="","",参照!L608)</f>
        <v/>
      </c>
    </row>
    <row r="609" spans="47:56">
      <c r="AU609" s="52" t="str">
        <f>IF(参照!A609="","",参照!A609)</f>
        <v/>
      </c>
      <c r="AV609" s="52" t="str">
        <f>IF(参照!B609="","",参照!B609)</f>
        <v/>
      </c>
      <c r="AW609" s="52" t="str">
        <f>IF(参照!C609="","",参照!C609)</f>
        <v/>
      </c>
      <c r="AX609" s="52" t="str">
        <f>IF(参照!D609="","",参照!D609)</f>
        <v>メニューB(残差)</v>
      </c>
      <c r="AY609" s="52">
        <f>IF(参照!E609="","",参照!E609)</f>
        <v>7.0699999999999995E-4</v>
      </c>
      <c r="AZ609" s="52" t="str">
        <f>IF(参照!F609="","",参照!F609)</f>
        <v>沖縄電力(株)</v>
      </c>
      <c r="BA609" s="52" t="str">
        <f>IF(参照!G609="","",参照!G609)</f>
        <v>沖縄電力(株)_メニューB(残差)</v>
      </c>
      <c r="BB609" s="52">
        <f t="shared" si="40"/>
        <v>0.70699999999999996</v>
      </c>
      <c r="BD609" s="52" t="str">
        <f>IF(参照!L609="","",参照!L609)</f>
        <v/>
      </c>
    </row>
    <row r="610" spans="47:56">
      <c r="AU610" s="52" t="str">
        <f>IF(参照!A610="","",参照!A610)</f>
        <v/>
      </c>
      <c r="AV610" s="52" t="str">
        <f>IF(参照!B610="","",参照!B610)</f>
        <v/>
      </c>
      <c r="AW610" s="52" t="str">
        <f>IF(参照!C610="","",参照!C610)</f>
        <v/>
      </c>
      <c r="AX610" s="52" t="str">
        <f>IF(参照!D610="","",参照!D610)</f>
        <v>(参考値)事業者全体</v>
      </c>
      <c r="AY610" s="52">
        <f>IF(参照!E610="","",参照!E610)</f>
        <v>7.0500000000000001E-4</v>
      </c>
      <c r="AZ610" s="52" t="str">
        <f>IF(参照!F610="","",参照!F610)</f>
        <v>沖縄電力(株)</v>
      </c>
      <c r="BA610" s="52" t="str">
        <f>IF(参照!G610="","",参照!G610)</f>
        <v>沖縄電力(株)_(参考値)事業者全体</v>
      </c>
      <c r="BB610" s="52">
        <f t="shared" si="40"/>
        <v>0.70499999999999996</v>
      </c>
      <c r="BD610" s="52" t="str">
        <f>IF(参照!L610="","",参照!L610)</f>
        <v/>
      </c>
    </row>
    <row r="611" spans="47:56">
      <c r="AU611" s="52" t="str">
        <f>IF(参照!A611="","",参照!A611)</f>
        <v>A0277</v>
      </c>
      <c r="AV611" s="52" t="str">
        <f>IF(参照!B611="","",参照!B611)</f>
        <v>北日本石油(株)</v>
      </c>
      <c r="AW611" s="52">
        <f>IF(参照!C611="","",参照!C611)</f>
        <v>4.28E-4</v>
      </c>
      <c r="AX611" s="52" t="str">
        <f>IF(参照!D611="","",参照!D611)</f>
        <v/>
      </c>
      <c r="AY611" s="52">
        <f>IF(参照!E611="","",参照!E611)</f>
        <v>3.8900000000000002E-4</v>
      </c>
      <c r="AZ611" s="52" t="str">
        <f>IF(参照!F611="","",参照!F611)</f>
        <v>北日本石油(株)</v>
      </c>
      <c r="BA611" s="52" t="str">
        <f>IF(参照!G611="","",参照!G611)</f>
        <v>北日本石油(株)_</v>
      </c>
      <c r="BB611" s="52">
        <f t="shared" si="40"/>
        <v>0.38900000000000001</v>
      </c>
      <c r="BD611" s="52" t="str">
        <f>IF(参照!L611="","",参照!L611)</f>
        <v/>
      </c>
    </row>
    <row r="612" spans="47:56">
      <c r="AU612" s="52" t="str">
        <f>IF(参照!A612="","",参照!A612)</f>
        <v>A0278</v>
      </c>
      <c r="AV612" s="52" t="str">
        <f>IF(参照!B612="","",参照!B612)</f>
        <v>千葉電力(株)</v>
      </c>
      <c r="AW612" s="52">
        <f>IF(参照!C612="","",参照!C612)</f>
        <v>5.0600000000000005E-4</v>
      </c>
      <c r="AX612" s="52" t="str">
        <f>IF(参照!D612="","",参照!D612)</f>
        <v/>
      </c>
      <c r="AY612" s="52">
        <f>IF(参照!E612="","",参照!E612)</f>
        <v>5.6300000000000002E-4</v>
      </c>
      <c r="AZ612" s="52" t="str">
        <f>IF(参照!F612="","",参照!F612)</f>
        <v>千葉電力(株)</v>
      </c>
      <c r="BA612" s="52" t="str">
        <f>IF(参照!G612="","",参照!G612)</f>
        <v>千葉電力(株)_</v>
      </c>
      <c r="BB612" s="52">
        <f t="shared" si="40"/>
        <v>0.56300000000000006</v>
      </c>
      <c r="BD612" s="52" t="str">
        <f>IF(参照!L612="","",参照!L612)</f>
        <v/>
      </c>
    </row>
    <row r="613" spans="47:56">
      <c r="AU613" s="52" t="str">
        <f>IF(参照!A613="","",参照!A613)</f>
        <v>A0279</v>
      </c>
      <c r="AV613" s="52" t="str">
        <f>IF(参照!B613="","",参照!B613)</f>
        <v>(株)坊っちゃん電力</v>
      </c>
      <c r="AW613" s="52">
        <f>IF(参照!C613="","",参照!C613)</f>
        <v>4.1300000000000001E-4</v>
      </c>
      <c r="AX613" s="52" t="str">
        <f>IF(参照!D613="","",参照!D613)</f>
        <v/>
      </c>
      <c r="AY613" s="52">
        <f>IF(参照!E613="","",参照!E613)</f>
        <v>3.59E-4</v>
      </c>
      <c r="AZ613" s="52" t="str">
        <f>IF(参照!F613="","",参照!F613)</f>
        <v>(株)坊っちゃん電力</v>
      </c>
      <c r="BA613" s="52" t="str">
        <f>IF(参照!G613="","",参照!G613)</f>
        <v>(株)坊っちゃん電力_</v>
      </c>
      <c r="BB613" s="52">
        <f t="shared" si="40"/>
        <v>0.35899999999999999</v>
      </c>
      <c r="BD613" s="52" t="str">
        <f>IF(参照!L613="","",参照!L613)</f>
        <v/>
      </c>
    </row>
    <row r="614" spans="47:56">
      <c r="AU614" s="52" t="str">
        <f>IF(参照!A614="","",参照!A614)</f>
        <v>A0280</v>
      </c>
      <c r="AV614" s="52" t="str">
        <f>IF(参照!B614="","",参照!B614)</f>
        <v>やめエネルギー(株)</v>
      </c>
      <c r="AW614" s="52">
        <f>IF(参照!C614="","",参照!C614)</f>
        <v>4.6799999999999999E-4</v>
      </c>
      <c r="AX614" s="52" t="str">
        <f>IF(参照!D614="","",参照!D614)</f>
        <v/>
      </c>
      <c r="AY614" s="52">
        <f>IF(参照!E614="","",参照!E614)</f>
        <v>4.7399999999999997E-4</v>
      </c>
      <c r="AZ614" s="52" t="str">
        <f>IF(参照!F614="","",参照!F614)</f>
        <v>やめエネルギー(株)</v>
      </c>
      <c r="BA614" s="52" t="str">
        <f>IF(参照!G614="","",参照!G614)</f>
        <v>やめエネルギー(株)_</v>
      </c>
      <c r="BB614" s="52">
        <f t="shared" si="40"/>
        <v>0.47399999999999998</v>
      </c>
      <c r="BD614" s="52" t="str">
        <f>IF(参照!L614="","",参照!L614)</f>
        <v/>
      </c>
    </row>
    <row r="615" spans="47:56">
      <c r="AU615" s="52" t="str">
        <f>IF(参照!A615="","",参照!A615)</f>
        <v>A0281</v>
      </c>
      <c r="AV615" s="52" t="str">
        <f>IF(参照!B615="","",参照!B615)</f>
        <v>(株)アースインフィニティ</v>
      </c>
      <c r="AW615" s="52">
        <f>IF(参照!C615="","",参照!C615)</f>
        <v>5.4299999999999997E-4</v>
      </c>
      <c r="AX615" s="52" t="str">
        <f>IF(参照!D615="","",参照!D615)</f>
        <v/>
      </c>
      <c r="AY615" s="52">
        <f>IF(参照!E615="","",参照!E615)</f>
        <v>5.5099999999999995E-4</v>
      </c>
      <c r="AZ615" s="52" t="str">
        <f>IF(参照!F615="","",参照!F615)</f>
        <v>(株)アースインフィニティ</v>
      </c>
      <c r="BA615" s="52" t="str">
        <f>IF(参照!G615="","",参照!G615)</f>
        <v>(株)アースインフィニティ_</v>
      </c>
      <c r="BB615" s="52">
        <f t="shared" si="40"/>
        <v>0.55099999999999993</v>
      </c>
      <c r="BD615" s="52" t="str">
        <f>IF(参照!L615="","",参照!L615)</f>
        <v/>
      </c>
    </row>
    <row r="616" spans="47:56">
      <c r="AU616" s="52" t="str">
        <f>IF(参照!A616="","",参照!A616)</f>
        <v>A0283</v>
      </c>
      <c r="AV616" s="52" t="str">
        <f>IF(参照!B616="","",参照!B616)</f>
        <v>足利ガス(株)</v>
      </c>
      <c r="AW616" s="52">
        <f>IF(参照!C616="","",参照!C616)</f>
        <v>3.6400000000000001E-4</v>
      </c>
      <c r="AX616" s="52" t="str">
        <f>IF(参照!D616="","",参照!D616)</f>
        <v/>
      </c>
      <c r="AY616" s="52">
        <f>IF(参照!E616="","",参照!E616)</f>
        <v>3.0800000000000001E-4</v>
      </c>
      <c r="AZ616" s="52" t="str">
        <f>IF(参照!F616="","",参照!F616)</f>
        <v>足利ガス(株)</v>
      </c>
      <c r="BA616" s="52" t="str">
        <f>IF(参照!G616="","",参照!G616)</f>
        <v>足利ガス(株)_</v>
      </c>
      <c r="BB616" s="52">
        <f t="shared" si="40"/>
        <v>0.308</v>
      </c>
      <c r="BD616" s="52" t="str">
        <f>IF(参照!L616="","",参照!L616)</f>
        <v/>
      </c>
    </row>
    <row r="617" spans="47:56">
      <c r="AU617" s="52" t="str">
        <f>IF(参照!A617="","",参照!A617)</f>
        <v>A0284</v>
      </c>
      <c r="AV617" s="52" t="str">
        <f>IF(参照!B617="","",参照!B617)</f>
        <v>(株)Ｍｉｓｕｍｉ</v>
      </c>
      <c r="AW617" s="52">
        <f>IF(参照!C617="","",参照!C617)</f>
        <v>3.79E-4</v>
      </c>
      <c r="AX617" s="52" t="str">
        <f>IF(参照!D617="","",参照!D617)</f>
        <v/>
      </c>
      <c r="AY617" s="52">
        <f>IF(参照!E617="","",参照!E617)</f>
        <v>3.2299999999999999E-4</v>
      </c>
      <c r="AZ617" s="52" t="str">
        <f>IF(参照!F617="","",参照!F617)</f>
        <v>(株)Ｍｉｓｕｍｉ</v>
      </c>
      <c r="BA617" s="52" t="str">
        <f>IF(参照!G617="","",参照!G617)</f>
        <v>(株)Ｍｉｓｕｍｉ_</v>
      </c>
      <c r="BB617" s="52">
        <f t="shared" si="40"/>
        <v>0.32300000000000001</v>
      </c>
      <c r="BD617" s="52" t="str">
        <f>IF(参照!L617="","",参照!L617)</f>
        <v/>
      </c>
    </row>
    <row r="618" spans="47:56">
      <c r="AU618" s="52" t="str">
        <f>IF(参照!A618="","",参照!A618)</f>
        <v>A0285</v>
      </c>
      <c r="AV618" s="52" t="str">
        <f>IF(参照!B618="","",参照!B618)</f>
        <v>米子瓦斯(株)</v>
      </c>
      <c r="AW618" s="52">
        <f>IF(参照!C618="","",参照!C618)</f>
        <v>4.84E-4</v>
      </c>
      <c r="AX618" s="52" t="str">
        <f>IF(参照!D618="","",参照!D618)</f>
        <v/>
      </c>
      <c r="AY618" s="52">
        <f>IF(参照!E618="","",参照!E618)</f>
        <v>4.28E-4</v>
      </c>
      <c r="AZ618" s="52" t="str">
        <f>IF(参照!F618="","",参照!F618)</f>
        <v>米子瓦斯(株)</v>
      </c>
      <c r="BA618" s="52" t="str">
        <f>IF(参照!G618="","",参照!G618)</f>
        <v>米子瓦斯(株)_</v>
      </c>
      <c r="BB618" s="52">
        <f t="shared" si="40"/>
        <v>0.42799999999999999</v>
      </c>
      <c r="BD618" s="52" t="str">
        <f>IF(参照!L618="","",参照!L618)</f>
        <v/>
      </c>
    </row>
    <row r="619" spans="47:56">
      <c r="AU619" s="52" t="str">
        <f>IF(参照!A619="","",参照!A619)</f>
        <v>A0286</v>
      </c>
      <c r="AV619" s="52" t="str">
        <f>IF(参照!B619="","",参照!B619)</f>
        <v>(株)エルピオ</v>
      </c>
      <c r="AW619" s="52">
        <f>IF(参照!C619="","",参照!C619)</f>
        <v>4.8700000000000002E-4</v>
      </c>
      <c r="AX619" s="52" t="str">
        <f>IF(参照!D619="","",参照!D619)</f>
        <v/>
      </c>
      <c r="AY619" s="52">
        <f>IF(参照!E619="","",参照!E619)</f>
        <v>5.0199999999999995E-4</v>
      </c>
      <c r="AZ619" s="52" t="str">
        <f>IF(参照!F619="","",参照!F619)</f>
        <v>(株)エルピオ</v>
      </c>
      <c r="BA619" s="52" t="str">
        <f>IF(参照!G619="","",参照!G619)</f>
        <v>(株)エルピオ_</v>
      </c>
      <c r="BB619" s="52">
        <f t="shared" si="40"/>
        <v>0.502</v>
      </c>
      <c r="BD619" s="52" t="str">
        <f>IF(参照!L619="","",参照!L619)</f>
        <v/>
      </c>
    </row>
    <row r="620" spans="47:56">
      <c r="AU620" s="52" t="str">
        <f>IF(参照!A620="","",参照!A620)</f>
        <v>A0287</v>
      </c>
      <c r="AV620" s="52" t="str">
        <f>IF(参照!B620="","",参照!B620)</f>
        <v>浜田ガス(株)</v>
      </c>
      <c r="AW620" s="52">
        <f>IF(参照!C620="","",参照!C620)</f>
        <v>4.84E-4</v>
      </c>
      <c r="AX620" s="52" t="str">
        <f>IF(参照!D620="","",参照!D620)</f>
        <v/>
      </c>
      <c r="AY620" s="52">
        <f>IF(参照!E620="","",参照!E620)</f>
        <v>4.2900000000000002E-4</v>
      </c>
      <c r="AZ620" s="52" t="str">
        <f>IF(参照!F620="","",参照!F620)</f>
        <v>浜田ガス(株)</v>
      </c>
      <c r="BA620" s="52" t="str">
        <f>IF(参照!G620="","",参照!G620)</f>
        <v>浜田ガス(株)_</v>
      </c>
      <c r="BB620" s="52">
        <f t="shared" si="40"/>
        <v>0.42899999999999999</v>
      </c>
      <c r="BD620" s="52" t="str">
        <f>IF(参照!L620="","",参照!L620)</f>
        <v/>
      </c>
    </row>
    <row r="621" spans="47:56">
      <c r="AU621" s="52" t="str">
        <f>IF(参照!A621="","",参照!A621)</f>
        <v>A0288</v>
      </c>
      <c r="AV621" s="52" t="str">
        <f>IF(参照!B621="","",参照!B621)</f>
        <v>(株)アメニティ電力</v>
      </c>
      <c r="AW621" s="52">
        <f>IF(参照!C621="","",参照!C621)</f>
        <v>4.8999999999999998E-4</v>
      </c>
      <c r="AX621" s="52" t="str">
        <f>IF(参照!D621="","",参照!D621)</f>
        <v/>
      </c>
      <c r="AY621" s="52">
        <f>IF(参照!E621="","",参照!E621)</f>
        <v>5.2599999999999999E-4</v>
      </c>
      <c r="AZ621" s="52" t="str">
        <f>IF(参照!F621="","",参照!F621)</f>
        <v>(株)アメニティ電力</v>
      </c>
      <c r="BA621" s="52" t="str">
        <f>IF(参照!G621="","",参照!G621)</f>
        <v>(株)アメニティ電力_</v>
      </c>
      <c r="BB621" s="52">
        <f t="shared" si="40"/>
        <v>0.52600000000000002</v>
      </c>
      <c r="BD621" s="52" t="str">
        <f>IF(参照!L621="","",参照!L621)</f>
        <v/>
      </c>
    </row>
    <row r="622" spans="47:56">
      <c r="AU622" s="52" t="str">
        <f>IF(参照!A622="","",参照!A622)</f>
        <v>A0290</v>
      </c>
      <c r="AV622" s="52" t="str">
        <f>IF(参照!B622="","",参照!B622)</f>
        <v>ふくのしま電力(株)</v>
      </c>
      <c r="AW622" s="52">
        <f>IF(参照!C622="","",参照!C622)</f>
        <v>5.0600000000000005E-4</v>
      </c>
      <c r="AX622" s="52" t="str">
        <f>IF(参照!D622="","",参照!D622)</f>
        <v/>
      </c>
      <c r="AY622" s="52">
        <f>IF(参照!E622="","",参照!E622)</f>
        <v>5.0699999999999996E-4</v>
      </c>
      <c r="AZ622" s="52" t="str">
        <f>IF(参照!F622="","",参照!F622)</f>
        <v>ふくのしま電力(株)</v>
      </c>
      <c r="BA622" s="52" t="str">
        <f>IF(参照!G622="","",参照!G622)</f>
        <v>ふくのしま電力(株)_</v>
      </c>
      <c r="BB622" s="52">
        <f t="shared" si="40"/>
        <v>0.50700000000000001</v>
      </c>
      <c r="BD622" s="52" t="str">
        <f>IF(参照!L622="","",参照!L622)</f>
        <v/>
      </c>
    </row>
    <row r="623" spans="47:56">
      <c r="AU623" s="52" t="str">
        <f>IF(参照!A623="","",参照!A623)</f>
        <v>A0292</v>
      </c>
      <c r="AV623" s="52" t="str">
        <f>IF(参照!B623="","",参照!B623)</f>
        <v>岡田建設(株)</v>
      </c>
      <c r="AW623" s="52">
        <f>IF(参照!C623="","",参照!C623)</f>
        <v>5.2700000000000002E-4</v>
      </c>
      <c r="AX623" s="52" t="str">
        <f>IF(参照!D623="","",参照!D623)</f>
        <v/>
      </c>
      <c r="AY623" s="52">
        <f>IF(参照!E623="","",参照!E623)</f>
        <v>4.7100000000000001E-4</v>
      </c>
      <c r="AZ623" s="52" t="str">
        <f>IF(参照!F623="","",参照!F623)</f>
        <v>岡田建設(株)</v>
      </c>
      <c r="BA623" s="52" t="str">
        <f>IF(参照!G623="","",参照!G623)</f>
        <v>岡田建設(株)_</v>
      </c>
      <c r="BB623" s="52">
        <f t="shared" si="40"/>
        <v>0.47100000000000003</v>
      </c>
      <c r="BD623" s="52" t="str">
        <f>IF(参照!L623="","",参照!L623)</f>
        <v/>
      </c>
    </row>
    <row r="624" spans="47:56">
      <c r="AU624" s="52" t="str">
        <f>IF(参照!A624="","",参照!A624)</f>
        <v>A0293</v>
      </c>
      <c r="AV624" s="52" t="str">
        <f>IF(参照!B624="","",参照!B624)</f>
        <v>出雲ガス(株)</v>
      </c>
      <c r="AW624" s="52">
        <f>IF(参照!C624="","",参照!C624)</f>
        <v>4.84E-4</v>
      </c>
      <c r="AX624" s="52" t="str">
        <f>IF(参照!D624="","",参照!D624)</f>
        <v/>
      </c>
      <c r="AY624" s="52">
        <f>IF(参照!E624="","",参照!E624)</f>
        <v>4.2900000000000002E-4</v>
      </c>
      <c r="AZ624" s="52" t="str">
        <f>IF(参照!F624="","",参照!F624)</f>
        <v>出雲ガス(株)</v>
      </c>
      <c r="BA624" s="52" t="str">
        <f>IF(参照!G624="","",参照!G624)</f>
        <v>出雲ガス(株)_</v>
      </c>
      <c r="BB624" s="52">
        <f t="shared" si="40"/>
        <v>0.42899999999999999</v>
      </c>
      <c r="BD624" s="52" t="str">
        <f>IF(参照!L624="","",参照!L624)</f>
        <v/>
      </c>
    </row>
    <row r="625" spans="47:56">
      <c r="AU625" s="52" t="str">
        <f>IF(参照!A625="","",参照!A625)</f>
        <v>A0294</v>
      </c>
      <c r="AV625" s="52" t="str">
        <f>IF(参照!B625="","",参照!B625)</f>
        <v>富山電力(株)</v>
      </c>
      <c r="AW625" s="52">
        <f>IF(参照!C625="","",参照!C625)</f>
        <v>4.9299999999999995E-4</v>
      </c>
      <c r="AX625" s="52" t="str">
        <f>IF(参照!D625="","",参照!D625)</f>
        <v/>
      </c>
      <c r="AY625" s="52">
        <f>IF(参照!E625="","",参照!E625)</f>
        <v>4.73E-4</v>
      </c>
      <c r="AZ625" s="52" t="str">
        <f>IF(参照!F625="","",参照!F625)</f>
        <v>富山電力(株)</v>
      </c>
      <c r="BA625" s="52" t="str">
        <f>IF(参照!G625="","",参照!G625)</f>
        <v>富山電力(株)_</v>
      </c>
      <c r="BB625" s="52">
        <f t="shared" si="40"/>
        <v>0.47300000000000003</v>
      </c>
      <c r="BD625" s="52" t="str">
        <f>IF(参照!L625="","",参照!L625)</f>
        <v/>
      </c>
    </row>
    <row r="626" spans="47:56">
      <c r="AU626" s="52" t="str">
        <f>IF(参照!A626="","",参照!A626)</f>
        <v>A0295</v>
      </c>
      <c r="AV626" s="52" t="str">
        <f>IF(参照!B626="","",参照!B626)</f>
        <v>一般社団法人グリーンコープでんき</v>
      </c>
      <c r="AW626" s="52">
        <f>IF(参照!C626="","",参照!C626)</f>
        <v>0</v>
      </c>
      <c r="AX626" s="52" t="str">
        <f>IF(参照!D626="","",参照!D626)</f>
        <v/>
      </c>
      <c r="AY626" s="52">
        <f>IF(参照!E626="","",参照!E626)</f>
        <v>4.1199999999999999E-4</v>
      </c>
      <c r="AZ626" s="52" t="str">
        <f>IF(参照!F626="","",参照!F626)</f>
        <v>一般社団法人グリーンコープでんき</v>
      </c>
      <c r="BA626" s="52" t="str">
        <f>IF(参照!G626="","",参照!G626)</f>
        <v>一般社団法人グリーンコープでんき_</v>
      </c>
      <c r="BB626" s="52">
        <f t="shared" si="40"/>
        <v>0.41199999999999998</v>
      </c>
      <c r="BD626" s="52" t="str">
        <f>IF(参照!L626="","",参照!L626)</f>
        <v/>
      </c>
    </row>
    <row r="627" spans="47:56">
      <c r="AU627" s="52" t="str">
        <f>IF(参照!A627="","",参照!A627)</f>
        <v>A0296</v>
      </c>
      <c r="AV627" s="52" t="str">
        <f>IF(参照!B627="","",参照!B627)</f>
        <v>公益財団法人東京都環境公社</v>
      </c>
      <c r="AW627" s="52" t="str">
        <f>IF(参照!C627="","",参照!C627)</f>
        <v>0.000453※</v>
      </c>
      <c r="AX627" s="52" t="str">
        <f>IF(参照!D627="","",参照!D627)</f>
        <v/>
      </c>
      <c r="AY627" s="52">
        <f>IF(参照!E627="","",参照!E627)</f>
        <v>0</v>
      </c>
      <c r="AZ627" s="52" t="str">
        <f>IF(参照!F627="","",参照!F627)</f>
        <v>公益財団法人東京都環境公社</v>
      </c>
      <c r="BA627" s="52" t="str">
        <f>IF(参照!G627="","",参照!G627)</f>
        <v>公益財団法人東京都環境公社_</v>
      </c>
      <c r="BB627" s="52">
        <f t="shared" si="40"/>
        <v>0</v>
      </c>
      <c r="BD627" s="52" t="str">
        <f>IF(参照!L627="","",参照!L627)</f>
        <v/>
      </c>
    </row>
    <row r="628" spans="47:56">
      <c r="AU628" s="52" t="str">
        <f>IF(参照!A628="","",参照!A628)</f>
        <v>A0298</v>
      </c>
      <c r="AV628" s="52" t="str">
        <f>IF(参照!B628="","",参照!B628)</f>
        <v>イオンディライト(株)</v>
      </c>
      <c r="AW628" s="52">
        <f>IF(参照!C628="","",参照!C628)</f>
        <v>4.64E-4</v>
      </c>
      <c r="AX628" s="52" t="str">
        <f>IF(参照!D628="","",参照!D628)</f>
        <v/>
      </c>
      <c r="AY628" s="52">
        <f>IF(参照!E628="","",参照!E628)</f>
        <v>4.08E-4</v>
      </c>
      <c r="AZ628" s="52" t="str">
        <f>IF(参照!F628="","",参照!F628)</f>
        <v>イオンディライト(株)</v>
      </c>
      <c r="BA628" s="52" t="str">
        <f>IF(参照!G628="","",参照!G628)</f>
        <v>イオンディライト(株)_</v>
      </c>
      <c r="BB628" s="52">
        <f t="shared" si="40"/>
        <v>0.40799999999999997</v>
      </c>
      <c r="BD628" s="52" t="str">
        <f>IF(参照!L628="","",参照!L628)</f>
        <v/>
      </c>
    </row>
    <row r="629" spans="47:56">
      <c r="AU629" s="52" t="str">
        <f>IF(参照!A629="","",参照!A629)</f>
        <v>A0300</v>
      </c>
      <c r="AV629" s="52" t="str">
        <f>IF(参照!B629="","",参照!B629)</f>
        <v>(株)ファミリーネット・ジャパン</v>
      </c>
      <c r="AW629" s="52">
        <f>IF(参照!C629="","",参照!C629)</f>
        <v>4.3800000000000002E-4</v>
      </c>
      <c r="AX629" s="52" t="str">
        <f>IF(参照!D629="","",参照!D629)</f>
        <v>メニューA</v>
      </c>
      <c r="AY629" s="52">
        <f>IF(参照!E629="","",参照!E629)</f>
        <v>0</v>
      </c>
      <c r="AZ629" s="52" t="str">
        <f>IF(参照!F629="","",参照!F629)</f>
        <v>(株)ファミリーネット・ジャパン</v>
      </c>
      <c r="BA629" s="52" t="str">
        <f>IF(参照!G629="","",参照!G629)</f>
        <v>(株)ファミリーネット・ジャパン_メニューA</v>
      </c>
      <c r="BB629" s="52">
        <f t="shared" si="40"/>
        <v>0</v>
      </c>
      <c r="BD629" s="52" t="str">
        <f>IF(参照!L629="","",参照!L629)</f>
        <v/>
      </c>
    </row>
    <row r="630" spans="47:56">
      <c r="AU630" s="52" t="str">
        <f>IF(参照!A630="","",参照!A630)</f>
        <v/>
      </c>
      <c r="AV630" s="52" t="str">
        <f>IF(参照!B630="","",参照!B630)</f>
        <v/>
      </c>
      <c r="AW630" s="52" t="str">
        <f>IF(参照!C630="","",参照!C630)</f>
        <v/>
      </c>
      <c r="AX630" s="52" t="str">
        <f>IF(参照!D630="","",参照!D630)</f>
        <v>メニューB</v>
      </c>
      <c r="AY630" s="52">
        <f>IF(参照!E630="","",参照!E630)</f>
        <v>0</v>
      </c>
      <c r="AZ630" s="52" t="str">
        <f>IF(参照!F630="","",参照!F630)</f>
        <v>(株)ファミリーネット・ジャパン</v>
      </c>
      <c r="BA630" s="52" t="str">
        <f>IF(参照!G630="","",参照!G630)</f>
        <v>(株)ファミリーネット・ジャパン_メニューB</v>
      </c>
      <c r="BB630" s="52">
        <f t="shared" si="40"/>
        <v>0</v>
      </c>
      <c r="BD630" s="52" t="str">
        <f>IF(参照!L630="","",参照!L630)</f>
        <v/>
      </c>
    </row>
    <row r="631" spans="47:56">
      <c r="AU631" s="52" t="str">
        <f>IF(参照!A631="","",参照!A631)</f>
        <v/>
      </c>
      <c r="AV631" s="52" t="str">
        <f>IF(参照!B631="","",参照!B631)</f>
        <v/>
      </c>
      <c r="AW631" s="52" t="str">
        <f>IF(参照!C631="","",参照!C631)</f>
        <v/>
      </c>
      <c r="AX631" s="52" t="str">
        <f>IF(参照!D631="","",参照!D631)</f>
        <v>メニューC(残差)</v>
      </c>
      <c r="AY631" s="52">
        <f>IF(参照!E631="","",参照!E631)</f>
        <v>4.7999999999999996E-4</v>
      </c>
      <c r="AZ631" s="52" t="str">
        <f>IF(参照!F631="","",参照!F631)</f>
        <v>(株)ファミリーネット・ジャパン</v>
      </c>
      <c r="BA631" s="52" t="str">
        <f>IF(参照!G631="","",参照!G631)</f>
        <v>(株)ファミリーネット・ジャパン_メニューC(残差)</v>
      </c>
      <c r="BB631" s="52">
        <f t="shared" si="40"/>
        <v>0.48</v>
      </c>
      <c r="BD631" s="52" t="str">
        <f>IF(参照!L631="","",参照!L631)</f>
        <v/>
      </c>
    </row>
    <row r="632" spans="47:56">
      <c r="AU632" s="52" t="str">
        <f>IF(参照!A632="","",参照!A632)</f>
        <v/>
      </c>
      <c r="AV632" s="52" t="str">
        <f>IF(参照!B632="","",参照!B632)</f>
        <v/>
      </c>
      <c r="AW632" s="52" t="str">
        <f>IF(参照!C632="","",参照!C632)</f>
        <v/>
      </c>
      <c r="AX632" s="52" t="str">
        <f>IF(参照!D632="","",参照!D632)</f>
        <v>(参考値)事業者全体</v>
      </c>
      <c r="AY632" s="52">
        <f>IF(参照!E632="","",参照!E632)</f>
        <v>3.1399999999999999E-4</v>
      </c>
      <c r="AZ632" s="52" t="str">
        <f>IF(参照!F632="","",参照!F632)</f>
        <v>(株)ファミリーネット・ジャパン</v>
      </c>
      <c r="BA632" s="52" t="str">
        <f>IF(参照!G632="","",参照!G632)</f>
        <v>(株)ファミリーネット・ジャパン_(参考値)事業者全体</v>
      </c>
      <c r="BB632" s="52">
        <f t="shared" si="40"/>
        <v>0.314</v>
      </c>
      <c r="BD632" s="52" t="str">
        <f>IF(参照!L632="","",参照!L632)</f>
        <v/>
      </c>
    </row>
    <row r="633" spans="47:56">
      <c r="AU633" s="52" t="str">
        <f>IF(参照!A633="","",参照!A633)</f>
        <v>A0303</v>
      </c>
      <c r="AV633" s="52" t="str">
        <f>IF(参照!B633="","",参照!B633)</f>
        <v>ＭＫステーションズ(株)</v>
      </c>
      <c r="AW633" s="52">
        <f>IF(参照!C633="","",参照!C633)</f>
        <v>4.4900000000000002E-4</v>
      </c>
      <c r="AX633" s="52" t="str">
        <f>IF(参照!D633="","",参照!D633)</f>
        <v/>
      </c>
      <c r="AY633" s="52">
        <f>IF(参照!E633="","",参照!E633)</f>
        <v>4.1199999999999999E-4</v>
      </c>
      <c r="AZ633" s="52" t="str">
        <f>IF(参照!F633="","",参照!F633)</f>
        <v>ＭＫステーションズ(株)</v>
      </c>
      <c r="BA633" s="52" t="str">
        <f>IF(参照!G633="","",参照!G633)</f>
        <v>ＭＫステーションズ(株)_</v>
      </c>
      <c r="BB633" s="52">
        <f t="shared" si="40"/>
        <v>0.41199999999999998</v>
      </c>
      <c r="BD633" s="52" t="str">
        <f>IF(参照!L633="","",参照!L633)</f>
        <v/>
      </c>
    </row>
    <row r="634" spans="47:56">
      <c r="AU634" s="52" t="str">
        <f>IF(参照!A634="","",参照!A634)</f>
        <v>A0305</v>
      </c>
      <c r="AV634" s="52" t="str">
        <f>IF(参照!B634="","",参照!B634)</f>
        <v>フラワーペイメント(株)</v>
      </c>
      <c r="AW634" s="52">
        <f>IF(参照!C634="","",参照!C634)</f>
        <v>5.22E-4</v>
      </c>
      <c r="AX634" s="52" t="str">
        <f>IF(参照!D634="","",参照!D634)</f>
        <v/>
      </c>
      <c r="AY634" s="52">
        <f>IF(参照!E634="","",参照!E634)</f>
        <v>5.5900000000000004E-4</v>
      </c>
      <c r="AZ634" s="52" t="str">
        <f>IF(参照!F634="","",参照!F634)</f>
        <v>フラワーペイメント(株)</v>
      </c>
      <c r="BA634" s="52" t="str">
        <f>IF(参照!G634="","",参照!G634)</f>
        <v>フラワーペイメント(株)_</v>
      </c>
      <c r="BB634" s="52">
        <f t="shared" si="40"/>
        <v>0.55900000000000005</v>
      </c>
      <c r="BD634" s="52" t="str">
        <f>IF(参照!L634="","",参照!L634)</f>
        <v/>
      </c>
    </row>
    <row r="635" spans="47:56">
      <c r="AU635" s="52" t="str">
        <f>IF(参照!A635="","",参照!A635)</f>
        <v>A0306</v>
      </c>
      <c r="AV635" s="52" t="str">
        <f>IF(参照!B635="","",参照!B635)</f>
        <v>(株)ＪＴＢコミュニケーションデザイン</v>
      </c>
      <c r="AW635" s="52">
        <f>IF(参照!C635="","",参照!C635)</f>
        <v>3.68E-4</v>
      </c>
      <c r="AX635" s="52" t="str">
        <f>IF(参照!D635="","",参照!D635)</f>
        <v/>
      </c>
      <c r="AY635" s="52">
        <f>IF(参照!E635="","",参照!E635)</f>
        <v>3.77E-4</v>
      </c>
      <c r="AZ635" s="52" t="str">
        <f>IF(参照!F635="","",参照!F635)</f>
        <v>(株)ＪＴＢコミュニケーションデザイン</v>
      </c>
      <c r="BA635" s="52" t="str">
        <f>IF(参照!G635="","",参照!G635)</f>
        <v>(株)ＪＴＢコミュニケーションデザイン_</v>
      </c>
      <c r="BB635" s="52">
        <f t="shared" si="40"/>
        <v>0.377</v>
      </c>
      <c r="BD635" s="52" t="str">
        <f>IF(参照!L635="","",参照!L635)</f>
        <v/>
      </c>
    </row>
    <row r="636" spans="47:56">
      <c r="AU636" s="52" t="str">
        <f>IF(参照!A636="","",参照!A636)</f>
        <v>A0308</v>
      </c>
      <c r="AV636" s="52" t="str">
        <f>IF(参照!B636="","",参照!B636)</f>
        <v>積水化学工業(株)</v>
      </c>
      <c r="AW636" s="52">
        <f>IF(参照!C636="","",参照!C636)</f>
        <v>2.13E-4</v>
      </c>
      <c r="AX636" s="52" t="str">
        <f>IF(参照!D636="","",参照!D636)</f>
        <v>メニューA</v>
      </c>
      <c r="AY636" s="52">
        <f>IF(参照!E636="","",参照!E636)</f>
        <v>0</v>
      </c>
      <c r="AZ636" s="52" t="str">
        <f>IF(参照!F636="","",参照!F636)</f>
        <v>積水化学工業(株)</v>
      </c>
      <c r="BA636" s="52" t="str">
        <f>IF(参照!G636="","",参照!G636)</f>
        <v>積水化学工業(株)_メニューA</v>
      </c>
      <c r="BB636" s="52">
        <f t="shared" si="40"/>
        <v>0</v>
      </c>
      <c r="BD636" s="52" t="str">
        <f>IF(参照!L636="","",参照!L636)</f>
        <v/>
      </c>
    </row>
    <row r="637" spans="47:56">
      <c r="AU637" s="52" t="str">
        <f>IF(参照!A637="","",参照!A637)</f>
        <v/>
      </c>
      <c r="AV637" s="52" t="str">
        <f>IF(参照!B637="","",参照!B637)</f>
        <v/>
      </c>
      <c r="AW637" s="52" t="str">
        <f>IF(参照!C637="","",参照!C637)</f>
        <v/>
      </c>
      <c r="AX637" s="52" t="str">
        <f>IF(参照!D637="","",参照!D637)</f>
        <v>メニューB(残差)</v>
      </c>
      <c r="AY637" s="52">
        <f>IF(参照!E637="","",参照!E637)</f>
        <v>0</v>
      </c>
      <c r="AZ637" s="52" t="str">
        <f>IF(参照!F637="","",参照!F637)</f>
        <v>積水化学工業(株)</v>
      </c>
      <c r="BA637" s="52" t="str">
        <f>IF(参照!G637="","",参照!G637)</f>
        <v>積水化学工業(株)_メニューB(残差)</v>
      </c>
      <c r="BB637" s="52">
        <f t="shared" si="40"/>
        <v>0</v>
      </c>
      <c r="BD637" s="52" t="str">
        <f>IF(参照!L637="","",参照!L637)</f>
        <v/>
      </c>
    </row>
    <row r="638" spans="47:56">
      <c r="AU638" s="52" t="str">
        <f>IF(参照!A638="","",参照!A638)</f>
        <v/>
      </c>
      <c r="AV638" s="52" t="str">
        <f>IF(参照!B638="","",参照!B638)</f>
        <v/>
      </c>
      <c r="AW638" s="52" t="str">
        <f>IF(参照!C638="","",参照!C638)</f>
        <v/>
      </c>
      <c r="AX638" s="52" t="str">
        <f>IF(参照!D638="","",参照!D638)</f>
        <v>(参考値)事業者全体</v>
      </c>
      <c r="AY638" s="52">
        <f>IF(参照!E638="","",参照!E638)</f>
        <v>0</v>
      </c>
      <c r="AZ638" s="52" t="str">
        <f>IF(参照!F638="","",参照!F638)</f>
        <v>積水化学工業(株)</v>
      </c>
      <c r="BA638" s="52" t="str">
        <f>IF(参照!G638="","",参照!G638)</f>
        <v>積水化学工業(株)_(参考値)事業者全体</v>
      </c>
      <c r="BB638" s="52">
        <f t="shared" si="40"/>
        <v>0</v>
      </c>
      <c r="BD638" s="52" t="str">
        <f>IF(参照!L638="","",参照!L638)</f>
        <v/>
      </c>
    </row>
    <row r="639" spans="47:56">
      <c r="AU639" s="52" t="str">
        <f>IF(参照!A639="","",参照!A639)</f>
        <v>A0310</v>
      </c>
      <c r="AV639" s="52" t="str">
        <f>IF(参照!B639="","",参照!B639)</f>
        <v>全農エネルギー(株)</v>
      </c>
      <c r="AW639" s="52">
        <f>IF(参照!C639="","",参照!C639)</f>
        <v>5.0199999999999995E-4</v>
      </c>
      <c r="AX639" s="52" t="str">
        <f>IF(参照!D639="","",参照!D639)</f>
        <v>メニューA</v>
      </c>
      <c r="AY639" s="52">
        <f>IF(参照!E639="","",参照!E639)</f>
        <v>0</v>
      </c>
      <c r="AZ639" s="52" t="str">
        <f>IF(参照!F639="","",参照!F639)</f>
        <v>全農エネルギー(株)</v>
      </c>
      <c r="BA639" s="52" t="str">
        <f>IF(参照!G639="","",参照!G639)</f>
        <v>全農エネルギー(株)_メニューA</v>
      </c>
      <c r="BB639" s="52">
        <f t="shared" si="40"/>
        <v>0</v>
      </c>
      <c r="BD639" s="52" t="str">
        <f>IF(参照!L639="","",参照!L639)</f>
        <v/>
      </c>
    </row>
    <row r="640" spans="47:56">
      <c r="AU640" s="52" t="str">
        <f>IF(参照!A640="","",参照!A640)</f>
        <v/>
      </c>
      <c r="AV640" s="52" t="str">
        <f>IF(参照!B640="","",参照!B640)</f>
        <v/>
      </c>
      <c r="AW640" s="52" t="str">
        <f>IF(参照!C640="","",参照!C640)</f>
        <v/>
      </c>
      <c r="AX640" s="52" t="str">
        <f>IF(参照!D640="","",参照!D640)</f>
        <v>メニューB</v>
      </c>
      <c r="AY640" s="52">
        <f>IF(参照!E640="","",参照!E640)</f>
        <v>0</v>
      </c>
      <c r="AZ640" s="52" t="str">
        <f>IF(参照!F640="","",参照!F640)</f>
        <v>全農エネルギー(株)</v>
      </c>
      <c r="BA640" s="52" t="str">
        <f>IF(参照!G640="","",参照!G640)</f>
        <v>全農エネルギー(株)_メニューB</v>
      </c>
      <c r="BB640" s="52">
        <f t="shared" si="40"/>
        <v>0</v>
      </c>
      <c r="BD640" s="52" t="str">
        <f>IF(参照!L640="","",参照!L640)</f>
        <v/>
      </c>
    </row>
    <row r="641" spans="47:56">
      <c r="AU641" s="52" t="str">
        <f>IF(参照!A641="","",参照!A641)</f>
        <v/>
      </c>
      <c r="AV641" s="52" t="str">
        <f>IF(参照!B641="","",参照!B641)</f>
        <v/>
      </c>
      <c r="AW641" s="52" t="str">
        <f>IF(参照!C641="","",参照!C641)</f>
        <v/>
      </c>
      <c r="AX641" s="52" t="str">
        <f>IF(参照!D641="","",参照!D641)</f>
        <v>メニューC</v>
      </c>
      <c r="AY641" s="52">
        <f>IF(参照!E641="","",参照!E641)</f>
        <v>0</v>
      </c>
      <c r="AZ641" s="52" t="str">
        <f>IF(参照!F641="","",参照!F641)</f>
        <v>全農エネルギー(株)</v>
      </c>
      <c r="BA641" s="52" t="str">
        <f>IF(参照!G641="","",参照!G641)</f>
        <v>全農エネルギー(株)_メニューC</v>
      </c>
      <c r="BB641" s="52">
        <f t="shared" si="40"/>
        <v>0</v>
      </c>
      <c r="BD641" s="52" t="str">
        <f>IF(参照!L641="","",参照!L641)</f>
        <v/>
      </c>
    </row>
    <row r="642" spans="47:56">
      <c r="AU642" s="52" t="str">
        <f>IF(参照!A642="","",参照!A642)</f>
        <v/>
      </c>
      <c r="AV642" s="52" t="str">
        <f>IF(参照!B642="","",参照!B642)</f>
        <v/>
      </c>
      <c r="AW642" s="52" t="str">
        <f>IF(参照!C642="","",参照!C642)</f>
        <v/>
      </c>
      <c r="AX642" s="52" t="str">
        <f>IF(参照!D642="","",参照!D642)</f>
        <v>メニューD(残差)</v>
      </c>
      <c r="AY642" s="52">
        <f>IF(参照!E642="","",参照!E642)</f>
        <v>4.8799999999999999E-4</v>
      </c>
      <c r="AZ642" s="52" t="str">
        <f>IF(参照!F642="","",参照!F642)</f>
        <v>全農エネルギー(株)</v>
      </c>
      <c r="BA642" s="52" t="str">
        <f>IF(参照!G642="","",参照!G642)</f>
        <v>全農エネルギー(株)_メニューD(残差)</v>
      </c>
      <c r="BB642" s="52">
        <f t="shared" si="40"/>
        <v>0.48799999999999999</v>
      </c>
      <c r="BD642" s="52" t="str">
        <f>IF(参照!L642="","",参照!L642)</f>
        <v/>
      </c>
    </row>
    <row r="643" spans="47:56">
      <c r="AU643" s="52" t="str">
        <f>IF(参照!A643="","",参照!A643)</f>
        <v/>
      </c>
      <c r="AV643" s="52" t="str">
        <f>IF(参照!B643="","",参照!B643)</f>
        <v/>
      </c>
      <c r="AW643" s="52" t="str">
        <f>IF(参照!C643="","",参照!C643)</f>
        <v/>
      </c>
      <c r="AX643" s="52" t="str">
        <f>IF(参照!D643="","",参照!D643)</f>
        <v>(参考値)事業者全体</v>
      </c>
      <c r="AY643" s="52">
        <f>IF(参照!E643="","",参照!E643)</f>
        <v>4.7899999999999999E-4</v>
      </c>
      <c r="AZ643" s="52" t="str">
        <f>IF(参照!F643="","",参照!F643)</f>
        <v>全農エネルギー(株)</v>
      </c>
      <c r="BA643" s="52" t="str">
        <f>IF(参照!G643="","",参照!G643)</f>
        <v>全農エネルギー(株)_(参考値)事業者全体</v>
      </c>
      <c r="BB643" s="52">
        <f t="shared" si="40"/>
        <v>0.47899999999999998</v>
      </c>
      <c r="BD643" s="52" t="str">
        <f>IF(参照!L643="","",参照!L643)</f>
        <v/>
      </c>
    </row>
    <row r="644" spans="47:56">
      <c r="AU644" s="52" t="str">
        <f>IF(参照!A644="","",参照!A644)</f>
        <v>A0311</v>
      </c>
      <c r="AV644" s="52" t="str">
        <f>IF(参照!B644="","",参照!B644)</f>
        <v>(株)ハルエネ</v>
      </c>
      <c r="AW644" s="52">
        <f>IF(参照!C644="","",参照!C644)</f>
        <v>4.9700000000000005E-4</v>
      </c>
      <c r="AX644" s="52" t="str">
        <f>IF(参照!D644="","",参照!D644)</f>
        <v/>
      </c>
      <c r="AY644" s="52">
        <f>IF(参照!E644="","",参照!E644)</f>
        <v>4.6599999999999994E-4</v>
      </c>
      <c r="AZ644" s="52" t="str">
        <f>IF(参照!F644="","",参照!F644)</f>
        <v>(株)ハルエネ</v>
      </c>
      <c r="BA644" s="52" t="str">
        <f>IF(参照!G644="","",参照!G644)</f>
        <v>(株)ハルエネ_</v>
      </c>
      <c r="BB644" s="52">
        <f t="shared" si="40"/>
        <v>0.46599999999999997</v>
      </c>
      <c r="BD644" s="52" t="str">
        <f>IF(参照!L644="","",参照!L644)</f>
        <v/>
      </c>
    </row>
    <row r="645" spans="47:56">
      <c r="AU645" s="52" t="str">
        <f>IF(参照!A645="","",参照!A645)</f>
        <v>A0312</v>
      </c>
      <c r="AV645" s="52" t="str">
        <f>IF(参照!B645="","",参照!B645)</f>
        <v>三愛オブリ(株)(旧：三愛石油(株))</v>
      </c>
      <c r="AW645" s="52">
        <f>IF(参照!C645="","",参照!C645)</f>
        <v>5.0299999999999997E-4</v>
      </c>
      <c r="AX645" s="52" t="str">
        <f>IF(参照!D645="","",参照!D645)</f>
        <v/>
      </c>
      <c r="AY645" s="52">
        <f>IF(参照!E645="","",参照!E645)</f>
        <v>4.4700000000000002E-4</v>
      </c>
      <c r="AZ645" s="52" t="str">
        <f>IF(参照!F645="","",参照!F645)</f>
        <v>三愛オブリ(株)(旧：三愛石油(株))</v>
      </c>
      <c r="BA645" s="52" t="str">
        <f>IF(参照!G645="","",参照!G645)</f>
        <v>三愛オブリ(株)(旧：三愛石油(株))_</v>
      </c>
      <c r="BB645" s="52">
        <f t="shared" ref="BB645:BB708" si="41">AY645*1000</f>
        <v>0.44700000000000001</v>
      </c>
      <c r="BD645" s="52" t="str">
        <f>IF(参照!L645="","",参照!L645)</f>
        <v/>
      </c>
    </row>
    <row r="646" spans="47:56">
      <c r="AU646" s="52" t="str">
        <f>IF(参照!A646="","",参照!A646)</f>
        <v>A0313</v>
      </c>
      <c r="AV646" s="52" t="str">
        <f>IF(参照!B646="","",参照!B646)</f>
        <v>(株)リケン工業</v>
      </c>
      <c r="AW646" s="52">
        <f>IF(参照!C646="","",参照!C646)</f>
        <v>4.9100000000000001E-4</v>
      </c>
      <c r="AX646" s="52" t="str">
        <f>IF(参照!D646="","",参照!D646)</f>
        <v/>
      </c>
      <c r="AY646" s="52">
        <f>IF(参照!E646="","",参照!E646)</f>
        <v>5.1000000000000004E-4</v>
      </c>
      <c r="AZ646" s="52" t="str">
        <f>IF(参照!F646="","",参照!F646)</f>
        <v>(株)リケン工業</v>
      </c>
      <c r="BA646" s="52" t="str">
        <f>IF(参照!G646="","",参照!G646)</f>
        <v>(株)リケン工業_</v>
      </c>
      <c r="BB646" s="52">
        <f t="shared" si="41"/>
        <v>0.51</v>
      </c>
      <c r="BD646" s="52" t="str">
        <f>IF(参照!L646="","",参照!L646)</f>
        <v/>
      </c>
    </row>
    <row r="647" spans="47:56">
      <c r="AU647" s="52" t="str">
        <f>IF(参照!A647="","",参照!A647)</f>
        <v>A0314</v>
      </c>
      <c r="AV647" s="52" t="str">
        <f>IF(参照!B647="","",参照!B647)</f>
        <v>(株)ビビット</v>
      </c>
      <c r="AW647" s="52">
        <f>IF(参照!C647="","",参照!C647)</f>
        <v>5.5699999999999999E-4</v>
      </c>
      <c r="AX647" s="52" t="str">
        <f>IF(参照!D647="","",参照!D647)</f>
        <v/>
      </c>
      <c r="AY647" s="52">
        <f>IF(参照!E647="","",参照!E647)</f>
        <v>5.9299999999999999E-4</v>
      </c>
      <c r="AZ647" s="52" t="str">
        <f>IF(参照!F647="","",参照!F647)</f>
        <v>(株)ビビット</v>
      </c>
      <c r="BA647" s="52" t="str">
        <f>IF(参照!G647="","",参照!G647)</f>
        <v>(株)ビビット_</v>
      </c>
      <c r="BB647" s="52">
        <f t="shared" si="41"/>
        <v>0.59299999999999997</v>
      </c>
      <c r="BD647" s="52" t="str">
        <f>IF(参照!L647="","",参照!L647)</f>
        <v/>
      </c>
    </row>
    <row r="648" spans="47:56">
      <c r="AU648" s="52" t="str">
        <f>IF(参照!A648="","",参照!A648)</f>
        <v>A0315</v>
      </c>
      <c r="AV648" s="52" t="str">
        <f>IF(参照!B648="","",参照!B648)</f>
        <v>(株)おおた電力</v>
      </c>
      <c r="AW648" s="52">
        <f>IF(参照!C648="","",参照!C648)</f>
        <v>3.6400000000000001E-4</v>
      </c>
      <c r="AX648" s="52" t="str">
        <f>IF(参照!D648="","",参照!D648)</f>
        <v/>
      </c>
      <c r="AY648" s="52">
        <f>IF(参照!E648="","",参照!E648)</f>
        <v>3.0800000000000001E-4</v>
      </c>
      <c r="AZ648" s="52" t="str">
        <f>IF(参照!F648="","",参照!F648)</f>
        <v>(株)おおた電力</v>
      </c>
      <c r="BA648" s="52" t="str">
        <f>IF(参照!G648="","",参照!G648)</f>
        <v>(株)おおた電力_</v>
      </c>
      <c r="BB648" s="52">
        <f t="shared" si="41"/>
        <v>0.308</v>
      </c>
      <c r="BD648" s="52" t="str">
        <f>IF(参照!L648="","",参照!L648)</f>
        <v/>
      </c>
    </row>
    <row r="649" spans="47:56">
      <c r="AU649" s="52" t="str">
        <f>IF(参照!A649="","",参照!A649)</f>
        <v>A0317</v>
      </c>
      <c r="AV649" s="52" t="str">
        <f>IF(参照!B649="","",参照!B649)</f>
        <v>伊藤忠プランテック(株)</v>
      </c>
      <c r="AW649" s="52">
        <f>IF(参照!C649="","",参照!C649)</f>
        <v>4.8099999999999998E-4</v>
      </c>
      <c r="AX649" s="52" t="str">
        <f>IF(参照!D649="","",参照!D649)</f>
        <v/>
      </c>
      <c r="AY649" s="52">
        <f>IF(参照!E649="","",参照!E649)</f>
        <v>5.9199999999999997E-4</v>
      </c>
      <c r="AZ649" s="52" t="str">
        <f>IF(参照!F649="","",参照!F649)</f>
        <v>伊藤忠プランテック(株)</v>
      </c>
      <c r="BA649" s="52" t="str">
        <f>IF(参照!G649="","",参照!G649)</f>
        <v>伊藤忠プランテック(株)_</v>
      </c>
      <c r="BB649" s="52">
        <f t="shared" si="41"/>
        <v>0.59199999999999997</v>
      </c>
      <c r="BD649" s="52" t="str">
        <f>IF(参照!L649="","",参照!L649)</f>
        <v/>
      </c>
    </row>
    <row r="650" spans="47:56">
      <c r="AU650" s="52" t="str">
        <f>IF(参照!A650="","",参照!A650)</f>
        <v>A0318</v>
      </c>
      <c r="AV650" s="52" t="str">
        <f>IF(参照!B650="","",参照!B650)</f>
        <v>(株)オカモト</v>
      </c>
      <c r="AW650" s="52">
        <f>IF(参照!C650="","",参照!C650)</f>
        <v>5.1699999999999999E-4</v>
      </c>
      <c r="AX650" s="52" t="str">
        <f>IF(参照!D650="","",参照!D650)</f>
        <v/>
      </c>
      <c r="AY650" s="52">
        <f>IF(参照!E650="","",参照!E650)</f>
        <v>4.95E-4</v>
      </c>
      <c r="AZ650" s="52" t="str">
        <f>IF(参照!F650="","",参照!F650)</f>
        <v>(株)オカモト</v>
      </c>
      <c r="BA650" s="52" t="str">
        <f>IF(参照!G650="","",参照!G650)</f>
        <v>(株)オカモト_</v>
      </c>
      <c r="BB650" s="52">
        <f t="shared" si="41"/>
        <v>0.495</v>
      </c>
      <c r="BD650" s="52" t="str">
        <f>IF(参照!L650="","",参照!L650)</f>
        <v/>
      </c>
    </row>
    <row r="651" spans="47:56">
      <c r="AU651" s="52" t="str">
        <f>IF(参照!A651="","",参照!A651)</f>
        <v>A0323</v>
      </c>
      <c r="AV651" s="52" t="str">
        <f>IF(参照!B651="","",参照!B651)</f>
        <v>キタコー(株)</v>
      </c>
      <c r="AW651" s="52">
        <f>IF(参照!C651="","",参照!C651)</f>
        <v>4.5399999999999998E-4</v>
      </c>
      <c r="AX651" s="52" t="str">
        <f>IF(参照!D651="","",参照!D651)</f>
        <v/>
      </c>
      <c r="AY651" s="52">
        <f>IF(参照!E651="","",参照!E651)</f>
        <v>3.9800000000000002E-4</v>
      </c>
      <c r="AZ651" s="52" t="str">
        <f>IF(参照!F651="","",参照!F651)</f>
        <v>キタコー(株)</v>
      </c>
      <c r="BA651" s="52" t="str">
        <f>IF(参照!G651="","",参照!G651)</f>
        <v>キタコー(株)_</v>
      </c>
      <c r="BB651" s="52">
        <f t="shared" si="41"/>
        <v>0.39800000000000002</v>
      </c>
      <c r="BD651" s="52" t="str">
        <f>IF(参照!L651="","",参照!L651)</f>
        <v/>
      </c>
    </row>
    <row r="652" spans="47:56">
      <c r="AU652" s="52" t="str">
        <f>IF(参照!A652="","",参照!A652)</f>
        <v>A0324</v>
      </c>
      <c r="AV652" s="52" t="str">
        <f>IF(参照!B652="","",参照!B652)</f>
        <v>生活協同組合コープしが</v>
      </c>
      <c r="AW652" s="52">
        <f>IF(参照!C652="","",参照!C652)</f>
        <v>3.7399999999999998E-4</v>
      </c>
      <c r="AX652" s="52" t="str">
        <f>IF(参照!D652="","",参照!D652)</f>
        <v>メニューA</v>
      </c>
      <c r="AY652" s="52">
        <f>IF(参照!E652="","",参照!E652)</f>
        <v>0</v>
      </c>
      <c r="AZ652" s="52" t="str">
        <f>IF(参照!F652="","",参照!F652)</f>
        <v>生活協同組合コープしが</v>
      </c>
      <c r="BA652" s="52" t="str">
        <f>IF(参照!G652="","",参照!G652)</f>
        <v>生活協同組合コープしが_メニューA</v>
      </c>
      <c r="BB652" s="52">
        <f t="shared" si="41"/>
        <v>0</v>
      </c>
      <c r="BD652" s="52" t="str">
        <f>IF(参照!L652="","",参照!L652)</f>
        <v/>
      </c>
    </row>
    <row r="653" spans="47:56">
      <c r="AU653" s="52" t="str">
        <f>IF(参照!A653="","",参照!A653)</f>
        <v/>
      </c>
      <c r="AV653" s="52" t="str">
        <f>IF(参照!B653="","",参照!B653)</f>
        <v/>
      </c>
      <c r="AW653" s="52" t="str">
        <f>IF(参照!C653="","",参照!C653)</f>
        <v/>
      </c>
      <c r="AX653" s="52" t="str">
        <f>IF(参照!D653="","",参照!D653)</f>
        <v>メニューB(残差)</v>
      </c>
      <c r="AY653" s="52">
        <f>IF(参照!E653="","",参照!E653)</f>
        <v>3.19E-4</v>
      </c>
      <c r="AZ653" s="52" t="str">
        <f>IF(参照!F653="","",参照!F653)</f>
        <v>生活協同組合コープしが</v>
      </c>
      <c r="BA653" s="52" t="str">
        <f>IF(参照!G653="","",参照!G653)</f>
        <v>生活協同組合コープしが_メニューB(残差)</v>
      </c>
      <c r="BB653" s="52">
        <f t="shared" si="41"/>
        <v>0.31900000000000001</v>
      </c>
      <c r="BD653" s="52" t="str">
        <f>IF(参照!L653="","",参照!L653)</f>
        <v/>
      </c>
    </row>
    <row r="654" spans="47:56">
      <c r="AU654" s="52" t="str">
        <f>IF(参照!A654="","",参照!A654)</f>
        <v/>
      </c>
      <c r="AV654" s="52" t="str">
        <f>IF(参照!B654="","",参照!B654)</f>
        <v/>
      </c>
      <c r="AW654" s="52" t="str">
        <f>IF(参照!C654="","",参照!C654)</f>
        <v/>
      </c>
      <c r="AX654" s="52" t="str">
        <f>IF(参照!D654="","",参照!D654)</f>
        <v>(参考値)事業者全体</v>
      </c>
      <c r="AY654" s="52">
        <f>IF(参照!E654="","",参照!E654)</f>
        <v>3.4000000000000002E-4</v>
      </c>
      <c r="AZ654" s="52" t="str">
        <f>IF(参照!F654="","",参照!F654)</f>
        <v>生活協同組合コープしが</v>
      </c>
      <c r="BA654" s="52" t="str">
        <f>IF(参照!G654="","",参照!G654)</f>
        <v>生活協同組合コープしが_(参考値)事業者全体</v>
      </c>
      <c r="BB654" s="52">
        <f t="shared" si="41"/>
        <v>0.34</v>
      </c>
      <c r="BD654" s="52" t="str">
        <f>IF(参照!L654="","",参照!L654)</f>
        <v/>
      </c>
    </row>
    <row r="655" spans="47:56">
      <c r="AU655" s="52" t="str">
        <f>IF(参照!A655="","",参照!A655)</f>
        <v>A0330</v>
      </c>
      <c r="AV655" s="52" t="str">
        <f>IF(参照!B655="","",参照!B655)</f>
        <v>香川電力(株)　</v>
      </c>
      <c r="AW655" s="52">
        <f>IF(参照!C655="","",参照!C655)</f>
        <v>4.8500000000000003E-4</v>
      </c>
      <c r="AX655" s="52" t="str">
        <f>IF(参照!D655="","",参照!D655)</f>
        <v>メニューA</v>
      </c>
      <c r="AY655" s="52">
        <f>IF(参照!E655="","",参照!E655)</f>
        <v>0</v>
      </c>
      <c r="AZ655" s="52" t="str">
        <f>IF(参照!F655="","",参照!F655)</f>
        <v>香川電力(株)　</v>
      </c>
      <c r="BA655" s="52" t="str">
        <f>IF(参照!G655="","",参照!G655)</f>
        <v>香川電力(株)　_メニューA</v>
      </c>
      <c r="BB655" s="52">
        <f t="shared" si="41"/>
        <v>0</v>
      </c>
      <c r="BD655" s="52" t="str">
        <f>IF(参照!L655="","",参照!L655)</f>
        <v/>
      </c>
    </row>
    <row r="656" spans="47:56">
      <c r="AU656" s="52" t="str">
        <f>IF(参照!A656="","",参照!A656)</f>
        <v/>
      </c>
      <c r="AV656" s="52" t="str">
        <f>IF(参照!B656="","",参照!B656)</f>
        <v/>
      </c>
      <c r="AW656" s="52" t="str">
        <f>IF(参照!C656="","",参照!C656)</f>
        <v/>
      </c>
      <c r="AX656" s="52" t="str">
        <f>IF(参照!D656="","",参照!D656)</f>
        <v>メニューB(残差)</v>
      </c>
      <c r="AY656" s="52">
        <f>IF(参照!E656="","",参照!E656)</f>
        <v>4.84E-4</v>
      </c>
      <c r="AZ656" s="52" t="str">
        <f>IF(参照!F656="","",参照!F656)</f>
        <v>香川電力(株)　</v>
      </c>
      <c r="BA656" s="52" t="str">
        <f>IF(参照!G656="","",参照!G656)</f>
        <v>香川電力(株)　_メニューB(残差)</v>
      </c>
      <c r="BB656" s="52">
        <f t="shared" si="41"/>
        <v>0.48399999999999999</v>
      </c>
      <c r="BD656" s="52" t="str">
        <f>IF(参照!L656="","",参照!L656)</f>
        <v/>
      </c>
    </row>
    <row r="657" spans="47:56">
      <c r="AU657" s="52" t="str">
        <f>IF(参照!A657="","",参照!A657)</f>
        <v/>
      </c>
      <c r="AV657" s="52" t="str">
        <f>IF(参照!B657="","",参照!B657)</f>
        <v/>
      </c>
      <c r="AW657" s="52" t="str">
        <f>IF(参照!C657="","",参照!C657)</f>
        <v/>
      </c>
      <c r="AX657" s="52" t="str">
        <f>IF(参照!D657="","",参照!D657)</f>
        <v>(参考値)事業者全体</v>
      </c>
      <c r="AY657" s="52">
        <f>IF(参照!E657="","",参照!E657)</f>
        <v>5.04E-4</v>
      </c>
      <c r="AZ657" s="52" t="str">
        <f>IF(参照!F657="","",参照!F657)</f>
        <v>香川電力(株)　</v>
      </c>
      <c r="BA657" s="52" t="str">
        <f>IF(参照!G657="","",参照!G657)</f>
        <v>香川電力(株)　_(参考値)事業者全体</v>
      </c>
      <c r="BB657" s="52">
        <f t="shared" si="41"/>
        <v>0.504</v>
      </c>
      <c r="BD657" s="52" t="str">
        <f>IF(参照!L657="","",参照!L657)</f>
        <v/>
      </c>
    </row>
    <row r="658" spans="47:56">
      <c r="AU658" s="52" t="str">
        <f>IF(参照!A658="","",参照!A658)</f>
        <v>A0332</v>
      </c>
      <c r="AV658" s="52" t="str">
        <f>IF(参照!B658="","",参照!B658)</f>
        <v>(株)ＰｉｎＴ</v>
      </c>
      <c r="AW658" s="52">
        <f>IF(参照!C658="","",参照!C658)</f>
        <v>4.8999999999999998E-4</v>
      </c>
      <c r="AX658" s="52" t="str">
        <f>IF(参照!D658="","",参照!D658)</f>
        <v/>
      </c>
      <c r="AY658" s="52">
        <f>IF(参照!E658="","",参照!E658)</f>
        <v>4.3399999999999998E-4</v>
      </c>
      <c r="AZ658" s="52" t="str">
        <f>IF(参照!F658="","",参照!F658)</f>
        <v>(株)ＰｉｎＴ</v>
      </c>
      <c r="BA658" s="52" t="str">
        <f>IF(参照!G658="","",参照!G658)</f>
        <v>(株)ＰｉｎＴ_</v>
      </c>
      <c r="BB658" s="52">
        <f t="shared" si="41"/>
        <v>0.434</v>
      </c>
      <c r="BD658" s="52" t="str">
        <f>IF(参照!L658="","",参照!L658)</f>
        <v/>
      </c>
    </row>
    <row r="659" spans="47:56">
      <c r="AU659" s="52" t="str">
        <f>IF(参照!A659="","",参照!A659)</f>
        <v>A0336</v>
      </c>
      <c r="AV659" s="52" t="str">
        <f>IF(参照!B659="","",参照!B659)</f>
        <v>(株)沖縄ガスニューパワー</v>
      </c>
      <c r="AW659" s="52" t="str">
        <f>IF(参照!C659="","",参照!C659)</f>
        <v>0.000453※</v>
      </c>
      <c r="AX659" s="52" t="str">
        <f>IF(参照!D659="","",参照!D659)</f>
        <v>メニューA</v>
      </c>
      <c r="AY659" s="52">
        <f>IF(参照!E659="","",参照!E659)</f>
        <v>0</v>
      </c>
      <c r="AZ659" s="52" t="str">
        <f>IF(参照!F659="","",参照!F659)</f>
        <v>(株)沖縄ガスニューパワー</v>
      </c>
      <c r="BA659" s="52" t="str">
        <f>IF(参照!G659="","",参照!G659)</f>
        <v>(株)沖縄ガスニューパワー_メニューA</v>
      </c>
      <c r="BB659" s="52">
        <f t="shared" si="41"/>
        <v>0</v>
      </c>
      <c r="BD659" s="52" t="str">
        <f>IF(参照!L659="","",参照!L659)</f>
        <v/>
      </c>
    </row>
    <row r="660" spans="47:56">
      <c r="AU660" s="52" t="str">
        <f>IF(参照!A660="","",参照!A660)</f>
        <v/>
      </c>
      <c r="AV660" s="52" t="str">
        <f>IF(参照!B660="","",参照!B660)</f>
        <v/>
      </c>
      <c r="AW660" s="52" t="str">
        <f>IF(参照!C660="","",参照!C660)</f>
        <v/>
      </c>
      <c r="AX660" s="52" t="str">
        <f>IF(参照!D660="","",参照!D660)</f>
        <v>メニューB(残差)</v>
      </c>
      <c r="AY660" s="52">
        <f>IF(参照!E660="","",参照!E660)</f>
        <v>3.2499999999999999E-4</v>
      </c>
      <c r="AZ660" s="52" t="str">
        <f>IF(参照!F660="","",参照!F660)</f>
        <v>(株)沖縄ガスニューパワー</v>
      </c>
      <c r="BA660" s="52" t="str">
        <f>IF(参照!G660="","",参照!G660)</f>
        <v>(株)沖縄ガスニューパワー_メニューB(残差)</v>
      </c>
      <c r="BB660" s="52">
        <f t="shared" si="41"/>
        <v>0.32500000000000001</v>
      </c>
      <c r="BD660" s="52" t="str">
        <f>IF(参照!L660="","",参照!L660)</f>
        <v/>
      </c>
    </row>
    <row r="661" spans="47:56">
      <c r="AU661" s="52" t="str">
        <f>IF(参照!A661="","",参照!A661)</f>
        <v/>
      </c>
      <c r="AV661" s="52" t="str">
        <f>IF(参照!B661="","",参照!B661)</f>
        <v/>
      </c>
      <c r="AW661" s="52" t="str">
        <f>IF(参照!C661="","",参照!C661)</f>
        <v/>
      </c>
      <c r="AX661" s="52" t="str">
        <f>IF(参照!D661="","",参照!D661)</f>
        <v>(参考値)事業者全体</v>
      </c>
      <c r="AY661" s="52">
        <f>IF(参照!E661="","",参照!E661)</f>
        <v>7.4899999999999999E-4</v>
      </c>
      <c r="AZ661" s="52" t="str">
        <f>IF(参照!F661="","",参照!F661)</f>
        <v>(株)沖縄ガスニューパワー</v>
      </c>
      <c r="BA661" s="52" t="str">
        <f>IF(参照!G661="","",参照!G661)</f>
        <v>(株)沖縄ガスニューパワー_(参考値)事業者全体</v>
      </c>
      <c r="BB661" s="52">
        <f t="shared" si="41"/>
        <v>0.749</v>
      </c>
      <c r="BD661" s="52" t="str">
        <f>IF(参照!L661="","",参照!L661)</f>
        <v/>
      </c>
    </row>
    <row r="662" spans="47:56">
      <c r="AU662" s="52" t="str">
        <f>IF(参照!A662="","",参照!A662)</f>
        <v>A0337</v>
      </c>
      <c r="AV662" s="52" t="str">
        <f>IF(参照!B662="","",参照!B662)</f>
        <v>諏訪瓦斯(株)</v>
      </c>
      <c r="AW662" s="52">
        <f>IF(参照!C662="","",参照!C662)</f>
        <v>3.6400000000000001E-4</v>
      </c>
      <c r="AX662" s="52" t="str">
        <f>IF(参照!D662="","",参照!D662)</f>
        <v/>
      </c>
      <c r="AY662" s="52">
        <f>IF(参照!E662="","",参照!E662)</f>
        <v>3.0800000000000001E-4</v>
      </c>
      <c r="AZ662" s="52" t="str">
        <f>IF(参照!F662="","",参照!F662)</f>
        <v>諏訪瓦斯(株)</v>
      </c>
      <c r="BA662" s="52" t="str">
        <f>IF(参照!G662="","",参照!G662)</f>
        <v>諏訪瓦斯(株)_</v>
      </c>
      <c r="BB662" s="52">
        <f t="shared" si="41"/>
        <v>0.308</v>
      </c>
      <c r="BD662" s="52" t="str">
        <f>IF(参照!L662="","",参照!L662)</f>
        <v/>
      </c>
    </row>
    <row r="663" spans="47:56">
      <c r="AU663" s="52" t="str">
        <f>IF(参照!A663="","",参照!A663)</f>
        <v>A0338</v>
      </c>
      <c r="AV663" s="52" t="str">
        <f>IF(参照!B663="","",参照!B663)</f>
        <v>エッセンシャルエナジー(株)</v>
      </c>
      <c r="AW663" s="52">
        <f>IF(参照!C663="","",参照!C663)</f>
        <v>4.9299999999999995E-4</v>
      </c>
      <c r="AX663" s="52" t="str">
        <f>IF(参照!D663="","",参照!D663)</f>
        <v/>
      </c>
      <c r="AY663" s="52">
        <f>IF(参照!E663="","",参照!E663)</f>
        <v>4.37E-4</v>
      </c>
      <c r="AZ663" s="52" t="str">
        <f>IF(参照!F663="","",参照!F663)</f>
        <v>エッセンシャルエナジー(株)</v>
      </c>
      <c r="BA663" s="52" t="str">
        <f>IF(参照!G663="","",参照!G663)</f>
        <v>エッセンシャルエナジー(株)_</v>
      </c>
      <c r="BB663" s="52">
        <f t="shared" si="41"/>
        <v>0.437</v>
      </c>
      <c r="BD663" s="52" t="str">
        <f>IF(参照!L663="","",参照!L663)</f>
        <v/>
      </c>
    </row>
    <row r="664" spans="47:56">
      <c r="AU664" s="52" t="str">
        <f>IF(参照!A664="","",参照!A664)</f>
        <v>A0340</v>
      </c>
      <c r="AV664" s="52" t="str">
        <f>IF(参照!B664="","",参照!B664)</f>
        <v>(株)エージーピー　</v>
      </c>
      <c r="AW664" s="52">
        <f>IF(参照!C664="","",参照!C664)</f>
        <v>3.8299999999999999E-4</v>
      </c>
      <c r="AX664" s="52" t="str">
        <f>IF(参照!D664="","",参照!D664)</f>
        <v/>
      </c>
      <c r="AY664" s="52">
        <f>IF(参照!E664="","",参照!E664)</f>
        <v>3.2699999999999998E-4</v>
      </c>
      <c r="AZ664" s="52" t="str">
        <f>IF(参照!F664="","",参照!F664)</f>
        <v>(株)エージーピー　</v>
      </c>
      <c r="BA664" s="52" t="str">
        <f>IF(参照!G664="","",参照!G664)</f>
        <v>(株)エージーピー　_</v>
      </c>
      <c r="BB664" s="52">
        <f t="shared" si="41"/>
        <v>0.32699999999999996</v>
      </c>
      <c r="BD664" s="52" t="str">
        <f>IF(参照!L664="","",参照!L664)</f>
        <v/>
      </c>
    </row>
    <row r="665" spans="47:56">
      <c r="AU665" s="52" t="str">
        <f>IF(参照!A665="","",参照!A665)</f>
        <v>A0342</v>
      </c>
      <c r="AV665" s="52" t="str">
        <f>IF(参照!B665="","",参照!B665)</f>
        <v>(株)いちき串木野電力</v>
      </c>
      <c r="AW665" s="52">
        <f>IF(参照!C665="","",参照!C665)</f>
        <v>5.5099999999999995E-4</v>
      </c>
      <c r="AX665" s="52" t="str">
        <f>IF(参照!D665="","",参照!D665)</f>
        <v/>
      </c>
      <c r="AY665" s="52">
        <f>IF(参照!E665="","",参照!E665)</f>
        <v>5.3399999999999997E-4</v>
      </c>
      <c r="AZ665" s="52" t="str">
        <f>IF(参照!F665="","",参照!F665)</f>
        <v>(株)いちき串木野電力</v>
      </c>
      <c r="BA665" s="52" t="str">
        <f>IF(参照!G665="","",参照!G665)</f>
        <v>(株)いちき串木野電力_</v>
      </c>
      <c r="BB665" s="52">
        <f t="shared" si="41"/>
        <v>0.53399999999999992</v>
      </c>
      <c r="BD665" s="52" t="str">
        <f>IF(参照!L665="","",参照!L665)</f>
        <v/>
      </c>
    </row>
    <row r="666" spans="47:56">
      <c r="AU666" s="52" t="str">
        <f>IF(参照!A666="","",参照!A666)</f>
        <v>A0343</v>
      </c>
      <c r="AV666" s="52" t="str">
        <f>IF(参照!B666="","",参照!B666)</f>
        <v>(株)クローバー・テクノロジーズ(旧：四つ葉電力(株))</v>
      </c>
      <c r="AW666" s="52">
        <f>IF(参照!C666="","",参照!C666)</f>
        <v>4.3100000000000001E-4</v>
      </c>
      <c r="AX666" s="52" t="str">
        <f>IF(参照!D666="","",参照!D666)</f>
        <v/>
      </c>
      <c r="AY666" s="52">
        <f>IF(参照!E666="","",参照!E666)</f>
        <v>4.7899999999999999E-4</v>
      </c>
      <c r="AZ666" s="52" t="str">
        <f>IF(参照!F666="","",参照!F666)</f>
        <v>(株)クローバー・テクノロジーズ(旧：四つ葉電力(株))</v>
      </c>
      <c r="BA666" s="52" t="str">
        <f>IF(参照!G666="","",参照!G666)</f>
        <v>(株)クローバー・テクノロジーズ(旧：四つ葉電力(株))_</v>
      </c>
      <c r="BB666" s="52">
        <f t="shared" si="41"/>
        <v>0.47899999999999998</v>
      </c>
      <c r="BD666" s="52" t="str">
        <f>IF(参照!L666="","",参照!L666)</f>
        <v/>
      </c>
    </row>
    <row r="667" spans="47:56">
      <c r="AU667" s="52" t="str">
        <f>IF(参照!A667="","",参照!A667)</f>
        <v>A0344</v>
      </c>
      <c r="AV667" s="52" t="str">
        <f>IF(参照!B667="","",参照!B667)</f>
        <v>西武ガス(株)</v>
      </c>
      <c r="AW667" s="52">
        <f>IF(参照!C667="","",参照!C667)</f>
        <v>3.6400000000000001E-4</v>
      </c>
      <c r="AX667" s="52" t="str">
        <f>IF(参照!D667="","",参照!D667)</f>
        <v/>
      </c>
      <c r="AY667" s="52">
        <f>IF(参照!E667="","",参照!E667)</f>
        <v>3.0800000000000001E-4</v>
      </c>
      <c r="AZ667" s="52" t="str">
        <f>IF(参照!F667="","",参照!F667)</f>
        <v>西武ガス(株)</v>
      </c>
      <c r="BA667" s="52" t="str">
        <f>IF(参照!G667="","",参照!G667)</f>
        <v>西武ガス(株)_</v>
      </c>
      <c r="BB667" s="52">
        <f t="shared" si="41"/>
        <v>0.308</v>
      </c>
      <c r="BD667" s="52" t="str">
        <f>IF(参照!L667="","",参照!L667)</f>
        <v/>
      </c>
    </row>
    <row r="668" spans="47:56">
      <c r="AU668" s="52" t="str">
        <f>IF(参照!A668="","",参照!A668)</f>
        <v>A0345</v>
      </c>
      <c r="AV668" s="52" t="str">
        <f>IF(参照!B668="","",参照!B668)</f>
        <v>松本ガス(株)</v>
      </c>
      <c r="AW668" s="52">
        <f>IF(参照!C668="","",参照!C668)</f>
        <v>3.6400000000000001E-4</v>
      </c>
      <c r="AX668" s="52" t="str">
        <f>IF(参照!D668="","",参照!D668)</f>
        <v/>
      </c>
      <c r="AY668" s="52">
        <f>IF(参照!E668="","",参照!E668)</f>
        <v>3.0800000000000001E-4</v>
      </c>
      <c r="AZ668" s="52" t="str">
        <f>IF(参照!F668="","",参照!F668)</f>
        <v>松本ガス(株)</v>
      </c>
      <c r="BA668" s="52" t="str">
        <f>IF(参照!G668="","",参照!G668)</f>
        <v>松本ガス(株)_</v>
      </c>
      <c r="BB668" s="52">
        <f t="shared" si="41"/>
        <v>0.308</v>
      </c>
      <c r="BD668" s="52" t="str">
        <f>IF(参照!L668="","",参照!L668)</f>
        <v/>
      </c>
    </row>
    <row r="669" spans="47:56">
      <c r="AU669" s="52" t="str">
        <f>IF(参照!A669="","",参照!A669)</f>
        <v>A0347</v>
      </c>
      <c r="AV669" s="52" t="str">
        <f>IF(参照!B669="","",参照!B669)</f>
        <v>ＦＴエナジー(株)</v>
      </c>
      <c r="AW669" s="52">
        <f>IF(参照!C669="","",参照!C669)</f>
        <v>4.7100000000000001E-4</v>
      </c>
      <c r="AX669" s="52" t="str">
        <f>IF(参照!D669="","",参照!D669)</f>
        <v/>
      </c>
      <c r="AY669" s="52">
        <f>IF(参照!E669="","",参照!E669)</f>
        <v>4.5600000000000003E-4</v>
      </c>
      <c r="AZ669" s="52" t="str">
        <f>IF(参照!F669="","",参照!F669)</f>
        <v>ＦＴエナジー(株)</v>
      </c>
      <c r="BA669" s="52" t="str">
        <f>IF(参照!G669="","",参照!G669)</f>
        <v>ＦＴエナジー(株)_</v>
      </c>
      <c r="BB669" s="52">
        <f t="shared" si="41"/>
        <v>0.45600000000000002</v>
      </c>
      <c r="BD669" s="52" t="str">
        <f>IF(参照!L669="","",参照!L669)</f>
        <v/>
      </c>
    </row>
    <row r="670" spans="47:56">
      <c r="AU670" s="52" t="str">
        <f>IF(参照!A670="","",参照!A670)</f>
        <v>A0348</v>
      </c>
      <c r="AV670" s="52" t="str">
        <f>IF(参照!B670="","",参照!B670)</f>
        <v>南部だんだんエナジー(株)</v>
      </c>
      <c r="AW670" s="52">
        <f>IF(参照!C670="","",参照!C670)</f>
        <v>2.3499999999999999E-4</v>
      </c>
      <c r="AX670" s="52" t="str">
        <f>IF(参照!D670="","",参照!D670)</f>
        <v/>
      </c>
      <c r="AY670" s="52">
        <f>IF(参照!E670="","",参照!E670)</f>
        <v>4.4700000000000002E-4</v>
      </c>
      <c r="AZ670" s="52" t="str">
        <f>IF(参照!F670="","",参照!F670)</f>
        <v>南部だんだんエナジー(株)</v>
      </c>
      <c r="BA670" s="52" t="str">
        <f>IF(参照!G670="","",参照!G670)</f>
        <v>南部だんだんエナジー(株)_</v>
      </c>
      <c r="BB670" s="52">
        <f t="shared" si="41"/>
        <v>0.44700000000000001</v>
      </c>
      <c r="BD670" s="52" t="str">
        <f>IF(参照!L670="","",参照!L670)</f>
        <v/>
      </c>
    </row>
    <row r="671" spans="47:56">
      <c r="AU671" s="52" t="str">
        <f>IF(参照!A671="","",参照!A671)</f>
        <v>A0349</v>
      </c>
      <c r="AV671" s="52" t="str">
        <f>IF(参照!B671="","",参照!B671)</f>
        <v>(株)エフエネ</v>
      </c>
      <c r="AW671" s="52">
        <f>IF(参照!C671="","",参照!C671)</f>
        <v>5.1199999999999998E-4</v>
      </c>
      <c r="AX671" s="52" t="str">
        <f>IF(参照!D671="","",参照!D671)</f>
        <v/>
      </c>
      <c r="AY671" s="52">
        <f>IF(参照!E671="","",参照!E671)</f>
        <v>5.5800000000000001E-4</v>
      </c>
      <c r="AZ671" s="52" t="str">
        <f>IF(参照!F671="","",参照!F671)</f>
        <v>(株)エフエネ</v>
      </c>
      <c r="BA671" s="52" t="str">
        <f>IF(参照!G671="","",参照!G671)</f>
        <v>(株)エフエネ_</v>
      </c>
      <c r="BB671" s="52">
        <f t="shared" si="41"/>
        <v>0.55800000000000005</v>
      </c>
      <c r="BD671" s="52" t="str">
        <f>IF(参照!L671="","",参照!L671)</f>
        <v/>
      </c>
    </row>
    <row r="672" spans="47:56">
      <c r="AU672" s="52" t="str">
        <f>IF(参照!A672="","",参照!A672)</f>
        <v>A0350</v>
      </c>
      <c r="AV672" s="52" t="str">
        <f>IF(参照!B672="","",参照!B672)</f>
        <v>こなんウルトラパワー(株)</v>
      </c>
      <c r="AW672" s="52">
        <f>IF(参照!C672="","",参照!C672)</f>
        <v>2.8299999999999999E-4</v>
      </c>
      <c r="AX672" s="52" t="str">
        <f>IF(参照!D672="","",参照!D672)</f>
        <v/>
      </c>
      <c r="AY672" s="52">
        <f>IF(参照!E672="","",参照!E672)</f>
        <v>4.55E-4</v>
      </c>
      <c r="AZ672" s="52" t="str">
        <f>IF(参照!F672="","",参照!F672)</f>
        <v>こなんウルトラパワー(株)</v>
      </c>
      <c r="BA672" s="52" t="str">
        <f>IF(参照!G672="","",参照!G672)</f>
        <v>こなんウルトラパワー(株)_</v>
      </c>
      <c r="BB672" s="52">
        <f t="shared" si="41"/>
        <v>0.45500000000000002</v>
      </c>
      <c r="BD672" s="52" t="str">
        <f>IF(参照!L672="","",参照!L672)</f>
        <v/>
      </c>
    </row>
    <row r="673" spans="47:56">
      <c r="AU673" s="52" t="str">
        <f>IF(参照!A673="","",参照!A673)</f>
        <v>A0351</v>
      </c>
      <c r="AV673" s="52" t="str">
        <f>IF(参照!B673="","",参照!B673)</f>
        <v>(株)ＣＨＩＢＡむつざわエナジー</v>
      </c>
      <c r="AW673" s="52">
        <f>IF(参照!C673="","",参照!C673)</f>
        <v>3.2499999999999999E-4</v>
      </c>
      <c r="AX673" s="52" t="str">
        <f>IF(参照!D673="","",参照!D673)</f>
        <v/>
      </c>
      <c r="AY673" s="52">
        <f>IF(参照!E673="","",参照!E673)</f>
        <v>5.7600000000000001E-4</v>
      </c>
      <c r="AZ673" s="52" t="str">
        <f>IF(参照!F673="","",参照!F673)</f>
        <v>(株)ＣＨＩＢＡむつざわエナジー</v>
      </c>
      <c r="BA673" s="52" t="str">
        <f>IF(参照!G673="","",参照!G673)</f>
        <v>(株)ＣＨＩＢＡむつざわエナジー_</v>
      </c>
      <c r="BB673" s="52">
        <f t="shared" si="41"/>
        <v>0.57600000000000007</v>
      </c>
      <c r="BD673" s="52" t="str">
        <f>IF(参照!L673="","",参照!L673)</f>
        <v/>
      </c>
    </row>
    <row r="674" spans="47:56">
      <c r="AU674" s="52" t="str">
        <f>IF(参照!A674="","",参照!A674)</f>
        <v>A0352</v>
      </c>
      <c r="AV674" s="52" t="str">
        <f>IF(参照!B674="","",参照!B674)</f>
        <v>(株)関西空調　</v>
      </c>
      <c r="AW674" s="52">
        <f>IF(参照!C674="","",参照!C674)</f>
        <v>4.7399999999999997E-4</v>
      </c>
      <c r="AX674" s="52" t="str">
        <f>IF(参照!D674="","",参照!D674)</f>
        <v/>
      </c>
      <c r="AY674" s="52">
        <f>IF(参照!E674="","",参照!E674)</f>
        <v>5.2500000000000008E-4</v>
      </c>
      <c r="AZ674" s="52" t="str">
        <f>IF(参照!F674="","",参照!F674)</f>
        <v>(株)関西空調　</v>
      </c>
      <c r="BA674" s="52" t="str">
        <f>IF(参照!G674="","",参照!G674)</f>
        <v>(株)関西空調　_</v>
      </c>
      <c r="BB674" s="52">
        <f t="shared" si="41"/>
        <v>0.52500000000000002</v>
      </c>
      <c r="BD674" s="52" t="str">
        <f>IF(参照!L674="","",参照!L674)</f>
        <v/>
      </c>
    </row>
    <row r="675" spans="47:56">
      <c r="AU675" s="52" t="str">
        <f>IF(参照!A675="","",参照!A675)</f>
        <v>A0353</v>
      </c>
      <c r="AV675" s="52" t="str">
        <f>IF(参照!B675="","",参照!B675)</f>
        <v>奥出雲電力(株)</v>
      </c>
      <c r="AW675" s="52">
        <f>IF(参照!C675="","",参照!C675)</f>
        <v>1.65E-4</v>
      </c>
      <c r="AX675" s="52" t="str">
        <f>IF(参照!D675="","",参照!D675)</f>
        <v/>
      </c>
      <c r="AY675" s="52">
        <f>IF(参照!E675="","",参照!E675)</f>
        <v>4.6799999999999999E-4</v>
      </c>
      <c r="AZ675" s="52" t="str">
        <f>IF(参照!F675="","",参照!F675)</f>
        <v>奥出雲電力(株)</v>
      </c>
      <c r="BA675" s="52" t="str">
        <f>IF(参照!G675="","",参照!G675)</f>
        <v>奥出雲電力(株)_</v>
      </c>
      <c r="BB675" s="52">
        <f t="shared" si="41"/>
        <v>0.46799999999999997</v>
      </c>
      <c r="BD675" s="52" t="str">
        <f>IF(参照!L675="","",参照!L675)</f>
        <v/>
      </c>
    </row>
    <row r="676" spans="47:56">
      <c r="AU676" s="52" t="str">
        <f>IF(参照!A676="","",参照!A676)</f>
        <v>A0355</v>
      </c>
      <c r="AV676" s="52" t="str">
        <f>IF(参照!B676="","",参照!B676)</f>
        <v>中央電力(株)</v>
      </c>
      <c r="AW676" s="52">
        <f>IF(参照!C676="","",参照!C676)</f>
        <v>4.7699999999999999E-4</v>
      </c>
      <c r="AX676" s="52" t="str">
        <f>IF(参照!D676="","",参照!D676)</f>
        <v>メニューA</v>
      </c>
      <c r="AY676" s="52">
        <f>IF(参照!E676="","",参照!E676)</f>
        <v>0</v>
      </c>
      <c r="AZ676" s="52" t="str">
        <f>IF(参照!F676="","",参照!F676)</f>
        <v>中央電力(株)</v>
      </c>
      <c r="BA676" s="52" t="str">
        <f>IF(参照!G676="","",参照!G676)</f>
        <v>中央電力(株)_メニューA</v>
      </c>
      <c r="BB676" s="52">
        <f t="shared" si="41"/>
        <v>0</v>
      </c>
      <c r="BD676" s="52" t="str">
        <f>IF(参照!L676="","",参照!L676)</f>
        <v/>
      </c>
    </row>
    <row r="677" spans="47:56">
      <c r="AU677" s="52" t="str">
        <f>IF(参照!A677="","",参照!A677)</f>
        <v/>
      </c>
      <c r="AV677" s="52" t="str">
        <f>IF(参照!B677="","",参照!B677)</f>
        <v/>
      </c>
      <c r="AW677" s="52" t="str">
        <f>IF(参照!C677="","",参照!C677)</f>
        <v/>
      </c>
      <c r="AX677" s="52" t="str">
        <f>IF(参照!D677="","",参照!D677)</f>
        <v>メニューB</v>
      </c>
      <c r="AY677" s="52">
        <f>IF(参照!E677="","",参照!E677)</f>
        <v>0</v>
      </c>
      <c r="AZ677" s="52" t="str">
        <f>IF(参照!F677="","",参照!F677)</f>
        <v>中央電力(株)</v>
      </c>
      <c r="BA677" s="52" t="str">
        <f>IF(参照!G677="","",参照!G677)</f>
        <v>中央電力(株)_メニューB</v>
      </c>
      <c r="BB677" s="52">
        <f t="shared" si="41"/>
        <v>0</v>
      </c>
      <c r="BD677" s="52" t="str">
        <f>IF(参照!L677="","",参照!L677)</f>
        <v/>
      </c>
    </row>
    <row r="678" spans="47:56">
      <c r="AU678" s="52" t="str">
        <f>IF(参照!A678="","",参照!A678)</f>
        <v/>
      </c>
      <c r="AV678" s="52" t="str">
        <f>IF(参照!B678="","",参照!B678)</f>
        <v/>
      </c>
      <c r="AW678" s="52" t="str">
        <f>IF(参照!C678="","",参照!C678)</f>
        <v/>
      </c>
      <c r="AX678" s="52" t="str">
        <f>IF(参照!D678="","",参照!D678)</f>
        <v>メニューC</v>
      </c>
      <c r="AY678" s="52">
        <f>IF(参照!E678="","",参照!E678)</f>
        <v>0</v>
      </c>
      <c r="AZ678" s="52" t="str">
        <f>IF(参照!F678="","",参照!F678)</f>
        <v>中央電力(株)</v>
      </c>
      <c r="BA678" s="52" t="str">
        <f>IF(参照!G678="","",参照!G678)</f>
        <v>中央電力(株)_メニューC</v>
      </c>
      <c r="BB678" s="52">
        <f t="shared" si="41"/>
        <v>0</v>
      </c>
      <c r="BD678" s="52" t="str">
        <f>IF(参照!L678="","",参照!L678)</f>
        <v/>
      </c>
    </row>
    <row r="679" spans="47:56">
      <c r="AU679" s="52" t="str">
        <f>IF(参照!A679="","",参照!A679)</f>
        <v/>
      </c>
      <c r="AV679" s="52" t="str">
        <f>IF(参照!B679="","",参照!B679)</f>
        <v/>
      </c>
      <c r="AW679" s="52" t="str">
        <f>IF(参照!C679="","",参照!C679)</f>
        <v/>
      </c>
      <c r="AX679" s="52" t="str">
        <f>IF(参照!D679="","",参照!D679)</f>
        <v>メニューD(残差)</v>
      </c>
      <c r="AY679" s="52">
        <f>IF(参照!E679="","",参照!E679)</f>
        <v>4.8499999999999997E-4</v>
      </c>
      <c r="AZ679" s="52" t="str">
        <f>IF(参照!F679="","",参照!F679)</f>
        <v>中央電力(株)</v>
      </c>
      <c r="BA679" s="52" t="str">
        <f>IF(参照!G679="","",参照!G679)</f>
        <v>中央電力(株)_メニューD(残差)</v>
      </c>
      <c r="BB679" s="52">
        <f t="shared" si="41"/>
        <v>0.48499999999999999</v>
      </c>
      <c r="BD679" s="52" t="str">
        <f>IF(参照!L679="","",参照!L679)</f>
        <v/>
      </c>
    </row>
    <row r="680" spans="47:56">
      <c r="AU680" s="52" t="str">
        <f>IF(参照!A680="","",参照!A680)</f>
        <v/>
      </c>
      <c r="AV680" s="52" t="str">
        <f>IF(参照!B680="","",参照!B680)</f>
        <v/>
      </c>
      <c r="AW680" s="52" t="str">
        <f>IF(参照!C680="","",参照!C680)</f>
        <v/>
      </c>
      <c r="AX680" s="52" t="str">
        <f>IF(参照!D680="","",参照!D680)</f>
        <v>(参考値)事業者全体</v>
      </c>
      <c r="AY680" s="52">
        <f>IF(参照!E680="","",参照!E680)</f>
        <v>4.8999999999999998E-4</v>
      </c>
      <c r="AZ680" s="52" t="str">
        <f>IF(参照!F680="","",参照!F680)</f>
        <v>中央電力(株)</v>
      </c>
      <c r="BA680" s="52" t="str">
        <f>IF(参照!G680="","",参照!G680)</f>
        <v>中央電力(株)_(参考値)事業者全体</v>
      </c>
      <c r="BB680" s="52">
        <f t="shared" si="41"/>
        <v>0.49</v>
      </c>
      <c r="BD680" s="52" t="str">
        <f>IF(参照!L680="","",参照!L680)</f>
        <v/>
      </c>
    </row>
    <row r="681" spans="47:56">
      <c r="AU681" s="52" t="str">
        <f>IF(参照!A681="","",参照!A681)</f>
        <v>A0356</v>
      </c>
      <c r="AV681" s="52" t="str">
        <f>IF(参照!B681="","",参照!B681)</f>
        <v>(株)成田香取エネルギー</v>
      </c>
      <c r="AW681" s="52">
        <f>IF(参照!C681="","",参照!C681)</f>
        <v>3.4699999999999998E-4</v>
      </c>
      <c r="AX681" s="52" t="str">
        <f>IF(参照!D681="","",参照!D681)</f>
        <v/>
      </c>
      <c r="AY681" s="52">
        <f>IF(参照!E681="","",参照!E681)</f>
        <v>4.3300000000000001E-4</v>
      </c>
      <c r="AZ681" s="52" t="str">
        <f>IF(参照!F681="","",参照!F681)</f>
        <v>(株)成田香取エネルギー</v>
      </c>
      <c r="BA681" s="52" t="str">
        <f>IF(参照!G681="","",参照!G681)</f>
        <v>(株)成田香取エネルギー_</v>
      </c>
      <c r="BB681" s="52">
        <f t="shared" si="41"/>
        <v>0.433</v>
      </c>
      <c r="BD681" s="52" t="str">
        <f>IF(参照!L681="","",参照!L681)</f>
        <v/>
      </c>
    </row>
    <row r="682" spans="47:56">
      <c r="AU682" s="52" t="str">
        <f>IF(参照!A682="","",参照!A682)</f>
        <v>A0360</v>
      </c>
      <c r="AV682" s="52" t="str">
        <f>IF(参照!B682="","",参照!B682)</f>
        <v>グローバルソリューションサービス(株)</v>
      </c>
      <c r="AW682" s="52">
        <f>IF(参照!C682="","",参照!C682)</f>
        <v>5.0000000000000001E-4</v>
      </c>
      <c r="AX682" s="52" t="str">
        <f>IF(参照!D682="","",参照!D682)</f>
        <v/>
      </c>
      <c r="AY682" s="52">
        <f>IF(参照!E682="","",参照!E682)</f>
        <v>5.4199999999999995E-4</v>
      </c>
      <c r="AZ682" s="52" t="str">
        <f>IF(参照!F682="","",参照!F682)</f>
        <v>グローバルソリューションサービス(株)</v>
      </c>
      <c r="BA682" s="52" t="str">
        <f>IF(参照!G682="","",参照!G682)</f>
        <v>グローバルソリューションサービス(株)_</v>
      </c>
      <c r="BB682" s="52">
        <f t="shared" si="41"/>
        <v>0.54199999999999993</v>
      </c>
      <c r="BD682" s="52" t="str">
        <f>IF(参照!L682="","",参照!L682)</f>
        <v/>
      </c>
    </row>
    <row r="683" spans="47:56">
      <c r="AU683" s="52" t="str">
        <f>IF(参照!A683="","",参照!A683)</f>
        <v>A0362</v>
      </c>
      <c r="AV683" s="52" t="str">
        <f>IF(参照!B683="","",参照!B683)</f>
        <v>(株)ＣＷＳ</v>
      </c>
      <c r="AW683" s="52">
        <f>IF(参照!C683="","",参照!C683)</f>
        <v>2.5000000000000001E-4</v>
      </c>
      <c r="AX683" s="52" t="str">
        <f>IF(参照!D683="","",参照!D683)</f>
        <v/>
      </c>
      <c r="AY683" s="52">
        <f>IF(参照!E683="","",参照!E683)</f>
        <v>3.01E-4</v>
      </c>
      <c r="AZ683" s="52" t="str">
        <f>IF(参照!F683="","",参照!F683)</f>
        <v>(株)ＣＷＳ</v>
      </c>
      <c r="BA683" s="52" t="str">
        <f>IF(参照!G683="","",参照!G683)</f>
        <v>(株)ＣＷＳ_</v>
      </c>
      <c r="BB683" s="52">
        <f t="shared" si="41"/>
        <v>0.30099999999999999</v>
      </c>
      <c r="BD683" s="52" t="str">
        <f>IF(参照!L683="","",参照!L683)</f>
        <v/>
      </c>
    </row>
    <row r="684" spans="47:56">
      <c r="AU684" s="52" t="str">
        <f>IF(参照!A684="","",参照!A684)</f>
        <v>A0364</v>
      </c>
      <c r="AV684" s="52" t="str">
        <f>IF(参照!B684="","",参照!B684)</f>
        <v>ふくしま新電力(株)</v>
      </c>
      <c r="AW684" s="52">
        <f>IF(参照!C684="","",参照!C684)</f>
        <v>4.9799999999999996E-4</v>
      </c>
      <c r="AX684" s="52" t="str">
        <f>IF(参照!D684="","",参照!D684)</f>
        <v/>
      </c>
      <c r="AY684" s="52">
        <f>IF(参照!E684="","",参照!E684)</f>
        <v>4.8299999999999998E-4</v>
      </c>
      <c r="AZ684" s="52" t="str">
        <f>IF(参照!F684="","",参照!F684)</f>
        <v>ふくしま新電力(株)</v>
      </c>
      <c r="BA684" s="52" t="str">
        <f>IF(参照!G684="","",参照!G684)</f>
        <v>ふくしま新電力(株)_</v>
      </c>
      <c r="BB684" s="52">
        <f t="shared" si="41"/>
        <v>0.48299999999999998</v>
      </c>
      <c r="BD684" s="52" t="str">
        <f>IF(参照!L684="","",参照!L684)</f>
        <v/>
      </c>
    </row>
    <row r="685" spans="47:56">
      <c r="AU685" s="52" t="str">
        <f>IF(参照!A685="","",参照!A685)</f>
        <v>A0365</v>
      </c>
      <c r="AV685" s="52" t="str">
        <f>IF(参照!B685="","",参照!B685)</f>
        <v>ティーダッシュ合同会社</v>
      </c>
      <c r="AW685" s="52">
        <f>IF(参照!C685="","",参照!C685)</f>
        <v>5.1199999999999998E-4</v>
      </c>
      <c r="AX685" s="52" t="str">
        <f>IF(参照!D685="","",参照!D685)</f>
        <v/>
      </c>
      <c r="AY685" s="52">
        <f>IF(参照!E685="","",参照!E685)</f>
        <v>4.5600000000000003E-4</v>
      </c>
      <c r="AZ685" s="52" t="str">
        <f>IF(参照!F685="","",参照!F685)</f>
        <v>ティーダッシュ合同会社</v>
      </c>
      <c r="BA685" s="52" t="str">
        <f>IF(参照!G685="","",参照!G685)</f>
        <v>ティーダッシュ合同会社_</v>
      </c>
      <c r="BB685" s="52">
        <f t="shared" si="41"/>
        <v>0.45600000000000002</v>
      </c>
      <c r="BD685" s="52" t="str">
        <f>IF(参照!L685="","",参照!L685)</f>
        <v/>
      </c>
    </row>
    <row r="686" spans="47:56">
      <c r="AU686" s="52" t="str">
        <f>IF(参照!A686="","",参照!A686)</f>
        <v>A0366</v>
      </c>
      <c r="AV686" s="52" t="str">
        <f>IF(参照!B686="","",参照!B686)</f>
        <v>(株)エネクスライフサービス</v>
      </c>
      <c r="AW686" s="52">
        <f>IF(参照!C686="","",参照!C686)</f>
        <v>4.6999999999999999E-4</v>
      </c>
      <c r="AX686" s="52" t="str">
        <f>IF(参照!D686="","",参照!D686)</f>
        <v/>
      </c>
      <c r="AY686" s="52">
        <f>IF(参照!E686="","",参照!E686)</f>
        <v>4.1100000000000002E-4</v>
      </c>
      <c r="AZ686" s="52" t="str">
        <f>IF(参照!F686="","",参照!F686)</f>
        <v>(株)エネクスライフサービス</v>
      </c>
      <c r="BA686" s="52" t="str">
        <f>IF(参照!G686="","",参照!G686)</f>
        <v>(株)エネクスライフサービス_</v>
      </c>
      <c r="BB686" s="52">
        <f t="shared" si="41"/>
        <v>0.41100000000000003</v>
      </c>
      <c r="BD686" s="52" t="str">
        <f>IF(参照!L686="","",参照!L686)</f>
        <v/>
      </c>
    </row>
    <row r="687" spans="47:56">
      <c r="AU687" s="52" t="str">
        <f>IF(参照!A687="","",参照!A687)</f>
        <v>A0367</v>
      </c>
      <c r="AV687" s="52" t="str">
        <f>IF(参照!B687="","",参照!B687)</f>
        <v>ネイチャーエナジー小国(株)</v>
      </c>
      <c r="AW687" s="52">
        <f>IF(参照!C687="","",参照!C687)</f>
        <v>2.4899999999999998E-4</v>
      </c>
      <c r="AX687" s="52" t="str">
        <f>IF(参照!D687="","",参照!D687)</f>
        <v/>
      </c>
      <c r="AY687" s="52">
        <f>IF(参照!E687="","",参照!E687)</f>
        <v>3.2200000000000002E-4</v>
      </c>
      <c r="AZ687" s="52" t="str">
        <f>IF(参照!F687="","",参照!F687)</f>
        <v>ネイチャーエナジー小国(株)</v>
      </c>
      <c r="BA687" s="52" t="str">
        <f>IF(参照!G687="","",参照!G687)</f>
        <v>ネイチャーエナジー小国(株)_</v>
      </c>
      <c r="BB687" s="52">
        <f t="shared" si="41"/>
        <v>0.32200000000000001</v>
      </c>
      <c r="BD687" s="52" t="str">
        <f>IF(参照!L687="","",参照!L687)</f>
        <v/>
      </c>
    </row>
    <row r="688" spans="47:56">
      <c r="AU688" s="52" t="str">
        <f>IF(参照!A688="","",参照!A688)</f>
        <v>A0368</v>
      </c>
      <c r="AV688" s="52" t="str">
        <f>IF(参照!B688="","",参照!B688)</f>
        <v>リエスパワーネクスト(株)</v>
      </c>
      <c r="AW688" s="52">
        <f>IF(参照!C688="","",参照!C688)</f>
        <v>5.0799999999999999E-4</v>
      </c>
      <c r="AX688" s="52" t="str">
        <f>IF(参照!D688="","",参照!D688)</f>
        <v/>
      </c>
      <c r="AY688" s="52">
        <f>IF(参照!E688="","",参照!E688)</f>
        <v>4.2400000000000001E-4</v>
      </c>
      <c r="AZ688" s="52" t="str">
        <f>IF(参照!F688="","",参照!F688)</f>
        <v>リエスパワーネクスト(株)</v>
      </c>
      <c r="BA688" s="52" t="str">
        <f>IF(参照!G688="","",参照!G688)</f>
        <v>リエスパワーネクスト(株)_</v>
      </c>
      <c r="BB688" s="52">
        <f t="shared" si="41"/>
        <v>0.42399999999999999</v>
      </c>
      <c r="BD688" s="52" t="str">
        <f>IF(参照!L688="","",参照!L688)</f>
        <v/>
      </c>
    </row>
    <row r="689" spans="47:56">
      <c r="AU689" s="52" t="str">
        <f>IF(参照!A689="","",参照!A689)</f>
        <v>A0369</v>
      </c>
      <c r="AV689" s="52" t="str">
        <f>IF(参照!B689="","",参照!B689)</f>
        <v>京都生活協同組合</v>
      </c>
      <c r="AW689" s="52">
        <f>IF(参照!C689="","",参照!C689)</f>
        <v>3.7300000000000001E-4</v>
      </c>
      <c r="AX689" s="52" t="str">
        <f>IF(参照!D689="","",参照!D689)</f>
        <v>メニューA</v>
      </c>
      <c r="AY689" s="52">
        <f>IF(参照!E689="","",参照!E689)</f>
        <v>0</v>
      </c>
      <c r="AZ689" s="52" t="str">
        <f>IF(参照!F689="","",参照!F689)</f>
        <v>京都生活協同組合</v>
      </c>
      <c r="BA689" s="52" t="str">
        <f>IF(参照!G689="","",参照!G689)</f>
        <v>京都生活協同組合_メニューA</v>
      </c>
      <c r="BB689" s="52">
        <f t="shared" si="41"/>
        <v>0</v>
      </c>
      <c r="BD689" s="52" t="str">
        <f>IF(参照!L689="","",参照!L689)</f>
        <v/>
      </c>
    </row>
    <row r="690" spans="47:56">
      <c r="AU690" s="52" t="str">
        <f>IF(参照!A690="","",参照!A690)</f>
        <v/>
      </c>
      <c r="AV690" s="52" t="str">
        <f>IF(参照!B690="","",参照!B690)</f>
        <v/>
      </c>
      <c r="AW690" s="52" t="str">
        <f>IF(参照!C690="","",参照!C690)</f>
        <v/>
      </c>
      <c r="AX690" s="52" t="str">
        <f>IF(参照!D690="","",参照!D690)</f>
        <v>メニューB(残差)</v>
      </c>
      <c r="AY690" s="52">
        <f>IF(参照!E690="","",参照!E690)</f>
        <v>3.19E-4</v>
      </c>
      <c r="AZ690" s="52" t="str">
        <f>IF(参照!F690="","",参照!F690)</f>
        <v>京都生活協同組合</v>
      </c>
      <c r="BA690" s="52" t="str">
        <f>IF(参照!G690="","",参照!G690)</f>
        <v>京都生活協同組合_メニューB(残差)</v>
      </c>
      <c r="BB690" s="52">
        <f t="shared" si="41"/>
        <v>0.31900000000000001</v>
      </c>
      <c r="BD690" s="52" t="str">
        <f>IF(参照!L690="","",参照!L690)</f>
        <v/>
      </c>
    </row>
    <row r="691" spans="47:56">
      <c r="AU691" s="52" t="str">
        <f>IF(参照!A691="","",参照!A691)</f>
        <v/>
      </c>
      <c r="AV691" s="52" t="str">
        <f>IF(参照!B691="","",参照!B691)</f>
        <v/>
      </c>
      <c r="AW691" s="52" t="str">
        <f>IF(参照!C691="","",参照!C691)</f>
        <v/>
      </c>
      <c r="AX691" s="52" t="str">
        <f>IF(参照!D691="","",参照!D691)</f>
        <v>(参考値)事業者全体</v>
      </c>
      <c r="AY691" s="52">
        <f>IF(参照!E691="","",参照!E691)</f>
        <v>3.39E-4</v>
      </c>
      <c r="AZ691" s="52" t="str">
        <f>IF(参照!F691="","",参照!F691)</f>
        <v>京都生活協同組合</v>
      </c>
      <c r="BA691" s="52" t="str">
        <f>IF(参照!G691="","",参照!G691)</f>
        <v>京都生活協同組合_(参考値)事業者全体</v>
      </c>
      <c r="BB691" s="52">
        <f t="shared" si="41"/>
        <v>0.33900000000000002</v>
      </c>
      <c r="BD691" s="52" t="str">
        <f>IF(参照!L691="","",参照!L691)</f>
        <v/>
      </c>
    </row>
    <row r="692" spans="47:56">
      <c r="AU692" s="52" t="str">
        <f>IF(参照!A692="","",参照!A692)</f>
        <v>A0371</v>
      </c>
      <c r="AV692" s="52" t="str">
        <f>IF(参照!B692="","",参照!B692)</f>
        <v>エネルギーパワー(株)</v>
      </c>
      <c r="AW692" s="52">
        <f>IF(参照!C692="","",参照!C692)</f>
        <v>4.9899999999999999E-4</v>
      </c>
      <c r="AX692" s="52" t="str">
        <f>IF(参照!D692="","",参照!D692)</f>
        <v>メニューA</v>
      </c>
      <c r="AY692" s="52">
        <f>IF(参照!E692="","",参照!E692)</f>
        <v>0</v>
      </c>
      <c r="AZ692" s="52" t="str">
        <f>IF(参照!F692="","",参照!F692)</f>
        <v>エネルギーパワー(株)</v>
      </c>
      <c r="BA692" s="52" t="str">
        <f>IF(参照!G692="","",参照!G692)</f>
        <v>エネルギーパワー(株)_メニューA</v>
      </c>
      <c r="BB692" s="52">
        <f t="shared" si="41"/>
        <v>0</v>
      </c>
      <c r="BD692" s="52" t="str">
        <f>IF(参照!L692="","",参照!L692)</f>
        <v/>
      </c>
    </row>
    <row r="693" spans="47:56">
      <c r="AU693" s="52" t="str">
        <f>IF(参照!A693="","",参照!A693)</f>
        <v/>
      </c>
      <c r="AV693" s="52" t="str">
        <f>IF(参照!B693="","",参照!B693)</f>
        <v/>
      </c>
      <c r="AW693" s="52" t="str">
        <f>IF(参照!C693="","",参照!C693)</f>
        <v/>
      </c>
      <c r="AX693" s="52" t="str">
        <f>IF(参照!D693="","",参照!D693)</f>
        <v>メニューB</v>
      </c>
      <c r="AY693" s="52">
        <f>IF(参照!E693="","",参照!E693)</f>
        <v>0</v>
      </c>
      <c r="AZ693" s="52" t="str">
        <f>IF(参照!F693="","",参照!F693)</f>
        <v>エネルギーパワー(株)</v>
      </c>
      <c r="BA693" s="52" t="str">
        <f>IF(参照!G693="","",参照!G693)</f>
        <v>エネルギーパワー(株)_メニューB</v>
      </c>
      <c r="BB693" s="52">
        <f t="shared" si="41"/>
        <v>0</v>
      </c>
      <c r="BD693" s="52" t="str">
        <f>IF(参照!L693="","",参照!L693)</f>
        <v/>
      </c>
    </row>
    <row r="694" spans="47:56">
      <c r="AU694" s="52" t="str">
        <f>IF(参照!A694="","",参照!A694)</f>
        <v/>
      </c>
      <c r="AV694" s="52" t="str">
        <f>IF(参照!B694="","",参照!B694)</f>
        <v/>
      </c>
      <c r="AW694" s="52" t="str">
        <f>IF(参照!C694="","",参照!C694)</f>
        <v/>
      </c>
      <c r="AX694" s="52" t="str">
        <f>IF(参照!D694="","",参照!D694)</f>
        <v>メニューC</v>
      </c>
      <c r="AY694" s="52">
        <f>IF(参照!E694="","",参照!E694)</f>
        <v>0</v>
      </c>
      <c r="AZ694" s="52" t="str">
        <f>IF(参照!F694="","",参照!F694)</f>
        <v>エネルギーパワー(株)</v>
      </c>
      <c r="BA694" s="52" t="str">
        <f>IF(参照!G694="","",参照!G694)</f>
        <v>エネルギーパワー(株)_メニューC</v>
      </c>
      <c r="BB694" s="52">
        <f t="shared" si="41"/>
        <v>0</v>
      </c>
      <c r="BD694" s="52" t="str">
        <f>IF(参照!L694="","",参照!L694)</f>
        <v/>
      </c>
    </row>
    <row r="695" spans="47:56">
      <c r="AU695" s="52" t="str">
        <f>IF(参照!A695="","",参照!A695)</f>
        <v/>
      </c>
      <c r="AV695" s="52" t="str">
        <f>IF(参照!B695="","",参照!B695)</f>
        <v/>
      </c>
      <c r="AW695" s="52" t="str">
        <f>IF(参照!C695="","",参照!C695)</f>
        <v/>
      </c>
      <c r="AX695" s="52" t="str">
        <f>IF(参照!D695="","",参照!D695)</f>
        <v>メニューD</v>
      </c>
      <c r="AY695" s="52">
        <f>IF(参照!E695="","",参照!E695)</f>
        <v>0</v>
      </c>
      <c r="AZ695" s="52" t="str">
        <f>IF(参照!F695="","",参照!F695)</f>
        <v>エネルギーパワー(株)</v>
      </c>
      <c r="BA695" s="52" t="str">
        <f>IF(参照!G695="","",参照!G695)</f>
        <v>エネルギーパワー(株)_メニューD</v>
      </c>
      <c r="BB695" s="52">
        <f t="shared" si="41"/>
        <v>0</v>
      </c>
      <c r="BD695" s="52" t="str">
        <f>IF(参照!L695="","",参照!L695)</f>
        <v/>
      </c>
    </row>
    <row r="696" spans="47:56">
      <c r="AU696" s="52" t="str">
        <f>IF(参照!A696="","",参照!A696)</f>
        <v/>
      </c>
      <c r="AV696" s="52" t="str">
        <f>IF(参照!B696="","",参照!B696)</f>
        <v/>
      </c>
      <c r="AW696" s="52" t="str">
        <f>IF(参照!C696="","",参照!C696)</f>
        <v/>
      </c>
      <c r="AX696" s="52" t="str">
        <f>IF(参照!D696="","",参照!D696)</f>
        <v>メニューE(残差)</v>
      </c>
      <c r="AY696" s="52">
        <f>IF(参照!E696="","",参照!E696)</f>
        <v>5.31E-4</v>
      </c>
      <c r="AZ696" s="52" t="str">
        <f>IF(参照!F696="","",参照!F696)</f>
        <v>エネルギーパワー(株)</v>
      </c>
      <c r="BA696" s="52" t="str">
        <f>IF(参照!G696="","",参照!G696)</f>
        <v>エネルギーパワー(株)_メニューE(残差)</v>
      </c>
      <c r="BB696" s="52">
        <f t="shared" si="41"/>
        <v>0.53100000000000003</v>
      </c>
      <c r="BD696" s="52" t="str">
        <f>IF(参照!L696="","",参照!L696)</f>
        <v/>
      </c>
    </row>
    <row r="697" spans="47:56">
      <c r="AU697" s="52" t="str">
        <f>IF(参照!A697="","",参照!A697)</f>
        <v/>
      </c>
      <c r="AV697" s="52" t="str">
        <f>IF(参照!B697="","",参照!B697)</f>
        <v/>
      </c>
      <c r="AW697" s="52" t="str">
        <f>IF(参照!C697="","",参照!C697)</f>
        <v/>
      </c>
      <c r="AX697" s="52" t="str">
        <f>IF(参照!D697="","",参照!D697)</f>
        <v>(参考値)事業者全体</v>
      </c>
      <c r="AY697" s="52">
        <f>IF(参照!E697="","",参照!E697)</f>
        <v>5.3499999999999999E-4</v>
      </c>
      <c r="AZ697" s="52" t="str">
        <f>IF(参照!F697="","",参照!F697)</f>
        <v>エネルギーパワー(株)</v>
      </c>
      <c r="BA697" s="52" t="str">
        <f>IF(参照!G697="","",参照!G697)</f>
        <v>エネルギーパワー(株)_(参考値)事業者全体</v>
      </c>
      <c r="BB697" s="52">
        <f t="shared" si="41"/>
        <v>0.53500000000000003</v>
      </c>
      <c r="BD697" s="52" t="str">
        <f>IF(参照!L697="","",参照!L697)</f>
        <v/>
      </c>
    </row>
    <row r="698" spans="47:56">
      <c r="AU698" s="52" t="str">
        <f>IF(参照!A698="","",参照!A698)</f>
        <v>A0372</v>
      </c>
      <c r="AV698" s="52" t="str">
        <f>IF(参照!B698="","",参照!B698)</f>
        <v>(株)グリムスパワー</v>
      </c>
      <c r="AW698" s="52">
        <f>IF(参照!C698="","",参照!C698)</f>
        <v>4.8000000000000001E-4</v>
      </c>
      <c r="AX698" s="52" t="str">
        <f>IF(参照!D698="","",参照!D698)</f>
        <v/>
      </c>
      <c r="AY698" s="52">
        <f>IF(参照!E698="","",参照!E698)</f>
        <v>4.86E-4</v>
      </c>
      <c r="AZ698" s="52" t="str">
        <f>IF(参照!F698="","",参照!F698)</f>
        <v>(株)グリムスパワー</v>
      </c>
      <c r="BA698" s="52" t="str">
        <f>IF(参照!G698="","",参照!G698)</f>
        <v>(株)グリムスパワー_</v>
      </c>
      <c r="BB698" s="52">
        <f t="shared" si="41"/>
        <v>0.48599999999999999</v>
      </c>
      <c r="BD698" s="52" t="str">
        <f>IF(参照!L698="","",参照!L698)</f>
        <v/>
      </c>
    </row>
    <row r="699" spans="47:56">
      <c r="AU699" s="52" t="str">
        <f>IF(参照!A699="","",参照!A699)</f>
        <v>A0373</v>
      </c>
      <c r="AV699" s="52" t="str">
        <f>IF(参照!B699="","",参照!B699)</f>
        <v>日本ファシリティ・ソリューション(株)</v>
      </c>
      <c r="AW699" s="52">
        <f>IF(参照!C699="","",参照!C699)</f>
        <v>4.7600000000000002E-4</v>
      </c>
      <c r="AX699" s="52" t="str">
        <f>IF(参照!D699="","",参照!D699)</f>
        <v>メニューA</v>
      </c>
      <c r="AY699" s="52">
        <f>IF(参照!E699="","",参照!E699)</f>
        <v>0</v>
      </c>
      <c r="AZ699" s="52" t="str">
        <f>IF(参照!F699="","",参照!F699)</f>
        <v>日本ファシリティ・ソリューション(株)</v>
      </c>
      <c r="BA699" s="52" t="str">
        <f>IF(参照!G699="","",参照!G699)</f>
        <v>日本ファシリティ・ソリューション(株)_メニューA</v>
      </c>
      <c r="BB699" s="52">
        <f t="shared" si="41"/>
        <v>0</v>
      </c>
      <c r="BD699" s="52" t="str">
        <f>IF(参照!L699="","",参照!L699)</f>
        <v/>
      </c>
    </row>
    <row r="700" spans="47:56">
      <c r="AU700" s="52" t="str">
        <f>IF(参照!A700="","",参照!A700)</f>
        <v/>
      </c>
      <c r="AV700" s="52" t="str">
        <f>IF(参照!B700="","",参照!B700)</f>
        <v/>
      </c>
      <c r="AW700" s="52" t="str">
        <f>IF(参照!C700="","",参照!C700)</f>
        <v/>
      </c>
      <c r="AX700" s="52" t="str">
        <f>IF(参照!D700="","",参照!D700)</f>
        <v>メニューB(残差)</v>
      </c>
      <c r="AY700" s="52">
        <f>IF(参照!E700="","",参照!E700)</f>
        <v>2.92E-4</v>
      </c>
      <c r="AZ700" s="52" t="str">
        <f>IF(参照!F700="","",参照!F700)</f>
        <v>日本ファシリティ・ソリューション(株)</v>
      </c>
      <c r="BA700" s="52" t="str">
        <f>IF(参照!G700="","",参照!G700)</f>
        <v>日本ファシリティ・ソリューション(株)_メニューB(残差)</v>
      </c>
      <c r="BB700" s="52">
        <f t="shared" si="41"/>
        <v>0.29199999999999998</v>
      </c>
      <c r="BD700" s="52" t="str">
        <f>IF(参照!L700="","",参照!L700)</f>
        <v/>
      </c>
    </row>
    <row r="701" spans="47:56">
      <c r="AU701" s="52" t="str">
        <f>IF(参照!A701="","",参照!A701)</f>
        <v/>
      </c>
      <c r="AV701" s="52" t="str">
        <f>IF(参照!B701="","",参照!B701)</f>
        <v/>
      </c>
      <c r="AW701" s="52" t="str">
        <f>IF(参照!C701="","",参照!C701)</f>
        <v/>
      </c>
      <c r="AX701" s="52" t="str">
        <f>IF(参照!D701="","",参照!D701)</f>
        <v>(参考値)事業者全体</v>
      </c>
      <c r="AY701" s="52">
        <f>IF(参照!E701="","",参照!E701)</f>
        <v>4.7800000000000002E-4</v>
      </c>
      <c r="AZ701" s="52" t="str">
        <f>IF(参照!F701="","",参照!F701)</f>
        <v>日本ファシリティ・ソリューション(株)</v>
      </c>
      <c r="BA701" s="52" t="str">
        <f>IF(参照!G701="","",参照!G701)</f>
        <v>日本ファシリティ・ソリューション(株)_(参考値)事業者全体</v>
      </c>
      <c r="BB701" s="52">
        <f t="shared" si="41"/>
        <v>0.47800000000000004</v>
      </c>
      <c r="BD701" s="52" t="str">
        <f>IF(参照!L701="","",参照!L701)</f>
        <v/>
      </c>
    </row>
    <row r="702" spans="47:56">
      <c r="AU702" s="52" t="str">
        <f>IF(参照!A702="","",参照!A702)</f>
        <v>A0374</v>
      </c>
      <c r="AV702" s="52" t="str">
        <f>IF(参照!B702="","",参照!B702)</f>
        <v>(株)登米電力</v>
      </c>
      <c r="AW702" s="52">
        <f>IF(参照!C702="","",参照!C702)</f>
        <v>4.55E-4</v>
      </c>
      <c r="AX702" s="52" t="str">
        <f>IF(参照!D702="","",参照!D702)</f>
        <v/>
      </c>
      <c r="AY702" s="52">
        <f>IF(参照!E702="","",参照!E702)</f>
        <v>3.9899999999999999E-4</v>
      </c>
      <c r="AZ702" s="52" t="str">
        <f>IF(参照!F702="","",参照!F702)</f>
        <v>(株)登米電力</v>
      </c>
      <c r="BA702" s="52" t="str">
        <f>IF(参照!G702="","",参照!G702)</f>
        <v>(株)登米電力_</v>
      </c>
      <c r="BB702" s="52">
        <f t="shared" si="41"/>
        <v>0.39900000000000002</v>
      </c>
      <c r="BD702" s="52" t="str">
        <f>IF(参照!L702="","",参照!L702)</f>
        <v/>
      </c>
    </row>
    <row r="703" spans="47:56">
      <c r="AU703" s="52" t="str">
        <f>IF(参照!A703="","",参照!A703)</f>
        <v>A0375</v>
      </c>
      <c r="AV703" s="52" t="str">
        <f>IF(参照!B703="","",参照!B703)</f>
        <v>情報ハイウェイ協同組合</v>
      </c>
      <c r="AW703" s="52">
        <f>IF(参照!C703="","",参照!C703)</f>
        <v>5.0600000000000005E-4</v>
      </c>
      <c r="AX703" s="52" t="str">
        <f>IF(参照!D703="","",参照!D703)</f>
        <v/>
      </c>
      <c r="AY703" s="52">
        <f>IF(参照!E703="","",参照!E703)</f>
        <v>4.7399999999999997E-4</v>
      </c>
      <c r="AZ703" s="52" t="str">
        <f>IF(参照!F703="","",参照!F703)</f>
        <v>情報ハイウェイ協同組合</v>
      </c>
      <c r="BA703" s="52" t="str">
        <f>IF(参照!G703="","",参照!G703)</f>
        <v>情報ハイウェイ協同組合_</v>
      </c>
      <c r="BB703" s="52">
        <f t="shared" si="41"/>
        <v>0.47399999999999998</v>
      </c>
      <c r="BD703" s="52" t="str">
        <f>IF(参照!L703="","",参照!L703)</f>
        <v/>
      </c>
    </row>
    <row r="704" spans="47:56">
      <c r="AU704" s="52" t="str">
        <f>IF(参照!A704="","",参照!A704)</f>
        <v>A0376</v>
      </c>
      <c r="AV704" s="52" t="str">
        <f>IF(参照!B704="","",参照!B704)</f>
        <v>自然電力(株)</v>
      </c>
      <c r="AW704" s="52">
        <f>IF(参照!C704="","",参照!C704)</f>
        <v>3.9599999999999998E-4</v>
      </c>
      <c r="AX704" s="52" t="str">
        <f>IF(参照!D704="","",参照!D704)</f>
        <v>メニューA</v>
      </c>
      <c r="AY704" s="52">
        <f>IF(参照!E704="","",参照!E704)</f>
        <v>0</v>
      </c>
      <c r="AZ704" s="52" t="str">
        <f>IF(参照!F704="","",参照!F704)</f>
        <v>自然電力(株)</v>
      </c>
      <c r="BA704" s="52" t="str">
        <f>IF(参照!G704="","",参照!G704)</f>
        <v>自然電力(株)_メニューA</v>
      </c>
      <c r="BB704" s="52">
        <f t="shared" si="41"/>
        <v>0</v>
      </c>
      <c r="BD704" s="52" t="str">
        <f>IF(参照!L704="","",参照!L704)</f>
        <v/>
      </c>
    </row>
    <row r="705" spans="47:56">
      <c r="AU705" s="52" t="str">
        <f>IF(参照!A705="","",参照!A705)</f>
        <v/>
      </c>
      <c r="AV705" s="52" t="str">
        <f>IF(参照!B705="","",参照!B705)</f>
        <v/>
      </c>
      <c r="AW705" s="52" t="str">
        <f>IF(参照!C705="","",参照!C705)</f>
        <v/>
      </c>
      <c r="AX705" s="52" t="str">
        <f>IF(参照!D705="","",参照!D705)</f>
        <v>メニューB</v>
      </c>
      <c r="AY705" s="52">
        <f>IF(参照!E705="","",参照!E705)</f>
        <v>0</v>
      </c>
      <c r="AZ705" s="52" t="str">
        <f>IF(参照!F705="","",参照!F705)</f>
        <v>自然電力(株)</v>
      </c>
      <c r="BA705" s="52" t="str">
        <f>IF(参照!G705="","",参照!G705)</f>
        <v>自然電力(株)_メニューB</v>
      </c>
      <c r="BB705" s="52">
        <f t="shared" si="41"/>
        <v>0</v>
      </c>
      <c r="BD705" s="52" t="str">
        <f>IF(参照!L705="","",参照!L705)</f>
        <v/>
      </c>
    </row>
    <row r="706" spans="47:56">
      <c r="AU706" s="52" t="str">
        <f>IF(参照!A706="","",参照!A706)</f>
        <v/>
      </c>
      <c r="AV706" s="52" t="str">
        <f>IF(参照!B706="","",参照!B706)</f>
        <v/>
      </c>
      <c r="AW706" s="52" t="str">
        <f>IF(参照!C706="","",参照!C706)</f>
        <v/>
      </c>
      <c r="AX706" s="52" t="str">
        <f>IF(参照!D706="","",参照!D706)</f>
        <v>メニューC</v>
      </c>
      <c r="AY706" s="52">
        <f>IF(参照!E706="","",参照!E706)</f>
        <v>0</v>
      </c>
      <c r="AZ706" s="52" t="str">
        <f>IF(参照!F706="","",参照!F706)</f>
        <v>自然電力(株)</v>
      </c>
      <c r="BA706" s="52" t="str">
        <f>IF(参照!G706="","",参照!G706)</f>
        <v>自然電力(株)_メニューC</v>
      </c>
      <c r="BB706" s="52">
        <f t="shared" si="41"/>
        <v>0</v>
      </c>
      <c r="BD706" s="52" t="str">
        <f>IF(参照!L706="","",参照!L706)</f>
        <v/>
      </c>
    </row>
    <row r="707" spans="47:56">
      <c r="AU707" s="52" t="str">
        <f>IF(参照!A707="","",参照!A707)</f>
        <v/>
      </c>
      <c r="AV707" s="52" t="str">
        <f>IF(参照!B707="","",参照!B707)</f>
        <v/>
      </c>
      <c r="AW707" s="52" t="str">
        <f>IF(参照!C707="","",参照!C707)</f>
        <v/>
      </c>
      <c r="AX707" s="52" t="str">
        <f>IF(参照!D707="","",参照!D707)</f>
        <v>メニューD</v>
      </c>
      <c r="AY707" s="52">
        <f>IF(参照!E707="","",参照!E707)</f>
        <v>0</v>
      </c>
      <c r="AZ707" s="52" t="str">
        <f>IF(参照!F707="","",参照!F707)</f>
        <v>自然電力(株)</v>
      </c>
      <c r="BA707" s="52" t="str">
        <f>IF(参照!G707="","",参照!G707)</f>
        <v>自然電力(株)_メニューD</v>
      </c>
      <c r="BB707" s="52">
        <f t="shared" si="41"/>
        <v>0</v>
      </c>
      <c r="BD707" s="52" t="str">
        <f>IF(参照!L707="","",参照!L707)</f>
        <v/>
      </c>
    </row>
    <row r="708" spans="47:56">
      <c r="AU708" s="52" t="str">
        <f>IF(参照!A708="","",参照!A708)</f>
        <v/>
      </c>
      <c r="AV708" s="52" t="str">
        <f>IF(参照!B708="","",参照!B708)</f>
        <v/>
      </c>
      <c r="AW708" s="52" t="str">
        <f>IF(参照!C708="","",参照!C708)</f>
        <v/>
      </c>
      <c r="AX708" s="52" t="str">
        <f>IF(参照!D708="","",参照!D708)</f>
        <v>(参考値)事業者全体</v>
      </c>
      <c r="AY708" s="52">
        <f>IF(参照!E708="","",参照!E708)</f>
        <v>2.3499999999999999E-4</v>
      </c>
      <c r="AZ708" s="52" t="str">
        <f>IF(参照!F708="","",参照!F708)</f>
        <v>自然電力(株)</v>
      </c>
      <c r="BA708" s="52" t="str">
        <f>IF(参照!G708="","",参照!G708)</f>
        <v>自然電力(株)_(参考値)事業者全体</v>
      </c>
      <c r="BB708" s="52">
        <f t="shared" si="41"/>
        <v>0.23499999999999999</v>
      </c>
      <c r="BD708" s="52" t="str">
        <f>IF(参照!L708="","",参照!L708)</f>
        <v/>
      </c>
    </row>
    <row r="709" spans="47:56">
      <c r="AU709" s="52" t="str">
        <f>IF(参照!A709="","",参照!A709)</f>
        <v>A0377</v>
      </c>
      <c r="AV709" s="52" t="str">
        <f>IF(参照!B709="","",参照!B709)</f>
        <v>(株)オノプロックス</v>
      </c>
      <c r="AW709" s="52">
        <f>IF(参照!C709="","",参照!C709)</f>
        <v>5.5000000000000003E-4</v>
      </c>
      <c r="AX709" s="52" t="str">
        <f>IF(参照!D709="","",参照!D709)</f>
        <v/>
      </c>
      <c r="AY709" s="52">
        <f>IF(参照!E709="","",参照!E709)</f>
        <v>5.2400000000000005E-4</v>
      </c>
      <c r="AZ709" s="52" t="str">
        <f>IF(参照!F709="","",参照!F709)</f>
        <v>(株)オノプロックス</v>
      </c>
      <c r="BA709" s="52" t="str">
        <f>IF(参照!G709="","",参照!G709)</f>
        <v>(株)オノプロックス_</v>
      </c>
      <c r="BB709" s="52">
        <f t="shared" ref="BB709:BB772" si="42">AY709*1000</f>
        <v>0.52400000000000002</v>
      </c>
      <c r="BD709" s="52" t="str">
        <f>IF(参照!L709="","",参照!L709)</f>
        <v/>
      </c>
    </row>
    <row r="710" spans="47:56">
      <c r="AU710" s="52" t="str">
        <f>IF(参照!A710="","",参照!A710)</f>
        <v>A0378</v>
      </c>
      <c r="AV710" s="52" t="str">
        <f>IF(参照!B710="","",参照!B710)</f>
        <v>本庄ガス(株)</v>
      </c>
      <c r="AW710" s="52">
        <f>IF(参照!C710="","",参照!C710)</f>
        <v>3.6400000000000001E-4</v>
      </c>
      <c r="AX710" s="52" t="str">
        <f>IF(参照!D710="","",参照!D710)</f>
        <v/>
      </c>
      <c r="AY710" s="52">
        <f>IF(参照!E710="","",参照!E710)</f>
        <v>3.0800000000000001E-4</v>
      </c>
      <c r="AZ710" s="52" t="str">
        <f>IF(参照!F710="","",参照!F710)</f>
        <v>本庄ガス(株)</v>
      </c>
      <c r="BA710" s="52" t="str">
        <f>IF(参照!G710="","",参照!G710)</f>
        <v>本庄ガス(株)_</v>
      </c>
      <c r="BB710" s="52">
        <f t="shared" si="42"/>
        <v>0.308</v>
      </c>
      <c r="BD710" s="52" t="str">
        <f>IF(参照!L710="","",参照!L710)</f>
        <v/>
      </c>
    </row>
    <row r="711" spans="47:56">
      <c r="AU711" s="52" t="str">
        <f>IF(参照!A711="","",参照!A711)</f>
        <v>A0379</v>
      </c>
      <c r="AV711" s="52" t="str">
        <f>IF(参照!B711="","",参照!B711)</f>
        <v>(株)フィット</v>
      </c>
      <c r="AW711" s="52">
        <f>IF(参照!C711="","",参照!C711)</f>
        <v>4.57E-4</v>
      </c>
      <c r="AX711" s="52" t="str">
        <f>IF(参照!D711="","",参照!D711)</f>
        <v/>
      </c>
      <c r="AY711" s="52">
        <f>IF(参照!E711="","",参照!E711)</f>
        <v>4.0099999999999999E-4</v>
      </c>
      <c r="AZ711" s="52" t="str">
        <f>IF(参照!F711="","",参照!F711)</f>
        <v>(株)フィット</v>
      </c>
      <c r="BA711" s="52" t="str">
        <f>IF(参照!G711="","",参照!G711)</f>
        <v>(株)フィット_</v>
      </c>
      <c r="BB711" s="52">
        <f t="shared" si="42"/>
        <v>0.40099999999999997</v>
      </c>
      <c r="BD711" s="52" t="str">
        <f>IF(参照!L711="","",参照!L711)</f>
        <v/>
      </c>
    </row>
    <row r="712" spans="47:56">
      <c r="AU712" s="52" t="str">
        <f>IF(参照!A712="","",参照!A712)</f>
        <v>A0380</v>
      </c>
      <c r="AV712" s="52" t="str">
        <f>IF(参照!B712="","",参照!B712)</f>
        <v>青森県民エナジー(株)</v>
      </c>
      <c r="AW712" s="52">
        <f>IF(参照!C712="","",参照!C712)</f>
        <v>4.2999999999999999E-4</v>
      </c>
      <c r="AX712" s="52" t="str">
        <f>IF(参照!D712="","",参照!D712)</f>
        <v/>
      </c>
      <c r="AY712" s="52">
        <f>IF(参照!E712="","",参照!E712)</f>
        <v>5.0000000000000001E-4</v>
      </c>
      <c r="AZ712" s="52" t="str">
        <f>IF(参照!F712="","",参照!F712)</f>
        <v>青森県民エナジー(株)</v>
      </c>
      <c r="BA712" s="52" t="str">
        <f>IF(参照!G712="","",参照!G712)</f>
        <v>青森県民エナジー(株)_</v>
      </c>
      <c r="BB712" s="52">
        <f t="shared" si="42"/>
        <v>0.5</v>
      </c>
      <c r="BD712" s="52" t="str">
        <f>IF(参照!L712="","",参照!L712)</f>
        <v/>
      </c>
    </row>
    <row r="713" spans="47:56">
      <c r="AU713" s="52" t="str">
        <f>IF(参照!A713="","",参照!A713)</f>
        <v>A0381</v>
      </c>
      <c r="AV713" s="52" t="str">
        <f>IF(参照!B713="","",参照!B713)</f>
        <v>国際航業(株)</v>
      </c>
      <c r="AW713" s="52">
        <f>IF(参照!C713="","",参照!C713)</f>
        <v>4.1399999999999998E-4</v>
      </c>
      <c r="AX713" s="52" t="str">
        <f>IF(参照!D713="","",参照!D713)</f>
        <v/>
      </c>
      <c r="AY713" s="52">
        <f>IF(参照!E713="","",参照!E713)</f>
        <v>6.29E-4</v>
      </c>
      <c r="AZ713" s="52" t="str">
        <f>IF(参照!F713="","",参照!F713)</f>
        <v>国際航業(株)</v>
      </c>
      <c r="BA713" s="52" t="str">
        <f>IF(参照!G713="","",参照!G713)</f>
        <v>国際航業(株)_</v>
      </c>
      <c r="BB713" s="52">
        <f t="shared" si="42"/>
        <v>0.629</v>
      </c>
      <c r="BD713" s="52" t="str">
        <f>IF(参照!L713="","",参照!L713)</f>
        <v/>
      </c>
    </row>
    <row r="714" spans="47:56">
      <c r="AU714" s="52" t="str">
        <f>IF(参照!A714="","",参照!A714)</f>
        <v>A0382</v>
      </c>
      <c r="AV714" s="52" t="str">
        <f>IF(参照!B714="","",参照!B714)</f>
        <v>ローカルでんき(株)</v>
      </c>
      <c r="AW714" s="52" t="str">
        <f>IF(参照!C714="","",参照!C714)</f>
        <v>0.000453※</v>
      </c>
      <c r="AX714" s="52" t="str">
        <f>IF(参照!D714="","",参照!D714)</f>
        <v>メニューA</v>
      </c>
      <c r="AY714" s="52">
        <f>IF(参照!E714="","",参照!E714)</f>
        <v>0</v>
      </c>
      <c r="AZ714" s="52" t="str">
        <f>IF(参照!F714="","",参照!F714)</f>
        <v>ローカルでんき(株)</v>
      </c>
      <c r="BA714" s="52" t="str">
        <f>IF(参照!G714="","",参照!G714)</f>
        <v>ローカルでんき(株)_メニューA</v>
      </c>
      <c r="BB714" s="52">
        <f t="shared" si="42"/>
        <v>0</v>
      </c>
      <c r="BD714" s="52" t="str">
        <f>IF(参照!L714="","",参照!L714)</f>
        <v/>
      </c>
    </row>
    <row r="715" spans="47:56">
      <c r="AU715" s="52" t="str">
        <f>IF(参照!A715="","",参照!A715)</f>
        <v/>
      </c>
      <c r="AV715" s="52" t="str">
        <f>IF(参照!B715="","",参照!B715)</f>
        <v/>
      </c>
      <c r="AW715" s="52" t="str">
        <f>IF(参照!C715="","",参照!C715)</f>
        <v/>
      </c>
      <c r="AX715" s="52" t="str">
        <f>IF(参照!D715="","",参照!D715)</f>
        <v>メニューB(残差)</v>
      </c>
      <c r="AY715" s="52">
        <f>IF(参照!E715="","",参照!E715)</f>
        <v>4.4200000000000001E-4</v>
      </c>
      <c r="AZ715" s="52" t="str">
        <f>IF(参照!F715="","",参照!F715)</f>
        <v>ローカルでんき(株)</v>
      </c>
      <c r="BA715" s="52" t="str">
        <f>IF(参照!G715="","",参照!G715)</f>
        <v>ローカルでんき(株)_メニューB(残差)</v>
      </c>
      <c r="BB715" s="52">
        <f t="shared" si="42"/>
        <v>0.442</v>
      </c>
      <c r="BD715" s="52" t="str">
        <f>IF(参照!L715="","",参照!L715)</f>
        <v/>
      </c>
    </row>
    <row r="716" spans="47:56">
      <c r="AU716" s="52" t="str">
        <f>IF(参照!A716="","",参照!A716)</f>
        <v/>
      </c>
      <c r="AV716" s="52" t="str">
        <f>IF(参照!B716="","",参照!B716)</f>
        <v/>
      </c>
      <c r="AW716" s="52" t="str">
        <f>IF(参照!C716="","",参照!C716)</f>
        <v/>
      </c>
      <c r="AX716" s="52" t="str">
        <f>IF(参照!D716="","",参照!D716)</f>
        <v>(参考値)事業者全体</v>
      </c>
      <c r="AY716" s="52">
        <f>IF(参照!E716="","",参照!E716)</f>
        <v>3.3E-4</v>
      </c>
      <c r="AZ716" s="52" t="str">
        <f>IF(参照!F716="","",参照!F716)</f>
        <v>ローカルでんき(株)</v>
      </c>
      <c r="BA716" s="52" t="str">
        <f>IF(参照!G716="","",参照!G716)</f>
        <v>ローカルでんき(株)_(参考値)事業者全体</v>
      </c>
      <c r="BB716" s="52">
        <f t="shared" si="42"/>
        <v>0.33</v>
      </c>
      <c r="BD716" s="52" t="str">
        <f>IF(参照!L716="","",参照!L716)</f>
        <v/>
      </c>
    </row>
    <row r="717" spans="47:56">
      <c r="AU717" s="52" t="str">
        <f>IF(参照!A717="","",参照!A717)</f>
        <v>A0383</v>
      </c>
      <c r="AV717" s="52" t="str">
        <f>IF(参照!B717="","",参照!B717)</f>
        <v>(株)明治産業</v>
      </c>
      <c r="AW717" s="52">
        <f>IF(参照!C717="","",参照!C717)</f>
        <v>4.6000000000000001E-4</v>
      </c>
      <c r="AX717" s="52" t="str">
        <f>IF(参照!D717="","",参照!D717)</f>
        <v/>
      </c>
      <c r="AY717" s="52">
        <f>IF(参照!E717="","",参照!E717)</f>
        <v>4.0400000000000001E-4</v>
      </c>
      <c r="AZ717" s="52" t="str">
        <f>IF(参照!F717="","",参照!F717)</f>
        <v>(株)明治産業</v>
      </c>
      <c r="BA717" s="52" t="str">
        <f>IF(参照!G717="","",参照!G717)</f>
        <v>(株)明治産業_</v>
      </c>
      <c r="BB717" s="52">
        <f t="shared" si="42"/>
        <v>0.40400000000000003</v>
      </c>
      <c r="BD717" s="52" t="str">
        <f>IF(参照!L717="","",参照!L717)</f>
        <v/>
      </c>
    </row>
    <row r="718" spans="47:56">
      <c r="AU718" s="52" t="str">
        <f>IF(参照!A718="","",参照!A718)</f>
        <v>A0385</v>
      </c>
      <c r="AV718" s="52" t="str">
        <f>IF(参照!B718="","",参照!B718)</f>
        <v>岡山電力(株)</v>
      </c>
      <c r="AW718" s="52">
        <f>IF(参照!C718="","",参照!C718)</f>
        <v>2.9500000000000001E-4</v>
      </c>
      <c r="AX718" s="52" t="str">
        <f>IF(参照!D718="","",参照!D718)</f>
        <v>メニューA</v>
      </c>
      <c r="AY718" s="52">
        <f>IF(参照!E718="","",参照!E718)</f>
        <v>0</v>
      </c>
      <c r="AZ718" s="52" t="str">
        <f>IF(参照!F718="","",参照!F718)</f>
        <v>岡山電力(株)</v>
      </c>
      <c r="BA718" s="52" t="str">
        <f>IF(参照!G718="","",参照!G718)</f>
        <v>岡山電力(株)_メニューA</v>
      </c>
      <c r="BB718" s="52">
        <f t="shared" si="42"/>
        <v>0</v>
      </c>
      <c r="BD718" s="52" t="str">
        <f>IF(参照!L718="","",参照!L718)</f>
        <v/>
      </c>
    </row>
    <row r="719" spans="47:56">
      <c r="AU719" s="52" t="str">
        <f>IF(参照!A719="","",参照!A719)</f>
        <v/>
      </c>
      <c r="AV719" s="52" t="str">
        <f>IF(参照!B719="","",参照!B719)</f>
        <v/>
      </c>
      <c r="AW719" s="52" t="str">
        <f>IF(参照!C719="","",参照!C719)</f>
        <v/>
      </c>
      <c r="AX719" s="52" t="str">
        <f>IF(参照!D719="","",参照!D719)</f>
        <v>メニューB(残差)</v>
      </c>
      <c r="AY719" s="52">
        <f>IF(参照!E719="","",参照!E719)</f>
        <v>4.0100000000000004E-4</v>
      </c>
      <c r="AZ719" s="52" t="str">
        <f>IF(参照!F719="","",参照!F719)</f>
        <v>岡山電力(株)</v>
      </c>
      <c r="BA719" s="52" t="str">
        <f>IF(参照!G719="","",参照!G719)</f>
        <v>岡山電力(株)_メニューB(残差)</v>
      </c>
      <c r="BB719" s="52">
        <f t="shared" si="42"/>
        <v>0.40100000000000002</v>
      </c>
      <c r="BD719" s="52" t="str">
        <f>IF(参照!L719="","",参照!L719)</f>
        <v/>
      </c>
    </row>
    <row r="720" spans="47:56">
      <c r="AU720" s="52" t="str">
        <f>IF(参照!A720="","",参照!A720)</f>
        <v/>
      </c>
      <c r="AV720" s="52" t="str">
        <f>IF(参照!B720="","",参照!B720)</f>
        <v/>
      </c>
      <c r="AW720" s="52" t="str">
        <f>IF(参照!C720="","",参照!C720)</f>
        <v/>
      </c>
      <c r="AX720" s="52" t="str">
        <f>IF(参照!D720="","",参照!D720)</f>
        <v>(参考値)事業者全体</v>
      </c>
      <c r="AY720" s="52">
        <f>IF(参照!E720="","",参照!E720)</f>
        <v>5.5400000000000002E-4</v>
      </c>
      <c r="AZ720" s="52" t="str">
        <f>IF(参照!F720="","",参照!F720)</f>
        <v>岡山電力(株)</v>
      </c>
      <c r="BA720" s="52" t="str">
        <f>IF(参照!G720="","",参照!G720)</f>
        <v>岡山電力(株)_(参考値)事業者全体</v>
      </c>
      <c r="BB720" s="52">
        <f t="shared" si="42"/>
        <v>0.55400000000000005</v>
      </c>
      <c r="BD720" s="52" t="str">
        <f>IF(参照!L720="","",参照!L720)</f>
        <v/>
      </c>
    </row>
    <row r="721" spans="47:56">
      <c r="AU721" s="52" t="str">
        <f>IF(参照!A721="","",参照!A721)</f>
        <v>A0386</v>
      </c>
      <c r="AV721" s="52" t="str">
        <f>IF(参照!B721="","",参照!B721)</f>
        <v>ミライフ(株)</v>
      </c>
      <c r="AW721" s="52">
        <f>IF(参照!C721="","",参照!C721)</f>
        <v>1.65E-4</v>
      </c>
      <c r="AX721" s="52" t="str">
        <f>IF(参照!D721="","",参照!D721)</f>
        <v/>
      </c>
      <c r="AY721" s="52">
        <f>IF(参照!E721="","",参照!E721)</f>
        <v>1.0900000000000002E-4</v>
      </c>
      <c r="AZ721" s="52" t="str">
        <f>IF(参照!F721="","",参照!F721)</f>
        <v>ミライフ(株)</v>
      </c>
      <c r="BA721" s="52" t="str">
        <f>IF(参照!G721="","",参照!G721)</f>
        <v>ミライフ(株)_</v>
      </c>
      <c r="BB721" s="52">
        <f t="shared" si="42"/>
        <v>0.10900000000000001</v>
      </c>
      <c r="BD721" s="52" t="str">
        <f>IF(参照!L721="","",参照!L721)</f>
        <v/>
      </c>
    </row>
    <row r="722" spans="47:56">
      <c r="AU722" s="52" t="str">
        <f>IF(参照!A722="","",参照!A722)</f>
        <v>A0387</v>
      </c>
      <c r="AV722" s="52" t="str">
        <f>IF(参照!B722="","",参照!B722)</f>
        <v>(株)翠光トップライン</v>
      </c>
      <c r="AW722" s="52">
        <f>IF(参照!C722="","",参照!C722)</f>
        <v>4.9799999999999996E-4</v>
      </c>
      <c r="AX722" s="52" t="str">
        <f>IF(参照!D722="","",参照!D722)</f>
        <v/>
      </c>
      <c r="AY722" s="52">
        <f>IF(参照!E722="","",参照!E722)</f>
        <v>5.44E-4</v>
      </c>
      <c r="AZ722" s="52" t="str">
        <f>IF(参照!F722="","",参照!F722)</f>
        <v>(株)翠光トップライン</v>
      </c>
      <c r="BA722" s="52" t="str">
        <f>IF(参照!G722="","",参照!G722)</f>
        <v>(株)翠光トップライン_</v>
      </c>
      <c r="BB722" s="52">
        <f t="shared" si="42"/>
        <v>0.54400000000000004</v>
      </c>
      <c r="BD722" s="52" t="str">
        <f>IF(参照!L722="","",参照!L722)</f>
        <v/>
      </c>
    </row>
    <row r="723" spans="47:56">
      <c r="AU723" s="52" t="str">
        <f>IF(参照!A723="","",参照!A723)</f>
        <v>A0388</v>
      </c>
      <c r="AV723" s="52" t="str">
        <f>IF(参照!B723="","",参照!B723)</f>
        <v>楽天エナジー(株)</v>
      </c>
      <c r="AW723" s="52">
        <f>IF(参照!C723="","",参照!C723)</f>
        <v>4.8500000000000003E-4</v>
      </c>
      <c r="AX723" s="52" t="str">
        <f>IF(参照!D723="","",参照!D723)</f>
        <v>メニューA</v>
      </c>
      <c r="AY723" s="52">
        <f>IF(参照!E723="","",参照!E723)</f>
        <v>0</v>
      </c>
      <c r="AZ723" s="52" t="str">
        <f>IF(参照!F723="","",参照!F723)</f>
        <v>楽天エナジー(株)</v>
      </c>
      <c r="BA723" s="52" t="str">
        <f>IF(参照!G723="","",参照!G723)</f>
        <v>楽天エナジー(株)_メニューA</v>
      </c>
      <c r="BB723" s="52">
        <f t="shared" si="42"/>
        <v>0</v>
      </c>
      <c r="BD723" s="52" t="str">
        <f>IF(参照!L723="","",参照!L723)</f>
        <v/>
      </c>
    </row>
    <row r="724" spans="47:56">
      <c r="AU724" s="52" t="str">
        <f>IF(参照!A724="","",参照!A724)</f>
        <v/>
      </c>
      <c r="AV724" s="52" t="str">
        <f>IF(参照!B724="","",参照!B724)</f>
        <v/>
      </c>
      <c r="AW724" s="52" t="str">
        <f>IF(参照!C724="","",参照!C724)</f>
        <v/>
      </c>
      <c r="AX724" s="52" t="str">
        <f>IF(参照!D724="","",参照!D724)</f>
        <v>メニューB</v>
      </c>
      <c r="AY724" s="52">
        <f>IF(参照!E724="","",参照!E724)</f>
        <v>0</v>
      </c>
      <c r="AZ724" s="52" t="str">
        <f>IF(参照!F724="","",参照!F724)</f>
        <v>楽天エナジー(株)</v>
      </c>
      <c r="BA724" s="52" t="str">
        <f>IF(参照!G724="","",参照!G724)</f>
        <v>楽天エナジー(株)_メニューB</v>
      </c>
      <c r="BB724" s="52">
        <f t="shared" si="42"/>
        <v>0</v>
      </c>
      <c r="BD724" s="52" t="str">
        <f>IF(参照!L724="","",参照!L724)</f>
        <v/>
      </c>
    </row>
    <row r="725" spans="47:56">
      <c r="AU725" s="52" t="str">
        <f>IF(参照!A725="","",参照!A725)</f>
        <v/>
      </c>
      <c r="AV725" s="52" t="str">
        <f>IF(参照!B725="","",参照!B725)</f>
        <v/>
      </c>
      <c r="AW725" s="52" t="str">
        <f>IF(参照!C725="","",参照!C725)</f>
        <v/>
      </c>
      <c r="AX725" s="52" t="str">
        <f>IF(参照!D725="","",参照!D725)</f>
        <v>メニューC(残差)</v>
      </c>
      <c r="AY725" s="52">
        <f>IF(参照!E725="","",参照!E725)</f>
        <v>4.26E-4</v>
      </c>
      <c r="AZ725" s="52" t="str">
        <f>IF(参照!F725="","",参照!F725)</f>
        <v>楽天エナジー(株)</v>
      </c>
      <c r="BA725" s="52" t="str">
        <f>IF(参照!G725="","",参照!G725)</f>
        <v>楽天エナジー(株)_メニューC(残差)</v>
      </c>
      <c r="BB725" s="52">
        <f t="shared" si="42"/>
        <v>0.42599999999999999</v>
      </c>
      <c r="BD725" s="52" t="str">
        <f>IF(参照!L725="","",参照!L725)</f>
        <v/>
      </c>
    </row>
    <row r="726" spans="47:56">
      <c r="AU726" s="52" t="str">
        <f>IF(参照!A726="","",参照!A726)</f>
        <v/>
      </c>
      <c r="AV726" s="52" t="str">
        <f>IF(参照!B726="","",参照!B726)</f>
        <v/>
      </c>
      <c r="AW726" s="52" t="str">
        <f>IF(参照!C726="","",参照!C726)</f>
        <v/>
      </c>
      <c r="AX726" s="52" t="str">
        <f>IF(参照!D726="","",参照!D726)</f>
        <v>(参考値)事業者全体</v>
      </c>
      <c r="AY726" s="52">
        <f>IF(参照!E726="","",参照!E726)</f>
        <v>5.4500000000000002E-4</v>
      </c>
      <c r="AZ726" s="52" t="str">
        <f>IF(参照!F726="","",参照!F726)</f>
        <v>楽天エナジー(株)</v>
      </c>
      <c r="BA726" s="52" t="str">
        <f>IF(参照!G726="","",参照!G726)</f>
        <v>楽天エナジー(株)_(参考値)事業者全体</v>
      </c>
      <c r="BB726" s="52">
        <f t="shared" si="42"/>
        <v>0.54500000000000004</v>
      </c>
      <c r="BD726" s="52" t="str">
        <f>IF(参照!L726="","",参照!L726)</f>
        <v/>
      </c>
    </row>
    <row r="727" spans="47:56">
      <c r="AU727" s="52" t="str">
        <f>IF(参照!A727="","",参照!A727)</f>
        <v>A0389</v>
      </c>
      <c r="AV727" s="52" t="str">
        <f>IF(参照!B727="","",参照!B727)</f>
        <v>うすきエネルギー(株)</v>
      </c>
      <c r="AW727" s="52">
        <f>IF(参照!C727="","",参照!C727)</f>
        <v>3.86E-4</v>
      </c>
      <c r="AX727" s="52" t="str">
        <f>IF(参照!D727="","",参照!D727)</f>
        <v/>
      </c>
      <c r="AY727" s="52">
        <f>IF(参照!E727="","",参照!E727)</f>
        <v>3.86E-4</v>
      </c>
      <c r="AZ727" s="52" t="str">
        <f>IF(参照!F727="","",参照!F727)</f>
        <v>うすきエネルギー(株)</v>
      </c>
      <c r="BA727" s="52" t="str">
        <f>IF(参照!G727="","",参照!G727)</f>
        <v>うすきエネルギー(株)_</v>
      </c>
      <c r="BB727" s="52">
        <f t="shared" si="42"/>
        <v>0.38600000000000001</v>
      </c>
      <c r="BD727" s="52" t="str">
        <f>IF(参照!L727="","",参照!L727)</f>
        <v/>
      </c>
    </row>
    <row r="728" spans="47:56">
      <c r="AU728" s="52" t="str">
        <f>IF(参照!A728="","",参照!A728)</f>
        <v>A0390</v>
      </c>
      <c r="AV728" s="52" t="str">
        <f>IF(参照!B728="","",参照!B728)</f>
        <v>(株)トーヨーエネルギーファーム</v>
      </c>
      <c r="AW728" s="52">
        <f>IF(参照!C728="","",参照!C728)</f>
        <v>4.9399999999999997E-4</v>
      </c>
      <c r="AX728" s="52" t="str">
        <f>IF(参照!D728="","",参照!D728)</f>
        <v/>
      </c>
      <c r="AY728" s="52">
        <f>IF(参照!E728="","",参照!E728)</f>
        <v>5.2899999999999996E-4</v>
      </c>
      <c r="AZ728" s="52" t="str">
        <f>IF(参照!F728="","",参照!F728)</f>
        <v>(株)トーヨーエネルギーファーム</v>
      </c>
      <c r="BA728" s="52" t="str">
        <f>IF(参照!G728="","",参照!G728)</f>
        <v>(株)トーヨーエネルギーファーム_</v>
      </c>
      <c r="BB728" s="52">
        <f t="shared" si="42"/>
        <v>0.52899999999999991</v>
      </c>
      <c r="BD728" s="52" t="str">
        <f>IF(参照!L728="","",参照!L728)</f>
        <v/>
      </c>
    </row>
    <row r="729" spans="47:56">
      <c r="AU729" s="52" t="str">
        <f>IF(参照!A729="","",参照!A729)</f>
        <v>A0391</v>
      </c>
      <c r="AV729" s="52" t="str">
        <f>IF(参照!B729="","",参照!B729)</f>
        <v>森のエネルギー(株)</v>
      </c>
      <c r="AW729" s="52">
        <f>IF(参照!C729="","",参照!C729)</f>
        <v>4.8999999999999998E-4</v>
      </c>
      <c r="AX729" s="52" t="str">
        <f>IF(参照!D729="","",参照!D729)</f>
        <v/>
      </c>
      <c r="AY729" s="52">
        <f>IF(参照!E729="","",参照!E729)</f>
        <v>5.3200000000000003E-4</v>
      </c>
      <c r="AZ729" s="52" t="str">
        <f>IF(参照!F729="","",参照!F729)</f>
        <v>森のエネルギー(株)</v>
      </c>
      <c r="BA729" s="52" t="str">
        <f>IF(参照!G729="","",参照!G729)</f>
        <v>森のエネルギー(株)_</v>
      </c>
      <c r="BB729" s="52">
        <f t="shared" si="42"/>
        <v>0.53200000000000003</v>
      </c>
      <c r="BD729" s="52" t="str">
        <f>IF(参照!L729="","",参照!L729)</f>
        <v/>
      </c>
    </row>
    <row r="730" spans="47:56">
      <c r="AU730" s="52" t="str">
        <f>IF(参照!A730="","",参照!A730)</f>
        <v>A0392</v>
      </c>
      <c r="AV730" s="52" t="str">
        <f>IF(参照!B730="","",参照!B730)</f>
        <v>岐阜電力(株)</v>
      </c>
      <c r="AW730" s="52">
        <f>IF(参照!C730="","",参照!C730)</f>
        <v>4.95E-4</v>
      </c>
      <c r="AX730" s="52" t="str">
        <f>IF(参照!D730="","",参照!D730)</f>
        <v/>
      </c>
      <c r="AY730" s="52">
        <f>IF(参照!E730="","",参照!E730)</f>
        <v>5.1999999999999995E-4</v>
      </c>
      <c r="AZ730" s="52" t="str">
        <f>IF(参照!F730="","",参照!F730)</f>
        <v>岐阜電力(株)</v>
      </c>
      <c r="BA730" s="52" t="str">
        <f>IF(参照!G730="","",参照!G730)</f>
        <v>岐阜電力(株)_</v>
      </c>
      <c r="BB730" s="52">
        <f t="shared" si="42"/>
        <v>0.51999999999999991</v>
      </c>
      <c r="BD730" s="52" t="str">
        <f>IF(参照!L730="","",参照!L730)</f>
        <v/>
      </c>
    </row>
    <row r="731" spans="47:56">
      <c r="AU731" s="52" t="str">
        <f>IF(参照!A731="","",参照!A731)</f>
        <v>A0393</v>
      </c>
      <c r="AV731" s="52" t="str">
        <f>IF(参照!B731="","",参照!B731)</f>
        <v>格安電力(株)</v>
      </c>
      <c r="AW731" s="52">
        <f>IF(参照!C731="","",参照!C731)</f>
        <v>3.8299999999999999E-4</v>
      </c>
      <c r="AX731" s="52" t="str">
        <f>IF(参照!D731="","",参照!D731)</f>
        <v/>
      </c>
      <c r="AY731" s="52">
        <f>IF(参照!E731="","",参照!E731)</f>
        <v>3.2699999999999998E-4</v>
      </c>
      <c r="AZ731" s="52" t="str">
        <f>IF(参照!F731="","",参照!F731)</f>
        <v>格安電力(株)</v>
      </c>
      <c r="BA731" s="52" t="str">
        <f>IF(参照!G731="","",参照!G731)</f>
        <v>格安電力(株)_</v>
      </c>
      <c r="BB731" s="52">
        <f t="shared" si="42"/>
        <v>0.32699999999999996</v>
      </c>
      <c r="BD731" s="52" t="str">
        <f>IF(参照!L731="","",参照!L731)</f>
        <v/>
      </c>
    </row>
    <row r="732" spans="47:56">
      <c r="AU732" s="52" t="str">
        <f>IF(参照!A732="","",参照!A732)</f>
        <v>A0396</v>
      </c>
      <c r="AV732" s="52" t="str">
        <f>IF(参照!B732="","",参照!B732)</f>
        <v>(株)エスケーエナジー</v>
      </c>
      <c r="AW732" s="52">
        <f>IF(参照!C732="","",参照!C732)</f>
        <v>5.0699999999999996E-4</v>
      </c>
      <c r="AX732" s="52" t="str">
        <f>IF(参照!D732="","",参照!D732)</f>
        <v/>
      </c>
      <c r="AY732" s="52">
        <f>IF(参照!E732="","",参照!E732)</f>
        <v>4.5100000000000001E-4</v>
      </c>
      <c r="AZ732" s="52" t="str">
        <f>IF(参照!F732="","",参照!F732)</f>
        <v>(株)エスケーエナジー</v>
      </c>
      <c r="BA732" s="52" t="str">
        <f>IF(参照!G732="","",参照!G732)</f>
        <v>(株)エスケーエナジー_</v>
      </c>
      <c r="BB732" s="52">
        <f t="shared" si="42"/>
        <v>0.45100000000000001</v>
      </c>
      <c r="BD732" s="52" t="str">
        <f>IF(参照!L732="","",参照!L732)</f>
        <v/>
      </c>
    </row>
    <row r="733" spans="47:56">
      <c r="AU733" s="52" t="str">
        <f>IF(参照!A733="","",参照!A733)</f>
        <v>A0397</v>
      </c>
      <c r="AV733" s="52" t="str">
        <f>IF(参照!B733="","",参照!B733)</f>
        <v>名南共同エネルギー(株)</v>
      </c>
      <c r="AW733" s="52">
        <f>IF(参照!C733="","",参照!C733)</f>
        <v>6.2600000000000004E-4</v>
      </c>
      <c r="AX733" s="52" t="str">
        <f>IF(参照!D733="","",参照!D733)</f>
        <v/>
      </c>
      <c r="AY733" s="52">
        <f>IF(参照!E733="","",参照!E733)</f>
        <v>6.2500000000000001E-4</v>
      </c>
      <c r="AZ733" s="52" t="str">
        <f>IF(参照!F733="","",参照!F733)</f>
        <v>名南共同エネルギー(株)</v>
      </c>
      <c r="BA733" s="52" t="str">
        <f>IF(参照!G733="","",参照!G733)</f>
        <v>名南共同エネルギー(株)_</v>
      </c>
      <c r="BB733" s="52">
        <f t="shared" si="42"/>
        <v>0.625</v>
      </c>
      <c r="BD733" s="52" t="str">
        <f>IF(参照!L733="","",参照!L733)</f>
        <v/>
      </c>
    </row>
    <row r="734" spans="47:56">
      <c r="AU734" s="52" t="str">
        <f>IF(参照!A734="","",参照!A734)</f>
        <v>A0398</v>
      </c>
      <c r="AV734" s="52" t="str">
        <f>IF(参照!B734="","",参照!B734)</f>
        <v>Ａｐａｍａｎ　Ｅｎｅｒｇｙ(株)</v>
      </c>
      <c r="AW734" s="52">
        <f>IF(参照!C734="","",参照!C734)</f>
        <v>5.1099999999999995E-4</v>
      </c>
      <c r="AX734" s="52" t="str">
        <f>IF(参照!D734="","",参照!D734)</f>
        <v/>
      </c>
      <c r="AY734" s="52">
        <f>IF(参照!E734="","",参照!E734)</f>
        <v>5.6200000000000011E-4</v>
      </c>
      <c r="AZ734" s="52" t="str">
        <f>IF(参照!F734="","",参照!F734)</f>
        <v>Ａｐａｍａｎ　Ｅｎｅｒｇｙ(株)</v>
      </c>
      <c r="BA734" s="52" t="str">
        <f>IF(参照!G734="","",参照!G734)</f>
        <v>Ａｐａｍａｎ　Ｅｎｅｒｇｙ(株)_</v>
      </c>
      <c r="BB734" s="52">
        <f t="shared" si="42"/>
        <v>0.56200000000000006</v>
      </c>
      <c r="BD734" s="52" t="str">
        <f>IF(参照!L734="","",参照!L734)</f>
        <v/>
      </c>
    </row>
    <row r="735" spans="47:56">
      <c r="AU735" s="52" t="str">
        <f>IF(参照!A735="","",参照!A735)</f>
        <v>A0401</v>
      </c>
      <c r="AV735" s="52" t="str">
        <f>IF(参照!B735="","",参照!B735)</f>
        <v>アンビット・エナジー・ジャパン合同会社</v>
      </c>
      <c r="AW735" s="52">
        <f>IF(参照!C735="","",参照!C735)</f>
        <v>9.5000000000000005E-5</v>
      </c>
      <c r="AX735" s="52" t="str">
        <f>IF(参照!D735="","",参照!D735)</f>
        <v/>
      </c>
      <c r="AY735" s="52">
        <f>IF(参照!E735="","",参照!E735)</f>
        <v>7.2999999999999999E-5</v>
      </c>
      <c r="AZ735" s="52" t="str">
        <f>IF(参照!F735="","",参照!F735)</f>
        <v>アンビット・エナジー・ジャパン合同会社</v>
      </c>
      <c r="BA735" s="52" t="str">
        <f>IF(参照!G735="","",参照!G735)</f>
        <v>アンビット・エナジー・ジャパン合同会社_</v>
      </c>
      <c r="BB735" s="52">
        <f t="shared" si="42"/>
        <v>7.2999999999999995E-2</v>
      </c>
      <c r="BD735" s="52" t="str">
        <f>IF(参照!L735="","",参照!L735)</f>
        <v/>
      </c>
    </row>
    <row r="736" spans="47:56">
      <c r="AU736" s="52" t="str">
        <f>IF(参照!A736="","",参照!A736)</f>
        <v>A0402</v>
      </c>
      <c r="AV736" s="52" t="str">
        <f>IF(参照!B736="","",参照!B736)</f>
        <v>(株)ＴＯＫＹＯ油電力</v>
      </c>
      <c r="AW736" s="52">
        <f>IF(参照!C736="","",参照!C736)</f>
        <v>5.1699999999999999E-4</v>
      </c>
      <c r="AX736" s="52" t="str">
        <f>IF(参照!D736="","",参照!D736)</f>
        <v/>
      </c>
      <c r="AY736" s="52">
        <f>IF(参照!E736="","",参照!E736)</f>
        <v>5.7200000000000003E-4</v>
      </c>
      <c r="AZ736" s="52" t="str">
        <f>IF(参照!F736="","",参照!F736)</f>
        <v>(株)ＴＯＫＹＯ油電力</v>
      </c>
      <c r="BA736" s="52" t="str">
        <f>IF(参照!G736="","",参照!G736)</f>
        <v>(株)ＴＯＫＹＯ油電力_</v>
      </c>
      <c r="BB736" s="52">
        <f t="shared" si="42"/>
        <v>0.57200000000000006</v>
      </c>
      <c r="BD736" s="52" t="str">
        <f>IF(参照!L736="","",参照!L736)</f>
        <v/>
      </c>
    </row>
    <row r="737" spans="47:56">
      <c r="AU737" s="52" t="str">
        <f>IF(参照!A737="","",参照!A737)</f>
        <v>A0403</v>
      </c>
      <c r="AV737" s="52" t="str">
        <f>IF(参照!B737="","",参照!B737)</f>
        <v>大分ケーブルテレコム(株)</v>
      </c>
      <c r="AW737" s="52">
        <f>IF(参照!C737="","",参照!C737)</f>
        <v>4.6099999999999998E-4</v>
      </c>
      <c r="AX737" s="52" t="str">
        <f>IF(参照!D737="","",参照!D737)</f>
        <v/>
      </c>
      <c r="AY737" s="52">
        <f>IF(参照!E737="","",参照!E737)</f>
        <v>5.0299999999999997E-4</v>
      </c>
      <c r="AZ737" s="52" t="str">
        <f>IF(参照!F737="","",参照!F737)</f>
        <v>大分ケーブルテレコム(株)</v>
      </c>
      <c r="BA737" s="52" t="str">
        <f>IF(参照!G737="","",参照!G737)</f>
        <v>大分ケーブルテレコム(株)_</v>
      </c>
      <c r="BB737" s="52">
        <f t="shared" si="42"/>
        <v>0.503</v>
      </c>
      <c r="BD737" s="52" t="str">
        <f>IF(参照!L737="","",参照!L737)</f>
        <v/>
      </c>
    </row>
    <row r="738" spans="47:56">
      <c r="AU738" s="52" t="str">
        <f>IF(参照!A738="","",参照!A738)</f>
        <v>A0405</v>
      </c>
      <c r="AV738" s="52" t="str">
        <f>IF(参照!B738="","",参照!B738)</f>
        <v>アストマックス・エネルギー合同会社</v>
      </c>
      <c r="AW738" s="52">
        <f>IF(参照!C738="","",参照!C738)</f>
        <v>5.1400000000000003E-4</v>
      </c>
      <c r="AX738" s="52" t="str">
        <f>IF(参照!D738="","",参照!D738)</f>
        <v/>
      </c>
      <c r="AY738" s="52">
        <f>IF(参照!E738="","",参照!E738)</f>
        <v>4.5800000000000002E-4</v>
      </c>
      <c r="AZ738" s="52" t="str">
        <f>IF(参照!F738="","",参照!F738)</f>
        <v>アストマックス・エネルギー合同会社</v>
      </c>
      <c r="BA738" s="52" t="str">
        <f>IF(参照!G738="","",参照!G738)</f>
        <v>アストマックス・エネルギー合同会社_</v>
      </c>
      <c r="BB738" s="52">
        <f t="shared" si="42"/>
        <v>0.45800000000000002</v>
      </c>
      <c r="BD738" s="52" t="str">
        <f>IF(参照!L738="","",参照!L738)</f>
        <v/>
      </c>
    </row>
    <row r="739" spans="47:56">
      <c r="AU739" s="52" t="str">
        <f>IF(参照!A739="","",参照!A739)</f>
        <v>A0406</v>
      </c>
      <c r="AV739" s="52" t="str">
        <f>IF(参照!B739="","",参照!B739)</f>
        <v>生活協同組合コープみらい</v>
      </c>
      <c r="AW739" s="52">
        <f>IF(参照!C739="","",参照!C739)</f>
        <v>3.7199999999999999E-4</v>
      </c>
      <c r="AX739" s="52" t="str">
        <f>IF(参照!D739="","",参照!D739)</f>
        <v/>
      </c>
      <c r="AY739" s="52">
        <f>IF(参照!E739="","",参照!E739)</f>
        <v>3.1599999999999998E-4</v>
      </c>
      <c r="AZ739" s="52" t="str">
        <f>IF(参照!F739="","",参照!F739)</f>
        <v>生活協同組合コープみらい</v>
      </c>
      <c r="BA739" s="52" t="str">
        <f>IF(参照!G739="","",参照!G739)</f>
        <v>生活協同組合コープみらい_</v>
      </c>
      <c r="BB739" s="52">
        <f t="shared" si="42"/>
        <v>0.316</v>
      </c>
      <c r="BD739" s="52" t="str">
        <f>IF(参照!L739="","",参照!L739)</f>
        <v/>
      </c>
    </row>
    <row r="740" spans="47:56">
      <c r="AU740" s="52" t="str">
        <f>IF(参照!A740="","",参照!A740)</f>
        <v>A0407</v>
      </c>
      <c r="AV740" s="52" t="str">
        <f>IF(参照!B740="","",参照!B740)</f>
        <v>寝屋川電力(株)</v>
      </c>
      <c r="AW740" s="52">
        <f>IF(参照!C740="","",参照!C740)</f>
        <v>4.86E-4</v>
      </c>
      <c r="AX740" s="52" t="str">
        <f>IF(参照!D740="","",参照!D740)</f>
        <v/>
      </c>
      <c r="AY740" s="52">
        <f>IF(参照!E740="","",参照!E740)</f>
        <v>4.57E-4</v>
      </c>
      <c r="AZ740" s="52" t="str">
        <f>IF(参照!F740="","",参照!F740)</f>
        <v>寝屋川電力(株)</v>
      </c>
      <c r="BA740" s="52" t="str">
        <f>IF(参照!G740="","",参照!G740)</f>
        <v>寝屋川電力(株)_</v>
      </c>
      <c r="BB740" s="52">
        <f t="shared" si="42"/>
        <v>0.45700000000000002</v>
      </c>
      <c r="BD740" s="52" t="str">
        <f>IF(参照!L740="","",参照!L740)</f>
        <v/>
      </c>
    </row>
    <row r="741" spans="47:56">
      <c r="AU741" s="52" t="str">
        <f>IF(参照!A741="","",参照!A741)</f>
        <v>A0410</v>
      </c>
      <c r="AV741" s="52" t="str">
        <f>IF(参照!B741="","",参照!B741)</f>
        <v>石川電力(株)</v>
      </c>
      <c r="AW741" s="52">
        <f>IF(参照!C741="","",参照!C741)</f>
        <v>9.9400000000000009E-4</v>
      </c>
      <c r="AX741" s="52" t="str">
        <f>IF(参照!D741="","",参照!D741)</f>
        <v/>
      </c>
      <c r="AY741" s="52">
        <f>IF(参照!E741="","",参照!E741)</f>
        <v>9.3800000000000003E-4</v>
      </c>
      <c r="AZ741" s="52" t="str">
        <f>IF(参照!F741="","",参照!F741)</f>
        <v>石川電力(株)</v>
      </c>
      <c r="BA741" s="52" t="str">
        <f>IF(参照!G741="","",参照!G741)</f>
        <v>石川電力(株)_</v>
      </c>
      <c r="BB741" s="52">
        <f t="shared" si="42"/>
        <v>0.93800000000000006</v>
      </c>
      <c r="BD741" s="52" t="str">
        <f>IF(参照!L741="","",参照!L741)</f>
        <v/>
      </c>
    </row>
    <row r="742" spans="47:56">
      <c r="AU742" s="52" t="str">
        <f>IF(参照!A742="","",参照!A742)</f>
        <v>A0411</v>
      </c>
      <c r="AV742" s="52" t="str">
        <f>IF(参照!B742="","",参照!B742)</f>
        <v>福井電力(株)</v>
      </c>
      <c r="AW742" s="52">
        <f>IF(参照!C742="","",参照!C742)</f>
        <v>4.8099999999999998E-4</v>
      </c>
      <c r="AX742" s="52" t="str">
        <f>IF(参照!D742="","",参照!D742)</f>
        <v/>
      </c>
      <c r="AY742" s="52">
        <f>IF(参照!E742="","",参照!E742)</f>
        <v>4.2499999999999998E-4</v>
      </c>
      <c r="AZ742" s="52" t="str">
        <f>IF(参照!F742="","",参照!F742)</f>
        <v>福井電力(株)</v>
      </c>
      <c r="BA742" s="52" t="str">
        <f>IF(参照!G742="","",参照!G742)</f>
        <v>福井電力(株)_</v>
      </c>
      <c r="BB742" s="52">
        <f t="shared" si="42"/>
        <v>0.42499999999999999</v>
      </c>
      <c r="BD742" s="52" t="str">
        <f>IF(参照!L742="","",参照!L742)</f>
        <v/>
      </c>
    </row>
    <row r="743" spans="47:56">
      <c r="AU743" s="52" t="str">
        <f>IF(参照!A743="","",参照!A743)</f>
        <v>A0413</v>
      </c>
      <c r="AV743" s="52" t="str">
        <f>IF(参照!B743="","",参照!B743)</f>
        <v>(株)MKエネルギー</v>
      </c>
      <c r="AW743" s="52">
        <f>IF(参照!C743="","",参照!C743)</f>
        <v>5.44E-4</v>
      </c>
      <c r="AX743" s="52" t="str">
        <f>IF(参照!D743="","",参照!D743)</f>
        <v/>
      </c>
      <c r="AY743" s="52">
        <f>IF(参照!E743="","",参照!E743)</f>
        <v>5.8799999999999998E-4</v>
      </c>
      <c r="AZ743" s="52" t="str">
        <f>IF(参照!F743="","",参照!F743)</f>
        <v>(株)MKエネルギー</v>
      </c>
      <c r="BA743" s="52" t="str">
        <f>IF(参照!G743="","",参照!G743)</f>
        <v>(株)MKエネルギー_</v>
      </c>
      <c r="BB743" s="52">
        <f t="shared" si="42"/>
        <v>0.58799999999999997</v>
      </c>
      <c r="BD743" s="52" t="str">
        <f>IF(参照!L743="","",参照!L743)</f>
        <v/>
      </c>
    </row>
    <row r="744" spans="47:56">
      <c r="AU744" s="52" t="str">
        <f>IF(参照!A744="","",参照!A744)</f>
        <v>A0414</v>
      </c>
      <c r="AV744" s="52" t="str">
        <f>IF(参照!B744="","",参照!B744)</f>
        <v>(株)Ｏｐｔｉｍｉｚｅｄ　Ｅｎｅｒｇｙ</v>
      </c>
      <c r="AW744" s="52">
        <f>IF(参照!C744="","",参照!C744)</f>
        <v>4.84E-4</v>
      </c>
      <c r="AX744" s="52" t="str">
        <f>IF(参照!D744="","",参照!D744)</f>
        <v/>
      </c>
      <c r="AY744" s="52">
        <f>IF(参照!E744="","",参照!E744)</f>
        <v>4.28E-4</v>
      </c>
      <c r="AZ744" s="52" t="str">
        <f>IF(参照!F744="","",参照!F744)</f>
        <v>(株)Ｏｐｔｉｍｉｚｅｄ　Ｅｎｅｒｇｙ</v>
      </c>
      <c r="BA744" s="52" t="str">
        <f>IF(参照!G744="","",参照!G744)</f>
        <v>(株)Ｏｐｔｉｍｉｚｅｄ　Ｅｎｅｒｇｙ_</v>
      </c>
      <c r="BB744" s="52">
        <f t="shared" si="42"/>
        <v>0.42799999999999999</v>
      </c>
      <c r="BD744" s="52" t="str">
        <f>IF(参照!L744="","",参照!L744)</f>
        <v/>
      </c>
    </row>
    <row r="745" spans="47:56">
      <c r="AU745" s="52" t="str">
        <f>IF(参照!A745="","",参照!A745)</f>
        <v>A0415</v>
      </c>
      <c r="AV745" s="52" t="str">
        <f>IF(参照!B745="","",参照!B745)</f>
        <v>エネラボ(株)</v>
      </c>
      <c r="AW745" s="52">
        <f>IF(参照!C745="","",参照!C745)</f>
        <v>5.3899999999999998E-4</v>
      </c>
      <c r="AX745" s="52" t="str">
        <f>IF(参照!D745="","",参照!D745)</f>
        <v>メニューA</v>
      </c>
      <c r="AY745" s="52">
        <f>IF(参照!E745="","",参照!E745)</f>
        <v>0</v>
      </c>
      <c r="AZ745" s="52" t="str">
        <f>IF(参照!F745="","",参照!F745)</f>
        <v>エネラボ(株)</v>
      </c>
      <c r="BA745" s="52" t="str">
        <f>IF(参照!G745="","",参照!G745)</f>
        <v>エネラボ(株)_メニューA</v>
      </c>
      <c r="BB745" s="52">
        <f t="shared" si="42"/>
        <v>0</v>
      </c>
      <c r="BD745" s="52" t="str">
        <f>IF(参照!L745="","",参照!L745)</f>
        <v/>
      </c>
    </row>
    <row r="746" spans="47:56">
      <c r="AU746" s="52" t="str">
        <f>IF(参照!A746="","",参照!A746)</f>
        <v/>
      </c>
      <c r="AV746" s="52" t="str">
        <f>IF(参照!B746="","",参照!B746)</f>
        <v/>
      </c>
      <c r="AW746" s="52" t="str">
        <f>IF(参照!C746="","",参照!C746)</f>
        <v/>
      </c>
      <c r="AX746" s="52" t="str">
        <f>IF(参照!D746="","",参照!D746)</f>
        <v>メニューB(残差)</v>
      </c>
      <c r="AY746" s="52">
        <f>IF(参照!E746="","",参照!E746)</f>
        <v>4.8299999999999998E-4</v>
      </c>
      <c r="AZ746" s="52" t="str">
        <f>IF(参照!F746="","",参照!F746)</f>
        <v>エネラボ(株)</v>
      </c>
      <c r="BA746" s="52" t="str">
        <f>IF(参照!G746="","",参照!G746)</f>
        <v>エネラボ(株)_メニューB(残差)</v>
      </c>
      <c r="BB746" s="52">
        <f t="shared" si="42"/>
        <v>0.48299999999999998</v>
      </c>
      <c r="BD746" s="52" t="str">
        <f>IF(参照!L746="","",参照!L746)</f>
        <v/>
      </c>
    </row>
    <row r="747" spans="47:56">
      <c r="AU747" s="52" t="str">
        <f>IF(参照!A747="","",参照!A747)</f>
        <v/>
      </c>
      <c r="AV747" s="52" t="str">
        <f>IF(参照!B747="","",参照!B747)</f>
        <v/>
      </c>
      <c r="AW747" s="52" t="str">
        <f>IF(参照!C747="","",参照!C747)</f>
        <v/>
      </c>
      <c r="AX747" s="52" t="str">
        <f>IF(参照!D747="","",参照!D747)</f>
        <v>(参考値)事業者全体</v>
      </c>
      <c r="AY747" s="52">
        <f>IF(参照!E747="","",参照!E747)</f>
        <v>4.0400000000000001E-4</v>
      </c>
      <c r="AZ747" s="52" t="str">
        <f>IF(参照!F747="","",参照!F747)</f>
        <v>エネラボ(株)</v>
      </c>
      <c r="BA747" s="52" t="str">
        <f>IF(参照!G747="","",参照!G747)</f>
        <v>エネラボ(株)_(参考値)事業者全体</v>
      </c>
      <c r="BB747" s="52">
        <f t="shared" si="42"/>
        <v>0.40400000000000003</v>
      </c>
      <c r="BD747" s="52" t="str">
        <f>IF(参照!L747="","",参照!L747)</f>
        <v/>
      </c>
    </row>
    <row r="748" spans="47:56">
      <c r="AU748" s="52" t="str">
        <f>IF(参照!A748="","",参照!A748)</f>
        <v>A0416</v>
      </c>
      <c r="AV748" s="52" t="str">
        <f>IF(参照!B748="","",参照!B748)</f>
        <v>(株)ネクシィーズ・ゼロ</v>
      </c>
      <c r="AW748" s="52">
        <f>IF(参照!C748="","",参照!C748)</f>
        <v>5.0699999999999996E-4</v>
      </c>
      <c r="AX748" s="52" t="str">
        <f>IF(参照!D748="","",参照!D748)</f>
        <v/>
      </c>
      <c r="AY748" s="52">
        <f>IF(参照!E748="","",参照!E748)</f>
        <v>5.3399999999999997E-4</v>
      </c>
      <c r="AZ748" s="52" t="str">
        <f>IF(参照!F748="","",参照!F748)</f>
        <v>(株)ネクシィーズ・ゼロ</v>
      </c>
      <c r="BA748" s="52" t="str">
        <f>IF(参照!G748="","",参照!G748)</f>
        <v>(株)ネクシィーズ・ゼロ_</v>
      </c>
      <c r="BB748" s="52">
        <f t="shared" si="42"/>
        <v>0.53399999999999992</v>
      </c>
      <c r="BD748" s="52" t="str">
        <f>IF(参照!L748="","",参照!L748)</f>
        <v/>
      </c>
    </row>
    <row r="749" spans="47:56">
      <c r="AU749" s="52" t="str">
        <f>IF(参照!A749="","",参照!A749)</f>
        <v>A0418</v>
      </c>
      <c r="AV749" s="52" t="str">
        <f>IF(参照!B749="","",参照!B749)</f>
        <v>横浜ウォーター(株)</v>
      </c>
      <c r="AW749" s="52">
        <f>IF(参照!C749="","",参照!C749)</f>
        <v>3.88E-4</v>
      </c>
      <c r="AX749" s="52" t="str">
        <f>IF(参照!D749="","",参照!D749)</f>
        <v/>
      </c>
      <c r="AY749" s="52">
        <f>IF(参照!E749="","",参照!E749)</f>
        <v>5.2599999999999999E-4</v>
      </c>
      <c r="AZ749" s="52" t="str">
        <f>IF(参照!F749="","",参照!F749)</f>
        <v>横浜ウォーター(株)</v>
      </c>
      <c r="BA749" s="52" t="str">
        <f>IF(参照!G749="","",参照!G749)</f>
        <v>横浜ウォーター(株)_</v>
      </c>
      <c r="BB749" s="52">
        <f t="shared" si="42"/>
        <v>0.52600000000000002</v>
      </c>
      <c r="BD749" s="52" t="str">
        <f>IF(参照!L749="","",参照!L749)</f>
        <v/>
      </c>
    </row>
    <row r="750" spans="47:56">
      <c r="AU750" s="52" t="str">
        <f>IF(参照!A750="","",参照!A750)</f>
        <v>A0419</v>
      </c>
      <c r="AV750" s="52" t="str">
        <f>IF(参照!B750="","",参照!B750)</f>
        <v>スマートエナジー磐田(株)</v>
      </c>
      <c r="AW750" s="52">
        <f>IF(参照!C750="","",参照!C750)</f>
        <v>1.74E-4</v>
      </c>
      <c r="AX750" s="52" t="str">
        <f>IF(参照!D750="","",参照!D750)</f>
        <v>メニューA</v>
      </c>
      <c r="AY750" s="52">
        <f>IF(参照!E750="","",参照!E750)</f>
        <v>0</v>
      </c>
      <c r="AZ750" s="52" t="str">
        <f>IF(参照!F750="","",参照!F750)</f>
        <v>スマートエナジー磐田(株)</v>
      </c>
      <c r="BA750" s="52" t="str">
        <f>IF(参照!G750="","",参照!G750)</f>
        <v>スマートエナジー磐田(株)_メニューA</v>
      </c>
      <c r="BB750" s="52">
        <f t="shared" si="42"/>
        <v>0</v>
      </c>
      <c r="BD750" s="52" t="str">
        <f>IF(参照!L750="","",参照!L750)</f>
        <v/>
      </c>
    </row>
    <row r="751" spans="47:56">
      <c r="AU751" s="52" t="str">
        <f>IF(参照!A751="","",参照!A751)</f>
        <v/>
      </c>
      <c r="AV751" s="52" t="str">
        <f>IF(参照!B751="","",参照!B751)</f>
        <v/>
      </c>
      <c r="AW751" s="52" t="str">
        <f>IF(参照!C751="","",参照!C751)</f>
        <v/>
      </c>
      <c r="AX751" s="52" t="str">
        <f>IF(参照!D751="","",参照!D751)</f>
        <v>メニューB</v>
      </c>
      <c r="AY751" s="52">
        <f>IF(参照!E751="","",参照!E751)</f>
        <v>3.19E-4</v>
      </c>
      <c r="AZ751" s="52" t="str">
        <f>IF(参照!F751="","",参照!F751)</f>
        <v>スマートエナジー磐田(株)</v>
      </c>
      <c r="BA751" s="52" t="str">
        <f>IF(参照!G751="","",参照!G751)</f>
        <v>スマートエナジー磐田(株)_メニューB</v>
      </c>
      <c r="BB751" s="52">
        <f t="shared" si="42"/>
        <v>0.31900000000000001</v>
      </c>
      <c r="BD751" s="52" t="str">
        <f>IF(参照!L751="","",参照!L751)</f>
        <v/>
      </c>
    </row>
    <row r="752" spans="47:56">
      <c r="AU752" s="52" t="str">
        <f>IF(参照!A752="","",参照!A752)</f>
        <v/>
      </c>
      <c r="AV752" s="52" t="str">
        <f>IF(参照!B752="","",参照!B752)</f>
        <v/>
      </c>
      <c r="AW752" s="52" t="str">
        <f>IF(参照!C752="","",参照!C752)</f>
        <v/>
      </c>
      <c r="AX752" s="52" t="str">
        <f>IF(参照!D752="","",参照!D752)</f>
        <v>メニューC(残差)</v>
      </c>
      <c r="AY752" s="52">
        <f>IF(参照!E752="","",参照!E752)</f>
        <v>3.5499999999999996E-4</v>
      </c>
      <c r="AZ752" s="52" t="str">
        <f>IF(参照!F752="","",参照!F752)</f>
        <v>スマートエナジー磐田(株)</v>
      </c>
      <c r="BA752" s="52" t="str">
        <f>IF(参照!G752="","",参照!G752)</f>
        <v>スマートエナジー磐田(株)_メニューC(残差)</v>
      </c>
      <c r="BB752" s="52">
        <f t="shared" si="42"/>
        <v>0.35499999999999998</v>
      </c>
      <c r="BD752" s="52" t="str">
        <f>IF(参照!L752="","",参照!L752)</f>
        <v/>
      </c>
    </row>
    <row r="753" spans="47:56">
      <c r="AU753" s="52" t="str">
        <f>IF(参照!A753="","",参照!A753)</f>
        <v/>
      </c>
      <c r="AV753" s="52" t="str">
        <f>IF(参照!B753="","",参照!B753)</f>
        <v/>
      </c>
      <c r="AW753" s="52" t="str">
        <f>IF(参照!C753="","",参照!C753)</f>
        <v/>
      </c>
      <c r="AX753" s="52" t="str">
        <f>IF(参照!D753="","",参照!D753)</f>
        <v>(参考値)事業者全体</v>
      </c>
      <c r="AY753" s="52">
        <f>IF(参照!E753="","",参照!E753)</f>
        <v>4.0299999999999998E-4</v>
      </c>
      <c r="AZ753" s="52" t="str">
        <f>IF(参照!F753="","",参照!F753)</f>
        <v>スマートエナジー磐田(株)</v>
      </c>
      <c r="BA753" s="52" t="str">
        <f>IF(参照!G753="","",参照!G753)</f>
        <v>スマートエナジー磐田(株)_(参考値)事業者全体</v>
      </c>
      <c r="BB753" s="52">
        <f t="shared" si="42"/>
        <v>0.40299999999999997</v>
      </c>
      <c r="BD753" s="52" t="str">
        <f>IF(参照!L753="","",参照!L753)</f>
        <v/>
      </c>
    </row>
    <row r="754" spans="47:56">
      <c r="AU754" s="52" t="str">
        <f>IF(参照!A754="","",参照!A754)</f>
        <v>A0420</v>
      </c>
      <c r="AV754" s="52" t="str">
        <f>IF(参照!B754="","",参照!B754)</f>
        <v>そうまＩグリッド合同会社</v>
      </c>
      <c r="AW754" s="52">
        <f>IF(参照!C754="","",参照!C754)</f>
        <v>3.2600000000000001E-4</v>
      </c>
      <c r="AX754" s="52" t="str">
        <f>IF(参照!D754="","",参照!D754)</f>
        <v/>
      </c>
      <c r="AY754" s="52">
        <f>IF(参照!E754="","",参照!E754)</f>
        <v>4.2400000000000001E-4</v>
      </c>
      <c r="AZ754" s="52" t="str">
        <f>IF(参照!F754="","",参照!F754)</f>
        <v>そうまＩグリッド合同会社</v>
      </c>
      <c r="BA754" s="52" t="str">
        <f>IF(参照!G754="","",参照!G754)</f>
        <v>そうまＩグリッド合同会社_</v>
      </c>
      <c r="BB754" s="52">
        <f t="shared" si="42"/>
        <v>0.42399999999999999</v>
      </c>
      <c r="BD754" s="52" t="str">
        <f>IF(参照!L754="","",参照!L754)</f>
        <v/>
      </c>
    </row>
    <row r="755" spans="47:56">
      <c r="AU755" s="52" t="str">
        <f>IF(参照!A755="","",参照!A755)</f>
        <v>A0424</v>
      </c>
      <c r="AV755" s="52" t="str">
        <f>IF(参照!B755="","",参照!B755)</f>
        <v>新潟県民電力(株)</v>
      </c>
      <c r="AW755" s="52">
        <f>IF(参照!C755="","",参照!C755)</f>
        <v>4.28E-4</v>
      </c>
      <c r="AX755" s="52" t="str">
        <f>IF(参照!D755="","",参照!D755)</f>
        <v/>
      </c>
      <c r="AY755" s="52">
        <f>IF(参照!E755="","",参照!E755)</f>
        <v>4.1199999999999999E-4</v>
      </c>
      <c r="AZ755" s="52" t="str">
        <f>IF(参照!F755="","",参照!F755)</f>
        <v>新潟県民電力(株)</v>
      </c>
      <c r="BA755" s="52" t="str">
        <f>IF(参照!G755="","",参照!G755)</f>
        <v>新潟県民電力(株)_</v>
      </c>
      <c r="BB755" s="52">
        <f t="shared" si="42"/>
        <v>0.41199999999999998</v>
      </c>
      <c r="BD755" s="52" t="str">
        <f>IF(参照!L755="","",参照!L755)</f>
        <v/>
      </c>
    </row>
    <row r="756" spans="47:56">
      <c r="AU756" s="52" t="str">
        <f>IF(参照!A756="","",参照!A756)</f>
        <v>A0425</v>
      </c>
      <c r="AV756" s="52" t="str">
        <f>IF(参照!B756="","",参照!B756)</f>
        <v>エネトレード(株)</v>
      </c>
      <c r="AW756" s="52" t="str">
        <f>IF(参照!C756="","",参照!C756)</f>
        <v>0.000453※</v>
      </c>
      <c r="AX756" s="52" t="str">
        <f>IF(参照!D756="","",参照!D756)</f>
        <v/>
      </c>
      <c r="AY756" s="52">
        <f>IF(参照!E756="","",参照!E756)</f>
        <v>4.5300000000000001E-4</v>
      </c>
      <c r="AZ756" s="52" t="str">
        <f>IF(参照!F756="","",参照!F756)</f>
        <v>エネトレード(株)</v>
      </c>
      <c r="BA756" s="52" t="str">
        <f>IF(参照!G756="","",参照!G756)</f>
        <v>エネトレード(株)_</v>
      </c>
      <c r="BB756" s="52">
        <f t="shared" si="42"/>
        <v>0.45300000000000001</v>
      </c>
      <c r="BD756" s="52" t="str">
        <f>IF(参照!L756="","",参照!L756)</f>
        <v/>
      </c>
    </row>
    <row r="757" spans="47:56">
      <c r="AU757" s="52" t="str">
        <f>IF(参照!A757="","",参照!A757)</f>
        <v>A0427</v>
      </c>
      <c r="AV757" s="52" t="str">
        <f>IF(参照!B757="","",参照!B757)</f>
        <v>Ｍｙシティ電力(株)</v>
      </c>
      <c r="AW757" s="52">
        <f>IF(参照!C757="","",参照!C757)</f>
        <v>5.1199999999999998E-4</v>
      </c>
      <c r="AX757" s="52" t="str">
        <f>IF(参照!D757="","",参照!D757)</f>
        <v/>
      </c>
      <c r="AY757" s="52">
        <f>IF(参照!E757="","",参照!E757)</f>
        <v>5.6300000000000002E-4</v>
      </c>
      <c r="AZ757" s="52" t="str">
        <f>IF(参照!F757="","",参照!F757)</f>
        <v>Ｍｙシティ電力(株)</v>
      </c>
      <c r="BA757" s="52" t="str">
        <f>IF(参照!G757="","",参照!G757)</f>
        <v>Ｍｙシティ電力(株)_</v>
      </c>
      <c r="BB757" s="52">
        <f t="shared" si="42"/>
        <v>0.56300000000000006</v>
      </c>
      <c r="BD757" s="52" t="str">
        <f>IF(参照!L757="","",参照!L757)</f>
        <v/>
      </c>
    </row>
    <row r="758" spans="47:56">
      <c r="AU758" s="52" t="str">
        <f>IF(参照!A758="","",参照!A758)</f>
        <v>A0429</v>
      </c>
      <c r="AV758" s="52" t="str">
        <f>IF(参照!B758="","",参照!B758)</f>
        <v>ニシムラ(株)</v>
      </c>
      <c r="AW758" s="52">
        <f>IF(参照!C758="","",参照!C758)</f>
        <v>5.0299999999999997E-4</v>
      </c>
      <c r="AX758" s="52" t="str">
        <f>IF(参照!D758="","",参照!D758)</f>
        <v/>
      </c>
      <c r="AY758" s="52">
        <f>IF(参照!E758="","",参照!E758)</f>
        <v>5.5400000000000002E-4</v>
      </c>
      <c r="AZ758" s="52" t="str">
        <f>IF(参照!F758="","",参照!F758)</f>
        <v>ニシムラ(株)</v>
      </c>
      <c r="BA758" s="52" t="str">
        <f>IF(参照!G758="","",参照!G758)</f>
        <v>ニシムラ(株)_</v>
      </c>
      <c r="BB758" s="52">
        <f t="shared" si="42"/>
        <v>0.55400000000000005</v>
      </c>
      <c r="BD758" s="52" t="str">
        <f>IF(参照!L758="","",参照!L758)</f>
        <v/>
      </c>
    </row>
    <row r="759" spans="47:56">
      <c r="AU759" s="52" t="str">
        <f>IF(参照!A759="","",参照!A759)</f>
        <v>A0430</v>
      </c>
      <c r="AV759" s="52" t="str">
        <f>IF(参照!B759="","",参照!B759)</f>
        <v>(株)さくら新電力</v>
      </c>
      <c r="AW759" s="52">
        <f>IF(参照!C759="","",参照!C759)</f>
        <v>4.0400000000000001E-4</v>
      </c>
      <c r="AX759" s="52" t="str">
        <f>IF(参照!D759="","",参照!D759)</f>
        <v>メニューA</v>
      </c>
      <c r="AY759" s="52">
        <f>IF(参照!E759="","",参照!E759)</f>
        <v>0</v>
      </c>
      <c r="AZ759" s="52" t="str">
        <f>IF(参照!F759="","",参照!F759)</f>
        <v>(株)さくら新電力</v>
      </c>
      <c r="BA759" s="52" t="str">
        <f>IF(参照!G759="","",参照!G759)</f>
        <v>(株)さくら新電力_メニューA</v>
      </c>
      <c r="BB759" s="52">
        <f t="shared" si="42"/>
        <v>0</v>
      </c>
      <c r="BD759" s="52" t="str">
        <f>IF(参照!L759="","",参照!L759)</f>
        <v/>
      </c>
    </row>
    <row r="760" spans="47:56">
      <c r="AU760" s="52" t="str">
        <f>IF(参照!A760="","",参照!A760)</f>
        <v/>
      </c>
      <c r="AV760" s="52" t="str">
        <f>IF(参照!B760="","",参照!B760)</f>
        <v/>
      </c>
      <c r="AW760" s="52" t="str">
        <f>IF(参照!C760="","",参照!C760)</f>
        <v/>
      </c>
      <c r="AX760" s="52" t="str">
        <f>IF(参照!D760="","",参照!D760)</f>
        <v>メニューB(残差)</v>
      </c>
      <c r="AY760" s="52">
        <f>IF(参照!E760="","",参照!E760)</f>
        <v>4.2999999999999999E-4</v>
      </c>
      <c r="AZ760" s="52" t="str">
        <f>IF(参照!F760="","",参照!F760)</f>
        <v>(株)さくら新電力</v>
      </c>
      <c r="BA760" s="52" t="str">
        <f>IF(参照!G760="","",参照!G760)</f>
        <v>(株)さくら新電力_メニューB(残差)</v>
      </c>
      <c r="BB760" s="52">
        <f t="shared" si="42"/>
        <v>0.43</v>
      </c>
      <c r="BD760" s="52" t="str">
        <f>IF(参照!L760="","",参照!L760)</f>
        <v/>
      </c>
    </row>
    <row r="761" spans="47:56">
      <c r="AU761" s="52" t="str">
        <f>IF(参照!A761="","",参照!A761)</f>
        <v/>
      </c>
      <c r="AV761" s="52" t="str">
        <f>IF(参照!B761="","",参照!B761)</f>
        <v/>
      </c>
      <c r="AW761" s="52" t="str">
        <f>IF(参照!C761="","",参照!C761)</f>
        <v/>
      </c>
      <c r="AX761" s="52" t="str">
        <f>IF(参照!D761="","",参照!D761)</f>
        <v>(参考値)事業者全体</v>
      </c>
      <c r="AY761" s="52">
        <f>IF(参照!E761="","",参照!E761)</f>
        <v>5.3300000000000005E-4</v>
      </c>
      <c r="AZ761" s="52" t="str">
        <f>IF(参照!F761="","",参照!F761)</f>
        <v>(株)さくら新電力</v>
      </c>
      <c r="BA761" s="52" t="str">
        <f>IF(参照!G761="","",参照!G761)</f>
        <v>(株)さくら新電力_(参考値)事業者全体</v>
      </c>
      <c r="BB761" s="52">
        <f t="shared" si="42"/>
        <v>0.53300000000000003</v>
      </c>
      <c r="BD761" s="52" t="str">
        <f>IF(参照!L761="","",参照!L761)</f>
        <v/>
      </c>
    </row>
    <row r="762" spans="47:56">
      <c r="AU762" s="52" t="str">
        <f>IF(参照!A762="","",参照!A762)</f>
        <v>A0431</v>
      </c>
      <c r="AV762" s="52" t="str">
        <f>IF(参照!B762="","",参照!B762)</f>
        <v>(株)グローアップ</v>
      </c>
      <c r="AW762" s="52">
        <f>IF(参照!C762="","",参照!C762)</f>
        <v>4.0099999999999999E-4</v>
      </c>
      <c r="AX762" s="52" t="str">
        <f>IF(参照!D762="","",参照!D762)</f>
        <v/>
      </c>
      <c r="AY762" s="52">
        <f>IF(参照!E762="","",参照!E762)</f>
        <v>3.4400000000000001E-4</v>
      </c>
      <c r="AZ762" s="52" t="str">
        <f>IF(参照!F762="","",参照!F762)</f>
        <v>(株)グローアップ</v>
      </c>
      <c r="BA762" s="52" t="str">
        <f>IF(参照!G762="","",参照!G762)</f>
        <v>(株)グローアップ_</v>
      </c>
      <c r="BB762" s="52">
        <f t="shared" si="42"/>
        <v>0.34400000000000003</v>
      </c>
      <c r="BD762" s="52" t="str">
        <f>IF(参照!L762="","",参照!L762)</f>
        <v/>
      </c>
    </row>
    <row r="763" spans="47:56">
      <c r="AU763" s="52" t="str">
        <f>IF(参照!A763="","",参照!A763)</f>
        <v>A0435</v>
      </c>
      <c r="AV763" s="52" t="str">
        <f>IF(参照!B763="","",参照!B763)</f>
        <v>いこま市民パワー(株)</v>
      </c>
      <c r="AW763" s="52">
        <f>IF(参照!C763="","",参照!C763)</f>
        <v>1.05E-4</v>
      </c>
      <c r="AX763" s="52" t="str">
        <f>IF(参照!D763="","",参照!D763)</f>
        <v/>
      </c>
      <c r="AY763" s="52">
        <f>IF(参照!E763="","",参照!E763)</f>
        <v>3.9399999999999998E-4</v>
      </c>
      <c r="AZ763" s="52" t="str">
        <f>IF(参照!F763="","",参照!F763)</f>
        <v>いこま市民パワー(株)</v>
      </c>
      <c r="BA763" s="52" t="str">
        <f>IF(参照!G763="","",参照!G763)</f>
        <v>いこま市民パワー(株)_</v>
      </c>
      <c r="BB763" s="52">
        <f t="shared" si="42"/>
        <v>0.39399999999999996</v>
      </c>
      <c r="BD763" s="52" t="str">
        <f>IF(参照!L763="","",参照!L763)</f>
        <v/>
      </c>
    </row>
    <row r="764" spans="47:56">
      <c r="AU764" s="52" t="str">
        <f>IF(参照!A764="","",参照!A764)</f>
        <v>A0436</v>
      </c>
      <c r="AV764" s="52" t="str">
        <f>IF(参照!B764="","",参照!B764)</f>
        <v>(株)コープでんき東北</v>
      </c>
      <c r="AW764" s="52">
        <f>IF(参照!C764="","",参照!C764)</f>
        <v>4.1899999999999999E-4</v>
      </c>
      <c r="AX764" s="52" t="str">
        <f>IF(参照!D764="","",参照!D764)</f>
        <v/>
      </c>
      <c r="AY764" s="52">
        <f>IF(参照!E764="","",参照!E764)</f>
        <v>3.6299999999999999E-4</v>
      </c>
      <c r="AZ764" s="52" t="str">
        <f>IF(参照!F764="","",参照!F764)</f>
        <v>(株)コープでんき東北</v>
      </c>
      <c r="BA764" s="52" t="str">
        <f>IF(参照!G764="","",参照!G764)</f>
        <v>(株)コープでんき東北_</v>
      </c>
      <c r="BB764" s="52">
        <f t="shared" si="42"/>
        <v>0.36299999999999999</v>
      </c>
      <c r="BD764" s="52" t="str">
        <f>IF(参照!L764="","",参照!L764)</f>
        <v/>
      </c>
    </row>
    <row r="765" spans="47:56">
      <c r="AU765" s="52" t="str">
        <f>IF(参照!A765="","",参照!A765)</f>
        <v>A0437</v>
      </c>
      <c r="AV765" s="52" t="str">
        <f>IF(参照!B765="","",参照!B765)</f>
        <v>おもてなし山形(株)</v>
      </c>
      <c r="AW765" s="52">
        <f>IF(参照!C765="","",参照!C765)</f>
        <v>1.54E-4</v>
      </c>
      <c r="AX765" s="52" t="str">
        <f>IF(参照!D765="","",参照!D765)</f>
        <v/>
      </c>
      <c r="AY765" s="52">
        <f>IF(参照!E765="","",参照!E765)</f>
        <v>9.800000000000001E-5</v>
      </c>
      <c r="AZ765" s="52" t="str">
        <f>IF(参照!F765="","",参照!F765)</f>
        <v>おもてなし山形(株)</v>
      </c>
      <c r="BA765" s="52" t="str">
        <f>IF(参照!G765="","",参照!G765)</f>
        <v>おもてなし山形(株)_</v>
      </c>
      <c r="BB765" s="52">
        <f t="shared" si="42"/>
        <v>9.8000000000000004E-2</v>
      </c>
      <c r="BD765" s="52" t="str">
        <f>IF(参照!L765="","",参照!L765)</f>
        <v/>
      </c>
    </row>
    <row r="766" spans="47:56">
      <c r="AU766" s="52" t="str">
        <f>IF(参照!A766="","",参照!A766)</f>
        <v>A0438</v>
      </c>
      <c r="AV766" s="52" t="str">
        <f>IF(参照!B766="","",参照!B766)</f>
        <v>長野都市ガス(株)</v>
      </c>
      <c r="AW766" s="52">
        <f>IF(参照!C766="","",参照!C766)</f>
        <v>3.6400000000000001E-4</v>
      </c>
      <c r="AX766" s="52" t="str">
        <f>IF(参照!D766="","",参照!D766)</f>
        <v/>
      </c>
      <c r="AY766" s="52">
        <f>IF(参照!E766="","",参照!E766)</f>
        <v>3.0800000000000001E-4</v>
      </c>
      <c r="AZ766" s="52" t="str">
        <f>IF(参照!F766="","",参照!F766)</f>
        <v>長野都市ガス(株)</v>
      </c>
      <c r="BA766" s="52" t="str">
        <f>IF(参照!G766="","",参照!G766)</f>
        <v>長野都市ガス(株)_</v>
      </c>
      <c r="BB766" s="52">
        <f t="shared" si="42"/>
        <v>0.308</v>
      </c>
      <c r="BD766" s="52" t="str">
        <f>IF(参照!L766="","",参照!L766)</f>
        <v/>
      </c>
    </row>
    <row r="767" spans="47:56">
      <c r="AU767" s="52" t="str">
        <f>IF(参照!A767="","",参照!A767)</f>
        <v>A0439</v>
      </c>
      <c r="AV767" s="52" t="str">
        <f>IF(参照!B767="","",参照!B767)</f>
        <v>上田ガス(株)</v>
      </c>
      <c r="AW767" s="52">
        <f>IF(参照!C767="","",参照!C767)</f>
        <v>3.6400000000000001E-4</v>
      </c>
      <c r="AX767" s="52" t="str">
        <f>IF(参照!D767="","",参照!D767)</f>
        <v/>
      </c>
      <c r="AY767" s="52">
        <f>IF(参照!E767="","",参照!E767)</f>
        <v>3.0800000000000001E-4</v>
      </c>
      <c r="AZ767" s="52" t="str">
        <f>IF(参照!F767="","",参照!F767)</f>
        <v>上田ガス(株)</v>
      </c>
      <c r="BA767" s="52" t="str">
        <f>IF(参照!G767="","",参照!G767)</f>
        <v>上田ガス(株)_</v>
      </c>
      <c r="BB767" s="52">
        <f t="shared" si="42"/>
        <v>0.308</v>
      </c>
      <c r="BD767" s="52" t="str">
        <f>IF(参照!L767="","",参照!L767)</f>
        <v/>
      </c>
    </row>
    <row r="768" spans="47:56">
      <c r="AU768" s="52" t="str">
        <f>IF(参照!A768="","",参照!A768)</f>
        <v>A0440</v>
      </c>
      <c r="AV768" s="52" t="str">
        <f>IF(参照!B768="","",参照!B768)</f>
        <v>日本瓦斯(株)</v>
      </c>
      <c r="AW768" s="52">
        <f>IF(参照!C768="","",参照!C768)</f>
        <v>4.9200000000000003E-4</v>
      </c>
      <c r="AX768" s="52" t="str">
        <f>IF(参照!D768="","",参照!D768)</f>
        <v>メニューA</v>
      </c>
      <c r="AY768" s="52">
        <f>IF(参照!E768="","",参照!E768)</f>
        <v>0</v>
      </c>
      <c r="AZ768" s="52" t="str">
        <f>IF(参照!F768="","",参照!F768)</f>
        <v>日本瓦斯(株)</v>
      </c>
      <c r="BA768" s="52" t="str">
        <f>IF(参照!G768="","",参照!G768)</f>
        <v>日本瓦斯(株)_メニューA</v>
      </c>
      <c r="BB768" s="52">
        <f t="shared" si="42"/>
        <v>0</v>
      </c>
      <c r="BD768" s="52" t="str">
        <f>IF(参照!L768="","",参照!L768)</f>
        <v/>
      </c>
    </row>
    <row r="769" spans="47:56">
      <c r="AU769" s="52" t="str">
        <f>IF(参照!A769="","",参照!A769)</f>
        <v/>
      </c>
      <c r="AV769" s="52" t="str">
        <f>IF(参照!B769="","",参照!B769)</f>
        <v/>
      </c>
      <c r="AW769" s="52" t="str">
        <f>IF(参照!C769="","",参照!C769)</f>
        <v/>
      </c>
      <c r="AX769" s="52" t="str">
        <f>IF(参照!D769="","",参照!D769)</f>
        <v>メニューB(残差)</v>
      </c>
      <c r="AY769" s="52">
        <f>IF(参照!E769="","",参照!E769)</f>
        <v>4.3100000000000001E-4</v>
      </c>
      <c r="AZ769" s="52" t="str">
        <f>IF(参照!F769="","",参照!F769)</f>
        <v>日本瓦斯(株)</v>
      </c>
      <c r="BA769" s="52" t="str">
        <f>IF(参照!G769="","",参照!G769)</f>
        <v>日本瓦斯(株)_メニューB(残差)</v>
      </c>
      <c r="BB769" s="52">
        <f t="shared" si="42"/>
        <v>0.43099999999999999</v>
      </c>
      <c r="BD769" s="52" t="str">
        <f>IF(参照!L769="","",参照!L769)</f>
        <v/>
      </c>
    </row>
    <row r="770" spans="47:56">
      <c r="AU770" s="52" t="str">
        <f>IF(参照!A770="","",参照!A770)</f>
        <v/>
      </c>
      <c r="AV770" s="52" t="str">
        <f>IF(参照!B770="","",参照!B770)</f>
        <v/>
      </c>
      <c r="AW770" s="52" t="str">
        <f>IF(参照!C770="","",参照!C770)</f>
        <v/>
      </c>
      <c r="AX770" s="52" t="str">
        <f>IF(参照!D770="","",参照!D770)</f>
        <v>(参考値)事業者全体</v>
      </c>
      <c r="AY770" s="52">
        <f>IF(参照!E770="","",参照!E770)</f>
        <v>4.95E-4</v>
      </c>
      <c r="AZ770" s="52" t="str">
        <f>IF(参照!F770="","",参照!F770)</f>
        <v>日本瓦斯(株)</v>
      </c>
      <c r="BA770" s="52" t="str">
        <f>IF(参照!G770="","",参照!G770)</f>
        <v>日本瓦斯(株)_(参考値)事業者全体</v>
      </c>
      <c r="BB770" s="52">
        <f t="shared" si="42"/>
        <v>0.495</v>
      </c>
      <c r="BD770" s="52" t="str">
        <f>IF(参照!L770="","",参照!L770)</f>
        <v/>
      </c>
    </row>
    <row r="771" spans="47:56">
      <c r="AU771" s="52" t="str">
        <f>IF(参照!A771="","",参照!A771)</f>
        <v>A0441</v>
      </c>
      <c r="AV771" s="52" t="str">
        <f>IF(参照!B771="","",参照!B771)</f>
        <v>(株)内藤工業所</v>
      </c>
      <c r="AW771" s="52">
        <f>IF(参照!C771="","",参照!C771)</f>
        <v>5.0799999999999999E-4</v>
      </c>
      <c r="AX771" s="52" t="str">
        <f>IF(参照!D771="","",参照!D771)</f>
        <v/>
      </c>
      <c r="AY771" s="52">
        <f>IF(参照!E771="","",参照!E771)</f>
        <v>4.5199999999999998E-4</v>
      </c>
      <c r="AZ771" s="52" t="str">
        <f>IF(参照!F771="","",参照!F771)</f>
        <v>(株)内藤工業所</v>
      </c>
      <c r="BA771" s="52" t="str">
        <f>IF(参照!G771="","",参照!G771)</f>
        <v>(株)内藤工業所_</v>
      </c>
      <c r="BB771" s="52">
        <f t="shared" si="42"/>
        <v>0.45199999999999996</v>
      </c>
      <c r="BD771" s="52" t="str">
        <f>IF(参照!L771="","",参照!L771)</f>
        <v/>
      </c>
    </row>
    <row r="772" spans="47:56">
      <c r="AU772" s="52" t="str">
        <f>IF(参照!A772="","",参照!A772)</f>
        <v>A0442</v>
      </c>
      <c r="AV772" s="52" t="str">
        <f>IF(参照!B772="","",参照!B772)</f>
        <v>(株)シグナストラスト</v>
      </c>
      <c r="AW772" s="52">
        <f>IF(参照!C772="","",参照!C772)</f>
        <v>5.2999999999999998E-4</v>
      </c>
      <c r="AX772" s="52" t="str">
        <f>IF(参照!D772="","",参照!D772)</f>
        <v/>
      </c>
      <c r="AY772" s="52">
        <f>IF(参照!E772="","",参照!E772)</f>
        <v>4.7399999999999997E-4</v>
      </c>
      <c r="AZ772" s="52" t="str">
        <f>IF(参照!F772="","",参照!F772)</f>
        <v>(株)シグナストラスト</v>
      </c>
      <c r="BA772" s="52" t="str">
        <f>IF(参照!G772="","",参照!G772)</f>
        <v>(株)シグナストラスト_</v>
      </c>
      <c r="BB772" s="52">
        <f t="shared" si="42"/>
        <v>0.47399999999999998</v>
      </c>
      <c r="BD772" s="52" t="str">
        <f>IF(参照!L772="","",参照!L772)</f>
        <v/>
      </c>
    </row>
    <row r="773" spans="47:56">
      <c r="AU773" s="52" t="str">
        <f>IF(参照!A773="","",参照!A773)</f>
        <v>A0443</v>
      </c>
      <c r="AV773" s="52" t="str">
        <f>IF(参照!B773="","",参照!B773)</f>
        <v>ゲーテハウス(株)</v>
      </c>
      <c r="AW773" s="52">
        <f>IF(参照!C773="","",参照!C773)</f>
        <v>4.8899999999999996E-4</v>
      </c>
      <c r="AX773" s="52" t="str">
        <f>IF(参照!D773="","",参照!D773)</f>
        <v/>
      </c>
      <c r="AY773" s="52">
        <f>IF(参照!E773="","",参照!E773)</f>
        <v>5.1199999999999998E-4</v>
      </c>
      <c r="AZ773" s="52" t="str">
        <f>IF(参照!F773="","",参照!F773)</f>
        <v>ゲーテハウス(株)</v>
      </c>
      <c r="BA773" s="52" t="str">
        <f>IF(参照!G773="","",参照!G773)</f>
        <v>ゲーテハウス(株)_</v>
      </c>
      <c r="BB773" s="52">
        <f t="shared" ref="BB773:BB836" si="43">AY773*1000</f>
        <v>0.51200000000000001</v>
      </c>
      <c r="BD773" s="52" t="str">
        <f>IF(参照!L773="","",参照!L773)</f>
        <v/>
      </c>
    </row>
    <row r="774" spans="47:56">
      <c r="AU774" s="52" t="str">
        <f>IF(参照!A774="","",参照!A774)</f>
        <v>A0445</v>
      </c>
      <c r="AV774" s="52" t="str">
        <f>IF(参照!B774="","",参照!B774)</f>
        <v>岩手電力(株)</v>
      </c>
      <c r="AW774" s="52">
        <f>IF(参照!C774="","",参照!C774)</f>
        <v>5.22E-4</v>
      </c>
      <c r="AX774" s="52" t="str">
        <f>IF(参照!D774="","",参照!D774)</f>
        <v/>
      </c>
      <c r="AY774" s="52">
        <f>IF(参照!E774="","",参照!E774)</f>
        <v>5.0799999999999999E-4</v>
      </c>
      <c r="AZ774" s="52" t="str">
        <f>IF(参照!F774="","",参照!F774)</f>
        <v>岩手電力(株)</v>
      </c>
      <c r="BA774" s="52" t="str">
        <f>IF(参照!G774="","",参照!G774)</f>
        <v>岩手電力(株)_</v>
      </c>
      <c r="BB774" s="52">
        <f t="shared" si="43"/>
        <v>0.50800000000000001</v>
      </c>
      <c r="BD774" s="52" t="str">
        <f>IF(参照!L774="","",参照!L774)</f>
        <v/>
      </c>
    </row>
    <row r="775" spans="47:56">
      <c r="AU775" s="52" t="str">
        <f>IF(参照!A775="","",参照!A775)</f>
        <v>A0446</v>
      </c>
      <c r="AV775" s="52" t="str">
        <f>IF(参照!B775="","",参照!B775)</f>
        <v>ＪＰエネルギー(株)</v>
      </c>
      <c r="AW775" s="52">
        <f>IF(参照!C775="","",参照!C775)</f>
        <v>4.95E-4</v>
      </c>
      <c r="AX775" s="52" t="str">
        <f>IF(参照!D775="","",参照!D775)</f>
        <v/>
      </c>
      <c r="AY775" s="52">
        <f>IF(参照!E775="","",参照!E775)</f>
        <v>5.3899999999999998E-4</v>
      </c>
      <c r="AZ775" s="52" t="str">
        <f>IF(参照!F775="","",参照!F775)</f>
        <v>ＪＰエネルギー(株)</v>
      </c>
      <c r="BA775" s="52" t="str">
        <f>IF(参照!G775="","",参照!G775)</f>
        <v>ＪＰエネルギー(株)_</v>
      </c>
      <c r="BB775" s="52">
        <f t="shared" si="43"/>
        <v>0.53900000000000003</v>
      </c>
      <c r="BD775" s="52" t="str">
        <f>IF(参照!L775="","",参照!L775)</f>
        <v/>
      </c>
    </row>
    <row r="776" spans="47:56">
      <c r="AU776" s="52" t="str">
        <f>IF(参照!A776="","",参照!A776)</f>
        <v>A0447</v>
      </c>
      <c r="AV776" s="52" t="str">
        <f>IF(参照!B776="","",参照!B776)</f>
        <v>兵庫電力(株)</v>
      </c>
      <c r="AW776" s="52">
        <f>IF(参照!C776="","",参照!C776)</f>
        <v>4.7600000000000002E-4</v>
      </c>
      <c r="AX776" s="52" t="str">
        <f>IF(参照!D776="","",参照!D776)</f>
        <v/>
      </c>
      <c r="AY776" s="52">
        <f>IF(参照!E776="","",参照!E776)</f>
        <v>4.2000000000000002E-4</v>
      </c>
      <c r="AZ776" s="52" t="str">
        <f>IF(参照!F776="","",参照!F776)</f>
        <v>兵庫電力(株)</v>
      </c>
      <c r="BA776" s="52" t="str">
        <f>IF(参照!G776="","",参照!G776)</f>
        <v>兵庫電力(株)_</v>
      </c>
      <c r="BB776" s="52">
        <f t="shared" si="43"/>
        <v>0.42000000000000004</v>
      </c>
      <c r="BD776" s="52" t="str">
        <f>IF(参照!L776="","",参照!L776)</f>
        <v/>
      </c>
    </row>
    <row r="777" spans="47:56">
      <c r="AU777" s="52" t="str">
        <f>IF(参照!A777="","",参照!A777)</f>
        <v>A0448</v>
      </c>
      <c r="AV777" s="52" t="str">
        <f>IF(参照!B777="","",参照!B777)</f>
        <v>大和ライフエナジア(株)</v>
      </c>
      <c r="AW777" s="52">
        <f>IF(参照!C777="","",参照!C777)</f>
        <v>4.7600000000000002E-4</v>
      </c>
      <c r="AX777" s="52" t="str">
        <f>IF(参照!D777="","",参照!D777)</f>
        <v>メニューA</v>
      </c>
      <c r="AY777" s="52">
        <f>IF(参照!E777="","",参照!E777)</f>
        <v>0</v>
      </c>
      <c r="AZ777" s="52" t="str">
        <f>IF(参照!F777="","",参照!F777)</f>
        <v>大和ライフエナジア(株)</v>
      </c>
      <c r="BA777" s="52" t="str">
        <f>IF(参照!G777="","",参照!G777)</f>
        <v>大和ライフエナジア(株)_メニューA</v>
      </c>
      <c r="BB777" s="52">
        <f t="shared" si="43"/>
        <v>0</v>
      </c>
      <c r="BD777" s="52" t="str">
        <f>IF(参照!L777="","",参照!L777)</f>
        <v/>
      </c>
    </row>
    <row r="778" spans="47:56">
      <c r="AU778" s="52" t="str">
        <f>IF(参照!A778="","",参照!A778)</f>
        <v/>
      </c>
      <c r="AV778" s="52" t="str">
        <f>IF(参照!B778="","",参照!B778)</f>
        <v/>
      </c>
      <c r="AW778" s="52" t="str">
        <f>IF(参照!C778="","",参照!C778)</f>
        <v/>
      </c>
      <c r="AX778" s="52" t="str">
        <f>IF(参照!D778="","",参照!D778)</f>
        <v>メニューB(残差)</v>
      </c>
      <c r="AY778" s="52">
        <f>IF(参照!E778="","",参照!E778)</f>
        <v>4.2400000000000001E-4</v>
      </c>
      <c r="AZ778" s="52" t="str">
        <f>IF(参照!F778="","",参照!F778)</f>
        <v>大和ライフエナジア(株)</v>
      </c>
      <c r="BA778" s="52" t="str">
        <f>IF(参照!G778="","",参照!G778)</f>
        <v>大和ライフエナジア(株)_メニューB(残差)</v>
      </c>
      <c r="BB778" s="52">
        <f t="shared" si="43"/>
        <v>0.42399999999999999</v>
      </c>
      <c r="BD778" s="52" t="str">
        <f>IF(参照!L778="","",参照!L778)</f>
        <v/>
      </c>
    </row>
    <row r="779" spans="47:56">
      <c r="AU779" s="52" t="str">
        <f>IF(参照!A779="","",参照!A779)</f>
        <v/>
      </c>
      <c r="AV779" s="52" t="str">
        <f>IF(参照!B779="","",参照!B779)</f>
        <v/>
      </c>
      <c r="AW779" s="52" t="str">
        <f>IF(参照!C779="","",参照!C779)</f>
        <v/>
      </c>
      <c r="AX779" s="52" t="str">
        <f>IF(参照!D779="","",参照!D779)</f>
        <v>(参考値)事業者全体</v>
      </c>
      <c r="AY779" s="52">
        <f>IF(参照!E779="","",参照!E779)</f>
        <v>4.26E-4</v>
      </c>
      <c r="AZ779" s="52" t="str">
        <f>IF(参照!F779="","",参照!F779)</f>
        <v>大和ライフエナジア(株)</v>
      </c>
      <c r="BA779" s="52" t="str">
        <f>IF(参照!G779="","",参照!G779)</f>
        <v>大和ライフエナジア(株)_(参考値)事業者全体</v>
      </c>
      <c r="BB779" s="52">
        <f t="shared" si="43"/>
        <v>0.42599999999999999</v>
      </c>
      <c r="BD779" s="52" t="str">
        <f>IF(参照!L779="","",参照!L779)</f>
        <v/>
      </c>
    </row>
    <row r="780" spans="47:56">
      <c r="AU780" s="52" t="str">
        <f>IF(参照!A780="","",参照!A780)</f>
        <v>A0451</v>
      </c>
      <c r="AV780" s="52" t="str">
        <f>IF(参照!B780="","",参照!B780)</f>
        <v>Ｃｏｃｏテラスたがわ(株)</v>
      </c>
      <c r="AW780" s="52">
        <f>IF(参照!C780="","",参照!C780)</f>
        <v>3.2499999999999999E-4</v>
      </c>
      <c r="AX780" s="52" t="str">
        <f>IF(参照!D780="","",参照!D780)</f>
        <v/>
      </c>
      <c r="AY780" s="52">
        <f>IF(参照!E780="","",参照!E780)</f>
        <v>3.1100000000000002E-4</v>
      </c>
      <c r="AZ780" s="52" t="str">
        <f>IF(参照!F780="","",参照!F780)</f>
        <v>Ｃｏｃｏテラスたがわ(株)</v>
      </c>
      <c r="BA780" s="52" t="str">
        <f>IF(参照!G780="","",参照!G780)</f>
        <v>Ｃｏｃｏテラスたがわ(株)_</v>
      </c>
      <c r="BB780" s="52">
        <f t="shared" si="43"/>
        <v>0.311</v>
      </c>
      <c r="BD780" s="52" t="str">
        <f>IF(参照!L780="","",参照!L780)</f>
        <v/>
      </c>
    </row>
    <row r="781" spans="47:56">
      <c r="AU781" s="52" t="str">
        <f>IF(参照!A781="","",参照!A781)</f>
        <v>A0452</v>
      </c>
      <c r="AV781" s="52" t="str">
        <f>IF(参照!B781="","",参照!B781)</f>
        <v>東北電力エナジートレーディング(株)</v>
      </c>
      <c r="AW781" s="52" t="str">
        <f>IF(参照!C781="","",参照!C781)</f>
        <v>0.000453※</v>
      </c>
      <c r="AX781" s="52" t="str">
        <f>IF(参照!D781="","",参照!D781)</f>
        <v/>
      </c>
      <c r="AY781" s="52">
        <f>IF(参照!E781="","",参照!E781)</f>
        <v>4.5300000000000001E-4</v>
      </c>
      <c r="AZ781" s="52" t="str">
        <f>IF(参照!F781="","",参照!F781)</f>
        <v>東北電力エナジートレーディング(株)</v>
      </c>
      <c r="BA781" s="52" t="str">
        <f>IF(参照!G781="","",参照!G781)</f>
        <v>東北電力エナジートレーディング(株)_</v>
      </c>
      <c r="BB781" s="52">
        <f t="shared" si="43"/>
        <v>0.45300000000000001</v>
      </c>
      <c r="BD781" s="52" t="str">
        <f>IF(参照!L781="","",参照!L781)</f>
        <v/>
      </c>
    </row>
    <row r="782" spans="47:56">
      <c r="AU782" s="52" t="str">
        <f>IF(参照!A782="","",参照!A782)</f>
        <v>A0453</v>
      </c>
      <c r="AV782" s="52" t="str">
        <f>IF(参照!B782="","",参照!B782)</f>
        <v>(株)横浜環境デザイン</v>
      </c>
      <c r="AW782" s="52">
        <f>IF(参照!C782="","",参照!C782)</f>
        <v>3.8900000000000002E-4</v>
      </c>
      <c r="AX782" s="52" t="str">
        <f>IF(参照!D782="","",参照!D782)</f>
        <v>メニューA</v>
      </c>
      <c r="AY782" s="52">
        <f>IF(参照!E782="","",参照!E782)</f>
        <v>0</v>
      </c>
      <c r="AZ782" s="52" t="str">
        <f>IF(参照!F782="","",参照!F782)</f>
        <v>(株)横浜環境デザイン</v>
      </c>
      <c r="BA782" s="52" t="str">
        <f>IF(参照!G782="","",参照!G782)</f>
        <v>(株)横浜環境デザイン_メニューA</v>
      </c>
      <c r="BB782" s="52">
        <f t="shared" si="43"/>
        <v>0</v>
      </c>
      <c r="BD782" s="52" t="str">
        <f>IF(参照!L782="","",参照!L782)</f>
        <v/>
      </c>
    </row>
    <row r="783" spans="47:56">
      <c r="AU783" s="52" t="str">
        <f>IF(参照!A783="","",参照!A783)</f>
        <v/>
      </c>
      <c r="AV783" s="52" t="str">
        <f>IF(参照!B783="","",参照!B783)</f>
        <v/>
      </c>
      <c r="AW783" s="52" t="str">
        <f>IF(参照!C783="","",参照!C783)</f>
        <v/>
      </c>
      <c r="AX783" s="52" t="str">
        <f>IF(参照!D783="","",参照!D783)</f>
        <v>メニューB(残差)</v>
      </c>
      <c r="AY783" s="52">
        <f>IF(参照!E783="","",参照!E783)</f>
        <v>4.46E-4</v>
      </c>
      <c r="AZ783" s="52" t="str">
        <f>IF(参照!F783="","",参照!F783)</f>
        <v>(株)横浜環境デザイン</v>
      </c>
      <c r="BA783" s="52" t="str">
        <f>IF(参照!G783="","",参照!G783)</f>
        <v>(株)横浜環境デザイン_メニューB(残差)</v>
      </c>
      <c r="BB783" s="52">
        <f t="shared" si="43"/>
        <v>0.44600000000000001</v>
      </c>
      <c r="BD783" s="52" t="str">
        <f>IF(参照!L783="","",参照!L783)</f>
        <v/>
      </c>
    </row>
    <row r="784" spans="47:56">
      <c r="AU784" s="52" t="str">
        <f>IF(参照!A784="","",参照!A784)</f>
        <v/>
      </c>
      <c r="AV784" s="52" t="str">
        <f>IF(参照!B784="","",参照!B784)</f>
        <v/>
      </c>
      <c r="AW784" s="52" t="str">
        <f>IF(参照!C784="","",参照!C784)</f>
        <v/>
      </c>
      <c r="AX784" s="52" t="str">
        <f>IF(参照!D784="","",参照!D784)</f>
        <v>(参考値)事業者全体</v>
      </c>
      <c r="AY784" s="52">
        <f>IF(参照!E784="","",参照!E784)</f>
        <v>4.6000000000000001E-4</v>
      </c>
      <c r="AZ784" s="52" t="str">
        <f>IF(参照!F784="","",参照!F784)</f>
        <v>(株)横浜環境デザイン</v>
      </c>
      <c r="BA784" s="52" t="str">
        <f>IF(参照!G784="","",参照!G784)</f>
        <v>(株)横浜環境デザイン_(参考値)事業者全体</v>
      </c>
      <c r="BB784" s="52">
        <f t="shared" si="43"/>
        <v>0.46</v>
      </c>
      <c r="BD784" s="52" t="str">
        <f>IF(参照!L784="","",参照!L784)</f>
        <v/>
      </c>
    </row>
    <row r="785" spans="47:56">
      <c r="AU785" s="52" t="str">
        <f>IF(参照!A785="","",参照!A785)</f>
        <v>A0454</v>
      </c>
      <c r="AV785" s="52" t="str">
        <f>IF(参照!B785="","",参照!B785)</f>
        <v>(株)まち未来製作所</v>
      </c>
      <c r="AW785" s="52">
        <f>IF(参照!C785="","",参照!C785)</f>
        <v>3.0200000000000002E-4</v>
      </c>
      <c r="AX785" s="52" t="str">
        <f>IF(参照!D785="","",参照!D785)</f>
        <v/>
      </c>
      <c r="AY785" s="52">
        <f>IF(参照!E785="","",参照!E785)</f>
        <v>5.2899999999999996E-4</v>
      </c>
      <c r="AZ785" s="52" t="str">
        <f>IF(参照!F785="","",参照!F785)</f>
        <v>(株)まち未来製作所</v>
      </c>
      <c r="BA785" s="52" t="str">
        <f>IF(参照!G785="","",参照!G785)</f>
        <v>(株)まち未来製作所_</v>
      </c>
      <c r="BB785" s="52">
        <f t="shared" si="43"/>
        <v>0.52899999999999991</v>
      </c>
      <c r="BD785" s="52" t="str">
        <f>IF(参照!L785="","",参照!L785)</f>
        <v/>
      </c>
    </row>
    <row r="786" spans="47:56">
      <c r="AU786" s="52" t="str">
        <f>IF(参照!A786="","",参照!A786)</f>
        <v>A0455</v>
      </c>
      <c r="AV786" s="52" t="str">
        <f>IF(参照!B786="","",参照!B786)</f>
        <v>ＴＲＥＮＤＥ(株)</v>
      </c>
      <c r="AW786" s="52">
        <f>IF(参照!C786="","",参照!C786)</f>
        <v>4.9399999999999997E-4</v>
      </c>
      <c r="AX786" s="52" t="str">
        <f>IF(参照!D786="","",参照!D786)</f>
        <v/>
      </c>
      <c r="AY786" s="52">
        <f>IF(参照!E786="","",参照!E786)</f>
        <v>4.8799999999999999E-4</v>
      </c>
      <c r="AZ786" s="52" t="str">
        <f>IF(参照!F786="","",参照!F786)</f>
        <v>ＴＲＥＮＤＥ(株)</v>
      </c>
      <c r="BA786" s="52" t="str">
        <f>IF(参照!G786="","",参照!G786)</f>
        <v>ＴＲＥＮＤＥ(株)_</v>
      </c>
      <c r="BB786" s="52">
        <f t="shared" si="43"/>
        <v>0.48799999999999999</v>
      </c>
      <c r="BD786" s="52" t="str">
        <f>IF(参照!L786="","",参照!L786)</f>
        <v/>
      </c>
    </row>
    <row r="787" spans="47:56">
      <c r="AU787" s="52" t="str">
        <f>IF(参照!A787="","",参照!A787)</f>
        <v>A0456</v>
      </c>
      <c r="AV787" s="52" t="str">
        <f>IF(参照!B787="","",参照!B787)</f>
        <v>(株)どさんこパワー</v>
      </c>
      <c r="AW787" s="52">
        <f>IF(参照!C787="","",参照!C787)</f>
        <v>5.0500000000000002E-4</v>
      </c>
      <c r="AX787" s="52" t="str">
        <f>IF(参照!D787="","",参照!D787)</f>
        <v>メニューA</v>
      </c>
      <c r="AY787" s="52">
        <f>IF(参照!E787="","",参照!E787)</f>
        <v>0</v>
      </c>
      <c r="AZ787" s="52" t="str">
        <f>IF(参照!F787="","",参照!F787)</f>
        <v>(株)どさんこパワー</v>
      </c>
      <c r="BA787" s="52" t="str">
        <f>IF(参照!G787="","",参照!G787)</f>
        <v>(株)どさんこパワー_メニューA</v>
      </c>
      <c r="BB787" s="52">
        <f t="shared" si="43"/>
        <v>0</v>
      </c>
      <c r="BD787" s="52" t="str">
        <f>IF(参照!L787="","",参照!L787)</f>
        <v/>
      </c>
    </row>
    <row r="788" spans="47:56">
      <c r="AU788" s="52" t="str">
        <f>IF(参照!A788="","",参照!A788)</f>
        <v/>
      </c>
      <c r="AV788" s="52" t="str">
        <f>IF(参照!B788="","",参照!B788)</f>
        <v/>
      </c>
      <c r="AW788" s="52" t="str">
        <f>IF(参照!C788="","",参照!C788)</f>
        <v/>
      </c>
      <c r="AX788" s="52" t="str">
        <f>IF(参照!D788="","",参照!D788)</f>
        <v>メニューB(残差)</v>
      </c>
      <c r="AY788" s="52">
        <f>IF(参照!E788="","",参照!E788)</f>
        <v>5.5800000000000001E-4</v>
      </c>
      <c r="AZ788" s="52" t="str">
        <f>IF(参照!F788="","",参照!F788)</f>
        <v>(株)どさんこパワー</v>
      </c>
      <c r="BA788" s="52" t="str">
        <f>IF(参照!G788="","",参照!G788)</f>
        <v>(株)どさんこパワー_メニューB(残差)</v>
      </c>
      <c r="BB788" s="52">
        <f t="shared" si="43"/>
        <v>0.55800000000000005</v>
      </c>
      <c r="BD788" s="52" t="str">
        <f>IF(参照!L788="","",参照!L788)</f>
        <v/>
      </c>
    </row>
    <row r="789" spans="47:56">
      <c r="AU789" s="52" t="str">
        <f>IF(参照!A789="","",参照!A789)</f>
        <v/>
      </c>
      <c r="AV789" s="52" t="str">
        <f>IF(参照!B789="","",参照!B789)</f>
        <v/>
      </c>
      <c r="AW789" s="52" t="str">
        <f>IF(参照!C789="","",参照!C789)</f>
        <v/>
      </c>
      <c r="AX789" s="52" t="str">
        <f>IF(参照!D789="","",参照!D789)</f>
        <v>(参考値)事業者全体</v>
      </c>
      <c r="AY789" s="52">
        <f>IF(参照!E789="","",参照!E789)</f>
        <v>5.3600000000000002E-4</v>
      </c>
      <c r="AZ789" s="52" t="str">
        <f>IF(参照!F789="","",参照!F789)</f>
        <v>(株)どさんこパワー</v>
      </c>
      <c r="BA789" s="52" t="str">
        <f>IF(参照!G789="","",参照!G789)</f>
        <v>(株)どさんこパワー_(参考値)事業者全体</v>
      </c>
      <c r="BB789" s="52">
        <f t="shared" si="43"/>
        <v>0.53600000000000003</v>
      </c>
      <c r="BD789" s="52" t="str">
        <f>IF(参照!L789="","",参照!L789)</f>
        <v/>
      </c>
    </row>
    <row r="790" spans="47:56">
      <c r="AU790" s="52" t="str">
        <f>IF(参照!A790="","",参照!A790)</f>
        <v>A0457</v>
      </c>
      <c r="AV790" s="52" t="str">
        <f>IF(参照!B790="","",参照!B790)</f>
        <v>トリニティエナジー(株)</v>
      </c>
      <c r="AW790" s="52">
        <f>IF(参照!C790="","",参照!C790)</f>
        <v>4.5900000000000004E-4</v>
      </c>
      <c r="AX790" s="52" t="str">
        <f>IF(参照!D790="","",参照!D790)</f>
        <v/>
      </c>
      <c r="AY790" s="52">
        <f>IF(参照!E790="","",参照!E790)</f>
        <v>4.7299999999999995E-4</v>
      </c>
      <c r="AZ790" s="52" t="str">
        <f>IF(参照!F790="","",参照!F790)</f>
        <v>トリニティエナジー(株)</v>
      </c>
      <c r="BA790" s="52" t="str">
        <f>IF(参照!G790="","",参照!G790)</f>
        <v>トリニティエナジー(株)_</v>
      </c>
      <c r="BB790" s="52">
        <f t="shared" si="43"/>
        <v>0.47299999999999998</v>
      </c>
      <c r="BD790" s="52" t="str">
        <f>IF(参照!L790="","",参照!L790)</f>
        <v/>
      </c>
    </row>
    <row r="791" spans="47:56">
      <c r="AU791" s="52" t="str">
        <f>IF(参照!A791="","",参照!A791)</f>
        <v>A0458</v>
      </c>
      <c r="AV791" s="52" t="str">
        <f>IF(参照!B791="","",参照!B791)</f>
        <v>ワンワールドエナジー(株)(旧：(株)地方創生テクノロジーラボ)</v>
      </c>
      <c r="AW791" s="52">
        <f>IF(参照!C791="","",参照!C791)</f>
        <v>4.6500000000000003E-4</v>
      </c>
      <c r="AX791" s="52" t="str">
        <f>IF(参照!D791="","",参照!D791)</f>
        <v/>
      </c>
      <c r="AY791" s="52">
        <f>IF(参照!E791="","",参照!E791)</f>
        <v>4.35E-4</v>
      </c>
      <c r="AZ791" s="52" t="str">
        <f>IF(参照!F791="","",参照!F791)</f>
        <v>ワンワールドエナジー(株)(旧：(株)地方創生テクノロジーラボ)</v>
      </c>
      <c r="BA791" s="52" t="str">
        <f>IF(参照!G791="","",参照!G791)</f>
        <v>ワンワールドエナジー(株)(旧：(株)地方創生テクノロジーラボ)_</v>
      </c>
      <c r="BB791" s="52">
        <f t="shared" si="43"/>
        <v>0.435</v>
      </c>
      <c r="BD791" s="52" t="str">
        <f>IF(参照!L791="","",参照!L791)</f>
        <v/>
      </c>
    </row>
    <row r="792" spans="47:56">
      <c r="AU792" s="52" t="str">
        <f>IF(参照!A792="","",参照!A792)</f>
        <v>A0459</v>
      </c>
      <c r="AV792" s="52" t="str">
        <f>IF(参照!B792="","",参照!B792)</f>
        <v>みなとみらい電力(株)</v>
      </c>
      <c r="AW792" s="52">
        <f>IF(参照!C792="","",参照!C792)</f>
        <v>4.9399999999999997E-4</v>
      </c>
      <c r="AX792" s="52" t="str">
        <f>IF(参照!D792="","",参照!D792)</f>
        <v/>
      </c>
      <c r="AY792" s="52">
        <f>IF(参照!E792="","",参照!E792)</f>
        <v>5.1599999999999997E-4</v>
      </c>
      <c r="AZ792" s="52" t="str">
        <f>IF(参照!F792="","",参照!F792)</f>
        <v>みなとみらい電力(株)</v>
      </c>
      <c r="BA792" s="52" t="str">
        <f>IF(参照!G792="","",参照!G792)</f>
        <v>みなとみらい電力(株)_</v>
      </c>
      <c r="BB792" s="52">
        <f t="shared" si="43"/>
        <v>0.51600000000000001</v>
      </c>
      <c r="BD792" s="52" t="str">
        <f>IF(参照!L792="","",参照!L792)</f>
        <v/>
      </c>
    </row>
    <row r="793" spans="47:56">
      <c r="AU793" s="52" t="str">
        <f>IF(参照!A793="","",参照!A793)</f>
        <v>A0461</v>
      </c>
      <c r="AV793" s="52" t="str">
        <f>IF(参照!B793="","",参照!B793)</f>
        <v>(株)ＬＩＸＩＬ　ＴＥＰＣＯ　スマートパートナーズ</v>
      </c>
      <c r="AW793" s="52">
        <f>IF(参照!C793="","",参照!C793)</f>
        <v>4.9700000000000005E-4</v>
      </c>
      <c r="AX793" s="52" t="str">
        <f>IF(参照!D793="","",参照!D793)</f>
        <v>メニューA</v>
      </c>
      <c r="AY793" s="52">
        <f>IF(参照!E793="","",参照!E793)</f>
        <v>0</v>
      </c>
      <c r="AZ793" s="52" t="str">
        <f>IF(参照!F793="","",参照!F793)</f>
        <v>(株)ＬＩＸＩＬ　ＴＥＰＣＯ　スマートパートナーズ</v>
      </c>
      <c r="BA793" s="52" t="str">
        <f>IF(参照!G793="","",参照!G793)</f>
        <v>(株)ＬＩＸＩＬ　ＴＥＰＣＯ　スマートパートナーズ_メニューA</v>
      </c>
      <c r="BB793" s="52">
        <f t="shared" si="43"/>
        <v>0</v>
      </c>
      <c r="BD793" s="52" t="str">
        <f>IF(参照!L793="","",参照!L793)</f>
        <v/>
      </c>
    </row>
    <row r="794" spans="47:56">
      <c r="AU794" s="52" t="str">
        <f>IF(参照!A794="","",参照!A794)</f>
        <v/>
      </c>
      <c r="AV794" s="52" t="str">
        <f>IF(参照!B794="","",参照!B794)</f>
        <v/>
      </c>
      <c r="AW794" s="52" t="str">
        <f>IF(参照!C794="","",参照!C794)</f>
        <v/>
      </c>
      <c r="AX794" s="52" t="str">
        <f>IF(参照!D794="","",参照!D794)</f>
        <v>メニューB</v>
      </c>
      <c r="AY794" s="52">
        <f>IF(参照!E794="","",参照!E794)</f>
        <v>2.0100000000000001E-4</v>
      </c>
      <c r="AZ794" s="52" t="str">
        <f>IF(参照!F794="","",参照!F794)</f>
        <v>(株)ＬＩＸＩＬ　ＴＥＰＣＯ　スマートパートナーズ</v>
      </c>
      <c r="BA794" s="52" t="str">
        <f>IF(参照!G794="","",参照!G794)</f>
        <v>(株)ＬＩＸＩＬ　ＴＥＰＣＯ　スマートパートナーズ_メニューB</v>
      </c>
      <c r="BB794" s="52">
        <f t="shared" si="43"/>
        <v>0.20100000000000001</v>
      </c>
      <c r="BD794" s="52" t="str">
        <f>IF(参照!L794="","",参照!L794)</f>
        <v/>
      </c>
    </row>
    <row r="795" spans="47:56">
      <c r="AU795" s="52" t="str">
        <f>IF(参照!A795="","",参照!A795)</f>
        <v/>
      </c>
      <c r="AV795" s="52" t="str">
        <f>IF(参照!B795="","",参照!B795)</f>
        <v/>
      </c>
      <c r="AW795" s="52" t="str">
        <f>IF(参照!C795="","",参照!C795)</f>
        <v/>
      </c>
      <c r="AX795" s="52" t="str">
        <f>IF(参照!D795="","",参照!D795)</f>
        <v>メニューC(残差)</v>
      </c>
      <c r="AY795" s="52">
        <f>IF(参照!E795="","",参照!E795)</f>
        <v>5.2900000000000006E-4</v>
      </c>
      <c r="AZ795" s="52" t="str">
        <f>IF(参照!F795="","",参照!F795)</f>
        <v>(株)ＬＩＸＩＬ　ＴＥＰＣＯ　スマートパートナーズ</v>
      </c>
      <c r="BA795" s="52" t="str">
        <f>IF(参照!G795="","",参照!G795)</f>
        <v>(株)ＬＩＸＩＬ　ＴＥＰＣＯ　スマートパートナーズ_メニューC(残差)</v>
      </c>
      <c r="BB795" s="52">
        <f t="shared" si="43"/>
        <v>0.52900000000000003</v>
      </c>
      <c r="BD795" s="52" t="str">
        <f>IF(参照!L795="","",参照!L795)</f>
        <v/>
      </c>
    </row>
    <row r="796" spans="47:56">
      <c r="AU796" s="52" t="str">
        <f>IF(参照!A796="","",参照!A796)</f>
        <v/>
      </c>
      <c r="AV796" s="52" t="str">
        <f>IF(参照!B796="","",参照!B796)</f>
        <v/>
      </c>
      <c r="AW796" s="52" t="str">
        <f>IF(参照!C796="","",参照!C796)</f>
        <v/>
      </c>
      <c r="AX796" s="52" t="str">
        <f>IF(参照!D796="","",参照!D796)</f>
        <v>(参考値)事業者全体</v>
      </c>
      <c r="AY796" s="52">
        <f>IF(参照!E796="","",参照!E796)</f>
        <v>4.9200000000000003E-4</v>
      </c>
      <c r="AZ796" s="52" t="str">
        <f>IF(参照!F796="","",参照!F796)</f>
        <v>(株)ＬＩＸＩＬ　ＴＥＰＣＯ　スマートパートナーズ</v>
      </c>
      <c r="BA796" s="52" t="str">
        <f>IF(参照!G796="","",参照!G796)</f>
        <v>(株)ＬＩＸＩＬ　ＴＥＰＣＯ　スマートパートナーズ_(参考値)事業者全体</v>
      </c>
      <c r="BB796" s="52">
        <f t="shared" si="43"/>
        <v>0.49200000000000005</v>
      </c>
      <c r="BD796" s="52" t="str">
        <f>IF(参照!L796="","",参照!L796)</f>
        <v/>
      </c>
    </row>
    <row r="797" spans="47:56">
      <c r="AU797" s="52" t="str">
        <f>IF(参照!A797="","",参照!A797)</f>
        <v>A0463</v>
      </c>
      <c r="AV797" s="52" t="str">
        <f>IF(参照!B797="","",参照!B797)</f>
        <v>(株)ＮＥＸＴ　ＯＮＥ</v>
      </c>
      <c r="AW797" s="52">
        <f>IF(参照!C797="","",参照!C797)</f>
        <v>5.31E-4</v>
      </c>
      <c r="AX797" s="52" t="str">
        <f>IF(参照!D797="","",参照!D797)</f>
        <v/>
      </c>
      <c r="AY797" s="52">
        <f>IF(参照!E797="","",参照!E797)</f>
        <v>5.1400000000000003E-4</v>
      </c>
      <c r="AZ797" s="52" t="str">
        <f>IF(参照!F797="","",参照!F797)</f>
        <v>(株)ＮＥＸＴ　ＯＮＥ</v>
      </c>
      <c r="BA797" s="52" t="str">
        <f>IF(参照!G797="","",参照!G797)</f>
        <v>(株)ＮＥＸＴ　ＯＮＥ_</v>
      </c>
      <c r="BB797" s="52">
        <f t="shared" si="43"/>
        <v>0.51400000000000001</v>
      </c>
      <c r="BD797" s="52" t="str">
        <f>IF(参照!L797="","",参照!L797)</f>
        <v/>
      </c>
    </row>
    <row r="798" spans="47:56">
      <c r="AU798" s="52" t="str">
        <f>IF(参照!A798="","",参照!A798)</f>
        <v>A0465</v>
      </c>
      <c r="AV798" s="52" t="str">
        <f>IF(参照!B798="","",参照!B798)</f>
        <v>(株)ユビニティー</v>
      </c>
      <c r="AW798" s="52">
        <f>IF(参照!C798="","",参照!C798)</f>
        <v>5.8100000000000003E-4</v>
      </c>
      <c r="AX798" s="52" t="str">
        <f>IF(参照!D798="","",参照!D798)</f>
        <v/>
      </c>
      <c r="AY798" s="52">
        <f>IF(参照!E798="","",参照!E798)</f>
        <v>5.6400000000000005E-4</v>
      </c>
      <c r="AZ798" s="52" t="str">
        <f>IF(参照!F798="","",参照!F798)</f>
        <v>(株)ユビニティー</v>
      </c>
      <c r="BA798" s="52" t="str">
        <f>IF(参照!G798="","",参照!G798)</f>
        <v>(株)ユビニティー_</v>
      </c>
      <c r="BB798" s="52">
        <f t="shared" si="43"/>
        <v>0.56400000000000006</v>
      </c>
      <c r="BD798" s="52" t="str">
        <f>IF(参照!L798="","",参照!L798)</f>
        <v/>
      </c>
    </row>
    <row r="799" spans="47:56">
      <c r="AU799" s="52" t="str">
        <f>IF(参照!A799="","",参照!A799)</f>
        <v>A0466</v>
      </c>
      <c r="AV799" s="52" t="str">
        <f>IF(参照!B799="","",参照!B799)</f>
        <v>(株)宮交シティ</v>
      </c>
      <c r="AW799" s="52">
        <f>IF(参照!C799="","",参照!C799)</f>
        <v>3.2200000000000002E-4</v>
      </c>
      <c r="AX799" s="52" t="str">
        <f>IF(参照!D799="","",参照!D799)</f>
        <v/>
      </c>
      <c r="AY799" s="52">
        <f>IF(参照!E799="","",参照!E799)</f>
        <v>2.6600000000000001E-4</v>
      </c>
      <c r="AZ799" s="52" t="str">
        <f>IF(参照!F799="","",参照!F799)</f>
        <v>(株)宮交シティ</v>
      </c>
      <c r="BA799" s="52" t="str">
        <f>IF(参照!G799="","",参照!G799)</f>
        <v>(株)宮交シティ_</v>
      </c>
      <c r="BB799" s="52">
        <f t="shared" si="43"/>
        <v>0.26600000000000001</v>
      </c>
      <c r="BD799" s="52" t="str">
        <f>IF(参照!L799="","",参照!L799)</f>
        <v/>
      </c>
    </row>
    <row r="800" spans="47:56">
      <c r="AU800" s="52" t="str">
        <f>IF(参照!A800="","",参照!A800)</f>
        <v>A0467</v>
      </c>
      <c r="AV800" s="52" t="str">
        <f>IF(参照!B800="","",参照!B800)</f>
        <v>(株)アルファライズ</v>
      </c>
      <c r="AW800" s="52">
        <f>IF(参照!C800="","",参照!C800)</f>
        <v>5.1000000000000004E-4</v>
      </c>
      <c r="AX800" s="52" t="str">
        <f>IF(参照!D800="","",参照!D800)</f>
        <v/>
      </c>
      <c r="AY800" s="52">
        <f>IF(参照!E800="","",参照!E800)</f>
        <v>5.2800000000000004E-4</v>
      </c>
      <c r="AZ800" s="52" t="str">
        <f>IF(参照!F800="","",参照!F800)</f>
        <v>(株)アルファライズ</v>
      </c>
      <c r="BA800" s="52" t="str">
        <f>IF(参照!G800="","",参照!G800)</f>
        <v>(株)アルファライズ_</v>
      </c>
      <c r="BB800" s="52">
        <f t="shared" si="43"/>
        <v>0.52800000000000002</v>
      </c>
      <c r="BD800" s="52" t="str">
        <f>IF(参照!L800="","",参照!L800)</f>
        <v/>
      </c>
    </row>
    <row r="801" spans="47:56">
      <c r="AU801" s="52" t="str">
        <f>IF(参照!A801="","",参照!A801)</f>
        <v>A0468</v>
      </c>
      <c r="AV801" s="52" t="str">
        <f>IF(参照!B801="","",参照!B801)</f>
        <v>おおすみ半島スマートエネルギー(株)</v>
      </c>
      <c r="AW801" s="52">
        <f>IF(参照!C801="","",参照!C801)</f>
        <v>4.5800000000000002E-4</v>
      </c>
      <c r="AX801" s="52" t="str">
        <f>IF(参照!D801="","",参照!D801)</f>
        <v/>
      </c>
      <c r="AY801" s="52">
        <f>IF(参照!E801="","",参照!E801)</f>
        <v>4.5800000000000002E-4</v>
      </c>
      <c r="AZ801" s="52" t="str">
        <f>IF(参照!F801="","",参照!F801)</f>
        <v>おおすみ半島スマートエネルギー(株)</v>
      </c>
      <c r="BA801" s="52" t="str">
        <f>IF(参照!G801="","",参照!G801)</f>
        <v>おおすみ半島スマートエネルギー(株)_</v>
      </c>
      <c r="BB801" s="52">
        <f t="shared" si="43"/>
        <v>0.45800000000000002</v>
      </c>
      <c r="BD801" s="52" t="str">
        <f>IF(参照!L801="","",参照!L801)</f>
        <v/>
      </c>
    </row>
    <row r="802" spans="47:56">
      <c r="AU802" s="52" t="str">
        <f>IF(参照!A802="","",参照!A802)</f>
        <v>A0470</v>
      </c>
      <c r="AV802" s="52" t="str">
        <f>IF(参照!B802="","",参照!B802)</f>
        <v>おきなわコープエナジー(株)</v>
      </c>
      <c r="AW802" s="52">
        <f>IF(参照!C802="","",参照!C802)</f>
        <v>6.96E-4</v>
      </c>
      <c r="AX802" s="52" t="str">
        <f>IF(参照!D802="","",参照!D802)</f>
        <v/>
      </c>
      <c r="AY802" s="52">
        <f>IF(参照!E802="","",参照!E802)</f>
        <v>6.8300000000000001E-4</v>
      </c>
      <c r="AZ802" s="52" t="str">
        <f>IF(参照!F802="","",参照!F802)</f>
        <v>おきなわコープエナジー(株)</v>
      </c>
      <c r="BA802" s="52" t="str">
        <f>IF(参照!G802="","",参照!G802)</f>
        <v>おきなわコープエナジー(株)_</v>
      </c>
      <c r="BB802" s="52">
        <f t="shared" si="43"/>
        <v>0.68300000000000005</v>
      </c>
      <c r="BD802" s="52" t="str">
        <f>IF(参照!L802="","",参照!L802)</f>
        <v/>
      </c>
    </row>
    <row r="803" spans="47:56">
      <c r="AU803" s="52" t="str">
        <f>IF(参照!A803="","",参照!A803)</f>
        <v>A0471</v>
      </c>
      <c r="AV803" s="52" t="str">
        <f>IF(参照!B803="","",参照!B803)</f>
        <v>久慈地域エネルギー(株)</v>
      </c>
      <c r="AW803" s="52">
        <f>IF(参照!C803="","",参照!C803)</f>
        <v>4.26E-4</v>
      </c>
      <c r="AX803" s="52" t="str">
        <f>IF(参照!D803="","",参照!D803)</f>
        <v/>
      </c>
      <c r="AY803" s="52">
        <f>IF(参照!E803="","",参照!E803)</f>
        <v>4.9200000000000003E-4</v>
      </c>
      <c r="AZ803" s="52" t="str">
        <f>IF(参照!F803="","",参照!F803)</f>
        <v>久慈地域エネルギー(株)</v>
      </c>
      <c r="BA803" s="52" t="str">
        <f>IF(参照!G803="","",参照!G803)</f>
        <v>久慈地域エネルギー(株)_</v>
      </c>
      <c r="BB803" s="52">
        <f t="shared" si="43"/>
        <v>0.49200000000000005</v>
      </c>
      <c r="BD803" s="52" t="str">
        <f>IF(参照!L803="","",参照!L803)</f>
        <v/>
      </c>
    </row>
    <row r="804" spans="47:56">
      <c r="AU804" s="52" t="str">
        <f>IF(参照!A804="","",参照!A804)</f>
        <v>A0472</v>
      </c>
      <c r="AV804" s="52" t="str">
        <f>IF(参照!B804="","",参照!B804)</f>
        <v>弘前ガス(株)</v>
      </c>
      <c r="AW804" s="52">
        <f>IF(参照!C804="","",参照!C804)</f>
        <v>4.7699999999999999E-4</v>
      </c>
      <c r="AX804" s="52" t="str">
        <f>IF(参照!D804="","",参照!D804)</f>
        <v/>
      </c>
      <c r="AY804" s="52">
        <f>IF(参照!E804="","",参照!E804)</f>
        <v>4.6799999999999999E-4</v>
      </c>
      <c r="AZ804" s="52" t="str">
        <f>IF(参照!F804="","",参照!F804)</f>
        <v>弘前ガス(株)</v>
      </c>
      <c r="BA804" s="52" t="str">
        <f>IF(参照!G804="","",参照!G804)</f>
        <v>弘前ガス(株)_</v>
      </c>
      <c r="BB804" s="52">
        <f t="shared" si="43"/>
        <v>0.46799999999999997</v>
      </c>
      <c r="BD804" s="52" t="str">
        <f>IF(参照!L804="","",参照!L804)</f>
        <v/>
      </c>
    </row>
    <row r="805" spans="47:56">
      <c r="AU805" s="52" t="str">
        <f>IF(参照!A805="","",参照!A805)</f>
        <v>A0473</v>
      </c>
      <c r="AV805" s="52" t="str">
        <f>IF(参照!B805="","",参照!B805)</f>
        <v>(株)フォーバルテレコム　</v>
      </c>
      <c r="AW805" s="52">
        <f>IF(参照!C805="","",参照!C805)</f>
        <v>4.75E-4</v>
      </c>
      <c r="AX805" s="52" t="str">
        <f>IF(参照!D805="","",参照!D805)</f>
        <v>メニューA</v>
      </c>
      <c r="AY805" s="52">
        <f>IF(参照!E805="","",参照!E805)</f>
        <v>0</v>
      </c>
      <c r="AZ805" s="52" t="str">
        <f>IF(参照!F805="","",参照!F805)</f>
        <v>(株)フォーバルテレコム　</v>
      </c>
      <c r="BA805" s="52" t="str">
        <f>IF(参照!G805="","",参照!G805)</f>
        <v>(株)フォーバルテレコム　_メニューA</v>
      </c>
      <c r="BB805" s="52">
        <f t="shared" si="43"/>
        <v>0</v>
      </c>
      <c r="BD805" s="52" t="str">
        <f>IF(参照!L805="","",参照!L805)</f>
        <v/>
      </c>
    </row>
    <row r="806" spans="47:56">
      <c r="AU806" s="52" t="str">
        <f>IF(参照!A806="","",参照!A806)</f>
        <v/>
      </c>
      <c r="AV806" s="52" t="str">
        <f>IF(参照!B806="","",参照!B806)</f>
        <v/>
      </c>
      <c r="AW806" s="52" t="str">
        <f>IF(参照!C806="","",参照!C806)</f>
        <v/>
      </c>
      <c r="AX806" s="52" t="str">
        <f>IF(参照!D806="","",参照!D806)</f>
        <v>メニューB(残差)</v>
      </c>
      <c r="AY806" s="52">
        <f>IF(参照!E806="","",参照!E806)</f>
        <v>4.1899999999999999E-4</v>
      </c>
      <c r="AZ806" s="52" t="str">
        <f>IF(参照!F806="","",参照!F806)</f>
        <v>(株)フォーバルテレコム　</v>
      </c>
      <c r="BA806" s="52" t="str">
        <f>IF(参照!G806="","",参照!G806)</f>
        <v>(株)フォーバルテレコム　_メニューB(残差)</v>
      </c>
      <c r="BB806" s="52">
        <f t="shared" si="43"/>
        <v>0.41899999999999998</v>
      </c>
      <c r="BD806" s="52" t="str">
        <f>IF(参照!L806="","",参照!L806)</f>
        <v/>
      </c>
    </row>
    <row r="807" spans="47:56">
      <c r="AU807" s="52" t="str">
        <f>IF(参照!A807="","",参照!A807)</f>
        <v/>
      </c>
      <c r="AV807" s="52" t="str">
        <f>IF(参照!B807="","",参照!B807)</f>
        <v/>
      </c>
      <c r="AW807" s="52" t="str">
        <f>IF(参照!C807="","",参照!C807)</f>
        <v/>
      </c>
      <c r="AX807" s="52" t="str">
        <f>IF(参照!D807="","",参照!D807)</f>
        <v>(参考値)事業者全体</v>
      </c>
      <c r="AY807" s="52">
        <f>IF(参照!E807="","",参照!E807)</f>
        <v>3.8900000000000002E-4</v>
      </c>
      <c r="AZ807" s="52" t="str">
        <f>IF(参照!F807="","",参照!F807)</f>
        <v>(株)フォーバルテレコム　</v>
      </c>
      <c r="BA807" s="52" t="str">
        <f>IF(参照!G807="","",参照!G807)</f>
        <v>(株)フォーバルテレコム　_(参考値)事業者全体</v>
      </c>
      <c r="BB807" s="52">
        <f t="shared" si="43"/>
        <v>0.38900000000000001</v>
      </c>
      <c r="BD807" s="52" t="str">
        <f>IF(参照!L807="","",参照!L807)</f>
        <v/>
      </c>
    </row>
    <row r="808" spans="47:56">
      <c r="AU808" s="52" t="str">
        <f>IF(参照!A808="","",参照!A808)</f>
        <v>A0476</v>
      </c>
      <c r="AV808" s="52" t="str">
        <f>IF(参照!B808="","",参照!B808)</f>
        <v>(株)グランデータ</v>
      </c>
      <c r="AW808" s="52">
        <f>IF(参照!C808="","",参照!C808)</f>
        <v>5.22E-4</v>
      </c>
      <c r="AX808" s="52" t="str">
        <f>IF(参照!D808="","",参照!D808)</f>
        <v/>
      </c>
      <c r="AY808" s="52">
        <f>IF(参照!E808="","",参照!E808)</f>
        <v>5.1999999999999995E-4</v>
      </c>
      <c r="AZ808" s="52" t="str">
        <f>IF(参照!F808="","",参照!F808)</f>
        <v>(株)グランデータ</v>
      </c>
      <c r="BA808" s="52" t="str">
        <f>IF(参照!G808="","",参照!G808)</f>
        <v>(株)グランデータ_</v>
      </c>
      <c r="BB808" s="52">
        <f t="shared" si="43"/>
        <v>0.51999999999999991</v>
      </c>
      <c r="BD808" s="52" t="str">
        <f>IF(参照!L808="","",参照!L808)</f>
        <v/>
      </c>
    </row>
    <row r="809" spans="47:56">
      <c r="AU809" s="52" t="str">
        <f>IF(参照!A809="","",参照!A809)</f>
        <v>A0477</v>
      </c>
      <c r="AV809" s="52" t="str">
        <f>IF(参照!B809="","",参照!B809)</f>
        <v>くるめエネルギー(株)</v>
      </c>
      <c r="AW809" s="52">
        <f>IF(参照!C809="","",参照!C809)</f>
        <v>5.5400000000000002E-4</v>
      </c>
      <c r="AX809" s="52" t="str">
        <f>IF(参照!D809="","",参照!D809)</f>
        <v/>
      </c>
      <c r="AY809" s="52">
        <f>IF(参照!E809="","",参照!E809)</f>
        <v>4.9799999999999996E-4</v>
      </c>
      <c r="AZ809" s="52" t="str">
        <f>IF(参照!F809="","",参照!F809)</f>
        <v>くるめエネルギー(株)</v>
      </c>
      <c r="BA809" s="52" t="str">
        <f>IF(参照!G809="","",参照!G809)</f>
        <v>くるめエネルギー(株)_</v>
      </c>
      <c r="BB809" s="52">
        <f t="shared" si="43"/>
        <v>0.49799999999999994</v>
      </c>
      <c r="BD809" s="52" t="str">
        <f>IF(参照!L809="","",参照!L809)</f>
        <v/>
      </c>
    </row>
    <row r="810" spans="47:56">
      <c r="AU810" s="52" t="str">
        <f>IF(参照!A810="","",参照!A810)</f>
        <v>A0478</v>
      </c>
      <c r="AV810" s="52" t="str">
        <f>IF(参照!B810="","",参照!B810)</f>
        <v>(株)はまエネ</v>
      </c>
      <c r="AW810" s="52">
        <f>IF(参照!C810="","",参照!C810)</f>
        <v>4.95E-4</v>
      </c>
      <c r="AX810" s="52" t="str">
        <f>IF(参照!D810="","",参照!D810)</f>
        <v/>
      </c>
      <c r="AY810" s="52">
        <f>IF(参照!E810="","",参照!E810)</f>
        <v>5.3600000000000002E-4</v>
      </c>
      <c r="AZ810" s="52" t="str">
        <f>IF(参照!F810="","",参照!F810)</f>
        <v>(株)はまエネ</v>
      </c>
      <c r="BA810" s="52" t="str">
        <f>IF(参照!G810="","",参照!G810)</f>
        <v>(株)はまエネ_</v>
      </c>
      <c r="BB810" s="52">
        <f t="shared" si="43"/>
        <v>0.53600000000000003</v>
      </c>
      <c r="BD810" s="52" t="str">
        <f>IF(参照!L810="","",参照!L810)</f>
        <v/>
      </c>
    </row>
    <row r="811" spans="47:56">
      <c r="AU811" s="52" t="str">
        <f>IF(参照!A811="","",参照!A811)</f>
        <v>A0480</v>
      </c>
      <c r="AV811" s="52" t="str">
        <f>IF(参照!B811="","",参照!B811)</f>
        <v>松阪新電力(株)</v>
      </c>
      <c r="AW811" s="52">
        <f>IF(参照!C811="","",参照!C811)</f>
        <v>9.2E-5</v>
      </c>
      <c r="AX811" s="52" t="str">
        <f>IF(参照!D811="","",参照!D811)</f>
        <v/>
      </c>
      <c r="AY811" s="52">
        <f>IF(参照!E811="","",参照!E811)</f>
        <v>3.5100000000000002E-4</v>
      </c>
      <c r="AZ811" s="52" t="str">
        <f>IF(参照!F811="","",参照!F811)</f>
        <v>松阪新電力(株)</v>
      </c>
      <c r="BA811" s="52" t="str">
        <f>IF(参照!G811="","",参照!G811)</f>
        <v>松阪新電力(株)_</v>
      </c>
      <c r="BB811" s="52">
        <f t="shared" si="43"/>
        <v>0.35100000000000003</v>
      </c>
      <c r="BD811" s="52" t="str">
        <f>IF(参照!L811="","",参照!L811)</f>
        <v/>
      </c>
    </row>
    <row r="812" spans="47:56">
      <c r="AU812" s="52" t="str">
        <f>IF(参照!A812="","",参照!A812)</f>
        <v>A0481</v>
      </c>
      <c r="AV812" s="52" t="str">
        <f>IF(参照!B812="","",参照!B812)</f>
        <v>ヒューリックプロパティソリューション(株)</v>
      </c>
      <c r="AW812" s="52">
        <f>IF(参照!C812="","",参照!C812)</f>
        <v>3.1500000000000001E-4</v>
      </c>
      <c r="AX812" s="52" t="str">
        <f>IF(参照!D812="","",参照!D812)</f>
        <v/>
      </c>
      <c r="AY812" s="52">
        <f>IF(参照!E812="","",参照!E812)</f>
        <v>4.95E-4</v>
      </c>
      <c r="AZ812" s="52" t="str">
        <f>IF(参照!F812="","",参照!F812)</f>
        <v>ヒューリックプロパティソリューション(株)</v>
      </c>
      <c r="BA812" s="52" t="str">
        <f>IF(参照!G812="","",参照!G812)</f>
        <v>ヒューリックプロパティソリューション(株)_</v>
      </c>
      <c r="BB812" s="52">
        <f t="shared" si="43"/>
        <v>0.495</v>
      </c>
      <c r="BD812" s="52" t="str">
        <f>IF(参照!L812="","",参照!L812)</f>
        <v/>
      </c>
    </row>
    <row r="813" spans="47:56">
      <c r="AU813" s="52" t="str">
        <f>IF(参照!A813="","",参照!A813)</f>
        <v>A0482</v>
      </c>
      <c r="AV813" s="52" t="str">
        <f>IF(参照!B813="","",参照!B813)</f>
        <v>宮崎電力(株)</v>
      </c>
      <c r="AW813" s="52">
        <f>IF(参照!C813="","",参照!C813)</f>
        <v>4.0299999999999998E-4</v>
      </c>
      <c r="AX813" s="52" t="str">
        <f>IF(参照!D813="","",参照!D813)</f>
        <v/>
      </c>
      <c r="AY813" s="52">
        <f>IF(参照!E813="","",参照!E813)</f>
        <v>4.4999999999999999E-4</v>
      </c>
      <c r="AZ813" s="52" t="str">
        <f>IF(参照!F813="","",参照!F813)</f>
        <v>宮崎電力(株)</v>
      </c>
      <c r="BA813" s="52" t="str">
        <f>IF(参照!G813="","",参照!G813)</f>
        <v>宮崎電力(株)_</v>
      </c>
      <c r="BB813" s="52">
        <f t="shared" si="43"/>
        <v>0.45</v>
      </c>
      <c r="BD813" s="52" t="str">
        <f>IF(参照!L813="","",参照!L813)</f>
        <v/>
      </c>
    </row>
    <row r="814" spans="47:56">
      <c r="AU814" s="52" t="str">
        <f>IF(参照!A814="","",参照!A814)</f>
        <v>A0483</v>
      </c>
      <c r="AV814" s="52" t="str">
        <f>IF(参照!B814="","",参照!B814)</f>
        <v>みの市民エネルギー(株)</v>
      </c>
      <c r="AW814" s="52">
        <f>IF(参照!C814="","",参照!C814)</f>
        <v>5.1800000000000001E-4</v>
      </c>
      <c r="AX814" s="52" t="str">
        <f>IF(参照!D814="","",参照!D814)</f>
        <v/>
      </c>
      <c r="AY814" s="52">
        <f>IF(参照!E814="","",参照!E814)</f>
        <v>5.6300000000000002E-4</v>
      </c>
      <c r="AZ814" s="52" t="str">
        <f>IF(参照!F814="","",参照!F814)</f>
        <v>みの市民エネルギー(株)</v>
      </c>
      <c r="BA814" s="52" t="str">
        <f>IF(参照!G814="","",参照!G814)</f>
        <v>みの市民エネルギー(株)_</v>
      </c>
      <c r="BB814" s="52">
        <f t="shared" si="43"/>
        <v>0.56300000000000006</v>
      </c>
      <c r="BD814" s="52" t="str">
        <f>IF(参照!L814="","",参照!L814)</f>
        <v/>
      </c>
    </row>
    <row r="815" spans="47:56">
      <c r="AU815" s="52" t="str">
        <f>IF(参照!A815="","",参照!A815)</f>
        <v>A0484</v>
      </c>
      <c r="AV815" s="52" t="str">
        <f>IF(参照!B815="","",参照!B815)</f>
        <v>三友エンテック(株)</v>
      </c>
      <c r="AW815" s="52">
        <f>IF(参照!C815="","",参照!C815)</f>
        <v>4.75E-4</v>
      </c>
      <c r="AX815" s="52" t="str">
        <f>IF(参照!D815="","",参照!D815)</f>
        <v/>
      </c>
      <c r="AY815" s="52">
        <f>IF(参照!E815="","",参照!E815)</f>
        <v>4.1899999999999999E-4</v>
      </c>
      <c r="AZ815" s="52" t="str">
        <f>IF(参照!F815="","",参照!F815)</f>
        <v>三友エンテック(株)</v>
      </c>
      <c r="BA815" s="52" t="str">
        <f>IF(参照!G815="","",参照!G815)</f>
        <v>三友エンテック(株)_</v>
      </c>
      <c r="BB815" s="52">
        <f t="shared" si="43"/>
        <v>0.41899999999999998</v>
      </c>
      <c r="BD815" s="52" t="str">
        <f>IF(参照!L815="","",参照!L815)</f>
        <v/>
      </c>
    </row>
    <row r="816" spans="47:56">
      <c r="AU816" s="52" t="str">
        <f>IF(参照!A816="","",参照!A816)</f>
        <v>A0486</v>
      </c>
      <c r="AV816" s="52" t="str">
        <f>IF(参照!B816="","",参照!B816)</f>
        <v>府中・調布まちなかエナジー(株)</v>
      </c>
      <c r="AW816" s="52">
        <f>IF(参照!C816="","",参照!C816)</f>
        <v>4.8000000000000001E-4</v>
      </c>
      <c r="AX816" s="52" t="str">
        <f>IF(参照!D816="","",参照!D816)</f>
        <v>メニューA</v>
      </c>
      <c r="AY816" s="52">
        <f>IF(参照!E816="","",参照!E816)</f>
        <v>0</v>
      </c>
      <c r="AZ816" s="52" t="str">
        <f>IF(参照!F816="","",参照!F816)</f>
        <v>府中・調布まちなかエナジー(株)</v>
      </c>
      <c r="BA816" s="52" t="str">
        <f>IF(参照!G816="","",参照!G816)</f>
        <v>府中・調布まちなかエナジー(株)_メニューA</v>
      </c>
      <c r="BB816" s="52">
        <f t="shared" si="43"/>
        <v>0</v>
      </c>
      <c r="BD816" s="52" t="str">
        <f>IF(参照!L816="","",参照!L816)</f>
        <v/>
      </c>
    </row>
    <row r="817" spans="47:56">
      <c r="AU817" s="52" t="str">
        <f>IF(参照!A817="","",参照!A817)</f>
        <v/>
      </c>
      <c r="AV817" s="52" t="str">
        <f>IF(参照!B817="","",参照!B817)</f>
        <v/>
      </c>
      <c r="AW817" s="52" t="str">
        <f>IF(参照!C817="","",参照!C817)</f>
        <v/>
      </c>
      <c r="AX817" s="52" t="str">
        <f>IF(参照!D817="","",参照!D817)</f>
        <v>メニューB(残差)</v>
      </c>
      <c r="AY817" s="52">
        <f>IF(参照!E817="","",参照!E817)</f>
        <v>5.3499999999999999E-4</v>
      </c>
      <c r="AZ817" s="52" t="str">
        <f>IF(参照!F817="","",参照!F817)</f>
        <v>府中・調布まちなかエナジー(株)</v>
      </c>
      <c r="BA817" s="52" t="str">
        <f>IF(参照!G817="","",参照!G817)</f>
        <v>府中・調布まちなかエナジー(株)_メニューB(残差)</v>
      </c>
      <c r="BB817" s="52">
        <f t="shared" si="43"/>
        <v>0.53500000000000003</v>
      </c>
      <c r="BD817" s="52" t="str">
        <f>IF(参照!L817="","",参照!L817)</f>
        <v/>
      </c>
    </row>
    <row r="818" spans="47:56">
      <c r="AU818" s="52" t="str">
        <f>IF(参照!A818="","",参照!A818)</f>
        <v/>
      </c>
      <c r="AV818" s="52" t="str">
        <f>IF(参照!B818="","",参照!B818)</f>
        <v/>
      </c>
      <c r="AW818" s="52" t="str">
        <f>IF(参照!C818="","",参照!C818)</f>
        <v/>
      </c>
      <c r="AX818" s="52" t="str">
        <f>IF(参照!D818="","",参照!D818)</f>
        <v>(参考値)事業者全体</v>
      </c>
      <c r="AY818" s="52">
        <f>IF(参照!E818="","",参照!E818)</f>
        <v>4.95E-4</v>
      </c>
      <c r="AZ818" s="52" t="str">
        <f>IF(参照!F818="","",参照!F818)</f>
        <v>府中・調布まちなかエナジー(株)</v>
      </c>
      <c r="BA818" s="52" t="str">
        <f>IF(参照!G818="","",参照!G818)</f>
        <v>府中・調布まちなかエナジー(株)_(参考値)事業者全体</v>
      </c>
      <c r="BB818" s="52">
        <f t="shared" si="43"/>
        <v>0.495</v>
      </c>
      <c r="BD818" s="52" t="str">
        <f>IF(参照!L818="","",参照!L818)</f>
        <v/>
      </c>
    </row>
    <row r="819" spans="47:56">
      <c r="AU819" s="52" t="str">
        <f>IF(参照!A819="","",参照!A819)</f>
        <v>A0487</v>
      </c>
      <c r="AV819" s="52" t="str">
        <f>IF(参照!B819="","",参照!B819)</f>
        <v>伊勢志摩電力(株)</v>
      </c>
      <c r="AW819" s="52">
        <f>IF(参照!C819="","",参照!C819)</f>
        <v>4.8299999999999998E-4</v>
      </c>
      <c r="AX819" s="52" t="str">
        <f>IF(参照!D819="","",参照!D819)</f>
        <v/>
      </c>
      <c r="AY819" s="52">
        <f>IF(参照!E819="","",参照!E819)</f>
        <v>4.8299999999999998E-4</v>
      </c>
      <c r="AZ819" s="52" t="str">
        <f>IF(参照!F819="","",参照!F819)</f>
        <v>伊勢志摩電力(株)</v>
      </c>
      <c r="BA819" s="52" t="str">
        <f>IF(参照!G819="","",参照!G819)</f>
        <v>伊勢志摩電力(株)_</v>
      </c>
      <c r="BB819" s="52">
        <f t="shared" si="43"/>
        <v>0.48299999999999998</v>
      </c>
      <c r="BD819" s="52" t="str">
        <f>IF(参照!L819="","",参照!L819)</f>
        <v/>
      </c>
    </row>
    <row r="820" spans="47:56">
      <c r="AU820" s="52" t="str">
        <f>IF(参照!A820="","",参照!A820)</f>
        <v>A0490</v>
      </c>
      <c r="AV820" s="52" t="str">
        <f>IF(参照!B820="","",参照!B820)</f>
        <v>(株)ＣＤエナジーダイレクト</v>
      </c>
      <c r="AW820" s="52">
        <f>IF(参照!C820="","",参照!C820)</f>
        <v>4.1100000000000002E-4</v>
      </c>
      <c r="AX820" s="52" t="str">
        <f>IF(参照!D820="","",参照!D820)</f>
        <v>メニューA</v>
      </c>
      <c r="AY820" s="52">
        <f>IF(参照!E820="","",参照!E820)</f>
        <v>0</v>
      </c>
      <c r="AZ820" s="52" t="str">
        <f>IF(参照!F820="","",参照!F820)</f>
        <v>(株)ＣＤエナジーダイレクト</v>
      </c>
      <c r="BA820" s="52" t="str">
        <f>IF(参照!G820="","",参照!G820)</f>
        <v>(株)ＣＤエナジーダイレクト_メニューA</v>
      </c>
      <c r="BB820" s="52">
        <f t="shared" si="43"/>
        <v>0</v>
      </c>
      <c r="BD820" s="52" t="str">
        <f>IF(参照!L820="","",参照!L820)</f>
        <v/>
      </c>
    </row>
    <row r="821" spans="47:56">
      <c r="AU821" s="52" t="str">
        <f>IF(参照!A821="","",参照!A821)</f>
        <v/>
      </c>
      <c r="AV821" s="52" t="str">
        <f>IF(参照!B821="","",参照!B821)</f>
        <v/>
      </c>
      <c r="AW821" s="52" t="str">
        <f>IF(参照!C821="","",参照!C821)</f>
        <v/>
      </c>
      <c r="AX821" s="52" t="str">
        <f>IF(参照!D821="","",参照!D821)</f>
        <v>メニューB(残差)</v>
      </c>
      <c r="AY821" s="52">
        <f>IF(参照!E821="","",参照!E821)</f>
        <v>3.2400000000000001E-4</v>
      </c>
      <c r="AZ821" s="52" t="str">
        <f>IF(参照!F821="","",参照!F821)</f>
        <v>(株)ＣＤエナジーダイレクト</v>
      </c>
      <c r="BA821" s="52" t="str">
        <f>IF(参照!G821="","",参照!G821)</f>
        <v>(株)ＣＤエナジーダイレクト_メニューB(残差)</v>
      </c>
      <c r="BB821" s="52">
        <f t="shared" si="43"/>
        <v>0.32400000000000001</v>
      </c>
      <c r="BD821" s="52" t="str">
        <f>IF(参照!L821="","",参照!L821)</f>
        <v/>
      </c>
    </row>
    <row r="822" spans="47:56">
      <c r="AU822" s="52" t="str">
        <f>IF(参照!A822="","",参照!A822)</f>
        <v/>
      </c>
      <c r="AV822" s="52" t="str">
        <f>IF(参照!B822="","",参照!B822)</f>
        <v/>
      </c>
      <c r="AW822" s="52" t="str">
        <f>IF(参照!C822="","",参照!C822)</f>
        <v/>
      </c>
      <c r="AX822" s="52" t="str">
        <f>IF(参照!D822="","",参照!D822)</f>
        <v>(参考値)事業者全体</v>
      </c>
      <c r="AY822" s="52">
        <f>IF(参照!E822="","",参照!E822)</f>
        <v>3.6099999999999999E-4</v>
      </c>
      <c r="AZ822" s="52" t="str">
        <f>IF(参照!F822="","",参照!F822)</f>
        <v>(株)ＣＤエナジーダイレクト</v>
      </c>
      <c r="BA822" s="52" t="str">
        <f>IF(参照!G822="","",参照!G822)</f>
        <v>(株)ＣＤエナジーダイレクト_(参考値)事業者全体</v>
      </c>
      <c r="BB822" s="52">
        <f t="shared" si="43"/>
        <v>0.36099999999999999</v>
      </c>
      <c r="BD822" s="52" t="str">
        <f>IF(参照!L822="","",参照!L822)</f>
        <v/>
      </c>
    </row>
    <row r="823" spans="47:56">
      <c r="AU823" s="52" t="str">
        <f>IF(参照!A823="","",参照!A823)</f>
        <v>A0491</v>
      </c>
      <c r="AV823" s="52" t="str">
        <f>IF(参照!B823="","",参照!B823)</f>
        <v>Ｑ．ＥＮＥＳＴでんき(株)(旧：ジニーエナジー合同会社)</v>
      </c>
      <c r="AW823" s="52">
        <f>IF(参照!C823="","",参照!C823)</f>
        <v>4.5899999999999999E-4</v>
      </c>
      <c r="AX823" s="52" t="str">
        <f>IF(参照!D823="","",参照!D823)</f>
        <v>メニューA</v>
      </c>
      <c r="AY823" s="52">
        <f>IF(参照!E823="","",参照!E823)</f>
        <v>0</v>
      </c>
      <c r="AZ823" s="52" t="str">
        <f>IF(参照!F823="","",参照!F823)</f>
        <v>Ｑ．ＥＮＥＳＴでんき(株)(旧：ジニーエナジー合同会社)</v>
      </c>
      <c r="BA823" s="52" t="str">
        <f>IF(参照!G823="","",参照!G823)</f>
        <v>Ｑ．ＥＮＥＳＴでんき(株)(旧：ジニーエナジー合同会社)_メニューA</v>
      </c>
      <c r="BB823" s="52">
        <f t="shared" si="43"/>
        <v>0</v>
      </c>
      <c r="BD823" s="52" t="str">
        <f>IF(参照!L823="","",参照!L823)</f>
        <v/>
      </c>
    </row>
    <row r="824" spans="47:56">
      <c r="AU824" s="52" t="str">
        <f>IF(参照!A824="","",参照!A824)</f>
        <v/>
      </c>
      <c r="AV824" s="52" t="str">
        <f>IF(参照!B824="","",参照!B824)</f>
        <v/>
      </c>
      <c r="AW824" s="52" t="str">
        <f>IF(参照!C824="","",参照!C824)</f>
        <v/>
      </c>
      <c r="AX824" s="52" t="str">
        <f>IF(参照!D824="","",参照!D824)</f>
        <v>メニューB</v>
      </c>
      <c r="AY824" s="52">
        <f>IF(参照!E824="","",参照!E824)</f>
        <v>3.3100000000000002E-4</v>
      </c>
      <c r="AZ824" s="52" t="str">
        <f>IF(参照!F824="","",参照!F824)</f>
        <v>Ｑ．ＥＮＥＳＴでんき(株)(旧：ジニーエナジー合同会社)</v>
      </c>
      <c r="BA824" s="52" t="str">
        <f>IF(参照!G824="","",参照!G824)</f>
        <v>Ｑ．ＥＮＥＳＴでんき(株)(旧：ジニーエナジー合同会社)_メニューB</v>
      </c>
      <c r="BB824" s="52">
        <f t="shared" si="43"/>
        <v>0.33100000000000002</v>
      </c>
      <c r="BD824" s="52" t="str">
        <f>IF(参照!L824="","",参照!L824)</f>
        <v/>
      </c>
    </row>
    <row r="825" spans="47:56">
      <c r="AU825" s="52" t="str">
        <f>IF(参照!A825="","",参照!A825)</f>
        <v/>
      </c>
      <c r="AV825" s="52" t="str">
        <f>IF(参照!B825="","",参照!B825)</f>
        <v/>
      </c>
      <c r="AW825" s="52" t="str">
        <f>IF(参照!C825="","",参照!C825)</f>
        <v/>
      </c>
      <c r="AX825" s="52" t="str">
        <f>IF(参照!D825="","",参照!D825)</f>
        <v>メニューC(残差)</v>
      </c>
      <c r="AY825" s="52">
        <f>IF(参照!E825="","",参照!E825)</f>
        <v>4.2999999999999999E-4</v>
      </c>
      <c r="AZ825" s="52" t="str">
        <f>IF(参照!F825="","",参照!F825)</f>
        <v>Ｑ．ＥＮＥＳＴでんき(株)(旧：ジニーエナジー合同会社)</v>
      </c>
      <c r="BA825" s="52" t="str">
        <f>IF(参照!G825="","",参照!G825)</f>
        <v>Ｑ．ＥＮＥＳＴでんき(株)(旧：ジニーエナジー合同会社)_メニューC(残差)</v>
      </c>
      <c r="BB825" s="52">
        <f t="shared" si="43"/>
        <v>0.43</v>
      </c>
      <c r="BD825" s="52" t="str">
        <f>IF(参照!L825="","",参照!L825)</f>
        <v/>
      </c>
    </row>
    <row r="826" spans="47:56">
      <c r="AU826" s="52" t="str">
        <f>IF(参照!A826="","",参照!A826)</f>
        <v/>
      </c>
      <c r="AV826" s="52" t="str">
        <f>IF(参照!B826="","",参照!B826)</f>
        <v/>
      </c>
      <c r="AW826" s="52" t="str">
        <f>IF(参照!C826="","",参照!C826)</f>
        <v/>
      </c>
      <c r="AX826" s="52" t="str">
        <f>IF(参照!D826="","",参照!D826)</f>
        <v>(参考値)事業者全体</v>
      </c>
      <c r="AY826" s="52">
        <f>IF(参照!E826="","",参照!E826)</f>
        <v>4.7199999999999998E-4</v>
      </c>
      <c r="AZ826" s="52" t="str">
        <f>IF(参照!F826="","",参照!F826)</f>
        <v>Ｑ．ＥＮＥＳＴでんき(株)(旧：ジニーエナジー合同会社)</v>
      </c>
      <c r="BA826" s="52" t="str">
        <f>IF(参照!G826="","",参照!G826)</f>
        <v>Ｑ．ＥＮＥＳＴでんき(株)(旧：ジニーエナジー合同会社)_(参考値)事業者全体</v>
      </c>
      <c r="BB826" s="52">
        <f t="shared" si="43"/>
        <v>0.47199999999999998</v>
      </c>
      <c r="BD826" s="52" t="str">
        <f>IF(参照!L826="","",参照!L826)</f>
        <v/>
      </c>
    </row>
    <row r="827" spans="47:56">
      <c r="AU827" s="52" t="str">
        <f>IF(参照!A827="","",参照!A827)</f>
        <v>A0493</v>
      </c>
      <c r="AV827" s="52" t="str">
        <f>IF(参照!B827="","",参照!B827)</f>
        <v>(株)ぶんごおおのエナジー</v>
      </c>
      <c r="AW827" s="52">
        <f>IF(参照!C827="","",参照!C827)</f>
        <v>3.77E-4</v>
      </c>
      <c r="AX827" s="52" t="str">
        <f>IF(参照!D827="","",参照!D827)</f>
        <v/>
      </c>
      <c r="AY827" s="52">
        <f>IF(参照!E827="","",参照!E827)</f>
        <v>4.1899999999999999E-4</v>
      </c>
      <c r="AZ827" s="52" t="str">
        <f>IF(参照!F827="","",参照!F827)</f>
        <v>(株)ぶんごおおのエナジー</v>
      </c>
      <c r="BA827" s="52" t="str">
        <f>IF(参照!G827="","",参照!G827)</f>
        <v>(株)ぶんごおおのエナジー_</v>
      </c>
      <c r="BB827" s="52">
        <f t="shared" si="43"/>
        <v>0.41899999999999998</v>
      </c>
      <c r="BD827" s="52" t="str">
        <f>IF(参照!L827="","",参照!L827)</f>
        <v/>
      </c>
    </row>
    <row r="828" spans="47:56">
      <c r="AU828" s="52" t="str">
        <f>IF(参照!A828="","",参照!A828)</f>
        <v>A0494</v>
      </c>
      <c r="AV828" s="52" t="str">
        <f>IF(参照!B828="","",参照!B828)</f>
        <v>ヴィジョナリーパワー(株)</v>
      </c>
      <c r="AW828" s="52">
        <f>IF(参照!C828="","",参照!C828)</f>
        <v>3.79E-4</v>
      </c>
      <c r="AX828" s="52" t="str">
        <f>IF(参照!D828="","",参照!D828)</f>
        <v/>
      </c>
      <c r="AY828" s="52">
        <f>IF(参照!E828="","",参照!E828)</f>
        <v>3.2299999999999999E-4</v>
      </c>
      <c r="AZ828" s="52" t="str">
        <f>IF(参照!F828="","",参照!F828)</f>
        <v>ヴィジョナリーパワー(株)</v>
      </c>
      <c r="BA828" s="52" t="str">
        <f>IF(参照!G828="","",参照!G828)</f>
        <v>ヴィジョナリーパワー(株)_</v>
      </c>
      <c r="BB828" s="52">
        <f t="shared" si="43"/>
        <v>0.32300000000000001</v>
      </c>
      <c r="BD828" s="52" t="str">
        <f>IF(参照!L828="","",参照!L828)</f>
        <v/>
      </c>
    </row>
    <row r="829" spans="47:56">
      <c r="AU829" s="52" t="str">
        <f>IF(参照!A829="","",参照!A829)</f>
        <v>A0495</v>
      </c>
      <c r="AV829" s="52" t="str">
        <f>IF(参照!B829="","",参照!B829)</f>
        <v>有明エナジー(株)</v>
      </c>
      <c r="AW829" s="52">
        <f>IF(参照!C829="","",参照!C829)</f>
        <v>3.39E-4</v>
      </c>
      <c r="AX829" s="52" t="str">
        <f>IF(参照!D829="","",参照!D829)</f>
        <v/>
      </c>
      <c r="AY829" s="52">
        <f>IF(参照!E829="","",参照!E829)</f>
        <v>2.9300000000000002E-4</v>
      </c>
      <c r="AZ829" s="52" t="str">
        <f>IF(参照!F829="","",参照!F829)</f>
        <v>有明エナジー(株)</v>
      </c>
      <c r="BA829" s="52" t="str">
        <f>IF(参照!G829="","",参照!G829)</f>
        <v>有明エナジー(株)_</v>
      </c>
      <c r="BB829" s="52">
        <f t="shared" si="43"/>
        <v>0.29300000000000004</v>
      </c>
      <c r="BD829" s="52" t="str">
        <f>IF(参照!L829="","",参照!L829)</f>
        <v/>
      </c>
    </row>
    <row r="830" spans="47:56">
      <c r="AU830" s="52" t="str">
        <f>IF(参照!A830="","",参照!A830)</f>
        <v>A0499</v>
      </c>
      <c r="AV830" s="52" t="str">
        <f>IF(参照!B830="","",参照!B830)</f>
        <v>厚木瓦斯(株)</v>
      </c>
      <c r="AW830" s="52">
        <f>IF(参照!C830="","",参照!C830)</f>
        <v>3.6400000000000001E-4</v>
      </c>
      <c r="AX830" s="52" t="str">
        <f>IF(参照!D830="","",参照!D830)</f>
        <v>メニューA</v>
      </c>
      <c r="AY830" s="52">
        <f>IF(参照!E830="","",参照!E830)</f>
        <v>0</v>
      </c>
      <c r="AZ830" s="52" t="str">
        <f>IF(参照!F830="","",参照!F830)</f>
        <v>厚木瓦斯(株)</v>
      </c>
      <c r="BA830" s="52" t="str">
        <f>IF(参照!G830="","",参照!G830)</f>
        <v>厚木瓦斯(株)_メニューA</v>
      </c>
      <c r="BB830" s="52">
        <f t="shared" si="43"/>
        <v>0</v>
      </c>
      <c r="BD830" s="52" t="str">
        <f>IF(参照!L830="","",参照!L830)</f>
        <v/>
      </c>
    </row>
    <row r="831" spans="47:56">
      <c r="AU831" s="52" t="str">
        <f>IF(参照!A831="","",参照!A831)</f>
        <v/>
      </c>
      <c r="AV831" s="52" t="str">
        <f>IF(参照!B831="","",参照!B831)</f>
        <v/>
      </c>
      <c r="AW831" s="52" t="str">
        <f>IF(参照!C831="","",参照!C831)</f>
        <v/>
      </c>
      <c r="AX831" s="52" t="str">
        <f>IF(参照!D831="","",参照!D831)</f>
        <v>メニューB(残差)</v>
      </c>
      <c r="AY831" s="52">
        <f>IF(参照!E831="","",参照!E831)</f>
        <v>3.0699999999999998E-4</v>
      </c>
      <c r="AZ831" s="52" t="str">
        <f>IF(参照!F831="","",参照!F831)</f>
        <v>厚木瓦斯(株)</v>
      </c>
      <c r="BA831" s="52" t="str">
        <f>IF(参照!G831="","",参照!G831)</f>
        <v>厚木瓦斯(株)_メニューB(残差)</v>
      </c>
      <c r="BB831" s="52">
        <f t="shared" si="43"/>
        <v>0.307</v>
      </c>
      <c r="BD831" s="52" t="str">
        <f>IF(参照!L831="","",参照!L831)</f>
        <v/>
      </c>
    </row>
    <row r="832" spans="47:56">
      <c r="AU832" s="52" t="str">
        <f>IF(参照!A832="","",参照!A832)</f>
        <v/>
      </c>
      <c r="AV832" s="52" t="str">
        <f>IF(参照!B832="","",参照!B832)</f>
        <v/>
      </c>
      <c r="AW832" s="52" t="str">
        <f>IF(参照!C832="","",参照!C832)</f>
        <v/>
      </c>
      <c r="AX832" s="52" t="str">
        <f>IF(参照!D832="","",参照!D832)</f>
        <v>(参考値)事業者全体</v>
      </c>
      <c r="AY832" s="52">
        <f>IF(参照!E832="","",参照!E832)</f>
        <v>3.9200000000000004E-4</v>
      </c>
      <c r="AZ832" s="52" t="str">
        <f>IF(参照!F832="","",参照!F832)</f>
        <v>厚木瓦斯(株)</v>
      </c>
      <c r="BA832" s="52" t="str">
        <f>IF(参照!G832="","",参照!G832)</f>
        <v>厚木瓦斯(株)_(参考値)事業者全体</v>
      </c>
      <c r="BB832" s="52">
        <f t="shared" si="43"/>
        <v>0.39200000000000002</v>
      </c>
      <c r="BD832" s="52" t="str">
        <f>IF(参照!L832="","",参照!L832)</f>
        <v/>
      </c>
    </row>
    <row r="833" spans="47:56">
      <c r="AU833" s="52" t="str">
        <f>IF(参照!A833="","",参照!A833)</f>
        <v>A0500</v>
      </c>
      <c r="AV833" s="52" t="str">
        <f>IF(参照!B833="","",参照!B833)</f>
        <v>(株)エネ・ビジョン</v>
      </c>
      <c r="AW833" s="52">
        <f>IF(参照!C833="","",参照!C833)</f>
        <v>2.92E-4</v>
      </c>
      <c r="AX833" s="52" t="str">
        <f>IF(参照!D833="","",参照!D833)</f>
        <v/>
      </c>
      <c r="AY833" s="52">
        <f>IF(参照!E833="","",参照!E833)</f>
        <v>2.3599999999999999E-4</v>
      </c>
      <c r="AZ833" s="52" t="str">
        <f>IF(参照!F833="","",参照!F833)</f>
        <v>(株)エネ・ビジョン</v>
      </c>
      <c r="BA833" s="52" t="str">
        <f>IF(参照!G833="","",参照!G833)</f>
        <v>(株)エネ・ビジョン_</v>
      </c>
      <c r="BB833" s="52">
        <f t="shared" si="43"/>
        <v>0.23599999999999999</v>
      </c>
      <c r="BD833" s="52" t="str">
        <f>IF(参照!L833="","",参照!L833)</f>
        <v/>
      </c>
    </row>
    <row r="834" spans="47:56">
      <c r="AU834" s="52" t="str">
        <f>IF(参照!A834="","",参照!A834)</f>
        <v>A0501</v>
      </c>
      <c r="AV834" s="52" t="str">
        <f>IF(参照!B834="","",参照!B834)</f>
        <v>イワタニ三重(株)</v>
      </c>
      <c r="AW834" s="52">
        <f>IF(参照!C834="","",参照!C834)</f>
        <v>3.6400000000000001E-4</v>
      </c>
      <c r="AX834" s="52" t="str">
        <f>IF(参照!D834="","",参照!D834)</f>
        <v/>
      </c>
      <c r="AY834" s="52">
        <f>IF(参照!E834="","",参照!E834)</f>
        <v>3.0800000000000001E-4</v>
      </c>
      <c r="AZ834" s="52" t="str">
        <f>IF(参照!F834="","",参照!F834)</f>
        <v>イワタニ三重(株)</v>
      </c>
      <c r="BA834" s="52" t="str">
        <f>IF(参照!G834="","",参照!G834)</f>
        <v>イワタニ三重(株)_</v>
      </c>
      <c r="BB834" s="52">
        <f t="shared" si="43"/>
        <v>0.308</v>
      </c>
      <c r="BD834" s="52" t="str">
        <f>IF(参照!L834="","",参照!L834)</f>
        <v/>
      </c>
    </row>
    <row r="835" spans="47:56">
      <c r="AU835" s="52" t="str">
        <f>IF(参照!A835="","",参照!A835)</f>
        <v>A0502</v>
      </c>
      <c r="AV835" s="52" t="str">
        <f>IF(参照!B835="","",参照!B835)</f>
        <v>(株)マルヰ</v>
      </c>
      <c r="AW835" s="52">
        <f>IF(参照!C835="","",参照!C835)</f>
        <v>4.64E-4</v>
      </c>
      <c r="AX835" s="52" t="str">
        <f>IF(参照!D835="","",参照!D835)</f>
        <v/>
      </c>
      <c r="AY835" s="52">
        <f>IF(参照!E835="","",参照!E835)</f>
        <v>4.4700000000000002E-4</v>
      </c>
      <c r="AZ835" s="52" t="str">
        <f>IF(参照!F835="","",参照!F835)</f>
        <v>(株)マルヰ</v>
      </c>
      <c r="BA835" s="52" t="str">
        <f>IF(参照!G835="","",参照!G835)</f>
        <v>(株)マルヰ_</v>
      </c>
      <c r="BB835" s="52">
        <f t="shared" si="43"/>
        <v>0.44700000000000001</v>
      </c>
      <c r="BD835" s="52" t="str">
        <f>IF(参照!L835="","",参照!L835)</f>
        <v/>
      </c>
    </row>
    <row r="836" spans="47:56">
      <c r="AU836" s="52" t="str">
        <f>IF(参照!A836="","",参照!A836)</f>
        <v>A0503</v>
      </c>
      <c r="AV836" s="52" t="str">
        <f>IF(参照!B836="","",参照!B836)</f>
        <v>大多喜ガス(株)</v>
      </c>
      <c r="AW836" s="52">
        <f>IF(参照!C836="","",参照!C836)</f>
        <v>4.3199999999999998E-4</v>
      </c>
      <c r="AX836" s="52" t="str">
        <f>IF(参照!D836="","",参照!D836)</f>
        <v/>
      </c>
      <c r="AY836" s="52">
        <f>IF(参照!E836="","",参照!E836)</f>
        <v>3.9899999999999999E-4</v>
      </c>
      <c r="AZ836" s="52" t="str">
        <f>IF(参照!F836="","",参照!F836)</f>
        <v>大多喜ガス(株)</v>
      </c>
      <c r="BA836" s="52" t="str">
        <f>IF(参照!G836="","",参照!G836)</f>
        <v>大多喜ガス(株)_</v>
      </c>
      <c r="BB836" s="52">
        <f t="shared" si="43"/>
        <v>0.39900000000000002</v>
      </c>
      <c r="BD836" s="52" t="str">
        <f>IF(参照!L836="","",参照!L836)</f>
        <v/>
      </c>
    </row>
    <row r="837" spans="47:56">
      <c r="AU837" s="52" t="str">
        <f>IF(参照!A837="","",参照!A837)</f>
        <v>A0506</v>
      </c>
      <c r="AV837" s="52" t="str">
        <f>IF(参照!B837="","",参照!B837)</f>
        <v>鈴与電力(株)</v>
      </c>
      <c r="AW837" s="52">
        <f>IF(参照!C837="","",参照!C837)</f>
        <v>4.5899999999999999E-4</v>
      </c>
      <c r="AX837" s="52" t="str">
        <f>IF(参照!D837="","",参照!D837)</f>
        <v>メニューA</v>
      </c>
      <c r="AY837" s="52">
        <f>IF(参照!E837="","",参照!E837)</f>
        <v>0</v>
      </c>
      <c r="AZ837" s="52" t="str">
        <f>IF(参照!F837="","",参照!F837)</f>
        <v>鈴与電力(株)</v>
      </c>
      <c r="BA837" s="52" t="str">
        <f>IF(参照!G837="","",参照!G837)</f>
        <v>鈴与電力(株)_メニューA</v>
      </c>
      <c r="BB837" s="52">
        <f t="shared" ref="BB837:BB900" si="44">AY837*1000</f>
        <v>0</v>
      </c>
      <c r="BD837" s="52" t="str">
        <f>IF(参照!L837="","",参照!L837)</f>
        <v/>
      </c>
    </row>
    <row r="838" spans="47:56">
      <c r="AU838" s="52" t="str">
        <f>IF(参照!A838="","",参照!A838)</f>
        <v/>
      </c>
      <c r="AV838" s="52" t="str">
        <f>IF(参照!B838="","",参照!B838)</f>
        <v/>
      </c>
      <c r="AW838" s="52" t="str">
        <f>IF(参照!C838="","",参照!C838)</f>
        <v/>
      </c>
      <c r="AX838" s="52" t="str">
        <f>IF(参照!D838="","",参照!D838)</f>
        <v>メニューB</v>
      </c>
      <c r="AY838" s="52">
        <f>IF(参照!E838="","",参照!E838)</f>
        <v>0</v>
      </c>
      <c r="AZ838" s="52" t="str">
        <f>IF(参照!F838="","",参照!F838)</f>
        <v>鈴与電力(株)</v>
      </c>
      <c r="BA838" s="52" t="str">
        <f>IF(参照!G838="","",参照!G838)</f>
        <v>鈴与電力(株)_メニューB</v>
      </c>
      <c r="BB838" s="52">
        <f t="shared" si="44"/>
        <v>0</v>
      </c>
      <c r="BD838" s="52" t="str">
        <f>IF(参照!L838="","",参照!L838)</f>
        <v/>
      </c>
    </row>
    <row r="839" spans="47:56">
      <c r="AU839" s="52" t="str">
        <f>IF(参照!A839="","",参照!A839)</f>
        <v/>
      </c>
      <c r="AV839" s="52" t="str">
        <f>IF(参照!B839="","",参照!B839)</f>
        <v/>
      </c>
      <c r="AW839" s="52" t="str">
        <f>IF(参照!C839="","",参照!C839)</f>
        <v/>
      </c>
      <c r="AX839" s="52" t="str">
        <f>IF(参照!D839="","",参照!D839)</f>
        <v>メニューC</v>
      </c>
      <c r="AY839" s="52">
        <f>IF(参照!E839="","",参照!E839)</f>
        <v>0</v>
      </c>
      <c r="AZ839" s="52" t="str">
        <f>IF(参照!F839="","",参照!F839)</f>
        <v>鈴与電力(株)</v>
      </c>
      <c r="BA839" s="52" t="str">
        <f>IF(参照!G839="","",参照!G839)</f>
        <v>鈴与電力(株)_メニューC</v>
      </c>
      <c r="BB839" s="52">
        <f t="shared" si="44"/>
        <v>0</v>
      </c>
      <c r="BD839" s="52" t="str">
        <f>IF(参照!L839="","",参照!L839)</f>
        <v/>
      </c>
    </row>
    <row r="840" spans="47:56">
      <c r="AU840" s="52" t="str">
        <f>IF(参照!A840="","",参照!A840)</f>
        <v/>
      </c>
      <c r="AV840" s="52" t="str">
        <f>IF(参照!B840="","",参照!B840)</f>
        <v/>
      </c>
      <c r="AW840" s="52" t="str">
        <f>IF(参照!C840="","",参照!C840)</f>
        <v/>
      </c>
      <c r="AX840" s="52" t="str">
        <f>IF(参照!D840="","",参照!D840)</f>
        <v>メニューD</v>
      </c>
      <c r="AY840" s="52">
        <f>IF(参照!E840="","",参照!E840)</f>
        <v>0</v>
      </c>
      <c r="AZ840" s="52" t="str">
        <f>IF(参照!F840="","",参照!F840)</f>
        <v>鈴与電力(株)</v>
      </c>
      <c r="BA840" s="52" t="str">
        <f>IF(参照!G840="","",参照!G840)</f>
        <v>鈴与電力(株)_メニューD</v>
      </c>
      <c r="BB840" s="52">
        <f t="shared" si="44"/>
        <v>0</v>
      </c>
      <c r="BD840" s="52" t="str">
        <f>IF(参照!L840="","",参照!L840)</f>
        <v/>
      </c>
    </row>
    <row r="841" spans="47:56">
      <c r="AU841" s="52" t="str">
        <f>IF(参照!A841="","",参照!A841)</f>
        <v/>
      </c>
      <c r="AV841" s="52" t="str">
        <f>IF(参照!B841="","",参照!B841)</f>
        <v/>
      </c>
      <c r="AW841" s="52" t="str">
        <f>IF(参照!C841="","",参照!C841)</f>
        <v/>
      </c>
      <c r="AX841" s="52" t="str">
        <f>IF(参照!D841="","",参照!D841)</f>
        <v>メニューE(残差)</v>
      </c>
      <c r="AY841" s="52">
        <f>IF(参照!E841="","",参照!E841)</f>
        <v>5.2099999999999998E-4</v>
      </c>
      <c r="AZ841" s="52" t="str">
        <f>IF(参照!F841="","",参照!F841)</f>
        <v>鈴与電力(株)</v>
      </c>
      <c r="BA841" s="52" t="str">
        <f>IF(参照!G841="","",参照!G841)</f>
        <v>鈴与電力(株)_メニューE(残差)</v>
      </c>
      <c r="BB841" s="52">
        <f t="shared" si="44"/>
        <v>0.52100000000000002</v>
      </c>
      <c r="BD841" s="52" t="str">
        <f>IF(参照!L841="","",参照!L841)</f>
        <v/>
      </c>
    </row>
    <row r="842" spans="47:56">
      <c r="AU842" s="52" t="str">
        <f>IF(参照!A842="","",参照!A842)</f>
        <v/>
      </c>
      <c r="AV842" s="52" t="str">
        <f>IF(参照!B842="","",参照!B842)</f>
        <v/>
      </c>
      <c r="AW842" s="52" t="str">
        <f>IF(参照!C842="","",参照!C842)</f>
        <v/>
      </c>
      <c r="AX842" s="52" t="str">
        <f>IF(参照!D842="","",参照!D842)</f>
        <v>(参考値)事業者全体</v>
      </c>
      <c r="AY842" s="52">
        <f>IF(参照!E842="","",参照!E842)</f>
        <v>4.5900000000000004E-4</v>
      </c>
      <c r="AZ842" s="52" t="str">
        <f>IF(参照!F842="","",参照!F842)</f>
        <v>鈴与電力(株)</v>
      </c>
      <c r="BA842" s="52" t="str">
        <f>IF(参照!G842="","",参照!G842)</f>
        <v>鈴与電力(株)_(参考値)事業者全体</v>
      </c>
      <c r="BB842" s="52">
        <f t="shared" si="44"/>
        <v>0.45900000000000002</v>
      </c>
      <c r="BD842" s="52" t="str">
        <f>IF(参照!L842="","",参照!L842)</f>
        <v/>
      </c>
    </row>
    <row r="843" spans="47:56">
      <c r="AU843" s="52" t="str">
        <f>IF(参照!A843="","",参照!A843)</f>
        <v>A0507</v>
      </c>
      <c r="AV843" s="52" t="str">
        <f>IF(参照!B843="","",参照!B843)</f>
        <v>コープ電力(株)</v>
      </c>
      <c r="AW843" s="52">
        <f>IF(参照!C843="","",参照!C843)</f>
        <v>2.3000000000000001E-4</v>
      </c>
      <c r="AX843" s="52" t="str">
        <f>IF(参照!D843="","",参照!D843)</f>
        <v/>
      </c>
      <c r="AY843" s="52">
        <f>IF(参照!E843="","",参照!E843)</f>
        <v>3.8699999999999997E-4</v>
      </c>
      <c r="AZ843" s="52" t="str">
        <f>IF(参照!F843="","",参照!F843)</f>
        <v>コープ電力(株)</v>
      </c>
      <c r="BA843" s="52" t="str">
        <f>IF(参照!G843="","",参照!G843)</f>
        <v>コープ電力(株)_</v>
      </c>
      <c r="BB843" s="52">
        <f t="shared" si="44"/>
        <v>0.38699999999999996</v>
      </c>
      <c r="BD843" s="52" t="str">
        <f>IF(参照!L843="","",参照!L843)</f>
        <v/>
      </c>
    </row>
    <row r="844" spans="47:56">
      <c r="AU844" s="52" t="str">
        <f>IF(参照!A844="","",参照!A844)</f>
        <v>A0508</v>
      </c>
      <c r="AV844" s="52" t="str">
        <f>IF(参照!B844="","",参照!B844)</f>
        <v>生活協同組合コープぐんま</v>
      </c>
      <c r="AW844" s="52">
        <f>IF(参照!C844="","",参照!C844)</f>
        <v>3.7100000000000002E-4</v>
      </c>
      <c r="AX844" s="52" t="str">
        <f>IF(参照!D844="","",参照!D844)</f>
        <v/>
      </c>
      <c r="AY844" s="52">
        <f>IF(参照!E844="","",参照!E844)</f>
        <v>3.1599999999999998E-4</v>
      </c>
      <c r="AZ844" s="52" t="str">
        <f>IF(参照!F844="","",参照!F844)</f>
        <v>生活協同組合コープぐんま</v>
      </c>
      <c r="BA844" s="52" t="str">
        <f>IF(参照!G844="","",参照!G844)</f>
        <v>生活協同組合コープぐんま_</v>
      </c>
      <c r="BB844" s="52">
        <f t="shared" si="44"/>
        <v>0.316</v>
      </c>
      <c r="BD844" s="52" t="str">
        <f>IF(参照!L844="","",参照!L844)</f>
        <v/>
      </c>
    </row>
    <row r="845" spans="47:56">
      <c r="AU845" s="52" t="str">
        <f>IF(参照!A845="","",参照!A845)</f>
        <v>A0509</v>
      </c>
      <c r="AV845" s="52" t="str">
        <f>IF(参照!B845="","",参照!B845)</f>
        <v>とちぎコープ生活協同組合</v>
      </c>
      <c r="AW845" s="52">
        <f>IF(参照!C845="","",参照!C845)</f>
        <v>3.7199999999999999E-4</v>
      </c>
      <c r="AX845" s="52" t="str">
        <f>IF(参照!D845="","",参照!D845)</f>
        <v/>
      </c>
      <c r="AY845" s="52">
        <f>IF(参照!E845="","",参照!E845)</f>
        <v>3.1599999999999998E-4</v>
      </c>
      <c r="AZ845" s="52" t="str">
        <f>IF(参照!F845="","",参照!F845)</f>
        <v>とちぎコープ生活協同組合</v>
      </c>
      <c r="BA845" s="52" t="str">
        <f>IF(参照!G845="","",参照!G845)</f>
        <v>とちぎコープ生活協同組合_</v>
      </c>
      <c r="BB845" s="52">
        <f t="shared" si="44"/>
        <v>0.316</v>
      </c>
      <c r="BD845" s="52" t="str">
        <f>IF(参照!L845="","",参照!L845)</f>
        <v/>
      </c>
    </row>
    <row r="846" spans="47:56">
      <c r="AU846" s="52" t="str">
        <f>IF(参照!A846="","",参照!A846)</f>
        <v>A0510</v>
      </c>
      <c r="AV846" s="52" t="str">
        <f>IF(参照!B846="","",参照!B846)</f>
        <v>いばらきコープ生活協同組合</v>
      </c>
      <c r="AW846" s="52">
        <f>IF(参照!C846="","",参照!C846)</f>
        <v>3.7199999999999999E-4</v>
      </c>
      <c r="AX846" s="52" t="str">
        <f>IF(参照!D846="","",参照!D846)</f>
        <v/>
      </c>
      <c r="AY846" s="52">
        <f>IF(参照!E846="","",参照!E846)</f>
        <v>3.1599999999999998E-4</v>
      </c>
      <c r="AZ846" s="52" t="str">
        <f>IF(参照!F846="","",参照!F846)</f>
        <v>いばらきコープ生活協同組合</v>
      </c>
      <c r="BA846" s="52" t="str">
        <f>IF(参照!G846="","",参照!G846)</f>
        <v>いばらきコープ生活協同組合_</v>
      </c>
      <c r="BB846" s="52">
        <f t="shared" si="44"/>
        <v>0.316</v>
      </c>
      <c r="BD846" s="52" t="str">
        <f>IF(参照!L846="","",参照!L846)</f>
        <v/>
      </c>
    </row>
    <row r="847" spans="47:56">
      <c r="AU847" s="52" t="str">
        <f>IF(参照!A847="","",参照!A847)</f>
        <v>A0511</v>
      </c>
      <c r="AV847" s="52" t="str">
        <f>IF(参照!B847="","",参照!B847)</f>
        <v>亀岡ふるさとエナジー(株)</v>
      </c>
      <c r="AW847" s="52">
        <f>IF(参照!C847="","",参照!C847)</f>
        <v>7.4999999999999993E-5</v>
      </c>
      <c r="AX847" s="52" t="str">
        <f>IF(参照!D847="","",参照!D847)</f>
        <v/>
      </c>
      <c r="AY847" s="52">
        <f>IF(参照!E847="","",参照!E847)</f>
        <v>5.1400000000000003E-4</v>
      </c>
      <c r="AZ847" s="52" t="str">
        <f>IF(参照!F847="","",参照!F847)</f>
        <v>亀岡ふるさとエナジー(株)</v>
      </c>
      <c r="BA847" s="52" t="str">
        <f>IF(参照!G847="","",参照!G847)</f>
        <v>亀岡ふるさとエナジー(株)_</v>
      </c>
      <c r="BB847" s="52">
        <f t="shared" si="44"/>
        <v>0.51400000000000001</v>
      </c>
      <c r="BD847" s="52" t="str">
        <f>IF(参照!L847="","",参照!L847)</f>
        <v/>
      </c>
    </row>
    <row r="848" spans="47:56">
      <c r="AU848" s="52" t="str">
        <f>IF(参照!A848="","",参照!A848)</f>
        <v>A0513</v>
      </c>
      <c r="AV848" s="52" t="str">
        <f>IF(参照!B848="","",参照!B848)</f>
        <v>(株)織戸組</v>
      </c>
      <c r="AW848" s="52">
        <f>IF(参照!C848="","",参照!C848)</f>
        <v>4.7100000000000001E-4</v>
      </c>
      <c r="AX848" s="52" t="str">
        <f>IF(参照!D848="","",参照!D848)</f>
        <v>メニューA</v>
      </c>
      <c r="AY848" s="52">
        <f>IF(参照!E848="","",参照!E848)</f>
        <v>0</v>
      </c>
      <c r="AZ848" s="52" t="str">
        <f>IF(参照!F848="","",参照!F848)</f>
        <v>(株)織戸組</v>
      </c>
      <c r="BA848" s="52" t="str">
        <f>IF(参照!G848="","",参照!G848)</f>
        <v>(株)織戸組_メニューA</v>
      </c>
      <c r="BB848" s="52">
        <f t="shared" si="44"/>
        <v>0</v>
      </c>
      <c r="BD848" s="52" t="str">
        <f>IF(参照!L848="","",参照!L848)</f>
        <v/>
      </c>
    </row>
    <row r="849" spans="47:56">
      <c r="AU849" s="52" t="str">
        <f>IF(参照!A849="","",参照!A849)</f>
        <v/>
      </c>
      <c r="AV849" s="52" t="str">
        <f>IF(参照!B849="","",参照!B849)</f>
        <v/>
      </c>
      <c r="AW849" s="52" t="str">
        <f>IF(参照!C849="","",参照!C849)</f>
        <v/>
      </c>
      <c r="AX849" s="52" t="str">
        <f>IF(参照!D849="","",参照!D849)</f>
        <v>メニューB(残差)</v>
      </c>
      <c r="AY849" s="52">
        <f>IF(参照!E849="","",参照!E849)</f>
        <v>4.1299999999999996E-4</v>
      </c>
      <c r="AZ849" s="52" t="str">
        <f>IF(参照!F849="","",参照!F849)</f>
        <v>(株)織戸組</v>
      </c>
      <c r="BA849" s="52" t="str">
        <f>IF(参照!G849="","",参照!G849)</f>
        <v>(株)織戸組_メニューB(残差)</v>
      </c>
      <c r="BB849" s="52">
        <f t="shared" si="44"/>
        <v>0.41299999999999998</v>
      </c>
      <c r="BD849" s="52" t="str">
        <f>IF(参照!L849="","",参照!L849)</f>
        <v/>
      </c>
    </row>
    <row r="850" spans="47:56">
      <c r="AU850" s="52" t="str">
        <f>IF(参照!A850="","",参照!A850)</f>
        <v/>
      </c>
      <c r="AV850" s="52" t="str">
        <f>IF(参照!B850="","",参照!B850)</f>
        <v/>
      </c>
      <c r="AW850" s="52" t="str">
        <f>IF(参照!C850="","",参照!C850)</f>
        <v/>
      </c>
      <c r="AX850" s="52" t="str">
        <f>IF(参照!D850="","",参照!D850)</f>
        <v>(参考値)事業者全体</v>
      </c>
      <c r="AY850" s="52">
        <f>IF(参照!E850="","",参照!E850)</f>
        <v>4.4900000000000002E-4</v>
      </c>
      <c r="AZ850" s="52" t="str">
        <f>IF(参照!F850="","",参照!F850)</f>
        <v>(株)織戸組</v>
      </c>
      <c r="BA850" s="52" t="str">
        <f>IF(参照!G850="","",参照!G850)</f>
        <v>(株)織戸組_(参考値)事業者全体</v>
      </c>
      <c r="BB850" s="52">
        <f t="shared" si="44"/>
        <v>0.44900000000000001</v>
      </c>
      <c r="BD850" s="52" t="str">
        <f>IF(参照!L850="","",参照!L850)</f>
        <v/>
      </c>
    </row>
    <row r="851" spans="47:56">
      <c r="AU851" s="52" t="str">
        <f>IF(参照!A851="","",参照!A851)</f>
        <v>A0514</v>
      </c>
      <c r="AV851" s="52" t="str">
        <f>IF(参照!B851="","",参照!B851)</f>
        <v>ふかやｅパワー(株)</v>
      </c>
      <c r="AW851" s="52">
        <f>IF(参照!C851="","",参照!C851)</f>
        <v>4.5199999999999998E-4</v>
      </c>
      <c r="AX851" s="52" t="str">
        <f>IF(参照!D851="","",参照!D851)</f>
        <v>メニューA</v>
      </c>
      <c r="AY851" s="52">
        <f>IF(参照!E851="","",参照!E851)</f>
        <v>0</v>
      </c>
      <c r="AZ851" s="52" t="str">
        <f>IF(参照!F851="","",参照!F851)</f>
        <v>ふかやｅパワー(株)</v>
      </c>
      <c r="BA851" s="52" t="str">
        <f>IF(参照!G851="","",参照!G851)</f>
        <v>ふかやｅパワー(株)_メニューA</v>
      </c>
      <c r="BB851" s="52">
        <f t="shared" si="44"/>
        <v>0</v>
      </c>
      <c r="BD851" s="52" t="str">
        <f>IF(参照!L851="","",参照!L851)</f>
        <v/>
      </c>
    </row>
    <row r="852" spans="47:56">
      <c r="AU852" s="52" t="str">
        <f>IF(参照!A852="","",参照!A852)</f>
        <v/>
      </c>
      <c r="AV852" s="52" t="str">
        <f>IF(参照!B852="","",参照!B852)</f>
        <v/>
      </c>
      <c r="AW852" s="52" t="str">
        <f>IF(参照!C852="","",参照!C852)</f>
        <v/>
      </c>
      <c r="AX852" s="52" t="str">
        <f>IF(参照!D852="","",参照!D852)</f>
        <v>メニューB(残差)</v>
      </c>
      <c r="AY852" s="52">
        <f>IF(参照!E852="","",参照!E852)</f>
        <v>3.9899999999999999E-4</v>
      </c>
      <c r="AZ852" s="52" t="str">
        <f>IF(参照!F852="","",参照!F852)</f>
        <v>ふかやｅパワー(株)</v>
      </c>
      <c r="BA852" s="52" t="str">
        <f>IF(参照!G852="","",参照!G852)</f>
        <v>ふかやｅパワー(株)_メニューB(残差)</v>
      </c>
      <c r="BB852" s="52">
        <f t="shared" si="44"/>
        <v>0.39900000000000002</v>
      </c>
      <c r="BD852" s="52" t="str">
        <f>IF(参照!L852="","",参照!L852)</f>
        <v/>
      </c>
    </row>
    <row r="853" spans="47:56">
      <c r="AU853" s="52" t="str">
        <f>IF(参照!A853="","",参照!A853)</f>
        <v/>
      </c>
      <c r="AV853" s="52" t="str">
        <f>IF(参照!B853="","",参照!B853)</f>
        <v/>
      </c>
      <c r="AW853" s="52" t="str">
        <f>IF(参照!C853="","",参照!C853)</f>
        <v/>
      </c>
      <c r="AX853" s="52" t="str">
        <f>IF(参照!D853="","",参照!D853)</f>
        <v>(参考値)事業者全体</v>
      </c>
      <c r="AY853" s="52">
        <f>IF(参照!E853="","",参照!E853)</f>
        <v>4.2900000000000002E-4</v>
      </c>
      <c r="AZ853" s="52" t="str">
        <f>IF(参照!F853="","",参照!F853)</f>
        <v>ふかやｅパワー(株)</v>
      </c>
      <c r="BA853" s="52" t="str">
        <f>IF(参照!G853="","",参照!G853)</f>
        <v>ふかやｅパワー(株)_(参考値)事業者全体</v>
      </c>
      <c r="BB853" s="52">
        <f t="shared" si="44"/>
        <v>0.42899999999999999</v>
      </c>
      <c r="BD853" s="52" t="str">
        <f>IF(参照!L853="","",参照!L853)</f>
        <v/>
      </c>
    </row>
    <row r="854" spans="47:56">
      <c r="AU854" s="52" t="str">
        <f>IF(参照!A854="","",参照!A854)</f>
        <v>A0515</v>
      </c>
      <c r="AV854" s="52" t="str">
        <f>IF(参照!B854="","",参照!B854)</f>
        <v>(株)Ｌｉｎｋ　Ｌｉｆｅ</v>
      </c>
      <c r="AW854" s="52">
        <f>IF(参照!C854="","",参照!C854)</f>
        <v>5.1599999999999997E-4</v>
      </c>
      <c r="AX854" s="52" t="str">
        <f>IF(参照!D854="","",参照!D854)</f>
        <v/>
      </c>
      <c r="AY854" s="52">
        <f>IF(参照!E854="","",参照!E854)</f>
        <v>5.31E-4</v>
      </c>
      <c r="AZ854" s="52" t="str">
        <f>IF(参照!F854="","",参照!F854)</f>
        <v>(株)Ｌｉｎｋ　Ｌｉｆｅ</v>
      </c>
      <c r="BA854" s="52" t="str">
        <f>IF(参照!G854="","",参照!G854)</f>
        <v>(株)Ｌｉｎｋ　Ｌｉｆｅ_</v>
      </c>
      <c r="BB854" s="52">
        <f t="shared" si="44"/>
        <v>0.53100000000000003</v>
      </c>
      <c r="BD854" s="52" t="str">
        <f>IF(参照!L854="","",参照!L854)</f>
        <v/>
      </c>
    </row>
    <row r="855" spans="47:56">
      <c r="AU855" s="52" t="str">
        <f>IF(参照!A855="","",参照!A855)</f>
        <v>A0518</v>
      </c>
      <c r="AV855" s="52" t="str">
        <f>IF(参照!B855="","",参照!B855)</f>
        <v>(株)グローバルキャスト</v>
      </c>
      <c r="AW855" s="52">
        <f>IF(参照!C855="","",参照!C855)</f>
        <v>3.7399999999999998E-4</v>
      </c>
      <c r="AX855" s="52" t="str">
        <f>IF(参照!D855="","",参照!D855)</f>
        <v/>
      </c>
      <c r="AY855" s="52">
        <f>IF(参照!E855="","",参照!E855)</f>
        <v>3.1800000000000003E-4</v>
      </c>
      <c r="AZ855" s="52" t="str">
        <f>IF(参照!F855="","",参照!F855)</f>
        <v>(株)グローバルキャスト</v>
      </c>
      <c r="BA855" s="52" t="str">
        <f>IF(参照!G855="","",参照!G855)</f>
        <v>(株)グローバルキャスト_</v>
      </c>
      <c r="BB855" s="52">
        <f t="shared" si="44"/>
        <v>0.318</v>
      </c>
      <c r="BD855" s="52" t="str">
        <f>IF(参照!L855="","",参照!L855)</f>
        <v/>
      </c>
    </row>
    <row r="856" spans="47:56">
      <c r="AU856" s="52" t="str">
        <f>IF(参照!A856="","",参照!A856)</f>
        <v>A0519</v>
      </c>
      <c r="AV856" s="52" t="str">
        <f>IF(参照!B856="","",参照!B856)</f>
        <v>日本エネルギー総合システム(株)</v>
      </c>
      <c r="AW856" s="52">
        <f>IF(参照!C856="","",参照!C856)</f>
        <v>5.0000000000000001E-4</v>
      </c>
      <c r="AX856" s="52" t="str">
        <f>IF(参照!D856="","",参照!D856)</f>
        <v>メニューA</v>
      </c>
      <c r="AY856" s="52">
        <f>IF(参照!E856="","",参照!E856)</f>
        <v>0</v>
      </c>
      <c r="AZ856" s="52" t="str">
        <f>IF(参照!F856="","",参照!F856)</f>
        <v>日本エネルギー総合システム(株)</v>
      </c>
      <c r="BA856" s="52" t="str">
        <f>IF(参照!G856="","",参照!G856)</f>
        <v>日本エネルギー総合システム(株)_メニューA</v>
      </c>
      <c r="BB856" s="52">
        <f t="shared" si="44"/>
        <v>0</v>
      </c>
      <c r="BD856" s="52" t="str">
        <f>IF(参照!L856="","",参照!L856)</f>
        <v/>
      </c>
    </row>
    <row r="857" spans="47:56">
      <c r="AU857" s="52" t="str">
        <f>IF(参照!A857="","",参照!A857)</f>
        <v/>
      </c>
      <c r="AV857" s="52" t="str">
        <f>IF(参照!B857="","",参照!B857)</f>
        <v/>
      </c>
      <c r="AW857" s="52" t="str">
        <f>IF(参照!C857="","",参照!C857)</f>
        <v/>
      </c>
      <c r="AX857" s="52" t="str">
        <f>IF(参照!D857="","",参照!D857)</f>
        <v>メニューB(残差)</v>
      </c>
      <c r="AY857" s="52">
        <f>IF(参照!E857="","",参照!E857)</f>
        <v>4.7199999999999998E-4</v>
      </c>
      <c r="AZ857" s="52" t="str">
        <f>IF(参照!F857="","",参照!F857)</f>
        <v>日本エネルギー総合システム(株)</v>
      </c>
      <c r="BA857" s="52" t="str">
        <f>IF(参照!G857="","",参照!G857)</f>
        <v>日本エネルギー総合システム(株)_メニューB(残差)</v>
      </c>
      <c r="BB857" s="52">
        <f t="shared" si="44"/>
        <v>0.47199999999999998</v>
      </c>
      <c r="BD857" s="52" t="str">
        <f>IF(参照!L857="","",参照!L857)</f>
        <v/>
      </c>
    </row>
    <row r="858" spans="47:56">
      <c r="AU858" s="52" t="str">
        <f>IF(参照!A858="","",参照!A858)</f>
        <v/>
      </c>
      <c r="AV858" s="52" t="str">
        <f>IF(参照!B858="","",参照!B858)</f>
        <v/>
      </c>
      <c r="AW858" s="52" t="str">
        <f>IF(参照!C858="","",参照!C858)</f>
        <v/>
      </c>
      <c r="AX858" s="52" t="str">
        <f>IF(参照!D858="","",参照!D858)</f>
        <v>(参考値)事業者全体</v>
      </c>
      <c r="AY858" s="52">
        <f>IF(参照!E858="","",参照!E858)</f>
        <v>4.6200000000000001E-4</v>
      </c>
      <c r="AZ858" s="52" t="str">
        <f>IF(参照!F858="","",参照!F858)</f>
        <v>日本エネルギー総合システム(株)</v>
      </c>
      <c r="BA858" s="52" t="str">
        <f>IF(参照!G858="","",参照!G858)</f>
        <v>日本エネルギー総合システム(株)_(参考値)事業者全体</v>
      </c>
      <c r="BB858" s="52">
        <f t="shared" si="44"/>
        <v>0.46200000000000002</v>
      </c>
      <c r="BD858" s="52" t="str">
        <f>IF(参照!L858="","",参照!L858)</f>
        <v/>
      </c>
    </row>
    <row r="859" spans="47:56">
      <c r="AU859" s="52" t="str">
        <f>IF(参照!A859="","",参照!A859)</f>
        <v>A0520</v>
      </c>
      <c r="AV859" s="52" t="str">
        <f>IF(参照!B859="","",参照!B859)</f>
        <v>イワタニ東海(株)</v>
      </c>
      <c r="AW859" s="52">
        <f>IF(参照!C859="","",参照!C859)</f>
        <v>3.6400000000000001E-4</v>
      </c>
      <c r="AX859" s="52" t="str">
        <f>IF(参照!D859="","",参照!D859)</f>
        <v/>
      </c>
      <c r="AY859" s="52">
        <f>IF(参照!E859="","",参照!E859)</f>
        <v>3.0800000000000001E-4</v>
      </c>
      <c r="AZ859" s="52" t="str">
        <f>IF(参照!F859="","",参照!F859)</f>
        <v>イワタニ東海(株)</v>
      </c>
      <c r="BA859" s="52" t="str">
        <f>IF(参照!G859="","",参照!G859)</f>
        <v>イワタニ東海(株)_</v>
      </c>
      <c r="BB859" s="52">
        <f t="shared" si="44"/>
        <v>0.308</v>
      </c>
      <c r="BD859" s="52" t="str">
        <f>IF(参照!L859="","",参照!L859)</f>
        <v/>
      </c>
    </row>
    <row r="860" spans="47:56">
      <c r="AU860" s="52" t="str">
        <f>IF(参照!A860="","",参照!A860)</f>
        <v>A0522</v>
      </c>
      <c r="AV860" s="52" t="str">
        <f>IF(参照!B860="","",参照!B860)</f>
        <v>(株)デライトアップ</v>
      </c>
      <c r="AW860" s="52">
        <f>IF(参照!C860="","",参照!C860)</f>
        <v>4.75E-4</v>
      </c>
      <c r="AX860" s="52" t="str">
        <f>IF(参照!D860="","",参照!D860)</f>
        <v/>
      </c>
      <c r="AY860" s="52">
        <f>IF(参照!E860="","",参照!E860)</f>
        <v>4.64E-4</v>
      </c>
      <c r="AZ860" s="52" t="str">
        <f>IF(参照!F860="","",参照!F860)</f>
        <v>(株)デライトアップ</v>
      </c>
      <c r="BA860" s="52" t="str">
        <f>IF(参照!G860="","",参照!G860)</f>
        <v>(株)デライトアップ_</v>
      </c>
      <c r="BB860" s="52">
        <f t="shared" si="44"/>
        <v>0.46400000000000002</v>
      </c>
      <c r="BD860" s="52" t="str">
        <f>IF(参照!L860="","",参照!L860)</f>
        <v/>
      </c>
    </row>
    <row r="861" spans="47:56">
      <c r="AU861" s="52" t="str">
        <f>IF(参照!A861="","",参照!A861)</f>
        <v>A0525</v>
      </c>
      <c r="AV861" s="52" t="str">
        <f>IF(参照!B861="","",参照!B861)</f>
        <v>(株)ところざわ未来電力</v>
      </c>
      <c r="AW861" s="52">
        <f>IF(参照!C861="","",参照!C861)</f>
        <v>5.8E-5</v>
      </c>
      <c r="AX861" s="52" t="str">
        <f>IF(参照!D861="","",参照!D861)</f>
        <v>メニューA</v>
      </c>
      <c r="AY861" s="52">
        <f>IF(参照!E861="","",参照!E861)</f>
        <v>2.81E-4</v>
      </c>
      <c r="AZ861" s="52" t="str">
        <f>IF(参照!F861="","",参照!F861)</f>
        <v>(株)ところざわ未来電力</v>
      </c>
      <c r="BA861" s="52" t="str">
        <f>IF(参照!G861="","",参照!G861)</f>
        <v>(株)ところざわ未来電力_メニューA</v>
      </c>
      <c r="BB861" s="52">
        <f t="shared" si="44"/>
        <v>0.28100000000000003</v>
      </c>
      <c r="BD861" s="52" t="str">
        <f>IF(参照!L861="","",参照!L861)</f>
        <v/>
      </c>
    </row>
    <row r="862" spans="47:56">
      <c r="AU862" s="52" t="str">
        <f>IF(参照!A862="","",参照!A862)</f>
        <v/>
      </c>
      <c r="AV862" s="52" t="str">
        <f>IF(参照!B862="","",参照!B862)</f>
        <v/>
      </c>
      <c r="AW862" s="52" t="str">
        <f>IF(参照!C862="","",参照!C862)</f>
        <v/>
      </c>
      <c r="AX862" s="52" t="str">
        <f>IF(参照!D862="","",参照!D862)</f>
        <v>メニューB</v>
      </c>
      <c r="AY862" s="52">
        <f>IF(参照!E862="","",参照!E862)</f>
        <v>0</v>
      </c>
      <c r="AZ862" s="52" t="str">
        <f>IF(参照!F862="","",参照!F862)</f>
        <v>(株)ところざわ未来電力</v>
      </c>
      <c r="BA862" s="52" t="str">
        <f>IF(参照!G862="","",参照!G862)</f>
        <v>(株)ところざわ未来電力_メニューB</v>
      </c>
      <c r="BB862" s="52">
        <f t="shared" si="44"/>
        <v>0</v>
      </c>
      <c r="BD862" s="52" t="str">
        <f>IF(参照!L862="","",参照!L862)</f>
        <v/>
      </c>
    </row>
    <row r="863" spans="47:56">
      <c r="AU863" s="52" t="str">
        <f>IF(参照!A863="","",参照!A863)</f>
        <v/>
      </c>
      <c r="AV863" s="52" t="str">
        <f>IF(参照!B863="","",参照!B863)</f>
        <v/>
      </c>
      <c r="AW863" s="52" t="str">
        <f>IF(参照!C863="","",参照!C863)</f>
        <v/>
      </c>
      <c r="AX863" s="52" t="str">
        <f>IF(参照!D863="","",参照!D863)</f>
        <v>メニューC(残差)</v>
      </c>
      <c r="AY863" s="52">
        <f>IF(参照!E863="","",参照!E863)</f>
        <v>2.8100000000000005E-4</v>
      </c>
      <c r="AZ863" s="52" t="str">
        <f>IF(参照!F863="","",参照!F863)</f>
        <v>(株)ところざわ未来電力</v>
      </c>
      <c r="BA863" s="52" t="str">
        <f>IF(参照!G863="","",参照!G863)</f>
        <v>(株)ところざわ未来電力_メニューC(残差)</v>
      </c>
      <c r="BB863" s="52">
        <f t="shared" si="44"/>
        <v>0.28100000000000003</v>
      </c>
      <c r="BD863" s="52" t="str">
        <f>IF(参照!L863="","",参照!L863)</f>
        <v/>
      </c>
    </row>
    <row r="864" spans="47:56">
      <c r="AU864" s="52" t="str">
        <f>IF(参照!A864="","",参照!A864)</f>
        <v/>
      </c>
      <c r="AV864" s="52" t="str">
        <f>IF(参照!B864="","",参照!B864)</f>
        <v/>
      </c>
      <c r="AW864" s="52" t="str">
        <f>IF(参照!C864="","",参照!C864)</f>
        <v/>
      </c>
      <c r="AX864" s="52" t="str">
        <f>IF(参照!D864="","",参照!D864)</f>
        <v>(参考値)事業者全体</v>
      </c>
      <c r="AY864" s="52">
        <f>IF(参照!E864="","",参照!E864)</f>
        <v>3.1800000000000003E-4</v>
      </c>
      <c r="AZ864" s="52" t="str">
        <f>IF(参照!F864="","",参照!F864)</f>
        <v>(株)ところざわ未来電力</v>
      </c>
      <c r="BA864" s="52" t="str">
        <f>IF(参照!G864="","",参照!G864)</f>
        <v>(株)ところざわ未来電力_(参考値)事業者全体</v>
      </c>
      <c r="BB864" s="52">
        <f t="shared" si="44"/>
        <v>0.318</v>
      </c>
      <c r="BD864" s="52" t="str">
        <f>IF(参照!L864="","",参照!L864)</f>
        <v/>
      </c>
    </row>
    <row r="865" spans="47:56">
      <c r="AU865" s="52" t="str">
        <f>IF(参照!A865="","",参照!A865)</f>
        <v>A0526</v>
      </c>
      <c r="AV865" s="52" t="str">
        <f>IF(参照!B865="","",参照!B865)</f>
        <v>朝日ガスエナジー(株)</v>
      </c>
      <c r="AW865" s="52">
        <f>IF(参照!C865="","",参照!C865)</f>
        <v>3.6400000000000001E-4</v>
      </c>
      <c r="AX865" s="52" t="str">
        <f>IF(参照!D865="","",参照!D865)</f>
        <v/>
      </c>
      <c r="AY865" s="52">
        <f>IF(参照!E865="","",参照!E865)</f>
        <v>3.0800000000000001E-4</v>
      </c>
      <c r="AZ865" s="52" t="str">
        <f>IF(参照!F865="","",参照!F865)</f>
        <v>朝日ガスエナジー(株)</v>
      </c>
      <c r="BA865" s="52" t="str">
        <f>IF(参照!G865="","",参照!G865)</f>
        <v>朝日ガスエナジー(株)_</v>
      </c>
      <c r="BB865" s="52">
        <f t="shared" si="44"/>
        <v>0.308</v>
      </c>
      <c r="BD865" s="52" t="str">
        <f>IF(参照!L865="","",参照!L865)</f>
        <v/>
      </c>
    </row>
    <row r="866" spans="47:56">
      <c r="AU866" s="52" t="str">
        <f>IF(参照!A866="","",参照!A866)</f>
        <v>A0528</v>
      </c>
      <c r="AV866" s="52" t="str">
        <f>IF(参照!B866="","",参照!B866)</f>
        <v>(株)エネファント</v>
      </c>
      <c r="AW866" s="52">
        <f>IF(参照!C866="","",参照!C866)</f>
        <v>4.6299999999999998E-4</v>
      </c>
      <c r="AX866" s="52" t="str">
        <f>IF(参照!D866="","",参照!D866)</f>
        <v>メニューA</v>
      </c>
      <c r="AY866" s="52">
        <f>IF(参照!E866="","",参照!E866)</f>
        <v>0</v>
      </c>
      <c r="AZ866" s="52" t="str">
        <f>IF(参照!F866="","",参照!F866)</f>
        <v>(株)エネファント</v>
      </c>
      <c r="BA866" s="52" t="str">
        <f>IF(参照!G866="","",参照!G866)</f>
        <v>(株)エネファント_メニューA</v>
      </c>
      <c r="BB866" s="52">
        <f t="shared" si="44"/>
        <v>0</v>
      </c>
      <c r="BD866" s="52" t="str">
        <f>IF(参照!L866="","",参照!L866)</f>
        <v/>
      </c>
    </row>
    <row r="867" spans="47:56">
      <c r="AU867" s="52" t="str">
        <f>IF(参照!A867="","",参照!A867)</f>
        <v/>
      </c>
      <c r="AV867" s="52" t="str">
        <f>IF(参照!B867="","",参照!B867)</f>
        <v/>
      </c>
      <c r="AW867" s="52" t="str">
        <f>IF(参照!C867="","",参照!C867)</f>
        <v/>
      </c>
      <c r="AX867" s="52" t="str">
        <f>IF(参照!D867="","",参照!D867)</f>
        <v>メニューB</v>
      </c>
      <c r="AY867" s="52">
        <f>IF(参照!E867="","",参照!E867)</f>
        <v>0</v>
      </c>
      <c r="AZ867" s="52" t="str">
        <f>IF(参照!F867="","",参照!F867)</f>
        <v>(株)エネファント</v>
      </c>
      <c r="BA867" s="52" t="str">
        <f>IF(参照!G867="","",参照!G867)</f>
        <v>(株)エネファント_メニューB</v>
      </c>
      <c r="BB867" s="52">
        <f t="shared" si="44"/>
        <v>0</v>
      </c>
      <c r="BD867" s="52" t="str">
        <f>IF(参照!L867="","",参照!L867)</f>
        <v/>
      </c>
    </row>
    <row r="868" spans="47:56">
      <c r="AU868" s="52" t="str">
        <f>IF(参照!A868="","",参照!A868)</f>
        <v/>
      </c>
      <c r="AV868" s="52" t="str">
        <f>IF(参照!B868="","",参照!B868)</f>
        <v/>
      </c>
      <c r="AW868" s="52" t="str">
        <f>IF(参照!C868="","",参照!C868)</f>
        <v/>
      </c>
      <c r="AX868" s="52" t="str">
        <f>IF(参照!D868="","",参照!D868)</f>
        <v>メニューC(残差)</v>
      </c>
      <c r="AY868" s="52">
        <f>IF(参照!E868="","",参照!E868)</f>
        <v>4.6100000000000004E-4</v>
      </c>
      <c r="AZ868" s="52" t="str">
        <f>IF(参照!F868="","",参照!F868)</f>
        <v>(株)エネファント</v>
      </c>
      <c r="BA868" s="52" t="str">
        <f>IF(参照!G868="","",参照!G868)</f>
        <v>(株)エネファント_メニューC(残差)</v>
      </c>
      <c r="BB868" s="52">
        <f t="shared" si="44"/>
        <v>0.46100000000000002</v>
      </c>
      <c r="BD868" s="52" t="str">
        <f>IF(参照!L868="","",参照!L868)</f>
        <v/>
      </c>
    </row>
    <row r="869" spans="47:56">
      <c r="AU869" s="52" t="str">
        <f>IF(参照!A869="","",参照!A869)</f>
        <v/>
      </c>
      <c r="AV869" s="52" t="str">
        <f>IF(参照!B869="","",参照!B869)</f>
        <v/>
      </c>
      <c r="AW869" s="52" t="str">
        <f>IF(参照!C869="","",参照!C869)</f>
        <v/>
      </c>
      <c r="AX869" s="52" t="str">
        <f>IF(参照!D869="","",参照!D869)</f>
        <v>(参考値)事業者全体</v>
      </c>
      <c r="AY869" s="52">
        <f>IF(参照!E869="","",参照!E869)</f>
        <v>5.0100000000000003E-4</v>
      </c>
      <c r="AZ869" s="52" t="str">
        <f>IF(参照!F869="","",参照!F869)</f>
        <v>(株)エネファント</v>
      </c>
      <c r="BA869" s="52" t="str">
        <f>IF(参照!G869="","",参照!G869)</f>
        <v>(株)エネファント_(参考値)事業者全体</v>
      </c>
      <c r="BB869" s="52">
        <f t="shared" si="44"/>
        <v>0.501</v>
      </c>
      <c r="BD869" s="52" t="str">
        <f>IF(参照!L869="","",参照!L869)</f>
        <v/>
      </c>
    </row>
    <row r="870" spans="47:56">
      <c r="AU870" s="52" t="str">
        <f>IF(参照!A870="","",参照!A870)</f>
        <v>A0529</v>
      </c>
      <c r="AV870" s="52" t="str">
        <f>IF(参照!B870="","",参照!B870)</f>
        <v>(株)エスエナジー</v>
      </c>
      <c r="AW870" s="52">
        <f>IF(参照!C870="","",参照!C870)</f>
        <v>4.7800000000000002E-4</v>
      </c>
      <c r="AX870" s="52" t="str">
        <f>IF(参照!D870="","",参照!D870)</f>
        <v/>
      </c>
      <c r="AY870" s="52">
        <f>IF(参照!E870="","",参照!E870)</f>
        <v>5.22E-4</v>
      </c>
      <c r="AZ870" s="52" t="str">
        <f>IF(参照!F870="","",参照!F870)</f>
        <v>(株)エスエナジー</v>
      </c>
      <c r="BA870" s="52" t="str">
        <f>IF(参照!G870="","",参照!G870)</f>
        <v>(株)エスエナジー_</v>
      </c>
      <c r="BB870" s="52">
        <f t="shared" si="44"/>
        <v>0.52200000000000002</v>
      </c>
      <c r="BD870" s="52" t="str">
        <f>IF(参照!L870="","",参照!L870)</f>
        <v/>
      </c>
    </row>
    <row r="871" spans="47:56">
      <c r="AU871" s="52" t="str">
        <f>IF(参照!A871="","",参照!A871)</f>
        <v>A0532</v>
      </c>
      <c r="AV871" s="52" t="str">
        <f>IF(参照!B871="","",参照!B871)</f>
        <v>(株)Ｍｐｏｗｅｒ</v>
      </c>
      <c r="AW871" s="52">
        <f>IF(参照!C871="","",参照!C871)</f>
        <v>3.8499999999999998E-4</v>
      </c>
      <c r="AX871" s="52" t="str">
        <f>IF(参照!D871="","",参照!D871)</f>
        <v/>
      </c>
      <c r="AY871" s="52">
        <f>IF(参照!E871="","",参照!E871)</f>
        <v>3.7199999999999999E-4</v>
      </c>
      <c r="AZ871" s="52" t="str">
        <f>IF(参照!F871="","",参照!F871)</f>
        <v>(株)Ｍｐｏｗｅｒ</v>
      </c>
      <c r="BA871" s="52" t="str">
        <f>IF(参照!G871="","",参照!G871)</f>
        <v>(株)Ｍｐｏｗｅｒ_</v>
      </c>
      <c r="BB871" s="52">
        <f t="shared" si="44"/>
        <v>0.372</v>
      </c>
      <c r="BD871" s="52" t="str">
        <f>IF(参照!L871="","",参照!L871)</f>
        <v/>
      </c>
    </row>
    <row r="872" spans="47:56">
      <c r="AU872" s="52" t="str">
        <f>IF(参照!A872="","",参照!A872)</f>
        <v>A0533</v>
      </c>
      <c r="AV872" s="52" t="str">
        <f>IF(参照!B872="","",参照!B872)</f>
        <v>秩父新電力(株)</v>
      </c>
      <c r="AW872" s="52">
        <f>IF(参照!C872="","",参照!C872)</f>
        <v>3.1399999999999999E-4</v>
      </c>
      <c r="AX872" s="52" t="str">
        <f>IF(参照!D872="","",参照!D872)</f>
        <v>メニューA</v>
      </c>
      <c r="AY872" s="52">
        <f>IF(参照!E872="","",参照!E872)</f>
        <v>0</v>
      </c>
      <c r="AZ872" s="52" t="str">
        <f>IF(参照!F872="","",参照!F872)</f>
        <v>秩父新電力(株)</v>
      </c>
      <c r="BA872" s="52" t="str">
        <f>IF(参照!G872="","",参照!G872)</f>
        <v>秩父新電力(株)_メニューA</v>
      </c>
      <c r="BB872" s="52">
        <f t="shared" si="44"/>
        <v>0</v>
      </c>
      <c r="BD872" s="52" t="str">
        <f>IF(参照!L872="","",参照!L872)</f>
        <v/>
      </c>
    </row>
    <row r="873" spans="47:56">
      <c r="AU873" s="52" t="str">
        <f>IF(参照!A873="","",参照!A873)</f>
        <v/>
      </c>
      <c r="AV873" s="52" t="str">
        <f>IF(参照!B873="","",参照!B873)</f>
        <v/>
      </c>
      <c r="AW873" s="52" t="str">
        <f>IF(参照!C873="","",参照!C873)</f>
        <v/>
      </c>
      <c r="AX873" s="52" t="str">
        <f>IF(参照!D873="","",参照!D873)</f>
        <v>メニューB</v>
      </c>
      <c r="AY873" s="52">
        <f>IF(参照!E873="","",参照!E873)</f>
        <v>0</v>
      </c>
      <c r="AZ873" s="52" t="str">
        <f>IF(参照!F873="","",参照!F873)</f>
        <v>秩父新電力(株)</v>
      </c>
      <c r="BA873" s="52" t="str">
        <f>IF(参照!G873="","",参照!G873)</f>
        <v>秩父新電力(株)_メニューB</v>
      </c>
      <c r="BB873" s="52">
        <f t="shared" si="44"/>
        <v>0</v>
      </c>
      <c r="BD873" s="52" t="str">
        <f>IF(参照!L873="","",参照!L873)</f>
        <v/>
      </c>
    </row>
    <row r="874" spans="47:56">
      <c r="AU874" s="52" t="str">
        <f>IF(参照!A874="","",参照!A874)</f>
        <v/>
      </c>
      <c r="AV874" s="52" t="str">
        <f>IF(参照!B874="","",参照!B874)</f>
        <v/>
      </c>
      <c r="AW874" s="52" t="str">
        <f>IF(参照!C874="","",参照!C874)</f>
        <v/>
      </c>
      <c r="AX874" s="52" t="str">
        <f>IF(参照!D874="","",参照!D874)</f>
        <v>メニューC</v>
      </c>
      <c r="AY874" s="52">
        <f>IF(参照!E874="","",参照!E874)</f>
        <v>2.99E-4</v>
      </c>
      <c r="AZ874" s="52" t="str">
        <f>IF(参照!F874="","",参照!F874)</f>
        <v>秩父新電力(株)</v>
      </c>
      <c r="BA874" s="52" t="str">
        <f>IF(参照!G874="","",参照!G874)</f>
        <v>秩父新電力(株)_メニューC</v>
      </c>
      <c r="BB874" s="52">
        <f t="shared" si="44"/>
        <v>0.29899999999999999</v>
      </c>
      <c r="BD874" s="52" t="str">
        <f>IF(参照!L874="","",参照!L874)</f>
        <v/>
      </c>
    </row>
    <row r="875" spans="47:56">
      <c r="AU875" s="52" t="str">
        <f>IF(参照!A875="","",参照!A875)</f>
        <v/>
      </c>
      <c r="AV875" s="52" t="str">
        <f>IF(参照!B875="","",参照!B875)</f>
        <v/>
      </c>
      <c r="AW875" s="52" t="str">
        <f>IF(参照!C875="","",参照!C875)</f>
        <v/>
      </c>
      <c r="AX875" s="52" t="str">
        <f>IF(参照!D875="","",参照!D875)</f>
        <v>メニューD(残差)</v>
      </c>
      <c r="AY875" s="52">
        <f>IF(参照!E875="","",参照!E875)</f>
        <v>3.3300000000000002E-4</v>
      </c>
      <c r="AZ875" s="52" t="str">
        <f>IF(参照!F875="","",参照!F875)</f>
        <v>秩父新電力(株)</v>
      </c>
      <c r="BA875" s="52" t="str">
        <f>IF(参照!G875="","",参照!G875)</f>
        <v>秩父新電力(株)_メニューD(残差)</v>
      </c>
      <c r="BB875" s="52">
        <f t="shared" si="44"/>
        <v>0.33300000000000002</v>
      </c>
      <c r="BD875" s="52" t="str">
        <f>IF(参照!L875="","",参照!L875)</f>
        <v/>
      </c>
    </row>
    <row r="876" spans="47:56">
      <c r="AU876" s="52" t="str">
        <f>IF(参照!A876="","",参照!A876)</f>
        <v/>
      </c>
      <c r="AV876" s="52" t="str">
        <f>IF(参照!B876="","",参照!B876)</f>
        <v/>
      </c>
      <c r="AW876" s="52" t="str">
        <f>IF(参照!C876="","",参照!C876)</f>
        <v/>
      </c>
      <c r="AX876" s="52" t="str">
        <f>IF(参照!D876="","",参照!D876)</f>
        <v>(参考値)事業者全体</v>
      </c>
      <c r="AY876" s="52">
        <f>IF(参照!E876="","",参照!E876)</f>
        <v>2.9399999999999999E-4</v>
      </c>
      <c r="AZ876" s="52" t="str">
        <f>IF(参照!F876="","",参照!F876)</f>
        <v>秩父新電力(株)</v>
      </c>
      <c r="BA876" s="52" t="str">
        <f>IF(参照!G876="","",参照!G876)</f>
        <v>秩父新電力(株)_(参考値)事業者全体</v>
      </c>
      <c r="BB876" s="52">
        <f t="shared" si="44"/>
        <v>0.29399999999999998</v>
      </c>
      <c r="BD876" s="52" t="str">
        <f>IF(参照!L876="","",参照!L876)</f>
        <v/>
      </c>
    </row>
    <row r="877" spans="47:56">
      <c r="AU877" s="52" t="str">
        <f>IF(参照!A877="","",参照!A877)</f>
        <v>A0534</v>
      </c>
      <c r="AV877" s="52" t="str">
        <f>IF(参照!B877="","",参照!B877)</f>
        <v>みよしエナジー(株)</v>
      </c>
      <c r="AW877" s="52">
        <f>IF(参照!C877="","",参照!C877)</f>
        <v>2.33E-4</v>
      </c>
      <c r="AX877" s="52" t="str">
        <f>IF(参照!D877="","",参照!D877)</f>
        <v/>
      </c>
      <c r="AY877" s="52">
        <f>IF(参照!E877="","",参照!E877)</f>
        <v>4.9399999999999997E-4</v>
      </c>
      <c r="AZ877" s="52" t="str">
        <f>IF(参照!F877="","",参照!F877)</f>
        <v>みよしエナジー(株)</v>
      </c>
      <c r="BA877" s="52" t="str">
        <f>IF(参照!G877="","",参照!G877)</f>
        <v>みよしエナジー(株)_</v>
      </c>
      <c r="BB877" s="52">
        <f t="shared" si="44"/>
        <v>0.49399999999999999</v>
      </c>
      <c r="BD877" s="52" t="str">
        <f>IF(参照!L877="","",参照!L877)</f>
        <v/>
      </c>
    </row>
    <row r="878" spans="47:56">
      <c r="AU878" s="52" t="str">
        <f>IF(参照!A878="","",参照!A878)</f>
        <v>A0536</v>
      </c>
      <c r="AV878" s="52" t="str">
        <f>IF(参照!B878="","",参照!B878)</f>
        <v>東日本ガス(株)</v>
      </c>
      <c r="AW878" s="52">
        <f>IF(参照!C878="","",参照!C878)</f>
        <v>4.9299999999999995E-4</v>
      </c>
      <c r="AX878" s="52" t="str">
        <f>IF(参照!D878="","",参照!D878)</f>
        <v/>
      </c>
      <c r="AY878" s="52">
        <f>IF(参照!E878="","",参照!E878)</f>
        <v>4.3600000000000008E-4</v>
      </c>
      <c r="AZ878" s="52" t="str">
        <f>IF(参照!F878="","",参照!F878)</f>
        <v>東日本ガス(株)</v>
      </c>
      <c r="BA878" s="52" t="str">
        <f>IF(参照!G878="","",参照!G878)</f>
        <v>東日本ガス(株)_</v>
      </c>
      <c r="BB878" s="52">
        <f t="shared" si="44"/>
        <v>0.43600000000000005</v>
      </c>
      <c r="BD878" s="52" t="str">
        <f>IF(参照!L878="","",参照!L878)</f>
        <v/>
      </c>
    </row>
    <row r="879" spans="47:56">
      <c r="AU879" s="52" t="str">
        <f>IF(参照!A879="","",参照!A879)</f>
        <v>A0537</v>
      </c>
      <c r="AV879" s="52" t="str">
        <f>IF(参照!B879="","",参照!B879)</f>
        <v>東彩ガス(株)</v>
      </c>
      <c r="AW879" s="52">
        <f>IF(参照!C879="","",参照!C879)</f>
        <v>4.9299999999999995E-4</v>
      </c>
      <c r="AX879" s="52" t="str">
        <f>IF(参照!D879="","",参照!D879)</f>
        <v>メニューA</v>
      </c>
      <c r="AY879" s="52">
        <f>IF(参照!E879="","",参照!E879)</f>
        <v>0</v>
      </c>
      <c r="AZ879" s="52" t="str">
        <f>IF(参照!F879="","",参照!F879)</f>
        <v>東彩ガス(株)</v>
      </c>
      <c r="BA879" s="52" t="str">
        <f>IF(参照!G879="","",参照!G879)</f>
        <v>東彩ガス(株)_メニューA</v>
      </c>
      <c r="BB879" s="52">
        <f t="shared" si="44"/>
        <v>0</v>
      </c>
      <c r="BD879" s="52" t="str">
        <f>IF(参照!L879="","",参照!L879)</f>
        <v/>
      </c>
    </row>
    <row r="880" spans="47:56">
      <c r="AU880" s="52" t="str">
        <f>IF(参照!A880="","",参照!A880)</f>
        <v/>
      </c>
      <c r="AV880" s="52" t="str">
        <f>IF(参照!B880="","",参照!B880)</f>
        <v/>
      </c>
      <c r="AW880" s="52" t="str">
        <f>IF(参照!C880="","",参照!C880)</f>
        <v/>
      </c>
      <c r="AX880" s="52" t="str">
        <f>IF(参照!D880="","",参照!D880)</f>
        <v>メニューB(残差)</v>
      </c>
      <c r="AY880" s="52">
        <f>IF(参照!E880="","",参照!E880)</f>
        <v>4.37E-4</v>
      </c>
      <c r="AZ880" s="52" t="str">
        <f>IF(参照!F880="","",参照!F880)</f>
        <v>東彩ガス(株)</v>
      </c>
      <c r="BA880" s="52" t="str">
        <f>IF(参照!G880="","",参照!G880)</f>
        <v>東彩ガス(株)_メニューB(残差)</v>
      </c>
      <c r="BB880" s="52">
        <f t="shared" si="44"/>
        <v>0.437</v>
      </c>
      <c r="BD880" s="52" t="str">
        <f>IF(参照!L880="","",参照!L880)</f>
        <v/>
      </c>
    </row>
    <row r="881" spans="47:56">
      <c r="AU881" s="52" t="str">
        <f>IF(参照!A881="","",参照!A881)</f>
        <v/>
      </c>
      <c r="AV881" s="52" t="str">
        <f>IF(参照!B881="","",参照!B881)</f>
        <v/>
      </c>
      <c r="AW881" s="52" t="str">
        <f>IF(参照!C881="","",参照!C881)</f>
        <v/>
      </c>
      <c r="AX881" s="52" t="str">
        <f>IF(参照!D881="","",参照!D881)</f>
        <v>(参考値)事業者全体</v>
      </c>
      <c r="AY881" s="52">
        <f>IF(参照!E881="","",参照!E881)</f>
        <v>4.9399999999999997E-4</v>
      </c>
      <c r="AZ881" s="52" t="str">
        <f>IF(参照!F881="","",参照!F881)</f>
        <v>東彩ガス(株)</v>
      </c>
      <c r="BA881" s="52" t="str">
        <f>IF(参照!G881="","",参照!G881)</f>
        <v>東彩ガス(株)_(参考値)事業者全体</v>
      </c>
      <c r="BB881" s="52">
        <f t="shared" si="44"/>
        <v>0.49399999999999999</v>
      </c>
      <c r="BD881" s="52" t="str">
        <f>IF(参照!L881="","",参照!L881)</f>
        <v/>
      </c>
    </row>
    <row r="882" spans="47:56">
      <c r="AU882" s="52" t="str">
        <f>IF(参照!A882="","",参照!A882)</f>
        <v>A0538</v>
      </c>
      <c r="AV882" s="52" t="str">
        <f>IF(参照!B882="","",参照!B882)</f>
        <v>綿半パートナーズ(株)</v>
      </c>
      <c r="AW882" s="52">
        <f>IF(参照!C882="","",参照!C882)</f>
        <v>5.1199999999999998E-4</v>
      </c>
      <c r="AX882" s="52" t="str">
        <f>IF(参照!D882="","",参照!D882)</f>
        <v/>
      </c>
      <c r="AY882" s="52">
        <f>IF(参照!E882="","",参照!E882)</f>
        <v>5.5999999999999995E-4</v>
      </c>
      <c r="AZ882" s="52" t="str">
        <f>IF(参照!F882="","",参照!F882)</f>
        <v>綿半パートナーズ(株)</v>
      </c>
      <c r="BA882" s="52" t="str">
        <f>IF(参照!G882="","",参照!G882)</f>
        <v>綿半パートナーズ(株)_</v>
      </c>
      <c r="BB882" s="52">
        <f t="shared" si="44"/>
        <v>0.55999999999999994</v>
      </c>
      <c r="BD882" s="52" t="str">
        <f>IF(参照!L882="","",参照!L882)</f>
        <v/>
      </c>
    </row>
    <row r="883" spans="47:56">
      <c r="AU883" s="52" t="str">
        <f>IF(参照!A883="","",参照!A883)</f>
        <v>A0539</v>
      </c>
      <c r="AV883" s="52" t="str">
        <f>IF(参照!B883="","",参照!B883)</f>
        <v>(株)ｋａｒｃｈ</v>
      </c>
      <c r="AW883" s="52">
        <f>IF(参照!C883="","",参照!C883)</f>
        <v>1.01E-4</v>
      </c>
      <c r="AX883" s="52" t="str">
        <f>IF(参照!D883="","",参照!D883)</f>
        <v/>
      </c>
      <c r="AY883" s="52">
        <f>IF(参照!E883="","",参照!E883)</f>
        <v>4.0700000000000003E-4</v>
      </c>
      <c r="AZ883" s="52" t="str">
        <f>IF(参照!F883="","",参照!F883)</f>
        <v>(株)ｋａｒｃｈ</v>
      </c>
      <c r="BA883" s="52" t="str">
        <f>IF(参照!G883="","",参照!G883)</f>
        <v>(株)ｋａｒｃｈ_</v>
      </c>
      <c r="BB883" s="52">
        <f t="shared" si="44"/>
        <v>0.40700000000000003</v>
      </c>
      <c r="BD883" s="52" t="str">
        <f>IF(参照!L883="","",参照!L883)</f>
        <v/>
      </c>
    </row>
    <row r="884" spans="47:56">
      <c r="AU884" s="52" t="str">
        <f>IF(参照!A884="","",参照!A884)</f>
        <v>A0542</v>
      </c>
      <c r="AV884" s="52" t="str">
        <f>IF(参照!B884="","",参照!B884)</f>
        <v>森の灯り(株)</v>
      </c>
      <c r="AW884" s="52">
        <f>IF(参照!C884="","",参照!C884)</f>
        <v>5.0699999999999996E-4</v>
      </c>
      <c r="AX884" s="52" t="str">
        <f>IF(参照!D884="","",参照!D884)</f>
        <v/>
      </c>
      <c r="AY884" s="52">
        <f>IF(参照!E884="","",参照!E884)</f>
        <v>5.4199999999999995E-4</v>
      </c>
      <c r="AZ884" s="52" t="str">
        <f>IF(参照!F884="","",参照!F884)</f>
        <v>森の灯り(株)</v>
      </c>
      <c r="BA884" s="52" t="str">
        <f>IF(参照!G884="","",参照!G884)</f>
        <v>森の灯り(株)_</v>
      </c>
      <c r="BB884" s="52">
        <f t="shared" si="44"/>
        <v>0.54199999999999993</v>
      </c>
      <c r="BD884" s="52" t="str">
        <f>IF(参照!L884="","",参照!L884)</f>
        <v/>
      </c>
    </row>
    <row r="885" spans="47:56">
      <c r="AU885" s="52" t="str">
        <f>IF(参照!A885="","",参照!A885)</f>
        <v>A0543</v>
      </c>
      <c r="AV885" s="52" t="str">
        <f>IF(参照!B885="","",参照!B885)</f>
        <v>(株)かみでん里山公社</v>
      </c>
      <c r="AW885" s="52">
        <f>IF(参照!C885="","",参照!C885)</f>
        <v>3.2600000000000001E-4</v>
      </c>
      <c r="AX885" s="52" t="str">
        <f>IF(参照!D885="","",参照!D885)</f>
        <v/>
      </c>
      <c r="AY885" s="52">
        <f>IF(参照!E885="","",参照!E885)</f>
        <v>4.6900000000000002E-4</v>
      </c>
      <c r="AZ885" s="52" t="str">
        <f>IF(参照!F885="","",参照!F885)</f>
        <v>(株)かみでん里山公社</v>
      </c>
      <c r="BA885" s="52" t="str">
        <f>IF(参照!G885="","",参照!G885)</f>
        <v>(株)かみでん里山公社_</v>
      </c>
      <c r="BB885" s="52">
        <f t="shared" si="44"/>
        <v>0.46900000000000003</v>
      </c>
      <c r="BD885" s="52" t="str">
        <f>IF(参照!L885="","",参照!L885)</f>
        <v/>
      </c>
    </row>
    <row r="886" spans="47:56">
      <c r="AU886" s="52" t="str">
        <f>IF(参照!A886="","",参照!A886)</f>
        <v>A0546</v>
      </c>
      <c r="AV886" s="52" t="str">
        <f>IF(参照!B886="","",参照!B886)</f>
        <v>(株)三郷ひまわりエナジー</v>
      </c>
      <c r="AW886" s="52">
        <f>IF(参照!C886="","",参照!C886)</f>
        <v>4.8099999999999998E-4</v>
      </c>
      <c r="AX886" s="52" t="str">
        <f>IF(参照!D886="","",参照!D886)</f>
        <v/>
      </c>
      <c r="AY886" s="52">
        <f>IF(参照!E886="","",参照!E886)</f>
        <v>4.4700000000000002E-4</v>
      </c>
      <c r="AZ886" s="52" t="str">
        <f>IF(参照!F886="","",参照!F886)</f>
        <v>(株)三郷ひまわりエナジー</v>
      </c>
      <c r="BA886" s="52" t="str">
        <f>IF(参照!G886="","",参照!G886)</f>
        <v>(株)三郷ひまわりエナジー_</v>
      </c>
      <c r="BB886" s="52">
        <f t="shared" si="44"/>
        <v>0.44700000000000001</v>
      </c>
      <c r="BD886" s="52" t="str">
        <f>IF(参照!L886="","",参照!L886)</f>
        <v/>
      </c>
    </row>
    <row r="887" spans="47:56">
      <c r="AU887" s="52" t="str">
        <f>IF(参照!A887="","",参照!A887)</f>
        <v>A0547</v>
      </c>
      <c r="AV887" s="52" t="str">
        <f>IF(参照!B887="","",参照!B887)</f>
        <v>(株)球磨村森電力</v>
      </c>
      <c r="AW887" s="52">
        <f>IF(参照!C887="","",参照!C887)</f>
        <v>3.28E-4</v>
      </c>
      <c r="AX887" s="52" t="str">
        <f>IF(参照!D887="","",参照!D887)</f>
        <v/>
      </c>
      <c r="AY887" s="52">
        <f>IF(参照!E887="","",参照!E887)</f>
        <v>2.72E-4</v>
      </c>
      <c r="AZ887" s="52" t="str">
        <f>IF(参照!F887="","",参照!F887)</f>
        <v>(株)球磨村森電力</v>
      </c>
      <c r="BA887" s="52" t="str">
        <f>IF(参照!G887="","",参照!G887)</f>
        <v>(株)球磨村森電力_</v>
      </c>
      <c r="BB887" s="52">
        <f t="shared" si="44"/>
        <v>0.27200000000000002</v>
      </c>
      <c r="BD887" s="52" t="str">
        <f>IF(参照!L887="","",参照!L887)</f>
        <v/>
      </c>
    </row>
    <row r="888" spans="47:56">
      <c r="AU888" s="52" t="str">
        <f>IF(参照!A888="","",参照!A888)</f>
        <v>A0548</v>
      </c>
      <c r="AV888" s="52" t="str">
        <f>IF(参照!B888="","",参照!B888)</f>
        <v>北日本ガス(株)</v>
      </c>
      <c r="AW888" s="52">
        <f>IF(参照!C888="","",参照!C888)</f>
        <v>4.9299999999999995E-4</v>
      </c>
      <c r="AX888" s="52" t="str">
        <f>IF(参照!D888="","",参照!D888)</f>
        <v/>
      </c>
      <c r="AY888" s="52">
        <f>IF(参照!E888="","",参照!E888)</f>
        <v>4.35E-4</v>
      </c>
      <c r="AZ888" s="52" t="str">
        <f>IF(参照!F888="","",参照!F888)</f>
        <v>北日本ガス(株)</v>
      </c>
      <c r="BA888" s="52" t="str">
        <f>IF(参照!G888="","",参照!G888)</f>
        <v>北日本ガス(株)_</v>
      </c>
      <c r="BB888" s="52">
        <f t="shared" si="44"/>
        <v>0.435</v>
      </c>
      <c r="BD888" s="52" t="str">
        <f>IF(参照!L888="","",参照!L888)</f>
        <v/>
      </c>
    </row>
    <row r="889" spans="47:56">
      <c r="AU889" s="52" t="str">
        <f>IF(参照!A889="","",参照!A889)</f>
        <v>A0549</v>
      </c>
      <c r="AV889" s="52" t="str">
        <f>IF(参照!B889="","",参照!B889)</f>
        <v>くこくエネルギー(株)(旧：熊本電力(株))</v>
      </c>
      <c r="AW889" s="52">
        <f>IF(参照!C889="","",参照!C889)</f>
        <v>5.0100000000000003E-4</v>
      </c>
      <c r="AX889" s="52" t="str">
        <f>IF(参照!D889="","",参照!D889)</f>
        <v/>
      </c>
      <c r="AY889" s="52">
        <f>IF(参照!E889="","",参照!E889)</f>
        <v>5.31E-4</v>
      </c>
      <c r="AZ889" s="52" t="str">
        <f>IF(参照!F889="","",参照!F889)</f>
        <v>くこくエネルギー(株)(旧：熊本電力(株))</v>
      </c>
      <c r="BA889" s="52" t="str">
        <f>IF(参照!G889="","",参照!G889)</f>
        <v>くこくエネルギー(株)(旧：熊本電力(株))_</v>
      </c>
      <c r="BB889" s="52">
        <f t="shared" si="44"/>
        <v>0.53100000000000003</v>
      </c>
      <c r="BD889" s="52" t="str">
        <f>IF(参照!L889="","",参照!L889)</f>
        <v/>
      </c>
    </row>
    <row r="890" spans="47:56">
      <c r="AU890" s="52" t="str">
        <f>IF(参照!A890="","",参照!A890)</f>
        <v>A0550</v>
      </c>
      <c r="AV890" s="52" t="str">
        <f>IF(参照!B890="","",参照!B890)</f>
        <v>(株)エコログ</v>
      </c>
      <c r="AW890" s="52">
        <f>IF(参照!C890="","",参照!C890)</f>
        <v>5.4200000000000006E-4</v>
      </c>
      <c r="AX890" s="52" t="str">
        <f>IF(参照!D890="","",参照!D890)</f>
        <v/>
      </c>
      <c r="AY890" s="52">
        <f>IF(参照!E890="","",参照!E890)</f>
        <v>5.4500000000000002E-4</v>
      </c>
      <c r="AZ890" s="52" t="str">
        <f>IF(参照!F890="","",参照!F890)</f>
        <v>(株)エコログ</v>
      </c>
      <c r="BA890" s="52" t="str">
        <f>IF(参照!G890="","",参照!G890)</f>
        <v>(株)エコログ_</v>
      </c>
      <c r="BB890" s="52">
        <f t="shared" si="44"/>
        <v>0.54500000000000004</v>
      </c>
      <c r="BD890" s="52" t="str">
        <f>IF(参照!L890="","",参照!L890)</f>
        <v/>
      </c>
    </row>
    <row r="891" spans="47:56">
      <c r="AU891" s="52" t="str">
        <f>IF(参照!A891="","",参照!A891)</f>
        <v>A0551</v>
      </c>
      <c r="AV891" s="52" t="str">
        <f>IF(参照!B891="","",参照!B891)</f>
        <v>飯田まちづくり電力(株)</v>
      </c>
      <c r="AW891" s="52">
        <f>IF(参照!C891="","",参照!C891)</f>
        <v>2.6600000000000001E-4</v>
      </c>
      <c r="AX891" s="52" t="str">
        <f>IF(参照!D891="","",参照!D891)</f>
        <v>メニューA</v>
      </c>
      <c r="AY891" s="52">
        <f>IF(参照!E891="","",参照!E891)</f>
        <v>3.4200000000000002E-4</v>
      </c>
      <c r="AZ891" s="52" t="str">
        <f>IF(参照!F891="","",参照!F891)</f>
        <v>飯田まちづくり電力(株)</v>
      </c>
      <c r="BA891" s="52" t="str">
        <f>IF(参照!G891="","",参照!G891)</f>
        <v>飯田まちづくり電力(株)_メニューA</v>
      </c>
      <c r="BB891" s="52">
        <f t="shared" si="44"/>
        <v>0.34200000000000003</v>
      </c>
      <c r="BD891" s="52" t="str">
        <f>IF(参照!L891="","",参照!L891)</f>
        <v/>
      </c>
    </row>
    <row r="892" spans="47:56">
      <c r="AU892" s="52" t="str">
        <f>IF(参照!A892="","",参照!A892)</f>
        <v/>
      </c>
      <c r="AV892" s="52" t="str">
        <f>IF(参照!B892="","",参照!B892)</f>
        <v/>
      </c>
      <c r="AW892" s="52" t="str">
        <f>IF(参照!C892="","",参照!C892)</f>
        <v/>
      </c>
      <c r="AX892" s="52" t="str">
        <f>IF(参照!D892="","",参照!D892)</f>
        <v>メニューB(残差)</v>
      </c>
      <c r="AY892" s="52">
        <f>IF(参照!E892="","",参照!E892)</f>
        <v>4.64E-4</v>
      </c>
      <c r="AZ892" s="52" t="str">
        <f>IF(参照!F892="","",参照!F892)</f>
        <v>飯田まちづくり電力(株)</v>
      </c>
      <c r="BA892" s="52" t="str">
        <f>IF(参照!G892="","",参照!G892)</f>
        <v>飯田まちづくり電力(株)_メニューB(残差)</v>
      </c>
      <c r="BB892" s="52">
        <f t="shared" si="44"/>
        <v>0.46400000000000002</v>
      </c>
      <c r="BD892" s="52" t="str">
        <f>IF(参照!L892="","",参照!L892)</f>
        <v/>
      </c>
    </row>
    <row r="893" spans="47:56">
      <c r="AU893" s="52" t="str">
        <f>IF(参照!A893="","",参照!A893)</f>
        <v/>
      </c>
      <c r="AV893" s="52" t="str">
        <f>IF(参照!B893="","",参照!B893)</f>
        <v/>
      </c>
      <c r="AW893" s="52" t="str">
        <f>IF(参照!C893="","",参照!C893)</f>
        <v/>
      </c>
      <c r="AX893" s="52" t="str">
        <f>IF(参照!D893="","",参照!D893)</f>
        <v>(参考値)事業者全体</v>
      </c>
      <c r="AY893" s="52">
        <f>IF(参照!E893="","",参照!E893)</f>
        <v>4.5600000000000003E-4</v>
      </c>
      <c r="AZ893" s="52" t="str">
        <f>IF(参照!F893="","",参照!F893)</f>
        <v>飯田まちづくり電力(株)</v>
      </c>
      <c r="BA893" s="52" t="str">
        <f>IF(参照!G893="","",参照!G893)</f>
        <v>飯田まちづくり電力(株)_(参考値)事業者全体</v>
      </c>
      <c r="BB893" s="52">
        <f t="shared" si="44"/>
        <v>0.45600000000000002</v>
      </c>
      <c r="BD893" s="52" t="str">
        <f>IF(参照!L893="","",参照!L893)</f>
        <v/>
      </c>
    </row>
    <row r="894" spans="47:56">
      <c r="AU894" s="52" t="str">
        <f>IF(参照!A894="","",参照!A894)</f>
        <v>A0552</v>
      </c>
      <c r="AV894" s="52" t="str">
        <f>IF(参照!B894="","",参照!B894)</f>
        <v>イワタニ長野(株)</v>
      </c>
      <c r="AW894" s="52">
        <f>IF(参照!C894="","",参照!C894)</f>
        <v>3.6400000000000001E-4</v>
      </c>
      <c r="AX894" s="52" t="str">
        <f>IF(参照!D894="","",参照!D894)</f>
        <v/>
      </c>
      <c r="AY894" s="52">
        <f>IF(参照!E894="","",参照!E894)</f>
        <v>3.0800000000000001E-4</v>
      </c>
      <c r="AZ894" s="52" t="str">
        <f>IF(参照!F894="","",参照!F894)</f>
        <v>イワタニ長野(株)</v>
      </c>
      <c r="BA894" s="52" t="str">
        <f>IF(参照!G894="","",参照!G894)</f>
        <v>イワタニ長野(株)_</v>
      </c>
      <c r="BB894" s="52">
        <f t="shared" si="44"/>
        <v>0.308</v>
      </c>
      <c r="BD894" s="52" t="str">
        <f>IF(参照!L894="","",参照!L894)</f>
        <v/>
      </c>
    </row>
    <row r="895" spans="47:56">
      <c r="AU895" s="52" t="str">
        <f>IF(参照!A895="","",参照!A895)</f>
        <v>A0553</v>
      </c>
      <c r="AV895" s="52" t="str">
        <f>IF(参照!B895="","",参照!B895)</f>
        <v>シェルジャパン(株)</v>
      </c>
      <c r="AW895" s="52" t="str">
        <f>IF(参照!C895="","",参照!C895)</f>
        <v>0.000453※</v>
      </c>
      <c r="AX895" s="52" t="str">
        <f>IF(参照!D895="","",参照!D895)</f>
        <v>メニューA</v>
      </c>
      <c r="AY895" s="52">
        <f>IF(参照!E895="","",参照!E895)</f>
        <v>2.5000000000000001E-4</v>
      </c>
      <c r="AZ895" s="52" t="str">
        <f>IF(参照!F895="","",参照!F895)</f>
        <v>シェルジャパン(株)</v>
      </c>
      <c r="BA895" s="52" t="str">
        <f>IF(参照!G895="","",参照!G895)</f>
        <v>シェルジャパン(株)_メニューA</v>
      </c>
      <c r="BB895" s="52">
        <f t="shared" si="44"/>
        <v>0.25</v>
      </c>
      <c r="BD895" s="52" t="str">
        <f>IF(参照!L895="","",参照!L895)</f>
        <v/>
      </c>
    </row>
    <row r="896" spans="47:56">
      <c r="AU896" s="52" t="str">
        <f>IF(参照!A896="","",参照!A896)</f>
        <v/>
      </c>
      <c r="AV896" s="52" t="str">
        <f>IF(参照!B896="","",参照!B896)</f>
        <v/>
      </c>
      <c r="AW896" s="52" t="str">
        <f>IF(参照!C896="","",参照!C896)</f>
        <v/>
      </c>
      <c r="AX896" s="52" t="str">
        <f>IF(参照!D896="","",参照!D896)</f>
        <v>メニューB</v>
      </c>
      <c r="AY896" s="52">
        <f>IF(参照!E896="","",参照!E896)</f>
        <v>3.1500000000000001E-4</v>
      </c>
      <c r="AZ896" s="52" t="str">
        <f>IF(参照!F896="","",参照!F896)</f>
        <v>シェルジャパン(株)</v>
      </c>
      <c r="BA896" s="52" t="str">
        <f>IF(参照!G896="","",参照!G896)</f>
        <v>シェルジャパン(株)_メニューB</v>
      </c>
      <c r="BB896" s="52">
        <f t="shared" si="44"/>
        <v>0.315</v>
      </c>
      <c r="BD896" s="52" t="str">
        <f>IF(参照!L896="","",参照!L896)</f>
        <v/>
      </c>
    </row>
    <row r="897" spans="47:56">
      <c r="AU897" s="52" t="str">
        <f>IF(参照!A897="","",参照!A897)</f>
        <v/>
      </c>
      <c r="AV897" s="52" t="str">
        <f>IF(参照!B897="","",参照!B897)</f>
        <v/>
      </c>
      <c r="AW897" s="52" t="str">
        <f>IF(参照!C897="","",参照!C897)</f>
        <v/>
      </c>
      <c r="AX897" s="52" t="str">
        <f>IF(参照!D897="","",参照!D897)</f>
        <v>メニューC(残差)</v>
      </c>
      <c r="AY897" s="52">
        <f>IF(参照!E897="","",参照!E897)</f>
        <v>7.8999999999999996E-5</v>
      </c>
      <c r="AZ897" s="52" t="str">
        <f>IF(参照!F897="","",参照!F897)</f>
        <v>シェルジャパン(株)</v>
      </c>
      <c r="BA897" s="52" t="str">
        <f>IF(参照!G897="","",参照!G897)</f>
        <v>シェルジャパン(株)_メニューC(残差)</v>
      </c>
      <c r="BB897" s="52">
        <f t="shared" si="44"/>
        <v>7.9000000000000001E-2</v>
      </c>
      <c r="BD897" s="52" t="str">
        <f>IF(参照!L897="","",参照!L897)</f>
        <v/>
      </c>
    </row>
    <row r="898" spans="47:56">
      <c r="AU898" s="52" t="str">
        <f>IF(参照!A898="","",参照!A898)</f>
        <v/>
      </c>
      <c r="AV898" s="52" t="str">
        <f>IF(参照!B898="","",参照!B898)</f>
        <v/>
      </c>
      <c r="AW898" s="52" t="str">
        <f>IF(参照!C898="","",参照!C898)</f>
        <v/>
      </c>
      <c r="AX898" s="52" t="str">
        <f>IF(参照!D898="","",参照!D898)</f>
        <v>(参考値)事業者全体</v>
      </c>
      <c r="AY898" s="52">
        <f>IF(参照!E898="","",参照!E898)</f>
        <v>6.3000000000000003E-4</v>
      </c>
      <c r="AZ898" s="52" t="str">
        <f>IF(参照!F898="","",参照!F898)</f>
        <v>シェルジャパン(株)</v>
      </c>
      <c r="BA898" s="52" t="str">
        <f>IF(参照!G898="","",参照!G898)</f>
        <v>シェルジャパン(株)_(参考値)事業者全体</v>
      </c>
      <c r="BB898" s="52">
        <f t="shared" si="44"/>
        <v>0.63</v>
      </c>
      <c r="BD898" s="52" t="str">
        <f>IF(参照!L898="","",参照!L898)</f>
        <v/>
      </c>
    </row>
    <row r="899" spans="47:56">
      <c r="AU899" s="52" t="str">
        <f>IF(参照!A899="","",参照!A899)</f>
        <v>A0554</v>
      </c>
      <c r="AV899" s="52" t="str">
        <f>IF(参照!B899="","",参照!B899)</f>
        <v>(株)クボタ</v>
      </c>
      <c r="AW899" s="52">
        <f>IF(参照!C899="","",参照!C899)</f>
        <v>3.9899999999999999E-4</v>
      </c>
      <c r="AX899" s="52" t="str">
        <f>IF(参照!D899="","",参照!D899)</f>
        <v/>
      </c>
      <c r="AY899" s="52">
        <f>IF(参照!E899="","",参照!E899)</f>
        <v>3.4299999999999999E-4</v>
      </c>
      <c r="AZ899" s="52" t="str">
        <f>IF(参照!F899="","",参照!F899)</f>
        <v>(株)クボタ</v>
      </c>
      <c r="BA899" s="52" t="str">
        <f>IF(参照!G899="","",参照!G899)</f>
        <v>(株)クボタ_</v>
      </c>
      <c r="BB899" s="52">
        <f t="shared" si="44"/>
        <v>0.34299999999999997</v>
      </c>
      <c r="BD899" s="52" t="str">
        <f>IF(参照!L899="","",参照!L899)</f>
        <v/>
      </c>
    </row>
    <row r="900" spans="47:56">
      <c r="AU900" s="52" t="str">
        <f>IF(参照!A900="","",参照!A900)</f>
        <v>A0555</v>
      </c>
      <c r="AV900" s="52" t="str">
        <f>IF(参照!B900="","",参照!B900)</f>
        <v>石油資源開発(株)</v>
      </c>
      <c r="AW900" s="52" t="str">
        <f>IF(参照!C900="","",参照!C900)</f>
        <v>0.000453※</v>
      </c>
      <c r="AX900" s="52" t="str">
        <f>IF(参照!D900="","",参照!D900)</f>
        <v/>
      </c>
      <c r="AY900" s="52">
        <f>IF(参照!E900="","",参照!E900)</f>
        <v>4.5300000000000001E-4</v>
      </c>
      <c r="AZ900" s="52" t="str">
        <f>IF(参照!F900="","",参照!F900)</f>
        <v>石油資源開発(株)</v>
      </c>
      <c r="BA900" s="52" t="str">
        <f>IF(参照!G900="","",参照!G900)</f>
        <v>石油資源開発(株)_</v>
      </c>
      <c r="BB900" s="52">
        <f t="shared" si="44"/>
        <v>0.45300000000000001</v>
      </c>
      <c r="BD900" s="52" t="str">
        <f>IF(参照!L900="","",参照!L900)</f>
        <v/>
      </c>
    </row>
    <row r="901" spans="47:56">
      <c r="AU901" s="52" t="str">
        <f>IF(参照!A901="","",参照!A901)</f>
        <v>A0556</v>
      </c>
      <c r="AV901" s="52" t="str">
        <f>IF(参照!B901="","",参照!B901)</f>
        <v>越後天然ガス(株)</v>
      </c>
      <c r="AW901" s="52">
        <f>IF(参照!C901="","",参照!C901)</f>
        <v>5.22E-4</v>
      </c>
      <c r="AX901" s="52" t="str">
        <f>IF(参照!D901="","",参照!D901)</f>
        <v>メニューA</v>
      </c>
      <c r="AY901" s="52">
        <f>IF(参照!E901="","",参照!E901)</f>
        <v>0</v>
      </c>
      <c r="AZ901" s="52" t="str">
        <f>IF(参照!F901="","",参照!F901)</f>
        <v>越後天然ガス(株)</v>
      </c>
      <c r="BA901" s="52" t="str">
        <f>IF(参照!G901="","",参照!G901)</f>
        <v>越後天然ガス(株)_メニューA</v>
      </c>
      <c r="BB901" s="52">
        <f t="shared" ref="BB901:BB964" si="45">AY901*1000</f>
        <v>0</v>
      </c>
      <c r="BD901" s="52" t="str">
        <f>IF(参照!L901="","",参照!L901)</f>
        <v/>
      </c>
    </row>
    <row r="902" spans="47:56">
      <c r="AU902" s="52" t="str">
        <f>IF(参照!A902="","",参照!A902)</f>
        <v/>
      </c>
      <c r="AV902" s="52" t="str">
        <f>IF(参照!B902="","",参照!B902)</f>
        <v/>
      </c>
      <c r="AW902" s="52" t="str">
        <f>IF(参照!C902="","",参照!C902)</f>
        <v/>
      </c>
      <c r="AX902" s="52" t="str">
        <f>IF(参照!D902="","",参照!D902)</f>
        <v>メニューB(残差)</v>
      </c>
      <c r="AY902" s="52">
        <f>IF(参照!E902="","",参照!E902)</f>
        <v>5.9899999999999992E-4</v>
      </c>
      <c r="AZ902" s="52" t="str">
        <f>IF(参照!F902="","",参照!F902)</f>
        <v>越後天然ガス(株)</v>
      </c>
      <c r="BA902" s="52" t="str">
        <f>IF(参照!G902="","",参照!G902)</f>
        <v>越後天然ガス(株)_メニューB(残差)</v>
      </c>
      <c r="BB902" s="52">
        <f t="shared" si="45"/>
        <v>0.59899999999999998</v>
      </c>
      <c r="BD902" s="52" t="str">
        <f>IF(参照!L902="","",参照!L902)</f>
        <v/>
      </c>
    </row>
    <row r="903" spans="47:56">
      <c r="AU903" s="52" t="str">
        <f>IF(参照!A903="","",参照!A903)</f>
        <v/>
      </c>
      <c r="AV903" s="52" t="str">
        <f>IF(参照!B903="","",参照!B903)</f>
        <v/>
      </c>
      <c r="AW903" s="52" t="str">
        <f>IF(参照!C903="","",参照!C903)</f>
        <v/>
      </c>
      <c r="AX903" s="52" t="str">
        <f>IF(参照!D903="","",参照!D903)</f>
        <v>(参考値)事業者全体</v>
      </c>
      <c r="AY903" s="52">
        <f>IF(参照!E903="","",参照!E903)</f>
        <v>2.9299999999999997E-4</v>
      </c>
      <c r="AZ903" s="52" t="str">
        <f>IF(参照!F903="","",参照!F903)</f>
        <v>越後天然ガス(株)</v>
      </c>
      <c r="BA903" s="52" t="str">
        <f>IF(参照!G903="","",参照!G903)</f>
        <v>越後天然ガス(株)_(参考値)事業者全体</v>
      </c>
      <c r="BB903" s="52">
        <f t="shared" si="45"/>
        <v>0.29299999999999998</v>
      </c>
      <c r="BD903" s="52" t="str">
        <f>IF(参照!L903="","",参照!L903)</f>
        <v/>
      </c>
    </row>
    <row r="904" spans="47:56">
      <c r="AU904" s="52" t="str">
        <f>IF(参照!A904="","",参照!A904)</f>
        <v>A0557</v>
      </c>
      <c r="AV904" s="52" t="str">
        <f>IF(参照!B904="","",参照!B904)</f>
        <v>(株)大仙こまちパワー</v>
      </c>
      <c r="AW904" s="52">
        <f>IF(参照!C904="","",参照!C904)</f>
        <v>1.4E-5</v>
      </c>
      <c r="AX904" s="52" t="str">
        <f>IF(参照!D904="","",参照!D904)</f>
        <v/>
      </c>
      <c r="AY904" s="52">
        <f>IF(参照!E904="","",参照!E904)</f>
        <v>4.2299999999999998E-4</v>
      </c>
      <c r="AZ904" s="52" t="str">
        <f>IF(参照!F904="","",参照!F904)</f>
        <v>(株)大仙こまちパワー</v>
      </c>
      <c r="BA904" s="52" t="str">
        <f>IF(参照!G904="","",参照!G904)</f>
        <v>(株)大仙こまちパワー_</v>
      </c>
      <c r="BB904" s="52">
        <f t="shared" si="45"/>
        <v>0.42299999999999999</v>
      </c>
      <c r="BD904" s="52" t="str">
        <f>IF(参照!L904="","",参照!L904)</f>
        <v/>
      </c>
    </row>
    <row r="905" spans="47:56">
      <c r="AU905" s="52" t="str">
        <f>IF(参照!A905="","",参照!A905)</f>
        <v>A0558</v>
      </c>
      <c r="AV905" s="52" t="str">
        <f>IF(参照!B905="","",参照!B905)</f>
        <v>坂戸ガス(株)</v>
      </c>
      <c r="AW905" s="52">
        <f>IF(参照!C905="","",参照!C905)</f>
        <v>4.0700000000000003E-4</v>
      </c>
      <c r="AX905" s="52" t="str">
        <f>IF(参照!D905="","",参照!D905)</f>
        <v/>
      </c>
      <c r="AY905" s="52">
        <f>IF(参照!E905="","",参照!E905)</f>
        <v>3.5100000000000002E-4</v>
      </c>
      <c r="AZ905" s="52" t="str">
        <f>IF(参照!F905="","",参照!F905)</f>
        <v>坂戸ガス(株)</v>
      </c>
      <c r="BA905" s="52" t="str">
        <f>IF(参照!G905="","",参照!G905)</f>
        <v>坂戸ガス(株)_</v>
      </c>
      <c r="BB905" s="52">
        <f t="shared" si="45"/>
        <v>0.35100000000000003</v>
      </c>
      <c r="BD905" s="52" t="str">
        <f>IF(参照!L905="","",参照!L905)</f>
        <v/>
      </c>
    </row>
    <row r="906" spans="47:56">
      <c r="AU906" s="52" t="str">
        <f>IF(参照!A906="","",参照!A906)</f>
        <v>A0559</v>
      </c>
      <c r="AV906" s="52" t="str">
        <f>IF(参照!B906="","",参照!B906)</f>
        <v>(株)デベロップ</v>
      </c>
      <c r="AW906" s="52">
        <f>IF(参照!C906="","",参照!C906)</f>
        <v>4.0000000000000002E-4</v>
      </c>
      <c r="AX906" s="52" t="str">
        <f>IF(参照!D906="","",参照!D906)</f>
        <v/>
      </c>
      <c r="AY906" s="52">
        <f>IF(参照!E906="","",参照!E906)</f>
        <v>3.4400000000000001E-4</v>
      </c>
      <c r="AZ906" s="52" t="str">
        <f>IF(参照!F906="","",参照!F906)</f>
        <v>(株)デベロップ</v>
      </c>
      <c r="BA906" s="52" t="str">
        <f>IF(参照!G906="","",参照!G906)</f>
        <v>(株)デベロップ_</v>
      </c>
      <c r="BB906" s="52">
        <f t="shared" si="45"/>
        <v>0.34400000000000003</v>
      </c>
      <c r="BD906" s="52" t="str">
        <f>IF(参照!L906="","",参照!L906)</f>
        <v/>
      </c>
    </row>
    <row r="907" spans="47:56">
      <c r="AU907" s="52" t="str">
        <f>IF(参照!A907="","",参照!A907)</f>
        <v>A0560</v>
      </c>
      <c r="AV907" s="52" t="str">
        <f>IF(参照!B907="","",参照!B907)</f>
        <v>(株)テレ・マーカー</v>
      </c>
      <c r="AW907" s="52">
        <f>IF(参照!C907="","",参照!C907)</f>
        <v>6.29E-4</v>
      </c>
      <c r="AX907" s="52" t="str">
        <f>IF(参照!D907="","",参照!D907)</f>
        <v/>
      </c>
      <c r="AY907" s="52">
        <f>IF(参照!E907="","",参照!E907)</f>
        <v>5.8600000000000004E-4</v>
      </c>
      <c r="AZ907" s="52" t="str">
        <f>IF(参照!F907="","",参照!F907)</f>
        <v>(株)テレ・マーカー</v>
      </c>
      <c r="BA907" s="52" t="str">
        <f>IF(参照!G907="","",参照!G907)</f>
        <v>(株)テレ・マーカー_</v>
      </c>
      <c r="BB907" s="52">
        <f t="shared" si="45"/>
        <v>0.58600000000000008</v>
      </c>
      <c r="BD907" s="52" t="str">
        <f>IF(参照!L907="","",参照!L907)</f>
        <v/>
      </c>
    </row>
    <row r="908" spans="47:56">
      <c r="AU908" s="52" t="str">
        <f>IF(参照!A908="","",参照!A908)</f>
        <v>A0562</v>
      </c>
      <c r="AV908" s="52" t="str">
        <f>IF(参照!B908="","",参照!B908)</f>
        <v>ＭＧＣエネルギー(株)</v>
      </c>
      <c r="AW908" s="52">
        <f>IF(参照!C908="","",参照!C908)</f>
        <v>3.8499999999999998E-4</v>
      </c>
      <c r="AX908" s="52" t="str">
        <f>IF(参照!D908="","",参照!D908)</f>
        <v/>
      </c>
      <c r="AY908" s="52">
        <f>IF(参照!E908="","",参照!E908)</f>
        <v>3.4200000000000002E-4</v>
      </c>
      <c r="AZ908" s="52" t="str">
        <f>IF(参照!F908="","",参照!F908)</f>
        <v>ＭＧＣエネルギー(株)</v>
      </c>
      <c r="BA908" s="52" t="str">
        <f>IF(参照!G908="","",参照!G908)</f>
        <v>ＭＧＣエネルギー(株)_</v>
      </c>
      <c r="BB908" s="52">
        <f t="shared" si="45"/>
        <v>0.34200000000000003</v>
      </c>
      <c r="BD908" s="52" t="str">
        <f>IF(参照!L908="","",参照!L908)</f>
        <v/>
      </c>
    </row>
    <row r="909" spans="47:56">
      <c r="AU909" s="52" t="str">
        <f>IF(参照!A909="","",参照!A909)</f>
        <v>A0565</v>
      </c>
      <c r="AV909" s="52" t="str">
        <f>IF(参照!B909="","",参照!B909)</f>
        <v>福島フェニックス電力(株)</v>
      </c>
      <c r="AW909" s="52" t="str">
        <f>IF(参照!C909="","",参照!C909)</f>
        <v>0.000453※</v>
      </c>
      <c r="AX909" s="52" t="str">
        <f>IF(参照!D909="","",参照!D909)</f>
        <v/>
      </c>
      <c r="AY909" s="52">
        <f>IF(参照!E909="","",参照!E909)</f>
        <v>5.0199999999999995E-4</v>
      </c>
      <c r="AZ909" s="52" t="str">
        <f>IF(参照!F909="","",参照!F909)</f>
        <v>福島フェニックス電力(株)</v>
      </c>
      <c r="BA909" s="52" t="str">
        <f>IF(参照!G909="","",参照!G909)</f>
        <v>福島フェニックス電力(株)_</v>
      </c>
      <c r="BB909" s="52">
        <f t="shared" si="45"/>
        <v>0.502</v>
      </c>
      <c r="BD909" s="52" t="str">
        <f>IF(参照!L909="","",参照!L909)</f>
        <v/>
      </c>
    </row>
    <row r="910" spans="47:56">
      <c r="AU910" s="52" t="str">
        <f>IF(参照!A910="","",参照!A910)</f>
        <v>A0566</v>
      </c>
      <c r="AV910" s="52" t="str">
        <f>IF(参照!B910="","",参照!B910)</f>
        <v>あんしん電力合同会社</v>
      </c>
      <c r="AW910" s="52">
        <f>IF(参照!C910="","",参照!C910)</f>
        <v>4.4700000000000002E-4</v>
      </c>
      <c r="AX910" s="52" t="str">
        <f>IF(参照!D910="","",参照!D910)</f>
        <v/>
      </c>
      <c r="AY910" s="52">
        <f>IF(参照!E910="","",参照!E910)</f>
        <v>4.5899999999999999E-4</v>
      </c>
      <c r="AZ910" s="52" t="str">
        <f>IF(参照!F910="","",参照!F910)</f>
        <v>あんしん電力合同会社</v>
      </c>
      <c r="BA910" s="52" t="str">
        <f>IF(参照!G910="","",参照!G910)</f>
        <v>あんしん電力合同会社_</v>
      </c>
      <c r="BB910" s="52">
        <f t="shared" si="45"/>
        <v>0.45899999999999996</v>
      </c>
      <c r="BD910" s="52" t="str">
        <f>IF(参照!L910="","",参照!L910)</f>
        <v/>
      </c>
    </row>
    <row r="911" spans="47:56">
      <c r="AU911" s="52" t="str">
        <f>IF(参照!A911="","",参照!A911)</f>
        <v>A0567</v>
      </c>
      <c r="AV911" s="52" t="str">
        <f>IF(参照!B911="","",参照!B911)</f>
        <v>(株)美作国電力</v>
      </c>
      <c r="AW911" s="52">
        <f>IF(参照!C911="","",参照!C911)</f>
        <v>5.1000000000000004E-4</v>
      </c>
      <c r="AX911" s="52" t="str">
        <f>IF(参照!D911="","",参照!D911)</f>
        <v/>
      </c>
      <c r="AY911" s="52">
        <f>IF(参照!E911="","",参照!E911)</f>
        <v>4.5399999999999998E-4</v>
      </c>
      <c r="AZ911" s="52" t="str">
        <f>IF(参照!F911="","",参照!F911)</f>
        <v>(株)美作国電力</v>
      </c>
      <c r="BA911" s="52" t="str">
        <f>IF(参照!G911="","",参照!G911)</f>
        <v>(株)美作国電力_</v>
      </c>
      <c r="BB911" s="52">
        <f t="shared" si="45"/>
        <v>0.45399999999999996</v>
      </c>
      <c r="BD911" s="52" t="str">
        <f>IF(参照!L911="","",参照!L911)</f>
        <v/>
      </c>
    </row>
    <row r="912" spans="47:56">
      <c r="AU912" s="52" t="str">
        <f>IF(参照!A912="","",参照!A912)</f>
        <v>A0568</v>
      </c>
      <c r="AV912" s="52" t="str">
        <f>IF(参照!B912="","",参照!B912)</f>
        <v>エア・ウォーター(株)</v>
      </c>
      <c r="AW912" s="52">
        <f>IF(参照!C912="","",参照!C912)</f>
        <v>4.64E-4</v>
      </c>
      <c r="AX912" s="52" t="str">
        <f>IF(参照!D912="","",参照!D912)</f>
        <v/>
      </c>
      <c r="AY912" s="52">
        <f>IF(参照!E912="","",参照!E912)</f>
        <v>4.08E-4</v>
      </c>
      <c r="AZ912" s="52" t="str">
        <f>IF(参照!F912="","",参照!F912)</f>
        <v>エア・ウォーター(株)</v>
      </c>
      <c r="BA912" s="52" t="str">
        <f>IF(参照!G912="","",参照!G912)</f>
        <v>エア・ウォーター(株)_</v>
      </c>
      <c r="BB912" s="52">
        <f t="shared" si="45"/>
        <v>0.40799999999999997</v>
      </c>
      <c r="BD912" s="52" t="str">
        <f>IF(参照!L912="","",参照!L912)</f>
        <v/>
      </c>
    </row>
    <row r="913" spans="47:56">
      <c r="AU913" s="52" t="str">
        <f>IF(参照!A913="","",参照!A913)</f>
        <v>A0570</v>
      </c>
      <c r="AV913" s="52" t="str">
        <f>IF(参照!B913="","",参照!B913)</f>
        <v>八幡商事(株)</v>
      </c>
      <c r="AW913" s="52">
        <f>IF(参照!C913="","",参照!C913)</f>
        <v>3.6400000000000001E-4</v>
      </c>
      <c r="AX913" s="52" t="str">
        <f>IF(参照!D913="","",参照!D913)</f>
        <v/>
      </c>
      <c r="AY913" s="52">
        <f>IF(参照!E913="","",参照!E913)</f>
        <v>3.0800000000000001E-4</v>
      </c>
      <c r="AZ913" s="52" t="str">
        <f>IF(参照!F913="","",参照!F913)</f>
        <v>八幡商事(株)</v>
      </c>
      <c r="BA913" s="52" t="str">
        <f>IF(参照!G913="","",参照!G913)</f>
        <v>八幡商事(株)_</v>
      </c>
      <c r="BB913" s="52">
        <f t="shared" si="45"/>
        <v>0.308</v>
      </c>
      <c r="BD913" s="52" t="str">
        <f>IF(参照!L913="","",参照!L913)</f>
        <v/>
      </c>
    </row>
    <row r="914" spans="47:56">
      <c r="AU914" s="52" t="str">
        <f>IF(参照!A914="","",参照!A914)</f>
        <v>A0571</v>
      </c>
      <c r="AV914" s="52" t="str">
        <f>IF(参照!B914="","",参照!B914)</f>
        <v>おいでんエネルギー(株)</v>
      </c>
      <c r="AW914" s="52">
        <f>IF(参照!C914="","",参照!C914)</f>
        <v>4.6999999999999999E-4</v>
      </c>
      <c r="AX914" s="52" t="str">
        <f>IF(参照!D914="","",参照!D914)</f>
        <v>メニューA</v>
      </c>
      <c r="AY914" s="52">
        <f>IF(参照!E914="","",参照!E914)</f>
        <v>0</v>
      </c>
      <c r="AZ914" s="52" t="str">
        <f>IF(参照!F914="","",参照!F914)</f>
        <v>おいでんエネルギー(株)</v>
      </c>
      <c r="BA914" s="52" t="str">
        <f>IF(参照!G914="","",参照!G914)</f>
        <v>おいでんエネルギー(株)_メニューA</v>
      </c>
      <c r="BB914" s="52">
        <f t="shared" si="45"/>
        <v>0</v>
      </c>
      <c r="BD914" s="52" t="str">
        <f>IF(参照!L914="","",参照!L914)</f>
        <v/>
      </c>
    </row>
    <row r="915" spans="47:56">
      <c r="AU915" s="52" t="str">
        <f>IF(参照!A915="","",参照!A915)</f>
        <v/>
      </c>
      <c r="AV915" s="52" t="str">
        <f>IF(参照!B915="","",参照!B915)</f>
        <v/>
      </c>
      <c r="AW915" s="52" t="str">
        <f>IF(参照!C915="","",参照!C915)</f>
        <v/>
      </c>
      <c r="AX915" s="52" t="str">
        <f>IF(参照!D915="","",参照!D915)</f>
        <v>メニューB</v>
      </c>
      <c r="AY915" s="52">
        <f>IF(参照!E915="","",参照!E915)</f>
        <v>0</v>
      </c>
      <c r="AZ915" s="52" t="str">
        <f>IF(参照!F915="","",参照!F915)</f>
        <v>おいでんエネルギー(株)</v>
      </c>
      <c r="BA915" s="52" t="str">
        <f>IF(参照!G915="","",参照!G915)</f>
        <v>おいでんエネルギー(株)_メニューB</v>
      </c>
      <c r="BB915" s="52">
        <f t="shared" si="45"/>
        <v>0</v>
      </c>
      <c r="BD915" s="52" t="str">
        <f>IF(参照!L915="","",参照!L915)</f>
        <v/>
      </c>
    </row>
    <row r="916" spans="47:56">
      <c r="AU916" s="52" t="str">
        <f>IF(参照!A916="","",参照!A916)</f>
        <v/>
      </c>
      <c r="AV916" s="52" t="str">
        <f>IF(参照!B916="","",参照!B916)</f>
        <v/>
      </c>
      <c r="AW916" s="52" t="str">
        <f>IF(参照!C916="","",参照!C916)</f>
        <v/>
      </c>
      <c r="AX916" s="52" t="str">
        <f>IF(参照!D916="","",参照!D916)</f>
        <v>メニューC(残差)</v>
      </c>
      <c r="AY916" s="52">
        <f>IF(参照!E916="","",参照!E916)</f>
        <v>2.3000000000000001E-4</v>
      </c>
      <c r="AZ916" s="52" t="str">
        <f>IF(参照!F916="","",参照!F916)</f>
        <v>おいでんエネルギー(株)</v>
      </c>
      <c r="BA916" s="52" t="str">
        <f>IF(参照!G916="","",参照!G916)</f>
        <v>おいでんエネルギー(株)_メニューC(残差)</v>
      </c>
      <c r="BB916" s="52">
        <f t="shared" si="45"/>
        <v>0.23</v>
      </c>
      <c r="BD916" s="52" t="str">
        <f>IF(参照!L916="","",参照!L916)</f>
        <v/>
      </c>
    </row>
    <row r="917" spans="47:56">
      <c r="AU917" s="52" t="str">
        <f>IF(参照!A917="","",参照!A917)</f>
        <v/>
      </c>
      <c r="AV917" s="52" t="str">
        <f>IF(参照!B917="","",参照!B917)</f>
        <v/>
      </c>
      <c r="AW917" s="52" t="str">
        <f>IF(参照!C917="","",参照!C917)</f>
        <v/>
      </c>
      <c r="AX917" s="52" t="str">
        <f>IF(参照!D917="","",参照!D917)</f>
        <v>(参考値)事業者全体</v>
      </c>
      <c r="AY917" s="52">
        <f>IF(参照!E917="","",参照!E917)</f>
        <v>5.4199999999999995E-4</v>
      </c>
      <c r="AZ917" s="52" t="str">
        <f>IF(参照!F917="","",参照!F917)</f>
        <v>おいでんエネルギー(株)</v>
      </c>
      <c r="BA917" s="52" t="str">
        <f>IF(参照!G917="","",参照!G917)</f>
        <v>おいでんエネルギー(株)_(参考値)事業者全体</v>
      </c>
      <c r="BB917" s="52">
        <f t="shared" si="45"/>
        <v>0.54199999999999993</v>
      </c>
      <c r="BD917" s="52" t="str">
        <f>IF(参照!L917="","",参照!L917)</f>
        <v/>
      </c>
    </row>
    <row r="918" spans="47:56">
      <c r="AU918" s="52" t="str">
        <f>IF(参照!A918="","",参照!A918)</f>
        <v>A0572</v>
      </c>
      <c r="AV918" s="52" t="str">
        <f>IF(参照!B918="","",参照!B918)</f>
        <v>(株)イシオ</v>
      </c>
      <c r="AW918" s="52">
        <f>IF(参照!C918="","",参照!C918)</f>
        <v>5.0900000000000001E-4</v>
      </c>
      <c r="AX918" s="52" t="str">
        <f>IF(参照!D918="","",参照!D918)</f>
        <v/>
      </c>
      <c r="AY918" s="52">
        <f>IF(参照!E918="","",参照!E918)</f>
        <v>5.7200000000000003E-4</v>
      </c>
      <c r="AZ918" s="52" t="str">
        <f>IF(参照!F918="","",参照!F918)</f>
        <v>(株)イシオ</v>
      </c>
      <c r="BA918" s="52" t="str">
        <f>IF(参照!G918="","",参照!G918)</f>
        <v>(株)イシオ_</v>
      </c>
      <c r="BB918" s="52">
        <f t="shared" si="45"/>
        <v>0.57200000000000006</v>
      </c>
      <c r="BD918" s="52" t="str">
        <f>IF(参照!L918="","",参照!L918)</f>
        <v/>
      </c>
    </row>
    <row r="919" spans="47:56">
      <c r="AU919" s="52" t="str">
        <f>IF(参照!A919="","",参照!A919)</f>
        <v>A0573</v>
      </c>
      <c r="AV919" s="52" t="str">
        <f>IF(参照!B919="","",参照!B919)</f>
        <v>北陸電力ビズ・エナジーソリューション(株)</v>
      </c>
      <c r="AW919" s="52">
        <f>IF(参照!C919="","",参照!C919)</f>
        <v>7.7000000000000007E-4</v>
      </c>
      <c r="AX919" s="52" t="str">
        <f>IF(参照!D919="","",参照!D919)</f>
        <v/>
      </c>
      <c r="AY919" s="52">
        <f>IF(参照!E919="","",参照!E919)</f>
        <v>2.4800000000000001E-4</v>
      </c>
      <c r="AZ919" s="52" t="str">
        <f>IF(参照!F919="","",参照!F919)</f>
        <v>北陸電力ビズ・エナジーソリューション(株)</v>
      </c>
      <c r="BA919" s="52" t="str">
        <f>IF(参照!G919="","",参照!G919)</f>
        <v>北陸電力ビズ・エナジーソリューション(株)_</v>
      </c>
      <c r="BB919" s="52">
        <f t="shared" si="45"/>
        <v>0.248</v>
      </c>
      <c r="BD919" s="52" t="str">
        <f>IF(参照!L919="","",参照!L919)</f>
        <v/>
      </c>
    </row>
    <row r="920" spans="47:56">
      <c r="AU920" s="52" t="str">
        <f>IF(参照!A920="","",参照!A920)</f>
        <v>A0575</v>
      </c>
      <c r="AV920" s="52" t="str">
        <f>IF(参照!B920="","",参照!B920)</f>
        <v>加賀市総合サービス(株)</v>
      </c>
      <c r="AW920" s="52">
        <f>IF(参照!C920="","",参照!C920)</f>
        <v>4.9600000000000002E-4</v>
      </c>
      <c r="AX920" s="52" t="str">
        <f>IF(参照!D920="","",参照!D920)</f>
        <v/>
      </c>
      <c r="AY920" s="52">
        <f>IF(参照!E920="","",参照!E920)</f>
        <v>4.9299999999999995E-4</v>
      </c>
      <c r="AZ920" s="52" t="str">
        <f>IF(参照!F920="","",参照!F920)</f>
        <v>加賀市総合サービス(株)</v>
      </c>
      <c r="BA920" s="52" t="str">
        <f>IF(参照!G920="","",参照!G920)</f>
        <v>加賀市総合サービス(株)_</v>
      </c>
      <c r="BB920" s="52">
        <f t="shared" si="45"/>
        <v>0.49299999999999994</v>
      </c>
      <c r="BD920" s="52" t="str">
        <f>IF(参照!L920="","",参照!L920)</f>
        <v/>
      </c>
    </row>
    <row r="921" spans="47:56">
      <c r="AU921" s="52" t="str">
        <f>IF(参照!A921="","",参照!A921)</f>
        <v>A0577</v>
      </c>
      <c r="AV921" s="52" t="str">
        <f>IF(参照!B921="","",参照!B921)</f>
        <v>丸紅伊那みらいでんき(株)</v>
      </c>
      <c r="AW921" s="52">
        <f>IF(参照!C921="","",参照!C921)</f>
        <v>1.8000000000000001E-4</v>
      </c>
      <c r="AX921" s="52" t="str">
        <f>IF(参照!D921="","",参照!D921)</f>
        <v>メニューA</v>
      </c>
      <c r="AY921" s="52">
        <f>IF(参照!E921="","",参照!E921)</f>
        <v>0</v>
      </c>
      <c r="AZ921" s="52" t="str">
        <f>IF(参照!F921="","",参照!F921)</f>
        <v>丸紅伊那みらいでんき(株)</v>
      </c>
      <c r="BA921" s="52" t="str">
        <f>IF(参照!G921="","",参照!G921)</f>
        <v>丸紅伊那みらいでんき(株)_メニューA</v>
      </c>
      <c r="BB921" s="52">
        <f t="shared" si="45"/>
        <v>0</v>
      </c>
      <c r="BD921" s="52" t="str">
        <f>IF(参照!L921="","",参照!L921)</f>
        <v/>
      </c>
    </row>
    <row r="922" spans="47:56">
      <c r="AU922" s="52" t="str">
        <f>IF(参照!A922="","",参照!A922)</f>
        <v/>
      </c>
      <c r="AV922" s="52" t="str">
        <f>IF(参照!B922="","",参照!B922)</f>
        <v/>
      </c>
      <c r="AW922" s="52" t="str">
        <f>IF(参照!C922="","",参照!C922)</f>
        <v/>
      </c>
      <c r="AX922" s="52" t="str">
        <f>IF(参照!D922="","",参照!D922)</f>
        <v>メニューB(残差)</v>
      </c>
      <c r="AY922" s="52">
        <f>IF(参照!E922="","",参照!E922)</f>
        <v>2.9799999999999998E-4</v>
      </c>
      <c r="AZ922" s="52" t="str">
        <f>IF(参照!F922="","",参照!F922)</f>
        <v>丸紅伊那みらいでんき(株)</v>
      </c>
      <c r="BA922" s="52" t="str">
        <f>IF(参照!G922="","",参照!G922)</f>
        <v>丸紅伊那みらいでんき(株)_メニューB(残差)</v>
      </c>
      <c r="BB922" s="52">
        <f t="shared" si="45"/>
        <v>0.29799999999999999</v>
      </c>
      <c r="BD922" s="52" t="str">
        <f>IF(参照!L922="","",参照!L922)</f>
        <v/>
      </c>
    </row>
    <row r="923" spans="47:56">
      <c r="AU923" s="52" t="str">
        <f>IF(参照!A923="","",参照!A923)</f>
        <v/>
      </c>
      <c r="AV923" s="52" t="str">
        <f>IF(参照!B923="","",参照!B923)</f>
        <v/>
      </c>
      <c r="AW923" s="52" t="str">
        <f>IF(参照!C923="","",参照!C923)</f>
        <v/>
      </c>
      <c r="AX923" s="52" t="str">
        <f>IF(参照!D923="","",参照!D923)</f>
        <v>(参考値)事業者全体</v>
      </c>
      <c r="AY923" s="52">
        <f>IF(参照!E923="","",参照!E923)</f>
        <v>2.9E-4</v>
      </c>
      <c r="AZ923" s="52" t="str">
        <f>IF(参照!F923="","",参照!F923)</f>
        <v>丸紅伊那みらいでんき(株)</v>
      </c>
      <c r="BA923" s="52" t="str">
        <f>IF(参照!G923="","",参照!G923)</f>
        <v>丸紅伊那みらいでんき(株)_(参考値)事業者全体</v>
      </c>
      <c r="BB923" s="52">
        <f t="shared" si="45"/>
        <v>0.28999999999999998</v>
      </c>
      <c r="BD923" s="52" t="str">
        <f>IF(参照!L923="","",参照!L923)</f>
        <v/>
      </c>
    </row>
    <row r="924" spans="47:56">
      <c r="AU924" s="52" t="str">
        <f>IF(参照!A924="","",参照!A924)</f>
        <v>A0578</v>
      </c>
      <c r="AV924" s="52" t="str">
        <f>IF(参照!B924="","",参照!B924)</f>
        <v>富士山エナジー(株)</v>
      </c>
      <c r="AW924" s="52">
        <f>IF(参照!C924="","",参照!C924)</f>
        <v>4.7899999999999999E-4</v>
      </c>
      <c r="AX924" s="52" t="str">
        <f>IF(参照!D924="","",参照!D924)</f>
        <v/>
      </c>
      <c r="AY924" s="52">
        <f>IF(参照!E924="","",参照!E924)</f>
        <v>5.1400000000000003E-4</v>
      </c>
      <c r="AZ924" s="52" t="str">
        <f>IF(参照!F924="","",参照!F924)</f>
        <v>富士山エナジー(株)</v>
      </c>
      <c r="BA924" s="52" t="str">
        <f>IF(参照!G924="","",参照!G924)</f>
        <v>富士山エナジー(株)_</v>
      </c>
      <c r="BB924" s="52">
        <f t="shared" si="45"/>
        <v>0.51400000000000001</v>
      </c>
      <c r="BD924" s="52" t="str">
        <f>IF(参照!L924="","",参照!L924)</f>
        <v/>
      </c>
    </row>
    <row r="925" spans="47:56">
      <c r="AU925" s="52" t="str">
        <f>IF(参照!A925="","",参照!A925)</f>
        <v>A0580</v>
      </c>
      <c r="AV925" s="52" t="str">
        <f>IF(参照!B925="","",参照!B925)</f>
        <v>(株)エナネス</v>
      </c>
      <c r="AW925" s="52">
        <f>IF(参照!C925="","",参照!C925)</f>
        <v>4.6799999999999999E-4</v>
      </c>
      <c r="AX925" s="52" t="str">
        <f>IF(参照!D925="","",参照!D925)</f>
        <v/>
      </c>
      <c r="AY925" s="52">
        <f>IF(参照!E925="","",参照!E925)</f>
        <v>4.4099999999999999E-4</v>
      </c>
      <c r="AZ925" s="52" t="str">
        <f>IF(参照!F925="","",参照!F925)</f>
        <v>(株)エナネス</v>
      </c>
      <c r="BA925" s="52" t="str">
        <f>IF(参照!G925="","",参照!G925)</f>
        <v>(株)エナネス_</v>
      </c>
      <c r="BB925" s="52">
        <f t="shared" si="45"/>
        <v>0.441</v>
      </c>
      <c r="BD925" s="52" t="str">
        <f>IF(参照!L925="","",参照!L925)</f>
        <v/>
      </c>
    </row>
    <row r="926" spans="47:56">
      <c r="AU926" s="52" t="str">
        <f>IF(参照!A926="","",参照!A926)</f>
        <v>A0581</v>
      </c>
      <c r="AV926" s="52" t="str">
        <f>IF(参照!B926="","",参照!B926)</f>
        <v>ＷＳエナジー(株)</v>
      </c>
      <c r="AW926" s="52">
        <f>IF(参照!C926="","",参照!C926)</f>
        <v>3.6400000000000001E-4</v>
      </c>
      <c r="AX926" s="52" t="str">
        <f>IF(参照!D926="","",参照!D926)</f>
        <v>メニューA</v>
      </c>
      <c r="AY926" s="52">
        <f>IF(参照!E926="","",参照!E926)</f>
        <v>0</v>
      </c>
      <c r="AZ926" s="52" t="str">
        <f>IF(参照!F926="","",参照!F926)</f>
        <v>ＷＳエナジー(株)</v>
      </c>
      <c r="BA926" s="52" t="str">
        <f>IF(参照!G926="","",参照!G926)</f>
        <v>ＷＳエナジー(株)_メニューA</v>
      </c>
      <c r="BB926" s="52">
        <f t="shared" si="45"/>
        <v>0</v>
      </c>
      <c r="BD926" s="52" t="str">
        <f>IF(参照!L926="","",参照!L926)</f>
        <v/>
      </c>
    </row>
    <row r="927" spans="47:56">
      <c r="AU927" s="52" t="str">
        <f>IF(参照!A927="","",参照!A927)</f>
        <v/>
      </c>
      <c r="AV927" s="52" t="str">
        <f>IF(参照!B927="","",参照!B927)</f>
        <v/>
      </c>
      <c r="AW927" s="52" t="str">
        <f>IF(参照!C927="","",参照!C927)</f>
        <v/>
      </c>
      <c r="AX927" s="52" t="str">
        <f>IF(参照!D927="","",参照!D927)</f>
        <v>メニューB</v>
      </c>
      <c r="AY927" s="52">
        <f>IF(参照!E927="","",参照!E927)</f>
        <v>1.8000000000000001E-4</v>
      </c>
      <c r="AZ927" s="52" t="str">
        <f>IF(参照!F927="","",参照!F927)</f>
        <v>ＷＳエナジー(株)</v>
      </c>
      <c r="BA927" s="52" t="str">
        <f>IF(参照!G927="","",参照!G927)</f>
        <v>ＷＳエナジー(株)_メニューB</v>
      </c>
      <c r="BB927" s="52">
        <f t="shared" si="45"/>
        <v>0.18000000000000002</v>
      </c>
      <c r="BD927" s="52" t="str">
        <f>IF(参照!L927="","",参照!L927)</f>
        <v/>
      </c>
    </row>
    <row r="928" spans="47:56">
      <c r="AU928" s="52" t="str">
        <f>IF(参照!A928="","",参照!A928)</f>
        <v/>
      </c>
      <c r="AV928" s="52" t="str">
        <f>IF(参照!B928="","",参照!B928)</f>
        <v/>
      </c>
      <c r="AW928" s="52" t="str">
        <f>IF(参照!C928="","",参照!C928)</f>
        <v/>
      </c>
      <c r="AX928" s="52" t="str">
        <f>IF(参照!D928="","",参照!D928)</f>
        <v>メニューC(残差)</v>
      </c>
      <c r="AY928" s="52">
        <f>IF(参照!E928="","",参照!E928)</f>
        <v>3.0800000000000001E-4</v>
      </c>
      <c r="AZ928" s="52" t="str">
        <f>IF(参照!F928="","",参照!F928)</f>
        <v>ＷＳエナジー(株)</v>
      </c>
      <c r="BA928" s="52" t="str">
        <f>IF(参照!G928="","",参照!G928)</f>
        <v>ＷＳエナジー(株)_メニューC(残差)</v>
      </c>
      <c r="BB928" s="52">
        <f t="shared" si="45"/>
        <v>0.308</v>
      </c>
      <c r="BD928" s="52" t="str">
        <f>IF(参照!L928="","",参照!L928)</f>
        <v/>
      </c>
    </row>
    <row r="929" spans="47:56">
      <c r="AU929" s="52" t="str">
        <f>IF(参照!A929="","",参照!A929)</f>
        <v/>
      </c>
      <c r="AV929" s="52" t="str">
        <f>IF(参照!B929="","",参照!B929)</f>
        <v/>
      </c>
      <c r="AW929" s="52" t="str">
        <f>IF(参照!C929="","",参照!C929)</f>
        <v/>
      </c>
      <c r="AX929" s="52" t="str">
        <f>IF(参照!D929="","",参照!D929)</f>
        <v>(参考値)事業者全体</v>
      </c>
      <c r="AY929" s="52">
        <f>IF(参照!E929="","",参照!E929)</f>
        <v>3.7199999999999999E-4</v>
      </c>
      <c r="AZ929" s="52" t="str">
        <f>IF(参照!F929="","",参照!F929)</f>
        <v>ＷＳエナジー(株)</v>
      </c>
      <c r="BA929" s="52" t="str">
        <f>IF(参照!G929="","",参照!G929)</f>
        <v>ＷＳエナジー(株)_(参考値)事業者全体</v>
      </c>
      <c r="BB929" s="52">
        <f t="shared" si="45"/>
        <v>0.372</v>
      </c>
      <c r="BD929" s="52" t="str">
        <f>IF(参照!L929="","",参照!L929)</f>
        <v/>
      </c>
    </row>
    <row r="930" spans="47:56">
      <c r="AU930" s="52" t="str">
        <f>IF(参照!A930="","",参照!A930)</f>
        <v>A0582</v>
      </c>
      <c r="AV930" s="52" t="str">
        <f>IF(参照!B930="","",参照!B930)</f>
        <v>TERA Energy(株)</v>
      </c>
      <c r="AW930" s="52">
        <f>IF(参照!C930="","",参照!C930)</f>
        <v>4.6299999999999998E-4</v>
      </c>
      <c r="AX930" s="52" t="str">
        <f>IF(参照!D930="","",参照!D930)</f>
        <v/>
      </c>
      <c r="AY930" s="52">
        <f>IF(参照!E930="","",参照!E930)</f>
        <v>4.0700000000000003E-4</v>
      </c>
      <c r="AZ930" s="52" t="str">
        <f>IF(参照!F930="","",参照!F930)</f>
        <v>TERA Energy(株)</v>
      </c>
      <c r="BA930" s="52" t="str">
        <f>IF(参照!G930="","",参照!G930)</f>
        <v>TERA Energy(株)_</v>
      </c>
      <c r="BB930" s="52">
        <f t="shared" si="45"/>
        <v>0.40700000000000003</v>
      </c>
      <c r="BD930" s="52" t="str">
        <f>IF(参照!L930="","",参照!L930)</f>
        <v/>
      </c>
    </row>
    <row r="931" spans="47:56">
      <c r="AU931" s="52" t="str">
        <f>IF(参照!A931="","",参照!A931)</f>
        <v>A0583</v>
      </c>
      <c r="AV931" s="52" t="str">
        <f>IF(参照!B931="","",参照!B931)</f>
        <v>(株)ケアネス(旧：(株)ルーア)</v>
      </c>
      <c r="AW931" s="52">
        <f>IF(参照!C931="","",参照!C931)</f>
        <v>4.86E-4</v>
      </c>
      <c r="AX931" s="52" t="str">
        <f>IF(参照!D931="","",参照!D931)</f>
        <v/>
      </c>
      <c r="AY931" s="52">
        <f>IF(参照!E931="","",参照!E931)</f>
        <v>5.2500000000000008E-4</v>
      </c>
      <c r="AZ931" s="52" t="str">
        <f>IF(参照!F931="","",参照!F931)</f>
        <v>(株)ケアネス(旧：(株)ルーア)</v>
      </c>
      <c r="BA931" s="52" t="str">
        <f>IF(参照!G931="","",参照!G931)</f>
        <v>(株)ケアネス(旧：(株)ルーア)_</v>
      </c>
      <c r="BB931" s="52">
        <f t="shared" si="45"/>
        <v>0.52500000000000002</v>
      </c>
      <c r="BD931" s="52" t="str">
        <f>IF(参照!L931="","",参照!L931)</f>
        <v/>
      </c>
    </row>
    <row r="932" spans="47:56">
      <c r="AU932" s="52" t="str">
        <f>IF(参照!A932="","",参照!A932)</f>
        <v>A0584</v>
      </c>
      <c r="AV932" s="52" t="str">
        <f>IF(参照!B932="","",参照!B932)</f>
        <v>ＭＣＰＤ(株)(旧：ＭＣＰＤ合同会社)</v>
      </c>
      <c r="AW932" s="52">
        <f>IF(参照!C932="","",参照!C932)</f>
        <v>3.6600000000000001E-4</v>
      </c>
      <c r="AX932" s="52" t="str">
        <f>IF(参照!D932="","",参照!D932)</f>
        <v>メニューA</v>
      </c>
      <c r="AY932" s="52">
        <f>IF(参照!E932="","",参照!E932)</f>
        <v>0</v>
      </c>
      <c r="AZ932" s="52" t="str">
        <f>IF(参照!F932="","",参照!F932)</f>
        <v>ＭＣＰＤ(株)(旧：ＭＣＰＤ合同会社)</v>
      </c>
      <c r="BA932" s="52" t="str">
        <f>IF(参照!G932="","",参照!G932)</f>
        <v>ＭＣＰＤ(株)(旧：ＭＣＰＤ合同会社)_メニューA</v>
      </c>
      <c r="BB932" s="52">
        <f t="shared" si="45"/>
        <v>0</v>
      </c>
      <c r="BD932" s="52" t="str">
        <f>IF(参照!L932="","",参照!L932)</f>
        <v/>
      </c>
    </row>
    <row r="933" spans="47:56">
      <c r="AU933" s="52" t="str">
        <f>IF(参照!A933="","",参照!A933)</f>
        <v/>
      </c>
      <c r="AV933" s="52" t="str">
        <f>IF(参照!B933="","",参照!B933)</f>
        <v/>
      </c>
      <c r="AW933" s="52" t="str">
        <f>IF(参照!C933="","",参照!C933)</f>
        <v/>
      </c>
      <c r="AX933" s="52" t="str">
        <f>IF(参照!D933="","",参照!D933)</f>
        <v>メニューB</v>
      </c>
      <c r="AY933" s="52">
        <f>IF(参照!E933="","",参照!E933)</f>
        <v>1.95E-4</v>
      </c>
      <c r="AZ933" s="52" t="str">
        <f>IF(参照!F933="","",参照!F933)</f>
        <v>ＭＣＰＤ(株)(旧：ＭＣＰＤ合同会社)</v>
      </c>
      <c r="BA933" s="52" t="str">
        <f>IF(参照!G933="","",参照!G933)</f>
        <v>ＭＣＰＤ(株)(旧：ＭＣＰＤ合同会社)_メニューB</v>
      </c>
      <c r="BB933" s="52">
        <f t="shared" si="45"/>
        <v>0.19500000000000001</v>
      </c>
      <c r="BD933" s="52" t="str">
        <f>IF(参照!L933="","",参照!L933)</f>
        <v/>
      </c>
    </row>
    <row r="934" spans="47:56">
      <c r="AU934" s="52" t="str">
        <f>IF(参照!A934="","",参照!A934)</f>
        <v/>
      </c>
      <c r="AV934" s="52" t="str">
        <f>IF(参照!B934="","",参照!B934)</f>
        <v/>
      </c>
      <c r="AW934" s="52" t="str">
        <f>IF(参照!C934="","",参照!C934)</f>
        <v/>
      </c>
      <c r="AX934" s="52" t="str">
        <f>IF(参照!D934="","",参照!D934)</f>
        <v>(参考値)事業者全体</v>
      </c>
      <c r="AY934" s="52">
        <f>IF(参照!E934="","",参照!E934)</f>
        <v>4.3100000000000001E-4</v>
      </c>
      <c r="AZ934" s="52" t="str">
        <f>IF(参照!F934="","",参照!F934)</f>
        <v>ＭＣＰＤ(株)(旧：ＭＣＰＤ合同会社)</v>
      </c>
      <c r="BA934" s="52" t="str">
        <f>IF(参照!G934="","",参照!G934)</f>
        <v>ＭＣＰＤ(株)(旧：ＭＣＰＤ合同会社)_(参考値)事業者全体</v>
      </c>
      <c r="BB934" s="52">
        <f t="shared" si="45"/>
        <v>0.43099999999999999</v>
      </c>
      <c r="BD934" s="52" t="str">
        <f>IF(参照!L934="","",参照!L934)</f>
        <v/>
      </c>
    </row>
    <row r="935" spans="47:56">
      <c r="AU935" s="52" t="str">
        <f>IF(参照!A935="","",参照!A935)</f>
        <v>A0586</v>
      </c>
      <c r="AV935" s="52" t="str">
        <f>IF(参照!B935="","",参照!B935)</f>
        <v>グリーンシティこばやし(株)</v>
      </c>
      <c r="AW935" s="52">
        <f>IF(参照!C935="","",参照!C935)</f>
        <v>4.28E-4</v>
      </c>
      <c r="AX935" s="52" t="str">
        <f>IF(参照!D935="","",参照!D935)</f>
        <v/>
      </c>
      <c r="AY935" s="52">
        <f>IF(参照!E935="","",参照!E935)</f>
        <v>5.0699999999999996E-4</v>
      </c>
      <c r="AZ935" s="52" t="str">
        <f>IF(参照!F935="","",参照!F935)</f>
        <v>グリーンシティこばやし(株)</v>
      </c>
      <c r="BA935" s="52" t="str">
        <f>IF(参照!G935="","",参照!G935)</f>
        <v>グリーンシティこばやし(株)_</v>
      </c>
      <c r="BB935" s="52">
        <f t="shared" si="45"/>
        <v>0.50700000000000001</v>
      </c>
      <c r="BD935" s="52" t="str">
        <f>IF(参照!L935="","",参照!L935)</f>
        <v/>
      </c>
    </row>
    <row r="936" spans="47:56">
      <c r="AU936" s="52" t="str">
        <f>IF(参照!A936="","",参照!A936)</f>
        <v>A0587</v>
      </c>
      <c r="AV936" s="52" t="str">
        <f>IF(参照!B936="","",参照!B936)</f>
        <v>(株)吉田石油店</v>
      </c>
      <c r="AW936" s="52">
        <f>IF(参照!C936="","",参照!C936)</f>
        <v>3.6400000000000001E-4</v>
      </c>
      <c r="AX936" s="52" t="str">
        <f>IF(参照!D936="","",参照!D936)</f>
        <v/>
      </c>
      <c r="AY936" s="52">
        <f>IF(参照!E936="","",参照!E936)</f>
        <v>3.0800000000000001E-4</v>
      </c>
      <c r="AZ936" s="52" t="str">
        <f>IF(参照!F936="","",参照!F936)</f>
        <v>(株)吉田石油店</v>
      </c>
      <c r="BA936" s="52" t="str">
        <f>IF(参照!G936="","",参照!G936)</f>
        <v>(株)吉田石油店_</v>
      </c>
      <c r="BB936" s="52">
        <f t="shared" si="45"/>
        <v>0.308</v>
      </c>
      <c r="BD936" s="52" t="str">
        <f>IF(参照!L936="","",参照!L936)</f>
        <v/>
      </c>
    </row>
    <row r="937" spans="47:56">
      <c r="AU937" s="52" t="str">
        <f>IF(参照!A937="","",参照!A937)</f>
        <v>A0589</v>
      </c>
      <c r="AV937" s="52" t="str">
        <f>IF(参照!B937="","",参照!B937)</f>
        <v>スマートエナジー熊本(株)</v>
      </c>
      <c r="AW937" s="52">
        <f>IF(参照!C937="","",参照!C937)</f>
        <v>4.5000000000000003E-5</v>
      </c>
      <c r="AX937" s="52" t="str">
        <f>IF(参照!D937="","",参照!D937)</f>
        <v/>
      </c>
      <c r="AY937" s="52">
        <f>IF(参照!E937="","",参照!E937)</f>
        <v>0</v>
      </c>
      <c r="AZ937" s="52" t="str">
        <f>IF(参照!F937="","",参照!F937)</f>
        <v>スマートエナジー熊本(株)</v>
      </c>
      <c r="BA937" s="52" t="str">
        <f>IF(参照!G937="","",参照!G937)</f>
        <v>スマートエナジー熊本(株)_</v>
      </c>
      <c r="BB937" s="52">
        <f t="shared" si="45"/>
        <v>0</v>
      </c>
      <c r="BD937" s="52" t="str">
        <f>IF(参照!L937="","",参照!L937)</f>
        <v/>
      </c>
    </row>
    <row r="938" spans="47:56">
      <c r="AU938" s="52" t="str">
        <f>IF(参照!A938="","",参照!A938)</f>
        <v>A0590</v>
      </c>
      <c r="AV938" s="52" t="str">
        <f>IF(参照!B938="","",参照!B938)</f>
        <v>福山未来エナジー(株)</v>
      </c>
      <c r="AW938" s="52">
        <f>IF(参照!C938="","",参照!C938)</f>
        <v>2.0799999999999999E-4</v>
      </c>
      <c r="AX938" s="52" t="str">
        <f>IF(参照!D938="","",参照!D938)</f>
        <v/>
      </c>
      <c r="AY938" s="52">
        <f>IF(参照!E938="","",参照!E938)</f>
        <v>3.5100000000000002E-4</v>
      </c>
      <c r="AZ938" s="52" t="str">
        <f>IF(参照!F938="","",参照!F938)</f>
        <v>福山未来エナジー(株)</v>
      </c>
      <c r="BA938" s="52" t="str">
        <f>IF(参照!G938="","",参照!G938)</f>
        <v>福山未来エナジー(株)_</v>
      </c>
      <c r="BB938" s="52">
        <f t="shared" si="45"/>
        <v>0.35100000000000003</v>
      </c>
      <c r="BD938" s="52" t="str">
        <f>IF(参照!L938="","",参照!L938)</f>
        <v/>
      </c>
    </row>
    <row r="939" spans="47:56">
      <c r="AU939" s="52" t="str">
        <f>IF(参照!A939="","",参照!A939)</f>
        <v>A0592</v>
      </c>
      <c r="AV939" s="52" t="str">
        <f>IF(参照!B939="","",参照!B939)</f>
        <v>(株)メディオテック</v>
      </c>
      <c r="AW939" s="52">
        <f>IF(参照!C939="","",参照!C939)</f>
        <v>4.95E-4</v>
      </c>
      <c r="AX939" s="52" t="str">
        <f>IF(参照!D939="","",参照!D939)</f>
        <v>メニューA</v>
      </c>
      <c r="AY939" s="52">
        <f>IF(参照!E939="","",参照!E939)</f>
        <v>0</v>
      </c>
      <c r="AZ939" s="52" t="str">
        <f>IF(参照!F939="","",参照!F939)</f>
        <v>(株)メディオテック</v>
      </c>
      <c r="BA939" s="52" t="str">
        <f>IF(参照!G939="","",参照!G939)</f>
        <v>(株)メディオテック_メニューA</v>
      </c>
      <c r="BB939" s="52">
        <f t="shared" si="45"/>
        <v>0</v>
      </c>
      <c r="BD939" s="52" t="str">
        <f>IF(参照!L939="","",参照!L939)</f>
        <v/>
      </c>
    </row>
    <row r="940" spans="47:56">
      <c r="AU940" s="52" t="str">
        <f>IF(参照!A940="","",参照!A940)</f>
        <v/>
      </c>
      <c r="AV940" s="52" t="str">
        <f>IF(参照!B940="","",参照!B940)</f>
        <v/>
      </c>
      <c r="AW940" s="52" t="str">
        <f>IF(参照!C940="","",参照!C940)</f>
        <v/>
      </c>
      <c r="AX940" s="52" t="str">
        <f>IF(参照!D940="","",参照!D940)</f>
        <v>メニューB(残差)</v>
      </c>
      <c r="AY940" s="52">
        <f>IF(参照!E940="","",参照!E940)</f>
        <v>5.1500000000000005E-4</v>
      </c>
      <c r="AZ940" s="52" t="str">
        <f>IF(参照!F940="","",参照!F940)</f>
        <v>(株)メディオテック</v>
      </c>
      <c r="BA940" s="52" t="str">
        <f>IF(参照!G940="","",参照!G940)</f>
        <v>(株)メディオテック_メニューB(残差)</v>
      </c>
      <c r="BB940" s="52">
        <f t="shared" si="45"/>
        <v>0.51500000000000001</v>
      </c>
      <c r="BD940" s="52" t="str">
        <f>IF(参照!L940="","",参照!L940)</f>
        <v/>
      </c>
    </row>
    <row r="941" spans="47:56">
      <c r="AU941" s="52" t="str">
        <f>IF(参照!A941="","",参照!A941)</f>
        <v/>
      </c>
      <c r="AV941" s="52" t="str">
        <f>IF(参照!B941="","",参照!B941)</f>
        <v/>
      </c>
      <c r="AW941" s="52" t="str">
        <f>IF(参照!C941="","",参照!C941)</f>
        <v/>
      </c>
      <c r="AX941" s="52" t="str">
        <f>IF(参照!D941="","",参照!D941)</f>
        <v>(参考値)事業者全体</v>
      </c>
      <c r="AY941" s="52">
        <f>IF(参照!E941="","",参照!E941)</f>
        <v>4.8999999999999998E-4</v>
      </c>
      <c r="AZ941" s="52" t="str">
        <f>IF(参照!F941="","",参照!F941)</f>
        <v>(株)メディオテック</v>
      </c>
      <c r="BA941" s="52" t="str">
        <f>IF(参照!G941="","",参照!G941)</f>
        <v>(株)メディオテック_(参考値)事業者全体</v>
      </c>
      <c r="BB941" s="52">
        <f t="shared" si="45"/>
        <v>0.49</v>
      </c>
      <c r="BD941" s="52" t="str">
        <f>IF(参照!L941="","",参照!L941)</f>
        <v/>
      </c>
    </row>
    <row r="942" spans="47:56">
      <c r="AU942" s="52" t="str">
        <f>IF(参照!A942="","",参照!A942)</f>
        <v>A0593</v>
      </c>
      <c r="AV942" s="52" t="str">
        <f>IF(参照!B942="","",参照!B942)</f>
        <v>(株)Ｓａｎｋｏ　ＩＢ</v>
      </c>
      <c r="AW942" s="52">
        <f>IF(参照!C942="","",参照!C942)</f>
        <v>4.9899999999999999E-4</v>
      </c>
      <c r="AX942" s="52" t="str">
        <f>IF(参照!D942="","",参照!D942)</f>
        <v/>
      </c>
      <c r="AY942" s="52">
        <f>IF(参照!E942="","",参照!E942)</f>
        <v>5.5000000000000003E-4</v>
      </c>
      <c r="AZ942" s="52" t="str">
        <f>IF(参照!F942="","",参照!F942)</f>
        <v>(株)Ｓａｎｋｏ　ＩＢ</v>
      </c>
      <c r="BA942" s="52" t="str">
        <f>IF(参照!G942="","",参照!G942)</f>
        <v>(株)Ｓａｎｋｏ　ＩＢ_</v>
      </c>
      <c r="BB942" s="52">
        <f t="shared" si="45"/>
        <v>0.55000000000000004</v>
      </c>
      <c r="BD942" s="52" t="str">
        <f>IF(参照!L942="","",参照!L942)</f>
        <v/>
      </c>
    </row>
    <row r="943" spans="47:56">
      <c r="AU943" s="52" t="str">
        <f>IF(参照!A943="","",参照!A943)</f>
        <v>A0596</v>
      </c>
      <c r="AV943" s="52" t="str">
        <f>IF(参照!B943="","",参照!B943)</f>
        <v>五島市民電力(株)</v>
      </c>
      <c r="AW943" s="52">
        <f>IF(参照!C943="","",参照!C943)</f>
        <v>3.8699999999999997E-4</v>
      </c>
      <c r="AX943" s="52" t="str">
        <f>IF(参照!D943="","",参照!D943)</f>
        <v>メニューA</v>
      </c>
      <c r="AY943" s="52">
        <f>IF(参照!E943="","",参照!E943)</f>
        <v>0</v>
      </c>
      <c r="AZ943" s="52" t="str">
        <f>IF(参照!F943="","",参照!F943)</f>
        <v>五島市民電力(株)</v>
      </c>
      <c r="BA943" s="52" t="str">
        <f>IF(参照!G943="","",参照!G943)</f>
        <v>五島市民電力(株)_メニューA</v>
      </c>
      <c r="BB943" s="52">
        <f t="shared" si="45"/>
        <v>0</v>
      </c>
      <c r="BD943" s="52" t="str">
        <f>IF(参照!L943="","",参照!L943)</f>
        <v/>
      </c>
    </row>
    <row r="944" spans="47:56">
      <c r="AU944" s="52" t="str">
        <f>IF(参照!A944="","",参照!A944)</f>
        <v/>
      </c>
      <c r="AV944" s="52" t="str">
        <f>IF(参照!B944="","",参照!B944)</f>
        <v/>
      </c>
      <c r="AW944" s="52" t="str">
        <f>IF(参照!C944="","",参照!C944)</f>
        <v/>
      </c>
      <c r="AX944" s="52" t="str">
        <f>IF(参照!D944="","",参照!D944)</f>
        <v>メニューB</v>
      </c>
      <c r="AY944" s="52">
        <f>IF(参照!E944="","",参照!E944)</f>
        <v>0</v>
      </c>
      <c r="AZ944" s="52" t="str">
        <f>IF(参照!F944="","",参照!F944)</f>
        <v>五島市民電力(株)</v>
      </c>
      <c r="BA944" s="52" t="str">
        <f>IF(参照!G944="","",参照!G944)</f>
        <v>五島市民電力(株)_メニューB</v>
      </c>
      <c r="BB944" s="52">
        <f t="shared" si="45"/>
        <v>0</v>
      </c>
      <c r="BD944" s="52" t="str">
        <f>IF(参照!L944="","",参照!L944)</f>
        <v/>
      </c>
    </row>
    <row r="945" spans="47:56">
      <c r="AU945" s="52" t="str">
        <f>IF(参照!A945="","",参照!A945)</f>
        <v/>
      </c>
      <c r="AV945" s="52" t="str">
        <f>IF(参照!B945="","",参照!B945)</f>
        <v/>
      </c>
      <c r="AW945" s="52" t="str">
        <f>IF(参照!C945="","",参照!C945)</f>
        <v/>
      </c>
      <c r="AX945" s="52" t="str">
        <f>IF(参照!D945="","",参照!D945)</f>
        <v>メニューC(残差)</v>
      </c>
      <c r="AY945" s="52">
        <f>IF(参照!E945="","",参照!E945)</f>
        <v>4.4799999999999999E-4</v>
      </c>
      <c r="AZ945" s="52" t="str">
        <f>IF(参照!F945="","",参照!F945)</f>
        <v>五島市民電力(株)</v>
      </c>
      <c r="BA945" s="52" t="str">
        <f>IF(参照!G945="","",参照!G945)</f>
        <v>五島市民電力(株)_メニューC(残差)</v>
      </c>
      <c r="BB945" s="52">
        <f t="shared" si="45"/>
        <v>0.44800000000000001</v>
      </c>
      <c r="BD945" s="52" t="str">
        <f>IF(参照!L945="","",参照!L945)</f>
        <v/>
      </c>
    </row>
    <row r="946" spans="47:56">
      <c r="AU946" s="52" t="str">
        <f>IF(参照!A946="","",参照!A946)</f>
        <v/>
      </c>
      <c r="AV946" s="52" t="str">
        <f>IF(参照!B946="","",参照!B946)</f>
        <v/>
      </c>
      <c r="AW946" s="52" t="str">
        <f>IF(参照!C946="","",参照!C946)</f>
        <v/>
      </c>
      <c r="AX946" s="52" t="str">
        <f>IF(参照!D946="","",参照!D946)</f>
        <v>(参考値)事業者全体</v>
      </c>
      <c r="AY946" s="52">
        <f>IF(参照!E946="","",参照!E946)</f>
        <v>4.1299999999999996E-4</v>
      </c>
      <c r="AZ946" s="52" t="str">
        <f>IF(参照!F946="","",参照!F946)</f>
        <v>五島市民電力(株)</v>
      </c>
      <c r="BA946" s="52" t="str">
        <f>IF(参照!G946="","",参照!G946)</f>
        <v>五島市民電力(株)_(参考値)事業者全体</v>
      </c>
      <c r="BB946" s="52">
        <f t="shared" si="45"/>
        <v>0.41299999999999998</v>
      </c>
      <c r="BD946" s="52" t="str">
        <f>IF(参照!L946="","",参照!L946)</f>
        <v/>
      </c>
    </row>
    <row r="947" spans="47:56">
      <c r="AU947" s="52" t="str">
        <f>IF(参照!A947="","",参照!A947)</f>
        <v>A0597</v>
      </c>
      <c r="AV947" s="52" t="str">
        <f>IF(参照!B947="","",参照!B947)</f>
        <v>電力保全サービス(株)</v>
      </c>
      <c r="AW947" s="52">
        <f>IF(参照!C947="","",参照!C947)</f>
        <v>4.0000000000000002E-4</v>
      </c>
      <c r="AX947" s="52" t="str">
        <f>IF(参照!D947="","",参照!D947)</f>
        <v/>
      </c>
      <c r="AY947" s="52">
        <f>IF(参照!E947="","",参照!E947)</f>
        <v>3.4400000000000001E-4</v>
      </c>
      <c r="AZ947" s="52" t="str">
        <f>IF(参照!F947="","",参照!F947)</f>
        <v>電力保全サービス(株)</v>
      </c>
      <c r="BA947" s="52" t="str">
        <f>IF(参照!G947="","",参照!G947)</f>
        <v>電力保全サービス(株)_</v>
      </c>
      <c r="BB947" s="52">
        <f t="shared" si="45"/>
        <v>0.34400000000000003</v>
      </c>
      <c r="BD947" s="52" t="str">
        <f>IF(参照!L947="","",参照!L947)</f>
        <v/>
      </c>
    </row>
    <row r="948" spans="47:56">
      <c r="AU948" s="52" t="str">
        <f>IF(参照!A948="","",参照!A948)</f>
        <v>A0598</v>
      </c>
      <c r="AV948" s="52" t="str">
        <f>IF(参照!B948="","",参照!B948)</f>
        <v>リストプロパティーズ(株)</v>
      </c>
      <c r="AW948" s="52">
        <f>IF(参照!C948="","",参照!C948)</f>
        <v>5.0100000000000003E-4</v>
      </c>
      <c r="AX948" s="52" t="str">
        <f>IF(参照!D948="","",参照!D948)</f>
        <v/>
      </c>
      <c r="AY948" s="52">
        <f>IF(参照!E948="","",参照!E948)</f>
        <v>5.3799999999999996E-4</v>
      </c>
      <c r="AZ948" s="52" t="str">
        <f>IF(参照!F948="","",参照!F948)</f>
        <v>リストプロパティーズ(株)</v>
      </c>
      <c r="BA948" s="52" t="str">
        <f>IF(参照!G948="","",参照!G948)</f>
        <v>リストプロパティーズ(株)_</v>
      </c>
      <c r="BB948" s="52">
        <f t="shared" si="45"/>
        <v>0.53799999999999992</v>
      </c>
      <c r="BD948" s="52" t="str">
        <f>IF(参照!L948="","",参照!L948)</f>
        <v/>
      </c>
    </row>
    <row r="949" spans="47:56">
      <c r="AU949" s="52" t="str">
        <f>IF(参照!A949="","",参照!A949)</f>
        <v>A0600</v>
      </c>
      <c r="AV949" s="52" t="str">
        <f>IF(参照!B949="","",参照!B949)</f>
        <v>(株)インフォシステム</v>
      </c>
      <c r="AW949" s="52">
        <f>IF(参照!C949="","",参照!C949)</f>
        <v>4.44E-4</v>
      </c>
      <c r="AX949" s="52" t="str">
        <f>IF(参照!D949="","",参照!D949)</f>
        <v/>
      </c>
      <c r="AY949" s="52">
        <f>IF(参照!E949="","",参照!E949)</f>
        <v>4.7699999999999999E-4</v>
      </c>
      <c r="AZ949" s="52" t="str">
        <f>IF(参照!F949="","",参照!F949)</f>
        <v>(株)インフォシステム</v>
      </c>
      <c r="BA949" s="52" t="str">
        <f>IF(参照!G949="","",参照!G949)</f>
        <v>(株)インフォシステム_</v>
      </c>
      <c r="BB949" s="52">
        <f t="shared" si="45"/>
        <v>0.47699999999999998</v>
      </c>
      <c r="BD949" s="52" t="str">
        <f>IF(参照!L949="","",参照!L949)</f>
        <v/>
      </c>
    </row>
    <row r="950" spans="47:56">
      <c r="AU950" s="52" t="str">
        <f>IF(参照!A950="","",参照!A950)</f>
        <v>A0602</v>
      </c>
      <c r="AV950" s="52" t="str">
        <f>IF(参照!B950="","",参照!B950)</f>
        <v>(株)情熱電力</v>
      </c>
      <c r="AW950" s="52">
        <f>IF(参照!C950="","",参照!C950)</f>
        <v>5.2999999999999998E-4</v>
      </c>
      <c r="AX950" s="52" t="str">
        <f>IF(参照!D950="","",参照!D950)</f>
        <v/>
      </c>
      <c r="AY950" s="52">
        <f>IF(参照!E950="","",参照!E950)</f>
        <v>4.7399999999999997E-4</v>
      </c>
      <c r="AZ950" s="52" t="str">
        <f>IF(参照!F950="","",参照!F950)</f>
        <v>(株)情熱電力</v>
      </c>
      <c r="BA950" s="52" t="str">
        <f>IF(参照!G950="","",参照!G950)</f>
        <v>(株)情熱電力_</v>
      </c>
      <c r="BB950" s="52">
        <f t="shared" si="45"/>
        <v>0.47399999999999998</v>
      </c>
      <c r="BD950" s="52" t="str">
        <f>IF(参照!L950="","",参照!L950)</f>
        <v/>
      </c>
    </row>
    <row r="951" spans="47:56">
      <c r="AU951" s="52" t="str">
        <f>IF(参照!A951="","",参照!A951)</f>
        <v>A0603</v>
      </c>
      <c r="AV951" s="52" t="str">
        <f>IF(参照!B951="","",参照!B951)</f>
        <v>バンプーパワートレーディング合同会社</v>
      </c>
      <c r="AW951" s="52">
        <f>IF(参照!C951="","",参照!C951)</f>
        <v>6.8900000000000005E-4</v>
      </c>
      <c r="AX951" s="52" t="str">
        <f>IF(参照!D951="","",参照!D951)</f>
        <v/>
      </c>
      <c r="AY951" s="52">
        <f>IF(参照!E951="","",参照!E951)</f>
        <v>6.2200000000000005E-4</v>
      </c>
      <c r="AZ951" s="52" t="str">
        <f>IF(参照!F951="","",参照!F951)</f>
        <v>バンプーパワートレーディング合同会社</v>
      </c>
      <c r="BA951" s="52" t="str">
        <f>IF(参照!G951="","",参照!G951)</f>
        <v>バンプーパワートレーディング合同会社_</v>
      </c>
      <c r="BB951" s="52">
        <f t="shared" si="45"/>
        <v>0.622</v>
      </c>
      <c r="BD951" s="52" t="str">
        <f>IF(参照!L951="","",参照!L951)</f>
        <v/>
      </c>
    </row>
    <row r="952" spans="47:56">
      <c r="AU952" s="52" t="str">
        <f>IF(参照!A952="","",参照!A952)</f>
        <v>A0604</v>
      </c>
      <c r="AV952" s="52" t="str">
        <f>IF(参照!B952="","",参照!B952)</f>
        <v>(株)エイチティーピー</v>
      </c>
      <c r="AW952" s="52">
        <f>IF(参照!C952="","",参照!C952)</f>
        <v>3.0800000000000001E-4</v>
      </c>
      <c r="AX952" s="52" t="str">
        <f>IF(参照!D952="","",参照!D952)</f>
        <v/>
      </c>
      <c r="AY952" s="52">
        <f>IF(参照!E952="","",参照!E952)</f>
        <v>2.52E-4</v>
      </c>
      <c r="AZ952" s="52" t="str">
        <f>IF(参照!F952="","",参照!F952)</f>
        <v>(株)エイチティーピー</v>
      </c>
      <c r="BA952" s="52" t="str">
        <f>IF(参照!G952="","",参照!G952)</f>
        <v>(株)エイチティーピー_</v>
      </c>
      <c r="BB952" s="52">
        <f t="shared" si="45"/>
        <v>0.252</v>
      </c>
      <c r="BD952" s="52" t="str">
        <f>IF(参照!L952="","",参照!L952)</f>
        <v/>
      </c>
    </row>
    <row r="953" spans="47:56">
      <c r="AU953" s="52" t="str">
        <f>IF(参照!A953="","",参照!A953)</f>
        <v>A0605</v>
      </c>
      <c r="AV953" s="52" t="str">
        <f>IF(参照!B953="","",参照!B953)</f>
        <v>(株)センカク</v>
      </c>
      <c r="AW953" s="52">
        <f>IF(参照!C953="","",参照!C953)</f>
        <v>5.0799999999999999E-4</v>
      </c>
      <c r="AX953" s="52" t="str">
        <f>IF(参照!D953="","",参照!D953)</f>
        <v/>
      </c>
      <c r="AY953" s="52">
        <f>IF(参照!E953="","",参照!E953)</f>
        <v>5.4500000000000002E-4</v>
      </c>
      <c r="AZ953" s="52" t="str">
        <f>IF(参照!F953="","",参照!F953)</f>
        <v>(株)センカク</v>
      </c>
      <c r="BA953" s="52" t="str">
        <f>IF(参照!G953="","",参照!G953)</f>
        <v>(株)センカク_</v>
      </c>
      <c r="BB953" s="52">
        <f t="shared" si="45"/>
        <v>0.54500000000000004</v>
      </c>
      <c r="BD953" s="52" t="str">
        <f>IF(参照!L953="","",参照!L953)</f>
        <v/>
      </c>
    </row>
    <row r="954" spans="47:56">
      <c r="AU954" s="52" t="str">
        <f>IF(参照!A954="","",参照!A954)</f>
        <v>A0606</v>
      </c>
      <c r="AV954" s="52" t="str">
        <f>IF(参照!B954="","",参照!B954)</f>
        <v>新電力いばらき(株)</v>
      </c>
      <c r="AW954" s="52">
        <f>IF(参照!C954="","",参照!C954)</f>
        <v>4.1300000000000001E-4</v>
      </c>
      <c r="AX954" s="52" t="str">
        <f>IF(参照!D954="","",参照!D954)</f>
        <v/>
      </c>
      <c r="AY954" s="52">
        <f>IF(参照!E954="","",参照!E954)</f>
        <v>3.57E-4</v>
      </c>
      <c r="AZ954" s="52" t="str">
        <f>IF(参照!F954="","",参照!F954)</f>
        <v>新電力いばらき(株)</v>
      </c>
      <c r="BA954" s="52" t="str">
        <f>IF(参照!G954="","",参照!G954)</f>
        <v>新電力いばらき(株)_</v>
      </c>
      <c r="BB954" s="52">
        <f t="shared" si="45"/>
        <v>0.35699999999999998</v>
      </c>
      <c r="BD954" s="52" t="str">
        <f>IF(参照!L954="","",参照!L954)</f>
        <v/>
      </c>
    </row>
    <row r="955" spans="47:56">
      <c r="AU955" s="52" t="str">
        <f>IF(参照!A955="","",参照!A955)</f>
        <v>A0607</v>
      </c>
      <c r="AV955" s="52" t="str">
        <f>IF(参照!B955="","",参照!B955)</f>
        <v>緑屋電気(株)</v>
      </c>
      <c r="AW955" s="52">
        <f>IF(参照!C955="","",参照!C955)</f>
        <v>4.4700000000000002E-4</v>
      </c>
      <c r="AX955" s="52" t="str">
        <f>IF(参照!D955="","",参照!D955)</f>
        <v/>
      </c>
      <c r="AY955" s="52">
        <f>IF(参照!E955="","",参照!E955)</f>
        <v>4.8700000000000002E-4</v>
      </c>
      <c r="AZ955" s="52" t="str">
        <f>IF(参照!F955="","",参照!F955)</f>
        <v>緑屋電気(株)</v>
      </c>
      <c r="BA955" s="52" t="str">
        <f>IF(参照!G955="","",参照!G955)</f>
        <v>緑屋電気(株)_</v>
      </c>
      <c r="BB955" s="52">
        <f t="shared" si="45"/>
        <v>0.48700000000000004</v>
      </c>
      <c r="BD955" s="52" t="str">
        <f>IF(参照!L955="","",参照!L955)</f>
        <v/>
      </c>
    </row>
    <row r="956" spans="47:56">
      <c r="AU956" s="52" t="str">
        <f>IF(参照!A956="","",参照!A956)</f>
        <v>A0609</v>
      </c>
      <c r="AV956" s="52" t="str">
        <f>IF(参照!B956="","",参照!B956)</f>
        <v>(株)ミナサポ</v>
      </c>
      <c r="AW956" s="52">
        <f>IF(参照!C956="","",参照!C956)</f>
        <v>3.1700000000000001E-4</v>
      </c>
      <c r="AX956" s="52" t="str">
        <f>IF(参照!D956="","",参照!D956)</f>
        <v/>
      </c>
      <c r="AY956" s="52">
        <f>IF(参照!E956="","",参照!E956)</f>
        <v>2.9999999999999997E-4</v>
      </c>
      <c r="AZ956" s="52" t="str">
        <f>IF(参照!F956="","",参照!F956)</f>
        <v>(株)ミナサポ</v>
      </c>
      <c r="BA956" s="52" t="str">
        <f>IF(参照!G956="","",参照!G956)</f>
        <v>(株)ミナサポ_</v>
      </c>
      <c r="BB956" s="52">
        <f t="shared" si="45"/>
        <v>0.3</v>
      </c>
      <c r="BD956" s="52" t="str">
        <f>IF(参照!L956="","",参照!L956)</f>
        <v/>
      </c>
    </row>
    <row r="957" spans="47:56">
      <c r="AU957" s="52" t="str">
        <f>IF(参照!A957="","",参照!A957)</f>
        <v>A0610</v>
      </c>
      <c r="AV957" s="52" t="str">
        <f>IF(参照!B957="","",参照!B957)</f>
        <v>唐津電力(株)</v>
      </c>
      <c r="AW957" s="52">
        <f>IF(参照!C957="","",参照!C957)</f>
        <v>3.9300000000000001E-4</v>
      </c>
      <c r="AX957" s="52" t="str">
        <f>IF(参照!D957="","",参照!D957)</f>
        <v/>
      </c>
      <c r="AY957" s="52">
        <f>IF(参照!E957="","",参照!E957)</f>
        <v>3.3700000000000001E-4</v>
      </c>
      <c r="AZ957" s="52" t="str">
        <f>IF(参照!F957="","",参照!F957)</f>
        <v>唐津電力(株)</v>
      </c>
      <c r="BA957" s="52" t="str">
        <f>IF(参照!G957="","",参照!G957)</f>
        <v>唐津電力(株)_</v>
      </c>
      <c r="BB957" s="52">
        <f t="shared" si="45"/>
        <v>0.33700000000000002</v>
      </c>
      <c r="BD957" s="52" t="str">
        <f>IF(参照!L957="","",参照!L957)</f>
        <v/>
      </c>
    </row>
    <row r="958" spans="47:56">
      <c r="AU958" s="52" t="str">
        <f>IF(参照!A958="","",参照!A958)</f>
        <v>A0611</v>
      </c>
      <c r="AV958" s="52" t="str">
        <f>IF(参照!B958="","",参照!B958)</f>
        <v>ＲＥ１００電力(株)</v>
      </c>
      <c r="AW958" s="52">
        <f>IF(参照!C958="","",参照!C958)</f>
        <v>1.6000000000000001E-4</v>
      </c>
      <c r="AX958" s="52" t="str">
        <f>IF(参照!D958="","",参照!D958)</f>
        <v>メニューA</v>
      </c>
      <c r="AY958" s="52">
        <f>IF(参照!E958="","",参照!E958)</f>
        <v>0</v>
      </c>
      <c r="AZ958" s="52" t="str">
        <f>IF(参照!F958="","",参照!F958)</f>
        <v>ＲＥ１００電力(株)</v>
      </c>
      <c r="BA958" s="52" t="str">
        <f>IF(参照!G958="","",参照!G958)</f>
        <v>ＲＥ１００電力(株)_メニューA</v>
      </c>
      <c r="BB958" s="52">
        <f t="shared" si="45"/>
        <v>0</v>
      </c>
      <c r="BD958" s="52" t="str">
        <f>IF(参照!L958="","",参照!L958)</f>
        <v/>
      </c>
    </row>
    <row r="959" spans="47:56">
      <c r="AU959" s="52" t="str">
        <f>IF(参照!A959="","",参照!A959)</f>
        <v/>
      </c>
      <c r="AV959" s="52" t="str">
        <f>IF(参照!B959="","",参照!B959)</f>
        <v/>
      </c>
      <c r="AW959" s="52" t="str">
        <f>IF(参照!C959="","",参照!C959)</f>
        <v/>
      </c>
      <c r="AX959" s="52" t="str">
        <f>IF(参照!D959="","",参照!D959)</f>
        <v>メニューB(残差)</v>
      </c>
      <c r="AY959" s="52">
        <f>IF(参照!E959="","",参照!E959)</f>
        <v>8.7100000000000003E-4</v>
      </c>
      <c r="AZ959" s="52" t="str">
        <f>IF(参照!F959="","",参照!F959)</f>
        <v>ＲＥ１００電力(株)</v>
      </c>
      <c r="BA959" s="52" t="str">
        <f>IF(参照!G959="","",参照!G959)</f>
        <v>ＲＥ１００電力(株)_メニューB(残差)</v>
      </c>
      <c r="BB959" s="52">
        <f t="shared" si="45"/>
        <v>0.871</v>
      </c>
      <c r="BD959" s="52" t="str">
        <f>IF(参照!L959="","",参照!L959)</f>
        <v/>
      </c>
    </row>
    <row r="960" spans="47:56">
      <c r="AU960" s="52" t="str">
        <f>IF(参照!A960="","",参照!A960)</f>
        <v/>
      </c>
      <c r="AV960" s="52" t="str">
        <f>IF(参照!B960="","",参照!B960)</f>
        <v/>
      </c>
      <c r="AW960" s="52" t="str">
        <f>IF(参照!C960="","",参照!C960)</f>
        <v/>
      </c>
      <c r="AX960" s="52" t="str">
        <f>IF(参照!D960="","",参照!D960)</f>
        <v>(参考値)事業者全体</v>
      </c>
      <c r="AY960" s="52">
        <f>IF(参照!E960="","",参照!E960)</f>
        <v>0</v>
      </c>
      <c r="AZ960" s="52" t="str">
        <f>IF(参照!F960="","",参照!F960)</f>
        <v>ＲＥ１００電力(株)</v>
      </c>
      <c r="BA960" s="52" t="str">
        <f>IF(参照!G960="","",参照!G960)</f>
        <v>ＲＥ１００電力(株)_(参考値)事業者全体</v>
      </c>
      <c r="BB960" s="52">
        <f t="shared" si="45"/>
        <v>0</v>
      </c>
      <c r="BD960" s="52" t="str">
        <f>IF(参照!L960="","",参照!L960)</f>
        <v/>
      </c>
    </row>
    <row r="961" spans="47:56">
      <c r="AU961" s="52" t="str">
        <f>IF(参照!A961="","",参照!A961)</f>
        <v>A0615</v>
      </c>
      <c r="AV961" s="52" t="str">
        <f>IF(参照!B961="","",参照!B961)</f>
        <v>(株)イーネットワーク</v>
      </c>
      <c r="AW961" s="52">
        <f>IF(参照!C961="","",参照!C961)</f>
        <v>4.5100000000000001E-4</v>
      </c>
      <c r="AX961" s="52" t="str">
        <f>IF(参照!D961="","",参照!D961)</f>
        <v/>
      </c>
      <c r="AY961" s="52">
        <f>IF(参照!E961="","",参照!E961)</f>
        <v>3.9500000000000001E-4</v>
      </c>
      <c r="AZ961" s="52" t="str">
        <f>IF(参照!F961="","",参照!F961)</f>
        <v>(株)イーネットワーク</v>
      </c>
      <c r="BA961" s="52" t="str">
        <f>IF(参照!G961="","",参照!G961)</f>
        <v>(株)イーネットワーク_</v>
      </c>
      <c r="BB961" s="52">
        <f t="shared" si="45"/>
        <v>0.39500000000000002</v>
      </c>
      <c r="BD961" s="52" t="str">
        <f>IF(参照!L961="","",参照!L961)</f>
        <v/>
      </c>
    </row>
    <row r="962" spans="47:56">
      <c r="AU962" s="52" t="str">
        <f>IF(参照!A962="","",参照!A962)</f>
        <v>A0617</v>
      </c>
      <c r="AV962" s="52" t="str">
        <f>IF(参照!B962="","",参照!B962)</f>
        <v>スマートエコエナジー(株)</v>
      </c>
      <c r="AW962" s="52">
        <f>IF(参照!C962="","",参照!C962)</f>
        <v>4.1800000000000002E-4</v>
      </c>
      <c r="AX962" s="52" t="str">
        <f>IF(参照!D962="","",参照!D962)</f>
        <v>メニューA</v>
      </c>
      <c r="AY962" s="52">
        <f>IF(参照!E962="","",参照!E962)</f>
        <v>0</v>
      </c>
      <c r="AZ962" s="52" t="str">
        <f>IF(参照!F962="","",参照!F962)</f>
        <v>スマートエコエナジー(株)</v>
      </c>
      <c r="BA962" s="52" t="str">
        <f>IF(参照!G962="","",参照!G962)</f>
        <v>スマートエコエナジー(株)_メニューA</v>
      </c>
      <c r="BB962" s="52">
        <f t="shared" si="45"/>
        <v>0</v>
      </c>
      <c r="BD962" s="52" t="str">
        <f>IF(参照!L962="","",参照!L962)</f>
        <v/>
      </c>
    </row>
    <row r="963" spans="47:56">
      <c r="AU963" s="52" t="str">
        <f>IF(参照!A963="","",参照!A963)</f>
        <v/>
      </c>
      <c r="AV963" s="52" t="str">
        <f>IF(参照!B963="","",参照!B963)</f>
        <v/>
      </c>
      <c r="AW963" s="52" t="str">
        <f>IF(参照!C963="","",参照!C963)</f>
        <v/>
      </c>
      <c r="AX963" s="52" t="str">
        <f>IF(参照!D963="","",参照!D963)</f>
        <v>メニューB</v>
      </c>
      <c r="AY963" s="52">
        <f>IF(参照!E963="","",参照!E963)</f>
        <v>2.0000000000000001E-4</v>
      </c>
      <c r="AZ963" s="52" t="str">
        <f>IF(参照!F963="","",参照!F963)</f>
        <v>スマートエコエナジー(株)</v>
      </c>
      <c r="BA963" s="52" t="str">
        <f>IF(参照!G963="","",参照!G963)</f>
        <v>スマートエコエナジー(株)_メニューB</v>
      </c>
      <c r="BB963" s="52">
        <f t="shared" si="45"/>
        <v>0.2</v>
      </c>
      <c r="BD963" s="52" t="str">
        <f>IF(参照!L963="","",参照!L963)</f>
        <v/>
      </c>
    </row>
    <row r="964" spans="47:56">
      <c r="AU964" s="52" t="str">
        <f>IF(参照!A964="","",参照!A964)</f>
        <v/>
      </c>
      <c r="AV964" s="52" t="str">
        <f>IF(参照!B964="","",参照!B964)</f>
        <v/>
      </c>
      <c r="AW964" s="52" t="str">
        <f>IF(参照!C964="","",参照!C964)</f>
        <v/>
      </c>
      <c r="AX964" s="52" t="str">
        <f>IF(参照!D964="","",参照!D964)</f>
        <v>メニューC(残差)</v>
      </c>
      <c r="AY964" s="52">
        <f>IF(参照!E964="","",参照!E964)</f>
        <v>4.2400000000000001E-4</v>
      </c>
      <c r="AZ964" s="52" t="str">
        <f>IF(参照!F964="","",参照!F964)</f>
        <v>スマートエコエナジー(株)</v>
      </c>
      <c r="BA964" s="52" t="str">
        <f>IF(参照!G964="","",参照!G964)</f>
        <v>スマートエコエナジー(株)_メニューC(残差)</v>
      </c>
      <c r="BB964" s="52">
        <f t="shared" si="45"/>
        <v>0.42399999999999999</v>
      </c>
      <c r="BD964" s="52" t="str">
        <f>IF(参照!L964="","",参照!L964)</f>
        <v/>
      </c>
    </row>
    <row r="965" spans="47:56">
      <c r="AU965" s="52" t="str">
        <f>IF(参照!A965="","",参照!A965)</f>
        <v/>
      </c>
      <c r="AV965" s="52" t="str">
        <f>IF(参照!B965="","",参照!B965)</f>
        <v/>
      </c>
      <c r="AW965" s="52" t="str">
        <f>IF(参照!C965="","",参照!C965)</f>
        <v/>
      </c>
      <c r="AX965" s="52" t="str">
        <f>IF(参照!D965="","",参照!D965)</f>
        <v>(参考値)事業者全体</v>
      </c>
      <c r="AY965" s="52">
        <f>IF(参照!E965="","",参照!E965)</f>
        <v>3.6099999999999999E-4</v>
      </c>
      <c r="AZ965" s="52" t="str">
        <f>IF(参照!F965="","",参照!F965)</f>
        <v>スマートエコエナジー(株)</v>
      </c>
      <c r="BA965" s="52" t="str">
        <f>IF(参照!G965="","",参照!G965)</f>
        <v>スマートエコエナジー(株)_(参考値)事業者全体</v>
      </c>
      <c r="BB965" s="52">
        <f t="shared" ref="BB965:BB1028" si="46">AY965*1000</f>
        <v>0.36099999999999999</v>
      </c>
      <c r="BD965" s="52" t="str">
        <f>IF(参照!L965="","",参照!L965)</f>
        <v/>
      </c>
    </row>
    <row r="966" spans="47:56">
      <c r="AU966" s="52" t="str">
        <f>IF(参照!A966="","",参照!A966)</f>
        <v>A0620</v>
      </c>
      <c r="AV966" s="52" t="str">
        <f>IF(参照!B966="","",参照!B966)</f>
        <v>(株)ＬＥＮＥＴＳ</v>
      </c>
      <c r="AW966" s="52">
        <f>IF(参照!C966="","",参照!C966)</f>
        <v>4.9700000000000005E-4</v>
      </c>
      <c r="AX966" s="52" t="str">
        <f>IF(参照!D966="","",参照!D966)</f>
        <v/>
      </c>
      <c r="AY966" s="52">
        <f>IF(参照!E966="","",参照!E966)</f>
        <v>5.4199999999999995E-4</v>
      </c>
      <c r="AZ966" s="52" t="str">
        <f>IF(参照!F966="","",参照!F966)</f>
        <v>(株)ＬＥＮＥＴＳ</v>
      </c>
      <c r="BA966" s="52" t="str">
        <f>IF(参照!G966="","",参照!G966)</f>
        <v>(株)ＬＥＮＥＴＳ_</v>
      </c>
      <c r="BB966" s="52">
        <f t="shared" si="46"/>
        <v>0.54199999999999993</v>
      </c>
      <c r="BD966" s="52" t="str">
        <f>IF(参照!L966="","",参照!L966)</f>
        <v/>
      </c>
    </row>
    <row r="967" spans="47:56">
      <c r="AU967" s="52" t="str">
        <f>IF(参照!A967="","",参照!A967)</f>
        <v>A0622</v>
      </c>
      <c r="AV967" s="52" t="str">
        <f>IF(参照!B967="","",参照!B967)</f>
        <v>アイエスジー(株)</v>
      </c>
      <c r="AW967" s="52">
        <f>IF(参照!C967="","",参照!C967)</f>
        <v>5.71E-4</v>
      </c>
      <c r="AX967" s="52" t="str">
        <f>IF(参照!D967="","",参照!D967)</f>
        <v/>
      </c>
      <c r="AY967" s="52">
        <f>IF(参照!E967="","",参照!E967)</f>
        <v>5.1500000000000005E-4</v>
      </c>
      <c r="AZ967" s="52" t="str">
        <f>IF(参照!F967="","",参照!F967)</f>
        <v>アイエスジー(株)</v>
      </c>
      <c r="BA967" s="52" t="str">
        <f>IF(参照!G967="","",参照!G967)</f>
        <v>アイエスジー(株)_</v>
      </c>
      <c r="BB967" s="52">
        <f t="shared" si="46"/>
        <v>0.51500000000000001</v>
      </c>
      <c r="BD967" s="52" t="str">
        <f>IF(参照!L967="","",参照!L967)</f>
        <v/>
      </c>
    </row>
    <row r="968" spans="47:56">
      <c r="AU968" s="52" t="str">
        <f>IF(参照!A968="","",参照!A968)</f>
        <v>A0623</v>
      </c>
      <c r="AV968" s="52" t="str">
        <f>IF(参照!B968="","",参照!B968)</f>
        <v>(株)富士山電力</v>
      </c>
      <c r="AW968" s="52">
        <f>IF(参照!C968="","",参照!C968)</f>
        <v>4.8200000000000001E-4</v>
      </c>
      <c r="AX968" s="52" t="str">
        <f>IF(参照!D968="","",参照!D968)</f>
        <v/>
      </c>
      <c r="AY968" s="52">
        <f>IF(参照!E968="","",参照!E968)</f>
        <v>5.04E-4</v>
      </c>
      <c r="AZ968" s="52" t="str">
        <f>IF(参照!F968="","",参照!F968)</f>
        <v>(株)富士山電力</v>
      </c>
      <c r="BA968" s="52" t="str">
        <f>IF(参照!G968="","",参照!G968)</f>
        <v>(株)富士山電力_</v>
      </c>
      <c r="BB968" s="52">
        <f t="shared" si="46"/>
        <v>0.504</v>
      </c>
      <c r="BD968" s="52" t="str">
        <f>IF(参照!L968="","",参照!L968)</f>
        <v/>
      </c>
    </row>
    <row r="969" spans="47:56">
      <c r="AU969" s="52" t="str">
        <f>IF(参照!A969="","",参照!A969)</f>
        <v>A0624</v>
      </c>
      <c r="AV969" s="52" t="str">
        <f>IF(参照!B969="","",参照!B969)</f>
        <v>(株)エネクル(旧：堀川産業(株))</v>
      </c>
      <c r="AW969" s="52">
        <f>IF(参照!C969="","",参照!C969)</f>
        <v>3.6400000000000001E-4</v>
      </c>
      <c r="AX969" s="52" t="str">
        <f>IF(参照!D969="","",参照!D969)</f>
        <v/>
      </c>
      <c r="AY969" s="52">
        <f>IF(参照!E969="","",参照!E969)</f>
        <v>3.0800000000000001E-4</v>
      </c>
      <c r="AZ969" s="52" t="str">
        <f>IF(参照!F969="","",参照!F969)</f>
        <v>(株)エネクル(旧：堀川産業(株))</v>
      </c>
      <c r="BA969" s="52" t="str">
        <f>IF(参照!G969="","",参照!G969)</f>
        <v>(株)エネクル(旧：堀川産業(株))_</v>
      </c>
      <c r="BB969" s="52">
        <f t="shared" si="46"/>
        <v>0.308</v>
      </c>
      <c r="BD969" s="52" t="str">
        <f>IF(参照!L969="","",参照!L969)</f>
        <v/>
      </c>
    </row>
    <row r="970" spans="47:56">
      <c r="AU970" s="52" t="str">
        <f>IF(参照!A970="","",参照!A970)</f>
        <v>A0627</v>
      </c>
      <c r="AV970" s="52" t="str">
        <f>IF(参照!B970="","",参照!B970)</f>
        <v>フィンテックラボ協同組合</v>
      </c>
      <c r="AW970" s="52">
        <f>IF(参照!C970="","",参照!C970)</f>
        <v>4.9600000000000002E-4</v>
      </c>
      <c r="AX970" s="52" t="str">
        <f>IF(参照!D970="","",参照!D970)</f>
        <v/>
      </c>
      <c r="AY970" s="52">
        <f>IF(参照!E970="","",参照!E970)</f>
        <v>5.4699999999999996E-4</v>
      </c>
      <c r="AZ970" s="52" t="str">
        <f>IF(参照!F970="","",参照!F970)</f>
        <v>フィンテックラボ協同組合</v>
      </c>
      <c r="BA970" s="52" t="str">
        <f>IF(参照!G970="","",参照!G970)</f>
        <v>フィンテックラボ協同組合_</v>
      </c>
      <c r="BB970" s="52">
        <f t="shared" si="46"/>
        <v>0.54699999999999993</v>
      </c>
      <c r="BD970" s="52" t="str">
        <f>IF(参照!L970="","",参照!L970)</f>
        <v/>
      </c>
    </row>
    <row r="971" spans="47:56">
      <c r="AU971" s="52" t="str">
        <f>IF(参照!A971="","",参照!A971)</f>
        <v>A0629</v>
      </c>
      <c r="AV971" s="52" t="str">
        <f>IF(参照!B971="","",参照!B971)</f>
        <v>新電力新潟(株)</v>
      </c>
      <c r="AW971" s="52">
        <f>IF(参照!C971="","",参照!C971)</f>
        <v>3.79E-4</v>
      </c>
      <c r="AX971" s="52" t="str">
        <f>IF(参照!D971="","",参照!D971)</f>
        <v/>
      </c>
      <c r="AY971" s="52">
        <f>IF(参照!E971="","",参照!E971)</f>
        <v>3.2299999999999999E-4</v>
      </c>
      <c r="AZ971" s="52" t="str">
        <f>IF(参照!F971="","",参照!F971)</f>
        <v>新電力新潟(株)</v>
      </c>
      <c r="BA971" s="52" t="str">
        <f>IF(参照!G971="","",参照!G971)</f>
        <v>新電力新潟(株)_</v>
      </c>
      <c r="BB971" s="52">
        <f t="shared" si="46"/>
        <v>0.32300000000000001</v>
      </c>
      <c r="BD971" s="52" t="str">
        <f>IF(参照!L971="","",参照!L971)</f>
        <v/>
      </c>
    </row>
    <row r="972" spans="47:56">
      <c r="AU972" s="52" t="str">
        <f>IF(参照!A972="","",参照!A972)</f>
        <v>A0630</v>
      </c>
      <c r="AV972" s="52" t="str">
        <f>IF(参照!B972="","",参照!B972)</f>
        <v>(株)タケエイでんき(旧：(株)横須賀アーバンウッドパワー)</v>
      </c>
      <c r="AW972" s="52">
        <f>IF(参照!C972="","",参照!C972)</f>
        <v>1.15E-4</v>
      </c>
      <c r="AX972" s="52" t="str">
        <f>IF(参照!D972="","",参照!D972)</f>
        <v/>
      </c>
      <c r="AY972" s="52">
        <f>IF(参照!E972="","",参照!E972)</f>
        <v>4.4799999999999999E-4</v>
      </c>
      <c r="AZ972" s="52" t="str">
        <f>IF(参照!F972="","",参照!F972)</f>
        <v>(株)タケエイでんき(旧：(株)横須賀アーバンウッドパワー)</v>
      </c>
      <c r="BA972" s="52" t="str">
        <f>IF(参照!G972="","",参照!G972)</f>
        <v>(株)タケエイでんき(旧：(株)横須賀アーバンウッドパワー)_</v>
      </c>
      <c r="BB972" s="52">
        <f t="shared" si="46"/>
        <v>0.44800000000000001</v>
      </c>
      <c r="BD972" s="52" t="str">
        <f>IF(参照!L972="","",参照!L972)</f>
        <v/>
      </c>
    </row>
    <row r="973" spans="47:56">
      <c r="AU973" s="52" t="str">
        <f>IF(参照!A973="","",参照!A973)</f>
        <v>A0631</v>
      </c>
      <c r="AV973" s="52" t="str">
        <f>IF(参照!B973="","",参照!B973)</f>
        <v>気仙沼グリーンエナジー(株)</v>
      </c>
      <c r="AW973" s="52">
        <f>IF(参照!C973="","",参照!C973)</f>
        <v>2.7900000000000001E-4</v>
      </c>
      <c r="AX973" s="52" t="str">
        <f>IF(参照!D973="","",参照!D973)</f>
        <v>メニューA</v>
      </c>
      <c r="AY973" s="52">
        <f>IF(参照!E973="","",参照!E973)</f>
        <v>0</v>
      </c>
      <c r="AZ973" s="52" t="str">
        <f>IF(参照!F973="","",参照!F973)</f>
        <v>気仙沼グリーンエナジー(株)</v>
      </c>
      <c r="BA973" s="52" t="str">
        <f>IF(参照!G973="","",参照!G973)</f>
        <v>気仙沼グリーンエナジー(株)_メニューA</v>
      </c>
      <c r="BB973" s="52">
        <f t="shared" si="46"/>
        <v>0</v>
      </c>
      <c r="BD973" s="52" t="str">
        <f>IF(参照!L973="","",参照!L973)</f>
        <v/>
      </c>
    </row>
    <row r="974" spans="47:56">
      <c r="AU974" s="52" t="str">
        <f>IF(参照!A974="","",参照!A974)</f>
        <v/>
      </c>
      <c r="AV974" s="52" t="str">
        <f>IF(参照!B974="","",参照!B974)</f>
        <v/>
      </c>
      <c r="AW974" s="52" t="str">
        <f>IF(参照!C974="","",参照!C974)</f>
        <v/>
      </c>
      <c r="AX974" s="52" t="str">
        <f>IF(参照!D974="","",参照!D974)</f>
        <v>メニューB(残差)</v>
      </c>
      <c r="AY974" s="52">
        <f>IF(参照!E974="","",参照!E974)</f>
        <v>5.4199999999999995E-4</v>
      </c>
      <c r="AZ974" s="52" t="str">
        <f>IF(参照!F974="","",参照!F974)</f>
        <v>気仙沼グリーンエナジー(株)</v>
      </c>
      <c r="BA974" s="52" t="str">
        <f>IF(参照!G974="","",参照!G974)</f>
        <v>気仙沼グリーンエナジー(株)_メニューB(残差)</v>
      </c>
      <c r="BB974" s="52">
        <f t="shared" si="46"/>
        <v>0.54199999999999993</v>
      </c>
      <c r="BD974" s="52" t="str">
        <f>IF(参照!L974="","",参照!L974)</f>
        <v/>
      </c>
    </row>
    <row r="975" spans="47:56">
      <c r="AU975" s="52" t="str">
        <f>IF(参照!A975="","",参照!A975)</f>
        <v/>
      </c>
      <c r="AV975" s="52" t="str">
        <f>IF(参照!B975="","",参照!B975)</f>
        <v/>
      </c>
      <c r="AW975" s="52" t="str">
        <f>IF(参照!C975="","",参照!C975)</f>
        <v/>
      </c>
      <c r="AX975" s="52" t="str">
        <f>IF(参照!D975="","",参照!D975)</f>
        <v>(参考値)事業者全体</v>
      </c>
      <c r="AY975" s="52">
        <f>IF(参照!E975="","",参照!E975)</f>
        <v>5.4699999999999996E-4</v>
      </c>
      <c r="AZ975" s="52" t="str">
        <f>IF(参照!F975="","",参照!F975)</f>
        <v>気仙沼グリーンエナジー(株)</v>
      </c>
      <c r="BA975" s="52" t="str">
        <f>IF(参照!G975="","",参照!G975)</f>
        <v>気仙沼グリーンエナジー(株)_(参考値)事業者全体</v>
      </c>
      <c r="BB975" s="52">
        <f t="shared" si="46"/>
        <v>0.54699999999999993</v>
      </c>
      <c r="BD975" s="52" t="str">
        <f>IF(参照!L975="","",参照!L975)</f>
        <v/>
      </c>
    </row>
    <row r="976" spans="47:56">
      <c r="AU976" s="52" t="str">
        <f>IF(参照!A976="","",参照!A976)</f>
        <v>A0632</v>
      </c>
      <c r="AV976" s="52" t="str">
        <f>IF(参照!B976="","",参照!B976)</f>
        <v>(株)ユーラスグリーンエナジー</v>
      </c>
      <c r="AW976" s="52">
        <f>IF(参照!C976="","",参照!C976)</f>
        <v>3.1199999999999999E-4</v>
      </c>
      <c r="AX976" s="52" t="str">
        <f>IF(参照!D976="","",参照!D976)</f>
        <v>メニューA</v>
      </c>
      <c r="AY976" s="52">
        <f>IF(参照!E976="","",参照!E976)</f>
        <v>0</v>
      </c>
      <c r="AZ976" s="52" t="str">
        <f>IF(参照!F976="","",参照!F976)</f>
        <v>(株)ユーラスグリーンエナジー</v>
      </c>
      <c r="BA976" s="52" t="str">
        <f>IF(参照!G976="","",参照!G976)</f>
        <v>(株)ユーラスグリーンエナジー_メニューA</v>
      </c>
      <c r="BB976" s="52">
        <f t="shared" si="46"/>
        <v>0</v>
      </c>
      <c r="BD976" s="52" t="str">
        <f>IF(参照!L976="","",参照!L976)</f>
        <v/>
      </c>
    </row>
    <row r="977" spans="47:56">
      <c r="AU977" s="52" t="str">
        <f>IF(参照!A977="","",参照!A977)</f>
        <v/>
      </c>
      <c r="AV977" s="52" t="str">
        <f>IF(参照!B977="","",参照!B977)</f>
        <v/>
      </c>
      <c r="AW977" s="52" t="str">
        <f>IF(参照!C977="","",参照!C977)</f>
        <v/>
      </c>
      <c r="AX977" s="52" t="str">
        <f>IF(参照!D977="","",参照!D977)</f>
        <v>メニューB(残差)</v>
      </c>
      <c r="AY977" s="52">
        <f>IF(参照!E977="","",参照!E977)</f>
        <v>0</v>
      </c>
      <c r="AZ977" s="52" t="str">
        <f>IF(参照!F977="","",参照!F977)</f>
        <v>(株)ユーラスグリーンエナジー</v>
      </c>
      <c r="BA977" s="52" t="str">
        <f>IF(参照!G977="","",参照!G977)</f>
        <v>(株)ユーラスグリーンエナジー_メニューB(残差)</v>
      </c>
      <c r="BB977" s="52">
        <f t="shared" si="46"/>
        <v>0</v>
      </c>
      <c r="BD977" s="52" t="str">
        <f>IF(参照!L977="","",参照!L977)</f>
        <v/>
      </c>
    </row>
    <row r="978" spans="47:56">
      <c r="AU978" s="52" t="str">
        <f>IF(参照!A978="","",参照!A978)</f>
        <v/>
      </c>
      <c r="AV978" s="52" t="str">
        <f>IF(参照!B978="","",参照!B978)</f>
        <v/>
      </c>
      <c r="AW978" s="52" t="str">
        <f>IF(参照!C978="","",参照!C978)</f>
        <v/>
      </c>
      <c r="AX978" s="52" t="str">
        <f>IF(参照!D978="","",参照!D978)</f>
        <v>(参考値)事業者全体</v>
      </c>
      <c r="AY978" s="52">
        <f>IF(参照!E978="","",参照!E978)</f>
        <v>2.1999999999999999E-5</v>
      </c>
      <c r="AZ978" s="52" t="str">
        <f>IF(参照!F978="","",参照!F978)</f>
        <v>(株)ユーラスグリーンエナジー</v>
      </c>
      <c r="BA978" s="52" t="str">
        <f>IF(参照!G978="","",参照!G978)</f>
        <v>(株)ユーラスグリーンエナジー_(参考値)事業者全体</v>
      </c>
      <c r="BB978" s="52">
        <f t="shared" si="46"/>
        <v>2.1999999999999999E-2</v>
      </c>
      <c r="BD978" s="52" t="str">
        <f>IF(参照!L978="","",参照!L978)</f>
        <v/>
      </c>
    </row>
    <row r="979" spans="47:56">
      <c r="AU979" s="52" t="str">
        <f>IF(参照!A979="","",参照!A979)</f>
        <v>A0633</v>
      </c>
      <c r="AV979" s="52" t="str">
        <f>IF(参照!B979="","",参照!B979)</f>
        <v>(株)サイホープロパティーズ</v>
      </c>
      <c r="AW979" s="52">
        <f>IF(参照!C979="","",参照!C979)</f>
        <v>5.8200000000000005E-4</v>
      </c>
      <c r="AX979" s="52" t="str">
        <f>IF(参照!D979="","",参照!D979)</f>
        <v/>
      </c>
      <c r="AY979" s="52">
        <f>IF(参照!E979="","",参照!E979)</f>
        <v>6.5300000000000004E-4</v>
      </c>
      <c r="AZ979" s="52" t="str">
        <f>IF(参照!F979="","",参照!F979)</f>
        <v>(株)サイホープロパティーズ</v>
      </c>
      <c r="BA979" s="52" t="str">
        <f>IF(参照!G979="","",参照!G979)</f>
        <v>(株)サイホープロパティーズ_</v>
      </c>
      <c r="BB979" s="52">
        <f t="shared" si="46"/>
        <v>0.65300000000000002</v>
      </c>
      <c r="BD979" s="52" t="str">
        <f>IF(参照!L979="","",参照!L979)</f>
        <v/>
      </c>
    </row>
    <row r="980" spans="47:56">
      <c r="AU980" s="52" t="str">
        <f>IF(参照!A980="","",参照!A980)</f>
        <v>A0636</v>
      </c>
      <c r="AV980" s="52" t="str">
        <f>IF(参照!B980="","",参照!B980)</f>
        <v>生活協同組合コープながの</v>
      </c>
      <c r="AW980" s="52">
        <f>IF(参照!C980="","",参照!C980)</f>
        <v>3.7199999999999999E-4</v>
      </c>
      <c r="AX980" s="52" t="str">
        <f>IF(参照!D980="","",参照!D980)</f>
        <v/>
      </c>
      <c r="AY980" s="52">
        <f>IF(参照!E980="","",参照!E980)</f>
        <v>3.1599999999999998E-4</v>
      </c>
      <c r="AZ980" s="52" t="str">
        <f>IF(参照!F980="","",参照!F980)</f>
        <v>生活協同組合コープながの</v>
      </c>
      <c r="BA980" s="52" t="str">
        <f>IF(参照!G980="","",参照!G980)</f>
        <v>生活協同組合コープながの_</v>
      </c>
      <c r="BB980" s="52">
        <f t="shared" si="46"/>
        <v>0.316</v>
      </c>
      <c r="BD980" s="52" t="str">
        <f>IF(参照!L980="","",参照!L980)</f>
        <v/>
      </c>
    </row>
    <row r="981" spans="47:56">
      <c r="AU981" s="52" t="str">
        <f>IF(参照!A981="","",参照!A981)</f>
        <v>A0637</v>
      </c>
      <c r="AV981" s="52" t="str">
        <f>IF(参照!B981="","",参照!B981)</f>
        <v>京セラ関電エナジー合同会社</v>
      </c>
      <c r="AW981" s="52">
        <f>IF(参照!C981="","",参照!C981)</f>
        <v>6.3699999999999998E-4</v>
      </c>
      <c r="AX981" s="52" t="str">
        <f>IF(参照!D981="","",参照!D981)</f>
        <v/>
      </c>
      <c r="AY981" s="52">
        <f>IF(参照!E981="","",参照!E981)</f>
        <v>6.0300000000000002E-4</v>
      </c>
      <c r="AZ981" s="52" t="str">
        <f>IF(参照!F981="","",参照!F981)</f>
        <v>京セラ関電エナジー合同会社</v>
      </c>
      <c r="BA981" s="52" t="str">
        <f>IF(参照!G981="","",参照!G981)</f>
        <v>京セラ関電エナジー合同会社_</v>
      </c>
      <c r="BB981" s="52">
        <f t="shared" si="46"/>
        <v>0.60299999999999998</v>
      </c>
      <c r="BD981" s="52" t="str">
        <f>IF(参照!L981="","",参照!L981)</f>
        <v/>
      </c>
    </row>
    <row r="982" spans="47:56">
      <c r="AU982" s="52" t="str">
        <f>IF(参照!A982="","",参照!A982)</f>
        <v>A0639</v>
      </c>
      <c r="AV982" s="52" t="str">
        <f>IF(参照!B982="","",参照!B982)</f>
        <v>酒田天然瓦斯(株)</v>
      </c>
      <c r="AW982" s="52">
        <f>IF(参照!C982="","",参照!C982)</f>
        <v>3.6400000000000001E-4</v>
      </c>
      <c r="AX982" s="52" t="str">
        <f>IF(参照!D982="","",参照!D982)</f>
        <v/>
      </c>
      <c r="AY982" s="52">
        <f>IF(参照!E982="","",参照!E982)</f>
        <v>3.0800000000000001E-4</v>
      </c>
      <c r="AZ982" s="52" t="str">
        <f>IF(参照!F982="","",参照!F982)</f>
        <v>酒田天然瓦斯(株)</v>
      </c>
      <c r="BA982" s="52" t="str">
        <f>IF(参照!G982="","",参照!G982)</f>
        <v>酒田天然瓦斯(株)_</v>
      </c>
      <c r="BB982" s="52">
        <f t="shared" si="46"/>
        <v>0.308</v>
      </c>
      <c r="BD982" s="52" t="str">
        <f>IF(参照!L982="","",参照!L982)</f>
        <v/>
      </c>
    </row>
    <row r="983" spans="47:56">
      <c r="AU983" s="52" t="str">
        <f>IF(参照!A983="","",参照!A983)</f>
        <v>A0640</v>
      </c>
      <c r="AV983" s="52" t="str">
        <f>IF(参照!B983="","",参照!B983)</f>
        <v>東亜ガス(株)</v>
      </c>
      <c r="AW983" s="52">
        <f>IF(参照!C983="","",参照!C983)</f>
        <v>5.0699999999999996E-4</v>
      </c>
      <c r="AX983" s="52" t="str">
        <f>IF(参照!D983="","",参照!D983)</f>
        <v/>
      </c>
      <c r="AY983" s="52">
        <f>IF(参照!E983="","",参照!E983)</f>
        <v>5.4100000000000003E-4</v>
      </c>
      <c r="AZ983" s="52" t="str">
        <f>IF(参照!F983="","",参照!F983)</f>
        <v>東亜ガス(株)</v>
      </c>
      <c r="BA983" s="52" t="str">
        <f>IF(参照!G983="","",参照!G983)</f>
        <v>東亜ガス(株)_</v>
      </c>
      <c r="BB983" s="52">
        <f t="shared" si="46"/>
        <v>0.54100000000000004</v>
      </c>
      <c r="BD983" s="52" t="str">
        <f>IF(参照!L983="","",参照!L983)</f>
        <v/>
      </c>
    </row>
    <row r="984" spans="47:56">
      <c r="AU984" s="52" t="str">
        <f>IF(参照!A984="","",参照!A984)</f>
        <v>A0641</v>
      </c>
      <c r="AV984" s="52" t="str">
        <f>IF(参照!B984="","",参照!B984)</f>
        <v>(株)三河の山里コミュニティパワー</v>
      </c>
      <c r="AW984" s="52">
        <f>IF(参照!C984="","",参照!C984)</f>
        <v>3.6400000000000001E-4</v>
      </c>
      <c r="AX984" s="52" t="str">
        <f>IF(参照!D984="","",参照!D984)</f>
        <v/>
      </c>
      <c r="AY984" s="52">
        <f>IF(参照!E984="","",参照!E984)</f>
        <v>3.0800000000000001E-4</v>
      </c>
      <c r="AZ984" s="52" t="str">
        <f>IF(参照!F984="","",参照!F984)</f>
        <v>(株)三河の山里コミュニティパワー</v>
      </c>
      <c r="BA984" s="52" t="str">
        <f>IF(参照!G984="","",参照!G984)</f>
        <v>(株)三河の山里コミュニティパワー_</v>
      </c>
      <c r="BB984" s="52">
        <f t="shared" si="46"/>
        <v>0.308</v>
      </c>
      <c r="BD984" s="52" t="str">
        <f>IF(参照!L984="","",参照!L984)</f>
        <v/>
      </c>
    </row>
    <row r="985" spans="47:56">
      <c r="AU985" s="52" t="str">
        <f>IF(参照!A985="","",参照!A985)</f>
        <v>A0642</v>
      </c>
      <c r="AV985" s="52" t="str">
        <f>IF(参照!B985="","",参照!B985)</f>
        <v>新潟スワンエナジー(株)</v>
      </c>
      <c r="AW985" s="52">
        <f>IF(参照!C985="","",参照!C985)</f>
        <v>1.03E-4</v>
      </c>
      <c r="AX985" s="52" t="str">
        <f>IF(参照!D985="","",参照!D985)</f>
        <v>メニューA</v>
      </c>
      <c r="AY985" s="52">
        <f>IF(参照!E985="","",参照!E985)</f>
        <v>0</v>
      </c>
      <c r="AZ985" s="52" t="str">
        <f>IF(参照!F985="","",参照!F985)</f>
        <v>新潟スワンエナジー(株)</v>
      </c>
      <c r="BA985" s="52" t="str">
        <f>IF(参照!G985="","",参照!G985)</f>
        <v>新潟スワンエナジー(株)_メニューA</v>
      </c>
      <c r="BB985" s="52">
        <f t="shared" si="46"/>
        <v>0</v>
      </c>
      <c r="BD985" s="52" t="str">
        <f>IF(参照!L985="","",参照!L985)</f>
        <v/>
      </c>
    </row>
    <row r="986" spans="47:56">
      <c r="AU986" s="52" t="str">
        <f>IF(参照!A986="","",参照!A986)</f>
        <v/>
      </c>
      <c r="AV986" s="52" t="str">
        <f>IF(参照!B986="","",参照!B986)</f>
        <v/>
      </c>
      <c r="AW986" s="52" t="str">
        <f>IF(参照!C986="","",参照!C986)</f>
        <v/>
      </c>
      <c r="AX986" s="52" t="str">
        <f>IF(参照!D986="","",参照!D986)</f>
        <v>メニューB</v>
      </c>
      <c r="AY986" s="52">
        <f>IF(参照!E986="","",参照!E986)</f>
        <v>2.9E-4</v>
      </c>
      <c r="AZ986" s="52" t="str">
        <f>IF(参照!F986="","",参照!F986)</f>
        <v>新潟スワンエナジー(株)</v>
      </c>
      <c r="BA986" s="52" t="str">
        <f>IF(参照!G986="","",参照!G986)</f>
        <v>新潟スワンエナジー(株)_メニューB</v>
      </c>
      <c r="BB986" s="52">
        <f t="shared" si="46"/>
        <v>0.28999999999999998</v>
      </c>
      <c r="BD986" s="52" t="str">
        <f>IF(参照!L986="","",参照!L986)</f>
        <v/>
      </c>
    </row>
    <row r="987" spans="47:56">
      <c r="AU987" s="52" t="str">
        <f>IF(参照!A987="","",参照!A987)</f>
        <v/>
      </c>
      <c r="AV987" s="52" t="str">
        <f>IF(参照!B987="","",参照!B987)</f>
        <v/>
      </c>
      <c r="AW987" s="52" t="str">
        <f>IF(参照!C987="","",参照!C987)</f>
        <v/>
      </c>
      <c r="AX987" s="52" t="str">
        <f>IF(参照!D987="","",参照!D987)</f>
        <v>メニューC</v>
      </c>
      <c r="AY987" s="52">
        <f>IF(参照!E987="","",参照!E987)</f>
        <v>2.7599999999999999E-4</v>
      </c>
      <c r="AZ987" s="52" t="str">
        <f>IF(参照!F987="","",参照!F987)</f>
        <v>新潟スワンエナジー(株)</v>
      </c>
      <c r="BA987" s="52" t="str">
        <f>IF(参照!G987="","",参照!G987)</f>
        <v>新潟スワンエナジー(株)_メニューC</v>
      </c>
      <c r="BB987" s="52">
        <f t="shared" si="46"/>
        <v>0.27599999999999997</v>
      </c>
      <c r="BD987" s="52" t="str">
        <f>IF(参照!L987="","",参照!L987)</f>
        <v/>
      </c>
    </row>
    <row r="988" spans="47:56">
      <c r="AU988" s="52" t="str">
        <f>IF(参照!A988="","",参照!A988)</f>
        <v/>
      </c>
      <c r="AV988" s="52" t="str">
        <f>IF(参照!B988="","",参照!B988)</f>
        <v/>
      </c>
      <c r="AW988" s="52" t="str">
        <f>IF(参照!C988="","",参照!C988)</f>
        <v/>
      </c>
      <c r="AX988" s="52" t="str">
        <f>IF(参照!D988="","",参照!D988)</f>
        <v>メニューD(残差)</v>
      </c>
      <c r="AY988" s="52">
        <f>IF(参照!E988="","",参照!E988)</f>
        <v>2.9700000000000001E-4</v>
      </c>
      <c r="AZ988" s="52" t="str">
        <f>IF(参照!F988="","",参照!F988)</f>
        <v>新潟スワンエナジー(株)</v>
      </c>
      <c r="BA988" s="52" t="str">
        <f>IF(参照!G988="","",参照!G988)</f>
        <v>新潟スワンエナジー(株)_メニューD(残差)</v>
      </c>
      <c r="BB988" s="52">
        <f t="shared" si="46"/>
        <v>0.29699999999999999</v>
      </c>
      <c r="BD988" s="52" t="str">
        <f>IF(参照!L988="","",参照!L988)</f>
        <v/>
      </c>
    </row>
    <row r="989" spans="47:56">
      <c r="AU989" s="52" t="str">
        <f>IF(参照!A989="","",参照!A989)</f>
        <v/>
      </c>
      <c r="AV989" s="52" t="str">
        <f>IF(参照!B989="","",参照!B989)</f>
        <v/>
      </c>
      <c r="AW989" s="52" t="str">
        <f>IF(参照!C989="","",参照!C989)</f>
        <v/>
      </c>
      <c r="AX989" s="52" t="str">
        <f>IF(参照!D989="","",参照!D989)</f>
        <v>(参考値)事業者全体</v>
      </c>
      <c r="AY989" s="52">
        <f>IF(参照!E989="","",参照!E989)</f>
        <v>3.2400000000000001E-4</v>
      </c>
      <c r="AZ989" s="52" t="str">
        <f>IF(参照!F989="","",参照!F989)</f>
        <v>新潟スワンエナジー(株)</v>
      </c>
      <c r="BA989" s="52" t="str">
        <f>IF(参照!G989="","",参照!G989)</f>
        <v>新潟スワンエナジー(株)_(参考値)事業者全体</v>
      </c>
      <c r="BB989" s="52">
        <f t="shared" si="46"/>
        <v>0.32400000000000001</v>
      </c>
      <c r="BD989" s="52" t="str">
        <f>IF(参照!L989="","",参照!L989)</f>
        <v/>
      </c>
    </row>
    <row r="990" spans="47:56">
      <c r="AU990" s="52" t="str">
        <f>IF(参照!A990="","",参照!A990)</f>
        <v>A0644</v>
      </c>
      <c r="AV990" s="52" t="str">
        <f>IF(参照!B990="","",参照!B990)</f>
        <v>グリーンピープルズパワー(株)</v>
      </c>
      <c r="AW990" s="52">
        <f>IF(参照!C990="","",参照!C990)</f>
        <v>2.5599999999999999E-4</v>
      </c>
      <c r="AX990" s="52" t="str">
        <f>IF(参照!D990="","",参照!D990)</f>
        <v/>
      </c>
      <c r="AY990" s="52">
        <f>IF(参照!E990="","",参照!E990)</f>
        <v>5.1199999999999998E-4</v>
      </c>
      <c r="AZ990" s="52" t="str">
        <f>IF(参照!F990="","",参照!F990)</f>
        <v>グリーンピープルズパワー(株)</v>
      </c>
      <c r="BA990" s="52" t="str">
        <f>IF(参照!G990="","",参照!G990)</f>
        <v>グリーンピープルズパワー(株)_</v>
      </c>
      <c r="BB990" s="52">
        <f t="shared" si="46"/>
        <v>0.51200000000000001</v>
      </c>
      <c r="BD990" s="52" t="str">
        <f>IF(参照!L990="","",参照!L990)</f>
        <v/>
      </c>
    </row>
    <row r="991" spans="47:56">
      <c r="AU991" s="52" t="str">
        <f>IF(参照!A991="","",参照!A991)</f>
        <v>A0647</v>
      </c>
      <c r="AV991" s="52" t="str">
        <f>IF(参照!B991="","",参照!B991)</f>
        <v>レネックス電力合同会社</v>
      </c>
      <c r="AW991" s="52">
        <f>IF(参照!C991="","",参照!C991)</f>
        <v>5.6299999999999992E-4</v>
      </c>
      <c r="AX991" s="52" t="str">
        <f>IF(参照!D991="","",参照!D991)</f>
        <v/>
      </c>
      <c r="AY991" s="52">
        <f>IF(参照!E991="","",参照!E991)</f>
        <v>4.8799999999999999E-4</v>
      </c>
      <c r="AZ991" s="52" t="str">
        <f>IF(参照!F991="","",参照!F991)</f>
        <v>レネックス電力合同会社</v>
      </c>
      <c r="BA991" s="52" t="str">
        <f>IF(参照!G991="","",参照!G991)</f>
        <v>レネックス電力合同会社_</v>
      </c>
      <c r="BB991" s="52">
        <f t="shared" si="46"/>
        <v>0.48799999999999999</v>
      </c>
      <c r="BD991" s="52" t="str">
        <f>IF(参照!L991="","",参照!L991)</f>
        <v/>
      </c>
    </row>
    <row r="992" spans="47:56">
      <c r="AU992" s="52" t="str">
        <f>IF(参照!A992="","",参照!A992)</f>
        <v>A0648</v>
      </c>
      <c r="AV992" s="52" t="str">
        <f>IF(参照!B992="","",参照!B992)</f>
        <v>(株)マルイファシリティーズ</v>
      </c>
      <c r="AW992" s="52">
        <f>IF(参照!C992="","",参照!C992)</f>
        <v>9.7E-5</v>
      </c>
      <c r="AX992" s="52" t="str">
        <f>IF(参照!D992="","",参照!D992)</f>
        <v/>
      </c>
      <c r="AY992" s="52">
        <f>IF(参照!E992="","",参照!E992)</f>
        <v>4.2700000000000002E-4</v>
      </c>
      <c r="AZ992" s="52" t="str">
        <f>IF(参照!F992="","",参照!F992)</f>
        <v>(株)マルイファシリティーズ</v>
      </c>
      <c r="BA992" s="52" t="str">
        <f>IF(参照!G992="","",参照!G992)</f>
        <v>(株)マルイファシリティーズ_</v>
      </c>
      <c r="BB992" s="52">
        <f t="shared" si="46"/>
        <v>0.42700000000000005</v>
      </c>
      <c r="BD992" s="52" t="str">
        <f>IF(参照!L992="","",参照!L992)</f>
        <v/>
      </c>
    </row>
    <row r="993" spans="47:56">
      <c r="AU993" s="52" t="str">
        <f>IF(参照!A993="","",参照!A993)</f>
        <v>A0649</v>
      </c>
      <c r="AV993" s="52" t="str">
        <f>IF(参照!B993="","",参照!B993)</f>
        <v>(株)デンケン</v>
      </c>
      <c r="AW993" s="52">
        <f>IF(参照!C993="","",参照!C993)</f>
        <v>4.3399999999999998E-4</v>
      </c>
      <c r="AX993" s="52" t="str">
        <f>IF(参照!D993="","",参照!D993)</f>
        <v/>
      </c>
      <c r="AY993" s="52">
        <f>IF(参照!E993="","",参照!E993)</f>
        <v>4.2400000000000001E-4</v>
      </c>
      <c r="AZ993" s="52" t="str">
        <f>IF(参照!F993="","",参照!F993)</f>
        <v>(株)デンケン</v>
      </c>
      <c r="BA993" s="52" t="str">
        <f>IF(参照!G993="","",参照!G993)</f>
        <v>(株)デンケン_</v>
      </c>
      <c r="BB993" s="52">
        <f t="shared" si="46"/>
        <v>0.42399999999999999</v>
      </c>
      <c r="BD993" s="52" t="str">
        <f>IF(参照!L993="","",参照!L993)</f>
        <v/>
      </c>
    </row>
    <row r="994" spans="47:56">
      <c r="AU994" s="52" t="str">
        <f>IF(参照!A994="","",参照!A994)</f>
        <v>A0650</v>
      </c>
      <c r="AV994" s="52" t="str">
        <f>IF(参照!B994="","",参照!B994)</f>
        <v>(株)東名</v>
      </c>
      <c r="AW994" s="52">
        <f>IF(参照!C994="","",参照!C994)</f>
        <v>5.13E-4</v>
      </c>
      <c r="AX994" s="52" t="str">
        <f>IF(参照!D994="","",参照!D994)</f>
        <v/>
      </c>
      <c r="AY994" s="52">
        <f>IF(参照!E994="","",参照!E994)</f>
        <v>5.5199999999999997E-4</v>
      </c>
      <c r="AZ994" s="52" t="str">
        <f>IF(参照!F994="","",参照!F994)</f>
        <v>(株)東名</v>
      </c>
      <c r="BA994" s="52" t="str">
        <f>IF(参照!G994="","",参照!G994)</f>
        <v>(株)東名_</v>
      </c>
      <c r="BB994" s="52">
        <f t="shared" si="46"/>
        <v>0.55199999999999994</v>
      </c>
      <c r="BD994" s="52" t="str">
        <f>IF(参照!L994="","",参照!L994)</f>
        <v/>
      </c>
    </row>
    <row r="995" spans="47:56">
      <c r="AU995" s="52" t="str">
        <f>IF(参照!A995="","",参照!A995)</f>
        <v>A0652</v>
      </c>
      <c r="AV995" s="52" t="str">
        <f>IF(参照!B995="","",参照!B995)</f>
        <v>北海道電力コクリエーション(株)</v>
      </c>
      <c r="AW995" s="52">
        <f>IF(参照!C995="","",参照!C995)</f>
        <v>7.0999999999999991E-4</v>
      </c>
      <c r="AX995" s="52" t="str">
        <f>IF(参照!D995="","",参照!D995)</f>
        <v/>
      </c>
      <c r="AY995" s="52">
        <f>IF(参照!E995="","",参照!E995)</f>
        <v>6.5399999999999996E-4</v>
      </c>
      <c r="AZ995" s="52" t="str">
        <f>IF(参照!F995="","",参照!F995)</f>
        <v>北海道電力コクリエーション(株)</v>
      </c>
      <c r="BA995" s="52" t="str">
        <f>IF(参照!G995="","",参照!G995)</f>
        <v>北海道電力コクリエーション(株)_</v>
      </c>
      <c r="BB995" s="52">
        <f t="shared" si="46"/>
        <v>0.65399999999999991</v>
      </c>
      <c r="BD995" s="52" t="str">
        <f>IF(参照!L995="","",参照!L995)</f>
        <v/>
      </c>
    </row>
    <row r="996" spans="47:56">
      <c r="AU996" s="52" t="str">
        <f>IF(参照!A996="","",参照!A996)</f>
        <v>A0653</v>
      </c>
      <c r="AV996" s="52" t="str">
        <f>IF(参照!B996="","",参照!B996)</f>
        <v>ＮＴＴアノードエナジー(株)</v>
      </c>
      <c r="AW996" s="52" t="str">
        <f>IF(参照!C996="","",参照!C996)</f>
        <v>0.000453※</v>
      </c>
      <c r="AX996" s="52" t="str">
        <f>IF(参照!D996="","",参照!D996)</f>
        <v>メニューA</v>
      </c>
      <c r="AY996" s="52">
        <f>IF(参照!E996="","",参照!E996)</f>
        <v>0</v>
      </c>
      <c r="AZ996" s="52" t="str">
        <f>IF(参照!F996="","",参照!F996)</f>
        <v>ＮＴＴアノードエナジー(株)</v>
      </c>
      <c r="BA996" s="52" t="str">
        <f>IF(参照!G996="","",参照!G996)</f>
        <v>ＮＴＴアノードエナジー(株)_メニューA</v>
      </c>
      <c r="BB996" s="52">
        <f t="shared" si="46"/>
        <v>0</v>
      </c>
      <c r="BD996" s="52" t="str">
        <f>IF(参照!L996="","",参照!L996)</f>
        <v/>
      </c>
    </row>
    <row r="997" spans="47:56">
      <c r="AU997" s="52" t="str">
        <f>IF(参照!A997="","",参照!A997)</f>
        <v/>
      </c>
      <c r="AV997" s="52" t="str">
        <f>IF(参照!B997="","",参照!B997)</f>
        <v/>
      </c>
      <c r="AW997" s="52" t="str">
        <f>IF(参照!C997="","",参照!C997)</f>
        <v/>
      </c>
      <c r="AX997" s="52" t="str">
        <f>IF(参照!D997="","",参照!D997)</f>
        <v>メニューB(残差)</v>
      </c>
      <c r="AY997" s="52">
        <f>IF(参照!E997="","",参照!E997)</f>
        <v>4.6500000000000003E-4</v>
      </c>
      <c r="AZ997" s="52" t="str">
        <f>IF(参照!F997="","",参照!F997)</f>
        <v>ＮＴＴアノードエナジー(株)</v>
      </c>
      <c r="BA997" s="52" t="str">
        <f>IF(参照!G997="","",参照!G997)</f>
        <v>ＮＴＴアノードエナジー(株)_メニューB(残差)</v>
      </c>
      <c r="BB997" s="52">
        <f t="shared" si="46"/>
        <v>0.46500000000000002</v>
      </c>
      <c r="BD997" s="52" t="str">
        <f>IF(参照!L997="","",参照!L997)</f>
        <v/>
      </c>
    </row>
    <row r="998" spans="47:56">
      <c r="AU998" s="52" t="str">
        <f>IF(参照!A998="","",参照!A998)</f>
        <v/>
      </c>
      <c r="AV998" s="52" t="str">
        <f>IF(参照!B998="","",参照!B998)</f>
        <v/>
      </c>
      <c r="AW998" s="52" t="str">
        <f>IF(参照!C998="","",参照!C998)</f>
        <v/>
      </c>
      <c r="AX998" s="52" t="str">
        <f>IF(参照!D998="","",参照!D998)</f>
        <v>(参考値)事業者全体</v>
      </c>
      <c r="AY998" s="52">
        <f>IF(参照!E998="","",参照!E998)</f>
        <v>1.06E-4</v>
      </c>
      <c r="AZ998" s="52" t="str">
        <f>IF(参照!F998="","",参照!F998)</f>
        <v>ＮＴＴアノードエナジー(株)</v>
      </c>
      <c r="BA998" s="52" t="str">
        <f>IF(参照!G998="","",参照!G998)</f>
        <v>ＮＴＴアノードエナジー(株)_(参考値)事業者全体</v>
      </c>
      <c r="BB998" s="52">
        <f t="shared" si="46"/>
        <v>0.106</v>
      </c>
      <c r="BD998" s="52" t="str">
        <f>IF(参照!L998="","",参照!L998)</f>
        <v/>
      </c>
    </row>
    <row r="999" spans="47:56">
      <c r="AU999" s="52" t="str">
        <f>IF(参照!A999="","",参照!A999)</f>
        <v>A0654</v>
      </c>
      <c r="AV999" s="52" t="str">
        <f>IF(参照!B999="","",参照!B999)</f>
        <v>スマート電気(株)</v>
      </c>
      <c r="AW999" s="52">
        <f>IF(参照!C999="","",参照!C999)</f>
        <v>4.7599999999999997E-4</v>
      </c>
      <c r="AX999" s="52" t="str">
        <f>IF(参照!D999="","",参照!D999)</f>
        <v/>
      </c>
      <c r="AY999" s="52">
        <f>IF(参照!E999="","",参照!E999)</f>
        <v>7.2399999999999993E-4</v>
      </c>
      <c r="AZ999" s="52" t="str">
        <f>IF(参照!F999="","",参照!F999)</f>
        <v>スマート電気(株)</v>
      </c>
      <c r="BA999" s="52" t="str">
        <f>IF(参照!G999="","",参照!G999)</f>
        <v>スマート電気(株)_</v>
      </c>
      <c r="BB999" s="52">
        <f t="shared" si="46"/>
        <v>0.72399999999999998</v>
      </c>
      <c r="BD999" s="52" t="str">
        <f>IF(参照!L999="","",参照!L999)</f>
        <v/>
      </c>
    </row>
    <row r="1000" spans="47:56">
      <c r="AU1000" s="52" t="str">
        <f>IF(参照!A1000="","",参照!A1000)</f>
        <v>A0655</v>
      </c>
      <c r="AV1000" s="52" t="str">
        <f>IF(参照!B1000="","",参照!B1000)</f>
        <v>(株)唐津パワーホールディングス</v>
      </c>
      <c r="AW1000" s="52">
        <f>IF(参照!C1000="","",参照!C1000)</f>
        <v>4.86E-4</v>
      </c>
      <c r="AX1000" s="52" t="str">
        <f>IF(参照!D1000="","",参照!D1000)</f>
        <v/>
      </c>
      <c r="AY1000" s="52">
        <f>IF(参照!E1000="","",参照!E1000)</f>
        <v>5.0000000000000001E-4</v>
      </c>
      <c r="AZ1000" s="52" t="str">
        <f>IF(参照!F1000="","",参照!F1000)</f>
        <v>(株)唐津パワーホールディングス</v>
      </c>
      <c r="BA1000" s="52" t="str">
        <f>IF(参照!G1000="","",参照!G1000)</f>
        <v>(株)唐津パワーホールディングス_</v>
      </c>
      <c r="BB1000" s="52">
        <f t="shared" si="46"/>
        <v>0.5</v>
      </c>
      <c r="BD1000" s="52" t="str">
        <f>IF(参照!L1000="","",参照!L1000)</f>
        <v/>
      </c>
    </row>
    <row r="1001" spans="47:56">
      <c r="AU1001" s="52" t="str">
        <f>IF(参照!A1001="","",参照!A1001)</f>
        <v>A0656</v>
      </c>
      <c r="AV1001" s="52" t="str">
        <f>IF(参照!B1001="","",参照!B1001)</f>
        <v>(株)クリーンエネルギー総合研究所</v>
      </c>
      <c r="AW1001" s="52">
        <f>IF(参照!C1001="","",参照!C1001)</f>
        <v>4.7100000000000001E-4</v>
      </c>
      <c r="AX1001" s="52" t="str">
        <f>IF(参照!D1001="","",参照!D1001)</f>
        <v>メニューA</v>
      </c>
      <c r="AY1001" s="52">
        <f>IF(参照!E1001="","",参照!E1001)</f>
        <v>0</v>
      </c>
      <c r="AZ1001" s="52" t="str">
        <f>IF(参照!F1001="","",参照!F1001)</f>
        <v>(株)クリーンエネルギー総合研究所</v>
      </c>
      <c r="BA1001" s="52" t="str">
        <f>IF(参照!G1001="","",参照!G1001)</f>
        <v>(株)クリーンエネルギー総合研究所_メニューA</v>
      </c>
      <c r="BB1001" s="52">
        <f t="shared" si="46"/>
        <v>0</v>
      </c>
      <c r="BD1001" s="52" t="str">
        <f>IF(参照!L1001="","",参照!L1001)</f>
        <v/>
      </c>
    </row>
    <row r="1002" spans="47:56">
      <c r="AU1002" s="52" t="str">
        <f>IF(参照!A1002="","",参照!A1002)</f>
        <v/>
      </c>
      <c r="AV1002" s="52" t="str">
        <f>IF(参照!B1002="","",参照!B1002)</f>
        <v/>
      </c>
      <c r="AW1002" s="52" t="str">
        <f>IF(参照!C1002="","",参照!C1002)</f>
        <v/>
      </c>
      <c r="AX1002" s="52" t="str">
        <f>IF(参照!D1002="","",参照!D1002)</f>
        <v>メニューB(残差)</v>
      </c>
      <c r="AY1002" s="52">
        <f>IF(参照!E1002="","",参照!E1002)</f>
        <v>1.16E-4</v>
      </c>
      <c r="AZ1002" s="52" t="str">
        <f>IF(参照!F1002="","",参照!F1002)</f>
        <v>(株)クリーンエネルギー総合研究所</v>
      </c>
      <c r="BA1002" s="52" t="str">
        <f>IF(参照!G1002="","",参照!G1002)</f>
        <v>(株)クリーンエネルギー総合研究所_メニューB(残差)</v>
      </c>
      <c r="BB1002" s="52">
        <f t="shared" si="46"/>
        <v>0.11600000000000001</v>
      </c>
      <c r="BD1002" s="52" t="str">
        <f>IF(参照!L1002="","",参照!L1002)</f>
        <v/>
      </c>
    </row>
    <row r="1003" spans="47:56">
      <c r="AU1003" s="52" t="str">
        <f>IF(参照!A1003="","",参照!A1003)</f>
        <v/>
      </c>
      <c r="AV1003" s="52" t="str">
        <f>IF(参照!B1003="","",参照!B1003)</f>
        <v/>
      </c>
      <c r="AW1003" s="52" t="str">
        <f>IF(参照!C1003="","",参照!C1003)</f>
        <v/>
      </c>
      <c r="AX1003" s="52" t="str">
        <f>IF(参照!D1003="","",参照!D1003)</f>
        <v>(参考値)事業者全体</v>
      </c>
      <c r="AY1003" s="52">
        <f>IF(参照!E1003="","",参照!E1003)</f>
        <v>4.8899999999999996E-4</v>
      </c>
      <c r="AZ1003" s="52" t="str">
        <f>IF(参照!F1003="","",参照!F1003)</f>
        <v>(株)クリーンエネルギー総合研究所</v>
      </c>
      <c r="BA1003" s="52" t="str">
        <f>IF(参照!G1003="","",参照!G1003)</f>
        <v>(株)クリーンエネルギー総合研究所_(参考値)事業者全体</v>
      </c>
      <c r="BB1003" s="52">
        <f t="shared" si="46"/>
        <v>0.48899999999999993</v>
      </c>
      <c r="BD1003" s="52" t="str">
        <f>IF(参照!L1003="","",参照!L1003)</f>
        <v/>
      </c>
    </row>
    <row r="1004" spans="47:56">
      <c r="AU1004" s="52" t="str">
        <f>IF(参照!A1004="","",参照!A1004)</f>
        <v>A0660</v>
      </c>
      <c r="AV1004" s="52" t="str">
        <f>IF(参照!B1004="","",参照!B1004)</f>
        <v>ＵＮＩＶＥＲＧＹ(株)</v>
      </c>
      <c r="AW1004" s="52">
        <f>IF(参照!C1004="","",参照!C1004)</f>
        <v>4.15E-4</v>
      </c>
      <c r="AX1004" s="52" t="str">
        <f>IF(参照!D1004="","",参照!D1004)</f>
        <v/>
      </c>
      <c r="AY1004" s="52">
        <f>IF(参照!E1004="","",参照!E1004)</f>
        <v>3.9100000000000002E-4</v>
      </c>
      <c r="AZ1004" s="52" t="str">
        <f>IF(参照!F1004="","",参照!F1004)</f>
        <v>ＵＮＩＶＥＲＧＹ(株)</v>
      </c>
      <c r="BA1004" s="52" t="str">
        <f>IF(参照!G1004="","",参照!G1004)</f>
        <v>ＵＮＩＶＥＲＧＹ(株)_</v>
      </c>
      <c r="BB1004" s="52">
        <f t="shared" si="46"/>
        <v>0.39100000000000001</v>
      </c>
      <c r="BD1004" s="52" t="str">
        <f>IF(参照!L1004="","",参照!L1004)</f>
        <v/>
      </c>
    </row>
    <row r="1005" spans="47:56">
      <c r="AU1005" s="52" t="str">
        <f>IF(参照!A1005="","",参照!A1005)</f>
        <v>A0661</v>
      </c>
      <c r="AV1005" s="52" t="str">
        <f>IF(参照!B1005="","",参照!B1005)</f>
        <v>ＪＲ西日本住宅サービス(株)</v>
      </c>
      <c r="AW1005" s="52">
        <f>IF(参照!C1005="","",参照!C1005)</f>
        <v>3.4699999999999998E-4</v>
      </c>
      <c r="AX1005" s="52" t="str">
        <f>IF(参照!D1005="","",参照!D1005)</f>
        <v/>
      </c>
      <c r="AY1005" s="52">
        <f>IF(参照!E1005="","",参照!E1005)</f>
        <v>2.9100000000000003E-4</v>
      </c>
      <c r="AZ1005" s="52" t="str">
        <f>IF(参照!F1005="","",参照!F1005)</f>
        <v>ＪＲ西日本住宅サービス(株)</v>
      </c>
      <c r="BA1005" s="52" t="str">
        <f>IF(参照!G1005="","",参照!G1005)</f>
        <v>ＪＲ西日本住宅サービス(株)_</v>
      </c>
      <c r="BB1005" s="52">
        <f t="shared" si="46"/>
        <v>0.29100000000000004</v>
      </c>
      <c r="BD1005" s="52" t="str">
        <f>IF(参照!L1005="","",参照!L1005)</f>
        <v/>
      </c>
    </row>
    <row r="1006" spans="47:56">
      <c r="AU1006" s="52" t="str">
        <f>IF(参照!A1006="","",参照!A1006)</f>
        <v>A0663</v>
      </c>
      <c r="AV1006" s="52" t="str">
        <f>IF(参照!B1006="","",参照!B1006)</f>
        <v>(株)アイキューブ・マーケティング</v>
      </c>
      <c r="AW1006" s="52">
        <f>IF(参照!C1006="","",参照!C1006)</f>
        <v>3.7300000000000001E-4</v>
      </c>
      <c r="AX1006" s="52" t="str">
        <f>IF(参照!D1006="","",参照!D1006)</f>
        <v/>
      </c>
      <c r="AY1006" s="52">
        <f>IF(参照!E1006="","",参照!E1006)</f>
        <v>3.1700000000000001E-4</v>
      </c>
      <c r="AZ1006" s="52" t="str">
        <f>IF(参照!F1006="","",参照!F1006)</f>
        <v>(株)アイキューブ・マーケティング</v>
      </c>
      <c r="BA1006" s="52" t="str">
        <f>IF(参照!G1006="","",参照!G1006)</f>
        <v>(株)アイキューブ・マーケティング_</v>
      </c>
      <c r="BB1006" s="52">
        <f t="shared" si="46"/>
        <v>0.317</v>
      </c>
      <c r="BD1006" s="52" t="str">
        <f>IF(参照!L1006="","",参照!L1006)</f>
        <v/>
      </c>
    </row>
    <row r="1007" spans="47:56">
      <c r="AU1007" s="52" t="str">
        <f>IF(参照!A1007="","",参照!A1007)</f>
        <v>A0664</v>
      </c>
      <c r="AV1007" s="52" t="str">
        <f>IF(参照!B1007="","",参照!B1007)</f>
        <v>デジタルグリッド(株)</v>
      </c>
      <c r="AW1007" s="52">
        <f>IF(参照!C1007="","",参照!C1007)</f>
        <v>4.6700000000000002E-4</v>
      </c>
      <c r="AX1007" s="52" t="str">
        <f>IF(参照!D1007="","",参照!D1007)</f>
        <v>メニューA</v>
      </c>
      <c r="AY1007" s="52">
        <f>IF(参照!E1007="","",参照!E1007)</f>
        <v>0</v>
      </c>
      <c r="AZ1007" s="52" t="str">
        <f>IF(参照!F1007="","",参照!F1007)</f>
        <v>デジタルグリッド(株)</v>
      </c>
      <c r="BA1007" s="52" t="str">
        <f>IF(参照!G1007="","",参照!G1007)</f>
        <v>デジタルグリッド(株)_メニューA</v>
      </c>
      <c r="BB1007" s="52">
        <f t="shared" si="46"/>
        <v>0</v>
      </c>
      <c r="BD1007" s="52" t="str">
        <f>IF(参照!L1007="","",参照!L1007)</f>
        <v/>
      </c>
    </row>
    <row r="1008" spans="47:56">
      <c r="AU1008" s="52" t="str">
        <f>IF(参照!A1008="","",参照!A1008)</f>
        <v/>
      </c>
      <c r="AV1008" s="52" t="str">
        <f>IF(参照!B1008="","",参照!B1008)</f>
        <v/>
      </c>
      <c r="AW1008" s="52" t="str">
        <f>IF(参照!C1008="","",参照!C1008)</f>
        <v/>
      </c>
      <c r="AX1008" s="52" t="str">
        <f>IF(参照!D1008="","",参照!D1008)</f>
        <v>メニューB</v>
      </c>
      <c r="AY1008" s="52">
        <f>IF(参照!E1008="","",参照!E1008)</f>
        <v>1.7799999999999999E-4</v>
      </c>
      <c r="AZ1008" s="52" t="str">
        <f>IF(参照!F1008="","",参照!F1008)</f>
        <v>デジタルグリッド(株)</v>
      </c>
      <c r="BA1008" s="52" t="str">
        <f>IF(参照!G1008="","",参照!G1008)</f>
        <v>デジタルグリッド(株)_メニューB</v>
      </c>
      <c r="BB1008" s="52">
        <f t="shared" si="46"/>
        <v>0.17799999999999999</v>
      </c>
      <c r="BD1008" s="52" t="str">
        <f>IF(参照!L1008="","",参照!L1008)</f>
        <v/>
      </c>
    </row>
    <row r="1009" spans="47:56">
      <c r="AU1009" s="52" t="str">
        <f>IF(参照!A1009="","",参照!A1009)</f>
        <v/>
      </c>
      <c r="AV1009" s="52" t="str">
        <f>IF(参照!B1009="","",参照!B1009)</f>
        <v/>
      </c>
      <c r="AW1009" s="52" t="str">
        <f>IF(参照!C1009="","",参照!C1009)</f>
        <v/>
      </c>
      <c r="AX1009" s="52" t="str">
        <f>IF(参照!D1009="","",参照!D1009)</f>
        <v>メニューC</v>
      </c>
      <c r="AY1009" s="52">
        <f>IF(参照!E1009="","",参照!E1009)</f>
        <v>3.2700000000000003E-4</v>
      </c>
      <c r="AZ1009" s="52" t="str">
        <f>IF(参照!F1009="","",参照!F1009)</f>
        <v>デジタルグリッド(株)</v>
      </c>
      <c r="BA1009" s="52" t="str">
        <f>IF(参照!G1009="","",参照!G1009)</f>
        <v>デジタルグリッド(株)_メニューC</v>
      </c>
      <c r="BB1009" s="52">
        <f t="shared" si="46"/>
        <v>0.32700000000000001</v>
      </c>
      <c r="BD1009" s="52" t="str">
        <f>IF(参照!L1009="","",参照!L1009)</f>
        <v/>
      </c>
    </row>
    <row r="1010" spans="47:56">
      <c r="AU1010" s="52" t="str">
        <f>IF(参照!A1010="","",参照!A1010)</f>
        <v/>
      </c>
      <c r="AV1010" s="52" t="str">
        <f>IF(参照!B1010="","",参照!B1010)</f>
        <v/>
      </c>
      <c r="AW1010" s="52" t="str">
        <f>IF(参照!C1010="","",参照!C1010)</f>
        <v/>
      </c>
      <c r="AX1010" s="52" t="str">
        <f>IF(参照!D1010="","",参照!D1010)</f>
        <v>メニューD(残差)</v>
      </c>
      <c r="AY1010" s="52">
        <f>IF(参照!E1010="","",参照!E1010)</f>
        <v>4.3800000000000002E-4</v>
      </c>
      <c r="AZ1010" s="52" t="str">
        <f>IF(参照!F1010="","",参照!F1010)</f>
        <v>デジタルグリッド(株)</v>
      </c>
      <c r="BA1010" s="52" t="str">
        <f>IF(参照!G1010="","",参照!G1010)</f>
        <v>デジタルグリッド(株)_メニューD(残差)</v>
      </c>
      <c r="BB1010" s="52">
        <f t="shared" si="46"/>
        <v>0.438</v>
      </c>
      <c r="BD1010" s="52" t="str">
        <f>IF(参照!L1010="","",参照!L1010)</f>
        <v/>
      </c>
    </row>
    <row r="1011" spans="47:56">
      <c r="AU1011" s="52" t="str">
        <f>IF(参照!A1011="","",参照!A1011)</f>
        <v/>
      </c>
      <c r="AV1011" s="52" t="str">
        <f>IF(参照!B1011="","",参照!B1011)</f>
        <v/>
      </c>
      <c r="AW1011" s="52" t="str">
        <f>IF(参照!C1011="","",参照!C1011)</f>
        <v/>
      </c>
      <c r="AX1011" s="52" t="str">
        <f>IF(参照!D1011="","",参照!D1011)</f>
        <v>(参考値)事業者全体</v>
      </c>
      <c r="AY1011" s="52">
        <f>IF(参照!E1011="","",参照!E1011)</f>
        <v>3.5499999999999996E-4</v>
      </c>
      <c r="AZ1011" s="52" t="str">
        <f>IF(参照!F1011="","",参照!F1011)</f>
        <v>デジタルグリッド(株)</v>
      </c>
      <c r="BA1011" s="52" t="str">
        <f>IF(参照!G1011="","",参照!G1011)</f>
        <v>デジタルグリッド(株)_(参考値)事業者全体</v>
      </c>
      <c r="BB1011" s="52">
        <f t="shared" si="46"/>
        <v>0.35499999999999998</v>
      </c>
      <c r="BD1011" s="52" t="str">
        <f>IF(参照!L1011="","",参照!L1011)</f>
        <v/>
      </c>
    </row>
    <row r="1012" spans="47:56">
      <c r="AU1012" s="52" t="str">
        <f>IF(参照!A1012="","",参照!A1012)</f>
        <v>A0666</v>
      </c>
      <c r="AV1012" s="52" t="str">
        <f>IF(参照!B1012="","",参照!B1012)</f>
        <v>(株)西九州させぼパワーズ</v>
      </c>
      <c r="AW1012" s="52">
        <f>IF(参照!C1012="","",参照!C1012)</f>
        <v>2.3800000000000001E-4</v>
      </c>
      <c r="AX1012" s="52" t="str">
        <f>IF(参照!D1012="","",参照!D1012)</f>
        <v/>
      </c>
      <c r="AY1012" s="52">
        <f>IF(参照!E1012="","",参照!E1012)</f>
        <v>1.6200000000000001E-4</v>
      </c>
      <c r="AZ1012" s="52" t="str">
        <f>IF(参照!F1012="","",参照!F1012)</f>
        <v>(株)西九州させぼパワーズ</v>
      </c>
      <c r="BA1012" s="52" t="str">
        <f>IF(参照!G1012="","",参照!G1012)</f>
        <v>(株)西九州させぼパワーズ_</v>
      </c>
      <c r="BB1012" s="52">
        <f t="shared" si="46"/>
        <v>0.16200000000000001</v>
      </c>
      <c r="BD1012" s="52" t="str">
        <f>IF(参照!L1012="","",参照!L1012)</f>
        <v/>
      </c>
    </row>
    <row r="1013" spans="47:56">
      <c r="AU1013" s="52" t="str">
        <f>IF(参照!A1013="","",参照!A1013)</f>
        <v>A0667</v>
      </c>
      <c r="AV1013" s="52" t="str">
        <f>IF(参照!B1013="","",参照!B1013)</f>
        <v>たんたんエナジー(株)</v>
      </c>
      <c r="AW1013" s="52">
        <f>IF(参照!C1013="","",参照!C1013)</f>
        <v>0</v>
      </c>
      <c r="AX1013" s="52" t="str">
        <f>IF(参照!D1013="","",参照!D1013)</f>
        <v>メニューA</v>
      </c>
      <c r="AY1013" s="52">
        <f>IF(参照!E1013="","",参照!E1013)</f>
        <v>0</v>
      </c>
      <c r="AZ1013" s="52" t="str">
        <f>IF(参照!F1013="","",参照!F1013)</f>
        <v>たんたんエナジー(株)</v>
      </c>
      <c r="BA1013" s="52" t="str">
        <f>IF(参照!G1013="","",参照!G1013)</f>
        <v>たんたんエナジー(株)_メニューA</v>
      </c>
      <c r="BB1013" s="52">
        <f t="shared" si="46"/>
        <v>0</v>
      </c>
      <c r="BD1013" s="52" t="str">
        <f>IF(参照!L1013="","",参照!L1013)</f>
        <v/>
      </c>
    </row>
    <row r="1014" spans="47:56">
      <c r="AU1014" s="52" t="str">
        <f>IF(参照!A1014="","",参照!A1014)</f>
        <v/>
      </c>
      <c r="AV1014" s="52" t="str">
        <f>IF(参照!B1014="","",参照!B1014)</f>
        <v/>
      </c>
      <c r="AW1014" s="52" t="str">
        <f>IF(参照!C1014="","",参照!C1014)</f>
        <v/>
      </c>
      <c r="AX1014" s="52" t="str">
        <f>IF(参照!D1014="","",参照!D1014)</f>
        <v>メニューB(残差)</v>
      </c>
      <c r="AY1014" s="52">
        <f>IF(参照!E1014="","",参照!E1014)</f>
        <v>2.8699999999999998E-4</v>
      </c>
      <c r="AZ1014" s="52" t="str">
        <f>IF(参照!F1014="","",参照!F1014)</f>
        <v>たんたんエナジー(株)</v>
      </c>
      <c r="BA1014" s="52" t="str">
        <f>IF(参照!G1014="","",参照!G1014)</f>
        <v>たんたんエナジー(株)_メニューB(残差)</v>
      </c>
      <c r="BB1014" s="52">
        <f t="shared" si="46"/>
        <v>0.28699999999999998</v>
      </c>
      <c r="BD1014" s="52" t="str">
        <f>IF(参照!L1014="","",参照!L1014)</f>
        <v/>
      </c>
    </row>
    <row r="1015" spans="47:56">
      <c r="AU1015" s="52" t="str">
        <f>IF(参照!A1015="","",参照!A1015)</f>
        <v/>
      </c>
      <c r="AV1015" s="52" t="str">
        <f>IF(参照!B1015="","",参照!B1015)</f>
        <v/>
      </c>
      <c r="AW1015" s="52" t="str">
        <f>IF(参照!C1015="","",参照!C1015)</f>
        <v/>
      </c>
      <c r="AX1015" s="52" t="str">
        <f>IF(参照!D1015="","",参照!D1015)</f>
        <v>(参考値)事業者全体</v>
      </c>
      <c r="AY1015" s="52">
        <f>IF(参照!E1015="","",参照!E1015)</f>
        <v>0</v>
      </c>
      <c r="AZ1015" s="52" t="str">
        <f>IF(参照!F1015="","",参照!F1015)</f>
        <v>たんたんエナジー(株)</v>
      </c>
      <c r="BA1015" s="52" t="str">
        <f>IF(参照!G1015="","",参照!G1015)</f>
        <v>たんたんエナジー(株)_(参考値)事業者全体</v>
      </c>
      <c r="BB1015" s="52">
        <f t="shared" si="46"/>
        <v>0</v>
      </c>
      <c r="BD1015" s="52" t="str">
        <f>IF(参照!L1015="","",参照!L1015)</f>
        <v/>
      </c>
    </row>
    <row r="1016" spans="47:56">
      <c r="AU1016" s="52" t="str">
        <f>IF(参照!A1016="","",参照!A1016)</f>
        <v>A0668</v>
      </c>
      <c r="AV1016" s="52" t="str">
        <f>IF(参照!B1016="","",参照!B1016)</f>
        <v>(株)能勢・豊能まちづくり</v>
      </c>
      <c r="AW1016" s="52">
        <f>IF(参照!C1016="","",参照!C1016)</f>
        <v>2.0599999999999999E-4</v>
      </c>
      <c r="AX1016" s="52" t="str">
        <f>IF(参照!D1016="","",参照!D1016)</f>
        <v/>
      </c>
      <c r="AY1016" s="52">
        <f>IF(参照!E1016="","",参照!E1016)</f>
        <v>4.44E-4</v>
      </c>
      <c r="AZ1016" s="52" t="str">
        <f>IF(参照!F1016="","",参照!F1016)</f>
        <v>(株)能勢・豊能まちづくり</v>
      </c>
      <c r="BA1016" s="52" t="str">
        <f>IF(参照!G1016="","",参照!G1016)</f>
        <v>(株)能勢・豊能まちづくり_</v>
      </c>
      <c r="BB1016" s="52">
        <f t="shared" si="46"/>
        <v>0.44400000000000001</v>
      </c>
      <c r="BD1016" s="52" t="str">
        <f>IF(参照!L1016="","",参照!L1016)</f>
        <v/>
      </c>
    </row>
    <row r="1017" spans="47:56">
      <c r="AU1017" s="52" t="str">
        <f>IF(参照!A1017="","",参照!A1017)</f>
        <v>A0670</v>
      </c>
      <c r="AV1017" s="52" t="str">
        <f>IF(参照!B1017="","",参照!B1017)</f>
        <v>(株)再エネ思考電力</v>
      </c>
      <c r="AW1017" s="52" t="str">
        <f>IF(参照!C1017="","",参照!C1017)</f>
        <v>0.000453※</v>
      </c>
      <c r="AX1017" s="52" t="str">
        <f>IF(参照!D1017="","",参照!D1017)</f>
        <v>メニューA</v>
      </c>
      <c r="AY1017" s="52">
        <f>IF(参照!E1017="","",参照!E1017)</f>
        <v>0</v>
      </c>
      <c r="AZ1017" s="52" t="str">
        <f>IF(参照!F1017="","",参照!F1017)</f>
        <v>(株)再エネ思考電力</v>
      </c>
      <c r="BA1017" s="52" t="str">
        <f>IF(参照!G1017="","",参照!G1017)</f>
        <v>(株)再エネ思考電力_メニューA</v>
      </c>
      <c r="BB1017" s="52">
        <f t="shared" si="46"/>
        <v>0</v>
      </c>
      <c r="BD1017" s="52" t="str">
        <f>IF(参照!L1017="","",参照!L1017)</f>
        <v/>
      </c>
    </row>
    <row r="1018" spans="47:56">
      <c r="AU1018" s="52" t="str">
        <f>IF(参照!A1018="","",参照!A1018)</f>
        <v/>
      </c>
      <c r="AV1018" s="52" t="str">
        <f>IF(参照!B1018="","",参照!B1018)</f>
        <v/>
      </c>
      <c r="AW1018" s="52" t="str">
        <f>IF(参照!C1018="","",参照!C1018)</f>
        <v/>
      </c>
      <c r="AX1018" s="52" t="str">
        <f>IF(参照!D1018="","",参照!D1018)</f>
        <v>メニューB</v>
      </c>
      <c r="AY1018" s="52">
        <f>IF(参照!E1018="","",参照!E1018)</f>
        <v>0</v>
      </c>
      <c r="AZ1018" s="52" t="str">
        <f>IF(参照!F1018="","",参照!F1018)</f>
        <v>(株)再エネ思考電力</v>
      </c>
      <c r="BA1018" s="52" t="str">
        <f>IF(参照!G1018="","",参照!G1018)</f>
        <v>(株)再エネ思考電力_メニューB</v>
      </c>
      <c r="BB1018" s="52">
        <f t="shared" si="46"/>
        <v>0</v>
      </c>
      <c r="BD1018" s="52" t="str">
        <f>IF(参照!L1018="","",参照!L1018)</f>
        <v/>
      </c>
    </row>
    <row r="1019" spans="47:56">
      <c r="AU1019" s="52" t="str">
        <f>IF(参照!A1019="","",参照!A1019)</f>
        <v/>
      </c>
      <c r="AV1019" s="52" t="str">
        <f>IF(参照!B1019="","",参照!B1019)</f>
        <v/>
      </c>
      <c r="AW1019" s="52" t="str">
        <f>IF(参照!C1019="","",参照!C1019)</f>
        <v/>
      </c>
      <c r="AX1019" s="52" t="str">
        <f>IF(参照!D1019="","",参照!D1019)</f>
        <v>メニューC(残差)</v>
      </c>
      <c r="AY1019" s="52">
        <f>IF(参照!E1019="","",参照!E1019)</f>
        <v>4.5300000000000001E-4</v>
      </c>
      <c r="AZ1019" s="52" t="str">
        <f>IF(参照!F1019="","",参照!F1019)</f>
        <v>(株)再エネ思考電力</v>
      </c>
      <c r="BA1019" s="52" t="str">
        <f>IF(参照!G1019="","",参照!G1019)</f>
        <v>(株)再エネ思考電力_メニューC(残差)</v>
      </c>
      <c r="BB1019" s="52">
        <f t="shared" si="46"/>
        <v>0.45300000000000001</v>
      </c>
      <c r="BD1019" s="52" t="str">
        <f>IF(参照!L1019="","",参照!L1019)</f>
        <v/>
      </c>
    </row>
    <row r="1020" spans="47:56">
      <c r="AU1020" s="52" t="str">
        <f>IF(参照!A1020="","",参照!A1020)</f>
        <v/>
      </c>
      <c r="AV1020" s="52" t="str">
        <f>IF(参照!B1020="","",参照!B1020)</f>
        <v/>
      </c>
      <c r="AW1020" s="52" t="str">
        <f>IF(参照!C1020="","",参照!C1020)</f>
        <v/>
      </c>
      <c r="AX1020" s="52" t="str">
        <f>IF(参照!D1020="","",参照!D1020)</f>
        <v>(参考値)事業者全体</v>
      </c>
      <c r="AY1020" s="52">
        <f>IF(参照!E1020="","",参照!E1020)</f>
        <v>4.6999999999999999E-4</v>
      </c>
      <c r="AZ1020" s="52" t="str">
        <f>IF(参照!F1020="","",参照!F1020)</f>
        <v>(株)再エネ思考電力</v>
      </c>
      <c r="BA1020" s="52" t="str">
        <f>IF(参照!G1020="","",参照!G1020)</f>
        <v>(株)再エネ思考電力_(参考値)事業者全体</v>
      </c>
      <c r="BB1020" s="52">
        <f t="shared" si="46"/>
        <v>0.47</v>
      </c>
      <c r="BD1020" s="52" t="str">
        <f>IF(参照!L1020="","",参照!L1020)</f>
        <v/>
      </c>
    </row>
    <row r="1021" spans="47:56">
      <c r="AU1021" s="52" t="str">
        <f>IF(参照!A1021="","",参照!A1021)</f>
        <v>A0671</v>
      </c>
      <c r="AV1021" s="52" t="str">
        <f>IF(参照!B1021="","",参照!B1021)</f>
        <v>(株)スマート</v>
      </c>
      <c r="AW1021" s="52">
        <f>IF(参照!C1021="","",参照!C1021)</f>
        <v>4.75E-4</v>
      </c>
      <c r="AX1021" s="52" t="str">
        <f>IF(参照!D1021="","",参照!D1021)</f>
        <v/>
      </c>
      <c r="AY1021" s="52">
        <f>IF(参照!E1021="","",参照!E1021)</f>
        <v>4.1899999999999999E-4</v>
      </c>
      <c r="AZ1021" s="52" t="str">
        <f>IF(参照!F1021="","",参照!F1021)</f>
        <v>(株)スマート</v>
      </c>
      <c r="BA1021" s="52" t="str">
        <f>IF(参照!G1021="","",参照!G1021)</f>
        <v>(株)スマート_</v>
      </c>
      <c r="BB1021" s="52">
        <f t="shared" si="46"/>
        <v>0.41899999999999998</v>
      </c>
      <c r="BD1021" s="52" t="str">
        <f>IF(参照!L1021="","",参照!L1021)</f>
        <v/>
      </c>
    </row>
    <row r="1022" spans="47:56">
      <c r="AU1022" s="52" t="str">
        <f>IF(参照!A1022="","",参照!A1022)</f>
        <v>A0673</v>
      </c>
      <c r="AV1022" s="52" t="str">
        <f>IF(参照!B1022="","",参照!B1022)</f>
        <v>(株)ジャパネットサービスイノベーション</v>
      </c>
      <c r="AW1022" s="52">
        <f>IF(参照!C1022="","",参照!C1022)</f>
        <v>6.11E-4</v>
      </c>
      <c r="AX1022" s="52" t="str">
        <f>IF(参照!D1022="","",参照!D1022)</f>
        <v/>
      </c>
      <c r="AY1022" s="52">
        <f>IF(参照!E1022="","",参照!E1022)</f>
        <v>5.5500000000000005E-4</v>
      </c>
      <c r="AZ1022" s="52" t="str">
        <f>IF(参照!F1022="","",参照!F1022)</f>
        <v>(株)ジャパネットサービスイノベーション</v>
      </c>
      <c r="BA1022" s="52" t="str">
        <f>IF(参照!G1022="","",参照!G1022)</f>
        <v>(株)ジャパネットサービスイノベーション_</v>
      </c>
      <c r="BB1022" s="52">
        <f t="shared" si="46"/>
        <v>0.55500000000000005</v>
      </c>
      <c r="BD1022" s="52" t="str">
        <f>IF(参照!L1022="","",参照!L1022)</f>
        <v/>
      </c>
    </row>
    <row r="1023" spans="47:56">
      <c r="AU1023" s="52" t="str">
        <f>IF(参照!A1023="","",参照!A1023)</f>
        <v>A0675</v>
      </c>
      <c r="AV1023" s="52" t="str">
        <f>IF(参照!B1023="","",参照!B1023)</f>
        <v>(株)リクルート</v>
      </c>
      <c r="AW1023" s="52">
        <f>IF(参照!C1023="","",参照!C1023)</f>
        <v>5.0699999999999996E-4</v>
      </c>
      <c r="AX1023" s="52" t="str">
        <f>IF(参照!D1023="","",参照!D1023)</f>
        <v/>
      </c>
      <c r="AY1023" s="52">
        <f>IF(参照!E1023="","",参照!E1023)</f>
        <v>5.5699999999999999E-4</v>
      </c>
      <c r="AZ1023" s="52" t="str">
        <f>IF(参照!F1023="","",参照!F1023)</f>
        <v>(株)リクルート</v>
      </c>
      <c r="BA1023" s="52" t="str">
        <f>IF(参照!G1023="","",参照!G1023)</f>
        <v>(株)リクルート_</v>
      </c>
      <c r="BB1023" s="52">
        <f t="shared" si="46"/>
        <v>0.55699999999999994</v>
      </c>
      <c r="BD1023" s="52" t="str">
        <f>IF(参照!L1023="","",参照!L1023)</f>
        <v/>
      </c>
    </row>
    <row r="1024" spans="47:56">
      <c r="AU1024" s="52" t="str">
        <f>IF(参照!A1024="","",参照!A1024)</f>
        <v>A0676</v>
      </c>
      <c r="AV1024" s="52" t="str">
        <f>IF(参照!B1024="","",参照!B1024)</f>
        <v>ＫＢＮ(株)</v>
      </c>
      <c r="AW1024" s="52">
        <f>IF(参照!C1024="","",参照!C1024)</f>
        <v>5.1599999999999997E-4</v>
      </c>
      <c r="AX1024" s="52" t="str">
        <f>IF(参照!D1024="","",参照!D1024)</f>
        <v/>
      </c>
      <c r="AY1024" s="52">
        <f>IF(参照!E1024="","",参照!E1024)</f>
        <v>4.7800000000000002E-4</v>
      </c>
      <c r="AZ1024" s="52" t="str">
        <f>IF(参照!F1024="","",参照!F1024)</f>
        <v>ＫＢＮ(株)</v>
      </c>
      <c r="BA1024" s="52" t="str">
        <f>IF(参照!G1024="","",参照!G1024)</f>
        <v>ＫＢＮ(株)_</v>
      </c>
      <c r="BB1024" s="52">
        <f t="shared" si="46"/>
        <v>0.47800000000000004</v>
      </c>
      <c r="BD1024" s="52" t="str">
        <f>IF(参照!L1024="","",参照!L1024)</f>
        <v/>
      </c>
    </row>
    <row r="1025" spans="47:56">
      <c r="AU1025" s="52" t="str">
        <f>IF(参照!A1025="","",参照!A1025)</f>
        <v>A0677</v>
      </c>
      <c r="AV1025" s="52" t="str">
        <f>IF(参照!B1025="","",参照!B1025)</f>
        <v>(株)しおさい電力</v>
      </c>
      <c r="AW1025" s="52">
        <f>IF(参照!C1025="","",参照!C1025)</f>
        <v>5.0900000000000001E-4</v>
      </c>
      <c r="AX1025" s="52" t="str">
        <f>IF(参照!D1025="","",参照!D1025)</f>
        <v/>
      </c>
      <c r="AY1025" s="52">
        <f>IF(参照!E1025="","",参照!E1025)</f>
        <v>4.9799999999999996E-4</v>
      </c>
      <c r="AZ1025" s="52" t="str">
        <f>IF(参照!F1025="","",参照!F1025)</f>
        <v>(株)しおさい電力</v>
      </c>
      <c r="BA1025" s="52" t="str">
        <f>IF(参照!G1025="","",参照!G1025)</f>
        <v>(株)しおさい電力_</v>
      </c>
      <c r="BB1025" s="52">
        <f t="shared" si="46"/>
        <v>0.49799999999999994</v>
      </c>
      <c r="BD1025" s="52" t="str">
        <f>IF(参照!L1025="","",参照!L1025)</f>
        <v/>
      </c>
    </row>
    <row r="1026" spans="47:56">
      <c r="AU1026" s="52" t="str">
        <f>IF(参照!A1026="","",参照!A1026)</f>
        <v>A0678</v>
      </c>
      <c r="AV1026" s="52" t="str">
        <f>IF(参照!B1026="","",参照!B1026)</f>
        <v>アスエネ(株)</v>
      </c>
      <c r="AW1026" s="52">
        <f>IF(参照!C1026="","",参照!C1026)</f>
        <v>1.13E-4</v>
      </c>
      <c r="AX1026" s="52" t="str">
        <f>IF(参照!D1026="","",参照!D1026)</f>
        <v>メニューA</v>
      </c>
      <c r="AY1026" s="52">
        <f>IF(参照!E1026="","",参照!E1026)</f>
        <v>0</v>
      </c>
      <c r="AZ1026" s="52" t="str">
        <f>IF(参照!F1026="","",参照!F1026)</f>
        <v>アスエネ(株)</v>
      </c>
      <c r="BA1026" s="52" t="str">
        <f>IF(参照!G1026="","",参照!G1026)</f>
        <v>アスエネ(株)_メニューA</v>
      </c>
      <c r="BB1026" s="52">
        <f t="shared" si="46"/>
        <v>0</v>
      </c>
      <c r="BD1026" s="52" t="str">
        <f>IF(参照!L1026="","",参照!L1026)</f>
        <v/>
      </c>
    </row>
    <row r="1027" spans="47:56">
      <c r="AU1027" s="52" t="str">
        <f>IF(参照!A1027="","",参照!A1027)</f>
        <v/>
      </c>
      <c r="AV1027" s="52" t="str">
        <f>IF(参照!B1027="","",参照!B1027)</f>
        <v/>
      </c>
      <c r="AW1027" s="52" t="str">
        <f>IF(参照!C1027="","",参照!C1027)</f>
        <v/>
      </c>
      <c r="AX1027" s="52" t="str">
        <f>IF(参照!D1027="","",参照!D1027)</f>
        <v>メニューB</v>
      </c>
      <c r="AY1027" s="52">
        <f>IF(参照!E1027="","",参照!E1027)</f>
        <v>1.8900000000000001E-4</v>
      </c>
      <c r="AZ1027" s="52" t="str">
        <f>IF(参照!F1027="","",参照!F1027)</f>
        <v>アスエネ(株)</v>
      </c>
      <c r="BA1027" s="52" t="str">
        <f>IF(参照!G1027="","",参照!G1027)</f>
        <v>アスエネ(株)_メニューB</v>
      </c>
      <c r="BB1027" s="52">
        <f t="shared" si="46"/>
        <v>0.189</v>
      </c>
      <c r="BD1027" s="52" t="str">
        <f>IF(参照!L1027="","",参照!L1027)</f>
        <v/>
      </c>
    </row>
    <row r="1028" spans="47:56">
      <c r="AU1028" s="52" t="str">
        <f>IF(参照!A1028="","",参照!A1028)</f>
        <v/>
      </c>
      <c r="AV1028" s="52" t="str">
        <f>IF(参照!B1028="","",参照!B1028)</f>
        <v/>
      </c>
      <c r="AW1028" s="52" t="str">
        <f>IF(参照!C1028="","",参照!C1028)</f>
        <v/>
      </c>
      <c r="AX1028" s="52" t="str">
        <f>IF(参照!D1028="","",参照!D1028)</f>
        <v>メニューC</v>
      </c>
      <c r="AY1028" s="52">
        <f>IF(参照!E1028="","",参照!E1028)</f>
        <v>3.0199999999999997E-4</v>
      </c>
      <c r="AZ1028" s="52" t="str">
        <f>IF(参照!F1028="","",参照!F1028)</f>
        <v>アスエネ(株)</v>
      </c>
      <c r="BA1028" s="52" t="str">
        <f>IF(参照!G1028="","",参照!G1028)</f>
        <v>アスエネ(株)_メニューC</v>
      </c>
      <c r="BB1028" s="52">
        <f t="shared" si="46"/>
        <v>0.30199999999999999</v>
      </c>
      <c r="BD1028" s="52" t="str">
        <f>IF(参照!L1028="","",参照!L1028)</f>
        <v/>
      </c>
    </row>
    <row r="1029" spans="47:56">
      <c r="AU1029" s="52" t="str">
        <f>IF(参照!A1029="","",参照!A1029)</f>
        <v/>
      </c>
      <c r="AV1029" s="52" t="str">
        <f>IF(参照!B1029="","",参照!B1029)</f>
        <v/>
      </c>
      <c r="AW1029" s="52" t="str">
        <f>IF(参照!C1029="","",参照!C1029)</f>
        <v/>
      </c>
      <c r="AX1029" s="52" t="str">
        <f>IF(参照!D1029="","",参照!D1029)</f>
        <v>メニューD</v>
      </c>
      <c r="AY1029" s="52">
        <f>IF(参照!E1029="","",参照!E1029)</f>
        <v>3.39E-4</v>
      </c>
      <c r="AZ1029" s="52" t="str">
        <f>IF(参照!F1029="","",参照!F1029)</f>
        <v>アスエネ(株)</v>
      </c>
      <c r="BA1029" s="52" t="str">
        <f>IF(参照!G1029="","",参照!G1029)</f>
        <v>アスエネ(株)_メニューD</v>
      </c>
      <c r="BB1029" s="52">
        <f t="shared" ref="BB1029:BB1092" si="47">AY1029*1000</f>
        <v>0.33900000000000002</v>
      </c>
      <c r="BD1029" s="52" t="str">
        <f>IF(参照!L1029="","",参照!L1029)</f>
        <v/>
      </c>
    </row>
    <row r="1030" spans="47:56">
      <c r="AU1030" s="52" t="str">
        <f>IF(参照!A1030="","",参照!A1030)</f>
        <v/>
      </c>
      <c r="AV1030" s="52" t="str">
        <f>IF(参照!B1030="","",参照!B1030)</f>
        <v/>
      </c>
      <c r="AW1030" s="52" t="str">
        <f>IF(参照!C1030="","",参照!C1030)</f>
        <v/>
      </c>
      <c r="AX1030" s="52" t="str">
        <f>IF(参照!D1030="","",参照!D1030)</f>
        <v>メニューE</v>
      </c>
      <c r="AY1030" s="52">
        <f>IF(参照!E1030="","",参照!E1030)</f>
        <v>3.6699999999999998E-4</v>
      </c>
      <c r="AZ1030" s="52" t="str">
        <f>IF(参照!F1030="","",参照!F1030)</f>
        <v>アスエネ(株)</v>
      </c>
      <c r="BA1030" s="52" t="str">
        <f>IF(参照!G1030="","",参照!G1030)</f>
        <v>アスエネ(株)_メニューE</v>
      </c>
      <c r="BB1030" s="52">
        <f t="shared" si="47"/>
        <v>0.36699999999999999</v>
      </c>
      <c r="BD1030" s="52" t="str">
        <f>IF(参照!L1030="","",参照!L1030)</f>
        <v/>
      </c>
    </row>
    <row r="1031" spans="47:56">
      <c r="AU1031" s="52" t="str">
        <f>IF(参照!A1031="","",参照!A1031)</f>
        <v/>
      </c>
      <c r="AV1031" s="52" t="str">
        <f>IF(参照!B1031="","",参照!B1031)</f>
        <v/>
      </c>
      <c r="AW1031" s="52" t="str">
        <f>IF(参照!C1031="","",参照!C1031)</f>
        <v/>
      </c>
      <c r="AX1031" s="52" t="str">
        <f>IF(参照!D1031="","",参照!D1031)</f>
        <v>(参考値)事業者全体</v>
      </c>
      <c r="AY1031" s="52">
        <f>IF(参照!E1031="","",参照!E1031)</f>
        <v>4.4000000000000002E-4</v>
      </c>
      <c r="AZ1031" s="52" t="str">
        <f>IF(参照!F1031="","",参照!F1031)</f>
        <v>アスエネ(株)</v>
      </c>
      <c r="BA1031" s="52" t="str">
        <f>IF(参照!G1031="","",参照!G1031)</f>
        <v>アスエネ(株)_(参考値)事業者全体</v>
      </c>
      <c r="BB1031" s="52">
        <f t="shared" si="47"/>
        <v>0.44</v>
      </c>
      <c r="BD1031" s="52" t="str">
        <f>IF(参照!L1031="","",参照!L1031)</f>
        <v/>
      </c>
    </row>
    <row r="1032" spans="47:56">
      <c r="AU1032" s="52" t="str">
        <f>IF(参照!A1032="","",参照!A1032)</f>
        <v>A0679</v>
      </c>
      <c r="AV1032" s="52" t="str">
        <f>IF(参照!B1032="","",参照!B1032)</f>
        <v>ＴＥＰＣＯライフサービス(株)</v>
      </c>
      <c r="AW1032" s="52">
        <f>IF(参照!C1032="","",参照!C1032)</f>
        <v>4.9299999999999995E-4</v>
      </c>
      <c r="AX1032" s="52" t="str">
        <f>IF(参照!D1032="","",参照!D1032)</f>
        <v/>
      </c>
      <c r="AY1032" s="52">
        <f>IF(参照!E1032="","",参照!E1032)</f>
        <v>4.44E-4</v>
      </c>
      <c r="AZ1032" s="52" t="str">
        <f>IF(参照!F1032="","",参照!F1032)</f>
        <v>ＴＥＰＣＯライフサービス(株)</v>
      </c>
      <c r="BA1032" s="52" t="str">
        <f>IF(参照!G1032="","",参照!G1032)</f>
        <v>ＴＥＰＣＯライフサービス(株)_</v>
      </c>
      <c r="BB1032" s="52">
        <f t="shared" si="47"/>
        <v>0.44400000000000001</v>
      </c>
      <c r="BD1032" s="52" t="str">
        <f>IF(参照!L1032="","",参照!L1032)</f>
        <v/>
      </c>
    </row>
    <row r="1033" spans="47:56">
      <c r="AU1033" s="52" t="str">
        <f>IF(参照!A1033="","",参照!A1033)</f>
        <v>A0680</v>
      </c>
      <c r="AV1033" s="52" t="str">
        <f>IF(参照!B1033="","",参照!B1033)</f>
        <v>会津エナジー(株)</v>
      </c>
      <c r="AW1033" s="52">
        <f>IF(参照!C1033="","",参照!C1033)</f>
        <v>1E-4</v>
      </c>
      <c r="AX1033" s="52" t="str">
        <f>IF(参照!D1033="","",参照!D1033)</f>
        <v/>
      </c>
      <c r="AY1033" s="52">
        <f>IF(参照!E1033="","",参照!E1033)</f>
        <v>5.0500000000000002E-4</v>
      </c>
      <c r="AZ1033" s="52" t="str">
        <f>IF(参照!F1033="","",参照!F1033)</f>
        <v>会津エナジー(株)</v>
      </c>
      <c r="BA1033" s="52" t="str">
        <f>IF(参照!G1033="","",参照!G1033)</f>
        <v>会津エナジー(株)_</v>
      </c>
      <c r="BB1033" s="52">
        <f t="shared" si="47"/>
        <v>0.505</v>
      </c>
      <c r="BD1033" s="52" t="str">
        <f>IF(参照!L1033="","",参照!L1033)</f>
        <v/>
      </c>
    </row>
    <row r="1034" spans="47:56">
      <c r="AU1034" s="52" t="str">
        <f>IF(参照!A1034="","",参照!A1034)</f>
        <v>A0681</v>
      </c>
      <c r="AV1034" s="52" t="str">
        <f>IF(参照!B1034="","",参照!B1034)</f>
        <v>うべ未来エネルギー(株)</v>
      </c>
      <c r="AW1034" s="52">
        <f>IF(参照!C1034="","",参照!C1034)</f>
        <v>2.9700000000000001E-4</v>
      </c>
      <c r="AX1034" s="52" t="str">
        <f>IF(参照!D1034="","",参照!D1034)</f>
        <v/>
      </c>
      <c r="AY1034" s="52">
        <f>IF(参照!E1034="","",参照!E1034)</f>
        <v>4.9100000000000001E-4</v>
      </c>
      <c r="AZ1034" s="52" t="str">
        <f>IF(参照!F1034="","",参照!F1034)</f>
        <v>うべ未来エネルギー(株)</v>
      </c>
      <c r="BA1034" s="52" t="str">
        <f>IF(参照!G1034="","",参照!G1034)</f>
        <v>うべ未来エネルギー(株)_</v>
      </c>
      <c r="BB1034" s="52">
        <f t="shared" si="47"/>
        <v>0.49099999999999999</v>
      </c>
      <c r="BD1034" s="52" t="str">
        <f>IF(参照!L1034="","",参照!L1034)</f>
        <v/>
      </c>
    </row>
    <row r="1035" spans="47:56">
      <c r="AU1035" s="52" t="str">
        <f>IF(参照!A1035="","",参照!A1035)</f>
        <v>A0683</v>
      </c>
      <c r="AV1035" s="52" t="str">
        <f>IF(参照!B1035="","",参照!B1035)</f>
        <v>永井自動車工業(株)</v>
      </c>
      <c r="AW1035" s="52">
        <f>IF(参照!C1035="","",参照!C1035)</f>
        <v>4.7299999999999995E-4</v>
      </c>
      <c r="AX1035" s="52" t="str">
        <f>IF(参照!D1035="","",参照!D1035)</f>
        <v/>
      </c>
      <c r="AY1035" s="52">
        <f>IF(参照!E1035="","",参照!E1035)</f>
        <v>4.17E-4</v>
      </c>
      <c r="AZ1035" s="52" t="str">
        <f>IF(参照!F1035="","",参照!F1035)</f>
        <v>永井自動車工業(株)</v>
      </c>
      <c r="BA1035" s="52" t="str">
        <f>IF(参照!G1035="","",参照!G1035)</f>
        <v>永井自動車工業(株)_</v>
      </c>
      <c r="BB1035" s="52">
        <f t="shared" si="47"/>
        <v>0.41699999999999998</v>
      </c>
      <c r="BD1035" s="52" t="str">
        <f>IF(参照!L1035="","",参照!L1035)</f>
        <v/>
      </c>
    </row>
    <row r="1036" spans="47:56">
      <c r="AU1036" s="52" t="str">
        <f>IF(参照!A1036="","",参照!A1036)</f>
        <v>A0684</v>
      </c>
      <c r="AV1036" s="52" t="str">
        <f>IF(参照!B1036="","",参照!B1036)</f>
        <v>小島電機工業(株)</v>
      </c>
      <c r="AW1036" s="52">
        <f>IF(参照!C1036="","",参照!C1036)</f>
        <v>5.1500000000000005E-4</v>
      </c>
      <c r="AX1036" s="52" t="str">
        <f>IF(参照!D1036="","",参照!D1036)</f>
        <v/>
      </c>
      <c r="AY1036" s="52">
        <f>IF(参照!E1036="","",参照!E1036)</f>
        <v>5.6700000000000001E-4</v>
      </c>
      <c r="AZ1036" s="52" t="str">
        <f>IF(参照!F1036="","",参照!F1036)</f>
        <v>小島電機工業(株)</v>
      </c>
      <c r="BA1036" s="52" t="str">
        <f>IF(参照!G1036="","",参照!G1036)</f>
        <v>小島電機工業(株)_</v>
      </c>
      <c r="BB1036" s="52">
        <f t="shared" si="47"/>
        <v>0.56700000000000006</v>
      </c>
      <c r="BD1036" s="52" t="str">
        <f>IF(参照!L1036="","",参照!L1036)</f>
        <v/>
      </c>
    </row>
    <row r="1037" spans="47:56">
      <c r="AU1037" s="52" t="str">
        <f>IF(参照!A1037="","",参照!A1037)</f>
        <v>A0685</v>
      </c>
      <c r="AV1037" s="52" t="str">
        <f>IF(参照!B1037="","",参照!B1037)</f>
        <v>陸前高田しみんエネルギー(株)</v>
      </c>
      <c r="AW1037" s="52">
        <f>IF(参照!C1037="","",参照!C1037)</f>
        <v>4.9299999999999995E-4</v>
      </c>
      <c r="AX1037" s="52" t="str">
        <f>IF(参照!D1037="","",参照!D1037)</f>
        <v/>
      </c>
      <c r="AY1037" s="52">
        <f>IF(参照!E1037="","",参照!E1037)</f>
        <v>5.1699999999999999E-4</v>
      </c>
      <c r="AZ1037" s="52" t="str">
        <f>IF(参照!F1037="","",参照!F1037)</f>
        <v>陸前高田しみんエネルギー(株)</v>
      </c>
      <c r="BA1037" s="52" t="str">
        <f>IF(参照!G1037="","",参照!G1037)</f>
        <v>陸前高田しみんエネルギー(株)_</v>
      </c>
      <c r="BB1037" s="52">
        <f t="shared" si="47"/>
        <v>0.51700000000000002</v>
      </c>
      <c r="BD1037" s="52" t="str">
        <f>IF(参照!L1037="","",参照!L1037)</f>
        <v/>
      </c>
    </row>
    <row r="1038" spans="47:56">
      <c r="AU1038" s="52" t="str">
        <f>IF(参照!A1038="","",参照!A1038)</f>
        <v>A0687</v>
      </c>
      <c r="AV1038" s="52" t="str">
        <f>IF(参照!B1038="","",参照!B1038)</f>
        <v>(株)チャームドライフ</v>
      </c>
      <c r="AW1038" s="52">
        <f>IF(参照!C1038="","",参照!C1038)</f>
        <v>4.73E-4</v>
      </c>
      <c r="AX1038" s="52" t="str">
        <f>IF(参照!D1038="","",参照!D1038)</f>
        <v/>
      </c>
      <c r="AY1038" s="52">
        <f>IF(参照!E1038="","",参照!E1038)</f>
        <v>5.1400000000000003E-4</v>
      </c>
      <c r="AZ1038" s="52" t="str">
        <f>IF(参照!F1038="","",参照!F1038)</f>
        <v>(株)チャームドライフ</v>
      </c>
      <c r="BA1038" s="52" t="str">
        <f>IF(参照!G1038="","",参照!G1038)</f>
        <v>(株)チャームドライフ_</v>
      </c>
      <c r="BB1038" s="52">
        <f t="shared" si="47"/>
        <v>0.51400000000000001</v>
      </c>
      <c r="BD1038" s="52" t="str">
        <f>IF(参照!L1038="","",参照!L1038)</f>
        <v/>
      </c>
    </row>
    <row r="1039" spans="47:56">
      <c r="AU1039" s="52" t="str">
        <f>IF(参照!A1039="","",参照!A1039)</f>
        <v>A0689</v>
      </c>
      <c r="AV1039" s="52" t="str">
        <f>IF(参照!B1039="","",参照!B1039)</f>
        <v>スターティア(株)</v>
      </c>
      <c r="AW1039" s="52">
        <f>IF(参照!C1039="","",参照!C1039)</f>
        <v>5.1599999999999997E-4</v>
      </c>
      <c r="AX1039" s="52" t="str">
        <f>IF(参照!D1039="","",参照!D1039)</f>
        <v>メニューA</v>
      </c>
      <c r="AY1039" s="52">
        <f>IF(参照!E1039="","",参照!E1039)</f>
        <v>0</v>
      </c>
      <c r="AZ1039" s="52" t="str">
        <f>IF(参照!F1039="","",参照!F1039)</f>
        <v>スターティア(株)</v>
      </c>
      <c r="BA1039" s="52" t="str">
        <f>IF(参照!G1039="","",参照!G1039)</f>
        <v>スターティア(株)_メニューA</v>
      </c>
      <c r="BB1039" s="52">
        <f t="shared" si="47"/>
        <v>0</v>
      </c>
      <c r="BD1039" s="52" t="str">
        <f>IF(参照!L1039="","",参照!L1039)</f>
        <v/>
      </c>
    </row>
    <row r="1040" spans="47:56">
      <c r="AU1040" s="52" t="str">
        <f>IF(参照!A1040="","",参照!A1040)</f>
        <v/>
      </c>
      <c r="AV1040" s="52" t="str">
        <f>IF(参照!B1040="","",参照!B1040)</f>
        <v/>
      </c>
      <c r="AW1040" s="52" t="str">
        <f>IF(参照!C1040="","",参照!C1040)</f>
        <v/>
      </c>
      <c r="AX1040" s="52" t="str">
        <f>IF(参照!D1040="","",参照!D1040)</f>
        <v>メニューB(残差)</v>
      </c>
      <c r="AY1040" s="52">
        <f>IF(参照!E1040="","",参照!E1040)</f>
        <v>5.4900000000000001E-4</v>
      </c>
      <c r="AZ1040" s="52" t="str">
        <f>IF(参照!F1040="","",参照!F1040)</f>
        <v>スターティア(株)</v>
      </c>
      <c r="BA1040" s="52" t="str">
        <f>IF(参照!G1040="","",参照!G1040)</f>
        <v>スターティア(株)_メニューB(残差)</v>
      </c>
      <c r="BB1040" s="52">
        <f t="shared" si="47"/>
        <v>0.54900000000000004</v>
      </c>
      <c r="BD1040" s="52" t="str">
        <f>IF(参照!L1040="","",参照!L1040)</f>
        <v/>
      </c>
    </row>
    <row r="1041" spans="47:56">
      <c r="AU1041" s="52" t="str">
        <f>IF(参照!A1041="","",参照!A1041)</f>
        <v/>
      </c>
      <c r="AV1041" s="52" t="str">
        <f>IF(参照!B1041="","",参照!B1041)</f>
        <v/>
      </c>
      <c r="AW1041" s="52" t="str">
        <f>IF(参照!C1041="","",参照!C1041)</f>
        <v/>
      </c>
      <c r="AX1041" s="52" t="str">
        <f>IF(参照!D1041="","",参照!D1041)</f>
        <v>(参考値)事業者全体</v>
      </c>
      <c r="AY1041" s="52">
        <f>IF(参照!E1041="","",参照!E1041)</f>
        <v>5.6800000000000004E-4</v>
      </c>
      <c r="AZ1041" s="52" t="str">
        <f>IF(参照!F1041="","",参照!F1041)</f>
        <v>スターティア(株)</v>
      </c>
      <c r="BA1041" s="52" t="str">
        <f>IF(参照!G1041="","",参照!G1041)</f>
        <v>スターティア(株)_(参考値)事業者全体</v>
      </c>
      <c r="BB1041" s="52">
        <f t="shared" si="47"/>
        <v>0.56800000000000006</v>
      </c>
      <c r="BD1041" s="52" t="str">
        <f>IF(参照!L1041="","",参照!L1041)</f>
        <v/>
      </c>
    </row>
    <row r="1042" spans="47:56">
      <c r="AU1042" s="52" t="str">
        <f>IF(参照!A1042="","",参照!A1042)</f>
        <v>A0690</v>
      </c>
      <c r="AV1042" s="52" t="str">
        <f>IF(参照!B1042="","",参照!B1042)</f>
        <v>東広島スマートエネルギー(株)</v>
      </c>
      <c r="AW1042" s="52">
        <f>IF(参照!C1042="","",参照!C1042)</f>
        <v>5.6899999999999995E-4</v>
      </c>
      <c r="AX1042" s="52" t="str">
        <f>IF(参照!D1042="","",参照!D1042)</f>
        <v/>
      </c>
      <c r="AY1042" s="52">
        <f>IF(参照!E1042="","",参照!E1042)</f>
        <v>4.44E-4</v>
      </c>
      <c r="AZ1042" s="52" t="str">
        <f>IF(参照!F1042="","",参照!F1042)</f>
        <v>東広島スマートエネルギー(株)</v>
      </c>
      <c r="BA1042" s="52" t="str">
        <f>IF(参照!G1042="","",参照!G1042)</f>
        <v>東広島スマートエネルギー(株)_</v>
      </c>
      <c r="BB1042" s="52">
        <f t="shared" si="47"/>
        <v>0.44400000000000001</v>
      </c>
      <c r="BD1042" s="52" t="str">
        <f>IF(参照!L1042="","",参照!L1042)</f>
        <v/>
      </c>
    </row>
    <row r="1043" spans="47:56">
      <c r="AU1043" s="52" t="str">
        <f>IF(参照!A1043="","",参照!A1043)</f>
        <v>A0692</v>
      </c>
      <c r="AV1043" s="52" t="str">
        <f>IF(参照!B1043="","",参照!B1043)</f>
        <v>旭化成(株)</v>
      </c>
      <c r="AW1043" s="52">
        <f>IF(参照!C1043="","",参照!C1043)</f>
        <v>4.7699999999999999E-4</v>
      </c>
      <c r="AX1043" s="52" t="str">
        <f>IF(参照!D1043="","",参照!D1043)</f>
        <v>メニューA</v>
      </c>
      <c r="AY1043" s="52">
        <f>IF(参照!E1043="","",参照!E1043)</f>
        <v>3.1500000000000001E-4</v>
      </c>
      <c r="AZ1043" s="52" t="str">
        <f>IF(参照!F1043="","",参照!F1043)</f>
        <v>旭化成(株)</v>
      </c>
      <c r="BA1043" s="52" t="str">
        <f>IF(参照!G1043="","",参照!G1043)</f>
        <v>旭化成(株)_メニューA</v>
      </c>
      <c r="BB1043" s="52">
        <f t="shared" si="47"/>
        <v>0.315</v>
      </c>
      <c r="BD1043" s="52" t="str">
        <f>IF(参照!L1043="","",参照!L1043)</f>
        <v/>
      </c>
    </row>
    <row r="1044" spans="47:56">
      <c r="AU1044" s="52" t="str">
        <f>IF(参照!A1044="","",参照!A1044)</f>
        <v/>
      </c>
      <c r="AV1044" s="52" t="str">
        <f>IF(参照!B1044="","",参照!B1044)</f>
        <v/>
      </c>
      <c r="AW1044" s="52" t="str">
        <f>IF(参照!C1044="","",参照!C1044)</f>
        <v/>
      </c>
      <c r="AX1044" s="52" t="str">
        <f>IF(参照!D1044="","",参照!D1044)</f>
        <v>メニューB</v>
      </c>
      <c r="AY1044" s="52">
        <f>IF(参照!E1044="","",参照!E1044)</f>
        <v>4.0500000000000003E-4</v>
      </c>
      <c r="AZ1044" s="52" t="str">
        <f>IF(参照!F1044="","",参照!F1044)</f>
        <v>旭化成(株)</v>
      </c>
      <c r="BA1044" s="52" t="str">
        <f>IF(参照!G1044="","",参照!G1044)</f>
        <v>旭化成(株)_メニューB</v>
      </c>
      <c r="BB1044" s="52">
        <f t="shared" si="47"/>
        <v>0.40500000000000003</v>
      </c>
      <c r="BD1044" s="52" t="str">
        <f>IF(参照!L1044="","",参照!L1044)</f>
        <v/>
      </c>
    </row>
    <row r="1045" spans="47:56">
      <c r="AU1045" s="52" t="str">
        <f>IF(参照!A1045="","",参照!A1045)</f>
        <v/>
      </c>
      <c r="AV1045" s="52" t="str">
        <f>IF(参照!B1045="","",参照!B1045)</f>
        <v/>
      </c>
      <c r="AW1045" s="52" t="str">
        <f>IF(参照!C1045="","",参照!C1045)</f>
        <v/>
      </c>
      <c r="AX1045" s="52" t="str">
        <f>IF(参照!D1045="","",参照!D1045)</f>
        <v>メニューC</v>
      </c>
      <c r="AY1045" s="52">
        <f>IF(参照!E1045="","",参照!E1045)</f>
        <v>4.1099999999999996E-4</v>
      </c>
      <c r="AZ1045" s="52" t="str">
        <f>IF(参照!F1045="","",参照!F1045)</f>
        <v>旭化成(株)</v>
      </c>
      <c r="BA1045" s="52" t="str">
        <f>IF(参照!G1045="","",参照!G1045)</f>
        <v>旭化成(株)_メニューC</v>
      </c>
      <c r="BB1045" s="52">
        <f t="shared" si="47"/>
        <v>0.41099999999999998</v>
      </c>
      <c r="BD1045" s="52" t="str">
        <f>IF(参照!L1045="","",参照!L1045)</f>
        <v/>
      </c>
    </row>
    <row r="1046" spans="47:56">
      <c r="AU1046" s="52" t="str">
        <f>IF(参照!A1046="","",参照!A1046)</f>
        <v/>
      </c>
      <c r="AV1046" s="52" t="str">
        <f>IF(参照!B1046="","",参照!B1046)</f>
        <v/>
      </c>
      <c r="AW1046" s="52" t="str">
        <f>IF(参照!C1046="","",参照!C1046)</f>
        <v/>
      </c>
      <c r="AX1046" s="52" t="str">
        <f>IF(参照!D1046="","",参照!D1046)</f>
        <v>メニューD</v>
      </c>
      <c r="AY1046" s="52">
        <f>IF(参照!E1046="","",参照!E1046)</f>
        <v>3.4599999999999995E-4</v>
      </c>
      <c r="AZ1046" s="52" t="str">
        <f>IF(参照!F1046="","",参照!F1046)</f>
        <v>旭化成(株)</v>
      </c>
      <c r="BA1046" s="52" t="str">
        <f>IF(参照!G1046="","",参照!G1046)</f>
        <v>旭化成(株)_メニューD</v>
      </c>
      <c r="BB1046" s="52">
        <f t="shared" si="47"/>
        <v>0.34599999999999997</v>
      </c>
      <c r="BD1046" s="52" t="str">
        <f>IF(参照!L1046="","",参照!L1046)</f>
        <v/>
      </c>
    </row>
    <row r="1047" spans="47:56">
      <c r="AU1047" s="52" t="str">
        <f>IF(参照!A1047="","",参照!A1047)</f>
        <v/>
      </c>
      <c r="AV1047" s="52" t="str">
        <f>IF(参照!B1047="","",参照!B1047)</f>
        <v/>
      </c>
      <c r="AW1047" s="52" t="str">
        <f>IF(参照!C1047="","",参照!C1047)</f>
        <v/>
      </c>
      <c r="AX1047" s="52" t="str">
        <f>IF(参照!D1047="","",参照!D1047)</f>
        <v>メニューE</v>
      </c>
      <c r="AY1047" s="52">
        <f>IF(参照!E1047="","",参照!E1047)</f>
        <v>3.5299999999999996E-4</v>
      </c>
      <c r="AZ1047" s="52" t="str">
        <f>IF(参照!F1047="","",参照!F1047)</f>
        <v>旭化成(株)</v>
      </c>
      <c r="BA1047" s="52" t="str">
        <f>IF(参照!G1047="","",参照!G1047)</f>
        <v>旭化成(株)_メニューE</v>
      </c>
      <c r="BB1047" s="52">
        <f t="shared" si="47"/>
        <v>0.35299999999999998</v>
      </c>
      <c r="BD1047" s="52" t="str">
        <f>IF(参照!L1047="","",参照!L1047)</f>
        <v/>
      </c>
    </row>
    <row r="1048" spans="47:56">
      <c r="AU1048" s="52" t="str">
        <f>IF(参照!A1048="","",参照!A1048)</f>
        <v/>
      </c>
      <c r="AV1048" s="52" t="str">
        <f>IF(参照!B1048="","",参照!B1048)</f>
        <v/>
      </c>
      <c r="AW1048" s="52" t="str">
        <f>IF(参照!C1048="","",参照!C1048)</f>
        <v/>
      </c>
      <c r="AX1048" s="52" t="str">
        <f>IF(参照!D1048="","",参照!D1048)</f>
        <v>メニューF</v>
      </c>
      <c r="AY1048" s="52">
        <f>IF(参照!E1048="","",参照!E1048)</f>
        <v>0</v>
      </c>
      <c r="AZ1048" s="52" t="str">
        <f>IF(参照!F1048="","",参照!F1048)</f>
        <v>旭化成(株)</v>
      </c>
      <c r="BA1048" s="52" t="str">
        <f>IF(参照!G1048="","",参照!G1048)</f>
        <v>旭化成(株)_メニューF</v>
      </c>
      <c r="BB1048" s="52">
        <f t="shared" si="47"/>
        <v>0</v>
      </c>
      <c r="BD1048" s="52" t="str">
        <f>IF(参照!L1048="","",参照!L1048)</f>
        <v/>
      </c>
    </row>
    <row r="1049" spans="47:56">
      <c r="AU1049" s="52" t="str">
        <f>IF(参照!A1049="","",参照!A1049)</f>
        <v/>
      </c>
      <c r="AV1049" s="52" t="str">
        <f>IF(参照!B1049="","",参照!B1049)</f>
        <v/>
      </c>
      <c r="AW1049" s="52" t="str">
        <f>IF(参照!C1049="","",参照!C1049)</f>
        <v/>
      </c>
      <c r="AX1049" s="52" t="str">
        <f>IF(参照!D1049="","",参照!D1049)</f>
        <v>(参考値)事業者全体</v>
      </c>
      <c r="AY1049" s="52">
        <f>IF(参照!E1049="","",参照!E1049)</f>
        <v>5.0699999999999996E-4</v>
      </c>
      <c r="AZ1049" s="52" t="str">
        <f>IF(参照!F1049="","",参照!F1049)</f>
        <v>旭化成(株)</v>
      </c>
      <c r="BA1049" s="52" t="str">
        <f>IF(参照!G1049="","",参照!G1049)</f>
        <v>旭化成(株)_(参考値)事業者全体</v>
      </c>
      <c r="BB1049" s="52">
        <f t="shared" si="47"/>
        <v>0.50700000000000001</v>
      </c>
      <c r="BD1049" s="52" t="str">
        <f>IF(参照!L1049="","",参照!L1049)</f>
        <v/>
      </c>
    </row>
    <row r="1050" spans="47:56">
      <c r="AU1050" s="52" t="str">
        <f>IF(参照!A1050="","",参照!A1050)</f>
        <v>A0693</v>
      </c>
      <c r="AV1050" s="52" t="str">
        <f>IF(参照!B1050="","",参照!B1050)</f>
        <v>京和ガス(株)</v>
      </c>
      <c r="AW1050" s="52">
        <f>IF(参照!C1050="","",参照!C1050)</f>
        <v>5.1500000000000005E-4</v>
      </c>
      <c r="AX1050" s="52" t="str">
        <f>IF(参照!D1050="","",参照!D1050)</f>
        <v/>
      </c>
      <c r="AY1050" s="52">
        <f>IF(参照!E1050="","",参照!E1050)</f>
        <v>4.5899999999999999E-4</v>
      </c>
      <c r="AZ1050" s="52" t="str">
        <f>IF(参照!F1050="","",参照!F1050)</f>
        <v>京和ガス(株)</v>
      </c>
      <c r="BA1050" s="52" t="str">
        <f>IF(参照!G1050="","",参照!G1050)</f>
        <v>京和ガス(株)_</v>
      </c>
      <c r="BB1050" s="52">
        <f t="shared" si="47"/>
        <v>0.45899999999999996</v>
      </c>
      <c r="BD1050" s="52" t="str">
        <f>IF(参照!L1050="","",参照!L1050)</f>
        <v/>
      </c>
    </row>
    <row r="1051" spans="47:56">
      <c r="AU1051" s="52" t="str">
        <f>IF(参照!A1051="","",参照!A1051)</f>
        <v>A0696</v>
      </c>
      <c r="AV1051" s="52" t="str">
        <f>IF(参照!B1051="","",参照!B1051)</f>
        <v>(株)岡崎建材</v>
      </c>
      <c r="AW1051" s="52">
        <f>IF(参照!C1051="","",参照!C1051)</f>
        <v>4.9299999999999995E-4</v>
      </c>
      <c r="AX1051" s="52" t="str">
        <f>IF(参照!D1051="","",参照!D1051)</f>
        <v/>
      </c>
      <c r="AY1051" s="52">
        <f>IF(参照!E1051="","",参照!E1051)</f>
        <v>4.37E-4</v>
      </c>
      <c r="AZ1051" s="52" t="str">
        <f>IF(参照!F1051="","",参照!F1051)</f>
        <v>(株)岡崎建材</v>
      </c>
      <c r="BA1051" s="52" t="str">
        <f>IF(参照!G1051="","",参照!G1051)</f>
        <v>(株)岡崎建材_</v>
      </c>
      <c r="BB1051" s="52">
        <f t="shared" si="47"/>
        <v>0.437</v>
      </c>
      <c r="BD1051" s="52" t="str">
        <f>IF(参照!L1051="","",参照!L1051)</f>
        <v/>
      </c>
    </row>
    <row r="1052" spans="47:56">
      <c r="AU1052" s="52" t="str">
        <f>IF(参照!A1052="","",参照!A1052)</f>
        <v>A0698</v>
      </c>
      <c r="AV1052" s="52" t="str">
        <f>IF(参照!B1052="","",参照!B1052)</f>
        <v>(株)エフオン</v>
      </c>
      <c r="AW1052" s="52" t="str">
        <f>IF(参照!C1052="","",参照!C1052)</f>
        <v>0.000453※</v>
      </c>
      <c r="AX1052" s="52" t="str">
        <f>IF(参照!D1052="","",参照!D1052)</f>
        <v>メニューA</v>
      </c>
      <c r="AY1052" s="52">
        <f>IF(参照!E1052="","",参照!E1052)</f>
        <v>0</v>
      </c>
      <c r="AZ1052" s="52" t="str">
        <f>IF(参照!F1052="","",参照!F1052)</f>
        <v>(株)エフオン</v>
      </c>
      <c r="BA1052" s="52" t="str">
        <f>IF(参照!G1052="","",参照!G1052)</f>
        <v>(株)エフオン_メニューA</v>
      </c>
      <c r="BB1052" s="52">
        <f t="shared" si="47"/>
        <v>0</v>
      </c>
      <c r="BD1052" s="52" t="str">
        <f>IF(参照!L1052="","",参照!L1052)</f>
        <v/>
      </c>
    </row>
    <row r="1053" spans="47:56">
      <c r="AU1053" s="52" t="str">
        <f>IF(参照!A1053="","",参照!A1053)</f>
        <v/>
      </c>
      <c r="AV1053" s="52" t="str">
        <f>IF(参照!B1053="","",参照!B1053)</f>
        <v/>
      </c>
      <c r="AW1053" s="52" t="str">
        <f>IF(参照!C1053="","",参照!C1053)</f>
        <v/>
      </c>
      <c r="AX1053" s="52" t="str">
        <f>IF(参照!D1053="","",参照!D1053)</f>
        <v>メニューB</v>
      </c>
      <c r="AY1053" s="52">
        <f>IF(参照!E1053="","",参照!E1053)</f>
        <v>2.4699999999999999E-4</v>
      </c>
      <c r="AZ1053" s="52" t="str">
        <f>IF(参照!F1053="","",参照!F1053)</f>
        <v>(株)エフオン</v>
      </c>
      <c r="BA1053" s="52" t="str">
        <f>IF(参照!G1053="","",参照!G1053)</f>
        <v>(株)エフオン_メニューB</v>
      </c>
      <c r="BB1053" s="52">
        <f t="shared" si="47"/>
        <v>0.247</v>
      </c>
      <c r="BD1053" s="52" t="str">
        <f>IF(参照!L1053="","",参照!L1053)</f>
        <v/>
      </c>
    </row>
    <row r="1054" spans="47:56">
      <c r="AU1054" s="52" t="str">
        <f>IF(参照!A1054="","",参照!A1054)</f>
        <v/>
      </c>
      <c r="AV1054" s="52" t="str">
        <f>IF(参照!B1054="","",参照!B1054)</f>
        <v/>
      </c>
      <c r="AW1054" s="52" t="str">
        <f>IF(参照!C1054="","",参照!C1054)</f>
        <v/>
      </c>
      <c r="AX1054" s="52" t="str">
        <f>IF(参照!D1054="","",参照!D1054)</f>
        <v>メニューC</v>
      </c>
      <c r="AY1054" s="52">
        <f>IF(参照!E1054="","",参照!E1054)</f>
        <v>2.9499999999999996E-4</v>
      </c>
      <c r="AZ1054" s="52" t="str">
        <f>IF(参照!F1054="","",参照!F1054)</f>
        <v>(株)エフオン</v>
      </c>
      <c r="BA1054" s="52" t="str">
        <f>IF(参照!G1054="","",参照!G1054)</f>
        <v>(株)エフオン_メニューC</v>
      </c>
      <c r="BB1054" s="52">
        <f t="shared" si="47"/>
        <v>0.29499999999999998</v>
      </c>
      <c r="BD1054" s="52" t="str">
        <f>IF(参照!L1054="","",参照!L1054)</f>
        <v/>
      </c>
    </row>
    <row r="1055" spans="47:56">
      <c r="AU1055" s="52" t="str">
        <f>IF(参照!A1055="","",参照!A1055)</f>
        <v/>
      </c>
      <c r="AV1055" s="52" t="str">
        <f>IF(参照!B1055="","",参照!B1055)</f>
        <v/>
      </c>
      <c r="AW1055" s="52" t="str">
        <f>IF(参照!C1055="","",参照!C1055)</f>
        <v/>
      </c>
      <c r="AX1055" s="52" t="str">
        <f>IF(参照!D1055="","",参照!D1055)</f>
        <v>メニューD</v>
      </c>
      <c r="AY1055" s="52">
        <f>IF(参照!E1055="","",参照!E1055)</f>
        <v>3.0899999999999998E-4</v>
      </c>
      <c r="AZ1055" s="52" t="str">
        <f>IF(参照!F1055="","",参照!F1055)</f>
        <v>(株)エフオン</v>
      </c>
      <c r="BA1055" s="52" t="str">
        <f>IF(参照!G1055="","",参照!G1055)</f>
        <v>(株)エフオン_メニューD</v>
      </c>
      <c r="BB1055" s="52">
        <f t="shared" si="47"/>
        <v>0.309</v>
      </c>
      <c r="BD1055" s="52" t="str">
        <f>IF(参照!L1055="","",参照!L1055)</f>
        <v/>
      </c>
    </row>
    <row r="1056" spans="47:56">
      <c r="AU1056" s="52" t="str">
        <f>IF(参照!A1056="","",参照!A1056)</f>
        <v/>
      </c>
      <c r="AV1056" s="52" t="str">
        <f>IF(参照!B1056="","",参照!B1056)</f>
        <v/>
      </c>
      <c r="AW1056" s="52" t="str">
        <f>IF(参照!C1056="","",参照!C1056)</f>
        <v/>
      </c>
      <c r="AX1056" s="52" t="str">
        <f>IF(参照!D1056="","",参照!D1056)</f>
        <v>メニューE</v>
      </c>
      <c r="AY1056" s="52">
        <f>IF(参照!E1056="","",参照!E1056)</f>
        <v>3.3100000000000002E-4</v>
      </c>
      <c r="AZ1056" s="52" t="str">
        <f>IF(参照!F1056="","",参照!F1056)</f>
        <v>(株)エフオン</v>
      </c>
      <c r="BA1056" s="52" t="str">
        <f>IF(参照!G1056="","",参照!G1056)</f>
        <v>(株)エフオン_メニューE</v>
      </c>
      <c r="BB1056" s="52">
        <f t="shared" si="47"/>
        <v>0.33100000000000002</v>
      </c>
      <c r="BD1056" s="52" t="str">
        <f>IF(参照!L1056="","",参照!L1056)</f>
        <v/>
      </c>
    </row>
    <row r="1057" spans="47:56">
      <c r="AU1057" s="52" t="str">
        <f>IF(参照!A1057="","",参照!A1057)</f>
        <v/>
      </c>
      <c r="AV1057" s="52" t="str">
        <f>IF(参照!B1057="","",参照!B1057)</f>
        <v/>
      </c>
      <c r="AW1057" s="52" t="str">
        <f>IF(参照!C1057="","",参照!C1057)</f>
        <v/>
      </c>
      <c r="AX1057" s="52" t="str">
        <f>IF(参照!D1057="","",参照!D1057)</f>
        <v>メニューF</v>
      </c>
      <c r="AY1057" s="52">
        <f>IF(参照!E1057="","",参照!E1057)</f>
        <v>3.3500000000000001E-4</v>
      </c>
      <c r="AZ1057" s="52" t="str">
        <f>IF(参照!F1057="","",参照!F1057)</f>
        <v>(株)エフオン</v>
      </c>
      <c r="BA1057" s="52" t="str">
        <f>IF(参照!G1057="","",参照!G1057)</f>
        <v>(株)エフオン_メニューF</v>
      </c>
      <c r="BB1057" s="52">
        <f t="shared" si="47"/>
        <v>0.33500000000000002</v>
      </c>
      <c r="BD1057" s="52" t="str">
        <f>IF(参照!L1057="","",参照!L1057)</f>
        <v/>
      </c>
    </row>
    <row r="1058" spans="47:56">
      <c r="AU1058" s="52" t="str">
        <f>IF(参照!A1058="","",参照!A1058)</f>
        <v/>
      </c>
      <c r="AV1058" s="52" t="str">
        <f>IF(参照!B1058="","",参照!B1058)</f>
        <v/>
      </c>
      <c r="AW1058" s="52" t="str">
        <f>IF(参照!C1058="","",参照!C1058)</f>
        <v/>
      </c>
      <c r="AX1058" s="52" t="str">
        <f>IF(参照!D1058="","",参照!D1058)</f>
        <v>(参考値)事業者全体</v>
      </c>
      <c r="AY1058" s="52">
        <f>IF(参照!E1058="","",参照!E1058)</f>
        <v>4.1599999999999997E-4</v>
      </c>
      <c r="AZ1058" s="52" t="str">
        <f>IF(参照!F1058="","",参照!F1058)</f>
        <v>(株)エフオン</v>
      </c>
      <c r="BA1058" s="52" t="str">
        <f>IF(参照!G1058="","",参照!G1058)</f>
        <v>(株)エフオン_(参考値)事業者全体</v>
      </c>
      <c r="BB1058" s="52">
        <f t="shared" si="47"/>
        <v>0.41599999999999998</v>
      </c>
      <c r="BD1058" s="52" t="str">
        <f>IF(参照!L1058="","",参照!L1058)</f>
        <v/>
      </c>
    </row>
    <row r="1059" spans="47:56">
      <c r="AU1059" s="52" t="str">
        <f>IF(参照!A1059="","",参照!A1059)</f>
        <v>A0699</v>
      </c>
      <c r="AV1059" s="52" t="str">
        <f>IF(参照!B1059="","",参照!B1059)</f>
        <v>(株)岡崎さくら電力</v>
      </c>
      <c r="AW1059" s="52">
        <f>IF(参照!C1059="","",参照!C1059)</f>
        <v>1.85E-4</v>
      </c>
      <c r="AX1059" s="52" t="str">
        <f>IF(参照!D1059="","",参照!D1059)</f>
        <v/>
      </c>
      <c r="AY1059" s="52">
        <f>IF(参照!E1059="","",参照!E1059)</f>
        <v>3.1700000000000001E-4</v>
      </c>
      <c r="AZ1059" s="52" t="str">
        <f>IF(参照!F1059="","",参照!F1059)</f>
        <v>(株)岡崎さくら電力</v>
      </c>
      <c r="BA1059" s="52" t="str">
        <f>IF(参照!G1059="","",参照!G1059)</f>
        <v>(株)岡崎さくら電力_</v>
      </c>
      <c r="BB1059" s="52">
        <f t="shared" si="47"/>
        <v>0.317</v>
      </c>
      <c r="BD1059" s="52" t="str">
        <f>IF(参照!L1059="","",参照!L1059)</f>
        <v/>
      </c>
    </row>
    <row r="1060" spans="47:56">
      <c r="AU1060" s="52" t="str">
        <f>IF(参照!A1060="","",参照!A1060)</f>
        <v>A0702</v>
      </c>
      <c r="AV1060" s="52" t="str">
        <f>IF(参照!B1060="","",参照!B1060)</f>
        <v>旭マルヰガス(株)</v>
      </c>
      <c r="AW1060" s="52">
        <f>IF(参照!C1060="","",参照!C1060)</f>
        <v>5.1599999999999997E-4</v>
      </c>
      <c r="AX1060" s="52" t="str">
        <f>IF(参照!D1060="","",参照!D1060)</f>
        <v/>
      </c>
      <c r="AY1060" s="52">
        <f>IF(参照!E1060="","",参照!E1060)</f>
        <v>5.6099999999999998E-4</v>
      </c>
      <c r="AZ1060" s="52" t="str">
        <f>IF(参照!F1060="","",参照!F1060)</f>
        <v>旭マルヰガス(株)</v>
      </c>
      <c r="BA1060" s="52" t="str">
        <f>IF(参照!G1060="","",参照!G1060)</f>
        <v>旭マルヰガス(株)_</v>
      </c>
      <c r="BB1060" s="52">
        <f t="shared" si="47"/>
        <v>0.56099999999999994</v>
      </c>
      <c r="BD1060" s="52" t="str">
        <f>IF(参照!L1060="","",参照!L1060)</f>
        <v/>
      </c>
    </row>
    <row r="1061" spans="47:56">
      <c r="AU1061" s="52" t="str">
        <f>IF(参照!A1061="","",参照!A1061)</f>
        <v>A0703</v>
      </c>
      <c r="AV1061" s="52" t="str">
        <f>IF(参照!B1061="","",参照!B1061)</f>
        <v>ＪＲＥトレーディング(株)</v>
      </c>
      <c r="AW1061" s="52" t="str">
        <f>IF(参照!C1061="","",参照!C1061)</f>
        <v>0.000453※</v>
      </c>
      <c r="AX1061" s="52" t="str">
        <f>IF(参照!D1061="","",参照!D1061)</f>
        <v/>
      </c>
      <c r="AY1061" s="52">
        <f>IF(参照!E1061="","",参照!E1061)</f>
        <v>7.0899999999999999E-4</v>
      </c>
      <c r="AZ1061" s="52" t="str">
        <f>IF(参照!F1061="","",参照!F1061)</f>
        <v>ＪＲＥトレーディング(株)</v>
      </c>
      <c r="BA1061" s="52" t="str">
        <f>IF(参照!G1061="","",参照!G1061)</f>
        <v>ＪＲＥトレーディング(株)_</v>
      </c>
      <c r="BB1061" s="52">
        <f t="shared" si="47"/>
        <v>0.70899999999999996</v>
      </c>
      <c r="BD1061" s="52" t="str">
        <f>IF(参照!L1061="","",参照!L1061)</f>
        <v/>
      </c>
    </row>
    <row r="1062" spans="47:56">
      <c r="AU1062" s="52" t="str">
        <f>IF(参照!A1062="","",参照!A1062)</f>
        <v>A0704</v>
      </c>
      <c r="AV1062" s="52" t="str">
        <f>IF(参照!B1062="","",参照!B1062)</f>
        <v>Ｃａｓｔｌｅｔｏｎ　Ｃｏｍｍｏｄｉｔｉｅｓ　Ｊａｐａｎ合同会社</v>
      </c>
      <c r="AW1062" s="52">
        <f>IF(参照!C1062="","",参照!C1062)</f>
        <v>2.05E-4</v>
      </c>
      <c r="AX1062" s="52" t="str">
        <f>IF(参照!D1062="","",参照!D1062)</f>
        <v/>
      </c>
      <c r="AY1062" s="52">
        <f>IF(参照!E1062="","",参照!E1062)</f>
        <v>1.4899999999999999E-4</v>
      </c>
      <c r="AZ1062" s="52" t="str">
        <f>IF(参照!F1062="","",参照!F1062)</f>
        <v>Ｃａｓｔｌｅｔｏｎ　Ｃｏｍｍｏｄｉｔｉｅｓ　Ｊａｐａｎ合同会社</v>
      </c>
      <c r="BA1062" s="52" t="str">
        <f>IF(参照!G1062="","",参照!G1062)</f>
        <v>Ｃａｓｔｌｅｔｏｎ　Ｃｏｍｍｏｄｉｔｉｅｓ　Ｊａｐａｎ合同会社_</v>
      </c>
      <c r="BB1062" s="52">
        <f t="shared" si="47"/>
        <v>0.14899999999999999</v>
      </c>
      <c r="BD1062" s="52" t="str">
        <f>IF(参照!L1062="","",参照!L1062)</f>
        <v/>
      </c>
    </row>
    <row r="1063" spans="47:56">
      <c r="AU1063" s="52" t="str">
        <f>IF(参照!A1063="","",参照!A1063)</f>
        <v>A0705</v>
      </c>
      <c r="AV1063" s="52" t="str">
        <f>IF(参照!B1063="","",参照!B1063)</f>
        <v>神戸電力(株)</v>
      </c>
      <c r="AW1063" s="52">
        <f>IF(参照!C1063="","",参照!C1063)</f>
        <v>6.1799999999999995E-4</v>
      </c>
      <c r="AX1063" s="52" t="str">
        <f>IF(参照!D1063="","",参照!D1063)</f>
        <v/>
      </c>
      <c r="AY1063" s="52">
        <f>IF(参照!E1063="","",参照!E1063)</f>
        <v>6.9200000000000002E-4</v>
      </c>
      <c r="AZ1063" s="52" t="str">
        <f>IF(参照!F1063="","",参照!F1063)</f>
        <v>神戸電力(株)</v>
      </c>
      <c r="BA1063" s="52" t="str">
        <f>IF(参照!G1063="","",参照!G1063)</f>
        <v>神戸電力(株)_</v>
      </c>
      <c r="BB1063" s="52">
        <f t="shared" si="47"/>
        <v>0.69200000000000006</v>
      </c>
      <c r="BD1063" s="52" t="str">
        <f>IF(参照!L1063="","",参照!L1063)</f>
        <v/>
      </c>
    </row>
    <row r="1064" spans="47:56">
      <c r="AU1064" s="52" t="str">
        <f>IF(参照!A1064="","",参照!A1064)</f>
        <v>A0708</v>
      </c>
      <c r="AV1064" s="52" t="str">
        <f>IF(参照!B1064="","",参照!B1064)</f>
        <v>エア・ウォーター・ライフソリューション(株)(旧：エア・ウォーター北海道(株))</v>
      </c>
      <c r="AW1064" s="52">
        <f>IF(参照!C1064="","",参照!C1064)</f>
        <v>6.0300000000000002E-4</v>
      </c>
      <c r="AX1064" s="52" t="str">
        <f>IF(参照!D1064="","",参照!D1064)</f>
        <v/>
      </c>
      <c r="AY1064" s="52">
        <f>IF(参照!E1064="","",参照!E1064)</f>
        <v>5.4699999999999996E-4</v>
      </c>
      <c r="AZ1064" s="52" t="str">
        <f>IF(参照!F1064="","",参照!F1064)</f>
        <v>エア・ウォーター・ライフソリューション(株)(旧：エア・ウォーター北海道(株))</v>
      </c>
      <c r="BA1064" s="52" t="str">
        <f>IF(参照!G1064="","",参照!G1064)</f>
        <v>エア・ウォーター・ライフソリューション(株)(旧：エア・ウォーター北海道(株))_</v>
      </c>
      <c r="BB1064" s="52">
        <f t="shared" si="47"/>
        <v>0.54699999999999993</v>
      </c>
      <c r="BD1064" s="52" t="str">
        <f>IF(参照!L1064="","",参照!L1064)</f>
        <v/>
      </c>
    </row>
    <row r="1065" spans="47:56">
      <c r="AU1065" s="52" t="str">
        <f>IF(参照!A1065="","",参照!A1065)</f>
        <v>A0709</v>
      </c>
      <c r="AV1065" s="52" t="str">
        <f>IF(参照!B1065="","",参照!B1065)</f>
        <v>生活協同組合ひろしま</v>
      </c>
      <c r="AW1065" s="52">
        <f>IF(参照!C1065="","",参照!C1065)</f>
        <v>3.6699999999999998E-4</v>
      </c>
      <c r="AX1065" s="52" t="str">
        <f>IF(参照!D1065="","",参照!D1065)</f>
        <v>メニューA</v>
      </c>
      <c r="AY1065" s="52">
        <f>IF(参照!E1065="","",参照!E1065)</f>
        <v>3.5100000000000002E-4</v>
      </c>
      <c r="AZ1065" s="52" t="str">
        <f>IF(参照!F1065="","",参照!F1065)</f>
        <v>生活協同組合ひろしま</v>
      </c>
      <c r="BA1065" s="52" t="str">
        <f>IF(参照!G1065="","",参照!G1065)</f>
        <v>生活協同組合ひろしま_メニューA</v>
      </c>
      <c r="BB1065" s="52">
        <f t="shared" si="47"/>
        <v>0.35100000000000003</v>
      </c>
      <c r="BD1065" s="52" t="str">
        <f>IF(参照!L1065="","",参照!L1065)</f>
        <v/>
      </c>
    </row>
    <row r="1066" spans="47:56">
      <c r="AU1066" s="52" t="str">
        <f>IF(参照!A1066="","",参照!A1066)</f>
        <v/>
      </c>
      <c r="AV1066" s="52" t="str">
        <f>IF(参照!B1066="","",参照!B1066)</f>
        <v/>
      </c>
      <c r="AW1066" s="52" t="str">
        <f>IF(参照!C1066="","",参照!C1066)</f>
        <v/>
      </c>
      <c r="AX1066" s="52" t="str">
        <f>IF(参照!D1066="","",参照!D1066)</f>
        <v>メニューB(残差)</v>
      </c>
      <c r="AY1066" s="52">
        <f>IF(参照!E1066="","",参照!E1066)</f>
        <v>3.21E-4</v>
      </c>
      <c r="AZ1066" s="52" t="str">
        <f>IF(参照!F1066="","",参照!F1066)</f>
        <v>生活協同組合ひろしま</v>
      </c>
      <c r="BA1066" s="52" t="str">
        <f>IF(参照!G1066="","",参照!G1066)</f>
        <v>生活協同組合ひろしま_メニューB(残差)</v>
      </c>
      <c r="BB1066" s="52">
        <f t="shared" si="47"/>
        <v>0.32100000000000001</v>
      </c>
      <c r="BD1066" s="52" t="str">
        <f>IF(参照!L1066="","",参照!L1066)</f>
        <v/>
      </c>
    </row>
    <row r="1067" spans="47:56">
      <c r="AU1067" s="52" t="str">
        <f>IF(参照!A1067="","",参照!A1067)</f>
        <v/>
      </c>
      <c r="AV1067" s="52" t="str">
        <f>IF(参照!B1067="","",参照!B1067)</f>
        <v/>
      </c>
      <c r="AW1067" s="52" t="str">
        <f>IF(参照!C1067="","",参照!C1067)</f>
        <v/>
      </c>
      <c r="AX1067" s="52" t="str">
        <f>IF(参照!D1067="","",参照!D1067)</f>
        <v>(参考値)事業者全体</v>
      </c>
      <c r="AY1067" s="52">
        <f>IF(参照!E1067="","",参照!E1067)</f>
        <v>3.4200000000000002E-4</v>
      </c>
      <c r="AZ1067" s="52" t="str">
        <f>IF(参照!F1067="","",参照!F1067)</f>
        <v>生活協同組合ひろしま</v>
      </c>
      <c r="BA1067" s="52" t="str">
        <f>IF(参照!G1067="","",参照!G1067)</f>
        <v>生活協同組合ひろしま_(参考値)事業者全体</v>
      </c>
      <c r="BB1067" s="52">
        <f t="shared" si="47"/>
        <v>0.34200000000000003</v>
      </c>
      <c r="BD1067" s="52" t="str">
        <f>IF(参照!L1067="","",参照!L1067)</f>
        <v/>
      </c>
    </row>
    <row r="1068" spans="47:56">
      <c r="AU1068" s="52" t="str">
        <f>IF(参照!A1068="","",参照!A1068)</f>
        <v>A0710</v>
      </c>
      <c r="AV1068" s="52" t="str">
        <f>IF(参照!B1068="","",参照!B1068)</f>
        <v>(株)京楽産業ホールディングス</v>
      </c>
      <c r="AW1068" s="52">
        <f>IF(参照!C1068="","",参照!C1068)</f>
        <v>4.8299999999999998E-4</v>
      </c>
      <c r="AX1068" s="52" t="str">
        <f>IF(参照!D1068="","",参照!D1068)</f>
        <v/>
      </c>
      <c r="AY1068" s="52">
        <f>IF(参照!E1068="","",参照!E1068)</f>
        <v>5.2999999999999998E-4</v>
      </c>
      <c r="AZ1068" s="52" t="str">
        <f>IF(参照!F1068="","",参照!F1068)</f>
        <v>(株)京楽産業ホールディングス</v>
      </c>
      <c r="BA1068" s="52" t="str">
        <f>IF(参照!G1068="","",参照!G1068)</f>
        <v>(株)京楽産業ホールディングス_</v>
      </c>
      <c r="BB1068" s="52">
        <f t="shared" si="47"/>
        <v>0.53</v>
      </c>
      <c r="BD1068" s="52" t="str">
        <f>IF(参照!L1068="","",参照!L1068)</f>
        <v/>
      </c>
    </row>
    <row r="1069" spans="47:56">
      <c r="AU1069" s="52" t="str">
        <f>IF(参照!A1069="","",参照!A1069)</f>
        <v>A0711</v>
      </c>
      <c r="AV1069" s="52" t="str">
        <f>IF(参照!B1069="","",参照!B1069)</f>
        <v>(株)ＲｅｎｏＬａｂｏ</v>
      </c>
      <c r="AW1069" s="52">
        <f>IF(参照!C1069="","",参照!C1069)</f>
        <v>5.1000000000000004E-4</v>
      </c>
      <c r="AX1069" s="52" t="str">
        <f>IF(参照!D1069="","",参照!D1069)</f>
        <v/>
      </c>
      <c r="AY1069" s="52">
        <f>IF(参照!E1069="","",参照!E1069)</f>
        <v>5.6300000000000002E-4</v>
      </c>
      <c r="AZ1069" s="52" t="str">
        <f>IF(参照!F1069="","",参照!F1069)</f>
        <v>(株)ＲｅｎｏＬａｂｏ</v>
      </c>
      <c r="BA1069" s="52" t="str">
        <f>IF(参照!G1069="","",参照!G1069)</f>
        <v>(株)ＲｅｎｏＬａｂｏ_</v>
      </c>
      <c r="BB1069" s="52">
        <f t="shared" si="47"/>
        <v>0.56300000000000006</v>
      </c>
      <c r="BD1069" s="52" t="str">
        <f>IF(参照!L1069="","",参照!L1069)</f>
        <v/>
      </c>
    </row>
    <row r="1070" spans="47:56">
      <c r="AU1070" s="52" t="str">
        <f>IF(参照!A1070="","",参照!A1070)</f>
        <v>A0712</v>
      </c>
      <c r="AV1070" s="52" t="str">
        <f>IF(参照!B1070="","",参照!B1070)</f>
        <v>アークエルテクノロジーズ(株)</v>
      </c>
      <c r="AW1070" s="52">
        <f>IF(参照!C1070="","",参照!C1070)</f>
        <v>5.13E-4</v>
      </c>
      <c r="AX1070" s="52" t="str">
        <f>IF(参照!D1070="","",参照!D1070)</f>
        <v/>
      </c>
      <c r="AY1070" s="52">
        <f>IF(参照!E1070="","",参照!E1070)</f>
        <v>0</v>
      </c>
      <c r="AZ1070" s="52" t="str">
        <f>IF(参照!F1070="","",参照!F1070)</f>
        <v>アークエルテクノロジーズ(株)</v>
      </c>
      <c r="BA1070" s="52" t="str">
        <f>IF(参照!G1070="","",参照!G1070)</f>
        <v>アークエルテクノロジーズ(株)_</v>
      </c>
      <c r="BB1070" s="52">
        <f t="shared" si="47"/>
        <v>0</v>
      </c>
      <c r="BD1070" s="52" t="str">
        <f>IF(参照!L1070="","",参照!L1070)</f>
        <v/>
      </c>
    </row>
    <row r="1071" spans="47:56">
      <c r="AU1071" s="52" t="str">
        <f>IF(参照!A1071="","",参照!A1071)</f>
        <v>A0713</v>
      </c>
      <c r="AV1071" s="52" t="str">
        <f>IF(参照!B1071="","",参照!B1071)</f>
        <v>弥富ガス協同組合</v>
      </c>
      <c r="AW1071" s="52">
        <f>IF(参照!C1071="","",参照!C1071)</f>
        <v>5.2500000000000008E-4</v>
      </c>
      <c r="AX1071" s="52" t="str">
        <f>IF(参照!D1071="","",参照!D1071)</f>
        <v/>
      </c>
      <c r="AY1071" s="52">
        <f>IF(参照!E1071="","",参照!E1071)</f>
        <v>5.6999999999999998E-4</v>
      </c>
      <c r="AZ1071" s="52" t="str">
        <f>IF(参照!F1071="","",参照!F1071)</f>
        <v>弥富ガス協同組合</v>
      </c>
      <c r="BA1071" s="52" t="str">
        <f>IF(参照!G1071="","",参照!G1071)</f>
        <v>弥富ガス協同組合_</v>
      </c>
      <c r="BB1071" s="52">
        <f t="shared" si="47"/>
        <v>0.56999999999999995</v>
      </c>
      <c r="BD1071" s="52" t="str">
        <f>IF(参照!L1071="","",参照!L1071)</f>
        <v/>
      </c>
    </row>
    <row r="1072" spans="47:56">
      <c r="AU1072" s="52" t="str">
        <f>IF(参照!A1072="","",参照!A1072)</f>
        <v>A0714</v>
      </c>
      <c r="AV1072" s="52" t="str">
        <f>IF(参照!B1072="","",参照!B1072)</f>
        <v>エルメック(株)</v>
      </c>
      <c r="AW1072" s="52">
        <f>IF(参照!C1072="","",参照!C1072)</f>
        <v>3.9100000000000002E-4</v>
      </c>
      <c r="AX1072" s="52" t="str">
        <f>IF(参照!D1072="","",参照!D1072)</f>
        <v/>
      </c>
      <c r="AY1072" s="52">
        <f>IF(参照!E1072="","",参照!E1072)</f>
        <v>3.3500000000000001E-4</v>
      </c>
      <c r="AZ1072" s="52" t="str">
        <f>IF(参照!F1072="","",参照!F1072)</f>
        <v>エルメック(株)</v>
      </c>
      <c r="BA1072" s="52" t="str">
        <f>IF(参照!G1072="","",参照!G1072)</f>
        <v>エルメック(株)_</v>
      </c>
      <c r="BB1072" s="52">
        <f t="shared" si="47"/>
        <v>0.33500000000000002</v>
      </c>
      <c r="BD1072" s="52" t="str">
        <f>IF(参照!L1072="","",参照!L1072)</f>
        <v/>
      </c>
    </row>
    <row r="1073" spans="47:56">
      <c r="AU1073" s="52" t="str">
        <f>IF(参照!A1073="","",参照!A1073)</f>
        <v>A0715</v>
      </c>
      <c r="AV1073" s="52" t="str">
        <f>IF(参照!B1073="","",参照!B1073)</f>
        <v>(株)オズエナジー</v>
      </c>
      <c r="AW1073" s="52">
        <f>IF(参照!C1073="","",参照!C1073)</f>
        <v>4.9600000000000002E-4</v>
      </c>
      <c r="AX1073" s="52" t="str">
        <f>IF(参照!D1073="","",参照!D1073)</f>
        <v/>
      </c>
      <c r="AY1073" s="52">
        <f>IF(参照!E1073="","",参照!E1073)</f>
        <v>5.4299999999999997E-4</v>
      </c>
      <c r="AZ1073" s="52" t="str">
        <f>IF(参照!F1073="","",参照!F1073)</f>
        <v>(株)オズエナジー</v>
      </c>
      <c r="BA1073" s="52" t="str">
        <f>IF(参照!G1073="","",参照!G1073)</f>
        <v>(株)オズエナジー_</v>
      </c>
      <c r="BB1073" s="52">
        <f t="shared" si="47"/>
        <v>0.54299999999999993</v>
      </c>
      <c r="BD1073" s="52" t="str">
        <f>IF(参照!L1073="","",参照!L1073)</f>
        <v/>
      </c>
    </row>
    <row r="1074" spans="47:56">
      <c r="AU1074" s="52" t="str">
        <f>IF(参照!A1074="","",参照!A1074)</f>
        <v>A0716</v>
      </c>
      <c r="AV1074" s="52" t="str">
        <f>IF(参照!B1074="","",参照!B1074)</f>
        <v>レモンガス(株)</v>
      </c>
      <c r="AW1074" s="52">
        <f>IF(参照!C1074="","",参照!C1074)</f>
        <v>4.6000000000000001E-4</v>
      </c>
      <c r="AX1074" s="52" t="str">
        <f>IF(参照!D1074="","",参照!D1074)</f>
        <v/>
      </c>
      <c r="AY1074" s="52">
        <f>IF(参照!E1074="","",参照!E1074)</f>
        <v>4.0400000000000001E-4</v>
      </c>
      <c r="AZ1074" s="52" t="str">
        <f>IF(参照!F1074="","",参照!F1074)</f>
        <v>レモンガス(株)</v>
      </c>
      <c r="BA1074" s="52" t="str">
        <f>IF(参照!G1074="","",参照!G1074)</f>
        <v>レモンガス(株)_</v>
      </c>
      <c r="BB1074" s="52">
        <f t="shared" si="47"/>
        <v>0.40400000000000003</v>
      </c>
      <c r="BD1074" s="52" t="str">
        <f>IF(参照!L1074="","",参照!L1074)</f>
        <v/>
      </c>
    </row>
    <row r="1075" spans="47:56">
      <c r="AU1075" s="52" t="str">
        <f>IF(参照!A1075="","",参照!A1075)</f>
        <v>A0718</v>
      </c>
      <c r="AV1075" s="52" t="str">
        <f>IF(参照!B1075="","",参照!B1075)</f>
        <v>(株)日本海水</v>
      </c>
      <c r="AW1075" s="52">
        <f>IF(参照!C1075="","",参照!C1075)</f>
        <v>3.7399999999999998E-4</v>
      </c>
      <c r="AX1075" s="52" t="str">
        <f>IF(参照!D1075="","",参照!D1075)</f>
        <v/>
      </c>
      <c r="AY1075" s="52">
        <f>IF(参照!E1075="","",参照!E1075)</f>
        <v>3.1799999999999998E-4</v>
      </c>
      <c r="AZ1075" s="52" t="str">
        <f>IF(参照!F1075="","",参照!F1075)</f>
        <v>(株)日本海水</v>
      </c>
      <c r="BA1075" s="52" t="str">
        <f>IF(参照!G1075="","",参照!G1075)</f>
        <v>(株)日本海水_</v>
      </c>
      <c r="BB1075" s="52">
        <f t="shared" si="47"/>
        <v>0.318</v>
      </c>
      <c r="BD1075" s="52" t="str">
        <f>IF(参照!L1075="","",参照!L1075)</f>
        <v/>
      </c>
    </row>
    <row r="1076" spans="47:56">
      <c r="AU1076" s="52" t="str">
        <f>IF(参照!A1076="","",参照!A1076)</f>
        <v>A0720</v>
      </c>
      <c r="AV1076" s="52" t="str">
        <f>IF(参照!B1076="","",参照!B1076)</f>
        <v>(株)ａｆｔｅｒＦＩＴ</v>
      </c>
      <c r="AW1076" s="52">
        <f>IF(参照!C1076="","",参照!C1076)</f>
        <v>4.9600000000000002E-4</v>
      </c>
      <c r="AX1076" s="52" t="str">
        <f>IF(参照!D1076="","",参照!D1076)</f>
        <v>メニューA</v>
      </c>
      <c r="AY1076" s="52">
        <f>IF(参照!E1076="","",参照!E1076)</f>
        <v>0</v>
      </c>
      <c r="AZ1076" s="52" t="str">
        <f>IF(参照!F1076="","",参照!F1076)</f>
        <v>(株)ａｆｔｅｒＦＩＴ</v>
      </c>
      <c r="BA1076" s="52" t="str">
        <f>IF(参照!G1076="","",参照!G1076)</f>
        <v>(株)ａｆｔｅｒＦＩＴ_メニューA</v>
      </c>
      <c r="BB1076" s="52">
        <f t="shared" si="47"/>
        <v>0</v>
      </c>
      <c r="BD1076" s="52" t="str">
        <f>IF(参照!L1076="","",参照!L1076)</f>
        <v/>
      </c>
    </row>
    <row r="1077" spans="47:56">
      <c r="AU1077" s="52" t="str">
        <f>IF(参照!A1077="","",参照!A1077)</f>
        <v>A0721</v>
      </c>
      <c r="AV1077" s="52" t="str">
        <f>IF(参照!B1077="","",参照!B1077)</f>
        <v>中小企業支援(株)</v>
      </c>
      <c r="AW1077" s="52">
        <f>IF(参照!C1077="","",参照!C1077)</f>
        <v>5.3799999999999996E-4</v>
      </c>
      <c r="AX1077" s="52" t="str">
        <f>IF(参照!D1077="","",参照!D1077)</f>
        <v/>
      </c>
      <c r="AY1077" s="52">
        <f>IF(参照!E1077="","",参照!E1077)</f>
        <v>5.9500000000000004E-4</v>
      </c>
      <c r="AZ1077" s="52" t="str">
        <f>IF(参照!F1077="","",参照!F1077)</f>
        <v>中小企業支援(株)</v>
      </c>
      <c r="BA1077" s="52" t="str">
        <f>IF(参照!G1077="","",参照!G1077)</f>
        <v>中小企業支援(株)_</v>
      </c>
      <c r="BB1077" s="52">
        <f t="shared" si="47"/>
        <v>0.59500000000000008</v>
      </c>
      <c r="BD1077" s="52" t="str">
        <f>IF(参照!L1077="","",参照!L1077)</f>
        <v/>
      </c>
    </row>
    <row r="1078" spans="47:56">
      <c r="AU1078" s="52" t="str">
        <f>IF(参照!A1078="","",参照!A1078)</f>
        <v>A0722</v>
      </c>
      <c r="AV1078" s="52" t="str">
        <f>IF(参照!B1078="","",参照!B1078)</f>
        <v>サントラベラーズサービス有限会社</v>
      </c>
      <c r="AW1078" s="52">
        <f>IF(参照!C1078="","",参照!C1078)</f>
        <v>5.1400000000000003E-4</v>
      </c>
      <c r="AX1078" s="52" t="str">
        <f>IF(参照!D1078="","",参照!D1078)</f>
        <v/>
      </c>
      <c r="AY1078" s="52">
        <f>IF(参照!E1078="","",参照!E1078)</f>
        <v>4.5800000000000002E-4</v>
      </c>
      <c r="AZ1078" s="52" t="str">
        <f>IF(参照!F1078="","",参照!F1078)</f>
        <v>サントラベラーズサービス有限会社</v>
      </c>
      <c r="BA1078" s="52" t="str">
        <f>IF(参照!G1078="","",参照!G1078)</f>
        <v>サントラベラーズサービス有限会社_</v>
      </c>
      <c r="BB1078" s="52">
        <f t="shared" si="47"/>
        <v>0.45800000000000002</v>
      </c>
      <c r="BD1078" s="52" t="str">
        <f>IF(参照!L1078="","",参照!L1078)</f>
        <v/>
      </c>
    </row>
    <row r="1079" spans="47:56">
      <c r="AU1079" s="52" t="str">
        <f>IF(参照!A1079="","",参照!A1079)</f>
        <v>A0725</v>
      </c>
      <c r="AV1079" s="52" t="str">
        <f>IF(参照!B1079="","",参照!B1079)</f>
        <v>合同会社Ｐｅａｋ８</v>
      </c>
      <c r="AW1079" s="52">
        <f>IF(参照!C1079="","",参照!C1079)</f>
        <v>4.75E-4</v>
      </c>
      <c r="AX1079" s="52" t="str">
        <f>IF(参照!D1079="","",参照!D1079)</f>
        <v/>
      </c>
      <c r="AY1079" s="52">
        <f>IF(参照!E1079="","",参照!E1079)</f>
        <v>4.1899999999999999E-4</v>
      </c>
      <c r="AZ1079" s="52" t="str">
        <f>IF(参照!F1079="","",参照!F1079)</f>
        <v>合同会社Ｐｅａｋ８</v>
      </c>
      <c r="BA1079" s="52" t="str">
        <f>IF(参照!G1079="","",参照!G1079)</f>
        <v>合同会社Ｐｅａｋ８_</v>
      </c>
      <c r="BB1079" s="52">
        <f t="shared" si="47"/>
        <v>0.41899999999999998</v>
      </c>
      <c r="BD1079" s="52" t="str">
        <f>IF(参照!L1079="","",参照!L1079)</f>
        <v/>
      </c>
    </row>
    <row r="1080" spans="47:56">
      <c r="AU1080" s="52" t="str">
        <f>IF(参照!A1080="","",参照!A1080)</f>
        <v>A0726</v>
      </c>
      <c r="AV1080" s="52" t="str">
        <f>IF(参照!B1080="","",参照!B1080)</f>
        <v>八千代エンジニヤリング(株)</v>
      </c>
      <c r="AW1080" s="52">
        <f>IF(参照!C1080="","",参照!C1080)</f>
        <v>4.7799999999999996E-4</v>
      </c>
      <c r="AX1080" s="52" t="str">
        <f>IF(参照!D1080="","",参照!D1080)</f>
        <v/>
      </c>
      <c r="AY1080" s="52">
        <f>IF(参照!E1080="","",参照!E1080)</f>
        <v>0</v>
      </c>
      <c r="AZ1080" s="52" t="str">
        <f>IF(参照!F1080="","",参照!F1080)</f>
        <v>八千代エンジニヤリング(株)</v>
      </c>
      <c r="BA1080" s="52" t="str">
        <f>IF(参照!G1080="","",参照!G1080)</f>
        <v>八千代エンジニヤリング(株)_</v>
      </c>
      <c r="BB1080" s="52">
        <f t="shared" si="47"/>
        <v>0</v>
      </c>
      <c r="BD1080" s="52" t="str">
        <f>IF(参照!L1080="","",参照!L1080)</f>
        <v/>
      </c>
    </row>
    <row r="1081" spans="47:56">
      <c r="AU1081" s="52" t="str">
        <f>IF(参照!A1081="","",参照!A1081)</f>
        <v>A0729</v>
      </c>
      <c r="AV1081" s="52" t="str">
        <f>IF(参照!B1081="","",参照!B1081)</f>
        <v>神楽電力(株)</v>
      </c>
      <c r="AW1081" s="52">
        <f>IF(参照!C1081="","",参照!C1081)</f>
        <v>4.4900000000000002E-4</v>
      </c>
      <c r="AX1081" s="52" t="str">
        <f>IF(参照!D1081="","",参照!D1081)</f>
        <v/>
      </c>
      <c r="AY1081" s="52">
        <f>IF(参照!E1081="","",参照!E1081)</f>
        <v>5.5699999999999999E-4</v>
      </c>
      <c r="AZ1081" s="52" t="str">
        <f>IF(参照!F1081="","",参照!F1081)</f>
        <v>神楽電力(株)</v>
      </c>
      <c r="BA1081" s="52" t="str">
        <f>IF(参照!G1081="","",参照!G1081)</f>
        <v>神楽電力(株)_</v>
      </c>
      <c r="BB1081" s="52">
        <f t="shared" si="47"/>
        <v>0.55699999999999994</v>
      </c>
      <c r="BD1081" s="52" t="str">
        <f>IF(参照!L1081="","",参照!L1081)</f>
        <v/>
      </c>
    </row>
    <row r="1082" spans="47:56">
      <c r="AU1082" s="52" t="str">
        <f>IF(参照!A1082="","",参照!A1082)</f>
        <v>A0730</v>
      </c>
      <c r="AV1082" s="52" t="str">
        <f>IF(参照!B1082="","",参照!B1082)</f>
        <v>ゆきぐに新電力(株)</v>
      </c>
      <c r="AW1082" s="52">
        <f>IF(参照!C1082="","",参照!C1082)</f>
        <v>5.22E-4</v>
      </c>
      <c r="AX1082" s="52" t="str">
        <f>IF(参照!D1082="","",参照!D1082)</f>
        <v/>
      </c>
      <c r="AY1082" s="52">
        <f>IF(参照!E1082="","",参照!E1082)</f>
        <v>4.6900000000000002E-4</v>
      </c>
      <c r="AZ1082" s="52" t="str">
        <f>IF(参照!F1082="","",参照!F1082)</f>
        <v>ゆきぐに新電力(株)</v>
      </c>
      <c r="BA1082" s="52" t="str">
        <f>IF(参照!G1082="","",参照!G1082)</f>
        <v>ゆきぐに新電力(株)_</v>
      </c>
      <c r="BB1082" s="52">
        <f t="shared" si="47"/>
        <v>0.46900000000000003</v>
      </c>
      <c r="BD1082" s="52" t="str">
        <f>IF(参照!L1082="","",参照!L1082)</f>
        <v/>
      </c>
    </row>
    <row r="1083" spans="47:56">
      <c r="AU1083" s="52" t="str">
        <f>IF(参照!A1083="","",参照!A1083)</f>
        <v>A0732</v>
      </c>
      <c r="AV1083" s="52" t="str">
        <f>IF(参照!B1083="","",参照!B1083)</f>
        <v>(株)ながさきサステナエナジー</v>
      </c>
      <c r="AW1083" s="52">
        <f>IF(参照!C1083="","",参照!C1083)</f>
        <v>8.1000000000000004E-5</v>
      </c>
      <c r="AX1083" s="52" t="str">
        <f>IF(参照!D1083="","",参照!D1083)</f>
        <v/>
      </c>
      <c r="AY1083" s="52">
        <f>IF(参照!E1083="","",参照!E1083)</f>
        <v>0</v>
      </c>
      <c r="AZ1083" s="52" t="str">
        <f>IF(参照!F1083="","",参照!F1083)</f>
        <v>(株)ながさきサステナエナジー</v>
      </c>
      <c r="BA1083" s="52" t="str">
        <f>IF(参照!G1083="","",参照!G1083)</f>
        <v>(株)ながさきサステナエナジー_</v>
      </c>
      <c r="BB1083" s="52">
        <f t="shared" si="47"/>
        <v>0</v>
      </c>
      <c r="BD1083" s="52" t="str">
        <f>IF(参照!L1083="","",参照!L1083)</f>
        <v/>
      </c>
    </row>
    <row r="1084" spans="47:56">
      <c r="AU1084" s="52" t="str">
        <f>IF(参照!A1084="","",参照!A1084)</f>
        <v>A0734</v>
      </c>
      <c r="AV1084" s="52" t="str">
        <f>IF(参照!B1084="","",参照!B1084)</f>
        <v>(株)Ｉ＆Ｉ</v>
      </c>
      <c r="AW1084" s="52">
        <f>IF(参照!C1084="","",参照!C1084)</f>
        <v>5.3200000000000003E-4</v>
      </c>
      <c r="AX1084" s="52" t="str">
        <f>IF(参照!D1084="","",参照!D1084)</f>
        <v/>
      </c>
      <c r="AY1084" s="52">
        <f>IF(参照!E1084="","",参照!E1084)</f>
        <v>4.7599999999999997E-4</v>
      </c>
      <c r="AZ1084" s="52" t="str">
        <f>IF(参照!F1084="","",参照!F1084)</f>
        <v>(株)Ｉ＆Ｉ</v>
      </c>
      <c r="BA1084" s="52" t="str">
        <f>IF(参照!G1084="","",参照!G1084)</f>
        <v>(株)Ｉ＆Ｉ_</v>
      </c>
      <c r="BB1084" s="52">
        <f t="shared" si="47"/>
        <v>0.47599999999999998</v>
      </c>
      <c r="BD1084" s="52" t="str">
        <f>IF(参照!L1084="","",参照!L1084)</f>
        <v/>
      </c>
    </row>
    <row r="1085" spans="47:56">
      <c r="AU1085" s="52" t="str">
        <f>IF(参照!A1085="","",参照!A1085)</f>
        <v>A0738</v>
      </c>
      <c r="AV1085" s="52" t="str">
        <f>IF(参照!B1085="","",参照!B1085)</f>
        <v>(株)グルーヴエナジー</v>
      </c>
      <c r="AW1085" s="52">
        <f>IF(参照!C1085="","",参照!C1085)</f>
        <v>5.6999999999999998E-4</v>
      </c>
      <c r="AX1085" s="52" t="str">
        <f>IF(参照!D1085="","",参照!D1085)</f>
        <v/>
      </c>
      <c r="AY1085" s="52">
        <f>IF(参照!E1085="","",参照!E1085)</f>
        <v>6.1700000000000004E-4</v>
      </c>
      <c r="AZ1085" s="52" t="str">
        <f>IF(参照!F1085="","",参照!F1085)</f>
        <v>(株)グルーヴエナジー</v>
      </c>
      <c r="BA1085" s="52" t="str">
        <f>IF(参照!G1085="","",参照!G1085)</f>
        <v>(株)グルーヴエナジー_</v>
      </c>
      <c r="BB1085" s="52">
        <f t="shared" si="47"/>
        <v>0.61699999999999999</v>
      </c>
      <c r="BD1085" s="52" t="str">
        <f>IF(参照!L1085="","",参照!L1085)</f>
        <v/>
      </c>
    </row>
    <row r="1086" spans="47:56">
      <c r="AU1086" s="52" t="str">
        <f>IF(参照!A1086="","",参照!A1086)</f>
        <v>A0739</v>
      </c>
      <c r="AV1086" s="52" t="str">
        <f>IF(参照!B1086="","",参照!B1086)</f>
        <v>高知ニューエナジー(株)</v>
      </c>
      <c r="AW1086" s="52">
        <f>IF(参照!C1086="","",参照!C1086)</f>
        <v>4.6599999999999994E-4</v>
      </c>
      <c r="AX1086" s="52" t="str">
        <f>IF(参照!D1086="","",参照!D1086)</f>
        <v/>
      </c>
      <c r="AY1086" s="52">
        <f>IF(参照!E1086="","",参照!E1086)</f>
        <v>4.86E-4</v>
      </c>
      <c r="AZ1086" s="52" t="str">
        <f>IF(参照!F1086="","",参照!F1086)</f>
        <v>高知ニューエナジー(株)</v>
      </c>
      <c r="BA1086" s="52" t="str">
        <f>IF(参照!G1086="","",参照!G1086)</f>
        <v>高知ニューエナジー(株)_</v>
      </c>
      <c r="BB1086" s="52">
        <f t="shared" si="47"/>
        <v>0.48599999999999999</v>
      </c>
      <c r="BD1086" s="52" t="str">
        <f>IF(参照!L1086="","",参照!L1086)</f>
        <v/>
      </c>
    </row>
    <row r="1087" spans="47:56">
      <c r="AU1087" s="52" t="str">
        <f>IF(参照!A1087="","",参照!A1087)</f>
        <v>A0740</v>
      </c>
      <c r="AV1087" s="52" t="str">
        <f>IF(参照!B1087="","",参照!B1087)</f>
        <v>もみじ電力(株)</v>
      </c>
      <c r="AW1087" s="52">
        <f>IF(参照!C1087="","",参照!C1087)</f>
        <v>4.9799999999999996E-4</v>
      </c>
      <c r="AX1087" s="52" t="str">
        <f>IF(参照!D1087="","",参照!D1087)</f>
        <v/>
      </c>
      <c r="AY1087" s="52">
        <f>IF(参照!E1087="","",参照!E1087)</f>
        <v>4.4200000000000001E-4</v>
      </c>
      <c r="AZ1087" s="52" t="str">
        <f>IF(参照!F1087="","",参照!F1087)</f>
        <v>もみじ電力(株)</v>
      </c>
      <c r="BA1087" s="52" t="str">
        <f>IF(参照!G1087="","",参照!G1087)</f>
        <v>もみじ電力(株)_</v>
      </c>
      <c r="BB1087" s="52">
        <f t="shared" si="47"/>
        <v>0.442</v>
      </c>
      <c r="BD1087" s="52" t="str">
        <f>IF(参照!L1087="","",参照!L1087)</f>
        <v/>
      </c>
    </row>
    <row r="1088" spans="47:56">
      <c r="AU1088" s="52" t="str">
        <f>IF(参照!A1088="","",参照!A1088)</f>
        <v>A0742</v>
      </c>
      <c r="AV1088" s="52" t="str">
        <f>IF(参照!B1088="","",参照!B1088)</f>
        <v>(株)縁人</v>
      </c>
      <c r="AW1088" s="52">
        <f>IF(参照!C1088="","",参照!C1088)</f>
        <v>5.8500000000000002E-4</v>
      </c>
      <c r="AX1088" s="52" t="str">
        <f>IF(参照!D1088="","",参照!D1088)</f>
        <v/>
      </c>
      <c r="AY1088" s="52">
        <f>IF(参照!E1088="","",参照!E1088)</f>
        <v>6.2299999999999996E-4</v>
      </c>
      <c r="AZ1088" s="52" t="str">
        <f>IF(参照!F1088="","",参照!F1088)</f>
        <v>(株)縁人</v>
      </c>
      <c r="BA1088" s="52" t="str">
        <f>IF(参照!G1088="","",参照!G1088)</f>
        <v>(株)縁人_</v>
      </c>
      <c r="BB1088" s="52">
        <f t="shared" si="47"/>
        <v>0.623</v>
      </c>
      <c r="BD1088" s="52" t="str">
        <f>IF(参照!L1088="","",参照!L1088)</f>
        <v/>
      </c>
    </row>
    <row r="1089" spans="47:56">
      <c r="AU1089" s="52" t="str">
        <f>IF(参照!A1089="","",参照!A1089)</f>
        <v>A0743</v>
      </c>
      <c r="AV1089" s="52" t="str">
        <f>IF(参照!B1089="","",参照!B1089)</f>
        <v>Ｔ＆Ｔエナジー(株)</v>
      </c>
      <c r="AW1089" s="52">
        <f>IF(参照!C1089="","",参照!C1089)</f>
        <v>4.9299999999999995E-4</v>
      </c>
      <c r="AX1089" s="52" t="str">
        <f>IF(参照!D1089="","",参照!D1089)</f>
        <v/>
      </c>
      <c r="AY1089" s="52">
        <f>IF(参照!E1089="","",参照!E1089)</f>
        <v>4.37E-4</v>
      </c>
      <c r="AZ1089" s="52" t="str">
        <f>IF(参照!F1089="","",参照!F1089)</f>
        <v>Ｔ＆Ｔエナジー(株)</v>
      </c>
      <c r="BA1089" s="52" t="str">
        <f>IF(参照!G1089="","",参照!G1089)</f>
        <v>Ｔ＆Ｔエナジー(株)_</v>
      </c>
      <c r="BB1089" s="52">
        <f t="shared" si="47"/>
        <v>0.437</v>
      </c>
      <c r="BD1089" s="52" t="str">
        <f>IF(参照!L1089="","",参照!L1089)</f>
        <v/>
      </c>
    </row>
    <row r="1090" spans="47:56">
      <c r="AU1090" s="52" t="str">
        <f>IF(参照!A1090="","",参照!A1090)</f>
        <v>A0744</v>
      </c>
      <c r="AV1090" s="52" t="str">
        <f>IF(参照!B1090="","",参照!B1090)</f>
        <v>(株)ルーク</v>
      </c>
      <c r="AW1090" s="52">
        <f>IF(参照!C1090="","",参照!C1090)</f>
        <v>4.4700000000000002E-4</v>
      </c>
      <c r="AX1090" s="52" t="str">
        <f>IF(参照!D1090="","",参照!D1090)</f>
        <v>メニューA</v>
      </c>
      <c r="AY1090" s="52">
        <f>IF(参照!E1090="","",参照!E1090)</f>
        <v>0</v>
      </c>
      <c r="AZ1090" s="52" t="str">
        <f>IF(参照!F1090="","",参照!F1090)</f>
        <v>(株)ルーク</v>
      </c>
      <c r="BA1090" s="52" t="str">
        <f>IF(参照!G1090="","",参照!G1090)</f>
        <v>(株)ルーク_メニューA</v>
      </c>
      <c r="BB1090" s="52">
        <f t="shared" si="47"/>
        <v>0</v>
      </c>
      <c r="BD1090" s="52" t="str">
        <f>IF(参照!L1090="","",参照!L1090)</f>
        <v/>
      </c>
    </row>
    <row r="1091" spans="47:56">
      <c r="AU1091" s="52" t="str">
        <f>IF(参照!A1091="","",参照!A1091)</f>
        <v/>
      </c>
      <c r="AV1091" s="52" t="str">
        <f>IF(参照!B1091="","",参照!B1091)</f>
        <v/>
      </c>
      <c r="AW1091" s="52" t="str">
        <f>IF(参照!C1091="","",参照!C1091)</f>
        <v/>
      </c>
      <c r="AX1091" s="52" t="str">
        <f>IF(参照!D1091="","",参照!D1091)</f>
        <v>メニューB</v>
      </c>
      <c r="AY1091" s="52">
        <f>IF(参照!E1091="","",参照!E1091)</f>
        <v>3.4900000000000003E-4</v>
      </c>
      <c r="AZ1091" s="52" t="str">
        <f>IF(参照!F1091="","",参照!F1091)</f>
        <v>(株)ルーク</v>
      </c>
      <c r="BA1091" s="52" t="str">
        <f>IF(参照!G1091="","",参照!G1091)</f>
        <v>(株)ルーク_メニューB</v>
      </c>
      <c r="BB1091" s="52">
        <f t="shared" si="47"/>
        <v>0.34900000000000003</v>
      </c>
      <c r="BD1091" s="52" t="str">
        <f>IF(参照!L1091="","",参照!L1091)</f>
        <v/>
      </c>
    </row>
    <row r="1092" spans="47:56">
      <c r="AU1092" s="52" t="str">
        <f>IF(参照!A1092="","",参照!A1092)</f>
        <v/>
      </c>
      <c r="AV1092" s="52" t="str">
        <f>IF(参照!B1092="","",参照!B1092)</f>
        <v/>
      </c>
      <c r="AW1092" s="52" t="str">
        <f>IF(参照!C1092="","",参照!C1092)</f>
        <v/>
      </c>
      <c r="AX1092" s="52" t="str">
        <f>IF(参照!D1092="","",参照!D1092)</f>
        <v>メニューC(残差)</v>
      </c>
      <c r="AY1092" s="52">
        <f>IF(参照!E1092="","",参照!E1092)</f>
        <v>3.9100000000000002E-4</v>
      </c>
      <c r="AZ1092" s="52" t="str">
        <f>IF(参照!F1092="","",参照!F1092)</f>
        <v>(株)ルーク</v>
      </c>
      <c r="BA1092" s="52" t="str">
        <f>IF(参照!G1092="","",参照!G1092)</f>
        <v>(株)ルーク_メニューC(残差)</v>
      </c>
      <c r="BB1092" s="52">
        <f t="shared" si="47"/>
        <v>0.39100000000000001</v>
      </c>
      <c r="BD1092" s="52" t="str">
        <f>IF(参照!L1092="","",参照!L1092)</f>
        <v/>
      </c>
    </row>
    <row r="1093" spans="47:56">
      <c r="AU1093" s="52" t="str">
        <f>IF(参照!A1093="","",参照!A1093)</f>
        <v/>
      </c>
      <c r="AV1093" s="52" t="str">
        <f>IF(参照!B1093="","",参照!B1093)</f>
        <v/>
      </c>
      <c r="AW1093" s="52" t="str">
        <f>IF(参照!C1093="","",参照!C1093)</f>
        <v/>
      </c>
      <c r="AX1093" s="52" t="str">
        <f>IF(参照!D1093="","",参照!D1093)</f>
        <v>(参考値)事業者全体</v>
      </c>
      <c r="AY1093" s="52">
        <f>IF(参照!E1093="","",参照!E1093)</f>
        <v>4.3899999999999999E-4</v>
      </c>
      <c r="AZ1093" s="52" t="str">
        <f>IF(参照!F1093="","",参照!F1093)</f>
        <v>(株)ルーク</v>
      </c>
      <c r="BA1093" s="52" t="str">
        <f>IF(参照!G1093="","",参照!G1093)</f>
        <v>(株)ルーク_(参考値)事業者全体</v>
      </c>
      <c r="BB1093" s="52">
        <f t="shared" ref="BB1093:BB1128" si="48">AY1093*1000</f>
        <v>0.439</v>
      </c>
      <c r="BD1093" s="52" t="str">
        <f>IF(参照!L1093="","",参照!L1093)</f>
        <v/>
      </c>
    </row>
    <row r="1094" spans="47:56">
      <c r="AU1094" s="52" t="str">
        <f>IF(参照!A1094="","",参照!A1094)</f>
        <v>A0745</v>
      </c>
      <c r="AV1094" s="52" t="str">
        <f>IF(参照!B1094="","",参照!B1094)</f>
        <v>(株)ふくしま未来パワー</v>
      </c>
      <c r="AW1094" s="52" t="str">
        <f>IF(参照!C1094="","",参照!C1094)</f>
        <v>0.000453※</v>
      </c>
      <c r="AX1094" s="52" t="str">
        <f>IF(参照!D1094="","",参照!D1094)</f>
        <v/>
      </c>
      <c r="AY1094" s="52">
        <f>IF(参照!E1094="","",参照!E1094)</f>
        <v>7.8700000000000005E-4</v>
      </c>
      <c r="AZ1094" s="52" t="str">
        <f>IF(参照!F1094="","",参照!F1094)</f>
        <v>(株)ふくしま未来パワー</v>
      </c>
      <c r="BA1094" s="52" t="str">
        <f>IF(参照!G1094="","",参照!G1094)</f>
        <v>(株)ふくしま未来パワー_</v>
      </c>
      <c r="BB1094" s="52">
        <f t="shared" si="48"/>
        <v>0.78700000000000003</v>
      </c>
      <c r="BD1094" s="52" t="str">
        <f>IF(参照!L1094="","",参照!L1094)</f>
        <v/>
      </c>
    </row>
    <row r="1095" spans="47:56">
      <c r="AU1095" s="52" t="str">
        <f>IF(参照!A1095="","",参照!A1095)</f>
        <v>A0746</v>
      </c>
      <c r="AV1095" s="52" t="str">
        <f>IF(参照!B1095="","",参照!B1095)</f>
        <v>かけがわ報徳パワー(株)</v>
      </c>
      <c r="AW1095" s="52">
        <f>IF(参照!C1095="","",参照!C1095)</f>
        <v>4.6999999999999999E-4</v>
      </c>
      <c r="AX1095" s="52" t="str">
        <f>IF(参照!D1095="","",参照!D1095)</f>
        <v/>
      </c>
      <c r="AY1095" s="52">
        <f>IF(参照!E1095="","",参照!E1095)</f>
        <v>5.2000000000000006E-4</v>
      </c>
      <c r="AZ1095" s="52" t="str">
        <f>IF(参照!F1095="","",参照!F1095)</f>
        <v>かけがわ報徳パワー(株)</v>
      </c>
      <c r="BA1095" s="52" t="str">
        <f>IF(参照!G1095="","",参照!G1095)</f>
        <v>かけがわ報徳パワー(株)_</v>
      </c>
      <c r="BB1095" s="52">
        <f t="shared" si="48"/>
        <v>0.52</v>
      </c>
      <c r="BD1095" s="52" t="str">
        <f>IF(参照!L1095="","",参照!L1095)</f>
        <v/>
      </c>
    </row>
    <row r="1096" spans="47:56">
      <c r="AU1096" s="52" t="str">
        <f>IF(参照!A1096="","",参照!A1096)</f>
        <v>A0747</v>
      </c>
      <c r="AV1096" s="52" t="str">
        <f>IF(参照!B1096="","",参照!B1096)</f>
        <v>ＳｕｓｔａｉｎａｂｌｅＥｎｅｒｇｙ(株)</v>
      </c>
      <c r="AW1096" s="52">
        <f>IF(参照!C1096="","",参照!C1096)</f>
        <v>5.6000000000000006E-4</v>
      </c>
      <c r="AX1096" s="52" t="str">
        <f>IF(参照!D1096="","",参照!D1096)</f>
        <v/>
      </c>
      <c r="AY1096" s="52">
        <f>IF(参照!E1096="","",参照!E1096)</f>
        <v>5.4500000000000002E-4</v>
      </c>
      <c r="AZ1096" s="52" t="str">
        <f>IF(参照!F1096="","",参照!F1096)</f>
        <v>ＳｕｓｔａｉｎａｂｌｅＥｎｅｒｇｙ(株)</v>
      </c>
      <c r="BA1096" s="52" t="str">
        <f>IF(参照!G1096="","",参照!G1096)</f>
        <v>ＳｕｓｔａｉｎａｂｌｅＥｎｅｒｇｙ(株)_</v>
      </c>
      <c r="BB1096" s="52">
        <f t="shared" si="48"/>
        <v>0.54500000000000004</v>
      </c>
      <c r="BD1096" s="52" t="str">
        <f>IF(参照!L1096="","",参照!L1096)</f>
        <v/>
      </c>
    </row>
    <row r="1097" spans="47:56">
      <c r="AU1097" s="52" t="str">
        <f>IF(参照!A1097="","",参照!A1097)</f>
        <v>A0748</v>
      </c>
      <c r="AV1097" s="52" t="str">
        <f>IF(参照!B1097="","",参照!B1097)</f>
        <v>穂の国とよはし電力(株)</v>
      </c>
      <c r="AW1097" s="52">
        <f>IF(参照!C1097="","",参照!C1097)</f>
        <v>1.22E-4</v>
      </c>
      <c r="AX1097" s="52" t="str">
        <f>IF(参照!D1097="","",参照!D1097)</f>
        <v/>
      </c>
      <c r="AY1097" s="52">
        <f>IF(参照!E1097="","",参照!E1097)</f>
        <v>3.1100000000000002E-4</v>
      </c>
      <c r="AZ1097" s="52" t="str">
        <f>IF(参照!F1097="","",参照!F1097)</f>
        <v>穂の国とよはし電力(株)</v>
      </c>
      <c r="BA1097" s="52" t="str">
        <f>IF(参照!G1097="","",参照!G1097)</f>
        <v>穂の国とよはし電力(株)_</v>
      </c>
      <c r="BB1097" s="52">
        <f t="shared" si="48"/>
        <v>0.311</v>
      </c>
      <c r="BD1097" s="52" t="str">
        <f>IF(参照!L1097="","",参照!L1097)</f>
        <v/>
      </c>
    </row>
    <row r="1098" spans="47:56">
      <c r="AU1098" s="52" t="str">
        <f>IF(参照!A1098="","",参照!A1098)</f>
        <v>A0752</v>
      </c>
      <c r="AV1098" s="52" t="str">
        <f>IF(参照!B1098="","",参照!B1098)</f>
        <v>イワタニセントラル北海道(株)</v>
      </c>
      <c r="AW1098" s="52">
        <f>IF(参照!C1098="","",参照!C1098)</f>
        <v>1.0989999999999999E-3</v>
      </c>
      <c r="AX1098" s="52" t="str">
        <f>IF(参照!D1098="","",参照!D1098)</f>
        <v/>
      </c>
      <c r="AY1098" s="52">
        <f>IF(参照!E1098="","",参照!E1098)</f>
        <v>1.0429999999999999E-3</v>
      </c>
      <c r="AZ1098" s="52" t="str">
        <f>IF(参照!F1098="","",参照!F1098)</f>
        <v>イワタニセントラル北海道(株)</v>
      </c>
      <c r="BA1098" s="52" t="str">
        <f>IF(参照!G1098="","",参照!G1098)</f>
        <v>イワタニセントラル北海道(株)_</v>
      </c>
      <c r="BB1098" s="52">
        <f t="shared" si="48"/>
        <v>1.0429999999999999</v>
      </c>
      <c r="BD1098" s="52" t="str">
        <f>IF(参照!L1098="","",参照!L1098)</f>
        <v/>
      </c>
    </row>
    <row r="1099" spans="47:56">
      <c r="AU1099" s="52" t="str">
        <f>IF(参照!A1099="","",参照!A1099)</f>
        <v>A0753</v>
      </c>
      <c r="AV1099" s="52" t="str">
        <f>IF(参照!B1099="","",参照!B1099)</f>
        <v>ホームタウンエナジー(株)</v>
      </c>
      <c r="AW1099" s="52">
        <f>IF(参照!C1099="","",参照!C1099)</f>
        <v>4.4799999999999999E-4</v>
      </c>
      <c r="AX1099" s="52" t="str">
        <f>IF(参照!D1099="","",参照!D1099)</f>
        <v/>
      </c>
      <c r="AY1099" s="52">
        <f>IF(参照!E1099="","",参照!E1099)</f>
        <v>3.9200000000000004E-4</v>
      </c>
      <c r="AZ1099" s="52" t="str">
        <f>IF(参照!F1099="","",参照!F1099)</f>
        <v>ホームタウンエナジー(株)</v>
      </c>
      <c r="BA1099" s="52" t="str">
        <f>IF(参照!G1099="","",参照!G1099)</f>
        <v>ホームタウンエナジー(株)_</v>
      </c>
      <c r="BB1099" s="52">
        <f t="shared" si="48"/>
        <v>0.39200000000000002</v>
      </c>
      <c r="BD1099" s="52" t="str">
        <f>IF(参照!L1099="","",参照!L1099)</f>
        <v/>
      </c>
    </row>
    <row r="1100" spans="47:56">
      <c r="AU1100" s="52" t="str">
        <f>IF(参照!A1100="","",参照!A1100)</f>
        <v>A0754</v>
      </c>
      <c r="AV1100" s="52" t="str">
        <f>IF(参照!B1100="","",参照!B1100)</f>
        <v>(株)彩の国でんき</v>
      </c>
      <c r="AW1100" s="52">
        <f>IF(参照!C1100="","",参照!C1100)</f>
        <v>4.0400000000000001E-4</v>
      </c>
      <c r="AX1100" s="52" t="str">
        <f>IF(参照!D1100="","",参照!D1100)</f>
        <v/>
      </c>
      <c r="AY1100" s="52">
        <f>IF(参照!E1100="","",参照!E1100)</f>
        <v>5.7700000000000004E-4</v>
      </c>
      <c r="AZ1100" s="52" t="str">
        <f>IF(参照!F1100="","",参照!F1100)</f>
        <v>(株)彩の国でんき</v>
      </c>
      <c r="BA1100" s="52" t="str">
        <f>IF(参照!G1100="","",参照!G1100)</f>
        <v>(株)彩の国でんき_</v>
      </c>
      <c r="BB1100" s="52">
        <f t="shared" si="48"/>
        <v>0.57700000000000007</v>
      </c>
      <c r="BD1100" s="52" t="str">
        <f>IF(参照!L1100="","",参照!L1100)</f>
        <v/>
      </c>
    </row>
    <row r="1101" spans="47:56">
      <c r="AU1101" s="52" t="str">
        <f>IF(参照!A1101="","",参照!A1101)</f>
        <v>A0756</v>
      </c>
      <c r="AV1101" s="52" t="str">
        <f>IF(参照!B1101="","",参照!B1101)</f>
        <v>(株)ホープエナジー</v>
      </c>
      <c r="AW1101" s="52">
        <f>IF(参照!C1101="","",参照!C1101)</f>
        <v>4.6799999999999999E-4</v>
      </c>
      <c r="AX1101" s="52" t="str">
        <f>IF(参照!D1101="","",参照!D1101)</f>
        <v/>
      </c>
      <c r="AY1101" s="52">
        <f>IF(参照!E1101="","",参照!E1101)</f>
        <v>4.7199999999999998E-4</v>
      </c>
      <c r="AZ1101" s="52" t="str">
        <f>IF(参照!F1101="","",参照!F1101)</f>
        <v>(株)ホープエナジー</v>
      </c>
      <c r="BA1101" s="52" t="str">
        <f>IF(参照!G1101="","",参照!G1101)</f>
        <v>(株)ホープエナジー_</v>
      </c>
      <c r="BB1101" s="52">
        <f t="shared" si="48"/>
        <v>0.47199999999999998</v>
      </c>
      <c r="BD1101" s="52" t="str">
        <f>IF(参照!L1101="","",参照!L1101)</f>
        <v/>
      </c>
    </row>
    <row r="1102" spans="47:56">
      <c r="AU1102" s="52" t="str">
        <f>IF(参照!A1102="","",参照!A1102)</f>
        <v>A0759</v>
      </c>
      <c r="AV1102" s="52" t="str">
        <f>IF(参照!B1102="","",参照!B1102)</f>
        <v>(株)クリーンベンチャー２１</v>
      </c>
      <c r="AW1102" s="52">
        <f>IF(参照!C1102="","",参照!C1102)</f>
        <v>5.3300000000000005E-4</v>
      </c>
      <c r="AX1102" s="52" t="str">
        <f>IF(参照!D1102="","",参照!D1102)</f>
        <v/>
      </c>
      <c r="AY1102" s="52">
        <f>IF(参照!E1102="","",参照!E1102)</f>
        <v>5.8399999999999999E-4</v>
      </c>
      <c r="AZ1102" s="52" t="str">
        <f>IF(参照!F1102="","",参照!F1102)</f>
        <v>(株)クリーンベンチャー２１</v>
      </c>
      <c r="BA1102" s="52" t="str">
        <f>IF(参照!G1102="","",参照!G1102)</f>
        <v>(株)クリーンベンチャー２１_</v>
      </c>
      <c r="BB1102" s="52">
        <f t="shared" si="48"/>
        <v>0.58399999999999996</v>
      </c>
      <c r="BD1102" s="52" t="str">
        <f>IF(参照!L1102="","",参照!L1102)</f>
        <v/>
      </c>
    </row>
    <row r="1103" spans="47:56">
      <c r="AU1103" s="52" t="str">
        <f>IF(参照!A1103="","",参照!A1103)</f>
        <v>A0760</v>
      </c>
      <c r="AV1103" s="52" t="str">
        <f>IF(参照!B1103="","",参照!B1103)</f>
        <v>三河商事(株)</v>
      </c>
      <c r="AW1103" s="52">
        <f>IF(参照!C1103="","",参照!C1103)</f>
        <v>5.0000000000000001E-4</v>
      </c>
      <c r="AX1103" s="52" t="str">
        <f>IF(参照!D1103="","",参照!D1103)</f>
        <v/>
      </c>
      <c r="AY1103" s="52">
        <f>IF(参照!E1103="","",参照!E1103)</f>
        <v>5.9599999999999996E-4</v>
      </c>
      <c r="AZ1103" s="52" t="str">
        <f>IF(参照!F1103="","",参照!F1103)</f>
        <v>三河商事(株)</v>
      </c>
      <c r="BA1103" s="52" t="str">
        <f>IF(参照!G1103="","",参照!G1103)</f>
        <v>三河商事(株)_</v>
      </c>
      <c r="BB1103" s="52">
        <f t="shared" si="48"/>
        <v>0.59599999999999997</v>
      </c>
      <c r="BD1103" s="52" t="str">
        <f>IF(参照!L1103="","",参照!L1103)</f>
        <v/>
      </c>
    </row>
    <row r="1104" spans="47:56">
      <c r="AU1104" s="52" t="str">
        <f>IF(参照!A1104="","",参照!A1104)</f>
        <v>A0761</v>
      </c>
      <c r="AV1104" s="52" t="str">
        <f>IF(参照!B1104="","",参照!B1104)</f>
        <v>(株)みとや</v>
      </c>
      <c r="AW1104" s="52">
        <f>IF(参照!C1104="","",参照!C1104)</f>
        <v>4.6999999999999999E-4</v>
      </c>
      <c r="AX1104" s="52" t="str">
        <f>IF(参照!D1104="","",参照!D1104)</f>
        <v/>
      </c>
      <c r="AY1104" s="52">
        <f>IF(参照!E1104="","",参照!E1104)</f>
        <v>4.1399999999999998E-4</v>
      </c>
      <c r="AZ1104" s="52" t="str">
        <f>IF(参照!F1104="","",参照!F1104)</f>
        <v>(株)みとや</v>
      </c>
      <c r="BA1104" s="52" t="str">
        <f>IF(参照!G1104="","",参照!G1104)</f>
        <v>(株)みとや_</v>
      </c>
      <c r="BB1104" s="52">
        <f t="shared" si="48"/>
        <v>0.41399999999999998</v>
      </c>
      <c r="BD1104" s="52" t="str">
        <f>IF(参照!L1104="","",参照!L1104)</f>
        <v/>
      </c>
    </row>
    <row r="1105" spans="47:56">
      <c r="AU1105" s="52" t="str">
        <f>IF(参照!A1105="","",参照!A1105)</f>
        <v>A0762</v>
      </c>
      <c r="AV1105" s="52" t="str">
        <f>IF(参照!B1105="","",参照!B1105)</f>
        <v>三州電力(株)</v>
      </c>
      <c r="AW1105" s="52">
        <f>IF(参照!C1105="","",参照!C1105)</f>
        <v>5.2999999999999998E-4</v>
      </c>
      <c r="AX1105" s="52" t="str">
        <f>IF(参照!D1105="","",参照!D1105)</f>
        <v/>
      </c>
      <c r="AY1105" s="52">
        <f>IF(参照!E1105="","",参照!E1105)</f>
        <v>4.7399999999999997E-4</v>
      </c>
      <c r="AZ1105" s="52" t="str">
        <f>IF(参照!F1105="","",参照!F1105)</f>
        <v>三州電力(株)</v>
      </c>
      <c r="BA1105" s="52" t="str">
        <f>IF(参照!G1105="","",参照!G1105)</f>
        <v>三州電力(株)_</v>
      </c>
      <c r="BB1105" s="52">
        <f t="shared" si="48"/>
        <v>0.47399999999999998</v>
      </c>
      <c r="BD1105" s="52" t="str">
        <f>IF(参照!L1105="","",参照!L1105)</f>
        <v/>
      </c>
    </row>
    <row r="1106" spans="47:56">
      <c r="AU1106" s="52" t="str">
        <f>IF(参照!A1106="","",参照!A1106)</f>
        <v>A0763</v>
      </c>
      <c r="AV1106" s="52" t="str">
        <f>IF(参照!B1106="","",参照!B1106)</f>
        <v>フラットエナジー(株)</v>
      </c>
      <c r="AW1106" s="52">
        <f>IF(参照!C1106="","",参照!C1106)</f>
        <v>5.4800000000000009E-4</v>
      </c>
      <c r="AX1106" s="52" t="str">
        <f>IF(参照!D1106="","",参照!D1106)</f>
        <v/>
      </c>
      <c r="AY1106" s="52">
        <f>IF(参照!E1106="","",参照!E1106)</f>
        <v>6.0099999999999997E-4</v>
      </c>
      <c r="AZ1106" s="52" t="str">
        <f>IF(参照!F1106="","",参照!F1106)</f>
        <v>フラットエナジー(株)</v>
      </c>
      <c r="BA1106" s="52" t="str">
        <f>IF(参照!G1106="","",参照!G1106)</f>
        <v>フラットエナジー(株)_</v>
      </c>
      <c r="BB1106" s="52">
        <f t="shared" si="48"/>
        <v>0.60099999999999998</v>
      </c>
      <c r="BD1106" s="52" t="str">
        <f>IF(参照!L1106="","",参照!L1106)</f>
        <v/>
      </c>
    </row>
    <row r="1107" spans="47:56">
      <c r="AU1107" s="52" t="str">
        <f>IF(参照!A1107="","",参照!A1107)</f>
        <v>A0764</v>
      </c>
      <c r="AV1107" s="52" t="str">
        <f>IF(参照!B1107="","",参照!B1107)</f>
        <v>沖縄新エネ開発(株)</v>
      </c>
      <c r="AW1107" s="52">
        <f>IF(参照!C1107="","",参照!C1107)</f>
        <v>5.0000000000000001E-4</v>
      </c>
      <c r="AX1107" s="52" t="str">
        <f>IF(参照!D1107="","",参照!D1107)</f>
        <v/>
      </c>
      <c r="AY1107" s="52">
        <f>IF(参照!E1107="","",参照!E1107)</f>
        <v>6.0800000000000003E-4</v>
      </c>
      <c r="AZ1107" s="52" t="str">
        <f>IF(参照!F1107="","",参照!F1107)</f>
        <v>沖縄新エネ開発(株)</v>
      </c>
      <c r="BA1107" s="52" t="str">
        <f>IF(参照!G1107="","",参照!G1107)</f>
        <v>沖縄新エネ開発(株)_</v>
      </c>
      <c r="BB1107" s="52">
        <f t="shared" si="48"/>
        <v>0.60799999999999998</v>
      </c>
      <c r="BD1107" s="52" t="str">
        <f>IF(参照!L1107="","",参照!L1107)</f>
        <v/>
      </c>
    </row>
    <row r="1108" spans="47:56">
      <c r="AU1108" s="52" t="str">
        <f>IF(参照!A1108="","",参照!A1108)</f>
        <v>A0766</v>
      </c>
      <c r="AV1108" s="52" t="str">
        <f>IF(参照!B1108="","",参照!B1108)</f>
        <v>つづくみらいエナジー(株)</v>
      </c>
      <c r="AW1108" s="52">
        <f>IF(参照!C1108="","",参照!C1108)</f>
        <v>4.8000000000000001E-5</v>
      </c>
      <c r="AX1108" s="52" t="str">
        <f>IF(参照!D1108="","",参照!D1108)</f>
        <v>メニューA</v>
      </c>
      <c r="AY1108" s="52">
        <f>IF(参照!E1108="","",参照!E1108)</f>
        <v>0</v>
      </c>
      <c r="AZ1108" s="52" t="str">
        <f>IF(参照!F1108="","",参照!F1108)</f>
        <v>つづくみらいエナジー(株)</v>
      </c>
      <c r="BA1108" s="52" t="str">
        <f>IF(参照!G1108="","",参照!G1108)</f>
        <v>つづくみらいエナジー(株)_メニューA</v>
      </c>
      <c r="BB1108" s="52">
        <f t="shared" si="48"/>
        <v>0</v>
      </c>
      <c r="BD1108" s="52" t="str">
        <f>IF(参照!L1108="","",参照!L1108)</f>
        <v/>
      </c>
    </row>
    <row r="1109" spans="47:56">
      <c r="AU1109" s="52" t="str">
        <f>IF(参照!A1109="","",参照!A1109)</f>
        <v/>
      </c>
      <c r="AV1109" s="52" t="str">
        <f>IF(参照!B1109="","",参照!B1109)</f>
        <v/>
      </c>
      <c r="AW1109" s="52" t="str">
        <f>IF(参照!C1109="","",参照!C1109)</f>
        <v/>
      </c>
      <c r="AX1109" s="52" t="str">
        <f>IF(参照!D1109="","",参照!D1109)</f>
        <v>メニューB(残差)</v>
      </c>
      <c r="AY1109" s="52">
        <f>IF(参照!E1109="","",参照!E1109)</f>
        <v>2.5900000000000001E-4</v>
      </c>
      <c r="AZ1109" s="52" t="str">
        <f>IF(参照!F1109="","",参照!F1109)</f>
        <v>つづくみらいエナジー(株)</v>
      </c>
      <c r="BA1109" s="52" t="str">
        <f>IF(参照!G1109="","",参照!G1109)</f>
        <v>つづくみらいエナジー(株)_メニューB(残差)</v>
      </c>
      <c r="BB1109" s="52">
        <f t="shared" si="48"/>
        <v>0.25900000000000001</v>
      </c>
      <c r="BD1109" s="52" t="str">
        <f>IF(参照!L1109="","",参照!L1109)</f>
        <v/>
      </c>
    </row>
    <row r="1110" spans="47:56">
      <c r="AU1110" s="52" t="str">
        <f>IF(参照!A1110="","",参照!A1110)</f>
        <v/>
      </c>
      <c r="AV1110" s="52" t="str">
        <f>IF(参照!B1110="","",参照!B1110)</f>
        <v/>
      </c>
      <c r="AW1110" s="52" t="str">
        <f>IF(参照!C1110="","",参照!C1110)</f>
        <v/>
      </c>
      <c r="AX1110" s="52" t="str">
        <f>IF(参照!D1110="","",参照!D1110)</f>
        <v>(参考値)事業者全体</v>
      </c>
      <c r="AY1110" s="52">
        <f>IF(参照!E1110="","",参照!E1110)</f>
        <v>2.8199999999999997E-4</v>
      </c>
      <c r="AZ1110" s="52" t="str">
        <f>IF(参照!F1110="","",参照!F1110)</f>
        <v>つづくみらいエナジー(株)</v>
      </c>
      <c r="BA1110" s="52" t="str">
        <f>IF(参照!G1110="","",参照!G1110)</f>
        <v>つづくみらいエナジー(株)_(参考値)事業者全体</v>
      </c>
      <c r="BB1110" s="52">
        <f t="shared" si="48"/>
        <v>0.28199999999999997</v>
      </c>
      <c r="BD1110" s="52" t="str">
        <f>IF(参照!L1110="","",参照!L1110)</f>
        <v/>
      </c>
    </row>
    <row r="1111" spans="47:56">
      <c r="AU1111" s="52" t="str">
        <f>IF(参照!A1111="","",参照!A1111)</f>
        <v>A0769</v>
      </c>
      <c r="AV1111" s="52" t="str">
        <f>IF(参照!B1111="","",参照!B1111)</f>
        <v>(株)中庄商店</v>
      </c>
      <c r="AW1111" s="52">
        <f>IF(参照!C1111="","",参照!C1111)</f>
        <v>3.2299999999999999E-4</v>
      </c>
      <c r="AX1111" s="52" t="str">
        <f>IF(参照!D1111="","",参照!D1111)</f>
        <v/>
      </c>
      <c r="AY1111" s="52">
        <f>IF(参照!E1111="","",参照!E1111)</f>
        <v>2.6600000000000001E-4</v>
      </c>
      <c r="AZ1111" s="52" t="str">
        <f>IF(参照!F1111="","",参照!F1111)</f>
        <v>(株)中庄商店</v>
      </c>
      <c r="BA1111" s="52" t="str">
        <f>IF(参照!G1111="","",参照!G1111)</f>
        <v>(株)中庄商店_</v>
      </c>
      <c r="BB1111" s="52">
        <f t="shared" si="48"/>
        <v>0.26600000000000001</v>
      </c>
      <c r="BD1111" s="52" t="str">
        <f>IF(参照!L1111="","",参照!L1111)</f>
        <v/>
      </c>
    </row>
    <row r="1112" spans="47:56">
      <c r="AU1112" s="52" t="str">
        <f>IF(参照!A1112="","",参照!A1112)</f>
        <v>A0770</v>
      </c>
      <c r="AV1112" s="52" t="str">
        <f>IF(参照!B1112="","",参照!B1112)</f>
        <v>(株)ほくだん</v>
      </c>
      <c r="AW1112" s="52">
        <f>IF(参照!C1112="","",参照!C1112)</f>
        <v>4.8299999999999998E-4</v>
      </c>
      <c r="AX1112" s="52" t="str">
        <f>IF(参照!D1112="","",参照!D1112)</f>
        <v/>
      </c>
      <c r="AY1112" s="52">
        <f>IF(参照!E1112="","",参照!E1112)</f>
        <v>4.4900000000000002E-4</v>
      </c>
      <c r="AZ1112" s="52" t="str">
        <f>IF(参照!F1112="","",参照!F1112)</f>
        <v>(株)ほくだん</v>
      </c>
      <c r="BA1112" s="52" t="str">
        <f>IF(参照!G1112="","",参照!G1112)</f>
        <v>(株)ほくだん_</v>
      </c>
      <c r="BB1112" s="52">
        <f t="shared" si="48"/>
        <v>0.44900000000000001</v>
      </c>
      <c r="BD1112" s="52" t="str">
        <f>IF(参照!L1112="","",参照!L1112)</f>
        <v/>
      </c>
    </row>
    <row r="1113" spans="47:56">
      <c r="AU1113" s="52" t="str">
        <f>IF(参照!A1113="","",参照!A1113)</f>
        <v>A0774</v>
      </c>
      <c r="AV1113" s="52" t="str">
        <f>IF(参照!B1113="","",参照!B1113)</f>
        <v>(株)コノミヤホールディングス</v>
      </c>
      <c r="AW1113" s="52">
        <f>IF(参照!C1113="","",参照!C1113)</f>
        <v>5.0299999999999997E-4</v>
      </c>
      <c r="AX1113" s="52" t="str">
        <f>IF(参照!D1113="","",参照!D1113)</f>
        <v/>
      </c>
      <c r="AY1113" s="52">
        <f>IF(参照!E1113="","",参照!E1113)</f>
        <v>4.4700000000000002E-4</v>
      </c>
      <c r="AZ1113" s="52" t="str">
        <f>IF(参照!F1113="","",参照!F1113)</f>
        <v>(株)コノミヤホールディングス</v>
      </c>
      <c r="BA1113" s="52" t="str">
        <f>IF(参照!G1113="","",参照!G1113)</f>
        <v>(株)コノミヤホールディングス_</v>
      </c>
      <c r="BB1113" s="52">
        <f t="shared" si="48"/>
        <v>0.44700000000000001</v>
      </c>
      <c r="BD1113" s="52" t="str">
        <f>IF(参照!L1113="","",参照!L1113)</f>
        <v/>
      </c>
    </row>
    <row r="1114" spans="47:56">
      <c r="AU1114" s="52" t="str">
        <f>IF(参照!A1114="","",参照!A1114)</f>
        <v>A0776</v>
      </c>
      <c r="AV1114" s="52" t="str">
        <f>IF(参照!B1114="","",参照!B1114)</f>
        <v>自由でんき(株)</v>
      </c>
      <c r="AW1114" s="52">
        <f>IF(参照!C1114="","",参照!C1114)</f>
        <v>3.28E-4</v>
      </c>
      <c r="AX1114" s="52" t="str">
        <f>IF(参照!D1114="","",参照!D1114)</f>
        <v/>
      </c>
      <c r="AY1114" s="52">
        <f>IF(参照!E1114="","",参照!E1114)</f>
        <v>2.72E-4</v>
      </c>
      <c r="AZ1114" s="52" t="str">
        <f>IF(参照!F1114="","",参照!F1114)</f>
        <v>自由でんき(株)</v>
      </c>
      <c r="BA1114" s="52" t="str">
        <f>IF(参照!G1114="","",参照!G1114)</f>
        <v>自由でんき(株)_</v>
      </c>
      <c r="BB1114" s="52">
        <f t="shared" si="48"/>
        <v>0.27200000000000002</v>
      </c>
      <c r="BD1114" s="52" t="str">
        <f>IF(参照!L1114="","",参照!L1114)</f>
        <v/>
      </c>
    </row>
    <row r="1115" spans="47:56">
      <c r="AU1115" s="52" t="str">
        <f>IF(参照!A1115="","",参照!A1115)</f>
        <v>A0780</v>
      </c>
      <c r="AV1115" s="52" t="str">
        <f>IF(参照!B1115="","",参照!B1115)</f>
        <v>(株)ビジョン</v>
      </c>
      <c r="AW1115" s="52">
        <f>IF(参照!C1115="","",参照!C1115)</f>
        <v>3.79E-4</v>
      </c>
      <c r="AX1115" s="52" t="str">
        <f>IF(参照!D1115="","",参照!D1115)</f>
        <v/>
      </c>
      <c r="AY1115" s="52">
        <f>IF(参照!E1115="","",参照!E1115)</f>
        <v>3.2299999999999999E-4</v>
      </c>
      <c r="AZ1115" s="52" t="str">
        <f>IF(参照!F1115="","",参照!F1115)</f>
        <v>(株)ビジョン</v>
      </c>
      <c r="BA1115" s="52" t="str">
        <f>IF(参照!G1115="","",参照!G1115)</f>
        <v>(株)ビジョン_</v>
      </c>
      <c r="BB1115" s="52">
        <f t="shared" si="48"/>
        <v>0.32300000000000001</v>
      </c>
      <c r="BD1115" s="52" t="str">
        <f>IF(参照!L1115="","",参照!L1115)</f>
        <v/>
      </c>
    </row>
    <row r="1116" spans="47:56">
      <c r="AU1116" s="52" t="str">
        <f>IF(参照!A1116="","",参照!A1116)</f>
        <v>A0781</v>
      </c>
      <c r="AV1116" s="52" t="str">
        <f>IF(参照!B1116="","",参照!B1116)</f>
        <v>(株)丸の内電力</v>
      </c>
      <c r="AW1116" s="52">
        <f>IF(参照!C1116="","",参照!C1116)</f>
        <v>5.8900000000000001E-4</v>
      </c>
      <c r="AX1116" s="52" t="str">
        <f>IF(参照!D1116="","",参照!D1116)</f>
        <v/>
      </c>
      <c r="AY1116" s="52">
        <f>IF(参照!E1116="","",参照!E1116)</f>
        <v>6.6300000000000007E-4</v>
      </c>
      <c r="AZ1116" s="52" t="str">
        <f>IF(参照!F1116="","",参照!F1116)</f>
        <v>(株)丸の内電力</v>
      </c>
      <c r="BA1116" s="52" t="str">
        <f>IF(参照!G1116="","",参照!G1116)</f>
        <v>(株)丸の内電力_</v>
      </c>
      <c r="BB1116" s="52">
        <f t="shared" si="48"/>
        <v>0.66300000000000003</v>
      </c>
      <c r="BD1116" s="52" t="str">
        <f>IF(参照!L1116="","",参照!L1116)</f>
        <v/>
      </c>
    </row>
    <row r="1117" spans="47:56">
      <c r="AU1117" s="52" t="str">
        <f>IF(参照!A1117="","",参照!A1117)</f>
        <v>A0782</v>
      </c>
      <c r="AV1117" s="52" t="str">
        <f>IF(参照!B1117="","",参照!B1117)</f>
        <v>西川建材工業(株)</v>
      </c>
      <c r="AW1117" s="52">
        <f>IF(参照!C1117="","",参照!C1117)</f>
        <v>7.8399999999999997E-4</v>
      </c>
      <c r="AX1117" s="52" t="str">
        <f>IF(参照!D1117="","",参照!D1117)</f>
        <v/>
      </c>
      <c r="AY1117" s="52">
        <f>IF(参照!E1117="","",参照!E1117)</f>
        <v>7.3099999999999999E-4</v>
      </c>
      <c r="AZ1117" s="52" t="str">
        <f>IF(参照!F1117="","",参照!F1117)</f>
        <v>西川建材工業(株)</v>
      </c>
      <c r="BA1117" s="52" t="str">
        <f>IF(参照!G1117="","",参照!G1117)</f>
        <v>西川建材工業(株)_</v>
      </c>
      <c r="BB1117" s="52">
        <f t="shared" si="48"/>
        <v>0.73099999999999998</v>
      </c>
      <c r="BD1117" s="52" t="str">
        <f>IF(参照!L1117="","",参照!L1117)</f>
        <v/>
      </c>
    </row>
    <row r="1118" spans="47:56">
      <c r="AU1118" s="52" t="str">
        <f>IF(参照!A1118="","",参照!A1118)</f>
        <v>A0783</v>
      </c>
      <c r="AV1118" s="52" t="str">
        <f>IF(参照!B1118="","",参照!B1118)</f>
        <v>(株)中京電力</v>
      </c>
      <c r="AW1118" s="52">
        <f>IF(参照!C1118="","",参照!C1118)</f>
        <v>5.5500000000000005E-4</v>
      </c>
      <c r="AX1118" s="52" t="str">
        <f>IF(参照!D1118="","",参照!D1118)</f>
        <v/>
      </c>
      <c r="AY1118" s="52">
        <f>IF(参照!E1118="","",参照!E1118)</f>
        <v>4.9899999999999999E-4</v>
      </c>
      <c r="AZ1118" s="52" t="str">
        <f>IF(参照!F1118="","",参照!F1118)</f>
        <v>(株)中京電力</v>
      </c>
      <c r="BA1118" s="52" t="str">
        <f>IF(参照!G1118="","",参照!G1118)</f>
        <v>(株)中京電力_</v>
      </c>
      <c r="BB1118" s="52">
        <f t="shared" si="48"/>
        <v>0.499</v>
      </c>
      <c r="BD1118" s="52" t="str">
        <f>IF(参照!L1118="","",参照!L1118)</f>
        <v/>
      </c>
    </row>
    <row r="1119" spans="47:56">
      <c r="AU1119" s="52" t="str">
        <f>IF(参照!A1119="","",参照!A1119)</f>
        <v>A0785</v>
      </c>
      <c r="AV1119" s="52" t="str">
        <f>IF(参照!B1119="","",参照!B1119)</f>
        <v>(株)クオリティプラス</v>
      </c>
      <c r="AW1119" s="52">
        <f>IF(参照!C1119="","",参照!C1119)</f>
        <v>5.5100000000000006E-4</v>
      </c>
      <c r="AX1119" s="52" t="str">
        <f>IF(参照!D1119="","",参照!D1119)</f>
        <v/>
      </c>
      <c r="AY1119" s="52">
        <f>IF(参照!E1119="","",参照!E1119)</f>
        <v>4.95E-4</v>
      </c>
      <c r="AZ1119" s="52" t="str">
        <f>IF(参照!F1119="","",参照!F1119)</f>
        <v>(株)クオリティプラス</v>
      </c>
      <c r="BA1119" s="52" t="str">
        <f>IF(参照!G1119="","",参照!G1119)</f>
        <v>(株)クオリティプラス_</v>
      </c>
      <c r="BB1119" s="52">
        <f t="shared" si="48"/>
        <v>0.495</v>
      </c>
      <c r="BD1119" s="52" t="str">
        <f>IF(参照!L1119="","",参照!L1119)</f>
        <v/>
      </c>
    </row>
    <row r="1120" spans="47:56">
      <c r="AU1120" s="52" t="str">
        <f>IF(参照!A1120="","",参照!A1120)</f>
        <v>A0786</v>
      </c>
      <c r="AV1120" s="52" t="str">
        <f>IF(参照!B1120="","",参照!B1120)</f>
        <v>Ｙ．Ｗ．Ｃ(株)</v>
      </c>
      <c r="AW1120" s="52">
        <f>IF(参照!C1120="","",参照!C1120)</f>
        <v>5.6200000000000011E-4</v>
      </c>
      <c r="AX1120" s="52" t="str">
        <f>IF(参照!D1120="","",参照!D1120)</f>
        <v/>
      </c>
      <c r="AY1120" s="52">
        <f>IF(参照!E1120="","",参照!E1120)</f>
        <v>5.0600000000000005E-4</v>
      </c>
      <c r="AZ1120" s="52" t="str">
        <f>IF(参照!F1120="","",参照!F1120)</f>
        <v>Ｙ．Ｗ．Ｃ(株)</v>
      </c>
      <c r="BA1120" s="52" t="str">
        <f>IF(参照!G1120="","",参照!G1120)</f>
        <v>Ｙ．Ｗ．Ｃ(株)_</v>
      </c>
      <c r="BB1120" s="52">
        <f t="shared" si="48"/>
        <v>0.50600000000000001</v>
      </c>
      <c r="BD1120" s="52" t="str">
        <f>IF(参照!L1120="","",参照!L1120)</f>
        <v/>
      </c>
    </row>
    <row r="1121" spans="47:56">
      <c r="AU1121" s="52" t="str">
        <f>IF(参照!A1121="","",参照!A1121)</f>
        <v>A0793</v>
      </c>
      <c r="AV1121" s="52" t="str">
        <f>IF(参照!B1121="","",参照!B1121)</f>
        <v>ＴＧオクトパスエナジー(株)</v>
      </c>
      <c r="AW1121" s="52">
        <f>IF(参照!C1121="","",参照!C1121)</f>
        <v>3.9399999999999998E-4</v>
      </c>
      <c r="AX1121" s="52" t="str">
        <f>IF(参照!D1121="","",参照!D1121)</f>
        <v>メニューA</v>
      </c>
      <c r="AY1121" s="52">
        <f>IF(参照!E1121="","",参照!E1121)</f>
        <v>0</v>
      </c>
      <c r="AZ1121" s="52" t="str">
        <f>IF(参照!F1121="","",参照!F1121)</f>
        <v>ＴＧオクトパスエナジー(株)</v>
      </c>
      <c r="BA1121" s="52" t="str">
        <f>IF(参照!G1121="","",参照!G1121)</f>
        <v>ＴＧオクトパスエナジー(株)_メニューA</v>
      </c>
      <c r="BB1121" s="52">
        <f t="shared" si="48"/>
        <v>0</v>
      </c>
      <c r="BD1121" s="52" t="str">
        <f>IF(参照!L1121="","",参照!L1121)</f>
        <v/>
      </c>
    </row>
    <row r="1122" spans="47:56">
      <c r="AU1122" s="52" t="str">
        <f>IF(参照!A1122="","",参照!A1122)</f>
        <v/>
      </c>
      <c r="AV1122" s="52" t="str">
        <f>IF(参照!B1122="","",参照!B1122)</f>
        <v/>
      </c>
      <c r="AW1122" s="52" t="str">
        <f>IF(参照!C1122="","",参照!C1122)</f>
        <v/>
      </c>
      <c r="AX1122" s="52" t="str">
        <f>IF(参照!D1122="","",参照!D1122)</f>
        <v>メニューB</v>
      </c>
      <c r="AY1122" s="52">
        <f>IF(参照!E1122="","",参照!E1122)</f>
        <v>0</v>
      </c>
      <c r="AZ1122" s="52" t="str">
        <f>IF(参照!F1122="","",参照!F1122)</f>
        <v>ＴＧオクトパスエナジー(株)</v>
      </c>
      <c r="BA1122" s="52" t="str">
        <f>IF(参照!G1122="","",参照!G1122)</f>
        <v>ＴＧオクトパスエナジー(株)_メニューB</v>
      </c>
      <c r="BB1122" s="52">
        <f t="shared" si="48"/>
        <v>0</v>
      </c>
      <c r="BD1122" s="52" t="str">
        <f>IF(参照!L1122="","",参照!L1122)</f>
        <v/>
      </c>
    </row>
    <row r="1123" spans="47:56">
      <c r="AU1123" s="52" t="str">
        <f>IF(参照!A1123="","",参照!A1123)</f>
        <v/>
      </c>
      <c r="AV1123" s="52" t="str">
        <f>IF(参照!B1123="","",参照!B1123)</f>
        <v/>
      </c>
      <c r="AW1123" s="52" t="str">
        <f>IF(参照!C1123="","",参照!C1123)</f>
        <v/>
      </c>
      <c r="AX1123" s="52" t="str">
        <f>IF(参照!D1123="","",参照!D1123)</f>
        <v>(参考値)事業者全体</v>
      </c>
      <c r="AY1123" s="52">
        <f>IF(参照!E1123="","",参照!E1123)</f>
        <v>0</v>
      </c>
      <c r="AZ1123" s="52" t="str">
        <f>IF(参照!F1123="","",参照!F1123)</f>
        <v>ＴＧオクトパスエナジー(株)</v>
      </c>
      <c r="BA1123" s="52" t="str">
        <f>IF(参照!G1123="","",参照!G1123)</f>
        <v>ＴＧオクトパスエナジー(株)_(参考値)事業者全体</v>
      </c>
      <c r="BB1123" s="52">
        <f t="shared" si="48"/>
        <v>0</v>
      </c>
      <c r="BD1123" s="52" t="str">
        <f>IF(参照!L1123="","",参照!L1123)</f>
        <v/>
      </c>
    </row>
    <row r="1124" spans="47:56">
      <c r="AU1124" s="52" t="str">
        <f>IF(参照!A1124="","",参照!A1124)</f>
        <v>A0796</v>
      </c>
      <c r="AV1124" s="52" t="str">
        <f>IF(参照!B1124="","",参照!B1124)</f>
        <v>東北電力フロンティア(株)</v>
      </c>
      <c r="AW1124" s="52">
        <f>IF(参照!C1124="","",参照!C1124)</f>
        <v>6.2399999999999999E-4</v>
      </c>
      <c r="AX1124" s="52" t="str">
        <f>IF(参照!D1124="","",参照!D1124)</f>
        <v/>
      </c>
      <c r="AY1124" s="52">
        <f>IF(参照!E1124="","",参照!E1124)</f>
        <v>5.6799999999999993E-4</v>
      </c>
      <c r="AZ1124" s="52" t="str">
        <f>IF(参照!F1124="","",参照!F1124)</f>
        <v>東北電力フロンティア(株)</v>
      </c>
      <c r="BA1124" s="52" t="str">
        <f>IF(参照!G1124="","",参照!G1124)</f>
        <v>東北電力フロンティア(株)_</v>
      </c>
      <c r="BB1124" s="52">
        <f t="shared" si="48"/>
        <v>0.56799999999999995</v>
      </c>
      <c r="BD1124" s="52" t="str">
        <f>IF(参照!L1124="","",参照!L1124)</f>
        <v/>
      </c>
    </row>
    <row r="1125" spans="47:56">
      <c r="AU1125" s="52" t="str">
        <f>IF(参照!A1125="","",参照!A1125)</f>
        <v>A0798</v>
      </c>
      <c r="AV1125" s="52" t="str">
        <f>IF(参照!B1125="","",参照!B1125)</f>
        <v>(株)ファラデー</v>
      </c>
      <c r="AW1125" s="52">
        <f>IF(参照!C1125="","",参照!C1125)</f>
        <v>4.7799999999999996E-4</v>
      </c>
      <c r="AX1125" s="52" t="str">
        <f>IF(参照!D1125="","",参照!D1125)</f>
        <v/>
      </c>
      <c r="AY1125" s="52">
        <f>IF(参照!E1125="","",参照!E1125)</f>
        <v>5.22E-4</v>
      </c>
      <c r="AZ1125" s="52" t="str">
        <f>IF(参照!F1125="","",参照!F1125)</f>
        <v>(株)ファラデー</v>
      </c>
      <c r="BA1125" s="52" t="str">
        <f>IF(参照!G1125="","",参照!G1125)</f>
        <v>(株)ファラデー_</v>
      </c>
      <c r="BB1125" s="52">
        <f t="shared" si="48"/>
        <v>0.52200000000000002</v>
      </c>
      <c r="BD1125" s="52" t="str">
        <f>IF(参照!L1125="","",参照!L1125)</f>
        <v/>
      </c>
    </row>
    <row r="1126" spans="47:56">
      <c r="AU1126" s="52" t="str">
        <f>IF(参照!A1126="","",参照!A1126)</f>
        <v>A0803</v>
      </c>
      <c r="AV1126" s="52" t="str">
        <f>IF(参照!B1126="","",参照!B1126)</f>
        <v>出雲ケーブルビジョン(株)</v>
      </c>
      <c r="AW1126" s="52">
        <f>IF(参照!C1126="","",参照!C1126)</f>
        <v>4.1299999999999996E-4</v>
      </c>
      <c r="AX1126" s="52" t="str">
        <f>IF(参照!D1126="","",参照!D1126)</f>
        <v/>
      </c>
      <c r="AY1126" s="52">
        <f>IF(参照!E1126="","",参照!E1126)</f>
        <v>4.6500000000000003E-4</v>
      </c>
      <c r="AZ1126" s="52" t="str">
        <f>IF(参照!F1126="","",参照!F1126)</f>
        <v>出雲ケーブルビジョン(株)</v>
      </c>
      <c r="BA1126" s="52" t="str">
        <f>IF(参照!G1126="","",参照!G1126)</f>
        <v>出雲ケーブルビジョン(株)_</v>
      </c>
      <c r="BB1126" s="52">
        <f t="shared" si="48"/>
        <v>0.46500000000000002</v>
      </c>
      <c r="BD1126" s="52" t="str">
        <f>IF(参照!L1126="","",参照!L1126)</f>
        <v/>
      </c>
    </row>
    <row r="1127" spans="47:56">
      <c r="AU1127" s="52" t="str">
        <f>IF(参照!A1127="","",参照!A1127)</f>
        <v>A0806</v>
      </c>
      <c r="AV1127" s="52" t="str">
        <f>IF(参照!B1127="","",参照!B1127)</f>
        <v>いずも縁結び電力(株)</v>
      </c>
      <c r="AW1127" s="52">
        <f>IF(参照!C1127="","",参照!C1127)</f>
        <v>1.02E-4</v>
      </c>
      <c r="AX1127" s="52" t="str">
        <f>IF(参照!D1127="","",参照!D1127)</f>
        <v/>
      </c>
      <c r="AY1127" s="52">
        <f>IF(参照!E1127="","",参照!E1127)</f>
        <v>2.8100000000000005E-4</v>
      </c>
      <c r="AZ1127" s="52" t="str">
        <f>IF(参照!F1127="","",参照!F1127)</f>
        <v>いずも縁結び電力(株)</v>
      </c>
      <c r="BA1127" s="52" t="str">
        <f>IF(参照!G1127="","",参照!G1127)</f>
        <v>いずも縁結び電力(株)_</v>
      </c>
      <c r="BB1127" s="52">
        <f t="shared" si="48"/>
        <v>0.28100000000000003</v>
      </c>
      <c r="BD1127" s="52" t="str">
        <f>IF(参照!L1127="","",参照!L1127)</f>
        <v/>
      </c>
    </row>
    <row r="1128" spans="47:56">
      <c r="AU1128" s="52" t="str">
        <f>IF(参照!A1128="","",参照!A1128)</f>
        <v>A0808</v>
      </c>
      <c r="AV1128" s="52" t="str">
        <f>IF(参照!B1128="","",参照!B1128)</f>
        <v>宇都宮ライトパワー(株)</v>
      </c>
      <c r="AW1128" s="52">
        <f>IF(参照!C1128="","",参照!C1128)</f>
        <v>3.1300000000000002E-4</v>
      </c>
      <c r="AX1128" s="52" t="str">
        <f>IF(参照!D1128="","",参照!D1128)</f>
        <v/>
      </c>
      <c r="AY1128" s="52">
        <f>IF(参照!E1128="","",参照!E1128)</f>
        <v>4.17E-4</v>
      </c>
      <c r="AZ1128" s="52" t="str">
        <f>IF(参照!F1128="","",参照!F1128)</f>
        <v>宇都宮ライトパワー(株)</v>
      </c>
      <c r="BA1128" s="52" t="str">
        <f>IF(参照!G1128="","",参照!G1128)</f>
        <v>宇都宮ライトパワー(株)_</v>
      </c>
      <c r="BB1128" s="52">
        <f t="shared" si="48"/>
        <v>0.41699999999999998</v>
      </c>
      <c r="BD1128" s="52" t="str">
        <f>IF(参照!L1128="","",参照!L1128)</f>
        <v/>
      </c>
    </row>
  </sheetData>
  <sheetProtection algorithmName="SHA-512" hashValue="R37iSfOj7oyvSMJ8RwRsrWiZO5eIAMtdLjYwHEQ1mhHqLl+UA3yYMprl7vLzAWbB+pQZmk336mI/FZaJR3sAuQ==" saltValue="LGABXaiONpJyHAI4qgIGhg==" spinCount="100000" sheet="1" objects="1" scenarios="1" selectLockedCells="1"/>
  <mergeCells count="147">
    <mergeCell ref="D69:K69"/>
    <mergeCell ref="G3:I3"/>
    <mergeCell ref="J3:K3"/>
    <mergeCell ref="D63:K63"/>
    <mergeCell ref="D64:K64"/>
    <mergeCell ref="D65:K65"/>
    <mergeCell ref="D66:K66"/>
    <mergeCell ref="D67:K67"/>
    <mergeCell ref="D68:K68"/>
    <mergeCell ref="D48:G48"/>
    <mergeCell ref="D46:G47"/>
    <mergeCell ref="H46:I46"/>
    <mergeCell ref="J46:K46"/>
    <mergeCell ref="F39:F40"/>
    <mergeCell ref="H39:H40"/>
    <mergeCell ref="I39:I40"/>
    <mergeCell ref="J39:J40"/>
    <mergeCell ref="K39:K40"/>
    <mergeCell ref="H37:H38"/>
    <mergeCell ref="I37:I38"/>
    <mergeCell ref="J37:J38"/>
    <mergeCell ref="K37:K38"/>
    <mergeCell ref="J23:J24"/>
    <mergeCell ref="K23:K24"/>
    <mergeCell ref="T60:U60"/>
    <mergeCell ref="D61:K61"/>
    <mergeCell ref="T61:U61"/>
    <mergeCell ref="D62:K62"/>
    <mergeCell ref="T62:U62"/>
    <mergeCell ref="D58:G59"/>
    <mergeCell ref="H58:K59"/>
    <mergeCell ref="T58:U58"/>
    <mergeCell ref="T59:U59"/>
    <mergeCell ref="O58:R58"/>
    <mergeCell ref="O59:R59"/>
    <mergeCell ref="O60:R60"/>
    <mergeCell ref="O61:R61"/>
    <mergeCell ref="N62:R62"/>
    <mergeCell ref="T51:U51"/>
    <mergeCell ref="D52:G52"/>
    <mergeCell ref="J52:K52"/>
    <mergeCell ref="T52:U52"/>
    <mergeCell ref="O51:R51"/>
    <mergeCell ref="O52:R52"/>
    <mergeCell ref="T55:U55"/>
    <mergeCell ref="D56:G56"/>
    <mergeCell ref="J56:K56"/>
    <mergeCell ref="T53:U53"/>
    <mergeCell ref="D54:G54"/>
    <mergeCell ref="J54:K54"/>
    <mergeCell ref="T54:U54"/>
    <mergeCell ref="O53:R53"/>
    <mergeCell ref="O54:R54"/>
    <mergeCell ref="N55:R55"/>
    <mergeCell ref="C49:C59"/>
    <mergeCell ref="D49:G49"/>
    <mergeCell ref="J49:K49"/>
    <mergeCell ref="D50:G50"/>
    <mergeCell ref="J50:K50"/>
    <mergeCell ref="D53:G53"/>
    <mergeCell ref="J53:K53"/>
    <mergeCell ref="D55:G55"/>
    <mergeCell ref="J55:K55"/>
    <mergeCell ref="D51:G51"/>
    <mergeCell ref="J51:K51"/>
    <mergeCell ref="D57:G57"/>
    <mergeCell ref="J57:K57"/>
    <mergeCell ref="AJ46:AK46"/>
    <mergeCell ref="H47:I47"/>
    <mergeCell ref="J47:K47"/>
    <mergeCell ref="N47:R47"/>
    <mergeCell ref="AH47:AK47"/>
    <mergeCell ref="AJ41:AK41"/>
    <mergeCell ref="AJ42:AK42"/>
    <mergeCell ref="D43:G43"/>
    <mergeCell ref="AJ43:AK43"/>
    <mergeCell ref="D44:G45"/>
    <mergeCell ref="AJ44:AK44"/>
    <mergeCell ref="AJ45:AK45"/>
    <mergeCell ref="E41:F42"/>
    <mergeCell ref="H41:H42"/>
    <mergeCell ref="I41:I42"/>
    <mergeCell ref="J41:J42"/>
    <mergeCell ref="K41:K42"/>
    <mergeCell ref="N37:R37"/>
    <mergeCell ref="AH37:AK37"/>
    <mergeCell ref="AH32:AH33"/>
    <mergeCell ref="D33:G33"/>
    <mergeCell ref="D34:G34"/>
    <mergeCell ref="AH34:AH36"/>
    <mergeCell ref="D35:G35"/>
    <mergeCell ref="D36:G36"/>
    <mergeCell ref="D28:G28"/>
    <mergeCell ref="D29:G29"/>
    <mergeCell ref="H29:K29"/>
    <mergeCell ref="D30:G30"/>
    <mergeCell ref="C31:C48"/>
    <mergeCell ref="D31:G31"/>
    <mergeCell ref="D32:G32"/>
    <mergeCell ref="D37:D42"/>
    <mergeCell ref="E37:E40"/>
    <mergeCell ref="F37:F38"/>
    <mergeCell ref="E23:F24"/>
    <mergeCell ref="H23:H24"/>
    <mergeCell ref="I23:I24"/>
    <mergeCell ref="D25:F27"/>
    <mergeCell ref="C9:C30"/>
    <mergeCell ref="D9:G9"/>
    <mergeCell ref="D14:G14"/>
    <mergeCell ref="D15:G15"/>
    <mergeCell ref="D16:G16"/>
    <mergeCell ref="D12:G12"/>
    <mergeCell ref="AJ16:AK16"/>
    <mergeCell ref="D17:G17"/>
    <mergeCell ref="AH17:AH31"/>
    <mergeCell ref="D18:G18"/>
    <mergeCell ref="D19:D24"/>
    <mergeCell ref="E19:E22"/>
    <mergeCell ref="F19:F20"/>
    <mergeCell ref="H19:H20"/>
    <mergeCell ref="I19:I20"/>
    <mergeCell ref="J19:J20"/>
    <mergeCell ref="K19:K20"/>
    <mergeCell ref="F21:F22"/>
    <mergeCell ref="H21:H22"/>
    <mergeCell ref="I21:I22"/>
    <mergeCell ref="J21:J22"/>
    <mergeCell ref="K21:K22"/>
    <mergeCell ref="AH12:AK12"/>
    <mergeCell ref="D13:G13"/>
    <mergeCell ref="C5:G7"/>
    <mergeCell ref="H5:I7"/>
    <mergeCell ref="J5:K7"/>
    <mergeCell ref="AJ6:AK6"/>
    <mergeCell ref="AJ7:AK7"/>
    <mergeCell ref="C8:K8"/>
    <mergeCell ref="AJ8:AK8"/>
    <mergeCell ref="C2:K2"/>
    <mergeCell ref="C3:F3"/>
    <mergeCell ref="C4:G4"/>
    <mergeCell ref="H4:I4"/>
    <mergeCell ref="J4:K4"/>
    <mergeCell ref="AJ9:AK9"/>
    <mergeCell ref="D10:G10"/>
    <mergeCell ref="AJ10:AK10"/>
    <mergeCell ref="D11:G11"/>
    <mergeCell ref="AJ11:AK11"/>
  </mergeCells>
  <phoneticPr fontId="4"/>
  <dataValidations count="5">
    <dataValidation type="list" errorStyle="information" allowBlank="1" showInputMessage="1" showErrorMessage="1" errorTitle="リストにない情報" error="リストにない情報です" sqref="P42:P46 P7:P36" xr:uid="{00000000-0002-0000-0D00-000000000000}">
      <formula1>IF(OR($Z7=0,$Z7=""),$T$3:$T$3,INDIRECT($BG$5&amp;AE7&amp;":"&amp;$BG$5&amp;AF7))</formula1>
    </dataValidation>
    <dataValidation type="list" allowBlank="1" showInputMessage="1" showErrorMessage="1" sqref="O59:R61" xr:uid="{00000000-0002-0000-0D00-000001000000}">
      <formula1>$AO$51:$AO$69</formula1>
    </dataValidation>
    <dataValidation type="list" allowBlank="1" showInputMessage="1" showErrorMessage="1" sqref="O52:R54" xr:uid="{00000000-0002-0000-0D00-000002000000}">
      <formula1>$AN$51:$AN$59</formula1>
    </dataValidation>
    <dataValidation type="list" errorStyle="information" allowBlank="1" showInputMessage="1" showErrorMessage="1" errorTitle="リストにない情報" error="リストにない情報です" sqref="O42:O46 O7:O36" xr:uid="{00000000-0002-0000-0D00-000003000000}">
      <formula1>INDIRECT($BG$4&amp;"4:"&amp;$BG$4&amp;$BG$8+3)</formula1>
    </dataValidation>
    <dataValidation type="list" allowBlank="1" showInputMessage="1" showErrorMessage="1" sqref="AJ52:AK54" xr:uid="{00000000-0002-0000-0D00-000004000000}">
      <formula1>#REF!</formula1>
    </dataValidation>
  </dataValidations>
  <printOptions horizontalCentered="1"/>
  <pageMargins left="0.39370078740157483" right="0.39370078740157483" top="0.39370078740157483" bottom="0.39370078740157483" header="0" footer="0"/>
  <pageSetup paperSize="8" scale="85" orientation="landscape"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9201" r:id="rId4" name="Check Box 1">
              <controlPr defaultSize="0" autoFill="0" autoLine="0" autoPict="0" altText="">
                <anchor moveWithCells="1">
                  <from>
                    <xdr:col>3</xdr:col>
                    <xdr:colOff>161925</xdr:colOff>
                    <xdr:row>4</xdr:row>
                    <xdr:rowOff>47625</xdr:rowOff>
                  </from>
                  <to>
                    <xdr:col>4</xdr:col>
                    <xdr:colOff>304800</xdr:colOff>
                    <xdr:row>5</xdr:row>
                    <xdr:rowOff>133350</xdr:rowOff>
                  </to>
                </anchor>
              </controlPr>
            </control>
          </mc:Choice>
        </mc:AlternateContent>
        <mc:AlternateContent xmlns:mc="http://schemas.openxmlformats.org/markup-compatibility/2006">
          <mc:Choice Requires="x14">
            <control shapeId="179202" r:id="rId5" name="Check Box 2">
              <controlPr defaultSize="0" autoFill="0" autoLine="0" autoPict="0">
                <anchor moveWithCells="1">
                  <from>
                    <xdr:col>3</xdr:col>
                    <xdr:colOff>161925</xdr:colOff>
                    <xdr:row>5</xdr:row>
                    <xdr:rowOff>38100</xdr:rowOff>
                  </from>
                  <to>
                    <xdr:col>4</xdr:col>
                    <xdr:colOff>304800</xdr:colOff>
                    <xdr:row>6</xdr:row>
                    <xdr:rowOff>114300</xdr:rowOff>
                  </to>
                </anchor>
              </controlPr>
            </control>
          </mc:Choice>
        </mc:AlternateContent>
        <mc:AlternateContent xmlns:mc="http://schemas.openxmlformats.org/markup-compatibility/2006">
          <mc:Choice Requires="x14">
            <control shapeId="179203" r:id="rId6" name="Check Box 3">
              <controlPr defaultSize="0" autoFill="0" autoLine="0" autoPict="0">
                <anchor moveWithCells="1">
                  <from>
                    <xdr:col>9</xdr:col>
                    <xdr:colOff>523875</xdr:colOff>
                    <xdr:row>3</xdr:row>
                    <xdr:rowOff>133350</xdr:rowOff>
                  </from>
                  <to>
                    <xdr:col>9</xdr:col>
                    <xdr:colOff>866775</xdr:colOff>
                    <xdr:row>5</xdr:row>
                    <xdr:rowOff>47625</xdr:rowOff>
                  </to>
                </anchor>
              </controlPr>
            </control>
          </mc:Choice>
        </mc:AlternateContent>
        <mc:AlternateContent xmlns:mc="http://schemas.openxmlformats.org/markup-compatibility/2006">
          <mc:Choice Requires="x14">
            <control shapeId="179204" r:id="rId7" name="Check Box 4">
              <controlPr defaultSize="0" autoFill="0" autoLine="0" autoPict="0">
                <anchor moveWithCells="1">
                  <from>
                    <xdr:col>9</xdr:col>
                    <xdr:colOff>523875</xdr:colOff>
                    <xdr:row>4</xdr:row>
                    <xdr:rowOff>123825</xdr:rowOff>
                  </from>
                  <to>
                    <xdr:col>9</xdr:col>
                    <xdr:colOff>866775</xdr:colOff>
                    <xdr:row>6</xdr:row>
                    <xdr:rowOff>38100</xdr:rowOff>
                  </to>
                </anchor>
              </controlPr>
            </control>
          </mc:Choice>
        </mc:AlternateContent>
        <mc:AlternateContent xmlns:mc="http://schemas.openxmlformats.org/markup-compatibility/2006">
          <mc:Choice Requires="x14">
            <control shapeId="179205" r:id="rId8" name="Check Box 5">
              <controlPr defaultSize="0" autoFill="0" autoLine="0" autoPict="0">
                <anchor moveWithCells="1">
                  <from>
                    <xdr:col>9</xdr:col>
                    <xdr:colOff>523875</xdr:colOff>
                    <xdr:row>5</xdr:row>
                    <xdr:rowOff>114300</xdr:rowOff>
                  </from>
                  <to>
                    <xdr:col>9</xdr:col>
                    <xdr:colOff>866775</xdr:colOff>
                    <xdr:row>7</xdr:row>
                    <xdr:rowOff>28575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BH1128"/>
  <sheetViews>
    <sheetView showGridLines="0" zoomScaleNormal="100" zoomScaleSheetLayoutView="90" workbookViewId="0">
      <selection activeCell="J3" sqref="J3:K3"/>
    </sheetView>
  </sheetViews>
  <sheetFormatPr defaultRowHeight="10.5"/>
  <cols>
    <col min="1" max="1" width="1.140625" style="28" customWidth="1"/>
    <col min="2" max="2" width="2" style="28" customWidth="1"/>
    <col min="3" max="3" width="6.140625" style="28" customWidth="1"/>
    <col min="4" max="4" width="3" style="28" customWidth="1"/>
    <col min="5" max="5" width="11.85546875" style="28" customWidth="1"/>
    <col min="6" max="6" width="5.140625" style="28" customWidth="1"/>
    <col min="7" max="7" width="13.7109375" style="28" customWidth="1"/>
    <col min="8" max="8" width="15.28515625" style="28" customWidth="1"/>
    <col min="9" max="9" width="13.7109375" style="28" customWidth="1"/>
    <col min="10" max="11" width="16.7109375" style="28" customWidth="1"/>
    <col min="12" max="12" width="3.140625" style="28" customWidth="1"/>
    <col min="13" max="13" width="2.28515625" style="28" customWidth="1"/>
    <col min="14" max="14" width="4.85546875" style="28" customWidth="1"/>
    <col min="15" max="15" width="33.140625" style="28" customWidth="1"/>
    <col min="16" max="16" width="19.28515625" style="28" customWidth="1"/>
    <col min="17" max="18" width="23.140625" style="28" customWidth="1"/>
    <col min="19" max="19" width="17.5703125" style="28" customWidth="1"/>
    <col min="20" max="20" width="11.85546875" style="28" hidden="1" customWidth="1"/>
    <col min="21" max="21" width="16.5703125" style="28" hidden="1" customWidth="1"/>
    <col min="22" max="25" width="20.85546875" style="28" hidden="1" customWidth="1"/>
    <col min="26" max="26" width="10.85546875" style="28" hidden="1" customWidth="1"/>
    <col min="27" max="28" width="8.28515625" style="28" hidden="1" customWidth="1"/>
    <col min="29" max="30" width="10.7109375" style="28" hidden="1" customWidth="1"/>
    <col min="31" max="32" width="7.7109375" style="28" hidden="1" customWidth="1"/>
    <col min="33" max="33" width="5.7109375" style="28" customWidth="1"/>
    <col min="34" max="34" width="4.85546875" style="28" customWidth="1"/>
    <col min="35" max="35" width="23.7109375" style="28" customWidth="1"/>
    <col min="36" max="36" width="17.140625" style="28" customWidth="1"/>
    <col min="37" max="37" width="5.5703125" style="28" customWidth="1"/>
    <col min="38" max="38" width="16.85546875" style="28" customWidth="1"/>
    <col min="39" max="39" width="18.28515625" style="28" customWidth="1"/>
    <col min="40" max="40" width="13.42578125" style="28" hidden="1" customWidth="1"/>
    <col min="41" max="41" width="18.28515625" style="28" hidden="1" customWidth="1"/>
    <col min="42" max="42" width="19.85546875" style="28" hidden="1" customWidth="1"/>
    <col min="43" max="45" width="18.7109375" style="28" hidden="1" customWidth="1"/>
    <col min="46" max="51" width="9.140625" style="28" hidden="1" customWidth="1"/>
    <col min="52" max="53" width="32" style="28" hidden="1" customWidth="1"/>
    <col min="54" max="55" width="9.140625" style="28" hidden="1" customWidth="1"/>
    <col min="56" max="56" width="28.7109375" style="28" hidden="1" customWidth="1"/>
    <col min="57" max="57" width="9.140625" style="28" hidden="1" customWidth="1"/>
    <col min="58" max="58" width="25.42578125" style="28" hidden="1" customWidth="1"/>
    <col min="59" max="60" width="9.140625" style="28" hidden="1" customWidth="1"/>
    <col min="61" max="16384" width="9.140625" style="28"/>
  </cols>
  <sheetData>
    <row r="1" spans="1:60" ht="12.75" customHeight="1">
      <c r="A1" s="1"/>
      <c r="B1" s="12" t="s">
        <v>487</v>
      </c>
      <c r="C1" s="1"/>
      <c r="D1" s="48"/>
      <c r="E1" s="48"/>
      <c r="F1" s="48"/>
      <c r="G1" s="48"/>
      <c r="H1" s="1"/>
      <c r="I1" s="1"/>
      <c r="J1" s="1"/>
      <c r="K1" s="1"/>
      <c r="L1" s="1"/>
      <c r="T1" s="30" t="s">
        <v>557</v>
      </c>
      <c r="U1" s="30" t="s">
        <v>557</v>
      </c>
      <c r="V1" s="30" t="s">
        <v>557</v>
      </c>
      <c r="W1" s="30" t="s">
        <v>557</v>
      </c>
      <c r="X1" s="30" t="s">
        <v>557</v>
      </c>
      <c r="Y1" s="30" t="s">
        <v>557</v>
      </c>
      <c r="Z1" s="30" t="s">
        <v>557</v>
      </c>
      <c r="AA1" s="30" t="s">
        <v>557</v>
      </c>
      <c r="AB1" s="30" t="s">
        <v>557</v>
      </c>
      <c r="AC1" s="30" t="s">
        <v>557</v>
      </c>
      <c r="AD1" s="30" t="s">
        <v>557</v>
      </c>
      <c r="AE1" s="30" t="s">
        <v>557</v>
      </c>
      <c r="AF1" s="30" t="s">
        <v>557</v>
      </c>
      <c r="AG1" s="30"/>
      <c r="AM1" s="30"/>
      <c r="AN1" s="30" t="s">
        <v>557</v>
      </c>
      <c r="AO1" s="30" t="s">
        <v>557</v>
      </c>
      <c r="AP1" s="30" t="s">
        <v>557</v>
      </c>
      <c r="AQ1" s="30" t="s">
        <v>557</v>
      </c>
      <c r="AR1" s="30" t="s">
        <v>557</v>
      </c>
      <c r="AS1" s="30" t="s">
        <v>557</v>
      </c>
      <c r="AT1" s="30" t="s">
        <v>557</v>
      </c>
      <c r="AU1" s="30" t="s">
        <v>557</v>
      </c>
      <c r="AV1" s="30" t="s">
        <v>557</v>
      </c>
      <c r="AW1" s="30" t="s">
        <v>557</v>
      </c>
      <c r="AX1" s="30" t="s">
        <v>557</v>
      </c>
      <c r="AY1" s="30" t="s">
        <v>557</v>
      </c>
      <c r="AZ1" s="30" t="s">
        <v>557</v>
      </c>
      <c r="BA1" s="30" t="s">
        <v>557</v>
      </c>
      <c r="BB1" s="30" t="s">
        <v>557</v>
      </c>
      <c r="BC1" s="30" t="s">
        <v>557</v>
      </c>
      <c r="BD1" s="30" t="s">
        <v>557</v>
      </c>
      <c r="BE1" s="30" t="s">
        <v>557</v>
      </c>
      <c r="BF1" s="30" t="s">
        <v>557</v>
      </c>
      <c r="BG1" s="30" t="s">
        <v>557</v>
      </c>
      <c r="BH1" s="30" t="s">
        <v>557</v>
      </c>
    </row>
    <row r="2" spans="1:60" ht="26.25" customHeight="1">
      <c r="A2" s="1"/>
      <c r="B2" s="1"/>
      <c r="C2" s="481" t="s">
        <v>17</v>
      </c>
      <c r="D2" s="481"/>
      <c r="E2" s="481"/>
      <c r="F2" s="481"/>
      <c r="G2" s="481"/>
      <c r="H2" s="481"/>
      <c r="I2" s="481"/>
      <c r="J2" s="481"/>
      <c r="K2" s="481"/>
      <c r="L2" s="1"/>
      <c r="AU2" s="28" t="s">
        <v>558</v>
      </c>
      <c r="AX2" s="30" t="s">
        <v>559</v>
      </c>
      <c r="BB2" s="30" t="s">
        <v>560</v>
      </c>
      <c r="BD2" s="30" t="s">
        <v>561</v>
      </c>
    </row>
    <row r="3" spans="1:60" ht="12.75" customHeight="1">
      <c r="A3" s="1"/>
      <c r="B3" s="1"/>
      <c r="C3" s="482" t="s">
        <v>2</v>
      </c>
      <c r="D3" s="483"/>
      <c r="E3" s="483"/>
      <c r="F3" s="484"/>
      <c r="G3" s="586" t="str">
        <f>別紙!F5</f>
        <v>株式会社 地球温暖化対策室</v>
      </c>
      <c r="H3" s="587"/>
      <c r="I3" s="588"/>
      <c r="J3" s="593"/>
      <c r="K3" s="594"/>
      <c r="L3" s="1"/>
      <c r="T3" s="49"/>
      <c r="U3" s="28" t="s">
        <v>562</v>
      </c>
      <c r="AU3" s="50" t="s">
        <v>563</v>
      </c>
      <c r="AV3" s="50" t="s">
        <v>564</v>
      </c>
      <c r="AW3" s="50" t="s">
        <v>565</v>
      </c>
      <c r="AX3" s="50" t="s">
        <v>566</v>
      </c>
      <c r="AY3" s="50" t="s">
        <v>567</v>
      </c>
      <c r="AZ3" s="51" t="s">
        <v>568</v>
      </c>
      <c r="BA3" s="51" t="s">
        <v>569</v>
      </c>
      <c r="BB3" s="50" t="s">
        <v>570</v>
      </c>
      <c r="BD3" s="51" t="s">
        <v>571</v>
      </c>
      <c r="BF3" s="28" t="s">
        <v>572</v>
      </c>
    </row>
    <row r="4" spans="1:60" ht="12.75" customHeight="1">
      <c r="A4" s="1"/>
      <c r="B4" s="1"/>
      <c r="C4" s="486" t="s">
        <v>15</v>
      </c>
      <c r="D4" s="487"/>
      <c r="E4" s="487"/>
      <c r="F4" s="487"/>
      <c r="G4" s="488"/>
      <c r="H4" s="486" t="s">
        <v>4</v>
      </c>
      <c r="I4" s="488"/>
      <c r="J4" s="486" t="s">
        <v>3</v>
      </c>
      <c r="K4" s="488"/>
      <c r="L4" s="1"/>
      <c r="N4" s="38" t="s">
        <v>132</v>
      </c>
      <c r="AH4" s="38"/>
      <c r="AU4" s="52" t="str">
        <f>IF(参照!A4="","",参照!A4)</f>
        <v>A0001</v>
      </c>
      <c r="AV4" s="52" t="str">
        <f>IF(参照!B4="","",参照!B4)</f>
        <v>(株)Ｆ－Ｐｏｗｅｒ</v>
      </c>
      <c r="AW4" s="52">
        <f>IF(参照!C4="","",参照!C4)</f>
        <v>4.7199999999999998E-4</v>
      </c>
      <c r="AX4" s="52" t="str">
        <f>IF(参照!D4="","",参照!D4)</f>
        <v>メニューA</v>
      </c>
      <c r="AY4" s="52">
        <f>IF(参照!E4="","",参照!E4)</f>
        <v>0</v>
      </c>
      <c r="AZ4" s="52" t="str">
        <f>IF(参照!F4="","",参照!F4)</f>
        <v>(株)Ｆ－Ｐｏｗｅｒ</v>
      </c>
      <c r="BA4" s="52" t="str">
        <f>IF(参照!G4="","",参照!G4)</f>
        <v>(株)Ｆ－Ｐｏｗｅｒ_メニューA</v>
      </c>
      <c r="BB4" s="52">
        <f>AY4*1000</f>
        <v>0</v>
      </c>
      <c r="BD4" s="52" t="str">
        <f>IF(参照!L4="","",参照!L4)</f>
        <v>北海道電力(株)</v>
      </c>
      <c r="BF4" s="53" t="s">
        <v>573</v>
      </c>
      <c r="BG4" s="54" t="s">
        <v>574</v>
      </c>
      <c r="BH4" s="28" t="s">
        <v>561</v>
      </c>
    </row>
    <row r="5" spans="1:60" ht="12.75" customHeight="1" thickBot="1">
      <c r="A5" s="1"/>
      <c r="B5" s="1"/>
      <c r="C5" s="512" t="s">
        <v>36</v>
      </c>
      <c r="D5" s="513"/>
      <c r="E5" s="513"/>
      <c r="F5" s="513"/>
      <c r="G5" s="514"/>
      <c r="H5" s="512" t="s">
        <v>500</v>
      </c>
      <c r="I5" s="514"/>
      <c r="J5" s="512" t="s">
        <v>56</v>
      </c>
      <c r="K5" s="514"/>
      <c r="L5" s="1"/>
      <c r="N5" s="55" t="s">
        <v>501</v>
      </c>
      <c r="O5" s="56"/>
      <c r="P5" s="56"/>
      <c r="Q5" s="56"/>
      <c r="R5" s="56"/>
      <c r="S5" s="56"/>
      <c r="T5" s="57"/>
      <c r="U5" s="57"/>
      <c r="V5" s="57"/>
      <c r="W5" s="57"/>
      <c r="X5" s="57"/>
      <c r="Y5" s="57"/>
      <c r="Z5" s="57"/>
      <c r="AE5" s="57"/>
      <c r="AF5" s="57"/>
      <c r="AH5" s="55" t="s">
        <v>502</v>
      </c>
      <c r="AI5" s="56"/>
      <c r="AJ5" s="56"/>
      <c r="AK5" s="56"/>
      <c r="AL5" s="56"/>
      <c r="AM5" s="57"/>
      <c r="AN5" s="57"/>
      <c r="AU5" s="52" t="str">
        <f>IF(参照!A5="","",参照!A5)</f>
        <v/>
      </c>
      <c r="AV5" s="52" t="str">
        <f>IF(参照!B5="","",参照!B5)</f>
        <v/>
      </c>
      <c r="AW5" s="52" t="str">
        <f>IF(参照!C5="","",参照!C5)</f>
        <v/>
      </c>
      <c r="AX5" s="52" t="str">
        <f>IF(参照!D5="","",参照!D5)</f>
        <v>メニューB</v>
      </c>
      <c r="AY5" s="52">
        <f>IF(参照!E5="","",参照!E5)</f>
        <v>0</v>
      </c>
      <c r="AZ5" s="52" t="str">
        <f>IF(参照!F5="","",参照!F5)</f>
        <v>(株)Ｆ－Ｐｏｗｅｒ</v>
      </c>
      <c r="BA5" s="52" t="str">
        <f>IF(参照!G5="","",参照!G5)</f>
        <v>(株)Ｆ－Ｐｏｗｅｒ_メニューB</v>
      </c>
      <c r="BB5" s="52">
        <f t="shared" ref="BB5:BB68" si="0">AY5*1000</f>
        <v>0</v>
      </c>
      <c r="BD5" s="52" t="str">
        <f>IF(参照!L5="","",参照!L5)</f>
        <v>東北電力(株)</v>
      </c>
      <c r="BF5" s="53" t="s">
        <v>575</v>
      </c>
      <c r="BG5" s="54" t="s">
        <v>576</v>
      </c>
      <c r="BH5" s="28" t="s">
        <v>559</v>
      </c>
    </row>
    <row r="6" spans="1:60" ht="12.75" customHeight="1" thickBot="1">
      <c r="A6" s="1"/>
      <c r="B6" s="1"/>
      <c r="C6" s="515"/>
      <c r="D6" s="516"/>
      <c r="E6" s="516"/>
      <c r="F6" s="516"/>
      <c r="G6" s="517"/>
      <c r="H6" s="515"/>
      <c r="I6" s="517"/>
      <c r="J6" s="515"/>
      <c r="K6" s="517"/>
      <c r="L6" s="1"/>
      <c r="N6" s="58"/>
      <c r="O6" s="357" t="s">
        <v>85</v>
      </c>
      <c r="P6" s="60" t="s">
        <v>493</v>
      </c>
      <c r="Q6" s="287" t="s">
        <v>2296</v>
      </c>
      <c r="R6" s="286" t="s">
        <v>2297</v>
      </c>
      <c r="S6" s="347" t="s">
        <v>158</v>
      </c>
      <c r="T6" s="62" t="s">
        <v>577</v>
      </c>
      <c r="U6" s="63" t="s">
        <v>578</v>
      </c>
      <c r="V6" s="63" t="s">
        <v>579</v>
      </c>
      <c r="W6" s="59" t="s">
        <v>2298</v>
      </c>
      <c r="X6" s="93" t="s">
        <v>2299</v>
      </c>
      <c r="Y6" s="64" t="s">
        <v>2300</v>
      </c>
      <c r="Z6" s="64" t="s">
        <v>580</v>
      </c>
      <c r="AA6" s="64" t="s">
        <v>581</v>
      </c>
      <c r="AB6" s="64" t="s">
        <v>582</v>
      </c>
      <c r="AC6" s="64" t="s">
        <v>583</v>
      </c>
      <c r="AD6" s="64" t="s">
        <v>584</v>
      </c>
      <c r="AE6" s="63" t="s">
        <v>585</v>
      </c>
      <c r="AF6" s="61" t="s">
        <v>586</v>
      </c>
      <c r="AH6" s="65"/>
      <c r="AI6" s="66" t="s">
        <v>2295</v>
      </c>
      <c r="AJ6" s="521" t="s">
        <v>2301</v>
      </c>
      <c r="AK6" s="522"/>
      <c r="AL6" s="67" t="s">
        <v>158</v>
      </c>
      <c r="AN6" s="62" t="s">
        <v>577</v>
      </c>
      <c r="AO6" s="63" t="s">
        <v>578</v>
      </c>
      <c r="AP6" s="61" t="s">
        <v>579</v>
      </c>
      <c r="AU6" s="52" t="str">
        <f>IF(参照!A6="","",参照!A6)</f>
        <v/>
      </c>
      <c r="AV6" s="52" t="str">
        <f>IF(参照!B6="","",参照!B6)</f>
        <v/>
      </c>
      <c r="AW6" s="52" t="str">
        <f>IF(参照!C6="","",参照!C6)</f>
        <v/>
      </c>
      <c r="AX6" s="52" t="str">
        <f>IF(参照!D6="","",参照!D6)</f>
        <v>メニューC(残差)</v>
      </c>
      <c r="AY6" s="52">
        <f>IF(参照!E6="","",参照!E6)</f>
        <v>5.0500000000000002E-4</v>
      </c>
      <c r="AZ6" s="52" t="str">
        <f>IF(参照!F6="","",参照!F6)</f>
        <v>(株)Ｆ－Ｐｏｗｅｒ</v>
      </c>
      <c r="BA6" s="52" t="str">
        <f>IF(参照!G6="","",参照!G6)</f>
        <v>(株)Ｆ－Ｐｏｗｅｒ_メニューC(残差)</v>
      </c>
      <c r="BB6" s="52">
        <f t="shared" si="0"/>
        <v>0.505</v>
      </c>
      <c r="BD6" s="52" t="str">
        <f>IF(参照!L6="","",参照!L6)</f>
        <v>東京電力エナジーパートナー(株)</v>
      </c>
      <c r="BF6" s="49" t="s">
        <v>587</v>
      </c>
      <c r="BG6" s="54" t="s">
        <v>588</v>
      </c>
      <c r="BH6" s="28" t="s">
        <v>589</v>
      </c>
    </row>
    <row r="7" spans="1:60" ht="12.75" customHeight="1" thickTop="1">
      <c r="A7" s="1"/>
      <c r="B7" s="1"/>
      <c r="C7" s="518"/>
      <c r="D7" s="519"/>
      <c r="E7" s="519"/>
      <c r="F7" s="519"/>
      <c r="G7" s="520"/>
      <c r="H7" s="518"/>
      <c r="I7" s="520"/>
      <c r="J7" s="518"/>
      <c r="K7" s="520"/>
      <c r="L7" s="1"/>
      <c r="N7" s="68">
        <v>1</v>
      </c>
      <c r="O7" s="69"/>
      <c r="P7" s="69"/>
      <c r="Q7" s="70" t="str">
        <f t="shared" ref="Q7:Q36" si="1">IF(O7="","",_xlfn.IFNA(VLOOKUP(O7&amp;"_"&amp;P7,$BA:$BB,2,FALSE),"該当する排出係数がありません"))</f>
        <v/>
      </c>
      <c r="R7" s="71"/>
      <c r="S7" s="348"/>
      <c r="T7" s="346">
        <f>係数１!D$49</f>
        <v>8640</v>
      </c>
      <c r="U7" s="73" t="str">
        <f>IF(OR(S7="",O7=""),"",S7/1000*T7*0.0258)</f>
        <v/>
      </c>
      <c r="V7" s="73" t="str">
        <f>IF(OR(S7="",O7=""),"",IF(R7="",S7*Q7,S7*R7))</f>
        <v/>
      </c>
      <c r="W7" s="74" t="str">
        <f t="array" aca="1" ref="W7" ca="1">IF(O7="","",IF(ISNUMBER(AA7),INDIRECT($BG$6&amp;AA7),IF(AA7="a",Q7,IF(AA7="b",INDIRECT($BG$6&amp;AB7),IF(AA7="c",R7,"")))))</f>
        <v/>
      </c>
      <c r="X7" s="75"/>
      <c r="Y7" s="73" t="str">
        <f>IF(OR(S7="",O7=""),"",IF(X7="",S7*W7,S7*X7))</f>
        <v/>
      </c>
      <c r="Z7" s="76" t="str">
        <f t="shared" ref="Z7:Z36" ca="1" si="2">IF(O7="","",IF(COUNTIF(INDIRECT($BG$4&amp;":"&amp;$BG$4),O7),1,0))</f>
        <v/>
      </c>
      <c r="AA7" s="76" t="str">
        <f ca="1">IF(O7="","",IF(OR(AE7="",AF7=""),"c",IFERROR(MATCH("*残差*",INDIRECT($BG$5&amp;AE7&amp;":"&amp;$BG$5&amp;AF7),0)+AE7-1,IF(AF7-AE7&gt;=1,"b","a"))))</f>
        <v/>
      </c>
      <c r="AB7" s="76" t="str">
        <f ca="1">IF(O7="","",IF(OR(AE7="",AF7=""),"-",IFERROR(MATCH("*事業者全体*",INDIRECT($BG$5&amp;AE7&amp;":"&amp;$BG$5&amp;AF7),0)+AE7-1,"-")))</f>
        <v/>
      </c>
      <c r="AC7" s="76">
        <f ca="1">IF(Z7=0,1,IF(R7="",0,1))</f>
        <v>0</v>
      </c>
      <c r="AD7" s="76">
        <f>IF(R7="",0,1)</f>
        <v>0</v>
      </c>
      <c r="AE7" s="76" t="str">
        <f t="shared" ref="AE7:AE36" si="3">_xlfn.IFNA(MATCH(O7,$AZ:$AZ,0),"")</f>
        <v/>
      </c>
      <c r="AF7" s="77" t="str">
        <f t="shared" ref="AF7:AF36" si="4">IFERROR(IF(O7="","",AE7+COUNTIF($AZ:$AZ,O7)-1),"")</f>
        <v/>
      </c>
      <c r="AH7" s="78">
        <v>1</v>
      </c>
      <c r="AI7" s="31"/>
      <c r="AJ7" s="523"/>
      <c r="AK7" s="524"/>
      <c r="AL7" s="34"/>
      <c r="AN7" s="72" t="str">
        <f>IF(AJ7="","",IF(AJ7=0,3600,係数１!D$49))</f>
        <v/>
      </c>
      <c r="AO7" s="73" t="str">
        <f>IF(OR(AL7="",AJ7="",AI7=""),"",AL7/1000*AN7*0.0258)</f>
        <v/>
      </c>
      <c r="AP7" s="273" t="str">
        <f>IF(OR(AL7="",AI7=""),"",AL7*AJ7)</f>
        <v/>
      </c>
      <c r="AU7" s="52" t="str">
        <f>IF(参照!A7="","",参照!A7)</f>
        <v/>
      </c>
      <c r="AV7" s="52" t="str">
        <f>IF(参照!B7="","",参照!B7)</f>
        <v/>
      </c>
      <c r="AW7" s="52" t="str">
        <f>IF(参照!C7="","",参照!C7)</f>
        <v/>
      </c>
      <c r="AX7" s="52" t="str">
        <f>IF(参照!D7="","",参照!D7)</f>
        <v>(参考値)事業者全体</v>
      </c>
      <c r="AY7" s="52">
        <f>IF(参照!E7="","",参照!E7)</f>
        <v>4.8099999999999998E-4</v>
      </c>
      <c r="AZ7" s="52" t="str">
        <f>IF(参照!F7="","",参照!F7)</f>
        <v>(株)Ｆ－Ｐｏｗｅｒ</v>
      </c>
      <c r="BA7" s="52" t="str">
        <f>IF(参照!G7="","",参照!G7)</f>
        <v>(株)Ｆ－Ｐｏｗｅｒ_(参考値)事業者全体</v>
      </c>
      <c r="BB7" s="52">
        <f t="shared" si="0"/>
        <v>0.48099999999999998</v>
      </c>
      <c r="BD7" s="52" t="str">
        <f>IF(参照!L7="","",参照!L7)</f>
        <v>中部電力ミライズ(株)</v>
      </c>
    </row>
    <row r="8" spans="1:60" ht="15" customHeight="1">
      <c r="A8" s="1"/>
      <c r="B8" s="1"/>
      <c r="C8" s="489" t="s">
        <v>22</v>
      </c>
      <c r="D8" s="490"/>
      <c r="E8" s="490"/>
      <c r="F8" s="490"/>
      <c r="G8" s="490"/>
      <c r="H8" s="490"/>
      <c r="I8" s="490"/>
      <c r="J8" s="490"/>
      <c r="K8" s="491"/>
      <c r="L8" s="1"/>
      <c r="N8" s="79">
        <v>2</v>
      </c>
      <c r="O8" s="69"/>
      <c r="P8" s="69"/>
      <c r="Q8" s="70" t="str">
        <f t="shared" si="1"/>
        <v/>
      </c>
      <c r="R8" s="80"/>
      <c r="S8" s="348"/>
      <c r="T8" s="346">
        <f>係数１!D$49</f>
        <v>8640</v>
      </c>
      <c r="U8" s="73" t="str">
        <f t="shared" ref="U8:U36" si="5">IF(OR(S8="",O8=""),"",S8/1000*T8*0.0258)</f>
        <v/>
      </c>
      <c r="V8" s="73" t="str">
        <f t="shared" ref="V8:V36" si="6">IF(OR(S8="",O8=""),"",IF(R8="",S8*Q8,S8*R8))</f>
        <v/>
      </c>
      <c r="W8" s="74" t="str">
        <f t="array" aca="1" ref="W8" ca="1">IF(O8="","",IF(ISNUMBER(AA8),INDIRECT($BG$6&amp;AA8),IF(AA8="a",Q8,IF(AA8="b",INDIRECT($BG$6&amp;AB8),IF(AA8="c",R8,"")))))</f>
        <v/>
      </c>
      <c r="X8" s="75"/>
      <c r="Y8" s="73" t="str">
        <f t="shared" ref="Y8:Y36" si="7">IF(OR(S8="",O8=""),"",IF(X8="",S8*W8,S8*X8))</f>
        <v/>
      </c>
      <c r="Z8" s="76" t="str">
        <f t="shared" ca="1" si="2"/>
        <v/>
      </c>
      <c r="AA8" s="76" t="str">
        <f t="shared" ref="AA8:AA36" ca="1" si="8">IF(O8="","",IF(OR(AE8="",AF8=""),"c",IFERROR(MATCH("*残差*",INDIRECT($BG$5&amp;AE8&amp;":"&amp;$BG$5&amp;AF8),0)+AE8-1,IF(AF8-AE8&gt;=1,"b","a"))))</f>
        <v/>
      </c>
      <c r="AB8" s="76" t="str">
        <f t="shared" ref="AB8:AB36" ca="1" si="9">IF(O8="","",IF(OR(AE8="",AF8=""),"-",IFERROR(MATCH("*事業者全体*",INDIRECT($BG$5&amp;AE8&amp;":"&amp;$BG$5&amp;AF8),0)+AE8-1,"-")))</f>
        <v/>
      </c>
      <c r="AC8" s="76">
        <f t="shared" ref="AC8:AC36" ca="1" si="10">IF(Z8=0,1,IF(R8="",0,1))</f>
        <v>0</v>
      </c>
      <c r="AD8" s="76">
        <f t="shared" ref="AD8:AD36" si="11">IF(R8="",0,1)</f>
        <v>0</v>
      </c>
      <c r="AE8" s="76" t="str">
        <f t="shared" si="3"/>
        <v/>
      </c>
      <c r="AF8" s="77" t="str">
        <f t="shared" si="4"/>
        <v/>
      </c>
      <c r="AH8" s="79">
        <v>2</v>
      </c>
      <c r="AI8" s="32"/>
      <c r="AJ8" s="506"/>
      <c r="AK8" s="507"/>
      <c r="AL8" s="35"/>
      <c r="AN8" s="72" t="str">
        <f>IF(AJ8="","",IF(AJ8=0,3600,係数１!D$49))</f>
        <v/>
      </c>
      <c r="AO8" s="73" t="str">
        <f t="shared" ref="AO8:AO11" si="12">IF(OR(AL8="",AJ8="",AI8=""),"",AL8/1000*AN8*0.0258)</f>
        <v/>
      </c>
      <c r="AP8" s="273" t="str">
        <f t="shared" ref="AP8:AP11" si="13">IF(OR(AL8="",AI8=""),"",AL8*AJ8)</f>
        <v/>
      </c>
      <c r="AU8" s="52" t="str">
        <f>IF(参照!A8="","",参照!A8)</f>
        <v>A0002</v>
      </c>
      <c r="AV8" s="52" t="str">
        <f>IF(参照!B8="","",参照!B8)</f>
        <v>イーレックス(株)</v>
      </c>
      <c r="AW8" s="52" t="str">
        <f>IF(参照!C8="","",参照!C8)</f>
        <v>0.000453※</v>
      </c>
      <c r="AX8" s="52" t="str">
        <f>IF(参照!D8="","",参照!D8)</f>
        <v/>
      </c>
      <c r="AY8" s="52">
        <f>IF(参照!E8="","",参照!E8)</f>
        <v>4.5300000000000001E-4</v>
      </c>
      <c r="AZ8" s="52" t="str">
        <f>IF(参照!F8="","",参照!F8)</f>
        <v>イーレックス(株)</v>
      </c>
      <c r="BA8" s="52" t="str">
        <f>IF(参照!G8="","",参照!G8)</f>
        <v>イーレックス(株)_</v>
      </c>
      <c r="BB8" s="52">
        <f t="shared" si="0"/>
        <v>0.45300000000000001</v>
      </c>
      <c r="BD8" s="52" t="str">
        <f>IF(参照!L8="","",参照!L8)</f>
        <v>北陸電力(株)</v>
      </c>
      <c r="BF8" s="53" t="s">
        <v>591</v>
      </c>
      <c r="BG8" s="81">
        <f>COUNTA(BD4:BD1128)-COUNTBLANK(BD4:BD1128)</f>
        <v>565</v>
      </c>
    </row>
    <row r="9" spans="1:60" ht="18.75" customHeight="1">
      <c r="A9" s="1"/>
      <c r="B9" s="1"/>
      <c r="C9" s="495" t="s">
        <v>25</v>
      </c>
      <c r="D9" s="456" t="s">
        <v>5</v>
      </c>
      <c r="E9" s="456"/>
      <c r="F9" s="456"/>
      <c r="G9" s="456"/>
      <c r="H9" s="82" t="s">
        <v>6</v>
      </c>
      <c r="I9" s="82" t="s">
        <v>21</v>
      </c>
      <c r="J9" s="83" t="s">
        <v>488</v>
      </c>
      <c r="K9" s="84" t="s">
        <v>498</v>
      </c>
      <c r="L9" s="1"/>
      <c r="N9" s="79">
        <v>3</v>
      </c>
      <c r="O9" s="69"/>
      <c r="P9" s="69"/>
      <c r="Q9" s="70" t="str">
        <f t="shared" si="1"/>
        <v/>
      </c>
      <c r="R9" s="80"/>
      <c r="S9" s="348"/>
      <c r="T9" s="346">
        <f>係数１!D$49</f>
        <v>8640</v>
      </c>
      <c r="U9" s="73" t="str">
        <f t="shared" si="5"/>
        <v/>
      </c>
      <c r="V9" s="73" t="str">
        <f t="shared" si="6"/>
        <v/>
      </c>
      <c r="W9" s="74" t="str">
        <f t="array" aca="1" ref="W9" ca="1">IF(O9="","",IF(ISNUMBER(AA9),INDIRECT($BG$6&amp;AA9),IF(AA9="a",Q9,IF(AA9="b",INDIRECT($BG$6&amp;AB9),IF(AA9="c",R9,"")))))</f>
        <v/>
      </c>
      <c r="X9" s="75"/>
      <c r="Y9" s="73" t="str">
        <f t="shared" si="7"/>
        <v/>
      </c>
      <c r="Z9" s="76" t="str">
        <f t="shared" ca="1" si="2"/>
        <v/>
      </c>
      <c r="AA9" s="76" t="str">
        <f t="shared" ca="1" si="8"/>
        <v/>
      </c>
      <c r="AB9" s="76" t="str">
        <f t="shared" ca="1" si="9"/>
        <v/>
      </c>
      <c r="AC9" s="76">
        <f t="shared" ca="1" si="10"/>
        <v>0</v>
      </c>
      <c r="AD9" s="76">
        <f t="shared" si="11"/>
        <v>0</v>
      </c>
      <c r="AE9" s="76" t="str">
        <f t="shared" si="3"/>
        <v/>
      </c>
      <c r="AF9" s="77" t="str">
        <f t="shared" si="4"/>
        <v/>
      </c>
      <c r="AH9" s="79">
        <v>3</v>
      </c>
      <c r="AI9" s="32"/>
      <c r="AJ9" s="506"/>
      <c r="AK9" s="507"/>
      <c r="AL9" s="35"/>
      <c r="AN9" s="72" t="str">
        <f>IF(AJ9="","",IF(AJ9=0,3600,係数１!D$49))</f>
        <v/>
      </c>
      <c r="AO9" s="73" t="str">
        <f t="shared" si="12"/>
        <v/>
      </c>
      <c r="AP9" s="273" t="str">
        <f t="shared" si="13"/>
        <v/>
      </c>
      <c r="AU9" s="52" t="str">
        <f>IF(参照!A9="","",参照!A9)</f>
        <v>A0003</v>
      </c>
      <c r="AV9" s="52" t="str">
        <f>IF(参照!B9="","",参照!B9)</f>
        <v>リエスパワー(株)</v>
      </c>
      <c r="AW9" s="52">
        <f>IF(参照!C9="","",参照!C9)</f>
        <v>3.68E-4</v>
      </c>
      <c r="AX9" s="52" t="str">
        <f>IF(参照!D9="","",参照!D9)</f>
        <v/>
      </c>
      <c r="AY9" s="52">
        <f>IF(参照!E9="","",参照!E9)</f>
        <v>0</v>
      </c>
      <c r="AZ9" s="52" t="str">
        <f>IF(参照!F9="","",参照!F9)</f>
        <v>リエスパワー(株)</v>
      </c>
      <c r="BA9" s="52" t="str">
        <f>IF(参照!G9="","",参照!G9)</f>
        <v>リエスパワー(株)_</v>
      </c>
      <c r="BB9" s="52">
        <f t="shared" si="0"/>
        <v>0</v>
      </c>
      <c r="BD9" s="52" t="str">
        <f>IF(参照!L9="","",参照!L9)</f>
        <v>関西電力(株)</v>
      </c>
    </row>
    <row r="10" spans="1:60" ht="12.75" customHeight="1">
      <c r="A10" s="1"/>
      <c r="B10" s="1"/>
      <c r="C10" s="496"/>
      <c r="D10" s="492" t="s">
        <v>52</v>
      </c>
      <c r="E10" s="493"/>
      <c r="F10" s="493"/>
      <c r="G10" s="494"/>
      <c r="H10" s="82" t="s">
        <v>26</v>
      </c>
      <c r="I10" s="22"/>
      <c r="J10" s="21" t="str">
        <f>IF($I10="","",$I10*係数１!$D$8*0.0258)</f>
        <v/>
      </c>
      <c r="K10" s="21" t="str">
        <f>IF($I10="","",$I10*係数１!$D$8*係数１!$F$8*44/12)</f>
        <v/>
      </c>
      <c r="L10" s="1"/>
      <c r="N10" s="79">
        <v>4</v>
      </c>
      <c r="O10" s="69"/>
      <c r="P10" s="69"/>
      <c r="Q10" s="70" t="str">
        <f t="shared" si="1"/>
        <v/>
      </c>
      <c r="R10" s="80"/>
      <c r="S10" s="348"/>
      <c r="T10" s="346">
        <f>係数１!D$49</f>
        <v>8640</v>
      </c>
      <c r="U10" s="73" t="str">
        <f t="shared" si="5"/>
        <v/>
      </c>
      <c r="V10" s="73" t="str">
        <f t="shared" si="6"/>
        <v/>
      </c>
      <c r="W10" s="74" t="str">
        <f t="array" aca="1" ref="W10" ca="1">IF(O10="","",IF(ISNUMBER(AA10),INDIRECT($BG$6&amp;AA10),IF(AA10="a",Q10,IF(AA10="b",INDIRECT($BG$6&amp;AB10),IF(AA10="c",R10,"")))))</f>
        <v/>
      </c>
      <c r="X10" s="75"/>
      <c r="Y10" s="73" t="str">
        <f t="shared" si="7"/>
        <v/>
      </c>
      <c r="Z10" s="76" t="str">
        <f t="shared" ca="1" si="2"/>
        <v/>
      </c>
      <c r="AA10" s="76" t="str">
        <f t="shared" ca="1" si="8"/>
        <v/>
      </c>
      <c r="AB10" s="76" t="str">
        <f t="shared" ca="1" si="9"/>
        <v/>
      </c>
      <c r="AC10" s="76">
        <f t="shared" ca="1" si="10"/>
        <v>0</v>
      </c>
      <c r="AD10" s="76">
        <f t="shared" si="11"/>
        <v>0</v>
      </c>
      <c r="AE10" s="76" t="str">
        <f t="shared" si="3"/>
        <v/>
      </c>
      <c r="AF10" s="77" t="str">
        <f t="shared" si="4"/>
        <v/>
      </c>
      <c r="AH10" s="79">
        <v>4</v>
      </c>
      <c r="AI10" s="32"/>
      <c r="AJ10" s="506"/>
      <c r="AK10" s="507"/>
      <c r="AL10" s="35"/>
      <c r="AN10" s="72" t="str">
        <f>IF(AJ10="","",IF(AJ10=0,3600,係数１!D$49))</f>
        <v/>
      </c>
      <c r="AO10" s="73" t="str">
        <f t="shared" si="12"/>
        <v/>
      </c>
      <c r="AP10" s="273" t="str">
        <f t="shared" si="13"/>
        <v/>
      </c>
      <c r="AU10" s="52" t="str">
        <f>IF(参照!A10="","",参照!A10)</f>
        <v>A0004</v>
      </c>
      <c r="AV10" s="52" t="str">
        <f>IF(参照!B10="","",参照!B10)</f>
        <v>エバーグリーン・リテイリング(株)</v>
      </c>
      <c r="AW10" s="52">
        <f>IF(参照!C10="","",参照!C10)</f>
        <v>5.4799999999999998E-4</v>
      </c>
      <c r="AX10" s="52" t="str">
        <f>IF(参照!D10="","",参照!D10)</f>
        <v>メニューA</v>
      </c>
      <c r="AY10" s="52">
        <f>IF(参照!E10="","",参照!E10)</f>
        <v>0</v>
      </c>
      <c r="AZ10" s="52" t="str">
        <f>IF(参照!F10="","",参照!F10)</f>
        <v>エバーグリーン・リテイリング(株)</v>
      </c>
      <c r="BA10" s="52" t="str">
        <f>IF(参照!G10="","",参照!G10)</f>
        <v>エバーグリーン・リテイリング(株)_メニューA</v>
      </c>
      <c r="BB10" s="52">
        <f t="shared" si="0"/>
        <v>0</v>
      </c>
      <c r="BD10" s="52" t="str">
        <f>IF(参照!L10="","",参照!L10)</f>
        <v>中国電力(株)</v>
      </c>
    </row>
    <row r="11" spans="1:60" ht="12.75" customHeight="1" thickBot="1">
      <c r="A11" s="1"/>
      <c r="B11" s="1"/>
      <c r="C11" s="496"/>
      <c r="D11" s="456" t="s">
        <v>7</v>
      </c>
      <c r="E11" s="456"/>
      <c r="F11" s="456"/>
      <c r="G11" s="456"/>
      <c r="H11" s="82" t="s">
        <v>26</v>
      </c>
      <c r="I11" s="22"/>
      <c r="J11" s="21" t="str">
        <f>IF($I11="","",$I11*係数１!$D$11*0.0258)</f>
        <v/>
      </c>
      <c r="K11" s="21" t="str">
        <f>IF($I11="","",$I11*係数１!$D$11*係数１!$F$11*44/12)</f>
        <v/>
      </c>
      <c r="L11" s="1"/>
      <c r="N11" s="79">
        <v>5</v>
      </c>
      <c r="O11" s="69"/>
      <c r="P11" s="69"/>
      <c r="Q11" s="70" t="str">
        <f t="shared" si="1"/>
        <v/>
      </c>
      <c r="R11" s="80"/>
      <c r="S11" s="348"/>
      <c r="T11" s="346">
        <f>係数１!D$49</f>
        <v>8640</v>
      </c>
      <c r="U11" s="73" t="str">
        <f t="shared" si="5"/>
        <v/>
      </c>
      <c r="V11" s="73" t="str">
        <f t="shared" si="6"/>
        <v/>
      </c>
      <c r="W11" s="74" t="str">
        <f t="array" aca="1" ref="W11" ca="1">IF(O11="","",IF(ISNUMBER(AA11),INDIRECT($BG$6&amp;AA11),IF(AA11="a",Q11,IF(AA11="b",INDIRECT($BG$6&amp;AB11),IF(AA11="c",R11,"")))))</f>
        <v/>
      </c>
      <c r="X11" s="75"/>
      <c r="Y11" s="73" t="str">
        <f t="shared" si="7"/>
        <v/>
      </c>
      <c r="Z11" s="76" t="str">
        <f t="shared" ca="1" si="2"/>
        <v/>
      </c>
      <c r="AA11" s="76" t="str">
        <f t="shared" ca="1" si="8"/>
        <v/>
      </c>
      <c r="AB11" s="76" t="str">
        <f t="shared" ca="1" si="9"/>
        <v/>
      </c>
      <c r="AC11" s="76">
        <f t="shared" ca="1" si="10"/>
        <v>0</v>
      </c>
      <c r="AD11" s="76">
        <f t="shared" si="11"/>
        <v>0</v>
      </c>
      <c r="AE11" s="76" t="str">
        <f t="shared" si="3"/>
        <v/>
      </c>
      <c r="AF11" s="77" t="str">
        <f t="shared" si="4"/>
        <v/>
      </c>
      <c r="AH11" s="85">
        <v>5</v>
      </c>
      <c r="AI11" s="33"/>
      <c r="AJ11" s="508"/>
      <c r="AK11" s="509"/>
      <c r="AL11" s="29"/>
      <c r="AN11" s="72" t="str">
        <f>IF(AJ11="","",IF(AJ11=0,3600,係数１!D$49))</f>
        <v/>
      </c>
      <c r="AO11" s="73" t="str">
        <f t="shared" si="12"/>
        <v/>
      </c>
      <c r="AP11" s="273" t="str">
        <f t="shared" si="13"/>
        <v/>
      </c>
      <c r="AU11" s="52" t="str">
        <f>IF(参照!A11="","",参照!A11)</f>
        <v/>
      </c>
      <c r="AV11" s="52" t="str">
        <f>IF(参照!B11="","",参照!B11)</f>
        <v/>
      </c>
      <c r="AW11" s="52" t="str">
        <f>IF(参照!C11="","",参照!C11)</f>
        <v/>
      </c>
      <c r="AX11" s="52" t="str">
        <f>IF(参照!D11="","",参照!D11)</f>
        <v>メニューB(残差)</v>
      </c>
      <c r="AY11" s="52">
        <f>IF(参照!E11="","",参照!E11)</f>
        <v>4.9200000000000003E-4</v>
      </c>
      <c r="AZ11" s="52" t="str">
        <f>IF(参照!F11="","",参照!F11)</f>
        <v>エバーグリーン・リテイリング(株)</v>
      </c>
      <c r="BA11" s="52" t="str">
        <f>IF(参照!G11="","",参照!G11)</f>
        <v>エバーグリーン・リテイリング(株)_メニューB(残差)</v>
      </c>
      <c r="BB11" s="52">
        <f t="shared" si="0"/>
        <v>0.49200000000000005</v>
      </c>
      <c r="BD11" s="52" t="str">
        <f>IF(参照!L11="","",参照!L11)</f>
        <v>四国電力(株)</v>
      </c>
    </row>
    <row r="12" spans="1:60" ht="12.75" customHeight="1" thickTop="1" thickBot="1">
      <c r="A12" s="1"/>
      <c r="B12" s="1"/>
      <c r="C12" s="496"/>
      <c r="D12" s="499" t="s">
        <v>8</v>
      </c>
      <c r="E12" s="473"/>
      <c r="F12" s="473"/>
      <c r="G12" s="474"/>
      <c r="H12" s="82" t="s">
        <v>26</v>
      </c>
      <c r="I12" s="22"/>
      <c r="J12" s="21" t="str">
        <f>IF($I12="","",$I12*係数１!$D$12*0.0258)</f>
        <v/>
      </c>
      <c r="K12" s="21" t="str">
        <f>IF($I12="","",$I12*係数１!$D$12*係数１!$F$12*44/12)</f>
        <v/>
      </c>
      <c r="L12" s="1"/>
      <c r="N12" s="79">
        <v>6</v>
      </c>
      <c r="O12" s="69"/>
      <c r="P12" s="69"/>
      <c r="Q12" s="70" t="str">
        <f t="shared" si="1"/>
        <v/>
      </c>
      <c r="R12" s="80"/>
      <c r="S12" s="348"/>
      <c r="T12" s="346">
        <f>係数１!D$49</f>
        <v>8640</v>
      </c>
      <c r="U12" s="73" t="str">
        <f t="shared" si="5"/>
        <v/>
      </c>
      <c r="V12" s="73" t="str">
        <f t="shared" si="6"/>
        <v/>
      </c>
      <c r="W12" s="74" t="str">
        <f t="array" aca="1" ref="W12" ca="1">IF(O12="","",IF(ISNUMBER(AA12),INDIRECT($BG$6&amp;AA12),IF(AA12="a",Q12,IF(AA12="b",INDIRECT($BG$6&amp;AB12),IF(AA12="c",R12,"")))))</f>
        <v/>
      </c>
      <c r="X12" s="75"/>
      <c r="Y12" s="73" t="str">
        <f t="shared" si="7"/>
        <v/>
      </c>
      <c r="Z12" s="76" t="str">
        <f t="shared" ca="1" si="2"/>
        <v/>
      </c>
      <c r="AA12" s="76" t="str">
        <f t="shared" ca="1" si="8"/>
        <v/>
      </c>
      <c r="AB12" s="76" t="str">
        <f t="shared" ca="1" si="9"/>
        <v/>
      </c>
      <c r="AC12" s="76">
        <f t="shared" ca="1" si="10"/>
        <v>0</v>
      </c>
      <c r="AD12" s="76">
        <f t="shared" si="11"/>
        <v>0</v>
      </c>
      <c r="AE12" s="76" t="str">
        <f t="shared" si="3"/>
        <v/>
      </c>
      <c r="AF12" s="77" t="str">
        <f t="shared" si="4"/>
        <v/>
      </c>
      <c r="AH12" s="510" t="s">
        <v>67</v>
      </c>
      <c r="AI12" s="511"/>
      <c r="AJ12" s="511"/>
      <c r="AK12" s="511"/>
      <c r="AL12" s="86">
        <f>SUM(AL7:AL11)</f>
        <v>0</v>
      </c>
      <c r="AN12" s="87"/>
      <c r="AO12" s="88">
        <f>SUM(AO7:AO11)</f>
        <v>0</v>
      </c>
      <c r="AP12" s="86">
        <f>SUM(AP7:AP11)</f>
        <v>0</v>
      </c>
      <c r="AU12" s="52" t="str">
        <f>IF(参照!A12="","",参照!A12)</f>
        <v/>
      </c>
      <c r="AV12" s="52" t="str">
        <f>IF(参照!B12="","",参照!B12)</f>
        <v/>
      </c>
      <c r="AW12" s="52" t="str">
        <f>IF(参照!C12="","",参照!C12)</f>
        <v/>
      </c>
      <c r="AX12" s="52" t="str">
        <f>IF(参照!D12="","",参照!D12)</f>
        <v>(参考値)事業者全体</v>
      </c>
      <c r="AY12" s="52">
        <f>IF(参照!E12="","",参照!E12)</f>
        <v>4.28E-4</v>
      </c>
      <c r="AZ12" s="52" t="str">
        <f>IF(参照!F12="","",参照!F12)</f>
        <v>エバーグリーン・リテイリング(株)</v>
      </c>
      <c r="BA12" s="52" t="str">
        <f>IF(参照!G12="","",参照!G12)</f>
        <v>エバーグリーン・リテイリング(株)_(参考値)事業者全体</v>
      </c>
      <c r="BB12" s="52">
        <f t="shared" si="0"/>
        <v>0.42799999999999999</v>
      </c>
      <c r="BD12" s="52" t="str">
        <f>IF(参照!L12="","",参照!L12)</f>
        <v>九州電力(株)</v>
      </c>
    </row>
    <row r="13" spans="1:60" ht="12.75" customHeight="1">
      <c r="A13" s="1"/>
      <c r="B13" s="1"/>
      <c r="C13" s="496"/>
      <c r="D13" s="456" t="s">
        <v>9</v>
      </c>
      <c r="E13" s="456"/>
      <c r="F13" s="456"/>
      <c r="G13" s="456"/>
      <c r="H13" s="82" t="s">
        <v>26</v>
      </c>
      <c r="I13" s="22"/>
      <c r="J13" s="21" t="str">
        <f>IF($I13="","",$I13*係数１!$D$13*0.0258)</f>
        <v/>
      </c>
      <c r="K13" s="21" t="str">
        <f>IF($I13="","",$I13*係数１!$D$13*係数１!$F$13*44/12)</f>
        <v/>
      </c>
      <c r="L13" s="1"/>
      <c r="N13" s="79">
        <v>7</v>
      </c>
      <c r="O13" s="69"/>
      <c r="P13" s="69"/>
      <c r="Q13" s="70" t="str">
        <f t="shared" si="1"/>
        <v/>
      </c>
      <c r="R13" s="80"/>
      <c r="S13" s="348"/>
      <c r="T13" s="346">
        <f>係数１!D$49</f>
        <v>8640</v>
      </c>
      <c r="U13" s="73" t="str">
        <f t="shared" si="5"/>
        <v/>
      </c>
      <c r="V13" s="73" t="str">
        <f t="shared" si="6"/>
        <v/>
      </c>
      <c r="W13" s="74" t="str">
        <f t="array" aca="1" ref="W13" ca="1">IF(O13="","",IF(ISNUMBER(AA13),INDIRECT($BG$6&amp;AA13),IF(AA13="a",Q13,IF(AA13="b",INDIRECT($BG$6&amp;AB13),IF(AA13="c",R13,"")))))</f>
        <v/>
      </c>
      <c r="X13" s="75"/>
      <c r="Y13" s="73" t="str">
        <f t="shared" si="7"/>
        <v/>
      </c>
      <c r="Z13" s="76" t="str">
        <f t="shared" ca="1" si="2"/>
        <v/>
      </c>
      <c r="AA13" s="76" t="str">
        <f t="shared" ca="1" si="8"/>
        <v/>
      </c>
      <c r="AB13" s="76" t="str">
        <f t="shared" ca="1" si="9"/>
        <v/>
      </c>
      <c r="AC13" s="76">
        <f t="shared" ca="1" si="10"/>
        <v>0</v>
      </c>
      <c r="AD13" s="76">
        <f t="shared" si="11"/>
        <v>0</v>
      </c>
      <c r="AE13" s="76" t="str">
        <f t="shared" si="3"/>
        <v/>
      </c>
      <c r="AF13" s="77" t="str">
        <f t="shared" si="4"/>
        <v/>
      </c>
      <c r="AU13" s="52" t="str">
        <f>IF(参照!A13="","",参照!A13)</f>
        <v>A0006</v>
      </c>
      <c r="AV13" s="52" t="str">
        <f>IF(参照!B13="","",参照!B13)</f>
        <v>エバーグリーン・マーケティング(株)</v>
      </c>
      <c r="AW13" s="52">
        <f>IF(参照!C13="","",参照!C13)</f>
        <v>5.3499999999999999E-4</v>
      </c>
      <c r="AX13" s="52" t="str">
        <f>IF(参照!D13="","",参照!D13)</f>
        <v>メニューA</v>
      </c>
      <c r="AY13" s="52">
        <f>IF(参照!E13="","",参照!E13)</f>
        <v>0</v>
      </c>
      <c r="AZ13" s="52" t="str">
        <f>IF(参照!F13="","",参照!F13)</f>
        <v>エバーグリーン・マーケティング(株)</v>
      </c>
      <c r="BA13" s="52" t="str">
        <f>IF(参照!G13="","",参照!G13)</f>
        <v>エバーグリーン・マーケティング(株)_メニューA</v>
      </c>
      <c r="BB13" s="52">
        <f t="shared" si="0"/>
        <v>0</v>
      </c>
      <c r="BD13" s="52" t="str">
        <f>IF(参照!L13="","",参照!L13)</f>
        <v>沖縄電力(株)</v>
      </c>
    </row>
    <row r="14" spans="1:60" ht="12.75" customHeight="1">
      <c r="A14" s="1"/>
      <c r="B14" s="1"/>
      <c r="C14" s="496"/>
      <c r="D14" s="492" t="s">
        <v>53</v>
      </c>
      <c r="E14" s="493"/>
      <c r="F14" s="493"/>
      <c r="G14" s="494"/>
      <c r="H14" s="20" t="s">
        <v>33</v>
      </c>
      <c r="I14" s="22"/>
      <c r="J14" s="21" t="str">
        <f>IF($I14="","",$I14*係数１!$D$18*0.0258)</f>
        <v/>
      </c>
      <c r="K14" s="21" t="str">
        <f>IF($I14="","",$I14*係数１!$D$18*係数１!$F$18*44/12)</f>
        <v/>
      </c>
      <c r="L14" s="1"/>
      <c r="N14" s="79">
        <v>8</v>
      </c>
      <c r="O14" s="69"/>
      <c r="P14" s="69"/>
      <c r="Q14" s="70" t="str">
        <f t="shared" si="1"/>
        <v/>
      </c>
      <c r="R14" s="80"/>
      <c r="S14" s="348"/>
      <c r="T14" s="346">
        <f>係数１!D$49</f>
        <v>8640</v>
      </c>
      <c r="U14" s="73" t="str">
        <f t="shared" si="5"/>
        <v/>
      </c>
      <c r="V14" s="73" t="str">
        <f t="shared" si="6"/>
        <v/>
      </c>
      <c r="W14" s="74" t="str">
        <f t="array" aca="1" ref="W14" ca="1">IF(O14="","",IF(ISNUMBER(AA14),INDIRECT($BG$6&amp;AA14),IF(AA14="a",Q14,IF(AA14="b",INDIRECT($BG$6&amp;AB14),IF(AA14="c",R14,"")))))</f>
        <v/>
      </c>
      <c r="X14" s="75"/>
      <c r="Y14" s="73" t="str">
        <f t="shared" si="7"/>
        <v/>
      </c>
      <c r="Z14" s="76" t="str">
        <f t="shared" ca="1" si="2"/>
        <v/>
      </c>
      <c r="AA14" s="76" t="str">
        <f t="shared" ca="1" si="8"/>
        <v/>
      </c>
      <c r="AB14" s="76" t="str">
        <f t="shared" ca="1" si="9"/>
        <v/>
      </c>
      <c r="AC14" s="76">
        <f t="shared" ca="1" si="10"/>
        <v>0</v>
      </c>
      <c r="AD14" s="76">
        <f t="shared" si="11"/>
        <v>0</v>
      </c>
      <c r="AE14" s="76" t="str">
        <f t="shared" si="3"/>
        <v/>
      </c>
      <c r="AF14" s="77" t="str">
        <f t="shared" si="4"/>
        <v/>
      </c>
      <c r="AU14" s="52" t="str">
        <f>IF(参照!A14="","",参照!A14)</f>
        <v/>
      </c>
      <c r="AV14" s="52" t="str">
        <f>IF(参照!B14="","",参照!B14)</f>
        <v/>
      </c>
      <c r="AW14" s="52" t="str">
        <f>IF(参照!C14="","",参照!C14)</f>
        <v/>
      </c>
      <c r="AX14" s="52" t="str">
        <f>IF(参照!D14="","",参照!D14)</f>
        <v>メニューB</v>
      </c>
      <c r="AY14" s="52">
        <f>IF(参照!E14="","",参照!E14)</f>
        <v>0</v>
      </c>
      <c r="AZ14" s="52" t="str">
        <f>IF(参照!F14="","",参照!F14)</f>
        <v>エバーグリーン・マーケティング(株)</v>
      </c>
      <c r="BA14" s="52" t="str">
        <f>IF(参照!G14="","",参照!G14)</f>
        <v>エバーグリーン・マーケティング(株)_メニューB</v>
      </c>
      <c r="BB14" s="52">
        <f t="shared" si="0"/>
        <v>0</v>
      </c>
      <c r="BD14" s="52" t="str">
        <f>IF(参照!L14="","",参照!L14)</f>
        <v>(株)ａｆｔｅｒＦＩＴ</v>
      </c>
    </row>
    <row r="15" spans="1:60" ht="12.75" customHeight="1" thickBot="1">
      <c r="A15" s="1"/>
      <c r="B15" s="1"/>
      <c r="C15" s="496"/>
      <c r="D15" s="492" t="s">
        <v>54</v>
      </c>
      <c r="E15" s="493"/>
      <c r="F15" s="493"/>
      <c r="G15" s="494"/>
      <c r="H15" s="20" t="s">
        <v>33</v>
      </c>
      <c r="I15" s="22"/>
      <c r="J15" s="21" t="str">
        <f>IF($I15="","",$I15*係数１!$D$20*0.0258)</f>
        <v/>
      </c>
      <c r="K15" s="21" t="str">
        <f>IF($I15="","",$I15*係数１!$D$20*係数１!$F$20*44/12)</f>
        <v/>
      </c>
      <c r="L15" s="1"/>
      <c r="N15" s="79">
        <v>9</v>
      </c>
      <c r="O15" s="69"/>
      <c r="P15" s="69"/>
      <c r="Q15" s="70" t="str">
        <f t="shared" si="1"/>
        <v/>
      </c>
      <c r="R15" s="80"/>
      <c r="S15" s="348"/>
      <c r="T15" s="346">
        <f>係数１!D$49</f>
        <v>8640</v>
      </c>
      <c r="U15" s="73" t="str">
        <f t="shared" si="5"/>
        <v/>
      </c>
      <c r="V15" s="73" t="str">
        <f t="shared" si="6"/>
        <v/>
      </c>
      <c r="W15" s="74" t="str">
        <f t="array" aca="1" ref="W15" ca="1">IF(O15="","",IF(ISNUMBER(AA15),INDIRECT($BG$6&amp;AA15),IF(AA15="a",Q15,IF(AA15="b",INDIRECT($BG$6&amp;AB15),IF(AA15="c",R15,"")))))</f>
        <v/>
      </c>
      <c r="X15" s="75"/>
      <c r="Y15" s="73" t="str">
        <f t="shared" si="7"/>
        <v/>
      </c>
      <c r="Z15" s="76" t="str">
        <f t="shared" ca="1" si="2"/>
        <v/>
      </c>
      <c r="AA15" s="76" t="str">
        <f t="shared" ca="1" si="8"/>
        <v/>
      </c>
      <c r="AB15" s="76" t="str">
        <f t="shared" ca="1" si="9"/>
        <v/>
      </c>
      <c r="AC15" s="76">
        <f t="shared" ca="1" si="10"/>
        <v>0</v>
      </c>
      <c r="AD15" s="76">
        <f t="shared" si="11"/>
        <v>0</v>
      </c>
      <c r="AE15" s="76" t="str">
        <f t="shared" si="3"/>
        <v/>
      </c>
      <c r="AF15" s="77" t="str">
        <f t="shared" si="4"/>
        <v/>
      </c>
      <c r="AH15" s="38" t="s">
        <v>508</v>
      </c>
      <c r="AU15" s="52" t="str">
        <f>IF(参照!A15="","",参照!A15)</f>
        <v/>
      </c>
      <c r="AV15" s="52" t="str">
        <f>IF(参照!B15="","",参照!B15)</f>
        <v/>
      </c>
      <c r="AW15" s="52" t="str">
        <f>IF(参照!C15="","",参照!C15)</f>
        <v/>
      </c>
      <c r="AX15" s="52" t="str">
        <f>IF(参照!D15="","",参照!D15)</f>
        <v>メニューC(残差)</v>
      </c>
      <c r="AY15" s="52">
        <f>IF(参照!E15="","",参照!E15)</f>
        <v>5.1800000000000001E-4</v>
      </c>
      <c r="AZ15" s="52" t="str">
        <f>IF(参照!F15="","",参照!F15)</f>
        <v>エバーグリーン・マーケティング(株)</v>
      </c>
      <c r="BA15" s="52" t="str">
        <f>IF(参照!G15="","",参照!G15)</f>
        <v>エバーグリーン・マーケティング(株)_メニューC(残差)</v>
      </c>
      <c r="BB15" s="52">
        <f t="shared" si="0"/>
        <v>0.51800000000000002</v>
      </c>
      <c r="BD15" s="52" t="str">
        <f>IF(参照!L15="","",参照!L15)</f>
        <v>Ａｐａｍａｎ　Ｅｎｅｒｇｙ(株)</v>
      </c>
    </row>
    <row r="16" spans="1:60" ht="12.75" customHeight="1" thickBot="1">
      <c r="A16" s="1"/>
      <c r="B16" s="1"/>
      <c r="C16" s="496"/>
      <c r="D16" s="499" t="s">
        <v>55</v>
      </c>
      <c r="E16" s="473"/>
      <c r="F16" s="473"/>
      <c r="G16" s="474"/>
      <c r="H16" s="82" t="s">
        <v>18</v>
      </c>
      <c r="I16" s="22"/>
      <c r="J16" s="21" t="str">
        <f>IF($I16="","",$I16*係数１!$D$30*0.0258)</f>
        <v/>
      </c>
      <c r="K16" s="21" t="str">
        <f>IF($I16="","",$I16*係数１!$D$30*係数１!$F$30)</f>
        <v/>
      </c>
      <c r="L16" s="1"/>
      <c r="N16" s="79">
        <v>10</v>
      </c>
      <c r="O16" s="69"/>
      <c r="P16" s="69"/>
      <c r="Q16" s="70" t="str">
        <f t="shared" si="1"/>
        <v/>
      </c>
      <c r="R16" s="80"/>
      <c r="S16" s="348"/>
      <c r="T16" s="346">
        <f>係数１!D$49</f>
        <v>8640</v>
      </c>
      <c r="U16" s="73" t="str">
        <f t="shared" si="5"/>
        <v/>
      </c>
      <c r="V16" s="73" t="str">
        <f t="shared" si="6"/>
        <v/>
      </c>
      <c r="W16" s="74" t="str">
        <f t="array" aca="1" ref="W16" ca="1">IF(O16="","",IF(ISNUMBER(AA16),INDIRECT($BG$6&amp;AA16),IF(AA16="a",Q16,IF(AA16="b",INDIRECT($BG$6&amp;AB16),IF(AA16="c",R16,"")))))</f>
        <v/>
      </c>
      <c r="X16" s="75"/>
      <c r="Y16" s="73" t="str">
        <f t="shared" si="7"/>
        <v/>
      </c>
      <c r="Z16" s="76" t="str">
        <f t="shared" ca="1" si="2"/>
        <v/>
      </c>
      <c r="AA16" s="76" t="str">
        <f t="shared" ca="1" si="8"/>
        <v/>
      </c>
      <c r="AB16" s="76" t="str">
        <f t="shared" ca="1" si="9"/>
        <v/>
      </c>
      <c r="AC16" s="76">
        <f t="shared" ca="1" si="10"/>
        <v>0</v>
      </c>
      <c r="AD16" s="76">
        <f t="shared" si="11"/>
        <v>0</v>
      </c>
      <c r="AE16" s="76" t="str">
        <f t="shared" si="3"/>
        <v/>
      </c>
      <c r="AF16" s="77" t="str">
        <f t="shared" si="4"/>
        <v/>
      </c>
      <c r="AH16" s="89"/>
      <c r="AI16" s="90" t="s">
        <v>507</v>
      </c>
      <c r="AJ16" s="525" t="s">
        <v>504</v>
      </c>
      <c r="AK16" s="526"/>
      <c r="AL16" s="66" t="s">
        <v>592</v>
      </c>
      <c r="AM16" s="91" t="s">
        <v>593</v>
      </c>
      <c r="AN16" s="92" t="s">
        <v>594</v>
      </c>
      <c r="AO16" s="59" t="s">
        <v>595</v>
      </c>
      <c r="AP16" s="93" t="s">
        <v>596</v>
      </c>
      <c r="AQ16" s="59" t="s">
        <v>597</v>
      </c>
      <c r="AR16" s="66" t="s">
        <v>598</v>
      </c>
      <c r="AU16" s="52" t="str">
        <f>IF(参照!A16="","",参照!A16)</f>
        <v/>
      </c>
      <c r="AV16" s="52" t="str">
        <f>IF(参照!B16="","",参照!B16)</f>
        <v/>
      </c>
      <c r="AW16" s="52" t="str">
        <f>IF(参照!C16="","",参照!C16)</f>
        <v/>
      </c>
      <c r="AX16" s="52" t="str">
        <f>IF(参照!D16="","",参照!D16)</f>
        <v>(参考値)事業者全体</v>
      </c>
      <c r="AY16" s="52">
        <f>IF(参照!E16="","",参照!E16)</f>
        <v>5.4800000000000009E-4</v>
      </c>
      <c r="AZ16" s="52" t="str">
        <f>IF(参照!F16="","",参照!F16)</f>
        <v>エバーグリーン・マーケティング(株)</v>
      </c>
      <c r="BA16" s="52" t="str">
        <f>IF(参照!G16="","",参照!G16)</f>
        <v>エバーグリーン・マーケティング(株)_(参考値)事業者全体</v>
      </c>
      <c r="BB16" s="52">
        <f t="shared" si="0"/>
        <v>0.54800000000000004</v>
      </c>
      <c r="BD16" s="52" t="str">
        <f>IF(参照!L16="","",参照!L16)</f>
        <v>ａｕエネルギー＆ライフ(株)(旧：ＫＤＤＩ(株))</v>
      </c>
    </row>
    <row r="17" spans="1:56" ht="12.75" customHeight="1" thickTop="1">
      <c r="A17" s="1"/>
      <c r="B17" s="1"/>
      <c r="C17" s="496"/>
      <c r="D17" s="456" t="s">
        <v>10</v>
      </c>
      <c r="E17" s="456"/>
      <c r="F17" s="456"/>
      <c r="G17" s="456"/>
      <c r="H17" s="82" t="s">
        <v>27</v>
      </c>
      <c r="I17" s="22"/>
      <c r="J17" s="21" t="str">
        <f>IF($I17="","",$I17*係数１!$D$43*0.0258)</f>
        <v/>
      </c>
      <c r="K17" s="21" t="str">
        <f>IF($I17="","",$I17*係数１!$F$43)</f>
        <v/>
      </c>
      <c r="L17" s="1"/>
      <c r="N17" s="79">
        <v>11</v>
      </c>
      <c r="O17" s="69"/>
      <c r="P17" s="69"/>
      <c r="Q17" s="70" t="str">
        <f t="shared" si="1"/>
        <v/>
      </c>
      <c r="R17" s="80"/>
      <c r="S17" s="348"/>
      <c r="T17" s="346">
        <f>係数１!D$49</f>
        <v>8640</v>
      </c>
      <c r="U17" s="73" t="str">
        <f t="shared" si="5"/>
        <v/>
      </c>
      <c r="V17" s="73" t="str">
        <f t="shared" si="6"/>
        <v/>
      </c>
      <c r="W17" s="74" t="str">
        <f t="array" aca="1" ref="W17" ca="1">IF(O17="","",IF(ISNUMBER(AA17),INDIRECT($BG$6&amp;AA17),IF(AA17="a",Q17,IF(AA17="b",INDIRECT($BG$6&amp;AB17),IF(AA17="c",R17,"")))))</f>
        <v/>
      </c>
      <c r="X17" s="75"/>
      <c r="Y17" s="73" t="str">
        <f t="shared" si="7"/>
        <v/>
      </c>
      <c r="Z17" s="76" t="str">
        <f t="shared" ca="1" si="2"/>
        <v/>
      </c>
      <c r="AA17" s="76" t="str">
        <f t="shared" ca="1" si="8"/>
        <v/>
      </c>
      <c r="AB17" s="76" t="str">
        <f t="shared" ca="1" si="9"/>
        <v/>
      </c>
      <c r="AC17" s="76">
        <f t="shared" ca="1" si="10"/>
        <v>0</v>
      </c>
      <c r="AD17" s="76">
        <f t="shared" si="11"/>
        <v>0</v>
      </c>
      <c r="AE17" s="76" t="str">
        <f t="shared" si="3"/>
        <v/>
      </c>
      <c r="AF17" s="77" t="str">
        <f t="shared" si="4"/>
        <v/>
      </c>
      <c r="AH17" s="527" t="s">
        <v>505</v>
      </c>
      <c r="AI17" s="94" t="s">
        <v>599</v>
      </c>
      <c r="AJ17" s="95"/>
      <c r="AK17" s="272" t="s">
        <v>2319</v>
      </c>
      <c r="AL17" s="96" t="str">
        <f>IF(AJ17="","",AJ17*AN17*0.0258)</f>
        <v/>
      </c>
      <c r="AM17" s="97" t="str">
        <f>IF(AJ17="","",AJ17*AN17*AO17*44/12)</f>
        <v/>
      </c>
      <c r="AN17" s="98">
        <f>係数１!D55</f>
        <v>13.6</v>
      </c>
      <c r="AO17" s="99">
        <f>係数１!F55</f>
        <v>0</v>
      </c>
      <c r="AP17" s="99" t="str">
        <f>係数１!G55</f>
        <v>ｔ－C/GJ</v>
      </c>
      <c r="AQ17" s="100">
        <v>0.8</v>
      </c>
      <c r="AR17" s="101" t="str">
        <f>IF(AJ17="","",AL17*AQ17)</f>
        <v/>
      </c>
      <c r="AU17" s="52" t="str">
        <f>IF(参照!A17="","",参照!A17)</f>
        <v>A0007</v>
      </c>
      <c r="AV17" s="52" t="str">
        <f>IF(参照!B17="","",参照!B17)</f>
        <v>(株)ＳＥウイングズ</v>
      </c>
      <c r="AW17" s="52">
        <f>IF(参照!C17="","",参照!C17)</f>
        <v>2.6200000000000003E-4</v>
      </c>
      <c r="AX17" s="52" t="str">
        <f>IF(参照!D17="","",参照!D17)</f>
        <v/>
      </c>
      <c r="AY17" s="52">
        <f>IF(参照!E17="","",参照!E17)</f>
        <v>4.0099999999999999E-4</v>
      </c>
      <c r="AZ17" s="52" t="str">
        <f>IF(参照!F17="","",参照!F17)</f>
        <v>(株)ＳＥウイングズ</v>
      </c>
      <c r="BA17" s="52" t="str">
        <f>IF(参照!G17="","",参照!G17)</f>
        <v>(株)ＳＥウイングズ_</v>
      </c>
      <c r="BB17" s="52">
        <f t="shared" si="0"/>
        <v>0.40099999999999997</v>
      </c>
      <c r="BD17" s="52" t="str">
        <f>IF(参照!L17="","",参照!L17)</f>
        <v>Ｃａｓｔｌｅｔｏｎ　Ｃｏｍｍｏｄｉｔｉｅｓ　Ｊａｐａｎ合同会社</v>
      </c>
    </row>
    <row r="18" spans="1:56" ht="12.75" customHeight="1">
      <c r="A18" s="1"/>
      <c r="B18" s="1"/>
      <c r="C18" s="496"/>
      <c r="D18" s="492" t="s">
        <v>134</v>
      </c>
      <c r="E18" s="493"/>
      <c r="F18" s="493"/>
      <c r="G18" s="494"/>
      <c r="H18" s="102" t="s">
        <v>27</v>
      </c>
      <c r="I18" s="23"/>
      <c r="J18" s="21" t="str">
        <f>IF($I18="","",$I18*係数１!$D$44*0.0258)</f>
        <v/>
      </c>
      <c r="K18" s="21" t="str">
        <f>IF($I18="","",$I18*係数１!$F$44)</f>
        <v/>
      </c>
      <c r="L18" s="1"/>
      <c r="N18" s="79">
        <v>12</v>
      </c>
      <c r="O18" s="69"/>
      <c r="P18" s="69"/>
      <c r="Q18" s="70" t="str">
        <f t="shared" si="1"/>
        <v/>
      </c>
      <c r="R18" s="80"/>
      <c r="S18" s="348"/>
      <c r="T18" s="346">
        <f>係数１!D$49</f>
        <v>8640</v>
      </c>
      <c r="U18" s="73" t="str">
        <f t="shared" si="5"/>
        <v/>
      </c>
      <c r="V18" s="73" t="str">
        <f t="shared" si="6"/>
        <v/>
      </c>
      <c r="W18" s="74" t="str">
        <f t="array" aca="1" ref="W18" ca="1">IF(O18="","",IF(ISNUMBER(AA18),INDIRECT($BG$6&amp;AA18),IF(AA18="a",Q18,IF(AA18="b",INDIRECT($BG$6&amp;AB18),IF(AA18="c",R18,"")))))</f>
        <v/>
      </c>
      <c r="X18" s="75"/>
      <c r="Y18" s="73" t="str">
        <f t="shared" si="7"/>
        <v/>
      </c>
      <c r="Z18" s="76" t="str">
        <f t="shared" ca="1" si="2"/>
        <v/>
      </c>
      <c r="AA18" s="76" t="str">
        <f t="shared" ca="1" si="8"/>
        <v/>
      </c>
      <c r="AB18" s="76" t="str">
        <f t="shared" ca="1" si="9"/>
        <v/>
      </c>
      <c r="AC18" s="76">
        <f t="shared" ca="1" si="10"/>
        <v>0</v>
      </c>
      <c r="AD18" s="76">
        <f t="shared" si="11"/>
        <v>0</v>
      </c>
      <c r="AE18" s="76" t="str">
        <f t="shared" si="3"/>
        <v/>
      </c>
      <c r="AF18" s="77" t="str">
        <f t="shared" si="4"/>
        <v/>
      </c>
      <c r="AH18" s="528"/>
      <c r="AI18" s="103" t="s">
        <v>601</v>
      </c>
      <c r="AJ18" s="104"/>
      <c r="AK18" s="272" t="s">
        <v>2319</v>
      </c>
      <c r="AL18" s="21" t="str">
        <f t="shared" ref="AL18:AL33" si="14">IF(AJ18="","",AJ18*AN18*0.0258)</f>
        <v/>
      </c>
      <c r="AM18" s="97" t="str">
        <f t="shared" ref="AM18:AM33" si="15">IF(AJ18="","",AJ18*AN18*AO18*44/12)</f>
        <v/>
      </c>
      <c r="AN18" s="98">
        <f>係数１!D56</f>
        <v>13.2</v>
      </c>
      <c r="AO18" s="99">
        <f>係数１!F56</f>
        <v>0</v>
      </c>
      <c r="AP18" s="99" t="str">
        <f>係数１!G56</f>
        <v>ｔ－C/GJ</v>
      </c>
      <c r="AQ18" s="22">
        <v>0.8</v>
      </c>
      <c r="AR18" s="101" t="str">
        <f t="shared" ref="AR18:AR36" si="16">IF(AJ18="","",AL18*AQ18)</f>
        <v/>
      </c>
      <c r="AU18" s="52" t="str">
        <f>IF(参照!A18="","",参照!A18)</f>
        <v>A0008</v>
      </c>
      <c r="AV18" s="52" t="str">
        <f>IF(参照!B18="","",参照!B18)</f>
        <v>(株)イーセル</v>
      </c>
      <c r="AW18" s="52">
        <f>IF(参照!C18="","",参照!C18)</f>
        <v>4.75E-4</v>
      </c>
      <c r="AX18" s="52" t="str">
        <f>IF(参照!D18="","",参照!D18)</f>
        <v/>
      </c>
      <c r="AY18" s="52">
        <f>IF(参照!E18="","",参照!E18)</f>
        <v>4.8200000000000001E-4</v>
      </c>
      <c r="AZ18" s="52" t="str">
        <f>IF(参照!F18="","",参照!F18)</f>
        <v>(株)イーセル</v>
      </c>
      <c r="BA18" s="52" t="str">
        <f>IF(参照!G18="","",参照!G18)</f>
        <v>(株)イーセル_</v>
      </c>
      <c r="BB18" s="52">
        <f t="shared" si="0"/>
        <v>0.48199999999999998</v>
      </c>
      <c r="BD18" s="52" t="str">
        <f>IF(参照!L18="","",参照!L18)</f>
        <v>(株)ＣＤエナジーダイレクト</v>
      </c>
    </row>
    <row r="19" spans="1:56" ht="16.5" customHeight="1">
      <c r="A19" s="1"/>
      <c r="B19" s="1"/>
      <c r="C19" s="496"/>
      <c r="D19" s="470" t="s">
        <v>59</v>
      </c>
      <c r="E19" s="530" t="s">
        <v>135</v>
      </c>
      <c r="F19" s="470" t="s">
        <v>60</v>
      </c>
      <c r="G19" s="105" t="s">
        <v>131</v>
      </c>
      <c r="H19" s="454" t="s">
        <v>19</v>
      </c>
      <c r="I19" s="548">
        <f>S37</f>
        <v>0</v>
      </c>
      <c r="J19" s="548">
        <f>U37</f>
        <v>0</v>
      </c>
      <c r="K19" s="548">
        <f>V37</f>
        <v>0</v>
      </c>
      <c r="L19" s="1"/>
      <c r="N19" s="79">
        <v>13</v>
      </c>
      <c r="O19" s="69"/>
      <c r="P19" s="69"/>
      <c r="Q19" s="70" t="str">
        <f t="shared" si="1"/>
        <v/>
      </c>
      <c r="R19" s="80"/>
      <c r="S19" s="348"/>
      <c r="T19" s="346">
        <f>係数１!D$49</f>
        <v>8640</v>
      </c>
      <c r="U19" s="73" t="str">
        <f t="shared" si="5"/>
        <v/>
      </c>
      <c r="V19" s="73" t="str">
        <f t="shared" si="6"/>
        <v/>
      </c>
      <c r="W19" s="74" t="str">
        <f t="array" aca="1" ref="W19" ca="1">IF(O19="","",IF(ISNUMBER(AA19),INDIRECT($BG$6&amp;AA19),IF(AA19="a",Q19,IF(AA19="b",INDIRECT($BG$6&amp;AB19),IF(AA19="c",R19,"")))))</f>
        <v/>
      </c>
      <c r="X19" s="75"/>
      <c r="Y19" s="73" t="str">
        <f t="shared" si="7"/>
        <v/>
      </c>
      <c r="Z19" s="76" t="str">
        <f t="shared" ca="1" si="2"/>
        <v/>
      </c>
      <c r="AA19" s="76" t="str">
        <f t="shared" ca="1" si="8"/>
        <v/>
      </c>
      <c r="AB19" s="76" t="str">
        <f t="shared" ca="1" si="9"/>
        <v/>
      </c>
      <c r="AC19" s="76">
        <f t="shared" ca="1" si="10"/>
        <v>0</v>
      </c>
      <c r="AD19" s="76">
        <f t="shared" si="11"/>
        <v>0</v>
      </c>
      <c r="AE19" s="76" t="str">
        <f t="shared" si="3"/>
        <v/>
      </c>
      <c r="AF19" s="77" t="str">
        <f t="shared" si="4"/>
        <v/>
      </c>
      <c r="AH19" s="528"/>
      <c r="AI19" s="103" t="s">
        <v>602</v>
      </c>
      <c r="AJ19" s="104"/>
      <c r="AK19" s="272" t="s">
        <v>2319</v>
      </c>
      <c r="AL19" s="21" t="str">
        <f t="shared" si="14"/>
        <v/>
      </c>
      <c r="AM19" s="97" t="str">
        <f t="shared" si="15"/>
        <v/>
      </c>
      <c r="AN19" s="98">
        <f>係数１!D57</f>
        <v>17.100000000000001</v>
      </c>
      <c r="AO19" s="99">
        <f>係数１!F57</f>
        <v>0</v>
      </c>
      <c r="AP19" s="99" t="str">
        <f>係数１!G57</f>
        <v>ｔ－C/GJ</v>
      </c>
      <c r="AQ19" s="22">
        <v>0.8</v>
      </c>
      <c r="AR19" s="101" t="str">
        <f t="shared" si="16"/>
        <v/>
      </c>
      <c r="AU19" s="52" t="str">
        <f>IF(参照!A19="","",参照!A19)</f>
        <v>A0009</v>
      </c>
      <c r="AV19" s="52" t="str">
        <f>IF(参照!B19="","",参照!B19)</f>
        <v>(株)エネット</v>
      </c>
      <c r="AW19" s="52">
        <f>IF(参照!C19="","",参照!C19)</f>
        <v>4.0499999999999998E-4</v>
      </c>
      <c r="AX19" s="52" t="str">
        <f>IF(参照!D19="","",参照!D19)</f>
        <v>メニューA</v>
      </c>
      <c r="AY19" s="52">
        <f>IF(参照!E19="","",参照!E19)</f>
        <v>0</v>
      </c>
      <c r="AZ19" s="52" t="str">
        <f>IF(参照!F19="","",参照!F19)</f>
        <v>(株)エネット</v>
      </c>
      <c r="BA19" s="52" t="str">
        <f>IF(参照!G19="","",参照!G19)</f>
        <v>(株)エネット_メニューA</v>
      </c>
      <c r="BB19" s="52">
        <f t="shared" si="0"/>
        <v>0</v>
      </c>
      <c r="BD19" s="52" t="str">
        <f>IF(参照!L19="","",参照!L19)</f>
        <v>(株)ＣＨＩＢＡむつざわエナジー</v>
      </c>
    </row>
    <row r="20" spans="1:56" ht="16.5" customHeight="1">
      <c r="A20" s="1"/>
      <c r="B20" s="1"/>
      <c r="C20" s="496"/>
      <c r="D20" s="471"/>
      <c r="E20" s="531"/>
      <c r="F20" s="472"/>
      <c r="G20" s="106" t="str">
        <f>IF(COUNTA(O7:O36)=0,"（　　　 　　）",IF(COUNTA(O7:O36)=1,"（"&amp;O7&amp;"）","（複数の電気事業者）"))</f>
        <v>（　　　 　　）</v>
      </c>
      <c r="H20" s="455"/>
      <c r="I20" s="549"/>
      <c r="J20" s="549"/>
      <c r="K20" s="549"/>
      <c r="L20" s="1"/>
      <c r="N20" s="79">
        <v>14</v>
      </c>
      <c r="O20" s="69"/>
      <c r="P20" s="69"/>
      <c r="Q20" s="70" t="str">
        <f t="shared" si="1"/>
        <v/>
      </c>
      <c r="R20" s="80"/>
      <c r="S20" s="348"/>
      <c r="T20" s="346">
        <f>係数１!D$49</f>
        <v>8640</v>
      </c>
      <c r="U20" s="73" t="str">
        <f t="shared" si="5"/>
        <v/>
      </c>
      <c r="V20" s="73" t="str">
        <f t="shared" si="6"/>
        <v/>
      </c>
      <c r="W20" s="74" t="str">
        <f t="array" aca="1" ref="W20" ca="1">IF(O20="","",IF(ISNUMBER(AA20),INDIRECT($BG$6&amp;AA20),IF(AA20="a",Q20,IF(AA20="b",INDIRECT($BG$6&amp;AB20),IF(AA20="c",R20,"")))))</f>
        <v/>
      </c>
      <c r="X20" s="75"/>
      <c r="Y20" s="73" t="str">
        <f t="shared" si="7"/>
        <v/>
      </c>
      <c r="Z20" s="76" t="str">
        <f t="shared" ca="1" si="2"/>
        <v/>
      </c>
      <c r="AA20" s="76" t="str">
        <f t="shared" ca="1" si="8"/>
        <v/>
      </c>
      <c r="AB20" s="76" t="str">
        <f t="shared" ca="1" si="9"/>
        <v/>
      </c>
      <c r="AC20" s="76">
        <f t="shared" ca="1" si="10"/>
        <v>0</v>
      </c>
      <c r="AD20" s="76">
        <f t="shared" si="11"/>
        <v>0</v>
      </c>
      <c r="AE20" s="76" t="str">
        <f t="shared" si="3"/>
        <v/>
      </c>
      <c r="AF20" s="77" t="str">
        <f t="shared" si="4"/>
        <v/>
      </c>
      <c r="AH20" s="528"/>
      <c r="AI20" s="103" t="s">
        <v>603</v>
      </c>
      <c r="AJ20" s="104"/>
      <c r="AK20" s="272" t="s">
        <v>2320</v>
      </c>
      <c r="AL20" s="21" t="str">
        <f t="shared" si="14"/>
        <v/>
      </c>
      <c r="AM20" s="97" t="str">
        <f t="shared" si="15"/>
        <v/>
      </c>
      <c r="AN20" s="98">
        <f>係数１!D58</f>
        <v>23.4</v>
      </c>
      <c r="AO20" s="99">
        <f>係数１!F58</f>
        <v>0</v>
      </c>
      <c r="AP20" s="99" t="str">
        <f>係数１!G58</f>
        <v>ｔ－C/GJ</v>
      </c>
      <c r="AQ20" s="22">
        <v>0.8</v>
      </c>
      <c r="AR20" s="101" t="str">
        <f t="shared" si="16"/>
        <v/>
      </c>
      <c r="AU20" s="52" t="str">
        <f>IF(参照!A20="","",参照!A20)</f>
        <v/>
      </c>
      <c r="AV20" s="52" t="str">
        <f>IF(参照!B20="","",参照!B20)</f>
        <v/>
      </c>
      <c r="AW20" s="52" t="str">
        <f>IF(参照!C20="","",参照!C20)</f>
        <v/>
      </c>
      <c r="AX20" s="52" t="str">
        <f>IF(参照!D20="","",参照!D20)</f>
        <v>メニューB</v>
      </c>
      <c r="AY20" s="52">
        <f>IF(参照!E20="","",参照!E20)</f>
        <v>0</v>
      </c>
      <c r="AZ20" s="52" t="str">
        <f>IF(参照!F20="","",参照!F20)</f>
        <v>(株)エネット</v>
      </c>
      <c r="BA20" s="52" t="str">
        <f>IF(参照!G20="","",参照!G20)</f>
        <v>(株)エネット_メニューB</v>
      </c>
      <c r="BB20" s="52">
        <f t="shared" si="0"/>
        <v>0</v>
      </c>
      <c r="BD20" s="52" t="str">
        <f>IF(参照!L20="","",参照!L20)</f>
        <v>Ｃｏｃｏテラスたがわ(株)</v>
      </c>
    </row>
    <row r="21" spans="1:56" ht="15.75" customHeight="1">
      <c r="A21" s="1"/>
      <c r="B21" s="1"/>
      <c r="C21" s="496"/>
      <c r="D21" s="471"/>
      <c r="E21" s="531"/>
      <c r="F21" s="470" t="s">
        <v>61</v>
      </c>
      <c r="G21" s="105" t="s">
        <v>131</v>
      </c>
      <c r="H21" s="454" t="s">
        <v>19</v>
      </c>
      <c r="I21" s="541"/>
      <c r="J21" s="541"/>
      <c r="K21" s="541"/>
      <c r="L21" s="1"/>
      <c r="N21" s="79">
        <v>15</v>
      </c>
      <c r="O21" s="69"/>
      <c r="P21" s="69"/>
      <c r="Q21" s="70" t="str">
        <f t="shared" si="1"/>
        <v/>
      </c>
      <c r="R21" s="80"/>
      <c r="S21" s="348"/>
      <c r="T21" s="346">
        <f>係数１!D$49</f>
        <v>8640</v>
      </c>
      <c r="U21" s="73" t="str">
        <f t="shared" si="5"/>
        <v/>
      </c>
      <c r="V21" s="73" t="str">
        <f t="shared" si="6"/>
        <v/>
      </c>
      <c r="W21" s="74" t="str">
        <f t="array" aca="1" ref="W21" ca="1">IF(O21="","",IF(ISNUMBER(AA21),INDIRECT($BG$6&amp;AA21),IF(AA21="a",Q21,IF(AA21="b",INDIRECT($BG$6&amp;AB21),IF(AA21="c",R21,"")))))</f>
        <v/>
      </c>
      <c r="X21" s="75"/>
      <c r="Y21" s="73" t="str">
        <f t="shared" si="7"/>
        <v/>
      </c>
      <c r="Z21" s="76" t="str">
        <f t="shared" ca="1" si="2"/>
        <v/>
      </c>
      <c r="AA21" s="76" t="str">
        <f t="shared" ca="1" si="8"/>
        <v/>
      </c>
      <c r="AB21" s="76" t="str">
        <f t="shared" ca="1" si="9"/>
        <v/>
      </c>
      <c r="AC21" s="76">
        <f t="shared" ca="1" si="10"/>
        <v>0</v>
      </c>
      <c r="AD21" s="76">
        <f t="shared" si="11"/>
        <v>0</v>
      </c>
      <c r="AE21" s="76" t="str">
        <f t="shared" si="3"/>
        <v/>
      </c>
      <c r="AF21" s="77" t="str">
        <f t="shared" si="4"/>
        <v/>
      </c>
      <c r="AH21" s="528"/>
      <c r="AI21" s="103" t="s">
        <v>604</v>
      </c>
      <c r="AJ21" s="104"/>
      <c r="AK21" s="272" t="s">
        <v>2320</v>
      </c>
      <c r="AL21" s="21" t="str">
        <f t="shared" si="14"/>
        <v/>
      </c>
      <c r="AM21" s="97" t="str">
        <f t="shared" si="15"/>
        <v/>
      </c>
      <c r="AN21" s="98">
        <f>係数１!D59</f>
        <v>35.6</v>
      </c>
      <c r="AO21" s="99">
        <f>係数１!F59</f>
        <v>0</v>
      </c>
      <c r="AP21" s="99" t="str">
        <f>係数１!G59</f>
        <v>ｔ－C/GJ</v>
      </c>
      <c r="AQ21" s="22">
        <v>0.8</v>
      </c>
      <c r="AR21" s="101" t="str">
        <f t="shared" si="16"/>
        <v/>
      </c>
      <c r="AU21" s="52" t="str">
        <f>IF(参照!A21="","",参照!A21)</f>
        <v/>
      </c>
      <c r="AV21" s="52" t="str">
        <f>IF(参照!B21="","",参照!B21)</f>
        <v/>
      </c>
      <c r="AW21" s="52" t="str">
        <f>IF(参照!C21="","",参照!C21)</f>
        <v/>
      </c>
      <c r="AX21" s="52" t="str">
        <f>IF(参照!D21="","",参照!D21)</f>
        <v>メニューC</v>
      </c>
      <c r="AY21" s="52">
        <f>IF(参照!E21="","",参照!E21)</f>
        <v>2.0000000000000001E-4</v>
      </c>
      <c r="AZ21" s="52" t="str">
        <f>IF(参照!F21="","",参照!F21)</f>
        <v>(株)エネット</v>
      </c>
      <c r="BA21" s="52" t="str">
        <f>IF(参照!G21="","",参照!G21)</f>
        <v>(株)エネット_メニューC</v>
      </c>
      <c r="BB21" s="52">
        <f t="shared" si="0"/>
        <v>0.2</v>
      </c>
      <c r="BD21" s="52" t="str">
        <f>IF(参照!L21="","",参照!L21)</f>
        <v>(株)ＣＷＳ</v>
      </c>
    </row>
    <row r="22" spans="1:56" ht="15.75" customHeight="1">
      <c r="A22" s="1"/>
      <c r="B22" s="1"/>
      <c r="C22" s="496"/>
      <c r="D22" s="471"/>
      <c r="E22" s="532"/>
      <c r="F22" s="472"/>
      <c r="G22" s="293" t="s">
        <v>2323</v>
      </c>
      <c r="H22" s="455"/>
      <c r="I22" s="542"/>
      <c r="J22" s="542"/>
      <c r="K22" s="542"/>
      <c r="L22" s="1"/>
      <c r="N22" s="79">
        <v>16</v>
      </c>
      <c r="O22" s="69"/>
      <c r="P22" s="69"/>
      <c r="Q22" s="70" t="str">
        <f t="shared" si="1"/>
        <v/>
      </c>
      <c r="R22" s="80"/>
      <c r="S22" s="348"/>
      <c r="T22" s="346">
        <f>係数１!D$49</f>
        <v>8640</v>
      </c>
      <c r="U22" s="73" t="str">
        <f t="shared" si="5"/>
        <v/>
      </c>
      <c r="V22" s="73" t="str">
        <f t="shared" si="6"/>
        <v/>
      </c>
      <c r="W22" s="74" t="str">
        <f t="array" aca="1" ref="W22" ca="1">IF(O22="","",IF(ISNUMBER(AA22),INDIRECT($BG$6&amp;AA22),IF(AA22="a",Q22,IF(AA22="b",INDIRECT($BG$6&amp;AB22),IF(AA22="c",R22,"")))))</f>
        <v/>
      </c>
      <c r="X22" s="75"/>
      <c r="Y22" s="73" t="str">
        <f t="shared" si="7"/>
        <v/>
      </c>
      <c r="Z22" s="76" t="str">
        <f t="shared" ca="1" si="2"/>
        <v/>
      </c>
      <c r="AA22" s="76" t="str">
        <f t="shared" ca="1" si="8"/>
        <v/>
      </c>
      <c r="AB22" s="76" t="str">
        <f t="shared" ca="1" si="9"/>
        <v/>
      </c>
      <c r="AC22" s="76">
        <f t="shared" ca="1" si="10"/>
        <v>0</v>
      </c>
      <c r="AD22" s="76">
        <f t="shared" si="11"/>
        <v>0</v>
      </c>
      <c r="AE22" s="76" t="str">
        <f t="shared" si="3"/>
        <v/>
      </c>
      <c r="AF22" s="77" t="str">
        <f t="shared" si="4"/>
        <v/>
      </c>
      <c r="AH22" s="528"/>
      <c r="AI22" s="103" t="s">
        <v>605</v>
      </c>
      <c r="AJ22" s="104"/>
      <c r="AK22" s="272" t="s">
        <v>2321</v>
      </c>
      <c r="AL22" s="21" t="str">
        <f t="shared" si="14"/>
        <v/>
      </c>
      <c r="AM22" s="97" t="str">
        <f t="shared" si="15"/>
        <v/>
      </c>
      <c r="AN22" s="98">
        <f>係数１!D60</f>
        <v>21.2</v>
      </c>
      <c r="AO22" s="99">
        <f>係数１!F60</f>
        <v>0</v>
      </c>
      <c r="AP22" s="99" t="str">
        <f>係数１!G60</f>
        <v>ｔ－C/GJ</v>
      </c>
      <c r="AQ22" s="22">
        <v>0.8</v>
      </c>
      <c r="AR22" s="101" t="str">
        <f t="shared" si="16"/>
        <v/>
      </c>
      <c r="AU22" s="52" t="str">
        <f>IF(参照!A22="","",参照!A22)</f>
        <v/>
      </c>
      <c r="AV22" s="52" t="str">
        <f>IF(参照!B22="","",参照!B22)</f>
        <v/>
      </c>
      <c r="AW22" s="52" t="str">
        <f>IF(参照!C22="","",参照!C22)</f>
        <v/>
      </c>
      <c r="AX22" s="52" t="str">
        <f>IF(参照!D22="","",参照!D22)</f>
        <v>メニューD</v>
      </c>
      <c r="AY22" s="52">
        <f>IF(参照!E22="","",参照!E22)</f>
        <v>2.2000000000000001E-4</v>
      </c>
      <c r="AZ22" s="52" t="str">
        <f>IF(参照!F22="","",参照!F22)</f>
        <v>(株)エネット</v>
      </c>
      <c r="BA22" s="52" t="str">
        <f>IF(参照!G22="","",参照!G22)</f>
        <v>(株)エネット_メニューD</v>
      </c>
      <c r="BB22" s="52">
        <f t="shared" si="0"/>
        <v>0.22</v>
      </c>
      <c r="BD22" s="52" t="str">
        <f>IF(参照!L22="","",参照!L22)</f>
        <v>ＥＮＥＯＳ(株)</v>
      </c>
    </row>
    <row r="23" spans="1:56" ht="16.5" customHeight="1">
      <c r="A23" s="1"/>
      <c r="B23" s="1"/>
      <c r="C23" s="496"/>
      <c r="D23" s="471"/>
      <c r="E23" s="499" t="s">
        <v>0</v>
      </c>
      <c r="F23" s="474"/>
      <c r="G23" s="105" t="s">
        <v>131</v>
      </c>
      <c r="H23" s="454" t="s">
        <v>19</v>
      </c>
      <c r="I23" s="548">
        <f>AL12</f>
        <v>0</v>
      </c>
      <c r="J23" s="548">
        <f>AO12</f>
        <v>0</v>
      </c>
      <c r="K23" s="548">
        <f>AP12</f>
        <v>0</v>
      </c>
      <c r="L23" s="107"/>
      <c r="M23" s="108"/>
      <c r="N23" s="79">
        <v>17</v>
      </c>
      <c r="O23" s="69"/>
      <c r="P23" s="69"/>
      <c r="Q23" s="70" t="str">
        <f t="shared" si="1"/>
        <v/>
      </c>
      <c r="R23" s="80"/>
      <c r="S23" s="348"/>
      <c r="T23" s="346">
        <f>係数１!D$49</f>
        <v>8640</v>
      </c>
      <c r="U23" s="73" t="str">
        <f t="shared" si="5"/>
        <v/>
      </c>
      <c r="V23" s="73" t="str">
        <f t="shared" si="6"/>
        <v/>
      </c>
      <c r="W23" s="74" t="str">
        <f t="array" aca="1" ref="W23" ca="1">IF(O23="","",IF(ISNUMBER(AA23),INDIRECT($BG$6&amp;AA23),IF(AA23="a",Q23,IF(AA23="b",INDIRECT($BG$6&amp;AB23),IF(AA23="c",R23,"")))))</f>
        <v/>
      </c>
      <c r="X23" s="75"/>
      <c r="Y23" s="73" t="str">
        <f t="shared" si="7"/>
        <v/>
      </c>
      <c r="Z23" s="76" t="str">
        <f t="shared" ca="1" si="2"/>
        <v/>
      </c>
      <c r="AA23" s="76" t="str">
        <f t="shared" ca="1" si="8"/>
        <v/>
      </c>
      <c r="AB23" s="76" t="str">
        <f t="shared" ca="1" si="9"/>
        <v/>
      </c>
      <c r="AC23" s="76">
        <f t="shared" ca="1" si="10"/>
        <v>0</v>
      </c>
      <c r="AD23" s="76">
        <f t="shared" si="11"/>
        <v>0</v>
      </c>
      <c r="AE23" s="76" t="str">
        <f t="shared" si="3"/>
        <v/>
      </c>
      <c r="AF23" s="77" t="str">
        <f t="shared" si="4"/>
        <v/>
      </c>
      <c r="AH23" s="528"/>
      <c r="AI23" s="103" t="s">
        <v>606</v>
      </c>
      <c r="AJ23" s="104"/>
      <c r="AK23" s="272" t="s">
        <v>2319</v>
      </c>
      <c r="AL23" s="21" t="str">
        <f t="shared" si="14"/>
        <v/>
      </c>
      <c r="AM23" s="97" t="str">
        <f t="shared" si="15"/>
        <v/>
      </c>
      <c r="AN23" s="98">
        <f>係数１!D61</f>
        <v>18</v>
      </c>
      <c r="AO23" s="99">
        <f>係数１!F61</f>
        <v>1.7000000000000001E-2</v>
      </c>
      <c r="AP23" s="99" t="str">
        <f>係数１!G61</f>
        <v>ｔ－C/GJ</v>
      </c>
      <c r="AQ23" s="22">
        <v>0.8</v>
      </c>
      <c r="AR23" s="101" t="str">
        <f t="shared" si="16"/>
        <v/>
      </c>
      <c r="AU23" s="52" t="str">
        <f>IF(参照!A23="","",参照!A23)</f>
        <v/>
      </c>
      <c r="AV23" s="52" t="str">
        <f>IF(参照!B23="","",参照!B23)</f>
        <v/>
      </c>
      <c r="AW23" s="52" t="str">
        <f>IF(参照!C23="","",参照!C23)</f>
        <v/>
      </c>
      <c r="AX23" s="52" t="str">
        <f>IF(参照!D23="","",参照!D23)</f>
        <v>メニューE</v>
      </c>
      <c r="AY23" s="52">
        <f>IF(参照!E23="","",参照!E23)</f>
        <v>2.9999999999999997E-4</v>
      </c>
      <c r="AZ23" s="52" t="str">
        <f>IF(参照!F23="","",参照!F23)</f>
        <v>(株)エネット</v>
      </c>
      <c r="BA23" s="52" t="str">
        <f>IF(参照!G23="","",参照!G23)</f>
        <v>(株)エネット_メニューE</v>
      </c>
      <c r="BB23" s="52">
        <f t="shared" si="0"/>
        <v>0.3</v>
      </c>
      <c r="BD23" s="52" t="str">
        <f>IF(参照!L23="","",参照!L23)</f>
        <v>(株)Ｆ－Ｐｏｗｅｒ</v>
      </c>
    </row>
    <row r="24" spans="1:56" ht="16.5" customHeight="1">
      <c r="A24" s="1"/>
      <c r="B24" s="1"/>
      <c r="C24" s="496"/>
      <c r="D24" s="472"/>
      <c r="E24" s="533"/>
      <c r="F24" s="476"/>
      <c r="G24" s="106" t="str">
        <f>IF(COUNTA(AI7:AI11)=0,"（　　　 　　）",IF(COUNTA(AI7:AI11)=1,"（"&amp;AI7&amp;"）","（複数の電気事業者）"))</f>
        <v>（　　　 　　）</v>
      </c>
      <c r="H24" s="455"/>
      <c r="I24" s="549"/>
      <c r="J24" s="549"/>
      <c r="K24" s="549"/>
      <c r="L24" s="107"/>
      <c r="M24" s="108"/>
      <c r="N24" s="79">
        <v>18</v>
      </c>
      <c r="O24" s="69"/>
      <c r="P24" s="69"/>
      <c r="Q24" s="70" t="str">
        <f t="shared" si="1"/>
        <v/>
      </c>
      <c r="R24" s="80"/>
      <c r="S24" s="348"/>
      <c r="T24" s="346">
        <f>係数１!D$49</f>
        <v>8640</v>
      </c>
      <c r="U24" s="73" t="str">
        <f t="shared" si="5"/>
        <v/>
      </c>
      <c r="V24" s="73" t="str">
        <f t="shared" si="6"/>
        <v/>
      </c>
      <c r="W24" s="74" t="str">
        <f t="array" aca="1" ref="W24" ca="1">IF(O24="","",IF(ISNUMBER(AA24),INDIRECT($BG$6&amp;AA24),IF(AA24="a",Q24,IF(AA24="b",INDIRECT($BG$6&amp;AB24),IF(AA24="c",R24,"")))))</f>
        <v/>
      </c>
      <c r="X24" s="75"/>
      <c r="Y24" s="73" t="str">
        <f t="shared" si="7"/>
        <v/>
      </c>
      <c r="Z24" s="76" t="str">
        <f t="shared" ca="1" si="2"/>
        <v/>
      </c>
      <c r="AA24" s="76" t="str">
        <f t="shared" ca="1" si="8"/>
        <v/>
      </c>
      <c r="AB24" s="76" t="str">
        <f t="shared" ca="1" si="9"/>
        <v/>
      </c>
      <c r="AC24" s="76">
        <f t="shared" ca="1" si="10"/>
        <v>0</v>
      </c>
      <c r="AD24" s="76">
        <f t="shared" si="11"/>
        <v>0</v>
      </c>
      <c r="AE24" s="76" t="str">
        <f t="shared" si="3"/>
        <v/>
      </c>
      <c r="AF24" s="77" t="str">
        <f t="shared" si="4"/>
        <v/>
      </c>
      <c r="AH24" s="528"/>
      <c r="AI24" s="103" t="s">
        <v>607</v>
      </c>
      <c r="AJ24" s="104"/>
      <c r="AK24" s="272" t="s">
        <v>2319</v>
      </c>
      <c r="AL24" s="21" t="str">
        <f t="shared" si="14"/>
        <v/>
      </c>
      <c r="AM24" s="97" t="str">
        <f t="shared" si="15"/>
        <v/>
      </c>
      <c r="AN24" s="98">
        <f>係数１!D62</f>
        <v>26.9</v>
      </c>
      <c r="AO24" s="99">
        <f>係数１!F62</f>
        <v>1.52E-2</v>
      </c>
      <c r="AP24" s="99" t="str">
        <f>係数１!G62</f>
        <v>ｔ－C/GJ</v>
      </c>
      <c r="AQ24" s="22">
        <v>0.8</v>
      </c>
      <c r="AR24" s="101" t="str">
        <f t="shared" si="16"/>
        <v/>
      </c>
      <c r="AU24" s="52" t="str">
        <f>IF(参照!A24="","",参照!A24)</f>
        <v/>
      </c>
      <c r="AV24" s="52" t="str">
        <f>IF(参照!B24="","",参照!B24)</f>
        <v/>
      </c>
      <c r="AW24" s="52" t="str">
        <f>IF(参照!C24="","",参照!C24)</f>
        <v/>
      </c>
      <c r="AX24" s="52" t="str">
        <f>IF(参照!D24="","",参照!D24)</f>
        <v>メニューF</v>
      </c>
      <c r="AY24" s="52">
        <f>IF(参照!E24="","",参照!E24)</f>
        <v>3.4899999999999997E-4</v>
      </c>
      <c r="AZ24" s="52" t="str">
        <f>IF(参照!F24="","",参照!F24)</f>
        <v>(株)エネット</v>
      </c>
      <c r="BA24" s="52" t="str">
        <f>IF(参照!G24="","",参照!G24)</f>
        <v>(株)エネット_メニューF</v>
      </c>
      <c r="BB24" s="52">
        <f t="shared" si="0"/>
        <v>0.34899999999999998</v>
      </c>
      <c r="BD24" s="52" t="str">
        <f>IF(参照!L24="","",参照!L24)</f>
        <v>ＦＴエナジー(株)</v>
      </c>
    </row>
    <row r="25" spans="1:56" ht="12.75" customHeight="1">
      <c r="A25" s="1"/>
      <c r="B25" s="1"/>
      <c r="C25" s="496"/>
      <c r="D25" s="501" t="s">
        <v>23</v>
      </c>
      <c r="E25" s="502"/>
      <c r="F25" s="503"/>
      <c r="G25" s="267" t="s">
        <v>608</v>
      </c>
      <c r="H25" s="285" t="s">
        <v>14</v>
      </c>
      <c r="I25" s="285" t="s">
        <v>14</v>
      </c>
      <c r="J25" s="109">
        <f>AL37</f>
        <v>0</v>
      </c>
      <c r="K25" s="109">
        <f>AM37</f>
        <v>0</v>
      </c>
      <c r="L25" s="1"/>
      <c r="N25" s="79">
        <v>19</v>
      </c>
      <c r="O25" s="69"/>
      <c r="P25" s="69"/>
      <c r="Q25" s="70" t="str">
        <f t="shared" si="1"/>
        <v/>
      </c>
      <c r="R25" s="80"/>
      <c r="S25" s="348"/>
      <c r="T25" s="346">
        <f>係数１!D$49</f>
        <v>8640</v>
      </c>
      <c r="U25" s="73" t="str">
        <f t="shared" si="5"/>
        <v/>
      </c>
      <c r="V25" s="73" t="str">
        <f t="shared" si="6"/>
        <v/>
      </c>
      <c r="W25" s="74" t="str">
        <f t="array" aca="1" ref="W25" ca="1">IF(O25="","",IF(ISNUMBER(AA25),INDIRECT($BG$6&amp;AA25),IF(AA25="a",Q25,IF(AA25="b",INDIRECT($BG$6&amp;AB25),IF(AA25="c",R25,"")))))</f>
        <v/>
      </c>
      <c r="X25" s="75"/>
      <c r="Y25" s="73" t="str">
        <f t="shared" si="7"/>
        <v/>
      </c>
      <c r="Z25" s="76" t="str">
        <f t="shared" ca="1" si="2"/>
        <v/>
      </c>
      <c r="AA25" s="76" t="str">
        <f t="shared" ca="1" si="8"/>
        <v/>
      </c>
      <c r="AB25" s="76" t="str">
        <f t="shared" ca="1" si="9"/>
        <v/>
      </c>
      <c r="AC25" s="76">
        <f t="shared" ca="1" si="10"/>
        <v>0</v>
      </c>
      <c r="AD25" s="76">
        <f t="shared" si="11"/>
        <v>0</v>
      </c>
      <c r="AE25" s="76" t="str">
        <f t="shared" si="3"/>
        <v/>
      </c>
      <c r="AF25" s="77" t="str">
        <f t="shared" si="4"/>
        <v/>
      </c>
      <c r="AH25" s="528"/>
      <c r="AI25" s="103" t="s">
        <v>609</v>
      </c>
      <c r="AJ25" s="104"/>
      <c r="AK25" s="272" t="s">
        <v>2319</v>
      </c>
      <c r="AL25" s="21" t="str">
        <f t="shared" si="14"/>
        <v/>
      </c>
      <c r="AM25" s="97" t="str">
        <f t="shared" si="15"/>
        <v/>
      </c>
      <c r="AN25" s="98">
        <f>係数１!D63</f>
        <v>33.200000000000003</v>
      </c>
      <c r="AO25" s="99">
        <f>係数１!F63</f>
        <v>1.35E-2</v>
      </c>
      <c r="AP25" s="99" t="str">
        <f>係数１!G63</f>
        <v>ｔ－C/GJ</v>
      </c>
      <c r="AQ25" s="22">
        <v>0.8</v>
      </c>
      <c r="AR25" s="101" t="str">
        <f t="shared" si="16"/>
        <v/>
      </c>
      <c r="AU25" s="52" t="str">
        <f>IF(参照!A25="","",参照!A25)</f>
        <v/>
      </c>
      <c r="AV25" s="52" t="str">
        <f>IF(参照!B25="","",参照!B25)</f>
        <v/>
      </c>
      <c r="AW25" s="52" t="str">
        <f>IF(参照!C25="","",参照!C25)</f>
        <v/>
      </c>
      <c r="AX25" s="52" t="str">
        <f>IF(参照!D25="","",参照!D25)</f>
        <v>メニューG</v>
      </c>
      <c r="AY25" s="52">
        <f>IF(参照!E25="","",参照!E25)</f>
        <v>3.6999999999999999E-4</v>
      </c>
      <c r="AZ25" s="52" t="str">
        <f>IF(参照!F25="","",参照!F25)</f>
        <v>(株)エネット</v>
      </c>
      <c r="BA25" s="52" t="str">
        <f>IF(参照!G25="","",参照!G25)</f>
        <v>(株)エネット_メニューG</v>
      </c>
      <c r="BB25" s="52">
        <f t="shared" si="0"/>
        <v>0.37</v>
      </c>
      <c r="BD25" s="52" t="str">
        <f>IF(参照!L25="","",参照!L25)</f>
        <v>ＨＴＢエナジー(株)</v>
      </c>
    </row>
    <row r="26" spans="1:56" ht="12.75" customHeight="1">
      <c r="A26" s="1"/>
      <c r="B26" s="1"/>
      <c r="C26" s="496"/>
      <c r="D26" s="501"/>
      <c r="E26" s="502"/>
      <c r="F26" s="503"/>
      <c r="G26" s="41"/>
      <c r="H26" s="110"/>
      <c r="I26" s="22"/>
      <c r="J26" s="22"/>
      <c r="K26" s="22"/>
      <c r="L26" s="1"/>
      <c r="N26" s="79">
        <v>20</v>
      </c>
      <c r="O26" s="69"/>
      <c r="P26" s="69"/>
      <c r="Q26" s="70" t="str">
        <f t="shared" si="1"/>
        <v/>
      </c>
      <c r="R26" s="80"/>
      <c r="S26" s="348"/>
      <c r="T26" s="346">
        <f>係数１!D$49</f>
        <v>8640</v>
      </c>
      <c r="U26" s="73" t="str">
        <f t="shared" si="5"/>
        <v/>
      </c>
      <c r="V26" s="73" t="str">
        <f t="shared" si="6"/>
        <v/>
      </c>
      <c r="W26" s="74" t="str">
        <f t="array" aca="1" ref="W26" ca="1">IF(O26="","",IF(ISNUMBER(AA26),INDIRECT($BG$6&amp;AA26),IF(AA26="a",Q26,IF(AA26="b",INDIRECT($BG$6&amp;AB26),IF(AA26="c",R26,"")))))</f>
        <v/>
      </c>
      <c r="X26" s="75"/>
      <c r="Y26" s="73" t="str">
        <f t="shared" si="7"/>
        <v/>
      </c>
      <c r="Z26" s="76" t="str">
        <f t="shared" ca="1" si="2"/>
        <v/>
      </c>
      <c r="AA26" s="76" t="str">
        <f t="shared" ca="1" si="8"/>
        <v/>
      </c>
      <c r="AB26" s="76" t="str">
        <f t="shared" ca="1" si="9"/>
        <v/>
      </c>
      <c r="AC26" s="76">
        <f t="shared" ca="1" si="10"/>
        <v>0</v>
      </c>
      <c r="AD26" s="76">
        <f t="shared" si="11"/>
        <v>0</v>
      </c>
      <c r="AE26" s="76" t="str">
        <f t="shared" si="3"/>
        <v/>
      </c>
      <c r="AF26" s="77" t="str">
        <f t="shared" si="4"/>
        <v/>
      </c>
      <c r="AH26" s="528"/>
      <c r="AI26" s="103" t="s">
        <v>610</v>
      </c>
      <c r="AJ26" s="104"/>
      <c r="AK26" s="272" t="s">
        <v>2319</v>
      </c>
      <c r="AL26" s="21" t="str">
        <f t="shared" si="14"/>
        <v/>
      </c>
      <c r="AM26" s="97" t="str">
        <f t="shared" si="15"/>
        <v/>
      </c>
      <c r="AN26" s="98">
        <f>係数１!D64</f>
        <v>29.3</v>
      </c>
      <c r="AO26" s="99">
        <f>係数１!F64</f>
        <v>2.6200000000000001E-2</v>
      </c>
      <c r="AP26" s="99" t="str">
        <f>係数１!G64</f>
        <v>ｔ－C/GJ</v>
      </c>
      <c r="AQ26" s="22">
        <v>0.8</v>
      </c>
      <c r="AR26" s="101" t="str">
        <f t="shared" si="16"/>
        <v/>
      </c>
      <c r="AU26" s="52" t="str">
        <f>IF(参照!A26="","",参照!A26)</f>
        <v/>
      </c>
      <c r="AV26" s="52" t="str">
        <f>IF(参照!B26="","",参照!B26)</f>
        <v/>
      </c>
      <c r="AW26" s="52" t="str">
        <f>IF(参照!C26="","",参照!C26)</f>
        <v/>
      </c>
      <c r="AX26" s="52" t="str">
        <f>IF(参照!D26="","",参照!D26)</f>
        <v>メニューH(残差)</v>
      </c>
      <c r="AY26" s="52">
        <f>IF(参照!E26="","",参照!E26)</f>
        <v>4.08E-4</v>
      </c>
      <c r="AZ26" s="52" t="str">
        <f>IF(参照!F26="","",参照!F26)</f>
        <v>(株)エネット</v>
      </c>
      <c r="BA26" s="52" t="str">
        <f>IF(参照!G26="","",参照!G26)</f>
        <v>(株)エネット_メニューH(残差)</v>
      </c>
      <c r="BB26" s="52">
        <f t="shared" si="0"/>
        <v>0.40799999999999997</v>
      </c>
      <c r="BD26" s="52" t="str">
        <f>IF(参照!L26="","",参照!L26)</f>
        <v>(株)Ｉ＆Ｉ</v>
      </c>
    </row>
    <row r="27" spans="1:56" ht="12.75" customHeight="1">
      <c r="A27" s="1"/>
      <c r="B27" s="1"/>
      <c r="C27" s="496"/>
      <c r="D27" s="536"/>
      <c r="E27" s="537"/>
      <c r="F27" s="538"/>
      <c r="G27" s="41"/>
      <c r="H27" s="41"/>
      <c r="I27" s="22"/>
      <c r="J27" s="22"/>
      <c r="K27" s="22"/>
      <c r="L27" s="1"/>
      <c r="N27" s="79">
        <v>21</v>
      </c>
      <c r="O27" s="69"/>
      <c r="P27" s="69"/>
      <c r="Q27" s="70" t="str">
        <f t="shared" si="1"/>
        <v/>
      </c>
      <c r="R27" s="80"/>
      <c r="S27" s="348"/>
      <c r="T27" s="346">
        <f>係数１!D$49</f>
        <v>8640</v>
      </c>
      <c r="U27" s="73" t="str">
        <f t="shared" si="5"/>
        <v/>
      </c>
      <c r="V27" s="73" t="str">
        <f t="shared" si="6"/>
        <v/>
      </c>
      <c r="W27" s="74" t="str">
        <f t="array" aca="1" ref="W27" ca="1">IF(O27="","",IF(ISNUMBER(AA27),INDIRECT($BG$6&amp;AA27),IF(AA27="a",Q27,IF(AA27="b",INDIRECT($BG$6&amp;AB27),IF(AA27="c",R27,"")))))</f>
        <v/>
      </c>
      <c r="X27" s="75"/>
      <c r="Y27" s="73" t="str">
        <f t="shared" si="7"/>
        <v/>
      </c>
      <c r="Z27" s="76" t="str">
        <f t="shared" ca="1" si="2"/>
        <v/>
      </c>
      <c r="AA27" s="76" t="str">
        <f t="shared" ca="1" si="8"/>
        <v/>
      </c>
      <c r="AB27" s="76" t="str">
        <f t="shared" ca="1" si="9"/>
        <v/>
      </c>
      <c r="AC27" s="76">
        <f t="shared" ca="1" si="10"/>
        <v>0</v>
      </c>
      <c r="AD27" s="76">
        <f t="shared" si="11"/>
        <v>0</v>
      </c>
      <c r="AE27" s="76" t="str">
        <f t="shared" si="3"/>
        <v/>
      </c>
      <c r="AF27" s="77" t="str">
        <f t="shared" si="4"/>
        <v/>
      </c>
      <c r="AH27" s="528"/>
      <c r="AI27" s="103" t="s">
        <v>611</v>
      </c>
      <c r="AJ27" s="104"/>
      <c r="AK27" s="272" t="s">
        <v>2320</v>
      </c>
      <c r="AL27" s="21" t="str">
        <f t="shared" si="14"/>
        <v/>
      </c>
      <c r="AM27" s="97" t="str">
        <f t="shared" si="15"/>
        <v/>
      </c>
      <c r="AN27" s="98">
        <f>係数１!D65</f>
        <v>40.200000000000003</v>
      </c>
      <c r="AO27" s="99">
        <f>係数１!F65</f>
        <v>1.7899999999999999E-2</v>
      </c>
      <c r="AP27" s="99" t="str">
        <f>係数１!G65</f>
        <v>ｔ－C/GJ</v>
      </c>
      <c r="AQ27" s="22">
        <v>0.8</v>
      </c>
      <c r="AR27" s="101" t="str">
        <f t="shared" si="16"/>
        <v/>
      </c>
      <c r="AU27" s="52" t="str">
        <f>IF(参照!A27="","",参照!A27)</f>
        <v/>
      </c>
      <c r="AV27" s="52" t="str">
        <f>IF(参照!B27="","",参照!B27)</f>
        <v/>
      </c>
      <c r="AW27" s="52" t="str">
        <f>IF(参照!C27="","",参照!C27)</f>
        <v/>
      </c>
      <c r="AX27" s="52" t="str">
        <f>IF(参照!D27="","",参照!D27)</f>
        <v>(参考値)事業者全体</v>
      </c>
      <c r="AY27" s="52">
        <f>IF(参照!E27="","",参照!E27)</f>
        <v>3.7199999999999999E-4</v>
      </c>
      <c r="AZ27" s="52" t="str">
        <f>IF(参照!F27="","",参照!F27)</f>
        <v>(株)エネット</v>
      </c>
      <c r="BA27" s="52" t="str">
        <f>IF(参照!G27="","",参照!G27)</f>
        <v>(株)エネット_(参考値)事業者全体</v>
      </c>
      <c r="BB27" s="52">
        <f t="shared" si="0"/>
        <v>0.372</v>
      </c>
      <c r="BD27" s="52" t="str">
        <f>IF(参照!L27="","",参照!L27)</f>
        <v>Ｊａｐａｎ電力(株)</v>
      </c>
    </row>
    <row r="28" spans="1:56" ht="12.75" customHeight="1">
      <c r="A28" s="1"/>
      <c r="B28" s="1"/>
      <c r="C28" s="496"/>
      <c r="D28" s="543" t="s">
        <v>24</v>
      </c>
      <c r="E28" s="544"/>
      <c r="F28" s="544"/>
      <c r="G28" s="545"/>
      <c r="H28" s="111" t="s">
        <v>14</v>
      </c>
      <c r="I28" s="111" t="s">
        <v>14</v>
      </c>
      <c r="J28" s="21">
        <f>SUM(J10:J27)</f>
        <v>0</v>
      </c>
      <c r="K28" s="21">
        <f>SUM(K10:K27)</f>
        <v>0</v>
      </c>
      <c r="L28" s="1"/>
      <c r="N28" s="79">
        <v>22</v>
      </c>
      <c r="O28" s="69"/>
      <c r="P28" s="69"/>
      <c r="Q28" s="70" t="str">
        <f t="shared" si="1"/>
        <v/>
      </c>
      <c r="R28" s="80"/>
      <c r="S28" s="348"/>
      <c r="T28" s="346">
        <f>係数１!D$49</f>
        <v>8640</v>
      </c>
      <c r="U28" s="73" t="str">
        <f t="shared" si="5"/>
        <v/>
      </c>
      <c r="V28" s="73" t="str">
        <f t="shared" si="6"/>
        <v/>
      </c>
      <c r="W28" s="74" t="str">
        <f t="array" aca="1" ref="W28" ca="1">IF(O28="","",IF(ISNUMBER(AA28),INDIRECT($BG$6&amp;AA28),IF(AA28="a",Q28,IF(AA28="b",INDIRECT($BG$6&amp;AB28),IF(AA28="c",R28,"")))))</f>
        <v/>
      </c>
      <c r="X28" s="75"/>
      <c r="Y28" s="73" t="str">
        <f t="shared" si="7"/>
        <v/>
      </c>
      <c r="Z28" s="76" t="str">
        <f t="shared" ca="1" si="2"/>
        <v/>
      </c>
      <c r="AA28" s="76" t="str">
        <f t="shared" ca="1" si="8"/>
        <v/>
      </c>
      <c r="AB28" s="76" t="str">
        <f t="shared" ca="1" si="9"/>
        <v/>
      </c>
      <c r="AC28" s="76">
        <f t="shared" ca="1" si="10"/>
        <v>0</v>
      </c>
      <c r="AD28" s="76">
        <f t="shared" si="11"/>
        <v>0</v>
      </c>
      <c r="AE28" s="76" t="str">
        <f t="shared" si="3"/>
        <v/>
      </c>
      <c r="AF28" s="77" t="str">
        <f t="shared" si="4"/>
        <v/>
      </c>
      <c r="AH28" s="528"/>
      <c r="AI28" s="103" t="s">
        <v>612</v>
      </c>
      <c r="AJ28" s="104"/>
      <c r="AK28" s="272" t="s">
        <v>2321</v>
      </c>
      <c r="AL28" s="21" t="str">
        <f t="shared" si="14"/>
        <v/>
      </c>
      <c r="AM28" s="97" t="str">
        <f t="shared" si="15"/>
        <v/>
      </c>
      <c r="AN28" s="98">
        <f>係数１!D66</f>
        <v>21.2</v>
      </c>
      <c r="AO28" s="99">
        <f>係数１!F66</f>
        <v>0</v>
      </c>
      <c r="AP28" s="99" t="str">
        <f>係数１!G66</f>
        <v>ｔ－C/GJ</v>
      </c>
      <c r="AQ28" s="22">
        <v>0.8</v>
      </c>
      <c r="AR28" s="101" t="str">
        <f t="shared" si="16"/>
        <v/>
      </c>
      <c r="AU28" s="52" t="str">
        <f>IF(参照!A28="","",参照!A28)</f>
        <v>A0011</v>
      </c>
      <c r="AV28" s="52" t="str">
        <f>IF(参照!B28="","",参照!B28)</f>
        <v>須賀川瓦斯(株)</v>
      </c>
      <c r="AW28" s="52">
        <f>IF(参照!C28="","",参照!C28)</f>
        <v>4.3100000000000001E-4</v>
      </c>
      <c r="AX28" s="52" t="str">
        <f>IF(参照!D28="","",参照!D28)</f>
        <v>メニューA</v>
      </c>
      <c r="AY28" s="52">
        <f>IF(参照!E28="","",参照!E28)</f>
        <v>0</v>
      </c>
      <c r="AZ28" s="52" t="str">
        <f>IF(参照!F28="","",参照!F28)</f>
        <v>須賀川瓦斯(株)</v>
      </c>
      <c r="BA28" s="52" t="str">
        <f>IF(参照!G28="","",参照!G28)</f>
        <v>須賀川瓦斯(株)_メニューA</v>
      </c>
      <c r="BB28" s="52">
        <f t="shared" si="0"/>
        <v>0</v>
      </c>
      <c r="BD28" s="52" t="str">
        <f>IF(参照!L28="","",参照!L28)</f>
        <v>ＪＰエネルギー(株)</v>
      </c>
    </row>
    <row r="29" spans="1:56" ht="12.75" customHeight="1">
      <c r="A29" s="1"/>
      <c r="B29" s="1"/>
      <c r="C29" s="496"/>
      <c r="D29" s="456" t="s">
        <v>136</v>
      </c>
      <c r="E29" s="456"/>
      <c r="F29" s="456"/>
      <c r="G29" s="456"/>
      <c r="H29" s="546"/>
      <c r="I29" s="546"/>
      <c r="J29" s="546"/>
      <c r="K29" s="546"/>
      <c r="L29" s="1"/>
      <c r="N29" s="79">
        <v>23</v>
      </c>
      <c r="O29" s="69"/>
      <c r="P29" s="69"/>
      <c r="Q29" s="70" t="str">
        <f t="shared" si="1"/>
        <v/>
      </c>
      <c r="R29" s="80"/>
      <c r="S29" s="348"/>
      <c r="T29" s="346">
        <f>係数１!D$49</f>
        <v>8640</v>
      </c>
      <c r="U29" s="73" t="str">
        <f t="shared" si="5"/>
        <v/>
      </c>
      <c r="V29" s="73" t="str">
        <f t="shared" si="6"/>
        <v/>
      </c>
      <c r="W29" s="74" t="str">
        <f t="array" aca="1" ref="W29" ca="1">IF(O29="","",IF(ISNUMBER(AA29),INDIRECT($BG$6&amp;AA29),IF(AA29="a",Q29,IF(AA29="b",INDIRECT($BG$6&amp;AB29),IF(AA29="c",R29,"")))))</f>
        <v/>
      </c>
      <c r="X29" s="75"/>
      <c r="Y29" s="73" t="str">
        <f t="shared" si="7"/>
        <v/>
      </c>
      <c r="Z29" s="76" t="str">
        <f t="shared" ca="1" si="2"/>
        <v/>
      </c>
      <c r="AA29" s="76" t="str">
        <f t="shared" ca="1" si="8"/>
        <v/>
      </c>
      <c r="AB29" s="76" t="str">
        <f t="shared" ca="1" si="9"/>
        <v/>
      </c>
      <c r="AC29" s="76">
        <f t="shared" ca="1" si="10"/>
        <v>0</v>
      </c>
      <c r="AD29" s="76">
        <f t="shared" si="11"/>
        <v>0</v>
      </c>
      <c r="AE29" s="76" t="str">
        <f t="shared" si="3"/>
        <v/>
      </c>
      <c r="AF29" s="77" t="str">
        <f t="shared" si="4"/>
        <v/>
      </c>
      <c r="AH29" s="528"/>
      <c r="AI29" s="103" t="s">
        <v>613</v>
      </c>
      <c r="AJ29" s="104"/>
      <c r="AK29" s="272" t="s">
        <v>2319</v>
      </c>
      <c r="AL29" s="21" t="str">
        <f t="shared" si="14"/>
        <v/>
      </c>
      <c r="AM29" s="97" t="str">
        <f t="shared" si="15"/>
        <v/>
      </c>
      <c r="AN29" s="98">
        <f>係数１!D67</f>
        <v>17.100000000000001</v>
      </c>
      <c r="AO29" s="99">
        <f>係数１!F67</f>
        <v>0</v>
      </c>
      <c r="AP29" s="99" t="str">
        <f>係数１!G67</f>
        <v>ｔ－C/GJ</v>
      </c>
      <c r="AQ29" s="22">
        <v>0.8</v>
      </c>
      <c r="AR29" s="101" t="str">
        <f t="shared" si="16"/>
        <v/>
      </c>
      <c r="AU29" s="52" t="str">
        <f>IF(参照!A29="","",参照!A29)</f>
        <v/>
      </c>
      <c r="AV29" s="52" t="str">
        <f>IF(参照!B29="","",参照!B29)</f>
        <v/>
      </c>
      <c r="AW29" s="52" t="str">
        <f>IF(参照!C29="","",参照!C29)</f>
        <v/>
      </c>
      <c r="AX29" s="52" t="str">
        <f>IF(参照!D29="","",参照!D29)</f>
        <v>メニューB(残差)</v>
      </c>
      <c r="AY29" s="52">
        <f>IF(参照!E29="","",参照!E29)</f>
        <v>4.28E-4</v>
      </c>
      <c r="AZ29" s="52" t="str">
        <f>IF(参照!F29="","",参照!F29)</f>
        <v>須賀川瓦斯(株)</v>
      </c>
      <c r="BA29" s="52" t="str">
        <f>IF(参照!G29="","",参照!G29)</f>
        <v>須賀川瓦斯(株)_メニューB(残差)</v>
      </c>
      <c r="BB29" s="52">
        <f t="shared" si="0"/>
        <v>0.42799999999999999</v>
      </c>
      <c r="BD29" s="52" t="str">
        <f>IF(参照!L29="","",参照!L29)</f>
        <v>ＪＲＥトレーディング(株)</v>
      </c>
    </row>
    <row r="30" spans="1:56" ht="12.75" customHeight="1" thickBot="1">
      <c r="A30" s="1"/>
      <c r="B30" s="1"/>
      <c r="C30" s="547"/>
      <c r="D30" s="452" t="s">
        <v>12</v>
      </c>
      <c r="E30" s="452"/>
      <c r="F30" s="452"/>
      <c r="G30" s="452"/>
      <c r="H30" s="112" t="s">
        <v>19</v>
      </c>
      <c r="I30" s="24"/>
      <c r="J30" s="112" t="s">
        <v>14</v>
      </c>
      <c r="K30" s="112" t="s">
        <v>14</v>
      </c>
      <c r="L30" s="1"/>
      <c r="N30" s="79">
        <v>24</v>
      </c>
      <c r="O30" s="69"/>
      <c r="P30" s="69"/>
      <c r="Q30" s="70" t="str">
        <f t="shared" si="1"/>
        <v/>
      </c>
      <c r="R30" s="80"/>
      <c r="S30" s="348"/>
      <c r="T30" s="346">
        <f>係数１!D$49</f>
        <v>8640</v>
      </c>
      <c r="U30" s="73" t="str">
        <f t="shared" si="5"/>
        <v/>
      </c>
      <c r="V30" s="73" t="str">
        <f t="shared" si="6"/>
        <v/>
      </c>
      <c r="W30" s="74" t="str">
        <f t="array" aca="1" ref="W30" ca="1">IF(O30="","",IF(ISNUMBER(AA30),INDIRECT($BG$6&amp;AA30),IF(AA30="a",Q30,IF(AA30="b",INDIRECT($BG$6&amp;AB30),IF(AA30="c",R30,"")))))</f>
        <v/>
      </c>
      <c r="X30" s="75"/>
      <c r="Y30" s="73" t="str">
        <f t="shared" si="7"/>
        <v/>
      </c>
      <c r="Z30" s="76" t="str">
        <f t="shared" ca="1" si="2"/>
        <v/>
      </c>
      <c r="AA30" s="76" t="str">
        <f t="shared" ca="1" si="8"/>
        <v/>
      </c>
      <c r="AB30" s="76" t="str">
        <f t="shared" ca="1" si="9"/>
        <v/>
      </c>
      <c r="AC30" s="76">
        <f t="shared" ca="1" si="10"/>
        <v>0</v>
      </c>
      <c r="AD30" s="76">
        <f t="shared" si="11"/>
        <v>0</v>
      </c>
      <c r="AE30" s="76" t="str">
        <f t="shared" si="3"/>
        <v/>
      </c>
      <c r="AF30" s="77" t="str">
        <f t="shared" si="4"/>
        <v/>
      </c>
      <c r="AH30" s="528"/>
      <c r="AI30" s="103" t="s">
        <v>614</v>
      </c>
      <c r="AJ30" s="104"/>
      <c r="AK30" s="272" t="s">
        <v>2319</v>
      </c>
      <c r="AL30" s="21" t="str">
        <f t="shared" si="14"/>
        <v/>
      </c>
      <c r="AM30" s="97" t="str">
        <f t="shared" si="15"/>
        <v/>
      </c>
      <c r="AN30" s="98">
        <f>係数１!D68</f>
        <v>142</v>
      </c>
      <c r="AO30" s="99">
        <f>係数１!F68</f>
        <v>0</v>
      </c>
      <c r="AP30" s="99" t="str">
        <f>係数１!G68</f>
        <v>ｔ－C/GJ</v>
      </c>
      <c r="AQ30" s="22">
        <v>0.8</v>
      </c>
      <c r="AR30" s="101" t="str">
        <f t="shared" si="16"/>
        <v/>
      </c>
      <c r="AU30" s="52" t="str">
        <f>IF(参照!A30="","",参照!A30)</f>
        <v/>
      </c>
      <c r="AV30" s="52" t="str">
        <f>IF(参照!B30="","",参照!B30)</f>
        <v/>
      </c>
      <c r="AW30" s="52" t="str">
        <f>IF(参照!C30="","",参照!C30)</f>
        <v/>
      </c>
      <c r="AX30" s="52" t="str">
        <f>IF(参照!D30="","",参照!D30)</f>
        <v>(参考値)事業者全体</v>
      </c>
      <c r="AY30" s="52">
        <f>IF(参照!E30="","",参照!E30)</f>
        <v>4.2499999999999998E-4</v>
      </c>
      <c r="AZ30" s="52" t="str">
        <f>IF(参照!F30="","",参照!F30)</f>
        <v>須賀川瓦斯(株)</v>
      </c>
      <c r="BA30" s="52" t="str">
        <f>IF(参照!G30="","",参照!G30)</f>
        <v>須賀川瓦斯(株)_(参考値)事業者全体</v>
      </c>
      <c r="BB30" s="52">
        <f t="shared" si="0"/>
        <v>0.42499999999999999</v>
      </c>
      <c r="BD30" s="52" t="str">
        <f>IF(参照!L30="","",参照!L30)</f>
        <v>ＪＲ西日本住宅サービス(株)</v>
      </c>
    </row>
    <row r="31" spans="1:56" ht="19.5" customHeight="1" thickTop="1">
      <c r="A31" s="1"/>
      <c r="B31" s="1"/>
      <c r="C31" s="468" t="s">
        <v>1</v>
      </c>
      <c r="D31" s="455" t="s">
        <v>16</v>
      </c>
      <c r="E31" s="455"/>
      <c r="F31" s="455"/>
      <c r="G31" s="455"/>
      <c r="H31" s="111" t="s">
        <v>6</v>
      </c>
      <c r="I31" s="111" t="s">
        <v>21</v>
      </c>
      <c r="J31" s="113" t="s">
        <v>488</v>
      </c>
      <c r="K31" s="114" t="s">
        <v>498</v>
      </c>
      <c r="L31" s="1"/>
      <c r="N31" s="79">
        <v>25</v>
      </c>
      <c r="O31" s="69"/>
      <c r="P31" s="69"/>
      <c r="Q31" s="70" t="str">
        <f t="shared" si="1"/>
        <v/>
      </c>
      <c r="R31" s="80"/>
      <c r="S31" s="348"/>
      <c r="T31" s="346">
        <f>係数１!D$49</f>
        <v>8640</v>
      </c>
      <c r="U31" s="73" t="str">
        <f t="shared" si="5"/>
        <v/>
      </c>
      <c r="V31" s="73" t="str">
        <f t="shared" si="6"/>
        <v/>
      </c>
      <c r="W31" s="74" t="str">
        <f t="array" aca="1" ref="W31" ca="1">IF(O31="","",IF(ISNUMBER(AA31),INDIRECT($BG$6&amp;AA31),IF(AA31="a",Q31,IF(AA31="b",INDIRECT($BG$6&amp;AB31),IF(AA31="c",R31,"")))))</f>
        <v/>
      </c>
      <c r="X31" s="75"/>
      <c r="Y31" s="73" t="str">
        <f t="shared" si="7"/>
        <v/>
      </c>
      <c r="Z31" s="76" t="str">
        <f t="shared" ca="1" si="2"/>
        <v/>
      </c>
      <c r="AA31" s="76" t="str">
        <f t="shared" ca="1" si="8"/>
        <v/>
      </c>
      <c r="AB31" s="76" t="str">
        <f t="shared" ca="1" si="9"/>
        <v/>
      </c>
      <c r="AC31" s="76">
        <f t="shared" ca="1" si="10"/>
        <v>0</v>
      </c>
      <c r="AD31" s="76">
        <f t="shared" si="11"/>
        <v>0</v>
      </c>
      <c r="AE31" s="76" t="str">
        <f t="shared" si="3"/>
        <v/>
      </c>
      <c r="AF31" s="77" t="str">
        <f t="shared" si="4"/>
        <v/>
      </c>
      <c r="AH31" s="529"/>
      <c r="AI31" s="103" t="s">
        <v>615</v>
      </c>
      <c r="AJ31" s="104"/>
      <c r="AK31" s="272" t="s">
        <v>2319</v>
      </c>
      <c r="AL31" s="21" t="str">
        <f t="shared" si="14"/>
        <v/>
      </c>
      <c r="AM31" s="97" t="str">
        <f t="shared" si="15"/>
        <v/>
      </c>
      <c r="AN31" s="98">
        <f>係数１!D69</f>
        <v>22.5</v>
      </c>
      <c r="AO31" s="99">
        <f>係数１!F69</f>
        <v>0</v>
      </c>
      <c r="AP31" s="99" t="str">
        <f>係数１!G69</f>
        <v>ｔ－C/GJ</v>
      </c>
      <c r="AQ31" s="22">
        <v>0.8</v>
      </c>
      <c r="AR31" s="101" t="str">
        <f t="shared" si="16"/>
        <v/>
      </c>
      <c r="AU31" s="52" t="str">
        <f>IF(参照!A31="","",参照!A31)</f>
        <v>A0012</v>
      </c>
      <c r="AV31" s="52" t="str">
        <f>IF(参照!B31="","",参照!B31)</f>
        <v>出光興産(株)</v>
      </c>
      <c r="AW31" s="52">
        <f>IF(参照!C31="","",参照!C31)</f>
        <v>4.5100000000000001E-4</v>
      </c>
      <c r="AX31" s="52" t="str">
        <f>IF(参照!D31="","",参照!D31)</f>
        <v>メニューA</v>
      </c>
      <c r="AY31" s="52">
        <f>IF(参照!E31="","",参照!E31)</f>
        <v>0</v>
      </c>
      <c r="AZ31" s="52" t="str">
        <f>IF(参照!F31="","",参照!F31)</f>
        <v>出光興産(株)</v>
      </c>
      <c r="BA31" s="52" t="str">
        <f>IF(参照!G31="","",参照!G31)</f>
        <v>出光興産(株)_メニューA</v>
      </c>
      <c r="BB31" s="52">
        <f t="shared" si="0"/>
        <v>0</v>
      </c>
      <c r="BD31" s="52" t="str">
        <f>IF(参照!L31="","",参照!L31)</f>
        <v>(株)ＪＴＢコミュニケーションデザイン</v>
      </c>
    </row>
    <row r="32" spans="1:56" ht="12.75" customHeight="1">
      <c r="A32" s="1"/>
      <c r="B32" s="1"/>
      <c r="C32" s="466"/>
      <c r="D32" s="456" t="s">
        <v>51</v>
      </c>
      <c r="E32" s="456"/>
      <c r="F32" s="456"/>
      <c r="G32" s="456"/>
      <c r="H32" s="82" t="s">
        <v>26</v>
      </c>
      <c r="I32" s="22"/>
      <c r="J32" s="21" t="str">
        <f>IF($I32="","",$I32*係数１!$D$8*0.0258)</f>
        <v/>
      </c>
      <c r="K32" s="21" t="str">
        <f>IF($I32="","",$I32*係数１!$D$8*係数１!$F$8*44/12)</f>
        <v/>
      </c>
      <c r="L32" s="1"/>
      <c r="N32" s="79">
        <v>26</v>
      </c>
      <c r="O32" s="69"/>
      <c r="P32" s="69"/>
      <c r="Q32" s="70" t="str">
        <f t="shared" si="1"/>
        <v/>
      </c>
      <c r="R32" s="80"/>
      <c r="S32" s="348"/>
      <c r="T32" s="346">
        <f>係数１!D$49</f>
        <v>8640</v>
      </c>
      <c r="U32" s="73" t="str">
        <f t="shared" si="5"/>
        <v/>
      </c>
      <c r="V32" s="73" t="str">
        <f t="shared" si="6"/>
        <v/>
      </c>
      <c r="W32" s="74" t="str">
        <f t="array" aca="1" ref="W32" ca="1">IF(O32="","",IF(ISNUMBER(AA32),INDIRECT($BG$6&amp;AA32),IF(AA32="a",Q32,IF(AA32="b",INDIRECT($BG$6&amp;AB32),IF(AA32="c",R32,"")))))</f>
        <v/>
      </c>
      <c r="X32" s="75"/>
      <c r="Y32" s="73" t="str">
        <f t="shared" si="7"/>
        <v/>
      </c>
      <c r="Z32" s="76" t="str">
        <f t="shared" ca="1" si="2"/>
        <v/>
      </c>
      <c r="AA32" s="76" t="str">
        <f t="shared" ca="1" si="8"/>
        <v/>
      </c>
      <c r="AB32" s="76" t="str">
        <f t="shared" ca="1" si="9"/>
        <v/>
      </c>
      <c r="AC32" s="76">
        <f t="shared" ca="1" si="10"/>
        <v>0</v>
      </c>
      <c r="AD32" s="76">
        <f t="shared" si="11"/>
        <v>0</v>
      </c>
      <c r="AE32" s="76" t="str">
        <f t="shared" si="3"/>
        <v/>
      </c>
      <c r="AF32" s="77" t="str">
        <f t="shared" si="4"/>
        <v/>
      </c>
      <c r="AH32" s="553" t="s">
        <v>616</v>
      </c>
      <c r="AI32" s="103" t="s">
        <v>617</v>
      </c>
      <c r="AJ32" s="104"/>
      <c r="AK32" s="271" t="s">
        <v>600</v>
      </c>
      <c r="AL32" s="21" t="str">
        <f t="shared" si="14"/>
        <v/>
      </c>
      <c r="AM32" s="97" t="str">
        <f t="shared" si="15"/>
        <v/>
      </c>
      <c r="AN32" s="98">
        <f>係数１!D70</f>
        <v>1</v>
      </c>
      <c r="AO32" s="99">
        <f>係数１!F70</f>
        <v>0</v>
      </c>
      <c r="AP32" s="99" t="str">
        <f>係数１!G70</f>
        <v>ｔ－C/GJ</v>
      </c>
      <c r="AQ32" s="22">
        <v>1</v>
      </c>
      <c r="AR32" s="101" t="str">
        <f t="shared" si="16"/>
        <v/>
      </c>
      <c r="AU32" s="52" t="str">
        <f>IF(参照!A32="","",参照!A32)</f>
        <v/>
      </c>
      <c r="AV32" s="52" t="str">
        <f>IF(参照!B32="","",参照!B32)</f>
        <v/>
      </c>
      <c r="AW32" s="52" t="str">
        <f>IF(参照!C32="","",参照!C32)</f>
        <v/>
      </c>
      <c r="AX32" s="52" t="str">
        <f>IF(参照!D32="","",参照!D32)</f>
        <v>メニューB</v>
      </c>
      <c r="AY32" s="52">
        <f>IF(参照!E32="","",参照!E32)</f>
        <v>2.0000000000000001E-4</v>
      </c>
      <c r="AZ32" s="52" t="str">
        <f>IF(参照!F32="","",参照!F32)</f>
        <v>出光興産(株)</v>
      </c>
      <c r="BA32" s="52" t="str">
        <f>IF(参照!G32="","",参照!G32)</f>
        <v>出光興産(株)_メニューB</v>
      </c>
      <c r="BB32" s="52">
        <f t="shared" si="0"/>
        <v>0.2</v>
      </c>
      <c r="BD32" s="52" t="str">
        <f>IF(参照!L32="","",参照!L32)</f>
        <v>(株)ｋａｒｃｈ</v>
      </c>
    </row>
    <row r="33" spans="1:56" ht="12.75" customHeight="1">
      <c r="A33" s="1"/>
      <c r="B33" s="1"/>
      <c r="C33" s="466"/>
      <c r="D33" s="456" t="s">
        <v>28</v>
      </c>
      <c r="E33" s="456"/>
      <c r="F33" s="456"/>
      <c r="G33" s="456"/>
      <c r="H33" s="82" t="s">
        <v>26</v>
      </c>
      <c r="I33" s="22"/>
      <c r="J33" s="21" t="str">
        <f>IF($I33="","",$I33*係数１!$D$12*0.0258)</f>
        <v/>
      </c>
      <c r="K33" s="21" t="str">
        <f>IF($I33="","",$I33*係数１!$D$12*係数１!$F$12*44/12)</f>
        <v/>
      </c>
      <c r="L33" s="1"/>
      <c r="N33" s="79">
        <v>27</v>
      </c>
      <c r="O33" s="69"/>
      <c r="P33" s="69"/>
      <c r="Q33" s="70" t="str">
        <f t="shared" si="1"/>
        <v/>
      </c>
      <c r="R33" s="80"/>
      <c r="S33" s="348"/>
      <c r="T33" s="346">
        <f>係数１!D$49</f>
        <v>8640</v>
      </c>
      <c r="U33" s="73" t="str">
        <f t="shared" si="5"/>
        <v/>
      </c>
      <c r="V33" s="73" t="str">
        <f t="shared" si="6"/>
        <v/>
      </c>
      <c r="W33" s="74" t="str">
        <f t="array" aca="1" ref="W33" ca="1">IF(O33="","",IF(ISNUMBER(AA33),INDIRECT($BG$6&amp;AA33),IF(AA33="a",Q33,IF(AA33="b",INDIRECT($BG$6&amp;AB33),IF(AA33="c",R33,"")))))</f>
        <v/>
      </c>
      <c r="X33" s="75"/>
      <c r="Y33" s="73" t="str">
        <f t="shared" si="7"/>
        <v/>
      </c>
      <c r="Z33" s="76" t="str">
        <f t="shared" ca="1" si="2"/>
        <v/>
      </c>
      <c r="AA33" s="76" t="str">
        <f t="shared" ca="1" si="8"/>
        <v/>
      </c>
      <c r="AB33" s="76" t="str">
        <f t="shared" ca="1" si="9"/>
        <v/>
      </c>
      <c r="AC33" s="76">
        <f t="shared" ca="1" si="10"/>
        <v>0</v>
      </c>
      <c r="AD33" s="76">
        <f t="shared" si="11"/>
        <v>0</v>
      </c>
      <c r="AE33" s="76" t="str">
        <f t="shared" si="3"/>
        <v/>
      </c>
      <c r="AF33" s="77" t="str">
        <f t="shared" si="4"/>
        <v/>
      </c>
      <c r="AH33" s="528"/>
      <c r="AI33" s="103" t="s">
        <v>618</v>
      </c>
      <c r="AJ33" s="104"/>
      <c r="AK33" s="271" t="s">
        <v>600</v>
      </c>
      <c r="AL33" s="21" t="str">
        <f t="shared" si="14"/>
        <v/>
      </c>
      <c r="AM33" s="97" t="str">
        <f t="shared" si="15"/>
        <v/>
      </c>
      <c r="AN33" s="98">
        <f>係数１!D71</f>
        <v>1</v>
      </c>
      <c r="AO33" s="99">
        <f>係数１!F71</f>
        <v>0</v>
      </c>
      <c r="AP33" s="99" t="str">
        <f>係数１!G71</f>
        <v>ｔ－C/GJ</v>
      </c>
      <c r="AQ33" s="22">
        <v>1</v>
      </c>
      <c r="AR33" s="101" t="str">
        <f t="shared" si="16"/>
        <v/>
      </c>
      <c r="AU33" s="52" t="str">
        <f>IF(参照!A33="","",参照!A33)</f>
        <v/>
      </c>
      <c r="AV33" s="52" t="str">
        <f>IF(参照!B33="","",参照!B33)</f>
        <v/>
      </c>
      <c r="AW33" s="52" t="str">
        <f>IF(参照!C33="","",参照!C33)</f>
        <v/>
      </c>
      <c r="AX33" s="52" t="str">
        <f>IF(参照!D33="","",参照!D33)</f>
        <v>メニューC(残差)</v>
      </c>
      <c r="AY33" s="52">
        <f>IF(参照!E33="","",参照!E33)</f>
        <v>5.2099999999999998E-4</v>
      </c>
      <c r="AZ33" s="52" t="str">
        <f>IF(参照!F33="","",参照!F33)</f>
        <v>出光興産(株)</v>
      </c>
      <c r="BA33" s="52" t="str">
        <f>IF(参照!G33="","",参照!G33)</f>
        <v>出光興産(株)_メニューC(残差)</v>
      </c>
      <c r="BB33" s="52">
        <f t="shared" si="0"/>
        <v>0.52100000000000002</v>
      </c>
      <c r="BD33" s="52" t="str">
        <f>IF(参照!L33="","",参照!L33)</f>
        <v>ＫＢＮ(株)</v>
      </c>
    </row>
    <row r="34" spans="1:56" ht="12.75" customHeight="1">
      <c r="A34" s="1"/>
      <c r="B34" s="1"/>
      <c r="C34" s="466"/>
      <c r="D34" s="456" t="s">
        <v>50</v>
      </c>
      <c r="E34" s="456"/>
      <c r="F34" s="456"/>
      <c r="G34" s="456"/>
      <c r="H34" s="20" t="s">
        <v>33</v>
      </c>
      <c r="I34" s="22"/>
      <c r="J34" s="21" t="str">
        <f>IF($I34="","",$I34*係数１!$D$18*0.0258)</f>
        <v/>
      </c>
      <c r="K34" s="21" t="str">
        <f>IF($I34="","",$I34*係数１!$D$18*係数１!$F$18*44/12)</f>
        <v/>
      </c>
      <c r="L34" s="1"/>
      <c r="N34" s="79">
        <v>28</v>
      </c>
      <c r="O34" s="69"/>
      <c r="P34" s="69"/>
      <c r="Q34" s="70" t="str">
        <f t="shared" si="1"/>
        <v/>
      </c>
      <c r="R34" s="80"/>
      <c r="S34" s="348"/>
      <c r="T34" s="346">
        <f>係数１!D$49</f>
        <v>8640</v>
      </c>
      <c r="U34" s="73" t="str">
        <f t="shared" si="5"/>
        <v/>
      </c>
      <c r="V34" s="73" t="str">
        <f t="shared" si="6"/>
        <v/>
      </c>
      <c r="W34" s="74" t="str">
        <f t="array" aca="1" ref="W34" ca="1">IF(O34="","",IF(ISNUMBER(AA34),INDIRECT($BG$6&amp;AA34),IF(AA34="a",Q34,IF(AA34="b",INDIRECT($BG$6&amp;AB34),IF(AA34="c",R34,"")))))</f>
        <v/>
      </c>
      <c r="X34" s="75"/>
      <c r="Y34" s="73" t="str">
        <f t="shared" si="7"/>
        <v/>
      </c>
      <c r="Z34" s="76" t="str">
        <f t="shared" ca="1" si="2"/>
        <v/>
      </c>
      <c r="AA34" s="76" t="str">
        <f t="shared" ca="1" si="8"/>
        <v/>
      </c>
      <c r="AB34" s="76" t="str">
        <f t="shared" ca="1" si="9"/>
        <v/>
      </c>
      <c r="AC34" s="76">
        <f t="shared" ca="1" si="10"/>
        <v>0</v>
      </c>
      <c r="AD34" s="76">
        <f t="shared" si="11"/>
        <v>0</v>
      </c>
      <c r="AE34" s="76" t="str">
        <f t="shared" si="3"/>
        <v/>
      </c>
      <c r="AF34" s="77" t="str">
        <f t="shared" si="4"/>
        <v/>
      </c>
      <c r="AH34" s="553" t="s">
        <v>506</v>
      </c>
      <c r="AI34" s="103" t="s">
        <v>619</v>
      </c>
      <c r="AJ34" s="104"/>
      <c r="AK34" s="271" t="s">
        <v>2322</v>
      </c>
      <c r="AL34" s="21" t="str">
        <f>IF(AJ34="","",AJ34/1000*AN34*0.0258)</f>
        <v/>
      </c>
      <c r="AM34" s="97" t="str">
        <f>IF(AJ34="","",AJ34/1000*AO34)</f>
        <v/>
      </c>
      <c r="AN34" s="115">
        <f>係数１!D72</f>
        <v>3600</v>
      </c>
      <c r="AO34" s="99">
        <f>係数１!F72</f>
        <v>0</v>
      </c>
      <c r="AP34" s="99" t="str">
        <f>係数１!G72</f>
        <v>ｔ－CO2/千kWh</v>
      </c>
      <c r="AQ34" s="22">
        <v>1</v>
      </c>
      <c r="AR34" s="101" t="str">
        <f t="shared" si="16"/>
        <v/>
      </c>
      <c r="AU34" s="52" t="str">
        <f>IF(参照!A34="","",参照!A34)</f>
        <v/>
      </c>
      <c r="AV34" s="52" t="str">
        <f>IF(参照!B34="","",参照!B34)</f>
        <v/>
      </c>
      <c r="AW34" s="52" t="str">
        <f>IF(参照!C34="","",参照!C34)</f>
        <v/>
      </c>
      <c r="AX34" s="52" t="str">
        <f>IF(参照!D34="","",参照!D34)</f>
        <v>(参考値)事業者全体</v>
      </c>
      <c r="AY34" s="52">
        <f>IF(参照!E34="","",参照!E34)</f>
        <v>5.4000000000000001E-4</v>
      </c>
      <c r="AZ34" s="52" t="str">
        <f>IF(参照!F34="","",参照!F34)</f>
        <v>出光興産(株)</v>
      </c>
      <c r="BA34" s="52" t="str">
        <f>IF(参照!G34="","",参照!G34)</f>
        <v>出光興産(株)_(参考値)事業者全体</v>
      </c>
      <c r="BB34" s="52">
        <f t="shared" si="0"/>
        <v>0.54</v>
      </c>
      <c r="BD34" s="52" t="str">
        <f>IF(参照!L34="","",参照!L34)</f>
        <v>(株)Ｋｅｎｅｓエネルギーサービス</v>
      </c>
    </row>
    <row r="35" spans="1:56" ht="12.75" customHeight="1">
      <c r="A35" s="1"/>
      <c r="B35" s="1"/>
      <c r="C35" s="466"/>
      <c r="D35" s="456" t="s">
        <v>49</v>
      </c>
      <c r="E35" s="456"/>
      <c r="F35" s="456"/>
      <c r="G35" s="456"/>
      <c r="H35" s="20" t="s">
        <v>33</v>
      </c>
      <c r="I35" s="22"/>
      <c r="J35" s="21" t="str">
        <f>IF($I35="","",$I35*係数１!$D$20*0.0258)</f>
        <v/>
      </c>
      <c r="K35" s="21" t="str">
        <f>IF($I35="","",$I35*係数１!$D$20*係数１!$F$20*44/12)</f>
        <v/>
      </c>
      <c r="L35" s="1"/>
      <c r="N35" s="79">
        <v>29</v>
      </c>
      <c r="O35" s="69"/>
      <c r="P35" s="69"/>
      <c r="Q35" s="70" t="str">
        <f t="shared" si="1"/>
        <v/>
      </c>
      <c r="R35" s="80"/>
      <c r="S35" s="348"/>
      <c r="T35" s="346">
        <f>係数１!D$49</f>
        <v>8640</v>
      </c>
      <c r="U35" s="73" t="str">
        <f t="shared" si="5"/>
        <v/>
      </c>
      <c r="V35" s="73" t="str">
        <f t="shared" si="6"/>
        <v/>
      </c>
      <c r="W35" s="74" t="str">
        <f t="array" aca="1" ref="W35" ca="1">IF(O35="","",IF(ISNUMBER(AA35),INDIRECT($BG$6&amp;AA35),IF(AA35="a",Q35,IF(AA35="b",INDIRECT($BG$6&amp;AB35),IF(AA35="c",R35,"")))))</f>
        <v/>
      </c>
      <c r="X35" s="75"/>
      <c r="Y35" s="73" t="str">
        <f t="shared" si="7"/>
        <v/>
      </c>
      <c r="Z35" s="76" t="str">
        <f t="shared" ca="1" si="2"/>
        <v/>
      </c>
      <c r="AA35" s="76" t="str">
        <f t="shared" ca="1" si="8"/>
        <v/>
      </c>
      <c r="AB35" s="76" t="str">
        <f t="shared" ca="1" si="9"/>
        <v/>
      </c>
      <c r="AC35" s="76">
        <f t="shared" ca="1" si="10"/>
        <v>0</v>
      </c>
      <c r="AD35" s="76">
        <f t="shared" si="11"/>
        <v>0</v>
      </c>
      <c r="AE35" s="76" t="str">
        <f t="shared" si="3"/>
        <v/>
      </c>
      <c r="AF35" s="77" t="str">
        <f t="shared" si="4"/>
        <v/>
      </c>
      <c r="AH35" s="554"/>
      <c r="AI35" s="103" t="s">
        <v>620</v>
      </c>
      <c r="AJ35" s="104"/>
      <c r="AK35" s="271" t="s">
        <v>2322</v>
      </c>
      <c r="AL35" s="21" t="str">
        <f t="shared" ref="AL35:AL36" si="17">IF(AJ35="","",AJ35/1000*AN35*0.0258)</f>
        <v/>
      </c>
      <c r="AM35" s="97" t="str">
        <f t="shared" ref="AM35:AM36" si="18">IF(AJ35="","",AJ35/1000*AO35)</f>
        <v/>
      </c>
      <c r="AN35" s="115">
        <f>係数１!D73</f>
        <v>3600</v>
      </c>
      <c r="AO35" s="99">
        <f>係数１!F73</f>
        <v>0</v>
      </c>
      <c r="AP35" s="99" t="str">
        <f>係数１!G73</f>
        <v>ｔ－CO2/千kWh</v>
      </c>
      <c r="AQ35" s="22">
        <v>1</v>
      </c>
      <c r="AR35" s="101" t="str">
        <f t="shared" si="16"/>
        <v/>
      </c>
      <c r="AU35" s="52" t="str">
        <f>IF(参照!A35="","",参照!A35)</f>
        <v>A0013</v>
      </c>
      <c r="AV35" s="52" t="str">
        <f>IF(参照!B35="","",参照!B35)</f>
        <v>(株)オプテージ</v>
      </c>
      <c r="AW35" s="52">
        <f>IF(参照!C35="","",参照!C35)</f>
        <v>5.4699999999999996E-4</v>
      </c>
      <c r="AX35" s="52" t="str">
        <f>IF(参照!D35="","",参照!D35)</f>
        <v/>
      </c>
      <c r="AY35" s="52">
        <f>IF(参照!E35="","",参照!E35)</f>
        <v>5.0600000000000005E-4</v>
      </c>
      <c r="AZ35" s="52" t="str">
        <f>IF(参照!F35="","",参照!F35)</f>
        <v>(株)オプテージ</v>
      </c>
      <c r="BA35" s="52" t="str">
        <f>IF(参照!G35="","",参照!G35)</f>
        <v>(株)オプテージ_</v>
      </c>
      <c r="BB35" s="52">
        <f t="shared" si="0"/>
        <v>0.50600000000000001</v>
      </c>
      <c r="BD35" s="52" t="str">
        <f>IF(参照!L35="","",参照!L35)</f>
        <v>(株)ＬＥＮＥＴＳ</v>
      </c>
    </row>
    <row r="36" spans="1:56" ht="12.75" customHeight="1" thickBot="1">
      <c r="A36" s="1"/>
      <c r="B36" s="1"/>
      <c r="C36" s="466"/>
      <c r="D36" s="454" t="s">
        <v>48</v>
      </c>
      <c r="E36" s="454"/>
      <c r="F36" s="454"/>
      <c r="G36" s="454"/>
      <c r="H36" s="102" t="s">
        <v>18</v>
      </c>
      <c r="I36" s="23"/>
      <c r="J36" s="21" t="str">
        <f>IF($I36="","",$I36*係数１!$D$30*0.0258)</f>
        <v/>
      </c>
      <c r="K36" s="21" t="str">
        <f>IF($I36="","",$I36*係数１!$D$30*係数１!$F$30)</f>
        <v/>
      </c>
      <c r="L36" s="1"/>
      <c r="N36" s="85">
        <v>30</v>
      </c>
      <c r="O36" s="69"/>
      <c r="P36" s="69"/>
      <c r="Q36" s="70" t="str">
        <f t="shared" si="1"/>
        <v/>
      </c>
      <c r="R36" s="116"/>
      <c r="S36" s="117"/>
      <c r="T36" s="72">
        <f>係数１!D$49</f>
        <v>8640</v>
      </c>
      <c r="U36" s="73" t="str">
        <f t="shared" si="5"/>
        <v/>
      </c>
      <c r="V36" s="73" t="str">
        <f t="shared" si="6"/>
        <v/>
      </c>
      <c r="W36" s="74" t="str">
        <f t="array" aca="1" ref="W36" ca="1">IF(O36="","",IF(ISNUMBER(AA36),INDIRECT($BG$6&amp;AA36),IF(AA36="a",Q36,IF(AA36="b",INDIRECT($BG$6&amp;AB36),IF(AA36="c",R36,"")))))</f>
        <v/>
      </c>
      <c r="X36" s="75"/>
      <c r="Y36" s="73" t="str">
        <f t="shared" si="7"/>
        <v/>
      </c>
      <c r="Z36" s="76" t="str">
        <f t="shared" ca="1" si="2"/>
        <v/>
      </c>
      <c r="AA36" s="76" t="str">
        <f t="shared" ca="1" si="8"/>
        <v/>
      </c>
      <c r="AB36" s="76" t="str">
        <f t="shared" ca="1" si="9"/>
        <v/>
      </c>
      <c r="AC36" s="76">
        <f t="shared" ca="1" si="10"/>
        <v>0</v>
      </c>
      <c r="AD36" s="76">
        <f t="shared" si="11"/>
        <v>0</v>
      </c>
      <c r="AE36" s="76" t="str">
        <f t="shared" si="3"/>
        <v/>
      </c>
      <c r="AF36" s="77" t="str">
        <f t="shared" si="4"/>
        <v/>
      </c>
      <c r="AH36" s="554"/>
      <c r="AI36" s="118" t="s">
        <v>621</v>
      </c>
      <c r="AJ36" s="119"/>
      <c r="AK36" s="271" t="s">
        <v>2322</v>
      </c>
      <c r="AL36" s="120" t="str">
        <f t="shared" si="17"/>
        <v/>
      </c>
      <c r="AM36" s="97" t="str">
        <f t="shared" si="18"/>
        <v/>
      </c>
      <c r="AN36" s="121">
        <f>係数１!D74</f>
        <v>3600</v>
      </c>
      <c r="AO36" s="99">
        <f>係数１!F74</f>
        <v>0</v>
      </c>
      <c r="AP36" s="99" t="str">
        <f>係数１!G74</f>
        <v>ｔ－CO2/千kWh</v>
      </c>
      <c r="AQ36" s="23">
        <v>1</v>
      </c>
      <c r="AR36" s="101" t="str">
        <f t="shared" si="16"/>
        <v/>
      </c>
      <c r="AU36" s="52" t="str">
        <f>IF(参照!A36="","",参照!A36)</f>
        <v>A0014</v>
      </c>
      <c r="AV36" s="52" t="str">
        <f>IF(参照!B36="","",参照!B36)</f>
        <v>エネサーブ(株)</v>
      </c>
      <c r="AW36" s="52">
        <f>IF(参照!C36="","",参照!C36)</f>
        <v>4.3199999999999998E-4</v>
      </c>
      <c r="AX36" s="52" t="str">
        <f>IF(参照!D36="","",参照!D36)</f>
        <v>メニューA</v>
      </c>
      <c r="AY36" s="52">
        <f>IF(参照!E36="","",参照!E36)</f>
        <v>0</v>
      </c>
      <c r="AZ36" s="52" t="str">
        <f>IF(参照!F36="","",参照!F36)</f>
        <v>エネサーブ(株)</v>
      </c>
      <c r="BA36" s="52" t="str">
        <f>IF(参照!G36="","",参照!G36)</f>
        <v>エネサーブ(株)_メニューA</v>
      </c>
      <c r="BB36" s="52">
        <f t="shared" si="0"/>
        <v>0</v>
      </c>
      <c r="BD36" s="52" t="str">
        <f>IF(参照!L36="","",参照!L36)</f>
        <v>(株)Ｌｉｎｋ　Ｌｉｆｅ</v>
      </c>
    </row>
    <row r="37" spans="1:56" ht="16.5" customHeight="1" thickTop="1" thickBot="1">
      <c r="A37" s="1"/>
      <c r="B37" s="1"/>
      <c r="C37" s="466"/>
      <c r="D37" s="470" t="s">
        <v>59</v>
      </c>
      <c r="E37" s="478" t="s">
        <v>135</v>
      </c>
      <c r="F37" s="470" t="s">
        <v>60</v>
      </c>
      <c r="G37" s="105" t="s">
        <v>131</v>
      </c>
      <c r="H37" s="454" t="s">
        <v>19</v>
      </c>
      <c r="I37" s="548">
        <f>S47</f>
        <v>0</v>
      </c>
      <c r="J37" s="548">
        <f>U47</f>
        <v>0</v>
      </c>
      <c r="K37" s="548">
        <f>V47</f>
        <v>0</v>
      </c>
      <c r="L37" s="1"/>
      <c r="N37" s="510" t="s">
        <v>67</v>
      </c>
      <c r="O37" s="511"/>
      <c r="P37" s="511"/>
      <c r="Q37" s="511"/>
      <c r="R37" s="550"/>
      <c r="S37" s="122">
        <f>SUM(S7:S36)</f>
        <v>0</v>
      </c>
      <c r="T37" s="87"/>
      <c r="U37" s="123">
        <f>SUM(U7:U36)</f>
        <v>0</v>
      </c>
      <c r="V37" s="123">
        <f>SUM(V7:V36)</f>
        <v>0</v>
      </c>
      <c r="W37" s="124"/>
      <c r="X37" s="124"/>
      <c r="Y37" s="123">
        <f>SUM(Y7:Y36)</f>
        <v>0</v>
      </c>
      <c r="Z37" s="125">
        <f ca="1">SUM(Z7:Z36)</f>
        <v>0</v>
      </c>
      <c r="AA37" s="124"/>
      <c r="AB37" s="124"/>
      <c r="AC37" s="125">
        <f ca="1">SUM(AC7:AC36)</f>
        <v>0</v>
      </c>
      <c r="AD37" s="125">
        <f>SUM(AD7:AD36)</f>
        <v>0</v>
      </c>
      <c r="AE37" s="124"/>
      <c r="AF37" s="126"/>
      <c r="AH37" s="551" t="s">
        <v>622</v>
      </c>
      <c r="AI37" s="552"/>
      <c r="AJ37" s="552"/>
      <c r="AK37" s="552"/>
      <c r="AL37" s="127">
        <f>SUM(AL17:AL36)</f>
        <v>0</v>
      </c>
      <c r="AM37" s="128">
        <f>SUM(AM17:AM36)</f>
        <v>0</v>
      </c>
      <c r="AN37" s="129"/>
      <c r="AO37" s="130"/>
      <c r="AP37" s="130"/>
      <c r="AQ37" s="130"/>
      <c r="AR37" s="127">
        <f>SUM(AR17:AR36)</f>
        <v>0</v>
      </c>
      <c r="AU37" s="52" t="str">
        <f>IF(参照!A37="","",参照!A37)</f>
        <v/>
      </c>
      <c r="AV37" s="52" t="str">
        <f>IF(参照!B37="","",参照!B37)</f>
        <v/>
      </c>
      <c r="AW37" s="52" t="str">
        <f>IF(参照!C37="","",参照!C37)</f>
        <v/>
      </c>
      <c r="AX37" s="52" t="str">
        <f>IF(参照!D37="","",参照!D37)</f>
        <v>メニューB(残差)</v>
      </c>
      <c r="AY37" s="52">
        <f>IF(参照!E37="","",参照!E37)</f>
        <v>5.5400000000000002E-4</v>
      </c>
      <c r="AZ37" s="52" t="str">
        <f>IF(参照!F37="","",参照!F37)</f>
        <v>エネサーブ(株)</v>
      </c>
      <c r="BA37" s="52" t="str">
        <f>IF(参照!G37="","",参照!G37)</f>
        <v>エネサーブ(株)_メニューB(残差)</v>
      </c>
      <c r="BB37" s="52">
        <f t="shared" si="0"/>
        <v>0.55400000000000005</v>
      </c>
      <c r="BD37" s="52" t="str">
        <f>IF(参照!L37="","",参照!L37)</f>
        <v>(株)ＬＩＸＩＬ　ＴＥＰＣＯ　スマートパートナーズ</v>
      </c>
    </row>
    <row r="38" spans="1:56" ht="16.5" customHeight="1">
      <c r="A38" s="1"/>
      <c r="B38" s="1"/>
      <c r="C38" s="466"/>
      <c r="D38" s="471"/>
      <c r="E38" s="479"/>
      <c r="F38" s="472"/>
      <c r="G38" s="106" t="str">
        <f>IF(COUNTA(O42:O46)=0,"（　　　 　　）",IF(COUNTA(O42:O46)=1,"（"&amp;O42&amp;"）","（複数の電気事業者）"))</f>
        <v>（　　　 　　）</v>
      </c>
      <c r="H38" s="455"/>
      <c r="I38" s="549"/>
      <c r="J38" s="549"/>
      <c r="K38" s="549"/>
      <c r="L38" s="1"/>
      <c r="AU38" s="52" t="str">
        <f>IF(参照!A38="","",参照!A38)</f>
        <v/>
      </c>
      <c r="AV38" s="52" t="str">
        <f>IF(参照!B38="","",参照!B38)</f>
        <v/>
      </c>
      <c r="AW38" s="52" t="str">
        <f>IF(参照!C38="","",参照!C38)</f>
        <v/>
      </c>
      <c r="AX38" s="52" t="str">
        <f>IF(参照!D38="","",参照!D38)</f>
        <v>(参考値)事業者全体</v>
      </c>
      <c r="AY38" s="52">
        <f>IF(参照!E38="","",参照!E38)</f>
        <v>5.6800000000000004E-4</v>
      </c>
      <c r="AZ38" s="52" t="str">
        <f>IF(参照!F38="","",参照!F38)</f>
        <v>エネサーブ(株)</v>
      </c>
      <c r="BA38" s="52" t="str">
        <f>IF(参照!G38="","",参照!G38)</f>
        <v>エネサーブ(株)_(参考値)事業者全体</v>
      </c>
      <c r="BB38" s="52">
        <f t="shared" si="0"/>
        <v>0.56800000000000006</v>
      </c>
      <c r="BD38" s="52" t="str">
        <f>IF(参照!L38="","",参照!L38)</f>
        <v>(株)Ｌｏｏｏｐ</v>
      </c>
    </row>
    <row r="39" spans="1:56" ht="16.5" customHeight="1">
      <c r="A39" s="1"/>
      <c r="B39" s="1"/>
      <c r="C39" s="466"/>
      <c r="D39" s="471"/>
      <c r="E39" s="479"/>
      <c r="F39" s="470" t="s">
        <v>61</v>
      </c>
      <c r="G39" s="105" t="s">
        <v>131</v>
      </c>
      <c r="H39" s="454" t="s">
        <v>19</v>
      </c>
      <c r="I39" s="541"/>
      <c r="J39" s="541"/>
      <c r="K39" s="541"/>
      <c r="L39" s="1"/>
      <c r="N39" s="131" t="s">
        <v>494</v>
      </c>
      <c r="AH39" s="131" t="s">
        <v>494</v>
      </c>
      <c r="AU39" s="52" t="str">
        <f>IF(参照!A39="","",参照!A39)</f>
        <v>A0015</v>
      </c>
      <c r="AV39" s="52" t="str">
        <f>IF(参照!B39="","",参照!B39)</f>
        <v>(株)エネワンでんき(旧：(株)サイサン)</v>
      </c>
      <c r="AW39" s="52">
        <f>IF(参照!C39="","",参照!C39)</f>
        <v>4.9899999999999999E-4</v>
      </c>
      <c r="AX39" s="52" t="str">
        <f>IF(参照!D39="","",参照!D39)</f>
        <v>メニューA</v>
      </c>
      <c r="AY39" s="52">
        <f>IF(参照!E39="","",参照!E39)</f>
        <v>0</v>
      </c>
      <c r="AZ39" s="52" t="str">
        <f>IF(参照!F39="","",参照!F39)</f>
        <v>(株)エネワンでんき(旧：(株)サイサン)</v>
      </c>
      <c r="BA39" s="52" t="str">
        <f>IF(参照!G39="","",参照!G39)</f>
        <v>(株)エネワンでんき(旧：(株)サイサン)_メニューA</v>
      </c>
      <c r="BB39" s="52">
        <f t="shared" si="0"/>
        <v>0</v>
      </c>
      <c r="BD39" s="52" t="str">
        <f>IF(参照!L39="","",参照!L39)</f>
        <v>ＭＣＰＤ(株)(旧：ＭＣＰＤ合同会社)</v>
      </c>
    </row>
    <row r="40" spans="1:56" ht="16.5" customHeight="1" thickBot="1">
      <c r="A40" s="1"/>
      <c r="B40" s="1"/>
      <c r="C40" s="466"/>
      <c r="D40" s="471"/>
      <c r="E40" s="480"/>
      <c r="F40" s="472"/>
      <c r="G40" s="293" t="s">
        <v>2323</v>
      </c>
      <c r="H40" s="455"/>
      <c r="I40" s="542"/>
      <c r="J40" s="542"/>
      <c r="K40" s="542"/>
      <c r="L40" s="1"/>
      <c r="N40" s="38" t="s">
        <v>501</v>
      </c>
      <c r="AH40" s="38" t="s">
        <v>503</v>
      </c>
      <c r="AJ40" s="38"/>
      <c r="AK40" s="38"/>
      <c r="AL40" s="38"/>
      <c r="AU40" s="52" t="str">
        <f>IF(参照!A40="","",参照!A40)</f>
        <v/>
      </c>
      <c r="AV40" s="52" t="str">
        <f>IF(参照!B40="","",参照!B40)</f>
        <v/>
      </c>
      <c r="AW40" s="52" t="str">
        <f>IF(参照!C40="","",参照!C40)</f>
        <v/>
      </c>
      <c r="AX40" s="52" t="str">
        <f>IF(参照!D40="","",参照!D40)</f>
        <v>メニューB(残差)</v>
      </c>
      <c r="AY40" s="52">
        <f>IF(参照!E40="","",参照!E40)</f>
        <v>4.4799999999999999E-4</v>
      </c>
      <c r="AZ40" s="52" t="str">
        <f>IF(参照!F40="","",参照!F40)</f>
        <v>(株)エネワンでんき(旧：(株)サイサン)</v>
      </c>
      <c r="BA40" s="52" t="str">
        <f>IF(参照!G40="","",参照!G40)</f>
        <v>(株)エネワンでんき(旧：(株)サイサン)_メニューB(残差)</v>
      </c>
      <c r="BB40" s="52">
        <f t="shared" si="0"/>
        <v>0.44800000000000001</v>
      </c>
      <c r="BD40" s="52" t="str">
        <f>IF(参照!L40="","",参照!L40)</f>
        <v>ＭＣリテールエナジー(株)</v>
      </c>
    </row>
    <row r="41" spans="1:56" ht="16.5" customHeight="1" thickBot="1">
      <c r="A41" s="1"/>
      <c r="B41" s="1"/>
      <c r="C41" s="466"/>
      <c r="D41" s="471"/>
      <c r="E41" s="473" t="s">
        <v>0</v>
      </c>
      <c r="F41" s="474"/>
      <c r="G41" s="105" t="s">
        <v>131</v>
      </c>
      <c r="H41" s="454" t="s">
        <v>19</v>
      </c>
      <c r="I41" s="548">
        <f>AL47</f>
        <v>0</v>
      </c>
      <c r="J41" s="548">
        <f>AO47</f>
        <v>0</v>
      </c>
      <c r="K41" s="548">
        <f>AP47</f>
        <v>0</v>
      </c>
      <c r="L41" s="1"/>
      <c r="N41" s="58"/>
      <c r="O41" s="59" t="s">
        <v>85</v>
      </c>
      <c r="P41" s="60" t="s">
        <v>495</v>
      </c>
      <c r="Q41" s="66" t="s">
        <v>2296</v>
      </c>
      <c r="R41" s="59" t="s">
        <v>2297</v>
      </c>
      <c r="S41" s="347" t="s">
        <v>158</v>
      </c>
      <c r="T41" s="62" t="s">
        <v>577</v>
      </c>
      <c r="U41" s="63" t="s">
        <v>578</v>
      </c>
      <c r="V41" s="63" t="s">
        <v>579</v>
      </c>
      <c r="W41" s="59" t="s">
        <v>2298</v>
      </c>
      <c r="X41" s="93" t="s">
        <v>2299</v>
      </c>
      <c r="Y41" s="64" t="s">
        <v>2300</v>
      </c>
      <c r="Z41" s="64" t="s">
        <v>580</v>
      </c>
      <c r="AA41" s="64" t="s">
        <v>581</v>
      </c>
      <c r="AB41" s="64" t="s">
        <v>582</v>
      </c>
      <c r="AC41" s="64" t="s">
        <v>583</v>
      </c>
      <c r="AD41" s="64" t="s">
        <v>584</v>
      </c>
      <c r="AE41" s="63" t="s">
        <v>585</v>
      </c>
      <c r="AF41" s="61" t="s">
        <v>586</v>
      </c>
      <c r="AH41" s="65"/>
      <c r="AI41" s="66" t="s">
        <v>2295</v>
      </c>
      <c r="AJ41" s="521" t="s">
        <v>2301</v>
      </c>
      <c r="AK41" s="522"/>
      <c r="AL41" s="67" t="s">
        <v>158</v>
      </c>
      <c r="AN41" s="62" t="s">
        <v>577</v>
      </c>
      <c r="AO41" s="63" t="s">
        <v>578</v>
      </c>
      <c r="AP41" s="61" t="s">
        <v>579</v>
      </c>
      <c r="AU41" s="52" t="str">
        <f>IF(参照!A41="","",参照!A41)</f>
        <v/>
      </c>
      <c r="AV41" s="52" t="str">
        <f>IF(参照!B41="","",参照!B41)</f>
        <v/>
      </c>
      <c r="AW41" s="52" t="str">
        <f>IF(参照!C41="","",参照!C41)</f>
        <v/>
      </c>
      <c r="AX41" s="52" t="str">
        <f>IF(参照!D41="","",参照!D41)</f>
        <v>(参考値)事業者全体</v>
      </c>
      <c r="AY41" s="52">
        <f>IF(参照!E41="","",参照!E41)</f>
        <v>4.0699999999999997E-4</v>
      </c>
      <c r="AZ41" s="52" t="str">
        <f>IF(参照!F41="","",参照!F41)</f>
        <v>(株)エネワンでんき(旧：(株)サイサン)</v>
      </c>
      <c r="BA41" s="52" t="str">
        <f>IF(参照!G41="","",参照!G41)</f>
        <v>(株)エネワンでんき(旧：(株)サイサン)_(参考値)事業者全体</v>
      </c>
      <c r="BB41" s="52">
        <f t="shared" si="0"/>
        <v>0.40699999999999997</v>
      </c>
      <c r="BD41" s="52" t="str">
        <f>IF(参照!L41="","",参照!L41)</f>
        <v>ＭＧＣエネルギー(株)</v>
      </c>
    </row>
    <row r="42" spans="1:56" ht="16.5" customHeight="1" thickTop="1">
      <c r="A42" s="1"/>
      <c r="B42" s="1"/>
      <c r="C42" s="466"/>
      <c r="D42" s="472"/>
      <c r="E42" s="475"/>
      <c r="F42" s="476"/>
      <c r="G42" s="106" t="str">
        <f>IF(COUNTA(AI42:AI46)=0,"（　　　 　　）",IF(COUNTA(AI42:AI46)=1,"（"&amp;AI42&amp;"）","（複数の電気事業者）"))</f>
        <v>（　　　 　　）</v>
      </c>
      <c r="H42" s="455"/>
      <c r="I42" s="549"/>
      <c r="J42" s="549"/>
      <c r="K42" s="549"/>
      <c r="L42" s="1"/>
      <c r="N42" s="78">
        <v>1</v>
      </c>
      <c r="O42" s="69"/>
      <c r="P42" s="69"/>
      <c r="Q42" s="70" t="str">
        <f>IF(O42="","",_xlfn.IFNA(VLOOKUP(O42&amp;"_"&amp;P42,$BA:$BB,2,FALSE),"該当する排出係数がありません"))</f>
        <v/>
      </c>
      <c r="R42" s="71"/>
      <c r="S42" s="350"/>
      <c r="T42" s="346">
        <f>係数１!D$49</f>
        <v>8640</v>
      </c>
      <c r="U42" s="132" t="str">
        <f>IF(OR(S42="",O42=""),"",S42/1000*T42*0.0258)</f>
        <v/>
      </c>
      <c r="V42" s="132" t="str">
        <f>IF(OR(S42="",O42=""),"",IF(R42="",S42*Q42,S42*R42))</f>
        <v/>
      </c>
      <c r="W42" s="70" t="str">
        <f t="array" aca="1" ref="W42" ca="1">IF(O42="","",IF(ISNUMBER(AA42),INDIRECT($BG$6&amp;AA42),IF(AA42="a",Q42,IF(AA42="b",INDIRECT($BG$6&amp;AB42),IF(AA42="c",R42,"")))))</f>
        <v/>
      </c>
      <c r="X42" s="133"/>
      <c r="Y42" s="132" t="str">
        <f>IF(OR(S42="",O42=""),"",IF(X42="",S42*W42,S42*X42))</f>
        <v/>
      </c>
      <c r="Z42" s="134" t="str">
        <f t="shared" ref="Z42:Z46" ca="1" si="19">IF(O42="","",IF(COUNTIF(INDIRECT($BG$4&amp;":"&amp;$BG$4),O42),1,0))</f>
        <v/>
      </c>
      <c r="AA42" s="134" t="str">
        <f ca="1">IF(O42="","",IF(OR(AE42="",AF42=""),"c",IFERROR(MATCH("*残差*",INDIRECT($BG$5&amp;AE42&amp;":"&amp;$BG$5&amp;AF42),0)+AE42-1,IF(AF42-AE42&gt;=1,"b","a"))))</f>
        <v/>
      </c>
      <c r="AB42" s="134" t="str">
        <f ca="1">IF(O42="","",IF(OR(AE42="",AF42=""),"-",IFERROR(MATCH("*事業者全体*",INDIRECT($BG$5&amp;AE42&amp;":"&amp;$BG$5&amp;AF42),0)+AE42-1,"-")))</f>
        <v/>
      </c>
      <c r="AC42" s="134">
        <f ca="1">IF(Z42=0,1,IF(R42="",0,1))</f>
        <v>0</v>
      </c>
      <c r="AD42" s="134">
        <f>IF(R42="",0,1)</f>
        <v>0</v>
      </c>
      <c r="AE42" s="134" t="str">
        <f t="shared" ref="AE42:AE46" si="20">_xlfn.IFNA(MATCH(O42,$AZ:$AZ,0),"")</f>
        <v/>
      </c>
      <c r="AF42" s="135" t="str">
        <f t="shared" ref="AF42:AF46" si="21">IFERROR(IF(O42="","",AE42+COUNTIF($AZ:$AZ,O42)-1),"")</f>
        <v/>
      </c>
      <c r="AH42" s="78">
        <v>1</v>
      </c>
      <c r="AI42" s="31"/>
      <c r="AJ42" s="558"/>
      <c r="AK42" s="559"/>
      <c r="AL42" s="34"/>
      <c r="AN42" s="72" t="str">
        <f>IF(AJ42="","",IF(AJ42=0,3600,係数１!D$49))</f>
        <v/>
      </c>
      <c r="AO42" s="73" t="str">
        <f>IF(OR(AL42="",AJ42="",AI42=""),"",AL42/1000*AN42*0.0258)</f>
        <v/>
      </c>
      <c r="AP42" s="273" t="str">
        <f>IF(OR(AL42="",AI42=""),"",AL42*AJ42)</f>
        <v/>
      </c>
      <c r="AU42" s="52" t="str">
        <f>IF(参照!A42="","",参照!A42)</f>
        <v>A0016</v>
      </c>
      <c r="AV42" s="52" t="str">
        <f>IF(参照!B42="","",参照!B42)</f>
        <v>ミツウロコグリーンエネルギー(株)</v>
      </c>
      <c r="AW42" s="52">
        <f>IF(参照!C42="","",参照!C42)</f>
        <v>3.4200000000000002E-4</v>
      </c>
      <c r="AX42" s="52" t="str">
        <f>IF(参照!D42="","",参照!D42)</f>
        <v>メニューA</v>
      </c>
      <c r="AY42" s="52">
        <f>IF(参照!E42="","",参照!E42)</f>
        <v>0</v>
      </c>
      <c r="AZ42" s="52" t="str">
        <f>IF(参照!F42="","",参照!F42)</f>
        <v>ミツウロコグリーンエネルギー(株)</v>
      </c>
      <c r="BA42" s="52" t="str">
        <f>IF(参照!G42="","",参照!G42)</f>
        <v>ミツウロコグリーンエネルギー(株)_メニューA</v>
      </c>
      <c r="BB42" s="52">
        <f t="shared" si="0"/>
        <v>0</v>
      </c>
      <c r="BD42" s="52" t="str">
        <f>IF(参照!L42="","",参照!L42)</f>
        <v>(株)Ｍｉｓｕｍｉ</v>
      </c>
    </row>
    <row r="43" spans="1:56" ht="12.75" customHeight="1">
      <c r="A43" s="1"/>
      <c r="B43" s="1"/>
      <c r="C43" s="466"/>
      <c r="D43" s="543" t="s">
        <v>24</v>
      </c>
      <c r="E43" s="544"/>
      <c r="F43" s="544"/>
      <c r="G43" s="545"/>
      <c r="H43" s="111" t="s">
        <v>14</v>
      </c>
      <c r="I43" s="111" t="s">
        <v>14</v>
      </c>
      <c r="J43" s="101">
        <f>SUM(J32:J42)</f>
        <v>0</v>
      </c>
      <c r="K43" s="101">
        <f>SUM(K32:K42)</f>
        <v>0</v>
      </c>
      <c r="L43" s="1"/>
      <c r="N43" s="79">
        <v>2</v>
      </c>
      <c r="O43" s="69"/>
      <c r="P43" s="69"/>
      <c r="Q43" s="70" t="str">
        <f>IF(O43="","",_xlfn.IFNA(VLOOKUP(O43&amp;"_"&amp;P43,$BA:$BB,2,FALSE),"該当する排出係数がありません"))</f>
        <v/>
      </c>
      <c r="R43" s="80"/>
      <c r="S43" s="350"/>
      <c r="T43" s="346">
        <f>係数１!D$49</f>
        <v>8640</v>
      </c>
      <c r="U43" s="132" t="str">
        <f t="shared" ref="U43:U46" si="22">IF(OR(S43="",O43=""),"",S43/1000*T43*0.0258)</f>
        <v/>
      </c>
      <c r="V43" s="132" t="str">
        <f t="shared" ref="V43:V46" si="23">IF(OR(S43="",O43=""),"",IF(R43="",S43*Q43,S43*R43))</f>
        <v/>
      </c>
      <c r="W43" s="70" t="str">
        <f t="array" aca="1" ref="W43" ca="1">IF(O43="","",IF(ISNUMBER(AA43),INDIRECT($BG$6&amp;AA43),IF(AA43="a",Q43,IF(AA43="b",INDIRECT($BG$6&amp;AB43),IF(AA43="c",R43,"")))))</f>
        <v/>
      </c>
      <c r="X43" s="133"/>
      <c r="Y43" s="132" t="str">
        <f t="shared" ref="Y43:Y46" si="24">IF(OR(S43="",O43=""),"",IF(X43="",S43*W43,S43*X43))</f>
        <v/>
      </c>
      <c r="Z43" s="134" t="str">
        <f t="shared" ca="1" si="19"/>
        <v/>
      </c>
      <c r="AA43" s="134" t="str">
        <f t="shared" ref="AA43:AA46" ca="1" si="25">IF(O43="","",IF(OR(AE43="",AF43=""),"c",IFERROR(MATCH("*残差*",INDIRECT($BG$5&amp;AE43&amp;":"&amp;$BG$5&amp;AF43),0)+AE43-1,IF(AF43-AE43&gt;=1,"b","a"))))</f>
        <v/>
      </c>
      <c r="AB43" s="134" t="str">
        <f t="shared" ref="AB43:AB46" ca="1" si="26">IF(O43="","",IF(OR(AE43="",AF43=""),"-",IFERROR(MATCH("*事業者全体*",INDIRECT($BG$5&amp;AE43&amp;":"&amp;$BG$5&amp;AF43),0)+AE43-1,"-")))</f>
        <v/>
      </c>
      <c r="AC43" s="134">
        <f t="shared" ref="AC43:AC46" ca="1" si="27">IF(Z43=0,1,IF(R43="",0,1))</f>
        <v>0</v>
      </c>
      <c r="AD43" s="134">
        <f t="shared" ref="AD43:AD46" si="28">IF(R43="",0,1)</f>
        <v>0</v>
      </c>
      <c r="AE43" s="134" t="str">
        <f t="shared" si="20"/>
        <v/>
      </c>
      <c r="AF43" s="135" t="str">
        <f t="shared" si="21"/>
        <v/>
      </c>
      <c r="AH43" s="79">
        <v>2</v>
      </c>
      <c r="AI43" s="32"/>
      <c r="AJ43" s="560"/>
      <c r="AK43" s="561"/>
      <c r="AL43" s="35"/>
      <c r="AN43" s="72" t="str">
        <f>IF(AJ43="","",IF(AJ43=0,3600,係数１!D$49))</f>
        <v/>
      </c>
      <c r="AO43" s="73" t="str">
        <f t="shared" ref="AO43:AO46" si="29">IF(OR(AL43="",AJ43="",AI43=""),"",AL43/1000*AN43*0.0258)</f>
        <v/>
      </c>
      <c r="AP43" s="273" t="str">
        <f t="shared" ref="AP43:AP46" si="30">IF(OR(AL43="",AI43=""),"",AL43*AJ43)</f>
        <v/>
      </c>
      <c r="AU43" s="52" t="str">
        <f>IF(参照!A43="","",参照!A43)</f>
        <v/>
      </c>
      <c r="AV43" s="52" t="str">
        <f>IF(参照!B43="","",参照!B43)</f>
        <v/>
      </c>
      <c r="AW43" s="52" t="str">
        <f>IF(参照!C43="","",参照!C43)</f>
        <v/>
      </c>
      <c r="AX43" s="52" t="str">
        <f>IF(参照!D43="","",参照!D43)</f>
        <v>メニューB</v>
      </c>
      <c r="AY43" s="52">
        <f>IF(参照!E43="","",参照!E43)</f>
        <v>1.9700000000000002E-4</v>
      </c>
      <c r="AZ43" s="52" t="str">
        <f>IF(参照!F43="","",参照!F43)</f>
        <v>ミツウロコグリーンエネルギー(株)</v>
      </c>
      <c r="BA43" s="52" t="str">
        <f>IF(参照!G43="","",参照!G43)</f>
        <v>ミツウロコグリーンエネルギー(株)_メニューB</v>
      </c>
      <c r="BB43" s="52">
        <f t="shared" si="0"/>
        <v>0.19700000000000001</v>
      </c>
      <c r="BD43" s="52" t="str">
        <f>IF(参照!L43="","",参照!L43)</f>
        <v>(株)MKエネルギー</v>
      </c>
    </row>
    <row r="44" spans="1:56" ht="12.75" customHeight="1">
      <c r="A44" s="1"/>
      <c r="B44" s="1"/>
      <c r="C44" s="466"/>
      <c r="D44" s="456" t="s">
        <v>47</v>
      </c>
      <c r="E44" s="456"/>
      <c r="F44" s="456"/>
      <c r="G44" s="456"/>
      <c r="H44" s="82" t="s">
        <v>29</v>
      </c>
      <c r="I44" s="82" t="s">
        <v>30</v>
      </c>
      <c r="J44" s="82" t="s">
        <v>31</v>
      </c>
      <c r="K44" s="82" t="s">
        <v>11</v>
      </c>
      <c r="L44" s="1"/>
      <c r="N44" s="78">
        <v>3</v>
      </c>
      <c r="O44" s="69"/>
      <c r="P44" s="69"/>
      <c r="Q44" s="70" t="str">
        <f>IF(O44="","",_xlfn.IFNA(VLOOKUP(O44&amp;"_"&amp;P44,$BA:$BB,2,FALSE),"該当する排出係数がありません"))</f>
        <v/>
      </c>
      <c r="R44" s="71"/>
      <c r="S44" s="350"/>
      <c r="T44" s="346">
        <f>係数１!D$49</f>
        <v>8640</v>
      </c>
      <c r="U44" s="132" t="str">
        <f t="shared" si="22"/>
        <v/>
      </c>
      <c r="V44" s="132" t="str">
        <f t="shared" si="23"/>
        <v/>
      </c>
      <c r="W44" s="70" t="str">
        <f t="array" aca="1" ref="W44" ca="1">IF(O44="","",IF(ISNUMBER(AA44),INDIRECT($BG$6&amp;AA44),IF(AA44="a",Q44,IF(AA44="b",INDIRECT($BG$6&amp;AB44),IF(AA44="c",R44,"")))))</f>
        <v/>
      </c>
      <c r="X44" s="133"/>
      <c r="Y44" s="132" t="str">
        <f t="shared" si="24"/>
        <v/>
      </c>
      <c r="Z44" s="134" t="str">
        <f t="shared" ca="1" si="19"/>
        <v/>
      </c>
      <c r="AA44" s="134" t="str">
        <f t="shared" ca="1" si="25"/>
        <v/>
      </c>
      <c r="AB44" s="134" t="str">
        <f t="shared" ca="1" si="26"/>
        <v/>
      </c>
      <c r="AC44" s="134">
        <f t="shared" ca="1" si="27"/>
        <v>0</v>
      </c>
      <c r="AD44" s="134">
        <f t="shared" si="28"/>
        <v>0</v>
      </c>
      <c r="AE44" s="134" t="str">
        <f t="shared" si="20"/>
        <v/>
      </c>
      <c r="AF44" s="135" t="str">
        <f t="shared" si="21"/>
        <v/>
      </c>
      <c r="AH44" s="79">
        <v>3</v>
      </c>
      <c r="AI44" s="32"/>
      <c r="AJ44" s="560"/>
      <c r="AK44" s="561"/>
      <c r="AL44" s="35"/>
      <c r="AN44" s="72" t="str">
        <f>IF(AJ44="","",IF(AJ44=0,3600,係数１!D$49))</f>
        <v/>
      </c>
      <c r="AO44" s="73" t="str">
        <f t="shared" si="29"/>
        <v/>
      </c>
      <c r="AP44" s="273" t="str">
        <f t="shared" si="30"/>
        <v/>
      </c>
      <c r="AU44" s="52" t="str">
        <f>IF(参照!A44="","",参照!A44)</f>
        <v/>
      </c>
      <c r="AV44" s="52" t="str">
        <f>IF(参照!B44="","",参照!B44)</f>
        <v/>
      </c>
      <c r="AW44" s="52" t="str">
        <f>IF(参照!C44="","",参照!C44)</f>
        <v/>
      </c>
      <c r="AX44" s="52" t="str">
        <f>IF(参照!D44="","",参照!D44)</f>
        <v>メニューC</v>
      </c>
      <c r="AY44" s="52">
        <f>IF(参照!E44="","",参照!E44)</f>
        <v>0</v>
      </c>
      <c r="AZ44" s="52" t="str">
        <f>IF(参照!F44="","",参照!F44)</f>
        <v>ミツウロコグリーンエネルギー(株)</v>
      </c>
      <c r="BA44" s="52" t="str">
        <f>IF(参照!G44="","",参照!G44)</f>
        <v>ミツウロコグリーンエネルギー(株)_メニューC</v>
      </c>
      <c r="BB44" s="52">
        <f t="shared" si="0"/>
        <v>0</v>
      </c>
      <c r="BD44" s="52" t="str">
        <f>IF(参照!L44="","",参照!L44)</f>
        <v>ＭＫステーションズ(株)</v>
      </c>
    </row>
    <row r="45" spans="1:56" ht="12.75" customHeight="1">
      <c r="A45" s="1"/>
      <c r="B45" s="1"/>
      <c r="C45" s="466"/>
      <c r="D45" s="456"/>
      <c r="E45" s="456"/>
      <c r="F45" s="456"/>
      <c r="G45" s="456"/>
      <c r="H45" s="137"/>
      <c r="I45" s="137"/>
      <c r="J45" s="137"/>
      <c r="K45" s="138"/>
      <c r="L45" s="1"/>
      <c r="N45" s="79">
        <v>4</v>
      </c>
      <c r="O45" s="69"/>
      <c r="P45" s="69"/>
      <c r="Q45" s="70" t="str">
        <f>IF(O45="","",_xlfn.IFNA(VLOOKUP(O45&amp;"_"&amp;P45,$BA:$BB,2,FALSE),"該当する排出係数がありません"))</f>
        <v/>
      </c>
      <c r="R45" s="80"/>
      <c r="S45" s="350"/>
      <c r="T45" s="346">
        <f>係数１!D$49</f>
        <v>8640</v>
      </c>
      <c r="U45" s="132" t="str">
        <f t="shared" si="22"/>
        <v/>
      </c>
      <c r="V45" s="132" t="str">
        <f t="shared" si="23"/>
        <v/>
      </c>
      <c r="W45" s="70" t="str">
        <f t="array" aca="1" ref="W45" ca="1">IF(O45="","",IF(ISNUMBER(AA45),INDIRECT($BG$6&amp;AA45),IF(AA45="a",Q45,IF(AA45="b",INDIRECT($BG$6&amp;AB45),IF(AA45="c",R45,"")))))</f>
        <v/>
      </c>
      <c r="X45" s="133"/>
      <c r="Y45" s="132" t="str">
        <f t="shared" si="24"/>
        <v/>
      </c>
      <c r="Z45" s="134" t="str">
        <f t="shared" ca="1" si="19"/>
        <v/>
      </c>
      <c r="AA45" s="134" t="str">
        <f t="shared" ca="1" si="25"/>
        <v/>
      </c>
      <c r="AB45" s="134" t="str">
        <f t="shared" ca="1" si="26"/>
        <v/>
      </c>
      <c r="AC45" s="134">
        <f t="shared" ca="1" si="27"/>
        <v>0</v>
      </c>
      <c r="AD45" s="134">
        <f t="shared" si="28"/>
        <v>0</v>
      </c>
      <c r="AE45" s="134" t="str">
        <f t="shared" si="20"/>
        <v/>
      </c>
      <c r="AF45" s="135" t="str">
        <f t="shared" si="21"/>
        <v/>
      </c>
      <c r="AH45" s="79">
        <v>4</v>
      </c>
      <c r="AI45" s="32"/>
      <c r="AJ45" s="560"/>
      <c r="AK45" s="561"/>
      <c r="AL45" s="35"/>
      <c r="AN45" s="72" t="str">
        <f>IF(AJ45="","",IF(AJ45=0,3600,係数１!D$49))</f>
        <v/>
      </c>
      <c r="AO45" s="73" t="str">
        <f t="shared" si="29"/>
        <v/>
      </c>
      <c r="AP45" s="273" t="str">
        <f t="shared" si="30"/>
        <v/>
      </c>
      <c r="AU45" s="52" t="str">
        <f>IF(参照!A45="","",参照!A45)</f>
        <v/>
      </c>
      <c r="AV45" s="52" t="str">
        <f>IF(参照!B45="","",参照!B45)</f>
        <v/>
      </c>
      <c r="AW45" s="52" t="str">
        <f>IF(参照!C45="","",参照!C45)</f>
        <v/>
      </c>
      <c r="AX45" s="52" t="str">
        <f>IF(参照!D45="","",参照!D45)</f>
        <v>メニューD</v>
      </c>
      <c r="AY45" s="52">
        <f>IF(参照!E45="","",参照!E45)</f>
        <v>0</v>
      </c>
      <c r="AZ45" s="52" t="str">
        <f>IF(参照!F45="","",参照!F45)</f>
        <v>ミツウロコグリーンエネルギー(株)</v>
      </c>
      <c r="BA45" s="52" t="str">
        <f>IF(参照!G45="","",参照!G45)</f>
        <v>ミツウロコグリーンエネルギー(株)_メニューD</v>
      </c>
      <c r="BB45" s="52">
        <f t="shared" si="0"/>
        <v>0</v>
      </c>
      <c r="BD45" s="52" t="str">
        <f>IF(参照!L45="","",参照!L45)</f>
        <v>(株)Ｍｐｏｗｅｒ</v>
      </c>
    </row>
    <row r="46" spans="1:56" ht="12.75" customHeight="1" thickBot="1">
      <c r="A46" s="1"/>
      <c r="B46" s="1"/>
      <c r="C46" s="466"/>
      <c r="D46" s="477" t="s">
        <v>163</v>
      </c>
      <c r="E46" s="477"/>
      <c r="F46" s="477"/>
      <c r="G46" s="477"/>
      <c r="H46" s="456" t="s">
        <v>58</v>
      </c>
      <c r="I46" s="456"/>
      <c r="J46" s="456" t="s">
        <v>162</v>
      </c>
      <c r="K46" s="456"/>
      <c r="L46" s="1"/>
      <c r="N46" s="139">
        <v>5</v>
      </c>
      <c r="O46" s="69"/>
      <c r="P46" s="69"/>
      <c r="Q46" s="70" t="str">
        <f>IF(O46="","",_xlfn.IFNA(VLOOKUP(O46&amp;"_"&amp;P46,$BA:$BB,2,FALSE),"該当する排出係数がありません"))</f>
        <v/>
      </c>
      <c r="R46" s="71"/>
      <c r="S46" s="350"/>
      <c r="T46" s="346">
        <f>係数１!D$49</f>
        <v>8640</v>
      </c>
      <c r="U46" s="132" t="str">
        <f t="shared" si="22"/>
        <v/>
      </c>
      <c r="V46" s="132" t="str">
        <f t="shared" si="23"/>
        <v/>
      </c>
      <c r="W46" s="70" t="str">
        <f t="array" aca="1" ref="W46" ca="1">IF(O46="","",IF(ISNUMBER(AA46),INDIRECT($BG$6&amp;AA46),IF(AA46="a",Q46,IF(AA46="b",INDIRECT($BG$6&amp;AB46),IF(AA46="c",R46,"")))))</f>
        <v/>
      </c>
      <c r="X46" s="133"/>
      <c r="Y46" s="132" t="str">
        <f t="shared" si="24"/>
        <v/>
      </c>
      <c r="Z46" s="134" t="str">
        <f t="shared" ca="1" si="19"/>
        <v/>
      </c>
      <c r="AA46" s="134" t="str">
        <f t="shared" ca="1" si="25"/>
        <v/>
      </c>
      <c r="AB46" s="134" t="str">
        <f t="shared" ca="1" si="26"/>
        <v/>
      </c>
      <c r="AC46" s="134">
        <f t="shared" ca="1" si="27"/>
        <v>0</v>
      </c>
      <c r="AD46" s="134">
        <f t="shared" si="28"/>
        <v>0</v>
      </c>
      <c r="AE46" s="134" t="str">
        <f t="shared" si="20"/>
        <v/>
      </c>
      <c r="AF46" s="135" t="str">
        <f t="shared" si="21"/>
        <v/>
      </c>
      <c r="AH46" s="85">
        <v>5</v>
      </c>
      <c r="AI46" s="33"/>
      <c r="AJ46" s="555"/>
      <c r="AK46" s="556"/>
      <c r="AL46" s="29"/>
      <c r="AN46" s="72" t="str">
        <f>IF(AJ46="","",IF(AJ46=0,3600,係数１!D$49))</f>
        <v/>
      </c>
      <c r="AO46" s="73" t="str">
        <f t="shared" si="29"/>
        <v/>
      </c>
      <c r="AP46" s="273" t="str">
        <f t="shared" si="30"/>
        <v/>
      </c>
      <c r="AU46" s="52" t="str">
        <f>IF(参照!A46="","",参照!A46)</f>
        <v/>
      </c>
      <c r="AV46" s="52" t="str">
        <f>IF(参照!B46="","",参照!B46)</f>
        <v/>
      </c>
      <c r="AW46" s="52" t="str">
        <f>IF(参照!C46="","",参照!C46)</f>
        <v/>
      </c>
      <c r="AX46" s="52" t="str">
        <f>IF(参照!D46="","",参照!D46)</f>
        <v>メニューE</v>
      </c>
      <c r="AY46" s="52">
        <f>IF(参照!E46="","",参照!E46)</f>
        <v>2.4699999999999999E-4</v>
      </c>
      <c r="AZ46" s="52" t="str">
        <f>IF(参照!F46="","",参照!F46)</f>
        <v>ミツウロコグリーンエネルギー(株)</v>
      </c>
      <c r="BA46" s="52" t="str">
        <f>IF(参照!G46="","",参照!G46)</f>
        <v>ミツウロコグリーンエネルギー(株)_メニューE</v>
      </c>
      <c r="BB46" s="52">
        <f t="shared" si="0"/>
        <v>0.247</v>
      </c>
      <c r="BD46" s="52" t="str">
        <f>IF(参照!L46="","",参照!L46)</f>
        <v>Ｍｙシティ電力(株)</v>
      </c>
    </row>
    <row r="47" spans="1:56" ht="12.75" customHeight="1" thickTop="1" thickBot="1">
      <c r="A47" s="1"/>
      <c r="B47" s="1"/>
      <c r="C47" s="466"/>
      <c r="D47" s="477"/>
      <c r="E47" s="477"/>
      <c r="F47" s="477"/>
      <c r="G47" s="477"/>
      <c r="H47" s="557"/>
      <c r="I47" s="557"/>
      <c r="J47" s="557"/>
      <c r="K47" s="557"/>
      <c r="L47" s="1"/>
      <c r="N47" s="510" t="s">
        <v>67</v>
      </c>
      <c r="O47" s="511"/>
      <c r="P47" s="511"/>
      <c r="Q47" s="511"/>
      <c r="R47" s="550"/>
      <c r="S47" s="349">
        <f>SUM(S42:S46)</f>
        <v>0</v>
      </c>
      <c r="T47" s="87"/>
      <c r="U47" s="88">
        <f>SUM(U42:U46)</f>
        <v>0</v>
      </c>
      <c r="V47" s="88">
        <f>SUM(V42:V46)</f>
        <v>0</v>
      </c>
      <c r="W47" s="124"/>
      <c r="X47" s="124"/>
      <c r="Y47" s="88">
        <f>SUM(Y42:Y46)</f>
        <v>0</v>
      </c>
      <c r="Z47" s="140">
        <f t="shared" ref="Z47:AD47" ca="1" si="31">SUM(Z42:Z46)</f>
        <v>0</v>
      </c>
      <c r="AA47" s="124"/>
      <c r="AB47" s="124"/>
      <c r="AC47" s="140">
        <f t="shared" ca="1" si="31"/>
        <v>0</v>
      </c>
      <c r="AD47" s="140">
        <f t="shared" si="31"/>
        <v>0</v>
      </c>
      <c r="AE47" s="124"/>
      <c r="AF47" s="126"/>
      <c r="AH47" s="510" t="s">
        <v>67</v>
      </c>
      <c r="AI47" s="511"/>
      <c r="AJ47" s="511"/>
      <c r="AK47" s="511"/>
      <c r="AL47" s="86">
        <f>SUM(AL42:AL46)</f>
        <v>0</v>
      </c>
      <c r="AN47" s="87"/>
      <c r="AO47" s="88">
        <f>SUM(AO42:AO46)</f>
        <v>0</v>
      </c>
      <c r="AP47" s="86">
        <f>SUM(AP42:AP46)</f>
        <v>0</v>
      </c>
      <c r="AU47" s="52" t="str">
        <f>IF(参照!A47="","",参照!A47)</f>
        <v/>
      </c>
      <c r="AV47" s="52" t="str">
        <f>IF(参照!B47="","",参照!B47)</f>
        <v/>
      </c>
      <c r="AW47" s="52" t="str">
        <f>IF(参照!C47="","",参照!C47)</f>
        <v/>
      </c>
      <c r="AX47" s="52" t="str">
        <f>IF(参照!D47="","",参照!D47)</f>
        <v>メニューF</v>
      </c>
      <c r="AY47" s="52">
        <f>IF(参照!E47="","",参照!E47)</f>
        <v>0</v>
      </c>
      <c r="AZ47" s="52" t="str">
        <f>IF(参照!F47="","",参照!F47)</f>
        <v>ミツウロコグリーンエネルギー(株)</v>
      </c>
      <c r="BA47" s="52" t="str">
        <f>IF(参照!G47="","",参照!G47)</f>
        <v>ミツウロコグリーンエネルギー(株)_メニューF</v>
      </c>
      <c r="BB47" s="52">
        <f t="shared" si="0"/>
        <v>0</v>
      </c>
      <c r="BD47" s="52" t="str">
        <f>IF(参照!L47="","",参照!L47)</f>
        <v>(株)ＮＥＸＴ　ＯＮＥ</v>
      </c>
    </row>
    <row r="48" spans="1:56" ht="12.75" customHeight="1" thickBot="1">
      <c r="A48" s="1"/>
      <c r="B48" s="1"/>
      <c r="C48" s="469"/>
      <c r="D48" s="452" t="s">
        <v>12</v>
      </c>
      <c r="E48" s="452"/>
      <c r="F48" s="452"/>
      <c r="G48" s="452"/>
      <c r="H48" s="112" t="s">
        <v>19</v>
      </c>
      <c r="I48" s="24"/>
      <c r="J48" s="112" t="s">
        <v>14</v>
      </c>
      <c r="K48" s="112" t="s">
        <v>14</v>
      </c>
      <c r="L48" s="1"/>
      <c r="AU48" s="52" t="str">
        <f>IF(参照!A48="","",参照!A48)</f>
        <v/>
      </c>
      <c r="AV48" s="52" t="str">
        <f>IF(参照!B48="","",参照!B48)</f>
        <v/>
      </c>
      <c r="AW48" s="52" t="str">
        <f>IF(参照!C48="","",参照!C48)</f>
        <v/>
      </c>
      <c r="AX48" s="52" t="str">
        <f>IF(参照!D48="","",参照!D48)</f>
        <v>メニューG</v>
      </c>
      <c r="AY48" s="52">
        <f>IF(参照!E48="","",参照!E48)</f>
        <v>0</v>
      </c>
      <c r="AZ48" s="52" t="str">
        <f>IF(参照!F48="","",参照!F48)</f>
        <v>ミツウロコグリーンエネルギー(株)</v>
      </c>
      <c r="BA48" s="52" t="str">
        <f>IF(参照!G48="","",参照!G48)</f>
        <v>ミツウロコグリーンエネルギー(株)_メニューG</v>
      </c>
      <c r="BB48" s="52">
        <f t="shared" si="0"/>
        <v>0</v>
      </c>
      <c r="BD48" s="52" t="str">
        <f>IF(参照!L48="","",参照!L48)</f>
        <v>Ｎｅｘｔ　Ｐｏｗｅｒ(株)</v>
      </c>
    </row>
    <row r="49" spans="1:56" ht="12.75" customHeight="1" thickTop="1">
      <c r="A49" s="1"/>
      <c r="B49" s="1"/>
      <c r="C49" s="465" t="s">
        <v>32</v>
      </c>
      <c r="D49" s="455" t="s">
        <v>20</v>
      </c>
      <c r="E49" s="455"/>
      <c r="F49" s="455"/>
      <c r="G49" s="455"/>
      <c r="H49" s="111" t="s">
        <v>6</v>
      </c>
      <c r="I49" s="111" t="s">
        <v>21</v>
      </c>
      <c r="J49" s="467" t="s">
        <v>499</v>
      </c>
      <c r="K49" s="467"/>
      <c r="L49" s="1"/>
      <c r="AU49" s="52" t="str">
        <f>IF(参照!A49="","",参照!A49)</f>
        <v/>
      </c>
      <c r="AV49" s="52" t="str">
        <f>IF(参照!B49="","",参照!B49)</f>
        <v/>
      </c>
      <c r="AW49" s="52" t="str">
        <f>IF(参照!C49="","",参照!C49)</f>
        <v/>
      </c>
      <c r="AX49" s="52" t="str">
        <f>IF(参照!D49="","",参照!D49)</f>
        <v>メニューH</v>
      </c>
      <c r="AY49" s="52">
        <f>IF(参照!E49="","",参照!E49)</f>
        <v>0</v>
      </c>
      <c r="AZ49" s="52" t="str">
        <f>IF(参照!F49="","",参照!F49)</f>
        <v>ミツウロコグリーンエネルギー(株)</v>
      </c>
      <c r="BA49" s="52" t="str">
        <f>IF(参照!G49="","",参照!G49)</f>
        <v>ミツウロコグリーンエネルギー(株)_メニューH</v>
      </c>
      <c r="BB49" s="52">
        <f t="shared" si="0"/>
        <v>0</v>
      </c>
      <c r="BD49" s="52" t="str">
        <f>IF(参照!L49="","",参照!L49)</f>
        <v>ＮＦパワーサービス(株)</v>
      </c>
    </row>
    <row r="50" spans="1:56" ht="13.5" customHeight="1" thickBot="1">
      <c r="A50" s="1"/>
      <c r="B50" s="1"/>
      <c r="C50" s="466"/>
      <c r="D50" s="456" t="s">
        <v>45</v>
      </c>
      <c r="E50" s="456"/>
      <c r="F50" s="456"/>
      <c r="G50" s="456"/>
      <c r="H50" s="82" t="s">
        <v>33</v>
      </c>
      <c r="I50" s="22"/>
      <c r="J50" s="584" t="str">
        <f>IF($I50="","",$I50*係数１!G80)</f>
        <v/>
      </c>
      <c r="K50" s="584"/>
      <c r="L50" s="1"/>
      <c r="N50" s="38" t="s">
        <v>623</v>
      </c>
      <c r="P50" s="359"/>
      <c r="Q50" s="359"/>
      <c r="R50" s="359"/>
      <c r="S50" s="358"/>
      <c r="T50" s="141"/>
      <c r="U50" s="141"/>
      <c r="V50" s="141"/>
      <c r="W50" s="141"/>
      <c r="X50" s="141"/>
      <c r="Y50" s="141"/>
      <c r="Z50" s="141"/>
      <c r="AA50" s="141"/>
      <c r="AB50" s="141"/>
      <c r="AC50" s="141"/>
      <c r="AD50" s="141"/>
      <c r="AF50" s="141"/>
      <c r="AJ50" s="38"/>
      <c r="AK50" s="38"/>
      <c r="AN50" s="142" t="s">
        <v>624</v>
      </c>
      <c r="AO50" s="28" t="s">
        <v>625</v>
      </c>
      <c r="AU50" s="52" t="str">
        <f>IF(参照!A50="","",参照!A50)</f>
        <v/>
      </c>
      <c r="AV50" s="52" t="str">
        <f>IF(参照!B50="","",参照!B50)</f>
        <v/>
      </c>
      <c r="AW50" s="52" t="str">
        <f>IF(参照!C50="","",参照!C50)</f>
        <v/>
      </c>
      <c r="AX50" s="52" t="str">
        <f>IF(参照!D50="","",参照!D50)</f>
        <v>メニューI</v>
      </c>
      <c r="AY50" s="52">
        <f>IF(参照!E50="","",参照!E50)</f>
        <v>2.4800000000000001E-4</v>
      </c>
      <c r="AZ50" s="52" t="str">
        <f>IF(参照!F50="","",参照!F50)</f>
        <v>ミツウロコグリーンエネルギー(株)</v>
      </c>
      <c r="BA50" s="52" t="str">
        <f>IF(参照!G50="","",参照!G50)</f>
        <v>ミツウロコグリーンエネルギー(株)_メニューI</v>
      </c>
      <c r="BB50" s="52">
        <f t="shared" si="0"/>
        <v>0.248</v>
      </c>
      <c r="BD50" s="52" t="str">
        <f>IF(参照!L50="","",参照!L50)</f>
        <v>ＮＴＴアノードエナジー(株)</v>
      </c>
    </row>
    <row r="51" spans="1:56" ht="12.75" customHeight="1" thickBot="1">
      <c r="A51" s="1"/>
      <c r="B51" s="1"/>
      <c r="C51" s="466"/>
      <c r="D51" s="456" t="s">
        <v>46</v>
      </c>
      <c r="E51" s="456"/>
      <c r="F51" s="456"/>
      <c r="G51" s="456"/>
      <c r="H51" s="82" t="s">
        <v>33</v>
      </c>
      <c r="I51" s="22"/>
      <c r="J51" s="584" t="str">
        <f>IF($I51="","",$I51*係数１!G81)</f>
        <v/>
      </c>
      <c r="K51" s="584"/>
      <c r="L51" s="1"/>
      <c r="N51" s="58"/>
      <c r="O51" s="574" t="s">
        <v>86</v>
      </c>
      <c r="P51" s="574"/>
      <c r="Q51" s="574"/>
      <c r="R51" s="574"/>
      <c r="S51" s="91" t="s">
        <v>87</v>
      </c>
      <c r="T51" s="573" t="s">
        <v>124</v>
      </c>
      <c r="U51" s="574"/>
      <c r="V51" s="61" t="s">
        <v>626</v>
      </c>
      <c r="W51" s="143"/>
      <c r="X51" s="143"/>
      <c r="Y51" s="143"/>
      <c r="Z51" s="143"/>
      <c r="AA51" s="143"/>
      <c r="AB51" s="143"/>
      <c r="AC51" s="143"/>
      <c r="AD51" s="143"/>
      <c r="AJ51" s="144"/>
      <c r="AK51" s="144"/>
      <c r="AN51" s="28" t="s">
        <v>78</v>
      </c>
      <c r="AO51" s="28" t="s">
        <v>145</v>
      </c>
      <c r="AU51" s="52" t="str">
        <f>IF(参照!A51="","",参照!A51)</f>
        <v/>
      </c>
      <c r="AV51" s="52" t="str">
        <f>IF(参照!B51="","",参照!B51)</f>
        <v/>
      </c>
      <c r="AW51" s="52" t="str">
        <f>IF(参照!C51="","",参照!C51)</f>
        <v/>
      </c>
      <c r="AX51" s="52" t="str">
        <f>IF(参照!D51="","",参照!D51)</f>
        <v>メニューJ(残差)</v>
      </c>
      <c r="AY51" s="52">
        <f>IF(参照!E51="","",参照!E51)</f>
        <v>4.08E-4</v>
      </c>
      <c r="AZ51" s="52" t="str">
        <f>IF(参照!F51="","",参照!F51)</f>
        <v>ミツウロコグリーンエネルギー(株)</v>
      </c>
      <c r="BA51" s="52" t="str">
        <f>IF(参照!G51="","",参照!G51)</f>
        <v>ミツウロコグリーンエネルギー(株)_メニューJ(残差)</v>
      </c>
      <c r="BB51" s="52">
        <f t="shared" si="0"/>
        <v>0.40799999999999997</v>
      </c>
      <c r="BD51" s="52" t="str">
        <f>IF(参照!L51="","",参照!L51)</f>
        <v>(株)Ｏｐｔｉｍｉｚｅｄ　Ｅｎｅｒｇｙ</v>
      </c>
    </row>
    <row r="52" spans="1:56" ht="12" customHeight="1" thickTop="1">
      <c r="A52" s="1"/>
      <c r="B52" s="1"/>
      <c r="C52" s="466"/>
      <c r="D52" s="456" t="s">
        <v>44</v>
      </c>
      <c r="E52" s="456"/>
      <c r="F52" s="456"/>
      <c r="G52" s="456"/>
      <c r="H52" s="82" t="s">
        <v>33</v>
      </c>
      <c r="I52" s="22"/>
      <c r="J52" s="584" t="str">
        <f>IF($I52="","",$I52*係数１!G82)</f>
        <v/>
      </c>
      <c r="K52" s="584"/>
      <c r="L52" s="1"/>
      <c r="N52" s="78">
        <v>1</v>
      </c>
      <c r="O52" s="585"/>
      <c r="P52" s="585"/>
      <c r="Q52" s="585"/>
      <c r="R52" s="585"/>
      <c r="S52" s="353"/>
      <c r="T52" s="575" t="str">
        <f>IF(O52="","",VLOOKUP(O52,係数１!$F:$G,2,0))</f>
        <v/>
      </c>
      <c r="U52" s="576"/>
      <c r="V52" s="145" t="str">
        <f>IF(OR(S52="",O52=""),"",S52*T52)</f>
        <v/>
      </c>
      <c r="W52" s="143"/>
      <c r="X52" s="143"/>
      <c r="Y52" s="143"/>
      <c r="Z52" s="143"/>
      <c r="AA52" s="143"/>
      <c r="AB52" s="143"/>
      <c r="AC52" s="143"/>
      <c r="AD52" s="143"/>
      <c r="AJ52" s="146"/>
      <c r="AK52" s="146"/>
      <c r="AN52" s="28" t="s">
        <v>79</v>
      </c>
      <c r="AO52" s="28" t="s">
        <v>146</v>
      </c>
      <c r="AU52" s="52" t="str">
        <f>IF(参照!A52="","",参照!A52)</f>
        <v/>
      </c>
      <c r="AV52" s="52" t="str">
        <f>IF(参照!B52="","",参照!B52)</f>
        <v/>
      </c>
      <c r="AW52" s="52" t="str">
        <f>IF(参照!C52="","",参照!C52)</f>
        <v/>
      </c>
      <c r="AX52" s="52" t="str">
        <f>IF(参照!D52="","",参照!D52)</f>
        <v>(参考値)事業者全体</v>
      </c>
      <c r="AY52" s="52">
        <f>IF(参照!E52="","",参照!E52)</f>
        <v>4.6200000000000001E-4</v>
      </c>
      <c r="AZ52" s="52" t="str">
        <f>IF(参照!F52="","",参照!F52)</f>
        <v>ミツウロコグリーンエネルギー(株)</v>
      </c>
      <c r="BA52" s="52" t="str">
        <f>IF(参照!G52="","",参照!G52)</f>
        <v>ミツウロコグリーンエネルギー(株)_(参考値)事業者全体</v>
      </c>
      <c r="BB52" s="52">
        <f t="shared" si="0"/>
        <v>0.46200000000000002</v>
      </c>
      <c r="BD52" s="52" t="str">
        <f>IF(参照!L52="","",参照!L52)</f>
        <v>(株)ＰｉｎＴ</v>
      </c>
    </row>
    <row r="53" spans="1:56" ht="12" customHeight="1">
      <c r="A53" s="1"/>
      <c r="B53" s="1"/>
      <c r="C53" s="466"/>
      <c r="D53" s="449" t="s">
        <v>43</v>
      </c>
      <c r="E53" s="449"/>
      <c r="F53" s="449"/>
      <c r="G53" s="449"/>
      <c r="H53" s="82" t="s">
        <v>33</v>
      </c>
      <c r="I53" s="21" t="str">
        <f>IF(S55=0,"",S55)</f>
        <v/>
      </c>
      <c r="J53" s="584" t="str">
        <f>IF(V55=0,"",V55)</f>
        <v/>
      </c>
      <c r="K53" s="584"/>
      <c r="L53" s="1"/>
      <c r="N53" s="79">
        <v>2</v>
      </c>
      <c r="O53" s="578"/>
      <c r="P53" s="578"/>
      <c r="Q53" s="578"/>
      <c r="R53" s="578"/>
      <c r="S53" s="354"/>
      <c r="T53" s="569" t="str">
        <f>IF(O53="","",VLOOKUP(O53,係数１!$F:$G,2,0))</f>
        <v/>
      </c>
      <c r="U53" s="570"/>
      <c r="V53" s="147" t="str">
        <f>IF(OR(S53="",O53=""),"",S53*T53)</f>
        <v/>
      </c>
      <c r="W53" s="143"/>
      <c r="X53" s="143"/>
      <c r="Y53" s="143"/>
      <c r="Z53" s="143"/>
      <c r="AA53" s="143"/>
      <c r="AB53" s="143"/>
      <c r="AC53" s="143"/>
      <c r="AD53" s="143"/>
      <c r="AJ53" s="146"/>
      <c r="AK53" s="146"/>
      <c r="AN53" s="28" t="s">
        <v>80</v>
      </c>
      <c r="AO53" s="28" t="s">
        <v>147</v>
      </c>
      <c r="AU53" s="52" t="str">
        <f>IF(参照!A53="","",参照!A53)</f>
        <v>A0017</v>
      </c>
      <c r="AV53" s="52" t="str">
        <f>IF(参照!B53="","",参照!B53)</f>
        <v>(株)Ｓｈａｒｅｄ　Ｅｎｅｒｇｙ</v>
      </c>
      <c r="AW53" s="52">
        <f>IF(参照!C53="","",参照!C53)</f>
        <v>4.8999999999999998E-4</v>
      </c>
      <c r="AX53" s="52" t="str">
        <f>IF(参照!D53="","",参照!D53)</f>
        <v/>
      </c>
      <c r="AY53" s="52">
        <f>IF(参照!E53="","",参照!E53)</f>
        <v>5.0100000000000003E-4</v>
      </c>
      <c r="AZ53" s="52" t="str">
        <f>IF(参照!F53="","",参照!F53)</f>
        <v>(株)Ｓｈａｒｅｄ　Ｅｎｅｒｇｙ</v>
      </c>
      <c r="BA53" s="52" t="str">
        <f>IF(参照!G53="","",参照!G53)</f>
        <v>(株)Ｓｈａｒｅｄ　Ｅｎｅｒｇｙ_</v>
      </c>
      <c r="BB53" s="52">
        <f t="shared" si="0"/>
        <v>0.501</v>
      </c>
      <c r="BD53" s="52" t="str">
        <f>IF(参照!L53="","",参照!L53)</f>
        <v>Ｑ．ＥＮＥＳＴでんき(株)(旧：ジニーエナジー合同会社)</v>
      </c>
    </row>
    <row r="54" spans="1:56" ht="13.5" customHeight="1" thickBot="1">
      <c r="A54" s="1"/>
      <c r="B54" s="1"/>
      <c r="C54" s="466"/>
      <c r="D54" s="449" t="s">
        <v>129</v>
      </c>
      <c r="E54" s="449"/>
      <c r="F54" s="449"/>
      <c r="G54" s="449"/>
      <c r="H54" s="82" t="s">
        <v>33</v>
      </c>
      <c r="I54" s="21" t="str">
        <f>IF(S62=0,"",S62)</f>
        <v/>
      </c>
      <c r="J54" s="584" t="str">
        <f>IF(V62=0,"",V62)</f>
        <v/>
      </c>
      <c r="K54" s="584"/>
      <c r="L54" s="1"/>
      <c r="N54" s="85">
        <v>3</v>
      </c>
      <c r="O54" s="579"/>
      <c r="P54" s="579"/>
      <c r="Q54" s="579"/>
      <c r="R54" s="579"/>
      <c r="S54" s="355"/>
      <c r="T54" s="571" t="str">
        <f>IF(O54="","",VLOOKUP(O54,係数１!$F:$G,2,0))</f>
        <v/>
      </c>
      <c r="U54" s="572"/>
      <c r="V54" s="148" t="str">
        <f>IF(OR(S54="",O54=""),"",S54*T54)</f>
        <v/>
      </c>
      <c r="W54" s="143"/>
      <c r="X54" s="143"/>
      <c r="Y54" s="143"/>
      <c r="Z54" s="143"/>
      <c r="AA54" s="143"/>
      <c r="AB54" s="143"/>
      <c r="AC54" s="143"/>
      <c r="AD54" s="143"/>
      <c r="AJ54" s="146"/>
      <c r="AK54" s="146"/>
      <c r="AN54" s="28" t="s">
        <v>627</v>
      </c>
      <c r="AO54" s="28" t="s">
        <v>148</v>
      </c>
      <c r="AU54" s="52" t="str">
        <f>IF(参照!A54="","",参照!A54)</f>
        <v>A0018</v>
      </c>
      <c r="AV54" s="52" t="str">
        <f>IF(参照!B54="","",参照!B54)</f>
        <v>ネクストパワーやまと(株)</v>
      </c>
      <c r="AW54" s="52">
        <f>IF(参照!C54="","",参照!C54)</f>
        <v>3.8299999999999999E-4</v>
      </c>
      <c r="AX54" s="52" t="str">
        <f>IF(参照!D54="","",参照!D54)</f>
        <v>メニューA</v>
      </c>
      <c r="AY54" s="52">
        <f>IF(参照!E54="","",参照!E54)</f>
        <v>0</v>
      </c>
      <c r="AZ54" s="52" t="str">
        <f>IF(参照!F54="","",参照!F54)</f>
        <v>ネクストパワーやまと(株)</v>
      </c>
      <c r="BA54" s="52" t="str">
        <f>IF(参照!G54="","",参照!G54)</f>
        <v>ネクストパワーやまと(株)_メニューA</v>
      </c>
      <c r="BB54" s="52">
        <f t="shared" si="0"/>
        <v>0</v>
      </c>
      <c r="BD54" s="52" t="str">
        <f>IF(参照!L54="","",参照!L54)</f>
        <v>ＲＥ１００電力(株)</v>
      </c>
    </row>
    <row r="55" spans="1:56" ht="14.25" customHeight="1" thickTop="1" thickBot="1">
      <c r="A55" s="1"/>
      <c r="B55" s="1"/>
      <c r="C55" s="466"/>
      <c r="D55" s="456" t="s">
        <v>42</v>
      </c>
      <c r="E55" s="456"/>
      <c r="F55" s="456"/>
      <c r="G55" s="456"/>
      <c r="H55" s="82" t="s">
        <v>33</v>
      </c>
      <c r="I55" s="22"/>
      <c r="J55" s="584" t="str">
        <f>IF($I55="","",$I55*係数１!G113)</f>
        <v/>
      </c>
      <c r="K55" s="584"/>
      <c r="L55" s="1"/>
      <c r="N55" s="582" t="s">
        <v>67</v>
      </c>
      <c r="O55" s="583"/>
      <c r="P55" s="583"/>
      <c r="Q55" s="583"/>
      <c r="R55" s="583"/>
      <c r="S55" s="356">
        <f>SUM(S52:S54)</f>
        <v>0</v>
      </c>
      <c r="T55" s="580"/>
      <c r="U55" s="581"/>
      <c r="V55" s="86">
        <f>SUM(V52:V54)</f>
        <v>0</v>
      </c>
      <c r="W55" s="143"/>
      <c r="X55" s="143"/>
      <c r="Y55" s="143"/>
      <c r="Z55" s="143"/>
      <c r="AA55" s="143"/>
      <c r="AB55" s="143"/>
      <c r="AC55" s="143"/>
      <c r="AD55" s="143"/>
      <c r="AJ55" s="146"/>
      <c r="AK55" s="146"/>
      <c r="AN55" s="28" t="s">
        <v>81</v>
      </c>
      <c r="AO55" s="28" t="s">
        <v>149</v>
      </c>
      <c r="AU55" s="52" t="str">
        <f>IF(参照!A55="","",参照!A55)</f>
        <v/>
      </c>
      <c r="AV55" s="52" t="str">
        <f>IF(参照!B55="","",参照!B55)</f>
        <v/>
      </c>
      <c r="AW55" s="52" t="str">
        <f>IF(参照!C55="","",参照!C55)</f>
        <v/>
      </c>
      <c r="AX55" s="52" t="str">
        <f>IF(参照!D55="","",参照!D55)</f>
        <v>メニューB(残差)</v>
      </c>
      <c r="AY55" s="52">
        <f>IF(参照!E55="","",参照!E55)</f>
        <v>4.0400000000000001E-4</v>
      </c>
      <c r="AZ55" s="52" t="str">
        <f>IF(参照!F55="","",参照!F55)</f>
        <v>ネクストパワーやまと(株)</v>
      </c>
      <c r="BA55" s="52" t="str">
        <f>IF(参照!G55="","",参照!G55)</f>
        <v>ネクストパワーやまと(株)_メニューB(残差)</v>
      </c>
      <c r="BB55" s="52">
        <f t="shared" si="0"/>
        <v>0.40400000000000003</v>
      </c>
      <c r="BD55" s="52" t="str">
        <f>IF(参照!L55="","",参照!L55)</f>
        <v>(株)ＲｅｎｏＬａｂｏ</v>
      </c>
    </row>
    <row r="56" spans="1:56" ht="12">
      <c r="A56" s="1"/>
      <c r="B56" s="1"/>
      <c r="C56" s="466"/>
      <c r="D56" s="456" t="s">
        <v>57</v>
      </c>
      <c r="E56" s="456"/>
      <c r="F56" s="456"/>
      <c r="G56" s="456"/>
      <c r="H56" s="82" t="s">
        <v>33</v>
      </c>
      <c r="I56" s="22"/>
      <c r="J56" s="584" t="str">
        <f>IF($I56="","",$I56*係数１!G114)</f>
        <v/>
      </c>
      <c r="K56" s="584"/>
      <c r="L56" s="1"/>
      <c r="W56" s="143"/>
      <c r="X56" s="143"/>
      <c r="Y56" s="143"/>
      <c r="Z56" s="143"/>
      <c r="AA56" s="143"/>
      <c r="AB56" s="143"/>
      <c r="AC56" s="143"/>
      <c r="AD56" s="143"/>
      <c r="AN56" s="28" t="s">
        <v>82</v>
      </c>
      <c r="AO56" s="28" t="s">
        <v>150</v>
      </c>
      <c r="AU56" s="52" t="str">
        <f>IF(参照!A56="","",参照!A56)</f>
        <v/>
      </c>
      <c r="AV56" s="52" t="str">
        <f>IF(参照!B56="","",参照!B56)</f>
        <v/>
      </c>
      <c r="AW56" s="52" t="str">
        <f>IF(参照!C56="","",参照!C56)</f>
        <v/>
      </c>
      <c r="AX56" s="52" t="str">
        <f>IF(参照!D56="","",参照!D56)</f>
        <v>(参考値)事業者全体</v>
      </c>
      <c r="AY56" s="52">
        <f>IF(参照!E56="","",参照!E56)</f>
        <v>4.75E-4</v>
      </c>
      <c r="AZ56" s="52" t="str">
        <f>IF(参照!F56="","",参照!F56)</f>
        <v>ネクストパワーやまと(株)</v>
      </c>
      <c r="BA56" s="52" t="str">
        <f>IF(参照!G56="","",参照!G56)</f>
        <v>ネクストパワーやまと(株)_(参考値)事業者全体</v>
      </c>
      <c r="BB56" s="52">
        <f t="shared" si="0"/>
        <v>0.47499999999999998</v>
      </c>
      <c r="BD56" s="52" t="str">
        <f>IF(参照!L56="","",参照!L56)</f>
        <v>(株)Ｓａｎｋｏ　ＩＢ</v>
      </c>
    </row>
    <row r="57" spans="1:56" ht="12.75" thickBot="1">
      <c r="A57" s="1"/>
      <c r="B57" s="1"/>
      <c r="C57" s="466"/>
      <c r="D57" s="456" t="s">
        <v>24</v>
      </c>
      <c r="E57" s="456"/>
      <c r="F57" s="456"/>
      <c r="G57" s="456"/>
      <c r="H57" s="82" t="s">
        <v>14</v>
      </c>
      <c r="I57" s="82" t="s">
        <v>14</v>
      </c>
      <c r="J57" s="584">
        <f>SUM(J50:J56)</f>
        <v>0</v>
      </c>
      <c r="K57" s="584"/>
      <c r="L57" s="1"/>
      <c r="N57" s="38" t="s">
        <v>130</v>
      </c>
      <c r="P57" s="38"/>
      <c r="Q57" s="38"/>
      <c r="R57" s="38"/>
      <c r="AN57" s="28" t="s">
        <v>83</v>
      </c>
      <c r="AO57" s="28" t="s">
        <v>151</v>
      </c>
      <c r="AU57" s="52" t="str">
        <f>IF(参照!A57="","",参照!A57)</f>
        <v>A0019</v>
      </c>
      <c r="AV57" s="52" t="str">
        <f>IF(参照!B57="","",参照!B57)</f>
        <v>日本テクノ(株)</v>
      </c>
      <c r="AW57" s="52">
        <f>IF(参照!C57="","",参照!C57)</f>
        <v>4.6799999999999999E-4</v>
      </c>
      <c r="AX57" s="52" t="str">
        <f>IF(参照!D57="","",参照!D57)</f>
        <v>メニューA</v>
      </c>
      <c r="AY57" s="52">
        <f>IF(参照!E57="","",参照!E57)</f>
        <v>0</v>
      </c>
      <c r="AZ57" s="52" t="str">
        <f>IF(参照!F57="","",参照!F57)</f>
        <v>日本テクノ(株)</v>
      </c>
      <c r="BA57" s="52" t="str">
        <f>IF(参照!G57="","",参照!G57)</f>
        <v>日本テクノ(株)_メニューA</v>
      </c>
      <c r="BB57" s="52">
        <f t="shared" si="0"/>
        <v>0</v>
      </c>
      <c r="BD57" s="52" t="str">
        <f>IF(参照!L57="","",参照!L57)</f>
        <v>ＳＢパワー(株)</v>
      </c>
    </row>
    <row r="58" spans="1:56" ht="15.75" customHeight="1" thickBot="1">
      <c r="A58" s="1"/>
      <c r="B58" s="1"/>
      <c r="C58" s="466"/>
      <c r="D58" s="456" t="s">
        <v>34</v>
      </c>
      <c r="E58" s="456"/>
      <c r="F58" s="456"/>
      <c r="G58" s="456"/>
      <c r="H58" s="563"/>
      <c r="I58" s="564"/>
      <c r="J58" s="564"/>
      <c r="K58" s="565"/>
      <c r="L58" s="1"/>
      <c r="N58" s="58"/>
      <c r="O58" s="574" t="s">
        <v>86</v>
      </c>
      <c r="P58" s="574"/>
      <c r="Q58" s="574"/>
      <c r="R58" s="574"/>
      <c r="S58" s="91" t="s">
        <v>87</v>
      </c>
      <c r="T58" s="573" t="s">
        <v>124</v>
      </c>
      <c r="U58" s="574"/>
      <c r="V58" s="61" t="s">
        <v>626</v>
      </c>
      <c r="W58" s="143"/>
      <c r="X58" s="143"/>
      <c r="Y58" s="143"/>
      <c r="Z58" s="143"/>
      <c r="AA58" s="143"/>
      <c r="AB58" s="143"/>
      <c r="AC58" s="143"/>
      <c r="AD58" s="143"/>
      <c r="AN58" s="28" t="s">
        <v>84</v>
      </c>
      <c r="AO58" s="28" t="s">
        <v>152</v>
      </c>
      <c r="AU58" s="52" t="str">
        <f>IF(参照!A58="","",参照!A58)</f>
        <v/>
      </c>
      <c r="AV58" s="52" t="str">
        <f>IF(参照!B58="","",参照!B58)</f>
        <v/>
      </c>
      <c r="AW58" s="52" t="str">
        <f>IF(参照!C58="","",参照!C58)</f>
        <v/>
      </c>
      <c r="AX58" s="52" t="str">
        <f>IF(参照!D58="","",参照!D58)</f>
        <v>メニューB(残差)</v>
      </c>
      <c r="AY58" s="52">
        <f>IF(参照!E58="","",参照!E58)</f>
        <v>4.84E-4</v>
      </c>
      <c r="AZ58" s="52" t="str">
        <f>IF(参照!F58="","",参照!F58)</f>
        <v>日本テクノ(株)</v>
      </c>
      <c r="BA58" s="52" t="str">
        <f>IF(参照!G58="","",参照!G58)</f>
        <v>日本テクノ(株)_メニューB(残差)</v>
      </c>
      <c r="BB58" s="52">
        <f t="shared" si="0"/>
        <v>0.48399999999999999</v>
      </c>
      <c r="BD58" s="52" t="str">
        <f>IF(参照!L58="","",参照!L58)</f>
        <v>(株)ＳＥウイングズ</v>
      </c>
    </row>
    <row r="59" spans="1:56" ht="15.75" customHeight="1" thickTop="1">
      <c r="A59" s="1"/>
      <c r="B59" s="1"/>
      <c r="C59" s="466"/>
      <c r="D59" s="456"/>
      <c r="E59" s="456"/>
      <c r="F59" s="456"/>
      <c r="G59" s="456"/>
      <c r="H59" s="566"/>
      <c r="I59" s="567"/>
      <c r="J59" s="567"/>
      <c r="K59" s="568"/>
      <c r="L59" s="1"/>
      <c r="N59" s="78">
        <v>1</v>
      </c>
      <c r="O59" s="585"/>
      <c r="P59" s="585"/>
      <c r="Q59" s="585"/>
      <c r="R59" s="585"/>
      <c r="S59" s="353"/>
      <c r="T59" s="575" t="str">
        <f>IF(O59="","",VLOOKUP(O59,係数１!$F:$G,2,0))</f>
        <v/>
      </c>
      <c r="U59" s="576"/>
      <c r="V59" s="136" t="str">
        <f>IF(OR(S59="",O59=""),"",S59*T59)</f>
        <v/>
      </c>
      <c r="W59" s="143"/>
      <c r="X59" s="143"/>
      <c r="Y59" s="143"/>
      <c r="Z59" s="143"/>
      <c r="AA59" s="143"/>
      <c r="AB59" s="143"/>
      <c r="AC59" s="143"/>
      <c r="AD59" s="143"/>
      <c r="AN59" s="28" t="s">
        <v>628</v>
      </c>
      <c r="AO59" s="28" t="s">
        <v>629</v>
      </c>
      <c r="AU59" s="52" t="str">
        <f>IF(参照!A59="","",参照!A59)</f>
        <v/>
      </c>
      <c r="AV59" s="52" t="str">
        <f>IF(参照!B59="","",参照!B59)</f>
        <v/>
      </c>
      <c r="AW59" s="52" t="str">
        <f>IF(参照!C59="","",参照!C59)</f>
        <v/>
      </c>
      <c r="AX59" s="52" t="str">
        <f>IF(参照!D59="","",参照!D59)</f>
        <v>(参考値)事業者全体</v>
      </c>
      <c r="AY59" s="52">
        <f>IF(参照!E59="","",参照!E59)</f>
        <v>4.8500000000000003E-4</v>
      </c>
      <c r="AZ59" s="52" t="str">
        <f>IF(参照!F59="","",参照!F59)</f>
        <v>日本テクノ(株)</v>
      </c>
      <c r="BA59" s="52" t="str">
        <f>IF(参照!G59="","",参照!G59)</f>
        <v>日本テクノ(株)_(参考値)事業者全体</v>
      </c>
      <c r="BB59" s="52">
        <f t="shared" si="0"/>
        <v>0.48500000000000004</v>
      </c>
      <c r="BD59" s="52" t="str">
        <f>IF(参照!L59="","",参照!L59)</f>
        <v>(株)Ｓｈａｒｅｄ　Ｅｎｅｒｇｙ</v>
      </c>
    </row>
    <row r="60" spans="1:56" ht="12.75">
      <c r="A60" s="1"/>
      <c r="B60" s="1"/>
      <c r="C60" s="1"/>
      <c r="D60" s="1"/>
      <c r="E60" s="1"/>
      <c r="F60" s="1"/>
      <c r="G60" s="1"/>
      <c r="H60" s="1"/>
      <c r="I60" s="1"/>
      <c r="J60" s="1"/>
      <c r="K60" s="1"/>
      <c r="L60" s="1"/>
      <c r="N60" s="79">
        <v>2</v>
      </c>
      <c r="O60" s="578"/>
      <c r="P60" s="578"/>
      <c r="Q60" s="578"/>
      <c r="R60" s="578"/>
      <c r="S60" s="354"/>
      <c r="T60" s="569" t="str">
        <f>IF(O60="","",VLOOKUP(O60,係数１!$F:$G,2,0))</f>
        <v/>
      </c>
      <c r="U60" s="570"/>
      <c r="V60" s="147" t="str">
        <f>IF(OR(S60="",O60=""),"",S60*T60)</f>
        <v/>
      </c>
      <c r="W60" s="143"/>
      <c r="X60" s="143"/>
      <c r="Y60" s="143"/>
      <c r="Z60" s="143"/>
      <c r="AA60" s="143"/>
      <c r="AB60" s="143"/>
      <c r="AC60" s="143"/>
      <c r="AD60" s="143"/>
      <c r="AO60" s="28" t="s">
        <v>153</v>
      </c>
      <c r="AU60" s="52" t="str">
        <f>IF(参照!A60="","",参照!A60)</f>
        <v>A0020</v>
      </c>
      <c r="AV60" s="52" t="str">
        <f>IF(参照!B60="","",参照!B60)</f>
        <v>中央電力エナジー(株)</v>
      </c>
      <c r="AW60" s="52">
        <f>IF(参照!C60="","",参照!C60)</f>
        <v>5.0600000000000005E-4</v>
      </c>
      <c r="AX60" s="52" t="str">
        <f>IF(参照!D60="","",参照!D60)</f>
        <v>メニューA</v>
      </c>
      <c r="AY60" s="52">
        <f>IF(参照!E60="","",参照!E60)</f>
        <v>0</v>
      </c>
      <c r="AZ60" s="52" t="str">
        <f>IF(参照!F60="","",参照!F60)</f>
        <v>中央電力エナジー(株)</v>
      </c>
      <c r="BA60" s="52" t="str">
        <f>IF(参照!G60="","",参照!G60)</f>
        <v>中央電力エナジー(株)_メニューA</v>
      </c>
      <c r="BB60" s="52">
        <f t="shared" si="0"/>
        <v>0</v>
      </c>
      <c r="BD60" s="52" t="str">
        <f>IF(参照!L60="","",参照!L60)</f>
        <v>ＳｕｓｔａｉｎａｂｌｅＥｎｅｒｇｙ(株)</v>
      </c>
    </row>
    <row r="61" spans="1:56" ht="13.5" customHeight="1" thickBot="1">
      <c r="A61" s="1"/>
      <c r="B61" s="1"/>
      <c r="C61" s="149" t="s">
        <v>13</v>
      </c>
      <c r="D61" s="442" t="s">
        <v>35</v>
      </c>
      <c r="E61" s="442"/>
      <c r="F61" s="442"/>
      <c r="G61" s="442"/>
      <c r="H61" s="442"/>
      <c r="I61" s="442"/>
      <c r="J61" s="442"/>
      <c r="K61" s="442"/>
      <c r="L61" s="150"/>
      <c r="M61" s="151"/>
      <c r="N61" s="85">
        <v>3</v>
      </c>
      <c r="O61" s="579"/>
      <c r="P61" s="579"/>
      <c r="Q61" s="579"/>
      <c r="R61" s="579"/>
      <c r="S61" s="354"/>
      <c r="T61" s="571" t="str">
        <f>IF(O61="","",VLOOKUP(O61,係数１!$F:$G,2,0))</f>
        <v/>
      </c>
      <c r="U61" s="572"/>
      <c r="V61" s="148" t="str">
        <f>IF(OR(S61="",O61=""),"",S61*T61)</f>
        <v/>
      </c>
      <c r="W61" s="143"/>
      <c r="X61" s="143"/>
      <c r="Y61" s="143"/>
      <c r="Z61" s="143"/>
      <c r="AA61" s="143"/>
      <c r="AB61" s="143"/>
      <c r="AC61" s="143"/>
      <c r="AD61" s="143"/>
      <c r="AO61" s="28" t="s">
        <v>630</v>
      </c>
      <c r="AU61" s="52" t="str">
        <f>IF(参照!A61="","",参照!A61)</f>
        <v/>
      </c>
      <c r="AV61" s="52" t="str">
        <f>IF(参照!B61="","",参照!B61)</f>
        <v/>
      </c>
      <c r="AW61" s="52" t="str">
        <f>IF(参照!C61="","",参照!C61)</f>
        <v/>
      </c>
      <c r="AX61" s="52" t="str">
        <f>IF(参照!D61="","",参照!D61)</f>
        <v>メニューB(残差)</v>
      </c>
      <c r="AY61" s="52">
        <f>IF(参照!E61="","",参照!E61)</f>
        <v>5.0900000000000001E-4</v>
      </c>
      <c r="AZ61" s="52" t="str">
        <f>IF(参照!F61="","",参照!F61)</f>
        <v>中央電力エナジー(株)</v>
      </c>
      <c r="BA61" s="52" t="str">
        <f>IF(参照!G61="","",参照!G61)</f>
        <v>中央電力エナジー(株)_メニューB(残差)</v>
      </c>
      <c r="BB61" s="52">
        <f t="shared" si="0"/>
        <v>0.50900000000000001</v>
      </c>
      <c r="BD61" s="52" t="str">
        <f>IF(参照!L61="","",参照!L61)</f>
        <v>ＴＥＰＣＯライフサービス(株)</v>
      </c>
    </row>
    <row r="62" spans="1:56" ht="23.25" customHeight="1" thickTop="1" thickBot="1">
      <c r="A62" s="1"/>
      <c r="B62" s="1"/>
      <c r="C62" s="152" t="s">
        <v>37</v>
      </c>
      <c r="D62" s="442" t="s">
        <v>137</v>
      </c>
      <c r="E62" s="442"/>
      <c r="F62" s="442"/>
      <c r="G62" s="442"/>
      <c r="H62" s="442"/>
      <c r="I62" s="442"/>
      <c r="J62" s="442"/>
      <c r="K62" s="442"/>
      <c r="L62" s="150"/>
      <c r="M62" s="151"/>
      <c r="N62" s="582" t="s">
        <v>67</v>
      </c>
      <c r="O62" s="583"/>
      <c r="P62" s="583"/>
      <c r="Q62" s="583"/>
      <c r="R62" s="583"/>
      <c r="S62" s="356">
        <f>SUM(S59:S61)</f>
        <v>0</v>
      </c>
      <c r="T62" s="580"/>
      <c r="U62" s="581"/>
      <c r="V62" s="86">
        <f>SUM(V59:V61)</f>
        <v>0</v>
      </c>
      <c r="W62" s="143"/>
      <c r="X62" s="143"/>
      <c r="Y62" s="143"/>
      <c r="Z62" s="143"/>
      <c r="AA62" s="143"/>
      <c r="AB62" s="143"/>
      <c r="AC62" s="143"/>
      <c r="AD62" s="143"/>
      <c r="AO62" s="28" t="s">
        <v>154</v>
      </c>
      <c r="AU62" s="52" t="str">
        <f>IF(参照!A62="","",参照!A62)</f>
        <v/>
      </c>
      <c r="AV62" s="52" t="str">
        <f>IF(参照!B62="","",参照!B62)</f>
        <v/>
      </c>
      <c r="AW62" s="52" t="str">
        <f>IF(参照!C62="","",参照!C62)</f>
        <v/>
      </c>
      <c r="AX62" s="52" t="str">
        <f>IF(参照!D62="","",参照!D62)</f>
        <v>(参考値)事業者全体</v>
      </c>
      <c r="AY62" s="52">
        <f>IF(参照!E62="","",参照!E62)</f>
        <v>4.8299999999999998E-4</v>
      </c>
      <c r="AZ62" s="52" t="str">
        <f>IF(参照!F62="","",参照!F62)</f>
        <v>中央電力エナジー(株)</v>
      </c>
      <c r="BA62" s="52" t="str">
        <f>IF(参照!G62="","",参照!G62)</f>
        <v>中央電力エナジー(株)_(参考値)事業者全体</v>
      </c>
      <c r="BB62" s="52">
        <f t="shared" si="0"/>
        <v>0.48299999999999998</v>
      </c>
      <c r="BD62" s="52" t="str">
        <f>IF(参照!L62="","",参照!L62)</f>
        <v>TERA Energy(株)</v>
      </c>
    </row>
    <row r="63" spans="1:56" ht="42.75" customHeight="1">
      <c r="A63" s="1"/>
      <c r="B63" s="1"/>
      <c r="C63" s="152" t="s">
        <v>38</v>
      </c>
      <c r="D63" s="442" t="s">
        <v>164</v>
      </c>
      <c r="E63" s="442"/>
      <c r="F63" s="442"/>
      <c r="G63" s="442"/>
      <c r="H63" s="442"/>
      <c r="I63" s="442"/>
      <c r="J63" s="442"/>
      <c r="K63" s="442"/>
      <c r="L63" s="150"/>
      <c r="M63" s="151"/>
      <c r="W63" s="143"/>
      <c r="X63" s="143"/>
      <c r="Y63" s="143"/>
      <c r="Z63" s="143"/>
      <c r="AA63" s="143"/>
      <c r="AB63" s="143"/>
      <c r="AC63" s="143"/>
      <c r="AD63" s="143"/>
      <c r="AO63" s="28" t="s">
        <v>631</v>
      </c>
      <c r="AU63" s="52" t="str">
        <f>IF(参照!A63="","",参照!A63)</f>
        <v>A0021</v>
      </c>
      <c r="AV63" s="52" t="str">
        <f>IF(参照!B63="","",参照!B63)</f>
        <v>(株)Ｌｏｏｏｐ</v>
      </c>
      <c r="AW63" s="52">
        <f>IF(参照!C63="","",参照!C63)</f>
        <v>3.8000000000000002E-4</v>
      </c>
      <c r="AX63" s="52" t="str">
        <f>IF(参照!D63="","",参照!D63)</f>
        <v>メニューA</v>
      </c>
      <c r="AY63" s="52">
        <f>IF(参照!E63="","",参照!E63)</f>
        <v>0</v>
      </c>
      <c r="AZ63" s="52" t="str">
        <f>IF(参照!F63="","",参照!F63)</f>
        <v>(株)Ｌｏｏｏｐ</v>
      </c>
      <c r="BA63" s="52" t="str">
        <f>IF(参照!G63="","",参照!G63)</f>
        <v>(株)Ｌｏｏｏｐ_メニューA</v>
      </c>
      <c r="BB63" s="52">
        <f t="shared" si="0"/>
        <v>0</v>
      </c>
      <c r="BD63" s="52" t="str">
        <f>IF(参照!L63="","",参照!L63)</f>
        <v>ＴＧオクトパスエナジー(株)</v>
      </c>
    </row>
    <row r="64" spans="1:56">
      <c r="A64" s="1"/>
      <c r="B64" s="1"/>
      <c r="C64" s="152" t="s">
        <v>39</v>
      </c>
      <c r="D64" s="447" t="s">
        <v>138</v>
      </c>
      <c r="E64" s="447"/>
      <c r="F64" s="447"/>
      <c r="G64" s="447"/>
      <c r="H64" s="447"/>
      <c r="I64" s="447"/>
      <c r="J64" s="447"/>
      <c r="K64" s="447"/>
      <c r="L64" s="150"/>
      <c r="M64" s="151"/>
      <c r="AO64" s="28" t="s">
        <v>632</v>
      </c>
      <c r="AU64" s="52" t="str">
        <f>IF(参照!A64="","",参照!A64)</f>
        <v/>
      </c>
      <c r="AV64" s="52" t="str">
        <f>IF(参照!B64="","",参照!B64)</f>
        <v/>
      </c>
      <c r="AW64" s="52" t="str">
        <f>IF(参照!C64="","",参照!C64)</f>
        <v/>
      </c>
      <c r="AX64" s="52" t="str">
        <f>IF(参照!D64="","",参照!D64)</f>
        <v>メニューB</v>
      </c>
      <c r="AY64" s="52">
        <f>IF(参照!E64="","",参照!E64)</f>
        <v>3.4899999999999997E-4</v>
      </c>
      <c r="AZ64" s="52" t="str">
        <f>IF(参照!F64="","",参照!F64)</f>
        <v>(株)Ｌｏｏｏｐ</v>
      </c>
      <c r="BA64" s="52" t="str">
        <f>IF(参照!G64="","",参照!G64)</f>
        <v>(株)Ｌｏｏｏｐ_メニューB</v>
      </c>
      <c r="BB64" s="52">
        <f t="shared" si="0"/>
        <v>0.34899999999999998</v>
      </c>
      <c r="BD64" s="52" t="str">
        <f>IF(参照!L64="","",参照!L64)</f>
        <v>(株)ＴＯＫＹＯ油電力</v>
      </c>
    </row>
    <row r="65" spans="1:56" ht="10.5" customHeight="1">
      <c r="A65" s="1"/>
      <c r="B65" s="1"/>
      <c r="C65" s="152" t="s">
        <v>40</v>
      </c>
      <c r="D65" s="442" t="s">
        <v>139</v>
      </c>
      <c r="E65" s="442"/>
      <c r="F65" s="442"/>
      <c r="G65" s="442"/>
      <c r="H65" s="442"/>
      <c r="I65" s="442"/>
      <c r="J65" s="442"/>
      <c r="K65" s="442"/>
      <c r="L65" s="153"/>
      <c r="M65" s="154"/>
      <c r="AO65" s="28" t="s">
        <v>633</v>
      </c>
      <c r="AU65" s="52" t="str">
        <f>IF(参照!A65="","",参照!A65)</f>
        <v/>
      </c>
      <c r="AV65" s="52" t="str">
        <f>IF(参照!B65="","",参照!B65)</f>
        <v/>
      </c>
      <c r="AW65" s="52" t="str">
        <f>IF(参照!C65="","",参照!C65)</f>
        <v/>
      </c>
      <c r="AX65" s="52" t="str">
        <f>IF(参照!D65="","",参照!D65)</f>
        <v>メニューC</v>
      </c>
      <c r="AY65" s="52">
        <f>IF(参照!E65="","",参照!E65)</f>
        <v>2.8100000000000005E-4</v>
      </c>
      <c r="AZ65" s="52" t="str">
        <f>IF(参照!F65="","",参照!F65)</f>
        <v>(株)Ｌｏｏｏｐ</v>
      </c>
      <c r="BA65" s="52" t="str">
        <f>IF(参照!G65="","",参照!G65)</f>
        <v>(株)Ｌｏｏｏｐ_メニューC</v>
      </c>
      <c r="BB65" s="52">
        <f t="shared" si="0"/>
        <v>0.28100000000000003</v>
      </c>
      <c r="BD65" s="52" t="str">
        <f>IF(参照!L65="","",参照!L65)</f>
        <v>ＴＲＥＮＤＥ(株)</v>
      </c>
    </row>
    <row r="66" spans="1:56">
      <c r="A66" s="1"/>
      <c r="B66" s="1"/>
      <c r="C66" s="152" t="s">
        <v>41</v>
      </c>
      <c r="D66" s="442" t="s">
        <v>140</v>
      </c>
      <c r="E66" s="442"/>
      <c r="F66" s="442"/>
      <c r="G66" s="442"/>
      <c r="H66" s="442"/>
      <c r="I66" s="442"/>
      <c r="J66" s="442"/>
      <c r="K66" s="442"/>
      <c r="L66" s="155"/>
      <c r="M66" s="156"/>
      <c r="AO66" s="28" t="s">
        <v>155</v>
      </c>
      <c r="AU66" s="52" t="str">
        <f>IF(参照!A66="","",参照!A66)</f>
        <v/>
      </c>
      <c r="AV66" s="52" t="str">
        <f>IF(参照!B66="","",参照!B66)</f>
        <v/>
      </c>
      <c r="AW66" s="52" t="str">
        <f>IF(参照!C66="","",参照!C66)</f>
        <v/>
      </c>
      <c r="AX66" s="52" t="str">
        <f>IF(参照!D66="","",参照!D66)</f>
        <v>メニューD</v>
      </c>
      <c r="AY66" s="52">
        <f>IF(参照!E66="","",参照!E66)</f>
        <v>3.0199999999999997E-4</v>
      </c>
      <c r="AZ66" s="52" t="str">
        <f>IF(参照!F66="","",参照!F66)</f>
        <v>(株)Ｌｏｏｏｐ</v>
      </c>
      <c r="BA66" s="52" t="str">
        <f>IF(参照!G66="","",参照!G66)</f>
        <v>(株)Ｌｏｏｏｐ_メニューD</v>
      </c>
      <c r="BB66" s="52">
        <f t="shared" si="0"/>
        <v>0.30199999999999999</v>
      </c>
      <c r="BD66" s="52" t="str">
        <f>IF(参照!L66="","",参照!L66)</f>
        <v>(株)ＴＴＳパワー</v>
      </c>
    </row>
    <row r="67" spans="1:56">
      <c r="A67" s="1"/>
      <c r="B67" s="1"/>
      <c r="C67" s="152" t="s">
        <v>159</v>
      </c>
      <c r="D67" s="442" t="s">
        <v>141</v>
      </c>
      <c r="E67" s="442"/>
      <c r="F67" s="442"/>
      <c r="G67" s="442"/>
      <c r="H67" s="442"/>
      <c r="I67" s="442"/>
      <c r="J67" s="442"/>
      <c r="K67" s="442"/>
      <c r="L67" s="155"/>
      <c r="M67" s="156"/>
      <c r="AO67" s="28" t="s">
        <v>634</v>
      </c>
      <c r="AU67" s="52" t="str">
        <f>IF(参照!A67="","",参照!A67)</f>
        <v/>
      </c>
      <c r="AV67" s="52" t="str">
        <f>IF(参照!B67="","",参照!B67)</f>
        <v/>
      </c>
      <c r="AW67" s="52" t="str">
        <f>IF(参照!C67="","",参照!C67)</f>
        <v/>
      </c>
      <c r="AX67" s="52" t="str">
        <f>IF(参照!D67="","",参照!D67)</f>
        <v>メニューE</v>
      </c>
      <c r="AY67" s="52">
        <f>IF(参照!E67="","",参照!E67)</f>
        <v>2.1599999999999999E-4</v>
      </c>
      <c r="AZ67" s="52" t="str">
        <f>IF(参照!F67="","",参照!F67)</f>
        <v>(株)Ｌｏｏｏｐ</v>
      </c>
      <c r="BA67" s="52" t="str">
        <f>IF(参照!G67="","",参照!G67)</f>
        <v>(株)Ｌｏｏｏｐ_メニューE</v>
      </c>
      <c r="BB67" s="52">
        <f t="shared" si="0"/>
        <v>0.216</v>
      </c>
      <c r="BD67" s="52" t="str">
        <f>IF(参照!L67="","",参照!L67)</f>
        <v>Ｔ＆Ｔエナジー(株)</v>
      </c>
    </row>
    <row r="68" spans="1:56" ht="21" customHeight="1">
      <c r="A68" s="1"/>
      <c r="B68" s="1"/>
      <c r="C68" s="152" t="s">
        <v>160</v>
      </c>
      <c r="D68" s="442" t="s">
        <v>142</v>
      </c>
      <c r="E68" s="442"/>
      <c r="F68" s="442"/>
      <c r="G68" s="442"/>
      <c r="H68" s="442"/>
      <c r="I68" s="442"/>
      <c r="J68" s="442"/>
      <c r="K68" s="442"/>
      <c r="L68" s="155"/>
      <c r="M68" s="156"/>
      <c r="N68" s="157"/>
      <c r="AO68" s="28" t="s">
        <v>635</v>
      </c>
      <c r="AU68" s="52" t="str">
        <f>IF(参照!A68="","",参照!A68)</f>
        <v/>
      </c>
      <c r="AV68" s="52" t="str">
        <f>IF(参照!B68="","",参照!B68)</f>
        <v/>
      </c>
      <c r="AW68" s="52" t="str">
        <f>IF(参照!C68="","",参照!C68)</f>
        <v/>
      </c>
      <c r="AX68" s="52" t="str">
        <f>IF(参照!D68="","",参照!D68)</f>
        <v>メニューF(残差)</v>
      </c>
      <c r="AY68" s="52">
        <f>IF(参照!E68="","",参照!E68)</f>
        <v>4.9399999999999997E-4</v>
      </c>
      <c r="AZ68" s="52" t="str">
        <f>IF(参照!F68="","",参照!F68)</f>
        <v>(株)Ｌｏｏｏｐ</v>
      </c>
      <c r="BA68" s="52" t="str">
        <f>IF(参照!G68="","",参照!G68)</f>
        <v>(株)Ｌｏｏｏｐ_メニューF(残差)</v>
      </c>
      <c r="BB68" s="52">
        <f t="shared" si="0"/>
        <v>0.49399999999999999</v>
      </c>
      <c r="BD68" s="52" t="str">
        <f>IF(参照!L68="","",参照!L68)</f>
        <v>ＵＮＩＶＥＲＧＹ(株)</v>
      </c>
    </row>
    <row r="69" spans="1:56">
      <c r="A69" s="1"/>
      <c r="B69" s="1"/>
      <c r="C69" s="152" t="s">
        <v>161</v>
      </c>
      <c r="D69" s="442" t="s">
        <v>143</v>
      </c>
      <c r="E69" s="442"/>
      <c r="F69" s="442"/>
      <c r="G69" s="442"/>
      <c r="H69" s="442"/>
      <c r="I69" s="442"/>
      <c r="J69" s="442"/>
      <c r="K69" s="442"/>
      <c r="L69" s="155"/>
      <c r="M69" s="156"/>
      <c r="AO69" s="28" t="s">
        <v>156</v>
      </c>
      <c r="AU69" s="52" t="str">
        <f>IF(参照!A69="","",参照!A69)</f>
        <v/>
      </c>
      <c r="AV69" s="52" t="str">
        <f>IF(参照!B69="","",参照!B69)</f>
        <v/>
      </c>
      <c r="AW69" s="52" t="str">
        <f>IF(参照!C69="","",参照!C69)</f>
        <v/>
      </c>
      <c r="AX69" s="52" t="str">
        <f>IF(参照!D69="","",参照!D69)</f>
        <v>(参考値)事業者全体</v>
      </c>
      <c r="AY69" s="52">
        <f>IF(参照!E69="","",参照!E69)</f>
        <v>4.8899999999999996E-4</v>
      </c>
      <c r="AZ69" s="52" t="str">
        <f>IF(参照!F69="","",参照!F69)</f>
        <v>(株)Ｌｏｏｏｐ</v>
      </c>
      <c r="BA69" s="52" t="str">
        <f>IF(参照!G69="","",参照!G69)</f>
        <v>(株)Ｌｏｏｏｐ_(参考値)事業者全体</v>
      </c>
      <c r="BB69" s="52">
        <f t="shared" ref="BB69:BB132" si="32">AY69*1000</f>
        <v>0.48899999999999993</v>
      </c>
      <c r="BD69" s="52" t="str">
        <f>IF(参照!L69="","",参照!L69)</f>
        <v>(株)ＵＰＤＡＴＥＲ</v>
      </c>
    </row>
    <row r="70" spans="1:56">
      <c r="A70" s="1"/>
      <c r="B70" s="1"/>
      <c r="C70" s="1"/>
      <c r="D70" s="1"/>
      <c r="E70" s="1"/>
      <c r="F70" s="1"/>
      <c r="G70" s="1"/>
      <c r="H70" s="1"/>
      <c r="I70" s="1"/>
      <c r="J70" s="1"/>
      <c r="K70" s="1"/>
      <c r="L70" s="1"/>
      <c r="AU70" s="52" t="str">
        <f>IF(参照!A70="","",参照!A70)</f>
        <v>A0023</v>
      </c>
      <c r="AV70" s="52" t="str">
        <f>IF(参照!B70="","",参照!B70)</f>
        <v>(株)ナンワエナジー</v>
      </c>
      <c r="AW70" s="52">
        <f>IF(参照!C70="","",参照!C70)</f>
        <v>5.8900000000000001E-4</v>
      </c>
      <c r="AX70" s="52" t="str">
        <f>IF(参照!D70="","",参照!D70)</f>
        <v>メニューA</v>
      </c>
      <c r="AY70" s="52">
        <f>IF(参照!E70="","",参照!E70)</f>
        <v>0</v>
      </c>
      <c r="AZ70" s="52" t="str">
        <f>IF(参照!F70="","",参照!F70)</f>
        <v>(株)ナンワエナジー</v>
      </c>
      <c r="BA70" s="52" t="str">
        <f>IF(参照!G70="","",参照!G70)</f>
        <v>(株)ナンワエナジー_メニューA</v>
      </c>
      <c r="BB70" s="52">
        <f t="shared" si="32"/>
        <v>0</v>
      </c>
      <c r="BD70" s="52" t="str">
        <f>IF(参照!L70="","",参照!L70)</f>
        <v>(株)Ｕ－ＰＯＷＥＲ</v>
      </c>
    </row>
    <row r="71" spans="1:56">
      <c r="AU71" s="52" t="str">
        <f>IF(参照!A71="","",参照!A71)</f>
        <v/>
      </c>
      <c r="AV71" s="52" t="str">
        <f>IF(参照!B71="","",参照!B71)</f>
        <v/>
      </c>
      <c r="AW71" s="52" t="str">
        <f>IF(参照!C71="","",参照!C71)</f>
        <v/>
      </c>
      <c r="AX71" s="52" t="str">
        <f>IF(参照!D71="","",参照!D71)</f>
        <v>メニューB(残差)</v>
      </c>
      <c r="AY71" s="52">
        <f>IF(参照!E71="","",参照!E71)</f>
        <v>6.0599999999999998E-4</v>
      </c>
      <c r="AZ71" s="52" t="str">
        <f>IF(参照!F71="","",参照!F71)</f>
        <v>(株)ナンワエナジー</v>
      </c>
      <c r="BA71" s="52" t="str">
        <f>IF(参照!G71="","",参照!G71)</f>
        <v>(株)ナンワエナジー_メニューB(残差)</v>
      </c>
      <c r="BB71" s="52">
        <f t="shared" si="32"/>
        <v>0.60599999999999998</v>
      </c>
      <c r="BD71" s="52" t="str">
        <f>IF(参照!L71="","",参照!L71)</f>
        <v>(株)Ｖ－Ｐｏｗｅｒ</v>
      </c>
    </row>
    <row r="72" spans="1:56">
      <c r="AU72" s="52" t="str">
        <f>IF(参照!A72="","",参照!A72)</f>
        <v/>
      </c>
      <c r="AV72" s="52" t="str">
        <f>IF(参照!B72="","",参照!B72)</f>
        <v/>
      </c>
      <c r="AW72" s="52" t="str">
        <f>IF(参照!C72="","",参照!C72)</f>
        <v/>
      </c>
      <c r="AX72" s="52" t="str">
        <f>IF(参照!D72="","",参照!D72)</f>
        <v>(参考値)事業者全体</v>
      </c>
      <c r="AY72" s="52">
        <f>IF(参照!E72="","",参照!E72)</f>
        <v>6.3900000000000003E-4</v>
      </c>
      <c r="AZ72" s="52" t="str">
        <f>IF(参照!F72="","",参照!F72)</f>
        <v>(株)ナンワエナジー</v>
      </c>
      <c r="BA72" s="52" t="str">
        <f>IF(参照!G72="","",参照!G72)</f>
        <v>(株)ナンワエナジー_(参考値)事業者全体</v>
      </c>
      <c r="BB72" s="52">
        <f t="shared" si="32"/>
        <v>0.63900000000000001</v>
      </c>
      <c r="BD72" s="52" t="str">
        <f>IF(参照!L72="","",参照!L72)</f>
        <v>ＷＳエナジー(株)</v>
      </c>
    </row>
    <row r="73" spans="1:56">
      <c r="AU73" s="52" t="str">
        <f>IF(参照!A73="","",参照!A73)</f>
        <v>A0024</v>
      </c>
      <c r="AV73" s="52" t="str">
        <f>IF(参照!B73="","",参照!B73)</f>
        <v>静岡ガス＆パワー(株)</v>
      </c>
      <c r="AW73" s="52">
        <f>IF(参照!C73="","",参照!C73)</f>
        <v>3.8299999999999999E-4</v>
      </c>
      <c r="AX73" s="52" t="str">
        <f>IF(参照!D73="","",参照!D73)</f>
        <v>メニューA</v>
      </c>
      <c r="AY73" s="52">
        <f>IF(参照!E73="","",参照!E73)</f>
        <v>2.7E-4</v>
      </c>
      <c r="AZ73" s="52" t="str">
        <f>IF(参照!F73="","",参照!F73)</f>
        <v>静岡ガス＆パワー(株)</v>
      </c>
      <c r="BA73" s="52" t="str">
        <f>IF(参照!G73="","",参照!G73)</f>
        <v>静岡ガス＆パワー(株)_メニューA</v>
      </c>
      <c r="BB73" s="52">
        <f t="shared" si="32"/>
        <v>0.27</v>
      </c>
      <c r="BD73" s="52" t="str">
        <f>IF(参照!L73="","",参照!L73)</f>
        <v>Ｙ．Ｗ．Ｃ(株)</v>
      </c>
    </row>
    <row r="74" spans="1:56">
      <c r="AU74" s="52" t="str">
        <f>IF(参照!A74="","",参照!A74)</f>
        <v/>
      </c>
      <c r="AV74" s="52" t="str">
        <f>IF(参照!B74="","",参照!B74)</f>
        <v/>
      </c>
      <c r="AW74" s="52" t="str">
        <f>IF(参照!C74="","",参照!C74)</f>
        <v/>
      </c>
      <c r="AX74" s="52" t="str">
        <f>IF(参照!D74="","",参照!D74)</f>
        <v>メニューB</v>
      </c>
      <c r="AY74" s="52">
        <f>IF(参照!E74="","",参照!E74)</f>
        <v>0</v>
      </c>
      <c r="AZ74" s="52" t="str">
        <f>IF(参照!F74="","",参照!F74)</f>
        <v>静岡ガス＆パワー(株)</v>
      </c>
      <c r="BA74" s="52" t="str">
        <f>IF(参照!G74="","",参照!G74)</f>
        <v>静岡ガス＆パワー(株)_メニューB</v>
      </c>
      <c r="BB74" s="52">
        <f t="shared" si="32"/>
        <v>0</v>
      </c>
      <c r="BD74" s="52" t="str">
        <f>IF(参照!L74="","",参照!L74)</f>
        <v>アークエルテクノロジーズ(株)</v>
      </c>
    </row>
    <row r="75" spans="1:56">
      <c r="AU75" s="52" t="str">
        <f>IF(参照!A75="","",参照!A75)</f>
        <v/>
      </c>
      <c r="AV75" s="52" t="str">
        <f>IF(参照!B75="","",参照!B75)</f>
        <v/>
      </c>
      <c r="AW75" s="52" t="str">
        <f>IF(参照!C75="","",参照!C75)</f>
        <v/>
      </c>
      <c r="AX75" s="52" t="str">
        <f>IF(参照!D75="","",参照!D75)</f>
        <v>メニューC(残差)</v>
      </c>
      <c r="AY75" s="52">
        <f>IF(参照!E75="","",参照!E75)</f>
        <v>3.4499999999999998E-4</v>
      </c>
      <c r="AZ75" s="52" t="str">
        <f>IF(参照!F75="","",参照!F75)</f>
        <v>静岡ガス＆パワー(株)</v>
      </c>
      <c r="BA75" s="52" t="str">
        <f>IF(参照!G75="","",参照!G75)</f>
        <v>静岡ガス＆パワー(株)_メニューC(残差)</v>
      </c>
      <c r="BB75" s="52">
        <f t="shared" si="32"/>
        <v>0.34499999999999997</v>
      </c>
      <c r="BD75" s="52" t="str">
        <f>IF(参照!L75="","",参照!L75)</f>
        <v>(株)アースインフィニティ</v>
      </c>
    </row>
    <row r="76" spans="1:56">
      <c r="AU76" s="52" t="str">
        <f>IF(参照!A76="","",参照!A76)</f>
        <v/>
      </c>
      <c r="AV76" s="52" t="str">
        <f>IF(参照!B76="","",参照!B76)</f>
        <v/>
      </c>
      <c r="AW76" s="52" t="str">
        <f>IF(参照!C76="","",参照!C76)</f>
        <v/>
      </c>
      <c r="AX76" s="52" t="str">
        <f>IF(参照!D76="","",参照!D76)</f>
        <v>(参考値)事業者全体</v>
      </c>
      <c r="AY76" s="52">
        <f>IF(参照!E76="","",参照!E76)</f>
        <v>3.8000000000000002E-4</v>
      </c>
      <c r="AZ76" s="52" t="str">
        <f>IF(参照!F76="","",参照!F76)</f>
        <v>静岡ガス＆パワー(株)</v>
      </c>
      <c r="BA76" s="52" t="str">
        <f>IF(参照!G76="","",参照!G76)</f>
        <v>静岡ガス＆パワー(株)_(参考値)事業者全体</v>
      </c>
      <c r="BB76" s="52">
        <f t="shared" si="32"/>
        <v>0.38</v>
      </c>
      <c r="BD76" s="52" t="str">
        <f>IF(参照!L76="","",参照!L76)</f>
        <v>アーバンエナジー(株)</v>
      </c>
    </row>
    <row r="77" spans="1:56">
      <c r="AU77" s="52" t="str">
        <f>IF(参照!A77="","",参照!A77)</f>
        <v>A0025</v>
      </c>
      <c r="AV77" s="52" t="str">
        <f>IF(参照!B77="","",参照!B77)</f>
        <v>荏原環境プラント(株)</v>
      </c>
      <c r="AW77" s="52">
        <f>IF(参照!C77="","",参照!C77)</f>
        <v>1.47E-4</v>
      </c>
      <c r="AX77" s="52" t="str">
        <f>IF(参照!D77="","",参照!D77)</f>
        <v>メニューA</v>
      </c>
      <c r="AY77" s="52">
        <f>IF(参照!E77="","",参照!E77)</f>
        <v>0</v>
      </c>
      <c r="AZ77" s="52" t="str">
        <f>IF(参照!F77="","",参照!F77)</f>
        <v>荏原環境プラント(株)</v>
      </c>
      <c r="BA77" s="52" t="str">
        <f>IF(参照!G77="","",参照!G77)</f>
        <v>荏原環境プラント(株)_メニューA</v>
      </c>
      <c r="BB77" s="52">
        <f t="shared" si="32"/>
        <v>0</v>
      </c>
      <c r="BD77" s="52" t="str">
        <f>IF(参照!L77="","",参照!L77)</f>
        <v>アイエスジー(株)</v>
      </c>
    </row>
    <row r="78" spans="1:56">
      <c r="AU78" s="52" t="str">
        <f>IF(参照!A78="","",参照!A78)</f>
        <v/>
      </c>
      <c r="AV78" s="52" t="str">
        <f>IF(参照!B78="","",参照!B78)</f>
        <v/>
      </c>
      <c r="AW78" s="52" t="str">
        <f>IF(参照!C78="","",参照!C78)</f>
        <v/>
      </c>
      <c r="AX78" s="52" t="str">
        <f>IF(参照!D78="","",参照!D78)</f>
        <v>メニューB</v>
      </c>
      <c r="AY78" s="52">
        <f>IF(参照!E78="","",参照!E78)</f>
        <v>0</v>
      </c>
      <c r="AZ78" s="52" t="str">
        <f>IF(参照!F78="","",参照!F78)</f>
        <v>荏原環境プラント(株)</v>
      </c>
      <c r="BA78" s="52" t="str">
        <f>IF(参照!G78="","",参照!G78)</f>
        <v>荏原環境プラント(株)_メニューB</v>
      </c>
      <c r="BB78" s="52">
        <f t="shared" si="32"/>
        <v>0</v>
      </c>
      <c r="BD78" s="52" t="str">
        <f>IF(参照!L78="","",参照!L78)</f>
        <v>(株)アイキューブ・マーケティング</v>
      </c>
    </row>
    <row r="79" spans="1:56">
      <c r="AU79" s="52" t="str">
        <f>IF(参照!A79="","",参照!A79)</f>
        <v/>
      </c>
      <c r="AV79" s="52" t="str">
        <f>IF(参照!B79="","",参照!B79)</f>
        <v/>
      </c>
      <c r="AW79" s="52" t="str">
        <f>IF(参照!C79="","",参照!C79)</f>
        <v/>
      </c>
      <c r="AX79" s="52" t="str">
        <f>IF(参照!D79="","",参照!D79)</f>
        <v>メニューC</v>
      </c>
      <c r="AY79" s="52">
        <f>IF(参照!E79="","",参照!E79)</f>
        <v>1.8599999999999999E-4</v>
      </c>
      <c r="AZ79" s="52" t="str">
        <f>IF(参照!F79="","",参照!F79)</f>
        <v>荏原環境プラント(株)</v>
      </c>
      <c r="BA79" s="52" t="str">
        <f>IF(参照!G79="","",参照!G79)</f>
        <v>荏原環境プラント(株)_メニューC</v>
      </c>
      <c r="BB79" s="52">
        <f t="shared" si="32"/>
        <v>0.186</v>
      </c>
      <c r="BD79" s="52" t="str">
        <f>IF(参照!L79="","",参照!L79)</f>
        <v>(株)アイ・グリッド・ソリューションズ</v>
      </c>
    </row>
    <row r="80" spans="1:56">
      <c r="AU80" s="52" t="str">
        <f>IF(参照!A80="","",参照!A80)</f>
        <v/>
      </c>
      <c r="AV80" s="52" t="str">
        <f>IF(参照!B80="","",参照!B80)</f>
        <v/>
      </c>
      <c r="AW80" s="52" t="str">
        <f>IF(参照!C80="","",参照!C80)</f>
        <v/>
      </c>
      <c r="AX80" s="52" t="str">
        <f>IF(参照!D80="","",参照!D80)</f>
        <v>メニューD</v>
      </c>
      <c r="AY80" s="52">
        <f>IF(参照!E80="","",参照!E80)</f>
        <v>1.8599999999999999E-4</v>
      </c>
      <c r="AZ80" s="52" t="str">
        <f>IF(参照!F80="","",参照!F80)</f>
        <v>荏原環境プラント(株)</v>
      </c>
      <c r="BA80" s="52" t="str">
        <f>IF(参照!G80="","",参照!G80)</f>
        <v>荏原環境プラント(株)_メニューD</v>
      </c>
      <c r="BB80" s="52">
        <f t="shared" si="32"/>
        <v>0.186</v>
      </c>
      <c r="BD80" s="52" t="str">
        <f>IF(参照!L80="","",参照!L80)</f>
        <v>会津エナジー(株)</v>
      </c>
    </row>
    <row r="81" spans="47:56">
      <c r="AU81" s="52" t="str">
        <f>IF(参照!A81="","",参照!A81)</f>
        <v/>
      </c>
      <c r="AV81" s="52" t="str">
        <f>IF(参照!B81="","",参照!B81)</f>
        <v/>
      </c>
      <c r="AW81" s="52" t="str">
        <f>IF(参照!C81="","",参照!C81)</f>
        <v/>
      </c>
      <c r="AX81" s="52" t="str">
        <f>IF(参照!D81="","",参照!D81)</f>
        <v>メニューE</v>
      </c>
      <c r="AY81" s="52">
        <f>IF(参照!E81="","",参照!E81)</f>
        <v>1.7999999999999998E-4</v>
      </c>
      <c r="AZ81" s="52" t="str">
        <f>IF(参照!F81="","",参照!F81)</f>
        <v>荏原環境プラント(株)</v>
      </c>
      <c r="BA81" s="52" t="str">
        <f>IF(参照!G81="","",参照!G81)</f>
        <v>荏原環境プラント(株)_メニューE</v>
      </c>
      <c r="BB81" s="52">
        <f t="shared" si="32"/>
        <v>0.18</v>
      </c>
      <c r="BD81" s="52" t="str">
        <f>IF(参照!L81="","",参照!L81)</f>
        <v>青森県民エナジー(株)</v>
      </c>
    </row>
    <row r="82" spans="47:56">
      <c r="AU82" s="52" t="str">
        <f>IF(参照!A82="","",参照!A82)</f>
        <v/>
      </c>
      <c r="AV82" s="52" t="str">
        <f>IF(参照!B82="","",参照!B82)</f>
        <v/>
      </c>
      <c r="AW82" s="52" t="str">
        <f>IF(参照!C82="","",参照!C82)</f>
        <v/>
      </c>
      <c r="AX82" s="52" t="str">
        <f>IF(参照!D82="","",参照!D82)</f>
        <v>メニューF</v>
      </c>
      <c r="AY82" s="52">
        <f>IF(参照!E82="","",参照!E82)</f>
        <v>1.8699999999999999E-4</v>
      </c>
      <c r="AZ82" s="52" t="str">
        <f>IF(参照!F82="","",参照!F82)</f>
        <v>荏原環境プラント(株)</v>
      </c>
      <c r="BA82" s="52" t="str">
        <f>IF(参照!G82="","",参照!G82)</f>
        <v>荏原環境プラント(株)_メニューF</v>
      </c>
      <c r="BB82" s="52">
        <f t="shared" si="32"/>
        <v>0.187</v>
      </c>
      <c r="BD82" s="52" t="str">
        <f>IF(参照!L82="","",参照!L82)</f>
        <v>朝日ガスエナジー(株)</v>
      </c>
    </row>
    <row r="83" spans="47:56">
      <c r="AU83" s="52" t="str">
        <f>IF(参照!A83="","",参照!A83)</f>
        <v/>
      </c>
      <c r="AV83" s="52" t="str">
        <f>IF(参照!B83="","",参照!B83)</f>
        <v/>
      </c>
      <c r="AW83" s="52" t="str">
        <f>IF(参照!C83="","",参照!C83)</f>
        <v/>
      </c>
      <c r="AX83" s="52" t="str">
        <f>IF(参照!D83="","",参照!D83)</f>
        <v>メニューG</v>
      </c>
      <c r="AY83" s="52">
        <f>IF(参照!E83="","",参照!E83)</f>
        <v>1.83E-4</v>
      </c>
      <c r="AZ83" s="52" t="str">
        <f>IF(参照!F83="","",参照!F83)</f>
        <v>荏原環境プラント(株)</v>
      </c>
      <c r="BA83" s="52" t="str">
        <f>IF(参照!G83="","",参照!G83)</f>
        <v>荏原環境プラント(株)_メニューG</v>
      </c>
      <c r="BB83" s="52">
        <f t="shared" si="32"/>
        <v>0.183</v>
      </c>
      <c r="BD83" s="52" t="str">
        <f>IF(参照!L83="","",参照!L83)</f>
        <v>旭化成(株)</v>
      </c>
    </row>
    <row r="84" spans="47:56">
      <c r="AU84" s="52" t="str">
        <f>IF(参照!A84="","",参照!A84)</f>
        <v/>
      </c>
      <c r="AV84" s="52" t="str">
        <f>IF(参照!B84="","",参照!B84)</f>
        <v/>
      </c>
      <c r="AW84" s="52" t="str">
        <f>IF(参照!C84="","",参照!C84)</f>
        <v/>
      </c>
      <c r="AX84" s="52" t="str">
        <f>IF(参照!D84="","",参照!D84)</f>
        <v>メニューH</v>
      </c>
      <c r="AY84" s="52">
        <f>IF(参照!E84="","",参照!E84)</f>
        <v>3.77E-4</v>
      </c>
      <c r="AZ84" s="52" t="str">
        <f>IF(参照!F84="","",参照!F84)</f>
        <v>荏原環境プラント(株)</v>
      </c>
      <c r="BA84" s="52" t="str">
        <f>IF(参照!G84="","",参照!G84)</f>
        <v>荏原環境プラント(株)_メニューH</v>
      </c>
      <c r="BB84" s="52">
        <f t="shared" si="32"/>
        <v>0.377</v>
      </c>
      <c r="BD84" s="52" t="str">
        <f>IF(参照!L84="","",参照!L84)</f>
        <v>旭マルヰガス(株)</v>
      </c>
    </row>
    <row r="85" spans="47:56">
      <c r="AU85" s="52" t="str">
        <f>IF(参照!A85="","",参照!A85)</f>
        <v/>
      </c>
      <c r="AV85" s="52" t="str">
        <f>IF(参照!B85="","",参照!B85)</f>
        <v/>
      </c>
      <c r="AW85" s="52" t="str">
        <f>IF(参照!C85="","",参照!C85)</f>
        <v/>
      </c>
      <c r="AX85" s="52" t="str">
        <f>IF(参照!D85="","",参照!D85)</f>
        <v>メニューI</v>
      </c>
      <c r="AY85" s="52">
        <f>IF(参照!E85="","",参照!E85)</f>
        <v>2.5000000000000001E-4</v>
      </c>
      <c r="AZ85" s="52" t="str">
        <f>IF(参照!F85="","",参照!F85)</f>
        <v>荏原環境プラント(株)</v>
      </c>
      <c r="BA85" s="52" t="str">
        <f>IF(参照!G85="","",参照!G85)</f>
        <v>荏原環境プラント(株)_メニューI</v>
      </c>
      <c r="BB85" s="52">
        <f t="shared" si="32"/>
        <v>0.25</v>
      </c>
      <c r="BD85" s="52" t="str">
        <f>IF(参照!L85="","",参照!L85)</f>
        <v>足利ガス(株)</v>
      </c>
    </row>
    <row r="86" spans="47:56">
      <c r="AU86" s="52" t="str">
        <f>IF(参照!A86="","",参照!A86)</f>
        <v/>
      </c>
      <c r="AV86" s="52" t="str">
        <f>IF(参照!B86="","",参照!B86)</f>
        <v/>
      </c>
      <c r="AW86" s="52" t="str">
        <f>IF(参照!C86="","",参照!C86)</f>
        <v/>
      </c>
      <c r="AX86" s="52" t="str">
        <f>IF(参照!D86="","",参照!D86)</f>
        <v>メニューJ</v>
      </c>
      <c r="AY86" s="52">
        <f>IF(参照!E86="","",参照!E86)</f>
        <v>3.5E-4</v>
      </c>
      <c r="AZ86" s="52" t="str">
        <f>IF(参照!F86="","",参照!F86)</f>
        <v>荏原環境プラント(株)</v>
      </c>
      <c r="BA86" s="52" t="str">
        <f>IF(参照!G86="","",参照!G86)</f>
        <v>荏原環境プラント(株)_メニューJ</v>
      </c>
      <c r="BB86" s="52">
        <f t="shared" si="32"/>
        <v>0.35</v>
      </c>
      <c r="BD86" s="52" t="str">
        <f>IF(参照!L86="","",参照!L86)</f>
        <v>(株)アシストワンエナジー</v>
      </c>
    </row>
    <row r="87" spans="47:56">
      <c r="AU87" s="52" t="str">
        <f>IF(参照!A87="","",参照!A87)</f>
        <v/>
      </c>
      <c r="AV87" s="52" t="str">
        <f>IF(参照!B87="","",参照!B87)</f>
        <v/>
      </c>
      <c r="AW87" s="52" t="str">
        <f>IF(参照!C87="","",参照!C87)</f>
        <v/>
      </c>
      <c r="AX87" s="52" t="str">
        <f>IF(参照!D87="","",参照!D87)</f>
        <v>メニューK</v>
      </c>
      <c r="AY87" s="52">
        <f>IF(参照!E87="","",参照!E87)</f>
        <v>1.84E-4</v>
      </c>
      <c r="AZ87" s="52" t="str">
        <f>IF(参照!F87="","",参照!F87)</f>
        <v>荏原環境プラント(株)</v>
      </c>
      <c r="BA87" s="52" t="str">
        <f>IF(参照!G87="","",参照!G87)</f>
        <v>荏原環境プラント(株)_メニューK</v>
      </c>
      <c r="BB87" s="52">
        <f t="shared" si="32"/>
        <v>0.184</v>
      </c>
      <c r="BD87" s="52" t="str">
        <f>IF(参照!L87="","",参照!L87)</f>
        <v>アスエネ(株)</v>
      </c>
    </row>
    <row r="88" spans="47:56">
      <c r="AU88" s="52" t="str">
        <f>IF(参照!A88="","",参照!A88)</f>
        <v/>
      </c>
      <c r="AV88" s="52" t="str">
        <f>IF(参照!B88="","",参照!B88)</f>
        <v/>
      </c>
      <c r="AW88" s="52" t="str">
        <f>IF(参照!C88="","",参照!C88)</f>
        <v/>
      </c>
      <c r="AX88" s="52" t="str">
        <f>IF(参照!D88="","",参照!D88)</f>
        <v>メニューL</v>
      </c>
      <c r="AY88" s="52">
        <f>IF(参照!E88="","",参照!E88)</f>
        <v>1.85E-4</v>
      </c>
      <c r="AZ88" s="52" t="str">
        <f>IF(参照!F88="","",参照!F88)</f>
        <v>荏原環境プラント(株)</v>
      </c>
      <c r="BA88" s="52" t="str">
        <f>IF(参照!G88="","",参照!G88)</f>
        <v>荏原環境プラント(株)_メニューL</v>
      </c>
      <c r="BB88" s="52">
        <f t="shared" si="32"/>
        <v>0.185</v>
      </c>
      <c r="BD88" s="52" t="str">
        <f>IF(参照!L88="","",参照!L88)</f>
        <v>アストマックス(株)</v>
      </c>
    </row>
    <row r="89" spans="47:56">
      <c r="AU89" s="52" t="str">
        <f>IF(参照!A89="","",参照!A89)</f>
        <v/>
      </c>
      <c r="AV89" s="52" t="str">
        <f>IF(参照!B89="","",参照!B89)</f>
        <v/>
      </c>
      <c r="AW89" s="52" t="str">
        <f>IF(参照!C89="","",参照!C89)</f>
        <v/>
      </c>
      <c r="AX89" s="52" t="str">
        <f>IF(参照!D89="","",参照!D89)</f>
        <v>メニューM</v>
      </c>
      <c r="AY89" s="52">
        <f>IF(参照!E89="","",参照!E89)</f>
        <v>3.5299999999999996E-4</v>
      </c>
      <c r="AZ89" s="52" t="str">
        <f>IF(参照!F89="","",参照!F89)</f>
        <v>荏原環境プラント(株)</v>
      </c>
      <c r="BA89" s="52" t="str">
        <f>IF(参照!G89="","",参照!G89)</f>
        <v>荏原環境プラント(株)_メニューM</v>
      </c>
      <c r="BB89" s="52">
        <f t="shared" si="32"/>
        <v>0.35299999999999998</v>
      </c>
      <c r="BD89" s="52" t="str">
        <f>IF(参照!L89="","",参照!L89)</f>
        <v>アストマックス・エネルギー合同会社</v>
      </c>
    </row>
    <row r="90" spans="47:56">
      <c r="AU90" s="52" t="str">
        <f>IF(参照!A90="","",参照!A90)</f>
        <v/>
      </c>
      <c r="AV90" s="52" t="str">
        <f>IF(参照!B90="","",参照!B90)</f>
        <v/>
      </c>
      <c r="AW90" s="52" t="str">
        <f>IF(参照!C90="","",参照!C90)</f>
        <v/>
      </c>
      <c r="AX90" s="52" t="str">
        <f>IF(参照!D90="","",参照!D90)</f>
        <v>メニューN(残差)</v>
      </c>
      <c r="AY90" s="52">
        <f>IF(参照!E90="","",参照!E90)</f>
        <v>2.31E-4</v>
      </c>
      <c r="AZ90" s="52" t="str">
        <f>IF(参照!F90="","",参照!F90)</f>
        <v>荏原環境プラント(株)</v>
      </c>
      <c r="BA90" s="52" t="str">
        <f>IF(参照!G90="","",参照!G90)</f>
        <v>荏原環境プラント(株)_メニューN(残差)</v>
      </c>
      <c r="BB90" s="52">
        <f t="shared" si="32"/>
        <v>0.23100000000000001</v>
      </c>
      <c r="BD90" s="52" t="str">
        <f>IF(参照!L90="","",参照!L90)</f>
        <v>アストモスエネルギー(株)</v>
      </c>
    </row>
    <row r="91" spans="47:56">
      <c r="AU91" s="52" t="str">
        <f>IF(参照!A91="","",参照!A91)</f>
        <v/>
      </c>
      <c r="AV91" s="52" t="str">
        <f>IF(参照!B91="","",参照!B91)</f>
        <v/>
      </c>
      <c r="AW91" s="52" t="str">
        <f>IF(参照!C91="","",参照!C91)</f>
        <v/>
      </c>
      <c r="AX91" s="52" t="str">
        <f>IF(参照!D91="","",参照!D91)</f>
        <v>(参考値)事業者全体</v>
      </c>
      <c r="AY91" s="52">
        <f>IF(参照!E91="","",参照!E91)</f>
        <v>2.3599999999999999E-4</v>
      </c>
      <c r="AZ91" s="52" t="str">
        <f>IF(参照!F91="","",参照!F91)</f>
        <v>荏原環境プラント(株)</v>
      </c>
      <c r="BA91" s="52" t="str">
        <f>IF(参照!G91="","",参照!G91)</f>
        <v>荏原環境プラント(株)_(参考値)事業者全体</v>
      </c>
      <c r="BB91" s="52">
        <f t="shared" si="32"/>
        <v>0.23599999999999999</v>
      </c>
      <c r="BD91" s="52" t="str">
        <f>IF(参照!L91="","",参照!L91)</f>
        <v>厚木瓦斯(株)</v>
      </c>
    </row>
    <row r="92" spans="47:56">
      <c r="AU92" s="52" t="str">
        <f>IF(参照!A92="","",参照!A92)</f>
        <v>A0026</v>
      </c>
      <c r="AV92" s="52" t="str">
        <f>IF(参照!B92="","",参照!B92)</f>
        <v>東京エコサービス(株)</v>
      </c>
      <c r="AW92" s="52">
        <f>IF(参照!C92="","",参照!C92)</f>
        <v>8.7999999999999998E-5</v>
      </c>
      <c r="AX92" s="52" t="str">
        <f>IF(参照!D92="","",参照!D92)</f>
        <v>メニューA</v>
      </c>
      <c r="AY92" s="52">
        <f>IF(参照!E92="","",参照!E92)</f>
        <v>0</v>
      </c>
      <c r="AZ92" s="52" t="str">
        <f>IF(参照!F92="","",参照!F92)</f>
        <v>東京エコサービス(株)</v>
      </c>
      <c r="BA92" s="52" t="str">
        <f>IF(参照!G92="","",参照!G92)</f>
        <v>東京エコサービス(株)_メニューA</v>
      </c>
      <c r="BB92" s="52">
        <f t="shared" si="32"/>
        <v>0</v>
      </c>
      <c r="BD92" s="52" t="str">
        <f>IF(参照!L92="","",参照!L92)</f>
        <v>(株)アドバンテック</v>
      </c>
    </row>
    <row r="93" spans="47:56">
      <c r="AU93" s="52" t="str">
        <f>IF(参照!A93="","",参照!A93)</f>
        <v/>
      </c>
      <c r="AV93" s="52" t="str">
        <f>IF(参照!B93="","",参照!B93)</f>
        <v/>
      </c>
      <c r="AW93" s="52" t="str">
        <f>IF(参照!C93="","",参照!C93)</f>
        <v/>
      </c>
      <c r="AX93" s="52" t="str">
        <f>IF(参照!D93="","",参照!D93)</f>
        <v>メニューB(残差)</v>
      </c>
      <c r="AY93" s="52">
        <f>IF(参照!E93="","",参照!E93)</f>
        <v>0</v>
      </c>
      <c r="AZ93" s="52" t="str">
        <f>IF(参照!F93="","",参照!F93)</f>
        <v>東京エコサービス(株)</v>
      </c>
      <c r="BA93" s="52" t="str">
        <f>IF(参照!G93="","",参照!G93)</f>
        <v>東京エコサービス(株)_メニューB(残差)</v>
      </c>
      <c r="BB93" s="52">
        <f t="shared" si="32"/>
        <v>0</v>
      </c>
      <c r="BD93" s="52" t="str">
        <f>IF(参照!L93="","",参照!L93)</f>
        <v>(株)アメニティ電力</v>
      </c>
    </row>
    <row r="94" spans="47:56">
      <c r="AU94" s="52" t="str">
        <f>IF(参照!A94="","",参照!A94)</f>
        <v/>
      </c>
      <c r="AV94" s="52" t="str">
        <f>IF(参照!B94="","",参照!B94)</f>
        <v/>
      </c>
      <c r="AW94" s="52" t="str">
        <f>IF(参照!C94="","",参照!C94)</f>
        <v/>
      </c>
      <c r="AX94" s="52" t="str">
        <f>IF(参照!D94="","",参照!D94)</f>
        <v>(参考値)事業者全体</v>
      </c>
      <c r="AY94" s="52">
        <f>IF(参照!E94="","",参照!E94)</f>
        <v>4.6999999999999997E-5</v>
      </c>
      <c r="AZ94" s="52" t="str">
        <f>IF(参照!F94="","",参照!F94)</f>
        <v>東京エコサービス(株)</v>
      </c>
      <c r="BA94" s="52" t="str">
        <f>IF(参照!G94="","",参照!G94)</f>
        <v>東京エコサービス(株)_(参考値)事業者全体</v>
      </c>
      <c r="BB94" s="52">
        <f t="shared" si="32"/>
        <v>4.7E-2</v>
      </c>
      <c r="BD94" s="52" t="str">
        <f>IF(参照!L94="","",参照!L94)</f>
        <v>有明エナジー(株)</v>
      </c>
    </row>
    <row r="95" spans="47:56">
      <c r="AU95" s="52" t="str">
        <f>IF(参照!A95="","",参照!A95)</f>
        <v>A0027</v>
      </c>
      <c r="AV95" s="52" t="str">
        <f>IF(参照!B95="","",参照!B95)</f>
        <v>ダイヤモンドパワー(株)</v>
      </c>
      <c r="AW95" s="52">
        <f>IF(参照!C95="","",参照!C95)</f>
        <v>9.990000000000001E-4</v>
      </c>
      <c r="AX95" s="52" t="str">
        <f>IF(参照!D95="","",参照!D95)</f>
        <v>メニューA</v>
      </c>
      <c r="AY95" s="52">
        <f>IF(参照!E95="","",参照!E95)</f>
        <v>0</v>
      </c>
      <c r="AZ95" s="52" t="str">
        <f>IF(参照!F95="","",参照!F95)</f>
        <v>ダイヤモンドパワー(株)</v>
      </c>
      <c r="BA95" s="52" t="str">
        <f>IF(参照!G95="","",参照!G95)</f>
        <v>ダイヤモンドパワー(株)_メニューA</v>
      </c>
      <c r="BB95" s="52">
        <f t="shared" si="32"/>
        <v>0</v>
      </c>
      <c r="BD95" s="52" t="str">
        <f>IF(参照!L95="","",参照!L95)</f>
        <v>(株)アルファライズ</v>
      </c>
    </row>
    <row r="96" spans="47:56">
      <c r="AU96" s="52" t="str">
        <f>IF(参照!A96="","",参照!A96)</f>
        <v/>
      </c>
      <c r="AV96" s="52" t="str">
        <f>IF(参照!B96="","",参照!B96)</f>
        <v/>
      </c>
      <c r="AW96" s="52" t="str">
        <f>IF(参照!C96="","",参照!C96)</f>
        <v/>
      </c>
      <c r="AX96" s="52" t="str">
        <f>IF(参照!D96="","",参照!D96)</f>
        <v>メニューB</v>
      </c>
      <c r="AY96" s="52">
        <f>IF(参照!E96="","",参照!E96)</f>
        <v>2.2700000000000002E-4</v>
      </c>
      <c r="AZ96" s="52" t="str">
        <f>IF(参照!F96="","",参照!F96)</f>
        <v>ダイヤモンドパワー(株)</v>
      </c>
      <c r="BA96" s="52" t="str">
        <f>IF(参照!G96="","",参照!G96)</f>
        <v>ダイヤモンドパワー(株)_メニューB</v>
      </c>
      <c r="BB96" s="52">
        <f t="shared" si="32"/>
        <v>0.22700000000000001</v>
      </c>
      <c r="BD96" s="52" t="str">
        <f>IF(参照!L96="","",参照!L96)</f>
        <v>あんしん電力合同会社</v>
      </c>
    </row>
    <row r="97" spans="47:56">
      <c r="AU97" s="52" t="str">
        <f>IF(参照!A97="","",参照!A97)</f>
        <v/>
      </c>
      <c r="AV97" s="52" t="str">
        <f>IF(参照!B97="","",参照!B97)</f>
        <v/>
      </c>
      <c r="AW97" s="52" t="str">
        <f>IF(参照!C97="","",参照!C97)</f>
        <v/>
      </c>
      <c r="AX97" s="52" t="str">
        <f>IF(参照!D97="","",参照!D97)</f>
        <v>メニューC(残差)</v>
      </c>
      <c r="AY97" s="52">
        <f>IF(参照!E97="","",参照!E97)</f>
        <v>1.2689999999999999E-3</v>
      </c>
      <c r="AZ97" s="52" t="str">
        <f>IF(参照!F97="","",参照!F97)</f>
        <v>ダイヤモンドパワー(株)</v>
      </c>
      <c r="BA97" s="52" t="str">
        <f>IF(参照!G97="","",参照!G97)</f>
        <v>ダイヤモンドパワー(株)_メニューC(残差)</v>
      </c>
      <c r="BB97" s="52">
        <f t="shared" si="32"/>
        <v>1.2689999999999999</v>
      </c>
      <c r="BD97" s="52" t="str">
        <f>IF(参照!L97="","",参照!L97)</f>
        <v>アンビット・エナジー・ジャパン合同会社</v>
      </c>
    </row>
    <row r="98" spans="47:56">
      <c r="AU98" s="52" t="str">
        <f>IF(参照!A98="","",参照!A98)</f>
        <v/>
      </c>
      <c r="AV98" s="52" t="str">
        <f>IF(参照!B98="","",参照!B98)</f>
        <v/>
      </c>
      <c r="AW98" s="52" t="str">
        <f>IF(参照!C98="","",参照!C98)</f>
        <v/>
      </c>
      <c r="AX98" s="52" t="str">
        <f>IF(参照!D98="","",参照!D98)</f>
        <v>(参考値)事業者全体</v>
      </c>
      <c r="AY98" s="52">
        <f>IF(参照!E98="","",参照!E98)</f>
        <v>6.0899999999999995E-4</v>
      </c>
      <c r="AZ98" s="52" t="str">
        <f>IF(参照!F98="","",参照!F98)</f>
        <v>ダイヤモンドパワー(株)</v>
      </c>
      <c r="BA98" s="52" t="str">
        <f>IF(参照!G98="","",参照!G98)</f>
        <v>ダイヤモンドパワー(株)_(参考値)事業者全体</v>
      </c>
      <c r="BB98" s="52">
        <f t="shared" si="32"/>
        <v>0.60899999999999999</v>
      </c>
      <c r="BD98" s="52" t="str">
        <f>IF(参照!L98="","",参照!L98)</f>
        <v>(株)イーエムアイ</v>
      </c>
    </row>
    <row r="99" spans="47:56">
      <c r="AU99" s="52" t="str">
        <f>IF(参照!A99="","",参照!A99)</f>
        <v>A0028</v>
      </c>
      <c r="AV99" s="52" t="str">
        <f>IF(参照!B99="","",参照!B99)</f>
        <v>出光グリーンパワー(株)</v>
      </c>
      <c r="AW99" s="52">
        <f>IF(参照!C99="","",参照!C99)</f>
        <v>2.9999999999999997E-4</v>
      </c>
      <c r="AX99" s="52" t="str">
        <f>IF(参照!D99="","",参照!D99)</f>
        <v>メニューA</v>
      </c>
      <c r="AY99" s="52">
        <f>IF(参照!E99="","",参照!E99)</f>
        <v>0</v>
      </c>
      <c r="AZ99" s="52" t="str">
        <f>IF(参照!F99="","",参照!F99)</f>
        <v>出光グリーンパワー(株)</v>
      </c>
      <c r="BA99" s="52" t="str">
        <f>IF(参照!G99="","",参照!G99)</f>
        <v>出光グリーンパワー(株)_メニューA</v>
      </c>
      <c r="BB99" s="52">
        <f t="shared" si="32"/>
        <v>0</v>
      </c>
      <c r="BD99" s="52" t="str">
        <f>IF(参照!L99="","",参照!L99)</f>
        <v>(株)イーセル</v>
      </c>
    </row>
    <row r="100" spans="47:56">
      <c r="AU100" s="52" t="str">
        <f>IF(参照!A100="","",参照!A100)</f>
        <v/>
      </c>
      <c r="AV100" s="52" t="str">
        <f>IF(参照!B100="","",参照!B100)</f>
        <v/>
      </c>
      <c r="AW100" s="52" t="str">
        <f>IF(参照!C100="","",参照!C100)</f>
        <v/>
      </c>
      <c r="AX100" s="52" t="str">
        <f>IF(参照!D100="","",参照!D100)</f>
        <v>メニューB</v>
      </c>
      <c r="AY100" s="52">
        <f>IF(参照!E100="","",参照!E100)</f>
        <v>0</v>
      </c>
      <c r="AZ100" s="52" t="str">
        <f>IF(参照!F100="","",参照!F100)</f>
        <v>出光グリーンパワー(株)</v>
      </c>
      <c r="BA100" s="52" t="str">
        <f>IF(参照!G100="","",参照!G100)</f>
        <v>出光グリーンパワー(株)_メニューB</v>
      </c>
      <c r="BB100" s="52">
        <f t="shared" si="32"/>
        <v>0</v>
      </c>
      <c r="BD100" s="52" t="str">
        <f>IF(参照!L100="","",参照!L100)</f>
        <v>飯田まちづくり電力(株)</v>
      </c>
    </row>
    <row r="101" spans="47:56">
      <c r="AU101" s="52" t="str">
        <f>IF(参照!A101="","",参照!A101)</f>
        <v/>
      </c>
      <c r="AV101" s="52" t="str">
        <f>IF(参照!B101="","",参照!B101)</f>
        <v/>
      </c>
      <c r="AW101" s="52" t="str">
        <f>IF(参照!C101="","",参照!C101)</f>
        <v/>
      </c>
      <c r="AX101" s="52" t="str">
        <f>IF(参照!D101="","",参照!D101)</f>
        <v>メニューC</v>
      </c>
      <c r="AY101" s="52">
        <f>IF(参照!E101="","",参照!E101)</f>
        <v>2.0000000000000001E-4</v>
      </c>
      <c r="AZ101" s="52" t="str">
        <f>IF(参照!F101="","",参照!F101)</f>
        <v>出光グリーンパワー(株)</v>
      </c>
      <c r="BA101" s="52" t="str">
        <f>IF(参照!G101="","",参照!G101)</f>
        <v>出光グリーンパワー(株)_メニューC</v>
      </c>
      <c r="BB101" s="52">
        <f t="shared" si="32"/>
        <v>0.2</v>
      </c>
      <c r="BD101" s="52" t="str">
        <f>IF(参照!L101="","",参照!L101)</f>
        <v>(株)イーネットワーク</v>
      </c>
    </row>
    <row r="102" spans="47:56">
      <c r="AU102" s="52" t="str">
        <f>IF(参照!A102="","",参照!A102)</f>
        <v/>
      </c>
      <c r="AV102" s="52" t="str">
        <f>IF(参照!B102="","",参照!B102)</f>
        <v/>
      </c>
      <c r="AW102" s="52" t="str">
        <f>IF(参照!C102="","",参照!C102)</f>
        <v/>
      </c>
      <c r="AX102" s="52" t="str">
        <f>IF(参照!D102="","",参照!D102)</f>
        <v>メニューD(残差)</v>
      </c>
      <c r="AY102" s="52">
        <f>IF(参照!E102="","",参照!E102)</f>
        <v>4.5100000000000001E-4</v>
      </c>
      <c r="AZ102" s="52" t="str">
        <f>IF(参照!F102="","",参照!F102)</f>
        <v>出光グリーンパワー(株)</v>
      </c>
      <c r="BA102" s="52" t="str">
        <f>IF(参照!G102="","",参照!G102)</f>
        <v>出光グリーンパワー(株)_メニューD(残差)</v>
      </c>
      <c r="BB102" s="52">
        <f t="shared" si="32"/>
        <v>0.45100000000000001</v>
      </c>
      <c r="BD102" s="52" t="str">
        <f>IF(参照!L102="","",参照!L102)</f>
        <v>(株)イーネットワークシステムズ</v>
      </c>
    </row>
    <row r="103" spans="47:56">
      <c r="AU103" s="52" t="str">
        <f>IF(参照!A103="","",参照!A103)</f>
        <v/>
      </c>
      <c r="AV103" s="52" t="str">
        <f>IF(参照!B103="","",参照!B103)</f>
        <v/>
      </c>
      <c r="AW103" s="52" t="str">
        <f>IF(参照!C103="","",参照!C103)</f>
        <v/>
      </c>
      <c r="AX103" s="52" t="str">
        <f>IF(参照!D103="","",参照!D103)</f>
        <v>(参考値)事業者全体</v>
      </c>
      <c r="AY103" s="52">
        <f>IF(参照!E103="","",参照!E103)</f>
        <v>3.9400000000000004E-4</v>
      </c>
      <c r="AZ103" s="52" t="str">
        <f>IF(参照!F103="","",参照!F103)</f>
        <v>出光グリーンパワー(株)</v>
      </c>
      <c r="BA103" s="52" t="str">
        <f>IF(参照!G103="","",参照!G103)</f>
        <v>出光グリーンパワー(株)_(参考値)事業者全体</v>
      </c>
      <c r="BB103" s="52">
        <f t="shared" si="32"/>
        <v>0.39400000000000002</v>
      </c>
      <c r="BD103" s="52" t="str">
        <f>IF(参照!L103="","",参照!L103)</f>
        <v>イーレックス(株)</v>
      </c>
    </row>
    <row r="104" spans="47:56">
      <c r="AU104" s="52" t="str">
        <f>IF(参照!A104="","",参照!A104)</f>
        <v>A0031</v>
      </c>
      <c r="AV104" s="52" t="str">
        <f>IF(参照!B104="","",参照!B104)</f>
        <v>(株)新出光</v>
      </c>
      <c r="AW104" s="52">
        <f>IF(参照!C104="","",参照!C104)</f>
        <v>4.7399999999999997E-4</v>
      </c>
      <c r="AX104" s="52" t="str">
        <f>IF(参照!D104="","",参照!D104)</f>
        <v>メニューA</v>
      </c>
      <c r="AY104" s="52">
        <f>IF(参照!E104="","",参照!E104)</f>
        <v>0</v>
      </c>
      <c r="AZ104" s="52" t="str">
        <f>IF(参照!F104="","",参照!F104)</f>
        <v>(株)新出光</v>
      </c>
      <c r="BA104" s="52" t="str">
        <f>IF(参照!G104="","",参照!G104)</f>
        <v>(株)新出光_メニューA</v>
      </c>
      <c r="BB104" s="52">
        <f t="shared" si="32"/>
        <v>0</v>
      </c>
      <c r="BD104" s="52" t="str">
        <f>IF(参照!L104="","",参照!L104)</f>
        <v>イオンディライト(株)</v>
      </c>
    </row>
    <row r="105" spans="47:56">
      <c r="AU105" s="52" t="str">
        <f>IF(参照!A105="","",参照!A105)</f>
        <v/>
      </c>
      <c r="AV105" s="52" t="str">
        <f>IF(参照!B105="","",参照!B105)</f>
        <v/>
      </c>
      <c r="AW105" s="52" t="str">
        <f>IF(参照!C105="","",参照!C105)</f>
        <v/>
      </c>
      <c r="AX105" s="52" t="str">
        <f>IF(参照!D105="","",参照!D105)</f>
        <v>メニューB</v>
      </c>
      <c r="AY105" s="52">
        <f>IF(参照!E105="","",参照!E105)</f>
        <v>0</v>
      </c>
      <c r="AZ105" s="52" t="str">
        <f>IF(参照!F105="","",参照!F105)</f>
        <v>(株)新出光</v>
      </c>
      <c r="BA105" s="52" t="str">
        <f>IF(参照!G105="","",参照!G105)</f>
        <v>(株)新出光_メニューB</v>
      </c>
      <c r="BB105" s="52">
        <f t="shared" si="32"/>
        <v>0</v>
      </c>
      <c r="BD105" s="52" t="str">
        <f>IF(参照!L105="","",参照!L105)</f>
        <v>(株)池見石油店</v>
      </c>
    </row>
    <row r="106" spans="47:56">
      <c r="AU106" s="52" t="str">
        <f>IF(参照!A106="","",参照!A106)</f>
        <v/>
      </c>
      <c r="AV106" s="52" t="str">
        <f>IF(参照!B106="","",参照!B106)</f>
        <v/>
      </c>
      <c r="AW106" s="52" t="str">
        <f>IF(参照!C106="","",参照!C106)</f>
        <v/>
      </c>
      <c r="AX106" s="52" t="str">
        <f>IF(参照!D106="","",参照!D106)</f>
        <v>メニューC</v>
      </c>
      <c r="AY106" s="52">
        <f>IF(参照!E106="","",参照!E106)</f>
        <v>0</v>
      </c>
      <c r="AZ106" s="52" t="str">
        <f>IF(参照!F106="","",参照!F106)</f>
        <v>(株)新出光</v>
      </c>
      <c r="BA106" s="52" t="str">
        <f>IF(参照!G106="","",参照!G106)</f>
        <v>(株)新出光_メニューC</v>
      </c>
      <c r="BB106" s="52">
        <f t="shared" si="32"/>
        <v>0</v>
      </c>
      <c r="BD106" s="52" t="str">
        <f>IF(参照!L106="","",参照!L106)</f>
        <v>いこま市民パワー(株)</v>
      </c>
    </row>
    <row r="107" spans="47:56">
      <c r="AU107" s="52" t="str">
        <f>IF(参照!A107="","",参照!A107)</f>
        <v/>
      </c>
      <c r="AV107" s="52" t="str">
        <f>IF(参照!B107="","",参照!B107)</f>
        <v/>
      </c>
      <c r="AW107" s="52" t="str">
        <f>IF(参照!C107="","",参照!C107)</f>
        <v/>
      </c>
      <c r="AX107" s="52" t="str">
        <f>IF(参照!D107="","",参照!D107)</f>
        <v>メニューD</v>
      </c>
      <c r="AY107" s="52">
        <f>IF(参照!E107="","",参照!E107)</f>
        <v>1.11E-4</v>
      </c>
      <c r="AZ107" s="52" t="str">
        <f>IF(参照!F107="","",参照!F107)</f>
        <v>(株)新出光</v>
      </c>
      <c r="BA107" s="52" t="str">
        <f>IF(参照!G107="","",参照!G107)</f>
        <v>(株)新出光_メニューD</v>
      </c>
      <c r="BB107" s="52">
        <f t="shared" si="32"/>
        <v>0.111</v>
      </c>
      <c r="BD107" s="52" t="str">
        <f>IF(参照!L107="","",参照!L107)</f>
        <v>(株)イシオ</v>
      </c>
    </row>
    <row r="108" spans="47:56">
      <c r="AU108" s="52" t="str">
        <f>IF(参照!A108="","",参照!A108)</f>
        <v/>
      </c>
      <c r="AV108" s="52" t="str">
        <f>IF(参照!B108="","",参照!B108)</f>
        <v/>
      </c>
      <c r="AW108" s="52" t="str">
        <f>IF(参照!C108="","",参照!C108)</f>
        <v/>
      </c>
      <c r="AX108" s="52" t="str">
        <f>IF(参照!D108="","",参照!D108)</f>
        <v>メニューE</v>
      </c>
      <c r="AY108" s="52">
        <f>IF(参照!E108="","",参照!E108)</f>
        <v>0</v>
      </c>
      <c r="AZ108" s="52" t="str">
        <f>IF(参照!F108="","",参照!F108)</f>
        <v>(株)新出光</v>
      </c>
      <c r="BA108" s="52" t="str">
        <f>IF(参照!G108="","",参照!G108)</f>
        <v>(株)新出光_メニューE</v>
      </c>
      <c r="BB108" s="52">
        <f t="shared" si="32"/>
        <v>0</v>
      </c>
      <c r="BD108" s="52" t="str">
        <f>IF(参照!L108="","",参照!L108)</f>
        <v>石川電力(株)</v>
      </c>
    </row>
    <row r="109" spans="47:56">
      <c r="AU109" s="52" t="str">
        <f>IF(参照!A109="","",参照!A109)</f>
        <v/>
      </c>
      <c r="AV109" s="52" t="str">
        <f>IF(参照!B109="","",参照!B109)</f>
        <v/>
      </c>
      <c r="AW109" s="52" t="str">
        <f>IF(参照!C109="","",参照!C109)</f>
        <v/>
      </c>
      <c r="AX109" s="52" t="str">
        <f>IF(参照!D109="","",参照!D109)</f>
        <v>メニューF</v>
      </c>
      <c r="AY109" s="52">
        <f>IF(参照!E109="","",参照!E109)</f>
        <v>0</v>
      </c>
      <c r="AZ109" s="52" t="str">
        <f>IF(参照!F109="","",参照!F109)</f>
        <v>(株)新出光</v>
      </c>
      <c r="BA109" s="52" t="str">
        <f>IF(参照!G109="","",参照!G109)</f>
        <v>(株)新出光_メニューF</v>
      </c>
      <c r="BB109" s="52">
        <f t="shared" si="32"/>
        <v>0</v>
      </c>
      <c r="BD109" s="52" t="str">
        <f>IF(参照!L109="","",参照!L109)</f>
        <v>一般財団法人泉佐野電力　　</v>
      </c>
    </row>
    <row r="110" spans="47:56">
      <c r="AU110" s="52" t="str">
        <f>IF(参照!A110="","",参照!A110)</f>
        <v/>
      </c>
      <c r="AV110" s="52" t="str">
        <f>IF(参照!B110="","",参照!B110)</f>
        <v/>
      </c>
      <c r="AW110" s="52" t="str">
        <f>IF(参照!C110="","",参照!C110)</f>
        <v/>
      </c>
      <c r="AX110" s="52" t="str">
        <f>IF(参照!D110="","",参照!D110)</f>
        <v>メニューG</v>
      </c>
      <c r="AY110" s="52">
        <f>IF(参照!E110="","",参照!E110)</f>
        <v>0</v>
      </c>
      <c r="AZ110" s="52" t="str">
        <f>IF(参照!F110="","",参照!F110)</f>
        <v>(株)新出光</v>
      </c>
      <c r="BA110" s="52" t="str">
        <f>IF(参照!G110="","",参照!G110)</f>
        <v>(株)新出光_メニューG</v>
      </c>
      <c r="BB110" s="52">
        <f t="shared" si="32"/>
        <v>0</v>
      </c>
      <c r="BD110" s="52" t="str">
        <f>IF(参照!L110="","",参照!L110)</f>
        <v>いずも縁結び電力(株)</v>
      </c>
    </row>
    <row r="111" spans="47:56">
      <c r="AU111" s="52" t="str">
        <f>IF(参照!A111="","",参照!A111)</f>
        <v/>
      </c>
      <c r="AV111" s="52" t="str">
        <f>IF(参照!B111="","",参照!B111)</f>
        <v/>
      </c>
      <c r="AW111" s="52" t="str">
        <f>IF(参照!C111="","",参照!C111)</f>
        <v/>
      </c>
      <c r="AX111" s="52" t="str">
        <f>IF(参照!D111="","",参照!D111)</f>
        <v>メニューH</v>
      </c>
      <c r="AY111" s="52">
        <f>IF(参照!E111="","",参照!E111)</f>
        <v>0</v>
      </c>
      <c r="AZ111" s="52" t="str">
        <f>IF(参照!F111="","",参照!F111)</f>
        <v>(株)新出光</v>
      </c>
      <c r="BA111" s="52" t="str">
        <f>IF(参照!G111="","",参照!G111)</f>
        <v>(株)新出光_メニューH</v>
      </c>
      <c r="BB111" s="52">
        <f t="shared" si="32"/>
        <v>0</v>
      </c>
      <c r="BD111" s="52" t="str">
        <f>IF(参照!L111="","",参照!L111)</f>
        <v>出雲ガス(株)</v>
      </c>
    </row>
    <row r="112" spans="47:56">
      <c r="AU112" s="52" t="str">
        <f>IF(参照!A112="","",参照!A112)</f>
        <v/>
      </c>
      <c r="AV112" s="52" t="str">
        <f>IF(参照!B112="","",参照!B112)</f>
        <v/>
      </c>
      <c r="AW112" s="52" t="str">
        <f>IF(参照!C112="","",参照!C112)</f>
        <v/>
      </c>
      <c r="AX112" s="52" t="str">
        <f>IF(参照!D112="","",参照!D112)</f>
        <v>メニューI(残差)</v>
      </c>
      <c r="AY112" s="52">
        <f>IF(参照!E112="","",参照!E112)</f>
        <v>4.9700000000000005E-4</v>
      </c>
      <c r="AZ112" s="52" t="str">
        <f>IF(参照!F112="","",参照!F112)</f>
        <v>(株)新出光</v>
      </c>
      <c r="BA112" s="52" t="str">
        <f>IF(参照!G112="","",参照!G112)</f>
        <v>(株)新出光_メニューI(残差)</v>
      </c>
      <c r="BB112" s="52">
        <f t="shared" si="32"/>
        <v>0.49700000000000005</v>
      </c>
      <c r="BD112" s="52" t="str">
        <f>IF(参照!L112="","",参照!L112)</f>
        <v>出雲ケーブルビジョン(株)</v>
      </c>
    </row>
    <row r="113" spans="47:56">
      <c r="AU113" s="52" t="str">
        <f>IF(参照!A113="","",参照!A113)</f>
        <v/>
      </c>
      <c r="AV113" s="52" t="str">
        <f>IF(参照!B113="","",参照!B113)</f>
        <v/>
      </c>
      <c r="AW113" s="52" t="str">
        <f>IF(参照!C113="","",参照!C113)</f>
        <v/>
      </c>
      <c r="AX113" s="52" t="str">
        <f>IF(参照!D113="","",参照!D113)</f>
        <v>(参考値)事業者全体</v>
      </c>
      <c r="AY113" s="52">
        <f>IF(参照!E113="","",参照!E113)</f>
        <v>4.5800000000000002E-4</v>
      </c>
      <c r="AZ113" s="52" t="str">
        <f>IF(参照!F113="","",参照!F113)</f>
        <v>(株)新出光</v>
      </c>
      <c r="BA113" s="52" t="str">
        <f>IF(参照!G113="","",参照!G113)</f>
        <v>(株)新出光_(参考値)事業者全体</v>
      </c>
      <c r="BB113" s="52">
        <f t="shared" si="32"/>
        <v>0.45800000000000002</v>
      </c>
      <c r="BD113" s="52" t="str">
        <f>IF(参照!L113="","",参照!L113)</f>
        <v>伊勢崎ガス(株)</v>
      </c>
    </row>
    <row r="114" spans="47:56">
      <c r="AU114" s="52" t="str">
        <f>IF(参照!A114="","",参照!A114)</f>
        <v>A0032</v>
      </c>
      <c r="AV114" s="52" t="str">
        <f>IF(参照!B114="","",参照!B114)</f>
        <v>セントラル石油瓦斯(株)</v>
      </c>
      <c r="AW114" s="52">
        <f>IF(参照!C114="","",参照!C114)</f>
        <v>4.9399999999999997E-4</v>
      </c>
      <c r="AX114" s="52" t="str">
        <f>IF(参照!D114="","",参照!D114)</f>
        <v/>
      </c>
      <c r="AY114" s="52">
        <f>IF(参照!E114="","",参照!E114)</f>
        <v>4.3800000000000002E-4</v>
      </c>
      <c r="AZ114" s="52" t="str">
        <f>IF(参照!F114="","",参照!F114)</f>
        <v>セントラル石油瓦斯(株)</v>
      </c>
      <c r="BA114" s="52" t="str">
        <f>IF(参照!G114="","",参照!G114)</f>
        <v>セントラル石油瓦斯(株)_</v>
      </c>
      <c r="BB114" s="52">
        <f t="shared" si="32"/>
        <v>0.438</v>
      </c>
      <c r="BD114" s="52" t="str">
        <f>IF(参照!L114="","",参照!L114)</f>
        <v>伊勢志摩電力(株)</v>
      </c>
    </row>
    <row r="115" spans="47:56">
      <c r="AU115" s="52" t="str">
        <f>IF(参照!A115="","",参照!A115)</f>
        <v>A0034</v>
      </c>
      <c r="AV115" s="52" t="str">
        <f>IF(参照!B115="","",参照!B115)</f>
        <v>一般財団法人泉佐野電力　　</v>
      </c>
      <c r="AW115" s="52">
        <f>IF(参照!C115="","",参照!C115)</f>
        <v>3.68E-4</v>
      </c>
      <c r="AX115" s="52" t="str">
        <f>IF(参照!D115="","",参照!D115)</f>
        <v/>
      </c>
      <c r="AY115" s="52">
        <f>IF(参照!E115="","",参照!E115)</f>
        <v>4.37E-4</v>
      </c>
      <c r="AZ115" s="52" t="str">
        <f>IF(参照!F115="","",参照!F115)</f>
        <v>一般財団法人泉佐野電力　　</v>
      </c>
      <c r="BA115" s="52" t="str">
        <f>IF(参照!G115="","",参照!G115)</f>
        <v>一般財団法人泉佐野電力　　_</v>
      </c>
      <c r="BB115" s="52">
        <f t="shared" si="32"/>
        <v>0.437</v>
      </c>
      <c r="BD115" s="52" t="str">
        <f>IF(参照!L115="","",参照!L115)</f>
        <v>(株)いちき串木野電力</v>
      </c>
    </row>
    <row r="116" spans="47:56">
      <c r="AU116" s="52" t="str">
        <f>IF(参照!A116="","",参照!A116)</f>
        <v>A0035</v>
      </c>
      <c r="AV116" s="52" t="str">
        <f>IF(参照!B116="","",参照!B116)</f>
        <v>コスモエネルギーソリューションズ(株)</v>
      </c>
      <c r="AW116" s="52">
        <f>IF(参照!C116="","",参照!C116)</f>
        <v>3.0499999999999999E-4</v>
      </c>
      <c r="AX116" s="52" t="str">
        <f>IF(参照!D116="","",参照!D116)</f>
        <v>メニューA</v>
      </c>
      <c r="AY116" s="52">
        <f>IF(参照!E116="","",参照!E116)</f>
        <v>0</v>
      </c>
      <c r="AZ116" s="52" t="str">
        <f>IF(参照!F116="","",参照!F116)</f>
        <v>コスモエネルギーソリューションズ(株)</v>
      </c>
      <c r="BA116" s="52" t="str">
        <f>IF(参照!G116="","",参照!G116)</f>
        <v>コスモエネルギーソリューションズ(株)_メニューA</v>
      </c>
      <c r="BB116" s="52">
        <f t="shared" si="32"/>
        <v>0</v>
      </c>
      <c r="BD116" s="52" t="str">
        <f>IF(参照!L116="","",参照!L116)</f>
        <v>(株)いちたかガスワン</v>
      </c>
    </row>
    <row r="117" spans="47:56">
      <c r="AU117" s="52" t="str">
        <f>IF(参照!A117="","",参照!A117)</f>
        <v/>
      </c>
      <c r="AV117" s="52" t="str">
        <f>IF(参照!B117="","",参照!B117)</f>
        <v/>
      </c>
      <c r="AW117" s="52" t="str">
        <f>IF(参照!C117="","",参照!C117)</f>
        <v/>
      </c>
      <c r="AX117" s="52" t="str">
        <f>IF(参照!D117="","",参照!D117)</f>
        <v>メニューB(残差)</v>
      </c>
      <c r="AY117" s="52">
        <f>IF(参照!E117="","",参照!E117)</f>
        <v>6.8800000000000003E-4</v>
      </c>
      <c r="AZ117" s="52" t="str">
        <f>IF(参照!F117="","",参照!F117)</f>
        <v>コスモエネルギーソリューションズ(株)</v>
      </c>
      <c r="BA117" s="52" t="str">
        <f>IF(参照!G117="","",参照!G117)</f>
        <v>コスモエネルギーソリューションズ(株)_メニューB(残差)</v>
      </c>
      <c r="BB117" s="52">
        <f t="shared" si="32"/>
        <v>0.68800000000000006</v>
      </c>
      <c r="BD117" s="52" t="str">
        <f>IF(参照!L117="","",参照!L117)</f>
        <v>出光グリーンパワー(株)</v>
      </c>
    </row>
    <row r="118" spans="47:56">
      <c r="AU118" s="52" t="str">
        <f>IF(参照!A118="","",参照!A118)</f>
        <v/>
      </c>
      <c r="AV118" s="52" t="str">
        <f>IF(参照!B118="","",参照!B118)</f>
        <v/>
      </c>
      <c r="AW118" s="52" t="str">
        <f>IF(参照!C118="","",参照!C118)</f>
        <v/>
      </c>
      <c r="AX118" s="52" t="str">
        <f>IF(参照!D118="","",参照!D118)</f>
        <v>(参考値)事業者全体</v>
      </c>
      <c r="AY118" s="52">
        <f>IF(参照!E118="","",参照!E118)</f>
        <v>5.04E-4</v>
      </c>
      <c r="AZ118" s="52" t="str">
        <f>IF(参照!F118="","",参照!F118)</f>
        <v>コスモエネルギーソリューションズ(株)</v>
      </c>
      <c r="BA118" s="52" t="str">
        <f>IF(参照!G118="","",参照!G118)</f>
        <v>コスモエネルギーソリューションズ(株)_(参考値)事業者全体</v>
      </c>
      <c r="BB118" s="52">
        <f t="shared" si="32"/>
        <v>0.504</v>
      </c>
      <c r="BD118" s="52" t="str">
        <f>IF(参照!L118="","",参照!L118)</f>
        <v>出光興産(株)</v>
      </c>
    </row>
    <row r="119" spans="47:56">
      <c r="AU119" s="52" t="str">
        <f>IF(参照!A119="","",参照!A119)</f>
        <v>A0036</v>
      </c>
      <c r="AV119" s="52" t="str">
        <f>IF(参照!B119="","",参照!B119)</f>
        <v>(株)グリーンサークル</v>
      </c>
      <c r="AW119" s="52">
        <f>IF(参照!C119="","",参照!C119)</f>
        <v>3.8000000000000002E-5</v>
      </c>
      <c r="AX119" s="52" t="str">
        <f>IF(参照!D119="","",参照!D119)</f>
        <v/>
      </c>
      <c r="AY119" s="52">
        <f>IF(参照!E119="","",参照!E119)</f>
        <v>4.4099999999999999E-4</v>
      </c>
      <c r="AZ119" s="52" t="str">
        <f>IF(参照!F119="","",参照!F119)</f>
        <v>(株)グリーンサークル</v>
      </c>
      <c r="BA119" s="52" t="str">
        <f>IF(参照!G119="","",参照!G119)</f>
        <v>(株)グリーンサークル_</v>
      </c>
      <c r="BB119" s="52">
        <f t="shared" si="32"/>
        <v>0.441</v>
      </c>
      <c r="BD119" s="52" t="str">
        <f>IF(参照!L119="","",参照!L119)</f>
        <v>伊藤忠エネクス(株)</v>
      </c>
    </row>
    <row r="120" spans="47:56">
      <c r="AU120" s="52" t="str">
        <f>IF(参照!A120="","",参照!A120)</f>
        <v>A0037</v>
      </c>
      <c r="AV120" s="52" t="str">
        <f>IF(参照!B120="","",参照!B120)</f>
        <v>(株)ウエスト電力</v>
      </c>
      <c r="AW120" s="52">
        <f>IF(参照!C120="","",参照!C120)</f>
        <v>3.6900000000000002E-4</v>
      </c>
      <c r="AX120" s="52" t="str">
        <f>IF(参照!D120="","",参照!D120)</f>
        <v>メニューA</v>
      </c>
      <c r="AY120" s="52">
        <f>IF(参照!E120="","",参照!E120)</f>
        <v>0</v>
      </c>
      <c r="AZ120" s="52" t="str">
        <f>IF(参照!F120="","",参照!F120)</f>
        <v>(株)ウエスト電力</v>
      </c>
      <c r="BA120" s="52" t="str">
        <f>IF(参照!G120="","",参照!G120)</f>
        <v>(株)ウエスト電力_メニューA</v>
      </c>
      <c r="BB120" s="52">
        <f t="shared" si="32"/>
        <v>0</v>
      </c>
      <c r="BD120" s="52" t="str">
        <f>IF(参照!L120="","",参照!L120)</f>
        <v>伊藤忠エネクスホームライフ西日本(株)</v>
      </c>
    </row>
    <row r="121" spans="47:56">
      <c r="AU121" s="52" t="str">
        <f>IF(参照!A121="","",参照!A121)</f>
        <v/>
      </c>
      <c r="AV121" s="52" t="str">
        <f>IF(参照!B121="","",参照!B121)</f>
        <v/>
      </c>
      <c r="AW121" s="52" t="str">
        <f>IF(参照!C121="","",参照!C121)</f>
        <v/>
      </c>
      <c r="AX121" s="52" t="str">
        <f>IF(参照!D121="","",参照!D121)</f>
        <v>メニューB(残差)</v>
      </c>
      <c r="AY121" s="52">
        <f>IF(参照!E121="","",参照!E121)</f>
        <v>3.0800000000000001E-4</v>
      </c>
      <c r="AZ121" s="52" t="str">
        <f>IF(参照!F121="","",参照!F121)</f>
        <v>(株)ウエスト電力</v>
      </c>
      <c r="BA121" s="52" t="str">
        <f>IF(参照!G121="","",参照!G121)</f>
        <v>(株)ウエスト電力_メニューB(残差)</v>
      </c>
      <c r="BB121" s="52">
        <f t="shared" si="32"/>
        <v>0.308</v>
      </c>
      <c r="BD121" s="52" t="str">
        <f>IF(参照!L121="","",参照!L121)</f>
        <v>伊藤忠商事(株)</v>
      </c>
    </row>
    <row r="122" spans="47:56">
      <c r="AU122" s="52" t="str">
        <f>IF(参照!A122="","",参照!A122)</f>
        <v/>
      </c>
      <c r="AV122" s="52" t="str">
        <f>IF(参照!B122="","",参照!B122)</f>
        <v/>
      </c>
      <c r="AW122" s="52" t="str">
        <f>IF(参照!C122="","",参照!C122)</f>
        <v/>
      </c>
      <c r="AX122" s="52" t="str">
        <f>IF(参照!D122="","",参照!D122)</f>
        <v>(参考値)事業者全体</v>
      </c>
      <c r="AY122" s="52">
        <f>IF(参照!E122="","",参照!E122)</f>
        <v>3.1799999999999998E-4</v>
      </c>
      <c r="AZ122" s="52" t="str">
        <f>IF(参照!F122="","",参照!F122)</f>
        <v>(株)ウエスト電力</v>
      </c>
      <c r="BA122" s="52" t="str">
        <f>IF(参照!G122="","",参照!G122)</f>
        <v>(株)ウエスト電力_(参考値)事業者全体</v>
      </c>
      <c r="BB122" s="52">
        <f t="shared" si="32"/>
        <v>0.318</v>
      </c>
      <c r="BD122" s="52" t="str">
        <f>IF(参照!L122="","",参照!L122)</f>
        <v>伊藤忠プランテック(株)</v>
      </c>
    </row>
    <row r="123" spans="47:56">
      <c r="AU123" s="52" t="str">
        <f>IF(参照!A123="","",参照!A123)</f>
        <v>A0039</v>
      </c>
      <c r="AV123" s="52" t="str">
        <f>IF(参照!B123="","",参照!B123)</f>
        <v>北海道瓦斯(株)</v>
      </c>
      <c r="AW123" s="52">
        <f>IF(参照!C123="","",参照!C123)</f>
        <v>4.7899999999999999E-4</v>
      </c>
      <c r="AX123" s="52" t="str">
        <f>IF(参照!D123="","",参照!D123)</f>
        <v>メニューA</v>
      </c>
      <c r="AY123" s="52">
        <f>IF(参照!E123="","",参照!E123)</f>
        <v>0</v>
      </c>
      <c r="AZ123" s="52" t="str">
        <f>IF(参照!F123="","",参照!F123)</f>
        <v>北海道瓦斯(株)</v>
      </c>
      <c r="BA123" s="52" t="str">
        <f>IF(参照!G123="","",参照!G123)</f>
        <v>北海道瓦斯(株)_メニューA</v>
      </c>
      <c r="BB123" s="52">
        <f t="shared" si="32"/>
        <v>0</v>
      </c>
      <c r="BD123" s="52" t="str">
        <f>IF(参照!L123="","",参照!L123)</f>
        <v>いばらきコープ生活協同組合</v>
      </c>
    </row>
    <row r="124" spans="47:56">
      <c r="AU124" s="52" t="str">
        <f>IF(参照!A124="","",参照!A124)</f>
        <v/>
      </c>
      <c r="AV124" s="52" t="str">
        <f>IF(参照!B124="","",参照!B124)</f>
        <v/>
      </c>
      <c r="AW124" s="52" t="str">
        <f>IF(参照!C124="","",参照!C124)</f>
        <v/>
      </c>
      <c r="AX124" s="52" t="str">
        <f>IF(参照!D124="","",参照!D124)</f>
        <v>メニューB(残差)</v>
      </c>
      <c r="AY124" s="52">
        <f>IF(参照!E124="","",参照!E124)</f>
        <v>4.7899999999999999E-4</v>
      </c>
      <c r="AZ124" s="52" t="str">
        <f>IF(参照!F124="","",参照!F124)</f>
        <v>北海道瓦斯(株)</v>
      </c>
      <c r="BA124" s="52" t="str">
        <f>IF(参照!G124="","",参照!G124)</f>
        <v>北海道瓦斯(株)_メニューB(残差)</v>
      </c>
      <c r="BB124" s="52">
        <f t="shared" si="32"/>
        <v>0.47899999999999998</v>
      </c>
      <c r="BD124" s="52" t="str">
        <f>IF(参照!L124="","",参照!L124)</f>
        <v>入間ガス(株)</v>
      </c>
    </row>
    <row r="125" spans="47:56">
      <c r="AU125" s="52" t="str">
        <f>IF(参照!A125="","",参照!A125)</f>
        <v/>
      </c>
      <c r="AV125" s="52" t="str">
        <f>IF(参照!B125="","",参照!B125)</f>
        <v/>
      </c>
      <c r="AW125" s="52" t="str">
        <f>IF(参照!C125="","",参照!C125)</f>
        <v/>
      </c>
      <c r="AX125" s="52" t="str">
        <f>IF(参照!D125="","",参照!D125)</f>
        <v>(参考値)事業者全体</v>
      </c>
      <c r="AY125" s="52">
        <f>IF(参照!E125="","",参照!E125)</f>
        <v>4.6899999999999996E-4</v>
      </c>
      <c r="AZ125" s="52" t="str">
        <f>IF(参照!F125="","",参照!F125)</f>
        <v>北海道瓦斯(株)</v>
      </c>
      <c r="BA125" s="52" t="str">
        <f>IF(参照!G125="","",参照!G125)</f>
        <v>北海道瓦斯(株)_(参考値)事業者全体</v>
      </c>
      <c r="BB125" s="52">
        <f t="shared" si="32"/>
        <v>0.46899999999999997</v>
      </c>
      <c r="BD125" s="52" t="str">
        <f>IF(参照!L125="","",参照!L125)</f>
        <v>イワタニ関東(株)</v>
      </c>
    </row>
    <row r="126" spans="47:56">
      <c r="AU126" s="52" t="str">
        <f>IF(参照!A126="","",参照!A126)</f>
        <v>A0042</v>
      </c>
      <c r="AV126" s="52" t="str">
        <f>IF(参照!B126="","",参照!B126)</f>
        <v>新エネルギー開発(株)</v>
      </c>
      <c r="AW126" s="52">
        <f>IF(参照!C126="","",参照!C126)</f>
        <v>4.6999999999999999E-4</v>
      </c>
      <c r="AX126" s="52" t="str">
        <f>IF(参照!D126="","",参照!D126)</f>
        <v/>
      </c>
      <c r="AY126" s="52">
        <f>IF(参照!E126="","",参照!E126)</f>
        <v>4.5399999999999998E-4</v>
      </c>
      <c r="AZ126" s="52" t="str">
        <f>IF(参照!F126="","",参照!F126)</f>
        <v>新エネルギー開発(株)</v>
      </c>
      <c r="BA126" s="52" t="str">
        <f>IF(参照!G126="","",参照!G126)</f>
        <v>新エネルギー開発(株)_</v>
      </c>
      <c r="BB126" s="52">
        <f t="shared" si="32"/>
        <v>0.45399999999999996</v>
      </c>
      <c r="BD126" s="52" t="str">
        <f>IF(参照!L126="","",参照!L126)</f>
        <v>イワタニ首都圏(株)</v>
      </c>
    </row>
    <row r="127" spans="47:56">
      <c r="AU127" s="52" t="str">
        <f>IF(参照!A127="","",参照!A127)</f>
        <v>A0043</v>
      </c>
      <c r="AV127" s="52" t="str">
        <f>IF(参照!B127="","",参照!B127)</f>
        <v>伊藤忠エネクス(株)</v>
      </c>
      <c r="AW127" s="52" t="str">
        <f>IF(参照!C127="","",参照!C127)</f>
        <v>0.000453※</v>
      </c>
      <c r="AX127" s="52" t="str">
        <f>IF(参照!D127="","",参照!D127)</f>
        <v>メニューA</v>
      </c>
      <c r="AY127" s="52">
        <f>IF(参照!E127="","",参照!E127)</f>
        <v>3.97E-4</v>
      </c>
      <c r="AZ127" s="52" t="str">
        <f>IF(参照!F127="","",参照!F127)</f>
        <v>伊藤忠エネクス(株)</v>
      </c>
      <c r="BA127" s="52" t="str">
        <f>IF(参照!G127="","",参照!G127)</f>
        <v>伊藤忠エネクス(株)_メニューA</v>
      </c>
      <c r="BB127" s="52">
        <f t="shared" si="32"/>
        <v>0.39700000000000002</v>
      </c>
      <c r="BD127" s="52" t="str">
        <f>IF(参照!L127="","",参照!L127)</f>
        <v>イワタニセントラル北海道(株)</v>
      </c>
    </row>
    <row r="128" spans="47:56">
      <c r="AU128" s="52" t="str">
        <f>IF(参照!A128="","",参照!A128)</f>
        <v/>
      </c>
      <c r="AV128" s="52" t="str">
        <f>IF(参照!B128="","",参照!B128)</f>
        <v/>
      </c>
      <c r="AW128" s="52" t="str">
        <f>IF(参照!C128="","",参照!C128)</f>
        <v/>
      </c>
      <c r="AX128" s="52" t="str">
        <f>IF(参照!D128="","",参照!D128)</f>
        <v>メニューB</v>
      </c>
      <c r="AY128" s="52">
        <f>IF(参照!E128="","",参照!E128)</f>
        <v>3.5E-4</v>
      </c>
      <c r="AZ128" s="52" t="str">
        <f>IF(参照!F128="","",参照!F128)</f>
        <v>伊藤忠エネクス(株)</v>
      </c>
      <c r="BA128" s="52" t="str">
        <f>IF(参照!G128="","",参照!G128)</f>
        <v>伊藤忠エネクス(株)_メニューB</v>
      </c>
      <c r="BB128" s="52">
        <f t="shared" si="32"/>
        <v>0.35</v>
      </c>
      <c r="BD128" s="52" t="str">
        <f>IF(参照!L128="","",参照!L128)</f>
        <v>イワタニ東海(株)</v>
      </c>
    </row>
    <row r="129" spans="47:56">
      <c r="AU129" s="52" t="str">
        <f>IF(参照!A129="","",参照!A129)</f>
        <v/>
      </c>
      <c r="AV129" s="52" t="str">
        <f>IF(参照!B129="","",参照!B129)</f>
        <v/>
      </c>
      <c r="AW129" s="52" t="str">
        <f>IF(参照!C129="","",参照!C129)</f>
        <v/>
      </c>
      <c r="AX129" s="52" t="str">
        <f>IF(参照!D129="","",参照!D129)</f>
        <v>メニューC(残差)</v>
      </c>
      <c r="AY129" s="52">
        <f>IF(参照!E129="","",参照!E129)</f>
        <v>3.6400000000000001E-4</v>
      </c>
      <c r="AZ129" s="52" t="str">
        <f>IF(参照!F129="","",参照!F129)</f>
        <v>伊藤忠エネクス(株)</v>
      </c>
      <c r="BA129" s="52" t="str">
        <f>IF(参照!G129="","",参照!G129)</f>
        <v>伊藤忠エネクス(株)_メニューC(残差)</v>
      </c>
      <c r="BB129" s="52">
        <f t="shared" si="32"/>
        <v>0.36399999999999999</v>
      </c>
      <c r="BD129" s="52" t="str">
        <f>IF(参照!L129="","",参照!L129)</f>
        <v>イワタニ長野(株)</v>
      </c>
    </row>
    <row r="130" spans="47:56">
      <c r="AU130" s="52" t="str">
        <f>IF(参照!A130="","",参照!A130)</f>
        <v/>
      </c>
      <c r="AV130" s="52" t="str">
        <f>IF(参照!B130="","",参照!B130)</f>
        <v/>
      </c>
      <c r="AW130" s="52" t="str">
        <f>IF(参照!C130="","",参照!C130)</f>
        <v/>
      </c>
      <c r="AX130" s="52" t="str">
        <f>IF(参照!D130="","",参照!D130)</f>
        <v>(参考値)事業者全体</v>
      </c>
      <c r="AY130" s="52">
        <f>IF(参照!E130="","",参照!E130)</f>
        <v>4.6999999999999999E-4</v>
      </c>
      <c r="AZ130" s="52" t="str">
        <f>IF(参照!F130="","",参照!F130)</f>
        <v>伊藤忠エネクス(株)</v>
      </c>
      <c r="BA130" s="52" t="str">
        <f>IF(参照!G130="","",参照!G130)</f>
        <v>伊藤忠エネクス(株)_(参考値)事業者全体</v>
      </c>
      <c r="BB130" s="52">
        <f t="shared" si="32"/>
        <v>0.47</v>
      </c>
      <c r="BD130" s="52" t="str">
        <f>IF(参照!L130="","",参照!L130)</f>
        <v>イワタニ三重(株)</v>
      </c>
    </row>
    <row r="131" spans="47:56">
      <c r="AU131" s="52" t="str">
        <f>IF(参照!A131="","",参照!A131)</f>
        <v>A0045</v>
      </c>
      <c r="AV131" s="52" t="str">
        <f>IF(参照!B131="","",参照!B131)</f>
        <v>(株)Ｖ－Ｐｏｗｅｒ</v>
      </c>
      <c r="AW131" s="52">
        <f>IF(参照!C131="","",参照!C131)</f>
        <v>3.8000000000000002E-4</v>
      </c>
      <c r="AX131" s="52" t="str">
        <f>IF(参照!D131="","",参照!D131)</f>
        <v>メニューA</v>
      </c>
      <c r="AY131" s="52">
        <f>IF(参照!E131="","",参照!E131)</f>
        <v>2.72E-4</v>
      </c>
      <c r="AZ131" s="52" t="str">
        <f>IF(参照!F131="","",参照!F131)</f>
        <v>(株)Ｖ－Ｐｏｗｅｒ</v>
      </c>
      <c r="BA131" s="52" t="str">
        <f>IF(参照!G131="","",参照!G131)</f>
        <v>(株)Ｖ－Ｐｏｗｅｒ_メニューA</v>
      </c>
      <c r="BB131" s="52">
        <f t="shared" si="32"/>
        <v>0.27200000000000002</v>
      </c>
      <c r="BD131" s="52" t="str">
        <f>IF(参照!L131="","",参照!L131)</f>
        <v>(株)岩手ウッドパワー</v>
      </c>
    </row>
    <row r="132" spans="47:56">
      <c r="AU132" s="52" t="str">
        <f>IF(参照!A132="","",参照!A132)</f>
        <v/>
      </c>
      <c r="AV132" s="52" t="str">
        <f>IF(参照!B132="","",参照!B132)</f>
        <v/>
      </c>
      <c r="AW132" s="52" t="str">
        <f>IF(参照!C132="","",参照!C132)</f>
        <v/>
      </c>
      <c r="AX132" s="52" t="str">
        <f>IF(参照!D132="","",参照!D132)</f>
        <v>メニューB</v>
      </c>
      <c r="AY132" s="52">
        <f>IF(参照!E132="","",参照!E132)</f>
        <v>0</v>
      </c>
      <c r="AZ132" s="52" t="str">
        <f>IF(参照!F132="","",参照!F132)</f>
        <v>(株)Ｖ－Ｐｏｗｅｒ</v>
      </c>
      <c r="BA132" s="52" t="str">
        <f>IF(参照!G132="","",参照!G132)</f>
        <v>(株)Ｖ－Ｐｏｗｅｒ_メニューB</v>
      </c>
      <c r="BB132" s="52">
        <f t="shared" si="32"/>
        <v>0</v>
      </c>
      <c r="BD132" s="52" t="str">
        <f>IF(参照!L132="","",参照!L132)</f>
        <v>岩手電力(株)</v>
      </c>
    </row>
    <row r="133" spans="47:56">
      <c r="AU133" s="52" t="str">
        <f>IF(参照!A133="","",参照!A133)</f>
        <v/>
      </c>
      <c r="AV133" s="52" t="str">
        <f>IF(参照!B133="","",参照!B133)</f>
        <v/>
      </c>
      <c r="AW133" s="52" t="str">
        <f>IF(参照!C133="","",参照!C133)</f>
        <v/>
      </c>
      <c r="AX133" s="52" t="str">
        <f>IF(参照!D133="","",参照!D133)</f>
        <v>メニューC(残差)</v>
      </c>
      <c r="AY133" s="52">
        <f>IF(参照!E133="","",参照!E133)</f>
        <v>4.6999999999999999E-4</v>
      </c>
      <c r="AZ133" s="52" t="str">
        <f>IF(参照!F133="","",参照!F133)</f>
        <v>(株)Ｖ－Ｐｏｗｅｒ</v>
      </c>
      <c r="BA133" s="52" t="str">
        <f>IF(参照!G133="","",参照!G133)</f>
        <v>(株)Ｖ－Ｐｏｗｅｒ_メニューC(残差)</v>
      </c>
      <c r="BB133" s="52">
        <f t="shared" ref="BB133:BB196" si="33">AY133*1000</f>
        <v>0.47</v>
      </c>
      <c r="BD133" s="52" t="str">
        <f>IF(参照!L133="","",参照!L133)</f>
        <v>(株)インフォシステム</v>
      </c>
    </row>
    <row r="134" spans="47:56">
      <c r="AU134" s="52" t="str">
        <f>IF(参照!A134="","",参照!A134)</f>
        <v/>
      </c>
      <c r="AV134" s="52" t="str">
        <f>IF(参照!B134="","",参照!B134)</f>
        <v/>
      </c>
      <c r="AW134" s="52" t="str">
        <f>IF(参照!C134="","",参照!C134)</f>
        <v/>
      </c>
      <c r="AX134" s="52" t="str">
        <f>IF(参照!D134="","",参照!D134)</f>
        <v>(参考値)事業者全体</v>
      </c>
      <c r="AY134" s="52">
        <f>IF(参照!E134="","",参照!E134)</f>
        <v>4.5300000000000001E-4</v>
      </c>
      <c r="AZ134" s="52" t="str">
        <f>IF(参照!F134="","",参照!F134)</f>
        <v>(株)Ｖ－Ｐｏｗｅｒ</v>
      </c>
      <c r="BA134" s="52" t="str">
        <f>IF(参照!G134="","",参照!G134)</f>
        <v>(株)Ｖ－Ｐｏｗｅｒ_(参考値)事業者全体</v>
      </c>
      <c r="BB134" s="52">
        <f t="shared" si="33"/>
        <v>0.45300000000000001</v>
      </c>
      <c r="BD134" s="52" t="str">
        <f>IF(参照!L134="","",参照!L134)</f>
        <v>ヴィジョナリーパワー(株)</v>
      </c>
    </row>
    <row r="135" spans="47:56">
      <c r="AU135" s="52" t="str">
        <f>IF(参照!A135="","",参照!A135)</f>
        <v>A0046</v>
      </c>
      <c r="AV135" s="52" t="str">
        <f>IF(参照!B135="","",参照!B135)</f>
        <v>大和エネルギー(株)</v>
      </c>
      <c r="AW135" s="52">
        <f>IF(参照!C135="","",参照!C135)</f>
        <v>3.5599999999999998E-4</v>
      </c>
      <c r="AX135" s="52" t="str">
        <f>IF(参照!D135="","",参照!D135)</f>
        <v>メニューA</v>
      </c>
      <c r="AY135" s="52">
        <f>IF(参照!E135="","",参照!E135)</f>
        <v>0</v>
      </c>
      <c r="AZ135" s="52" t="str">
        <f>IF(参照!F135="","",参照!F135)</f>
        <v>大和エネルギー(株)</v>
      </c>
      <c r="BA135" s="52" t="str">
        <f>IF(参照!G135="","",参照!G135)</f>
        <v>大和エネルギー(株)_メニューA</v>
      </c>
      <c r="BB135" s="52">
        <f t="shared" si="33"/>
        <v>0</v>
      </c>
      <c r="BD135" s="52" t="str">
        <f>IF(参照!L135="","",参照!L135)</f>
        <v>(株)ウエスト電力</v>
      </c>
    </row>
    <row r="136" spans="47:56">
      <c r="AU136" s="52" t="str">
        <f>IF(参照!A136="","",参照!A136)</f>
        <v/>
      </c>
      <c r="AV136" s="52" t="str">
        <f>IF(参照!B136="","",参照!B136)</f>
        <v/>
      </c>
      <c r="AW136" s="52" t="str">
        <f>IF(参照!C136="","",参照!C136)</f>
        <v/>
      </c>
      <c r="AX136" s="52" t="str">
        <f>IF(参照!D136="","",参照!D136)</f>
        <v>メニューB(残差)</v>
      </c>
      <c r="AY136" s="52">
        <f>IF(参照!E136="","",参照!E136)</f>
        <v>2.9099999999999997E-4</v>
      </c>
      <c r="AZ136" s="52" t="str">
        <f>IF(参照!F136="","",参照!F136)</f>
        <v>大和エネルギー(株)</v>
      </c>
      <c r="BA136" s="52" t="str">
        <f>IF(参照!G136="","",参照!G136)</f>
        <v>大和エネルギー(株)_メニューB(残差)</v>
      </c>
      <c r="BB136" s="52">
        <f t="shared" si="33"/>
        <v>0.29099999999999998</v>
      </c>
      <c r="BD136" s="52" t="str">
        <f>IF(参照!L136="","",参照!L136)</f>
        <v>上田ガス(株)</v>
      </c>
    </row>
    <row r="137" spans="47:56">
      <c r="AU137" s="52" t="str">
        <f>IF(参照!A137="","",参照!A137)</f>
        <v/>
      </c>
      <c r="AV137" s="52" t="str">
        <f>IF(参照!B137="","",参照!B137)</f>
        <v/>
      </c>
      <c r="AW137" s="52" t="str">
        <f>IF(参照!C137="","",参照!C137)</f>
        <v/>
      </c>
      <c r="AX137" s="52" t="str">
        <f>IF(参照!D137="","",参照!D137)</f>
        <v>(参考値)事業者全体</v>
      </c>
      <c r="AY137" s="52">
        <f>IF(参照!E137="","",参照!E137)</f>
        <v>3.0199999999999997E-4</v>
      </c>
      <c r="AZ137" s="52" t="str">
        <f>IF(参照!F137="","",参照!F137)</f>
        <v>大和エネルギー(株)</v>
      </c>
      <c r="BA137" s="52" t="str">
        <f>IF(参照!G137="","",参照!G137)</f>
        <v>大和エネルギー(株)_(参考値)事業者全体</v>
      </c>
      <c r="BB137" s="52">
        <f t="shared" si="33"/>
        <v>0.30199999999999999</v>
      </c>
      <c r="BD137" s="52" t="str">
        <f>IF(参照!L137="","",参照!L137)</f>
        <v>うすきエネルギー(株)</v>
      </c>
    </row>
    <row r="138" spans="47:56">
      <c r="AU138" s="52" t="str">
        <f>IF(参照!A138="","",参照!A138)</f>
        <v>A0048</v>
      </c>
      <c r="AV138" s="52" t="str">
        <f>IF(参照!B138="","",参照!B138)</f>
        <v>大阪瓦斯(株)</v>
      </c>
      <c r="AW138" s="52">
        <f>IF(参照!C138="","",参照!C138)</f>
        <v>4.1199999999999999E-4</v>
      </c>
      <c r="AX138" s="52" t="str">
        <f>IF(参照!D138="","",参照!D138)</f>
        <v>メニューA</v>
      </c>
      <c r="AY138" s="52">
        <f>IF(参照!E138="","",参照!E138)</f>
        <v>0</v>
      </c>
      <c r="AZ138" s="52" t="str">
        <f>IF(参照!F138="","",参照!F138)</f>
        <v>大阪瓦斯(株)</v>
      </c>
      <c r="BA138" s="52" t="str">
        <f>IF(参照!G138="","",参照!G138)</f>
        <v>大阪瓦斯(株)_メニューA</v>
      </c>
      <c r="BB138" s="52">
        <f t="shared" si="33"/>
        <v>0</v>
      </c>
      <c r="BD138" s="52" t="str">
        <f>IF(参照!L138="","",参照!L138)</f>
        <v>(株)ウッドエナジー</v>
      </c>
    </row>
    <row r="139" spans="47:56">
      <c r="AU139" s="52" t="str">
        <f>IF(参照!A139="","",参照!A139)</f>
        <v/>
      </c>
      <c r="AV139" s="52" t="str">
        <f>IF(参照!B139="","",参照!B139)</f>
        <v/>
      </c>
      <c r="AW139" s="52" t="str">
        <f>IF(参照!C139="","",参照!C139)</f>
        <v/>
      </c>
      <c r="AX139" s="52" t="str">
        <f>IF(参照!D139="","",参照!D139)</f>
        <v>メニューB</v>
      </c>
      <c r="AY139" s="52">
        <f>IF(参照!E139="","",参照!E139)</f>
        <v>0</v>
      </c>
      <c r="AZ139" s="52" t="str">
        <f>IF(参照!F139="","",参照!F139)</f>
        <v>大阪瓦斯(株)</v>
      </c>
      <c r="BA139" s="52" t="str">
        <f>IF(参照!G139="","",参照!G139)</f>
        <v>大阪瓦斯(株)_メニューB</v>
      </c>
      <c r="BB139" s="52">
        <f t="shared" si="33"/>
        <v>0</v>
      </c>
      <c r="BD139" s="52" t="str">
        <f>IF(参照!L139="","",参照!L139)</f>
        <v>宇都宮ライトパワー(株)</v>
      </c>
    </row>
    <row r="140" spans="47:56">
      <c r="AU140" s="52" t="str">
        <f>IF(参照!A140="","",参照!A140)</f>
        <v/>
      </c>
      <c r="AV140" s="52" t="str">
        <f>IF(参照!B140="","",参照!B140)</f>
        <v/>
      </c>
      <c r="AW140" s="52" t="str">
        <f>IF(参照!C140="","",参照!C140)</f>
        <v/>
      </c>
      <c r="AX140" s="52" t="str">
        <f>IF(参照!D140="","",参照!D140)</f>
        <v>メニューC</v>
      </c>
      <c r="AY140" s="52">
        <f>IF(参照!E140="","",参照!E140)</f>
        <v>3.9600000000000003E-4</v>
      </c>
      <c r="AZ140" s="52" t="str">
        <f>IF(参照!F140="","",参照!F140)</f>
        <v>大阪瓦斯(株)</v>
      </c>
      <c r="BA140" s="52" t="str">
        <f>IF(参照!G140="","",参照!G140)</f>
        <v>大阪瓦斯(株)_メニューC</v>
      </c>
      <c r="BB140" s="52">
        <f t="shared" si="33"/>
        <v>0.39600000000000002</v>
      </c>
      <c r="BD140" s="52" t="str">
        <f>IF(参照!L140="","",参照!L140)</f>
        <v>うべ未来エネルギー(株)</v>
      </c>
    </row>
    <row r="141" spans="47:56">
      <c r="AU141" s="52" t="str">
        <f>IF(参照!A141="","",参照!A141)</f>
        <v/>
      </c>
      <c r="AV141" s="52" t="str">
        <f>IF(参照!B141="","",参照!B141)</f>
        <v/>
      </c>
      <c r="AW141" s="52" t="str">
        <f>IF(参照!C141="","",参照!C141)</f>
        <v/>
      </c>
      <c r="AX141" s="52" t="str">
        <f>IF(参照!D141="","",参照!D141)</f>
        <v>メニューD(残差)</v>
      </c>
      <c r="AY141" s="52">
        <f>IF(参照!E141="","",参照!E141)</f>
        <v>4.5800000000000002E-4</v>
      </c>
      <c r="AZ141" s="52" t="str">
        <f>IF(参照!F141="","",参照!F141)</f>
        <v>大阪瓦斯(株)</v>
      </c>
      <c r="BA141" s="52" t="str">
        <f>IF(参照!G141="","",参照!G141)</f>
        <v>大阪瓦斯(株)_メニューD(残差)</v>
      </c>
      <c r="BB141" s="52">
        <f t="shared" si="33"/>
        <v>0.45800000000000002</v>
      </c>
      <c r="BD141" s="52" t="str">
        <f>IF(参照!L141="","",参照!L141)</f>
        <v>エア・ウォーター(株)</v>
      </c>
    </row>
    <row r="142" spans="47:56">
      <c r="AU142" s="52" t="str">
        <f>IF(参照!A142="","",参照!A142)</f>
        <v/>
      </c>
      <c r="AV142" s="52" t="str">
        <f>IF(参照!B142="","",参照!B142)</f>
        <v/>
      </c>
      <c r="AW142" s="52" t="str">
        <f>IF(参照!C142="","",参照!C142)</f>
        <v/>
      </c>
      <c r="AX142" s="52" t="str">
        <f>IF(参照!D142="","",参照!D142)</f>
        <v>(参考値)事業者全体</v>
      </c>
      <c r="AY142" s="52">
        <f>IF(参照!E142="","",参照!E142)</f>
        <v>4.2099999999999999E-4</v>
      </c>
      <c r="AZ142" s="52" t="str">
        <f>IF(参照!F142="","",参照!F142)</f>
        <v>大阪瓦斯(株)</v>
      </c>
      <c r="BA142" s="52" t="str">
        <f>IF(参照!G142="","",参照!G142)</f>
        <v>大阪瓦斯(株)_(参考値)事業者全体</v>
      </c>
      <c r="BB142" s="52">
        <f t="shared" si="33"/>
        <v>0.42099999999999999</v>
      </c>
      <c r="BD142" s="52" t="str">
        <f>IF(参照!L142="","",参照!L142)</f>
        <v>エア・ウォーター・ライフソリューション(株)(旧：エア・ウォーター北海道(株))</v>
      </c>
    </row>
    <row r="143" spans="47:56">
      <c r="AU143" s="52" t="str">
        <f>IF(参照!A143="","",参照!A143)</f>
        <v>A0049</v>
      </c>
      <c r="AV143" s="52" t="str">
        <f>IF(参照!B143="","",参照!B143)</f>
        <v>エフビットコミュニケーションズ(株)　</v>
      </c>
      <c r="AW143" s="52">
        <f>IF(参照!C143="","",参照!C143)</f>
        <v>4.5800000000000002E-4</v>
      </c>
      <c r="AX143" s="52" t="str">
        <f>IF(参照!D143="","",参照!D143)</f>
        <v>メニューA</v>
      </c>
      <c r="AY143" s="52">
        <f>IF(参照!E143="","",参照!E143)</f>
        <v>2.4800000000000001E-4</v>
      </c>
      <c r="AZ143" s="52" t="str">
        <f>IF(参照!F143="","",参照!F143)</f>
        <v>エフビットコミュニケーションズ(株)　</v>
      </c>
      <c r="BA143" s="52" t="str">
        <f>IF(参照!G143="","",参照!G143)</f>
        <v>エフビットコミュニケーションズ(株)　_メニューA</v>
      </c>
      <c r="BB143" s="52">
        <f t="shared" si="33"/>
        <v>0.248</v>
      </c>
      <c r="BD143" s="52" t="str">
        <f>IF(参照!L143="","",参照!L143)</f>
        <v>(株)エイチティーピー</v>
      </c>
    </row>
    <row r="144" spans="47:56">
      <c r="AU144" s="52" t="str">
        <f>IF(参照!A144="","",参照!A144)</f>
        <v/>
      </c>
      <c r="AV144" s="52" t="str">
        <f>IF(参照!B144="","",参照!B144)</f>
        <v/>
      </c>
      <c r="AW144" s="52" t="str">
        <f>IF(参照!C144="","",参照!C144)</f>
        <v/>
      </c>
      <c r="AX144" s="52" t="str">
        <f>IF(参照!D144="","",参照!D144)</f>
        <v>メニューB</v>
      </c>
      <c r="AY144" s="52">
        <f>IF(参照!E144="","",参照!E144)</f>
        <v>0</v>
      </c>
      <c r="AZ144" s="52" t="str">
        <f>IF(参照!F144="","",参照!F144)</f>
        <v>エフビットコミュニケーションズ(株)　</v>
      </c>
      <c r="BA144" s="52" t="str">
        <f>IF(参照!G144="","",参照!G144)</f>
        <v>エフビットコミュニケーションズ(株)　_メニューB</v>
      </c>
      <c r="BB144" s="52">
        <f t="shared" si="33"/>
        <v>0</v>
      </c>
      <c r="BD144" s="52" t="str">
        <f>IF(参照!L144="","",参照!L144)</f>
        <v>(株)エーコープサービス</v>
      </c>
    </row>
    <row r="145" spans="47:56">
      <c r="AU145" s="52" t="str">
        <f>IF(参照!A145="","",参照!A145)</f>
        <v/>
      </c>
      <c r="AV145" s="52" t="str">
        <f>IF(参照!B145="","",参照!B145)</f>
        <v/>
      </c>
      <c r="AW145" s="52" t="str">
        <f>IF(参照!C145="","",参照!C145)</f>
        <v/>
      </c>
      <c r="AX145" s="52" t="str">
        <f>IF(参照!D145="","",参照!D145)</f>
        <v>メニューC(残差)</v>
      </c>
      <c r="AY145" s="52">
        <f>IF(参照!E145="","",参照!E145)</f>
        <v>5.2800000000000004E-4</v>
      </c>
      <c r="AZ145" s="52" t="str">
        <f>IF(参照!F145="","",参照!F145)</f>
        <v>エフビットコミュニケーションズ(株)　</v>
      </c>
      <c r="BA145" s="52" t="str">
        <f>IF(参照!G145="","",参照!G145)</f>
        <v>エフビットコミュニケーションズ(株)　_メニューC(残差)</v>
      </c>
      <c r="BB145" s="52">
        <f t="shared" si="33"/>
        <v>0.52800000000000002</v>
      </c>
      <c r="BD145" s="52" t="str">
        <f>IF(参照!L145="","",参照!L145)</f>
        <v>(株)エージーピー　</v>
      </c>
    </row>
    <row r="146" spans="47:56">
      <c r="AU146" s="52" t="str">
        <f>IF(参照!A146="","",参照!A146)</f>
        <v/>
      </c>
      <c r="AV146" s="52" t="str">
        <f>IF(参照!B146="","",参照!B146)</f>
        <v/>
      </c>
      <c r="AW146" s="52" t="str">
        <f>IF(参照!C146="","",参照!C146)</f>
        <v/>
      </c>
      <c r="AX146" s="52" t="str">
        <f>IF(参照!D146="","",参照!D146)</f>
        <v>(参考値)事業者全体</v>
      </c>
      <c r="AY146" s="52">
        <f>IF(参照!E146="","",参照!E146)</f>
        <v>4.7699999999999999E-4</v>
      </c>
      <c r="AZ146" s="52" t="str">
        <f>IF(参照!F146="","",参照!F146)</f>
        <v>エフビットコミュニケーションズ(株)　</v>
      </c>
      <c r="BA146" s="52" t="str">
        <f>IF(参照!G146="","",参照!G146)</f>
        <v>エフビットコミュニケーションズ(株)　_(参考値)事業者全体</v>
      </c>
      <c r="BB146" s="52">
        <f t="shared" si="33"/>
        <v>0.47699999999999998</v>
      </c>
      <c r="BD146" s="52" t="str">
        <f>IF(参照!L146="","",参照!L146)</f>
        <v>(株)エコア</v>
      </c>
    </row>
    <row r="147" spans="47:56">
      <c r="AU147" s="52" t="str">
        <f>IF(参照!A147="","",参照!A147)</f>
        <v>A0050</v>
      </c>
      <c r="AV147" s="52" t="str">
        <f>IF(参照!B147="","",参照!B147)</f>
        <v>ＥＮＥＯＳ(株)</v>
      </c>
      <c r="AW147" s="52">
        <f>IF(参照!C147="","",参照!C147)</f>
        <v>4.06E-4</v>
      </c>
      <c r="AX147" s="52" t="str">
        <f>IF(参照!D147="","",参照!D147)</f>
        <v>メニューA</v>
      </c>
      <c r="AY147" s="52">
        <f>IF(参照!E147="","",参照!E147)</f>
        <v>0</v>
      </c>
      <c r="AZ147" s="52" t="str">
        <f>IF(参照!F147="","",参照!F147)</f>
        <v>ＥＮＥＯＳ(株)</v>
      </c>
      <c r="BA147" s="52" t="str">
        <f>IF(参照!G147="","",参照!G147)</f>
        <v>ＥＮＥＯＳ(株)_メニューA</v>
      </c>
      <c r="BB147" s="52">
        <f t="shared" si="33"/>
        <v>0</v>
      </c>
      <c r="BD147" s="52" t="str">
        <f>IF(参照!L147="","",参照!L147)</f>
        <v>(株)エコスタイル</v>
      </c>
    </row>
    <row r="148" spans="47:56">
      <c r="AU148" s="52" t="str">
        <f>IF(参照!A148="","",参照!A148)</f>
        <v/>
      </c>
      <c r="AV148" s="52" t="str">
        <f>IF(参照!B148="","",参照!B148)</f>
        <v/>
      </c>
      <c r="AW148" s="52" t="str">
        <f>IF(参照!C148="","",参照!C148)</f>
        <v/>
      </c>
      <c r="AX148" s="52" t="str">
        <f>IF(参照!D148="","",参照!D148)</f>
        <v>メニューB</v>
      </c>
      <c r="AY148" s="52">
        <f>IF(参照!E148="","",参照!E148)</f>
        <v>0</v>
      </c>
      <c r="AZ148" s="52" t="str">
        <f>IF(参照!F148="","",参照!F148)</f>
        <v>ＥＮＥＯＳ(株)</v>
      </c>
      <c r="BA148" s="52" t="str">
        <f>IF(参照!G148="","",参照!G148)</f>
        <v>ＥＮＥＯＳ(株)_メニューB</v>
      </c>
      <c r="BB148" s="52">
        <f t="shared" si="33"/>
        <v>0</v>
      </c>
      <c r="BD148" s="52" t="str">
        <f>IF(参照!L148="","",参照!L148)</f>
        <v>(株)エコログ</v>
      </c>
    </row>
    <row r="149" spans="47:56">
      <c r="AU149" s="52" t="str">
        <f>IF(参照!A149="","",参照!A149)</f>
        <v/>
      </c>
      <c r="AV149" s="52" t="str">
        <f>IF(参照!B149="","",参照!B149)</f>
        <v/>
      </c>
      <c r="AW149" s="52" t="str">
        <f>IF(参照!C149="","",参照!C149)</f>
        <v/>
      </c>
      <c r="AX149" s="52" t="str">
        <f>IF(参照!D149="","",参照!D149)</f>
        <v>メニューC</v>
      </c>
      <c r="AY149" s="52">
        <f>IF(参照!E149="","",参照!E149)</f>
        <v>0</v>
      </c>
      <c r="AZ149" s="52" t="str">
        <f>IF(参照!F149="","",参照!F149)</f>
        <v>ＥＮＥＯＳ(株)</v>
      </c>
      <c r="BA149" s="52" t="str">
        <f>IF(参照!G149="","",参照!G149)</f>
        <v>ＥＮＥＯＳ(株)_メニューC</v>
      </c>
      <c r="BB149" s="52">
        <f t="shared" si="33"/>
        <v>0</v>
      </c>
      <c r="BD149" s="52" t="str">
        <f>IF(参照!L149="","",参照!L149)</f>
        <v>(株)エスエナジー</v>
      </c>
    </row>
    <row r="150" spans="47:56">
      <c r="AU150" s="52" t="str">
        <f>IF(参照!A150="","",参照!A150)</f>
        <v/>
      </c>
      <c r="AV150" s="52" t="str">
        <f>IF(参照!B150="","",参照!B150)</f>
        <v/>
      </c>
      <c r="AW150" s="52" t="str">
        <f>IF(参照!C150="","",参照!C150)</f>
        <v/>
      </c>
      <c r="AX150" s="52" t="str">
        <f>IF(参照!D150="","",参照!D150)</f>
        <v>メニューD(残差)</v>
      </c>
      <c r="AY150" s="52">
        <f>IF(参照!E150="","",参照!E150)</f>
        <v>4.5199999999999998E-4</v>
      </c>
      <c r="AZ150" s="52" t="str">
        <f>IF(参照!F150="","",参照!F150)</f>
        <v>ＥＮＥＯＳ(株)</v>
      </c>
      <c r="BA150" s="52" t="str">
        <f>IF(参照!G150="","",参照!G150)</f>
        <v>ＥＮＥＯＳ(株)_メニューD(残差)</v>
      </c>
      <c r="BB150" s="52">
        <f t="shared" si="33"/>
        <v>0.45199999999999996</v>
      </c>
      <c r="BD150" s="52" t="str">
        <f>IF(参照!L150="","",参照!L150)</f>
        <v>(株)エスケーエナジー</v>
      </c>
    </row>
    <row r="151" spans="47:56">
      <c r="AU151" s="52" t="str">
        <f>IF(参照!A151="","",参照!A151)</f>
        <v/>
      </c>
      <c r="AV151" s="52" t="str">
        <f>IF(参照!B151="","",参照!B151)</f>
        <v/>
      </c>
      <c r="AW151" s="52" t="str">
        <f>IF(参照!C151="","",参照!C151)</f>
        <v/>
      </c>
      <c r="AX151" s="52" t="str">
        <f>IF(参照!D151="","",参照!D151)</f>
        <v>(参考値)事業者全体</v>
      </c>
      <c r="AY151" s="52">
        <f>IF(参照!E151="","",参照!E151)</f>
        <v>4.7699999999999999E-4</v>
      </c>
      <c r="AZ151" s="52" t="str">
        <f>IF(参照!F151="","",参照!F151)</f>
        <v>ＥＮＥＯＳ(株)</v>
      </c>
      <c r="BA151" s="52" t="str">
        <f>IF(参照!G151="","",参照!G151)</f>
        <v>ＥＮＥＯＳ(株)_(参考値)事業者全体</v>
      </c>
      <c r="BB151" s="52">
        <f t="shared" si="33"/>
        <v>0.47699999999999998</v>
      </c>
      <c r="BD151" s="52" t="str">
        <f>IF(参照!L151="","",参照!L151)</f>
        <v>越後天然ガス(株)</v>
      </c>
    </row>
    <row r="152" spans="47:56">
      <c r="AU152" s="52" t="str">
        <f>IF(参照!A152="","",参照!A152)</f>
        <v>A0051</v>
      </c>
      <c r="AV152" s="52" t="str">
        <f>IF(参照!B152="","",参照!B152)</f>
        <v>真庭バイオエネルギー(株)</v>
      </c>
      <c r="AW152" s="52">
        <f>IF(参照!C152="","",参照!C152)</f>
        <v>5.0000000000000002E-5</v>
      </c>
      <c r="AX152" s="52" t="str">
        <f>IF(参照!D152="","",参照!D152)</f>
        <v/>
      </c>
      <c r="AY152" s="52">
        <f>IF(参照!E152="","",参照!E152)</f>
        <v>4.6200000000000001E-4</v>
      </c>
      <c r="AZ152" s="52" t="str">
        <f>IF(参照!F152="","",参照!F152)</f>
        <v>真庭バイオエネルギー(株)</v>
      </c>
      <c r="BA152" s="52" t="str">
        <f>IF(参照!G152="","",参照!G152)</f>
        <v>真庭バイオエネルギー(株)_</v>
      </c>
      <c r="BB152" s="52">
        <f t="shared" si="33"/>
        <v>0.46200000000000002</v>
      </c>
      <c r="BD152" s="52" t="str">
        <f>IF(参照!L152="","",参照!L152)</f>
        <v>エッセンシャルエナジー(株)</v>
      </c>
    </row>
    <row r="153" spans="47:56">
      <c r="AU153" s="52" t="str">
        <f>IF(参照!A153="","",参照!A153)</f>
        <v>A0052</v>
      </c>
      <c r="AV153" s="52" t="str">
        <f>IF(参照!B153="","",参照!B153)</f>
        <v>三井物産(株)</v>
      </c>
      <c r="AW153" s="52" t="str">
        <f>IF(参照!C153="","",参照!C153)</f>
        <v>0.000453※</v>
      </c>
      <c r="AX153" s="52" t="str">
        <f>IF(参照!D153="","",参照!D153)</f>
        <v>メニューA</v>
      </c>
      <c r="AY153" s="52">
        <f>IF(参照!E153="","",参照!E153)</f>
        <v>0</v>
      </c>
      <c r="AZ153" s="52" t="str">
        <f>IF(参照!F153="","",参照!F153)</f>
        <v>三井物産(株)</v>
      </c>
      <c r="BA153" s="52" t="str">
        <f>IF(参照!G153="","",参照!G153)</f>
        <v>三井物産(株)_メニューA</v>
      </c>
      <c r="BB153" s="52">
        <f t="shared" si="33"/>
        <v>0</v>
      </c>
      <c r="BD153" s="52" t="str">
        <f>IF(参照!L153="","",参照!L153)</f>
        <v>(株)エナネス</v>
      </c>
    </row>
    <row r="154" spans="47:56">
      <c r="AU154" s="52" t="str">
        <f>IF(参照!A154="","",参照!A154)</f>
        <v/>
      </c>
      <c r="AV154" s="52" t="str">
        <f>IF(参照!B154="","",参照!B154)</f>
        <v/>
      </c>
      <c r="AW154" s="52" t="str">
        <f>IF(参照!C154="","",参照!C154)</f>
        <v/>
      </c>
      <c r="AX154" s="52" t="str">
        <f>IF(参照!D154="","",参照!D154)</f>
        <v>メニューB</v>
      </c>
      <c r="AY154" s="52">
        <f>IF(参照!E154="","",参照!E154)</f>
        <v>2.7300000000000002E-4</v>
      </c>
      <c r="AZ154" s="52" t="str">
        <f>IF(参照!F154="","",参照!F154)</f>
        <v>三井物産(株)</v>
      </c>
      <c r="BA154" s="52" t="str">
        <f>IF(参照!G154="","",参照!G154)</f>
        <v>三井物産(株)_メニューB</v>
      </c>
      <c r="BB154" s="52">
        <f t="shared" si="33"/>
        <v>0.27300000000000002</v>
      </c>
      <c r="BD154" s="52" t="str">
        <f>IF(参照!L154="","",参照!L154)</f>
        <v>(株)エナリス・パワー・マーケティング</v>
      </c>
    </row>
    <row r="155" spans="47:56">
      <c r="AU155" s="52" t="str">
        <f>IF(参照!A155="","",参照!A155)</f>
        <v/>
      </c>
      <c r="AV155" s="52" t="str">
        <f>IF(参照!B155="","",参照!B155)</f>
        <v/>
      </c>
      <c r="AW155" s="52" t="str">
        <f>IF(参照!C155="","",参照!C155)</f>
        <v/>
      </c>
      <c r="AX155" s="52" t="str">
        <f>IF(参照!D155="","",参照!D155)</f>
        <v>メニューC(残差)</v>
      </c>
      <c r="AY155" s="52">
        <f>IF(参照!E155="","",参照!E155)</f>
        <v>6.7599999999999995E-4</v>
      </c>
      <c r="AZ155" s="52" t="str">
        <f>IF(参照!F155="","",参照!F155)</f>
        <v>三井物産(株)</v>
      </c>
      <c r="BA155" s="52" t="str">
        <f>IF(参照!G155="","",参照!G155)</f>
        <v>三井物産(株)_メニューC(残差)</v>
      </c>
      <c r="BB155" s="52">
        <f t="shared" si="33"/>
        <v>0.67599999999999993</v>
      </c>
      <c r="BD155" s="52" t="str">
        <f>IF(参照!L155="","",参照!L155)</f>
        <v>(株)エネアーク関西</v>
      </c>
    </row>
    <row r="156" spans="47:56">
      <c r="AU156" s="52" t="str">
        <f>IF(参照!A156="","",参照!A156)</f>
        <v/>
      </c>
      <c r="AV156" s="52" t="str">
        <f>IF(参照!B156="","",参照!B156)</f>
        <v/>
      </c>
      <c r="AW156" s="52" t="str">
        <f>IF(参照!C156="","",参照!C156)</f>
        <v/>
      </c>
      <c r="AX156" s="52" t="str">
        <f>IF(参照!D156="","",参照!D156)</f>
        <v>(参考値)事業者全体</v>
      </c>
      <c r="AY156" s="52">
        <f>IF(参照!E156="","",参照!E156)</f>
        <v>9.0200000000000002E-4</v>
      </c>
      <c r="AZ156" s="52" t="str">
        <f>IF(参照!F156="","",参照!F156)</f>
        <v>三井物産(株)</v>
      </c>
      <c r="BA156" s="52" t="str">
        <f>IF(参照!G156="","",参照!G156)</f>
        <v>三井物産(株)_(参考値)事業者全体</v>
      </c>
      <c r="BB156" s="52">
        <f t="shared" si="33"/>
        <v>0.90200000000000002</v>
      </c>
      <c r="BD156" s="52" t="str">
        <f>IF(参照!L156="","",参照!L156)</f>
        <v>(株)エネアーク関東</v>
      </c>
    </row>
    <row r="157" spans="47:56">
      <c r="AU157" s="52" t="str">
        <f>IF(参照!A157="","",参照!A157)</f>
        <v>A0053</v>
      </c>
      <c r="AV157" s="52" t="str">
        <f>IF(参照!B157="","",参照!B157)</f>
        <v>オリックス(株)</v>
      </c>
      <c r="AW157" s="52">
        <f>IF(参照!C157="","",参照!C157)</f>
        <v>5.22E-4</v>
      </c>
      <c r="AX157" s="52" t="str">
        <f>IF(参照!D157="","",参照!D157)</f>
        <v>メニューA</v>
      </c>
      <c r="AY157" s="52">
        <f>IF(参照!E157="","",参照!E157)</f>
        <v>3.9899999999999999E-4</v>
      </c>
      <c r="AZ157" s="52" t="str">
        <f>IF(参照!F157="","",参照!F157)</f>
        <v>オリックス(株)</v>
      </c>
      <c r="BA157" s="52" t="str">
        <f>IF(参照!G157="","",参照!G157)</f>
        <v>オリックス(株)_メニューA</v>
      </c>
      <c r="BB157" s="52">
        <f t="shared" si="33"/>
        <v>0.39900000000000002</v>
      </c>
      <c r="BD157" s="52" t="str">
        <f>IF(参照!L157="","",参照!L157)</f>
        <v>(株)エネウィル(旧：ＪＡＧ国際エナジー(株))</v>
      </c>
    </row>
    <row r="158" spans="47:56">
      <c r="AU158" s="52" t="str">
        <f>IF(参照!A158="","",参照!A158)</f>
        <v/>
      </c>
      <c r="AV158" s="52" t="str">
        <f>IF(参照!B158="","",参照!B158)</f>
        <v/>
      </c>
      <c r="AW158" s="52" t="str">
        <f>IF(参照!C158="","",参照!C158)</f>
        <v/>
      </c>
      <c r="AX158" s="52" t="str">
        <f>IF(参照!D158="","",参照!D158)</f>
        <v>メニューB</v>
      </c>
      <c r="AY158" s="52">
        <f>IF(参照!E158="","",参照!E158)</f>
        <v>2.99E-4</v>
      </c>
      <c r="AZ158" s="52" t="str">
        <f>IF(参照!F158="","",参照!F158)</f>
        <v>オリックス(株)</v>
      </c>
      <c r="BA158" s="52" t="str">
        <f>IF(参照!G158="","",参照!G158)</f>
        <v>オリックス(株)_メニューB</v>
      </c>
      <c r="BB158" s="52">
        <f t="shared" si="33"/>
        <v>0.29899999999999999</v>
      </c>
      <c r="BD158" s="52" t="str">
        <f>IF(参照!L158="","",参照!L158)</f>
        <v>(株)エネクスライフサービス</v>
      </c>
    </row>
    <row r="159" spans="47:56">
      <c r="AU159" s="52" t="str">
        <f>IF(参照!A159="","",参照!A159)</f>
        <v/>
      </c>
      <c r="AV159" s="52" t="str">
        <f>IF(参照!B159="","",参照!B159)</f>
        <v/>
      </c>
      <c r="AW159" s="52" t="str">
        <f>IF(参照!C159="","",参照!C159)</f>
        <v/>
      </c>
      <c r="AX159" s="52" t="str">
        <f>IF(参照!D159="","",参照!D159)</f>
        <v>メニューC</v>
      </c>
      <c r="AY159" s="52">
        <f>IF(参照!E159="","",参照!E159)</f>
        <v>1.9900000000000001E-4</v>
      </c>
      <c r="AZ159" s="52" t="str">
        <f>IF(参照!F159="","",参照!F159)</f>
        <v>オリックス(株)</v>
      </c>
      <c r="BA159" s="52" t="str">
        <f>IF(参照!G159="","",参照!G159)</f>
        <v>オリックス(株)_メニューC</v>
      </c>
      <c r="BB159" s="52">
        <f t="shared" si="33"/>
        <v>0.19900000000000001</v>
      </c>
      <c r="BD159" s="52" t="str">
        <f>IF(参照!L159="","",参照!L159)</f>
        <v>(株)エネクル(旧：堀川産業(株))</v>
      </c>
    </row>
    <row r="160" spans="47:56">
      <c r="AU160" s="52" t="str">
        <f>IF(参照!A160="","",参照!A160)</f>
        <v/>
      </c>
      <c r="AV160" s="52" t="str">
        <f>IF(参照!B160="","",参照!B160)</f>
        <v/>
      </c>
      <c r="AW160" s="52" t="str">
        <f>IF(参照!C160="","",参照!C160)</f>
        <v/>
      </c>
      <c r="AX160" s="52" t="str">
        <f>IF(参照!D160="","",参照!D160)</f>
        <v>メニューD</v>
      </c>
      <c r="AY160" s="52">
        <f>IF(参照!E160="","",参照!E160)</f>
        <v>0</v>
      </c>
      <c r="AZ160" s="52" t="str">
        <f>IF(参照!F160="","",参照!F160)</f>
        <v>オリックス(株)</v>
      </c>
      <c r="BA160" s="52" t="str">
        <f>IF(参照!G160="","",参照!G160)</f>
        <v>オリックス(株)_メニューD</v>
      </c>
      <c r="BB160" s="52">
        <f t="shared" si="33"/>
        <v>0</v>
      </c>
      <c r="BD160" s="52" t="str">
        <f>IF(参照!L160="","",参照!L160)</f>
        <v>エネサーブ(株)</v>
      </c>
    </row>
    <row r="161" spans="47:56">
      <c r="AU161" s="52" t="str">
        <f>IF(参照!A161="","",参照!A161)</f>
        <v/>
      </c>
      <c r="AV161" s="52" t="str">
        <f>IF(参照!B161="","",参照!B161)</f>
        <v/>
      </c>
      <c r="AW161" s="52" t="str">
        <f>IF(参照!C161="","",参照!C161)</f>
        <v/>
      </c>
      <c r="AX161" s="52" t="str">
        <f>IF(参照!D161="","",参照!D161)</f>
        <v>メニューE</v>
      </c>
      <c r="AY161" s="52">
        <f>IF(参照!E161="","",参照!E161)</f>
        <v>4.4999999999999999E-4</v>
      </c>
      <c r="AZ161" s="52" t="str">
        <f>IF(参照!F161="","",参照!F161)</f>
        <v>オリックス(株)</v>
      </c>
      <c r="BA161" s="52" t="str">
        <f>IF(参照!G161="","",参照!G161)</f>
        <v>オリックス(株)_メニューE</v>
      </c>
      <c r="BB161" s="52">
        <f t="shared" si="33"/>
        <v>0.45</v>
      </c>
      <c r="BD161" s="52" t="str">
        <f>IF(参照!L161="","",参照!L161)</f>
        <v>(株)エネサンス関東</v>
      </c>
    </row>
    <row r="162" spans="47:56">
      <c r="AU162" s="52" t="str">
        <f>IF(参照!A162="","",参照!A162)</f>
        <v/>
      </c>
      <c r="AV162" s="52" t="str">
        <f>IF(参照!B162="","",参照!B162)</f>
        <v/>
      </c>
      <c r="AW162" s="52" t="str">
        <f>IF(参照!C162="","",参照!C162)</f>
        <v/>
      </c>
      <c r="AX162" s="52" t="str">
        <f>IF(参照!D162="","",参照!D162)</f>
        <v>メニューF</v>
      </c>
      <c r="AY162" s="52">
        <f>IF(参照!E162="","",参照!E162)</f>
        <v>3.1500000000000001E-4</v>
      </c>
      <c r="AZ162" s="52" t="str">
        <f>IF(参照!F162="","",参照!F162)</f>
        <v>オリックス(株)</v>
      </c>
      <c r="BA162" s="52" t="str">
        <f>IF(参照!G162="","",参照!G162)</f>
        <v>オリックス(株)_メニューF</v>
      </c>
      <c r="BB162" s="52">
        <f t="shared" si="33"/>
        <v>0.315</v>
      </c>
      <c r="BD162" s="52" t="str">
        <f>IF(参照!L162="","",参照!L162)</f>
        <v>エネックス(株)</v>
      </c>
    </row>
    <row r="163" spans="47:56">
      <c r="AU163" s="52" t="str">
        <f>IF(参照!A163="","",参照!A163)</f>
        <v/>
      </c>
      <c r="AV163" s="52" t="str">
        <f>IF(参照!B163="","",参照!B163)</f>
        <v/>
      </c>
      <c r="AW163" s="52" t="str">
        <f>IF(参照!C163="","",参照!C163)</f>
        <v/>
      </c>
      <c r="AX163" s="52" t="str">
        <f>IF(参照!D163="","",参照!D163)</f>
        <v>メニューG</v>
      </c>
      <c r="AY163" s="52">
        <f>IF(参照!E163="","",参照!E163)</f>
        <v>2.3499999999999999E-4</v>
      </c>
      <c r="AZ163" s="52" t="str">
        <f>IF(参照!F163="","",参照!F163)</f>
        <v>オリックス(株)</v>
      </c>
      <c r="BA163" s="52" t="str">
        <f>IF(参照!G163="","",参照!G163)</f>
        <v>オリックス(株)_メニューG</v>
      </c>
      <c r="BB163" s="52">
        <f t="shared" si="33"/>
        <v>0.23499999999999999</v>
      </c>
      <c r="BD163" s="52" t="str">
        <f>IF(参照!L163="","",参照!L163)</f>
        <v>(株)エネット</v>
      </c>
    </row>
    <row r="164" spans="47:56">
      <c r="AU164" s="52" t="str">
        <f>IF(参照!A164="","",参照!A164)</f>
        <v/>
      </c>
      <c r="AV164" s="52" t="str">
        <f>IF(参照!B164="","",参照!B164)</f>
        <v/>
      </c>
      <c r="AW164" s="52" t="str">
        <f>IF(参照!C164="","",参照!C164)</f>
        <v/>
      </c>
      <c r="AX164" s="52" t="str">
        <f>IF(参照!D164="","",参照!D164)</f>
        <v>メニューH(残差)</v>
      </c>
      <c r="AY164" s="52">
        <f>IF(参照!E164="","",参照!E164)</f>
        <v>7.3399999999999995E-4</v>
      </c>
      <c r="AZ164" s="52" t="str">
        <f>IF(参照!F164="","",参照!F164)</f>
        <v>オリックス(株)</v>
      </c>
      <c r="BA164" s="52" t="str">
        <f>IF(参照!G164="","",参照!G164)</f>
        <v>オリックス(株)_メニューH(残差)</v>
      </c>
      <c r="BB164" s="52">
        <f t="shared" si="33"/>
        <v>0.73399999999999999</v>
      </c>
      <c r="BD164" s="52" t="str">
        <f>IF(参照!L164="","",参照!L164)</f>
        <v>エネトレード(株)</v>
      </c>
    </row>
    <row r="165" spans="47:56">
      <c r="AU165" s="52" t="str">
        <f>IF(参照!A165="","",参照!A165)</f>
        <v/>
      </c>
      <c r="AV165" s="52" t="str">
        <f>IF(参照!B165="","",参照!B165)</f>
        <v/>
      </c>
      <c r="AW165" s="52" t="str">
        <f>IF(参照!C165="","",参照!C165)</f>
        <v/>
      </c>
      <c r="AX165" s="52" t="str">
        <f>IF(参照!D165="","",参照!D165)</f>
        <v>(参考値)事業者全体</v>
      </c>
      <c r="AY165" s="52">
        <f>IF(参照!E165="","",参照!E165)</f>
        <v>5.2700000000000002E-4</v>
      </c>
      <c r="AZ165" s="52" t="str">
        <f>IF(参照!F165="","",参照!F165)</f>
        <v>オリックス(株)</v>
      </c>
      <c r="BA165" s="52" t="str">
        <f>IF(参照!G165="","",参照!G165)</f>
        <v>オリックス(株)_(参考値)事業者全体</v>
      </c>
      <c r="BB165" s="52">
        <f t="shared" si="33"/>
        <v>0.52700000000000002</v>
      </c>
      <c r="BD165" s="52" t="str">
        <f>IF(参照!L165="","",参照!L165)</f>
        <v>(株)エネ・ビジョン</v>
      </c>
    </row>
    <row r="166" spans="47:56">
      <c r="AU166" s="52" t="str">
        <f>IF(参照!A166="","",参照!A166)</f>
        <v>A0054</v>
      </c>
      <c r="AV166" s="52" t="str">
        <f>IF(参照!B166="","",参照!B166)</f>
        <v>(株)エネサンス関東</v>
      </c>
      <c r="AW166" s="52">
        <f>IF(参照!C166="","",参照!C166)</f>
        <v>5.1900000000000004E-4</v>
      </c>
      <c r="AX166" s="52" t="str">
        <f>IF(参照!D166="","",参照!D166)</f>
        <v/>
      </c>
      <c r="AY166" s="52">
        <f>IF(参照!E166="","",参照!E166)</f>
        <v>4.6299999999999998E-4</v>
      </c>
      <c r="AZ166" s="52" t="str">
        <f>IF(参照!F166="","",参照!F166)</f>
        <v>(株)エネサンス関東</v>
      </c>
      <c r="BA166" s="52" t="str">
        <f>IF(参照!G166="","",参照!G166)</f>
        <v>(株)エネサンス関東_</v>
      </c>
      <c r="BB166" s="52">
        <f t="shared" si="33"/>
        <v>0.46299999999999997</v>
      </c>
      <c r="BD166" s="52" t="str">
        <f>IF(参照!L166="","",参照!L166)</f>
        <v>(株)エネファント</v>
      </c>
    </row>
    <row r="167" spans="47:56">
      <c r="AU167" s="52" t="str">
        <f>IF(参照!A167="","",参照!A167)</f>
        <v>A0055</v>
      </c>
      <c r="AV167" s="52" t="str">
        <f>IF(参照!B167="","",参照!B167)</f>
        <v>(株)ＵＰＤＡＴＥＲ</v>
      </c>
      <c r="AW167" s="52">
        <f>IF(参照!C167="","",参照!C167)</f>
        <v>1.0399999999999999E-4</v>
      </c>
      <c r="AX167" s="52" t="str">
        <f>IF(参照!D167="","",参照!D167)</f>
        <v>メニューA</v>
      </c>
      <c r="AY167" s="52">
        <f>IF(参照!E167="","",参照!E167)</f>
        <v>0</v>
      </c>
      <c r="AZ167" s="52" t="str">
        <f>IF(参照!F167="","",参照!F167)</f>
        <v>(株)ＵＰＤＡＴＥＲ</v>
      </c>
      <c r="BA167" s="52" t="str">
        <f>IF(参照!G167="","",参照!G167)</f>
        <v>(株)ＵＰＤＡＴＥＲ_メニューA</v>
      </c>
      <c r="BB167" s="52">
        <f t="shared" si="33"/>
        <v>0</v>
      </c>
      <c r="BD167" s="52" t="str">
        <f>IF(参照!L167="","",参照!L167)</f>
        <v>エネラボ(株)</v>
      </c>
    </row>
    <row r="168" spans="47:56">
      <c r="AU168" s="52" t="str">
        <f>IF(参照!A168="","",参照!A168)</f>
        <v/>
      </c>
      <c r="AV168" s="52" t="str">
        <f>IF(参照!B168="","",参照!B168)</f>
        <v/>
      </c>
      <c r="AW168" s="52" t="str">
        <f>IF(参照!C168="","",参照!C168)</f>
        <v/>
      </c>
      <c r="AX168" s="52" t="str">
        <f>IF(参照!D168="","",参照!D168)</f>
        <v>メニューB</v>
      </c>
      <c r="AY168" s="52">
        <f>IF(参照!E168="","",参照!E168)</f>
        <v>1.9900000000000001E-4</v>
      </c>
      <c r="AZ168" s="52" t="str">
        <f>IF(参照!F168="","",参照!F168)</f>
        <v>(株)ＵＰＤＡＴＥＲ</v>
      </c>
      <c r="BA168" s="52" t="str">
        <f>IF(参照!G168="","",参照!G168)</f>
        <v>(株)ＵＰＤＡＴＥＲ_メニューB</v>
      </c>
      <c r="BB168" s="52">
        <f t="shared" si="33"/>
        <v>0.19900000000000001</v>
      </c>
      <c r="BD168" s="52" t="str">
        <f>IF(参照!L168="","",参照!L168)</f>
        <v>(株)エネルギア・ソリューション・アンド・サービス</v>
      </c>
    </row>
    <row r="169" spans="47:56">
      <c r="AU169" s="52" t="str">
        <f>IF(参照!A169="","",参照!A169)</f>
        <v/>
      </c>
      <c r="AV169" s="52" t="str">
        <f>IF(参照!B169="","",参照!B169)</f>
        <v/>
      </c>
      <c r="AW169" s="52" t="str">
        <f>IF(参照!C169="","",参照!C169)</f>
        <v/>
      </c>
      <c r="AX169" s="52" t="str">
        <f>IF(参照!D169="","",参照!D169)</f>
        <v>メニューC(残差)</v>
      </c>
      <c r="AY169" s="52">
        <f>IF(参照!E169="","",参照!E169)</f>
        <v>3.6499999999999998E-4</v>
      </c>
      <c r="AZ169" s="52" t="str">
        <f>IF(参照!F169="","",参照!F169)</f>
        <v>(株)ＵＰＤＡＴＥＲ</v>
      </c>
      <c r="BA169" s="52" t="str">
        <f>IF(参照!G169="","",参照!G169)</f>
        <v>(株)ＵＰＤＡＴＥＲ_メニューC(残差)</v>
      </c>
      <c r="BB169" s="52">
        <f t="shared" si="33"/>
        <v>0.36499999999999999</v>
      </c>
      <c r="BD169" s="52" t="str">
        <f>IF(参照!L169="","",参照!L169)</f>
        <v>エネルギーパワー(株)</v>
      </c>
    </row>
    <row r="170" spans="47:56">
      <c r="AU170" s="52" t="str">
        <f>IF(参照!A170="","",参照!A170)</f>
        <v/>
      </c>
      <c r="AV170" s="52" t="str">
        <f>IF(参照!B170="","",参照!B170)</f>
        <v/>
      </c>
      <c r="AW170" s="52" t="str">
        <f>IF(参照!C170="","",参照!C170)</f>
        <v/>
      </c>
      <c r="AX170" s="52" t="str">
        <f>IF(参照!D170="","",参照!D170)</f>
        <v>(参考値)事業者全体</v>
      </c>
      <c r="AY170" s="52">
        <f>IF(参照!E170="","",参照!E170)</f>
        <v>2.8200000000000002E-4</v>
      </c>
      <c r="AZ170" s="52" t="str">
        <f>IF(参照!F170="","",参照!F170)</f>
        <v>(株)ＵＰＤＡＴＥＲ</v>
      </c>
      <c r="BA170" s="52" t="str">
        <f>IF(参照!G170="","",参照!G170)</f>
        <v>(株)ＵＰＤＡＴＥＲ_(参考値)事業者全体</v>
      </c>
      <c r="BB170" s="52">
        <f t="shared" si="33"/>
        <v>0.28200000000000003</v>
      </c>
      <c r="BD170" s="52" t="str">
        <f>IF(参照!L170="","",参照!L170)</f>
        <v>(株)エネワンでんき(旧：(株)サイサン)</v>
      </c>
    </row>
    <row r="171" spans="47:56">
      <c r="AU171" s="52" t="str">
        <f>IF(参照!A171="","",参照!A171)</f>
        <v>A0056</v>
      </c>
      <c r="AV171" s="52" t="str">
        <f>IF(参照!B171="","",参照!B171)</f>
        <v>シン・エナジー(株)</v>
      </c>
      <c r="AW171" s="52">
        <f>IF(参照!C171="","",参照!C171)</f>
        <v>4.73E-4</v>
      </c>
      <c r="AX171" s="52" t="str">
        <f>IF(参照!D171="","",参照!D171)</f>
        <v>メニューA</v>
      </c>
      <c r="AY171" s="52">
        <f>IF(参照!E171="","",参照!E171)</f>
        <v>0</v>
      </c>
      <c r="AZ171" s="52" t="str">
        <f>IF(参照!F171="","",参照!F171)</f>
        <v>シン・エナジー(株)</v>
      </c>
      <c r="BA171" s="52" t="str">
        <f>IF(参照!G171="","",参照!G171)</f>
        <v>シン・エナジー(株)_メニューA</v>
      </c>
      <c r="BB171" s="52">
        <f t="shared" si="33"/>
        <v>0</v>
      </c>
      <c r="BD171" s="52" t="str">
        <f>IF(参照!L171="","",参照!L171)</f>
        <v>エバーグリーン・マーケティング(株)</v>
      </c>
    </row>
    <row r="172" spans="47:56">
      <c r="AU172" s="52" t="str">
        <f>IF(参照!A172="","",参照!A172)</f>
        <v/>
      </c>
      <c r="AV172" s="52" t="str">
        <f>IF(参照!B172="","",参照!B172)</f>
        <v/>
      </c>
      <c r="AW172" s="52" t="str">
        <f>IF(参照!C172="","",参照!C172)</f>
        <v/>
      </c>
      <c r="AX172" s="52" t="str">
        <f>IF(参照!D172="","",参照!D172)</f>
        <v>メニューB</v>
      </c>
      <c r="AY172" s="52">
        <f>IF(参照!E172="","",参照!E172)</f>
        <v>1.25E-4</v>
      </c>
      <c r="AZ172" s="52" t="str">
        <f>IF(参照!F172="","",参照!F172)</f>
        <v>シン・エナジー(株)</v>
      </c>
      <c r="BA172" s="52" t="str">
        <f>IF(参照!G172="","",参照!G172)</f>
        <v>シン・エナジー(株)_メニューB</v>
      </c>
      <c r="BB172" s="52">
        <f t="shared" si="33"/>
        <v>0.125</v>
      </c>
      <c r="BD172" s="52" t="str">
        <f>IF(参照!L172="","",参照!L172)</f>
        <v>エバーグリーン・リテイリング(株)</v>
      </c>
    </row>
    <row r="173" spans="47:56">
      <c r="AU173" s="52" t="str">
        <f>IF(参照!A173="","",参照!A173)</f>
        <v/>
      </c>
      <c r="AV173" s="52" t="str">
        <f>IF(参照!B173="","",参照!B173)</f>
        <v/>
      </c>
      <c r="AW173" s="52" t="str">
        <f>IF(参照!C173="","",参照!C173)</f>
        <v/>
      </c>
      <c r="AX173" s="52" t="str">
        <f>IF(参照!D173="","",参照!D173)</f>
        <v>メニューC</v>
      </c>
      <c r="AY173" s="52">
        <f>IF(参照!E173="","",参照!E173)</f>
        <v>2.23E-4</v>
      </c>
      <c r="AZ173" s="52" t="str">
        <f>IF(参照!F173="","",参照!F173)</f>
        <v>シン・エナジー(株)</v>
      </c>
      <c r="BA173" s="52" t="str">
        <f>IF(参照!G173="","",参照!G173)</f>
        <v>シン・エナジー(株)_メニューC</v>
      </c>
      <c r="BB173" s="52">
        <f t="shared" si="33"/>
        <v>0.223</v>
      </c>
      <c r="BD173" s="52" t="str">
        <f>IF(参照!L173="","",参照!L173)</f>
        <v>荏原環境プラント(株)</v>
      </c>
    </row>
    <row r="174" spans="47:56">
      <c r="AU174" s="52" t="str">
        <f>IF(参照!A174="","",参照!A174)</f>
        <v/>
      </c>
      <c r="AV174" s="52" t="str">
        <f>IF(参照!B174="","",参照!B174)</f>
        <v/>
      </c>
      <c r="AW174" s="52" t="str">
        <f>IF(参照!C174="","",参照!C174)</f>
        <v/>
      </c>
      <c r="AX174" s="52" t="str">
        <f>IF(参照!D174="","",参照!D174)</f>
        <v>メニューD(残差)</v>
      </c>
      <c r="AY174" s="52">
        <f>IF(参照!E174="","",参照!E174)</f>
        <v>4.35E-4</v>
      </c>
      <c r="AZ174" s="52" t="str">
        <f>IF(参照!F174="","",参照!F174)</f>
        <v>シン・エナジー(株)</v>
      </c>
      <c r="BA174" s="52" t="str">
        <f>IF(参照!G174="","",参照!G174)</f>
        <v>シン・エナジー(株)_メニューD(残差)</v>
      </c>
      <c r="BB174" s="52">
        <f t="shared" si="33"/>
        <v>0.435</v>
      </c>
      <c r="BD174" s="52" t="str">
        <f>IF(参照!L174="","",参照!L174)</f>
        <v>エフィシエント(株)</v>
      </c>
    </row>
    <row r="175" spans="47:56">
      <c r="AU175" s="52" t="str">
        <f>IF(参照!A175="","",参照!A175)</f>
        <v/>
      </c>
      <c r="AV175" s="52" t="str">
        <f>IF(参照!B175="","",参照!B175)</f>
        <v/>
      </c>
      <c r="AW175" s="52" t="str">
        <f>IF(参照!C175="","",参照!C175)</f>
        <v/>
      </c>
      <c r="AX175" s="52" t="str">
        <f>IF(参照!D175="","",参照!D175)</f>
        <v>(参考値)事業者全体</v>
      </c>
      <c r="AY175" s="52">
        <f>IF(参照!E175="","",参照!E175)</f>
        <v>4.7299999999999995E-4</v>
      </c>
      <c r="AZ175" s="52" t="str">
        <f>IF(参照!F175="","",参照!F175)</f>
        <v>シン・エナジー(株)</v>
      </c>
      <c r="BA175" s="52" t="str">
        <f>IF(参照!G175="","",参照!G175)</f>
        <v>シン・エナジー(株)_(参考値)事業者全体</v>
      </c>
      <c r="BB175" s="52">
        <f t="shared" si="33"/>
        <v>0.47299999999999998</v>
      </c>
      <c r="BD175" s="52" t="str">
        <f>IF(参照!L175="","",参照!L175)</f>
        <v>(株)エフエネ</v>
      </c>
    </row>
    <row r="176" spans="47:56">
      <c r="AU176" s="52" t="str">
        <f>IF(参照!A176="","",参照!A176)</f>
        <v>A0057</v>
      </c>
      <c r="AV176" s="52" t="str">
        <f>IF(参照!B176="","",参照!B176)</f>
        <v>(株)サニックス</v>
      </c>
      <c r="AW176" s="52">
        <f>IF(参照!C176="","",参照!C176)</f>
        <v>5.6200000000000011E-4</v>
      </c>
      <c r="AX176" s="52" t="str">
        <f>IF(参照!D176="","",参照!D176)</f>
        <v>メニューA</v>
      </c>
      <c r="AY176" s="52">
        <f>IF(参照!E176="","",参照!E176)</f>
        <v>0</v>
      </c>
      <c r="AZ176" s="52" t="str">
        <f>IF(参照!F176="","",参照!F176)</f>
        <v>(株)サニックス</v>
      </c>
      <c r="BA176" s="52" t="str">
        <f>IF(参照!G176="","",参照!G176)</f>
        <v>(株)サニックス_メニューA</v>
      </c>
      <c r="BB176" s="52">
        <f t="shared" si="33"/>
        <v>0</v>
      </c>
      <c r="BD176" s="52" t="str">
        <f>IF(参照!L176="","",参照!L176)</f>
        <v>(株)エフオン</v>
      </c>
    </row>
    <row r="177" spans="47:56">
      <c r="AU177" s="52" t="str">
        <f>IF(参照!A177="","",参照!A177)</f>
        <v/>
      </c>
      <c r="AV177" s="52" t="str">
        <f>IF(参照!B177="","",参照!B177)</f>
        <v/>
      </c>
      <c r="AW177" s="52" t="str">
        <f>IF(参照!C177="","",参照!C177)</f>
        <v/>
      </c>
      <c r="AX177" s="52" t="str">
        <f>IF(参照!D177="","",参照!D177)</f>
        <v>メニューB</v>
      </c>
      <c r="AY177" s="52">
        <f>IF(参照!E177="","",参照!E177)</f>
        <v>0</v>
      </c>
      <c r="AZ177" s="52" t="str">
        <f>IF(参照!F177="","",参照!F177)</f>
        <v>(株)サニックス</v>
      </c>
      <c r="BA177" s="52" t="str">
        <f>IF(参照!G177="","",参照!G177)</f>
        <v>(株)サニックス_メニューB</v>
      </c>
      <c r="BB177" s="52">
        <f t="shared" si="33"/>
        <v>0</v>
      </c>
      <c r="BD177" s="52" t="str">
        <f>IF(参照!L177="","",参照!L177)</f>
        <v>エフビットコミュニケーションズ(株)　</v>
      </c>
    </row>
    <row r="178" spans="47:56">
      <c r="AU178" s="52" t="str">
        <f>IF(参照!A178="","",参照!A178)</f>
        <v/>
      </c>
      <c r="AV178" s="52" t="str">
        <f>IF(参照!B178="","",参照!B178)</f>
        <v/>
      </c>
      <c r="AW178" s="52" t="str">
        <f>IF(参照!C178="","",参照!C178)</f>
        <v/>
      </c>
      <c r="AX178" s="52" t="str">
        <f>IF(参照!D178="","",参照!D178)</f>
        <v>メニューC</v>
      </c>
      <c r="AY178" s="52">
        <f>IF(参照!E178="","",参照!E178)</f>
        <v>2.8000000000000003E-4</v>
      </c>
      <c r="AZ178" s="52" t="str">
        <f>IF(参照!F178="","",参照!F178)</f>
        <v>(株)サニックス</v>
      </c>
      <c r="BA178" s="52" t="str">
        <f>IF(参照!G178="","",参照!G178)</f>
        <v>(株)サニックス_メニューC</v>
      </c>
      <c r="BB178" s="52">
        <f t="shared" si="33"/>
        <v>0.28000000000000003</v>
      </c>
      <c r="BD178" s="52" t="str">
        <f>IF(参照!L178="","",参照!L178)</f>
        <v>(株)エルピオ</v>
      </c>
    </row>
    <row r="179" spans="47:56">
      <c r="AU179" s="52" t="str">
        <f>IF(参照!A179="","",参照!A179)</f>
        <v/>
      </c>
      <c r="AV179" s="52" t="str">
        <f>IF(参照!B179="","",参照!B179)</f>
        <v/>
      </c>
      <c r="AW179" s="52" t="str">
        <f>IF(参照!C179="","",参照!C179)</f>
        <v/>
      </c>
      <c r="AX179" s="52" t="str">
        <f>IF(参照!D179="","",参照!D179)</f>
        <v>メニューD(残差)</v>
      </c>
      <c r="AY179" s="52">
        <f>IF(参照!E179="","",参照!E179)</f>
        <v>6.4700000000000001E-4</v>
      </c>
      <c r="AZ179" s="52" t="str">
        <f>IF(参照!F179="","",参照!F179)</f>
        <v>(株)サニックス</v>
      </c>
      <c r="BA179" s="52" t="str">
        <f>IF(参照!G179="","",参照!G179)</f>
        <v>(株)サニックス_メニューD(残差)</v>
      </c>
      <c r="BB179" s="52">
        <f t="shared" si="33"/>
        <v>0.64700000000000002</v>
      </c>
      <c r="BD179" s="52" t="str">
        <f>IF(参照!L179="","",参照!L179)</f>
        <v>エルメック(株)</v>
      </c>
    </row>
    <row r="180" spans="47:56">
      <c r="AU180" s="52" t="str">
        <f>IF(参照!A180="","",参照!A180)</f>
        <v/>
      </c>
      <c r="AV180" s="52" t="str">
        <f>IF(参照!B180="","",参照!B180)</f>
        <v/>
      </c>
      <c r="AW180" s="52" t="str">
        <f>IF(参照!C180="","",参照!C180)</f>
        <v/>
      </c>
      <c r="AX180" s="52" t="str">
        <f>IF(参照!D180="","",参照!D180)</f>
        <v>(参考値)事業者全体</v>
      </c>
      <c r="AY180" s="52">
        <f>IF(参照!E180="","",参照!E180)</f>
        <v>4.86E-4</v>
      </c>
      <c r="AZ180" s="52" t="str">
        <f>IF(参照!F180="","",参照!F180)</f>
        <v>(株)サニックス</v>
      </c>
      <c r="BA180" s="52" t="str">
        <f>IF(参照!G180="","",参照!G180)</f>
        <v>(株)サニックス_(参考値)事業者全体</v>
      </c>
      <c r="BB180" s="52">
        <f t="shared" si="33"/>
        <v>0.48599999999999999</v>
      </c>
      <c r="BD180" s="52" t="str">
        <f>IF(参照!L180="","",参照!L180)</f>
        <v>(株)縁人</v>
      </c>
    </row>
    <row r="181" spans="47:56">
      <c r="AU181" s="52" t="str">
        <f>IF(参照!A181="","",参照!A181)</f>
        <v>A0058</v>
      </c>
      <c r="AV181" s="52" t="str">
        <f>IF(参照!B181="","",参照!B181)</f>
        <v>(株)コンシェルジュ</v>
      </c>
      <c r="AW181" s="52">
        <f>IF(参照!C181="","",参照!C181)</f>
        <v>2.2800000000000001E-4</v>
      </c>
      <c r="AX181" s="52" t="str">
        <f>IF(参照!D181="","",参照!D181)</f>
        <v>メニューA</v>
      </c>
      <c r="AY181" s="52">
        <f>IF(参照!E181="","",参照!E181)</f>
        <v>0</v>
      </c>
      <c r="AZ181" s="52" t="str">
        <f>IF(参照!F181="","",参照!F181)</f>
        <v>(株)コンシェルジュ</v>
      </c>
      <c r="BA181" s="52" t="str">
        <f>IF(参照!G181="","",参照!G181)</f>
        <v>(株)コンシェルジュ_メニューA</v>
      </c>
      <c r="BB181" s="52">
        <f t="shared" si="33"/>
        <v>0</v>
      </c>
      <c r="BD181" s="52" t="str">
        <f>IF(参照!L181="","",参照!L181)</f>
        <v>おいでんエネルギー(株)</v>
      </c>
    </row>
    <row r="182" spans="47:56">
      <c r="AU182" s="52" t="str">
        <f>IF(参照!A182="","",参照!A182)</f>
        <v/>
      </c>
      <c r="AV182" s="52" t="str">
        <f>IF(参照!B182="","",参照!B182)</f>
        <v/>
      </c>
      <c r="AW182" s="52" t="str">
        <f>IF(参照!C182="","",参照!C182)</f>
        <v/>
      </c>
      <c r="AX182" s="52" t="str">
        <f>IF(参照!D182="","",参照!D182)</f>
        <v>メニューB(残差)</v>
      </c>
      <c r="AY182" s="52">
        <f>IF(参照!E182="","",参照!E182)</f>
        <v>4.8699999999999997E-4</v>
      </c>
      <c r="AZ182" s="52" t="str">
        <f>IF(参照!F182="","",参照!F182)</f>
        <v>(株)コンシェルジュ</v>
      </c>
      <c r="BA182" s="52" t="str">
        <f>IF(参照!G182="","",参照!G182)</f>
        <v>(株)コンシェルジュ_メニューB(残差)</v>
      </c>
      <c r="BB182" s="52">
        <f t="shared" si="33"/>
        <v>0.48699999999999999</v>
      </c>
      <c r="BD182" s="52" t="str">
        <f>IF(参照!L182="","",参照!L182)</f>
        <v>王子・伊藤忠エネクス電力販売(株)</v>
      </c>
    </row>
    <row r="183" spans="47:56">
      <c r="AU183" s="52" t="str">
        <f>IF(参照!A183="","",参照!A183)</f>
        <v/>
      </c>
      <c r="AV183" s="52" t="str">
        <f>IF(参照!B183="","",参照!B183)</f>
        <v/>
      </c>
      <c r="AW183" s="52" t="str">
        <f>IF(参照!C183="","",参照!C183)</f>
        <v/>
      </c>
      <c r="AX183" s="52" t="str">
        <f>IF(参照!D183="","",参照!D183)</f>
        <v>(参考値)事業者全体</v>
      </c>
      <c r="AY183" s="52">
        <f>IF(参照!E183="","",参照!E183)</f>
        <v>4.4900000000000002E-4</v>
      </c>
      <c r="AZ183" s="52" t="str">
        <f>IF(参照!F183="","",参照!F183)</f>
        <v>(株)コンシェルジュ</v>
      </c>
      <c r="BA183" s="52" t="str">
        <f>IF(参照!G183="","",参照!G183)</f>
        <v>(株)コンシェルジュ_(参考値)事業者全体</v>
      </c>
      <c r="BB183" s="52">
        <f t="shared" si="33"/>
        <v>0.44900000000000001</v>
      </c>
      <c r="BD183" s="52" t="str">
        <f>IF(参照!L183="","",参照!L183)</f>
        <v>青梅ガス(株)</v>
      </c>
    </row>
    <row r="184" spans="47:56">
      <c r="AU184" s="52" t="str">
        <f>IF(参照!A184="","",参照!A184)</f>
        <v>A0060</v>
      </c>
      <c r="AV184" s="52" t="str">
        <f>IF(参照!B184="","",参照!B184)</f>
        <v>(株)アイ・グリッド・ソリューションズ</v>
      </c>
      <c r="AW184" s="52">
        <f>IF(参照!C184="","",参照!C184)</f>
        <v>5.31E-4</v>
      </c>
      <c r="AX184" s="52" t="str">
        <f>IF(参照!D184="","",参照!D184)</f>
        <v>メニューA</v>
      </c>
      <c r="AY184" s="52">
        <f>IF(参照!E184="","",参照!E184)</f>
        <v>0</v>
      </c>
      <c r="AZ184" s="52" t="str">
        <f>IF(参照!F184="","",参照!F184)</f>
        <v>(株)アイ・グリッド・ソリューションズ</v>
      </c>
      <c r="BA184" s="52" t="str">
        <f>IF(参照!G184="","",参照!G184)</f>
        <v>(株)アイ・グリッド・ソリューションズ_メニューA</v>
      </c>
      <c r="BB184" s="52">
        <f t="shared" si="33"/>
        <v>0</v>
      </c>
      <c r="BD184" s="52" t="str">
        <f>IF(参照!L184="","",参照!L184)</f>
        <v>大分ケーブルテレコム(株)</v>
      </c>
    </row>
    <row r="185" spans="47:56">
      <c r="AU185" s="52" t="str">
        <f>IF(参照!A185="","",参照!A185)</f>
        <v/>
      </c>
      <c r="AV185" s="52" t="str">
        <f>IF(参照!B185="","",参照!B185)</f>
        <v/>
      </c>
      <c r="AW185" s="52" t="str">
        <f>IF(参照!C185="","",参照!C185)</f>
        <v/>
      </c>
      <c r="AX185" s="52" t="str">
        <f>IF(参照!D185="","",参照!D185)</f>
        <v>メニューB(残差)</v>
      </c>
      <c r="AY185" s="52">
        <f>IF(参照!E185="","",参照!E185)</f>
        <v>5.0799999999999999E-4</v>
      </c>
      <c r="AZ185" s="52" t="str">
        <f>IF(参照!F185="","",参照!F185)</f>
        <v>(株)アイ・グリッド・ソリューションズ</v>
      </c>
      <c r="BA185" s="52" t="str">
        <f>IF(参照!G185="","",参照!G185)</f>
        <v>(株)アイ・グリッド・ソリューションズ_メニューB(残差)</v>
      </c>
      <c r="BB185" s="52">
        <f t="shared" si="33"/>
        <v>0.50800000000000001</v>
      </c>
      <c r="BD185" s="52" t="str">
        <f>IF(参照!L185="","",参照!L185)</f>
        <v>大垣ガス(株)</v>
      </c>
    </row>
    <row r="186" spans="47:56">
      <c r="AU186" s="52" t="str">
        <f>IF(参照!A186="","",参照!A186)</f>
        <v/>
      </c>
      <c r="AV186" s="52" t="str">
        <f>IF(参照!B186="","",参照!B186)</f>
        <v/>
      </c>
      <c r="AW186" s="52" t="str">
        <f>IF(参照!C186="","",参照!C186)</f>
        <v/>
      </c>
      <c r="AX186" s="52" t="str">
        <f>IF(参照!D186="","",参照!D186)</f>
        <v>(参考値)事業者全体</v>
      </c>
      <c r="AY186" s="52">
        <f>IF(参照!E186="","",参照!E186)</f>
        <v>4.1199999999999999E-4</v>
      </c>
      <c r="AZ186" s="52" t="str">
        <f>IF(参照!F186="","",参照!F186)</f>
        <v>(株)アイ・グリッド・ソリューションズ</v>
      </c>
      <c r="BA186" s="52" t="str">
        <f>IF(参照!G186="","",参照!G186)</f>
        <v>(株)アイ・グリッド・ソリューションズ_(参考値)事業者全体</v>
      </c>
      <c r="BB186" s="52">
        <f t="shared" si="33"/>
        <v>0.41199999999999998</v>
      </c>
      <c r="BD186" s="52" t="str">
        <f>IF(参照!L186="","",参照!L186)</f>
        <v>大阪いずみ市民生活協同組合</v>
      </c>
    </row>
    <row r="187" spans="47:56">
      <c r="AU187" s="52" t="str">
        <f>IF(参照!A187="","",参照!A187)</f>
        <v>A0061</v>
      </c>
      <c r="AV187" s="52" t="str">
        <f>IF(参照!B187="","",参照!B187)</f>
        <v>サミットエナジー(株)</v>
      </c>
      <c r="AW187" s="52">
        <f>IF(参照!C187="","",参照!C187)</f>
        <v>4.5399999999999998E-4</v>
      </c>
      <c r="AX187" s="52" t="str">
        <f>IF(参照!D187="","",参照!D187)</f>
        <v>メニューA</v>
      </c>
      <c r="AY187" s="52">
        <f>IF(参照!E187="","",参照!E187)</f>
        <v>0</v>
      </c>
      <c r="AZ187" s="52" t="str">
        <f>IF(参照!F187="","",参照!F187)</f>
        <v>サミットエナジー(株)</v>
      </c>
      <c r="BA187" s="52" t="str">
        <f>IF(参照!G187="","",参照!G187)</f>
        <v>サミットエナジー(株)_メニューA</v>
      </c>
      <c r="BB187" s="52">
        <f t="shared" si="33"/>
        <v>0</v>
      </c>
      <c r="BD187" s="52" t="str">
        <f>IF(参照!L187="","",参照!L187)</f>
        <v>大阪瓦斯(株)</v>
      </c>
    </row>
    <row r="188" spans="47:56">
      <c r="AU188" s="52" t="str">
        <f>IF(参照!A188="","",参照!A188)</f>
        <v/>
      </c>
      <c r="AV188" s="52" t="str">
        <f>IF(参照!B188="","",参照!B188)</f>
        <v/>
      </c>
      <c r="AW188" s="52" t="str">
        <f>IF(参照!C188="","",参照!C188)</f>
        <v/>
      </c>
      <c r="AX188" s="52" t="str">
        <f>IF(参照!D188="","",参照!D188)</f>
        <v>メニューB(残差)</v>
      </c>
      <c r="AY188" s="52">
        <f>IF(参照!E188="","",参照!E188)</f>
        <v>4.6200000000000001E-4</v>
      </c>
      <c r="AZ188" s="52" t="str">
        <f>IF(参照!F188="","",参照!F188)</f>
        <v>サミットエナジー(株)</v>
      </c>
      <c r="BA188" s="52" t="str">
        <f>IF(参照!G188="","",参照!G188)</f>
        <v>サミットエナジー(株)_メニューB(残差)</v>
      </c>
      <c r="BB188" s="52">
        <f t="shared" si="33"/>
        <v>0.46200000000000002</v>
      </c>
      <c r="BD188" s="52" t="str">
        <f>IF(参照!L188="","",参照!L188)</f>
        <v>おおすみ半島スマートエネルギー(株)</v>
      </c>
    </row>
    <row r="189" spans="47:56">
      <c r="AU189" s="52" t="str">
        <f>IF(参照!A189="","",参照!A189)</f>
        <v/>
      </c>
      <c r="AV189" s="52" t="str">
        <f>IF(参照!B189="","",参照!B189)</f>
        <v/>
      </c>
      <c r="AW189" s="52" t="str">
        <f>IF(参照!C189="","",参照!C189)</f>
        <v/>
      </c>
      <c r="AX189" s="52" t="str">
        <f>IF(参照!D189="","",参照!D189)</f>
        <v>(参考値)事業者全体</v>
      </c>
      <c r="AY189" s="52">
        <f>IF(参照!E189="","",参照!E189)</f>
        <v>4.2999999999999999E-4</v>
      </c>
      <c r="AZ189" s="52" t="str">
        <f>IF(参照!F189="","",参照!F189)</f>
        <v>サミットエナジー(株)</v>
      </c>
      <c r="BA189" s="52" t="str">
        <f>IF(参照!G189="","",参照!G189)</f>
        <v>サミットエナジー(株)_(参考値)事業者全体</v>
      </c>
      <c r="BB189" s="52">
        <f t="shared" si="33"/>
        <v>0.43</v>
      </c>
      <c r="BD189" s="52" t="str">
        <f>IF(参照!L189="","",参照!L189)</f>
        <v>大多喜ガス(株)</v>
      </c>
    </row>
    <row r="190" spans="47:56">
      <c r="AU190" s="52" t="str">
        <f>IF(参照!A190="","",参照!A190)</f>
        <v>A0062</v>
      </c>
      <c r="AV190" s="52" t="str">
        <f>IF(参照!B190="","",参照!B190)</f>
        <v>リコージャパン(株)</v>
      </c>
      <c r="AW190" s="52">
        <f>IF(参照!C190="","",参照!C190)</f>
        <v>4.7899999999999999E-4</v>
      </c>
      <c r="AX190" s="52" t="str">
        <f>IF(参照!D190="","",参照!D190)</f>
        <v>メニューA</v>
      </c>
      <c r="AY190" s="52">
        <f>IF(参照!E190="","",参照!E190)</f>
        <v>0</v>
      </c>
      <c r="AZ190" s="52" t="str">
        <f>IF(参照!F190="","",参照!F190)</f>
        <v>リコージャパン(株)</v>
      </c>
      <c r="BA190" s="52" t="str">
        <f>IF(参照!G190="","",参照!G190)</f>
        <v>リコージャパン(株)_メニューA</v>
      </c>
      <c r="BB190" s="52">
        <f t="shared" si="33"/>
        <v>0</v>
      </c>
      <c r="BD190" s="52" t="str">
        <f>IF(参照!L190="","",参照!L190)</f>
        <v>(株)おおた電力</v>
      </c>
    </row>
    <row r="191" spans="47:56">
      <c r="AU191" s="52" t="str">
        <f>IF(参照!A191="","",参照!A191)</f>
        <v/>
      </c>
      <c r="AV191" s="52" t="str">
        <f>IF(参照!B191="","",参照!B191)</f>
        <v/>
      </c>
      <c r="AW191" s="52" t="str">
        <f>IF(参照!C191="","",参照!C191)</f>
        <v/>
      </c>
      <c r="AX191" s="52" t="str">
        <f>IF(参照!D191="","",参照!D191)</f>
        <v>メニューB</v>
      </c>
      <c r="AY191" s="52">
        <f>IF(参照!E191="","",参照!E191)</f>
        <v>0</v>
      </c>
      <c r="AZ191" s="52" t="str">
        <f>IF(参照!F191="","",参照!F191)</f>
        <v>リコージャパン(株)</v>
      </c>
      <c r="BA191" s="52" t="str">
        <f>IF(参照!G191="","",参照!G191)</f>
        <v>リコージャパン(株)_メニューB</v>
      </c>
      <c r="BB191" s="52">
        <f t="shared" si="33"/>
        <v>0</v>
      </c>
      <c r="BD191" s="52" t="str">
        <f>IF(参照!L191="","",参照!L191)</f>
        <v>(株)岡崎建材</v>
      </c>
    </row>
    <row r="192" spans="47:56">
      <c r="AU192" s="52" t="str">
        <f>IF(参照!A192="","",参照!A192)</f>
        <v/>
      </c>
      <c r="AV192" s="52" t="str">
        <f>IF(参照!B192="","",参照!B192)</f>
        <v/>
      </c>
      <c r="AW192" s="52" t="str">
        <f>IF(参照!C192="","",参照!C192)</f>
        <v/>
      </c>
      <c r="AX192" s="52" t="str">
        <f>IF(参照!D192="","",参照!D192)</f>
        <v>メニューC</v>
      </c>
      <c r="AY192" s="52">
        <f>IF(参照!E192="","",参照!E192)</f>
        <v>3.0199999999999997E-4</v>
      </c>
      <c r="AZ192" s="52" t="str">
        <f>IF(参照!F192="","",参照!F192)</f>
        <v>リコージャパン(株)</v>
      </c>
      <c r="BA192" s="52" t="str">
        <f>IF(参照!G192="","",参照!G192)</f>
        <v>リコージャパン(株)_メニューC</v>
      </c>
      <c r="BB192" s="52">
        <f t="shared" si="33"/>
        <v>0.30199999999999999</v>
      </c>
      <c r="BD192" s="52" t="str">
        <f>IF(参照!L192="","",参照!L192)</f>
        <v>(株)岡崎さくら電力</v>
      </c>
    </row>
    <row r="193" spans="47:56">
      <c r="AU193" s="52" t="str">
        <f>IF(参照!A193="","",参照!A193)</f>
        <v/>
      </c>
      <c r="AV193" s="52" t="str">
        <f>IF(参照!B193="","",参照!B193)</f>
        <v/>
      </c>
      <c r="AW193" s="52" t="str">
        <f>IF(参照!C193="","",参照!C193)</f>
        <v/>
      </c>
      <c r="AX193" s="52" t="str">
        <f>IF(参照!D193="","",参照!D193)</f>
        <v>メニューD</v>
      </c>
      <c r="AY193" s="52">
        <f>IF(参照!E193="","",参照!E193)</f>
        <v>0</v>
      </c>
      <c r="AZ193" s="52" t="str">
        <f>IF(参照!F193="","",参照!F193)</f>
        <v>リコージャパン(株)</v>
      </c>
      <c r="BA193" s="52" t="str">
        <f>IF(参照!G193="","",参照!G193)</f>
        <v>リコージャパン(株)_メニューD</v>
      </c>
      <c r="BB193" s="52">
        <f t="shared" si="33"/>
        <v>0</v>
      </c>
      <c r="BD193" s="52" t="str">
        <f>IF(参照!L193="","",参照!L193)</f>
        <v>岡田建設(株)</v>
      </c>
    </row>
    <row r="194" spans="47:56">
      <c r="AU194" s="52" t="str">
        <f>IF(参照!A194="","",参照!A194)</f>
        <v/>
      </c>
      <c r="AV194" s="52" t="str">
        <f>IF(参照!B194="","",参照!B194)</f>
        <v/>
      </c>
      <c r="AW194" s="52" t="str">
        <f>IF(参照!C194="","",参照!C194)</f>
        <v/>
      </c>
      <c r="AX194" s="52" t="str">
        <f>IF(参照!D194="","",参照!D194)</f>
        <v>メニューE</v>
      </c>
      <c r="AY194" s="52">
        <f>IF(参照!E194="","",参照!E194)</f>
        <v>3.6999999999999999E-4</v>
      </c>
      <c r="AZ194" s="52" t="str">
        <f>IF(参照!F194="","",参照!F194)</f>
        <v>リコージャパン(株)</v>
      </c>
      <c r="BA194" s="52" t="str">
        <f>IF(参照!G194="","",参照!G194)</f>
        <v>リコージャパン(株)_メニューE</v>
      </c>
      <c r="BB194" s="52">
        <f t="shared" si="33"/>
        <v>0.37</v>
      </c>
      <c r="BD194" s="52" t="str">
        <f>IF(参照!L194="","",参照!L194)</f>
        <v>(株)オカモト</v>
      </c>
    </row>
    <row r="195" spans="47:56">
      <c r="AU195" s="52" t="str">
        <f>IF(参照!A195="","",参照!A195)</f>
        <v/>
      </c>
      <c r="AV195" s="52" t="str">
        <f>IF(参照!B195="","",参照!B195)</f>
        <v/>
      </c>
      <c r="AW195" s="52" t="str">
        <f>IF(参照!C195="","",参照!C195)</f>
        <v/>
      </c>
      <c r="AX195" s="52" t="str">
        <f>IF(参照!D195="","",参照!D195)</f>
        <v>メニューF(残差)</v>
      </c>
      <c r="AY195" s="52">
        <f>IF(参照!E195="","",参照!E195)</f>
        <v>4.7799999999999996E-4</v>
      </c>
      <c r="AZ195" s="52" t="str">
        <f>IF(参照!F195="","",参照!F195)</f>
        <v>リコージャパン(株)</v>
      </c>
      <c r="BA195" s="52" t="str">
        <f>IF(参照!G195="","",参照!G195)</f>
        <v>リコージャパン(株)_メニューF(残差)</v>
      </c>
      <c r="BB195" s="52">
        <f t="shared" si="33"/>
        <v>0.47799999999999998</v>
      </c>
      <c r="BD195" s="52" t="str">
        <f>IF(参照!L195="","",参照!L195)</f>
        <v>岡山電力(株)</v>
      </c>
    </row>
    <row r="196" spans="47:56">
      <c r="AU196" s="52" t="str">
        <f>IF(参照!A196="","",参照!A196)</f>
        <v/>
      </c>
      <c r="AV196" s="52" t="str">
        <f>IF(参照!B196="","",参照!B196)</f>
        <v/>
      </c>
      <c r="AW196" s="52" t="str">
        <f>IF(参照!C196="","",参照!C196)</f>
        <v/>
      </c>
      <c r="AX196" s="52" t="str">
        <f>IF(参照!D196="","",参照!D196)</f>
        <v>(参考値)事業者全体</v>
      </c>
      <c r="AY196" s="52">
        <f>IF(参照!E196="","",参照!E196)</f>
        <v>4.4099999999999999E-4</v>
      </c>
      <c r="AZ196" s="52" t="str">
        <f>IF(参照!F196="","",参照!F196)</f>
        <v>リコージャパン(株)</v>
      </c>
      <c r="BA196" s="52" t="str">
        <f>IF(参照!G196="","",参照!G196)</f>
        <v>リコージャパン(株)_(参考値)事業者全体</v>
      </c>
      <c r="BB196" s="52">
        <f t="shared" si="33"/>
        <v>0.441</v>
      </c>
      <c r="BD196" s="52" t="str">
        <f>IF(参照!L196="","",参照!L196)</f>
        <v>(株)沖縄ガスニューパワー</v>
      </c>
    </row>
    <row r="197" spans="47:56">
      <c r="AU197" s="52" t="str">
        <f>IF(参照!A197="","",参照!A197)</f>
        <v>A0063</v>
      </c>
      <c r="AV197" s="52" t="str">
        <f>IF(参照!B197="","",参照!B197)</f>
        <v>(株)エネルギア・ソリューション・アンド・サービス</v>
      </c>
      <c r="AW197" s="52" t="str">
        <f>IF(参照!C197="","",参照!C197)</f>
        <v>0.000453※</v>
      </c>
      <c r="AX197" s="52" t="str">
        <f>IF(参照!D197="","",参照!D197)</f>
        <v>メニューA</v>
      </c>
      <c r="AY197" s="52">
        <f>IF(参照!E197="","",参照!E197)</f>
        <v>0</v>
      </c>
      <c r="AZ197" s="52" t="str">
        <f>IF(参照!F197="","",参照!F197)</f>
        <v>(株)エネルギア・ソリューション・アンド・サービス</v>
      </c>
      <c r="BA197" s="52" t="str">
        <f>IF(参照!G197="","",参照!G197)</f>
        <v>(株)エネルギア・ソリューション・アンド・サービス_メニューA</v>
      </c>
      <c r="BB197" s="52">
        <f t="shared" ref="BB197:BB260" si="34">AY197*1000</f>
        <v>0</v>
      </c>
      <c r="BD197" s="52" t="str">
        <f>IF(参照!L197="","",参照!L197)</f>
        <v>おきなわコープエナジー(株)</v>
      </c>
    </row>
    <row r="198" spans="47:56">
      <c r="AU198" s="52" t="str">
        <f>IF(参照!A198="","",参照!A198)</f>
        <v/>
      </c>
      <c r="AV198" s="52" t="str">
        <f>IF(参照!B198="","",参照!B198)</f>
        <v/>
      </c>
      <c r="AW198" s="52" t="str">
        <f>IF(参照!C198="","",参照!C198)</f>
        <v/>
      </c>
      <c r="AX198" s="52" t="str">
        <f>IF(参照!D198="","",参照!D198)</f>
        <v>メニューB(残差)</v>
      </c>
      <c r="AY198" s="52">
        <f>IF(参照!E198="","",参照!E198)</f>
        <v>4.4099999999999999E-4</v>
      </c>
      <c r="AZ198" s="52" t="str">
        <f>IF(参照!F198="","",参照!F198)</f>
        <v>(株)エネルギア・ソリューション・アンド・サービス</v>
      </c>
      <c r="BA198" s="52" t="str">
        <f>IF(参照!G198="","",参照!G198)</f>
        <v>(株)エネルギア・ソリューション・アンド・サービス_メニューB(残差)</v>
      </c>
      <c r="BB198" s="52">
        <f t="shared" si="34"/>
        <v>0.441</v>
      </c>
      <c r="BD198" s="52" t="str">
        <f>IF(参照!L198="","",参照!L198)</f>
        <v>沖縄新エネ開発(株)</v>
      </c>
    </row>
    <row r="199" spans="47:56">
      <c r="AU199" s="52" t="str">
        <f>IF(参照!A199="","",参照!A199)</f>
        <v/>
      </c>
      <c r="AV199" s="52" t="str">
        <f>IF(参照!B199="","",参照!B199)</f>
        <v/>
      </c>
      <c r="AW199" s="52" t="str">
        <f>IF(参照!C199="","",参照!C199)</f>
        <v/>
      </c>
      <c r="AX199" s="52" t="str">
        <f>IF(参照!D199="","",参照!D199)</f>
        <v>(参考値)事業者全体</v>
      </c>
      <c r="AY199" s="52">
        <f>IF(参照!E199="","",参照!E199)</f>
        <v>5.9499999999999993E-4</v>
      </c>
      <c r="AZ199" s="52" t="str">
        <f>IF(参照!F199="","",参照!F199)</f>
        <v>(株)エネルギア・ソリューション・アンド・サービス</v>
      </c>
      <c r="BA199" s="52" t="str">
        <f>IF(参照!G199="","",参照!G199)</f>
        <v>(株)エネルギア・ソリューション・アンド・サービス_(参考値)事業者全体</v>
      </c>
      <c r="BB199" s="52">
        <f t="shared" si="34"/>
        <v>0.59499999999999997</v>
      </c>
      <c r="BD199" s="52" t="str">
        <f>IF(参照!L199="","",参照!L199)</f>
        <v>奥出雲電力(株)</v>
      </c>
    </row>
    <row r="200" spans="47:56">
      <c r="AU200" s="52" t="str">
        <f>IF(参照!A200="","",参照!A200)</f>
        <v>A0064</v>
      </c>
      <c r="AV200" s="52" t="str">
        <f>IF(参照!B200="","",参照!B200)</f>
        <v>東京ガス(株)</v>
      </c>
      <c r="AW200" s="52">
        <f>IF(参照!C200="","",参照!C200)</f>
        <v>4.35E-4</v>
      </c>
      <c r="AX200" s="52" t="str">
        <f>IF(参照!D200="","",参照!D200)</f>
        <v>メニューA</v>
      </c>
      <c r="AY200" s="52">
        <f>IF(参照!E200="","",参照!E200)</f>
        <v>0</v>
      </c>
      <c r="AZ200" s="52" t="str">
        <f>IF(参照!F200="","",参照!F200)</f>
        <v>東京ガス(株)</v>
      </c>
      <c r="BA200" s="52" t="str">
        <f>IF(参照!G200="","",参照!G200)</f>
        <v>東京ガス(株)_メニューA</v>
      </c>
      <c r="BB200" s="52">
        <f t="shared" si="34"/>
        <v>0</v>
      </c>
      <c r="BD200" s="52" t="str">
        <f>IF(参照!L200="","",参照!L200)</f>
        <v>(株)オズエナジー</v>
      </c>
    </row>
    <row r="201" spans="47:56">
      <c r="AU201" s="52" t="str">
        <f>IF(参照!A201="","",参照!A201)</f>
        <v/>
      </c>
      <c r="AV201" s="52" t="str">
        <f>IF(参照!B201="","",参照!B201)</f>
        <v/>
      </c>
      <c r="AW201" s="52" t="str">
        <f>IF(参照!C201="","",参照!C201)</f>
        <v/>
      </c>
      <c r="AX201" s="52" t="str">
        <f>IF(参照!D201="","",参照!D201)</f>
        <v>メニューB</v>
      </c>
      <c r="AY201" s="52">
        <f>IF(参照!E201="","",参照!E201)</f>
        <v>0</v>
      </c>
      <c r="AZ201" s="52" t="str">
        <f>IF(参照!F201="","",参照!F201)</f>
        <v>東京ガス(株)</v>
      </c>
      <c r="BA201" s="52" t="str">
        <f>IF(参照!G201="","",参照!G201)</f>
        <v>東京ガス(株)_メニューB</v>
      </c>
      <c r="BB201" s="52">
        <f t="shared" si="34"/>
        <v>0</v>
      </c>
      <c r="BD201" s="52" t="str">
        <f>IF(参照!L201="","",参照!L201)</f>
        <v>(株)オノプロックス</v>
      </c>
    </row>
    <row r="202" spans="47:56">
      <c r="AU202" s="52" t="str">
        <f>IF(参照!A202="","",参照!A202)</f>
        <v/>
      </c>
      <c r="AV202" s="52" t="str">
        <f>IF(参照!B202="","",参照!B202)</f>
        <v/>
      </c>
      <c r="AW202" s="52" t="str">
        <f>IF(参照!C202="","",参照!C202)</f>
        <v/>
      </c>
      <c r="AX202" s="52" t="str">
        <f>IF(参照!D202="","",参照!D202)</f>
        <v>メニューC</v>
      </c>
      <c r="AY202" s="52">
        <f>IF(参照!E202="","",参照!E202)</f>
        <v>6.6000000000000005E-5</v>
      </c>
      <c r="AZ202" s="52" t="str">
        <f>IF(参照!F202="","",参照!F202)</f>
        <v>東京ガス(株)</v>
      </c>
      <c r="BA202" s="52" t="str">
        <f>IF(参照!G202="","",参照!G202)</f>
        <v>東京ガス(株)_メニューC</v>
      </c>
      <c r="BB202" s="52">
        <f t="shared" si="34"/>
        <v>6.6000000000000003E-2</v>
      </c>
      <c r="BD202" s="52" t="str">
        <f>IF(参照!L202="","",参照!L202)</f>
        <v>(株)オプテージ</v>
      </c>
    </row>
    <row r="203" spans="47:56">
      <c r="AU203" s="52" t="str">
        <f>IF(参照!A203="","",参照!A203)</f>
        <v/>
      </c>
      <c r="AV203" s="52" t="str">
        <f>IF(参照!B203="","",参照!B203)</f>
        <v/>
      </c>
      <c r="AW203" s="52" t="str">
        <f>IF(参照!C203="","",参照!C203)</f>
        <v/>
      </c>
      <c r="AX203" s="52" t="str">
        <f>IF(参照!D203="","",参照!D203)</f>
        <v>メニューD</v>
      </c>
      <c r="AY203" s="52">
        <f>IF(参照!E203="","",参照!E203)</f>
        <v>2.3499999999999999E-4</v>
      </c>
      <c r="AZ203" s="52" t="str">
        <f>IF(参照!F203="","",参照!F203)</f>
        <v>東京ガス(株)</v>
      </c>
      <c r="BA203" s="52" t="str">
        <f>IF(参照!G203="","",参照!G203)</f>
        <v>東京ガス(株)_メニューD</v>
      </c>
      <c r="BB203" s="52">
        <f t="shared" si="34"/>
        <v>0.23499999999999999</v>
      </c>
      <c r="BD203" s="52" t="str">
        <f>IF(参照!L203="","",参照!L203)</f>
        <v>おもてなし山形(株)</v>
      </c>
    </row>
    <row r="204" spans="47:56">
      <c r="AU204" s="52" t="str">
        <f>IF(参照!A204="","",参照!A204)</f>
        <v/>
      </c>
      <c r="AV204" s="52" t="str">
        <f>IF(参照!B204="","",参照!B204)</f>
        <v/>
      </c>
      <c r="AW204" s="52" t="str">
        <f>IF(参照!C204="","",参照!C204)</f>
        <v/>
      </c>
      <c r="AX204" s="52" t="str">
        <f>IF(参照!D204="","",参照!D204)</f>
        <v>メニューE</v>
      </c>
      <c r="AY204" s="52">
        <f>IF(参照!E204="","",参照!E204)</f>
        <v>2.4899999999999998E-4</v>
      </c>
      <c r="AZ204" s="52" t="str">
        <f>IF(参照!F204="","",参照!F204)</f>
        <v>東京ガス(株)</v>
      </c>
      <c r="BA204" s="52" t="str">
        <f>IF(参照!G204="","",参照!G204)</f>
        <v>東京ガス(株)_メニューE</v>
      </c>
      <c r="BB204" s="52">
        <f t="shared" si="34"/>
        <v>0.24899999999999997</v>
      </c>
      <c r="BD204" s="52" t="str">
        <f>IF(参照!L204="","",参照!L204)</f>
        <v>オリックス(株)</v>
      </c>
    </row>
    <row r="205" spans="47:56">
      <c r="AU205" s="52" t="str">
        <f>IF(参照!A205="","",参照!A205)</f>
        <v/>
      </c>
      <c r="AV205" s="52" t="str">
        <f>IF(参照!B205="","",参照!B205)</f>
        <v/>
      </c>
      <c r="AW205" s="52" t="str">
        <f>IF(参照!C205="","",参照!C205)</f>
        <v/>
      </c>
      <c r="AX205" s="52" t="str">
        <f>IF(参照!D205="","",参照!D205)</f>
        <v>メニューF(残差)</v>
      </c>
      <c r="AY205" s="52">
        <f>IF(参照!E205="","",参照!E205)</f>
        <v>4.4299999999999998E-4</v>
      </c>
      <c r="AZ205" s="52" t="str">
        <f>IF(参照!F205="","",参照!F205)</f>
        <v>東京ガス(株)</v>
      </c>
      <c r="BA205" s="52" t="str">
        <f>IF(参照!G205="","",参照!G205)</f>
        <v>東京ガス(株)_メニューF(残差)</v>
      </c>
      <c r="BB205" s="52">
        <f t="shared" si="34"/>
        <v>0.443</v>
      </c>
      <c r="BD205" s="52" t="str">
        <f>IF(参照!L205="","",参照!L205)</f>
        <v>(株)織戸組</v>
      </c>
    </row>
    <row r="206" spans="47:56">
      <c r="AU206" s="52" t="str">
        <f>IF(参照!A206="","",参照!A206)</f>
        <v/>
      </c>
      <c r="AV206" s="52" t="str">
        <f>IF(参照!B206="","",参照!B206)</f>
        <v/>
      </c>
      <c r="AW206" s="52" t="str">
        <f>IF(参照!C206="","",参照!C206)</f>
        <v/>
      </c>
      <c r="AX206" s="52" t="str">
        <f>IF(参照!D206="","",参照!D206)</f>
        <v>(参考値)事業者全体</v>
      </c>
      <c r="AY206" s="52">
        <f>IF(参照!E206="","",参照!E206)</f>
        <v>2.7700000000000001E-4</v>
      </c>
      <c r="AZ206" s="52" t="str">
        <f>IF(参照!F206="","",参照!F206)</f>
        <v>東京ガス(株)</v>
      </c>
      <c r="BA206" s="52" t="str">
        <f>IF(参照!G206="","",参照!G206)</f>
        <v>東京ガス(株)_(参考値)事業者全体</v>
      </c>
      <c r="BB206" s="52">
        <f t="shared" si="34"/>
        <v>0.27700000000000002</v>
      </c>
      <c r="BD206" s="52" t="str">
        <f>IF(参照!L206="","",参照!L206)</f>
        <v>(株)カーボンニュートラル(旧：西多摩バイオパワー(株))</v>
      </c>
    </row>
    <row r="207" spans="47:56">
      <c r="AU207" s="52" t="str">
        <f>IF(参照!A207="","",参照!A207)</f>
        <v>A0065</v>
      </c>
      <c r="AV207" s="52" t="str">
        <f>IF(参照!B207="","",参照!B207)</f>
        <v>テス・エンジニアリング(株)</v>
      </c>
      <c r="AW207" s="52">
        <f>IF(参照!C207="","",参照!C207)</f>
        <v>2.7099999999999997E-4</v>
      </c>
      <c r="AX207" s="52" t="str">
        <f>IF(参照!D207="","",参照!D207)</f>
        <v>メニューA</v>
      </c>
      <c r="AY207" s="52">
        <f>IF(参照!E207="","",参照!E207)</f>
        <v>3.77E-4</v>
      </c>
      <c r="AZ207" s="52" t="str">
        <f>IF(参照!F207="","",参照!F207)</f>
        <v>テス・エンジニアリング(株)</v>
      </c>
      <c r="BA207" s="52" t="str">
        <f>IF(参照!G207="","",参照!G207)</f>
        <v>テス・エンジニアリング(株)_メニューA</v>
      </c>
      <c r="BB207" s="52">
        <f t="shared" si="34"/>
        <v>0.377</v>
      </c>
      <c r="BD207" s="52" t="str">
        <f>IF(参照!L207="","",参照!L207)</f>
        <v>加賀市総合サービス(株)</v>
      </c>
    </row>
    <row r="208" spans="47:56">
      <c r="AU208" s="52" t="str">
        <f>IF(参照!A208="","",参照!A208)</f>
        <v/>
      </c>
      <c r="AV208" s="52" t="str">
        <f>IF(参照!B208="","",参照!B208)</f>
        <v/>
      </c>
      <c r="AW208" s="52" t="str">
        <f>IF(参照!C208="","",参照!C208)</f>
        <v/>
      </c>
      <c r="AX208" s="52" t="str">
        <f>IF(参照!D208="","",参照!D208)</f>
        <v>メニューB(残差)</v>
      </c>
      <c r="AY208" s="52">
        <f>IF(参照!E208="","",参照!E208)</f>
        <v>3.88E-4</v>
      </c>
      <c r="AZ208" s="52" t="str">
        <f>IF(参照!F208="","",参照!F208)</f>
        <v>テス・エンジニアリング(株)</v>
      </c>
      <c r="BA208" s="52" t="str">
        <f>IF(参照!G208="","",参照!G208)</f>
        <v>テス・エンジニアリング(株)_メニューB(残差)</v>
      </c>
      <c r="BB208" s="52">
        <f t="shared" si="34"/>
        <v>0.38800000000000001</v>
      </c>
      <c r="BD208" s="52" t="str">
        <f>IF(参照!L208="","",参照!L208)</f>
        <v>香川電力(株)　</v>
      </c>
    </row>
    <row r="209" spans="47:56">
      <c r="AU209" s="52" t="str">
        <f>IF(参照!A209="","",参照!A209)</f>
        <v/>
      </c>
      <c r="AV209" s="52" t="str">
        <f>IF(参照!B209="","",参照!B209)</f>
        <v/>
      </c>
      <c r="AW209" s="52" t="str">
        <f>IF(参照!C209="","",参照!C209)</f>
        <v/>
      </c>
      <c r="AX209" s="52" t="str">
        <f>IF(参照!D209="","",参照!D209)</f>
        <v>(参考値)事業者全体</v>
      </c>
      <c r="AY209" s="52">
        <f>IF(参照!E209="","",参照!E209)</f>
        <v>5.2900000000000006E-4</v>
      </c>
      <c r="AZ209" s="52" t="str">
        <f>IF(参照!F209="","",参照!F209)</f>
        <v>テス・エンジニアリング(株)</v>
      </c>
      <c r="BA209" s="52" t="str">
        <f>IF(参照!G209="","",参照!G209)</f>
        <v>テス・エンジニアリング(株)_(参考値)事業者全体</v>
      </c>
      <c r="BB209" s="52">
        <f t="shared" si="34"/>
        <v>0.52900000000000003</v>
      </c>
      <c r="BD209" s="52" t="str">
        <f>IF(参照!L209="","",参照!L209)</f>
        <v>角栄ガス(株)</v>
      </c>
    </row>
    <row r="210" spans="47:56">
      <c r="AU210" s="52" t="str">
        <f>IF(参照!A210="","",参照!A210)</f>
        <v>A0066</v>
      </c>
      <c r="AV210" s="52" t="str">
        <f>IF(参照!B210="","",参照!B210)</f>
        <v>青梅ガス(株)</v>
      </c>
      <c r="AW210" s="52">
        <f>IF(参照!C210="","",参照!C210)</f>
        <v>3.6400000000000001E-4</v>
      </c>
      <c r="AX210" s="52" t="str">
        <f>IF(参照!D210="","",参照!D210)</f>
        <v/>
      </c>
      <c r="AY210" s="52">
        <f>IF(参照!E210="","",参照!E210)</f>
        <v>3.0800000000000001E-4</v>
      </c>
      <c r="AZ210" s="52" t="str">
        <f>IF(参照!F210="","",参照!F210)</f>
        <v>青梅ガス(株)</v>
      </c>
      <c r="BA210" s="52" t="str">
        <f>IF(参照!G210="","",参照!G210)</f>
        <v>青梅ガス(株)_</v>
      </c>
      <c r="BB210" s="52">
        <f t="shared" si="34"/>
        <v>0.308</v>
      </c>
      <c r="BD210" s="52" t="str">
        <f>IF(参照!L210="","",参照!L210)</f>
        <v>格安電力(株)</v>
      </c>
    </row>
    <row r="211" spans="47:56">
      <c r="AU211" s="52" t="str">
        <f>IF(参照!A211="","",参照!A211)</f>
        <v>A0067</v>
      </c>
      <c r="AV211" s="52" t="str">
        <f>IF(参照!B211="","",参照!B211)</f>
        <v>(株)イーネットワークシステムズ</v>
      </c>
      <c r="AW211" s="52">
        <f>IF(参照!C211="","",参照!C211)</f>
        <v>3.79E-4</v>
      </c>
      <c r="AX211" s="52" t="str">
        <f>IF(参照!D211="","",参照!D211)</f>
        <v>メニューA</v>
      </c>
      <c r="AY211" s="52">
        <f>IF(参照!E211="","",参照!E211)</f>
        <v>0</v>
      </c>
      <c r="AZ211" s="52" t="str">
        <f>IF(参照!F211="","",参照!F211)</f>
        <v>(株)イーネットワークシステムズ</v>
      </c>
      <c r="BA211" s="52" t="str">
        <f>IF(参照!G211="","",参照!G211)</f>
        <v>(株)イーネットワークシステムズ_メニューA</v>
      </c>
      <c r="BB211" s="52">
        <f t="shared" si="34"/>
        <v>0</v>
      </c>
      <c r="BD211" s="52" t="str">
        <f>IF(参照!L211="","",参照!L211)</f>
        <v>神楽電力(株)</v>
      </c>
    </row>
    <row r="212" spans="47:56">
      <c r="AU212" s="52" t="str">
        <f>IF(参照!A212="","",参照!A212)</f>
        <v/>
      </c>
      <c r="AV212" s="52" t="str">
        <f>IF(参照!B212="","",参照!B212)</f>
        <v/>
      </c>
      <c r="AW212" s="52" t="str">
        <f>IF(参照!C212="","",参照!C212)</f>
        <v/>
      </c>
      <c r="AX212" s="52" t="str">
        <f>IF(参照!D212="","",参照!D212)</f>
        <v>メニューB</v>
      </c>
      <c r="AY212" s="52">
        <f>IF(参照!E212="","",参照!E212)</f>
        <v>0</v>
      </c>
      <c r="AZ212" s="52" t="str">
        <f>IF(参照!F212="","",参照!F212)</f>
        <v>(株)イーネットワークシステムズ</v>
      </c>
      <c r="BA212" s="52" t="str">
        <f>IF(参照!G212="","",参照!G212)</f>
        <v>(株)イーネットワークシステムズ_メニューB</v>
      </c>
      <c r="BB212" s="52">
        <f t="shared" si="34"/>
        <v>0</v>
      </c>
      <c r="BD212" s="52" t="str">
        <f>IF(参照!L212="","",参照!L212)</f>
        <v>かけがわ報徳パワー(株)</v>
      </c>
    </row>
    <row r="213" spans="47:56">
      <c r="AU213" s="52" t="str">
        <f>IF(参照!A213="","",参照!A213)</f>
        <v/>
      </c>
      <c r="AV213" s="52" t="str">
        <f>IF(参照!B213="","",参照!B213)</f>
        <v/>
      </c>
      <c r="AW213" s="52" t="str">
        <f>IF(参照!C213="","",参照!C213)</f>
        <v/>
      </c>
      <c r="AX213" s="52" t="str">
        <f>IF(参照!D213="","",参照!D213)</f>
        <v>メニューC</v>
      </c>
      <c r="AY213" s="52">
        <f>IF(参照!E213="","",参照!E213)</f>
        <v>0</v>
      </c>
      <c r="AZ213" s="52" t="str">
        <f>IF(参照!F213="","",参照!F213)</f>
        <v>(株)イーネットワークシステムズ</v>
      </c>
      <c r="BA213" s="52" t="str">
        <f>IF(参照!G213="","",参照!G213)</f>
        <v>(株)イーネットワークシステムズ_メニューC</v>
      </c>
      <c r="BB213" s="52">
        <f t="shared" si="34"/>
        <v>0</v>
      </c>
      <c r="BD213" s="52" t="str">
        <f>IF(参照!L213="","",参照!L213)</f>
        <v>鹿児島電力(株)</v>
      </c>
    </row>
    <row r="214" spans="47:56">
      <c r="AU214" s="52" t="str">
        <f>IF(参照!A214="","",参照!A214)</f>
        <v/>
      </c>
      <c r="AV214" s="52" t="str">
        <f>IF(参照!B214="","",参照!B214)</f>
        <v/>
      </c>
      <c r="AW214" s="52" t="str">
        <f>IF(参照!C214="","",参照!C214)</f>
        <v/>
      </c>
      <c r="AX214" s="52" t="str">
        <f>IF(参照!D214="","",参照!D214)</f>
        <v>メニューD</v>
      </c>
      <c r="AY214" s="52">
        <f>IF(参照!E214="","",参照!E214)</f>
        <v>0</v>
      </c>
      <c r="AZ214" s="52" t="str">
        <f>IF(参照!F214="","",参照!F214)</f>
        <v>(株)イーネットワークシステムズ</v>
      </c>
      <c r="BA214" s="52" t="str">
        <f>IF(参照!G214="","",参照!G214)</f>
        <v>(株)イーネットワークシステムズ_メニューD</v>
      </c>
      <c r="BB214" s="52">
        <f t="shared" si="34"/>
        <v>0</v>
      </c>
      <c r="BD214" s="52" t="str">
        <f>IF(参照!L214="","",参照!L214)</f>
        <v>歌舞伎エナジー(株)</v>
      </c>
    </row>
    <row r="215" spans="47:56">
      <c r="AU215" s="52" t="str">
        <f>IF(参照!A215="","",参照!A215)</f>
        <v/>
      </c>
      <c r="AV215" s="52" t="str">
        <f>IF(参照!B215="","",参照!B215)</f>
        <v/>
      </c>
      <c r="AW215" s="52" t="str">
        <f>IF(参照!C215="","",参照!C215)</f>
        <v/>
      </c>
      <c r="AX215" s="52" t="str">
        <f>IF(参照!D215="","",参照!D215)</f>
        <v>メニューE(残差)</v>
      </c>
      <c r="AY215" s="52">
        <f>IF(参照!E215="","",参照!E215)</f>
        <v>3.2299999999999999E-4</v>
      </c>
      <c r="AZ215" s="52" t="str">
        <f>IF(参照!F215="","",参照!F215)</f>
        <v>(株)イーネットワークシステムズ</v>
      </c>
      <c r="BA215" s="52" t="str">
        <f>IF(参照!G215="","",参照!G215)</f>
        <v>(株)イーネットワークシステムズ_メニューE(残差)</v>
      </c>
      <c r="BB215" s="52">
        <f t="shared" si="34"/>
        <v>0.32300000000000001</v>
      </c>
      <c r="BD215" s="52" t="str">
        <f>IF(参照!L215="","",参照!L215)</f>
        <v>(株)かみでん里山公社</v>
      </c>
    </row>
    <row r="216" spans="47:56">
      <c r="AU216" s="52" t="str">
        <f>IF(参照!A216="","",参照!A216)</f>
        <v/>
      </c>
      <c r="AV216" s="52" t="str">
        <f>IF(参照!B216="","",参照!B216)</f>
        <v/>
      </c>
      <c r="AW216" s="52" t="str">
        <f>IF(参照!C216="","",参照!C216)</f>
        <v/>
      </c>
      <c r="AX216" s="52" t="str">
        <f>IF(参照!D216="","",参照!D216)</f>
        <v>(参考値)事業者全体</v>
      </c>
      <c r="AY216" s="52">
        <f>IF(参照!E216="","",参照!E216)</f>
        <v>2.5300000000000002E-4</v>
      </c>
      <c r="AZ216" s="52" t="str">
        <f>IF(参照!F216="","",参照!F216)</f>
        <v>(株)イーネットワークシステムズ</v>
      </c>
      <c r="BA216" s="52" t="str">
        <f>IF(参照!G216="","",参照!G216)</f>
        <v>(株)イーネットワークシステムズ_(参考値)事業者全体</v>
      </c>
      <c r="BB216" s="52">
        <f t="shared" si="34"/>
        <v>0.253</v>
      </c>
      <c r="BD216" s="52" t="str">
        <f>IF(参照!L216="","",参照!L216)</f>
        <v>亀岡ふるさとエナジー(株)</v>
      </c>
    </row>
    <row r="217" spans="47:56">
      <c r="AU217" s="52" t="str">
        <f>IF(参照!A217="","",参照!A217)</f>
        <v>A0068</v>
      </c>
      <c r="AV217" s="52" t="str">
        <f>IF(参照!B217="","",参照!B217)</f>
        <v>(株)エネアーク関東</v>
      </c>
      <c r="AW217" s="52">
        <f>IF(参照!C217="","",参照!C217)</f>
        <v>4.5800000000000002E-4</v>
      </c>
      <c r="AX217" s="52" t="str">
        <f>IF(参照!D217="","",参照!D217)</f>
        <v/>
      </c>
      <c r="AY217" s="52">
        <f>IF(参照!E217="","",参照!E217)</f>
        <v>4.0200000000000001E-4</v>
      </c>
      <c r="AZ217" s="52" t="str">
        <f>IF(参照!F217="","",参照!F217)</f>
        <v>(株)エネアーク関東</v>
      </c>
      <c r="BA217" s="52" t="str">
        <f>IF(参照!G217="","",参照!G217)</f>
        <v>(株)エネアーク関東_</v>
      </c>
      <c r="BB217" s="52">
        <f t="shared" si="34"/>
        <v>0.40200000000000002</v>
      </c>
      <c r="BD217" s="52" t="str">
        <f>IF(参照!L217="","",参照!L217)</f>
        <v>唐津電力(株)</v>
      </c>
    </row>
    <row r="218" spans="47:56">
      <c r="AU218" s="52" t="str">
        <f>IF(参照!A218="","",参照!A218)</f>
        <v>A0069</v>
      </c>
      <c r="AV218" s="52" t="str">
        <f>IF(参照!B218="","",参照!B218)</f>
        <v>(株)東急パワーサプライ</v>
      </c>
      <c r="AW218" s="52">
        <f>IF(参照!C218="","",参照!C218)</f>
        <v>4.9399999999999997E-4</v>
      </c>
      <c r="AX218" s="52" t="str">
        <f>IF(参照!D218="","",参照!D218)</f>
        <v>メニューA</v>
      </c>
      <c r="AY218" s="52">
        <f>IF(参照!E218="","",参照!E218)</f>
        <v>0</v>
      </c>
      <c r="AZ218" s="52" t="str">
        <f>IF(参照!F218="","",参照!F218)</f>
        <v>(株)東急パワーサプライ</v>
      </c>
      <c r="BA218" s="52" t="str">
        <f>IF(参照!G218="","",参照!G218)</f>
        <v>(株)東急パワーサプライ_メニューA</v>
      </c>
      <c r="BB218" s="52">
        <f t="shared" si="34"/>
        <v>0</v>
      </c>
      <c r="BD218" s="52" t="str">
        <f>IF(参照!L218="","",参照!L218)</f>
        <v>(株)唐津パワーホールディングス</v>
      </c>
    </row>
    <row r="219" spans="47:56">
      <c r="AU219" s="52" t="str">
        <f>IF(参照!A219="","",参照!A219)</f>
        <v/>
      </c>
      <c r="AV219" s="52" t="str">
        <f>IF(参照!B219="","",参照!B219)</f>
        <v/>
      </c>
      <c r="AW219" s="52" t="str">
        <f>IF(参照!C219="","",参照!C219)</f>
        <v/>
      </c>
      <c r="AX219" s="52" t="str">
        <f>IF(参照!D219="","",参照!D219)</f>
        <v>メニューB</v>
      </c>
      <c r="AY219" s="52">
        <f>IF(参照!E219="","",参照!E219)</f>
        <v>3.4000000000000002E-4</v>
      </c>
      <c r="AZ219" s="52" t="str">
        <f>IF(参照!F219="","",参照!F219)</f>
        <v>(株)東急パワーサプライ</v>
      </c>
      <c r="BA219" s="52" t="str">
        <f>IF(参照!G219="","",参照!G219)</f>
        <v>(株)東急パワーサプライ_メニューB</v>
      </c>
      <c r="BB219" s="52">
        <f t="shared" si="34"/>
        <v>0.34</v>
      </c>
      <c r="BD219" s="52" t="str">
        <f>IF(参照!L219="","",参照!L219)</f>
        <v>カワサキグリーンエナジー(株)</v>
      </c>
    </row>
    <row r="220" spans="47:56">
      <c r="AU220" s="52" t="str">
        <f>IF(参照!A220="","",参照!A220)</f>
        <v/>
      </c>
      <c r="AV220" s="52" t="str">
        <f>IF(参照!B220="","",参照!B220)</f>
        <v/>
      </c>
      <c r="AW220" s="52" t="str">
        <f>IF(参照!C220="","",参照!C220)</f>
        <v/>
      </c>
      <c r="AX220" s="52" t="str">
        <f>IF(参照!D220="","",参照!D220)</f>
        <v>メニューC</v>
      </c>
      <c r="AY220" s="52">
        <f>IF(参照!E220="","",参照!E220)</f>
        <v>0</v>
      </c>
      <c r="AZ220" s="52" t="str">
        <f>IF(参照!F220="","",参照!F220)</f>
        <v>(株)東急パワーサプライ</v>
      </c>
      <c r="BA220" s="52" t="str">
        <f>IF(参照!G220="","",参照!G220)</f>
        <v>(株)東急パワーサプライ_メニューC</v>
      </c>
      <c r="BB220" s="52">
        <f t="shared" si="34"/>
        <v>0</v>
      </c>
      <c r="BD220" s="52" t="str">
        <f>IF(参照!L220="","",参照!L220)</f>
        <v>(株)関西空調　</v>
      </c>
    </row>
    <row r="221" spans="47:56">
      <c r="AU221" s="52" t="str">
        <f>IF(参照!A221="","",参照!A221)</f>
        <v/>
      </c>
      <c r="AV221" s="52" t="str">
        <f>IF(参照!B221="","",参照!B221)</f>
        <v/>
      </c>
      <c r="AW221" s="52" t="str">
        <f>IF(参照!C221="","",参照!C221)</f>
        <v/>
      </c>
      <c r="AX221" s="52" t="str">
        <f>IF(参照!D221="","",参照!D221)</f>
        <v>メニューD</v>
      </c>
      <c r="AY221" s="52">
        <f>IF(参照!E221="","",参照!E221)</f>
        <v>2.92E-4</v>
      </c>
      <c r="AZ221" s="52" t="str">
        <f>IF(参照!F221="","",参照!F221)</f>
        <v>(株)東急パワーサプライ</v>
      </c>
      <c r="BA221" s="52" t="str">
        <f>IF(参照!G221="","",参照!G221)</f>
        <v>(株)東急パワーサプライ_メニューD</v>
      </c>
      <c r="BB221" s="52">
        <f t="shared" si="34"/>
        <v>0.29199999999999998</v>
      </c>
      <c r="BD221" s="52" t="str">
        <f>IF(参照!L221="","",参照!L221)</f>
        <v>(株)関電エネルギーソリューション</v>
      </c>
    </row>
    <row r="222" spans="47:56">
      <c r="AU222" s="52" t="str">
        <f>IF(参照!A222="","",参照!A222)</f>
        <v/>
      </c>
      <c r="AV222" s="52" t="str">
        <f>IF(参照!B222="","",参照!B222)</f>
        <v/>
      </c>
      <c r="AW222" s="52" t="str">
        <f>IF(参照!C222="","",参照!C222)</f>
        <v/>
      </c>
      <c r="AX222" s="52" t="str">
        <f>IF(参照!D222="","",参照!D222)</f>
        <v>メニューE</v>
      </c>
      <c r="AY222" s="52">
        <f>IF(参照!E222="","",参照!E222)</f>
        <v>0</v>
      </c>
      <c r="AZ222" s="52" t="str">
        <f>IF(参照!F222="","",参照!F222)</f>
        <v>(株)東急パワーサプライ</v>
      </c>
      <c r="BA222" s="52" t="str">
        <f>IF(参照!G222="","",参照!G222)</f>
        <v>(株)東急パワーサプライ_メニューE</v>
      </c>
      <c r="BB222" s="52">
        <f t="shared" si="34"/>
        <v>0</v>
      </c>
      <c r="BD222" s="52" t="str">
        <f>IF(参照!L222="","",参照!L222)</f>
        <v>合同会社北上新電力</v>
      </c>
    </row>
    <row r="223" spans="47:56">
      <c r="AU223" s="52" t="str">
        <f>IF(参照!A223="","",参照!A223)</f>
        <v/>
      </c>
      <c r="AV223" s="52" t="str">
        <f>IF(参照!B223="","",参照!B223)</f>
        <v/>
      </c>
      <c r="AW223" s="52" t="str">
        <f>IF(参照!C223="","",参照!C223)</f>
        <v/>
      </c>
      <c r="AX223" s="52" t="str">
        <f>IF(参照!D223="","",参照!D223)</f>
        <v>メニューF</v>
      </c>
      <c r="AY223" s="52">
        <f>IF(参照!E223="","",参照!E223)</f>
        <v>0</v>
      </c>
      <c r="AZ223" s="52" t="str">
        <f>IF(参照!F223="","",参照!F223)</f>
        <v>(株)東急パワーサプライ</v>
      </c>
      <c r="BA223" s="52" t="str">
        <f>IF(参照!G223="","",参照!G223)</f>
        <v>(株)東急パワーサプライ_メニューF</v>
      </c>
      <c r="BB223" s="52">
        <f t="shared" si="34"/>
        <v>0</v>
      </c>
      <c r="BD223" s="52" t="str">
        <f>IF(参照!L223="","",参照!L223)</f>
        <v>(株)北九州パワー</v>
      </c>
    </row>
    <row r="224" spans="47:56">
      <c r="AU224" s="52" t="str">
        <f>IF(参照!A224="","",参照!A224)</f>
        <v/>
      </c>
      <c r="AV224" s="52" t="str">
        <f>IF(参照!B224="","",参照!B224)</f>
        <v/>
      </c>
      <c r="AW224" s="52" t="str">
        <f>IF(参照!C224="","",参照!C224)</f>
        <v/>
      </c>
      <c r="AX224" s="52" t="str">
        <f>IF(参照!D224="","",参照!D224)</f>
        <v>メニューG(残差)</v>
      </c>
      <c r="AY224" s="52">
        <f>IF(参照!E224="","",参照!E224)</f>
        <v>4.3100000000000001E-4</v>
      </c>
      <c r="AZ224" s="52" t="str">
        <f>IF(参照!F224="","",参照!F224)</f>
        <v>(株)東急パワーサプライ</v>
      </c>
      <c r="BA224" s="52" t="str">
        <f>IF(参照!G224="","",参照!G224)</f>
        <v>(株)東急パワーサプライ_メニューG(残差)</v>
      </c>
      <c r="BB224" s="52">
        <f t="shared" si="34"/>
        <v>0.43099999999999999</v>
      </c>
      <c r="BD224" s="52" t="str">
        <f>IF(参照!L224="","",参照!L224)</f>
        <v>キタコー(株)</v>
      </c>
    </row>
    <row r="225" spans="47:56">
      <c r="AU225" s="52" t="str">
        <f>IF(参照!A225="","",参照!A225)</f>
        <v/>
      </c>
      <c r="AV225" s="52" t="str">
        <f>IF(参照!B225="","",参照!B225)</f>
        <v/>
      </c>
      <c r="AW225" s="52" t="str">
        <f>IF(参照!C225="","",参照!C225)</f>
        <v/>
      </c>
      <c r="AX225" s="52" t="str">
        <f>IF(参照!D225="","",参照!D225)</f>
        <v>(参考値)事業者全体</v>
      </c>
      <c r="AY225" s="52">
        <f>IF(参照!E225="","",参照!E225)</f>
        <v>4.5600000000000003E-4</v>
      </c>
      <c r="AZ225" s="52" t="str">
        <f>IF(参照!F225="","",参照!F225)</f>
        <v>(株)東急パワーサプライ</v>
      </c>
      <c r="BA225" s="52" t="str">
        <f>IF(参照!G225="","",参照!G225)</f>
        <v>(株)東急パワーサプライ_(参考値)事業者全体</v>
      </c>
      <c r="BB225" s="52">
        <f t="shared" si="34"/>
        <v>0.45600000000000002</v>
      </c>
      <c r="BD225" s="52" t="str">
        <f>IF(参照!L225="","",参照!L225)</f>
        <v>北日本ガス(株)</v>
      </c>
    </row>
    <row r="226" spans="47:56">
      <c r="AU226" s="52" t="str">
        <f>IF(参照!A226="","",参照!A226)</f>
        <v>A0070</v>
      </c>
      <c r="AV226" s="52" t="str">
        <f>IF(参照!B226="","",参照!B226)</f>
        <v>王子・伊藤忠エネクス電力販売(株)</v>
      </c>
      <c r="AW226" s="52">
        <f>IF(参照!C226="","",参照!C226)</f>
        <v>5.2500000000000008E-4</v>
      </c>
      <c r="AX226" s="52" t="str">
        <f>IF(参照!D226="","",参照!D226)</f>
        <v>メニューA</v>
      </c>
      <c r="AY226" s="52">
        <f>IF(参照!E226="","",参照!E226)</f>
        <v>0</v>
      </c>
      <c r="AZ226" s="52" t="str">
        <f>IF(参照!F226="","",参照!F226)</f>
        <v>王子・伊藤忠エネクス電力販売(株)</v>
      </c>
      <c r="BA226" s="52" t="str">
        <f>IF(参照!G226="","",参照!G226)</f>
        <v>王子・伊藤忠エネクス電力販売(株)_メニューA</v>
      </c>
      <c r="BB226" s="52">
        <f t="shared" si="34"/>
        <v>0</v>
      </c>
      <c r="BD226" s="52" t="str">
        <f>IF(参照!L226="","",参照!L226)</f>
        <v>北日本石油(株)</v>
      </c>
    </row>
    <row r="227" spans="47:56">
      <c r="AU227" s="52" t="str">
        <f>IF(参照!A227="","",参照!A227)</f>
        <v/>
      </c>
      <c r="AV227" s="52" t="str">
        <f>IF(参照!B227="","",参照!B227)</f>
        <v/>
      </c>
      <c r="AW227" s="52" t="str">
        <f>IF(参照!C227="","",参照!C227)</f>
        <v/>
      </c>
      <c r="AX227" s="52" t="str">
        <f>IF(参照!D227="","",参照!D227)</f>
        <v>メニューB</v>
      </c>
      <c r="AY227" s="52">
        <f>IF(参照!E227="","",参照!E227)</f>
        <v>2.1699999999999999E-4</v>
      </c>
      <c r="AZ227" s="52" t="str">
        <f>IF(参照!F227="","",参照!F227)</f>
        <v>王子・伊藤忠エネクス電力販売(株)</v>
      </c>
      <c r="BA227" s="52" t="str">
        <f>IF(参照!G227="","",参照!G227)</f>
        <v>王子・伊藤忠エネクス電力販売(株)_メニューB</v>
      </c>
      <c r="BB227" s="52">
        <f t="shared" si="34"/>
        <v>0.217</v>
      </c>
      <c r="BD227" s="52" t="str">
        <f>IF(参照!L227="","",参照!L227)</f>
        <v>岐阜電力(株)</v>
      </c>
    </row>
    <row r="228" spans="47:56">
      <c r="AU228" s="52" t="str">
        <f>IF(参照!A228="","",参照!A228)</f>
        <v/>
      </c>
      <c r="AV228" s="52" t="str">
        <f>IF(参照!B228="","",参照!B228)</f>
        <v/>
      </c>
      <c r="AW228" s="52" t="str">
        <f>IF(参照!C228="","",参照!C228)</f>
        <v/>
      </c>
      <c r="AX228" s="52" t="str">
        <f>IF(参照!D228="","",参照!D228)</f>
        <v>メニューC</v>
      </c>
      <c r="AY228" s="52">
        <f>IF(参照!E228="","",参照!E228)</f>
        <v>3.0299999999999999E-4</v>
      </c>
      <c r="AZ228" s="52" t="str">
        <f>IF(参照!F228="","",参照!F228)</f>
        <v>王子・伊藤忠エネクス電力販売(株)</v>
      </c>
      <c r="BA228" s="52" t="str">
        <f>IF(参照!G228="","",参照!G228)</f>
        <v>王子・伊藤忠エネクス電力販売(株)_メニューC</v>
      </c>
      <c r="BB228" s="52">
        <f t="shared" si="34"/>
        <v>0.30299999999999999</v>
      </c>
      <c r="BD228" s="52" t="str">
        <f>IF(参照!L228="","",参照!L228)</f>
        <v>キヤノンマーケティングジャパン(株)</v>
      </c>
    </row>
    <row r="229" spans="47:56">
      <c r="AU229" s="52" t="str">
        <f>IF(参照!A229="","",参照!A229)</f>
        <v/>
      </c>
      <c r="AV229" s="52" t="str">
        <f>IF(参照!B229="","",参照!B229)</f>
        <v/>
      </c>
      <c r="AW229" s="52" t="str">
        <f>IF(参照!C229="","",参照!C229)</f>
        <v/>
      </c>
      <c r="AX229" s="52" t="str">
        <f>IF(参照!D229="","",参照!D229)</f>
        <v>メニューD(残差)</v>
      </c>
      <c r="AY229" s="52">
        <f>IF(参照!E229="","",参照!E229)</f>
        <v>9.0899999999999998E-4</v>
      </c>
      <c r="AZ229" s="52" t="str">
        <f>IF(参照!F229="","",参照!F229)</f>
        <v>王子・伊藤忠エネクス電力販売(株)</v>
      </c>
      <c r="BA229" s="52" t="str">
        <f>IF(参照!G229="","",参照!G229)</f>
        <v>王子・伊藤忠エネクス電力販売(株)_メニューD(残差)</v>
      </c>
      <c r="BB229" s="52">
        <f t="shared" si="34"/>
        <v>0.90900000000000003</v>
      </c>
      <c r="BD229" s="52" t="str">
        <f>IF(参照!L229="","",参照!L229)</f>
        <v>九州エナジー(株)</v>
      </c>
    </row>
    <row r="230" spans="47:56">
      <c r="AU230" s="52" t="str">
        <f>IF(参照!A230="","",参照!A230)</f>
        <v/>
      </c>
      <c r="AV230" s="52" t="str">
        <f>IF(参照!B230="","",参照!B230)</f>
        <v/>
      </c>
      <c r="AW230" s="52" t="str">
        <f>IF(参照!C230="","",参照!C230)</f>
        <v/>
      </c>
      <c r="AX230" s="52" t="str">
        <f>IF(参照!D230="","",参照!D230)</f>
        <v>(参考値)事業者全体</v>
      </c>
      <c r="AY230" s="52">
        <f>IF(参照!E230="","",参照!E230)</f>
        <v>3.9899999999999999E-4</v>
      </c>
      <c r="AZ230" s="52" t="str">
        <f>IF(参照!F230="","",参照!F230)</f>
        <v>王子・伊藤忠エネクス電力販売(株)</v>
      </c>
      <c r="BA230" s="52" t="str">
        <f>IF(参照!G230="","",参照!G230)</f>
        <v>王子・伊藤忠エネクス電力販売(株)_(参考値)事業者全体</v>
      </c>
      <c r="BB230" s="52">
        <f t="shared" si="34"/>
        <v>0.39900000000000002</v>
      </c>
      <c r="BD230" s="52" t="str">
        <f>IF(参照!L230="","",参照!L230)</f>
        <v>九電みらいエナジー(株)</v>
      </c>
    </row>
    <row r="231" spans="47:56">
      <c r="AU231" s="52" t="str">
        <f>IF(参照!A231="","",参照!A231)</f>
        <v>A0071</v>
      </c>
      <c r="AV231" s="52" t="str">
        <f>IF(参照!B231="","",参照!B231)</f>
        <v>伊藤忠商事(株)</v>
      </c>
      <c r="AW231" s="52">
        <f>IF(参照!C231="","",参照!C231)</f>
        <v>7.3999999999999999E-4</v>
      </c>
      <c r="AX231" s="52" t="str">
        <f>IF(参照!D231="","",参照!D231)</f>
        <v>メニューA</v>
      </c>
      <c r="AY231" s="52">
        <f>IF(参照!E231="","",参照!E231)</f>
        <v>0</v>
      </c>
      <c r="AZ231" s="52" t="str">
        <f>IF(参照!F231="","",参照!F231)</f>
        <v>伊藤忠商事(株)</v>
      </c>
      <c r="BA231" s="52" t="str">
        <f>IF(参照!G231="","",参照!G231)</f>
        <v>伊藤忠商事(株)_メニューA</v>
      </c>
      <c r="BB231" s="52">
        <f t="shared" si="34"/>
        <v>0</v>
      </c>
      <c r="BD231" s="52" t="str">
        <f>IF(参照!L231="","",参照!L231)</f>
        <v>京セラ関電エナジー合同会社</v>
      </c>
    </row>
    <row r="232" spans="47:56">
      <c r="AU232" s="52" t="str">
        <f>IF(参照!A232="","",参照!A232)</f>
        <v/>
      </c>
      <c r="AV232" s="52" t="str">
        <f>IF(参照!B232="","",参照!B232)</f>
        <v/>
      </c>
      <c r="AW232" s="52" t="str">
        <f>IF(参照!C232="","",参照!C232)</f>
        <v/>
      </c>
      <c r="AX232" s="52" t="str">
        <f>IF(参照!D232="","",参照!D232)</f>
        <v>メニューB(残差)</v>
      </c>
      <c r="AY232" s="52">
        <f>IF(参照!E232="","",参照!E232)</f>
        <v>4.5300000000000001E-4</v>
      </c>
      <c r="AZ232" s="52" t="str">
        <f>IF(参照!F232="","",参照!F232)</f>
        <v>伊藤忠商事(株)</v>
      </c>
      <c r="BA232" s="52" t="str">
        <f>IF(参照!G232="","",参照!G232)</f>
        <v>伊藤忠商事(株)_メニューB(残差)</v>
      </c>
      <c r="BB232" s="52">
        <f t="shared" si="34"/>
        <v>0.45300000000000001</v>
      </c>
      <c r="BD232" s="52" t="str">
        <f>IF(参照!L232="","",参照!L232)</f>
        <v>京都生活協同組合</v>
      </c>
    </row>
    <row r="233" spans="47:56">
      <c r="AU233" s="52" t="str">
        <f>IF(参照!A233="","",参照!A233)</f>
        <v/>
      </c>
      <c r="AV233" s="52" t="str">
        <f>IF(参照!B233="","",参照!B233)</f>
        <v/>
      </c>
      <c r="AW233" s="52" t="str">
        <f>IF(参照!C233="","",参照!C233)</f>
        <v/>
      </c>
      <c r="AX233" s="52" t="str">
        <f>IF(参照!D233="","",参照!D233)</f>
        <v>(参考値)事業者全体</v>
      </c>
      <c r="AY233" s="52">
        <f>IF(参照!E233="","",参照!E233)</f>
        <v>4.6999999999999999E-4</v>
      </c>
      <c r="AZ233" s="52" t="str">
        <f>IF(参照!F233="","",参照!F233)</f>
        <v>伊藤忠商事(株)</v>
      </c>
      <c r="BA233" s="52" t="str">
        <f>IF(参照!G233="","",参照!G233)</f>
        <v>伊藤忠商事(株)_(参考値)事業者全体</v>
      </c>
      <c r="BB233" s="52">
        <f t="shared" si="34"/>
        <v>0.47</v>
      </c>
      <c r="BD233" s="52" t="str">
        <f>IF(参照!L233="","",参照!L233)</f>
        <v>(株)京楽産業ホールディングス</v>
      </c>
    </row>
    <row r="234" spans="47:56">
      <c r="AU234" s="52" t="str">
        <f>IF(参照!A234="","",参照!A234)</f>
        <v>A0072</v>
      </c>
      <c r="AV234" s="52" t="str">
        <f>IF(参照!B234="","",参照!B234)</f>
        <v>(株)エコスタイル</v>
      </c>
      <c r="AW234" s="52">
        <f>IF(参照!C234="","",参照!C234)</f>
        <v>4.1800000000000002E-4</v>
      </c>
      <c r="AX234" s="52" t="str">
        <f>IF(参照!D234="","",参照!D234)</f>
        <v>メニューA</v>
      </c>
      <c r="AY234" s="52">
        <f>IF(参照!E234="","",参照!E234)</f>
        <v>0</v>
      </c>
      <c r="AZ234" s="52" t="str">
        <f>IF(参照!F234="","",参照!F234)</f>
        <v>(株)エコスタイル</v>
      </c>
      <c r="BA234" s="52" t="str">
        <f>IF(参照!G234="","",参照!G234)</f>
        <v>(株)エコスタイル_メニューA</v>
      </c>
      <c r="BB234" s="52">
        <f t="shared" si="34"/>
        <v>0</v>
      </c>
      <c r="BD234" s="52" t="str">
        <f>IF(参照!L234="","",参照!L234)</f>
        <v>桐生瓦斯(株)</v>
      </c>
    </row>
    <row r="235" spans="47:56">
      <c r="AU235" s="52" t="str">
        <f>IF(参照!A235="","",参照!A235)</f>
        <v/>
      </c>
      <c r="AV235" s="52" t="str">
        <f>IF(参照!B235="","",参照!B235)</f>
        <v/>
      </c>
      <c r="AW235" s="52" t="str">
        <f>IF(参照!C235="","",参照!C235)</f>
        <v/>
      </c>
      <c r="AX235" s="52" t="str">
        <f>IF(参照!D235="","",参照!D235)</f>
        <v>メニューB</v>
      </c>
      <c r="AY235" s="52">
        <f>IF(参照!E235="","",参照!E235)</f>
        <v>0</v>
      </c>
      <c r="AZ235" s="52" t="str">
        <f>IF(参照!F235="","",参照!F235)</f>
        <v>(株)エコスタイル</v>
      </c>
      <c r="BA235" s="52" t="str">
        <f>IF(参照!G235="","",参照!G235)</f>
        <v>(株)エコスタイル_メニューB</v>
      </c>
      <c r="BB235" s="52">
        <f t="shared" si="34"/>
        <v>0</v>
      </c>
      <c r="BD235" s="52" t="str">
        <f>IF(参照!L235="","",参照!L235)</f>
        <v>近畿電力(株)</v>
      </c>
    </row>
    <row r="236" spans="47:56">
      <c r="AU236" s="52" t="str">
        <f>IF(参照!A236="","",参照!A236)</f>
        <v/>
      </c>
      <c r="AV236" s="52" t="str">
        <f>IF(参照!B236="","",参照!B236)</f>
        <v/>
      </c>
      <c r="AW236" s="52" t="str">
        <f>IF(参照!C236="","",参照!C236)</f>
        <v/>
      </c>
      <c r="AX236" s="52" t="str">
        <f>IF(参照!D236="","",参照!D236)</f>
        <v>メニューC(残差)</v>
      </c>
      <c r="AY236" s="52">
        <f>IF(参照!E236="","",参照!E236)</f>
        <v>5.9499999999999993E-4</v>
      </c>
      <c r="AZ236" s="52" t="str">
        <f>IF(参照!F236="","",参照!F236)</f>
        <v>(株)エコスタイル</v>
      </c>
      <c r="BA236" s="52" t="str">
        <f>IF(参照!G236="","",参照!G236)</f>
        <v>(株)エコスタイル_メニューC(残差)</v>
      </c>
      <c r="BB236" s="52">
        <f t="shared" si="34"/>
        <v>0.59499999999999997</v>
      </c>
      <c r="BD236" s="52" t="str">
        <f>IF(参照!L236="","",参照!L236)</f>
        <v>(株)クオリティプラス</v>
      </c>
    </row>
    <row r="237" spans="47:56">
      <c r="AU237" s="52" t="str">
        <f>IF(参照!A237="","",参照!A237)</f>
        <v/>
      </c>
      <c r="AV237" s="52" t="str">
        <f>IF(参照!B237="","",参照!B237)</f>
        <v/>
      </c>
      <c r="AW237" s="52" t="str">
        <f>IF(参照!C237="","",参照!C237)</f>
        <v/>
      </c>
      <c r="AX237" s="52" t="str">
        <f>IF(参照!D237="","",参照!D237)</f>
        <v>(参考値)事業者全体</v>
      </c>
      <c r="AY237" s="52">
        <f>IF(参照!E237="","",参照!E237)</f>
        <v>5.4000000000000001E-4</v>
      </c>
      <c r="AZ237" s="52" t="str">
        <f>IF(参照!F237="","",参照!F237)</f>
        <v>(株)エコスタイル</v>
      </c>
      <c r="BA237" s="52" t="str">
        <f>IF(参照!G237="","",参照!G237)</f>
        <v>(株)エコスタイル_(参考値)事業者全体</v>
      </c>
      <c r="BB237" s="52">
        <f t="shared" si="34"/>
        <v>0.54</v>
      </c>
      <c r="BD237" s="52" t="str">
        <f>IF(参照!L237="","",参照!L237)</f>
        <v>くこくエネルギー(株)(旧：熊本電力(株))</v>
      </c>
    </row>
    <row r="238" spans="47:56">
      <c r="AU238" s="52" t="str">
        <f>IF(参照!A238="","",参照!A238)</f>
        <v>A0073</v>
      </c>
      <c r="AV238" s="52" t="str">
        <f>IF(参照!B238="","",参照!B238)</f>
        <v>入間ガス(株)</v>
      </c>
      <c r="AW238" s="52">
        <f>IF(参照!C238="","",参照!C238)</f>
        <v>3.6400000000000001E-4</v>
      </c>
      <c r="AX238" s="52" t="str">
        <f>IF(参照!D238="","",参照!D238)</f>
        <v/>
      </c>
      <c r="AY238" s="52">
        <f>IF(参照!E238="","",参照!E238)</f>
        <v>3.0800000000000001E-4</v>
      </c>
      <c r="AZ238" s="52" t="str">
        <f>IF(参照!F238="","",参照!F238)</f>
        <v>入間ガス(株)</v>
      </c>
      <c r="BA238" s="52" t="str">
        <f>IF(参照!G238="","",参照!G238)</f>
        <v>入間ガス(株)_</v>
      </c>
      <c r="BB238" s="52">
        <f t="shared" si="34"/>
        <v>0.308</v>
      </c>
      <c r="BD238" s="52" t="str">
        <f>IF(参照!L238="","",参照!L238)</f>
        <v>久慈地域エネルギー(株)</v>
      </c>
    </row>
    <row r="239" spans="47:56">
      <c r="AU239" s="52" t="str">
        <f>IF(参照!A239="","",参照!A239)</f>
        <v>A0074</v>
      </c>
      <c r="AV239" s="52" t="str">
        <f>IF(参照!B239="","",参照!B239)</f>
        <v>テプコカスタマーサービス(株)</v>
      </c>
      <c r="AW239" s="52">
        <f>IF(参照!C239="","",参照!C239)</f>
        <v>5.7499999999999999E-4</v>
      </c>
      <c r="AX239" s="52" t="str">
        <f>IF(参照!D239="","",参照!D239)</f>
        <v/>
      </c>
      <c r="AY239" s="52">
        <f>IF(参照!E239="","",参照!E239)</f>
        <v>5.5800000000000001E-4</v>
      </c>
      <c r="AZ239" s="52" t="str">
        <f>IF(参照!F239="","",参照!F239)</f>
        <v>テプコカスタマーサービス(株)</v>
      </c>
      <c r="BA239" s="52" t="str">
        <f>IF(参照!G239="","",参照!G239)</f>
        <v>テプコカスタマーサービス(株)_</v>
      </c>
      <c r="BB239" s="52">
        <f t="shared" si="34"/>
        <v>0.55800000000000005</v>
      </c>
      <c r="BD239" s="52" t="str">
        <f>IF(参照!L239="","",参照!L239)</f>
        <v>(株)クボタ</v>
      </c>
    </row>
    <row r="240" spans="47:56">
      <c r="AU240" s="52" t="str">
        <f>IF(参照!A240="","",参照!A240)</f>
        <v>A0075</v>
      </c>
      <c r="AV240" s="52" t="str">
        <f>IF(参照!B240="","",参照!B240)</f>
        <v>(株)とんでんホールディングス</v>
      </c>
      <c r="AW240" s="52">
        <f>IF(参照!C240="","",参照!C240)</f>
        <v>4.0900000000000002E-4</v>
      </c>
      <c r="AX240" s="52" t="str">
        <f>IF(参照!D240="","",参照!D240)</f>
        <v/>
      </c>
      <c r="AY240" s="52">
        <f>IF(参照!E240="","",参照!E240)</f>
        <v>5.1000000000000004E-4</v>
      </c>
      <c r="AZ240" s="52" t="str">
        <f>IF(参照!F240="","",参照!F240)</f>
        <v>(株)とんでんホールディングス</v>
      </c>
      <c r="BA240" s="52" t="str">
        <f>IF(参照!G240="","",参照!G240)</f>
        <v>(株)とんでんホールディングス_</v>
      </c>
      <c r="BB240" s="52">
        <f t="shared" si="34"/>
        <v>0.51</v>
      </c>
      <c r="BD240" s="52" t="str">
        <f>IF(参照!L240="","",参照!L240)</f>
        <v>(株)球磨村森電力</v>
      </c>
    </row>
    <row r="241" spans="47:56">
      <c r="AU241" s="52" t="str">
        <f>IF(参照!A241="","",参照!A241)</f>
        <v>A0076</v>
      </c>
      <c r="AV241" s="52" t="str">
        <f>IF(参照!B241="","",参照!B241)</f>
        <v>日鉄エンジニアリング(株)</v>
      </c>
      <c r="AW241" s="52">
        <f>IF(参照!C241="","",参照!C241)</f>
        <v>4.5399999999999998E-4</v>
      </c>
      <c r="AX241" s="52" t="str">
        <f>IF(参照!D241="","",参照!D241)</f>
        <v>メニューA</v>
      </c>
      <c r="AY241" s="52">
        <f>IF(参照!E241="","",参照!E241)</f>
        <v>0</v>
      </c>
      <c r="AZ241" s="52" t="str">
        <f>IF(参照!F241="","",参照!F241)</f>
        <v>日鉄エンジニアリング(株)</v>
      </c>
      <c r="BA241" s="52" t="str">
        <f>IF(参照!G241="","",参照!G241)</f>
        <v>日鉄エンジニアリング(株)_メニューA</v>
      </c>
      <c r="BB241" s="52">
        <f t="shared" si="34"/>
        <v>0</v>
      </c>
      <c r="BD241" s="52" t="str">
        <f>IF(参照!L241="","",参照!L241)</f>
        <v>(株)グランデータ</v>
      </c>
    </row>
    <row r="242" spans="47:56">
      <c r="AU242" s="52" t="str">
        <f>IF(参照!A242="","",参照!A242)</f>
        <v/>
      </c>
      <c r="AV242" s="52" t="str">
        <f>IF(参照!B242="","",参照!B242)</f>
        <v/>
      </c>
      <c r="AW242" s="52" t="str">
        <f>IF(参照!C242="","",参照!C242)</f>
        <v/>
      </c>
      <c r="AX242" s="52" t="str">
        <f>IF(参照!D242="","",参照!D242)</f>
        <v>メニューB</v>
      </c>
      <c r="AY242" s="52">
        <f>IF(参照!E242="","",参照!E242)</f>
        <v>0</v>
      </c>
      <c r="AZ242" s="52" t="str">
        <f>IF(参照!F242="","",参照!F242)</f>
        <v>日鉄エンジニアリング(株)</v>
      </c>
      <c r="BA242" s="52" t="str">
        <f>IF(参照!G242="","",参照!G242)</f>
        <v>日鉄エンジニアリング(株)_メニューB</v>
      </c>
      <c r="BB242" s="52">
        <f t="shared" si="34"/>
        <v>0</v>
      </c>
      <c r="BD242" s="52" t="str">
        <f>IF(参照!L242="","",参照!L242)</f>
        <v>グリーナ(株)</v>
      </c>
    </row>
    <row r="243" spans="47:56">
      <c r="AU243" s="52" t="str">
        <f>IF(参照!A243="","",参照!A243)</f>
        <v/>
      </c>
      <c r="AV243" s="52" t="str">
        <f>IF(参照!B243="","",参照!B243)</f>
        <v/>
      </c>
      <c r="AW243" s="52" t="str">
        <f>IF(参照!C243="","",参照!C243)</f>
        <v/>
      </c>
      <c r="AX243" s="52" t="str">
        <f>IF(参照!D243="","",参照!D243)</f>
        <v>メニューC</v>
      </c>
      <c r="AY243" s="52">
        <f>IF(参照!E243="","",参照!E243)</f>
        <v>1E-4</v>
      </c>
      <c r="AZ243" s="52" t="str">
        <f>IF(参照!F243="","",参照!F243)</f>
        <v>日鉄エンジニアリング(株)</v>
      </c>
      <c r="BA243" s="52" t="str">
        <f>IF(参照!G243="","",参照!G243)</f>
        <v>日鉄エンジニアリング(株)_メニューC</v>
      </c>
      <c r="BB243" s="52">
        <f t="shared" si="34"/>
        <v>0.1</v>
      </c>
      <c r="BD243" s="52" t="str">
        <f>IF(参照!L243="","",参照!L243)</f>
        <v>(株)クリーンエネルギー総合研究所</v>
      </c>
    </row>
    <row r="244" spans="47:56">
      <c r="AU244" s="52" t="str">
        <f>IF(参照!A244="","",参照!A244)</f>
        <v/>
      </c>
      <c r="AV244" s="52" t="str">
        <f>IF(参照!B244="","",参照!B244)</f>
        <v/>
      </c>
      <c r="AW244" s="52" t="str">
        <f>IF(参照!C244="","",参照!C244)</f>
        <v/>
      </c>
      <c r="AX244" s="52" t="str">
        <f>IF(参照!D244="","",参照!D244)</f>
        <v>メニューD</v>
      </c>
      <c r="AY244" s="52">
        <f>IF(参照!E244="","",参照!E244)</f>
        <v>2.5000000000000001E-4</v>
      </c>
      <c r="AZ244" s="52" t="str">
        <f>IF(参照!F244="","",参照!F244)</f>
        <v>日鉄エンジニアリング(株)</v>
      </c>
      <c r="BA244" s="52" t="str">
        <f>IF(参照!G244="","",参照!G244)</f>
        <v>日鉄エンジニアリング(株)_メニューD</v>
      </c>
      <c r="BB244" s="52">
        <f t="shared" si="34"/>
        <v>0.25</v>
      </c>
      <c r="BD244" s="52" t="str">
        <f>IF(参照!L244="","",参照!L244)</f>
        <v>一般社団法人グリーンコープでんき</v>
      </c>
    </row>
    <row r="245" spans="47:56">
      <c r="AU245" s="52" t="str">
        <f>IF(参照!A245="","",参照!A245)</f>
        <v/>
      </c>
      <c r="AV245" s="52" t="str">
        <f>IF(参照!B245="","",参照!B245)</f>
        <v/>
      </c>
      <c r="AW245" s="52" t="str">
        <f>IF(参照!C245="","",参照!C245)</f>
        <v/>
      </c>
      <c r="AX245" s="52" t="str">
        <f>IF(参照!D245="","",参照!D245)</f>
        <v>メニューE(残差)</v>
      </c>
      <c r="AY245" s="52">
        <f>IF(参照!E245="","",参照!E245)</f>
        <v>6.8999999999999997E-4</v>
      </c>
      <c r="AZ245" s="52" t="str">
        <f>IF(参照!F245="","",参照!F245)</f>
        <v>日鉄エンジニアリング(株)</v>
      </c>
      <c r="BA245" s="52" t="str">
        <f>IF(参照!G245="","",参照!G245)</f>
        <v>日鉄エンジニアリング(株)_メニューE(残差)</v>
      </c>
      <c r="BB245" s="52">
        <f t="shared" si="34"/>
        <v>0.69</v>
      </c>
      <c r="BD245" s="52" t="str">
        <f>IF(参照!L245="","",参照!L245)</f>
        <v>(株)グリーンサークル</v>
      </c>
    </row>
    <row r="246" spans="47:56">
      <c r="AU246" s="52" t="str">
        <f>IF(参照!A246="","",参照!A246)</f>
        <v/>
      </c>
      <c r="AV246" s="52" t="str">
        <f>IF(参照!B246="","",参照!B246)</f>
        <v/>
      </c>
      <c r="AW246" s="52" t="str">
        <f>IF(参照!C246="","",参照!C246)</f>
        <v/>
      </c>
      <c r="AX246" s="52" t="str">
        <f>IF(参照!D246="","",参照!D246)</f>
        <v>(参考値)事業者全体</v>
      </c>
      <c r="AY246" s="52">
        <f>IF(参照!E246="","",参照!E246)</f>
        <v>5.8900000000000001E-4</v>
      </c>
      <c r="AZ246" s="52" t="str">
        <f>IF(参照!F246="","",参照!F246)</f>
        <v>日鉄エンジニアリング(株)</v>
      </c>
      <c r="BA246" s="52" t="str">
        <f>IF(参照!G246="","",参照!G246)</f>
        <v>日鉄エンジニアリング(株)_(参考値)事業者全体</v>
      </c>
      <c r="BB246" s="52">
        <f t="shared" si="34"/>
        <v>0.58899999999999997</v>
      </c>
      <c r="BD246" s="52" t="str">
        <f>IF(参照!L246="","",参照!L246)</f>
        <v>グリーンシティこばやし(株)</v>
      </c>
    </row>
    <row r="247" spans="47:56">
      <c r="AU247" s="52" t="str">
        <f>IF(参照!A247="","",参照!A247)</f>
        <v>A0077</v>
      </c>
      <c r="AV247" s="52" t="str">
        <f>IF(参照!B247="","",参照!B247)</f>
        <v>ａｕエネルギー＆ライフ(株)(旧：ＫＤＤＩ(株))</v>
      </c>
      <c r="AW247" s="52">
        <f>IF(参照!C247="","",参照!C247)</f>
        <v>5.2400000000000005E-4</v>
      </c>
      <c r="AX247" s="52" t="str">
        <f>IF(参照!D247="","",参照!D247)</f>
        <v>メニューA</v>
      </c>
      <c r="AY247" s="52">
        <f>IF(参照!E247="","",参照!E247)</f>
        <v>0</v>
      </c>
      <c r="AZ247" s="52" t="str">
        <f>IF(参照!F247="","",参照!F247)</f>
        <v>ａｕエネルギー＆ライフ(株)(旧：ＫＤＤＩ(株))</v>
      </c>
      <c r="BA247" s="52" t="str">
        <f>IF(参照!G247="","",参照!G247)</f>
        <v>ａｕエネルギー＆ライフ(株)(旧：ＫＤＤＩ(株))_メニューA</v>
      </c>
      <c r="BB247" s="52">
        <f t="shared" si="34"/>
        <v>0</v>
      </c>
      <c r="BD247" s="52" t="str">
        <f>IF(参照!L247="","",参照!L247)</f>
        <v>(株)グリーンパワー大東</v>
      </c>
    </row>
    <row r="248" spans="47:56">
      <c r="AU248" s="52" t="str">
        <f>IF(参照!A248="","",参照!A248)</f>
        <v/>
      </c>
      <c r="AV248" s="52" t="str">
        <f>IF(参照!B248="","",参照!B248)</f>
        <v/>
      </c>
      <c r="AW248" s="52" t="str">
        <f>IF(参照!C248="","",参照!C248)</f>
        <v/>
      </c>
      <c r="AX248" s="52" t="str">
        <f>IF(参照!D248="","",参照!D248)</f>
        <v>メニューB(残差)</v>
      </c>
      <c r="AY248" s="52">
        <f>IF(参照!E248="","",参照!E248)</f>
        <v>4.6800000000000005E-4</v>
      </c>
      <c r="AZ248" s="52" t="str">
        <f>IF(参照!F248="","",参照!F248)</f>
        <v>ａｕエネルギー＆ライフ(株)(旧：ＫＤＤＩ(株))</v>
      </c>
      <c r="BA248" s="52" t="str">
        <f>IF(参照!G248="","",参照!G248)</f>
        <v>ａｕエネルギー＆ライフ(株)(旧：ＫＤＤＩ(株))_メニューB(残差)</v>
      </c>
      <c r="BB248" s="52">
        <f t="shared" si="34"/>
        <v>0.46800000000000003</v>
      </c>
      <c r="BD248" s="52" t="str">
        <f>IF(参照!L248="","",参照!L248)</f>
        <v>グリーンピープルズパワー(株)</v>
      </c>
    </row>
    <row r="249" spans="47:56">
      <c r="AU249" s="52" t="str">
        <f>IF(参照!A249="","",参照!A249)</f>
        <v/>
      </c>
      <c r="AV249" s="52" t="str">
        <f>IF(参照!B249="","",参照!B249)</f>
        <v/>
      </c>
      <c r="AW249" s="52" t="str">
        <f>IF(参照!C249="","",参照!C249)</f>
        <v/>
      </c>
      <c r="AX249" s="52" t="str">
        <f>IF(参照!D249="","",参照!D249)</f>
        <v>(参考値)事業者全体</v>
      </c>
      <c r="AY249" s="52">
        <f>IF(参照!E249="","",参照!E249)</f>
        <v>4.17E-4</v>
      </c>
      <c r="AZ249" s="52" t="str">
        <f>IF(参照!F249="","",参照!F249)</f>
        <v>ａｕエネルギー＆ライフ(株)(旧：ＫＤＤＩ(株))</v>
      </c>
      <c r="BA249" s="52" t="str">
        <f>IF(参照!G249="","",参照!G249)</f>
        <v>ａｕエネルギー＆ライフ(株)(旧：ＫＤＤＩ(株))_(参考値)事業者全体</v>
      </c>
      <c r="BB249" s="52">
        <f t="shared" si="34"/>
        <v>0.41699999999999998</v>
      </c>
      <c r="BD249" s="52" t="str">
        <f>IF(参照!L249="","",参照!L249)</f>
        <v>(株)クリーンベンチャー２１</v>
      </c>
    </row>
    <row r="250" spans="47:56">
      <c r="AU250" s="52" t="str">
        <f>IF(参照!A250="","",参照!A250)</f>
        <v>A0079</v>
      </c>
      <c r="AV250" s="52" t="str">
        <f>IF(参照!B250="","",参照!B250)</f>
        <v>イワタニ関東(株)</v>
      </c>
      <c r="AW250" s="52">
        <f>IF(参照!C250="","",参照!C250)</f>
        <v>7.2300000000000001E-4</v>
      </c>
      <c r="AX250" s="52" t="str">
        <f>IF(参照!D250="","",参照!D250)</f>
        <v/>
      </c>
      <c r="AY250" s="52">
        <f>IF(参照!E250="","",参照!E250)</f>
        <v>7.1299999999999998E-4</v>
      </c>
      <c r="AZ250" s="52" t="str">
        <f>IF(参照!F250="","",参照!F250)</f>
        <v>イワタニ関東(株)</v>
      </c>
      <c r="BA250" s="52" t="str">
        <f>IF(参照!G250="","",参照!G250)</f>
        <v>イワタニ関東(株)_</v>
      </c>
      <c r="BB250" s="52">
        <f t="shared" si="34"/>
        <v>0.71299999999999997</v>
      </c>
      <c r="BD250" s="52" t="str">
        <f>IF(参照!L250="","",参照!L250)</f>
        <v>(株)グリムスパワー</v>
      </c>
    </row>
    <row r="251" spans="47:56">
      <c r="AU251" s="52" t="str">
        <f>IF(参照!A251="","",参照!A251)</f>
        <v>A0080</v>
      </c>
      <c r="AV251" s="52" t="str">
        <f>IF(参照!B251="","",参照!B251)</f>
        <v>イワタニ首都圏(株)</v>
      </c>
      <c r="AW251" s="52">
        <f>IF(参照!C251="","",参照!C251)</f>
        <v>5.6999999999999998E-4</v>
      </c>
      <c r="AX251" s="52" t="str">
        <f>IF(参照!D251="","",参照!D251)</f>
        <v/>
      </c>
      <c r="AY251" s="52">
        <f>IF(参照!E251="","",参照!E251)</f>
        <v>5.1400000000000003E-4</v>
      </c>
      <c r="AZ251" s="52" t="str">
        <f>IF(参照!F251="","",参照!F251)</f>
        <v>イワタニ首都圏(株)</v>
      </c>
      <c r="BA251" s="52" t="str">
        <f>IF(参照!G251="","",参照!G251)</f>
        <v>イワタニ首都圏(株)_</v>
      </c>
      <c r="BB251" s="52">
        <f t="shared" si="34"/>
        <v>0.51400000000000001</v>
      </c>
      <c r="BD251" s="52" t="str">
        <f>IF(参照!L251="","",参照!L251)</f>
        <v>(株)グルーヴエナジー</v>
      </c>
    </row>
    <row r="252" spans="47:56">
      <c r="AU252" s="52" t="str">
        <f>IF(参照!A252="","",参照!A252)</f>
        <v>A0081</v>
      </c>
      <c r="AV252" s="52" t="str">
        <f>IF(参照!B252="","",参照!B252)</f>
        <v>サーラｅエナジー(株)</v>
      </c>
      <c r="AW252" s="52">
        <f>IF(参照!C252="","",参照!C252)</f>
        <v>3.5599999999999998E-4</v>
      </c>
      <c r="AX252" s="52" t="str">
        <f>IF(参照!D252="","",参照!D252)</f>
        <v>メニューA</v>
      </c>
      <c r="AY252" s="52">
        <f>IF(参照!E252="","",参照!E252)</f>
        <v>0</v>
      </c>
      <c r="AZ252" s="52" t="str">
        <f>IF(参照!F252="","",参照!F252)</f>
        <v>サーラｅエナジー(株)</v>
      </c>
      <c r="BA252" s="52" t="str">
        <f>IF(参照!G252="","",参照!G252)</f>
        <v>サーラｅエナジー(株)_メニューA</v>
      </c>
      <c r="BB252" s="52">
        <f t="shared" si="34"/>
        <v>0</v>
      </c>
      <c r="BD252" s="52" t="str">
        <f>IF(参照!L252="","",参照!L252)</f>
        <v>くるめエネルギー(株)</v>
      </c>
    </row>
    <row r="253" spans="47:56">
      <c r="AU253" s="52" t="str">
        <f>IF(参照!A253="","",参照!A253)</f>
        <v/>
      </c>
      <c r="AV253" s="52" t="str">
        <f>IF(参照!B253="","",参照!B253)</f>
        <v/>
      </c>
      <c r="AW253" s="52" t="str">
        <f>IF(参照!C253="","",参照!C253)</f>
        <v/>
      </c>
      <c r="AX253" s="52" t="str">
        <f>IF(参照!D253="","",参照!D253)</f>
        <v>メニューB</v>
      </c>
      <c r="AY253" s="52">
        <f>IF(参照!E253="","",参照!E253)</f>
        <v>3.77E-4</v>
      </c>
      <c r="AZ253" s="52" t="str">
        <f>IF(参照!F253="","",参照!F253)</f>
        <v>サーラｅエナジー(株)</v>
      </c>
      <c r="BA253" s="52" t="str">
        <f>IF(参照!G253="","",参照!G253)</f>
        <v>サーラｅエナジー(株)_メニューB</v>
      </c>
      <c r="BB253" s="52">
        <f t="shared" si="34"/>
        <v>0.377</v>
      </c>
      <c r="BD253" s="52" t="str">
        <f>IF(参照!L253="","",参照!L253)</f>
        <v>(株)グローアップ</v>
      </c>
    </row>
    <row r="254" spans="47:56">
      <c r="AU254" s="52" t="str">
        <f>IF(参照!A254="","",参照!A254)</f>
        <v/>
      </c>
      <c r="AV254" s="52" t="str">
        <f>IF(参照!B254="","",参照!B254)</f>
        <v/>
      </c>
      <c r="AW254" s="52" t="str">
        <f>IF(参照!C254="","",参照!C254)</f>
        <v/>
      </c>
      <c r="AX254" s="52" t="str">
        <f>IF(参照!D254="","",参照!D254)</f>
        <v>メニューC(残差)</v>
      </c>
      <c r="AY254" s="52">
        <f>IF(参照!E254="","",参照!E254)</f>
        <v>3.0899999999999998E-4</v>
      </c>
      <c r="AZ254" s="52" t="str">
        <f>IF(参照!F254="","",参照!F254)</f>
        <v>サーラｅエナジー(株)</v>
      </c>
      <c r="BA254" s="52" t="str">
        <f>IF(参照!G254="","",参照!G254)</f>
        <v>サーラｅエナジー(株)_メニューC(残差)</v>
      </c>
      <c r="BB254" s="52">
        <f t="shared" si="34"/>
        <v>0.309</v>
      </c>
      <c r="BD254" s="52" t="str">
        <f>IF(参照!L254="","",参照!L254)</f>
        <v>(株)クローバー・テクノロジーズ(旧：四つ葉電力(株))</v>
      </c>
    </row>
    <row r="255" spans="47:56">
      <c r="AU255" s="52" t="str">
        <f>IF(参照!A255="","",参照!A255)</f>
        <v/>
      </c>
      <c r="AV255" s="52" t="str">
        <f>IF(参照!B255="","",参照!B255)</f>
        <v/>
      </c>
      <c r="AW255" s="52" t="str">
        <f>IF(参照!C255="","",参照!C255)</f>
        <v/>
      </c>
      <c r="AX255" s="52" t="str">
        <f>IF(参照!D255="","",参照!D255)</f>
        <v>(参考値)事業者全体</v>
      </c>
      <c r="AY255" s="52">
        <f>IF(参照!E255="","",参照!E255)</f>
        <v>3.9200000000000004E-4</v>
      </c>
      <c r="AZ255" s="52" t="str">
        <f>IF(参照!F255="","",参照!F255)</f>
        <v>サーラｅエナジー(株)</v>
      </c>
      <c r="BA255" s="52" t="str">
        <f>IF(参照!G255="","",参照!G255)</f>
        <v>サーラｅエナジー(株)_(参考値)事業者全体</v>
      </c>
      <c r="BB255" s="52">
        <f t="shared" si="34"/>
        <v>0.39200000000000002</v>
      </c>
      <c r="BD255" s="52" t="str">
        <f>IF(参照!L255="","",参照!L255)</f>
        <v>(株)グローバルエンジニアリング</v>
      </c>
    </row>
    <row r="256" spans="47:56">
      <c r="AU256" s="52" t="str">
        <f>IF(参照!A256="","",参照!A256)</f>
        <v>A0082</v>
      </c>
      <c r="AV256" s="52" t="str">
        <f>IF(参照!B256="","",参照!B256)</f>
        <v>(株)地球クラブ</v>
      </c>
      <c r="AW256" s="52">
        <f>IF(参照!C256="","",参照!C256)</f>
        <v>1.0399999999999999E-4</v>
      </c>
      <c r="AX256" s="52" t="str">
        <f>IF(参照!D256="","",参照!D256)</f>
        <v>メニューA</v>
      </c>
      <c r="AY256" s="52">
        <f>IF(参照!E256="","",参照!E256)</f>
        <v>0</v>
      </c>
      <c r="AZ256" s="52" t="str">
        <f>IF(参照!F256="","",参照!F256)</f>
        <v>(株)地球クラブ</v>
      </c>
      <c r="BA256" s="52" t="str">
        <f>IF(参照!G256="","",参照!G256)</f>
        <v>(株)地球クラブ_メニューA</v>
      </c>
      <c r="BB256" s="52">
        <f t="shared" si="34"/>
        <v>0</v>
      </c>
      <c r="BD256" s="52" t="str">
        <f>IF(参照!L256="","",参照!L256)</f>
        <v>(株)グローバルキャスト</v>
      </c>
    </row>
    <row r="257" spans="47:56">
      <c r="AU257" s="52" t="str">
        <f>IF(参照!A257="","",参照!A257)</f>
        <v/>
      </c>
      <c r="AV257" s="52" t="str">
        <f>IF(参照!B257="","",参照!B257)</f>
        <v/>
      </c>
      <c r="AW257" s="52" t="str">
        <f>IF(参照!C257="","",参照!C257)</f>
        <v/>
      </c>
      <c r="AX257" s="52" t="str">
        <f>IF(参照!D257="","",参照!D257)</f>
        <v>メニューB(残差)</v>
      </c>
      <c r="AY257" s="52">
        <f>IF(参照!E257="","",参照!E257)</f>
        <v>4.8699999999999997E-4</v>
      </c>
      <c r="AZ257" s="52" t="str">
        <f>IF(参照!F257="","",参照!F257)</f>
        <v>(株)地球クラブ</v>
      </c>
      <c r="BA257" s="52" t="str">
        <f>IF(参照!G257="","",参照!G257)</f>
        <v>(株)地球クラブ_メニューB(残差)</v>
      </c>
      <c r="BB257" s="52">
        <f t="shared" si="34"/>
        <v>0.48699999999999999</v>
      </c>
      <c r="BD257" s="52" t="str">
        <f>IF(参照!L257="","",参照!L257)</f>
        <v>グローバルソリューションサービス(株)</v>
      </c>
    </row>
    <row r="258" spans="47:56">
      <c r="AU258" s="52" t="str">
        <f>IF(参照!A258="","",参照!A258)</f>
        <v/>
      </c>
      <c r="AV258" s="52" t="str">
        <f>IF(参照!B258="","",参照!B258)</f>
        <v/>
      </c>
      <c r="AW258" s="52" t="str">
        <f>IF(参照!C258="","",参照!C258)</f>
        <v/>
      </c>
      <c r="AX258" s="52" t="str">
        <f>IF(参照!D258="","",参照!D258)</f>
        <v>(参考値)事業者全体</v>
      </c>
      <c r="AY258" s="52">
        <f>IF(参照!E258="","",参照!E258)</f>
        <v>4.4999999999999999E-4</v>
      </c>
      <c r="AZ258" s="52" t="str">
        <f>IF(参照!F258="","",参照!F258)</f>
        <v>(株)地球クラブ</v>
      </c>
      <c r="BA258" s="52" t="str">
        <f>IF(参照!G258="","",参照!G258)</f>
        <v>(株)地球クラブ_(参考値)事業者全体</v>
      </c>
      <c r="BB258" s="52">
        <f t="shared" si="34"/>
        <v>0.45</v>
      </c>
      <c r="BD258" s="52" t="str">
        <f>IF(参照!L258="","",参照!L258)</f>
        <v>(株)ケアネス(旧：(株)ルーア)</v>
      </c>
    </row>
    <row r="259" spans="47:56">
      <c r="AU259" s="52" t="str">
        <f>IF(参照!A259="","",参照!A259)</f>
        <v>A0083</v>
      </c>
      <c r="AV259" s="52" t="str">
        <f>IF(参照!B259="","",参照!B259)</f>
        <v>(株)エコア</v>
      </c>
      <c r="AW259" s="52">
        <f>IF(参照!C259="","",参照!C259)</f>
        <v>5.0500000000000002E-4</v>
      </c>
      <c r="AX259" s="52" t="str">
        <f>IF(参照!D259="","",参照!D259)</f>
        <v/>
      </c>
      <c r="AY259" s="52">
        <f>IF(参照!E259="","",参照!E259)</f>
        <v>4.4900000000000002E-4</v>
      </c>
      <c r="AZ259" s="52" t="str">
        <f>IF(参照!F259="","",参照!F259)</f>
        <v>(株)エコア</v>
      </c>
      <c r="BA259" s="52" t="str">
        <f>IF(参照!G259="","",参照!G259)</f>
        <v>(株)エコア_</v>
      </c>
      <c r="BB259" s="52">
        <f t="shared" si="34"/>
        <v>0.44900000000000001</v>
      </c>
      <c r="BD259" s="52" t="str">
        <f>IF(参照!L259="","",参照!L259)</f>
        <v>京葉瓦斯(株)</v>
      </c>
    </row>
    <row r="260" spans="47:56">
      <c r="AU260" s="52" t="str">
        <f>IF(参照!A260="","",参照!A260)</f>
        <v>A0084</v>
      </c>
      <c r="AV260" s="52" t="str">
        <f>IF(参照!B260="","",参照!B260)</f>
        <v>西部瓦斯(株)</v>
      </c>
      <c r="AW260" s="52">
        <f>IF(参照!C260="","",参照!C260)</f>
        <v>4.8999999999999998E-4</v>
      </c>
      <c r="AX260" s="52" t="str">
        <f>IF(参照!D260="","",参照!D260)</f>
        <v/>
      </c>
      <c r="AY260" s="52">
        <f>IF(参照!E260="","",参照!E260)</f>
        <v>4.9399999999999997E-4</v>
      </c>
      <c r="AZ260" s="52" t="str">
        <f>IF(参照!F260="","",参照!F260)</f>
        <v>西部瓦斯(株)</v>
      </c>
      <c r="BA260" s="52" t="str">
        <f>IF(参照!G260="","",参照!G260)</f>
        <v>西部瓦斯(株)_</v>
      </c>
      <c r="BB260" s="52">
        <f t="shared" si="34"/>
        <v>0.49399999999999999</v>
      </c>
      <c r="BD260" s="52" t="str">
        <f>IF(参照!L260="","",参照!L260)</f>
        <v>京和ガス(株)</v>
      </c>
    </row>
    <row r="261" spans="47:56">
      <c r="AU261" s="52" t="str">
        <f>IF(参照!A261="","",参照!A261)</f>
        <v>A0085</v>
      </c>
      <c r="AV261" s="52" t="str">
        <f>IF(参照!B261="","",参照!B261)</f>
        <v>東邦ガス(株)</v>
      </c>
      <c r="AW261" s="52">
        <f>IF(参照!C261="","",参照!C261)</f>
        <v>4.46E-4</v>
      </c>
      <c r="AX261" s="52" t="str">
        <f>IF(参照!D261="","",参照!D261)</f>
        <v>メニューA</v>
      </c>
      <c r="AY261" s="52">
        <f>IF(参照!E261="","",参照!E261)</f>
        <v>3.2000000000000003E-4</v>
      </c>
      <c r="AZ261" s="52" t="str">
        <f>IF(参照!F261="","",参照!F261)</f>
        <v>東邦ガス(株)</v>
      </c>
      <c r="BA261" s="52" t="str">
        <f>IF(参照!G261="","",参照!G261)</f>
        <v>東邦ガス(株)_メニューA</v>
      </c>
      <c r="BB261" s="52">
        <f t="shared" ref="BB261:BB324" si="35">AY261*1000</f>
        <v>0.32</v>
      </c>
      <c r="BD261" s="52" t="str">
        <f>IF(参照!L261="","",参照!L261)</f>
        <v>ゲーテハウス(株)</v>
      </c>
    </row>
    <row r="262" spans="47:56">
      <c r="AU262" s="52" t="str">
        <f>IF(参照!A262="","",参照!A262)</f>
        <v/>
      </c>
      <c r="AV262" s="52" t="str">
        <f>IF(参照!B262="","",参照!B262)</f>
        <v/>
      </c>
      <c r="AW262" s="52" t="str">
        <f>IF(参照!C262="","",参照!C262)</f>
        <v/>
      </c>
      <c r="AX262" s="52" t="str">
        <f>IF(参照!D262="","",参照!D262)</f>
        <v>メニューB</v>
      </c>
      <c r="AY262" s="52">
        <f>IF(参照!E262="","",参照!E262)</f>
        <v>0</v>
      </c>
      <c r="AZ262" s="52" t="str">
        <f>IF(参照!F262="","",参照!F262)</f>
        <v>東邦ガス(株)</v>
      </c>
      <c r="BA262" s="52" t="str">
        <f>IF(参照!G262="","",参照!G262)</f>
        <v>東邦ガス(株)_メニューB</v>
      </c>
      <c r="BB262" s="52">
        <f t="shared" si="35"/>
        <v>0</v>
      </c>
      <c r="BD262" s="52" t="str">
        <f>IF(参照!L262="","",参照!L262)</f>
        <v>(株)ケーブルネット下関</v>
      </c>
    </row>
    <row r="263" spans="47:56">
      <c r="AU263" s="52" t="str">
        <f>IF(参照!A263="","",参照!A263)</f>
        <v/>
      </c>
      <c r="AV263" s="52" t="str">
        <f>IF(参照!B263="","",参照!B263)</f>
        <v/>
      </c>
      <c r="AW263" s="52" t="str">
        <f>IF(参照!C263="","",参照!C263)</f>
        <v/>
      </c>
      <c r="AX263" s="52" t="str">
        <f>IF(参照!D263="","",参照!D263)</f>
        <v>メニューC(残差)</v>
      </c>
      <c r="AY263" s="52">
        <f>IF(参照!E263="","",参照!E263)</f>
        <v>4.2499999999999998E-4</v>
      </c>
      <c r="AZ263" s="52" t="str">
        <f>IF(参照!F263="","",参照!F263)</f>
        <v>東邦ガス(株)</v>
      </c>
      <c r="BA263" s="52" t="str">
        <f>IF(参照!G263="","",参照!G263)</f>
        <v>東邦ガス(株)_メニューC(残差)</v>
      </c>
      <c r="BB263" s="52">
        <f t="shared" si="35"/>
        <v>0.42499999999999999</v>
      </c>
      <c r="BD263" s="52" t="str">
        <f>IF(参照!L263="","",参照!L263)</f>
        <v>気仙沼グリーンエナジー(株)</v>
      </c>
    </row>
    <row r="264" spans="47:56">
      <c r="AU264" s="52" t="str">
        <f>IF(参照!A264="","",参照!A264)</f>
        <v/>
      </c>
      <c r="AV264" s="52" t="str">
        <f>IF(参照!B264="","",参照!B264)</f>
        <v/>
      </c>
      <c r="AW264" s="52" t="str">
        <f>IF(参照!C264="","",参照!C264)</f>
        <v/>
      </c>
      <c r="AX264" s="52" t="str">
        <f>IF(参照!D264="","",参照!D264)</f>
        <v>(参考値)事業者全体</v>
      </c>
      <c r="AY264" s="52">
        <f>IF(参照!E264="","",参照!E264)</f>
        <v>4.2000000000000002E-4</v>
      </c>
      <c r="AZ264" s="52" t="str">
        <f>IF(参照!F264="","",参照!F264)</f>
        <v>東邦ガス(株)</v>
      </c>
      <c r="BA264" s="52" t="str">
        <f>IF(参照!G264="","",参照!G264)</f>
        <v>東邦ガス(株)_(参考値)事業者全体</v>
      </c>
      <c r="BB264" s="52">
        <f t="shared" si="35"/>
        <v>0.42000000000000004</v>
      </c>
      <c r="BD264" s="52" t="str">
        <f>IF(参照!L264="","",参照!L264)</f>
        <v>高知ニューエナジー(株)</v>
      </c>
    </row>
    <row r="265" spans="47:56">
      <c r="AU265" s="52" t="str">
        <f>IF(参照!A265="","",参照!A265)</f>
        <v>A0086</v>
      </c>
      <c r="AV265" s="52" t="str">
        <f>IF(参照!B265="","",参照!B265)</f>
        <v>シナネン(株)</v>
      </c>
      <c r="AW265" s="52">
        <f>IF(参照!C265="","",参照!C265)</f>
        <v>5.8500000000000002E-4</v>
      </c>
      <c r="AX265" s="52" t="str">
        <f>IF(参照!D265="","",参照!D265)</f>
        <v>メニューA</v>
      </c>
      <c r="AY265" s="52">
        <f>IF(参照!E265="","",参照!E265)</f>
        <v>0</v>
      </c>
      <c r="AZ265" s="52" t="str">
        <f>IF(参照!F265="","",参照!F265)</f>
        <v>シナネン(株)</v>
      </c>
      <c r="BA265" s="52" t="str">
        <f>IF(参照!G265="","",参照!G265)</f>
        <v>シナネン(株)_メニューA</v>
      </c>
      <c r="BB265" s="52">
        <f t="shared" si="35"/>
        <v>0</v>
      </c>
      <c r="BD265" s="52" t="str">
        <f>IF(参照!L265="","",参照!L265)</f>
        <v>合同会社Ｐｅａｋ８</v>
      </c>
    </row>
    <row r="266" spans="47:56">
      <c r="AU266" s="52" t="str">
        <f>IF(参照!A266="","",参照!A266)</f>
        <v/>
      </c>
      <c r="AV266" s="52" t="str">
        <f>IF(参照!B266="","",参照!B266)</f>
        <v/>
      </c>
      <c r="AW266" s="52" t="str">
        <f>IF(参照!C266="","",参照!C266)</f>
        <v/>
      </c>
      <c r="AX266" s="52" t="str">
        <f>IF(参照!D266="","",参照!D266)</f>
        <v>メニューB</v>
      </c>
      <c r="AY266" s="52">
        <f>IF(参照!E266="","",参照!E266)</f>
        <v>2.9E-4</v>
      </c>
      <c r="AZ266" s="52" t="str">
        <f>IF(参照!F266="","",参照!F266)</f>
        <v>シナネン(株)</v>
      </c>
      <c r="BA266" s="52" t="str">
        <f>IF(参照!G266="","",参照!G266)</f>
        <v>シナネン(株)_メニューB</v>
      </c>
      <c r="BB266" s="52">
        <f t="shared" si="35"/>
        <v>0.28999999999999998</v>
      </c>
      <c r="BD266" s="52" t="str">
        <f>IF(参照!L266="","",参照!L266)</f>
        <v>神戸電力(株)</v>
      </c>
    </row>
    <row r="267" spans="47:56">
      <c r="AU267" s="52" t="str">
        <f>IF(参照!A267="","",参照!A267)</f>
        <v/>
      </c>
      <c r="AV267" s="52" t="str">
        <f>IF(参照!B267="","",参照!B267)</f>
        <v/>
      </c>
      <c r="AW267" s="52" t="str">
        <f>IF(参照!C267="","",参照!C267)</f>
        <v/>
      </c>
      <c r="AX267" s="52" t="str">
        <f>IF(参照!D267="","",参照!D267)</f>
        <v>メニューC</v>
      </c>
      <c r="AY267" s="52">
        <f>IF(参照!E267="","",参照!E267)</f>
        <v>3.8999999999999999E-4</v>
      </c>
      <c r="AZ267" s="52" t="str">
        <f>IF(参照!F267="","",参照!F267)</f>
        <v>シナネン(株)</v>
      </c>
      <c r="BA267" s="52" t="str">
        <f>IF(参照!G267="","",参照!G267)</f>
        <v>シナネン(株)_メニューC</v>
      </c>
      <c r="BB267" s="52">
        <f t="shared" si="35"/>
        <v>0.39</v>
      </c>
      <c r="BD267" s="52" t="str">
        <f>IF(参照!L267="","",参照!L267)</f>
        <v>(株)コープでんき東北</v>
      </c>
    </row>
    <row r="268" spans="47:56">
      <c r="AU268" s="52" t="str">
        <f>IF(参照!A268="","",参照!A268)</f>
        <v/>
      </c>
      <c r="AV268" s="52" t="str">
        <f>IF(参照!B268="","",参照!B268)</f>
        <v/>
      </c>
      <c r="AW268" s="52" t="str">
        <f>IF(参照!C268="","",参照!C268)</f>
        <v/>
      </c>
      <c r="AX268" s="52" t="str">
        <f>IF(参照!D268="","",参照!D268)</f>
        <v>メニューD</v>
      </c>
      <c r="AY268" s="52">
        <f>IF(参照!E268="","",参照!E268)</f>
        <v>4.8999999999999998E-4</v>
      </c>
      <c r="AZ268" s="52" t="str">
        <f>IF(参照!F268="","",参照!F268)</f>
        <v>シナネン(株)</v>
      </c>
      <c r="BA268" s="52" t="str">
        <f>IF(参照!G268="","",参照!G268)</f>
        <v>シナネン(株)_メニューD</v>
      </c>
      <c r="BB268" s="52">
        <f t="shared" si="35"/>
        <v>0.49</v>
      </c>
      <c r="BD268" s="52" t="str">
        <f>IF(参照!L268="","",参照!L268)</f>
        <v>コープ電力(株)</v>
      </c>
    </row>
    <row r="269" spans="47:56">
      <c r="AU269" s="52" t="str">
        <f>IF(参照!A269="","",参照!A269)</f>
        <v/>
      </c>
      <c r="AV269" s="52" t="str">
        <f>IF(参照!B269="","",参照!B269)</f>
        <v/>
      </c>
      <c r="AW269" s="52" t="str">
        <f>IF(参照!C269="","",参照!C269)</f>
        <v/>
      </c>
      <c r="AX269" s="52" t="str">
        <f>IF(参照!D269="","",参照!D269)</f>
        <v>メニューE</v>
      </c>
      <c r="AY269" s="52">
        <f>IF(参照!E269="","",参照!E269)</f>
        <v>2.72E-4</v>
      </c>
      <c r="AZ269" s="52" t="str">
        <f>IF(参照!F269="","",参照!F269)</f>
        <v>シナネン(株)</v>
      </c>
      <c r="BA269" s="52" t="str">
        <f>IF(参照!G269="","",参照!G269)</f>
        <v>シナネン(株)_メニューE</v>
      </c>
      <c r="BB269" s="52">
        <f t="shared" si="35"/>
        <v>0.27200000000000002</v>
      </c>
      <c r="BD269" s="52" t="str">
        <f>IF(参照!L269="","",参照!L269)</f>
        <v>国際航業(株)</v>
      </c>
    </row>
    <row r="270" spans="47:56">
      <c r="AU270" s="52" t="str">
        <f>IF(参照!A270="","",参照!A270)</f>
        <v/>
      </c>
      <c r="AV270" s="52" t="str">
        <f>IF(参照!B270="","",参照!B270)</f>
        <v/>
      </c>
      <c r="AW270" s="52" t="str">
        <f>IF(参照!C270="","",参照!C270)</f>
        <v/>
      </c>
      <c r="AX270" s="52" t="str">
        <f>IF(参照!D270="","",参照!D270)</f>
        <v>メニューF</v>
      </c>
      <c r="AY270" s="52">
        <f>IF(参照!E270="","",参照!E270)</f>
        <v>3.6099999999999999E-4</v>
      </c>
      <c r="AZ270" s="52" t="str">
        <f>IF(参照!F270="","",参照!F270)</f>
        <v>シナネン(株)</v>
      </c>
      <c r="BA270" s="52" t="str">
        <f>IF(参照!G270="","",参照!G270)</f>
        <v>シナネン(株)_メニューF</v>
      </c>
      <c r="BB270" s="52">
        <f t="shared" si="35"/>
        <v>0.36099999999999999</v>
      </c>
      <c r="BD270" s="52" t="str">
        <f>IF(参照!L270="","",参照!L270)</f>
        <v>小島電機工業(株)</v>
      </c>
    </row>
    <row r="271" spans="47:56">
      <c r="AU271" s="52" t="str">
        <f>IF(参照!A271="","",参照!A271)</f>
        <v/>
      </c>
      <c r="AV271" s="52" t="str">
        <f>IF(参照!B271="","",参照!B271)</f>
        <v/>
      </c>
      <c r="AW271" s="52" t="str">
        <f>IF(参照!C271="","",参照!C271)</f>
        <v/>
      </c>
      <c r="AX271" s="52" t="str">
        <f>IF(参照!D271="","",参照!D271)</f>
        <v>メニューG(残差)</v>
      </c>
      <c r="AY271" s="52">
        <f>IF(参照!E271="","",参照!E271)</f>
        <v>6.1200000000000002E-4</v>
      </c>
      <c r="AZ271" s="52" t="str">
        <f>IF(参照!F271="","",参照!F271)</f>
        <v>シナネン(株)</v>
      </c>
      <c r="BA271" s="52" t="str">
        <f>IF(参照!G271="","",参照!G271)</f>
        <v>シナネン(株)_メニューG(残差)</v>
      </c>
      <c r="BB271" s="52">
        <f t="shared" si="35"/>
        <v>0.61199999999999999</v>
      </c>
      <c r="BD271" s="52" t="str">
        <f>IF(参照!L271="","",参照!L271)</f>
        <v>御所野縄文電力(株)</v>
      </c>
    </row>
    <row r="272" spans="47:56">
      <c r="AU272" s="52" t="str">
        <f>IF(参照!A272="","",参照!A272)</f>
        <v/>
      </c>
      <c r="AV272" s="52" t="str">
        <f>IF(参照!B272="","",参照!B272)</f>
        <v/>
      </c>
      <c r="AW272" s="52" t="str">
        <f>IF(参照!C272="","",参照!C272)</f>
        <v/>
      </c>
      <c r="AX272" s="52" t="str">
        <f>IF(参照!D272="","",参照!D272)</f>
        <v>(参考値)事業者全体</v>
      </c>
      <c r="AY272" s="52">
        <f>IF(参照!E272="","",参照!E272)</f>
        <v>5.2400000000000005E-4</v>
      </c>
      <c r="AZ272" s="52" t="str">
        <f>IF(参照!F272="","",参照!F272)</f>
        <v>シナネン(株)</v>
      </c>
      <c r="BA272" s="52" t="str">
        <f>IF(参照!G272="","",参照!G272)</f>
        <v>シナネン(株)_(参考値)事業者全体</v>
      </c>
      <c r="BB272" s="52">
        <f t="shared" si="35"/>
        <v>0.52400000000000002</v>
      </c>
      <c r="BD272" s="52" t="str">
        <f>IF(参照!L272="","",参照!L272)</f>
        <v>コスモエネルギーソリューションズ(株)</v>
      </c>
    </row>
    <row r="273" spans="47:56">
      <c r="AU273" s="52" t="str">
        <f>IF(参照!A273="","",参照!A273)</f>
        <v>A0087</v>
      </c>
      <c r="AV273" s="52" t="str">
        <f>IF(参照!B273="","",参照!B273)</f>
        <v>(株)シナジアパワー</v>
      </c>
      <c r="AW273" s="52">
        <f>IF(参照!C273="","",参照!C273)</f>
        <v>4.4799999999999999E-4</v>
      </c>
      <c r="AX273" s="52" t="str">
        <f>IF(参照!D273="","",参照!D273)</f>
        <v>メニューA</v>
      </c>
      <c r="AY273" s="52">
        <f>IF(参照!E273="","",参照!E273)</f>
        <v>0</v>
      </c>
      <c r="AZ273" s="52" t="str">
        <f>IF(参照!F273="","",参照!F273)</f>
        <v>(株)シナジアパワー</v>
      </c>
      <c r="BA273" s="52" t="str">
        <f>IF(参照!G273="","",参照!G273)</f>
        <v>(株)シナジアパワー_メニューA</v>
      </c>
      <c r="BB273" s="52">
        <f t="shared" si="35"/>
        <v>0</v>
      </c>
      <c r="BD273" s="52" t="str">
        <f>IF(参照!L273="","",参照!L273)</f>
        <v>五島市民電力(株)</v>
      </c>
    </row>
    <row r="274" spans="47:56">
      <c r="AU274" s="52" t="str">
        <f>IF(参照!A274="","",参照!A274)</f>
        <v/>
      </c>
      <c r="AV274" s="52" t="str">
        <f>IF(参照!B274="","",参照!B274)</f>
        <v/>
      </c>
      <c r="AW274" s="52" t="str">
        <f>IF(参照!C274="","",参照!C274)</f>
        <v/>
      </c>
      <c r="AX274" s="52" t="str">
        <f>IF(参照!D274="","",参照!D274)</f>
        <v>メニューB</v>
      </c>
      <c r="AY274" s="52">
        <f>IF(参照!E274="","",参照!E274)</f>
        <v>3.48E-4</v>
      </c>
      <c r="AZ274" s="52" t="str">
        <f>IF(参照!F274="","",参照!F274)</f>
        <v>(株)シナジアパワー</v>
      </c>
      <c r="BA274" s="52" t="str">
        <f>IF(参照!G274="","",参照!G274)</f>
        <v>(株)シナジアパワー_メニューB</v>
      </c>
      <c r="BB274" s="52">
        <f t="shared" si="35"/>
        <v>0.34799999999999998</v>
      </c>
      <c r="BD274" s="52" t="str">
        <f>IF(参照!L274="","",参照!L274)</f>
        <v>こなんウルトラパワー(株)</v>
      </c>
    </row>
    <row r="275" spans="47:56">
      <c r="AU275" s="52" t="str">
        <f>IF(参照!A275="","",参照!A275)</f>
        <v/>
      </c>
      <c r="AV275" s="52" t="str">
        <f>IF(参照!B275="","",参照!B275)</f>
        <v/>
      </c>
      <c r="AW275" s="52" t="str">
        <f>IF(参照!C275="","",参照!C275)</f>
        <v/>
      </c>
      <c r="AX275" s="52" t="str">
        <f>IF(参照!D275="","",参照!D275)</f>
        <v>メニューC</v>
      </c>
      <c r="AY275" s="52">
        <f>IF(参照!E275="","",参照!E275)</f>
        <v>3.39E-4</v>
      </c>
      <c r="AZ275" s="52" t="str">
        <f>IF(参照!F275="","",参照!F275)</f>
        <v>(株)シナジアパワー</v>
      </c>
      <c r="BA275" s="52" t="str">
        <f>IF(参照!G275="","",参照!G275)</f>
        <v>(株)シナジアパワー_メニューC</v>
      </c>
      <c r="BB275" s="52">
        <f t="shared" si="35"/>
        <v>0.33900000000000002</v>
      </c>
      <c r="BD275" s="52" t="str">
        <f>IF(参照!L275="","",参照!L275)</f>
        <v>(株)コノミヤホールディングス</v>
      </c>
    </row>
    <row r="276" spans="47:56">
      <c r="AU276" s="52" t="str">
        <f>IF(参照!A276="","",参照!A276)</f>
        <v/>
      </c>
      <c r="AV276" s="52" t="str">
        <f>IF(参照!B276="","",参照!B276)</f>
        <v/>
      </c>
      <c r="AW276" s="52" t="str">
        <f>IF(参照!C276="","",参照!C276)</f>
        <v/>
      </c>
      <c r="AX276" s="52" t="str">
        <f>IF(参照!D276="","",参照!D276)</f>
        <v>メニューD</v>
      </c>
      <c r="AY276" s="52">
        <f>IF(参照!E276="","",参照!E276)</f>
        <v>3.6499999999999998E-4</v>
      </c>
      <c r="AZ276" s="52" t="str">
        <f>IF(参照!F276="","",参照!F276)</f>
        <v>(株)シナジアパワー</v>
      </c>
      <c r="BA276" s="52" t="str">
        <f>IF(参照!G276="","",参照!G276)</f>
        <v>(株)シナジアパワー_メニューD</v>
      </c>
      <c r="BB276" s="52">
        <f t="shared" si="35"/>
        <v>0.36499999999999999</v>
      </c>
      <c r="BD276" s="52" t="str">
        <f>IF(参照!L276="","",参照!L276)</f>
        <v>(株)コンシェルジュ</v>
      </c>
    </row>
    <row r="277" spans="47:56">
      <c r="AU277" s="52" t="str">
        <f>IF(参照!A277="","",参照!A277)</f>
        <v/>
      </c>
      <c r="AV277" s="52" t="str">
        <f>IF(参照!B277="","",参照!B277)</f>
        <v/>
      </c>
      <c r="AW277" s="52" t="str">
        <f>IF(参照!C277="","",参照!C277)</f>
        <v/>
      </c>
      <c r="AX277" s="52" t="str">
        <f>IF(参照!D277="","",参照!D277)</f>
        <v>メニューE</v>
      </c>
      <c r="AY277" s="52">
        <f>IF(参照!E277="","",参照!E277)</f>
        <v>3.6600000000000001E-4</v>
      </c>
      <c r="AZ277" s="52" t="str">
        <f>IF(参照!F277="","",参照!F277)</f>
        <v>(株)シナジアパワー</v>
      </c>
      <c r="BA277" s="52" t="str">
        <f>IF(参照!G277="","",参照!G277)</f>
        <v>(株)シナジアパワー_メニューE</v>
      </c>
      <c r="BB277" s="52">
        <f t="shared" si="35"/>
        <v>0.36599999999999999</v>
      </c>
      <c r="BD277" s="52" t="str">
        <f>IF(参照!L277="","",参照!L277)</f>
        <v>サーラｅエナジー(株)</v>
      </c>
    </row>
    <row r="278" spans="47:56">
      <c r="AU278" s="52" t="str">
        <f>IF(参照!A278="","",参照!A278)</f>
        <v/>
      </c>
      <c r="AV278" s="52" t="str">
        <f>IF(参照!B278="","",参照!B278)</f>
        <v/>
      </c>
      <c r="AW278" s="52" t="str">
        <f>IF(参照!C278="","",参照!C278)</f>
        <v/>
      </c>
      <c r="AX278" s="52" t="str">
        <f>IF(参照!D278="","",参照!D278)</f>
        <v>メニューF</v>
      </c>
      <c r="AY278" s="52">
        <f>IF(参照!E278="","",参照!E278)</f>
        <v>3.6899999999999997E-4</v>
      </c>
      <c r="AZ278" s="52" t="str">
        <f>IF(参照!F278="","",参照!F278)</f>
        <v>(株)シナジアパワー</v>
      </c>
      <c r="BA278" s="52" t="str">
        <f>IF(参照!G278="","",参照!G278)</f>
        <v>(株)シナジアパワー_メニューF</v>
      </c>
      <c r="BB278" s="52">
        <f t="shared" si="35"/>
        <v>0.36899999999999999</v>
      </c>
      <c r="BD278" s="52" t="str">
        <f>IF(参照!L278="","",参照!L278)</f>
        <v>(株)再エネ思考電力</v>
      </c>
    </row>
    <row r="279" spans="47:56">
      <c r="AU279" s="52" t="str">
        <f>IF(参照!A279="","",参照!A279)</f>
        <v/>
      </c>
      <c r="AV279" s="52" t="str">
        <f>IF(参照!B279="","",参照!B279)</f>
        <v/>
      </c>
      <c r="AW279" s="52" t="str">
        <f>IF(参照!C279="","",参照!C279)</f>
        <v/>
      </c>
      <c r="AX279" s="52" t="str">
        <f>IF(参照!D279="","",参照!D279)</f>
        <v>メニューG</v>
      </c>
      <c r="AY279" s="52">
        <f>IF(参照!E279="","",参照!E279)</f>
        <v>3.8000000000000002E-4</v>
      </c>
      <c r="AZ279" s="52" t="str">
        <f>IF(参照!F279="","",参照!F279)</f>
        <v>(株)シナジアパワー</v>
      </c>
      <c r="BA279" s="52" t="str">
        <f>IF(参照!G279="","",参照!G279)</f>
        <v>(株)シナジアパワー_メニューG</v>
      </c>
      <c r="BB279" s="52">
        <f t="shared" si="35"/>
        <v>0.38</v>
      </c>
      <c r="BD279" s="52" t="str">
        <f>IF(参照!L279="","",参照!L279)</f>
        <v>埼玉ガス(株)</v>
      </c>
    </row>
    <row r="280" spans="47:56">
      <c r="AU280" s="52" t="str">
        <f>IF(参照!A280="","",参照!A280)</f>
        <v/>
      </c>
      <c r="AV280" s="52" t="str">
        <f>IF(参照!B280="","",参照!B280)</f>
        <v/>
      </c>
      <c r="AW280" s="52" t="str">
        <f>IF(参照!C280="","",参照!C280)</f>
        <v/>
      </c>
      <c r="AX280" s="52" t="str">
        <f>IF(参照!D280="","",参照!D280)</f>
        <v>メニューH</v>
      </c>
      <c r="AY280" s="52">
        <f>IF(参照!E280="","",参照!E280)</f>
        <v>1.7899999999999999E-4</v>
      </c>
      <c r="AZ280" s="52" t="str">
        <f>IF(参照!F280="","",参照!F280)</f>
        <v>(株)シナジアパワー</v>
      </c>
      <c r="BA280" s="52" t="str">
        <f>IF(参照!G280="","",参照!G280)</f>
        <v>(株)シナジアパワー_メニューH</v>
      </c>
      <c r="BB280" s="52">
        <f t="shared" si="35"/>
        <v>0.17899999999999999</v>
      </c>
      <c r="BD280" s="52" t="str">
        <f>IF(参照!L280="","",参照!L280)</f>
        <v>(株)彩の国でんき</v>
      </c>
    </row>
    <row r="281" spans="47:56">
      <c r="AU281" s="52" t="str">
        <f>IF(参照!A281="","",参照!A281)</f>
        <v/>
      </c>
      <c r="AV281" s="52" t="str">
        <f>IF(参照!B281="","",参照!B281)</f>
        <v/>
      </c>
      <c r="AW281" s="52" t="str">
        <f>IF(参照!C281="","",参照!C281)</f>
        <v/>
      </c>
      <c r="AX281" s="52" t="str">
        <f>IF(参照!D281="","",参照!D281)</f>
        <v>メニューI(残差)</v>
      </c>
      <c r="AY281" s="52">
        <f>IF(参照!E281="","",参照!E281)</f>
        <v>4.0899999999999997E-4</v>
      </c>
      <c r="AZ281" s="52" t="str">
        <f>IF(参照!F281="","",参照!F281)</f>
        <v>(株)シナジアパワー</v>
      </c>
      <c r="BA281" s="52" t="str">
        <f>IF(参照!G281="","",参照!G281)</f>
        <v>(株)シナジアパワー_メニューI(残差)</v>
      </c>
      <c r="BB281" s="52">
        <f t="shared" si="35"/>
        <v>0.40899999999999997</v>
      </c>
      <c r="BD281" s="52" t="str">
        <f>IF(参照!L281="","",参照!L281)</f>
        <v>西部瓦斯(株)</v>
      </c>
    </row>
    <row r="282" spans="47:56">
      <c r="AU282" s="52" t="str">
        <f>IF(参照!A282="","",参照!A282)</f>
        <v/>
      </c>
      <c r="AV282" s="52" t="str">
        <f>IF(参照!B282="","",参照!B282)</f>
        <v/>
      </c>
      <c r="AW282" s="52" t="str">
        <f>IF(参照!C282="","",参照!C282)</f>
        <v/>
      </c>
      <c r="AX282" s="52" t="str">
        <f>IF(参照!D282="","",参照!D282)</f>
        <v>(参考値)事業者全体</v>
      </c>
      <c r="AY282" s="52">
        <f>IF(参照!E282="","",参照!E282)</f>
        <v>3.86E-4</v>
      </c>
      <c r="AZ282" s="52" t="str">
        <f>IF(参照!F282="","",参照!F282)</f>
        <v>(株)シナジアパワー</v>
      </c>
      <c r="BA282" s="52" t="str">
        <f>IF(参照!G282="","",参照!G282)</f>
        <v>(株)シナジアパワー_(参考値)事業者全体</v>
      </c>
      <c r="BB282" s="52">
        <f t="shared" si="35"/>
        <v>0.38600000000000001</v>
      </c>
      <c r="BD282" s="52" t="str">
        <f>IF(参照!L282="","",参照!L282)</f>
        <v>(株)サイホープロパティーズ</v>
      </c>
    </row>
    <row r="283" spans="47:56">
      <c r="AU283" s="52" t="str">
        <f>IF(参照!A283="","",参照!A283)</f>
        <v>A0088</v>
      </c>
      <c r="AV283" s="52" t="str">
        <f>IF(参照!B283="","",参照!B283)</f>
        <v>カワサキグリーンエナジー(株)</v>
      </c>
      <c r="AW283" s="52">
        <f>IF(参照!C283="","",参照!C283)</f>
        <v>4.5600000000000003E-4</v>
      </c>
      <c r="AX283" s="52" t="str">
        <f>IF(参照!D283="","",参照!D283)</f>
        <v>メニューA</v>
      </c>
      <c r="AY283" s="52">
        <f>IF(参照!E283="","",参照!E283)</f>
        <v>0</v>
      </c>
      <c r="AZ283" s="52" t="str">
        <f>IF(参照!F283="","",参照!F283)</f>
        <v>カワサキグリーンエナジー(株)</v>
      </c>
      <c r="BA283" s="52" t="str">
        <f>IF(参照!G283="","",参照!G283)</f>
        <v>カワサキグリーンエナジー(株)_メニューA</v>
      </c>
      <c r="BB283" s="52">
        <f t="shared" si="35"/>
        <v>0</v>
      </c>
      <c r="BD283" s="52" t="str">
        <f>IF(参照!L283="","",参照!L283)</f>
        <v>酒田天然瓦斯(株)</v>
      </c>
    </row>
    <row r="284" spans="47:56">
      <c r="AU284" s="52" t="str">
        <f>IF(参照!A284="","",参照!A284)</f>
        <v/>
      </c>
      <c r="AV284" s="52" t="str">
        <f>IF(参照!B284="","",参照!B284)</f>
        <v/>
      </c>
      <c r="AW284" s="52" t="str">
        <f>IF(参照!C284="","",参照!C284)</f>
        <v/>
      </c>
      <c r="AX284" s="52" t="str">
        <f>IF(参照!D284="","",参照!D284)</f>
        <v>メニューB</v>
      </c>
      <c r="AY284" s="52">
        <f>IF(参照!E284="","",参照!E284)</f>
        <v>2.9999999999999997E-4</v>
      </c>
      <c r="AZ284" s="52" t="str">
        <f>IF(参照!F284="","",参照!F284)</f>
        <v>カワサキグリーンエナジー(株)</v>
      </c>
      <c r="BA284" s="52" t="str">
        <f>IF(参照!G284="","",参照!G284)</f>
        <v>カワサキグリーンエナジー(株)_メニューB</v>
      </c>
      <c r="BB284" s="52">
        <f t="shared" si="35"/>
        <v>0.3</v>
      </c>
      <c r="BD284" s="52" t="str">
        <f>IF(参照!L284="","",参照!L284)</f>
        <v>坂戸ガス(株)</v>
      </c>
    </row>
    <row r="285" spans="47:56">
      <c r="AU285" s="52" t="str">
        <f>IF(参照!A285="","",参照!A285)</f>
        <v/>
      </c>
      <c r="AV285" s="52" t="str">
        <f>IF(参照!B285="","",参照!B285)</f>
        <v/>
      </c>
      <c r="AW285" s="52" t="str">
        <f>IF(参照!C285="","",参照!C285)</f>
        <v/>
      </c>
      <c r="AX285" s="52" t="str">
        <f>IF(参照!D285="","",参照!D285)</f>
        <v>メニューC</v>
      </c>
      <c r="AY285" s="52">
        <f>IF(参照!E285="","",参照!E285)</f>
        <v>4.4299999999999998E-4</v>
      </c>
      <c r="AZ285" s="52" t="str">
        <f>IF(参照!F285="","",参照!F285)</f>
        <v>カワサキグリーンエナジー(株)</v>
      </c>
      <c r="BA285" s="52" t="str">
        <f>IF(参照!G285="","",参照!G285)</f>
        <v>カワサキグリーンエナジー(株)_メニューC</v>
      </c>
      <c r="BB285" s="52">
        <f t="shared" si="35"/>
        <v>0.443</v>
      </c>
      <c r="BD285" s="52" t="str">
        <f>IF(参照!L285="","",参照!L285)</f>
        <v>(株)さくら新電力</v>
      </c>
    </row>
    <row r="286" spans="47:56">
      <c r="AU286" s="52" t="str">
        <f>IF(参照!A286="","",参照!A286)</f>
        <v/>
      </c>
      <c r="AV286" s="52" t="str">
        <f>IF(参照!B286="","",参照!B286)</f>
        <v/>
      </c>
      <c r="AW286" s="52" t="str">
        <f>IF(参照!C286="","",参照!C286)</f>
        <v/>
      </c>
      <c r="AX286" s="52" t="str">
        <f>IF(参照!D286="","",参照!D286)</f>
        <v>メニューD(残差)</v>
      </c>
      <c r="AY286" s="52">
        <f>IF(参照!E286="","",参照!E286)</f>
        <v>4.4700000000000002E-4</v>
      </c>
      <c r="AZ286" s="52" t="str">
        <f>IF(参照!F286="","",参照!F286)</f>
        <v>カワサキグリーンエナジー(株)</v>
      </c>
      <c r="BA286" s="52" t="str">
        <f>IF(参照!G286="","",参照!G286)</f>
        <v>カワサキグリーンエナジー(株)_メニューD(残差)</v>
      </c>
      <c r="BB286" s="52">
        <f t="shared" si="35"/>
        <v>0.44700000000000001</v>
      </c>
      <c r="BD286" s="52" t="str">
        <f>IF(参照!L286="","",参照!L286)</f>
        <v>里山パワーワークス(株)</v>
      </c>
    </row>
    <row r="287" spans="47:56">
      <c r="AU287" s="52" t="str">
        <f>IF(参照!A287="","",参照!A287)</f>
        <v/>
      </c>
      <c r="AV287" s="52" t="str">
        <f>IF(参照!B287="","",参照!B287)</f>
        <v/>
      </c>
      <c r="AW287" s="52" t="str">
        <f>IF(参照!C287="","",参照!C287)</f>
        <v/>
      </c>
      <c r="AX287" s="52" t="str">
        <f>IF(参照!D287="","",参照!D287)</f>
        <v>(参考値)事業者全体</v>
      </c>
      <c r="AY287" s="52">
        <f>IF(参照!E287="","",参照!E287)</f>
        <v>5.2800000000000004E-4</v>
      </c>
      <c r="AZ287" s="52" t="str">
        <f>IF(参照!F287="","",参照!F287)</f>
        <v>カワサキグリーンエナジー(株)</v>
      </c>
      <c r="BA287" s="52" t="str">
        <f>IF(参照!G287="","",参照!G287)</f>
        <v>カワサキグリーンエナジー(株)_(参考値)事業者全体</v>
      </c>
      <c r="BB287" s="52">
        <f t="shared" si="35"/>
        <v>0.52800000000000002</v>
      </c>
      <c r="BD287" s="52" t="str">
        <f>IF(参照!L287="","",参照!L287)</f>
        <v>(株)サニックス</v>
      </c>
    </row>
    <row r="288" spans="47:56">
      <c r="AU288" s="52" t="str">
        <f>IF(参照!A288="","",参照!A288)</f>
        <v>A0089</v>
      </c>
      <c r="AV288" s="52" t="str">
        <f>IF(参照!B288="","",参照!B288)</f>
        <v>大一ガス(株)</v>
      </c>
      <c r="AW288" s="52">
        <f>IF(参照!C288="","",参照!C288)</f>
        <v>4.8899999999999996E-4</v>
      </c>
      <c r="AX288" s="52" t="str">
        <f>IF(参照!D288="","",参照!D288)</f>
        <v/>
      </c>
      <c r="AY288" s="52">
        <f>IF(参照!E288="","",参照!E288)</f>
        <v>5.3399999999999997E-4</v>
      </c>
      <c r="AZ288" s="52" t="str">
        <f>IF(参照!F288="","",参照!F288)</f>
        <v>大一ガス(株)</v>
      </c>
      <c r="BA288" s="52" t="str">
        <f>IF(参照!G288="","",参照!G288)</f>
        <v>大一ガス(株)_</v>
      </c>
      <c r="BB288" s="52">
        <f t="shared" si="35"/>
        <v>0.53399999999999992</v>
      </c>
      <c r="BD288" s="52" t="str">
        <f>IF(参照!L288="","",参照!L288)</f>
        <v>佐野瓦斯(株)</v>
      </c>
    </row>
    <row r="289" spans="47:56">
      <c r="AU289" s="52" t="str">
        <f>IF(参照!A289="","",参照!A289)</f>
        <v>A0090</v>
      </c>
      <c r="AV289" s="52" t="str">
        <f>IF(参照!B289="","",参照!B289)</f>
        <v>(株)リミックスポイント</v>
      </c>
      <c r="AW289" s="52">
        <f>IF(参照!C289="","",参照!C289)</f>
        <v>4.35E-4</v>
      </c>
      <c r="AX289" s="52" t="str">
        <f>IF(参照!D289="","",参照!D289)</f>
        <v>メニューA</v>
      </c>
      <c r="AY289" s="52">
        <f>IF(参照!E289="","",参照!E289)</f>
        <v>0</v>
      </c>
      <c r="AZ289" s="52" t="str">
        <f>IF(参照!F289="","",参照!F289)</f>
        <v>(株)リミックスポイント</v>
      </c>
      <c r="BA289" s="52" t="str">
        <f>IF(参照!G289="","",参照!G289)</f>
        <v>(株)リミックスポイント_メニューA</v>
      </c>
      <c r="BB289" s="52">
        <f t="shared" si="35"/>
        <v>0</v>
      </c>
      <c r="BD289" s="52" t="str">
        <f>IF(参照!L289="","",参照!L289)</f>
        <v>サミットエナジー(株)</v>
      </c>
    </row>
    <row r="290" spans="47:56">
      <c r="AU290" s="52" t="str">
        <f>IF(参照!A290="","",参照!A290)</f>
        <v/>
      </c>
      <c r="AV290" s="52" t="str">
        <f>IF(参照!B290="","",参照!B290)</f>
        <v/>
      </c>
      <c r="AW290" s="52" t="str">
        <f>IF(参照!C290="","",参照!C290)</f>
        <v/>
      </c>
      <c r="AX290" s="52" t="str">
        <f>IF(参照!D290="","",参照!D290)</f>
        <v>メニューB(残差)</v>
      </c>
      <c r="AY290" s="52">
        <f>IF(参照!E290="","",参照!E290)</f>
        <v>4.3899999999999999E-4</v>
      </c>
      <c r="AZ290" s="52" t="str">
        <f>IF(参照!F290="","",参照!F290)</f>
        <v>(株)リミックスポイント</v>
      </c>
      <c r="BA290" s="52" t="str">
        <f>IF(参照!G290="","",参照!G290)</f>
        <v>(株)リミックスポイント_メニューB(残差)</v>
      </c>
      <c r="BB290" s="52">
        <f t="shared" si="35"/>
        <v>0.439</v>
      </c>
      <c r="BD290" s="52" t="str">
        <f>IF(参照!L290="","",参照!L290)</f>
        <v>三愛オブリ(株)(旧：三愛石油(株))</v>
      </c>
    </row>
    <row r="291" spans="47:56">
      <c r="AU291" s="52" t="str">
        <f>IF(参照!A291="","",参照!A291)</f>
        <v/>
      </c>
      <c r="AV291" s="52" t="str">
        <f>IF(参照!B291="","",参照!B291)</f>
        <v/>
      </c>
      <c r="AW291" s="52" t="str">
        <f>IF(参照!C291="","",参照!C291)</f>
        <v/>
      </c>
      <c r="AX291" s="52" t="str">
        <f>IF(参照!D291="","",参照!D291)</f>
        <v>(参考値)事業者全体</v>
      </c>
      <c r="AY291" s="52">
        <f>IF(参照!E291="","",参照!E291)</f>
        <v>4.8500000000000003E-4</v>
      </c>
      <c r="AZ291" s="52" t="str">
        <f>IF(参照!F291="","",参照!F291)</f>
        <v>(株)リミックスポイント</v>
      </c>
      <c r="BA291" s="52" t="str">
        <f>IF(参照!G291="","",参照!G291)</f>
        <v>(株)リミックスポイント_(参考値)事業者全体</v>
      </c>
      <c r="BB291" s="52">
        <f t="shared" si="35"/>
        <v>0.48500000000000004</v>
      </c>
      <c r="BD291" s="52" t="str">
        <f>IF(参照!L291="","",参照!L291)</f>
        <v>山陰エレキ・アライアンス(株)</v>
      </c>
    </row>
    <row r="292" spans="47:56">
      <c r="AU292" s="52" t="str">
        <f>IF(参照!A292="","",参照!A292)</f>
        <v>A0091</v>
      </c>
      <c r="AV292" s="52" t="str">
        <f>IF(参照!B292="","",参照!B292)</f>
        <v>大阪いずみ市民生活協同組合</v>
      </c>
      <c r="AW292" s="52">
        <f>IF(参照!C292="","",参照!C292)</f>
        <v>3.7800000000000003E-4</v>
      </c>
      <c r="AX292" s="52" t="str">
        <f>IF(参照!D292="","",参照!D292)</f>
        <v>メニューA</v>
      </c>
      <c r="AY292" s="52">
        <f>IF(参照!E292="","",参照!E292)</f>
        <v>0</v>
      </c>
      <c r="AZ292" s="52" t="str">
        <f>IF(参照!F292="","",参照!F292)</f>
        <v>大阪いずみ市民生活協同組合</v>
      </c>
      <c r="BA292" s="52" t="str">
        <f>IF(参照!G292="","",参照!G292)</f>
        <v>大阪いずみ市民生活協同組合_メニューA</v>
      </c>
      <c r="BB292" s="52">
        <f t="shared" si="35"/>
        <v>0</v>
      </c>
      <c r="BD292" s="52" t="str">
        <f>IF(参照!L292="","",参照!L292)</f>
        <v>山陰酸素工業(株)</v>
      </c>
    </row>
    <row r="293" spans="47:56">
      <c r="AU293" s="52" t="str">
        <f>IF(参照!A293="","",参照!A293)</f>
        <v/>
      </c>
      <c r="AV293" s="52" t="str">
        <f>IF(参照!B293="","",参照!B293)</f>
        <v/>
      </c>
      <c r="AW293" s="52" t="str">
        <f>IF(参照!C293="","",参照!C293)</f>
        <v/>
      </c>
      <c r="AX293" s="52" t="str">
        <f>IF(参照!D293="","",参照!D293)</f>
        <v>メニューB(残差)</v>
      </c>
      <c r="AY293" s="52">
        <f>IF(参照!E293="","",参照!E293)</f>
        <v>3.2299999999999999E-4</v>
      </c>
      <c r="AZ293" s="52" t="str">
        <f>IF(参照!F293="","",参照!F293)</f>
        <v>大阪いずみ市民生活協同組合</v>
      </c>
      <c r="BA293" s="52" t="str">
        <f>IF(参照!G293="","",参照!G293)</f>
        <v>大阪いずみ市民生活協同組合_メニューB(残差)</v>
      </c>
      <c r="BB293" s="52">
        <f t="shared" si="35"/>
        <v>0.32300000000000001</v>
      </c>
      <c r="BD293" s="52" t="str">
        <f>IF(参照!L293="","",参照!L293)</f>
        <v>(株)三郷ひまわりエナジー</v>
      </c>
    </row>
    <row r="294" spans="47:56">
      <c r="AU294" s="52" t="str">
        <f>IF(参照!A294="","",参照!A294)</f>
        <v/>
      </c>
      <c r="AV294" s="52" t="str">
        <f>IF(参照!B294="","",参照!B294)</f>
        <v/>
      </c>
      <c r="AW294" s="52" t="str">
        <f>IF(参照!C294="","",参照!C294)</f>
        <v/>
      </c>
      <c r="AX294" s="52" t="str">
        <f>IF(参照!D294="","",参照!D294)</f>
        <v>(参考値)事業者全体</v>
      </c>
      <c r="AY294" s="52">
        <f>IF(参照!E294="","",参照!E294)</f>
        <v>3.0400000000000002E-4</v>
      </c>
      <c r="AZ294" s="52" t="str">
        <f>IF(参照!F294="","",参照!F294)</f>
        <v>大阪いずみ市民生活協同組合</v>
      </c>
      <c r="BA294" s="52" t="str">
        <f>IF(参照!G294="","",参照!G294)</f>
        <v>大阪いずみ市民生活協同組合_(参考値)事業者全体</v>
      </c>
      <c r="BB294" s="52">
        <f t="shared" si="35"/>
        <v>0.30399999999999999</v>
      </c>
      <c r="BD294" s="52" t="str">
        <f>IF(参照!L294="","",参照!L294)</f>
        <v>三州電力(株)</v>
      </c>
    </row>
    <row r="295" spans="47:56">
      <c r="AU295" s="52" t="str">
        <f>IF(参照!A295="","",参照!A295)</f>
        <v>A0092</v>
      </c>
      <c r="AV295" s="52" t="str">
        <f>IF(参照!B295="","",参照!B295)</f>
        <v>(株)中海テレビ放送</v>
      </c>
      <c r="AW295" s="52">
        <f>IF(参照!C295="","",参照!C295)</f>
        <v>4.3399999999999998E-4</v>
      </c>
      <c r="AX295" s="52" t="str">
        <f>IF(参照!D295="","",参照!D295)</f>
        <v/>
      </c>
      <c r="AY295" s="52">
        <f>IF(参照!E295="","",参照!E295)</f>
        <v>5.22E-4</v>
      </c>
      <c r="AZ295" s="52" t="str">
        <f>IF(参照!F295="","",参照!F295)</f>
        <v>(株)中海テレビ放送</v>
      </c>
      <c r="BA295" s="52" t="str">
        <f>IF(参照!G295="","",参照!G295)</f>
        <v>(株)中海テレビ放送_</v>
      </c>
      <c r="BB295" s="52">
        <f t="shared" si="35"/>
        <v>0.52200000000000002</v>
      </c>
      <c r="BD295" s="52" t="str">
        <f>IF(参照!L295="","",参照!L295)</f>
        <v>サントラベラーズサービス有限会社</v>
      </c>
    </row>
    <row r="296" spans="47:56">
      <c r="AU296" s="52" t="str">
        <f>IF(参照!A296="","",参照!A296)</f>
        <v>A0093</v>
      </c>
      <c r="AV296" s="52" t="str">
        <f>IF(参照!B296="","",参照!B296)</f>
        <v>パシフィックパワー(株)</v>
      </c>
      <c r="AW296" s="52">
        <f>IF(参照!C296="","",参照!C296)</f>
        <v>3.3E-4</v>
      </c>
      <c r="AX296" s="52" t="str">
        <f>IF(参照!D296="","",参照!D296)</f>
        <v/>
      </c>
      <c r="AY296" s="52">
        <f>IF(参照!E296="","",参照!E296)</f>
        <v>8.8800000000000001E-4</v>
      </c>
      <c r="AZ296" s="52" t="str">
        <f>IF(参照!F296="","",参照!F296)</f>
        <v>パシフィックパワー(株)</v>
      </c>
      <c r="BA296" s="52" t="str">
        <f>IF(参照!G296="","",参照!G296)</f>
        <v>パシフィックパワー(株)_</v>
      </c>
      <c r="BB296" s="52">
        <f t="shared" si="35"/>
        <v>0.88800000000000001</v>
      </c>
      <c r="BD296" s="52" t="str">
        <f>IF(参照!L296="","",参照!L296)</f>
        <v>三友エンテック(株)</v>
      </c>
    </row>
    <row r="297" spans="47:56">
      <c r="AU297" s="52" t="str">
        <f>IF(参照!A297="","",参照!A297)</f>
        <v>A0094</v>
      </c>
      <c r="AV297" s="52" t="str">
        <f>IF(参照!B297="","",参照!B297)</f>
        <v>(株)いちたかガスワン</v>
      </c>
      <c r="AW297" s="52">
        <f>IF(参照!C297="","",参照!C297)</f>
        <v>4.1100000000000002E-4</v>
      </c>
      <c r="AX297" s="52" t="str">
        <f>IF(参照!D297="","",参照!D297)</f>
        <v>メニューA</v>
      </c>
      <c r="AY297" s="52">
        <f>IF(参照!E297="","",参照!E297)</f>
        <v>0</v>
      </c>
      <c r="AZ297" s="52" t="str">
        <f>IF(参照!F297="","",参照!F297)</f>
        <v>(株)いちたかガスワン</v>
      </c>
      <c r="BA297" s="52" t="str">
        <f>IF(参照!G297="","",参照!G297)</f>
        <v>(株)いちたかガスワン_メニューA</v>
      </c>
      <c r="BB297" s="52">
        <f t="shared" si="35"/>
        <v>0</v>
      </c>
      <c r="BD297" s="52" t="str">
        <f>IF(参照!L297="","",参照!L297)</f>
        <v>サンリン(株)</v>
      </c>
    </row>
    <row r="298" spans="47:56">
      <c r="AU298" s="52" t="str">
        <f>IF(参照!A298="","",参照!A298)</f>
        <v/>
      </c>
      <c r="AV298" s="52" t="str">
        <f>IF(参照!B298="","",参照!B298)</f>
        <v/>
      </c>
      <c r="AW298" s="52" t="str">
        <f>IF(参照!C298="","",参照!C298)</f>
        <v/>
      </c>
      <c r="AX298" s="52" t="str">
        <f>IF(参照!D298="","",参照!D298)</f>
        <v>メニューB(残差)</v>
      </c>
      <c r="AY298" s="52">
        <f>IF(参照!E298="","",参照!E298)</f>
        <v>3.5499999999999996E-4</v>
      </c>
      <c r="AZ298" s="52" t="str">
        <f>IF(参照!F298="","",参照!F298)</f>
        <v>(株)いちたかガスワン</v>
      </c>
      <c r="BA298" s="52" t="str">
        <f>IF(参照!G298="","",参照!G298)</f>
        <v>(株)いちたかガスワン_メニューB(残差)</v>
      </c>
      <c r="BB298" s="52">
        <f t="shared" si="35"/>
        <v>0.35499999999999998</v>
      </c>
      <c r="BD298" s="52" t="str">
        <f>IF(参照!L298="","",参照!L298)</f>
        <v>(株)シーエナジー</v>
      </c>
    </row>
    <row r="299" spans="47:56">
      <c r="AU299" s="52" t="str">
        <f>IF(参照!A299="","",参照!A299)</f>
        <v/>
      </c>
      <c r="AV299" s="52" t="str">
        <f>IF(参照!B299="","",参照!B299)</f>
        <v/>
      </c>
      <c r="AW299" s="52" t="str">
        <f>IF(参照!C299="","",参照!C299)</f>
        <v/>
      </c>
      <c r="AX299" s="52" t="str">
        <f>IF(参照!D299="","",参照!D299)</f>
        <v>(参考値)事業者全体</v>
      </c>
      <c r="AY299" s="52">
        <f>IF(参照!E299="","",参照!E299)</f>
        <v>4.9100000000000001E-4</v>
      </c>
      <c r="AZ299" s="52" t="str">
        <f>IF(参照!F299="","",参照!F299)</f>
        <v>(株)いちたかガスワン</v>
      </c>
      <c r="BA299" s="52" t="str">
        <f>IF(参照!G299="","",参照!G299)</f>
        <v>(株)いちたかガスワン_(参考値)事業者全体</v>
      </c>
      <c r="BB299" s="52">
        <f t="shared" si="35"/>
        <v>0.49099999999999999</v>
      </c>
      <c r="BD299" s="52" t="str">
        <f>IF(参照!L299="","",参照!L299)</f>
        <v>(株)シーラパワー(旧：愛知電力(株))</v>
      </c>
    </row>
    <row r="300" spans="47:56">
      <c r="AU300" s="52" t="str">
        <f>IF(参照!A300="","",参照!A300)</f>
        <v>A0098</v>
      </c>
      <c r="AV300" s="52" t="str">
        <f>IF(参照!B300="","",参照!B300)</f>
        <v>(株)ジェイコムウエスト</v>
      </c>
      <c r="AW300" s="52">
        <f>IF(参照!C300="","",参照!C300)</f>
        <v>4.5800000000000002E-4</v>
      </c>
      <c r="AX300" s="52" t="str">
        <f>IF(参照!D300="","",参照!D300)</f>
        <v/>
      </c>
      <c r="AY300" s="52">
        <f>IF(参照!E300="","",参照!E300)</f>
        <v>4.7600000000000002E-4</v>
      </c>
      <c r="AZ300" s="52" t="str">
        <f>IF(参照!F300="","",参照!F300)</f>
        <v>(株)ジェイコムウエスト</v>
      </c>
      <c r="BA300" s="52" t="str">
        <f>IF(参照!G300="","",参照!G300)</f>
        <v>(株)ジェイコムウエスト_</v>
      </c>
      <c r="BB300" s="52">
        <f t="shared" si="35"/>
        <v>0.47600000000000003</v>
      </c>
      <c r="BD300" s="52" t="str">
        <f>IF(参照!L300="","",参照!L300)</f>
        <v>(株)ジェイコムウエスト</v>
      </c>
    </row>
    <row r="301" spans="47:56">
      <c r="AU301" s="52" t="str">
        <f>IF(参照!A301="","",参照!A301)</f>
        <v>A0103</v>
      </c>
      <c r="AV301" s="52" t="str">
        <f>IF(参照!B301="","",参照!B301)</f>
        <v>(株)ジェイコム埼玉・東日本</v>
      </c>
      <c r="AW301" s="52">
        <f>IF(参照!C301="","",参照!C301)</f>
        <v>4.5399999999999998E-4</v>
      </c>
      <c r="AX301" s="52" t="str">
        <f>IF(参照!D301="","",参照!D301)</f>
        <v/>
      </c>
      <c r="AY301" s="52">
        <f>IF(参照!E301="","",参照!E301)</f>
        <v>4.95E-4</v>
      </c>
      <c r="AZ301" s="52" t="str">
        <f>IF(参照!F301="","",参照!F301)</f>
        <v>(株)ジェイコム埼玉・東日本</v>
      </c>
      <c r="BA301" s="52" t="str">
        <f>IF(参照!G301="","",参照!G301)</f>
        <v>(株)ジェイコム埼玉・東日本_</v>
      </c>
      <c r="BB301" s="52">
        <f t="shared" si="35"/>
        <v>0.495</v>
      </c>
      <c r="BD301" s="52" t="str">
        <f>IF(参照!L301="","",参照!L301)</f>
        <v>(株)ジェイコム九州</v>
      </c>
    </row>
    <row r="302" spans="47:56">
      <c r="AU302" s="52" t="str">
        <f>IF(参照!A302="","",参照!A302)</f>
        <v>A0104</v>
      </c>
      <c r="AV302" s="52" t="str">
        <f>IF(参照!B302="","",参照!B302)</f>
        <v>(株)ジェイコム札幌</v>
      </c>
      <c r="AW302" s="52">
        <f>IF(参照!C302="","",参照!C302)</f>
        <v>4.5800000000000002E-4</v>
      </c>
      <c r="AX302" s="52" t="str">
        <f>IF(参照!D302="","",参照!D302)</f>
        <v/>
      </c>
      <c r="AY302" s="52">
        <f>IF(参照!E302="","",参照!E302)</f>
        <v>4.9899999999999999E-4</v>
      </c>
      <c r="AZ302" s="52" t="str">
        <f>IF(参照!F302="","",参照!F302)</f>
        <v>(株)ジェイコム札幌</v>
      </c>
      <c r="BA302" s="52" t="str">
        <f>IF(参照!G302="","",参照!G302)</f>
        <v>(株)ジェイコム札幌_</v>
      </c>
      <c r="BB302" s="52">
        <f t="shared" si="35"/>
        <v>0.499</v>
      </c>
      <c r="BD302" s="52" t="str">
        <f>IF(参照!L302="","",参照!L302)</f>
        <v>(株)ジェイコム埼玉・東日本</v>
      </c>
    </row>
    <row r="303" spans="47:56">
      <c r="AU303" s="52" t="str">
        <f>IF(参照!A303="","",参照!A303)</f>
        <v>A0105</v>
      </c>
      <c r="AV303" s="52" t="str">
        <f>IF(参照!B303="","",参照!B303)</f>
        <v>(株)ジェイコム湘南・神奈川</v>
      </c>
      <c r="AW303" s="52">
        <f>IF(参照!C303="","",参照!C303)</f>
        <v>4.5399999999999998E-4</v>
      </c>
      <c r="AX303" s="52" t="str">
        <f>IF(参照!D303="","",参照!D303)</f>
        <v/>
      </c>
      <c r="AY303" s="52">
        <f>IF(参照!E303="","",参照!E303)</f>
        <v>4.9399999999999997E-4</v>
      </c>
      <c r="AZ303" s="52" t="str">
        <f>IF(参照!F303="","",参照!F303)</f>
        <v>(株)ジェイコム湘南・神奈川</v>
      </c>
      <c r="BA303" s="52" t="str">
        <f>IF(参照!G303="","",参照!G303)</f>
        <v>(株)ジェイコム湘南・神奈川_</v>
      </c>
      <c r="BB303" s="52">
        <f t="shared" si="35"/>
        <v>0.49399999999999999</v>
      </c>
      <c r="BD303" s="52" t="str">
        <f>IF(参照!L303="","",参照!L303)</f>
        <v>(株)ジェイコム札幌</v>
      </c>
    </row>
    <row r="304" spans="47:56">
      <c r="AU304" s="52" t="str">
        <f>IF(参照!A304="","",参照!A304)</f>
        <v>A0107</v>
      </c>
      <c r="AV304" s="52" t="str">
        <f>IF(参照!B304="","",参照!B304)</f>
        <v>(株)ジェイコム千葉</v>
      </c>
      <c r="AW304" s="52">
        <f>IF(参照!C304="","",参照!C304)</f>
        <v>4.5399999999999998E-4</v>
      </c>
      <c r="AX304" s="52" t="str">
        <f>IF(参照!D304="","",参照!D304)</f>
        <v/>
      </c>
      <c r="AY304" s="52">
        <f>IF(参照!E304="","",参照!E304)</f>
        <v>4.9399999999999997E-4</v>
      </c>
      <c r="AZ304" s="52" t="str">
        <f>IF(参照!F304="","",参照!F304)</f>
        <v>(株)ジェイコム千葉</v>
      </c>
      <c r="BA304" s="52" t="str">
        <f>IF(参照!G304="","",参照!G304)</f>
        <v>(株)ジェイコム千葉_</v>
      </c>
      <c r="BB304" s="52">
        <f t="shared" si="35"/>
        <v>0.49399999999999999</v>
      </c>
      <c r="BD304" s="52" t="str">
        <f>IF(参照!L304="","",参照!L304)</f>
        <v>(株)ジェイコム湘南・神奈川</v>
      </c>
    </row>
    <row r="305" spans="47:56">
      <c r="AU305" s="52" t="str">
        <f>IF(参照!A305="","",参照!A305)</f>
        <v>A0110</v>
      </c>
      <c r="AV305" s="52" t="str">
        <f>IF(参照!B305="","",参照!B305)</f>
        <v>(株)ジェイコム東京</v>
      </c>
      <c r="AW305" s="52">
        <f>IF(参照!C305="","",参照!C305)</f>
        <v>4.5399999999999998E-4</v>
      </c>
      <c r="AX305" s="52" t="str">
        <f>IF(参照!D305="","",参照!D305)</f>
        <v/>
      </c>
      <c r="AY305" s="52">
        <f>IF(参照!E305="","",参照!E305)</f>
        <v>4.6599999999999994E-4</v>
      </c>
      <c r="AZ305" s="52" t="str">
        <f>IF(参照!F305="","",参照!F305)</f>
        <v>(株)ジェイコム東京</v>
      </c>
      <c r="BA305" s="52" t="str">
        <f>IF(参照!G305="","",参照!G305)</f>
        <v>(株)ジェイコム東京_</v>
      </c>
      <c r="BB305" s="52">
        <f t="shared" si="35"/>
        <v>0.46599999999999997</v>
      </c>
      <c r="BD305" s="52" t="str">
        <f>IF(参照!L305="","",参照!L305)</f>
        <v>(株)ジェイコム千葉</v>
      </c>
    </row>
    <row r="306" spans="47:56">
      <c r="AU306" s="52" t="str">
        <f>IF(参照!A306="","",参照!A306)</f>
        <v>A0119</v>
      </c>
      <c r="AV306" s="52" t="str">
        <f>IF(参照!B306="","",参照!B306)</f>
        <v>土浦ケーブルテレビ(株)</v>
      </c>
      <c r="AW306" s="52">
        <f>IF(参照!C306="","",参照!C306)</f>
        <v>4.5399999999999998E-4</v>
      </c>
      <c r="AX306" s="52" t="str">
        <f>IF(参照!D306="","",参照!D306)</f>
        <v/>
      </c>
      <c r="AY306" s="52">
        <f>IF(参照!E306="","",参照!E306)</f>
        <v>4.9399999999999997E-4</v>
      </c>
      <c r="AZ306" s="52" t="str">
        <f>IF(参照!F306="","",参照!F306)</f>
        <v>土浦ケーブルテレビ(株)</v>
      </c>
      <c r="BA306" s="52" t="str">
        <f>IF(参照!G306="","",参照!G306)</f>
        <v>土浦ケーブルテレビ(株)_</v>
      </c>
      <c r="BB306" s="52">
        <f t="shared" si="35"/>
        <v>0.49399999999999999</v>
      </c>
      <c r="BD306" s="52" t="str">
        <f>IF(参照!L306="","",参照!L306)</f>
        <v>(株)ジェイコム東京</v>
      </c>
    </row>
    <row r="307" spans="47:56">
      <c r="AU307" s="52" t="str">
        <f>IF(参照!A307="","",参照!A307)</f>
        <v>A0120</v>
      </c>
      <c r="AV307" s="52" t="str">
        <f>IF(参照!B307="","",参照!B307)</f>
        <v>鹿児島電力(株)</v>
      </c>
      <c r="AW307" s="52">
        <f>IF(参照!C307="","",参照!C307)</f>
        <v>4.9100000000000001E-4</v>
      </c>
      <c r="AX307" s="52" t="str">
        <f>IF(参照!D307="","",参照!D307)</f>
        <v/>
      </c>
      <c r="AY307" s="52">
        <f>IF(参照!E307="","",参照!E307)</f>
        <v>4.35E-4</v>
      </c>
      <c r="AZ307" s="52" t="str">
        <f>IF(参照!F307="","",参照!F307)</f>
        <v>鹿児島電力(株)</v>
      </c>
      <c r="BA307" s="52" t="str">
        <f>IF(参照!G307="","",参照!G307)</f>
        <v>鹿児島電力(株)_</v>
      </c>
      <c r="BB307" s="52">
        <f t="shared" si="35"/>
        <v>0.435</v>
      </c>
      <c r="BD307" s="52" t="str">
        <f>IF(参照!L307="","",参照!L307)</f>
        <v>シェルジャパン(株)</v>
      </c>
    </row>
    <row r="308" spans="47:56">
      <c r="AU308" s="52" t="str">
        <f>IF(参照!A308="","",参照!A308)</f>
        <v>A0121</v>
      </c>
      <c r="AV308" s="52" t="str">
        <f>IF(参照!B308="","",参照!B308)</f>
        <v>太陽ガス(株)</v>
      </c>
      <c r="AW308" s="52">
        <f>IF(参照!C308="","",参照!C308)</f>
        <v>4.44E-4</v>
      </c>
      <c r="AX308" s="52" t="str">
        <f>IF(参照!D308="","",参照!D308)</f>
        <v/>
      </c>
      <c r="AY308" s="52">
        <f>IF(参照!E308="","",参照!E308)</f>
        <v>4.7699999999999999E-4</v>
      </c>
      <c r="AZ308" s="52" t="str">
        <f>IF(参照!F308="","",参照!F308)</f>
        <v>太陽ガス(株)</v>
      </c>
      <c r="BA308" s="52" t="str">
        <f>IF(参照!G308="","",参照!G308)</f>
        <v>太陽ガス(株)_</v>
      </c>
      <c r="BB308" s="52">
        <f t="shared" si="35"/>
        <v>0.47699999999999998</v>
      </c>
      <c r="BD308" s="52" t="str">
        <f>IF(参照!L308="","",参照!L308)</f>
        <v>(株)しおさい電力</v>
      </c>
    </row>
    <row r="309" spans="47:56">
      <c r="AU309" s="52" t="str">
        <f>IF(参照!A309="","",参照!A309)</f>
        <v>A0122</v>
      </c>
      <c r="AV309" s="52" t="str">
        <f>IF(参照!B309="","",参照!B309)</f>
        <v>アーバンエナジー(株)</v>
      </c>
      <c r="AW309" s="52">
        <f>IF(参照!C309="","",参照!C309)</f>
        <v>2.41E-4</v>
      </c>
      <c r="AX309" s="52" t="str">
        <f>IF(参照!D309="","",参照!D309)</f>
        <v>メニューA</v>
      </c>
      <c r="AY309" s="52">
        <f>IF(参照!E309="","",参照!E309)</f>
        <v>0</v>
      </c>
      <c r="AZ309" s="52" t="str">
        <f>IF(参照!F309="","",参照!F309)</f>
        <v>アーバンエナジー(株)</v>
      </c>
      <c r="BA309" s="52" t="str">
        <f>IF(参照!G309="","",参照!G309)</f>
        <v>アーバンエナジー(株)_メニューA</v>
      </c>
      <c r="BB309" s="52">
        <f t="shared" si="35"/>
        <v>0</v>
      </c>
      <c r="BD309" s="52" t="str">
        <f>IF(参照!L309="","",参照!L309)</f>
        <v>(株)シグナストラスト</v>
      </c>
    </row>
    <row r="310" spans="47:56">
      <c r="AU310" s="52" t="str">
        <f>IF(参照!A310="","",参照!A310)</f>
        <v/>
      </c>
      <c r="AV310" s="52" t="str">
        <f>IF(参照!B310="","",参照!B310)</f>
        <v/>
      </c>
      <c r="AW310" s="52" t="str">
        <f>IF(参照!C310="","",参照!C310)</f>
        <v/>
      </c>
      <c r="AX310" s="52" t="str">
        <f>IF(参照!D310="","",参照!D310)</f>
        <v>メニューB</v>
      </c>
      <c r="AY310" s="52">
        <f>IF(参照!E310="","",参照!E310)</f>
        <v>2.92E-4</v>
      </c>
      <c r="AZ310" s="52" t="str">
        <f>IF(参照!F310="","",参照!F310)</f>
        <v>アーバンエナジー(株)</v>
      </c>
      <c r="BA310" s="52" t="str">
        <f>IF(参照!G310="","",参照!G310)</f>
        <v>アーバンエナジー(株)_メニューB</v>
      </c>
      <c r="BB310" s="52">
        <f t="shared" si="35"/>
        <v>0.29199999999999998</v>
      </c>
      <c r="BD310" s="52" t="str">
        <f>IF(参照!L310="","",参照!L310)</f>
        <v>静岡ガス＆パワー(株)</v>
      </c>
    </row>
    <row r="311" spans="47:56">
      <c r="AU311" s="52" t="str">
        <f>IF(参照!A311="","",参照!A311)</f>
        <v/>
      </c>
      <c r="AV311" s="52" t="str">
        <f>IF(参照!B311="","",参照!B311)</f>
        <v/>
      </c>
      <c r="AW311" s="52" t="str">
        <f>IF(参照!C311="","",参照!C311)</f>
        <v/>
      </c>
      <c r="AX311" s="52" t="str">
        <f>IF(参照!D311="","",参照!D311)</f>
        <v>メニューC</v>
      </c>
      <c r="AY311" s="52">
        <f>IF(参照!E311="","",参照!E311)</f>
        <v>3.5299999999999996E-4</v>
      </c>
      <c r="AZ311" s="52" t="str">
        <f>IF(参照!F311="","",参照!F311)</f>
        <v>アーバンエナジー(株)</v>
      </c>
      <c r="BA311" s="52" t="str">
        <f>IF(参照!G311="","",参照!G311)</f>
        <v>アーバンエナジー(株)_メニューC</v>
      </c>
      <c r="BB311" s="52">
        <f t="shared" si="35"/>
        <v>0.35299999999999998</v>
      </c>
      <c r="BD311" s="52" t="str">
        <f>IF(参照!L311="","",参照!L311)</f>
        <v>自然電力(株)</v>
      </c>
    </row>
    <row r="312" spans="47:56">
      <c r="AU312" s="52" t="str">
        <f>IF(参照!A312="","",参照!A312)</f>
        <v/>
      </c>
      <c r="AV312" s="52" t="str">
        <f>IF(参照!B312="","",参照!B312)</f>
        <v/>
      </c>
      <c r="AW312" s="52" t="str">
        <f>IF(参照!C312="","",参照!C312)</f>
        <v/>
      </c>
      <c r="AX312" s="52" t="str">
        <f>IF(参照!D312="","",参照!D312)</f>
        <v>メニューD</v>
      </c>
      <c r="AY312" s="52">
        <f>IF(参照!E312="","",参照!E312)</f>
        <v>2.5000000000000001E-4</v>
      </c>
      <c r="AZ312" s="52" t="str">
        <f>IF(参照!F312="","",参照!F312)</f>
        <v>アーバンエナジー(株)</v>
      </c>
      <c r="BA312" s="52" t="str">
        <f>IF(参照!G312="","",参照!G312)</f>
        <v>アーバンエナジー(株)_メニューD</v>
      </c>
      <c r="BB312" s="52">
        <f t="shared" si="35"/>
        <v>0.25</v>
      </c>
      <c r="BD312" s="52" t="str">
        <f>IF(参照!L312="","",参照!L312)</f>
        <v>(株)シナジアパワー</v>
      </c>
    </row>
    <row r="313" spans="47:56">
      <c r="AU313" s="52" t="str">
        <f>IF(参照!A313="","",参照!A313)</f>
        <v/>
      </c>
      <c r="AV313" s="52" t="str">
        <f>IF(参照!B313="","",参照!B313)</f>
        <v/>
      </c>
      <c r="AW313" s="52" t="str">
        <f>IF(参照!C313="","",参照!C313)</f>
        <v/>
      </c>
      <c r="AX313" s="52" t="str">
        <f>IF(参照!D313="","",参照!D313)</f>
        <v>メニューE</v>
      </c>
      <c r="AY313" s="52">
        <f>IF(参照!E313="","",参照!E313)</f>
        <v>3.77E-4</v>
      </c>
      <c r="AZ313" s="52" t="str">
        <f>IF(参照!F313="","",参照!F313)</f>
        <v>アーバンエナジー(株)</v>
      </c>
      <c r="BA313" s="52" t="str">
        <f>IF(参照!G313="","",参照!G313)</f>
        <v>アーバンエナジー(株)_メニューE</v>
      </c>
      <c r="BB313" s="52">
        <f t="shared" si="35"/>
        <v>0.377</v>
      </c>
      <c r="BD313" s="52" t="str">
        <f>IF(参照!L313="","",参照!L313)</f>
        <v>シナネン(株)</v>
      </c>
    </row>
    <row r="314" spans="47:56">
      <c r="AU314" s="52" t="str">
        <f>IF(参照!A314="","",参照!A314)</f>
        <v/>
      </c>
      <c r="AV314" s="52" t="str">
        <f>IF(参照!B314="","",参照!B314)</f>
        <v/>
      </c>
      <c r="AW314" s="52" t="str">
        <f>IF(参照!C314="","",参照!C314)</f>
        <v/>
      </c>
      <c r="AX314" s="52" t="str">
        <f>IF(参照!D314="","",参照!D314)</f>
        <v>メニューF</v>
      </c>
      <c r="AY314" s="52">
        <f>IF(参照!E314="","",参照!E314)</f>
        <v>0</v>
      </c>
      <c r="AZ314" s="52" t="str">
        <f>IF(参照!F314="","",参照!F314)</f>
        <v>アーバンエナジー(株)</v>
      </c>
      <c r="BA314" s="52" t="str">
        <f>IF(参照!G314="","",参照!G314)</f>
        <v>アーバンエナジー(株)_メニューF</v>
      </c>
      <c r="BB314" s="52">
        <f t="shared" si="35"/>
        <v>0</v>
      </c>
      <c r="BD314" s="52" t="str">
        <f>IF(参照!L314="","",参照!L314)</f>
        <v>芝浦電力(株)</v>
      </c>
    </row>
    <row r="315" spans="47:56">
      <c r="AU315" s="52" t="str">
        <f>IF(参照!A315="","",参照!A315)</f>
        <v/>
      </c>
      <c r="AV315" s="52" t="str">
        <f>IF(参照!B315="","",参照!B315)</f>
        <v/>
      </c>
      <c r="AW315" s="52" t="str">
        <f>IF(参照!C315="","",参照!C315)</f>
        <v/>
      </c>
      <c r="AX315" s="52" t="str">
        <f>IF(参照!D315="","",参照!D315)</f>
        <v>メニューG</v>
      </c>
      <c r="AY315" s="52">
        <f>IF(参照!E315="","",参照!E315)</f>
        <v>0</v>
      </c>
      <c r="AZ315" s="52" t="str">
        <f>IF(参照!F315="","",参照!F315)</f>
        <v>アーバンエナジー(株)</v>
      </c>
      <c r="BA315" s="52" t="str">
        <f>IF(参照!G315="","",参照!G315)</f>
        <v>アーバンエナジー(株)_メニューG</v>
      </c>
      <c r="BB315" s="52">
        <f t="shared" si="35"/>
        <v>0</v>
      </c>
      <c r="BD315" s="52" t="str">
        <f>IF(参照!L315="","",参照!L315)</f>
        <v>(株)ジャパネットサービスイノベーション</v>
      </c>
    </row>
    <row r="316" spans="47:56">
      <c r="AU316" s="52" t="str">
        <f>IF(参照!A316="","",参照!A316)</f>
        <v/>
      </c>
      <c r="AV316" s="52" t="str">
        <f>IF(参照!B316="","",参照!B316)</f>
        <v/>
      </c>
      <c r="AW316" s="52" t="str">
        <f>IF(参照!C316="","",参照!C316)</f>
        <v/>
      </c>
      <c r="AX316" s="52" t="str">
        <f>IF(参照!D316="","",参照!D316)</f>
        <v>メニューH</v>
      </c>
      <c r="AY316" s="52">
        <f>IF(参照!E316="","",参照!E316)</f>
        <v>0</v>
      </c>
      <c r="AZ316" s="52" t="str">
        <f>IF(参照!F316="","",参照!F316)</f>
        <v>アーバンエナジー(株)</v>
      </c>
      <c r="BA316" s="52" t="str">
        <f>IF(参照!G316="","",参照!G316)</f>
        <v>アーバンエナジー(株)_メニューH</v>
      </c>
      <c r="BB316" s="52">
        <f t="shared" si="35"/>
        <v>0</v>
      </c>
      <c r="BD316" s="52" t="str">
        <f>IF(参照!L316="","",参照!L316)</f>
        <v>自由でんき(株)</v>
      </c>
    </row>
    <row r="317" spans="47:56">
      <c r="AU317" s="52" t="str">
        <f>IF(参照!A317="","",参照!A317)</f>
        <v/>
      </c>
      <c r="AV317" s="52" t="str">
        <f>IF(参照!B317="","",参照!B317)</f>
        <v/>
      </c>
      <c r="AW317" s="52" t="str">
        <f>IF(参照!C317="","",参照!C317)</f>
        <v/>
      </c>
      <c r="AX317" s="52" t="str">
        <f>IF(参照!D317="","",参照!D317)</f>
        <v>メニューI(残差)</v>
      </c>
      <c r="AY317" s="52">
        <f>IF(参照!E317="","",参照!E317)</f>
        <v>5.9000000000000003E-4</v>
      </c>
      <c r="AZ317" s="52" t="str">
        <f>IF(参照!F317="","",参照!F317)</f>
        <v>アーバンエナジー(株)</v>
      </c>
      <c r="BA317" s="52" t="str">
        <f>IF(参照!G317="","",参照!G317)</f>
        <v>アーバンエナジー(株)_メニューI(残差)</v>
      </c>
      <c r="BB317" s="52">
        <f t="shared" si="35"/>
        <v>0.59000000000000008</v>
      </c>
      <c r="BD317" s="52" t="str">
        <f>IF(参照!L317="","",参照!L317)</f>
        <v>湘南電力(株)</v>
      </c>
    </row>
    <row r="318" spans="47:56">
      <c r="AU318" s="52" t="str">
        <f>IF(参照!A318="","",参照!A318)</f>
        <v/>
      </c>
      <c r="AV318" s="52" t="str">
        <f>IF(参照!B318="","",参照!B318)</f>
        <v/>
      </c>
      <c r="AW318" s="52" t="str">
        <f>IF(参照!C318="","",参照!C318)</f>
        <v/>
      </c>
      <c r="AX318" s="52" t="str">
        <f>IF(参照!D318="","",参照!D318)</f>
        <v>(参考値)事業者全体</v>
      </c>
      <c r="AY318" s="52">
        <f>IF(参照!E318="","",参照!E318)</f>
        <v>4.3599999999999997E-4</v>
      </c>
      <c r="AZ318" s="52" t="str">
        <f>IF(参照!F318="","",参照!F318)</f>
        <v>アーバンエナジー(株)</v>
      </c>
      <c r="BA318" s="52" t="str">
        <f>IF(参照!G318="","",参照!G318)</f>
        <v>アーバンエナジー(株)_(参考値)事業者全体</v>
      </c>
      <c r="BB318" s="52">
        <f t="shared" si="35"/>
        <v>0.436</v>
      </c>
      <c r="BD318" s="52" t="str">
        <f>IF(参照!L318="","",参照!L318)</f>
        <v>(株)情熱電力</v>
      </c>
    </row>
    <row r="319" spans="47:56">
      <c r="AU319" s="52" t="str">
        <f>IF(参照!A319="","",参照!A319)</f>
        <v>A0123</v>
      </c>
      <c r="AV319" s="52" t="str">
        <f>IF(参照!B319="","",参照!B319)</f>
        <v>パワーネクスト(株)</v>
      </c>
      <c r="AW319" s="52">
        <f>IF(参照!C319="","",参照!C319)</f>
        <v>6.9999999999999999E-6</v>
      </c>
      <c r="AX319" s="52" t="str">
        <f>IF(参照!D319="","",参照!D319)</f>
        <v/>
      </c>
      <c r="AY319" s="52">
        <f>IF(参照!E319="","",参照!E319)</f>
        <v>4.5300000000000001E-4</v>
      </c>
      <c r="AZ319" s="52" t="str">
        <f>IF(参照!F319="","",参照!F319)</f>
        <v>パワーネクスト(株)</v>
      </c>
      <c r="BA319" s="52" t="str">
        <f>IF(参照!G319="","",参照!G319)</f>
        <v>パワーネクスト(株)_</v>
      </c>
      <c r="BB319" s="52">
        <f t="shared" si="35"/>
        <v>0.45300000000000001</v>
      </c>
      <c r="BD319" s="52" t="str">
        <f>IF(参照!L319="","",参照!L319)</f>
        <v>情報ハイウェイ協同組合</v>
      </c>
    </row>
    <row r="320" spans="47:56">
      <c r="AU320" s="52" t="str">
        <f>IF(参照!A320="","",参照!A320)</f>
        <v>A0124</v>
      </c>
      <c r="AV320" s="52" t="str">
        <f>IF(参照!B320="","",参照!B320)</f>
        <v>合同会社北上新電力</v>
      </c>
      <c r="AW320" s="52">
        <f>IF(参照!C320="","",参照!C320)</f>
        <v>2.3299999999999997E-4</v>
      </c>
      <c r="AX320" s="52" t="str">
        <f>IF(参照!D320="","",参照!D320)</f>
        <v/>
      </c>
      <c r="AY320" s="52">
        <f>IF(参照!E320="","",参照!E320)</f>
        <v>5.1599999999999997E-4</v>
      </c>
      <c r="AZ320" s="52" t="str">
        <f>IF(参照!F320="","",参照!F320)</f>
        <v>合同会社北上新電力</v>
      </c>
      <c r="BA320" s="52" t="str">
        <f>IF(参照!G320="","",参照!G320)</f>
        <v>合同会社北上新電力_</v>
      </c>
      <c r="BB320" s="52">
        <f t="shared" si="35"/>
        <v>0.51600000000000001</v>
      </c>
      <c r="BD320" s="52" t="str">
        <f>IF(参照!L320="","",参照!L320)</f>
        <v>(株)新出光</v>
      </c>
    </row>
    <row r="321" spans="47:56">
      <c r="AU321" s="52" t="str">
        <f>IF(参照!A321="","",参照!A321)</f>
        <v>A0125</v>
      </c>
      <c r="AV321" s="52" t="str">
        <f>IF(参照!B321="","",参照!B321)</f>
        <v>パーパススマートパワー(株)</v>
      </c>
      <c r="AW321" s="52">
        <f>IF(参照!C321="","",参照!C321)</f>
        <v>4.9899999999999999E-4</v>
      </c>
      <c r="AX321" s="52" t="str">
        <f>IF(参照!D321="","",参照!D321)</f>
        <v/>
      </c>
      <c r="AY321" s="52">
        <f>IF(参照!E321="","",参照!E321)</f>
        <v>4.4299999999999998E-4</v>
      </c>
      <c r="AZ321" s="52" t="str">
        <f>IF(参照!F321="","",参照!F321)</f>
        <v>パーパススマートパワー(株)</v>
      </c>
      <c r="BA321" s="52" t="str">
        <f>IF(参照!G321="","",参照!G321)</f>
        <v>パーパススマートパワー(株)_</v>
      </c>
      <c r="BB321" s="52">
        <f t="shared" si="35"/>
        <v>0.443</v>
      </c>
      <c r="BD321" s="52" t="str">
        <f>IF(参照!L321="","",参照!L321)</f>
        <v>シン・エナジー(株)</v>
      </c>
    </row>
    <row r="322" spans="47:56">
      <c r="AU322" s="52" t="str">
        <f>IF(参照!A322="","",参照!A322)</f>
        <v>A0126</v>
      </c>
      <c r="AV322" s="52" t="str">
        <f>IF(参照!B322="","",参照!B322)</f>
        <v>(株)タクマエナジー</v>
      </c>
      <c r="AW322" s="52">
        <f>IF(参照!C322="","",参照!C322)</f>
        <v>3.8000000000000002E-5</v>
      </c>
      <c r="AX322" s="52" t="str">
        <f>IF(参照!D322="","",参照!D322)</f>
        <v>メニューA</v>
      </c>
      <c r="AY322" s="52">
        <f>IF(参照!E322="","",参照!E322)</f>
        <v>0</v>
      </c>
      <c r="AZ322" s="52" t="str">
        <f>IF(参照!F322="","",参照!F322)</f>
        <v>(株)タクマエナジー</v>
      </c>
      <c r="BA322" s="52" t="str">
        <f>IF(参照!G322="","",参照!G322)</f>
        <v>(株)タクマエナジー_メニューA</v>
      </c>
      <c r="BB322" s="52">
        <f t="shared" si="35"/>
        <v>0</v>
      </c>
      <c r="BD322" s="52" t="str">
        <f>IF(参照!L322="","",参照!L322)</f>
        <v>新エネルギー開発(株)</v>
      </c>
    </row>
    <row r="323" spans="47:56">
      <c r="AU323" s="52" t="str">
        <f>IF(参照!A323="","",参照!A323)</f>
        <v/>
      </c>
      <c r="AV323" s="52" t="str">
        <f>IF(参照!B323="","",参照!B323)</f>
        <v/>
      </c>
      <c r="AW323" s="52" t="str">
        <f>IF(参照!C323="","",参照!C323)</f>
        <v/>
      </c>
      <c r="AX323" s="52" t="str">
        <f>IF(参照!D323="","",参照!D323)</f>
        <v>メニューB(残差)</v>
      </c>
      <c r="AY323" s="52">
        <f>IF(参照!E323="","",参照!E323)</f>
        <v>2.0000000000000002E-5</v>
      </c>
      <c r="AZ323" s="52" t="str">
        <f>IF(参照!F323="","",参照!F323)</f>
        <v>(株)タクマエナジー</v>
      </c>
      <c r="BA323" s="52" t="str">
        <f>IF(参照!G323="","",参照!G323)</f>
        <v>(株)タクマエナジー_メニューB(残差)</v>
      </c>
      <c r="BB323" s="52">
        <f t="shared" si="35"/>
        <v>0.02</v>
      </c>
      <c r="BD323" s="52" t="str">
        <f>IF(参照!L323="","",参照!L323)</f>
        <v>新電力いばらき(株)</v>
      </c>
    </row>
    <row r="324" spans="47:56">
      <c r="AU324" s="52" t="str">
        <f>IF(参照!A324="","",参照!A324)</f>
        <v/>
      </c>
      <c r="AV324" s="52" t="str">
        <f>IF(参照!B324="","",参照!B324)</f>
        <v/>
      </c>
      <c r="AW324" s="52" t="str">
        <f>IF(参照!C324="","",参照!C324)</f>
        <v/>
      </c>
      <c r="AX324" s="52" t="str">
        <f>IF(参照!D324="","",参照!D324)</f>
        <v>(参考値)事業者全体</v>
      </c>
      <c r="AY324" s="52">
        <f>IF(参照!E324="","",参照!E324)</f>
        <v>3.5199999999999999E-4</v>
      </c>
      <c r="AZ324" s="52" t="str">
        <f>IF(参照!F324="","",参照!F324)</f>
        <v>(株)タクマエナジー</v>
      </c>
      <c r="BA324" s="52" t="str">
        <f>IF(参照!G324="","",参照!G324)</f>
        <v>(株)タクマエナジー_(参考値)事業者全体</v>
      </c>
      <c r="BB324" s="52">
        <f t="shared" si="35"/>
        <v>0.35199999999999998</v>
      </c>
      <c r="BD324" s="52" t="str">
        <f>IF(参照!L324="","",参照!L324)</f>
        <v>新電力おおいた(株)</v>
      </c>
    </row>
    <row r="325" spans="47:56">
      <c r="AU325" s="52" t="str">
        <f>IF(参照!A325="","",参照!A325)</f>
        <v>A0127</v>
      </c>
      <c r="AV325" s="52" t="str">
        <f>IF(参照!B325="","",参照!B325)</f>
        <v>(株)スマートテック</v>
      </c>
      <c r="AW325" s="52">
        <f>IF(参照!C325="","",参照!C325)</f>
        <v>3.2299999999999999E-4</v>
      </c>
      <c r="AX325" s="52" t="str">
        <f>IF(参照!D325="","",参照!D325)</f>
        <v>メニューA</v>
      </c>
      <c r="AY325" s="52">
        <f>IF(参照!E325="","",参照!E325)</f>
        <v>0</v>
      </c>
      <c r="AZ325" s="52" t="str">
        <f>IF(参照!F325="","",参照!F325)</f>
        <v>(株)スマートテック</v>
      </c>
      <c r="BA325" s="52" t="str">
        <f>IF(参照!G325="","",参照!G325)</f>
        <v>(株)スマートテック_メニューA</v>
      </c>
      <c r="BB325" s="52">
        <f t="shared" ref="BB325:BB388" si="36">AY325*1000</f>
        <v>0</v>
      </c>
      <c r="BD325" s="52" t="str">
        <f>IF(参照!L325="","",参照!L325)</f>
        <v>新電力新潟(株)</v>
      </c>
    </row>
    <row r="326" spans="47:56">
      <c r="AU326" s="52" t="str">
        <f>IF(参照!A326="","",参照!A326)</f>
        <v/>
      </c>
      <c r="AV326" s="52" t="str">
        <f>IF(参照!B326="","",参照!B326)</f>
        <v/>
      </c>
      <c r="AW326" s="52" t="str">
        <f>IF(参照!C326="","",参照!C326)</f>
        <v/>
      </c>
      <c r="AX326" s="52" t="str">
        <f>IF(参照!D326="","",参照!D326)</f>
        <v>メニューB(残差)</v>
      </c>
      <c r="AY326" s="52">
        <f>IF(参照!E326="","",参照!E326)</f>
        <v>4.4500000000000003E-4</v>
      </c>
      <c r="AZ326" s="52" t="str">
        <f>IF(参照!F326="","",参照!F326)</f>
        <v>(株)スマートテック</v>
      </c>
      <c r="BA326" s="52" t="str">
        <f>IF(参照!G326="","",参照!G326)</f>
        <v>(株)スマートテック_メニューB(残差)</v>
      </c>
      <c r="BB326" s="52">
        <f t="shared" si="36"/>
        <v>0.44500000000000001</v>
      </c>
      <c r="BD326" s="52" t="str">
        <f>IF(参照!L326="","",参照!L326)</f>
        <v>(株)翠光トップライン</v>
      </c>
    </row>
    <row r="327" spans="47:56">
      <c r="AU327" s="52" t="str">
        <f>IF(参照!A327="","",参照!A327)</f>
        <v/>
      </c>
      <c r="AV327" s="52" t="str">
        <f>IF(参照!B327="","",参照!B327)</f>
        <v/>
      </c>
      <c r="AW327" s="52" t="str">
        <f>IF(参照!C327="","",参照!C327)</f>
        <v/>
      </c>
      <c r="AX327" s="52" t="str">
        <f>IF(参照!D327="","",参照!D327)</f>
        <v>(参考値)事業者全体</v>
      </c>
      <c r="AY327" s="52">
        <f>IF(参照!E327="","",参照!E327)</f>
        <v>2.8899999999999998E-4</v>
      </c>
      <c r="AZ327" s="52" t="str">
        <f>IF(参照!F327="","",参照!F327)</f>
        <v>(株)スマートテック</v>
      </c>
      <c r="BA327" s="52" t="str">
        <f>IF(参照!G327="","",参照!G327)</f>
        <v>(株)スマートテック_(参考値)事業者全体</v>
      </c>
      <c r="BB327" s="52">
        <f t="shared" si="36"/>
        <v>0.28899999999999998</v>
      </c>
      <c r="BD327" s="52" t="str">
        <f>IF(参照!L327="","",参照!L327)</f>
        <v>須賀川瓦斯(株)</v>
      </c>
    </row>
    <row r="328" spans="47:56">
      <c r="AU328" s="52" t="str">
        <f>IF(参照!A328="","",参照!A328)</f>
        <v>A0128</v>
      </c>
      <c r="AV328" s="52" t="str">
        <f>IF(参照!B328="","",参照!B328)</f>
        <v>水戸電力(株)</v>
      </c>
      <c r="AW328" s="52">
        <f>IF(参照!C328="","",参照!C328)</f>
        <v>3.8900000000000002E-4</v>
      </c>
      <c r="AX328" s="52" t="str">
        <f>IF(参照!D328="","",参照!D328)</f>
        <v/>
      </c>
      <c r="AY328" s="52">
        <f>IF(参照!E328="","",参照!E328)</f>
        <v>4.2299999999999998E-4</v>
      </c>
      <c r="AZ328" s="52" t="str">
        <f>IF(参照!F328="","",参照!F328)</f>
        <v>水戸電力(株)</v>
      </c>
      <c r="BA328" s="52" t="str">
        <f>IF(参照!G328="","",参照!G328)</f>
        <v>水戸電力(株)_</v>
      </c>
      <c r="BB328" s="52">
        <f t="shared" si="36"/>
        <v>0.42299999999999999</v>
      </c>
      <c r="BD328" s="52" t="str">
        <f>IF(参照!L328="","",参照!L328)</f>
        <v>スズカ電工(株)</v>
      </c>
    </row>
    <row r="329" spans="47:56">
      <c r="AU329" s="52" t="str">
        <f>IF(参照!A329="","",参照!A329)</f>
        <v>A0130</v>
      </c>
      <c r="AV329" s="52" t="str">
        <f>IF(参照!B329="","",参照!B329)</f>
        <v>丸紅新電力(株)</v>
      </c>
      <c r="AW329" s="52">
        <f>IF(参照!C329="","",参照!C329)</f>
        <v>4.64E-4</v>
      </c>
      <c r="AX329" s="52" t="str">
        <f>IF(参照!D329="","",参照!D329)</f>
        <v>メニューA</v>
      </c>
      <c r="AY329" s="52">
        <f>IF(参照!E329="","",参照!E329)</f>
        <v>0</v>
      </c>
      <c r="AZ329" s="52" t="str">
        <f>IF(参照!F329="","",参照!F329)</f>
        <v>丸紅新電力(株)</v>
      </c>
      <c r="BA329" s="52" t="str">
        <f>IF(参照!G329="","",参照!G329)</f>
        <v>丸紅新電力(株)_メニューA</v>
      </c>
      <c r="BB329" s="52">
        <f t="shared" si="36"/>
        <v>0</v>
      </c>
      <c r="BD329" s="52" t="str">
        <f>IF(参照!L329="","",参照!L329)</f>
        <v>鈴与商事(株)</v>
      </c>
    </row>
    <row r="330" spans="47:56">
      <c r="AU330" s="52" t="str">
        <f>IF(参照!A330="","",参照!A330)</f>
        <v/>
      </c>
      <c r="AV330" s="52" t="str">
        <f>IF(参照!B330="","",参照!B330)</f>
        <v/>
      </c>
      <c r="AW330" s="52" t="str">
        <f>IF(参照!C330="","",参照!C330)</f>
        <v/>
      </c>
      <c r="AX330" s="52" t="str">
        <f>IF(参照!D330="","",参照!D330)</f>
        <v>メニューB</v>
      </c>
      <c r="AY330" s="52">
        <f>IF(参照!E330="","",参照!E330)</f>
        <v>1.84E-4</v>
      </c>
      <c r="AZ330" s="52" t="str">
        <f>IF(参照!F330="","",参照!F330)</f>
        <v>丸紅新電力(株)</v>
      </c>
      <c r="BA330" s="52" t="str">
        <f>IF(参照!G330="","",参照!G330)</f>
        <v>丸紅新電力(株)_メニューB</v>
      </c>
      <c r="BB330" s="52">
        <f t="shared" si="36"/>
        <v>0.184</v>
      </c>
      <c r="BD330" s="52" t="str">
        <f>IF(参照!L330="","",参照!L330)</f>
        <v>鈴与電力(株)</v>
      </c>
    </row>
    <row r="331" spans="47:56">
      <c r="AU331" s="52" t="str">
        <f>IF(参照!A331="","",参照!A331)</f>
        <v/>
      </c>
      <c r="AV331" s="52" t="str">
        <f>IF(参照!B331="","",参照!B331)</f>
        <v/>
      </c>
      <c r="AW331" s="52" t="str">
        <f>IF(参照!C331="","",参照!C331)</f>
        <v/>
      </c>
      <c r="AX331" s="52" t="str">
        <f>IF(参照!D331="","",参照!D331)</f>
        <v>メニューC</v>
      </c>
      <c r="AY331" s="52">
        <f>IF(参照!E331="","",参照!E331)</f>
        <v>3.77E-4</v>
      </c>
      <c r="AZ331" s="52" t="str">
        <f>IF(参照!F331="","",参照!F331)</f>
        <v>丸紅新電力(株)</v>
      </c>
      <c r="BA331" s="52" t="str">
        <f>IF(参照!G331="","",参照!G331)</f>
        <v>丸紅新電力(株)_メニューC</v>
      </c>
      <c r="BB331" s="52">
        <f t="shared" si="36"/>
        <v>0.377</v>
      </c>
      <c r="BD331" s="52" t="str">
        <f>IF(参照!L331="","",参照!L331)</f>
        <v>スターティア(株)</v>
      </c>
    </row>
    <row r="332" spans="47:56">
      <c r="AU332" s="52" t="str">
        <f>IF(参照!A332="","",参照!A332)</f>
        <v/>
      </c>
      <c r="AV332" s="52" t="str">
        <f>IF(参照!B332="","",参照!B332)</f>
        <v/>
      </c>
      <c r="AW332" s="52" t="str">
        <f>IF(参照!C332="","",参照!C332)</f>
        <v/>
      </c>
      <c r="AX332" s="52" t="str">
        <f>IF(参照!D332="","",参照!D332)</f>
        <v>メニューD</v>
      </c>
      <c r="AY332" s="52">
        <f>IF(参照!E332="","",参照!E332)</f>
        <v>0</v>
      </c>
      <c r="AZ332" s="52" t="str">
        <f>IF(参照!F332="","",参照!F332)</f>
        <v>丸紅新電力(株)</v>
      </c>
      <c r="BA332" s="52" t="str">
        <f>IF(参照!G332="","",参照!G332)</f>
        <v>丸紅新電力(株)_メニューD</v>
      </c>
      <c r="BB332" s="52">
        <f t="shared" si="36"/>
        <v>0</v>
      </c>
      <c r="BD332" s="52" t="str">
        <f>IF(参照!L332="","",参照!L332)</f>
        <v>(株)スマート</v>
      </c>
    </row>
    <row r="333" spans="47:56">
      <c r="AU333" s="52" t="str">
        <f>IF(参照!A333="","",参照!A333)</f>
        <v/>
      </c>
      <c r="AV333" s="52" t="str">
        <f>IF(参照!B333="","",参照!B333)</f>
        <v/>
      </c>
      <c r="AW333" s="52" t="str">
        <f>IF(参照!C333="","",参照!C333)</f>
        <v/>
      </c>
      <c r="AX333" s="52" t="str">
        <f>IF(参照!D333="","",参照!D333)</f>
        <v>メニューE(残差)</v>
      </c>
      <c r="AY333" s="52">
        <f>IF(参照!E333="","",参照!E333)</f>
        <v>5.669999999999999E-4</v>
      </c>
      <c r="AZ333" s="52" t="str">
        <f>IF(参照!F333="","",参照!F333)</f>
        <v>丸紅新電力(株)</v>
      </c>
      <c r="BA333" s="52" t="str">
        <f>IF(参照!G333="","",参照!G333)</f>
        <v>丸紅新電力(株)_メニューE(残差)</v>
      </c>
      <c r="BB333" s="52">
        <f t="shared" si="36"/>
        <v>0.56699999999999995</v>
      </c>
      <c r="BD333" s="52" t="str">
        <f>IF(参照!L333="","",参照!L333)</f>
        <v>スマートエコエナジー(株)</v>
      </c>
    </row>
    <row r="334" spans="47:56">
      <c r="AU334" s="52" t="str">
        <f>IF(参照!A334="","",参照!A334)</f>
        <v/>
      </c>
      <c r="AV334" s="52" t="str">
        <f>IF(参照!B334="","",参照!B334)</f>
        <v/>
      </c>
      <c r="AW334" s="52" t="str">
        <f>IF(参照!C334="","",参照!C334)</f>
        <v/>
      </c>
      <c r="AX334" s="52" t="str">
        <f>IF(参照!D334="","",参照!D334)</f>
        <v>(参考値)事業者全体</v>
      </c>
      <c r="AY334" s="52">
        <f>IF(参照!E334="","",参照!E334)</f>
        <v>4.9600000000000002E-4</v>
      </c>
      <c r="AZ334" s="52" t="str">
        <f>IF(参照!F334="","",参照!F334)</f>
        <v>丸紅新電力(株)</v>
      </c>
      <c r="BA334" s="52" t="str">
        <f>IF(参照!G334="","",参照!G334)</f>
        <v>丸紅新電力(株)_(参考値)事業者全体</v>
      </c>
      <c r="BB334" s="52">
        <f t="shared" si="36"/>
        <v>0.496</v>
      </c>
      <c r="BD334" s="52" t="str">
        <f>IF(参照!L334="","",参照!L334)</f>
        <v>スマートエナジー磐田(株)</v>
      </c>
    </row>
    <row r="335" spans="47:56">
      <c r="AU335" s="52" t="str">
        <f>IF(参照!A335="","",参照!A335)</f>
        <v>A0133</v>
      </c>
      <c r="AV335" s="52" t="str">
        <f>IF(参照!B335="","",参照!B335)</f>
        <v>奈良電力(株)</v>
      </c>
      <c r="AW335" s="52">
        <f>IF(参照!C335="","",参照!C335)</f>
        <v>5.0500000000000002E-4</v>
      </c>
      <c r="AX335" s="52" t="str">
        <f>IF(参照!D335="","",参照!D335)</f>
        <v/>
      </c>
      <c r="AY335" s="52">
        <f>IF(参照!E335="","",参照!E335)</f>
        <v>5.0799999999999999E-4</v>
      </c>
      <c r="AZ335" s="52" t="str">
        <f>IF(参照!F335="","",参照!F335)</f>
        <v>奈良電力(株)</v>
      </c>
      <c r="BA335" s="52" t="str">
        <f>IF(参照!G335="","",参照!G335)</f>
        <v>奈良電力(株)_</v>
      </c>
      <c r="BB335" s="52">
        <f t="shared" si="36"/>
        <v>0.50800000000000001</v>
      </c>
      <c r="BD335" s="52" t="str">
        <f>IF(参照!L335="","",参照!L335)</f>
        <v>スマートエナジー熊本(株)</v>
      </c>
    </row>
    <row r="336" spans="47:56">
      <c r="AU336" s="52" t="str">
        <f>IF(参照!A336="","",参照!A336)</f>
        <v>A0134</v>
      </c>
      <c r="AV336" s="52" t="str">
        <f>IF(参照!B336="","",参照!B336)</f>
        <v>日立造船(株)</v>
      </c>
      <c r="AW336" s="52">
        <f>IF(参照!C336="","",参照!C336)</f>
        <v>1.75E-4</v>
      </c>
      <c r="AX336" s="52" t="str">
        <f>IF(参照!D336="","",参照!D336)</f>
        <v>メニューA</v>
      </c>
      <c r="AY336" s="52">
        <f>IF(参照!E336="","",参照!E336)</f>
        <v>0</v>
      </c>
      <c r="AZ336" s="52" t="str">
        <f>IF(参照!F336="","",参照!F336)</f>
        <v>日立造船(株)</v>
      </c>
      <c r="BA336" s="52" t="str">
        <f>IF(参照!G336="","",参照!G336)</f>
        <v>日立造船(株)_メニューA</v>
      </c>
      <c r="BB336" s="52">
        <f t="shared" si="36"/>
        <v>0</v>
      </c>
      <c r="BD336" s="52" t="str">
        <f>IF(参照!L336="","",参照!L336)</f>
        <v>(株)スマートテック</v>
      </c>
    </row>
    <row r="337" spans="47:56">
      <c r="AU337" s="52" t="str">
        <f>IF(参照!A337="","",参照!A337)</f>
        <v/>
      </c>
      <c r="AV337" s="52" t="str">
        <f>IF(参照!B337="","",参照!B337)</f>
        <v/>
      </c>
      <c r="AW337" s="52" t="str">
        <f>IF(参照!C337="","",参照!C337)</f>
        <v/>
      </c>
      <c r="AX337" s="52" t="str">
        <f>IF(参照!D337="","",参照!D337)</f>
        <v>メニューB</v>
      </c>
      <c r="AY337" s="52">
        <f>IF(参照!E337="","",参照!E337)</f>
        <v>0</v>
      </c>
      <c r="AZ337" s="52" t="str">
        <f>IF(参照!F337="","",参照!F337)</f>
        <v>日立造船(株)</v>
      </c>
      <c r="BA337" s="52" t="str">
        <f>IF(参照!G337="","",参照!G337)</f>
        <v>日立造船(株)_メニューB</v>
      </c>
      <c r="BB337" s="52">
        <f t="shared" si="36"/>
        <v>0</v>
      </c>
      <c r="BD337" s="52" t="str">
        <f>IF(参照!L337="","",参照!L337)</f>
        <v>スマート電気(株)</v>
      </c>
    </row>
    <row r="338" spans="47:56">
      <c r="AU338" s="52" t="str">
        <f>IF(参照!A338="","",参照!A338)</f>
        <v/>
      </c>
      <c r="AV338" s="52" t="str">
        <f>IF(参照!B338="","",参照!B338)</f>
        <v/>
      </c>
      <c r="AW338" s="52" t="str">
        <f>IF(参照!C338="","",参照!C338)</f>
        <v/>
      </c>
      <c r="AX338" s="52" t="str">
        <f>IF(参照!D338="","",参照!D338)</f>
        <v>メニューC(残差)</v>
      </c>
      <c r="AY338" s="52">
        <f>IF(参照!E338="","",参照!E338)</f>
        <v>1.7699999999999999E-4</v>
      </c>
      <c r="AZ338" s="52" t="str">
        <f>IF(参照!F338="","",参照!F338)</f>
        <v>日立造船(株)</v>
      </c>
      <c r="BA338" s="52" t="str">
        <f>IF(参照!G338="","",参照!G338)</f>
        <v>日立造船(株)_メニューC(残差)</v>
      </c>
      <c r="BB338" s="52">
        <f t="shared" si="36"/>
        <v>0.17699999999999999</v>
      </c>
      <c r="BD338" s="52" t="str">
        <f>IF(参照!L338="","",参照!L338)</f>
        <v>諏訪瓦斯(株)</v>
      </c>
    </row>
    <row r="339" spans="47:56">
      <c r="AU339" s="52" t="str">
        <f>IF(参照!A339="","",参照!A339)</f>
        <v/>
      </c>
      <c r="AV339" s="52" t="str">
        <f>IF(参照!B339="","",参照!B339)</f>
        <v/>
      </c>
      <c r="AW339" s="52" t="str">
        <f>IF(参照!C339="","",参照!C339)</f>
        <v/>
      </c>
      <c r="AX339" s="52" t="str">
        <f>IF(参照!D339="","",参照!D339)</f>
        <v>(参考値)事業者全体</v>
      </c>
      <c r="AY339" s="52">
        <f>IF(参照!E339="","",参照!E339)</f>
        <v>1.7E-5</v>
      </c>
      <c r="AZ339" s="52" t="str">
        <f>IF(参照!F339="","",参照!F339)</f>
        <v>日立造船(株)</v>
      </c>
      <c r="BA339" s="52" t="str">
        <f>IF(参照!G339="","",参照!G339)</f>
        <v>日立造船(株)_(参考値)事業者全体</v>
      </c>
      <c r="BB339" s="52">
        <f t="shared" si="36"/>
        <v>1.7000000000000001E-2</v>
      </c>
      <c r="BD339" s="52" t="str">
        <f>IF(参照!L339="","",参照!L339)</f>
        <v>生活協同組合コープぐんま</v>
      </c>
    </row>
    <row r="340" spans="47:56">
      <c r="AU340" s="52" t="str">
        <f>IF(参照!A340="","",参照!A340)</f>
        <v>A0135</v>
      </c>
      <c r="AV340" s="52" t="str">
        <f>IF(参照!B340="","",参照!B340)</f>
        <v>大東ガス(株)</v>
      </c>
      <c r="AW340" s="52">
        <f>IF(参照!C340="","",参照!C340)</f>
        <v>3.6400000000000001E-4</v>
      </c>
      <c r="AX340" s="52" t="str">
        <f>IF(参照!D340="","",参照!D340)</f>
        <v>メニューA</v>
      </c>
      <c r="AY340" s="52">
        <f>IF(参照!E340="","",参照!E340)</f>
        <v>0</v>
      </c>
      <c r="AZ340" s="52" t="str">
        <f>IF(参照!F340="","",参照!F340)</f>
        <v>大東ガス(株)</v>
      </c>
      <c r="BA340" s="52" t="str">
        <f>IF(参照!G340="","",参照!G340)</f>
        <v>大東ガス(株)_メニューA</v>
      </c>
      <c r="BB340" s="52">
        <f t="shared" si="36"/>
        <v>0</v>
      </c>
      <c r="BD340" s="52" t="str">
        <f>IF(参照!L340="","",参照!L340)</f>
        <v>生活協同組合コープこうべ</v>
      </c>
    </row>
    <row r="341" spans="47:56">
      <c r="AU341" s="52" t="str">
        <f>IF(参照!A341="","",参照!A341)</f>
        <v/>
      </c>
      <c r="AV341" s="52" t="str">
        <f>IF(参照!B341="","",参照!B341)</f>
        <v/>
      </c>
      <c r="AW341" s="52" t="str">
        <f>IF(参照!C341="","",参照!C341)</f>
        <v/>
      </c>
      <c r="AX341" s="52" t="str">
        <f>IF(参照!D341="","",参照!D341)</f>
        <v>メニューB(残差)</v>
      </c>
      <c r="AY341" s="52">
        <f>IF(参照!E341="","",参照!E341)</f>
        <v>3.0699999999999998E-4</v>
      </c>
      <c r="AZ341" s="52" t="str">
        <f>IF(参照!F341="","",参照!F341)</f>
        <v>大東ガス(株)</v>
      </c>
      <c r="BA341" s="52" t="str">
        <f>IF(参照!G341="","",参照!G341)</f>
        <v>大東ガス(株)_メニューB(残差)</v>
      </c>
      <c r="BB341" s="52">
        <f t="shared" si="36"/>
        <v>0.307</v>
      </c>
      <c r="BD341" s="52" t="str">
        <f>IF(参照!L341="","",参照!L341)</f>
        <v>生活協同組合コープしが</v>
      </c>
    </row>
    <row r="342" spans="47:56">
      <c r="AU342" s="52" t="str">
        <f>IF(参照!A342="","",参照!A342)</f>
        <v/>
      </c>
      <c r="AV342" s="52" t="str">
        <f>IF(参照!B342="","",参照!B342)</f>
        <v/>
      </c>
      <c r="AW342" s="52" t="str">
        <f>IF(参照!C342="","",参照!C342)</f>
        <v/>
      </c>
      <c r="AX342" s="52" t="str">
        <f>IF(参照!D342="","",参照!D342)</f>
        <v>(参考値)事業者全体</v>
      </c>
      <c r="AY342" s="52">
        <f>IF(参照!E342="","",参照!E342)</f>
        <v>3.9200000000000004E-4</v>
      </c>
      <c r="AZ342" s="52" t="str">
        <f>IF(参照!F342="","",参照!F342)</f>
        <v>大東ガス(株)</v>
      </c>
      <c r="BA342" s="52" t="str">
        <f>IF(参照!G342="","",参照!G342)</f>
        <v>大東ガス(株)_(参考値)事業者全体</v>
      </c>
      <c r="BB342" s="52">
        <f t="shared" si="36"/>
        <v>0.39200000000000002</v>
      </c>
      <c r="BD342" s="52" t="str">
        <f>IF(参照!L342="","",参照!L342)</f>
        <v>生活協同組合コープながの</v>
      </c>
    </row>
    <row r="343" spans="47:56">
      <c r="AU343" s="52" t="str">
        <f>IF(参照!A343="","",参照!A343)</f>
        <v>A0136</v>
      </c>
      <c r="AV343" s="52" t="str">
        <f>IF(参照!B343="","",参照!B343)</f>
        <v>パナソニックオペレーショナルエクセレンス(株)(旧：パナソニック(株))</v>
      </c>
      <c r="AW343" s="52">
        <f>IF(参照!C343="","",参照!C343)</f>
        <v>3.8400000000000001E-4</v>
      </c>
      <c r="AX343" s="52" t="str">
        <f>IF(参照!D343="","",参照!D343)</f>
        <v>メニューA</v>
      </c>
      <c r="AY343" s="52">
        <f>IF(参照!E343="","",参照!E343)</f>
        <v>0</v>
      </c>
      <c r="AZ343" s="52" t="str">
        <f>IF(参照!F343="","",参照!F343)</f>
        <v>パナソニックオペレーショナルエクセレンス(株)(旧：パナソニック(株))</v>
      </c>
      <c r="BA343" s="52" t="str">
        <f>IF(参照!G343="","",参照!G343)</f>
        <v>パナソニックオペレーショナルエクセレンス(株)(旧：パナソニック(株))_メニューA</v>
      </c>
      <c r="BB343" s="52">
        <f t="shared" si="36"/>
        <v>0</v>
      </c>
      <c r="BD343" s="52" t="str">
        <f>IF(参照!L343="","",参照!L343)</f>
        <v>生活協同組合コープみらい</v>
      </c>
    </row>
    <row r="344" spans="47:56">
      <c r="AU344" s="52" t="str">
        <f>IF(参照!A344="","",参照!A344)</f>
        <v/>
      </c>
      <c r="AV344" s="52" t="str">
        <f>IF(参照!B344="","",参照!B344)</f>
        <v/>
      </c>
      <c r="AW344" s="52" t="str">
        <f>IF(参照!C344="","",参照!C344)</f>
        <v/>
      </c>
      <c r="AX344" s="52" t="str">
        <f>IF(参照!D344="","",参照!D344)</f>
        <v>メニューB(残差)</v>
      </c>
      <c r="AY344" s="52">
        <f>IF(参照!E344="","",参照!E344)</f>
        <v>4.2999999999999999E-4</v>
      </c>
      <c r="AZ344" s="52" t="str">
        <f>IF(参照!F344="","",参照!F344)</f>
        <v>パナソニックオペレーショナルエクセレンス(株)(旧：パナソニック(株))</v>
      </c>
      <c r="BA344" s="52" t="str">
        <f>IF(参照!G344="","",参照!G344)</f>
        <v>パナソニックオペレーショナルエクセレンス(株)(旧：パナソニック(株))_メニューB(残差)</v>
      </c>
      <c r="BB344" s="52">
        <f t="shared" si="36"/>
        <v>0.43</v>
      </c>
      <c r="BD344" s="52" t="str">
        <f>IF(参照!L344="","",参照!L344)</f>
        <v>生活協同組合ひろしま</v>
      </c>
    </row>
    <row r="345" spans="47:56">
      <c r="AU345" s="52" t="str">
        <f>IF(参照!A345="","",参照!A345)</f>
        <v/>
      </c>
      <c r="AV345" s="52" t="str">
        <f>IF(参照!B345="","",参照!B345)</f>
        <v/>
      </c>
      <c r="AW345" s="52" t="str">
        <f>IF(参照!C345="","",参照!C345)</f>
        <v/>
      </c>
      <c r="AX345" s="52" t="str">
        <f>IF(参照!D345="","",参照!D345)</f>
        <v>(参考値)事業者全体</v>
      </c>
      <c r="AY345" s="52">
        <f>IF(参照!E345="","",参照!E345)</f>
        <v>4.4700000000000002E-4</v>
      </c>
      <c r="AZ345" s="52" t="str">
        <f>IF(参照!F345="","",参照!F345)</f>
        <v>パナソニックオペレーショナルエクセレンス(株)(旧：パナソニック(株))</v>
      </c>
      <c r="BA345" s="52" t="str">
        <f>IF(参照!G345="","",参照!G345)</f>
        <v>パナソニックオペレーショナルエクセレンス(株)(旧：パナソニック(株))_(参考値)事業者全体</v>
      </c>
      <c r="BB345" s="52">
        <f t="shared" si="36"/>
        <v>0.44700000000000001</v>
      </c>
      <c r="BD345" s="52" t="str">
        <f>IF(参照!L345="","",参照!L345)</f>
        <v>(株)生活クラブエナジー</v>
      </c>
    </row>
    <row r="346" spans="47:56">
      <c r="AU346" s="52" t="str">
        <f>IF(参照!A346="","",参照!A346)</f>
        <v>A0137</v>
      </c>
      <c r="AV346" s="52" t="str">
        <f>IF(参照!B346="","",参照!B346)</f>
        <v>アストモスエネルギー(株)</v>
      </c>
      <c r="AW346" s="52">
        <f>IF(参照!C346="","",参照!C346)</f>
        <v>5.1400000000000003E-4</v>
      </c>
      <c r="AX346" s="52" t="str">
        <f>IF(参照!D346="","",参照!D346)</f>
        <v/>
      </c>
      <c r="AY346" s="52">
        <f>IF(参照!E346="","",参照!E346)</f>
        <v>5.7399999999999997E-4</v>
      </c>
      <c r="AZ346" s="52" t="str">
        <f>IF(参照!F346="","",参照!F346)</f>
        <v>アストモスエネルギー(株)</v>
      </c>
      <c r="BA346" s="52" t="str">
        <f>IF(参照!G346="","",参照!G346)</f>
        <v>アストモスエネルギー(株)_</v>
      </c>
      <c r="BB346" s="52">
        <f t="shared" si="36"/>
        <v>0.57399999999999995</v>
      </c>
      <c r="BD346" s="52" t="str">
        <f>IF(参照!L346="","",参照!L346)</f>
        <v>西武ガス(株)</v>
      </c>
    </row>
    <row r="347" spans="47:56">
      <c r="AU347" s="52" t="str">
        <f>IF(参照!A347="","",参照!A347)</f>
        <v>A0138</v>
      </c>
      <c r="AV347" s="52" t="str">
        <f>IF(参照!B347="","",参照!B347)</f>
        <v>(株)関電エネルギーソリューション</v>
      </c>
      <c r="AW347" s="52">
        <f>IF(参照!C347="","",参照!C347)</f>
        <v>5.1000000000000004E-4</v>
      </c>
      <c r="AX347" s="52" t="str">
        <f>IF(参照!D347="","",参照!D347)</f>
        <v>メニューA</v>
      </c>
      <c r="AY347" s="52">
        <f>IF(参照!E347="","",参照!E347)</f>
        <v>0</v>
      </c>
      <c r="AZ347" s="52" t="str">
        <f>IF(参照!F347="","",参照!F347)</f>
        <v>(株)関電エネルギーソリューション</v>
      </c>
      <c r="BA347" s="52" t="str">
        <f>IF(参照!G347="","",参照!G347)</f>
        <v>(株)関電エネルギーソリューション_メニューA</v>
      </c>
      <c r="BB347" s="52">
        <f t="shared" si="36"/>
        <v>0</v>
      </c>
      <c r="BD347" s="52" t="str">
        <f>IF(参照!L347="","",参照!L347)</f>
        <v>積水化学工業(株)</v>
      </c>
    </row>
    <row r="348" spans="47:56">
      <c r="AU348" s="52" t="str">
        <f>IF(参照!A348="","",参照!A348)</f>
        <v/>
      </c>
      <c r="AV348" s="52" t="str">
        <f>IF(参照!B348="","",参照!B348)</f>
        <v/>
      </c>
      <c r="AW348" s="52" t="str">
        <f>IF(参照!C348="","",参照!C348)</f>
        <v/>
      </c>
      <c r="AX348" s="52" t="str">
        <f>IF(参照!D348="","",参照!D348)</f>
        <v>メニューB(残差)</v>
      </c>
      <c r="AY348" s="52">
        <f>IF(参照!E348="","",参照!E348)</f>
        <v>4.8099999999999998E-4</v>
      </c>
      <c r="AZ348" s="52" t="str">
        <f>IF(参照!F348="","",参照!F348)</f>
        <v>(株)関電エネルギーソリューション</v>
      </c>
      <c r="BA348" s="52" t="str">
        <f>IF(参照!G348="","",参照!G348)</f>
        <v>(株)関電エネルギーソリューション_メニューB(残差)</v>
      </c>
      <c r="BB348" s="52">
        <f t="shared" si="36"/>
        <v>0.48099999999999998</v>
      </c>
      <c r="BD348" s="52" t="str">
        <f>IF(参照!L348="","",参照!L348)</f>
        <v>石油資源開発(株)</v>
      </c>
    </row>
    <row r="349" spans="47:56">
      <c r="AU349" s="52" t="str">
        <f>IF(参照!A349="","",参照!A349)</f>
        <v/>
      </c>
      <c r="AV349" s="52" t="str">
        <f>IF(参照!B349="","",参照!B349)</f>
        <v/>
      </c>
      <c r="AW349" s="52" t="str">
        <f>IF(参照!C349="","",参照!C349)</f>
        <v/>
      </c>
      <c r="AX349" s="52" t="str">
        <f>IF(参照!D349="","",参照!D349)</f>
        <v>(参考値)事業者全体</v>
      </c>
      <c r="AY349" s="52">
        <f>IF(参照!E349="","",参照!E349)</f>
        <v>5.3300000000000005E-4</v>
      </c>
      <c r="AZ349" s="52" t="str">
        <f>IF(参照!F349="","",参照!F349)</f>
        <v>(株)関電エネルギーソリューション</v>
      </c>
      <c r="BA349" s="52" t="str">
        <f>IF(参照!G349="","",参照!G349)</f>
        <v>(株)関電エネルギーソリューション_(参考値)事業者全体</v>
      </c>
      <c r="BB349" s="52">
        <f t="shared" si="36"/>
        <v>0.53300000000000003</v>
      </c>
      <c r="BD349" s="52" t="str">
        <f>IF(参照!L349="","",参照!L349)</f>
        <v>ゼロワットパワー(株)</v>
      </c>
    </row>
    <row r="350" spans="47:56">
      <c r="AU350" s="52" t="str">
        <f>IF(参照!A350="","",参照!A350)</f>
        <v>A0140</v>
      </c>
      <c r="AV350" s="52" t="str">
        <f>IF(参照!B350="","",参照!B350)</f>
        <v>ＭＣリテールエナジー(株)</v>
      </c>
      <c r="AW350" s="52">
        <f>IF(参照!C350="","",参照!C350)</f>
        <v>4.6500000000000003E-4</v>
      </c>
      <c r="AX350" s="52" t="str">
        <f>IF(参照!D350="","",参照!D350)</f>
        <v>メニューA</v>
      </c>
      <c r="AY350" s="52">
        <f>IF(参照!E350="","",参照!E350)</f>
        <v>0</v>
      </c>
      <c r="AZ350" s="52" t="str">
        <f>IF(参照!F350="","",参照!F350)</f>
        <v>ＭＣリテールエナジー(株)</v>
      </c>
      <c r="BA350" s="52" t="str">
        <f>IF(参照!G350="","",参照!G350)</f>
        <v>ＭＣリテールエナジー(株)_メニューA</v>
      </c>
      <c r="BB350" s="52">
        <f t="shared" si="36"/>
        <v>0</v>
      </c>
      <c r="BD350" s="52" t="str">
        <f>IF(参照!L350="","",参照!L350)</f>
        <v>(株)センカク</v>
      </c>
    </row>
    <row r="351" spans="47:56">
      <c r="AU351" s="52" t="str">
        <f>IF(参照!A351="","",参照!A351)</f>
        <v/>
      </c>
      <c r="AV351" s="52" t="str">
        <f>IF(参照!B351="","",参照!B351)</f>
        <v/>
      </c>
      <c r="AW351" s="52" t="str">
        <f>IF(参照!C351="","",参照!C351)</f>
        <v/>
      </c>
      <c r="AX351" s="52" t="str">
        <f>IF(参照!D351="","",参照!D351)</f>
        <v>メニューB</v>
      </c>
      <c r="AY351" s="52">
        <f>IF(参照!E351="","",参照!E351)</f>
        <v>0</v>
      </c>
      <c r="AZ351" s="52" t="str">
        <f>IF(参照!F351="","",参照!F351)</f>
        <v>ＭＣリテールエナジー(株)</v>
      </c>
      <c r="BA351" s="52" t="str">
        <f>IF(参照!G351="","",参照!G351)</f>
        <v>ＭＣリテールエナジー(株)_メニューB</v>
      </c>
      <c r="BB351" s="52">
        <f t="shared" si="36"/>
        <v>0</v>
      </c>
      <c r="BD351" s="52" t="str">
        <f>IF(参照!L351="","",参照!L351)</f>
        <v>セントラル石油瓦斯(株)</v>
      </c>
    </row>
    <row r="352" spans="47:56">
      <c r="AU352" s="52" t="str">
        <f>IF(参照!A352="","",参照!A352)</f>
        <v/>
      </c>
      <c r="AV352" s="52" t="str">
        <f>IF(参照!B352="","",参照!B352)</f>
        <v/>
      </c>
      <c r="AW352" s="52" t="str">
        <f>IF(参照!C352="","",参照!C352)</f>
        <v/>
      </c>
      <c r="AX352" s="52" t="str">
        <f>IF(参照!D352="","",参照!D352)</f>
        <v>メニューC</v>
      </c>
      <c r="AY352" s="52">
        <f>IF(参照!E352="","",参照!E352)</f>
        <v>0</v>
      </c>
      <c r="AZ352" s="52" t="str">
        <f>IF(参照!F352="","",参照!F352)</f>
        <v>ＭＣリテールエナジー(株)</v>
      </c>
      <c r="BA352" s="52" t="str">
        <f>IF(参照!G352="","",参照!G352)</f>
        <v>ＭＣリテールエナジー(株)_メニューC</v>
      </c>
      <c r="BB352" s="52">
        <f t="shared" si="36"/>
        <v>0</v>
      </c>
      <c r="BD352" s="52" t="str">
        <f>IF(参照!L352="","",参照!L352)</f>
        <v>全農エネルギー(株)</v>
      </c>
    </row>
    <row r="353" spans="47:56">
      <c r="AU353" s="52" t="str">
        <f>IF(参照!A353="","",参照!A353)</f>
        <v/>
      </c>
      <c r="AV353" s="52" t="str">
        <f>IF(参照!B353="","",参照!B353)</f>
        <v/>
      </c>
      <c r="AW353" s="52" t="str">
        <f>IF(参照!C353="","",参照!C353)</f>
        <v/>
      </c>
      <c r="AX353" s="52" t="str">
        <f>IF(参照!D353="","",参照!D353)</f>
        <v>メニューD(残差)</v>
      </c>
      <c r="AY353" s="52">
        <f>IF(参照!E353="","",参照!E353)</f>
        <v>3.97E-4</v>
      </c>
      <c r="AZ353" s="52" t="str">
        <f>IF(参照!F353="","",参照!F353)</f>
        <v>ＭＣリテールエナジー(株)</v>
      </c>
      <c r="BA353" s="52" t="str">
        <f>IF(参照!G353="","",参照!G353)</f>
        <v>ＭＣリテールエナジー(株)_メニューD(残差)</v>
      </c>
      <c r="BB353" s="52">
        <f t="shared" si="36"/>
        <v>0.39700000000000002</v>
      </c>
      <c r="BD353" s="52" t="str">
        <f>IF(参照!L353="","",参照!L353)</f>
        <v>そうまＩグリッド合同会社</v>
      </c>
    </row>
    <row r="354" spans="47:56">
      <c r="AU354" s="52" t="str">
        <f>IF(参照!A354="","",参照!A354)</f>
        <v/>
      </c>
      <c r="AV354" s="52" t="str">
        <f>IF(参照!B354="","",参照!B354)</f>
        <v/>
      </c>
      <c r="AW354" s="52" t="str">
        <f>IF(参照!C354="","",参照!C354)</f>
        <v/>
      </c>
      <c r="AX354" s="52" t="str">
        <f>IF(参照!D354="","",参照!D354)</f>
        <v>(参考値)事業者全体</v>
      </c>
      <c r="AY354" s="52">
        <f>IF(参照!E354="","",参照!E354)</f>
        <v>4.7899999999999999E-4</v>
      </c>
      <c r="AZ354" s="52" t="str">
        <f>IF(参照!F354="","",参照!F354)</f>
        <v>ＭＣリテールエナジー(株)</v>
      </c>
      <c r="BA354" s="52" t="str">
        <f>IF(参照!G354="","",参照!G354)</f>
        <v>ＭＣリテールエナジー(株)_(参考値)事業者全体</v>
      </c>
      <c r="BB354" s="52">
        <f t="shared" si="36"/>
        <v>0.47899999999999998</v>
      </c>
      <c r="BD354" s="52" t="str">
        <f>IF(参照!L354="","",参照!L354)</f>
        <v>大一ガス(株)</v>
      </c>
    </row>
    <row r="355" spans="47:56">
      <c r="AU355" s="52" t="str">
        <f>IF(参照!A355="","",参照!A355)</f>
        <v>A0141</v>
      </c>
      <c r="AV355" s="52" t="str">
        <f>IF(参照!B355="","",参照!B355)</f>
        <v>(株)北九州パワー</v>
      </c>
      <c r="AW355" s="52">
        <f>IF(参照!C355="","",参照!C355)</f>
        <v>2.3900000000000001E-4</v>
      </c>
      <c r="AX355" s="52" t="str">
        <f>IF(参照!D355="","",参照!D355)</f>
        <v>メニューA</v>
      </c>
      <c r="AY355" s="52">
        <f>IF(参照!E355="","",参照!E355)</f>
        <v>0</v>
      </c>
      <c r="AZ355" s="52" t="str">
        <f>IF(参照!F355="","",参照!F355)</f>
        <v>(株)北九州パワー</v>
      </c>
      <c r="BA355" s="52" t="str">
        <f>IF(参照!G355="","",参照!G355)</f>
        <v>(株)北九州パワー_メニューA</v>
      </c>
      <c r="BB355" s="52">
        <f t="shared" si="36"/>
        <v>0</v>
      </c>
      <c r="BD355" s="52" t="str">
        <f>IF(参照!L355="","",参照!L355)</f>
        <v>(株)大仙こまちパワー</v>
      </c>
    </row>
    <row r="356" spans="47:56">
      <c r="AU356" s="52" t="str">
        <f>IF(参照!A356="","",参照!A356)</f>
        <v/>
      </c>
      <c r="AV356" s="52" t="str">
        <f>IF(参照!B356="","",参照!B356)</f>
        <v/>
      </c>
      <c r="AW356" s="52" t="str">
        <f>IF(参照!C356="","",参照!C356)</f>
        <v/>
      </c>
      <c r="AX356" s="52" t="str">
        <f>IF(参照!D356="","",参照!D356)</f>
        <v>メニューB(残差)</v>
      </c>
      <c r="AY356" s="52">
        <f>IF(参照!E356="","",参照!E356)</f>
        <v>3.1E-4</v>
      </c>
      <c r="AZ356" s="52" t="str">
        <f>IF(参照!F356="","",参照!F356)</f>
        <v>(株)北九州パワー</v>
      </c>
      <c r="BA356" s="52" t="str">
        <f>IF(参照!G356="","",参照!G356)</f>
        <v>(株)北九州パワー_メニューB(残差)</v>
      </c>
      <c r="BB356" s="52">
        <f t="shared" si="36"/>
        <v>0.31</v>
      </c>
      <c r="BD356" s="52" t="str">
        <f>IF(参照!L356="","",参照!L356)</f>
        <v>大東ガス(株)</v>
      </c>
    </row>
    <row r="357" spans="47:56">
      <c r="AU357" s="52" t="str">
        <f>IF(参照!A357="","",参照!A357)</f>
        <v/>
      </c>
      <c r="AV357" s="52" t="str">
        <f>IF(参照!B357="","",参照!B357)</f>
        <v/>
      </c>
      <c r="AW357" s="52" t="str">
        <f>IF(参照!C357="","",参照!C357)</f>
        <v/>
      </c>
      <c r="AX357" s="52" t="str">
        <f>IF(参照!D357="","",参照!D357)</f>
        <v>(参考値)事業者全体</v>
      </c>
      <c r="AY357" s="52">
        <f>IF(参照!E357="","",参照!E357)</f>
        <v>3.8500000000000003E-4</v>
      </c>
      <c r="AZ357" s="52" t="str">
        <f>IF(参照!F357="","",参照!F357)</f>
        <v>(株)北九州パワー</v>
      </c>
      <c r="BA357" s="52" t="str">
        <f>IF(参照!G357="","",参照!G357)</f>
        <v>(株)北九州パワー_(参考値)事業者全体</v>
      </c>
      <c r="BB357" s="52">
        <f t="shared" si="36"/>
        <v>0.38500000000000001</v>
      </c>
      <c r="BD357" s="52" t="str">
        <f>IF(参照!L357="","",参照!L357)</f>
        <v>大東建託パートナーズ(株)</v>
      </c>
    </row>
    <row r="358" spans="47:56">
      <c r="AU358" s="52" t="str">
        <f>IF(参照!A358="","",参照!A358)</f>
        <v>A0142</v>
      </c>
      <c r="AV358" s="52" t="str">
        <f>IF(参照!B358="","",参照!B358)</f>
        <v>武州瓦斯(株)</v>
      </c>
      <c r="AW358" s="52">
        <f>IF(参照!C358="","",参照!C358)</f>
        <v>3.6400000000000001E-4</v>
      </c>
      <c r="AX358" s="52" t="str">
        <f>IF(参照!D358="","",参照!D358)</f>
        <v>メニューA</v>
      </c>
      <c r="AY358" s="52">
        <f>IF(参照!E358="","",参照!E358)</f>
        <v>0</v>
      </c>
      <c r="AZ358" s="52" t="str">
        <f>IF(参照!F358="","",参照!F358)</f>
        <v>武州瓦斯(株)</v>
      </c>
      <c r="BA358" s="52" t="str">
        <f>IF(参照!G358="","",参照!G358)</f>
        <v>武州瓦斯(株)_メニューA</v>
      </c>
      <c r="BB358" s="52">
        <f t="shared" si="36"/>
        <v>0</v>
      </c>
      <c r="BD358" s="52" t="str">
        <f>IF(参照!L358="","",参照!L358)</f>
        <v>ダイヤモンドパワー(株)</v>
      </c>
    </row>
    <row r="359" spans="47:56">
      <c r="AU359" s="52" t="str">
        <f>IF(参照!A359="","",参照!A359)</f>
        <v/>
      </c>
      <c r="AV359" s="52" t="str">
        <f>IF(参照!B359="","",参照!B359)</f>
        <v/>
      </c>
      <c r="AW359" s="52" t="str">
        <f>IF(参照!C359="","",参照!C359)</f>
        <v/>
      </c>
      <c r="AX359" s="52" t="str">
        <f>IF(参照!D359="","",参照!D359)</f>
        <v>メニューB(残差)</v>
      </c>
      <c r="AY359" s="52">
        <f>IF(参照!E359="","",参照!E359)</f>
        <v>3.0800000000000001E-4</v>
      </c>
      <c r="AZ359" s="52" t="str">
        <f>IF(参照!F359="","",参照!F359)</f>
        <v>武州瓦斯(株)</v>
      </c>
      <c r="BA359" s="52" t="str">
        <f>IF(参照!G359="","",参照!G359)</f>
        <v>武州瓦斯(株)_メニューB(残差)</v>
      </c>
      <c r="BB359" s="52">
        <f t="shared" si="36"/>
        <v>0.308</v>
      </c>
      <c r="BD359" s="52" t="str">
        <f>IF(参照!L359="","",参照!L359)</f>
        <v>太陽ガス(株)</v>
      </c>
    </row>
    <row r="360" spans="47:56">
      <c r="AU360" s="52" t="str">
        <f>IF(参照!A360="","",参照!A360)</f>
        <v/>
      </c>
      <c r="AV360" s="52" t="str">
        <f>IF(参照!B360="","",参照!B360)</f>
        <v/>
      </c>
      <c r="AW360" s="52" t="str">
        <f>IF(参照!C360="","",参照!C360)</f>
        <v/>
      </c>
      <c r="AX360" s="52" t="str">
        <f>IF(参照!D360="","",参照!D360)</f>
        <v>(参考値)事業者全体</v>
      </c>
      <c r="AY360" s="52">
        <f>IF(参照!E360="","",参照!E360)</f>
        <v>3.8900000000000002E-4</v>
      </c>
      <c r="AZ360" s="52" t="str">
        <f>IF(参照!F360="","",参照!F360)</f>
        <v>武州瓦斯(株)</v>
      </c>
      <c r="BA360" s="52" t="str">
        <f>IF(参照!G360="","",参照!G360)</f>
        <v>武州瓦斯(株)_(参考値)事業者全体</v>
      </c>
      <c r="BB360" s="52">
        <f t="shared" si="36"/>
        <v>0.38900000000000001</v>
      </c>
      <c r="BD360" s="52" t="str">
        <f>IF(参照!L360="","",参照!L360)</f>
        <v>大和エネルギー(株)</v>
      </c>
    </row>
    <row r="361" spans="47:56">
      <c r="AU361" s="52" t="str">
        <f>IF(参照!A361="","",参照!A361)</f>
        <v>A0143</v>
      </c>
      <c r="AV361" s="52" t="str">
        <f>IF(参照!B361="","",参照!B361)</f>
        <v>リニューアブル・ジャパン(株)(旧：(株)みらい電力)</v>
      </c>
      <c r="AW361" s="52">
        <f>IF(参照!C361="","",参照!C361)</f>
        <v>3.1199999999999999E-4</v>
      </c>
      <c r="AX361" s="52" t="str">
        <f>IF(参照!D361="","",参照!D361)</f>
        <v>メニューA</v>
      </c>
      <c r="AY361" s="52">
        <f>IF(参照!E361="","",参照!E361)</f>
        <v>0</v>
      </c>
      <c r="AZ361" s="52" t="str">
        <f>IF(参照!F361="","",参照!F361)</f>
        <v>リニューアブル・ジャパン(株)(旧：(株)みらい電力)</v>
      </c>
      <c r="BA361" s="52" t="str">
        <f>IF(参照!G361="","",参照!G361)</f>
        <v>リニューアブル・ジャパン(株)(旧：(株)みらい電力)_メニューA</v>
      </c>
      <c r="BB361" s="52">
        <f t="shared" si="36"/>
        <v>0</v>
      </c>
      <c r="BD361" s="52" t="str">
        <f>IF(参照!L361="","",参照!L361)</f>
        <v>大和ハウス工業(株)　</v>
      </c>
    </row>
    <row r="362" spans="47:56">
      <c r="AU362" s="52" t="str">
        <f>IF(参照!A362="","",参照!A362)</f>
        <v/>
      </c>
      <c r="AV362" s="52" t="str">
        <f>IF(参照!B362="","",参照!B362)</f>
        <v/>
      </c>
      <c r="AW362" s="52" t="str">
        <f>IF(参照!C362="","",参照!C362)</f>
        <v/>
      </c>
      <c r="AX362" s="52" t="str">
        <f>IF(参照!D362="","",参照!D362)</f>
        <v>メニューB</v>
      </c>
      <c r="AY362" s="52">
        <f>IF(参照!E362="","",参照!E362)</f>
        <v>1.27E-4</v>
      </c>
      <c r="AZ362" s="52" t="str">
        <f>IF(参照!F362="","",参照!F362)</f>
        <v>リニューアブル・ジャパン(株)(旧：(株)みらい電力)</v>
      </c>
      <c r="BA362" s="52" t="str">
        <f>IF(参照!G362="","",参照!G362)</f>
        <v>リニューアブル・ジャパン(株)(旧：(株)みらい電力)_メニューB</v>
      </c>
      <c r="BB362" s="52">
        <f t="shared" si="36"/>
        <v>0.127</v>
      </c>
      <c r="BD362" s="52" t="str">
        <f>IF(参照!L362="","",参照!L362)</f>
        <v>大和ライフエナジア(株)</v>
      </c>
    </row>
    <row r="363" spans="47:56">
      <c r="AU363" s="52" t="str">
        <f>IF(参照!A363="","",参照!A363)</f>
        <v/>
      </c>
      <c r="AV363" s="52" t="str">
        <f>IF(参照!B363="","",参照!B363)</f>
        <v/>
      </c>
      <c r="AW363" s="52" t="str">
        <f>IF(参照!C363="","",参照!C363)</f>
        <v/>
      </c>
      <c r="AX363" s="52" t="str">
        <f>IF(参照!D363="","",参照!D363)</f>
        <v>メニューC</v>
      </c>
      <c r="AY363" s="52">
        <f>IF(参照!E363="","",参照!E363)</f>
        <v>1.83E-4</v>
      </c>
      <c r="AZ363" s="52" t="str">
        <f>IF(参照!F363="","",参照!F363)</f>
        <v>リニューアブル・ジャパン(株)(旧：(株)みらい電力)</v>
      </c>
      <c r="BA363" s="52" t="str">
        <f>IF(参照!G363="","",参照!G363)</f>
        <v>リニューアブル・ジャパン(株)(旧：(株)みらい電力)_メニューC</v>
      </c>
      <c r="BB363" s="52">
        <f t="shared" si="36"/>
        <v>0.183</v>
      </c>
      <c r="BD363" s="52" t="str">
        <f>IF(参照!L363="","",参照!L363)</f>
        <v>(株)タクマエナジー</v>
      </c>
    </row>
    <row r="364" spans="47:56">
      <c r="AU364" s="52" t="str">
        <f>IF(参照!A364="","",参照!A364)</f>
        <v/>
      </c>
      <c r="AV364" s="52" t="str">
        <f>IF(参照!B364="","",参照!B364)</f>
        <v/>
      </c>
      <c r="AW364" s="52" t="str">
        <f>IF(参照!C364="","",参照!C364)</f>
        <v/>
      </c>
      <c r="AX364" s="52" t="str">
        <f>IF(参照!D364="","",参照!D364)</f>
        <v>メニューD</v>
      </c>
      <c r="AY364" s="52">
        <f>IF(参照!E364="","",参照!E364)</f>
        <v>0</v>
      </c>
      <c r="AZ364" s="52" t="str">
        <f>IF(参照!F364="","",参照!F364)</f>
        <v>リニューアブル・ジャパン(株)(旧：(株)みらい電力)</v>
      </c>
      <c r="BA364" s="52" t="str">
        <f>IF(参照!G364="","",参照!G364)</f>
        <v>リニューアブル・ジャパン(株)(旧：(株)みらい電力)_メニューD</v>
      </c>
      <c r="BB364" s="52">
        <f t="shared" si="36"/>
        <v>0</v>
      </c>
      <c r="BD364" s="52" t="str">
        <f>IF(参照!L364="","",参照!L364)</f>
        <v>(株)タケエイでんき(旧：(株)横須賀アーバンウッドパワー)</v>
      </c>
    </row>
    <row r="365" spans="47:56">
      <c r="AU365" s="52" t="str">
        <f>IF(参照!A365="","",参照!A365)</f>
        <v/>
      </c>
      <c r="AV365" s="52" t="str">
        <f>IF(参照!B365="","",参照!B365)</f>
        <v/>
      </c>
      <c r="AW365" s="52" t="str">
        <f>IF(参照!C365="","",参照!C365)</f>
        <v/>
      </c>
      <c r="AX365" s="52" t="str">
        <f>IF(参照!D365="","",参照!D365)</f>
        <v>メニューE(残差)</v>
      </c>
      <c r="AY365" s="52">
        <f>IF(参照!E365="","",参照!E365)</f>
        <v>3.5100000000000002E-4</v>
      </c>
      <c r="AZ365" s="52" t="str">
        <f>IF(参照!F365="","",参照!F365)</f>
        <v>リニューアブル・ジャパン(株)(旧：(株)みらい電力)</v>
      </c>
      <c r="BA365" s="52" t="str">
        <f>IF(参照!G365="","",参照!G365)</f>
        <v>リニューアブル・ジャパン(株)(旧：(株)みらい電力)_メニューE(残差)</v>
      </c>
      <c r="BB365" s="52">
        <f t="shared" si="36"/>
        <v>0.35100000000000003</v>
      </c>
      <c r="BD365" s="52" t="str">
        <f>IF(参照!L365="","",参照!L365)</f>
        <v>たんたんエナジー(株)</v>
      </c>
    </row>
    <row r="366" spans="47:56">
      <c r="AU366" s="52" t="str">
        <f>IF(参照!A366="","",参照!A366)</f>
        <v/>
      </c>
      <c r="AV366" s="52" t="str">
        <f>IF(参照!B366="","",参照!B366)</f>
        <v/>
      </c>
      <c r="AW366" s="52" t="str">
        <f>IF(参照!C366="","",参照!C366)</f>
        <v/>
      </c>
      <c r="AX366" s="52" t="str">
        <f>IF(参照!D366="","",参照!D366)</f>
        <v>(参考値)事業者全体</v>
      </c>
      <c r="AY366" s="52">
        <f>IF(参照!E366="","",参照!E366)</f>
        <v>5.7499999999999999E-4</v>
      </c>
      <c r="AZ366" s="52" t="str">
        <f>IF(参照!F366="","",参照!F366)</f>
        <v>リニューアブル・ジャパン(株)(旧：(株)みらい電力)</v>
      </c>
      <c r="BA366" s="52" t="str">
        <f>IF(参照!G366="","",参照!G366)</f>
        <v>リニューアブル・ジャパン(株)(旧：(株)みらい電力)_(参考値)事業者全体</v>
      </c>
      <c r="BB366" s="52">
        <f t="shared" si="36"/>
        <v>0.57499999999999996</v>
      </c>
      <c r="BD366" s="52" t="str">
        <f>IF(参照!L366="","",参照!L366)</f>
        <v>(株)地域創生ホールディングス</v>
      </c>
    </row>
    <row r="367" spans="47:56">
      <c r="AU367" s="52" t="str">
        <f>IF(参照!A367="","",参照!A367)</f>
        <v>A0144</v>
      </c>
      <c r="AV367" s="52" t="str">
        <f>IF(参照!B367="","",参照!B367)</f>
        <v>大垣ガス(株)</v>
      </c>
      <c r="AW367" s="52">
        <f>IF(参照!C367="","",参照!C367)</f>
        <v>3.6400000000000001E-4</v>
      </c>
      <c r="AX367" s="52" t="str">
        <f>IF(参照!D367="","",参照!D367)</f>
        <v/>
      </c>
      <c r="AY367" s="52">
        <f>IF(参照!E367="","",参照!E367)</f>
        <v>3.0800000000000001E-4</v>
      </c>
      <c r="AZ367" s="52" t="str">
        <f>IF(参照!F367="","",参照!F367)</f>
        <v>大垣ガス(株)</v>
      </c>
      <c r="BA367" s="52" t="str">
        <f>IF(参照!G367="","",参照!G367)</f>
        <v>大垣ガス(株)_</v>
      </c>
      <c r="BB367" s="52">
        <f t="shared" si="36"/>
        <v>0.308</v>
      </c>
      <c r="BD367" s="52" t="str">
        <f>IF(参照!L367="","",参照!L367)</f>
        <v>(株)地球クラブ</v>
      </c>
    </row>
    <row r="368" spans="47:56">
      <c r="AU368" s="52" t="str">
        <f>IF(参照!A368="","",参照!A368)</f>
        <v>A0145</v>
      </c>
      <c r="AV368" s="52" t="str">
        <f>IF(参照!B368="","",参照!B368)</f>
        <v>(株)藤田商店</v>
      </c>
      <c r="AW368" s="52">
        <f>IF(参照!C368="","",参照!C368)</f>
        <v>4.86E-4</v>
      </c>
      <c r="AX368" s="52" t="str">
        <f>IF(参照!D368="","",参照!D368)</f>
        <v>メニューA</v>
      </c>
      <c r="AY368" s="52">
        <f>IF(参照!E368="","",参照!E368)</f>
        <v>0</v>
      </c>
      <c r="AZ368" s="52" t="str">
        <f>IF(参照!F368="","",参照!F368)</f>
        <v>(株)藤田商店</v>
      </c>
      <c r="BA368" s="52" t="str">
        <f>IF(参照!G368="","",参照!G368)</f>
        <v>(株)藤田商店_メニューA</v>
      </c>
      <c r="BB368" s="52">
        <f t="shared" si="36"/>
        <v>0</v>
      </c>
      <c r="BD368" s="52" t="str">
        <f>IF(参照!L368="","",参照!L368)</f>
        <v>秩父新電力(株)</v>
      </c>
    </row>
    <row r="369" spans="47:56">
      <c r="AU369" s="52" t="str">
        <f>IF(参照!A369="","",参照!A369)</f>
        <v/>
      </c>
      <c r="AV369" s="52" t="str">
        <f>IF(参照!B369="","",参照!B369)</f>
        <v/>
      </c>
      <c r="AW369" s="52" t="str">
        <f>IF(参照!C369="","",参照!C369)</f>
        <v/>
      </c>
      <c r="AX369" s="52" t="str">
        <f>IF(参照!D369="","",参照!D369)</f>
        <v>メニューB(残差)</v>
      </c>
      <c r="AY369" s="52">
        <f>IF(参照!E369="","",参照!E369)</f>
        <v>4.66E-4</v>
      </c>
      <c r="AZ369" s="52" t="str">
        <f>IF(参照!F369="","",参照!F369)</f>
        <v>(株)藤田商店</v>
      </c>
      <c r="BA369" s="52" t="str">
        <f>IF(参照!G369="","",参照!G369)</f>
        <v>(株)藤田商店_メニューB(残差)</v>
      </c>
      <c r="BB369" s="52">
        <f t="shared" si="36"/>
        <v>0.46599999999999997</v>
      </c>
      <c r="BD369" s="52" t="str">
        <f>IF(参照!L369="","",参照!L369)</f>
        <v>千葉電力(株)</v>
      </c>
    </row>
    <row r="370" spans="47:56">
      <c r="AU370" s="52" t="str">
        <f>IF(参照!A370="","",参照!A370)</f>
        <v/>
      </c>
      <c r="AV370" s="52" t="str">
        <f>IF(参照!B370="","",参照!B370)</f>
        <v/>
      </c>
      <c r="AW370" s="52" t="str">
        <f>IF(参照!C370="","",参照!C370)</f>
        <v/>
      </c>
      <c r="AX370" s="52" t="str">
        <f>IF(参照!D370="","",参照!D370)</f>
        <v>(参考値)事業者全体</v>
      </c>
      <c r="AY370" s="52">
        <f>IF(参照!E370="","",参照!E370)</f>
        <v>5.3899999999999998E-4</v>
      </c>
      <c r="AZ370" s="52" t="str">
        <f>IF(参照!F370="","",参照!F370)</f>
        <v>(株)藤田商店</v>
      </c>
      <c r="BA370" s="52" t="str">
        <f>IF(参照!G370="","",参照!G370)</f>
        <v>(株)藤田商店_(参考値)事業者全体</v>
      </c>
      <c r="BB370" s="52">
        <f t="shared" si="36"/>
        <v>0.53900000000000003</v>
      </c>
      <c r="BD370" s="52" t="str">
        <f>IF(参照!L370="","",参照!L370)</f>
        <v>(株)チャームドライフ</v>
      </c>
    </row>
    <row r="371" spans="47:56">
      <c r="AU371" s="52" t="str">
        <f>IF(参照!A371="","",参照!A371)</f>
        <v>A0146</v>
      </c>
      <c r="AV371" s="52" t="str">
        <f>IF(参照!B371="","",参照!B371)</f>
        <v>(株)ケーブルネット下関</v>
      </c>
      <c r="AW371" s="52">
        <f>IF(参照!C371="","",参照!C371)</f>
        <v>4.5800000000000002E-4</v>
      </c>
      <c r="AX371" s="52" t="str">
        <f>IF(参照!D371="","",参照!D371)</f>
        <v/>
      </c>
      <c r="AY371" s="52">
        <f>IF(参照!E371="","",参照!E371)</f>
        <v>5.0000000000000001E-4</v>
      </c>
      <c r="AZ371" s="52" t="str">
        <f>IF(参照!F371="","",参照!F371)</f>
        <v>(株)ケーブルネット下関</v>
      </c>
      <c r="BA371" s="52" t="str">
        <f>IF(参照!G371="","",参照!G371)</f>
        <v>(株)ケーブルネット下関_</v>
      </c>
      <c r="BB371" s="52">
        <f t="shared" si="36"/>
        <v>0.5</v>
      </c>
      <c r="BD371" s="52" t="str">
        <f>IF(参照!L371="","",参照!L371)</f>
        <v>中央電力(株)</v>
      </c>
    </row>
    <row r="372" spans="47:56">
      <c r="AU372" s="52" t="str">
        <f>IF(参照!A372="","",参照!A372)</f>
        <v>A0147</v>
      </c>
      <c r="AV372" s="52" t="str">
        <f>IF(参照!B372="","",参照!B372)</f>
        <v>(株)ジェイコム九州</v>
      </c>
      <c r="AW372" s="52">
        <f>IF(参照!C372="","",参照!C372)</f>
        <v>4.6099999999999998E-4</v>
      </c>
      <c r="AX372" s="52" t="str">
        <f>IF(参照!D372="","",参照!D372)</f>
        <v/>
      </c>
      <c r="AY372" s="52">
        <f>IF(参照!E372="","",参照!E372)</f>
        <v>5.0299999999999997E-4</v>
      </c>
      <c r="AZ372" s="52" t="str">
        <f>IF(参照!F372="","",参照!F372)</f>
        <v>(株)ジェイコム九州</v>
      </c>
      <c r="BA372" s="52" t="str">
        <f>IF(参照!G372="","",参照!G372)</f>
        <v>(株)ジェイコム九州_</v>
      </c>
      <c r="BB372" s="52">
        <f t="shared" si="36"/>
        <v>0.503</v>
      </c>
      <c r="BD372" s="52" t="str">
        <f>IF(参照!L372="","",参照!L372)</f>
        <v>中央電力エナジー(株)</v>
      </c>
    </row>
    <row r="373" spans="47:56">
      <c r="AU373" s="52" t="str">
        <f>IF(参照!A373="","",参照!A373)</f>
        <v>A0149</v>
      </c>
      <c r="AV373" s="52" t="str">
        <f>IF(参照!B373="","",参照!B373)</f>
        <v>(株)グローバルエンジニアリング</v>
      </c>
      <c r="AW373" s="52">
        <f>IF(参照!C373="","",参照!C373)</f>
        <v>5.4299999999999997E-4</v>
      </c>
      <c r="AX373" s="52" t="str">
        <f>IF(参照!D373="","",参照!D373)</f>
        <v>メニューA</v>
      </c>
      <c r="AY373" s="52">
        <f>IF(参照!E373="","",参照!E373)</f>
        <v>0</v>
      </c>
      <c r="AZ373" s="52" t="str">
        <f>IF(参照!F373="","",参照!F373)</f>
        <v>(株)グローバルエンジニアリング</v>
      </c>
      <c r="BA373" s="52" t="str">
        <f>IF(参照!G373="","",参照!G373)</f>
        <v>(株)グローバルエンジニアリング_メニューA</v>
      </c>
      <c r="BB373" s="52">
        <f t="shared" si="36"/>
        <v>0</v>
      </c>
      <c r="BD373" s="52" t="str">
        <f>IF(参照!L373="","",参照!L373)</f>
        <v>(株)中海テレビ放送</v>
      </c>
    </row>
    <row r="374" spans="47:56">
      <c r="AU374" s="52" t="str">
        <f>IF(参照!A374="","",参照!A374)</f>
        <v/>
      </c>
      <c r="AV374" s="52" t="str">
        <f>IF(参照!B374="","",参照!B374)</f>
        <v/>
      </c>
      <c r="AW374" s="52" t="str">
        <f>IF(参照!C374="","",参照!C374)</f>
        <v/>
      </c>
      <c r="AX374" s="52" t="str">
        <f>IF(参照!D374="","",参照!D374)</f>
        <v>メニューB(残差)</v>
      </c>
      <c r="AY374" s="52">
        <f>IF(参照!E374="","",参照!E374)</f>
        <v>5.7300000000000005E-4</v>
      </c>
      <c r="AZ374" s="52" t="str">
        <f>IF(参照!F374="","",参照!F374)</f>
        <v>(株)グローバルエンジニアリング</v>
      </c>
      <c r="BA374" s="52" t="str">
        <f>IF(参照!G374="","",参照!G374)</f>
        <v>(株)グローバルエンジニアリング_メニューB(残差)</v>
      </c>
      <c r="BB374" s="52">
        <f t="shared" si="36"/>
        <v>0.57300000000000006</v>
      </c>
      <c r="BD374" s="52" t="str">
        <f>IF(参照!L374="","",参照!L374)</f>
        <v>(株)中京電力</v>
      </c>
    </row>
    <row r="375" spans="47:56">
      <c r="AU375" s="52" t="str">
        <f>IF(参照!A375="","",参照!A375)</f>
        <v/>
      </c>
      <c r="AV375" s="52" t="str">
        <f>IF(参照!B375="","",参照!B375)</f>
        <v/>
      </c>
      <c r="AW375" s="52" t="str">
        <f>IF(参照!C375="","",参照!C375)</f>
        <v/>
      </c>
      <c r="AX375" s="52" t="str">
        <f>IF(参照!D375="","",参照!D375)</f>
        <v>(参考値)事業者全体</v>
      </c>
      <c r="AY375" s="52">
        <f>IF(参照!E375="","",参照!E375)</f>
        <v>3.77E-4</v>
      </c>
      <c r="AZ375" s="52" t="str">
        <f>IF(参照!F375="","",参照!F375)</f>
        <v>(株)グローバルエンジニアリング</v>
      </c>
      <c r="BA375" s="52" t="str">
        <f>IF(参照!G375="","",参照!G375)</f>
        <v>(株)グローバルエンジニアリング_(参考値)事業者全体</v>
      </c>
      <c r="BB375" s="52">
        <f t="shared" si="36"/>
        <v>0.377</v>
      </c>
      <c r="BD375" s="52" t="str">
        <f>IF(参照!L375="","",参照!L375)</f>
        <v>中小企業支援(株)</v>
      </c>
    </row>
    <row r="376" spans="47:56">
      <c r="AU376" s="52" t="str">
        <f>IF(参照!A376="","",参照!A376)</f>
        <v>A0150</v>
      </c>
      <c r="AV376" s="52" t="str">
        <f>IF(参照!B376="","",参照!B376)</f>
        <v>九州エナジー(株)</v>
      </c>
      <c r="AW376" s="52">
        <f>IF(参照!C376="","",参照!C376)</f>
        <v>4.7600000000000002E-4</v>
      </c>
      <c r="AX376" s="52" t="str">
        <f>IF(参照!D376="","",参照!D376)</f>
        <v>メニューA</v>
      </c>
      <c r="AY376" s="52">
        <f>IF(参照!E376="","",参照!E376)</f>
        <v>0</v>
      </c>
      <c r="AZ376" s="52" t="str">
        <f>IF(参照!F376="","",参照!F376)</f>
        <v>九州エナジー(株)</v>
      </c>
      <c r="BA376" s="52" t="str">
        <f>IF(参照!G376="","",参照!G376)</f>
        <v>九州エナジー(株)_メニューA</v>
      </c>
      <c r="BB376" s="52">
        <f t="shared" si="36"/>
        <v>0</v>
      </c>
      <c r="BD376" s="52" t="str">
        <f>IF(参照!L376="","",参照!L376)</f>
        <v>(株)津軽あっぷるパワー</v>
      </c>
    </row>
    <row r="377" spans="47:56">
      <c r="AU377" s="52" t="str">
        <f>IF(参照!A377="","",参照!A377)</f>
        <v/>
      </c>
      <c r="AV377" s="52" t="str">
        <f>IF(参照!B377="","",参照!B377)</f>
        <v/>
      </c>
      <c r="AW377" s="52" t="str">
        <f>IF(参照!C377="","",参照!C377)</f>
        <v/>
      </c>
      <c r="AX377" s="52" t="str">
        <f>IF(参照!D377="","",参照!D377)</f>
        <v>メニューB(残差)</v>
      </c>
      <c r="AY377" s="52">
        <f>IF(参照!E377="","",参照!E377)</f>
        <v>4.37E-4</v>
      </c>
      <c r="AZ377" s="52" t="str">
        <f>IF(参照!F377="","",参照!F377)</f>
        <v>九州エナジー(株)</v>
      </c>
      <c r="BA377" s="52" t="str">
        <f>IF(参照!G377="","",参照!G377)</f>
        <v>九州エナジー(株)_メニューB(残差)</v>
      </c>
      <c r="BB377" s="52">
        <f t="shared" si="36"/>
        <v>0.437</v>
      </c>
      <c r="BD377" s="52" t="str">
        <f>IF(参照!L377="","",参照!L377)</f>
        <v>土浦ケーブルテレビ(株)</v>
      </c>
    </row>
    <row r="378" spans="47:56">
      <c r="AU378" s="52" t="str">
        <f>IF(参照!A378="","",参照!A378)</f>
        <v/>
      </c>
      <c r="AV378" s="52" t="str">
        <f>IF(参照!B378="","",参照!B378)</f>
        <v/>
      </c>
      <c r="AW378" s="52" t="str">
        <f>IF(参照!C378="","",参照!C378)</f>
        <v/>
      </c>
      <c r="AX378" s="52" t="str">
        <f>IF(参照!D378="","",参照!D378)</f>
        <v>(参考値)事業者全体</v>
      </c>
      <c r="AY378" s="52">
        <f>IF(参照!E378="","",参照!E378)</f>
        <v>4.6799999999999999E-4</v>
      </c>
      <c r="AZ378" s="52" t="str">
        <f>IF(参照!F378="","",参照!F378)</f>
        <v>九州エナジー(株)</v>
      </c>
      <c r="BA378" s="52" t="str">
        <f>IF(参照!G378="","",参照!G378)</f>
        <v>九州エナジー(株)_(参考値)事業者全体</v>
      </c>
      <c r="BB378" s="52">
        <f t="shared" si="36"/>
        <v>0.46799999999999997</v>
      </c>
      <c r="BD378" s="52" t="str">
        <f>IF(参照!L378="","",参照!L378)</f>
        <v>つづくみらいエナジー(株)</v>
      </c>
    </row>
    <row r="379" spans="47:56">
      <c r="AU379" s="52" t="str">
        <f>IF(参照!A379="","",参照!A379)</f>
        <v>A0151</v>
      </c>
      <c r="AV379" s="52" t="str">
        <f>IF(参照!B379="","",参照!B379)</f>
        <v>(株)トヨタエナジーソリューションズ</v>
      </c>
      <c r="AW379" s="52">
        <f>IF(参照!C379="","",参照!C379)</f>
        <v>4.3300000000000001E-4</v>
      </c>
      <c r="AX379" s="52" t="str">
        <f>IF(参照!D379="","",参照!D379)</f>
        <v/>
      </c>
      <c r="AY379" s="52">
        <f>IF(参照!E379="","",参照!E379)</f>
        <v>4.2400000000000001E-4</v>
      </c>
      <c r="AZ379" s="52" t="str">
        <f>IF(参照!F379="","",参照!F379)</f>
        <v>(株)トヨタエナジーソリューションズ</v>
      </c>
      <c r="BA379" s="52" t="str">
        <f>IF(参照!G379="","",参照!G379)</f>
        <v>(株)トヨタエナジーソリューションズ_</v>
      </c>
      <c r="BB379" s="52">
        <f t="shared" si="36"/>
        <v>0.42399999999999999</v>
      </c>
      <c r="BD379" s="52" t="str">
        <f>IF(参照!L379="","",参照!L379)</f>
        <v>ティーダッシュ合同会社</v>
      </c>
    </row>
    <row r="380" spans="47:56">
      <c r="AU380" s="52" t="str">
        <f>IF(参照!A380="","",参照!A380)</f>
        <v>A0153</v>
      </c>
      <c r="AV380" s="52" t="str">
        <f>IF(参照!B380="","",参照!B380)</f>
        <v>(株)エナリス・パワー・マーケティング</v>
      </c>
      <c r="AW380" s="52">
        <f>IF(参照!C380="","",参照!C380)</f>
        <v>4.5199999999999998E-4</v>
      </c>
      <c r="AX380" s="52" t="str">
        <f>IF(参照!D380="","",参照!D380)</f>
        <v>メニューA</v>
      </c>
      <c r="AY380" s="52">
        <f>IF(参照!E380="","",参照!E380)</f>
        <v>0</v>
      </c>
      <c r="AZ380" s="52" t="str">
        <f>IF(参照!F380="","",参照!F380)</f>
        <v>(株)エナリス・パワー・マーケティング</v>
      </c>
      <c r="BA380" s="52" t="str">
        <f>IF(参照!G380="","",参照!G380)</f>
        <v>(株)エナリス・パワー・マーケティング_メニューA</v>
      </c>
      <c r="BB380" s="52">
        <f t="shared" si="36"/>
        <v>0</v>
      </c>
      <c r="BD380" s="52" t="str">
        <f>IF(参照!L380="","",参照!L380)</f>
        <v>デジタルグリッド(株)</v>
      </c>
    </row>
    <row r="381" spans="47:56">
      <c r="AU381" s="52" t="str">
        <f>IF(参照!A381="","",参照!A381)</f>
        <v/>
      </c>
      <c r="AV381" s="52" t="str">
        <f>IF(参照!B381="","",参照!B381)</f>
        <v/>
      </c>
      <c r="AW381" s="52" t="str">
        <f>IF(参照!C381="","",参照!C381)</f>
        <v/>
      </c>
      <c r="AX381" s="52" t="str">
        <f>IF(参照!D381="","",参照!D381)</f>
        <v>メニューB</v>
      </c>
      <c r="AY381" s="52">
        <f>IF(参照!E381="","",参照!E381)</f>
        <v>3.77E-4</v>
      </c>
      <c r="AZ381" s="52" t="str">
        <f>IF(参照!F381="","",参照!F381)</f>
        <v>(株)エナリス・パワー・マーケティング</v>
      </c>
      <c r="BA381" s="52" t="str">
        <f>IF(参照!G381="","",参照!G381)</f>
        <v>(株)エナリス・パワー・マーケティング_メニューB</v>
      </c>
      <c r="BB381" s="52">
        <f t="shared" si="36"/>
        <v>0.377</v>
      </c>
      <c r="BD381" s="52" t="str">
        <f>IF(参照!L381="","",参照!L381)</f>
        <v>テス・エンジニアリング(株)</v>
      </c>
    </row>
    <row r="382" spans="47:56">
      <c r="AU382" s="52" t="str">
        <f>IF(参照!A382="","",参照!A382)</f>
        <v/>
      </c>
      <c r="AV382" s="52" t="str">
        <f>IF(参照!B382="","",参照!B382)</f>
        <v/>
      </c>
      <c r="AW382" s="52" t="str">
        <f>IF(参照!C382="","",参照!C382)</f>
        <v/>
      </c>
      <c r="AX382" s="52" t="str">
        <f>IF(参照!D382="","",参照!D382)</f>
        <v>メニューC</v>
      </c>
      <c r="AY382" s="52">
        <f>IF(参照!E382="","",参照!E382)</f>
        <v>0</v>
      </c>
      <c r="AZ382" s="52" t="str">
        <f>IF(参照!F382="","",参照!F382)</f>
        <v>(株)エナリス・パワー・マーケティング</v>
      </c>
      <c r="BA382" s="52" t="str">
        <f>IF(参照!G382="","",参照!G382)</f>
        <v>(株)エナリス・パワー・マーケティング_メニューC</v>
      </c>
      <c r="BB382" s="52">
        <f t="shared" si="36"/>
        <v>0</v>
      </c>
      <c r="BD382" s="52" t="str">
        <f>IF(参照!L382="","",参照!L382)</f>
        <v>テプコカスタマーサービス(株)</v>
      </c>
    </row>
    <row r="383" spans="47:56">
      <c r="AU383" s="52" t="str">
        <f>IF(参照!A383="","",参照!A383)</f>
        <v/>
      </c>
      <c r="AV383" s="52" t="str">
        <f>IF(参照!B383="","",参照!B383)</f>
        <v/>
      </c>
      <c r="AW383" s="52" t="str">
        <f>IF(参照!C383="","",参照!C383)</f>
        <v/>
      </c>
      <c r="AX383" s="52" t="str">
        <f>IF(参照!D383="","",参照!D383)</f>
        <v>メニューD</v>
      </c>
      <c r="AY383" s="52">
        <f>IF(参照!E383="","",参照!E383)</f>
        <v>0</v>
      </c>
      <c r="AZ383" s="52" t="str">
        <f>IF(参照!F383="","",参照!F383)</f>
        <v>(株)エナリス・パワー・マーケティング</v>
      </c>
      <c r="BA383" s="52" t="str">
        <f>IF(参照!G383="","",参照!G383)</f>
        <v>(株)エナリス・パワー・マーケティング_メニューD</v>
      </c>
      <c r="BB383" s="52">
        <f t="shared" si="36"/>
        <v>0</v>
      </c>
      <c r="BD383" s="52" t="str">
        <f>IF(参照!L383="","",参照!L383)</f>
        <v>(株)デベロップ</v>
      </c>
    </row>
    <row r="384" spans="47:56">
      <c r="AU384" s="52" t="str">
        <f>IF(参照!A384="","",参照!A384)</f>
        <v/>
      </c>
      <c r="AV384" s="52" t="str">
        <f>IF(参照!B384="","",参照!B384)</f>
        <v/>
      </c>
      <c r="AW384" s="52" t="str">
        <f>IF(参照!C384="","",参照!C384)</f>
        <v/>
      </c>
      <c r="AX384" s="52" t="str">
        <f>IF(参照!D384="","",参照!D384)</f>
        <v>メニューE</v>
      </c>
      <c r="AY384" s="52">
        <f>IF(参照!E384="","",参照!E384)</f>
        <v>0</v>
      </c>
      <c r="AZ384" s="52" t="str">
        <f>IF(参照!F384="","",参照!F384)</f>
        <v>(株)エナリス・パワー・マーケティング</v>
      </c>
      <c r="BA384" s="52" t="str">
        <f>IF(参照!G384="","",参照!G384)</f>
        <v>(株)エナリス・パワー・マーケティング_メニューE</v>
      </c>
      <c r="BB384" s="52">
        <f t="shared" si="36"/>
        <v>0</v>
      </c>
      <c r="BD384" s="52" t="str">
        <f>IF(参照!L384="","",参照!L384)</f>
        <v>(株)デライトアップ</v>
      </c>
    </row>
    <row r="385" spans="47:56">
      <c r="AU385" s="52" t="str">
        <f>IF(参照!A385="","",参照!A385)</f>
        <v/>
      </c>
      <c r="AV385" s="52" t="str">
        <f>IF(参照!B385="","",参照!B385)</f>
        <v/>
      </c>
      <c r="AW385" s="52" t="str">
        <f>IF(参照!C385="","",参照!C385)</f>
        <v/>
      </c>
      <c r="AX385" s="52" t="str">
        <f>IF(参照!D385="","",参照!D385)</f>
        <v>メニューF</v>
      </c>
      <c r="AY385" s="52">
        <f>IF(参照!E385="","",参照!E385)</f>
        <v>0</v>
      </c>
      <c r="AZ385" s="52" t="str">
        <f>IF(参照!F385="","",参照!F385)</f>
        <v>(株)エナリス・パワー・マーケティング</v>
      </c>
      <c r="BA385" s="52" t="str">
        <f>IF(参照!G385="","",参照!G385)</f>
        <v>(株)エナリス・パワー・マーケティング_メニューF</v>
      </c>
      <c r="BB385" s="52">
        <f t="shared" si="36"/>
        <v>0</v>
      </c>
      <c r="BD385" s="52" t="str">
        <f>IF(参照!L385="","",参照!L385)</f>
        <v>(株)テレ・マーカー</v>
      </c>
    </row>
    <row r="386" spans="47:56">
      <c r="AU386" s="52" t="str">
        <f>IF(参照!A386="","",参照!A386)</f>
        <v/>
      </c>
      <c r="AV386" s="52" t="str">
        <f>IF(参照!B386="","",参照!B386)</f>
        <v/>
      </c>
      <c r="AW386" s="52" t="str">
        <f>IF(参照!C386="","",参照!C386)</f>
        <v/>
      </c>
      <c r="AX386" s="52" t="str">
        <f>IF(参照!D386="","",参照!D386)</f>
        <v>メニューG</v>
      </c>
      <c r="AY386" s="52">
        <f>IF(参照!E386="","",参照!E386)</f>
        <v>0</v>
      </c>
      <c r="AZ386" s="52" t="str">
        <f>IF(参照!F386="","",参照!F386)</f>
        <v>(株)エナリス・パワー・マーケティング</v>
      </c>
      <c r="BA386" s="52" t="str">
        <f>IF(参照!G386="","",参照!G386)</f>
        <v>(株)エナリス・パワー・マーケティング_メニューG</v>
      </c>
      <c r="BB386" s="52">
        <f t="shared" si="36"/>
        <v>0</v>
      </c>
      <c r="BD386" s="52" t="str">
        <f>IF(参照!L386="","",参照!L386)</f>
        <v>(株)デンケン</v>
      </c>
    </row>
    <row r="387" spans="47:56">
      <c r="AU387" s="52" t="str">
        <f>IF(参照!A387="","",参照!A387)</f>
        <v/>
      </c>
      <c r="AV387" s="52" t="str">
        <f>IF(参照!B387="","",参照!B387)</f>
        <v/>
      </c>
      <c r="AW387" s="52" t="str">
        <f>IF(参照!C387="","",参照!C387)</f>
        <v/>
      </c>
      <c r="AX387" s="52" t="str">
        <f>IF(参照!D387="","",参照!D387)</f>
        <v>メニューH</v>
      </c>
      <c r="AY387" s="52">
        <f>IF(参照!E387="","",参照!E387)</f>
        <v>1E-4</v>
      </c>
      <c r="AZ387" s="52" t="str">
        <f>IF(参照!F387="","",参照!F387)</f>
        <v>(株)エナリス・パワー・マーケティング</v>
      </c>
      <c r="BA387" s="52" t="str">
        <f>IF(参照!G387="","",参照!G387)</f>
        <v>(株)エナリス・パワー・マーケティング_メニューH</v>
      </c>
      <c r="BB387" s="52">
        <f t="shared" si="36"/>
        <v>0.1</v>
      </c>
      <c r="BD387" s="52" t="str">
        <f>IF(参照!L387="","",参照!L387)</f>
        <v>電源開発(株)</v>
      </c>
    </row>
    <row r="388" spans="47:56">
      <c r="AU388" s="52" t="str">
        <f>IF(参照!A388="","",参照!A388)</f>
        <v/>
      </c>
      <c r="AV388" s="52" t="str">
        <f>IF(参照!B388="","",参照!B388)</f>
        <v/>
      </c>
      <c r="AW388" s="52" t="str">
        <f>IF(参照!C388="","",参照!C388)</f>
        <v/>
      </c>
      <c r="AX388" s="52" t="str">
        <f>IF(参照!D388="","",参照!D388)</f>
        <v>メニューI</v>
      </c>
      <c r="AY388" s="52">
        <f>IF(参照!E388="","",参照!E388)</f>
        <v>2.9999999999999997E-4</v>
      </c>
      <c r="AZ388" s="52" t="str">
        <f>IF(参照!F388="","",参照!F388)</f>
        <v>(株)エナリス・パワー・マーケティング</v>
      </c>
      <c r="BA388" s="52" t="str">
        <f>IF(参照!G388="","",参照!G388)</f>
        <v>(株)エナリス・パワー・マーケティング_メニューI</v>
      </c>
      <c r="BB388" s="52">
        <f t="shared" si="36"/>
        <v>0.3</v>
      </c>
      <c r="BD388" s="52" t="str">
        <f>IF(参照!L388="","",参照!L388)</f>
        <v>電力保全サービス(株)</v>
      </c>
    </row>
    <row r="389" spans="47:56">
      <c r="AU389" s="52" t="str">
        <f>IF(参照!A389="","",参照!A389)</f>
        <v/>
      </c>
      <c r="AV389" s="52" t="str">
        <f>IF(参照!B389="","",参照!B389)</f>
        <v/>
      </c>
      <c r="AW389" s="52" t="str">
        <f>IF(参照!C389="","",参照!C389)</f>
        <v/>
      </c>
      <c r="AX389" s="52" t="str">
        <f>IF(参照!D389="","",参照!D389)</f>
        <v>メニューJ</v>
      </c>
      <c r="AY389" s="52">
        <f>IF(参照!E389="","",参照!E389)</f>
        <v>4.0000000000000002E-4</v>
      </c>
      <c r="AZ389" s="52" t="str">
        <f>IF(参照!F389="","",参照!F389)</f>
        <v>(株)エナリス・パワー・マーケティング</v>
      </c>
      <c r="BA389" s="52" t="str">
        <f>IF(参照!G389="","",参照!G389)</f>
        <v>(株)エナリス・パワー・マーケティング_メニューJ</v>
      </c>
      <c r="BB389" s="52">
        <f t="shared" ref="BB389:BB452" si="37">AY389*1000</f>
        <v>0.4</v>
      </c>
      <c r="BD389" s="52" t="str">
        <f>IF(参照!L389="","",参照!L389)</f>
        <v>東亜ガス(株)</v>
      </c>
    </row>
    <row r="390" spans="47:56">
      <c r="AU390" s="52" t="str">
        <f>IF(参照!A390="","",参照!A390)</f>
        <v/>
      </c>
      <c r="AV390" s="52" t="str">
        <f>IF(参照!B390="","",参照!B390)</f>
        <v/>
      </c>
      <c r="AW390" s="52" t="str">
        <f>IF(参照!C390="","",参照!C390)</f>
        <v/>
      </c>
      <c r="AX390" s="52" t="str">
        <f>IF(参照!D390="","",参照!D390)</f>
        <v>メニューK</v>
      </c>
      <c r="AY390" s="52">
        <f>IF(参照!E390="","",参照!E390)</f>
        <v>4.0000000000000002E-4</v>
      </c>
      <c r="AZ390" s="52" t="str">
        <f>IF(参照!F390="","",参照!F390)</f>
        <v>(株)エナリス・パワー・マーケティング</v>
      </c>
      <c r="BA390" s="52" t="str">
        <f>IF(参照!G390="","",参照!G390)</f>
        <v>(株)エナリス・パワー・マーケティング_メニューK</v>
      </c>
      <c r="BB390" s="52">
        <f t="shared" si="37"/>
        <v>0.4</v>
      </c>
      <c r="BD390" s="52" t="str">
        <f>IF(参照!L390="","",参照!L390)</f>
        <v>(株)東急パワーサプライ</v>
      </c>
    </row>
    <row r="391" spans="47:56">
      <c r="AU391" s="52" t="str">
        <f>IF(参照!A391="","",参照!A391)</f>
        <v/>
      </c>
      <c r="AV391" s="52" t="str">
        <f>IF(参照!B391="","",参照!B391)</f>
        <v/>
      </c>
      <c r="AW391" s="52" t="str">
        <f>IF(参照!C391="","",参照!C391)</f>
        <v/>
      </c>
      <c r="AX391" s="52" t="str">
        <f>IF(参照!D391="","",参照!D391)</f>
        <v>メニューL(残差)</v>
      </c>
      <c r="AY391" s="52">
        <f>IF(参照!E391="","",参照!E391)</f>
        <v>5.8E-4</v>
      </c>
      <c r="AZ391" s="52" t="str">
        <f>IF(参照!F391="","",参照!F391)</f>
        <v>(株)エナリス・パワー・マーケティング</v>
      </c>
      <c r="BA391" s="52" t="str">
        <f>IF(参照!G391="","",参照!G391)</f>
        <v>(株)エナリス・パワー・マーケティング_メニューL(残差)</v>
      </c>
      <c r="BB391" s="52">
        <f t="shared" si="37"/>
        <v>0.57999999999999996</v>
      </c>
      <c r="BD391" s="52" t="str">
        <f>IF(参照!L391="","",参照!L391)</f>
        <v>東京エコサービス(株)</v>
      </c>
    </row>
    <row r="392" spans="47:56">
      <c r="AU392" s="52" t="str">
        <f>IF(参照!A392="","",参照!A392)</f>
        <v/>
      </c>
      <c r="AV392" s="52" t="str">
        <f>IF(参照!B392="","",参照!B392)</f>
        <v/>
      </c>
      <c r="AW392" s="52" t="str">
        <f>IF(参照!C392="","",参照!C392)</f>
        <v/>
      </c>
      <c r="AX392" s="52" t="str">
        <f>IF(参照!D392="","",参照!D392)</f>
        <v>(参考値)事業者全体</v>
      </c>
      <c r="AY392" s="52">
        <f>IF(参照!E392="","",参照!E392)</f>
        <v>6.2399999999999999E-4</v>
      </c>
      <c r="AZ392" s="52" t="str">
        <f>IF(参照!F392="","",参照!F392)</f>
        <v>(株)エナリス・パワー・マーケティング</v>
      </c>
      <c r="BA392" s="52" t="str">
        <f>IF(参照!G392="","",参照!G392)</f>
        <v>(株)エナリス・パワー・マーケティング_(参考値)事業者全体</v>
      </c>
      <c r="BB392" s="52">
        <f t="shared" si="37"/>
        <v>0.624</v>
      </c>
      <c r="BD392" s="52" t="str">
        <f>IF(参照!L392="","",参照!L392)</f>
        <v>東京ガス(株)</v>
      </c>
    </row>
    <row r="393" spans="47:56">
      <c r="AU393" s="52" t="str">
        <f>IF(参照!A393="","",参照!A393)</f>
        <v>A0154</v>
      </c>
      <c r="AV393" s="52" t="str">
        <f>IF(参照!B393="","",参照!B393)</f>
        <v>歌舞伎エナジー(株)</v>
      </c>
      <c r="AW393" s="52">
        <f>IF(参照!C393="","",参照!C393)</f>
        <v>5.2800000000000004E-4</v>
      </c>
      <c r="AX393" s="52" t="str">
        <f>IF(参照!D393="","",参照!D393)</f>
        <v/>
      </c>
      <c r="AY393" s="52">
        <f>IF(参照!E393="","",参照!E393)</f>
        <v>5.5500000000000005E-4</v>
      </c>
      <c r="AZ393" s="52" t="str">
        <f>IF(参照!F393="","",参照!F393)</f>
        <v>歌舞伎エナジー(株)</v>
      </c>
      <c r="BA393" s="52" t="str">
        <f>IF(参照!G393="","",参照!G393)</f>
        <v>歌舞伎エナジー(株)_</v>
      </c>
      <c r="BB393" s="52">
        <f t="shared" si="37"/>
        <v>0.55500000000000005</v>
      </c>
      <c r="BD393" s="52" t="str">
        <f>IF(参照!L393="","",参照!L393)</f>
        <v>公益財団法人東京都環境公社</v>
      </c>
    </row>
    <row r="394" spans="47:56">
      <c r="AU394" s="52" t="str">
        <f>IF(参照!A394="","",参照!A394)</f>
        <v>A0155</v>
      </c>
      <c r="AV394" s="52" t="str">
        <f>IF(参照!B394="","",参照!B394)</f>
        <v>みやまスマートエネルギー(株)</v>
      </c>
      <c r="AW394" s="52">
        <f>IF(参照!C394="","",参照!C394)</f>
        <v>4.1300000000000001E-4</v>
      </c>
      <c r="AX394" s="52" t="str">
        <f>IF(参照!D394="","",参照!D394)</f>
        <v>メニューA</v>
      </c>
      <c r="AY394" s="52">
        <f>IF(参照!E394="","",参照!E394)</f>
        <v>0</v>
      </c>
      <c r="AZ394" s="52" t="str">
        <f>IF(参照!F394="","",参照!F394)</f>
        <v>みやまスマートエネルギー(株)</v>
      </c>
      <c r="BA394" s="52" t="str">
        <f>IF(参照!G394="","",参照!G394)</f>
        <v>みやまスマートエネルギー(株)_メニューA</v>
      </c>
      <c r="BB394" s="52">
        <f t="shared" si="37"/>
        <v>0</v>
      </c>
      <c r="BD394" s="52" t="str">
        <f>IF(参照!L394="","",参照!L394)</f>
        <v>東彩ガス(株)</v>
      </c>
    </row>
    <row r="395" spans="47:56">
      <c r="AU395" s="52" t="str">
        <f>IF(参照!A395="","",参照!A395)</f>
        <v/>
      </c>
      <c r="AV395" s="52" t="str">
        <f>IF(参照!B395="","",参照!B395)</f>
        <v/>
      </c>
      <c r="AW395" s="52" t="str">
        <f>IF(参照!C395="","",参照!C395)</f>
        <v/>
      </c>
      <c r="AX395" s="52" t="str">
        <f>IF(参照!D395="","",参照!D395)</f>
        <v>メニューB(残差)</v>
      </c>
      <c r="AY395" s="52">
        <f>IF(参照!E395="","",参照!E395)</f>
        <v>4.0000000000000002E-4</v>
      </c>
      <c r="AZ395" s="52" t="str">
        <f>IF(参照!F395="","",参照!F395)</f>
        <v>みやまスマートエネルギー(株)</v>
      </c>
      <c r="BA395" s="52" t="str">
        <f>IF(参照!G395="","",参照!G395)</f>
        <v>みやまスマートエネルギー(株)_メニューB(残差)</v>
      </c>
      <c r="BB395" s="52">
        <f t="shared" si="37"/>
        <v>0.4</v>
      </c>
      <c r="BD395" s="52" t="str">
        <f>IF(参照!L395="","",参照!L395)</f>
        <v>東邦ガス(株)</v>
      </c>
    </row>
    <row r="396" spans="47:56">
      <c r="AU396" s="52" t="str">
        <f>IF(参照!A396="","",参照!A396)</f>
        <v/>
      </c>
      <c r="AV396" s="52" t="str">
        <f>IF(参照!B396="","",参照!B396)</f>
        <v/>
      </c>
      <c r="AW396" s="52" t="str">
        <f>IF(参照!C396="","",参照!C396)</f>
        <v/>
      </c>
      <c r="AX396" s="52" t="str">
        <f>IF(参照!D396="","",参照!D396)</f>
        <v>(参考値)事業者全体</v>
      </c>
      <c r="AY396" s="52">
        <f>IF(参照!E396="","",参照!E396)</f>
        <v>4.3399999999999998E-4</v>
      </c>
      <c r="AZ396" s="52" t="str">
        <f>IF(参照!F396="","",参照!F396)</f>
        <v>みやまスマートエネルギー(株)</v>
      </c>
      <c r="BA396" s="52" t="str">
        <f>IF(参照!G396="","",参照!G396)</f>
        <v>みやまスマートエネルギー(株)_(参考値)事業者全体</v>
      </c>
      <c r="BB396" s="52">
        <f t="shared" si="37"/>
        <v>0.434</v>
      </c>
      <c r="BD396" s="52" t="str">
        <f>IF(参照!L396="","",参照!L396)</f>
        <v>東北電力エナジートレーディング(株)</v>
      </c>
    </row>
    <row r="397" spans="47:56">
      <c r="AU397" s="52" t="str">
        <f>IF(参照!A397="","",参照!A397)</f>
        <v>A0156</v>
      </c>
      <c r="AV397" s="52" t="str">
        <f>IF(参照!B397="","",参照!B397)</f>
        <v>エフィシエント(株)</v>
      </c>
      <c r="AW397" s="52" t="str">
        <f>IF(参照!C397="","",参照!C397)</f>
        <v>0.000453※</v>
      </c>
      <c r="AX397" s="52" t="str">
        <f>IF(参照!D397="","",参照!D397)</f>
        <v/>
      </c>
      <c r="AY397" s="52">
        <f>IF(参照!E397="","",参照!E397)</f>
        <v>4.5300000000000001E-4</v>
      </c>
      <c r="AZ397" s="52" t="str">
        <f>IF(参照!F397="","",参照!F397)</f>
        <v>エフィシエント(株)</v>
      </c>
      <c r="BA397" s="52" t="str">
        <f>IF(参照!G397="","",参照!G397)</f>
        <v>エフィシエント(株)_</v>
      </c>
      <c r="BB397" s="52">
        <f t="shared" si="37"/>
        <v>0.45300000000000001</v>
      </c>
      <c r="BD397" s="52" t="str">
        <f>IF(参照!L397="","",参照!L397)</f>
        <v>東北電力フロンティア(株)</v>
      </c>
    </row>
    <row r="398" spans="47:56">
      <c r="AU398" s="52" t="str">
        <f>IF(参照!A398="","",参照!A398)</f>
        <v>A0157</v>
      </c>
      <c r="AV398" s="52" t="str">
        <f>IF(参照!B398="","",参照!B398)</f>
        <v>(株)生活クラブエナジー</v>
      </c>
      <c r="AW398" s="52">
        <f>IF(参照!C398="","",参照!C398)</f>
        <v>6.7999999999999999E-5</v>
      </c>
      <c r="AX398" s="52" t="str">
        <f>IF(参照!D398="","",参照!D398)</f>
        <v>メニューA</v>
      </c>
      <c r="AY398" s="52">
        <f>IF(参照!E398="","",参照!E398)</f>
        <v>2.5000000000000001E-4</v>
      </c>
      <c r="AZ398" s="52" t="str">
        <f>IF(参照!F398="","",参照!F398)</f>
        <v>(株)生活クラブエナジー</v>
      </c>
      <c r="BA398" s="52" t="str">
        <f>IF(参照!G398="","",参照!G398)</f>
        <v>(株)生活クラブエナジー_メニューA</v>
      </c>
      <c r="BB398" s="52">
        <f t="shared" si="37"/>
        <v>0.25</v>
      </c>
      <c r="BD398" s="52" t="str">
        <f>IF(参照!L398="","",参照!L398)</f>
        <v>(株)東名</v>
      </c>
    </row>
    <row r="399" spans="47:56">
      <c r="AU399" s="52" t="str">
        <f>IF(参照!A399="","",参照!A399)</f>
        <v/>
      </c>
      <c r="AV399" s="52" t="str">
        <f>IF(参照!B399="","",参照!B399)</f>
        <v/>
      </c>
      <c r="AW399" s="52" t="str">
        <f>IF(参照!C399="","",参照!C399)</f>
        <v/>
      </c>
      <c r="AX399" s="52" t="str">
        <f>IF(参照!D399="","",参照!D399)</f>
        <v>メニューB(残差)</v>
      </c>
      <c r="AY399" s="52">
        <f>IF(参照!E399="","",参照!E399)</f>
        <v>4.7199999999999998E-4</v>
      </c>
      <c r="AZ399" s="52" t="str">
        <f>IF(参照!F399="","",参照!F399)</f>
        <v>(株)生活クラブエナジー</v>
      </c>
      <c r="BA399" s="52" t="str">
        <f>IF(参照!G399="","",参照!G399)</f>
        <v>(株)生活クラブエナジー_メニューB(残差)</v>
      </c>
      <c r="BB399" s="52">
        <f t="shared" si="37"/>
        <v>0.47199999999999998</v>
      </c>
      <c r="BD399" s="52" t="str">
        <f>IF(参照!L399="","",参照!L399)</f>
        <v>(株)トーヨーエネルギーファーム</v>
      </c>
    </row>
    <row r="400" spans="47:56">
      <c r="AU400" s="52" t="str">
        <f>IF(参照!A400="","",参照!A400)</f>
        <v/>
      </c>
      <c r="AV400" s="52" t="str">
        <f>IF(参照!B400="","",参照!B400)</f>
        <v/>
      </c>
      <c r="AW400" s="52" t="str">
        <f>IF(参照!C400="","",参照!C400)</f>
        <v/>
      </c>
      <c r="AX400" s="52" t="str">
        <f>IF(参照!D400="","",参照!D400)</f>
        <v>(参考値)事業者全体</v>
      </c>
      <c r="AY400" s="52">
        <f>IF(参照!E400="","",参照!E400)</f>
        <v>4.3899999999999999E-4</v>
      </c>
      <c r="AZ400" s="52" t="str">
        <f>IF(参照!F400="","",参照!F400)</f>
        <v>(株)生活クラブエナジー</v>
      </c>
      <c r="BA400" s="52" t="str">
        <f>IF(参照!G400="","",参照!G400)</f>
        <v>(株)生活クラブエナジー_(参考値)事業者全体</v>
      </c>
      <c r="BB400" s="52">
        <f t="shared" si="37"/>
        <v>0.439</v>
      </c>
      <c r="BD400" s="52" t="str">
        <f>IF(参照!L400="","",参照!L400)</f>
        <v>(株)ところざわ未来電力</v>
      </c>
    </row>
    <row r="401" spans="47:56">
      <c r="AU401" s="52" t="str">
        <f>IF(参照!A401="","",参照!A401)</f>
        <v>A0158</v>
      </c>
      <c r="AV401" s="52" t="str">
        <f>IF(参照!B401="","",参照!B401)</f>
        <v>生活協同組合コープこうべ</v>
      </c>
      <c r="AW401" s="52">
        <f>IF(参照!C401="","",参照!C401)</f>
        <v>2.7500000000000002E-4</v>
      </c>
      <c r="AX401" s="52" t="str">
        <f>IF(参照!D401="","",参照!D401)</f>
        <v/>
      </c>
      <c r="AY401" s="52">
        <f>IF(参照!E401="","",参照!E401)</f>
        <v>3.6000000000000002E-4</v>
      </c>
      <c r="AZ401" s="52" t="str">
        <f>IF(参照!F401="","",参照!F401)</f>
        <v>生活協同組合コープこうべ</v>
      </c>
      <c r="BA401" s="52" t="str">
        <f>IF(参照!G401="","",参照!G401)</f>
        <v>生活協同組合コープこうべ_</v>
      </c>
      <c r="BB401" s="52">
        <f t="shared" si="37"/>
        <v>0.36000000000000004</v>
      </c>
      <c r="BD401" s="52" t="str">
        <f>IF(参照!L401="","",参照!L401)</f>
        <v>(株)どさんこパワー</v>
      </c>
    </row>
    <row r="402" spans="47:56">
      <c r="AU402" s="52" t="str">
        <f>IF(参照!A402="","",参照!A402)</f>
        <v>A0159</v>
      </c>
      <c r="AV402" s="52" t="str">
        <f>IF(参照!B402="","",参照!B402)</f>
        <v>(株)シーエナジー</v>
      </c>
      <c r="AW402" s="52">
        <f>IF(参照!C402="","",参照!C402)</f>
        <v>3.88E-4</v>
      </c>
      <c r="AX402" s="52" t="str">
        <f>IF(参照!D402="","",参照!D402)</f>
        <v/>
      </c>
      <c r="AY402" s="52">
        <f>IF(参照!E402="","",参照!E402)</f>
        <v>3.3199999999999999E-4</v>
      </c>
      <c r="AZ402" s="52" t="str">
        <f>IF(参照!F402="","",参照!F402)</f>
        <v>(株)シーエナジー</v>
      </c>
      <c r="BA402" s="52" t="str">
        <f>IF(参照!G402="","",参照!G402)</f>
        <v>(株)シーエナジー_</v>
      </c>
      <c r="BB402" s="52">
        <f t="shared" si="37"/>
        <v>0.33200000000000002</v>
      </c>
      <c r="BD402" s="52" t="str">
        <f>IF(参照!L402="","",参照!L402)</f>
        <v>とちぎコープ生活協同組合</v>
      </c>
    </row>
    <row r="403" spans="47:56">
      <c r="AU403" s="52" t="str">
        <f>IF(参照!A403="","",参照!A403)</f>
        <v>A0160</v>
      </c>
      <c r="AV403" s="52" t="str">
        <f>IF(参照!B403="","",参照!B403)</f>
        <v>角栄ガス(株)</v>
      </c>
      <c r="AW403" s="52">
        <f>IF(参照!C403="","",参照!C403)</f>
        <v>3.6400000000000001E-4</v>
      </c>
      <c r="AX403" s="52" t="str">
        <f>IF(参照!D403="","",参照!D403)</f>
        <v/>
      </c>
      <c r="AY403" s="52">
        <f>IF(参照!E403="","",参照!E403)</f>
        <v>3.0800000000000001E-4</v>
      </c>
      <c r="AZ403" s="52" t="str">
        <f>IF(参照!F403="","",参照!F403)</f>
        <v>角栄ガス(株)</v>
      </c>
      <c r="BA403" s="52" t="str">
        <f>IF(参照!G403="","",参照!G403)</f>
        <v>角栄ガス(株)_</v>
      </c>
      <c r="BB403" s="52">
        <f t="shared" si="37"/>
        <v>0.308</v>
      </c>
      <c r="BD403" s="52" t="str">
        <f>IF(参照!L403="","",参照!L403)</f>
        <v>(株)とっとり市民電力</v>
      </c>
    </row>
    <row r="404" spans="47:56">
      <c r="AU404" s="52" t="str">
        <f>IF(参照!A404="","",参照!A404)</f>
        <v>A0161</v>
      </c>
      <c r="AV404" s="52" t="str">
        <f>IF(参照!B404="","",参照!B404)</f>
        <v>京葉瓦斯(株)</v>
      </c>
      <c r="AW404" s="52">
        <f>IF(参照!C404="","",参照!C404)</f>
        <v>4.35E-4</v>
      </c>
      <c r="AX404" s="52" t="str">
        <f>IF(参照!D404="","",参照!D404)</f>
        <v>メニューA</v>
      </c>
      <c r="AY404" s="52">
        <f>IF(参照!E404="","",参照!E404)</f>
        <v>0</v>
      </c>
      <c r="AZ404" s="52" t="str">
        <f>IF(参照!F404="","",参照!F404)</f>
        <v>京葉瓦斯(株)</v>
      </c>
      <c r="BA404" s="52" t="str">
        <f>IF(参照!G404="","",参照!G404)</f>
        <v>京葉瓦斯(株)_メニューA</v>
      </c>
      <c r="BB404" s="52">
        <f t="shared" si="37"/>
        <v>0</v>
      </c>
      <c r="BD404" s="52" t="str">
        <f>IF(参照!L404="","",参照!L404)</f>
        <v>凸版印刷(株)</v>
      </c>
    </row>
    <row r="405" spans="47:56">
      <c r="AU405" s="52" t="str">
        <f>IF(参照!A405="","",参照!A405)</f>
        <v/>
      </c>
      <c r="AV405" s="52" t="str">
        <f>IF(参照!B405="","",参照!B405)</f>
        <v/>
      </c>
      <c r="AW405" s="52" t="str">
        <f>IF(参照!C405="","",参照!C405)</f>
        <v/>
      </c>
      <c r="AX405" s="52" t="str">
        <f>IF(参照!D405="","",参照!D405)</f>
        <v>メニューB(残差)</v>
      </c>
      <c r="AY405" s="52">
        <f>IF(参照!E405="","",参照!E405)</f>
        <v>4.2699999999999997E-4</v>
      </c>
      <c r="AZ405" s="52" t="str">
        <f>IF(参照!F405="","",参照!F405)</f>
        <v>京葉瓦斯(株)</v>
      </c>
      <c r="BA405" s="52" t="str">
        <f>IF(参照!G405="","",参照!G405)</f>
        <v>京葉瓦斯(株)_メニューB(残差)</v>
      </c>
      <c r="BB405" s="52">
        <f t="shared" si="37"/>
        <v>0.42699999999999999</v>
      </c>
      <c r="BD405" s="52" t="str">
        <f>IF(参照!L405="","",参照!L405)</f>
        <v>(株)トドック電力</v>
      </c>
    </row>
    <row r="406" spans="47:56">
      <c r="AU406" s="52" t="str">
        <f>IF(参照!A406="","",参照!A406)</f>
        <v/>
      </c>
      <c r="AV406" s="52" t="str">
        <f>IF(参照!B406="","",参照!B406)</f>
        <v/>
      </c>
      <c r="AW406" s="52" t="str">
        <f>IF(参照!C406="","",参照!C406)</f>
        <v/>
      </c>
      <c r="AX406" s="52" t="str">
        <f>IF(参照!D406="","",参照!D406)</f>
        <v>(参考値)事業者全体</v>
      </c>
      <c r="AY406" s="52">
        <f>IF(参照!E406="","",参照!E406)</f>
        <v>4.7799999999999996E-4</v>
      </c>
      <c r="AZ406" s="52" t="str">
        <f>IF(参照!F406="","",参照!F406)</f>
        <v>京葉瓦斯(株)</v>
      </c>
      <c r="BA406" s="52" t="str">
        <f>IF(参照!G406="","",参照!G406)</f>
        <v>京葉瓦斯(株)_(参考値)事業者全体</v>
      </c>
      <c r="BB406" s="52">
        <f t="shared" si="37"/>
        <v>0.47799999999999998</v>
      </c>
      <c r="BD406" s="52" t="str">
        <f>IF(参照!L406="","",参照!L406)</f>
        <v>(株)登米電力</v>
      </c>
    </row>
    <row r="407" spans="47:56">
      <c r="AU407" s="52" t="str">
        <f>IF(参照!A407="","",参照!A407)</f>
        <v>A0162</v>
      </c>
      <c r="AV407" s="52" t="str">
        <f>IF(参照!B407="","",参照!B407)</f>
        <v>凸版印刷(株)</v>
      </c>
      <c r="AW407" s="52">
        <f>IF(参照!C407="","",参照!C407)</f>
        <v>4.64E-4</v>
      </c>
      <c r="AX407" s="52" t="str">
        <f>IF(参照!D407="","",参照!D407)</f>
        <v>メニューA</v>
      </c>
      <c r="AY407" s="52">
        <f>IF(参照!E407="","",参照!E407)</f>
        <v>2.33E-4</v>
      </c>
      <c r="AZ407" s="52" t="str">
        <f>IF(参照!F407="","",参照!F407)</f>
        <v>凸版印刷(株)</v>
      </c>
      <c r="BA407" s="52" t="str">
        <f>IF(参照!G407="","",参照!G407)</f>
        <v>凸版印刷(株)_メニューA</v>
      </c>
      <c r="BB407" s="52">
        <f t="shared" si="37"/>
        <v>0.23299999999999998</v>
      </c>
      <c r="BD407" s="52" t="str">
        <f>IF(参照!L407="","",参照!L407)</f>
        <v>富山電力(株)</v>
      </c>
    </row>
    <row r="408" spans="47:56">
      <c r="AU408" s="52" t="str">
        <f>IF(参照!A408="","",参照!A408)</f>
        <v/>
      </c>
      <c r="AV408" s="52" t="str">
        <f>IF(参照!B408="","",参照!B408)</f>
        <v/>
      </c>
      <c r="AW408" s="52" t="str">
        <f>IF(参照!C408="","",参照!C408)</f>
        <v/>
      </c>
      <c r="AX408" s="52" t="str">
        <f>IF(参照!D408="","",参照!D408)</f>
        <v>メニューB(残差)</v>
      </c>
      <c r="AY408" s="52">
        <f>IF(参照!E408="","",参照!E408)</f>
        <v>4.2400000000000001E-4</v>
      </c>
      <c r="AZ408" s="52" t="str">
        <f>IF(参照!F408="","",参照!F408)</f>
        <v>凸版印刷(株)</v>
      </c>
      <c r="BA408" s="52" t="str">
        <f>IF(参照!G408="","",参照!G408)</f>
        <v>凸版印刷(株)_メニューB(残差)</v>
      </c>
      <c r="BB408" s="52">
        <f t="shared" si="37"/>
        <v>0.42399999999999999</v>
      </c>
      <c r="BD408" s="52" t="str">
        <f>IF(参照!L408="","",参照!L408)</f>
        <v>(株)トヨタエナジーソリューションズ</v>
      </c>
    </row>
    <row r="409" spans="47:56">
      <c r="AU409" s="52" t="str">
        <f>IF(参照!A409="","",参照!A409)</f>
        <v/>
      </c>
      <c r="AV409" s="52" t="str">
        <f>IF(参照!B409="","",参照!B409)</f>
        <v/>
      </c>
      <c r="AW409" s="52" t="str">
        <f>IF(参照!C409="","",参照!C409)</f>
        <v/>
      </c>
      <c r="AX409" s="52" t="str">
        <f>IF(参照!D409="","",参照!D409)</f>
        <v>(参考値)事業者全体</v>
      </c>
      <c r="AY409" s="52">
        <f>IF(参照!E409="","",参照!E409)</f>
        <v>4.8299999999999998E-4</v>
      </c>
      <c r="AZ409" s="52" t="str">
        <f>IF(参照!F409="","",参照!F409)</f>
        <v>凸版印刷(株)</v>
      </c>
      <c r="BA409" s="52" t="str">
        <f>IF(参照!G409="","",参照!G409)</f>
        <v>凸版印刷(株)_(参考値)事業者全体</v>
      </c>
      <c r="BB409" s="52">
        <f t="shared" si="37"/>
        <v>0.48299999999999998</v>
      </c>
      <c r="BD409" s="52" t="str">
        <f>IF(参照!L409="","",参照!L409)</f>
        <v>トリニティエナジー(株)</v>
      </c>
    </row>
    <row r="410" spans="47:56">
      <c r="AU410" s="52" t="str">
        <f>IF(参照!A410="","",参照!A410)</f>
        <v>A0163</v>
      </c>
      <c r="AV410" s="52" t="str">
        <f>IF(参照!B410="","",参照!B410)</f>
        <v>伊勢崎ガス(株)</v>
      </c>
      <c r="AW410" s="52">
        <f>IF(参照!C410="","",参照!C410)</f>
        <v>3.6400000000000001E-4</v>
      </c>
      <c r="AX410" s="52" t="str">
        <f>IF(参照!D410="","",参照!D410)</f>
        <v/>
      </c>
      <c r="AY410" s="52">
        <f>IF(参照!E410="","",参照!E410)</f>
        <v>3.0800000000000001E-4</v>
      </c>
      <c r="AZ410" s="52" t="str">
        <f>IF(参照!F410="","",参照!F410)</f>
        <v>伊勢崎ガス(株)</v>
      </c>
      <c r="BA410" s="52" t="str">
        <f>IF(参照!G410="","",参照!G410)</f>
        <v>伊勢崎ガス(株)_</v>
      </c>
      <c r="BB410" s="52">
        <f t="shared" si="37"/>
        <v>0.308</v>
      </c>
      <c r="BD410" s="52" t="str">
        <f>IF(参照!L410="","",参照!L410)</f>
        <v>(株)とんでんホールディングス</v>
      </c>
    </row>
    <row r="411" spans="47:56">
      <c r="AU411" s="52" t="str">
        <f>IF(参照!A411="","",参照!A411)</f>
        <v>A0164</v>
      </c>
      <c r="AV411" s="52" t="str">
        <f>IF(参照!B411="","",参照!B411)</f>
        <v>キヤノンマーケティングジャパン(株)</v>
      </c>
      <c r="AW411" s="52">
        <f>IF(参照!C411="","",参照!C411)</f>
        <v>3.6600000000000001E-4</v>
      </c>
      <c r="AX411" s="52" t="str">
        <f>IF(参照!D411="","",参照!D411)</f>
        <v/>
      </c>
      <c r="AY411" s="52">
        <f>IF(参照!E411="","",参照!E411)</f>
        <v>3.1E-4</v>
      </c>
      <c r="AZ411" s="52" t="str">
        <f>IF(参照!F411="","",参照!F411)</f>
        <v>キヤノンマーケティングジャパン(株)</v>
      </c>
      <c r="BA411" s="52" t="str">
        <f>IF(参照!G411="","",参照!G411)</f>
        <v>キヤノンマーケティングジャパン(株)_</v>
      </c>
      <c r="BB411" s="52">
        <f t="shared" si="37"/>
        <v>0.31</v>
      </c>
      <c r="BD411" s="52" t="str">
        <f>IF(参照!L411="","",参照!L411)</f>
        <v>(株)内藤工業所</v>
      </c>
    </row>
    <row r="412" spans="47:56">
      <c r="AU412" s="52" t="str">
        <f>IF(参照!A412="","",参照!A412)</f>
        <v>A0165</v>
      </c>
      <c r="AV412" s="52" t="str">
        <f>IF(参照!B412="","",参照!B412)</f>
        <v>(株)とっとり市民電力</v>
      </c>
      <c r="AW412" s="52">
        <f>IF(参照!C412="","",参照!C412)</f>
        <v>3.5799999999999997E-4</v>
      </c>
      <c r="AX412" s="52" t="str">
        <f>IF(参照!D412="","",参照!D412)</f>
        <v>メニューA</v>
      </c>
      <c r="AY412" s="52">
        <f>IF(参照!E412="","",参照!E412)</f>
        <v>0</v>
      </c>
      <c r="AZ412" s="52" t="str">
        <f>IF(参照!F412="","",参照!F412)</f>
        <v>(株)とっとり市民電力</v>
      </c>
      <c r="BA412" s="52" t="str">
        <f>IF(参照!G412="","",参照!G412)</f>
        <v>(株)とっとり市民電力_メニューA</v>
      </c>
      <c r="BB412" s="52">
        <f t="shared" si="37"/>
        <v>0</v>
      </c>
      <c r="BD412" s="52" t="str">
        <f>IF(参照!L412="","",参照!L412)</f>
        <v>永井自動車工業(株)</v>
      </c>
    </row>
    <row r="413" spans="47:56">
      <c r="AU413" s="52" t="str">
        <f>IF(参照!A413="","",参照!A413)</f>
        <v/>
      </c>
      <c r="AV413" s="52" t="str">
        <f>IF(参照!B413="","",参照!B413)</f>
        <v/>
      </c>
      <c r="AW413" s="52" t="str">
        <f>IF(参照!C413="","",参照!C413)</f>
        <v/>
      </c>
      <c r="AX413" s="52" t="str">
        <f>IF(参照!D413="","",参照!D413)</f>
        <v>メニューB(残差)</v>
      </c>
      <c r="AY413" s="52">
        <f>IF(参照!E413="","",参照!E413)</f>
        <v>3.7599999999999998E-4</v>
      </c>
      <c r="AZ413" s="52" t="str">
        <f>IF(参照!F413="","",参照!F413)</f>
        <v>(株)とっとり市民電力</v>
      </c>
      <c r="BA413" s="52" t="str">
        <f>IF(参照!G413="","",参照!G413)</f>
        <v>(株)とっとり市民電力_メニューB(残差)</v>
      </c>
      <c r="BB413" s="52">
        <f t="shared" si="37"/>
        <v>0.376</v>
      </c>
      <c r="BD413" s="52" t="str">
        <f>IF(参照!L413="","",参照!L413)</f>
        <v>(株)ながさきサステナエナジー</v>
      </c>
    </row>
    <row r="414" spans="47:56">
      <c r="AU414" s="52" t="str">
        <f>IF(参照!A414="","",参照!A414)</f>
        <v/>
      </c>
      <c r="AV414" s="52" t="str">
        <f>IF(参照!B414="","",参照!B414)</f>
        <v/>
      </c>
      <c r="AW414" s="52" t="str">
        <f>IF(参照!C414="","",参照!C414)</f>
        <v/>
      </c>
      <c r="AX414" s="52" t="str">
        <f>IF(参照!D414="","",参照!D414)</f>
        <v>(参考値)事業者全体</v>
      </c>
      <c r="AY414" s="52">
        <f>IF(参照!E414="","",参照!E414)</f>
        <v>3.3400000000000004E-4</v>
      </c>
      <c r="AZ414" s="52" t="str">
        <f>IF(参照!F414="","",参照!F414)</f>
        <v>(株)とっとり市民電力</v>
      </c>
      <c r="BA414" s="52" t="str">
        <f>IF(参照!G414="","",参照!G414)</f>
        <v>(株)とっとり市民電力_(参考値)事業者全体</v>
      </c>
      <c r="BB414" s="52">
        <f t="shared" si="37"/>
        <v>0.33400000000000002</v>
      </c>
      <c r="BD414" s="52" t="str">
        <f>IF(参照!L414="","",参照!L414)</f>
        <v>長崎地域電力(株)</v>
      </c>
    </row>
    <row r="415" spans="47:56">
      <c r="AU415" s="52" t="str">
        <f>IF(参照!A415="","",参照!A415)</f>
        <v>A0166</v>
      </c>
      <c r="AV415" s="52" t="str">
        <f>IF(参照!B415="","",参照!B415)</f>
        <v>(株)イーエムアイ</v>
      </c>
      <c r="AW415" s="52">
        <f>IF(参照!C415="","",参照!C415)</f>
        <v>4.95E-4</v>
      </c>
      <c r="AX415" s="52" t="str">
        <f>IF(参照!D415="","",参照!D415)</f>
        <v/>
      </c>
      <c r="AY415" s="52">
        <f>IF(参照!E415="","",参照!E415)</f>
        <v>5.2599999999999999E-4</v>
      </c>
      <c r="AZ415" s="52" t="str">
        <f>IF(参照!F415="","",参照!F415)</f>
        <v>(株)イーエムアイ</v>
      </c>
      <c r="BA415" s="52" t="str">
        <f>IF(参照!G415="","",参照!G415)</f>
        <v>(株)イーエムアイ_</v>
      </c>
      <c r="BB415" s="52">
        <f t="shared" si="37"/>
        <v>0.52600000000000002</v>
      </c>
      <c r="BD415" s="52" t="str">
        <f>IF(参照!L415="","",参照!L415)</f>
        <v>(株)中庄商店</v>
      </c>
    </row>
    <row r="416" spans="47:56">
      <c r="AU416" s="52" t="str">
        <f>IF(参照!A416="","",参照!A416)</f>
        <v>A0167</v>
      </c>
      <c r="AV416" s="52" t="str">
        <f>IF(参照!B416="","",参照!B416)</f>
        <v>佐野瓦斯(株)</v>
      </c>
      <c r="AW416" s="52">
        <f>IF(参照!C416="","",参照!C416)</f>
        <v>3.6400000000000001E-4</v>
      </c>
      <c r="AX416" s="52" t="str">
        <f>IF(参照!D416="","",参照!D416)</f>
        <v/>
      </c>
      <c r="AY416" s="52">
        <f>IF(参照!E416="","",参照!E416)</f>
        <v>3.0800000000000001E-4</v>
      </c>
      <c r="AZ416" s="52" t="str">
        <f>IF(参照!F416="","",参照!F416)</f>
        <v>佐野瓦斯(株)</v>
      </c>
      <c r="BA416" s="52" t="str">
        <f>IF(参照!G416="","",参照!G416)</f>
        <v>佐野瓦斯(株)_</v>
      </c>
      <c r="BB416" s="52">
        <f t="shared" si="37"/>
        <v>0.308</v>
      </c>
      <c r="BD416" s="52" t="str">
        <f>IF(参照!L416="","",参照!L416)</f>
        <v>(株)中之条パワー</v>
      </c>
    </row>
    <row r="417" spans="47:56">
      <c r="AU417" s="52" t="str">
        <f>IF(参照!A417="","",参照!A417)</f>
        <v>A0168</v>
      </c>
      <c r="AV417" s="52" t="str">
        <f>IF(参照!B417="","",参照!B417)</f>
        <v>桐生瓦斯(株)</v>
      </c>
      <c r="AW417" s="52">
        <f>IF(参照!C417="","",参照!C417)</f>
        <v>3.6400000000000001E-4</v>
      </c>
      <c r="AX417" s="52" t="str">
        <f>IF(参照!D417="","",参照!D417)</f>
        <v/>
      </c>
      <c r="AY417" s="52">
        <f>IF(参照!E417="","",参照!E417)</f>
        <v>3.0800000000000001E-4</v>
      </c>
      <c r="AZ417" s="52" t="str">
        <f>IF(参照!F417="","",参照!F417)</f>
        <v>桐生瓦斯(株)</v>
      </c>
      <c r="BA417" s="52" t="str">
        <f>IF(参照!G417="","",参照!G417)</f>
        <v>桐生瓦斯(株)_</v>
      </c>
      <c r="BB417" s="52">
        <f t="shared" si="37"/>
        <v>0.308</v>
      </c>
      <c r="BD417" s="52" t="str">
        <f>IF(参照!L417="","",参照!L417)</f>
        <v>長野都市ガス(株)</v>
      </c>
    </row>
    <row r="418" spans="47:56">
      <c r="AU418" s="52" t="str">
        <f>IF(参照!A418="","",参照!A418)</f>
        <v>A0169</v>
      </c>
      <c r="AV418" s="52" t="str">
        <f>IF(参照!B418="","",参照!B418)</f>
        <v>森の電力(株)</v>
      </c>
      <c r="AW418" s="52">
        <f>IF(参照!C418="","",参照!C418)</f>
        <v>3.7399999999999998E-4</v>
      </c>
      <c r="AX418" s="52" t="str">
        <f>IF(参照!D418="","",参照!D418)</f>
        <v>メニューA</v>
      </c>
      <c r="AY418" s="52">
        <f>IF(参照!E418="","",参照!E418)</f>
        <v>0</v>
      </c>
      <c r="AZ418" s="52" t="str">
        <f>IF(参照!F418="","",参照!F418)</f>
        <v>森の電力(株)</v>
      </c>
      <c r="BA418" s="52" t="str">
        <f>IF(参照!G418="","",参照!G418)</f>
        <v>森の電力(株)_メニューA</v>
      </c>
      <c r="BB418" s="52">
        <f t="shared" si="37"/>
        <v>0</v>
      </c>
      <c r="BD418" s="52" t="str">
        <f>IF(参照!L418="","",参照!L418)</f>
        <v>なでしこ電力(株)</v>
      </c>
    </row>
    <row r="419" spans="47:56">
      <c r="AU419" s="52" t="str">
        <f>IF(参照!A419="","",参照!A419)</f>
        <v/>
      </c>
      <c r="AV419" s="52" t="str">
        <f>IF(参照!B419="","",参照!B419)</f>
        <v/>
      </c>
      <c r="AW419" s="52" t="str">
        <f>IF(参照!C419="","",参照!C419)</f>
        <v/>
      </c>
      <c r="AX419" s="52" t="str">
        <f>IF(参照!D419="","",参照!D419)</f>
        <v>メニューB(残差)</v>
      </c>
      <c r="AY419" s="52">
        <f>IF(参照!E419="","",参照!E419)</f>
        <v>8.7900000000000001E-4</v>
      </c>
      <c r="AZ419" s="52" t="str">
        <f>IF(参照!F419="","",参照!F419)</f>
        <v>森の電力(株)</v>
      </c>
      <c r="BA419" s="52" t="str">
        <f>IF(参照!G419="","",参照!G419)</f>
        <v>森の電力(株)_メニューB(残差)</v>
      </c>
      <c r="BB419" s="52">
        <f t="shared" si="37"/>
        <v>0.879</v>
      </c>
      <c r="BD419" s="52" t="str">
        <f>IF(参照!L419="","",参照!L419)</f>
        <v>奈良電力(株)</v>
      </c>
    </row>
    <row r="420" spans="47:56">
      <c r="AU420" s="52" t="str">
        <f>IF(参照!A420="","",参照!A420)</f>
        <v/>
      </c>
      <c r="AV420" s="52" t="str">
        <f>IF(参照!B420="","",参照!B420)</f>
        <v/>
      </c>
      <c r="AW420" s="52" t="str">
        <f>IF(参照!C420="","",参照!C420)</f>
        <v/>
      </c>
      <c r="AX420" s="52" t="str">
        <f>IF(参照!D420="","",参照!D420)</f>
        <v>(参考値)事業者全体</v>
      </c>
      <c r="AY420" s="52">
        <f>IF(参照!E420="","",参照!E420)</f>
        <v>4.9600000000000002E-4</v>
      </c>
      <c r="AZ420" s="52" t="str">
        <f>IF(参照!F420="","",参照!F420)</f>
        <v>森の電力(株)</v>
      </c>
      <c r="BA420" s="52" t="str">
        <f>IF(参照!G420="","",参照!G420)</f>
        <v>森の電力(株)_(参考値)事業者全体</v>
      </c>
      <c r="BB420" s="52">
        <f t="shared" si="37"/>
        <v>0.496</v>
      </c>
      <c r="BD420" s="52" t="str">
        <f>IF(参照!L420="","",参照!L420)</f>
        <v>(株)成田香取エネルギー</v>
      </c>
    </row>
    <row r="421" spans="47:56">
      <c r="AU421" s="52" t="str">
        <f>IF(参照!A421="","",参照!A421)</f>
        <v>A0170</v>
      </c>
      <c r="AV421" s="52" t="str">
        <f>IF(参照!B421="","",参照!B421)</f>
        <v>大和ハウス工業(株)　</v>
      </c>
      <c r="AW421" s="52">
        <f>IF(参照!C421="","",参照!C421)</f>
        <v>4.8899999999999996E-4</v>
      </c>
      <c r="AX421" s="52" t="str">
        <f>IF(参照!D421="","",参照!D421)</f>
        <v>メニューA</v>
      </c>
      <c r="AY421" s="52">
        <f>IF(参照!E421="","",参照!E421)</f>
        <v>0</v>
      </c>
      <c r="AZ421" s="52" t="str">
        <f>IF(参照!F421="","",参照!F421)</f>
        <v>大和ハウス工業(株)　</v>
      </c>
      <c r="BA421" s="52" t="str">
        <f>IF(参照!G421="","",参照!G421)</f>
        <v>大和ハウス工業(株)　_メニューA</v>
      </c>
      <c r="BB421" s="52">
        <f t="shared" si="37"/>
        <v>0</v>
      </c>
      <c r="BD421" s="52" t="str">
        <f>IF(参照!L421="","",参照!L421)</f>
        <v>南部だんだんエナジー(株)</v>
      </c>
    </row>
    <row r="422" spans="47:56">
      <c r="AU422" s="52" t="str">
        <f>IF(参照!A422="","",参照!A422)</f>
        <v/>
      </c>
      <c r="AV422" s="52" t="str">
        <f>IF(参照!B422="","",参照!B422)</f>
        <v/>
      </c>
      <c r="AW422" s="52" t="str">
        <f>IF(参照!C422="","",参照!C422)</f>
        <v/>
      </c>
      <c r="AX422" s="52" t="str">
        <f>IF(参照!D422="","",参照!D422)</f>
        <v>メニューB</v>
      </c>
      <c r="AY422" s="52">
        <f>IF(参照!E422="","",参照!E422)</f>
        <v>2.0999999999999998E-4</v>
      </c>
      <c r="AZ422" s="52" t="str">
        <f>IF(参照!F422="","",参照!F422)</f>
        <v>大和ハウス工業(株)　</v>
      </c>
      <c r="BA422" s="52" t="str">
        <f>IF(参照!G422="","",参照!G422)</f>
        <v>大和ハウス工業(株)　_メニューB</v>
      </c>
      <c r="BB422" s="52">
        <f t="shared" si="37"/>
        <v>0.21</v>
      </c>
      <c r="BD422" s="52" t="str">
        <f>IF(参照!L422="","",参照!L422)</f>
        <v>(株)ナンワエナジー</v>
      </c>
    </row>
    <row r="423" spans="47:56">
      <c r="AU423" s="52" t="str">
        <f>IF(参照!A423="","",参照!A423)</f>
        <v/>
      </c>
      <c r="AV423" s="52" t="str">
        <f>IF(参照!B423="","",参照!B423)</f>
        <v/>
      </c>
      <c r="AW423" s="52" t="str">
        <f>IF(参照!C423="","",参照!C423)</f>
        <v/>
      </c>
      <c r="AX423" s="52" t="str">
        <f>IF(参照!D423="","",参照!D423)</f>
        <v>メニューC</v>
      </c>
      <c r="AY423" s="52">
        <f>IF(参照!E423="","",参照!E423)</f>
        <v>2.9399999999999999E-4</v>
      </c>
      <c r="AZ423" s="52" t="str">
        <f>IF(参照!F423="","",参照!F423)</f>
        <v>大和ハウス工業(株)　</v>
      </c>
      <c r="BA423" s="52" t="str">
        <f>IF(参照!G423="","",参照!G423)</f>
        <v>大和ハウス工業(株)　_メニューC</v>
      </c>
      <c r="BB423" s="52">
        <f t="shared" si="37"/>
        <v>0.29399999999999998</v>
      </c>
      <c r="BD423" s="52" t="str">
        <f>IF(参照!L423="","",参照!L423)</f>
        <v>新潟県民電力(株)</v>
      </c>
    </row>
    <row r="424" spans="47:56">
      <c r="AU424" s="52" t="str">
        <f>IF(参照!A424="","",参照!A424)</f>
        <v/>
      </c>
      <c r="AV424" s="52" t="str">
        <f>IF(参照!B424="","",参照!B424)</f>
        <v/>
      </c>
      <c r="AW424" s="52" t="str">
        <f>IF(参照!C424="","",参照!C424)</f>
        <v/>
      </c>
      <c r="AX424" s="52" t="str">
        <f>IF(参照!D424="","",参照!D424)</f>
        <v>メニューD</v>
      </c>
      <c r="AY424" s="52">
        <f>IF(参照!E424="","",参照!E424)</f>
        <v>3.1500000000000001E-4</v>
      </c>
      <c r="AZ424" s="52" t="str">
        <f>IF(参照!F424="","",参照!F424)</f>
        <v>大和ハウス工業(株)　</v>
      </c>
      <c r="BA424" s="52" t="str">
        <f>IF(参照!G424="","",参照!G424)</f>
        <v>大和ハウス工業(株)　_メニューD</v>
      </c>
      <c r="BB424" s="52">
        <f t="shared" si="37"/>
        <v>0.315</v>
      </c>
      <c r="BD424" s="52" t="str">
        <f>IF(参照!L424="","",参照!L424)</f>
        <v>新潟スワンエナジー(株)</v>
      </c>
    </row>
    <row r="425" spans="47:56">
      <c r="AU425" s="52" t="str">
        <f>IF(参照!A425="","",参照!A425)</f>
        <v/>
      </c>
      <c r="AV425" s="52" t="str">
        <f>IF(参照!B425="","",参照!B425)</f>
        <v/>
      </c>
      <c r="AW425" s="52" t="str">
        <f>IF(参照!C425="","",参照!C425)</f>
        <v/>
      </c>
      <c r="AX425" s="52" t="str">
        <f>IF(参照!D425="","",参照!D425)</f>
        <v>メニューE</v>
      </c>
      <c r="AY425" s="52">
        <f>IF(参照!E425="","",参照!E425)</f>
        <v>3.7800000000000003E-4</v>
      </c>
      <c r="AZ425" s="52" t="str">
        <f>IF(参照!F425="","",参照!F425)</f>
        <v>大和ハウス工業(株)　</v>
      </c>
      <c r="BA425" s="52" t="str">
        <f>IF(参照!G425="","",参照!G425)</f>
        <v>大和ハウス工業(株)　_メニューE</v>
      </c>
      <c r="BB425" s="52">
        <f t="shared" si="37"/>
        <v>0.378</v>
      </c>
      <c r="BD425" s="52" t="str">
        <f>IF(参照!L425="","",参照!L425)</f>
        <v>西川建材工業(株)</v>
      </c>
    </row>
    <row r="426" spans="47:56">
      <c r="AU426" s="52" t="str">
        <f>IF(参照!A426="","",参照!A426)</f>
        <v/>
      </c>
      <c r="AV426" s="52" t="str">
        <f>IF(参照!B426="","",参照!B426)</f>
        <v/>
      </c>
      <c r="AW426" s="52" t="str">
        <f>IF(参照!C426="","",参照!C426)</f>
        <v/>
      </c>
      <c r="AX426" s="52" t="str">
        <f>IF(参照!D426="","",参照!D426)</f>
        <v>メニューF</v>
      </c>
      <c r="AY426" s="52">
        <f>IF(参照!E426="","",参照!E426)</f>
        <v>3.57E-4</v>
      </c>
      <c r="AZ426" s="52" t="str">
        <f>IF(参照!F426="","",参照!F426)</f>
        <v>大和ハウス工業(株)　</v>
      </c>
      <c r="BA426" s="52" t="str">
        <f>IF(参照!G426="","",参照!G426)</f>
        <v>大和ハウス工業(株)　_メニューF</v>
      </c>
      <c r="BB426" s="52">
        <f t="shared" si="37"/>
        <v>0.35699999999999998</v>
      </c>
      <c r="BD426" s="52" t="str">
        <f>IF(参照!L426="","",参照!L426)</f>
        <v>(株)西九州させぼパワーズ</v>
      </c>
    </row>
    <row r="427" spans="47:56">
      <c r="AU427" s="52" t="str">
        <f>IF(参照!A427="","",参照!A427)</f>
        <v/>
      </c>
      <c r="AV427" s="52" t="str">
        <f>IF(参照!B427="","",参照!B427)</f>
        <v/>
      </c>
      <c r="AW427" s="52" t="str">
        <f>IF(参照!C427="","",参照!C427)</f>
        <v/>
      </c>
      <c r="AX427" s="52" t="str">
        <f>IF(参照!D427="","",参照!D427)</f>
        <v>メニューG</v>
      </c>
      <c r="AY427" s="52">
        <f>IF(参照!E427="","",参照!E427)</f>
        <v>3.3600000000000004E-4</v>
      </c>
      <c r="AZ427" s="52" t="str">
        <f>IF(参照!F427="","",参照!F427)</f>
        <v>大和ハウス工業(株)　</v>
      </c>
      <c r="BA427" s="52" t="str">
        <f>IF(参照!G427="","",参照!G427)</f>
        <v>大和ハウス工業(株)　_メニューG</v>
      </c>
      <c r="BB427" s="52">
        <f t="shared" si="37"/>
        <v>0.33600000000000002</v>
      </c>
      <c r="BD427" s="52" t="str">
        <f>IF(参照!L427="","",参照!L427)</f>
        <v>ニシムラ(株)</v>
      </c>
    </row>
    <row r="428" spans="47:56">
      <c r="AU428" s="52" t="str">
        <f>IF(参照!A428="","",参照!A428)</f>
        <v/>
      </c>
      <c r="AV428" s="52" t="str">
        <f>IF(参照!B428="","",参照!B428)</f>
        <v/>
      </c>
      <c r="AW428" s="52" t="str">
        <f>IF(参照!C428="","",参照!C428)</f>
        <v/>
      </c>
      <c r="AX428" s="52" t="str">
        <f>IF(参照!D428="","",参照!D428)</f>
        <v>メニューH</v>
      </c>
      <c r="AY428" s="52">
        <f>IF(参照!E428="","",参照!E428)</f>
        <v>2.7300000000000002E-4</v>
      </c>
      <c r="AZ428" s="52" t="str">
        <f>IF(参照!F428="","",参照!F428)</f>
        <v>大和ハウス工業(株)　</v>
      </c>
      <c r="BA428" s="52" t="str">
        <f>IF(参照!G428="","",参照!G428)</f>
        <v>大和ハウス工業(株)　_メニューH</v>
      </c>
      <c r="BB428" s="52">
        <f t="shared" si="37"/>
        <v>0.27300000000000002</v>
      </c>
      <c r="BD428" s="52" t="str">
        <f>IF(参照!L428="","",参照!L428)</f>
        <v>日産トレーデイング(株)</v>
      </c>
    </row>
    <row r="429" spans="47:56">
      <c r="AU429" s="52" t="str">
        <f>IF(参照!A429="","",参照!A429)</f>
        <v/>
      </c>
      <c r="AV429" s="52" t="str">
        <f>IF(参照!B429="","",参照!B429)</f>
        <v/>
      </c>
      <c r="AW429" s="52" t="str">
        <f>IF(参照!C429="","",参照!C429)</f>
        <v/>
      </c>
      <c r="AX429" s="52" t="str">
        <f>IF(参照!D429="","",参照!D429)</f>
        <v>メニューI</v>
      </c>
      <c r="AY429" s="52">
        <f>IF(参照!E429="","",参照!E429)</f>
        <v>1.6800000000000002E-4</v>
      </c>
      <c r="AZ429" s="52" t="str">
        <f>IF(参照!F429="","",参照!F429)</f>
        <v>大和ハウス工業(株)　</v>
      </c>
      <c r="BA429" s="52" t="str">
        <f>IF(参照!G429="","",参照!G429)</f>
        <v>大和ハウス工業(株)　_メニューI</v>
      </c>
      <c r="BB429" s="52">
        <f t="shared" si="37"/>
        <v>0.16800000000000001</v>
      </c>
      <c r="BD429" s="52" t="str">
        <f>IF(参照!L429="","",参照!L429)</f>
        <v>日鉄エンジニアリング(株)</v>
      </c>
    </row>
    <row r="430" spans="47:56">
      <c r="AU430" s="52" t="str">
        <f>IF(参照!A430="","",参照!A430)</f>
        <v/>
      </c>
      <c r="AV430" s="52" t="str">
        <f>IF(参照!B430="","",参照!B430)</f>
        <v/>
      </c>
      <c r="AW430" s="52" t="str">
        <f>IF(参照!C430="","",参照!C430)</f>
        <v/>
      </c>
      <c r="AX430" s="52" t="str">
        <f>IF(参照!D430="","",参照!D430)</f>
        <v>メニューJ</v>
      </c>
      <c r="AY430" s="52">
        <f>IF(参照!E430="","",参照!E430)</f>
        <v>3.9899999999999999E-4</v>
      </c>
      <c r="AZ430" s="52" t="str">
        <f>IF(参照!F430="","",参照!F430)</f>
        <v>大和ハウス工業(株)　</v>
      </c>
      <c r="BA430" s="52" t="str">
        <f>IF(参照!G430="","",参照!G430)</f>
        <v>大和ハウス工業(株)　_メニューJ</v>
      </c>
      <c r="BB430" s="52">
        <f t="shared" si="37"/>
        <v>0.39900000000000002</v>
      </c>
      <c r="BD430" s="52" t="str">
        <f>IF(参照!L430="","",参照!L430)</f>
        <v>日本瓦斯(株)</v>
      </c>
    </row>
    <row r="431" spans="47:56">
      <c r="AU431" s="52" t="str">
        <f>IF(参照!A431="","",参照!A431)</f>
        <v/>
      </c>
      <c r="AV431" s="52" t="str">
        <f>IF(参照!B431="","",参照!B431)</f>
        <v/>
      </c>
      <c r="AW431" s="52" t="str">
        <f>IF(参照!C431="","",参照!C431)</f>
        <v/>
      </c>
      <c r="AX431" s="52" t="str">
        <f>IF(参照!D431="","",参照!D431)</f>
        <v>メニューK(残差)</v>
      </c>
      <c r="AY431" s="52">
        <f>IF(参照!E431="","",参照!E431)</f>
        <v>4.4799999999999999E-4</v>
      </c>
      <c r="AZ431" s="52" t="str">
        <f>IF(参照!F431="","",参照!F431)</f>
        <v>大和ハウス工業(株)　</v>
      </c>
      <c r="BA431" s="52" t="str">
        <f>IF(参照!G431="","",参照!G431)</f>
        <v>大和ハウス工業(株)　_メニューK(残差)</v>
      </c>
      <c r="BB431" s="52">
        <f t="shared" si="37"/>
        <v>0.44800000000000001</v>
      </c>
      <c r="BD431" s="52" t="str">
        <f>IF(参照!L431="","",参照!L431)</f>
        <v>日本瓦斯(株)(旧：(株)エナジードリーム)</v>
      </c>
    </row>
    <row r="432" spans="47:56">
      <c r="AU432" s="52" t="str">
        <f>IF(参照!A432="","",参照!A432)</f>
        <v/>
      </c>
      <c r="AV432" s="52" t="str">
        <f>IF(参照!B432="","",参照!B432)</f>
        <v/>
      </c>
      <c r="AW432" s="52" t="str">
        <f>IF(参照!C432="","",参照!C432)</f>
        <v/>
      </c>
      <c r="AX432" s="52" t="str">
        <f>IF(参照!D432="","",参照!D432)</f>
        <v>(参考値)事業者全体</v>
      </c>
      <c r="AY432" s="52">
        <f>IF(参照!E432="","",参照!E432)</f>
        <v>4.17E-4</v>
      </c>
      <c r="AZ432" s="52" t="str">
        <f>IF(参照!F432="","",参照!F432)</f>
        <v>大和ハウス工業(株)　</v>
      </c>
      <c r="BA432" s="52" t="str">
        <f>IF(参照!G432="","",参照!G432)</f>
        <v>大和ハウス工業(株)　_(参考値)事業者全体</v>
      </c>
      <c r="BB432" s="52">
        <f t="shared" si="37"/>
        <v>0.41699999999999998</v>
      </c>
      <c r="BD432" s="52" t="str">
        <f>IF(参照!L432="","",参照!L432)</f>
        <v>日本エネルギー総合システム(株)</v>
      </c>
    </row>
    <row r="433" spans="47:56">
      <c r="AU433" s="52" t="str">
        <f>IF(参照!A433="","",参照!A433)</f>
        <v>A0172</v>
      </c>
      <c r="AV433" s="52" t="str">
        <f>IF(参照!B433="","",参照!B433)</f>
        <v>ＨＴＢエナジー(株)</v>
      </c>
      <c r="AW433" s="52">
        <f>IF(参照!C433="","",参照!C433)</f>
        <v>2.3000000000000001E-4</v>
      </c>
      <c r="AX433" s="52" t="str">
        <f>IF(参照!D433="","",参照!D433)</f>
        <v>メニューA</v>
      </c>
      <c r="AY433" s="52">
        <f>IF(参照!E433="","",参照!E433)</f>
        <v>0</v>
      </c>
      <c r="AZ433" s="52" t="str">
        <f>IF(参照!F433="","",参照!F433)</f>
        <v>ＨＴＢエナジー(株)</v>
      </c>
      <c r="BA433" s="52" t="str">
        <f>IF(参照!G433="","",参照!G433)</f>
        <v>ＨＴＢエナジー(株)_メニューA</v>
      </c>
      <c r="BB433" s="52">
        <f t="shared" si="37"/>
        <v>0</v>
      </c>
      <c r="BD433" s="52" t="str">
        <f>IF(参照!L433="","",参照!L433)</f>
        <v>(株)日本海水</v>
      </c>
    </row>
    <row r="434" spans="47:56">
      <c r="AU434" s="52" t="str">
        <f>IF(参照!A434="","",参照!A434)</f>
        <v/>
      </c>
      <c r="AV434" s="52" t="str">
        <f>IF(参照!B434="","",参照!B434)</f>
        <v/>
      </c>
      <c r="AW434" s="52" t="str">
        <f>IF(参照!C434="","",参照!C434)</f>
        <v/>
      </c>
      <c r="AX434" s="52" t="str">
        <f>IF(参照!D434="","",参照!D434)</f>
        <v>メニューB</v>
      </c>
      <c r="AY434" s="52">
        <f>IF(参照!E434="","",参照!E434)</f>
        <v>0</v>
      </c>
      <c r="AZ434" s="52" t="str">
        <f>IF(参照!F434="","",参照!F434)</f>
        <v>ＨＴＢエナジー(株)</v>
      </c>
      <c r="BA434" s="52" t="str">
        <f>IF(参照!G434="","",参照!G434)</f>
        <v>ＨＴＢエナジー(株)_メニューB</v>
      </c>
      <c r="BB434" s="52">
        <f t="shared" si="37"/>
        <v>0</v>
      </c>
      <c r="BD434" s="52" t="str">
        <f>IF(参照!L434="","",参照!L434)</f>
        <v>(株)日本セレモニー</v>
      </c>
    </row>
    <row r="435" spans="47:56">
      <c r="AU435" s="52" t="str">
        <f>IF(参照!A435="","",参照!A435)</f>
        <v/>
      </c>
      <c r="AV435" s="52" t="str">
        <f>IF(参照!B435="","",参照!B435)</f>
        <v/>
      </c>
      <c r="AW435" s="52" t="str">
        <f>IF(参照!C435="","",参照!C435)</f>
        <v/>
      </c>
      <c r="AX435" s="52" t="str">
        <f>IF(参照!D435="","",参照!D435)</f>
        <v>メニューC(残差)</v>
      </c>
      <c r="AY435" s="52">
        <f>IF(参照!E435="","",参照!E435)</f>
        <v>2.0000000000000001E-4</v>
      </c>
      <c r="AZ435" s="52" t="str">
        <f>IF(参照!F435="","",参照!F435)</f>
        <v>ＨＴＢエナジー(株)</v>
      </c>
      <c r="BA435" s="52" t="str">
        <f>IF(参照!G435="","",参照!G435)</f>
        <v>ＨＴＢエナジー(株)_メニューC(残差)</v>
      </c>
      <c r="BB435" s="52">
        <f t="shared" si="37"/>
        <v>0.2</v>
      </c>
      <c r="BD435" s="52" t="str">
        <f>IF(参照!L435="","",参照!L435)</f>
        <v>日本テクノ(株)</v>
      </c>
    </row>
    <row r="436" spans="47:56">
      <c r="AU436" s="52" t="str">
        <f>IF(参照!A436="","",参照!A436)</f>
        <v/>
      </c>
      <c r="AV436" s="52" t="str">
        <f>IF(参照!B436="","",参照!B436)</f>
        <v/>
      </c>
      <c r="AW436" s="52" t="str">
        <f>IF(参照!C436="","",参照!C436)</f>
        <v/>
      </c>
      <c r="AX436" s="52" t="str">
        <f>IF(参照!D436="","",参照!D436)</f>
        <v>(参考値)事業者全体</v>
      </c>
      <c r="AY436" s="52">
        <f>IF(参照!E436="","",参照!E436)</f>
        <v>5.3799999999999996E-4</v>
      </c>
      <c r="AZ436" s="52" t="str">
        <f>IF(参照!F436="","",参照!F436)</f>
        <v>ＨＴＢエナジー(株)</v>
      </c>
      <c r="BA436" s="52" t="str">
        <f>IF(参照!G436="","",参照!G436)</f>
        <v>ＨＴＢエナジー(株)_(参考値)事業者全体</v>
      </c>
      <c r="BB436" s="52">
        <f t="shared" si="37"/>
        <v>0.53799999999999992</v>
      </c>
      <c r="BD436" s="52" t="str">
        <f>IF(参照!L436="","",参照!L436)</f>
        <v>日本ファシリティ・ソリューション(株)</v>
      </c>
    </row>
    <row r="437" spans="47:56">
      <c r="AU437" s="52" t="str">
        <f>IF(参照!A437="","",参照!A437)</f>
        <v>A0173</v>
      </c>
      <c r="AV437" s="52" t="str">
        <f>IF(参照!B437="","",参照!B437)</f>
        <v>(株)アシストワンエナジー</v>
      </c>
      <c r="AW437" s="52">
        <f>IF(参照!C437="","",参照!C437)</f>
        <v>5.1800000000000001E-4</v>
      </c>
      <c r="AX437" s="52" t="str">
        <f>IF(参照!D437="","",参照!D437)</f>
        <v/>
      </c>
      <c r="AY437" s="52">
        <f>IF(参照!E437="","",参照!E437)</f>
        <v>5.4000000000000001E-4</v>
      </c>
      <c r="AZ437" s="52" t="str">
        <f>IF(参照!F437="","",参照!F437)</f>
        <v>(株)アシストワンエナジー</v>
      </c>
      <c r="BA437" s="52" t="str">
        <f>IF(参照!G437="","",参照!G437)</f>
        <v>(株)アシストワンエナジー_</v>
      </c>
      <c r="BB437" s="52">
        <f t="shared" si="37"/>
        <v>0.54</v>
      </c>
      <c r="BD437" s="52" t="str">
        <f>IF(参照!L437="","",参照!L437)</f>
        <v>ネイチャーエナジー小国(株)</v>
      </c>
    </row>
    <row r="438" spans="47:56">
      <c r="AU438" s="52" t="str">
        <f>IF(参照!A438="","",参照!A438)</f>
        <v>A0175</v>
      </c>
      <c r="AV438" s="52" t="str">
        <f>IF(参照!B438="","",参照!B438)</f>
        <v>(株)フソウ・エナジー</v>
      </c>
      <c r="AW438" s="52">
        <f>IF(参照!C438="","",参照!C438)</f>
        <v>4.8500000000000003E-4</v>
      </c>
      <c r="AX438" s="52" t="str">
        <f>IF(参照!D438="","",参照!D438)</f>
        <v/>
      </c>
      <c r="AY438" s="52">
        <f>IF(参照!E438="","",参照!E438)</f>
        <v>5.4699999999999996E-4</v>
      </c>
      <c r="AZ438" s="52" t="str">
        <f>IF(参照!F438="","",参照!F438)</f>
        <v>(株)フソウ・エナジー</v>
      </c>
      <c r="BA438" s="52" t="str">
        <f>IF(参照!G438="","",参照!G438)</f>
        <v>(株)フソウ・エナジー_</v>
      </c>
      <c r="BB438" s="52">
        <f t="shared" si="37"/>
        <v>0.54699999999999993</v>
      </c>
      <c r="BD438" s="52" t="str">
        <f>IF(参照!L438="","",参照!L438)</f>
        <v>(株)ネクシィーズ・ゼロ</v>
      </c>
    </row>
    <row r="439" spans="47:56">
      <c r="AU439" s="52" t="str">
        <f>IF(参照!A439="","",参照!A439)</f>
        <v>A0177</v>
      </c>
      <c r="AV439" s="52" t="str">
        <f>IF(参照!B439="","",参照!B439)</f>
        <v>湘南電力(株)</v>
      </c>
      <c r="AW439" s="52">
        <f>IF(参照!C439="","",参照!C439)</f>
        <v>4.17E-4</v>
      </c>
      <c r="AX439" s="52" t="str">
        <f>IF(参照!D439="","",参照!D439)</f>
        <v>メニューA</v>
      </c>
      <c r="AY439" s="52">
        <f>IF(参照!E439="","",参照!E439)</f>
        <v>0</v>
      </c>
      <c r="AZ439" s="52" t="str">
        <f>IF(参照!F439="","",参照!F439)</f>
        <v>湘南電力(株)</v>
      </c>
      <c r="BA439" s="52" t="str">
        <f>IF(参照!G439="","",参照!G439)</f>
        <v>湘南電力(株)_メニューA</v>
      </c>
      <c r="BB439" s="52">
        <f t="shared" si="37"/>
        <v>0</v>
      </c>
      <c r="BD439" s="52" t="str">
        <f>IF(参照!L439="","",参照!L439)</f>
        <v>ネクストパワーやまと(株)</v>
      </c>
    </row>
    <row r="440" spans="47:56">
      <c r="AU440" s="52" t="str">
        <f>IF(参照!A440="","",参照!A440)</f>
        <v/>
      </c>
      <c r="AV440" s="52" t="str">
        <f>IF(参照!B440="","",参照!B440)</f>
        <v/>
      </c>
      <c r="AW440" s="52" t="str">
        <f>IF(参照!C440="","",参照!C440)</f>
        <v/>
      </c>
      <c r="AX440" s="52" t="str">
        <f>IF(参照!D440="","",参照!D440)</f>
        <v>メニューB(残差)</v>
      </c>
      <c r="AY440" s="52">
        <f>IF(参照!E440="","",参照!E440)</f>
        <v>4.5800000000000002E-4</v>
      </c>
      <c r="AZ440" s="52" t="str">
        <f>IF(参照!F440="","",参照!F440)</f>
        <v>湘南電力(株)</v>
      </c>
      <c r="BA440" s="52" t="str">
        <f>IF(参照!G440="","",参照!G440)</f>
        <v>湘南電力(株)_メニューB(残差)</v>
      </c>
      <c r="BB440" s="52">
        <f t="shared" si="37"/>
        <v>0.45800000000000002</v>
      </c>
      <c r="BD440" s="52" t="str">
        <f>IF(参照!L440="","",参照!L440)</f>
        <v>寝屋川電力(株)</v>
      </c>
    </row>
    <row r="441" spans="47:56">
      <c r="AU441" s="52" t="str">
        <f>IF(参照!A441="","",参照!A441)</f>
        <v/>
      </c>
      <c r="AV441" s="52" t="str">
        <f>IF(参照!B441="","",参照!B441)</f>
        <v/>
      </c>
      <c r="AW441" s="52" t="str">
        <f>IF(参照!C441="","",参照!C441)</f>
        <v/>
      </c>
      <c r="AX441" s="52" t="str">
        <f>IF(参照!D441="","",参照!D441)</f>
        <v>(参考値)事業者全体</v>
      </c>
      <c r="AY441" s="52">
        <f>IF(参照!E441="","",参照!E441)</f>
        <v>4.6999999999999999E-4</v>
      </c>
      <c r="AZ441" s="52" t="str">
        <f>IF(参照!F441="","",参照!F441)</f>
        <v>湘南電力(株)</v>
      </c>
      <c r="BA441" s="52" t="str">
        <f>IF(参照!G441="","",参照!G441)</f>
        <v>湘南電力(株)_(参考値)事業者全体</v>
      </c>
      <c r="BB441" s="52">
        <f t="shared" si="37"/>
        <v>0.47</v>
      </c>
      <c r="BD441" s="52" t="str">
        <f>IF(参照!L441="","",参照!L441)</f>
        <v>(株)能勢・豊能まちづくり</v>
      </c>
    </row>
    <row r="442" spans="47:56">
      <c r="AU442" s="52" t="str">
        <f>IF(参照!A442="","",参照!A442)</f>
        <v>A0178</v>
      </c>
      <c r="AV442" s="52" t="str">
        <f>IF(参照!B442="","",参照!B442)</f>
        <v>大東建託パートナーズ(株)</v>
      </c>
      <c r="AW442" s="52">
        <f>IF(参照!C442="","",参照!C442)</f>
        <v>5.1000000000000004E-4</v>
      </c>
      <c r="AX442" s="52" t="str">
        <f>IF(参照!D442="","",参照!D442)</f>
        <v/>
      </c>
      <c r="AY442" s="52">
        <f>IF(参照!E442="","",参照!E442)</f>
        <v>5.5900000000000004E-4</v>
      </c>
      <c r="AZ442" s="52" t="str">
        <f>IF(参照!F442="","",参照!F442)</f>
        <v>大東建託パートナーズ(株)</v>
      </c>
      <c r="BA442" s="52" t="str">
        <f>IF(参照!G442="","",参照!G442)</f>
        <v>大東建託パートナーズ(株)_</v>
      </c>
      <c r="BB442" s="52">
        <f t="shared" si="37"/>
        <v>0.55900000000000005</v>
      </c>
      <c r="BD442" s="52" t="str">
        <f>IF(参照!L442="","",参照!L442)</f>
        <v>パーパススマートパワー(株)</v>
      </c>
    </row>
    <row r="443" spans="47:56">
      <c r="AU443" s="52" t="str">
        <f>IF(参照!A443="","",参照!A443)</f>
        <v>A0179</v>
      </c>
      <c r="AV443" s="52" t="str">
        <f>IF(参照!B443="","",参照!B443)</f>
        <v>Ｊａｐａｎ電力(株)</v>
      </c>
      <c r="AW443" s="52">
        <f>IF(参照!C443="","",参照!C443)</f>
        <v>5.5400000000000002E-4</v>
      </c>
      <c r="AX443" s="52" t="str">
        <f>IF(参照!D443="","",参照!D443)</f>
        <v>メニューA</v>
      </c>
      <c r="AY443" s="52">
        <f>IF(参照!E443="","",参照!E443)</f>
        <v>0</v>
      </c>
      <c r="AZ443" s="52" t="str">
        <f>IF(参照!F443="","",参照!F443)</f>
        <v>Ｊａｐａｎ電力(株)</v>
      </c>
      <c r="BA443" s="52" t="str">
        <f>IF(参照!G443="","",参照!G443)</f>
        <v>Ｊａｐａｎ電力(株)_メニューA</v>
      </c>
      <c r="BB443" s="52">
        <f t="shared" si="37"/>
        <v>0</v>
      </c>
      <c r="BD443" s="52" t="str">
        <f>IF(参照!L443="","",参照!L443)</f>
        <v>パシフィックパワー(株)</v>
      </c>
    </row>
    <row r="444" spans="47:56">
      <c r="AU444" s="52" t="str">
        <f>IF(参照!A444="","",参照!A444)</f>
        <v/>
      </c>
      <c r="AV444" s="52" t="str">
        <f>IF(参照!B444="","",参照!B444)</f>
        <v/>
      </c>
      <c r="AW444" s="52" t="str">
        <f>IF(参照!C444="","",参照!C444)</f>
        <v/>
      </c>
      <c r="AX444" s="52" t="str">
        <f>IF(参照!D444="","",参照!D444)</f>
        <v>メニューB</v>
      </c>
      <c r="AY444" s="52">
        <f>IF(参照!E444="","",参照!E444)</f>
        <v>0</v>
      </c>
      <c r="AZ444" s="52" t="str">
        <f>IF(参照!F444="","",参照!F444)</f>
        <v>Ｊａｐａｎ電力(株)</v>
      </c>
      <c r="BA444" s="52" t="str">
        <f>IF(参照!G444="","",参照!G444)</f>
        <v>Ｊａｐａｎ電力(株)_メニューB</v>
      </c>
      <c r="BB444" s="52">
        <f t="shared" si="37"/>
        <v>0</v>
      </c>
      <c r="BD444" s="52" t="str">
        <f>IF(参照!L444="","",参照!L444)</f>
        <v>パナソニックオペレーショナルエクセレンス(株)(旧：パナソニック(株))</v>
      </c>
    </row>
    <row r="445" spans="47:56">
      <c r="AU445" s="52" t="str">
        <f>IF(参照!A445="","",参照!A445)</f>
        <v/>
      </c>
      <c r="AV445" s="52" t="str">
        <f>IF(参照!B445="","",参照!B445)</f>
        <v/>
      </c>
      <c r="AW445" s="52" t="str">
        <f>IF(参照!C445="","",参照!C445)</f>
        <v/>
      </c>
      <c r="AX445" s="52" t="str">
        <f>IF(参照!D445="","",参照!D445)</f>
        <v>メニューC(残差)</v>
      </c>
      <c r="AY445" s="52">
        <f>IF(参照!E445="","",参照!E445)</f>
        <v>5.6399999999999994E-4</v>
      </c>
      <c r="AZ445" s="52" t="str">
        <f>IF(参照!F445="","",参照!F445)</f>
        <v>Ｊａｐａｎ電力(株)</v>
      </c>
      <c r="BA445" s="52" t="str">
        <f>IF(参照!G445="","",参照!G445)</f>
        <v>Ｊａｐａｎ電力(株)_メニューC(残差)</v>
      </c>
      <c r="BB445" s="52">
        <f t="shared" si="37"/>
        <v>0.56399999999999995</v>
      </c>
      <c r="BD445" s="52" t="str">
        <f>IF(参照!L445="","",参照!L445)</f>
        <v>(株)花巻銀河パワー</v>
      </c>
    </row>
    <row r="446" spans="47:56">
      <c r="AU446" s="52" t="str">
        <f>IF(参照!A446="","",参照!A446)</f>
        <v/>
      </c>
      <c r="AV446" s="52" t="str">
        <f>IF(参照!B446="","",参照!B446)</f>
        <v/>
      </c>
      <c r="AW446" s="52" t="str">
        <f>IF(参照!C446="","",参照!C446)</f>
        <v/>
      </c>
      <c r="AX446" s="52" t="str">
        <f>IF(参照!D446="","",参照!D446)</f>
        <v>(参考値)事業者全体</v>
      </c>
      <c r="AY446" s="52">
        <f>IF(参照!E446="","",参照!E446)</f>
        <v>4.7699999999999999E-4</v>
      </c>
      <c r="AZ446" s="52" t="str">
        <f>IF(参照!F446="","",参照!F446)</f>
        <v>Ｊａｐａｎ電力(株)</v>
      </c>
      <c r="BA446" s="52" t="str">
        <f>IF(参照!G446="","",参照!G446)</f>
        <v>Ｊａｐａｎ電力(株)_(参考値)事業者全体</v>
      </c>
      <c r="BB446" s="52">
        <f t="shared" si="37"/>
        <v>0.47699999999999998</v>
      </c>
      <c r="BD446" s="52" t="str">
        <f>IF(参照!L446="","",参照!L446)</f>
        <v>(株)はまエネ</v>
      </c>
    </row>
    <row r="447" spans="47:56">
      <c r="AU447" s="52" t="str">
        <f>IF(参照!A447="","",参照!A447)</f>
        <v>A0180</v>
      </c>
      <c r="AV447" s="52" t="str">
        <f>IF(参照!B447="","",参照!B447)</f>
        <v>電源開発(株)</v>
      </c>
      <c r="AW447" s="52" t="str">
        <f>IF(参照!C447="","",参照!C447)</f>
        <v>0.000453※</v>
      </c>
      <c r="AX447" s="52" t="str">
        <f>IF(参照!D447="","",参照!D447)</f>
        <v>メニューA</v>
      </c>
      <c r="AY447" s="52">
        <f>IF(参照!E447="","",参照!E447)</f>
        <v>1.25E-4</v>
      </c>
      <c r="AZ447" s="52" t="str">
        <f>IF(参照!F447="","",参照!F447)</f>
        <v>電源開発(株)</v>
      </c>
      <c r="BA447" s="52" t="str">
        <f>IF(参照!G447="","",参照!G447)</f>
        <v>電源開発(株)_メニューA</v>
      </c>
      <c r="BB447" s="52">
        <f t="shared" si="37"/>
        <v>0.125</v>
      </c>
      <c r="BD447" s="52" t="str">
        <f>IF(参照!L447="","",参照!L447)</f>
        <v>浜田ガス(株)</v>
      </c>
    </row>
    <row r="448" spans="47:56">
      <c r="AU448" s="52" t="str">
        <f>IF(参照!A448="","",参照!A448)</f>
        <v/>
      </c>
      <c r="AV448" s="52" t="str">
        <f>IF(参照!B448="","",参照!B448)</f>
        <v/>
      </c>
      <c r="AW448" s="52" t="str">
        <f>IF(参照!C448="","",参照!C448)</f>
        <v/>
      </c>
      <c r="AX448" s="52" t="str">
        <f>IF(参照!D448="","",参照!D448)</f>
        <v>メニューB</v>
      </c>
      <c r="AY448" s="52">
        <f>IF(参照!E448="","",参照!E448)</f>
        <v>3.2499999999999999E-4</v>
      </c>
      <c r="AZ448" s="52" t="str">
        <f>IF(参照!F448="","",参照!F448)</f>
        <v>電源開発(株)</v>
      </c>
      <c r="BA448" s="52" t="str">
        <f>IF(参照!G448="","",参照!G448)</f>
        <v>電源開発(株)_メニューB</v>
      </c>
      <c r="BB448" s="52">
        <f t="shared" si="37"/>
        <v>0.32500000000000001</v>
      </c>
      <c r="BD448" s="52" t="str">
        <f>IF(参照!L448="","",参照!L448)</f>
        <v>(株)浜松新電力</v>
      </c>
    </row>
    <row r="449" spans="47:56">
      <c r="AU449" s="52" t="str">
        <f>IF(参照!A449="","",参照!A449)</f>
        <v/>
      </c>
      <c r="AV449" s="52" t="str">
        <f>IF(参照!B449="","",参照!B449)</f>
        <v/>
      </c>
      <c r="AW449" s="52" t="str">
        <f>IF(参照!C449="","",参照!C449)</f>
        <v/>
      </c>
      <c r="AX449" s="52" t="str">
        <f>IF(参照!D449="","",参照!D449)</f>
        <v>メニューC(残差)</v>
      </c>
      <c r="AY449" s="52">
        <f>IF(参照!E449="","",参照!E449)</f>
        <v>4.5300000000000001E-4</v>
      </c>
      <c r="AZ449" s="52" t="str">
        <f>IF(参照!F449="","",参照!F449)</f>
        <v>電源開発(株)</v>
      </c>
      <c r="BA449" s="52" t="str">
        <f>IF(参照!G449="","",参照!G449)</f>
        <v>電源開発(株)_メニューC(残差)</v>
      </c>
      <c r="BB449" s="52">
        <f t="shared" si="37"/>
        <v>0.45300000000000001</v>
      </c>
      <c r="BD449" s="52" t="str">
        <f>IF(参照!L449="","",参照!L449)</f>
        <v>(株)バランスハーツ</v>
      </c>
    </row>
    <row r="450" spans="47:56">
      <c r="AU450" s="52" t="str">
        <f>IF(参照!A450="","",参照!A450)</f>
        <v/>
      </c>
      <c r="AV450" s="52" t="str">
        <f>IF(参照!B450="","",参照!B450)</f>
        <v/>
      </c>
      <c r="AW450" s="52" t="str">
        <f>IF(参照!C450="","",参照!C450)</f>
        <v/>
      </c>
      <c r="AX450" s="52" t="str">
        <f>IF(参照!D450="","",参照!D450)</f>
        <v>(参考値)事業者全体</v>
      </c>
      <c r="AY450" s="52">
        <f>IF(参照!E450="","",参照!E450)</f>
        <v>4.6999999999999999E-4</v>
      </c>
      <c r="AZ450" s="52" t="str">
        <f>IF(参照!F450="","",参照!F450)</f>
        <v>電源開発(株)</v>
      </c>
      <c r="BA450" s="52" t="str">
        <f>IF(参照!G450="","",参照!G450)</f>
        <v>電源開発(株)_(参考値)事業者全体</v>
      </c>
      <c r="BB450" s="52">
        <f t="shared" si="37"/>
        <v>0.47</v>
      </c>
      <c r="BD450" s="52" t="str">
        <f>IF(参照!L450="","",参照!L450)</f>
        <v>はりま電力(株)</v>
      </c>
    </row>
    <row r="451" spans="47:56">
      <c r="AU451" s="52" t="str">
        <f>IF(参照!A451="","",参照!A451)</f>
        <v>A0181</v>
      </c>
      <c r="AV451" s="52" t="str">
        <f>IF(参照!B451="","",参照!B451)</f>
        <v>鈴与商事(株)</v>
      </c>
      <c r="AW451" s="52">
        <f>IF(参照!C451="","",参照!C451)</f>
        <v>3.6200000000000002E-4</v>
      </c>
      <c r="AX451" s="52" t="str">
        <f>IF(参照!D451="","",参照!D451)</f>
        <v>メニューA</v>
      </c>
      <c r="AY451" s="52">
        <f>IF(参照!E451="","",参照!E451)</f>
        <v>2.9499999999999996E-4</v>
      </c>
      <c r="AZ451" s="52" t="str">
        <f>IF(参照!F451="","",参照!F451)</f>
        <v>鈴与商事(株)</v>
      </c>
      <c r="BA451" s="52" t="str">
        <f>IF(参照!G451="","",参照!G451)</f>
        <v>鈴与商事(株)_メニューA</v>
      </c>
      <c r="BB451" s="52">
        <f t="shared" si="37"/>
        <v>0.29499999999999998</v>
      </c>
      <c r="BD451" s="52" t="str">
        <f>IF(参照!L451="","",参照!L451)</f>
        <v>(株)ハルエネ</v>
      </c>
    </row>
    <row r="452" spans="47:56">
      <c r="AU452" s="52" t="str">
        <f>IF(参照!A452="","",参照!A452)</f>
        <v/>
      </c>
      <c r="AV452" s="52" t="str">
        <f>IF(参照!B452="","",参照!B452)</f>
        <v/>
      </c>
      <c r="AW452" s="52" t="str">
        <f>IF(参照!C452="","",参照!C452)</f>
        <v/>
      </c>
      <c r="AX452" s="52" t="str">
        <f>IF(参照!D452="","",参照!D452)</f>
        <v>メニューB</v>
      </c>
      <c r="AY452" s="52">
        <f>IF(参照!E452="","",参照!E452)</f>
        <v>0</v>
      </c>
      <c r="AZ452" s="52" t="str">
        <f>IF(参照!F452="","",参照!F452)</f>
        <v>鈴与商事(株)</v>
      </c>
      <c r="BA452" s="52" t="str">
        <f>IF(参照!G452="","",参照!G452)</f>
        <v>鈴与商事(株)_メニューB</v>
      </c>
      <c r="BB452" s="52">
        <f t="shared" si="37"/>
        <v>0</v>
      </c>
      <c r="BD452" s="52" t="str">
        <f>IF(参照!L452="","",参照!L452)</f>
        <v>(株)パルシステム電力</v>
      </c>
    </row>
    <row r="453" spans="47:56">
      <c r="AU453" s="52" t="str">
        <f>IF(参照!A453="","",参照!A453)</f>
        <v/>
      </c>
      <c r="AV453" s="52" t="str">
        <f>IF(参照!B453="","",参照!B453)</f>
        <v/>
      </c>
      <c r="AW453" s="52" t="str">
        <f>IF(参照!C453="","",参照!C453)</f>
        <v/>
      </c>
      <c r="AX453" s="52" t="str">
        <f>IF(参照!D453="","",参照!D453)</f>
        <v>メニューC</v>
      </c>
      <c r="AY453" s="52">
        <f>IF(参照!E453="","",参照!E453)</f>
        <v>0</v>
      </c>
      <c r="AZ453" s="52" t="str">
        <f>IF(参照!F453="","",参照!F453)</f>
        <v>鈴与商事(株)</v>
      </c>
      <c r="BA453" s="52" t="str">
        <f>IF(参照!G453="","",参照!G453)</f>
        <v>鈴与商事(株)_メニューC</v>
      </c>
      <c r="BB453" s="52">
        <f t="shared" ref="BB453:BB516" si="38">AY453*1000</f>
        <v>0</v>
      </c>
      <c r="BD453" s="52" t="str">
        <f>IF(参照!L453="","",参照!L453)</f>
        <v>(株)パワー・オプティマイザー</v>
      </c>
    </row>
    <row r="454" spans="47:56">
      <c r="AU454" s="52" t="str">
        <f>IF(参照!A454="","",参照!A454)</f>
        <v/>
      </c>
      <c r="AV454" s="52" t="str">
        <f>IF(参照!B454="","",参照!B454)</f>
        <v/>
      </c>
      <c r="AW454" s="52" t="str">
        <f>IF(参照!C454="","",参照!C454)</f>
        <v/>
      </c>
      <c r="AX454" s="52" t="str">
        <f>IF(参照!D454="","",参照!D454)</f>
        <v>メニューD(残差)</v>
      </c>
      <c r="AY454" s="52">
        <f>IF(参照!E454="","",参照!E454)</f>
        <v>6.1200000000000002E-4</v>
      </c>
      <c r="AZ454" s="52" t="str">
        <f>IF(参照!F454="","",参照!F454)</f>
        <v>鈴与商事(株)</v>
      </c>
      <c r="BA454" s="52" t="str">
        <f>IF(参照!G454="","",参照!G454)</f>
        <v>鈴与商事(株)_メニューD(残差)</v>
      </c>
      <c r="BB454" s="52">
        <f t="shared" si="38"/>
        <v>0.61199999999999999</v>
      </c>
      <c r="BD454" s="52" t="str">
        <f>IF(参照!L454="","",参照!L454)</f>
        <v>パワーネクスト(株)</v>
      </c>
    </row>
    <row r="455" spans="47:56">
      <c r="AU455" s="52" t="str">
        <f>IF(参照!A455="","",参照!A455)</f>
        <v/>
      </c>
      <c r="AV455" s="52" t="str">
        <f>IF(参照!B455="","",参照!B455)</f>
        <v/>
      </c>
      <c r="AW455" s="52" t="str">
        <f>IF(参照!C455="","",参照!C455)</f>
        <v/>
      </c>
      <c r="AX455" s="52" t="str">
        <f>IF(参照!D455="","",参照!D455)</f>
        <v>(参考値)事業者全体</v>
      </c>
      <c r="AY455" s="52">
        <f>IF(参照!E455="","",参照!E455)</f>
        <v>3.8299999999999999E-4</v>
      </c>
      <c r="AZ455" s="52" t="str">
        <f>IF(参照!F455="","",参照!F455)</f>
        <v>鈴与商事(株)</v>
      </c>
      <c r="BA455" s="52" t="str">
        <f>IF(参照!G455="","",参照!G455)</f>
        <v>鈴与商事(株)_(参考値)事業者全体</v>
      </c>
      <c r="BB455" s="52">
        <f t="shared" si="38"/>
        <v>0.38300000000000001</v>
      </c>
      <c r="BD455" s="52" t="str">
        <f>IF(参照!L455="","",参照!L455)</f>
        <v>バンプーパワートレーディング合同会社</v>
      </c>
    </row>
    <row r="456" spans="47:56">
      <c r="AU456" s="52" t="str">
        <f>IF(参照!A456="","",参照!A456)</f>
        <v>A0183</v>
      </c>
      <c r="AV456" s="52" t="str">
        <f>IF(参照!B456="","",参照!B456)</f>
        <v>(株)バランスハーツ</v>
      </c>
      <c r="AW456" s="52">
        <f>IF(参照!C456="","",参照!C456)</f>
        <v>4.15E-4</v>
      </c>
      <c r="AX456" s="52" t="str">
        <f>IF(参照!D456="","",参照!D456)</f>
        <v/>
      </c>
      <c r="AY456" s="52">
        <f>IF(参照!E456="","",参照!E456)</f>
        <v>4.06E-4</v>
      </c>
      <c r="AZ456" s="52" t="str">
        <f>IF(参照!F456="","",参照!F456)</f>
        <v>(株)バランスハーツ</v>
      </c>
      <c r="BA456" s="52" t="str">
        <f>IF(参照!G456="","",参照!G456)</f>
        <v>(株)バランスハーツ_</v>
      </c>
      <c r="BB456" s="52">
        <f t="shared" si="38"/>
        <v>0.40600000000000003</v>
      </c>
      <c r="BD456" s="52" t="str">
        <f>IF(参照!L456="","",参照!L456)</f>
        <v>ひおき地域エネルギー(株)</v>
      </c>
    </row>
    <row r="457" spans="47:56">
      <c r="AU457" s="52" t="str">
        <f>IF(参照!A457="","",参照!A457)</f>
        <v>A0184</v>
      </c>
      <c r="AV457" s="52" t="str">
        <f>IF(参照!B457="","",参照!B457)</f>
        <v>ワタミエナジー(株)</v>
      </c>
      <c r="AW457" s="52">
        <f>IF(参照!C457="","",参照!C457)</f>
        <v>4.35E-4</v>
      </c>
      <c r="AX457" s="52" t="str">
        <f>IF(参照!D457="","",参照!D457)</f>
        <v>メニューA</v>
      </c>
      <c r="AY457" s="52">
        <f>IF(参照!E457="","",参照!E457)</f>
        <v>0</v>
      </c>
      <c r="AZ457" s="52" t="str">
        <f>IF(参照!F457="","",参照!F457)</f>
        <v>ワタミエナジー(株)</v>
      </c>
      <c r="BA457" s="52" t="str">
        <f>IF(参照!G457="","",参照!G457)</f>
        <v>ワタミエナジー(株)_メニューA</v>
      </c>
      <c r="BB457" s="52">
        <f t="shared" si="38"/>
        <v>0</v>
      </c>
      <c r="BD457" s="52" t="str">
        <f>IF(参照!L457="","",参照!L457)</f>
        <v>東日本ガス(株)</v>
      </c>
    </row>
    <row r="458" spans="47:56">
      <c r="AU458" s="52" t="str">
        <f>IF(参照!A458="","",参照!A458)</f>
        <v/>
      </c>
      <c r="AV458" s="52" t="str">
        <f>IF(参照!B458="","",参照!B458)</f>
        <v/>
      </c>
      <c r="AW458" s="52" t="str">
        <f>IF(参照!C458="","",参照!C458)</f>
        <v/>
      </c>
      <c r="AX458" s="52" t="str">
        <f>IF(参照!D458="","",参照!D458)</f>
        <v>メニューB(残差)</v>
      </c>
      <c r="AY458" s="52">
        <f>IF(参照!E458="","",参照!E458)</f>
        <v>4.7199999999999998E-4</v>
      </c>
      <c r="AZ458" s="52" t="str">
        <f>IF(参照!F458="","",参照!F458)</f>
        <v>ワタミエナジー(株)</v>
      </c>
      <c r="BA458" s="52" t="str">
        <f>IF(参照!G458="","",参照!G458)</f>
        <v>ワタミエナジー(株)_メニューB(残差)</v>
      </c>
      <c r="BB458" s="52">
        <f t="shared" si="38"/>
        <v>0.47199999999999998</v>
      </c>
      <c r="BD458" s="52" t="str">
        <f>IF(参照!L458="","",参照!L458)</f>
        <v>東広島スマートエネルギー(株)</v>
      </c>
    </row>
    <row r="459" spans="47:56">
      <c r="AU459" s="52" t="str">
        <f>IF(参照!A459="","",参照!A459)</f>
        <v/>
      </c>
      <c r="AV459" s="52" t="str">
        <f>IF(参照!B459="","",参照!B459)</f>
        <v/>
      </c>
      <c r="AW459" s="52" t="str">
        <f>IF(参照!C459="","",参照!C459)</f>
        <v/>
      </c>
      <c r="AX459" s="52" t="str">
        <f>IF(参照!D459="","",参照!D459)</f>
        <v>(参考値)事業者全体</v>
      </c>
      <c r="AY459" s="52">
        <f>IF(参照!E459="","",参照!E459)</f>
        <v>4.9200000000000003E-4</v>
      </c>
      <c r="AZ459" s="52" t="str">
        <f>IF(参照!F459="","",参照!F459)</f>
        <v>ワタミエナジー(株)</v>
      </c>
      <c r="BA459" s="52" t="str">
        <f>IF(参照!G459="","",参照!G459)</f>
        <v>ワタミエナジー(株)_(参考値)事業者全体</v>
      </c>
      <c r="BB459" s="52">
        <f t="shared" si="38"/>
        <v>0.49200000000000005</v>
      </c>
      <c r="BD459" s="52" t="str">
        <f>IF(参照!L459="","",参照!L459)</f>
        <v>一般社団法人東松島みらいとし機構</v>
      </c>
    </row>
    <row r="460" spans="47:56">
      <c r="AU460" s="52" t="str">
        <f>IF(参照!A460="","",参照!A460)</f>
        <v>A0185</v>
      </c>
      <c r="AV460" s="52" t="str">
        <f>IF(参照!B460="","",参照!B460)</f>
        <v>(株)パルシステム電力</v>
      </c>
      <c r="AW460" s="52">
        <f>IF(参照!C460="","",参照!C460)</f>
        <v>7.7999999999999999E-5</v>
      </c>
      <c r="AX460" s="52" t="str">
        <f>IF(参照!D460="","",参照!D460)</f>
        <v/>
      </c>
      <c r="AY460" s="52">
        <f>IF(参照!E460="","",参照!E460)</f>
        <v>6.4999999999999997E-4</v>
      </c>
      <c r="AZ460" s="52" t="str">
        <f>IF(参照!F460="","",参照!F460)</f>
        <v>(株)パルシステム電力</v>
      </c>
      <c r="BA460" s="52" t="str">
        <f>IF(参照!G460="","",参照!G460)</f>
        <v>(株)パルシステム電力_</v>
      </c>
      <c r="BB460" s="52">
        <f t="shared" si="38"/>
        <v>0.65</v>
      </c>
      <c r="BD460" s="52" t="str">
        <f>IF(参照!L460="","",参照!L460)</f>
        <v>(株)ビジョン</v>
      </c>
    </row>
    <row r="461" spans="47:56">
      <c r="AU461" s="52" t="str">
        <f>IF(参照!A461="","",参照!A461)</f>
        <v>A0186</v>
      </c>
      <c r="AV461" s="52" t="str">
        <f>IF(参照!B461="","",参照!B461)</f>
        <v>ＳＢパワー(株)</v>
      </c>
      <c r="AW461" s="52">
        <f>IF(参照!C461="","",参照!C461)</f>
        <v>4.3600000000000008E-4</v>
      </c>
      <c r="AX461" s="52" t="str">
        <f>IF(参照!D461="","",参照!D461)</f>
        <v>メニューA</v>
      </c>
      <c r="AY461" s="52">
        <f>IF(参照!E461="","",参照!E461)</f>
        <v>0</v>
      </c>
      <c r="AZ461" s="52" t="str">
        <f>IF(参照!F461="","",参照!F461)</f>
        <v>ＳＢパワー(株)</v>
      </c>
      <c r="BA461" s="52" t="str">
        <f>IF(参照!G461="","",参照!G461)</f>
        <v>ＳＢパワー(株)_メニューA</v>
      </c>
      <c r="BB461" s="52">
        <f t="shared" si="38"/>
        <v>0</v>
      </c>
      <c r="BD461" s="52" t="str">
        <f>IF(参照!L461="","",参照!L461)</f>
        <v>日高都市ガス(株)</v>
      </c>
    </row>
    <row r="462" spans="47:56">
      <c r="AU462" s="52" t="str">
        <f>IF(参照!A462="","",参照!A462)</f>
        <v/>
      </c>
      <c r="AV462" s="52" t="str">
        <f>IF(参照!B462="","",参照!B462)</f>
        <v/>
      </c>
      <c r="AW462" s="52" t="str">
        <f>IF(参照!C462="","",参照!C462)</f>
        <v/>
      </c>
      <c r="AX462" s="52" t="str">
        <f>IF(参照!D462="","",参照!D462)</f>
        <v>メニューB</v>
      </c>
      <c r="AY462" s="52">
        <f>IF(参照!E462="","",参照!E462)</f>
        <v>1.9000000000000001E-4</v>
      </c>
      <c r="AZ462" s="52" t="str">
        <f>IF(参照!F462="","",参照!F462)</f>
        <v>ＳＢパワー(株)</v>
      </c>
      <c r="BA462" s="52" t="str">
        <f>IF(参照!G462="","",参照!G462)</f>
        <v>ＳＢパワー(株)_メニューB</v>
      </c>
      <c r="BB462" s="52">
        <f t="shared" si="38"/>
        <v>0.19</v>
      </c>
      <c r="BD462" s="52" t="str">
        <f>IF(参照!L462="","",参照!L462)</f>
        <v>日田グリーン電力(株)</v>
      </c>
    </row>
    <row r="463" spans="47:56">
      <c r="AU463" s="52" t="str">
        <f>IF(参照!A463="","",参照!A463)</f>
        <v/>
      </c>
      <c r="AV463" s="52" t="str">
        <f>IF(参照!B463="","",参照!B463)</f>
        <v/>
      </c>
      <c r="AW463" s="52" t="str">
        <f>IF(参照!C463="","",参照!C463)</f>
        <v/>
      </c>
      <c r="AX463" s="52" t="str">
        <f>IF(参照!D463="","",参照!D463)</f>
        <v>メニューC(残差)</v>
      </c>
      <c r="AY463" s="52">
        <f>IF(参照!E463="","",参照!E463)</f>
        <v>4.8500000000000003E-4</v>
      </c>
      <c r="AZ463" s="52" t="str">
        <f>IF(参照!F463="","",参照!F463)</f>
        <v>ＳＢパワー(株)</v>
      </c>
      <c r="BA463" s="52" t="str">
        <f>IF(参照!G463="","",参照!G463)</f>
        <v>ＳＢパワー(株)_メニューC(残差)</v>
      </c>
      <c r="BB463" s="52">
        <f t="shared" si="38"/>
        <v>0.48500000000000004</v>
      </c>
      <c r="BD463" s="52" t="str">
        <f>IF(参照!L463="","",参照!L463)</f>
        <v>日立造船(株)</v>
      </c>
    </row>
    <row r="464" spans="47:56">
      <c r="AU464" s="52" t="str">
        <f>IF(参照!A464="","",参照!A464)</f>
        <v/>
      </c>
      <c r="AV464" s="52" t="str">
        <f>IF(参照!B464="","",参照!B464)</f>
        <v/>
      </c>
      <c r="AW464" s="52" t="str">
        <f>IF(参照!C464="","",参照!C464)</f>
        <v/>
      </c>
      <c r="AX464" s="52" t="str">
        <f>IF(参照!D464="","",参照!D464)</f>
        <v>(参考値)事業者全体</v>
      </c>
      <c r="AY464" s="52">
        <f>IF(参照!E464="","",参照!E464)</f>
        <v>5.0299999999999997E-4</v>
      </c>
      <c r="AZ464" s="52" t="str">
        <f>IF(参照!F464="","",参照!F464)</f>
        <v>ＳＢパワー(株)</v>
      </c>
      <c r="BA464" s="52" t="str">
        <f>IF(参照!G464="","",参照!G464)</f>
        <v>ＳＢパワー(株)_(参考値)事業者全体</v>
      </c>
      <c r="BB464" s="52">
        <f t="shared" si="38"/>
        <v>0.503</v>
      </c>
      <c r="BD464" s="52" t="str">
        <f>IF(参照!L464="","",参照!L464)</f>
        <v>(株)ビビット</v>
      </c>
    </row>
    <row r="465" spans="47:56">
      <c r="AU465" s="52" t="str">
        <f>IF(参照!A465="","",参照!A465)</f>
        <v>A0187</v>
      </c>
      <c r="AV465" s="52" t="str">
        <f>IF(参照!B465="","",参照!B465)</f>
        <v>ＮＦパワーサービス(株)</v>
      </c>
      <c r="AW465" s="52">
        <f>IF(参照!C465="","",参照!C465)</f>
        <v>4.3600000000000008E-4</v>
      </c>
      <c r="AX465" s="52" t="str">
        <f>IF(参照!D465="","",参照!D465)</f>
        <v>メニューA</v>
      </c>
      <c r="AY465" s="52">
        <f>IF(参照!E465="","",参照!E465)</f>
        <v>0</v>
      </c>
      <c r="AZ465" s="52" t="str">
        <f>IF(参照!F465="","",参照!F465)</f>
        <v>ＮＦパワーサービス(株)</v>
      </c>
      <c r="BA465" s="52" t="str">
        <f>IF(参照!G465="","",参照!G465)</f>
        <v>ＮＦパワーサービス(株)_メニューA</v>
      </c>
      <c r="BB465" s="52">
        <f t="shared" si="38"/>
        <v>0</v>
      </c>
      <c r="BD465" s="52" t="str">
        <f>IF(参照!L465="","",参照!L465)</f>
        <v>ヒューリックプロパティソリューション(株)</v>
      </c>
    </row>
    <row r="466" spans="47:56">
      <c r="AU466" s="52" t="str">
        <f>IF(参照!A466="","",参照!A466)</f>
        <v/>
      </c>
      <c r="AV466" s="52" t="str">
        <f>IF(参照!B466="","",参照!B466)</f>
        <v/>
      </c>
      <c r="AW466" s="52" t="str">
        <f>IF(参照!C466="","",参照!C466)</f>
        <v/>
      </c>
      <c r="AX466" s="52" t="str">
        <f>IF(参照!D466="","",参照!D466)</f>
        <v>メニューB(残差)</v>
      </c>
      <c r="AY466" s="52">
        <f>IF(参照!E466="","",参照!E466)</f>
        <v>3.9600000000000003E-4</v>
      </c>
      <c r="AZ466" s="52" t="str">
        <f>IF(参照!F466="","",参照!F466)</f>
        <v>ＮＦパワーサービス(株)</v>
      </c>
      <c r="BA466" s="52" t="str">
        <f>IF(参照!G466="","",参照!G466)</f>
        <v>ＮＦパワーサービス(株)_メニューB(残差)</v>
      </c>
      <c r="BB466" s="52">
        <f t="shared" si="38"/>
        <v>0.39600000000000002</v>
      </c>
      <c r="BD466" s="52" t="str">
        <f>IF(参照!L466="","",参照!L466)</f>
        <v>兵庫電力(株)</v>
      </c>
    </row>
    <row r="467" spans="47:56">
      <c r="AU467" s="52" t="str">
        <f>IF(参照!A467="","",参照!A467)</f>
        <v/>
      </c>
      <c r="AV467" s="52" t="str">
        <f>IF(参照!B467="","",参照!B467)</f>
        <v/>
      </c>
      <c r="AW467" s="52" t="str">
        <f>IF(参照!C467="","",参照!C467)</f>
        <v/>
      </c>
      <c r="AX467" s="52" t="str">
        <f>IF(参照!D467="","",参照!D467)</f>
        <v>(参考値)事業者全体</v>
      </c>
      <c r="AY467" s="52">
        <f>IF(参照!E467="","",参照!E467)</f>
        <v>4.2000000000000002E-4</v>
      </c>
      <c r="AZ467" s="52" t="str">
        <f>IF(参照!F467="","",参照!F467)</f>
        <v>ＮＦパワーサービス(株)</v>
      </c>
      <c r="BA467" s="52" t="str">
        <f>IF(参照!G467="","",参照!G467)</f>
        <v>ＮＦパワーサービス(株)_(参考値)事業者全体</v>
      </c>
      <c r="BB467" s="52">
        <f t="shared" si="38"/>
        <v>0.42000000000000004</v>
      </c>
      <c r="BD467" s="52" t="str">
        <f>IF(参照!L467="","",参照!L467)</f>
        <v>弘前ガス(株)</v>
      </c>
    </row>
    <row r="468" spans="47:56">
      <c r="AU468" s="52" t="str">
        <f>IF(参照!A468="","",参照!A468)</f>
        <v>A0188</v>
      </c>
      <c r="AV468" s="52" t="str">
        <f>IF(参照!B468="","",参照!B468)</f>
        <v>ひおき地域エネルギー(株)</v>
      </c>
      <c r="AW468" s="52">
        <f>IF(参照!C468="","",参照!C468)</f>
        <v>4.4700000000000002E-4</v>
      </c>
      <c r="AX468" s="52" t="str">
        <f>IF(参照!D468="","",参照!D468)</f>
        <v>メニューA</v>
      </c>
      <c r="AY468" s="52">
        <f>IF(参照!E468="","",参照!E468)</f>
        <v>3.9600000000000003E-4</v>
      </c>
      <c r="AZ468" s="52" t="str">
        <f>IF(参照!F468="","",参照!F468)</f>
        <v>ひおき地域エネルギー(株)</v>
      </c>
      <c r="BA468" s="52" t="str">
        <f>IF(参照!G468="","",参照!G468)</f>
        <v>ひおき地域エネルギー(株)_メニューA</v>
      </c>
      <c r="BB468" s="52">
        <f t="shared" si="38"/>
        <v>0.39600000000000002</v>
      </c>
      <c r="BD468" s="52" t="str">
        <f>IF(参照!L468="","",参照!L468)</f>
        <v>(株)ファミリーネット・ジャパン</v>
      </c>
    </row>
    <row r="469" spans="47:56">
      <c r="AU469" s="52" t="str">
        <f>IF(参照!A469="","",参照!A469)</f>
        <v/>
      </c>
      <c r="AV469" s="52" t="str">
        <f>IF(参照!B469="","",参照!B469)</f>
        <v/>
      </c>
      <c r="AW469" s="52" t="str">
        <f>IF(参照!C469="","",参照!C469)</f>
        <v/>
      </c>
      <c r="AX469" s="52" t="str">
        <f>IF(参照!D469="","",参照!D469)</f>
        <v>メニューB</v>
      </c>
      <c r="AY469" s="52">
        <f>IF(参照!E469="","",参照!E469)</f>
        <v>4.44E-4</v>
      </c>
      <c r="AZ469" s="52" t="str">
        <f>IF(参照!F469="","",参照!F469)</f>
        <v>ひおき地域エネルギー(株)</v>
      </c>
      <c r="BA469" s="52" t="str">
        <f>IF(参照!G469="","",参照!G469)</f>
        <v>ひおき地域エネルギー(株)_メニューB</v>
      </c>
      <c r="BB469" s="52">
        <f t="shared" si="38"/>
        <v>0.44400000000000001</v>
      </c>
      <c r="BD469" s="52" t="str">
        <f>IF(参照!L469="","",参照!L469)</f>
        <v>(株)ファラデー</v>
      </c>
    </row>
    <row r="470" spans="47:56">
      <c r="AU470" s="52" t="str">
        <f>IF(参照!A470="","",参照!A470)</f>
        <v/>
      </c>
      <c r="AV470" s="52" t="str">
        <f>IF(参照!B470="","",参照!B470)</f>
        <v/>
      </c>
      <c r="AW470" s="52" t="str">
        <f>IF(参照!C470="","",参照!C470)</f>
        <v/>
      </c>
      <c r="AX470" s="52" t="str">
        <f>IF(参照!D470="","",参照!D470)</f>
        <v>メニューC(残差)</v>
      </c>
      <c r="AY470" s="52">
        <f>IF(参照!E470="","",参照!E470)</f>
        <v>4.2299999999999998E-4</v>
      </c>
      <c r="AZ470" s="52" t="str">
        <f>IF(参照!F470="","",参照!F470)</f>
        <v>ひおき地域エネルギー(株)</v>
      </c>
      <c r="BA470" s="52" t="str">
        <f>IF(参照!G470="","",参照!G470)</f>
        <v>ひおき地域エネルギー(株)_メニューC(残差)</v>
      </c>
      <c r="BB470" s="52">
        <f t="shared" si="38"/>
        <v>0.42299999999999999</v>
      </c>
      <c r="BD470" s="52" t="str">
        <f>IF(参照!L470="","",参照!L470)</f>
        <v>(株)フィット</v>
      </c>
    </row>
    <row r="471" spans="47:56">
      <c r="AU471" s="52" t="str">
        <f>IF(参照!A471="","",参照!A471)</f>
        <v/>
      </c>
      <c r="AV471" s="52" t="str">
        <f>IF(参照!B471="","",参照!B471)</f>
        <v/>
      </c>
      <c r="AW471" s="52" t="str">
        <f>IF(参照!C471="","",参照!C471)</f>
        <v/>
      </c>
      <c r="AX471" s="52" t="str">
        <f>IF(参照!D471="","",参照!D471)</f>
        <v>(参考値)事業者全体</v>
      </c>
      <c r="AY471" s="52">
        <f>IF(参照!E471="","",参照!E471)</f>
        <v>4.9200000000000003E-4</v>
      </c>
      <c r="AZ471" s="52" t="str">
        <f>IF(参照!F471="","",参照!F471)</f>
        <v>ひおき地域エネルギー(株)</v>
      </c>
      <c r="BA471" s="52" t="str">
        <f>IF(参照!G471="","",参照!G471)</f>
        <v>ひおき地域エネルギー(株)_(参考値)事業者全体</v>
      </c>
      <c r="BB471" s="52">
        <f t="shared" si="38"/>
        <v>0.49200000000000005</v>
      </c>
      <c r="BD471" s="52" t="str">
        <f>IF(参照!L471="","",参照!L471)</f>
        <v>フィンテックラボ協同組合</v>
      </c>
    </row>
    <row r="472" spans="47:56">
      <c r="AU472" s="52" t="str">
        <f>IF(参照!A472="","",参照!A472)</f>
        <v>A0189</v>
      </c>
      <c r="AV472" s="52" t="str">
        <f>IF(参照!B472="","",参照!B472)</f>
        <v>和歌山電力(株)</v>
      </c>
      <c r="AW472" s="52">
        <f>IF(参照!C472="","",参照!C472)</f>
        <v>4.75E-4</v>
      </c>
      <c r="AX472" s="52" t="str">
        <f>IF(参照!D472="","",参照!D472)</f>
        <v/>
      </c>
      <c r="AY472" s="52">
        <f>IF(参照!E472="","",参照!E472)</f>
        <v>5.2800000000000004E-4</v>
      </c>
      <c r="AZ472" s="52" t="str">
        <f>IF(参照!F472="","",参照!F472)</f>
        <v>和歌山電力(株)</v>
      </c>
      <c r="BA472" s="52" t="str">
        <f>IF(参照!G472="","",参照!G472)</f>
        <v>和歌山電力(株)_</v>
      </c>
      <c r="BB472" s="52">
        <f t="shared" si="38"/>
        <v>0.52800000000000002</v>
      </c>
      <c r="BD472" s="52" t="str">
        <f>IF(参照!L472="","",参照!L472)</f>
        <v>(株)フォーバルテレコム　</v>
      </c>
    </row>
    <row r="473" spans="47:56">
      <c r="AU473" s="52" t="str">
        <f>IF(参照!A473="","",参照!A473)</f>
        <v>A0190</v>
      </c>
      <c r="AV473" s="52" t="str">
        <f>IF(参照!B473="","",参照!B473)</f>
        <v>日本瓦斯(株)(旧：(株)エナジードリーム)</v>
      </c>
      <c r="AW473" s="52">
        <f>IF(参照!C473="","",参照!C473)</f>
        <v>5.04E-4</v>
      </c>
      <c r="AX473" s="52" t="str">
        <f>IF(参照!D473="","",参照!D473)</f>
        <v/>
      </c>
      <c r="AY473" s="52">
        <f>IF(参照!E473="","",参照!E473)</f>
        <v>4.8999999999999998E-4</v>
      </c>
      <c r="AZ473" s="52" t="str">
        <f>IF(参照!F473="","",参照!F473)</f>
        <v>日本瓦斯(株)(旧：(株)エナジードリーム)</v>
      </c>
      <c r="BA473" s="52" t="str">
        <f>IF(参照!G473="","",参照!G473)</f>
        <v>日本瓦斯(株)(旧：(株)エナジードリーム)_</v>
      </c>
      <c r="BB473" s="52">
        <f t="shared" si="38"/>
        <v>0.49</v>
      </c>
      <c r="BD473" s="52" t="str">
        <f>IF(参照!L473="","",参照!L473)</f>
        <v>(株)フォレストパワー</v>
      </c>
    </row>
    <row r="474" spans="47:56">
      <c r="AU474" s="52" t="str">
        <f>IF(参照!A474="","",参照!A474)</f>
        <v>A0191</v>
      </c>
      <c r="AV474" s="52" t="str">
        <f>IF(参照!B474="","",参照!B474)</f>
        <v>(株)トドック電力</v>
      </c>
      <c r="AW474" s="52">
        <f>IF(参照!C474="","",参照!C474)</f>
        <v>4.6999999999999999E-4</v>
      </c>
      <c r="AX474" s="52" t="str">
        <f>IF(参照!D474="","",参照!D474)</f>
        <v/>
      </c>
      <c r="AY474" s="52">
        <f>IF(参照!E474="","",参照!E474)</f>
        <v>3.7199999999999999E-4</v>
      </c>
      <c r="AZ474" s="52" t="str">
        <f>IF(参照!F474="","",参照!F474)</f>
        <v>(株)トドック電力</v>
      </c>
      <c r="BA474" s="52" t="str">
        <f>IF(参照!G474="","",参照!G474)</f>
        <v>(株)トドック電力_</v>
      </c>
      <c r="BB474" s="52">
        <f t="shared" si="38"/>
        <v>0.372</v>
      </c>
      <c r="BD474" s="52" t="str">
        <f>IF(参照!L474="","",参照!L474)</f>
        <v>ふかやｅパワー(株)</v>
      </c>
    </row>
    <row r="475" spans="47:56">
      <c r="AU475" s="52" t="str">
        <f>IF(参照!A475="","",参照!A475)</f>
        <v>A0193</v>
      </c>
      <c r="AV475" s="52" t="str">
        <f>IF(参照!B475="","",参照!B475)</f>
        <v>九電みらいエナジー(株)</v>
      </c>
      <c r="AW475" s="52">
        <f>IF(参照!C475="","",参照!C475)</f>
        <v>4.6999999999999999E-4</v>
      </c>
      <c r="AX475" s="52" t="str">
        <f>IF(参照!D475="","",参照!D475)</f>
        <v>メニューA</v>
      </c>
      <c r="AY475" s="52">
        <f>IF(参照!E475="","",参照!E475)</f>
        <v>0</v>
      </c>
      <c r="AZ475" s="52" t="str">
        <f>IF(参照!F475="","",参照!F475)</f>
        <v>九電みらいエナジー(株)</v>
      </c>
      <c r="BA475" s="52" t="str">
        <f>IF(参照!G475="","",参照!G475)</f>
        <v>九電みらいエナジー(株)_メニューA</v>
      </c>
      <c r="BB475" s="52">
        <f t="shared" si="38"/>
        <v>0</v>
      </c>
      <c r="BD475" s="52" t="str">
        <f>IF(参照!L475="","",参照!L475)</f>
        <v>福井電力(株)</v>
      </c>
    </row>
    <row r="476" spans="47:56">
      <c r="AU476" s="52" t="str">
        <f>IF(参照!A476="","",参照!A476)</f>
        <v/>
      </c>
      <c r="AV476" s="52" t="str">
        <f>IF(参照!B476="","",参照!B476)</f>
        <v/>
      </c>
      <c r="AW476" s="52" t="str">
        <f>IF(参照!C476="","",参照!C476)</f>
        <v/>
      </c>
      <c r="AX476" s="52" t="str">
        <f>IF(参照!D476="","",参照!D476)</f>
        <v>メニューB</v>
      </c>
      <c r="AY476" s="52">
        <f>IF(参照!E476="","",参照!E476)</f>
        <v>4.3100000000000001E-4</v>
      </c>
      <c r="AZ476" s="52" t="str">
        <f>IF(参照!F476="","",参照!F476)</f>
        <v>九電みらいエナジー(株)</v>
      </c>
      <c r="BA476" s="52" t="str">
        <f>IF(参照!G476="","",参照!G476)</f>
        <v>九電みらいエナジー(株)_メニューB</v>
      </c>
      <c r="BB476" s="52">
        <f t="shared" si="38"/>
        <v>0.43099999999999999</v>
      </c>
      <c r="BD476" s="52" t="str">
        <f>IF(参照!L476="","",参照!L476)</f>
        <v>ふくしま新電力(株)</v>
      </c>
    </row>
    <row r="477" spans="47:56">
      <c r="AU477" s="52" t="str">
        <f>IF(参照!A477="","",参照!A477)</f>
        <v/>
      </c>
      <c r="AV477" s="52" t="str">
        <f>IF(参照!B477="","",参照!B477)</f>
        <v/>
      </c>
      <c r="AW477" s="52" t="str">
        <f>IF(参照!C477="","",参照!C477)</f>
        <v/>
      </c>
      <c r="AX477" s="52" t="str">
        <f>IF(参照!D477="","",参照!D477)</f>
        <v>メニューC(残差)</v>
      </c>
      <c r="AY477" s="52">
        <f>IF(参照!E477="","",参照!E477)</f>
        <v>4.7399999999999997E-4</v>
      </c>
      <c r="AZ477" s="52" t="str">
        <f>IF(参照!F477="","",参照!F477)</f>
        <v>九電みらいエナジー(株)</v>
      </c>
      <c r="BA477" s="52" t="str">
        <f>IF(参照!G477="","",参照!G477)</f>
        <v>九電みらいエナジー(株)_メニューC(残差)</v>
      </c>
      <c r="BB477" s="52">
        <f t="shared" si="38"/>
        <v>0.47399999999999998</v>
      </c>
      <c r="BD477" s="52" t="str">
        <f>IF(参照!L477="","",参照!L477)</f>
        <v>福島フェニックス電力(株)</v>
      </c>
    </row>
    <row r="478" spans="47:56">
      <c r="AU478" s="52" t="str">
        <f>IF(参照!A478="","",参照!A478)</f>
        <v/>
      </c>
      <c r="AV478" s="52" t="str">
        <f>IF(参照!B478="","",参照!B478)</f>
        <v/>
      </c>
      <c r="AW478" s="52" t="str">
        <f>IF(参照!C478="","",参照!C478)</f>
        <v/>
      </c>
      <c r="AX478" s="52" t="str">
        <f>IF(参照!D478="","",参照!D478)</f>
        <v>(参考値)事業者全体</v>
      </c>
      <c r="AY478" s="52">
        <f>IF(参照!E478="","",参照!E478)</f>
        <v>4.7399999999999997E-4</v>
      </c>
      <c r="AZ478" s="52" t="str">
        <f>IF(参照!F478="","",参照!F478)</f>
        <v>九電みらいエナジー(株)</v>
      </c>
      <c r="BA478" s="52" t="str">
        <f>IF(参照!G478="","",参照!G478)</f>
        <v>九電みらいエナジー(株)_(参考値)事業者全体</v>
      </c>
      <c r="BB478" s="52">
        <f t="shared" si="38"/>
        <v>0.47399999999999998</v>
      </c>
      <c r="BD478" s="52" t="str">
        <f>IF(参照!L478="","",参照!L478)</f>
        <v>(株)ふくしま未来パワー</v>
      </c>
    </row>
    <row r="479" spans="47:56">
      <c r="AU479" s="52" t="str">
        <f>IF(参照!A479="","",参照!A479)</f>
        <v>A0194</v>
      </c>
      <c r="AV479" s="52" t="str">
        <f>IF(参照!B479="","",参照!B479)</f>
        <v>(株)ミツウロコヴェッセル</v>
      </c>
      <c r="AW479" s="52">
        <f>IF(参照!C479="","",参照!C479)</f>
        <v>5.2500000000000008E-4</v>
      </c>
      <c r="AX479" s="52" t="str">
        <f>IF(参照!D479="","",参照!D479)</f>
        <v/>
      </c>
      <c r="AY479" s="52">
        <f>IF(参照!E479="","",参照!E479)</f>
        <v>4.6900000000000002E-4</v>
      </c>
      <c r="AZ479" s="52" t="str">
        <f>IF(参照!F479="","",参照!F479)</f>
        <v>(株)ミツウロコヴェッセル</v>
      </c>
      <c r="BA479" s="52" t="str">
        <f>IF(参照!G479="","",参照!G479)</f>
        <v>(株)ミツウロコヴェッセル_</v>
      </c>
      <c r="BB479" s="52">
        <f t="shared" si="38"/>
        <v>0.46900000000000003</v>
      </c>
      <c r="BD479" s="52" t="str">
        <f>IF(参照!L479="","",参照!L479)</f>
        <v>ふくのしま電力(株)</v>
      </c>
    </row>
    <row r="480" spans="47:56">
      <c r="AU480" s="52" t="str">
        <f>IF(参照!A480="","",参照!A480)</f>
        <v>A0195</v>
      </c>
      <c r="AV480" s="52" t="str">
        <f>IF(参照!B480="","",参照!B480)</f>
        <v>(株)フォレストパワー</v>
      </c>
      <c r="AW480" s="52">
        <f>IF(参照!C480="","",参照!C480)</f>
        <v>3.1999999999999999E-5</v>
      </c>
      <c r="AX480" s="52" t="str">
        <f>IF(参照!D480="","",参照!D480)</f>
        <v>メニューA</v>
      </c>
      <c r="AY480" s="52">
        <f>IF(参照!E480="","",参照!E480)</f>
        <v>3.77E-4</v>
      </c>
      <c r="AZ480" s="52" t="str">
        <f>IF(参照!F480="","",参照!F480)</f>
        <v>(株)フォレストパワー</v>
      </c>
      <c r="BA480" s="52" t="str">
        <f>IF(参照!G480="","",参照!G480)</f>
        <v>(株)フォレストパワー_メニューA</v>
      </c>
      <c r="BB480" s="52">
        <f t="shared" si="38"/>
        <v>0.377</v>
      </c>
      <c r="BD480" s="52" t="str">
        <f>IF(参照!L480="","",参照!L480)</f>
        <v>福山未来エナジー(株)</v>
      </c>
    </row>
    <row r="481" spans="47:56">
      <c r="AU481" s="52" t="str">
        <f>IF(参照!A481="","",参照!A481)</f>
        <v/>
      </c>
      <c r="AV481" s="52" t="str">
        <f>IF(参照!B481="","",参照!B481)</f>
        <v/>
      </c>
      <c r="AW481" s="52" t="str">
        <f>IF(参照!C481="","",参照!C481)</f>
        <v/>
      </c>
      <c r="AX481" s="52" t="str">
        <f>IF(参照!D481="","",参照!D481)</f>
        <v>メニューB(残差)</v>
      </c>
      <c r="AY481" s="52">
        <f>IF(参照!E481="","",参照!E481)</f>
        <v>4.2999999999999999E-4</v>
      </c>
      <c r="AZ481" s="52" t="str">
        <f>IF(参照!F481="","",参照!F481)</f>
        <v>(株)フォレストパワー</v>
      </c>
      <c r="BA481" s="52" t="str">
        <f>IF(参照!G481="","",参照!G481)</f>
        <v>(株)フォレストパワー_メニューB(残差)</v>
      </c>
      <c r="BB481" s="52">
        <f t="shared" si="38"/>
        <v>0.43</v>
      </c>
      <c r="BD481" s="52" t="str">
        <f>IF(参照!L481="","",参照!L481)</f>
        <v>富士山エナジー(株)</v>
      </c>
    </row>
    <row r="482" spans="47:56">
      <c r="AU482" s="52" t="str">
        <f>IF(参照!A482="","",参照!A482)</f>
        <v/>
      </c>
      <c r="AV482" s="52" t="str">
        <f>IF(参照!B482="","",参照!B482)</f>
        <v/>
      </c>
      <c r="AW482" s="52" t="str">
        <f>IF(参照!C482="","",参照!C482)</f>
        <v/>
      </c>
      <c r="AX482" s="52" t="str">
        <f>IF(参照!D482="","",参照!D482)</f>
        <v>(参考値)事業者全体</v>
      </c>
      <c r="AY482" s="52">
        <f>IF(参照!E482="","",参照!E482)</f>
        <v>5.6899999999999995E-4</v>
      </c>
      <c r="AZ482" s="52" t="str">
        <f>IF(参照!F482="","",参照!F482)</f>
        <v>(株)フォレストパワー</v>
      </c>
      <c r="BA482" s="52" t="str">
        <f>IF(参照!G482="","",参照!G482)</f>
        <v>(株)フォレストパワー_(参考値)事業者全体</v>
      </c>
      <c r="BB482" s="52">
        <f t="shared" si="38"/>
        <v>0.56899999999999995</v>
      </c>
      <c r="BD482" s="52" t="str">
        <f>IF(参照!L482="","",参照!L482)</f>
        <v>(株)富士山電力</v>
      </c>
    </row>
    <row r="483" spans="47:56">
      <c r="AU483" s="52" t="str">
        <f>IF(参照!A483="","",参照!A483)</f>
        <v>A0196</v>
      </c>
      <c r="AV483" s="52" t="str">
        <f>IF(参照!B483="","",参照!B483)</f>
        <v>日高都市ガス(株)</v>
      </c>
      <c r="AW483" s="52">
        <f>IF(参照!C483="","",参照!C483)</f>
        <v>3.6400000000000001E-4</v>
      </c>
      <c r="AX483" s="52" t="str">
        <f>IF(参照!D483="","",参照!D483)</f>
        <v/>
      </c>
      <c r="AY483" s="52">
        <f>IF(参照!E483="","",参照!E483)</f>
        <v>3.0800000000000001E-4</v>
      </c>
      <c r="AZ483" s="52" t="str">
        <f>IF(参照!F483="","",参照!F483)</f>
        <v>日高都市ガス(株)</v>
      </c>
      <c r="BA483" s="52" t="str">
        <f>IF(参照!G483="","",参照!G483)</f>
        <v>日高都市ガス(株)_</v>
      </c>
      <c r="BB483" s="52">
        <f t="shared" si="38"/>
        <v>0.308</v>
      </c>
      <c r="BD483" s="52" t="str">
        <f>IF(参照!L483="","",参照!L483)</f>
        <v>(株)藤田商店</v>
      </c>
    </row>
    <row r="484" spans="47:56">
      <c r="AU484" s="52" t="str">
        <f>IF(参照!A484="","",参照!A484)</f>
        <v>A0197</v>
      </c>
      <c r="AV484" s="52" t="str">
        <f>IF(参照!B484="","",参照!B484)</f>
        <v>(株)アドバンテック</v>
      </c>
      <c r="AW484" s="52">
        <f>IF(参照!C484="","",参照!C484)</f>
        <v>3.8299999999999999E-4</v>
      </c>
      <c r="AX484" s="52" t="str">
        <f>IF(参照!D484="","",参照!D484)</f>
        <v>メニューA</v>
      </c>
      <c r="AY484" s="52">
        <f>IF(参照!E484="","",参照!E484)</f>
        <v>0</v>
      </c>
      <c r="AZ484" s="52" t="str">
        <f>IF(参照!F484="","",参照!F484)</f>
        <v>(株)アドバンテック</v>
      </c>
      <c r="BA484" s="52" t="str">
        <f>IF(参照!G484="","",参照!G484)</f>
        <v>(株)アドバンテック_メニューA</v>
      </c>
      <c r="BB484" s="52">
        <f t="shared" si="38"/>
        <v>0</v>
      </c>
      <c r="BD484" s="52" t="str">
        <f>IF(参照!L484="","",参照!L484)</f>
        <v>武州瓦斯(株)</v>
      </c>
    </row>
    <row r="485" spans="47:56">
      <c r="AU485" s="52" t="str">
        <f>IF(参照!A485="","",参照!A485)</f>
        <v/>
      </c>
      <c r="AV485" s="52" t="str">
        <f>IF(参照!B485="","",参照!B485)</f>
        <v/>
      </c>
      <c r="AW485" s="52" t="str">
        <f>IF(参照!C485="","",参照!C485)</f>
        <v/>
      </c>
      <c r="AX485" s="52" t="str">
        <f>IF(参照!D485="","",参照!D485)</f>
        <v>メニューB</v>
      </c>
      <c r="AY485" s="52">
        <f>IF(参照!E485="","",参照!E485)</f>
        <v>0</v>
      </c>
      <c r="AZ485" s="52" t="str">
        <f>IF(参照!F485="","",参照!F485)</f>
        <v>(株)アドバンテック</v>
      </c>
      <c r="BA485" s="52" t="str">
        <f>IF(参照!G485="","",参照!G485)</f>
        <v>(株)アドバンテック_メニューB</v>
      </c>
      <c r="BB485" s="52">
        <f t="shared" si="38"/>
        <v>0</v>
      </c>
      <c r="BD485" s="52" t="str">
        <f>IF(参照!L485="","",参照!L485)</f>
        <v>(株)フソウ・エナジー</v>
      </c>
    </row>
    <row r="486" spans="47:56">
      <c r="AU486" s="52" t="str">
        <f>IF(参照!A486="","",参照!A486)</f>
        <v/>
      </c>
      <c r="AV486" s="52" t="str">
        <f>IF(参照!B486="","",参照!B486)</f>
        <v/>
      </c>
      <c r="AW486" s="52" t="str">
        <f>IF(参照!C486="","",参照!C486)</f>
        <v/>
      </c>
      <c r="AX486" s="52" t="str">
        <f>IF(参照!D486="","",参照!D486)</f>
        <v>メニューC</v>
      </c>
      <c r="AY486" s="52">
        <f>IF(参照!E486="","",参照!E486)</f>
        <v>0</v>
      </c>
      <c r="AZ486" s="52" t="str">
        <f>IF(参照!F486="","",参照!F486)</f>
        <v>(株)アドバンテック</v>
      </c>
      <c r="BA486" s="52" t="str">
        <f>IF(参照!G486="","",参照!G486)</f>
        <v>(株)アドバンテック_メニューC</v>
      </c>
      <c r="BB486" s="52">
        <f t="shared" si="38"/>
        <v>0</v>
      </c>
      <c r="BD486" s="52" t="str">
        <f>IF(参照!L486="","",参照!L486)</f>
        <v>府中・調布まちなかエナジー(株)</v>
      </c>
    </row>
    <row r="487" spans="47:56">
      <c r="AU487" s="52" t="str">
        <f>IF(参照!A487="","",参照!A487)</f>
        <v/>
      </c>
      <c r="AV487" s="52" t="str">
        <f>IF(参照!B487="","",参照!B487)</f>
        <v/>
      </c>
      <c r="AW487" s="52" t="str">
        <f>IF(参照!C487="","",参照!C487)</f>
        <v/>
      </c>
      <c r="AX487" s="52" t="str">
        <f>IF(参照!D487="","",参照!D487)</f>
        <v>メニューD</v>
      </c>
      <c r="AY487" s="52">
        <f>IF(参照!E487="","",参照!E487)</f>
        <v>8.8400000000000002E-4</v>
      </c>
      <c r="AZ487" s="52" t="str">
        <f>IF(参照!F487="","",参照!F487)</f>
        <v>(株)アドバンテック</v>
      </c>
      <c r="BA487" s="52" t="str">
        <f>IF(参照!G487="","",参照!G487)</f>
        <v>(株)アドバンテック_メニューD</v>
      </c>
      <c r="BB487" s="52">
        <f t="shared" si="38"/>
        <v>0.88400000000000001</v>
      </c>
      <c r="BD487" s="52" t="str">
        <f>IF(参照!L487="","",参照!L487)</f>
        <v>武陽ガス(株)</v>
      </c>
    </row>
    <row r="488" spans="47:56">
      <c r="AU488" s="52" t="str">
        <f>IF(参照!A488="","",参照!A488)</f>
        <v/>
      </c>
      <c r="AV488" s="52" t="str">
        <f>IF(参照!B488="","",参照!B488)</f>
        <v/>
      </c>
      <c r="AW488" s="52" t="str">
        <f>IF(参照!C488="","",参照!C488)</f>
        <v/>
      </c>
      <c r="AX488" s="52" t="str">
        <f>IF(参照!D488="","",参照!D488)</f>
        <v>メニューE(残差)</v>
      </c>
      <c r="AY488" s="52">
        <f>IF(参照!E488="","",参照!E488)</f>
        <v>4.2000000000000004E-5</v>
      </c>
      <c r="AZ488" s="52" t="str">
        <f>IF(参照!F488="","",参照!F488)</f>
        <v>(株)アドバンテック</v>
      </c>
      <c r="BA488" s="52" t="str">
        <f>IF(参照!G488="","",参照!G488)</f>
        <v>(株)アドバンテック_メニューE(残差)</v>
      </c>
      <c r="BB488" s="52">
        <f t="shared" si="38"/>
        <v>4.2000000000000003E-2</v>
      </c>
      <c r="BD488" s="52" t="str">
        <f>IF(参照!L488="","",参照!L488)</f>
        <v>フラットエナジー(株)</v>
      </c>
    </row>
    <row r="489" spans="47:56">
      <c r="AU489" s="52" t="str">
        <f>IF(参照!A489="","",参照!A489)</f>
        <v/>
      </c>
      <c r="AV489" s="52" t="str">
        <f>IF(参照!B489="","",参照!B489)</f>
        <v/>
      </c>
      <c r="AW489" s="52" t="str">
        <f>IF(参照!C489="","",参照!C489)</f>
        <v/>
      </c>
      <c r="AX489" s="52" t="str">
        <f>IF(参照!D489="","",参照!D489)</f>
        <v>(参考値)事業者全体</v>
      </c>
      <c r="AY489" s="52">
        <f>IF(参照!E489="","",参照!E489)</f>
        <v>4.9799999999999996E-4</v>
      </c>
      <c r="AZ489" s="52" t="str">
        <f>IF(参照!F489="","",参照!F489)</f>
        <v>(株)アドバンテック</v>
      </c>
      <c r="BA489" s="52" t="str">
        <f>IF(参照!G489="","",参照!G489)</f>
        <v>(株)アドバンテック_(参考値)事業者全体</v>
      </c>
      <c r="BB489" s="52">
        <f t="shared" si="38"/>
        <v>0.49799999999999994</v>
      </c>
      <c r="BD489" s="52" t="str">
        <f>IF(参照!L489="","",参照!L489)</f>
        <v>フラワーペイメント(株)</v>
      </c>
    </row>
    <row r="490" spans="47:56">
      <c r="AU490" s="52" t="str">
        <f>IF(参照!A490="","",参照!A490)</f>
        <v>A0199</v>
      </c>
      <c r="AV490" s="52" t="str">
        <f>IF(参照!B490="","",参照!B490)</f>
        <v>ローカルエナジー(株)</v>
      </c>
      <c r="AW490" s="52">
        <f>IF(参照!C490="","",参照!C490)</f>
        <v>4.4000000000000002E-4</v>
      </c>
      <c r="AX490" s="52" t="str">
        <f>IF(参照!D490="","",参照!D490)</f>
        <v>メニューA</v>
      </c>
      <c r="AY490" s="52">
        <f>IF(参照!E490="","",参照!E490)</f>
        <v>0</v>
      </c>
      <c r="AZ490" s="52" t="str">
        <f>IF(参照!F490="","",参照!F490)</f>
        <v>ローカルエナジー(株)</v>
      </c>
      <c r="BA490" s="52" t="str">
        <f>IF(参照!G490="","",参照!G490)</f>
        <v>ローカルエナジー(株)_メニューA</v>
      </c>
      <c r="BB490" s="52">
        <f t="shared" si="38"/>
        <v>0</v>
      </c>
      <c r="BD490" s="52" t="str">
        <f>IF(参照!L490="","",参照!L490)</f>
        <v>(株)ぶんごおおのエナジー</v>
      </c>
    </row>
    <row r="491" spans="47:56">
      <c r="AU491" s="52" t="str">
        <f>IF(参照!A491="","",参照!A491)</f>
        <v/>
      </c>
      <c r="AV491" s="52" t="str">
        <f>IF(参照!B491="","",参照!B491)</f>
        <v/>
      </c>
      <c r="AW491" s="52" t="str">
        <f>IF(参照!C491="","",参照!C491)</f>
        <v/>
      </c>
      <c r="AX491" s="52" t="str">
        <f>IF(参照!D491="","",参照!D491)</f>
        <v>メニューB(残差)</v>
      </c>
      <c r="AY491" s="52">
        <f>IF(参照!E491="","",参照!E491)</f>
        <v>4.2099999999999999E-4</v>
      </c>
      <c r="AZ491" s="52" t="str">
        <f>IF(参照!F491="","",参照!F491)</f>
        <v>ローカルエナジー(株)</v>
      </c>
      <c r="BA491" s="52" t="str">
        <f>IF(参照!G491="","",参照!G491)</f>
        <v>ローカルエナジー(株)_メニューB(残差)</v>
      </c>
      <c r="BB491" s="52">
        <f t="shared" si="38"/>
        <v>0.42099999999999999</v>
      </c>
      <c r="BD491" s="52" t="str">
        <f>IF(参照!L491="","",参照!L491)</f>
        <v>(株)ホープエナジー</v>
      </c>
    </row>
    <row r="492" spans="47:56">
      <c r="AU492" s="52" t="str">
        <f>IF(参照!A492="","",参照!A492)</f>
        <v/>
      </c>
      <c r="AV492" s="52" t="str">
        <f>IF(参照!B492="","",参照!B492)</f>
        <v/>
      </c>
      <c r="AW492" s="52" t="str">
        <f>IF(参照!C492="","",参照!C492)</f>
        <v/>
      </c>
      <c r="AX492" s="52" t="str">
        <f>IF(参照!D492="","",参照!D492)</f>
        <v>(参考値)事業者全体</v>
      </c>
      <c r="AY492" s="52">
        <f>IF(参照!E492="","",参照!E492)</f>
        <v>3.19E-4</v>
      </c>
      <c r="AZ492" s="52" t="str">
        <f>IF(参照!F492="","",参照!F492)</f>
        <v>ローカルエナジー(株)</v>
      </c>
      <c r="BA492" s="52" t="str">
        <f>IF(参照!G492="","",参照!G492)</f>
        <v>ローカルエナジー(株)_(参考値)事業者全体</v>
      </c>
      <c r="BB492" s="52">
        <f t="shared" si="38"/>
        <v>0.31900000000000001</v>
      </c>
      <c r="BD492" s="52" t="str">
        <f>IF(参照!L492="","",参照!L492)</f>
        <v>ホームタウンエナジー(株)</v>
      </c>
    </row>
    <row r="493" spans="47:56">
      <c r="AU493" s="52" t="str">
        <f>IF(参照!A493="","",参照!A493)</f>
        <v>A0200</v>
      </c>
      <c r="AV493" s="52" t="str">
        <f>IF(参照!B493="","",参照!B493)</f>
        <v>エネックス(株)</v>
      </c>
      <c r="AW493" s="52">
        <f>IF(参照!C493="","",参照!C493)</f>
        <v>3.01E-4</v>
      </c>
      <c r="AX493" s="52" t="str">
        <f>IF(参照!D493="","",参照!D493)</f>
        <v>メニューA</v>
      </c>
      <c r="AY493" s="52">
        <f>IF(参照!E493="","",参照!E493)</f>
        <v>0</v>
      </c>
      <c r="AZ493" s="52" t="str">
        <f>IF(参照!F493="","",参照!F493)</f>
        <v>エネックス(株)</v>
      </c>
      <c r="BA493" s="52" t="str">
        <f>IF(参照!G493="","",参照!G493)</f>
        <v>エネックス(株)_メニューA</v>
      </c>
      <c r="BB493" s="52">
        <f t="shared" si="38"/>
        <v>0</v>
      </c>
      <c r="BD493" s="52" t="str">
        <f>IF(参照!L493="","",参照!L493)</f>
        <v>(株)ほくだん</v>
      </c>
    </row>
    <row r="494" spans="47:56">
      <c r="AU494" s="52" t="str">
        <f>IF(参照!A494="","",参照!A494)</f>
        <v/>
      </c>
      <c r="AV494" s="52" t="str">
        <f>IF(参照!B494="","",参照!B494)</f>
        <v/>
      </c>
      <c r="AW494" s="52" t="str">
        <f>IF(参照!C494="","",参照!C494)</f>
        <v/>
      </c>
      <c r="AX494" s="52" t="str">
        <f>IF(参照!D494="","",参照!D494)</f>
        <v>メニューB(残差)</v>
      </c>
      <c r="AY494" s="52">
        <f>IF(参照!E494="","",参照!E494)</f>
        <v>2.12E-4</v>
      </c>
      <c r="AZ494" s="52" t="str">
        <f>IF(参照!F494="","",参照!F494)</f>
        <v>エネックス(株)</v>
      </c>
      <c r="BA494" s="52" t="str">
        <f>IF(参照!G494="","",参照!G494)</f>
        <v>エネックス(株)_メニューB(残差)</v>
      </c>
      <c r="BB494" s="52">
        <f t="shared" si="38"/>
        <v>0.21199999999999999</v>
      </c>
      <c r="BD494" s="52" t="str">
        <f>IF(参照!L494="","",参照!L494)</f>
        <v>北陸電力ビズ・エナジーソリューション(株)</v>
      </c>
    </row>
    <row r="495" spans="47:56">
      <c r="AU495" s="52" t="str">
        <f>IF(参照!A495="","",参照!A495)</f>
        <v/>
      </c>
      <c r="AV495" s="52" t="str">
        <f>IF(参照!B495="","",参照!B495)</f>
        <v/>
      </c>
      <c r="AW495" s="52" t="str">
        <f>IF(参照!C495="","",参照!C495)</f>
        <v/>
      </c>
      <c r="AX495" s="52" t="str">
        <f>IF(参照!D495="","",参照!D495)</f>
        <v>(参考値)事業者全体</v>
      </c>
      <c r="AY495" s="52">
        <f>IF(参照!E495="","",参照!E495)</f>
        <v>2.5599999999999999E-4</v>
      </c>
      <c r="AZ495" s="52" t="str">
        <f>IF(参照!F495="","",参照!F495)</f>
        <v>エネックス(株)</v>
      </c>
      <c r="BA495" s="52" t="str">
        <f>IF(参照!G495="","",参照!G495)</f>
        <v>エネックス(株)_(参考値)事業者全体</v>
      </c>
      <c r="BB495" s="52">
        <f t="shared" si="38"/>
        <v>0.25600000000000001</v>
      </c>
      <c r="BD495" s="52" t="str">
        <f>IF(参照!L495="","",参照!L495)</f>
        <v>北海道瓦斯(株)</v>
      </c>
    </row>
    <row r="496" spans="47:56">
      <c r="AU496" s="52" t="str">
        <f>IF(参照!A496="","",参照!A496)</f>
        <v>A0203</v>
      </c>
      <c r="AV496" s="52" t="str">
        <f>IF(参照!B496="","",参照!B496)</f>
        <v>(株)レクスポート</v>
      </c>
      <c r="AW496" s="52">
        <f>IF(参照!C496="","",参照!C496)</f>
        <v>4.0999999999999999E-4</v>
      </c>
      <c r="AX496" s="52" t="str">
        <f>IF(参照!D496="","",参照!D496)</f>
        <v/>
      </c>
      <c r="AY496" s="52">
        <f>IF(参照!E496="","",参照!E496)</f>
        <v>3.5399999999999999E-4</v>
      </c>
      <c r="AZ496" s="52" t="str">
        <f>IF(参照!F496="","",参照!F496)</f>
        <v>(株)レクスポート</v>
      </c>
      <c r="BA496" s="52" t="str">
        <f>IF(参照!G496="","",参照!G496)</f>
        <v>(株)レクスポート_</v>
      </c>
      <c r="BB496" s="52">
        <f t="shared" si="38"/>
        <v>0.35399999999999998</v>
      </c>
      <c r="BD496" s="52" t="str">
        <f>IF(参照!L496="","",参照!L496)</f>
        <v>北海道電力コクリエーション(株)</v>
      </c>
    </row>
    <row r="497" spans="47:56">
      <c r="AU497" s="52" t="str">
        <f>IF(参照!A497="","",参照!A497)</f>
        <v>A0204</v>
      </c>
      <c r="AV497" s="52" t="str">
        <f>IF(参照!B497="","",参照!B497)</f>
        <v>なでしこ電力(株)</v>
      </c>
      <c r="AW497" s="52">
        <f>IF(参照!C497="","",参照!C497)</f>
        <v>3.4E-5</v>
      </c>
      <c r="AX497" s="52" t="str">
        <f>IF(参照!D497="","",参照!D497)</f>
        <v/>
      </c>
      <c r="AY497" s="52">
        <f>IF(参照!E497="","",参照!E497)</f>
        <v>4.1800000000000002E-4</v>
      </c>
      <c r="AZ497" s="52" t="str">
        <f>IF(参照!F497="","",参照!F497)</f>
        <v>なでしこ電力(株)</v>
      </c>
      <c r="BA497" s="52" t="str">
        <f>IF(参照!G497="","",参照!G497)</f>
        <v>なでしこ電力(株)_</v>
      </c>
      <c r="BB497" s="52">
        <f t="shared" si="38"/>
        <v>0.41800000000000004</v>
      </c>
      <c r="BD497" s="52" t="str">
        <f>IF(参照!L497="","",参照!L497)</f>
        <v>(株)坊っちゃん電力</v>
      </c>
    </row>
    <row r="498" spans="47:56">
      <c r="AU498" s="52" t="str">
        <f>IF(参照!A498="","",参照!A498)</f>
        <v>A0206</v>
      </c>
      <c r="AV498" s="52" t="str">
        <f>IF(参照!B498="","",参照!B498)</f>
        <v>日田グリーン電力(株)</v>
      </c>
      <c r="AW498" s="52">
        <f>IF(参照!C498="","",参照!C498)</f>
        <v>3.6999999999999998E-5</v>
      </c>
      <c r="AX498" s="52" t="str">
        <f>IF(参照!D498="","",参照!D498)</f>
        <v>メニューA</v>
      </c>
      <c r="AY498" s="52">
        <f>IF(参照!E498="","",参照!E498)</f>
        <v>0</v>
      </c>
      <c r="AZ498" s="52" t="str">
        <f>IF(参照!F498="","",参照!F498)</f>
        <v>日田グリーン電力(株)</v>
      </c>
      <c r="BA498" s="52" t="str">
        <f>IF(参照!G498="","",参照!G498)</f>
        <v>日田グリーン電力(株)_メニューA</v>
      </c>
      <c r="BB498" s="52">
        <f t="shared" si="38"/>
        <v>0</v>
      </c>
      <c r="BD498" s="52" t="str">
        <f>IF(参照!L498="","",参照!L498)</f>
        <v>穂の国とよはし電力(株)</v>
      </c>
    </row>
    <row r="499" spans="47:56">
      <c r="AU499" s="52" t="str">
        <f>IF(参照!A499="","",参照!A499)</f>
        <v/>
      </c>
      <c r="AV499" s="52" t="str">
        <f>IF(参照!B499="","",参照!B499)</f>
        <v/>
      </c>
      <c r="AW499" s="52" t="str">
        <f>IF(参照!C499="","",参照!C499)</f>
        <v/>
      </c>
      <c r="AX499" s="52" t="str">
        <f>IF(参照!D499="","",参照!D499)</f>
        <v>メニューB(残差)</v>
      </c>
      <c r="AY499" s="52">
        <f>IF(参照!E499="","",参照!E499)</f>
        <v>4.0899999999999997E-4</v>
      </c>
      <c r="AZ499" s="52" t="str">
        <f>IF(参照!F499="","",参照!F499)</f>
        <v>日田グリーン電力(株)</v>
      </c>
      <c r="BA499" s="52" t="str">
        <f>IF(参照!G499="","",参照!G499)</f>
        <v>日田グリーン電力(株)_メニューB(残差)</v>
      </c>
      <c r="BB499" s="52">
        <f t="shared" si="38"/>
        <v>0.40899999999999997</v>
      </c>
      <c r="BD499" s="52" t="str">
        <f>IF(参照!L499="","",参照!L499)</f>
        <v>本庄ガス(株)</v>
      </c>
    </row>
    <row r="500" spans="47:56">
      <c r="AU500" s="52" t="str">
        <f>IF(参照!A500="","",参照!A500)</f>
        <v/>
      </c>
      <c r="AV500" s="52" t="str">
        <f>IF(参照!B500="","",参照!B500)</f>
        <v/>
      </c>
      <c r="AW500" s="52" t="str">
        <f>IF(参照!C500="","",参照!C500)</f>
        <v/>
      </c>
      <c r="AX500" s="52" t="str">
        <f>IF(参照!D500="","",参照!D500)</f>
        <v>(参考値)事業者全体</v>
      </c>
      <c r="AY500" s="52">
        <f>IF(参照!E500="","",参照!E500)</f>
        <v>3.3600000000000004E-4</v>
      </c>
      <c r="AZ500" s="52" t="str">
        <f>IF(参照!F500="","",参照!F500)</f>
        <v>日田グリーン電力(株)</v>
      </c>
      <c r="BA500" s="52" t="str">
        <f>IF(参照!G500="","",参照!G500)</f>
        <v>日田グリーン電力(株)_(参考値)事業者全体</v>
      </c>
      <c r="BB500" s="52">
        <f t="shared" si="38"/>
        <v>0.33600000000000002</v>
      </c>
      <c r="BD500" s="52" t="str">
        <f>IF(参照!L500="","",参照!L500)</f>
        <v>(株)まち未来製作所</v>
      </c>
    </row>
    <row r="501" spans="47:56">
      <c r="AU501" s="52" t="str">
        <f>IF(参照!A501="","",参照!A501)</f>
        <v>A0207</v>
      </c>
      <c r="AV501" s="52" t="str">
        <f>IF(参照!B501="","",参照!B501)</f>
        <v>(株)津軽あっぷるパワー</v>
      </c>
      <c r="AW501" s="52">
        <f>IF(参照!C501="","",参照!C501)</f>
        <v>1.5E-5</v>
      </c>
      <c r="AX501" s="52" t="str">
        <f>IF(参照!D501="","",参照!D501)</f>
        <v/>
      </c>
      <c r="AY501" s="52">
        <f>IF(参照!E501="","",参照!E501)</f>
        <v>4.3600000000000008E-4</v>
      </c>
      <c r="AZ501" s="52" t="str">
        <f>IF(参照!F501="","",参照!F501)</f>
        <v>(株)津軽あっぷるパワー</v>
      </c>
      <c r="BA501" s="52" t="str">
        <f>IF(参照!G501="","",参照!G501)</f>
        <v>(株)津軽あっぷるパワー_</v>
      </c>
      <c r="BB501" s="52">
        <f t="shared" si="38"/>
        <v>0.43600000000000005</v>
      </c>
      <c r="BD501" s="52" t="str">
        <f>IF(参照!L501="","",参照!L501)</f>
        <v>松阪新電力(株)</v>
      </c>
    </row>
    <row r="502" spans="47:56">
      <c r="AU502" s="52" t="str">
        <f>IF(参照!A502="","",参照!A502)</f>
        <v>A0208</v>
      </c>
      <c r="AV502" s="52" t="str">
        <f>IF(参照!B502="","",参照!B502)</f>
        <v>(株)花巻銀河パワー</v>
      </c>
      <c r="AW502" s="52">
        <f>IF(参照!C502="","",参照!C502)</f>
        <v>1.2999999999999999E-5</v>
      </c>
      <c r="AX502" s="52" t="str">
        <f>IF(参照!D502="","",参照!D502)</f>
        <v/>
      </c>
      <c r="AY502" s="52">
        <f>IF(参照!E502="","",参照!E502)</f>
        <v>4.35E-4</v>
      </c>
      <c r="AZ502" s="52" t="str">
        <f>IF(参照!F502="","",参照!F502)</f>
        <v>(株)花巻銀河パワー</v>
      </c>
      <c r="BA502" s="52" t="str">
        <f>IF(参照!G502="","",参照!G502)</f>
        <v>(株)花巻銀河パワー_</v>
      </c>
      <c r="BB502" s="52">
        <f t="shared" si="38"/>
        <v>0.435</v>
      </c>
      <c r="BD502" s="52" t="str">
        <f>IF(参照!L502="","",参照!L502)</f>
        <v>松本ガス(株)</v>
      </c>
    </row>
    <row r="503" spans="47:56">
      <c r="AU503" s="52" t="str">
        <f>IF(参照!A503="","",参照!A503)</f>
        <v>A0209</v>
      </c>
      <c r="AV503" s="52" t="str">
        <f>IF(参照!B503="","",参照!B503)</f>
        <v>埼玉ガス(株)</v>
      </c>
      <c r="AW503" s="52">
        <f>IF(参照!C503="","",参照!C503)</f>
        <v>3.6400000000000001E-4</v>
      </c>
      <c r="AX503" s="52" t="str">
        <f>IF(参照!D503="","",参照!D503)</f>
        <v/>
      </c>
      <c r="AY503" s="52">
        <f>IF(参照!E503="","",参照!E503)</f>
        <v>3.0800000000000001E-4</v>
      </c>
      <c r="AZ503" s="52" t="str">
        <f>IF(参照!F503="","",参照!F503)</f>
        <v>埼玉ガス(株)</v>
      </c>
      <c r="BA503" s="52" t="str">
        <f>IF(参照!G503="","",参照!G503)</f>
        <v>埼玉ガス(株)_</v>
      </c>
      <c r="BB503" s="52">
        <f t="shared" si="38"/>
        <v>0.308</v>
      </c>
      <c r="BD503" s="52" t="str">
        <f>IF(参照!L503="","",参照!L503)</f>
        <v>真庭バイオエネルギー(株)</v>
      </c>
    </row>
    <row r="504" spans="47:56">
      <c r="AU504" s="52" t="str">
        <f>IF(参照!A504="","",参照!A504)</f>
        <v>A0210</v>
      </c>
      <c r="AV504" s="52" t="str">
        <f>IF(参照!B504="","",参照!B504)</f>
        <v>宮崎パワーライン(株)</v>
      </c>
      <c r="AW504" s="52">
        <f>IF(参照!C504="","",参照!C504)</f>
        <v>4.3000000000000002E-5</v>
      </c>
      <c r="AX504" s="52" t="str">
        <f>IF(参照!D504="","",参照!D504)</f>
        <v/>
      </c>
      <c r="AY504" s="52">
        <f>IF(参照!E504="","",参照!E504)</f>
        <v>4.15E-4</v>
      </c>
      <c r="AZ504" s="52" t="str">
        <f>IF(参照!F504="","",参照!F504)</f>
        <v>宮崎パワーライン(株)</v>
      </c>
      <c r="BA504" s="52" t="str">
        <f>IF(参照!G504="","",参照!G504)</f>
        <v>宮崎パワーライン(株)_</v>
      </c>
      <c r="BB504" s="52">
        <f t="shared" si="38"/>
        <v>0.41499999999999998</v>
      </c>
      <c r="BD504" s="52" t="str">
        <f>IF(参照!L504="","",参照!L504)</f>
        <v>(株)マルイファシリティーズ</v>
      </c>
    </row>
    <row r="505" spans="47:56">
      <c r="AU505" s="52" t="str">
        <f>IF(参照!A505="","",参照!A505)</f>
        <v>A0211</v>
      </c>
      <c r="AV505" s="52" t="str">
        <f>IF(参照!B505="","",参照!B505)</f>
        <v>(株)パワー・オプティマイザー</v>
      </c>
      <c r="AW505" s="52">
        <f>IF(参照!C505="","",参照!C505)</f>
        <v>4.7800000000000002E-4</v>
      </c>
      <c r="AX505" s="52" t="str">
        <f>IF(参照!D505="","",参照!D505)</f>
        <v/>
      </c>
      <c r="AY505" s="52">
        <f>IF(参照!E505="","",参照!E505)</f>
        <v>5.22E-4</v>
      </c>
      <c r="AZ505" s="52" t="str">
        <f>IF(参照!F505="","",参照!F505)</f>
        <v>(株)パワー・オプティマイザー</v>
      </c>
      <c r="BA505" s="52" t="str">
        <f>IF(参照!G505="","",参照!G505)</f>
        <v>(株)パワー・オプティマイザー_</v>
      </c>
      <c r="BB505" s="52">
        <f t="shared" si="38"/>
        <v>0.52200000000000002</v>
      </c>
      <c r="BD505" s="52" t="str">
        <f>IF(参照!L505="","",参照!L505)</f>
        <v>(株)丸の内電力</v>
      </c>
    </row>
    <row r="506" spans="47:56">
      <c r="AU506" s="52" t="str">
        <f>IF(参照!A506="","",参照!A506)</f>
        <v>A0213</v>
      </c>
      <c r="AV506" s="52" t="str">
        <f>IF(参照!B506="","",参照!B506)</f>
        <v>(株)Ｕ－ＰＯＷＥＲ</v>
      </c>
      <c r="AW506" s="52">
        <f>IF(参照!C506="","",参照!C506)</f>
        <v>4.6799999999999999E-4</v>
      </c>
      <c r="AX506" s="52" t="str">
        <f>IF(参照!D506="","",参照!D506)</f>
        <v/>
      </c>
      <c r="AY506" s="52">
        <f>IF(参照!E506="","",参照!E506)</f>
        <v>4.9100000000000001E-4</v>
      </c>
      <c r="AZ506" s="52" t="str">
        <f>IF(参照!F506="","",参照!F506)</f>
        <v>(株)Ｕ－ＰＯＷＥＲ</v>
      </c>
      <c r="BA506" s="52" t="str">
        <f>IF(参照!G506="","",参照!G506)</f>
        <v>(株)Ｕ－ＰＯＷＥＲ_</v>
      </c>
      <c r="BB506" s="52">
        <f t="shared" si="38"/>
        <v>0.49099999999999999</v>
      </c>
      <c r="BD506" s="52" t="str">
        <f>IF(参照!L506="","",参照!L506)</f>
        <v>丸紅伊那みらいでんき(株)</v>
      </c>
    </row>
    <row r="507" spans="47:56">
      <c r="AU507" s="52" t="str">
        <f>IF(参照!A507="","",参照!A507)</f>
        <v>A0214</v>
      </c>
      <c r="AV507" s="52" t="str">
        <f>IF(参照!B507="","",参照!B507)</f>
        <v>(株)ＴＴＳパワー</v>
      </c>
      <c r="AW507" s="52">
        <f>IF(参照!C507="","",参照!C507)</f>
        <v>4.75E-4</v>
      </c>
      <c r="AX507" s="52" t="str">
        <f>IF(参照!D507="","",参照!D507)</f>
        <v/>
      </c>
      <c r="AY507" s="52">
        <f>IF(参照!E507="","",参照!E507)</f>
        <v>4.2200000000000001E-4</v>
      </c>
      <c r="AZ507" s="52" t="str">
        <f>IF(参照!F507="","",参照!F507)</f>
        <v>(株)ＴＴＳパワー</v>
      </c>
      <c r="BA507" s="52" t="str">
        <f>IF(参照!G507="","",参照!G507)</f>
        <v>(株)ＴＴＳパワー_</v>
      </c>
      <c r="BB507" s="52">
        <f t="shared" si="38"/>
        <v>0.42199999999999999</v>
      </c>
      <c r="BD507" s="52" t="str">
        <f>IF(参照!L507="","",参照!L507)</f>
        <v>丸紅新電力(株)</v>
      </c>
    </row>
    <row r="508" spans="47:56">
      <c r="AU508" s="52" t="str">
        <f>IF(参照!A508="","",参照!A508)</f>
        <v>A0216</v>
      </c>
      <c r="AV508" s="52" t="str">
        <f>IF(参照!B508="","",参照!B508)</f>
        <v>(株)岩手ウッドパワー</v>
      </c>
      <c r="AW508" s="52" t="str">
        <f>IF(参照!C508="","",参照!C508)</f>
        <v>0.000453※</v>
      </c>
      <c r="AX508" s="52" t="str">
        <f>IF(参照!D508="","",参照!D508)</f>
        <v/>
      </c>
      <c r="AY508" s="52">
        <f>IF(参照!E508="","",参照!E508)</f>
        <v>4.5100000000000001E-4</v>
      </c>
      <c r="AZ508" s="52" t="str">
        <f>IF(参照!F508="","",参照!F508)</f>
        <v>(株)岩手ウッドパワー</v>
      </c>
      <c r="BA508" s="52" t="str">
        <f>IF(参照!G508="","",参照!G508)</f>
        <v>(株)岩手ウッドパワー_</v>
      </c>
      <c r="BB508" s="52">
        <f t="shared" si="38"/>
        <v>0.45100000000000001</v>
      </c>
      <c r="BD508" s="52" t="str">
        <f>IF(参照!L508="","",参照!L508)</f>
        <v>(株)マルヰ</v>
      </c>
    </row>
    <row r="509" spans="47:56">
      <c r="AU509" s="52" t="str">
        <f>IF(参照!A509="","",参照!A509)</f>
        <v>A0217</v>
      </c>
      <c r="AV509" s="52" t="str">
        <f>IF(参照!B509="","",参照!B509)</f>
        <v>里山パワーワークス(株)</v>
      </c>
      <c r="AW509" s="52" t="str">
        <f>IF(参照!C509="","",参照!C509)</f>
        <v>0.000453※</v>
      </c>
      <c r="AX509" s="52" t="str">
        <f>IF(参照!D509="","",参照!D509)</f>
        <v/>
      </c>
      <c r="AY509" s="52">
        <f>IF(参照!E509="","",参照!E509)</f>
        <v>4.9399999999999997E-4</v>
      </c>
      <c r="AZ509" s="52" t="str">
        <f>IF(参照!F509="","",参照!F509)</f>
        <v>里山パワーワークス(株)</v>
      </c>
      <c r="BA509" s="52" t="str">
        <f>IF(参照!G509="","",参照!G509)</f>
        <v>里山パワーワークス(株)_</v>
      </c>
      <c r="BB509" s="52">
        <f t="shared" si="38"/>
        <v>0.49399999999999999</v>
      </c>
      <c r="BD509" s="52" t="str">
        <f>IF(参照!L509="","",参照!L509)</f>
        <v>三河商事(株)</v>
      </c>
    </row>
    <row r="510" spans="47:56">
      <c r="AU510" s="52" t="str">
        <f>IF(参照!A510="","",参照!A510)</f>
        <v>A0218</v>
      </c>
      <c r="AV510" s="52" t="str">
        <f>IF(参照!B510="","",参照!B510)</f>
        <v>(株)中之条パワー</v>
      </c>
      <c r="AW510" s="52">
        <f>IF(参照!C510="","",参照!C510)</f>
        <v>3.2699999999999998E-4</v>
      </c>
      <c r="AX510" s="52" t="str">
        <f>IF(参照!D510="","",参照!D510)</f>
        <v>メニューA</v>
      </c>
      <c r="AY510" s="52">
        <f>IF(参照!E510="","",参照!E510)</f>
        <v>0</v>
      </c>
      <c r="AZ510" s="52" t="str">
        <f>IF(参照!F510="","",参照!F510)</f>
        <v>(株)中之条パワー</v>
      </c>
      <c r="BA510" s="52" t="str">
        <f>IF(参照!G510="","",参照!G510)</f>
        <v>(株)中之条パワー_メニューA</v>
      </c>
      <c r="BB510" s="52">
        <f t="shared" si="38"/>
        <v>0</v>
      </c>
      <c r="BD510" s="52" t="str">
        <f>IF(参照!L510="","",参照!L510)</f>
        <v>(株)三河の山里コミュニティパワー</v>
      </c>
    </row>
    <row r="511" spans="47:56">
      <c r="AU511" s="52" t="str">
        <f>IF(参照!A511="","",参照!A511)</f>
        <v/>
      </c>
      <c r="AV511" s="52" t="str">
        <f>IF(参照!B511="","",参照!B511)</f>
        <v/>
      </c>
      <c r="AW511" s="52" t="str">
        <f>IF(参照!C511="","",参照!C511)</f>
        <v/>
      </c>
      <c r="AX511" s="52" t="str">
        <f>IF(参照!D511="","",参照!D511)</f>
        <v>メニューB(残差)</v>
      </c>
      <c r="AY511" s="52">
        <f>IF(参照!E511="","",参照!E511)</f>
        <v>4.84E-4</v>
      </c>
      <c r="AZ511" s="52" t="str">
        <f>IF(参照!F511="","",参照!F511)</f>
        <v>(株)中之条パワー</v>
      </c>
      <c r="BA511" s="52" t="str">
        <f>IF(参照!G511="","",参照!G511)</f>
        <v>(株)中之条パワー_メニューB(残差)</v>
      </c>
      <c r="BB511" s="52">
        <f t="shared" si="38"/>
        <v>0.48399999999999999</v>
      </c>
      <c r="BD511" s="52" t="str">
        <f>IF(参照!L511="","",参照!L511)</f>
        <v>三井物産(株)</v>
      </c>
    </row>
    <row r="512" spans="47:56">
      <c r="AU512" s="52" t="str">
        <f>IF(参照!A512="","",参照!A512)</f>
        <v/>
      </c>
      <c r="AV512" s="52" t="str">
        <f>IF(参照!B512="","",参照!B512)</f>
        <v/>
      </c>
      <c r="AW512" s="52" t="str">
        <f>IF(参照!C512="","",参照!C512)</f>
        <v/>
      </c>
      <c r="AX512" s="52" t="str">
        <f>IF(参照!D512="","",参照!D512)</f>
        <v>(参考値)事業者全体</v>
      </c>
      <c r="AY512" s="52">
        <f>IF(参照!E512="","",参照!E512)</f>
        <v>4.6800000000000005E-4</v>
      </c>
      <c r="AZ512" s="52" t="str">
        <f>IF(参照!F512="","",参照!F512)</f>
        <v>(株)中之条パワー</v>
      </c>
      <c r="BA512" s="52" t="str">
        <f>IF(参照!G512="","",参照!G512)</f>
        <v>(株)中之条パワー_(参考値)事業者全体</v>
      </c>
      <c r="BB512" s="52">
        <f t="shared" si="38"/>
        <v>0.46800000000000003</v>
      </c>
      <c r="BD512" s="52" t="str">
        <f>IF(参照!L512="","",参照!L512)</f>
        <v>(株)ミツウロコヴェッセル</v>
      </c>
    </row>
    <row r="513" spans="47:56">
      <c r="AU513" s="52" t="str">
        <f>IF(参照!A513="","",参照!A513)</f>
        <v>A0220</v>
      </c>
      <c r="AV513" s="52" t="str">
        <f>IF(参照!B513="","",参照!B513)</f>
        <v>日産トレーデイング(株)</v>
      </c>
      <c r="AW513" s="52">
        <f>IF(参照!C513="","",参照!C513)</f>
        <v>5.1800000000000001E-4</v>
      </c>
      <c r="AX513" s="52" t="str">
        <f>IF(参照!D513="","",参照!D513)</f>
        <v/>
      </c>
      <c r="AY513" s="52">
        <f>IF(参照!E513="","",参照!E513)</f>
        <v>5.4699999999999996E-4</v>
      </c>
      <c r="AZ513" s="52" t="str">
        <f>IF(参照!F513="","",参照!F513)</f>
        <v>日産トレーデイング(株)</v>
      </c>
      <c r="BA513" s="52" t="str">
        <f>IF(参照!G513="","",参照!G513)</f>
        <v>日産トレーデイング(株)_</v>
      </c>
      <c r="BB513" s="52">
        <f t="shared" si="38"/>
        <v>0.54699999999999993</v>
      </c>
      <c r="BD513" s="52" t="str">
        <f>IF(参照!L513="","",参照!L513)</f>
        <v>ミツウロコグリーンエネルギー(株)</v>
      </c>
    </row>
    <row r="514" spans="47:56">
      <c r="AU514" s="52" t="str">
        <f>IF(参照!A514="","",参照!A514)</f>
        <v>A0221</v>
      </c>
      <c r="AV514" s="52" t="str">
        <f>IF(参照!B514="","",参照!B514)</f>
        <v>(株)エネウィル(旧：ＪＡＧ国際エナジー(株))</v>
      </c>
      <c r="AW514" s="52">
        <f>IF(参照!C514="","",参照!C514)</f>
        <v>4.08E-4</v>
      </c>
      <c r="AX514" s="52" t="str">
        <f>IF(参照!D514="","",参照!D514)</f>
        <v>メニューA</v>
      </c>
      <c r="AY514" s="52">
        <f>IF(参照!E514="","",参照!E514)</f>
        <v>0</v>
      </c>
      <c r="AZ514" s="52" t="str">
        <f>IF(参照!F514="","",参照!F514)</f>
        <v>(株)エネウィル(旧：ＪＡＧ国際エナジー(株))</v>
      </c>
      <c r="BA514" s="52" t="str">
        <f>IF(参照!G514="","",参照!G514)</f>
        <v>(株)エネウィル(旧：ＪＡＧ国際エナジー(株))_メニューA</v>
      </c>
      <c r="BB514" s="52">
        <f t="shared" si="38"/>
        <v>0</v>
      </c>
      <c r="BD514" s="52" t="str">
        <f>IF(参照!L514="","",参照!L514)</f>
        <v>水戸電力(株)</v>
      </c>
    </row>
    <row r="515" spans="47:56">
      <c r="AU515" s="52" t="str">
        <f>IF(参照!A515="","",参照!A515)</f>
        <v/>
      </c>
      <c r="AV515" s="52" t="str">
        <f>IF(参照!B515="","",参照!B515)</f>
        <v/>
      </c>
      <c r="AW515" s="52" t="str">
        <f>IF(参照!C515="","",参照!C515)</f>
        <v/>
      </c>
      <c r="AX515" s="52" t="str">
        <f>IF(参照!D515="","",参照!D515)</f>
        <v>メニューB(残差)</v>
      </c>
      <c r="AY515" s="52">
        <f>IF(参照!E515="","",参照!E515)</f>
        <v>5.0600000000000005E-4</v>
      </c>
      <c r="AZ515" s="52" t="str">
        <f>IF(参照!F515="","",参照!F515)</f>
        <v>(株)エネウィル(旧：ＪＡＧ国際エナジー(株))</v>
      </c>
      <c r="BA515" s="52" t="str">
        <f>IF(参照!G515="","",参照!G515)</f>
        <v>(株)エネウィル(旧：ＪＡＧ国際エナジー(株))_メニューB(残差)</v>
      </c>
      <c r="BB515" s="52">
        <f t="shared" si="38"/>
        <v>0.50600000000000001</v>
      </c>
      <c r="BD515" s="52" t="str">
        <f>IF(参照!L515="","",参照!L515)</f>
        <v>(株)みとや</v>
      </c>
    </row>
    <row r="516" spans="47:56">
      <c r="AU516" s="52" t="str">
        <f>IF(参照!A516="","",参照!A516)</f>
        <v/>
      </c>
      <c r="AV516" s="52" t="str">
        <f>IF(参照!B516="","",参照!B516)</f>
        <v/>
      </c>
      <c r="AW516" s="52" t="str">
        <f>IF(参照!C516="","",参照!C516)</f>
        <v/>
      </c>
      <c r="AX516" s="52" t="str">
        <f>IF(参照!D516="","",参照!D516)</f>
        <v>(参考値)事業者全体</v>
      </c>
      <c r="AY516" s="52">
        <f>IF(参照!E516="","",参照!E516)</f>
        <v>5.2599999999999999E-4</v>
      </c>
      <c r="AZ516" s="52" t="str">
        <f>IF(参照!F516="","",参照!F516)</f>
        <v>(株)エネウィル(旧：ＪＡＧ国際エナジー(株))</v>
      </c>
      <c r="BA516" s="52" t="str">
        <f>IF(参照!G516="","",参照!G516)</f>
        <v>(株)エネウィル(旧：ＪＡＧ国際エナジー(株))_(参考値)事業者全体</v>
      </c>
      <c r="BB516" s="52">
        <f t="shared" si="38"/>
        <v>0.52600000000000002</v>
      </c>
      <c r="BD516" s="52" t="str">
        <f>IF(参照!L516="","",参照!L516)</f>
        <v>緑屋電気(株)</v>
      </c>
    </row>
    <row r="517" spans="47:56">
      <c r="AU517" s="52" t="str">
        <f>IF(参照!A517="","",参照!A517)</f>
        <v>A0222</v>
      </c>
      <c r="AV517" s="52" t="str">
        <f>IF(参照!B517="","",参照!B517)</f>
        <v>Ｎｅｘｔ　Ｐｏｗｅｒ(株)</v>
      </c>
      <c r="AW517" s="52">
        <f>IF(参照!C517="","",参照!C517)</f>
        <v>7.2099999999999996E-4</v>
      </c>
      <c r="AX517" s="52" t="str">
        <f>IF(参照!D517="","",参照!D517)</f>
        <v/>
      </c>
      <c r="AY517" s="52">
        <f>IF(参照!E517="","",参照!E517)</f>
        <v>7.0899999999999999E-4</v>
      </c>
      <c r="AZ517" s="52" t="str">
        <f>IF(参照!F517="","",参照!F517)</f>
        <v>Ｎｅｘｔ　Ｐｏｗｅｒ(株)</v>
      </c>
      <c r="BA517" s="52" t="str">
        <f>IF(参照!G517="","",参照!G517)</f>
        <v>Ｎｅｘｔ　Ｐｏｗｅｒ(株)_</v>
      </c>
      <c r="BB517" s="52">
        <f t="shared" ref="BB517:BB580" si="39">AY517*1000</f>
        <v>0.70899999999999996</v>
      </c>
      <c r="BD517" s="52" t="str">
        <f>IF(参照!L517="","",参照!L517)</f>
        <v>(株)ミナサポ</v>
      </c>
    </row>
    <row r="518" spans="47:56">
      <c r="AU518" s="52" t="str">
        <f>IF(参照!A518="","",参照!A518)</f>
        <v>A0223</v>
      </c>
      <c r="AV518" s="52" t="str">
        <f>IF(参照!B518="","",参照!B518)</f>
        <v>伊藤忠エネクスホームライフ西日本(株)</v>
      </c>
      <c r="AW518" s="52">
        <f>IF(参照!C518="","",参照!C518)</f>
        <v>4.6900000000000002E-4</v>
      </c>
      <c r="AX518" s="52" t="str">
        <f>IF(参照!D518="","",参照!D518)</f>
        <v/>
      </c>
      <c r="AY518" s="52">
        <f>IF(参照!E518="","",参照!E518)</f>
        <v>4.1300000000000001E-4</v>
      </c>
      <c r="AZ518" s="52" t="str">
        <f>IF(参照!F518="","",参照!F518)</f>
        <v>伊藤忠エネクスホームライフ西日本(株)</v>
      </c>
      <c r="BA518" s="52" t="str">
        <f>IF(参照!G518="","",参照!G518)</f>
        <v>伊藤忠エネクスホームライフ西日本(株)_</v>
      </c>
      <c r="BB518" s="52">
        <f t="shared" si="39"/>
        <v>0.41300000000000003</v>
      </c>
      <c r="BD518" s="52" t="str">
        <f>IF(参照!L518="","",参照!L518)</f>
        <v>みなとみらい電力(株)</v>
      </c>
    </row>
    <row r="519" spans="47:56">
      <c r="AU519" s="52" t="str">
        <f>IF(参照!A519="","",参照!A519)</f>
        <v>A0226</v>
      </c>
      <c r="AV519" s="52" t="str">
        <f>IF(参照!B519="","",参照!B519)</f>
        <v>グリーナ(株)</v>
      </c>
      <c r="AW519" s="52">
        <f>IF(参照!C519="","",参照!C519)</f>
        <v>4.44E-4</v>
      </c>
      <c r="AX519" s="52" t="str">
        <f>IF(参照!D519="","",参照!D519)</f>
        <v>メニューA</v>
      </c>
      <c r="AY519" s="52">
        <f>IF(参照!E519="","",参照!E519)</f>
        <v>0</v>
      </c>
      <c r="AZ519" s="52" t="str">
        <f>IF(参照!F519="","",参照!F519)</f>
        <v>グリーナ(株)</v>
      </c>
      <c r="BA519" s="52" t="str">
        <f>IF(参照!G519="","",参照!G519)</f>
        <v>グリーナ(株)_メニューA</v>
      </c>
      <c r="BB519" s="52">
        <f t="shared" si="39"/>
        <v>0</v>
      </c>
      <c r="BD519" s="52" t="str">
        <f>IF(参照!L519="","",参照!L519)</f>
        <v>みの市民エネルギー(株)</v>
      </c>
    </row>
    <row r="520" spans="47:56">
      <c r="AU520" s="52" t="str">
        <f>IF(参照!A520="","",参照!A520)</f>
        <v/>
      </c>
      <c r="AV520" s="52" t="str">
        <f>IF(参照!B520="","",参照!B520)</f>
        <v/>
      </c>
      <c r="AW520" s="52" t="str">
        <f>IF(参照!C520="","",参照!C520)</f>
        <v/>
      </c>
      <c r="AX520" s="52" t="str">
        <f>IF(参照!D520="","",参照!D520)</f>
        <v>メニューB</v>
      </c>
      <c r="AY520" s="52">
        <f>IF(参照!E520="","",参照!E520)</f>
        <v>0</v>
      </c>
      <c r="AZ520" s="52" t="str">
        <f>IF(参照!F520="","",参照!F520)</f>
        <v>グリーナ(株)</v>
      </c>
      <c r="BA520" s="52" t="str">
        <f>IF(参照!G520="","",参照!G520)</f>
        <v>グリーナ(株)_メニューB</v>
      </c>
      <c r="BB520" s="52">
        <f t="shared" si="39"/>
        <v>0</v>
      </c>
      <c r="BD520" s="52" t="str">
        <f>IF(参照!L520="","",参照!L520)</f>
        <v>(株)美作国電力</v>
      </c>
    </row>
    <row r="521" spans="47:56">
      <c r="AU521" s="52" t="str">
        <f>IF(参照!A521="","",参照!A521)</f>
        <v/>
      </c>
      <c r="AV521" s="52" t="str">
        <f>IF(参照!B521="","",参照!B521)</f>
        <v/>
      </c>
      <c r="AW521" s="52" t="str">
        <f>IF(参照!C521="","",参照!C521)</f>
        <v/>
      </c>
      <c r="AX521" s="52" t="str">
        <f>IF(参照!D521="","",参照!D521)</f>
        <v>メニューC(残差)</v>
      </c>
      <c r="AY521" s="52">
        <f>IF(参照!E521="","",参照!E521)</f>
        <v>0</v>
      </c>
      <c r="AZ521" s="52" t="str">
        <f>IF(参照!F521="","",参照!F521)</f>
        <v>グリーナ(株)</v>
      </c>
      <c r="BA521" s="52" t="str">
        <f>IF(参照!G521="","",参照!G521)</f>
        <v>グリーナ(株)_メニューC(残差)</v>
      </c>
      <c r="BB521" s="52">
        <f t="shared" si="39"/>
        <v>0</v>
      </c>
      <c r="BD521" s="52" t="str">
        <f>IF(参照!L521="","",参照!L521)</f>
        <v>(株)宮交シティ</v>
      </c>
    </row>
    <row r="522" spans="47:56">
      <c r="AU522" s="52" t="str">
        <f>IF(参照!A522="","",参照!A522)</f>
        <v/>
      </c>
      <c r="AV522" s="52" t="str">
        <f>IF(参照!B522="","",参照!B522)</f>
        <v/>
      </c>
      <c r="AW522" s="52" t="str">
        <f>IF(参照!C522="","",参照!C522)</f>
        <v/>
      </c>
      <c r="AX522" s="52" t="str">
        <f>IF(参照!D522="","",参照!D522)</f>
        <v>(参考値)事業者全体</v>
      </c>
      <c r="AY522" s="52">
        <f>IF(参照!E522="","",参照!E522)</f>
        <v>0</v>
      </c>
      <c r="AZ522" s="52" t="str">
        <f>IF(参照!F522="","",参照!F522)</f>
        <v>グリーナ(株)</v>
      </c>
      <c r="BA522" s="52" t="str">
        <f>IF(参照!G522="","",参照!G522)</f>
        <v>グリーナ(株)_(参考値)事業者全体</v>
      </c>
      <c r="BB522" s="52">
        <f t="shared" si="39"/>
        <v>0</v>
      </c>
      <c r="BD522" s="52" t="str">
        <f>IF(参照!L522="","",参照!L522)</f>
        <v>宮古新電力(株)</v>
      </c>
    </row>
    <row r="523" spans="47:56">
      <c r="AU523" s="52" t="str">
        <f>IF(参照!A523="","",参照!A523)</f>
        <v>A0227</v>
      </c>
      <c r="AV523" s="52" t="str">
        <f>IF(参照!B523="","",参照!B523)</f>
        <v>はりま電力(株)</v>
      </c>
      <c r="AW523" s="52">
        <f>IF(参照!C523="","",参照!C523)</f>
        <v>4.95E-4</v>
      </c>
      <c r="AX523" s="52" t="str">
        <f>IF(参照!D523="","",参照!D523)</f>
        <v/>
      </c>
      <c r="AY523" s="52">
        <f>IF(参照!E523="","",参照!E523)</f>
        <v>5.2599999999999999E-4</v>
      </c>
      <c r="AZ523" s="52" t="str">
        <f>IF(参照!F523="","",参照!F523)</f>
        <v>はりま電力(株)</v>
      </c>
      <c r="BA523" s="52" t="str">
        <f>IF(参照!G523="","",参照!G523)</f>
        <v>はりま電力(株)_</v>
      </c>
      <c r="BB523" s="52">
        <f t="shared" si="39"/>
        <v>0.52600000000000002</v>
      </c>
      <c r="BD523" s="52" t="str">
        <f>IF(参照!L523="","",参照!L523)</f>
        <v>(株)宮崎ガスリビング</v>
      </c>
    </row>
    <row r="524" spans="47:56">
      <c r="AU524" s="52" t="str">
        <f>IF(参照!A524="","",参照!A524)</f>
        <v>A0228</v>
      </c>
      <c r="AV524" s="52" t="str">
        <f>IF(参照!B524="","",参照!B524)</f>
        <v>(株)浜松新電力</v>
      </c>
      <c r="AW524" s="52">
        <f>IF(参照!C524="","",参照!C524)</f>
        <v>4.5000000000000003E-5</v>
      </c>
      <c r="AX524" s="52" t="str">
        <f>IF(参照!D524="","",参照!D524)</f>
        <v/>
      </c>
      <c r="AY524" s="52">
        <f>IF(参照!E524="","",参照!E524)</f>
        <v>5.0100000000000003E-4</v>
      </c>
      <c r="AZ524" s="52" t="str">
        <f>IF(参照!F524="","",参照!F524)</f>
        <v>(株)浜松新電力</v>
      </c>
      <c r="BA524" s="52" t="str">
        <f>IF(参照!G524="","",参照!G524)</f>
        <v>(株)浜松新電力_</v>
      </c>
      <c r="BB524" s="52">
        <f t="shared" si="39"/>
        <v>0.501</v>
      </c>
      <c r="BD524" s="52" t="str">
        <f>IF(参照!L524="","",参照!L524)</f>
        <v>宮崎電力(株)</v>
      </c>
    </row>
    <row r="525" spans="47:56">
      <c r="AU525" s="52" t="str">
        <f>IF(参照!A525="","",参照!A525)</f>
        <v>A0229</v>
      </c>
      <c r="AV525" s="52" t="str">
        <f>IF(参照!B525="","",参照!B525)</f>
        <v>ゼロワットパワー(株)</v>
      </c>
      <c r="AW525" s="52">
        <f>IF(参照!C525="","",参照!C525)</f>
        <v>2.5000000000000001E-5</v>
      </c>
      <c r="AX525" s="52" t="str">
        <f>IF(参照!D525="","",参照!D525)</f>
        <v>メニューA</v>
      </c>
      <c r="AY525" s="52">
        <f>IF(参照!E525="","",参照!E525)</f>
        <v>0</v>
      </c>
      <c r="AZ525" s="52" t="str">
        <f>IF(参照!F525="","",参照!F525)</f>
        <v>ゼロワットパワー(株)</v>
      </c>
      <c r="BA525" s="52" t="str">
        <f>IF(参照!G525="","",参照!G525)</f>
        <v>ゼロワットパワー(株)_メニューA</v>
      </c>
      <c r="BB525" s="52">
        <f t="shared" si="39"/>
        <v>0</v>
      </c>
      <c r="BD525" s="52" t="str">
        <f>IF(参照!L525="","",参照!L525)</f>
        <v>宮崎パワーライン(株)</v>
      </c>
    </row>
    <row r="526" spans="47:56">
      <c r="AU526" s="52" t="str">
        <f>IF(参照!A526="","",参照!A526)</f>
        <v>A0230</v>
      </c>
      <c r="AV526" s="52" t="str">
        <f>IF(参照!B526="","",参照!B526)</f>
        <v>アストマックス(株)</v>
      </c>
      <c r="AW526" s="52" t="str">
        <f>IF(参照!C526="","",参照!C526)</f>
        <v>0.000453※</v>
      </c>
      <c r="AX526" s="52" t="str">
        <f>IF(参照!D526="","",参照!D526)</f>
        <v/>
      </c>
      <c r="AY526" s="52">
        <f>IF(参照!E526="","",参照!E526)</f>
        <v>4.5300000000000001E-4</v>
      </c>
      <c r="AZ526" s="52" t="str">
        <f>IF(参照!F526="","",参照!F526)</f>
        <v>アストマックス(株)</v>
      </c>
      <c r="BA526" s="52" t="str">
        <f>IF(参照!G526="","",参照!G526)</f>
        <v>アストマックス(株)_</v>
      </c>
      <c r="BB526" s="52">
        <f t="shared" si="39"/>
        <v>0.45300000000000001</v>
      </c>
      <c r="BD526" s="52" t="str">
        <f>IF(参照!L526="","",参照!L526)</f>
        <v>みやまスマートエネルギー(株)</v>
      </c>
    </row>
    <row r="527" spans="47:56">
      <c r="AU527" s="52" t="str">
        <f>IF(参照!A527="","",参照!A527)</f>
        <v>A0231</v>
      </c>
      <c r="AV527" s="52" t="str">
        <f>IF(参照!B527="","",参照!B527)</f>
        <v>(株)やまがた新電力</v>
      </c>
      <c r="AW527" s="52">
        <f>IF(参照!C527="","",参照!C527)</f>
        <v>6.0000000000000002E-6</v>
      </c>
      <c r="AX527" s="52" t="str">
        <f>IF(参照!D527="","",参照!D527)</f>
        <v>メニューA</v>
      </c>
      <c r="AY527" s="52">
        <f>IF(参照!E527="","",参照!E527)</f>
        <v>0</v>
      </c>
      <c r="AZ527" s="52" t="str">
        <f>IF(参照!F527="","",参照!F527)</f>
        <v>(株)やまがた新電力</v>
      </c>
      <c r="BA527" s="52" t="str">
        <f>IF(参照!G527="","",参照!G527)</f>
        <v>(株)やまがた新電力_メニューA</v>
      </c>
      <c r="BB527" s="52">
        <f t="shared" si="39"/>
        <v>0</v>
      </c>
      <c r="BD527" s="52" t="str">
        <f>IF(参照!L527="","",参照!L527)</f>
        <v>みよしエナジー(株)</v>
      </c>
    </row>
    <row r="528" spans="47:56">
      <c r="AU528" s="52" t="str">
        <f>IF(参照!A528="","",参照!A528)</f>
        <v/>
      </c>
      <c r="AV528" s="52" t="str">
        <f>IF(参照!B528="","",参照!B528)</f>
        <v/>
      </c>
      <c r="AW528" s="52" t="str">
        <f>IF(参照!C528="","",参照!C528)</f>
        <v/>
      </c>
      <c r="AX528" s="52" t="str">
        <f>IF(参照!D528="","",参照!D528)</f>
        <v>メニューB(残差)</v>
      </c>
      <c r="AY528" s="52">
        <f>IF(参照!E528="","",参照!E528)</f>
        <v>6.1600000000000001E-4</v>
      </c>
      <c r="AZ528" s="52" t="str">
        <f>IF(参照!F528="","",参照!F528)</f>
        <v>(株)やまがた新電力</v>
      </c>
      <c r="BA528" s="52" t="str">
        <f>IF(参照!G528="","",参照!G528)</f>
        <v>(株)やまがた新電力_メニューB(残差)</v>
      </c>
      <c r="BB528" s="52">
        <f t="shared" si="39"/>
        <v>0.61599999999999999</v>
      </c>
      <c r="BD528" s="52" t="str">
        <f>IF(参照!L528="","",参照!L528)</f>
        <v>ミライフ(株)</v>
      </c>
    </row>
    <row r="529" spans="47:56">
      <c r="AU529" s="52" t="str">
        <f>IF(参照!A529="","",参照!A529)</f>
        <v/>
      </c>
      <c r="AV529" s="52" t="str">
        <f>IF(参照!B529="","",参照!B529)</f>
        <v/>
      </c>
      <c r="AW529" s="52" t="str">
        <f>IF(参照!C529="","",参照!C529)</f>
        <v/>
      </c>
      <c r="AX529" s="52" t="str">
        <f>IF(参照!D529="","",参照!D529)</f>
        <v>(参考値)事業者全体</v>
      </c>
      <c r="AY529" s="52">
        <f>IF(参照!E529="","",参照!E529)</f>
        <v>4.44E-4</v>
      </c>
      <c r="AZ529" s="52" t="str">
        <f>IF(参照!F529="","",参照!F529)</f>
        <v>(株)やまがた新電力</v>
      </c>
      <c r="BA529" s="52" t="str">
        <f>IF(参照!G529="","",参照!G529)</f>
        <v>(株)やまがた新電力_(参考値)事業者全体</v>
      </c>
      <c r="BB529" s="52">
        <f t="shared" si="39"/>
        <v>0.44400000000000001</v>
      </c>
      <c r="BD529" s="52" t="str">
        <f>IF(参照!L529="","",参照!L529)</f>
        <v>ミライフ東日本(株)</v>
      </c>
    </row>
    <row r="530" spans="47:56">
      <c r="AU530" s="52" t="str">
        <f>IF(参照!A530="","",参照!A530)</f>
        <v>A0232</v>
      </c>
      <c r="AV530" s="52" t="str">
        <f>IF(参照!B530="","",参照!B530)</f>
        <v>一般社団法人東松島みらいとし機構</v>
      </c>
      <c r="AW530" s="52">
        <f>IF(参照!C530="","",参照!C530)</f>
        <v>3.6299999999999999E-4</v>
      </c>
      <c r="AX530" s="52" t="str">
        <f>IF(参照!D530="","",参照!D530)</f>
        <v/>
      </c>
      <c r="AY530" s="52">
        <f>IF(参照!E530="","",参照!E530)</f>
        <v>5.5500000000000005E-4</v>
      </c>
      <c r="AZ530" s="52" t="str">
        <f>IF(参照!F530="","",参照!F530)</f>
        <v>一般社団法人東松島みらいとし機構</v>
      </c>
      <c r="BA530" s="52" t="str">
        <f>IF(参照!G530="","",参照!G530)</f>
        <v>一般社団法人東松島みらいとし機構_</v>
      </c>
      <c r="BB530" s="52">
        <f t="shared" si="39"/>
        <v>0.55500000000000005</v>
      </c>
      <c r="BD530" s="52" t="str">
        <f>IF(参照!L530="","",参照!L530)</f>
        <v>(株)明治産業</v>
      </c>
    </row>
    <row r="531" spans="47:56">
      <c r="AU531" s="52" t="str">
        <f>IF(参照!A531="","",参照!A531)</f>
        <v>A0234</v>
      </c>
      <c r="AV531" s="52" t="str">
        <f>IF(参照!B531="","",参照!B531)</f>
        <v>(株)グリーンパワー大東</v>
      </c>
      <c r="AW531" s="52">
        <f>IF(参照!C531="","",参照!C531)</f>
        <v>1.6000000000000001E-4</v>
      </c>
      <c r="AX531" s="52" t="str">
        <f>IF(参照!D531="","",参照!D531)</f>
        <v>メニューA</v>
      </c>
      <c r="AY531" s="52">
        <f>IF(参照!E531="","",参照!E531)</f>
        <v>0</v>
      </c>
      <c r="AZ531" s="52" t="str">
        <f>IF(参照!F531="","",参照!F531)</f>
        <v>(株)グリーンパワー大東</v>
      </c>
      <c r="BA531" s="52" t="str">
        <f>IF(参照!G531="","",参照!G531)</f>
        <v>(株)グリーンパワー大東_メニューA</v>
      </c>
      <c r="BB531" s="52">
        <f t="shared" si="39"/>
        <v>0</v>
      </c>
      <c r="BD531" s="52" t="str">
        <f>IF(参照!L531="","",参照!L531)</f>
        <v>名南共同エネルギー(株)</v>
      </c>
    </row>
    <row r="532" spans="47:56">
      <c r="AU532" s="52" t="str">
        <f>IF(参照!A532="","",参照!A532)</f>
        <v/>
      </c>
      <c r="AV532" s="52" t="str">
        <f>IF(参照!B532="","",参照!B532)</f>
        <v/>
      </c>
      <c r="AW532" s="52" t="str">
        <f>IF(参照!C532="","",参照!C532)</f>
        <v/>
      </c>
      <c r="AX532" s="52" t="str">
        <f>IF(参照!D532="","",参照!D532)</f>
        <v>メニューB(残差)</v>
      </c>
      <c r="AY532" s="52">
        <f>IF(参照!E532="","",参照!E532)</f>
        <v>2.0100000000000001E-4</v>
      </c>
      <c r="AZ532" s="52" t="str">
        <f>IF(参照!F532="","",参照!F532)</f>
        <v>(株)グリーンパワー大東</v>
      </c>
      <c r="BA532" s="52" t="str">
        <f>IF(参照!G532="","",参照!G532)</f>
        <v>(株)グリーンパワー大東_メニューB(残差)</v>
      </c>
      <c r="BB532" s="52">
        <f t="shared" si="39"/>
        <v>0.20100000000000001</v>
      </c>
      <c r="BD532" s="52" t="str">
        <f>IF(参照!L532="","",参照!L532)</f>
        <v>(株)メディオテック</v>
      </c>
    </row>
    <row r="533" spans="47:56">
      <c r="AU533" s="52" t="str">
        <f>IF(参照!A533="","",参照!A533)</f>
        <v/>
      </c>
      <c r="AV533" s="52" t="str">
        <f>IF(参照!B533="","",参照!B533)</f>
        <v/>
      </c>
      <c r="AW533" s="52" t="str">
        <f>IF(参照!C533="","",参照!C533)</f>
        <v/>
      </c>
      <c r="AX533" s="52" t="str">
        <f>IF(参照!D533="","",参照!D533)</f>
        <v>(参考値)事業者全体</v>
      </c>
      <c r="AY533" s="52">
        <f>IF(参照!E533="","",参照!E533)</f>
        <v>1.9600000000000002E-4</v>
      </c>
      <c r="AZ533" s="52" t="str">
        <f>IF(参照!F533="","",参照!F533)</f>
        <v>(株)グリーンパワー大東</v>
      </c>
      <c r="BA533" s="52" t="str">
        <f>IF(参照!G533="","",参照!G533)</f>
        <v>(株)グリーンパワー大東_(参考値)事業者全体</v>
      </c>
      <c r="BB533" s="52">
        <f t="shared" si="39"/>
        <v>0.19600000000000001</v>
      </c>
      <c r="BD533" s="52" t="str">
        <f>IF(参照!L533="","",参照!L533)</f>
        <v>もみじ電力(株)</v>
      </c>
    </row>
    <row r="534" spans="47:56">
      <c r="AU534" s="52" t="str">
        <f>IF(参照!A534="","",参照!A534)</f>
        <v>A0235</v>
      </c>
      <c r="AV534" s="52" t="str">
        <f>IF(参照!B534="","",参照!B534)</f>
        <v>(株)Ｋｅｎｅｓエネルギーサービス</v>
      </c>
      <c r="AW534" s="52">
        <f>IF(参照!C534="","",参照!C534)</f>
        <v>7.0500000000000001E-4</v>
      </c>
      <c r="AX534" s="52" t="str">
        <f>IF(参照!D534="","",参照!D534)</f>
        <v/>
      </c>
      <c r="AY534" s="52">
        <f>IF(参照!E534="","",参照!E534)</f>
        <v>6.9899999999999997E-4</v>
      </c>
      <c r="AZ534" s="52" t="str">
        <f>IF(参照!F534="","",参照!F534)</f>
        <v>(株)Ｋｅｎｅｓエネルギーサービス</v>
      </c>
      <c r="BA534" s="52" t="str">
        <f>IF(参照!G534="","",参照!G534)</f>
        <v>(株)Ｋｅｎｅｓエネルギーサービス_</v>
      </c>
      <c r="BB534" s="52">
        <f t="shared" si="39"/>
        <v>0.69899999999999995</v>
      </c>
      <c r="BD534" s="52" t="str">
        <f>IF(参照!L534="","",参照!L534)</f>
        <v>森の灯り(株)</v>
      </c>
    </row>
    <row r="535" spans="47:56">
      <c r="AU535" s="52" t="str">
        <f>IF(参照!A535="","",参照!A535)</f>
        <v>A0236</v>
      </c>
      <c r="AV535" s="52" t="str">
        <f>IF(参照!B535="","",参照!B535)</f>
        <v>(株)シーラパワー(旧：愛知電力(株))</v>
      </c>
      <c r="AW535" s="52">
        <f>IF(参照!C535="","",参照!C535)</f>
        <v>4.9899999999999999E-4</v>
      </c>
      <c r="AX535" s="52" t="str">
        <f>IF(参照!D535="","",参照!D535)</f>
        <v>メニューA</v>
      </c>
      <c r="AY535" s="52">
        <f>IF(参照!E535="","",参照!E535)</f>
        <v>0</v>
      </c>
      <c r="AZ535" s="52" t="str">
        <f>IF(参照!F535="","",参照!F535)</f>
        <v>(株)シーラパワー(旧：愛知電力(株))</v>
      </c>
      <c r="BA535" s="52" t="str">
        <f>IF(参照!G535="","",参照!G535)</f>
        <v>(株)シーラパワー(旧：愛知電力(株))_メニューA</v>
      </c>
      <c r="BB535" s="52">
        <f t="shared" si="39"/>
        <v>0</v>
      </c>
      <c r="BD535" s="52" t="str">
        <f>IF(参照!L535="","",参照!L535)</f>
        <v>森のエネルギー(株)</v>
      </c>
    </row>
    <row r="536" spans="47:56">
      <c r="AU536" s="52" t="str">
        <f>IF(参照!A536="","",参照!A536)</f>
        <v/>
      </c>
      <c r="AV536" s="52" t="str">
        <f>IF(参照!B536="","",参照!B536)</f>
        <v/>
      </c>
      <c r="AW536" s="52" t="str">
        <f>IF(参照!C536="","",参照!C536)</f>
        <v/>
      </c>
      <c r="AX536" s="52" t="str">
        <f>IF(参照!D536="","",参照!D536)</f>
        <v>メニューB(残差)</v>
      </c>
      <c r="AY536" s="52">
        <f>IF(参照!E536="","",参照!E536)</f>
        <v>5.4600000000000004E-4</v>
      </c>
      <c r="AZ536" s="52" t="str">
        <f>IF(参照!F536="","",参照!F536)</f>
        <v>(株)シーラパワー(旧：愛知電力(株))</v>
      </c>
      <c r="BA536" s="52" t="str">
        <f>IF(参照!G536="","",参照!G536)</f>
        <v>(株)シーラパワー(旧：愛知電力(株))_メニューB(残差)</v>
      </c>
      <c r="BB536" s="52">
        <f t="shared" si="39"/>
        <v>0.54600000000000004</v>
      </c>
      <c r="BD536" s="52" t="str">
        <f>IF(参照!L536="","",参照!L536)</f>
        <v>森の電力(株)</v>
      </c>
    </row>
    <row r="537" spans="47:56">
      <c r="AU537" s="52" t="str">
        <f>IF(参照!A537="","",参照!A537)</f>
        <v/>
      </c>
      <c r="AV537" s="52" t="str">
        <f>IF(参照!B537="","",参照!B537)</f>
        <v/>
      </c>
      <c r="AW537" s="52" t="str">
        <f>IF(参照!C537="","",参照!C537)</f>
        <v/>
      </c>
      <c r="AX537" s="52" t="str">
        <f>IF(参照!D537="","",参照!D537)</f>
        <v>(参考値)事業者全体</v>
      </c>
      <c r="AY537" s="52">
        <f>IF(参照!E537="","",参照!E537)</f>
        <v>5.1699999999999999E-4</v>
      </c>
      <c r="AZ537" s="52" t="str">
        <f>IF(参照!F537="","",参照!F537)</f>
        <v>(株)シーラパワー(旧：愛知電力(株))</v>
      </c>
      <c r="BA537" s="52" t="str">
        <f>IF(参照!G537="","",参照!G537)</f>
        <v>(株)シーラパワー(旧：愛知電力(株))_(参考値)事業者全体</v>
      </c>
      <c r="BB537" s="52">
        <f t="shared" si="39"/>
        <v>0.51700000000000002</v>
      </c>
      <c r="BD537" s="52" t="str">
        <f>IF(参照!L537="","",参照!L537)</f>
        <v>八千代エンジニヤリング(株)</v>
      </c>
    </row>
    <row r="538" spans="47:56">
      <c r="AU538" s="52" t="str">
        <f>IF(参照!A538="","",参照!A538)</f>
        <v>A0237</v>
      </c>
      <c r="AV538" s="52" t="str">
        <f>IF(参照!B538="","",参照!B538)</f>
        <v>御所野縄文電力(株)</v>
      </c>
      <c r="AW538" s="52">
        <f>IF(参照!C538="","",参照!C538)</f>
        <v>3.4E-5</v>
      </c>
      <c r="AX538" s="52" t="str">
        <f>IF(参照!D538="","",参照!D538)</f>
        <v/>
      </c>
      <c r="AY538" s="52">
        <f>IF(参照!E538="","",参照!E538)</f>
        <v>4.5199999999999998E-4</v>
      </c>
      <c r="AZ538" s="52" t="str">
        <f>IF(参照!F538="","",参照!F538)</f>
        <v>御所野縄文電力(株)</v>
      </c>
      <c r="BA538" s="52" t="str">
        <f>IF(参照!G538="","",参照!G538)</f>
        <v>御所野縄文電力(株)_</v>
      </c>
      <c r="BB538" s="52">
        <f t="shared" si="39"/>
        <v>0.45199999999999996</v>
      </c>
      <c r="BD538" s="52" t="str">
        <f>IF(参照!L538="","",参照!L538)</f>
        <v>弥富ガス協同組合</v>
      </c>
    </row>
    <row r="539" spans="47:56">
      <c r="AU539" s="52" t="str">
        <f>IF(参照!A539="","",参照!A539)</f>
        <v>A0238</v>
      </c>
      <c r="AV539" s="52" t="str">
        <f>IF(参照!B539="","",参照!B539)</f>
        <v>(株)カーボンニュートラル(旧：西多摩バイオパワー(株))</v>
      </c>
      <c r="AW539" s="52" t="str">
        <f>IF(参照!C539="","",参照!C539)</f>
        <v>0.000453※</v>
      </c>
      <c r="AX539" s="52" t="str">
        <f>IF(参照!D539="","",参照!D539)</f>
        <v/>
      </c>
      <c r="AY539" s="52">
        <f>IF(参照!E539="","",参照!E539)</f>
        <v>4.3800000000000002E-4</v>
      </c>
      <c r="AZ539" s="52" t="str">
        <f>IF(参照!F539="","",参照!F539)</f>
        <v>(株)カーボンニュートラル(旧：西多摩バイオパワー(株))</v>
      </c>
      <c r="BA539" s="52" t="str">
        <f>IF(参照!G539="","",参照!G539)</f>
        <v>(株)カーボンニュートラル(旧：西多摩バイオパワー(株))_</v>
      </c>
      <c r="BB539" s="52">
        <f t="shared" si="39"/>
        <v>0.438</v>
      </c>
      <c r="BD539" s="52" t="str">
        <f>IF(参照!L539="","",参照!L539)</f>
        <v>八幡商事(株)</v>
      </c>
    </row>
    <row r="540" spans="47:56">
      <c r="AU540" s="52" t="str">
        <f>IF(参照!A540="","",参照!A540)</f>
        <v>A0239</v>
      </c>
      <c r="AV540" s="52" t="str">
        <f>IF(参照!B540="","",参照!B540)</f>
        <v>宮古新電力(株)</v>
      </c>
      <c r="AW540" s="52">
        <f>IF(参照!C540="","",参照!C540)</f>
        <v>4.0400000000000001E-4</v>
      </c>
      <c r="AX540" s="52" t="str">
        <f>IF(参照!D540="","",参照!D540)</f>
        <v/>
      </c>
      <c r="AY540" s="52">
        <f>IF(参照!E540="","",参照!E540)</f>
        <v>3.86E-4</v>
      </c>
      <c r="AZ540" s="52" t="str">
        <f>IF(参照!F540="","",参照!F540)</f>
        <v>宮古新電力(株)</v>
      </c>
      <c r="BA540" s="52" t="str">
        <f>IF(参照!G540="","",参照!G540)</f>
        <v>宮古新電力(株)_</v>
      </c>
      <c r="BB540" s="52">
        <f t="shared" si="39"/>
        <v>0.38600000000000001</v>
      </c>
      <c r="BD540" s="52" t="str">
        <f>IF(参照!L540="","",参照!L540)</f>
        <v>(株)やまがた新電力</v>
      </c>
    </row>
    <row r="541" spans="47:56">
      <c r="AU541" s="52" t="str">
        <f>IF(参照!A541="","",参照!A541)</f>
        <v>A0240</v>
      </c>
      <c r="AV541" s="52" t="str">
        <f>IF(参照!B541="","",参照!B541)</f>
        <v>長崎地域電力(株)</v>
      </c>
      <c r="AW541" s="52">
        <f>IF(参照!C541="","",参照!C541)</f>
        <v>4.9100000000000001E-4</v>
      </c>
      <c r="AX541" s="52" t="str">
        <f>IF(参照!D541="","",参照!D541)</f>
        <v/>
      </c>
      <c r="AY541" s="52">
        <f>IF(参照!E541="","",参照!E541)</f>
        <v>4.35E-4</v>
      </c>
      <c r="AZ541" s="52" t="str">
        <f>IF(参照!F541="","",参照!F541)</f>
        <v>長崎地域電力(株)</v>
      </c>
      <c r="BA541" s="52" t="str">
        <f>IF(参照!G541="","",参照!G541)</f>
        <v>長崎地域電力(株)_</v>
      </c>
      <c r="BB541" s="52">
        <f t="shared" si="39"/>
        <v>0.435</v>
      </c>
      <c r="BD541" s="52" t="str">
        <f>IF(参照!L541="","",参照!L541)</f>
        <v>やめエネルギー(株)</v>
      </c>
    </row>
    <row r="542" spans="47:56">
      <c r="AU542" s="52" t="str">
        <f>IF(参照!A542="","",参照!A542)</f>
        <v>A0241</v>
      </c>
      <c r="AV542" s="52" t="str">
        <f>IF(参照!B542="","",参照!B542)</f>
        <v>(株)エネアーク関西</v>
      </c>
      <c r="AW542" s="52">
        <f>IF(参照!C542="","",参照!C542)</f>
        <v>4.9799999999999996E-4</v>
      </c>
      <c r="AX542" s="52" t="str">
        <f>IF(参照!D542="","",参照!D542)</f>
        <v/>
      </c>
      <c r="AY542" s="52">
        <f>IF(参照!E542="","",参照!E542)</f>
        <v>4.4200000000000001E-4</v>
      </c>
      <c r="AZ542" s="52" t="str">
        <f>IF(参照!F542="","",参照!F542)</f>
        <v>(株)エネアーク関西</v>
      </c>
      <c r="BA542" s="52" t="str">
        <f>IF(参照!G542="","",参照!G542)</f>
        <v>(株)エネアーク関西_</v>
      </c>
      <c r="BB542" s="52">
        <f t="shared" si="39"/>
        <v>0.442</v>
      </c>
      <c r="BD542" s="52" t="str">
        <f>IF(参照!L542="","",参照!L542)</f>
        <v>(株)ユーラスグリーンエナジー</v>
      </c>
    </row>
    <row r="543" spans="47:56">
      <c r="AU543" s="52" t="str">
        <f>IF(参照!A543="","",参照!A543)</f>
        <v>A0243</v>
      </c>
      <c r="AV543" s="52" t="str">
        <f>IF(参照!B543="","",参照!B543)</f>
        <v>近畿電力(株)</v>
      </c>
      <c r="AW543" s="52">
        <f>IF(参照!C543="","",参照!C543)</f>
        <v>4.8500000000000003E-4</v>
      </c>
      <c r="AX543" s="52" t="str">
        <f>IF(参照!D543="","",参照!D543)</f>
        <v/>
      </c>
      <c r="AY543" s="52">
        <f>IF(参照!E543="","",参照!E543)</f>
        <v>4.6200000000000001E-4</v>
      </c>
      <c r="AZ543" s="52" t="str">
        <f>IF(参照!F543="","",参照!F543)</f>
        <v>近畿電力(株)</v>
      </c>
      <c r="BA543" s="52" t="str">
        <f>IF(参照!G543="","",参照!G543)</f>
        <v>近畿電力(株)_</v>
      </c>
      <c r="BB543" s="52">
        <f t="shared" si="39"/>
        <v>0.46200000000000002</v>
      </c>
      <c r="BD543" s="52" t="str">
        <f>IF(参照!L543="","",参照!L543)</f>
        <v>ゆきぐに新電力(株)</v>
      </c>
    </row>
    <row r="544" spans="47:56">
      <c r="AU544" s="52" t="str">
        <f>IF(参照!A544="","",参照!A544)</f>
        <v>A0245</v>
      </c>
      <c r="AV544" s="52" t="str">
        <f>IF(参照!B544="","",参照!B544)</f>
        <v>新電力おおいた(株)</v>
      </c>
      <c r="AW544" s="52">
        <f>IF(参照!C544="","",参照!C544)</f>
        <v>4.3300000000000001E-4</v>
      </c>
      <c r="AX544" s="52" t="str">
        <f>IF(参照!D544="","",参照!D544)</f>
        <v/>
      </c>
      <c r="AY544" s="52">
        <f>IF(参照!E544="","",参照!E544)</f>
        <v>4.2000000000000002E-4</v>
      </c>
      <c r="AZ544" s="52" t="str">
        <f>IF(参照!F544="","",参照!F544)</f>
        <v>新電力おおいた(株)</v>
      </c>
      <c r="BA544" s="52" t="str">
        <f>IF(参照!G544="","",参照!G544)</f>
        <v>新電力おおいた(株)_</v>
      </c>
      <c r="BB544" s="52">
        <f t="shared" si="39"/>
        <v>0.42000000000000004</v>
      </c>
      <c r="BD544" s="52" t="str">
        <f>IF(参照!L544="","",参照!L544)</f>
        <v>(株)ユビニティー</v>
      </c>
    </row>
    <row r="545" spans="47:56">
      <c r="AU545" s="52" t="str">
        <f>IF(参照!A545="","",参照!A545)</f>
        <v>A0246</v>
      </c>
      <c r="AV545" s="52" t="str">
        <f>IF(参照!B545="","",参照!B545)</f>
        <v>(株)日本セレモニー</v>
      </c>
      <c r="AW545" s="52">
        <f>IF(参照!C545="","",参照!C545)</f>
        <v>5.0100000000000003E-4</v>
      </c>
      <c r="AX545" s="52" t="str">
        <f>IF(参照!D545="","",参照!D545)</f>
        <v/>
      </c>
      <c r="AY545" s="52">
        <f>IF(参照!E545="","",参照!E545)</f>
        <v>4.9799999999999996E-4</v>
      </c>
      <c r="AZ545" s="52" t="str">
        <f>IF(参照!F545="","",参照!F545)</f>
        <v>(株)日本セレモニー</v>
      </c>
      <c r="BA545" s="52" t="str">
        <f>IF(参照!G545="","",参照!G545)</f>
        <v>(株)日本セレモニー_</v>
      </c>
      <c r="BB545" s="52">
        <f t="shared" si="39"/>
        <v>0.49799999999999994</v>
      </c>
      <c r="BD545" s="52" t="str">
        <f>IF(参照!L545="","",参照!L545)</f>
        <v>横浜ウォーター(株)</v>
      </c>
    </row>
    <row r="546" spans="47:56">
      <c r="AU546" s="52" t="str">
        <f>IF(参照!A546="","",参照!A546)</f>
        <v>A0248</v>
      </c>
      <c r="AV546" s="52" t="str">
        <f>IF(参照!B546="","",参照!B546)</f>
        <v>(株)池見石油店</v>
      </c>
      <c r="AW546" s="52">
        <f>IF(参照!C546="","",参照!C546)</f>
        <v>5.3600000000000002E-4</v>
      </c>
      <c r="AX546" s="52" t="str">
        <f>IF(参照!D546="","",参照!D546)</f>
        <v/>
      </c>
      <c r="AY546" s="52">
        <f>IF(参照!E546="","",参照!E546)</f>
        <v>5.71E-4</v>
      </c>
      <c r="AZ546" s="52" t="str">
        <f>IF(参照!F546="","",参照!F546)</f>
        <v>(株)池見石油店</v>
      </c>
      <c r="BA546" s="52" t="str">
        <f>IF(参照!G546="","",参照!G546)</f>
        <v>(株)池見石油店_</v>
      </c>
      <c r="BB546" s="52">
        <f t="shared" si="39"/>
        <v>0.57099999999999995</v>
      </c>
      <c r="BD546" s="52" t="str">
        <f>IF(参照!L546="","",参照!L546)</f>
        <v>(株)横浜環境デザイン</v>
      </c>
    </row>
    <row r="547" spans="47:56">
      <c r="AU547" s="52" t="str">
        <f>IF(参照!A547="","",参照!A547)</f>
        <v>A0250</v>
      </c>
      <c r="AV547" s="52" t="str">
        <f>IF(参照!B547="","",参照!B547)</f>
        <v>芝浦電力(株)</v>
      </c>
      <c r="AW547" s="52">
        <f>IF(参照!C547="","",参照!C547)</f>
        <v>2.8800000000000001E-4</v>
      </c>
      <c r="AX547" s="52" t="str">
        <f>IF(参照!D547="","",参照!D547)</f>
        <v/>
      </c>
      <c r="AY547" s="52">
        <f>IF(参照!E547="","",参照!E547)</f>
        <v>4.5199999999999998E-4</v>
      </c>
      <c r="AZ547" s="52" t="str">
        <f>IF(参照!F547="","",参照!F547)</f>
        <v>芝浦電力(株)</v>
      </c>
      <c r="BA547" s="52" t="str">
        <f>IF(参照!G547="","",参照!G547)</f>
        <v>芝浦電力(株)_</v>
      </c>
      <c r="BB547" s="52">
        <f t="shared" si="39"/>
        <v>0.45199999999999996</v>
      </c>
      <c r="BD547" s="52" t="str">
        <f>IF(参照!L547="","",参照!L547)</f>
        <v>(株)吉田石油店</v>
      </c>
    </row>
    <row r="548" spans="47:56">
      <c r="AU548" s="52" t="str">
        <f>IF(参照!A548="","",参照!A548)</f>
        <v>A0253</v>
      </c>
      <c r="AV548" s="52" t="str">
        <f>IF(参照!B548="","",参照!B548)</f>
        <v>(株)地域創生ホールディングス</v>
      </c>
      <c r="AW548" s="52">
        <f>IF(参照!C548="","",参照!C548)</f>
        <v>4.84E-4</v>
      </c>
      <c r="AX548" s="52" t="str">
        <f>IF(参照!D548="","",参照!D548)</f>
        <v/>
      </c>
      <c r="AY548" s="52">
        <f>IF(参照!E548="","",参照!E548)</f>
        <v>4.7699999999999999E-4</v>
      </c>
      <c r="AZ548" s="52" t="str">
        <f>IF(参照!F548="","",参照!F548)</f>
        <v>(株)地域創生ホールディングス</v>
      </c>
      <c r="BA548" s="52" t="str">
        <f>IF(参照!G548="","",参照!G548)</f>
        <v>(株)地域創生ホールディングス_</v>
      </c>
      <c r="BB548" s="52">
        <f t="shared" si="39"/>
        <v>0.47699999999999998</v>
      </c>
      <c r="BD548" s="52" t="str">
        <f>IF(参照!L548="","",参照!L548)</f>
        <v>米子瓦斯(株)</v>
      </c>
    </row>
    <row r="549" spans="47:56">
      <c r="AU549" s="52" t="str">
        <f>IF(参照!A549="","",参照!A549)</f>
        <v>A0254</v>
      </c>
      <c r="AV549" s="52" t="str">
        <f>IF(参照!B549="","",参照!B549)</f>
        <v>スズカ電工(株)</v>
      </c>
      <c r="AW549" s="52">
        <f>IF(参照!C549="","",参照!C549)</f>
        <v>2.0799999999999999E-4</v>
      </c>
      <c r="AX549" s="52" t="str">
        <f>IF(参照!D549="","",参照!D549)</f>
        <v/>
      </c>
      <c r="AY549" s="52">
        <f>IF(参照!E549="","",参照!E549)</f>
        <v>1.9600000000000002E-4</v>
      </c>
      <c r="AZ549" s="52" t="str">
        <f>IF(参照!F549="","",参照!F549)</f>
        <v>スズカ電工(株)</v>
      </c>
      <c r="BA549" s="52" t="str">
        <f>IF(参照!G549="","",参照!G549)</f>
        <v>スズカ電工(株)_</v>
      </c>
      <c r="BB549" s="52">
        <f t="shared" si="39"/>
        <v>0.19600000000000001</v>
      </c>
      <c r="BD549" s="52" t="str">
        <f>IF(参照!L549="","",参照!L549)</f>
        <v>楽天エナジー(株)</v>
      </c>
    </row>
    <row r="550" spans="47:56">
      <c r="AU550" s="52" t="str">
        <f>IF(参照!A550="","",参照!A550)</f>
        <v>A0256</v>
      </c>
      <c r="AV550" s="52" t="str">
        <f>IF(参照!B550="","",参照!B550)</f>
        <v>(株)エーコープサービス</v>
      </c>
      <c r="AW550" s="52">
        <f>IF(参照!C550="","",参照!C550)</f>
        <v>3.1700000000000001E-4</v>
      </c>
      <c r="AX550" s="52" t="str">
        <f>IF(参照!D550="","",参照!D550)</f>
        <v/>
      </c>
      <c r="AY550" s="52">
        <f>IF(参照!E550="","",参照!E550)</f>
        <v>3.9599999999999998E-4</v>
      </c>
      <c r="AZ550" s="52" t="str">
        <f>IF(参照!F550="","",参照!F550)</f>
        <v>(株)エーコープサービス</v>
      </c>
      <c r="BA550" s="52" t="str">
        <f>IF(参照!G550="","",参照!G550)</f>
        <v>(株)エーコープサービス_</v>
      </c>
      <c r="BB550" s="52">
        <f t="shared" si="39"/>
        <v>0.39599999999999996</v>
      </c>
      <c r="BD550" s="52" t="str">
        <f>IF(参照!L550="","",参照!L550)</f>
        <v>リエスパワー(株)</v>
      </c>
    </row>
    <row r="551" spans="47:56">
      <c r="AU551" s="52" t="str">
        <f>IF(参照!A551="","",参照!A551)</f>
        <v>A0257</v>
      </c>
      <c r="AV551" s="52" t="str">
        <f>IF(参照!B551="","",参照!B551)</f>
        <v>サンリン(株)</v>
      </c>
      <c r="AW551" s="52">
        <f>IF(参照!C551="","",参照!C551)</f>
        <v>4.9700000000000005E-4</v>
      </c>
      <c r="AX551" s="52" t="str">
        <f>IF(参照!D551="","",参照!D551)</f>
        <v>メニューA</v>
      </c>
      <c r="AY551" s="52">
        <f>IF(参照!E551="","",参照!E551)</f>
        <v>0</v>
      </c>
      <c r="AZ551" s="52" t="str">
        <f>IF(参照!F551="","",参照!F551)</f>
        <v>サンリン(株)</v>
      </c>
      <c r="BA551" s="52" t="str">
        <f>IF(参照!G551="","",参照!G551)</f>
        <v>サンリン(株)_メニューA</v>
      </c>
      <c r="BB551" s="52">
        <f t="shared" si="39"/>
        <v>0</v>
      </c>
      <c r="BD551" s="52" t="str">
        <f>IF(参照!L551="","",参照!L551)</f>
        <v>リエスパワーネクスト(株)</v>
      </c>
    </row>
    <row r="552" spans="47:56">
      <c r="AU552" s="52" t="str">
        <f>IF(参照!A552="","",参照!A552)</f>
        <v/>
      </c>
      <c r="AV552" s="52" t="str">
        <f>IF(参照!B552="","",参照!B552)</f>
        <v/>
      </c>
      <c r="AW552" s="52" t="str">
        <f>IF(参照!C552="","",参照!C552)</f>
        <v/>
      </c>
      <c r="AX552" s="52" t="str">
        <f>IF(参照!D552="","",参照!D552)</f>
        <v>メニューB(残差)</v>
      </c>
      <c r="AY552" s="52">
        <f>IF(参照!E552="","",参照!E552)</f>
        <v>4.4200000000000001E-4</v>
      </c>
      <c r="AZ552" s="52" t="str">
        <f>IF(参照!F552="","",参照!F552)</f>
        <v>サンリン(株)</v>
      </c>
      <c r="BA552" s="52" t="str">
        <f>IF(参照!G552="","",参照!G552)</f>
        <v>サンリン(株)_メニューB(残差)</v>
      </c>
      <c r="BB552" s="52">
        <f t="shared" si="39"/>
        <v>0.442</v>
      </c>
      <c r="BD552" s="52" t="str">
        <f>IF(参照!L552="","",参照!L552)</f>
        <v>陸前高田しみんエネルギー(株)</v>
      </c>
    </row>
    <row r="553" spans="47:56">
      <c r="AU553" s="52" t="str">
        <f>IF(参照!A553="","",参照!A553)</f>
        <v/>
      </c>
      <c r="AV553" s="52" t="str">
        <f>IF(参照!B553="","",参照!B553)</f>
        <v/>
      </c>
      <c r="AW553" s="52" t="str">
        <f>IF(参照!C553="","",参照!C553)</f>
        <v/>
      </c>
      <c r="AX553" s="52" t="str">
        <f>IF(参照!D553="","",参照!D553)</f>
        <v>(参考値)事業者全体</v>
      </c>
      <c r="AY553" s="52">
        <f>IF(参照!E553="","",参照!E553)</f>
        <v>4.7399999999999997E-4</v>
      </c>
      <c r="AZ553" s="52" t="str">
        <f>IF(参照!F553="","",参照!F553)</f>
        <v>サンリン(株)</v>
      </c>
      <c r="BA553" s="52" t="str">
        <f>IF(参照!G553="","",参照!G553)</f>
        <v>サンリン(株)_(参考値)事業者全体</v>
      </c>
      <c r="BB553" s="52">
        <f t="shared" si="39"/>
        <v>0.47399999999999998</v>
      </c>
      <c r="BD553" s="52" t="str">
        <f>IF(参照!L553="","",参照!L553)</f>
        <v>(株)リクルート</v>
      </c>
    </row>
    <row r="554" spans="47:56">
      <c r="AU554" s="52" t="str">
        <f>IF(参照!A554="","",参照!A554)</f>
        <v>A0258</v>
      </c>
      <c r="AV554" s="52" t="str">
        <f>IF(参照!B554="","",参照!B554)</f>
        <v>(株)宮崎ガスリビング</v>
      </c>
      <c r="AW554" s="52">
        <f>IF(参照!C554="","",参照!C554)</f>
        <v>4.46E-4</v>
      </c>
      <c r="AX554" s="52" t="str">
        <f>IF(参照!D554="","",参照!D554)</f>
        <v/>
      </c>
      <c r="AY554" s="52">
        <f>IF(参照!E554="","",参照!E554)</f>
        <v>4.5300000000000001E-4</v>
      </c>
      <c r="AZ554" s="52" t="str">
        <f>IF(参照!F554="","",参照!F554)</f>
        <v>(株)宮崎ガスリビング</v>
      </c>
      <c r="BA554" s="52" t="str">
        <f>IF(参照!G554="","",参照!G554)</f>
        <v>(株)宮崎ガスリビング_</v>
      </c>
      <c r="BB554" s="52">
        <f t="shared" si="39"/>
        <v>0.45300000000000001</v>
      </c>
      <c r="BD554" s="52" t="str">
        <f>IF(参照!L554="","",参照!L554)</f>
        <v>(株)リケン工業</v>
      </c>
    </row>
    <row r="555" spans="47:56">
      <c r="AU555" s="52" t="str">
        <f>IF(参照!A555="","",参照!A555)</f>
        <v>A0259</v>
      </c>
      <c r="AV555" s="52" t="str">
        <f>IF(参照!B555="","",参照!B555)</f>
        <v>山陰エレキ・アライアンス(株)</v>
      </c>
      <c r="AW555" s="52">
        <f>IF(参照!C555="","",参照!C555)</f>
        <v>4.84E-4</v>
      </c>
      <c r="AX555" s="52" t="str">
        <f>IF(参照!D555="","",参照!D555)</f>
        <v/>
      </c>
      <c r="AY555" s="52">
        <f>IF(参照!E555="","",参照!E555)</f>
        <v>4.28E-4</v>
      </c>
      <c r="AZ555" s="52" t="str">
        <f>IF(参照!F555="","",参照!F555)</f>
        <v>山陰エレキ・アライアンス(株)</v>
      </c>
      <c r="BA555" s="52" t="str">
        <f>IF(参照!G555="","",参照!G555)</f>
        <v>山陰エレキ・アライアンス(株)_</v>
      </c>
      <c r="BB555" s="52">
        <f t="shared" si="39"/>
        <v>0.42799999999999999</v>
      </c>
      <c r="BD555" s="52" t="str">
        <f>IF(参照!L555="","",参照!L555)</f>
        <v>リコージャパン(株)</v>
      </c>
    </row>
    <row r="556" spans="47:56">
      <c r="AU556" s="52" t="str">
        <f>IF(参照!A556="","",参照!A556)</f>
        <v>A0261</v>
      </c>
      <c r="AV556" s="52" t="str">
        <f>IF(参照!B556="","",参照!B556)</f>
        <v>ミライフ東日本(株)</v>
      </c>
      <c r="AW556" s="52">
        <f>IF(参照!C556="","",参照!C556)</f>
        <v>1.3200000000000001E-4</v>
      </c>
      <c r="AX556" s="52" t="str">
        <f>IF(参照!D556="","",参照!D556)</f>
        <v/>
      </c>
      <c r="AY556" s="52">
        <f>IF(参照!E556="","",参照!E556)</f>
        <v>7.7000000000000001E-5</v>
      </c>
      <c r="AZ556" s="52" t="str">
        <f>IF(参照!F556="","",参照!F556)</f>
        <v>ミライフ東日本(株)</v>
      </c>
      <c r="BA556" s="52" t="str">
        <f>IF(参照!G556="","",参照!G556)</f>
        <v>ミライフ東日本(株)_</v>
      </c>
      <c r="BB556" s="52">
        <f t="shared" si="39"/>
        <v>7.6999999999999999E-2</v>
      </c>
      <c r="BD556" s="52" t="str">
        <f>IF(参照!L556="","",参照!L556)</f>
        <v>リストプロパティーズ(株)</v>
      </c>
    </row>
    <row r="557" spans="47:56">
      <c r="AU557" s="52" t="str">
        <f>IF(参照!A557="","",参照!A557)</f>
        <v>A0263</v>
      </c>
      <c r="AV557" s="52" t="str">
        <f>IF(参照!B557="","",参照!B557)</f>
        <v>(株)ウッドエナジー</v>
      </c>
      <c r="AW557" s="52">
        <f>IF(参照!C557="","",参照!C557)</f>
        <v>0</v>
      </c>
      <c r="AX557" s="52" t="str">
        <f>IF(参照!D557="","",参照!D557)</f>
        <v/>
      </c>
      <c r="AY557" s="52">
        <f>IF(参照!E557="","",参照!E557)</f>
        <v>4.0400000000000001E-4</v>
      </c>
      <c r="AZ557" s="52" t="str">
        <f>IF(参照!F557="","",参照!F557)</f>
        <v>(株)ウッドエナジー</v>
      </c>
      <c r="BA557" s="52" t="str">
        <f>IF(参照!G557="","",参照!G557)</f>
        <v>(株)ウッドエナジー_</v>
      </c>
      <c r="BB557" s="52">
        <f t="shared" si="39"/>
        <v>0.40400000000000003</v>
      </c>
      <c r="BD557" s="52" t="str">
        <f>IF(参照!L557="","",参照!L557)</f>
        <v>リニューアブル・ジャパン(株)(旧：(株)みらい電力)</v>
      </c>
    </row>
    <row r="558" spans="47:56">
      <c r="AU558" s="52" t="str">
        <f>IF(参照!A558="","",参照!A558)</f>
        <v>A0264</v>
      </c>
      <c r="AV558" s="52" t="str">
        <f>IF(参照!B558="","",参照!B558)</f>
        <v>山陰酸素工業(株)</v>
      </c>
      <c r="AW558" s="52">
        <f>IF(参照!C558="","",参照!C558)</f>
        <v>4.84E-4</v>
      </c>
      <c r="AX558" s="52" t="str">
        <f>IF(参照!D558="","",参照!D558)</f>
        <v/>
      </c>
      <c r="AY558" s="52">
        <f>IF(参照!E558="","",参照!E558)</f>
        <v>4.2900000000000002E-4</v>
      </c>
      <c r="AZ558" s="52" t="str">
        <f>IF(参照!F558="","",参照!F558)</f>
        <v>山陰酸素工業(株)</v>
      </c>
      <c r="BA558" s="52" t="str">
        <f>IF(参照!G558="","",参照!G558)</f>
        <v>山陰酸素工業(株)_</v>
      </c>
      <c r="BB558" s="52">
        <f t="shared" si="39"/>
        <v>0.42899999999999999</v>
      </c>
      <c r="BD558" s="52" t="str">
        <f>IF(参照!L558="","",参照!L558)</f>
        <v>(株)リミックスポイント</v>
      </c>
    </row>
    <row r="559" spans="47:56">
      <c r="AU559" s="52" t="str">
        <f>IF(参照!A559="","",参照!A559)</f>
        <v>A0265</v>
      </c>
      <c r="AV559" s="52" t="str">
        <f>IF(参照!B559="","",参照!B559)</f>
        <v>武陽ガス(株)</v>
      </c>
      <c r="AW559" s="52">
        <f>IF(参照!C559="","",参照!C559)</f>
        <v>3.6400000000000001E-4</v>
      </c>
      <c r="AX559" s="52" t="str">
        <f>IF(参照!D559="","",参照!D559)</f>
        <v/>
      </c>
      <c r="AY559" s="52">
        <f>IF(参照!E559="","",参照!E559)</f>
        <v>3.0800000000000001E-4</v>
      </c>
      <c r="AZ559" s="52" t="str">
        <f>IF(参照!F559="","",参照!F559)</f>
        <v>武陽ガス(株)</v>
      </c>
      <c r="BA559" s="52" t="str">
        <f>IF(参照!G559="","",参照!G559)</f>
        <v>武陽ガス(株)_</v>
      </c>
      <c r="BB559" s="52">
        <f t="shared" si="39"/>
        <v>0.308</v>
      </c>
      <c r="BD559" s="52" t="str">
        <f>IF(参照!L559="","",参照!L559)</f>
        <v>(株)ルーク</v>
      </c>
    </row>
    <row r="560" spans="47:56">
      <c r="AU560" s="52" t="str">
        <f>IF(参照!A560="","",参照!A560)</f>
        <v>A0267</v>
      </c>
      <c r="AV560" s="52" t="str">
        <f>IF(参照!B560="","",参照!B560)</f>
        <v>北海道電力(株)</v>
      </c>
      <c r="AW560" s="52">
        <f>IF(参照!C560="","",参照!C560)</f>
        <v>5.4900000000000001E-4</v>
      </c>
      <c r="AX560" s="52" t="str">
        <f>IF(参照!D560="","",参照!D560)</f>
        <v>メニューA</v>
      </c>
      <c r="AY560" s="52">
        <f>IF(参照!E560="","",参照!E560)</f>
        <v>0</v>
      </c>
      <c r="AZ560" s="52" t="str">
        <f>IF(参照!F560="","",参照!F560)</f>
        <v>北海道電力(株)</v>
      </c>
      <c r="BA560" s="52" t="str">
        <f>IF(参照!G560="","",参照!G560)</f>
        <v>北海道電力(株)_メニューA</v>
      </c>
      <c r="BB560" s="52">
        <f t="shared" si="39"/>
        <v>0</v>
      </c>
      <c r="BD560" s="52" t="str">
        <f>IF(参照!L560="","",参照!L560)</f>
        <v>(株)レクスポート</v>
      </c>
    </row>
    <row r="561" spans="47:56">
      <c r="AU561" s="52" t="str">
        <f>IF(参照!A561="","",参照!A561)</f>
        <v/>
      </c>
      <c r="AV561" s="52" t="str">
        <f>IF(参照!B561="","",参照!B561)</f>
        <v/>
      </c>
      <c r="AW561" s="52" t="str">
        <f>IF(参照!C561="","",参照!C561)</f>
        <v/>
      </c>
      <c r="AX561" s="52" t="str">
        <f>IF(参照!D561="","",参照!D561)</f>
        <v>メニューB</v>
      </c>
      <c r="AY561" s="52">
        <f>IF(参照!E561="","",参照!E561)</f>
        <v>0</v>
      </c>
      <c r="AZ561" s="52" t="str">
        <f>IF(参照!F561="","",参照!F561)</f>
        <v>北海道電力(株)</v>
      </c>
      <c r="BA561" s="52" t="str">
        <f>IF(参照!G561="","",参照!G561)</f>
        <v>北海道電力(株)_メニューB</v>
      </c>
      <c r="BB561" s="52">
        <f t="shared" si="39"/>
        <v>0</v>
      </c>
      <c r="BD561" s="52" t="str">
        <f>IF(参照!L561="","",参照!L561)</f>
        <v>レネックス電力合同会社</v>
      </c>
    </row>
    <row r="562" spans="47:56">
      <c r="AU562" s="52" t="str">
        <f>IF(参照!A562="","",参照!A562)</f>
        <v/>
      </c>
      <c r="AV562" s="52" t="str">
        <f>IF(参照!B562="","",参照!B562)</f>
        <v/>
      </c>
      <c r="AW562" s="52" t="str">
        <f>IF(参照!C562="","",参照!C562)</f>
        <v/>
      </c>
      <c r="AX562" s="52" t="str">
        <f>IF(参照!D562="","",参照!D562)</f>
        <v>メニューC(残差)</v>
      </c>
      <c r="AY562" s="52">
        <f>IF(参照!E562="","",参照!E562)</f>
        <v>5.3700000000000004E-4</v>
      </c>
      <c r="AZ562" s="52" t="str">
        <f>IF(参照!F562="","",参照!F562)</f>
        <v>北海道電力(株)</v>
      </c>
      <c r="BA562" s="52" t="str">
        <f>IF(参照!G562="","",参照!G562)</f>
        <v>北海道電力(株)_メニューC(残差)</v>
      </c>
      <c r="BB562" s="52">
        <f t="shared" si="39"/>
        <v>0.53700000000000003</v>
      </c>
      <c r="BD562" s="52" t="str">
        <f>IF(参照!L562="","",参照!L562)</f>
        <v>レモンガス(株)</v>
      </c>
    </row>
    <row r="563" spans="47:56">
      <c r="AU563" s="52" t="str">
        <f>IF(参照!A563="","",参照!A563)</f>
        <v/>
      </c>
      <c r="AV563" s="52" t="str">
        <f>IF(参照!B563="","",参照!B563)</f>
        <v/>
      </c>
      <c r="AW563" s="52" t="str">
        <f>IF(参照!C563="","",参照!C563)</f>
        <v/>
      </c>
      <c r="AX563" s="52" t="str">
        <f>IF(参照!D563="","",参照!D563)</f>
        <v>(参考値)事業者全体</v>
      </c>
      <c r="AY563" s="52">
        <f>IF(参照!E563="","",参照!E563)</f>
        <v>5.4900000000000001E-4</v>
      </c>
      <c r="AZ563" s="52" t="str">
        <f>IF(参照!F563="","",参照!F563)</f>
        <v>北海道電力(株)</v>
      </c>
      <c r="BA563" s="52" t="str">
        <f>IF(参照!G563="","",参照!G563)</f>
        <v>北海道電力(株)_(参考値)事業者全体</v>
      </c>
      <c r="BB563" s="52">
        <f t="shared" si="39"/>
        <v>0.54900000000000004</v>
      </c>
      <c r="BD563" s="52" t="str">
        <f>IF(参照!L563="","",参照!L563)</f>
        <v>ローカルエナジー(株)</v>
      </c>
    </row>
    <row r="564" spans="47:56">
      <c r="AU564" s="52" t="str">
        <f>IF(参照!A564="","",参照!A564)</f>
        <v>A0268</v>
      </c>
      <c r="AV564" s="52" t="str">
        <f>IF(参照!B564="","",参照!B564)</f>
        <v>東北電力(株)</v>
      </c>
      <c r="AW564" s="52">
        <f>IF(参照!C564="","",参照!C564)</f>
        <v>4.9600000000000002E-4</v>
      </c>
      <c r="AX564" s="52" t="str">
        <f>IF(参照!D564="","",参照!D564)</f>
        <v>メニューA</v>
      </c>
      <c r="AY564" s="52">
        <f>IF(参照!E564="","",参照!E564)</f>
        <v>0</v>
      </c>
      <c r="AZ564" s="52" t="str">
        <f>IF(参照!F564="","",参照!F564)</f>
        <v>東北電力(株)</v>
      </c>
      <c r="BA564" s="52" t="str">
        <f>IF(参照!G564="","",参照!G564)</f>
        <v>東北電力(株)_メニューA</v>
      </c>
      <c r="BB564" s="52">
        <f t="shared" si="39"/>
        <v>0</v>
      </c>
      <c r="BD564" s="52" t="str">
        <f>IF(参照!L564="","",参照!L564)</f>
        <v>ローカルでんき(株)</v>
      </c>
    </row>
    <row r="565" spans="47:56">
      <c r="AU565" s="52" t="str">
        <f>IF(参照!A565="","",参照!A565)</f>
        <v/>
      </c>
      <c r="AV565" s="52" t="str">
        <f>IF(参照!B565="","",参照!B565)</f>
        <v/>
      </c>
      <c r="AW565" s="52" t="str">
        <f>IF(参照!C565="","",参照!C565)</f>
        <v/>
      </c>
      <c r="AX565" s="52" t="str">
        <f>IF(参照!D565="","",参照!D565)</f>
        <v>メニューB</v>
      </c>
      <c r="AY565" s="52">
        <f>IF(参照!E565="","",参照!E565)</f>
        <v>0</v>
      </c>
      <c r="AZ565" s="52" t="str">
        <f>IF(参照!F565="","",参照!F565)</f>
        <v>東北電力(株)</v>
      </c>
      <c r="BA565" s="52" t="str">
        <f>IF(参照!G565="","",参照!G565)</f>
        <v>東北電力(株)_メニューB</v>
      </c>
      <c r="BB565" s="52">
        <f t="shared" si="39"/>
        <v>0</v>
      </c>
      <c r="BD565" s="52" t="str">
        <f>IF(参照!L565="","",参照!L565)</f>
        <v>和歌山電力(株)</v>
      </c>
    </row>
    <row r="566" spans="47:56">
      <c r="AU566" s="52" t="str">
        <f>IF(参照!A566="","",参照!A566)</f>
        <v/>
      </c>
      <c r="AV566" s="52" t="str">
        <f>IF(参照!B566="","",参照!B566)</f>
        <v/>
      </c>
      <c r="AW566" s="52" t="str">
        <f>IF(参照!C566="","",参照!C566)</f>
        <v/>
      </c>
      <c r="AX566" s="52" t="str">
        <f>IF(参照!D566="","",参照!D566)</f>
        <v>メニューC(残差)</v>
      </c>
      <c r="AY566" s="52">
        <f>IF(参照!E566="","",参照!E566)</f>
        <v>4.8799999999999999E-4</v>
      </c>
      <c r="AZ566" s="52" t="str">
        <f>IF(参照!F566="","",参照!F566)</f>
        <v>東北電力(株)</v>
      </c>
      <c r="BA566" s="52" t="str">
        <f>IF(参照!G566="","",参照!G566)</f>
        <v>東北電力(株)_メニューC(残差)</v>
      </c>
      <c r="BB566" s="52">
        <f t="shared" si="39"/>
        <v>0.48799999999999999</v>
      </c>
      <c r="BD566" s="52" t="str">
        <f>IF(参照!L566="","",参照!L566)</f>
        <v>綿半パートナーズ(株)</v>
      </c>
    </row>
    <row r="567" spans="47:56">
      <c r="AU567" s="52" t="str">
        <f>IF(参照!A567="","",参照!A567)</f>
        <v/>
      </c>
      <c r="AV567" s="52" t="str">
        <f>IF(参照!B567="","",参照!B567)</f>
        <v/>
      </c>
      <c r="AW567" s="52" t="str">
        <f>IF(参照!C567="","",参照!C567)</f>
        <v/>
      </c>
      <c r="AX567" s="52" t="str">
        <f>IF(参照!D567="","",参照!D567)</f>
        <v>(参考値)事業者全体</v>
      </c>
      <c r="AY567" s="52">
        <f>IF(参照!E567="","",参照!E567)</f>
        <v>4.57E-4</v>
      </c>
      <c r="AZ567" s="52" t="str">
        <f>IF(参照!F567="","",参照!F567)</f>
        <v>東北電力(株)</v>
      </c>
      <c r="BA567" s="52" t="str">
        <f>IF(参照!G567="","",参照!G567)</f>
        <v>東北電力(株)_(参考値)事業者全体</v>
      </c>
      <c r="BB567" s="52">
        <f t="shared" si="39"/>
        <v>0.45700000000000002</v>
      </c>
      <c r="BD567" s="52" t="str">
        <f>IF(参照!L567="","",参照!L567)</f>
        <v>ワタミエナジー(株)</v>
      </c>
    </row>
    <row r="568" spans="47:56">
      <c r="AU568" s="52" t="str">
        <f>IF(参照!A568="","",参照!A568)</f>
        <v>A0269</v>
      </c>
      <c r="AV568" s="52" t="str">
        <f>IF(参照!B568="","",参照!B568)</f>
        <v>東京電力エナジーパートナー(株)</v>
      </c>
      <c r="AW568" s="52">
        <f>IF(参照!C568="","",参照!C568)</f>
        <v>4.57E-4</v>
      </c>
      <c r="AX568" s="52" t="str">
        <f>IF(参照!D568="","",参照!D568)</f>
        <v>メニューA</v>
      </c>
      <c r="AY568" s="52">
        <f>IF(参照!E568="","",参照!E568)</f>
        <v>0</v>
      </c>
      <c r="AZ568" s="52" t="str">
        <f>IF(参照!F568="","",参照!F568)</f>
        <v>東京電力エナジーパートナー(株)</v>
      </c>
      <c r="BA568" s="52" t="str">
        <f>IF(参照!G568="","",参照!G568)</f>
        <v>東京電力エナジーパートナー(株)_メニューA</v>
      </c>
      <c r="BB568" s="52">
        <f t="shared" si="39"/>
        <v>0</v>
      </c>
      <c r="BD568" s="52" t="str">
        <f>IF(参照!L568="","",参照!L568)</f>
        <v>ワンワールドエナジー(株)(旧：(株)地方創生テクノロジーラボ)</v>
      </c>
    </row>
    <row r="569" spans="47:56">
      <c r="AU569" s="52" t="str">
        <f>IF(参照!A569="","",参照!A569)</f>
        <v/>
      </c>
      <c r="AV569" s="52" t="str">
        <f>IF(参照!B569="","",参照!B569)</f>
        <v/>
      </c>
      <c r="AW569" s="52" t="str">
        <f>IF(参照!C569="","",参照!C569)</f>
        <v/>
      </c>
      <c r="AX569" s="52" t="str">
        <f>IF(参照!D569="","",参照!D569)</f>
        <v>メニューB</v>
      </c>
      <c r="AY569" s="52">
        <f>IF(参照!E569="","",参照!E569)</f>
        <v>0</v>
      </c>
      <c r="AZ569" s="52" t="str">
        <f>IF(参照!F569="","",参照!F569)</f>
        <v>東京電力エナジーパートナー(株)</v>
      </c>
      <c r="BA569" s="52" t="str">
        <f>IF(参照!G569="","",参照!G569)</f>
        <v>東京電力エナジーパートナー(株)_メニューB</v>
      </c>
      <c r="BB569" s="52">
        <f t="shared" si="39"/>
        <v>0</v>
      </c>
      <c r="BD569" s="52" t="str">
        <f>IF(参照!L569="","",参照!L569)</f>
        <v/>
      </c>
    </row>
    <row r="570" spans="47:56">
      <c r="AU570" s="52" t="str">
        <f>IF(参照!A570="","",参照!A570)</f>
        <v/>
      </c>
      <c r="AV570" s="52" t="str">
        <f>IF(参照!B570="","",参照!B570)</f>
        <v/>
      </c>
      <c r="AW570" s="52" t="str">
        <f>IF(参照!C570="","",参照!C570)</f>
        <v/>
      </c>
      <c r="AX570" s="52" t="str">
        <f>IF(参照!D570="","",参照!D570)</f>
        <v>メニューC</v>
      </c>
      <c r="AY570" s="52">
        <f>IF(参照!E570="","",参照!E570)</f>
        <v>0</v>
      </c>
      <c r="AZ570" s="52" t="str">
        <f>IF(参照!F570="","",参照!F570)</f>
        <v>東京電力エナジーパートナー(株)</v>
      </c>
      <c r="BA570" s="52" t="str">
        <f>IF(参照!G570="","",参照!G570)</f>
        <v>東京電力エナジーパートナー(株)_メニューC</v>
      </c>
      <c r="BB570" s="52">
        <f t="shared" si="39"/>
        <v>0</v>
      </c>
      <c r="BD570" s="52" t="str">
        <f>IF(参照!L570="","",参照!L570)</f>
        <v/>
      </c>
    </row>
    <row r="571" spans="47:56">
      <c r="AU571" s="52" t="str">
        <f>IF(参照!A571="","",参照!A571)</f>
        <v/>
      </c>
      <c r="AV571" s="52" t="str">
        <f>IF(参照!B571="","",参照!B571)</f>
        <v/>
      </c>
      <c r="AW571" s="52" t="str">
        <f>IF(参照!C571="","",参照!C571)</f>
        <v/>
      </c>
      <c r="AX571" s="52" t="str">
        <f>IF(参照!D571="","",参照!D571)</f>
        <v>メニューD</v>
      </c>
      <c r="AY571" s="52">
        <f>IF(参照!E571="","",参照!E571)</f>
        <v>0</v>
      </c>
      <c r="AZ571" s="52" t="str">
        <f>IF(参照!F571="","",参照!F571)</f>
        <v>東京電力エナジーパートナー(株)</v>
      </c>
      <c r="BA571" s="52" t="str">
        <f>IF(参照!G571="","",参照!G571)</f>
        <v>東京電力エナジーパートナー(株)_メニューD</v>
      </c>
      <c r="BB571" s="52">
        <f t="shared" si="39"/>
        <v>0</v>
      </c>
      <c r="BD571" s="52" t="str">
        <f>IF(参照!L571="","",参照!L571)</f>
        <v/>
      </c>
    </row>
    <row r="572" spans="47:56">
      <c r="AU572" s="52" t="str">
        <f>IF(参照!A572="","",参照!A572)</f>
        <v/>
      </c>
      <c r="AV572" s="52" t="str">
        <f>IF(参照!B572="","",参照!B572)</f>
        <v/>
      </c>
      <c r="AW572" s="52" t="str">
        <f>IF(参照!C572="","",参照!C572)</f>
        <v/>
      </c>
      <c r="AX572" s="52" t="str">
        <f>IF(参照!D572="","",参照!D572)</f>
        <v>メニューE</v>
      </c>
      <c r="AY572" s="52">
        <f>IF(参照!E572="","",参照!E572)</f>
        <v>0</v>
      </c>
      <c r="AZ572" s="52" t="str">
        <f>IF(参照!F572="","",参照!F572)</f>
        <v>東京電力エナジーパートナー(株)</v>
      </c>
      <c r="BA572" s="52" t="str">
        <f>IF(参照!G572="","",参照!G572)</f>
        <v>東京電力エナジーパートナー(株)_メニューE</v>
      </c>
      <c r="BB572" s="52">
        <f t="shared" si="39"/>
        <v>0</v>
      </c>
      <c r="BD572" s="52" t="str">
        <f>IF(参照!L572="","",参照!L572)</f>
        <v/>
      </c>
    </row>
    <row r="573" spans="47:56">
      <c r="AU573" s="52" t="str">
        <f>IF(参照!A573="","",参照!A573)</f>
        <v/>
      </c>
      <c r="AV573" s="52" t="str">
        <f>IF(参照!B573="","",参照!B573)</f>
        <v/>
      </c>
      <c r="AW573" s="52" t="str">
        <f>IF(参照!C573="","",参照!C573)</f>
        <v/>
      </c>
      <c r="AX573" s="52" t="str">
        <f>IF(参照!D573="","",参照!D573)</f>
        <v>メニューF</v>
      </c>
      <c r="AY573" s="52">
        <f>IF(参照!E573="","",参照!E573)</f>
        <v>0</v>
      </c>
      <c r="AZ573" s="52" t="str">
        <f>IF(参照!F573="","",参照!F573)</f>
        <v>東京電力エナジーパートナー(株)</v>
      </c>
      <c r="BA573" s="52" t="str">
        <f>IF(参照!G573="","",参照!G573)</f>
        <v>東京電力エナジーパートナー(株)_メニューF</v>
      </c>
      <c r="BB573" s="52">
        <f t="shared" si="39"/>
        <v>0</v>
      </c>
      <c r="BD573" s="52" t="str">
        <f>IF(参照!L573="","",参照!L573)</f>
        <v/>
      </c>
    </row>
    <row r="574" spans="47:56">
      <c r="AU574" s="52" t="str">
        <f>IF(参照!A574="","",参照!A574)</f>
        <v/>
      </c>
      <c r="AV574" s="52" t="str">
        <f>IF(参照!B574="","",参照!B574)</f>
        <v/>
      </c>
      <c r="AW574" s="52" t="str">
        <f>IF(参照!C574="","",参照!C574)</f>
        <v/>
      </c>
      <c r="AX574" s="52" t="str">
        <f>IF(参照!D574="","",参照!D574)</f>
        <v>メニューG</v>
      </c>
      <c r="AY574" s="52">
        <f>IF(参照!E574="","",参照!E574)</f>
        <v>0</v>
      </c>
      <c r="AZ574" s="52" t="str">
        <f>IF(参照!F574="","",参照!F574)</f>
        <v>東京電力エナジーパートナー(株)</v>
      </c>
      <c r="BA574" s="52" t="str">
        <f>IF(参照!G574="","",参照!G574)</f>
        <v>東京電力エナジーパートナー(株)_メニューG</v>
      </c>
      <c r="BB574" s="52">
        <f t="shared" si="39"/>
        <v>0</v>
      </c>
      <c r="BD574" s="52" t="str">
        <f>IF(参照!L574="","",参照!L574)</f>
        <v/>
      </c>
    </row>
    <row r="575" spans="47:56">
      <c r="AU575" s="52" t="str">
        <f>IF(参照!A575="","",参照!A575)</f>
        <v/>
      </c>
      <c r="AV575" s="52" t="str">
        <f>IF(参照!B575="","",参照!B575)</f>
        <v/>
      </c>
      <c r="AW575" s="52" t="str">
        <f>IF(参照!C575="","",参照!C575)</f>
        <v/>
      </c>
      <c r="AX575" s="52" t="str">
        <f>IF(参照!D575="","",参照!D575)</f>
        <v>メニューH</v>
      </c>
      <c r="AY575" s="52">
        <f>IF(参照!E575="","",参照!E575)</f>
        <v>0</v>
      </c>
      <c r="AZ575" s="52" t="str">
        <f>IF(参照!F575="","",参照!F575)</f>
        <v>東京電力エナジーパートナー(株)</v>
      </c>
      <c r="BA575" s="52" t="str">
        <f>IF(参照!G575="","",参照!G575)</f>
        <v>東京電力エナジーパートナー(株)_メニューH</v>
      </c>
      <c r="BB575" s="52">
        <f t="shared" si="39"/>
        <v>0</v>
      </c>
      <c r="BD575" s="52" t="str">
        <f>IF(参照!L575="","",参照!L575)</f>
        <v/>
      </c>
    </row>
    <row r="576" spans="47:56">
      <c r="AU576" s="52" t="str">
        <f>IF(参照!A576="","",参照!A576)</f>
        <v/>
      </c>
      <c r="AV576" s="52" t="str">
        <f>IF(参照!B576="","",参照!B576)</f>
        <v/>
      </c>
      <c r="AW576" s="52" t="str">
        <f>IF(参照!C576="","",参照!C576)</f>
        <v/>
      </c>
      <c r="AX576" s="52" t="str">
        <f>IF(参照!D576="","",参照!D576)</f>
        <v>メニューI</v>
      </c>
      <c r="AY576" s="52">
        <f>IF(参照!E576="","",参照!E576)</f>
        <v>0</v>
      </c>
      <c r="AZ576" s="52" t="str">
        <f>IF(参照!F576="","",参照!F576)</f>
        <v>東京電力エナジーパートナー(株)</v>
      </c>
      <c r="BA576" s="52" t="str">
        <f>IF(参照!G576="","",参照!G576)</f>
        <v>東京電力エナジーパートナー(株)_メニューI</v>
      </c>
      <c r="BB576" s="52">
        <f t="shared" si="39"/>
        <v>0</v>
      </c>
      <c r="BD576" s="52" t="str">
        <f>IF(参照!L576="","",参照!L576)</f>
        <v/>
      </c>
    </row>
    <row r="577" spans="47:56">
      <c r="AU577" s="52" t="str">
        <f>IF(参照!A577="","",参照!A577)</f>
        <v/>
      </c>
      <c r="AV577" s="52" t="str">
        <f>IF(参照!B577="","",参照!B577)</f>
        <v/>
      </c>
      <c r="AW577" s="52" t="str">
        <f>IF(参照!C577="","",参照!C577)</f>
        <v/>
      </c>
      <c r="AX577" s="52" t="str">
        <f>IF(参照!D577="","",参照!D577)</f>
        <v>メニューJ(残差)</v>
      </c>
      <c r="AY577" s="52">
        <f>IF(参照!E577="","",参照!E577)</f>
        <v>4.57E-4</v>
      </c>
      <c r="AZ577" s="52" t="str">
        <f>IF(参照!F577="","",参照!F577)</f>
        <v>東京電力エナジーパートナー(株)</v>
      </c>
      <c r="BA577" s="52" t="str">
        <f>IF(参照!G577="","",参照!G577)</f>
        <v>東京電力エナジーパートナー(株)_メニューJ(残差)</v>
      </c>
      <c r="BB577" s="52">
        <f t="shared" si="39"/>
        <v>0.45700000000000002</v>
      </c>
      <c r="BD577" s="52" t="str">
        <f>IF(参照!L577="","",参照!L577)</f>
        <v/>
      </c>
    </row>
    <row r="578" spans="47:56">
      <c r="AU578" s="52" t="str">
        <f>IF(参照!A578="","",参照!A578)</f>
        <v/>
      </c>
      <c r="AV578" s="52" t="str">
        <f>IF(参照!B578="","",参照!B578)</f>
        <v/>
      </c>
      <c r="AW578" s="52" t="str">
        <f>IF(参照!C578="","",参照!C578)</f>
        <v/>
      </c>
      <c r="AX578" s="52" t="str">
        <f>IF(参照!D578="","",参照!D578)</f>
        <v>(参考値)事業者全体</v>
      </c>
      <c r="AY578" s="52">
        <f>IF(参照!E578="","",参照!E578)</f>
        <v>4.4099999999999999E-4</v>
      </c>
      <c r="AZ578" s="52" t="str">
        <f>IF(参照!F578="","",参照!F578)</f>
        <v>東京電力エナジーパートナー(株)</v>
      </c>
      <c r="BA578" s="52" t="str">
        <f>IF(参照!G578="","",参照!G578)</f>
        <v>東京電力エナジーパートナー(株)_(参考値)事業者全体</v>
      </c>
      <c r="BB578" s="52">
        <f t="shared" si="39"/>
        <v>0.441</v>
      </c>
      <c r="BD578" s="52" t="str">
        <f>IF(参照!L578="","",参照!L578)</f>
        <v/>
      </c>
    </row>
    <row r="579" spans="47:56">
      <c r="AU579" s="52" t="str">
        <f>IF(参照!A579="","",参照!A579)</f>
        <v>A0270</v>
      </c>
      <c r="AV579" s="52" t="str">
        <f>IF(参照!B579="","",参照!B579)</f>
        <v>中部電力ミライズ(株)</v>
      </c>
      <c r="AW579" s="52">
        <f>IF(参照!C579="","",参照!C579)</f>
        <v>4.4900000000000002E-4</v>
      </c>
      <c r="AX579" s="52" t="str">
        <f>IF(参照!D579="","",参照!D579)</f>
        <v>メニューA</v>
      </c>
      <c r="AY579" s="52">
        <f>IF(参照!E579="","",参照!E579)</f>
        <v>0</v>
      </c>
      <c r="AZ579" s="52" t="str">
        <f>IF(参照!F579="","",参照!F579)</f>
        <v>中部電力ミライズ(株)</v>
      </c>
      <c r="BA579" s="52" t="str">
        <f>IF(参照!G579="","",参照!G579)</f>
        <v>中部電力ミライズ(株)_メニューA</v>
      </c>
      <c r="BB579" s="52">
        <f t="shared" si="39"/>
        <v>0</v>
      </c>
      <c r="BD579" s="52" t="str">
        <f>IF(参照!L579="","",参照!L579)</f>
        <v/>
      </c>
    </row>
    <row r="580" spans="47:56">
      <c r="AU580" s="52" t="str">
        <f>IF(参照!A580="","",参照!A580)</f>
        <v/>
      </c>
      <c r="AV580" s="52" t="str">
        <f>IF(参照!B580="","",参照!B580)</f>
        <v/>
      </c>
      <c r="AW580" s="52" t="str">
        <f>IF(参照!C580="","",参照!C580)</f>
        <v/>
      </c>
      <c r="AX580" s="52" t="str">
        <f>IF(参照!D580="","",参照!D580)</f>
        <v>メニューB(残差)</v>
      </c>
      <c r="AY580" s="52">
        <f>IF(参照!E580="","",参照!E580)</f>
        <v>3.88E-4</v>
      </c>
      <c r="AZ580" s="52" t="str">
        <f>IF(参照!F580="","",参照!F580)</f>
        <v>中部電力ミライズ(株)</v>
      </c>
      <c r="BA580" s="52" t="str">
        <f>IF(参照!G580="","",参照!G580)</f>
        <v>中部電力ミライズ(株)_メニューB(残差)</v>
      </c>
      <c r="BB580" s="52">
        <f t="shared" si="39"/>
        <v>0.38800000000000001</v>
      </c>
      <c r="BD580" s="52" t="str">
        <f>IF(参照!L580="","",参照!L580)</f>
        <v/>
      </c>
    </row>
    <row r="581" spans="47:56">
      <c r="AU581" s="52" t="str">
        <f>IF(参照!A581="","",参照!A581)</f>
        <v/>
      </c>
      <c r="AV581" s="52" t="str">
        <f>IF(参照!B581="","",参照!B581)</f>
        <v/>
      </c>
      <c r="AW581" s="52" t="str">
        <f>IF(参照!C581="","",参照!C581)</f>
        <v/>
      </c>
      <c r="AX581" s="52" t="str">
        <f>IF(参照!D581="","",参照!D581)</f>
        <v>(参考値)事業者全体</v>
      </c>
      <c r="AY581" s="52">
        <f>IF(参照!E581="","",参照!E581)</f>
        <v>3.77E-4</v>
      </c>
      <c r="AZ581" s="52" t="str">
        <f>IF(参照!F581="","",参照!F581)</f>
        <v>中部電力ミライズ(株)</v>
      </c>
      <c r="BA581" s="52" t="str">
        <f>IF(参照!G581="","",参照!G581)</f>
        <v>中部電力ミライズ(株)_(参考値)事業者全体</v>
      </c>
      <c r="BB581" s="52">
        <f t="shared" ref="BB581:BB644" si="40">AY581*1000</f>
        <v>0.377</v>
      </c>
      <c r="BD581" s="52" t="str">
        <f>IF(参照!L581="","",参照!L581)</f>
        <v/>
      </c>
    </row>
    <row r="582" spans="47:56">
      <c r="AU582" s="52" t="str">
        <f>IF(参照!A582="","",参照!A582)</f>
        <v>A0271</v>
      </c>
      <c r="AV582" s="52" t="str">
        <f>IF(参照!B582="","",参照!B582)</f>
        <v>北陸電力(株)</v>
      </c>
      <c r="AW582" s="52">
        <f>IF(参照!C582="","",参照!C582)</f>
        <v>4.8000000000000001E-4</v>
      </c>
      <c r="AX582" s="52" t="str">
        <f>IF(参照!D582="","",参照!D582)</f>
        <v>メニューA</v>
      </c>
      <c r="AY582" s="52">
        <f>IF(参照!E582="","",参照!E582)</f>
        <v>0</v>
      </c>
      <c r="AZ582" s="52" t="str">
        <f>IF(参照!F582="","",参照!F582)</f>
        <v>北陸電力(株)</v>
      </c>
      <c r="BA582" s="52" t="str">
        <f>IF(参照!G582="","",参照!G582)</f>
        <v>北陸電力(株)_メニューA</v>
      </c>
      <c r="BB582" s="52">
        <f t="shared" si="40"/>
        <v>0</v>
      </c>
      <c r="BD582" s="52" t="str">
        <f>IF(参照!L582="","",参照!L582)</f>
        <v/>
      </c>
    </row>
    <row r="583" spans="47:56">
      <c r="AU583" s="52" t="str">
        <f>IF(参照!A583="","",参照!A583)</f>
        <v/>
      </c>
      <c r="AV583" s="52" t="str">
        <f>IF(参照!B583="","",参照!B583)</f>
        <v/>
      </c>
      <c r="AW583" s="52" t="str">
        <f>IF(参照!C583="","",参照!C583)</f>
        <v/>
      </c>
      <c r="AX583" s="52" t="str">
        <f>IF(参照!D583="","",参照!D583)</f>
        <v>メニューB</v>
      </c>
      <c r="AY583" s="52">
        <f>IF(参照!E583="","",参照!E583)</f>
        <v>0</v>
      </c>
      <c r="AZ583" s="52" t="str">
        <f>IF(参照!F583="","",参照!F583)</f>
        <v>北陸電力(株)</v>
      </c>
      <c r="BA583" s="52" t="str">
        <f>IF(参照!G583="","",参照!G583)</f>
        <v>北陸電力(株)_メニューB</v>
      </c>
      <c r="BB583" s="52">
        <f t="shared" si="40"/>
        <v>0</v>
      </c>
      <c r="BD583" s="52" t="str">
        <f>IF(参照!L583="","",参照!L583)</f>
        <v/>
      </c>
    </row>
    <row r="584" spans="47:56">
      <c r="AU584" s="52" t="str">
        <f>IF(参照!A584="","",参照!A584)</f>
        <v/>
      </c>
      <c r="AV584" s="52" t="str">
        <f>IF(参照!B584="","",参照!B584)</f>
        <v/>
      </c>
      <c r="AW584" s="52" t="str">
        <f>IF(参照!C584="","",参照!C584)</f>
        <v/>
      </c>
      <c r="AX584" s="52" t="str">
        <f>IF(参照!D584="","",参照!D584)</f>
        <v>メニューC</v>
      </c>
      <c r="AY584" s="52">
        <f>IF(参照!E584="","",参照!E584)</f>
        <v>0</v>
      </c>
      <c r="AZ584" s="52" t="str">
        <f>IF(参照!F584="","",参照!F584)</f>
        <v>北陸電力(株)</v>
      </c>
      <c r="BA584" s="52" t="str">
        <f>IF(参照!G584="","",参照!G584)</f>
        <v>北陸電力(株)_メニューC</v>
      </c>
      <c r="BB584" s="52">
        <f t="shared" si="40"/>
        <v>0</v>
      </c>
      <c r="BD584" s="52" t="str">
        <f>IF(参照!L584="","",参照!L584)</f>
        <v/>
      </c>
    </row>
    <row r="585" spans="47:56">
      <c r="AU585" s="52" t="str">
        <f>IF(参照!A585="","",参照!A585)</f>
        <v/>
      </c>
      <c r="AV585" s="52" t="str">
        <f>IF(参照!B585="","",参照!B585)</f>
        <v/>
      </c>
      <c r="AW585" s="52" t="str">
        <f>IF(参照!C585="","",参照!C585)</f>
        <v/>
      </c>
      <c r="AX585" s="52" t="str">
        <f>IF(参照!D585="","",参照!D585)</f>
        <v>メニューD</v>
      </c>
      <c r="AY585" s="52">
        <f>IF(参照!E585="","",参照!E585)</f>
        <v>0</v>
      </c>
      <c r="AZ585" s="52" t="str">
        <f>IF(参照!F585="","",参照!F585)</f>
        <v>北陸電力(株)</v>
      </c>
      <c r="BA585" s="52" t="str">
        <f>IF(参照!G585="","",参照!G585)</f>
        <v>北陸電力(株)_メニューD</v>
      </c>
      <c r="BB585" s="52">
        <f t="shared" si="40"/>
        <v>0</v>
      </c>
      <c r="BD585" s="52" t="str">
        <f>IF(参照!L585="","",参照!L585)</f>
        <v/>
      </c>
    </row>
    <row r="586" spans="47:56">
      <c r="AU586" s="52" t="str">
        <f>IF(参照!A586="","",参照!A586)</f>
        <v/>
      </c>
      <c r="AV586" s="52" t="str">
        <f>IF(参照!B586="","",参照!B586)</f>
        <v/>
      </c>
      <c r="AW586" s="52" t="str">
        <f>IF(参照!C586="","",参照!C586)</f>
        <v/>
      </c>
      <c r="AX586" s="52" t="str">
        <f>IF(参照!D586="","",参照!D586)</f>
        <v>メニューE(残差)</v>
      </c>
      <c r="AY586" s="52">
        <f>IF(参照!E586="","",参照!E586)</f>
        <v>4.8899999999999996E-4</v>
      </c>
      <c r="AZ586" s="52" t="str">
        <f>IF(参照!F586="","",参照!F586)</f>
        <v>北陸電力(株)</v>
      </c>
      <c r="BA586" s="52" t="str">
        <f>IF(参照!G586="","",参照!G586)</f>
        <v>北陸電力(株)_メニューE(残差)</v>
      </c>
      <c r="BB586" s="52">
        <f t="shared" si="40"/>
        <v>0.48899999999999993</v>
      </c>
      <c r="BD586" s="52" t="str">
        <f>IF(参照!L586="","",参照!L586)</f>
        <v/>
      </c>
    </row>
    <row r="587" spans="47:56">
      <c r="AU587" s="52" t="str">
        <f>IF(参照!A587="","",参照!A587)</f>
        <v/>
      </c>
      <c r="AV587" s="52" t="str">
        <f>IF(参照!B587="","",参照!B587)</f>
        <v/>
      </c>
      <c r="AW587" s="52" t="str">
        <f>IF(参照!C587="","",参照!C587)</f>
        <v/>
      </c>
      <c r="AX587" s="52" t="str">
        <f>IF(参照!D587="","",参照!D587)</f>
        <v>(参考値)事業者全体</v>
      </c>
      <c r="AY587" s="52">
        <f>IF(参照!E587="","",参照!E587)</f>
        <v>4.6500000000000003E-4</v>
      </c>
      <c r="AZ587" s="52" t="str">
        <f>IF(参照!F587="","",参照!F587)</f>
        <v>北陸電力(株)</v>
      </c>
      <c r="BA587" s="52" t="str">
        <f>IF(参照!G587="","",参照!G587)</f>
        <v>北陸電力(株)_(参考値)事業者全体</v>
      </c>
      <c r="BB587" s="52">
        <f t="shared" si="40"/>
        <v>0.46500000000000002</v>
      </c>
      <c r="BD587" s="52" t="str">
        <f>IF(参照!L587="","",参照!L587)</f>
        <v/>
      </c>
    </row>
    <row r="588" spans="47:56">
      <c r="AU588" s="52" t="str">
        <f>IF(参照!A588="","",参照!A588)</f>
        <v>A0272</v>
      </c>
      <c r="AV588" s="52" t="str">
        <f>IF(参照!B588="","",参照!B588)</f>
        <v>関西電力(株)</v>
      </c>
      <c r="AW588" s="52">
        <f>IF(参照!C588="","",参照!C588)</f>
        <v>2.99E-4</v>
      </c>
      <c r="AX588" s="52" t="str">
        <f>IF(参照!D588="","",参照!D588)</f>
        <v>メニューA</v>
      </c>
      <c r="AY588" s="52">
        <f>IF(参照!E588="","",参照!E588)</f>
        <v>0</v>
      </c>
      <c r="AZ588" s="52" t="str">
        <f>IF(参照!F588="","",参照!F588)</f>
        <v>関西電力(株)</v>
      </c>
      <c r="BA588" s="52" t="str">
        <f>IF(参照!G588="","",参照!G588)</f>
        <v>関西電力(株)_メニューA</v>
      </c>
      <c r="BB588" s="52">
        <f t="shared" si="40"/>
        <v>0</v>
      </c>
      <c r="BD588" s="52" t="str">
        <f>IF(参照!L588="","",参照!L588)</f>
        <v/>
      </c>
    </row>
    <row r="589" spans="47:56">
      <c r="AU589" s="52" t="str">
        <f>IF(参照!A589="","",参照!A589)</f>
        <v/>
      </c>
      <c r="AV589" s="52" t="str">
        <f>IF(参照!B589="","",参照!B589)</f>
        <v/>
      </c>
      <c r="AW589" s="52" t="str">
        <f>IF(参照!C589="","",参照!C589)</f>
        <v/>
      </c>
      <c r="AX589" s="52" t="str">
        <f>IF(参照!D589="","",参照!D589)</f>
        <v>メニューB</v>
      </c>
      <c r="AY589" s="52">
        <f>IF(参照!E589="","",参照!E589)</f>
        <v>0</v>
      </c>
      <c r="AZ589" s="52" t="str">
        <f>IF(参照!F589="","",参照!F589)</f>
        <v>関西電力(株)</v>
      </c>
      <c r="BA589" s="52" t="str">
        <f>IF(参照!G589="","",参照!G589)</f>
        <v>関西電力(株)_メニューB</v>
      </c>
      <c r="BB589" s="52">
        <f t="shared" si="40"/>
        <v>0</v>
      </c>
      <c r="BD589" s="52" t="str">
        <f>IF(参照!L589="","",参照!L589)</f>
        <v/>
      </c>
    </row>
    <row r="590" spans="47:56">
      <c r="AU590" s="52" t="str">
        <f>IF(参照!A590="","",参照!A590)</f>
        <v/>
      </c>
      <c r="AV590" s="52" t="str">
        <f>IF(参照!B590="","",参照!B590)</f>
        <v/>
      </c>
      <c r="AW590" s="52" t="str">
        <f>IF(参照!C590="","",参照!C590)</f>
        <v/>
      </c>
      <c r="AX590" s="52" t="str">
        <f>IF(参照!D590="","",参照!D590)</f>
        <v>メニューC</v>
      </c>
      <c r="AY590" s="52">
        <f>IF(参照!E590="","",参照!E590)</f>
        <v>0</v>
      </c>
      <c r="AZ590" s="52" t="str">
        <f>IF(参照!F590="","",参照!F590)</f>
        <v>関西電力(株)</v>
      </c>
      <c r="BA590" s="52" t="str">
        <f>IF(参照!G590="","",参照!G590)</f>
        <v>関西電力(株)_メニューC</v>
      </c>
      <c r="BB590" s="52">
        <f t="shared" si="40"/>
        <v>0</v>
      </c>
      <c r="BD590" s="52" t="str">
        <f>IF(参照!L590="","",参照!L590)</f>
        <v/>
      </c>
    </row>
    <row r="591" spans="47:56">
      <c r="AU591" s="52" t="str">
        <f>IF(参照!A591="","",参照!A591)</f>
        <v/>
      </c>
      <c r="AV591" s="52" t="str">
        <f>IF(参照!B591="","",参照!B591)</f>
        <v/>
      </c>
      <c r="AW591" s="52" t="str">
        <f>IF(参照!C591="","",参照!C591)</f>
        <v/>
      </c>
      <c r="AX591" s="52" t="str">
        <f>IF(参照!D591="","",参照!D591)</f>
        <v>メニューD</v>
      </c>
      <c r="AY591" s="52">
        <f>IF(参照!E591="","",参照!E591)</f>
        <v>0</v>
      </c>
      <c r="AZ591" s="52" t="str">
        <f>IF(参照!F591="","",参照!F591)</f>
        <v>関西電力(株)</v>
      </c>
      <c r="BA591" s="52" t="str">
        <f>IF(参照!G591="","",参照!G591)</f>
        <v>関西電力(株)_メニューD</v>
      </c>
      <c r="BB591" s="52">
        <f t="shared" si="40"/>
        <v>0</v>
      </c>
      <c r="BD591" s="52" t="str">
        <f>IF(参照!L591="","",参照!L591)</f>
        <v/>
      </c>
    </row>
    <row r="592" spans="47:56">
      <c r="AU592" s="52" t="str">
        <f>IF(参照!A592="","",参照!A592)</f>
        <v/>
      </c>
      <c r="AV592" s="52" t="str">
        <f>IF(参照!B592="","",参照!B592)</f>
        <v/>
      </c>
      <c r="AW592" s="52" t="str">
        <f>IF(参照!C592="","",参照!C592)</f>
        <v/>
      </c>
      <c r="AX592" s="52" t="str">
        <f>IF(参照!D592="","",参照!D592)</f>
        <v>メニューE</v>
      </c>
      <c r="AY592" s="52">
        <f>IF(参照!E592="","",参照!E592)</f>
        <v>0</v>
      </c>
      <c r="AZ592" s="52" t="str">
        <f>IF(参照!F592="","",参照!F592)</f>
        <v>関西電力(株)</v>
      </c>
      <c r="BA592" s="52" t="str">
        <f>IF(参照!G592="","",参照!G592)</f>
        <v>関西電力(株)_メニューE</v>
      </c>
      <c r="BB592" s="52">
        <f t="shared" si="40"/>
        <v>0</v>
      </c>
      <c r="BD592" s="52" t="str">
        <f>IF(参照!L592="","",参照!L592)</f>
        <v/>
      </c>
    </row>
    <row r="593" spans="47:56">
      <c r="AU593" s="52" t="str">
        <f>IF(参照!A593="","",参照!A593)</f>
        <v/>
      </c>
      <c r="AV593" s="52" t="str">
        <f>IF(参照!B593="","",参照!B593)</f>
        <v/>
      </c>
      <c r="AW593" s="52" t="str">
        <f>IF(参照!C593="","",参照!C593)</f>
        <v/>
      </c>
      <c r="AX593" s="52" t="str">
        <f>IF(参照!D593="","",参照!D593)</f>
        <v>メニューF(残差)</v>
      </c>
      <c r="AY593" s="52">
        <f>IF(参照!E593="","",参照!E593)</f>
        <v>3.1100000000000002E-4</v>
      </c>
      <c r="AZ593" s="52" t="str">
        <f>IF(参照!F593="","",参照!F593)</f>
        <v>関西電力(株)</v>
      </c>
      <c r="BA593" s="52" t="str">
        <f>IF(参照!G593="","",参照!G593)</f>
        <v>関西電力(株)_メニューF(残差)</v>
      </c>
      <c r="BB593" s="52">
        <f t="shared" si="40"/>
        <v>0.311</v>
      </c>
      <c r="BD593" s="52" t="str">
        <f>IF(参照!L593="","",参照!L593)</f>
        <v/>
      </c>
    </row>
    <row r="594" spans="47:56">
      <c r="AU594" s="52" t="str">
        <f>IF(参照!A594="","",参照!A594)</f>
        <v/>
      </c>
      <c r="AV594" s="52" t="str">
        <f>IF(参照!B594="","",参照!B594)</f>
        <v/>
      </c>
      <c r="AW594" s="52" t="str">
        <f>IF(参照!C594="","",参照!C594)</f>
        <v/>
      </c>
      <c r="AX594" s="52" t="str">
        <f>IF(参照!D594="","",参照!D594)</f>
        <v>(参考値)事業者全体</v>
      </c>
      <c r="AY594" s="52">
        <f>IF(参照!E594="","",参照!E594)</f>
        <v>3.5E-4</v>
      </c>
      <c r="AZ594" s="52" t="str">
        <f>IF(参照!F594="","",参照!F594)</f>
        <v>関西電力(株)</v>
      </c>
      <c r="BA594" s="52" t="str">
        <f>IF(参照!G594="","",参照!G594)</f>
        <v>関西電力(株)_(参考値)事業者全体</v>
      </c>
      <c r="BB594" s="52">
        <f t="shared" si="40"/>
        <v>0.35</v>
      </c>
      <c r="BD594" s="52" t="str">
        <f>IF(参照!L594="","",参照!L594)</f>
        <v/>
      </c>
    </row>
    <row r="595" spans="47:56">
      <c r="AU595" s="52" t="str">
        <f>IF(参照!A595="","",参照!A595)</f>
        <v>A0273</v>
      </c>
      <c r="AV595" s="52" t="str">
        <f>IF(参照!B595="","",参照!B595)</f>
        <v>中国電力(株)</v>
      </c>
      <c r="AW595" s="52">
        <f>IF(参照!C595="","",参照!C595)</f>
        <v>5.3399999999999997E-4</v>
      </c>
      <c r="AX595" s="52" t="str">
        <f>IF(参照!D595="","",参照!D595)</f>
        <v>メニューA</v>
      </c>
      <c r="AY595" s="52">
        <f>IF(参照!E595="","",参照!E595)</f>
        <v>0</v>
      </c>
      <c r="AZ595" s="52" t="str">
        <f>IF(参照!F595="","",参照!F595)</f>
        <v>中国電力(株)</v>
      </c>
      <c r="BA595" s="52" t="str">
        <f>IF(参照!G595="","",参照!G595)</f>
        <v>中国電力(株)_メニューA</v>
      </c>
      <c r="BB595" s="52">
        <f t="shared" si="40"/>
        <v>0</v>
      </c>
      <c r="BD595" s="52" t="str">
        <f>IF(参照!L595="","",参照!L595)</f>
        <v/>
      </c>
    </row>
    <row r="596" spans="47:56">
      <c r="AU596" s="52" t="str">
        <f>IF(参照!A596="","",参照!A596)</f>
        <v/>
      </c>
      <c r="AV596" s="52" t="str">
        <f>IF(参照!B596="","",参照!B596)</f>
        <v/>
      </c>
      <c r="AW596" s="52" t="str">
        <f>IF(参照!C596="","",参照!C596)</f>
        <v/>
      </c>
      <c r="AX596" s="52" t="str">
        <f>IF(参照!D596="","",参照!D596)</f>
        <v>メニューB</v>
      </c>
      <c r="AY596" s="52">
        <f>IF(参照!E596="","",参照!E596)</f>
        <v>0</v>
      </c>
      <c r="AZ596" s="52" t="str">
        <f>IF(参照!F596="","",参照!F596)</f>
        <v>中国電力(株)</v>
      </c>
      <c r="BA596" s="52" t="str">
        <f>IF(参照!G596="","",参照!G596)</f>
        <v>中国電力(株)_メニューB</v>
      </c>
      <c r="BB596" s="52">
        <f t="shared" si="40"/>
        <v>0</v>
      </c>
      <c r="BD596" s="52" t="str">
        <f>IF(参照!L596="","",参照!L596)</f>
        <v/>
      </c>
    </row>
    <row r="597" spans="47:56">
      <c r="AU597" s="52" t="str">
        <f>IF(参照!A597="","",参照!A597)</f>
        <v/>
      </c>
      <c r="AV597" s="52" t="str">
        <f>IF(参照!B597="","",参照!B597)</f>
        <v/>
      </c>
      <c r="AW597" s="52" t="str">
        <f>IF(参照!C597="","",参照!C597)</f>
        <v/>
      </c>
      <c r="AX597" s="52" t="str">
        <f>IF(参照!D597="","",参照!D597)</f>
        <v>メニューC</v>
      </c>
      <c r="AY597" s="52">
        <f>IF(参照!E597="","",参照!E597)</f>
        <v>0</v>
      </c>
      <c r="AZ597" s="52" t="str">
        <f>IF(参照!F597="","",参照!F597)</f>
        <v>中国電力(株)</v>
      </c>
      <c r="BA597" s="52" t="str">
        <f>IF(参照!G597="","",参照!G597)</f>
        <v>中国電力(株)_メニューC</v>
      </c>
      <c r="BB597" s="52">
        <f t="shared" si="40"/>
        <v>0</v>
      </c>
      <c r="BD597" s="52" t="str">
        <f>IF(参照!L597="","",参照!L597)</f>
        <v/>
      </c>
    </row>
    <row r="598" spans="47:56">
      <c r="AU598" s="52" t="str">
        <f>IF(参照!A598="","",参照!A598)</f>
        <v/>
      </c>
      <c r="AV598" s="52" t="str">
        <f>IF(参照!B598="","",参照!B598)</f>
        <v/>
      </c>
      <c r="AW598" s="52" t="str">
        <f>IF(参照!C598="","",参照!C598)</f>
        <v/>
      </c>
      <c r="AX598" s="52" t="str">
        <f>IF(参照!D598="","",参照!D598)</f>
        <v>メニューD</v>
      </c>
      <c r="AY598" s="52">
        <f>IF(参照!E598="","",参照!E598)</f>
        <v>0</v>
      </c>
      <c r="AZ598" s="52" t="str">
        <f>IF(参照!F598="","",参照!F598)</f>
        <v>中国電力(株)</v>
      </c>
      <c r="BA598" s="52" t="str">
        <f>IF(参照!G598="","",参照!G598)</f>
        <v>中国電力(株)_メニューD</v>
      </c>
      <c r="BB598" s="52">
        <f t="shared" si="40"/>
        <v>0</v>
      </c>
      <c r="BD598" s="52" t="str">
        <f>IF(参照!L598="","",参照!L598)</f>
        <v/>
      </c>
    </row>
    <row r="599" spans="47:56">
      <c r="AU599" s="52" t="str">
        <f>IF(参照!A599="","",参照!A599)</f>
        <v/>
      </c>
      <c r="AV599" s="52" t="str">
        <f>IF(参照!B599="","",参照!B599)</f>
        <v/>
      </c>
      <c r="AW599" s="52" t="str">
        <f>IF(参照!C599="","",参照!C599)</f>
        <v/>
      </c>
      <c r="AX599" s="52" t="str">
        <f>IF(参照!D599="","",参照!D599)</f>
        <v>メニューE(残差)</v>
      </c>
      <c r="AY599" s="52">
        <f>IF(参照!E599="","",参照!E599)</f>
        <v>5.4500000000000002E-4</v>
      </c>
      <c r="AZ599" s="52" t="str">
        <f>IF(参照!F599="","",参照!F599)</f>
        <v>中国電力(株)</v>
      </c>
      <c r="BA599" s="52" t="str">
        <f>IF(参照!G599="","",参照!G599)</f>
        <v>中国電力(株)_メニューE(残差)</v>
      </c>
      <c r="BB599" s="52">
        <f t="shared" si="40"/>
        <v>0.54500000000000004</v>
      </c>
      <c r="BD599" s="52" t="str">
        <f>IF(参照!L599="","",参照!L599)</f>
        <v/>
      </c>
    </row>
    <row r="600" spans="47:56">
      <c r="AU600" s="52" t="str">
        <f>IF(参照!A600="","",参照!A600)</f>
        <v/>
      </c>
      <c r="AV600" s="52" t="str">
        <f>IF(参照!B600="","",参照!B600)</f>
        <v/>
      </c>
      <c r="AW600" s="52" t="str">
        <f>IF(参照!C600="","",参照!C600)</f>
        <v/>
      </c>
      <c r="AX600" s="52" t="str">
        <f>IF(参照!D600="","",参照!D600)</f>
        <v>(参考値)事業者全体</v>
      </c>
      <c r="AY600" s="52">
        <f>IF(参照!E600="","",参照!E600)</f>
        <v>5.2099999999999998E-4</v>
      </c>
      <c r="AZ600" s="52" t="str">
        <f>IF(参照!F600="","",参照!F600)</f>
        <v>中国電力(株)</v>
      </c>
      <c r="BA600" s="52" t="str">
        <f>IF(参照!G600="","",参照!G600)</f>
        <v>中国電力(株)_(参考値)事業者全体</v>
      </c>
      <c r="BB600" s="52">
        <f t="shared" si="40"/>
        <v>0.52100000000000002</v>
      </c>
      <c r="BD600" s="52" t="str">
        <f>IF(参照!L600="","",参照!L600)</f>
        <v/>
      </c>
    </row>
    <row r="601" spans="47:56">
      <c r="AU601" s="52" t="str">
        <f>IF(参照!A601="","",参照!A601)</f>
        <v>A0274</v>
      </c>
      <c r="AV601" s="52" t="str">
        <f>IF(参照!B601="","",参照!B601)</f>
        <v>四国電力(株)</v>
      </c>
      <c r="AW601" s="52">
        <f>IF(参照!C601="","",参照!C601)</f>
        <v>4.8500000000000003E-4</v>
      </c>
      <c r="AX601" s="52" t="str">
        <f>IF(参照!D601="","",参照!D601)</f>
        <v>メニューA</v>
      </c>
      <c r="AY601" s="52">
        <f>IF(参照!E601="","",参照!E601)</f>
        <v>0</v>
      </c>
      <c r="AZ601" s="52" t="str">
        <f>IF(参照!F601="","",参照!F601)</f>
        <v>四国電力(株)</v>
      </c>
      <c r="BA601" s="52" t="str">
        <f>IF(参照!G601="","",参照!G601)</f>
        <v>四国電力(株)_メニューA</v>
      </c>
      <c r="BB601" s="52">
        <f t="shared" si="40"/>
        <v>0</v>
      </c>
      <c r="BD601" s="52" t="str">
        <f>IF(参照!L601="","",参照!L601)</f>
        <v/>
      </c>
    </row>
    <row r="602" spans="47:56">
      <c r="AU602" s="52" t="str">
        <f>IF(参照!A602="","",参照!A602)</f>
        <v/>
      </c>
      <c r="AV602" s="52" t="str">
        <f>IF(参照!B602="","",参照!B602)</f>
        <v/>
      </c>
      <c r="AW602" s="52" t="str">
        <f>IF(参照!C602="","",参照!C602)</f>
        <v/>
      </c>
      <c r="AX602" s="52" t="str">
        <f>IF(参照!D602="","",参照!D602)</f>
        <v>メニューB</v>
      </c>
      <c r="AY602" s="52">
        <f>IF(参照!E602="","",参照!E602)</f>
        <v>0</v>
      </c>
      <c r="AZ602" s="52" t="str">
        <f>IF(参照!F602="","",参照!F602)</f>
        <v>四国電力(株)</v>
      </c>
      <c r="BA602" s="52" t="str">
        <f>IF(参照!G602="","",参照!G602)</f>
        <v>四国電力(株)_メニューB</v>
      </c>
      <c r="BB602" s="52">
        <f t="shared" si="40"/>
        <v>0</v>
      </c>
      <c r="BD602" s="52" t="str">
        <f>IF(参照!L602="","",参照!L602)</f>
        <v/>
      </c>
    </row>
    <row r="603" spans="47:56">
      <c r="AU603" s="52" t="str">
        <f>IF(参照!A603="","",参照!A603)</f>
        <v/>
      </c>
      <c r="AV603" s="52" t="str">
        <f>IF(参照!B603="","",参照!B603)</f>
        <v/>
      </c>
      <c r="AW603" s="52" t="str">
        <f>IF(参照!C603="","",参照!C603)</f>
        <v/>
      </c>
      <c r="AX603" s="52" t="str">
        <f>IF(参照!D603="","",参照!D603)</f>
        <v>メニューC(残差)</v>
      </c>
      <c r="AY603" s="52">
        <f>IF(参照!E603="","",参照!E603)</f>
        <v>5.3300000000000005E-4</v>
      </c>
      <c r="AZ603" s="52" t="str">
        <f>IF(参照!F603="","",参照!F603)</f>
        <v>四国電力(株)</v>
      </c>
      <c r="BA603" s="52" t="str">
        <f>IF(参照!G603="","",参照!G603)</f>
        <v>四国電力(株)_メニューC(残差)</v>
      </c>
      <c r="BB603" s="52">
        <f t="shared" si="40"/>
        <v>0.53300000000000003</v>
      </c>
      <c r="BD603" s="52" t="str">
        <f>IF(参照!L603="","",参照!L603)</f>
        <v/>
      </c>
    </row>
    <row r="604" spans="47:56">
      <c r="AU604" s="52" t="str">
        <f>IF(参照!A604="","",参照!A604)</f>
        <v/>
      </c>
      <c r="AV604" s="52" t="str">
        <f>IF(参照!B604="","",参照!B604)</f>
        <v/>
      </c>
      <c r="AW604" s="52" t="str">
        <f>IF(参照!C604="","",参照!C604)</f>
        <v/>
      </c>
      <c r="AX604" s="52" t="str">
        <f>IF(参照!D604="","",参照!D604)</f>
        <v>(参考値)事業者全体</v>
      </c>
      <c r="AY604" s="52">
        <f>IF(参照!E604="","",参照!E604)</f>
        <v>5.6899999999999995E-4</v>
      </c>
      <c r="AZ604" s="52" t="str">
        <f>IF(参照!F604="","",参照!F604)</f>
        <v>四国電力(株)</v>
      </c>
      <c r="BA604" s="52" t="str">
        <f>IF(参照!G604="","",参照!G604)</f>
        <v>四国電力(株)_(参考値)事業者全体</v>
      </c>
      <c r="BB604" s="52">
        <f t="shared" si="40"/>
        <v>0.56899999999999995</v>
      </c>
      <c r="BD604" s="52" t="str">
        <f>IF(参照!L604="","",参照!L604)</f>
        <v/>
      </c>
    </row>
    <row r="605" spans="47:56">
      <c r="AU605" s="52" t="str">
        <f>IF(参照!A605="","",参照!A605)</f>
        <v>A0275</v>
      </c>
      <c r="AV605" s="52" t="str">
        <f>IF(参照!B605="","",参照!B605)</f>
        <v>九州電力(株)</v>
      </c>
      <c r="AW605" s="52">
        <f>IF(参照!C605="","",参照!C605)</f>
        <v>2.99E-4</v>
      </c>
      <c r="AX605" s="52" t="str">
        <f>IF(参照!D605="","",参照!D605)</f>
        <v>メニューA</v>
      </c>
      <c r="AY605" s="52">
        <f>IF(参照!E605="","",参照!E605)</f>
        <v>0</v>
      </c>
      <c r="AZ605" s="52" t="str">
        <f>IF(参照!F605="","",参照!F605)</f>
        <v>九州電力(株)</v>
      </c>
      <c r="BA605" s="52" t="str">
        <f>IF(参照!G605="","",参照!G605)</f>
        <v>九州電力(株)_メニューA</v>
      </c>
      <c r="BB605" s="52">
        <f t="shared" si="40"/>
        <v>0</v>
      </c>
      <c r="BD605" s="52" t="str">
        <f>IF(参照!L605="","",参照!L605)</f>
        <v/>
      </c>
    </row>
    <row r="606" spans="47:56">
      <c r="AU606" s="52" t="str">
        <f>IF(参照!A606="","",参照!A606)</f>
        <v/>
      </c>
      <c r="AV606" s="52" t="str">
        <f>IF(参照!B606="","",参照!B606)</f>
        <v/>
      </c>
      <c r="AW606" s="52" t="str">
        <f>IF(参照!C606="","",参照!C606)</f>
        <v/>
      </c>
      <c r="AX606" s="52" t="str">
        <f>IF(参照!D606="","",参照!D606)</f>
        <v>メニューB(残差)</v>
      </c>
      <c r="AY606" s="52">
        <f>IF(参照!E606="","",参照!E606)</f>
        <v>3.9200000000000004E-4</v>
      </c>
      <c r="AZ606" s="52" t="str">
        <f>IF(参照!F606="","",参照!F606)</f>
        <v>九州電力(株)</v>
      </c>
      <c r="BA606" s="52" t="str">
        <f>IF(参照!G606="","",参照!G606)</f>
        <v>九州電力(株)_メニューB(残差)</v>
      </c>
      <c r="BB606" s="52">
        <f t="shared" si="40"/>
        <v>0.39200000000000002</v>
      </c>
      <c r="BD606" s="52" t="str">
        <f>IF(参照!L606="","",参照!L606)</f>
        <v/>
      </c>
    </row>
    <row r="607" spans="47:56">
      <c r="AU607" s="52" t="str">
        <f>IF(参照!A607="","",参照!A607)</f>
        <v/>
      </c>
      <c r="AV607" s="52" t="str">
        <f>IF(参照!B607="","",参照!B607)</f>
        <v/>
      </c>
      <c r="AW607" s="52" t="str">
        <f>IF(参照!C607="","",参照!C607)</f>
        <v/>
      </c>
      <c r="AX607" s="52" t="str">
        <f>IF(参照!D607="","",参照!D607)</f>
        <v>(参考値)事業者全体</v>
      </c>
      <c r="AY607" s="52">
        <f>IF(参照!E607="","",参照!E607)</f>
        <v>4.7899999999999999E-4</v>
      </c>
      <c r="AZ607" s="52" t="str">
        <f>IF(参照!F607="","",参照!F607)</f>
        <v>九州電力(株)</v>
      </c>
      <c r="BA607" s="52" t="str">
        <f>IF(参照!G607="","",参照!G607)</f>
        <v>九州電力(株)_(参考値)事業者全体</v>
      </c>
      <c r="BB607" s="52">
        <f t="shared" si="40"/>
        <v>0.47899999999999998</v>
      </c>
      <c r="BD607" s="52" t="str">
        <f>IF(参照!L607="","",参照!L607)</f>
        <v/>
      </c>
    </row>
    <row r="608" spans="47:56">
      <c r="AU608" s="52" t="str">
        <f>IF(参照!A608="","",参照!A608)</f>
        <v>A0276</v>
      </c>
      <c r="AV608" s="52" t="str">
        <f>IF(参照!B608="","",参照!B608)</f>
        <v>沖縄電力(株)</v>
      </c>
      <c r="AW608" s="52">
        <f>IF(参照!C608="","",参照!C608)</f>
        <v>7.3899999999999997E-4</v>
      </c>
      <c r="AX608" s="52" t="str">
        <f>IF(参照!D608="","",参照!D608)</f>
        <v>メニューA</v>
      </c>
      <c r="AY608" s="52">
        <f>IF(参照!E608="","",参照!E608)</f>
        <v>0</v>
      </c>
      <c r="AZ608" s="52" t="str">
        <f>IF(参照!F608="","",参照!F608)</f>
        <v>沖縄電力(株)</v>
      </c>
      <c r="BA608" s="52" t="str">
        <f>IF(参照!G608="","",参照!G608)</f>
        <v>沖縄電力(株)_メニューA</v>
      </c>
      <c r="BB608" s="52">
        <f t="shared" si="40"/>
        <v>0</v>
      </c>
      <c r="BD608" s="52" t="str">
        <f>IF(参照!L608="","",参照!L608)</f>
        <v/>
      </c>
    </row>
    <row r="609" spans="47:56">
      <c r="AU609" s="52" t="str">
        <f>IF(参照!A609="","",参照!A609)</f>
        <v/>
      </c>
      <c r="AV609" s="52" t="str">
        <f>IF(参照!B609="","",参照!B609)</f>
        <v/>
      </c>
      <c r="AW609" s="52" t="str">
        <f>IF(参照!C609="","",参照!C609)</f>
        <v/>
      </c>
      <c r="AX609" s="52" t="str">
        <f>IF(参照!D609="","",参照!D609)</f>
        <v>メニューB(残差)</v>
      </c>
      <c r="AY609" s="52">
        <f>IF(参照!E609="","",参照!E609)</f>
        <v>7.0699999999999995E-4</v>
      </c>
      <c r="AZ609" s="52" t="str">
        <f>IF(参照!F609="","",参照!F609)</f>
        <v>沖縄電力(株)</v>
      </c>
      <c r="BA609" s="52" t="str">
        <f>IF(参照!G609="","",参照!G609)</f>
        <v>沖縄電力(株)_メニューB(残差)</v>
      </c>
      <c r="BB609" s="52">
        <f t="shared" si="40"/>
        <v>0.70699999999999996</v>
      </c>
      <c r="BD609" s="52" t="str">
        <f>IF(参照!L609="","",参照!L609)</f>
        <v/>
      </c>
    </row>
    <row r="610" spans="47:56">
      <c r="AU610" s="52" t="str">
        <f>IF(参照!A610="","",参照!A610)</f>
        <v/>
      </c>
      <c r="AV610" s="52" t="str">
        <f>IF(参照!B610="","",参照!B610)</f>
        <v/>
      </c>
      <c r="AW610" s="52" t="str">
        <f>IF(参照!C610="","",参照!C610)</f>
        <v/>
      </c>
      <c r="AX610" s="52" t="str">
        <f>IF(参照!D610="","",参照!D610)</f>
        <v>(参考値)事業者全体</v>
      </c>
      <c r="AY610" s="52">
        <f>IF(参照!E610="","",参照!E610)</f>
        <v>7.0500000000000001E-4</v>
      </c>
      <c r="AZ610" s="52" t="str">
        <f>IF(参照!F610="","",参照!F610)</f>
        <v>沖縄電力(株)</v>
      </c>
      <c r="BA610" s="52" t="str">
        <f>IF(参照!G610="","",参照!G610)</f>
        <v>沖縄電力(株)_(参考値)事業者全体</v>
      </c>
      <c r="BB610" s="52">
        <f t="shared" si="40"/>
        <v>0.70499999999999996</v>
      </c>
      <c r="BD610" s="52" t="str">
        <f>IF(参照!L610="","",参照!L610)</f>
        <v/>
      </c>
    </row>
    <row r="611" spans="47:56">
      <c r="AU611" s="52" t="str">
        <f>IF(参照!A611="","",参照!A611)</f>
        <v>A0277</v>
      </c>
      <c r="AV611" s="52" t="str">
        <f>IF(参照!B611="","",参照!B611)</f>
        <v>北日本石油(株)</v>
      </c>
      <c r="AW611" s="52">
        <f>IF(参照!C611="","",参照!C611)</f>
        <v>4.28E-4</v>
      </c>
      <c r="AX611" s="52" t="str">
        <f>IF(参照!D611="","",参照!D611)</f>
        <v/>
      </c>
      <c r="AY611" s="52">
        <f>IF(参照!E611="","",参照!E611)</f>
        <v>3.8900000000000002E-4</v>
      </c>
      <c r="AZ611" s="52" t="str">
        <f>IF(参照!F611="","",参照!F611)</f>
        <v>北日本石油(株)</v>
      </c>
      <c r="BA611" s="52" t="str">
        <f>IF(参照!G611="","",参照!G611)</f>
        <v>北日本石油(株)_</v>
      </c>
      <c r="BB611" s="52">
        <f t="shared" si="40"/>
        <v>0.38900000000000001</v>
      </c>
      <c r="BD611" s="52" t="str">
        <f>IF(参照!L611="","",参照!L611)</f>
        <v/>
      </c>
    </row>
    <row r="612" spans="47:56">
      <c r="AU612" s="52" t="str">
        <f>IF(参照!A612="","",参照!A612)</f>
        <v>A0278</v>
      </c>
      <c r="AV612" s="52" t="str">
        <f>IF(参照!B612="","",参照!B612)</f>
        <v>千葉電力(株)</v>
      </c>
      <c r="AW612" s="52">
        <f>IF(参照!C612="","",参照!C612)</f>
        <v>5.0600000000000005E-4</v>
      </c>
      <c r="AX612" s="52" t="str">
        <f>IF(参照!D612="","",参照!D612)</f>
        <v/>
      </c>
      <c r="AY612" s="52">
        <f>IF(参照!E612="","",参照!E612)</f>
        <v>5.6300000000000002E-4</v>
      </c>
      <c r="AZ612" s="52" t="str">
        <f>IF(参照!F612="","",参照!F612)</f>
        <v>千葉電力(株)</v>
      </c>
      <c r="BA612" s="52" t="str">
        <f>IF(参照!G612="","",参照!G612)</f>
        <v>千葉電力(株)_</v>
      </c>
      <c r="BB612" s="52">
        <f t="shared" si="40"/>
        <v>0.56300000000000006</v>
      </c>
      <c r="BD612" s="52" t="str">
        <f>IF(参照!L612="","",参照!L612)</f>
        <v/>
      </c>
    </row>
    <row r="613" spans="47:56">
      <c r="AU613" s="52" t="str">
        <f>IF(参照!A613="","",参照!A613)</f>
        <v>A0279</v>
      </c>
      <c r="AV613" s="52" t="str">
        <f>IF(参照!B613="","",参照!B613)</f>
        <v>(株)坊っちゃん電力</v>
      </c>
      <c r="AW613" s="52">
        <f>IF(参照!C613="","",参照!C613)</f>
        <v>4.1300000000000001E-4</v>
      </c>
      <c r="AX613" s="52" t="str">
        <f>IF(参照!D613="","",参照!D613)</f>
        <v/>
      </c>
      <c r="AY613" s="52">
        <f>IF(参照!E613="","",参照!E613)</f>
        <v>3.59E-4</v>
      </c>
      <c r="AZ613" s="52" t="str">
        <f>IF(参照!F613="","",参照!F613)</f>
        <v>(株)坊っちゃん電力</v>
      </c>
      <c r="BA613" s="52" t="str">
        <f>IF(参照!G613="","",参照!G613)</f>
        <v>(株)坊っちゃん電力_</v>
      </c>
      <c r="BB613" s="52">
        <f t="shared" si="40"/>
        <v>0.35899999999999999</v>
      </c>
      <c r="BD613" s="52" t="str">
        <f>IF(参照!L613="","",参照!L613)</f>
        <v/>
      </c>
    </row>
    <row r="614" spans="47:56">
      <c r="AU614" s="52" t="str">
        <f>IF(参照!A614="","",参照!A614)</f>
        <v>A0280</v>
      </c>
      <c r="AV614" s="52" t="str">
        <f>IF(参照!B614="","",参照!B614)</f>
        <v>やめエネルギー(株)</v>
      </c>
      <c r="AW614" s="52">
        <f>IF(参照!C614="","",参照!C614)</f>
        <v>4.6799999999999999E-4</v>
      </c>
      <c r="AX614" s="52" t="str">
        <f>IF(参照!D614="","",参照!D614)</f>
        <v/>
      </c>
      <c r="AY614" s="52">
        <f>IF(参照!E614="","",参照!E614)</f>
        <v>4.7399999999999997E-4</v>
      </c>
      <c r="AZ614" s="52" t="str">
        <f>IF(参照!F614="","",参照!F614)</f>
        <v>やめエネルギー(株)</v>
      </c>
      <c r="BA614" s="52" t="str">
        <f>IF(参照!G614="","",参照!G614)</f>
        <v>やめエネルギー(株)_</v>
      </c>
      <c r="BB614" s="52">
        <f t="shared" si="40"/>
        <v>0.47399999999999998</v>
      </c>
      <c r="BD614" s="52" t="str">
        <f>IF(参照!L614="","",参照!L614)</f>
        <v/>
      </c>
    </row>
    <row r="615" spans="47:56">
      <c r="AU615" s="52" t="str">
        <f>IF(参照!A615="","",参照!A615)</f>
        <v>A0281</v>
      </c>
      <c r="AV615" s="52" t="str">
        <f>IF(参照!B615="","",参照!B615)</f>
        <v>(株)アースインフィニティ</v>
      </c>
      <c r="AW615" s="52">
        <f>IF(参照!C615="","",参照!C615)</f>
        <v>5.4299999999999997E-4</v>
      </c>
      <c r="AX615" s="52" t="str">
        <f>IF(参照!D615="","",参照!D615)</f>
        <v/>
      </c>
      <c r="AY615" s="52">
        <f>IF(参照!E615="","",参照!E615)</f>
        <v>5.5099999999999995E-4</v>
      </c>
      <c r="AZ615" s="52" t="str">
        <f>IF(参照!F615="","",参照!F615)</f>
        <v>(株)アースインフィニティ</v>
      </c>
      <c r="BA615" s="52" t="str">
        <f>IF(参照!G615="","",参照!G615)</f>
        <v>(株)アースインフィニティ_</v>
      </c>
      <c r="BB615" s="52">
        <f t="shared" si="40"/>
        <v>0.55099999999999993</v>
      </c>
      <c r="BD615" s="52" t="str">
        <f>IF(参照!L615="","",参照!L615)</f>
        <v/>
      </c>
    </row>
    <row r="616" spans="47:56">
      <c r="AU616" s="52" t="str">
        <f>IF(参照!A616="","",参照!A616)</f>
        <v>A0283</v>
      </c>
      <c r="AV616" s="52" t="str">
        <f>IF(参照!B616="","",参照!B616)</f>
        <v>足利ガス(株)</v>
      </c>
      <c r="AW616" s="52">
        <f>IF(参照!C616="","",参照!C616)</f>
        <v>3.6400000000000001E-4</v>
      </c>
      <c r="AX616" s="52" t="str">
        <f>IF(参照!D616="","",参照!D616)</f>
        <v/>
      </c>
      <c r="AY616" s="52">
        <f>IF(参照!E616="","",参照!E616)</f>
        <v>3.0800000000000001E-4</v>
      </c>
      <c r="AZ616" s="52" t="str">
        <f>IF(参照!F616="","",参照!F616)</f>
        <v>足利ガス(株)</v>
      </c>
      <c r="BA616" s="52" t="str">
        <f>IF(参照!G616="","",参照!G616)</f>
        <v>足利ガス(株)_</v>
      </c>
      <c r="BB616" s="52">
        <f t="shared" si="40"/>
        <v>0.308</v>
      </c>
      <c r="BD616" s="52" t="str">
        <f>IF(参照!L616="","",参照!L616)</f>
        <v/>
      </c>
    </row>
    <row r="617" spans="47:56">
      <c r="AU617" s="52" t="str">
        <f>IF(参照!A617="","",参照!A617)</f>
        <v>A0284</v>
      </c>
      <c r="AV617" s="52" t="str">
        <f>IF(参照!B617="","",参照!B617)</f>
        <v>(株)Ｍｉｓｕｍｉ</v>
      </c>
      <c r="AW617" s="52">
        <f>IF(参照!C617="","",参照!C617)</f>
        <v>3.79E-4</v>
      </c>
      <c r="AX617" s="52" t="str">
        <f>IF(参照!D617="","",参照!D617)</f>
        <v/>
      </c>
      <c r="AY617" s="52">
        <f>IF(参照!E617="","",参照!E617)</f>
        <v>3.2299999999999999E-4</v>
      </c>
      <c r="AZ617" s="52" t="str">
        <f>IF(参照!F617="","",参照!F617)</f>
        <v>(株)Ｍｉｓｕｍｉ</v>
      </c>
      <c r="BA617" s="52" t="str">
        <f>IF(参照!G617="","",参照!G617)</f>
        <v>(株)Ｍｉｓｕｍｉ_</v>
      </c>
      <c r="BB617" s="52">
        <f t="shared" si="40"/>
        <v>0.32300000000000001</v>
      </c>
      <c r="BD617" s="52" t="str">
        <f>IF(参照!L617="","",参照!L617)</f>
        <v/>
      </c>
    </row>
    <row r="618" spans="47:56">
      <c r="AU618" s="52" t="str">
        <f>IF(参照!A618="","",参照!A618)</f>
        <v>A0285</v>
      </c>
      <c r="AV618" s="52" t="str">
        <f>IF(参照!B618="","",参照!B618)</f>
        <v>米子瓦斯(株)</v>
      </c>
      <c r="AW618" s="52">
        <f>IF(参照!C618="","",参照!C618)</f>
        <v>4.84E-4</v>
      </c>
      <c r="AX618" s="52" t="str">
        <f>IF(参照!D618="","",参照!D618)</f>
        <v/>
      </c>
      <c r="AY618" s="52">
        <f>IF(参照!E618="","",参照!E618)</f>
        <v>4.28E-4</v>
      </c>
      <c r="AZ618" s="52" t="str">
        <f>IF(参照!F618="","",参照!F618)</f>
        <v>米子瓦斯(株)</v>
      </c>
      <c r="BA618" s="52" t="str">
        <f>IF(参照!G618="","",参照!G618)</f>
        <v>米子瓦斯(株)_</v>
      </c>
      <c r="BB618" s="52">
        <f t="shared" si="40"/>
        <v>0.42799999999999999</v>
      </c>
      <c r="BD618" s="52" t="str">
        <f>IF(参照!L618="","",参照!L618)</f>
        <v/>
      </c>
    </row>
    <row r="619" spans="47:56">
      <c r="AU619" s="52" t="str">
        <f>IF(参照!A619="","",参照!A619)</f>
        <v>A0286</v>
      </c>
      <c r="AV619" s="52" t="str">
        <f>IF(参照!B619="","",参照!B619)</f>
        <v>(株)エルピオ</v>
      </c>
      <c r="AW619" s="52">
        <f>IF(参照!C619="","",参照!C619)</f>
        <v>4.8700000000000002E-4</v>
      </c>
      <c r="AX619" s="52" t="str">
        <f>IF(参照!D619="","",参照!D619)</f>
        <v/>
      </c>
      <c r="AY619" s="52">
        <f>IF(参照!E619="","",参照!E619)</f>
        <v>5.0199999999999995E-4</v>
      </c>
      <c r="AZ619" s="52" t="str">
        <f>IF(参照!F619="","",参照!F619)</f>
        <v>(株)エルピオ</v>
      </c>
      <c r="BA619" s="52" t="str">
        <f>IF(参照!G619="","",参照!G619)</f>
        <v>(株)エルピオ_</v>
      </c>
      <c r="BB619" s="52">
        <f t="shared" si="40"/>
        <v>0.502</v>
      </c>
      <c r="BD619" s="52" t="str">
        <f>IF(参照!L619="","",参照!L619)</f>
        <v/>
      </c>
    </row>
    <row r="620" spans="47:56">
      <c r="AU620" s="52" t="str">
        <f>IF(参照!A620="","",参照!A620)</f>
        <v>A0287</v>
      </c>
      <c r="AV620" s="52" t="str">
        <f>IF(参照!B620="","",参照!B620)</f>
        <v>浜田ガス(株)</v>
      </c>
      <c r="AW620" s="52">
        <f>IF(参照!C620="","",参照!C620)</f>
        <v>4.84E-4</v>
      </c>
      <c r="AX620" s="52" t="str">
        <f>IF(参照!D620="","",参照!D620)</f>
        <v/>
      </c>
      <c r="AY620" s="52">
        <f>IF(参照!E620="","",参照!E620)</f>
        <v>4.2900000000000002E-4</v>
      </c>
      <c r="AZ620" s="52" t="str">
        <f>IF(参照!F620="","",参照!F620)</f>
        <v>浜田ガス(株)</v>
      </c>
      <c r="BA620" s="52" t="str">
        <f>IF(参照!G620="","",参照!G620)</f>
        <v>浜田ガス(株)_</v>
      </c>
      <c r="BB620" s="52">
        <f t="shared" si="40"/>
        <v>0.42899999999999999</v>
      </c>
      <c r="BD620" s="52" t="str">
        <f>IF(参照!L620="","",参照!L620)</f>
        <v/>
      </c>
    </row>
    <row r="621" spans="47:56">
      <c r="AU621" s="52" t="str">
        <f>IF(参照!A621="","",参照!A621)</f>
        <v>A0288</v>
      </c>
      <c r="AV621" s="52" t="str">
        <f>IF(参照!B621="","",参照!B621)</f>
        <v>(株)アメニティ電力</v>
      </c>
      <c r="AW621" s="52">
        <f>IF(参照!C621="","",参照!C621)</f>
        <v>4.8999999999999998E-4</v>
      </c>
      <c r="AX621" s="52" t="str">
        <f>IF(参照!D621="","",参照!D621)</f>
        <v/>
      </c>
      <c r="AY621" s="52">
        <f>IF(参照!E621="","",参照!E621)</f>
        <v>5.2599999999999999E-4</v>
      </c>
      <c r="AZ621" s="52" t="str">
        <f>IF(参照!F621="","",参照!F621)</f>
        <v>(株)アメニティ電力</v>
      </c>
      <c r="BA621" s="52" t="str">
        <f>IF(参照!G621="","",参照!G621)</f>
        <v>(株)アメニティ電力_</v>
      </c>
      <c r="BB621" s="52">
        <f t="shared" si="40"/>
        <v>0.52600000000000002</v>
      </c>
      <c r="BD621" s="52" t="str">
        <f>IF(参照!L621="","",参照!L621)</f>
        <v/>
      </c>
    </row>
    <row r="622" spans="47:56">
      <c r="AU622" s="52" t="str">
        <f>IF(参照!A622="","",参照!A622)</f>
        <v>A0290</v>
      </c>
      <c r="AV622" s="52" t="str">
        <f>IF(参照!B622="","",参照!B622)</f>
        <v>ふくのしま電力(株)</v>
      </c>
      <c r="AW622" s="52">
        <f>IF(参照!C622="","",参照!C622)</f>
        <v>5.0600000000000005E-4</v>
      </c>
      <c r="AX622" s="52" t="str">
        <f>IF(参照!D622="","",参照!D622)</f>
        <v/>
      </c>
      <c r="AY622" s="52">
        <f>IF(参照!E622="","",参照!E622)</f>
        <v>5.0699999999999996E-4</v>
      </c>
      <c r="AZ622" s="52" t="str">
        <f>IF(参照!F622="","",参照!F622)</f>
        <v>ふくのしま電力(株)</v>
      </c>
      <c r="BA622" s="52" t="str">
        <f>IF(参照!G622="","",参照!G622)</f>
        <v>ふくのしま電力(株)_</v>
      </c>
      <c r="BB622" s="52">
        <f t="shared" si="40"/>
        <v>0.50700000000000001</v>
      </c>
      <c r="BD622" s="52" t="str">
        <f>IF(参照!L622="","",参照!L622)</f>
        <v/>
      </c>
    </row>
    <row r="623" spans="47:56">
      <c r="AU623" s="52" t="str">
        <f>IF(参照!A623="","",参照!A623)</f>
        <v>A0292</v>
      </c>
      <c r="AV623" s="52" t="str">
        <f>IF(参照!B623="","",参照!B623)</f>
        <v>岡田建設(株)</v>
      </c>
      <c r="AW623" s="52">
        <f>IF(参照!C623="","",参照!C623)</f>
        <v>5.2700000000000002E-4</v>
      </c>
      <c r="AX623" s="52" t="str">
        <f>IF(参照!D623="","",参照!D623)</f>
        <v/>
      </c>
      <c r="AY623" s="52">
        <f>IF(参照!E623="","",参照!E623)</f>
        <v>4.7100000000000001E-4</v>
      </c>
      <c r="AZ623" s="52" t="str">
        <f>IF(参照!F623="","",参照!F623)</f>
        <v>岡田建設(株)</v>
      </c>
      <c r="BA623" s="52" t="str">
        <f>IF(参照!G623="","",参照!G623)</f>
        <v>岡田建設(株)_</v>
      </c>
      <c r="BB623" s="52">
        <f t="shared" si="40"/>
        <v>0.47100000000000003</v>
      </c>
      <c r="BD623" s="52" t="str">
        <f>IF(参照!L623="","",参照!L623)</f>
        <v/>
      </c>
    </row>
    <row r="624" spans="47:56">
      <c r="AU624" s="52" t="str">
        <f>IF(参照!A624="","",参照!A624)</f>
        <v>A0293</v>
      </c>
      <c r="AV624" s="52" t="str">
        <f>IF(参照!B624="","",参照!B624)</f>
        <v>出雲ガス(株)</v>
      </c>
      <c r="AW624" s="52">
        <f>IF(参照!C624="","",参照!C624)</f>
        <v>4.84E-4</v>
      </c>
      <c r="AX624" s="52" t="str">
        <f>IF(参照!D624="","",参照!D624)</f>
        <v/>
      </c>
      <c r="AY624" s="52">
        <f>IF(参照!E624="","",参照!E624)</f>
        <v>4.2900000000000002E-4</v>
      </c>
      <c r="AZ624" s="52" t="str">
        <f>IF(参照!F624="","",参照!F624)</f>
        <v>出雲ガス(株)</v>
      </c>
      <c r="BA624" s="52" t="str">
        <f>IF(参照!G624="","",参照!G624)</f>
        <v>出雲ガス(株)_</v>
      </c>
      <c r="BB624" s="52">
        <f t="shared" si="40"/>
        <v>0.42899999999999999</v>
      </c>
      <c r="BD624" s="52" t="str">
        <f>IF(参照!L624="","",参照!L624)</f>
        <v/>
      </c>
    </row>
    <row r="625" spans="47:56">
      <c r="AU625" s="52" t="str">
        <f>IF(参照!A625="","",参照!A625)</f>
        <v>A0294</v>
      </c>
      <c r="AV625" s="52" t="str">
        <f>IF(参照!B625="","",参照!B625)</f>
        <v>富山電力(株)</v>
      </c>
      <c r="AW625" s="52">
        <f>IF(参照!C625="","",参照!C625)</f>
        <v>4.9299999999999995E-4</v>
      </c>
      <c r="AX625" s="52" t="str">
        <f>IF(参照!D625="","",参照!D625)</f>
        <v/>
      </c>
      <c r="AY625" s="52">
        <f>IF(参照!E625="","",参照!E625)</f>
        <v>4.73E-4</v>
      </c>
      <c r="AZ625" s="52" t="str">
        <f>IF(参照!F625="","",参照!F625)</f>
        <v>富山電力(株)</v>
      </c>
      <c r="BA625" s="52" t="str">
        <f>IF(参照!G625="","",参照!G625)</f>
        <v>富山電力(株)_</v>
      </c>
      <c r="BB625" s="52">
        <f t="shared" si="40"/>
        <v>0.47300000000000003</v>
      </c>
      <c r="BD625" s="52" t="str">
        <f>IF(参照!L625="","",参照!L625)</f>
        <v/>
      </c>
    </row>
    <row r="626" spans="47:56">
      <c r="AU626" s="52" t="str">
        <f>IF(参照!A626="","",参照!A626)</f>
        <v>A0295</v>
      </c>
      <c r="AV626" s="52" t="str">
        <f>IF(参照!B626="","",参照!B626)</f>
        <v>一般社団法人グリーンコープでんき</v>
      </c>
      <c r="AW626" s="52">
        <f>IF(参照!C626="","",参照!C626)</f>
        <v>0</v>
      </c>
      <c r="AX626" s="52" t="str">
        <f>IF(参照!D626="","",参照!D626)</f>
        <v/>
      </c>
      <c r="AY626" s="52">
        <f>IF(参照!E626="","",参照!E626)</f>
        <v>4.1199999999999999E-4</v>
      </c>
      <c r="AZ626" s="52" t="str">
        <f>IF(参照!F626="","",参照!F626)</f>
        <v>一般社団法人グリーンコープでんき</v>
      </c>
      <c r="BA626" s="52" t="str">
        <f>IF(参照!G626="","",参照!G626)</f>
        <v>一般社団法人グリーンコープでんき_</v>
      </c>
      <c r="BB626" s="52">
        <f t="shared" si="40"/>
        <v>0.41199999999999998</v>
      </c>
      <c r="BD626" s="52" t="str">
        <f>IF(参照!L626="","",参照!L626)</f>
        <v/>
      </c>
    </row>
    <row r="627" spans="47:56">
      <c r="AU627" s="52" t="str">
        <f>IF(参照!A627="","",参照!A627)</f>
        <v>A0296</v>
      </c>
      <c r="AV627" s="52" t="str">
        <f>IF(参照!B627="","",参照!B627)</f>
        <v>公益財団法人東京都環境公社</v>
      </c>
      <c r="AW627" s="52" t="str">
        <f>IF(参照!C627="","",参照!C627)</f>
        <v>0.000453※</v>
      </c>
      <c r="AX627" s="52" t="str">
        <f>IF(参照!D627="","",参照!D627)</f>
        <v/>
      </c>
      <c r="AY627" s="52">
        <f>IF(参照!E627="","",参照!E627)</f>
        <v>0</v>
      </c>
      <c r="AZ627" s="52" t="str">
        <f>IF(参照!F627="","",参照!F627)</f>
        <v>公益財団法人東京都環境公社</v>
      </c>
      <c r="BA627" s="52" t="str">
        <f>IF(参照!G627="","",参照!G627)</f>
        <v>公益財団法人東京都環境公社_</v>
      </c>
      <c r="BB627" s="52">
        <f t="shared" si="40"/>
        <v>0</v>
      </c>
      <c r="BD627" s="52" t="str">
        <f>IF(参照!L627="","",参照!L627)</f>
        <v/>
      </c>
    </row>
    <row r="628" spans="47:56">
      <c r="AU628" s="52" t="str">
        <f>IF(参照!A628="","",参照!A628)</f>
        <v>A0298</v>
      </c>
      <c r="AV628" s="52" t="str">
        <f>IF(参照!B628="","",参照!B628)</f>
        <v>イオンディライト(株)</v>
      </c>
      <c r="AW628" s="52">
        <f>IF(参照!C628="","",参照!C628)</f>
        <v>4.64E-4</v>
      </c>
      <c r="AX628" s="52" t="str">
        <f>IF(参照!D628="","",参照!D628)</f>
        <v/>
      </c>
      <c r="AY628" s="52">
        <f>IF(参照!E628="","",参照!E628)</f>
        <v>4.08E-4</v>
      </c>
      <c r="AZ628" s="52" t="str">
        <f>IF(参照!F628="","",参照!F628)</f>
        <v>イオンディライト(株)</v>
      </c>
      <c r="BA628" s="52" t="str">
        <f>IF(参照!G628="","",参照!G628)</f>
        <v>イオンディライト(株)_</v>
      </c>
      <c r="BB628" s="52">
        <f t="shared" si="40"/>
        <v>0.40799999999999997</v>
      </c>
      <c r="BD628" s="52" t="str">
        <f>IF(参照!L628="","",参照!L628)</f>
        <v/>
      </c>
    </row>
    <row r="629" spans="47:56">
      <c r="AU629" s="52" t="str">
        <f>IF(参照!A629="","",参照!A629)</f>
        <v>A0300</v>
      </c>
      <c r="AV629" s="52" t="str">
        <f>IF(参照!B629="","",参照!B629)</f>
        <v>(株)ファミリーネット・ジャパン</v>
      </c>
      <c r="AW629" s="52">
        <f>IF(参照!C629="","",参照!C629)</f>
        <v>4.3800000000000002E-4</v>
      </c>
      <c r="AX629" s="52" t="str">
        <f>IF(参照!D629="","",参照!D629)</f>
        <v>メニューA</v>
      </c>
      <c r="AY629" s="52">
        <f>IF(参照!E629="","",参照!E629)</f>
        <v>0</v>
      </c>
      <c r="AZ629" s="52" t="str">
        <f>IF(参照!F629="","",参照!F629)</f>
        <v>(株)ファミリーネット・ジャパン</v>
      </c>
      <c r="BA629" s="52" t="str">
        <f>IF(参照!G629="","",参照!G629)</f>
        <v>(株)ファミリーネット・ジャパン_メニューA</v>
      </c>
      <c r="BB629" s="52">
        <f t="shared" si="40"/>
        <v>0</v>
      </c>
      <c r="BD629" s="52" t="str">
        <f>IF(参照!L629="","",参照!L629)</f>
        <v/>
      </c>
    </row>
    <row r="630" spans="47:56">
      <c r="AU630" s="52" t="str">
        <f>IF(参照!A630="","",参照!A630)</f>
        <v/>
      </c>
      <c r="AV630" s="52" t="str">
        <f>IF(参照!B630="","",参照!B630)</f>
        <v/>
      </c>
      <c r="AW630" s="52" t="str">
        <f>IF(参照!C630="","",参照!C630)</f>
        <v/>
      </c>
      <c r="AX630" s="52" t="str">
        <f>IF(参照!D630="","",参照!D630)</f>
        <v>メニューB</v>
      </c>
      <c r="AY630" s="52">
        <f>IF(参照!E630="","",参照!E630)</f>
        <v>0</v>
      </c>
      <c r="AZ630" s="52" t="str">
        <f>IF(参照!F630="","",参照!F630)</f>
        <v>(株)ファミリーネット・ジャパン</v>
      </c>
      <c r="BA630" s="52" t="str">
        <f>IF(参照!G630="","",参照!G630)</f>
        <v>(株)ファミリーネット・ジャパン_メニューB</v>
      </c>
      <c r="BB630" s="52">
        <f t="shared" si="40"/>
        <v>0</v>
      </c>
      <c r="BD630" s="52" t="str">
        <f>IF(参照!L630="","",参照!L630)</f>
        <v/>
      </c>
    </row>
    <row r="631" spans="47:56">
      <c r="AU631" s="52" t="str">
        <f>IF(参照!A631="","",参照!A631)</f>
        <v/>
      </c>
      <c r="AV631" s="52" t="str">
        <f>IF(参照!B631="","",参照!B631)</f>
        <v/>
      </c>
      <c r="AW631" s="52" t="str">
        <f>IF(参照!C631="","",参照!C631)</f>
        <v/>
      </c>
      <c r="AX631" s="52" t="str">
        <f>IF(参照!D631="","",参照!D631)</f>
        <v>メニューC(残差)</v>
      </c>
      <c r="AY631" s="52">
        <f>IF(参照!E631="","",参照!E631)</f>
        <v>4.7999999999999996E-4</v>
      </c>
      <c r="AZ631" s="52" t="str">
        <f>IF(参照!F631="","",参照!F631)</f>
        <v>(株)ファミリーネット・ジャパン</v>
      </c>
      <c r="BA631" s="52" t="str">
        <f>IF(参照!G631="","",参照!G631)</f>
        <v>(株)ファミリーネット・ジャパン_メニューC(残差)</v>
      </c>
      <c r="BB631" s="52">
        <f t="shared" si="40"/>
        <v>0.48</v>
      </c>
      <c r="BD631" s="52" t="str">
        <f>IF(参照!L631="","",参照!L631)</f>
        <v/>
      </c>
    </row>
    <row r="632" spans="47:56">
      <c r="AU632" s="52" t="str">
        <f>IF(参照!A632="","",参照!A632)</f>
        <v/>
      </c>
      <c r="AV632" s="52" t="str">
        <f>IF(参照!B632="","",参照!B632)</f>
        <v/>
      </c>
      <c r="AW632" s="52" t="str">
        <f>IF(参照!C632="","",参照!C632)</f>
        <v/>
      </c>
      <c r="AX632" s="52" t="str">
        <f>IF(参照!D632="","",参照!D632)</f>
        <v>(参考値)事業者全体</v>
      </c>
      <c r="AY632" s="52">
        <f>IF(参照!E632="","",参照!E632)</f>
        <v>3.1399999999999999E-4</v>
      </c>
      <c r="AZ632" s="52" t="str">
        <f>IF(参照!F632="","",参照!F632)</f>
        <v>(株)ファミリーネット・ジャパン</v>
      </c>
      <c r="BA632" s="52" t="str">
        <f>IF(参照!G632="","",参照!G632)</f>
        <v>(株)ファミリーネット・ジャパン_(参考値)事業者全体</v>
      </c>
      <c r="BB632" s="52">
        <f t="shared" si="40"/>
        <v>0.314</v>
      </c>
      <c r="BD632" s="52" t="str">
        <f>IF(参照!L632="","",参照!L632)</f>
        <v/>
      </c>
    </row>
    <row r="633" spans="47:56">
      <c r="AU633" s="52" t="str">
        <f>IF(参照!A633="","",参照!A633)</f>
        <v>A0303</v>
      </c>
      <c r="AV633" s="52" t="str">
        <f>IF(参照!B633="","",参照!B633)</f>
        <v>ＭＫステーションズ(株)</v>
      </c>
      <c r="AW633" s="52">
        <f>IF(参照!C633="","",参照!C633)</f>
        <v>4.4900000000000002E-4</v>
      </c>
      <c r="AX633" s="52" t="str">
        <f>IF(参照!D633="","",参照!D633)</f>
        <v/>
      </c>
      <c r="AY633" s="52">
        <f>IF(参照!E633="","",参照!E633)</f>
        <v>4.1199999999999999E-4</v>
      </c>
      <c r="AZ633" s="52" t="str">
        <f>IF(参照!F633="","",参照!F633)</f>
        <v>ＭＫステーションズ(株)</v>
      </c>
      <c r="BA633" s="52" t="str">
        <f>IF(参照!G633="","",参照!G633)</f>
        <v>ＭＫステーションズ(株)_</v>
      </c>
      <c r="BB633" s="52">
        <f t="shared" si="40"/>
        <v>0.41199999999999998</v>
      </c>
      <c r="BD633" s="52" t="str">
        <f>IF(参照!L633="","",参照!L633)</f>
        <v/>
      </c>
    </row>
    <row r="634" spans="47:56">
      <c r="AU634" s="52" t="str">
        <f>IF(参照!A634="","",参照!A634)</f>
        <v>A0305</v>
      </c>
      <c r="AV634" s="52" t="str">
        <f>IF(参照!B634="","",参照!B634)</f>
        <v>フラワーペイメント(株)</v>
      </c>
      <c r="AW634" s="52">
        <f>IF(参照!C634="","",参照!C634)</f>
        <v>5.22E-4</v>
      </c>
      <c r="AX634" s="52" t="str">
        <f>IF(参照!D634="","",参照!D634)</f>
        <v/>
      </c>
      <c r="AY634" s="52">
        <f>IF(参照!E634="","",参照!E634)</f>
        <v>5.5900000000000004E-4</v>
      </c>
      <c r="AZ634" s="52" t="str">
        <f>IF(参照!F634="","",参照!F634)</f>
        <v>フラワーペイメント(株)</v>
      </c>
      <c r="BA634" s="52" t="str">
        <f>IF(参照!G634="","",参照!G634)</f>
        <v>フラワーペイメント(株)_</v>
      </c>
      <c r="BB634" s="52">
        <f t="shared" si="40"/>
        <v>0.55900000000000005</v>
      </c>
      <c r="BD634" s="52" t="str">
        <f>IF(参照!L634="","",参照!L634)</f>
        <v/>
      </c>
    </row>
    <row r="635" spans="47:56">
      <c r="AU635" s="52" t="str">
        <f>IF(参照!A635="","",参照!A635)</f>
        <v>A0306</v>
      </c>
      <c r="AV635" s="52" t="str">
        <f>IF(参照!B635="","",参照!B635)</f>
        <v>(株)ＪＴＢコミュニケーションデザイン</v>
      </c>
      <c r="AW635" s="52">
        <f>IF(参照!C635="","",参照!C635)</f>
        <v>3.68E-4</v>
      </c>
      <c r="AX635" s="52" t="str">
        <f>IF(参照!D635="","",参照!D635)</f>
        <v/>
      </c>
      <c r="AY635" s="52">
        <f>IF(参照!E635="","",参照!E635)</f>
        <v>3.77E-4</v>
      </c>
      <c r="AZ635" s="52" t="str">
        <f>IF(参照!F635="","",参照!F635)</f>
        <v>(株)ＪＴＢコミュニケーションデザイン</v>
      </c>
      <c r="BA635" s="52" t="str">
        <f>IF(参照!G635="","",参照!G635)</f>
        <v>(株)ＪＴＢコミュニケーションデザイン_</v>
      </c>
      <c r="BB635" s="52">
        <f t="shared" si="40"/>
        <v>0.377</v>
      </c>
      <c r="BD635" s="52" t="str">
        <f>IF(参照!L635="","",参照!L635)</f>
        <v/>
      </c>
    </row>
    <row r="636" spans="47:56">
      <c r="AU636" s="52" t="str">
        <f>IF(参照!A636="","",参照!A636)</f>
        <v>A0308</v>
      </c>
      <c r="AV636" s="52" t="str">
        <f>IF(参照!B636="","",参照!B636)</f>
        <v>積水化学工業(株)</v>
      </c>
      <c r="AW636" s="52">
        <f>IF(参照!C636="","",参照!C636)</f>
        <v>2.13E-4</v>
      </c>
      <c r="AX636" s="52" t="str">
        <f>IF(参照!D636="","",参照!D636)</f>
        <v>メニューA</v>
      </c>
      <c r="AY636" s="52">
        <f>IF(参照!E636="","",参照!E636)</f>
        <v>0</v>
      </c>
      <c r="AZ636" s="52" t="str">
        <f>IF(参照!F636="","",参照!F636)</f>
        <v>積水化学工業(株)</v>
      </c>
      <c r="BA636" s="52" t="str">
        <f>IF(参照!G636="","",参照!G636)</f>
        <v>積水化学工業(株)_メニューA</v>
      </c>
      <c r="BB636" s="52">
        <f t="shared" si="40"/>
        <v>0</v>
      </c>
      <c r="BD636" s="52" t="str">
        <f>IF(参照!L636="","",参照!L636)</f>
        <v/>
      </c>
    </row>
    <row r="637" spans="47:56">
      <c r="AU637" s="52" t="str">
        <f>IF(参照!A637="","",参照!A637)</f>
        <v/>
      </c>
      <c r="AV637" s="52" t="str">
        <f>IF(参照!B637="","",参照!B637)</f>
        <v/>
      </c>
      <c r="AW637" s="52" t="str">
        <f>IF(参照!C637="","",参照!C637)</f>
        <v/>
      </c>
      <c r="AX637" s="52" t="str">
        <f>IF(参照!D637="","",参照!D637)</f>
        <v>メニューB(残差)</v>
      </c>
      <c r="AY637" s="52">
        <f>IF(参照!E637="","",参照!E637)</f>
        <v>0</v>
      </c>
      <c r="AZ637" s="52" t="str">
        <f>IF(参照!F637="","",参照!F637)</f>
        <v>積水化学工業(株)</v>
      </c>
      <c r="BA637" s="52" t="str">
        <f>IF(参照!G637="","",参照!G637)</f>
        <v>積水化学工業(株)_メニューB(残差)</v>
      </c>
      <c r="BB637" s="52">
        <f t="shared" si="40"/>
        <v>0</v>
      </c>
      <c r="BD637" s="52" t="str">
        <f>IF(参照!L637="","",参照!L637)</f>
        <v/>
      </c>
    </row>
    <row r="638" spans="47:56">
      <c r="AU638" s="52" t="str">
        <f>IF(参照!A638="","",参照!A638)</f>
        <v/>
      </c>
      <c r="AV638" s="52" t="str">
        <f>IF(参照!B638="","",参照!B638)</f>
        <v/>
      </c>
      <c r="AW638" s="52" t="str">
        <f>IF(参照!C638="","",参照!C638)</f>
        <v/>
      </c>
      <c r="AX638" s="52" t="str">
        <f>IF(参照!D638="","",参照!D638)</f>
        <v>(参考値)事業者全体</v>
      </c>
      <c r="AY638" s="52">
        <f>IF(参照!E638="","",参照!E638)</f>
        <v>0</v>
      </c>
      <c r="AZ638" s="52" t="str">
        <f>IF(参照!F638="","",参照!F638)</f>
        <v>積水化学工業(株)</v>
      </c>
      <c r="BA638" s="52" t="str">
        <f>IF(参照!G638="","",参照!G638)</f>
        <v>積水化学工業(株)_(参考値)事業者全体</v>
      </c>
      <c r="BB638" s="52">
        <f t="shared" si="40"/>
        <v>0</v>
      </c>
      <c r="BD638" s="52" t="str">
        <f>IF(参照!L638="","",参照!L638)</f>
        <v/>
      </c>
    </row>
    <row r="639" spans="47:56">
      <c r="AU639" s="52" t="str">
        <f>IF(参照!A639="","",参照!A639)</f>
        <v>A0310</v>
      </c>
      <c r="AV639" s="52" t="str">
        <f>IF(参照!B639="","",参照!B639)</f>
        <v>全農エネルギー(株)</v>
      </c>
      <c r="AW639" s="52">
        <f>IF(参照!C639="","",参照!C639)</f>
        <v>5.0199999999999995E-4</v>
      </c>
      <c r="AX639" s="52" t="str">
        <f>IF(参照!D639="","",参照!D639)</f>
        <v>メニューA</v>
      </c>
      <c r="AY639" s="52">
        <f>IF(参照!E639="","",参照!E639)</f>
        <v>0</v>
      </c>
      <c r="AZ639" s="52" t="str">
        <f>IF(参照!F639="","",参照!F639)</f>
        <v>全農エネルギー(株)</v>
      </c>
      <c r="BA639" s="52" t="str">
        <f>IF(参照!G639="","",参照!G639)</f>
        <v>全農エネルギー(株)_メニューA</v>
      </c>
      <c r="BB639" s="52">
        <f t="shared" si="40"/>
        <v>0</v>
      </c>
      <c r="BD639" s="52" t="str">
        <f>IF(参照!L639="","",参照!L639)</f>
        <v/>
      </c>
    </row>
    <row r="640" spans="47:56">
      <c r="AU640" s="52" t="str">
        <f>IF(参照!A640="","",参照!A640)</f>
        <v/>
      </c>
      <c r="AV640" s="52" t="str">
        <f>IF(参照!B640="","",参照!B640)</f>
        <v/>
      </c>
      <c r="AW640" s="52" t="str">
        <f>IF(参照!C640="","",参照!C640)</f>
        <v/>
      </c>
      <c r="AX640" s="52" t="str">
        <f>IF(参照!D640="","",参照!D640)</f>
        <v>メニューB</v>
      </c>
      <c r="AY640" s="52">
        <f>IF(参照!E640="","",参照!E640)</f>
        <v>0</v>
      </c>
      <c r="AZ640" s="52" t="str">
        <f>IF(参照!F640="","",参照!F640)</f>
        <v>全農エネルギー(株)</v>
      </c>
      <c r="BA640" s="52" t="str">
        <f>IF(参照!G640="","",参照!G640)</f>
        <v>全農エネルギー(株)_メニューB</v>
      </c>
      <c r="BB640" s="52">
        <f t="shared" si="40"/>
        <v>0</v>
      </c>
      <c r="BD640" s="52" t="str">
        <f>IF(参照!L640="","",参照!L640)</f>
        <v/>
      </c>
    </row>
    <row r="641" spans="47:56">
      <c r="AU641" s="52" t="str">
        <f>IF(参照!A641="","",参照!A641)</f>
        <v/>
      </c>
      <c r="AV641" s="52" t="str">
        <f>IF(参照!B641="","",参照!B641)</f>
        <v/>
      </c>
      <c r="AW641" s="52" t="str">
        <f>IF(参照!C641="","",参照!C641)</f>
        <v/>
      </c>
      <c r="AX641" s="52" t="str">
        <f>IF(参照!D641="","",参照!D641)</f>
        <v>メニューC</v>
      </c>
      <c r="AY641" s="52">
        <f>IF(参照!E641="","",参照!E641)</f>
        <v>0</v>
      </c>
      <c r="AZ641" s="52" t="str">
        <f>IF(参照!F641="","",参照!F641)</f>
        <v>全農エネルギー(株)</v>
      </c>
      <c r="BA641" s="52" t="str">
        <f>IF(参照!G641="","",参照!G641)</f>
        <v>全農エネルギー(株)_メニューC</v>
      </c>
      <c r="BB641" s="52">
        <f t="shared" si="40"/>
        <v>0</v>
      </c>
      <c r="BD641" s="52" t="str">
        <f>IF(参照!L641="","",参照!L641)</f>
        <v/>
      </c>
    </row>
    <row r="642" spans="47:56">
      <c r="AU642" s="52" t="str">
        <f>IF(参照!A642="","",参照!A642)</f>
        <v/>
      </c>
      <c r="AV642" s="52" t="str">
        <f>IF(参照!B642="","",参照!B642)</f>
        <v/>
      </c>
      <c r="AW642" s="52" t="str">
        <f>IF(参照!C642="","",参照!C642)</f>
        <v/>
      </c>
      <c r="AX642" s="52" t="str">
        <f>IF(参照!D642="","",参照!D642)</f>
        <v>メニューD(残差)</v>
      </c>
      <c r="AY642" s="52">
        <f>IF(参照!E642="","",参照!E642)</f>
        <v>4.8799999999999999E-4</v>
      </c>
      <c r="AZ642" s="52" t="str">
        <f>IF(参照!F642="","",参照!F642)</f>
        <v>全農エネルギー(株)</v>
      </c>
      <c r="BA642" s="52" t="str">
        <f>IF(参照!G642="","",参照!G642)</f>
        <v>全農エネルギー(株)_メニューD(残差)</v>
      </c>
      <c r="BB642" s="52">
        <f t="shared" si="40"/>
        <v>0.48799999999999999</v>
      </c>
      <c r="BD642" s="52" t="str">
        <f>IF(参照!L642="","",参照!L642)</f>
        <v/>
      </c>
    </row>
    <row r="643" spans="47:56">
      <c r="AU643" s="52" t="str">
        <f>IF(参照!A643="","",参照!A643)</f>
        <v/>
      </c>
      <c r="AV643" s="52" t="str">
        <f>IF(参照!B643="","",参照!B643)</f>
        <v/>
      </c>
      <c r="AW643" s="52" t="str">
        <f>IF(参照!C643="","",参照!C643)</f>
        <v/>
      </c>
      <c r="AX643" s="52" t="str">
        <f>IF(参照!D643="","",参照!D643)</f>
        <v>(参考値)事業者全体</v>
      </c>
      <c r="AY643" s="52">
        <f>IF(参照!E643="","",参照!E643)</f>
        <v>4.7899999999999999E-4</v>
      </c>
      <c r="AZ643" s="52" t="str">
        <f>IF(参照!F643="","",参照!F643)</f>
        <v>全農エネルギー(株)</v>
      </c>
      <c r="BA643" s="52" t="str">
        <f>IF(参照!G643="","",参照!G643)</f>
        <v>全農エネルギー(株)_(参考値)事業者全体</v>
      </c>
      <c r="BB643" s="52">
        <f t="shared" si="40"/>
        <v>0.47899999999999998</v>
      </c>
      <c r="BD643" s="52" t="str">
        <f>IF(参照!L643="","",参照!L643)</f>
        <v/>
      </c>
    </row>
    <row r="644" spans="47:56">
      <c r="AU644" s="52" t="str">
        <f>IF(参照!A644="","",参照!A644)</f>
        <v>A0311</v>
      </c>
      <c r="AV644" s="52" t="str">
        <f>IF(参照!B644="","",参照!B644)</f>
        <v>(株)ハルエネ</v>
      </c>
      <c r="AW644" s="52">
        <f>IF(参照!C644="","",参照!C644)</f>
        <v>4.9700000000000005E-4</v>
      </c>
      <c r="AX644" s="52" t="str">
        <f>IF(参照!D644="","",参照!D644)</f>
        <v/>
      </c>
      <c r="AY644" s="52">
        <f>IF(参照!E644="","",参照!E644)</f>
        <v>4.6599999999999994E-4</v>
      </c>
      <c r="AZ644" s="52" t="str">
        <f>IF(参照!F644="","",参照!F644)</f>
        <v>(株)ハルエネ</v>
      </c>
      <c r="BA644" s="52" t="str">
        <f>IF(参照!G644="","",参照!G644)</f>
        <v>(株)ハルエネ_</v>
      </c>
      <c r="BB644" s="52">
        <f t="shared" si="40"/>
        <v>0.46599999999999997</v>
      </c>
      <c r="BD644" s="52" t="str">
        <f>IF(参照!L644="","",参照!L644)</f>
        <v/>
      </c>
    </row>
    <row r="645" spans="47:56">
      <c r="AU645" s="52" t="str">
        <f>IF(参照!A645="","",参照!A645)</f>
        <v>A0312</v>
      </c>
      <c r="AV645" s="52" t="str">
        <f>IF(参照!B645="","",参照!B645)</f>
        <v>三愛オブリ(株)(旧：三愛石油(株))</v>
      </c>
      <c r="AW645" s="52">
        <f>IF(参照!C645="","",参照!C645)</f>
        <v>5.0299999999999997E-4</v>
      </c>
      <c r="AX645" s="52" t="str">
        <f>IF(参照!D645="","",参照!D645)</f>
        <v/>
      </c>
      <c r="AY645" s="52">
        <f>IF(参照!E645="","",参照!E645)</f>
        <v>4.4700000000000002E-4</v>
      </c>
      <c r="AZ645" s="52" t="str">
        <f>IF(参照!F645="","",参照!F645)</f>
        <v>三愛オブリ(株)(旧：三愛石油(株))</v>
      </c>
      <c r="BA645" s="52" t="str">
        <f>IF(参照!G645="","",参照!G645)</f>
        <v>三愛オブリ(株)(旧：三愛石油(株))_</v>
      </c>
      <c r="BB645" s="52">
        <f t="shared" ref="BB645:BB708" si="41">AY645*1000</f>
        <v>0.44700000000000001</v>
      </c>
      <c r="BD645" s="52" t="str">
        <f>IF(参照!L645="","",参照!L645)</f>
        <v/>
      </c>
    </row>
    <row r="646" spans="47:56">
      <c r="AU646" s="52" t="str">
        <f>IF(参照!A646="","",参照!A646)</f>
        <v>A0313</v>
      </c>
      <c r="AV646" s="52" t="str">
        <f>IF(参照!B646="","",参照!B646)</f>
        <v>(株)リケン工業</v>
      </c>
      <c r="AW646" s="52">
        <f>IF(参照!C646="","",参照!C646)</f>
        <v>4.9100000000000001E-4</v>
      </c>
      <c r="AX646" s="52" t="str">
        <f>IF(参照!D646="","",参照!D646)</f>
        <v/>
      </c>
      <c r="AY646" s="52">
        <f>IF(参照!E646="","",参照!E646)</f>
        <v>5.1000000000000004E-4</v>
      </c>
      <c r="AZ646" s="52" t="str">
        <f>IF(参照!F646="","",参照!F646)</f>
        <v>(株)リケン工業</v>
      </c>
      <c r="BA646" s="52" t="str">
        <f>IF(参照!G646="","",参照!G646)</f>
        <v>(株)リケン工業_</v>
      </c>
      <c r="BB646" s="52">
        <f t="shared" si="41"/>
        <v>0.51</v>
      </c>
      <c r="BD646" s="52" t="str">
        <f>IF(参照!L646="","",参照!L646)</f>
        <v/>
      </c>
    </row>
    <row r="647" spans="47:56">
      <c r="AU647" s="52" t="str">
        <f>IF(参照!A647="","",参照!A647)</f>
        <v>A0314</v>
      </c>
      <c r="AV647" s="52" t="str">
        <f>IF(参照!B647="","",参照!B647)</f>
        <v>(株)ビビット</v>
      </c>
      <c r="AW647" s="52">
        <f>IF(参照!C647="","",参照!C647)</f>
        <v>5.5699999999999999E-4</v>
      </c>
      <c r="AX647" s="52" t="str">
        <f>IF(参照!D647="","",参照!D647)</f>
        <v/>
      </c>
      <c r="AY647" s="52">
        <f>IF(参照!E647="","",参照!E647)</f>
        <v>5.9299999999999999E-4</v>
      </c>
      <c r="AZ647" s="52" t="str">
        <f>IF(参照!F647="","",参照!F647)</f>
        <v>(株)ビビット</v>
      </c>
      <c r="BA647" s="52" t="str">
        <f>IF(参照!G647="","",参照!G647)</f>
        <v>(株)ビビット_</v>
      </c>
      <c r="BB647" s="52">
        <f t="shared" si="41"/>
        <v>0.59299999999999997</v>
      </c>
      <c r="BD647" s="52" t="str">
        <f>IF(参照!L647="","",参照!L647)</f>
        <v/>
      </c>
    </row>
    <row r="648" spans="47:56">
      <c r="AU648" s="52" t="str">
        <f>IF(参照!A648="","",参照!A648)</f>
        <v>A0315</v>
      </c>
      <c r="AV648" s="52" t="str">
        <f>IF(参照!B648="","",参照!B648)</f>
        <v>(株)おおた電力</v>
      </c>
      <c r="AW648" s="52">
        <f>IF(参照!C648="","",参照!C648)</f>
        <v>3.6400000000000001E-4</v>
      </c>
      <c r="AX648" s="52" t="str">
        <f>IF(参照!D648="","",参照!D648)</f>
        <v/>
      </c>
      <c r="AY648" s="52">
        <f>IF(参照!E648="","",参照!E648)</f>
        <v>3.0800000000000001E-4</v>
      </c>
      <c r="AZ648" s="52" t="str">
        <f>IF(参照!F648="","",参照!F648)</f>
        <v>(株)おおた電力</v>
      </c>
      <c r="BA648" s="52" t="str">
        <f>IF(参照!G648="","",参照!G648)</f>
        <v>(株)おおた電力_</v>
      </c>
      <c r="BB648" s="52">
        <f t="shared" si="41"/>
        <v>0.308</v>
      </c>
      <c r="BD648" s="52" t="str">
        <f>IF(参照!L648="","",参照!L648)</f>
        <v/>
      </c>
    </row>
    <row r="649" spans="47:56">
      <c r="AU649" s="52" t="str">
        <f>IF(参照!A649="","",参照!A649)</f>
        <v>A0317</v>
      </c>
      <c r="AV649" s="52" t="str">
        <f>IF(参照!B649="","",参照!B649)</f>
        <v>伊藤忠プランテック(株)</v>
      </c>
      <c r="AW649" s="52">
        <f>IF(参照!C649="","",参照!C649)</f>
        <v>4.8099999999999998E-4</v>
      </c>
      <c r="AX649" s="52" t="str">
        <f>IF(参照!D649="","",参照!D649)</f>
        <v/>
      </c>
      <c r="AY649" s="52">
        <f>IF(参照!E649="","",参照!E649)</f>
        <v>5.9199999999999997E-4</v>
      </c>
      <c r="AZ649" s="52" t="str">
        <f>IF(参照!F649="","",参照!F649)</f>
        <v>伊藤忠プランテック(株)</v>
      </c>
      <c r="BA649" s="52" t="str">
        <f>IF(参照!G649="","",参照!G649)</f>
        <v>伊藤忠プランテック(株)_</v>
      </c>
      <c r="BB649" s="52">
        <f t="shared" si="41"/>
        <v>0.59199999999999997</v>
      </c>
      <c r="BD649" s="52" t="str">
        <f>IF(参照!L649="","",参照!L649)</f>
        <v/>
      </c>
    </row>
    <row r="650" spans="47:56">
      <c r="AU650" s="52" t="str">
        <f>IF(参照!A650="","",参照!A650)</f>
        <v>A0318</v>
      </c>
      <c r="AV650" s="52" t="str">
        <f>IF(参照!B650="","",参照!B650)</f>
        <v>(株)オカモト</v>
      </c>
      <c r="AW650" s="52">
        <f>IF(参照!C650="","",参照!C650)</f>
        <v>5.1699999999999999E-4</v>
      </c>
      <c r="AX650" s="52" t="str">
        <f>IF(参照!D650="","",参照!D650)</f>
        <v/>
      </c>
      <c r="AY650" s="52">
        <f>IF(参照!E650="","",参照!E650)</f>
        <v>4.95E-4</v>
      </c>
      <c r="AZ650" s="52" t="str">
        <f>IF(参照!F650="","",参照!F650)</f>
        <v>(株)オカモト</v>
      </c>
      <c r="BA650" s="52" t="str">
        <f>IF(参照!G650="","",参照!G650)</f>
        <v>(株)オカモト_</v>
      </c>
      <c r="BB650" s="52">
        <f t="shared" si="41"/>
        <v>0.495</v>
      </c>
      <c r="BD650" s="52" t="str">
        <f>IF(参照!L650="","",参照!L650)</f>
        <v/>
      </c>
    </row>
    <row r="651" spans="47:56">
      <c r="AU651" s="52" t="str">
        <f>IF(参照!A651="","",参照!A651)</f>
        <v>A0323</v>
      </c>
      <c r="AV651" s="52" t="str">
        <f>IF(参照!B651="","",参照!B651)</f>
        <v>キタコー(株)</v>
      </c>
      <c r="AW651" s="52">
        <f>IF(参照!C651="","",参照!C651)</f>
        <v>4.5399999999999998E-4</v>
      </c>
      <c r="AX651" s="52" t="str">
        <f>IF(参照!D651="","",参照!D651)</f>
        <v/>
      </c>
      <c r="AY651" s="52">
        <f>IF(参照!E651="","",参照!E651)</f>
        <v>3.9800000000000002E-4</v>
      </c>
      <c r="AZ651" s="52" t="str">
        <f>IF(参照!F651="","",参照!F651)</f>
        <v>キタコー(株)</v>
      </c>
      <c r="BA651" s="52" t="str">
        <f>IF(参照!G651="","",参照!G651)</f>
        <v>キタコー(株)_</v>
      </c>
      <c r="BB651" s="52">
        <f t="shared" si="41"/>
        <v>0.39800000000000002</v>
      </c>
      <c r="BD651" s="52" t="str">
        <f>IF(参照!L651="","",参照!L651)</f>
        <v/>
      </c>
    </row>
    <row r="652" spans="47:56">
      <c r="AU652" s="52" t="str">
        <f>IF(参照!A652="","",参照!A652)</f>
        <v>A0324</v>
      </c>
      <c r="AV652" s="52" t="str">
        <f>IF(参照!B652="","",参照!B652)</f>
        <v>生活協同組合コープしが</v>
      </c>
      <c r="AW652" s="52">
        <f>IF(参照!C652="","",参照!C652)</f>
        <v>3.7399999999999998E-4</v>
      </c>
      <c r="AX652" s="52" t="str">
        <f>IF(参照!D652="","",参照!D652)</f>
        <v>メニューA</v>
      </c>
      <c r="AY652" s="52">
        <f>IF(参照!E652="","",参照!E652)</f>
        <v>0</v>
      </c>
      <c r="AZ652" s="52" t="str">
        <f>IF(参照!F652="","",参照!F652)</f>
        <v>生活協同組合コープしが</v>
      </c>
      <c r="BA652" s="52" t="str">
        <f>IF(参照!G652="","",参照!G652)</f>
        <v>生活協同組合コープしが_メニューA</v>
      </c>
      <c r="BB652" s="52">
        <f t="shared" si="41"/>
        <v>0</v>
      </c>
      <c r="BD652" s="52" t="str">
        <f>IF(参照!L652="","",参照!L652)</f>
        <v/>
      </c>
    </row>
    <row r="653" spans="47:56">
      <c r="AU653" s="52" t="str">
        <f>IF(参照!A653="","",参照!A653)</f>
        <v/>
      </c>
      <c r="AV653" s="52" t="str">
        <f>IF(参照!B653="","",参照!B653)</f>
        <v/>
      </c>
      <c r="AW653" s="52" t="str">
        <f>IF(参照!C653="","",参照!C653)</f>
        <v/>
      </c>
      <c r="AX653" s="52" t="str">
        <f>IF(参照!D653="","",参照!D653)</f>
        <v>メニューB(残差)</v>
      </c>
      <c r="AY653" s="52">
        <f>IF(参照!E653="","",参照!E653)</f>
        <v>3.19E-4</v>
      </c>
      <c r="AZ653" s="52" t="str">
        <f>IF(参照!F653="","",参照!F653)</f>
        <v>生活協同組合コープしが</v>
      </c>
      <c r="BA653" s="52" t="str">
        <f>IF(参照!G653="","",参照!G653)</f>
        <v>生活協同組合コープしが_メニューB(残差)</v>
      </c>
      <c r="BB653" s="52">
        <f t="shared" si="41"/>
        <v>0.31900000000000001</v>
      </c>
      <c r="BD653" s="52" t="str">
        <f>IF(参照!L653="","",参照!L653)</f>
        <v/>
      </c>
    </row>
    <row r="654" spans="47:56">
      <c r="AU654" s="52" t="str">
        <f>IF(参照!A654="","",参照!A654)</f>
        <v/>
      </c>
      <c r="AV654" s="52" t="str">
        <f>IF(参照!B654="","",参照!B654)</f>
        <v/>
      </c>
      <c r="AW654" s="52" t="str">
        <f>IF(参照!C654="","",参照!C654)</f>
        <v/>
      </c>
      <c r="AX654" s="52" t="str">
        <f>IF(参照!D654="","",参照!D654)</f>
        <v>(参考値)事業者全体</v>
      </c>
      <c r="AY654" s="52">
        <f>IF(参照!E654="","",参照!E654)</f>
        <v>3.4000000000000002E-4</v>
      </c>
      <c r="AZ654" s="52" t="str">
        <f>IF(参照!F654="","",参照!F654)</f>
        <v>生活協同組合コープしが</v>
      </c>
      <c r="BA654" s="52" t="str">
        <f>IF(参照!G654="","",参照!G654)</f>
        <v>生活協同組合コープしが_(参考値)事業者全体</v>
      </c>
      <c r="BB654" s="52">
        <f t="shared" si="41"/>
        <v>0.34</v>
      </c>
      <c r="BD654" s="52" t="str">
        <f>IF(参照!L654="","",参照!L654)</f>
        <v/>
      </c>
    </row>
    <row r="655" spans="47:56">
      <c r="AU655" s="52" t="str">
        <f>IF(参照!A655="","",参照!A655)</f>
        <v>A0330</v>
      </c>
      <c r="AV655" s="52" t="str">
        <f>IF(参照!B655="","",参照!B655)</f>
        <v>香川電力(株)　</v>
      </c>
      <c r="AW655" s="52">
        <f>IF(参照!C655="","",参照!C655)</f>
        <v>4.8500000000000003E-4</v>
      </c>
      <c r="AX655" s="52" t="str">
        <f>IF(参照!D655="","",参照!D655)</f>
        <v>メニューA</v>
      </c>
      <c r="AY655" s="52">
        <f>IF(参照!E655="","",参照!E655)</f>
        <v>0</v>
      </c>
      <c r="AZ655" s="52" t="str">
        <f>IF(参照!F655="","",参照!F655)</f>
        <v>香川電力(株)　</v>
      </c>
      <c r="BA655" s="52" t="str">
        <f>IF(参照!G655="","",参照!G655)</f>
        <v>香川電力(株)　_メニューA</v>
      </c>
      <c r="BB655" s="52">
        <f t="shared" si="41"/>
        <v>0</v>
      </c>
      <c r="BD655" s="52" t="str">
        <f>IF(参照!L655="","",参照!L655)</f>
        <v/>
      </c>
    </row>
    <row r="656" spans="47:56">
      <c r="AU656" s="52" t="str">
        <f>IF(参照!A656="","",参照!A656)</f>
        <v/>
      </c>
      <c r="AV656" s="52" t="str">
        <f>IF(参照!B656="","",参照!B656)</f>
        <v/>
      </c>
      <c r="AW656" s="52" t="str">
        <f>IF(参照!C656="","",参照!C656)</f>
        <v/>
      </c>
      <c r="AX656" s="52" t="str">
        <f>IF(参照!D656="","",参照!D656)</f>
        <v>メニューB(残差)</v>
      </c>
      <c r="AY656" s="52">
        <f>IF(参照!E656="","",参照!E656)</f>
        <v>4.84E-4</v>
      </c>
      <c r="AZ656" s="52" t="str">
        <f>IF(参照!F656="","",参照!F656)</f>
        <v>香川電力(株)　</v>
      </c>
      <c r="BA656" s="52" t="str">
        <f>IF(参照!G656="","",参照!G656)</f>
        <v>香川電力(株)　_メニューB(残差)</v>
      </c>
      <c r="BB656" s="52">
        <f t="shared" si="41"/>
        <v>0.48399999999999999</v>
      </c>
      <c r="BD656" s="52" t="str">
        <f>IF(参照!L656="","",参照!L656)</f>
        <v/>
      </c>
    </row>
    <row r="657" spans="47:56">
      <c r="AU657" s="52" t="str">
        <f>IF(参照!A657="","",参照!A657)</f>
        <v/>
      </c>
      <c r="AV657" s="52" t="str">
        <f>IF(参照!B657="","",参照!B657)</f>
        <v/>
      </c>
      <c r="AW657" s="52" t="str">
        <f>IF(参照!C657="","",参照!C657)</f>
        <v/>
      </c>
      <c r="AX657" s="52" t="str">
        <f>IF(参照!D657="","",参照!D657)</f>
        <v>(参考値)事業者全体</v>
      </c>
      <c r="AY657" s="52">
        <f>IF(参照!E657="","",参照!E657)</f>
        <v>5.04E-4</v>
      </c>
      <c r="AZ657" s="52" t="str">
        <f>IF(参照!F657="","",参照!F657)</f>
        <v>香川電力(株)　</v>
      </c>
      <c r="BA657" s="52" t="str">
        <f>IF(参照!G657="","",参照!G657)</f>
        <v>香川電力(株)　_(参考値)事業者全体</v>
      </c>
      <c r="BB657" s="52">
        <f t="shared" si="41"/>
        <v>0.504</v>
      </c>
      <c r="BD657" s="52" t="str">
        <f>IF(参照!L657="","",参照!L657)</f>
        <v/>
      </c>
    </row>
    <row r="658" spans="47:56">
      <c r="AU658" s="52" t="str">
        <f>IF(参照!A658="","",参照!A658)</f>
        <v>A0332</v>
      </c>
      <c r="AV658" s="52" t="str">
        <f>IF(参照!B658="","",参照!B658)</f>
        <v>(株)ＰｉｎＴ</v>
      </c>
      <c r="AW658" s="52">
        <f>IF(参照!C658="","",参照!C658)</f>
        <v>4.8999999999999998E-4</v>
      </c>
      <c r="AX658" s="52" t="str">
        <f>IF(参照!D658="","",参照!D658)</f>
        <v/>
      </c>
      <c r="AY658" s="52">
        <f>IF(参照!E658="","",参照!E658)</f>
        <v>4.3399999999999998E-4</v>
      </c>
      <c r="AZ658" s="52" t="str">
        <f>IF(参照!F658="","",参照!F658)</f>
        <v>(株)ＰｉｎＴ</v>
      </c>
      <c r="BA658" s="52" t="str">
        <f>IF(参照!G658="","",参照!G658)</f>
        <v>(株)ＰｉｎＴ_</v>
      </c>
      <c r="BB658" s="52">
        <f t="shared" si="41"/>
        <v>0.434</v>
      </c>
      <c r="BD658" s="52" t="str">
        <f>IF(参照!L658="","",参照!L658)</f>
        <v/>
      </c>
    </row>
    <row r="659" spans="47:56">
      <c r="AU659" s="52" t="str">
        <f>IF(参照!A659="","",参照!A659)</f>
        <v>A0336</v>
      </c>
      <c r="AV659" s="52" t="str">
        <f>IF(参照!B659="","",参照!B659)</f>
        <v>(株)沖縄ガスニューパワー</v>
      </c>
      <c r="AW659" s="52" t="str">
        <f>IF(参照!C659="","",参照!C659)</f>
        <v>0.000453※</v>
      </c>
      <c r="AX659" s="52" t="str">
        <f>IF(参照!D659="","",参照!D659)</f>
        <v>メニューA</v>
      </c>
      <c r="AY659" s="52">
        <f>IF(参照!E659="","",参照!E659)</f>
        <v>0</v>
      </c>
      <c r="AZ659" s="52" t="str">
        <f>IF(参照!F659="","",参照!F659)</f>
        <v>(株)沖縄ガスニューパワー</v>
      </c>
      <c r="BA659" s="52" t="str">
        <f>IF(参照!G659="","",参照!G659)</f>
        <v>(株)沖縄ガスニューパワー_メニューA</v>
      </c>
      <c r="BB659" s="52">
        <f t="shared" si="41"/>
        <v>0</v>
      </c>
      <c r="BD659" s="52" t="str">
        <f>IF(参照!L659="","",参照!L659)</f>
        <v/>
      </c>
    </row>
    <row r="660" spans="47:56">
      <c r="AU660" s="52" t="str">
        <f>IF(参照!A660="","",参照!A660)</f>
        <v/>
      </c>
      <c r="AV660" s="52" t="str">
        <f>IF(参照!B660="","",参照!B660)</f>
        <v/>
      </c>
      <c r="AW660" s="52" t="str">
        <f>IF(参照!C660="","",参照!C660)</f>
        <v/>
      </c>
      <c r="AX660" s="52" t="str">
        <f>IF(参照!D660="","",参照!D660)</f>
        <v>メニューB(残差)</v>
      </c>
      <c r="AY660" s="52">
        <f>IF(参照!E660="","",参照!E660)</f>
        <v>3.2499999999999999E-4</v>
      </c>
      <c r="AZ660" s="52" t="str">
        <f>IF(参照!F660="","",参照!F660)</f>
        <v>(株)沖縄ガスニューパワー</v>
      </c>
      <c r="BA660" s="52" t="str">
        <f>IF(参照!G660="","",参照!G660)</f>
        <v>(株)沖縄ガスニューパワー_メニューB(残差)</v>
      </c>
      <c r="BB660" s="52">
        <f t="shared" si="41"/>
        <v>0.32500000000000001</v>
      </c>
      <c r="BD660" s="52" t="str">
        <f>IF(参照!L660="","",参照!L660)</f>
        <v/>
      </c>
    </row>
    <row r="661" spans="47:56">
      <c r="AU661" s="52" t="str">
        <f>IF(参照!A661="","",参照!A661)</f>
        <v/>
      </c>
      <c r="AV661" s="52" t="str">
        <f>IF(参照!B661="","",参照!B661)</f>
        <v/>
      </c>
      <c r="AW661" s="52" t="str">
        <f>IF(参照!C661="","",参照!C661)</f>
        <v/>
      </c>
      <c r="AX661" s="52" t="str">
        <f>IF(参照!D661="","",参照!D661)</f>
        <v>(参考値)事業者全体</v>
      </c>
      <c r="AY661" s="52">
        <f>IF(参照!E661="","",参照!E661)</f>
        <v>7.4899999999999999E-4</v>
      </c>
      <c r="AZ661" s="52" t="str">
        <f>IF(参照!F661="","",参照!F661)</f>
        <v>(株)沖縄ガスニューパワー</v>
      </c>
      <c r="BA661" s="52" t="str">
        <f>IF(参照!G661="","",参照!G661)</f>
        <v>(株)沖縄ガスニューパワー_(参考値)事業者全体</v>
      </c>
      <c r="BB661" s="52">
        <f t="shared" si="41"/>
        <v>0.749</v>
      </c>
      <c r="BD661" s="52" t="str">
        <f>IF(参照!L661="","",参照!L661)</f>
        <v/>
      </c>
    </row>
    <row r="662" spans="47:56">
      <c r="AU662" s="52" t="str">
        <f>IF(参照!A662="","",参照!A662)</f>
        <v>A0337</v>
      </c>
      <c r="AV662" s="52" t="str">
        <f>IF(参照!B662="","",参照!B662)</f>
        <v>諏訪瓦斯(株)</v>
      </c>
      <c r="AW662" s="52">
        <f>IF(参照!C662="","",参照!C662)</f>
        <v>3.6400000000000001E-4</v>
      </c>
      <c r="AX662" s="52" t="str">
        <f>IF(参照!D662="","",参照!D662)</f>
        <v/>
      </c>
      <c r="AY662" s="52">
        <f>IF(参照!E662="","",参照!E662)</f>
        <v>3.0800000000000001E-4</v>
      </c>
      <c r="AZ662" s="52" t="str">
        <f>IF(参照!F662="","",参照!F662)</f>
        <v>諏訪瓦斯(株)</v>
      </c>
      <c r="BA662" s="52" t="str">
        <f>IF(参照!G662="","",参照!G662)</f>
        <v>諏訪瓦斯(株)_</v>
      </c>
      <c r="BB662" s="52">
        <f t="shared" si="41"/>
        <v>0.308</v>
      </c>
      <c r="BD662" s="52" t="str">
        <f>IF(参照!L662="","",参照!L662)</f>
        <v/>
      </c>
    </row>
    <row r="663" spans="47:56">
      <c r="AU663" s="52" t="str">
        <f>IF(参照!A663="","",参照!A663)</f>
        <v>A0338</v>
      </c>
      <c r="AV663" s="52" t="str">
        <f>IF(参照!B663="","",参照!B663)</f>
        <v>エッセンシャルエナジー(株)</v>
      </c>
      <c r="AW663" s="52">
        <f>IF(参照!C663="","",参照!C663)</f>
        <v>4.9299999999999995E-4</v>
      </c>
      <c r="AX663" s="52" t="str">
        <f>IF(参照!D663="","",参照!D663)</f>
        <v/>
      </c>
      <c r="AY663" s="52">
        <f>IF(参照!E663="","",参照!E663)</f>
        <v>4.37E-4</v>
      </c>
      <c r="AZ663" s="52" t="str">
        <f>IF(参照!F663="","",参照!F663)</f>
        <v>エッセンシャルエナジー(株)</v>
      </c>
      <c r="BA663" s="52" t="str">
        <f>IF(参照!G663="","",参照!G663)</f>
        <v>エッセンシャルエナジー(株)_</v>
      </c>
      <c r="BB663" s="52">
        <f t="shared" si="41"/>
        <v>0.437</v>
      </c>
      <c r="BD663" s="52" t="str">
        <f>IF(参照!L663="","",参照!L663)</f>
        <v/>
      </c>
    </row>
    <row r="664" spans="47:56">
      <c r="AU664" s="52" t="str">
        <f>IF(参照!A664="","",参照!A664)</f>
        <v>A0340</v>
      </c>
      <c r="AV664" s="52" t="str">
        <f>IF(参照!B664="","",参照!B664)</f>
        <v>(株)エージーピー　</v>
      </c>
      <c r="AW664" s="52">
        <f>IF(参照!C664="","",参照!C664)</f>
        <v>3.8299999999999999E-4</v>
      </c>
      <c r="AX664" s="52" t="str">
        <f>IF(参照!D664="","",参照!D664)</f>
        <v/>
      </c>
      <c r="AY664" s="52">
        <f>IF(参照!E664="","",参照!E664)</f>
        <v>3.2699999999999998E-4</v>
      </c>
      <c r="AZ664" s="52" t="str">
        <f>IF(参照!F664="","",参照!F664)</f>
        <v>(株)エージーピー　</v>
      </c>
      <c r="BA664" s="52" t="str">
        <f>IF(参照!G664="","",参照!G664)</f>
        <v>(株)エージーピー　_</v>
      </c>
      <c r="BB664" s="52">
        <f t="shared" si="41"/>
        <v>0.32699999999999996</v>
      </c>
      <c r="BD664" s="52" t="str">
        <f>IF(参照!L664="","",参照!L664)</f>
        <v/>
      </c>
    </row>
    <row r="665" spans="47:56">
      <c r="AU665" s="52" t="str">
        <f>IF(参照!A665="","",参照!A665)</f>
        <v>A0342</v>
      </c>
      <c r="AV665" s="52" t="str">
        <f>IF(参照!B665="","",参照!B665)</f>
        <v>(株)いちき串木野電力</v>
      </c>
      <c r="AW665" s="52">
        <f>IF(参照!C665="","",参照!C665)</f>
        <v>5.5099999999999995E-4</v>
      </c>
      <c r="AX665" s="52" t="str">
        <f>IF(参照!D665="","",参照!D665)</f>
        <v/>
      </c>
      <c r="AY665" s="52">
        <f>IF(参照!E665="","",参照!E665)</f>
        <v>5.3399999999999997E-4</v>
      </c>
      <c r="AZ665" s="52" t="str">
        <f>IF(参照!F665="","",参照!F665)</f>
        <v>(株)いちき串木野電力</v>
      </c>
      <c r="BA665" s="52" t="str">
        <f>IF(参照!G665="","",参照!G665)</f>
        <v>(株)いちき串木野電力_</v>
      </c>
      <c r="BB665" s="52">
        <f t="shared" si="41"/>
        <v>0.53399999999999992</v>
      </c>
      <c r="BD665" s="52" t="str">
        <f>IF(参照!L665="","",参照!L665)</f>
        <v/>
      </c>
    </row>
    <row r="666" spans="47:56">
      <c r="AU666" s="52" t="str">
        <f>IF(参照!A666="","",参照!A666)</f>
        <v>A0343</v>
      </c>
      <c r="AV666" s="52" t="str">
        <f>IF(参照!B666="","",参照!B666)</f>
        <v>(株)クローバー・テクノロジーズ(旧：四つ葉電力(株))</v>
      </c>
      <c r="AW666" s="52">
        <f>IF(参照!C666="","",参照!C666)</f>
        <v>4.3100000000000001E-4</v>
      </c>
      <c r="AX666" s="52" t="str">
        <f>IF(参照!D666="","",参照!D666)</f>
        <v/>
      </c>
      <c r="AY666" s="52">
        <f>IF(参照!E666="","",参照!E666)</f>
        <v>4.7899999999999999E-4</v>
      </c>
      <c r="AZ666" s="52" t="str">
        <f>IF(参照!F666="","",参照!F666)</f>
        <v>(株)クローバー・テクノロジーズ(旧：四つ葉電力(株))</v>
      </c>
      <c r="BA666" s="52" t="str">
        <f>IF(参照!G666="","",参照!G666)</f>
        <v>(株)クローバー・テクノロジーズ(旧：四つ葉電力(株))_</v>
      </c>
      <c r="BB666" s="52">
        <f t="shared" si="41"/>
        <v>0.47899999999999998</v>
      </c>
      <c r="BD666" s="52" t="str">
        <f>IF(参照!L666="","",参照!L666)</f>
        <v/>
      </c>
    </row>
    <row r="667" spans="47:56">
      <c r="AU667" s="52" t="str">
        <f>IF(参照!A667="","",参照!A667)</f>
        <v>A0344</v>
      </c>
      <c r="AV667" s="52" t="str">
        <f>IF(参照!B667="","",参照!B667)</f>
        <v>西武ガス(株)</v>
      </c>
      <c r="AW667" s="52">
        <f>IF(参照!C667="","",参照!C667)</f>
        <v>3.6400000000000001E-4</v>
      </c>
      <c r="AX667" s="52" t="str">
        <f>IF(参照!D667="","",参照!D667)</f>
        <v/>
      </c>
      <c r="AY667" s="52">
        <f>IF(参照!E667="","",参照!E667)</f>
        <v>3.0800000000000001E-4</v>
      </c>
      <c r="AZ667" s="52" t="str">
        <f>IF(参照!F667="","",参照!F667)</f>
        <v>西武ガス(株)</v>
      </c>
      <c r="BA667" s="52" t="str">
        <f>IF(参照!G667="","",参照!G667)</f>
        <v>西武ガス(株)_</v>
      </c>
      <c r="BB667" s="52">
        <f t="shared" si="41"/>
        <v>0.308</v>
      </c>
      <c r="BD667" s="52" t="str">
        <f>IF(参照!L667="","",参照!L667)</f>
        <v/>
      </c>
    </row>
    <row r="668" spans="47:56">
      <c r="AU668" s="52" t="str">
        <f>IF(参照!A668="","",参照!A668)</f>
        <v>A0345</v>
      </c>
      <c r="AV668" s="52" t="str">
        <f>IF(参照!B668="","",参照!B668)</f>
        <v>松本ガス(株)</v>
      </c>
      <c r="AW668" s="52">
        <f>IF(参照!C668="","",参照!C668)</f>
        <v>3.6400000000000001E-4</v>
      </c>
      <c r="AX668" s="52" t="str">
        <f>IF(参照!D668="","",参照!D668)</f>
        <v/>
      </c>
      <c r="AY668" s="52">
        <f>IF(参照!E668="","",参照!E668)</f>
        <v>3.0800000000000001E-4</v>
      </c>
      <c r="AZ668" s="52" t="str">
        <f>IF(参照!F668="","",参照!F668)</f>
        <v>松本ガス(株)</v>
      </c>
      <c r="BA668" s="52" t="str">
        <f>IF(参照!G668="","",参照!G668)</f>
        <v>松本ガス(株)_</v>
      </c>
      <c r="BB668" s="52">
        <f t="shared" si="41"/>
        <v>0.308</v>
      </c>
      <c r="BD668" s="52" t="str">
        <f>IF(参照!L668="","",参照!L668)</f>
        <v/>
      </c>
    </row>
    <row r="669" spans="47:56">
      <c r="AU669" s="52" t="str">
        <f>IF(参照!A669="","",参照!A669)</f>
        <v>A0347</v>
      </c>
      <c r="AV669" s="52" t="str">
        <f>IF(参照!B669="","",参照!B669)</f>
        <v>ＦＴエナジー(株)</v>
      </c>
      <c r="AW669" s="52">
        <f>IF(参照!C669="","",参照!C669)</f>
        <v>4.7100000000000001E-4</v>
      </c>
      <c r="AX669" s="52" t="str">
        <f>IF(参照!D669="","",参照!D669)</f>
        <v/>
      </c>
      <c r="AY669" s="52">
        <f>IF(参照!E669="","",参照!E669)</f>
        <v>4.5600000000000003E-4</v>
      </c>
      <c r="AZ669" s="52" t="str">
        <f>IF(参照!F669="","",参照!F669)</f>
        <v>ＦＴエナジー(株)</v>
      </c>
      <c r="BA669" s="52" t="str">
        <f>IF(参照!G669="","",参照!G669)</f>
        <v>ＦＴエナジー(株)_</v>
      </c>
      <c r="BB669" s="52">
        <f t="shared" si="41"/>
        <v>0.45600000000000002</v>
      </c>
      <c r="BD669" s="52" t="str">
        <f>IF(参照!L669="","",参照!L669)</f>
        <v/>
      </c>
    </row>
    <row r="670" spans="47:56">
      <c r="AU670" s="52" t="str">
        <f>IF(参照!A670="","",参照!A670)</f>
        <v>A0348</v>
      </c>
      <c r="AV670" s="52" t="str">
        <f>IF(参照!B670="","",参照!B670)</f>
        <v>南部だんだんエナジー(株)</v>
      </c>
      <c r="AW670" s="52">
        <f>IF(参照!C670="","",参照!C670)</f>
        <v>2.3499999999999999E-4</v>
      </c>
      <c r="AX670" s="52" t="str">
        <f>IF(参照!D670="","",参照!D670)</f>
        <v/>
      </c>
      <c r="AY670" s="52">
        <f>IF(参照!E670="","",参照!E670)</f>
        <v>4.4700000000000002E-4</v>
      </c>
      <c r="AZ670" s="52" t="str">
        <f>IF(参照!F670="","",参照!F670)</f>
        <v>南部だんだんエナジー(株)</v>
      </c>
      <c r="BA670" s="52" t="str">
        <f>IF(参照!G670="","",参照!G670)</f>
        <v>南部だんだんエナジー(株)_</v>
      </c>
      <c r="BB670" s="52">
        <f t="shared" si="41"/>
        <v>0.44700000000000001</v>
      </c>
      <c r="BD670" s="52" t="str">
        <f>IF(参照!L670="","",参照!L670)</f>
        <v/>
      </c>
    </row>
    <row r="671" spans="47:56">
      <c r="AU671" s="52" t="str">
        <f>IF(参照!A671="","",参照!A671)</f>
        <v>A0349</v>
      </c>
      <c r="AV671" s="52" t="str">
        <f>IF(参照!B671="","",参照!B671)</f>
        <v>(株)エフエネ</v>
      </c>
      <c r="AW671" s="52">
        <f>IF(参照!C671="","",参照!C671)</f>
        <v>5.1199999999999998E-4</v>
      </c>
      <c r="AX671" s="52" t="str">
        <f>IF(参照!D671="","",参照!D671)</f>
        <v/>
      </c>
      <c r="AY671" s="52">
        <f>IF(参照!E671="","",参照!E671)</f>
        <v>5.5800000000000001E-4</v>
      </c>
      <c r="AZ671" s="52" t="str">
        <f>IF(参照!F671="","",参照!F671)</f>
        <v>(株)エフエネ</v>
      </c>
      <c r="BA671" s="52" t="str">
        <f>IF(参照!G671="","",参照!G671)</f>
        <v>(株)エフエネ_</v>
      </c>
      <c r="BB671" s="52">
        <f t="shared" si="41"/>
        <v>0.55800000000000005</v>
      </c>
      <c r="BD671" s="52" t="str">
        <f>IF(参照!L671="","",参照!L671)</f>
        <v/>
      </c>
    </row>
    <row r="672" spans="47:56">
      <c r="AU672" s="52" t="str">
        <f>IF(参照!A672="","",参照!A672)</f>
        <v>A0350</v>
      </c>
      <c r="AV672" s="52" t="str">
        <f>IF(参照!B672="","",参照!B672)</f>
        <v>こなんウルトラパワー(株)</v>
      </c>
      <c r="AW672" s="52">
        <f>IF(参照!C672="","",参照!C672)</f>
        <v>2.8299999999999999E-4</v>
      </c>
      <c r="AX672" s="52" t="str">
        <f>IF(参照!D672="","",参照!D672)</f>
        <v/>
      </c>
      <c r="AY672" s="52">
        <f>IF(参照!E672="","",参照!E672)</f>
        <v>4.55E-4</v>
      </c>
      <c r="AZ672" s="52" t="str">
        <f>IF(参照!F672="","",参照!F672)</f>
        <v>こなんウルトラパワー(株)</v>
      </c>
      <c r="BA672" s="52" t="str">
        <f>IF(参照!G672="","",参照!G672)</f>
        <v>こなんウルトラパワー(株)_</v>
      </c>
      <c r="BB672" s="52">
        <f t="shared" si="41"/>
        <v>0.45500000000000002</v>
      </c>
      <c r="BD672" s="52" t="str">
        <f>IF(参照!L672="","",参照!L672)</f>
        <v/>
      </c>
    </row>
    <row r="673" spans="47:56">
      <c r="AU673" s="52" t="str">
        <f>IF(参照!A673="","",参照!A673)</f>
        <v>A0351</v>
      </c>
      <c r="AV673" s="52" t="str">
        <f>IF(参照!B673="","",参照!B673)</f>
        <v>(株)ＣＨＩＢＡむつざわエナジー</v>
      </c>
      <c r="AW673" s="52">
        <f>IF(参照!C673="","",参照!C673)</f>
        <v>3.2499999999999999E-4</v>
      </c>
      <c r="AX673" s="52" t="str">
        <f>IF(参照!D673="","",参照!D673)</f>
        <v/>
      </c>
      <c r="AY673" s="52">
        <f>IF(参照!E673="","",参照!E673)</f>
        <v>5.7600000000000001E-4</v>
      </c>
      <c r="AZ673" s="52" t="str">
        <f>IF(参照!F673="","",参照!F673)</f>
        <v>(株)ＣＨＩＢＡむつざわエナジー</v>
      </c>
      <c r="BA673" s="52" t="str">
        <f>IF(参照!G673="","",参照!G673)</f>
        <v>(株)ＣＨＩＢＡむつざわエナジー_</v>
      </c>
      <c r="BB673" s="52">
        <f t="shared" si="41"/>
        <v>0.57600000000000007</v>
      </c>
      <c r="BD673" s="52" t="str">
        <f>IF(参照!L673="","",参照!L673)</f>
        <v/>
      </c>
    </row>
    <row r="674" spans="47:56">
      <c r="AU674" s="52" t="str">
        <f>IF(参照!A674="","",参照!A674)</f>
        <v>A0352</v>
      </c>
      <c r="AV674" s="52" t="str">
        <f>IF(参照!B674="","",参照!B674)</f>
        <v>(株)関西空調　</v>
      </c>
      <c r="AW674" s="52">
        <f>IF(参照!C674="","",参照!C674)</f>
        <v>4.7399999999999997E-4</v>
      </c>
      <c r="AX674" s="52" t="str">
        <f>IF(参照!D674="","",参照!D674)</f>
        <v/>
      </c>
      <c r="AY674" s="52">
        <f>IF(参照!E674="","",参照!E674)</f>
        <v>5.2500000000000008E-4</v>
      </c>
      <c r="AZ674" s="52" t="str">
        <f>IF(参照!F674="","",参照!F674)</f>
        <v>(株)関西空調　</v>
      </c>
      <c r="BA674" s="52" t="str">
        <f>IF(参照!G674="","",参照!G674)</f>
        <v>(株)関西空調　_</v>
      </c>
      <c r="BB674" s="52">
        <f t="shared" si="41"/>
        <v>0.52500000000000002</v>
      </c>
      <c r="BD674" s="52" t="str">
        <f>IF(参照!L674="","",参照!L674)</f>
        <v/>
      </c>
    </row>
    <row r="675" spans="47:56">
      <c r="AU675" s="52" t="str">
        <f>IF(参照!A675="","",参照!A675)</f>
        <v>A0353</v>
      </c>
      <c r="AV675" s="52" t="str">
        <f>IF(参照!B675="","",参照!B675)</f>
        <v>奥出雲電力(株)</v>
      </c>
      <c r="AW675" s="52">
        <f>IF(参照!C675="","",参照!C675)</f>
        <v>1.65E-4</v>
      </c>
      <c r="AX675" s="52" t="str">
        <f>IF(参照!D675="","",参照!D675)</f>
        <v/>
      </c>
      <c r="AY675" s="52">
        <f>IF(参照!E675="","",参照!E675)</f>
        <v>4.6799999999999999E-4</v>
      </c>
      <c r="AZ675" s="52" t="str">
        <f>IF(参照!F675="","",参照!F675)</f>
        <v>奥出雲電力(株)</v>
      </c>
      <c r="BA675" s="52" t="str">
        <f>IF(参照!G675="","",参照!G675)</f>
        <v>奥出雲電力(株)_</v>
      </c>
      <c r="BB675" s="52">
        <f t="shared" si="41"/>
        <v>0.46799999999999997</v>
      </c>
      <c r="BD675" s="52" t="str">
        <f>IF(参照!L675="","",参照!L675)</f>
        <v/>
      </c>
    </row>
    <row r="676" spans="47:56">
      <c r="AU676" s="52" t="str">
        <f>IF(参照!A676="","",参照!A676)</f>
        <v>A0355</v>
      </c>
      <c r="AV676" s="52" t="str">
        <f>IF(参照!B676="","",参照!B676)</f>
        <v>中央電力(株)</v>
      </c>
      <c r="AW676" s="52">
        <f>IF(参照!C676="","",参照!C676)</f>
        <v>4.7699999999999999E-4</v>
      </c>
      <c r="AX676" s="52" t="str">
        <f>IF(参照!D676="","",参照!D676)</f>
        <v>メニューA</v>
      </c>
      <c r="AY676" s="52">
        <f>IF(参照!E676="","",参照!E676)</f>
        <v>0</v>
      </c>
      <c r="AZ676" s="52" t="str">
        <f>IF(参照!F676="","",参照!F676)</f>
        <v>中央電力(株)</v>
      </c>
      <c r="BA676" s="52" t="str">
        <f>IF(参照!G676="","",参照!G676)</f>
        <v>中央電力(株)_メニューA</v>
      </c>
      <c r="BB676" s="52">
        <f t="shared" si="41"/>
        <v>0</v>
      </c>
      <c r="BD676" s="52" t="str">
        <f>IF(参照!L676="","",参照!L676)</f>
        <v/>
      </c>
    </row>
    <row r="677" spans="47:56">
      <c r="AU677" s="52" t="str">
        <f>IF(参照!A677="","",参照!A677)</f>
        <v/>
      </c>
      <c r="AV677" s="52" t="str">
        <f>IF(参照!B677="","",参照!B677)</f>
        <v/>
      </c>
      <c r="AW677" s="52" t="str">
        <f>IF(参照!C677="","",参照!C677)</f>
        <v/>
      </c>
      <c r="AX677" s="52" t="str">
        <f>IF(参照!D677="","",参照!D677)</f>
        <v>メニューB</v>
      </c>
      <c r="AY677" s="52">
        <f>IF(参照!E677="","",参照!E677)</f>
        <v>0</v>
      </c>
      <c r="AZ677" s="52" t="str">
        <f>IF(参照!F677="","",参照!F677)</f>
        <v>中央電力(株)</v>
      </c>
      <c r="BA677" s="52" t="str">
        <f>IF(参照!G677="","",参照!G677)</f>
        <v>中央電力(株)_メニューB</v>
      </c>
      <c r="BB677" s="52">
        <f t="shared" si="41"/>
        <v>0</v>
      </c>
      <c r="BD677" s="52" t="str">
        <f>IF(参照!L677="","",参照!L677)</f>
        <v/>
      </c>
    </row>
    <row r="678" spans="47:56">
      <c r="AU678" s="52" t="str">
        <f>IF(参照!A678="","",参照!A678)</f>
        <v/>
      </c>
      <c r="AV678" s="52" t="str">
        <f>IF(参照!B678="","",参照!B678)</f>
        <v/>
      </c>
      <c r="AW678" s="52" t="str">
        <f>IF(参照!C678="","",参照!C678)</f>
        <v/>
      </c>
      <c r="AX678" s="52" t="str">
        <f>IF(参照!D678="","",参照!D678)</f>
        <v>メニューC</v>
      </c>
      <c r="AY678" s="52">
        <f>IF(参照!E678="","",参照!E678)</f>
        <v>0</v>
      </c>
      <c r="AZ678" s="52" t="str">
        <f>IF(参照!F678="","",参照!F678)</f>
        <v>中央電力(株)</v>
      </c>
      <c r="BA678" s="52" t="str">
        <f>IF(参照!G678="","",参照!G678)</f>
        <v>中央電力(株)_メニューC</v>
      </c>
      <c r="BB678" s="52">
        <f t="shared" si="41"/>
        <v>0</v>
      </c>
      <c r="BD678" s="52" t="str">
        <f>IF(参照!L678="","",参照!L678)</f>
        <v/>
      </c>
    </row>
    <row r="679" spans="47:56">
      <c r="AU679" s="52" t="str">
        <f>IF(参照!A679="","",参照!A679)</f>
        <v/>
      </c>
      <c r="AV679" s="52" t="str">
        <f>IF(参照!B679="","",参照!B679)</f>
        <v/>
      </c>
      <c r="AW679" s="52" t="str">
        <f>IF(参照!C679="","",参照!C679)</f>
        <v/>
      </c>
      <c r="AX679" s="52" t="str">
        <f>IF(参照!D679="","",参照!D679)</f>
        <v>メニューD(残差)</v>
      </c>
      <c r="AY679" s="52">
        <f>IF(参照!E679="","",参照!E679)</f>
        <v>4.8499999999999997E-4</v>
      </c>
      <c r="AZ679" s="52" t="str">
        <f>IF(参照!F679="","",参照!F679)</f>
        <v>中央電力(株)</v>
      </c>
      <c r="BA679" s="52" t="str">
        <f>IF(参照!G679="","",参照!G679)</f>
        <v>中央電力(株)_メニューD(残差)</v>
      </c>
      <c r="BB679" s="52">
        <f t="shared" si="41"/>
        <v>0.48499999999999999</v>
      </c>
      <c r="BD679" s="52" t="str">
        <f>IF(参照!L679="","",参照!L679)</f>
        <v/>
      </c>
    </row>
    <row r="680" spans="47:56">
      <c r="AU680" s="52" t="str">
        <f>IF(参照!A680="","",参照!A680)</f>
        <v/>
      </c>
      <c r="AV680" s="52" t="str">
        <f>IF(参照!B680="","",参照!B680)</f>
        <v/>
      </c>
      <c r="AW680" s="52" t="str">
        <f>IF(参照!C680="","",参照!C680)</f>
        <v/>
      </c>
      <c r="AX680" s="52" t="str">
        <f>IF(参照!D680="","",参照!D680)</f>
        <v>(参考値)事業者全体</v>
      </c>
      <c r="AY680" s="52">
        <f>IF(参照!E680="","",参照!E680)</f>
        <v>4.8999999999999998E-4</v>
      </c>
      <c r="AZ680" s="52" t="str">
        <f>IF(参照!F680="","",参照!F680)</f>
        <v>中央電力(株)</v>
      </c>
      <c r="BA680" s="52" t="str">
        <f>IF(参照!G680="","",参照!G680)</f>
        <v>中央電力(株)_(参考値)事業者全体</v>
      </c>
      <c r="BB680" s="52">
        <f t="shared" si="41"/>
        <v>0.49</v>
      </c>
      <c r="BD680" s="52" t="str">
        <f>IF(参照!L680="","",参照!L680)</f>
        <v/>
      </c>
    </row>
    <row r="681" spans="47:56">
      <c r="AU681" s="52" t="str">
        <f>IF(参照!A681="","",参照!A681)</f>
        <v>A0356</v>
      </c>
      <c r="AV681" s="52" t="str">
        <f>IF(参照!B681="","",参照!B681)</f>
        <v>(株)成田香取エネルギー</v>
      </c>
      <c r="AW681" s="52">
        <f>IF(参照!C681="","",参照!C681)</f>
        <v>3.4699999999999998E-4</v>
      </c>
      <c r="AX681" s="52" t="str">
        <f>IF(参照!D681="","",参照!D681)</f>
        <v/>
      </c>
      <c r="AY681" s="52">
        <f>IF(参照!E681="","",参照!E681)</f>
        <v>4.3300000000000001E-4</v>
      </c>
      <c r="AZ681" s="52" t="str">
        <f>IF(参照!F681="","",参照!F681)</f>
        <v>(株)成田香取エネルギー</v>
      </c>
      <c r="BA681" s="52" t="str">
        <f>IF(参照!G681="","",参照!G681)</f>
        <v>(株)成田香取エネルギー_</v>
      </c>
      <c r="BB681" s="52">
        <f t="shared" si="41"/>
        <v>0.433</v>
      </c>
      <c r="BD681" s="52" t="str">
        <f>IF(参照!L681="","",参照!L681)</f>
        <v/>
      </c>
    </row>
    <row r="682" spans="47:56">
      <c r="AU682" s="52" t="str">
        <f>IF(参照!A682="","",参照!A682)</f>
        <v>A0360</v>
      </c>
      <c r="AV682" s="52" t="str">
        <f>IF(参照!B682="","",参照!B682)</f>
        <v>グローバルソリューションサービス(株)</v>
      </c>
      <c r="AW682" s="52">
        <f>IF(参照!C682="","",参照!C682)</f>
        <v>5.0000000000000001E-4</v>
      </c>
      <c r="AX682" s="52" t="str">
        <f>IF(参照!D682="","",参照!D682)</f>
        <v/>
      </c>
      <c r="AY682" s="52">
        <f>IF(参照!E682="","",参照!E682)</f>
        <v>5.4199999999999995E-4</v>
      </c>
      <c r="AZ682" s="52" t="str">
        <f>IF(参照!F682="","",参照!F682)</f>
        <v>グローバルソリューションサービス(株)</v>
      </c>
      <c r="BA682" s="52" t="str">
        <f>IF(参照!G682="","",参照!G682)</f>
        <v>グローバルソリューションサービス(株)_</v>
      </c>
      <c r="BB682" s="52">
        <f t="shared" si="41"/>
        <v>0.54199999999999993</v>
      </c>
      <c r="BD682" s="52" t="str">
        <f>IF(参照!L682="","",参照!L682)</f>
        <v/>
      </c>
    </row>
    <row r="683" spans="47:56">
      <c r="AU683" s="52" t="str">
        <f>IF(参照!A683="","",参照!A683)</f>
        <v>A0362</v>
      </c>
      <c r="AV683" s="52" t="str">
        <f>IF(参照!B683="","",参照!B683)</f>
        <v>(株)ＣＷＳ</v>
      </c>
      <c r="AW683" s="52">
        <f>IF(参照!C683="","",参照!C683)</f>
        <v>2.5000000000000001E-4</v>
      </c>
      <c r="AX683" s="52" t="str">
        <f>IF(参照!D683="","",参照!D683)</f>
        <v/>
      </c>
      <c r="AY683" s="52">
        <f>IF(参照!E683="","",参照!E683)</f>
        <v>3.01E-4</v>
      </c>
      <c r="AZ683" s="52" t="str">
        <f>IF(参照!F683="","",参照!F683)</f>
        <v>(株)ＣＷＳ</v>
      </c>
      <c r="BA683" s="52" t="str">
        <f>IF(参照!G683="","",参照!G683)</f>
        <v>(株)ＣＷＳ_</v>
      </c>
      <c r="BB683" s="52">
        <f t="shared" si="41"/>
        <v>0.30099999999999999</v>
      </c>
      <c r="BD683" s="52" t="str">
        <f>IF(参照!L683="","",参照!L683)</f>
        <v/>
      </c>
    </row>
    <row r="684" spans="47:56">
      <c r="AU684" s="52" t="str">
        <f>IF(参照!A684="","",参照!A684)</f>
        <v>A0364</v>
      </c>
      <c r="AV684" s="52" t="str">
        <f>IF(参照!B684="","",参照!B684)</f>
        <v>ふくしま新電力(株)</v>
      </c>
      <c r="AW684" s="52">
        <f>IF(参照!C684="","",参照!C684)</f>
        <v>4.9799999999999996E-4</v>
      </c>
      <c r="AX684" s="52" t="str">
        <f>IF(参照!D684="","",参照!D684)</f>
        <v/>
      </c>
      <c r="AY684" s="52">
        <f>IF(参照!E684="","",参照!E684)</f>
        <v>4.8299999999999998E-4</v>
      </c>
      <c r="AZ684" s="52" t="str">
        <f>IF(参照!F684="","",参照!F684)</f>
        <v>ふくしま新電力(株)</v>
      </c>
      <c r="BA684" s="52" t="str">
        <f>IF(参照!G684="","",参照!G684)</f>
        <v>ふくしま新電力(株)_</v>
      </c>
      <c r="BB684" s="52">
        <f t="shared" si="41"/>
        <v>0.48299999999999998</v>
      </c>
      <c r="BD684" s="52" t="str">
        <f>IF(参照!L684="","",参照!L684)</f>
        <v/>
      </c>
    </row>
    <row r="685" spans="47:56">
      <c r="AU685" s="52" t="str">
        <f>IF(参照!A685="","",参照!A685)</f>
        <v>A0365</v>
      </c>
      <c r="AV685" s="52" t="str">
        <f>IF(参照!B685="","",参照!B685)</f>
        <v>ティーダッシュ合同会社</v>
      </c>
      <c r="AW685" s="52">
        <f>IF(参照!C685="","",参照!C685)</f>
        <v>5.1199999999999998E-4</v>
      </c>
      <c r="AX685" s="52" t="str">
        <f>IF(参照!D685="","",参照!D685)</f>
        <v/>
      </c>
      <c r="AY685" s="52">
        <f>IF(参照!E685="","",参照!E685)</f>
        <v>4.5600000000000003E-4</v>
      </c>
      <c r="AZ685" s="52" t="str">
        <f>IF(参照!F685="","",参照!F685)</f>
        <v>ティーダッシュ合同会社</v>
      </c>
      <c r="BA685" s="52" t="str">
        <f>IF(参照!G685="","",参照!G685)</f>
        <v>ティーダッシュ合同会社_</v>
      </c>
      <c r="BB685" s="52">
        <f t="shared" si="41"/>
        <v>0.45600000000000002</v>
      </c>
      <c r="BD685" s="52" t="str">
        <f>IF(参照!L685="","",参照!L685)</f>
        <v/>
      </c>
    </row>
    <row r="686" spans="47:56">
      <c r="AU686" s="52" t="str">
        <f>IF(参照!A686="","",参照!A686)</f>
        <v>A0366</v>
      </c>
      <c r="AV686" s="52" t="str">
        <f>IF(参照!B686="","",参照!B686)</f>
        <v>(株)エネクスライフサービス</v>
      </c>
      <c r="AW686" s="52">
        <f>IF(参照!C686="","",参照!C686)</f>
        <v>4.6999999999999999E-4</v>
      </c>
      <c r="AX686" s="52" t="str">
        <f>IF(参照!D686="","",参照!D686)</f>
        <v/>
      </c>
      <c r="AY686" s="52">
        <f>IF(参照!E686="","",参照!E686)</f>
        <v>4.1100000000000002E-4</v>
      </c>
      <c r="AZ686" s="52" t="str">
        <f>IF(参照!F686="","",参照!F686)</f>
        <v>(株)エネクスライフサービス</v>
      </c>
      <c r="BA686" s="52" t="str">
        <f>IF(参照!G686="","",参照!G686)</f>
        <v>(株)エネクスライフサービス_</v>
      </c>
      <c r="BB686" s="52">
        <f t="shared" si="41"/>
        <v>0.41100000000000003</v>
      </c>
      <c r="BD686" s="52" t="str">
        <f>IF(参照!L686="","",参照!L686)</f>
        <v/>
      </c>
    </row>
    <row r="687" spans="47:56">
      <c r="AU687" s="52" t="str">
        <f>IF(参照!A687="","",参照!A687)</f>
        <v>A0367</v>
      </c>
      <c r="AV687" s="52" t="str">
        <f>IF(参照!B687="","",参照!B687)</f>
        <v>ネイチャーエナジー小国(株)</v>
      </c>
      <c r="AW687" s="52">
        <f>IF(参照!C687="","",参照!C687)</f>
        <v>2.4899999999999998E-4</v>
      </c>
      <c r="AX687" s="52" t="str">
        <f>IF(参照!D687="","",参照!D687)</f>
        <v/>
      </c>
      <c r="AY687" s="52">
        <f>IF(参照!E687="","",参照!E687)</f>
        <v>3.2200000000000002E-4</v>
      </c>
      <c r="AZ687" s="52" t="str">
        <f>IF(参照!F687="","",参照!F687)</f>
        <v>ネイチャーエナジー小国(株)</v>
      </c>
      <c r="BA687" s="52" t="str">
        <f>IF(参照!G687="","",参照!G687)</f>
        <v>ネイチャーエナジー小国(株)_</v>
      </c>
      <c r="BB687" s="52">
        <f t="shared" si="41"/>
        <v>0.32200000000000001</v>
      </c>
      <c r="BD687" s="52" t="str">
        <f>IF(参照!L687="","",参照!L687)</f>
        <v/>
      </c>
    </row>
    <row r="688" spans="47:56">
      <c r="AU688" s="52" t="str">
        <f>IF(参照!A688="","",参照!A688)</f>
        <v>A0368</v>
      </c>
      <c r="AV688" s="52" t="str">
        <f>IF(参照!B688="","",参照!B688)</f>
        <v>リエスパワーネクスト(株)</v>
      </c>
      <c r="AW688" s="52">
        <f>IF(参照!C688="","",参照!C688)</f>
        <v>5.0799999999999999E-4</v>
      </c>
      <c r="AX688" s="52" t="str">
        <f>IF(参照!D688="","",参照!D688)</f>
        <v/>
      </c>
      <c r="AY688" s="52">
        <f>IF(参照!E688="","",参照!E688)</f>
        <v>4.2400000000000001E-4</v>
      </c>
      <c r="AZ688" s="52" t="str">
        <f>IF(参照!F688="","",参照!F688)</f>
        <v>リエスパワーネクスト(株)</v>
      </c>
      <c r="BA688" s="52" t="str">
        <f>IF(参照!G688="","",参照!G688)</f>
        <v>リエスパワーネクスト(株)_</v>
      </c>
      <c r="BB688" s="52">
        <f t="shared" si="41"/>
        <v>0.42399999999999999</v>
      </c>
      <c r="BD688" s="52" t="str">
        <f>IF(参照!L688="","",参照!L688)</f>
        <v/>
      </c>
    </row>
    <row r="689" spans="47:56">
      <c r="AU689" s="52" t="str">
        <f>IF(参照!A689="","",参照!A689)</f>
        <v>A0369</v>
      </c>
      <c r="AV689" s="52" t="str">
        <f>IF(参照!B689="","",参照!B689)</f>
        <v>京都生活協同組合</v>
      </c>
      <c r="AW689" s="52">
        <f>IF(参照!C689="","",参照!C689)</f>
        <v>3.7300000000000001E-4</v>
      </c>
      <c r="AX689" s="52" t="str">
        <f>IF(参照!D689="","",参照!D689)</f>
        <v>メニューA</v>
      </c>
      <c r="AY689" s="52">
        <f>IF(参照!E689="","",参照!E689)</f>
        <v>0</v>
      </c>
      <c r="AZ689" s="52" t="str">
        <f>IF(参照!F689="","",参照!F689)</f>
        <v>京都生活協同組合</v>
      </c>
      <c r="BA689" s="52" t="str">
        <f>IF(参照!G689="","",参照!G689)</f>
        <v>京都生活協同組合_メニューA</v>
      </c>
      <c r="BB689" s="52">
        <f t="shared" si="41"/>
        <v>0</v>
      </c>
      <c r="BD689" s="52" t="str">
        <f>IF(参照!L689="","",参照!L689)</f>
        <v/>
      </c>
    </row>
    <row r="690" spans="47:56">
      <c r="AU690" s="52" t="str">
        <f>IF(参照!A690="","",参照!A690)</f>
        <v/>
      </c>
      <c r="AV690" s="52" t="str">
        <f>IF(参照!B690="","",参照!B690)</f>
        <v/>
      </c>
      <c r="AW690" s="52" t="str">
        <f>IF(参照!C690="","",参照!C690)</f>
        <v/>
      </c>
      <c r="AX690" s="52" t="str">
        <f>IF(参照!D690="","",参照!D690)</f>
        <v>メニューB(残差)</v>
      </c>
      <c r="AY690" s="52">
        <f>IF(参照!E690="","",参照!E690)</f>
        <v>3.19E-4</v>
      </c>
      <c r="AZ690" s="52" t="str">
        <f>IF(参照!F690="","",参照!F690)</f>
        <v>京都生活協同組合</v>
      </c>
      <c r="BA690" s="52" t="str">
        <f>IF(参照!G690="","",参照!G690)</f>
        <v>京都生活協同組合_メニューB(残差)</v>
      </c>
      <c r="BB690" s="52">
        <f t="shared" si="41"/>
        <v>0.31900000000000001</v>
      </c>
      <c r="BD690" s="52" t="str">
        <f>IF(参照!L690="","",参照!L690)</f>
        <v/>
      </c>
    </row>
    <row r="691" spans="47:56">
      <c r="AU691" s="52" t="str">
        <f>IF(参照!A691="","",参照!A691)</f>
        <v/>
      </c>
      <c r="AV691" s="52" t="str">
        <f>IF(参照!B691="","",参照!B691)</f>
        <v/>
      </c>
      <c r="AW691" s="52" t="str">
        <f>IF(参照!C691="","",参照!C691)</f>
        <v/>
      </c>
      <c r="AX691" s="52" t="str">
        <f>IF(参照!D691="","",参照!D691)</f>
        <v>(参考値)事業者全体</v>
      </c>
      <c r="AY691" s="52">
        <f>IF(参照!E691="","",参照!E691)</f>
        <v>3.39E-4</v>
      </c>
      <c r="AZ691" s="52" t="str">
        <f>IF(参照!F691="","",参照!F691)</f>
        <v>京都生活協同組合</v>
      </c>
      <c r="BA691" s="52" t="str">
        <f>IF(参照!G691="","",参照!G691)</f>
        <v>京都生活協同組合_(参考値)事業者全体</v>
      </c>
      <c r="BB691" s="52">
        <f t="shared" si="41"/>
        <v>0.33900000000000002</v>
      </c>
      <c r="BD691" s="52" t="str">
        <f>IF(参照!L691="","",参照!L691)</f>
        <v/>
      </c>
    </row>
    <row r="692" spans="47:56">
      <c r="AU692" s="52" t="str">
        <f>IF(参照!A692="","",参照!A692)</f>
        <v>A0371</v>
      </c>
      <c r="AV692" s="52" t="str">
        <f>IF(参照!B692="","",参照!B692)</f>
        <v>エネルギーパワー(株)</v>
      </c>
      <c r="AW692" s="52">
        <f>IF(参照!C692="","",参照!C692)</f>
        <v>4.9899999999999999E-4</v>
      </c>
      <c r="AX692" s="52" t="str">
        <f>IF(参照!D692="","",参照!D692)</f>
        <v>メニューA</v>
      </c>
      <c r="AY692" s="52">
        <f>IF(参照!E692="","",参照!E692)</f>
        <v>0</v>
      </c>
      <c r="AZ692" s="52" t="str">
        <f>IF(参照!F692="","",参照!F692)</f>
        <v>エネルギーパワー(株)</v>
      </c>
      <c r="BA692" s="52" t="str">
        <f>IF(参照!G692="","",参照!G692)</f>
        <v>エネルギーパワー(株)_メニューA</v>
      </c>
      <c r="BB692" s="52">
        <f t="shared" si="41"/>
        <v>0</v>
      </c>
      <c r="BD692" s="52" t="str">
        <f>IF(参照!L692="","",参照!L692)</f>
        <v/>
      </c>
    </row>
    <row r="693" spans="47:56">
      <c r="AU693" s="52" t="str">
        <f>IF(参照!A693="","",参照!A693)</f>
        <v/>
      </c>
      <c r="AV693" s="52" t="str">
        <f>IF(参照!B693="","",参照!B693)</f>
        <v/>
      </c>
      <c r="AW693" s="52" t="str">
        <f>IF(参照!C693="","",参照!C693)</f>
        <v/>
      </c>
      <c r="AX693" s="52" t="str">
        <f>IF(参照!D693="","",参照!D693)</f>
        <v>メニューB</v>
      </c>
      <c r="AY693" s="52">
        <f>IF(参照!E693="","",参照!E693)</f>
        <v>0</v>
      </c>
      <c r="AZ693" s="52" t="str">
        <f>IF(参照!F693="","",参照!F693)</f>
        <v>エネルギーパワー(株)</v>
      </c>
      <c r="BA693" s="52" t="str">
        <f>IF(参照!G693="","",参照!G693)</f>
        <v>エネルギーパワー(株)_メニューB</v>
      </c>
      <c r="BB693" s="52">
        <f t="shared" si="41"/>
        <v>0</v>
      </c>
      <c r="BD693" s="52" t="str">
        <f>IF(参照!L693="","",参照!L693)</f>
        <v/>
      </c>
    </row>
    <row r="694" spans="47:56">
      <c r="AU694" s="52" t="str">
        <f>IF(参照!A694="","",参照!A694)</f>
        <v/>
      </c>
      <c r="AV694" s="52" t="str">
        <f>IF(参照!B694="","",参照!B694)</f>
        <v/>
      </c>
      <c r="AW694" s="52" t="str">
        <f>IF(参照!C694="","",参照!C694)</f>
        <v/>
      </c>
      <c r="AX694" s="52" t="str">
        <f>IF(参照!D694="","",参照!D694)</f>
        <v>メニューC</v>
      </c>
      <c r="AY694" s="52">
        <f>IF(参照!E694="","",参照!E694)</f>
        <v>0</v>
      </c>
      <c r="AZ694" s="52" t="str">
        <f>IF(参照!F694="","",参照!F694)</f>
        <v>エネルギーパワー(株)</v>
      </c>
      <c r="BA694" s="52" t="str">
        <f>IF(参照!G694="","",参照!G694)</f>
        <v>エネルギーパワー(株)_メニューC</v>
      </c>
      <c r="BB694" s="52">
        <f t="shared" si="41"/>
        <v>0</v>
      </c>
      <c r="BD694" s="52" t="str">
        <f>IF(参照!L694="","",参照!L694)</f>
        <v/>
      </c>
    </row>
    <row r="695" spans="47:56">
      <c r="AU695" s="52" t="str">
        <f>IF(参照!A695="","",参照!A695)</f>
        <v/>
      </c>
      <c r="AV695" s="52" t="str">
        <f>IF(参照!B695="","",参照!B695)</f>
        <v/>
      </c>
      <c r="AW695" s="52" t="str">
        <f>IF(参照!C695="","",参照!C695)</f>
        <v/>
      </c>
      <c r="AX695" s="52" t="str">
        <f>IF(参照!D695="","",参照!D695)</f>
        <v>メニューD</v>
      </c>
      <c r="AY695" s="52">
        <f>IF(参照!E695="","",参照!E695)</f>
        <v>0</v>
      </c>
      <c r="AZ695" s="52" t="str">
        <f>IF(参照!F695="","",参照!F695)</f>
        <v>エネルギーパワー(株)</v>
      </c>
      <c r="BA695" s="52" t="str">
        <f>IF(参照!G695="","",参照!G695)</f>
        <v>エネルギーパワー(株)_メニューD</v>
      </c>
      <c r="BB695" s="52">
        <f t="shared" si="41"/>
        <v>0</v>
      </c>
      <c r="BD695" s="52" t="str">
        <f>IF(参照!L695="","",参照!L695)</f>
        <v/>
      </c>
    </row>
    <row r="696" spans="47:56">
      <c r="AU696" s="52" t="str">
        <f>IF(参照!A696="","",参照!A696)</f>
        <v/>
      </c>
      <c r="AV696" s="52" t="str">
        <f>IF(参照!B696="","",参照!B696)</f>
        <v/>
      </c>
      <c r="AW696" s="52" t="str">
        <f>IF(参照!C696="","",参照!C696)</f>
        <v/>
      </c>
      <c r="AX696" s="52" t="str">
        <f>IF(参照!D696="","",参照!D696)</f>
        <v>メニューE(残差)</v>
      </c>
      <c r="AY696" s="52">
        <f>IF(参照!E696="","",参照!E696)</f>
        <v>5.31E-4</v>
      </c>
      <c r="AZ696" s="52" t="str">
        <f>IF(参照!F696="","",参照!F696)</f>
        <v>エネルギーパワー(株)</v>
      </c>
      <c r="BA696" s="52" t="str">
        <f>IF(参照!G696="","",参照!G696)</f>
        <v>エネルギーパワー(株)_メニューE(残差)</v>
      </c>
      <c r="BB696" s="52">
        <f t="shared" si="41"/>
        <v>0.53100000000000003</v>
      </c>
      <c r="BD696" s="52" t="str">
        <f>IF(参照!L696="","",参照!L696)</f>
        <v/>
      </c>
    </row>
    <row r="697" spans="47:56">
      <c r="AU697" s="52" t="str">
        <f>IF(参照!A697="","",参照!A697)</f>
        <v/>
      </c>
      <c r="AV697" s="52" t="str">
        <f>IF(参照!B697="","",参照!B697)</f>
        <v/>
      </c>
      <c r="AW697" s="52" t="str">
        <f>IF(参照!C697="","",参照!C697)</f>
        <v/>
      </c>
      <c r="AX697" s="52" t="str">
        <f>IF(参照!D697="","",参照!D697)</f>
        <v>(参考値)事業者全体</v>
      </c>
      <c r="AY697" s="52">
        <f>IF(参照!E697="","",参照!E697)</f>
        <v>5.3499999999999999E-4</v>
      </c>
      <c r="AZ697" s="52" t="str">
        <f>IF(参照!F697="","",参照!F697)</f>
        <v>エネルギーパワー(株)</v>
      </c>
      <c r="BA697" s="52" t="str">
        <f>IF(参照!G697="","",参照!G697)</f>
        <v>エネルギーパワー(株)_(参考値)事業者全体</v>
      </c>
      <c r="BB697" s="52">
        <f t="shared" si="41"/>
        <v>0.53500000000000003</v>
      </c>
      <c r="BD697" s="52" t="str">
        <f>IF(参照!L697="","",参照!L697)</f>
        <v/>
      </c>
    </row>
    <row r="698" spans="47:56">
      <c r="AU698" s="52" t="str">
        <f>IF(参照!A698="","",参照!A698)</f>
        <v>A0372</v>
      </c>
      <c r="AV698" s="52" t="str">
        <f>IF(参照!B698="","",参照!B698)</f>
        <v>(株)グリムスパワー</v>
      </c>
      <c r="AW698" s="52">
        <f>IF(参照!C698="","",参照!C698)</f>
        <v>4.8000000000000001E-4</v>
      </c>
      <c r="AX698" s="52" t="str">
        <f>IF(参照!D698="","",参照!D698)</f>
        <v/>
      </c>
      <c r="AY698" s="52">
        <f>IF(参照!E698="","",参照!E698)</f>
        <v>4.86E-4</v>
      </c>
      <c r="AZ698" s="52" t="str">
        <f>IF(参照!F698="","",参照!F698)</f>
        <v>(株)グリムスパワー</v>
      </c>
      <c r="BA698" s="52" t="str">
        <f>IF(参照!G698="","",参照!G698)</f>
        <v>(株)グリムスパワー_</v>
      </c>
      <c r="BB698" s="52">
        <f t="shared" si="41"/>
        <v>0.48599999999999999</v>
      </c>
      <c r="BD698" s="52" t="str">
        <f>IF(参照!L698="","",参照!L698)</f>
        <v/>
      </c>
    </row>
    <row r="699" spans="47:56">
      <c r="AU699" s="52" t="str">
        <f>IF(参照!A699="","",参照!A699)</f>
        <v>A0373</v>
      </c>
      <c r="AV699" s="52" t="str">
        <f>IF(参照!B699="","",参照!B699)</f>
        <v>日本ファシリティ・ソリューション(株)</v>
      </c>
      <c r="AW699" s="52">
        <f>IF(参照!C699="","",参照!C699)</f>
        <v>4.7600000000000002E-4</v>
      </c>
      <c r="AX699" s="52" t="str">
        <f>IF(参照!D699="","",参照!D699)</f>
        <v>メニューA</v>
      </c>
      <c r="AY699" s="52">
        <f>IF(参照!E699="","",参照!E699)</f>
        <v>0</v>
      </c>
      <c r="AZ699" s="52" t="str">
        <f>IF(参照!F699="","",参照!F699)</f>
        <v>日本ファシリティ・ソリューション(株)</v>
      </c>
      <c r="BA699" s="52" t="str">
        <f>IF(参照!G699="","",参照!G699)</f>
        <v>日本ファシリティ・ソリューション(株)_メニューA</v>
      </c>
      <c r="BB699" s="52">
        <f t="shared" si="41"/>
        <v>0</v>
      </c>
      <c r="BD699" s="52" t="str">
        <f>IF(参照!L699="","",参照!L699)</f>
        <v/>
      </c>
    </row>
    <row r="700" spans="47:56">
      <c r="AU700" s="52" t="str">
        <f>IF(参照!A700="","",参照!A700)</f>
        <v/>
      </c>
      <c r="AV700" s="52" t="str">
        <f>IF(参照!B700="","",参照!B700)</f>
        <v/>
      </c>
      <c r="AW700" s="52" t="str">
        <f>IF(参照!C700="","",参照!C700)</f>
        <v/>
      </c>
      <c r="AX700" s="52" t="str">
        <f>IF(参照!D700="","",参照!D700)</f>
        <v>メニューB(残差)</v>
      </c>
      <c r="AY700" s="52">
        <f>IF(参照!E700="","",参照!E700)</f>
        <v>2.92E-4</v>
      </c>
      <c r="AZ700" s="52" t="str">
        <f>IF(参照!F700="","",参照!F700)</f>
        <v>日本ファシリティ・ソリューション(株)</v>
      </c>
      <c r="BA700" s="52" t="str">
        <f>IF(参照!G700="","",参照!G700)</f>
        <v>日本ファシリティ・ソリューション(株)_メニューB(残差)</v>
      </c>
      <c r="BB700" s="52">
        <f t="shared" si="41"/>
        <v>0.29199999999999998</v>
      </c>
      <c r="BD700" s="52" t="str">
        <f>IF(参照!L700="","",参照!L700)</f>
        <v/>
      </c>
    </row>
    <row r="701" spans="47:56">
      <c r="AU701" s="52" t="str">
        <f>IF(参照!A701="","",参照!A701)</f>
        <v/>
      </c>
      <c r="AV701" s="52" t="str">
        <f>IF(参照!B701="","",参照!B701)</f>
        <v/>
      </c>
      <c r="AW701" s="52" t="str">
        <f>IF(参照!C701="","",参照!C701)</f>
        <v/>
      </c>
      <c r="AX701" s="52" t="str">
        <f>IF(参照!D701="","",参照!D701)</f>
        <v>(参考値)事業者全体</v>
      </c>
      <c r="AY701" s="52">
        <f>IF(参照!E701="","",参照!E701)</f>
        <v>4.7800000000000002E-4</v>
      </c>
      <c r="AZ701" s="52" t="str">
        <f>IF(参照!F701="","",参照!F701)</f>
        <v>日本ファシリティ・ソリューション(株)</v>
      </c>
      <c r="BA701" s="52" t="str">
        <f>IF(参照!G701="","",参照!G701)</f>
        <v>日本ファシリティ・ソリューション(株)_(参考値)事業者全体</v>
      </c>
      <c r="BB701" s="52">
        <f t="shared" si="41"/>
        <v>0.47800000000000004</v>
      </c>
      <c r="BD701" s="52" t="str">
        <f>IF(参照!L701="","",参照!L701)</f>
        <v/>
      </c>
    </row>
    <row r="702" spans="47:56">
      <c r="AU702" s="52" t="str">
        <f>IF(参照!A702="","",参照!A702)</f>
        <v>A0374</v>
      </c>
      <c r="AV702" s="52" t="str">
        <f>IF(参照!B702="","",参照!B702)</f>
        <v>(株)登米電力</v>
      </c>
      <c r="AW702" s="52">
        <f>IF(参照!C702="","",参照!C702)</f>
        <v>4.55E-4</v>
      </c>
      <c r="AX702" s="52" t="str">
        <f>IF(参照!D702="","",参照!D702)</f>
        <v/>
      </c>
      <c r="AY702" s="52">
        <f>IF(参照!E702="","",参照!E702)</f>
        <v>3.9899999999999999E-4</v>
      </c>
      <c r="AZ702" s="52" t="str">
        <f>IF(参照!F702="","",参照!F702)</f>
        <v>(株)登米電力</v>
      </c>
      <c r="BA702" s="52" t="str">
        <f>IF(参照!G702="","",参照!G702)</f>
        <v>(株)登米電力_</v>
      </c>
      <c r="BB702" s="52">
        <f t="shared" si="41"/>
        <v>0.39900000000000002</v>
      </c>
      <c r="BD702" s="52" t="str">
        <f>IF(参照!L702="","",参照!L702)</f>
        <v/>
      </c>
    </row>
    <row r="703" spans="47:56">
      <c r="AU703" s="52" t="str">
        <f>IF(参照!A703="","",参照!A703)</f>
        <v>A0375</v>
      </c>
      <c r="AV703" s="52" t="str">
        <f>IF(参照!B703="","",参照!B703)</f>
        <v>情報ハイウェイ協同組合</v>
      </c>
      <c r="AW703" s="52">
        <f>IF(参照!C703="","",参照!C703)</f>
        <v>5.0600000000000005E-4</v>
      </c>
      <c r="AX703" s="52" t="str">
        <f>IF(参照!D703="","",参照!D703)</f>
        <v/>
      </c>
      <c r="AY703" s="52">
        <f>IF(参照!E703="","",参照!E703)</f>
        <v>4.7399999999999997E-4</v>
      </c>
      <c r="AZ703" s="52" t="str">
        <f>IF(参照!F703="","",参照!F703)</f>
        <v>情報ハイウェイ協同組合</v>
      </c>
      <c r="BA703" s="52" t="str">
        <f>IF(参照!G703="","",参照!G703)</f>
        <v>情報ハイウェイ協同組合_</v>
      </c>
      <c r="BB703" s="52">
        <f t="shared" si="41"/>
        <v>0.47399999999999998</v>
      </c>
      <c r="BD703" s="52" t="str">
        <f>IF(参照!L703="","",参照!L703)</f>
        <v/>
      </c>
    </row>
    <row r="704" spans="47:56">
      <c r="AU704" s="52" t="str">
        <f>IF(参照!A704="","",参照!A704)</f>
        <v>A0376</v>
      </c>
      <c r="AV704" s="52" t="str">
        <f>IF(参照!B704="","",参照!B704)</f>
        <v>自然電力(株)</v>
      </c>
      <c r="AW704" s="52">
        <f>IF(参照!C704="","",参照!C704)</f>
        <v>3.9599999999999998E-4</v>
      </c>
      <c r="AX704" s="52" t="str">
        <f>IF(参照!D704="","",参照!D704)</f>
        <v>メニューA</v>
      </c>
      <c r="AY704" s="52">
        <f>IF(参照!E704="","",参照!E704)</f>
        <v>0</v>
      </c>
      <c r="AZ704" s="52" t="str">
        <f>IF(参照!F704="","",参照!F704)</f>
        <v>自然電力(株)</v>
      </c>
      <c r="BA704" s="52" t="str">
        <f>IF(参照!G704="","",参照!G704)</f>
        <v>自然電力(株)_メニューA</v>
      </c>
      <c r="BB704" s="52">
        <f t="shared" si="41"/>
        <v>0</v>
      </c>
      <c r="BD704" s="52" t="str">
        <f>IF(参照!L704="","",参照!L704)</f>
        <v/>
      </c>
    </row>
    <row r="705" spans="47:56">
      <c r="AU705" s="52" t="str">
        <f>IF(参照!A705="","",参照!A705)</f>
        <v/>
      </c>
      <c r="AV705" s="52" t="str">
        <f>IF(参照!B705="","",参照!B705)</f>
        <v/>
      </c>
      <c r="AW705" s="52" t="str">
        <f>IF(参照!C705="","",参照!C705)</f>
        <v/>
      </c>
      <c r="AX705" s="52" t="str">
        <f>IF(参照!D705="","",参照!D705)</f>
        <v>メニューB</v>
      </c>
      <c r="AY705" s="52">
        <f>IF(参照!E705="","",参照!E705)</f>
        <v>0</v>
      </c>
      <c r="AZ705" s="52" t="str">
        <f>IF(参照!F705="","",参照!F705)</f>
        <v>自然電力(株)</v>
      </c>
      <c r="BA705" s="52" t="str">
        <f>IF(参照!G705="","",参照!G705)</f>
        <v>自然電力(株)_メニューB</v>
      </c>
      <c r="BB705" s="52">
        <f t="shared" si="41"/>
        <v>0</v>
      </c>
      <c r="BD705" s="52" t="str">
        <f>IF(参照!L705="","",参照!L705)</f>
        <v/>
      </c>
    </row>
    <row r="706" spans="47:56">
      <c r="AU706" s="52" t="str">
        <f>IF(参照!A706="","",参照!A706)</f>
        <v/>
      </c>
      <c r="AV706" s="52" t="str">
        <f>IF(参照!B706="","",参照!B706)</f>
        <v/>
      </c>
      <c r="AW706" s="52" t="str">
        <f>IF(参照!C706="","",参照!C706)</f>
        <v/>
      </c>
      <c r="AX706" s="52" t="str">
        <f>IF(参照!D706="","",参照!D706)</f>
        <v>メニューC</v>
      </c>
      <c r="AY706" s="52">
        <f>IF(参照!E706="","",参照!E706)</f>
        <v>0</v>
      </c>
      <c r="AZ706" s="52" t="str">
        <f>IF(参照!F706="","",参照!F706)</f>
        <v>自然電力(株)</v>
      </c>
      <c r="BA706" s="52" t="str">
        <f>IF(参照!G706="","",参照!G706)</f>
        <v>自然電力(株)_メニューC</v>
      </c>
      <c r="BB706" s="52">
        <f t="shared" si="41"/>
        <v>0</v>
      </c>
      <c r="BD706" s="52" t="str">
        <f>IF(参照!L706="","",参照!L706)</f>
        <v/>
      </c>
    </row>
    <row r="707" spans="47:56">
      <c r="AU707" s="52" t="str">
        <f>IF(参照!A707="","",参照!A707)</f>
        <v/>
      </c>
      <c r="AV707" s="52" t="str">
        <f>IF(参照!B707="","",参照!B707)</f>
        <v/>
      </c>
      <c r="AW707" s="52" t="str">
        <f>IF(参照!C707="","",参照!C707)</f>
        <v/>
      </c>
      <c r="AX707" s="52" t="str">
        <f>IF(参照!D707="","",参照!D707)</f>
        <v>メニューD</v>
      </c>
      <c r="AY707" s="52">
        <f>IF(参照!E707="","",参照!E707)</f>
        <v>0</v>
      </c>
      <c r="AZ707" s="52" t="str">
        <f>IF(参照!F707="","",参照!F707)</f>
        <v>自然電力(株)</v>
      </c>
      <c r="BA707" s="52" t="str">
        <f>IF(参照!G707="","",参照!G707)</f>
        <v>自然電力(株)_メニューD</v>
      </c>
      <c r="BB707" s="52">
        <f t="shared" si="41"/>
        <v>0</v>
      </c>
      <c r="BD707" s="52" t="str">
        <f>IF(参照!L707="","",参照!L707)</f>
        <v/>
      </c>
    </row>
    <row r="708" spans="47:56">
      <c r="AU708" s="52" t="str">
        <f>IF(参照!A708="","",参照!A708)</f>
        <v/>
      </c>
      <c r="AV708" s="52" t="str">
        <f>IF(参照!B708="","",参照!B708)</f>
        <v/>
      </c>
      <c r="AW708" s="52" t="str">
        <f>IF(参照!C708="","",参照!C708)</f>
        <v/>
      </c>
      <c r="AX708" s="52" t="str">
        <f>IF(参照!D708="","",参照!D708)</f>
        <v>(参考値)事業者全体</v>
      </c>
      <c r="AY708" s="52">
        <f>IF(参照!E708="","",参照!E708)</f>
        <v>2.3499999999999999E-4</v>
      </c>
      <c r="AZ708" s="52" t="str">
        <f>IF(参照!F708="","",参照!F708)</f>
        <v>自然電力(株)</v>
      </c>
      <c r="BA708" s="52" t="str">
        <f>IF(参照!G708="","",参照!G708)</f>
        <v>自然電力(株)_(参考値)事業者全体</v>
      </c>
      <c r="BB708" s="52">
        <f t="shared" si="41"/>
        <v>0.23499999999999999</v>
      </c>
      <c r="BD708" s="52" t="str">
        <f>IF(参照!L708="","",参照!L708)</f>
        <v/>
      </c>
    </row>
    <row r="709" spans="47:56">
      <c r="AU709" s="52" t="str">
        <f>IF(参照!A709="","",参照!A709)</f>
        <v>A0377</v>
      </c>
      <c r="AV709" s="52" t="str">
        <f>IF(参照!B709="","",参照!B709)</f>
        <v>(株)オノプロックス</v>
      </c>
      <c r="AW709" s="52">
        <f>IF(参照!C709="","",参照!C709)</f>
        <v>5.5000000000000003E-4</v>
      </c>
      <c r="AX709" s="52" t="str">
        <f>IF(参照!D709="","",参照!D709)</f>
        <v/>
      </c>
      <c r="AY709" s="52">
        <f>IF(参照!E709="","",参照!E709)</f>
        <v>5.2400000000000005E-4</v>
      </c>
      <c r="AZ709" s="52" t="str">
        <f>IF(参照!F709="","",参照!F709)</f>
        <v>(株)オノプロックス</v>
      </c>
      <c r="BA709" s="52" t="str">
        <f>IF(参照!G709="","",参照!G709)</f>
        <v>(株)オノプロックス_</v>
      </c>
      <c r="BB709" s="52">
        <f t="shared" ref="BB709:BB772" si="42">AY709*1000</f>
        <v>0.52400000000000002</v>
      </c>
      <c r="BD709" s="52" t="str">
        <f>IF(参照!L709="","",参照!L709)</f>
        <v/>
      </c>
    </row>
    <row r="710" spans="47:56">
      <c r="AU710" s="52" t="str">
        <f>IF(参照!A710="","",参照!A710)</f>
        <v>A0378</v>
      </c>
      <c r="AV710" s="52" t="str">
        <f>IF(参照!B710="","",参照!B710)</f>
        <v>本庄ガス(株)</v>
      </c>
      <c r="AW710" s="52">
        <f>IF(参照!C710="","",参照!C710)</f>
        <v>3.6400000000000001E-4</v>
      </c>
      <c r="AX710" s="52" t="str">
        <f>IF(参照!D710="","",参照!D710)</f>
        <v/>
      </c>
      <c r="AY710" s="52">
        <f>IF(参照!E710="","",参照!E710)</f>
        <v>3.0800000000000001E-4</v>
      </c>
      <c r="AZ710" s="52" t="str">
        <f>IF(参照!F710="","",参照!F710)</f>
        <v>本庄ガス(株)</v>
      </c>
      <c r="BA710" s="52" t="str">
        <f>IF(参照!G710="","",参照!G710)</f>
        <v>本庄ガス(株)_</v>
      </c>
      <c r="BB710" s="52">
        <f t="shared" si="42"/>
        <v>0.308</v>
      </c>
      <c r="BD710" s="52" t="str">
        <f>IF(参照!L710="","",参照!L710)</f>
        <v/>
      </c>
    </row>
    <row r="711" spans="47:56">
      <c r="AU711" s="52" t="str">
        <f>IF(参照!A711="","",参照!A711)</f>
        <v>A0379</v>
      </c>
      <c r="AV711" s="52" t="str">
        <f>IF(参照!B711="","",参照!B711)</f>
        <v>(株)フィット</v>
      </c>
      <c r="AW711" s="52">
        <f>IF(参照!C711="","",参照!C711)</f>
        <v>4.57E-4</v>
      </c>
      <c r="AX711" s="52" t="str">
        <f>IF(参照!D711="","",参照!D711)</f>
        <v/>
      </c>
      <c r="AY711" s="52">
        <f>IF(参照!E711="","",参照!E711)</f>
        <v>4.0099999999999999E-4</v>
      </c>
      <c r="AZ711" s="52" t="str">
        <f>IF(参照!F711="","",参照!F711)</f>
        <v>(株)フィット</v>
      </c>
      <c r="BA711" s="52" t="str">
        <f>IF(参照!G711="","",参照!G711)</f>
        <v>(株)フィット_</v>
      </c>
      <c r="BB711" s="52">
        <f t="shared" si="42"/>
        <v>0.40099999999999997</v>
      </c>
      <c r="BD711" s="52" t="str">
        <f>IF(参照!L711="","",参照!L711)</f>
        <v/>
      </c>
    </row>
    <row r="712" spans="47:56">
      <c r="AU712" s="52" t="str">
        <f>IF(参照!A712="","",参照!A712)</f>
        <v>A0380</v>
      </c>
      <c r="AV712" s="52" t="str">
        <f>IF(参照!B712="","",参照!B712)</f>
        <v>青森県民エナジー(株)</v>
      </c>
      <c r="AW712" s="52">
        <f>IF(参照!C712="","",参照!C712)</f>
        <v>4.2999999999999999E-4</v>
      </c>
      <c r="AX712" s="52" t="str">
        <f>IF(参照!D712="","",参照!D712)</f>
        <v/>
      </c>
      <c r="AY712" s="52">
        <f>IF(参照!E712="","",参照!E712)</f>
        <v>5.0000000000000001E-4</v>
      </c>
      <c r="AZ712" s="52" t="str">
        <f>IF(参照!F712="","",参照!F712)</f>
        <v>青森県民エナジー(株)</v>
      </c>
      <c r="BA712" s="52" t="str">
        <f>IF(参照!G712="","",参照!G712)</f>
        <v>青森県民エナジー(株)_</v>
      </c>
      <c r="BB712" s="52">
        <f t="shared" si="42"/>
        <v>0.5</v>
      </c>
      <c r="BD712" s="52" t="str">
        <f>IF(参照!L712="","",参照!L712)</f>
        <v/>
      </c>
    </row>
    <row r="713" spans="47:56">
      <c r="AU713" s="52" t="str">
        <f>IF(参照!A713="","",参照!A713)</f>
        <v>A0381</v>
      </c>
      <c r="AV713" s="52" t="str">
        <f>IF(参照!B713="","",参照!B713)</f>
        <v>国際航業(株)</v>
      </c>
      <c r="AW713" s="52">
        <f>IF(参照!C713="","",参照!C713)</f>
        <v>4.1399999999999998E-4</v>
      </c>
      <c r="AX713" s="52" t="str">
        <f>IF(参照!D713="","",参照!D713)</f>
        <v/>
      </c>
      <c r="AY713" s="52">
        <f>IF(参照!E713="","",参照!E713)</f>
        <v>6.29E-4</v>
      </c>
      <c r="AZ713" s="52" t="str">
        <f>IF(参照!F713="","",参照!F713)</f>
        <v>国際航業(株)</v>
      </c>
      <c r="BA713" s="52" t="str">
        <f>IF(参照!G713="","",参照!G713)</f>
        <v>国際航業(株)_</v>
      </c>
      <c r="BB713" s="52">
        <f t="shared" si="42"/>
        <v>0.629</v>
      </c>
      <c r="BD713" s="52" t="str">
        <f>IF(参照!L713="","",参照!L713)</f>
        <v/>
      </c>
    </row>
    <row r="714" spans="47:56">
      <c r="AU714" s="52" t="str">
        <f>IF(参照!A714="","",参照!A714)</f>
        <v>A0382</v>
      </c>
      <c r="AV714" s="52" t="str">
        <f>IF(参照!B714="","",参照!B714)</f>
        <v>ローカルでんき(株)</v>
      </c>
      <c r="AW714" s="52" t="str">
        <f>IF(参照!C714="","",参照!C714)</f>
        <v>0.000453※</v>
      </c>
      <c r="AX714" s="52" t="str">
        <f>IF(参照!D714="","",参照!D714)</f>
        <v>メニューA</v>
      </c>
      <c r="AY714" s="52">
        <f>IF(参照!E714="","",参照!E714)</f>
        <v>0</v>
      </c>
      <c r="AZ714" s="52" t="str">
        <f>IF(参照!F714="","",参照!F714)</f>
        <v>ローカルでんき(株)</v>
      </c>
      <c r="BA714" s="52" t="str">
        <f>IF(参照!G714="","",参照!G714)</f>
        <v>ローカルでんき(株)_メニューA</v>
      </c>
      <c r="BB714" s="52">
        <f t="shared" si="42"/>
        <v>0</v>
      </c>
      <c r="BD714" s="52" t="str">
        <f>IF(参照!L714="","",参照!L714)</f>
        <v/>
      </c>
    </row>
    <row r="715" spans="47:56">
      <c r="AU715" s="52" t="str">
        <f>IF(参照!A715="","",参照!A715)</f>
        <v/>
      </c>
      <c r="AV715" s="52" t="str">
        <f>IF(参照!B715="","",参照!B715)</f>
        <v/>
      </c>
      <c r="AW715" s="52" t="str">
        <f>IF(参照!C715="","",参照!C715)</f>
        <v/>
      </c>
      <c r="AX715" s="52" t="str">
        <f>IF(参照!D715="","",参照!D715)</f>
        <v>メニューB(残差)</v>
      </c>
      <c r="AY715" s="52">
        <f>IF(参照!E715="","",参照!E715)</f>
        <v>4.4200000000000001E-4</v>
      </c>
      <c r="AZ715" s="52" t="str">
        <f>IF(参照!F715="","",参照!F715)</f>
        <v>ローカルでんき(株)</v>
      </c>
      <c r="BA715" s="52" t="str">
        <f>IF(参照!G715="","",参照!G715)</f>
        <v>ローカルでんき(株)_メニューB(残差)</v>
      </c>
      <c r="BB715" s="52">
        <f t="shared" si="42"/>
        <v>0.442</v>
      </c>
      <c r="BD715" s="52" t="str">
        <f>IF(参照!L715="","",参照!L715)</f>
        <v/>
      </c>
    </row>
    <row r="716" spans="47:56">
      <c r="AU716" s="52" t="str">
        <f>IF(参照!A716="","",参照!A716)</f>
        <v/>
      </c>
      <c r="AV716" s="52" t="str">
        <f>IF(参照!B716="","",参照!B716)</f>
        <v/>
      </c>
      <c r="AW716" s="52" t="str">
        <f>IF(参照!C716="","",参照!C716)</f>
        <v/>
      </c>
      <c r="AX716" s="52" t="str">
        <f>IF(参照!D716="","",参照!D716)</f>
        <v>(参考値)事業者全体</v>
      </c>
      <c r="AY716" s="52">
        <f>IF(参照!E716="","",参照!E716)</f>
        <v>3.3E-4</v>
      </c>
      <c r="AZ716" s="52" t="str">
        <f>IF(参照!F716="","",参照!F716)</f>
        <v>ローカルでんき(株)</v>
      </c>
      <c r="BA716" s="52" t="str">
        <f>IF(参照!G716="","",参照!G716)</f>
        <v>ローカルでんき(株)_(参考値)事業者全体</v>
      </c>
      <c r="BB716" s="52">
        <f t="shared" si="42"/>
        <v>0.33</v>
      </c>
      <c r="BD716" s="52" t="str">
        <f>IF(参照!L716="","",参照!L716)</f>
        <v/>
      </c>
    </row>
    <row r="717" spans="47:56">
      <c r="AU717" s="52" t="str">
        <f>IF(参照!A717="","",参照!A717)</f>
        <v>A0383</v>
      </c>
      <c r="AV717" s="52" t="str">
        <f>IF(参照!B717="","",参照!B717)</f>
        <v>(株)明治産業</v>
      </c>
      <c r="AW717" s="52">
        <f>IF(参照!C717="","",参照!C717)</f>
        <v>4.6000000000000001E-4</v>
      </c>
      <c r="AX717" s="52" t="str">
        <f>IF(参照!D717="","",参照!D717)</f>
        <v/>
      </c>
      <c r="AY717" s="52">
        <f>IF(参照!E717="","",参照!E717)</f>
        <v>4.0400000000000001E-4</v>
      </c>
      <c r="AZ717" s="52" t="str">
        <f>IF(参照!F717="","",参照!F717)</f>
        <v>(株)明治産業</v>
      </c>
      <c r="BA717" s="52" t="str">
        <f>IF(参照!G717="","",参照!G717)</f>
        <v>(株)明治産業_</v>
      </c>
      <c r="BB717" s="52">
        <f t="shared" si="42"/>
        <v>0.40400000000000003</v>
      </c>
      <c r="BD717" s="52" t="str">
        <f>IF(参照!L717="","",参照!L717)</f>
        <v/>
      </c>
    </row>
    <row r="718" spans="47:56">
      <c r="AU718" s="52" t="str">
        <f>IF(参照!A718="","",参照!A718)</f>
        <v>A0385</v>
      </c>
      <c r="AV718" s="52" t="str">
        <f>IF(参照!B718="","",参照!B718)</f>
        <v>岡山電力(株)</v>
      </c>
      <c r="AW718" s="52">
        <f>IF(参照!C718="","",参照!C718)</f>
        <v>2.9500000000000001E-4</v>
      </c>
      <c r="AX718" s="52" t="str">
        <f>IF(参照!D718="","",参照!D718)</f>
        <v>メニューA</v>
      </c>
      <c r="AY718" s="52">
        <f>IF(参照!E718="","",参照!E718)</f>
        <v>0</v>
      </c>
      <c r="AZ718" s="52" t="str">
        <f>IF(参照!F718="","",参照!F718)</f>
        <v>岡山電力(株)</v>
      </c>
      <c r="BA718" s="52" t="str">
        <f>IF(参照!G718="","",参照!G718)</f>
        <v>岡山電力(株)_メニューA</v>
      </c>
      <c r="BB718" s="52">
        <f t="shared" si="42"/>
        <v>0</v>
      </c>
      <c r="BD718" s="52" t="str">
        <f>IF(参照!L718="","",参照!L718)</f>
        <v/>
      </c>
    </row>
    <row r="719" spans="47:56">
      <c r="AU719" s="52" t="str">
        <f>IF(参照!A719="","",参照!A719)</f>
        <v/>
      </c>
      <c r="AV719" s="52" t="str">
        <f>IF(参照!B719="","",参照!B719)</f>
        <v/>
      </c>
      <c r="AW719" s="52" t="str">
        <f>IF(参照!C719="","",参照!C719)</f>
        <v/>
      </c>
      <c r="AX719" s="52" t="str">
        <f>IF(参照!D719="","",参照!D719)</f>
        <v>メニューB(残差)</v>
      </c>
      <c r="AY719" s="52">
        <f>IF(参照!E719="","",参照!E719)</f>
        <v>4.0100000000000004E-4</v>
      </c>
      <c r="AZ719" s="52" t="str">
        <f>IF(参照!F719="","",参照!F719)</f>
        <v>岡山電力(株)</v>
      </c>
      <c r="BA719" s="52" t="str">
        <f>IF(参照!G719="","",参照!G719)</f>
        <v>岡山電力(株)_メニューB(残差)</v>
      </c>
      <c r="BB719" s="52">
        <f t="shared" si="42"/>
        <v>0.40100000000000002</v>
      </c>
      <c r="BD719" s="52" t="str">
        <f>IF(参照!L719="","",参照!L719)</f>
        <v/>
      </c>
    </row>
    <row r="720" spans="47:56">
      <c r="AU720" s="52" t="str">
        <f>IF(参照!A720="","",参照!A720)</f>
        <v/>
      </c>
      <c r="AV720" s="52" t="str">
        <f>IF(参照!B720="","",参照!B720)</f>
        <v/>
      </c>
      <c r="AW720" s="52" t="str">
        <f>IF(参照!C720="","",参照!C720)</f>
        <v/>
      </c>
      <c r="AX720" s="52" t="str">
        <f>IF(参照!D720="","",参照!D720)</f>
        <v>(参考値)事業者全体</v>
      </c>
      <c r="AY720" s="52">
        <f>IF(参照!E720="","",参照!E720)</f>
        <v>5.5400000000000002E-4</v>
      </c>
      <c r="AZ720" s="52" t="str">
        <f>IF(参照!F720="","",参照!F720)</f>
        <v>岡山電力(株)</v>
      </c>
      <c r="BA720" s="52" t="str">
        <f>IF(参照!G720="","",参照!G720)</f>
        <v>岡山電力(株)_(参考値)事業者全体</v>
      </c>
      <c r="BB720" s="52">
        <f t="shared" si="42"/>
        <v>0.55400000000000005</v>
      </c>
      <c r="BD720" s="52" t="str">
        <f>IF(参照!L720="","",参照!L720)</f>
        <v/>
      </c>
    </row>
    <row r="721" spans="47:56">
      <c r="AU721" s="52" t="str">
        <f>IF(参照!A721="","",参照!A721)</f>
        <v>A0386</v>
      </c>
      <c r="AV721" s="52" t="str">
        <f>IF(参照!B721="","",参照!B721)</f>
        <v>ミライフ(株)</v>
      </c>
      <c r="AW721" s="52">
        <f>IF(参照!C721="","",参照!C721)</f>
        <v>1.65E-4</v>
      </c>
      <c r="AX721" s="52" t="str">
        <f>IF(参照!D721="","",参照!D721)</f>
        <v/>
      </c>
      <c r="AY721" s="52">
        <f>IF(参照!E721="","",参照!E721)</f>
        <v>1.0900000000000002E-4</v>
      </c>
      <c r="AZ721" s="52" t="str">
        <f>IF(参照!F721="","",参照!F721)</f>
        <v>ミライフ(株)</v>
      </c>
      <c r="BA721" s="52" t="str">
        <f>IF(参照!G721="","",参照!G721)</f>
        <v>ミライフ(株)_</v>
      </c>
      <c r="BB721" s="52">
        <f t="shared" si="42"/>
        <v>0.10900000000000001</v>
      </c>
      <c r="BD721" s="52" t="str">
        <f>IF(参照!L721="","",参照!L721)</f>
        <v/>
      </c>
    </row>
    <row r="722" spans="47:56">
      <c r="AU722" s="52" t="str">
        <f>IF(参照!A722="","",参照!A722)</f>
        <v>A0387</v>
      </c>
      <c r="AV722" s="52" t="str">
        <f>IF(参照!B722="","",参照!B722)</f>
        <v>(株)翠光トップライン</v>
      </c>
      <c r="AW722" s="52">
        <f>IF(参照!C722="","",参照!C722)</f>
        <v>4.9799999999999996E-4</v>
      </c>
      <c r="AX722" s="52" t="str">
        <f>IF(参照!D722="","",参照!D722)</f>
        <v/>
      </c>
      <c r="AY722" s="52">
        <f>IF(参照!E722="","",参照!E722)</f>
        <v>5.44E-4</v>
      </c>
      <c r="AZ722" s="52" t="str">
        <f>IF(参照!F722="","",参照!F722)</f>
        <v>(株)翠光トップライン</v>
      </c>
      <c r="BA722" s="52" t="str">
        <f>IF(参照!G722="","",参照!G722)</f>
        <v>(株)翠光トップライン_</v>
      </c>
      <c r="BB722" s="52">
        <f t="shared" si="42"/>
        <v>0.54400000000000004</v>
      </c>
      <c r="BD722" s="52" t="str">
        <f>IF(参照!L722="","",参照!L722)</f>
        <v/>
      </c>
    </row>
    <row r="723" spans="47:56">
      <c r="AU723" s="52" t="str">
        <f>IF(参照!A723="","",参照!A723)</f>
        <v>A0388</v>
      </c>
      <c r="AV723" s="52" t="str">
        <f>IF(参照!B723="","",参照!B723)</f>
        <v>楽天エナジー(株)</v>
      </c>
      <c r="AW723" s="52">
        <f>IF(参照!C723="","",参照!C723)</f>
        <v>4.8500000000000003E-4</v>
      </c>
      <c r="AX723" s="52" t="str">
        <f>IF(参照!D723="","",参照!D723)</f>
        <v>メニューA</v>
      </c>
      <c r="AY723" s="52">
        <f>IF(参照!E723="","",参照!E723)</f>
        <v>0</v>
      </c>
      <c r="AZ723" s="52" t="str">
        <f>IF(参照!F723="","",参照!F723)</f>
        <v>楽天エナジー(株)</v>
      </c>
      <c r="BA723" s="52" t="str">
        <f>IF(参照!G723="","",参照!G723)</f>
        <v>楽天エナジー(株)_メニューA</v>
      </c>
      <c r="BB723" s="52">
        <f t="shared" si="42"/>
        <v>0</v>
      </c>
      <c r="BD723" s="52" t="str">
        <f>IF(参照!L723="","",参照!L723)</f>
        <v/>
      </c>
    </row>
    <row r="724" spans="47:56">
      <c r="AU724" s="52" t="str">
        <f>IF(参照!A724="","",参照!A724)</f>
        <v/>
      </c>
      <c r="AV724" s="52" t="str">
        <f>IF(参照!B724="","",参照!B724)</f>
        <v/>
      </c>
      <c r="AW724" s="52" t="str">
        <f>IF(参照!C724="","",参照!C724)</f>
        <v/>
      </c>
      <c r="AX724" s="52" t="str">
        <f>IF(参照!D724="","",参照!D724)</f>
        <v>メニューB</v>
      </c>
      <c r="AY724" s="52">
        <f>IF(参照!E724="","",参照!E724)</f>
        <v>0</v>
      </c>
      <c r="AZ724" s="52" t="str">
        <f>IF(参照!F724="","",参照!F724)</f>
        <v>楽天エナジー(株)</v>
      </c>
      <c r="BA724" s="52" t="str">
        <f>IF(参照!G724="","",参照!G724)</f>
        <v>楽天エナジー(株)_メニューB</v>
      </c>
      <c r="BB724" s="52">
        <f t="shared" si="42"/>
        <v>0</v>
      </c>
      <c r="BD724" s="52" t="str">
        <f>IF(参照!L724="","",参照!L724)</f>
        <v/>
      </c>
    </row>
    <row r="725" spans="47:56">
      <c r="AU725" s="52" t="str">
        <f>IF(参照!A725="","",参照!A725)</f>
        <v/>
      </c>
      <c r="AV725" s="52" t="str">
        <f>IF(参照!B725="","",参照!B725)</f>
        <v/>
      </c>
      <c r="AW725" s="52" t="str">
        <f>IF(参照!C725="","",参照!C725)</f>
        <v/>
      </c>
      <c r="AX725" s="52" t="str">
        <f>IF(参照!D725="","",参照!D725)</f>
        <v>メニューC(残差)</v>
      </c>
      <c r="AY725" s="52">
        <f>IF(参照!E725="","",参照!E725)</f>
        <v>4.26E-4</v>
      </c>
      <c r="AZ725" s="52" t="str">
        <f>IF(参照!F725="","",参照!F725)</f>
        <v>楽天エナジー(株)</v>
      </c>
      <c r="BA725" s="52" t="str">
        <f>IF(参照!G725="","",参照!G725)</f>
        <v>楽天エナジー(株)_メニューC(残差)</v>
      </c>
      <c r="BB725" s="52">
        <f t="shared" si="42"/>
        <v>0.42599999999999999</v>
      </c>
      <c r="BD725" s="52" t="str">
        <f>IF(参照!L725="","",参照!L725)</f>
        <v/>
      </c>
    </row>
    <row r="726" spans="47:56">
      <c r="AU726" s="52" t="str">
        <f>IF(参照!A726="","",参照!A726)</f>
        <v/>
      </c>
      <c r="AV726" s="52" t="str">
        <f>IF(参照!B726="","",参照!B726)</f>
        <v/>
      </c>
      <c r="AW726" s="52" t="str">
        <f>IF(参照!C726="","",参照!C726)</f>
        <v/>
      </c>
      <c r="AX726" s="52" t="str">
        <f>IF(参照!D726="","",参照!D726)</f>
        <v>(参考値)事業者全体</v>
      </c>
      <c r="AY726" s="52">
        <f>IF(参照!E726="","",参照!E726)</f>
        <v>5.4500000000000002E-4</v>
      </c>
      <c r="AZ726" s="52" t="str">
        <f>IF(参照!F726="","",参照!F726)</f>
        <v>楽天エナジー(株)</v>
      </c>
      <c r="BA726" s="52" t="str">
        <f>IF(参照!G726="","",参照!G726)</f>
        <v>楽天エナジー(株)_(参考値)事業者全体</v>
      </c>
      <c r="BB726" s="52">
        <f t="shared" si="42"/>
        <v>0.54500000000000004</v>
      </c>
      <c r="BD726" s="52" t="str">
        <f>IF(参照!L726="","",参照!L726)</f>
        <v/>
      </c>
    </row>
    <row r="727" spans="47:56">
      <c r="AU727" s="52" t="str">
        <f>IF(参照!A727="","",参照!A727)</f>
        <v>A0389</v>
      </c>
      <c r="AV727" s="52" t="str">
        <f>IF(参照!B727="","",参照!B727)</f>
        <v>うすきエネルギー(株)</v>
      </c>
      <c r="AW727" s="52">
        <f>IF(参照!C727="","",参照!C727)</f>
        <v>3.86E-4</v>
      </c>
      <c r="AX727" s="52" t="str">
        <f>IF(参照!D727="","",参照!D727)</f>
        <v/>
      </c>
      <c r="AY727" s="52">
        <f>IF(参照!E727="","",参照!E727)</f>
        <v>3.86E-4</v>
      </c>
      <c r="AZ727" s="52" t="str">
        <f>IF(参照!F727="","",参照!F727)</f>
        <v>うすきエネルギー(株)</v>
      </c>
      <c r="BA727" s="52" t="str">
        <f>IF(参照!G727="","",参照!G727)</f>
        <v>うすきエネルギー(株)_</v>
      </c>
      <c r="BB727" s="52">
        <f t="shared" si="42"/>
        <v>0.38600000000000001</v>
      </c>
      <c r="BD727" s="52" t="str">
        <f>IF(参照!L727="","",参照!L727)</f>
        <v/>
      </c>
    </row>
    <row r="728" spans="47:56">
      <c r="AU728" s="52" t="str">
        <f>IF(参照!A728="","",参照!A728)</f>
        <v>A0390</v>
      </c>
      <c r="AV728" s="52" t="str">
        <f>IF(参照!B728="","",参照!B728)</f>
        <v>(株)トーヨーエネルギーファーム</v>
      </c>
      <c r="AW728" s="52">
        <f>IF(参照!C728="","",参照!C728)</f>
        <v>4.9399999999999997E-4</v>
      </c>
      <c r="AX728" s="52" t="str">
        <f>IF(参照!D728="","",参照!D728)</f>
        <v/>
      </c>
      <c r="AY728" s="52">
        <f>IF(参照!E728="","",参照!E728)</f>
        <v>5.2899999999999996E-4</v>
      </c>
      <c r="AZ728" s="52" t="str">
        <f>IF(参照!F728="","",参照!F728)</f>
        <v>(株)トーヨーエネルギーファーム</v>
      </c>
      <c r="BA728" s="52" t="str">
        <f>IF(参照!G728="","",参照!G728)</f>
        <v>(株)トーヨーエネルギーファーム_</v>
      </c>
      <c r="BB728" s="52">
        <f t="shared" si="42"/>
        <v>0.52899999999999991</v>
      </c>
      <c r="BD728" s="52" t="str">
        <f>IF(参照!L728="","",参照!L728)</f>
        <v/>
      </c>
    </row>
    <row r="729" spans="47:56">
      <c r="AU729" s="52" t="str">
        <f>IF(参照!A729="","",参照!A729)</f>
        <v>A0391</v>
      </c>
      <c r="AV729" s="52" t="str">
        <f>IF(参照!B729="","",参照!B729)</f>
        <v>森のエネルギー(株)</v>
      </c>
      <c r="AW729" s="52">
        <f>IF(参照!C729="","",参照!C729)</f>
        <v>4.8999999999999998E-4</v>
      </c>
      <c r="AX729" s="52" t="str">
        <f>IF(参照!D729="","",参照!D729)</f>
        <v/>
      </c>
      <c r="AY729" s="52">
        <f>IF(参照!E729="","",参照!E729)</f>
        <v>5.3200000000000003E-4</v>
      </c>
      <c r="AZ729" s="52" t="str">
        <f>IF(参照!F729="","",参照!F729)</f>
        <v>森のエネルギー(株)</v>
      </c>
      <c r="BA729" s="52" t="str">
        <f>IF(参照!G729="","",参照!G729)</f>
        <v>森のエネルギー(株)_</v>
      </c>
      <c r="BB729" s="52">
        <f t="shared" si="42"/>
        <v>0.53200000000000003</v>
      </c>
      <c r="BD729" s="52" t="str">
        <f>IF(参照!L729="","",参照!L729)</f>
        <v/>
      </c>
    </row>
    <row r="730" spans="47:56">
      <c r="AU730" s="52" t="str">
        <f>IF(参照!A730="","",参照!A730)</f>
        <v>A0392</v>
      </c>
      <c r="AV730" s="52" t="str">
        <f>IF(参照!B730="","",参照!B730)</f>
        <v>岐阜電力(株)</v>
      </c>
      <c r="AW730" s="52">
        <f>IF(参照!C730="","",参照!C730)</f>
        <v>4.95E-4</v>
      </c>
      <c r="AX730" s="52" t="str">
        <f>IF(参照!D730="","",参照!D730)</f>
        <v/>
      </c>
      <c r="AY730" s="52">
        <f>IF(参照!E730="","",参照!E730)</f>
        <v>5.1999999999999995E-4</v>
      </c>
      <c r="AZ730" s="52" t="str">
        <f>IF(参照!F730="","",参照!F730)</f>
        <v>岐阜電力(株)</v>
      </c>
      <c r="BA730" s="52" t="str">
        <f>IF(参照!G730="","",参照!G730)</f>
        <v>岐阜電力(株)_</v>
      </c>
      <c r="BB730" s="52">
        <f t="shared" si="42"/>
        <v>0.51999999999999991</v>
      </c>
      <c r="BD730" s="52" t="str">
        <f>IF(参照!L730="","",参照!L730)</f>
        <v/>
      </c>
    </row>
    <row r="731" spans="47:56">
      <c r="AU731" s="52" t="str">
        <f>IF(参照!A731="","",参照!A731)</f>
        <v>A0393</v>
      </c>
      <c r="AV731" s="52" t="str">
        <f>IF(参照!B731="","",参照!B731)</f>
        <v>格安電力(株)</v>
      </c>
      <c r="AW731" s="52">
        <f>IF(参照!C731="","",参照!C731)</f>
        <v>3.8299999999999999E-4</v>
      </c>
      <c r="AX731" s="52" t="str">
        <f>IF(参照!D731="","",参照!D731)</f>
        <v/>
      </c>
      <c r="AY731" s="52">
        <f>IF(参照!E731="","",参照!E731)</f>
        <v>3.2699999999999998E-4</v>
      </c>
      <c r="AZ731" s="52" t="str">
        <f>IF(参照!F731="","",参照!F731)</f>
        <v>格安電力(株)</v>
      </c>
      <c r="BA731" s="52" t="str">
        <f>IF(参照!G731="","",参照!G731)</f>
        <v>格安電力(株)_</v>
      </c>
      <c r="BB731" s="52">
        <f t="shared" si="42"/>
        <v>0.32699999999999996</v>
      </c>
      <c r="BD731" s="52" t="str">
        <f>IF(参照!L731="","",参照!L731)</f>
        <v/>
      </c>
    </row>
    <row r="732" spans="47:56">
      <c r="AU732" s="52" t="str">
        <f>IF(参照!A732="","",参照!A732)</f>
        <v>A0396</v>
      </c>
      <c r="AV732" s="52" t="str">
        <f>IF(参照!B732="","",参照!B732)</f>
        <v>(株)エスケーエナジー</v>
      </c>
      <c r="AW732" s="52">
        <f>IF(参照!C732="","",参照!C732)</f>
        <v>5.0699999999999996E-4</v>
      </c>
      <c r="AX732" s="52" t="str">
        <f>IF(参照!D732="","",参照!D732)</f>
        <v/>
      </c>
      <c r="AY732" s="52">
        <f>IF(参照!E732="","",参照!E732)</f>
        <v>4.5100000000000001E-4</v>
      </c>
      <c r="AZ732" s="52" t="str">
        <f>IF(参照!F732="","",参照!F732)</f>
        <v>(株)エスケーエナジー</v>
      </c>
      <c r="BA732" s="52" t="str">
        <f>IF(参照!G732="","",参照!G732)</f>
        <v>(株)エスケーエナジー_</v>
      </c>
      <c r="BB732" s="52">
        <f t="shared" si="42"/>
        <v>0.45100000000000001</v>
      </c>
      <c r="BD732" s="52" t="str">
        <f>IF(参照!L732="","",参照!L732)</f>
        <v/>
      </c>
    </row>
    <row r="733" spans="47:56">
      <c r="AU733" s="52" t="str">
        <f>IF(参照!A733="","",参照!A733)</f>
        <v>A0397</v>
      </c>
      <c r="AV733" s="52" t="str">
        <f>IF(参照!B733="","",参照!B733)</f>
        <v>名南共同エネルギー(株)</v>
      </c>
      <c r="AW733" s="52">
        <f>IF(参照!C733="","",参照!C733)</f>
        <v>6.2600000000000004E-4</v>
      </c>
      <c r="AX733" s="52" t="str">
        <f>IF(参照!D733="","",参照!D733)</f>
        <v/>
      </c>
      <c r="AY733" s="52">
        <f>IF(参照!E733="","",参照!E733)</f>
        <v>6.2500000000000001E-4</v>
      </c>
      <c r="AZ733" s="52" t="str">
        <f>IF(参照!F733="","",参照!F733)</f>
        <v>名南共同エネルギー(株)</v>
      </c>
      <c r="BA733" s="52" t="str">
        <f>IF(参照!G733="","",参照!G733)</f>
        <v>名南共同エネルギー(株)_</v>
      </c>
      <c r="BB733" s="52">
        <f t="shared" si="42"/>
        <v>0.625</v>
      </c>
      <c r="BD733" s="52" t="str">
        <f>IF(参照!L733="","",参照!L733)</f>
        <v/>
      </c>
    </row>
    <row r="734" spans="47:56">
      <c r="AU734" s="52" t="str">
        <f>IF(参照!A734="","",参照!A734)</f>
        <v>A0398</v>
      </c>
      <c r="AV734" s="52" t="str">
        <f>IF(参照!B734="","",参照!B734)</f>
        <v>Ａｐａｍａｎ　Ｅｎｅｒｇｙ(株)</v>
      </c>
      <c r="AW734" s="52">
        <f>IF(参照!C734="","",参照!C734)</f>
        <v>5.1099999999999995E-4</v>
      </c>
      <c r="AX734" s="52" t="str">
        <f>IF(参照!D734="","",参照!D734)</f>
        <v/>
      </c>
      <c r="AY734" s="52">
        <f>IF(参照!E734="","",参照!E734)</f>
        <v>5.6200000000000011E-4</v>
      </c>
      <c r="AZ734" s="52" t="str">
        <f>IF(参照!F734="","",参照!F734)</f>
        <v>Ａｐａｍａｎ　Ｅｎｅｒｇｙ(株)</v>
      </c>
      <c r="BA734" s="52" t="str">
        <f>IF(参照!G734="","",参照!G734)</f>
        <v>Ａｐａｍａｎ　Ｅｎｅｒｇｙ(株)_</v>
      </c>
      <c r="BB734" s="52">
        <f t="shared" si="42"/>
        <v>0.56200000000000006</v>
      </c>
      <c r="BD734" s="52" t="str">
        <f>IF(参照!L734="","",参照!L734)</f>
        <v/>
      </c>
    </row>
    <row r="735" spans="47:56">
      <c r="AU735" s="52" t="str">
        <f>IF(参照!A735="","",参照!A735)</f>
        <v>A0401</v>
      </c>
      <c r="AV735" s="52" t="str">
        <f>IF(参照!B735="","",参照!B735)</f>
        <v>アンビット・エナジー・ジャパン合同会社</v>
      </c>
      <c r="AW735" s="52">
        <f>IF(参照!C735="","",参照!C735)</f>
        <v>9.5000000000000005E-5</v>
      </c>
      <c r="AX735" s="52" t="str">
        <f>IF(参照!D735="","",参照!D735)</f>
        <v/>
      </c>
      <c r="AY735" s="52">
        <f>IF(参照!E735="","",参照!E735)</f>
        <v>7.2999999999999999E-5</v>
      </c>
      <c r="AZ735" s="52" t="str">
        <f>IF(参照!F735="","",参照!F735)</f>
        <v>アンビット・エナジー・ジャパン合同会社</v>
      </c>
      <c r="BA735" s="52" t="str">
        <f>IF(参照!G735="","",参照!G735)</f>
        <v>アンビット・エナジー・ジャパン合同会社_</v>
      </c>
      <c r="BB735" s="52">
        <f t="shared" si="42"/>
        <v>7.2999999999999995E-2</v>
      </c>
      <c r="BD735" s="52" t="str">
        <f>IF(参照!L735="","",参照!L735)</f>
        <v/>
      </c>
    </row>
    <row r="736" spans="47:56">
      <c r="AU736" s="52" t="str">
        <f>IF(参照!A736="","",参照!A736)</f>
        <v>A0402</v>
      </c>
      <c r="AV736" s="52" t="str">
        <f>IF(参照!B736="","",参照!B736)</f>
        <v>(株)ＴＯＫＹＯ油電力</v>
      </c>
      <c r="AW736" s="52">
        <f>IF(参照!C736="","",参照!C736)</f>
        <v>5.1699999999999999E-4</v>
      </c>
      <c r="AX736" s="52" t="str">
        <f>IF(参照!D736="","",参照!D736)</f>
        <v/>
      </c>
      <c r="AY736" s="52">
        <f>IF(参照!E736="","",参照!E736)</f>
        <v>5.7200000000000003E-4</v>
      </c>
      <c r="AZ736" s="52" t="str">
        <f>IF(参照!F736="","",参照!F736)</f>
        <v>(株)ＴＯＫＹＯ油電力</v>
      </c>
      <c r="BA736" s="52" t="str">
        <f>IF(参照!G736="","",参照!G736)</f>
        <v>(株)ＴＯＫＹＯ油電力_</v>
      </c>
      <c r="BB736" s="52">
        <f t="shared" si="42"/>
        <v>0.57200000000000006</v>
      </c>
      <c r="BD736" s="52" t="str">
        <f>IF(参照!L736="","",参照!L736)</f>
        <v/>
      </c>
    </row>
    <row r="737" spans="47:56">
      <c r="AU737" s="52" t="str">
        <f>IF(参照!A737="","",参照!A737)</f>
        <v>A0403</v>
      </c>
      <c r="AV737" s="52" t="str">
        <f>IF(参照!B737="","",参照!B737)</f>
        <v>大分ケーブルテレコム(株)</v>
      </c>
      <c r="AW737" s="52">
        <f>IF(参照!C737="","",参照!C737)</f>
        <v>4.6099999999999998E-4</v>
      </c>
      <c r="AX737" s="52" t="str">
        <f>IF(参照!D737="","",参照!D737)</f>
        <v/>
      </c>
      <c r="AY737" s="52">
        <f>IF(参照!E737="","",参照!E737)</f>
        <v>5.0299999999999997E-4</v>
      </c>
      <c r="AZ737" s="52" t="str">
        <f>IF(参照!F737="","",参照!F737)</f>
        <v>大分ケーブルテレコム(株)</v>
      </c>
      <c r="BA737" s="52" t="str">
        <f>IF(参照!G737="","",参照!G737)</f>
        <v>大分ケーブルテレコム(株)_</v>
      </c>
      <c r="BB737" s="52">
        <f t="shared" si="42"/>
        <v>0.503</v>
      </c>
      <c r="BD737" s="52" t="str">
        <f>IF(参照!L737="","",参照!L737)</f>
        <v/>
      </c>
    </row>
    <row r="738" spans="47:56">
      <c r="AU738" s="52" t="str">
        <f>IF(参照!A738="","",参照!A738)</f>
        <v>A0405</v>
      </c>
      <c r="AV738" s="52" t="str">
        <f>IF(参照!B738="","",参照!B738)</f>
        <v>アストマックス・エネルギー合同会社</v>
      </c>
      <c r="AW738" s="52">
        <f>IF(参照!C738="","",参照!C738)</f>
        <v>5.1400000000000003E-4</v>
      </c>
      <c r="AX738" s="52" t="str">
        <f>IF(参照!D738="","",参照!D738)</f>
        <v/>
      </c>
      <c r="AY738" s="52">
        <f>IF(参照!E738="","",参照!E738)</f>
        <v>4.5800000000000002E-4</v>
      </c>
      <c r="AZ738" s="52" t="str">
        <f>IF(参照!F738="","",参照!F738)</f>
        <v>アストマックス・エネルギー合同会社</v>
      </c>
      <c r="BA738" s="52" t="str">
        <f>IF(参照!G738="","",参照!G738)</f>
        <v>アストマックス・エネルギー合同会社_</v>
      </c>
      <c r="BB738" s="52">
        <f t="shared" si="42"/>
        <v>0.45800000000000002</v>
      </c>
      <c r="BD738" s="52" t="str">
        <f>IF(参照!L738="","",参照!L738)</f>
        <v/>
      </c>
    </row>
    <row r="739" spans="47:56">
      <c r="AU739" s="52" t="str">
        <f>IF(参照!A739="","",参照!A739)</f>
        <v>A0406</v>
      </c>
      <c r="AV739" s="52" t="str">
        <f>IF(参照!B739="","",参照!B739)</f>
        <v>生活協同組合コープみらい</v>
      </c>
      <c r="AW739" s="52">
        <f>IF(参照!C739="","",参照!C739)</f>
        <v>3.7199999999999999E-4</v>
      </c>
      <c r="AX739" s="52" t="str">
        <f>IF(参照!D739="","",参照!D739)</f>
        <v/>
      </c>
      <c r="AY739" s="52">
        <f>IF(参照!E739="","",参照!E739)</f>
        <v>3.1599999999999998E-4</v>
      </c>
      <c r="AZ739" s="52" t="str">
        <f>IF(参照!F739="","",参照!F739)</f>
        <v>生活協同組合コープみらい</v>
      </c>
      <c r="BA739" s="52" t="str">
        <f>IF(参照!G739="","",参照!G739)</f>
        <v>生活協同組合コープみらい_</v>
      </c>
      <c r="BB739" s="52">
        <f t="shared" si="42"/>
        <v>0.316</v>
      </c>
      <c r="BD739" s="52" t="str">
        <f>IF(参照!L739="","",参照!L739)</f>
        <v/>
      </c>
    </row>
    <row r="740" spans="47:56">
      <c r="AU740" s="52" t="str">
        <f>IF(参照!A740="","",参照!A740)</f>
        <v>A0407</v>
      </c>
      <c r="AV740" s="52" t="str">
        <f>IF(参照!B740="","",参照!B740)</f>
        <v>寝屋川電力(株)</v>
      </c>
      <c r="AW740" s="52">
        <f>IF(参照!C740="","",参照!C740)</f>
        <v>4.86E-4</v>
      </c>
      <c r="AX740" s="52" t="str">
        <f>IF(参照!D740="","",参照!D740)</f>
        <v/>
      </c>
      <c r="AY740" s="52">
        <f>IF(参照!E740="","",参照!E740)</f>
        <v>4.57E-4</v>
      </c>
      <c r="AZ740" s="52" t="str">
        <f>IF(参照!F740="","",参照!F740)</f>
        <v>寝屋川電力(株)</v>
      </c>
      <c r="BA740" s="52" t="str">
        <f>IF(参照!G740="","",参照!G740)</f>
        <v>寝屋川電力(株)_</v>
      </c>
      <c r="BB740" s="52">
        <f t="shared" si="42"/>
        <v>0.45700000000000002</v>
      </c>
      <c r="BD740" s="52" t="str">
        <f>IF(参照!L740="","",参照!L740)</f>
        <v/>
      </c>
    </row>
    <row r="741" spans="47:56">
      <c r="AU741" s="52" t="str">
        <f>IF(参照!A741="","",参照!A741)</f>
        <v>A0410</v>
      </c>
      <c r="AV741" s="52" t="str">
        <f>IF(参照!B741="","",参照!B741)</f>
        <v>石川電力(株)</v>
      </c>
      <c r="AW741" s="52">
        <f>IF(参照!C741="","",参照!C741)</f>
        <v>9.9400000000000009E-4</v>
      </c>
      <c r="AX741" s="52" t="str">
        <f>IF(参照!D741="","",参照!D741)</f>
        <v/>
      </c>
      <c r="AY741" s="52">
        <f>IF(参照!E741="","",参照!E741)</f>
        <v>9.3800000000000003E-4</v>
      </c>
      <c r="AZ741" s="52" t="str">
        <f>IF(参照!F741="","",参照!F741)</f>
        <v>石川電力(株)</v>
      </c>
      <c r="BA741" s="52" t="str">
        <f>IF(参照!G741="","",参照!G741)</f>
        <v>石川電力(株)_</v>
      </c>
      <c r="BB741" s="52">
        <f t="shared" si="42"/>
        <v>0.93800000000000006</v>
      </c>
      <c r="BD741" s="52" t="str">
        <f>IF(参照!L741="","",参照!L741)</f>
        <v/>
      </c>
    </row>
    <row r="742" spans="47:56">
      <c r="AU742" s="52" t="str">
        <f>IF(参照!A742="","",参照!A742)</f>
        <v>A0411</v>
      </c>
      <c r="AV742" s="52" t="str">
        <f>IF(参照!B742="","",参照!B742)</f>
        <v>福井電力(株)</v>
      </c>
      <c r="AW742" s="52">
        <f>IF(参照!C742="","",参照!C742)</f>
        <v>4.8099999999999998E-4</v>
      </c>
      <c r="AX742" s="52" t="str">
        <f>IF(参照!D742="","",参照!D742)</f>
        <v/>
      </c>
      <c r="AY742" s="52">
        <f>IF(参照!E742="","",参照!E742)</f>
        <v>4.2499999999999998E-4</v>
      </c>
      <c r="AZ742" s="52" t="str">
        <f>IF(参照!F742="","",参照!F742)</f>
        <v>福井電力(株)</v>
      </c>
      <c r="BA742" s="52" t="str">
        <f>IF(参照!G742="","",参照!G742)</f>
        <v>福井電力(株)_</v>
      </c>
      <c r="BB742" s="52">
        <f t="shared" si="42"/>
        <v>0.42499999999999999</v>
      </c>
      <c r="BD742" s="52" t="str">
        <f>IF(参照!L742="","",参照!L742)</f>
        <v/>
      </c>
    </row>
    <row r="743" spans="47:56">
      <c r="AU743" s="52" t="str">
        <f>IF(参照!A743="","",参照!A743)</f>
        <v>A0413</v>
      </c>
      <c r="AV743" s="52" t="str">
        <f>IF(参照!B743="","",参照!B743)</f>
        <v>(株)MKエネルギー</v>
      </c>
      <c r="AW743" s="52">
        <f>IF(参照!C743="","",参照!C743)</f>
        <v>5.44E-4</v>
      </c>
      <c r="AX743" s="52" t="str">
        <f>IF(参照!D743="","",参照!D743)</f>
        <v/>
      </c>
      <c r="AY743" s="52">
        <f>IF(参照!E743="","",参照!E743)</f>
        <v>5.8799999999999998E-4</v>
      </c>
      <c r="AZ743" s="52" t="str">
        <f>IF(参照!F743="","",参照!F743)</f>
        <v>(株)MKエネルギー</v>
      </c>
      <c r="BA743" s="52" t="str">
        <f>IF(参照!G743="","",参照!G743)</f>
        <v>(株)MKエネルギー_</v>
      </c>
      <c r="BB743" s="52">
        <f t="shared" si="42"/>
        <v>0.58799999999999997</v>
      </c>
      <c r="BD743" s="52" t="str">
        <f>IF(参照!L743="","",参照!L743)</f>
        <v/>
      </c>
    </row>
    <row r="744" spans="47:56">
      <c r="AU744" s="52" t="str">
        <f>IF(参照!A744="","",参照!A744)</f>
        <v>A0414</v>
      </c>
      <c r="AV744" s="52" t="str">
        <f>IF(参照!B744="","",参照!B744)</f>
        <v>(株)Ｏｐｔｉｍｉｚｅｄ　Ｅｎｅｒｇｙ</v>
      </c>
      <c r="AW744" s="52">
        <f>IF(参照!C744="","",参照!C744)</f>
        <v>4.84E-4</v>
      </c>
      <c r="AX744" s="52" t="str">
        <f>IF(参照!D744="","",参照!D744)</f>
        <v/>
      </c>
      <c r="AY744" s="52">
        <f>IF(参照!E744="","",参照!E744)</f>
        <v>4.28E-4</v>
      </c>
      <c r="AZ744" s="52" t="str">
        <f>IF(参照!F744="","",参照!F744)</f>
        <v>(株)Ｏｐｔｉｍｉｚｅｄ　Ｅｎｅｒｇｙ</v>
      </c>
      <c r="BA744" s="52" t="str">
        <f>IF(参照!G744="","",参照!G744)</f>
        <v>(株)Ｏｐｔｉｍｉｚｅｄ　Ｅｎｅｒｇｙ_</v>
      </c>
      <c r="BB744" s="52">
        <f t="shared" si="42"/>
        <v>0.42799999999999999</v>
      </c>
      <c r="BD744" s="52" t="str">
        <f>IF(参照!L744="","",参照!L744)</f>
        <v/>
      </c>
    </row>
    <row r="745" spans="47:56">
      <c r="AU745" s="52" t="str">
        <f>IF(参照!A745="","",参照!A745)</f>
        <v>A0415</v>
      </c>
      <c r="AV745" s="52" t="str">
        <f>IF(参照!B745="","",参照!B745)</f>
        <v>エネラボ(株)</v>
      </c>
      <c r="AW745" s="52">
        <f>IF(参照!C745="","",参照!C745)</f>
        <v>5.3899999999999998E-4</v>
      </c>
      <c r="AX745" s="52" t="str">
        <f>IF(参照!D745="","",参照!D745)</f>
        <v>メニューA</v>
      </c>
      <c r="AY745" s="52">
        <f>IF(参照!E745="","",参照!E745)</f>
        <v>0</v>
      </c>
      <c r="AZ745" s="52" t="str">
        <f>IF(参照!F745="","",参照!F745)</f>
        <v>エネラボ(株)</v>
      </c>
      <c r="BA745" s="52" t="str">
        <f>IF(参照!G745="","",参照!G745)</f>
        <v>エネラボ(株)_メニューA</v>
      </c>
      <c r="BB745" s="52">
        <f t="shared" si="42"/>
        <v>0</v>
      </c>
      <c r="BD745" s="52" t="str">
        <f>IF(参照!L745="","",参照!L745)</f>
        <v/>
      </c>
    </row>
    <row r="746" spans="47:56">
      <c r="AU746" s="52" t="str">
        <f>IF(参照!A746="","",参照!A746)</f>
        <v/>
      </c>
      <c r="AV746" s="52" t="str">
        <f>IF(参照!B746="","",参照!B746)</f>
        <v/>
      </c>
      <c r="AW746" s="52" t="str">
        <f>IF(参照!C746="","",参照!C746)</f>
        <v/>
      </c>
      <c r="AX746" s="52" t="str">
        <f>IF(参照!D746="","",参照!D746)</f>
        <v>メニューB(残差)</v>
      </c>
      <c r="AY746" s="52">
        <f>IF(参照!E746="","",参照!E746)</f>
        <v>4.8299999999999998E-4</v>
      </c>
      <c r="AZ746" s="52" t="str">
        <f>IF(参照!F746="","",参照!F746)</f>
        <v>エネラボ(株)</v>
      </c>
      <c r="BA746" s="52" t="str">
        <f>IF(参照!G746="","",参照!G746)</f>
        <v>エネラボ(株)_メニューB(残差)</v>
      </c>
      <c r="BB746" s="52">
        <f t="shared" si="42"/>
        <v>0.48299999999999998</v>
      </c>
      <c r="BD746" s="52" t="str">
        <f>IF(参照!L746="","",参照!L746)</f>
        <v/>
      </c>
    </row>
    <row r="747" spans="47:56">
      <c r="AU747" s="52" t="str">
        <f>IF(参照!A747="","",参照!A747)</f>
        <v/>
      </c>
      <c r="AV747" s="52" t="str">
        <f>IF(参照!B747="","",参照!B747)</f>
        <v/>
      </c>
      <c r="AW747" s="52" t="str">
        <f>IF(参照!C747="","",参照!C747)</f>
        <v/>
      </c>
      <c r="AX747" s="52" t="str">
        <f>IF(参照!D747="","",参照!D747)</f>
        <v>(参考値)事業者全体</v>
      </c>
      <c r="AY747" s="52">
        <f>IF(参照!E747="","",参照!E747)</f>
        <v>4.0400000000000001E-4</v>
      </c>
      <c r="AZ747" s="52" t="str">
        <f>IF(参照!F747="","",参照!F747)</f>
        <v>エネラボ(株)</v>
      </c>
      <c r="BA747" s="52" t="str">
        <f>IF(参照!G747="","",参照!G747)</f>
        <v>エネラボ(株)_(参考値)事業者全体</v>
      </c>
      <c r="BB747" s="52">
        <f t="shared" si="42"/>
        <v>0.40400000000000003</v>
      </c>
      <c r="BD747" s="52" t="str">
        <f>IF(参照!L747="","",参照!L747)</f>
        <v/>
      </c>
    </row>
    <row r="748" spans="47:56">
      <c r="AU748" s="52" t="str">
        <f>IF(参照!A748="","",参照!A748)</f>
        <v>A0416</v>
      </c>
      <c r="AV748" s="52" t="str">
        <f>IF(参照!B748="","",参照!B748)</f>
        <v>(株)ネクシィーズ・ゼロ</v>
      </c>
      <c r="AW748" s="52">
        <f>IF(参照!C748="","",参照!C748)</f>
        <v>5.0699999999999996E-4</v>
      </c>
      <c r="AX748" s="52" t="str">
        <f>IF(参照!D748="","",参照!D748)</f>
        <v/>
      </c>
      <c r="AY748" s="52">
        <f>IF(参照!E748="","",参照!E748)</f>
        <v>5.3399999999999997E-4</v>
      </c>
      <c r="AZ748" s="52" t="str">
        <f>IF(参照!F748="","",参照!F748)</f>
        <v>(株)ネクシィーズ・ゼロ</v>
      </c>
      <c r="BA748" s="52" t="str">
        <f>IF(参照!G748="","",参照!G748)</f>
        <v>(株)ネクシィーズ・ゼロ_</v>
      </c>
      <c r="BB748" s="52">
        <f t="shared" si="42"/>
        <v>0.53399999999999992</v>
      </c>
      <c r="BD748" s="52" t="str">
        <f>IF(参照!L748="","",参照!L748)</f>
        <v/>
      </c>
    </row>
    <row r="749" spans="47:56">
      <c r="AU749" s="52" t="str">
        <f>IF(参照!A749="","",参照!A749)</f>
        <v>A0418</v>
      </c>
      <c r="AV749" s="52" t="str">
        <f>IF(参照!B749="","",参照!B749)</f>
        <v>横浜ウォーター(株)</v>
      </c>
      <c r="AW749" s="52">
        <f>IF(参照!C749="","",参照!C749)</f>
        <v>3.88E-4</v>
      </c>
      <c r="AX749" s="52" t="str">
        <f>IF(参照!D749="","",参照!D749)</f>
        <v/>
      </c>
      <c r="AY749" s="52">
        <f>IF(参照!E749="","",参照!E749)</f>
        <v>5.2599999999999999E-4</v>
      </c>
      <c r="AZ749" s="52" t="str">
        <f>IF(参照!F749="","",参照!F749)</f>
        <v>横浜ウォーター(株)</v>
      </c>
      <c r="BA749" s="52" t="str">
        <f>IF(参照!G749="","",参照!G749)</f>
        <v>横浜ウォーター(株)_</v>
      </c>
      <c r="BB749" s="52">
        <f t="shared" si="42"/>
        <v>0.52600000000000002</v>
      </c>
      <c r="BD749" s="52" t="str">
        <f>IF(参照!L749="","",参照!L749)</f>
        <v/>
      </c>
    </row>
    <row r="750" spans="47:56">
      <c r="AU750" s="52" t="str">
        <f>IF(参照!A750="","",参照!A750)</f>
        <v>A0419</v>
      </c>
      <c r="AV750" s="52" t="str">
        <f>IF(参照!B750="","",参照!B750)</f>
        <v>スマートエナジー磐田(株)</v>
      </c>
      <c r="AW750" s="52">
        <f>IF(参照!C750="","",参照!C750)</f>
        <v>1.74E-4</v>
      </c>
      <c r="AX750" s="52" t="str">
        <f>IF(参照!D750="","",参照!D750)</f>
        <v>メニューA</v>
      </c>
      <c r="AY750" s="52">
        <f>IF(参照!E750="","",参照!E750)</f>
        <v>0</v>
      </c>
      <c r="AZ750" s="52" t="str">
        <f>IF(参照!F750="","",参照!F750)</f>
        <v>スマートエナジー磐田(株)</v>
      </c>
      <c r="BA750" s="52" t="str">
        <f>IF(参照!G750="","",参照!G750)</f>
        <v>スマートエナジー磐田(株)_メニューA</v>
      </c>
      <c r="BB750" s="52">
        <f t="shared" si="42"/>
        <v>0</v>
      </c>
      <c r="BD750" s="52" t="str">
        <f>IF(参照!L750="","",参照!L750)</f>
        <v/>
      </c>
    </row>
    <row r="751" spans="47:56">
      <c r="AU751" s="52" t="str">
        <f>IF(参照!A751="","",参照!A751)</f>
        <v/>
      </c>
      <c r="AV751" s="52" t="str">
        <f>IF(参照!B751="","",参照!B751)</f>
        <v/>
      </c>
      <c r="AW751" s="52" t="str">
        <f>IF(参照!C751="","",参照!C751)</f>
        <v/>
      </c>
      <c r="AX751" s="52" t="str">
        <f>IF(参照!D751="","",参照!D751)</f>
        <v>メニューB</v>
      </c>
      <c r="AY751" s="52">
        <f>IF(参照!E751="","",参照!E751)</f>
        <v>3.19E-4</v>
      </c>
      <c r="AZ751" s="52" t="str">
        <f>IF(参照!F751="","",参照!F751)</f>
        <v>スマートエナジー磐田(株)</v>
      </c>
      <c r="BA751" s="52" t="str">
        <f>IF(参照!G751="","",参照!G751)</f>
        <v>スマートエナジー磐田(株)_メニューB</v>
      </c>
      <c r="BB751" s="52">
        <f t="shared" si="42"/>
        <v>0.31900000000000001</v>
      </c>
      <c r="BD751" s="52" t="str">
        <f>IF(参照!L751="","",参照!L751)</f>
        <v/>
      </c>
    </row>
    <row r="752" spans="47:56">
      <c r="AU752" s="52" t="str">
        <f>IF(参照!A752="","",参照!A752)</f>
        <v/>
      </c>
      <c r="AV752" s="52" t="str">
        <f>IF(参照!B752="","",参照!B752)</f>
        <v/>
      </c>
      <c r="AW752" s="52" t="str">
        <f>IF(参照!C752="","",参照!C752)</f>
        <v/>
      </c>
      <c r="AX752" s="52" t="str">
        <f>IF(参照!D752="","",参照!D752)</f>
        <v>メニューC(残差)</v>
      </c>
      <c r="AY752" s="52">
        <f>IF(参照!E752="","",参照!E752)</f>
        <v>3.5499999999999996E-4</v>
      </c>
      <c r="AZ752" s="52" t="str">
        <f>IF(参照!F752="","",参照!F752)</f>
        <v>スマートエナジー磐田(株)</v>
      </c>
      <c r="BA752" s="52" t="str">
        <f>IF(参照!G752="","",参照!G752)</f>
        <v>スマートエナジー磐田(株)_メニューC(残差)</v>
      </c>
      <c r="BB752" s="52">
        <f t="shared" si="42"/>
        <v>0.35499999999999998</v>
      </c>
      <c r="BD752" s="52" t="str">
        <f>IF(参照!L752="","",参照!L752)</f>
        <v/>
      </c>
    </row>
    <row r="753" spans="47:56">
      <c r="AU753" s="52" t="str">
        <f>IF(参照!A753="","",参照!A753)</f>
        <v/>
      </c>
      <c r="AV753" s="52" t="str">
        <f>IF(参照!B753="","",参照!B753)</f>
        <v/>
      </c>
      <c r="AW753" s="52" t="str">
        <f>IF(参照!C753="","",参照!C753)</f>
        <v/>
      </c>
      <c r="AX753" s="52" t="str">
        <f>IF(参照!D753="","",参照!D753)</f>
        <v>(参考値)事業者全体</v>
      </c>
      <c r="AY753" s="52">
        <f>IF(参照!E753="","",参照!E753)</f>
        <v>4.0299999999999998E-4</v>
      </c>
      <c r="AZ753" s="52" t="str">
        <f>IF(参照!F753="","",参照!F753)</f>
        <v>スマートエナジー磐田(株)</v>
      </c>
      <c r="BA753" s="52" t="str">
        <f>IF(参照!G753="","",参照!G753)</f>
        <v>スマートエナジー磐田(株)_(参考値)事業者全体</v>
      </c>
      <c r="BB753" s="52">
        <f t="shared" si="42"/>
        <v>0.40299999999999997</v>
      </c>
      <c r="BD753" s="52" t="str">
        <f>IF(参照!L753="","",参照!L753)</f>
        <v/>
      </c>
    </row>
    <row r="754" spans="47:56">
      <c r="AU754" s="52" t="str">
        <f>IF(参照!A754="","",参照!A754)</f>
        <v>A0420</v>
      </c>
      <c r="AV754" s="52" t="str">
        <f>IF(参照!B754="","",参照!B754)</f>
        <v>そうまＩグリッド合同会社</v>
      </c>
      <c r="AW754" s="52">
        <f>IF(参照!C754="","",参照!C754)</f>
        <v>3.2600000000000001E-4</v>
      </c>
      <c r="AX754" s="52" t="str">
        <f>IF(参照!D754="","",参照!D754)</f>
        <v/>
      </c>
      <c r="AY754" s="52">
        <f>IF(参照!E754="","",参照!E754)</f>
        <v>4.2400000000000001E-4</v>
      </c>
      <c r="AZ754" s="52" t="str">
        <f>IF(参照!F754="","",参照!F754)</f>
        <v>そうまＩグリッド合同会社</v>
      </c>
      <c r="BA754" s="52" t="str">
        <f>IF(参照!G754="","",参照!G754)</f>
        <v>そうまＩグリッド合同会社_</v>
      </c>
      <c r="BB754" s="52">
        <f t="shared" si="42"/>
        <v>0.42399999999999999</v>
      </c>
      <c r="BD754" s="52" t="str">
        <f>IF(参照!L754="","",参照!L754)</f>
        <v/>
      </c>
    </row>
    <row r="755" spans="47:56">
      <c r="AU755" s="52" t="str">
        <f>IF(参照!A755="","",参照!A755)</f>
        <v>A0424</v>
      </c>
      <c r="AV755" s="52" t="str">
        <f>IF(参照!B755="","",参照!B755)</f>
        <v>新潟県民電力(株)</v>
      </c>
      <c r="AW755" s="52">
        <f>IF(参照!C755="","",参照!C755)</f>
        <v>4.28E-4</v>
      </c>
      <c r="AX755" s="52" t="str">
        <f>IF(参照!D755="","",参照!D755)</f>
        <v/>
      </c>
      <c r="AY755" s="52">
        <f>IF(参照!E755="","",参照!E755)</f>
        <v>4.1199999999999999E-4</v>
      </c>
      <c r="AZ755" s="52" t="str">
        <f>IF(参照!F755="","",参照!F755)</f>
        <v>新潟県民電力(株)</v>
      </c>
      <c r="BA755" s="52" t="str">
        <f>IF(参照!G755="","",参照!G755)</f>
        <v>新潟県民電力(株)_</v>
      </c>
      <c r="BB755" s="52">
        <f t="shared" si="42"/>
        <v>0.41199999999999998</v>
      </c>
      <c r="BD755" s="52" t="str">
        <f>IF(参照!L755="","",参照!L755)</f>
        <v/>
      </c>
    </row>
    <row r="756" spans="47:56">
      <c r="AU756" s="52" t="str">
        <f>IF(参照!A756="","",参照!A756)</f>
        <v>A0425</v>
      </c>
      <c r="AV756" s="52" t="str">
        <f>IF(参照!B756="","",参照!B756)</f>
        <v>エネトレード(株)</v>
      </c>
      <c r="AW756" s="52" t="str">
        <f>IF(参照!C756="","",参照!C756)</f>
        <v>0.000453※</v>
      </c>
      <c r="AX756" s="52" t="str">
        <f>IF(参照!D756="","",参照!D756)</f>
        <v/>
      </c>
      <c r="AY756" s="52">
        <f>IF(参照!E756="","",参照!E756)</f>
        <v>4.5300000000000001E-4</v>
      </c>
      <c r="AZ756" s="52" t="str">
        <f>IF(参照!F756="","",参照!F756)</f>
        <v>エネトレード(株)</v>
      </c>
      <c r="BA756" s="52" t="str">
        <f>IF(参照!G756="","",参照!G756)</f>
        <v>エネトレード(株)_</v>
      </c>
      <c r="BB756" s="52">
        <f t="shared" si="42"/>
        <v>0.45300000000000001</v>
      </c>
      <c r="BD756" s="52" t="str">
        <f>IF(参照!L756="","",参照!L756)</f>
        <v/>
      </c>
    </row>
    <row r="757" spans="47:56">
      <c r="AU757" s="52" t="str">
        <f>IF(参照!A757="","",参照!A757)</f>
        <v>A0427</v>
      </c>
      <c r="AV757" s="52" t="str">
        <f>IF(参照!B757="","",参照!B757)</f>
        <v>Ｍｙシティ電力(株)</v>
      </c>
      <c r="AW757" s="52">
        <f>IF(参照!C757="","",参照!C757)</f>
        <v>5.1199999999999998E-4</v>
      </c>
      <c r="AX757" s="52" t="str">
        <f>IF(参照!D757="","",参照!D757)</f>
        <v/>
      </c>
      <c r="AY757" s="52">
        <f>IF(参照!E757="","",参照!E757)</f>
        <v>5.6300000000000002E-4</v>
      </c>
      <c r="AZ757" s="52" t="str">
        <f>IF(参照!F757="","",参照!F757)</f>
        <v>Ｍｙシティ電力(株)</v>
      </c>
      <c r="BA757" s="52" t="str">
        <f>IF(参照!G757="","",参照!G757)</f>
        <v>Ｍｙシティ電力(株)_</v>
      </c>
      <c r="BB757" s="52">
        <f t="shared" si="42"/>
        <v>0.56300000000000006</v>
      </c>
      <c r="BD757" s="52" t="str">
        <f>IF(参照!L757="","",参照!L757)</f>
        <v/>
      </c>
    </row>
    <row r="758" spans="47:56">
      <c r="AU758" s="52" t="str">
        <f>IF(参照!A758="","",参照!A758)</f>
        <v>A0429</v>
      </c>
      <c r="AV758" s="52" t="str">
        <f>IF(参照!B758="","",参照!B758)</f>
        <v>ニシムラ(株)</v>
      </c>
      <c r="AW758" s="52">
        <f>IF(参照!C758="","",参照!C758)</f>
        <v>5.0299999999999997E-4</v>
      </c>
      <c r="AX758" s="52" t="str">
        <f>IF(参照!D758="","",参照!D758)</f>
        <v/>
      </c>
      <c r="AY758" s="52">
        <f>IF(参照!E758="","",参照!E758)</f>
        <v>5.5400000000000002E-4</v>
      </c>
      <c r="AZ758" s="52" t="str">
        <f>IF(参照!F758="","",参照!F758)</f>
        <v>ニシムラ(株)</v>
      </c>
      <c r="BA758" s="52" t="str">
        <f>IF(参照!G758="","",参照!G758)</f>
        <v>ニシムラ(株)_</v>
      </c>
      <c r="BB758" s="52">
        <f t="shared" si="42"/>
        <v>0.55400000000000005</v>
      </c>
      <c r="BD758" s="52" t="str">
        <f>IF(参照!L758="","",参照!L758)</f>
        <v/>
      </c>
    </row>
    <row r="759" spans="47:56">
      <c r="AU759" s="52" t="str">
        <f>IF(参照!A759="","",参照!A759)</f>
        <v>A0430</v>
      </c>
      <c r="AV759" s="52" t="str">
        <f>IF(参照!B759="","",参照!B759)</f>
        <v>(株)さくら新電力</v>
      </c>
      <c r="AW759" s="52">
        <f>IF(参照!C759="","",参照!C759)</f>
        <v>4.0400000000000001E-4</v>
      </c>
      <c r="AX759" s="52" t="str">
        <f>IF(参照!D759="","",参照!D759)</f>
        <v>メニューA</v>
      </c>
      <c r="AY759" s="52">
        <f>IF(参照!E759="","",参照!E759)</f>
        <v>0</v>
      </c>
      <c r="AZ759" s="52" t="str">
        <f>IF(参照!F759="","",参照!F759)</f>
        <v>(株)さくら新電力</v>
      </c>
      <c r="BA759" s="52" t="str">
        <f>IF(参照!G759="","",参照!G759)</f>
        <v>(株)さくら新電力_メニューA</v>
      </c>
      <c r="BB759" s="52">
        <f t="shared" si="42"/>
        <v>0</v>
      </c>
      <c r="BD759" s="52" t="str">
        <f>IF(参照!L759="","",参照!L759)</f>
        <v/>
      </c>
    </row>
    <row r="760" spans="47:56">
      <c r="AU760" s="52" t="str">
        <f>IF(参照!A760="","",参照!A760)</f>
        <v/>
      </c>
      <c r="AV760" s="52" t="str">
        <f>IF(参照!B760="","",参照!B760)</f>
        <v/>
      </c>
      <c r="AW760" s="52" t="str">
        <f>IF(参照!C760="","",参照!C760)</f>
        <v/>
      </c>
      <c r="AX760" s="52" t="str">
        <f>IF(参照!D760="","",参照!D760)</f>
        <v>メニューB(残差)</v>
      </c>
      <c r="AY760" s="52">
        <f>IF(参照!E760="","",参照!E760)</f>
        <v>4.2999999999999999E-4</v>
      </c>
      <c r="AZ760" s="52" t="str">
        <f>IF(参照!F760="","",参照!F760)</f>
        <v>(株)さくら新電力</v>
      </c>
      <c r="BA760" s="52" t="str">
        <f>IF(参照!G760="","",参照!G760)</f>
        <v>(株)さくら新電力_メニューB(残差)</v>
      </c>
      <c r="BB760" s="52">
        <f t="shared" si="42"/>
        <v>0.43</v>
      </c>
      <c r="BD760" s="52" t="str">
        <f>IF(参照!L760="","",参照!L760)</f>
        <v/>
      </c>
    </row>
    <row r="761" spans="47:56">
      <c r="AU761" s="52" t="str">
        <f>IF(参照!A761="","",参照!A761)</f>
        <v/>
      </c>
      <c r="AV761" s="52" t="str">
        <f>IF(参照!B761="","",参照!B761)</f>
        <v/>
      </c>
      <c r="AW761" s="52" t="str">
        <f>IF(参照!C761="","",参照!C761)</f>
        <v/>
      </c>
      <c r="AX761" s="52" t="str">
        <f>IF(参照!D761="","",参照!D761)</f>
        <v>(参考値)事業者全体</v>
      </c>
      <c r="AY761" s="52">
        <f>IF(参照!E761="","",参照!E761)</f>
        <v>5.3300000000000005E-4</v>
      </c>
      <c r="AZ761" s="52" t="str">
        <f>IF(参照!F761="","",参照!F761)</f>
        <v>(株)さくら新電力</v>
      </c>
      <c r="BA761" s="52" t="str">
        <f>IF(参照!G761="","",参照!G761)</f>
        <v>(株)さくら新電力_(参考値)事業者全体</v>
      </c>
      <c r="BB761" s="52">
        <f t="shared" si="42"/>
        <v>0.53300000000000003</v>
      </c>
      <c r="BD761" s="52" t="str">
        <f>IF(参照!L761="","",参照!L761)</f>
        <v/>
      </c>
    </row>
    <row r="762" spans="47:56">
      <c r="AU762" s="52" t="str">
        <f>IF(参照!A762="","",参照!A762)</f>
        <v>A0431</v>
      </c>
      <c r="AV762" s="52" t="str">
        <f>IF(参照!B762="","",参照!B762)</f>
        <v>(株)グローアップ</v>
      </c>
      <c r="AW762" s="52">
        <f>IF(参照!C762="","",参照!C762)</f>
        <v>4.0099999999999999E-4</v>
      </c>
      <c r="AX762" s="52" t="str">
        <f>IF(参照!D762="","",参照!D762)</f>
        <v/>
      </c>
      <c r="AY762" s="52">
        <f>IF(参照!E762="","",参照!E762)</f>
        <v>3.4400000000000001E-4</v>
      </c>
      <c r="AZ762" s="52" t="str">
        <f>IF(参照!F762="","",参照!F762)</f>
        <v>(株)グローアップ</v>
      </c>
      <c r="BA762" s="52" t="str">
        <f>IF(参照!G762="","",参照!G762)</f>
        <v>(株)グローアップ_</v>
      </c>
      <c r="BB762" s="52">
        <f t="shared" si="42"/>
        <v>0.34400000000000003</v>
      </c>
      <c r="BD762" s="52" t="str">
        <f>IF(参照!L762="","",参照!L762)</f>
        <v/>
      </c>
    </row>
    <row r="763" spans="47:56">
      <c r="AU763" s="52" t="str">
        <f>IF(参照!A763="","",参照!A763)</f>
        <v>A0435</v>
      </c>
      <c r="AV763" s="52" t="str">
        <f>IF(参照!B763="","",参照!B763)</f>
        <v>いこま市民パワー(株)</v>
      </c>
      <c r="AW763" s="52">
        <f>IF(参照!C763="","",参照!C763)</f>
        <v>1.05E-4</v>
      </c>
      <c r="AX763" s="52" t="str">
        <f>IF(参照!D763="","",参照!D763)</f>
        <v/>
      </c>
      <c r="AY763" s="52">
        <f>IF(参照!E763="","",参照!E763)</f>
        <v>3.9399999999999998E-4</v>
      </c>
      <c r="AZ763" s="52" t="str">
        <f>IF(参照!F763="","",参照!F763)</f>
        <v>いこま市民パワー(株)</v>
      </c>
      <c r="BA763" s="52" t="str">
        <f>IF(参照!G763="","",参照!G763)</f>
        <v>いこま市民パワー(株)_</v>
      </c>
      <c r="BB763" s="52">
        <f t="shared" si="42"/>
        <v>0.39399999999999996</v>
      </c>
      <c r="BD763" s="52" t="str">
        <f>IF(参照!L763="","",参照!L763)</f>
        <v/>
      </c>
    </row>
    <row r="764" spans="47:56">
      <c r="AU764" s="52" t="str">
        <f>IF(参照!A764="","",参照!A764)</f>
        <v>A0436</v>
      </c>
      <c r="AV764" s="52" t="str">
        <f>IF(参照!B764="","",参照!B764)</f>
        <v>(株)コープでんき東北</v>
      </c>
      <c r="AW764" s="52">
        <f>IF(参照!C764="","",参照!C764)</f>
        <v>4.1899999999999999E-4</v>
      </c>
      <c r="AX764" s="52" t="str">
        <f>IF(参照!D764="","",参照!D764)</f>
        <v/>
      </c>
      <c r="AY764" s="52">
        <f>IF(参照!E764="","",参照!E764)</f>
        <v>3.6299999999999999E-4</v>
      </c>
      <c r="AZ764" s="52" t="str">
        <f>IF(参照!F764="","",参照!F764)</f>
        <v>(株)コープでんき東北</v>
      </c>
      <c r="BA764" s="52" t="str">
        <f>IF(参照!G764="","",参照!G764)</f>
        <v>(株)コープでんき東北_</v>
      </c>
      <c r="BB764" s="52">
        <f t="shared" si="42"/>
        <v>0.36299999999999999</v>
      </c>
      <c r="BD764" s="52" t="str">
        <f>IF(参照!L764="","",参照!L764)</f>
        <v/>
      </c>
    </row>
    <row r="765" spans="47:56">
      <c r="AU765" s="52" t="str">
        <f>IF(参照!A765="","",参照!A765)</f>
        <v>A0437</v>
      </c>
      <c r="AV765" s="52" t="str">
        <f>IF(参照!B765="","",参照!B765)</f>
        <v>おもてなし山形(株)</v>
      </c>
      <c r="AW765" s="52">
        <f>IF(参照!C765="","",参照!C765)</f>
        <v>1.54E-4</v>
      </c>
      <c r="AX765" s="52" t="str">
        <f>IF(参照!D765="","",参照!D765)</f>
        <v/>
      </c>
      <c r="AY765" s="52">
        <f>IF(参照!E765="","",参照!E765)</f>
        <v>9.800000000000001E-5</v>
      </c>
      <c r="AZ765" s="52" t="str">
        <f>IF(参照!F765="","",参照!F765)</f>
        <v>おもてなし山形(株)</v>
      </c>
      <c r="BA765" s="52" t="str">
        <f>IF(参照!G765="","",参照!G765)</f>
        <v>おもてなし山形(株)_</v>
      </c>
      <c r="BB765" s="52">
        <f t="shared" si="42"/>
        <v>9.8000000000000004E-2</v>
      </c>
      <c r="BD765" s="52" t="str">
        <f>IF(参照!L765="","",参照!L765)</f>
        <v/>
      </c>
    </row>
    <row r="766" spans="47:56">
      <c r="AU766" s="52" t="str">
        <f>IF(参照!A766="","",参照!A766)</f>
        <v>A0438</v>
      </c>
      <c r="AV766" s="52" t="str">
        <f>IF(参照!B766="","",参照!B766)</f>
        <v>長野都市ガス(株)</v>
      </c>
      <c r="AW766" s="52">
        <f>IF(参照!C766="","",参照!C766)</f>
        <v>3.6400000000000001E-4</v>
      </c>
      <c r="AX766" s="52" t="str">
        <f>IF(参照!D766="","",参照!D766)</f>
        <v/>
      </c>
      <c r="AY766" s="52">
        <f>IF(参照!E766="","",参照!E766)</f>
        <v>3.0800000000000001E-4</v>
      </c>
      <c r="AZ766" s="52" t="str">
        <f>IF(参照!F766="","",参照!F766)</f>
        <v>長野都市ガス(株)</v>
      </c>
      <c r="BA766" s="52" t="str">
        <f>IF(参照!G766="","",参照!G766)</f>
        <v>長野都市ガス(株)_</v>
      </c>
      <c r="BB766" s="52">
        <f t="shared" si="42"/>
        <v>0.308</v>
      </c>
      <c r="BD766" s="52" t="str">
        <f>IF(参照!L766="","",参照!L766)</f>
        <v/>
      </c>
    </row>
    <row r="767" spans="47:56">
      <c r="AU767" s="52" t="str">
        <f>IF(参照!A767="","",参照!A767)</f>
        <v>A0439</v>
      </c>
      <c r="AV767" s="52" t="str">
        <f>IF(参照!B767="","",参照!B767)</f>
        <v>上田ガス(株)</v>
      </c>
      <c r="AW767" s="52">
        <f>IF(参照!C767="","",参照!C767)</f>
        <v>3.6400000000000001E-4</v>
      </c>
      <c r="AX767" s="52" t="str">
        <f>IF(参照!D767="","",参照!D767)</f>
        <v/>
      </c>
      <c r="AY767" s="52">
        <f>IF(参照!E767="","",参照!E767)</f>
        <v>3.0800000000000001E-4</v>
      </c>
      <c r="AZ767" s="52" t="str">
        <f>IF(参照!F767="","",参照!F767)</f>
        <v>上田ガス(株)</v>
      </c>
      <c r="BA767" s="52" t="str">
        <f>IF(参照!G767="","",参照!G767)</f>
        <v>上田ガス(株)_</v>
      </c>
      <c r="BB767" s="52">
        <f t="shared" si="42"/>
        <v>0.308</v>
      </c>
      <c r="BD767" s="52" t="str">
        <f>IF(参照!L767="","",参照!L767)</f>
        <v/>
      </c>
    </row>
    <row r="768" spans="47:56">
      <c r="AU768" s="52" t="str">
        <f>IF(参照!A768="","",参照!A768)</f>
        <v>A0440</v>
      </c>
      <c r="AV768" s="52" t="str">
        <f>IF(参照!B768="","",参照!B768)</f>
        <v>日本瓦斯(株)</v>
      </c>
      <c r="AW768" s="52">
        <f>IF(参照!C768="","",参照!C768)</f>
        <v>4.9200000000000003E-4</v>
      </c>
      <c r="AX768" s="52" t="str">
        <f>IF(参照!D768="","",参照!D768)</f>
        <v>メニューA</v>
      </c>
      <c r="AY768" s="52">
        <f>IF(参照!E768="","",参照!E768)</f>
        <v>0</v>
      </c>
      <c r="AZ768" s="52" t="str">
        <f>IF(参照!F768="","",参照!F768)</f>
        <v>日本瓦斯(株)</v>
      </c>
      <c r="BA768" s="52" t="str">
        <f>IF(参照!G768="","",参照!G768)</f>
        <v>日本瓦斯(株)_メニューA</v>
      </c>
      <c r="BB768" s="52">
        <f t="shared" si="42"/>
        <v>0</v>
      </c>
      <c r="BD768" s="52" t="str">
        <f>IF(参照!L768="","",参照!L768)</f>
        <v/>
      </c>
    </row>
    <row r="769" spans="47:56">
      <c r="AU769" s="52" t="str">
        <f>IF(参照!A769="","",参照!A769)</f>
        <v/>
      </c>
      <c r="AV769" s="52" t="str">
        <f>IF(参照!B769="","",参照!B769)</f>
        <v/>
      </c>
      <c r="AW769" s="52" t="str">
        <f>IF(参照!C769="","",参照!C769)</f>
        <v/>
      </c>
      <c r="AX769" s="52" t="str">
        <f>IF(参照!D769="","",参照!D769)</f>
        <v>メニューB(残差)</v>
      </c>
      <c r="AY769" s="52">
        <f>IF(参照!E769="","",参照!E769)</f>
        <v>4.3100000000000001E-4</v>
      </c>
      <c r="AZ769" s="52" t="str">
        <f>IF(参照!F769="","",参照!F769)</f>
        <v>日本瓦斯(株)</v>
      </c>
      <c r="BA769" s="52" t="str">
        <f>IF(参照!G769="","",参照!G769)</f>
        <v>日本瓦斯(株)_メニューB(残差)</v>
      </c>
      <c r="BB769" s="52">
        <f t="shared" si="42"/>
        <v>0.43099999999999999</v>
      </c>
      <c r="BD769" s="52" t="str">
        <f>IF(参照!L769="","",参照!L769)</f>
        <v/>
      </c>
    </row>
    <row r="770" spans="47:56">
      <c r="AU770" s="52" t="str">
        <f>IF(参照!A770="","",参照!A770)</f>
        <v/>
      </c>
      <c r="AV770" s="52" t="str">
        <f>IF(参照!B770="","",参照!B770)</f>
        <v/>
      </c>
      <c r="AW770" s="52" t="str">
        <f>IF(参照!C770="","",参照!C770)</f>
        <v/>
      </c>
      <c r="AX770" s="52" t="str">
        <f>IF(参照!D770="","",参照!D770)</f>
        <v>(参考値)事業者全体</v>
      </c>
      <c r="AY770" s="52">
        <f>IF(参照!E770="","",参照!E770)</f>
        <v>4.95E-4</v>
      </c>
      <c r="AZ770" s="52" t="str">
        <f>IF(参照!F770="","",参照!F770)</f>
        <v>日本瓦斯(株)</v>
      </c>
      <c r="BA770" s="52" t="str">
        <f>IF(参照!G770="","",参照!G770)</f>
        <v>日本瓦斯(株)_(参考値)事業者全体</v>
      </c>
      <c r="BB770" s="52">
        <f t="shared" si="42"/>
        <v>0.495</v>
      </c>
      <c r="BD770" s="52" t="str">
        <f>IF(参照!L770="","",参照!L770)</f>
        <v/>
      </c>
    </row>
    <row r="771" spans="47:56">
      <c r="AU771" s="52" t="str">
        <f>IF(参照!A771="","",参照!A771)</f>
        <v>A0441</v>
      </c>
      <c r="AV771" s="52" t="str">
        <f>IF(参照!B771="","",参照!B771)</f>
        <v>(株)内藤工業所</v>
      </c>
      <c r="AW771" s="52">
        <f>IF(参照!C771="","",参照!C771)</f>
        <v>5.0799999999999999E-4</v>
      </c>
      <c r="AX771" s="52" t="str">
        <f>IF(参照!D771="","",参照!D771)</f>
        <v/>
      </c>
      <c r="AY771" s="52">
        <f>IF(参照!E771="","",参照!E771)</f>
        <v>4.5199999999999998E-4</v>
      </c>
      <c r="AZ771" s="52" t="str">
        <f>IF(参照!F771="","",参照!F771)</f>
        <v>(株)内藤工業所</v>
      </c>
      <c r="BA771" s="52" t="str">
        <f>IF(参照!G771="","",参照!G771)</f>
        <v>(株)内藤工業所_</v>
      </c>
      <c r="BB771" s="52">
        <f t="shared" si="42"/>
        <v>0.45199999999999996</v>
      </c>
      <c r="BD771" s="52" t="str">
        <f>IF(参照!L771="","",参照!L771)</f>
        <v/>
      </c>
    </row>
    <row r="772" spans="47:56">
      <c r="AU772" s="52" t="str">
        <f>IF(参照!A772="","",参照!A772)</f>
        <v>A0442</v>
      </c>
      <c r="AV772" s="52" t="str">
        <f>IF(参照!B772="","",参照!B772)</f>
        <v>(株)シグナストラスト</v>
      </c>
      <c r="AW772" s="52">
        <f>IF(参照!C772="","",参照!C772)</f>
        <v>5.2999999999999998E-4</v>
      </c>
      <c r="AX772" s="52" t="str">
        <f>IF(参照!D772="","",参照!D772)</f>
        <v/>
      </c>
      <c r="AY772" s="52">
        <f>IF(参照!E772="","",参照!E772)</f>
        <v>4.7399999999999997E-4</v>
      </c>
      <c r="AZ772" s="52" t="str">
        <f>IF(参照!F772="","",参照!F772)</f>
        <v>(株)シグナストラスト</v>
      </c>
      <c r="BA772" s="52" t="str">
        <f>IF(参照!G772="","",参照!G772)</f>
        <v>(株)シグナストラスト_</v>
      </c>
      <c r="BB772" s="52">
        <f t="shared" si="42"/>
        <v>0.47399999999999998</v>
      </c>
      <c r="BD772" s="52" t="str">
        <f>IF(参照!L772="","",参照!L772)</f>
        <v/>
      </c>
    </row>
    <row r="773" spans="47:56">
      <c r="AU773" s="52" t="str">
        <f>IF(参照!A773="","",参照!A773)</f>
        <v>A0443</v>
      </c>
      <c r="AV773" s="52" t="str">
        <f>IF(参照!B773="","",参照!B773)</f>
        <v>ゲーテハウス(株)</v>
      </c>
      <c r="AW773" s="52">
        <f>IF(参照!C773="","",参照!C773)</f>
        <v>4.8899999999999996E-4</v>
      </c>
      <c r="AX773" s="52" t="str">
        <f>IF(参照!D773="","",参照!D773)</f>
        <v/>
      </c>
      <c r="AY773" s="52">
        <f>IF(参照!E773="","",参照!E773)</f>
        <v>5.1199999999999998E-4</v>
      </c>
      <c r="AZ773" s="52" t="str">
        <f>IF(参照!F773="","",参照!F773)</f>
        <v>ゲーテハウス(株)</v>
      </c>
      <c r="BA773" s="52" t="str">
        <f>IF(参照!G773="","",参照!G773)</f>
        <v>ゲーテハウス(株)_</v>
      </c>
      <c r="BB773" s="52">
        <f t="shared" ref="BB773:BB836" si="43">AY773*1000</f>
        <v>0.51200000000000001</v>
      </c>
      <c r="BD773" s="52" t="str">
        <f>IF(参照!L773="","",参照!L773)</f>
        <v/>
      </c>
    </row>
    <row r="774" spans="47:56">
      <c r="AU774" s="52" t="str">
        <f>IF(参照!A774="","",参照!A774)</f>
        <v>A0445</v>
      </c>
      <c r="AV774" s="52" t="str">
        <f>IF(参照!B774="","",参照!B774)</f>
        <v>岩手電力(株)</v>
      </c>
      <c r="AW774" s="52">
        <f>IF(参照!C774="","",参照!C774)</f>
        <v>5.22E-4</v>
      </c>
      <c r="AX774" s="52" t="str">
        <f>IF(参照!D774="","",参照!D774)</f>
        <v/>
      </c>
      <c r="AY774" s="52">
        <f>IF(参照!E774="","",参照!E774)</f>
        <v>5.0799999999999999E-4</v>
      </c>
      <c r="AZ774" s="52" t="str">
        <f>IF(参照!F774="","",参照!F774)</f>
        <v>岩手電力(株)</v>
      </c>
      <c r="BA774" s="52" t="str">
        <f>IF(参照!G774="","",参照!G774)</f>
        <v>岩手電力(株)_</v>
      </c>
      <c r="BB774" s="52">
        <f t="shared" si="43"/>
        <v>0.50800000000000001</v>
      </c>
      <c r="BD774" s="52" t="str">
        <f>IF(参照!L774="","",参照!L774)</f>
        <v/>
      </c>
    </row>
    <row r="775" spans="47:56">
      <c r="AU775" s="52" t="str">
        <f>IF(参照!A775="","",参照!A775)</f>
        <v>A0446</v>
      </c>
      <c r="AV775" s="52" t="str">
        <f>IF(参照!B775="","",参照!B775)</f>
        <v>ＪＰエネルギー(株)</v>
      </c>
      <c r="AW775" s="52">
        <f>IF(参照!C775="","",参照!C775)</f>
        <v>4.95E-4</v>
      </c>
      <c r="AX775" s="52" t="str">
        <f>IF(参照!D775="","",参照!D775)</f>
        <v/>
      </c>
      <c r="AY775" s="52">
        <f>IF(参照!E775="","",参照!E775)</f>
        <v>5.3899999999999998E-4</v>
      </c>
      <c r="AZ775" s="52" t="str">
        <f>IF(参照!F775="","",参照!F775)</f>
        <v>ＪＰエネルギー(株)</v>
      </c>
      <c r="BA775" s="52" t="str">
        <f>IF(参照!G775="","",参照!G775)</f>
        <v>ＪＰエネルギー(株)_</v>
      </c>
      <c r="BB775" s="52">
        <f t="shared" si="43"/>
        <v>0.53900000000000003</v>
      </c>
      <c r="BD775" s="52" t="str">
        <f>IF(参照!L775="","",参照!L775)</f>
        <v/>
      </c>
    </row>
    <row r="776" spans="47:56">
      <c r="AU776" s="52" t="str">
        <f>IF(参照!A776="","",参照!A776)</f>
        <v>A0447</v>
      </c>
      <c r="AV776" s="52" t="str">
        <f>IF(参照!B776="","",参照!B776)</f>
        <v>兵庫電力(株)</v>
      </c>
      <c r="AW776" s="52">
        <f>IF(参照!C776="","",参照!C776)</f>
        <v>4.7600000000000002E-4</v>
      </c>
      <c r="AX776" s="52" t="str">
        <f>IF(参照!D776="","",参照!D776)</f>
        <v/>
      </c>
      <c r="AY776" s="52">
        <f>IF(参照!E776="","",参照!E776)</f>
        <v>4.2000000000000002E-4</v>
      </c>
      <c r="AZ776" s="52" t="str">
        <f>IF(参照!F776="","",参照!F776)</f>
        <v>兵庫電力(株)</v>
      </c>
      <c r="BA776" s="52" t="str">
        <f>IF(参照!G776="","",参照!G776)</f>
        <v>兵庫電力(株)_</v>
      </c>
      <c r="BB776" s="52">
        <f t="shared" si="43"/>
        <v>0.42000000000000004</v>
      </c>
      <c r="BD776" s="52" t="str">
        <f>IF(参照!L776="","",参照!L776)</f>
        <v/>
      </c>
    </row>
    <row r="777" spans="47:56">
      <c r="AU777" s="52" t="str">
        <f>IF(参照!A777="","",参照!A777)</f>
        <v>A0448</v>
      </c>
      <c r="AV777" s="52" t="str">
        <f>IF(参照!B777="","",参照!B777)</f>
        <v>大和ライフエナジア(株)</v>
      </c>
      <c r="AW777" s="52">
        <f>IF(参照!C777="","",参照!C777)</f>
        <v>4.7600000000000002E-4</v>
      </c>
      <c r="AX777" s="52" t="str">
        <f>IF(参照!D777="","",参照!D777)</f>
        <v>メニューA</v>
      </c>
      <c r="AY777" s="52">
        <f>IF(参照!E777="","",参照!E777)</f>
        <v>0</v>
      </c>
      <c r="AZ777" s="52" t="str">
        <f>IF(参照!F777="","",参照!F777)</f>
        <v>大和ライフエナジア(株)</v>
      </c>
      <c r="BA777" s="52" t="str">
        <f>IF(参照!G777="","",参照!G777)</f>
        <v>大和ライフエナジア(株)_メニューA</v>
      </c>
      <c r="BB777" s="52">
        <f t="shared" si="43"/>
        <v>0</v>
      </c>
      <c r="BD777" s="52" t="str">
        <f>IF(参照!L777="","",参照!L777)</f>
        <v/>
      </c>
    </row>
    <row r="778" spans="47:56">
      <c r="AU778" s="52" t="str">
        <f>IF(参照!A778="","",参照!A778)</f>
        <v/>
      </c>
      <c r="AV778" s="52" t="str">
        <f>IF(参照!B778="","",参照!B778)</f>
        <v/>
      </c>
      <c r="AW778" s="52" t="str">
        <f>IF(参照!C778="","",参照!C778)</f>
        <v/>
      </c>
      <c r="AX778" s="52" t="str">
        <f>IF(参照!D778="","",参照!D778)</f>
        <v>メニューB(残差)</v>
      </c>
      <c r="AY778" s="52">
        <f>IF(参照!E778="","",参照!E778)</f>
        <v>4.2400000000000001E-4</v>
      </c>
      <c r="AZ778" s="52" t="str">
        <f>IF(参照!F778="","",参照!F778)</f>
        <v>大和ライフエナジア(株)</v>
      </c>
      <c r="BA778" s="52" t="str">
        <f>IF(参照!G778="","",参照!G778)</f>
        <v>大和ライフエナジア(株)_メニューB(残差)</v>
      </c>
      <c r="BB778" s="52">
        <f t="shared" si="43"/>
        <v>0.42399999999999999</v>
      </c>
      <c r="BD778" s="52" t="str">
        <f>IF(参照!L778="","",参照!L778)</f>
        <v/>
      </c>
    </row>
    <row r="779" spans="47:56">
      <c r="AU779" s="52" t="str">
        <f>IF(参照!A779="","",参照!A779)</f>
        <v/>
      </c>
      <c r="AV779" s="52" t="str">
        <f>IF(参照!B779="","",参照!B779)</f>
        <v/>
      </c>
      <c r="AW779" s="52" t="str">
        <f>IF(参照!C779="","",参照!C779)</f>
        <v/>
      </c>
      <c r="AX779" s="52" t="str">
        <f>IF(参照!D779="","",参照!D779)</f>
        <v>(参考値)事業者全体</v>
      </c>
      <c r="AY779" s="52">
        <f>IF(参照!E779="","",参照!E779)</f>
        <v>4.26E-4</v>
      </c>
      <c r="AZ779" s="52" t="str">
        <f>IF(参照!F779="","",参照!F779)</f>
        <v>大和ライフエナジア(株)</v>
      </c>
      <c r="BA779" s="52" t="str">
        <f>IF(参照!G779="","",参照!G779)</f>
        <v>大和ライフエナジア(株)_(参考値)事業者全体</v>
      </c>
      <c r="BB779" s="52">
        <f t="shared" si="43"/>
        <v>0.42599999999999999</v>
      </c>
      <c r="BD779" s="52" t="str">
        <f>IF(参照!L779="","",参照!L779)</f>
        <v/>
      </c>
    </row>
    <row r="780" spans="47:56">
      <c r="AU780" s="52" t="str">
        <f>IF(参照!A780="","",参照!A780)</f>
        <v>A0451</v>
      </c>
      <c r="AV780" s="52" t="str">
        <f>IF(参照!B780="","",参照!B780)</f>
        <v>Ｃｏｃｏテラスたがわ(株)</v>
      </c>
      <c r="AW780" s="52">
        <f>IF(参照!C780="","",参照!C780)</f>
        <v>3.2499999999999999E-4</v>
      </c>
      <c r="AX780" s="52" t="str">
        <f>IF(参照!D780="","",参照!D780)</f>
        <v/>
      </c>
      <c r="AY780" s="52">
        <f>IF(参照!E780="","",参照!E780)</f>
        <v>3.1100000000000002E-4</v>
      </c>
      <c r="AZ780" s="52" t="str">
        <f>IF(参照!F780="","",参照!F780)</f>
        <v>Ｃｏｃｏテラスたがわ(株)</v>
      </c>
      <c r="BA780" s="52" t="str">
        <f>IF(参照!G780="","",参照!G780)</f>
        <v>Ｃｏｃｏテラスたがわ(株)_</v>
      </c>
      <c r="BB780" s="52">
        <f t="shared" si="43"/>
        <v>0.311</v>
      </c>
      <c r="BD780" s="52" t="str">
        <f>IF(参照!L780="","",参照!L780)</f>
        <v/>
      </c>
    </row>
    <row r="781" spans="47:56">
      <c r="AU781" s="52" t="str">
        <f>IF(参照!A781="","",参照!A781)</f>
        <v>A0452</v>
      </c>
      <c r="AV781" s="52" t="str">
        <f>IF(参照!B781="","",参照!B781)</f>
        <v>東北電力エナジートレーディング(株)</v>
      </c>
      <c r="AW781" s="52" t="str">
        <f>IF(参照!C781="","",参照!C781)</f>
        <v>0.000453※</v>
      </c>
      <c r="AX781" s="52" t="str">
        <f>IF(参照!D781="","",参照!D781)</f>
        <v/>
      </c>
      <c r="AY781" s="52">
        <f>IF(参照!E781="","",参照!E781)</f>
        <v>4.5300000000000001E-4</v>
      </c>
      <c r="AZ781" s="52" t="str">
        <f>IF(参照!F781="","",参照!F781)</f>
        <v>東北電力エナジートレーディング(株)</v>
      </c>
      <c r="BA781" s="52" t="str">
        <f>IF(参照!G781="","",参照!G781)</f>
        <v>東北電力エナジートレーディング(株)_</v>
      </c>
      <c r="BB781" s="52">
        <f t="shared" si="43"/>
        <v>0.45300000000000001</v>
      </c>
      <c r="BD781" s="52" t="str">
        <f>IF(参照!L781="","",参照!L781)</f>
        <v/>
      </c>
    </row>
    <row r="782" spans="47:56">
      <c r="AU782" s="52" t="str">
        <f>IF(参照!A782="","",参照!A782)</f>
        <v>A0453</v>
      </c>
      <c r="AV782" s="52" t="str">
        <f>IF(参照!B782="","",参照!B782)</f>
        <v>(株)横浜環境デザイン</v>
      </c>
      <c r="AW782" s="52">
        <f>IF(参照!C782="","",参照!C782)</f>
        <v>3.8900000000000002E-4</v>
      </c>
      <c r="AX782" s="52" t="str">
        <f>IF(参照!D782="","",参照!D782)</f>
        <v>メニューA</v>
      </c>
      <c r="AY782" s="52">
        <f>IF(参照!E782="","",参照!E782)</f>
        <v>0</v>
      </c>
      <c r="AZ782" s="52" t="str">
        <f>IF(参照!F782="","",参照!F782)</f>
        <v>(株)横浜環境デザイン</v>
      </c>
      <c r="BA782" s="52" t="str">
        <f>IF(参照!G782="","",参照!G782)</f>
        <v>(株)横浜環境デザイン_メニューA</v>
      </c>
      <c r="BB782" s="52">
        <f t="shared" si="43"/>
        <v>0</v>
      </c>
      <c r="BD782" s="52" t="str">
        <f>IF(参照!L782="","",参照!L782)</f>
        <v/>
      </c>
    </row>
    <row r="783" spans="47:56">
      <c r="AU783" s="52" t="str">
        <f>IF(参照!A783="","",参照!A783)</f>
        <v/>
      </c>
      <c r="AV783" s="52" t="str">
        <f>IF(参照!B783="","",参照!B783)</f>
        <v/>
      </c>
      <c r="AW783" s="52" t="str">
        <f>IF(参照!C783="","",参照!C783)</f>
        <v/>
      </c>
      <c r="AX783" s="52" t="str">
        <f>IF(参照!D783="","",参照!D783)</f>
        <v>メニューB(残差)</v>
      </c>
      <c r="AY783" s="52">
        <f>IF(参照!E783="","",参照!E783)</f>
        <v>4.46E-4</v>
      </c>
      <c r="AZ783" s="52" t="str">
        <f>IF(参照!F783="","",参照!F783)</f>
        <v>(株)横浜環境デザイン</v>
      </c>
      <c r="BA783" s="52" t="str">
        <f>IF(参照!G783="","",参照!G783)</f>
        <v>(株)横浜環境デザイン_メニューB(残差)</v>
      </c>
      <c r="BB783" s="52">
        <f t="shared" si="43"/>
        <v>0.44600000000000001</v>
      </c>
      <c r="BD783" s="52" t="str">
        <f>IF(参照!L783="","",参照!L783)</f>
        <v/>
      </c>
    </row>
    <row r="784" spans="47:56">
      <c r="AU784" s="52" t="str">
        <f>IF(参照!A784="","",参照!A784)</f>
        <v/>
      </c>
      <c r="AV784" s="52" t="str">
        <f>IF(参照!B784="","",参照!B784)</f>
        <v/>
      </c>
      <c r="AW784" s="52" t="str">
        <f>IF(参照!C784="","",参照!C784)</f>
        <v/>
      </c>
      <c r="AX784" s="52" t="str">
        <f>IF(参照!D784="","",参照!D784)</f>
        <v>(参考値)事業者全体</v>
      </c>
      <c r="AY784" s="52">
        <f>IF(参照!E784="","",参照!E784)</f>
        <v>4.6000000000000001E-4</v>
      </c>
      <c r="AZ784" s="52" t="str">
        <f>IF(参照!F784="","",参照!F784)</f>
        <v>(株)横浜環境デザイン</v>
      </c>
      <c r="BA784" s="52" t="str">
        <f>IF(参照!G784="","",参照!G784)</f>
        <v>(株)横浜環境デザイン_(参考値)事業者全体</v>
      </c>
      <c r="BB784" s="52">
        <f t="shared" si="43"/>
        <v>0.46</v>
      </c>
      <c r="BD784" s="52" t="str">
        <f>IF(参照!L784="","",参照!L784)</f>
        <v/>
      </c>
    </row>
    <row r="785" spans="47:56">
      <c r="AU785" s="52" t="str">
        <f>IF(参照!A785="","",参照!A785)</f>
        <v>A0454</v>
      </c>
      <c r="AV785" s="52" t="str">
        <f>IF(参照!B785="","",参照!B785)</f>
        <v>(株)まち未来製作所</v>
      </c>
      <c r="AW785" s="52">
        <f>IF(参照!C785="","",参照!C785)</f>
        <v>3.0200000000000002E-4</v>
      </c>
      <c r="AX785" s="52" t="str">
        <f>IF(参照!D785="","",参照!D785)</f>
        <v/>
      </c>
      <c r="AY785" s="52">
        <f>IF(参照!E785="","",参照!E785)</f>
        <v>5.2899999999999996E-4</v>
      </c>
      <c r="AZ785" s="52" t="str">
        <f>IF(参照!F785="","",参照!F785)</f>
        <v>(株)まち未来製作所</v>
      </c>
      <c r="BA785" s="52" t="str">
        <f>IF(参照!G785="","",参照!G785)</f>
        <v>(株)まち未来製作所_</v>
      </c>
      <c r="BB785" s="52">
        <f t="shared" si="43"/>
        <v>0.52899999999999991</v>
      </c>
      <c r="BD785" s="52" t="str">
        <f>IF(参照!L785="","",参照!L785)</f>
        <v/>
      </c>
    </row>
    <row r="786" spans="47:56">
      <c r="AU786" s="52" t="str">
        <f>IF(参照!A786="","",参照!A786)</f>
        <v>A0455</v>
      </c>
      <c r="AV786" s="52" t="str">
        <f>IF(参照!B786="","",参照!B786)</f>
        <v>ＴＲＥＮＤＥ(株)</v>
      </c>
      <c r="AW786" s="52">
        <f>IF(参照!C786="","",参照!C786)</f>
        <v>4.9399999999999997E-4</v>
      </c>
      <c r="AX786" s="52" t="str">
        <f>IF(参照!D786="","",参照!D786)</f>
        <v/>
      </c>
      <c r="AY786" s="52">
        <f>IF(参照!E786="","",参照!E786)</f>
        <v>4.8799999999999999E-4</v>
      </c>
      <c r="AZ786" s="52" t="str">
        <f>IF(参照!F786="","",参照!F786)</f>
        <v>ＴＲＥＮＤＥ(株)</v>
      </c>
      <c r="BA786" s="52" t="str">
        <f>IF(参照!G786="","",参照!G786)</f>
        <v>ＴＲＥＮＤＥ(株)_</v>
      </c>
      <c r="BB786" s="52">
        <f t="shared" si="43"/>
        <v>0.48799999999999999</v>
      </c>
      <c r="BD786" s="52" t="str">
        <f>IF(参照!L786="","",参照!L786)</f>
        <v/>
      </c>
    </row>
    <row r="787" spans="47:56">
      <c r="AU787" s="52" t="str">
        <f>IF(参照!A787="","",参照!A787)</f>
        <v>A0456</v>
      </c>
      <c r="AV787" s="52" t="str">
        <f>IF(参照!B787="","",参照!B787)</f>
        <v>(株)どさんこパワー</v>
      </c>
      <c r="AW787" s="52">
        <f>IF(参照!C787="","",参照!C787)</f>
        <v>5.0500000000000002E-4</v>
      </c>
      <c r="AX787" s="52" t="str">
        <f>IF(参照!D787="","",参照!D787)</f>
        <v>メニューA</v>
      </c>
      <c r="AY787" s="52">
        <f>IF(参照!E787="","",参照!E787)</f>
        <v>0</v>
      </c>
      <c r="AZ787" s="52" t="str">
        <f>IF(参照!F787="","",参照!F787)</f>
        <v>(株)どさんこパワー</v>
      </c>
      <c r="BA787" s="52" t="str">
        <f>IF(参照!G787="","",参照!G787)</f>
        <v>(株)どさんこパワー_メニューA</v>
      </c>
      <c r="BB787" s="52">
        <f t="shared" si="43"/>
        <v>0</v>
      </c>
      <c r="BD787" s="52" t="str">
        <f>IF(参照!L787="","",参照!L787)</f>
        <v/>
      </c>
    </row>
    <row r="788" spans="47:56">
      <c r="AU788" s="52" t="str">
        <f>IF(参照!A788="","",参照!A788)</f>
        <v/>
      </c>
      <c r="AV788" s="52" t="str">
        <f>IF(参照!B788="","",参照!B788)</f>
        <v/>
      </c>
      <c r="AW788" s="52" t="str">
        <f>IF(参照!C788="","",参照!C788)</f>
        <v/>
      </c>
      <c r="AX788" s="52" t="str">
        <f>IF(参照!D788="","",参照!D788)</f>
        <v>メニューB(残差)</v>
      </c>
      <c r="AY788" s="52">
        <f>IF(参照!E788="","",参照!E788)</f>
        <v>5.5800000000000001E-4</v>
      </c>
      <c r="AZ788" s="52" t="str">
        <f>IF(参照!F788="","",参照!F788)</f>
        <v>(株)どさんこパワー</v>
      </c>
      <c r="BA788" s="52" t="str">
        <f>IF(参照!G788="","",参照!G788)</f>
        <v>(株)どさんこパワー_メニューB(残差)</v>
      </c>
      <c r="BB788" s="52">
        <f t="shared" si="43"/>
        <v>0.55800000000000005</v>
      </c>
      <c r="BD788" s="52" t="str">
        <f>IF(参照!L788="","",参照!L788)</f>
        <v/>
      </c>
    </row>
    <row r="789" spans="47:56">
      <c r="AU789" s="52" t="str">
        <f>IF(参照!A789="","",参照!A789)</f>
        <v/>
      </c>
      <c r="AV789" s="52" t="str">
        <f>IF(参照!B789="","",参照!B789)</f>
        <v/>
      </c>
      <c r="AW789" s="52" t="str">
        <f>IF(参照!C789="","",参照!C789)</f>
        <v/>
      </c>
      <c r="AX789" s="52" t="str">
        <f>IF(参照!D789="","",参照!D789)</f>
        <v>(参考値)事業者全体</v>
      </c>
      <c r="AY789" s="52">
        <f>IF(参照!E789="","",参照!E789)</f>
        <v>5.3600000000000002E-4</v>
      </c>
      <c r="AZ789" s="52" t="str">
        <f>IF(参照!F789="","",参照!F789)</f>
        <v>(株)どさんこパワー</v>
      </c>
      <c r="BA789" s="52" t="str">
        <f>IF(参照!G789="","",参照!G789)</f>
        <v>(株)どさんこパワー_(参考値)事業者全体</v>
      </c>
      <c r="BB789" s="52">
        <f t="shared" si="43"/>
        <v>0.53600000000000003</v>
      </c>
      <c r="BD789" s="52" t="str">
        <f>IF(参照!L789="","",参照!L789)</f>
        <v/>
      </c>
    </row>
    <row r="790" spans="47:56">
      <c r="AU790" s="52" t="str">
        <f>IF(参照!A790="","",参照!A790)</f>
        <v>A0457</v>
      </c>
      <c r="AV790" s="52" t="str">
        <f>IF(参照!B790="","",参照!B790)</f>
        <v>トリニティエナジー(株)</v>
      </c>
      <c r="AW790" s="52">
        <f>IF(参照!C790="","",参照!C790)</f>
        <v>4.5900000000000004E-4</v>
      </c>
      <c r="AX790" s="52" t="str">
        <f>IF(参照!D790="","",参照!D790)</f>
        <v/>
      </c>
      <c r="AY790" s="52">
        <f>IF(参照!E790="","",参照!E790)</f>
        <v>4.7299999999999995E-4</v>
      </c>
      <c r="AZ790" s="52" t="str">
        <f>IF(参照!F790="","",参照!F790)</f>
        <v>トリニティエナジー(株)</v>
      </c>
      <c r="BA790" s="52" t="str">
        <f>IF(参照!G790="","",参照!G790)</f>
        <v>トリニティエナジー(株)_</v>
      </c>
      <c r="BB790" s="52">
        <f t="shared" si="43"/>
        <v>0.47299999999999998</v>
      </c>
      <c r="BD790" s="52" t="str">
        <f>IF(参照!L790="","",参照!L790)</f>
        <v/>
      </c>
    </row>
    <row r="791" spans="47:56">
      <c r="AU791" s="52" t="str">
        <f>IF(参照!A791="","",参照!A791)</f>
        <v>A0458</v>
      </c>
      <c r="AV791" s="52" t="str">
        <f>IF(参照!B791="","",参照!B791)</f>
        <v>ワンワールドエナジー(株)(旧：(株)地方創生テクノロジーラボ)</v>
      </c>
      <c r="AW791" s="52">
        <f>IF(参照!C791="","",参照!C791)</f>
        <v>4.6500000000000003E-4</v>
      </c>
      <c r="AX791" s="52" t="str">
        <f>IF(参照!D791="","",参照!D791)</f>
        <v/>
      </c>
      <c r="AY791" s="52">
        <f>IF(参照!E791="","",参照!E791)</f>
        <v>4.35E-4</v>
      </c>
      <c r="AZ791" s="52" t="str">
        <f>IF(参照!F791="","",参照!F791)</f>
        <v>ワンワールドエナジー(株)(旧：(株)地方創生テクノロジーラボ)</v>
      </c>
      <c r="BA791" s="52" t="str">
        <f>IF(参照!G791="","",参照!G791)</f>
        <v>ワンワールドエナジー(株)(旧：(株)地方創生テクノロジーラボ)_</v>
      </c>
      <c r="BB791" s="52">
        <f t="shared" si="43"/>
        <v>0.435</v>
      </c>
      <c r="BD791" s="52" t="str">
        <f>IF(参照!L791="","",参照!L791)</f>
        <v/>
      </c>
    </row>
    <row r="792" spans="47:56">
      <c r="AU792" s="52" t="str">
        <f>IF(参照!A792="","",参照!A792)</f>
        <v>A0459</v>
      </c>
      <c r="AV792" s="52" t="str">
        <f>IF(参照!B792="","",参照!B792)</f>
        <v>みなとみらい電力(株)</v>
      </c>
      <c r="AW792" s="52">
        <f>IF(参照!C792="","",参照!C792)</f>
        <v>4.9399999999999997E-4</v>
      </c>
      <c r="AX792" s="52" t="str">
        <f>IF(参照!D792="","",参照!D792)</f>
        <v/>
      </c>
      <c r="AY792" s="52">
        <f>IF(参照!E792="","",参照!E792)</f>
        <v>5.1599999999999997E-4</v>
      </c>
      <c r="AZ792" s="52" t="str">
        <f>IF(参照!F792="","",参照!F792)</f>
        <v>みなとみらい電力(株)</v>
      </c>
      <c r="BA792" s="52" t="str">
        <f>IF(参照!G792="","",参照!G792)</f>
        <v>みなとみらい電力(株)_</v>
      </c>
      <c r="BB792" s="52">
        <f t="shared" si="43"/>
        <v>0.51600000000000001</v>
      </c>
      <c r="BD792" s="52" t="str">
        <f>IF(参照!L792="","",参照!L792)</f>
        <v/>
      </c>
    </row>
    <row r="793" spans="47:56">
      <c r="AU793" s="52" t="str">
        <f>IF(参照!A793="","",参照!A793)</f>
        <v>A0461</v>
      </c>
      <c r="AV793" s="52" t="str">
        <f>IF(参照!B793="","",参照!B793)</f>
        <v>(株)ＬＩＸＩＬ　ＴＥＰＣＯ　スマートパートナーズ</v>
      </c>
      <c r="AW793" s="52">
        <f>IF(参照!C793="","",参照!C793)</f>
        <v>4.9700000000000005E-4</v>
      </c>
      <c r="AX793" s="52" t="str">
        <f>IF(参照!D793="","",参照!D793)</f>
        <v>メニューA</v>
      </c>
      <c r="AY793" s="52">
        <f>IF(参照!E793="","",参照!E793)</f>
        <v>0</v>
      </c>
      <c r="AZ793" s="52" t="str">
        <f>IF(参照!F793="","",参照!F793)</f>
        <v>(株)ＬＩＸＩＬ　ＴＥＰＣＯ　スマートパートナーズ</v>
      </c>
      <c r="BA793" s="52" t="str">
        <f>IF(参照!G793="","",参照!G793)</f>
        <v>(株)ＬＩＸＩＬ　ＴＥＰＣＯ　スマートパートナーズ_メニューA</v>
      </c>
      <c r="BB793" s="52">
        <f t="shared" si="43"/>
        <v>0</v>
      </c>
      <c r="BD793" s="52" t="str">
        <f>IF(参照!L793="","",参照!L793)</f>
        <v/>
      </c>
    </row>
    <row r="794" spans="47:56">
      <c r="AU794" s="52" t="str">
        <f>IF(参照!A794="","",参照!A794)</f>
        <v/>
      </c>
      <c r="AV794" s="52" t="str">
        <f>IF(参照!B794="","",参照!B794)</f>
        <v/>
      </c>
      <c r="AW794" s="52" t="str">
        <f>IF(参照!C794="","",参照!C794)</f>
        <v/>
      </c>
      <c r="AX794" s="52" t="str">
        <f>IF(参照!D794="","",参照!D794)</f>
        <v>メニューB</v>
      </c>
      <c r="AY794" s="52">
        <f>IF(参照!E794="","",参照!E794)</f>
        <v>2.0100000000000001E-4</v>
      </c>
      <c r="AZ794" s="52" t="str">
        <f>IF(参照!F794="","",参照!F794)</f>
        <v>(株)ＬＩＸＩＬ　ＴＥＰＣＯ　スマートパートナーズ</v>
      </c>
      <c r="BA794" s="52" t="str">
        <f>IF(参照!G794="","",参照!G794)</f>
        <v>(株)ＬＩＸＩＬ　ＴＥＰＣＯ　スマートパートナーズ_メニューB</v>
      </c>
      <c r="BB794" s="52">
        <f t="shared" si="43"/>
        <v>0.20100000000000001</v>
      </c>
      <c r="BD794" s="52" t="str">
        <f>IF(参照!L794="","",参照!L794)</f>
        <v/>
      </c>
    </row>
    <row r="795" spans="47:56">
      <c r="AU795" s="52" t="str">
        <f>IF(参照!A795="","",参照!A795)</f>
        <v/>
      </c>
      <c r="AV795" s="52" t="str">
        <f>IF(参照!B795="","",参照!B795)</f>
        <v/>
      </c>
      <c r="AW795" s="52" t="str">
        <f>IF(参照!C795="","",参照!C795)</f>
        <v/>
      </c>
      <c r="AX795" s="52" t="str">
        <f>IF(参照!D795="","",参照!D795)</f>
        <v>メニューC(残差)</v>
      </c>
      <c r="AY795" s="52">
        <f>IF(参照!E795="","",参照!E795)</f>
        <v>5.2900000000000006E-4</v>
      </c>
      <c r="AZ795" s="52" t="str">
        <f>IF(参照!F795="","",参照!F795)</f>
        <v>(株)ＬＩＸＩＬ　ＴＥＰＣＯ　スマートパートナーズ</v>
      </c>
      <c r="BA795" s="52" t="str">
        <f>IF(参照!G795="","",参照!G795)</f>
        <v>(株)ＬＩＸＩＬ　ＴＥＰＣＯ　スマートパートナーズ_メニューC(残差)</v>
      </c>
      <c r="BB795" s="52">
        <f t="shared" si="43"/>
        <v>0.52900000000000003</v>
      </c>
      <c r="BD795" s="52" t="str">
        <f>IF(参照!L795="","",参照!L795)</f>
        <v/>
      </c>
    </row>
    <row r="796" spans="47:56">
      <c r="AU796" s="52" t="str">
        <f>IF(参照!A796="","",参照!A796)</f>
        <v/>
      </c>
      <c r="AV796" s="52" t="str">
        <f>IF(参照!B796="","",参照!B796)</f>
        <v/>
      </c>
      <c r="AW796" s="52" t="str">
        <f>IF(参照!C796="","",参照!C796)</f>
        <v/>
      </c>
      <c r="AX796" s="52" t="str">
        <f>IF(参照!D796="","",参照!D796)</f>
        <v>(参考値)事業者全体</v>
      </c>
      <c r="AY796" s="52">
        <f>IF(参照!E796="","",参照!E796)</f>
        <v>4.9200000000000003E-4</v>
      </c>
      <c r="AZ796" s="52" t="str">
        <f>IF(参照!F796="","",参照!F796)</f>
        <v>(株)ＬＩＸＩＬ　ＴＥＰＣＯ　スマートパートナーズ</v>
      </c>
      <c r="BA796" s="52" t="str">
        <f>IF(参照!G796="","",参照!G796)</f>
        <v>(株)ＬＩＸＩＬ　ＴＥＰＣＯ　スマートパートナーズ_(参考値)事業者全体</v>
      </c>
      <c r="BB796" s="52">
        <f t="shared" si="43"/>
        <v>0.49200000000000005</v>
      </c>
      <c r="BD796" s="52" t="str">
        <f>IF(参照!L796="","",参照!L796)</f>
        <v/>
      </c>
    </row>
    <row r="797" spans="47:56">
      <c r="AU797" s="52" t="str">
        <f>IF(参照!A797="","",参照!A797)</f>
        <v>A0463</v>
      </c>
      <c r="AV797" s="52" t="str">
        <f>IF(参照!B797="","",参照!B797)</f>
        <v>(株)ＮＥＸＴ　ＯＮＥ</v>
      </c>
      <c r="AW797" s="52">
        <f>IF(参照!C797="","",参照!C797)</f>
        <v>5.31E-4</v>
      </c>
      <c r="AX797" s="52" t="str">
        <f>IF(参照!D797="","",参照!D797)</f>
        <v/>
      </c>
      <c r="AY797" s="52">
        <f>IF(参照!E797="","",参照!E797)</f>
        <v>5.1400000000000003E-4</v>
      </c>
      <c r="AZ797" s="52" t="str">
        <f>IF(参照!F797="","",参照!F797)</f>
        <v>(株)ＮＥＸＴ　ＯＮＥ</v>
      </c>
      <c r="BA797" s="52" t="str">
        <f>IF(参照!G797="","",参照!G797)</f>
        <v>(株)ＮＥＸＴ　ＯＮＥ_</v>
      </c>
      <c r="BB797" s="52">
        <f t="shared" si="43"/>
        <v>0.51400000000000001</v>
      </c>
      <c r="BD797" s="52" t="str">
        <f>IF(参照!L797="","",参照!L797)</f>
        <v/>
      </c>
    </row>
    <row r="798" spans="47:56">
      <c r="AU798" s="52" t="str">
        <f>IF(参照!A798="","",参照!A798)</f>
        <v>A0465</v>
      </c>
      <c r="AV798" s="52" t="str">
        <f>IF(参照!B798="","",参照!B798)</f>
        <v>(株)ユビニティー</v>
      </c>
      <c r="AW798" s="52">
        <f>IF(参照!C798="","",参照!C798)</f>
        <v>5.8100000000000003E-4</v>
      </c>
      <c r="AX798" s="52" t="str">
        <f>IF(参照!D798="","",参照!D798)</f>
        <v/>
      </c>
      <c r="AY798" s="52">
        <f>IF(参照!E798="","",参照!E798)</f>
        <v>5.6400000000000005E-4</v>
      </c>
      <c r="AZ798" s="52" t="str">
        <f>IF(参照!F798="","",参照!F798)</f>
        <v>(株)ユビニティー</v>
      </c>
      <c r="BA798" s="52" t="str">
        <f>IF(参照!G798="","",参照!G798)</f>
        <v>(株)ユビニティー_</v>
      </c>
      <c r="BB798" s="52">
        <f t="shared" si="43"/>
        <v>0.56400000000000006</v>
      </c>
      <c r="BD798" s="52" t="str">
        <f>IF(参照!L798="","",参照!L798)</f>
        <v/>
      </c>
    </row>
    <row r="799" spans="47:56">
      <c r="AU799" s="52" t="str">
        <f>IF(参照!A799="","",参照!A799)</f>
        <v>A0466</v>
      </c>
      <c r="AV799" s="52" t="str">
        <f>IF(参照!B799="","",参照!B799)</f>
        <v>(株)宮交シティ</v>
      </c>
      <c r="AW799" s="52">
        <f>IF(参照!C799="","",参照!C799)</f>
        <v>3.2200000000000002E-4</v>
      </c>
      <c r="AX799" s="52" t="str">
        <f>IF(参照!D799="","",参照!D799)</f>
        <v/>
      </c>
      <c r="AY799" s="52">
        <f>IF(参照!E799="","",参照!E799)</f>
        <v>2.6600000000000001E-4</v>
      </c>
      <c r="AZ799" s="52" t="str">
        <f>IF(参照!F799="","",参照!F799)</f>
        <v>(株)宮交シティ</v>
      </c>
      <c r="BA799" s="52" t="str">
        <f>IF(参照!G799="","",参照!G799)</f>
        <v>(株)宮交シティ_</v>
      </c>
      <c r="BB799" s="52">
        <f t="shared" si="43"/>
        <v>0.26600000000000001</v>
      </c>
      <c r="BD799" s="52" t="str">
        <f>IF(参照!L799="","",参照!L799)</f>
        <v/>
      </c>
    </row>
    <row r="800" spans="47:56">
      <c r="AU800" s="52" t="str">
        <f>IF(参照!A800="","",参照!A800)</f>
        <v>A0467</v>
      </c>
      <c r="AV800" s="52" t="str">
        <f>IF(参照!B800="","",参照!B800)</f>
        <v>(株)アルファライズ</v>
      </c>
      <c r="AW800" s="52">
        <f>IF(参照!C800="","",参照!C800)</f>
        <v>5.1000000000000004E-4</v>
      </c>
      <c r="AX800" s="52" t="str">
        <f>IF(参照!D800="","",参照!D800)</f>
        <v/>
      </c>
      <c r="AY800" s="52">
        <f>IF(参照!E800="","",参照!E800)</f>
        <v>5.2800000000000004E-4</v>
      </c>
      <c r="AZ800" s="52" t="str">
        <f>IF(参照!F800="","",参照!F800)</f>
        <v>(株)アルファライズ</v>
      </c>
      <c r="BA800" s="52" t="str">
        <f>IF(参照!G800="","",参照!G800)</f>
        <v>(株)アルファライズ_</v>
      </c>
      <c r="BB800" s="52">
        <f t="shared" si="43"/>
        <v>0.52800000000000002</v>
      </c>
      <c r="BD800" s="52" t="str">
        <f>IF(参照!L800="","",参照!L800)</f>
        <v/>
      </c>
    </row>
    <row r="801" spans="47:56">
      <c r="AU801" s="52" t="str">
        <f>IF(参照!A801="","",参照!A801)</f>
        <v>A0468</v>
      </c>
      <c r="AV801" s="52" t="str">
        <f>IF(参照!B801="","",参照!B801)</f>
        <v>おおすみ半島スマートエネルギー(株)</v>
      </c>
      <c r="AW801" s="52">
        <f>IF(参照!C801="","",参照!C801)</f>
        <v>4.5800000000000002E-4</v>
      </c>
      <c r="AX801" s="52" t="str">
        <f>IF(参照!D801="","",参照!D801)</f>
        <v/>
      </c>
      <c r="AY801" s="52">
        <f>IF(参照!E801="","",参照!E801)</f>
        <v>4.5800000000000002E-4</v>
      </c>
      <c r="AZ801" s="52" t="str">
        <f>IF(参照!F801="","",参照!F801)</f>
        <v>おおすみ半島スマートエネルギー(株)</v>
      </c>
      <c r="BA801" s="52" t="str">
        <f>IF(参照!G801="","",参照!G801)</f>
        <v>おおすみ半島スマートエネルギー(株)_</v>
      </c>
      <c r="BB801" s="52">
        <f t="shared" si="43"/>
        <v>0.45800000000000002</v>
      </c>
      <c r="BD801" s="52" t="str">
        <f>IF(参照!L801="","",参照!L801)</f>
        <v/>
      </c>
    </row>
    <row r="802" spans="47:56">
      <c r="AU802" s="52" t="str">
        <f>IF(参照!A802="","",参照!A802)</f>
        <v>A0470</v>
      </c>
      <c r="AV802" s="52" t="str">
        <f>IF(参照!B802="","",参照!B802)</f>
        <v>おきなわコープエナジー(株)</v>
      </c>
      <c r="AW802" s="52">
        <f>IF(参照!C802="","",参照!C802)</f>
        <v>6.96E-4</v>
      </c>
      <c r="AX802" s="52" t="str">
        <f>IF(参照!D802="","",参照!D802)</f>
        <v/>
      </c>
      <c r="AY802" s="52">
        <f>IF(参照!E802="","",参照!E802)</f>
        <v>6.8300000000000001E-4</v>
      </c>
      <c r="AZ802" s="52" t="str">
        <f>IF(参照!F802="","",参照!F802)</f>
        <v>おきなわコープエナジー(株)</v>
      </c>
      <c r="BA802" s="52" t="str">
        <f>IF(参照!G802="","",参照!G802)</f>
        <v>おきなわコープエナジー(株)_</v>
      </c>
      <c r="BB802" s="52">
        <f t="shared" si="43"/>
        <v>0.68300000000000005</v>
      </c>
      <c r="BD802" s="52" t="str">
        <f>IF(参照!L802="","",参照!L802)</f>
        <v/>
      </c>
    </row>
    <row r="803" spans="47:56">
      <c r="AU803" s="52" t="str">
        <f>IF(参照!A803="","",参照!A803)</f>
        <v>A0471</v>
      </c>
      <c r="AV803" s="52" t="str">
        <f>IF(参照!B803="","",参照!B803)</f>
        <v>久慈地域エネルギー(株)</v>
      </c>
      <c r="AW803" s="52">
        <f>IF(参照!C803="","",参照!C803)</f>
        <v>4.26E-4</v>
      </c>
      <c r="AX803" s="52" t="str">
        <f>IF(参照!D803="","",参照!D803)</f>
        <v/>
      </c>
      <c r="AY803" s="52">
        <f>IF(参照!E803="","",参照!E803)</f>
        <v>4.9200000000000003E-4</v>
      </c>
      <c r="AZ803" s="52" t="str">
        <f>IF(参照!F803="","",参照!F803)</f>
        <v>久慈地域エネルギー(株)</v>
      </c>
      <c r="BA803" s="52" t="str">
        <f>IF(参照!G803="","",参照!G803)</f>
        <v>久慈地域エネルギー(株)_</v>
      </c>
      <c r="BB803" s="52">
        <f t="shared" si="43"/>
        <v>0.49200000000000005</v>
      </c>
      <c r="BD803" s="52" t="str">
        <f>IF(参照!L803="","",参照!L803)</f>
        <v/>
      </c>
    </row>
    <row r="804" spans="47:56">
      <c r="AU804" s="52" t="str">
        <f>IF(参照!A804="","",参照!A804)</f>
        <v>A0472</v>
      </c>
      <c r="AV804" s="52" t="str">
        <f>IF(参照!B804="","",参照!B804)</f>
        <v>弘前ガス(株)</v>
      </c>
      <c r="AW804" s="52">
        <f>IF(参照!C804="","",参照!C804)</f>
        <v>4.7699999999999999E-4</v>
      </c>
      <c r="AX804" s="52" t="str">
        <f>IF(参照!D804="","",参照!D804)</f>
        <v/>
      </c>
      <c r="AY804" s="52">
        <f>IF(参照!E804="","",参照!E804)</f>
        <v>4.6799999999999999E-4</v>
      </c>
      <c r="AZ804" s="52" t="str">
        <f>IF(参照!F804="","",参照!F804)</f>
        <v>弘前ガス(株)</v>
      </c>
      <c r="BA804" s="52" t="str">
        <f>IF(参照!G804="","",参照!G804)</f>
        <v>弘前ガス(株)_</v>
      </c>
      <c r="BB804" s="52">
        <f t="shared" si="43"/>
        <v>0.46799999999999997</v>
      </c>
      <c r="BD804" s="52" t="str">
        <f>IF(参照!L804="","",参照!L804)</f>
        <v/>
      </c>
    </row>
    <row r="805" spans="47:56">
      <c r="AU805" s="52" t="str">
        <f>IF(参照!A805="","",参照!A805)</f>
        <v>A0473</v>
      </c>
      <c r="AV805" s="52" t="str">
        <f>IF(参照!B805="","",参照!B805)</f>
        <v>(株)フォーバルテレコム　</v>
      </c>
      <c r="AW805" s="52">
        <f>IF(参照!C805="","",参照!C805)</f>
        <v>4.75E-4</v>
      </c>
      <c r="AX805" s="52" t="str">
        <f>IF(参照!D805="","",参照!D805)</f>
        <v>メニューA</v>
      </c>
      <c r="AY805" s="52">
        <f>IF(参照!E805="","",参照!E805)</f>
        <v>0</v>
      </c>
      <c r="AZ805" s="52" t="str">
        <f>IF(参照!F805="","",参照!F805)</f>
        <v>(株)フォーバルテレコム　</v>
      </c>
      <c r="BA805" s="52" t="str">
        <f>IF(参照!G805="","",参照!G805)</f>
        <v>(株)フォーバルテレコム　_メニューA</v>
      </c>
      <c r="BB805" s="52">
        <f t="shared" si="43"/>
        <v>0</v>
      </c>
      <c r="BD805" s="52" t="str">
        <f>IF(参照!L805="","",参照!L805)</f>
        <v/>
      </c>
    </row>
    <row r="806" spans="47:56">
      <c r="AU806" s="52" t="str">
        <f>IF(参照!A806="","",参照!A806)</f>
        <v/>
      </c>
      <c r="AV806" s="52" t="str">
        <f>IF(参照!B806="","",参照!B806)</f>
        <v/>
      </c>
      <c r="AW806" s="52" t="str">
        <f>IF(参照!C806="","",参照!C806)</f>
        <v/>
      </c>
      <c r="AX806" s="52" t="str">
        <f>IF(参照!D806="","",参照!D806)</f>
        <v>メニューB(残差)</v>
      </c>
      <c r="AY806" s="52">
        <f>IF(参照!E806="","",参照!E806)</f>
        <v>4.1899999999999999E-4</v>
      </c>
      <c r="AZ806" s="52" t="str">
        <f>IF(参照!F806="","",参照!F806)</f>
        <v>(株)フォーバルテレコム　</v>
      </c>
      <c r="BA806" s="52" t="str">
        <f>IF(参照!G806="","",参照!G806)</f>
        <v>(株)フォーバルテレコム　_メニューB(残差)</v>
      </c>
      <c r="BB806" s="52">
        <f t="shared" si="43"/>
        <v>0.41899999999999998</v>
      </c>
      <c r="BD806" s="52" t="str">
        <f>IF(参照!L806="","",参照!L806)</f>
        <v/>
      </c>
    </row>
    <row r="807" spans="47:56">
      <c r="AU807" s="52" t="str">
        <f>IF(参照!A807="","",参照!A807)</f>
        <v/>
      </c>
      <c r="AV807" s="52" t="str">
        <f>IF(参照!B807="","",参照!B807)</f>
        <v/>
      </c>
      <c r="AW807" s="52" t="str">
        <f>IF(参照!C807="","",参照!C807)</f>
        <v/>
      </c>
      <c r="AX807" s="52" t="str">
        <f>IF(参照!D807="","",参照!D807)</f>
        <v>(参考値)事業者全体</v>
      </c>
      <c r="AY807" s="52">
        <f>IF(参照!E807="","",参照!E807)</f>
        <v>3.8900000000000002E-4</v>
      </c>
      <c r="AZ807" s="52" t="str">
        <f>IF(参照!F807="","",参照!F807)</f>
        <v>(株)フォーバルテレコム　</v>
      </c>
      <c r="BA807" s="52" t="str">
        <f>IF(参照!G807="","",参照!G807)</f>
        <v>(株)フォーバルテレコム　_(参考値)事業者全体</v>
      </c>
      <c r="BB807" s="52">
        <f t="shared" si="43"/>
        <v>0.38900000000000001</v>
      </c>
      <c r="BD807" s="52" t="str">
        <f>IF(参照!L807="","",参照!L807)</f>
        <v/>
      </c>
    </row>
    <row r="808" spans="47:56">
      <c r="AU808" s="52" t="str">
        <f>IF(参照!A808="","",参照!A808)</f>
        <v>A0476</v>
      </c>
      <c r="AV808" s="52" t="str">
        <f>IF(参照!B808="","",参照!B808)</f>
        <v>(株)グランデータ</v>
      </c>
      <c r="AW808" s="52">
        <f>IF(参照!C808="","",参照!C808)</f>
        <v>5.22E-4</v>
      </c>
      <c r="AX808" s="52" t="str">
        <f>IF(参照!D808="","",参照!D808)</f>
        <v/>
      </c>
      <c r="AY808" s="52">
        <f>IF(参照!E808="","",参照!E808)</f>
        <v>5.1999999999999995E-4</v>
      </c>
      <c r="AZ808" s="52" t="str">
        <f>IF(参照!F808="","",参照!F808)</f>
        <v>(株)グランデータ</v>
      </c>
      <c r="BA808" s="52" t="str">
        <f>IF(参照!G808="","",参照!G808)</f>
        <v>(株)グランデータ_</v>
      </c>
      <c r="BB808" s="52">
        <f t="shared" si="43"/>
        <v>0.51999999999999991</v>
      </c>
      <c r="BD808" s="52" t="str">
        <f>IF(参照!L808="","",参照!L808)</f>
        <v/>
      </c>
    </row>
    <row r="809" spans="47:56">
      <c r="AU809" s="52" t="str">
        <f>IF(参照!A809="","",参照!A809)</f>
        <v>A0477</v>
      </c>
      <c r="AV809" s="52" t="str">
        <f>IF(参照!B809="","",参照!B809)</f>
        <v>くるめエネルギー(株)</v>
      </c>
      <c r="AW809" s="52">
        <f>IF(参照!C809="","",参照!C809)</f>
        <v>5.5400000000000002E-4</v>
      </c>
      <c r="AX809" s="52" t="str">
        <f>IF(参照!D809="","",参照!D809)</f>
        <v/>
      </c>
      <c r="AY809" s="52">
        <f>IF(参照!E809="","",参照!E809)</f>
        <v>4.9799999999999996E-4</v>
      </c>
      <c r="AZ809" s="52" t="str">
        <f>IF(参照!F809="","",参照!F809)</f>
        <v>くるめエネルギー(株)</v>
      </c>
      <c r="BA809" s="52" t="str">
        <f>IF(参照!G809="","",参照!G809)</f>
        <v>くるめエネルギー(株)_</v>
      </c>
      <c r="BB809" s="52">
        <f t="shared" si="43"/>
        <v>0.49799999999999994</v>
      </c>
      <c r="BD809" s="52" t="str">
        <f>IF(参照!L809="","",参照!L809)</f>
        <v/>
      </c>
    </row>
    <row r="810" spans="47:56">
      <c r="AU810" s="52" t="str">
        <f>IF(参照!A810="","",参照!A810)</f>
        <v>A0478</v>
      </c>
      <c r="AV810" s="52" t="str">
        <f>IF(参照!B810="","",参照!B810)</f>
        <v>(株)はまエネ</v>
      </c>
      <c r="AW810" s="52">
        <f>IF(参照!C810="","",参照!C810)</f>
        <v>4.95E-4</v>
      </c>
      <c r="AX810" s="52" t="str">
        <f>IF(参照!D810="","",参照!D810)</f>
        <v/>
      </c>
      <c r="AY810" s="52">
        <f>IF(参照!E810="","",参照!E810)</f>
        <v>5.3600000000000002E-4</v>
      </c>
      <c r="AZ810" s="52" t="str">
        <f>IF(参照!F810="","",参照!F810)</f>
        <v>(株)はまエネ</v>
      </c>
      <c r="BA810" s="52" t="str">
        <f>IF(参照!G810="","",参照!G810)</f>
        <v>(株)はまエネ_</v>
      </c>
      <c r="BB810" s="52">
        <f t="shared" si="43"/>
        <v>0.53600000000000003</v>
      </c>
      <c r="BD810" s="52" t="str">
        <f>IF(参照!L810="","",参照!L810)</f>
        <v/>
      </c>
    </row>
    <row r="811" spans="47:56">
      <c r="AU811" s="52" t="str">
        <f>IF(参照!A811="","",参照!A811)</f>
        <v>A0480</v>
      </c>
      <c r="AV811" s="52" t="str">
        <f>IF(参照!B811="","",参照!B811)</f>
        <v>松阪新電力(株)</v>
      </c>
      <c r="AW811" s="52">
        <f>IF(参照!C811="","",参照!C811)</f>
        <v>9.2E-5</v>
      </c>
      <c r="AX811" s="52" t="str">
        <f>IF(参照!D811="","",参照!D811)</f>
        <v/>
      </c>
      <c r="AY811" s="52">
        <f>IF(参照!E811="","",参照!E811)</f>
        <v>3.5100000000000002E-4</v>
      </c>
      <c r="AZ811" s="52" t="str">
        <f>IF(参照!F811="","",参照!F811)</f>
        <v>松阪新電力(株)</v>
      </c>
      <c r="BA811" s="52" t="str">
        <f>IF(参照!G811="","",参照!G811)</f>
        <v>松阪新電力(株)_</v>
      </c>
      <c r="BB811" s="52">
        <f t="shared" si="43"/>
        <v>0.35100000000000003</v>
      </c>
      <c r="BD811" s="52" t="str">
        <f>IF(参照!L811="","",参照!L811)</f>
        <v/>
      </c>
    </row>
    <row r="812" spans="47:56">
      <c r="AU812" s="52" t="str">
        <f>IF(参照!A812="","",参照!A812)</f>
        <v>A0481</v>
      </c>
      <c r="AV812" s="52" t="str">
        <f>IF(参照!B812="","",参照!B812)</f>
        <v>ヒューリックプロパティソリューション(株)</v>
      </c>
      <c r="AW812" s="52">
        <f>IF(参照!C812="","",参照!C812)</f>
        <v>3.1500000000000001E-4</v>
      </c>
      <c r="AX812" s="52" t="str">
        <f>IF(参照!D812="","",参照!D812)</f>
        <v/>
      </c>
      <c r="AY812" s="52">
        <f>IF(参照!E812="","",参照!E812)</f>
        <v>4.95E-4</v>
      </c>
      <c r="AZ812" s="52" t="str">
        <f>IF(参照!F812="","",参照!F812)</f>
        <v>ヒューリックプロパティソリューション(株)</v>
      </c>
      <c r="BA812" s="52" t="str">
        <f>IF(参照!G812="","",参照!G812)</f>
        <v>ヒューリックプロパティソリューション(株)_</v>
      </c>
      <c r="BB812" s="52">
        <f t="shared" si="43"/>
        <v>0.495</v>
      </c>
      <c r="BD812" s="52" t="str">
        <f>IF(参照!L812="","",参照!L812)</f>
        <v/>
      </c>
    </row>
    <row r="813" spans="47:56">
      <c r="AU813" s="52" t="str">
        <f>IF(参照!A813="","",参照!A813)</f>
        <v>A0482</v>
      </c>
      <c r="AV813" s="52" t="str">
        <f>IF(参照!B813="","",参照!B813)</f>
        <v>宮崎電力(株)</v>
      </c>
      <c r="AW813" s="52">
        <f>IF(参照!C813="","",参照!C813)</f>
        <v>4.0299999999999998E-4</v>
      </c>
      <c r="AX813" s="52" t="str">
        <f>IF(参照!D813="","",参照!D813)</f>
        <v/>
      </c>
      <c r="AY813" s="52">
        <f>IF(参照!E813="","",参照!E813)</f>
        <v>4.4999999999999999E-4</v>
      </c>
      <c r="AZ813" s="52" t="str">
        <f>IF(参照!F813="","",参照!F813)</f>
        <v>宮崎電力(株)</v>
      </c>
      <c r="BA813" s="52" t="str">
        <f>IF(参照!G813="","",参照!G813)</f>
        <v>宮崎電力(株)_</v>
      </c>
      <c r="BB813" s="52">
        <f t="shared" si="43"/>
        <v>0.45</v>
      </c>
      <c r="BD813" s="52" t="str">
        <f>IF(参照!L813="","",参照!L813)</f>
        <v/>
      </c>
    </row>
    <row r="814" spans="47:56">
      <c r="AU814" s="52" t="str">
        <f>IF(参照!A814="","",参照!A814)</f>
        <v>A0483</v>
      </c>
      <c r="AV814" s="52" t="str">
        <f>IF(参照!B814="","",参照!B814)</f>
        <v>みの市民エネルギー(株)</v>
      </c>
      <c r="AW814" s="52">
        <f>IF(参照!C814="","",参照!C814)</f>
        <v>5.1800000000000001E-4</v>
      </c>
      <c r="AX814" s="52" t="str">
        <f>IF(参照!D814="","",参照!D814)</f>
        <v/>
      </c>
      <c r="AY814" s="52">
        <f>IF(参照!E814="","",参照!E814)</f>
        <v>5.6300000000000002E-4</v>
      </c>
      <c r="AZ814" s="52" t="str">
        <f>IF(参照!F814="","",参照!F814)</f>
        <v>みの市民エネルギー(株)</v>
      </c>
      <c r="BA814" s="52" t="str">
        <f>IF(参照!G814="","",参照!G814)</f>
        <v>みの市民エネルギー(株)_</v>
      </c>
      <c r="BB814" s="52">
        <f t="shared" si="43"/>
        <v>0.56300000000000006</v>
      </c>
      <c r="BD814" s="52" t="str">
        <f>IF(参照!L814="","",参照!L814)</f>
        <v/>
      </c>
    </row>
    <row r="815" spans="47:56">
      <c r="AU815" s="52" t="str">
        <f>IF(参照!A815="","",参照!A815)</f>
        <v>A0484</v>
      </c>
      <c r="AV815" s="52" t="str">
        <f>IF(参照!B815="","",参照!B815)</f>
        <v>三友エンテック(株)</v>
      </c>
      <c r="AW815" s="52">
        <f>IF(参照!C815="","",参照!C815)</f>
        <v>4.75E-4</v>
      </c>
      <c r="AX815" s="52" t="str">
        <f>IF(参照!D815="","",参照!D815)</f>
        <v/>
      </c>
      <c r="AY815" s="52">
        <f>IF(参照!E815="","",参照!E815)</f>
        <v>4.1899999999999999E-4</v>
      </c>
      <c r="AZ815" s="52" t="str">
        <f>IF(参照!F815="","",参照!F815)</f>
        <v>三友エンテック(株)</v>
      </c>
      <c r="BA815" s="52" t="str">
        <f>IF(参照!G815="","",参照!G815)</f>
        <v>三友エンテック(株)_</v>
      </c>
      <c r="BB815" s="52">
        <f t="shared" si="43"/>
        <v>0.41899999999999998</v>
      </c>
      <c r="BD815" s="52" t="str">
        <f>IF(参照!L815="","",参照!L815)</f>
        <v/>
      </c>
    </row>
    <row r="816" spans="47:56">
      <c r="AU816" s="52" t="str">
        <f>IF(参照!A816="","",参照!A816)</f>
        <v>A0486</v>
      </c>
      <c r="AV816" s="52" t="str">
        <f>IF(参照!B816="","",参照!B816)</f>
        <v>府中・調布まちなかエナジー(株)</v>
      </c>
      <c r="AW816" s="52">
        <f>IF(参照!C816="","",参照!C816)</f>
        <v>4.8000000000000001E-4</v>
      </c>
      <c r="AX816" s="52" t="str">
        <f>IF(参照!D816="","",参照!D816)</f>
        <v>メニューA</v>
      </c>
      <c r="AY816" s="52">
        <f>IF(参照!E816="","",参照!E816)</f>
        <v>0</v>
      </c>
      <c r="AZ816" s="52" t="str">
        <f>IF(参照!F816="","",参照!F816)</f>
        <v>府中・調布まちなかエナジー(株)</v>
      </c>
      <c r="BA816" s="52" t="str">
        <f>IF(参照!G816="","",参照!G816)</f>
        <v>府中・調布まちなかエナジー(株)_メニューA</v>
      </c>
      <c r="BB816" s="52">
        <f t="shared" si="43"/>
        <v>0</v>
      </c>
      <c r="BD816" s="52" t="str">
        <f>IF(参照!L816="","",参照!L816)</f>
        <v/>
      </c>
    </row>
    <row r="817" spans="47:56">
      <c r="AU817" s="52" t="str">
        <f>IF(参照!A817="","",参照!A817)</f>
        <v/>
      </c>
      <c r="AV817" s="52" t="str">
        <f>IF(参照!B817="","",参照!B817)</f>
        <v/>
      </c>
      <c r="AW817" s="52" t="str">
        <f>IF(参照!C817="","",参照!C817)</f>
        <v/>
      </c>
      <c r="AX817" s="52" t="str">
        <f>IF(参照!D817="","",参照!D817)</f>
        <v>メニューB(残差)</v>
      </c>
      <c r="AY817" s="52">
        <f>IF(参照!E817="","",参照!E817)</f>
        <v>5.3499999999999999E-4</v>
      </c>
      <c r="AZ817" s="52" t="str">
        <f>IF(参照!F817="","",参照!F817)</f>
        <v>府中・調布まちなかエナジー(株)</v>
      </c>
      <c r="BA817" s="52" t="str">
        <f>IF(参照!G817="","",参照!G817)</f>
        <v>府中・調布まちなかエナジー(株)_メニューB(残差)</v>
      </c>
      <c r="BB817" s="52">
        <f t="shared" si="43"/>
        <v>0.53500000000000003</v>
      </c>
      <c r="BD817" s="52" t="str">
        <f>IF(参照!L817="","",参照!L817)</f>
        <v/>
      </c>
    </row>
    <row r="818" spans="47:56">
      <c r="AU818" s="52" t="str">
        <f>IF(参照!A818="","",参照!A818)</f>
        <v/>
      </c>
      <c r="AV818" s="52" t="str">
        <f>IF(参照!B818="","",参照!B818)</f>
        <v/>
      </c>
      <c r="AW818" s="52" t="str">
        <f>IF(参照!C818="","",参照!C818)</f>
        <v/>
      </c>
      <c r="AX818" s="52" t="str">
        <f>IF(参照!D818="","",参照!D818)</f>
        <v>(参考値)事業者全体</v>
      </c>
      <c r="AY818" s="52">
        <f>IF(参照!E818="","",参照!E818)</f>
        <v>4.95E-4</v>
      </c>
      <c r="AZ818" s="52" t="str">
        <f>IF(参照!F818="","",参照!F818)</f>
        <v>府中・調布まちなかエナジー(株)</v>
      </c>
      <c r="BA818" s="52" t="str">
        <f>IF(参照!G818="","",参照!G818)</f>
        <v>府中・調布まちなかエナジー(株)_(参考値)事業者全体</v>
      </c>
      <c r="BB818" s="52">
        <f t="shared" si="43"/>
        <v>0.495</v>
      </c>
      <c r="BD818" s="52" t="str">
        <f>IF(参照!L818="","",参照!L818)</f>
        <v/>
      </c>
    </row>
    <row r="819" spans="47:56">
      <c r="AU819" s="52" t="str">
        <f>IF(参照!A819="","",参照!A819)</f>
        <v>A0487</v>
      </c>
      <c r="AV819" s="52" t="str">
        <f>IF(参照!B819="","",参照!B819)</f>
        <v>伊勢志摩電力(株)</v>
      </c>
      <c r="AW819" s="52">
        <f>IF(参照!C819="","",参照!C819)</f>
        <v>4.8299999999999998E-4</v>
      </c>
      <c r="AX819" s="52" t="str">
        <f>IF(参照!D819="","",参照!D819)</f>
        <v/>
      </c>
      <c r="AY819" s="52">
        <f>IF(参照!E819="","",参照!E819)</f>
        <v>4.8299999999999998E-4</v>
      </c>
      <c r="AZ819" s="52" t="str">
        <f>IF(参照!F819="","",参照!F819)</f>
        <v>伊勢志摩電力(株)</v>
      </c>
      <c r="BA819" s="52" t="str">
        <f>IF(参照!G819="","",参照!G819)</f>
        <v>伊勢志摩電力(株)_</v>
      </c>
      <c r="BB819" s="52">
        <f t="shared" si="43"/>
        <v>0.48299999999999998</v>
      </c>
      <c r="BD819" s="52" t="str">
        <f>IF(参照!L819="","",参照!L819)</f>
        <v/>
      </c>
    </row>
    <row r="820" spans="47:56">
      <c r="AU820" s="52" t="str">
        <f>IF(参照!A820="","",参照!A820)</f>
        <v>A0490</v>
      </c>
      <c r="AV820" s="52" t="str">
        <f>IF(参照!B820="","",参照!B820)</f>
        <v>(株)ＣＤエナジーダイレクト</v>
      </c>
      <c r="AW820" s="52">
        <f>IF(参照!C820="","",参照!C820)</f>
        <v>4.1100000000000002E-4</v>
      </c>
      <c r="AX820" s="52" t="str">
        <f>IF(参照!D820="","",参照!D820)</f>
        <v>メニューA</v>
      </c>
      <c r="AY820" s="52">
        <f>IF(参照!E820="","",参照!E820)</f>
        <v>0</v>
      </c>
      <c r="AZ820" s="52" t="str">
        <f>IF(参照!F820="","",参照!F820)</f>
        <v>(株)ＣＤエナジーダイレクト</v>
      </c>
      <c r="BA820" s="52" t="str">
        <f>IF(参照!G820="","",参照!G820)</f>
        <v>(株)ＣＤエナジーダイレクト_メニューA</v>
      </c>
      <c r="BB820" s="52">
        <f t="shared" si="43"/>
        <v>0</v>
      </c>
      <c r="BD820" s="52" t="str">
        <f>IF(参照!L820="","",参照!L820)</f>
        <v/>
      </c>
    </row>
    <row r="821" spans="47:56">
      <c r="AU821" s="52" t="str">
        <f>IF(参照!A821="","",参照!A821)</f>
        <v/>
      </c>
      <c r="AV821" s="52" t="str">
        <f>IF(参照!B821="","",参照!B821)</f>
        <v/>
      </c>
      <c r="AW821" s="52" t="str">
        <f>IF(参照!C821="","",参照!C821)</f>
        <v/>
      </c>
      <c r="AX821" s="52" t="str">
        <f>IF(参照!D821="","",参照!D821)</f>
        <v>メニューB(残差)</v>
      </c>
      <c r="AY821" s="52">
        <f>IF(参照!E821="","",参照!E821)</f>
        <v>3.2400000000000001E-4</v>
      </c>
      <c r="AZ821" s="52" t="str">
        <f>IF(参照!F821="","",参照!F821)</f>
        <v>(株)ＣＤエナジーダイレクト</v>
      </c>
      <c r="BA821" s="52" t="str">
        <f>IF(参照!G821="","",参照!G821)</f>
        <v>(株)ＣＤエナジーダイレクト_メニューB(残差)</v>
      </c>
      <c r="BB821" s="52">
        <f t="shared" si="43"/>
        <v>0.32400000000000001</v>
      </c>
      <c r="BD821" s="52" t="str">
        <f>IF(参照!L821="","",参照!L821)</f>
        <v/>
      </c>
    </row>
    <row r="822" spans="47:56">
      <c r="AU822" s="52" t="str">
        <f>IF(参照!A822="","",参照!A822)</f>
        <v/>
      </c>
      <c r="AV822" s="52" t="str">
        <f>IF(参照!B822="","",参照!B822)</f>
        <v/>
      </c>
      <c r="AW822" s="52" t="str">
        <f>IF(参照!C822="","",参照!C822)</f>
        <v/>
      </c>
      <c r="AX822" s="52" t="str">
        <f>IF(参照!D822="","",参照!D822)</f>
        <v>(参考値)事業者全体</v>
      </c>
      <c r="AY822" s="52">
        <f>IF(参照!E822="","",参照!E822)</f>
        <v>3.6099999999999999E-4</v>
      </c>
      <c r="AZ822" s="52" t="str">
        <f>IF(参照!F822="","",参照!F822)</f>
        <v>(株)ＣＤエナジーダイレクト</v>
      </c>
      <c r="BA822" s="52" t="str">
        <f>IF(参照!G822="","",参照!G822)</f>
        <v>(株)ＣＤエナジーダイレクト_(参考値)事業者全体</v>
      </c>
      <c r="BB822" s="52">
        <f t="shared" si="43"/>
        <v>0.36099999999999999</v>
      </c>
      <c r="BD822" s="52" t="str">
        <f>IF(参照!L822="","",参照!L822)</f>
        <v/>
      </c>
    </row>
    <row r="823" spans="47:56">
      <c r="AU823" s="52" t="str">
        <f>IF(参照!A823="","",参照!A823)</f>
        <v>A0491</v>
      </c>
      <c r="AV823" s="52" t="str">
        <f>IF(参照!B823="","",参照!B823)</f>
        <v>Ｑ．ＥＮＥＳＴでんき(株)(旧：ジニーエナジー合同会社)</v>
      </c>
      <c r="AW823" s="52">
        <f>IF(参照!C823="","",参照!C823)</f>
        <v>4.5899999999999999E-4</v>
      </c>
      <c r="AX823" s="52" t="str">
        <f>IF(参照!D823="","",参照!D823)</f>
        <v>メニューA</v>
      </c>
      <c r="AY823" s="52">
        <f>IF(参照!E823="","",参照!E823)</f>
        <v>0</v>
      </c>
      <c r="AZ823" s="52" t="str">
        <f>IF(参照!F823="","",参照!F823)</f>
        <v>Ｑ．ＥＮＥＳＴでんき(株)(旧：ジニーエナジー合同会社)</v>
      </c>
      <c r="BA823" s="52" t="str">
        <f>IF(参照!G823="","",参照!G823)</f>
        <v>Ｑ．ＥＮＥＳＴでんき(株)(旧：ジニーエナジー合同会社)_メニューA</v>
      </c>
      <c r="BB823" s="52">
        <f t="shared" si="43"/>
        <v>0</v>
      </c>
      <c r="BD823" s="52" t="str">
        <f>IF(参照!L823="","",参照!L823)</f>
        <v/>
      </c>
    </row>
    <row r="824" spans="47:56">
      <c r="AU824" s="52" t="str">
        <f>IF(参照!A824="","",参照!A824)</f>
        <v/>
      </c>
      <c r="AV824" s="52" t="str">
        <f>IF(参照!B824="","",参照!B824)</f>
        <v/>
      </c>
      <c r="AW824" s="52" t="str">
        <f>IF(参照!C824="","",参照!C824)</f>
        <v/>
      </c>
      <c r="AX824" s="52" t="str">
        <f>IF(参照!D824="","",参照!D824)</f>
        <v>メニューB</v>
      </c>
      <c r="AY824" s="52">
        <f>IF(参照!E824="","",参照!E824)</f>
        <v>3.3100000000000002E-4</v>
      </c>
      <c r="AZ824" s="52" t="str">
        <f>IF(参照!F824="","",参照!F824)</f>
        <v>Ｑ．ＥＮＥＳＴでんき(株)(旧：ジニーエナジー合同会社)</v>
      </c>
      <c r="BA824" s="52" t="str">
        <f>IF(参照!G824="","",参照!G824)</f>
        <v>Ｑ．ＥＮＥＳＴでんき(株)(旧：ジニーエナジー合同会社)_メニューB</v>
      </c>
      <c r="BB824" s="52">
        <f t="shared" si="43"/>
        <v>0.33100000000000002</v>
      </c>
      <c r="BD824" s="52" t="str">
        <f>IF(参照!L824="","",参照!L824)</f>
        <v/>
      </c>
    </row>
    <row r="825" spans="47:56">
      <c r="AU825" s="52" t="str">
        <f>IF(参照!A825="","",参照!A825)</f>
        <v/>
      </c>
      <c r="AV825" s="52" t="str">
        <f>IF(参照!B825="","",参照!B825)</f>
        <v/>
      </c>
      <c r="AW825" s="52" t="str">
        <f>IF(参照!C825="","",参照!C825)</f>
        <v/>
      </c>
      <c r="AX825" s="52" t="str">
        <f>IF(参照!D825="","",参照!D825)</f>
        <v>メニューC(残差)</v>
      </c>
      <c r="AY825" s="52">
        <f>IF(参照!E825="","",参照!E825)</f>
        <v>4.2999999999999999E-4</v>
      </c>
      <c r="AZ825" s="52" t="str">
        <f>IF(参照!F825="","",参照!F825)</f>
        <v>Ｑ．ＥＮＥＳＴでんき(株)(旧：ジニーエナジー合同会社)</v>
      </c>
      <c r="BA825" s="52" t="str">
        <f>IF(参照!G825="","",参照!G825)</f>
        <v>Ｑ．ＥＮＥＳＴでんき(株)(旧：ジニーエナジー合同会社)_メニューC(残差)</v>
      </c>
      <c r="BB825" s="52">
        <f t="shared" si="43"/>
        <v>0.43</v>
      </c>
      <c r="BD825" s="52" t="str">
        <f>IF(参照!L825="","",参照!L825)</f>
        <v/>
      </c>
    </row>
    <row r="826" spans="47:56">
      <c r="AU826" s="52" t="str">
        <f>IF(参照!A826="","",参照!A826)</f>
        <v/>
      </c>
      <c r="AV826" s="52" t="str">
        <f>IF(参照!B826="","",参照!B826)</f>
        <v/>
      </c>
      <c r="AW826" s="52" t="str">
        <f>IF(参照!C826="","",参照!C826)</f>
        <v/>
      </c>
      <c r="AX826" s="52" t="str">
        <f>IF(参照!D826="","",参照!D826)</f>
        <v>(参考値)事業者全体</v>
      </c>
      <c r="AY826" s="52">
        <f>IF(参照!E826="","",参照!E826)</f>
        <v>4.7199999999999998E-4</v>
      </c>
      <c r="AZ826" s="52" t="str">
        <f>IF(参照!F826="","",参照!F826)</f>
        <v>Ｑ．ＥＮＥＳＴでんき(株)(旧：ジニーエナジー合同会社)</v>
      </c>
      <c r="BA826" s="52" t="str">
        <f>IF(参照!G826="","",参照!G826)</f>
        <v>Ｑ．ＥＮＥＳＴでんき(株)(旧：ジニーエナジー合同会社)_(参考値)事業者全体</v>
      </c>
      <c r="BB826" s="52">
        <f t="shared" si="43"/>
        <v>0.47199999999999998</v>
      </c>
      <c r="BD826" s="52" t="str">
        <f>IF(参照!L826="","",参照!L826)</f>
        <v/>
      </c>
    </row>
    <row r="827" spans="47:56">
      <c r="AU827" s="52" t="str">
        <f>IF(参照!A827="","",参照!A827)</f>
        <v>A0493</v>
      </c>
      <c r="AV827" s="52" t="str">
        <f>IF(参照!B827="","",参照!B827)</f>
        <v>(株)ぶんごおおのエナジー</v>
      </c>
      <c r="AW827" s="52">
        <f>IF(参照!C827="","",参照!C827)</f>
        <v>3.77E-4</v>
      </c>
      <c r="AX827" s="52" t="str">
        <f>IF(参照!D827="","",参照!D827)</f>
        <v/>
      </c>
      <c r="AY827" s="52">
        <f>IF(参照!E827="","",参照!E827)</f>
        <v>4.1899999999999999E-4</v>
      </c>
      <c r="AZ827" s="52" t="str">
        <f>IF(参照!F827="","",参照!F827)</f>
        <v>(株)ぶんごおおのエナジー</v>
      </c>
      <c r="BA827" s="52" t="str">
        <f>IF(参照!G827="","",参照!G827)</f>
        <v>(株)ぶんごおおのエナジー_</v>
      </c>
      <c r="BB827" s="52">
        <f t="shared" si="43"/>
        <v>0.41899999999999998</v>
      </c>
      <c r="BD827" s="52" t="str">
        <f>IF(参照!L827="","",参照!L827)</f>
        <v/>
      </c>
    </row>
    <row r="828" spans="47:56">
      <c r="AU828" s="52" t="str">
        <f>IF(参照!A828="","",参照!A828)</f>
        <v>A0494</v>
      </c>
      <c r="AV828" s="52" t="str">
        <f>IF(参照!B828="","",参照!B828)</f>
        <v>ヴィジョナリーパワー(株)</v>
      </c>
      <c r="AW828" s="52">
        <f>IF(参照!C828="","",参照!C828)</f>
        <v>3.79E-4</v>
      </c>
      <c r="AX828" s="52" t="str">
        <f>IF(参照!D828="","",参照!D828)</f>
        <v/>
      </c>
      <c r="AY828" s="52">
        <f>IF(参照!E828="","",参照!E828)</f>
        <v>3.2299999999999999E-4</v>
      </c>
      <c r="AZ828" s="52" t="str">
        <f>IF(参照!F828="","",参照!F828)</f>
        <v>ヴィジョナリーパワー(株)</v>
      </c>
      <c r="BA828" s="52" t="str">
        <f>IF(参照!G828="","",参照!G828)</f>
        <v>ヴィジョナリーパワー(株)_</v>
      </c>
      <c r="BB828" s="52">
        <f t="shared" si="43"/>
        <v>0.32300000000000001</v>
      </c>
      <c r="BD828" s="52" t="str">
        <f>IF(参照!L828="","",参照!L828)</f>
        <v/>
      </c>
    </row>
    <row r="829" spans="47:56">
      <c r="AU829" s="52" t="str">
        <f>IF(参照!A829="","",参照!A829)</f>
        <v>A0495</v>
      </c>
      <c r="AV829" s="52" t="str">
        <f>IF(参照!B829="","",参照!B829)</f>
        <v>有明エナジー(株)</v>
      </c>
      <c r="AW829" s="52">
        <f>IF(参照!C829="","",参照!C829)</f>
        <v>3.39E-4</v>
      </c>
      <c r="AX829" s="52" t="str">
        <f>IF(参照!D829="","",参照!D829)</f>
        <v/>
      </c>
      <c r="AY829" s="52">
        <f>IF(参照!E829="","",参照!E829)</f>
        <v>2.9300000000000002E-4</v>
      </c>
      <c r="AZ829" s="52" t="str">
        <f>IF(参照!F829="","",参照!F829)</f>
        <v>有明エナジー(株)</v>
      </c>
      <c r="BA829" s="52" t="str">
        <f>IF(参照!G829="","",参照!G829)</f>
        <v>有明エナジー(株)_</v>
      </c>
      <c r="BB829" s="52">
        <f t="shared" si="43"/>
        <v>0.29300000000000004</v>
      </c>
      <c r="BD829" s="52" t="str">
        <f>IF(参照!L829="","",参照!L829)</f>
        <v/>
      </c>
    </row>
    <row r="830" spans="47:56">
      <c r="AU830" s="52" t="str">
        <f>IF(参照!A830="","",参照!A830)</f>
        <v>A0499</v>
      </c>
      <c r="AV830" s="52" t="str">
        <f>IF(参照!B830="","",参照!B830)</f>
        <v>厚木瓦斯(株)</v>
      </c>
      <c r="AW830" s="52">
        <f>IF(参照!C830="","",参照!C830)</f>
        <v>3.6400000000000001E-4</v>
      </c>
      <c r="AX830" s="52" t="str">
        <f>IF(参照!D830="","",参照!D830)</f>
        <v>メニューA</v>
      </c>
      <c r="AY830" s="52">
        <f>IF(参照!E830="","",参照!E830)</f>
        <v>0</v>
      </c>
      <c r="AZ830" s="52" t="str">
        <f>IF(参照!F830="","",参照!F830)</f>
        <v>厚木瓦斯(株)</v>
      </c>
      <c r="BA830" s="52" t="str">
        <f>IF(参照!G830="","",参照!G830)</f>
        <v>厚木瓦斯(株)_メニューA</v>
      </c>
      <c r="BB830" s="52">
        <f t="shared" si="43"/>
        <v>0</v>
      </c>
      <c r="BD830" s="52" t="str">
        <f>IF(参照!L830="","",参照!L830)</f>
        <v/>
      </c>
    </row>
    <row r="831" spans="47:56">
      <c r="AU831" s="52" t="str">
        <f>IF(参照!A831="","",参照!A831)</f>
        <v/>
      </c>
      <c r="AV831" s="52" t="str">
        <f>IF(参照!B831="","",参照!B831)</f>
        <v/>
      </c>
      <c r="AW831" s="52" t="str">
        <f>IF(参照!C831="","",参照!C831)</f>
        <v/>
      </c>
      <c r="AX831" s="52" t="str">
        <f>IF(参照!D831="","",参照!D831)</f>
        <v>メニューB(残差)</v>
      </c>
      <c r="AY831" s="52">
        <f>IF(参照!E831="","",参照!E831)</f>
        <v>3.0699999999999998E-4</v>
      </c>
      <c r="AZ831" s="52" t="str">
        <f>IF(参照!F831="","",参照!F831)</f>
        <v>厚木瓦斯(株)</v>
      </c>
      <c r="BA831" s="52" t="str">
        <f>IF(参照!G831="","",参照!G831)</f>
        <v>厚木瓦斯(株)_メニューB(残差)</v>
      </c>
      <c r="BB831" s="52">
        <f t="shared" si="43"/>
        <v>0.307</v>
      </c>
      <c r="BD831" s="52" t="str">
        <f>IF(参照!L831="","",参照!L831)</f>
        <v/>
      </c>
    </row>
    <row r="832" spans="47:56">
      <c r="AU832" s="52" t="str">
        <f>IF(参照!A832="","",参照!A832)</f>
        <v/>
      </c>
      <c r="AV832" s="52" t="str">
        <f>IF(参照!B832="","",参照!B832)</f>
        <v/>
      </c>
      <c r="AW832" s="52" t="str">
        <f>IF(参照!C832="","",参照!C832)</f>
        <v/>
      </c>
      <c r="AX832" s="52" t="str">
        <f>IF(参照!D832="","",参照!D832)</f>
        <v>(参考値)事業者全体</v>
      </c>
      <c r="AY832" s="52">
        <f>IF(参照!E832="","",参照!E832)</f>
        <v>3.9200000000000004E-4</v>
      </c>
      <c r="AZ832" s="52" t="str">
        <f>IF(参照!F832="","",参照!F832)</f>
        <v>厚木瓦斯(株)</v>
      </c>
      <c r="BA832" s="52" t="str">
        <f>IF(参照!G832="","",参照!G832)</f>
        <v>厚木瓦斯(株)_(参考値)事業者全体</v>
      </c>
      <c r="BB832" s="52">
        <f t="shared" si="43"/>
        <v>0.39200000000000002</v>
      </c>
      <c r="BD832" s="52" t="str">
        <f>IF(参照!L832="","",参照!L832)</f>
        <v/>
      </c>
    </row>
    <row r="833" spans="47:56">
      <c r="AU833" s="52" t="str">
        <f>IF(参照!A833="","",参照!A833)</f>
        <v>A0500</v>
      </c>
      <c r="AV833" s="52" t="str">
        <f>IF(参照!B833="","",参照!B833)</f>
        <v>(株)エネ・ビジョン</v>
      </c>
      <c r="AW833" s="52">
        <f>IF(参照!C833="","",参照!C833)</f>
        <v>2.92E-4</v>
      </c>
      <c r="AX833" s="52" t="str">
        <f>IF(参照!D833="","",参照!D833)</f>
        <v/>
      </c>
      <c r="AY833" s="52">
        <f>IF(参照!E833="","",参照!E833)</f>
        <v>2.3599999999999999E-4</v>
      </c>
      <c r="AZ833" s="52" t="str">
        <f>IF(参照!F833="","",参照!F833)</f>
        <v>(株)エネ・ビジョン</v>
      </c>
      <c r="BA833" s="52" t="str">
        <f>IF(参照!G833="","",参照!G833)</f>
        <v>(株)エネ・ビジョン_</v>
      </c>
      <c r="BB833" s="52">
        <f t="shared" si="43"/>
        <v>0.23599999999999999</v>
      </c>
      <c r="BD833" s="52" t="str">
        <f>IF(参照!L833="","",参照!L833)</f>
        <v/>
      </c>
    </row>
    <row r="834" spans="47:56">
      <c r="AU834" s="52" t="str">
        <f>IF(参照!A834="","",参照!A834)</f>
        <v>A0501</v>
      </c>
      <c r="AV834" s="52" t="str">
        <f>IF(参照!B834="","",参照!B834)</f>
        <v>イワタニ三重(株)</v>
      </c>
      <c r="AW834" s="52">
        <f>IF(参照!C834="","",参照!C834)</f>
        <v>3.6400000000000001E-4</v>
      </c>
      <c r="AX834" s="52" t="str">
        <f>IF(参照!D834="","",参照!D834)</f>
        <v/>
      </c>
      <c r="AY834" s="52">
        <f>IF(参照!E834="","",参照!E834)</f>
        <v>3.0800000000000001E-4</v>
      </c>
      <c r="AZ834" s="52" t="str">
        <f>IF(参照!F834="","",参照!F834)</f>
        <v>イワタニ三重(株)</v>
      </c>
      <c r="BA834" s="52" t="str">
        <f>IF(参照!G834="","",参照!G834)</f>
        <v>イワタニ三重(株)_</v>
      </c>
      <c r="BB834" s="52">
        <f t="shared" si="43"/>
        <v>0.308</v>
      </c>
      <c r="BD834" s="52" t="str">
        <f>IF(参照!L834="","",参照!L834)</f>
        <v/>
      </c>
    </row>
    <row r="835" spans="47:56">
      <c r="AU835" s="52" t="str">
        <f>IF(参照!A835="","",参照!A835)</f>
        <v>A0502</v>
      </c>
      <c r="AV835" s="52" t="str">
        <f>IF(参照!B835="","",参照!B835)</f>
        <v>(株)マルヰ</v>
      </c>
      <c r="AW835" s="52">
        <f>IF(参照!C835="","",参照!C835)</f>
        <v>4.64E-4</v>
      </c>
      <c r="AX835" s="52" t="str">
        <f>IF(参照!D835="","",参照!D835)</f>
        <v/>
      </c>
      <c r="AY835" s="52">
        <f>IF(参照!E835="","",参照!E835)</f>
        <v>4.4700000000000002E-4</v>
      </c>
      <c r="AZ835" s="52" t="str">
        <f>IF(参照!F835="","",参照!F835)</f>
        <v>(株)マルヰ</v>
      </c>
      <c r="BA835" s="52" t="str">
        <f>IF(参照!G835="","",参照!G835)</f>
        <v>(株)マルヰ_</v>
      </c>
      <c r="BB835" s="52">
        <f t="shared" si="43"/>
        <v>0.44700000000000001</v>
      </c>
      <c r="BD835" s="52" t="str">
        <f>IF(参照!L835="","",参照!L835)</f>
        <v/>
      </c>
    </row>
    <row r="836" spans="47:56">
      <c r="AU836" s="52" t="str">
        <f>IF(参照!A836="","",参照!A836)</f>
        <v>A0503</v>
      </c>
      <c r="AV836" s="52" t="str">
        <f>IF(参照!B836="","",参照!B836)</f>
        <v>大多喜ガス(株)</v>
      </c>
      <c r="AW836" s="52">
        <f>IF(参照!C836="","",参照!C836)</f>
        <v>4.3199999999999998E-4</v>
      </c>
      <c r="AX836" s="52" t="str">
        <f>IF(参照!D836="","",参照!D836)</f>
        <v/>
      </c>
      <c r="AY836" s="52">
        <f>IF(参照!E836="","",参照!E836)</f>
        <v>3.9899999999999999E-4</v>
      </c>
      <c r="AZ836" s="52" t="str">
        <f>IF(参照!F836="","",参照!F836)</f>
        <v>大多喜ガス(株)</v>
      </c>
      <c r="BA836" s="52" t="str">
        <f>IF(参照!G836="","",参照!G836)</f>
        <v>大多喜ガス(株)_</v>
      </c>
      <c r="BB836" s="52">
        <f t="shared" si="43"/>
        <v>0.39900000000000002</v>
      </c>
      <c r="BD836" s="52" t="str">
        <f>IF(参照!L836="","",参照!L836)</f>
        <v/>
      </c>
    </row>
    <row r="837" spans="47:56">
      <c r="AU837" s="52" t="str">
        <f>IF(参照!A837="","",参照!A837)</f>
        <v>A0506</v>
      </c>
      <c r="AV837" s="52" t="str">
        <f>IF(参照!B837="","",参照!B837)</f>
        <v>鈴与電力(株)</v>
      </c>
      <c r="AW837" s="52">
        <f>IF(参照!C837="","",参照!C837)</f>
        <v>4.5899999999999999E-4</v>
      </c>
      <c r="AX837" s="52" t="str">
        <f>IF(参照!D837="","",参照!D837)</f>
        <v>メニューA</v>
      </c>
      <c r="AY837" s="52">
        <f>IF(参照!E837="","",参照!E837)</f>
        <v>0</v>
      </c>
      <c r="AZ837" s="52" t="str">
        <f>IF(参照!F837="","",参照!F837)</f>
        <v>鈴与電力(株)</v>
      </c>
      <c r="BA837" s="52" t="str">
        <f>IF(参照!G837="","",参照!G837)</f>
        <v>鈴与電力(株)_メニューA</v>
      </c>
      <c r="BB837" s="52">
        <f t="shared" ref="BB837:BB900" si="44">AY837*1000</f>
        <v>0</v>
      </c>
      <c r="BD837" s="52" t="str">
        <f>IF(参照!L837="","",参照!L837)</f>
        <v/>
      </c>
    </row>
    <row r="838" spans="47:56">
      <c r="AU838" s="52" t="str">
        <f>IF(参照!A838="","",参照!A838)</f>
        <v/>
      </c>
      <c r="AV838" s="52" t="str">
        <f>IF(参照!B838="","",参照!B838)</f>
        <v/>
      </c>
      <c r="AW838" s="52" t="str">
        <f>IF(参照!C838="","",参照!C838)</f>
        <v/>
      </c>
      <c r="AX838" s="52" t="str">
        <f>IF(参照!D838="","",参照!D838)</f>
        <v>メニューB</v>
      </c>
      <c r="AY838" s="52">
        <f>IF(参照!E838="","",参照!E838)</f>
        <v>0</v>
      </c>
      <c r="AZ838" s="52" t="str">
        <f>IF(参照!F838="","",参照!F838)</f>
        <v>鈴与電力(株)</v>
      </c>
      <c r="BA838" s="52" t="str">
        <f>IF(参照!G838="","",参照!G838)</f>
        <v>鈴与電力(株)_メニューB</v>
      </c>
      <c r="BB838" s="52">
        <f t="shared" si="44"/>
        <v>0</v>
      </c>
      <c r="BD838" s="52" t="str">
        <f>IF(参照!L838="","",参照!L838)</f>
        <v/>
      </c>
    </row>
    <row r="839" spans="47:56">
      <c r="AU839" s="52" t="str">
        <f>IF(参照!A839="","",参照!A839)</f>
        <v/>
      </c>
      <c r="AV839" s="52" t="str">
        <f>IF(参照!B839="","",参照!B839)</f>
        <v/>
      </c>
      <c r="AW839" s="52" t="str">
        <f>IF(参照!C839="","",参照!C839)</f>
        <v/>
      </c>
      <c r="AX839" s="52" t="str">
        <f>IF(参照!D839="","",参照!D839)</f>
        <v>メニューC</v>
      </c>
      <c r="AY839" s="52">
        <f>IF(参照!E839="","",参照!E839)</f>
        <v>0</v>
      </c>
      <c r="AZ839" s="52" t="str">
        <f>IF(参照!F839="","",参照!F839)</f>
        <v>鈴与電力(株)</v>
      </c>
      <c r="BA839" s="52" t="str">
        <f>IF(参照!G839="","",参照!G839)</f>
        <v>鈴与電力(株)_メニューC</v>
      </c>
      <c r="BB839" s="52">
        <f t="shared" si="44"/>
        <v>0</v>
      </c>
      <c r="BD839" s="52" t="str">
        <f>IF(参照!L839="","",参照!L839)</f>
        <v/>
      </c>
    </row>
    <row r="840" spans="47:56">
      <c r="AU840" s="52" t="str">
        <f>IF(参照!A840="","",参照!A840)</f>
        <v/>
      </c>
      <c r="AV840" s="52" t="str">
        <f>IF(参照!B840="","",参照!B840)</f>
        <v/>
      </c>
      <c r="AW840" s="52" t="str">
        <f>IF(参照!C840="","",参照!C840)</f>
        <v/>
      </c>
      <c r="AX840" s="52" t="str">
        <f>IF(参照!D840="","",参照!D840)</f>
        <v>メニューD</v>
      </c>
      <c r="AY840" s="52">
        <f>IF(参照!E840="","",参照!E840)</f>
        <v>0</v>
      </c>
      <c r="AZ840" s="52" t="str">
        <f>IF(参照!F840="","",参照!F840)</f>
        <v>鈴与電力(株)</v>
      </c>
      <c r="BA840" s="52" t="str">
        <f>IF(参照!G840="","",参照!G840)</f>
        <v>鈴与電力(株)_メニューD</v>
      </c>
      <c r="BB840" s="52">
        <f t="shared" si="44"/>
        <v>0</v>
      </c>
      <c r="BD840" s="52" t="str">
        <f>IF(参照!L840="","",参照!L840)</f>
        <v/>
      </c>
    </row>
    <row r="841" spans="47:56">
      <c r="AU841" s="52" t="str">
        <f>IF(参照!A841="","",参照!A841)</f>
        <v/>
      </c>
      <c r="AV841" s="52" t="str">
        <f>IF(参照!B841="","",参照!B841)</f>
        <v/>
      </c>
      <c r="AW841" s="52" t="str">
        <f>IF(参照!C841="","",参照!C841)</f>
        <v/>
      </c>
      <c r="AX841" s="52" t="str">
        <f>IF(参照!D841="","",参照!D841)</f>
        <v>メニューE(残差)</v>
      </c>
      <c r="AY841" s="52">
        <f>IF(参照!E841="","",参照!E841)</f>
        <v>5.2099999999999998E-4</v>
      </c>
      <c r="AZ841" s="52" t="str">
        <f>IF(参照!F841="","",参照!F841)</f>
        <v>鈴与電力(株)</v>
      </c>
      <c r="BA841" s="52" t="str">
        <f>IF(参照!G841="","",参照!G841)</f>
        <v>鈴与電力(株)_メニューE(残差)</v>
      </c>
      <c r="BB841" s="52">
        <f t="shared" si="44"/>
        <v>0.52100000000000002</v>
      </c>
      <c r="BD841" s="52" t="str">
        <f>IF(参照!L841="","",参照!L841)</f>
        <v/>
      </c>
    </row>
    <row r="842" spans="47:56">
      <c r="AU842" s="52" t="str">
        <f>IF(参照!A842="","",参照!A842)</f>
        <v/>
      </c>
      <c r="AV842" s="52" t="str">
        <f>IF(参照!B842="","",参照!B842)</f>
        <v/>
      </c>
      <c r="AW842" s="52" t="str">
        <f>IF(参照!C842="","",参照!C842)</f>
        <v/>
      </c>
      <c r="AX842" s="52" t="str">
        <f>IF(参照!D842="","",参照!D842)</f>
        <v>(参考値)事業者全体</v>
      </c>
      <c r="AY842" s="52">
        <f>IF(参照!E842="","",参照!E842)</f>
        <v>4.5900000000000004E-4</v>
      </c>
      <c r="AZ842" s="52" t="str">
        <f>IF(参照!F842="","",参照!F842)</f>
        <v>鈴与電力(株)</v>
      </c>
      <c r="BA842" s="52" t="str">
        <f>IF(参照!G842="","",参照!G842)</f>
        <v>鈴与電力(株)_(参考値)事業者全体</v>
      </c>
      <c r="BB842" s="52">
        <f t="shared" si="44"/>
        <v>0.45900000000000002</v>
      </c>
      <c r="BD842" s="52" t="str">
        <f>IF(参照!L842="","",参照!L842)</f>
        <v/>
      </c>
    </row>
    <row r="843" spans="47:56">
      <c r="AU843" s="52" t="str">
        <f>IF(参照!A843="","",参照!A843)</f>
        <v>A0507</v>
      </c>
      <c r="AV843" s="52" t="str">
        <f>IF(参照!B843="","",参照!B843)</f>
        <v>コープ電力(株)</v>
      </c>
      <c r="AW843" s="52">
        <f>IF(参照!C843="","",参照!C843)</f>
        <v>2.3000000000000001E-4</v>
      </c>
      <c r="AX843" s="52" t="str">
        <f>IF(参照!D843="","",参照!D843)</f>
        <v/>
      </c>
      <c r="AY843" s="52">
        <f>IF(参照!E843="","",参照!E843)</f>
        <v>3.8699999999999997E-4</v>
      </c>
      <c r="AZ843" s="52" t="str">
        <f>IF(参照!F843="","",参照!F843)</f>
        <v>コープ電力(株)</v>
      </c>
      <c r="BA843" s="52" t="str">
        <f>IF(参照!G843="","",参照!G843)</f>
        <v>コープ電力(株)_</v>
      </c>
      <c r="BB843" s="52">
        <f t="shared" si="44"/>
        <v>0.38699999999999996</v>
      </c>
      <c r="BD843" s="52" t="str">
        <f>IF(参照!L843="","",参照!L843)</f>
        <v/>
      </c>
    </row>
    <row r="844" spans="47:56">
      <c r="AU844" s="52" t="str">
        <f>IF(参照!A844="","",参照!A844)</f>
        <v>A0508</v>
      </c>
      <c r="AV844" s="52" t="str">
        <f>IF(参照!B844="","",参照!B844)</f>
        <v>生活協同組合コープぐんま</v>
      </c>
      <c r="AW844" s="52">
        <f>IF(参照!C844="","",参照!C844)</f>
        <v>3.7100000000000002E-4</v>
      </c>
      <c r="AX844" s="52" t="str">
        <f>IF(参照!D844="","",参照!D844)</f>
        <v/>
      </c>
      <c r="AY844" s="52">
        <f>IF(参照!E844="","",参照!E844)</f>
        <v>3.1599999999999998E-4</v>
      </c>
      <c r="AZ844" s="52" t="str">
        <f>IF(参照!F844="","",参照!F844)</f>
        <v>生活協同組合コープぐんま</v>
      </c>
      <c r="BA844" s="52" t="str">
        <f>IF(参照!G844="","",参照!G844)</f>
        <v>生活協同組合コープぐんま_</v>
      </c>
      <c r="BB844" s="52">
        <f t="shared" si="44"/>
        <v>0.316</v>
      </c>
      <c r="BD844" s="52" t="str">
        <f>IF(参照!L844="","",参照!L844)</f>
        <v/>
      </c>
    </row>
    <row r="845" spans="47:56">
      <c r="AU845" s="52" t="str">
        <f>IF(参照!A845="","",参照!A845)</f>
        <v>A0509</v>
      </c>
      <c r="AV845" s="52" t="str">
        <f>IF(参照!B845="","",参照!B845)</f>
        <v>とちぎコープ生活協同組合</v>
      </c>
      <c r="AW845" s="52">
        <f>IF(参照!C845="","",参照!C845)</f>
        <v>3.7199999999999999E-4</v>
      </c>
      <c r="AX845" s="52" t="str">
        <f>IF(参照!D845="","",参照!D845)</f>
        <v/>
      </c>
      <c r="AY845" s="52">
        <f>IF(参照!E845="","",参照!E845)</f>
        <v>3.1599999999999998E-4</v>
      </c>
      <c r="AZ845" s="52" t="str">
        <f>IF(参照!F845="","",参照!F845)</f>
        <v>とちぎコープ生活協同組合</v>
      </c>
      <c r="BA845" s="52" t="str">
        <f>IF(参照!G845="","",参照!G845)</f>
        <v>とちぎコープ生活協同組合_</v>
      </c>
      <c r="BB845" s="52">
        <f t="shared" si="44"/>
        <v>0.316</v>
      </c>
      <c r="BD845" s="52" t="str">
        <f>IF(参照!L845="","",参照!L845)</f>
        <v/>
      </c>
    </row>
    <row r="846" spans="47:56">
      <c r="AU846" s="52" t="str">
        <f>IF(参照!A846="","",参照!A846)</f>
        <v>A0510</v>
      </c>
      <c r="AV846" s="52" t="str">
        <f>IF(参照!B846="","",参照!B846)</f>
        <v>いばらきコープ生活協同組合</v>
      </c>
      <c r="AW846" s="52">
        <f>IF(参照!C846="","",参照!C846)</f>
        <v>3.7199999999999999E-4</v>
      </c>
      <c r="AX846" s="52" t="str">
        <f>IF(参照!D846="","",参照!D846)</f>
        <v/>
      </c>
      <c r="AY846" s="52">
        <f>IF(参照!E846="","",参照!E846)</f>
        <v>3.1599999999999998E-4</v>
      </c>
      <c r="AZ846" s="52" t="str">
        <f>IF(参照!F846="","",参照!F846)</f>
        <v>いばらきコープ生活協同組合</v>
      </c>
      <c r="BA846" s="52" t="str">
        <f>IF(参照!G846="","",参照!G846)</f>
        <v>いばらきコープ生活協同組合_</v>
      </c>
      <c r="BB846" s="52">
        <f t="shared" si="44"/>
        <v>0.316</v>
      </c>
      <c r="BD846" s="52" t="str">
        <f>IF(参照!L846="","",参照!L846)</f>
        <v/>
      </c>
    </row>
    <row r="847" spans="47:56">
      <c r="AU847" s="52" t="str">
        <f>IF(参照!A847="","",参照!A847)</f>
        <v>A0511</v>
      </c>
      <c r="AV847" s="52" t="str">
        <f>IF(参照!B847="","",参照!B847)</f>
        <v>亀岡ふるさとエナジー(株)</v>
      </c>
      <c r="AW847" s="52">
        <f>IF(参照!C847="","",参照!C847)</f>
        <v>7.4999999999999993E-5</v>
      </c>
      <c r="AX847" s="52" t="str">
        <f>IF(参照!D847="","",参照!D847)</f>
        <v/>
      </c>
      <c r="AY847" s="52">
        <f>IF(参照!E847="","",参照!E847)</f>
        <v>5.1400000000000003E-4</v>
      </c>
      <c r="AZ847" s="52" t="str">
        <f>IF(参照!F847="","",参照!F847)</f>
        <v>亀岡ふるさとエナジー(株)</v>
      </c>
      <c r="BA847" s="52" t="str">
        <f>IF(参照!G847="","",参照!G847)</f>
        <v>亀岡ふるさとエナジー(株)_</v>
      </c>
      <c r="BB847" s="52">
        <f t="shared" si="44"/>
        <v>0.51400000000000001</v>
      </c>
      <c r="BD847" s="52" t="str">
        <f>IF(参照!L847="","",参照!L847)</f>
        <v/>
      </c>
    </row>
    <row r="848" spans="47:56">
      <c r="AU848" s="52" t="str">
        <f>IF(参照!A848="","",参照!A848)</f>
        <v>A0513</v>
      </c>
      <c r="AV848" s="52" t="str">
        <f>IF(参照!B848="","",参照!B848)</f>
        <v>(株)織戸組</v>
      </c>
      <c r="AW848" s="52">
        <f>IF(参照!C848="","",参照!C848)</f>
        <v>4.7100000000000001E-4</v>
      </c>
      <c r="AX848" s="52" t="str">
        <f>IF(参照!D848="","",参照!D848)</f>
        <v>メニューA</v>
      </c>
      <c r="AY848" s="52">
        <f>IF(参照!E848="","",参照!E848)</f>
        <v>0</v>
      </c>
      <c r="AZ848" s="52" t="str">
        <f>IF(参照!F848="","",参照!F848)</f>
        <v>(株)織戸組</v>
      </c>
      <c r="BA848" s="52" t="str">
        <f>IF(参照!G848="","",参照!G848)</f>
        <v>(株)織戸組_メニューA</v>
      </c>
      <c r="BB848" s="52">
        <f t="shared" si="44"/>
        <v>0</v>
      </c>
      <c r="BD848" s="52" t="str">
        <f>IF(参照!L848="","",参照!L848)</f>
        <v/>
      </c>
    </row>
    <row r="849" spans="47:56">
      <c r="AU849" s="52" t="str">
        <f>IF(参照!A849="","",参照!A849)</f>
        <v/>
      </c>
      <c r="AV849" s="52" t="str">
        <f>IF(参照!B849="","",参照!B849)</f>
        <v/>
      </c>
      <c r="AW849" s="52" t="str">
        <f>IF(参照!C849="","",参照!C849)</f>
        <v/>
      </c>
      <c r="AX849" s="52" t="str">
        <f>IF(参照!D849="","",参照!D849)</f>
        <v>メニューB(残差)</v>
      </c>
      <c r="AY849" s="52">
        <f>IF(参照!E849="","",参照!E849)</f>
        <v>4.1299999999999996E-4</v>
      </c>
      <c r="AZ849" s="52" t="str">
        <f>IF(参照!F849="","",参照!F849)</f>
        <v>(株)織戸組</v>
      </c>
      <c r="BA849" s="52" t="str">
        <f>IF(参照!G849="","",参照!G849)</f>
        <v>(株)織戸組_メニューB(残差)</v>
      </c>
      <c r="BB849" s="52">
        <f t="shared" si="44"/>
        <v>0.41299999999999998</v>
      </c>
      <c r="BD849" s="52" t="str">
        <f>IF(参照!L849="","",参照!L849)</f>
        <v/>
      </c>
    </row>
    <row r="850" spans="47:56">
      <c r="AU850" s="52" t="str">
        <f>IF(参照!A850="","",参照!A850)</f>
        <v/>
      </c>
      <c r="AV850" s="52" t="str">
        <f>IF(参照!B850="","",参照!B850)</f>
        <v/>
      </c>
      <c r="AW850" s="52" t="str">
        <f>IF(参照!C850="","",参照!C850)</f>
        <v/>
      </c>
      <c r="AX850" s="52" t="str">
        <f>IF(参照!D850="","",参照!D850)</f>
        <v>(参考値)事業者全体</v>
      </c>
      <c r="AY850" s="52">
        <f>IF(参照!E850="","",参照!E850)</f>
        <v>4.4900000000000002E-4</v>
      </c>
      <c r="AZ850" s="52" t="str">
        <f>IF(参照!F850="","",参照!F850)</f>
        <v>(株)織戸組</v>
      </c>
      <c r="BA850" s="52" t="str">
        <f>IF(参照!G850="","",参照!G850)</f>
        <v>(株)織戸組_(参考値)事業者全体</v>
      </c>
      <c r="BB850" s="52">
        <f t="shared" si="44"/>
        <v>0.44900000000000001</v>
      </c>
      <c r="BD850" s="52" t="str">
        <f>IF(参照!L850="","",参照!L850)</f>
        <v/>
      </c>
    </row>
    <row r="851" spans="47:56">
      <c r="AU851" s="52" t="str">
        <f>IF(参照!A851="","",参照!A851)</f>
        <v>A0514</v>
      </c>
      <c r="AV851" s="52" t="str">
        <f>IF(参照!B851="","",参照!B851)</f>
        <v>ふかやｅパワー(株)</v>
      </c>
      <c r="AW851" s="52">
        <f>IF(参照!C851="","",参照!C851)</f>
        <v>4.5199999999999998E-4</v>
      </c>
      <c r="AX851" s="52" t="str">
        <f>IF(参照!D851="","",参照!D851)</f>
        <v>メニューA</v>
      </c>
      <c r="AY851" s="52">
        <f>IF(参照!E851="","",参照!E851)</f>
        <v>0</v>
      </c>
      <c r="AZ851" s="52" t="str">
        <f>IF(参照!F851="","",参照!F851)</f>
        <v>ふかやｅパワー(株)</v>
      </c>
      <c r="BA851" s="52" t="str">
        <f>IF(参照!G851="","",参照!G851)</f>
        <v>ふかやｅパワー(株)_メニューA</v>
      </c>
      <c r="BB851" s="52">
        <f t="shared" si="44"/>
        <v>0</v>
      </c>
      <c r="BD851" s="52" t="str">
        <f>IF(参照!L851="","",参照!L851)</f>
        <v/>
      </c>
    </row>
    <row r="852" spans="47:56">
      <c r="AU852" s="52" t="str">
        <f>IF(参照!A852="","",参照!A852)</f>
        <v/>
      </c>
      <c r="AV852" s="52" t="str">
        <f>IF(参照!B852="","",参照!B852)</f>
        <v/>
      </c>
      <c r="AW852" s="52" t="str">
        <f>IF(参照!C852="","",参照!C852)</f>
        <v/>
      </c>
      <c r="AX852" s="52" t="str">
        <f>IF(参照!D852="","",参照!D852)</f>
        <v>メニューB(残差)</v>
      </c>
      <c r="AY852" s="52">
        <f>IF(参照!E852="","",参照!E852)</f>
        <v>3.9899999999999999E-4</v>
      </c>
      <c r="AZ852" s="52" t="str">
        <f>IF(参照!F852="","",参照!F852)</f>
        <v>ふかやｅパワー(株)</v>
      </c>
      <c r="BA852" s="52" t="str">
        <f>IF(参照!G852="","",参照!G852)</f>
        <v>ふかやｅパワー(株)_メニューB(残差)</v>
      </c>
      <c r="BB852" s="52">
        <f t="shared" si="44"/>
        <v>0.39900000000000002</v>
      </c>
      <c r="BD852" s="52" t="str">
        <f>IF(参照!L852="","",参照!L852)</f>
        <v/>
      </c>
    </row>
    <row r="853" spans="47:56">
      <c r="AU853" s="52" t="str">
        <f>IF(参照!A853="","",参照!A853)</f>
        <v/>
      </c>
      <c r="AV853" s="52" t="str">
        <f>IF(参照!B853="","",参照!B853)</f>
        <v/>
      </c>
      <c r="AW853" s="52" t="str">
        <f>IF(参照!C853="","",参照!C853)</f>
        <v/>
      </c>
      <c r="AX853" s="52" t="str">
        <f>IF(参照!D853="","",参照!D853)</f>
        <v>(参考値)事業者全体</v>
      </c>
      <c r="AY853" s="52">
        <f>IF(参照!E853="","",参照!E853)</f>
        <v>4.2900000000000002E-4</v>
      </c>
      <c r="AZ853" s="52" t="str">
        <f>IF(参照!F853="","",参照!F853)</f>
        <v>ふかやｅパワー(株)</v>
      </c>
      <c r="BA853" s="52" t="str">
        <f>IF(参照!G853="","",参照!G853)</f>
        <v>ふかやｅパワー(株)_(参考値)事業者全体</v>
      </c>
      <c r="BB853" s="52">
        <f t="shared" si="44"/>
        <v>0.42899999999999999</v>
      </c>
      <c r="BD853" s="52" t="str">
        <f>IF(参照!L853="","",参照!L853)</f>
        <v/>
      </c>
    </row>
    <row r="854" spans="47:56">
      <c r="AU854" s="52" t="str">
        <f>IF(参照!A854="","",参照!A854)</f>
        <v>A0515</v>
      </c>
      <c r="AV854" s="52" t="str">
        <f>IF(参照!B854="","",参照!B854)</f>
        <v>(株)Ｌｉｎｋ　Ｌｉｆｅ</v>
      </c>
      <c r="AW854" s="52">
        <f>IF(参照!C854="","",参照!C854)</f>
        <v>5.1599999999999997E-4</v>
      </c>
      <c r="AX854" s="52" t="str">
        <f>IF(参照!D854="","",参照!D854)</f>
        <v/>
      </c>
      <c r="AY854" s="52">
        <f>IF(参照!E854="","",参照!E854)</f>
        <v>5.31E-4</v>
      </c>
      <c r="AZ854" s="52" t="str">
        <f>IF(参照!F854="","",参照!F854)</f>
        <v>(株)Ｌｉｎｋ　Ｌｉｆｅ</v>
      </c>
      <c r="BA854" s="52" t="str">
        <f>IF(参照!G854="","",参照!G854)</f>
        <v>(株)Ｌｉｎｋ　Ｌｉｆｅ_</v>
      </c>
      <c r="BB854" s="52">
        <f t="shared" si="44"/>
        <v>0.53100000000000003</v>
      </c>
      <c r="BD854" s="52" t="str">
        <f>IF(参照!L854="","",参照!L854)</f>
        <v/>
      </c>
    </row>
    <row r="855" spans="47:56">
      <c r="AU855" s="52" t="str">
        <f>IF(参照!A855="","",参照!A855)</f>
        <v>A0518</v>
      </c>
      <c r="AV855" s="52" t="str">
        <f>IF(参照!B855="","",参照!B855)</f>
        <v>(株)グローバルキャスト</v>
      </c>
      <c r="AW855" s="52">
        <f>IF(参照!C855="","",参照!C855)</f>
        <v>3.7399999999999998E-4</v>
      </c>
      <c r="AX855" s="52" t="str">
        <f>IF(参照!D855="","",参照!D855)</f>
        <v/>
      </c>
      <c r="AY855" s="52">
        <f>IF(参照!E855="","",参照!E855)</f>
        <v>3.1800000000000003E-4</v>
      </c>
      <c r="AZ855" s="52" t="str">
        <f>IF(参照!F855="","",参照!F855)</f>
        <v>(株)グローバルキャスト</v>
      </c>
      <c r="BA855" s="52" t="str">
        <f>IF(参照!G855="","",参照!G855)</f>
        <v>(株)グローバルキャスト_</v>
      </c>
      <c r="BB855" s="52">
        <f t="shared" si="44"/>
        <v>0.318</v>
      </c>
      <c r="BD855" s="52" t="str">
        <f>IF(参照!L855="","",参照!L855)</f>
        <v/>
      </c>
    </row>
    <row r="856" spans="47:56">
      <c r="AU856" s="52" t="str">
        <f>IF(参照!A856="","",参照!A856)</f>
        <v>A0519</v>
      </c>
      <c r="AV856" s="52" t="str">
        <f>IF(参照!B856="","",参照!B856)</f>
        <v>日本エネルギー総合システム(株)</v>
      </c>
      <c r="AW856" s="52">
        <f>IF(参照!C856="","",参照!C856)</f>
        <v>5.0000000000000001E-4</v>
      </c>
      <c r="AX856" s="52" t="str">
        <f>IF(参照!D856="","",参照!D856)</f>
        <v>メニューA</v>
      </c>
      <c r="AY856" s="52">
        <f>IF(参照!E856="","",参照!E856)</f>
        <v>0</v>
      </c>
      <c r="AZ856" s="52" t="str">
        <f>IF(参照!F856="","",参照!F856)</f>
        <v>日本エネルギー総合システム(株)</v>
      </c>
      <c r="BA856" s="52" t="str">
        <f>IF(参照!G856="","",参照!G856)</f>
        <v>日本エネルギー総合システム(株)_メニューA</v>
      </c>
      <c r="BB856" s="52">
        <f t="shared" si="44"/>
        <v>0</v>
      </c>
      <c r="BD856" s="52" t="str">
        <f>IF(参照!L856="","",参照!L856)</f>
        <v/>
      </c>
    </row>
    <row r="857" spans="47:56">
      <c r="AU857" s="52" t="str">
        <f>IF(参照!A857="","",参照!A857)</f>
        <v/>
      </c>
      <c r="AV857" s="52" t="str">
        <f>IF(参照!B857="","",参照!B857)</f>
        <v/>
      </c>
      <c r="AW857" s="52" t="str">
        <f>IF(参照!C857="","",参照!C857)</f>
        <v/>
      </c>
      <c r="AX857" s="52" t="str">
        <f>IF(参照!D857="","",参照!D857)</f>
        <v>メニューB(残差)</v>
      </c>
      <c r="AY857" s="52">
        <f>IF(参照!E857="","",参照!E857)</f>
        <v>4.7199999999999998E-4</v>
      </c>
      <c r="AZ857" s="52" t="str">
        <f>IF(参照!F857="","",参照!F857)</f>
        <v>日本エネルギー総合システム(株)</v>
      </c>
      <c r="BA857" s="52" t="str">
        <f>IF(参照!G857="","",参照!G857)</f>
        <v>日本エネルギー総合システム(株)_メニューB(残差)</v>
      </c>
      <c r="BB857" s="52">
        <f t="shared" si="44"/>
        <v>0.47199999999999998</v>
      </c>
      <c r="BD857" s="52" t="str">
        <f>IF(参照!L857="","",参照!L857)</f>
        <v/>
      </c>
    </row>
    <row r="858" spans="47:56">
      <c r="AU858" s="52" t="str">
        <f>IF(参照!A858="","",参照!A858)</f>
        <v/>
      </c>
      <c r="AV858" s="52" t="str">
        <f>IF(参照!B858="","",参照!B858)</f>
        <v/>
      </c>
      <c r="AW858" s="52" t="str">
        <f>IF(参照!C858="","",参照!C858)</f>
        <v/>
      </c>
      <c r="AX858" s="52" t="str">
        <f>IF(参照!D858="","",参照!D858)</f>
        <v>(参考値)事業者全体</v>
      </c>
      <c r="AY858" s="52">
        <f>IF(参照!E858="","",参照!E858)</f>
        <v>4.6200000000000001E-4</v>
      </c>
      <c r="AZ858" s="52" t="str">
        <f>IF(参照!F858="","",参照!F858)</f>
        <v>日本エネルギー総合システム(株)</v>
      </c>
      <c r="BA858" s="52" t="str">
        <f>IF(参照!G858="","",参照!G858)</f>
        <v>日本エネルギー総合システム(株)_(参考値)事業者全体</v>
      </c>
      <c r="BB858" s="52">
        <f t="shared" si="44"/>
        <v>0.46200000000000002</v>
      </c>
      <c r="BD858" s="52" t="str">
        <f>IF(参照!L858="","",参照!L858)</f>
        <v/>
      </c>
    </row>
    <row r="859" spans="47:56">
      <c r="AU859" s="52" t="str">
        <f>IF(参照!A859="","",参照!A859)</f>
        <v>A0520</v>
      </c>
      <c r="AV859" s="52" t="str">
        <f>IF(参照!B859="","",参照!B859)</f>
        <v>イワタニ東海(株)</v>
      </c>
      <c r="AW859" s="52">
        <f>IF(参照!C859="","",参照!C859)</f>
        <v>3.6400000000000001E-4</v>
      </c>
      <c r="AX859" s="52" t="str">
        <f>IF(参照!D859="","",参照!D859)</f>
        <v/>
      </c>
      <c r="AY859" s="52">
        <f>IF(参照!E859="","",参照!E859)</f>
        <v>3.0800000000000001E-4</v>
      </c>
      <c r="AZ859" s="52" t="str">
        <f>IF(参照!F859="","",参照!F859)</f>
        <v>イワタニ東海(株)</v>
      </c>
      <c r="BA859" s="52" t="str">
        <f>IF(参照!G859="","",参照!G859)</f>
        <v>イワタニ東海(株)_</v>
      </c>
      <c r="BB859" s="52">
        <f t="shared" si="44"/>
        <v>0.308</v>
      </c>
      <c r="BD859" s="52" t="str">
        <f>IF(参照!L859="","",参照!L859)</f>
        <v/>
      </c>
    </row>
    <row r="860" spans="47:56">
      <c r="AU860" s="52" t="str">
        <f>IF(参照!A860="","",参照!A860)</f>
        <v>A0522</v>
      </c>
      <c r="AV860" s="52" t="str">
        <f>IF(参照!B860="","",参照!B860)</f>
        <v>(株)デライトアップ</v>
      </c>
      <c r="AW860" s="52">
        <f>IF(参照!C860="","",参照!C860)</f>
        <v>4.75E-4</v>
      </c>
      <c r="AX860" s="52" t="str">
        <f>IF(参照!D860="","",参照!D860)</f>
        <v/>
      </c>
      <c r="AY860" s="52">
        <f>IF(参照!E860="","",参照!E860)</f>
        <v>4.64E-4</v>
      </c>
      <c r="AZ860" s="52" t="str">
        <f>IF(参照!F860="","",参照!F860)</f>
        <v>(株)デライトアップ</v>
      </c>
      <c r="BA860" s="52" t="str">
        <f>IF(参照!G860="","",参照!G860)</f>
        <v>(株)デライトアップ_</v>
      </c>
      <c r="BB860" s="52">
        <f t="shared" si="44"/>
        <v>0.46400000000000002</v>
      </c>
      <c r="BD860" s="52" t="str">
        <f>IF(参照!L860="","",参照!L860)</f>
        <v/>
      </c>
    </row>
    <row r="861" spans="47:56">
      <c r="AU861" s="52" t="str">
        <f>IF(参照!A861="","",参照!A861)</f>
        <v>A0525</v>
      </c>
      <c r="AV861" s="52" t="str">
        <f>IF(参照!B861="","",参照!B861)</f>
        <v>(株)ところざわ未来電力</v>
      </c>
      <c r="AW861" s="52">
        <f>IF(参照!C861="","",参照!C861)</f>
        <v>5.8E-5</v>
      </c>
      <c r="AX861" s="52" t="str">
        <f>IF(参照!D861="","",参照!D861)</f>
        <v>メニューA</v>
      </c>
      <c r="AY861" s="52">
        <f>IF(参照!E861="","",参照!E861)</f>
        <v>2.81E-4</v>
      </c>
      <c r="AZ861" s="52" t="str">
        <f>IF(参照!F861="","",参照!F861)</f>
        <v>(株)ところざわ未来電力</v>
      </c>
      <c r="BA861" s="52" t="str">
        <f>IF(参照!G861="","",参照!G861)</f>
        <v>(株)ところざわ未来電力_メニューA</v>
      </c>
      <c r="BB861" s="52">
        <f t="shared" si="44"/>
        <v>0.28100000000000003</v>
      </c>
      <c r="BD861" s="52" t="str">
        <f>IF(参照!L861="","",参照!L861)</f>
        <v/>
      </c>
    </row>
    <row r="862" spans="47:56">
      <c r="AU862" s="52" t="str">
        <f>IF(参照!A862="","",参照!A862)</f>
        <v/>
      </c>
      <c r="AV862" s="52" t="str">
        <f>IF(参照!B862="","",参照!B862)</f>
        <v/>
      </c>
      <c r="AW862" s="52" t="str">
        <f>IF(参照!C862="","",参照!C862)</f>
        <v/>
      </c>
      <c r="AX862" s="52" t="str">
        <f>IF(参照!D862="","",参照!D862)</f>
        <v>メニューB</v>
      </c>
      <c r="AY862" s="52">
        <f>IF(参照!E862="","",参照!E862)</f>
        <v>0</v>
      </c>
      <c r="AZ862" s="52" t="str">
        <f>IF(参照!F862="","",参照!F862)</f>
        <v>(株)ところざわ未来電力</v>
      </c>
      <c r="BA862" s="52" t="str">
        <f>IF(参照!G862="","",参照!G862)</f>
        <v>(株)ところざわ未来電力_メニューB</v>
      </c>
      <c r="BB862" s="52">
        <f t="shared" si="44"/>
        <v>0</v>
      </c>
      <c r="BD862" s="52" t="str">
        <f>IF(参照!L862="","",参照!L862)</f>
        <v/>
      </c>
    </row>
    <row r="863" spans="47:56">
      <c r="AU863" s="52" t="str">
        <f>IF(参照!A863="","",参照!A863)</f>
        <v/>
      </c>
      <c r="AV863" s="52" t="str">
        <f>IF(参照!B863="","",参照!B863)</f>
        <v/>
      </c>
      <c r="AW863" s="52" t="str">
        <f>IF(参照!C863="","",参照!C863)</f>
        <v/>
      </c>
      <c r="AX863" s="52" t="str">
        <f>IF(参照!D863="","",参照!D863)</f>
        <v>メニューC(残差)</v>
      </c>
      <c r="AY863" s="52">
        <f>IF(参照!E863="","",参照!E863)</f>
        <v>2.8100000000000005E-4</v>
      </c>
      <c r="AZ863" s="52" t="str">
        <f>IF(参照!F863="","",参照!F863)</f>
        <v>(株)ところざわ未来電力</v>
      </c>
      <c r="BA863" s="52" t="str">
        <f>IF(参照!G863="","",参照!G863)</f>
        <v>(株)ところざわ未来電力_メニューC(残差)</v>
      </c>
      <c r="BB863" s="52">
        <f t="shared" si="44"/>
        <v>0.28100000000000003</v>
      </c>
      <c r="BD863" s="52" t="str">
        <f>IF(参照!L863="","",参照!L863)</f>
        <v/>
      </c>
    </row>
    <row r="864" spans="47:56">
      <c r="AU864" s="52" t="str">
        <f>IF(参照!A864="","",参照!A864)</f>
        <v/>
      </c>
      <c r="AV864" s="52" t="str">
        <f>IF(参照!B864="","",参照!B864)</f>
        <v/>
      </c>
      <c r="AW864" s="52" t="str">
        <f>IF(参照!C864="","",参照!C864)</f>
        <v/>
      </c>
      <c r="AX864" s="52" t="str">
        <f>IF(参照!D864="","",参照!D864)</f>
        <v>(参考値)事業者全体</v>
      </c>
      <c r="AY864" s="52">
        <f>IF(参照!E864="","",参照!E864)</f>
        <v>3.1800000000000003E-4</v>
      </c>
      <c r="AZ864" s="52" t="str">
        <f>IF(参照!F864="","",参照!F864)</f>
        <v>(株)ところざわ未来電力</v>
      </c>
      <c r="BA864" s="52" t="str">
        <f>IF(参照!G864="","",参照!G864)</f>
        <v>(株)ところざわ未来電力_(参考値)事業者全体</v>
      </c>
      <c r="BB864" s="52">
        <f t="shared" si="44"/>
        <v>0.318</v>
      </c>
      <c r="BD864" s="52" t="str">
        <f>IF(参照!L864="","",参照!L864)</f>
        <v/>
      </c>
    </row>
    <row r="865" spans="47:56">
      <c r="AU865" s="52" t="str">
        <f>IF(参照!A865="","",参照!A865)</f>
        <v>A0526</v>
      </c>
      <c r="AV865" s="52" t="str">
        <f>IF(参照!B865="","",参照!B865)</f>
        <v>朝日ガスエナジー(株)</v>
      </c>
      <c r="AW865" s="52">
        <f>IF(参照!C865="","",参照!C865)</f>
        <v>3.6400000000000001E-4</v>
      </c>
      <c r="AX865" s="52" t="str">
        <f>IF(参照!D865="","",参照!D865)</f>
        <v/>
      </c>
      <c r="AY865" s="52">
        <f>IF(参照!E865="","",参照!E865)</f>
        <v>3.0800000000000001E-4</v>
      </c>
      <c r="AZ865" s="52" t="str">
        <f>IF(参照!F865="","",参照!F865)</f>
        <v>朝日ガスエナジー(株)</v>
      </c>
      <c r="BA865" s="52" t="str">
        <f>IF(参照!G865="","",参照!G865)</f>
        <v>朝日ガスエナジー(株)_</v>
      </c>
      <c r="BB865" s="52">
        <f t="shared" si="44"/>
        <v>0.308</v>
      </c>
      <c r="BD865" s="52" t="str">
        <f>IF(参照!L865="","",参照!L865)</f>
        <v/>
      </c>
    </row>
    <row r="866" spans="47:56">
      <c r="AU866" s="52" t="str">
        <f>IF(参照!A866="","",参照!A866)</f>
        <v>A0528</v>
      </c>
      <c r="AV866" s="52" t="str">
        <f>IF(参照!B866="","",参照!B866)</f>
        <v>(株)エネファント</v>
      </c>
      <c r="AW866" s="52">
        <f>IF(参照!C866="","",参照!C866)</f>
        <v>4.6299999999999998E-4</v>
      </c>
      <c r="AX866" s="52" t="str">
        <f>IF(参照!D866="","",参照!D866)</f>
        <v>メニューA</v>
      </c>
      <c r="AY866" s="52">
        <f>IF(参照!E866="","",参照!E866)</f>
        <v>0</v>
      </c>
      <c r="AZ866" s="52" t="str">
        <f>IF(参照!F866="","",参照!F866)</f>
        <v>(株)エネファント</v>
      </c>
      <c r="BA866" s="52" t="str">
        <f>IF(参照!G866="","",参照!G866)</f>
        <v>(株)エネファント_メニューA</v>
      </c>
      <c r="BB866" s="52">
        <f t="shared" si="44"/>
        <v>0</v>
      </c>
      <c r="BD866" s="52" t="str">
        <f>IF(参照!L866="","",参照!L866)</f>
        <v/>
      </c>
    </row>
    <row r="867" spans="47:56">
      <c r="AU867" s="52" t="str">
        <f>IF(参照!A867="","",参照!A867)</f>
        <v/>
      </c>
      <c r="AV867" s="52" t="str">
        <f>IF(参照!B867="","",参照!B867)</f>
        <v/>
      </c>
      <c r="AW867" s="52" t="str">
        <f>IF(参照!C867="","",参照!C867)</f>
        <v/>
      </c>
      <c r="AX867" s="52" t="str">
        <f>IF(参照!D867="","",参照!D867)</f>
        <v>メニューB</v>
      </c>
      <c r="AY867" s="52">
        <f>IF(参照!E867="","",参照!E867)</f>
        <v>0</v>
      </c>
      <c r="AZ867" s="52" t="str">
        <f>IF(参照!F867="","",参照!F867)</f>
        <v>(株)エネファント</v>
      </c>
      <c r="BA867" s="52" t="str">
        <f>IF(参照!G867="","",参照!G867)</f>
        <v>(株)エネファント_メニューB</v>
      </c>
      <c r="BB867" s="52">
        <f t="shared" si="44"/>
        <v>0</v>
      </c>
      <c r="BD867" s="52" t="str">
        <f>IF(参照!L867="","",参照!L867)</f>
        <v/>
      </c>
    </row>
    <row r="868" spans="47:56">
      <c r="AU868" s="52" t="str">
        <f>IF(参照!A868="","",参照!A868)</f>
        <v/>
      </c>
      <c r="AV868" s="52" t="str">
        <f>IF(参照!B868="","",参照!B868)</f>
        <v/>
      </c>
      <c r="AW868" s="52" t="str">
        <f>IF(参照!C868="","",参照!C868)</f>
        <v/>
      </c>
      <c r="AX868" s="52" t="str">
        <f>IF(参照!D868="","",参照!D868)</f>
        <v>メニューC(残差)</v>
      </c>
      <c r="AY868" s="52">
        <f>IF(参照!E868="","",参照!E868)</f>
        <v>4.6100000000000004E-4</v>
      </c>
      <c r="AZ868" s="52" t="str">
        <f>IF(参照!F868="","",参照!F868)</f>
        <v>(株)エネファント</v>
      </c>
      <c r="BA868" s="52" t="str">
        <f>IF(参照!G868="","",参照!G868)</f>
        <v>(株)エネファント_メニューC(残差)</v>
      </c>
      <c r="BB868" s="52">
        <f t="shared" si="44"/>
        <v>0.46100000000000002</v>
      </c>
      <c r="BD868" s="52" t="str">
        <f>IF(参照!L868="","",参照!L868)</f>
        <v/>
      </c>
    </row>
    <row r="869" spans="47:56">
      <c r="AU869" s="52" t="str">
        <f>IF(参照!A869="","",参照!A869)</f>
        <v/>
      </c>
      <c r="AV869" s="52" t="str">
        <f>IF(参照!B869="","",参照!B869)</f>
        <v/>
      </c>
      <c r="AW869" s="52" t="str">
        <f>IF(参照!C869="","",参照!C869)</f>
        <v/>
      </c>
      <c r="AX869" s="52" t="str">
        <f>IF(参照!D869="","",参照!D869)</f>
        <v>(参考値)事業者全体</v>
      </c>
      <c r="AY869" s="52">
        <f>IF(参照!E869="","",参照!E869)</f>
        <v>5.0100000000000003E-4</v>
      </c>
      <c r="AZ869" s="52" t="str">
        <f>IF(参照!F869="","",参照!F869)</f>
        <v>(株)エネファント</v>
      </c>
      <c r="BA869" s="52" t="str">
        <f>IF(参照!G869="","",参照!G869)</f>
        <v>(株)エネファント_(参考値)事業者全体</v>
      </c>
      <c r="BB869" s="52">
        <f t="shared" si="44"/>
        <v>0.501</v>
      </c>
      <c r="BD869" s="52" t="str">
        <f>IF(参照!L869="","",参照!L869)</f>
        <v/>
      </c>
    </row>
    <row r="870" spans="47:56">
      <c r="AU870" s="52" t="str">
        <f>IF(参照!A870="","",参照!A870)</f>
        <v>A0529</v>
      </c>
      <c r="AV870" s="52" t="str">
        <f>IF(参照!B870="","",参照!B870)</f>
        <v>(株)エスエナジー</v>
      </c>
      <c r="AW870" s="52">
        <f>IF(参照!C870="","",参照!C870)</f>
        <v>4.7800000000000002E-4</v>
      </c>
      <c r="AX870" s="52" t="str">
        <f>IF(参照!D870="","",参照!D870)</f>
        <v/>
      </c>
      <c r="AY870" s="52">
        <f>IF(参照!E870="","",参照!E870)</f>
        <v>5.22E-4</v>
      </c>
      <c r="AZ870" s="52" t="str">
        <f>IF(参照!F870="","",参照!F870)</f>
        <v>(株)エスエナジー</v>
      </c>
      <c r="BA870" s="52" t="str">
        <f>IF(参照!G870="","",参照!G870)</f>
        <v>(株)エスエナジー_</v>
      </c>
      <c r="BB870" s="52">
        <f t="shared" si="44"/>
        <v>0.52200000000000002</v>
      </c>
      <c r="BD870" s="52" t="str">
        <f>IF(参照!L870="","",参照!L870)</f>
        <v/>
      </c>
    </row>
    <row r="871" spans="47:56">
      <c r="AU871" s="52" t="str">
        <f>IF(参照!A871="","",参照!A871)</f>
        <v>A0532</v>
      </c>
      <c r="AV871" s="52" t="str">
        <f>IF(参照!B871="","",参照!B871)</f>
        <v>(株)Ｍｐｏｗｅｒ</v>
      </c>
      <c r="AW871" s="52">
        <f>IF(参照!C871="","",参照!C871)</f>
        <v>3.8499999999999998E-4</v>
      </c>
      <c r="AX871" s="52" t="str">
        <f>IF(参照!D871="","",参照!D871)</f>
        <v/>
      </c>
      <c r="AY871" s="52">
        <f>IF(参照!E871="","",参照!E871)</f>
        <v>3.7199999999999999E-4</v>
      </c>
      <c r="AZ871" s="52" t="str">
        <f>IF(参照!F871="","",参照!F871)</f>
        <v>(株)Ｍｐｏｗｅｒ</v>
      </c>
      <c r="BA871" s="52" t="str">
        <f>IF(参照!G871="","",参照!G871)</f>
        <v>(株)Ｍｐｏｗｅｒ_</v>
      </c>
      <c r="BB871" s="52">
        <f t="shared" si="44"/>
        <v>0.372</v>
      </c>
      <c r="BD871" s="52" t="str">
        <f>IF(参照!L871="","",参照!L871)</f>
        <v/>
      </c>
    </row>
    <row r="872" spans="47:56">
      <c r="AU872" s="52" t="str">
        <f>IF(参照!A872="","",参照!A872)</f>
        <v>A0533</v>
      </c>
      <c r="AV872" s="52" t="str">
        <f>IF(参照!B872="","",参照!B872)</f>
        <v>秩父新電力(株)</v>
      </c>
      <c r="AW872" s="52">
        <f>IF(参照!C872="","",参照!C872)</f>
        <v>3.1399999999999999E-4</v>
      </c>
      <c r="AX872" s="52" t="str">
        <f>IF(参照!D872="","",参照!D872)</f>
        <v>メニューA</v>
      </c>
      <c r="AY872" s="52">
        <f>IF(参照!E872="","",参照!E872)</f>
        <v>0</v>
      </c>
      <c r="AZ872" s="52" t="str">
        <f>IF(参照!F872="","",参照!F872)</f>
        <v>秩父新電力(株)</v>
      </c>
      <c r="BA872" s="52" t="str">
        <f>IF(参照!G872="","",参照!G872)</f>
        <v>秩父新電力(株)_メニューA</v>
      </c>
      <c r="BB872" s="52">
        <f t="shared" si="44"/>
        <v>0</v>
      </c>
      <c r="BD872" s="52" t="str">
        <f>IF(参照!L872="","",参照!L872)</f>
        <v/>
      </c>
    </row>
    <row r="873" spans="47:56">
      <c r="AU873" s="52" t="str">
        <f>IF(参照!A873="","",参照!A873)</f>
        <v/>
      </c>
      <c r="AV873" s="52" t="str">
        <f>IF(参照!B873="","",参照!B873)</f>
        <v/>
      </c>
      <c r="AW873" s="52" t="str">
        <f>IF(参照!C873="","",参照!C873)</f>
        <v/>
      </c>
      <c r="AX873" s="52" t="str">
        <f>IF(参照!D873="","",参照!D873)</f>
        <v>メニューB</v>
      </c>
      <c r="AY873" s="52">
        <f>IF(参照!E873="","",参照!E873)</f>
        <v>0</v>
      </c>
      <c r="AZ873" s="52" t="str">
        <f>IF(参照!F873="","",参照!F873)</f>
        <v>秩父新電力(株)</v>
      </c>
      <c r="BA873" s="52" t="str">
        <f>IF(参照!G873="","",参照!G873)</f>
        <v>秩父新電力(株)_メニューB</v>
      </c>
      <c r="BB873" s="52">
        <f t="shared" si="44"/>
        <v>0</v>
      </c>
      <c r="BD873" s="52" t="str">
        <f>IF(参照!L873="","",参照!L873)</f>
        <v/>
      </c>
    </row>
    <row r="874" spans="47:56">
      <c r="AU874" s="52" t="str">
        <f>IF(参照!A874="","",参照!A874)</f>
        <v/>
      </c>
      <c r="AV874" s="52" t="str">
        <f>IF(参照!B874="","",参照!B874)</f>
        <v/>
      </c>
      <c r="AW874" s="52" t="str">
        <f>IF(参照!C874="","",参照!C874)</f>
        <v/>
      </c>
      <c r="AX874" s="52" t="str">
        <f>IF(参照!D874="","",参照!D874)</f>
        <v>メニューC</v>
      </c>
      <c r="AY874" s="52">
        <f>IF(参照!E874="","",参照!E874)</f>
        <v>2.99E-4</v>
      </c>
      <c r="AZ874" s="52" t="str">
        <f>IF(参照!F874="","",参照!F874)</f>
        <v>秩父新電力(株)</v>
      </c>
      <c r="BA874" s="52" t="str">
        <f>IF(参照!G874="","",参照!G874)</f>
        <v>秩父新電力(株)_メニューC</v>
      </c>
      <c r="BB874" s="52">
        <f t="shared" si="44"/>
        <v>0.29899999999999999</v>
      </c>
      <c r="BD874" s="52" t="str">
        <f>IF(参照!L874="","",参照!L874)</f>
        <v/>
      </c>
    </row>
    <row r="875" spans="47:56">
      <c r="AU875" s="52" t="str">
        <f>IF(参照!A875="","",参照!A875)</f>
        <v/>
      </c>
      <c r="AV875" s="52" t="str">
        <f>IF(参照!B875="","",参照!B875)</f>
        <v/>
      </c>
      <c r="AW875" s="52" t="str">
        <f>IF(参照!C875="","",参照!C875)</f>
        <v/>
      </c>
      <c r="AX875" s="52" t="str">
        <f>IF(参照!D875="","",参照!D875)</f>
        <v>メニューD(残差)</v>
      </c>
      <c r="AY875" s="52">
        <f>IF(参照!E875="","",参照!E875)</f>
        <v>3.3300000000000002E-4</v>
      </c>
      <c r="AZ875" s="52" t="str">
        <f>IF(参照!F875="","",参照!F875)</f>
        <v>秩父新電力(株)</v>
      </c>
      <c r="BA875" s="52" t="str">
        <f>IF(参照!G875="","",参照!G875)</f>
        <v>秩父新電力(株)_メニューD(残差)</v>
      </c>
      <c r="BB875" s="52">
        <f t="shared" si="44"/>
        <v>0.33300000000000002</v>
      </c>
      <c r="BD875" s="52" t="str">
        <f>IF(参照!L875="","",参照!L875)</f>
        <v/>
      </c>
    </row>
    <row r="876" spans="47:56">
      <c r="AU876" s="52" t="str">
        <f>IF(参照!A876="","",参照!A876)</f>
        <v/>
      </c>
      <c r="AV876" s="52" t="str">
        <f>IF(参照!B876="","",参照!B876)</f>
        <v/>
      </c>
      <c r="AW876" s="52" t="str">
        <f>IF(参照!C876="","",参照!C876)</f>
        <v/>
      </c>
      <c r="AX876" s="52" t="str">
        <f>IF(参照!D876="","",参照!D876)</f>
        <v>(参考値)事業者全体</v>
      </c>
      <c r="AY876" s="52">
        <f>IF(参照!E876="","",参照!E876)</f>
        <v>2.9399999999999999E-4</v>
      </c>
      <c r="AZ876" s="52" t="str">
        <f>IF(参照!F876="","",参照!F876)</f>
        <v>秩父新電力(株)</v>
      </c>
      <c r="BA876" s="52" t="str">
        <f>IF(参照!G876="","",参照!G876)</f>
        <v>秩父新電力(株)_(参考値)事業者全体</v>
      </c>
      <c r="BB876" s="52">
        <f t="shared" si="44"/>
        <v>0.29399999999999998</v>
      </c>
      <c r="BD876" s="52" t="str">
        <f>IF(参照!L876="","",参照!L876)</f>
        <v/>
      </c>
    </row>
    <row r="877" spans="47:56">
      <c r="AU877" s="52" t="str">
        <f>IF(参照!A877="","",参照!A877)</f>
        <v>A0534</v>
      </c>
      <c r="AV877" s="52" t="str">
        <f>IF(参照!B877="","",参照!B877)</f>
        <v>みよしエナジー(株)</v>
      </c>
      <c r="AW877" s="52">
        <f>IF(参照!C877="","",参照!C877)</f>
        <v>2.33E-4</v>
      </c>
      <c r="AX877" s="52" t="str">
        <f>IF(参照!D877="","",参照!D877)</f>
        <v/>
      </c>
      <c r="AY877" s="52">
        <f>IF(参照!E877="","",参照!E877)</f>
        <v>4.9399999999999997E-4</v>
      </c>
      <c r="AZ877" s="52" t="str">
        <f>IF(参照!F877="","",参照!F877)</f>
        <v>みよしエナジー(株)</v>
      </c>
      <c r="BA877" s="52" t="str">
        <f>IF(参照!G877="","",参照!G877)</f>
        <v>みよしエナジー(株)_</v>
      </c>
      <c r="BB877" s="52">
        <f t="shared" si="44"/>
        <v>0.49399999999999999</v>
      </c>
      <c r="BD877" s="52" t="str">
        <f>IF(参照!L877="","",参照!L877)</f>
        <v/>
      </c>
    </row>
    <row r="878" spans="47:56">
      <c r="AU878" s="52" t="str">
        <f>IF(参照!A878="","",参照!A878)</f>
        <v>A0536</v>
      </c>
      <c r="AV878" s="52" t="str">
        <f>IF(参照!B878="","",参照!B878)</f>
        <v>東日本ガス(株)</v>
      </c>
      <c r="AW878" s="52">
        <f>IF(参照!C878="","",参照!C878)</f>
        <v>4.9299999999999995E-4</v>
      </c>
      <c r="AX878" s="52" t="str">
        <f>IF(参照!D878="","",参照!D878)</f>
        <v/>
      </c>
      <c r="AY878" s="52">
        <f>IF(参照!E878="","",参照!E878)</f>
        <v>4.3600000000000008E-4</v>
      </c>
      <c r="AZ878" s="52" t="str">
        <f>IF(参照!F878="","",参照!F878)</f>
        <v>東日本ガス(株)</v>
      </c>
      <c r="BA878" s="52" t="str">
        <f>IF(参照!G878="","",参照!G878)</f>
        <v>東日本ガス(株)_</v>
      </c>
      <c r="BB878" s="52">
        <f t="shared" si="44"/>
        <v>0.43600000000000005</v>
      </c>
      <c r="BD878" s="52" t="str">
        <f>IF(参照!L878="","",参照!L878)</f>
        <v/>
      </c>
    </row>
    <row r="879" spans="47:56">
      <c r="AU879" s="52" t="str">
        <f>IF(参照!A879="","",参照!A879)</f>
        <v>A0537</v>
      </c>
      <c r="AV879" s="52" t="str">
        <f>IF(参照!B879="","",参照!B879)</f>
        <v>東彩ガス(株)</v>
      </c>
      <c r="AW879" s="52">
        <f>IF(参照!C879="","",参照!C879)</f>
        <v>4.9299999999999995E-4</v>
      </c>
      <c r="AX879" s="52" t="str">
        <f>IF(参照!D879="","",参照!D879)</f>
        <v>メニューA</v>
      </c>
      <c r="AY879" s="52">
        <f>IF(参照!E879="","",参照!E879)</f>
        <v>0</v>
      </c>
      <c r="AZ879" s="52" t="str">
        <f>IF(参照!F879="","",参照!F879)</f>
        <v>東彩ガス(株)</v>
      </c>
      <c r="BA879" s="52" t="str">
        <f>IF(参照!G879="","",参照!G879)</f>
        <v>東彩ガス(株)_メニューA</v>
      </c>
      <c r="BB879" s="52">
        <f t="shared" si="44"/>
        <v>0</v>
      </c>
      <c r="BD879" s="52" t="str">
        <f>IF(参照!L879="","",参照!L879)</f>
        <v/>
      </c>
    </row>
    <row r="880" spans="47:56">
      <c r="AU880" s="52" t="str">
        <f>IF(参照!A880="","",参照!A880)</f>
        <v/>
      </c>
      <c r="AV880" s="52" t="str">
        <f>IF(参照!B880="","",参照!B880)</f>
        <v/>
      </c>
      <c r="AW880" s="52" t="str">
        <f>IF(参照!C880="","",参照!C880)</f>
        <v/>
      </c>
      <c r="AX880" s="52" t="str">
        <f>IF(参照!D880="","",参照!D880)</f>
        <v>メニューB(残差)</v>
      </c>
      <c r="AY880" s="52">
        <f>IF(参照!E880="","",参照!E880)</f>
        <v>4.37E-4</v>
      </c>
      <c r="AZ880" s="52" t="str">
        <f>IF(参照!F880="","",参照!F880)</f>
        <v>東彩ガス(株)</v>
      </c>
      <c r="BA880" s="52" t="str">
        <f>IF(参照!G880="","",参照!G880)</f>
        <v>東彩ガス(株)_メニューB(残差)</v>
      </c>
      <c r="BB880" s="52">
        <f t="shared" si="44"/>
        <v>0.437</v>
      </c>
      <c r="BD880" s="52" t="str">
        <f>IF(参照!L880="","",参照!L880)</f>
        <v/>
      </c>
    </row>
    <row r="881" spans="47:56">
      <c r="AU881" s="52" t="str">
        <f>IF(参照!A881="","",参照!A881)</f>
        <v/>
      </c>
      <c r="AV881" s="52" t="str">
        <f>IF(参照!B881="","",参照!B881)</f>
        <v/>
      </c>
      <c r="AW881" s="52" t="str">
        <f>IF(参照!C881="","",参照!C881)</f>
        <v/>
      </c>
      <c r="AX881" s="52" t="str">
        <f>IF(参照!D881="","",参照!D881)</f>
        <v>(参考値)事業者全体</v>
      </c>
      <c r="AY881" s="52">
        <f>IF(参照!E881="","",参照!E881)</f>
        <v>4.9399999999999997E-4</v>
      </c>
      <c r="AZ881" s="52" t="str">
        <f>IF(参照!F881="","",参照!F881)</f>
        <v>東彩ガス(株)</v>
      </c>
      <c r="BA881" s="52" t="str">
        <f>IF(参照!G881="","",参照!G881)</f>
        <v>東彩ガス(株)_(参考値)事業者全体</v>
      </c>
      <c r="BB881" s="52">
        <f t="shared" si="44"/>
        <v>0.49399999999999999</v>
      </c>
      <c r="BD881" s="52" t="str">
        <f>IF(参照!L881="","",参照!L881)</f>
        <v/>
      </c>
    </row>
    <row r="882" spans="47:56">
      <c r="AU882" s="52" t="str">
        <f>IF(参照!A882="","",参照!A882)</f>
        <v>A0538</v>
      </c>
      <c r="AV882" s="52" t="str">
        <f>IF(参照!B882="","",参照!B882)</f>
        <v>綿半パートナーズ(株)</v>
      </c>
      <c r="AW882" s="52">
        <f>IF(参照!C882="","",参照!C882)</f>
        <v>5.1199999999999998E-4</v>
      </c>
      <c r="AX882" s="52" t="str">
        <f>IF(参照!D882="","",参照!D882)</f>
        <v/>
      </c>
      <c r="AY882" s="52">
        <f>IF(参照!E882="","",参照!E882)</f>
        <v>5.5999999999999995E-4</v>
      </c>
      <c r="AZ882" s="52" t="str">
        <f>IF(参照!F882="","",参照!F882)</f>
        <v>綿半パートナーズ(株)</v>
      </c>
      <c r="BA882" s="52" t="str">
        <f>IF(参照!G882="","",参照!G882)</f>
        <v>綿半パートナーズ(株)_</v>
      </c>
      <c r="BB882" s="52">
        <f t="shared" si="44"/>
        <v>0.55999999999999994</v>
      </c>
      <c r="BD882" s="52" t="str">
        <f>IF(参照!L882="","",参照!L882)</f>
        <v/>
      </c>
    </row>
    <row r="883" spans="47:56">
      <c r="AU883" s="52" t="str">
        <f>IF(参照!A883="","",参照!A883)</f>
        <v>A0539</v>
      </c>
      <c r="AV883" s="52" t="str">
        <f>IF(参照!B883="","",参照!B883)</f>
        <v>(株)ｋａｒｃｈ</v>
      </c>
      <c r="AW883" s="52">
        <f>IF(参照!C883="","",参照!C883)</f>
        <v>1.01E-4</v>
      </c>
      <c r="AX883" s="52" t="str">
        <f>IF(参照!D883="","",参照!D883)</f>
        <v/>
      </c>
      <c r="AY883" s="52">
        <f>IF(参照!E883="","",参照!E883)</f>
        <v>4.0700000000000003E-4</v>
      </c>
      <c r="AZ883" s="52" t="str">
        <f>IF(参照!F883="","",参照!F883)</f>
        <v>(株)ｋａｒｃｈ</v>
      </c>
      <c r="BA883" s="52" t="str">
        <f>IF(参照!G883="","",参照!G883)</f>
        <v>(株)ｋａｒｃｈ_</v>
      </c>
      <c r="BB883" s="52">
        <f t="shared" si="44"/>
        <v>0.40700000000000003</v>
      </c>
      <c r="BD883" s="52" t="str">
        <f>IF(参照!L883="","",参照!L883)</f>
        <v/>
      </c>
    </row>
    <row r="884" spans="47:56">
      <c r="AU884" s="52" t="str">
        <f>IF(参照!A884="","",参照!A884)</f>
        <v>A0542</v>
      </c>
      <c r="AV884" s="52" t="str">
        <f>IF(参照!B884="","",参照!B884)</f>
        <v>森の灯り(株)</v>
      </c>
      <c r="AW884" s="52">
        <f>IF(参照!C884="","",参照!C884)</f>
        <v>5.0699999999999996E-4</v>
      </c>
      <c r="AX884" s="52" t="str">
        <f>IF(参照!D884="","",参照!D884)</f>
        <v/>
      </c>
      <c r="AY884" s="52">
        <f>IF(参照!E884="","",参照!E884)</f>
        <v>5.4199999999999995E-4</v>
      </c>
      <c r="AZ884" s="52" t="str">
        <f>IF(参照!F884="","",参照!F884)</f>
        <v>森の灯り(株)</v>
      </c>
      <c r="BA884" s="52" t="str">
        <f>IF(参照!G884="","",参照!G884)</f>
        <v>森の灯り(株)_</v>
      </c>
      <c r="BB884" s="52">
        <f t="shared" si="44"/>
        <v>0.54199999999999993</v>
      </c>
      <c r="BD884" s="52" t="str">
        <f>IF(参照!L884="","",参照!L884)</f>
        <v/>
      </c>
    </row>
    <row r="885" spans="47:56">
      <c r="AU885" s="52" t="str">
        <f>IF(参照!A885="","",参照!A885)</f>
        <v>A0543</v>
      </c>
      <c r="AV885" s="52" t="str">
        <f>IF(参照!B885="","",参照!B885)</f>
        <v>(株)かみでん里山公社</v>
      </c>
      <c r="AW885" s="52">
        <f>IF(参照!C885="","",参照!C885)</f>
        <v>3.2600000000000001E-4</v>
      </c>
      <c r="AX885" s="52" t="str">
        <f>IF(参照!D885="","",参照!D885)</f>
        <v/>
      </c>
      <c r="AY885" s="52">
        <f>IF(参照!E885="","",参照!E885)</f>
        <v>4.6900000000000002E-4</v>
      </c>
      <c r="AZ885" s="52" t="str">
        <f>IF(参照!F885="","",参照!F885)</f>
        <v>(株)かみでん里山公社</v>
      </c>
      <c r="BA885" s="52" t="str">
        <f>IF(参照!G885="","",参照!G885)</f>
        <v>(株)かみでん里山公社_</v>
      </c>
      <c r="BB885" s="52">
        <f t="shared" si="44"/>
        <v>0.46900000000000003</v>
      </c>
      <c r="BD885" s="52" t="str">
        <f>IF(参照!L885="","",参照!L885)</f>
        <v/>
      </c>
    </row>
    <row r="886" spans="47:56">
      <c r="AU886" s="52" t="str">
        <f>IF(参照!A886="","",参照!A886)</f>
        <v>A0546</v>
      </c>
      <c r="AV886" s="52" t="str">
        <f>IF(参照!B886="","",参照!B886)</f>
        <v>(株)三郷ひまわりエナジー</v>
      </c>
      <c r="AW886" s="52">
        <f>IF(参照!C886="","",参照!C886)</f>
        <v>4.8099999999999998E-4</v>
      </c>
      <c r="AX886" s="52" t="str">
        <f>IF(参照!D886="","",参照!D886)</f>
        <v/>
      </c>
      <c r="AY886" s="52">
        <f>IF(参照!E886="","",参照!E886)</f>
        <v>4.4700000000000002E-4</v>
      </c>
      <c r="AZ886" s="52" t="str">
        <f>IF(参照!F886="","",参照!F886)</f>
        <v>(株)三郷ひまわりエナジー</v>
      </c>
      <c r="BA886" s="52" t="str">
        <f>IF(参照!G886="","",参照!G886)</f>
        <v>(株)三郷ひまわりエナジー_</v>
      </c>
      <c r="BB886" s="52">
        <f t="shared" si="44"/>
        <v>0.44700000000000001</v>
      </c>
      <c r="BD886" s="52" t="str">
        <f>IF(参照!L886="","",参照!L886)</f>
        <v/>
      </c>
    </row>
    <row r="887" spans="47:56">
      <c r="AU887" s="52" t="str">
        <f>IF(参照!A887="","",参照!A887)</f>
        <v>A0547</v>
      </c>
      <c r="AV887" s="52" t="str">
        <f>IF(参照!B887="","",参照!B887)</f>
        <v>(株)球磨村森電力</v>
      </c>
      <c r="AW887" s="52">
        <f>IF(参照!C887="","",参照!C887)</f>
        <v>3.28E-4</v>
      </c>
      <c r="AX887" s="52" t="str">
        <f>IF(参照!D887="","",参照!D887)</f>
        <v/>
      </c>
      <c r="AY887" s="52">
        <f>IF(参照!E887="","",参照!E887)</f>
        <v>2.72E-4</v>
      </c>
      <c r="AZ887" s="52" t="str">
        <f>IF(参照!F887="","",参照!F887)</f>
        <v>(株)球磨村森電力</v>
      </c>
      <c r="BA887" s="52" t="str">
        <f>IF(参照!G887="","",参照!G887)</f>
        <v>(株)球磨村森電力_</v>
      </c>
      <c r="BB887" s="52">
        <f t="shared" si="44"/>
        <v>0.27200000000000002</v>
      </c>
      <c r="BD887" s="52" t="str">
        <f>IF(参照!L887="","",参照!L887)</f>
        <v/>
      </c>
    </row>
    <row r="888" spans="47:56">
      <c r="AU888" s="52" t="str">
        <f>IF(参照!A888="","",参照!A888)</f>
        <v>A0548</v>
      </c>
      <c r="AV888" s="52" t="str">
        <f>IF(参照!B888="","",参照!B888)</f>
        <v>北日本ガス(株)</v>
      </c>
      <c r="AW888" s="52">
        <f>IF(参照!C888="","",参照!C888)</f>
        <v>4.9299999999999995E-4</v>
      </c>
      <c r="AX888" s="52" t="str">
        <f>IF(参照!D888="","",参照!D888)</f>
        <v/>
      </c>
      <c r="AY888" s="52">
        <f>IF(参照!E888="","",参照!E888)</f>
        <v>4.35E-4</v>
      </c>
      <c r="AZ888" s="52" t="str">
        <f>IF(参照!F888="","",参照!F888)</f>
        <v>北日本ガス(株)</v>
      </c>
      <c r="BA888" s="52" t="str">
        <f>IF(参照!G888="","",参照!G888)</f>
        <v>北日本ガス(株)_</v>
      </c>
      <c r="BB888" s="52">
        <f t="shared" si="44"/>
        <v>0.435</v>
      </c>
      <c r="BD888" s="52" t="str">
        <f>IF(参照!L888="","",参照!L888)</f>
        <v/>
      </c>
    </row>
    <row r="889" spans="47:56">
      <c r="AU889" s="52" t="str">
        <f>IF(参照!A889="","",参照!A889)</f>
        <v>A0549</v>
      </c>
      <c r="AV889" s="52" t="str">
        <f>IF(参照!B889="","",参照!B889)</f>
        <v>くこくエネルギー(株)(旧：熊本電力(株))</v>
      </c>
      <c r="AW889" s="52">
        <f>IF(参照!C889="","",参照!C889)</f>
        <v>5.0100000000000003E-4</v>
      </c>
      <c r="AX889" s="52" t="str">
        <f>IF(参照!D889="","",参照!D889)</f>
        <v/>
      </c>
      <c r="AY889" s="52">
        <f>IF(参照!E889="","",参照!E889)</f>
        <v>5.31E-4</v>
      </c>
      <c r="AZ889" s="52" t="str">
        <f>IF(参照!F889="","",参照!F889)</f>
        <v>くこくエネルギー(株)(旧：熊本電力(株))</v>
      </c>
      <c r="BA889" s="52" t="str">
        <f>IF(参照!G889="","",参照!G889)</f>
        <v>くこくエネルギー(株)(旧：熊本電力(株))_</v>
      </c>
      <c r="BB889" s="52">
        <f t="shared" si="44"/>
        <v>0.53100000000000003</v>
      </c>
      <c r="BD889" s="52" t="str">
        <f>IF(参照!L889="","",参照!L889)</f>
        <v/>
      </c>
    </row>
    <row r="890" spans="47:56">
      <c r="AU890" s="52" t="str">
        <f>IF(参照!A890="","",参照!A890)</f>
        <v>A0550</v>
      </c>
      <c r="AV890" s="52" t="str">
        <f>IF(参照!B890="","",参照!B890)</f>
        <v>(株)エコログ</v>
      </c>
      <c r="AW890" s="52">
        <f>IF(参照!C890="","",参照!C890)</f>
        <v>5.4200000000000006E-4</v>
      </c>
      <c r="AX890" s="52" t="str">
        <f>IF(参照!D890="","",参照!D890)</f>
        <v/>
      </c>
      <c r="AY890" s="52">
        <f>IF(参照!E890="","",参照!E890)</f>
        <v>5.4500000000000002E-4</v>
      </c>
      <c r="AZ890" s="52" t="str">
        <f>IF(参照!F890="","",参照!F890)</f>
        <v>(株)エコログ</v>
      </c>
      <c r="BA890" s="52" t="str">
        <f>IF(参照!G890="","",参照!G890)</f>
        <v>(株)エコログ_</v>
      </c>
      <c r="BB890" s="52">
        <f t="shared" si="44"/>
        <v>0.54500000000000004</v>
      </c>
      <c r="BD890" s="52" t="str">
        <f>IF(参照!L890="","",参照!L890)</f>
        <v/>
      </c>
    </row>
    <row r="891" spans="47:56">
      <c r="AU891" s="52" t="str">
        <f>IF(参照!A891="","",参照!A891)</f>
        <v>A0551</v>
      </c>
      <c r="AV891" s="52" t="str">
        <f>IF(参照!B891="","",参照!B891)</f>
        <v>飯田まちづくり電力(株)</v>
      </c>
      <c r="AW891" s="52">
        <f>IF(参照!C891="","",参照!C891)</f>
        <v>2.6600000000000001E-4</v>
      </c>
      <c r="AX891" s="52" t="str">
        <f>IF(参照!D891="","",参照!D891)</f>
        <v>メニューA</v>
      </c>
      <c r="AY891" s="52">
        <f>IF(参照!E891="","",参照!E891)</f>
        <v>3.4200000000000002E-4</v>
      </c>
      <c r="AZ891" s="52" t="str">
        <f>IF(参照!F891="","",参照!F891)</f>
        <v>飯田まちづくり電力(株)</v>
      </c>
      <c r="BA891" s="52" t="str">
        <f>IF(参照!G891="","",参照!G891)</f>
        <v>飯田まちづくり電力(株)_メニューA</v>
      </c>
      <c r="BB891" s="52">
        <f t="shared" si="44"/>
        <v>0.34200000000000003</v>
      </c>
      <c r="BD891" s="52" t="str">
        <f>IF(参照!L891="","",参照!L891)</f>
        <v/>
      </c>
    </row>
    <row r="892" spans="47:56">
      <c r="AU892" s="52" t="str">
        <f>IF(参照!A892="","",参照!A892)</f>
        <v/>
      </c>
      <c r="AV892" s="52" t="str">
        <f>IF(参照!B892="","",参照!B892)</f>
        <v/>
      </c>
      <c r="AW892" s="52" t="str">
        <f>IF(参照!C892="","",参照!C892)</f>
        <v/>
      </c>
      <c r="AX892" s="52" t="str">
        <f>IF(参照!D892="","",参照!D892)</f>
        <v>メニューB(残差)</v>
      </c>
      <c r="AY892" s="52">
        <f>IF(参照!E892="","",参照!E892)</f>
        <v>4.64E-4</v>
      </c>
      <c r="AZ892" s="52" t="str">
        <f>IF(参照!F892="","",参照!F892)</f>
        <v>飯田まちづくり電力(株)</v>
      </c>
      <c r="BA892" s="52" t="str">
        <f>IF(参照!G892="","",参照!G892)</f>
        <v>飯田まちづくり電力(株)_メニューB(残差)</v>
      </c>
      <c r="BB892" s="52">
        <f t="shared" si="44"/>
        <v>0.46400000000000002</v>
      </c>
      <c r="BD892" s="52" t="str">
        <f>IF(参照!L892="","",参照!L892)</f>
        <v/>
      </c>
    </row>
    <row r="893" spans="47:56">
      <c r="AU893" s="52" t="str">
        <f>IF(参照!A893="","",参照!A893)</f>
        <v/>
      </c>
      <c r="AV893" s="52" t="str">
        <f>IF(参照!B893="","",参照!B893)</f>
        <v/>
      </c>
      <c r="AW893" s="52" t="str">
        <f>IF(参照!C893="","",参照!C893)</f>
        <v/>
      </c>
      <c r="AX893" s="52" t="str">
        <f>IF(参照!D893="","",参照!D893)</f>
        <v>(参考値)事業者全体</v>
      </c>
      <c r="AY893" s="52">
        <f>IF(参照!E893="","",参照!E893)</f>
        <v>4.5600000000000003E-4</v>
      </c>
      <c r="AZ893" s="52" t="str">
        <f>IF(参照!F893="","",参照!F893)</f>
        <v>飯田まちづくり電力(株)</v>
      </c>
      <c r="BA893" s="52" t="str">
        <f>IF(参照!G893="","",参照!G893)</f>
        <v>飯田まちづくり電力(株)_(参考値)事業者全体</v>
      </c>
      <c r="BB893" s="52">
        <f t="shared" si="44"/>
        <v>0.45600000000000002</v>
      </c>
      <c r="BD893" s="52" t="str">
        <f>IF(参照!L893="","",参照!L893)</f>
        <v/>
      </c>
    </row>
    <row r="894" spans="47:56">
      <c r="AU894" s="52" t="str">
        <f>IF(参照!A894="","",参照!A894)</f>
        <v>A0552</v>
      </c>
      <c r="AV894" s="52" t="str">
        <f>IF(参照!B894="","",参照!B894)</f>
        <v>イワタニ長野(株)</v>
      </c>
      <c r="AW894" s="52">
        <f>IF(参照!C894="","",参照!C894)</f>
        <v>3.6400000000000001E-4</v>
      </c>
      <c r="AX894" s="52" t="str">
        <f>IF(参照!D894="","",参照!D894)</f>
        <v/>
      </c>
      <c r="AY894" s="52">
        <f>IF(参照!E894="","",参照!E894)</f>
        <v>3.0800000000000001E-4</v>
      </c>
      <c r="AZ894" s="52" t="str">
        <f>IF(参照!F894="","",参照!F894)</f>
        <v>イワタニ長野(株)</v>
      </c>
      <c r="BA894" s="52" t="str">
        <f>IF(参照!G894="","",参照!G894)</f>
        <v>イワタニ長野(株)_</v>
      </c>
      <c r="BB894" s="52">
        <f t="shared" si="44"/>
        <v>0.308</v>
      </c>
      <c r="BD894" s="52" t="str">
        <f>IF(参照!L894="","",参照!L894)</f>
        <v/>
      </c>
    </row>
    <row r="895" spans="47:56">
      <c r="AU895" s="52" t="str">
        <f>IF(参照!A895="","",参照!A895)</f>
        <v>A0553</v>
      </c>
      <c r="AV895" s="52" t="str">
        <f>IF(参照!B895="","",参照!B895)</f>
        <v>シェルジャパン(株)</v>
      </c>
      <c r="AW895" s="52" t="str">
        <f>IF(参照!C895="","",参照!C895)</f>
        <v>0.000453※</v>
      </c>
      <c r="AX895" s="52" t="str">
        <f>IF(参照!D895="","",参照!D895)</f>
        <v>メニューA</v>
      </c>
      <c r="AY895" s="52">
        <f>IF(参照!E895="","",参照!E895)</f>
        <v>2.5000000000000001E-4</v>
      </c>
      <c r="AZ895" s="52" t="str">
        <f>IF(参照!F895="","",参照!F895)</f>
        <v>シェルジャパン(株)</v>
      </c>
      <c r="BA895" s="52" t="str">
        <f>IF(参照!G895="","",参照!G895)</f>
        <v>シェルジャパン(株)_メニューA</v>
      </c>
      <c r="BB895" s="52">
        <f t="shared" si="44"/>
        <v>0.25</v>
      </c>
      <c r="BD895" s="52" t="str">
        <f>IF(参照!L895="","",参照!L895)</f>
        <v/>
      </c>
    </row>
    <row r="896" spans="47:56">
      <c r="AU896" s="52" t="str">
        <f>IF(参照!A896="","",参照!A896)</f>
        <v/>
      </c>
      <c r="AV896" s="52" t="str">
        <f>IF(参照!B896="","",参照!B896)</f>
        <v/>
      </c>
      <c r="AW896" s="52" t="str">
        <f>IF(参照!C896="","",参照!C896)</f>
        <v/>
      </c>
      <c r="AX896" s="52" t="str">
        <f>IF(参照!D896="","",参照!D896)</f>
        <v>メニューB</v>
      </c>
      <c r="AY896" s="52">
        <f>IF(参照!E896="","",参照!E896)</f>
        <v>3.1500000000000001E-4</v>
      </c>
      <c r="AZ896" s="52" t="str">
        <f>IF(参照!F896="","",参照!F896)</f>
        <v>シェルジャパン(株)</v>
      </c>
      <c r="BA896" s="52" t="str">
        <f>IF(参照!G896="","",参照!G896)</f>
        <v>シェルジャパン(株)_メニューB</v>
      </c>
      <c r="BB896" s="52">
        <f t="shared" si="44"/>
        <v>0.315</v>
      </c>
      <c r="BD896" s="52" t="str">
        <f>IF(参照!L896="","",参照!L896)</f>
        <v/>
      </c>
    </row>
    <row r="897" spans="47:56">
      <c r="AU897" s="52" t="str">
        <f>IF(参照!A897="","",参照!A897)</f>
        <v/>
      </c>
      <c r="AV897" s="52" t="str">
        <f>IF(参照!B897="","",参照!B897)</f>
        <v/>
      </c>
      <c r="AW897" s="52" t="str">
        <f>IF(参照!C897="","",参照!C897)</f>
        <v/>
      </c>
      <c r="AX897" s="52" t="str">
        <f>IF(参照!D897="","",参照!D897)</f>
        <v>メニューC(残差)</v>
      </c>
      <c r="AY897" s="52">
        <f>IF(参照!E897="","",参照!E897)</f>
        <v>7.8999999999999996E-5</v>
      </c>
      <c r="AZ897" s="52" t="str">
        <f>IF(参照!F897="","",参照!F897)</f>
        <v>シェルジャパン(株)</v>
      </c>
      <c r="BA897" s="52" t="str">
        <f>IF(参照!G897="","",参照!G897)</f>
        <v>シェルジャパン(株)_メニューC(残差)</v>
      </c>
      <c r="BB897" s="52">
        <f t="shared" si="44"/>
        <v>7.9000000000000001E-2</v>
      </c>
      <c r="BD897" s="52" t="str">
        <f>IF(参照!L897="","",参照!L897)</f>
        <v/>
      </c>
    </row>
    <row r="898" spans="47:56">
      <c r="AU898" s="52" t="str">
        <f>IF(参照!A898="","",参照!A898)</f>
        <v/>
      </c>
      <c r="AV898" s="52" t="str">
        <f>IF(参照!B898="","",参照!B898)</f>
        <v/>
      </c>
      <c r="AW898" s="52" t="str">
        <f>IF(参照!C898="","",参照!C898)</f>
        <v/>
      </c>
      <c r="AX898" s="52" t="str">
        <f>IF(参照!D898="","",参照!D898)</f>
        <v>(参考値)事業者全体</v>
      </c>
      <c r="AY898" s="52">
        <f>IF(参照!E898="","",参照!E898)</f>
        <v>6.3000000000000003E-4</v>
      </c>
      <c r="AZ898" s="52" t="str">
        <f>IF(参照!F898="","",参照!F898)</f>
        <v>シェルジャパン(株)</v>
      </c>
      <c r="BA898" s="52" t="str">
        <f>IF(参照!G898="","",参照!G898)</f>
        <v>シェルジャパン(株)_(参考値)事業者全体</v>
      </c>
      <c r="BB898" s="52">
        <f t="shared" si="44"/>
        <v>0.63</v>
      </c>
      <c r="BD898" s="52" t="str">
        <f>IF(参照!L898="","",参照!L898)</f>
        <v/>
      </c>
    </row>
    <row r="899" spans="47:56">
      <c r="AU899" s="52" t="str">
        <f>IF(参照!A899="","",参照!A899)</f>
        <v>A0554</v>
      </c>
      <c r="AV899" s="52" t="str">
        <f>IF(参照!B899="","",参照!B899)</f>
        <v>(株)クボタ</v>
      </c>
      <c r="AW899" s="52">
        <f>IF(参照!C899="","",参照!C899)</f>
        <v>3.9899999999999999E-4</v>
      </c>
      <c r="AX899" s="52" t="str">
        <f>IF(参照!D899="","",参照!D899)</f>
        <v/>
      </c>
      <c r="AY899" s="52">
        <f>IF(参照!E899="","",参照!E899)</f>
        <v>3.4299999999999999E-4</v>
      </c>
      <c r="AZ899" s="52" t="str">
        <f>IF(参照!F899="","",参照!F899)</f>
        <v>(株)クボタ</v>
      </c>
      <c r="BA899" s="52" t="str">
        <f>IF(参照!G899="","",参照!G899)</f>
        <v>(株)クボタ_</v>
      </c>
      <c r="BB899" s="52">
        <f t="shared" si="44"/>
        <v>0.34299999999999997</v>
      </c>
      <c r="BD899" s="52" t="str">
        <f>IF(参照!L899="","",参照!L899)</f>
        <v/>
      </c>
    </row>
    <row r="900" spans="47:56">
      <c r="AU900" s="52" t="str">
        <f>IF(参照!A900="","",参照!A900)</f>
        <v>A0555</v>
      </c>
      <c r="AV900" s="52" t="str">
        <f>IF(参照!B900="","",参照!B900)</f>
        <v>石油資源開発(株)</v>
      </c>
      <c r="AW900" s="52" t="str">
        <f>IF(参照!C900="","",参照!C900)</f>
        <v>0.000453※</v>
      </c>
      <c r="AX900" s="52" t="str">
        <f>IF(参照!D900="","",参照!D900)</f>
        <v/>
      </c>
      <c r="AY900" s="52">
        <f>IF(参照!E900="","",参照!E900)</f>
        <v>4.5300000000000001E-4</v>
      </c>
      <c r="AZ900" s="52" t="str">
        <f>IF(参照!F900="","",参照!F900)</f>
        <v>石油資源開発(株)</v>
      </c>
      <c r="BA900" s="52" t="str">
        <f>IF(参照!G900="","",参照!G900)</f>
        <v>石油資源開発(株)_</v>
      </c>
      <c r="BB900" s="52">
        <f t="shared" si="44"/>
        <v>0.45300000000000001</v>
      </c>
      <c r="BD900" s="52" t="str">
        <f>IF(参照!L900="","",参照!L900)</f>
        <v/>
      </c>
    </row>
    <row r="901" spans="47:56">
      <c r="AU901" s="52" t="str">
        <f>IF(参照!A901="","",参照!A901)</f>
        <v>A0556</v>
      </c>
      <c r="AV901" s="52" t="str">
        <f>IF(参照!B901="","",参照!B901)</f>
        <v>越後天然ガス(株)</v>
      </c>
      <c r="AW901" s="52">
        <f>IF(参照!C901="","",参照!C901)</f>
        <v>5.22E-4</v>
      </c>
      <c r="AX901" s="52" t="str">
        <f>IF(参照!D901="","",参照!D901)</f>
        <v>メニューA</v>
      </c>
      <c r="AY901" s="52">
        <f>IF(参照!E901="","",参照!E901)</f>
        <v>0</v>
      </c>
      <c r="AZ901" s="52" t="str">
        <f>IF(参照!F901="","",参照!F901)</f>
        <v>越後天然ガス(株)</v>
      </c>
      <c r="BA901" s="52" t="str">
        <f>IF(参照!G901="","",参照!G901)</f>
        <v>越後天然ガス(株)_メニューA</v>
      </c>
      <c r="BB901" s="52">
        <f t="shared" ref="BB901:BB964" si="45">AY901*1000</f>
        <v>0</v>
      </c>
      <c r="BD901" s="52" t="str">
        <f>IF(参照!L901="","",参照!L901)</f>
        <v/>
      </c>
    </row>
    <row r="902" spans="47:56">
      <c r="AU902" s="52" t="str">
        <f>IF(参照!A902="","",参照!A902)</f>
        <v/>
      </c>
      <c r="AV902" s="52" t="str">
        <f>IF(参照!B902="","",参照!B902)</f>
        <v/>
      </c>
      <c r="AW902" s="52" t="str">
        <f>IF(参照!C902="","",参照!C902)</f>
        <v/>
      </c>
      <c r="AX902" s="52" t="str">
        <f>IF(参照!D902="","",参照!D902)</f>
        <v>メニューB(残差)</v>
      </c>
      <c r="AY902" s="52">
        <f>IF(参照!E902="","",参照!E902)</f>
        <v>5.9899999999999992E-4</v>
      </c>
      <c r="AZ902" s="52" t="str">
        <f>IF(参照!F902="","",参照!F902)</f>
        <v>越後天然ガス(株)</v>
      </c>
      <c r="BA902" s="52" t="str">
        <f>IF(参照!G902="","",参照!G902)</f>
        <v>越後天然ガス(株)_メニューB(残差)</v>
      </c>
      <c r="BB902" s="52">
        <f t="shared" si="45"/>
        <v>0.59899999999999998</v>
      </c>
      <c r="BD902" s="52" t="str">
        <f>IF(参照!L902="","",参照!L902)</f>
        <v/>
      </c>
    </row>
    <row r="903" spans="47:56">
      <c r="AU903" s="52" t="str">
        <f>IF(参照!A903="","",参照!A903)</f>
        <v/>
      </c>
      <c r="AV903" s="52" t="str">
        <f>IF(参照!B903="","",参照!B903)</f>
        <v/>
      </c>
      <c r="AW903" s="52" t="str">
        <f>IF(参照!C903="","",参照!C903)</f>
        <v/>
      </c>
      <c r="AX903" s="52" t="str">
        <f>IF(参照!D903="","",参照!D903)</f>
        <v>(参考値)事業者全体</v>
      </c>
      <c r="AY903" s="52">
        <f>IF(参照!E903="","",参照!E903)</f>
        <v>2.9299999999999997E-4</v>
      </c>
      <c r="AZ903" s="52" t="str">
        <f>IF(参照!F903="","",参照!F903)</f>
        <v>越後天然ガス(株)</v>
      </c>
      <c r="BA903" s="52" t="str">
        <f>IF(参照!G903="","",参照!G903)</f>
        <v>越後天然ガス(株)_(参考値)事業者全体</v>
      </c>
      <c r="BB903" s="52">
        <f t="shared" si="45"/>
        <v>0.29299999999999998</v>
      </c>
      <c r="BD903" s="52" t="str">
        <f>IF(参照!L903="","",参照!L903)</f>
        <v/>
      </c>
    </row>
    <row r="904" spans="47:56">
      <c r="AU904" s="52" t="str">
        <f>IF(参照!A904="","",参照!A904)</f>
        <v>A0557</v>
      </c>
      <c r="AV904" s="52" t="str">
        <f>IF(参照!B904="","",参照!B904)</f>
        <v>(株)大仙こまちパワー</v>
      </c>
      <c r="AW904" s="52">
        <f>IF(参照!C904="","",参照!C904)</f>
        <v>1.4E-5</v>
      </c>
      <c r="AX904" s="52" t="str">
        <f>IF(参照!D904="","",参照!D904)</f>
        <v/>
      </c>
      <c r="AY904" s="52">
        <f>IF(参照!E904="","",参照!E904)</f>
        <v>4.2299999999999998E-4</v>
      </c>
      <c r="AZ904" s="52" t="str">
        <f>IF(参照!F904="","",参照!F904)</f>
        <v>(株)大仙こまちパワー</v>
      </c>
      <c r="BA904" s="52" t="str">
        <f>IF(参照!G904="","",参照!G904)</f>
        <v>(株)大仙こまちパワー_</v>
      </c>
      <c r="BB904" s="52">
        <f t="shared" si="45"/>
        <v>0.42299999999999999</v>
      </c>
      <c r="BD904" s="52" t="str">
        <f>IF(参照!L904="","",参照!L904)</f>
        <v/>
      </c>
    </row>
    <row r="905" spans="47:56">
      <c r="AU905" s="52" t="str">
        <f>IF(参照!A905="","",参照!A905)</f>
        <v>A0558</v>
      </c>
      <c r="AV905" s="52" t="str">
        <f>IF(参照!B905="","",参照!B905)</f>
        <v>坂戸ガス(株)</v>
      </c>
      <c r="AW905" s="52">
        <f>IF(参照!C905="","",参照!C905)</f>
        <v>4.0700000000000003E-4</v>
      </c>
      <c r="AX905" s="52" t="str">
        <f>IF(参照!D905="","",参照!D905)</f>
        <v/>
      </c>
      <c r="AY905" s="52">
        <f>IF(参照!E905="","",参照!E905)</f>
        <v>3.5100000000000002E-4</v>
      </c>
      <c r="AZ905" s="52" t="str">
        <f>IF(参照!F905="","",参照!F905)</f>
        <v>坂戸ガス(株)</v>
      </c>
      <c r="BA905" s="52" t="str">
        <f>IF(参照!G905="","",参照!G905)</f>
        <v>坂戸ガス(株)_</v>
      </c>
      <c r="BB905" s="52">
        <f t="shared" si="45"/>
        <v>0.35100000000000003</v>
      </c>
      <c r="BD905" s="52" t="str">
        <f>IF(参照!L905="","",参照!L905)</f>
        <v/>
      </c>
    </row>
    <row r="906" spans="47:56">
      <c r="AU906" s="52" t="str">
        <f>IF(参照!A906="","",参照!A906)</f>
        <v>A0559</v>
      </c>
      <c r="AV906" s="52" t="str">
        <f>IF(参照!B906="","",参照!B906)</f>
        <v>(株)デベロップ</v>
      </c>
      <c r="AW906" s="52">
        <f>IF(参照!C906="","",参照!C906)</f>
        <v>4.0000000000000002E-4</v>
      </c>
      <c r="AX906" s="52" t="str">
        <f>IF(参照!D906="","",参照!D906)</f>
        <v/>
      </c>
      <c r="AY906" s="52">
        <f>IF(参照!E906="","",参照!E906)</f>
        <v>3.4400000000000001E-4</v>
      </c>
      <c r="AZ906" s="52" t="str">
        <f>IF(参照!F906="","",参照!F906)</f>
        <v>(株)デベロップ</v>
      </c>
      <c r="BA906" s="52" t="str">
        <f>IF(参照!G906="","",参照!G906)</f>
        <v>(株)デベロップ_</v>
      </c>
      <c r="BB906" s="52">
        <f t="shared" si="45"/>
        <v>0.34400000000000003</v>
      </c>
      <c r="BD906" s="52" t="str">
        <f>IF(参照!L906="","",参照!L906)</f>
        <v/>
      </c>
    </row>
    <row r="907" spans="47:56">
      <c r="AU907" s="52" t="str">
        <f>IF(参照!A907="","",参照!A907)</f>
        <v>A0560</v>
      </c>
      <c r="AV907" s="52" t="str">
        <f>IF(参照!B907="","",参照!B907)</f>
        <v>(株)テレ・マーカー</v>
      </c>
      <c r="AW907" s="52">
        <f>IF(参照!C907="","",参照!C907)</f>
        <v>6.29E-4</v>
      </c>
      <c r="AX907" s="52" t="str">
        <f>IF(参照!D907="","",参照!D907)</f>
        <v/>
      </c>
      <c r="AY907" s="52">
        <f>IF(参照!E907="","",参照!E907)</f>
        <v>5.8600000000000004E-4</v>
      </c>
      <c r="AZ907" s="52" t="str">
        <f>IF(参照!F907="","",参照!F907)</f>
        <v>(株)テレ・マーカー</v>
      </c>
      <c r="BA907" s="52" t="str">
        <f>IF(参照!G907="","",参照!G907)</f>
        <v>(株)テレ・マーカー_</v>
      </c>
      <c r="BB907" s="52">
        <f t="shared" si="45"/>
        <v>0.58600000000000008</v>
      </c>
      <c r="BD907" s="52" t="str">
        <f>IF(参照!L907="","",参照!L907)</f>
        <v/>
      </c>
    </row>
    <row r="908" spans="47:56">
      <c r="AU908" s="52" t="str">
        <f>IF(参照!A908="","",参照!A908)</f>
        <v>A0562</v>
      </c>
      <c r="AV908" s="52" t="str">
        <f>IF(参照!B908="","",参照!B908)</f>
        <v>ＭＧＣエネルギー(株)</v>
      </c>
      <c r="AW908" s="52">
        <f>IF(参照!C908="","",参照!C908)</f>
        <v>3.8499999999999998E-4</v>
      </c>
      <c r="AX908" s="52" t="str">
        <f>IF(参照!D908="","",参照!D908)</f>
        <v/>
      </c>
      <c r="AY908" s="52">
        <f>IF(参照!E908="","",参照!E908)</f>
        <v>3.4200000000000002E-4</v>
      </c>
      <c r="AZ908" s="52" t="str">
        <f>IF(参照!F908="","",参照!F908)</f>
        <v>ＭＧＣエネルギー(株)</v>
      </c>
      <c r="BA908" s="52" t="str">
        <f>IF(参照!G908="","",参照!G908)</f>
        <v>ＭＧＣエネルギー(株)_</v>
      </c>
      <c r="BB908" s="52">
        <f t="shared" si="45"/>
        <v>0.34200000000000003</v>
      </c>
      <c r="BD908" s="52" t="str">
        <f>IF(参照!L908="","",参照!L908)</f>
        <v/>
      </c>
    </row>
    <row r="909" spans="47:56">
      <c r="AU909" s="52" t="str">
        <f>IF(参照!A909="","",参照!A909)</f>
        <v>A0565</v>
      </c>
      <c r="AV909" s="52" t="str">
        <f>IF(参照!B909="","",参照!B909)</f>
        <v>福島フェニックス電力(株)</v>
      </c>
      <c r="AW909" s="52" t="str">
        <f>IF(参照!C909="","",参照!C909)</f>
        <v>0.000453※</v>
      </c>
      <c r="AX909" s="52" t="str">
        <f>IF(参照!D909="","",参照!D909)</f>
        <v/>
      </c>
      <c r="AY909" s="52">
        <f>IF(参照!E909="","",参照!E909)</f>
        <v>5.0199999999999995E-4</v>
      </c>
      <c r="AZ909" s="52" t="str">
        <f>IF(参照!F909="","",参照!F909)</f>
        <v>福島フェニックス電力(株)</v>
      </c>
      <c r="BA909" s="52" t="str">
        <f>IF(参照!G909="","",参照!G909)</f>
        <v>福島フェニックス電力(株)_</v>
      </c>
      <c r="BB909" s="52">
        <f t="shared" si="45"/>
        <v>0.502</v>
      </c>
      <c r="BD909" s="52" t="str">
        <f>IF(参照!L909="","",参照!L909)</f>
        <v/>
      </c>
    </row>
    <row r="910" spans="47:56">
      <c r="AU910" s="52" t="str">
        <f>IF(参照!A910="","",参照!A910)</f>
        <v>A0566</v>
      </c>
      <c r="AV910" s="52" t="str">
        <f>IF(参照!B910="","",参照!B910)</f>
        <v>あんしん電力合同会社</v>
      </c>
      <c r="AW910" s="52">
        <f>IF(参照!C910="","",参照!C910)</f>
        <v>4.4700000000000002E-4</v>
      </c>
      <c r="AX910" s="52" t="str">
        <f>IF(参照!D910="","",参照!D910)</f>
        <v/>
      </c>
      <c r="AY910" s="52">
        <f>IF(参照!E910="","",参照!E910)</f>
        <v>4.5899999999999999E-4</v>
      </c>
      <c r="AZ910" s="52" t="str">
        <f>IF(参照!F910="","",参照!F910)</f>
        <v>あんしん電力合同会社</v>
      </c>
      <c r="BA910" s="52" t="str">
        <f>IF(参照!G910="","",参照!G910)</f>
        <v>あんしん電力合同会社_</v>
      </c>
      <c r="BB910" s="52">
        <f t="shared" si="45"/>
        <v>0.45899999999999996</v>
      </c>
      <c r="BD910" s="52" t="str">
        <f>IF(参照!L910="","",参照!L910)</f>
        <v/>
      </c>
    </row>
    <row r="911" spans="47:56">
      <c r="AU911" s="52" t="str">
        <f>IF(参照!A911="","",参照!A911)</f>
        <v>A0567</v>
      </c>
      <c r="AV911" s="52" t="str">
        <f>IF(参照!B911="","",参照!B911)</f>
        <v>(株)美作国電力</v>
      </c>
      <c r="AW911" s="52">
        <f>IF(参照!C911="","",参照!C911)</f>
        <v>5.1000000000000004E-4</v>
      </c>
      <c r="AX911" s="52" t="str">
        <f>IF(参照!D911="","",参照!D911)</f>
        <v/>
      </c>
      <c r="AY911" s="52">
        <f>IF(参照!E911="","",参照!E911)</f>
        <v>4.5399999999999998E-4</v>
      </c>
      <c r="AZ911" s="52" t="str">
        <f>IF(参照!F911="","",参照!F911)</f>
        <v>(株)美作国電力</v>
      </c>
      <c r="BA911" s="52" t="str">
        <f>IF(参照!G911="","",参照!G911)</f>
        <v>(株)美作国電力_</v>
      </c>
      <c r="BB911" s="52">
        <f t="shared" si="45"/>
        <v>0.45399999999999996</v>
      </c>
      <c r="BD911" s="52" t="str">
        <f>IF(参照!L911="","",参照!L911)</f>
        <v/>
      </c>
    </row>
    <row r="912" spans="47:56">
      <c r="AU912" s="52" t="str">
        <f>IF(参照!A912="","",参照!A912)</f>
        <v>A0568</v>
      </c>
      <c r="AV912" s="52" t="str">
        <f>IF(参照!B912="","",参照!B912)</f>
        <v>エア・ウォーター(株)</v>
      </c>
      <c r="AW912" s="52">
        <f>IF(参照!C912="","",参照!C912)</f>
        <v>4.64E-4</v>
      </c>
      <c r="AX912" s="52" t="str">
        <f>IF(参照!D912="","",参照!D912)</f>
        <v/>
      </c>
      <c r="AY912" s="52">
        <f>IF(参照!E912="","",参照!E912)</f>
        <v>4.08E-4</v>
      </c>
      <c r="AZ912" s="52" t="str">
        <f>IF(参照!F912="","",参照!F912)</f>
        <v>エア・ウォーター(株)</v>
      </c>
      <c r="BA912" s="52" t="str">
        <f>IF(参照!G912="","",参照!G912)</f>
        <v>エア・ウォーター(株)_</v>
      </c>
      <c r="BB912" s="52">
        <f t="shared" si="45"/>
        <v>0.40799999999999997</v>
      </c>
      <c r="BD912" s="52" t="str">
        <f>IF(参照!L912="","",参照!L912)</f>
        <v/>
      </c>
    </row>
    <row r="913" spans="47:56">
      <c r="AU913" s="52" t="str">
        <f>IF(参照!A913="","",参照!A913)</f>
        <v>A0570</v>
      </c>
      <c r="AV913" s="52" t="str">
        <f>IF(参照!B913="","",参照!B913)</f>
        <v>八幡商事(株)</v>
      </c>
      <c r="AW913" s="52">
        <f>IF(参照!C913="","",参照!C913)</f>
        <v>3.6400000000000001E-4</v>
      </c>
      <c r="AX913" s="52" t="str">
        <f>IF(参照!D913="","",参照!D913)</f>
        <v/>
      </c>
      <c r="AY913" s="52">
        <f>IF(参照!E913="","",参照!E913)</f>
        <v>3.0800000000000001E-4</v>
      </c>
      <c r="AZ913" s="52" t="str">
        <f>IF(参照!F913="","",参照!F913)</f>
        <v>八幡商事(株)</v>
      </c>
      <c r="BA913" s="52" t="str">
        <f>IF(参照!G913="","",参照!G913)</f>
        <v>八幡商事(株)_</v>
      </c>
      <c r="BB913" s="52">
        <f t="shared" si="45"/>
        <v>0.308</v>
      </c>
      <c r="BD913" s="52" t="str">
        <f>IF(参照!L913="","",参照!L913)</f>
        <v/>
      </c>
    </row>
    <row r="914" spans="47:56">
      <c r="AU914" s="52" t="str">
        <f>IF(参照!A914="","",参照!A914)</f>
        <v>A0571</v>
      </c>
      <c r="AV914" s="52" t="str">
        <f>IF(参照!B914="","",参照!B914)</f>
        <v>おいでんエネルギー(株)</v>
      </c>
      <c r="AW914" s="52">
        <f>IF(参照!C914="","",参照!C914)</f>
        <v>4.6999999999999999E-4</v>
      </c>
      <c r="AX914" s="52" t="str">
        <f>IF(参照!D914="","",参照!D914)</f>
        <v>メニューA</v>
      </c>
      <c r="AY914" s="52">
        <f>IF(参照!E914="","",参照!E914)</f>
        <v>0</v>
      </c>
      <c r="AZ914" s="52" t="str">
        <f>IF(参照!F914="","",参照!F914)</f>
        <v>おいでんエネルギー(株)</v>
      </c>
      <c r="BA914" s="52" t="str">
        <f>IF(参照!G914="","",参照!G914)</f>
        <v>おいでんエネルギー(株)_メニューA</v>
      </c>
      <c r="BB914" s="52">
        <f t="shared" si="45"/>
        <v>0</v>
      </c>
      <c r="BD914" s="52" t="str">
        <f>IF(参照!L914="","",参照!L914)</f>
        <v/>
      </c>
    </row>
    <row r="915" spans="47:56">
      <c r="AU915" s="52" t="str">
        <f>IF(参照!A915="","",参照!A915)</f>
        <v/>
      </c>
      <c r="AV915" s="52" t="str">
        <f>IF(参照!B915="","",参照!B915)</f>
        <v/>
      </c>
      <c r="AW915" s="52" t="str">
        <f>IF(参照!C915="","",参照!C915)</f>
        <v/>
      </c>
      <c r="AX915" s="52" t="str">
        <f>IF(参照!D915="","",参照!D915)</f>
        <v>メニューB</v>
      </c>
      <c r="AY915" s="52">
        <f>IF(参照!E915="","",参照!E915)</f>
        <v>0</v>
      </c>
      <c r="AZ915" s="52" t="str">
        <f>IF(参照!F915="","",参照!F915)</f>
        <v>おいでんエネルギー(株)</v>
      </c>
      <c r="BA915" s="52" t="str">
        <f>IF(参照!G915="","",参照!G915)</f>
        <v>おいでんエネルギー(株)_メニューB</v>
      </c>
      <c r="BB915" s="52">
        <f t="shared" si="45"/>
        <v>0</v>
      </c>
      <c r="BD915" s="52" t="str">
        <f>IF(参照!L915="","",参照!L915)</f>
        <v/>
      </c>
    </row>
    <row r="916" spans="47:56">
      <c r="AU916" s="52" t="str">
        <f>IF(参照!A916="","",参照!A916)</f>
        <v/>
      </c>
      <c r="AV916" s="52" t="str">
        <f>IF(参照!B916="","",参照!B916)</f>
        <v/>
      </c>
      <c r="AW916" s="52" t="str">
        <f>IF(参照!C916="","",参照!C916)</f>
        <v/>
      </c>
      <c r="AX916" s="52" t="str">
        <f>IF(参照!D916="","",参照!D916)</f>
        <v>メニューC(残差)</v>
      </c>
      <c r="AY916" s="52">
        <f>IF(参照!E916="","",参照!E916)</f>
        <v>2.3000000000000001E-4</v>
      </c>
      <c r="AZ916" s="52" t="str">
        <f>IF(参照!F916="","",参照!F916)</f>
        <v>おいでんエネルギー(株)</v>
      </c>
      <c r="BA916" s="52" t="str">
        <f>IF(参照!G916="","",参照!G916)</f>
        <v>おいでんエネルギー(株)_メニューC(残差)</v>
      </c>
      <c r="BB916" s="52">
        <f t="shared" si="45"/>
        <v>0.23</v>
      </c>
      <c r="BD916" s="52" t="str">
        <f>IF(参照!L916="","",参照!L916)</f>
        <v/>
      </c>
    </row>
    <row r="917" spans="47:56">
      <c r="AU917" s="52" t="str">
        <f>IF(参照!A917="","",参照!A917)</f>
        <v/>
      </c>
      <c r="AV917" s="52" t="str">
        <f>IF(参照!B917="","",参照!B917)</f>
        <v/>
      </c>
      <c r="AW917" s="52" t="str">
        <f>IF(参照!C917="","",参照!C917)</f>
        <v/>
      </c>
      <c r="AX917" s="52" t="str">
        <f>IF(参照!D917="","",参照!D917)</f>
        <v>(参考値)事業者全体</v>
      </c>
      <c r="AY917" s="52">
        <f>IF(参照!E917="","",参照!E917)</f>
        <v>5.4199999999999995E-4</v>
      </c>
      <c r="AZ917" s="52" t="str">
        <f>IF(参照!F917="","",参照!F917)</f>
        <v>おいでんエネルギー(株)</v>
      </c>
      <c r="BA917" s="52" t="str">
        <f>IF(参照!G917="","",参照!G917)</f>
        <v>おいでんエネルギー(株)_(参考値)事業者全体</v>
      </c>
      <c r="BB917" s="52">
        <f t="shared" si="45"/>
        <v>0.54199999999999993</v>
      </c>
      <c r="BD917" s="52" t="str">
        <f>IF(参照!L917="","",参照!L917)</f>
        <v/>
      </c>
    </row>
    <row r="918" spans="47:56">
      <c r="AU918" s="52" t="str">
        <f>IF(参照!A918="","",参照!A918)</f>
        <v>A0572</v>
      </c>
      <c r="AV918" s="52" t="str">
        <f>IF(参照!B918="","",参照!B918)</f>
        <v>(株)イシオ</v>
      </c>
      <c r="AW918" s="52">
        <f>IF(参照!C918="","",参照!C918)</f>
        <v>5.0900000000000001E-4</v>
      </c>
      <c r="AX918" s="52" t="str">
        <f>IF(参照!D918="","",参照!D918)</f>
        <v/>
      </c>
      <c r="AY918" s="52">
        <f>IF(参照!E918="","",参照!E918)</f>
        <v>5.7200000000000003E-4</v>
      </c>
      <c r="AZ918" s="52" t="str">
        <f>IF(参照!F918="","",参照!F918)</f>
        <v>(株)イシオ</v>
      </c>
      <c r="BA918" s="52" t="str">
        <f>IF(参照!G918="","",参照!G918)</f>
        <v>(株)イシオ_</v>
      </c>
      <c r="BB918" s="52">
        <f t="shared" si="45"/>
        <v>0.57200000000000006</v>
      </c>
      <c r="BD918" s="52" t="str">
        <f>IF(参照!L918="","",参照!L918)</f>
        <v/>
      </c>
    </row>
    <row r="919" spans="47:56">
      <c r="AU919" s="52" t="str">
        <f>IF(参照!A919="","",参照!A919)</f>
        <v>A0573</v>
      </c>
      <c r="AV919" s="52" t="str">
        <f>IF(参照!B919="","",参照!B919)</f>
        <v>北陸電力ビズ・エナジーソリューション(株)</v>
      </c>
      <c r="AW919" s="52">
        <f>IF(参照!C919="","",参照!C919)</f>
        <v>7.7000000000000007E-4</v>
      </c>
      <c r="AX919" s="52" t="str">
        <f>IF(参照!D919="","",参照!D919)</f>
        <v/>
      </c>
      <c r="AY919" s="52">
        <f>IF(参照!E919="","",参照!E919)</f>
        <v>2.4800000000000001E-4</v>
      </c>
      <c r="AZ919" s="52" t="str">
        <f>IF(参照!F919="","",参照!F919)</f>
        <v>北陸電力ビズ・エナジーソリューション(株)</v>
      </c>
      <c r="BA919" s="52" t="str">
        <f>IF(参照!G919="","",参照!G919)</f>
        <v>北陸電力ビズ・エナジーソリューション(株)_</v>
      </c>
      <c r="BB919" s="52">
        <f t="shared" si="45"/>
        <v>0.248</v>
      </c>
      <c r="BD919" s="52" t="str">
        <f>IF(参照!L919="","",参照!L919)</f>
        <v/>
      </c>
    </row>
    <row r="920" spans="47:56">
      <c r="AU920" s="52" t="str">
        <f>IF(参照!A920="","",参照!A920)</f>
        <v>A0575</v>
      </c>
      <c r="AV920" s="52" t="str">
        <f>IF(参照!B920="","",参照!B920)</f>
        <v>加賀市総合サービス(株)</v>
      </c>
      <c r="AW920" s="52">
        <f>IF(参照!C920="","",参照!C920)</f>
        <v>4.9600000000000002E-4</v>
      </c>
      <c r="AX920" s="52" t="str">
        <f>IF(参照!D920="","",参照!D920)</f>
        <v/>
      </c>
      <c r="AY920" s="52">
        <f>IF(参照!E920="","",参照!E920)</f>
        <v>4.9299999999999995E-4</v>
      </c>
      <c r="AZ920" s="52" t="str">
        <f>IF(参照!F920="","",参照!F920)</f>
        <v>加賀市総合サービス(株)</v>
      </c>
      <c r="BA920" s="52" t="str">
        <f>IF(参照!G920="","",参照!G920)</f>
        <v>加賀市総合サービス(株)_</v>
      </c>
      <c r="BB920" s="52">
        <f t="shared" si="45"/>
        <v>0.49299999999999994</v>
      </c>
      <c r="BD920" s="52" t="str">
        <f>IF(参照!L920="","",参照!L920)</f>
        <v/>
      </c>
    </row>
    <row r="921" spans="47:56">
      <c r="AU921" s="52" t="str">
        <f>IF(参照!A921="","",参照!A921)</f>
        <v>A0577</v>
      </c>
      <c r="AV921" s="52" t="str">
        <f>IF(参照!B921="","",参照!B921)</f>
        <v>丸紅伊那みらいでんき(株)</v>
      </c>
      <c r="AW921" s="52">
        <f>IF(参照!C921="","",参照!C921)</f>
        <v>1.8000000000000001E-4</v>
      </c>
      <c r="AX921" s="52" t="str">
        <f>IF(参照!D921="","",参照!D921)</f>
        <v>メニューA</v>
      </c>
      <c r="AY921" s="52">
        <f>IF(参照!E921="","",参照!E921)</f>
        <v>0</v>
      </c>
      <c r="AZ921" s="52" t="str">
        <f>IF(参照!F921="","",参照!F921)</f>
        <v>丸紅伊那みらいでんき(株)</v>
      </c>
      <c r="BA921" s="52" t="str">
        <f>IF(参照!G921="","",参照!G921)</f>
        <v>丸紅伊那みらいでんき(株)_メニューA</v>
      </c>
      <c r="BB921" s="52">
        <f t="shared" si="45"/>
        <v>0</v>
      </c>
      <c r="BD921" s="52" t="str">
        <f>IF(参照!L921="","",参照!L921)</f>
        <v/>
      </c>
    </row>
    <row r="922" spans="47:56">
      <c r="AU922" s="52" t="str">
        <f>IF(参照!A922="","",参照!A922)</f>
        <v/>
      </c>
      <c r="AV922" s="52" t="str">
        <f>IF(参照!B922="","",参照!B922)</f>
        <v/>
      </c>
      <c r="AW922" s="52" t="str">
        <f>IF(参照!C922="","",参照!C922)</f>
        <v/>
      </c>
      <c r="AX922" s="52" t="str">
        <f>IF(参照!D922="","",参照!D922)</f>
        <v>メニューB(残差)</v>
      </c>
      <c r="AY922" s="52">
        <f>IF(参照!E922="","",参照!E922)</f>
        <v>2.9799999999999998E-4</v>
      </c>
      <c r="AZ922" s="52" t="str">
        <f>IF(参照!F922="","",参照!F922)</f>
        <v>丸紅伊那みらいでんき(株)</v>
      </c>
      <c r="BA922" s="52" t="str">
        <f>IF(参照!G922="","",参照!G922)</f>
        <v>丸紅伊那みらいでんき(株)_メニューB(残差)</v>
      </c>
      <c r="BB922" s="52">
        <f t="shared" si="45"/>
        <v>0.29799999999999999</v>
      </c>
      <c r="BD922" s="52" t="str">
        <f>IF(参照!L922="","",参照!L922)</f>
        <v/>
      </c>
    </row>
    <row r="923" spans="47:56">
      <c r="AU923" s="52" t="str">
        <f>IF(参照!A923="","",参照!A923)</f>
        <v/>
      </c>
      <c r="AV923" s="52" t="str">
        <f>IF(参照!B923="","",参照!B923)</f>
        <v/>
      </c>
      <c r="AW923" s="52" t="str">
        <f>IF(参照!C923="","",参照!C923)</f>
        <v/>
      </c>
      <c r="AX923" s="52" t="str">
        <f>IF(参照!D923="","",参照!D923)</f>
        <v>(参考値)事業者全体</v>
      </c>
      <c r="AY923" s="52">
        <f>IF(参照!E923="","",参照!E923)</f>
        <v>2.9E-4</v>
      </c>
      <c r="AZ923" s="52" t="str">
        <f>IF(参照!F923="","",参照!F923)</f>
        <v>丸紅伊那みらいでんき(株)</v>
      </c>
      <c r="BA923" s="52" t="str">
        <f>IF(参照!G923="","",参照!G923)</f>
        <v>丸紅伊那みらいでんき(株)_(参考値)事業者全体</v>
      </c>
      <c r="BB923" s="52">
        <f t="shared" si="45"/>
        <v>0.28999999999999998</v>
      </c>
      <c r="BD923" s="52" t="str">
        <f>IF(参照!L923="","",参照!L923)</f>
        <v/>
      </c>
    </row>
    <row r="924" spans="47:56">
      <c r="AU924" s="52" t="str">
        <f>IF(参照!A924="","",参照!A924)</f>
        <v>A0578</v>
      </c>
      <c r="AV924" s="52" t="str">
        <f>IF(参照!B924="","",参照!B924)</f>
        <v>富士山エナジー(株)</v>
      </c>
      <c r="AW924" s="52">
        <f>IF(参照!C924="","",参照!C924)</f>
        <v>4.7899999999999999E-4</v>
      </c>
      <c r="AX924" s="52" t="str">
        <f>IF(参照!D924="","",参照!D924)</f>
        <v/>
      </c>
      <c r="AY924" s="52">
        <f>IF(参照!E924="","",参照!E924)</f>
        <v>5.1400000000000003E-4</v>
      </c>
      <c r="AZ924" s="52" t="str">
        <f>IF(参照!F924="","",参照!F924)</f>
        <v>富士山エナジー(株)</v>
      </c>
      <c r="BA924" s="52" t="str">
        <f>IF(参照!G924="","",参照!G924)</f>
        <v>富士山エナジー(株)_</v>
      </c>
      <c r="BB924" s="52">
        <f t="shared" si="45"/>
        <v>0.51400000000000001</v>
      </c>
      <c r="BD924" s="52" t="str">
        <f>IF(参照!L924="","",参照!L924)</f>
        <v/>
      </c>
    </row>
    <row r="925" spans="47:56">
      <c r="AU925" s="52" t="str">
        <f>IF(参照!A925="","",参照!A925)</f>
        <v>A0580</v>
      </c>
      <c r="AV925" s="52" t="str">
        <f>IF(参照!B925="","",参照!B925)</f>
        <v>(株)エナネス</v>
      </c>
      <c r="AW925" s="52">
        <f>IF(参照!C925="","",参照!C925)</f>
        <v>4.6799999999999999E-4</v>
      </c>
      <c r="AX925" s="52" t="str">
        <f>IF(参照!D925="","",参照!D925)</f>
        <v/>
      </c>
      <c r="AY925" s="52">
        <f>IF(参照!E925="","",参照!E925)</f>
        <v>4.4099999999999999E-4</v>
      </c>
      <c r="AZ925" s="52" t="str">
        <f>IF(参照!F925="","",参照!F925)</f>
        <v>(株)エナネス</v>
      </c>
      <c r="BA925" s="52" t="str">
        <f>IF(参照!G925="","",参照!G925)</f>
        <v>(株)エナネス_</v>
      </c>
      <c r="BB925" s="52">
        <f t="shared" si="45"/>
        <v>0.441</v>
      </c>
      <c r="BD925" s="52" t="str">
        <f>IF(参照!L925="","",参照!L925)</f>
        <v/>
      </c>
    </row>
    <row r="926" spans="47:56">
      <c r="AU926" s="52" t="str">
        <f>IF(参照!A926="","",参照!A926)</f>
        <v>A0581</v>
      </c>
      <c r="AV926" s="52" t="str">
        <f>IF(参照!B926="","",参照!B926)</f>
        <v>ＷＳエナジー(株)</v>
      </c>
      <c r="AW926" s="52">
        <f>IF(参照!C926="","",参照!C926)</f>
        <v>3.6400000000000001E-4</v>
      </c>
      <c r="AX926" s="52" t="str">
        <f>IF(参照!D926="","",参照!D926)</f>
        <v>メニューA</v>
      </c>
      <c r="AY926" s="52">
        <f>IF(参照!E926="","",参照!E926)</f>
        <v>0</v>
      </c>
      <c r="AZ926" s="52" t="str">
        <f>IF(参照!F926="","",参照!F926)</f>
        <v>ＷＳエナジー(株)</v>
      </c>
      <c r="BA926" s="52" t="str">
        <f>IF(参照!G926="","",参照!G926)</f>
        <v>ＷＳエナジー(株)_メニューA</v>
      </c>
      <c r="BB926" s="52">
        <f t="shared" si="45"/>
        <v>0</v>
      </c>
      <c r="BD926" s="52" t="str">
        <f>IF(参照!L926="","",参照!L926)</f>
        <v/>
      </c>
    </row>
    <row r="927" spans="47:56">
      <c r="AU927" s="52" t="str">
        <f>IF(参照!A927="","",参照!A927)</f>
        <v/>
      </c>
      <c r="AV927" s="52" t="str">
        <f>IF(参照!B927="","",参照!B927)</f>
        <v/>
      </c>
      <c r="AW927" s="52" t="str">
        <f>IF(参照!C927="","",参照!C927)</f>
        <v/>
      </c>
      <c r="AX927" s="52" t="str">
        <f>IF(参照!D927="","",参照!D927)</f>
        <v>メニューB</v>
      </c>
      <c r="AY927" s="52">
        <f>IF(参照!E927="","",参照!E927)</f>
        <v>1.8000000000000001E-4</v>
      </c>
      <c r="AZ927" s="52" t="str">
        <f>IF(参照!F927="","",参照!F927)</f>
        <v>ＷＳエナジー(株)</v>
      </c>
      <c r="BA927" s="52" t="str">
        <f>IF(参照!G927="","",参照!G927)</f>
        <v>ＷＳエナジー(株)_メニューB</v>
      </c>
      <c r="BB927" s="52">
        <f t="shared" si="45"/>
        <v>0.18000000000000002</v>
      </c>
      <c r="BD927" s="52" t="str">
        <f>IF(参照!L927="","",参照!L927)</f>
        <v/>
      </c>
    </row>
    <row r="928" spans="47:56">
      <c r="AU928" s="52" t="str">
        <f>IF(参照!A928="","",参照!A928)</f>
        <v/>
      </c>
      <c r="AV928" s="52" t="str">
        <f>IF(参照!B928="","",参照!B928)</f>
        <v/>
      </c>
      <c r="AW928" s="52" t="str">
        <f>IF(参照!C928="","",参照!C928)</f>
        <v/>
      </c>
      <c r="AX928" s="52" t="str">
        <f>IF(参照!D928="","",参照!D928)</f>
        <v>メニューC(残差)</v>
      </c>
      <c r="AY928" s="52">
        <f>IF(参照!E928="","",参照!E928)</f>
        <v>3.0800000000000001E-4</v>
      </c>
      <c r="AZ928" s="52" t="str">
        <f>IF(参照!F928="","",参照!F928)</f>
        <v>ＷＳエナジー(株)</v>
      </c>
      <c r="BA928" s="52" t="str">
        <f>IF(参照!G928="","",参照!G928)</f>
        <v>ＷＳエナジー(株)_メニューC(残差)</v>
      </c>
      <c r="BB928" s="52">
        <f t="shared" si="45"/>
        <v>0.308</v>
      </c>
      <c r="BD928" s="52" t="str">
        <f>IF(参照!L928="","",参照!L928)</f>
        <v/>
      </c>
    </row>
    <row r="929" spans="47:56">
      <c r="AU929" s="52" t="str">
        <f>IF(参照!A929="","",参照!A929)</f>
        <v/>
      </c>
      <c r="AV929" s="52" t="str">
        <f>IF(参照!B929="","",参照!B929)</f>
        <v/>
      </c>
      <c r="AW929" s="52" t="str">
        <f>IF(参照!C929="","",参照!C929)</f>
        <v/>
      </c>
      <c r="AX929" s="52" t="str">
        <f>IF(参照!D929="","",参照!D929)</f>
        <v>(参考値)事業者全体</v>
      </c>
      <c r="AY929" s="52">
        <f>IF(参照!E929="","",参照!E929)</f>
        <v>3.7199999999999999E-4</v>
      </c>
      <c r="AZ929" s="52" t="str">
        <f>IF(参照!F929="","",参照!F929)</f>
        <v>ＷＳエナジー(株)</v>
      </c>
      <c r="BA929" s="52" t="str">
        <f>IF(参照!G929="","",参照!G929)</f>
        <v>ＷＳエナジー(株)_(参考値)事業者全体</v>
      </c>
      <c r="BB929" s="52">
        <f t="shared" si="45"/>
        <v>0.372</v>
      </c>
      <c r="BD929" s="52" t="str">
        <f>IF(参照!L929="","",参照!L929)</f>
        <v/>
      </c>
    </row>
    <row r="930" spans="47:56">
      <c r="AU930" s="52" t="str">
        <f>IF(参照!A930="","",参照!A930)</f>
        <v>A0582</v>
      </c>
      <c r="AV930" s="52" t="str">
        <f>IF(参照!B930="","",参照!B930)</f>
        <v>TERA Energy(株)</v>
      </c>
      <c r="AW930" s="52">
        <f>IF(参照!C930="","",参照!C930)</f>
        <v>4.6299999999999998E-4</v>
      </c>
      <c r="AX930" s="52" t="str">
        <f>IF(参照!D930="","",参照!D930)</f>
        <v/>
      </c>
      <c r="AY930" s="52">
        <f>IF(参照!E930="","",参照!E930)</f>
        <v>4.0700000000000003E-4</v>
      </c>
      <c r="AZ930" s="52" t="str">
        <f>IF(参照!F930="","",参照!F930)</f>
        <v>TERA Energy(株)</v>
      </c>
      <c r="BA930" s="52" t="str">
        <f>IF(参照!G930="","",参照!G930)</f>
        <v>TERA Energy(株)_</v>
      </c>
      <c r="BB930" s="52">
        <f t="shared" si="45"/>
        <v>0.40700000000000003</v>
      </c>
      <c r="BD930" s="52" t="str">
        <f>IF(参照!L930="","",参照!L930)</f>
        <v/>
      </c>
    </row>
    <row r="931" spans="47:56">
      <c r="AU931" s="52" t="str">
        <f>IF(参照!A931="","",参照!A931)</f>
        <v>A0583</v>
      </c>
      <c r="AV931" s="52" t="str">
        <f>IF(参照!B931="","",参照!B931)</f>
        <v>(株)ケアネス(旧：(株)ルーア)</v>
      </c>
      <c r="AW931" s="52">
        <f>IF(参照!C931="","",参照!C931)</f>
        <v>4.86E-4</v>
      </c>
      <c r="AX931" s="52" t="str">
        <f>IF(参照!D931="","",参照!D931)</f>
        <v/>
      </c>
      <c r="AY931" s="52">
        <f>IF(参照!E931="","",参照!E931)</f>
        <v>5.2500000000000008E-4</v>
      </c>
      <c r="AZ931" s="52" t="str">
        <f>IF(参照!F931="","",参照!F931)</f>
        <v>(株)ケアネス(旧：(株)ルーア)</v>
      </c>
      <c r="BA931" s="52" t="str">
        <f>IF(参照!G931="","",参照!G931)</f>
        <v>(株)ケアネス(旧：(株)ルーア)_</v>
      </c>
      <c r="BB931" s="52">
        <f t="shared" si="45"/>
        <v>0.52500000000000002</v>
      </c>
      <c r="BD931" s="52" t="str">
        <f>IF(参照!L931="","",参照!L931)</f>
        <v/>
      </c>
    </row>
    <row r="932" spans="47:56">
      <c r="AU932" s="52" t="str">
        <f>IF(参照!A932="","",参照!A932)</f>
        <v>A0584</v>
      </c>
      <c r="AV932" s="52" t="str">
        <f>IF(参照!B932="","",参照!B932)</f>
        <v>ＭＣＰＤ(株)(旧：ＭＣＰＤ合同会社)</v>
      </c>
      <c r="AW932" s="52">
        <f>IF(参照!C932="","",参照!C932)</f>
        <v>3.6600000000000001E-4</v>
      </c>
      <c r="AX932" s="52" t="str">
        <f>IF(参照!D932="","",参照!D932)</f>
        <v>メニューA</v>
      </c>
      <c r="AY932" s="52">
        <f>IF(参照!E932="","",参照!E932)</f>
        <v>0</v>
      </c>
      <c r="AZ932" s="52" t="str">
        <f>IF(参照!F932="","",参照!F932)</f>
        <v>ＭＣＰＤ(株)(旧：ＭＣＰＤ合同会社)</v>
      </c>
      <c r="BA932" s="52" t="str">
        <f>IF(参照!G932="","",参照!G932)</f>
        <v>ＭＣＰＤ(株)(旧：ＭＣＰＤ合同会社)_メニューA</v>
      </c>
      <c r="BB932" s="52">
        <f t="shared" si="45"/>
        <v>0</v>
      </c>
      <c r="BD932" s="52" t="str">
        <f>IF(参照!L932="","",参照!L932)</f>
        <v/>
      </c>
    </row>
    <row r="933" spans="47:56">
      <c r="AU933" s="52" t="str">
        <f>IF(参照!A933="","",参照!A933)</f>
        <v/>
      </c>
      <c r="AV933" s="52" t="str">
        <f>IF(参照!B933="","",参照!B933)</f>
        <v/>
      </c>
      <c r="AW933" s="52" t="str">
        <f>IF(参照!C933="","",参照!C933)</f>
        <v/>
      </c>
      <c r="AX933" s="52" t="str">
        <f>IF(参照!D933="","",参照!D933)</f>
        <v>メニューB</v>
      </c>
      <c r="AY933" s="52">
        <f>IF(参照!E933="","",参照!E933)</f>
        <v>1.95E-4</v>
      </c>
      <c r="AZ933" s="52" t="str">
        <f>IF(参照!F933="","",参照!F933)</f>
        <v>ＭＣＰＤ(株)(旧：ＭＣＰＤ合同会社)</v>
      </c>
      <c r="BA933" s="52" t="str">
        <f>IF(参照!G933="","",参照!G933)</f>
        <v>ＭＣＰＤ(株)(旧：ＭＣＰＤ合同会社)_メニューB</v>
      </c>
      <c r="BB933" s="52">
        <f t="shared" si="45"/>
        <v>0.19500000000000001</v>
      </c>
      <c r="BD933" s="52" t="str">
        <f>IF(参照!L933="","",参照!L933)</f>
        <v/>
      </c>
    </row>
    <row r="934" spans="47:56">
      <c r="AU934" s="52" t="str">
        <f>IF(参照!A934="","",参照!A934)</f>
        <v/>
      </c>
      <c r="AV934" s="52" t="str">
        <f>IF(参照!B934="","",参照!B934)</f>
        <v/>
      </c>
      <c r="AW934" s="52" t="str">
        <f>IF(参照!C934="","",参照!C934)</f>
        <v/>
      </c>
      <c r="AX934" s="52" t="str">
        <f>IF(参照!D934="","",参照!D934)</f>
        <v>(参考値)事業者全体</v>
      </c>
      <c r="AY934" s="52">
        <f>IF(参照!E934="","",参照!E934)</f>
        <v>4.3100000000000001E-4</v>
      </c>
      <c r="AZ934" s="52" t="str">
        <f>IF(参照!F934="","",参照!F934)</f>
        <v>ＭＣＰＤ(株)(旧：ＭＣＰＤ合同会社)</v>
      </c>
      <c r="BA934" s="52" t="str">
        <f>IF(参照!G934="","",参照!G934)</f>
        <v>ＭＣＰＤ(株)(旧：ＭＣＰＤ合同会社)_(参考値)事業者全体</v>
      </c>
      <c r="BB934" s="52">
        <f t="shared" si="45"/>
        <v>0.43099999999999999</v>
      </c>
      <c r="BD934" s="52" t="str">
        <f>IF(参照!L934="","",参照!L934)</f>
        <v/>
      </c>
    </row>
    <row r="935" spans="47:56">
      <c r="AU935" s="52" t="str">
        <f>IF(参照!A935="","",参照!A935)</f>
        <v>A0586</v>
      </c>
      <c r="AV935" s="52" t="str">
        <f>IF(参照!B935="","",参照!B935)</f>
        <v>グリーンシティこばやし(株)</v>
      </c>
      <c r="AW935" s="52">
        <f>IF(参照!C935="","",参照!C935)</f>
        <v>4.28E-4</v>
      </c>
      <c r="AX935" s="52" t="str">
        <f>IF(参照!D935="","",参照!D935)</f>
        <v/>
      </c>
      <c r="AY935" s="52">
        <f>IF(参照!E935="","",参照!E935)</f>
        <v>5.0699999999999996E-4</v>
      </c>
      <c r="AZ935" s="52" t="str">
        <f>IF(参照!F935="","",参照!F935)</f>
        <v>グリーンシティこばやし(株)</v>
      </c>
      <c r="BA935" s="52" t="str">
        <f>IF(参照!G935="","",参照!G935)</f>
        <v>グリーンシティこばやし(株)_</v>
      </c>
      <c r="BB935" s="52">
        <f t="shared" si="45"/>
        <v>0.50700000000000001</v>
      </c>
      <c r="BD935" s="52" t="str">
        <f>IF(参照!L935="","",参照!L935)</f>
        <v/>
      </c>
    </row>
    <row r="936" spans="47:56">
      <c r="AU936" s="52" t="str">
        <f>IF(参照!A936="","",参照!A936)</f>
        <v>A0587</v>
      </c>
      <c r="AV936" s="52" t="str">
        <f>IF(参照!B936="","",参照!B936)</f>
        <v>(株)吉田石油店</v>
      </c>
      <c r="AW936" s="52">
        <f>IF(参照!C936="","",参照!C936)</f>
        <v>3.6400000000000001E-4</v>
      </c>
      <c r="AX936" s="52" t="str">
        <f>IF(参照!D936="","",参照!D936)</f>
        <v/>
      </c>
      <c r="AY936" s="52">
        <f>IF(参照!E936="","",参照!E936)</f>
        <v>3.0800000000000001E-4</v>
      </c>
      <c r="AZ936" s="52" t="str">
        <f>IF(参照!F936="","",参照!F936)</f>
        <v>(株)吉田石油店</v>
      </c>
      <c r="BA936" s="52" t="str">
        <f>IF(参照!G936="","",参照!G936)</f>
        <v>(株)吉田石油店_</v>
      </c>
      <c r="BB936" s="52">
        <f t="shared" si="45"/>
        <v>0.308</v>
      </c>
      <c r="BD936" s="52" t="str">
        <f>IF(参照!L936="","",参照!L936)</f>
        <v/>
      </c>
    </row>
    <row r="937" spans="47:56">
      <c r="AU937" s="52" t="str">
        <f>IF(参照!A937="","",参照!A937)</f>
        <v>A0589</v>
      </c>
      <c r="AV937" s="52" t="str">
        <f>IF(参照!B937="","",参照!B937)</f>
        <v>スマートエナジー熊本(株)</v>
      </c>
      <c r="AW937" s="52">
        <f>IF(参照!C937="","",参照!C937)</f>
        <v>4.5000000000000003E-5</v>
      </c>
      <c r="AX937" s="52" t="str">
        <f>IF(参照!D937="","",参照!D937)</f>
        <v/>
      </c>
      <c r="AY937" s="52">
        <f>IF(参照!E937="","",参照!E937)</f>
        <v>0</v>
      </c>
      <c r="AZ937" s="52" t="str">
        <f>IF(参照!F937="","",参照!F937)</f>
        <v>スマートエナジー熊本(株)</v>
      </c>
      <c r="BA937" s="52" t="str">
        <f>IF(参照!G937="","",参照!G937)</f>
        <v>スマートエナジー熊本(株)_</v>
      </c>
      <c r="BB937" s="52">
        <f t="shared" si="45"/>
        <v>0</v>
      </c>
      <c r="BD937" s="52" t="str">
        <f>IF(参照!L937="","",参照!L937)</f>
        <v/>
      </c>
    </row>
    <row r="938" spans="47:56">
      <c r="AU938" s="52" t="str">
        <f>IF(参照!A938="","",参照!A938)</f>
        <v>A0590</v>
      </c>
      <c r="AV938" s="52" t="str">
        <f>IF(参照!B938="","",参照!B938)</f>
        <v>福山未来エナジー(株)</v>
      </c>
      <c r="AW938" s="52">
        <f>IF(参照!C938="","",参照!C938)</f>
        <v>2.0799999999999999E-4</v>
      </c>
      <c r="AX938" s="52" t="str">
        <f>IF(参照!D938="","",参照!D938)</f>
        <v/>
      </c>
      <c r="AY938" s="52">
        <f>IF(参照!E938="","",参照!E938)</f>
        <v>3.5100000000000002E-4</v>
      </c>
      <c r="AZ938" s="52" t="str">
        <f>IF(参照!F938="","",参照!F938)</f>
        <v>福山未来エナジー(株)</v>
      </c>
      <c r="BA938" s="52" t="str">
        <f>IF(参照!G938="","",参照!G938)</f>
        <v>福山未来エナジー(株)_</v>
      </c>
      <c r="BB938" s="52">
        <f t="shared" si="45"/>
        <v>0.35100000000000003</v>
      </c>
      <c r="BD938" s="52" t="str">
        <f>IF(参照!L938="","",参照!L938)</f>
        <v/>
      </c>
    </row>
    <row r="939" spans="47:56">
      <c r="AU939" s="52" t="str">
        <f>IF(参照!A939="","",参照!A939)</f>
        <v>A0592</v>
      </c>
      <c r="AV939" s="52" t="str">
        <f>IF(参照!B939="","",参照!B939)</f>
        <v>(株)メディオテック</v>
      </c>
      <c r="AW939" s="52">
        <f>IF(参照!C939="","",参照!C939)</f>
        <v>4.95E-4</v>
      </c>
      <c r="AX939" s="52" t="str">
        <f>IF(参照!D939="","",参照!D939)</f>
        <v>メニューA</v>
      </c>
      <c r="AY939" s="52">
        <f>IF(参照!E939="","",参照!E939)</f>
        <v>0</v>
      </c>
      <c r="AZ939" s="52" t="str">
        <f>IF(参照!F939="","",参照!F939)</f>
        <v>(株)メディオテック</v>
      </c>
      <c r="BA939" s="52" t="str">
        <f>IF(参照!G939="","",参照!G939)</f>
        <v>(株)メディオテック_メニューA</v>
      </c>
      <c r="BB939" s="52">
        <f t="shared" si="45"/>
        <v>0</v>
      </c>
      <c r="BD939" s="52" t="str">
        <f>IF(参照!L939="","",参照!L939)</f>
        <v/>
      </c>
    </row>
    <row r="940" spans="47:56">
      <c r="AU940" s="52" t="str">
        <f>IF(参照!A940="","",参照!A940)</f>
        <v/>
      </c>
      <c r="AV940" s="52" t="str">
        <f>IF(参照!B940="","",参照!B940)</f>
        <v/>
      </c>
      <c r="AW940" s="52" t="str">
        <f>IF(参照!C940="","",参照!C940)</f>
        <v/>
      </c>
      <c r="AX940" s="52" t="str">
        <f>IF(参照!D940="","",参照!D940)</f>
        <v>メニューB(残差)</v>
      </c>
      <c r="AY940" s="52">
        <f>IF(参照!E940="","",参照!E940)</f>
        <v>5.1500000000000005E-4</v>
      </c>
      <c r="AZ940" s="52" t="str">
        <f>IF(参照!F940="","",参照!F940)</f>
        <v>(株)メディオテック</v>
      </c>
      <c r="BA940" s="52" t="str">
        <f>IF(参照!G940="","",参照!G940)</f>
        <v>(株)メディオテック_メニューB(残差)</v>
      </c>
      <c r="BB940" s="52">
        <f t="shared" si="45"/>
        <v>0.51500000000000001</v>
      </c>
      <c r="BD940" s="52" t="str">
        <f>IF(参照!L940="","",参照!L940)</f>
        <v/>
      </c>
    </row>
    <row r="941" spans="47:56">
      <c r="AU941" s="52" t="str">
        <f>IF(参照!A941="","",参照!A941)</f>
        <v/>
      </c>
      <c r="AV941" s="52" t="str">
        <f>IF(参照!B941="","",参照!B941)</f>
        <v/>
      </c>
      <c r="AW941" s="52" t="str">
        <f>IF(参照!C941="","",参照!C941)</f>
        <v/>
      </c>
      <c r="AX941" s="52" t="str">
        <f>IF(参照!D941="","",参照!D941)</f>
        <v>(参考値)事業者全体</v>
      </c>
      <c r="AY941" s="52">
        <f>IF(参照!E941="","",参照!E941)</f>
        <v>4.8999999999999998E-4</v>
      </c>
      <c r="AZ941" s="52" t="str">
        <f>IF(参照!F941="","",参照!F941)</f>
        <v>(株)メディオテック</v>
      </c>
      <c r="BA941" s="52" t="str">
        <f>IF(参照!G941="","",参照!G941)</f>
        <v>(株)メディオテック_(参考値)事業者全体</v>
      </c>
      <c r="BB941" s="52">
        <f t="shared" si="45"/>
        <v>0.49</v>
      </c>
      <c r="BD941" s="52" t="str">
        <f>IF(参照!L941="","",参照!L941)</f>
        <v/>
      </c>
    </row>
    <row r="942" spans="47:56">
      <c r="AU942" s="52" t="str">
        <f>IF(参照!A942="","",参照!A942)</f>
        <v>A0593</v>
      </c>
      <c r="AV942" s="52" t="str">
        <f>IF(参照!B942="","",参照!B942)</f>
        <v>(株)Ｓａｎｋｏ　ＩＢ</v>
      </c>
      <c r="AW942" s="52">
        <f>IF(参照!C942="","",参照!C942)</f>
        <v>4.9899999999999999E-4</v>
      </c>
      <c r="AX942" s="52" t="str">
        <f>IF(参照!D942="","",参照!D942)</f>
        <v/>
      </c>
      <c r="AY942" s="52">
        <f>IF(参照!E942="","",参照!E942)</f>
        <v>5.5000000000000003E-4</v>
      </c>
      <c r="AZ942" s="52" t="str">
        <f>IF(参照!F942="","",参照!F942)</f>
        <v>(株)Ｓａｎｋｏ　ＩＢ</v>
      </c>
      <c r="BA942" s="52" t="str">
        <f>IF(参照!G942="","",参照!G942)</f>
        <v>(株)Ｓａｎｋｏ　ＩＢ_</v>
      </c>
      <c r="BB942" s="52">
        <f t="shared" si="45"/>
        <v>0.55000000000000004</v>
      </c>
      <c r="BD942" s="52" t="str">
        <f>IF(参照!L942="","",参照!L942)</f>
        <v/>
      </c>
    </row>
    <row r="943" spans="47:56">
      <c r="AU943" s="52" t="str">
        <f>IF(参照!A943="","",参照!A943)</f>
        <v>A0596</v>
      </c>
      <c r="AV943" s="52" t="str">
        <f>IF(参照!B943="","",参照!B943)</f>
        <v>五島市民電力(株)</v>
      </c>
      <c r="AW943" s="52">
        <f>IF(参照!C943="","",参照!C943)</f>
        <v>3.8699999999999997E-4</v>
      </c>
      <c r="AX943" s="52" t="str">
        <f>IF(参照!D943="","",参照!D943)</f>
        <v>メニューA</v>
      </c>
      <c r="AY943" s="52">
        <f>IF(参照!E943="","",参照!E943)</f>
        <v>0</v>
      </c>
      <c r="AZ943" s="52" t="str">
        <f>IF(参照!F943="","",参照!F943)</f>
        <v>五島市民電力(株)</v>
      </c>
      <c r="BA943" s="52" t="str">
        <f>IF(参照!G943="","",参照!G943)</f>
        <v>五島市民電力(株)_メニューA</v>
      </c>
      <c r="BB943" s="52">
        <f t="shared" si="45"/>
        <v>0</v>
      </c>
      <c r="BD943" s="52" t="str">
        <f>IF(参照!L943="","",参照!L943)</f>
        <v/>
      </c>
    </row>
    <row r="944" spans="47:56">
      <c r="AU944" s="52" t="str">
        <f>IF(参照!A944="","",参照!A944)</f>
        <v/>
      </c>
      <c r="AV944" s="52" t="str">
        <f>IF(参照!B944="","",参照!B944)</f>
        <v/>
      </c>
      <c r="AW944" s="52" t="str">
        <f>IF(参照!C944="","",参照!C944)</f>
        <v/>
      </c>
      <c r="AX944" s="52" t="str">
        <f>IF(参照!D944="","",参照!D944)</f>
        <v>メニューB</v>
      </c>
      <c r="AY944" s="52">
        <f>IF(参照!E944="","",参照!E944)</f>
        <v>0</v>
      </c>
      <c r="AZ944" s="52" t="str">
        <f>IF(参照!F944="","",参照!F944)</f>
        <v>五島市民電力(株)</v>
      </c>
      <c r="BA944" s="52" t="str">
        <f>IF(参照!G944="","",参照!G944)</f>
        <v>五島市民電力(株)_メニューB</v>
      </c>
      <c r="BB944" s="52">
        <f t="shared" si="45"/>
        <v>0</v>
      </c>
      <c r="BD944" s="52" t="str">
        <f>IF(参照!L944="","",参照!L944)</f>
        <v/>
      </c>
    </row>
    <row r="945" spans="47:56">
      <c r="AU945" s="52" t="str">
        <f>IF(参照!A945="","",参照!A945)</f>
        <v/>
      </c>
      <c r="AV945" s="52" t="str">
        <f>IF(参照!B945="","",参照!B945)</f>
        <v/>
      </c>
      <c r="AW945" s="52" t="str">
        <f>IF(参照!C945="","",参照!C945)</f>
        <v/>
      </c>
      <c r="AX945" s="52" t="str">
        <f>IF(参照!D945="","",参照!D945)</f>
        <v>メニューC(残差)</v>
      </c>
      <c r="AY945" s="52">
        <f>IF(参照!E945="","",参照!E945)</f>
        <v>4.4799999999999999E-4</v>
      </c>
      <c r="AZ945" s="52" t="str">
        <f>IF(参照!F945="","",参照!F945)</f>
        <v>五島市民電力(株)</v>
      </c>
      <c r="BA945" s="52" t="str">
        <f>IF(参照!G945="","",参照!G945)</f>
        <v>五島市民電力(株)_メニューC(残差)</v>
      </c>
      <c r="BB945" s="52">
        <f t="shared" si="45"/>
        <v>0.44800000000000001</v>
      </c>
      <c r="BD945" s="52" t="str">
        <f>IF(参照!L945="","",参照!L945)</f>
        <v/>
      </c>
    </row>
    <row r="946" spans="47:56">
      <c r="AU946" s="52" t="str">
        <f>IF(参照!A946="","",参照!A946)</f>
        <v/>
      </c>
      <c r="AV946" s="52" t="str">
        <f>IF(参照!B946="","",参照!B946)</f>
        <v/>
      </c>
      <c r="AW946" s="52" t="str">
        <f>IF(参照!C946="","",参照!C946)</f>
        <v/>
      </c>
      <c r="AX946" s="52" t="str">
        <f>IF(参照!D946="","",参照!D946)</f>
        <v>(参考値)事業者全体</v>
      </c>
      <c r="AY946" s="52">
        <f>IF(参照!E946="","",参照!E946)</f>
        <v>4.1299999999999996E-4</v>
      </c>
      <c r="AZ946" s="52" t="str">
        <f>IF(参照!F946="","",参照!F946)</f>
        <v>五島市民電力(株)</v>
      </c>
      <c r="BA946" s="52" t="str">
        <f>IF(参照!G946="","",参照!G946)</f>
        <v>五島市民電力(株)_(参考値)事業者全体</v>
      </c>
      <c r="BB946" s="52">
        <f t="shared" si="45"/>
        <v>0.41299999999999998</v>
      </c>
      <c r="BD946" s="52" t="str">
        <f>IF(参照!L946="","",参照!L946)</f>
        <v/>
      </c>
    </row>
    <row r="947" spans="47:56">
      <c r="AU947" s="52" t="str">
        <f>IF(参照!A947="","",参照!A947)</f>
        <v>A0597</v>
      </c>
      <c r="AV947" s="52" t="str">
        <f>IF(参照!B947="","",参照!B947)</f>
        <v>電力保全サービス(株)</v>
      </c>
      <c r="AW947" s="52">
        <f>IF(参照!C947="","",参照!C947)</f>
        <v>4.0000000000000002E-4</v>
      </c>
      <c r="AX947" s="52" t="str">
        <f>IF(参照!D947="","",参照!D947)</f>
        <v/>
      </c>
      <c r="AY947" s="52">
        <f>IF(参照!E947="","",参照!E947)</f>
        <v>3.4400000000000001E-4</v>
      </c>
      <c r="AZ947" s="52" t="str">
        <f>IF(参照!F947="","",参照!F947)</f>
        <v>電力保全サービス(株)</v>
      </c>
      <c r="BA947" s="52" t="str">
        <f>IF(参照!G947="","",参照!G947)</f>
        <v>電力保全サービス(株)_</v>
      </c>
      <c r="BB947" s="52">
        <f t="shared" si="45"/>
        <v>0.34400000000000003</v>
      </c>
      <c r="BD947" s="52" t="str">
        <f>IF(参照!L947="","",参照!L947)</f>
        <v/>
      </c>
    </row>
    <row r="948" spans="47:56">
      <c r="AU948" s="52" t="str">
        <f>IF(参照!A948="","",参照!A948)</f>
        <v>A0598</v>
      </c>
      <c r="AV948" s="52" t="str">
        <f>IF(参照!B948="","",参照!B948)</f>
        <v>リストプロパティーズ(株)</v>
      </c>
      <c r="AW948" s="52">
        <f>IF(参照!C948="","",参照!C948)</f>
        <v>5.0100000000000003E-4</v>
      </c>
      <c r="AX948" s="52" t="str">
        <f>IF(参照!D948="","",参照!D948)</f>
        <v/>
      </c>
      <c r="AY948" s="52">
        <f>IF(参照!E948="","",参照!E948)</f>
        <v>5.3799999999999996E-4</v>
      </c>
      <c r="AZ948" s="52" t="str">
        <f>IF(参照!F948="","",参照!F948)</f>
        <v>リストプロパティーズ(株)</v>
      </c>
      <c r="BA948" s="52" t="str">
        <f>IF(参照!G948="","",参照!G948)</f>
        <v>リストプロパティーズ(株)_</v>
      </c>
      <c r="BB948" s="52">
        <f t="shared" si="45"/>
        <v>0.53799999999999992</v>
      </c>
      <c r="BD948" s="52" t="str">
        <f>IF(参照!L948="","",参照!L948)</f>
        <v/>
      </c>
    </row>
    <row r="949" spans="47:56">
      <c r="AU949" s="52" t="str">
        <f>IF(参照!A949="","",参照!A949)</f>
        <v>A0600</v>
      </c>
      <c r="AV949" s="52" t="str">
        <f>IF(参照!B949="","",参照!B949)</f>
        <v>(株)インフォシステム</v>
      </c>
      <c r="AW949" s="52">
        <f>IF(参照!C949="","",参照!C949)</f>
        <v>4.44E-4</v>
      </c>
      <c r="AX949" s="52" t="str">
        <f>IF(参照!D949="","",参照!D949)</f>
        <v/>
      </c>
      <c r="AY949" s="52">
        <f>IF(参照!E949="","",参照!E949)</f>
        <v>4.7699999999999999E-4</v>
      </c>
      <c r="AZ949" s="52" t="str">
        <f>IF(参照!F949="","",参照!F949)</f>
        <v>(株)インフォシステム</v>
      </c>
      <c r="BA949" s="52" t="str">
        <f>IF(参照!G949="","",参照!G949)</f>
        <v>(株)インフォシステム_</v>
      </c>
      <c r="BB949" s="52">
        <f t="shared" si="45"/>
        <v>0.47699999999999998</v>
      </c>
      <c r="BD949" s="52" t="str">
        <f>IF(参照!L949="","",参照!L949)</f>
        <v/>
      </c>
    </row>
    <row r="950" spans="47:56">
      <c r="AU950" s="52" t="str">
        <f>IF(参照!A950="","",参照!A950)</f>
        <v>A0602</v>
      </c>
      <c r="AV950" s="52" t="str">
        <f>IF(参照!B950="","",参照!B950)</f>
        <v>(株)情熱電力</v>
      </c>
      <c r="AW950" s="52">
        <f>IF(参照!C950="","",参照!C950)</f>
        <v>5.2999999999999998E-4</v>
      </c>
      <c r="AX950" s="52" t="str">
        <f>IF(参照!D950="","",参照!D950)</f>
        <v/>
      </c>
      <c r="AY950" s="52">
        <f>IF(参照!E950="","",参照!E950)</f>
        <v>4.7399999999999997E-4</v>
      </c>
      <c r="AZ950" s="52" t="str">
        <f>IF(参照!F950="","",参照!F950)</f>
        <v>(株)情熱電力</v>
      </c>
      <c r="BA950" s="52" t="str">
        <f>IF(参照!G950="","",参照!G950)</f>
        <v>(株)情熱電力_</v>
      </c>
      <c r="BB950" s="52">
        <f t="shared" si="45"/>
        <v>0.47399999999999998</v>
      </c>
      <c r="BD950" s="52" t="str">
        <f>IF(参照!L950="","",参照!L950)</f>
        <v/>
      </c>
    </row>
    <row r="951" spans="47:56">
      <c r="AU951" s="52" t="str">
        <f>IF(参照!A951="","",参照!A951)</f>
        <v>A0603</v>
      </c>
      <c r="AV951" s="52" t="str">
        <f>IF(参照!B951="","",参照!B951)</f>
        <v>バンプーパワートレーディング合同会社</v>
      </c>
      <c r="AW951" s="52">
        <f>IF(参照!C951="","",参照!C951)</f>
        <v>6.8900000000000005E-4</v>
      </c>
      <c r="AX951" s="52" t="str">
        <f>IF(参照!D951="","",参照!D951)</f>
        <v/>
      </c>
      <c r="AY951" s="52">
        <f>IF(参照!E951="","",参照!E951)</f>
        <v>6.2200000000000005E-4</v>
      </c>
      <c r="AZ951" s="52" t="str">
        <f>IF(参照!F951="","",参照!F951)</f>
        <v>バンプーパワートレーディング合同会社</v>
      </c>
      <c r="BA951" s="52" t="str">
        <f>IF(参照!G951="","",参照!G951)</f>
        <v>バンプーパワートレーディング合同会社_</v>
      </c>
      <c r="BB951" s="52">
        <f t="shared" si="45"/>
        <v>0.622</v>
      </c>
      <c r="BD951" s="52" t="str">
        <f>IF(参照!L951="","",参照!L951)</f>
        <v/>
      </c>
    </row>
    <row r="952" spans="47:56">
      <c r="AU952" s="52" t="str">
        <f>IF(参照!A952="","",参照!A952)</f>
        <v>A0604</v>
      </c>
      <c r="AV952" s="52" t="str">
        <f>IF(参照!B952="","",参照!B952)</f>
        <v>(株)エイチティーピー</v>
      </c>
      <c r="AW952" s="52">
        <f>IF(参照!C952="","",参照!C952)</f>
        <v>3.0800000000000001E-4</v>
      </c>
      <c r="AX952" s="52" t="str">
        <f>IF(参照!D952="","",参照!D952)</f>
        <v/>
      </c>
      <c r="AY952" s="52">
        <f>IF(参照!E952="","",参照!E952)</f>
        <v>2.52E-4</v>
      </c>
      <c r="AZ952" s="52" t="str">
        <f>IF(参照!F952="","",参照!F952)</f>
        <v>(株)エイチティーピー</v>
      </c>
      <c r="BA952" s="52" t="str">
        <f>IF(参照!G952="","",参照!G952)</f>
        <v>(株)エイチティーピー_</v>
      </c>
      <c r="BB952" s="52">
        <f t="shared" si="45"/>
        <v>0.252</v>
      </c>
      <c r="BD952" s="52" t="str">
        <f>IF(参照!L952="","",参照!L952)</f>
        <v/>
      </c>
    </row>
    <row r="953" spans="47:56">
      <c r="AU953" s="52" t="str">
        <f>IF(参照!A953="","",参照!A953)</f>
        <v>A0605</v>
      </c>
      <c r="AV953" s="52" t="str">
        <f>IF(参照!B953="","",参照!B953)</f>
        <v>(株)センカク</v>
      </c>
      <c r="AW953" s="52">
        <f>IF(参照!C953="","",参照!C953)</f>
        <v>5.0799999999999999E-4</v>
      </c>
      <c r="AX953" s="52" t="str">
        <f>IF(参照!D953="","",参照!D953)</f>
        <v/>
      </c>
      <c r="AY953" s="52">
        <f>IF(参照!E953="","",参照!E953)</f>
        <v>5.4500000000000002E-4</v>
      </c>
      <c r="AZ953" s="52" t="str">
        <f>IF(参照!F953="","",参照!F953)</f>
        <v>(株)センカク</v>
      </c>
      <c r="BA953" s="52" t="str">
        <f>IF(参照!G953="","",参照!G953)</f>
        <v>(株)センカク_</v>
      </c>
      <c r="BB953" s="52">
        <f t="shared" si="45"/>
        <v>0.54500000000000004</v>
      </c>
      <c r="BD953" s="52" t="str">
        <f>IF(参照!L953="","",参照!L953)</f>
        <v/>
      </c>
    </row>
    <row r="954" spans="47:56">
      <c r="AU954" s="52" t="str">
        <f>IF(参照!A954="","",参照!A954)</f>
        <v>A0606</v>
      </c>
      <c r="AV954" s="52" t="str">
        <f>IF(参照!B954="","",参照!B954)</f>
        <v>新電力いばらき(株)</v>
      </c>
      <c r="AW954" s="52">
        <f>IF(参照!C954="","",参照!C954)</f>
        <v>4.1300000000000001E-4</v>
      </c>
      <c r="AX954" s="52" t="str">
        <f>IF(参照!D954="","",参照!D954)</f>
        <v/>
      </c>
      <c r="AY954" s="52">
        <f>IF(参照!E954="","",参照!E954)</f>
        <v>3.57E-4</v>
      </c>
      <c r="AZ954" s="52" t="str">
        <f>IF(参照!F954="","",参照!F954)</f>
        <v>新電力いばらき(株)</v>
      </c>
      <c r="BA954" s="52" t="str">
        <f>IF(参照!G954="","",参照!G954)</f>
        <v>新電力いばらき(株)_</v>
      </c>
      <c r="BB954" s="52">
        <f t="shared" si="45"/>
        <v>0.35699999999999998</v>
      </c>
      <c r="BD954" s="52" t="str">
        <f>IF(参照!L954="","",参照!L954)</f>
        <v/>
      </c>
    </row>
    <row r="955" spans="47:56">
      <c r="AU955" s="52" t="str">
        <f>IF(参照!A955="","",参照!A955)</f>
        <v>A0607</v>
      </c>
      <c r="AV955" s="52" t="str">
        <f>IF(参照!B955="","",参照!B955)</f>
        <v>緑屋電気(株)</v>
      </c>
      <c r="AW955" s="52">
        <f>IF(参照!C955="","",参照!C955)</f>
        <v>4.4700000000000002E-4</v>
      </c>
      <c r="AX955" s="52" t="str">
        <f>IF(参照!D955="","",参照!D955)</f>
        <v/>
      </c>
      <c r="AY955" s="52">
        <f>IF(参照!E955="","",参照!E955)</f>
        <v>4.8700000000000002E-4</v>
      </c>
      <c r="AZ955" s="52" t="str">
        <f>IF(参照!F955="","",参照!F955)</f>
        <v>緑屋電気(株)</v>
      </c>
      <c r="BA955" s="52" t="str">
        <f>IF(参照!G955="","",参照!G955)</f>
        <v>緑屋電気(株)_</v>
      </c>
      <c r="BB955" s="52">
        <f t="shared" si="45"/>
        <v>0.48700000000000004</v>
      </c>
      <c r="BD955" s="52" t="str">
        <f>IF(参照!L955="","",参照!L955)</f>
        <v/>
      </c>
    </row>
    <row r="956" spans="47:56">
      <c r="AU956" s="52" t="str">
        <f>IF(参照!A956="","",参照!A956)</f>
        <v>A0609</v>
      </c>
      <c r="AV956" s="52" t="str">
        <f>IF(参照!B956="","",参照!B956)</f>
        <v>(株)ミナサポ</v>
      </c>
      <c r="AW956" s="52">
        <f>IF(参照!C956="","",参照!C956)</f>
        <v>3.1700000000000001E-4</v>
      </c>
      <c r="AX956" s="52" t="str">
        <f>IF(参照!D956="","",参照!D956)</f>
        <v/>
      </c>
      <c r="AY956" s="52">
        <f>IF(参照!E956="","",参照!E956)</f>
        <v>2.9999999999999997E-4</v>
      </c>
      <c r="AZ956" s="52" t="str">
        <f>IF(参照!F956="","",参照!F956)</f>
        <v>(株)ミナサポ</v>
      </c>
      <c r="BA956" s="52" t="str">
        <f>IF(参照!G956="","",参照!G956)</f>
        <v>(株)ミナサポ_</v>
      </c>
      <c r="BB956" s="52">
        <f t="shared" si="45"/>
        <v>0.3</v>
      </c>
      <c r="BD956" s="52" t="str">
        <f>IF(参照!L956="","",参照!L956)</f>
        <v/>
      </c>
    </row>
    <row r="957" spans="47:56">
      <c r="AU957" s="52" t="str">
        <f>IF(参照!A957="","",参照!A957)</f>
        <v>A0610</v>
      </c>
      <c r="AV957" s="52" t="str">
        <f>IF(参照!B957="","",参照!B957)</f>
        <v>唐津電力(株)</v>
      </c>
      <c r="AW957" s="52">
        <f>IF(参照!C957="","",参照!C957)</f>
        <v>3.9300000000000001E-4</v>
      </c>
      <c r="AX957" s="52" t="str">
        <f>IF(参照!D957="","",参照!D957)</f>
        <v/>
      </c>
      <c r="AY957" s="52">
        <f>IF(参照!E957="","",参照!E957)</f>
        <v>3.3700000000000001E-4</v>
      </c>
      <c r="AZ957" s="52" t="str">
        <f>IF(参照!F957="","",参照!F957)</f>
        <v>唐津電力(株)</v>
      </c>
      <c r="BA957" s="52" t="str">
        <f>IF(参照!G957="","",参照!G957)</f>
        <v>唐津電力(株)_</v>
      </c>
      <c r="BB957" s="52">
        <f t="shared" si="45"/>
        <v>0.33700000000000002</v>
      </c>
      <c r="BD957" s="52" t="str">
        <f>IF(参照!L957="","",参照!L957)</f>
        <v/>
      </c>
    </row>
    <row r="958" spans="47:56">
      <c r="AU958" s="52" t="str">
        <f>IF(参照!A958="","",参照!A958)</f>
        <v>A0611</v>
      </c>
      <c r="AV958" s="52" t="str">
        <f>IF(参照!B958="","",参照!B958)</f>
        <v>ＲＥ１００電力(株)</v>
      </c>
      <c r="AW958" s="52">
        <f>IF(参照!C958="","",参照!C958)</f>
        <v>1.6000000000000001E-4</v>
      </c>
      <c r="AX958" s="52" t="str">
        <f>IF(参照!D958="","",参照!D958)</f>
        <v>メニューA</v>
      </c>
      <c r="AY958" s="52">
        <f>IF(参照!E958="","",参照!E958)</f>
        <v>0</v>
      </c>
      <c r="AZ958" s="52" t="str">
        <f>IF(参照!F958="","",参照!F958)</f>
        <v>ＲＥ１００電力(株)</v>
      </c>
      <c r="BA958" s="52" t="str">
        <f>IF(参照!G958="","",参照!G958)</f>
        <v>ＲＥ１００電力(株)_メニューA</v>
      </c>
      <c r="BB958" s="52">
        <f t="shared" si="45"/>
        <v>0</v>
      </c>
      <c r="BD958" s="52" t="str">
        <f>IF(参照!L958="","",参照!L958)</f>
        <v/>
      </c>
    </row>
    <row r="959" spans="47:56">
      <c r="AU959" s="52" t="str">
        <f>IF(参照!A959="","",参照!A959)</f>
        <v/>
      </c>
      <c r="AV959" s="52" t="str">
        <f>IF(参照!B959="","",参照!B959)</f>
        <v/>
      </c>
      <c r="AW959" s="52" t="str">
        <f>IF(参照!C959="","",参照!C959)</f>
        <v/>
      </c>
      <c r="AX959" s="52" t="str">
        <f>IF(参照!D959="","",参照!D959)</f>
        <v>メニューB(残差)</v>
      </c>
      <c r="AY959" s="52">
        <f>IF(参照!E959="","",参照!E959)</f>
        <v>8.7100000000000003E-4</v>
      </c>
      <c r="AZ959" s="52" t="str">
        <f>IF(参照!F959="","",参照!F959)</f>
        <v>ＲＥ１００電力(株)</v>
      </c>
      <c r="BA959" s="52" t="str">
        <f>IF(参照!G959="","",参照!G959)</f>
        <v>ＲＥ１００電力(株)_メニューB(残差)</v>
      </c>
      <c r="BB959" s="52">
        <f t="shared" si="45"/>
        <v>0.871</v>
      </c>
      <c r="BD959" s="52" t="str">
        <f>IF(参照!L959="","",参照!L959)</f>
        <v/>
      </c>
    </row>
    <row r="960" spans="47:56">
      <c r="AU960" s="52" t="str">
        <f>IF(参照!A960="","",参照!A960)</f>
        <v/>
      </c>
      <c r="AV960" s="52" t="str">
        <f>IF(参照!B960="","",参照!B960)</f>
        <v/>
      </c>
      <c r="AW960" s="52" t="str">
        <f>IF(参照!C960="","",参照!C960)</f>
        <v/>
      </c>
      <c r="AX960" s="52" t="str">
        <f>IF(参照!D960="","",参照!D960)</f>
        <v>(参考値)事業者全体</v>
      </c>
      <c r="AY960" s="52">
        <f>IF(参照!E960="","",参照!E960)</f>
        <v>0</v>
      </c>
      <c r="AZ960" s="52" t="str">
        <f>IF(参照!F960="","",参照!F960)</f>
        <v>ＲＥ１００電力(株)</v>
      </c>
      <c r="BA960" s="52" t="str">
        <f>IF(参照!G960="","",参照!G960)</f>
        <v>ＲＥ１００電力(株)_(参考値)事業者全体</v>
      </c>
      <c r="BB960" s="52">
        <f t="shared" si="45"/>
        <v>0</v>
      </c>
      <c r="BD960" s="52" t="str">
        <f>IF(参照!L960="","",参照!L960)</f>
        <v/>
      </c>
    </row>
    <row r="961" spans="47:56">
      <c r="AU961" s="52" t="str">
        <f>IF(参照!A961="","",参照!A961)</f>
        <v>A0615</v>
      </c>
      <c r="AV961" s="52" t="str">
        <f>IF(参照!B961="","",参照!B961)</f>
        <v>(株)イーネットワーク</v>
      </c>
      <c r="AW961" s="52">
        <f>IF(参照!C961="","",参照!C961)</f>
        <v>4.5100000000000001E-4</v>
      </c>
      <c r="AX961" s="52" t="str">
        <f>IF(参照!D961="","",参照!D961)</f>
        <v/>
      </c>
      <c r="AY961" s="52">
        <f>IF(参照!E961="","",参照!E961)</f>
        <v>3.9500000000000001E-4</v>
      </c>
      <c r="AZ961" s="52" t="str">
        <f>IF(参照!F961="","",参照!F961)</f>
        <v>(株)イーネットワーク</v>
      </c>
      <c r="BA961" s="52" t="str">
        <f>IF(参照!G961="","",参照!G961)</f>
        <v>(株)イーネットワーク_</v>
      </c>
      <c r="BB961" s="52">
        <f t="shared" si="45"/>
        <v>0.39500000000000002</v>
      </c>
      <c r="BD961" s="52" t="str">
        <f>IF(参照!L961="","",参照!L961)</f>
        <v/>
      </c>
    </row>
    <row r="962" spans="47:56">
      <c r="AU962" s="52" t="str">
        <f>IF(参照!A962="","",参照!A962)</f>
        <v>A0617</v>
      </c>
      <c r="AV962" s="52" t="str">
        <f>IF(参照!B962="","",参照!B962)</f>
        <v>スマートエコエナジー(株)</v>
      </c>
      <c r="AW962" s="52">
        <f>IF(参照!C962="","",参照!C962)</f>
        <v>4.1800000000000002E-4</v>
      </c>
      <c r="AX962" s="52" t="str">
        <f>IF(参照!D962="","",参照!D962)</f>
        <v>メニューA</v>
      </c>
      <c r="AY962" s="52">
        <f>IF(参照!E962="","",参照!E962)</f>
        <v>0</v>
      </c>
      <c r="AZ962" s="52" t="str">
        <f>IF(参照!F962="","",参照!F962)</f>
        <v>スマートエコエナジー(株)</v>
      </c>
      <c r="BA962" s="52" t="str">
        <f>IF(参照!G962="","",参照!G962)</f>
        <v>スマートエコエナジー(株)_メニューA</v>
      </c>
      <c r="BB962" s="52">
        <f t="shared" si="45"/>
        <v>0</v>
      </c>
      <c r="BD962" s="52" t="str">
        <f>IF(参照!L962="","",参照!L962)</f>
        <v/>
      </c>
    </row>
    <row r="963" spans="47:56">
      <c r="AU963" s="52" t="str">
        <f>IF(参照!A963="","",参照!A963)</f>
        <v/>
      </c>
      <c r="AV963" s="52" t="str">
        <f>IF(参照!B963="","",参照!B963)</f>
        <v/>
      </c>
      <c r="AW963" s="52" t="str">
        <f>IF(参照!C963="","",参照!C963)</f>
        <v/>
      </c>
      <c r="AX963" s="52" t="str">
        <f>IF(参照!D963="","",参照!D963)</f>
        <v>メニューB</v>
      </c>
      <c r="AY963" s="52">
        <f>IF(参照!E963="","",参照!E963)</f>
        <v>2.0000000000000001E-4</v>
      </c>
      <c r="AZ963" s="52" t="str">
        <f>IF(参照!F963="","",参照!F963)</f>
        <v>スマートエコエナジー(株)</v>
      </c>
      <c r="BA963" s="52" t="str">
        <f>IF(参照!G963="","",参照!G963)</f>
        <v>スマートエコエナジー(株)_メニューB</v>
      </c>
      <c r="BB963" s="52">
        <f t="shared" si="45"/>
        <v>0.2</v>
      </c>
      <c r="BD963" s="52" t="str">
        <f>IF(参照!L963="","",参照!L963)</f>
        <v/>
      </c>
    </row>
    <row r="964" spans="47:56">
      <c r="AU964" s="52" t="str">
        <f>IF(参照!A964="","",参照!A964)</f>
        <v/>
      </c>
      <c r="AV964" s="52" t="str">
        <f>IF(参照!B964="","",参照!B964)</f>
        <v/>
      </c>
      <c r="AW964" s="52" t="str">
        <f>IF(参照!C964="","",参照!C964)</f>
        <v/>
      </c>
      <c r="AX964" s="52" t="str">
        <f>IF(参照!D964="","",参照!D964)</f>
        <v>メニューC(残差)</v>
      </c>
      <c r="AY964" s="52">
        <f>IF(参照!E964="","",参照!E964)</f>
        <v>4.2400000000000001E-4</v>
      </c>
      <c r="AZ964" s="52" t="str">
        <f>IF(参照!F964="","",参照!F964)</f>
        <v>スマートエコエナジー(株)</v>
      </c>
      <c r="BA964" s="52" t="str">
        <f>IF(参照!G964="","",参照!G964)</f>
        <v>スマートエコエナジー(株)_メニューC(残差)</v>
      </c>
      <c r="BB964" s="52">
        <f t="shared" si="45"/>
        <v>0.42399999999999999</v>
      </c>
      <c r="BD964" s="52" t="str">
        <f>IF(参照!L964="","",参照!L964)</f>
        <v/>
      </c>
    </row>
    <row r="965" spans="47:56">
      <c r="AU965" s="52" t="str">
        <f>IF(参照!A965="","",参照!A965)</f>
        <v/>
      </c>
      <c r="AV965" s="52" t="str">
        <f>IF(参照!B965="","",参照!B965)</f>
        <v/>
      </c>
      <c r="AW965" s="52" t="str">
        <f>IF(参照!C965="","",参照!C965)</f>
        <v/>
      </c>
      <c r="AX965" s="52" t="str">
        <f>IF(参照!D965="","",参照!D965)</f>
        <v>(参考値)事業者全体</v>
      </c>
      <c r="AY965" s="52">
        <f>IF(参照!E965="","",参照!E965)</f>
        <v>3.6099999999999999E-4</v>
      </c>
      <c r="AZ965" s="52" t="str">
        <f>IF(参照!F965="","",参照!F965)</f>
        <v>スマートエコエナジー(株)</v>
      </c>
      <c r="BA965" s="52" t="str">
        <f>IF(参照!G965="","",参照!G965)</f>
        <v>スマートエコエナジー(株)_(参考値)事業者全体</v>
      </c>
      <c r="BB965" s="52">
        <f t="shared" ref="BB965:BB1028" si="46">AY965*1000</f>
        <v>0.36099999999999999</v>
      </c>
      <c r="BD965" s="52" t="str">
        <f>IF(参照!L965="","",参照!L965)</f>
        <v/>
      </c>
    </row>
    <row r="966" spans="47:56">
      <c r="AU966" s="52" t="str">
        <f>IF(参照!A966="","",参照!A966)</f>
        <v>A0620</v>
      </c>
      <c r="AV966" s="52" t="str">
        <f>IF(参照!B966="","",参照!B966)</f>
        <v>(株)ＬＥＮＥＴＳ</v>
      </c>
      <c r="AW966" s="52">
        <f>IF(参照!C966="","",参照!C966)</f>
        <v>4.9700000000000005E-4</v>
      </c>
      <c r="AX966" s="52" t="str">
        <f>IF(参照!D966="","",参照!D966)</f>
        <v/>
      </c>
      <c r="AY966" s="52">
        <f>IF(参照!E966="","",参照!E966)</f>
        <v>5.4199999999999995E-4</v>
      </c>
      <c r="AZ966" s="52" t="str">
        <f>IF(参照!F966="","",参照!F966)</f>
        <v>(株)ＬＥＮＥＴＳ</v>
      </c>
      <c r="BA966" s="52" t="str">
        <f>IF(参照!G966="","",参照!G966)</f>
        <v>(株)ＬＥＮＥＴＳ_</v>
      </c>
      <c r="BB966" s="52">
        <f t="shared" si="46"/>
        <v>0.54199999999999993</v>
      </c>
      <c r="BD966" s="52" t="str">
        <f>IF(参照!L966="","",参照!L966)</f>
        <v/>
      </c>
    </row>
    <row r="967" spans="47:56">
      <c r="AU967" s="52" t="str">
        <f>IF(参照!A967="","",参照!A967)</f>
        <v>A0622</v>
      </c>
      <c r="AV967" s="52" t="str">
        <f>IF(参照!B967="","",参照!B967)</f>
        <v>アイエスジー(株)</v>
      </c>
      <c r="AW967" s="52">
        <f>IF(参照!C967="","",参照!C967)</f>
        <v>5.71E-4</v>
      </c>
      <c r="AX967" s="52" t="str">
        <f>IF(参照!D967="","",参照!D967)</f>
        <v/>
      </c>
      <c r="AY967" s="52">
        <f>IF(参照!E967="","",参照!E967)</f>
        <v>5.1500000000000005E-4</v>
      </c>
      <c r="AZ967" s="52" t="str">
        <f>IF(参照!F967="","",参照!F967)</f>
        <v>アイエスジー(株)</v>
      </c>
      <c r="BA967" s="52" t="str">
        <f>IF(参照!G967="","",参照!G967)</f>
        <v>アイエスジー(株)_</v>
      </c>
      <c r="BB967" s="52">
        <f t="shared" si="46"/>
        <v>0.51500000000000001</v>
      </c>
      <c r="BD967" s="52" t="str">
        <f>IF(参照!L967="","",参照!L967)</f>
        <v/>
      </c>
    </row>
    <row r="968" spans="47:56">
      <c r="AU968" s="52" t="str">
        <f>IF(参照!A968="","",参照!A968)</f>
        <v>A0623</v>
      </c>
      <c r="AV968" s="52" t="str">
        <f>IF(参照!B968="","",参照!B968)</f>
        <v>(株)富士山電力</v>
      </c>
      <c r="AW968" s="52">
        <f>IF(参照!C968="","",参照!C968)</f>
        <v>4.8200000000000001E-4</v>
      </c>
      <c r="AX968" s="52" t="str">
        <f>IF(参照!D968="","",参照!D968)</f>
        <v/>
      </c>
      <c r="AY968" s="52">
        <f>IF(参照!E968="","",参照!E968)</f>
        <v>5.04E-4</v>
      </c>
      <c r="AZ968" s="52" t="str">
        <f>IF(参照!F968="","",参照!F968)</f>
        <v>(株)富士山電力</v>
      </c>
      <c r="BA968" s="52" t="str">
        <f>IF(参照!G968="","",参照!G968)</f>
        <v>(株)富士山電力_</v>
      </c>
      <c r="BB968" s="52">
        <f t="shared" si="46"/>
        <v>0.504</v>
      </c>
      <c r="BD968" s="52" t="str">
        <f>IF(参照!L968="","",参照!L968)</f>
        <v/>
      </c>
    </row>
    <row r="969" spans="47:56">
      <c r="AU969" s="52" t="str">
        <f>IF(参照!A969="","",参照!A969)</f>
        <v>A0624</v>
      </c>
      <c r="AV969" s="52" t="str">
        <f>IF(参照!B969="","",参照!B969)</f>
        <v>(株)エネクル(旧：堀川産業(株))</v>
      </c>
      <c r="AW969" s="52">
        <f>IF(参照!C969="","",参照!C969)</f>
        <v>3.6400000000000001E-4</v>
      </c>
      <c r="AX969" s="52" t="str">
        <f>IF(参照!D969="","",参照!D969)</f>
        <v/>
      </c>
      <c r="AY969" s="52">
        <f>IF(参照!E969="","",参照!E969)</f>
        <v>3.0800000000000001E-4</v>
      </c>
      <c r="AZ969" s="52" t="str">
        <f>IF(参照!F969="","",参照!F969)</f>
        <v>(株)エネクル(旧：堀川産業(株))</v>
      </c>
      <c r="BA969" s="52" t="str">
        <f>IF(参照!G969="","",参照!G969)</f>
        <v>(株)エネクル(旧：堀川産業(株))_</v>
      </c>
      <c r="BB969" s="52">
        <f t="shared" si="46"/>
        <v>0.308</v>
      </c>
      <c r="BD969" s="52" t="str">
        <f>IF(参照!L969="","",参照!L969)</f>
        <v/>
      </c>
    </row>
    <row r="970" spans="47:56">
      <c r="AU970" s="52" t="str">
        <f>IF(参照!A970="","",参照!A970)</f>
        <v>A0627</v>
      </c>
      <c r="AV970" s="52" t="str">
        <f>IF(参照!B970="","",参照!B970)</f>
        <v>フィンテックラボ協同組合</v>
      </c>
      <c r="AW970" s="52">
        <f>IF(参照!C970="","",参照!C970)</f>
        <v>4.9600000000000002E-4</v>
      </c>
      <c r="AX970" s="52" t="str">
        <f>IF(参照!D970="","",参照!D970)</f>
        <v/>
      </c>
      <c r="AY970" s="52">
        <f>IF(参照!E970="","",参照!E970)</f>
        <v>5.4699999999999996E-4</v>
      </c>
      <c r="AZ970" s="52" t="str">
        <f>IF(参照!F970="","",参照!F970)</f>
        <v>フィンテックラボ協同組合</v>
      </c>
      <c r="BA970" s="52" t="str">
        <f>IF(参照!G970="","",参照!G970)</f>
        <v>フィンテックラボ協同組合_</v>
      </c>
      <c r="BB970" s="52">
        <f t="shared" si="46"/>
        <v>0.54699999999999993</v>
      </c>
      <c r="BD970" s="52" t="str">
        <f>IF(参照!L970="","",参照!L970)</f>
        <v/>
      </c>
    </row>
    <row r="971" spans="47:56">
      <c r="AU971" s="52" t="str">
        <f>IF(参照!A971="","",参照!A971)</f>
        <v>A0629</v>
      </c>
      <c r="AV971" s="52" t="str">
        <f>IF(参照!B971="","",参照!B971)</f>
        <v>新電力新潟(株)</v>
      </c>
      <c r="AW971" s="52">
        <f>IF(参照!C971="","",参照!C971)</f>
        <v>3.79E-4</v>
      </c>
      <c r="AX971" s="52" t="str">
        <f>IF(参照!D971="","",参照!D971)</f>
        <v/>
      </c>
      <c r="AY971" s="52">
        <f>IF(参照!E971="","",参照!E971)</f>
        <v>3.2299999999999999E-4</v>
      </c>
      <c r="AZ971" s="52" t="str">
        <f>IF(参照!F971="","",参照!F971)</f>
        <v>新電力新潟(株)</v>
      </c>
      <c r="BA971" s="52" t="str">
        <f>IF(参照!G971="","",参照!G971)</f>
        <v>新電力新潟(株)_</v>
      </c>
      <c r="BB971" s="52">
        <f t="shared" si="46"/>
        <v>0.32300000000000001</v>
      </c>
      <c r="BD971" s="52" t="str">
        <f>IF(参照!L971="","",参照!L971)</f>
        <v/>
      </c>
    </row>
    <row r="972" spans="47:56">
      <c r="AU972" s="52" t="str">
        <f>IF(参照!A972="","",参照!A972)</f>
        <v>A0630</v>
      </c>
      <c r="AV972" s="52" t="str">
        <f>IF(参照!B972="","",参照!B972)</f>
        <v>(株)タケエイでんき(旧：(株)横須賀アーバンウッドパワー)</v>
      </c>
      <c r="AW972" s="52">
        <f>IF(参照!C972="","",参照!C972)</f>
        <v>1.15E-4</v>
      </c>
      <c r="AX972" s="52" t="str">
        <f>IF(参照!D972="","",参照!D972)</f>
        <v/>
      </c>
      <c r="AY972" s="52">
        <f>IF(参照!E972="","",参照!E972)</f>
        <v>4.4799999999999999E-4</v>
      </c>
      <c r="AZ972" s="52" t="str">
        <f>IF(参照!F972="","",参照!F972)</f>
        <v>(株)タケエイでんき(旧：(株)横須賀アーバンウッドパワー)</v>
      </c>
      <c r="BA972" s="52" t="str">
        <f>IF(参照!G972="","",参照!G972)</f>
        <v>(株)タケエイでんき(旧：(株)横須賀アーバンウッドパワー)_</v>
      </c>
      <c r="BB972" s="52">
        <f t="shared" si="46"/>
        <v>0.44800000000000001</v>
      </c>
      <c r="BD972" s="52" t="str">
        <f>IF(参照!L972="","",参照!L972)</f>
        <v/>
      </c>
    </row>
    <row r="973" spans="47:56">
      <c r="AU973" s="52" t="str">
        <f>IF(参照!A973="","",参照!A973)</f>
        <v>A0631</v>
      </c>
      <c r="AV973" s="52" t="str">
        <f>IF(参照!B973="","",参照!B973)</f>
        <v>気仙沼グリーンエナジー(株)</v>
      </c>
      <c r="AW973" s="52">
        <f>IF(参照!C973="","",参照!C973)</f>
        <v>2.7900000000000001E-4</v>
      </c>
      <c r="AX973" s="52" t="str">
        <f>IF(参照!D973="","",参照!D973)</f>
        <v>メニューA</v>
      </c>
      <c r="AY973" s="52">
        <f>IF(参照!E973="","",参照!E973)</f>
        <v>0</v>
      </c>
      <c r="AZ973" s="52" t="str">
        <f>IF(参照!F973="","",参照!F973)</f>
        <v>気仙沼グリーンエナジー(株)</v>
      </c>
      <c r="BA973" s="52" t="str">
        <f>IF(参照!G973="","",参照!G973)</f>
        <v>気仙沼グリーンエナジー(株)_メニューA</v>
      </c>
      <c r="BB973" s="52">
        <f t="shared" si="46"/>
        <v>0</v>
      </c>
      <c r="BD973" s="52" t="str">
        <f>IF(参照!L973="","",参照!L973)</f>
        <v/>
      </c>
    </row>
    <row r="974" spans="47:56">
      <c r="AU974" s="52" t="str">
        <f>IF(参照!A974="","",参照!A974)</f>
        <v/>
      </c>
      <c r="AV974" s="52" t="str">
        <f>IF(参照!B974="","",参照!B974)</f>
        <v/>
      </c>
      <c r="AW974" s="52" t="str">
        <f>IF(参照!C974="","",参照!C974)</f>
        <v/>
      </c>
      <c r="AX974" s="52" t="str">
        <f>IF(参照!D974="","",参照!D974)</f>
        <v>メニューB(残差)</v>
      </c>
      <c r="AY974" s="52">
        <f>IF(参照!E974="","",参照!E974)</f>
        <v>5.4199999999999995E-4</v>
      </c>
      <c r="AZ974" s="52" t="str">
        <f>IF(参照!F974="","",参照!F974)</f>
        <v>気仙沼グリーンエナジー(株)</v>
      </c>
      <c r="BA974" s="52" t="str">
        <f>IF(参照!G974="","",参照!G974)</f>
        <v>気仙沼グリーンエナジー(株)_メニューB(残差)</v>
      </c>
      <c r="BB974" s="52">
        <f t="shared" si="46"/>
        <v>0.54199999999999993</v>
      </c>
      <c r="BD974" s="52" t="str">
        <f>IF(参照!L974="","",参照!L974)</f>
        <v/>
      </c>
    </row>
    <row r="975" spans="47:56">
      <c r="AU975" s="52" t="str">
        <f>IF(参照!A975="","",参照!A975)</f>
        <v/>
      </c>
      <c r="AV975" s="52" t="str">
        <f>IF(参照!B975="","",参照!B975)</f>
        <v/>
      </c>
      <c r="AW975" s="52" t="str">
        <f>IF(参照!C975="","",参照!C975)</f>
        <v/>
      </c>
      <c r="AX975" s="52" t="str">
        <f>IF(参照!D975="","",参照!D975)</f>
        <v>(参考値)事業者全体</v>
      </c>
      <c r="AY975" s="52">
        <f>IF(参照!E975="","",参照!E975)</f>
        <v>5.4699999999999996E-4</v>
      </c>
      <c r="AZ975" s="52" t="str">
        <f>IF(参照!F975="","",参照!F975)</f>
        <v>気仙沼グリーンエナジー(株)</v>
      </c>
      <c r="BA975" s="52" t="str">
        <f>IF(参照!G975="","",参照!G975)</f>
        <v>気仙沼グリーンエナジー(株)_(参考値)事業者全体</v>
      </c>
      <c r="BB975" s="52">
        <f t="shared" si="46"/>
        <v>0.54699999999999993</v>
      </c>
      <c r="BD975" s="52" t="str">
        <f>IF(参照!L975="","",参照!L975)</f>
        <v/>
      </c>
    </row>
    <row r="976" spans="47:56">
      <c r="AU976" s="52" t="str">
        <f>IF(参照!A976="","",参照!A976)</f>
        <v>A0632</v>
      </c>
      <c r="AV976" s="52" t="str">
        <f>IF(参照!B976="","",参照!B976)</f>
        <v>(株)ユーラスグリーンエナジー</v>
      </c>
      <c r="AW976" s="52">
        <f>IF(参照!C976="","",参照!C976)</f>
        <v>3.1199999999999999E-4</v>
      </c>
      <c r="AX976" s="52" t="str">
        <f>IF(参照!D976="","",参照!D976)</f>
        <v>メニューA</v>
      </c>
      <c r="AY976" s="52">
        <f>IF(参照!E976="","",参照!E976)</f>
        <v>0</v>
      </c>
      <c r="AZ976" s="52" t="str">
        <f>IF(参照!F976="","",参照!F976)</f>
        <v>(株)ユーラスグリーンエナジー</v>
      </c>
      <c r="BA976" s="52" t="str">
        <f>IF(参照!G976="","",参照!G976)</f>
        <v>(株)ユーラスグリーンエナジー_メニューA</v>
      </c>
      <c r="BB976" s="52">
        <f t="shared" si="46"/>
        <v>0</v>
      </c>
      <c r="BD976" s="52" t="str">
        <f>IF(参照!L976="","",参照!L976)</f>
        <v/>
      </c>
    </row>
    <row r="977" spans="47:56">
      <c r="AU977" s="52" t="str">
        <f>IF(参照!A977="","",参照!A977)</f>
        <v/>
      </c>
      <c r="AV977" s="52" t="str">
        <f>IF(参照!B977="","",参照!B977)</f>
        <v/>
      </c>
      <c r="AW977" s="52" t="str">
        <f>IF(参照!C977="","",参照!C977)</f>
        <v/>
      </c>
      <c r="AX977" s="52" t="str">
        <f>IF(参照!D977="","",参照!D977)</f>
        <v>メニューB(残差)</v>
      </c>
      <c r="AY977" s="52">
        <f>IF(参照!E977="","",参照!E977)</f>
        <v>0</v>
      </c>
      <c r="AZ977" s="52" t="str">
        <f>IF(参照!F977="","",参照!F977)</f>
        <v>(株)ユーラスグリーンエナジー</v>
      </c>
      <c r="BA977" s="52" t="str">
        <f>IF(参照!G977="","",参照!G977)</f>
        <v>(株)ユーラスグリーンエナジー_メニューB(残差)</v>
      </c>
      <c r="BB977" s="52">
        <f t="shared" si="46"/>
        <v>0</v>
      </c>
      <c r="BD977" s="52" t="str">
        <f>IF(参照!L977="","",参照!L977)</f>
        <v/>
      </c>
    </row>
    <row r="978" spans="47:56">
      <c r="AU978" s="52" t="str">
        <f>IF(参照!A978="","",参照!A978)</f>
        <v/>
      </c>
      <c r="AV978" s="52" t="str">
        <f>IF(参照!B978="","",参照!B978)</f>
        <v/>
      </c>
      <c r="AW978" s="52" t="str">
        <f>IF(参照!C978="","",参照!C978)</f>
        <v/>
      </c>
      <c r="AX978" s="52" t="str">
        <f>IF(参照!D978="","",参照!D978)</f>
        <v>(参考値)事業者全体</v>
      </c>
      <c r="AY978" s="52">
        <f>IF(参照!E978="","",参照!E978)</f>
        <v>2.1999999999999999E-5</v>
      </c>
      <c r="AZ978" s="52" t="str">
        <f>IF(参照!F978="","",参照!F978)</f>
        <v>(株)ユーラスグリーンエナジー</v>
      </c>
      <c r="BA978" s="52" t="str">
        <f>IF(参照!G978="","",参照!G978)</f>
        <v>(株)ユーラスグリーンエナジー_(参考値)事業者全体</v>
      </c>
      <c r="BB978" s="52">
        <f t="shared" si="46"/>
        <v>2.1999999999999999E-2</v>
      </c>
      <c r="BD978" s="52" t="str">
        <f>IF(参照!L978="","",参照!L978)</f>
        <v/>
      </c>
    </row>
    <row r="979" spans="47:56">
      <c r="AU979" s="52" t="str">
        <f>IF(参照!A979="","",参照!A979)</f>
        <v>A0633</v>
      </c>
      <c r="AV979" s="52" t="str">
        <f>IF(参照!B979="","",参照!B979)</f>
        <v>(株)サイホープロパティーズ</v>
      </c>
      <c r="AW979" s="52">
        <f>IF(参照!C979="","",参照!C979)</f>
        <v>5.8200000000000005E-4</v>
      </c>
      <c r="AX979" s="52" t="str">
        <f>IF(参照!D979="","",参照!D979)</f>
        <v/>
      </c>
      <c r="AY979" s="52">
        <f>IF(参照!E979="","",参照!E979)</f>
        <v>6.5300000000000004E-4</v>
      </c>
      <c r="AZ979" s="52" t="str">
        <f>IF(参照!F979="","",参照!F979)</f>
        <v>(株)サイホープロパティーズ</v>
      </c>
      <c r="BA979" s="52" t="str">
        <f>IF(参照!G979="","",参照!G979)</f>
        <v>(株)サイホープロパティーズ_</v>
      </c>
      <c r="BB979" s="52">
        <f t="shared" si="46"/>
        <v>0.65300000000000002</v>
      </c>
      <c r="BD979" s="52" t="str">
        <f>IF(参照!L979="","",参照!L979)</f>
        <v/>
      </c>
    </row>
    <row r="980" spans="47:56">
      <c r="AU980" s="52" t="str">
        <f>IF(参照!A980="","",参照!A980)</f>
        <v>A0636</v>
      </c>
      <c r="AV980" s="52" t="str">
        <f>IF(参照!B980="","",参照!B980)</f>
        <v>生活協同組合コープながの</v>
      </c>
      <c r="AW980" s="52">
        <f>IF(参照!C980="","",参照!C980)</f>
        <v>3.7199999999999999E-4</v>
      </c>
      <c r="AX980" s="52" t="str">
        <f>IF(参照!D980="","",参照!D980)</f>
        <v/>
      </c>
      <c r="AY980" s="52">
        <f>IF(参照!E980="","",参照!E980)</f>
        <v>3.1599999999999998E-4</v>
      </c>
      <c r="AZ980" s="52" t="str">
        <f>IF(参照!F980="","",参照!F980)</f>
        <v>生活協同組合コープながの</v>
      </c>
      <c r="BA980" s="52" t="str">
        <f>IF(参照!G980="","",参照!G980)</f>
        <v>生活協同組合コープながの_</v>
      </c>
      <c r="BB980" s="52">
        <f t="shared" si="46"/>
        <v>0.316</v>
      </c>
      <c r="BD980" s="52" t="str">
        <f>IF(参照!L980="","",参照!L980)</f>
        <v/>
      </c>
    </row>
    <row r="981" spans="47:56">
      <c r="AU981" s="52" t="str">
        <f>IF(参照!A981="","",参照!A981)</f>
        <v>A0637</v>
      </c>
      <c r="AV981" s="52" t="str">
        <f>IF(参照!B981="","",参照!B981)</f>
        <v>京セラ関電エナジー合同会社</v>
      </c>
      <c r="AW981" s="52">
        <f>IF(参照!C981="","",参照!C981)</f>
        <v>6.3699999999999998E-4</v>
      </c>
      <c r="AX981" s="52" t="str">
        <f>IF(参照!D981="","",参照!D981)</f>
        <v/>
      </c>
      <c r="AY981" s="52">
        <f>IF(参照!E981="","",参照!E981)</f>
        <v>6.0300000000000002E-4</v>
      </c>
      <c r="AZ981" s="52" t="str">
        <f>IF(参照!F981="","",参照!F981)</f>
        <v>京セラ関電エナジー合同会社</v>
      </c>
      <c r="BA981" s="52" t="str">
        <f>IF(参照!G981="","",参照!G981)</f>
        <v>京セラ関電エナジー合同会社_</v>
      </c>
      <c r="BB981" s="52">
        <f t="shared" si="46"/>
        <v>0.60299999999999998</v>
      </c>
      <c r="BD981" s="52" t="str">
        <f>IF(参照!L981="","",参照!L981)</f>
        <v/>
      </c>
    </row>
    <row r="982" spans="47:56">
      <c r="AU982" s="52" t="str">
        <f>IF(参照!A982="","",参照!A982)</f>
        <v>A0639</v>
      </c>
      <c r="AV982" s="52" t="str">
        <f>IF(参照!B982="","",参照!B982)</f>
        <v>酒田天然瓦斯(株)</v>
      </c>
      <c r="AW982" s="52">
        <f>IF(参照!C982="","",参照!C982)</f>
        <v>3.6400000000000001E-4</v>
      </c>
      <c r="AX982" s="52" t="str">
        <f>IF(参照!D982="","",参照!D982)</f>
        <v/>
      </c>
      <c r="AY982" s="52">
        <f>IF(参照!E982="","",参照!E982)</f>
        <v>3.0800000000000001E-4</v>
      </c>
      <c r="AZ982" s="52" t="str">
        <f>IF(参照!F982="","",参照!F982)</f>
        <v>酒田天然瓦斯(株)</v>
      </c>
      <c r="BA982" s="52" t="str">
        <f>IF(参照!G982="","",参照!G982)</f>
        <v>酒田天然瓦斯(株)_</v>
      </c>
      <c r="BB982" s="52">
        <f t="shared" si="46"/>
        <v>0.308</v>
      </c>
      <c r="BD982" s="52" t="str">
        <f>IF(参照!L982="","",参照!L982)</f>
        <v/>
      </c>
    </row>
    <row r="983" spans="47:56">
      <c r="AU983" s="52" t="str">
        <f>IF(参照!A983="","",参照!A983)</f>
        <v>A0640</v>
      </c>
      <c r="AV983" s="52" t="str">
        <f>IF(参照!B983="","",参照!B983)</f>
        <v>東亜ガス(株)</v>
      </c>
      <c r="AW983" s="52">
        <f>IF(参照!C983="","",参照!C983)</f>
        <v>5.0699999999999996E-4</v>
      </c>
      <c r="AX983" s="52" t="str">
        <f>IF(参照!D983="","",参照!D983)</f>
        <v/>
      </c>
      <c r="AY983" s="52">
        <f>IF(参照!E983="","",参照!E983)</f>
        <v>5.4100000000000003E-4</v>
      </c>
      <c r="AZ983" s="52" t="str">
        <f>IF(参照!F983="","",参照!F983)</f>
        <v>東亜ガス(株)</v>
      </c>
      <c r="BA983" s="52" t="str">
        <f>IF(参照!G983="","",参照!G983)</f>
        <v>東亜ガス(株)_</v>
      </c>
      <c r="BB983" s="52">
        <f t="shared" si="46"/>
        <v>0.54100000000000004</v>
      </c>
      <c r="BD983" s="52" t="str">
        <f>IF(参照!L983="","",参照!L983)</f>
        <v/>
      </c>
    </row>
    <row r="984" spans="47:56">
      <c r="AU984" s="52" t="str">
        <f>IF(参照!A984="","",参照!A984)</f>
        <v>A0641</v>
      </c>
      <c r="AV984" s="52" t="str">
        <f>IF(参照!B984="","",参照!B984)</f>
        <v>(株)三河の山里コミュニティパワー</v>
      </c>
      <c r="AW984" s="52">
        <f>IF(参照!C984="","",参照!C984)</f>
        <v>3.6400000000000001E-4</v>
      </c>
      <c r="AX984" s="52" t="str">
        <f>IF(参照!D984="","",参照!D984)</f>
        <v/>
      </c>
      <c r="AY984" s="52">
        <f>IF(参照!E984="","",参照!E984)</f>
        <v>3.0800000000000001E-4</v>
      </c>
      <c r="AZ984" s="52" t="str">
        <f>IF(参照!F984="","",参照!F984)</f>
        <v>(株)三河の山里コミュニティパワー</v>
      </c>
      <c r="BA984" s="52" t="str">
        <f>IF(参照!G984="","",参照!G984)</f>
        <v>(株)三河の山里コミュニティパワー_</v>
      </c>
      <c r="BB984" s="52">
        <f t="shared" si="46"/>
        <v>0.308</v>
      </c>
      <c r="BD984" s="52" t="str">
        <f>IF(参照!L984="","",参照!L984)</f>
        <v/>
      </c>
    </row>
    <row r="985" spans="47:56">
      <c r="AU985" s="52" t="str">
        <f>IF(参照!A985="","",参照!A985)</f>
        <v>A0642</v>
      </c>
      <c r="AV985" s="52" t="str">
        <f>IF(参照!B985="","",参照!B985)</f>
        <v>新潟スワンエナジー(株)</v>
      </c>
      <c r="AW985" s="52">
        <f>IF(参照!C985="","",参照!C985)</f>
        <v>1.03E-4</v>
      </c>
      <c r="AX985" s="52" t="str">
        <f>IF(参照!D985="","",参照!D985)</f>
        <v>メニューA</v>
      </c>
      <c r="AY985" s="52">
        <f>IF(参照!E985="","",参照!E985)</f>
        <v>0</v>
      </c>
      <c r="AZ985" s="52" t="str">
        <f>IF(参照!F985="","",参照!F985)</f>
        <v>新潟スワンエナジー(株)</v>
      </c>
      <c r="BA985" s="52" t="str">
        <f>IF(参照!G985="","",参照!G985)</f>
        <v>新潟スワンエナジー(株)_メニューA</v>
      </c>
      <c r="BB985" s="52">
        <f t="shared" si="46"/>
        <v>0</v>
      </c>
      <c r="BD985" s="52" t="str">
        <f>IF(参照!L985="","",参照!L985)</f>
        <v/>
      </c>
    </row>
    <row r="986" spans="47:56">
      <c r="AU986" s="52" t="str">
        <f>IF(参照!A986="","",参照!A986)</f>
        <v/>
      </c>
      <c r="AV986" s="52" t="str">
        <f>IF(参照!B986="","",参照!B986)</f>
        <v/>
      </c>
      <c r="AW986" s="52" t="str">
        <f>IF(参照!C986="","",参照!C986)</f>
        <v/>
      </c>
      <c r="AX986" s="52" t="str">
        <f>IF(参照!D986="","",参照!D986)</f>
        <v>メニューB</v>
      </c>
      <c r="AY986" s="52">
        <f>IF(参照!E986="","",参照!E986)</f>
        <v>2.9E-4</v>
      </c>
      <c r="AZ986" s="52" t="str">
        <f>IF(参照!F986="","",参照!F986)</f>
        <v>新潟スワンエナジー(株)</v>
      </c>
      <c r="BA986" s="52" t="str">
        <f>IF(参照!G986="","",参照!G986)</f>
        <v>新潟スワンエナジー(株)_メニューB</v>
      </c>
      <c r="BB986" s="52">
        <f t="shared" si="46"/>
        <v>0.28999999999999998</v>
      </c>
      <c r="BD986" s="52" t="str">
        <f>IF(参照!L986="","",参照!L986)</f>
        <v/>
      </c>
    </row>
    <row r="987" spans="47:56">
      <c r="AU987" s="52" t="str">
        <f>IF(参照!A987="","",参照!A987)</f>
        <v/>
      </c>
      <c r="AV987" s="52" t="str">
        <f>IF(参照!B987="","",参照!B987)</f>
        <v/>
      </c>
      <c r="AW987" s="52" t="str">
        <f>IF(参照!C987="","",参照!C987)</f>
        <v/>
      </c>
      <c r="AX987" s="52" t="str">
        <f>IF(参照!D987="","",参照!D987)</f>
        <v>メニューC</v>
      </c>
      <c r="AY987" s="52">
        <f>IF(参照!E987="","",参照!E987)</f>
        <v>2.7599999999999999E-4</v>
      </c>
      <c r="AZ987" s="52" t="str">
        <f>IF(参照!F987="","",参照!F987)</f>
        <v>新潟スワンエナジー(株)</v>
      </c>
      <c r="BA987" s="52" t="str">
        <f>IF(参照!G987="","",参照!G987)</f>
        <v>新潟スワンエナジー(株)_メニューC</v>
      </c>
      <c r="BB987" s="52">
        <f t="shared" si="46"/>
        <v>0.27599999999999997</v>
      </c>
      <c r="BD987" s="52" t="str">
        <f>IF(参照!L987="","",参照!L987)</f>
        <v/>
      </c>
    </row>
    <row r="988" spans="47:56">
      <c r="AU988" s="52" t="str">
        <f>IF(参照!A988="","",参照!A988)</f>
        <v/>
      </c>
      <c r="AV988" s="52" t="str">
        <f>IF(参照!B988="","",参照!B988)</f>
        <v/>
      </c>
      <c r="AW988" s="52" t="str">
        <f>IF(参照!C988="","",参照!C988)</f>
        <v/>
      </c>
      <c r="AX988" s="52" t="str">
        <f>IF(参照!D988="","",参照!D988)</f>
        <v>メニューD(残差)</v>
      </c>
      <c r="AY988" s="52">
        <f>IF(参照!E988="","",参照!E988)</f>
        <v>2.9700000000000001E-4</v>
      </c>
      <c r="AZ988" s="52" t="str">
        <f>IF(参照!F988="","",参照!F988)</f>
        <v>新潟スワンエナジー(株)</v>
      </c>
      <c r="BA988" s="52" t="str">
        <f>IF(参照!G988="","",参照!G988)</f>
        <v>新潟スワンエナジー(株)_メニューD(残差)</v>
      </c>
      <c r="BB988" s="52">
        <f t="shared" si="46"/>
        <v>0.29699999999999999</v>
      </c>
      <c r="BD988" s="52" t="str">
        <f>IF(参照!L988="","",参照!L988)</f>
        <v/>
      </c>
    </row>
    <row r="989" spans="47:56">
      <c r="AU989" s="52" t="str">
        <f>IF(参照!A989="","",参照!A989)</f>
        <v/>
      </c>
      <c r="AV989" s="52" t="str">
        <f>IF(参照!B989="","",参照!B989)</f>
        <v/>
      </c>
      <c r="AW989" s="52" t="str">
        <f>IF(参照!C989="","",参照!C989)</f>
        <v/>
      </c>
      <c r="AX989" s="52" t="str">
        <f>IF(参照!D989="","",参照!D989)</f>
        <v>(参考値)事業者全体</v>
      </c>
      <c r="AY989" s="52">
        <f>IF(参照!E989="","",参照!E989)</f>
        <v>3.2400000000000001E-4</v>
      </c>
      <c r="AZ989" s="52" t="str">
        <f>IF(参照!F989="","",参照!F989)</f>
        <v>新潟スワンエナジー(株)</v>
      </c>
      <c r="BA989" s="52" t="str">
        <f>IF(参照!G989="","",参照!G989)</f>
        <v>新潟スワンエナジー(株)_(参考値)事業者全体</v>
      </c>
      <c r="BB989" s="52">
        <f t="shared" si="46"/>
        <v>0.32400000000000001</v>
      </c>
      <c r="BD989" s="52" t="str">
        <f>IF(参照!L989="","",参照!L989)</f>
        <v/>
      </c>
    </row>
    <row r="990" spans="47:56">
      <c r="AU990" s="52" t="str">
        <f>IF(参照!A990="","",参照!A990)</f>
        <v>A0644</v>
      </c>
      <c r="AV990" s="52" t="str">
        <f>IF(参照!B990="","",参照!B990)</f>
        <v>グリーンピープルズパワー(株)</v>
      </c>
      <c r="AW990" s="52">
        <f>IF(参照!C990="","",参照!C990)</f>
        <v>2.5599999999999999E-4</v>
      </c>
      <c r="AX990" s="52" t="str">
        <f>IF(参照!D990="","",参照!D990)</f>
        <v/>
      </c>
      <c r="AY990" s="52">
        <f>IF(参照!E990="","",参照!E990)</f>
        <v>5.1199999999999998E-4</v>
      </c>
      <c r="AZ990" s="52" t="str">
        <f>IF(参照!F990="","",参照!F990)</f>
        <v>グリーンピープルズパワー(株)</v>
      </c>
      <c r="BA990" s="52" t="str">
        <f>IF(参照!G990="","",参照!G990)</f>
        <v>グリーンピープルズパワー(株)_</v>
      </c>
      <c r="BB990" s="52">
        <f t="shared" si="46"/>
        <v>0.51200000000000001</v>
      </c>
      <c r="BD990" s="52" t="str">
        <f>IF(参照!L990="","",参照!L990)</f>
        <v/>
      </c>
    </row>
    <row r="991" spans="47:56">
      <c r="AU991" s="52" t="str">
        <f>IF(参照!A991="","",参照!A991)</f>
        <v>A0647</v>
      </c>
      <c r="AV991" s="52" t="str">
        <f>IF(参照!B991="","",参照!B991)</f>
        <v>レネックス電力合同会社</v>
      </c>
      <c r="AW991" s="52">
        <f>IF(参照!C991="","",参照!C991)</f>
        <v>5.6299999999999992E-4</v>
      </c>
      <c r="AX991" s="52" t="str">
        <f>IF(参照!D991="","",参照!D991)</f>
        <v/>
      </c>
      <c r="AY991" s="52">
        <f>IF(参照!E991="","",参照!E991)</f>
        <v>4.8799999999999999E-4</v>
      </c>
      <c r="AZ991" s="52" t="str">
        <f>IF(参照!F991="","",参照!F991)</f>
        <v>レネックス電力合同会社</v>
      </c>
      <c r="BA991" s="52" t="str">
        <f>IF(参照!G991="","",参照!G991)</f>
        <v>レネックス電力合同会社_</v>
      </c>
      <c r="BB991" s="52">
        <f t="shared" si="46"/>
        <v>0.48799999999999999</v>
      </c>
      <c r="BD991" s="52" t="str">
        <f>IF(参照!L991="","",参照!L991)</f>
        <v/>
      </c>
    </row>
    <row r="992" spans="47:56">
      <c r="AU992" s="52" t="str">
        <f>IF(参照!A992="","",参照!A992)</f>
        <v>A0648</v>
      </c>
      <c r="AV992" s="52" t="str">
        <f>IF(参照!B992="","",参照!B992)</f>
        <v>(株)マルイファシリティーズ</v>
      </c>
      <c r="AW992" s="52">
        <f>IF(参照!C992="","",参照!C992)</f>
        <v>9.7E-5</v>
      </c>
      <c r="AX992" s="52" t="str">
        <f>IF(参照!D992="","",参照!D992)</f>
        <v/>
      </c>
      <c r="AY992" s="52">
        <f>IF(参照!E992="","",参照!E992)</f>
        <v>4.2700000000000002E-4</v>
      </c>
      <c r="AZ992" s="52" t="str">
        <f>IF(参照!F992="","",参照!F992)</f>
        <v>(株)マルイファシリティーズ</v>
      </c>
      <c r="BA992" s="52" t="str">
        <f>IF(参照!G992="","",参照!G992)</f>
        <v>(株)マルイファシリティーズ_</v>
      </c>
      <c r="BB992" s="52">
        <f t="shared" si="46"/>
        <v>0.42700000000000005</v>
      </c>
      <c r="BD992" s="52" t="str">
        <f>IF(参照!L992="","",参照!L992)</f>
        <v/>
      </c>
    </row>
    <row r="993" spans="47:56">
      <c r="AU993" s="52" t="str">
        <f>IF(参照!A993="","",参照!A993)</f>
        <v>A0649</v>
      </c>
      <c r="AV993" s="52" t="str">
        <f>IF(参照!B993="","",参照!B993)</f>
        <v>(株)デンケン</v>
      </c>
      <c r="AW993" s="52">
        <f>IF(参照!C993="","",参照!C993)</f>
        <v>4.3399999999999998E-4</v>
      </c>
      <c r="AX993" s="52" t="str">
        <f>IF(参照!D993="","",参照!D993)</f>
        <v/>
      </c>
      <c r="AY993" s="52">
        <f>IF(参照!E993="","",参照!E993)</f>
        <v>4.2400000000000001E-4</v>
      </c>
      <c r="AZ993" s="52" t="str">
        <f>IF(参照!F993="","",参照!F993)</f>
        <v>(株)デンケン</v>
      </c>
      <c r="BA993" s="52" t="str">
        <f>IF(参照!G993="","",参照!G993)</f>
        <v>(株)デンケン_</v>
      </c>
      <c r="BB993" s="52">
        <f t="shared" si="46"/>
        <v>0.42399999999999999</v>
      </c>
      <c r="BD993" s="52" t="str">
        <f>IF(参照!L993="","",参照!L993)</f>
        <v/>
      </c>
    </row>
    <row r="994" spans="47:56">
      <c r="AU994" s="52" t="str">
        <f>IF(参照!A994="","",参照!A994)</f>
        <v>A0650</v>
      </c>
      <c r="AV994" s="52" t="str">
        <f>IF(参照!B994="","",参照!B994)</f>
        <v>(株)東名</v>
      </c>
      <c r="AW994" s="52">
        <f>IF(参照!C994="","",参照!C994)</f>
        <v>5.13E-4</v>
      </c>
      <c r="AX994" s="52" t="str">
        <f>IF(参照!D994="","",参照!D994)</f>
        <v/>
      </c>
      <c r="AY994" s="52">
        <f>IF(参照!E994="","",参照!E994)</f>
        <v>5.5199999999999997E-4</v>
      </c>
      <c r="AZ994" s="52" t="str">
        <f>IF(参照!F994="","",参照!F994)</f>
        <v>(株)東名</v>
      </c>
      <c r="BA994" s="52" t="str">
        <f>IF(参照!G994="","",参照!G994)</f>
        <v>(株)東名_</v>
      </c>
      <c r="BB994" s="52">
        <f t="shared" si="46"/>
        <v>0.55199999999999994</v>
      </c>
      <c r="BD994" s="52" t="str">
        <f>IF(参照!L994="","",参照!L994)</f>
        <v/>
      </c>
    </row>
    <row r="995" spans="47:56">
      <c r="AU995" s="52" t="str">
        <f>IF(参照!A995="","",参照!A995)</f>
        <v>A0652</v>
      </c>
      <c r="AV995" s="52" t="str">
        <f>IF(参照!B995="","",参照!B995)</f>
        <v>北海道電力コクリエーション(株)</v>
      </c>
      <c r="AW995" s="52">
        <f>IF(参照!C995="","",参照!C995)</f>
        <v>7.0999999999999991E-4</v>
      </c>
      <c r="AX995" s="52" t="str">
        <f>IF(参照!D995="","",参照!D995)</f>
        <v/>
      </c>
      <c r="AY995" s="52">
        <f>IF(参照!E995="","",参照!E995)</f>
        <v>6.5399999999999996E-4</v>
      </c>
      <c r="AZ995" s="52" t="str">
        <f>IF(参照!F995="","",参照!F995)</f>
        <v>北海道電力コクリエーション(株)</v>
      </c>
      <c r="BA995" s="52" t="str">
        <f>IF(参照!G995="","",参照!G995)</f>
        <v>北海道電力コクリエーション(株)_</v>
      </c>
      <c r="BB995" s="52">
        <f t="shared" si="46"/>
        <v>0.65399999999999991</v>
      </c>
      <c r="BD995" s="52" t="str">
        <f>IF(参照!L995="","",参照!L995)</f>
        <v/>
      </c>
    </row>
    <row r="996" spans="47:56">
      <c r="AU996" s="52" t="str">
        <f>IF(参照!A996="","",参照!A996)</f>
        <v>A0653</v>
      </c>
      <c r="AV996" s="52" t="str">
        <f>IF(参照!B996="","",参照!B996)</f>
        <v>ＮＴＴアノードエナジー(株)</v>
      </c>
      <c r="AW996" s="52" t="str">
        <f>IF(参照!C996="","",参照!C996)</f>
        <v>0.000453※</v>
      </c>
      <c r="AX996" s="52" t="str">
        <f>IF(参照!D996="","",参照!D996)</f>
        <v>メニューA</v>
      </c>
      <c r="AY996" s="52">
        <f>IF(参照!E996="","",参照!E996)</f>
        <v>0</v>
      </c>
      <c r="AZ996" s="52" t="str">
        <f>IF(参照!F996="","",参照!F996)</f>
        <v>ＮＴＴアノードエナジー(株)</v>
      </c>
      <c r="BA996" s="52" t="str">
        <f>IF(参照!G996="","",参照!G996)</f>
        <v>ＮＴＴアノードエナジー(株)_メニューA</v>
      </c>
      <c r="BB996" s="52">
        <f t="shared" si="46"/>
        <v>0</v>
      </c>
      <c r="BD996" s="52" t="str">
        <f>IF(参照!L996="","",参照!L996)</f>
        <v/>
      </c>
    </row>
    <row r="997" spans="47:56">
      <c r="AU997" s="52" t="str">
        <f>IF(参照!A997="","",参照!A997)</f>
        <v/>
      </c>
      <c r="AV997" s="52" t="str">
        <f>IF(参照!B997="","",参照!B997)</f>
        <v/>
      </c>
      <c r="AW997" s="52" t="str">
        <f>IF(参照!C997="","",参照!C997)</f>
        <v/>
      </c>
      <c r="AX997" s="52" t="str">
        <f>IF(参照!D997="","",参照!D997)</f>
        <v>メニューB(残差)</v>
      </c>
      <c r="AY997" s="52">
        <f>IF(参照!E997="","",参照!E997)</f>
        <v>4.6500000000000003E-4</v>
      </c>
      <c r="AZ997" s="52" t="str">
        <f>IF(参照!F997="","",参照!F997)</f>
        <v>ＮＴＴアノードエナジー(株)</v>
      </c>
      <c r="BA997" s="52" t="str">
        <f>IF(参照!G997="","",参照!G997)</f>
        <v>ＮＴＴアノードエナジー(株)_メニューB(残差)</v>
      </c>
      <c r="BB997" s="52">
        <f t="shared" si="46"/>
        <v>0.46500000000000002</v>
      </c>
      <c r="BD997" s="52" t="str">
        <f>IF(参照!L997="","",参照!L997)</f>
        <v/>
      </c>
    </row>
    <row r="998" spans="47:56">
      <c r="AU998" s="52" t="str">
        <f>IF(参照!A998="","",参照!A998)</f>
        <v/>
      </c>
      <c r="AV998" s="52" t="str">
        <f>IF(参照!B998="","",参照!B998)</f>
        <v/>
      </c>
      <c r="AW998" s="52" t="str">
        <f>IF(参照!C998="","",参照!C998)</f>
        <v/>
      </c>
      <c r="AX998" s="52" t="str">
        <f>IF(参照!D998="","",参照!D998)</f>
        <v>(参考値)事業者全体</v>
      </c>
      <c r="AY998" s="52">
        <f>IF(参照!E998="","",参照!E998)</f>
        <v>1.06E-4</v>
      </c>
      <c r="AZ998" s="52" t="str">
        <f>IF(参照!F998="","",参照!F998)</f>
        <v>ＮＴＴアノードエナジー(株)</v>
      </c>
      <c r="BA998" s="52" t="str">
        <f>IF(参照!G998="","",参照!G998)</f>
        <v>ＮＴＴアノードエナジー(株)_(参考値)事業者全体</v>
      </c>
      <c r="BB998" s="52">
        <f t="shared" si="46"/>
        <v>0.106</v>
      </c>
      <c r="BD998" s="52" t="str">
        <f>IF(参照!L998="","",参照!L998)</f>
        <v/>
      </c>
    </row>
    <row r="999" spans="47:56">
      <c r="AU999" s="52" t="str">
        <f>IF(参照!A999="","",参照!A999)</f>
        <v>A0654</v>
      </c>
      <c r="AV999" s="52" t="str">
        <f>IF(参照!B999="","",参照!B999)</f>
        <v>スマート電気(株)</v>
      </c>
      <c r="AW999" s="52">
        <f>IF(参照!C999="","",参照!C999)</f>
        <v>4.7599999999999997E-4</v>
      </c>
      <c r="AX999" s="52" t="str">
        <f>IF(参照!D999="","",参照!D999)</f>
        <v/>
      </c>
      <c r="AY999" s="52">
        <f>IF(参照!E999="","",参照!E999)</f>
        <v>7.2399999999999993E-4</v>
      </c>
      <c r="AZ999" s="52" t="str">
        <f>IF(参照!F999="","",参照!F999)</f>
        <v>スマート電気(株)</v>
      </c>
      <c r="BA999" s="52" t="str">
        <f>IF(参照!G999="","",参照!G999)</f>
        <v>スマート電気(株)_</v>
      </c>
      <c r="BB999" s="52">
        <f t="shared" si="46"/>
        <v>0.72399999999999998</v>
      </c>
      <c r="BD999" s="52" t="str">
        <f>IF(参照!L999="","",参照!L999)</f>
        <v/>
      </c>
    </row>
    <row r="1000" spans="47:56">
      <c r="AU1000" s="52" t="str">
        <f>IF(参照!A1000="","",参照!A1000)</f>
        <v>A0655</v>
      </c>
      <c r="AV1000" s="52" t="str">
        <f>IF(参照!B1000="","",参照!B1000)</f>
        <v>(株)唐津パワーホールディングス</v>
      </c>
      <c r="AW1000" s="52">
        <f>IF(参照!C1000="","",参照!C1000)</f>
        <v>4.86E-4</v>
      </c>
      <c r="AX1000" s="52" t="str">
        <f>IF(参照!D1000="","",参照!D1000)</f>
        <v/>
      </c>
      <c r="AY1000" s="52">
        <f>IF(参照!E1000="","",参照!E1000)</f>
        <v>5.0000000000000001E-4</v>
      </c>
      <c r="AZ1000" s="52" t="str">
        <f>IF(参照!F1000="","",参照!F1000)</f>
        <v>(株)唐津パワーホールディングス</v>
      </c>
      <c r="BA1000" s="52" t="str">
        <f>IF(参照!G1000="","",参照!G1000)</f>
        <v>(株)唐津パワーホールディングス_</v>
      </c>
      <c r="BB1000" s="52">
        <f t="shared" si="46"/>
        <v>0.5</v>
      </c>
      <c r="BD1000" s="52" t="str">
        <f>IF(参照!L1000="","",参照!L1000)</f>
        <v/>
      </c>
    </row>
    <row r="1001" spans="47:56">
      <c r="AU1001" s="52" t="str">
        <f>IF(参照!A1001="","",参照!A1001)</f>
        <v>A0656</v>
      </c>
      <c r="AV1001" s="52" t="str">
        <f>IF(参照!B1001="","",参照!B1001)</f>
        <v>(株)クリーンエネルギー総合研究所</v>
      </c>
      <c r="AW1001" s="52">
        <f>IF(参照!C1001="","",参照!C1001)</f>
        <v>4.7100000000000001E-4</v>
      </c>
      <c r="AX1001" s="52" t="str">
        <f>IF(参照!D1001="","",参照!D1001)</f>
        <v>メニューA</v>
      </c>
      <c r="AY1001" s="52">
        <f>IF(参照!E1001="","",参照!E1001)</f>
        <v>0</v>
      </c>
      <c r="AZ1001" s="52" t="str">
        <f>IF(参照!F1001="","",参照!F1001)</f>
        <v>(株)クリーンエネルギー総合研究所</v>
      </c>
      <c r="BA1001" s="52" t="str">
        <f>IF(参照!G1001="","",参照!G1001)</f>
        <v>(株)クリーンエネルギー総合研究所_メニューA</v>
      </c>
      <c r="BB1001" s="52">
        <f t="shared" si="46"/>
        <v>0</v>
      </c>
      <c r="BD1001" s="52" t="str">
        <f>IF(参照!L1001="","",参照!L1001)</f>
        <v/>
      </c>
    </row>
    <row r="1002" spans="47:56">
      <c r="AU1002" s="52" t="str">
        <f>IF(参照!A1002="","",参照!A1002)</f>
        <v/>
      </c>
      <c r="AV1002" s="52" t="str">
        <f>IF(参照!B1002="","",参照!B1002)</f>
        <v/>
      </c>
      <c r="AW1002" s="52" t="str">
        <f>IF(参照!C1002="","",参照!C1002)</f>
        <v/>
      </c>
      <c r="AX1002" s="52" t="str">
        <f>IF(参照!D1002="","",参照!D1002)</f>
        <v>メニューB(残差)</v>
      </c>
      <c r="AY1002" s="52">
        <f>IF(参照!E1002="","",参照!E1002)</f>
        <v>1.16E-4</v>
      </c>
      <c r="AZ1002" s="52" t="str">
        <f>IF(参照!F1002="","",参照!F1002)</f>
        <v>(株)クリーンエネルギー総合研究所</v>
      </c>
      <c r="BA1002" s="52" t="str">
        <f>IF(参照!G1002="","",参照!G1002)</f>
        <v>(株)クリーンエネルギー総合研究所_メニューB(残差)</v>
      </c>
      <c r="BB1002" s="52">
        <f t="shared" si="46"/>
        <v>0.11600000000000001</v>
      </c>
      <c r="BD1002" s="52" t="str">
        <f>IF(参照!L1002="","",参照!L1002)</f>
        <v/>
      </c>
    </row>
    <row r="1003" spans="47:56">
      <c r="AU1003" s="52" t="str">
        <f>IF(参照!A1003="","",参照!A1003)</f>
        <v/>
      </c>
      <c r="AV1003" s="52" t="str">
        <f>IF(参照!B1003="","",参照!B1003)</f>
        <v/>
      </c>
      <c r="AW1003" s="52" t="str">
        <f>IF(参照!C1003="","",参照!C1003)</f>
        <v/>
      </c>
      <c r="AX1003" s="52" t="str">
        <f>IF(参照!D1003="","",参照!D1003)</f>
        <v>(参考値)事業者全体</v>
      </c>
      <c r="AY1003" s="52">
        <f>IF(参照!E1003="","",参照!E1003)</f>
        <v>4.8899999999999996E-4</v>
      </c>
      <c r="AZ1003" s="52" t="str">
        <f>IF(参照!F1003="","",参照!F1003)</f>
        <v>(株)クリーンエネルギー総合研究所</v>
      </c>
      <c r="BA1003" s="52" t="str">
        <f>IF(参照!G1003="","",参照!G1003)</f>
        <v>(株)クリーンエネルギー総合研究所_(参考値)事業者全体</v>
      </c>
      <c r="BB1003" s="52">
        <f t="shared" si="46"/>
        <v>0.48899999999999993</v>
      </c>
      <c r="BD1003" s="52" t="str">
        <f>IF(参照!L1003="","",参照!L1003)</f>
        <v/>
      </c>
    </row>
    <row r="1004" spans="47:56">
      <c r="AU1004" s="52" t="str">
        <f>IF(参照!A1004="","",参照!A1004)</f>
        <v>A0660</v>
      </c>
      <c r="AV1004" s="52" t="str">
        <f>IF(参照!B1004="","",参照!B1004)</f>
        <v>ＵＮＩＶＥＲＧＹ(株)</v>
      </c>
      <c r="AW1004" s="52">
        <f>IF(参照!C1004="","",参照!C1004)</f>
        <v>4.15E-4</v>
      </c>
      <c r="AX1004" s="52" t="str">
        <f>IF(参照!D1004="","",参照!D1004)</f>
        <v/>
      </c>
      <c r="AY1004" s="52">
        <f>IF(参照!E1004="","",参照!E1004)</f>
        <v>3.9100000000000002E-4</v>
      </c>
      <c r="AZ1004" s="52" t="str">
        <f>IF(参照!F1004="","",参照!F1004)</f>
        <v>ＵＮＩＶＥＲＧＹ(株)</v>
      </c>
      <c r="BA1004" s="52" t="str">
        <f>IF(参照!G1004="","",参照!G1004)</f>
        <v>ＵＮＩＶＥＲＧＹ(株)_</v>
      </c>
      <c r="BB1004" s="52">
        <f t="shared" si="46"/>
        <v>0.39100000000000001</v>
      </c>
      <c r="BD1004" s="52" t="str">
        <f>IF(参照!L1004="","",参照!L1004)</f>
        <v/>
      </c>
    </row>
    <row r="1005" spans="47:56">
      <c r="AU1005" s="52" t="str">
        <f>IF(参照!A1005="","",参照!A1005)</f>
        <v>A0661</v>
      </c>
      <c r="AV1005" s="52" t="str">
        <f>IF(参照!B1005="","",参照!B1005)</f>
        <v>ＪＲ西日本住宅サービス(株)</v>
      </c>
      <c r="AW1005" s="52">
        <f>IF(参照!C1005="","",参照!C1005)</f>
        <v>3.4699999999999998E-4</v>
      </c>
      <c r="AX1005" s="52" t="str">
        <f>IF(参照!D1005="","",参照!D1005)</f>
        <v/>
      </c>
      <c r="AY1005" s="52">
        <f>IF(参照!E1005="","",参照!E1005)</f>
        <v>2.9100000000000003E-4</v>
      </c>
      <c r="AZ1005" s="52" t="str">
        <f>IF(参照!F1005="","",参照!F1005)</f>
        <v>ＪＲ西日本住宅サービス(株)</v>
      </c>
      <c r="BA1005" s="52" t="str">
        <f>IF(参照!G1005="","",参照!G1005)</f>
        <v>ＪＲ西日本住宅サービス(株)_</v>
      </c>
      <c r="BB1005" s="52">
        <f t="shared" si="46"/>
        <v>0.29100000000000004</v>
      </c>
      <c r="BD1005" s="52" t="str">
        <f>IF(参照!L1005="","",参照!L1005)</f>
        <v/>
      </c>
    </row>
    <row r="1006" spans="47:56">
      <c r="AU1006" s="52" t="str">
        <f>IF(参照!A1006="","",参照!A1006)</f>
        <v>A0663</v>
      </c>
      <c r="AV1006" s="52" t="str">
        <f>IF(参照!B1006="","",参照!B1006)</f>
        <v>(株)アイキューブ・マーケティング</v>
      </c>
      <c r="AW1006" s="52">
        <f>IF(参照!C1006="","",参照!C1006)</f>
        <v>3.7300000000000001E-4</v>
      </c>
      <c r="AX1006" s="52" t="str">
        <f>IF(参照!D1006="","",参照!D1006)</f>
        <v/>
      </c>
      <c r="AY1006" s="52">
        <f>IF(参照!E1006="","",参照!E1006)</f>
        <v>3.1700000000000001E-4</v>
      </c>
      <c r="AZ1006" s="52" t="str">
        <f>IF(参照!F1006="","",参照!F1006)</f>
        <v>(株)アイキューブ・マーケティング</v>
      </c>
      <c r="BA1006" s="52" t="str">
        <f>IF(参照!G1006="","",参照!G1006)</f>
        <v>(株)アイキューブ・マーケティング_</v>
      </c>
      <c r="BB1006" s="52">
        <f t="shared" si="46"/>
        <v>0.317</v>
      </c>
      <c r="BD1006" s="52" t="str">
        <f>IF(参照!L1006="","",参照!L1006)</f>
        <v/>
      </c>
    </row>
    <row r="1007" spans="47:56">
      <c r="AU1007" s="52" t="str">
        <f>IF(参照!A1007="","",参照!A1007)</f>
        <v>A0664</v>
      </c>
      <c r="AV1007" s="52" t="str">
        <f>IF(参照!B1007="","",参照!B1007)</f>
        <v>デジタルグリッド(株)</v>
      </c>
      <c r="AW1007" s="52">
        <f>IF(参照!C1007="","",参照!C1007)</f>
        <v>4.6700000000000002E-4</v>
      </c>
      <c r="AX1007" s="52" t="str">
        <f>IF(参照!D1007="","",参照!D1007)</f>
        <v>メニューA</v>
      </c>
      <c r="AY1007" s="52">
        <f>IF(参照!E1007="","",参照!E1007)</f>
        <v>0</v>
      </c>
      <c r="AZ1007" s="52" t="str">
        <f>IF(参照!F1007="","",参照!F1007)</f>
        <v>デジタルグリッド(株)</v>
      </c>
      <c r="BA1007" s="52" t="str">
        <f>IF(参照!G1007="","",参照!G1007)</f>
        <v>デジタルグリッド(株)_メニューA</v>
      </c>
      <c r="BB1007" s="52">
        <f t="shared" si="46"/>
        <v>0</v>
      </c>
      <c r="BD1007" s="52" t="str">
        <f>IF(参照!L1007="","",参照!L1007)</f>
        <v/>
      </c>
    </row>
    <row r="1008" spans="47:56">
      <c r="AU1008" s="52" t="str">
        <f>IF(参照!A1008="","",参照!A1008)</f>
        <v/>
      </c>
      <c r="AV1008" s="52" t="str">
        <f>IF(参照!B1008="","",参照!B1008)</f>
        <v/>
      </c>
      <c r="AW1008" s="52" t="str">
        <f>IF(参照!C1008="","",参照!C1008)</f>
        <v/>
      </c>
      <c r="AX1008" s="52" t="str">
        <f>IF(参照!D1008="","",参照!D1008)</f>
        <v>メニューB</v>
      </c>
      <c r="AY1008" s="52">
        <f>IF(参照!E1008="","",参照!E1008)</f>
        <v>1.7799999999999999E-4</v>
      </c>
      <c r="AZ1008" s="52" t="str">
        <f>IF(参照!F1008="","",参照!F1008)</f>
        <v>デジタルグリッド(株)</v>
      </c>
      <c r="BA1008" s="52" t="str">
        <f>IF(参照!G1008="","",参照!G1008)</f>
        <v>デジタルグリッド(株)_メニューB</v>
      </c>
      <c r="BB1008" s="52">
        <f t="shared" si="46"/>
        <v>0.17799999999999999</v>
      </c>
      <c r="BD1008" s="52" t="str">
        <f>IF(参照!L1008="","",参照!L1008)</f>
        <v/>
      </c>
    </row>
    <row r="1009" spans="47:56">
      <c r="AU1009" s="52" t="str">
        <f>IF(参照!A1009="","",参照!A1009)</f>
        <v/>
      </c>
      <c r="AV1009" s="52" t="str">
        <f>IF(参照!B1009="","",参照!B1009)</f>
        <v/>
      </c>
      <c r="AW1009" s="52" t="str">
        <f>IF(参照!C1009="","",参照!C1009)</f>
        <v/>
      </c>
      <c r="AX1009" s="52" t="str">
        <f>IF(参照!D1009="","",参照!D1009)</f>
        <v>メニューC</v>
      </c>
      <c r="AY1009" s="52">
        <f>IF(参照!E1009="","",参照!E1009)</f>
        <v>3.2700000000000003E-4</v>
      </c>
      <c r="AZ1009" s="52" t="str">
        <f>IF(参照!F1009="","",参照!F1009)</f>
        <v>デジタルグリッド(株)</v>
      </c>
      <c r="BA1009" s="52" t="str">
        <f>IF(参照!G1009="","",参照!G1009)</f>
        <v>デジタルグリッド(株)_メニューC</v>
      </c>
      <c r="BB1009" s="52">
        <f t="shared" si="46"/>
        <v>0.32700000000000001</v>
      </c>
      <c r="BD1009" s="52" t="str">
        <f>IF(参照!L1009="","",参照!L1009)</f>
        <v/>
      </c>
    </row>
    <row r="1010" spans="47:56">
      <c r="AU1010" s="52" t="str">
        <f>IF(参照!A1010="","",参照!A1010)</f>
        <v/>
      </c>
      <c r="AV1010" s="52" t="str">
        <f>IF(参照!B1010="","",参照!B1010)</f>
        <v/>
      </c>
      <c r="AW1010" s="52" t="str">
        <f>IF(参照!C1010="","",参照!C1010)</f>
        <v/>
      </c>
      <c r="AX1010" s="52" t="str">
        <f>IF(参照!D1010="","",参照!D1010)</f>
        <v>メニューD(残差)</v>
      </c>
      <c r="AY1010" s="52">
        <f>IF(参照!E1010="","",参照!E1010)</f>
        <v>4.3800000000000002E-4</v>
      </c>
      <c r="AZ1010" s="52" t="str">
        <f>IF(参照!F1010="","",参照!F1010)</f>
        <v>デジタルグリッド(株)</v>
      </c>
      <c r="BA1010" s="52" t="str">
        <f>IF(参照!G1010="","",参照!G1010)</f>
        <v>デジタルグリッド(株)_メニューD(残差)</v>
      </c>
      <c r="BB1010" s="52">
        <f t="shared" si="46"/>
        <v>0.438</v>
      </c>
      <c r="BD1010" s="52" t="str">
        <f>IF(参照!L1010="","",参照!L1010)</f>
        <v/>
      </c>
    </row>
    <row r="1011" spans="47:56">
      <c r="AU1011" s="52" t="str">
        <f>IF(参照!A1011="","",参照!A1011)</f>
        <v/>
      </c>
      <c r="AV1011" s="52" t="str">
        <f>IF(参照!B1011="","",参照!B1011)</f>
        <v/>
      </c>
      <c r="AW1011" s="52" t="str">
        <f>IF(参照!C1011="","",参照!C1011)</f>
        <v/>
      </c>
      <c r="AX1011" s="52" t="str">
        <f>IF(参照!D1011="","",参照!D1011)</f>
        <v>(参考値)事業者全体</v>
      </c>
      <c r="AY1011" s="52">
        <f>IF(参照!E1011="","",参照!E1011)</f>
        <v>3.5499999999999996E-4</v>
      </c>
      <c r="AZ1011" s="52" t="str">
        <f>IF(参照!F1011="","",参照!F1011)</f>
        <v>デジタルグリッド(株)</v>
      </c>
      <c r="BA1011" s="52" t="str">
        <f>IF(参照!G1011="","",参照!G1011)</f>
        <v>デジタルグリッド(株)_(参考値)事業者全体</v>
      </c>
      <c r="BB1011" s="52">
        <f t="shared" si="46"/>
        <v>0.35499999999999998</v>
      </c>
      <c r="BD1011" s="52" t="str">
        <f>IF(参照!L1011="","",参照!L1011)</f>
        <v/>
      </c>
    </row>
    <row r="1012" spans="47:56">
      <c r="AU1012" s="52" t="str">
        <f>IF(参照!A1012="","",参照!A1012)</f>
        <v>A0666</v>
      </c>
      <c r="AV1012" s="52" t="str">
        <f>IF(参照!B1012="","",参照!B1012)</f>
        <v>(株)西九州させぼパワーズ</v>
      </c>
      <c r="AW1012" s="52">
        <f>IF(参照!C1012="","",参照!C1012)</f>
        <v>2.3800000000000001E-4</v>
      </c>
      <c r="AX1012" s="52" t="str">
        <f>IF(参照!D1012="","",参照!D1012)</f>
        <v/>
      </c>
      <c r="AY1012" s="52">
        <f>IF(参照!E1012="","",参照!E1012)</f>
        <v>1.6200000000000001E-4</v>
      </c>
      <c r="AZ1012" s="52" t="str">
        <f>IF(参照!F1012="","",参照!F1012)</f>
        <v>(株)西九州させぼパワーズ</v>
      </c>
      <c r="BA1012" s="52" t="str">
        <f>IF(参照!G1012="","",参照!G1012)</f>
        <v>(株)西九州させぼパワーズ_</v>
      </c>
      <c r="BB1012" s="52">
        <f t="shared" si="46"/>
        <v>0.16200000000000001</v>
      </c>
      <c r="BD1012" s="52" t="str">
        <f>IF(参照!L1012="","",参照!L1012)</f>
        <v/>
      </c>
    </row>
    <row r="1013" spans="47:56">
      <c r="AU1013" s="52" t="str">
        <f>IF(参照!A1013="","",参照!A1013)</f>
        <v>A0667</v>
      </c>
      <c r="AV1013" s="52" t="str">
        <f>IF(参照!B1013="","",参照!B1013)</f>
        <v>たんたんエナジー(株)</v>
      </c>
      <c r="AW1013" s="52">
        <f>IF(参照!C1013="","",参照!C1013)</f>
        <v>0</v>
      </c>
      <c r="AX1013" s="52" t="str">
        <f>IF(参照!D1013="","",参照!D1013)</f>
        <v>メニューA</v>
      </c>
      <c r="AY1013" s="52">
        <f>IF(参照!E1013="","",参照!E1013)</f>
        <v>0</v>
      </c>
      <c r="AZ1013" s="52" t="str">
        <f>IF(参照!F1013="","",参照!F1013)</f>
        <v>たんたんエナジー(株)</v>
      </c>
      <c r="BA1013" s="52" t="str">
        <f>IF(参照!G1013="","",参照!G1013)</f>
        <v>たんたんエナジー(株)_メニューA</v>
      </c>
      <c r="BB1013" s="52">
        <f t="shared" si="46"/>
        <v>0</v>
      </c>
      <c r="BD1013" s="52" t="str">
        <f>IF(参照!L1013="","",参照!L1013)</f>
        <v/>
      </c>
    </row>
    <row r="1014" spans="47:56">
      <c r="AU1014" s="52" t="str">
        <f>IF(参照!A1014="","",参照!A1014)</f>
        <v/>
      </c>
      <c r="AV1014" s="52" t="str">
        <f>IF(参照!B1014="","",参照!B1014)</f>
        <v/>
      </c>
      <c r="AW1014" s="52" t="str">
        <f>IF(参照!C1014="","",参照!C1014)</f>
        <v/>
      </c>
      <c r="AX1014" s="52" t="str">
        <f>IF(参照!D1014="","",参照!D1014)</f>
        <v>メニューB(残差)</v>
      </c>
      <c r="AY1014" s="52">
        <f>IF(参照!E1014="","",参照!E1014)</f>
        <v>2.8699999999999998E-4</v>
      </c>
      <c r="AZ1014" s="52" t="str">
        <f>IF(参照!F1014="","",参照!F1014)</f>
        <v>たんたんエナジー(株)</v>
      </c>
      <c r="BA1014" s="52" t="str">
        <f>IF(参照!G1014="","",参照!G1014)</f>
        <v>たんたんエナジー(株)_メニューB(残差)</v>
      </c>
      <c r="BB1014" s="52">
        <f t="shared" si="46"/>
        <v>0.28699999999999998</v>
      </c>
      <c r="BD1014" s="52" t="str">
        <f>IF(参照!L1014="","",参照!L1014)</f>
        <v/>
      </c>
    </row>
    <row r="1015" spans="47:56">
      <c r="AU1015" s="52" t="str">
        <f>IF(参照!A1015="","",参照!A1015)</f>
        <v/>
      </c>
      <c r="AV1015" s="52" t="str">
        <f>IF(参照!B1015="","",参照!B1015)</f>
        <v/>
      </c>
      <c r="AW1015" s="52" t="str">
        <f>IF(参照!C1015="","",参照!C1015)</f>
        <v/>
      </c>
      <c r="AX1015" s="52" t="str">
        <f>IF(参照!D1015="","",参照!D1015)</f>
        <v>(参考値)事業者全体</v>
      </c>
      <c r="AY1015" s="52">
        <f>IF(参照!E1015="","",参照!E1015)</f>
        <v>0</v>
      </c>
      <c r="AZ1015" s="52" t="str">
        <f>IF(参照!F1015="","",参照!F1015)</f>
        <v>たんたんエナジー(株)</v>
      </c>
      <c r="BA1015" s="52" t="str">
        <f>IF(参照!G1015="","",参照!G1015)</f>
        <v>たんたんエナジー(株)_(参考値)事業者全体</v>
      </c>
      <c r="BB1015" s="52">
        <f t="shared" si="46"/>
        <v>0</v>
      </c>
      <c r="BD1015" s="52" t="str">
        <f>IF(参照!L1015="","",参照!L1015)</f>
        <v/>
      </c>
    </row>
    <row r="1016" spans="47:56">
      <c r="AU1016" s="52" t="str">
        <f>IF(参照!A1016="","",参照!A1016)</f>
        <v>A0668</v>
      </c>
      <c r="AV1016" s="52" t="str">
        <f>IF(参照!B1016="","",参照!B1016)</f>
        <v>(株)能勢・豊能まちづくり</v>
      </c>
      <c r="AW1016" s="52">
        <f>IF(参照!C1016="","",参照!C1016)</f>
        <v>2.0599999999999999E-4</v>
      </c>
      <c r="AX1016" s="52" t="str">
        <f>IF(参照!D1016="","",参照!D1016)</f>
        <v/>
      </c>
      <c r="AY1016" s="52">
        <f>IF(参照!E1016="","",参照!E1016)</f>
        <v>4.44E-4</v>
      </c>
      <c r="AZ1016" s="52" t="str">
        <f>IF(参照!F1016="","",参照!F1016)</f>
        <v>(株)能勢・豊能まちづくり</v>
      </c>
      <c r="BA1016" s="52" t="str">
        <f>IF(参照!G1016="","",参照!G1016)</f>
        <v>(株)能勢・豊能まちづくり_</v>
      </c>
      <c r="BB1016" s="52">
        <f t="shared" si="46"/>
        <v>0.44400000000000001</v>
      </c>
      <c r="BD1016" s="52" t="str">
        <f>IF(参照!L1016="","",参照!L1016)</f>
        <v/>
      </c>
    </row>
    <row r="1017" spans="47:56">
      <c r="AU1017" s="52" t="str">
        <f>IF(参照!A1017="","",参照!A1017)</f>
        <v>A0670</v>
      </c>
      <c r="AV1017" s="52" t="str">
        <f>IF(参照!B1017="","",参照!B1017)</f>
        <v>(株)再エネ思考電力</v>
      </c>
      <c r="AW1017" s="52" t="str">
        <f>IF(参照!C1017="","",参照!C1017)</f>
        <v>0.000453※</v>
      </c>
      <c r="AX1017" s="52" t="str">
        <f>IF(参照!D1017="","",参照!D1017)</f>
        <v>メニューA</v>
      </c>
      <c r="AY1017" s="52">
        <f>IF(参照!E1017="","",参照!E1017)</f>
        <v>0</v>
      </c>
      <c r="AZ1017" s="52" t="str">
        <f>IF(参照!F1017="","",参照!F1017)</f>
        <v>(株)再エネ思考電力</v>
      </c>
      <c r="BA1017" s="52" t="str">
        <f>IF(参照!G1017="","",参照!G1017)</f>
        <v>(株)再エネ思考電力_メニューA</v>
      </c>
      <c r="BB1017" s="52">
        <f t="shared" si="46"/>
        <v>0</v>
      </c>
      <c r="BD1017" s="52" t="str">
        <f>IF(参照!L1017="","",参照!L1017)</f>
        <v/>
      </c>
    </row>
    <row r="1018" spans="47:56">
      <c r="AU1018" s="52" t="str">
        <f>IF(参照!A1018="","",参照!A1018)</f>
        <v/>
      </c>
      <c r="AV1018" s="52" t="str">
        <f>IF(参照!B1018="","",参照!B1018)</f>
        <v/>
      </c>
      <c r="AW1018" s="52" t="str">
        <f>IF(参照!C1018="","",参照!C1018)</f>
        <v/>
      </c>
      <c r="AX1018" s="52" t="str">
        <f>IF(参照!D1018="","",参照!D1018)</f>
        <v>メニューB</v>
      </c>
      <c r="AY1018" s="52">
        <f>IF(参照!E1018="","",参照!E1018)</f>
        <v>0</v>
      </c>
      <c r="AZ1018" s="52" t="str">
        <f>IF(参照!F1018="","",参照!F1018)</f>
        <v>(株)再エネ思考電力</v>
      </c>
      <c r="BA1018" s="52" t="str">
        <f>IF(参照!G1018="","",参照!G1018)</f>
        <v>(株)再エネ思考電力_メニューB</v>
      </c>
      <c r="BB1018" s="52">
        <f t="shared" si="46"/>
        <v>0</v>
      </c>
      <c r="BD1018" s="52" t="str">
        <f>IF(参照!L1018="","",参照!L1018)</f>
        <v/>
      </c>
    </row>
    <row r="1019" spans="47:56">
      <c r="AU1019" s="52" t="str">
        <f>IF(参照!A1019="","",参照!A1019)</f>
        <v/>
      </c>
      <c r="AV1019" s="52" t="str">
        <f>IF(参照!B1019="","",参照!B1019)</f>
        <v/>
      </c>
      <c r="AW1019" s="52" t="str">
        <f>IF(参照!C1019="","",参照!C1019)</f>
        <v/>
      </c>
      <c r="AX1019" s="52" t="str">
        <f>IF(参照!D1019="","",参照!D1019)</f>
        <v>メニューC(残差)</v>
      </c>
      <c r="AY1019" s="52">
        <f>IF(参照!E1019="","",参照!E1019)</f>
        <v>4.5300000000000001E-4</v>
      </c>
      <c r="AZ1019" s="52" t="str">
        <f>IF(参照!F1019="","",参照!F1019)</f>
        <v>(株)再エネ思考電力</v>
      </c>
      <c r="BA1019" s="52" t="str">
        <f>IF(参照!G1019="","",参照!G1019)</f>
        <v>(株)再エネ思考電力_メニューC(残差)</v>
      </c>
      <c r="BB1019" s="52">
        <f t="shared" si="46"/>
        <v>0.45300000000000001</v>
      </c>
      <c r="BD1019" s="52" t="str">
        <f>IF(参照!L1019="","",参照!L1019)</f>
        <v/>
      </c>
    </row>
    <row r="1020" spans="47:56">
      <c r="AU1020" s="52" t="str">
        <f>IF(参照!A1020="","",参照!A1020)</f>
        <v/>
      </c>
      <c r="AV1020" s="52" t="str">
        <f>IF(参照!B1020="","",参照!B1020)</f>
        <v/>
      </c>
      <c r="AW1020" s="52" t="str">
        <f>IF(参照!C1020="","",参照!C1020)</f>
        <v/>
      </c>
      <c r="AX1020" s="52" t="str">
        <f>IF(参照!D1020="","",参照!D1020)</f>
        <v>(参考値)事業者全体</v>
      </c>
      <c r="AY1020" s="52">
        <f>IF(参照!E1020="","",参照!E1020)</f>
        <v>4.6999999999999999E-4</v>
      </c>
      <c r="AZ1020" s="52" t="str">
        <f>IF(参照!F1020="","",参照!F1020)</f>
        <v>(株)再エネ思考電力</v>
      </c>
      <c r="BA1020" s="52" t="str">
        <f>IF(参照!G1020="","",参照!G1020)</f>
        <v>(株)再エネ思考電力_(参考値)事業者全体</v>
      </c>
      <c r="BB1020" s="52">
        <f t="shared" si="46"/>
        <v>0.47</v>
      </c>
      <c r="BD1020" s="52" t="str">
        <f>IF(参照!L1020="","",参照!L1020)</f>
        <v/>
      </c>
    </row>
    <row r="1021" spans="47:56">
      <c r="AU1021" s="52" t="str">
        <f>IF(参照!A1021="","",参照!A1021)</f>
        <v>A0671</v>
      </c>
      <c r="AV1021" s="52" t="str">
        <f>IF(参照!B1021="","",参照!B1021)</f>
        <v>(株)スマート</v>
      </c>
      <c r="AW1021" s="52">
        <f>IF(参照!C1021="","",参照!C1021)</f>
        <v>4.75E-4</v>
      </c>
      <c r="AX1021" s="52" t="str">
        <f>IF(参照!D1021="","",参照!D1021)</f>
        <v/>
      </c>
      <c r="AY1021" s="52">
        <f>IF(参照!E1021="","",参照!E1021)</f>
        <v>4.1899999999999999E-4</v>
      </c>
      <c r="AZ1021" s="52" t="str">
        <f>IF(参照!F1021="","",参照!F1021)</f>
        <v>(株)スマート</v>
      </c>
      <c r="BA1021" s="52" t="str">
        <f>IF(参照!G1021="","",参照!G1021)</f>
        <v>(株)スマート_</v>
      </c>
      <c r="BB1021" s="52">
        <f t="shared" si="46"/>
        <v>0.41899999999999998</v>
      </c>
      <c r="BD1021" s="52" t="str">
        <f>IF(参照!L1021="","",参照!L1021)</f>
        <v/>
      </c>
    </row>
    <row r="1022" spans="47:56">
      <c r="AU1022" s="52" t="str">
        <f>IF(参照!A1022="","",参照!A1022)</f>
        <v>A0673</v>
      </c>
      <c r="AV1022" s="52" t="str">
        <f>IF(参照!B1022="","",参照!B1022)</f>
        <v>(株)ジャパネットサービスイノベーション</v>
      </c>
      <c r="AW1022" s="52">
        <f>IF(参照!C1022="","",参照!C1022)</f>
        <v>6.11E-4</v>
      </c>
      <c r="AX1022" s="52" t="str">
        <f>IF(参照!D1022="","",参照!D1022)</f>
        <v/>
      </c>
      <c r="AY1022" s="52">
        <f>IF(参照!E1022="","",参照!E1022)</f>
        <v>5.5500000000000005E-4</v>
      </c>
      <c r="AZ1022" s="52" t="str">
        <f>IF(参照!F1022="","",参照!F1022)</f>
        <v>(株)ジャパネットサービスイノベーション</v>
      </c>
      <c r="BA1022" s="52" t="str">
        <f>IF(参照!G1022="","",参照!G1022)</f>
        <v>(株)ジャパネットサービスイノベーション_</v>
      </c>
      <c r="BB1022" s="52">
        <f t="shared" si="46"/>
        <v>0.55500000000000005</v>
      </c>
      <c r="BD1022" s="52" t="str">
        <f>IF(参照!L1022="","",参照!L1022)</f>
        <v/>
      </c>
    </row>
    <row r="1023" spans="47:56">
      <c r="AU1023" s="52" t="str">
        <f>IF(参照!A1023="","",参照!A1023)</f>
        <v>A0675</v>
      </c>
      <c r="AV1023" s="52" t="str">
        <f>IF(参照!B1023="","",参照!B1023)</f>
        <v>(株)リクルート</v>
      </c>
      <c r="AW1023" s="52">
        <f>IF(参照!C1023="","",参照!C1023)</f>
        <v>5.0699999999999996E-4</v>
      </c>
      <c r="AX1023" s="52" t="str">
        <f>IF(参照!D1023="","",参照!D1023)</f>
        <v/>
      </c>
      <c r="AY1023" s="52">
        <f>IF(参照!E1023="","",参照!E1023)</f>
        <v>5.5699999999999999E-4</v>
      </c>
      <c r="AZ1023" s="52" t="str">
        <f>IF(参照!F1023="","",参照!F1023)</f>
        <v>(株)リクルート</v>
      </c>
      <c r="BA1023" s="52" t="str">
        <f>IF(参照!G1023="","",参照!G1023)</f>
        <v>(株)リクルート_</v>
      </c>
      <c r="BB1023" s="52">
        <f t="shared" si="46"/>
        <v>0.55699999999999994</v>
      </c>
      <c r="BD1023" s="52" t="str">
        <f>IF(参照!L1023="","",参照!L1023)</f>
        <v/>
      </c>
    </row>
    <row r="1024" spans="47:56">
      <c r="AU1024" s="52" t="str">
        <f>IF(参照!A1024="","",参照!A1024)</f>
        <v>A0676</v>
      </c>
      <c r="AV1024" s="52" t="str">
        <f>IF(参照!B1024="","",参照!B1024)</f>
        <v>ＫＢＮ(株)</v>
      </c>
      <c r="AW1024" s="52">
        <f>IF(参照!C1024="","",参照!C1024)</f>
        <v>5.1599999999999997E-4</v>
      </c>
      <c r="AX1024" s="52" t="str">
        <f>IF(参照!D1024="","",参照!D1024)</f>
        <v/>
      </c>
      <c r="AY1024" s="52">
        <f>IF(参照!E1024="","",参照!E1024)</f>
        <v>4.7800000000000002E-4</v>
      </c>
      <c r="AZ1024" s="52" t="str">
        <f>IF(参照!F1024="","",参照!F1024)</f>
        <v>ＫＢＮ(株)</v>
      </c>
      <c r="BA1024" s="52" t="str">
        <f>IF(参照!G1024="","",参照!G1024)</f>
        <v>ＫＢＮ(株)_</v>
      </c>
      <c r="BB1024" s="52">
        <f t="shared" si="46"/>
        <v>0.47800000000000004</v>
      </c>
      <c r="BD1024" s="52" t="str">
        <f>IF(参照!L1024="","",参照!L1024)</f>
        <v/>
      </c>
    </row>
    <row r="1025" spans="47:56">
      <c r="AU1025" s="52" t="str">
        <f>IF(参照!A1025="","",参照!A1025)</f>
        <v>A0677</v>
      </c>
      <c r="AV1025" s="52" t="str">
        <f>IF(参照!B1025="","",参照!B1025)</f>
        <v>(株)しおさい電力</v>
      </c>
      <c r="AW1025" s="52">
        <f>IF(参照!C1025="","",参照!C1025)</f>
        <v>5.0900000000000001E-4</v>
      </c>
      <c r="AX1025" s="52" t="str">
        <f>IF(参照!D1025="","",参照!D1025)</f>
        <v/>
      </c>
      <c r="AY1025" s="52">
        <f>IF(参照!E1025="","",参照!E1025)</f>
        <v>4.9799999999999996E-4</v>
      </c>
      <c r="AZ1025" s="52" t="str">
        <f>IF(参照!F1025="","",参照!F1025)</f>
        <v>(株)しおさい電力</v>
      </c>
      <c r="BA1025" s="52" t="str">
        <f>IF(参照!G1025="","",参照!G1025)</f>
        <v>(株)しおさい電力_</v>
      </c>
      <c r="BB1025" s="52">
        <f t="shared" si="46"/>
        <v>0.49799999999999994</v>
      </c>
      <c r="BD1025" s="52" t="str">
        <f>IF(参照!L1025="","",参照!L1025)</f>
        <v/>
      </c>
    </row>
    <row r="1026" spans="47:56">
      <c r="AU1026" s="52" t="str">
        <f>IF(参照!A1026="","",参照!A1026)</f>
        <v>A0678</v>
      </c>
      <c r="AV1026" s="52" t="str">
        <f>IF(参照!B1026="","",参照!B1026)</f>
        <v>アスエネ(株)</v>
      </c>
      <c r="AW1026" s="52">
        <f>IF(参照!C1026="","",参照!C1026)</f>
        <v>1.13E-4</v>
      </c>
      <c r="AX1026" s="52" t="str">
        <f>IF(参照!D1026="","",参照!D1026)</f>
        <v>メニューA</v>
      </c>
      <c r="AY1026" s="52">
        <f>IF(参照!E1026="","",参照!E1026)</f>
        <v>0</v>
      </c>
      <c r="AZ1026" s="52" t="str">
        <f>IF(参照!F1026="","",参照!F1026)</f>
        <v>アスエネ(株)</v>
      </c>
      <c r="BA1026" s="52" t="str">
        <f>IF(参照!G1026="","",参照!G1026)</f>
        <v>アスエネ(株)_メニューA</v>
      </c>
      <c r="BB1026" s="52">
        <f t="shared" si="46"/>
        <v>0</v>
      </c>
      <c r="BD1026" s="52" t="str">
        <f>IF(参照!L1026="","",参照!L1026)</f>
        <v/>
      </c>
    </row>
    <row r="1027" spans="47:56">
      <c r="AU1027" s="52" t="str">
        <f>IF(参照!A1027="","",参照!A1027)</f>
        <v/>
      </c>
      <c r="AV1027" s="52" t="str">
        <f>IF(参照!B1027="","",参照!B1027)</f>
        <v/>
      </c>
      <c r="AW1027" s="52" t="str">
        <f>IF(参照!C1027="","",参照!C1027)</f>
        <v/>
      </c>
      <c r="AX1027" s="52" t="str">
        <f>IF(参照!D1027="","",参照!D1027)</f>
        <v>メニューB</v>
      </c>
      <c r="AY1027" s="52">
        <f>IF(参照!E1027="","",参照!E1027)</f>
        <v>1.8900000000000001E-4</v>
      </c>
      <c r="AZ1027" s="52" t="str">
        <f>IF(参照!F1027="","",参照!F1027)</f>
        <v>アスエネ(株)</v>
      </c>
      <c r="BA1027" s="52" t="str">
        <f>IF(参照!G1027="","",参照!G1027)</f>
        <v>アスエネ(株)_メニューB</v>
      </c>
      <c r="BB1027" s="52">
        <f t="shared" si="46"/>
        <v>0.189</v>
      </c>
      <c r="BD1027" s="52" t="str">
        <f>IF(参照!L1027="","",参照!L1027)</f>
        <v/>
      </c>
    </row>
    <row r="1028" spans="47:56">
      <c r="AU1028" s="52" t="str">
        <f>IF(参照!A1028="","",参照!A1028)</f>
        <v/>
      </c>
      <c r="AV1028" s="52" t="str">
        <f>IF(参照!B1028="","",参照!B1028)</f>
        <v/>
      </c>
      <c r="AW1028" s="52" t="str">
        <f>IF(参照!C1028="","",参照!C1028)</f>
        <v/>
      </c>
      <c r="AX1028" s="52" t="str">
        <f>IF(参照!D1028="","",参照!D1028)</f>
        <v>メニューC</v>
      </c>
      <c r="AY1028" s="52">
        <f>IF(参照!E1028="","",参照!E1028)</f>
        <v>3.0199999999999997E-4</v>
      </c>
      <c r="AZ1028" s="52" t="str">
        <f>IF(参照!F1028="","",参照!F1028)</f>
        <v>アスエネ(株)</v>
      </c>
      <c r="BA1028" s="52" t="str">
        <f>IF(参照!G1028="","",参照!G1028)</f>
        <v>アスエネ(株)_メニューC</v>
      </c>
      <c r="BB1028" s="52">
        <f t="shared" si="46"/>
        <v>0.30199999999999999</v>
      </c>
      <c r="BD1028" s="52" t="str">
        <f>IF(参照!L1028="","",参照!L1028)</f>
        <v/>
      </c>
    </row>
    <row r="1029" spans="47:56">
      <c r="AU1029" s="52" t="str">
        <f>IF(参照!A1029="","",参照!A1029)</f>
        <v/>
      </c>
      <c r="AV1029" s="52" t="str">
        <f>IF(参照!B1029="","",参照!B1029)</f>
        <v/>
      </c>
      <c r="AW1029" s="52" t="str">
        <f>IF(参照!C1029="","",参照!C1029)</f>
        <v/>
      </c>
      <c r="AX1029" s="52" t="str">
        <f>IF(参照!D1029="","",参照!D1029)</f>
        <v>メニューD</v>
      </c>
      <c r="AY1029" s="52">
        <f>IF(参照!E1029="","",参照!E1029)</f>
        <v>3.39E-4</v>
      </c>
      <c r="AZ1029" s="52" t="str">
        <f>IF(参照!F1029="","",参照!F1029)</f>
        <v>アスエネ(株)</v>
      </c>
      <c r="BA1029" s="52" t="str">
        <f>IF(参照!G1029="","",参照!G1029)</f>
        <v>アスエネ(株)_メニューD</v>
      </c>
      <c r="BB1029" s="52">
        <f t="shared" ref="BB1029:BB1092" si="47">AY1029*1000</f>
        <v>0.33900000000000002</v>
      </c>
      <c r="BD1029" s="52" t="str">
        <f>IF(参照!L1029="","",参照!L1029)</f>
        <v/>
      </c>
    </row>
    <row r="1030" spans="47:56">
      <c r="AU1030" s="52" t="str">
        <f>IF(参照!A1030="","",参照!A1030)</f>
        <v/>
      </c>
      <c r="AV1030" s="52" t="str">
        <f>IF(参照!B1030="","",参照!B1030)</f>
        <v/>
      </c>
      <c r="AW1030" s="52" t="str">
        <f>IF(参照!C1030="","",参照!C1030)</f>
        <v/>
      </c>
      <c r="AX1030" s="52" t="str">
        <f>IF(参照!D1030="","",参照!D1030)</f>
        <v>メニューE</v>
      </c>
      <c r="AY1030" s="52">
        <f>IF(参照!E1030="","",参照!E1030)</f>
        <v>3.6699999999999998E-4</v>
      </c>
      <c r="AZ1030" s="52" t="str">
        <f>IF(参照!F1030="","",参照!F1030)</f>
        <v>アスエネ(株)</v>
      </c>
      <c r="BA1030" s="52" t="str">
        <f>IF(参照!G1030="","",参照!G1030)</f>
        <v>アスエネ(株)_メニューE</v>
      </c>
      <c r="BB1030" s="52">
        <f t="shared" si="47"/>
        <v>0.36699999999999999</v>
      </c>
      <c r="BD1030" s="52" t="str">
        <f>IF(参照!L1030="","",参照!L1030)</f>
        <v/>
      </c>
    </row>
    <row r="1031" spans="47:56">
      <c r="AU1031" s="52" t="str">
        <f>IF(参照!A1031="","",参照!A1031)</f>
        <v/>
      </c>
      <c r="AV1031" s="52" t="str">
        <f>IF(参照!B1031="","",参照!B1031)</f>
        <v/>
      </c>
      <c r="AW1031" s="52" t="str">
        <f>IF(参照!C1031="","",参照!C1031)</f>
        <v/>
      </c>
      <c r="AX1031" s="52" t="str">
        <f>IF(参照!D1031="","",参照!D1031)</f>
        <v>(参考値)事業者全体</v>
      </c>
      <c r="AY1031" s="52">
        <f>IF(参照!E1031="","",参照!E1031)</f>
        <v>4.4000000000000002E-4</v>
      </c>
      <c r="AZ1031" s="52" t="str">
        <f>IF(参照!F1031="","",参照!F1031)</f>
        <v>アスエネ(株)</v>
      </c>
      <c r="BA1031" s="52" t="str">
        <f>IF(参照!G1031="","",参照!G1031)</f>
        <v>アスエネ(株)_(参考値)事業者全体</v>
      </c>
      <c r="BB1031" s="52">
        <f t="shared" si="47"/>
        <v>0.44</v>
      </c>
      <c r="BD1031" s="52" t="str">
        <f>IF(参照!L1031="","",参照!L1031)</f>
        <v/>
      </c>
    </row>
    <row r="1032" spans="47:56">
      <c r="AU1032" s="52" t="str">
        <f>IF(参照!A1032="","",参照!A1032)</f>
        <v>A0679</v>
      </c>
      <c r="AV1032" s="52" t="str">
        <f>IF(参照!B1032="","",参照!B1032)</f>
        <v>ＴＥＰＣＯライフサービス(株)</v>
      </c>
      <c r="AW1032" s="52">
        <f>IF(参照!C1032="","",参照!C1032)</f>
        <v>4.9299999999999995E-4</v>
      </c>
      <c r="AX1032" s="52" t="str">
        <f>IF(参照!D1032="","",参照!D1032)</f>
        <v/>
      </c>
      <c r="AY1032" s="52">
        <f>IF(参照!E1032="","",参照!E1032)</f>
        <v>4.44E-4</v>
      </c>
      <c r="AZ1032" s="52" t="str">
        <f>IF(参照!F1032="","",参照!F1032)</f>
        <v>ＴＥＰＣＯライフサービス(株)</v>
      </c>
      <c r="BA1032" s="52" t="str">
        <f>IF(参照!G1032="","",参照!G1032)</f>
        <v>ＴＥＰＣＯライフサービス(株)_</v>
      </c>
      <c r="BB1032" s="52">
        <f t="shared" si="47"/>
        <v>0.44400000000000001</v>
      </c>
      <c r="BD1032" s="52" t="str">
        <f>IF(参照!L1032="","",参照!L1032)</f>
        <v/>
      </c>
    </row>
    <row r="1033" spans="47:56">
      <c r="AU1033" s="52" t="str">
        <f>IF(参照!A1033="","",参照!A1033)</f>
        <v>A0680</v>
      </c>
      <c r="AV1033" s="52" t="str">
        <f>IF(参照!B1033="","",参照!B1033)</f>
        <v>会津エナジー(株)</v>
      </c>
      <c r="AW1033" s="52">
        <f>IF(参照!C1033="","",参照!C1033)</f>
        <v>1E-4</v>
      </c>
      <c r="AX1033" s="52" t="str">
        <f>IF(参照!D1033="","",参照!D1033)</f>
        <v/>
      </c>
      <c r="AY1033" s="52">
        <f>IF(参照!E1033="","",参照!E1033)</f>
        <v>5.0500000000000002E-4</v>
      </c>
      <c r="AZ1033" s="52" t="str">
        <f>IF(参照!F1033="","",参照!F1033)</f>
        <v>会津エナジー(株)</v>
      </c>
      <c r="BA1033" s="52" t="str">
        <f>IF(参照!G1033="","",参照!G1033)</f>
        <v>会津エナジー(株)_</v>
      </c>
      <c r="BB1033" s="52">
        <f t="shared" si="47"/>
        <v>0.505</v>
      </c>
      <c r="BD1033" s="52" t="str">
        <f>IF(参照!L1033="","",参照!L1033)</f>
        <v/>
      </c>
    </row>
    <row r="1034" spans="47:56">
      <c r="AU1034" s="52" t="str">
        <f>IF(参照!A1034="","",参照!A1034)</f>
        <v>A0681</v>
      </c>
      <c r="AV1034" s="52" t="str">
        <f>IF(参照!B1034="","",参照!B1034)</f>
        <v>うべ未来エネルギー(株)</v>
      </c>
      <c r="AW1034" s="52">
        <f>IF(参照!C1034="","",参照!C1034)</f>
        <v>2.9700000000000001E-4</v>
      </c>
      <c r="AX1034" s="52" t="str">
        <f>IF(参照!D1034="","",参照!D1034)</f>
        <v/>
      </c>
      <c r="AY1034" s="52">
        <f>IF(参照!E1034="","",参照!E1034)</f>
        <v>4.9100000000000001E-4</v>
      </c>
      <c r="AZ1034" s="52" t="str">
        <f>IF(参照!F1034="","",参照!F1034)</f>
        <v>うべ未来エネルギー(株)</v>
      </c>
      <c r="BA1034" s="52" t="str">
        <f>IF(参照!G1034="","",参照!G1034)</f>
        <v>うべ未来エネルギー(株)_</v>
      </c>
      <c r="BB1034" s="52">
        <f t="shared" si="47"/>
        <v>0.49099999999999999</v>
      </c>
      <c r="BD1034" s="52" t="str">
        <f>IF(参照!L1034="","",参照!L1034)</f>
        <v/>
      </c>
    </row>
    <row r="1035" spans="47:56">
      <c r="AU1035" s="52" t="str">
        <f>IF(参照!A1035="","",参照!A1035)</f>
        <v>A0683</v>
      </c>
      <c r="AV1035" s="52" t="str">
        <f>IF(参照!B1035="","",参照!B1035)</f>
        <v>永井自動車工業(株)</v>
      </c>
      <c r="AW1035" s="52">
        <f>IF(参照!C1035="","",参照!C1035)</f>
        <v>4.7299999999999995E-4</v>
      </c>
      <c r="AX1035" s="52" t="str">
        <f>IF(参照!D1035="","",参照!D1035)</f>
        <v/>
      </c>
      <c r="AY1035" s="52">
        <f>IF(参照!E1035="","",参照!E1035)</f>
        <v>4.17E-4</v>
      </c>
      <c r="AZ1035" s="52" t="str">
        <f>IF(参照!F1035="","",参照!F1035)</f>
        <v>永井自動車工業(株)</v>
      </c>
      <c r="BA1035" s="52" t="str">
        <f>IF(参照!G1035="","",参照!G1035)</f>
        <v>永井自動車工業(株)_</v>
      </c>
      <c r="BB1035" s="52">
        <f t="shared" si="47"/>
        <v>0.41699999999999998</v>
      </c>
      <c r="BD1035" s="52" t="str">
        <f>IF(参照!L1035="","",参照!L1035)</f>
        <v/>
      </c>
    </row>
    <row r="1036" spans="47:56">
      <c r="AU1036" s="52" t="str">
        <f>IF(参照!A1036="","",参照!A1036)</f>
        <v>A0684</v>
      </c>
      <c r="AV1036" s="52" t="str">
        <f>IF(参照!B1036="","",参照!B1036)</f>
        <v>小島電機工業(株)</v>
      </c>
      <c r="AW1036" s="52">
        <f>IF(参照!C1036="","",参照!C1036)</f>
        <v>5.1500000000000005E-4</v>
      </c>
      <c r="AX1036" s="52" t="str">
        <f>IF(参照!D1036="","",参照!D1036)</f>
        <v/>
      </c>
      <c r="AY1036" s="52">
        <f>IF(参照!E1036="","",参照!E1036)</f>
        <v>5.6700000000000001E-4</v>
      </c>
      <c r="AZ1036" s="52" t="str">
        <f>IF(参照!F1036="","",参照!F1036)</f>
        <v>小島電機工業(株)</v>
      </c>
      <c r="BA1036" s="52" t="str">
        <f>IF(参照!G1036="","",参照!G1036)</f>
        <v>小島電機工業(株)_</v>
      </c>
      <c r="BB1036" s="52">
        <f t="shared" si="47"/>
        <v>0.56700000000000006</v>
      </c>
      <c r="BD1036" s="52" t="str">
        <f>IF(参照!L1036="","",参照!L1036)</f>
        <v/>
      </c>
    </row>
    <row r="1037" spans="47:56">
      <c r="AU1037" s="52" t="str">
        <f>IF(参照!A1037="","",参照!A1037)</f>
        <v>A0685</v>
      </c>
      <c r="AV1037" s="52" t="str">
        <f>IF(参照!B1037="","",参照!B1037)</f>
        <v>陸前高田しみんエネルギー(株)</v>
      </c>
      <c r="AW1037" s="52">
        <f>IF(参照!C1037="","",参照!C1037)</f>
        <v>4.9299999999999995E-4</v>
      </c>
      <c r="AX1037" s="52" t="str">
        <f>IF(参照!D1037="","",参照!D1037)</f>
        <v/>
      </c>
      <c r="AY1037" s="52">
        <f>IF(参照!E1037="","",参照!E1037)</f>
        <v>5.1699999999999999E-4</v>
      </c>
      <c r="AZ1037" s="52" t="str">
        <f>IF(参照!F1037="","",参照!F1037)</f>
        <v>陸前高田しみんエネルギー(株)</v>
      </c>
      <c r="BA1037" s="52" t="str">
        <f>IF(参照!G1037="","",参照!G1037)</f>
        <v>陸前高田しみんエネルギー(株)_</v>
      </c>
      <c r="BB1037" s="52">
        <f t="shared" si="47"/>
        <v>0.51700000000000002</v>
      </c>
      <c r="BD1037" s="52" t="str">
        <f>IF(参照!L1037="","",参照!L1037)</f>
        <v/>
      </c>
    </row>
    <row r="1038" spans="47:56">
      <c r="AU1038" s="52" t="str">
        <f>IF(参照!A1038="","",参照!A1038)</f>
        <v>A0687</v>
      </c>
      <c r="AV1038" s="52" t="str">
        <f>IF(参照!B1038="","",参照!B1038)</f>
        <v>(株)チャームドライフ</v>
      </c>
      <c r="AW1038" s="52">
        <f>IF(参照!C1038="","",参照!C1038)</f>
        <v>4.73E-4</v>
      </c>
      <c r="AX1038" s="52" t="str">
        <f>IF(参照!D1038="","",参照!D1038)</f>
        <v/>
      </c>
      <c r="AY1038" s="52">
        <f>IF(参照!E1038="","",参照!E1038)</f>
        <v>5.1400000000000003E-4</v>
      </c>
      <c r="AZ1038" s="52" t="str">
        <f>IF(参照!F1038="","",参照!F1038)</f>
        <v>(株)チャームドライフ</v>
      </c>
      <c r="BA1038" s="52" t="str">
        <f>IF(参照!G1038="","",参照!G1038)</f>
        <v>(株)チャームドライフ_</v>
      </c>
      <c r="BB1038" s="52">
        <f t="shared" si="47"/>
        <v>0.51400000000000001</v>
      </c>
      <c r="BD1038" s="52" t="str">
        <f>IF(参照!L1038="","",参照!L1038)</f>
        <v/>
      </c>
    </row>
    <row r="1039" spans="47:56">
      <c r="AU1039" s="52" t="str">
        <f>IF(参照!A1039="","",参照!A1039)</f>
        <v>A0689</v>
      </c>
      <c r="AV1039" s="52" t="str">
        <f>IF(参照!B1039="","",参照!B1039)</f>
        <v>スターティア(株)</v>
      </c>
      <c r="AW1039" s="52">
        <f>IF(参照!C1039="","",参照!C1039)</f>
        <v>5.1599999999999997E-4</v>
      </c>
      <c r="AX1039" s="52" t="str">
        <f>IF(参照!D1039="","",参照!D1039)</f>
        <v>メニューA</v>
      </c>
      <c r="AY1039" s="52">
        <f>IF(参照!E1039="","",参照!E1039)</f>
        <v>0</v>
      </c>
      <c r="AZ1039" s="52" t="str">
        <f>IF(参照!F1039="","",参照!F1039)</f>
        <v>スターティア(株)</v>
      </c>
      <c r="BA1039" s="52" t="str">
        <f>IF(参照!G1039="","",参照!G1039)</f>
        <v>スターティア(株)_メニューA</v>
      </c>
      <c r="BB1039" s="52">
        <f t="shared" si="47"/>
        <v>0</v>
      </c>
      <c r="BD1039" s="52" t="str">
        <f>IF(参照!L1039="","",参照!L1039)</f>
        <v/>
      </c>
    </row>
    <row r="1040" spans="47:56">
      <c r="AU1040" s="52" t="str">
        <f>IF(参照!A1040="","",参照!A1040)</f>
        <v/>
      </c>
      <c r="AV1040" s="52" t="str">
        <f>IF(参照!B1040="","",参照!B1040)</f>
        <v/>
      </c>
      <c r="AW1040" s="52" t="str">
        <f>IF(参照!C1040="","",参照!C1040)</f>
        <v/>
      </c>
      <c r="AX1040" s="52" t="str">
        <f>IF(参照!D1040="","",参照!D1040)</f>
        <v>メニューB(残差)</v>
      </c>
      <c r="AY1040" s="52">
        <f>IF(参照!E1040="","",参照!E1040)</f>
        <v>5.4900000000000001E-4</v>
      </c>
      <c r="AZ1040" s="52" t="str">
        <f>IF(参照!F1040="","",参照!F1040)</f>
        <v>スターティア(株)</v>
      </c>
      <c r="BA1040" s="52" t="str">
        <f>IF(参照!G1040="","",参照!G1040)</f>
        <v>スターティア(株)_メニューB(残差)</v>
      </c>
      <c r="BB1040" s="52">
        <f t="shared" si="47"/>
        <v>0.54900000000000004</v>
      </c>
      <c r="BD1040" s="52" t="str">
        <f>IF(参照!L1040="","",参照!L1040)</f>
        <v/>
      </c>
    </row>
    <row r="1041" spans="47:56">
      <c r="AU1041" s="52" t="str">
        <f>IF(参照!A1041="","",参照!A1041)</f>
        <v/>
      </c>
      <c r="AV1041" s="52" t="str">
        <f>IF(参照!B1041="","",参照!B1041)</f>
        <v/>
      </c>
      <c r="AW1041" s="52" t="str">
        <f>IF(参照!C1041="","",参照!C1041)</f>
        <v/>
      </c>
      <c r="AX1041" s="52" t="str">
        <f>IF(参照!D1041="","",参照!D1041)</f>
        <v>(参考値)事業者全体</v>
      </c>
      <c r="AY1041" s="52">
        <f>IF(参照!E1041="","",参照!E1041)</f>
        <v>5.6800000000000004E-4</v>
      </c>
      <c r="AZ1041" s="52" t="str">
        <f>IF(参照!F1041="","",参照!F1041)</f>
        <v>スターティア(株)</v>
      </c>
      <c r="BA1041" s="52" t="str">
        <f>IF(参照!G1041="","",参照!G1041)</f>
        <v>スターティア(株)_(参考値)事業者全体</v>
      </c>
      <c r="BB1041" s="52">
        <f t="shared" si="47"/>
        <v>0.56800000000000006</v>
      </c>
      <c r="BD1041" s="52" t="str">
        <f>IF(参照!L1041="","",参照!L1041)</f>
        <v/>
      </c>
    </row>
    <row r="1042" spans="47:56">
      <c r="AU1042" s="52" t="str">
        <f>IF(参照!A1042="","",参照!A1042)</f>
        <v>A0690</v>
      </c>
      <c r="AV1042" s="52" t="str">
        <f>IF(参照!B1042="","",参照!B1042)</f>
        <v>東広島スマートエネルギー(株)</v>
      </c>
      <c r="AW1042" s="52">
        <f>IF(参照!C1042="","",参照!C1042)</f>
        <v>5.6899999999999995E-4</v>
      </c>
      <c r="AX1042" s="52" t="str">
        <f>IF(参照!D1042="","",参照!D1042)</f>
        <v/>
      </c>
      <c r="AY1042" s="52">
        <f>IF(参照!E1042="","",参照!E1042)</f>
        <v>4.44E-4</v>
      </c>
      <c r="AZ1042" s="52" t="str">
        <f>IF(参照!F1042="","",参照!F1042)</f>
        <v>東広島スマートエネルギー(株)</v>
      </c>
      <c r="BA1042" s="52" t="str">
        <f>IF(参照!G1042="","",参照!G1042)</f>
        <v>東広島スマートエネルギー(株)_</v>
      </c>
      <c r="BB1042" s="52">
        <f t="shared" si="47"/>
        <v>0.44400000000000001</v>
      </c>
      <c r="BD1042" s="52" t="str">
        <f>IF(参照!L1042="","",参照!L1042)</f>
        <v/>
      </c>
    </row>
    <row r="1043" spans="47:56">
      <c r="AU1043" s="52" t="str">
        <f>IF(参照!A1043="","",参照!A1043)</f>
        <v>A0692</v>
      </c>
      <c r="AV1043" s="52" t="str">
        <f>IF(参照!B1043="","",参照!B1043)</f>
        <v>旭化成(株)</v>
      </c>
      <c r="AW1043" s="52">
        <f>IF(参照!C1043="","",参照!C1043)</f>
        <v>4.7699999999999999E-4</v>
      </c>
      <c r="AX1043" s="52" t="str">
        <f>IF(参照!D1043="","",参照!D1043)</f>
        <v>メニューA</v>
      </c>
      <c r="AY1043" s="52">
        <f>IF(参照!E1043="","",参照!E1043)</f>
        <v>3.1500000000000001E-4</v>
      </c>
      <c r="AZ1043" s="52" t="str">
        <f>IF(参照!F1043="","",参照!F1043)</f>
        <v>旭化成(株)</v>
      </c>
      <c r="BA1043" s="52" t="str">
        <f>IF(参照!G1043="","",参照!G1043)</f>
        <v>旭化成(株)_メニューA</v>
      </c>
      <c r="BB1043" s="52">
        <f t="shared" si="47"/>
        <v>0.315</v>
      </c>
      <c r="BD1043" s="52" t="str">
        <f>IF(参照!L1043="","",参照!L1043)</f>
        <v/>
      </c>
    </row>
    <row r="1044" spans="47:56">
      <c r="AU1044" s="52" t="str">
        <f>IF(参照!A1044="","",参照!A1044)</f>
        <v/>
      </c>
      <c r="AV1044" s="52" t="str">
        <f>IF(参照!B1044="","",参照!B1044)</f>
        <v/>
      </c>
      <c r="AW1044" s="52" t="str">
        <f>IF(参照!C1044="","",参照!C1044)</f>
        <v/>
      </c>
      <c r="AX1044" s="52" t="str">
        <f>IF(参照!D1044="","",参照!D1044)</f>
        <v>メニューB</v>
      </c>
      <c r="AY1044" s="52">
        <f>IF(参照!E1044="","",参照!E1044)</f>
        <v>4.0500000000000003E-4</v>
      </c>
      <c r="AZ1044" s="52" t="str">
        <f>IF(参照!F1044="","",参照!F1044)</f>
        <v>旭化成(株)</v>
      </c>
      <c r="BA1044" s="52" t="str">
        <f>IF(参照!G1044="","",参照!G1044)</f>
        <v>旭化成(株)_メニューB</v>
      </c>
      <c r="BB1044" s="52">
        <f t="shared" si="47"/>
        <v>0.40500000000000003</v>
      </c>
      <c r="BD1044" s="52" t="str">
        <f>IF(参照!L1044="","",参照!L1044)</f>
        <v/>
      </c>
    </row>
    <row r="1045" spans="47:56">
      <c r="AU1045" s="52" t="str">
        <f>IF(参照!A1045="","",参照!A1045)</f>
        <v/>
      </c>
      <c r="AV1045" s="52" t="str">
        <f>IF(参照!B1045="","",参照!B1045)</f>
        <v/>
      </c>
      <c r="AW1045" s="52" t="str">
        <f>IF(参照!C1045="","",参照!C1045)</f>
        <v/>
      </c>
      <c r="AX1045" s="52" t="str">
        <f>IF(参照!D1045="","",参照!D1045)</f>
        <v>メニューC</v>
      </c>
      <c r="AY1045" s="52">
        <f>IF(参照!E1045="","",参照!E1045)</f>
        <v>4.1099999999999996E-4</v>
      </c>
      <c r="AZ1045" s="52" t="str">
        <f>IF(参照!F1045="","",参照!F1045)</f>
        <v>旭化成(株)</v>
      </c>
      <c r="BA1045" s="52" t="str">
        <f>IF(参照!G1045="","",参照!G1045)</f>
        <v>旭化成(株)_メニューC</v>
      </c>
      <c r="BB1045" s="52">
        <f t="shared" si="47"/>
        <v>0.41099999999999998</v>
      </c>
      <c r="BD1045" s="52" t="str">
        <f>IF(参照!L1045="","",参照!L1045)</f>
        <v/>
      </c>
    </row>
    <row r="1046" spans="47:56">
      <c r="AU1046" s="52" t="str">
        <f>IF(参照!A1046="","",参照!A1046)</f>
        <v/>
      </c>
      <c r="AV1046" s="52" t="str">
        <f>IF(参照!B1046="","",参照!B1046)</f>
        <v/>
      </c>
      <c r="AW1046" s="52" t="str">
        <f>IF(参照!C1046="","",参照!C1046)</f>
        <v/>
      </c>
      <c r="AX1046" s="52" t="str">
        <f>IF(参照!D1046="","",参照!D1046)</f>
        <v>メニューD</v>
      </c>
      <c r="AY1046" s="52">
        <f>IF(参照!E1046="","",参照!E1046)</f>
        <v>3.4599999999999995E-4</v>
      </c>
      <c r="AZ1046" s="52" t="str">
        <f>IF(参照!F1046="","",参照!F1046)</f>
        <v>旭化成(株)</v>
      </c>
      <c r="BA1046" s="52" t="str">
        <f>IF(参照!G1046="","",参照!G1046)</f>
        <v>旭化成(株)_メニューD</v>
      </c>
      <c r="BB1046" s="52">
        <f t="shared" si="47"/>
        <v>0.34599999999999997</v>
      </c>
      <c r="BD1046" s="52" t="str">
        <f>IF(参照!L1046="","",参照!L1046)</f>
        <v/>
      </c>
    </row>
    <row r="1047" spans="47:56">
      <c r="AU1047" s="52" t="str">
        <f>IF(参照!A1047="","",参照!A1047)</f>
        <v/>
      </c>
      <c r="AV1047" s="52" t="str">
        <f>IF(参照!B1047="","",参照!B1047)</f>
        <v/>
      </c>
      <c r="AW1047" s="52" t="str">
        <f>IF(参照!C1047="","",参照!C1047)</f>
        <v/>
      </c>
      <c r="AX1047" s="52" t="str">
        <f>IF(参照!D1047="","",参照!D1047)</f>
        <v>メニューE</v>
      </c>
      <c r="AY1047" s="52">
        <f>IF(参照!E1047="","",参照!E1047)</f>
        <v>3.5299999999999996E-4</v>
      </c>
      <c r="AZ1047" s="52" t="str">
        <f>IF(参照!F1047="","",参照!F1047)</f>
        <v>旭化成(株)</v>
      </c>
      <c r="BA1047" s="52" t="str">
        <f>IF(参照!G1047="","",参照!G1047)</f>
        <v>旭化成(株)_メニューE</v>
      </c>
      <c r="BB1047" s="52">
        <f t="shared" si="47"/>
        <v>0.35299999999999998</v>
      </c>
      <c r="BD1047" s="52" t="str">
        <f>IF(参照!L1047="","",参照!L1047)</f>
        <v/>
      </c>
    </row>
    <row r="1048" spans="47:56">
      <c r="AU1048" s="52" t="str">
        <f>IF(参照!A1048="","",参照!A1048)</f>
        <v/>
      </c>
      <c r="AV1048" s="52" t="str">
        <f>IF(参照!B1048="","",参照!B1048)</f>
        <v/>
      </c>
      <c r="AW1048" s="52" t="str">
        <f>IF(参照!C1048="","",参照!C1048)</f>
        <v/>
      </c>
      <c r="AX1048" s="52" t="str">
        <f>IF(参照!D1048="","",参照!D1048)</f>
        <v>メニューF</v>
      </c>
      <c r="AY1048" s="52">
        <f>IF(参照!E1048="","",参照!E1048)</f>
        <v>0</v>
      </c>
      <c r="AZ1048" s="52" t="str">
        <f>IF(参照!F1048="","",参照!F1048)</f>
        <v>旭化成(株)</v>
      </c>
      <c r="BA1048" s="52" t="str">
        <f>IF(参照!G1048="","",参照!G1048)</f>
        <v>旭化成(株)_メニューF</v>
      </c>
      <c r="BB1048" s="52">
        <f t="shared" si="47"/>
        <v>0</v>
      </c>
      <c r="BD1048" s="52" t="str">
        <f>IF(参照!L1048="","",参照!L1048)</f>
        <v/>
      </c>
    </row>
    <row r="1049" spans="47:56">
      <c r="AU1049" s="52" t="str">
        <f>IF(参照!A1049="","",参照!A1049)</f>
        <v/>
      </c>
      <c r="AV1049" s="52" t="str">
        <f>IF(参照!B1049="","",参照!B1049)</f>
        <v/>
      </c>
      <c r="AW1049" s="52" t="str">
        <f>IF(参照!C1049="","",参照!C1049)</f>
        <v/>
      </c>
      <c r="AX1049" s="52" t="str">
        <f>IF(参照!D1049="","",参照!D1049)</f>
        <v>(参考値)事業者全体</v>
      </c>
      <c r="AY1049" s="52">
        <f>IF(参照!E1049="","",参照!E1049)</f>
        <v>5.0699999999999996E-4</v>
      </c>
      <c r="AZ1049" s="52" t="str">
        <f>IF(参照!F1049="","",参照!F1049)</f>
        <v>旭化成(株)</v>
      </c>
      <c r="BA1049" s="52" t="str">
        <f>IF(参照!G1049="","",参照!G1049)</f>
        <v>旭化成(株)_(参考値)事業者全体</v>
      </c>
      <c r="BB1049" s="52">
        <f t="shared" si="47"/>
        <v>0.50700000000000001</v>
      </c>
      <c r="BD1049" s="52" t="str">
        <f>IF(参照!L1049="","",参照!L1049)</f>
        <v/>
      </c>
    </row>
    <row r="1050" spans="47:56">
      <c r="AU1050" s="52" t="str">
        <f>IF(参照!A1050="","",参照!A1050)</f>
        <v>A0693</v>
      </c>
      <c r="AV1050" s="52" t="str">
        <f>IF(参照!B1050="","",参照!B1050)</f>
        <v>京和ガス(株)</v>
      </c>
      <c r="AW1050" s="52">
        <f>IF(参照!C1050="","",参照!C1050)</f>
        <v>5.1500000000000005E-4</v>
      </c>
      <c r="AX1050" s="52" t="str">
        <f>IF(参照!D1050="","",参照!D1050)</f>
        <v/>
      </c>
      <c r="AY1050" s="52">
        <f>IF(参照!E1050="","",参照!E1050)</f>
        <v>4.5899999999999999E-4</v>
      </c>
      <c r="AZ1050" s="52" t="str">
        <f>IF(参照!F1050="","",参照!F1050)</f>
        <v>京和ガス(株)</v>
      </c>
      <c r="BA1050" s="52" t="str">
        <f>IF(参照!G1050="","",参照!G1050)</f>
        <v>京和ガス(株)_</v>
      </c>
      <c r="BB1050" s="52">
        <f t="shared" si="47"/>
        <v>0.45899999999999996</v>
      </c>
      <c r="BD1050" s="52" t="str">
        <f>IF(参照!L1050="","",参照!L1050)</f>
        <v/>
      </c>
    </row>
    <row r="1051" spans="47:56">
      <c r="AU1051" s="52" t="str">
        <f>IF(参照!A1051="","",参照!A1051)</f>
        <v>A0696</v>
      </c>
      <c r="AV1051" s="52" t="str">
        <f>IF(参照!B1051="","",参照!B1051)</f>
        <v>(株)岡崎建材</v>
      </c>
      <c r="AW1051" s="52">
        <f>IF(参照!C1051="","",参照!C1051)</f>
        <v>4.9299999999999995E-4</v>
      </c>
      <c r="AX1051" s="52" t="str">
        <f>IF(参照!D1051="","",参照!D1051)</f>
        <v/>
      </c>
      <c r="AY1051" s="52">
        <f>IF(参照!E1051="","",参照!E1051)</f>
        <v>4.37E-4</v>
      </c>
      <c r="AZ1051" s="52" t="str">
        <f>IF(参照!F1051="","",参照!F1051)</f>
        <v>(株)岡崎建材</v>
      </c>
      <c r="BA1051" s="52" t="str">
        <f>IF(参照!G1051="","",参照!G1051)</f>
        <v>(株)岡崎建材_</v>
      </c>
      <c r="BB1051" s="52">
        <f t="shared" si="47"/>
        <v>0.437</v>
      </c>
      <c r="BD1051" s="52" t="str">
        <f>IF(参照!L1051="","",参照!L1051)</f>
        <v/>
      </c>
    </row>
    <row r="1052" spans="47:56">
      <c r="AU1052" s="52" t="str">
        <f>IF(参照!A1052="","",参照!A1052)</f>
        <v>A0698</v>
      </c>
      <c r="AV1052" s="52" t="str">
        <f>IF(参照!B1052="","",参照!B1052)</f>
        <v>(株)エフオン</v>
      </c>
      <c r="AW1052" s="52" t="str">
        <f>IF(参照!C1052="","",参照!C1052)</f>
        <v>0.000453※</v>
      </c>
      <c r="AX1052" s="52" t="str">
        <f>IF(参照!D1052="","",参照!D1052)</f>
        <v>メニューA</v>
      </c>
      <c r="AY1052" s="52">
        <f>IF(参照!E1052="","",参照!E1052)</f>
        <v>0</v>
      </c>
      <c r="AZ1052" s="52" t="str">
        <f>IF(参照!F1052="","",参照!F1052)</f>
        <v>(株)エフオン</v>
      </c>
      <c r="BA1052" s="52" t="str">
        <f>IF(参照!G1052="","",参照!G1052)</f>
        <v>(株)エフオン_メニューA</v>
      </c>
      <c r="BB1052" s="52">
        <f t="shared" si="47"/>
        <v>0</v>
      </c>
      <c r="BD1052" s="52" t="str">
        <f>IF(参照!L1052="","",参照!L1052)</f>
        <v/>
      </c>
    </row>
    <row r="1053" spans="47:56">
      <c r="AU1053" s="52" t="str">
        <f>IF(参照!A1053="","",参照!A1053)</f>
        <v/>
      </c>
      <c r="AV1053" s="52" t="str">
        <f>IF(参照!B1053="","",参照!B1053)</f>
        <v/>
      </c>
      <c r="AW1053" s="52" t="str">
        <f>IF(参照!C1053="","",参照!C1053)</f>
        <v/>
      </c>
      <c r="AX1053" s="52" t="str">
        <f>IF(参照!D1053="","",参照!D1053)</f>
        <v>メニューB</v>
      </c>
      <c r="AY1053" s="52">
        <f>IF(参照!E1053="","",参照!E1053)</f>
        <v>2.4699999999999999E-4</v>
      </c>
      <c r="AZ1053" s="52" t="str">
        <f>IF(参照!F1053="","",参照!F1053)</f>
        <v>(株)エフオン</v>
      </c>
      <c r="BA1053" s="52" t="str">
        <f>IF(参照!G1053="","",参照!G1053)</f>
        <v>(株)エフオン_メニューB</v>
      </c>
      <c r="BB1053" s="52">
        <f t="shared" si="47"/>
        <v>0.247</v>
      </c>
      <c r="BD1053" s="52" t="str">
        <f>IF(参照!L1053="","",参照!L1053)</f>
        <v/>
      </c>
    </row>
    <row r="1054" spans="47:56">
      <c r="AU1054" s="52" t="str">
        <f>IF(参照!A1054="","",参照!A1054)</f>
        <v/>
      </c>
      <c r="AV1054" s="52" t="str">
        <f>IF(参照!B1054="","",参照!B1054)</f>
        <v/>
      </c>
      <c r="AW1054" s="52" t="str">
        <f>IF(参照!C1054="","",参照!C1054)</f>
        <v/>
      </c>
      <c r="AX1054" s="52" t="str">
        <f>IF(参照!D1054="","",参照!D1054)</f>
        <v>メニューC</v>
      </c>
      <c r="AY1054" s="52">
        <f>IF(参照!E1054="","",参照!E1054)</f>
        <v>2.9499999999999996E-4</v>
      </c>
      <c r="AZ1054" s="52" t="str">
        <f>IF(参照!F1054="","",参照!F1054)</f>
        <v>(株)エフオン</v>
      </c>
      <c r="BA1054" s="52" t="str">
        <f>IF(参照!G1054="","",参照!G1054)</f>
        <v>(株)エフオン_メニューC</v>
      </c>
      <c r="BB1054" s="52">
        <f t="shared" si="47"/>
        <v>0.29499999999999998</v>
      </c>
      <c r="BD1054" s="52" t="str">
        <f>IF(参照!L1054="","",参照!L1054)</f>
        <v/>
      </c>
    </row>
    <row r="1055" spans="47:56">
      <c r="AU1055" s="52" t="str">
        <f>IF(参照!A1055="","",参照!A1055)</f>
        <v/>
      </c>
      <c r="AV1055" s="52" t="str">
        <f>IF(参照!B1055="","",参照!B1055)</f>
        <v/>
      </c>
      <c r="AW1055" s="52" t="str">
        <f>IF(参照!C1055="","",参照!C1055)</f>
        <v/>
      </c>
      <c r="AX1055" s="52" t="str">
        <f>IF(参照!D1055="","",参照!D1055)</f>
        <v>メニューD</v>
      </c>
      <c r="AY1055" s="52">
        <f>IF(参照!E1055="","",参照!E1055)</f>
        <v>3.0899999999999998E-4</v>
      </c>
      <c r="AZ1055" s="52" t="str">
        <f>IF(参照!F1055="","",参照!F1055)</f>
        <v>(株)エフオン</v>
      </c>
      <c r="BA1055" s="52" t="str">
        <f>IF(参照!G1055="","",参照!G1055)</f>
        <v>(株)エフオン_メニューD</v>
      </c>
      <c r="BB1055" s="52">
        <f t="shared" si="47"/>
        <v>0.309</v>
      </c>
      <c r="BD1055" s="52" t="str">
        <f>IF(参照!L1055="","",参照!L1055)</f>
        <v/>
      </c>
    </row>
    <row r="1056" spans="47:56">
      <c r="AU1056" s="52" t="str">
        <f>IF(参照!A1056="","",参照!A1056)</f>
        <v/>
      </c>
      <c r="AV1056" s="52" t="str">
        <f>IF(参照!B1056="","",参照!B1056)</f>
        <v/>
      </c>
      <c r="AW1056" s="52" t="str">
        <f>IF(参照!C1056="","",参照!C1056)</f>
        <v/>
      </c>
      <c r="AX1056" s="52" t="str">
        <f>IF(参照!D1056="","",参照!D1056)</f>
        <v>メニューE</v>
      </c>
      <c r="AY1056" s="52">
        <f>IF(参照!E1056="","",参照!E1056)</f>
        <v>3.3100000000000002E-4</v>
      </c>
      <c r="AZ1056" s="52" t="str">
        <f>IF(参照!F1056="","",参照!F1056)</f>
        <v>(株)エフオン</v>
      </c>
      <c r="BA1056" s="52" t="str">
        <f>IF(参照!G1056="","",参照!G1056)</f>
        <v>(株)エフオン_メニューE</v>
      </c>
      <c r="BB1056" s="52">
        <f t="shared" si="47"/>
        <v>0.33100000000000002</v>
      </c>
      <c r="BD1056" s="52" t="str">
        <f>IF(参照!L1056="","",参照!L1056)</f>
        <v/>
      </c>
    </row>
    <row r="1057" spans="47:56">
      <c r="AU1057" s="52" t="str">
        <f>IF(参照!A1057="","",参照!A1057)</f>
        <v/>
      </c>
      <c r="AV1057" s="52" t="str">
        <f>IF(参照!B1057="","",参照!B1057)</f>
        <v/>
      </c>
      <c r="AW1057" s="52" t="str">
        <f>IF(参照!C1057="","",参照!C1057)</f>
        <v/>
      </c>
      <c r="AX1057" s="52" t="str">
        <f>IF(参照!D1057="","",参照!D1057)</f>
        <v>メニューF</v>
      </c>
      <c r="AY1057" s="52">
        <f>IF(参照!E1057="","",参照!E1057)</f>
        <v>3.3500000000000001E-4</v>
      </c>
      <c r="AZ1057" s="52" t="str">
        <f>IF(参照!F1057="","",参照!F1057)</f>
        <v>(株)エフオン</v>
      </c>
      <c r="BA1057" s="52" t="str">
        <f>IF(参照!G1057="","",参照!G1057)</f>
        <v>(株)エフオン_メニューF</v>
      </c>
      <c r="BB1057" s="52">
        <f t="shared" si="47"/>
        <v>0.33500000000000002</v>
      </c>
      <c r="BD1057" s="52" t="str">
        <f>IF(参照!L1057="","",参照!L1057)</f>
        <v/>
      </c>
    </row>
    <row r="1058" spans="47:56">
      <c r="AU1058" s="52" t="str">
        <f>IF(参照!A1058="","",参照!A1058)</f>
        <v/>
      </c>
      <c r="AV1058" s="52" t="str">
        <f>IF(参照!B1058="","",参照!B1058)</f>
        <v/>
      </c>
      <c r="AW1058" s="52" t="str">
        <f>IF(参照!C1058="","",参照!C1058)</f>
        <v/>
      </c>
      <c r="AX1058" s="52" t="str">
        <f>IF(参照!D1058="","",参照!D1058)</f>
        <v>(参考値)事業者全体</v>
      </c>
      <c r="AY1058" s="52">
        <f>IF(参照!E1058="","",参照!E1058)</f>
        <v>4.1599999999999997E-4</v>
      </c>
      <c r="AZ1058" s="52" t="str">
        <f>IF(参照!F1058="","",参照!F1058)</f>
        <v>(株)エフオン</v>
      </c>
      <c r="BA1058" s="52" t="str">
        <f>IF(参照!G1058="","",参照!G1058)</f>
        <v>(株)エフオン_(参考値)事業者全体</v>
      </c>
      <c r="BB1058" s="52">
        <f t="shared" si="47"/>
        <v>0.41599999999999998</v>
      </c>
      <c r="BD1058" s="52" t="str">
        <f>IF(参照!L1058="","",参照!L1058)</f>
        <v/>
      </c>
    </row>
    <row r="1059" spans="47:56">
      <c r="AU1059" s="52" t="str">
        <f>IF(参照!A1059="","",参照!A1059)</f>
        <v>A0699</v>
      </c>
      <c r="AV1059" s="52" t="str">
        <f>IF(参照!B1059="","",参照!B1059)</f>
        <v>(株)岡崎さくら電力</v>
      </c>
      <c r="AW1059" s="52">
        <f>IF(参照!C1059="","",参照!C1059)</f>
        <v>1.85E-4</v>
      </c>
      <c r="AX1059" s="52" t="str">
        <f>IF(参照!D1059="","",参照!D1059)</f>
        <v/>
      </c>
      <c r="AY1059" s="52">
        <f>IF(参照!E1059="","",参照!E1059)</f>
        <v>3.1700000000000001E-4</v>
      </c>
      <c r="AZ1059" s="52" t="str">
        <f>IF(参照!F1059="","",参照!F1059)</f>
        <v>(株)岡崎さくら電力</v>
      </c>
      <c r="BA1059" s="52" t="str">
        <f>IF(参照!G1059="","",参照!G1059)</f>
        <v>(株)岡崎さくら電力_</v>
      </c>
      <c r="BB1059" s="52">
        <f t="shared" si="47"/>
        <v>0.317</v>
      </c>
      <c r="BD1059" s="52" t="str">
        <f>IF(参照!L1059="","",参照!L1059)</f>
        <v/>
      </c>
    </row>
    <row r="1060" spans="47:56">
      <c r="AU1060" s="52" t="str">
        <f>IF(参照!A1060="","",参照!A1060)</f>
        <v>A0702</v>
      </c>
      <c r="AV1060" s="52" t="str">
        <f>IF(参照!B1060="","",参照!B1060)</f>
        <v>旭マルヰガス(株)</v>
      </c>
      <c r="AW1060" s="52">
        <f>IF(参照!C1060="","",参照!C1060)</f>
        <v>5.1599999999999997E-4</v>
      </c>
      <c r="AX1060" s="52" t="str">
        <f>IF(参照!D1060="","",参照!D1060)</f>
        <v/>
      </c>
      <c r="AY1060" s="52">
        <f>IF(参照!E1060="","",参照!E1060)</f>
        <v>5.6099999999999998E-4</v>
      </c>
      <c r="AZ1060" s="52" t="str">
        <f>IF(参照!F1060="","",参照!F1060)</f>
        <v>旭マルヰガス(株)</v>
      </c>
      <c r="BA1060" s="52" t="str">
        <f>IF(参照!G1060="","",参照!G1060)</f>
        <v>旭マルヰガス(株)_</v>
      </c>
      <c r="BB1060" s="52">
        <f t="shared" si="47"/>
        <v>0.56099999999999994</v>
      </c>
      <c r="BD1060" s="52" t="str">
        <f>IF(参照!L1060="","",参照!L1060)</f>
        <v/>
      </c>
    </row>
    <row r="1061" spans="47:56">
      <c r="AU1061" s="52" t="str">
        <f>IF(参照!A1061="","",参照!A1061)</f>
        <v>A0703</v>
      </c>
      <c r="AV1061" s="52" t="str">
        <f>IF(参照!B1061="","",参照!B1061)</f>
        <v>ＪＲＥトレーディング(株)</v>
      </c>
      <c r="AW1061" s="52" t="str">
        <f>IF(参照!C1061="","",参照!C1061)</f>
        <v>0.000453※</v>
      </c>
      <c r="AX1061" s="52" t="str">
        <f>IF(参照!D1061="","",参照!D1061)</f>
        <v/>
      </c>
      <c r="AY1061" s="52">
        <f>IF(参照!E1061="","",参照!E1061)</f>
        <v>7.0899999999999999E-4</v>
      </c>
      <c r="AZ1061" s="52" t="str">
        <f>IF(参照!F1061="","",参照!F1061)</f>
        <v>ＪＲＥトレーディング(株)</v>
      </c>
      <c r="BA1061" s="52" t="str">
        <f>IF(参照!G1061="","",参照!G1061)</f>
        <v>ＪＲＥトレーディング(株)_</v>
      </c>
      <c r="BB1061" s="52">
        <f t="shared" si="47"/>
        <v>0.70899999999999996</v>
      </c>
      <c r="BD1061" s="52" t="str">
        <f>IF(参照!L1061="","",参照!L1061)</f>
        <v/>
      </c>
    </row>
    <row r="1062" spans="47:56">
      <c r="AU1062" s="52" t="str">
        <f>IF(参照!A1062="","",参照!A1062)</f>
        <v>A0704</v>
      </c>
      <c r="AV1062" s="52" t="str">
        <f>IF(参照!B1062="","",参照!B1062)</f>
        <v>Ｃａｓｔｌｅｔｏｎ　Ｃｏｍｍｏｄｉｔｉｅｓ　Ｊａｐａｎ合同会社</v>
      </c>
      <c r="AW1062" s="52">
        <f>IF(参照!C1062="","",参照!C1062)</f>
        <v>2.05E-4</v>
      </c>
      <c r="AX1062" s="52" t="str">
        <f>IF(参照!D1062="","",参照!D1062)</f>
        <v/>
      </c>
      <c r="AY1062" s="52">
        <f>IF(参照!E1062="","",参照!E1062)</f>
        <v>1.4899999999999999E-4</v>
      </c>
      <c r="AZ1062" s="52" t="str">
        <f>IF(参照!F1062="","",参照!F1062)</f>
        <v>Ｃａｓｔｌｅｔｏｎ　Ｃｏｍｍｏｄｉｔｉｅｓ　Ｊａｐａｎ合同会社</v>
      </c>
      <c r="BA1062" s="52" t="str">
        <f>IF(参照!G1062="","",参照!G1062)</f>
        <v>Ｃａｓｔｌｅｔｏｎ　Ｃｏｍｍｏｄｉｔｉｅｓ　Ｊａｐａｎ合同会社_</v>
      </c>
      <c r="BB1062" s="52">
        <f t="shared" si="47"/>
        <v>0.14899999999999999</v>
      </c>
      <c r="BD1062" s="52" t="str">
        <f>IF(参照!L1062="","",参照!L1062)</f>
        <v/>
      </c>
    </row>
    <row r="1063" spans="47:56">
      <c r="AU1063" s="52" t="str">
        <f>IF(参照!A1063="","",参照!A1063)</f>
        <v>A0705</v>
      </c>
      <c r="AV1063" s="52" t="str">
        <f>IF(参照!B1063="","",参照!B1063)</f>
        <v>神戸電力(株)</v>
      </c>
      <c r="AW1063" s="52">
        <f>IF(参照!C1063="","",参照!C1063)</f>
        <v>6.1799999999999995E-4</v>
      </c>
      <c r="AX1063" s="52" t="str">
        <f>IF(参照!D1063="","",参照!D1063)</f>
        <v/>
      </c>
      <c r="AY1063" s="52">
        <f>IF(参照!E1063="","",参照!E1063)</f>
        <v>6.9200000000000002E-4</v>
      </c>
      <c r="AZ1063" s="52" t="str">
        <f>IF(参照!F1063="","",参照!F1063)</f>
        <v>神戸電力(株)</v>
      </c>
      <c r="BA1063" s="52" t="str">
        <f>IF(参照!G1063="","",参照!G1063)</f>
        <v>神戸電力(株)_</v>
      </c>
      <c r="BB1063" s="52">
        <f t="shared" si="47"/>
        <v>0.69200000000000006</v>
      </c>
      <c r="BD1063" s="52" t="str">
        <f>IF(参照!L1063="","",参照!L1063)</f>
        <v/>
      </c>
    </row>
    <row r="1064" spans="47:56">
      <c r="AU1064" s="52" t="str">
        <f>IF(参照!A1064="","",参照!A1064)</f>
        <v>A0708</v>
      </c>
      <c r="AV1064" s="52" t="str">
        <f>IF(参照!B1064="","",参照!B1064)</f>
        <v>エア・ウォーター・ライフソリューション(株)(旧：エア・ウォーター北海道(株))</v>
      </c>
      <c r="AW1064" s="52">
        <f>IF(参照!C1064="","",参照!C1064)</f>
        <v>6.0300000000000002E-4</v>
      </c>
      <c r="AX1064" s="52" t="str">
        <f>IF(参照!D1064="","",参照!D1064)</f>
        <v/>
      </c>
      <c r="AY1064" s="52">
        <f>IF(参照!E1064="","",参照!E1064)</f>
        <v>5.4699999999999996E-4</v>
      </c>
      <c r="AZ1064" s="52" t="str">
        <f>IF(参照!F1064="","",参照!F1064)</f>
        <v>エア・ウォーター・ライフソリューション(株)(旧：エア・ウォーター北海道(株))</v>
      </c>
      <c r="BA1064" s="52" t="str">
        <f>IF(参照!G1064="","",参照!G1064)</f>
        <v>エア・ウォーター・ライフソリューション(株)(旧：エア・ウォーター北海道(株))_</v>
      </c>
      <c r="BB1064" s="52">
        <f t="shared" si="47"/>
        <v>0.54699999999999993</v>
      </c>
      <c r="BD1064" s="52" t="str">
        <f>IF(参照!L1064="","",参照!L1064)</f>
        <v/>
      </c>
    </row>
    <row r="1065" spans="47:56">
      <c r="AU1065" s="52" t="str">
        <f>IF(参照!A1065="","",参照!A1065)</f>
        <v>A0709</v>
      </c>
      <c r="AV1065" s="52" t="str">
        <f>IF(参照!B1065="","",参照!B1065)</f>
        <v>生活協同組合ひろしま</v>
      </c>
      <c r="AW1065" s="52">
        <f>IF(参照!C1065="","",参照!C1065)</f>
        <v>3.6699999999999998E-4</v>
      </c>
      <c r="AX1065" s="52" t="str">
        <f>IF(参照!D1065="","",参照!D1065)</f>
        <v>メニューA</v>
      </c>
      <c r="AY1065" s="52">
        <f>IF(参照!E1065="","",参照!E1065)</f>
        <v>3.5100000000000002E-4</v>
      </c>
      <c r="AZ1065" s="52" t="str">
        <f>IF(参照!F1065="","",参照!F1065)</f>
        <v>生活協同組合ひろしま</v>
      </c>
      <c r="BA1065" s="52" t="str">
        <f>IF(参照!G1065="","",参照!G1065)</f>
        <v>生活協同組合ひろしま_メニューA</v>
      </c>
      <c r="BB1065" s="52">
        <f t="shared" si="47"/>
        <v>0.35100000000000003</v>
      </c>
      <c r="BD1065" s="52" t="str">
        <f>IF(参照!L1065="","",参照!L1065)</f>
        <v/>
      </c>
    </row>
    <row r="1066" spans="47:56">
      <c r="AU1066" s="52" t="str">
        <f>IF(参照!A1066="","",参照!A1066)</f>
        <v/>
      </c>
      <c r="AV1066" s="52" t="str">
        <f>IF(参照!B1066="","",参照!B1066)</f>
        <v/>
      </c>
      <c r="AW1066" s="52" t="str">
        <f>IF(参照!C1066="","",参照!C1066)</f>
        <v/>
      </c>
      <c r="AX1066" s="52" t="str">
        <f>IF(参照!D1066="","",参照!D1066)</f>
        <v>メニューB(残差)</v>
      </c>
      <c r="AY1066" s="52">
        <f>IF(参照!E1066="","",参照!E1066)</f>
        <v>3.21E-4</v>
      </c>
      <c r="AZ1066" s="52" t="str">
        <f>IF(参照!F1066="","",参照!F1066)</f>
        <v>生活協同組合ひろしま</v>
      </c>
      <c r="BA1066" s="52" t="str">
        <f>IF(参照!G1066="","",参照!G1066)</f>
        <v>生活協同組合ひろしま_メニューB(残差)</v>
      </c>
      <c r="BB1066" s="52">
        <f t="shared" si="47"/>
        <v>0.32100000000000001</v>
      </c>
      <c r="BD1066" s="52" t="str">
        <f>IF(参照!L1066="","",参照!L1066)</f>
        <v/>
      </c>
    </row>
    <row r="1067" spans="47:56">
      <c r="AU1067" s="52" t="str">
        <f>IF(参照!A1067="","",参照!A1067)</f>
        <v/>
      </c>
      <c r="AV1067" s="52" t="str">
        <f>IF(参照!B1067="","",参照!B1067)</f>
        <v/>
      </c>
      <c r="AW1067" s="52" t="str">
        <f>IF(参照!C1067="","",参照!C1067)</f>
        <v/>
      </c>
      <c r="AX1067" s="52" t="str">
        <f>IF(参照!D1067="","",参照!D1067)</f>
        <v>(参考値)事業者全体</v>
      </c>
      <c r="AY1067" s="52">
        <f>IF(参照!E1067="","",参照!E1067)</f>
        <v>3.4200000000000002E-4</v>
      </c>
      <c r="AZ1067" s="52" t="str">
        <f>IF(参照!F1067="","",参照!F1067)</f>
        <v>生活協同組合ひろしま</v>
      </c>
      <c r="BA1067" s="52" t="str">
        <f>IF(参照!G1067="","",参照!G1067)</f>
        <v>生活協同組合ひろしま_(参考値)事業者全体</v>
      </c>
      <c r="BB1067" s="52">
        <f t="shared" si="47"/>
        <v>0.34200000000000003</v>
      </c>
      <c r="BD1067" s="52" t="str">
        <f>IF(参照!L1067="","",参照!L1067)</f>
        <v/>
      </c>
    </row>
    <row r="1068" spans="47:56">
      <c r="AU1068" s="52" t="str">
        <f>IF(参照!A1068="","",参照!A1068)</f>
        <v>A0710</v>
      </c>
      <c r="AV1068" s="52" t="str">
        <f>IF(参照!B1068="","",参照!B1068)</f>
        <v>(株)京楽産業ホールディングス</v>
      </c>
      <c r="AW1068" s="52">
        <f>IF(参照!C1068="","",参照!C1068)</f>
        <v>4.8299999999999998E-4</v>
      </c>
      <c r="AX1068" s="52" t="str">
        <f>IF(参照!D1068="","",参照!D1068)</f>
        <v/>
      </c>
      <c r="AY1068" s="52">
        <f>IF(参照!E1068="","",参照!E1068)</f>
        <v>5.2999999999999998E-4</v>
      </c>
      <c r="AZ1068" s="52" t="str">
        <f>IF(参照!F1068="","",参照!F1068)</f>
        <v>(株)京楽産業ホールディングス</v>
      </c>
      <c r="BA1068" s="52" t="str">
        <f>IF(参照!G1068="","",参照!G1068)</f>
        <v>(株)京楽産業ホールディングス_</v>
      </c>
      <c r="BB1068" s="52">
        <f t="shared" si="47"/>
        <v>0.53</v>
      </c>
      <c r="BD1068" s="52" t="str">
        <f>IF(参照!L1068="","",参照!L1068)</f>
        <v/>
      </c>
    </row>
    <row r="1069" spans="47:56">
      <c r="AU1069" s="52" t="str">
        <f>IF(参照!A1069="","",参照!A1069)</f>
        <v>A0711</v>
      </c>
      <c r="AV1069" s="52" t="str">
        <f>IF(参照!B1069="","",参照!B1069)</f>
        <v>(株)ＲｅｎｏＬａｂｏ</v>
      </c>
      <c r="AW1069" s="52">
        <f>IF(参照!C1069="","",参照!C1069)</f>
        <v>5.1000000000000004E-4</v>
      </c>
      <c r="AX1069" s="52" t="str">
        <f>IF(参照!D1069="","",参照!D1069)</f>
        <v/>
      </c>
      <c r="AY1069" s="52">
        <f>IF(参照!E1069="","",参照!E1069)</f>
        <v>5.6300000000000002E-4</v>
      </c>
      <c r="AZ1069" s="52" t="str">
        <f>IF(参照!F1069="","",参照!F1069)</f>
        <v>(株)ＲｅｎｏＬａｂｏ</v>
      </c>
      <c r="BA1069" s="52" t="str">
        <f>IF(参照!G1069="","",参照!G1069)</f>
        <v>(株)ＲｅｎｏＬａｂｏ_</v>
      </c>
      <c r="BB1069" s="52">
        <f t="shared" si="47"/>
        <v>0.56300000000000006</v>
      </c>
      <c r="BD1069" s="52" t="str">
        <f>IF(参照!L1069="","",参照!L1069)</f>
        <v/>
      </c>
    </row>
    <row r="1070" spans="47:56">
      <c r="AU1070" s="52" t="str">
        <f>IF(参照!A1070="","",参照!A1070)</f>
        <v>A0712</v>
      </c>
      <c r="AV1070" s="52" t="str">
        <f>IF(参照!B1070="","",参照!B1070)</f>
        <v>アークエルテクノロジーズ(株)</v>
      </c>
      <c r="AW1070" s="52">
        <f>IF(参照!C1070="","",参照!C1070)</f>
        <v>5.13E-4</v>
      </c>
      <c r="AX1070" s="52" t="str">
        <f>IF(参照!D1070="","",参照!D1070)</f>
        <v/>
      </c>
      <c r="AY1070" s="52">
        <f>IF(参照!E1070="","",参照!E1070)</f>
        <v>0</v>
      </c>
      <c r="AZ1070" s="52" t="str">
        <f>IF(参照!F1070="","",参照!F1070)</f>
        <v>アークエルテクノロジーズ(株)</v>
      </c>
      <c r="BA1070" s="52" t="str">
        <f>IF(参照!G1070="","",参照!G1070)</f>
        <v>アークエルテクノロジーズ(株)_</v>
      </c>
      <c r="BB1070" s="52">
        <f t="shared" si="47"/>
        <v>0</v>
      </c>
      <c r="BD1070" s="52" t="str">
        <f>IF(参照!L1070="","",参照!L1070)</f>
        <v/>
      </c>
    </row>
    <row r="1071" spans="47:56">
      <c r="AU1071" s="52" t="str">
        <f>IF(参照!A1071="","",参照!A1071)</f>
        <v>A0713</v>
      </c>
      <c r="AV1071" s="52" t="str">
        <f>IF(参照!B1071="","",参照!B1071)</f>
        <v>弥富ガス協同組合</v>
      </c>
      <c r="AW1071" s="52">
        <f>IF(参照!C1071="","",参照!C1071)</f>
        <v>5.2500000000000008E-4</v>
      </c>
      <c r="AX1071" s="52" t="str">
        <f>IF(参照!D1071="","",参照!D1071)</f>
        <v/>
      </c>
      <c r="AY1071" s="52">
        <f>IF(参照!E1071="","",参照!E1071)</f>
        <v>5.6999999999999998E-4</v>
      </c>
      <c r="AZ1071" s="52" t="str">
        <f>IF(参照!F1071="","",参照!F1071)</f>
        <v>弥富ガス協同組合</v>
      </c>
      <c r="BA1071" s="52" t="str">
        <f>IF(参照!G1071="","",参照!G1071)</f>
        <v>弥富ガス協同組合_</v>
      </c>
      <c r="BB1071" s="52">
        <f t="shared" si="47"/>
        <v>0.56999999999999995</v>
      </c>
      <c r="BD1071" s="52" t="str">
        <f>IF(参照!L1071="","",参照!L1071)</f>
        <v/>
      </c>
    </row>
    <row r="1072" spans="47:56">
      <c r="AU1072" s="52" t="str">
        <f>IF(参照!A1072="","",参照!A1072)</f>
        <v>A0714</v>
      </c>
      <c r="AV1072" s="52" t="str">
        <f>IF(参照!B1072="","",参照!B1072)</f>
        <v>エルメック(株)</v>
      </c>
      <c r="AW1072" s="52">
        <f>IF(参照!C1072="","",参照!C1072)</f>
        <v>3.9100000000000002E-4</v>
      </c>
      <c r="AX1072" s="52" t="str">
        <f>IF(参照!D1072="","",参照!D1072)</f>
        <v/>
      </c>
      <c r="AY1072" s="52">
        <f>IF(参照!E1072="","",参照!E1072)</f>
        <v>3.3500000000000001E-4</v>
      </c>
      <c r="AZ1072" s="52" t="str">
        <f>IF(参照!F1072="","",参照!F1072)</f>
        <v>エルメック(株)</v>
      </c>
      <c r="BA1072" s="52" t="str">
        <f>IF(参照!G1072="","",参照!G1072)</f>
        <v>エルメック(株)_</v>
      </c>
      <c r="BB1072" s="52">
        <f t="shared" si="47"/>
        <v>0.33500000000000002</v>
      </c>
      <c r="BD1072" s="52" t="str">
        <f>IF(参照!L1072="","",参照!L1072)</f>
        <v/>
      </c>
    </row>
    <row r="1073" spans="47:56">
      <c r="AU1073" s="52" t="str">
        <f>IF(参照!A1073="","",参照!A1073)</f>
        <v>A0715</v>
      </c>
      <c r="AV1073" s="52" t="str">
        <f>IF(参照!B1073="","",参照!B1073)</f>
        <v>(株)オズエナジー</v>
      </c>
      <c r="AW1073" s="52">
        <f>IF(参照!C1073="","",参照!C1073)</f>
        <v>4.9600000000000002E-4</v>
      </c>
      <c r="AX1073" s="52" t="str">
        <f>IF(参照!D1073="","",参照!D1073)</f>
        <v/>
      </c>
      <c r="AY1073" s="52">
        <f>IF(参照!E1073="","",参照!E1073)</f>
        <v>5.4299999999999997E-4</v>
      </c>
      <c r="AZ1073" s="52" t="str">
        <f>IF(参照!F1073="","",参照!F1073)</f>
        <v>(株)オズエナジー</v>
      </c>
      <c r="BA1073" s="52" t="str">
        <f>IF(参照!G1073="","",参照!G1073)</f>
        <v>(株)オズエナジー_</v>
      </c>
      <c r="BB1073" s="52">
        <f t="shared" si="47"/>
        <v>0.54299999999999993</v>
      </c>
      <c r="BD1073" s="52" t="str">
        <f>IF(参照!L1073="","",参照!L1073)</f>
        <v/>
      </c>
    </row>
    <row r="1074" spans="47:56">
      <c r="AU1074" s="52" t="str">
        <f>IF(参照!A1074="","",参照!A1074)</f>
        <v>A0716</v>
      </c>
      <c r="AV1074" s="52" t="str">
        <f>IF(参照!B1074="","",参照!B1074)</f>
        <v>レモンガス(株)</v>
      </c>
      <c r="AW1074" s="52">
        <f>IF(参照!C1074="","",参照!C1074)</f>
        <v>4.6000000000000001E-4</v>
      </c>
      <c r="AX1074" s="52" t="str">
        <f>IF(参照!D1074="","",参照!D1074)</f>
        <v/>
      </c>
      <c r="AY1074" s="52">
        <f>IF(参照!E1074="","",参照!E1074)</f>
        <v>4.0400000000000001E-4</v>
      </c>
      <c r="AZ1074" s="52" t="str">
        <f>IF(参照!F1074="","",参照!F1074)</f>
        <v>レモンガス(株)</v>
      </c>
      <c r="BA1074" s="52" t="str">
        <f>IF(参照!G1074="","",参照!G1074)</f>
        <v>レモンガス(株)_</v>
      </c>
      <c r="BB1074" s="52">
        <f t="shared" si="47"/>
        <v>0.40400000000000003</v>
      </c>
      <c r="BD1074" s="52" t="str">
        <f>IF(参照!L1074="","",参照!L1074)</f>
        <v/>
      </c>
    </row>
    <row r="1075" spans="47:56">
      <c r="AU1075" s="52" t="str">
        <f>IF(参照!A1075="","",参照!A1075)</f>
        <v>A0718</v>
      </c>
      <c r="AV1075" s="52" t="str">
        <f>IF(参照!B1075="","",参照!B1075)</f>
        <v>(株)日本海水</v>
      </c>
      <c r="AW1075" s="52">
        <f>IF(参照!C1075="","",参照!C1075)</f>
        <v>3.7399999999999998E-4</v>
      </c>
      <c r="AX1075" s="52" t="str">
        <f>IF(参照!D1075="","",参照!D1075)</f>
        <v/>
      </c>
      <c r="AY1075" s="52">
        <f>IF(参照!E1075="","",参照!E1075)</f>
        <v>3.1799999999999998E-4</v>
      </c>
      <c r="AZ1075" s="52" t="str">
        <f>IF(参照!F1075="","",参照!F1075)</f>
        <v>(株)日本海水</v>
      </c>
      <c r="BA1075" s="52" t="str">
        <f>IF(参照!G1075="","",参照!G1075)</f>
        <v>(株)日本海水_</v>
      </c>
      <c r="BB1075" s="52">
        <f t="shared" si="47"/>
        <v>0.318</v>
      </c>
      <c r="BD1075" s="52" t="str">
        <f>IF(参照!L1075="","",参照!L1075)</f>
        <v/>
      </c>
    </row>
    <row r="1076" spans="47:56">
      <c r="AU1076" s="52" t="str">
        <f>IF(参照!A1076="","",参照!A1076)</f>
        <v>A0720</v>
      </c>
      <c r="AV1076" s="52" t="str">
        <f>IF(参照!B1076="","",参照!B1076)</f>
        <v>(株)ａｆｔｅｒＦＩＴ</v>
      </c>
      <c r="AW1076" s="52">
        <f>IF(参照!C1076="","",参照!C1076)</f>
        <v>4.9600000000000002E-4</v>
      </c>
      <c r="AX1076" s="52" t="str">
        <f>IF(参照!D1076="","",参照!D1076)</f>
        <v>メニューA</v>
      </c>
      <c r="AY1076" s="52">
        <f>IF(参照!E1076="","",参照!E1076)</f>
        <v>0</v>
      </c>
      <c r="AZ1076" s="52" t="str">
        <f>IF(参照!F1076="","",参照!F1076)</f>
        <v>(株)ａｆｔｅｒＦＩＴ</v>
      </c>
      <c r="BA1076" s="52" t="str">
        <f>IF(参照!G1076="","",参照!G1076)</f>
        <v>(株)ａｆｔｅｒＦＩＴ_メニューA</v>
      </c>
      <c r="BB1076" s="52">
        <f t="shared" si="47"/>
        <v>0</v>
      </c>
      <c r="BD1076" s="52" t="str">
        <f>IF(参照!L1076="","",参照!L1076)</f>
        <v/>
      </c>
    </row>
    <row r="1077" spans="47:56">
      <c r="AU1077" s="52" t="str">
        <f>IF(参照!A1077="","",参照!A1077)</f>
        <v>A0721</v>
      </c>
      <c r="AV1077" s="52" t="str">
        <f>IF(参照!B1077="","",参照!B1077)</f>
        <v>中小企業支援(株)</v>
      </c>
      <c r="AW1077" s="52">
        <f>IF(参照!C1077="","",参照!C1077)</f>
        <v>5.3799999999999996E-4</v>
      </c>
      <c r="AX1077" s="52" t="str">
        <f>IF(参照!D1077="","",参照!D1077)</f>
        <v/>
      </c>
      <c r="AY1077" s="52">
        <f>IF(参照!E1077="","",参照!E1077)</f>
        <v>5.9500000000000004E-4</v>
      </c>
      <c r="AZ1077" s="52" t="str">
        <f>IF(参照!F1077="","",参照!F1077)</f>
        <v>中小企業支援(株)</v>
      </c>
      <c r="BA1077" s="52" t="str">
        <f>IF(参照!G1077="","",参照!G1077)</f>
        <v>中小企業支援(株)_</v>
      </c>
      <c r="BB1077" s="52">
        <f t="shared" si="47"/>
        <v>0.59500000000000008</v>
      </c>
      <c r="BD1077" s="52" t="str">
        <f>IF(参照!L1077="","",参照!L1077)</f>
        <v/>
      </c>
    </row>
    <row r="1078" spans="47:56">
      <c r="AU1078" s="52" t="str">
        <f>IF(参照!A1078="","",参照!A1078)</f>
        <v>A0722</v>
      </c>
      <c r="AV1078" s="52" t="str">
        <f>IF(参照!B1078="","",参照!B1078)</f>
        <v>サントラベラーズサービス有限会社</v>
      </c>
      <c r="AW1078" s="52">
        <f>IF(参照!C1078="","",参照!C1078)</f>
        <v>5.1400000000000003E-4</v>
      </c>
      <c r="AX1078" s="52" t="str">
        <f>IF(参照!D1078="","",参照!D1078)</f>
        <v/>
      </c>
      <c r="AY1078" s="52">
        <f>IF(参照!E1078="","",参照!E1078)</f>
        <v>4.5800000000000002E-4</v>
      </c>
      <c r="AZ1078" s="52" t="str">
        <f>IF(参照!F1078="","",参照!F1078)</f>
        <v>サントラベラーズサービス有限会社</v>
      </c>
      <c r="BA1078" s="52" t="str">
        <f>IF(参照!G1078="","",参照!G1078)</f>
        <v>サントラベラーズサービス有限会社_</v>
      </c>
      <c r="BB1078" s="52">
        <f t="shared" si="47"/>
        <v>0.45800000000000002</v>
      </c>
      <c r="BD1078" s="52" t="str">
        <f>IF(参照!L1078="","",参照!L1078)</f>
        <v/>
      </c>
    </row>
    <row r="1079" spans="47:56">
      <c r="AU1079" s="52" t="str">
        <f>IF(参照!A1079="","",参照!A1079)</f>
        <v>A0725</v>
      </c>
      <c r="AV1079" s="52" t="str">
        <f>IF(参照!B1079="","",参照!B1079)</f>
        <v>合同会社Ｐｅａｋ８</v>
      </c>
      <c r="AW1079" s="52">
        <f>IF(参照!C1079="","",参照!C1079)</f>
        <v>4.75E-4</v>
      </c>
      <c r="AX1079" s="52" t="str">
        <f>IF(参照!D1079="","",参照!D1079)</f>
        <v/>
      </c>
      <c r="AY1079" s="52">
        <f>IF(参照!E1079="","",参照!E1079)</f>
        <v>4.1899999999999999E-4</v>
      </c>
      <c r="AZ1079" s="52" t="str">
        <f>IF(参照!F1079="","",参照!F1079)</f>
        <v>合同会社Ｐｅａｋ８</v>
      </c>
      <c r="BA1079" s="52" t="str">
        <f>IF(参照!G1079="","",参照!G1079)</f>
        <v>合同会社Ｐｅａｋ８_</v>
      </c>
      <c r="BB1079" s="52">
        <f t="shared" si="47"/>
        <v>0.41899999999999998</v>
      </c>
      <c r="BD1079" s="52" t="str">
        <f>IF(参照!L1079="","",参照!L1079)</f>
        <v/>
      </c>
    </row>
    <row r="1080" spans="47:56">
      <c r="AU1080" s="52" t="str">
        <f>IF(参照!A1080="","",参照!A1080)</f>
        <v>A0726</v>
      </c>
      <c r="AV1080" s="52" t="str">
        <f>IF(参照!B1080="","",参照!B1080)</f>
        <v>八千代エンジニヤリング(株)</v>
      </c>
      <c r="AW1080" s="52">
        <f>IF(参照!C1080="","",参照!C1080)</f>
        <v>4.7799999999999996E-4</v>
      </c>
      <c r="AX1080" s="52" t="str">
        <f>IF(参照!D1080="","",参照!D1080)</f>
        <v/>
      </c>
      <c r="AY1080" s="52">
        <f>IF(参照!E1080="","",参照!E1080)</f>
        <v>0</v>
      </c>
      <c r="AZ1080" s="52" t="str">
        <f>IF(参照!F1080="","",参照!F1080)</f>
        <v>八千代エンジニヤリング(株)</v>
      </c>
      <c r="BA1080" s="52" t="str">
        <f>IF(参照!G1080="","",参照!G1080)</f>
        <v>八千代エンジニヤリング(株)_</v>
      </c>
      <c r="BB1080" s="52">
        <f t="shared" si="47"/>
        <v>0</v>
      </c>
      <c r="BD1080" s="52" t="str">
        <f>IF(参照!L1080="","",参照!L1080)</f>
        <v/>
      </c>
    </row>
    <row r="1081" spans="47:56">
      <c r="AU1081" s="52" t="str">
        <f>IF(参照!A1081="","",参照!A1081)</f>
        <v>A0729</v>
      </c>
      <c r="AV1081" s="52" t="str">
        <f>IF(参照!B1081="","",参照!B1081)</f>
        <v>神楽電力(株)</v>
      </c>
      <c r="AW1081" s="52">
        <f>IF(参照!C1081="","",参照!C1081)</f>
        <v>4.4900000000000002E-4</v>
      </c>
      <c r="AX1081" s="52" t="str">
        <f>IF(参照!D1081="","",参照!D1081)</f>
        <v/>
      </c>
      <c r="AY1081" s="52">
        <f>IF(参照!E1081="","",参照!E1081)</f>
        <v>5.5699999999999999E-4</v>
      </c>
      <c r="AZ1081" s="52" t="str">
        <f>IF(参照!F1081="","",参照!F1081)</f>
        <v>神楽電力(株)</v>
      </c>
      <c r="BA1081" s="52" t="str">
        <f>IF(参照!G1081="","",参照!G1081)</f>
        <v>神楽電力(株)_</v>
      </c>
      <c r="BB1081" s="52">
        <f t="shared" si="47"/>
        <v>0.55699999999999994</v>
      </c>
      <c r="BD1081" s="52" t="str">
        <f>IF(参照!L1081="","",参照!L1081)</f>
        <v/>
      </c>
    </row>
    <row r="1082" spans="47:56">
      <c r="AU1082" s="52" t="str">
        <f>IF(参照!A1082="","",参照!A1082)</f>
        <v>A0730</v>
      </c>
      <c r="AV1082" s="52" t="str">
        <f>IF(参照!B1082="","",参照!B1082)</f>
        <v>ゆきぐに新電力(株)</v>
      </c>
      <c r="AW1082" s="52">
        <f>IF(参照!C1082="","",参照!C1082)</f>
        <v>5.22E-4</v>
      </c>
      <c r="AX1082" s="52" t="str">
        <f>IF(参照!D1082="","",参照!D1082)</f>
        <v/>
      </c>
      <c r="AY1082" s="52">
        <f>IF(参照!E1082="","",参照!E1082)</f>
        <v>4.6900000000000002E-4</v>
      </c>
      <c r="AZ1082" s="52" t="str">
        <f>IF(参照!F1082="","",参照!F1082)</f>
        <v>ゆきぐに新電力(株)</v>
      </c>
      <c r="BA1082" s="52" t="str">
        <f>IF(参照!G1082="","",参照!G1082)</f>
        <v>ゆきぐに新電力(株)_</v>
      </c>
      <c r="BB1082" s="52">
        <f t="shared" si="47"/>
        <v>0.46900000000000003</v>
      </c>
      <c r="BD1082" s="52" t="str">
        <f>IF(参照!L1082="","",参照!L1082)</f>
        <v/>
      </c>
    </row>
    <row r="1083" spans="47:56">
      <c r="AU1083" s="52" t="str">
        <f>IF(参照!A1083="","",参照!A1083)</f>
        <v>A0732</v>
      </c>
      <c r="AV1083" s="52" t="str">
        <f>IF(参照!B1083="","",参照!B1083)</f>
        <v>(株)ながさきサステナエナジー</v>
      </c>
      <c r="AW1083" s="52">
        <f>IF(参照!C1083="","",参照!C1083)</f>
        <v>8.1000000000000004E-5</v>
      </c>
      <c r="AX1083" s="52" t="str">
        <f>IF(参照!D1083="","",参照!D1083)</f>
        <v/>
      </c>
      <c r="AY1083" s="52">
        <f>IF(参照!E1083="","",参照!E1083)</f>
        <v>0</v>
      </c>
      <c r="AZ1083" s="52" t="str">
        <f>IF(参照!F1083="","",参照!F1083)</f>
        <v>(株)ながさきサステナエナジー</v>
      </c>
      <c r="BA1083" s="52" t="str">
        <f>IF(参照!G1083="","",参照!G1083)</f>
        <v>(株)ながさきサステナエナジー_</v>
      </c>
      <c r="BB1083" s="52">
        <f t="shared" si="47"/>
        <v>0</v>
      </c>
      <c r="BD1083" s="52" t="str">
        <f>IF(参照!L1083="","",参照!L1083)</f>
        <v/>
      </c>
    </row>
    <row r="1084" spans="47:56">
      <c r="AU1084" s="52" t="str">
        <f>IF(参照!A1084="","",参照!A1084)</f>
        <v>A0734</v>
      </c>
      <c r="AV1084" s="52" t="str">
        <f>IF(参照!B1084="","",参照!B1084)</f>
        <v>(株)Ｉ＆Ｉ</v>
      </c>
      <c r="AW1084" s="52">
        <f>IF(参照!C1084="","",参照!C1084)</f>
        <v>5.3200000000000003E-4</v>
      </c>
      <c r="AX1084" s="52" t="str">
        <f>IF(参照!D1084="","",参照!D1084)</f>
        <v/>
      </c>
      <c r="AY1084" s="52">
        <f>IF(参照!E1084="","",参照!E1084)</f>
        <v>4.7599999999999997E-4</v>
      </c>
      <c r="AZ1084" s="52" t="str">
        <f>IF(参照!F1084="","",参照!F1084)</f>
        <v>(株)Ｉ＆Ｉ</v>
      </c>
      <c r="BA1084" s="52" t="str">
        <f>IF(参照!G1084="","",参照!G1084)</f>
        <v>(株)Ｉ＆Ｉ_</v>
      </c>
      <c r="BB1084" s="52">
        <f t="shared" si="47"/>
        <v>0.47599999999999998</v>
      </c>
      <c r="BD1084" s="52" t="str">
        <f>IF(参照!L1084="","",参照!L1084)</f>
        <v/>
      </c>
    </row>
    <row r="1085" spans="47:56">
      <c r="AU1085" s="52" t="str">
        <f>IF(参照!A1085="","",参照!A1085)</f>
        <v>A0738</v>
      </c>
      <c r="AV1085" s="52" t="str">
        <f>IF(参照!B1085="","",参照!B1085)</f>
        <v>(株)グルーヴエナジー</v>
      </c>
      <c r="AW1085" s="52">
        <f>IF(参照!C1085="","",参照!C1085)</f>
        <v>5.6999999999999998E-4</v>
      </c>
      <c r="AX1085" s="52" t="str">
        <f>IF(参照!D1085="","",参照!D1085)</f>
        <v/>
      </c>
      <c r="AY1085" s="52">
        <f>IF(参照!E1085="","",参照!E1085)</f>
        <v>6.1700000000000004E-4</v>
      </c>
      <c r="AZ1085" s="52" t="str">
        <f>IF(参照!F1085="","",参照!F1085)</f>
        <v>(株)グルーヴエナジー</v>
      </c>
      <c r="BA1085" s="52" t="str">
        <f>IF(参照!G1085="","",参照!G1085)</f>
        <v>(株)グルーヴエナジー_</v>
      </c>
      <c r="BB1085" s="52">
        <f t="shared" si="47"/>
        <v>0.61699999999999999</v>
      </c>
      <c r="BD1085" s="52" t="str">
        <f>IF(参照!L1085="","",参照!L1085)</f>
        <v/>
      </c>
    </row>
    <row r="1086" spans="47:56">
      <c r="AU1086" s="52" t="str">
        <f>IF(参照!A1086="","",参照!A1086)</f>
        <v>A0739</v>
      </c>
      <c r="AV1086" s="52" t="str">
        <f>IF(参照!B1086="","",参照!B1086)</f>
        <v>高知ニューエナジー(株)</v>
      </c>
      <c r="AW1086" s="52">
        <f>IF(参照!C1086="","",参照!C1086)</f>
        <v>4.6599999999999994E-4</v>
      </c>
      <c r="AX1086" s="52" t="str">
        <f>IF(参照!D1086="","",参照!D1086)</f>
        <v/>
      </c>
      <c r="AY1086" s="52">
        <f>IF(参照!E1086="","",参照!E1086)</f>
        <v>4.86E-4</v>
      </c>
      <c r="AZ1086" s="52" t="str">
        <f>IF(参照!F1086="","",参照!F1086)</f>
        <v>高知ニューエナジー(株)</v>
      </c>
      <c r="BA1086" s="52" t="str">
        <f>IF(参照!G1086="","",参照!G1086)</f>
        <v>高知ニューエナジー(株)_</v>
      </c>
      <c r="BB1086" s="52">
        <f t="shared" si="47"/>
        <v>0.48599999999999999</v>
      </c>
      <c r="BD1086" s="52" t="str">
        <f>IF(参照!L1086="","",参照!L1086)</f>
        <v/>
      </c>
    </row>
    <row r="1087" spans="47:56">
      <c r="AU1087" s="52" t="str">
        <f>IF(参照!A1087="","",参照!A1087)</f>
        <v>A0740</v>
      </c>
      <c r="AV1087" s="52" t="str">
        <f>IF(参照!B1087="","",参照!B1087)</f>
        <v>もみじ電力(株)</v>
      </c>
      <c r="AW1087" s="52">
        <f>IF(参照!C1087="","",参照!C1087)</f>
        <v>4.9799999999999996E-4</v>
      </c>
      <c r="AX1087" s="52" t="str">
        <f>IF(参照!D1087="","",参照!D1087)</f>
        <v/>
      </c>
      <c r="AY1087" s="52">
        <f>IF(参照!E1087="","",参照!E1087)</f>
        <v>4.4200000000000001E-4</v>
      </c>
      <c r="AZ1087" s="52" t="str">
        <f>IF(参照!F1087="","",参照!F1087)</f>
        <v>もみじ電力(株)</v>
      </c>
      <c r="BA1087" s="52" t="str">
        <f>IF(参照!G1087="","",参照!G1087)</f>
        <v>もみじ電力(株)_</v>
      </c>
      <c r="BB1087" s="52">
        <f t="shared" si="47"/>
        <v>0.442</v>
      </c>
      <c r="BD1087" s="52" t="str">
        <f>IF(参照!L1087="","",参照!L1087)</f>
        <v/>
      </c>
    </row>
    <row r="1088" spans="47:56">
      <c r="AU1088" s="52" t="str">
        <f>IF(参照!A1088="","",参照!A1088)</f>
        <v>A0742</v>
      </c>
      <c r="AV1088" s="52" t="str">
        <f>IF(参照!B1088="","",参照!B1088)</f>
        <v>(株)縁人</v>
      </c>
      <c r="AW1088" s="52">
        <f>IF(参照!C1088="","",参照!C1088)</f>
        <v>5.8500000000000002E-4</v>
      </c>
      <c r="AX1088" s="52" t="str">
        <f>IF(参照!D1088="","",参照!D1088)</f>
        <v/>
      </c>
      <c r="AY1088" s="52">
        <f>IF(参照!E1088="","",参照!E1088)</f>
        <v>6.2299999999999996E-4</v>
      </c>
      <c r="AZ1088" s="52" t="str">
        <f>IF(参照!F1088="","",参照!F1088)</f>
        <v>(株)縁人</v>
      </c>
      <c r="BA1088" s="52" t="str">
        <f>IF(参照!G1088="","",参照!G1088)</f>
        <v>(株)縁人_</v>
      </c>
      <c r="BB1088" s="52">
        <f t="shared" si="47"/>
        <v>0.623</v>
      </c>
      <c r="BD1088" s="52" t="str">
        <f>IF(参照!L1088="","",参照!L1088)</f>
        <v/>
      </c>
    </row>
    <row r="1089" spans="47:56">
      <c r="AU1089" s="52" t="str">
        <f>IF(参照!A1089="","",参照!A1089)</f>
        <v>A0743</v>
      </c>
      <c r="AV1089" s="52" t="str">
        <f>IF(参照!B1089="","",参照!B1089)</f>
        <v>Ｔ＆Ｔエナジー(株)</v>
      </c>
      <c r="AW1089" s="52">
        <f>IF(参照!C1089="","",参照!C1089)</f>
        <v>4.9299999999999995E-4</v>
      </c>
      <c r="AX1089" s="52" t="str">
        <f>IF(参照!D1089="","",参照!D1089)</f>
        <v/>
      </c>
      <c r="AY1089" s="52">
        <f>IF(参照!E1089="","",参照!E1089)</f>
        <v>4.37E-4</v>
      </c>
      <c r="AZ1089" s="52" t="str">
        <f>IF(参照!F1089="","",参照!F1089)</f>
        <v>Ｔ＆Ｔエナジー(株)</v>
      </c>
      <c r="BA1089" s="52" t="str">
        <f>IF(参照!G1089="","",参照!G1089)</f>
        <v>Ｔ＆Ｔエナジー(株)_</v>
      </c>
      <c r="BB1089" s="52">
        <f t="shared" si="47"/>
        <v>0.437</v>
      </c>
      <c r="BD1089" s="52" t="str">
        <f>IF(参照!L1089="","",参照!L1089)</f>
        <v/>
      </c>
    </row>
    <row r="1090" spans="47:56">
      <c r="AU1090" s="52" t="str">
        <f>IF(参照!A1090="","",参照!A1090)</f>
        <v>A0744</v>
      </c>
      <c r="AV1090" s="52" t="str">
        <f>IF(参照!B1090="","",参照!B1090)</f>
        <v>(株)ルーク</v>
      </c>
      <c r="AW1090" s="52">
        <f>IF(参照!C1090="","",参照!C1090)</f>
        <v>4.4700000000000002E-4</v>
      </c>
      <c r="AX1090" s="52" t="str">
        <f>IF(参照!D1090="","",参照!D1090)</f>
        <v>メニューA</v>
      </c>
      <c r="AY1090" s="52">
        <f>IF(参照!E1090="","",参照!E1090)</f>
        <v>0</v>
      </c>
      <c r="AZ1090" s="52" t="str">
        <f>IF(参照!F1090="","",参照!F1090)</f>
        <v>(株)ルーク</v>
      </c>
      <c r="BA1090" s="52" t="str">
        <f>IF(参照!G1090="","",参照!G1090)</f>
        <v>(株)ルーク_メニューA</v>
      </c>
      <c r="BB1090" s="52">
        <f t="shared" si="47"/>
        <v>0</v>
      </c>
      <c r="BD1090" s="52" t="str">
        <f>IF(参照!L1090="","",参照!L1090)</f>
        <v/>
      </c>
    </row>
    <row r="1091" spans="47:56">
      <c r="AU1091" s="52" t="str">
        <f>IF(参照!A1091="","",参照!A1091)</f>
        <v/>
      </c>
      <c r="AV1091" s="52" t="str">
        <f>IF(参照!B1091="","",参照!B1091)</f>
        <v/>
      </c>
      <c r="AW1091" s="52" t="str">
        <f>IF(参照!C1091="","",参照!C1091)</f>
        <v/>
      </c>
      <c r="AX1091" s="52" t="str">
        <f>IF(参照!D1091="","",参照!D1091)</f>
        <v>メニューB</v>
      </c>
      <c r="AY1091" s="52">
        <f>IF(参照!E1091="","",参照!E1091)</f>
        <v>3.4900000000000003E-4</v>
      </c>
      <c r="AZ1091" s="52" t="str">
        <f>IF(参照!F1091="","",参照!F1091)</f>
        <v>(株)ルーク</v>
      </c>
      <c r="BA1091" s="52" t="str">
        <f>IF(参照!G1091="","",参照!G1091)</f>
        <v>(株)ルーク_メニューB</v>
      </c>
      <c r="BB1091" s="52">
        <f t="shared" si="47"/>
        <v>0.34900000000000003</v>
      </c>
      <c r="BD1091" s="52" t="str">
        <f>IF(参照!L1091="","",参照!L1091)</f>
        <v/>
      </c>
    </row>
    <row r="1092" spans="47:56">
      <c r="AU1092" s="52" t="str">
        <f>IF(参照!A1092="","",参照!A1092)</f>
        <v/>
      </c>
      <c r="AV1092" s="52" t="str">
        <f>IF(参照!B1092="","",参照!B1092)</f>
        <v/>
      </c>
      <c r="AW1092" s="52" t="str">
        <f>IF(参照!C1092="","",参照!C1092)</f>
        <v/>
      </c>
      <c r="AX1092" s="52" t="str">
        <f>IF(参照!D1092="","",参照!D1092)</f>
        <v>メニューC(残差)</v>
      </c>
      <c r="AY1092" s="52">
        <f>IF(参照!E1092="","",参照!E1092)</f>
        <v>3.9100000000000002E-4</v>
      </c>
      <c r="AZ1092" s="52" t="str">
        <f>IF(参照!F1092="","",参照!F1092)</f>
        <v>(株)ルーク</v>
      </c>
      <c r="BA1092" s="52" t="str">
        <f>IF(参照!G1092="","",参照!G1092)</f>
        <v>(株)ルーク_メニューC(残差)</v>
      </c>
      <c r="BB1092" s="52">
        <f t="shared" si="47"/>
        <v>0.39100000000000001</v>
      </c>
      <c r="BD1092" s="52" t="str">
        <f>IF(参照!L1092="","",参照!L1092)</f>
        <v/>
      </c>
    </row>
    <row r="1093" spans="47:56">
      <c r="AU1093" s="52" t="str">
        <f>IF(参照!A1093="","",参照!A1093)</f>
        <v/>
      </c>
      <c r="AV1093" s="52" t="str">
        <f>IF(参照!B1093="","",参照!B1093)</f>
        <v/>
      </c>
      <c r="AW1093" s="52" t="str">
        <f>IF(参照!C1093="","",参照!C1093)</f>
        <v/>
      </c>
      <c r="AX1093" s="52" t="str">
        <f>IF(参照!D1093="","",参照!D1093)</f>
        <v>(参考値)事業者全体</v>
      </c>
      <c r="AY1093" s="52">
        <f>IF(参照!E1093="","",参照!E1093)</f>
        <v>4.3899999999999999E-4</v>
      </c>
      <c r="AZ1093" s="52" t="str">
        <f>IF(参照!F1093="","",参照!F1093)</f>
        <v>(株)ルーク</v>
      </c>
      <c r="BA1093" s="52" t="str">
        <f>IF(参照!G1093="","",参照!G1093)</f>
        <v>(株)ルーク_(参考値)事業者全体</v>
      </c>
      <c r="BB1093" s="52">
        <f t="shared" ref="BB1093:BB1128" si="48">AY1093*1000</f>
        <v>0.439</v>
      </c>
      <c r="BD1093" s="52" t="str">
        <f>IF(参照!L1093="","",参照!L1093)</f>
        <v/>
      </c>
    </row>
    <row r="1094" spans="47:56">
      <c r="AU1094" s="52" t="str">
        <f>IF(参照!A1094="","",参照!A1094)</f>
        <v>A0745</v>
      </c>
      <c r="AV1094" s="52" t="str">
        <f>IF(参照!B1094="","",参照!B1094)</f>
        <v>(株)ふくしま未来パワー</v>
      </c>
      <c r="AW1094" s="52" t="str">
        <f>IF(参照!C1094="","",参照!C1094)</f>
        <v>0.000453※</v>
      </c>
      <c r="AX1094" s="52" t="str">
        <f>IF(参照!D1094="","",参照!D1094)</f>
        <v/>
      </c>
      <c r="AY1094" s="52">
        <f>IF(参照!E1094="","",参照!E1094)</f>
        <v>7.8700000000000005E-4</v>
      </c>
      <c r="AZ1094" s="52" t="str">
        <f>IF(参照!F1094="","",参照!F1094)</f>
        <v>(株)ふくしま未来パワー</v>
      </c>
      <c r="BA1094" s="52" t="str">
        <f>IF(参照!G1094="","",参照!G1094)</f>
        <v>(株)ふくしま未来パワー_</v>
      </c>
      <c r="BB1094" s="52">
        <f t="shared" si="48"/>
        <v>0.78700000000000003</v>
      </c>
      <c r="BD1094" s="52" t="str">
        <f>IF(参照!L1094="","",参照!L1094)</f>
        <v/>
      </c>
    </row>
    <row r="1095" spans="47:56">
      <c r="AU1095" s="52" t="str">
        <f>IF(参照!A1095="","",参照!A1095)</f>
        <v>A0746</v>
      </c>
      <c r="AV1095" s="52" t="str">
        <f>IF(参照!B1095="","",参照!B1095)</f>
        <v>かけがわ報徳パワー(株)</v>
      </c>
      <c r="AW1095" s="52">
        <f>IF(参照!C1095="","",参照!C1095)</f>
        <v>4.6999999999999999E-4</v>
      </c>
      <c r="AX1095" s="52" t="str">
        <f>IF(参照!D1095="","",参照!D1095)</f>
        <v/>
      </c>
      <c r="AY1095" s="52">
        <f>IF(参照!E1095="","",参照!E1095)</f>
        <v>5.2000000000000006E-4</v>
      </c>
      <c r="AZ1095" s="52" t="str">
        <f>IF(参照!F1095="","",参照!F1095)</f>
        <v>かけがわ報徳パワー(株)</v>
      </c>
      <c r="BA1095" s="52" t="str">
        <f>IF(参照!G1095="","",参照!G1095)</f>
        <v>かけがわ報徳パワー(株)_</v>
      </c>
      <c r="BB1095" s="52">
        <f t="shared" si="48"/>
        <v>0.52</v>
      </c>
      <c r="BD1095" s="52" t="str">
        <f>IF(参照!L1095="","",参照!L1095)</f>
        <v/>
      </c>
    </row>
    <row r="1096" spans="47:56">
      <c r="AU1096" s="52" t="str">
        <f>IF(参照!A1096="","",参照!A1096)</f>
        <v>A0747</v>
      </c>
      <c r="AV1096" s="52" t="str">
        <f>IF(参照!B1096="","",参照!B1096)</f>
        <v>ＳｕｓｔａｉｎａｂｌｅＥｎｅｒｇｙ(株)</v>
      </c>
      <c r="AW1096" s="52">
        <f>IF(参照!C1096="","",参照!C1096)</f>
        <v>5.6000000000000006E-4</v>
      </c>
      <c r="AX1096" s="52" t="str">
        <f>IF(参照!D1096="","",参照!D1096)</f>
        <v/>
      </c>
      <c r="AY1096" s="52">
        <f>IF(参照!E1096="","",参照!E1096)</f>
        <v>5.4500000000000002E-4</v>
      </c>
      <c r="AZ1096" s="52" t="str">
        <f>IF(参照!F1096="","",参照!F1096)</f>
        <v>ＳｕｓｔａｉｎａｂｌｅＥｎｅｒｇｙ(株)</v>
      </c>
      <c r="BA1096" s="52" t="str">
        <f>IF(参照!G1096="","",参照!G1096)</f>
        <v>ＳｕｓｔａｉｎａｂｌｅＥｎｅｒｇｙ(株)_</v>
      </c>
      <c r="BB1096" s="52">
        <f t="shared" si="48"/>
        <v>0.54500000000000004</v>
      </c>
      <c r="BD1096" s="52" t="str">
        <f>IF(参照!L1096="","",参照!L1096)</f>
        <v/>
      </c>
    </row>
    <row r="1097" spans="47:56">
      <c r="AU1097" s="52" t="str">
        <f>IF(参照!A1097="","",参照!A1097)</f>
        <v>A0748</v>
      </c>
      <c r="AV1097" s="52" t="str">
        <f>IF(参照!B1097="","",参照!B1097)</f>
        <v>穂の国とよはし電力(株)</v>
      </c>
      <c r="AW1097" s="52">
        <f>IF(参照!C1097="","",参照!C1097)</f>
        <v>1.22E-4</v>
      </c>
      <c r="AX1097" s="52" t="str">
        <f>IF(参照!D1097="","",参照!D1097)</f>
        <v/>
      </c>
      <c r="AY1097" s="52">
        <f>IF(参照!E1097="","",参照!E1097)</f>
        <v>3.1100000000000002E-4</v>
      </c>
      <c r="AZ1097" s="52" t="str">
        <f>IF(参照!F1097="","",参照!F1097)</f>
        <v>穂の国とよはし電力(株)</v>
      </c>
      <c r="BA1097" s="52" t="str">
        <f>IF(参照!G1097="","",参照!G1097)</f>
        <v>穂の国とよはし電力(株)_</v>
      </c>
      <c r="BB1097" s="52">
        <f t="shared" si="48"/>
        <v>0.311</v>
      </c>
      <c r="BD1097" s="52" t="str">
        <f>IF(参照!L1097="","",参照!L1097)</f>
        <v/>
      </c>
    </row>
    <row r="1098" spans="47:56">
      <c r="AU1098" s="52" t="str">
        <f>IF(参照!A1098="","",参照!A1098)</f>
        <v>A0752</v>
      </c>
      <c r="AV1098" s="52" t="str">
        <f>IF(参照!B1098="","",参照!B1098)</f>
        <v>イワタニセントラル北海道(株)</v>
      </c>
      <c r="AW1098" s="52">
        <f>IF(参照!C1098="","",参照!C1098)</f>
        <v>1.0989999999999999E-3</v>
      </c>
      <c r="AX1098" s="52" t="str">
        <f>IF(参照!D1098="","",参照!D1098)</f>
        <v/>
      </c>
      <c r="AY1098" s="52">
        <f>IF(参照!E1098="","",参照!E1098)</f>
        <v>1.0429999999999999E-3</v>
      </c>
      <c r="AZ1098" s="52" t="str">
        <f>IF(参照!F1098="","",参照!F1098)</f>
        <v>イワタニセントラル北海道(株)</v>
      </c>
      <c r="BA1098" s="52" t="str">
        <f>IF(参照!G1098="","",参照!G1098)</f>
        <v>イワタニセントラル北海道(株)_</v>
      </c>
      <c r="BB1098" s="52">
        <f t="shared" si="48"/>
        <v>1.0429999999999999</v>
      </c>
      <c r="BD1098" s="52" t="str">
        <f>IF(参照!L1098="","",参照!L1098)</f>
        <v/>
      </c>
    </row>
    <row r="1099" spans="47:56">
      <c r="AU1099" s="52" t="str">
        <f>IF(参照!A1099="","",参照!A1099)</f>
        <v>A0753</v>
      </c>
      <c r="AV1099" s="52" t="str">
        <f>IF(参照!B1099="","",参照!B1099)</f>
        <v>ホームタウンエナジー(株)</v>
      </c>
      <c r="AW1099" s="52">
        <f>IF(参照!C1099="","",参照!C1099)</f>
        <v>4.4799999999999999E-4</v>
      </c>
      <c r="AX1099" s="52" t="str">
        <f>IF(参照!D1099="","",参照!D1099)</f>
        <v/>
      </c>
      <c r="AY1099" s="52">
        <f>IF(参照!E1099="","",参照!E1099)</f>
        <v>3.9200000000000004E-4</v>
      </c>
      <c r="AZ1099" s="52" t="str">
        <f>IF(参照!F1099="","",参照!F1099)</f>
        <v>ホームタウンエナジー(株)</v>
      </c>
      <c r="BA1099" s="52" t="str">
        <f>IF(参照!G1099="","",参照!G1099)</f>
        <v>ホームタウンエナジー(株)_</v>
      </c>
      <c r="BB1099" s="52">
        <f t="shared" si="48"/>
        <v>0.39200000000000002</v>
      </c>
      <c r="BD1099" s="52" t="str">
        <f>IF(参照!L1099="","",参照!L1099)</f>
        <v/>
      </c>
    </row>
    <row r="1100" spans="47:56">
      <c r="AU1100" s="52" t="str">
        <f>IF(参照!A1100="","",参照!A1100)</f>
        <v>A0754</v>
      </c>
      <c r="AV1100" s="52" t="str">
        <f>IF(参照!B1100="","",参照!B1100)</f>
        <v>(株)彩の国でんき</v>
      </c>
      <c r="AW1100" s="52">
        <f>IF(参照!C1100="","",参照!C1100)</f>
        <v>4.0400000000000001E-4</v>
      </c>
      <c r="AX1100" s="52" t="str">
        <f>IF(参照!D1100="","",参照!D1100)</f>
        <v/>
      </c>
      <c r="AY1100" s="52">
        <f>IF(参照!E1100="","",参照!E1100)</f>
        <v>5.7700000000000004E-4</v>
      </c>
      <c r="AZ1100" s="52" t="str">
        <f>IF(参照!F1100="","",参照!F1100)</f>
        <v>(株)彩の国でんき</v>
      </c>
      <c r="BA1100" s="52" t="str">
        <f>IF(参照!G1100="","",参照!G1100)</f>
        <v>(株)彩の国でんき_</v>
      </c>
      <c r="BB1100" s="52">
        <f t="shared" si="48"/>
        <v>0.57700000000000007</v>
      </c>
      <c r="BD1100" s="52" t="str">
        <f>IF(参照!L1100="","",参照!L1100)</f>
        <v/>
      </c>
    </row>
    <row r="1101" spans="47:56">
      <c r="AU1101" s="52" t="str">
        <f>IF(参照!A1101="","",参照!A1101)</f>
        <v>A0756</v>
      </c>
      <c r="AV1101" s="52" t="str">
        <f>IF(参照!B1101="","",参照!B1101)</f>
        <v>(株)ホープエナジー</v>
      </c>
      <c r="AW1101" s="52">
        <f>IF(参照!C1101="","",参照!C1101)</f>
        <v>4.6799999999999999E-4</v>
      </c>
      <c r="AX1101" s="52" t="str">
        <f>IF(参照!D1101="","",参照!D1101)</f>
        <v/>
      </c>
      <c r="AY1101" s="52">
        <f>IF(参照!E1101="","",参照!E1101)</f>
        <v>4.7199999999999998E-4</v>
      </c>
      <c r="AZ1101" s="52" t="str">
        <f>IF(参照!F1101="","",参照!F1101)</f>
        <v>(株)ホープエナジー</v>
      </c>
      <c r="BA1101" s="52" t="str">
        <f>IF(参照!G1101="","",参照!G1101)</f>
        <v>(株)ホープエナジー_</v>
      </c>
      <c r="BB1101" s="52">
        <f t="shared" si="48"/>
        <v>0.47199999999999998</v>
      </c>
      <c r="BD1101" s="52" t="str">
        <f>IF(参照!L1101="","",参照!L1101)</f>
        <v/>
      </c>
    </row>
    <row r="1102" spans="47:56">
      <c r="AU1102" s="52" t="str">
        <f>IF(参照!A1102="","",参照!A1102)</f>
        <v>A0759</v>
      </c>
      <c r="AV1102" s="52" t="str">
        <f>IF(参照!B1102="","",参照!B1102)</f>
        <v>(株)クリーンベンチャー２１</v>
      </c>
      <c r="AW1102" s="52">
        <f>IF(参照!C1102="","",参照!C1102)</f>
        <v>5.3300000000000005E-4</v>
      </c>
      <c r="AX1102" s="52" t="str">
        <f>IF(参照!D1102="","",参照!D1102)</f>
        <v/>
      </c>
      <c r="AY1102" s="52">
        <f>IF(参照!E1102="","",参照!E1102)</f>
        <v>5.8399999999999999E-4</v>
      </c>
      <c r="AZ1102" s="52" t="str">
        <f>IF(参照!F1102="","",参照!F1102)</f>
        <v>(株)クリーンベンチャー２１</v>
      </c>
      <c r="BA1102" s="52" t="str">
        <f>IF(参照!G1102="","",参照!G1102)</f>
        <v>(株)クリーンベンチャー２１_</v>
      </c>
      <c r="BB1102" s="52">
        <f t="shared" si="48"/>
        <v>0.58399999999999996</v>
      </c>
      <c r="BD1102" s="52" t="str">
        <f>IF(参照!L1102="","",参照!L1102)</f>
        <v/>
      </c>
    </row>
    <row r="1103" spans="47:56">
      <c r="AU1103" s="52" t="str">
        <f>IF(参照!A1103="","",参照!A1103)</f>
        <v>A0760</v>
      </c>
      <c r="AV1103" s="52" t="str">
        <f>IF(参照!B1103="","",参照!B1103)</f>
        <v>三河商事(株)</v>
      </c>
      <c r="AW1103" s="52">
        <f>IF(参照!C1103="","",参照!C1103)</f>
        <v>5.0000000000000001E-4</v>
      </c>
      <c r="AX1103" s="52" t="str">
        <f>IF(参照!D1103="","",参照!D1103)</f>
        <v/>
      </c>
      <c r="AY1103" s="52">
        <f>IF(参照!E1103="","",参照!E1103)</f>
        <v>5.9599999999999996E-4</v>
      </c>
      <c r="AZ1103" s="52" t="str">
        <f>IF(参照!F1103="","",参照!F1103)</f>
        <v>三河商事(株)</v>
      </c>
      <c r="BA1103" s="52" t="str">
        <f>IF(参照!G1103="","",参照!G1103)</f>
        <v>三河商事(株)_</v>
      </c>
      <c r="BB1103" s="52">
        <f t="shared" si="48"/>
        <v>0.59599999999999997</v>
      </c>
      <c r="BD1103" s="52" t="str">
        <f>IF(参照!L1103="","",参照!L1103)</f>
        <v/>
      </c>
    </row>
    <row r="1104" spans="47:56">
      <c r="AU1104" s="52" t="str">
        <f>IF(参照!A1104="","",参照!A1104)</f>
        <v>A0761</v>
      </c>
      <c r="AV1104" s="52" t="str">
        <f>IF(参照!B1104="","",参照!B1104)</f>
        <v>(株)みとや</v>
      </c>
      <c r="AW1104" s="52">
        <f>IF(参照!C1104="","",参照!C1104)</f>
        <v>4.6999999999999999E-4</v>
      </c>
      <c r="AX1104" s="52" t="str">
        <f>IF(参照!D1104="","",参照!D1104)</f>
        <v/>
      </c>
      <c r="AY1104" s="52">
        <f>IF(参照!E1104="","",参照!E1104)</f>
        <v>4.1399999999999998E-4</v>
      </c>
      <c r="AZ1104" s="52" t="str">
        <f>IF(参照!F1104="","",参照!F1104)</f>
        <v>(株)みとや</v>
      </c>
      <c r="BA1104" s="52" t="str">
        <f>IF(参照!G1104="","",参照!G1104)</f>
        <v>(株)みとや_</v>
      </c>
      <c r="BB1104" s="52">
        <f t="shared" si="48"/>
        <v>0.41399999999999998</v>
      </c>
      <c r="BD1104" s="52" t="str">
        <f>IF(参照!L1104="","",参照!L1104)</f>
        <v/>
      </c>
    </row>
    <row r="1105" spans="47:56">
      <c r="AU1105" s="52" t="str">
        <f>IF(参照!A1105="","",参照!A1105)</f>
        <v>A0762</v>
      </c>
      <c r="AV1105" s="52" t="str">
        <f>IF(参照!B1105="","",参照!B1105)</f>
        <v>三州電力(株)</v>
      </c>
      <c r="AW1105" s="52">
        <f>IF(参照!C1105="","",参照!C1105)</f>
        <v>5.2999999999999998E-4</v>
      </c>
      <c r="AX1105" s="52" t="str">
        <f>IF(参照!D1105="","",参照!D1105)</f>
        <v/>
      </c>
      <c r="AY1105" s="52">
        <f>IF(参照!E1105="","",参照!E1105)</f>
        <v>4.7399999999999997E-4</v>
      </c>
      <c r="AZ1105" s="52" t="str">
        <f>IF(参照!F1105="","",参照!F1105)</f>
        <v>三州電力(株)</v>
      </c>
      <c r="BA1105" s="52" t="str">
        <f>IF(参照!G1105="","",参照!G1105)</f>
        <v>三州電力(株)_</v>
      </c>
      <c r="BB1105" s="52">
        <f t="shared" si="48"/>
        <v>0.47399999999999998</v>
      </c>
      <c r="BD1105" s="52" t="str">
        <f>IF(参照!L1105="","",参照!L1105)</f>
        <v/>
      </c>
    </row>
    <row r="1106" spans="47:56">
      <c r="AU1106" s="52" t="str">
        <f>IF(参照!A1106="","",参照!A1106)</f>
        <v>A0763</v>
      </c>
      <c r="AV1106" s="52" t="str">
        <f>IF(参照!B1106="","",参照!B1106)</f>
        <v>フラットエナジー(株)</v>
      </c>
      <c r="AW1106" s="52">
        <f>IF(参照!C1106="","",参照!C1106)</f>
        <v>5.4800000000000009E-4</v>
      </c>
      <c r="AX1106" s="52" t="str">
        <f>IF(参照!D1106="","",参照!D1106)</f>
        <v/>
      </c>
      <c r="AY1106" s="52">
        <f>IF(参照!E1106="","",参照!E1106)</f>
        <v>6.0099999999999997E-4</v>
      </c>
      <c r="AZ1106" s="52" t="str">
        <f>IF(参照!F1106="","",参照!F1106)</f>
        <v>フラットエナジー(株)</v>
      </c>
      <c r="BA1106" s="52" t="str">
        <f>IF(参照!G1106="","",参照!G1106)</f>
        <v>フラットエナジー(株)_</v>
      </c>
      <c r="BB1106" s="52">
        <f t="shared" si="48"/>
        <v>0.60099999999999998</v>
      </c>
      <c r="BD1106" s="52" t="str">
        <f>IF(参照!L1106="","",参照!L1106)</f>
        <v/>
      </c>
    </row>
    <row r="1107" spans="47:56">
      <c r="AU1107" s="52" t="str">
        <f>IF(参照!A1107="","",参照!A1107)</f>
        <v>A0764</v>
      </c>
      <c r="AV1107" s="52" t="str">
        <f>IF(参照!B1107="","",参照!B1107)</f>
        <v>沖縄新エネ開発(株)</v>
      </c>
      <c r="AW1107" s="52">
        <f>IF(参照!C1107="","",参照!C1107)</f>
        <v>5.0000000000000001E-4</v>
      </c>
      <c r="AX1107" s="52" t="str">
        <f>IF(参照!D1107="","",参照!D1107)</f>
        <v/>
      </c>
      <c r="AY1107" s="52">
        <f>IF(参照!E1107="","",参照!E1107)</f>
        <v>6.0800000000000003E-4</v>
      </c>
      <c r="AZ1107" s="52" t="str">
        <f>IF(参照!F1107="","",参照!F1107)</f>
        <v>沖縄新エネ開発(株)</v>
      </c>
      <c r="BA1107" s="52" t="str">
        <f>IF(参照!G1107="","",参照!G1107)</f>
        <v>沖縄新エネ開発(株)_</v>
      </c>
      <c r="BB1107" s="52">
        <f t="shared" si="48"/>
        <v>0.60799999999999998</v>
      </c>
      <c r="BD1107" s="52" t="str">
        <f>IF(参照!L1107="","",参照!L1107)</f>
        <v/>
      </c>
    </row>
    <row r="1108" spans="47:56">
      <c r="AU1108" s="52" t="str">
        <f>IF(参照!A1108="","",参照!A1108)</f>
        <v>A0766</v>
      </c>
      <c r="AV1108" s="52" t="str">
        <f>IF(参照!B1108="","",参照!B1108)</f>
        <v>つづくみらいエナジー(株)</v>
      </c>
      <c r="AW1108" s="52">
        <f>IF(参照!C1108="","",参照!C1108)</f>
        <v>4.8000000000000001E-5</v>
      </c>
      <c r="AX1108" s="52" t="str">
        <f>IF(参照!D1108="","",参照!D1108)</f>
        <v>メニューA</v>
      </c>
      <c r="AY1108" s="52">
        <f>IF(参照!E1108="","",参照!E1108)</f>
        <v>0</v>
      </c>
      <c r="AZ1108" s="52" t="str">
        <f>IF(参照!F1108="","",参照!F1108)</f>
        <v>つづくみらいエナジー(株)</v>
      </c>
      <c r="BA1108" s="52" t="str">
        <f>IF(参照!G1108="","",参照!G1108)</f>
        <v>つづくみらいエナジー(株)_メニューA</v>
      </c>
      <c r="BB1108" s="52">
        <f t="shared" si="48"/>
        <v>0</v>
      </c>
      <c r="BD1108" s="52" t="str">
        <f>IF(参照!L1108="","",参照!L1108)</f>
        <v/>
      </c>
    </row>
    <row r="1109" spans="47:56">
      <c r="AU1109" s="52" t="str">
        <f>IF(参照!A1109="","",参照!A1109)</f>
        <v/>
      </c>
      <c r="AV1109" s="52" t="str">
        <f>IF(参照!B1109="","",参照!B1109)</f>
        <v/>
      </c>
      <c r="AW1109" s="52" t="str">
        <f>IF(参照!C1109="","",参照!C1109)</f>
        <v/>
      </c>
      <c r="AX1109" s="52" t="str">
        <f>IF(参照!D1109="","",参照!D1109)</f>
        <v>メニューB(残差)</v>
      </c>
      <c r="AY1109" s="52">
        <f>IF(参照!E1109="","",参照!E1109)</f>
        <v>2.5900000000000001E-4</v>
      </c>
      <c r="AZ1109" s="52" t="str">
        <f>IF(参照!F1109="","",参照!F1109)</f>
        <v>つづくみらいエナジー(株)</v>
      </c>
      <c r="BA1109" s="52" t="str">
        <f>IF(参照!G1109="","",参照!G1109)</f>
        <v>つづくみらいエナジー(株)_メニューB(残差)</v>
      </c>
      <c r="BB1109" s="52">
        <f t="shared" si="48"/>
        <v>0.25900000000000001</v>
      </c>
      <c r="BD1109" s="52" t="str">
        <f>IF(参照!L1109="","",参照!L1109)</f>
        <v/>
      </c>
    </row>
    <row r="1110" spans="47:56">
      <c r="AU1110" s="52" t="str">
        <f>IF(参照!A1110="","",参照!A1110)</f>
        <v/>
      </c>
      <c r="AV1110" s="52" t="str">
        <f>IF(参照!B1110="","",参照!B1110)</f>
        <v/>
      </c>
      <c r="AW1110" s="52" t="str">
        <f>IF(参照!C1110="","",参照!C1110)</f>
        <v/>
      </c>
      <c r="AX1110" s="52" t="str">
        <f>IF(参照!D1110="","",参照!D1110)</f>
        <v>(参考値)事業者全体</v>
      </c>
      <c r="AY1110" s="52">
        <f>IF(参照!E1110="","",参照!E1110)</f>
        <v>2.8199999999999997E-4</v>
      </c>
      <c r="AZ1110" s="52" t="str">
        <f>IF(参照!F1110="","",参照!F1110)</f>
        <v>つづくみらいエナジー(株)</v>
      </c>
      <c r="BA1110" s="52" t="str">
        <f>IF(参照!G1110="","",参照!G1110)</f>
        <v>つづくみらいエナジー(株)_(参考値)事業者全体</v>
      </c>
      <c r="BB1110" s="52">
        <f t="shared" si="48"/>
        <v>0.28199999999999997</v>
      </c>
      <c r="BD1110" s="52" t="str">
        <f>IF(参照!L1110="","",参照!L1110)</f>
        <v/>
      </c>
    </row>
    <row r="1111" spans="47:56">
      <c r="AU1111" s="52" t="str">
        <f>IF(参照!A1111="","",参照!A1111)</f>
        <v>A0769</v>
      </c>
      <c r="AV1111" s="52" t="str">
        <f>IF(参照!B1111="","",参照!B1111)</f>
        <v>(株)中庄商店</v>
      </c>
      <c r="AW1111" s="52">
        <f>IF(参照!C1111="","",参照!C1111)</f>
        <v>3.2299999999999999E-4</v>
      </c>
      <c r="AX1111" s="52" t="str">
        <f>IF(参照!D1111="","",参照!D1111)</f>
        <v/>
      </c>
      <c r="AY1111" s="52">
        <f>IF(参照!E1111="","",参照!E1111)</f>
        <v>2.6600000000000001E-4</v>
      </c>
      <c r="AZ1111" s="52" t="str">
        <f>IF(参照!F1111="","",参照!F1111)</f>
        <v>(株)中庄商店</v>
      </c>
      <c r="BA1111" s="52" t="str">
        <f>IF(参照!G1111="","",参照!G1111)</f>
        <v>(株)中庄商店_</v>
      </c>
      <c r="BB1111" s="52">
        <f t="shared" si="48"/>
        <v>0.26600000000000001</v>
      </c>
      <c r="BD1111" s="52" t="str">
        <f>IF(参照!L1111="","",参照!L1111)</f>
        <v/>
      </c>
    </row>
    <row r="1112" spans="47:56">
      <c r="AU1112" s="52" t="str">
        <f>IF(参照!A1112="","",参照!A1112)</f>
        <v>A0770</v>
      </c>
      <c r="AV1112" s="52" t="str">
        <f>IF(参照!B1112="","",参照!B1112)</f>
        <v>(株)ほくだん</v>
      </c>
      <c r="AW1112" s="52">
        <f>IF(参照!C1112="","",参照!C1112)</f>
        <v>4.8299999999999998E-4</v>
      </c>
      <c r="AX1112" s="52" t="str">
        <f>IF(参照!D1112="","",参照!D1112)</f>
        <v/>
      </c>
      <c r="AY1112" s="52">
        <f>IF(参照!E1112="","",参照!E1112)</f>
        <v>4.4900000000000002E-4</v>
      </c>
      <c r="AZ1112" s="52" t="str">
        <f>IF(参照!F1112="","",参照!F1112)</f>
        <v>(株)ほくだん</v>
      </c>
      <c r="BA1112" s="52" t="str">
        <f>IF(参照!G1112="","",参照!G1112)</f>
        <v>(株)ほくだん_</v>
      </c>
      <c r="BB1112" s="52">
        <f t="shared" si="48"/>
        <v>0.44900000000000001</v>
      </c>
      <c r="BD1112" s="52" t="str">
        <f>IF(参照!L1112="","",参照!L1112)</f>
        <v/>
      </c>
    </row>
    <row r="1113" spans="47:56">
      <c r="AU1113" s="52" t="str">
        <f>IF(参照!A1113="","",参照!A1113)</f>
        <v>A0774</v>
      </c>
      <c r="AV1113" s="52" t="str">
        <f>IF(参照!B1113="","",参照!B1113)</f>
        <v>(株)コノミヤホールディングス</v>
      </c>
      <c r="AW1113" s="52">
        <f>IF(参照!C1113="","",参照!C1113)</f>
        <v>5.0299999999999997E-4</v>
      </c>
      <c r="AX1113" s="52" t="str">
        <f>IF(参照!D1113="","",参照!D1113)</f>
        <v/>
      </c>
      <c r="AY1113" s="52">
        <f>IF(参照!E1113="","",参照!E1113)</f>
        <v>4.4700000000000002E-4</v>
      </c>
      <c r="AZ1113" s="52" t="str">
        <f>IF(参照!F1113="","",参照!F1113)</f>
        <v>(株)コノミヤホールディングス</v>
      </c>
      <c r="BA1113" s="52" t="str">
        <f>IF(参照!G1113="","",参照!G1113)</f>
        <v>(株)コノミヤホールディングス_</v>
      </c>
      <c r="BB1113" s="52">
        <f t="shared" si="48"/>
        <v>0.44700000000000001</v>
      </c>
      <c r="BD1113" s="52" t="str">
        <f>IF(参照!L1113="","",参照!L1113)</f>
        <v/>
      </c>
    </row>
    <row r="1114" spans="47:56">
      <c r="AU1114" s="52" t="str">
        <f>IF(参照!A1114="","",参照!A1114)</f>
        <v>A0776</v>
      </c>
      <c r="AV1114" s="52" t="str">
        <f>IF(参照!B1114="","",参照!B1114)</f>
        <v>自由でんき(株)</v>
      </c>
      <c r="AW1114" s="52">
        <f>IF(参照!C1114="","",参照!C1114)</f>
        <v>3.28E-4</v>
      </c>
      <c r="AX1114" s="52" t="str">
        <f>IF(参照!D1114="","",参照!D1114)</f>
        <v/>
      </c>
      <c r="AY1114" s="52">
        <f>IF(参照!E1114="","",参照!E1114)</f>
        <v>2.72E-4</v>
      </c>
      <c r="AZ1114" s="52" t="str">
        <f>IF(参照!F1114="","",参照!F1114)</f>
        <v>自由でんき(株)</v>
      </c>
      <c r="BA1114" s="52" t="str">
        <f>IF(参照!G1114="","",参照!G1114)</f>
        <v>自由でんき(株)_</v>
      </c>
      <c r="BB1114" s="52">
        <f t="shared" si="48"/>
        <v>0.27200000000000002</v>
      </c>
      <c r="BD1114" s="52" t="str">
        <f>IF(参照!L1114="","",参照!L1114)</f>
        <v/>
      </c>
    </row>
    <row r="1115" spans="47:56">
      <c r="AU1115" s="52" t="str">
        <f>IF(参照!A1115="","",参照!A1115)</f>
        <v>A0780</v>
      </c>
      <c r="AV1115" s="52" t="str">
        <f>IF(参照!B1115="","",参照!B1115)</f>
        <v>(株)ビジョン</v>
      </c>
      <c r="AW1115" s="52">
        <f>IF(参照!C1115="","",参照!C1115)</f>
        <v>3.79E-4</v>
      </c>
      <c r="AX1115" s="52" t="str">
        <f>IF(参照!D1115="","",参照!D1115)</f>
        <v/>
      </c>
      <c r="AY1115" s="52">
        <f>IF(参照!E1115="","",参照!E1115)</f>
        <v>3.2299999999999999E-4</v>
      </c>
      <c r="AZ1115" s="52" t="str">
        <f>IF(参照!F1115="","",参照!F1115)</f>
        <v>(株)ビジョン</v>
      </c>
      <c r="BA1115" s="52" t="str">
        <f>IF(参照!G1115="","",参照!G1115)</f>
        <v>(株)ビジョン_</v>
      </c>
      <c r="BB1115" s="52">
        <f t="shared" si="48"/>
        <v>0.32300000000000001</v>
      </c>
      <c r="BD1115" s="52" t="str">
        <f>IF(参照!L1115="","",参照!L1115)</f>
        <v/>
      </c>
    </row>
    <row r="1116" spans="47:56">
      <c r="AU1116" s="52" t="str">
        <f>IF(参照!A1116="","",参照!A1116)</f>
        <v>A0781</v>
      </c>
      <c r="AV1116" s="52" t="str">
        <f>IF(参照!B1116="","",参照!B1116)</f>
        <v>(株)丸の内電力</v>
      </c>
      <c r="AW1116" s="52">
        <f>IF(参照!C1116="","",参照!C1116)</f>
        <v>5.8900000000000001E-4</v>
      </c>
      <c r="AX1116" s="52" t="str">
        <f>IF(参照!D1116="","",参照!D1116)</f>
        <v/>
      </c>
      <c r="AY1116" s="52">
        <f>IF(参照!E1116="","",参照!E1116)</f>
        <v>6.6300000000000007E-4</v>
      </c>
      <c r="AZ1116" s="52" t="str">
        <f>IF(参照!F1116="","",参照!F1116)</f>
        <v>(株)丸の内電力</v>
      </c>
      <c r="BA1116" s="52" t="str">
        <f>IF(参照!G1116="","",参照!G1116)</f>
        <v>(株)丸の内電力_</v>
      </c>
      <c r="BB1116" s="52">
        <f t="shared" si="48"/>
        <v>0.66300000000000003</v>
      </c>
      <c r="BD1116" s="52" t="str">
        <f>IF(参照!L1116="","",参照!L1116)</f>
        <v/>
      </c>
    </row>
    <row r="1117" spans="47:56">
      <c r="AU1117" s="52" t="str">
        <f>IF(参照!A1117="","",参照!A1117)</f>
        <v>A0782</v>
      </c>
      <c r="AV1117" s="52" t="str">
        <f>IF(参照!B1117="","",参照!B1117)</f>
        <v>西川建材工業(株)</v>
      </c>
      <c r="AW1117" s="52">
        <f>IF(参照!C1117="","",参照!C1117)</f>
        <v>7.8399999999999997E-4</v>
      </c>
      <c r="AX1117" s="52" t="str">
        <f>IF(参照!D1117="","",参照!D1117)</f>
        <v/>
      </c>
      <c r="AY1117" s="52">
        <f>IF(参照!E1117="","",参照!E1117)</f>
        <v>7.3099999999999999E-4</v>
      </c>
      <c r="AZ1117" s="52" t="str">
        <f>IF(参照!F1117="","",参照!F1117)</f>
        <v>西川建材工業(株)</v>
      </c>
      <c r="BA1117" s="52" t="str">
        <f>IF(参照!G1117="","",参照!G1117)</f>
        <v>西川建材工業(株)_</v>
      </c>
      <c r="BB1117" s="52">
        <f t="shared" si="48"/>
        <v>0.73099999999999998</v>
      </c>
      <c r="BD1117" s="52" t="str">
        <f>IF(参照!L1117="","",参照!L1117)</f>
        <v/>
      </c>
    </row>
    <row r="1118" spans="47:56">
      <c r="AU1118" s="52" t="str">
        <f>IF(参照!A1118="","",参照!A1118)</f>
        <v>A0783</v>
      </c>
      <c r="AV1118" s="52" t="str">
        <f>IF(参照!B1118="","",参照!B1118)</f>
        <v>(株)中京電力</v>
      </c>
      <c r="AW1118" s="52">
        <f>IF(参照!C1118="","",参照!C1118)</f>
        <v>5.5500000000000005E-4</v>
      </c>
      <c r="AX1118" s="52" t="str">
        <f>IF(参照!D1118="","",参照!D1118)</f>
        <v/>
      </c>
      <c r="AY1118" s="52">
        <f>IF(参照!E1118="","",参照!E1118)</f>
        <v>4.9899999999999999E-4</v>
      </c>
      <c r="AZ1118" s="52" t="str">
        <f>IF(参照!F1118="","",参照!F1118)</f>
        <v>(株)中京電力</v>
      </c>
      <c r="BA1118" s="52" t="str">
        <f>IF(参照!G1118="","",参照!G1118)</f>
        <v>(株)中京電力_</v>
      </c>
      <c r="BB1118" s="52">
        <f t="shared" si="48"/>
        <v>0.499</v>
      </c>
      <c r="BD1118" s="52" t="str">
        <f>IF(参照!L1118="","",参照!L1118)</f>
        <v/>
      </c>
    </row>
    <row r="1119" spans="47:56">
      <c r="AU1119" s="52" t="str">
        <f>IF(参照!A1119="","",参照!A1119)</f>
        <v>A0785</v>
      </c>
      <c r="AV1119" s="52" t="str">
        <f>IF(参照!B1119="","",参照!B1119)</f>
        <v>(株)クオリティプラス</v>
      </c>
      <c r="AW1119" s="52">
        <f>IF(参照!C1119="","",参照!C1119)</f>
        <v>5.5100000000000006E-4</v>
      </c>
      <c r="AX1119" s="52" t="str">
        <f>IF(参照!D1119="","",参照!D1119)</f>
        <v/>
      </c>
      <c r="AY1119" s="52">
        <f>IF(参照!E1119="","",参照!E1119)</f>
        <v>4.95E-4</v>
      </c>
      <c r="AZ1119" s="52" t="str">
        <f>IF(参照!F1119="","",参照!F1119)</f>
        <v>(株)クオリティプラス</v>
      </c>
      <c r="BA1119" s="52" t="str">
        <f>IF(参照!G1119="","",参照!G1119)</f>
        <v>(株)クオリティプラス_</v>
      </c>
      <c r="BB1119" s="52">
        <f t="shared" si="48"/>
        <v>0.495</v>
      </c>
      <c r="BD1119" s="52" t="str">
        <f>IF(参照!L1119="","",参照!L1119)</f>
        <v/>
      </c>
    </row>
    <row r="1120" spans="47:56">
      <c r="AU1120" s="52" t="str">
        <f>IF(参照!A1120="","",参照!A1120)</f>
        <v>A0786</v>
      </c>
      <c r="AV1120" s="52" t="str">
        <f>IF(参照!B1120="","",参照!B1120)</f>
        <v>Ｙ．Ｗ．Ｃ(株)</v>
      </c>
      <c r="AW1120" s="52">
        <f>IF(参照!C1120="","",参照!C1120)</f>
        <v>5.6200000000000011E-4</v>
      </c>
      <c r="AX1120" s="52" t="str">
        <f>IF(参照!D1120="","",参照!D1120)</f>
        <v/>
      </c>
      <c r="AY1120" s="52">
        <f>IF(参照!E1120="","",参照!E1120)</f>
        <v>5.0600000000000005E-4</v>
      </c>
      <c r="AZ1120" s="52" t="str">
        <f>IF(参照!F1120="","",参照!F1120)</f>
        <v>Ｙ．Ｗ．Ｃ(株)</v>
      </c>
      <c r="BA1120" s="52" t="str">
        <f>IF(参照!G1120="","",参照!G1120)</f>
        <v>Ｙ．Ｗ．Ｃ(株)_</v>
      </c>
      <c r="BB1120" s="52">
        <f t="shared" si="48"/>
        <v>0.50600000000000001</v>
      </c>
      <c r="BD1120" s="52" t="str">
        <f>IF(参照!L1120="","",参照!L1120)</f>
        <v/>
      </c>
    </row>
    <row r="1121" spans="47:56">
      <c r="AU1121" s="52" t="str">
        <f>IF(参照!A1121="","",参照!A1121)</f>
        <v>A0793</v>
      </c>
      <c r="AV1121" s="52" t="str">
        <f>IF(参照!B1121="","",参照!B1121)</f>
        <v>ＴＧオクトパスエナジー(株)</v>
      </c>
      <c r="AW1121" s="52">
        <f>IF(参照!C1121="","",参照!C1121)</f>
        <v>3.9399999999999998E-4</v>
      </c>
      <c r="AX1121" s="52" t="str">
        <f>IF(参照!D1121="","",参照!D1121)</f>
        <v>メニューA</v>
      </c>
      <c r="AY1121" s="52">
        <f>IF(参照!E1121="","",参照!E1121)</f>
        <v>0</v>
      </c>
      <c r="AZ1121" s="52" t="str">
        <f>IF(参照!F1121="","",参照!F1121)</f>
        <v>ＴＧオクトパスエナジー(株)</v>
      </c>
      <c r="BA1121" s="52" t="str">
        <f>IF(参照!G1121="","",参照!G1121)</f>
        <v>ＴＧオクトパスエナジー(株)_メニューA</v>
      </c>
      <c r="BB1121" s="52">
        <f t="shared" si="48"/>
        <v>0</v>
      </c>
      <c r="BD1121" s="52" t="str">
        <f>IF(参照!L1121="","",参照!L1121)</f>
        <v/>
      </c>
    </row>
    <row r="1122" spans="47:56">
      <c r="AU1122" s="52" t="str">
        <f>IF(参照!A1122="","",参照!A1122)</f>
        <v/>
      </c>
      <c r="AV1122" s="52" t="str">
        <f>IF(参照!B1122="","",参照!B1122)</f>
        <v/>
      </c>
      <c r="AW1122" s="52" t="str">
        <f>IF(参照!C1122="","",参照!C1122)</f>
        <v/>
      </c>
      <c r="AX1122" s="52" t="str">
        <f>IF(参照!D1122="","",参照!D1122)</f>
        <v>メニューB</v>
      </c>
      <c r="AY1122" s="52">
        <f>IF(参照!E1122="","",参照!E1122)</f>
        <v>0</v>
      </c>
      <c r="AZ1122" s="52" t="str">
        <f>IF(参照!F1122="","",参照!F1122)</f>
        <v>ＴＧオクトパスエナジー(株)</v>
      </c>
      <c r="BA1122" s="52" t="str">
        <f>IF(参照!G1122="","",参照!G1122)</f>
        <v>ＴＧオクトパスエナジー(株)_メニューB</v>
      </c>
      <c r="BB1122" s="52">
        <f t="shared" si="48"/>
        <v>0</v>
      </c>
      <c r="BD1122" s="52" t="str">
        <f>IF(参照!L1122="","",参照!L1122)</f>
        <v/>
      </c>
    </row>
    <row r="1123" spans="47:56">
      <c r="AU1123" s="52" t="str">
        <f>IF(参照!A1123="","",参照!A1123)</f>
        <v/>
      </c>
      <c r="AV1123" s="52" t="str">
        <f>IF(参照!B1123="","",参照!B1123)</f>
        <v/>
      </c>
      <c r="AW1123" s="52" t="str">
        <f>IF(参照!C1123="","",参照!C1123)</f>
        <v/>
      </c>
      <c r="AX1123" s="52" t="str">
        <f>IF(参照!D1123="","",参照!D1123)</f>
        <v>(参考値)事業者全体</v>
      </c>
      <c r="AY1123" s="52">
        <f>IF(参照!E1123="","",参照!E1123)</f>
        <v>0</v>
      </c>
      <c r="AZ1123" s="52" t="str">
        <f>IF(参照!F1123="","",参照!F1123)</f>
        <v>ＴＧオクトパスエナジー(株)</v>
      </c>
      <c r="BA1123" s="52" t="str">
        <f>IF(参照!G1123="","",参照!G1123)</f>
        <v>ＴＧオクトパスエナジー(株)_(参考値)事業者全体</v>
      </c>
      <c r="BB1123" s="52">
        <f t="shared" si="48"/>
        <v>0</v>
      </c>
      <c r="BD1123" s="52" t="str">
        <f>IF(参照!L1123="","",参照!L1123)</f>
        <v/>
      </c>
    </row>
    <row r="1124" spans="47:56">
      <c r="AU1124" s="52" t="str">
        <f>IF(参照!A1124="","",参照!A1124)</f>
        <v>A0796</v>
      </c>
      <c r="AV1124" s="52" t="str">
        <f>IF(参照!B1124="","",参照!B1124)</f>
        <v>東北電力フロンティア(株)</v>
      </c>
      <c r="AW1124" s="52">
        <f>IF(参照!C1124="","",参照!C1124)</f>
        <v>6.2399999999999999E-4</v>
      </c>
      <c r="AX1124" s="52" t="str">
        <f>IF(参照!D1124="","",参照!D1124)</f>
        <v/>
      </c>
      <c r="AY1124" s="52">
        <f>IF(参照!E1124="","",参照!E1124)</f>
        <v>5.6799999999999993E-4</v>
      </c>
      <c r="AZ1124" s="52" t="str">
        <f>IF(参照!F1124="","",参照!F1124)</f>
        <v>東北電力フロンティア(株)</v>
      </c>
      <c r="BA1124" s="52" t="str">
        <f>IF(参照!G1124="","",参照!G1124)</f>
        <v>東北電力フロンティア(株)_</v>
      </c>
      <c r="BB1124" s="52">
        <f t="shared" si="48"/>
        <v>0.56799999999999995</v>
      </c>
      <c r="BD1124" s="52" t="str">
        <f>IF(参照!L1124="","",参照!L1124)</f>
        <v/>
      </c>
    </row>
    <row r="1125" spans="47:56">
      <c r="AU1125" s="52" t="str">
        <f>IF(参照!A1125="","",参照!A1125)</f>
        <v>A0798</v>
      </c>
      <c r="AV1125" s="52" t="str">
        <f>IF(参照!B1125="","",参照!B1125)</f>
        <v>(株)ファラデー</v>
      </c>
      <c r="AW1125" s="52">
        <f>IF(参照!C1125="","",参照!C1125)</f>
        <v>4.7799999999999996E-4</v>
      </c>
      <c r="AX1125" s="52" t="str">
        <f>IF(参照!D1125="","",参照!D1125)</f>
        <v/>
      </c>
      <c r="AY1125" s="52">
        <f>IF(参照!E1125="","",参照!E1125)</f>
        <v>5.22E-4</v>
      </c>
      <c r="AZ1125" s="52" t="str">
        <f>IF(参照!F1125="","",参照!F1125)</f>
        <v>(株)ファラデー</v>
      </c>
      <c r="BA1125" s="52" t="str">
        <f>IF(参照!G1125="","",参照!G1125)</f>
        <v>(株)ファラデー_</v>
      </c>
      <c r="BB1125" s="52">
        <f t="shared" si="48"/>
        <v>0.52200000000000002</v>
      </c>
      <c r="BD1125" s="52" t="str">
        <f>IF(参照!L1125="","",参照!L1125)</f>
        <v/>
      </c>
    </row>
    <row r="1126" spans="47:56">
      <c r="AU1126" s="52" t="str">
        <f>IF(参照!A1126="","",参照!A1126)</f>
        <v>A0803</v>
      </c>
      <c r="AV1126" s="52" t="str">
        <f>IF(参照!B1126="","",参照!B1126)</f>
        <v>出雲ケーブルビジョン(株)</v>
      </c>
      <c r="AW1126" s="52">
        <f>IF(参照!C1126="","",参照!C1126)</f>
        <v>4.1299999999999996E-4</v>
      </c>
      <c r="AX1126" s="52" t="str">
        <f>IF(参照!D1126="","",参照!D1126)</f>
        <v/>
      </c>
      <c r="AY1126" s="52">
        <f>IF(参照!E1126="","",参照!E1126)</f>
        <v>4.6500000000000003E-4</v>
      </c>
      <c r="AZ1126" s="52" t="str">
        <f>IF(参照!F1126="","",参照!F1126)</f>
        <v>出雲ケーブルビジョン(株)</v>
      </c>
      <c r="BA1126" s="52" t="str">
        <f>IF(参照!G1126="","",参照!G1126)</f>
        <v>出雲ケーブルビジョン(株)_</v>
      </c>
      <c r="BB1126" s="52">
        <f t="shared" si="48"/>
        <v>0.46500000000000002</v>
      </c>
      <c r="BD1126" s="52" t="str">
        <f>IF(参照!L1126="","",参照!L1126)</f>
        <v/>
      </c>
    </row>
    <row r="1127" spans="47:56">
      <c r="AU1127" s="52" t="str">
        <f>IF(参照!A1127="","",参照!A1127)</f>
        <v>A0806</v>
      </c>
      <c r="AV1127" s="52" t="str">
        <f>IF(参照!B1127="","",参照!B1127)</f>
        <v>いずも縁結び電力(株)</v>
      </c>
      <c r="AW1127" s="52">
        <f>IF(参照!C1127="","",参照!C1127)</f>
        <v>1.02E-4</v>
      </c>
      <c r="AX1127" s="52" t="str">
        <f>IF(参照!D1127="","",参照!D1127)</f>
        <v/>
      </c>
      <c r="AY1127" s="52">
        <f>IF(参照!E1127="","",参照!E1127)</f>
        <v>2.8100000000000005E-4</v>
      </c>
      <c r="AZ1127" s="52" t="str">
        <f>IF(参照!F1127="","",参照!F1127)</f>
        <v>いずも縁結び電力(株)</v>
      </c>
      <c r="BA1127" s="52" t="str">
        <f>IF(参照!G1127="","",参照!G1127)</f>
        <v>いずも縁結び電力(株)_</v>
      </c>
      <c r="BB1127" s="52">
        <f t="shared" si="48"/>
        <v>0.28100000000000003</v>
      </c>
      <c r="BD1127" s="52" t="str">
        <f>IF(参照!L1127="","",参照!L1127)</f>
        <v/>
      </c>
    </row>
    <row r="1128" spans="47:56">
      <c r="AU1128" s="52" t="str">
        <f>IF(参照!A1128="","",参照!A1128)</f>
        <v>A0808</v>
      </c>
      <c r="AV1128" s="52" t="str">
        <f>IF(参照!B1128="","",参照!B1128)</f>
        <v>宇都宮ライトパワー(株)</v>
      </c>
      <c r="AW1128" s="52">
        <f>IF(参照!C1128="","",参照!C1128)</f>
        <v>3.1300000000000002E-4</v>
      </c>
      <c r="AX1128" s="52" t="str">
        <f>IF(参照!D1128="","",参照!D1128)</f>
        <v/>
      </c>
      <c r="AY1128" s="52">
        <f>IF(参照!E1128="","",参照!E1128)</f>
        <v>4.17E-4</v>
      </c>
      <c r="AZ1128" s="52" t="str">
        <f>IF(参照!F1128="","",参照!F1128)</f>
        <v>宇都宮ライトパワー(株)</v>
      </c>
      <c r="BA1128" s="52" t="str">
        <f>IF(参照!G1128="","",参照!G1128)</f>
        <v>宇都宮ライトパワー(株)_</v>
      </c>
      <c r="BB1128" s="52">
        <f t="shared" si="48"/>
        <v>0.41699999999999998</v>
      </c>
      <c r="BD1128" s="52" t="str">
        <f>IF(参照!L1128="","",参照!L1128)</f>
        <v/>
      </c>
    </row>
  </sheetData>
  <sheetProtection algorithmName="SHA-512" hashValue="avypRprEjQrGQFOR7npxTMIRWFDIdQP+SG3mm2v4SnxyLh16gdvJ2TeX0xaSbJj3X8543DowMlLSa2G5BjUihg==" saltValue="qNihOHdOeEwXkQXx3inC/g==" spinCount="100000" sheet="1" objects="1" scenarios="1" selectLockedCells="1"/>
  <mergeCells count="147">
    <mergeCell ref="D69:K69"/>
    <mergeCell ref="G3:I3"/>
    <mergeCell ref="J3:K3"/>
    <mergeCell ref="D63:K63"/>
    <mergeCell ref="D64:K64"/>
    <mergeCell ref="D65:K65"/>
    <mergeCell ref="D66:K66"/>
    <mergeCell ref="D67:K67"/>
    <mergeCell ref="D68:K68"/>
    <mergeCell ref="D48:G48"/>
    <mergeCell ref="D46:G47"/>
    <mergeCell ref="H46:I46"/>
    <mergeCell ref="J46:K46"/>
    <mergeCell ref="F39:F40"/>
    <mergeCell ref="H39:H40"/>
    <mergeCell ref="I39:I40"/>
    <mergeCell ref="J39:J40"/>
    <mergeCell ref="K39:K40"/>
    <mergeCell ref="H37:H38"/>
    <mergeCell ref="I37:I38"/>
    <mergeCell ref="J37:J38"/>
    <mergeCell ref="K37:K38"/>
    <mergeCell ref="J23:J24"/>
    <mergeCell ref="K23:K24"/>
    <mergeCell ref="T60:U60"/>
    <mergeCell ref="D61:K61"/>
    <mergeCell ref="T61:U61"/>
    <mergeCell ref="D62:K62"/>
    <mergeCell ref="T62:U62"/>
    <mergeCell ref="D58:G59"/>
    <mergeCell ref="H58:K59"/>
    <mergeCell ref="T58:U58"/>
    <mergeCell ref="T59:U59"/>
    <mergeCell ref="O58:R58"/>
    <mergeCell ref="O59:R59"/>
    <mergeCell ref="O60:R60"/>
    <mergeCell ref="O61:R61"/>
    <mergeCell ref="N62:R62"/>
    <mergeCell ref="T51:U51"/>
    <mergeCell ref="D52:G52"/>
    <mergeCell ref="J52:K52"/>
    <mergeCell ref="T52:U52"/>
    <mergeCell ref="O51:R51"/>
    <mergeCell ref="O52:R52"/>
    <mergeCell ref="T55:U55"/>
    <mergeCell ref="D56:G56"/>
    <mergeCell ref="J56:K56"/>
    <mergeCell ref="T53:U53"/>
    <mergeCell ref="D54:G54"/>
    <mergeCell ref="J54:K54"/>
    <mergeCell ref="T54:U54"/>
    <mergeCell ref="O53:R53"/>
    <mergeCell ref="O54:R54"/>
    <mergeCell ref="N55:R55"/>
    <mergeCell ref="C49:C59"/>
    <mergeCell ref="D49:G49"/>
    <mergeCell ref="J49:K49"/>
    <mergeCell ref="D50:G50"/>
    <mergeCell ref="J50:K50"/>
    <mergeCell ref="D53:G53"/>
    <mergeCell ref="J53:K53"/>
    <mergeCell ref="D55:G55"/>
    <mergeCell ref="J55:K55"/>
    <mergeCell ref="D51:G51"/>
    <mergeCell ref="J51:K51"/>
    <mergeCell ref="D57:G57"/>
    <mergeCell ref="J57:K57"/>
    <mergeCell ref="AJ46:AK46"/>
    <mergeCell ref="H47:I47"/>
    <mergeCell ref="J47:K47"/>
    <mergeCell ref="N47:R47"/>
    <mergeCell ref="AH47:AK47"/>
    <mergeCell ref="AJ41:AK41"/>
    <mergeCell ref="AJ42:AK42"/>
    <mergeCell ref="D43:G43"/>
    <mergeCell ref="AJ43:AK43"/>
    <mergeCell ref="D44:G45"/>
    <mergeCell ref="AJ44:AK44"/>
    <mergeCell ref="AJ45:AK45"/>
    <mergeCell ref="E41:F42"/>
    <mergeCell ref="H41:H42"/>
    <mergeCell ref="I41:I42"/>
    <mergeCell ref="J41:J42"/>
    <mergeCell ref="K41:K42"/>
    <mergeCell ref="N37:R37"/>
    <mergeCell ref="AH37:AK37"/>
    <mergeCell ref="AH32:AH33"/>
    <mergeCell ref="D33:G33"/>
    <mergeCell ref="D34:G34"/>
    <mergeCell ref="AH34:AH36"/>
    <mergeCell ref="D35:G35"/>
    <mergeCell ref="D36:G36"/>
    <mergeCell ref="D28:G28"/>
    <mergeCell ref="D29:G29"/>
    <mergeCell ref="H29:K29"/>
    <mergeCell ref="D30:G30"/>
    <mergeCell ref="C31:C48"/>
    <mergeCell ref="D31:G31"/>
    <mergeCell ref="D32:G32"/>
    <mergeCell ref="D37:D42"/>
    <mergeCell ref="E37:E40"/>
    <mergeCell ref="F37:F38"/>
    <mergeCell ref="E23:F24"/>
    <mergeCell ref="H23:H24"/>
    <mergeCell ref="I23:I24"/>
    <mergeCell ref="D25:F27"/>
    <mergeCell ref="C9:C30"/>
    <mergeCell ref="D9:G9"/>
    <mergeCell ref="D14:G14"/>
    <mergeCell ref="D15:G15"/>
    <mergeCell ref="D16:G16"/>
    <mergeCell ref="D12:G12"/>
    <mergeCell ref="AJ16:AK16"/>
    <mergeCell ref="D17:G17"/>
    <mergeCell ref="AH17:AH31"/>
    <mergeCell ref="D18:G18"/>
    <mergeCell ref="D19:D24"/>
    <mergeCell ref="E19:E22"/>
    <mergeCell ref="F19:F20"/>
    <mergeCell ref="H19:H20"/>
    <mergeCell ref="I19:I20"/>
    <mergeCell ref="J19:J20"/>
    <mergeCell ref="K19:K20"/>
    <mergeCell ref="F21:F22"/>
    <mergeCell ref="H21:H22"/>
    <mergeCell ref="I21:I22"/>
    <mergeCell ref="J21:J22"/>
    <mergeCell ref="K21:K22"/>
    <mergeCell ref="AH12:AK12"/>
    <mergeCell ref="D13:G13"/>
    <mergeCell ref="C5:G7"/>
    <mergeCell ref="H5:I7"/>
    <mergeCell ref="J5:K7"/>
    <mergeCell ref="AJ6:AK6"/>
    <mergeCell ref="AJ7:AK7"/>
    <mergeCell ref="C8:K8"/>
    <mergeCell ref="AJ8:AK8"/>
    <mergeCell ref="C2:K2"/>
    <mergeCell ref="C3:F3"/>
    <mergeCell ref="C4:G4"/>
    <mergeCell ref="H4:I4"/>
    <mergeCell ref="J4:K4"/>
    <mergeCell ref="AJ9:AK9"/>
    <mergeCell ref="D10:G10"/>
    <mergeCell ref="AJ10:AK10"/>
    <mergeCell ref="D11:G11"/>
    <mergeCell ref="AJ11:AK11"/>
  </mergeCells>
  <phoneticPr fontId="4"/>
  <dataValidations count="5">
    <dataValidation type="list" allowBlank="1" showInputMessage="1" showErrorMessage="1" sqref="AJ52:AK54" xr:uid="{00000000-0002-0000-0E00-000000000000}">
      <formula1>#REF!</formula1>
    </dataValidation>
    <dataValidation type="list" errorStyle="information" allowBlank="1" showInputMessage="1" showErrorMessage="1" errorTitle="リストにない情報" error="リストにない情報です" sqref="O42:O46 O7:O36" xr:uid="{00000000-0002-0000-0E00-000001000000}">
      <formula1>INDIRECT($BG$4&amp;"4:"&amp;$BG$4&amp;$BG$8+3)</formula1>
    </dataValidation>
    <dataValidation type="list" allowBlank="1" showInputMessage="1" showErrorMessage="1" sqref="O52:R54" xr:uid="{00000000-0002-0000-0E00-000002000000}">
      <formula1>$AN$51:$AN$59</formula1>
    </dataValidation>
    <dataValidation type="list" allowBlank="1" showInputMessage="1" showErrorMessage="1" sqref="O59:R61" xr:uid="{00000000-0002-0000-0E00-000003000000}">
      <formula1>$AO$51:$AO$69</formula1>
    </dataValidation>
    <dataValidation type="list" errorStyle="information" allowBlank="1" showInputMessage="1" showErrorMessage="1" errorTitle="リストにない情報" error="リストにない情報です" sqref="P42:P46 P7:P36" xr:uid="{00000000-0002-0000-0E00-000004000000}">
      <formula1>IF(OR($Z7=0,$Z7=""),$T$3:$T$3,INDIRECT($BG$5&amp;AE7&amp;":"&amp;$BG$5&amp;AF7))</formula1>
    </dataValidation>
  </dataValidations>
  <printOptions horizontalCentered="1"/>
  <pageMargins left="0.39370078740157483" right="0.39370078740157483" top="0.39370078740157483" bottom="0.39370078740157483" header="0" footer="0"/>
  <pageSetup paperSize="8" scale="85" orientation="landscape"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0225" r:id="rId4" name="Check Box 1">
              <controlPr defaultSize="0" autoFill="0" autoLine="0" autoPict="0" altText="">
                <anchor moveWithCells="1">
                  <from>
                    <xdr:col>3</xdr:col>
                    <xdr:colOff>161925</xdr:colOff>
                    <xdr:row>4</xdr:row>
                    <xdr:rowOff>47625</xdr:rowOff>
                  </from>
                  <to>
                    <xdr:col>4</xdr:col>
                    <xdr:colOff>304800</xdr:colOff>
                    <xdr:row>5</xdr:row>
                    <xdr:rowOff>133350</xdr:rowOff>
                  </to>
                </anchor>
              </controlPr>
            </control>
          </mc:Choice>
        </mc:AlternateContent>
        <mc:AlternateContent xmlns:mc="http://schemas.openxmlformats.org/markup-compatibility/2006">
          <mc:Choice Requires="x14">
            <control shapeId="180226" r:id="rId5" name="Check Box 2">
              <controlPr defaultSize="0" autoFill="0" autoLine="0" autoPict="0">
                <anchor moveWithCells="1">
                  <from>
                    <xdr:col>3</xdr:col>
                    <xdr:colOff>161925</xdr:colOff>
                    <xdr:row>5</xdr:row>
                    <xdr:rowOff>38100</xdr:rowOff>
                  </from>
                  <to>
                    <xdr:col>4</xdr:col>
                    <xdr:colOff>304800</xdr:colOff>
                    <xdr:row>6</xdr:row>
                    <xdr:rowOff>114300</xdr:rowOff>
                  </to>
                </anchor>
              </controlPr>
            </control>
          </mc:Choice>
        </mc:AlternateContent>
        <mc:AlternateContent xmlns:mc="http://schemas.openxmlformats.org/markup-compatibility/2006">
          <mc:Choice Requires="x14">
            <control shapeId="180227" r:id="rId6" name="Check Box 3">
              <controlPr defaultSize="0" autoFill="0" autoLine="0" autoPict="0">
                <anchor moveWithCells="1">
                  <from>
                    <xdr:col>9</xdr:col>
                    <xdr:colOff>523875</xdr:colOff>
                    <xdr:row>3</xdr:row>
                    <xdr:rowOff>133350</xdr:rowOff>
                  </from>
                  <to>
                    <xdr:col>9</xdr:col>
                    <xdr:colOff>866775</xdr:colOff>
                    <xdr:row>5</xdr:row>
                    <xdr:rowOff>47625</xdr:rowOff>
                  </to>
                </anchor>
              </controlPr>
            </control>
          </mc:Choice>
        </mc:AlternateContent>
        <mc:AlternateContent xmlns:mc="http://schemas.openxmlformats.org/markup-compatibility/2006">
          <mc:Choice Requires="x14">
            <control shapeId="180228" r:id="rId7" name="Check Box 4">
              <controlPr defaultSize="0" autoFill="0" autoLine="0" autoPict="0">
                <anchor moveWithCells="1">
                  <from>
                    <xdr:col>9</xdr:col>
                    <xdr:colOff>523875</xdr:colOff>
                    <xdr:row>4</xdr:row>
                    <xdr:rowOff>123825</xdr:rowOff>
                  </from>
                  <to>
                    <xdr:col>9</xdr:col>
                    <xdr:colOff>866775</xdr:colOff>
                    <xdr:row>6</xdr:row>
                    <xdr:rowOff>38100</xdr:rowOff>
                  </to>
                </anchor>
              </controlPr>
            </control>
          </mc:Choice>
        </mc:AlternateContent>
        <mc:AlternateContent xmlns:mc="http://schemas.openxmlformats.org/markup-compatibility/2006">
          <mc:Choice Requires="x14">
            <control shapeId="180229" r:id="rId8" name="Check Box 5">
              <controlPr defaultSize="0" autoFill="0" autoLine="0" autoPict="0">
                <anchor moveWithCells="1">
                  <from>
                    <xdr:col>9</xdr:col>
                    <xdr:colOff>523875</xdr:colOff>
                    <xdr:row>5</xdr:row>
                    <xdr:rowOff>114300</xdr:rowOff>
                  </from>
                  <to>
                    <xdr:col>9</xdr:col>
                    <xdr:colOff>866775</xdr:colOff>
                    <xdr:row>7</xdr:row>
                    <xdr:rowOff>28575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BH1128"/>
  <sheetViews>
    <sheetView showGridLines="0" zoomScaleNormal="100" zoomScaleSheetLayoutView="90" workbookViewId="0">
      <selection activeCell="J3" sqref="J3:K3"/>
    </sheetView>
  </sheetViews>
  <sheetFormatPr defaultRowHeight="10.5"/>
  <cols>
    <col min="1" max="1" width="1.140625" style="28" customWidth="1"/>
    <col min="2" max="2" width="2" style="28" customWidth="1"/>
    <col min="3" max="3" width="6.140625" style="28" customWidth="1"/>
    <col min="4" max="4" width="3" style="28" customWidth="1"/>
    <col min="5" max="5" width="11.85546875" style="28" customWidth="1"/>
    <col min="6" max="6" width="5.140625" style="28" customWidth="1"/>
    <col min="7" max="7" width="13.7109375" style="28" customWidth="1"/>
    <col min="8" max="8" width="15.28515625" style="28" customWidth="1"/>
    <col min="9" max="9" width="13.7109375" style="28" customWidth="1"/>
    <col min="10" max="11" width="16.7109375" style="28" customWidth="1"/>
    <col min="12" max="12" width="3.140625" style="28" customWidth="1"/>
    <col min="13" max="13" width="2.28515625" style="28" customWidth="1"/>
    <col min="14" max="14" width="4.85546875" style="28" customWidth="1"/>
    <col min="15" max="15" width="33.140625" style="28" customWidth="1"/>
    <col min="16" max="16" width="19.28515625" style="28" customWidth="1"/>
    <col min="17" max="18" width="23.140625" style="28" customWidth="1"/>
    <col min="19" max="19" width="17.5703125" style="28" customWidth="1"/>
    <col min="20" max="20" width="11.85546875" style="28" hidden="1" customWidth="1"/>
    <col min="21" max="21" width="16.5703125" style="28" hidden="1" customWidth="1"/>
    <col min="22" max="25" width="20.85546875" style="28" hidden="1" customWidth="1"/>
    <col min="26" max="26" width="10.85546875" style="28" hidden="1" customWidth="1"/>
    <col min="27" max="28" width="8.28515625" style="28" hidden="1" customWidth="1"/>
    <col min="29" max="30" width="10.7109375" style="28" hidden="1" customWidth="1"/>
    <col min="31" max="32" width="7.7109375" style="28" hidden="1" customWidth="1"/>
    <col min="33" max="33" width="5.7109375" style="28" customWidth="1"/>
    <col min="34" max="34" width="4.85546875" style="28" customWidth="1"/>
    <col min="35" max="35" width="23.7109375" style="28" customWidth="1"/>
    <col min="36" max="36" width="17.140625" style="28" customWidth="1"/>
    <col min="37" max="37" width="5.5703125" style="28" customWidth="1"/>
    <col min="38" max="38" width="16.85546875" style="28" customWidth="1"/>
    <col min="39" max="39" width="18.28515625" style="28" customWidth="1"/>
    <col min="40" max="40" width="13.42578125" style="28" hidden="1" customWidth="1"/>
    <col min="41" max="41" width="18.28515625" style="28" hidden="1" customWidth="1"/>
    <col min="42" max="42" width="19.85546875" style="28" hidden="1" customWidth="1"/>
    <col min="43" max="45" width="18.7109375" style="28" hidden="1" customWidth="1"/>
    <col min="46" max="51" width="9.140625" style="28" hidden="1" customWidth="1"/>
    <col min="52" max="53" width="32" style="28" hidden="1" customWidth="1"/>
    <col min="54" max="55" width="9.140625" style="28" hidden="1" customWidth="1"/>
    <col min="56" max="56" width="28.7109375" style="28" hidden="1" customWidth="1"/>
    <col min="57" max="57" width="9.140625" style="28" hidden="1" customWidth="1"/>
    <col min="58" max="58" width="25.42578125" style="28" hidden="1" customWidth="1"/>
    <col min="59" max="60" width="9.140625" style="28" hidden="1" customWidth="1"/>
    <col min="61" max="16384" width="9.140625" style="28"/>
  </cols>
  <sheetData>
    <row r="1" spans="1:60" ht="12.75" customHeight="1">
      <c r="A1" s="1"/>
      <c r="B1" s="12" t="s">
        <v>487</v>
      </c>
      <c r="C1" s="1"/>
      <c r="D1" s="48"/>
      <c r="E1" s="48"/>
      <c r="F1" s="48"/>
      <c r="G1" s="48"/>
      <c r="H1" s="1"/>
      <c r="I1" s="1"/>
      <c r="J1" s="1"/>
      <c r="K1" s="1"/>
      <c r="L1" s="1"/>
      <c r="T1" s="30" t="s">
        <v>557</v>
      </c>
      <c r="U1" s="30" t="s">
        <v>557</v>
      </c>
      <c r="V1" s="30" t="s">
        <v>557</v>
      </c>
      <c r="W1" s="30" t="s">
        <v>557</v>
      </c>
      <c r="X1" s="30" t="s">
        <v>557</v>
      </c>
      <c r="Y1" s="30" t="s">
        <v>557</v>
      </c>
      <c r="Z1" s="30" t="s">
        <v>557</v>
      </c>
      <c r="AA1" s="30" t="s">
        <v>557</v>
      </c>
      <c r="AB1" s="30" t="s">
        <v>557</v>
      </c>
      <c r="AC1" s="30" t="s">
        <v>557</v>
      </c>
      <c r="AD1" s="30" t="s">
        <v>557</v>
      </c>
      <c r="AE1" s="30" t="s">
        <v>557</v>
      </c>
      <c r="AF1" s="30" t="s">
        <v>557</v>
      </c>
      <c r="AG1" s="30"/>
      <c r="AM1" s="30"/>
      <c r="AN1" s="30" t="s">
        <v>557</v>
      </c>
      <c r="AO1" s="30" t="s">
        <v>557</v>
      </c>
      <c r="AP1" s="30" t="s">
        <v>557</v>
      </c>
      <c r="AQ1" s="30" t="s">
        <v>557</v>
      </c>
      <c r="AR1" s="30" t="s">
        <v>557</v>
      </c>
      <c r="AS1" s="30" t="s">
        <v>557</v>
      </c>
      <c r="AT1" s="30" t="s">
        <v>557</v>
      </c>
      <c r="AU1" s="30" t="s">
        <v>557</v>
      </c>
      <c r="AV1" s="30" t="s">
        <v>557</v>
      </c>
      <c r="AW1" s="30" t="s">
        <v>557</v>
      </c>
      <c r="AX1" s="30" t="s">
        <v>557</v>
      </c>
      <c r="AY1" s="30" t="s">
        <v>557</v>
      </c>
      <c r="AZ1" s="30" t="s">
        <v>557</v>
      </c>
      <c r="BA1" s="30" t="s">
        <v>557</v>
      </c>
      <c r="BB1" s="30" t="s">
        <v>557</v>
      </c>
      <c r="BC1" s="30" t="s">
        <v>557</v>
      </c>
      <c r="BD1" s="30" t="s">
        <v>557</v>
      </c>
      <c r="BE1" s="30" t="s">
        <v>557</v>
      </c>
      <c r="BF1" s="30" t="s">
        <v>557</v>
      </c>
      <c r="BG1" s="30" t="s">
        <v>557</v>
      </c>
      <c r="BH1" s="30" t="s">
        <v>557</v>
      </c>
    </row>
    <row r="2" spans="1:60" ht="26.25" customHeight="1">
      <c r="A2" s="1"/>
      <c r="B2" s="1"/>
      <c r="C2" s="481" t="s">
        <v>17</v>
      </c>
      <c r="D2" s="481"/>
      <c r="E2" s="481"/>
      <c r="F2" s="481"/>
      <c r="G2" s="481"/>
      <c r="H2" s="481"/>
      <c r="I2" s="481"/>
      <c r="J2" s="481"/>
      <c r="K2" s="481"/>
      <c r="L2" s="1"/>
      <c r="AU2" s="28" t="s">
        <v>558</v>
      </c>
      <c r="AX2" s="30" t="s">
        <v>559</v>
      </c>
      <c r="BB2" s="30" t="s">
        <v>560</v>
      </c>
      <c r="BD2" s="30" t="s">
        <v>561</v>
      </c>
    </row>
    <row r="3" spans="1:60" ht="12.75" customHeight="1">
      <c r="A3" s="1"/>
      <c r="B3" s="1"/>
      <c r="C3" s="482" t="s">
        <v>2</v>
      </c>
      <c r="D3" s="483"/>
      <c r="E3" s="483"/>
      <c r="F3" s="484"/>
      <c r="G3" s="586" t="str">
        <f>別紙!F5</f>
        <v>株式会社 地球温暖化対策室</v>
      </c>
      <c r="H3" s="587"/>
      <c r="I3" s="588"/>
      <c r="J3" s="593"/>
      <c r="K3" s="594"/>
      <c r="L3" s="1"/>
      <c r="T3" s="49"/>
      <c r="U3" s="28" t="s">
        <v>562</v>
      </c>
      <c r="AU3" s="50" t="s">
        <v>563</v>
      </c>
      <c r="AV3" s="50" t="s">
        <v>564</v>
      </c>
      <c r="AW3" s="50" t="s">
        <v>565</v>
      </c>
      <c r="AX3" s="50" t="s">
        <v>566</v>
      </c>
      <c r="AY3" s="50" t="s">
        <v>567</v>
      </c>
      <c r="AZ3" s="51" t="s">
        <v>568</v>
      </c>
      <c r="BA3" s="51" t="s">
        <v>569</v>
      </c>
      <c r="BB3" s="50" t="s">
        <v>570</v>
      </c>
      <c r="BD3" s="51" t="s">
        <v>571</v>
      </c>
      <c r="BF3" s="28" t="s">
        <v>572</v>
      </c>
    </row>
    <row r="4" spans="1:60" ht="12.75" customHeight="1">
      <c r="A4" s="1"/>
      <c r="B4" s="1"/>
      <c r="C4" s="486" t="s">
        <v>15</v>
      </c>
      <c r="D4" s="487"/>
      <c r="E4" s="487"/>
      <c r="F4" s="487"/>
      <c r="G4" s="488"/>
      <c r="H4" s="486" t="s">
        <v>4</v>
      </c>
      <c r="I4" s="488"/>
      <c r="J4" s="486" t="s">
        <v>3</v>
      </c>
      <c r="K4" s="488"/>
      <c r="L4" s="1"/>
      <c r="N4" s="38" t="s">
        <v>132</v>
      </c>
      <c r="AH4" s="38"/>
      <c r="AU4" s="52" t="str">
        <f>IF(参照!A4="","",参照!A4)</f>
        <v>A0001</v>
      </c>
      <c r="AV4" s="52" t="str">
        <f>IF(参照!B4="","",参照!B4)</f>
        <v>(株)Ｆ－Ｐｏｗｅｒ</v>
      </c>
      <c r="AW4" s="52">
        <f>IF(参照!C4="","",参照!C4)</f>
        <v>4.7199999999999998E-4</v>
      </c>
      <c r="AX4" s="52" t="str">
        <f>IF(参照!D4="","",参照!D4)</f>
        <v>メニューA</v>
      </c>
      <c r="AY4" s="52">
        <f>IF(参照!E4="","",参照!E4)</f>
        <v>0</v>
      </c>
      <c r="AZ4" s="52" t="str">
        <f>IF(参照!F4="","",参照!F4)</f>
        <v>(株)Ｆ－Ｐｏｗｅｒ</v>
      </c>
      <c r="BA4" s="52" t="str">
        <f>IF(参照!G4="","",参照!G4)</f>
        <v>(株)Ｆ－Ｐｏｗｅｒ_メニューA</v>
      </c>
      <c r="BB4" s="52">
        <f>AY4*1000</f>
        <v>0</v>
      </c>
      <c r="BD4" s="52" t="str">
        <f>IF(参照!L4="","",参照!L4)</f>
        <v>北海道電力(株)</v>
      </c>
      <c r="BF4" s="53" t="s">
        <v>573</v>
      </c>
      <c r="BG4" s="54" t="s">
        <v>574</v>
      </c>
      <c r="BH4" s="28" t="s">
        <v>561</v>
      </c>
    </row>
    <row r="5" spans="1:60" ht="12.75" customHeight="1" thickBot="1">
      <c r="A5" s="1"/>
      <c r="B5" s="1"/>
      <c r="C5" s="512" t="s">
        <v>36</v>
      </c>
      <c r="D5" s="513"/>
      <c r="E5" s="513"/>
      <c r="F5" s="513"/>
      <c r="G5" s="514"/>
      <c r="H5" s="512" t="s">
        <v>500</v>
      </c>
      <c r="I5" s="514"/>
      <c r="J5" s="512" t="s">
        <v>56</v>
      </c>
      <c r="K5" s="514"/>
      <c r="L5" s="1"/>
      <c r="N5" s="55" t="s">
        <v>501</v>
      </c>
      <c r="O5" s="56"/>
      <c r="P5" s="56"/>
      <c r="Q5" s="56"/>
      <c r="R5" s="56"/>
      <c r="S5" s="56"/>
      <c r="T5" s="57"/>
      <c r="U5" s="57"/>
      <c r="V5" s="57"/>
      <c r="W5" s="57"/>
      <c r="X5" s="57"/>
      <c r="Y5" s="57"/>
      <c r="Z5" s="57"/>
      <c r="AE5" s="57"/>
      <c r="AF5" s="57"/>
      <c r="AH5" s="55" t="s">
        <v>502</v>
      </c>
      <c r="AI5" s="56"/>
      <c r="AJ5" s="56"/>
      <c r="AK5" s="56"/>
      <c r="AL5" s="56"/>
      <c r="AM5" s="57"/>
      <c r="AN5" s="57"/>
      <c r="AU5" s="52" t="str">
        <f>IF(参照!A5="","",参照!A5)</f>
        <v/>
      </c>
      <c r="AV5" s="52" t="str">
        <f>IF(参照!B5="","",参照!B5)</f>
        <v/>
      </c>
      <c r="AW5" s="52" t="str">
        <f>IF(参照!C5="","",参照!C5)</f>
        <v/>
      </c>
      <c r="AX5" s="52" t="str">
        <f>IF(参照!D5="","",参照!D5)</f>
        <v>メニューB</v>
      </c>
      <c r="AY5" s="52">
        <f>IF(参照!E5="","",参照!E5)</f>
        <v>0</v>
      </c>
      <c r="AZ5" s="52" t="str">
        <f>IF(参照!F5="","",参照!F5)</f>
        <v>(株)Ｆ－Ｐｏｗｅｒ</v>
      </c>
      <c r="BA5" s="52" t="str">
        <f>IF(参照!G5="","",参照!G5)</f>
        <v>(株)Ｆ－Ｐｏｗｅｒ_メニューB</v>
      </c>
      <c r="BB5" s="52">
        <f t="shared" ref="BB5:BB68" si="0">AY5*1000</f>
        <v>0</v>
      </c>
      <c r="BD5" s="52" t="str">
        <f>IF(参照!L5="","",参照!L5)</f>
        <v>東北電力(株)</v>
      </c>
      <c r="BF5" s="53" t="s">
        <v>575</v>
      </c>
      <c r="BG5" s="54" t="s">
        <v>576</v>
      </c>
      <c r="BH5" s="28" t="s">
        <v>559</v>
      </c>
    </row>
    <row r="6" spans="1:60" ht="12.75" customHeight="1" thickBot="1">
      <c r="A6" s="1"/>
      <c r="B6" s="1"/>
      <c r="C6" s="515"/>
      <c r="D6" s="516"/>
      <c r="E6" s="516"/>
      <c r="F6" s="516"/>
      <c r="G6" s="517"/>
      <c r="H6" s="515"/>
      <c r="I6" s="517"/>
      <c r="J6" s="515"/>
      <c r="K6" s="517"/>
      <c r="L6" s="1"/>
      <c r="N6" s="58"/>
      <c r="O6" s="357" t="s">
        <v>85</v>
      </c>
      <c r="P6" s="60" t="s">
        <v>493</v>
      </c>
      <c r="Q6" s="287" t="s">
        <v>2296</v>
      </c>
      <c r="R6" s="286" t="s">
        <v>2297</v>
      </c>
      <c r="S6" s="347" t="s">
        <v>158</v>
      </c>
      <c r="T6" s="62" t="s">
        <v>577</v>
      </c>
      <c r="U6" s="63" t="s">
        <v>578</v>
      </c>
      <c r="V6" s="63" t="s">
        <v>579</v>
      </c>
      <c r="W6" s="59" t="s">
        <v>2298</v>
      </c>
      <c r="X6" s="93" t="s">
        <v>2299</v>
      </c>
      <c r="Y6" s="64" t="s">
        <v>2300</v>
      </c>
      <c r="Z6" s="64" t="s">
        <v>580</v>
      </c>
      <c r="AA6" s="64" t="s">
        <v>581</v>
      </c>
      <c r="AB6" s="64" t="s">
        <v>582</v>
      </c>
      <c r="AC6" s="64" t="s">
        <v>583</v>
      </c>
      <c r="AD6" s="64" t="s">
        <v>584</v>
      </c>
      <c r="AE6" s="63" t="s">
        <v>585</v>
      </c>
      <c r="AF6" s="61" t="s">
        <v>586</v>
      </c>
      <c r="AH6" s="65"/>
      <c r="AI6" s="66" t="s">
        <v>2295</v>
      </c>
      <c r="AJ6" s="521" t="s">
        <v>2301</v>
      </c>
      <c r="AK6" s="522"/>
      <c r="AL6" s="67" t="s">
        <v>158</v>
      </c>
      <c r="AN6" s="62" t="s">
        <v>577</v>
      </c>
      <c r="AO6" s="63" t="s">
        <v>578</v>
      </c>
      <c r="AP6" s="61" t="s">
        <v>579</v>
      </c>
      <c r="AU6" s="52" t="str">
        <f>IF(参照!A6="","",参照!A6)</f>
        <v/>
      </c>
      <c r="AV6" s="52" t="str">
        <f>IF(参照!B6="","",参照!B6)</f>
        <v/>
      </c>
      <c r="AW6" s="52" t="str">
        <f>IF(参照!C6="","",参照!C6)</f>
        <v/>
      </c>
      <c r="AX6" s="52" t="str">
        <f>IF(参照!D6="","",参照!D6)</f>
        <v>メニューC(残差)</v>
      </c>
      <c r="AY6" s="52">
        <f>IF(参照!E6="","",参照!E6)</f>
        <v>5.0500000000000002E-4</v>
      </c>
      <c r="AZ6" s="52" t="str">
        <f>IF(参照!F6="","",参照!F6)</f>
        <v>(株)Ｆ－Ｐｏｗｅｒ</v>
      </c>
      <c r="BA6" s="52" t="str">
        <f>IF(参照!G6="","",参照!G6)</f>
        <v>(株)Ｆ－Ｐｏｗｅｒ_メニューC(残差)</v>
      </c>
      <c r="BB6" s="52">
        <f t="shared" si="0"/>
        <v>0.505</v>
      </c>
      <c r="BD6" s="52" t="str">
        <f>IF(参照!L6="","",参照!L6)</f>
        <v>東京電力エナジーパートナー(株)</v>
      </c>
      <c r="BF6" s="49" t="s">
        <v>587</v>
      </c>
      <c r="BG6" s="54" t="s">
        <v>588</v>
      </c>
      <c r="BH6" s="28" t="s">
        <v>589</v>
      </c>
    </row>
    <row r="7" spans="1:60" ht="12.75" customHeight="1" thickTop="1">
      <c r="A7" s="1"/>
      <c r="B7" s="1"/>
      <c r="C7" s="518"/>
      <c r="D7" s="519"/>
      <c r="E7" s="519"/>
      <c r="F7" s="519"/>
      <c r="G7" s="520"/>
      <c r="H7" s="518"/>
      <c r="I7" s="520"/>
      <c r="J7" s="518"/>
      <c r="K7" s="520"/>
      <c r="L7" s="1"/>
      <c r="N7" s="68">
        <v>1</v>
      </c>
      <c r="O7" s="69"/>
      <c r="P7" s="69"/>
      <c r="Q7" s="70" t="str">
        <f t="shared" ref="Q7:Q36" si="1">IF(O7="","",_xlfn.IFNA(VLOOKUP(O7&amp;"_"&amp;P7,$BA:$BB,2,FALSE),"該当する排出係数がありません"))</f>
        <v/>
      </c>
      <c r="R7" s="71"/>
      <c r="S7" s="348"/>
      <c r="T7" s="346">
        <f>係数１!D$49</f>
        <v>8640</v>
      </c>
      <c r="U7" s="73" t="str">
        <f>IF(OR(S7="",O7=""),"",S7/1000*T7*0.0258)</f>
        <v/>
      </c>
      <c r="V7" s="73" t="str">
        <f>IF(OR(S7="",O7=""),"",IF(R7="",S7*Q7,S7*R7))</f>
        <v/>
      </c>
      <c r="W7" s="74" t="str">
        <f t="array" aca="1" ref="W7" ca="1">IF(O7="","",IF(ISNUMBER(AA7),INDIRECT($BG$6&amp;AA7),IF(AA7="a",Q7,IF(AA7="b",INDIRECT($BG$6&amp;AB7),IF(AA7="c",R7,"")))))</f>
        <v/>
      </c>
      <c r="X7" s="75"/>
      <c r="Y7" s="73" t="str">
        <f>IF(OR(S7="",O7=""),"",IF(X7="",S7*W7,S7*X7))</f>
        <v/>
      </c>
      <c r="Z7" s="76" t="str">
        <f t="shared" ref="Z7:Z36" ca="1" si="2">IF(O7="","",IF(COUNTIF(INDIRECT($BG$4&amp;":"&amp;$BG$4),O7),1,0))</f>
        <v/>
      </c>
      <c r="AA7" s="76" t="str">
        <f ca="1">IF(O7="","",IF(OR(AE7="",AF7=""),"c",IFERROR(MATCH("*残差*",INDIRECT($BG$5&amp;AE7&amp;":"&amp;$BG$5&amp;AF7),0)+AE7-1,IF(AF7-AE7&gt;=1,"b","a"))))</f>
        <v/>
      </c>
      <c r="AB7" s="76" t="str">
        <f ca="1">IF(O7="","",IF(OR(AE7="",AF7=""),"-",IFERROR(MATCH("*事業者全体*",INDIRECT($BG$5&amp;AE7&amp;":"&amp;$BG$5&amp;AF7),0)+AE7-1,"-")))</f>
        <v/>
      </c>
      <c r="AC7" s="76">
        <f ca="1">IF(Z7=0,1,IF(R7="",0,1))</f>
        <v>0</v>
      </c>
      <c r="AD7" s="76">
        <f>IF(R7="",0,1)</f>
        <v>0</v>
      </c>
      <c r="AE7" s="76" t="str">
        <f t="shared" ref="AE7:AE36" si="3">_xlfn.IFNA(MATCH(O7,$AZ:$AZ,0),"")</f>
        <v/>
      </c>
      <c r="AF7" s="77" t="str">
        <f t="shared" ref="AF7:AF36" si="4">IFERROR(IF(O7="","",AE7+COUNTIF($AZ:$AZ,O7)-1),"")</f>
        <v/>
      </c>
      <c r="AH7" s="78">
        <v>1</v>
      </c>
      <c r="AI7" s="31"/>
      <c r="AJ7" s="523"/>
      <c r="AK7" s="524"/>
      <c r="AL7" s="34"/>
      <c r="AN7" s="72" t="str">
        <f>IF(AJ7="","",IF(AJ7=0,3600,係数１!D$49))</f>
        <v/>
      </c>
      <c r="AO7" s="73" t="str">
        <f>IF(OR(AL7="",AJ7="",AI7=""),"",AL7/1000*AN7*0.0258)</f>
        <v/>
      </c>
      <c r="AP7" s="273" t="str">
        <f>IF(OR(AL7="",AI7=""),"",AL7*AJ7)</f>
        <v/>
      </c>
      <c r="AU7" s="52" t="str">
        <f>IF(参照!A7="","",参照!A7)</f>
        <v/>
      </c>
      <c r="AV7" s="52" t="str">
        <f>IF(参照!B7="","",参照!B7)</f>
        <v/>
      </c>
      <c r="AW7" s="52" t="str">
        <f>IF(参照!C7="","",参照!C7)</f>
        <v/>
      </c>
      <c r="AX7" s="52" t="str">
        <f>IF(参照!D7="","",参照!D7)</f>
        <v>(参考値)事業者全体</v>
      </c>
      <c r="AY7" s="52">
        <f>IF(参照!E7="","",参照!E7)</f>
        <v>4.8099999999999998E-4</v>
      </c>
      <c r="AZ7" s="52" t="str">
        <f>IF(参照!F7="","",参照!F7)</f>
        <v>(株)Ｆ－Ｐｏｗｅｒ</v>
      </c>
      <c r="BA7" s="52" t="str">
        <f>IF(参照!G7="","",参照!G7)</f>
        <v>(株)Ｆ－Ｐｏｗｅｒ_(参考値)事業者全体</v>
      </c>
      <c r="BB7" s="52">
        <f t="shared" si="0"/>
        <v>0.48099999999999998</v>
      </c>
      <c r="BD7" s="52" t="str">
        <f>IF(参照!L7="","",参照!L7)</f>
        <v>中部電力ミライズ(株)</v>
      </c>
    </row>
    <row r="8" spans="1:60" ht="15" customHeight="1">
      <c r="A8" s="1"/>
      <c r="B8" s="1"/>
      <c r="C8" s="489" t="s">
        <v>22</v>
      </c>
      <c r="D8" s="490"/>
      <c r="E8" s="490"/>
      <c r="F8" s="490"/>
      <c r="G8" s="490"/>
      <c r="H8" s="490"/>
      <c r="I8" s="490"/>
      <c r="J8" s="490"/>
      <c r="K8" s="491"/>
      <c r="L8" s="1"/>
      <c r="N8" s="79">
        <v>2</v>
      </c>
      <c r="O8" s="69"/>
      <c r="P8" s="69"/>
      <c r="Q8" s="70" t="str">
        <f t="shared" si="1"/>
        <v/>
      </c>
      <c r="R8" s="80"/>
      <c r="S8" s="348"/>
      <c r="T8" s="346">
        <f>係数１!D$49</f>
        <v>8640</v>
      </c>
      <c r="U8" s="73" t="str">
        <f t="shared" ref="U8:U36" si="5">IF(OR(S8="",O8=""),"",S8/1000*T8*0.0258)</f>
        <v/>
      </c>
      <c r="V8" s="73" t="str">
        <f t="shared" ref="V8:V36" si="6">IF(OR(S8="",O8=""),"",IF(R8="",S8*Q8,S8*R8))</f>
        <v/>
      </c>
      <c r="W8" s="74" t="str">
        <f t="array" aca="1" ref="W8" ca="1">IF(O8="","",IF(ISNUMBER(AA8),INDIRECT($BG$6&amp;AA8),IF(AA8="a",Q8,IF(AA8="b",INDIRECT($BG$6&amp;AB8),IF(AA8="c",R8,"")))))</f>
        <v/>
      </c>
      <c r="X8" s="75"/>
      <c r="Y8" s="73" t="str">
        <f t="shared" ref="Y8:Y36" si="7">IF(OR(S8="",O8=""),"",IF(X8="",S8*W8,S8*X8))</f>
        <v/>
      </c>
      <c r="Z8" s="76" t="str">
        <f t="shared" ca="1" si="2"/>
        <v/>
      </c>
      <c r="AA8" s="76" t="str">
        <f t="shared" ref="AA8:AA36" ca="1" si="8">IF(O8="","",IF(OR(AE8="",AF8=""),"c",IFERROR(MATCH("*残差*",INDIRECT($BG$5&amp;AE8&amp;":"&amp;$BG$5&amp;AF8),0)+AE8-1,IF(AF8-AE8&gt;=1,"b","a"))))</f>
        <v/>
      </c>
      <c r="AB8" s="76" t="str">
        <f t="shared" ref="AB8:AB36" ca="1" si="9">IF(O8="","",IF(OR(AE8="",AF8=""),"-",IFERROR(MATCH("*事業者全体*",INDIRECT($BG$5&amp;AE8&amp;":"&amp;$BG$5&amp;AF8),0)+AE8-1,"-")))</f>
        <v/>
      </c>
      <c r="AC8" s="76">
        <f t="shared" ref="AC8:AC36" ca="1" si="10">IF(Z8=0,1,IF(R8="",0,1))</f>
        <v>0</v>
      </c>
      <c r="AD8" s="76">
        <f t="shared" ref="AD8:AD36" si="11">IF(R8="",0,1)</f>
        <v>0</v>
      </c>
      <c r="AE8" s="76" t="str">
        <f t="shared" si="3"/>
        <v/>
      </c>
      <c r="AF8" s="77" t="str">
        <f t="shared" si="4"/>
        <v/>
      </c>
      <c r="AH8" s="79">
        <v>2</v>
      </c>
      <c r="AI8" s="32"/>
      <c r="AJ8" s="506"/>
      <c r="AK8" s="507"/>
      <c r="AL8" s="35"/>
      <c r="AN8" s="72" t="str">
        <f>IF(AJ8="","",IF(AJ8=0,3600,係数１!D$49))</f>
        <v/>
      </c>
      <c r="AO8" s="73" t="str">
        <f t="shared" ref="AO8:AO11" si="12">IF(OR(AL8="",AJ8="",AI8=""),"",AL8/1000*AN8*0.0258)</f>
        <v/>
      </c>
      <c r="AP8" s="273" t="str">
        <f t="shared" ref="AP8:AP11" si="13">IF(OR(AL8="",AI8=""),"",AL8*AJ8)</f>
        <v/>
      </c>
      <c r="AU8" s="52" t="str">
        <f>IF(参照!A8="","",参照!A8)</f>
        <v>A0002</v>
      </c>
      <c r="AV8" s="52" t="str">
        <f>IF(参照!B8="","",参照!B8)</f>
        <v>イーレックス(株)</v>
      </c>
      <c r="AW8" s="52" t="str">
        <f>IF(参照!C8="","",参照!C8)</f>
        <v>0.000453※</v>
      </c>
      <c r="AX8" s="52" t="str">
        <f>IF(参照!D8="","",参照!D8)</f>
        <v/>
      </c>
      <c r="AY8" s="52">
        <f>IF(参照!E8="","",参照!E8)</f>
        <v>4.5300000000000001E-4</v>
      </c>
      <c r="AZ8" s="52" t="str">
        <f>IF(参照!F8="","",参照!F8)</f>
        <v>イーレックス(株)</v>
      </c>
      <c r="BA8" s="52" t="str">
        <f>IF(参照!G8="","",参照!G8)</f>
        <v>イーレックス(株)_</v>
      </c>
      <c r="BB8" s="52">
        <f t="shared" si="0"/>
        <v>0.45300000000000001</v>
      </c>
      <c r="BD8" s="52" t="str">
        <f>IF(参照!L8="","",参照!L8)</f>
        <v>北陸電力(株)</v>
      </c>
      <c r="BF8" s="53" t="s">
        <v>591</v>
      </c>
      <c r="BG8" s="81">
        <f>COUNTA(BD4:BD1128)-COUNTBLANK(BD4:BD1128)</f>
        <v>565</v>
      </c>
    </row>
    <row r="9" spans="1:60" ht="18.75" customHeight="1">
      <c r="A9" s="1"/>
      <c r="B9" s="1"/>
      <c r="C9" s="495" t="s">
        <v>25</v>
      </c>
      <c r="D9" s="456" t="s">
        <v>5</v>
      </c>
      <c r="E9" s="456"/>
      <c r="F9" s="456"/>
      <c r="G9" s="456"/>
      <c r="H9" s="82" t="s">
        <v>6</v>
      </c>
      <c r="I9" s="82" t="s">
        <v>21</v>
      </c>
      <c r="J9" s="83" t="s">
        <v>488</v>
      </c>
      <c r="K9" s="84" t="s">
        <v>498</v>
      </c>
      <c r="L9" s="1"/>
      <c r="N9" s="79">
        <v>3</v>
      </c>
      <c r="O9" s="69"/>
      <c r="P9" s="69"/>
      <c r="Q9" s="70" t="str">
        <f t="shared" si="1"/>
        <v/>
      </c>
      <c r="R9" s="80"/>
      <c r="S9" s="348"/>
      <c r="T9" s="346">
        <f>係数１!D$49</f>
        <v>8640</v>
      </c>
      <c r="U9" s="73" t="str">
        <f t="shared" si="5"/>
        <v/>
      </c>
      <c r="V9" s="73" t="str">
        <f t="shared" si="6"/>
        <v/>
      </c>
      <c r="W9" s="74" t="str">
        <f t="array" aca="1" ref="W9" ca="1">IF(O9="","",IF(ISNUMBER(AA9),INDIRECT($BG$6&amp;AA9),IF(AA9="a",Q9,IF(AA9="b",INDIRECT($BG$6&amp;AB9),IF(AA9="c",R9,"")))))</f>
        <v/>
      </c>
      <c r="X9" s="75"/>
      <c r="Y9" s="73" t="str">
        <f t="shared" si="7"/>
        <v/>
      </c>
      <c r="Z9" s="76" t="str">
        <f t="shared" ca="1" si="2"/>
        <v/>
      </c>
      <c r="AA9" s="76" t="str">
        <f t="shared" ca="1" si="8"/>
        <v/>
      </c>
      <c r="AB9" s="76" t="str">
        <f t="shared" ca="1" si="9"/>
        <v/>
      </c>
      <c r="AC9" s="76">
        <f t="shared" ca="1" si="10"/>
        <v>0</v>
      </c>
      <c r="AD9" s="76">
        <f t="shared" si="11"/>
        <v>0</v>
      </c>
      <c r="AE9" s="76" t="str">
        <f t="shared" si="3"/>
        <v/>
      </c>
      <c r="AF9" s="77" t="str">
        <f t="shared" si="4"/>
        <v/>
      </c>
      <c r="AH9" s="79">
        <v>3</v>
      </c>
      <c r="AI9" s="32"/>
      <c r="AJ9" s="506"/>
      <c r="AK9" s="507"/>
      <c r="AL9" s="35"/>
      <c r="AN9" s="72" t="str">
        <f>IF(AJ9="","",IF(AJ9=0,3600,係数１!D$49))</f>
        <v/>
      </c>
      <c r="AO9" s="73" t="str">
        <f t="shared" si="12"/>
        <v/>
      </c>
      <c r="AP9" s="273" t="str">
        <f t="shared" si="13"/>
        <v/>
      </c>
      <c r="AU9" s="52" t="str">
        <f>IF(参照!A9="","",参照!A9)</f>
        <v>A0003</v>
      </c>
      <c r="AV9" s="52" t="str">
        <f>IF(参照!B9="","",参照!B9)</f>
        <v>リエスパワー(株)</v>
      </c>
      <c r="AW9" s="52">
        <f>IF(参照!C9="","",参照!C9)</f>
        <v>3.68E-4</v>
      </c>
      <c r="AX9" s="52" t="str">
        <f>IF(参照!D9="","",参照!D9)</f>
        <v/>
      </c>
      <c r="AY9" s="52">
        <f>IF(参照!E9="","",参照!E9)</f>
        <v>0</v>
      </c>
      <c r="AZ9" s="52" t="str">
        <f>IF(参照!F9="","",参照!F9)</f>
        <v>リエスパワー(株)</v>
      </c>
      <c r="BA9" s="52" t="str">
        <f>IF(参照!G9="","",参照!G9)</f>
        <v>リエスパワー(株)_</v>
      </c>
      <c r="BB9" s="52">
        <f t="shared" si="0"/>
        <v>0</v>
      </c>
      <c r="BD9" s="52" t="str">
        <f>IF(参照!L9="","",参照!L9)</f>
        <v>関西電力(株)</v>
      </c>
    </row>
    <row r="10" spans="1:60" ht="12.75" customHeight="1">
      <c r="A10" s="1"/>
      <c r="B10" s="1"/>
      <c r="C10" s="496"/>
      <c r="D10" s="492" t="s">
        <v>52</v>
      </c>
      <c r="E10" s="493"/>
      <c r="F10" s="493"/>
      <c r="G10" s="494"/>
      <c r="H10" s="82" t="s">
        <v>26</v>
      </c>
      <c r="I10" s="22"/>
      <c r="J10" s="21" t="str">
        <f>IF($I10="","",$I10*係数１!$D$8*0.0258)</f>
        <v/>
      </c>
      <c r="K10" s="21" t="str">
        <f>IF($I10="","",$I10*係数１!$D$8*係数１!$F$8*44/12)</f>
        <v/>
      </c>
      <c r="L10" s="1"/>
      <c r="N10" s="79">
        <v>4</v>
      </c>
      <c r="O10" s="69"/>
      <c r="P10" s="69"/>
      <c r="Q10" s="70" t="str">
        <f t="shared" si="1"/>
        <v/>
      </c>
      <c r="R10" s="80"/>
      <c r="S10" s="348"/>
      <c r="T10" s="346">
        <f>係数１!D$49</f>
        <v>8640</v>
      </c>
      <c r="U10" s="73" t="str">
        <f t="shared" si="5"/>
        <v/>
      </c>
      <c r="V10" s="73" t="str">
        <f t="shared" si="6"/>
        <v/>
      </c>
      <c r="W10" s="74" t="str">
        <f t="array" aca="1" ref="W10" ca="1">IF(O10="","",IF(ISNUMBER(AA10),INDIRECT($BG$6&amp;AA10),IF(AA10="a",Q10,IF(AA10="b",INDIRECT($BG$6&amp;AB10),IF(AA10="c",R10,"")))))</f>
        <v/>
      </c>
      <c r="X10" s="75"/>
      <c r="Y10" s="73" t="str">
        <f t="shared" si="7"/>
        <v/>
      </c>
      <c r="Z10" s="76" t="str">
        <f t="shared" ca="1" si="2"/>
        <v/>
      </c>
      <c r="AA10" s="76" t="str">
        <f t="shared" ca="1" si="8"/>
        <v/>
      </c>
      <c r="AB10" s="76" t="str">
        <f t="shared" ca="1" si="9"/>
        <v/>
      </c>
      <c r="AC10" s="76">
        <f t="shared" ca="1" si="10"/>
        <v>0</v>
      </c>
      <c r="AD10" s="76">
        <f t="shared" si="11"/>
        <v>0</v>
      </c>
      <c r="AE10" s="76" t="str">
        <f t="shared" si="3"/>
        <v/>
      </c>
      <c r="AF10" s="77" t="str">
        <f t="shared" si="4"/>
        <v/>
      </c>
      <c r="AH10" s="79">
        <v>4</v>
      </c>
      <c r="AI10" s="32"/>
      <c r="AJ10" s="506"/>
      <c r="AK10" s="507"/>
      <c r="AL10" s="35"/>
      <c r="AN10" s="72" t="str">
        <f>IF(AJ10="","",IF(AJ10=0,3600,係数１!D$49))</f>
        <v/>
      </c>
      <c r="AO10" s="73" t="str">
        <f t="shared" si="12"/>
        <v/>
      </c>
      <c r="AP10" s="273" t="str">
        <f t="shared" si="13"/>
        <v/>
      </c>
      <c r="AU10" s="52" t="str">
        <f>IF(参照!A10="","",参照!A10)</f>
        <v>A0004</v>
      </c>
      <c r="AV10" s="52" t="str">
        <f>IF(参照!B10="","",参照!B10)</f>
        <v>エバーグリーン・リテイリング(株)</v>
      </c>
      <c r="AW10" s="52">
        <f>IF(参照!C10="","",参照!C10)</f>
        <v>5.4799999999999998E-4</v>
      </c>
      <c r="AX10" s="52" t="str">
        <f>IF(参照!D10="","",参照!D10)</f>
        <v>メニューA</v>
      </c>
      <c r="AY10" s="52">
        <f>IF(参照!E10="","",参照!E10)</f>
        <v>0</v>
      </c>
      <c r="AZ10" s="52" t="str">
        <f>IF(参照!F10="","",参照!F10)</f>
        <v>エバーグリーン・リテイリング(株)</v>
      </c>
      <c r="BA10" s="52" t="str">
        <f>IF(参照!G10="","",参照!G10)</f>
        <v>エバーグリーン・リテイリング(株)_メニューA</v>
      </c>
      <c r="BB10" s="52">
        <f t="shared" si="0"/>
        <v>0</v>
      </c>
      <c r="BD10" s="52" t="str">
        <f>IF(参照!L10="","",参照!L10)</f>
        <v>中国電力(株)</v>
      </c>
    </row>
    <row r="11" spans="1:60" ht="12.75" customHeight="1" thickBot="1">
      <c r="A11" s="1"/>
      <c r="B11" s="1"/>
      <c r="C11" s="496"/>
      <c r="D11" s="456" t="s">
        <v>7</v>
      </c>
      <c r="E11" s="456"/>
      <c r="F11" s="456"/>
      <c r="G11" s="456"/>
      <c r="H11" s="82" t="s">
        <v>26</v>
      </c>
      <c r="I11" s="22"/>
      <c r="J11" s="21" t="str">
        <f>IF($I11="","",$I11*係数１!$D$11*0.0258)</f>
        <v/>
      </c>
      <c r="K11" s="21" t="str">
        <f>IF($I11="","",$I11*係数１!$D$11*係数１!$F$11*44/12)</f>
        <v/>
      </c>
      <c r="L11" s="1"/>
      <c r="N11" s="79">
        <v>5</v>
      </c>
      <c r="O11" s="69"/>
      <c r="P11" s="69"/>
      <c r="Q11" s="70" t="str">
        <f t="shared" si="1"/>
        <v/>
      </c>
      <c r="R11" s="80"/>
      <c r="S11" s="348"/>
      <c r="T11" s="346">
        <f>係数１!D$49</f>
        <v>8640</v>
      </c>
      <c r="U11" s="73" t="str">
        <f t="shared" si="5"/>
        <v/>
      </c>
      <c r="V11" s="73" t="str">
        <f t="shared" si="6"/>
        <v/>
      </c>
      <c r="W11" s="74" t="str">
        <f t="array" aca="1" ref="W11" ca="1">IF(O11="","",IF(ISNUMBER(AA11),INDIRECT($BG$6&amp;AA11),IF(AA11="a",Q11,IF(AA11="b",INDIRECT($BG$6&amp;AB11),IF(AA11="c",R11,"")))))</f>
        <v/>
      </c>
      <c r="X11" s="75"/>
      <c r="Y11" s="73" t="str">
        <f t="shared" si="7"/>
        <v/>
      </c>
      <c r="Z11" s="76" t="str">
        <f t="shared" ca="1" si="2"/>
        <v/>
      </c>
      <c r="AA11" s="76" t="str">
        <f t="shared" ca="1" si="8"/>
        <v/>
      </c>
      <c r="AB11" s="76" t="str">
        <f t="shared" ca="1" si="9"/>
        <v/>
      </c>
      <c r="AC11" s="76">
        <f t="shared" ca="1" si="10"/>
        <v>0</v>
      </c>
      <c r="AD11" s="76">
        <f t="shared" si="11"/>
        <v>0</v>
      </c>
      <c r="AE11" s="76" t="str">
        <f t="shared" si="3"/>
        <v/>
      </c>
      <c r="AF11" s="77" t="str">
        <f t="shared" si="4"/>
        <v/>
      </c>
      <c r="AH11" s="85">
        <v>5</v>
      </c>
      <c r="AI11" s="33"/>
      <c r="AJ11" s="508"/>
      <c r="AK11" s="509"/>
      <c r="AL11" s="29"/>
      <c r="AN11" s="72" t="str">
        <f>IF(AJ11="","",IF(AJ11=0,3600,係数１!D$49))</f>
        <v/>
      </c>
      <c r="AO11" s="73" t="str">
        <f t="shared" si="12"/>
        <v/>
      </c>
      <c r="AP11" s="273" t="str">
        <f t="shared" si="13"/>
        <v/>
      </c>
      <c r="AU11" s="52" t="str">
        <f>IF(参照!A11="","",参照!A11)</f>
        <v/>
      </c>
      <c r="AV11" s="52" t="str">
        <f>IF(参照!B11="","",参照!B11)</f>
        <v/>
      </c>
      <c r="AW11" s="52" t="str">
        <f>IF(参照!C11="","",参照!C11)</f>
        <v/>
      </c>
      <c r="AX11" s="52" t="str">
        <f>IF(参照!D11="","",参照!D11)</f>
        <v>メニューB(残差)</v>
      </c>
      <c r="AY11" s="52">
        <f>IF(参照!E11="","",参照!E11)</f>
        <v>4.9200000000000003E-4</v>
      </c>
      <c r="AZ11" s="52" t="str">
        <f>IF(参照!F11="","",参照!F11)</f>
        <v>エバーグリーン・リテイリング(株)</v>
      </c>
      <c r="BA11" s="52" t="str">
        <f>IF(参照!G11="","",参照!G11)</f>
        <v>エバーグリーン・リテイリング(株)_メニューB(残差)</v>
      </c>
      <c r="BB11" s="52">
        <f t="shared" si="0"/>
        <v>0.49200000000000005</v>
      </c>
      <c r="BD11" s="52" t="str">
        <f>IF(参照!L11="","",参照!L11)</f>
        <v>四国電力(株)</v>
      </c>
    </row>
    <row r="12" spans="1:60" ht="12.75" customHeight="1" thickTop="1" thickBot="1">
      <c r="A12" s="1"/>
      <c r="B12" s="1"/>
      <c r="C12" s="496"/>
      <c r="D12" s="499" t="s">
        <v>8</v>
      </c>
      <c r="E12" s="473"/>
      <c r="F12" s="473"/>
      <c r="G12" s="474"/>
      <c r="H12" s="82" t="s">
        <v>26</v>
      </c>
      <c r="I12" s="22"/>
      <c r="J12" s="21" t="str">
        <f>IF($I12="","",$I12*係数１!$D$12*0.0258)</f>
        <v/>
      </c>
      <c r="K12" s="21" t="str">
        <f>IF($I12="","",$I12*係数１!$D$12*係数１!$F$12*44/12)</f>
        <v/>
      </c>
      <c r="L12" s="1"/>
      <c r="N12" s="79">
        <v>6</v>
      </c>
      <c r="O12" s="69"/>
      <c r="P12" s="69"/>
      <c r="Q12" s="70" t="str">
        <f t="shared" si="1"/>
        <v/>
      </c>
      <c r="R12" s="80"/>
      <c r="S12" s="348"/>
      <c r="T12" s="346">
        <f>係数１!D$49</f>
        <v>8640</v>
      </c>
      <c r="U12" s="73" t="str">
        <f t="shared" si="5"/>
        <v/>
      </c>
      <c r="V12" s="73" t="str">
        <f t="shared" si="6"/>
        <v/>
      </c>
      <c r="W12" s="74" t="str">
        <f t="array" aca="1" ref="W12" ca="1">IF(O12="","",IF(ISNUMBER(AA12),INDIRECT($BG$6&amp;AA12),IF(AA12="a",Q12,IF(AA12="b",INDIRECT($BG$6&amp;AB12),IF(AA12="c",R12,"")))))</f>
        <v/>
      </c>
      <c r="X12" s="75"/>
      <c r="Y12" s="73" t="str">
        <f t="shared" si="7"/>
        <v/>
      </c>
      <c r="Z12" s="76" t="str">
        <f t="shared" ca="1" si="2"/>
        <v/>
      </c>
      <c r="AA12" s="76" t="str">
        <f t="shared" ca="1" si="8"/>
        <v/>
      </c>
      <c r="AB12" s="76" t="str">
        <f t="shared" ca="1" si="9"/>
        <v/>
      </c>
      <c r="AC12" s="76">
        <f t="shared" ca="1" si="10"/>
        <v>0</v>
      </c>
      <c r="AD12" s="76">
        <f t="shared" si="11"/>
        <v>0</v>
      </c>
      <c r="AE12" s="76" t="str">
        <f t="shared" si="3"/>
        <v/>
      </c>
      <c r="AF12" s="77" t="str">
        <f t="shared" si="4"/>
        <v/>
      </c>
      <c r="AH12" s="510" t="s">
        <v>67</v>
      </c>
      <c r="AI12" s="511"/>
      <c r="AJ12" s="511"/>
      <c r="AK12" s="511"/>
      <c r="AL12" s="86">
        <f>SUM(AL7:AL11)</f>
        <v>0</v>
      </c>
      <c r="AN12" s="87"/>
      <c r="AO12" s="88">
        <f>SUM(AO7:AO11)</f>
        <v>0</v>
      </c>
      <c r="AP12" s="86">
        <f>SUM(AP7:AP11)</f>
        <v>0</v>
      </c>
      <c r="AU12" s="52" t="str">
        <f>IF(参照!A12="","",参照!A12)</f>
        <v/>
      </c>
      <c r="AV12" s="52" t="str">
        <f>IF(参照!B12="","",参照!B12)</f>
        <v/>
      </c>
      <c r="AW12" s="52" t="str">
        <f>IF(参照!C12="","",参照!C12)</f>
        <v/>
      </c>
      <c r="AX12" s="52" t="str">
        <f>IF(参照!D12="","",参照!D12)</f>
        <v>(参考値)事業者全体</v>
      </c>
      <c r="AY12" s="52">
        <f>IF(参照!E12="","",参照!E12)</f>
        <v>4.28E-4</v>
      </c>
      <c r="AZ12" s="52" t="str">
        <f>IF(参照!F12="","",参照!F12)</f>
        <v>エバーグリーン・リテイリング(株)</v>
      </c>
      <c r="BA12" s="52" t="str">
        <f>IF(参照!G12="","",参照!G12)</f>
        <v>エバーグリーン・リテイリング(株)_(参考値)事業者全体</v>
      </c>
      <c r="BB12" s="52">
        <f t="shared" si="0"/>
        <v>0.42799999999999999</v>
      </c>
      <c r="BD12" s="52" t="str">
        <f>IF(参照!L12="","",参照!L12)</f>
        <v>九州電力(株)</v>
      </c>
    </row>
    <row r="13" spans="1:60" ht="12.75" customHeight="1">
      <c r="A13" s="1"/>
      <c r="B13" s="1"/>
      <c r="C13" s="496"/>
      <c r="D13" s="456" t="s">
        <v>9</v>
      </c>
      <c r="E13" s="456"/>
      <c r="F13" s="456"/>
      <c r="G13" s="456"/>
      <c r="H13" s="82" t="s">
        <v>26</v>
      </c>
      <c r="I13" s="22"/>
      <c r="J13" s="21" t="str">
        <f>IF($I13="","",$I13*係数１!$D$13*0.0258)</f>
        <v/>
      </c>
      <c r="K13" s="21" t="str">
        <f>IF($I13="","",$I13*係数１!$D$13*係数１!$F$13*44/12)</f>
        <v/>
      </c>
      <c r="L13" s="1"/>
      <c r="N13" s="79">
        <v>7</v>
      </c>
      <c r="O13" s="69"/>
      <c r="P13" s="69"/>
      <c r="Q13" s="70" t="str">
        <f t="shared" si="1"/>
        <v/>
      </c>
      <c r="R13" s="80"/>
      <c r="S13" s="348"/>
      <c r="T13" s="346">
        <f>係数１!D$49</f>
        <v>8640</v>
      </c>
      <c r="U13" s="73" t="str">
        <f t="shared" si="5"/>
        <v/>
      </c>
      <c r="V13" s="73" t="str">
        <f t="shared" si="6"/>
        <v/>
      </c>
      <c r="W13" s="74" t="str">
        <f t="array" aca="1" ref="W13" ca="1">IF(O13="","",IF(ISNUMBER(AA13),INDIRECT($BG$6&amp;AA13),IF(AA13="a",Q13,IF(AA13="b",INDIRECT($BG$6&amp;AB13),IF(AA13="c",R13,"")))))</f>
        <v/>
      </c>
      <c r="X13" s="75"/>
      <c r="Y13" s="73" t="str">
        <f t="shared" si="7"/>
        <v/>
      </c>
      <c r="Z13" s="76" t="str">
        <f t="shared" ca="1" si="2"/>
        <v/>
      </c>
      <c r="AA13" s="76" t="str">
        <f t="shared" ca="1" si="8"/>
        <v/>
      </c>
      <c r="AB13" s="76" t="str">
        <f t="shared" ca="1" si="9"/>
        <v/>
      </c>
      <c r="AC13" s="76">
        <f t="shared" ca="1" si="10"/>
        <v>0</v>
      </c>
      <c r="AD13" s="76">
        <f t="shared" si="11"/>
        <v>0</v>
      </c>
      <c r="AE13" s="76" t="str">
        <f t="shared" si="3"/>
        <v/>
      </c>
      <c r="AF13" s="77" t="str">
        <f t="shared" si="4"/>
        <v/>
      </c>
      <c r="AU13" s="52" t="str">
        <f>IF(参照!A13="","",参照!A13)</f>
        <v>A0006</v>
      </c>
      <c r="AV13" s="52" t="str">
        <f>IF(参照!B13="","",参照!B13)</f>
        <v>エバーグリーン・マーケティング(株)</v>
      </c>
      <c r="AW13" s="52">
        <f>IF(参照!C13="","",参照!C13)</f>
        <v>5.3499999999999999E-4</v>
      </c>
      <c r="AX13" s="52" t="str">
        <f>IF(参照!D13="","",参照!D13)</f>
        <v>メニューA</v>
      </c>
      <c r="AY13" s="52">
        <f>IF(参照!E13="","",参照!E13)</f>
        <v>0</v>
      </c>
      <c r="AZ13" s="52" t="str">
        <f>IF(参照!F13="","",参照!F13)</f>
        <v>エバーグリーン・マーケティング(株)</v>
      </c>
      <c r="BA13" s="52" t="str">
        <f>IF(参照!G13="","",参照!G13)</f>
        <v>エバーグリーン・マーケティング(株)_メニューA</v>
      </c>
      <c r="BB13" s="52">
        <f t="shared" si="0"/>
        <v>0</v>
      </c>
      <c r="BD13" s="52" t="str">
        <f>IF(参照!L13="","",参照!L13)</f>
        <v>沖縄電力(株)</v>
      </c>
    </row>
    <row r="14" spans="1:60" ht="12.75" customHeight="1">
      <c r="A14" s="1"/>
      <c r="B14" s="1"/>
      <c r="C14" s="496"/>
      <c r="D14" s="492" t="s">
        <v>53</v>
      </c>
      <c r="E14" s="493"/>
      <c r="F14" s="493"/>
      <c r="G14" s="494"/>
      <c r="H14" s="20" t="s">
        <v>33</v>
      </c>
      <c r="I14" s="22"/>
      <c r="J14" s="21" t="str">
        <f>IF($I14="","",$I14*係数１!$D$18*0.0258)</f>
        <v/>
      </c>
      <c r="K14" s="21" t="str">
        <f>IF($I14="","",$I14*係数１!$D$18*係数１!$F$18*44/12)</f>
        <v/>
      </c>
      <c r="L14" s="1"/>
      <c r="N14" s="79">
        <v>8</v>
      </c>
      <c r="O14" s="69"/>
      <c r="P14" s="69"/>
      <c r="Q14" s="70" t="str">
        <f t="shared" si="1"/>
        <v/>
      </c>
      <c r="R14" s="80"/>
      <c r="S14" s="348"/>
      <c r="T14" s="346">
        <f>係数１!D$49</f>
        <v>8640</v>
      </c>
      <c r="U14" s="73" t="str">
        <f t="shared" si="5"/>
        <v/>
      </c>
      <c r="V14" s="73" t="str">
        <f t="shared" si="6"/>
        <v/>
      </c>
      <c r="W14" s="74" t="str">
        <f t="array" aca="1" ref="W14" ca="1">IF(O14="","",IF(ISNUMBER(AA14),INDIRECT($BG$6&amp;AA14),IF(AA14="a",Q14,IF(AA14="b",INDIRECT($BG$6&amp;AB14),IF(AA14="c",R14,"")))))</f>
        <v/>
      </c>
      <c r="X14" s="75"/>
      <c r="Y14" s="73" t="str">
        <f t="shared" si="7"/>
        <v/>
      </c>
      <c r="Z14" s="76" t="str">
        <f t="shared" ca="1" si="2"/>
        <v/>
      </c>
      <c r="AA14" s="76" t="str">
        <f t="shared" ca="1" si="8"/>
        <v/>
      </c>
      <c r="AB14" s="76" t="str">
        <f t="shared" ca="1" si="9"/>
        <v/>
      </c>
      <c r="AC14" s="76">
        <f t="shared" ca="1" si="10"/>
        <v>0</v>
      </c>
      <c r="AD14" s="76">
        <f t="shared" si="11"/>
        <v>0</v>
      </c>
      <c r="AE14" s="76" t="str">
        <f t="shared" si="3"/>
        <v/>
      </c>
      <c r="AF14" s="77" t="str">
        <f t="shared" si="4"/>
        <v/>
      </c>
      <c r="AU14" s="52" t="str">
        <f>IF(参照!A14="","",参照!A14)</f>
        <v/>
      </c>
      <c r="AV14" s="52" t="str">
        <f>IF(参照!B14="","",参照!B14)</f>
        <v/>
      </c>
      <c r="AW14" s="52" t="str">
        <f>IF(参照!C14="","",参照!C14)</f>
        <v/>
      </c>
      <c r="AX14" s="52" t="str">
        <f>IF(参照!D14="","",参照!D14)</f>
        <v>メニューB</v>
      </c>
      <c r="AY14" s="52">
        <f>IF(参照!E14="","",参照!E14)</f>
        <v>0</v>
      </c>
      <c r="AZ14" s="52" t="str">
        <f>IF(参照!F14="","",参照!F14)</f>
        <v>エバーグリーン・マーケティング(株)</v>
      </c>
      <c r="BA14" s="52" t="str">
        <f>IF(参照!G14="","",参照!G14)</f>
        <v>エバーグリーン・マーケティング(株)_メニューB</v>
      </c>
      <c r="BB14" s="52">
        <f t="shared" si="0"/>
        <v>0</v>
      </c>
      <c r="BD14" s="52" t="str">
        <f>IF(参照!L14="","",参照!L14)</f>
        <v>(株)ａｆｔｅｒＦＩＴ</v>
      </c>
    </row>
    <row r="15" spans="1:60" ht="12.75" customHeight="1" thickBot="1">
      <c r="A15" s="1"/>
      <c r="B15" s="1"/>
      <c r="C15" s="496"/>
      <c r="D15" s="492" t="s">
        <v>54</v>
      </c>
      <c r="E15" s="493"/>
      <c r="F15" s="493"/>
      <c r="G15" s="494"/>
      <c r="H15" s="20" t="s">
        <v>33</v>
      </c>
      <c r="I15" s="22"/>
      <c r="J15" s="21" t="str">
        <f>IF($I15="","",$I15*係数１!$D$20*0.0258)</f>
        <v/>
      </c>
      <c r="K15" s="21" t="str">
        <f>IF($I15="","",$I15*係数１!$D$20*係数１!$F$20*44/12)</f>
        <v/>
      </c>
      <c r="L15" s="1"/>
      <c r="N15" s="79">
        <v>9</v>
      </c>
      <c r="O15" s="69"/>
      <c r="P15" s="69"/>
      <c r="Q15" s="70" t="str">
        <f t="shared" si="1"/>
        <v/>
      </c>
      <c r="R15" s="80"/>
      <c r="S15" s="348"/>
      <c r="T15" s="346">
        <f>係数１!D$49</f>
        <v>8640</v>
      </c>
      <c r="U15" s="73" t="str">
        <f t="shared" si="5"/>
        <v/>
      </c>
      <c r="V15" s="73" t="str">
        <f t="shared" si="6"/>
        <v/>
      </c>
      <c r="W15" s="74" t="str">
        <f t="array" aca="1" ref="W15" ca="1">IF(O15="","",IF(ISNUMBER(AA15),INDIRECT($BG$6&amp;AA15),IF(AA15="a",Q15,IF(AA15="b",INDIRECT($BG$6&amp;AB15),IF(AA15="c",R15,"")))))</f>
        <v/>
      </c>
      <c r="X15" s="75"/>
      <c r="Y15" s="73" t="str">
        <f t="shared" si="7"/>
        <v/>
      </c>
      <c r="Z15" s="76" t="str">
        <f t="shared" ca="1" si="2"/>
        <v/>
      </c>
      <c r="AA15" s="76" t="str">
        <f t="shared" ca="1" si="8"/>
        <v/>
      </c>
      <c r="AB15" s="76" t="str">
        <f t="shared" ca="1" si="9"/>
        <v/>
      </c>
      <c r="AC15" s="76">
        <f t="shared" ca="1" si="10"/>
        <v>0</v>
      </c>
      <c r="AD15" s="76">
        <f t="shared" si="11"/>
        <v>0</v>
      </c>
      <c r="AE15" s="76" t="str">
        <f t="shared" si="3"/>
        <v/>
      </c>
      <c r="AF15" s="77" t="str">
        <f t="shared" si="4"/>
        <v/>
      </c>
      <c r="AH15" s="38" t="s">
        <v>508</v>
      </c>
      <c r="AU15" s="52" t="str">
        <f>IF(参照!A15="","",参照!A15)</f>
        <v/>
      </c>
      <c r="AV15" s="52" t="str">
        <f>IF(参照!B15="","",参照!B15)</f>
        <v/>
      </c>
      <c r="AW15" s="52" t="str">
        <f>IF(参照!C15="","",参照!C15)</f>
        <v/>
      </c>
      <c r="AX15" s="52" t="str">
        <f>IF(参照!D15="","",参照!D15)</f>
        <v>メニューC(残差)</v>
      </c>
      <c r="AY15" s="52">
        <f>IF(参照!E15="","",参照!E15)</f>
        <v>5.1800000000000001E-4</v>
      </c>
      <c r="AZ15" s="52" t="str">
        <f>IF(参照!F15="","",参照!F15)</f>
        <v>エバーグリーン・マーケティング(株)</v>
      </c>
      <c r="BA15" s="52" t="str">
        <f>IF(参照!G15="","",参照!G15)</f>
        <v>エバーグリーン・マーケティング(株)_メニューC(残差)</v>
      </c>
      <c r="BB15" s="52">
        <f t="shared" si="0"/>
        <v>0.51800000000000002</v>
      </c>
      <c r="BD15" s="52" t="str">
        <f>IF(参照!L15="","",参照!L15)</f>
        <v>Ａｐａｍａｎ　Ｅｎｅｒｇｙ(株)</v>
      </c>
    </row>
    <row r="16" spans="1:60" ht="12.75" customHeight="1" thickBot="1">
      <c r="A16" s="1"/>
      <c r="B16" s="1"/>
      <c r="C16" s="496"/>
      <c r="D16" s="499" t="s">
        <v>55</v>
      </c>
      <c r="E16" s="473"/>
      <c r="F16" s="473"/>
      <c r="G16" s="474"/>
      <c r="H16" s="82" t="s">
        <v>18</v>
      </c>
      <c r="I16" s="22"/>
      <c r="J16" s="21" t="str">
        <f>IF($I16="","",$I16*係数１!$D$30*0.0258)</f>
        <v/>
      </c>
      <c r="K16" s="21" t="str">
        <f>IF($I16="","",$I16*係数１!$D$30*係数１!$F$30)</f>
        <v/>
      </c>
      <c r="L16" s="1"/>
      <c r="N16" s="79">
        <v>10</v>
      </c>
      <c r="O16" s="69"/>
      <c r="P16" s="69"/>
      <c r="Q16" s="70" t="str">
        <f t="shared" si="1"/>
        <v/>
      </c>
      <c r="R16" s="80"/>
      <c r="S16" s="348"/>
      <c r="T16" s="346">
        <f>係数１!D$49</f>
        <v>8640</v>
      </c>
      <c r="U16" s="73" t="str">
        <f t="shared" si="5"/>
        <v/>
      </c>
      <c r="V16" s="73" t="str">
        <f t="shared" si="6"/>
        <v/>
      </c>
      <c r="W16" s="74" t="str">
        <f t="array" aca="1" ref="W16" ca="1">IF(O16="","",IF(ISNUMBER(AA16),INDIRECT($BG$6&amp;AA16),IF(AA16="a",Q16,IF(AA16="b",INDIRECT($BG$6&amp;AB16),IF(AA16="c",R16,"")))))</f>
        <v/>
      </c>
      <c r="X16" s="75"/>
      <c r="Y16" s="73" t="str">
        <f t="shared" si="7"/>
        <v/>
      </c>
      <c r="Z16" s="76" t="str">
        <f t="shared" ca="1" si="2"/>
        <v/>
      </c>
      <c r="AA16" s="76" t="str">
        <f t="shared" ca="1" si="8"/>
        <v/>
      </c>
      <c r="AB16" s="76" t="str">
        <f t="shared" ca="1" si="9"/>
        <v/>
      </c>
      <c r="AC16" s="76">
        <f t="shared" ca="1" si="10"/>
        <v>0</v>
      </c>
      <c r="AD16" s="76">
        <f t="shared" si="11"/>
        <v>0</v>
      </c>
      <c r="AE16" s="76" t="str">
        <f t="shared" si="3"/>
        <v/>
      </c>
      <c r="AF16" s="77" t="str">
        <f t="shared" si="4"/>
        <v/>
      </c>
      <c r="AH16" s="89"/>
      <c r="AI16" s="90" t="s">
        <v>507</v>
      </c>
      <c r="AJ16" s="525" t="s">
        <v>504</v>
      </c>
      <c r="AK16" s="526"/>
      <c r="AL16" s="66" t="s">
        <v>592</v>
      </c>
      <c r="AM16" s="91" t="s">
        <v>593</v>
      </c>
      <c r="AN16" s="92" t="s">
        <v>594</v>
      </c>
      <c r="AO16" s="59" t="s">
        <v>595</v>
      </c>
      <c r="AP16" s="93" t="s">
        <v>596</v>
      </c>
      <c r="AQ16" s="59" t="s">
        <v>597</v>
      </c>
      <c r="AR16" s="66" t="s">
        <v>598</v>
      </c>
      <c r="AU16" s="52" t="str">
        <f>IF(参照!A16="","",参照!A16)</f>
        <v/>
      </c>
      <c r="AV16" s="52" t="str">
        <f>IF(参照!B16="","",参照!B16)</f>
        <v/>
      </c>
      <c r="AW16" s="52" t="str">
        <f>IF(参照!C16="","",参照!C16)</f>
        <v/>
      </c>
      <c r="AX16" s="52" t="str">
        <f>IF(参照!D16="","",参照!D16)</f>
        <v>(参考値)事業者全体</v>
      </c>
      <c r="AY16" s="52">
        <f>IF(参照!E16="","",参照!E16)</f>
        <v>5.4800000000000009E-4</v>
      </c>
      <c r="AZ16" s="52" t="str">
        <f>IF(参照!F16="","",参照!F16)</f>
        <v>エバーグリーン・マーケティング(株)</v>
      </c>
      <c r="BA16" s="52" t="str">
        <f>IF(参照!G16="","",参照!G16)</f>
        <v>エバーグリーン・マーケティング(株)_(参考値)事業者全体</v>
      </c>
      <c r="BB16" s="52">
        <f t="shared" si="0"/>
        <v>0.54800000000000004</v>
      </c>
      <c r="BD16" s="52" t="str">
        <f>IF(参照!L16="","",参照!L16)</f>
        <v>ａｕエネルギー＆ライフ(株)(旧：ＫＤＤＩ(株))</v>
      </c>
    </row>
    <row r="17" spans="1:56" ht="12.75" customHeight="1" thickTop="1">
      <c r="A17" s="1"/>
      <c r="B17" s="1"/>
      <c r="C17" s="496"/>
      <c r="D17" s="456" t="s">
        <v>10</v>
      </c>
      <c r="E17" s="456"/>
      <c r="F17" s="456"/>
      <c r="G17" s="456"/>
      <c r="H17" s="82" t="s">
        <v>27</v>
      </c>
      <c r="I17" s="22"/>
      <c r="J17" s="21" t="str">
        <f>IF($I17="","",$I17*係数１!$D$43*0.0258)</f>
        <v/>
      </c>
      <c r="K17" s="21" t="str">
        <f>IF($I17="","",$I17*係数１!$F$43)</f>
        <v/>
      </c>
      <c r="L17" s="1"/>
      <c r="N17" s="79">
        <v>11</v>
      </c>
      <c r="O17" s="69"/>
      <c r="P17" s="69"/>
      <c r="Q17" s="70" t="str">
        <f t="shared" si="1"/>
        <v/>
      </c>
      <c r="R17" s="80"/>
      <c r="S17" s="348"/>
      <c r="T17" s="346">
        <f>係数１!D$49</f>
        <v>8640</v>
      </c>
      <c r="U17" s="73" t="str">
        <f t="shared" si="5"/>
        <v/>
      </c>
      <c r="V17" s="73" t="str">
        <f t="shared" si="6"/>
        <v/>
      </c>
      <c r="W17" s="74" t="str">
        <f t="array" aca="1" ref="W17" ca="1">IF(O17="","",IF(ISNUMBER(AA17),INDIRECT($BG$6&amp;AA17),IF(AA17="a",Q17,IF(AA17="b",INDIRECT($BG$6&amp;AB17),IF(AA17="c",R17,"")))))</f>
        <v/>
      </c>
      <c r="X17" s="75"/>
      <c r="Y17" s="73" t="str">
        <f t="shared" si="7"/>
        <v/>
      </c>
      <c r="Z17" s="76" t="str">
        <f t="shared" ca="1" si="2"/>
        <v/>
      </c>
      <c r="AA17" s="76" t="str">
        <f t="shared" ca="1" si="8"/>
        <v/>
      </c>
      <c r="AB17" s="76" t="str">
        <f t="shared" ca="1" si="9"/>
        <v/>
      </c>
      <c r="AC17" s="76">
        <f t="shared" ca="1" si="10"/>
        <v>0</v>
      </c>
      <c r="AD17" s="76">
        <f t="shared" si="11"/>
        <v>0</v>
      </c>
      <c r="AE17" s="76" t="str">
        <f t="shared" si="3"/>
        <v/>
      </c>
      <c r="AF17" s="77" t="str">
        <f t="shared" si="4"/>
        <v/>
      </c>
      <c r="AH17" s="527" t="s">
        <v>505</v>
      </c>
      <c r="AI17" s="94" t="s">
        <v>599</v>
      </c>
      <c r="AJ17" s="95"/>
      <c r="AK17" s="272" t="s">
        <v>2319</v>
      </c>
      <c r="AL17" s="96" t="str">
        <f>IF(AJ17="","",AJ17*AN17*0.0258)</f>
        <v/>
      </c>
      <c r="AM17" s="97" t="str">
        <f>IF(AJ17="","",AJ17*AN17*AO17*44/12)</f>
        <v/>
      </c>
      <c r="AN17" s="98">
        <f>係数１!D55</f>
        <v>13.6</v>
      </c>
      <c r="AO17" s="99">
        <f>係数１!F55</f>
        <v>0</v>
      </c>
      <c r="AP17" s="99" t="str">
        <f>係数１!G55</f>
        <v>ｔ－C/GJ</v>
      </c>
      <c r="AQ17" s="100">
        <v>0.8</v>
      </c>
      <c r="AR17" s="101" t="str">
        <f>IF(AJ17="","",AL17*AQ17)</f>
        <v/>
      </c>
      <c r="AU17" s="52" t="str">
        <f>IF(参照!A17="","",参照!A17)</f>
        <v>A0007</v>
      </c>
      <c r="AV17" s="52" t="str">
        <f>IF(参照!B17="","",参照!B17)</f>
        <v>(株)ＳＥウイングズ</v>
      </c>
      <c r="AW17" s="52">
        <f>IF(参照!C17="","",参照!C17)</f>
        <v>2.6200000000000003E-4</v>
      </c>
      <c r="AX17" s="52" t="str">
        <f>IF(参照!D17="","",参照!D17)</f>
        <v/>
      </c>
      <c r="AY17" s="52">
        <f>IF(参照!E17="","",参照!E17)</f>
        <v>4.0099999999999999E-4</v>
      </c>
      <c r="AZ17" s="52" t="str">
        <f>IF(参照!F17="","",参照!F17)</f>
        <v>(株)ＳＥウイングズ</v>
      </c>
      <c r="BA17" s="52" t="str">
        <f>IF(参照!G17="","",参照!G17)</f>
        <v>(株)ＳＥウイングズ_</v>
      </c>
      <c r="BB17" s="52">
        <f t="shared" si="0"/>
        <v>0.40099999999999997</v>
      </c>
      <c r="BD17" s="52" t="str">
        <f>IF(参照!L17="","",参照!L17)</f>
        <v>Ｃａｓｔｌｅｔｏｎ　Ｃｏｍｍｏｄｉｔｉｅｓ　Ｊａｐａｎ合同会社</v>
      </c>
    </row>
    <row r="18" spans="1:56" ht="12.75" customHeight="1">
      <c r="A18" s="1"/>
      <c r="B18" s="1"/>
      <c r="C18" s="496"/>
      <c r="D18" s="492" t="s">
        <v>134</v>
      </c>
      <c r="E18" s="493"/>
      <c r="F18" s="493"/>
      <c r="G18" s="494"/>
      <c r="H18" s="102" t="s">
        <v>27</v>
      </c>
      <c r="I18" s="23"/>
      <c r="J18" s="21" t="str">
        <f>IF($I18="","",$I18*係数１!$D$44*0.0258)</f>
        <v/>
      </c>
      <c r="K18" s="21" t="str">
        <f>IF($I18="","",$I18*係数１!$F$44)</f>
        <v/>
      </c>
      <c r="L18" s="1"/>
      <c r="N18" s="79">
        <v>12</v>
      </c>
      <c r="O18" s="69"/>
      <c r="P18" s="69"/>
      <c r="Q18" s="70" t="str">
        <f t="shared" si="1"/>
        <v/>
      </c>
      <c r="R18" s="80"/>
      <c r="S18" s="348"/>
      <c r="T18" s="346">
        <f>係数１!D$49</f>
        <v>8640</v>
      </c>
      <c r="U18" s="73" t="str">
        <f t="shared" si="5"/>
        <v/>
      </c>
      <c r="V18" s="73" t="str">
        <f t="shared" si="6"/>
        <v/>
      </c>
      <c r="W18" s="74" t="str">
        <f t="array" aca="1" ref="W18" ca="1">IF(O18="","",IF(ISNUMBER(AA18),INDIRECT($BG$6&amp;AA18),IF(AA18="a",Q18,IF(AA18="b",INDIRECT($BG$6&amp;AB18),IF(AA18="c",R18,"")))))</f>
        <v/>
      </c>
      <c r="X18" s="75"/>
      <c r="Y18" s="73" t="str">
        <f t="shared" si="7"/>
        <v/>
      </c>
      <c r="Z18" s="76" t="str">
        <f t="shared" ca="1" si="2"/>
        <v/>
      </c>
      <c r="AA18" s="76" t="str">
        <f t="shared" ca="1" si="8"/>
        <v/>
      </c>
      <c r="AB18" s="76" t="str">
        <f t="shared" ca="1" si="9"/>
        <v/>
      </c>
      <c r="AC18" s="76">
        <f t="shared" ca="1" si="10"/>
        <v>0</v>
      </c>
      <c r="AD18" s="76">
        <f t="shared" si="11"/>
        <v>0</v>
      </c>
      <c r="AE18" s="76" t="str">
        <f t="shared" si="3"/>
        <v/>
      </c>
      <c r="AF18" s="77" t="str">
        <f t="shared" si="4"/>
        <v/>
      </c>
      <c r="AH18" s="528"/>
      <c r="AI18" s="103" t="s">
        <v>601</v>
      </c>
      <c r="AJ18" s="104"/>
      <c r="AK18" s="272" t="s">
        <v>2319</v>
      </c>
      <c r="AL18" s="21" t="str">
        <f t="shared" ref="AL18:AL33" si="14">IF(AJ18="","",AJ18*AN18*0.0258)</f>
        <v/>
      </c>
      <c r="AM18" s="97" t="str">
        <f t="shared" ref="AM18:AM33" si="15">IF(AJ18="","",AJ18*AN18*AO18*44/12)</f>
        <v/>
      </c>
      <c r="AN18" s="98">
        <f>係数１!D56</f>
        <v>13.2</v>
      </c>
      <c r="AO18" s="99">
        <f>係数１!F56</f>
        <v>0</v>
      </c>
      <c r="AP18" s="99" t="str">
        <f>係数１!G56</f>
        <v>ｔ－C/GJ</v>
      </c>
      <c r="AQ18" s="22">
        <v>0.8</v>
      </c>
      <c r="AR18" s="101" t="str">
        <f t="shared" ref="AR18:AR36" si="16">IF(AJ18="","",AL18*AQ18)</f>
        <v/>
      </c>
      <c r="AU18" s="52" t="str">
        <f>IF(参照!A18="","",参照!A18)</f>
        <v>A0008</v>
      </c>
      <c r="AV18" s="52" t="str">
        <f>IF(参照!B18="","",参照!B18)</f>
        <v>(株)イーセル</v>
      </c>
      <c r="AW18" s="52">
        <f>IF(参照!C18="","",参照!C18)</f>
        <v>4.75E-4</v>
      </c>
      <c r="AX18" s="52" t="str">
        <f>IF(参照!D18="","",参照!D18)</f>
        <v/>
      </c>
      <c r="AY18" s="52">
        <f>IF(参照!E18="","",参照!E18)</f>
        <v>4.8200000000000001E-4</v>
      </c>
      <c r="AZ18" s="52" t="str">
        <f>IF(参照!F18="","",参照!F18)</f>
        <v>(株)イーセル</v>
      </c>
      <c r="BA18" s="52" t="str">
        <f>IF(参照!G18="","",参照!G18)</f>
        <v>(株)イーセル_</v>
      </c>
      <c r="BB18" s="52">
        <f t="shared" si="0"/>
        <v>0.48199999999999998</v>
      </c>
      <c r="BD18" s="52" t="str">
        <f>IF(参照!L18="","",参照!L18)</f>
        <v>(株)ＣＤエナジーダイレクト</v>
      </c>
    </row>
    <row r="19" spans="1:56" ht="16.5" customHeight="1">
      <c r="A19" s="1"/>
      <c r="B19" s="1"/>
      <c r="C19" s="496"/>
      <c r="D19" s="470" t="s">
        <v>59</v>
      </c>
      <c r="E19" s="530" t="s">
        <v>135</v>
      </c>
      <c r="F19" s="470" t="s">
        <v>60</v>
      </c>
      <c r="G19" s="105" t="s">
        <v>131</v>
      </c>
      <c r="H19" s="454" t="s">
        <v>19</v>
      </c>
      <c r="I19" s="548">
        <f>S37</f>
        <v>0</v>
      </c>
      <c r="J19" s="548">
        <f>U37</f>
        <v>0</v>
      </c>
      <c r="K19" s="548">
        <f>V37</f>
        <v>0</v>
      </c>
      <c r="L19" s="1"/>
      <c r="N19" s="79">
        <v>13</v>
      </c>
      <c r="O19" s="69"/>
      <c r="P19" s="69"/>
      <c r="Q19" s="70" t="str">
        <f t="shared" si="1"/>
        <v/>
      </c>
      <c r="R19" s="80"/>
      <c r="S19" s="348"/>
      <c r="T19" s="346">
        <f>係数１!D$49</f>
        <v>8640</v>
      </c>
      <c r="U19" s="73" t="str">
        <f t="shared" si="5"/>
        <v/>
      </c>
      <c r="V19" s="73" t="str">
        <f t="shared" si="6"/>
        <v/>
      </c>
      <c r="W19" s="74" t="str">
        <f t="array" aca="1" ref="W19" ca="1">IF(O19="","",IF(ISNUMBER(AA19),INDIRECT($BG$6&amp;AA19),IF(AA19="a",Q19,IF(AA19="b",INDIRECT($BG$6&amp;AB19),IF(AA19="c",R19,"")))))</f>
        <v/>
      </c>
      <c r="X19" s="75"/>
      <c r="Y19" s="73" t="str">
        <f t="shared" si="7"/>
        <v/>
      </c>
      <c r="Z19" s="76" t="str">
        <f t="shared" ca="1" si="2"/>
        <v/>
      </c>
      <c r="AA19" s="76" t="str">
        <f t="shared" ca="1" si="8"/>
        <v/>
      </c>
      <c r="AB19" s="76" t="str">
        <f t="shared" ca="1" si="9"/>
        <v/>
      </c>
      <c r="AC19" s="76">
        <f t="shared" ca="1" si="10"/>
        <v>0</v>
      </c>
      <c r="AD19" s="76">
        <f t="shared" si="11"/>
        <v>0</v>
      </c>
      <c r="AE19" s="76" t="str">
        <f t="shared" si="3"/>
        <v/>
      </c>
      <c r="AF19" s="77" t="str">
        <f t="shared" si="4"/>
        <v/>
      </c>
      <c r="AH19" s="528"/>
      <c r="AI19" s="103" t="s">
        <v>602</v>
      </c>
      <c r="AJ19" s="104"/>
      <c r="AK19" s="272" t="s">
        <v>2319</v>
      </c>
      <c r="AL19" s="21" t="str">
        <f t="shared" si="14"/>
        <v/>
      </c>
      <c r="AM19" s="97" t="str">
        <f t="shared" si="15"/>
        <v/>
      </c>
      <c r="AN19" s="98">
        <f>係数１!D57</f>
        <v>17.100000000000001</v>
      </c>
      <c r="AO19" s="99">
        <f>係数１!F57</f>
        <v>0</v>
      </c>
      <c r="AP19" s="99" t="str">
        <f>係数１!G57</f>
        <v>ｔ－C/GJ</v>
      </c>
      <c r="AQ19" s="22">
        <v>0.8</v>
      </c>
      <c r="AR19" s="101" t="str">
        <f t="shared" si="16"/>
        <v/>
      </c>
      <c r="AU19" s="52" t="str">
        <f>IF(参照!A19="","",参照!A19)</f>
        <v>A0009</v>
      </c>
      <c r="AV19" s="52" t="str">
        <f>IF(参照!B19="","",参照!B19)</f>
        <v>(株)エネット</v>
      </c>
      <c r="AW19" s="52">
        <f>IF(参照!C19="","",参照!C19)</f>
        <v>4.0499999999999998E-4</v>
      </c>
      <c r="AX19" s="52" t="str">
        <f>IF(参照!D19="","",参照!D19)</f>
        <v>メニューA</v>
      </c>
      <c r="AY19" s="52">
        <f>IF(参照!E19="","",参照!E19)</f>
        <v>0</v>
      </c>
      <c r="AZ19" s="52" t="str">
        <f>IF(参照!F19="","",参照!F19)</f>
        <v>(株)エネット</v>
      </c>
      <c r="BA19" s="52" t="str">
        <f>IF(参照!G19="","",参照!G19)</f>
        <v>(株)エネット_メニューA</v>
      </c>
      <c r="BB19" s="52">
        <f t="shared" si="0"/>
        <v>0</v>
      </c>
      <c r="BD19" s="52" t="str">
        <f>IF(参照!L19="","",参照!L19)</f>
        <v>(株)ＣＨＩＢＡむつざわエナジー</v>
      </c>
    </row>
    <row r="20" spans="1:56" ht="16.5" customHeight="1">
      <c r="A20" s="1"/>
      <c r="B20" s="1"/>
      <c r="C20" s="496"/>
      <c r="D20" s="471"/>
      <c r="E20" s="531"/>
      <c r="F20" s="472"/>
      <c r="G20" s="106" t="str">
        <f>IF(COUNTA(O7:O36)=0,"（　　　 　　）",IF(COUNTA(O7:O36)=1,"（"&amp;O7&amp;"）","（複数の電気事業者）"))</f>
        <v>（　　　 　　）</v>
      </c>
      <c r="H20" s="455"/>
      <c r="I20" s="549"/>
      <c r="J20" s="549"/>
      <c r="K20" s="549"/>
      <c r="L20" s="1"/>
      <c r="N20" s="79">
        <v>14</v>
      </c>
      <c r="O20" s="69"/>
      <c r="P20" s="69"/>
      <c r="Q20" s="70" t="str">
        <f t="shared" si="1"/>
        <v/>
      </c>
      <c r="R20" s="80"/>
      <c r="S20" s="348"/>
      <c r="T20" s="346">
        <f>係数１!D$49</f>
        <v>8640</v>
      </c>
      <c r="U20" s="73" t="str">
        <f t="shared" si="5"/>
        <v/>
      </c>
      <c r="V20" s="73" t="str">
        <f t="shared" si="6"/>
        <v/>
      </c>
      <c r="W20" s="74" t="str">
        <f t="array" aca="1" ref="W20" ca="1">IF(O20="","",IF(ISNUMBER(AA20),INDIRECT($BG$6&amp;AA20),IF(AA20="a",Q20,IF(AA20="b",INDIRECT($BG$6&amp;AB20),IF(AA20="c",R20,"")))))</f>
        <v/>
      </c>
      <c r="X20" s="75"/>
      <c r="Y20" s="73" t="str">
        <f t="shared" si="7"/>
        <v/>
      </c>
      <c r="Z20" s="76" t="str">
        <f t="shared" ca="1" si="2"/>
        <v/>
      </c>
      <c r="AA20" s="76" t="str">
        <f t="shared" ca="1" si="8"/>
        <v/>
      </c>
      <c r="AB20" s="76" t="str">
        <f t="shared" ca="1" si="9"/>
        <v/>
      </c>
      <c r="AC20" s="76">
        <f t="shared" ca="1" si="10"/>
        <v>0</v>
      </c>
      <c r="AD20" s="76">
        <f t="shared" si="11"/>
        <v>0</v>
      </c>
      <c r="AE20" s="76" t="str">
        <f t="shared" si="3"/>
        <v/>
      </c>
      <c r="AF20" s="77" t="str">
        <f t="shared" si="4"/>
        <v/>
      </c>
      <c r="AH20" s="528"/>
      <c r="AI20" s="103" t="s">
        <v>603</v>
      </c>
      <c r="AJ20" s="104"/>
      <c r="AK20" s="272" t="s">
        <v>2320</v>
      </c>
      <c r="AL20" s="21" t="str">
        <f t="shared" si="14"/>
        <v/>
      </c>
      <c r="AM20" s="97" t="str">
        <f t="shared" si="15"/>
        <v/>
      </c>
      <c r="AN20" s="98">
        <f>係数１!D58</f>
        <v>23.4</v>
      </c>
      <c r="AO20" s="99">
        <f>係数１!F58</f>
        <v>0</v>
      </c>
      <c r="AP20" s="99" t="str">
        <f>係数１!G58</f>
        <v>ｔ－C/GJ</v>
      </c>
      <c r="AQ20" s="22">
        <v>0.8</v>
      </c>
      <c r="AR20" s="101" t="str">
        <f t="shared" si="16"/>
        <v/>
      </c>
      <c r="AU20" s="52" t="str">
        <f>IF(参照!A20="","",参照!A20)</f>
        <v/>
      </c>
      <c r="AV20" s="52" t="str">
        <f>IF(参照!B20="","",参照!B20)</f>
        <v/>
      </c>
      <c r="AW20" s="52" t="str">
        <f>IF(参照!C20="","",参照!C20)</f>
        <v/>
      </c>
      <c r="AX20" s="52" t="str">
        <f>IF(参照!D20="","",参照!D20)</f>
        <v>メニューB</v>
      </c>
      <c r="AY20" s="52">
        <f>IF(参照!E20="","",参照!E20)</f>
        <v>0</v>
      </c>
      <c r="AZ20" s="52" t="str">
        <f>IF(参照!F20="","",参照!F20)</f>
        <v>(株)エネット</v>
      </c>
      <c r="BA20" s="52" t="str">
        <f>IF(参照!G20="","",参照!G20)</f>
        <v>(株)エネット_メニューB</v>
      </c>
      <c r="BB20" s="52">
        <f t="shared" si="0"/>
        <v>0</v>
      </c>
      <c r="BD20" s="52" t="str">
        <f>IF(参照!L20="","",参照!L20)</f>
        <v>Ｃｏｃｏテラスたがわ(株)</v>
      </c>
    </row>
    <row r="21" spans="1:56" ht="15.75" customHeight="1">
      <c r="A21" s="1"/>
      <c r="B21" s="1"/>
      <c r="C21" s="496"/>
      <c r="D21" s="471"/>
      <c r="E21" s="531"/>
      <c r="F21" s="470" t="s">
        <v>61</v>
      </c>
      <c r="G21" s="105" t="s">
        <v>131</v>
      </c>
      <c r="H21" s="454" t="s">
        <v>19</v>
      </c>
      <c r="I21" s="541"/>
      <c r="J21" s="541"/>
      <c r="K21" s="541"/>
      <c r="L21" s="1"/>
      <c r="N21" s="79">
        <v>15</v>
      </c>
      <c r="O21" s="69"/>
      <c r="P21" s="69"/>
      <c r="Q21" s="70" t="str">
        <f t="shared" si="1"/>
        <v/>
      </c>
      <c r="R21" s="80"/>
      <c r="S21" s="348"/>
      <c r="T21" s="346">
        <f>係数１!D$49</f>
        <v>8640</v>
      </c>
      <c r="U21" s="73" t="str">
        <f t="shared" si="5"/>
        <v/>
      </c>
      <c r="V21" s="73" t="str">
        <f t="shared" si="6"/>
        <v/>
      </c>
      <c r="W21" s="74" t="str">
        <f t="array" aca="1" ref="W21" ca="1">IF(O21="","",IF(ISNUMBER(AA21),INDIRECT($BG$6&amp;AA21),IF(AA21="a",Q21,IF(AA21="b",INDIRECT($BG$6&amp;AB21),IF(AA21="c",R21,"")))))</f>
        <v/>
      </c>
      <c r="X21" s="75"/>
      <c r="Y21" s="73" t="str">
        <f t="shared" si="7"/>
        <v/>
      </c>
      <c r="Z21" s="76" t="str">
        <f t="shared" ca="1" si="2"/>
        <v/>
      </c>
      <c r="AA21" s="76" t="str">
        <f t="shared" ca="1" si="8"/>
        <v/>
      </c>
      <c r="AB21" s="76" t="str">
        <f t="shared" ca="1" si="9"/>
        <v/>
      </c>
      <c r="AC21" s="76">
        <f t="shared" ca="1" si="10"/>
        <v>0</v>
      </c>
      <c r="AD21" s="76">
        <f t="shared" si="11"/>
        <v>0</v>
      </c>
      <c r="AE21" s="76" t="str">
        <f t="shared" si="3"/>
        <v/>
      </c>
      <c r="AF21" s="77" t="str">
        <f t="shared" si="4"/>
        <v/>
      </c>
      <c r="AH21" s="528"/>
      <c r="AI21" s="103" t="s">
        <v>604</v>
      </c>
      <c r="AJ21" s="104"/>
      <c r="AK21" s="272" t="s">
        <v>2320</v>
      </c>
      <c r="AL21" s="21" t="str">
        <f t="shared" si="14"/>
        <v/>
      </c>
      <c r="AM21" s="97" t="str">
        <f t="shared" si="15"/>
        <v/>
      </c>
      <c r="AN21" s="98">
        <f>係数１!D59</f>
        <v>35.6</v>
      </c>
      <c r="AO21" s="99">
        <f>係数１!F59</f>
        <v>0</v>
      </c>
      <c r="AP21" s="99" t="str">
        <f>係数１!G59</f>
        <v>ｔ－C/GJ</v>
      </c>
      <c r="AQ21" s="22">
        <v>0.8</v>
      </c>
      <c r="AR21" s="101" t="str">
        <f t="shared" si="16"/>
        <v/>
      </c>
      <c r="AU21" s="52" t="str">
        <f>IF(参照!A21="","",参照!A21)</f>
        <v/>
      </c>
      <c r="AV21" s="52" t="str">
        <f>IF(参照!B21="","",参照!B21)</f>
        <v/>
      </c>
      <c r="AW21" s="52" t="str">
        <f>IF(参照!C21="","",参照!C21)</f>
        <v/>
      </c>
      <c r="AX21" s="52" t="str">
        <f>IF(参照!D21="","",参照!D21)</f>
        <v>メニューC</v>
      </c>
      <c r="AY21" s="52">
        <f>IF(参照!E21="","",参照!E21)</f>
        <v>2.0000000000000001E-4</v>
      </c>
      <c r="AZ21" s="52" t="str">
        <f>IF(参照!F21="","",参照!F21)</f>
        <v>(株)エネット</v>
      </c>
      <c r="BA21" s="52" t="str">
        <f>IF(参照!G21="","",参照!G21)</f>
        <v>(株)エネット_メニューC</v>
      </c>
      <c r="BB21" s="52">
        <f t="shared" si="0"/>
        <v>0.2</v>
      </c>
      <c r="BD21" s="52" t="str">
        <f>IF(参照!L21="","",参照!L21)</f>
        <v>(株)ＣＷＳ</v>
      </c>
    </row>
    <row r="22" spans="1:56" ht="15.75" customHeight="1">
      <c r="A22" s="1"/>
      <c r="B22" s="1"/>
      <c r="C22" s="496"/>
      <c r="D22" s="471"/>
      <c r="E22" s="532"/>
      <c r="F22" s="472"/>
      <c r="G22" s="293" t="s">
        <v>2323</v>
      </c>
      <c r="H22" s="455"/>
      <c r="I22" s="542"/>
      <c r="J22" s="542"/>
      <c r="K22" s="542"/>
      <c r="L22" s="1"/>
      <c r="N22" s="79">
        <v>16</v>
      </c>
      <c r="O22" s="69"/>
      <c r="P22" s="69"/>
      <c r="Q22" s="70" t="str">
        <f t="shared" si="1"/>
        <v/>
      </c>
      <c r="R22" s="80"/>
      <c r="S22" s="348"/>
      <c r="T22" s="346">
        <f>係数１!D$49</f>
        <v>8640</v>
      </c>
      <c r="U22" s="73" t="str">
        <f t="shared" si="5"/>
        <v/>
      </c>
      <c r="V22" s="73" t="str">
        <f t="shared" si="6"/>
        <v/>
      </c>
      <c r="W22" s="74" t="str">
        <f t="array" aca="1" ref="W22" ca="1">IF(O22="","",IF(ISNUMBER(AA22),INDIRECT($BG$6&amp;AA22),IF(AA22="a",Q22,IF(AA22="b",INDIRECT($BG$6&amp;AB22),IF(AA22="c",R22,"")))))</f>
        <v/>
      </c>
      <c r="X22" s="75"/>
      <c r="Y22" s="73" t="str">
        <f t="shared" si="7"/>
        <v/>
      </c>
      <c r="Z22" s="76" t="str">
        <f t="shared" ca="1" si="2"/>
        <v/>
      </c>
      <c r="AA22" s="76" t="str">
        <f t="shared" ca="1" si="8"/>
        <v/>
      </c>
      <c r="AB22" s="76" t="str">
        <f t="shared" ca="1" si="9"/>
        <v/>
      </c>
      <c r="AC22" s="76">
        <f t="shared" ca="1" si="10"/>
        <v>0</v>
      </c>
      <c r="AD22" s="76">
        <f t="shared" si="11"/>
        <v>0</v>
      </c>
      <c r="AE22" s="76" t="str">
        <f t="shared" si="3"/>
        <v/>
      </c>
      <c r="AF22" s="77" t="str">
        <f t="shared" si="4"/>
        <v/>
      </c>
      <c r="AH22" s="528"/>
      <c r="AI22" s="103" t="s">
        <v>605</v>
      </c>
      <c r="AJ22" s="104"/>
      <c r="AK22" s="272" t="s">
        <v>2321</v>
      </c>
      <c r="AL22" s="21" t="str">
        <f t="shared" si="14"/>
        <v/>
      </c>
      <c r="AM22" s="97" t="str">
        <f t="shared" si="15"/>
        <v/>
      </c>
      <c r="AN22" s="98">
        <f>係数１!D60</f>
        <v>21.2</v>
      </c>
      <c r="AO22" s="99">
        <f>係数１!F60</f>
        <v>0</v>
      </c>
      <c r="AP22" s="99" t="str">
        <f>係数１!G60</f>
        <v>ｔ－C/GJ</v>
      </c>
      <c r="AQ22" s="22">
        <v>0.8</v>
      </c>
      <c r="AR22" s="101" t="str">
        <f t="shared" si="16"/>
        <v/>
      </c>
      <c r="AU22" s="52" t="str">
        <f>IF(参照!A22="","",参照!A22)</f>
        <v/>
      </c>
      <c r="AV22" s="52" t="str">
        <f>IF(参照!B22="","",参照!B22)</f>
        <v/>
      </c>
      <c r="AW22" s="52" t="str">
        <f>IF(参照!C22="","",参照!C22)</f>
        <v/>
      </c>
      <c r="AX22" s="52" t="str">
        <f>IF(参照!D22="","",参照!D22)</f>
        <v>メニューD</v>
      </c>
      <c r="AY22" s="52">
        <f>IF(参照!E22="","",参照!E22)</f>
        <v>2.2000000000000001E-4</v>
      </c>
      <c r="AZ22" s="52" t="str">
        <f>IF(参照!F22="","",参照!F22)</f>
        <v>(株)エネット</v>
      </c>
      <c r="BA22" s="52" t="str">
        <f>IF(参照!G22="","",参照!G22)</f>
        <v>(株)エネット_メニューD</v>
      </c>
      <c r="BB22" s="52">
        <f t="shared" si="0"/>
        <v>0.22</v>
      </c>
      <c r="BD22" s="52" t="str">
        <f>IF(参照!L22="","",参照!L22)</f>
        <v>ＥＮＥＯＳ(株)</v>
      </c>
    </row>
    <row r="23" spans="1:56" ht="16.5" customHeight="1">
      <c r="A23" s="1"/>
      <c r="B23" s="1"/>
      <c r="C23" s="496"/>
      <c r="D23" s="471"/>
      <c r="E23" s="499" t="s">
        <v>0</v>
      </c>
      <c r="F23" s="474"/>
      <c r="G23" s="105" t="s">
        <v>131</v>
      </c>
      <c r="H23" s="454" t="s">
        <v>19</v>
      </c>
      <c r="I23" s="548">
        <f>AL12</f>
        <v>0</v>
      </c>
      <c r="J23" s="548">
        <f>AO12</f>
        <v>0</v>
      </c>
      <c r="K23" s="548">
        <f>AP12</f>
        <v>0</v>
      </c>
      <c r="L23" s="107"/>
      <c r="M23" s="108"/>
      <c r="N23" s="79">
        <v>17</v>
      </c>
      <c r="O23" s="69"/>
      <c r="P23" s="69"/>
      <c r="Q23" s="70" t="str">
        <f t="shared" si="1"/>
        <v/>
      </c>
      <c r="R23" s="80"/>
      <c r="S23" s="348"/>
      <c r="T23" s="346">
        <f>係数１!D$49</f>
        <v>8640</v>
      </c>
      <c r="U23" s="73" t="str">
        <f t="shared" si="5"/>
        <v/>
      </c>
      <c r="V23" s="73" t="str">
        <f t="shared" si="6"/>
        <v/>
      </c>
      <c r="W23" s="74" t="str">
        <f t="array" aca="1" ref="W23" ca="1">IF(O23="","",IF(ISNUMBER(AA23),INDIRECT($BG$6&amp;AA23),IF(AA23="a",Q23,IF(AA23="b",INDIRECT($BG$6&amp;AB23),IF(AA23="c",R23,"")))))</f>
        <v/>
      </c>
      <c r="X23" s="75"/>
      <c r="Y23" s="73" t="str">
        <f t="shared" si="7"/>
        <v/>
      </c>
      <c r="Z23" s="76" t="str">
        <f t="shared" ca="1" si="2"/>
        <v/>
      </c>
      <c r="AA23" s="76" t="str">
        <f t="shared" ca="1" si="8"/>
        <v/>
      </c>
      <c r="AB23" s="76" t="str">
        <f t="shared" ca="1" si="9"/>
        <v/>
      </c>
      <c r="AC23" s="76">
        <f t="shared" ca="1" si="10"/>
        <v>0</v>
      </c>
      <c r="AD23" s="76">
        <f t="shared" si="11"/>
        <v>0</v>
      </c>
      <c r="AE23" s="76" t="str">
        <f t="shared" si="3"/>
        <v/>
      </c>
      <c r="AF23" s="77" t="str">
        <f t="shared" si="4"/>
        <v/>
      </c>
      <c r="AH23" s="528"/>
      <c r="AI23" s="103" t="s">
        <v>606</v>
      </c>
      <c r="AJ23" s="104"/>
      <c r="AK23" s="272" t="s">
        <v>2319</v>
      </c>
      <c r="AL23" s="21" t="str">
        <f t="shared" si="14"/>
        <v/>
      </c>
      <c r="AM23" s="97" t="str">
        <f t="shared" si="15"/>
        <v/>
      </c>
      <c r="AN23" s="98">
        <f>係数１!D61</f>
        <v>18</v>
      </c>
      <c r="AO23" s="99">
        <f>係数１!F61</f>
        <v>1.7000000000000001E-2</v>
      </c>
      <c r="AP23" s="99" t="str">
        <f>係数１!G61</f>
        <v>ｔ－C/GJ</v>
      </c>
      <c r="AQ23" s="22">
        <v>0.8</v>
      </c>
      <c r="AR23" s="101" t="str">
        <f t="shared" si="16"/>
        <v/>
      </c>
      <c r="AU23" s="52" t="str">
        <f>IF(参照!A23="","",参照!A23)</f>
        <v/>
      </c>
      <c r="AV23" s="52" t="str">
        <f>IF(参照!B23="","",参照!B23)</f>
        <v/>
      </c>
      <c r="AW23" s="52" t="str">
        <f>IF(参照!C23="","",参照!C23)</f>
        <v/>
      </c>
      <c r="AX23" s="52" t="str">
        <f>IF(参照!D23="","",参照!D23)</f>
        <v>メニューE</v>
      </c>
      <c r="AY23" s="52">
        <f>IF(参照!E23="","",参照!E23)</f>
        <v>2.9999999999999997E-4</v>
      </c>
      <c r="AZ23" s="52" t="str">
        <f>IF(参照!F23="","",参照!F23)</f>
        <v>(株)エネット</v>
      </c>
      <c r="BA23" s="52" t="str">
        <f>IF(参照!G23="","",参照!G23)</f>
        <v>(株)エネット_メニューE</v>
      </c>
      <c r="BB23" s="52">
        <f t="shared" si="0"/>
        <v>0.3</v>
      </c>
      <c r="BD23" s="52" t="str">
        <f>IF(参照!L23="","",参照!L23)</f>
        <v>(株)Ｆ－Ｐｏｗｅｒ</v>
      </c>
    </row>
    <row r="24" spans="1:56" ht="16.5" customHeight="1">
      <c r="A24" s="1"/>
      <c r="B24" s="1"/>
      <c r="C24" s="496"/>
      <c r="D24" s="472"/>
      <c r="E24" s="533"/>
      <c r="F24" s="476"/>
      <c r="G24" s="106" t="str">
        <f>IF(COUNTA(AI7:AI11)=0,"（　　　 　　）",IF(COUNTA(AI7:AI11)=1,"（"&amp;AI7&amp;"）","（複数の電気事業者）"))</f>
        <v>（　　　 　　）</v>
      </c>
      <c r="H24" s="455"/>
      <c r="I24" s="549"/>
      <c r="J24" s="549"/>
      <c r="K24" s="549"/>
      <c r="L24" s="107"/>
      <c r="M24" s="108"/>
      <c r="N24" s="79">
        <v>18</v>
      </c>
      <c r="O24" s="69"/>
      <c r="P24" s="69"/>
      <c r="Q24" s="70" t="str">
        <f t="shared" si="1"/>
        <v/>
      </c>
      <c r="R24" s="80"/>
      <c r="S24" s="348"/>
      <c r="T24" s="346">
        <f>係数１!D$49</f>
        <v>8640</v>
      </c>
      <c r="U24" s="73" t="str">
        <f t="shared" si="5"/>
        <v/>
      </c>
      <c r="V24" s="73" t="str">
        <f t="shared" si="6"/>
        <v/>
      </c>
      <c r="W24" s="74" t="str">
        <f t="array" aca="1" ref="W24" ca="1">IF(O24="","",IF(ISNUMBER(AA24),INDIRECT($BG$6&amp;AA24),IF(AA24="a",Q24,IF(AA24="b",INDIRECT($BG$6&amp;AB24),IF(AA24="c",R24,"")))))</f>
        <v/>
      </c>
      <c r="X24" s="75"/>
      <c r="Y24" s="73" t="str">
        <f t="shared" si="7"/>
        <v/>
      </c>
      <c r="Z24" s="76" t="str">
        <f t="shared" ca="1" si="2"/>
        <v/>
      </c>
      <c r="AA24" s="76" t="str">
        <f t="shared" ca="1" si="8"/>
        <v/>
      </c>
      <c r="AB24" s="76" t="str">
        <f t="shared" ca="1" si="9"/>
        <v/>
      </c>
      <c r="AC24" s="76">
        <f t="shared" ca="1" si="10"/>
        <v>0</v>
      </c>
      <c r="AD24" s="76">
        <f t="shared" si="11"/>
        <v>0</v>
      </c>
      <c r="AE24" s="76" t="str">
        <f t="shared" si="3"/>
        <v/>
      </c>
      <c r="AF24" s="77" t="str">
        <f t="shared" si="4"/>
        <v/>
      </c>
      <c r="AH24" s="528"/>
      <c r="AI24" s="103" t="s">
        <v>607</v>
      </c>
      <c r="AJ24" s="104"/>
      <c r="AK24" s="272" t="s">
        <v>2319</v>
      </c>
      <c r="AL24" s="21" t="str">
        <f t="shared" si="14"/>
        <v/>
      </c>
      <c r="AM24" s="97" t="str">
        <f t="shared" si="15"/>
        <v/>
      </c>
      <c r="AN24" s="98">
        <f>係数１!D62</f>
        <v>26.9</v>
      </c>
      <c r="AO24" s="99">
        <f>係数１!F62</f>
        <v>1.52E-2</v>
      </c>
      <c r="AP24" s="99" t="str">
        <f>係数１!G62</f>
        <v>ｔ－C/GJ</v>
      </c>
      <c r="AQ24" s="22">
        <v>0.8</v>
      </c>
      <c r="AR24" s="101" t="str">
        <f t="shared" si="16"/>
        <v/>
      </c>
      <c r="AU24" s="52" t="str">
        <f>IF(参照!A24="","",参照!A24)</f>
        <v/>
      </c>
      <c r="AV24" s="52" t="str">
        <f>IF(参照!B24="","",参照!B24)</f>
        <v/>
      </c>
      <c r="AW24" s="52" t="str">
        <f>IF(参照!C24="","",参照!C24)</f>
        <v/>
      </c>
      <c r="AX24" s="52" t="str">
        <f>IF(参照!D24="","",参照!D24)</f>
        <v>メニューF</v>
      </c>
      <c r="AY24" s="52">
        <f>IF(参照!E24="","",参照!E24)</f>
        <v>3.4899999999999997E-4</v>
      </c>
      <c r="AZ24" s="52" t="str">
        <f>IF(参照!F24="","",参照!F24)</f>
        <v>(株)エネット</v>
      </c>
      <c r="BA24" s="52" t="str">
        <f>IF(参照!G24="","",参照!G24)</f>
        <v>(株)エネット_メニューF</v>
      </c>
      <c r="BB24" s="52">
        <f t="shared" si="0"/>
        <v>0.34899999999999998</v>
      </c>
      <c r="BD24" s="52" t="str">
        <f>IF(参照!L24="","",参照!L24)</f>
        <v>ＦＴエナジー(株)</v>
      </c>
    </row>
    <row r="25" spans="1:56" ht="12.75" customHeight="1">
      <c r="A25" s="1"/>
      <c r="B25" s="1"/>
      <c r="C25" s="496"/>
      <c r="D25" s="501" t="s">
        <v>23</v>
      </c>
      <c r="E25" s="502"/>
      <c r="F25" s="503"/>
      <c r="G25" s="267" t="s">
        <v>608</v>
      </c>
      <c r="H25" s="285" t="s">
        <v>14</v>
      </c>
      <c r="I25" s="285" t="s">
        <v>14</v>
      </c>
      <c r="J25" s="109">
        <f>AL37</f>
        <v>0</v>
      </c>
      <c r="K25" s="109">
        <f>AM37</f>
        <v>0</v>
      </c>
      <c r="L25" s="1"/>
      <c r="N25" s="79">
        <v>19</v>
      </c>
      <c r="O25" s="69"/>
      <c r="P25" s="69"/>
      <c r="Q25" s="70" t="str">
        <f t="shared" si="1"/>
        <v/>
      </c>
      <c r="R25" s="80"/>
      <c r="S25" s="348"/>
      <c r="T25" s="346">
        <f>係数１!D$49</f>
        <v>8640</v>
      </c>
      <c r="U25" s="73" t="str">
        <f t="shared" si="5"/>
        <v/>
      </c>
      <c r="V25" s="73" t="str">
        <f t="shared" si="6"/>
        <v/>
      </c>
      <c r="W25" s="74" t="str">
        <f t="array" aca="1" ref="W25" ca="1">IF(O25="","",IF(ISNUMBER(AA25),INDIRECT($BG$6&amp;AA25),IF(AA25="a",Q25,IF(AA25="b",INDIRECT($BG$6&amp;AB25),IF(AA25="c",R25,"")))))</f>
        <v/>
      </c>
      <c r="X25" s="75"/>
      <c r="Y25" s="73" t="str">
        <f t="shared" si="7"/>
        <v/>
      </c>
      <c r="Z25" s="76" t="str">
        <f t="shared" ca="1" si="2"/>
        <v/>
      </c>
      <c r="AA25" s="76" t="str">
        <f t="shared" ca="1" si="8"/>
        <v/>
      </c>
      <c r="AB25" s="76" t="str">
        <f t="shared" ca="1" si="9"/>
        <v/>
      </c>
      <c r="AC25" s="76">
        <f t="shared" ca="1" si="10"/>
        <v>0</v>
      </c>
      <c r="AD25" s="76">
        <f t="shared" si="11"/>
        <v>0</v>
      </c>
      <c r="AE25" s="76" t="str">
        <f t="shared" si="3"/>
        <v/>
      </c>
      <c r="AF25" s="77" t="str">
        <f t="shared" si="4"/>
        <v/>
      </c>
      <c r="AH25" s="528"/>
      <c r="AI25" s="103" t="s">
        <v>609</v>
      </c>
      <c r="AJ25" s="104"/>
      <c r="AK25" s="272" t="s">
        <v>2319</v>
      </c>
      <c r="AL25" s="21" t="str">
        <f t="shared" si="14"/>
        <v/>
      </c>
      <c r="AM25" s="97" t="str">
        <f t="shared" si="15"/>
        <v/>
      </c>
      <c r="AN25" s="98">
        <f>係数１!D63</f>
        <v>33.200000000000003</v>
      </c>
      <c r="AO25" s="99">
        <f>係数１!F63</f>
        <v>1.35E-2</v>
      </c>
      <c r="AP25" s="99" t="str">
        <f>係数１!G63</f>
        <v>ｔ－C/GJ</v>
      </c>
      <c r="AQ25" s="22">
        <v>0.8</v>
      </c>
      <c r="AR25" s="101" t="str">
        <f t="shared" si="16"/>
        <v/>
      </c>
      <c r="AU25" s="52" t="str">
        <f>IF(参照!A25="","",参照!A25)</f>
        <v/>
      </c>
      <c r="AV25" s="52" t="str">
        <f>IF(参照!B25="","",参照!B25)</f>
        <v/>
      </c>
      <c r="AW25" s="52" t="str">
        <f>IF(参照!C25="","",参照!C25)</f>
        <v/>
      </c>
      <c r="AX25" s="52" t="str">
        <f>IF(参照!D25="","",参照!D25)</f>
        <v>メニューG</v>
      </c>
      <c r="AY25" s="52">
        <f>IF(参照!E25="","",参照!E25)</f>
        <v>3.6999999999999999E-4</v>
      </c>
      <c r="AZ25" s="52" t="str">
        <f>IF(参照!F25="","",参照!F25)</f>
        <v>(株)エネット</v>
      </c>
      <c r="BA25" s="52" t="str">
        <f>IF(参照!G25="","",参照!G25)</f>
        <v>(株)エネット_メニューG</v>
      </c>
      <c r="BB25" s="52">
        <f t="shared" si="0"/>
        <v>0.37</v>
      </c>
      <c r="BD25" s="52" t="str">
        <f>IF(参照!L25="","",参照!L25)</f>
        <v>ＨＴＢエナジー(株)</v>
      </c>
    </row>
    <row r="26" spans="1:56" ht="12.75" customHeight="1">
      <c r="A26" s="1"/>
      <c r="B26" s="1"/>
      <c r="C26" s="496"/>
      <c r="D26" s="501"/>
      <c r="E26" s="502"/>
      <c r="F26" s="503"/>
      <c r="G26" s="41"/>
      <c r="H26" s="110"/>
      <c r="I26" s="22"/>
      <c r="J26" s="22"/>
      <c r="K26" s="22"/>
      <c r="L26" s="1"/>
      <c r="N26" s="79">
        <v>20</v>
      </c>
      <c r="O26" s="69"/>
      <c r="P26" s="69"/>
      <c r="Q26" s="70" t="str">
        <f t="shared" si="1"/>
        <v/>
      </c>
      <c r="R26" s="80"/>
      <c r="S26" s="348"/>
      <c r="T26" s="346">
        <f>係数１!D$49</f>
        <v>8640</v>
      </c>
      <c r="U26" s="73" t="str">
        <f t="shared" si="5"/>
        <v/>
      </c>
      <c r="V26" s="73" t="str">
        <f t="shared" si="6"/>
        <v/>
      </c>
      <c r="W26" s="74" t="str">
        <f t="array" aca="1" ref="W26" ca="1">IF(O26="","",IF(ISNUMBER(AA26),INDIRECT($BG$6&amp;AA26),IF(AA26="a",Q26,IF(AA26="b",INDIRECT($BG$6&amp;AB26),IF(AA26="c",R26,"")))))</f>
        <v/>
      </c>
      <c r="X26" s="75"/>
      <c r="Y26" s="73" t="str">
        <f t="shared" si="7"/>
        <v/>
      </c>
      <c r="Z26" s="76" t="str">
        <f t="shared" ca="1" si="2"/>
        <v/>
      </c>
      <c r="AA26" s="76" t="str">
        <f t="shared" ca="1" si="8"/>
        <v/>
      </c>
      <c r="AB26" s="76" t="str">
        <f t="shared" ca="1" si="9"/>
        <v/>
      </c>
      <c r="AC26" s="76">
        <f t="shared" ca="1" si="10"/>
        <v>0</v>
      </c>
      <c r="AD26" s="76">
        <f t="shared" si="11"/>
        <v>0</v>
      </c>
      <c r="AE26" s="76" t="str">
        <f t="shared" si="3"/>
        <v/>
      </c>
      <c r="AF26" s="77" t="str">
        <f t="shared" si="4"/>
        <v/>
      </c>
      <c r="AH26" s="528"/>
      <c r="AI26" s="103" t="s">
        <v>610</v>
      </c>
      <c r="AJ26" s="104"/>
      <c r="AK26" s="272" t="s">
        <v>2319</v>
      </c>
      <c r="AL26" s="21" t="str">
        <f t="shared" si="14"/>
        <v/>
      </c>
      <c r="AM26" s="97" t="str">
        <f t="shared" si="15"/>
        <v/>
      </c>
      <c r="AN26" s="98">
        <f>係数１!D64</f>
        <v>29.3</v>
      </c>
      <c r="AO26" s="99">
        <f>係数１!F64</f>
        <v>2.6200000000000001E-2</v>
      </c>
      <c r="AP26" s="99" t="str">
        <f>係数１!G64</f>
        <v>ｔ－C/GJ</v>
      </c>
      <c r="AQ26" s="22">
        <v>0.8</v>
      </c>
      <c r="AR26" s="101" t="str">
        <f t="shared" si="16"/>
        <v/>
      </c>
      <c r="AU26" s="52" t="str">
        <f>IF(参照!A26="","",参照!A26)</f>
        <v/>
      </c>
      <c r="AV26" s="52" t="str">
        <f>IF(参照!B26="","",参照!B26)</f>
        <v/>
      </c>
      <c r="AW26" s="52" t="str">
        <f>IF(参照!C26="","",参照!C26)</f>
        <v/>
      </c>
      <c r="AX26" s="52" t="str">
        <f>IF(参照!D26="","",参照!D26)</f>
        <v>メニューH(残差)</v>
      </c>
      <c r="AY26" s="52">
        <f>IF(参照!E26="","",参照!E26)</f>
        <v>4.08E-4</v>
      </c>
      <c r="AZ26" s="52" t="str">
        <f>IF(参照!F26="","",参照!F26)</f>
        <v>(株)エネット</v>
      </c>
      <c r="BA26" s="52" t="str">
        <f>IF(参照!G26="","",参照!G26)</f>
        <v>(株)エネット_メニューH(残差)</v>
      </c>
      <c r="BB26" s="52">
        <f t="shared" si="0"/>
        <v>0.40799999999999997</v>
      </c>
      <c r="BD26" s="52" t="str">
        <f>IF(参照!L26="","",参照!L26)</f>
        <v>(株)Ｉ＆Ｉ</v>
      </c>
    </row>
    <row r="27" spans="1:56" ht="12.75" customHeight="1">
      <c r="A27" s="1"/>
      <c r="B27" s="1"/>
      <c r="C27" s="496"/>
      <c r="D27" s="536"/>
      <c r="E27" s="537"/>
      <c r="F27" s="538"/>
      <c r="G27" s="41"/>
      <c r="H27" s="41"/>
      <c r="I27" s="22"/>
      <c r="J27" s="22"/>
      <c r="K27" s="22"/>
      <c r="L27" s="1"/>
      <c r="N27" s="79">
        <v>21</v>
      </c>
      <c r="O27" s="69"/>
      <c r="P27" s="69"/>
      <c r="Q27" s="70" t="str">
        <f t="shared" si="1"/>
        <v/>
      </c>
      <c r="R27" s="80"/>
      <c r="S27" s="348"/>
      <c r="T27" s="346">
        <f>係数１!D$49</f>
        <v>8640</v>
      </c>
      <c r="U27" s="73" t="str">
        <f t="shared" si="5"/>
        <v/>
      </c>
      <c r="V27" s="73" t="str">
        <f t="shared" si="6"/>
        <v/>
      </c>
      <c r="W27" s="74" t="str">
        <f t="array" aca="1" ref="W27" ca="1">IF(O27="","",IF(ISNUMBER(AA27),INDIRECT($BG$6&amp;AA27),IF(AA27="a",Q27,IF(AA27="b",INDIRECT($BG$6&amp;AB27),IF(AA27="c",R27,"")))))</f>
        <v/>
      </c>
      <c r="X27" s="75"/>
      <c r="Y27" s="73" t="str">
        <f t="shared" si="7"/>
        <v/>
      </c>
      <c r="Z27" s="76" t="str">
        <f t="shared" ca="1" si="2"/>
        <v/>
      </c>
      <c r="AA27" s="76" t="str">
        <f t="shared" ca="1" si="8"/>
        <v/>
      </c>
      <c r="AB27" s="76" t="str">
        <f t="shared" ca="1" si="9"/>
        <v/>
      </c>
      <c r="AC27" s="76">
        <f t="shared" ca="1" si="10"/>
        <v>0</v>
      </c>
      <c r="AD27" s="76">
        <f t="shared" si="11"/>
        <v>0</v>
      </c>
      <c r="AE27" s="76" t="str">
        <f t="shared" si="3"/>
        <v/>
      </c>
      <c r="AF27" s="77" t="str">
        <f t="shared" si="4"/>
        <v/>
      </c>
      <c r="AH27" s="528"/>
      <c r="AI27" s="103" t="s">
        <v>611</v>
      </c>
      <c r="AJ27" s="104"/>
      <c r="AK27" s="272" t="s">
        <v>2320</v>
      </c>
      <c r="AL27" s="21" t="str">
        <f t="shared" si="14"/>
        <v/>
      </c>
      <c r="AM27" s="97" t="str">
        <f t="shared" si="15"/>
        <v/>
      </c>
      <c r="AN27" s="98">
        <f>係数１!D65</f>
        <v>40.200000000000003</v>
      </c>
      <c r="AO27" s="99">
        <f>係数１!F65</f>
        <v>1.7899999999999999E-2</v>
      </c>
      <c r="AP27" s="99" t="str">
        <f>係数１!G65</f>
        <v>ｔ－C/GJ</v>
      </c>
      <c r="AQ27" s="22">
        <v>0.8</v>
      </c>
      <c r="AR27" s="101" t="str">
        <f t="shared" si="16"/>
        <v/>
      </c>
      <c r="AU27" s="52" t="str">
        <f>IF(参照!A27="","",参照!A27)</f>
        <v/>
      </c>
      <c r="AV27" s="52" t="str">
        <f>IF(参照!B27="","",参照!B27)</f>
        <v/>
      </c>
      <c r="AW27" s="52" t="str">
        <f>IF(参照!C27="","",参照!C27)</f>
        <v/>
      </c>
      <c r="AX27" s="52" t="str">
        <f>IF(参照!D27="","",参照!D27)</f>
        <v>(参考値)事業者全体</v>
      </c>
      <c r="AY27" s="52">
        <f>IF(参照!E27="","",参照!E27)</f>
        <v>3.7199999999999999E-4</v>
      </c>
      <c r="AZ27" s="52" t="str">
        <f>IF(参照!F27="","",参照!F27)</f>
        <v>(株)エネット</v>
      </c>
      <c r="BA27" s="52" t="str">
        <f>IF(参照!G27="","",参照!G27)</f>
        <v>(株)エネット_(参考値)事業者全体</v>
      </c>
      <c r="BB27" s="52">
        <f t="shared" si="0"/>
        <v>0.372</v>
      </c>
      <c r="BD27" s="52" t="str">
        <f>IF(参照!L27="","",参照!L27)</f>
        <v>Ｊａｐａｎ電力(株)</v>
      </c>
    </row>
    <row r="28" spans="1:56" ht="12.75" customHeight="1">
      <c r="A28" s="1"/>
      <c r="B28" s="1"/>
      <c r="C28" s="496"/>
      <c r="D28" s="543" t="s">
        <v>24</v>
      </c>
      <c r="E28" s="544"/>
      <c r="F28" s="544"/>
      <c r="G28" s="545"/>
      <c r="H28" s="111" t="s">
        <v>14</v>
      </c>
      <c r="I28" s="111" t="s">
        <v>14</v>
      </c>
      <c r="J28" s="21">
        <f>SUM(J10:J27)</f>
        <v>0</v>
      </c>
      <c r="K28" s="21">
        <f>SUM(K10:K27)</f>
        <v>0</v>
      </c>
      <c r="L28" s="1"/>
      <c r="N28" s="79">
        <v>22</v>
      </c>
      <c r="O28" s="69"/>
      <c r="P28" s="69"/>
      <c r="Q28" s="70" t="str">
        <f t="shared" si="1"/>
        <v/>
      </c>
      <c r="R28" s="80"/>
      <c r="S28" s="348"/>
      <c r="T28" s="346">
        <f>係数１!D$49</f>
        <v>8640</v>
      </c>
      <c r="U28" s="73" t="str">
        <f t="shared" si="5"/>
        <v/>
      </c>
      <c r="V28" s="73" t="str">
        <f t="shared" si="6"/>
        <v/>
      </c>
      <c r="W28" s="74" t="str">
        <f t="array" aca="1" ref="W28" ca="1">IF(O28="","",IF(ISNUMBER(AA28),INDIRECT($BG$6&amp;AA28),IF(AA28="a",Q28,IF(AA28="b",INDIRECT($BG$6&amp;AB28),IF(AA28="c",R28,"")))))</f>
        <v/>
      </c>
      <c r="X28" s="75"/>
      <c r="Y28" s="73" t="str">
        <f t="shared" si="7"/>
        <v/>
      </c>
      <c r="Z28" s="76" t="str">
        <f t="shared" ca="1" si="2"/>
        <v/>
      </c>
      <c r="AA28" s="76" t="str">
        <f t="shared" ca="1" si="8"/>
        <v/>
      </c>
      <c r="AB28" s="76" t="str">
        <f t="shared" ca="1" si="9"/>
        <v/>
      </c>
      <c r="AC28" s="76">
        <f t="shared" ca="1" si="10"/>
        <v>0</v>
      </c>
      <c r="AD28" s="76">
        <f t="shared" si="11"/>
        <v>0</v>
      </c>
      <c r="AE28" s="76" t="str">
        <f t="shared" si="3"/>
        <v/>
      </c>
      <c r="AF28" s="77" t="str">
        <f t="shared" si="4"/>
        <v/>
      </c>
      <c r="AH28" s="528"/>
      <c r="AI28" s="103" t="s">
        <v>612</v>
      </c>
      <c r="AJ28" s="104"/>
      <c r="AK28" s="272" t="s">
        <v>2321</v>
      </c>
      <c r="AL28" s="21" t="str">
        <f t="shared" si="14"/>
        <v/>
      </c>
      <c r="AM28" s="97" t="str">
        <f t="shared" si="15"/>
        <v/>
      </c>
      <c r="AN28" s="98">
        <f>係数１!D66</f>
        <v>21.2</v>
      </c>
      <c r="AO28" s="99">
        <f>係数１!F66</f>
        <v>0</v>
      </c>
      <c r="AP28" s="99" t="str">
        <f>係数１!G66</f>
        <v>ｔ－C/GJ</v>
      </c>
      <c r="AQ28" s="22">
        <v>0.8</v>
      </c>
      <c r="AR28" s="101" t="str">
        <f t="shared" si="16"/>
        <v/>
      </c>
      <c r="AU28" s="52" t="str">
        <f>IF(参照!A28="","",参照!A28)</f>
        <v>A0011</v>
      </c>
      <c r="AV28" s="52" t="str">
        <f>IF(参照!B28="","",参照!B28)</f>
        <v>須賀川瓦斯(株)</v>
      </c>
      <c r="AW28" s="52">
        <f>IF(参照!C28="","",参照!C28)</f>
        <v>4.3100000000000001E-4</v>
      </c>
      <c r="AX28" s="52" t="str">
        <f>IF(参照!D28="","",参照!D28)</f>
        <v>メニューA</v>
      </c>
      <c r="AY28" s="52">
        <f>IF(参照!E28="","",参照!E28)</f>
        <v>0</v>
      </c>
      <c r="AZ28" s="52" t="str">
        <f>IF(参照!F28="","",参照!F28)</f>
        <v>須賀川瓦斯(株)</v>
      </c>
      <c r="BA28" s="52" t="str">
        <f>IF(参照!G28="","",参照!G28)</f>
        <v>須賀川瓦斯(株)_メニューA</v>
      </c>
      <c r="BB28" s="52">
        <f t="shared" si="0"/>
        <v>0</v>
      </c>
      <c r="BD28" s="52" t="str">
        <f>IF(参照!L28="","",参照!L28)</f>
        <v>ＪＰエネルギー(株)</v>
      </c>
    </row>
    <row r="29" spans="1:56" ht="12.75" customHeight="1">
      <c r="A29" s="1"/>
      <c r="B29" s="1"/>
      <c r="C29" s="496"/>
      <c r="D29" s="456" t="s">
        <v>136</v>
      </c>
      <c r="E29" s="456"/>
      <c r="F29" s="456"/>
      <c r="G29" s="456"/>
      <c r="H29" s="546"/>
      <c r="I29" s="546"/>
      <c r="J29" s="546"/>
      <c r="K29" s="546"/>
      <c r="L29" s="1"/>
      <c r="N29" s="79">
        <v>23</v>
      </c>
      <c r="O29" s="69"/>
      <c r="P29" s="69"/>
      <c r="Q29" s="70" t="str">
        <f t="shared" si="1"/>
        <v/>
      </c>
      <c r="R29" s="80"/>
      <c r="S29" s="348"/>
      <c r="T29" s="346">
        <f>係数１!D$49</f>
        <v>8640</v>
      </c>
      <c r="U29" s="73" t="str">
        <f t="shared" si="5"/>
        <v/>
      </c>
      <c r="V29" s="73" t="str">
        <f t="shared" si="6"/>
        <v/>
      </c>
      <c r="W29" s="74" t="str">
        <f t="array" aca="1" ref="W29" ca="1">IF(O29="","",IF(ISNUMBER(AA29),INDIRECT($BG$6&amp;AA29),IF(AA29="a",Q29,IF(AA29="b",INDIRECT($BG$6&amp;AB29),IF(AA29="c",R29,"")))))</f>
        <v/>
      </c>
      <c r="X29" s="75"/>
      <c r="Y29" s="73" t="str">
        <f t="shared" si="7"/>
        <v/>
      </c>
      <c r="Z29" s="76" t="str">
        <f t="shared" ca="1" si="2"/>
        <v/>
      </c>
      <c r="AA29" s="76" t="str">
        <f t="shared" ca="1" si="8"/>
        <v/>
      </c>
      <c r="AB29" s="76" t="str">
        <f t="shared" ca="1" si="9"/>
        <v/>
      </c>
      <c r="AC29" s="76">
        <f t="shared" ca="1" si="10"/>
        <v>0</v>
      </c>
      <c r="AD29" s="76">
        <f t="shared" si="11"/>
        <v>0</v>
      </c>
      <c r="AE29" s="76" t="str">
        <f t="shared" si="3"/>
        <v/>
      </c>
      <c r="AF29" s="77" t="str">
        <f t="shared" si="4"/>
        <v/>
      </c>
      <c r="AH29" s="528"/>
      <c r="AI29" s="103" t="s">
        <v>613</v>
      </c>
      <c r="AJ29" s="104"/>
      <c r="AK29" s="272" t="s">
        <v>2319</v>
      </c>
      <c r="AL29" s="21" t="str">
        <f t="shared" si="14"/>
        <v/>
      </c>
      <c r="AM29" s="97" t="str">
        <f t="shared" si="15"/>
        <v/>
      </c>
      <c r="AN29" s="98">
        <f>係数１!D67</f>
        <v>17.100000000000001</v>
      </c>
      <c r="AO29" s="99">
        <f>係数１!F67</f>
        <v>0</v>
      </c>
      <c r="AP29" s="99" t="str">
        <f>係数１!G67</f>
        <v>ｔ－C/GJ</v>
      </c>
      <c r="AQ29" s="22">
        <v>0.8</v>
      </c>
      <c r="AR29" s="101" t="str">
        <f t="shared" si="16"/>
        <v/>
      </c>
      <c r="AU29" s="52" t="str">
        <f>IF(参照!A29="","",参照!A29)</f>
        <v/>
      </c>
      <c r="AV29" s="52" t="str">
        <f>IF(参照!B29="","",参照!B29)</f>
        <v/>
      </c>
      <c r="AW29" s="52" t="str">
        <f>IF(参照!C29="","",参照!C29)</f>
        <v/>
      </c>
      <c r="AX29" s="52" t="str">
        <f>IF(参照!D29="","",参照!D29)</f>
        <v>メニューB(残差)</v>
      </c>
      <c r="AY29" s="52">
        <f>IF(参照!E29="","",参照!E29)</f>
        <v>4.28E-4</v>
      </c>
      <c r="AZ29" s="52" t="str">
        <f>IF(参照!F29="","",参照!F29)</f>
        <v>須賀川瓦斯(株)</v>
      </c>
      <c r="BA29" s="52" t="str">
        <f>IF(参照!G29="","",参照!G29)</f>
        <v>須賀川瓦斯(株)_メニューB(残差)</v>
      </c>
      <c r="BB29" s="52">
        <f t="shared" si="0"/>
        <v>0.42799999999999999</v>
      </c>
      <c r="BD29" s="52" t="str">
        <f>IF(参照!L29="","",参照!L29)</f>
        <v>ＪＲＥトレーディング(株)</v>
      </c>
    </row>
    <row r="30" spans="1:56" ht="12.75" customHeight="1" thickBot="1">
      <c r="A30" s="1"/>
      <c r="B30" s="1"/>
      <c r="C30" s="547"/>
      <c r="D30" s="452" t="s">
        <v>12</v>
      </c>
      <c r="E30" s="452"/>
      <c r="F30" s="452"/>
      <c r="G30" s="452"/>
      <c r="H30" s="112" t="s">
        <v>19</v>
      </c>
      <c r="I30" s="24"/>
      <c r="J30" s="112" t="s">
        <v>14</v>
      </c>
      <c r="K30" s="112" t="s">
        <v>14</v>
      </c>
      <c r="L30" s="1"/>
      <c r="N30" s="79">
        <v>24</v>
      </c>
      <c r="O30" s="69"/>
      <c r="P30" s="69"/>
      <c r="Q30" s="70" t="str">
        <f t="shared" si="1"/>
        <v/>
      </c>
      <c r="R30" s="80"/>
      <c r="S30" s="348"/>
      <c r="T30" s="346">
        <f>係数１!D$49</f>
        <v>8640</v>
      </c>
      <c r="U30" s="73" t="str">
        <f t="shared" si="5"/>
        <v/>
      </c>
      <c r="V30" s="73" t="str">
        <f t="shared" si="6"/>
        <v/>
      </c>
      <c r="W30" s="74" t="str">
        <f t="array" aca="1" ref="W30" ca="1">IF(O30="","",IF(ISNUMBER(AA30),INDIRECT($BG$6&amp;AA30),IF(AA30="a",Q30,IF(AA30="b",INDIRECT($BG$6&amp;AB30),IF(AA30="c",R30,"")))))</f>
        <v/>
      </c>
      <c r="X30" s="75"/>
      <c r="Y30" s="73" t="str">
        <f t="shared" si="7"/>
        <v/>
      </c>
      <c r="Z30" s="76" t="str">
        <f t="shared" ca="1" si="2"/>
        <v/>
      </c>
      <c r="AA30" s="76" t="str">
        <f t="shared" ca="1" si="8"/>
        <v/>
      </c>
      <c r="AB30" s="76" t="str">
        <f t="shared" ca="1" si="9"/>
        <v/>
      </c>
      <c r="AC30" s="76">
        <f t="shared" ca="1" si="10"/>
        <v>0</v>
      </c>
      <c r="AD30" s="76">
        <f t="shared" si="11"/>
        <v>0</v>
      </c>
      <c r="AE30" s="76" t="str">
        <f t="shared" si="3"/>
        <v/>
      </c>
      <c r="AF30" s="77" t="str">
        <f t="shared" si="4"/>
        <v/>
      </c>
      <c r="AH30" s="528"/>
      <c r="AI30" s="103" t="s">
        <v>614</v>
      </c>
      <c r="AJ30" s="104"/>
      <c r="AK30" s="272" t="s">
        <v>2319</v>
      </c>
      <c r="AL30" s="21" t="str">
        <f t="shared" si="14"/>
        <v/>
      </c>
      <c r="AM30" s="97" t="str">
        <f t="shared" si="15"/>
        <v/>
      </c>
      <c r="AN30" s="98">
        <f>係数１!D68</f>
        <v>142</v>
      </c>
      <c r="AO30" s="99">
        <f>係数１!F68</f>
        <v>0</v>
      </c>
      <c r="AP30" s="99" t="str">
        <f>係数１!G68</f>
        <v>ｔ－C/GJ</v>
      </c>
      <c r="AQ30" s="22">
        <v>0.8</v>
      </c>
      <c r="AR30" s="101" t="str">
        <f t="shared" si="16"/>
        <v/>
      </c>
      <c r="AU30" s="52" t="str">
        <f>IF(参照!A30="","",参照!A30)</f>
        <v/>
      </c>
      <c r="AV30" s="52" t="str">
        <f>IF(参照!B30="","",参照!B30)</f>
        <v/>
      </c>
      <c r="AW30" s="52" t="str">
        <f>IF(参照!C30="","",参照!C30)</f>
        <v/>
      </c>
      <c r="AX30" s="52" t="str">
        <f>IF(参照!D30="","",参照!D30)</f>
        <v>(参考値)事業者全体</v>
      </c>
      <c r="AY30" s="52">
        <f>IF(参照!E30="","",参照!E30)</f>
        <v>4.2499999999999998E-4</v>
      </c>
      <c r="AZ30" s="52" t="str">
        <f>IF(参照!F30="","",参照!F30)</f>
        <v>須賀川瓦斯(株)</v>
      </c>
      <c r="BA30" s="52" t="str">
        <f>IF(参照!G30="","",参照!G30)</f>
        <v>須賀川瓦斯(株)_(参考値)事業者全体</v>
      </c>
      <c r="BB30" s="52">
        <f t="shared" si="0"/>
        <v>0.42499999999999999</v>
      </c>
      <c r="BD30" s="52" t="str">
        <f>IF(参照!L30="","",参照!L30)</f>
        <v>ＪＲ西日本住宅サービス(株)</v>
      </c>
    </row>
    <row r="31" spans="1:56" ht="19.5" customHeight="1" thickTop="1">
      <c r="A31" s="1"/>
      <c r="B31" s="1"/>
      <c r="C31" s="468" t="s">
        <v>1</v>
      </c>
      <c r="D31" s="455" t="s">
        <v>16</v>
      </c>
      <c r="E31" s="455"/>
      <c r="F31" s="455"/>
      <c r="G31" s="455"/>
      <c r="H31" s="111" t="s">
        <v>6</v>
      </c>
      <c r="I31" s="111" t="s">
        <v>21</v>
      </c>
      <c r="J31" s="113" t="s">
        <v>488</v>
      </c>
      <c r="K31" s="114" t="s">
        <v>498</v>
      </c>
      <c r="L31" s="1"/>
      <c r="N31" s="79">
        <v>25</v>
      </c>
      <c r="O31" s="69"/>
      <c r="P31" s="69"/>
      <c r="Q31" s="70" t="str">
        <f t="shared" si="1"/>
        <v/>
      </c>
      <c r="R31" s="80"/>
      <c r="S31" s="348"/>
      <c r="T31" s="346">
        <f>係数１!D$49</f>
        <v>8640</v>
      </c>
      <c r="U31" s="73" t="str">
        <f t="shared" si="5"/>
        <v/>
      </c>
      <c r="V31" s="73" t="str">
        <f t="shared" si="6"/>
        <v/>
      </c>
      <c r="W31" s="74" t="str">
        <f t="array" aca="1" ref="W31" ca="1">IF(O31="","",IF(ISNUMBER(AA31),INDIRECT($BG$6&amp;AA31),IF(AA31="a",Q31,IF(AA31="b",INDIRECT($BG$6&amp;AB31),IF(AA31="c",R31,"")))))</f>
        <v/>
      </c>
      <c r="X31" s="75"/>
      <c r="Y31" s="73" t="str">
        <f t="shared" si="7"/>
        <v/>
      </c>
      <c r="Z31" s="76" t="str">
        <f t="shared" ca="1" si="2"/>
        <v/>
      </c>
      <c r="AA31" s="76" t="str">
        <f t="shared" ca="1" si="8"/>
        <v/>
      </c>
      <c r="AB31" s="76" t="str">
        <f t="shared" ca="1" si="9"/>
        <v/>
      </c>
      <c r="AC31" s="76">
        <f t="shared" ca="1" si="10"/>
        <v>0</v>
      </c>
      <c r="AD31" s="76">
        <f t="shared" si="11"/>
        <v>0</v>
      </c>
      <c r="AE31" s="76" t="str">
        <f t="shared" si="3"/>
        <v/>
      </c>
      <c r="AF31" s="77" t="str">
        <f t="shared" si="4"/>
        <v/>
      </c>
      <c r="AH31" s="529"/>
      <c r="AI31" s="103" t="s">
        <v>615</v>
      </c>
      <c r="AJ31" s="104"/>
      <c r="AK31" s="272" t="s">
        <v>2319</v>
      </c>
      <c r="AL31" s="21" t="str">
        <f t="shared" si="14"/>
        <v/>
      </c>
      <c r="AM31" s="97" t="str">
        <f t="shared" si="15"/>
        <v/>
      </c>
      <c r="AN31" s="98">
        <f>係数１!D69</f>
        <v>22.5</v>
      </c>
      <c r="AO31" s="99">
        <f>係数１!F69</f>
        <v>0</v>
      </c>
      <c r="AP31" s="99" t="str">
        <f>係数１!G69</f>
        <v>ｔ－C/GJ</v>
      </c>
      <c r="AQ31" s="22">
        <v>0.8</v>
      </c>
      <c r="AR31" s="101" t="str">
        <f t="shared" si="16"/>
        <v/>
      </c>
      <c r="AU31" s="52" t="str">
        <f>IF(参照!A31="","",参照!A31)</f>
        <v>A0012</v>
      </c>
      <c r="AV31" s="52" t="str">
        <f>IF(参照!B31="","",参照!B31)</f>
        <v>出光興産(株)</v>
      </c>
      <c r="AW31" s="52">
        <f>IF(参照!C31="","",参照!C31)</f>
        <v>4.5100000000000001E-4</v>
      </c>
      <c r="AX31" s="52" t="str">
        <f>IF(参照!D31="","",参照!D31)</f>
        <v>メニューA</v>
      </c>
      <c r="AY31" s="52">
        <f>IF(参照!E31="","",参照!E31)</f>
        <v>0</v>
      </c>
      <c r="AZ31" s="52" t="str">
        <f>IF(参照!F31="","",参照!F31)</f>
        <v>出光興産(株)</v>
      </c>
      <c r="BA31" s="52" t="str">
        <f>IF(参照!G31="","",参照!G31)</f>
        <v>出光興産(株)_メニューA</v>
      </c>
      <c r="BB31" s="52">
        <f t="shared" si="0"/>
        <v>0</v>
      </c>
      <c r="BD31" s="52" t="str">
        <f>IF(参照!L31="","",参照!L31)</f>
        <v>(株)ＪＴＢコミュニケーションデザイン</v>
      </c>
    </row>
    <row r="32" spans="1:56" ht="12.75" customHeight="1">
      <c r="A32" s="1"/>
      <c r="B32" s="1"/>
      <c r="C32" s="466"/>
      <c r="D32" s="456" t="s">
        <v>51</v>
      </c>
      <c r="E32" s="456"/>
      <c r="F32" s="456"/>
      <c r="G32" s="456"/>
      <c r="H32" s="82" t="s">
        <v>26</v>
      </c>
      <c r="I32" s="22"/>
      <c r="J32" s="21" t="str">
        <f>IF($I32="","",$I32*係数１!$D$8*0.0258)</f>
        <v/>
      </c>
      <c r="K32" s="21" t="str">
        <f>IF($I32="","",$I32*係数１!$D$8*係数１!$F$8*44/12)</f>
        <v/>
      </c>
      <c r="L32" s="1"/>
      <c r="N32" s="79">
        <v>26</v>
      </c>
      <c r="O32" s="69"/>
      <c r="P32" s="69"/>
      <c r="Q32" s="70" t="str">
        <f t="shared" si="1"/>
        <v/>
      </c>
      <c r="R32" s="80"/>
      <c r="S32" s="348"/>
      <c r="T32" s="346">
        <f>係数１!D$49</f>
        <v>8640</v>
      </c>
      <c r="U32" s="73" t="str">
        <f t="shared" si="5"/>
        <v/>
      </c>
      <c r="V32" s="73" t="str">
        <f t="shared" si="6"/>
        <v/>
      </c>
      <c r="W32" s="74" t="str">
        <f t="array" aca="1" ref="W32" ca="1">IF(O32="","",IF(ISNUMBER(AA32),INDIRECT($BG$6&amp;AA32),IF(AA32="a",Q32,IF(AA32="b",INDIRECT($BG$6&amp;AB32),IF(AA32="c",R32,"")))))</f>
        <v/>
      </c>
      <c r="X32" s="75"/>
      <c r="Y32" s="73" t="str">
        <f t="shared" si="7"/>
        <v/>
      </c>
      <c r="Z32" s="76" t="str">
        <f t="shared" ca="1" si="2"/>
        <v/>
      </c>
      <c r="AA32" s="76" t="str">
        <f t="shared" ca="1" si="8"/>
        <v/>
      </c>
      <c r="AB32" s="76" t="str">
        <f t="shared" ca="1" si="9"/>
        <v/>
      </c>
      <c r="AC32" s="76">
        <f t="shared" ca="1" si="10"/>
        <v>0</v>
      </c>
      <c r="AD32" s="76">
        <f t="shared" si="11"/>
        <v>0</v>
      </c>
      <c r="AE32" s="76" t="str">
        <f t="shared" si="3"/>
        <v/>
      </c>
      <c r="AF32" s="77" t="str">
        <f t="shared" si="4"/>
        <v/>
      </c>
      <c r="AH32" s="553" t="s">
        <v>616</v>
      </c>
      <c r="AI32" s="103" t="s">
        <v>617</v>
      </c>
      <c r="AJ32" s="104"/>
      <c r="AK32" s="271" t="s">
        <v>600</v>
      </c>
      <c r="AL32" s="21" t="str">
        <f t="shared" si="14"/>
        <v/>
      </c>
      <c r="AM32" s="97" t="str">
        <f t="shared" si="15"/>
        <v/>
      </c>
      <c r="AN32" s="98">
        <f>係数１!D70</f>
        <v>1</v>
      </c>
      <c r="AO32" s="99">
        <f>係数１!F70</f>
        <v>0</v>
      </c>
      <c r="AP32" s="99" t="str">
        <f>係数１!G70</f>
        <v>ｔ－C/GJ</v>
      </c>
      <c r="AQ32" s="22">
        <v>1</v>
      </c>
      <c r="AR32" s="101" t="str">
        <f t="shared" si="16"/>
        <v/>
      </c>
      <c r="AU32" s="52" t="str">
        <f>IF(参照!A32="","",参照!A32)</f>
        <v/>
      </c>
      <c r="AV32" s="52" t="str">
        <f>IF(参照!B32="","",参照!B32)</f>
        <v/>
      </c>
      <c r="AW32" s="52" t="str">
        <f>IF(参照!C32="","",参照!C32)</f>
        <v/>
      </c>
      <c r="AX32" s="52" t="str">
        <f>IF(参照!D32="","",参照!D32)</f>
        <v>メニューB</v>
      </c>
      <c r="AY32" s="52">
        <f>IF(参照!E32="","",参照!E32)</f>
        <v>2.0000000000000001E-4</v>
      </c>
      <c r="AZ32" s="52" t="str">
        <f>IF(参照!F32="","",参照!F32)</f>
        <v>出光興産(株)</v>
      </c>
      <c r="BA32" s="52" t="str">
        <f>IF(参照!G32="","",参照!G32)</f>
        <v>出光興産(株)_メニューB</v>
      </c>
      <c r="BB32" s="52">
        <f t="shared" si="0"/>
        <v>0.2</v>
      </c>
      <c r="BD32" s="52" t="str">
        <f>IF(参照!L32="","",参照!L32)</f>
        <v>(株)ｋａｒｃｈ</v>
      </c>
    </row>
    <row r="33" spans="1:56" ht="12.75" customHeight="1">
      <c r="A33" s="1"/>
      <c r="B33" s="1"/>
      <c r="C33" s="466"/>
      <c r="D33" s="456" t="s">
        <v>28</v>
      </c>
      <c r="E33" s="456"/>
      <c r="F33" s="456"/>
      <c r="G33" s="456"/>
      <c r="H33" s="82" t="s">
        <v>26</v>
      </c>
      <c r="I33" s="22"/>
      <c r="J33" s="21" t="str">
        <f>IF($I33="","",$I33*係数１!$D$12*0.0258)</f>
        <v/>
      </c>
      <c r="K33" s="21" t="str">
        <f>IF($I33="","",$I33*係数１!$D$12*係数１!$F$12*44/12)</f>
        <v/>
      </c>
      <c r="L33" s="1"/>
      <c r="N33" s="79">
        <v>27</v>
      </c>
      <c r="O33" s="69"/>
      <c r="P33" s="69"/>
      <c r="Q33" s="70" t="str">
        <f t="shared" si="1"/>
        <v/>
      </c>
      <c r="R33" s="80"/>
      <c r="S33" s="348"/>
      <c r="T33" s="346">
        <f>係数１!D$49</f>
        <v>8640</v>
      </c>
      <c r="U33" s="73" t="str">
        <f t="shared" si="5"/>
        <v/>
      </c>
      <c r="V33" s="73" t="str">
        <f t="shared" si="6"/>
        <v/>
      </c>
      <c r="W33" s="74" t="str">
        <f t="array" aca="1" ref="W33" ca="1">IF(O33="","",IF(ISNUMBER(AA33),INDIRECT($BG$6&amp;AA33),IF(AA33="a",Q33,IF(AA33="b",INDIRECT($BG$6&amp;AB33),IF(AA33="c",R33,"")))))</f>
        <v/>
      </c>
      <c r="X33" s="75"/>
      <c r="Y33" s="73" t="str">
        <f t="shared" si="7"/>
        <v/>
      </c>
      <c r="Z33" s="76" t="str">
        <f t="shared" ca="1" si="2"/>
        <v/>
      </c>
      <c r="AA33" s="76" t="str">
        <f t="shared" ca="1" si="8"/>
        <v/>
      </c>
      <c r="AB33" s="76" t="str">
        <f t="shared" ca="1" si="9"/>
        <v/>
      </c>
      <c r="AC33" s="76">
        <f t="shared" ca="1" si="10"/>
        <v>0</v>
      </c>
      <c r="AD33" s="76">
        <f t="shared" si="11"/>
        <v>0</v>
      </c>
      <c r="AE33" s="76" t="str">
        <f t="shared" si="3"/>
        <v/>
      </c>
      <c r="AF33" s="77" t="str">
        <f t="shared" si="4"/>
        <v/>
      </c>
      <c r="AH33" s="528"/>
      <c r="AI33" s="103" t="s">
        <v>618</v>
      </c>
      <c r="AJ33" s="104"/>
      <c r="AK33" s="271" t="s">
        <v>600</v>
      </c>
      <c r="AL33" s="21" t="str">
        <f t="shared" si="14"/>
        <v/>
      </c>
      <c r="AM33" s="97" t="str">
        <f t="shared" si="15"/>
        <v/>
      </c>
      <c r="AN33" s="98">
        <f>係数１!D71</f>
        <v>1</v>
      </c>
      <c r="AO33" s="99">
        <f>係数１!F71</f>
        <v>0</v>
      </c>
      <c r="AP33" s="99" t="str">
        <f>係数１!G71</f>
        <v>ｔ－C/GJ</v>
      </c>
      <c r="AQ33" s="22">
        <v>1</v>
      </c>
      <c r="AR33" s="101" t="str">
        <f t="shared" si="16"/>
        <v/>
      </c>
      <c r="AU33" s="52" t="str">
        <f>IF(参照!A33="","",参照!A33)</f>
        <v/>
      </c>
      <c r="AV33" s="52" t="str">
        <f>IF(参照!B33="","",参照!B33)</f>
        <v/>
      </c>
      <c r="AW33" s="52" t="str">
        <f>IF(参照!C33="","",参照!C33)</f>
        <v/>
      </c>
      <c r="AX33" s="52" t="str">
        <f>IF(参照!D33="","",参照!D33)</f>
        <v>メニューC(残差)</v>
      </c>
      <c r="AY33" s="52">
        <f>IF(参照!E33="","",参照!E33)</f>
        <v>5.2099999999999998E-4</v>
      </c>
      <c r="AZ33" s="52" t="str">
        <f>IF(参照!F33="","",参照!F33)</f>
        <v>出光興産(株)</v>
      </c>
      <c r="BA33" s="52" t="str">
        <f>IF(参照!G33="","",参照!G33)</f>
        <v>出光興産(株)_メニューC(残差)</v>
      </c>
      <c r="BB33" s="52">
        <f t="shared" si="0"/>
        <v>0.52100000000000002</v>
      </c>
      <c r="BD33" s="52" t="str">
        <f>IF(参照!L33="","",参照!L33)</f>
        <v>ＫＢＮ(株)</v>
      </c>
    </row>
    <row r="34" spans="1:56" ht="12.75" customHeight="1">
      <c r="A34" s="1"/>
      <c r="B34" s="1"/>
      <c r="C34" s="466"/>
      <c r="D34" s="456" t="s">
        <v>50</v>
      </c>
      <c r="E34" s="456"/>
      <c r="F34" s="456"/>
      <c r="G34" s="456"/>
      <c r="H34" s="20" t="s">
        <v>33</v>
      </c>
      <c r="I34" s="22"/>
      <c r="J34" s="21" t="str">
        <f>IF($I34="","",$I34*係数１!$D$18*0.0258)</f>
        <v/>
      </c>
      <c r="K34" s="21" t="str">
        <f>IF($I34="","",$I34*係数１!$D$18*係数１!$F$18*44/12)</f>
        <v/>
      </c>
      <c r="L34" s="1"/>
      <c r="N34" s="79">
        <v>28</v>
      </c>
      <c r="O34" s="69"/>
      <c r="P34" s="69"/>
      <c r="Q34" s="70" t="str">
        <f t="shared" si="1"/>
        <v/>
      </c>
      <c r="R34" s="80"/>
      <c r="S34" s="348"/>
      <c r="T34" s="346">
        <f>係数１!D$49</f>
        <v>8640</v>
      </c>
      <c r="U34" s="73" t="str">
        <f t="shared" si="5"/>
        <v/>
      </c>
      <c r="V34" s="73" t="str">
        <f t="shared" si="6"/>
        <v/>
      </c>
      <c r="W34" s="74" t="str">
        <f t="array" aca="1" ref="W34" ca="1">IF(O34="","",IF(ISNUMBER(AA34),INDIRECT($BG$6&amp;AA34),IF(AA34="a",Q34,IF(AA34="b",INDIRECT($BG$6&amp;AB34),IF(AA34="c",R34,"")))))</f>
        <v/>
      </c>
      <c r="X34" s="75"/>
      <c r="Y34" s="73" t="str">
        <f t="shared" si="7"/>
        <v/>
      </c>
      <c r="Z34" s="76" t="str">
        <f t="shared" ca="1" si="2"/>
        <v/>
      </c>
      <c r="AA34" s="76" t="str">
        <f t="shared" ca="1" si="8"/>
        <v/>
      </c>
      <c r="AB34" s="76" t="str">
        <f t="shared" ca="1" si="9"/>
        <v/>
      </c>
      <c r="AC34" s="76">
        <f t="shared" ca="1" si="10"/>
        <v>0</v>
      </c>
      <c r="AD34" s="76">
        <f t="shared" si="11"/>
        <v>0</v>
      </c>
      <c r="AE34" s="76" t="str">
        <f t="shared" si="3"/>
        <v/>
      </c>
      <c r="AF34" s="77" t="str">
        <f t="shared" si="4"/>
        <v/>
      </c>
      <c r="AH34" s="553" t="s">
        <v>506</v>
      </c>
      <c r="AI34" s="103" t="s">
        <v>619</v>
      </c>
      <c r="AJ34" s="104"/>
      <c r="AK34" s="271" t="s">
        <v>2322</v>
      </c>
      <c r="AL34" s="21" t="str">
        <f>IF(AJ34="","",AJ34/1000*AN34*0.0258)</f>
        <v/>
      </c>
      <c r="AM34" s="97" t="str">
        <f>IF(AJ34="","",AJ34/1000*AO34)</f>
        <v/>
      </c>
      <c r="AN34" s="115">
        <f>係数１!D72</f>
        <v>3600</v>
      </c>
      <c r="AO34" s="99">
        <f>係数１!F72</f>
        <v>0</v>
      </c>
      <c r="AP34" s="99" t="str">
        <f>係数１!G72</f>
        <v>ｔ－CO2/千kWh</v>
      </c>
      <c r="AQ34" s="22">
        <v>1</v>
      </c>
      <c r="AR34" s="101" t="str">
        <f t="shared" si="16"/>
        <v/>
      </c>
      <c r="AU34" s="52" t="str">
        <f>IF(参照!A34="","",参照!A34)</f>
        <v/>
      </c>
      <c r="AV34" s="52" t="str">
        <f>IF(参照!B34="","",参照!B34)</f>
        <v/>
      </c>
      <c r="AW34" s="52" t="str">
        <f>IF(参照!C34="","",参照!C34)</f>
        <v/>
      </c>
      <c r="AX34" s="52" t="str">
        <f>IF(参照!D34="","",参照!D34)</f>
        <v>(参考値)事業者全体</v>
      </c>
      <c r="AY34" s="52">
        <f>IF(参照!E34="","",参照!E34)</f>
        <v>5.4000000000000001E-4</v>
      </c>
      <c r="AZ34" s="52" t="str">
        <f>IF(参照!F34="","",参照!F34)</f>
        <v>出光興産(株)</v>
      </c>
      <c r="BA34" s="52" t="str">
        <f>IF(参照!G34="","",参照!G34)</f>
        <v>出光興産(株)_(参考値)事業者全体</v>
      </c>
      <c r="BB34" s="52">
        <f t="shared" si="0"/>
        <v>0.54</v>
      </c>
      <c r="BD34" s="52" t="str">
        <f>IF(参照!L34="","",参照!L34)</f>
        <v>(株)Ｋｅｎｅｓエネルギーサービス</v>
      </c>
    </row>
    <row r="35" spans="1:56" ht="12.75" customHeight="1">
      <c r="A35" s="1"/>
      <c r="B35" s="1"/>
      <c r="C35" s="466"/>
      <c r="D35" s="456" t="s">
        <v>49</v>
      </c>
      <c r="E35" s="456"/>
      <c r="F35" s="456"/>
      <c r="G35" s="456"/>
      <c r="H35" s="20" t="s">
        <v>33</v>
      </c>
      <c r="I35" s="22"/>
      <c r="J35" s="21" t="str">
        <f>IF($I35="","",$I35*係数１!$D$20*0.0258)</f>
        <v/>
      </c>
      <c r="K35" s="21" t="str">
        <f>IF($I35="","",$I35*係数１!$D$20*係数１!$F$20*44/12)</f>
        <v/>
      </c>
      <c r="L35" s="1"/>
      <c r="N35" s="79">
        <v>29</v>
      </c>
      <c r="O35" s="69"/>
      <c r="P35" s="69"/>
      <c r="Q35" s="70" t="str">
        <f t="shared" si="1"/>
        <v/>
      </c>
      <c r="R35" s="80"/>
      <c r="S35" s="348"/>
      <c r="T35" s="346">
        <f>係数１!D$49</f>
        <v>8640</v>
      </c>
      <c r="U35" s="73" t="str">
        <f t="shared" si="5"/>
        <v/>
      </c>
      <c r="V35" s="73" t="str">
        <f t="shared" si="6"/>
        <v/>
      </c>
      <c r="W35" s="74" t="str">
        <f t="array" aca="1" ref="W35" ca="1">IF(O35="","",IF(ISNUMBER(AA35),INDIRECT($BG$6&amp;AA35),IF(AA35="a",Q35,IF(AA35="b",INDIRECT($BG$6&amp;AB35),IF(AA35="c",R35,"")))))</f>
        <v/>
      </c>
      <c r="X35" s="75"/>
      <c r="Y35" s="73" t="str">
        <f t="shared" si="7"/>
        <v/>
      </c>
      <c r="Z35" s="76" t="str">
        <f t="shared" ca="1" si="2"/>
        <v/>
      </c>
      <c r="AA35" s="76" t="str">
        <f t="shared" ca="1" si="8"/>
        <v/>
      </c>
      <c r="AB35" s="76" t="str">
        <f t="shared" ca="1" si="9"/>
        <v/>
      </c>
      <c r="AC35" s="76">
        <f t="shared" ca="1" si="10"/>
        <v>0</v>
      </c>
      <c r="AD35" s="76">
        <f t="shared" si="11"/>
        <v>0</v>
      </c>
      <c r="AE35" s="76" t="str">
        <f t="shared" si="3"/>
        <v/>
      </c>
      <c r="AF35" s="77" t="str">
        <f t="shared" si="4"/>
        <v/>
      </c>
      <c r="AH35" s="554"/>
      <c r="AI35" s="103" t="s">
        <v>620</v>
      </c>
      <c r="AJ35" s="104"/>
      <c r="AK35" s="271" t="s">
        <v>2322</v>
      </c>
      <c r="AL35" s="21" t="str">
        <f t="shared" ref="AL35:AL36" si="17">IF(AJ35="","",AJ35/1000*AN35*0.0258)</f>
        <v/>
      </c>
      <c r="AM35" s="97" t="str">
        <f t="shared" ref="AM35:AM36" si="18">IF(AJ35="","",AJ35/1000*AO35)</f>
        <v/>
      </c>
      <c r="AN35" s="115">
        <f>係数１!D73</f>
        <v>3600</v>
      </c>
      <c r="AO35" s="99">
        <f>係数１!F73</f>
        <v>0</v>
      </c>
      <c r="AP35" s="99" t="str">
        <f>係数１!G73</f>
        <v>ｔ－CO2/千kWh</v>
      </c>
      <c r="AQ35" s="22">
        <v>1</v>
      </c>
      <c r="AR35" s="101" t="str">
        <f t="shared" si="16"/>
        <v/>
      </c>
      <c r="AU35" s="52" t="str">
        <f>IF(参照!A35="","",参照!A35)</f>
        <v>A0013</v>
      </c>
      <c r="AV35" s="52" t="str">
        <f>IF(参照!B35="","",参照!B35)</f>
        <v>(株)オプテージ</v>
      </c>
      <c r="AW35" s="52">
        <f>IF(参照!C35="","",参照!C35)</f>
        <v>5.4699999999999996E-4</v>
      </c>
      <c r="AX35" s="52" t="str">
        <f>IF(参照!D35="","",参照!D35)</f>
        <v/>
      </c>
      <c r="AY35" s="52">
        <f>IF(参照!E35="","",参照!E35)</f>
        <v>5.0600000000000005E-4</v>
      </c>
      <c r="AZ35" s="52" t="str">
        <f>IF(参照!F35="","",参照!F35)</f>
        <v>(株)オプテージ</v>
      </c>
      <c r="BA35" s="52" t="str">
        <f>IF(参照!G35="","",参照!G35)</f>
        <v>(株)オプテージ_</v>
      </c>
      <c r="BB35" s="52">
        <f t="shared" si="0"/>
        <v>0.50600000000000001</v>
      </c>
      <c r="BD35" s="52" t="str">
        <f>IF(参照!L35="","",参照!L35)</f>
        <v>(株)ＬＥＮＥＴＳ</v>
      </c>
    </row>
    <row r="36" spans="1:56" ht="12.75" customHeight="1" thickBot="1">
      <c r="A36" s="1"/>
      <c r="B36" s="1"/>
      <c r="C36" s="466"/>
      <c r="D36" s="454" t="s">
        <v>48</v>
      </c>
      <c r="E36" s="454"/>
      <c r="F36" s="454"/>
      <c r="G36" s="454"/>
      <c r="H36" s="102" t="s">
        <v>18</v>
      </c>
      <c r="I36" s="23"/>
      <c r="J36" s="21" t="str">
        <f>IF($I36="","",$I36*係数１!$D$30*0.0258)</f>
        <v/>
      </c>
      <c r="K36" s="21" t="str">
        <f>IF($I36="","",$I36*係数１!$D$30*係数１!$F$30)</f>
        <v/>
      </c>
      <c r="L36" s="1"/>
      <c r="N36" s="85">
        <v>30</v>
      </c>
      <c r="O36" s="69"/>
      <c r="P36" s="69"/>
      <c r="Q36" s="70" t="str">
        <f t="shared" si="1"/>
        <v/>
      </c>
      <c r="R36" s="116"/>
      <c r="S36" s="117"/>
      <c r="T36" s="72">
        <f>係数１!D$49</f>
        <v>8640</v>
      </c>
      <c r="U36" s="73" t="str">
        <f t="shared" si="5"/>
        <v/>
      </c>
      <c r="V36" s="73" t="str">
        <f t="shared" si="6"/>
        <v/>
      </c>
      <c r="W36" s="74" t="str">
        <f t="array" aca="1" ref="W36" ca="1">IF(O36="","",IF(ISNUMBER(AA36),INDIRECT($BG$6&amp;AA36),IF(AA36="a",Q36,IF(AA36="b",INDIRECT($BG$6&amp;AB36),IF(AA36="c",R36,"")))))</f>
        <v/>
      </c>
      <c r="X36" s="75"/>
      <c r="Y36" s="73" t="str">
        <f t="shared" si="7"/>
        <v/>
      </c>
      <c r="Z36" s="76" t="str">
        <f t="shared" ca="1" si="2"/>
        <v/>
      </c>
      <c r="AA36" s="76" t="str">
        <f t="shared" ca="1" si="8"/>
        <v/>
      </c>
      <c r="AB36" s="76" t="str">
        <f t="shared" ca="1" si="9"/>
        <v/>
      </c>
      <c r="AC36" s="76">
        <f t="shared" ca="1" si="10"/>
        <v>0</v>
      </c>
      <c r="AD36" s="76">
        <f t="shared" si="11"/>
        <v>0</v>
      </c>
      <c r="AE36" s="76" t="str">
        <f t="shared" si="3"/>
        <v/>
      </c>
      <c r="AF36" s="77" t="str">
        <f t="shared" si="4"/>
        <v/>
      </c>
      <c r="AH36" s="554"/>
      <c r="AI36" s="118" t="s">
        <v>621</v>
      </c>
      <c r="AJ36" s="119"/>
      <c r="AK36" s="271" t="s">
        <v>2322</v>
      </c>
      <c r="AL36" s="120" t="str">
        <f t="shared" si="17"/>
        <v/>
      </c>
      <c r="AM36" s="97" t="str">
        <f t="shared" si="18"/>
        <v/>
      </c>
      <c r="AN36" s="121">
        <f>係数１!D74</f>
        <v>3600</v>
      </c>
      <c r="AO36" s="99">
        <f>係数１!F74</f>
        <v>0</v>
      </c>
      <c r="AP36" s="99" t="str">
        <f>係数１!G74</f>
        <v>ｔ－CO2/千kWh</v>
      </c>
      <c r="AQ36" s="23">
        <v>1</v>
      </c>
      <c r="AR36" s="101" t="str">
        <f t="shared" si="16"/>
        <v/>
      </c>
      <c r="AU36" s="52" t="str">
        <f>IF(参照!A36="","",参照!A36)</f>
        <v>A0014</v>
      </c>
      <c r="AV36" s="52" t="str">
        <f>IF(参照!B36="","",参照!B36)</f>
        <v>エネサーブ(株)</v>
      </c>
      <c r="AW36" s="52">
        <f>IF(参照!C36="","",参照!C36)</f>
        <v>4.3199999999999998E-4</v>
      </c>
      <c r="AX36" s="52" t="str">
        <f>IF(参照!D36="","",参照!D36)</f>
        <v>メニューA</v>
      </c>
      <c r="AY36" s="52">
        <f>IF(参照!E36="","",参照!E36)</f>
        <v>0</v>
      </c>
      <c r="AZ36" s="52" t="str">
        <f>IF(参照!F36="","",参照!F36)</f>
        <v>エネサーブ(株)</v>
      </c>
      <c r="BA36" s="52" t="str">
        <f>IF(参照!G36="","",参照!G36)</f>
        <v>エネサーブ(株)_メニューA</v>
      </c>
      <c r="BB36" s="52">
        <f t="shared" si="0"/>
        <v>0</v>
      </c>
      <c r="BD36" s="52" t="str">
        <f>IF(参照!L36="","",参照!L36)</f>
        <v>(株)Ｌｉｎｋ　Ｌｉｆｅ</v>
      </c>
    </row>
    <row r="37" spans="1:56" ht="16.5" customHeight="1" thickTop="1" thickBot="1">
      <c r="A37" s="1"/>
      <c r="B37" s="1"/>
      <c r="C37" s="466"/>
      <c r="D37" s="470" t="s">
        <v>59</v>
      </c>
      <c r="E37" s="478" t="s">
        <v>135</v>
      </c>
      <c r="F37" s="470" t="s">
        <v>60</v>
      </c>
      <c r="G37" s="105" t="s">
        <v>131</v>
      </c>
      <c r="H37" s="454" t="s">
        <v>19</v>
      </c>
      <c r="I37" s="548">
        <f>S47</f>
        <v>0</v>
      </c>
      <c r="J37" s="548">
        <f>U47</f>
        <v>0</v>
      </c>
      <c r="K37" s="548">
        <f>V47</f>
        <v>0</v>
      </c>
      <c r="L37" s="1"/>
      <c r="N37" s="510" t="s">
        <v>67</v>
      </c>
      <c r="O37" s="511"/>
      <c r="P37" s="511"/>
      <c r="Q37" s="511"/>
      <c r="R37" s="550"/>
      <c r="S37" s="122">
        <f>SUM(S7:S36)</f>
        <v>0</v>
      </c>
      <c r="T37" s="87"/>
      <c r="U37" s="123">
        <f>SUM(U7:U36)</f>
        <v>0</v>
      </c>
      <c r="V37" s="123">
        <f>SUM(V7:V36)</f>
        <v>0</v>
      </c>
      <c r="W37" s="124"/>
      <c r="X37" s="124"/>
      <c r="Y37" s="123">
        <f>SUM(Y7:Y36)</f>
        <v>0</v>
      </c>
      <c r="Z37" s="125">
        <f ca="1">SUM(Z7:Z36)</f>
        <v>0</v>
      </c>
      <c r="AA37" s="124"/>
      <c r="AB37" s="124"/>
      <c r="AC37" s="125">
        <f ca="1">SUM(AC7:AC36)</f>
        <v>0</v>
      </c>
      <c r="AD37" s="125">
        <f>SUM(AD7:AD36)</f>
        <v>0</v>
      </c>
      <c r="AE37" s="124"/>
      <c r="AF37" s="126"/>
      <c r="AH37" s="551" t="s">
        <v>622</v>
      </c>
      <c r="AI37" s="552"/>
      <c r="AJ37" s="552"/>
      <c r="AK37" s="552"/>
      <c r="AL37" s="127">
        <f>SUM(AL17:AL36)</f>
        <v>0</v>
      </c>
      <c r="AM37" s="128">
        <f>SUM(AM17:AM36)</f>
        <v>0</v>
      </c>
      <c r="AN37" s="129"/>
      <c r="AO37" s="130"/>
      <c r="AP37" s="130"/>
      <c r="AQ37" s="130"/>
      <c r="AR37" s="127">
        <f>SUM(AR17:AR36)</f>
        <v>0</v>
      </c>
      <c r="AU37" s="52" t="str">
        <f>IF(参照!A37="","",参照!A37)</f>
        <v/>
      </c>
      <c r="AV37" s="52" t="str">
        <f>IF(参照!B37="","",参照!B37)</f>
        <v/>
      </c>
      <c r="AW37" s="52" t="str">
        <f>IF(参照!C37="","",参照!C37)</f>
        <v/>
      </c>
      <c r="AX37" s="52" t="str">
        <f>IF(参照!D37="","",参照!D37)</f>
        <v>メニューB(残差)</v>
      </c>
      <c r="AY37" s="52">
        <f>IF(参照!E37="","",参照!E37)</f>
        <v>5.5400000000000002E-4</v>
      </c>
      <c r="AZ37" s="52" t="str">
        <f>IF(参照!F37="","",参照!F37)</f>
        <v>エネサーブ(株)</v>
      </c>
      <c r="BA37" s="52" t="str">
        <f>IF(参照!G37="","",参照!G37)</f>
        <v>エネサーブ(株)_メニューB(残差)</v>
      </c>
      <c r="BB37" s="52">
        <f t="shared" si="0"/>
        <v>0.55400000000000005</v>
      </c>
      <c r="BD37" s="52" t="str">
        <f>IF(参照!L37="","",参照!L37)</f>
        <v>(株)ＬＩＸＩＬ　ＴＥＰＣＯ　スマートパートナーズ</v>
      </c>
    </row>
    <row r="38" spans="1:56" ht="16.5" customHeight="1">
      <c r="A38" s="1"/>
      <c r="B38" s="1"/>
      <c r="C38" s="466"/>
      <c r="D38" s="471"/>
      <c r="E38" s="479"/>
      <c r="F38" s="472"/>
      <c r="G38" s="106" t="str">
        <f>IF(COUNTA(O42:O46)=0,"（　　　 　　）",IF(COUNTA(O42:O46)=1,"（"&amp;O42&amp;"）","（複数の電気事業者）"))</f>
        <v>（　　　 　　）</v>
      </c>
      <c r="H38" s="455"/>
      <c r="I38" s="549"/>
      <c r="J38" s="549"/>
      <c r="K38" s="549"/>
      <c r="L38" s="1"/>
      <c r="AU38" s="52" t="str">
        <f>IF(参照!A38="","",参照!A38)</f>
        <v/>
      </c>
      <c r="AV38" s="52" t="str">
        <f>IF(参照!B38="","",参照!B38)</f>
        <v/>
      </c>
      <c r="AW38" s="52" t="str">
        <f>IF(参照!C38="","",参照!C38)</f>
        <v/>
      </c>
      <c r="AX38" s="52" t="str">
        <f>IF(参照!D38="","",参照!D38)</f>
        <v>(参考値)事業者全体</v>
      </c>
      <c r="AY38" s="52">
        <f>IF(参照!E38="","",参照!E38)</f>
        <v>5.6800000000000004E-4</v>
      </c>
      <c r="AZ38" s="52" t="str">
        <f>IF(参照!F38="","",参照!F38)</f>
        <v>エネサーブ(株)</v>
      </c>
      <c r="BA38" s="52" t="str">
        <f>IF(参照!G38="","",参照!G38)</f>
        <v>エネサーブ(株)_(参考値)事業者全体</v>
      </c>
      <c r="BB38" s="52">
        <f t="shared" si="0"/>
        <v>0.56800000000000006</v>
      </c>
      <c r="BD38" s="52" t="str">
        <f>IF(参照!L38="","",参照!L38)</f>
        <v>(株)Ｌｏｏｏｐ</v>
      </c>
    </row>
    <row r="39" spans="1:56" ht="16.5" customHeight="1">
      <c r="A39" s="1"/>
      <c r="B39" s="1"/>
      <c r="C39" s="466"/>
      <c r="D39" s="471"/>
      <c r="E39" s="479"/>
      <c r="F39" s="470" t="s">
        <v>61</v>
      </c>
      <c r="G39" s="105" t="s">
        <v>131</v>
      </c>
      <c r="H39" s="454" t="s">
        <v>19</v>
      </c>
      <c r="I39" s="541"/>
      <c r="J39" s="541"/>
      <c r="K39" s="541"/>
      <c r="L39" s="1"/>
      <c r="N39" s="131" t="s">
        <v>494</v>
      </c>
      <c r="AH39" s="131" t="s">
        <v>494</v>
      </c>
      <c r="AU39" s="52" t="str">
        <f>IF(参照!A39="","",参照!A39)</f>
        <v>A0015</v>
      </c>
      <c r="AV39" s="52" t="str">
        <f>IF(参照!B39="","",参照!B39)</f>
        <v>(株)エネワンでんき(旧：(株)サイサン)</v>
      </c>
      <c r="AW39" s="52">
        <f>IF(参照!C39="","",参照!C39)</f>
        <v>4.9899999999999999E-4</v>
      </c>
      <c r="AX39" s="52" t="str">
        <f>IF(参照!D39="","",参照!D39)</f>
        <v>メニューA</v>
      </c>
      <c r="AY39" s="52">
        <f>IF(参照!E39="","",参照!E39)</f>
        <v>0</v>
      </c>
      <c r="AZ39" s="52" t="str">
        <f>IF(参照!F39="","",参照!F39)</f>
        <v>(株)エネワンでんき(旧：(株)サイサン)</v>
      </c>
      <c r="BA39" s="52" t="str">
        <f>IF(参照!G39="","",参照!G39)</f>
        <v>(株)エネワンでんき(旧：(株)サイサン)_メニューA</v>
      </c>
      <c r="BB39" s="52">
        <f t="shared" si="0"/>
        <v>0</v>
      </c>
      <c r="BD39" s="52" t="str">
        <f>IF(参照!L39="","",参照!L39)</f>
        <v>ＭＣＰＤ(株)(旧：ＭＣＰＤ合同会社)</v>
      </c>
    </row>
    <row r="40" spans="1:56" ht="16.5" customHeight="1" thickBot="1">
      <c r="A40" s="1"/>
      <c r="B40" s="1"/>
      <c r="C40" s="466"/>
      <c r="D40" s="471"/>
      <c r="E40" s="480"/>
      <c r="F40" s="472"/>
      <c r="G40" s="293" t="s">
        <v>2323</v>
      </c>
      <c r="H40" s="455"/>
      <c r="I40" s="542"/>
      <c r="J40" s="542"/>
      <c r="K40" s="542"/>
      <c r="L40" s="1"/>
      <c r="N40" s="38" t="s">
        <v>501</v>
      </c>
      <c r="AH40" s="38" t="s">
        <v>503</v>
      </c>
      <c r="AJ40" s="38"/>
      <c r="AK40" s="38"/>
      <c r="AL40" s="38"/>
      <c r="AU40" s="52" t="str">
        <f>IF(参照!A40="","",参照!A40)</f>
        <v/>
      </c>
      <c r="AV40" s="52" t="str">
        <f>IF(参照!B40="","",参照!B40)</f>
        <v/>
      </c>
      <c r="AW40" s="52" t="str">
        <f>IF(参照!C40="","",参照!C40)</f>
        <v/>
      </c>
      <c r="AX40" s="52" t="str">
        <f>IF(参照!D40="","",参照!D40)</f>
        <v>メニューB(残差)</v>
      </c>
      <c r="AY40" s="52">
        <f>IF(参照!E40="","",参照!E40)</f>
        <v>4.4799999999999999E-4</v>
      </c>
      <c r="AZ40" s="52" t="str">
        <f>IF(参照!F40="","",参照!F40)</f>
        <v>(株)エネワンでんき(旧：(株)サイサン)</v>
      </c>
      <c r="BA40" s="52" t="str">
        <f>IF(参照!G40="","",参照!G40)</f>
        <v>(株)エネワンでんき(旧：(株)サイサン)_メニューB(残差)</v>
      </c>
      <c r="BB40" s="52">
        <f t="shared" si="0"/>
        <v>0.44800000000000001</v>
      </c>
      <c r="BD40" s="52" t="str">
        <f>IF(参照!L40="","",参照!L40)</f>
        <v>ＭＣリテールエナジー(株)</v>
      </c>
    </row>
    <row r="41" spans="1:56" ht="16.5" customHeight="1" thickBot="1">
      <c r="A41" s="1"/>
      <c r="B41" s="1"/>
      <c r="C41" s="466"/>
      <c r="D41" s="471"/>
      <c r="E41" s="473" t="s">
        <v>0</v>
      </c>
      <c r="F41" s="474"/>
      <c r="G41" s="105" t="s">
        <v>131</v>
      </c>
      <c r="H41" s="454" t="s">
        <v>19</v>
      </c>
      <c r="I41" s="548">
        <f>AL47</f>
        <v>0</v>
      </c>
      <c r="J41" s="548">
        <f>AO47</f>
        <v>0</v>
      </c>
      <c r="K41" s="548">
        <f>AP47</f>
        <v>0</v>
      </c>
      <c r="L41" s="1"/>
      <c r="N41" s="58"/>
      <c r="O41" s="59" t="s">
        <v>85</v>
      </c>
      <c r="P41" s="60" t="s">
        <v>495</v>
      </c>
      <c r="Q41" s="66" t="s">
        <v>2296</v>
      </c>
      <c r="R41" s="59" t="s">
        <v>2297</v>
      </c>
      <c r="S41" s="347" t="s">
        <v>158</v>
      </c>
      <c r="T41" s="62" t="s">
        <v>577</v>
      </c>
      <c r="U41" s="63" t="s">
        <v>578</v>
      </c>
      <c r="V41" s="63" t="s">
        <v>579</v>
      </c>
      <c r="W41" s="59" t="s">
        <v>2298</v>
      </c>
      <c r="X41" s="93" t="s">
        <v>2299</v>
      </c>
      <c r="Y41" s="64" t="s">
        <v>2300</v>
      </c>
      <c r="Z41" s="64" t="s">
        <v>580</v>
      </c>
      <c r="AA41" s="64" t="s">
        <v>581</v>
      </c>
      <c r="AB41" s="64" t="s">
        <v>582</v>
      </c>
      <c r="AC41" s="64" t="s">
        <v>583</v>
      </c>
      <c r="AD41" s="64" t="s">
        <v>584</v>
      </c>
      <c r="AE41" s="63" t="s">
        <v>585</v>
      </c>
      <c r="AF41" s="61" t="s">
        <v>586</v>
      </c>
      <c r="AH41" s="65"/>
      <c r="AI41" s="66" t="s">
        <v>2295</v>
      </c>
      <c r="AJ41" s="521" t="s">
        <v>2301</v>
      </c>
      <c r="AK41" s="522"/>
      <c r="AL41" s="67" t="s">
        <v>158</v>
      </c>
      <c r="AN41" s="62" t="s">
        <v>577</v>
      </c>
      <c r="AO41" s="63" t="s">
        <v>578</v>
      </c>
      <c r="AP41" s="61" t="s">
        <v>579</v>
      </c>
      <c r="AU41" s="52" t="str">
        <f>IF(参照!A41="","",参照!A41)</f>
        <v/>
      </c>
      <c r="AV41" s="52" t="str">
        <f>IF(参照!B41="","",参照!B41)</f>
        <v/>
      </c>
      <c r="AW41" s="52" t="str">
        <f>IF(参照!C41="","",参照!C41)</f>
        <v/>
      </c>
      <c r="AX41" s="52" t="str">
        <f>IF(参照!D41="","",参照!D41)</f>
        <v>(参考値)事業者全体</v>
      </c>
      <c r="AY41" s="52">
        <f>IF(参照!E41="","",参照!E41)</f>
        <v>4.0699999999999997E-4</v>
      </c>
      <c r="AZ41" s="52" t="str">
        <f>IF(参照!F41="","",参照!F41)</f>
        <v>(株)エネワンでんき(旧：(株)サイサン)</v>
      </c>
      <c r="BA41" s="52" t="str">
        <f>IF(参照!G41="","",参照!G41)</f>
        <v>(株)エネワンでんき(旧：(株)サイサン)_(参考値)事業者全体</v>
      </c>
      <c r="BB41" s="52">
        <f t="shared" si="0"/>
        <v>0.40699999999999997</v>
      </c>
      <c r="BD41" s="52" t="str">
        <f>IF(参照!L41="","",参照!L41)</f>
        <v>ＭＧＣエネルギー(株)</v>
      </c>
    </row>
    <row r="42" spans="1:56" ht="16.5" customHeight="1" thickTop="1">
      <c r="A42" s="1"/>
      <c r="B42" s="1"/>
      <c r="C42" s="466"/>
      <c r="D42" s="472"/>
      <c r="E42" s="475"/>
      <c r="F42" s="476"/>
      <c r="G42" s="106" t="str">
        <f>IF(COUNTA(AI42:AI46)=0,"（　　　 　　）",IF(COUNTA(AI42:AI46)=1,"（"&amp;AI42&amp;"）","（複数の電気事業者）"))</f>
        <v>（　　　 　　）</v>
      </c>
      <c r="H42" s="455"/>
      <c r="I42" s="549"/>
      <c r="J42" s="549"/>
      <c r="K42" s="549"/>
      <c r="L42" s="1"/>
      <c r="N42" s="78">
        <v>1</v>
      </c>
      <c r="O42" s="69"/>
      <c r="P42" s="69"/>
      <c r="Q42" s="70" t="str">
        <f>IF(O42="","",_xlfn.IFNA(VLOOKUP(O42&amp;"_"&amp;P42,$BA:$BB,2,FALSE),"該当する排出係数がありません"))</f>
        <v/>
      </c>
      <c r="R42" s="71"/>
      <c r="S42" s="350"/>
      <c r="T42" s="346">
        <f>係数１!D$49</f>
        <v>8640</v>
      </c>
      <c r="U42" s="132" t="str">
        <f>IF(OR(S42="",O42=""),"",S42/1000*T42*0.0258)</f>
        <v/>
      </c>
      <c r="V42" s="132" t="str">
        <f>IF(OR(S42="",O42=""),"",IF(R42="",S42*Q42,S42*R42))</f>
        <v/>
      </c>
      <c r="W42" s="70" t="str">
        <f t="array" aca="1" ref="W42" ca="1">IF(O42="","",IF(ISNUMBER(AA42),INDIRECT($BG$6&amp;AA42),IF(AA42="a",Q42,IF(AA42="b",INDIRECT($BG$6&amp;AB42),IF(AA42="c",R42,"")))))</f>
        <v/>
      </c>
      <c r="X42" s="133"/>
      <c r="Y42" s="132" t="str">
        <f>IF(OR(S42="",O42=""),"",IF(X42="",S42*W42,S42*X42))</f>
        <v/>
      </c>
      <c r="Z42" s="134" t="str">
        <f t="shared" ref="Z42:Z46" ca="1" si="19">IF(O42="","",IF(COUNTIF(INDIRECT($BG$4&amp;":"&amp;$BG$4),O42),1,0))</f>
        <v/>
      </c>
      <c r="AA42" s="134" t="str">
        <f ca="1">IF(O42="","",IF(OR(AE42="",AF42=""),"c",IFERROR(MATCH("*残差*",INDIRECT($BG$5&amp;AE42&amp;":"&amp;$BG$5&amp;AF42),0)+AE42-1,IF(AF42-AE42&gt;=1,"b","a"))))</f>
        <v/>
      </c>
      <c r="AB42" s="134" t="str">
        <f ca="1">IF(O42="","",IF(OR(AE42="",AF42=""),"-",IFERROR(MATCH("*事業者全体*",INDIRECT($BG$5&amp;AE42&amp;":"&amp;$BG$5&amp;AF42),0)+AE42-1,"-")))</f>
        <v/>
      </c>
      <c r="AC42" s="134">
        <f ca="1">IF(Z42=0,1,IF(R42="",0,1))</f>
        <v>0</v>
      </c>
      <c r="AD42" s="134">
        <f>IF(R42="",0,1)</f>
        <v>0</v>
      </c>
      <c r="AE42" s="134" t="str">
        <f t="shared" ref="AE42:AE46" si="20">_xlfn.IFNA(MATCH(O42,$AZ:$AZ,0),"")</f>
        <v/>
      </c>
      <c r="AF42" s="135" t="str">
        <f t="shared" ref="AF42:AF46" si="21">IFERROR(IF(O42="","",AE42+COUNTIF($AZ:$AZ,O42)-1),"")</f>
        <v/>
      </c>
      <c r="AH42" s="78">
        <v>1</v>
      </c>
      <c r="AI42" s="31"/>
      <c r="AJ42" s="558"/>
      <c r="AK42" s="559"/>
      <c r="AL42" s="34"/>
      <c r="AN42" s="72" t="str">
        <f>IF(AJ42="","",IF(AJ42=0,3600,係数１!D$49))</f>
        <v/>
      </c>
      <c r="AO42" s="73" t="str">
        <f>IF(OR(AL42="",AJ42="",AI42=""),"",AL42/1000*AN42*0.0258)</f>
        <v/>
      </c>
      <c r="AP42" s="273" t="str">
        <f>IF(OR(AL42="",AI42=""),"",AL42*AJ42)</f>
        <v/>
      </c>
      <c r="AU42" s="52" t="str">
        <f>IF(参照!A42="","",参照!A42)</f>
        <v>A0016</v>
      </c>
      <c r="AV42" s="52" t="str">
        <f>IF(参照!B42="","",参照!B42)</f>
        <v>ミツウロコグリーンエネルギー(株)</v>
      </c>
      <c r="AW42" s="52">
        <f>IF(参照!C42="","",参照!C42)</f>
        <v>3.4200000000000002E-4</v>
      </c>
      <c r="AX42" s="52" t="str">
        <f>IF(参照!D42="","",参照!D42)</f>
        <v>メニューA</v>
      </c>
      <c r="AY42" s="52">
        <f>IF(参照!E42="","",参照!E42)</f>
        <v>0</v>
      </c>
      <c r="AZ42" s="52" t="str">
        <f>IF(参照!F42="","",参照!F42)</f>
        <v>ミツウロコグリーンエネルギー(株)</v>
      </c>
      <c r="BA42" s="52" t="str">
        <f>IF(参照!G42="","",参照!G42)</f>
        <v>ミツウロコグリーンエネルギー(株)_メニューA</v>
      </c>
      <c r="BB42" s="52">
        <f t="shared" si="0"/>
        <v>0</v>
      </c>
      <c r="BD42" s="52" t="str">
        <f>IF(参照!L42="","",参照!L42)</f>
        <v>(株)Ｍｉｓｕｍｉ</v>
      </c>
    </row>
    <row r="43" spans="1:56" ht="12.75" customHeight="1">
      <c r="A43" s="1"/>
      <c r="B43" s="1"/>
      <c r="C43" s="466"/>
      <c r="D43" s="543" t="s">
        <v>24</v>
      </c>
      <c r="E43" s="544"/>
      <c r="F43" s="544"/>
      <c r="G43" s="545"/>
      <c r="H43" s="111" t="s">
        <v>14</v>
      </c>
      <c r="I43" s="111" t="s">
        <v>14</v>
      </c>
      <c r="J43" s="101">
        <f>SUM(J32:J42)</f>
        <v>0</v>
      </c>
      <c r="K43" s="101">
        <f>SUM(K32:K42)</f>
        <v>0</v>
      </c>
      <c r="L43" s="1"/>
      <c r="N43" s="79">
        <v>2</v>
      </c>
      <c r="O43" s="69"/>
      <c r="P43" s="69"/>
      <c r="Q43" s="70" t="str">
        <f>IF(O43="","",_xlfn.IFNA(VLOOKUP(O43&amp;"_"&amp;P43,$BA:$BB,2,FALSE),"該当する排出係数がありません"))</f>
        <v/>
      </c>
      <c r="R43" s="80"/>
      <c r="S43" s="350"/>
      <c r="T43" s="346">
        <f>係数１!D$49</f>
        <v>8640</v>
      </c>
      <c r="U43" s="132" t="str">
        <f t="shared" ref="U43:U46" si="22">IF(OR(S43="",O43=""),"",S43/1000*T43*0.0258)</f>
        <v/>
      </c>
      <c r="V43" s="132" t="str">
        <f t="shared" ref="V43:V46" si="23">IF(OR(S43="",O43=""),"",IF(R43="",S43*Q43,S43*R43))</f>
        <v/>
      </c>
      <c r="W43" s="70" t="str">
        <f t="array" aca="1" ref="W43" ca="1">IF(O43="","",IF(ISNUMBER(AA43),INDIRECT($BG$6&amp;AA43),IF(AA43="a",Q43,IF(AA43="b",INDIRECT($BG$6&amp;AB43),IF(AA43="c",R43,"")))))</f>
        <v/>
      </c>
      <c r="X43" s="133"/>
      <c r="Y43" s="132" t="str">
        <f t="shared" ref="Y43:Y46" si="24">IF(OR(S43="",O43=""),"",IF(X43="",S43*W43,S43*X43))</f>
        <v/>
      </c>
      <c r="Z43" s="134" t="str">
        <f t="shared" ca="1" si="19"/>
        <v/>
      </c>
      <c r="AA43" s="134" t="str">
        <f t="shared" ref="AA43:AA46" ca="1" si="25">IF(O43="","",IF(OR(AE43="",AF43=""),"c",IFERROR(MATCH("*残差*",INDIRECT($BG$5&amp;AE43&amp;":"&amp;$BG$5&amp;AF43),0)+AE43-1,IF(AF43-AE43&gt;=1,"b","a"))))</f>
        <v/>
      </c>
      <c r="AB43" s="134" t="str">
        <f t="shared" ref="AB43:AB46" ca="1" si="26">IF(O43="","",IF(OR(AE43="",AF43=""),"-",IFERROR(MATCH("*事業者全体*",INDIRECT($BG$5&amp;AE43&amp;":"&amp;$BG$5&amp;AF43),0)+AE43-1,"-")))</f>
        <v/>
      </c>
      <c r="AC43" s="134">
        <f t="shared" ref="AC43:AC46" ca="1" si="27">IF(Z43=0,1,IF(R43="",0,1))</f>
        <v>0</v>
      </c>
      <c r="AD43" s="134">
        <f t="shared" ref="AD43:AD46" si="28">IF(R43="",0,1)</f>
        <v>0</v>
      </c>
      <c r="AE43" s="134" t="str">
        <f t="shared" si="20"/>
        <v/>
      </c>
      <c r="AF43" s="135" t="str">
        <f t="shared" si="21"/>
        <v/>
      </c>
      <c r="AH43" s="79">
        <v>2</v>
      </c>
      <c r="AI43" s="32"/>
      <c r="AJ43" s="560"/>
      <c r="AK43" s="561"/>
      <c r="AL43" s="35"/>
      <c r="AN43" s="72" t="str">
        <f>IF(AJ43="","",IF(AJ43=0,3600,係数１!D$49))</f>
        <v/>
      </c>
      <c r="AO43" s="73" t="str">
        <f t="shared" ref="AO43:AO46" si="29">IF(OR(AL43="",AJ43="",AI43=""),"",AL43/1000*AN43*0.0258)</f>
        <v/>
      </c>
      <c r="AP43" s="273" t="str">
        <f t="shared" ref="AP43:AP46" si="30">IF(OR(AL43="",AI43=""),"",AL43*AJ43)</f>
        <v/>
      </c>
      <c r="AU43" s="52" t="str">
        <f>IF(参照!A43="","",参照!A43)</f>
        <v/>
      </c>
      <c r="AV43" s="52" t="str">
        <f>IF(参照!B43="","",参照!B43)</f>
        <v/>
      </c>
      <c r="AW43" s="52" t="str">
        <f>IF(参照!C43="","",参照!C43)</f>
        <v/>
      </c>
      <c r="AX43" s="52" t="str">
        <f>IF(参照!D43="","",参照!D43)</f>
        <v>メニューB</v>
      </c>
      <c r="AY43" s="52">
        <f>IF(参照!E43="","",参照!E43)</f>
        <v>1.9700000000000002E-4</v>
      </c>
      <c r="AZ43" s="52" t="str">
        <f>IF(参照!F43="","",参照!F43)</f>
        <v>ミツウロコグリーンエネルギー(株)</v>
      </c>
      <c r="BA43" s="52" t="str">
        <f>IF(参照!G43="","",参照!G43)</f>
        <v>ミツウロコグリーンエネルギー(株)_メニューB</v>
      </c>
      <c r="BB43" s="52">
        <f t="shared" si="0"/>
        <v>0.19700000000000001</v>
      </c>
      <c r="BD43" s="52" t="str">
        <f>IF(参照!L43="","",参照!L43)</f>
        <v>(株)MKエネルギー</v>
      </c>
    </row>
    <row r="44" spans="1:56" ht="12.75" customHeight="1">
      <c r="A44" s="1"/>
      <c r="B44" s="1"/>
      <c r="C44" s="466"/>
      <c r="D44" s="456" t="s">
        <v>47</v>
      </c>
      <c r="E44" s="456"/>
      <c r="F44" s="456"/>
      <c r="G44" s="456"/>
      <c r="H44" s="82" t="s">
        <v>29</v>
      </c>
      <c r="I44" s="82" t="s">
        <v>30</v>
      </c>
      <c r="J44" s="82" t="s">
        <v>31</v>
      </c>
      <c r="K44" s="82" t="s">
        <v>11</v>
      </c>
      <c r="L44" s="1"/>
      <c r="N44" s="78">
        <v>3</v>
      </c>
      <c r="O44" s="69"/>
      <c r="P44" s="69"/>
      <c r="Q44" s="70" t="str">
        <f>IF(O44="","",_xlfn.IFNA(VLOOKUP(O44&amp;"_"&amp;P44,$BA:$BB,2,FALSE),"該当する排出係数がありません"))</f>
        <v/>
      </c>
      <c r="R44" s="71"/>
      <c r="S44" s="350"/>
      <c r="T44" s="346">
        <f>係数１!D$49</f>
        <v>8640</v>
      </c>
      <c r="U44" s="132" t="str">
        <f t="shared" si="22"/>
        <v/>
      </c>
      <c r="V44" s="132" t="str">
        <f t="shared" si="23"/>
        <v/>
      </c>
      <c r="W44" s="70" t="str">
        <f t="array" aca="1" ref="W44" ca="1">IF(O44="","",IF(ISNUMBER(AA44),INDIRECT($BG$6&amp;AA44),IF(AA44="a",Q44,IF(AA44="b",INDIRECT($BG$6&amp;AB44),IF(AA44="c",R44,"")))))</f>
        <v/>
      </c>
      <c r="X44" s="133"/>
      <c r="Y44" s="132" t="str">
        <f t="shared" si="24"/>
        <v/>
      </c>
      <c r="Z44" s="134" t="str">
        <f t="shared" ca="1" si="19"/>
        <v/>
      </c>
      <c r="AA44" s="134" t="str">
        <f t="shared" ca="1" si="25"/>
        <v/>
      </c>
      <c r="AB44" s="134" t="str">
        <f t="shared" ca="1" si="26"/>
        <v/>
      </c>
      <c r="AC44" s="134">
        <f t="shared" ca="1" si="27"/>
        <v>0</v>
      </c>
      <c r="AD44" s="134">
        <f t="shared" si="28"/>
        <v>0</v>
      </c>
      <c r="AE44" s="134" t="str">
        <f t="shared" si="20"/>
        <v/>
      </c>
      <c r="AF44" s="135" t="str">
        <f t="shared" si="21"/>
        <v/>
      </c>
      <c r="AH44" s="79">
        <v>3</v>
      </c>
      <c r="AI44" s="32"/>
      <c r="AJ44" s="560"/>
      <c r="AK44" s="561"/>
      <c r="AL44" s="35"/>
      <c r="AN44" s="72" t="str">
        <f>IF(AJ44="","",IF(AJ44=0,3600,係数１!D$49))</f>
        <v/>
      </c>
      <c r="AO44" s="73" t="str">
        <f t="shared" si="29"/>
        <v/>
      </c>
      <c r="AP44" s="273" t="str">
        <f t="shared" si="30"/>
        <v/>
      </c>
      <c r="AU44" s="52" t="str">
        <f>IF(参照!A44="","",参照!A44)</f>
        <v/>
      </c>
      <c r="AV44" s="52" t="str">
        <f>IF(参照!B44="","",参照!B44)</f>
        <v/>
      </c>
      <c r="AW44" s="52" t="str">
        <f>IF(参照!C44="","",参照!C44)</f>
        <v/>
      </c>
      <c r="AX44" s="52" t="str">
        <f>IF(参照!D44="","",参照!D44)</f>
        <v>メニューC</v>
      </c>
      <c r="AY44" s="52">
        <f>IF(参照!E44="","",参照!E44)</f>
        <v>0</v>
      </c>
      <c r="AZ44" s="52" t="str">
        <f>IF(参照!F44="","",参照!F44)</f>
        <v>ミツウロコグリーンエネルギー(株)</v>
      </c>
      <c r="BA44" s="52" t="str">
        <f>IF(参照!G44="","",参照!G44)</f>
        <v>ミツウロコグリーンエネルギー(株)_メニューC</v>
      </c>
      <c r="BB44" s="52">
        <f t="shared" si="0"/>
        <v>0</v>
      </c>
      <c r="BD44" s="52" t="str">
        <f>IF(参照!L44="","",参照!L44)</f>
        <v>ＭＫステーションズ(株)</v>
      </c>
    </row>
    <row r="45" spans="1:56" ht="12.75" customHeight="1">
      <c r="A45" s="1"/>
      <c r="B45" s="1"/>
      <c r="C45" s="466"/>
      <c r="D45" s="456"/>
      <c r="E45" s="456"/>
      <c r="F45" s="456"/>
      <c r="G45" s="456"/>
      <c r="H45" s="137"/>
      <c r="I45" s="137"/>
      <c r="J45" s="137"/>
      <c r="K45" s="138"/>
      <c r="L45" s="1"/>
      <c r="N45" s="79">
        <v>4</v>
      </c>
      <c r="O45" s="69"/>
      <c r="P45" s="69"/>
      <c r="Q45" s="70" t="str">
        <f>IF(O45="","",_xlfn.IFNA(VLOOKUP(O45&amp;"_"&amp;P45,$BA:$BB,2,FALSE),"該当する排出係数がありません"))</f>
        <v/>
      </c>
      <c r="R45" s="80"/>
      <c r="S45" s="350"/>
      <c r="T45" s="346">
        <f>係数１!D$49</f>
        <v>8640</v>
      </c>
      <c r="U45" s="132" t="str">
        <f t="shared" si="22"/>
        <v/>
      </c>
      <c r="V45" s="132" t="str">
        <f t="shared" si="23"/>
        <v/>
      </c>
      <c r="W45" s="70" t="str">
        <f t="array" aca="1" ref="W45" ca="1">IF(O45="","",IF(ISNUMBER(AA45),INDIRECT($BG$6&amp;AA45),IF(AA45="a",Q45,IF(AA45="b",INDIRECT($BG$6&amp;AB45),IF(AA45="c",R45,"")))))</f>
        <v/>
      </c>
      <c r="X45" s="133"/>
      <c r="Y45" s="132" t="str">
        <f t="shared" si="24"/>
        <v/>
      </c>
      <c r="Z45" s="134" t="str">
        <f t="shared" ca="1" si="19"/>
        <v/>
      </c>
      <c r="AA45" s="134" t="str">
        <f t="shared" ca="1" si="25"/>
        <v/>
      </c>
      <c r="AB45" s="134" t="str">
        <f t="shared" ca="1" si="26"/>
        <v/>
      </c>
      <c r="AC45" s="134">
        <f t="shared" ca="1" si="27"/>
        <v>0</v>
      </c>
      <c r="AD45" s="134">
        <f t="shared" si="28"/>
        <v>0</v>
      </c>
      <c r="AE45" s="134" t="str">
        <f t="shared" si="20"/>
        <v/>
      </c>
      <c r="AF45" s="135" t="str">
        <f t="shared" si="21"/>
        <v/>
      </c>
      <c r="AH45" s="79">
        <v>4</v>
      </c>
      <c r="AI45" s="32"/>
      <c r="AJ45" s="560"/>
      <c r="AK45" s="561"/>
      <c r="AL45" s="35"/>
      <c r="AN45" s="72" t="str">
        <f>IF(AJ45="","",IF(AJ45=0,3600,係数１!D$49))</f>
        <v/>
      </c>
      <c r="AO45" s="73" t="str">
        <f t="shared" si="29"/>
        <v/>
      </c>
      <c r="AP45" s="273" t="str">
        <f t="shared" si="30"/>
        <v/>
      </c>
      <c r="AU45" s="52" t="str">
        <f>IF(参照!A45="","",参照!A45)</f>
        <v/>
      </c>
      <c r="AV45" s="52" t="str">
        <f>IF(参照!B45="","",参照!B45)</f>
        <v/>
      </c>
      <c r="AW45" s="52" t="str">
        <f>IF(参照!C45="","",参照!C45)</f>
        <v/>
      </c>
      <c r="AX45" s="52" t="str">
        <f>IF(参照!D45="","",参照!D45)</f>
        <v>メニューD</v>
      </c>
      <c r="AY45" s="52">
        <f>IF(参照!E45="","",参照!E45)</f>
        <v>0</v>
      </c>
      <c r="AZ45" s="52" t="str">
        <f>IF(参照!F45="","",参照!F45)</f>
        <v>ミツウロコグリーンエネルギー(株)</v>
      </c>
      <c r="BA45" s="52" t="str">
        <f>IF(参照!G45="","",参照!G45)</f>
        <v>ミツウロコグリーンエネルギー(株)_メニューD</v>
      </c>
      <c r="BB45" s="52">
        <f t="shared" si="0"/>
        <v>0</v>
      </c>
      <c r="BD45" s="52" t="str">
        <f>IF(参照!L45="","",参照!L45)</f>
        <v>(株)Ｍｐｏｗｅｒ</v>
      </c>
    </row>
    <row r="46" spans="1:56" ht="12.75" customHeight="1" thickBot="1">
      <c r="A46" s="1"/>
      <c r="B46" s="1"/>
      <c r="C46" s="466"/>
      <c r="D46" s="477" t="s">
        <v>163</v>
      </c>
      <c r="E46" s="477"/>
      <c r="F46" s="477"/>
      <c r="G46" s="477"/>
      <c r="H46" s="456" t="s">
        <v>58</v>
      </c>
      <c r="I46" s="456"/>
      <c r="J46" s="456" t="s">
        <v>162</v>
      </c>
      <c r="K46" s="456"/>
      <c r="L46" s="1"/>
      <c r="N46" s="139">
        <v>5</v>
      </c>
      <c r="O46" s="69"/>
      <c r="P46" s="69"/>
      <c r="Q46" s="70" t="str">
        <f>IF(O46="","",_xlfn.IFNA(VLOOKUP(O46&amp;"_"&amp;P46,$BA:$BB,2,FALSE),"該当する排出係数がありません"))</f>
        <v/>
      </c>
      <c r="R46" s="71"/>
      <c r="S46" s="350"/>
      <c r="T46" s="346">
        <f>係数１!D$49</f>
        <v>8640</v>
      </c>
      <c r="U46" s="132" t="str">
        <f t="shared" si="22"/>
        <v/>
      </c>
      <c r="V46" s="132" t="str">
        <f t="shared" si="23"/>
        <v/>
      </c>
      <c r="W46" s="70" t="str">
        <f t="array" aca="1" ref="W46" ca="1">IF(O46="","",IF(ISNUMBER(AA46),INDIRECT($BG$6&amp;AA46),IF(AA46="a",Q46,IF(AA46="b",INDIRECT($BG$6&amp;AB46),IF(AA46="c",R46,"")))))</f>
        <v/>
      </c>
      <c r="X46" s="133"/>
      <c r="Y46" s="132" t="str">
        <f t="shared" si="24"/>
        <v/>
      </c>
      <c r="Z46" s="134" t="str">
        <f t="shared" ca="1" si="19"/>
        <v/>
      </c>
      <c r="AA46" s="134" t="str">
        <f t="shared" ca="1" si="25"/>
        <v/>
      </c>
      <c r="AB46" s="134" t="str">
        <f t="shared" ca="1" si="26"/>
        <v/>
      </c>
      <c r="AC46" s="134">
        <f t="shared" ca="1" si="27"/>
        <v>0</v>
      </c>
      <c r="AD46" s="134">
        <f t="shared" si="28"/>
        <v>0</v>
      </c>
      <c r="AE46" s="134" t="str">
        <f t="shared" si="20"/>
        <v/>
      </c>
      <c r="AF46" s="135" t="str">
        <f t="shared" si="21"/>
        <v/>
      </c>
      <c r="AH46" s="85">
        <v>5</v>
      </c>
      <c r="AI46" s="33"/>
      <c r="AJ46" s="555"/>
      <c r="AK46" s="556"/>
      <c r="AL46" s="29"/>
      <c r="AN46" s="72" t="str">
        <f>IF(AJ46="","",IF(AJ46=0,3600,係数１!D$49))</f>
        <v/>
      </c>
      <c r="AO46" s="73" t="str">
        <f t="shared" si="29"/>
        <v/>
      </c>
      <c r="AP46" s="273" t="str">
        <f t="shared" si="30"/>
        <v/>
      </c>
      <c r="AU46" s="52" t="str">
        <f>IF(参照!A46="","",参照!A46)</f>
        <v/>
      </c>
      <c r="AV46" s="52" t="str">
        <f>IF(参照!B46="","",参照!B46)</f>
        <v/>
      </c>
      <c r="AW46" s="52" t="str">
        <f>IF(参照!C46="","",参照!C46)</f>
        <v/>
      </c>
      <c r="AX46" s="52" t="str">
        <f>IF(参照!D46="","",参照!D46)</f>
        <v>メニューE</v>
      </c>
      <c r="AY46" s="52">
        <f>IF(参照!E46="","",参照!E46)</f>
        <v>2.4699999999999999E-4</v>
      </c>
      <c r="AZ46" s="52" t="str">
        <f>IF(参照!F46="","",参照!F46)</f>
        <v>ミツウロコグリーンエネルギー(株)</v>
      </c>
      <c r="BA46" s="52" t="str">
        <f>IF(参照!G46="","",参照!G46)</f>
        <v>ミツウロコグリーンエネルギー(株)_メニューE</v>
      </c>
      <c r="BB46" s="52">
        <f t="shared" si="0"/>
        <v>0.247</v>
      </c>
      <c r="BD46" s="52" t="str">
        <f>IF(参照!L46="","",参照!L46)</f>
        <v>Ｍｙシティ電力(株)</v>
      </c>
    </row>
    <row r="47" spans="1:56" ht="12.75" customHeight="1" thickTop="1" thickBot="1">
      <c r="A47" s="1"/>
      <c r="B47" s="1"/>
      <c r="C47" s="466"/>
      <c r="D47" s="477"/>
      <c r="E47" s="477"/>
      <c r="F47" s="477"/>
      <c r="G47" s="477"/>
      <c r="H47" s="557"/>
      <c r="I47" s="557"/>
      <c r="J47" s="557"/>
      <c r="K47" s="557"/>
      <c r="L47" s="1"/>
      <c r="N47" s="510" t="s">
        <v>67</v>
      </c>
      <c r="O47" s="511"/>
      <c r="P47" s="511"/>
      <c r="Q47" s="511"/>
      <c r="R47" s="550"/>
      <c r="S47" s="349">
        <f>SUM(S42:S46)</f>
        <v>0</v>
      </c>
      <c r="T47" s="87"/>
      <c r="U47" s="88">
        <f>SUM(U42:U46)</f>
        <v>0</v>
      </c>
      <c r="V47" s="88">
        <f>SUM(V42:V46)</f>
        <v>0</v>
      </c>
      <c r="W47" s="124"/>
      <c r="X47" s="124"/>
      <c r="Y47" s="88">
        <f>SUM(Y42:Y46)</f>
        <v>0</v>
      </c>
      <c r="Z47" s="140">
        <f t="shared" ref="Z47:AD47" ca="1" si="31">SUM(Z42:Z46)</f>
        <v>0</v>
      </c>
      <c r="AA47" s="124"/>
      <c r="AB47" s="124"/>
      <c r="AC47" s="140">
        <f t="shared" ca="1" si="31"/>
        <v>0</v>
      </c>
      <c r="AD47" s="140">
        <f t="shared" si="31"/>
        <v>0</v>
      </c>
      <c r="AE47" s="124"/>
      <c r="AF47" s="126"/>
      <c r="AH47" s="510" t="s">
        <v>67</v>
      </c>
      <c r="AI47" s="511"/>
      <c r="AJ47" s="511"/>
      <c r="AK47" s="511"/>
      <c r="AL47" s="86">
        <f>SUM(AL42:AL46)</f>
        <v>0</v>
      </c>
      <c r="AN47" s="87"/>
      <c r="AO47" s="88">
        <f>SUM(AO42:AO46)</f>
        <v>0</v>
      </c>
      <c r="AP47" s="86">
        <f>SUM(AP42:AP46)</f>
        <v>0</v>
      </c>
      <c r="AU47" s="52" t="str">
        <f>IF(参照!A47="","",参照!A47)</f>
        <v/>
      </c>
      <c r="AV47" s="52" t="str">
        <f>IF(参照!B47="","",参照!B47)</f>
        <v/>
      </c>
      <c r="AW47" s="52" t="str">
        <f>IF(参照!C47="","",参照!C47)</f>
        <v/>
      </c>
      <c r="AX47" s="52" t="str">
        <f>IF(参照!D47="","",参照!D47)</f>
        <v>メニューF</v>
      </c>
      <c r="AY47" s="52">
        <f>IF(参照!E47="","",参照!E47)</f>
        <v>0</v>
      </c>
      <c r="AZ47" s="52" t="str">
        <f>IF(参照!F47="","",参照!F47)</f>
        <v>ミツウロコグリーンエネルギー(株)</v>
      </c>
      <c r="BA47" s="52" t="str">
        <f>IF(参照!G47="","",参照!G47)</f>
        <v>ミツウロコグリーンエネルギー(株)_メニューF</v>
      </c>
      <c r="BB47" s="52">
        <f t="shared" si="0"/>
        <v>0</v>
      </c>
      <c r="BD47" s="52" t="str">
        <f>IF(参照!L47="","",参照!L47)</f>
        <v>(株)ＮＥＸＴ　ＯＮＥ</v>
      </c>
    </row>
    <row r="48" spans="1:56" ht="12.75" customHeight="1" thickBot="1">
      <c r="A48" s="1"/>
      <c r="B48" s="1"/>
      <c r="C48" s="469"/>
      <c r="D48" s="452" t="s">
        <v>12</v>
      </c>
      <c r="E48" s="452"/>
      <c r="F48" s="452"/>
      <c r="G48" s="452"/>
      <c r="H48" s="112" t="s">
        <v>19</v>
      </c>
      <c r="I48" s="24"/>
      <c r="J48" s="112" t="s">
        <v>14</v>
      </c>
      <c r="K48" s="112" t="s">
        <v>14</v>
      </c>
      <c r="L48" s="1"/>
      <c r="AU48" s="52" t="str">
        <f>IF(参照!A48="","",参照!A48)</f>
        <v/>
      </c>
      <c r="AV48" s="52" t="str">
        <f>IF(参照!B48="","",参照!B48)</f>
        <v/>
      </c>
      <c r="AW48" s="52" t="str">
        <f>IF(参照!C48="","",参照!C48)</f>
        <v/>
      </c>
      <c r="AX48" s="52" t="str">
        <f>IF(参照!D48="","",参照!D48)</f>
        <v>メニューG</v>
      </c>
      <c r="AY48" s="52">
        <f>IF(参照!E48="","",参照!E48)</f>
        <v>0</v>
      </c>
      <c r="AZ48" s="52" t="str">
        <f>IF(参照!F48="","",参照!F48)</f>
        <v>ミツウロコグリーンエネルギー(株)</v>
      </c>
      <c r="BA48" s="52" t="str">
        <f>IF(参照!G48="","",参照!G48)</f>
        <v>ミツウロコグリーンエネルギー(株)_メニューG</v>
      </c>
      <c r="BB48" s="52">
        <f t="shared" si="0"/>
        <v>0</v>
      </c>
      <c r="BD48" s="52" t="str">
        <f>IF(参照!L48="","",参照!L48)</f>
        <v>Ｎｅｘｔ　Ｐｏｗｅｒ(株)</v>
      </c>
    </row>
    <row r="49" spans="1:56" ht="12.75" customHeight="1" thickTop="1">
      <c r="A49" s="1"/>
      <c r="B49" s="1"/>
      <c r="C49" s="465" t="s">
        <v>32</v>
      </c>
      <c r="D49" s="455" t="s">
        <v>20</v>
      </c>
      <c r="E49" s="455"/>
      <c r="F49" s="455"/>
      <c r="G49" s="455"/>
      <c r="H49" s="111" t="s">
        <v>6</v>
      </c>
      <c r="I49" s="111" t="s">
        <v>21</v>
      </c>
      <c r="J49" s="467" t="s">
        <v>499</v>
      </c>
      <c r="K49" s="467"/>
      <c r="L49" s="1"/>
      <c r="AU49" s="52" t="str">
        <f>IF(参照!A49="","",参照!A49)</f>
        <v/>
      </c>
      <c r="AV49" s="52" t="str">
        <f>IF(参照!B49="","",参照!B49)</f>
        <v/>
      </c>
      <c r="AW49" s="52" t="str">
        <f>IF(参照!C49="","",参照!C49)</f>
        <v/>
      </c>
      <c r="AX49" s="52" t="str">
        <f>IF(参照!D49="","",参照!D49)</f>
        <v>メニューH</v>
      </c>
      <c r="AY49" s="52">
        <f>IF(参照!E49="","",参照!E49)</f>
        <v>0</v>
      </c>
      <c r="AZ49" s="52" t="str">
        <f>IF(参照!F49="","",参照!F49)</f>
        <v>ミツウロコグリーンエネルギー(株)</v>
      </c>
      <c r="BA49" s="52" t="str">
        <f>IF(参照!G49="","",参照!G49)</f>
        <v>ミツウロコグリーンエネルギー(株)_メニューH</v>
      </c>
      <c r="BB49" s="52">
        <f t="shared" si="0"/>
        <v>0</v>
      </c>
      <c r="BD49" s="52" t="str">
        <f>IF(参照!L49="","",参照!L49)</f>
        <v>ＮＦパワーサービス(株)</v>
      </c>
    </row>
    <row r="50" spans="1:56" ht="13.5" customHeight="1" thickBot="1">
      <c r="A50" s="1"/>
      <c r="B50" s="1"/>
      <c r="C50" s="466"/>
      <c r="D50" s="456" t="s">
        <v>45</v>
      </c>
      <c r="E50" s="456"/>
      <c r="F50" s="456"/>
      <c r="G50" s="456"/>
      <c r="H50" s="82" t="s">
        <v>33</v>
      </c>
      <c r="I50" s="22"/>
      <c r="J50" s="584" t="str">
        <f>IF($I50="","",$I50*係数１!G80)</f>
        <v/>
      </c>
      <c r="K50" s="584"/>
      <c r="L50" s="1"/>
      <c r="N50" s="38" t="s">
        <v>623</v>
      </c>
      <c r="P50" s="359"/>
      <c r="Q50" s="359"/>
      <c r="R50" s="359"/>
      <c r="S50" s="358"/>
      <c r="T50" s="141"/>
      <c r="U50" s="141"/>
      <c r="V50" s="141"/>
      <c r="W50" s="141"/>
      <c r="X50" s="141"/>
      <c r="Y50" s="141"/>
      <c r="Z50" s="141"/>
      <c r="AA50" s="141"/>
      <c r="AB50" s="141"/>
      <c r="AC50" s="141"/>
      <c r="AD50" s="141"/>
      <c r="AF50" s="141"/>
      <c r="AJ50" s="38"/>
      <c r="AK50" s="38"/>
      <c r="AN50" s="142" t="s">
        <v>624</v>
      </c>
      <c r="AO50" s="28" t="s">
        <v>625</v>
      </c>
      <c r="AU50" s="52" t="str">
        <f>IF(参照!A50="","",参照!A50)</f>
        <v/>
      </c>
      <c r="AV50" s="52" t="str">
        <f>IF(参照!B50="","",参照!B50)</f>
        <v/>
      </c>
      <c r="AW50" s="52" t="str">
        <f>IF(参照!C50="","",参照!C50)</f>
        <v/>
      </c>
      <c r="AX50" s="52" t="str">
        <f>IF(参照!D50="","",参照!D50)</f>
        <v>メニューI</v>
      </c>
      <c r="AY50" s="52">
        <f>IF(参照!E50="","",参照!E50)</f>
        <v>2.4800000000000001E-4</v>
      </c>
      <c r="AZ50" s="52" t="str">
        <f>IF(参照!F50="","",参照!F50)</f>
        <v>ミツウロコグリーンエネルギー(株)</v>
      </c>
      <c r="BA50" s="52" t="str">
        <f>IF(参照!G50="","",参照!G50)</f>
        <v>ミツウロコグリーンエネルギー(株)_メニューI</v>
      </c>
      <c r="BB50" s="52">
        <f t="shared" si="0"/>
        <v>0.248</v>
      </c>
      <c r="BD50" s="52" t="str">
        <f>IF(参照!L50="","",参照!L50)</f>
        <v>ＮＴＴアノードエナジー(株)</v>
      </c>
    </row>
    <row r="51" spans="1:56" ht="12.75" customHeight="1" thickBot="1">
      <c r="A51" s="1"/>
      <c r="B51" s="1"/>
      <c r="C51" s="466"/>
      <c r="D51" s="456" t="s">
        <v>46</v>
      </c>
      <c r="E51" s="456"/>
      <c r="F51" s="456"/>
      <c r="G51" s="456"/>
      <c r="H51" s="82" t="s">
        <v>33</v>
      </c>
      <c r="I51" s="22"/>
      <c r="J51" s="584" t="str">
        <f>IF($I51="","",$I51*係数１!G81)</f>
        <v/>
      </c>
      <c r="K51" s="584"/>
      <c r="L51" s="1"/>
      <c r="N51" s="58"/>
      <c r="O51" s="574" t="s">
        <v>86</v>
      </c>
      <c r="P51" s="574"/>
      <c r="Q51" s="574"/>
      <c r="R51" s="574"/>
      <c r="S51" s="91" t="s">
        <v>87</v>
      </c>
      <c r="T51" s="573" t="s">
        <v>124</v>
      </c>
      <c r="U51" s="574"/>
      <c r="V51" s="61" t="s">
        <v>626</v>
      </c>
      <c r="W51" s="143"/>
      <c r="X51" s="143"/>
      <c r="Y51" s="143"/>
      <c r="Z51" s="143"/>
      <c r="AA51" s="143"/>
      <c r="AB51" s="143"/>
      <c r="AC51" s="143"/>
      <c r="AD51" s="143"/>
      <c r="AJ51" s="144"/>
      <c r="AK51" s="144"/>
      <c r="AN51" s="28" t="s">
        <v>78</v>
      </c>
      <c r="AO51" s="28" t="s">
        <v>145</v>
      </c>
      <c r="AU51" s="52" t="str">
        <f>IF(参照!A51="","",参照!A51)</f>
        <v/>
      </c>
      <c r="AV51" s="52" t="str">
        <f>IF(参照!B51="","",参照!B51)</f>
        <v/>
      </c>
      <c r="AW51" s="52" t="str">
        <f>IF(参照!C51="","",参照!C51)</f>
        <v/>
      </c>
      <c r="AX51" s="52" t="str">
        <f>IF(参照!D51="","",参照!D51)</f>
        <v>メニューJ(残差)</v>
      </c>
      <c r="AY51" s="52">
        <f>IF(参照!E51="","",参照!E51)</f>
        <v>4.08E-4</v>
      </c>
      <c r="AZ51" s="52" t="str">
        <f>IF(参照!F51="","",参照!F51)</f>
        <v>ミツウロコグリーンエネルギー(株)</v>
      </c>
      <c r="BA51" s="52" t="str">
        <f>IF(参照!G51="","",参照!G51)</f>
        <v>ミツウロコグリーンエネルギー(株)_メニューJ(残差)</v>
      </c>
      <c r="BB51" s="52">
        <f t="shared" si="0"/>
        <v>0.40799999999999997</v>
      </c>
      <c r="BD51" s="52" t="str">
        <f>IF(参照!L51="","",参照!L51)</f>
        <v>(株)Ｏｐｔｉｍｉｚｅｄ　Ｅｎｅｒｇｙ</v>
      </c>
    </row>
    <row r="52" spans="1:56" ht="12" customHeight="1" thickTop="1">
      <c r="A52" s="1"/>
      <c r="B52" s="1"/>
      <c r="C52" s="466"/>
      <c r="D52" s="456" t="s">
        <v>44</v>
      </c>
      <c r="E52" s="456"/>
      <c r="F52" s="456"/>
      <c r="G52" s="456"/>
      <c r="H52" s="82" t="s">
        <v>33</v>
      </c>
      <c r="I52" s="22"/>
      <c r="J52" s="584" t="str">
        <f>IF($I52="","",$I52*係数１!G82)</f>
        <v/>
      </c>
      <c r="K52" s="584"/>
      <c r="L52" s="1"/>
      <c r="N52" s="78">
        <v>1</v>
      </c>
      <c r="O52" s="585"/>
      <c r="P52" s="585"/>
      <c r="Q52" s="585"/>
      <c r="R52" s="585"/>
      <c r="S52" s="353"/>
      <c r="T52" s="575" t="str">
        <f>IF(O52="","",VLOOKUP(O52,係数１!$F:$G,2,0))</f>
        <v/>
      </c>
      <c r="U52" s="576"/>
      <c r="V52" s="145" t="str">
        <f>IF(OR(S52="",O52=""),"",S52*T52)</f>
        <v/>
      </c>
      <c r="W52" s="143"/>
      <c r="X52" s="143"/>
      <c r="Y52" s="143"/>
      <c r="Z52" s="143"/>
      <c r="AA52" s="143"/>
      <c r="AB52" s="143"/>
      <c r="AC52" s="143"/>
      <c r="AD52" s="143"/>
      <c r="AJ52" s="146"/>
      <c r="AK52" s="146"/>
      <c r="AN52" s="28" t="s">
        <v>79</v>
      </c>
      <c r="AO52" s="28" t="s">
        <v>146</v>
      </c>
      <c r="AU52" s="52" t="str">
        <f>IF(参照!A52="","",参照!A52)</f>
        <v/>
      </c>
      <c r="AV52" s="52" t="str">
        <f>IF(参照!B52="","",参照!B52)</f>
        <v/>
      </c>
      <c r="AW52" s="52" t="str">
        <f>IF(参照!C52="","",参照!C52)</f>
        <v/>
      </c>
      <c r="AX52" s="52" t="str">
        <f>IF(参照!D52="","",参照!D52)</f>
        <v>(参考値)事業者全体</v>
      </c>
      <c r="AY52" s="52">
        <f>IF(参照!E52="","",参照!E52)</f>
        <v>4.6200000000000001E-4</v>
      </c>
      <c r="AZ52" s="52" t="str">
        <f>IF(参照!F52="","",参照!F52)</f>
        <v>ミツウロコグリーンエネルギー(株)</v>
      </c>
      <c r="BA52" s="52" t="str">
        <f>IF(参照!G52="","",参照!G52)</f>
        <v>ミツウロコグリーンエネルギー(株)_(参考値)事業者全体</v>
      </c>
      <c r="BB52" s="52">
        <f t="shared" si="0"/>
        <v>0.46200000000000002</v>
      </c>
      <c r="BD52" s="52" t="str">
        <f>IF(参照!L52="","",参照!L52)</f>
        <v>(株)ＰｉｎＴ</v>
      </c>
    </row>
    <row r="53" spans="1:56" ht="12" customHeight="1">
      <c r="A53" s="1"/>
      <c r="B53" s="1"/>
      <c r="C53" s="466"/>
      <c r="D53" s="449" t="s">
        <v>43</v>
      </c>
      <c r="E53" s="449"/>
      <c r="F53" s="449"/>
      <c r="G53" s="449"/>
      <c r="H53" s="82" t="s">
        <v>33</v>
      </c>
      <c r="I53" s="21" t="str">
        <f>IF(S55=0,"",S55)</f>
        <v/>
      </c>
      <c r="J53" s="584" t="str">
        <f>IF(V55=0,"",V55)</f>
        <v/>
      </c>
      <c r="K53" s="584"/>
      <c r="L53" s="1"/>
      <c r="N53" s="79">
        <v>2</v>
      </c>
      <c r="O53" s="578"/>
      <c r="P53" s="578"/>
      <c r="Q53" s="578"/>
      <c r="R53" s="578"/>
      <c r="S53" s="354"/>
      <c r="T53" s="569" t="str">
        <f>IF(O53="","",VLOOKUP(O53,係数１!$F:$G,2,0))</f>
        <v/>
      </c>
      <c r="U53" s="570"/>
      <c r="V53" s="147" t="str">
        <f>IF(OR(S53="",O53=""),"",S53*T53)</f>
        <v/>
      </c>
      <c r="W53" s="143"/>
      <c r="X53" s="143"/>
      <c r="Y53" s="143"/>
      <c r="Z53" s="143"/>
      <c r="AA53" s="143"/>
      <c r="AB53" s="143"/>
      <c r="AC53" s="143"/>
      <c r="AD53" s="143"/>
      <c r="AJ53" s="146"/>
      <c r="AK53" s="146"/>
      <c r="AN53" s="28" t="s">
        <v>80</v>
      </c>
      <c r="AO53" s="28" t="s">
        <v>147</v>
      </c>
      <c r="AU53" s="52" t="str">
        <f>IF(参照!A53="","",参照!A53)</f>
        <v>A0017</v>
      </c>
      <c r="AV53" s="52" t="str">
        <f>IF(参照!B53="","",参照!B53)</f>
        <v>(株)Ｓｈａｒｅｄ　Ｅｎｅｒｇｙ</v>
      </c>
      <c r="AW53" s="52">
        <f>IF(参照!C53="","",参照!C53)</f>
        <v>4.8999999999999998E-4</v>
      </c>
      <c r="AX53" s="52" t="str">
        <f>IF(参照!D53="","",参照!D53)</f>
        <v/>
      </c>
      <c r="AY53" s="52">
        <f>IF(参照!E53="","",参照!E53)</f>
        <v>5.0100000000000003E-4</v>
      </c>
      <c r="AZ53" s="52" t="str">
        <f>IF(参照!F53="","",参照!F53)</f>
        <v>(株)Ｓｈａｒｅｄ　Ｅｎｅｒｇｙ</v>
      </c>
      <c r="BA53" s="52" t="str">
        <f>IF(参照!G53="","",参照!G53)</f>
        <v>(株)Ｓｈａｒｅｄ　Ｅｎｅｒｇｙ_</v>
      </c>
      <c r="BB53" s="52">
        <f t="shared" si="0"/>
        <v>0.501</v>
      </c>
      <c r="BD53" s="52" t="str">
        <f>IF(参照!L53="","",参照!L53)</f>
        <v>Ｑ．ＥＮＥＳＴでんき(株)(旧：ジニーエナジー合同会社)</v>
      </c>
    </row>
    <row r="54" spans="1:56" ht="13.5" customHeight="1" thickBot="1">
      <c r="A54" s="1"/>
      <c r="B54" s="1"/>
      <c r="C54" s="466"/>
      <c r="D54" s="449" t="s">
        <v>129</v>
      </c>
      <c r="E54" s="449"/>
      <c r="F54" s="449"/>
      <c r="G54" s="449"/>
      <c r="H54" s="82" t="s">
        <v>33</v>
      </c>
      <c r="I54" s="21" t="str">
        <f>IF(S62=0,"",S62)</f>
        <v/>
      </c>
      <c r="J54" s="584" t="str">
        <f>IF(V62=0,"",V62)</f>
        <v/>
      </c>
      <c r="K54" s="584"/>
      <c r="L54" s="1"/>
      <c r="N54" s="85">
        <v>3</v>
      </c>
      <c r="O54" s="579"/>
      <c r="P54" s="579"/>
      <c r="Q54" s="579"/>
      <c r="R54" s="579"/>
      <c r="S54" s="355"/>
      <c r="T54" s="571" t="str">
        <f>IF(O54="","",VLOOKUP(O54,係数１!$F:$G,2,0))</f>
        <v/>
      </c>
      <c r="U54" s="572"/>
      <c r="V54" s="148" t="str">
        <f>IF(OR(S54="",O54=""),"",S54*T54)</f>
        <v/>
      </c>
      <c r="W54" s="143"/>
      <c r="X54" s="143"/>
      <c r="Y54" s="143"/>
      <c r="Z54" s="143"/>
      <c r="AA54" s="143"/>
      <c r="AB54" s="143"/>
      <c r="AC54" s="143"/>
      <c r="AD54" s="143"/>
      <c r="AJ54" s="146"/>
      <c r="AK54" s="146"/>
      <c r="AN54" s="28" t="s">
        <v>627</v>
      </c>
      <c r="AO54" s="28" t="s">
        <v>148</v>
      </c>
      <c r="AU54" s="52" t="str">
        <f>IF(参照!A54="","",参照!A54)</f>
        <v>A0018</v>
      </c>
      <c r="AV54" s="52" t="str">
        <f>IF(参照!B54="","",参照!B54)</f>
        <v>ネクストパワーやまと(株)</v>
      </c>
      <c r="AW54" s="52">
        <f>IF(参照!C54="","",参照!C54)</f>
        <v>3.8299999999999999E-4</v>
      </c>
      <c r="AX54" s="52" t="str">
        <f>IF(参照!D54="","",参照!D54)</f>
        <v>メニューA</v>
      </c>
      <c r="AY54" s="52">
        <f>IF(参照!E54="","",参照!E54)</f>
        <v>0</v>
      </c>
      <c r="AZ54" s="52" t="str">
        <f>IF(参照!F54="","",参照!F54)</f>
        <v>ネクストパワーやまと(株)</v>
      </c>
      <c r="BA54" s="52" t="str">
        <f>IF(参照!G54="","",参照!G54)</f>
        <v>ネクストパワーやまと(株)_メニューA</v>
      </c>
      <c r="BB54" s="52">
        <f t="shared" si="0"/>
        <v>0</v>
      </c>
      <c r="BD54" s="52" t="str">
        <f>IF(参照!L54="","",参照!L54)</f>
        <v>ＲＥ１００電力(株)</v>
      </c>
    </row>
    <row r="55" spans="1:56" ht="14.25" customHeight="1" thickTop="1" thickBot="1">
      <c r="A55" s="1"/>
      <c r="B55" s="1"/>
      <c r="C55" s="466"/>
      <c r="D55" s="456" t="s">
        <v>42</v>
      </c>
      <c r="E55" s="456"/>
      <c r="F55" s="456"/>
      <c r="G55" s="456"/>
      <c r="H55" s="82" t="s">
        <v>33</v>
      </c>
      <c r="I55" s="22"/>
      <c r="J55" s="584" t="str">
        <f>IF($I55="","",$I55*係数１!G113)</f>
        <v/>
      </c>
      <c r="K55" s="584"/>
      <c r="L55" s="1"/>
      <c r="N55" s="582" t="s">
        <v>67</v>
      </c>
      <c r="O55" s="583"/>
      <c r="P55" s="583"/>
      <c r="Q55" s="583"/>
      <c r="R55" s="583"/>
      <c r="S55" s="356">
        <f>SUM(S52:S54)</f>
        <v>0</v>
      </c>
      <c r="T55" s="580"/>
      <c r="U55" s="581"/>
      <c r="V55" s="86">
        <f>SUM(V52:V54)</f>
        <v>0</v>
      </c>
      <c r="W55" s="143"/>
      <c r="X55" s="143"/>
      <c r="Y55" s="143"/>
      <c r="Z55" s="143"/>
      <c r="AA55" s="143"/>
      <c r="AB55" s="143"/>
      <c r="AC55" s="143"/>
      <c r="AD55" s="143"/>
      <c r="AJ55" s="146"/>
      <c r="AK55" s="146"/>
      <c r="AN55" s="28" t="s">
        <v>81</v>
      </c>
      <c r="AO55" s="28" t="s">
        <v>149</v>
      </c>
      <c r="AU55" s="52" t="str">
        <f>IF(参照!A55="","",参照!A55)</f>
        <v/>
      </c>
      <c r="AV55" s="52" t="str">
        <f>IF(参照!B55="","",参照!B55)</f>
        <v/>
      </c>
      <c r="AW55" s="52" t="str">
        <f>IF(参照!C55="","",参照!C55)</f>
        <v/>
      </c>
      <c r="AX55" s="52" t="str">
        <f>IF(参照!D55="","",参照!D55)</f>
        <v>メニューB(残差)</v>
      </c>
      <c r="AY55" s="52">
        <f>IF(参照!E55="","",参照!E55)</f>
        <v>4.0400000000000001E-4</v>
      </c>
      <c r="AZ55" s="52" t="str">
        <f>IF(参照!F55="","",参照!F55)</f>
        <v>ネクストパワーやまと(株)</v>
      </c>
      <c r="BA55" s="52" t="str">
        <f>IF(参照!G55="","",参照!G55)</f>
        <v>ネクストパワーやまと(株)_メニューB(残差)</v>
      </c>
      <c r="BB55" s="52">
        <f t="shared" si="0"/>
        <v>0.40400000000000003</v>
      </c>
      <c r="BD55" s="52" t="str">
        <f>IF(参照!L55="","",参照!L55)</f>
        <v>(株)ＲｅｎｏＬａｂｏ</v>
      </c>
    </row>
    <row r="56" spans="1:56" ht="12">
      <c r="A56" s="1"/>
      <c r="B56" s="1"/>
      <c r="C56" s="466"/>
      <c r="D56" s="456" t="s">
        <v>57</v>
      </c>
      <c r="E56" s="456"/>
      <c r="F56" s="456"/>
      <c r="G56" s="456"/>
      <c r="H56" s="82" t="s">
        <v>33</v>
      </c>
      <c r="I56" s="22"/>
      <c r="J56" s="584" t="str">
        <f>IF($I56="","",$I56*係数１!G114)</f>
        <v/>
      </c>
      <c r="K56" s="584"/>
      <c r="L56" s="1"/>
      <c r="W56" s="143"/>
      <c r="X56" s="143"/>
      <c r="Y56" s="143"/>
      <c r="Z56" s="143"/>
      <c r="AA56" s="143"/>
      <c r="AB56" s="143"/>
      <c r="AC56" s="143"/>
      <c r="AD56" s="143"/>
      <c r="AN56" s="28" t="s">
        <v>82</v>
      </c>
      <c r="AO56" s="28" t="s">
        <v>150</v>
      </c>
      <c r="AU56" s="52" t="str">
        <f>IF(参照!A56="","",参照!A56)</f>
        <v/>
      </c>
      <c r="AV56" s="52" t="str">
        <f>IF(参照!B56="","",参照!B56)</f>
        <v/>
      </c>
      <c r="AW56" s="52" t="str">
        <f>IF(参照!C56="","",参照!C56)</f>
        <v/>
      </c>
      <c r="AX56" s="52" t="str">
        <f>IF(参照!D56="","",参照!D56)</f>
        <v>(参考値)事業者全体</v>
      </c>
      <c r="AY56" s="52">
        <f>IF(参照!E56="","",参照!E56)</f>
        <v>4.75E-4</v>
      </c>
      <c r="AZ56" s="52" t="str">
        <f>IF(参照!F56="","",参照!F56)</f>
        <v>ネクストパワーやまと(株)</v>
      </c>
      <c r="BA56" s="52" t="str">
        <f>IF(参照!G56="","",参照!G56)</f>
        <v>ネクストパワーやまと(株)_(参考値)事業者全体</v>
      </c>
      <c r="BB56" s="52">
        <f t="shared" si="0"/>
        <v>0.47499999999999998</v>
      </c>
      <c r="BD56" s="52" t="str">
        <f>IF(参照!L56="","",参照!L56)</f>
        <v>(株)Ｓａｎｋｏ　ＩＢ</v>
      </c>
    </row>
    <row r="57" spans="1:56" ht="12.75" thickBot="1">
      <c r="A57" s="1"/>
      <c r="B57" s="1"/>
      <c r="C57" s="466"/>
      <c r="D57" s="456" t="s">
        <v>24</v>
      </c>
      <c r="E57" s="456"/>
      <c r="F57" s="456"/>
      <c r="G57" s="456"/>
      <c r="H57" s="82" t="s">
        <v>14</v>
      </c>
      <c r="I57" s="82" t="s">
        <v>14</v>
      </c>
      <c r="J57" s="584">
        <f>SUM(J50:J56)</f>
        <v>0</v>
      </c>
      <c r="K57" s="584"/>
      <c r="L57" s="1"/>
      <c r="N57" s="38" t="s">
        <v>130</v>
      </c>
      <c r="P57" s="38"/>
      <c r="Q57" s="38"/>
      <c r="R57" s="38"/>
      <c r="AN57" s="28" t="s">
        <v>83</v>
      </c>
      <c r="AO57" s="28" t="s">
        <v>151</v>
      </c>
      <c r="AU57" s="52" t="str">
        <f>IF(参照!A57="","",参照!A57)</f>
        <v>A0019</v>
      </c>
      <c r="AV57" s="52" t="str">
        <f>IF(参照!B57="","",参照!B57)</f>
        <v>日本テクノ(株)</v>
      </c>
      <c r="AW57" s="52">
        <f>IF(参照!C57="","",参照!C57)</f>
        <v>4.6799999999999999E-4</v>
      </c>
      <c r="AX57" s="52" t="str">
        <f>IF(参照!D57="","",参照!D57)</f>
        <v>メニューA</v>
      </c>
      <c r="AY57" s="52">
        <f>IF(参照!E57="","",参照!E57)</f>
        <v>0</v>
      </c>
      <c r="AZ57" s="52" t="str">
        <f>IF(参照!F57="","",参照!F57)</f>
        <v>日本テクノ(株)</v>
      </c>
      <c r="BA57" s="52" t="str">
        <f>IF(参照!G57="","",参照!G57)</f>
        <v>日本テクノ(株)_メニューA</v>
      </c>
      <c r="BB57" s="52">
        <f t="shared" si="0"/>
        <v>0</v>
      </c>
      <c r="BD57" s="52" t="str">
        <f>IF(参照!L57="","",参照!L57)</f>
        <v>ＳＢパワー(株)</v>
      </c>
    </row>
    <row r="58" spans="1:56" ht="15.75" customHeight="1" thickBot="1">
      <c r="A58" s="1"/>
      <c r="B58" s="1"/>
      <c r="C58" s="466"/>
      <c r="D58" s="456" t="s">
        <v>34</v>
      </c>
      <c r="E58" s="456"/>
      <c r="F58" s="456"/>
      <c r="G58" s="456"/>
      <c r="H58" s="563"/>
      <c r="I58" s="564"/>
      <c r="J58" s="564"/>
      <c r="K58" s="565"/>
      <c r="L58" s="1"/>
      <c r="N58" s="58"/>
      <c r="O58" s="574" t="s">
        <v>86</v>
      </c>
      <c r="P58" s="574"/>
      <c r="Q58" s="574"/>
      <c r="R58" s="574"/>
      <c r="S58" s="91" t="s">
        <v>87</v>
      </c>
      <c r="T58" s="573" t="s">
        <v>124</v>
      </c>
      <c r="U58" s="574"/>
      <c r="V58" s="61" t="s">
        <v>626</v>
      </c>
      <c r="W58" s="143"/>
      <c r="X58" s="143"/>
      <c r="Y58" s="143"/>
      <c r="Z58" s="143"/>
      <c r="AA58" s="143"/>
      <c r="AB58" s="143"/>
      <c r="AC58" s="143"/>
      <c r="AD58" s="143"/>
      <c r="AN58" s="28" t="s">
        <v>84</v>
      </c>
      <c r="AO58" s="28" t="s">
        <v>152</v>
      </c>
      <c r="AU58" s="52" t="str">
        <f>IF(参照!A58="","",参照!A58)</f>
        <v/>
      </c>
      <c r="AV58" s="52" t="str">
        <f>IF(参照!B58="","",参照!B58)</f>
        <v/>
      </c>
      <c r="AW58" s="52" t="str">
        <f>IF(参照!C58="","",参照!C58)</f>
        <v/>
      </c>
      <c r="AX58" s="52" t="str">
        <f>IF(参照!D58="","",参照!D58)</f>
        <v>メニューB(残差)</v>
      </c>
      <c r="AY58" s="52">
        <f>IF(参照!E58="","",参照!E58)</f>
        <v>4.84E-4</v>
      </c>
      <c r="AZ58" s="52" t="str">
        <f>IF(参照!F58="","",参照!F58)</f>
        <v>日本テクノ(株)</v>
      </c>
      <c r="BA58" s="52" t="str">
        <f>IF(参照!G58="","",参照!G58)</f>
        <v>日本テクノ(株)_メニューB(残差)</v>
      </c>
      <c r="BB58" s="52">
        <f t="shared" si="0"/>
        <v>0.48399999999999999</v>
      </c>
      <c r="BD58" s="52" t="str">
        <f>IF(参照!L58="","",参照!L58)</f>
        <v>(株)ＳＥウイングズ</v>
      </c>
    </row>
    <row r="59" spans="1:56" ht="15.75" customHeight="1" thickTop="1">
      <c r="A59" s="1"/>
      <c r="B59" s="1"/>
      <c r="C59" s="466"/>
      <c r="D59" s="456"/>
      <c r="E59" s="456"/>
      <c r="F59" s="456"/>
      <c r="G59" s="456"/>
      <c r="H59" s="566"/>
      <c r="I59" s="567"/>
      <c r="J59" s="567"/>
      <c r="K59" s="568"/>
      <c r="L59" s="1"/>
      <c r="N59" s="78">
        <v>1</v>
      </c>
      <c r="O59" s="585"/>
      <c r="P59" s="585"/>
      <c r="Q59" s="585"/>
      <c r="R59" s="585"/>
      <c r="S59" s="353"/>
      <c r="T59" s="575" t="str">
        <f>IF(O59="","",VLOOKUP(O59,係数１!$F:$G,2,0))</f>
        <v/>
      </c>
      <c r="U59" s="576"/>
      <c r="V59" s="136" t="str">
        <f>IF(OR(S59="",O59=""),"",S59*T59)</f>
        <v/>
      </c>
      <c r="W59" s="143"/>
      <c r="X59" s="143"/>
      <c r="Y59" s="143"/>
      <c r="Z59" s="143"/>
      <c r="AA59" s="143"/>
      <c r="AB59" s="143"/>
      <c r="AC59" s="143"/>
      <c r="AD59" s="143"/>
      <c r="AN59" s="28" t="s">
        <v>628</v>
      </c>
      <c r="AO59" s="28" t="s">
        <v>629</v>
      </c>
      <c r="AU59" s="52" t="str">
        <f>IF(参照!A59="","",参照!A59)</f>
        <v/>
      </c>
      <c r="AV59" s="52" t="str">
        <f>IF(参照!B59="","",参照!B59)</f>
        <v/>
      </c>
      <c r="AW59" s="52" t="str">
        <f>IF(参照!C59="","",参照!C59)</f>
        <v/>
      </c>
      <c r="AX59" s="52" t="str">
        <f>IF(参照!D59="","",参照!D59)</f>
        <v>(参考値)事業者全体</v>
      </c>
      <c r="AY59" s="52">
        <f>IF(参照!E59="","",参照!E59)</f>
        <v>4.8500000000000003E-4</v>
      </c>
      <c r="AZ59" s="52" t="str">
        <f>IF(参照!F59="","",参照!F59)</f>
        <v>日本テクノ(株)</v>
      </c>
      <c r="BA59" s="52" t="str">
        <f>IF(参照!G59="","",参照!G59)</f>
        <v>日本テクノ(株)_(参考値)事業者全体</v>
      </c>
      <c r="BB59" s="52">
        <f t="shared" si="0"/>
        <v>0.48500000000000004</v>
      </c>
      <c r="BD59" s="52" t="str">
        <f>IF(参照!L59="","",参照!L59)</f>
        <v>(株)Ｓｈａｒｅｄ　Ｅｎｅｒｇｙ</v>
      </c>
    </row>
    <row r="60" spans="1:56" ht="12.75">
      <c r="A60" s="1"/>
      <c r="B60" s="1"/>
      <c r="C60" s="1"/>
      <c r="D60" s="1"/>
      <c r="E60" s="1"/>
      <c r="F60" s="1"/>
      <c r="G60" s="1"/>
      <c r="H60" s="1"/>
      <c r="I60" s="1"/>
      <c r="J60" s="1"/>
      <c r="K60" s="1"/>
      <c r="L60" s="1"/>
      <c r="N60" s="79">
        <v>2</v>
      </c>
      <c r="O60" s="578"/>
      <c r="P60" s="578"/>
      <c r="Q60" s="578"/>
      <c r="R60" s="578"/>
      <c r="S60" s="354"/>
      <c r="T60" s="569" t="str">
        <f>IF(O60="","",VLOOKUP(O60,係数１!$F:$G,2,0))</f>
        <v/>
      </c>
      <c r="U60" s="570"/>
      <c r="V60" s="147" t="str">
        <f>IF(OR(S60="",O60=""),"",S60*T60)</f>
        <v/>
      </c>
      <c r="W60" s="143"/>
      <c r="X60" s="143"/>
      <c r="Y60" s="143"/>
      <c r="Z60" s="143"/>
      <c r="AA60" s="143"/>
      <c r="AB60" s="143"/>
      <c r="AC60" s="143"/>
      <c r="AD60" s="143"/>
      <c r="AO60" s="28" t="s">
        <v>153</v>
      </c>
      <c r="AU60" s="52" t="str">
        <f>IF(参照!A60="","",参照!A60)</f>
        <v>A0020</v>
      </c>
      <c r="AV60" s="52" t="str">
        <f>IF(参照!B60="","",参照!B60)</f>
        <v>中央電力エナジー(株)</v>
      </c>
      <c r="AW60" s="52">
        <f>IF(参照!C60="","",参照!C60)</f>
        <v>5.0600000000000005E-4</v>
      </c>
      <c r="AX60" s="52" t="str">
        <f>IF(参照!D60="","",参照!D60)</f>
        <v>メニューA</v>
      </c>
      <c r="AY60" s="52">
        <f>IF(参照!E60="","",参照!E60)</f>
        <v>0</v>
      </c>
      <c r="AZ60" s="52" t="str">
        <f>IF(参照!F60="","",参照!F60)</f>
        <v>中央電力エナジー(株)</v>
      </c>
      <c r="BA60" s="52" t="str">
        <f>IF(参照!G60="","",参照!G60)</f>
        <v>中央電力エナジー(株)_メニューA</v>
      </c>
      <c r="BB60" s="52">
        <f t="shared" si="0"/>
        <v>0</v>
      </c>
      <c r="BD60" s="52" t="str">
        <f>IF(参照!L60="","",参照!L60)</f>
        <v>ＳｕｓｔａｉｎａｂｌｅＥｎｅｒｇｙ(株)</v>
      </c>
    </row>
    <row r="61" spans="1:56" ht="13.5" customHeight="1" thickBot="1">
      <c r="A61" s="1"/>
      <c r="B61" s="1"/>
      <c r="C61" s="149" t="s">
        <v>13</v>
      </c>
      <c r="D61" s="442" t="s">
        <v>35</v>
      </c>
      <c r="E61" s="442"/>
      <c r="F61" s="442"/>
      <c r="G61" s="442"/>
      <c r="H61" s="442"/>
      <c r="I61" s="442"/>
      <c r="J61" s="442"/>
      <c r="K61" s="442"/>
      <c r="L61" s="150"/>
      <c r="M61" s="151"/>
      <c r="N61" s="85">
        <v>3</v>
      </c>
      <c r="O61" s="579"/>
      <c r="P61" s="579"/>
      <c r="Q61" s="579"/>
      <c r="R61" s="579"/>
      <c r="S61" s="354"/>
      <c r="T61" s="571" t="str">
        <f>IF(O61="","",VLOOKUP(O61,係数１!$F:$G,2,0))</f>
        <v/>
      </c>
      <c r="U61" s="572"/>
      <c r="V61" s="148" t="str">
        <f>IF(OR(S61="",O61=""),"",S61*T61)</f>
        <v/>
      </c>
      <c r="W61" s="143"/>
      <c r="X61" s="143"/>
      <c r="Y61" s="143"/>
      <c r="Z61" s="143"/>
      <c r="AA61" s="143"/>
      <c r="AB61" s="143"/>
      <c r="AC61" s="143"/>
      <c r="AD61" s="143"/>
      <c r="AO61" s="28" t="s">
        <v>630</v>
      </c>
      <c r="AU61" s="52" t="str">
        <f>IF(参照!A61="","",参照!A61)</f>
        <v/>
      </c>
      <c r="AV61" s="52" t="str">
        <f>IF(参照!B61="","",参照!B61)</f>
        <v/>
      </c>
      <c r="AW61" s="52" t="str">
        <f>IF(参照!C61="","",参照!C61)</f>
        <v/>
      </c>
      <c r="AX61" s="52" t="str">
        <f>IF(参照!D61="","",参照!D61)</f>
        <v>メニューB(残差)</v>
      </c>
      <c r="AY61" s="52">
        <f>IF(参照!E61="","",参照!E61)</f>
        <v>5.0900000000000001E-4</v>
      </c>
      <c r="AZ61" s="52" t="str">
        <f>IF(参照!F61="","",参照!F61)</f>
        <v>中央電力エナジー(株)</v>
      </c>
      <c r="BA61" s="52" t="str">
        <f>IF(参照!G61="","",参照!G61)</f>
        <v>中央電力エナジー(株)_メニューB(残差)</v>
      </c>
      <c r="BB61" s="52">
        <f t="shared" si="0"/>
        <v>0.50900000000000001</v>
      </c>
      <c r="BD61" s="52" t="str">
        <f>IF(参照!L61="","",参照!L61)</f>
        <v>ＴＥＰＣＯライフサービス(株)</v>
      </c>
    </row>
    <row r="62" spans="1:56" ht="23.25" customHeight="1" thickTop="1" thickBot="1">
      <c r="A62" s="1"/>
      <c r="B62" s="1"/>
      <c r="C62" s="152" t="s">
        <v>37</v>
      </c>
      <c r="D62" s="442" t="s">
        <v>137</v>
      </c>
      <c r="E62" s="442"/>
      <c r="F62" s="442"/>
      <c r="G62" s="442"/>
      <c r="H62" s="442"/>
      <c r="I62" s="442"/>
      <c r="J62" s="442"/>
      <c r="K62" s="442"/>
      <c r="L62" s="150"/>
      <c r="M62" s="151"/>
      <c r="N62" s="582" t="s">
        <v>67</v>
      </c>
      <c r="O62" s="583"/>
      <c r="P62" s="583"/>
      <c r="Q62" s="583"/>
      <c r="R62" s="583"/>
      <c r="S62" s="356">
        <f>SUM(S59:S61)</f>
        <v>0</v>
      </c>
      <c r="T62" s="580"/>
      <c r="U62" s="581"/>
      <c r="V62" s="86">
        <f>SUM(V59:V61)</f>
        <v>0</v>
      </c>
      <c r="W62" s="143"/>
      <c r="X62" s="143"/>
      <c r="Y62" s="143"/>
      <c r="Z62" s="143"/>
      <c r="AA62" s="143"/>
      <c r="AB62" s="143"/>
      <c r="AC62" s="143"/>
      <c r="AD62" s="143"/>
      <c r="AO62" s="28" t="s">
        <v>154</v>
      </c>
      <c r="AU62" s="52" t="str">
        <f>IF(参照!A62="","",参照!A62)</f>
        <v/>
      </c>
      <c r="AV62" s="52" t="str">
        <f>IF(参照!B62="","",参照!B62)</f>
        <v/>
      </c>
      <c r="AW62" s="52" t="str">
        <f>IF(参照!C62="","",参照!C62)</f>
        <v/>
      </c>
      <c r="AX62" s="52" t="str">
        <f>IF(参照!D62="","",参照!D62)</f>
        <v>(参考値)事業者全体</v>
      </c>
      <c r="AY62" s="52">
        <f>IF(参照!E62="","",参照!E62)</f>
        <v>4.8299999999999998E-4</v>
      </c>
      <c r="AZ62" s="52" t="str">
        <f>IF(参照!F62="","",参照!F62)</f>
        <v>中央電力エナジー(株)</v>
      </c>
      <c r="BA62" s="52" t="str">
        <f>IF(参照!G62="","",参照!G62)</f>
        <v>中央電力エナジー(株)_(参考値)事業者全体</v>
      </c>
      <c r="BB62" s="52">
        <f t="shared" si="0"/>
        <v>0.48299999999999998</v>
      </c>
      <c r="BD62" s="52" t="str">
        <f>IF(参照!L62="","",参照!L62)</f>
        <v>TERA Energy(株)</v>
      </c>
    </row>
    <row r="63" spans="1:56" ht="42.75" customHeight="1">
      <c r="A63" s="1"/>
      <c r="B63" s="1"/>
      <c r="C63" s="152" t="s">
        <v>38</v>
      </c>
      <c r="D63" s="442" t="s">
        <v>164</v>
      </c>
      <c r="E63" s="442"/>
      <c r="F63" s="442"/>
      <c r="G63" s="442"/>
      <c r="H63" s="442"/>
      <c r="I63" s="442"/>
      <c r="J63" s="442"/>
      <c r="K63" s="442"/>
      <c r="L63" s="150"/>
      <c r="M63" s="151"/>
      <c r="W63" s="143"/>
      <c r="X63" s="143"/>
      <c r="Y63" s="143"/>
      <c r="Z63" s="143"/>
      <c r="AA63" s="143"/>
      <c r="AB63" s="143"/>
      <c r="AC63" s="143"/>
      <c r="AD63" s="143"/>
      <c r="AO63" s="28" t="s">
        <v>631</v>
      </c>
      <c r="AU63" s="52" t="str">
        <f>IF(参照!A63="","",参照!A63)</f>
        <v>A0021</v>
      </c>
      <c r="AV63" s="52" t="str">
        <f>IF(参照!B63="","",参照!B63)</f>
        <v>(株)Ｌｏｏｏｐ</v>
      </c>
      <c r="AW63" s="52">
        <f>IF(参照!C63="","",参照!C63)</f>
        <v>3.8000000000000002E-4</v>
      </c>
      <c r="AX63" s="52" t="str">
        <f>IF(参照!D63="","",参照!D63)</f>
        <v>メニューA</v>
      </c>
      <c r="AY63" s="52">
        <f>IF(参照!E63="","",参照!E63)</f>
        <v>0</v>
      </c>
      <c r="AZ63" s="52" t="str">
        <f>IF(参照!F63="","",参照!F63)</f>
        <v>(株)Ｌｏｏｏｐ</v>
      </c>
      <c r="BA63" s="52" t="str">
        <f>IF(参照!G63="","",参照!G63)</f>
        <v>(株)Ｌｏｏｏｐ_メニューA</v>
      </c>
      <c r="BB63" s="52">
        <f t="shared" si="0"/>
        <v>0</v>
      </c>
      <c r="BD63" s="52" t="str">
        <f>IF(参照!L63="","",参照!L63)</f>
        <v>ＴＧオクトパスエナジー(株)</v>
      </c>
    </row>
    <row r="64" spans="1:56">
      <c r="A64" s="1"/>
      <c r="B64" s="1"/>
      <c r="C64" s="152" t="s">
        <v>39</v>
      </c>
      <c r="D64" s="447" t="s">
        <v>138</v>
      </c>
      <c r="E64" s="447"/>
      <c r="F64" s="447"/>
      <c r="G64" s="447"/>
      <c r="H64" s="447"/>
      <c r="I64" s="447"/>
      <c r="J64" s="447"/>
      <c r="K64" s="447"/>
      <c r="L64" s="150"/>
      <c r="M64" s="151"/>
      <c r="AO64" s="28" t="s">
        <v>632</v>
      </c>
      <c r="AU64" s="52" t="str">
        <f>IF(参照!A64="","",参照!A64)</f>
        <v/>
      </c>
      <c r="AV64" s="52" t="str">
        <f>IF(参照!B64="","",参照!B64)</f>
        <v/>
      </c>
      <c r="AW64" s="52" t="str">
        <f>IF(参照!C64="","",参照!C64)</f>
        <v/>
      </c>
      <c r="AX64" s="52" t="str">
        <f>IF(参照!D64="","",参照!D64)</f>
        <v>メニューB</v>
      </c>
      <c r="AY64" s="52">
        <f>IF(参照!E64="","",参照!E64)</f>
        <v>3.4899999999999997E-4</v>
      </c>
      <c r="AZ64" s="52" t="str">
        <f>IF(参照!F64="","",参照!F64)</f>
        <v>(株)Ｌｏｏｏｐ</v>
      </c>
      <c r="BA64" s="52" t="str">
        <f>IF(参照!G64="","",参照!G64)</f>
        <v>(株)Ｌｏｏｏｐ_メニューB</v>
      </c>
      <c r="BB64" s="52">
        <f t="shared" si="0"/>
        <v>0.34899999999999998</v>
      </c>
      <c r="BD64" s="52" t="str">
        <f>IF(参照!L64="","",参照!L64)</f>
        <v>(株)ＴＯＫＹＯ油電力</v>
      </c>
    </row>
    <row r="65" spans="1:56" ht="10.5" customHeight="1">
      <c r="A65" s="1"/>
      <c r="B65" s="1"/>
      <c r="C65" s="152" t="s">
        <v>40</v>
      </c>
      <c r="D65" s="442" t="s">
        <v>139</v>
      </c>
      <c r="E65" s="442"/>
      <c r="F65" s="442"/>
      <c r="G65" s="442"/>
      <c r="H65" s="442"/>
      <c r="I65" s="442"/>
      <c r="J65" s="442"/>
      <c r="K65" s="442"/>
      <c r="L65" s="153"/>
      <c r="M65" s="154"/>
      <c r="AO65" s="28" t="s">
        <v>633</v>
      </c>
      <c r="AU65" s="52" t="str">
        <f>IF(参照!A65="","",参照!A65)</f>
        <v/>
      </c>
      <c r="AV65" s="52" t="str">
        <f>IF(参照!B65="","",参照!B65)</f>
        <v/>
      </c>
      <c r="AW65" s="52" t="str">
        <f>IF(参照!C65="","",参照!C65)</f>
        <v/>
      </c>
      <c r="AX65" s="52" t="str">
        <f>IF(参照!D65="","",参照!D65)</f>
        <v>メニューC</v>
      </c>
      <c r="AY65" s="52">
        <f>IF(参照!E65="","",参照!E65)</f>
        <v>2.8100000000000005E-4</v>
      </c>
      <c r="AZ65" s="52" t="str">
        <f>IF(参照!F65="","",参照!F65)</f>
        <v>(株)Ｌｏｏｏｐ</v>
      </c>
      <c r="BA65" s="52" t="str">
        <f>IF(参照!G65="","",参照!G65)</f>
        <v>(株)Ｌｏｏｏｐ_メニューC</v>
      </c>
      <c r="BB65" s="52">
        <f t="shared" si="0"/>
        <v>0.28100000000000003</v>
      </c>
      <c r="BD65" s="52" t="str">
        <f>IF(参照!L65="","",参照!L65)</f>
        <v>ＴＲＥＮＤＥ(株)</v>
      </c>
    </row>
    <row r="66" spans="1:56">
      <c r="A66" s="1"/>
      <c r="B66" s="1"/>
      <c r="C66" s="152" t="s">
        <v>41</v>
      </c>
      <c r="D66" s="442" t="s">
        <v>140</v>
      </c>
      <c r="E66" s="442"/>
      <c r="F66" s="442"/>
      <c r="G66" s="442"/>
      <c r="H66" s="442"/>
      <c r="I66" s="442"/>
      <c r="J66" s="442"/>
      <c r="K66" s="442"/>
      <c r="L66" s="155"/>
      <c r="M66" s="156"/>
      <c r="AO66" s="28" t="s">
        <v>155</v>
      </c>
      <c r="AU66" s="52" t="str">
        <f>IF(参照!A66="","",参照!A66)</f>
        <v/>
      </c>
      <c r="AV66" s="52" t="str">
        <f>IF(参照!B66="","",参照!B66)</f>
        <v/>
      </c>
      <c r="AW66" s="52" t="str">
        <f>IF(参照!C66="","",参照!C66)</f>
        <v/>
      </c>
      <c r="AX66" s="52" t="str">
        <f>IF(参照!D66="","",参照!D66)</f>
        <v>メニューD</v>
      </c>
      <c r="AY66" s="52">
        <f>IF(参照!E66="","",参照!E66)</f>
        <v>3.0199999999999997E-4</v>
      </c>
      <c r="AZ66" s="52" t="str">
        <f>IF(参照!F66="","",参照!F66)</f>
        <v>(株)Ｌｏｏｏｐ</v>
      </c>
      <c r="BA66" s="52" t="str">
        <f>IF(参照!G66="","",参照!G66)</f>
        <v>(株)Ｌｏｏｏｐ_メニューD</v>
      </c>
      <c r="BB66" s="52">
        <f t="shared" si="0"/>
        <v>0.30199999999999999</v>
      </c>
      <c r="BD66" s="52" t="str">
        <f>IF(参照!L66="","",参照!L66)</f>
        <v>(株)ＴＴＳパワー</v>
      </c>
    </row>
    <row r="67" spans="1:56">
      <c r="A67" s="1"/>
      <c r="B67" s="1"/>
      <c r="C67" s="152" t="s">
        <v>159</v>
      </c>
      <c r="D67" s="442" t="s">
        <v>141</v>
      </c>
      <c r="E67" s="442"/>
      <c r="F67" s="442"/>
      <c r="G67" s="442"/>
      <c r="H67" s="442"/>
      <c r="I67" s="442"/>
      <c r="J67" s="442"/>
      <c r="K67" s="442"/>
      <c r="L67" s="155"/>
      <c r="M67" s="156"/>
      <c r="AO67" s="28" t="s">
        <v>634</v>
      </c>
      <c r="AU67" s="52" t="str">
        <f>IF(参照!A67="","",参照!A67)</f>
        <v/>
      </c>
      <c r="AV67" s="52" t="str">
        <f>IF(参照!B67="","",参照!B67)</f>
        <v/>
      </c>
      <c r="AW67" s="52" t="str">
        <f>IF(参照!C67="","",参照!C67)</f>
        <v/>
      </c>
      <c r="AX67" s="52" t="str">
        <f>IF(参照!D67="","",参照!D67)</f>
        <v>メニューE</v>
      </c>
      <c r="AY67" s="52">
        <f>IF(参照!E67="","",参照!E67)</f>
        <v>2.1599999999999999E-4</v>
      </c>
      <c r="AZ67" s="52" t="str">
        <f>IF(参照!F67="","",参照!F67)</f>
        <v>(株)Ｌｏｏｏｐ</v>
      </c>
      <c r="BA67" s="52" t="str">
        <f>IF(参照!G67="","",参照!G67)</f>
        <v>(株)Ｌｏｏｏｐ_メニューE</v>
      </c>
      <c r="BB67" s="52">
        <f t="shared" si="0"/>
        <v>0.216</v>
      </c>
      <c r="BD67" s="52" t="str">
        <f>IF(参照!L67="","",参照!L67)</f>
        <v>Ｔ＆Ｔエナジー(株)</v>
      </c>
    </row>
    <row r="68" spans="1:56" ht="21" customHeight="1">
      <c r="A68" s="1"/>
      <c r="B68" s="1"/>
      <c r="C68" s="152" t="s">
        <v>160</v>
      </c>
      <c r="D68" s="442" t="s">
        <v>142</v>
      </c>
      <c r="E68" s="442"/>
      <c r="F68" s="442"/>
      <c r="G68" s="442"/>
      <c r="H68" s="442"/>
      <c r="I68" s="442"/>
      <c r="J68" s="442"/>
      <c r="K68" s="442"/>
      <c r="L68" s="155"/>
      <c r="M68" s="156"/>
      <c r="N68" s="157"/>
      <c r="AO68" s="28" t="s">
        <v>635</v>
      </c>
      <c r="AU68" s="52" t="str">
        <f>IF(参照!A68="","",参照!A68)</f>
        <v/>
      </c>
      <c r="AV68" s="52" t="str">
        <f>IF(参照!B68="","",参照!B68)</f>
        <v/>
      </c>
      <c r="AW68" s="52" t="str">
        <f>IF(参照!C68="","",参照!C68)</f>
        <v/>
      </c>
      <c r="AX68" s="52" t="str">
        <f>IF(参照!D68="","",参照!D68)</f>
        <v>メニューF(残差)</v>
      </c>
      <c r="AY68" s="52">
        <f>IF(参照!E68="","",参照!E68)</f>
        <v>4.9399999999999997E-4</v>
      </c>
      <c r="AZ68" s="52" t="str">
        <f>IF(参照!F68="","",参照!F68)</f>
        <v>(株)Ｌｏｏｏｐ</v>
      </c>
      <c r="BA68" s="52" t="str">
        <f>IF(参照!G68="","",参照!G68)</f>
        <v>(株)Ｌｏｏｏｐ_メニューF(残差)</v>
      </c>
      <c r="BB68" s="52">
        <f t="shared" si="0"/>
        <v>0.49399999999999999</v>
      </c>
      <c r="BD68" s="52" t="str">
        <f>IF(参照!L68="","",参照!L68)</f>
        <v>ＵＮＩＶＥＲＧＹ(株)</v>
      </c>
    </row>
    <row r="69" spans="1:56">
      <c r="A69" s="1"/>
      <c r="B69" s="1"/>
      <c r="C69" s="152" t="s">
        <v>161</v>
      </c>
      <c r="D69" s="442" t="s">
        <v>143</v>
      </c>
      <c r="E69" s="442"/>
      <c r="F69" s="442"/>
      <c r="G69" s="442"/>
      <c r="H69" s="442"/>
      <c r="I69" s="442"/>
      <c r="J69" s="442"/>
      <c r="K69" s="442"/>
      <c r="L69" s="155"/>
      <c r="M69" s="156"/>
      <c r="AO69" s="28" t="s">
        <v>156</v>
      </c>
      <c r="AU69" s="52" t="str">
        <f>IF(参照!A69="","",参照!A69)</f>
        <v/>
      </c>
      <c r="AV69" s="52" t="str">
        <f>IF(参照!B69="","",参照!B69)</f>
        <v/>
      </c>
      <c r="AW69" s="52" t="str">
        <f>IF(参照!C69="","",参照!C69)</f>
        <v/>
      </c>
      <c r="AX69" s="52" t="str">
        <f>IF(参照!D69="","",参照!D69)</f>
        <v>(参考値)事業者全体</v>
      </c>
      <c r="AY69" s="52">
        <f>IF(参照!E69="","",参照!E69)</f>
        <v>4.8899999999999996E-4</v>
      </c>
      <c r="AZ69" s="52" t="str">
        <f>IF(参照!F69="","",参照!F69)</f>
        <v>(株)Ｌｏｏｏｐ</v>
      </c>
      <c r="BA69" s="52" t="str">
        <f>IF(参照!G69="","",参照!G69)</f>
        <v>(株)Ｌｏｏｏｐ_(参考値)事業者全体</v>
      </c>
      <c r="BB69" s="52">
        <f t="shared" ref="BB69:BB132" si="32">AY69*1000</f>
        <v>0.48899999999999993</v>
      </c>
      <c r="BD69" s="52" t="str">
        <f>IF(参照!L69="","",参照!L69)</f>
        <v>(株)ＵＰＤＡＴＥＲ</v>
      </c>
    </row>
    <row r="70" spans="1:56">
      <c r="A70" s="1"/>
      <c r="B70" s="1"/>
      <c r="C70" s="1"/>
      <c r="D70" s="1"/>
      <c r="E70" s="1"/>
      <c r="F70" s="1"/>
      <c r="G70" s="1"/>
      <c r="H70" s="1"/>
      <c r="I70" s="1"/>
      <c r="J70" s="1"/>
      <c r="K70" s="1"/>
      <c r="L70" s="1"/>
      <c r="AU70" s="52" t="str">
        <f>IF(参照!A70="","",参照!A70)</f>
        <v>A0023</v>
      </c>
      <c r="AV70" s="52" t="str">
        <f>IF(参照!B70="","",参照!B70)</f>
        <v>(株)ナンワエナジー</v>
      </c>
      <c r="AW70" s="52">
        <f>IF(参照!C70="","",参照!C70)</f>
        <v>5.8900000000000001E-4</v>
      </c>
      <c r="AX70" s="52" t="str">
        <f>IF(参照!D70="","",参照!D70)</f>
        <v>メニューA</v>
      </c>
      <c r="AY70" s="52">
        <f>IF(参照!E70="","",参照!E70)</f>
        <v>0</v>
      </c>
      <c r="AZ70" s="52" t="str">
        <f>IF(参照!F70="","",参照!F70)</f>
        <v>(株)ナンワエナジー</v>
      </c>
      <c r="BA70" s="52" t="str">
        <f>IF(参照!G70="","",参照!G70)</f>
        <v>(株)ナンワエナジー_メニューA</v>
      </c>
      <c r="BB70" s="52">
        <f t="shared" si="32"/>
        <v>0</v>
      </c>
      <c r="BD70" s="52" t="str">
        <f>IF(参照!L70="","",参照!L70)</f>
        <v>(株)Ｕ－ＰＯＷＥＲ</v>
      </c>
    </row>
    <row r="71" spans="1:56">
      <c r="AU71" s="52" t="str">
        <f>IF(参照!A71="","",参照!A71)</f>
        <v/>
      </c>
      <c r="AV71" s="52" t="str">
        <f>IF(参照!B71="","",参照!B71)</f>
        <v/>
      </c>
      <c r="AW71" s="52" t="str">
        <f>IF(参照!C71="","",参照!C71)</f>
        <v/>
      </c>
      <c r="AX71" s="52" t="str">
        <f>IF(参照!D71="","",参照!D71)</f>
        <v>メニューB(残差)</v>
      </c>
      <c r="AY71" s="52">
        <f>IF(参照!E71="","",参照!E71)</f>
        <v>6.0599999999999998E-4</v>
      </c>
      <c r="AZ71" s="52" t="str">
        <f>IF(参照!F71="","",参照!F71)</f>
        <v>(株)ナンワエナジー</v>
      </c>
      <c r="BA71" s="52" t="str">
        <f>IF(参照!G71="","",参照!G71)</f>
        <v>(株)ナンワエナジー_メニューB(残差)</v>
      </c>
      <c r="BB71" s="52">
        <f t="shared" si="32"/>
        <v>0.60599999999999998</v>
      </c>
      <c r="BD71" s="52" t="str">
        <f>IF(参照!L71="","",参照!L71)</f>
        <v>(株)Ｖ－Ｐｏｗｅｒ</v>
      </c>
    </row>
    <row r="72" spans="1:56">
      <c r="AU72" s="52" t="str">
        <f>IF(参照!A72="","",参照!A72)</f>
        <v/>
      </c>
      <c r="AV72" s="52" t="str">
        <f>IF(参照!B72="","",参照!B72)</f>
        <v/>
      </c>
      <c r="AW72" s="52" t="str">
        <f>IF(参照!C72="","",参照!C72)</f>
        <v/>
      </c>
      <c r="AX72" s="52" t="str">
        <f>IF(参照!D72="","",参照!D72)</f>
        <v>(参考値)事業者全体</v>
      </c>
      <c r="AY72" s="52">
        <f>IF(参照!E72="","",参照!E72)</f>
        <v>6.3900000000000003E-4</v>
      </c>
      <c r="AZ72" s="52" t="str">
        <f>IF(参照!F72="","",参照!F72)</f>
        <v>(株)ナンワエナジー</v>
      </c>
      <c r="BA72" s="52" t="str">
        <f>IF(参照!G72="","",参照!G72)</f>
        <v>(株)ナンワエナジー_(参考値)事業者全体</v>
      </c>
      <c r="BB72" s="52">
        <f t="shared" si="32"/>
        <v>0.63900000000000001</v>
      </c>
      <c r="BD72" s="52" t="str">
        <f>IF(参照!L72="","",参照!L72)</f>
        <v>ＷＳエナジー(株)</v>
      </c>
    </row>
    <row r="73" spans="1:56">
      <c r="AU73" s="52" t="str">
        <f>IF(参照!A73="","",参照!A73)</f>
        <v>A0024</v>
      </c>
      <c r="AV73" s="52" t="str">
        <f>IF(参照!B73="","",参照!B73)</f>
        <v>静岡ガス＆パワー(株)</v>
      </c>
      <c r="AW73" s="52">
        <f>IF(参照!C73="","",参照!C73)</f>
        <v>3.8299999999999999E-4</v>
      </c>
      <c r="AX73" s="52" t="str">
        <f>IF(参照!D73="","",参照!D73)</f>
        <v>メニューA</v>
      </c>
      <c r="AY73" s="52">
        <f>IF(参照!E73="","",参照!E73)</f>
        <v>2.7E-4</v>
      </c>
      <c r="AZ73" s="52" t="str">
        <f>IF(参照!F73="","",参照!F73)</f>
        <v>静岡ガス＆パワー(株)</v>
      </c>
      <c r="BA73" s="52" t="str">
        <f>IF(参照!G73="","",参照!G73)</f>
        <v>静岡ガス＆パワー(株)_メニューA</v>
      </c>
      <c r="BB73" s="52">
        <f t="shared" si="32"/>
        <v>0.27</v>
      </c>
      <c r="BD73" s="52" t="str">
        <f>IF(参照!L73="","",参照!L73)</f>
        <v>Ｙ．Ｗ．Ｃ(株)</v>
      </c>
    </row>
    <row r="74" spans="1:56">
      <c r="AU74" s="52" t="str">
        <f>IF(参照!A74="","",参照!A74)</f>
        <v/>
      </c>
      <c r="AV74" s="52" t="str">
        <f>IF(参照!B74="","",参照!B74)</f>
        <v/>
      </c>
      <c r="AW74" s="52" t="str">
        <f>IF(参照!C74="","",参照!C74)</f>
        <v/>
      </c>
      <c r="AX74" s="52" t="str">
        <f>IF(参照!D74="","",参照!D74)</f>
        <v>メニューB</v>
      </c>
      <c r="AY74" s="52">
        <f>IF(参照!E74="","",参照!E74)</f>
        <v>0</v>
      </c>
      <c r="AZ74" s="52" t="str">
        <f>IF(参照!F74="","",参照!F74)</f>
        <v>静岡ガス＆パワー(株)</v>
      </c>
      <c r="BA74" s="52" t="str">
        <f>IF(参照!G74="","",参照!G74)</f>
        <v>静岡ガス＆パワー(株)_メニューB</v>
      </c>
      <c r="BB74" s="52">
        <f t="shared" si="32"/>
        <v>0</v>
      </c>
      <c r="BD74" s="52" t="str">
        <f>IF(参照!L74="","",参照!L74)</f>
        <v>アークエルテクノロジーズ(株)</v>
      </c>
    </row>
    <row r="75" spans="1:56">
      <c r="AU75" s="52" t="str">
        <f>IF(参照!A75="","",参照!A75)</f>
        <v/>
      </c>
      <c r="AV75" s="52" t="str">
        <f>IF(参照!B75="","",参照!B75)</f>
        <v/>
      </c>
      <c r="AW75" s="52" t="str">
        <f>IF(参照!C75="","",参照!C75)</f>
        <v/>
      </c>
      <c r="AX75" s="52" t="str">
        <f>IF(参照!D75="","",参照!D75)</f>
        <v>メニューC(残差)</v>
      </c>
      <c r="AY75" s="52">
        <f>IF(参照!E75="","",参照!E75)</f>
        <v>3.4499999999999998E-4</v>
      </c>
      <c r="AZ75" s="52" t="str">
        <f>IF(参照!F75="","",参照!F75)</f>
        <v>静岡ガス＆パワー(株)</v>
      </c>
      <c r="BA75" s="52" t="str">
        <f>IF(参照!G75="","",参照!G75)</f>
        <v>静岡ガス＆パワー(株)_メニューC(残差)</v>
      </c>
      <c r="BB75" s="52">
        <f t="shared" si="32"/>
        <v>0.34499999999999997</v>
      </c>
      <c r="BD75" s="52" t="str">
        <f>IF(参照!L75="","",参照!L75)</f>
        <v>(株)アースインフィニティ</v>
      </c>
    </row>
    <row r="76" spans="1:56">
      <c r="AU76" s="52" t="str">
        <f>IF(参照!A76="","",参照!A76)</f>
        <v/>
      </c>
      <c r="AV76" s="52" t="str">
        <f>IF(参照!B76="","",参照!B76)</f>
        <v/>
      </c>
      <c r="AW76" s="52" t="str">
        <f>IF(参照!C76="","",参照!C76)</f>
        <v/>
      </c>
      <c r="AX76" s="52" t="str">
        <f>IF(参照!D76="","",参照!D76)</f>
        <v>(参考値)事業者全体</v>
      </c>
      <c r="AY76" s="52">
        <f>IF(参照!E76="","",参照!E76)</f>
        <v>3.8000000000000002E-4</v>
      </c>
      <c r="AZ76" s="52" t="str">
        <f>IF(参照!F76="","",参照!F76)</f>
        <v>静岡ガス＆パワー(株)</v>
      </c>
      <c r="BA76" s="52" t="str">
        <f>IF(参照!G76="","",参照!G76)</f>
        <v>静岡ガス＆パワー(株)_(参考値)事業者全体</v>
      </c>
      <c r="BB76" s="52">
        <f t="shared" si="32"/>
        <v>0.38</v>
      </c>
      <c r="BD76" s="52" t="str">
        <f>IF(参照!L76="","",参照!L76)</f>
        <v>アーバンエナジー(株)</v>
      </c>
    </row>
    <row r="77" spans="1:56">
      <c r="AU77" s="52" t="str">
        <f>IF(参照!A77="","",参照!A77)</f>
        <v>A0025</v>
      </c>
      <c r="AV77" s="52" t="str">
        <f>IF(参照!B77="","",参照!B77)</f>
        <v>荏原環境プラント(株)</v>
      </c>
      <c r="AW77" s="52">
        <f>IF(参照!C77="","",参照!C77)</f>
        <v>1.47E-4</v>
      </c>
      <c r="AX77" s="52" t="str">
        <f>IF(参照!D77="","",参照!D77)</f>
        <v>メニューA</v>
      </c>
      <c r="AY77" s="52">
        <f>IF(参照!E77="","",参照!E77)</f>
        <v>0</v>
      </c>
      <c r="AZ77" s="52" t="str">
        <f>IF(参照!F77="","",参照!F77)</f>
        <v>荏原環境プラント(株)</v>
      </c>
      <c r="BA77" s="52" t="str">
        <f>IF(参照!G77="","",参照!G77)</f>
        <v>荏原環境プラント(株)_メニューA</v>
      </c>
      <c r="BB77" s="52">
        <f t="shared" si="32"/>
        <v>0</v>
      </c>
      <c r="BD77" s="52" t="str">
        <f>IF(参照!L77="","",参照!L77)</f>
        <v>アイエスジー(株)</v>
      </c>
    </row>
    <row r="78" spans="1:56">
      <c r="AU78" s="52" t="str">
        <f>IF(参照!A78="","",参照!A78)</f>
        <v/>
      </c>
      <c r="AV78" s="52" t="str">
        <f>IF(参照!B78="","",参照!B78)</f>
        <v/>
      </c>
      <c r="AW78" s="52" t="str">
        <f>IF(参照!C78="","",参照!C78)</f>
        <v/>
      </c>
      <c r="AX78" s="52" t="str">
        <f>IF(参照!D78="","",参照!D78)</f>
        <v>メニューB</v>
      </c>
      <c r="AY78" s="52">
        <f>IF(参照!E78="","",参照!E78)</f>
        <v>0</v>
      </c>
      <c r="AZ78" s="52" t="str">
        <f>IF(参照!F78="","",参照!F78)</f>
        <v>荏原環境プラント(株)</v>
      </c>
      <c r="BA78" s="52" t="str">
        <f>IF(参照!G78="","",参照!G78)</f>
        <v>荏原環境プラント(株)_メニューB</v>
      </c>
      <c r="BB78" s="52">
        <f t="shared" si="32"/>
        <v>0</v>
      </c>
      <c r="BD78" s="52" t="str">
        <f>IF(参照!L78="","",参照!L78)</f>
        <v>(株)アイキューブ・マーケティング</v>
      </c>
    </row>
    <row r="79" spans="1:56">
      <c r="AU79" s="52" t="str">
        <f>IF(参照!A79="","",参照!A79)</f>
        <v/>
      </c>
      <c r="AV79" s="52" t="str">
        <f>IF(参照!B79="","",参照!B79)</f>
        <v/>
      </c>
      <c r="AW79" s="52" t="str">
        <f>IF(参照!C79="","",参照!C79)</f>
        <v/>
      </c>
      <c r="AX79" s="52" t="str">
        <f>IF(参照!D79="","",参照!D79)</f>
        <v>メニューC</v>
      </c>
      <c r="AY79" s="52">
        <f>IF(参照!E79="","",参照!E79)</f>
        <v>1.8599999999999999E-4</v>
      </c>
      <c r="AZ79" s="52" t="str">
        <f>IF(参照!F79="","",参照!F79)</f>
        <v>荏原環境プラント(株)</v>
      </c>
      <c r="BA79" s="52" t="str">
        <f>IF(参照!G79="","",参照!G79)</f>
        <v>荏原環境プラント(株)_メニューC</v>
      </c>
      <c r="BB79" s="52">
        <f t="shared" si="32"/>
        <v>0.186</v>
      </c>
      <c r="BD79" s="52" t="str">
        <f>IF(参照!L79="","",参照!L79)</f>
        <v>(株)アイ・グリッド・ソリューションズ</v>
      </c>
    </row>
    <row r="80" spans="1:56">
      <c r="AU80" s="52" t="str">
        <f>IF(参照!A80="","",参照!A80)</f>
        <v/>
      </c>
      <c r="AV80" s="52" t="str">
        <f>IF(参照!B80="","",参照!B80)</f>
        <v/>
      </c>
      <c r="AW80" s="52" t="str">
        <f>IF(参照!C80="","",参照!C80)</f>
        <v/>
      </c>
      <c r="AX80" s="52" t="str">
        <f>IF(参照!D80="","",参照!D80)</f>
        <v>メニューD</v>
      </c>
      <c r="AY80" s="52">
        <f>IF(参照!E80="","",参照!E80)</f>
        <v>1.8599999999999999E-4</v>
      </c>
      <c r="AZ80" s="52" t="str">
        <f>IF(参照!F80="","",参照!F80)</f>
        <v>荏原環境プラント(株)</v>
      </c>
      <c r="BA80" s="52" t="str">
        <f>IF(参照!G80="","",参照!G80)</f>
        <v>荏原環境プラント(株)_メニューD</v>
      </c>
      <c r="BB80" s="52">
        <f t="shared" si="32"/>
        <v>0.186</v>
      </c>
      <c r="BD80" s="52" t="str">
        <f>IF(参照!L80="","",参照!L80)</f>
        <v>会津エナジー(株)</v>
      </c>
    </row>
    <row r="81" spans="47:56">
      <c r="AU81" s="52" t="str">
        <f>IF(参照!A81="","",参照!A81)</f>
        <v/>
      </c>
      <c r="AV81" s="52" t="str">
        <f>IF(参照!B81="","",参照!B81)</f>
        <v/>
      </c>
      <c r="AW81" s="52" t="str">
        <f>IF(参照!C81="","",参照!C81)</f>
        <v/>
      </c>
      <c r="AX81" s="52" t="str">
        <f>IF(参照!D81="","",参照!D81)</f>
        <v>メニューE</v>
      </c>
      <c r="AY81" s="52">
        <f>IF(参照!E81="","",参照!E81)</f>
        <v>1.7999999999999998E-4</v>
      </c>
      <c r="AZ81" s="52" t="str">
        <f>IF(参照!F81="","",参照!F81)</f>
        <v>荏原環境プラント(株)</v>
      </c>
      <c r="BA81" s="52" t="str">
        <f>IF(参照!G81="","",参照!G81)</f>
        <v>荏原環境プラント(株)_メニューE</v>
      </c>
      <c r="BB81" s="52">
        <f t="shared" si="32"/>
        <v>0.18</v>
      </c>
      <c r="BD81" s="52" t="str">
        <f>IF(参照!L81="","",参照!L81)</f>
        <v>青森県民エナジー(株)</v>
      </c>
    </row>
    <row r="82" spans="47:56">
      <c r="AU82" s="52" t="str">
        <f>IF(参照!A82="","",参照!A82)</f>
        <v/>
      </c>
      <c r="AV82" s="52" t="str">
        <f>IF(参照!B82="","",参照!B82)</f>
        <v/>
      </c>
      <c r="AW82" s="52" t="str">
        <f>IF(参照!C82="","",参照!C82)</f>
        <v/>
      </c>
      <c r="AX82" s="52" t="str">
        <f>IF(参照!D82="","",参照!D82)</f>
        <v>メニューF</v>
      </c>
      <c r="AY82" s="52">
        <f>IF(参照!E82="","",参照!E82)</f>
        <v>1.8699999999999999E-4</v>
      </c>
      <c r="AZ82" s="52" t="str">
        <f>IF(参照!F82="","",参照!F82)</f>
        <v>荏原環境プラント(株)</v>
      </c>
      <c r="BA82" s="52" t="str">
        <f>IF(参照!G82="","",参照!G82)</f>
        <v>荏原環境プラント(株)_メニューF</v>
      </c>
      <c r="BB82" s="52">
        <f t="shared" si="32"/>
        <v>0.187</v>
      </c>
      <c r="BD82" s="52" t="str">
        <f>IF(参照!L82="","",参照!L82)</f>
        <v>朝日ガスエナジー(株)</v>
      </c>
    </row>
    <row r="83" spans="47:56">
      <c r="AU83" s="52" t="str">
        <f>IF(参照!A83="","",参照!A83)</f>
        <v/>
      </c>
      <c r="AV83" s="52" t="str">
        <f>IF(参照!B83="","",参照!B83)</f>
        <v/>
      </c>
      <c r="AW83" s="52" t="str">
        <f>IF(参照!C83="","",参照!C83)</f>
        <v/>
      </c>
      <c r="AX83" s="52" t="str">
        <f>IF(参照!D83="","",参照!D83)</f>
        <v>メニューG</v>
      </c>
      <c r="AY83" s="52">
        <f>IF(参照!E83="","",参照!E83)</f>
        <v>1.83E-4</v>
      </c>
      <c r="AZ83" s="52" t="str">
        <f>IF(参照!F83="","",参照!F83)</f>
        <v>荏原環境プラント(株)</v>
      </c>
      <c r="BA83" s="52" t="str">
        <f>IF(参照!G83="","",参照!G83)</f>
        <v>荏原環境プラント(株)_メニューG</v>
      </c>
      <c r="BB83" s="52">
        <f t="shared" si="32"/>
        <v>0.183</v>
      </c>
      <c r="BD83" s="52" t="str">
        <f>IF(参照!L83="","",参照!L83)</f>
        <v>旭化成(株)</v>
      </c>
    </row>
    <row r="84" spans="47:56">
      <c r="AU84" s="52" t="str">
        <f>IF(参照!A84="","",参照!A84)</f>
        <v/>
      </c>
      <c r="AV84" s="52" t="str">
        <f>IF(参照!B84="","",参照!B84)</f>
        <v/>
      </c>
      <c r="AW84" s="52" t="str">
        <f>IF(参照!C84="","",参照!C84)</f>
        <v/>
      </c>
      <c r="AX84" s="52" t="str">
        <f>IF(参照!D84="","",参照!D84)</f>
        <v>メニューH</v>
      </c>
      <c r="AY84" s="52">
        <f>IF(参照!E84="","",参照!E84)</f>
        <v>3.77E-4</v>
      </c>
      <c r="AZ84" s="52" t="str">
        <f>IF(参照!F84="","",参照!F84)</f>
        <v>荏原環境プラント(株)</v>
      </c>
      <c r="BA84" s="52" t="str">
        <f>IF(参照!G84="","",参照!G84)</f>
        <v>荏原環境プラント(株)_メニューH</v>
      </c>
      <c r="BB84" s="52">
        <f t="shared" si="32"/>
        <v>0.377</v>
      </c>
      <c r="BD84" s="52" t="str">
        <f>IF(参照!L84="","",参照!L84)</f>
        <v>旭マルヰガス(株)</v>
      </c>
    </row>
    <row r="85" spans="47:56">
      <c r="AU85" s="52" t="str">
        <f>IF(参照!A85="","",参照!A85)</f>
        <v/>
      </c>
      <c r="AV85" s="52" t="str">
        <f>IF(参照!B85="","",参照!B85)</f>
        <v/>
      </c>
      <c r="AW85" s="52" t="str">
        <f>IF(参照!C85="","",参照!C85)</f>
        <v/>
      </c>
      <c r="AX85" s="52" t="str">
        <f>IF(参照!D85="","",参照!D85)</f>
        <v>メニューI</v>
      </c>
      <c r="AY85" s="52">
        <f>IF(参照!E85="","",参照!E85)</f>
        <v>2.5000000000000001E-4</v>
      </c>
      <c r="AZ85" s="52" t="str">
        <f>IF(参照!F85="","",参照!F85)</f>
        <v>荏原環境プラント(株)</v>
      </c>
      <c r="BA85" s="52" t="str">
        <f>IF(参照!G85="","",参照!G85)</f>
        <v>荏原環境プラント(株)_メニューI</v>
      </c>
      <c r="BB85" s="52">
        <f t="shared" si="32"/>
        <v>0.25</v>
      </c>
      <c r="BD85" s="52" t="str">
        <f>IF(参照!L85="","",参照!L85)</f>
        <v>足利ガス(株)</v>
      </c>
    </row>
    <row r="86" spans="47:56">
      <c r="AU86" s="52" t="str">
        <f>IF(参照!A86="","",参照!A86)</f>
        <v/>
      </c>
      <c r="AV86" s="52" t="str">
        <f>IF(参照!B86="","",参照!B86)</f>
        <v/>
      </c>
      <c r="AW86" s="52" t="str">
        <f>IF(参照!C86="","",参照!C86)</f>
        <v/>
      </c>
      <c r="AX86" s="52" t="str">
        <f>IF(参照!D86="","",参照!D86)</f>
        <v>メニューJ</v>
      </c>
      <c r="AY86" s="52">
        <f>IF(参照!E86="","",参照!E86)</f>
        <v>3.5E-4</v>
      </c>
      <c r="AZ86" s="52" t="str">
        <f>IF(参照!F86="","",参照!F86)</f>
        <v>荏原環境プラント(株)</v>
      </c>
      <c r="BA86" s="52" t="str">
        <f>IF(参照!G86="","",参照!G86)</f>
        <v>荏原環境プラント(株)_メニューJ</v>
      </c>
      <c r="BB86" s="52">
        <f t="shared" si="32"/>
        <v>0.35</v>
      </c>
      <c r="BD86" s="52" t="str">
        <f>IF(参照!L86="","",参照!L86)</f>
        <v>(株)アシストワンエナジー</v>
      </c>
    </row>
    <row r="87" spans="47:56">
      <c r="AU87" s="52" t="str">
        <f>IF(参照!A87="","",参照!A87)</f>
        <v/>
      </c>
      <c r="AV87" s="52" t="str">
        <f>IF(参照!B87="","",参照!B87)</f>
        <v/>
      </c>
      <c r="AW87" s="52" t="str">
        <f>IF(参照!C87="","",参照!C87)</f>
        <v/>
      </c>
      <c r="AX87" s="52" t="str">
        <f>IF(参照!D87="","",参照!D87)</f>
        <v>メニューK</v>
      </c>
      <c r="AY87" s="52">
        <f>IF(参照!E87="","",参照!E87)</f>
        <v>1.84E-4</v>
      </c>
      <c r="AZ87" s="52" t="str">
        <f>IF(参照!F87="","",参照!F87)</f>
        <v>荏原環境プラント(株)</v>
      </c>
      <c r="BA87" s="52" t="str">
        <f>IF(参照!G87="","",参照!G87)</f>
        <v>荏原環境プラント(株)_メニューK</v>
      </c>
      <c r="BB87" s="52">
        <f t="shared" si="32"/>
        <v>0.184</v>
      </c>
      <c r="BD87" s="52" t="str">
        <f>IF(参照!L87="","",参照!L87)</f>
        <v>アスエネ(株)</v>
      </c>
    </row>
    <row r="88" spans="47:56">
      <c r="AU88" s="52" t="str">
        <f>IF(参照!A88="","",参照!A88)</f>
        <v/>
      </c>
      <c r="AV88" s="52" t="str">
        <f>IF(参照!B88="","",参照!B88)</f>
        <v/>
      </c>
      <c r="AW88" s="52" t="str">
        <f>IF(参照!C88="","",参照!C88)</f>
        <v/>
      </c>
      <c r="AX88" s="52" t="str">
        <f>IF(参照!D88="","",参照!D88)</f>
        <v>メニューL</v>
      </c>
      <c r="AY88" s="52">
        <f>IF(参照!E88="","",参照!E88)</f>
        <v>1.85E-4</v>
      </c>
      <c r="AZ88" s="52" t="str">
        <f>IF(参照!F88="","",参照!F88)</f>
        <v>荏原環境プラント(株)</v>
      </c>
      <c r="BA88" s="52" t="str">
        <f>IF(参照!G88="","",参照!G88)</f>
        <v>荏原環境プラント(株)_メニューL</v>
      </c>
      <c r="BB88" s="52">
        <f t="shared" si="32"/>
        <v>0.185</v>
      </c>
      <c r="BD88" s="52" t="str">
        <f>IF(参照!L88="","",参照!L88)</f>
        <v>アストマックス(株)</v>
      </c>
    </row>
    <row r="89" spans="47:56">
      <c r="AU89" s="52" t="str">
        <f>IF(参照!A89="","",参照!A89)</f>
        <v/>
      </c>
      <c r="AV89" s="52" t="str">
        <f>IF(参照!B89="","",参照!B89)</f>
        <v/>
      </c>
      <c r="AW89" s="52" t="str">
        <f>IF(参照!C89="","",参照!C89)</f>
        <v/>
      </c>
      <c r="AX89" s="52" t="str">
        <f>IF(参照!D89="","",参照!D89)</f>
        <v>メニューM</v>
      </c>
      <c r="AY89" s="52">
        <f>IF(参照!E89="","",参照!E89)</f>
        <v>3.5299999999999996E-4</v>
      </c>
      <c r="AZ89" s="52" t="str">
        <f>IF(参照!F89="","",参照!F89)</f>
        <v>荏原環境プラント(株)</v>
      </c>
      <c r="BA89" s="52" t="str">
        <f>IF(参照!G89="","",参照!G89)</f>
        <v>荏原環境プラント(株)_メニューM</v>
      </c>
      <c r="BB89" s="52">
        <f t="shared" si="32"/>
        <v>0.35299999999999998</v>
      </c>
      <c r="BD89" s="52" t="str">
        <f>IF(参照!L89="","",参照!L89)</f>
        <v>アストマックス・エネルギー合同会社</v>
      </c>
    </row>
    <row r="90" spans="47:56">
      <c r="AU90" s="52" t="str">
        <f>IF(参照!A90="","",参照!A90)</f>
        <v/>
      </c>
      <c r="AV90" s="52" t="str">
        <f>IF(参照!B90="","",参照!B90)</f>
        <v/>
      </c>
      <c r="AW90" s="52" t="str">
        <f>IF(参照!C90="","",参照!C90)</f>
        <v/>
      </c>
      <c r="AX90" s="52" t="str">
        <f>IF(参照!D90="","",参照!D90)</f>
        <v>メニューN(残差)</v>
      </c>
      <c r="AY90" s="52">
        <f>IF(参照!E90="","",参照!E90)</f>
        <v>2.31E-4</v>
      </c>
      <c r="AZ90" s="52" t="str">
        <f>IF(参照!F90="","",参照!F90)</f>
        <v>荏原環境プラント(株)</v>
      </c>
      <c r="BA90" s="52" t="str">
        <f>IF(参照!G90="","",参照!G90)</f>
        <v>荏原環境プラント(株)_メニューN(残差)</v>
      </c>
      <c r="BB90" s="52">
        <f t="shared" si="32"/>
        <v>0.23100000000000001</v>
      </c>
      <c r="BD90" s="52" t="str">
        <f>IF(参照!L90="","",参照!L90)</f>
        <v>アストモスエネルギー(株)</v>
      </c>
    </row>
    <row r="91" spans="47:56">
      <c r="AU91" s="52" t="str">
        <f>IF(参照!A91="","",参照!A91)</f>
        <v/>
      </c>
      <c r="AV91" s="52" t="str">
        <f>IF(参照!B91="","",参照!B91)</f>
        <v/>
      </c>
      <c r="AW91" s="52" t="str">
        <f>IF(参照!C91="","",参照!C91)</f>
        <v/>
      </c>
      <c r="AX91" s="52" t="str">
        <f>IF(参照!D91="","",参照!D91)</f>
        <v>(参考値)事業者全体</v>
      </c>
      <c r="AY91" s="52">
        <f>IF(参照!E91="","",参照!E91)</f>
        <v>2.3599999999999999E-4</v>
      </c>
      <c r="AZ91" s="52" t="str">
        <f>IF(参照!F91="","",参照!F91)</f>
        <v>荏原環境プラント(株)</v>
      </c>
      <c r="BA91" s="52" t="str">
        <f>IF(参照!G91="","",参照!G91)</f>
        <v>荏原環境プラント(株)_(参考値)事業者全体</v>
      </c>
      <c r="BB91" s="52">
        <f t="shared" si="32"/>
        <v>0.23599999999999999</v>
      </c>
      <c r="BD91" s="52" t="str">
        <f>IF(参照!L91="","",参照!L91)</f>
        <v>厚木瓦斯(株)</v>
      </c>
    </row>
    <row r="92" spans="47:56">
      <c r="AU92" s="52" t="str">
        <f>IF(参照!A92="","",参照!A92)</f>
        <v>A0026</v>
      </c>
      <c r="AV92" s="52" t="str">
        <f>IF(参照!B92="","",参照!B92)</f>
        <v>東京エコサービス(株)</v>
      </c>
      <c r="AW92" s="52">
        <f>IF(参照!C92="","",参照!C92)</f>
        <v>8.7999999999999998E-5</v>
      </c>
      <c r="AX92" s="52" t="str">
        <f>IF(参照!D92="","",参照!D92)</f>
        <v>メニューA</v>
      </c>
      <c r="AY92" s="52">
        <f>IF(参照!E92="","",参照!E92)</f>
        <v>0</v>
      </c>
      <c r="AZ92" s="52" t="str">
        <f>IF(参照!F92="","",参照!F92)</f>
        <v>東京エコサービス(株)</v>
      </c>
      <c r="BA92" s="52" t="str">
        <f>IF(参照!G92="","",参照!G92)</f>
        <v>東京エコサービス(株)_メニューA</v>
      </c>
      <c r="BB92" s="52">
        <f t="shared" si="32"/>
        <v>0</v>
      </c>
      <c r="BD92" s="52" t="str">
        <f>IF(参照!L92="","",参照!L92)</f>
        <v>(株)アドバンテック</v>
      </c>
    </row>
    <row r="93" spans="47:56">
      <c r="AU93" s="52" t="str">
        <f>IF(参照!A93="","",参照!A93)</f>
        <v/>
      </c>
      <c r="AV93" s="52" t="str">
        <f>IF(参照!B93="","",参照!B93)</f>
        <v/>
      </c>
      <c r="AW93" s="52" t="str">
        <f>IF(参照!C93="","",参照!C93)</f>
        <v/>
      </c>
      <c r="AX93" s="52" t="str">
        <f>IF(参照!D93="","",参照!D93)</f>
        <v>メニューB(残差)</v>
      </c>
      <c r="AY93" s="52">
        <f>IF(参照!E93="","",参照!E93)</f>
        <v>0</v>
      </c>
      <c r="AZ93" s="52" t="str">
        <f>IF(参照!F93="","",参照!F93)</f>
        <v>東京エコサービス(株)</v>
      </c>
      <c r="BA93" s="52" t="str">
        <f>IF(参照!G93="","",参照!G93)</f>
        <v>東京エコサービス(株)_メニューB(残差)</v>
      </c>
      <c r="BB93" s="52">
        <f t="shared" si="32"/>
        <v>0</v>
      </c>
      <c r="BD93" s="52" t="str">
        <f>IF(参照!L93="","",参照!L93)</f>
        <v>(株)アメニティ電力</v>
      </c>
    </row>
    <row r="94" spans="47:56">
      <c r="AU94" s="52" t="str">
        <f>IF(参照!A94="","",参照!A94)</f>
        <v/>
      </c>
      <c r="AV94" s="52" t="str">
        <f>IF(参照!B94="","",参照!B94)</f>
        <v/>
      </c>
      <c r="AW94" s="52" t="str">
        <f>IF(参照!C94="","",参照!C94)</f>
        <v/>
      </c>
      <c r="AX94" s="52" t="str">
        <f>IF(参照!D94="","",参照!D94)</f>
        <v>(参考値)事業者全体</v>
      </c>
      <c r="AY94" s="52">
        <f>IF(参照!E94="","",参照!E94)</f>
        <v>4.6999999999999997E-5</v>
      </c>
      <c r="AZ94" s="52" t="str">
        <f>IF(参照!F94="","",参照!F94)</f>
        <v>東京エコサービス(株)</v>
      </c>
      <c r="BA94" s="52" t="str">
        <f>IF(参照!G94="","",参照!G94)</f>
        <v>東京エコサービス(株)_(参考値)事業者全体</v>
      </c>
      <c r="BB94" s="52">
        <f t="shared" si="32"/>
        <v>4.7E-2</v>
      </c>
      <c r="BD94" s="52" t="str">
        <f>IF(参照!L94="","",参照!L94)</f>
        <v>有明エナジー(株)</v>
      </c>
    </row>
    <row r="95" spans="47:56">
      <c r="AU95" s="52" t="str">
        <f>IF(参照!A95="","",参照!A95)</f>
        <v>A0027</v>
      </c>
      <c r="AV95" s="52" t="str">
        <f>IF(参照!B95="","",参照!B95)</f>
        <v>ダイヤモンドパワー(株)</v>
      </c>
      <c r="AW95" s="52">
        <f>IF(参照!C95="","",参照!C95)</f>
        <v>9.990000000000001E-4</v>
      </c>
      <c r="AX95" s="52" t="str">
        <f>IF(参照!D95="","",参照!D95)</f>
        <v>メニューA</v>
      </c>
      <c r="AY95" s="52">
        <f>IF(参照!E95="","",参照!E95)</f>
        <v>0</v>
      </c>
      <c r="AZ95" s="52" t="str">
        <f>IF(参照!F95="","",参照!F95)</f>
        <v>ダイヤモンドパワー(株)</v>
      </c>
      <c r="BA95" s="52" t="str">
        <f>IF(参照!G95="","",参照!G95)</f>
        <v>ダイヤモンドパワー(株)_メニューA</v>
      </c>
      <c r="BB95" s="52">
        <f t="shared" si="32"/>
        <v>0</v>
      </c>
      <c r="BD95" s="52" t="str">
        <f>IF(参照!L95="","",参照!L95)</f>
        <v>(株)アルファライズ</v>
      </c>
    </row>
    <row r="96" spans="47:56">
      <c r="AU96" s="52" t="str">
        <f>IF(参照!A96="","",参照!A96)</f>
        <v/>
      </c>
      <c r="AV96" s="52" t="str">
        <f>IF(参照!B96="","",参照!B96)</f>
        <v/>
      </c>
      <c r="AW96" s="52" t="str">
        <f>IF(参照!C96="","",参照!C96)</f>
        <v/>
      </c>
      <c r="AX96" s="52" t="str">
        <f>IF(参照!D96="","",参照!D96)</f>
        <v>メニューB</v>
      </c>
      <c r="AY96" s="52">
        <f>IF(参照!E96="","",参照!E96)</f>
        <v>2.2700000000000002E-4</v>
      </c>
      <c r="AZ96" s="52" t="str">
        <f>IF(参照!F96="","",参照!F96)</f>
        <v>ダイヤモンドパワー(株)</v>
      </c>
      <c r="BA96" s="52" t="str">
        <f>IF(参照!G96="","",参照!G96)</f>
        <v>ダイヤモンドパワー(株)_メニューB</v>
      </c>
      <c r="BB96" s="52">
        <f t="shared" si="32"/>
        <v>0.22700000000000001</v>
      </c>
      <c r="BD96" s="52" t="str">
        <f>IF(参照!L96="","",参照!L96)</f>
        <v>あんしん電力合同会社</v>
      </c>
    </row>
    <row r="97" spans="47:56">
      <c r="AU97" s="52" t="str">
        <f>IF(参照!A97="","",参照!A97)</f>
        <v/>
      </c>
      <c r="AV97" s="52" t="str">
        <f>IF(参照!B97="","",参照!B97)</f>
        <v/>
      </c>
      <c r="AW97" s="52" t="str">
        <f>IF(参照!C97="","",参照!C97)</f>
        <v/>
      </c>
      <c r="AX97" s="52" t="str">
        <f>IF(参照!D97="","",参照!D97)</f>
        <v>メニューC(残差)</v>
      </c>
      <c r="AY97" s="52">
        <f>IF(参照!E97="","",参照!E97)</f>
        <v>1.2689999999999999E-3</v>
      </c>
      <c r="AZ97" s="52" t="str">
        <f>IF(参照!F97="","",参照!F97)</f>
        <v>ダイヤモンドパワー(株)</v>
      </c>
      <c r="BA97" s="52" t="str">
        <f>IF(参照!G97="","",参照!G97)</f>
        <v>ダイヤモンドパワー(株)_メニューC(残差)</v>
      </c>
      <c r="BB97" s="52">
        <f t="shared" si="32"/>
        <v>1.2689999999999999</v>
      </c>
      <c r="BD97" s="52" t="str">
        <f>IF(参照!L97="","",参照!L97)</f>
        <v>アンビット・エナジー・ジャパン合同会社</v>
      </c>
    </row>
    <row r="98" spans="47:56">
      <c r="AU98" s="52" t="str">
        <f>IF(参照!A98="","",参照!A98)</f>
        <v/>
      </c>
      <c r="AV98" s="52" t="str">
        <f>IF(参照!B98="","",参照!B98)</f>
        <v/>
      </c>
      <c r="AW98" s="52" t="str">
        <f>IF(参照!C98="","",参照!C98)</f>
        <v/>
      </c>
      <c r="AX98" s="52" t="str">
        <f>IF(参照!D98="","",参照!D98)</f>
        <v>(参考値)事業者全体</v>
      </c>
      <c r="AY98" s="52">
        <f>IF(参照!E98="","",参照!E98)</f>
        <v>6.0899999999999995E-4</v>
      </c>
      <c r="AZ98" s="52" t="str">
        <f>IF(参照!F98="","",参照!F98)</f>
        <v>ダイヤモンドパワー(株)</v>
      </c>
      <c r="BA98" s="52" t="str">
        <f>IF(参照!G98="","",参照!G98)</f>
        <v>ダイヤモンドパワー(株)_(参考値)事業者全体</v>
      </c>
      <c r="BB98" s="52">
        <f t="shared" si="32"/>
        <v>0.60899999999999999</v>
      </c>
      <c r="BD98" s="52" t="str">
        <f>IF(参照!L98="","",参照!L98)</f>
        <v>(株)イーエムアイ</v>
      </c>
    </row>
    <row r="99" spans="47:56">
      <c r="AU99" s="52" t="str">
        <f>IF(参照!A99="","",参照!A99)</f>
        <v>A0028</v>
      </c>
      <c r="AV99" s="52" t="str">
        <f>IF(参照!B99="","",参照!B99)</f>
        <v>出光グリーンパワー(株)</v>
      </c>
      <c r="AW99" s="52">
        <f>IF(参照!C99="","",参照!C99)</f>
        <v>2.9999999999999997E-4</v>
      </c>
      <c r="AX99" s="52" t="str">
        <f>IF(参照!D99="","",参照!D99)</f>
        <v>メニューA</v>
      </c>
      <c r="AY99" s="52">
        <f>IF(参照!E99="","",参照!E99)</f>
        <v>0</v>
      </c>
      <c r="AZ99" s="52" t="str">
        <f>IF(参照!F99="","",参照!F99)</f>
        <v>出光グリーンパワー(株)</v>
      </c>
      <c r="BA99" s="52" t="str">
        <f>IF(参照!G99="","",参照!G99)</f>
        <v>出光グリーンパワー(株)_メニューA</v>
      </c>
      <c r="BB99" s="52">
        <f t="shared" si="32"/>
        <v>0</v>
      </c>
      <c r="BD99" s="52" t="str">
        <f>IF(参照!L99="","",参照!L99)</f>
        <v>(株)イーセル</v>
      </c>
    </row>
    <row r="100" spans="47:56">
      <c r="AU100" s="52" t="str">
        <f>IF(参照!A100="","",参照!A100)</f>
        <v/>
      </c>
      <c r="AV100" s="52" t="str">
        <f>IF(参照!B100="","",参照!B100)</f>
        <v/>
      </c>
      <c r="AW100" s="52" t="str">
        <f>IF(参照!C100="","",参照!C100)</f>
        <v/>
      </c>
      <c r="AX100" s="52" t="str">
        <f>IF(参照!D100="","",参照!D100)</f>
        <v>メニューB</v>
      </c>
      <c r="AY100" s="52">
        <f>IF(参照!E100="","",参照!E100)</f>
        <v>0</v>
      </c>
      <c r="AZ100" s="52" t="str">
        <f>IF(参照!F100="","",参照!F100)</f>
        <v>出光グリーンパワー(株)</v>
      </c>
      <c r="BA100" s="52" t="str">
        <f>IF(参照!G100="","",参照!G100)</f>
        <v>出光グリーンパワー(株)_メニューB</v>
      </c>
      <c r="BB100" s="52">
        <f t="shared" si="32"/>
        <v>0</v>
      </c>
      <c r="BD100" s="52" t="str">
        <f>IF(参照!L100="","",参照!L100)</f>
        <v>飯田まちづくり電力(株)</v>
      </c>
    </row>
    <row r="101" spans="47:56">
      <c r="AU101" s="52" t="str">
        <f>IF(参照!A101="","",参照!A101)</f>
        <v/>
      </c>
      <c r="AV101" s="52" t="str">
        <f>IF(参照!B101="","",参照!B101)</f>
        <v/>
      </c>
      <c r="AW101" s="52" t="str">
        <f>IF(参照!C101="","",参照!C101)</f>
        <v/>
      </c>
      <c r="AX101" s="52" t="str">
        <f>IF(参照!D101="","",参照!D101)</f>
        <v>メニューC</v>
      </c>
      <c r="AY101" s="52">
        <f>IF(参照!E101="","",参照!E101)</f>
        <v>2.0000000000000001E-4</v>
      </c>
      <c r="AZ101" s="52" t="str">
        <f>IF(参照!F101="","",参照!F101)</f>
        <v>出光グリーンパワー(株)</v>
      </c>
      <c r="BA101" s="52" t="str">
        <f>IF(参照!G101="","",参照!G101)</f>
        <v>出光グリーンパワー(株)_メニューC</v>
      </c>
      <c r="BB101" s="52">
        <f t="shared" si="32"/>
        <v>0.2</v>
      </c>
      <c r="BD101" s="52" t="str">
        <f>IF(参照!L101="","",参照!L101)</f>
        <v>(株)イーネットワーク</v>
      </c>
    </row>
    <row r="102" spans="47:56">
      <c r="AU102" s="52" t="str">
        <f>IF(参照!A102="","",参照!A102)</f>
        <v/>
      </c>
      <c r="AV102" s="52" t="str">
        <f>IF(参照!B102="","",参照!B102)</f>
        <v/>
      </c>
      <c r="AW102" s="52" t="str">
        <f>IF(参照!C102="","",参照!C102)</f>
        <v/>
      </c>
      <c r="AX102" s="52" t="str">
        <f>IF(参照!D102="","",参照!D102)</f>
        <v>メニューD(残差)</v>
      </c>
      <c r="AY102" s="52">
        <f>IF(参照!E102="","",参照!E102)</f>
        <v>4.5100000000000001E-4</v>
      </c>
      <c r="AZ102" s="52" t="str">
        <f>IF(参照!F102="","",参照!F102)</f>
        <v>出光グリーンパワー(株)</v>
      </c>
      <c r="BA102" s="52" t="str">
        <f>IF(参照!G102="","",参照!G102)</f>
        <v>出光グリーンパワー(株)_メニューD(残差)</v>
      </c>
      <c r="BB102" s="52">
        <f t="shared" si="32"/>
        <v>0.45100000000000001</v>
      </c>
      <c r="BD102" s="52" t="str">
        <f>IF(参照!L102="","",参照!L102)</f>
        <v>(株)イーネットワークシステムズ</v>
      </c>
    </row>
    <row r="103" spans="47:56">
      <c r="AU103" s="52" t="str">
        <f>IF(参照!A103="","",参照!A103)</f>
        <v/>
      </c>
      <c r="AV103" s="52" t="str">
        <f>IF(参照!B103="","",参照!B103)</f>
        <v/>
      </c>
      <c r="AW103" s="52" t="str">
        <f>IF(参照!C103="","",参照!C103)</f>
        <v/>
      </c>
      <c r="AX103" s="52" t="str">
        <f>IF(参照!D103="","",参照!D103)</f>
        <v>(参考値)事業者全体</v>
      </c>
      <c r="AY103" s="52">
        <f>IF(参照!E103="","",参照!E103)</f>
        <v>3.9400000000000004E-4</v>
      </c>
      <c r="AZ103" s="52" t="str">
        <f>IF(参照!F103="","",参照!F103)</f>
        <v>出光グリーンパワー(株)</v>
      </c>
      <c r="BA103" s="52" t="str">
        <f>IF(参照!G103="","",参照!G103)</f>
        <v>出光グリーンパワー(株)_(参考値)事業者全体</v>
      </c>
      <c r="BB103" s="52">
        <f t="shared" si="32"/>
        <v>0.39400000000000002</v>
      </c>
      <c r="BD103" s="52" t="str">
        <f>IF(参照!L103="","",参照!L103)</f>
        <v>イーレックス(株)</v>
      </c>
    </row>
    <row r="104" spans="47:56">
      <c r="AU104" s="52" t="str">
        <f>IF(参照!A104="","",参照!A104)</f>
        <v>A0031</v>
      </c>
      <c r="AV104" s="52" t="str">
        <f>IF(参照!B104="","",参照!B104)</f>
        <v>(株)新出光</v>
      </c>
      <c r="AW104" s="52">
        <f>IF(参照!C104="","",参照!C104)</f>
        <v>4.7399999999999997E-4</v>
      </c>
      <c r="AX104" s="52" t="str">
        <f>IF(参照!D104="","",参照!D104)</f>
        <v>メニューA</v>
      </c>
      <c r="AY104" s="52">
        <f>IF(参照!E104="","",参照!E104)</f>
        <v>0</v>
      </c>
      <c r="AZ104" s="52" t="str">
        <f>IF(参照!F104="","",参照!F104)</f>
        <v>(株)新出光</v>
      </c>
      <c r="BA104" s="52" t="str">
        <f>IF(参照!G104="","",参照!G104)</f>
        <v>(株)新出光_メニューA</v>
      </c>
      <c r="BB104" s="52">
        <f t="shared" si="32"/>
        <v>0</v>
      </c>
      <c r="BD104" s="52" t="str">
        <f>IF(参照!L104="","",参照!L104)</f>
        <v>イオンディライト(株)</v>
      </c>
    </row>
    <row r="105" spans="47:56">
      <c r="AU105" s="52" t="str">
        <f>IF(参照!A105="","",参照!A105)</f>
        <v/>
      </c>
      <c r="AV105" s="52" t="str">
        <f>IF(参照!B105="","",参照!B105)</f>
        <v/>
      </c>
      <c r="AW105" s="52" t="str">
        <f>IF(参照!C105="","",参照!C105)</f>
        <v/>
      </c>
      <c r="AX105" s="52" t="str">
        <f>IF(参照!D105="","",参照!D105)</f>
        <v>メニューB</v>
      </c>
      <c r="AY105" s="52">
        <f>IF(参照!E105="","",参照!E105)</f>
        <v>0</v>
      </c>
      <c r="AZ105" s="52" t="str">
        <f>IF(参照!F105="","",参照!F105)</f>
        <v>(株)新出光</v>
      </c>
      <c r="BA105" s="52" t="str">
        <f>IF(参照!G105="","",参照!G105)</f>
        <v>(株)新出光_メニューB</v>
      </c>
      <c r="BB105" s="52">
        <f t="shared" si="32"/>
        <v>0</v>
      </c>
      <c r="BD105" s="52" t="str">
        <f>IF(参照!L105="","",参照!L105)</f>
        <v>(株)池見石油店</v>
      </c>
    </row>
    <row r="106" spans="47:56">
      <c r="AU106" s="52" t="str">
        <f>IF(参照!A106="","",参照!A106)</f>
        <v/>
      </c>
      <c r="AV106" s="52" t="str">
        <f>IF(参照!B106="","",参照!B106)</f>
        <v/>
      </c>
      <c r="AW106" s="52" t="str">
        <f>IF(参照!C106="","",参照!C106)</f>
        <v/>
      </c>
      <c r="AX106" s="52" t="str">
        <f>IF(参照!D106="","",参照!D106)</f>
        <v>メニューC</v>
      </c>
      <c r="AY106" s="52">
        <f>IF(参照!E106="","",参照!E106)</f>
        <v>0</v>
      </c>
      <c r="AZ106" s="52" t="str">
        <f>IF(参照!F106="","",参照!F106)</f>
        <v>(株)新出光</v>
      </c>
      <c r="BA106" s="52" t="str">
        <f>IF(参照!G106="","",参照!G106)</f>
        <v>(株)新出光_メニューC</v>
      </c>
      <c r="BB106" s="52">
        <f t="shared" si="32"/>
        <v>0</v>
      </c>
      <c r="BD106" s="52" t="str">
        <f>IF(参照!L106="","",参照!L106)</f>
        <v>いこま市民パワー(株)</v>
      </c>
    </row>
    <row r="107" spans="47:56">
      <c r="AU107" s="52" t="str">
        <f>IF(参照!A107="","",参照!A107)</f>
        <v/>
      </c>
      <c r="AV107" s="52" t="str">
        <f>IF(参照!B107="","",参照!B107)</f>
        <v/>
      </c>
      <c r="AW107" s="52" t="str">
        <f>IF(参照!C107="","",参照!C107)</f>
        <v/>
      </c>
      <c r="AX107" s="52" t="str">
        <f>IF(参照!D107="","",参照!D107)</f>
        <v>メニューD</v>
      </c>
      <c r="AY107" s="52">
        <f>IF(参照!E107="","",参照!E107)</f>
        <v>1.11E-4</v>
      </c>
      <c r="AZ107" s="52" t="str">
        <f>IF(参照!F107="","",参照!F107)</f>
        <v>(株)新出光</v>
      </c>
      <c r="BA107" s="52" t="str">
        <f>IF(参照!G107="","",参照!G107)</f>
        <v>(株)新出光_メニューD</v>
      </c>
      <c r="BB107" s="52">
        <f t="shared" si="32"/>
        <v>0.111</v>
      </c>
      <c r="BD107" s="52" t="str">
        <f>IF(参照!L107="","",参照!L107)</f>
        <v>(株)イシオ</v>
      </c>
    </row>
    <row r="108" spans="47:56">
      <c r="AU108" s="52" t="str">
        <f>IF(参照!A108="","",参照!A108)</f>
        <v/>
      </c>
      <c r="AV108" s="52" t="str">
        <f>IF(参照!B108="","",参照!B108)</f>
        <v/>
      </c>
      <c r="AW108" s="52" t="str">
        <f>IF(参照!C108="","",参照!C108)</f>
        <v/>
      </c>
      <c r="AX108" s="52" t="str">
        <f>IF(参照!D108="","",参照!D108)</f>
        <v>メニューE</v>
      </c>
      <c r="AY108" s="52">
        <f>IF(参照!E108="","",参照!E108)</f>
        <v>0</v>
      </c>
      <c r="AZ108" s="52" t="str">
        <f>IF(参照!F108="","",参照!F108)</f>
        <v>(株)新出光</v>
      </c>
      <c r="BA108" s="52" t="str">
        <f>IF(参照!G108="","",参照!G108)</f>
        <v>(株)新出光_メニューE</v>
      </c>
      <c r="BB108" s="52">
        <f t="shared" si="32"/>
        <v>0</v>
      </c>
      <c r="BD108" s="52" t="str">
        <f>IF(参照!L108="","",参照!L108)</f>
        <v>石川電力(株)</v>
      </c>
    </row>
    <row r="109" spans="47:56">
      <c r="AU109" s="52" t="str">
        <f>IF(参照!A109="","",参照!A109)</f>
        <v/>
      </c>
      <c r="AV109" s="52" t="str">
        <f>IF(参照!B109="","",参照!B109)</f>
        <v/>
      </c>
      <c r="AW109" s="52" t="str">
        <f>IF(参照!C109="","",参照!C109)</f>
        <v/>
      </c>
      <c r="AX109" s="52" t="str">
        <f>IF(参照!D109="","",参照!D109)</f>
        <v>メニューF</v>
      </c>
      <c r="AY109" s="52">
        <f>IF(参照!E109="","",参照!E109)</f>
        <v>0</v>
      </c>
      <c r="AZ109" s="52" t="str">
        <f>IF(参照!F109="","",参照!F109)</f>
        <v>(株)新出光</v>
      </c>
      <c r="BA109" s="52" t="str">
        <f>IF(参照!G109="","",参照!G109)</f>
        <v>(株)新出光_メニューF</v>
      </c>
      <c r="BB109" s="52">
        <f t="shared" si="32"/>
        <v>0</v>
      </c>
      <c r="BD109" s="52" t="str">
        <f>IF(参照!L109="","",参照!L109)</f>
        <v>一般財団法人泉佐野電力　　</v>
      </c>
    </row>
    <row r="110" spans="47:56">
      <c r="AU110" s="52" t="str">
        <f>IF(参照!A110="","",参照!A110)</f>
        <v/>
      </c>
      <c r="AV110" s="52" t="str">
        <f>IF(参照!B110="","",参照!B110)</f>
        <v/>
      </c>
      <c r="AW110" s="52" t="str">
        <f>IF(参照!C110="","",参照!C110)</f>
        <v/>
      </c>
      <c r="AX110" s="52" t="str">
        <f>IF(参照!D110="","",参照!D110)</f>
        <v>メニューG</v>
      </c>
      <c r="AY110" s="52">
        <f>IF(参照!E110="","",参照!E110)</f>
        <v>0</v>
      </c>
      <c r="AZ110" s="52" t="str">
        <f>IF(参照!F110="","",参照!F110)</f>
        <v>(株)新出光</v>
      </c>
      <c r="BA110" s="52" t="str">
        <f>IF(参照!G110="","",参照!G110)</f>
        <v>(株)新出光_メニューG</v>
      </c>
      <c r="BB110" s="52">
        <f t="shared" si="32"/>
        <v>0</v>
      </c>
      <c r="BD110" s="52" t="str">
        <f>IF(参照!L110="","",参照!L110)</f>
        <v>いずも縁結び電力(株)</v>
      </c>
    </row>
    <row r="111" spans="47:56">
      <c r="AU111" s="52" t="str">
        <f>IF(参照!A111="","",参照!A111)</f>
        <v/>
      </c>
      <c r="AV111" s="52" t="str">
        <f>IF(参照!B111="","",参照!B111)</f>
        <v/>
      </c>
      <c r="AW111" s="52" t="str">
        <f>IF(参照!C111="","",参照!C111)</f>
        <v/>
      </c>
      <c r="AX111" s="52" t="str">
        <f>IF(参照!D111="","",参照!D111)</f>
        <v>メニューH</v>
      </c>
      <c r="AY111" s="52">
        <f>IF(参照!E111="","",参照!E111)</f>
        <v>0</v>
      </c>
      <c r="AZ111" s="52" t="str">
        <f>IF(参照!F111="","",参照!F111)</f>
        <v>(株)新出光</v>
      </c>
      <c r="BA111" s="52" t="str">
        <f>IF(参照!G111="","",参照!G111)</f>
        <v>(株)新出光_メニューH</v>
      </c>
      <c r="BB111" s="52">
        <f t="shared" si="32"/>
        <v>0</v>
      </c>
      <c r="BD111" s="52" t="str">
        <f>IF(参照!L111="","",参照!L111)</f>
        <v>出雲ガス(株)</v>
      </c>
    </row>
    <row r="112" spans="47:56">
      <c r="AU112" s="52" t="str">
        <f>IF(参照!A112="","",参照!A112)</f>
        <v/>
      </c>
      <c r="AV112" s="52" t="str">
        <f>IF(参照!B112="","",参照!B112)</f>
        <v/>
      </c>
      <c r="AW112" s="52" t="str">
        <f>IF(参照!C112="","",参照!C112)</f>
        <v/>
      </c>
      <c r="AX112" s="52" t="str">
        <f>IF(参照!D112="","",参照!D112)</f>
        <v>メニューI(残差)</v>
      </c>
      <c r="AY112" s="52">
        <f>IF(参照!E112="","",参照!E112)</f>
        <v>4.9700000000000005E-4</v>
      </c>
      <c r="AZ112" s="52" t="str">
        <f>IF(参照!F112="","",参照!F112)</f>
        <v>(株)新出光</v>
      </c>
      <c r="BA112" s="52" t="str">
        <f>IF(参照!G112="","",参照!G112)</f>
        <v>(株)新出光_メニューI(残差)</v>
      </c>
      <c r="BB112" s="52">
        <f t="shared" si="32"/>
        <v>0.49700000000000005</v>
      </c>
      <c r="BD112" s="52" t="str">
        <f>IF(参照!L112="","",参照!L112)</f>
        <v>出雲ケーブルビジョン(株)</v>
      </c>
    </row>
    <row r="113" spans="47:56">
      <c r="AU113" s="52" t="str">
        <f>IF(参照!A113="","",参照!A113)</f>
        <v/>
      </c>
      <c r="AV113" s="52" t="str">
        <f>IF(参照!B113="","",参照!B113)</f>
        <v/>
      </c>
      <c r="AW113" s="52" t="str">
        <f>IF(参照!C113="","",参照!C113)</f>
        <v/>
      </c>
      <c r="AX113" s="52" t="str">
        <f>IF(参照!D113="","",参照!D113)</f>
        <v>(参考値)事業者全体</v>
      </c>
      <c r="AY113" s="52">
        <f>IF(参照!E113="","",参照!E113)</f>
        <v>4.5800000000000002E-4</v>
      </c>
      <c r="AZ113" s="52" t="str">
        <f>IF(参照!F113="","",参照!F113)</f>
        <v>(株)新出光</v>
      </c>
      <c r="BA113" s="52" t="str">
        <f>IF(参照!G113="","",参照!G113)</f>
        <v>(株)新出光_(参考値)事業者全体</v>
      </c>
      <c r="BB113" s="52">
        <f t="shared" si="32"/>
        <v>0.45800000000000002</v>
      </c>
      <c r="BD113" s="52" t="str">
        <f>IF(参照!L113="","",参照!L113)</f>
        <v>伊勢崎ガス(株)</v>
      </c>
    </row>
    <row r="114" spans="47:56">
      <c r="AU114" s="52" t="str">
        <f>IF(参照!A114="","",参照!A114)</f>
        <v>A0032</v>
      </c>
      <c r="AV114" s="52" t="str">
        <f>IF(参照!B114="","",参照!B114)</f>
        <v>セントラル石油瓦斯(株)</v>
      </c>
      <c r="AW114" s="52">
        <f>IF(参照!C114="","",参照!C114)</f>
        <v>4.9399999999999997E-4</v>
      </c>
      <c r="AX114" s="52" t="str">
        <f>IF(参照!D114="","",参照!D114)</f>
        <v/>
      </c>
      <c r="AY114" s="52">
        <f>IF(参照!E114="","",参照!E114)</f>
        <v>4.3800000000000002E-4</v>
      </c>
      <c r="AZ114" s="52" t="str">
        <f>IF(参照!F114="","",参照!F114)</f>
        <v>セントラル石油瓦斯(株)</v>
      </c>
      <c r="BA114" s="52" t="str">
        <f>IF(参照!G114="","",参照!G114)</f>
        <v>セントラル石油瓦斯(株)_</v>
      </c>
      <c r="BB114" s="52">
        <f t="shared" si="32"/>
        <v>0.438</v>
      </c>
      <c r="BD114" s="52" t="str">
        <f>IF(参照!L114="","",参照!L114)</f>
        <v>伊勢志摩電力(株)</v>
      </c>
    </row>
    <row r="115" spans="47:56">
      <c r="AU115" s="52" t="str">
        <f>IF(参照!A115="","",参照!A115)</f>
        <v>A0034</v>
      </c>
      <c r="AV115" s="52" t="str">
        <f>IF(参照!B115="","",参照!B115)</f>
        <v>一般財団法人泉佐野電力　　</v>
      </c>
      <c r="AW115" s="52">
        <f>IF(参照!C115="","",参照!C115)</f>
        <v>3.68E-4</v>
      </c>
      <c r="AX115" s="52" t="str">
        <f>IF(参照!D115="","",参照!D115)</f>
        <v/>
      </c>
      <c r="AY115" s="52">
        <f>IF(参照!E115="","",参照!E115)</f>
        <v>4.37E-4</v>
      </c>
      <c r="AZ115" s="52" t="str">
        <f>IF(参照!F115="","",参照!F115)</f>
        <v>一般財団法人泉佐野電力　　</v>
      </c>
      <c r="BA115" s="52" t="str">
        <f>IF(参照!G115="","",参照!G115)</f>
        <v>一般財団法人泉佐野電力　　_</v>
      </c>
      <c r="BB115" s="52">
        <f t="shared" si="32"/>
        <v>0.437</v>
      </c>
      <c r="BD115" s="52" t="str">
        <f>IF(参照!L115="","",参照!L115)</f>
        <v>(株)いちき串木野電力</v>
      </c>
    </row>
    <row r="116" spans="47:56">
      <c r="AU116" s="52" t="str">
        <f>IF(参照!A116="","",参照!A116)</f>
        <v>A0035</v>
      </c>
      <c r="AV116" s="52" t="str">
        <f>IF(参照!B116="","",参照!B116)</f>
        <v>コスモエネルギーソリューションズ(株)</v>
      </c>
      <c r="AW116" s="52">
        <f>IF(参照!C116="","",参照!C116)</f>
        <v>3.0499999999999999E-4</v>
      </c>
      <c r="AX116" s="52" t="str">
        <f>IF(参照!D116="","",参照!D116)</f>
        <v>メニューA</v>
      </c>
      <c r="AY116" s="52">
        <f>IF(参照!E116="","",参照!E116)</f>
        <v>0</v>
      </c>
      <c r="AZ116" s="52" t="str">
        <f>IF(参照!F116="","",参照!F116)</f>
        <v>コスモエネルギーソリューションズ(株)</v>
      </c>
      <c r="BA116" s="52" t="str">
        <f>IF(参照!G116="","",参照!G116)</f>
        <v>コスモエネルギーソリューションズ(株)_メニューA</v>
      </c>
      <c r="BB116" s="52">
        <f t="shared" si="32"/>
        <v>0</v>
      </c>
      <c r="BD116" s="52" t="str">
        <f>IF(参照!L116="","",参照!L116)</f>
        <v>(株)いちたかガスワン</v>
      </c>
    </row>
    <row r="117" spans="47:56">
      <c r="AU117" s="52" t="str">
        <f>IF(参照!A117="","",参照!A117)</f>
        <v/>
      </c>
      <c r="AV117" s="52" t="str">
        <f>IF(参照!B117="","",参照!B117)</f>
        <v/>
      </c>
      <c r="AW117" s="52" t="str">
        <f>IF(参照!C117="","",参照!C117)</f>
        <v/>
      </c>
      <c r="AX117" s="52" t="str">
        <f>IF(参照!D117="","",参照!D117)</f>
        <v>メニューB(残差)</v>
      </c>
      <c r="AY117" s="52">
        <f>IF(参照!E117="","",参照!E117)</f>
        <v>6.8800000000000003E-4</v>
      </c>
      <c r="AZ117" s="52" t="str">
        <f>IF(参照!F117="","",参照!F117)</f>
        <v>コスモエネルギーソリューションズ(株)</v>
      </c>
      <c r="BA117" s="52" t="str">
        <f>IF(参照!G117="","",参照!G117)</f>
        <v>コスモエネルギーソリューションズ(株)_メニューB(残差)</v>
      </c>
      <c r="BB117" s="52">
        <f t="shared" si="32"/>
        <v>0.68800000000000006</v>
      </c>
      <c r="BD117" s="52" t="str">
        <f>IF(参照!L117="","",参照!L117)</f>
        <v>出光グリーンパワー(株)</v>
      </c>
    </row>
    <row r="118" spans="47:56">
      <c r="AU118" s="52" t="str">
        <f>IF(参照!A118="","",参照!A118)</f>
        <v/>
      </c>
      <c r="AV118" s="52" t="str">
        <f>IF(参照!B118="","",参照!B118)</f>
        <v/>
      </c>
      <c r="AW118" s="52" t="str">
        <f>IF(参照!C118="","",参照!C118)</f>
        <v/>
      </c>
      <c r="AX118" s="52" t="str">
        <f>IF(参照!D118="","",参照!D118)</f>
        <v>(参考値)事業者全体</v>
      </c>
      <c r="AY118" s="52">
        <f>IF(参照!E118="","",参照!E118)</f>
        <v>5.04E-4</v>
      </c>
      <c r="AZ118" s="52" t="str">
        <f>IF(参照!F118="","",参照!F118)</f>
        <v>コスモエネルギーソリューションズ(株)</v>
      </c>
      <c r="BA118" s="52" t="str">
        <f>IF(参照!G118="","",参照!G118)</f>
        <v>コスモエネルギーソリューションズ(株)_(参考値)事業者全体</v>
      </c>
      <c r="BB118" s="52">
        <f t="shared" si="32"/>
        <v>0.504</v>
      </c>
      <c r="BD118" s="52" t="str">
        <f>IF(参照!L118="","",参照!L118)</f>
        <v>出光興産(株)</v>
      </c>
    </row>
    <row r="119" spans="47:56">
      <c r="AU119" s="52" t="str">
        <f>IF(参照!A119="","",参照!A119)</f>
        <v>A0036</v>
      </c>
      <c r="AV119" s="52" t="str">
        <f>IF(参照!B119="","",参照!B119)</f>
        <v>(株)グリーンサークル</v>
      </c>
      <c r="AW119" s="52">
        <f>IF(参照!C119="","",参照!C119)</f>
        <v>3.8000000000000002E-5</v>
      </c>
      <c r="AX119" s="52" t="str">
        <f>IF(参照!D119="","",参照!D119)</f>
        <v/>
      </c>
      <c r="AY119" s="52">
        <f>IF(参照!E119="","",参照!E119)</f>
        <v>4.4099999999999999E-4</v>
      </c>
      <c r="AZ119" s="52" t="str">
        <f>IF(参照!F119="","",参照!F119)</f>
        <v>(株)グリーンサークル</v>
      </c>
      <c r="BA119" s="52" t="str">
        <f>IF(参照!G119="","",参照!G119)</f>
        <v>(株)グリーンサークル_</v>
      </c>
      <c r="BB119" s="52">
        <f t="shared" si="32"/>
        <v>0.441</v>
      </c>
      <c r="BD119" s="52" t="str">
        <f>IF(参照!L119="","",参照!L119)</f>
        <v>伊藤忠エネクス(株)</v>
      </c>
    </row>
    <row r="120" spans="47:56">
      <c r="AU120" s="52" t="str">
        <f>IF(参照!A120="","",参照!A120)</f>
        <v>A0037</v>
      </c>
      <c r="AV120" s="52" t="str">
        <f>IF(参照!B120="","",参照!B120)</f>
        <v>(株)ウエスト電力</v>
      </c>
      <c r="AW120" s="52">
        <f>IF(参照!C120="","",参照!C120)</f>
        <v>3.6900000000000002E-4</v>
      </c>
      <c r="AX120" s="52" t="str">
        <f>IF(参照!D120="","",参照!D120)</f>
        <v>メニューA</v>
      </c>
      <c r="AY120" s="52">
        <f>IF(参照!E120="","",参照!E120)</f>
        <v>0</v>
      </c>
      <c r="AZ120" s="52" t="str">
        <f>IF(参照!F120="","",参照!F120)</f>
        <v>(株)ウエスト電力</v>
      </c>
      <c r="BA120" s="52" t="str">
        <f>IF(参照!G120="","",参照!G120)</f>
        <v>(株)ウエスト電力_メニューA</v>
      </c>
      <c r="BB120" s="52">
        <f t="shared" si="32"/>
        <v>0</v>
      </c>
      <c r="BD120" s="52" t="str">
        <f>IF(参照!L120="","",参照!L120)</f>
        <v>伊藤忠エネクスホームライフ西日本(株)</v>
      </c>
    </row>
    <row r="121" spans="47:56">
      <c r="AU121" s="52" t="str">
        <f>IF(参照!A121="","",参照!A121)</f>
        <v/>
      </c>
      <c r="AV121" s="52" t="str">
        <f>IF(参照!B121="","",参照!B121)</f>
        <v/>
      </c>
      <c r="AW121" s="52" t="str">
        <f>IF(参照!C121="","",参照!C121)</f>
        <v/>
      </c>
      <c r="AX121" s="52" t="str">
        <f>IF(参照!D121="","",参照!D121)</f>
        <v>メニューB(残差)</v>
      </c>
      <c r="AY121" s="52">
        <f>IF(参照!E121="","",参照!E121)</f>
        <v>3.0800000000000001E-4</v>
      </c>
      <c r="AZ121" s="52" t="str">
        <f>IF(参照!F121="","",参照!F121)</f>
        <v>(株)ウエスト電力</v>
      </c>
      <c r="BA121" s="52" t="str">
        <f>IF(参照!G121="","",参照!G121)</f>
        <v>(株)ウエスト電力_メニューB(残差)</v>
      </c>
      <c r="BB121" s="52">
        <f t="shared" si="32"/>
        <v>0.308</v>
      </c>
      <c r="BD121" s="52" t="str">
        <f>IF(参照!L121="","",参照!L121)</f>
        <v>伊藤忠商事(株)</v>
      </c>
    </row>
    <row r="122" spans="47:56">
      <c r="AU122" s="52" t="str">
        <f>IF(参照!A122="","",参照!A122)</f>
        <v/>
      </c>
      <c r="AV122" s="52" t="str">
        <f>IF(参照!B122="","",参照!B122)</f>
        <v/>
      </c>
      <c r="AW122" s="52" t="str">
        <f>IF(参照!C122="","",参照!C122)</f>
        <v/>
      </c>
      <c r="AX122" s="52" t="str">
        <f>IF(参照!D122="","",参照!D122)</f>
        <v>(参考値)事業者全体</v>
      </c>
      <c r="AY122" s="52">
        <f>IF(参照!E122="","",参照!E122)</f>
        <v>3.1799999999999998E-4</v>
      </c>
      <c r="AZ122" s="52" t="str">
        <f>IF(参照!F122="","",参照!F122)</f>
        <v>(株)ウエスト電力</v>
      </c>
      <c r="BA122" s="52" t="str">
        <f>IF(参照!G122="","",参照!G122)</f>
        <v>(株)ウエスト電力_(参考値)事業者全体</v>
      </c>
      <c r="BB122" s="52">
        <f t="shared" si="32"/>
        <v>0.318</v>
      </c>
      <c r="BD122" s="52" t="str">
        <f>IF(参照!L122="","",参照!L122)</f>
        <v>伊藤忠プランテック(株)</v>
      </c>
    </row>
    <row r="123" spans="47:56">
      <c r="AU123" s="52" t="str">
        <f>IF(参照!A123="","",参照!A123)</f>
        <v>A0039</v>
      </c>
      <c r="AV123" s="52" t="str">
        <f>IF(参照!B123="","",参照!B123)</f>
        <v>北海道瓦斯(株)</v>
      </c>
      <c r="AW123" s="52">
        <f>IF(参照!C123="","",参照!C123)</f>
        <v>4.7899999999999999E-4</v>
      </c>
      <c r="AX123" s="52" t="str">
        <f>IF(参照!D123="","",参照!D123)</f>
        <v>メニューA</v>
      </c>
      <c r="AY123" s="52">
        <f>IF(参照!E123="","",参照!E123)</f>
        <v>0</v>
      </c>
      <c r="AZ123" s="52" t="str">
        <f>IF(参照!F123="","",参照!F123)</f>
        <v>北海道瓦斯(株)</v>
      </c>
      <c r="BA123" s="52" t="str">
        <f>IF(参照!G123="","",参照!G123)</f>
        <v>北海道瓦斯(株)_メニューA</v>
      </c>
      <c r="BB123" s="52">
        <f t="shared" si="32"/>
        <v>0</v>
      </c>
      <c r="BD123" s="52" t="str">
        <f>IF(参照!L123="","",参照!L123)</f>
        <v>いばらきコープ生活協同組合</v>
      </c>
    </row>
    <row r="124" spans="47:56">
      <c r="AU124" s="52" t="str">
        <f>IF(参照!A124="","",参照!A124)</f>
        <v/>
      </c>
      <c r="AV124" s="52" t="str">
        <f>IF(参照!B124="","",参照!B124)</f>
        <v/>
      </c>
      <c r="AW124" s="52" t="str">
        <f>IF(参照!C124="","",参照!C124)</f>
        <v/>
      </c>
      <c r="AX124" s="52" t="str">
        <f>IF(参照!D124="","",参照!D124)</f>
        <v>メニューB(残差)</v>
      </c>
      <c r="AY124" s="52">
        <f>IF(参照!E124="","",参照!E124)</f>
        <v>4.7899999999999999E-4</v>
      </c>
      <c r="AZ124" s="52" t="str">
        <f>IF(参照!F124="","",参照!F124)</f>
        <v>北海道瓦斯(株)</v>
      </c>
      <c r="BA124" s="52" t="str">
        <f>IF(参照!G124="","",参照!G124)</f>
        <v>北海道瓦斯(株)_メニューB(残差)</v>
      </c>
      <c r="BB124" s="52">
        <f t="shared" si="32"/>
        <v>0.47899999999999998</v>
      </c>
      <c r="BD124" s="52" t="str">
        <f>IF(参照!L124="","",参照!L124)</f>
        <v>入間ガス(株)</v>
      </c>
    </row>
    <row r="125" spans="47:56">
      <c r="AU125" s="52" t="str">
        <f>IF(参照!A125="","",参照!A125)</f>
        <v/>
      </c>
      <c r="AV125" s="52" t="str">
        <f>IF(参照!B125="","",参照!B125)</f>
        <v/>
      </c>
      <c r="AW125" s="52" t="str">
        <f>IF(参照!C125="","",参照!C125)</f>
        <v/>
      </c>
      <c r="AX125" s="52" t="str">
        <f>IF(参照!D125="","",参照!D125)</f>
        <v>(参考値)事業者全体</v>
      </c>
      <c r="AY125" s="52">
        <f>IF(参照!E125="","",参照!E125)</f>
        <v>4.6899999999999996E-4</v>
      </c>
      <c r="AZ125" s="52" t="str">
        <f>IF(参照!F125="","",参照!F125)</f>
        <v>北海道瓦斯(株)</v>
      </c>
      <c r="BA125" s="52" t="str">
        <f>IF(参照!G125="","",参照!G125)</f>
        <v>北海道瓦斯(株)_(参考値)事業者全体</v>
      </c>
      <c r="BB125" s="52">
        <f t="shared" si="32"/>
        <v>0.46899999999999997</v>
      </c>
      <c r="BD125" s="52" t="str">
        <f>IF(参照!L125="","",参照!L125)</f>
        <v>イワタニ関東(株)</v>
      </c>
    </row>
    <row r="126" spans="47:56">
      <c r="AU126" s="52" t="str">
        <f>IF(参照!A126="","",参照!A126)</f>
        <v>A0042</v>
      </c>
      <c r="AV126" s="52" t="str">
        <f>IF(参照!B126="","",参照!B126)</f>
        <v>新エネルギー開発(株)</v>
      </c>
      <c r="AW126" s="52">
        <f>IF(参照!C126="","",参照!C126)</f>
        <v>4.6999999999999999E-4</v>
      </c>
      <c r="AX126" s="52" t="str">
        <f>IF(参照!D126="","",参照!D126)</f>
        <v/>
      </c>
      <c r="AY126" s="52">
        <f>IF(参照!E126="","",参照!E126)</f>
        <v>4.5399999999999998E-4</v>
      </c>
      <c r="AZ126" s="52" t="str">
        <f>IF(参照!F126="","",参照!F126)</f>
        <v>新エネルギー開発(株)</v>
      </c>
      <c r="BA126" s="52" t="str">
        <f>IF(参照!G126="","",参照!G126)</f>
        <v>新エネルギー開発(株)_</v>
      </c>
      <c r="BB126" s="52">
        <f t="shared" si="32"/>
        <v>0.45399999999999996</v>
      </c>
      <c r="BD126" s="52" t="str">
        <f>IF(参照!L126="","",参照!L126)</f>
        <v>イワタニ首都圏(株)</v>
      </c>
    </row>
    <row r="127" spans="47:56">
      <c r="AU127" s="52" t="str">
        <f>IF(参照!A127="","",参照!A127)</f>
        <v>A0043</v>
      </c>
      <c r="AV127" s="52" t="str">
        <f>IF(参照!B127="","",参照!B127)</f>
        <v>伊藤忠エネクス(株)</v>
      </c>
      <c r="AW127" s="52" t="str">
        <f>IF(参照!C127="","",参照!C127)</f>
        <v>0.000453※</v>
      </c>
      <c r="AX127" s="52" t="str">
        <f>IF(参照!D127="","",参照!D127)</f>
        <v>メニューA</v>
      </c>
      <c r="AY127" s="52">
        <f>IF(参照!E127="","",参照!E127)</f>
        <v>3.97E-4</v>
      </c>
      <c r="AZ127" s="52" t="str">
        <f>IF(参照!F127="","",参照!F127)</f>
        <v>伊藤忠エネクス(株)</v>
      </c>
      <c r="BA127" s="52" t="str">
        <f>IF(参照!G127="","",参照!G127)</f>
        <v>伊藤忠エネクス(株)_メニューA</v>
      </c>
      <c r="BB127" s="52">
        <f t="shared" si="32"/>
        <v>0.39700000000000002</v>
      </c>
      <c r="BD127" s="52" t="str">
        <f>IF(参照!L127="","",参照!L127)</f>
        <v>イワタニセントラル北海道(株)</v>
      </c>
    </row>
    <row r="128" spans="47:56">
      <c r="AU128" s="52" t="str">
        <f>IF(参照!A128="","",参照!A128)</f>
        <v/>
      </c>
      <c r="AV128" s="52" t="str">
        <f>IF(参照!B128="","",参照!B128)</f>
        <v/>
      </c>
      <c r="AW128" s="52" t="str">
        <f>IF(参照!C128="","",参照!C128)</f>
        <v/>
      </c>
      <c r="AX128" s="52" t="str">
        <f>IF(参照!D128="","",参照!D128)</f>
        <v>メニューB</v>
      </c>
      <c r="AY128" s="52">
        <f>IF(参照!E128="","",参照!E128)</f>
        <v>3.5E-4</v>
      </c>
      <c r="AZ128" s="52" t="str">
        <f>IF(参照!F128="","",参照!F128)</f>
        <v>伊藤忠エネクス(株)</v>
      </c>
      <c r="BA128" s="52" t="str">
        <f>IF(参照!G128="","",参照!G128)</f>
        <v>伊藤忠エネクス(株)_メニューB</v>
      </c>
      <c r="BB128" s="52">
        <f t="shared" si="32"/>
        <v>0.35</v>
      </c>
      <c r="BD128" s="52" t="str">
        <f>IF(参照!L128="","",参照!L128)</f>
        <v>イワタニ東海(株)</v>
      </c>
    </row>
    <row r="129" spans="47:56">
      <c r="AU129" s="52" t="str">
        <f>IF(参照!A129="","",参照!A129)</f>
        <v/>
      </c>
      <c r="AV129" s="52" t="str">
        <f>IF(参照!B129="","",参照!B129)</f>
        <v/>
      </c>
      <c r="AW129" s="52" t="str">
        <f>IF(参照!C129="","",参照!C129)</f>
        <v/>
      </c>
      <c r="AX129" s="52" t="str">
        <f>IF(参照!D129="","",参照!D129)</f>
        <v>メニューC(残差)</v>
      </c>
      <c r="AY129" s="52">
        <f>IF(参照!E129="","",参照!E129)</f>
        <v>3.6400000000000001E-4</v>
      </c>
      <c r="AZ129" s="52" t="str">
        <f>IF(参照!F129="","",参照!F129)</f>
        <v>伊藤忠エネクス(株)</v>
      </c>
      <c r="BA129" s="52" t="str">
        <f>IF(参照!G129="","",参照!G129)</f>
        <v>伊藤忠エネクス(株)_メニューC(残差)</v>
      </c>
      <c r="BB129" s="52">
        <f t="shared" si="32"/>
        <v>0.36399999999999999</v>
      </c>
      <c r="BD129" s="52" t="str">
        <f>IF(参照!L129="","",参照!L129)</f>
        <v>イワタニ長野(株)</v>
      </c>
    </row>
    <row r="130" spans="47:56">
      <c r="AU130" s="52" t="str">
        <f>IF(参照!A130="","",参照!A130)</f>
        <v/>
      </c>
      <c r="AV130" s="52" t="str">
        <f>IF(参照!B130="","",参照!B130)</f>
        <v/>
      </c>
      <c r="AW130" s="52" t="str">
        <f>IF(参照!C130="","",参照!C130)</f>
        <v/>
      </c>
      <c r="AX130" s="52" t="str">
        <f>IF(参照!D130="","",参照!D130)</f>
        <v>(参考値)事業者全体</v>
      </c>
      <c r="AY130" s="52">
        <f>IF(参照!E130="","",参照!E130)</f>
        <v>4.6999999999999999E-4</v>
      </c>
      <c r="AZ130" s="52" t="str">
        <f>IF(参照!F130="","",参照!F130)</f>
        <v>伊藤忠エネクス(株)</v>
      </c>
      <c r="BA130" s="52" t="str">
        <f>IF(参照!G130="","",参照!G130)</f>
        <v>伊藤忠エネクス(株)_(参考値)事業者全体</v>
      </c>
      <c r="BB130" s="52">
        <f t="shared" si="32"/>
        <v>0.47</v>
      </c>
      <c r="BD130" s="52" t="str">
        <f>IF(参照!L130="","",参照!L130)</f>
        <v>イワタニ三重(株)</v>
      </c>
    </row>
    <row r="131" spans="47:56">
      <c r="AU131" s="52" t="str">
        <f>IF(参照!A131="","",参照!A131)</f>
        <v>A0045</v>
      </c>
      <c r="AV131" s="52" t="str">
        <f>IF(参照!B131="","",参照!B131)</f>
        <v>(株)Ｖ－Ｐｏｗｅｒ</v>
      </c>
      <c r="AW131" s="52">
        <f>IF(参照!C131="","",参照!C131)</f>
        <v>3.8000000000000002E-4</v>
      </c>
      <c r="AX131" s="52" t="str">
        <f>IF(参照!D131="","",参照!D131)</f>
        <v>メニューA</v>
      </c>
      <c r="AY131" s="52">
        <f>IF(参照!E131="","",参照!E131)</f>
        <v>2.72E-4</v>
      </c>
      <c r="AZ131" s="52" t="str">
        <f>IF(参照!F131="","",参照!F131)</f>
        <v>(株)Ｖ－Ｐｏｗｅｒ</v>
      </c>
      <c r="BA131" s="52" t="str">
        <f>IF(参照!G131="","",参照!G131)</f>
        <v>(株)Ｖ－Ｐｏｗｅｒ_メニューA</v>
      </c>
      <c r="BB131" s="52">
        <f t="shared" si="32"/>
        <v>0.27200000000000002</v>
      </c>
      <c r="BD131" s="52" t="str">
        <f>IF(参照!L131="","",参照!L131)</f>
        <v>(株)岩手ウッドパワー</v>
      </c>
    </row>
    <row r="132" spans="47:56">
      <c r="AU132" s="52" t="str">
        <f>IF(参照!A132="","",参照!A132)</f>
        <v/>
      </c>
      <c r="AV132" s="52" t="str">
        <f>IF(参照!B132="","",参照!B132)</f>
        <v/>
      </c>
      <c r="AW132" s="52" t="str">
        <f>IF(参照!C132="","",参照!C132)</f>
        <v/>
      </c>
      <c r="AX132" s="52" t="str">
        <f>IF(参照!D132="","",参照!D132)</f>
        <v>メニューB</v>
      </c>
      <c r="AY132" s="52">
        <f>IF(参照!E132="","",参照!E132)</f>
        <v>0</v>
      </c>
      <c r="AZ132" s="52" t="str">
        <f>IF(参照!F132="","",参照!F132)</f>
        <v>(株)Ｖ－Ｐｏｗｅｒ</v>
      </c>
      <c r="BA132" s="52" t="str">
        <f>IF(参照!G132="","",参照!G132)</f>
        <v>(株)Ｖ－Ｐｏｗｅｒ_メニューB</v>
      </c>
      <c r="BB132" s="52">
        <f t="shared" si="32"/>
        <v>0</v>
      </c>
      <c r="BD132" s="52" t="str">
        <f>IF(参照!L132="","",参照!L132)</f>
        <v>岩手電力(株)</v>
      </c>
    </row>
    <row r="133" spans="47:56">
      <c r="AU133" s="52" t="str">
        <f>IF(参照!A133="","",参照!A133)</f>
        <v/>
      </c>
      <c r="AV133" s="52" t="str">
        <f>IF(参照!B133="","",参照!B133)</f>
        <v/>
      </c>
      <c r="AW133" s="52" t="str">
        <f>IF(参照!C133="","",参照!C133)</f>
        <v/>
      </c>
      <c r="AX133" s="52" t="str">
        <f>IF(参照!D133="","",参照!D133)</f>
        <v>メニューC(残差)</v>
      </c>
      <c r="AY133" s="52">
        <f>IF(参照!E133="","",参照!E133)</f>
        <v>4.6999999999999999E-4</v>
      </c>
      <c r="AZ133" s="52" t="str">
        <f>IF(参照!F133="","",参照!F133)</f>
        <v>(株)Ｖ－Ｐｏｗｅｒ</v>
      </c>
      <c r="BA133" s="52" t="str">
        <f>IF(参照!G133="","",参照!G133)</f>
        <v>(株)Ｖ－Ｐｏｗｅｒ_メニューC(残差)</v>
      </c>
      <c r="BB133" s="52">
        <f t="shared" ref="BB133:BB196" si="33">AY133*1000</f>
        <v>0.47</v>
      </c>
      <c r="BD133" s="52" t="str">
        <f>IF(参照!L133="","",参照!L133)</f>
        <v>(株)インフォシステム</v>
      </c>
    </row>
    <row r="134" spans="47:56">
      <c r="AU134" s="52" t="str">
        <f>IF(参照!A134="","",参照!A134)</f>
        <v/>
      </c>
      <c r="AV134" s="52" t="str">
        <f>IF(参照!B134="","",参照!B134)</f>
        <v/>
      </c>
      <c r="AW134" s="52" t="str">
        <f>IF(参照!C134="","",参照!C134)</f>
        <v/>
      </c>
      <c r="AX134" s="52" t="str">
        <f>IF(参照!D134="","",参照!D134)</f>
        <v>(参考値)事業者全体</v>
      </c>
      <c r="AY134" s="52">
        <f>IF(参照!E134="","",参照!E134)</f>
        <v>4.5300000000000001E-4</v>
      </c>
      <c r="AZ134" s="52" t="str">
        <f>IF(参照!F134="","",参照!F134)</f>
        <v>(株)Ｖ－Ｐｏｗｅｒ</v>
      </c>
      <c r="BA134" s="52" t="str">
        <f>IF(参照!G134="","",参照!G134)</f>
        <v>(株)Ｖ－Ｐｏｗｅｒ_(参考値)事業者全体</v>
      </c>
      <c r="BB134" s="52">
        <f t="shared" si="33"/>
        <v>0.45300000000000001</v>
      </c>
      <c r="BD134" s="52" t="str">
        <f>IF(参照!L134="","",参照!L134)</f>
        <v>ヴィジョナリーパワー(株)</v>
      </c>
    </row>
    <row r="135" spans="47:56">
      <c r="AU135" s="52" t="str">
        <f>IF(参照!A135="","",参照!A135)</f>
        <v>A0046</v>
      </c>
      <c r="AV135" s="52" t="str">
        <f>IF(参照!B135="","",参照!B135)</f>
        <v>大和エネルギー(株)</v>
      </c>
      <c r="AW135" s="52">
        <f>IF(参照!C135="","",参照!C135)</f>
        <v>3.5599999999999998E-4</v>
      </c>
      <c r="AX135" s="52" t="str">
        <f>IF(参照!D135="","",参照!D135)</f>
        <v>メニューA</v>
      </c>
      <c r="AY135" s="52">
        <f>IF(参照!E135="","",参照!E135)</f>
        <v>0</v>
      </c>
      <c r="AZ135" s="52" t="str">
        <f>IF(参照!F135="","",参照!F135)</f>
        <v>大和エネルギー(株)</v>
      </c>
      <c r="BA135" s="52" t="str">
        <f>IF(参照!G135="","",参照!G135)</f>
        <v>大和エネルギー(株)_メニューA</v>
      </c>
      <c r="BB135" s="52">
        <f t="shared" si="33"/>
        <v>0</v>
      </c>
      <c r="BD135" s="52" t="str">
        <f>IF(参照!L135="","",参照!L135)</f>
        <v>(株)ウエスト電力</v>
      </c>
    </row>
    <row r="136" spans="47:56">
      <c r="AU136" s="52" t="str">
        <f>IF(参照!A136="","",参照!A136)</f>
        <v/>
      </c>
      <c r="AV136" s="52" t="str">
        <f>IF(参照!B136="","",参照!B136)</f>
        <v/>
      </c>
      <c r="AW136" s="52" t="str">
        <f>IF(参照!C136="","",参照!C136)</f>
        <v/>
      </c>
      <c r="AX136" s="52" t="str">
        <f>IF(参照!D136="","",参照!D136)</f>
        <v>メニューB(残差)</v>
      </c>
      <c r="AY136" s="52">
        <f>IF(参照!E136="","",参照!E136)</f>
        <v>2.9099999999999997E-4</v>
      </c>
      <c r="AZ136" s="52" t="str">
        <f>IF(参照!F136="","",参照!F136)</f>
        <v>大和エネルギー(株)</v>
      </c>
      <c r="BA136" s="52" t="str">
        <f>IF(参照!G136="","",参照!G136)</f>
        <v>大和エネルギー(株)_メニューB(残差)</v>
      </c>
      <c r="BB136" s="52">
        <f t="shared" si="33"/>
        <v>0.29099999999999998</v>
      </c>
      <c r="BD136" s="52" t="str">
        <f>IF(参照!L136="","",参照!L136)</f>
        <v>上田ガス(株)</v>
      </c>
    </row>
    <row r="137" spans="47:56">
      <c r="AU137" s="52" t="str">
        <f>IF(参照!A137="","",参照!A137)</f>
        <v/>
      </c>
      <c r="AV137" s="52" t="str">
        <f>IF(参照!B137="","",参照!B137)</f>
        <v/>
      </c>
      <c r="AW137" s="52" t="str">
        <f>IF(参照!C137="","",参照!C137)</f>
        <v/>
      </c>
      <c r="AX137" s="52" t="str">
        <f>IF(参照!D137="","",参照!D137)</f>
        <v>(参考値)事業者全体</v>
      </c>
      <c r="AY137" s="52">
        <f>IF(参照!E137="","",参照!E137)</f>
        <v>3.0199999999999997E-4</v>
      </c>
      <c r="AZ137" s="52" t="str">
        <f>IF(参照!F137="","",参照!F137)</f>
        <v>大和エネルギー(株)</v>
      </c>
      <c r="BA137" s="52" t="str">
        <f>IF(参照!G137="","",参照!G137)</f>
        <v>大和エネルギー(株)_(参考値)事業者全体</v>
      </c>
      <c r="BB137" s="52">
        <f t="shared" si="33"/>
        <v>0.30199999999999999</v>
      </c>
      <c r="BD137" s="52" t="str">
        <f>IF(参照!L137="","",参照!L137)</f>
        <v>うすきエネルギー(株)</v>
      </c>
    </row>
    <row r="138" spans="47:56">
      <c r="AU138" s="52" t="str">
        <f>IF(参照!A138="","",参照!A138)</f>
        <v>A0048</v>
      </c>
      <c r="AV138" s="52" t="str">
        <f>IF(参照!B138="","",参照!B138)</f>
        <v>大阪瓦斯(株)</v>
      </c>
      <c r="AW138" s="52">
        <f>IF(参照!C138="","",参照!C138)</f>
        <v>4.1199999999999999E-4</v>
      </c>
      <c r="AX138" s="52" t="str">
        <f>IF(参照!D138="","",参照!D138)</f>
        <v>メニューA</v>
      </c>
      <c r="AY138" s="52">
        <f>IF(参照!E138="","",参照!E138)</f>
        <v>0</v>
      </c>
      <c r="AZ138" s="52" t="str">
        <f>IF(参照!F138="","",参照!F138)</f>
        <v>大阪瓦斯(株)</v>
      </c>
      <c r="BA138" s="52" t="str">
        <f>IF(参照!G138="","",参照!G138)</f>
        <v>大阪瓦斯(株)_メニューA</v>
      </c>
      <c r="BB138" s="52">
        <f t="shared" si="33"/>
        <v>0</v>
      </c>
      <c r="BD138" s="52" t="str">
        <f>IF(参照!L138="","",参照!L138)</f>
        <v>(株)ウッドエナジー</v>
      </c>
    </row>
    <row r="139" spans="47:56">
      <c r="AU139" s="52" t="str">
        <f>IF(参照!A139="","",参照!A139)</f>
        <v/>
      </c>
      <c r="AV139" s="52" t="str">
        <f>IF(参照!B139="","",参照!B139)</f>
        <v/>
      </c>
      <c r="AW139" s="52" t="str">
        <f>IF(参照!C139="","",参照!C139)</f>
        <v/>
      </c>
      <c r="AX139" s="52" t="str">
        <f>IF(参照!D139="","",参照!D139)</f>
        <v>メニューB</v>
      </c>
      <c r="AY139" s="52">
        <f>IF(参照!E139="","",参照!E139)</f>
        <v>0</v>
      </c>
      <c r="AZ139" s="52" t="str">
        <f>IF(参照!F139="","",参照!F139)</f>
        <v>大阪瓦斯(株)</v>
      </c>
      <c r="BA139" s="52" t="str">
        <f>IF(参照!G139="","",参照!G139)</f>
        <v>大阪瓦斯(株)_メニューB</v>
      </c>
      <c r="BB139" s="52">
        <f t="shared" si="33"/>
        <v>0</v>
      </c>
      <c r="BD139" s="52" t="str">
        <f>IF(参照!L139="","",参照!L139)</f>
        <v>宇都宮ライトパワー(株)</v>
      </c>
    </row>
    <row r="140" spans="47:56">
      <c r="AU140" s="52" t="str">
        <f>IF(参照!A140="","",参照!A140)</f>
        <v/>
      </c>
      <c r="AV140" s="52" t="str">
        <f>IF(参照!B140="","",参照!B140)</f>
        <v/>
      </c>
      <c r="AW140" s="52" t="str">
        <f>IF(参照!C140="","",参照!C140)</f>
        <v/>
      </c>
      <c r="AX140" s="52" t="str">
        <f>IF(参照!D140="","",参照!D140)</f>
        <v>メニューC</v>
      </c>
      <c r="AY140" s="52">
        <f>IF(参照!E140="","",参照!E140)</f>
        <v>3.9600000000000003E-4</v>
      </c>
      <c r="AZ140" s="52" t="str">
        <f>IF(参照!F140="","",参照!F140)</f>
        <v>大阪瓦斯(株)</v>
      </c>
      <c r="BA140" s="52" t="str">
        <f>IF(参照!G140="","",参照!G140)</f>
        <v>大阪瓦斯(株)_メニューC</v>
      </c>
      <c r="BB140" s="52">
        <f t="shared" si="33"/>
        <v>0.39600000000000002</v>
      </c>
      <c r="BD140" s="52" t="str">
        <f>IF(参照!L140="","",参照!L140)</f>
        <v>うべ未来エネルギー(株)</v>
      </c>
    </row>
    <row r="141" spans="47:56">
      <c r="AU141" s="52" t="str">
        <f>IF(参照!A141="","",参照!A141)</f>
        <v/>
      </c>
      <c r="AV141" s="52" t="str">
        <f>IF(参照!B141="","",参照!B141)</f>
        <v/>
      </c>
      <c r="AW141" s="52" t="str">
        <f>IF(参照!C141="","",参照!C141)</f>
        <v/>
      </c>
      <c r="AX141" s="52" t="str">
        <f>IF(参照!D141="","",参照!D141)</f>
        <v>メニューD(残差)</v>
      </c>
      <c r="AY141" s="52">
        <f>IF(参照!E141="","",参照!E141)</f>
        <v>4.5800000000000002E-4</v>
      </c>
      <c r="AZ141" s="52" t="str">
        <f>IF(参照!F141="","",参照!F141)</f>
        <v>大阪瓦斯(株)</v>
      </c>
      <c r="BA141" s="52" t="str">
        <f>IF(参照!G141="","",参照!G141)</f>
        <v>大阪瓦斯(株)_メニューD(残差)</v>
      </c>
      <c r="BB141" s="52">
        <f t="shared" si="33"/>
        <v>0.45800000000000002</v>
      </c>
      <c r="BD141" s="52" t="str">
        <f>IF(参照!L141="","",参照!L141)</f>
        <v>エア・ウォーター(株)</v>
      </c>
    </row>
    <row r="142" spans="47:56">
      <c r="AU142" s="52" t="str">
        <f>IF(参照!A142="","",参照!A142)</f>
        <v/>
      </c>
      <c r="AV142" s="52" t="str">
        <f>IF(参照!B142="","",参照!B142)</f>
        <v/>
      </c>
      <c r="AW142" s="52" t="str">
        <f>IF(参照!C142="","",参照!C142)</f>
        <v/>
      </c>
      <c r="AX142" s="52" t="str">
        <f>IF(参照!D142="","",参照!D142)</f>
        <v>(参考値)事業者全体</v>
      </c>
      <c r="AY142" s="52">
        <f>IF(参照!E142="","",参照!E142)</f>
        <v>4.2099999999999999E-4</v>
      </c>
      <c r="AZ142" s="52" t="str">
        <f>IF(参照!F142="","",参照!F142)</f>
        <v>大阪瓦斯(株)</v>
      </c>
      <c r="BA142" s="52" t="str">
        <f>IF(参照!G142="","",参照!G142)</f>
        <v>大阪瓦斯(株)_(参考値)事業者全体</v>
      </c>
      <c r="BB142" s="52">
        <f t="shared" si="33"/>
        <v>0.42099999999999999</v>
      </c>
      <c r="BD142" s="52" t="str">
        <f>IF(参照!L142="","",参照!L142)</f>
        <v>エア・ウォーター・ライフソリューション(株)(旧：エア・ウォーター北海道(株))</v>
      </c>
    </row>
    <row r="143" spans="47:56">
      <c r="AU143" s="52" t="str">
        <f>IF(参照!A143="","",参照!A143)</f>
        <v>A0049</v>
      </c>
      <c r="AV143" s="52" t="str">
        <f>IF(参照!B143="","",参照!B143)</f>
        <v>エフビットコミュニケーションズ(株)　</v>
      </c>
      <c r="AW143" s="52">
        <f>IF(参照!C143="","",参照!C143)</f>
        <v>4.5800000000000002E-4</v>
      </c>
      <c r="AX143" s="52" t="str">
        <f>IF(参照!D143="","",参照!D143)</f>
        <v>メニューA</v>
      </c>
      <c r="AY143" s="52">
        <f>IF(参照!E143="","",参照!E143)</f>
        <v>2.4800000000000001E-4</v>
      </c>
      <c r="AZ143" s="52" t="str">
        <f>IF(参照!F143="","",参照!F143)</f>
        <v>エフビットコミュニケーションズ(株)　</v>
      </c>
      <c r="BA143" s="52" t="str">
        <f>IF(参照!G143="","",参照!G143)</f>
        <v>エフビットコミュニケーションズ(株)　_メニューA</v>
      </c>
      <c r="BB143" s="52">
        <f t="shared" si="33"/>
        <v>0.248</v>
      </c>
      <c r="BD143" s="52" t="str">
        <f>IF(参照!L143="","",参照!L143)</f>
        <v>(株)エイチティーピー</v>
      </c>
    </row>
    <row r="144" spans="47:56">
      <c r="AU144" s="52" t="str">
        <f>IF(参照!A144="","",参照!A144)</f>
        <v/>
      </c>
      <c r="AV144" s="52" t="str">
        <f>IF(参照!B144="","",参照!B144)</f>
        <v/>
      </c>
      <c r="AW144" s="52" t="str">
        <f>IF(参照!C144="","",参照!C144)</f>
        <v/>
      </c>
      <c r="AX144" s="52" t="str">
        <f>IF(参照!D144="","",参照!D144)</f>
        <v>メニューB</v>
      </c>
      <c r="AY144" s="52">
        <f>IF(参照!E144="","",参照!E144)</f>
        <v>0</v>
      </c>
      <c r="AZ144" s="52" t="str">
        <f>IF(参照!F144="","",参照!F144)</f>
        <v>エフビットコミュニケーションズ(株)　</v>
      </c>
      <c r="BA144" s="52" t="str">
        <f>IF(参照!G144="","",参照!G144)</f>
        <v>エフビットコミュニケーションズ(株)　_メニューB</v>
      </c>
      <c r="BB144" s="52">
        <f t="shared" si="33"/>
        <v>0</v>
      </c>
      <c r="BD144" s="52" t="str">
        <f>IF(参照!L144="","",参照!L144)</f>
        <v>(株)エーコープサービス</v>
      </c>
    </row>
    <row r="145" spans="47:56">
      <c r="AU145" s="52" t="str">
        <f>IF(参照!A145="","",参照!A145)</f>
        <v/>
      </c>
      <c r="AV145" s="52" t="str">
        <f>IF(参照!B145="","",参照!B145)</f>
        <v/>
      </c>
      <c r="AW145" s="52" t="str">
        <f>IF(参照!C145="","",参照!C145)</f>
        <v/>
      </c>
      <c r="AX145" s="52" t="str">
        <f>IF(参照!D145="","",参照!D145)</f>
        <v>メニューC(残差)</v>
      </c>
      <c r="AY145" s="52">
        <f>IF(参照!E145="","",参照!E145)</f>
        <v>5.2800000000000004E-4</v>
      </c>
      <c r="AZ145" s="52" t="str">
        <f>IF(参照!F145="","",参照!F145)</f>
        <v>エフビットコミュニケーションズ(株)　</v>
      </c>
      <c r="BA145" s="52" t="str">
        <f>IF(参照!G145="","",参照!G145)</f>
        <v>エフビットコミュニケーションズ(株)　_メニューC(残差)</v>
      </c>
      <c r="BB145" s="52">
        <f t="shared" si="33"/>
        <v>0.52800000000000002</v>
      </c>
      <c r="BD145" s="52" t="str">
        <f>IF(参照!L145="","",参照!L145)</f>
        <v>(株)エージーピー　</v>
      </c>
    </row>
    <row r="146" spans="47:56">
      <c r="AU146" s="52" t="str">
        <f>IF(参照!A146="","",参照!A146)</f>
        <v/>
      </c>
      <c r="AV146" s="52" t="str">
        <f>IF(参照!B146="","",参照!B146)</f>
        <v/>
      </c>
      <c r="AW146" s="52" t="str">
        <f>IF(参照!C146="","",参照!C146)</f>
        <v/>
      </c>
      <c r="AX146" s="52" t="str">
        <f>IF(参照!D146="","",参照!D146)</f>
        <v>(参考値)事業者全体</v>
      </c>
      <c r="AY146" s="52">
        <f>IF(参照!E146="","",参照!E146)</f>
        <v>4.7699999999999999E-4</v>
      </c>
      <c r="AZ146" s="52" t="str">
        <f>IF(参照!F146="","",参照!F146)</f>
        <v>エフビットコミュニケーションズ(株)　</v>
      </c>
      <c r="BA146" s="52" t="str">
        <f>IF(参照!G146="","",参照!G146)</f>
        <v>エフビットコミュニケーションズ(株)　_(参考値)事業者全体</v>
      </c>
      <c r="BB146" s="52">
        <f t="shared" si="33"/>
        <v>0.47699999999999998</v>
      </c>
      <c r="BD146" s="52" t="str">
        <f>IF(参照!L146="","",参照!L146)</f>
        <v>(株)エコア</v>
      </c>
    </row>
    <row r="147" spans="47:56">
      <c r="AU147" s="52" t="str">
        <f>IF(参照!A147="","",参照!A147)</f>
        <v>A0050</v>
      </c>
      <c r="AV147" s="52" t="str">
        <f>IF(参照!B147="","",参照!B147)</f>
        <v>ＥＮＥＯＳ(株)</v>
      </c>
      <c r="AW147" s="52">
        <f>IF(参照!C147="","",参照!C147)</f>
        <v>4.06E-4</v>
      </c>
      <c r="AX147" s="52" t="str">
        <f>IF(参照!D147="","",参照!D147)</f>
        <v>メニューA</v>
      </c>
      <c r="AY147" s="52">
        <f>IF(参照!E147="","",参照!E147)</f>
        <v>0</v>
      </c>
      <c r="AZ147" s="52" t="str">
        <f>IF(参照!F147="","",参照!F147)</f>
        <v>ＥＮＥＯＳ(株)</v>
      </c>
      <c r="BA147" s="52" t="str">
        <f>IF(参照!G147="","",参照!G147)</f>
        <v>ＥＮＥＯＳ(株)_メニューA</v>
      </c>
      <c r="BB147" s="52">
        <f t="shared" si="33"/>
        <v>0</v>
      </c>
      <c r="BD147" s="52" t="str">
        <f>IF(参照!L147="","",参照!L147)</f>
        <v>(株)エコスタイル</v>
      </c>
    </row>
    <row r="148" spans="47:56">
      <c r="AU148" s="52" t="str">
        <f>IF(参照!A148="","",参照!A148)</f>
        <v/>
      </c>
      <c r="AV148" s="52" t="str">
        <f>IF(参照!B148="","",参照!B148)</f>
        <v/>
      </c>
      <c r="AW148" s="52" t="str">
        <f>IF(参照!C148="","",参照!C148)</f>
        <v/>
      </c>
      <c r="AX148" s="52" t="str">
        <f>IF(参照!D148="","",参照!D148)</f>
        <v>メニューB</v>
      </c>
      <c r="AY148" s="52">
        <f>IF(参照!E148="","",参照!E148)</f>
        <v>0</v>
      </c>
      <c r="AZ148" s="52" t="str">
        <f>IF(参照!F148="","",参照!F148)</f>
        <v>ＥＮＥＯＳ(株)</v>
      </c>
      <c r="BA148" s="52" t="str">
        <f>IF(参照!G148="","",参照!G148)</f>
        <v>ＥＮＥＯＳ(株)_メニューB</v>
      </c>
      <c r="BB148" s="52">
        <f t="shared" si="33"/>
        <v>0</v>
      </c>
      <c r="BD148" s="52" t="str">
        <f>IF(参照!L148="","",参照!L148)</f>
        <v>(株)エコログ</v>
      </c>
    </row>
    <row r="149" spans="47:56">
      <c r="AU149" s="52" t="str">
        <f>IF(参照!A149="","",参照!A149)</f>
        <v/>
      </c>
      <c r="AV149" s="52" t="str">
        <f>IF(参照!B149="","",参照!B149)</f>
        <v/>
      </c>
      <c r="AW149" s="52" t="str">
        <f>IF(参照!C149="","",参照!C149)</f>
        <v/>
      </c>
      <c r="AX149" s="52" t="str">
        <f>IF(参照!D149="","",参照!D149)</f>
        <v>メニューC</v>
      </c>
      <c r="AY149" s="52">
        <f>IF(参照!E149="","",参照!E149)</f>
        <v>0</v>
      </c>
      <c r="AZ149" s="52" t="str">
        <f>IF(参照!F149="","",参照!F149)</f>
        <v>ＥＮＥＯＳ(株)</v>
      </c>
      <c r="BA149" s="52" t="str">
        <f>IF(参照!G149="","",参照!G149)</f>
        <v>ＥＮＥＯＳ(株)_メニューC</v>
      </c>
      <c r="BB149" s="52">
        <f t="shared" si="33"/>
        <v>0</v>
      </c>
      <c r="BD149" s="52" t="str">
        <f>IF(参照!L149="","",参照!L149)</f>
        <v>(株)エスエナジー</v>
      </c>
    </row>
    <row r="150" spans="47:56">
      <c r="AU150" s="52" t="str">
        <f>IF(参照!A150="","",参照!A150)</f>
        <v/>
      </c>
      <c r="AV150" s="52" t="str">
        <f>IF(参照!B150="","",参照!B150)</f>
        <v/>
      </c>
      <c r="AW150" s="52" t="str">
        <f>IF(参照!C150="","",参照!C150)</f>
        <v/>
      </c>
      <c r="AX150" s="52" t="str">
        <f>IF(参照!D150="","",参照!D150)</f>
        <v>メニューD(残差)</v>
      </c>
      <c r="AY150" s="52">
        <f>IF(参照!E150="","",参照!E150)</f>
        <v>4.5199999999999998E-4</v>
      </c>
      <c r="AZ150" s="52" t="str">
        <f>IF(参照!F150="","",参照!F150)</f>
        <v>ＥＮＥＯＳ(株)</v>
      </c>
      <c r="BA150" s="52" t="str">
        <f>IF(参照!G150="","",参照!G150)</f>
        <v>ＥＮＥＯＳ(株)_メニューD(残差)</v>
      </c>
      <c r="BB150" s="52">
        <f t="shared" si="33"/>
        <v>0.45199999999999996</v>
      </c>
      <c r="BD150" s="52" t="str">
        <f>IF(参照!L150="","",参照!L150)</f>
        <v>(株)エスケーエナジー</v>
      </c>
    </row>
    <row r="151" spans="47:56">
      <c r="AU151" s="52" t="str">
        <f>IF(参照!A151="","",参照!A151)</f>
        <v/>
      </c>
      <c r="AV151" s="52" t="str">
        <f>IF(参照!B151="","",参照!B151)</f>
        <v/>
      </c>
      <c r="AW151" s="52" t="str">
        <f>IF(参照!C151="","",参照!C151)</f>
        <v/>
      </c>
      <c r="AX151" s="52" t="str">
        <f>IF(参照!D151="","",参照!D151)</f>
        <v>(参考値)事業者全体</v>
      </c>
      <c r="AY151" s="52">
        <f>IF(参照!E151="","",参照!E151)</f>
        <v>4.7699999999999999E-4</v>
      </c>
      <c r="AZ151" s="52" t="str">
        <f>IF(参照!F151="","",参照!F151)</f>
        <v>ＥＮＥＯＳ(株)</v>
      </c>
      <c r="BA151" s="52" t="str">
        <f>IF(参照!G151="","",参照!G151)</f>
        <v>ＥＮＥＯＳ(株)_(参考値)事業者全体</v>
      </c>
      <c r="BB151" s="52">
        <f t="shared" si="33"/>
        <v>0.47699999999999998</v>
      </c>
      <c r="BD151" s="52" t="str">
        <f>IF(参照!L151="","",参照!L151)</f>
        <v>越後天然ガス(株)</v>
      </c>
    </row>
    <row r="152" spans="47:56">
      <c r="AU152" s="52" t="str">
        <f>IF(参照!A152="","",参照!A152)</f>
        <v>A0051</v>
      </c>
      <c r="AV152" s="52" t="str">
        <f>IF(参照!B152="","",参照!B152)</f>
        <v>真庭バイオエネルギー(株)</v>
      </c>
      <c r="AW152" s="52">
        <f>IF(参照!C152="","",参照!C152)</f>
        <v>5.0000000000000002E-5</v>
      </c>
      <c r="AX152" s="52" t="str">
        <f>IF(参照!D152="","",参照!D152)</f>
        <v/>
      </c>
      <c r="AY152" s="52">
        <f>IF(参照!E152="","",参照!E152)</f>
        <v>4.6200000000000001E-4</v>
      </c>
      <c r="AZ152" s="52" t="str">
        <f>IF(参照!F152="","",参照!F152)</f>
        <v>真庭バイオエネルギー(株)</v>
      </c>
      <c r="BA152" s="52" t="str">
        <f>IF(参照!G152="","",参照!G152)</f>
        <v>真庭バイオエネルギー(株)_</v>
      </c>
      <c r="BB152" s="52">
        <f t="shared" si="33"/>
        <v>0.46200000000000002</v>
      </c>
      <c r="BD152" s="52" t="str">
        <f>IF(参照!L152="","",参照!L152)</f>
        <v>エッセンシャルエナジー(株)</v>
      </c>
    </row>
    <row r="153" spans="47:56">
      <c r="AU153" s="52" t="str">
        <f>IF(参照!A153="","",参照!A153)</f>
        <v>A0052</v>
      </c>
      <c r="AV153" s="52" t="str">
        <f>IF(参照!B153="","",参照!B153)</f>
        <v>三井物産(株)</v>
      </c>
      <c r="AW153" s="52" t="str">
        <f>IF(参照!C153="","",参照!C153)</f>
        <v>0.000453※</v>
      </c>
      <c r="AX153" s="52" t="str">
        <f>IF(参照!D153="","",参照!D153)</f>
        <v>メニューA</v>
      </c>
      <c r="AY153" s="52">
        <f>IF(参照!E153="","",参照!E153)</f>
        <v>0</v>
      </c>
      <c r="AZ153" s="52" t="str">
        <f>IF(参照!F153="","",参照!F153)</f>
        <v>三井物産(株)</v>
      </c>
      <c r="BA153" s="52" t="str">
        <f>IF(参照!G153="","",参照!G153)</f>
        <v>三井物産(株)_メニューA</v>
      </c>
      <c r="BB153" s="52">
        <f t="shared" si="33"/>
        <v>0</v>
      </c>
      <c r="BD153" s="52" t="str">
        <f>IF(参照!L153="","",参照!L153)</f>
        <v>(株)エナネス</v>
      </c>
    </row>
    <row r="154" spans="47:56">
      <c r="AU154" s="52" t="str">
        <f>IF(参照!A154="","",参照!A154)</f>
        <v/>
      </c>
      <c r="AV154" s="52" t="str">
        <f>IF(参照!B154="","",参照!B154)</f>
        <v/>
      </c>
      <c r="AW154" s="52" t="str">
        <f>IF(参照!C154="","",参照!C154)</f>
        <v/>
      </c>
      <c r="AX154" s="52" t="str">
        <f>IF(参照!D154="","",参照!D154)</f>
        <v>メニューB</v>
      </c>
      <c r="AY154" s="52">
        <f>IF(参照!E154="","",参照!E154)</f>
        <v>2.7300000000000002E-4</v>
      </c>
      <c r="AZ154" s="52" t="str">
        <f>IF(参照!F154="","",参照!F154)</f>
        <v>三井物産(株)</v>
      </c>
      <c r="BA154" s="52" t="str">
        <f>IF(参照!G154="","",参照!G154)</f>
        <v>三井物産(株)_メニューB</v>
      </c>
      <c r="BB154" s="52">
        <f t="shared" si="33"/>
        <v>0.27300000000000002</v>
      </c>
      <c r="BD154" s="52" t="str">
        <f>IF(参照!L154="","",参照!L154)</f>
        <v>(株)エナリス・パワー・マーケティング</v>
      </c>
    </row>
    <row r="155" spans="47:56">
      <c r="AU155" s="52" t="str">
        <f>IF(参照!A155="","",参照!A155)</f>
        <v/>
      </c>
      <c r="AV155" s="52" t="str">
        <f>IF(参照!B155="","",参照!B155)</f>
        <v/>
      </c>
      <c r="AW155" s="52" t="str">
        <f>IF(参照!C155="","",参照!C155)</f>
        <v/>
      </c>
      <c r="AX155" s="52" t="str">
        <f>IF(参照!D155="","",参照!D155)</f>
        <v>メニューC(残差)</v>
      </c>
      <c r="AY155" s="52">
        <f>IF(参照!E155="","",参照!E155)</f>
        <v>6.7599999999999995E-4</v>
      </c>
      <c r="AZ155" s="52" t="str">
        <f>IF(参照!F155="","",参照!F155)</f>
        <v>三井物産(株)</v>
      </c>
      <c r="BA155" s="52" t="str">
        <f>IF(参照!G155="","",参照!G155)</f>
        <v>三井物産(株)_メニューC(残差)</v>
      </c>
      <c r="BB155" s="52">
        <f t="shared" si="33"/>
        <v>0.67599999999999993</v>
      </c>
      <c r="BD155" s="52" t="str">
        <f>IF(参照!L155="","",参照!L155)</f>
        <v>(株)エネアーク関西</v>
      </c>
    </row>
    <row r="156" spans="47:56">
      <c r="AU156" s="52" t="str">
        <f>IF(参照!A156="","",参照!A156)</f>
        <v/>
      </c>
      <c r="AV156" s="52" t="str">
        <f>IF(参照!B156="","",参照!B156)</f>
        <v/>
      </c>
      <c r="AW156" s="52" t="str">
        <f>IF(参照!C156="","",参照!C156)</f>
        <v/>
      </c>
      <c r="AX156" s="52" t="str">
        <f>IF(参照!D156="","",参照!D156)</f>
        <v>(参考値)事業者全体</v>
      </c>
      <c r="AY156" s="52">
        <f>IF(参照!E156="","",参照!E156)</f>
        <v>9.0200000000000002E-4</v>
      </c>
      <c r="AZ156" s="52" t="str">
        <f>IF(参照!F156="","",参照!F156)</f>
        <v>三井物産(株)</v>
      </c>
      <c r="BA156" s="52" t="str">
        <f>IF(参照!G156="","",参照!G156)</f>
        <v>三井物産(株)_(参考値)事業者全体</v>
      </c>
      <c r="BB156" s="52">
        <f t="shared" si="33"/>
        <v>0.90200000000000002</v>
      </c>
      <c r="BD156" s="52" t="str">
        <f>IF(参照!L156="","",参照!L156)</f>
        <v>(株)エネアーク関東</v>
      </c>
    </row>
    <row r="157" spans="47:56">
      <c r="AU157" s="52" t="str">
        <f>IF(参照!A157="","",参照!A157)</f>
        <v>A0053</v>
      </c>
      <c r="AV157" s="52" t="str">
        <f>IF(参照!B157="","",参照!B157)</f>
        <v>オリックス(株)</v>
      </c>
      <c r="AW157" s="52">
        <f>IF(参照!C157="","",参照!C157)</f>
        <v>5.22E-4</v>
      </c>
      <c r="AX157" s="52" t="str">
        <f>IF(参照!D157="","",参照!D157)</f>
        <v>メニューA</v>
      </c>
      <c r="AY157" s="52">
        <f>IF(参照!E157="","",参照!E157)</f>
        <v>3.9899999999999999E-4</v>
      </c>
      <c r="AZ157" s="52" t="str">
        <f>IF(参照!F157="","",参照!F157)</f>
        <v>オリックス(株)</v>
      </c>
      <c r="BA157" s="52" t="str">
        <f>IF(参照!G157="","",参照!G157)</f>
        <v>オリックス(株)_メニューA</v>
      </c>
      <c r="BB157" s="52">
        <f t="shared" si="33"/>
        <v>0.39900000000000002</v>
      </c>
      <c r="BD157" s="52" t="str">
        <f>IF(参照!L157="","",参照!L157)</f>
        <v>(株)エネウィル(旧：ＪＡＧ国際エナジー(株))</v>
      </c>
    </row>
    <row r="158" spans="47:56">
      <c r="AU158" s="52" t="str">
        <f>IF(参照!A158="","",参照!A158)</f>
        <v/>
      </c>
      <c r="AV158" s="52" t="str">
        <f>IF(参照!B158="","",参照!B158)</f>
        <v/>
      </c>
      <c r="AW158" s="52" t="str">
        <f>IF(参照!C158="","",参照!C158)</f>
        <v/>
      </c>
      <c r="AX158" s="52" t="str">
        <f>IF(参照!D158="","",参照!D158)</f>
        <v>メニューB</v>
      </c>
      <c r="AY158" s="52">
        <f>IF(参照!E158="","",参照!E158)</f>
        <v>2.99E-4</v>
      </c>
      <c r="AZ158" s="52" t="str">
        <f>IF(参照!F158="","",参照!F158)</f>
        <v>オリックス(株)</v>
      </c>
      <c r="BA158" s="52" t="str">
        <f>IF(参照!G158="","",参照!G158)</f>
        <v>オリックス(株)_メニューB</v>
      </c>
      <c r="BB158" s="52">
        <f t="shared" si="33"/>
        <v>0.29899999999999999</v>
      </c>
      <c r="BD158" s="52" t="str">
        <f>IF(参照!L158="","",参照!L158)</f>
        <v>(株)エネクスライフサービス</v>
      </c>
    </row>
    <row r="159" spans="47:56">
      <c r="AU159" s="52" t="str">
        <f>IF(参照!A159="","",参照!A159)</f>
        <v/>
      </c>
      <c r="AV159" s="52" t="str">
        <f>IF(参照!B159="","",参照!B159)</f>
        <v/>
      </c>
      <c r="AW159" s="52" t="str">
        <f>IF(参照!C159="","",参照!C159)</f>
        <v/>
      </c>
      <c r="AX159" s="52" t="str">
        <f>IF(参照!D159="","",参照!D159)</f>
        <v>メニューC</v>
      </c>
      <c r="AY159" s="52">
        <f>IF(参照!E159="","",参照!E159)</f>
        <v>1.9900000000000001E-4</v>
      </c>
      <c r="AZ159" s="52" t="str">
        <f>IF(参照!F159="","",参照!F159)</f>
        <v>オリックス(株)</v>
      </c>
      <c r="BA159" s="52" t="str">
        <f>IF(参照!G159="","",参照!G159)</f>
        <v>オリックス(株)_メニューC</v>
      </c>
      <c r="BB159" s="52">
        <f t="shared" si="33"/>
        <v>0.19900000000000001</v>
      </c>
      <c r="BD159" s="52" t="str">
        <f>IF(参照!L159="","",参照!L159)</f>
        <v>(株)エネクル(旧：堀川産業(株))</v>
      </c>
    </row>
    <row r="160" spans="47:56">
      <c r="AU160" s="52" t="str">
        <f>IF(参照!A160="","",参照!A160)</f>
        <v/>
      </c>
      <c r="AV160" s="52" t="str">
        <f>IF(参照!B160="","",参照!B160)</f>
        <v/>
      </c>
      <c r="AW160" s="52" t="str">
        <f>IF(参照!C160="","",参照!C160)</f>
        <v/>
      </c>
      <c r="AX160" s="52" t="str">
        <f>IF(参照!D160="","",参照!D160)</f>
        <v>メニューD</v>
      </c>
      <c r="AY160" s="52">
        <f>IF(参照!E160="","",参照!E160)</f>
        <v>0</v>
      </c>
      <c r="AZ160" s="52" t="str">
        <f>IF(参照!F160="","",参照!F160)</f>
        <v>オリックス(株)</v>
      </c>
      <c r="BA160" s="52" t="str">
        <f>IF(参照!G160="","",参照!G160)</f>
        <v>オリックス(株)_メニューD</v>
      </c>
      <c r="BB160" s="52">
        <f t="shared" si="33"/>
        <v>0</v>
      </c>
      <c r="BD160" s="52" t="str">
        <f>IF(参照!L160="","",参照!L160)</f>
        <v>エネサーブ(株)</v>
      </c>
    </row>
    <row r="161" spans="47:56">
      <c r="AU161" s="52" t="str">
        <f>IF(参照!A161="","",参照!A161)</f>
        <v/>
      </c>
      <c r="AV161" s="52" t="str">
        <f>IF(参照!B161="","",参照!B161)</f>
        <v/>
      </c>
      <c r="AW161" s="52" t="str">
        <f>IF(参照!C161="","",参照!C161)</f>
        <v/>
      </c>
      <c r="AX161" s="52" t="str">
        <f>IF(参照!D161="","",参照!D161)</f>
        <v>メニューE</v>
      </c>
      <c r="AY161" s="52">
        <f>IF(参照!E161="","",参照!E161)</f>
        <v>4.4999999999999999E-4</v>
      </c>
      <c r="AZ161" s="52" t="str">
        <f>IF(参照!F161="","",参照!F161)</f>
        <v>オリックス(株)</v>
      </c>
      <c r="BA161" s="52" t="str">
        <f>IF(参照!G161="","",参照!G161)</f>
        <v>オリックス(株)_メニューE</v>
      </c>
      <c r="BB161" s="52">
        <f t="shared" si="33"/>
        <v>0.45</v>
      </c>
      <c r="BD161" s="52" t="str">
        <f>IF(参照!L161="","",参照!L161)</f>
        <v>(株)エネサンス関東</v>
      </c>
    </row>
    <row r="162" spans="47:56">
      <c r="AU162" s="52" t="str">
        <f>IF(参照!A162="","",参照!A162)</f>
        <v/>
      </c>
      <c r="AV162" s="52" t="str">
        <f>IF(参照!B162="","",参照!B162)</f>
        <v/>
      </c>
      <c r="AW162" s="52" t="str">
        <f>IF(参照!C162="","",参照!C162)</f>
        <v/>
      </c>
      <c r="AX162" s="52" t="str">
        <f>IF(参照!D162="","",参照!D162)</f>
        <v>メニューF</v>
      </c>
      <c r="AY162" s="52">
        <f>IF(参照!E162="","",参照!E162)</f>
        <v>3.1500000000000001E-4</v>
      </c>
      <c r="AZ162" s="52" t="str">
        <f>IF(参照!F162="","",参照!F162)</f>
        <v>オリックス(株)</v>
      </c>
      <c r="BA162" s="52" t="str">
        <f>IF(参照!G162="","",参照!G162)</f>
        <v>オリックス(株)_メニューF</v>
      </c>
      <c r="BB162" s="52">
        <f t="shared" si="33"/>
        <v>0.315</v>
      </c>
      <c r="BD162" s="52" t="str">
        <f>IF(参照!L162="","",参照!L162)</f>
        <v>エネックス(株)</v>
      </c>
    </row>
    <row r="163" spans="47:56">
      <c r="AU163" s="52" t="str">
        <f>IF(参照!A163="","",参照!A163)</f>
        <v/>
      </c>
      <c r="AV163" s="52" t="str">
        <f>IF(参照!B163="","",参照!B163)</f>
        <v/>
      </c>
      <c r="AW163" s="52" t="str">
        <f>IF(参照!C163="","",参照!C163)</f>
        <v/>
      </c>
      <c r="AX163" s="52" t="str">
        <f>IF(参照!D163="","",参照!D163)</f>
        <v>メニューG</v>
      </c>
      <c r="AY163" s="52">
        <f>IF(参照!E163="","",参照!E163)</f>
        <v>2.3499999999999999E-4</v>
      </c>
      <c r="AZ163" s="52" t="str">
        <f>IF(参照!F163="","",参照!F163)</f>
        <v>オリックス(株)</v>
      </c>
      <c r="BA163" s="52" t="str">
        <f>IF(参照!G163="","",参照!G163)</f>
        <v>オリックス(株)_メニューG</v>
      </c>
      <c r="BB163" s="52">
        <f t="shared" si="33"/>
        <v>0.23499999999999999</v>
      </c>
      <c r="BD163" s="52" t="str">
        <f>IF(参照!L163="","",参照!L163)</f>
        <v>(株)エネット</v>
      </c>
    </row>
    <row r="164" spans="47:56">
      <c r="AU164" s="52" t="str">
        <f>IF(参照!A164="","",参照!A164)</f>
        <v/>
      </c>
      <c r="AV164" s="52" t="str">
        <f>IF(参照!B164="","",参照!B164)</f>
        <v/>
      </c>
      <c r="AW164" s="52" t="str">
        <f>IF(参照!C164="","",参照!C164)</f>
        <v/>
      </c>
      <c r="AX164" s="52" t="str">
        <f>IF(参照!D164="","",参照!D164)</f>
        <v>メニューH(残差)</v>
      </c>
      <c r="AY164" s="52">
        <f>IF(参照!E164="","",参照!E164)</f>
        <v>7.3399999999999995E-4</v>
      </c>
      <c r="AZ164" s="52" t="str">
        <f>IF(参照!F164="","",参照!F164)</f>
        <v>オリックス(株)</v>
      </c>
      <c r="BA164" s="52" t="str">
        <f>IF(参照!G164="","",参照!G164)</f>
        <v>オリックス(株)_メニューH(残差)</v>
      </c>
      <c r="BB164" s="52">
        <f t="shared" si="33"/>
        <v>0.73399999999999999</v>
      </c>
      <c r="BD164" s="52" t="str">
        <f>IF(参照!L164="","",参照!L164)</f>
        <v>エネトレード(株)</v>
      </c>
    </row>
    <row r="165" spans="47:56">
      <c r="AU165" s="52" t="str">
        <f>IF(参照!A165="","",参照!A165)</f>
        <v/>
      </c>
      <c r="AV165" s="52" t="str">
        <f>IF(参照!B165="","",参照!B165)</f>
        <v/>
      </c>
      <c r="AW165" s="52" t="str">
        <f>IF(参照!C165="","",参照!C165)</f>
        <v/>
      </c>
      <c r="AX165" s="52" t="str">
        <f>IF(参照!D165="","",参照!D165)</f>
        <v>(参考値)事業者全体</v>
      </c>
      <c r="AY165" s="52">
        <f>IF(参照!E165="","",参照!E165)</f>
        <v>5.2700000000000002E-4</v>
      </c>
      <c r="AZ165" s="52" t="str">
        <f>IF(参照!F165="","",参照!F165)</f>
        <v>オリックス(株)</v>
      </c>
      <c r="BA165" s="52" t="str">
        <f>IF(参照!G165="","",参照!G165)</f>
        <v>オリックス(株)_(参考値)事業者全体</v>
      </c>
      <c r="BB165" s="52">
        <f t="shared" si="33"/>
        <v>0.52700000000000002</v>
      </c>
      <c r="BD165" s="52" t="str">
        <f>IF(参照!L165="","",参照!L165)</f>
        <v>(株)エネ・ビジョン</v>
      </c>
    </row>
    <row r="166" spans="47:56">
      <c r="AU166" s="52" t="str">
        <f>IF(参照!A166="","",参照!A166)</f>
        <v>A0054</v>
      </c>
      <c r="AV166" s="52" t="str">
        <f>IF(参照!B166="","",参照!B166)</f>
        <v>(株)エネサンス関東</v>
      </c>
      <c r="AW166" s="52">
        <f>IF(参照!C166="","",参照!C166)</f>
        <v>5.1900000000000004E-4</v>
      </c>
      <c r="AX166" s="52" t="str">
        <f>IF(参照!D166="","",参照!D166)</f>
        <v/>
      </c>
      <c r="AY166" s="52">
        <f>IF(参照!E166="","",参照!E166)</f>
        <v>4.6299999999999998E-4</v>
      </c>
      <c r="AZ166" s="52" t="str">
        <f>IF(参照!F166="","",参照!F166)</f>
        <v>(株)エネサンス関東</v>
      </c>
      <c r="BA166" s="52" t="str">
        <f>IF(参照!G166="","",参照!G166)</f>
        <v>(株)エネサンス関東_</v>
      </c>
      <c r="BB166" s="52">
        <f t="shared" si="33"/>
        <v>0.46299999999999997</v>
      </c>
      <c r="BD166" s="52" t="str">
        <f>IF(参照!L166="","",参照!L166)</f>
        <v>(株)エネファント</v>
      </c>
    </row>
    <row r="167" spans="47:56">
      <c r="AU167" s="52" t="str">
        <f>IF(参照!A167="","",参照!A167)</f>
        <v>A0055</v>
      </c>
      <c r="AV167" s="52" t="str">
        <f>IF(参照!B167="","",参照!B167)</f>
        <v>(株)ＵＰＤＡＴＥＲ</v>
      </c>
      <c r="AW167" s="52">
        <f>IF(参照!C167="","",参照!C167)</f>
        <v>1.0399999999999999E-4</v>
      </c>
      <c r="AX167" s="52" t="str">
        <f>IF(参照!D167="","",参照!D167)</f>
        <v>メニューA</v>
      </c>
      <c r="AY167" s="52">
        <f>IF(参照!E167="","",参照!E167)</f>
        <v>0</v>
      </c>
      <c r="AZ167" s="52" t="str">
        <f>IF(参照!F167="","",参照!F167)</f>
        <v>(株)ＵＰＤＡＴＥＲ</v>
      </c>
      <c r="BA167" s="52" t="str">
        <f>IF(参照!G167="","",参照!G167)</f>
        <v>(株)ＵＰＤＡＴＥＲ_メニューA</v>
      </c>
      <c r="BB167" s="52">
        <f t="shared" si="33"/>
        <v>0</v>
      </c>
      <c r="BD167" s="52" t="str">
        <f>IF(参照!L167="","",参照!L167)</f>
        <v>エネラボ(株)</v>
      </c>
    </row>
    <row r="168" spans="47:56">
      <c r="AU168" s="52" t="str">
        <f>IF(参照!A168="","",参照!A168)</f>
        <v/>
      </c>
      <c r="AV168" s="52" t="str">
        <f>IF(参照!B168="","",参照!B168)</f>
        <v/>
      </c>
      <c r="AW168" s="52" t="str">
        <f>IF(参照!C168="","",参照!C168)</f>
        <v/>
      </c>
      <c r="AX168" s="52" t="str">
        <f>IF(参照!D168="","",参照!D168)</f>
        <v>メニューB</v>
      </c>
      <c r="AY168" s="52">
        <f>IF(参照!E168="","",参照!E168)</f>
        <v>1.9900000000000001E-4</v>
      </c>
      <c r="AZ168" s="52" t="str">
        <f>IF(参照!F168="","",参照!F168)</f>
        <v>(株)ＵＰＤＡＴＥＲ</v>
      </c>
      <c r="BA168" s="52" t="str">
        <f>IF(参照!G168="","",参照!G168)</f>
        <v>(株)ＵＰＤＡＴＥＲ_メニューB</v>
      </c>
      <c r="BB168" s="52">
        <f t="shared" si="33"/>
        <v>0.19900000000000001</v>
      </c>
      <c r="BD168" s="52" t="str">
        <f>IF(参照!L168="","",参照!L168)</f>
        <v>(株)エネルギア・ソリューション・アンド・サービス</v>
      </c>
    </row>
    <row r="169" spans="47:56">
      <c r="AU169" s="52" t="str">
        <f>IF(参照!A169="","",参照!A169)</f>
        <v/>
      </c>
      <c r="AV169" s="52" t="str">
        <f>IF(参照!B169="","",参照!B169)</f>
        <v/>
      </c>
      <c r="AW169" s="52" t="str">
        <f>IF(参照!C169="","",参照!C169)</f>
        <v/>
      </c>
      <c r="AX169" s="52" t="str">
        <f>IF(参照!D169="","",参照!D169)</f>
        <v>メニューC(残差)</v>
      </c>
      <c r="AY169" s="52">
        <f>IF(参照!E169="","",参照!E169)</f>
        <v>3.6499999999999998E-4</v>
      </c>
      <c r="AZ169" s="52" t="str">
        <f>IF(参照!F169="","",参照!F169)</f>
        <v>(株)ＵＰＤＡＴＥＲ</v>
      </c>
      <c r="BA169" s="52" t="str">
        <f>IF(参照!G169="","",参照!G169)</f>
        <v>(株)ＵＰＤＡＴＥＲ_メニューC(残差)</v>
      </c>
      <c r="BB169" s="52">
        <f t="shared" si="33"/>
        <v>0.36499999999999999</v>
      </c>
      <c r="BD169" s="52" t="str">
        <f>IF(参照!L169="","",参照!L169)</f>
        <v>エネルギーパワー(株)</v>
      </c>
    </row>
    <row r="170" spans="47:56">
      <c r="AU170" s="52" t="str">
        <f>IF(参照!A170="","",参照!A170)</f>
        <v/>
      </c>
      <c r="AV170" s="52" t="str">
        <f>IF(参照!B170="","",参照!B170)</f>
        <v/>
      </c>
      <c r="AW170" s="52" t="str">
        <f>IF(参照!C170="","",参照!C170)</f>
        <v/>
      </c>
      <c r="AX170" s="52" t="str">
        <f>IF(参照!D170="","",参照!D170)</f>
        <v>(参考値)事業者全体</v>
      </c>
      <c r="AY170" s="52">
        <f>IF(参照!E170="","",参照!E170)</f>
        <v>2.8200000000000002E-4</v>
      </c>
      <c r="AZ170" s="52" t="str">
        <f>IF(参照!F170="","",参照!F170)</f>
        <v>(株)ＵＰＤＡＴＥＲ</v>
      </c>
      <c r="BA170" s="52" t="str">
        <f>IF(参照!G170="","",参照!G170)</f>
        <v>(株)ＵＰＤＡＴＥＲ_(参考値)事業者全体</v>
      </c>
      <c r="BB170" s="52">
        <f t="shared" si="33"/>
        <v>0.28200000000000003</v>
      </c>
      <c r="BD170" s="52" t="str">
        <f>IF(参照!L170="","",参照!L170)</f>
        <v>(株)エネワンでんき(旧：(株)サイサン)</v>
      </c>
    </row>
    <row r="171" spans="47:56">
      <c r="AU171" s="52" t="str">
        <f>IF(参照!A171="","",参照!A171)</f>
        <v>A0056</v>
      </c>
      <c r="AV171" s="52" t="str">
        <f>IF(参照!B171="","",参照!B171)</f>
        <v>シン・エナジー(株)</v>
      </c>
      <c r="AW171" s="52">
        <f>IF(参照!C171="","",参照!C171)</f>
        <v>4.73E-4</v>
      </c>
      <c r="AX171" s="52" t="str">
        <f>IF(参照!D171="","",参照!D171)</f>
        <v>メニューA</v>
      </c>
      <c r="AY171" s="52">
        <f>IF(参照!E171="","",参照!E171)</f>
        <v>0</v>
      </c>
      <c r="AZ171" s="52" t="str">
        <f>IF(参照!F171="","",参照!F171)</f>
        <v>シン・エナジー(株)</v>
      </c>
      <c r="BA171" s="52" t="str">
        <f>IF(参照!G171="","",参照!G171)</f>
        <v>シン・エナジー(株)_メニューA</v>
      </c>
      <c r="BB171" s="52">
        <f t="shared" si="33"/>
        <v>0</v>
      </c>
      <c r="BD171" s="52" t="str">
        <f>IF(参照!L171="","",参照!L171)</f>
        <v>エバーグリーン・マーケティング(株)</v>
      </c>
    </row>
    <row r="172" spans="47:56">
      <c r="AU172" s="52" t="str">
        <f>IF(参照!A172="","",参照!A172)</f>
        <v/>
      </c>
      <c r="AV172" s="52" t="str">
        <f>IF(参照!B172="","",参照!B172)</f>
        <v/>
      </c>
      <c r="AW172" s="52" t="str">
        <f>IF(参照!C172="","",参照!C172)</f>
        <v/>
      </c>
      <c r="AX172" s="52" t="str">
        <f>IF(参照!D172="","",参照!D172)</f>
        <v>メニューB</v>
      </c>
      <c r="AY172" s="52">
        <f>IF(参照!E172="","",参照!E172)</f>
        <v>1.25E-4</v>
      </c>
      <c r="AZ172" s="52" t="str">
        <f>IF(参照!F172="","",参照!F172)</f>
        <v>シン・エナジー(株)</v>
      </c>
      <c r="BA172" s="52" t="str">
        <f>IF(参照!G172="","",参照!G172)</f>
        <v>シン・エナジー(株)_メニューB</v>
      </c>
      <c r="BB172" s="52">
        <f t="shared" si="33"/>
        <v>0.125</v>
      </c>
      <c r="BD172" s="52" t="str">
        <f>IF(参照!L172="","",参照!L172)</f>
        <v>エバーグリーン・リテイリング(株)</v>
      </c>
    </row>
    <row r="173" spans="47:56">
      <c r="AU173" s="52" t="str">
        <f>IF(参照!A173="","",参照!A173)</f>
        <v/>
      </c>
      <c r="AV173" s="52" t="str">
        <f>IF(参照!B173="","",参照!B173)</f>
        <v/>
      </c>
      <c r="AW173" s="52" t="str">
        <f>IF(参照!C173="","",参照!C173)</f>
        <v/>
      </c>
      <c r="AX173" s="52" t="str">
        <f>IF(参照!D173="","",参照!D173)</f>
        <v>メニューC</v>
      </c>
      <c r="AY173" s="52">
        <f>IF(参照!E173="","",参照!E173)</f>
        <v>2.23E-4</v>
      </c>
      <c r="AZ173" s="52" t="str">
        <f>IF(参照!F173="","",参照!F173)</f>
        <v>シン・エナジー(株)</v>
      </c>
      <c r="BA173" s="52" t="str">
        <f>IF(参照!G173="","",参照!G173)</f>
        <v>シン・エナジー(株)_メニューC</v>
      </c>
      <c r="BB173" s="52">
        <f t="shared" si="33"/>
        <v>0.223</v>
      </c>
      <c r="BD173" s="52" t="str">
        <f>IF(参照!L173="","",参照!L173)</f>
        <v>荏原環境プラント(株)</v>
      </c>
    </row>
    <row r="174" spans="47:56">
      <c r="AU174" s="52" t="str">
        <f>IF(参照!A174="","",参照!A174)</f>
        <v/>
      </c>
      <c r="AV174" s="52" t="str">
        <f>IF(参照!B174="","",参照!B174)</f>
        <v/>
      </c>
      <c r="AW174" s="52" t="str">
        <f>IF(参照!C174="","",参照!C174)</f>
        <v/>
      </c>
      <c r="AX174" s="52" t="str">
        <f>IF(参照!D174="","",参照!D174)</f>
        <v>メニューD(残差)</v>
      </c>
      <c r="AY174" s="52">
        <f>IF(参照!E174="","",参照!E174)</f>
        <v>4.35E-4</v>
      </c>
      <c r="AZ174" s="52" t="str">
        <f>IF(参照!F174="","",参照!F174)</f>
        <v>シン・エナジー(株)</v>
      </c>
      <c r="BA174" s="52" t="str">
        <f>IF(参照!G174="","",参照!G174)</f>
        <v>シン・エナジー(株)_メニューD(残差)</v>
      </c>
      <c r="BB174" s="52">
        <f t="shared" si="33"/>
        <v>0.435</v>
      </c>
      <c r="BD174" s="52" t="str">
        <f>IF(参照!L174="","",参照!L174)</f>
        <v>エフィシエント(株)</v>
      </c>
    </row>
    <row r="175" spans="47:56">
      <c r="AU175" s="52" t="str">
        <f>IF(参照!A175="","",参照!A175)</f>
        <v/>
      </c>
      <c r="AV175" s="52" t="str">
        <f>IF(参照!B175="","",参照!B175)</f>
        <v/>
      </c>
      <c r="AW175" s="52" t="str">
        <f>IF(参照!C175="","",参照!C175)</f>
        <v/>
      </c>
      <c r="AX175" s="52" t="str">
        <f>IF(参照!D175="","",参照!D175)</f>
        <v>(参考値)事業者全体</v>
      </c>
      <c r="AY175" s="52">
        <f>IF(参照!E175="","",参照!E175)</f>
        <v>4.7299999999999995E-4</v>
      </c>
      <c r="AZ175" s="52" t="str">
        <f>IF(参照!F175="","",参照!F175)</f>
        <v>シン・エナジー(株)</v>
      </c>
      <c r="BA175" s="52" t="str">
        <f>IF(参照!G175="","",参照!G175)</f>
        <v>シン・エナジー(株)_(参考値)事業者全体</v>
      </c>
      <c r="BB175" s="52">
        <f t="shared" si="33"/>
        <v>0.47299999999999998</v>
      </c>
      <c r="BD175" s="52" t="str">
        <f>IF(参照!L175="","",参照!L175)</f>
        <v>(株)エフエネ</v>
      </c>
    </row>
    <row r="176" spans="47:56">
      <c r="AU176" s="52" t="str">
        <f>IF(参照!A176="","",参照!A176)</f>
        <v>A0057</v>
      </c>
      <c r="AV176" s="52" t="str">
        <f>IF(参照!B176="","",参照!B176)</f>
        <v>(株)サニックス</v>
      </c>
      <c r="AW176" s="52">
        <f>IF(参照!C176="","",参照!C176)</f>
        <v>5.6200000000000011E-4</v>
      </c>
      <c r="AX176" s="52" t="str">
        <f>IF(参照!D176="","",参照!D176)</f>
        <v>メニューA</v>
      </c>
      <c r="AY176" s="52">
        <f>IF(参照!E176="","",参照!E176)</f>
        <v>0</v>
      </c>
      <c r="AZ176" s="52" t="str">
        <f>IF(参照!F176="","",参照!F176)</f>
        <v>(株)サニックス</v>
      </c>
      <c r="BA176" s="52" t="str">
        <f>IF(参照!G176="","",参照!G176)</f>
        <v>(株)サニックス_メニューA</v>
      </c>
      <c r="BB176" s="52">
        <f t="shared" si="33"/>
        <v>0</v>
      </c>
      <c r="BD176" s="52" t="str">
        <f>IF(参照!L176="","",参照!L176)</f>
        <v>(株)エフオン</v>
      </c>
    </row>
    <row r="177" spans="47:56">
      <c r="AU177" s="52" t="str">
        <f>IF(参照!A177="","",参照!A177)</f>
        <v/>
      </c>
      <c r="AV177" s="52" t="str">
        <f>IF(参照!B177="","",参照!B177)</f>
        <v/>
      </c>
      <c r="AW177" s="52" t="str">
        <f>IF(参照!C177="","",参照!C177)</f>
        <v/>
      </c>
      <c r="AX177" s="52" t="str">
        <f>IF(参照!D177="","",参照!D177)</f>
        <v>メニューB</v>
      </c>
      <c r="AY177" s="52">
        <f>IF(参照!E177="","",参照!E177)</f>
        <v>0</v>
      </c>
      <c r="AZ177" s="52" t="str">
        <f>IF(参照!F177="","",参照!F177)</f>
        <v>(株)サニックス</v>
      </c>
      <c r="BA177" s="52" t="str">
        <f>IF(参照!G177="","",参照!G177)</f>
        <v>(株)サニックス_メニューB</v>
      </c>
      <c r="BB177" s="52">
        <f t="shared" si="33"/>
        <v>0</v>
      </c>
      <c r="BD177" s="52" t="str">
        <f>IF(参照!L177="","",参照!L177)</f>
        <v>エフビットコミュニケーションズ(株)　</v>
      </c>
    </row>
    <row r="178" spans="47:56">
      <c r="AU178" s="52" t="str">
        <f>IF(参照!A178="","",参照!A178)</f>
        <v/>
      </c>
      <c r="AV178" s="52" t="str">
        <f>IF(参照!B178="","",参照!B178)</f>
        <v/>
      </c>
      <c r="AW178" s="52" t="str">
        <f>IF(参照!C178="","",参照!C178)</f>
        <v/>
      </c>
      <c r="AX178" s="52" t="str">
        <f>IF(参照!D178="","",参照!D178)</f>
        <v>メニューC</v>
      </c>
      <c r="AY178" s="52">
        <f>IF(参照!E178="","",参照!E178)</f>
        <v>2.8000000000000003E-4</v>
      </c>
      <c r="AZ178" s="52" t="str">
        <f>IF(参照!F178="","",参照!F178)</f>
        <v>(株)サニックス</v>
      </c>
      <c r="BA178" s="52" t="str">
        <f>IF(参照!G178="","",参照!G178)</f>
        <v>(株)サニックス_メニューC</v>
      </c>
      <c r="BB178" s="52">
        <f t="shared" si="33"/>
        <v>0.28000000000000003</v>
      </c>
      <c r="BD178" s="52" t="str">
        <f>IF(参照!L178="","",参照!L178)</f>
        <v>(株)エルピオ</v>
      </c>
    </row>
    <row r="179" spans="47:56">
      <c r="AU179" s="52" t="str">
        <f>IF(参照!A179="","",参照!A179)</f>
        <v/>
      </c>
      <c r="AV179" s="52" t="str">
        <f>IF(参照!B179="","",参照!B179)</f>
        <v/>
      </c>
      <c r="AW179" s="52" t="str">
        <f>IF(参照!C179="","",参照!C179)</f>
        <v/>
      </c>
      <c r="AX179" s="52" t="str">
        <f>IF(参照!D179="","",参照!D179)</f>
        <v>メニューD(残差)</v>
      </c>
      <c r="AY179" s="52">
        <f>IF(参照!E179="","",参照!E179)</f>
        <v>6.4700000000000001E-4</v>
      </c>
      <c r="AZ179" s="52" t="str">
        <f>IF(参照!F179="","",参照!F179)</f>
        <v>(株)サニックス</v>
      </c>
      <c r="BA179" s="52" t="str">
        <f>IF(参照!G179="","",参照!G179)</f>
        <v>(株)サニックス_メニューD(残差)</v>
      </c>
      <c r="BB179" s="52">
        <f t="shared" si="33"/>
        <v>0.64700000000000002</v>
      </c>
      <c r="BD179" s="52" t="str">
        <f>IF(参照!L179="","",参照!L179)</f>
        <v>エルメック(株)</v>
      </c>
    </row>
    <row r="180" spans="47:56">
      <c r="AU180" s="52" t="str">
        <f>IF(参照!A180="","",参照!A180)</f>
        <v/>
      </c>
      <c r="AV180" s="52" t="str">
        <f>IF(参照!B180="","",参照!B180)</f>
        <v/>
      </c>
      <c r="AW180" s="52" t="str">
        <f>IF(参照!C180="","",参照!C180)</f>
        <v/>
      </c>
      <c r="AX180" s="52" t="str">
        <f>IF(参照!D180="","",参照!D180)</f>
        <v>(参考値)事業者全体</v>
      </c>
      <c r="AY180" s="52">
        <f>IF(参照!E180="","",参照!E180)</f>
        <v>4.86E-4</v>
      </c>
      <c r="AZ180" s="52" t="str">
        <f>IF(参照!F180="","",参照!F180)</f>
        <v>(株)サニックス</v>
      </c>
      <c r="BA180" s="52" t="str">
        <f>IF(参照!G180="","",参照!G180)</f>
        <v>(株)サニックス_(参考値)事業者全体</v>
      </c>
      <c r="BB180" s="52">
        <f t="shared" si="33"/>
        <v>0.48599999999999999</v>
      </c>
      <c r="BD180" s="52" t="str">
        <f>IF(参照!L180="","",参照!L180)</f>
        <v>(株)縁人</v>
      </c>
    </row>
    <row r="181" spans="47:56">
      <c r="AU181" s="52" t="str">
        <f>IF(参照!A181="","",参照!A181)</f>
        <v>A0058</v>
      </c>
      <c r="AV181" s="52" t="str">
        <f>IF(参照!B181="","",参照!B181)</f>
        <v>(株)コンシェルジュ</v>
      </c>
      <c r="AW181" s="52">
        <f>IF(参照!C181="","",参照!C181)</f>
        <v>2.2800000000000001E-4</v>
      </c>
      <c r="AX181" s="52" t="str">
        <f>IF(参照!D181="","",参照!D181)</f>
        <v>メニューA</v>
      </c>
      <c r="AY181" s="52">
        <f>IF(参照!E181="","",参照!E181)</f>
        <v>0</v>
      </c>
      <c r="AZ181" s="52" t="str">
        <f>IF(参照!F181="","",参照!F181)</f>
        <v>(株)コンシェルジュ</v>
      </c>
      <c r="BA181" s="52" t="str">
        <f>IF(参照!G181="","",参照!G181)</f>
        <v>(株)コンシェルジュ_メニューA</v>
      </c>
      <c r="BB181" s="52">
        <f t="shared" si="33"/>
        <v>0</v>
      </c>
      <c r="BD181" s="52" t="str">
        <f>IF(参照!L181="","",参照!L181)</f>
        <v>おいでんエネルギー(株)</v>
      </c>
    </row>
    <row r="182" spans="47:56">
      <c r="AU182" s="52" t="str">
        <f>IF(参照!A182="","",参照!A182)</f>
        <v/>
      </c>
      <c r="AV182" s="52" t="str">
        <f>IF(参照!B182="","",参照!B182)</f>
        <v/>
      </c>
      <c r="AW182" s="52" t="str">
        <f>IF(参照!C182="","",参照!C182)</f>
        <v/>
      </c>
      <c r="AX182" s="52" t="str">
        <f>IF(参照!D182="","",参照!D182)</f>
        <v>メニューB(残差)</v>
      </c>
      <c r="AY182" s="52">
        <f>IF(参照!E182="","",参照!E182)</f>
        <v>4.8699999999999997E-4</v>
      </c>
      <c r="AZ182" s="52" t="str">
        <f>IF(参照!F182="","",参照!F182)</f>
        <v>(株)コンシェルジュ</v>
      </c>
      <c r="BA182" s="52" t="str">
        <f>IF(参照!G182="","",参照!G182)</f>
        <v>(株)コンシェルジュ_メニューB(残差)</v>
      </c>
      <c r="BB182" s="52">
        <f t="shared" si="33"/>
        <v>0.48699999999999999</v>
      </c>
      <c r="BD182" s="52" t="str">
        <f>IF(参照!L182="","",参照!L182)</f>
        <v>王子・伊藤忠エネクス電力販売(株)</v>
      </c>
    </row>
    <row r="183" spans="47:56">
      <c r="AU183" s="52" t="str">
        <f>IF(参照!A183="","",参照!A183)</f>
        <v/>
      </c>
      <c r="AV183" s="52" t="str">
        <f>IF(参照!B183="","",参照!B183)</f>
        <v/>
      </c>
      <c r="AW183" s="52" t="str">
        <f>IF(参照!C183="","",参照!C183)</f>
        <v/>
      </c>
      <c r="AX183" s="52" t="str">
        <f>IF(参照!D183="","",参照!D183)</f>
        <v>(参考値)事業者全体</v>
      </c>
      <c r="AY183" s="52">
        <f>IF(参照!E183="","",参照!E183)</f>
        <v>4.4900000000000002E-4</v>
      </c>
      <c r="AZ183" s="52" t="str">
        <f>IF(参照!F183="","",参照!F183)</f>
        <v>(株)コンシェルジュ</v>
      </c>
      <c r="BA183" s="52" t="str">
        <f>IF(参照!G183="","",参照!G183)</f>
        <v>(株)コンシェルジュ_(参考値)事業者全体</v>
      </c>
      <c r="BB183" s="52">
        <f t="shared" si="33"/>
        <v>0.44900000000000001</v>
      </c>
      <c r="BD183" s="52" t="str">
        <f>IF(参照!L183="","",参照!L183)</f>
        <v>青梅ガス(株)</v>
      </c>
    </row>
    <row r="184" spans="47:56">
      <c r="AU184" s="52" t="str">
        <f>IF(参照!A184="","",参照!A184)</f>
        <v>A0060</v>
      </c>
      <c r="AV184" s="52" t="str">
        <f>IF(参照!B184="","",参照!B184)</f>
        <v>(株)アイ・グリッド・ソリューションズ</v>
      </c>
      <c r="AW184" s="52">
        <f>IF(参照!C184="","",参照!C184)</f>
        <v>5.31E-4</v>
      </c>
      <c r="AX184" s="52" t="str">
        <f>IF(参照!D184="","",参照!D184)</f>
        <v>メニューA</v>
      </c>
      <c r="AY184" s="52">
        <f>IF(参照!E184="","",参照!E184)</f>
        <v>0</v>
      </c>
      <c r="AZ184" s="52" t="str">
        <f>IF(参照!F184="","",参照!F184)</f>
        <v>(株)アイ・グリッド・ソリューションズ</v>
      </c>
      <c r="BA184" s="52" t="str">
        <f>IF(参照!G184="","",参照!G184)</f>
        <v>(株)アイ・グリッド・ソリューションズ_メニューA</v>
      </c>
      <c r="BB184" s="52">
        <f t="shared" si="33"/>
        <v>0</v>
      </c>
      <c r="BD184" s="52" t="str">
        <f>IF(参照!L184="","",参照!L184)</f>
        <v>大分ケーブルテレコム(株)</v>
      </c>
    </row>
    <row r="185" spans="47:56">
      <c r="AU185" s="52" t="str">
        <f>IF(参照!A185="","",参照!A185)</f>
        <v/>
      </c>
      <c r="AV185" s="52" t="str">
        <f>IF(参照!B185="","",参照!B185)</f>
        <v/>
      </c>
      <c r="AW185" s="52" t="str">
        <f>IF(参照!C185="","",参照!C185)</f>
        <v/>
      </c>
      <c r="AX185" s="52" t="str">
        <f>IF(参照!D185="","",参照!D185)</f>
        <v>メニューB(残差)</v>
      </c>
      <c r="AY185" s="52">
        <f>IF(参照!E185="","",参照!E185)</f>
        <v>5.0799999999999999E-4</v>
      </c>
      <c r="AZ185" s="52" t="str">
        <f>IF(参照!F185="","",参照!F185)</f>
        <v>(株)アイ・グリッド・ソリューションズ</v>
      </c>
      <c r="BA185" s="52" t="str">
        <f>IF(参照!G185="","",参照!G185)</f>
        <v>(株)アイ・グリッド・ソリューションズ_メニューB(残差)</v>
      </c>
      <c r="BB185" s="52">
        <f t="shared" si="33"/>
        <v>0.50800000000000001</v>
      </c>
      <c r="BD185" s="52" t="str">
        <f>IF(参照!L185="","",参照!L185)</f>
        <v>大垣ガス(株)</v>
      </c>
    </row>
    <row r="186" spans="47:56">
      <c r="AU186" s="52" t="str">
        <f>IF(参照!A186="","",参照!A186)</f>
        <v/>
      </c>
      <c r="AV186" s="52" t="str">
        <f>IF(参照!B186="","",参照!B186)</f>
        <v/>
      </c>
      <c r="AW186" s="52" t="str">
        <f>IF(参照!C186="","",参照!C186)</f>
        <v/>
      </c>
      <c r="AX186" s="52" t="str">
        <f>IF(参照!D186="","",参照!D186)</f>
        <v>(参考値)事業者全体</v>
      </c>
      <c r="AY186" s="52">
        <f>IF(参照!E186="","",参照!E186)</f>
        <v>4.1199999999999999E-4</v>
      </c>
      <c r="AZ186" s="52" t="str">
        <f>IF(参照!F186="","",参照!F186)</f>
        <v>(株)アイ・グリッド・ソリューションズ</v>
      </c>
      <c r="BA186" s="52" t="str">
        <f>IF(参照!G186="","",参照!G186)</f>
        <v>(株)アイ・グリッド・ソリューションズ_(参考値)事業者全体</v>
      </c>
      <c r="BB186" s="52">
        <f t="shared" si="33"/>
        <v>0.41199999999999998</v>
      </c>
      <c r="BD186" s="52" t="str">
        <f>IF(参照!L186="","",参照!L186)</f>
        <v>大阪いずみ市民生活協同組合</v>
      </c>
    </row>
    <row r="187" spans="47:56">
      <c r="AU187" s="52" t="str">
        <f>IF(参照!A187="","",参照!A187)</f>
        <v>A0061</v>
      </c>
      <c r="AV187" s="52" t="str">
        <f>IF(参照!B187="","",参照!B187)</f>
        <v>サミットエナジー(株)</v>
      </c>
      <c r="AW187" s="52">
        <f>IF(参照!C187="","",参照!C187)</f>
        <v>4.5399999999999998E-4</v>
      </c>
      <c r="AX187" s="52" t="str">
        <f>IF(参照!D187="","",参照!D187)</f>
        <v>メニューA</v>
      </c>
      <c r="AY187" s="52">
        <f>IF(参照!E187="","",参照!E187)</f>
        <v>0</v>
      </c>
      <c r="AZ187" s="52" t="str">
        <f>IF(参照!F187="","",参照!F187)</f>
        <v>サミットエナジー(株)</v>
      </c>
      <c r="BA187" s="52" t="str">
        <f>IF(参照!G187="","",参照!G187)</f>
        <v>サミットエナジー(株)_メニューA</v>
      </c>
      <c r="BB187" s="52">
        <f t="shared" si="33"/>
        <v>0</v>
      </c>
      <c r="BD187" s="52" t="str">
        <f>IF(参照!L187="","",参照!L187)</f>
        <v>大阪瓦斯(株)</v>
      </c>
    </row>
    <row r="188" spans="47:56">
      <c r="AU188" s="52" t="str">
        <f>IF(参照!A188="","",参照!A188)</f>
        <v/>
      </c>
      <c r="AV188" s="52" t="str">
        <f>IF(参照!B188="","",参照!B188)</f>
        <v/>
      </c>
      <c r="AW188" s="52" t="str">
        <f>IF(参照!C188="","",参照!C188)</f>
        <v/>
      </c>
      <c r="AX188" s="52" t="str">
        <f>IF(参照!D188="","",参照!D188)</f>
        <v>メニューB(残差)</v>
      </c>
      <c r="AY188" s="52">
        <f>IF(参照!E188="","",参照!E188)</f>
        <v>4.6200000000000001E-4</v>
      </c>
      <c r="AZ188" s="52" t="str">
        <f>IF(参照!F188="","",参照!F188)</f>
        <v>サミットエナジー(株)</v>
      </c>
      <c r="BA188" s="52" t="str">
        <f>IF(参照!G188="","",参照!G188)</f>
        <v>サミットエナジー(株)_メニューB(残差)</v>
      </c>
      <c r="BB188" s="52">
        <f t="shared" si="33"/>
        <v>0.46200000000000002</v>
      </c>
      <c r="BD188" s="52" t="str">
        <f>IF(参照!L188="","",参照!L188)</f>
        <v>おおすみ半島スマートエネルギー(株)</v>
      </c>
    </row>
    <row r="189" spans="47:56">
      <c r="AU189" s="52" t="str">
        <f>IF(参照!A189="","",参照!A189)</f>
        <v/>
      </c>
      <c r="AV189" s="52" t="str">
        <f>IF(参照!B189="","",参照!B189)</f>
        <v/>
      </c>
      <c r="AW189" s="52" t="str">
        <f>IF(参照!C189="","",参照!C189)</f>
        <v/>
      </c>
      <c r="AX189" s="52" t="str">
        <f>IF(参照!D189="","",参照!D189)</f>
        <v>(参考値)事業者全体</v>
      </c>
      <c r="AY189" s="52">
        <f>IF(参照!E189="","",参照!E189)</f>
        <v>4.2999999999999999E-4</v>
      </c>
      <c r="AZ189" s="52" t="str">
        <f>IF(参照!F189="","",参照!F189)</f>
        <v>サミットエナジー(株)</v>
      </c>
      <c r="BA189" s="52" t="str">
        <f>IF(参照!G189="","",参照!G189)</f>
        <v>サミットエナジー(株)_(参考値)事業者全体</v>
      </c>
      <c r="BB189" s="52">
        <f t="shared" si="33"/>
        <v>0.43</v>
      </c>
      <c r="BD189" s="52" t="str">
        <f>IF(参照!L189="","",参照!L189)</f>
        <v>大多喜ガス(株)</v>
      </c>
    </row>
    <row r="190" spans="47:56">
      <c r="AU190" s="52" t="str">
        <f>IF(参照!A190="","",参照!A190)</f>
        <v>A0062</v>
      </c>
      <c r="AV190" s="52" t="str">
        <f>IF(参照!B190="","",参照!B190)</f>
        <v>リコージャパン(株)</v>
      </c>
      <c r="AW190" s="52">
        <f>IF(参照!C190="","",参照!C190)</f>
        <v>4.7899999999999999E-4</v>
      </c>
      <c r="AX190" s="52" t="str">
        <f>IF(参照!D190="","",参照!D190)</f>
        <v>メニューA</v>
      </c>
      <c r="AY190" s="52">
        <f>IF(参照!E190="","",参照!E190)</f>
        <v>0</v>
      </c>
      <c r="AZ190" s="52" t="str">
        <f>IF(参照!F190="","",参照!F190)</f>
        <v>リコージャパン(株)</v>
      </c>
      <c r="BA190" s="52" t="str">
        <f>IF(参照!G190="","",参照!G190)</f>
        <v>リコージャパン(株)_メニューA</v>
      </c>
      <c r="BB190" s="52">
        <f t="shared" si="33"/>
        <v>0</v>
      </c>
      <c r="BD190" s="52" t="str">
        <f>IF(参照!L190="","",参照!L190)</f>
        <v>(株)おおた電力</v>
      </c>
    </row>
    <row r="191" spans="47:56">
      <c r="AU191" s="52" t="str">
        <f>IF(参照!A191="","",参照!A191)</f>
        <v/>
      </c>
      <c r="AV191" s="52" t="str">
        <f>IF(参照!B191="","",参照!B191)</f>
        <v/>
      </c>
      <c r="AW191" s="52" t="str">
        <f>IF(参照!C191="","",参照!C191)</f>
        <v/>
      </c>
      <c r="AX191" s="52" t="str">
        <f>IF(参照!D191="","",参照!D191)</f>
        <v>メニューB</v>
      </c>
      <c r="AY191" s="52">
        <f>IF(参照!E191="","",参照!E191)</f>
        <v>0</v>
      </c>
      <c r="AZ191" s="52" t="str">
        <f>IF(参照!F191="","",参照!F191)</f>
        <v>リコージャパン(株)</v>
      </c>
      <c r="BA191" s="52" t="str">
        <f>IF(参照!G191="","",参照!G191)</f>
        <v>リコージャパン(株)_メニューB</v>
      </c>
      <c r="BB191" s="52">
        <f t="shared" si="33"/>
        <v>0</v>
      </c>
      <c r="BD191" s="52" t="str">
        <f>IF(参照!L191="","",参照!L191)</f>
        <v>(株)岡崎建材</v>
      </c>
    </row>
    <row r="192" spans="47:56">
      <c r="AU192" s="52" t="str">
        <f>IF(参照!A192="","",参照!A192)</f>
        <v/>
      </c>
      <c r="AV192" s="52" t="str">
        <f>IF(参照!B192="","",参照!B192)</f>
        <v/>
      </c>
      <c r="AW192" s="52" t="str">
        <f>IF(参照!C192="","",参照!C192)</f>
        <v/>
      </c>
      <c r="AX192" s="52" t="str">
        <f>IF(参照!D192="","",参照!D192)</f>
        <v>メニューC</v>
      </c>
      <c r="AY192" s="52">
        <f>IF(参照!E192="","",参照!E192)</f>
        <v>3.0199999999999997E-4</v>
      </c>
      <c r="AZ192" s="52" t="str">
        <f>IF(参照!F192="","",参照!F192)</f>
        <v>リコージャパン(株)</v>
      </c>
      <c r="BA192" s="52" t="str">
        <f>IF(参照!G192="","",参照!G192)</f>
        <v>リコージャパン(株)_メニューC</v>
      </c>
      <c r="BB192" s="52">
        <f t="shared" si="33"/>
        <v>0.30199999999999999</v>
      </c>
      <c r="BD192" s="52" t="str">
        <f>IF(参照!L192="","",参照!L192)</f>
        <v>(株)岡崎さくら電力</v>
      </c>
    </row>
    <row r="193" spans="47:56">
      <c r="AU193" s="52" t="str">
        <f>IF(参照!A193="","",参照!A193)</f>
        <v/>
      </c>
      <c r="AV193" s="52" t="str">
        <f>IF(参照!B193="","",参照!B193)</f>
        <v/>
      </c>
      <c r="AW193" s="52" t="str">
        <f>IF(参照!C193="","",参照!C193)</f>
        <v/>
      </c>
      <c r="AX193" s="52" t="str">
        <f>IF(参照!D193="","",参照!D193)</f>
        <v>メニューD</v>
      </c>
      <c r="AY193" s="52">
        <f>IF(参照!E193="","",参照!E193)</f>
        <v>0</v>
      </c>
      <c r="AZ193" s="52" t="str">
        <f>IF(参照!F193="","",参照!F193)</f>
        <v>リコージャパン(株)</v>
      </c>
      <c r="BA193" s="52" t="str">
        <f>IF(参照!G193="","",参照!G193)</f>
        <v>リコージャパン(株)_メニューD</v>
      </c>
      <c r="BB193" s="52">
        <f t="shared" si="33"/>
        <v>0</v>
      </c>
      <c r="BD193" s="52" t="str">
        <f>IF(参照!L193="","",参照!L193)</f>
        <v>岡田建設(株)</v>
      </c>
    </row>
    <row r="194" spans="47:56">
      <c r="AU194" s="52" t="str">
        <f>IF(参照!A194="","",参照!A194)</f>
        <v/>
      </c>
      <c r="AV194" s="52" t="str">
        <f>IF(参照!B194="","",参照!B194)</f>
        <v/>
      </c>
      <c r="AW194" s="52" t="str">
        <f>IF(参照!C194="","",参照!C194)</f>
        <v/>
      </c>
      <c r="AX194" s="52" t="str">
        <f>IF(参照!D194="","",参照!D194)</f>
        <v>メニューE</v>
      </c>
      <c r="AY194" s="52">
        <f>IF(参照!E194="","",参照!E194)</f>
        <v>3.6999999999999999E-4</v>
      </c>
      <c r="AZ194" s="52" t="str">
        <f>IF(参照!F194="","",参照!F194)</f>
        <v>リコージャパン(株)</v>
      </c>
      <c r="BA194" s="52" t="str">
        <f>IF(参照!G194="","",参照!G194)</f>
        <v>リコージャパン(株)_メニューE</v>
      </c>
      <c r="BB194" s="52">
        <f t="shared" si="33"/>
        <v>0.37</v>
      </c>
      <c r="BD194" s="52" t="str">
        <f>IF(参照!L194="","",参照!L194)</f>
        <v>(株)オカモト</v>
      </c>
    </row>
    <row r="195" spans="47:56">
      <c r="AU195" s="52" t="str">
        <f>IF(参照!A195="","",参照!A195)</f>
        <v/>
      </c>
      <c r="AV195" s="52" t="str">
        <f>IF(参照!B195="","",参照!B195)</f>
        <v/>
      </c>
      <c r="AW195" s="52" t="str">
        <f>IF(参照!C195="","",参照!C195)</f>
        <v/>
      </c>
      <c r="AX195" s="52" t="str">
        <f>IF(参照!D195="","",参照!D195)</f>
        <v>メニューF(残差)</v>
      </c>
      <c r="AY195" s="52">
        <f>IF(参照!E195="","",参照!E195)</f>
        <v>4.7799999999999996E-4</v>
      </c>
      <c r="AZ195" s="52" t="str">
        <f>IF(参照!F195="","",参照!F195)</f>
        <v>リコージャパン(株)</v>
      </c>
      <c r="BA195" s="52" t="str">
        <f>IF(参照!G195="","",参照!G195)</f>
        <v>リコージャパン(株)_メニューF(残差)</v>
      </c>
      <c r="BB195" s="52">
        <f t="shared" si="33"/>
        <v>0.47799999999999998</v>
      </c>
      <c r="BD195" s="52" t="str">
        <f>IF(参照!L195="","",参照!L195)</f>
        <v>岡山電力(株)</v>
      </c>
    </row>
    <row r="196" spans="47:56">
      <c r="AU196" s="52" t="str">
        <f>IF(参照!A196="","",参照!A196)</f>
        <v/>
      </c>
      <c r="AV196" s="52" t="str">
        <f>IF(参照!B196="","",参照!B196)</f>
        <v/>
      </c>
      <c r="AW196" s="52" t="str">
        <f>IF(参照!C196="","",参照!C196)</f>
        <v/>
      </c>
      <c r="AX196" s="52" t="str">
        <f>IF(参照!D196="","",参照!D196)</f>
        <v>(参考値)事業者全体</v>
      </c>
      <c r="AY196" s="52">
        <f>IF(参照!E196="","",参照!E196)</f>
        <v>4.4099999999999999E-4</v>
      </c>
      <c r="AZ196" s="52" t="str">
        <f>IF(参照!F196="","",参照!F196)</f>
        <v>リコージャパン(株)</v>
      </c>
      <c r="BA196" s="52" t="str">
        <f>IF(参照!G196="","",参照!G196)</f>
        <v>リコージャパン(株)_(参考値)事業者全体</v>
      </c>
      <c r="BB196" s="52">
        <f t="shared" si="33"/>
        <v>0.441</v>
      </c>
      <c r="BD196" s="52" t="str">
        <f>IF(参照!L196="","",参照!L196)</f>
        <v>(株)沖縄ガスニューパワー</v>
      </c>
    </row>
    <row r="197" spans="47:56">
      <c r="AU197" s="52" t="str">
        <f>IF(参照!A197="","",参照!A197)</f>
        <v>A0063</v>
      </c>
      <c r="AV197" s="52" t="str">
        <f>IF(参照!B197="","",参照!B197)</f>
        <v>(株)エネルギア・ソリューション・アンド・サービス</v>
      </c>
      <c r="AW197" s="52" t="str">
        <f>IF(参照!C197="","",参照!C197)</f>
        <v>0.000453※</v>
      </c>
      <c r="AX197" s="52" t="str">
        <f>IF(参照!D197="","",参照!D197)</f>
        <v>メニューA</v>
      </c>
      <c r="AY197" s="52">
        <f>IF(参照!E197="","",参照!E197)</f>
        <v>0</v>
      </c>
      <c r="AZ197" s="52" t="str">
        <f>IF(参照!F197="","",参照!F197)</f>
        <v>(株)エネルギア・ソリューション・アンド・サービス</v>
      </c>
      <c r="BA197" s="52" t="str">
        <f>IF(参照!G197="","",参照!G197)</f>
        <v>(株)エネルギア・ソリューション・アンド・サービス_メニューA</v>
      </c>
      <c r="BB197" s="52">
        <f t="shared" ref="BB197:BB260" si="34">AY197*1000</f>
        <v>0</v>
      </c>
      <c r="BD197" s="52" t="str">
        <f>IF(参照!L197="","",参照!L197)</f>
        <v>おきなわコープエナジー(株)</v>
      </c>
    </row>
    <row r="198" spans="47:56">
      <c r="AU198" s="52" t="str">
        <f>IF(参照!A198="","",参照!A198)</f>
        <v/>
      </c>
      <c r="AV198" s="52" t="str">
        <f>IF(参照!B198="","",参照!B198)</f>
        <v/>
      </c>
      <c r="AW198" s="52" t="str">
        <f>IF(参照!C198="","",参照!C198)</f>
        <v/>
      </c>
      <c r="AX198" s="52" t="str">
        <f>IF(参照!D198="","",参照!D198)</f>
        <v>メニューB(残差)</v>
      </c>
      <c r="AY198" s="52">
        <f>IF(参照!E198="","",参照!E198)</f>
        <v>4.4099999999999999E-4</v>
      </c>
      <c r="AZ198" s="52" t="str">
        <f>IF(参照!F198="","",参照!F198)</f>
        <v>(株)エネルギア・ソリューション・アンド・サービス</v>
      </c>
      <c r="BA198" s="52" t="str">
        <f>IF(参照!G198="","",参照!G198)</f>
        <v>(株)エネルギア・ソリューション・アンド・サービス_メニューB(残差)</v>
      </c>
      <c r="BB198" s="52">
        <f t="shared" si="34"/>
        <v>0.441</v>
      </c>
      <c r="BD198" s="52" t="str">
        <f>IF(参照!L198="","",参照!L198)</f>
        <v>沖縄新エネ開発(株)</v>
      </c>
    </row>
    <row r="199" spans="47:56">
      <c r="AU199" s="52" t="str">
        <f>IF(参照!A199="","",参照!A199)</f>
        <v/>
      </c>
      <c r="AV199" s="52" t="str">
        <f>IF(参照!B199="","",参照!B199)</f>
        <v/>
      </c>
      <c r="AW199" s="52" t="str">
        <f>IF(参照!C199="","",参照!C199)</f>
        <v/>
      </c>
      <c r="AX199" s="52" t="str">
        <f>IF(参照!D199="","",参照!D199)</f>
        <v>(参考値)事業者全体</v>
      </c>
      <c r="AY199" s="52">
        <f>IF(参照!E199="","",参照!E199)</f>
        <v>5.9499999999999993E-4</v>
      </c>
      <c r="AZ199" s="52" t="str">
        <f>IF(参照!F199="","",参照!F199)</f>
        <v>(株)エネルギア・ソリューション・アンド・サービス</v>
      </c>
      <c r="BA199" s="52" t="str">
        <f>IF(参照!G199="","",参照!G199)</f>
        <v>(株)エネルギア・ソリューション・アンド・サービス_(参考値)事業者全体</v>
      </c>
      <c r="BB199" s="52">
        <f t="shared" si="34"/>
        <v>0.59499999999999997</v>
      </c>
      <c r="BD199" s="52" t="str">
        <f>IF(参照!L199="","",参照!L199)</f>
        <v>奥出雲電力(株)</v>
      </c>
    </row>
    <row r="200" spans="47:56">
      <c r="AU200" s="52" t="str">
        <f>IF(参照!A200="","",参照!A200)</f>
        <v>A0064</v>
      </c>
      <c r="AV200" s="52" t="str">
        <f>IF(参照!B200="","",参照!B200)</f>
        <v>東京ガス(株)</v>
      </c>
      <c r="AW200" s="52">
        <f>IF(参照!C200="","",参照!C200)</f>
        <v>4.35E-4</v>
      </c>
      <c r="AX200" s="52" t="str">
        <f>IF(参照!D200="","",参照!D200)</f>
        <v>メニューA</v>
      </c>
      <c r="AY200" s="52">
        <f>IF(参照!E200="","",参照!E200)</f>
        <v>0</v>
      </c>
      <c r="AZ200" s="52" t="str">
        <f>IF(参照!F200="","",参照!F200)</f>
        <v>東京ガス(株)</v>
      </c>
      <c r="BA200" s="52" t="str">
        <f>IF(参照!G200="","",参照!G200)</f>
        <v>東京ガス(株)_メニューA</v>
      </c>
      <c r="BB200" s="52">
        <f t="shared" si="34"/>
        <v>0</v>
      </c>
      <c r="BD200" s="52" t="str">
        <f>IF(参照!L200="","",参照!L200)</f>
        <v>(株)オズエナジー</v>
      </c>
    </row>
    <row r="201" spans="47:56">
      <c r="AU201" s="52" t="str">
        <f>IF(参照!A201="","",参照!A201)</f>
        <v/>
      </c>
      <c r="AV201" s="52" t="str">
        <f>IF(参照!B201="","",参照!B201)</f>
        <v/>
      </c>
      <c r="AW201" s="52" t="str">
        <f>IF(参照!C201="","",参照!C201)</f>
        <v/>
      </c>
      <c r="AX201" s="52" t="str">
        <f>IF(参照!D201="","",参照!D201)</f>
        <v>メニューB</v>
      </c>
      <c r="AY201" s="52">
        <f>IF(参照!E201="","",参照!E201)</f>
        <v>0</v>
      </c>
      <c r="AZ201" s="52" t="str">
        <f>IF(参照!F201="","",参照!F201)</f>
        <v>東京ガス(株)</v>
      </c>
      <c r="BA201" s="52" t="str">
        <f>IF(参照!G201="","",参照!G201)</f>
        <v>東京ガス(株)_メニューB</v>
      </c>
      <c r="BB201" s="52">
        <f t="shared" si="34"/>
        <v>0</v>
      </c>
      <c r="BD201" s="52" t="str">
        <f>IF(参照!L201="","",参照!L201)</f>
        <v>(株)オノプロックス</v>
      </c>
    </row>
    <row r="202" spans="47:56">
      <c r="AU202" s="52" t="str">
        <f>IF(参照!A202="","",参照!A202)</f>
        <v/>
      </c>
      <c r="AV202" s="52" t="str">
        <f>IF(参照!B202="","",参照!B202)</f>
        <v/>
      </c>
      <c r="AW202" s="52" t="str">
        <f>IF(参照!C202="","",参照!C202)</f>
        <v/>
      </c>
      <c r="AX202" s="52" t="str">
        <f>IF(参照!D202="","",参照!D202)</f>
        <v>メニューC</v>
      </c>
      <c r="AY202" s="52">
        <f>IF(参照!E202="","",参照!E202)</f>
        <v>6.6000000000000005E-5</v>
      </c>
      <c r="AZ202" s="52" t="str">
        <f>IF(参照!F202="","",参照!F202)</f>
        <v>東京ガス(株)</v>
      </c>
      <c r="BA202" s="52" t="str">
        <f>IF(参照!G202="","",参照!G202)</f>
        <v>東京ガス(株)_メニューC</v>
      </c>
      <c r="BB202" s="52">
        <f t="shared" si="34"/>
        <v>6.6000000000000003E-2</v>
      </c>
      <c r="BD202" s="52" t="str">
        <f>IF(参照!L202="","",参照!L202)</f>
        <v>(株)オプテージ</v>
      </c>
    </row>
    <row r="203" spans="47:56">
      <c r="AU203" s="52" t="str">
        <f>IF(参照!A203="","",参照!A203)</f>
        <v/>
      </c>
      <c r="AV203" s="52" t="str">
        <f>IF(参照!B203="","",参照!B203)</f>
        <v/>
      </c>
      <c r="AW203" s="52" t="str">
        <f>IF(参照!C203="","",参照!C203)</f>
        <v/>
      </c>
      <c r="AX203" s="52" t="str">
        <f>IF(参照!D203="","",参照!D203)</f>
        <v>メニューD</v>
      </c>
      <c r="AY203" s="52">
        <f>IF(参照!E203="","",参照!E203)</f>
        <v>2.3499999999999999E-4</v>
      </c>
      <c r="AZ203" s="52" t="str">
        <f>IF(参照!F203="","",参照!F203)</f>
        <v>東京ガス(株)</v>
      </c>
      <c r="BA203" s="52" t="str">
        <f>IF(参照!G203="","",参照!G203)</f>
        <v>東京ガス(株)_メニューD</v>
      </c>
      <c r="BB203" s="52">
        <f t="shared" si="34"/>
        <v>0.23499999999999999</v>
      </c>
      <c r="BD203" s="52" t="str">
        <f>IF(参照!L203="","",参照!L203)</f>
        <v>おもてなし山形(株)</v>
      </c>
    </row>
    <row r="204" spans="47:56">
      <c r="AU204" s="52" t="str">
        <f>IF(参照!A204="","",参照!A204)</f>
        <v/>
      </c>
      <c r="AV204" s="52" t="str">
        <f>IF(参照!B204="","",参照!B204)</f>
        <v/>
      </c>
      <c r="AW204" s="52" t="str">
        <f>IF(参照!C204="","",参照!C204)</f>
        <v/>
      </c>
      <c r="AX204" s="52" t="str">
        <f>IF(参照!D204="","",参照!D204)</f>
        <v>メニューE</v>
      </c>
      <c r="AY204" s="52">
        <f>IF(参照!E204="","",参照!E204)</f>
        <v>2.4899999999999998E-4</v>
      </c>
      <c r="AZ204" s="52" t="str">
        <f>IF(参照!F204="","",参照!F204)</f>
        <v>東京ガス(株)</v>
      </c>
      <c r="BA204" s="52" t="str">
        <f>IF(参照!G204="","",参照!G204)</f>
        <v>東京ガス(株)_メニューE</v>
      </c>
      <c r="BB204" s="52">
        <f t="shared" si="34"/>
        <v>0.24899999999999997</v>
      </c>
      <c r="BD204" s="52" t="str">
        <f>IF(参照!L204="","",参照!L204)</f>
        <v>オリックス(株)</v>
      </c>
    </row>
    <row r="205" spans="47:56">
      <c r="AU205" s="52" t="str">
        <f>IF(参照!A205="","",参照!A205)</f>
        <v/>
      </c>
      <c r="AV205" s="52" t="str">
        <f>IF(参照!B205="","",参照!B205)</f>
        <v/>
      </c>
      <c r="AW205" s="52" t="str">
        <f>IF(参照!C205="","",参照!C205)</f>
        <v/>
      </c>
      <c r="AX205" s="52" t="str">
        <f>IF(参照!D205="","",参照!D205)</f>
        <v>メニューF(残差)</v>
      </c>
      <c r="AY205" s="52">
        <f>IF(参照!E205="","",参照!E205)</f>
        <v>4.4299999999999998E-4</v>
      </c>
      <c r="AZ205" s="52" t="str">
        <f>IF(参照!F205="","",参照!F205)</f>
        <v>東京ガス(株)</v>
      </c>
      <c r="BA205" s="52" t="str">
        <f>IF(参照!G205="","",参照!G205)</f>
        <v>東京ガス(株)_メニューF(残差)</v>
      </c>
      <c r="BB205" s="52">
        <f t="shared" si="34"/>
        <v>0.443</v>
      </c>
      <c r="BD205" s="52" t="str">
        <f>IF(参照!L205="","",参照!L205)</f>
        <v>(株)織戸組</v>
      </c>
    </row>
    <row r="206" spans="47:56">
      <c r="AU206" s="52" t="str">
        <f>IF(参照!A206="","",参照!A206)</f>
        <v/>
      </c>
      <c r="AV206" s="52" t="str">
        <f>IF(参照!B206="","",参照!B206)</f>
        <v/>
      </c>
      <c r="AW206" s="52" t="str">
        <f>IF(参照!C206="","",参照!C206)</f>
        <v/>
      </c>
      <c r="AX206" s="52" t="str">
        <f>IF(参照!D206="","",参照!D206)</f>
        <v>(参考値)事業者全体</v>
      </c>
      <c r="AY206" s="52">
        <f>IF(参照!E206="","",参照!E206)</f>
        <v>2.7700000000000001E-4</v>
      </c>
      <c r="AZ206" s="52" t="str">
        <f>IF(参照!F206="","",参照!F206)</f>
        <v>東京ガス(株)</v>
      </c>
      <c r="BA206" s="52" t="str">
        <f>IF(参照!G206="","",参照!G206)</f>
        <v>東京ガス(株)_(参考値)事業者全体</v>
      </c>
      <c r="BB206" s="52">
        <f t="shared" si="34"/>
        <v>0.27700000000000002</v>
      </c>
      <c r="BD206" s="52" t="str">
        <f>IF(参照!L206="","",参照!L206)</f>
        <v>(株)カーボンニュートラル(旧：西多摩バイオパワー(株))</v>
      </c>
    </row>
    <row r="207" spans="47:56">
      <c r="AU207" s="52" t="str">
        <f>IF(参照!A207="","",参照!A207)</f>
        <v>A0065</v>
      </c>
      <c r="AV207" s="52" t="str">
        <f>IF(参照!B207="","",参照!B207)</f>
        <v>テス・エンジニアリング(株)</v>
      </c>
      <c r="AW207" s="52">
        <f>IF(参照!C207="","",参照!C207)</f>
        <v>2.7099999999999997E-4</v>
      </c>
      <c r="AX207" s="52" t="str">
        <f>IF(参照!D207="","",参照!D207)</f>
        <v>メニューA</v>
      </c>
      <c r="AY207" s="52">
        <f>IF(参照!E207="","",参照!E207)</f>
        <v>3.77E-4</v>
      </c>
      <c r="AZ207" s="52" t="str">
        <f>IF(参照!F207="","",参照!F207)</f>
        <v>テス・エンジニアリング(株)</v>
      </c>
      <c r="BA207" s="52" t="str">
        <f>IF(参照!G207="","",参照!G207)</f>
        <v>テス・エンジニアリング(株)_メニューA</v>
      </c>
      <c r="BB207" s="52">
        <f t="shared" si="34"/>
        <v>0.377</v>
      </c>
      <c r="BD207" s="52" t="str">
        <f>IF(参照!L207="","",参照!L207)</f>
        <v>加賀市総合サービス(株)</v>
      </c>
    </row>
    <row r="208" spans="47:56">
      <c r="AU208" s="52" t="str">
        <f>IF(参照!A208="","",参照!A208)</f>
        <v/>
      </c>
      <c r="AV208" s="52" t="str">
        <f>IF(参照!B208="","",参照!B208)</f>
        <v/>
      </c>
      <c r="AW208" s="52" t="str">
        <f>IF(参照!C208="","",参照!C208)</f>
        <v/>
      </c>
      <c r="AX208" s="52" t="str">
        <f>IF(参照!D208="","",参照!D208)</f>
        <v>メニューB(残差)</v>
      </c>
      <c r="AY208" s="52">
        <f>IF(参照!E208="","",参照!E208)</f>
        <v>3.88E-4</v>
      </c>
      <c r="AZ208" s="52" t="str">
        <f>IF(参照!F208="","",参照!F208)</f>
        <v>テス・エンジニアリング(株)</v>
      </c>
      <c r="BA208" s="52" t="str">
        <f>IF(参照!G208="","",参照!G208)</f>
        <v>テス・エンジニアリング(株)_メニューB(残差)</v>
      </c>
      <c r="BB208" s="52">
        <f t="shared" si="34"/>
        <v>0.38800000000000001</v>
      </c>
      <c r="BD208" s="52" t="str">
        <f>IF(参照!L208="","",参照!L208)</f>
        <v>香川電力(株)　</v>
      </c>
    </row>
    <row r="209" spans="47:56">
      <c r="AU209" s="52" t="str">
        <f>IF(参照!A209="","",参照!A209)</f>
        <v/>
      </c>
      <c r="AV209" s="52" t="str">
        <f>IF(参照!B209="","",参照!B209)</f>
        <v/>
      </c>
      <c r="AW209" s="52" t="str">
        <f>IF(参照!C209="","",参照!C209)</f>
        <v/>
      </c>
      <c r="AX209" s="52" t="str">
        <f>IF(参照!D209="","",参照!D209)</f>
        <v>(参考値)事業者全体</v>
      </c>
      <c r="AY209" s="52">
        <f>IF(参照!E209="","",参照!E209)</f>
        <v>5.2900000000000006E-4</v>
      </c>
      <c r="AZ209" s="52" t="str">
        <f>IF(参照!F209="","",参照!F209)</f>
        <v>テス・エンジニアリング(株)</v>
      </c>
      <c r="BA209" s="52" t="str">
        <f>IF(参照!G209="","",参照!G209)</f>
        <v>テス・エンジニアリング(株)_(参考値)事業者全体</v>
      </c>
      <c r="BB209" s="52">
        <f t="shared" si="34"/>
        <v>0.52900000000000003</v>
      </c>
      <c r="BD209" s="52" t="str">
        <f>IF(参照!L209="","",参照!L209)</f>
        <v>角栄ガス(株)</v>
      </c>
    </row>
    <row r="210" spans="47:56">
      <c r="AU210" s="52" t="str">
        <f>IF(参照!A210="","",参照!A210)</f>
        <v>A0066</v>
      </c>
      <c r="AV210" s="52" t="str">
        <f>IF(参照!B210="","",参照!B210)</f>
        <v>青梅ガス(株)</v>
      </c>
      <c r="AW210" s="52">
        <f>IF(参照!C210="","",参照!C210)</f>
        <v>3.6400000000000001E-4</v>
      </c>
      <c r="AX210" s="52" t="str">
        <f>IF(参照!D210="","",参照!D210)</f>
        <v/>
      </c>
      <c r="AY210" s="52">
        <f>IF(参照!E210="","",参照!E210)</f>
        <v>3.0800000000000001E-4</v>
      </c>
      <c r="AZ210" s="52" t="str">
        <f>IF(参照!F210="","",参照!F210)</f>
        <v>青梅ガス(株)</v>
      </c>
      <c r="BA210" s="52" t="str">
        <f>IF(参照!G210="","",参照!G210)</f>
        <v>青梅ガス(株)_</v>
      </c>
      <c r="BB210" s="52">
        <f t="shared" si="34"/>
        <v>0.308</v>
      </c>
      <c r="BD210" s="52" t="str">
        <f>IF(参照!L210="","",参照!L210)</f>
        <v>格安電力(株)</v>
      </c>
    </row>
    <row r="211" spans="47:56">
      <c r="AU211" s="52" t="str">
        <f>IF(参照!A211="","",参照!A211)</f>
        <v>A0067</v>
      </c>
      <c r="AV211" s="52" t="str">
        <f>IF(参照!B211="","",参照!B211)</f>
        <v>(株)イーネットワークシステムズ</v>
      </c>
      <c r="AW211" s="52">
        <f>IF(参照!C211="","",参照!C211)</f>
        <v>3.79E-4</v>
      </c>
      <c r="AX211" s="52" t="str">
        <f>IF(参照!D211="","",参照!D211)</f>
        <v>メニューA</v>
      </c>
      <c r="AY211" s="52">
        <f>IF(参照!E211="","",参照!E211)</f>
        <v>0</v>
      </c>
      <c r="AZ211" s="52" t="str">
        <f>IF(参照!F211="","",参照!F211)</f>
        <v>(株)イーネットワークシステムズ</v>
      </c>
      <c r="BA211" s="52" t="str">
        <f>IF(参照!G211="","",参照!G211)</f>
        <v>(株)イーネットワークシステムズ_メニューA</v>
      </c>
      <c r="BB211" s="52">
        <f t="shared" si="34"/>
        <v>0</v>
      </c>
      <c r="BD211" s="52" t="str">
        <f>IF(参照!L211="","",参照!L211)</f>
        <v>神楽電力(株)</v>
      </c>
    </row>
    <row r="212" spans="47:56">
      <c r="AU212" s="52" t="str">
        <f>IF(参照!A212="","",参照!A212)</f>
        <v/>
      </c>
      <c r="AV212" s="52" t="str">
        <f>IF(参照!B212="","",参照!B212)</f>
        <v/>
      </c>
      <c r="AW212" s="52" t="str">
        <f>IF(参照!C212="","",参照!C212)</f>
        <v/>
      </c>
      <c r="AX212" s="52" t="str">
        <f>IF(参照!D212="","",参照!D212)</f>
        <v>メニューB</v>
      </c>
      <c r="AY212" s="52">
        <f>IF(参照!E212="","",参照!E212)</f>
        <v>0</v>
      </c>
      <c r="AZ212" s="52" t="str">
        <f>IF(参照!F212="","",参照!F212)</f>
        <v>(株)イーネットワークシステムズ</v>
      </c>
      <c r="BA212" s="52" t="str">
        <f>IF(参照!G212="","",参照!G212)</f>
        <v>(株)イーネットワークシステムズ_メニューB</v>
      </c>
      <c r="BB212" s="52">
        <f t="shared" si="34"/>
        <v>0</v>
      </c>
      <c r="BD212" s="52" t="str">
        <f>IF(参照!L212="","",参照!L212)</f>
        <v>かけがわ報徳パワー(株)</v>
      </c>
    </row>
    <row r="213" spans="47:56">
      <c r="AU213" s="52" t="str">
        <f>IF(参照!A213="","",参照!A213)</f>
        <v/>
      </c>
      <c r="AV213" s="52" t="str">
        <f>IF(参照!B213="","",参照!B213)</f>
        <v/>
      </c>
      <c r="AW213" s="52" t="str">
        <f>IF(参照!C213="","",参照!C213)</f>
        <v/>
      </c>
      <c r="AX213" s="52" t="str">
        <f>IF(参照!D213="","",参照!D213)</f>
        <v>メニューC</v>
      </c>
      <c r="AY213" s="52">
        <f>IF(参照!E213="","",参照!E213)</f>
        <v>0</v>
      </c>
      <c r="AZ213" s="52" t="str">
        <f>IF(参照!F213="","",参照!F213)</f>
        <v>(株)イーネットワークシステムズ</v>
      </c>
      <c r="BA213" s="52" t="str">
        <f>IF(参照!G213="","",参照!G213)</f>
        <v>(株)イーネットワークシステムズ_メニューC</v>
      </c>
      <c r="BB213" s="52">
        <f t="shared" si="34"/>
        <v>0</v>
      </c>
      <c r="BD213" s="52" t="str">
        <f>IF(参照!L213="","",参照!L213)</f>
        <v>鹿児島電力(株)</v>
      </c>
    </row>
    <row r="214" spans="47:56">
      <c r="AU214" s="52" t="str">
        <f>IF(参照!A214="","",参照!A214)</f>
        <v/>
      </c>
      <c r="AV214" s="52" t="str">
        <f>IF(参照!B214="","",参照!B214)</f>
        <v/>
      </c>
      <c r="AW214" s="52" t="str">
        <f>IF(参照!C214="","",参照!C214)</f>
        <v/>
      </c>
      <c r="AX214" s="52" t="str">
        <f>IF(参照!D214="","",参照!D214)</f>
        <v>メニューD</v>
      </c>
      <c r="AY214" s="52">
        <f>IF(参照!E214="","",参照!E214)</f>
        <v>0</v>
      </c>
      <c r="AZ214" s="52" t="str">
        <f>IF(参照!F214="","",参照!F214)</f>
        <v>(株)イーネットワークシステムズ</v>
      </c>
      <c r="BA214" s="52" t="str">
        <f>IF(参照!G214="","",参照!G214)</f>
        <v>(株)イーネットワークシステムズ_メニューD</v>
      </c>
      <c r="BB214" s="52">
        <f t="shared" si="34"/>
        <v>0</v>
      </c>
      <c r="BD214" s="52" t="str">
        <f>IF(参照!L214="","",参照!L214)</f>
        <v>歌舞伎エナジー(株)</v>
      </c>
    </row>
    <row r="215" spans="47:56">
      <c r="AU215" s="52" t="str">
        <f>IF(参照!A215="","",参照!A215)</f>
        <v/>
      </c>
      <c r="AV215" s="52" t="str">
        <f>IF(参照!B215="","",参照!B215)</f>
        <v/>
      </c>
      <c r="AW215" s="52" t="str">
        <f>IF(参照!C215="","",参照!C215)</f>
        <v/>
      </c>
      <c r="AX215" s="52" t="str">
        <f>IF(参照!D215="","",参照!D215)</f>
        <v>メニューE(残差)</v>
      </c>
      <c r="AY215" s="52">
        <f>IF(参照!E215="","",参照!E215)</f>
        <v>3.2299999999999999E-4</v>
      </c>
      <c r="AZ215" s="52" t="str">
        <f>IF(参照!F215="","",参照!F215)</f>
        <v>(株)イーネットワークシステムズ</v>
      </c>
      <c r="BA215" s="52" t="str">
        <f>IF(参照!G215="","",参照!G215)</f>
        <v>(株)イーネットワークシステムズ_メニューE(残差)</v>
      </c>
      <c r="BB215" s="52">
        <f t="shared" si="34"/>
        <v>0.32300000000000001</v>
      </c>
      <c r="BD215" s="52" t="str">
        <f>IF(参照!L215="","",参照!L215)</f>
        <v>(株)かみでん里山公社</v>
      </c>
    </row>
    <row r="216" spans="47:56">
      <c r="AU216" s="52" t="str">
        <f>IF(参照!A216="","",参照!A216)</f>
        <v/>
      </c>
      <c r="AV216" s="52" t="str">
        <f>IF(参照!B216="","",参照!B216)</f>
        <v/>
      </c>
      <c r="AW216" s="52" t="str">
        <f>IF(参照!C216="","",参照!C216)</f>
        <v/>
      </c>
      <c r="AX216" s="52" t="str">
        <f>IF(参照!D216="","",参照!D216)</f>
        <v>(参考値)事業者全体</v>
      </c>
      <c r="AY216" s="52">
        <f>IF(参照!E216="","",参照!E216)</f>
        <v>2.5300000000000002E-4</v>
      </c>
      <c r="AZ216" s="52" t="str">
        <f>IF(参照!F216="","",参照!F216)</f>
        <v>(株)イーネットワークシステムズ</v>
      </c>
      <c r="BA216" s="52" t="str">
        <f>IF(参照!G216="","",参照!G216)</f>
        <v>(株)イーネットワークシステムズ_(参考値)事業者全体</v>
      </c>
      <c r="BB216" s="52">
        <f t="shared" si="34"/>
        <v>0.253</v>
      </c>
      <c r="BD216" s="52" t="str">
        <f>IF(参照!L216="","",参照!L216)</f>
        <v>亀岡ふるさとエナジー(株)</v>
      </c>
    </row>
    <row r="217" spans="47:56">
      <c r="AU217" s="52" t="str">
        <f>IF(参照!A217="","",参照!A217)</f>
        <v>A0068</v>
      </c>
      <c r="AV217" s="52" t="str">
        <f>IF(参照!B217="","",参照!B217)</f>
        <v>(株)エネアーク関東</v>
      </c>
      <c r="AW217" s="52">
        <f>IF(参照!C217="","",参照!C217)</f>
        <v>4.5800000000000002E-4</v>
      </c>
      <c r="AX217" s="52" t="str">
        <f>IF(参照!D217="","",参照!D217)</f>
        <v/>
      </c>
      <c r="AY217" s="52">
        <f>IF(参照!E217="","",参照!E217)</f>
        <v>4.0200000000000001E-4</v>
      </c>
      <c r="AZ217" s="52" t="str">
        <f>IF(参照!F217="","",参照!F217)</f>
        <v>(株)エネアーク関東</v>
      </c>
      <c r="BA217" s="52" t="str">
        <f>IF(参照!G217="","",参照!G217)</f>
        <v>(株)エネアーク関東_</v>
      </c>
      <c r="BB217" s="52">
        <f t="shared" si="34"/>
        <v>0.40200000000000002</v>
      </c>
      <c r="BD217" s="52" t="str">
        <f>IF(参照!L217="","",参照!L217)</f>
        <v>唐津電力(株)</v>
      </c>
    </row>
    <row r="218" spans="47:56">
      <c r="AU218" s="52" t="str">
        <f>IF(参照!A218="","",参照!A218)</f>
        <v>A0069</v>
      </c>
      <c r="AV218" s="52" t="str">
        <f>IF(参照!B218="","",参照!B218)</f>
        <v>(株)東急パワーサプライ</v>
      </c>
      <c r="AW218" s="52">
        <f>IF(参照!C218="","",参照!C218)</f>
        <v>4.9399999999999997E-4</v>
      </c>
      <c r="AX218" s="52" t="str">
        <f>IF(参照!D218="","",参照!D218)</f>
        <v>メニューA</v>
      </c>
      <c r="AY218" s="52">
        <f>IF(参照!E218="","",参照!E218)</f>
        <v>0</v>
      </c>
      <c r="AZ218" s="52" t="str">
        <f>IF(参照!F218="","",参照!F218)</f>
        <v>(株)東急パワーサプライ</v>
      </c>
      <c r="BA218" s="52" t="str">
        <f>IF(参照!G218="","",参照!G218)</f>
        <v>(株)東急パワーサプライ_メニューA</v>
      </c>
      <c r="BB218" s="52">
        <f t="shared" si="34"/>
        <v>0</v>
      </c>
      <c r="BD218" s="52" t="str">
        <f>IF(参照!L218="","",参照!L218)</f>
        <v>(株)唐津パワーホールディングス</v>
      </c>
    </row>
    <row r="219" spans="47:56">
      <c r="AU219" s="52" t="str">
        <f>IF(参照!A219="","",参照!A219)</f>
        <v/>
      </c>
      <c r="AV219" s="52" t="str">
        <f>IF(参照!B219="","",参照!B219)</f>
        <v/>
      </c>
      <c r="AW219" s="52" t="str">
        <f>IF(参照!C219="","",参照!C219)</f>
        <v/>
      </c>
      <c r="AX219" s="52" t="str">
        <f>IF(参照!D219="","",参照!D219)</f>
        <v>メニューB</v>
      </c>
      <c r="AY219" s="52">
        <f>IF(参照!E219="","",参照!E219)</f>
        <v>3.4000000000000002E-4</v>
      </c>
      <c r="AZ219" s="52" t="str">
        <f>IF(参照!F219="","",参照!F219)</f>
        <v>(株)東急パワーサプライ</v>
      </c>
      <c r="BA219" s="52" t="str">
        <f>IF(参照!G219="","",参照!G219)</f>
        <v>(株)東急パワーサプライ_メニューB</v>
      </c>
      <c r="BB219" s="52">
        <f t="shared" si="34"/>
        <v>0.34</v>
      </c>
      <c r="BD219" s="52" t="str">
        <f>IF(参照!L219="","",参照!L219)</f>
        <v>カワサキグリーンエナジー(株)</v>
      </c>
    </row>
    <row r="220" spans="47:56">
      <c r="AU220" s="52" t="str">
        <f>IF(参照!A220="","",参照!A220)</f>
        <v/>
      </c>
      <c r="AV220" s="52" t="str">
        <f>IF(参照!B220="","",参照!B220)</f>
        <v/>
      </c>
      <c r="AW220" s="52" t="str">
        <f>IF(参照!C220="","",参照!C220)</f>
        <v/>
      </c>
      <c r="AX220" s="52" t="str">
        <f>IF(参照!D220="","",参照!D220)</f>
        <v>メニューC</v>
      </c>
      <c r="AY220" s="52">
        <f>IF(参照!E220="","",参照!E220)</f>
        <v>0</v>
      </c>
      <c r="AZ220" s="52" t="str">
        <f>IF(参照!F220="","",参照!F220)</f>
        <v>(株)東急パワーサプライ</v>
      </c>
      <c r="BA220" s="52" t="str">
        <f>IF(参照!G220="","",参照!G220)</f>
        <v>(株)東急パワーサプライ_メニューC</v>
      </c>
      <c r="BB220" s="52">
        <f t="shared" si="34"/>
        <v>0</v>
      </c>
      <c r="BD220" s="52" t="str">
        <f>IF(参照!L220="","",参照!L220)</f>
        <v>(株)関西空調　</v>
      </c>
    </row>
    <row r="221" spans="47:56">
      <c r="AU221" s="52" t="str">
        <f>IF(参照!A221="","",参照!A221)</f>
        <v/>
      </c>
      <c r="AV221" s="52" t="str">
        <f>IF(参照!B221="","",参照!B221)</f>
        <v/>
      </c>
      <c r="AW221" s="52" t="str">
        <f>IF(参照!C221="","",参照!C221)</f>
        <v/>
      </c>
      <c r="AX221" s="52" t="str">
        <f>IF(参照!D221="","",参照!D221)</f>
        <v>メニューD</v>
      </c>
      <c r="AY221" s="52">
        <f>IF(参照!E221="","",参照!E221)</f>
        <v>2.92E-4</v>
      </c>
      <c r="AZ221" s="52" t="str">
        <f>IF(参照!F221="","",参照!F221)</f>
        <v>(株)東急パワーサプライ</v>
      </c>
      <c r="BA221" s="52" t="str">
        <f>IF(参照!G221="","",参照!G221)</f>
        <v>(株)東急パワーサプライ_メニューD</v>
      </c>
      <c r="BB221" s="52">
        <f t="shared" si="34"/>
        <v>0.29199999999999998</v>
      </c>
      <c r="BD221" s="52" t="str">
        <f>IF(参照!L221="","",参照!L221)</f>
        <v>(株)関電エネルギーソリューション</v>
      </c>
    </row>
    <row r="222" spans="47:56">
      <c r="AU222" s="52" t="str">
        <f>IF(参照!A222="","",参照!A222)</f>
        <v/>
      </c>
      <c r="AV222" s="52" t="str">
        <f>IF(参照!B222="","",参照!B222)</f>
        <v/>
      </c>
      <c r="AW222" s="52" t="str">
        <f>IF(参照!C222="","",参照!C222)</f>
        <v/>
      </c>
      <c r="AX222" s="52" t="str">
        <f>IF(参照!D222="","",参照!D222)</f>
        <v>メニューE</v>
      </c>
      <c r="AY222" s="52">
        <f>IF(参照!E222="","",参照!E222)</f>
        <v>0</v>
      </c>
      <c r="AZ222" s="52" t="str">
        <f>IF(参照!F222="","",参照!F222)</f>
        <v>(株)東急パワーサプライ</v>
      </c>
      <c r="BA222" s="52" t="str">
        <f>IF(参照!G222="","",参照!G222)</f>
        <v>(株)東急パワーサプライ_メニューE</v>
      </c>
      <c r="BB222" s="52">
        <f t="shared" si="34"/>
        <v>0</v>
      </c>
      <c r="BD222" s="52" t="str">
        <f>IF(参照!L222="","",参照!L222)</f>
        <v>合同会社北上新電力</v>
      </c>
    </row>
    <row r="223" spans="47:56">
      <c r="AU223" s="52" t="str">
        <f>IF(参照!A223="","",参照!A223)</f>
        <v/>
      </c>
      <c r="AV223" s="52" t="str">
        <f>IF(参照!B223="","",参照!B223)</f>
        <v/>
      </c>
      <c r="AW223" s="52" t="str">
        <f>IF(参照!C223="","",参照!C223)</f>
        <v/>
      </c>
      <c r="AX223" s="52" t="str">
        <f>IF(参照!D223="","",参照!D223)</f>
        <v>メニューF</v>
      </c>
      <c r="AY223" s="52">
        <f>IF(参照!E223="","",参照!E223)</f>
        <v>0</v>
      </c>
      <c r="AZ223" s="52" t="str">
        <f>IF(参照!F223="","",参照!F223)</f>
        <v>(株)東急パワーサプライ</v>
      </c>
      <c r="BA223" s="52" t="str">
        <f>IF(参照!G223="","",参照!G223)</f>
        <v>(株)東急パワーサプライ_メニューF</v>
      </c>
      <c r="BB223" s="52">
        <f t="shared" si="34"/>
        <v>0</v>
      </c>
      <c r="BD223" s="52" t="str">
        <f>IF(参照!L223="","",参照!L223)</f>
        <v>(株)北九州パワー</v>
      </c>
    </row>
    <row r="224" spans="47:56">
      <c r="AU224" s="52" t="str">
        <f>IF(参照!A224="","",参照!A224)</f>
        <v/>
      </c>
      <c r="AV224" s="52" t="str">
        <f>IF(参照!B224="","",参照!B224)</f>
        <v/>
      </c>
      <c r="AW224" s="52" t="str">
        <f>IF(参照!C224="","",参照!C224)</f>
        <v/>
      </c>
      <c r="AX224" s="52" t="str">
        <f>IF(参照!D224="","",参照!D224)</f>
        <v>メニューG(残差)</v>
      </c>
      <c r="AY224" s="52">
        <f>IF(参照!E224="","",参照!E224)</f>
        <v>4.3100000000000001E-4</v>
      </c>
      <c r="AZ224" s="52" t="str">
        <f>IF(参照!F224="","",参照!F224)</f>
        <v>(株)東急パワーサプライ</v>
      </c>
      <c r="BA224" s="52" t="str">
        <f>IF(参照!G224="","",参照!G224)</f>
        <v>(株)東急パワーサプライ_メニューG(残差)</v>
      </c>
      <c r="BB224" s="52">
        <f t="shared" si="34"/>
        <v>0.43099999999999999</v>
      </c>
      <c r="BD224" s="52" t="str">
        <f>IF(参照!L224="","",参照!L224)</f>
        <v>キタコー(株)</v>
      </c>
    </row>
    <row r="225" spans="47:56">
      <c r="AU225" s="52" t="str">
        <f>IF(参照!A225="","",参照!A225)</f>
        <v/>
      </c>
      <c r="AV225" s="52" t="str">
        <f>IF(参照!B225="","",参照!B225)</f>
        <v/>
      </c>
      <c r="AW225" s="52" t="str">
        <f>IF(参照!C225="","",参照!C225)</f>
        <v/>
      </c>
      <c r="AX225" s="52" t="str">
        <f>IF(参照!D225="","",参照!D225)</f>
        <v>(参考値)事業者全体</v>
      </c>
      <c r="AY225" s="52">
        <f>IF(参照!E225="","",参照!E225)</f>
        <v>4.5600000000000003E-4</v>
      </c>
      <c r="AZ225" s="52" t="str">
        <f>IF(参照!F225="","",参照!F225)</f>
        <v>(株)東急パワーサプライ</v>
      </c>
      <c r="BA225" s="52" t="str">
        <f>IF(参照!G225="","",参照!G225)</f>
        <v>(株)東急パワーサプライ_(参考値)事業者全体</v>
      </c>
      <c r="BB225" s="52">
        <f t="shared" si="34"/>
        <v>0.45600000000000002</v>
      </c>
      <c r="BD225" s="52" t="str">
        <f>IF(参照!L225="","",参照!L225)</f>
        <v>北日本ガス(株)</v>
      </c>
    </row>
    <row r="226" spans="47:56">
      <c r="AU226" s="52" t="str">
        <f>IF(参照!A226="","",参照!A226)</f>
        <v>A0070</v>
      </c>
      <c r="AV226" s="52" t="str">
        <f>IF(参照!B226="","",参照!B226)</f>
        <v>王子・伊藤忠エネクス電力販売(株)</v>
      </c>
      <c r="AW226" s="52">
        <f>IF(参照!C226="","",参照!C226)</f>
        <v>5.2500000000000008E-4</v>
      </c>
      <c r="AX226" s="52" t="str">
        <f>IF(参照!D226="","",参照!D226)</f>
        <v>メニューA</v>
      </c>
      <c r="AY226" s="52">
        <f>IF(参照!E226="","",参照!E226)</f>
        <v>0</v>
      </c>
      <c r="AZ226" s="52" t="str">
        <f>IF(参照!F226="","",参照!F226)</f>
        <v>王子・伊藤忠エネクス電力販売(株)</v>
      </c>
      <c r="BA226" s="52" t="str">
        <f>IF(参照!G226="","",参照!G226)</f>
        <v>王子・伊藤忠エネクス電力販売(株)_メニューA</v>
      </c>
      <c r="BB226" s="52">
        <f t="shared" si="34"/>
        <v>0</v>
      </c>
      <c r="BD226" s="52" t="str">
        <f>IF(参照!L226="","",参照!L226)</f>
        <v>北日本石油(株)</v>
      </c>
    </row>
    <row r="227" spans="47:56">
      <c r="AU227" s="52" t="str">
        <f>IF(参照!A227="","",参照!A227)</f>
        <v/>
      </c>
      <c r="AV227" s="52" t="str">
        <f>IF(参照!B227="","",参照!B227)</f>
        <v/>
      </c>
      <c r="AW227" s="52" t="str">
        <f>IF(参照!C227="","",参照!C227)</f>
        <v/>
      </c>
      <c r="AX227" s="52" t="str">
        <f>IF(参照!D227="","",参照!D227)</f>
        <v>メニューB</v>
      </c>
      <c r="AY227" s="52">
        <f>IF(参照!E227="","",参照!E227)</f>
        <v>2.1699999999999999E-4</v>
      </c>
      <c r="AZ227" s="52" t="str">
        <f>IF(参照!F227="","",参照!F227)</f>
        <v>王子・伊藤忠エネクス電力販売(株)</v>
      </c>
      <c r="BA227" s="52" t="str">
        <f>IF(参照!G227="","",参照!G227)</f>
        <v>王子・伊藤忠エネクス電力販売(株)_メニューB</v>
      </c>
      <c r="BB227" s="52">
        <f t="shared" si="34"/>
        <v>0.217</v>
      </c>
      <c r="BD227" s="52" t="str">
        <f>IF(参照!L227="","",参照!L227)</f>
        <v>岐阜電力(株)</v>
      </c>
    </row>
    <row r="228" spans="47:56">
      <c r="AU228" s="52" t="str">
        <f>IF(参照!A228="","",参照!A228)</f>
        <v/>
      </c>
      <c r="AV228" s="52" t="str">
        <f>IF(参照!B228="","",参照!B228)</f>
        <v/>
      </c>
      <c r="AW228" s="52" t="str">
        <f>IF(参照!C228="","",参照!C228)</f>
        <v/>
      </c>
      <c r="AX228" s="52" t="str">
        <f>IF(参照!D228="","",参照!D228)</f>
        <v>メニューC</v>
      </c>
      <c r="AY228" s="52">
        <f>IF(参照!E228="","",参照!E228)</f>
        <v>3.0299999999999999E-4</v>
      </c>
      <c r="AZ228" s="52" t="str">
        <f>IF(参照!F228="","",参照!F228)</f>
        <v>王子・伊藤忠エネクス電力販売(株)</v>
      </c>
      <c r="BA228" s="52" t="str">
        <f>IF(参照!G228="","",参照!G228)</f>
        <v>王子・伊藤忠エネクス電力販売(株)_メニューC</v>
      </c>
      <c r="BB228" s="52">
        <f t="shared" si="34"/>
        <v>0.30299999999999999</v>
      </c>
      <c r="BD228" s="52" t="str">
        <f>IF(参照!L228="","",参照!L228)</f>
        <v>キヤノンマーケティングジャパン(株)</v>
      </c>
    </row>
    <row r="229" spans="47:56">
      <c r="AU229" s="52" t="str">
        <f>IF(参照!A229="","",参照!A229)</f>
        <v/>
      </c>
      <c r="AV229" s="52" t="str">
        <f>IF(参照!B229="","",参照!B229)</f>
        <v/>
      </c>
      <c r="AW229" s="52" t="str">
        <f>IF(参照!C229="","",参照!C229)</f>
        <v/>
      </c>
      <c r="AX229" s="52" t="str">
        <f>IF(参照!D229="","",参照!D229)</f>
        <v>メニューD(残差)</v>
      </c>
      <c r="AY229" s="52">
        <f>IF(参照!E229="","",参照!E229)</f>
        <v>9.0899999999999998E-4</v>
      </c>
      <c r="AZ229" s="52" t="str">
        <f>IF(参照!F229="","",参照!F229)</f>
        <v>王子・伊藤忠エネクス電力販売(株)</v>
      </c>
      <c r="BA229" s="52" t="str">
        <f>IF(参照!G229="","",参照!G229)</f>
        <v>王子・伊藤忠エネクス電力販売(株)_メニューD(残差)</v>
      </c>
      <c r="BB229" s="52">
        <f t="shared" si="34"/>
        <v>0.90900000000000003</v>
      </c>
      <c r="BD229" s="52" t="str">
        <f>IF(参照!L229="","",参照!L229)</f>
        <v>九州エナジー(株)</v>
      </c>
    </row>
    <row r="230" spans="47:56">
      <c r="AU230" s="52" t="str">
        <f>IF(参照!A230="","",参照!A230)</f>
        <v/>
      </c>
      <c r="AV230" s="52" t="str">
        <f>IF(参照!B230="","",参照!B230)</f>
        <v/>
      </c>
      <c r="AW230" s="52" t="str">
        <f>IF(参照!C230="","",参照!C230)</f>
        <v/>
      </c>
      <c r="AX230" s="52" t="str">
        <f>IF(参照!D230="","",参照!D230)</f>
        <v>(参考値)事業者全体</v>
      </c>
      <c r="AY230" s="52">
        <f>IF(参照!E230="","",参照!E230)</f>
        <v>3.9899999999999999E-4</v>
      </c>
      <c r="AZ230" s="52" t="str">
        <f>IF(参照!F230="","",参照!F230)</f>
        <v>王子・伊藤忠エネクス電力販売(株)</v>
      </c>
      <c r="BA230" s="52" t="str">
        <f>IF(参照!G230="","",参照!G230)</f>
        <v>王子・伊藤忠エネクス電力販売(株)_(参考値)事業者全体</v>
      </c>
      <c r="BB230" s="52">
        <f t="shared" si="34"/>
        <v>0.39900000000000002</v>
      </c>
      <c r="BD230" s="52" t="str">
        <f>IF(参照!L230="","",参照!L230)</f>
        <v>九電みらいエナジー(株)</v>
      </c>
    </row>
    <row r="231" spans="47:56">
      <c r="AU231" s="52" t="str">
        <f>IF(参照!A231="","",参照!A231)</f>
        <v>A0071</v>
      </c>
      <c r="AV231" s="52" t="str">
        <f>IF(参照!B231="","",参照!B231)</f>
        <v>伊藤忠商事(株)</v>
      </c>
      <c r="AW231" s="52">
        <f>IF(参照!C231="","",参照!C231)</f>
        <v>7.3999999999999999E-4</v>
      </c>
      <c r="AX231" s="52" t="str">
        <f>IF(参照!D231="","",参照!D231)</f>
        <v>メニューA</v>
      </c>
      <c r="AY231" s="52">
        <f>IF(参照!E231="","",参照!E231)</f>
        <v>0</v>
      </c>
      <c r="AZ231" s="52" t="str">
        <f>IF(参照!F231="","",参照!F231)</f>
        <v>伊藤忠商事(株)</v>
      </c>
      <c r="BA231" s="52" t="str">
        <f>IF(参照!G231="","",参照!G231)</f>
        <v>伊藤忠商事(株)_メニューA</v>
      </c>
      <c r="BB231" s="52">
        <f t="shared" si="34"/>
        <v>0</v>
      </c>
      <c r="BD231" s="52" t="str">
        <f>IF(参照!L231="","",参照!L231)</f>
        <v>京セラ関電エナジー合同会社</v>
      </c>
    </row>
    <row r="232" spans="47:56">
      <c r="AU232" s="52" t="str">
        <f>IF(参照!A232="","",参照!A232)</f>
        <v/>
      </c>
      <c r="AV232" s="52" t="str">
        <f>IF(参照!B232="","",参照!B232)</f>
        <v/>
      </c>
      <c r="AW232" s="52" t="str">
        <f>IF(参照!C232="","",参照!C232)</f>
        <v/>
      </c>
      <c r="AX232" s="52" t="str">
        <f>IF(参照!D232="","",参照!D232)</f>
        <v>メニューB(残差)</v>
      </c>
      <c r="AY232" s="52">
        <f>IF(参照!E232="","",参照!E232)</f>
        <v>4.5300000000000001E-4</v>
      </c>
      <c r="AZ232" s="52" t="str">
        <f>IF(参照!F232="","",参照!F232)</f>
        <v>伊藤忠商事(株)</v>
      </c>
      <c r="BA232" s="52" t="str">
        <f>IF(参照!G232="","",参照!G232)</f>
        <v>伊藤忠商事(株)_メニューB(残差)</v>
      </c>
      <c r="BB232" s="52">
        <f t="shared" si="34"/>
        <v>0.45300000000000001</v>
      </c>
      <c r="BD232" s="52" t="str">
        <f>IF(参照!L232="","",参照!L232)</f>
        <v>京都生活協同組合</v>
      </c>
    </row>
    <row r="233" spans="47:56">
      <c r="AU233" s="52" t="str">
        <f>IF(参照!A233="","",参照!A233)</f>
        <v/>
      </c>
      <c r="AV233" s="52" t="str">
        <f>IF(参照!B233="","",参照!B233)</f>
        <v/>
      </c>
      <c r="AW233" s="52" t="str">
        <f>IF(参照!C233="","",参照!C233)</f>
        <v/>
      </c>
      <c r="AX233" s="52" t="str">
        <f>IF(参照!D233="","",参照!D233)</f>
        <v>(参考値)事業者全体</v>
      </c>
      <c r="AY233" s="52">
        <f>IF(参照!E233="","",参照!E233)</f>
        <v>4.6999999999999999E-4</v>
      </c>
      <c r="AZ233" s="52" t="str">
        <f>IF(参照!F233="","",参照!F233)</f>
        <v>伊藤忠商事(株)</v>
      </c>
      <c r="BA233" s="52" t="str">
        <f>IF(参照!G233="","",参照!G233)</f>
        <v>伊藤忠商事(株)_(参考値)事業者全体</v>
      </c>
      <c r="BB233" s="52">
        <f t="shared" si="34"/>
        <v>0.47</v>
      </c>
      <c r="BD233" s="52" t="str">
        <f>IF(参照!L233="","",参照!L233)</f>
        <v>(株)京楽産業ホールディングス</v>
      </c>
    </row>
    <row r="234" spans="47:56">
      <c r="AU234" s="52" t="str">
        <f>IF(参照!A234="","",参照!A234)</f>
        <v>A0072</v>
      </c>
      <c r="AV234" s="52" t="str">
        <f>IF(参照!B234="","",参照!B234)</f>
        <v>(株)エコスタイル</v>
      </c>
      <c r="AW234" s="52">
        <f>IF(参照!C234="","",参照!C234)</f>
        <v>4.1800000000000002E-4</v>
      </c>
      <c r="AX234" s="52" t="str">
        <f>IF(参照!D234="","",参照!D234)</f>
        <v>メニューA</v>
      </c>
      <c r="AY234" s="52">
        <f>IF(参照!E234="","",参照!E234)</f>
        <v>0</v>
      </c>
      <c r="AZ234" s="52" t="str">
        <f>IF(参照!F234="","",参照!F234)</f>
        <v>(株)エコスタイル</v>
      </c>
      <c r="BA234" s="52" t="str">
        <f>IF(参照!G234="","",参照!G234)</f>
        <v>(株)エコスタイル_メニューA</v>
      </c>
      <c r="BB234" s="52">
        <f t="shared" si="34"/>
        <v>0</v>
      </c>
      <c r="BD234" s="52" t="str">
        <f>IF(参照!L234="","",参照!L234)</f>
        <v>桐生瓦斯(株)</v>
      </c>
    </row>
    <row r="235" spans="47:56">
      <c r="AU235" s="52" t="str">
        <f>IF(参照!A235="","",参照!A235)</f>
        <v/>
      </c>
      <c r="AV235" s="52" t="str">
        <f>IF(参照!B235="","",参照!B235)</f>
        <v/>
      </c>
      <c r="AW235" s="52" t="str">
        <f>IF(参照!C235="","",参照!C235)</f>
        <v/>
      </c>
      <c r="AX235" s="52" t="str">
        <f>IF(参照!D235="","",参照!D235)</f>
        <v>メニューB</v>
      </c>
      <c r="AY235" s="52">
        <f>IF(参照!E235="","",参照!E235)</f>
        <v>0</v>
      </c>
      <c r="AZ235" s="52" t="str">
        <f>IF(参照!F235="","",参照!F235)</f>
        <v>(株)エコスタイル</v>
      </c>
      <c r="BA235" s="52" t="str">
        <f>IF(参照!G235="","",参照!G235)</f>
        <v>(株)エコスタイル_メニューB</v>
      </c>
      <c r="BB235" s="52">
        <f t="shared" si="34"/>
        <v>0</v>
      </c>
      <c r="BD235" s="52" t="str">
        <f>IF(参照!L235="","",参照!L235)</f>
        <v>近畿電力(株)</v>
      </c>
    </row>
    <row r="236" spans="47:56">
      <c r="AU236" s="52" t="str">
        <f>IF(参照!A236="","",参照!A236)</f>
        <v/>
      </c>
      <c r="AV236" s="52" t="str">
        <f>IF(参照!B236="","",参照!B236)</f>
        <v/>
      </c>
      <c r="AW236" s="52" t="str">
        <f>IF(参照!C236="","",参照!C236)</f>
        <v/>
      </c>
      <c r="AX236" s="52" t="str">
        <f>IF(参照!D236="","",参照!D236)</f>
        <v>メニューC(残差)</v>
      </c>
      <c r="AY236" s="52">
        <f>IF(参照!E236="","",参照!E236)</f>
        <v>5.9499999999999993E-4</v>
      </c>
      <c r="AZ236" s="52" t="str">
        <f>IF(参照!F236="","",参照!F236)</f>
        <v>(株)エコスタイル</v>
      </c>
      <c r="BA236" s="52" t="str">
        <f>IF(参照!G236="","",参照!G236)</f>
        <v>(株)エコスタイル_メニューC(残差)</v>
      </c>
      <c r="BB236" s="52">
        <f t="shared" si="34"/>
        <v>0.59499999999999997</v>
      </c>
      <c r="BD236" s="52" t="str">
        <f>IF(参照!L236="","",参照!L236)</f>
        <v>(株)クオリティプラス</v>
      </c>
    </row>
    <row r="237" spans="47:56">
      <c r="AU237" s="52" t="str">
        <f>IF(参照!A237="","",参照!A237)</f>
        <v/>
      </c>
      <c r="AV237" s="52" t="str">
        <f>IF(参照!B237="","",参照!B237)</f>
        <v/>
      </c>
      <c r="AW237" s="52" t="str">
        <f>IF(参照!C237="","",参照!C237)</f>
        <v/>
      </c>
      <c r="AX237" s="52" t="str">
        <f>IF(参照!D237="","",参照!D237)</f>
        <v>(参考値)事業者全体</v>
      </c>
      <c r="AY237" s="52">
        <f>IF(参照!E237="","",参照!E237)</f>
        <v>5.4000000000000001E-4</v>
      </c>
      <c r="AZ237" s="52" t="str">
        <f>IF(参照!F237="","",参照!F237)</f>
        <v>(株)エコスタイル</v>
      </c>
      <c r="BA237" s="52" t="str">
        <f>IF(参照!G237="","",参照!G237)</f>
        <v>(株)エコスタイル_(参考値)事業者全体</v>
      </c>
      <c r="BB237" s="52">
        <f t="shared" si="34"/>
        <v>0.54</v>
      </c>
      <c r="BD237" s="52" t="str">
        <f>IF(参照!L237="","",参照!L237)</f>
        <v>くこくエネルギー(株)(旧：熊本電力(株))</v>
      </c>
    </row>
    <row r="238" spans="47:56">
      <c r="AU238" s="52" t="str">
        <f>IF(参照!A238="","",参照!A238)</f>
        <v>A0073</v>
      </c>
      <c r="AV238" s="52" t="str">
        <f>IF(参照!B238="","",参照!B238)</f>
        <v>入間ガス(株)</v>
      </c>
      <c r="AW238" s="52">
        <f>IF(参照!C238="","",参照!C238)</f>
        <v>3.6400000000000001E-4</v>
      </c>
      <c r="AX238" s="52" t="str">
        <f>IF(参照!D238="","",参照!D238)</f>
        <v/>
      </c>
      <c r="AY238" s="52">
        <f>IF(参照!E238="","",参照!E238)</f>
        <v>3.0800000000000001E-4</v>
      </c>
      <c r="AZ238" s="52" t="str">
        <f>IF(参照!F238="","",参照!F238)</f>
        <v>入間ガス(株)</v>
      </c>
      <c r="BA238" s="52" t="str">
        <f>IF(参照!G238="","",参照!G238)</f>
        <v>入間ガス(株)_</v>
      </c>
      <c r="BB238" s="52">
        <f t="shared" si="34"/>
        <v>0.308</v>
      </c>
      <c r="BD238" s="52" t="str">
        <f>IF(参照!L238="","",参照!L238)</f>
        <v>久慈地域エネルギー(株)</v>
      </c>
    </row>
    <row r="239" spans="47:56">
      <c r="AU239" s="52" t="str">
        <f>IF(参照!A239="","",参照!A239)</f>
        <v>A0074</v>
      </c>
      <c r="AV239" s="52" t="str">
        <f>IF(参照!B239="","",参照!B239)</f>
        <v>テプコカスタマーサービス(株)</v>
      </c>
      <c r="AW239" s="52">
        <f>IF(参照!C239="","",参照!C239)</f>
        <v>5.7499999999999999E-4</v>
      </c>
      <c r="AX239" s="52" t="str">
        <f>IF(参照!D239="","",参照!D239)</f>
        <v/>
      </c>
      <c r="AY239" s="52">
        <f>IF(参照!E239="","",参照!E239)</f>
        <v>5.5800000000000001E-4</v>
      </c>
      <c r="AZ239" s="52" t="str">
        <f>IF(参照!F239="","",参照!F239)</f>
        <v>テプコカスタマーサービス(株)</v>
      </c>
      <c r="BA239" s="52" t="str">
        <f>IF(参照!G239="","",参照!G239)</f>
        <v>テプコカスタマーサービス(株)_</v>
      </c>
      <c r="BB239" s="52">
        <f t="shared" si="34"/>
        <v>0.55800000000000005</v>
      </c>
      <c r="BD239" s="52" t="str">
        <f>IF(参照!L239="","",参照!L239)</f>
        <v>(株)クボタ</v>
      </c>
    </row>
    <row r="240" spans="47:56">
      <c r="AU240" s="52" t="str">
        <f>IF(参照!A240="","",参照!A240)</f>
        <v>A0075</v>
      </c>
      <c r="AV240" s="52" t="str">
        <f>IF(参照!B240="","",参照!B240)</f>
        <v>(株)とんでんホールディングス</v>
      </c>
      <c r="AW240" s="52">
        <f>IF(参照!C240="","",参照!C240)</f>
        <v>4.0900000000000002E-4</v>
      </c>
      <c r="AX240" s="52" t="str">
        <f>IF(参照!D240="","",参照!D240)</f>
        <v/>
      </c>
      <c r="AY240" s="52">
        <f>IF(参照!E240="","",参照!E240)</f>
        <v>5.1000000000000004E-4</v>
      </c>
      <c r="AZ240" s="52" t="str">
        <f>IF(参照!F240="","",参照!F240)</f>
        <v>(株)とんでんホールディングス</v>
      </c>
      <c r="BA240" s="52" t="str">
        <f>IF(参照!G240="","",参照!G240)</f>
        <v>(株)とんでんホールディングス_</v>
      </c>
      <c r="BB240" s="52">
        <f t="shared" si="34"/>
        <v>0.51</v>
      </c>
      <c r="BD240" s="52" t="str">
        <f>IF(参照!L240="","",参照!L240)</f>
        <v>(株)球磨村森電力</v>
      </c>
    </row>
    <row r="241" spans="47:56">
      <c r="AU241" s="52" t="str">
        <f>IF(参照!A241="","",参照!A241)</f>
        <v>A0076</v>
      </c>
      <c r="AV241" s="52" t="str">
        <f>IF(参照!B241="","",参照!B241)</f>
        <v>日鉄エンジニアリング(株)</v>
      </c>
      <c r="AW241" s="52">
        <f>IF(参照!C241="","",参照!C241)</f>
        <v>4.5399999999999998E-4</v>
      </c>
      <c r="AX241" s="52" t="str">
        <f>IF(参照!D241="","",参照!D241)</f>
        <v>メニューA</v>
      </c>
      <c r="AY241" s="52">
        <f>IF(参照!E241="","",参照!E241)</f>
        <v>0</v>
      </c>
      <c r="AZ241" s="52" t="str">
        <f>IF(参照!F241="","",参照!F241)</f>
        <v>日鉄エンジニアリング(株)</v>
      </c>
      <c r="BA241" s="52" t="str">
        <f>IF(参照!G241="","",参照!G241)</f>
        <v>日鉄エンジニアリング(株)_メニューA</v>
      </c>
      <c r="BB241" s="52">
        <f t="shared" si="34"/>
        <v>0</v>
      </c>
      <c r="BD241" s="52" t="str">
        <f>IF(参照!L241="","",参照!L241)</f>
        <v>(株)グランデータ</v>
      </c>
    </row>
    <row r="242" spans="47:56">
      <c r="AU242" s="52" t="str">
        <f>IF(参照!A242="","",参照!A242)</f>
        <v/>
      </c>
      <c r="AV242" s="52" t="str">
        <f>IF(参照!B242="","",参照!B242)</f>
        <v/>
      </c>
      <c r="AW242" s="52" t="str">
        <f>IF(参照!C242="","",参照!C242)</f>
        <v/>
      </c>
      <c r="AX242" s="52" t="str">
        <f>IF(参照!D242="","",参照!D242)</f>
        <v>メニューB</v>
      </c>
      <c r="AY242" s="52">
        <f>IF(参照!E242="","",参照!E242)</f>
        <v>0</v>
      </c>
      <c r="AZ242" s="52" t="str">
        <f>IF(参照!F242="","",参照!F242)</f>
        <v>日鉄エンジニアリング(株)</v>
      </c>
      <c r="BA242" s="52" t="str">
        <f>IF(参照!G242="","",参照!G242)</f>
        <v>日鉄エンジニアリング(株)_メニューB</v>
      </c>
      <c r="BB242" s="52">
        <f t="shared" si="34"/>
        <v>0</v>
      </c>
      <c r="BD242" s="52" t="str">
        <f>IF(参照!L242="","",参照!L242)</f>
        <v>グリーナ(株)</v>
      </c>
    </row>
    <row r="243" spans="47:56">
      <c r="AU243" s="52" t="str">
        <f>IF(参照!A243="","",参照!A243)</f>
        <v/>
      </c>
      <c r="AV243" s="52" t="str">
        <f>IF(参照!B243="","",参照!B243)</f>
        <v/>
      </c>
      <c r="AW243" s="52" t="str">
        <f>IF(参照!C243="","",参照!C243)</f>
        <v/>
      </c>
      <c r="AX243" s="52" t="str">
        <f>IF(参照!D243="","",参照!D243)</f>
        <v>メニューC</v>
      </c>
      <c r="AY243" s="52">
        <f>IF(参照!E243="","",参照!E243)</f>
        <v>1E-4</v>
      </c>
      <c r="AZ243" s="52" t="str">
        <f>IF(参照!F243="","",参照!F243)</f>
        <v>日鉄エンジニアリング(株)</v>
      </c>
      <c r="BA243" s="52" t="str">
        <f>IF(参照!G243="","",参照!G243)</f>
        <v>日鉄エンジニアリング(株)_メニューC</v>
      </c>
      <c r="BB243" s="52">
        <f t="shared" si="34"/>
        <v>0.1</v>
      </c>
      <c r="BD243" s="52" t="str">
        <f>IF(参照!L243="","",参照!L243)</f>
        <v>(株)クリーンエネルギー総合研究所</v>
      </c>
    </row>
    <row r="244" spans="47:56">
      <c r="AU244" s="52" t="str">
        <f>IF(参照!A244="","",参照!A244)</f>
        <v/>
      </c>
      <c r="AV244" s="52" t="str">
        <f>IF(参照!B244="","",参照!B244)</f>
        <v/>
      </c>
      <c r="AW244" s="52" t="str">
        <f>IF(参照!C244="","",参照!C244)</f>
        <v/>
      </c>
      <c r="AX244" s="52" t="str">
        <f>IF(参照!D244="","",参照!D244)</f>
        <v>メニューD</v>
      </c>
      <c r="AY244" s="52">
        <f>IF(参照!E244="","",参照!E244)</f>
        <v>2.5000000000000001E-4</v>
      </c>
      <c r="AZ244" s="52" t="str">
        <f>IF(参照!F244="","",参照!F244)</f>
        <v>日鉄エンジニアリング(株)</v>
      </c>
      <c r="BA244" s="52" t="str">
        <f>IF(参照!G244="","",参照!G244)</f>
        <v>日鉄エンジニアリング(株)_メニューD</v>
      </c>
      <c r="BB244" s="52">
        <f t="shared" si="34"/>
        <v>0.25</v>
      </c>
      <c r="BD244" s="52" t="str">
        <f>IF(参照!L244="","",参照!L244)</f>
        <v>一般社団法人グリーンコープでんき</v>
      </c>
    </row>
    <row r="245" spans="47:56">
      <c r="AU245" s="52" t="str">
        <f>IF(参照!A245="","",参照!A245)</f>
        <v/>
      </c>
      <c r="AV245" s="52" t="str">
        <f>IF(参照!B245="","",参照!B245)</f>
        <v/>
      </c>
      <c r="AW245" s="52" t="str">
        <f>IF(参照!C245="","",参照!C245)</f>
        <v/>
      </c>
      <c r="AX245" s="52" t="str">
        <f>IF(参照!D245="","",参照!D245)</f>
        <v>メニューE(残差)</v>
      </c>
      <c r="AY245" s="52">
        <f>IF(参照!E245="","",参照!E245)</f>
        <v>6.8999999999999997E-4</v>
      </c>
      <c r="AZ245" s="52" t="str">
        <f>IF(参照!F245="","",参照!F245)</f>
        <v>日鉄エンジニアリング(株)</v>
      </c>
      <c r="BA245" s="52" t="str">
        <f>IF(参照!G245="","",参照!G245)</f>
        <v>日鉄エンジニアリング(株)_メニューE(残差)</v>
      </c>
      <c r="BB245" s="52">
        <f t="shared" si="34"/>
        <v>0.69</v>
      </c>
      <c r="BD245" s="52" t="str">
        <f>IF(参照!L245="","",参照!L245)</f>
        <v>(株)グリーンサークル</v>
      </c>
    </row>
    <row r="246" spans="47:56">
      <c r="AU246" s="52" t="str">
        <f>IF(参照!A246="","",参照!A246)</f>
        <v/>
      </c>
      <c r="AV246" s="52" t="str">
        <f>IF(参照!B246="","",参照!B246)</f>
        <v/>
      </c>
      <c r="AW246" s="52" t="str">
        <f>IF(参照!C246="","",参照!C246)</f>
        <v/>
      </c>
      <c r="AX246" s="52" t="str">
        <f>IF(参照!D246="","",参照!D246)</f>
        <v>(参考値)事業者全体</v>
      </c>
      <c r="AY246" s="52">
        <f>IF(参照!E246="","",参照!E246)</f>
        <v>5.8900000000000001E-4</v>
      </c>
      <c r="AZ246" s="52" t="str">
        <f>IF(参照!F246="","",参照!F246)</f>
        <v>日鉄エンジニアリング(株)</v>
      </c>
      <c r="BA246" s="52" t="str">
        <f>IF(参照!G246="","",参照!G246)</f>
        <v>日鉄エンジニアリング(株)_(参考値)事業者全体</v>
      </c>
      <c r="BB246" s="52">
        <f t="shared" si="34"/>
        <v>0.58899999999999997</v>
      </c>
      <c r="BD246" s="52" t="str">
        <f>IF(参照!L246="","",参照!L246)</f>
        <v>グリーンシティこばやし(株)</v>
      </c>
    </row>
    <row r="247" spans="47:56">
      <c r="AU247" s="52" t="str">
        <f>IF(参照!A247="","",参照!A247)</f>
        <v>A0077</v>
      </c>
      <c r="AV247" s="52" t="str">
        <f>IF(参照!B247="","",参照!B247)</f>
        <v>ａｕエネルギー＆ライフ(株)(旧：ＫＤＤＩ(株))</v>
      </c>
      <c r="AW247" s="52">
        <f>IF(参照!C247="","",参照!C247)</f>
        <v>5.2400000000000005E-4</v>
      </c>
      <c r="AX247" s="52" t="str">
        <f>IF(参照!D247="","",参照!D247)</f>
        <v>メニューA</v>
      </c>
      <c r="AY247" s="52">
        <f>IF(参照!E247="","",参照!E247)</f>
        <v>0</v>
      </c>
      <c r="AZ247" s="52" t="str">
        <f>IF(参照!F247="","",参照!F247)</f>
        <v>ａｕエネルギー＆ライフ(株)(旧：ＫＤＤＩ(株))</v>
      </c>
      <c r="BA247" s="52" t="str">
        <f>IF(参照!G247="","",参照!G247)</f>
        <v>ａｕエネルギー＆ライフ(株)(旧：ＫＤＤＩ(株))_メニューA</v>
      </c>
      <c r="BB247" s="52">
        <f t="shared" si="34"/>
        <v>0</v>
      </c>
      <c r="BD247" s="52" t="str">
        <f>IF(参照!L247="","",参照!L247)</f>
        <v>(株)グリーンパワー大東</v>
      </c>
    </row>
    <row r="248" spans="47:56">
      <c r="AU248" s="52" t="str">
        <f>IF(参照!A248="","",参照!A248)</f>
        <v/>
      </c>
      <c r="AV248" s="52" t="str">
        <f>IF(参照!B248="","",参照!B248)</f>
        <v/>
      </c>
      <c r="AW248" s="52" t="str">
        <f>IF(参照!C248="","",参照!C248)</f>
        <v/>
      </c>
      <c r="AX248" s="52" t="str">
        <f>IF(参照!D248="","",参照!D248)</f>
        <v>メニューB(残差)</v>
      </c>
      <c r="AY248" s="52">
        <f>IF(参照!E248="","",参照!E248)</f>
        <v>4.6800000000000005E-4</v>
      </c>
      <c r="AZ248" s="52" t="str">
        <f>IF(参照!F248="","",参照!F248)</f>
        <v>ａｕエネルギー＆ライフ(株)(旧：ＫＤＤＩ(株))</v>
      </c>
      <c r="BA248" s="52" t="str">
        <f>IF(参照!G248="","",参照!G248)</f>
        <v>ａｕエネルギー＆ライフ(株)(旧：ＫＤＤＩ(株))_メニューB(残差)</v>
      </c>
      <c r="BB248" s="52">
        <f t="shared" si="34"/>
        <v>0.46800000000000003</v>
      </c>
      <c r="BD248" s="52" t="str">
        <f>IF(参照!L248="","",参照!L248)</f>
        <v>グリーンピープルズパワー(株)</v>
      </c>
    </row>
    <row r="249" spans="47:56">
      <c r="AU249" s="52" t="str">
        <f>IF(参照!A249="","",参照!A249)</f>
        <v/>
      </c>
      <c r="AV249" s="52" t="str">
        <f>IF(参照!B249="","",参照!B249)</f>
        <v/>
      </c>
      <c r="AW249" s="52" t="str">
        <f>IF(参照!C249="","",参照!C249)</f>
        <v/>
      </c>
      <c r="AX249" s="52" t="str">
        <f>IF(参照!D249="","",参照!D249)</f>
        <v>(参考値)事業者全体</v>
      </c>
      <c r="AY249" s="52">
        <f>IF(参照!E249="","",参照!E249)</f>
        <v>4.17E-4</v>
      </c>
      <c r="AZ249" s="52" t="str">
        <f>IF(参照!F249="","",参照!F249)</f>
        <v>ａｕエネルギー＆ライフ(株)(旧：ＫＤＤＩ(株))</v>
      </c>
      <c r="BA249" s="52" t="str">
        <f>IF(参照!G249="","",参照!G249)</f>
        <v>ａｕエネルギー＆ライフ(株)(旧：ＫＤＤＩ(株))_(参考値)事業者全体</v>
      </c>
      <c r="BB249" s="52">
        <f t="shared" si="34"/>
        <v>0.41699999999999998</v>
      </c>
      <c r="BD249" s="52" t="str">
        <f>IF(参照!L249="","",参照!L249)</f>
        <v>(株)クリーンベンチャー２１</v>
      </c>
    </row>
    <row r="250" spans="47:56">
      <c r="AU250" s="52" t="str">
        <f>IF(参照!A250="","",参照!A250)</f>
        <v>A0079</v>
      </c>
      <c r="AV250" s="52" t="str">
        <f>IF(参照!B250="","",参照!B250)</f>
        <v>イワタニ関東(株)</v>
      </c>
      <c r="AW250" s="52">
        <f>IF(参照!C250="","",参照!C250)</f>
        <v>7.2300000000000001E-4</v>
      </c>
      <c r="AX250" s="52" t="str">
        <f>IF(参照!D250="","",参照!D250)</f>
        <v/>
      </c>
      <c r="AY250" s="52">
        <f>IF(参照!E250="","",参照!E250)</f>
        <v>7.1299999999999998E-4</v>
      </c>
      <c r="AZ250" s="52" t="str">
        <f>IF(参照!F250="","",参照!F250)</f>
        <v>イワタニ関東(株)</v>
      </c>
      <c r="BA250" s="52" t="str">
        <f>IF(参照!G250="","",参照!G250)</f>
        <v>イワタニ関東(株)_</v>
      </c>
      <c r="BB250" s="52">
        <f t="shared" si="34"/>
        <v>0.71299999999999997</v>
      </c>
      <c r="BD250" s="52" t="str">
        <f>IF(参照!L250="","",参照!L250)</f>
        <v>(株)グリムスパワー</v>
      </c>
    </row>
    <row r="251" spans="47:56">
      <c r="AU251" s="52" t="str">
        <f>IF(参照!A251="","",参照!A251)</f>
        <v>A0080</v>
      </c>
      <c r="AV251" s="52" t="str">
        <f>IF(参照!B251="","",参照!B251)</f>
        <v>イワタニ首都圏(株)</v>
      </c>
      <c r="AW251" s="52">
        <f>IF(参照!C251="","",参照!C251)</f>
        <v>5.6999999999999998E-4</v>
      </c>
      <c r="AX251" s="52" t="str">
        <f>IF(参照!D251="","",参照!D251)</f>
        <v/>
      </c>
      <c r="AY251" s="52">
        <f>IF(参照!E251="","",参照!E251)</f>
        <v>5.1400000000000003E-4</v>
      </c>
      <c r="AZ251" s="52" t="str">
        <f>IF(参照!F251="","",参照!F251)</f>
        <v>イワタニ首都圏(株)</v>
      </c>
      <c r="BA251" s="52" t="str">
        <f>IF(参照!G251="","",参照!G251)</f>
        <v>イワタニ首都圏(株)_</v>
      </c>
      <c r="BB251" s="52">
        <f t="shared" si="34"/>
        <v>0.51400000000000001</v>
      </c>
      <c r="BD251" s="52" t="str">
        <f>IF(参照!L251="","",参照!L251)</f>
        <v>(株)グルーヴエナジー</v>
      </c>
    </row>
    <row r="252" spans="47:56">
      <c r="AU252" s="52" t="str">
        <f>IF(参照!A252="","",参照!A252)</f>
        <v>A0081</v>
      </c>
      <c r="AV252" s="52" t="str">
        <f>IF(参照!B252="","",参照!B252)</f>
        <v>サーラｅエナジー(株)</v>
      </c>
      <c r="AW252" s="52">
        <f>IF(参照!C252="","",参照!C252)</f>
        <v>3.5599999999999998E-4</v>
      </c>
      <c r="AX252" s="52" t="str">
        <f>IF(参照!D252="","",参照!D252)</f>
        <v>メニューA</v>
      </c>
      <c r="AY252" s="52">
        <f>IF(参照!E252="","",参照!E252)</f>
        <v>0</v>
      </c>
      <c r="AZ252" s="52" t="str">
        <f>IF(参照!F252="","",参照!F252)</f>
        <v>サーラｅエナジー(株)</v>
      </c>
      <c r="BA252" s="52" t="str">
        <f>IF(参照!G252="","",参照!G252)</f>
        <v>サーラｅエナジー(株)_メニューA</v>
      </c>
      <c r="BB252" s="52">
        <f t="shared" si="34"/>
        <v>0</v>
      </c>
      <c r="BD252" s="52" t="str">
        <f>IF(参照!L252="","",参照!L252)</f>
        <v>くるめエネルギー(株)</v>
      </c>
    </row>
    <row r="253" spans="47:56">
      <c r="AU253" s="52" t="str">
        <f>IF(参照!A253="","",参照!A253)</f>
        <v/>
      </c>
      <c r="AV253" s="52" t="str">
        <f>IF(参照!B253="","",参照!B253)</f>
        <v/>
      </c>
      <c r="AW253" s="52" t="str">
        <f>IF(参照!C253="","",参照!C253)</f>
        <v/>
      </c>
      <c r="AX253" s="52" t="str">
        <f>IF(参照!D253="","",参照!D253)</f>
        <v>メニューB</v>
      </c>
      <c r="AY253" s="52">
        <f>IF(参照!E253="","",参照!E253)</f>
        <v>3.77E-4</v>
      </c>
      <c r="AZ253" s="52" t="str">
        <f>IF(参照!F253="","",参照!F253)</f>
        <v>サーラｅエナジー(株)</v>
      </c>
      <c r="BA253" s="52" t="str">
        <f>IF(参照!G253="","",参照!G253)</f>
        <v>サーラｅエナジー(株)_メニューB</v>
      </c>
      <c r="BB253" s="52">
        <f t="shared" si="34"/>
        <v>0.377</v>
      </c>
      <c r="BD253" s="52" t="str">
        <f>IF(参照!L253="","",参照!L253)</f>
        <v>(株)グローアップ</v>
      </c>
    </row>
    <row r="254" spans="47:56">
      <c r="AU254" s="52" t="str">
        <f>IF(参照!A254="","",参照!A254)</f>
        <v/>
      </c>
      <c r="AV254" s="52" t="str">
        <f>IF(参照!B254="","",参照!B254)</f>
        <v/>
      </c>
      <c r="AW254" s="52" t="str">
        <f>IF(参照!C254="","",参照!C254)</f>
        <v/>
      </c>
      <c r="AX254" s="52" t="str">
        <f>IF(参照!D254="","",参照!D254)</f>
        <v>メニューC(残差)</v>
      </c>
      <c r="AY254" s="52">
        <f>IF(参照!E254="","",参照!E254)</f>
        <v>3.0899999999999998E-4</v>
      </c>
      <c r="AZ254" s="52" t="str">
        <f>IF(参照!F254="","",参照!F254)</f>
        <v>サーラｅエナジー(株)</v>
      </c>
      <c r="BA254" s="52" t="str">
        <f>IF(参照!G254="","",参照!G254)</f>
        <v>サーラｅエナジー(株)_メニューC(残差)</v>
      </c>
      <c r="BB254" s="52">
        <f t="shared" si="34"/>
        <v>0.309</v>
      </c>
      <c r="BD254" s="52" t="str">
        <f>IF(参照!L254="","",参照!L254)</f>
        <v>(株)クローバー・テクノロジーズ(旧：四つ葉電力(株))</v>
      </c>
    </row>
    <row r="255" spans="47:56">
      <c r="AU255" s="52" t="str">
        <f>IF(参照!A255="","",参照!A255)</f>
        <v/>
      </c>
      <c r="AV255" s="52" t="str">
        <f>IF(参照!B255="","",参照!B255)</f>
        <v/>
      </c>
      <c r="AW255" s="52" t="str">
        <f>IF(参照!C255="","",参照!C255)</f>
        <v/>
      </c>
      <c r="AX255" s="52" t="str">
        <f>IF(参照!D255="","",参照!D255)</f>
        <v>(参考値)事業者全体</v>
      </c>
      <c r="AY255" s="52">
        <f>IF(参照!E255="","",参照!E255)</f>
        <v>3.9200000000000004E-4</v>
      </c>
      <c r="AZ255" s="52" t="str">
        <f>IF(参照!F255="","",参照!F255)</f>
        <v>サーラｅエナジー(株)</v>
      </c>
      <c r="BA255" s="52" t="str">
        <f>IF(参照!G255="","",参照!G255)</f>
        <v>サーラｅエナジー(株)_(参考値)事業者全体</v>
      </c>
      <c r="BB255" s="52">
        <f t="shared" si="34"/>
        <v>0.39200000000000002</v>
      </c>
      <c r="BD255" s="52" t="str">
        <f>IF(参照!L255="","",参照!L255)</f>
        <v>(株)グローバルエンジニアリング</v>
      </c>
    </row>
    <row r="256" spans="47:56">
      <c r="AU256" s="52" t="str">
        <f>IF(参照!A256="","",参照!A256)</f>
        <v>A0082</v>
      </c>
      <c r="AV256" s="52" t="str">
        <f>IF(参照!B256="","",参照!B256)</f>
        <v>(株)地球クラブ</v>
      </c>
      <c r="AW256" s="52">
        <f>IF(参照!C256="","",参照!C256)</f>
        <v>1.0399999999999999E-4</v>
      </c>
      <c r="AX256" s="52" t="str">
        <f>IF(参照!D256="","",参照!D256)</f>
        <v>メニューA</v>
      </c>
      <c r="AY256" s="52">
        <f>IF(参照!E256="","",参照!E256)</f>
        <v>0</v>
      </c>
      <c r="AZ256" s="52" t="str">
        <f>IF(参照!F256="","",参照!F256)</f>
        <v>(株)地球クラブ</v>
      </c>
      <c r="BA256" s="52" t="str">
        <f>IF(参照!G256="","",参照!G256)</f>
        <v>(株)地球クラブ_メニューA</v>
      </c>
      <c r="BB256" s="52">
        <f t="shared" si="34"/>
        <v>0</v>
      </c>
      <c r="BD256" s="52" t="str">
        <f>IF(参照!L256="","",参照!L256)</f>
        <v>(株)グローバルキャスト</v>
      </c>
    </row>
    <row r="257" spans="47:56">
      <c r="AU257" s="52" t="str">
        <f>IF(参照!A257="","",参照!A257)</f>
        <v/>
      </c>
      <c r="AV257" s="52" t="str">
        <f>IF(参照!B257="","",参照!B257)</f>
        <v/>
      </c>
      <c r="AW257" s="52" t="str">
        <f>IF(参照!C257="","",参照!C257)</f>
        <v/>
      </c>
      <c r="AX257" s="52" t="str">
        <f>IF(参照!D257="","",参照!D257)</f>
        <v>メニューB(残差)</v>
      </c>
      <c r="AY257" s="52">
        <f>IF(参照!E257="","",参照!E257)</f>
        <v>4.8699999999999997E-4</v>
      </c>
      <c r="AZ257" s="52" t="str">
        <f>IF(参照!F257="","",参照!F257)</f>
        <v>(株)地球クラブ</v>
      </c>
      <c r="BA257" s="52" t="str">
        <f>IF(参照!G257="","",参照!G257)</f>
        <v>(株)地球クラブ_メニューB(残差)</v>
      </c>
      <c r="BB257" s="52">
        <f t="shared" si="34"/>
        <v>0.48699999999999999</v>
      </c>
      <c r="BD257" s="52" t="str">
        <f>IF(参照!L257="","",参照!L257)</f>
        <v>グローバルソリューションサービス(株)</v>
      </c>
    </row>
    <row r="258" spans="47:56">
      <c r="AU258" s="52" t="str">
        <f>IF(参照!A258="","",参照!A258)</f>
        <v/>
      </c>
      <c r="AV258" s="52" t="str">
        <f>IF(参照!B258="","",参照!B258)</f>
        <v/>
      </c>
      <c r="AW258" s="52" t="str">
        <f>IF(参照!C258="","",参照!C258)</f>
        <v/>
      </c>
      <c r="AX258" s="52" t="str">
        <f>IF(参照!D258="","",参照!D258)</f>
        <v>(参考値)事業者全体</v>
      </c>
      <c r="AY258" s="52">
        <f>IF(参照!E258="","",参照!E258)</f>
        <v>4.4999999999999999E-4</v>
      </c>
      <c r="AZ258" s="52" t="str">
        <f>IF(参照!F258="","",参照!F258)</f>
        <v>(株)地球クラブ</v>
      </c>
      <c r="BA258" s="52" t="str">
        <f>IF(参照!G258="","",参照!G258)</f>
        <v>(株)地球クラブ_(参考値)事業者全体</v>
      </c>
      <c r="BB258" s="52">
        <f t="shared" si="34"/>
        <v>0.45</v>
      </c>
      <c r="BD258" s="52" t="str">
        <f>IF(参照!L258="","",参照!L258)</f>
        <v>(株)ケアネス(旧：(株)ルーア)</v>
      </c>
    </row>
    <row r="259" spans="47:56">
      <c r="AU259" s="52" t="str">
        <f>IF(参照!A259="","",参照!A259)</f>
        <v>A0083</v>
      </c>
      <c r="AV259" s="52" t="str">
        <f>IF(参照!B259="","",参照!B259)</f>
        <v>(株)エコア</v>
      </c>
      <c r="AW259" s="52">
        <f>IF(参照!C259="","",参照!C259)</f>
        <v>5.0500000000000002E-4</v>
      </c>
      <c r="AX259" s="52" t="str">
        <f>IF(参照!D259="","",参照!D259)</f>
        <v/>
      </c>
      <c r="AY259" s="52">
        <f>IF(参照!E259="","",参照!E259)</f>
        <v>4.4900000000000002E-4</v>
      </c>
      <c r="AZ259" s="52" t="str">
        <f>IF(参照!F259="","",参照!F259)</f>
        <v>(株)エコア</v>
      </c>
      <c r="BA259" s="52" t="str">
        <f>IF(参照!G259="","",参照!G259)</f>
        <v>(株)エコア_</v>
      </c>
      <c r="BB259" s="52">
        <f t="shared" si="34"/>
        <v>0.44900000000000001</v>
      </c>
      <c r="BD259" s="52" t="str">
        <f>IF(参照!L259="","",参照!L259)</f>
        <v>京葉瓦斯(株)</v>
      </c>
    </row>
    <row r="260" spans="47:56">
      <c r="AU260" s="52" t="str">
        <f>IF(参照!A260="","",参照!A260)</f>
        <v>A0084</v>
      </c>
      <c r="AV260" s="52" t="str">
        <f>IF(参照!B260="","",参照!B260)</f>
        <v>西部瓦斯(株)</v>
      </c>
      <c r="AW260" s="52">
        <f>IF(参照!C260="","",参照!C260)</f>
        <v>4.8999999999999998E-4</v>
      </c>
      <c r="AX260" s="52" t="str">
        <f>IF(参照!D260="","",参照!D260)</f>
        <v/>
      </c>
      <c r="AY260" s="52">
        <f>IF(参照!E260="","",参照!E260)</f>
        <v>4.9399999999999997E-4</v>
      </c>
      <c r="AZ260" s="52" t="str">
        <f>IF(参照!F260="","",参照!F260)</f>
        <v>西部瓦斯(株)</v>
      </c>
      <c r="BA260" s="52" t="str">
        <f>IF(参照!G260="","",参照!G260)</f>
        <v>西部瓦斯(株)_</v>
      </c>
      <c r="BB260" s="52">
        <f t="shared" si="34"/>
        <v>0.49399999999999999</v>
      </c>
      <c r="BD260" s="52" t="str">
        <f>IF(参照!L260="","",参照!L260)</f>
        <v>京和ガス(株)</v>
      </c>
    </row>
    <row r="261" spans="47:56">
      <c r="AU261" s="52" t="str">
        <f>IF(参照!A261="","",参照!A261)</f>
        <v>A0085</v>
      </c>
      <c r="AV261" s="52" t="str">
        <f>IF(参照!B261="","",参照!B261)</f>
        <v>東邦ガス(株)</v>
      </c>
      <c r="AW261" s="52">
        <f>IF(参照!C261="","",参照!C261)</f>
        <v>4.46E-4</v>
      </c>
      <c r="AX261" s="52" t="str">
        <f>IF(参照!D261="","",参照!D261)</f>
        <v>メニューA</v>
      </c>
      <c r="AY261" s="52">
        <f>IF(参照!E261="","",参照!E261)</f>
        <v>3.2000000000000003E-4</v>
      </c>
      <c r="AZ261" s="52" t="str">
        <f>IF(参照!F261="","",参照!F261)</f>
        <v>東邦ガス(株)</v>
      </c>
      <c r="BA261" s="52" t="str">
        <f>IF(参照!G261="","",参照!G261)</f>
        <v>東邦ガス(株)_メニューA</v>
      </c>
      <c r="BB261" s="52">
        <f t="shared" ref="BB261:BB324" si="35">AY261*1000</f>
        <v>0.32</v>
      </c>
      <c r="BD261" s="52" t="str">
        <f>IF(参照!L261="","",参照!L261)</f>
        <v>ゲーテハウス(株)</v>
      </c>
    </row>
    <row r="262" spans="47:56">
      <c r="AU262" s="52" t="str">
        <f>IF(参照!A262="","",参照!A262)</f>
        <v/>
      </c>
      <c r="AV262" s="52" t="str">
        <f>IF(参照!B262="","",参照!B262)</f>
        <v/>
      </c>
      <c r="AW262" s="52" t="str">
        <f>IF(参照!C262="","",参照!C262)</f>
        <v/>
      </c>
      <c r="AX262" s="52" t="str">
        <f>IF(参照!D262="","",参照!D262)</f>
        <v>メニューB</v>
      </c>
      <c r="AY262" s="52">
        <f>IF(参照!E262="","",参照!E262)</f>
        <v>0</v>
      </c>
      <c r="AZ262" s="52" t="str">
        <f>IF(参照!F262="","",参照!F262)</f>
        <v>東邦ガス(株)</v>
      </c>
      <c r="BA262" s="52" t="str">
        <f>IF(参照!G262="","",参照!G262)</f>
        <v>東邦ガス(株)_メニューB</v>
      </c>
      <c r="BB262" s="52">
        <f t="shared" si="35"/>
        <v>0</v>
      </c>
      <c r="BD262" s="52" t="str">
        <f>IF(参照!L262="","",参照!L262)</f>
        <v>(株)ケーブルネット下関</v>
      </c>
    </row>
    <row r="263" spans="47:56">
      <c r="AU263" s="52" t="str">
        <f>IF(参照!A263="","",参照!A263)</f>
        <v/>
      </c>
      <c r="AV263" s="52" t="str">
        <f>IF(参照!B263="","",参照!B263)</f>
        <v/>
      </c>
      <c r="AW263" s="52" t="str">
        <f>IF(参照!C263="","",参照!C263)</f>
        <v/>
      </c>
      <c r="AX263" s="52" t="str">
        <f>IF(参照!D263="","",参照!D263)</f>
        <v>メニューC(残差)</v>
      </c>
      <c r="AY263" s="52">
        <f>IF(参照!E263="","",参照!E263)</f>
        <v>4.2499999999999998E-4</v>
      </c>
      <c r="AZ263" s="52" t="str">
        <f>IF(参照!F263="","",参照!F263)</f>
        <v>東邦ガス(株)</v>
      </c>
      <c r="BA263" s="52" t="str">
        <f>IF(参照!G263="","",参照!G263)</f>
        <v>東邦ガス(株)_メニューC(残差)</v>
      </c>
      <c r="BB263" s="52">
        <f t="shared" si="35"/>
        <v>0.42499999999999999</v>
      </c>
      <c r="BD263" s="52" t="str">
        <f>IF(参照!L263="","",参照!L263)</f>
        <v>気仙沼グリーンエナジー(株)</v>
      </c>
    </row>
    <row r="264" spans="47:56">
      <c r="AU264" s="52" t="str">
        <f>IF(参照!A264="","",参照!A264)</f>
        <v/>
      </c>
      <c r="AV264" s="52" t="str">
        <f>IF(参照!B264="","",参照!B264)</f>
        <v/>
      </c>
      <c r="AW264" s="52" t="str">
        <f>IF(参照!C264="","",参照!C264)</f>
        <v/>
      </c>
      <c r="AX264" s="52" t="str">
        <f>IF(参照!D264="","",参照!D264)</f>
        <v>(参考値)事業者全体</v>
      </c>
      <c r="AY264" s="52">
        <f>IF(参照!E264="","",参照!E264)</f>
        <v>4.2000000000000002E-4</v>
      </c>
      <c r="AZ264" s="52" t="str">
        <f>IF(参照!F264="","",参照!F264)</f>
        <v>東邦ガス(株)</v>
      </c>
      <c r="BA264" s="52" t="str">
        <f>IF(参照!G264="","",参照!G264)</f>
        <v>東邦ガス(株)_(参考値)事業者全体</v>
      </c>
      <c r="BB264" s="52">
        <f t="shared" si="35"/>
        <v>0.42000000000000004</v>
      </c>
      <c r="BD264" s="52" t="str">
        <f>IF(参照!L264="","",参照!L264)</f>
        <v>高知ニューエナジー(株)</v>
      </c>
    </row>
    <row r="265" spans="47:56">
      <c r="AU265" s="52" t="str">
        <f>IF(参照!A265="","",参照!A265)</f>
        <v>A0086</v>
      </c>
      <c r="AV265" s="52" t="str">
        <f>IF(参照!B265="","",参照!B265)</f>
        <v>シナネン(株)</v>
      </c>
      <c r="AW265" s="52">
        <f>IF(参照!C265="","",参照!C265)</f>
        <v>5.8500000000000002E-4</v>
      </c>
      <c r="AX265" s="52" t="str">
        <f>IF(参照!D265="","",参照!D265)</f>
        <v>メニューA</v>
      </c>
      <c r="AY265" s="52">
        <f>IF(参照!E265="","",参照!E265)</f>
        <v>0</v>
      </c>
      <c r="AZ265" s="52" t="str">
        <f>IF(参照!F265="","",参照!F265)</f>
        <v>シナネン(株)</v>
      </c>
      <c r="BA265" s="52" t="str">
        <f>IF(参照!G265="","",参照!G265)</f>
        <v>シナネン(株)_メニューA</v>
      </c>
      <c r="BB265" s="52">
        <f t="shared" si="35"/>
        <v>0</v>
      </c>
      <c r="BD265" s="52" t="str">
        <f>IF(参照!L265="","",参照!L265)</f>
        <v>合同会社Ｐｅａｋ８</v>
      </c>
    </row>
    <row r="266" spans="47:56">
      <c r="AU266" s="52" t="str">
        <f>IF(参照!A266="","",参照!A266)</f>
        <v/>
      </c>
      <c r="AV266" s="52" t="str">
        <f>IF(参照!B266="","",参照!B266)</f>
        <v/>
      </c>
      <c r="AW266" s="52" t="str">
        <f>IF(参照!C266="","",参照!C266)</f>
        <v/>
      </c>
      <c r="AX266" s="52" t="str">
        <f>IF(参照!D266="","",参照!D266)</f>
        <v>メニューB</v>
      </c>
      <c r="AY266" s="52">
        <f>IF(参照!E266="","",参照!E266)</f>
        <v>2.9E-4</v>
      </c>
      <c r="AZ266" s="52" t="str">
        <f>IF(参照!F266="","",参照!F266)</f>
        <v>シナネン(株)</v>
      </c>
      <c r="BA266" s="52" t="str">
        <f>IF(参照!G266="","",参照!G266)</f>
        <v>シナネン(株)_メニューB</v>
      </c>
      <c r="BB266" s="52">
        <f t="shared" si="35"/>
        <v>0.28999999999999998</v>
      </c>
      <c r="BD266" s="52" t="str">
        <f>IF(参照!L266="","",参照!L266)</f>
        <v>神戸電力(株)</v>
      </c>
    </row>
    <row r="267" spans="47:56">
      <c r="AU267" s="52" t="str">
        <f>IF(参照!A267="","",参照!A267)</f>
        <v/>
      </c>
      <c r="AV267" s="52" t="str">
        <f>IF(参照!B267="","",参照!B267)</f>
        <v/>
      </c>
      <c r="AW267" s="52" t="str">
        <f>IF(参照!C267="","",参照!C267)</f>
        <v/>
      </c>
      <c r="AX267" s="52" t="str">
        <f>IF(参照!D267="","",参照!D267)</f>
        <v>メニューC</v>
      </c>
      <c r="AY267" s="52">
        <f>IF(参照!E267="","",参照!E267)</f>
        <v>3.8999999999999999E-4</v>
      </c>
      <c r="AZ267" s="52" t="str">
        <f>IF(参照!F267="","",参照!F267)</f>
        <v>シナネン(株)</v>
      </c>
      <c r="BA267" s="52" t="str">
        <f>IF(参照!G267="","",参照!G267)</f>
        <v>シナネン(株)_メニューC</v>
      </c>
      <c r="BB267" s="52">
        <f t="shared" si="35"/>
        <v>0.39</v>
      </c>
      <c r="BD267" s="52" t="str">
        <f>IF(参照!L267="","",参照!L267)</f>
        <v>(株)コープでんき東北</v>
      </c>
    </row>
    <row r="268" spans="47:56">
      <c r="AU268" s="52" t="str">
        <f>IF(参照!A268="","",参照!A268)</f>
        <v/>
      </c>
      <c r="AV268" s="52" t="str">
        <f>IF(参照!B268="","",参照!B268)</f>
        <v/>
      </c>
      <c r="AW268" s="52" t="str">
        <f>IF(参照!C268="","",参照!C268)</f>
        <v/>
      </c>
      <c r="AX268" s="52" t="str">
        <f>IF(参照!D268="","",参照!D268)</f>
        <v>メニューD</v>
      </c>
      <c r="AY268" s="52">
        <f>IF(参照!E268="","",参照!E268)</f>
        <v>4.8999999999999998E-4</v>
      </c>
      <c r="AZ268" s="52" t="str">
        <f>IF(参照!F268="","",参照!F268)</f>
        <v>シナネン(株)</v>
      </c>
      <c r="BA268" s="52" t="str">
        <f>IF(参照!G268="","",参照!G268)</f>
        <v>シナネン(株)_メニューD</v>
      </c>
      <c r="BB268" s="52">
        <f t="shared" si="35"/>
        <v>0.49</v>
      </c>
      <c r="BD268" s="52" t="str">
        <f>IF(参照!L268="","",参照!L268)</f>
        <v>コープ電力(株)</v>
      </c>
    </row>
    <row r="269" spans="47:56">
      <c r="AU269" s="52" t="str">
        <f>IF(参照!A269="","",参照!A269)</f>
        <v/>
      </c>
      <c r="AV269" s="52" t="str">
        <f>IF(参照!B269="","",参照!B269)</f>
        <v/>
      </c>
      <c r="AW269" s="52" t="str">
        <f>IF(参照!C269="","",参照!C269)</f>
        <v/>
      </c>
      <c r="AX269" s="52" t="str">
        <f>IF(参照!D269="","",参照!D269)</f>
        <v>メニューE</v>
      </c>
      <c r="AY269" s="52">
        <f>IF(参照!E269="","",参照!E269)</f>
        <v>2.72E-4</v>
      </c>
      <c r="AZ269" s="52" t="str">
        <f>IF(参照!F269="","",参照!F269)</f>
        <v>シナネン(株)</v>
      </c>
      <c r="BA269" s="52" t="str">
        <f>IF(参照!G269="","",参照!G269)</f>
        <v>シナネン(株)_メニューE</v>
      </c>
      <c r="BB269" s="52">
        <f t="shared" si="35"/>
        <v>0.27200000000000002</v>
      </c>
      <c r="BD269" s="52" t="str">
        <f>IF(参照!L269="","",参照!L269)</f>
        <v>国際航業(株)</v>
      </c>
    </row>
    <row r="270" spans="47:56">
      <c r="AU270" s="52" t="str">
        <f>IF(参照!A270="","",参照!A270)</f>
        <v/>
      </c>
      <c r="AV270" s="52" t="str">
        <f>IF(参照!B270="","",参照!B270)</f>
        <v/>
      </c>
      <c r="AW270" s="52" t="str">
        <f>IF(参照!C270="","",参照!C270)</f>
        <v/>
      </c>
      <c r="AX270" s="52" t="str">
        <f>IF(参照!D270="","",参照!D270)</f>
        <v>メニューF</v>
      </c>
      <c r="AY270" s="52">
        <f>IF(参照!E270="","",参照!E270)</f>
        <v>3.6099999999999999E-4</v>
      </c>
      <c r="AZ270" s="52" t="str">
        <f>IF(参照!F270="","",参照!F270)</f>
        <v>シナネン(株)</v>
      </c>
      <c r="BA270" s="52" t="str">
        <f>IF(参照!G270="","",参照!G270)</f>
        <v>シナネン(株)_メニューF</v>
      </c>
      <c r="BB270" s="52">
        <f t="shared" si="35"/>
        <v>0.36099999999999999</v>
      </c>
      <c r="BD270" s="52" t="str">
        <f>IF(参照!L270="","",参照!L270)</f>
        <v>小島電機工業(株)</v>
      </c>
    </row>
    <row r="271" spans="47:56">
      <c r="AU271" s="52" t="str">
        <f>IF(参照!A271="","",参照!A271)</f>
        <v/>
      </c>
      <c r="AV271" s="52" t="str">
        <f>IF(参照!B271="","",参照!B271)</f>
        <v/>
      </c>
      <c r="AW271" s="52" t="str">
        <f>IF(参照!C271="","",参照!C271)</f>
        <v/>
      </c>
      <c r="AX271" s="52" t="str">
        <f>IF(参照!D271="","",参照!D271)</f>
        <v>メニューG(残差)</v>
      </c>
      <c r="AY271" s="52">
        <f>IF(参照!E271="","",参照!E271)</f>
        <v>6.1200000000000002E-4</v>
      </c>
      <c r="AZ271" s="52" t="str">
        <f>IF(参照!F271="","",参照!F271)</f>
        <v>シナネン(株)</v>
      </c>
      <c r="BA271" s="52" t="str">
        <f>IF(参照!G271="","",参照!G271)</f>
        <v>シナネン(株)_メニューG(残差)</v>
      </c>
      <c r="BB271" s="52">
        <f t="shared" si="35"/>
        <v>0.61199999999999999</v>
      </c>
      <c r="BD271" s="52" t="str">
        <f>IF(参照!L271="","",参照!L271)</f>
        <v>御所野縄文電力(株)</v>
      </c>
    </row>
    <row r="272" spans="47:56">
      <c r="AU272" s="52" t="str">
        <f>IF(参照!A272="","",参照!A272)</f>
        <v/>
      </c>
      <c r="AV272" s="52" t="str">
        <f>IF(参照!B272="","",参照!B272)</f>
        <v/>
      </c>
      <c r="AW272" s="52" t="str">
        <f>IF(参照!C272="","",参照!C272)</f>
        <v/>
      </c>
      <c r="AX272" s="52" t="str">
        <f>IF(参照!D272="","",参照!D272)</f>
        <v>(参考値)事業者全体</v>
      </c>
      <c r="AY272" s="52">
        <f>IF(参照!E272="","",参照!E272)</f>
        <v>5.2400000000000005E-4</v>
      </c>
      <c r="AZ272" s="52" t="str">
        <f>IF(参照!F272="","",参照!F272)</f>
        <v>シナネン(株)</v>
      </c>
      <c r="BA272" s="52" t="str">
        <f>IF(参照!G272="","",参照!G272)</f>
        <v>シナネン(株)_(参考値)事業者全体</v>
      </c>
      <c r="BB272" s="52">
        <f t="shared" si="35"/>
        <v>0.52400000000000002</v>
      </c>
      <c r="BD272" s="52" t="str">
        <f>IF(参照!L272="","",参照!L272)</f>
        <v>コスモエネルギーソリューションズ(株)</v>
      </c>
    </row>
    <row r="273" spans="47:56">
      <c r="AU273" s="52" t="str">
        <f>IF(参照!A273="","",参照!A273)</f>
        <v>A0087</v>
      </c>
      <c r="AV273" s="52" t="str">
        <f>IF(参照!B273="","",参照!B273)</f>
        <v>(株)シナジアパワー</v>
      </c>
      <c r="AW273" s="52">
        <f>IF(参照!C273="","",参照!C273)</f>
        <v>4.4799999999999999E-4</v>
      </c>
      <c r="AX273" s="52" t="str">
        <f>IF(参照!D273="","",参照!D273)</f>
        <v>メニューA</v>
      </c>
      <c r="AY273" s="52">
        <f>IF(参照!E273="","",参照!E273)</f>
        <v>0</v>
      </c>
      <c r="AZ273" s="52" t="str">
        <f>IF(参照!F273="","",参照!F273)</f>
        <v>(株)シナジアパワー</v>
      </c>
      <c r="BA273" s="52" t="str">
        <f>IF(参照!G273="","",参照!G273)</f>
        <v>(株)シナジアパワー_メニューA</v>
      </c>
      <c r="BB273" s="52">
        <f t="shared" si="35"/>
        <v>0</v>
      </c>
      <c r="BD273" s="52" t="str">
        <f>IF(参照!L273="","",参照!L273)</f>
        <v>五島市民電力(株)</v>
      </c>
    </row>
    <row r="274" spans="47:56">
      <c r="AU274" s="52" t="str">
        <f>IF(参照!A274="","",参照!A274)</f>
        <v/>
      </c>
      <c r="AV274" s="52" t="str">
        <f>IF(参照!B274="","",参照!B274)</f>
        <v/>
      </c>
      <c r="AW274" s="52" t="str">
        <f>IF(参照!C274="","",参照!C274)</f>
        <v/>
      </c>
      <c r="AX274" s="52" t="str">
        <f>IF(参照!D274="","",参照!D274)</f>
        <v>メニューB</v>
      </c>
      <c r="AY274" s="52">
        <f>IF(参照!E274="","",参照!E274)</f>
        <v>3.48E-4</v>
      </c>
      <c r="AZ274" s="52" t="str">
        <f>IF(参照!F274="","",参照!F274)</f>
        <v>(株)シナジアパワー</v>
      </c>
      <c r="BA274" s="52" t="str">
        <f>IF(参照!G274="","",参照!G274)</f>
        <v>(株)シナジアパワー_メニューB</v>
      </c>
      <c r="BB274" s="52">
        <f t="shared" si="35"/>
        <v>0.34799999999999998</v>
      </c>
      <c r="BD274" s="52" t="str">
        <f>IF(参照!L274="","",参照!L274)</f>
        <v>こなんウルトラパワー(株)</v>
      </c>
    </row>
    <row r="275" spans="47:56">
      <c r="AU275" s="52" t="str">
        <f>IF(参照!A275="","",参照!A275)</f>
        <v/>
      </c>
      <c r="AV275" s="52" t="str">
        <f>IF(参照!B275="","",参照!B275)</f>
        <v/>
      </c>
      <c r="AW275" s="52" t="str">
        <f>IF(参照!C275="","",参照!C275)</f>
        <v/>
      </c>
      <c r="AX275" s="52" t="str">
        <f>IF(参照!D275="","",参照!D275)</f>
        <v>メニューC</v>
      </c>
      <c r="AY275" s="52">
        <f>IF(参照!E275="","",参照!E275)</f>
        <v>3.39E-4</v>
      </c>
      <c r="AZ275" s="52" t="str">
        <f>IF(参照!F275="","",参照!F275)</f>
        <v>(株)シナジアパワー</v>
      </c>
      <c r="BA275" s="52" t="str">
        <f>IF(参照!G275="","",参照!G275)</f>
        <v>(株)シナジアパワー_メニューC</v>
      </c>
      <c r="BB275" s="52">
        <f t="shared" si="35"/>
        <v>0.33900000000000002</v>
      </c>
      <c r="BD275" s="52" t="str">
        <f>IF(参照!L275="","",参照!L275)</f>
        <v>(株)コノミヤホールディングス</v>
      </c>
    </row>
    <row r="276" spans="47:56">
      <c r="AU276" s="52" t="str">
        <f>IF(参照!A276="","",参照!A276)</f>
        <v/>
      </c>
      <c r="AV276" s="52" t="str">
        <f>IF(参照!B276="","",参照!B276)</f>
        <v/>
      </c>
      <c r="AW276" s="52" t="str">
        <f>IF(参照!C276="","",参照!C276)</f>
        <v/>
      </c>
      <c r="AX276" s="52" t="str">
        <f>IF(参照!D276="","",参照!D276)</f>
        <v>メニューD</v>
      </c>
      <c r="AY276" s="52">
        <f>IF(参照!E276="","",参照!E276)</f>
        <v>3.6499999999999998E-4</v>
      </c>
      <c r="AZ276" s="52" t="str">
        <f>IF(参照!F276="","",参照!F276)</f>
        <v>(株)シナジアパワー</v>
      </c>
      <c r="BA276" s="52" t="str">
        <f>IF(参照!G276="","",参照!G276)</f>
        <v>(株)シナジアパワー_メニューD</v>
      </c>
      <c r="BB276" s="52">
        <f t="shared" si="35"/>
        <v>0.36499999999999999</v>
      </c>
      <c r="BD276" s="52" t="str">
        <f>IF(参照!L276="","",参照!L276)</f>
        <v>(株)コンシェルジュ</v>
      </c>
    </row>
    <row r="277" spans="47:56">
      <c r="AU277" s="52" t="str">
        <f>IF(参照!A277="","",参照!A277)</f>
        <v/>
      </c>
      <c r="AV277" s="52" t="str">
        <f>IF(参照!B277="","",参照!B277)</f>
        <v/>
      </c>
      <c r="AW277" s="52" t="str">
        <f>IF(参照!C277="","",参照!C277)</f>
        <v/>
      </c>
      <c r="AX277" s="52" t="str">
        <f>IF(参照!D277="","",参照!D277)</f>
        <v>メニューE</v>
      </c>
      <c r="AY277" s="52">
        <f>IF(参照!E277="","",参照!E277)</f>
        <v>3.6600000000000001E-4</v>
      </c>
      <c r="AZ277" s="52" t="str">
        <f>IF(参照!F277="","",参照!F277)</f>
        <v>(株)シナジアパワー</v>
      </c>
      <c r="BA277" s="52" t="str">
        <f>IF(参照!G277="","",参照!G277)</f>
        <v>(株)シナジアパワー_メニューE</v>
      </c>
      <c r="BB277" s="52">
        <f t="shared" si="35"/>
        <v>0.36599999999999999</v>
      </c>
      <c r="BD277" s="52" t="str">
        <f>IF(参照!L277="","",参照!L277)</f>
        <v>サーラｅエナジー(株)</v>
      </c>
    </row>
    <row r="278" spans="47:56">
      <c r="AU278" s="52" t="str">
        <f>IF(参照!A278="","",参照!A278)</f>
        <v/>
      </c>
      <c r="AV278" s="52" t="str">
        <f>IF(参照!B278="","",参照!B278)</f>
        <v/>
      </c>
      <c r="AW278" s="52" t="str">
        <f>IF(参照!C278="","",参照!C278)</f>
        <v/>
      </c>
      <c r="AX278" s="52" t="str">
        <f>IF(参照!D278="","",参照!D278)</f>
        <v>メニューF</v>
      </c>
      <c r="AY278" s="52">
        <f>IF(参照!E278="","",参照!E278)</f>
        <v>3.6899999999999997E-4</v>
      </c>
      <c r="AZ278" s="52" t="str">
        <f>IF(参照!F278="","",参照!F278)</f>
        <v>(株)シナジアパワー</v>
      </c>
      <c r="BA278" s="52" t="str">
        <f>IF(参照!G278="","",参照!G278)</f>
        <v>(株)シナジアパワー_メニューF</v>
      </c>
      <c r="BB278" s="52">
        <f t="shared" si="35"/>
        <v>0.36899999999999999</v>
      </c>
      <c r="BD278" s="52" t="str">
        <f>IF(参照!L278="","",参照!L278)</f>
        <v>(株)再エネ思考電力</v>
      </c>
    </row>
    <row r="279" spans="47:56">
      <c r="AU279" s="52" t="str">
        <f>IF(参照!A279="","",参照!A279)</f>
        <v/>
      </c>
      <c r="AV279" s="52" t="str">
        <f>IF(参照!B279="","",参照!B279)</f>
        <v/>
      </c>
      <c r="AW279" s="52" t="str">
        <f>IF(参照!C279="","",参照!C279)</f>
        <v/>
      </c>
      <c r="AX279" s="52" t="str">
        <f>IF(参照!D279="","",参照!D279)</f>
        <v>メニューG</v>
      </c>
      <c r="AY279" s="52">
        <f>IF(参照!E279="","",参照!E279)</f>
        <v>3.8000000000000002E-4</v>
      </c>
      <c r="AZ279" s="52" t="str">
        <f>IF(参照!F279="","",参照!F279)</f>
        <v>(株)シナジアパワー</v>
      </c>
      <c r="BA279" s="52" t="str">
        <f>IF(参照!G279="","",参照!G279)</f>
        <v>(株)シナジアパワー_メニューG</v>
      </c>
      <c r="BB279" s="52">
        <f t="shared" si="35"/>
        <v>0.38</v>
      </c>
      <c r="BD279" s="52" t="str">
        <f>IF(参照!L279="","",参照!L279)</f>
        <v>埼玉ガス(株)</v>
      </c>
    </row>
    <row r="280" spans="47:56">
      <c r="AU280" s="52" t="str">
        <f>IF(参照!A280="","",参照!A280)</f>
        <v/>
      </c>
      <c r="AV280" s="52" t="str">
        <f>IF(参照!B280="","",参照!B280)</f>
        <v/>
      </c>
      <c r="AW280" s="52" t="str">
        <f>IF(参照!C280="","",参照!C280)</f>
        <v/>
      </c>
      <c r="AX280" s="52" t="str">
        <f>IF(参照!D280="","",参照!D280)</f>
        <v>メニューH</v>
      </c>
      <c r="AY280" s="52">
        <f>IF(参照!E280="","",参照!E280)</f>
        <v>1.7899999999999999E-4</v>
      </c>
      <c r="AZ280" s="52" t="str">
        <f>IF(参照!F280="","",参照!F280)</f>
        <v>(株)シナジアパワー</v>
      </c>
      <c r="BA280" s="52" t="str">
        <f>IF(参照!G280="","",参照!G280)</f>
        <v>(株)シナジアパワー_メニューH</v>
      </c>
      <c r="BB280" s="52">
        <f t="shared" si="35"/>
        <v>0.17899999999999999</v>
      </c>
      <c r="BD280" s="52" t="str">
        <f>IF(参照!L280="","",参照!L280)</f>
        <v>(株)彩の国でんき</v>
      </c>
    </row>
    <row r="281" spans="47:56">
      <c r="AU281" s="52" t="str">
        <f>IF(参照!A281="","",参照!A281)</f>
        <v/>
      </c>
      <c r="AV281" s="52" t="str">
        <f>IF(参照!B281="","",参照!B281)</f>
        <v/>
      </c>
      <c r="AW281" s="52" t="str">
        <f>IF(参照!C281="","",参照!C281)</f>
        <v/>
      </c>
      <c r="AX281" s="52" t="str">
        <f>IF(参照!D281="","",参照!D281)</f>
        <v>メニューI(残差)</v>
      </c>
      <c r="AY281" s="52">
        <f>IF(参照!E281="","",参照!E281)</f>
        <v>4.0899999999999997E-4</v>
      </c>
      <c r="AZ281" s="52" t="str">
        <f>IF(参照!F281="","",参照!F281)</f>
        <v>(株)シナジアパワー</v>
      </c>
      <c r="BA281" s="52" t="str">
        <f>IF(参照!G281="","",参照!G281)</f>
        <v>(株)シナジアパワー_メニューI(残差)</v>
      </c>
      <c r="BB281" s="52">
        <f t="shared" si="35"/>
        <v>0.40899999999999997</v>
      </c>
      <c r="BD281" s="52" t="str">
        <f>IF(参照!L281="","",参照!L281)</f>
        <v>西部瓦斯(株)</v>
      </c>
    </row>
    <row r="282" spans="47:56">
      <c r="AU282" s="52" t="str">
        <f>IF(参照!A282="","",参照!A282)</f>
        <v/>
      </c>
      <c r="AV282" s="52" t="str">
        <f>IF(参照!B282="","",参照!B282)</f>
        <v/>
      </c>
      <c r="AW282" s="52" t="str">
        <f>IF(参照!C282="","",参照!C282)</f>
        <v/>
      </c>
      <c r="AX282" s="52" t="str">
        <f>IF(参照!D282="","",参照!D282)</f>
        <v>(参考値)事業者全体</v>
      </c>
      <c r="AY282" s="52">
        <f>IF(参照!E282="","",参照!E282)</f>
        <v>3.86E-4</v>
      </c>
      <c r="AZ282" s="52" t="str">
        <f>IF(参照!F282="","",参照!F282)</f>
        <v>(株)シナジアパワー</v>
      </c>
      <c r="BA282" s="52" t="str">
        <f>IF(参照!G282="","",参照!G282)</f>
        <v>(株)シナジアパワー_(参考値)事業者全体</v>
      </c>
      <c r="BB282" s="52">
        <f t="shared" si="35"/>
        <v>0.38600000000000001</v>
      </c>
      <c r="BD282" s="52" t="str">
        <f>IF(参照!L282="","",参照!L282)</f>
        <v>(株)サイホープロパティーズ</v>
      </c>
    </row>
    <row r="283" spans="47:56">
      <c r="AU283" s="52" t="str">
        <f>IF(参照!A283="","",参照!A283)</f>
        <v>A0088</v>
      </c>
      <c r="AV283" s="52" t="str">
        <f>IF(参照!B283="","",参照!B283)</f>
        <v>カワサキグリーンエナジー(株)</v>
      </c>
      <c r="AW283" s="52">
        <f>IF(参照!C283="","",参照!C283)</f>
        <v>4.5600000000000003E-4</v>
      </c>
      <c r="AX283" s="52" t="str">
        <f>IF(参照!D283="","",参照!D283)</f>
        <v>メニューA</v>
      </c>
      <c r="AY283" s="52">
        <f>IF(参照!E283="","",参照!E283)</f>
        <v>0</v>
      </c>
      <c r="AZ283" s="52" t="str">
        <f>IF(参照!F283="","",参照!F283)</f>
        <v>カワサキグリーンエナジー(株)</v>
      </c>
      <c r="BA283" s="52" t="str">
        <f>IF(参照!G283="","",参照!G283)</f>
        <v>カワサキグリーンエナジー(株)_メニューA</v>
      </c>
      <c r="BB283" s="52">
        <f t="shared" si="35"/>
        <v>0</v>
      </c>
      <c r="BD283" s="52" t="str">
        <f>IF(参照!L283="","",参照!L283)</f>
        <v>酒田天然瓦斯(株)</v>
      </c>
    </row>
    <row r="284" spans="47:56">
      <c r="AU284" s="52" t="str">
        <f>IF(参照!A284="","",参照!A284)</f>
        <v/>
      </c>
      <c r="AV284" s="52" t="str">
        <f>IF(参照!B284="","",参照!B284)</f>
        <v/>
      </c>
      <c r="AW284" s="52" t="str">
        <f>IF(参照!C284="","",参照!C284)</f>
        <v/>
      </c>
      <c r="AX284" s="52" t="str">
        <f>IF(参照!D284="","",参照!D284)</f>
        <v>メニューB</v>
      </c>
      <c r="AY284" s="52">
        <f>IF(参照!E284="","",参照!E284)</f>
        <v>2.9999999999999997E-4</v>
      </c>
      <c r="AZ284" s="52" t="str">
        <f>IF(参照!F284="","",参照!F284)</f>
        <v>カワサキグリーンエナジー(株)</v>
      </c>
      <c r="BA284" s="52" t="str">
        <f>IF(参照!G284="","",参照!G284)</f>
        <v>カワサキグリーンエナジー(株)_メニューB</v>
      </c>
      <c r="BB284" s="52">
        <f t="shared" si="35"/>
        <v>0.3</v>
      </c>
      <c r="BD284" s="52" t="str">
        <f>IF(参照!L284="","",参照!L284)</f>
        <v>坂戸ガス(株)</v>
      </c>
    </row>
    <row r="285" spans="47:56">
      <c r="AU285" s="52" t="str">
        <f>IF(参照!A285="","",参照!A285)</f>
        <v/>
      </c>
      <c r="AV285" s="52" t="str">
        <f>IF(参照!B285="","",参照!B285)</f>
        <v/>
      </c>
      <c r="AW285" s="52" t="str">
        <f>IF(参照!C285="","",参照!C285)</f>
        <v/>
      </c>
      <c r="AX285" s="52" t="str">
        <f>IF(参照!D285="","",参照!D285)</f>
        <v>メニューC</v>
      </c>
      <c r="AY285" s="52">
        <f>IF(参照!E285="","",参照!E285)</f>
        <v>4.4299999999999998E-4</v>
      </c>
      <c r="AZ285" s="52" t="str">
        <f>IF(参照!F285="","",参照!F285)</f>
        <v>カワサキグリーンエナジー(株)</v>
      </c>
      <c r="BA285" s="52" t="str">
        <f>IF(参照!G285="","",参照!G285)</f>
        <v>カワサキグリーンエナジー(株)_メニューC</v>
      </c>
      <c r="BB285" s="52">
        <f t="shared" si="35"/>
        <v>0.443</v>
      </c>
      <c r="BD285" s="52" t="str">
        <f>IF(参照!L285="","",参照!L285)</f>
        <v>(株)さくら新電力</v>
      </c>
    </row>
    <row r="286" spans="47:56">
      <c r="AU286" s="52" t="str">
        <f>IF(参照!A286="","",参照!A286)</f>
        <v/>
      </c>
      <c r="AV286" s="52" t="str">
        <f>IF(参照!B286="","",参照!B286)</f>
        <v/>
      </c>
      <c r="AW286" s="52" t="str">
        <f>IF(参照!C286="","",参照!C286)</f>
        <v/>
      </c>
      <c r="AX286" s="52" t="str">
        <f>IF(参照!D286="","",参照!D286)</f>
        <v>メニューD(残差)</v>
      </c>
      <c r="AY286" s="52">
        <f>IF(参照!E286="","",参照!E286)</f>
        <v>4.4700000000000002E-4</v>
      </c>
      <c r="AZ286" s="52" t="str">
        <f>IF(参照!F286="","",参照!F286)</f>
        <v>カワサキグリーンエナジー(株)</v>
      </c>
      <c r="BA286" s="52" t="str">
        <f>IF(参照!G286="","",参照!G286)</f>
        <v>カワサキグリーンエナジー(株)_メニューD(残差)</v>
      </c>
      <c r="BB286" s="52">
        <f t="shared" si="35"/>
        <v>0.44700000000000001</v>
      </c>
      <c r="BD286" s="52" t="str">
        <f>IF(参照!L286="","",参照!L286)</f>
        <v>里山パワーワークス(株)</v>
      </c>
    </row>
    <row r="287" spans="47:56">
      <c r="AU287" s="52" t="str">
        <f>IF(参照!A287="","",参照!A287)</f>
        <v/>
      </c>
      <c r="AV287" s="52" t="str">
        <f>IF(参照!B287="","",参照!B287)</f>
        <v/>
      </c>
      <c r="AW287" s="52" t="str">
        <f>IF(参照!C287="","",参照!C287)</f>
        <v/>
      </c>
      <c r="AX287" s="52" t="str">
        <f>IF(参照!D287="","",参照!D287)</f>
        <v>(参考値)事業者全体</v>
      </c>
      <c r="AY287" s="52">
        <f>IF(参照!E287="","",参照!E287)</f>
        <v>5.2800000000000004E-4</v>
      </c>
      <c r="AZ287" s="52" t="str">
        <f>IF(参照!F287="","",参照!F287)</f>
        <v>カワサキグリーンエナジー(株)</v>
      </c>
      <c r="BA287" s="52" t="str">
        <f>IF(参照!G287="","",参照!G287)</f>
        <v>カワサキグリーンエナジー(株)_(参考値)事業者全体</v>
      </c>
      <c r="BB287" s="52">
        <f t="shared" si="35"/>
        <v>0.52800000000000002</v>
      </c>
      <c r="BD287" s="52" t="str">
        <f>IF(参照!L287="","",参照!L287)</f>
        <v>(株)サニックス</v>
      </c>
    </row>
    <row r="288" spans="47:56">
      <c r="AU288" s="52" t="str">
        <f>IF(参照!A288="","",参照!A288)</f>
        <v>A0089</v>
      </c>
      <c r="AV288" s="52" t="str">
        <f>IF(参照!B288="","",参照!B288)</f>
        <v>大一ガス(株)</v>
      </c>
      <c r="AW288" s="52">
        <f>IF(参照!C288="","",参照!C288)</f>
        <v>4.8899999999999996E-4</v>
      </c>
      <c r="AX288" s="52" t="str">
        <f>IF(参照!D288="","",参照!D288)</f>
        <v/>
      </c>
      <c r="AY288" s="52">
        <f>IF(参照!E288="","",参照!E288)</f>
        <v>5.3399999999999997E-4</v>
      </c>
      <c r="AZ288" s="52" t="str">
        <f>IF(参照!F288="","",参照!F288)</f>
        <v>大一ガス(株)</v>
      </c>
      <c r="BA288" s="52" t="str">
        <f>IF(参照!G288="","",参照!G288)</f>
        <v>大一ガス(株)_</v>
      </c>
      <c r="BB288" s="52">
        <f t="shared" si="35"/>
        <v>0.53399999999999992</v>
      </c>
      <c r="BD288" s="52" t="str">
        <f>IF(参照!L288="","",参照!L288)</f>
        <v>佐野瓦斯(株)</v>
      </c>
    </row>
    <row r="289" spans="47:56">
      <c r="AU289" s="52" t="str">
        <f>IF(参照!A289="","",参照!A289)</f>
        <v>A0090</v>
      </c>
      <c r="AV289" s="52" t="str">
        <f>IF(参照!B289="","",参照!B289)</f>
        <v>(株)リミックスポイント</v>
      </c>
      <c r="AW289" s="52">
        <f>IF(参照!C289="","",参照!C289)</f>
        <v>4.35E-4</v>
      </c>
      <c r="AX289" s="52" t="str">
        <f>IF(参照!D289="","",参照!D289)</f>
        <v>メニューA</v>
      </c>
      <c r="AY289" s="52">
        <f>IF(参照!E289="","",参照!E289)</f>
        <v>0</v>
      </c>
      <c r="AZ289" s="52" t="str">
        <f>IF(参照!F289="","",参照!F289)</f>
        <v>(株)リミックスポイント</v>
      </c>
      <c r="BA289" s="52" t="str">
        <f>IF(参照!G289="","",参照!G289)</f>
        <v>(株)リミックスポイント_メニューA</v>
      </c>
      <c r="BB289" s="52">
        <f t="shared" si="35"/>
        <v>0</v>
      </c>
      <c r="BD289" s="52" t="str">
        <f>IF(参照!L289="","",参照!L289)</f>
        <v>サミットエナジー(株)</v>
      </c>
    </row>
    <row r="290" spans="47:56">
      <c r="AU290" s="52" t="str">
        <f>IF(参照!A290="","",参照!A290)</f>
        <v/>
      </c>
      <c r="AV290" s="52" t="str">
        <f>IF(参照!B290="","",参照!B290)</f>
        <v/>
      </c>
      <c r="AW290" s="52" t="str">
        <f>IF(参照!C290="","",参照!C290)</f>
        <v/>
      </c>
      <c r="AX290" s="52" t="str">
        <f>IF(参照!D290="","",参照!D290)</f>
        <v>メニューB(残差)</v>
      </c>
      <c r="AY290" s="52">
        <f>IF(参照!E290="","",参照!E290)</f>
        <v>4.3899999999999999E-4</v>
      </c>
      <c r="AZ290" s="52" t="str">
        <f>IF(参照!F290="","",参照!F290)</f>
        <v>(株)リミックスポイント</v>
      </c>
      <c r="BA290" s="52" t="str">
        <f>IF(参照!G290="","",参照!G290)</f>
        <v>(株)リミックスポイント_メニューB(残差)</v>
      </c>
      <c r="BB290" s="52">
        <f t="shared" si="35"/>
        <v>0.439</v>
      </c>
      <c r="BD290" s="52" t="str">
        <f>IF(参照!L290="","",参照!L290)</f>
        <v>三愛オブリ(株)(旧：三愛石油(株))</v>
      </c>
    </row>
    <row r="291" spans="47:56">
      <c r="AU291" s="52" t="str">
        <f>IF(参照!A291="","",参照!A291)</f>
        <v/>
      </c>
      <c r="AV291" s="52" t="str">
        <f>IF(参照!B291="","",参照!B291)</f>
        <v/>
      </c>
      <c r="AW291" s="52" t="str">
        <f>IF(参照!C291="","",参照!C291)</f>
        <v/>
      </c>
      <c r="AX291" s="52" t="str">
        <f>IF(参照!D291="","",参照!D291)</f>
        <v>(参考値)事業者全体</v>
      </c>
      <c r="AY291" s="52">
        <f>IF(参照!E291="","",参照!E291)</f>
        <v>4.8500000000000003E-4</v>
      </c>
      <c r="AZ291" s="52" t="str">
        <f>IF(参照!F291="","",参照!F291)</f>
        <v>(株)リミックスポイント</v>
      </c>
      <c r="BA291" s="52" t="str">
        <f>IF(参照!G291="","",参照!G291)</f>
        <v>(株)リミックスポイント_(参考値)事業者全体</v>
      </c>
      <c r="BB291" s="52">
        <f t="shared" si="35"/>
        <v>0.48500000000000004</v>
      </c>
      <c r="BD291" s="52" t="str">
        <f>IF(参照!L291="","",参照!L291)</f>
        <v>山陰エレキ・アライアンス(株)</v>
      </c>
    </row>
    <row r="292" spans="47:56">
      <c r="AU292" s="52" t="str">
        <f>IF(参照!A292="","",参照!A292)</f>
        <v>A0091</v>
      </c>
      <c r="AV292" s="52" t="str">
        <f>IF(参照!B292="","",参照!B292)</f>
        <v>大阪いずみ市民生活協同組合</v>
      </c>
      <c r="AW292" s="52">
        <f>IF(参照!C292="","",参照!C292)</f>
        <v>3.7800000000000003E-4</v>
      </c>
      <c r="AX292" s="52" t="str">
        <f>IF(参照!D292="","",参照!D292)</f>
        <v>メニューA</v>
      </c>
      <c r="AY292" s="52">
        <f>IF(参照!E292="","",参照!E292)</f>
        <v>0</v>
      </c>
      <c r="AZ292" s="52" t="str">
        <f>IF(参照!F292="","",参照!F292)</f>
        <v>大阪いずみ市民生活協同組合</v>
      </c>
      <c r="BA292" s="52" t="str">
        <f>IF(参照!G292="","",参照!G292)</f>
        <v>大阪いずみ市民生活協同組合_メニューA</v>
      </c>
      <c r="BB292" s="52">
        <f t="shared" si="35"/>
        <v>0</v>
      </c>
      <c r="BD292" s="52" t="str">
        <f>IF(参照!L292="","",参照!L292)</f>
        <v>山陰酸素工業(株)</v>
      </c>
    </row>
    <row r="293" spans="47:56">
      <c r="AU293" s="52" t="str">
        <f>IF(参照!A293="","",参照!A293)</f>
        <v/>
      </c>
      <c r="AV293" s="52" t="str">
        <f>IF(参照!B293="","",参照!B293)</f>
        <v/>
      </c>
      <c r="AW293" s="52" t="str">
        <f>IF(参照!C293="","",参照!C293)</f>
        <v/>
      </c>
      <c r="AX293" s="52" t="str">
        <f>IF(参照!D293="","",参照!D293)</f>
        <v>メニューB(残差)</v>
      </c>
      <c r="AY293" s="52">
        <f>IF(参照!E293="","",参照!E293)</f>
        <v>3.2299999999999999E-4</v>
      </c>
      <c r="AZ293" s="52" t="str">
        <f>IF(参照!F293="","",参照!F293)</f>
        <v>大阪いずみ市民生活協同組合</v>
      </c>
      <c r="BA293" s="52" t="str">
        <f>IF(参照!G293="","",参照!G293)</f>
        <v>大阪いずみ市民生活協同組合_メニューB(残差)</v>
      </c>
      <c r="BB293" s="52">
        <f t="shared" si="35"/>
        <v>0.32300000000000001</v>
      </c>
      <c r="BD293" s="52" t="str">
        <f>IF(参照!L293="","",参照!L293)</f>
        <v>(株)三郷ひまわりエナジー</v>
      </c>
    </row>
    <row r="294" spans="47:56">
      <c r="AU294" s="52" t="str">
        <f>IF(参照!A294="","",参照!A294)</f>
        <v/>
      </c>
      <c r="AV294" s="52" t="str">
        <f>IF(参照!B294="","",参照!B294)</f>
        <v/>
      </c>
      <c r="AW294" s="52" t="str">
        <f>IF(参照!C294="","",参照!C294)</f>
        <v/>
      </c>
      <c r="AX294" s="52" t="str">
        <f>IF(参照!D294="","",参照!D294)</f>
        <v>(参考値)事業者全体</v>
      </c>
      <c r="AY294" s="52">
        <f>IF(参照!E294="","",参照!E294)</f>
        <v>3.0400000000000002E-4</v>
      </c>
      <c r="AZ294" s="52" t="str">
        <f>IF(参照!F294="","",参照!F294)</f>
        <v>大阪いずみ市民生活協同組合</v>
      </c>
      <c r="BA294" s="52" t="str">
        <f>IF(参照!G294="","",参照!G294)</f>
        <v>大阪いずみ市民生活協同組合_(参考値)事業者全体</v>
      </c>
      <c r="BB294" s="52">
        <f t="shared" si="35"/>
        <v>0.30399999999999999</v>
      </c>
      <c r="BD294" s="52" t="str">
        <f>IF(参照!L294="","",参照!L294)</f>
        <v>三州電力(株)</v>
      </c>
    </row>
    <row r="295" spans="47:56">
      <c r="AU295" s="52" t="str">
        <f>IF(参照!A295="","",参照!A295)</f>
        <v>A0092</v>
      </c>
      <c r="AV295" s="52" t="str">
        <f>IF(参照!B295="","",参照!B295)</f>
        <v>(株)中海テレビ放送</v>
      </c>
      <c r="AW295" s="52">
        <f>IF(参照!C295="","",参照!C295)</f>
        <v>4.3399999999999998E-4</v>
      </c>
      <c r="AX295" s="52" t="str">
        <f>IF(参照!D295="","",参照!D295)</f>
        <v/>
      </c>
      <c r="AY295" s="52">
        <f>IF(参照!E295="","",参照!E295)</f>
        <v>5.22E-4</v>
      </c>
      <c r="AZ295" s="52" t="str">
        <f>IF(参照!F295="","",参照!F295)</f>
        <v>(株)中海テレビ放送</v>
      </c>
      <c r="BA295" s="52" t="str">
        <f>IF(参照!G295="","",参照!G295)</f>
        <v>(株)中海テレビ放送_</v>
      </c>
      <c r="BB295" s="52">
        <f t="shared" si="35"/>
        <v>0.52200000000000002</v>
      </c>
      <c r="BD295" s="52" t="str">
        <f>IF(参照!L295="","",参照!L295)</f>
        <v>サントラベラーズサービス有限会社</v>
      </c>
    </row>
    <row r="296" spans="47:56">
      <c r="AU296" s="52" t="str">
        <f>IF(参照!A296="","",参照!A296)</f>
        <v>A0093</v>
      </c>
      <c r="AV296" s="52" t="str">
        <f>IF(参照!B296="","",参照!B296)</f>
        <v>パシフィックパワー(株)</v>
      </c>
      <c r="AW296" s="52">
        <f>IF(参照!C296="","",参照!C296)</f>
        <v>3.3E-4</v>
      </c>
      <c r="AX296" s="52" t="str">
        <f>IF(参照!D296="","",参照!D296)</f>
        <v/>
      </c>
      <c r="AY296" s="52">
        <f>IF(参照!E296="","",参照!E296)</f>
        <v>8.8800000000000001E-4</v>
      </c>
      <c r="AZ296" s="52" t="str">
        <f>IF(参照!F296="","",参照!F296)</f>
        <v>パシフィックパワー(株)</v>
      </c>
      <c r="BA296" s="52" t="str">
        <f>IF(参照!G296="","",参照!G296)</f>
        <v>パシフィックパワー(株)_</v>
      </c>
      <c r="BB296" s="52">
        <f t="shared" si="35"/>
        <v>0.88800000000000001</v>
      </c>
      <c r="BD296" s="52" t="str">
        <f>IF(参照!L296="","",参照!L296)</f>
        <v>三友エンテック(株)</v>
      </c>
    </row>
    <row r="297" spans="47:56">
      <c r="AU297" s="52" t="str">
        <f>IF(参照!A297="","",参照!A297)</f>
        <v>A0094</v>
      </c>
      <c r="AV297" s="52" t="str">
        <f>IF(参照!B297="","",参照!B297)</f>
        <v>(株)いちたかガスワン</v>
      </c>
      <c r="AW297" s="52">
        <f>IF(参照!C297="","",参照!C297)</f>
        <v>4.1100000000000002E-4</v>
      </c>
      <c r="AX297" s="52" t="str">
        <f>IF(参照!D297="","",参照!D297)</f>
        <v>メニューA</v>
      </c>
      <c r="AY297" s="52">
        <f>IF(参照!E297="","",参照!E297)</f>
        <v>0</v>
      </c>
      <c r="AZ297" s="52" t="str">
        <f>IF(参照!F297="","",参照!F297)</f>
        <v>(株)いちたかガスワン</v>
      </c>
      <c r="BA297" s="52" t="str">
        <f>IF(参照!G297="","",参照!G297)</f>
        <v>(株)いちたかガスワン_メニューA</v>
      </c>
      <c r="BB297" s="52">
        <f t="shared" si="35"/>
        <v>0</v>
      </c>
      <c r="BD297" s="52" t="str">
        <f>IF(参照!L297="","",参照!L297)</f>
        <v>サンリン(株)</v>
      </c>
    </row>
    <row r="298" spans="47:56">
      <c r="AU298" s="52" t="str">
        <f>IF(参照!A298="","",参照!A298)</f>
        <v/>
      </c>
      <c r="AV298" s="52" t="str">
        <f>IF(参照!B298="","",参照!B298)</f>
        <v/>
      </c>
      <c r="AW298" s="52" t="str">
        <f>IF(参照!C298="","",参照!C298)</f>
        <v/>
      </c>
      <c r="AX298" s="52" t="str">
        <f>IF(参照!D298="","",参照!D298)</f>
        <v>メニューB(残差)</v>
      </c>
      <c r="AY298" s="52">
        <f>IF(参照!E298="","",参照!E298)</f>
        <v>3.5499999999999996E-4</v>
      </c>
      <c r="AZ298" s="52" t="str">
        <f>IF(参照!F298="","",参照!F298)</f>
        <v>(株)いちたかガスワン</v>
      </c>
      <c r="BA298" s="52" t="str">
        <f>IF(参照!G298="","",参照!G298)</f>
        <v>(株)いちたかガスワン_メニューB(残差)</v>
      </c>
      <c r="BB298" s="52">
        <f t="shared" si="35"/>
        <v>0.35499999999999998</v>
      </c>
      <c r="BD298" s="52" t="str">
        <f>IF(参照!L298="","",参照!L298)</f>
        <v>(株)シーエナジー</v>
      </c>
    </row>
    <row r="299" spans="47:56">
      <c r="AU299" s="52" t="str">
        <f>IF(参照!A299="","",参照!A299)</f>
        <v/>
      </c>
      <c r="AV299" s="52" t="str">
        <f>IF(参照!B299="","",参照!B299)</f>
        <v/>
      </c>
      <c r="AW299" s="52" t="str">
        <f>IF(参照!C299="","",参照!C299)</f>
        <v/>
      </c>
      <c r="AX299" s="52" t="str">
        <f>IF(参照!D299="","",参照!D299)</f>
        <v>(参考値)事業者全体</v>
      </c>
      <c r="AY299" s="52">
        <f>IF(参照!E299="","",参照!E299)</f>
        <v>4.9100000000000001E-4</v>
      </c>
      <c r="AZ299" s="52" t="str">
        <f>IF(参照!F299="","",参照!F299)</f>
        <v>(株)いちたかガスワン</v>
      </c>
      <c r="BA299" s="52" t="str">
        <f>IF(参照!G299="","",参照!G299)</f>
        <v>(株)いちたかガスワン_(参考値)事業者全体</v>
      </c>
      <c r="BB299" s="52">
        <f t="shared" si="35"/>
        <v>0.49099999999999999</v>
      </c>
      <c r="BD299" s="52" t="str">
        <f>IF(参照!L299="","",参照!L299)</f>
        <v>(株)シーラパワー(旧：愛知電力(株))</v>
      </c>
    </row>
    <row r="300" spans="47:56">
      <c r="AU300" s="52" t="str">
        <f>IF(参照!A300="","",参照!A300)</f>
        <v>A0098</v>
      </c>
      <c r="AV300" s="52" t="str">
        <f>IF(参照!B300="","",参照!B300)</f>
        <v>(株)ジェイコムウエスト</v>
      </c>
      <c r="AW300" s="52">
        <f>IF(参照!C300="","",参照!C300)</f>
        <v>4.5800000000000002E-4</v>
      </c>
      <c r="AX300" s="52" t="str">
        <f>IF(参照!D300="","",参照!D300)</f>
        <v/>
      </c>
      <c r="AY300" s="52">
        <f>IF(参照!E300="","",参照!E300)</f>
        <v>4.7600000000000002E-4</v>
      </c>
      <c r="AZ300" s="52" t="str">
        <f>IF(参照!F300="","",参照!F300)</f>
        <v>(株)ジェイコムウエスト</v>
      </c>
      <c r="BA300" s="52" t="str">
        <f>IF(参照!G300="","",参照!G300)</f>
        <v>(株)ジェイコムウエスト_</v>
      </c>
      <c r="BB300" s="52">
        <f t="shared" si="35"/>
        <v>0.47600000000000003</v>
      </c>
      <c r="BD300" s="52" t="str">
        <f>IF(参照!L300="","",参照!L300)</f>
        <v>(株)ジェイコムウエスト</v>
      </c>
    </row>
    <row r="301" spans="47:56">
      <c r="AU301" s="52" t="str">
        <f>IF(参照!A301="","",参照!A301)</f>
        <v>A0103</v>
      </c>
      <c r="AV301" s="52" t="str">
        <f>IF(参照!B301="","",参照!B301)</f>
        <v>(株)ジェイコム埼玉・東日本</v>
      </c>
      <c r="AW301" s="52">
        <f>IF(参照!C301="","",参照!C301)</f>
        <v>4.5399999999999998E-4</v>
      </c>
      <c r="AX301" s="52" t="str">
        <f>IF(参照!D301="","",参照!D301)</f>
        <v/>
      </c>
      <c r="AY301" s="52">
        <f>IF(参照!E301="","",参照!E301)</f>
        <v>4.95E-4</v>
      </c>
      <c r="AZ301" s="52" t="str">
        <f>IF(参照!F301="","",参照!F301)</f>
        <v>(株)ジェイコム埼玉・東日本</v>
      </c>
      <c r="BA301" s="52" t="str">
        <f>IF(参照!G301="","",参照!G301)</f>
        <v>(株)ジェイコム埼玉・東日本_</v>
      </c>
      <c r="BB301" s="52">
        <f t="shared" si="35"/>
        <v>0.495</v>
      </c>
      <c r="BD301" s="52" t="str">
        <f>IF(参照!L301="","",参照!L301)</f>
        <v>(株)ジェイコム九州</v>
      </c>
    </row>
    <row r="302" spans="47:56">
      <c r="AU302" s="52" t="str">
        <f>IF(参照!A302="","",参照!A302)</f>
        <v>A0104</v>
      </c>
      <c r="AV302" s="52" t="str">
        <f>IF(参照!B302="","",参照!B302)</f>
        <v>(株)ジェイコム札幌</v>
      </c>
      <c r="AW302" s="52">
        <f>IF(参照!C302="","",参照!C302)</f>
        <v>4.5800000000000002E-4</v>
      </c>
      <c r="AX302" s="52" t="str">
        <f>IF(参照!D302="","",参照!D302)</f>
        <v/>
      </c>
      <c r="AY302" s="52">
        <f>IF(参照!E302="","",参照!E302)</f>
        <v>4.9899999999999999E-4</v>
      </c>
      <c r="AZ302" s="52" t="str">
        <f>IF(参照!F302="","",参照!F302)</f>
        <v>(株)ジェイコム札幌</v>
      </c>
      <c r="BA302" s="52" t="str">
        <f>IF(参照!G302="","",参照!G302)</f>
        <v>(株)ジェイコム札幌_</v>
      </c>
      <c r="BB302" s="52">
        <f t="shared" si="35"/>
        <v>0.499</v>
      </c>
      <c r="BD302" s="52" t="str">
        <f>IF(参照!L302="","",参照!L302)</f>
        <v>(株)ジェイコム埼玉・東日本</v>
      </c>
    </row>
    <row r="303" spans="47:56">
      <c r="AU303" s="52" t="str">
        <f>IF(参照!A303="","",参照!A303)</f>
        <v>A0105</v>
      </c>
      <c r="AV303" s="52" t="str">
        <f>IF(参照!B303="","",参照!B303)</f>
        <v>(株)ジェイコム湘南・神奈川</v>
      </c>
      <c r="AW303" s="52">
        <f>IF(参照!C303="","",参照!C303)</f>
        <v>4.5399999999999998E-4</v>
      </c>
      <c r="AX303" s="52" t="str">
        <f>IF(参照!D303="","",参照!D303)</f>
        <v/>
      </c>
      <c r="AY303" s="52">
        <f>IF(参照!E303="","",参照!E303)</f>
        <v>4.9399999999999997E-4</v>
      </c>
      <c r="AZ303" s="52" t="str">
        <f>IF(参照!F303="","",参照!F303)</f>
        <v>(株)ジェイコム湘南・神奈川</v>
      </c>
      <c r="BA303" s="52" t="str">
        <f>IF(参照!G303="","",参照!G303)</f>
        <v>(株)ジェイコム湘南・神奈川_</v>
      </c>
      <c r="BB303" s="52">
        <f t="shared" si="35"/>
        <v>0.49399999999999999</v>
      </c>
      <c r="BD303" s="52" t="str">
        <f>IF(参照!L303="","",参照!L303)</f>
        <v>(株)ジェイコム札幌</v>
      </c>
    </row>
    <row r="304" spans="47:56">
      <c r="AU304" s="52" t="str">
        <f>IF(参照!A304="","",参照!A304)</f>
        <v>A0107</v>
      </c>
      <c r="AV304" s="52" t="str">
        <f>IF(参照!B304="","",参照!B304)</f>
        <v>(株)ジェイコム千葉</v>
      </c>
      <c r="AW304" s="52">
        <f>IF(参照!C304="","",参照!C304)</f>
        <v>4.5399999999999998E-4</v>
      </c>
      <c r="AX304" s="52" t="str">
        <f>IF(参照!D304="","",参照!D304)</f>
        <v/>
      </c>
      <c r="AY304" s="52">
        <f>IF(参照!E304="","",参照!E304)</f>
        <v>4.9399999999999997E-4</v>
      </c>
      <c r="AZ304" s="52" t="str">
        <f>IF(参照!F304="","",参照!F304)</f>
        <v>(株)ジェイコム千葉</v>
      </c>
      <c r="BA304" s="52" t="str">
        <f>IF(参照!G304="","",参照!G304)</f>
        <v>(株)ジェイコム千葉_</v>
      </c>
      <c r="BB304" s="52">
        <f t="shared" si="35"/>
        <v>0.49399999999999999</v>
      </c>
      <c r="BD304" s="52" t="str">
        <f>IF(参照!L304="","",参照!L304)</f>
        <v>(株)ジェイコム湘南・神奈川</v>
      </c>
    </row>
    <row r="305" spans="47:56">
      <c r="AU305" s="52" t="str">
        <f>IF(参照!A305="","",参照!A305)</f>
        <v>A0110</v>
      </c>
      <c r="AV305" s="52" t="str">
        <f>IF(参照!B305="","",参照!B305)</f>
        <v>(株)ジェイコム東京</v>
      </c>
      <c r="AW305" s="52">
        <f>IF(参照!C305="","",参照!C305)</f>
        <v>4.5399999999999998E-4</v>
      </c>
      <c r="AX305" s="52" t="str">
        <f>IF(参照!D305="","",参照!D305)</f>
        <v/>
      </c>
      <c r="AY305" s="52">
        <f>IF(参照!E305="","",参照!E305)</f>
        <v>4.6599999999999994E-4</v>
      </c>
      <c r="AZ305" s="52" t="str">
        <f>IF(参照!F305="","",参照!F305)</f>
        <v>(株)ジェイコム東京</v>
      </c>
      <c r="BA305" s="52" t="str">
        <f>IF(参照!G305="","",参照!G305)</f>
        <v>(株)ジェイコム東京_</v>
      </c>
      <c r="BB305" s="52">
        <f t="shared" si="35"/>
        <v>0.46599999999999997</v>
      </c>
      <c r="BD305" s="52" t="str">
        <f>IF(参照!L305="","",参照!L305)</f>
        <v>(株)ジェイコム千葉</v>
      </c>
    </row>
    <row r="306" spans="47:56">
      <c r="AU306" s="52" t="str">
        <f>IF(参照!A306="","",参照!A306)</f>
        <v>A0119</v>
      </c>
      <c r="AV306" s="52" t="str">
        <f>IF(参照!B306="","",参照!B306)</f>
        <v>土浦ケーブルテレビ(株)</v>
      </c>
      <c r="AW306" s="52">
        <f>IF(参照!C306="","",参照!C306)</f>
        <v>4.5399999999999998E-4</v>
      </c>
      <c r="AX306" s="52" t="str">
        <f>IF(参照!D306="","",参照!D306)</f>
        <v/>
      </c>
      <c r="AY306" s="52">
        <f>IF(参照!E306="","",参照!E306)</f>
        <v>4.9399999999999997E-4</v>
      </c>
      <c r="AZ306" s="52" t="str">
        <f>IF(参照!F306="","",参照!F306)</f>
        <v>土浦ケーブルテレビ(株)</v>
      </c>
      <c r="BA306" s="52" t="str">
        <f>IF(参照!G306="","",参照!G306)</f>
        <v>土浦ケーブルテレビ(株)_</v>
      </c>
      <c r="BB306" s="52">
        <f t="shared" si="35"/>
        <v>0.49399999999999999</v>
      </c>
      <c r="BD306" s="52" t="str">
        <f>IF(参照!L306="","",参照!L306)</f>
        <v>(株)ジェイコム東京</v>
      </c>
    </row>
    <row r="307" spans="47:56">
      <c r="AU307" s="52" t="str">
        <f>IF(参照!A307="","",参照!A307)</f>
        <v>A0120</v>
      </c>
      <c r="AV307" s="52" t="str">
        <f>IF(参照!B307="","",参照!B307)</f>
        <v>鹿児島電力(株)</v>
      </c>
      <c r="AW307" s="52">
        <f>IF(参照!C307="","",参照!C307)</f>
        <v>4.9100000000000001E-4</v>
      </c>
      <c r="AX307" s="52" t="str">
        <f>IF(参照!D307="","",参照!D307)</f>
        <v/>
      </c>
      <c r="AY307" s="52">
        <f>IF(参照!E307="","",参照!E307)</f>
        <v>4.35E-4</v>
      </c>
      <c r="AZ307" s="52" t="str">
        <f>IF(参照!F307="","",参照!F307)</f>
        <v>鹿児島電力(株)</v>
      </c>
      <c r="BA307" s="52" t="str">
        <f>IF(参照!G307="","",参照!G307)</f>
        <v>鹿児島電力(株)_</v>
      </c>
      <c r="BB307" s="52">
        <f t="shared" si="35"/>
        <v>0.435</v>
      </c>
      <c r="BD307" s="52" t="str">
        <f>IF(参照!L307="","",参照!L307)</f>
        <v>シェルジャパン(株)</v>
      </c>
    </row>
    <row r="308" spans="47:56">
      <c r="AU308" s="52" t="str">
        <f>IF(参照!A308="","",参照!A308)</f>
        <v>A0121</v>
      </c>
      <c r="AV308" s="52" t="str">
        <f>IF(参照!B308="","",参照!B308)</f>
        <v>太陽ガス(株)</v>
      </c>
      <c r="AW308" s="52">
        <f>IF(参照!C308="","",参照!C308)</f>
        <v>4.44E-4</v>
      </c>
      <c r="AX308" s="52" t="str">
        <f>IF(参照!D308="","",参照!D308)</f>
        <v/>
      </c>
      <c r="AY308" s="52">
        <f>IF(参照!E308="","",参照!E308)</f>
        <v>4.7699999999999999E-4</v>
      </c>
      <c r="AZ308" s="52" t="str">
        <f>IF(参照!F308="","",参照!F308)</f>
        <v>太陽ガス(株)</v>
      </c>
      <c r="BA308" s="52" t="str">
        <f>IF(参照!G308="","",参照!G308)</f>
        <v>太陽ガス(株)_</v>
      </c>
      <c r="BB308" s="52">
        <f t="shared" si="35"/>
        <v>0.47699999999999998</v>
      </c>
      <c r="BD308" s="52" t="str">
        <f>IF(参照!L308="","",参照!L308)</f>
        <v>(株)しおさい電力</v>
      </c>
    </row>
    <row r="309" spans="47:56">
      <c r="AU309" s="52" t="str">
        <f>IF(参照!A309="","",参照!A309)</f>
        <v>A0122</v>
      </c>
      <c r="AV309" s="52" t="str">
        <f>IF(参照!B309="","",参照!B309)</f>
        <v>アーバンエナジー(株)</v>
      </c>
      <c r="AW309" s="52">
        <f>IF(参照!C309="","",参照!C309)</f>
        <v>2.41E-4</v>
      </c>
      <c r="AX309" s="52" t="str">
        <f>IF(参照!D309="","",参照!D309)</f>
        <v>メニューA</v>
      </c>
      <c r="AY309" s="52">
        <f>IF(参照!E309="","",参照!E309)</f>
        <v>0</v>
      </c>
      <c r="AZ309" s="52" t="str">
        <f>IF(参照!F309="","",参照!F309)</f>
        <v>アーバンエナジー(株)</v>
      </c>
      <c r="BA309" s="52" t="str">
        <f>IF(参照!G309="","",参照!G309)</f>
        <v>アーバンエナジー(株)_メニューA</v>
      </c>
      <c r="BB309" s="52">
        <f t="shared" si="35"/>
        <v>0</v>
      </c>
      <c r="BD309" s="52" t="str">
        <f>IF(参照!L309="","",参照!L309)</f>
        <v>(株)シグナストラスト</v>
      </c>
    </row>
    <row r="310" spans="47:56">
      <c r="AU310" s="52" t="str">
        <f>IF(参照!A310="","",参照!A310)</f>
        <v/>
      </c>
      <c r="AV310" s="52" t="str">
        <f>IF(参照!B310="","",参照!B310)</f>
        <v/>
      </c>
      <c r="AW310" s="52" t="str">
        <f>IF(参照!C310="","",参照!C310)</f>
        <v/>
      </c>
      <c r="AX310" s="52" t="str">
        <f>IF(参照!D310="","",参照!D310)</f>
        <v>メニューB</v>
      </c>
      <c r="AY310" s="52">
        <f>IF(参照!E310="","",参照!E310)</f>
        <v>2.92E-4</v>
      </c>
      <c r="AZ310" s="52" t="str">
        <f>IF(参照!F310="","",参照!F310)</f>
        <v>アーバンエナジー(株)</v>
      </c>
      <c r="BA310" s="52" t="str">
        <f>IF(参照!G310="","",参照!G310)</f>
        <v>アーバンエナジー(株)_メニューB</v>
      </c>
      <c r="BB310" s="52">
        <f t="shared" si="35"/>
        <v>0.29199999999999998</v>
      </c>
      <c r="BD310" s="52" t="str">
        <f>IF(参照!L310="","",参照!L310)</f>
        <v>静岡ガス＆パワー(株)</v>
      </c>
    </row>
    <row r="311" spans="47:56">
      <c r="AU311" s="52" t="str">
        <f>IF(参照!A311="","",参照!A311)</f>
        <v/>
      </c>
      <c r="AV311" s="52" t="str">
        <f>IF(参照!B311="","",参照!B311)</f>
        <v/>
      </c>
      <c r="AW311" s="52" t="str">
        <f>IF(参照!C311="","",参照!C311)</f>
        <v/>
      </c>
      <c r="AX311" s="52" t="str">
        <f>IF(参照!D311="","",参照!D311)</f>
        <v>メニューC</v>
      </c>
      <c r="AY311" s="52">
        <f>IF(参照!E311="","",参照!E311)</f>
        <v>3.5299999999999996E-4</v>
      </c>
      <c r="AZ311" s="52" t="str">
        <f>IF(参照!F311="","",参照!F311)</f>
        <v>アーバンエナジー(株)</v>
      </c>
      <c r="BA311" s="52" t="str">
        <f>IF(参照!G311="","",参照!G311)</f>
        <v>アーバンエナジー(株)_メニューC</v>
      </c>
      <c r="BB311" s="52">
        <f t="shared" si="35"/>
        <v>0.35299999999999998</v>
      </c>
      <c r="BD311" s="52" t="str">
        <f>IF(参照!L311="","",参照!L311)</f>
        <v>自然電力(株)</v>
      </c>
    </row>
    <row r="312" spans="47:56">
      <c r="AU312" s="52" t="str">
        <f>IF(参照!A312="","",参照!A312)</f>
        <v/>
      </c>
      <c r="AV312" s="52" t="str">
        <f>IF(参照!B312="","",参照!B312)</f>
        <v/>
      </c>
      <c r="AW312" s="52" t="str">
        <f>IF(参照!C312="","",参照!C312)</f>
        <v/>
      </c>
      <c r="AX312" s="52" t="str">
        <f>IF(参照!D312="","",参照!D312)</f>
        <v>メニューD</v>
      </c>
      <c r="AY312" s="52">
        <f>IF(参照!E312="","",参照!E312)</f>
        <v>2.5000000000000001E-4</v>
      </c>
      <c r="AZ312" s="52" t="str">
        <f>IF(参照!F312="","",参照!F312)</f>
        <v>アーバンエナジー(株)</v>
      </c>
      <c r="BA312" s="52" t="str">
        <f>IF(参照!G312="","",参照!G312)</f>
        <v>アーバンエナジー(株)_メニューD</v>
      </c>
      <c r="BB312" s="52">
        <f t="shared" si="35"/>
        <v>0.25</v>
      </c>
      <c r="BD312" s="52" t="str">
        <f>IF(参照!L312="","",参照!L312)</f>
        <v>(株)シナジアパワー</v>
      </c>
    </row>
    <row r="313" spans="47:56">
      <c r="AU313" s="52" t="str">
        <f>IF(参照!A313="","",参照!A313)</f>
        <v/>
      </c>
      <c r="AV313" s="52" t="str">
        <f>IF(参照!B313="","",参照!B313)</f>
        <v/>
      </c>
      <c r="AW313" s="52" t="str">
        <f>IF(参照!C313="","",参照!C313)</f>
        <v/>
      </c>
      <c r="AX313" s="52" t="str">
        <f>IF(参照!D313="","",参照!D313)</f>
        <v>メニューE</v>
      </c>
      <c r="AY313" s="52">
        <f>IF(参照!E313="","",参照!E313)</f>
        <v>3.77E-4</v>
      </c>
      <c r="AZ313" s="52" t="str">
        <f>IF(参照!F313="","",参照!F313)</f>
        <v>アーバンエナジー(株)</v>
      </c>
      <c r="BA313" s="52" t="str">
        <f>IF(参照!G313="","",参照!G313)</f>
        <v>アーバンエナジー(株)_メニューE</v>
      </c>
      <c r="BB313" s="52">
        <f t="shared" si="35"/>
        <v>0.377</v>
      </c>
      <c r="BD313" s="52" t="str">
        <f>IF(参照!L313="","",参照!L313)</f>
        <v>シナネン(株)</v>
      </c>
    </row>
    <row r="314" spans="47:56">
      <c r="AU314" s="52" t="str">
        <f>IF(参照!A314="","",参照!A314)</f>
        <v/>
      </c>
      <c r="AV314" s="52" t="str">
        <f>IF(参照!B314="","",参照!B314)</f>
        <v/>
      </c>
      <c r="AW314" s="52" t="str">
        <f>IF(参照!C314="","",参照!C314)</f>
        <v/>
      </c>
      <c r="AX314" s="52" t="str">
        <f>IF(参照!D314="","",参照!D314)</f>
        <v>メニューF</v>
      </c>
      <c r="AY314" s="52">
        <f>IF(参照!E314="","",参照!E314)</f>
        <v>0</v>
      </c>
      <c r="AZ314" s="52" t="str">
        <f>IF(参照!F314="","",参照!F314)</f>
        <v>アーバンエナジー(株)</v>
      </c>
      <c r="BA314" s="52" t="str">
        <f>IF(参照!G314="","",参照!G314)</f>
        <v>アーバンエナジー(株)_メニューF</v>
      </c>
      <c r="BB314" s="52">
        <f t="shared" si="35"/>
        <v>0</v>
      </c>
      <c r="BD314" s="52" t="str">
        <f>IF(参照!L314="","",参照!L314)</f>
        <v>芝浦電力(株)</v>
      </c>
    </row>
    <row r="315" spans="47:56">
      <c r="AU315" s="52" t="str">
        <f>IF(参照!A315="","",参照!A315)</f>
        <v/>
      </c>
      <c r="AV315" s="52" t="str">
        <f>IF(参照!B315="","",参照!B315)</f>
        <v/>
      </c>
      <c r="AW315" s="52" t="str">
        <f>IF(参照!C315="","",参照!C315)</f>
        <v/>
      </c>
      <c r="AX315" s="52" t="str">
        <f>IF(参照!D315="","",参照!D315)</f>
        <v>メニューG</v>
      </c>
      <c r="AY315" s="52">
        <f>IF(参照!E315="","",参照!E315)</f>
        <v>0</v>
      </c>
      <c r="AZ315" s="52" t="str">
        <f>IF(参照!F315="","",参照!F315)</f>
        <v>アーバンエナジー(株)</v>
      </c>
      <c r="BA315" s="52" t="str">
        <f>IF(参照!G315="","",参照!G315)</f>
        <v>アーバンエナジー(株)_メニューG</v>
      </c>
      <c r="BB315" s="52">
        <f t="shared" si="35"/>
        <v>0</v>
      </c>
      <c r="BD315" s="52" t="str">
        <f>IF(参照!L315="","",参照!L315)</f>
        <v>(株)ジャパネットサービスイノベーション</v>
      </c>
    </row>
    <row r="316" spans="47:56">
      <c r="AU316" s="52" t="str">
        <f>IF(参照!A316="","",参照!A316)</f>
        <v/>
      </c>
      <c r="AV316" s="52" t="str">
        <f>IF(参照!B316="","",参照!B316)</f>
        <v/>
      </c>
      <c r="AW316" s="52" t="str">
        <f>IF(参照!C316="","",参照!C316)</f>
        <v/>
      </c>
      <c r="AX316" s="52" t="str">
        <f>IF(参照!D316="","",参照!D316)</f>
        <v>メニューH</v>
      </c>
      <c r="AY316" s="52">
        <f>IF(参照!E316="","",参照!E316)</f>
        <v>0</v>
      </c>
      <c r="AZ316" s="52" t="str">
        <f>IF(参照!F316="","",参照!F316)</f>
        <v>アーバンエナジー(株)</v>
      </c>
      <c r="BA316" s="52" t="str">
        <f>IF(参照!G316="","",参照!G316)</f>
        <v>アーバンエナジー(株)_メニューH</v>
      </c>
      <c r="BB316" s="52">
        <f t="shared" si="35"/>
        <v>0</v>
      </c>
      <c r="BD316" s="52" t="str">
        <f>IF(参照!L316="","",参照!L316)</f>
        <v>自由でんき(株)</v>
      </c>
    </row>
    <row r="317" spans="47:56">
      <c r="AU317" s="52" t="str">
        <f>IF(参照!A317="","",参照!A317)</f>
        <v/>
      </c>
      <c r="AV317" s="52" t="str">
        <f>IF(参照!B317="","",参照!B317)</f>
        <v/>
      </c>
      <c r="AW317" s="52" t="str">
        <f>IF(参照!C317="","",参照!C317)</f>
        <v/>
      </c>
      <c r="AX317" s="52" t="str">
        <f>IF(参照!D317="","",参照!D317)</f>
        <v>メニューI(残差)</v>
      </c>
      <c r="AY317" s="52">
        <f>IF(参照!E317="","",参照!E317)</f>
        <v>5.9000000000000003E-4</v>
      </c>
      <c r="AZ317" s="52" t="str">
        <f>IF(参照!F317="","",参照!F317)</f>
        <v>アーバンエナジー(株)</v>
      </c>
      <c r="BA317" s="52" t="str">
        <f>IF(参照!G317="","",参照!G317)</f>
        <v>アーバンエナジー(株)_メニューI(残差)</v>
      </c>
      <c r="BB317" s="52">
        <f t="shared" si="35"/>
        <v>0.59000000000000008</v>
      </c>
      <c r="BD317" s="52" t="str">
        <f>IF(参照!L317="","",参照!L317)</f>
        <v>湘南電力(株)</v>
      </c>
    </row>
    <row r="318" spans="47:56">
      <c r="AU318" s="52" t="str">
        <f>IF(参照!A318="","",参照!A318)</f>
        <v/>
      </c>
      <c r="AV318" s="52" t="str">
        <f>IF(参照!B318="","",参照!B318)</f>
        <v/>
      </c>
      <c r="AW318" s="52" t="str">
        <f>IF(参照!C318="","",参照!C318)</f>
        <v/>
      </c>
      <c r="AX318" s="52" t="str">
        <f>IF(参照!D318="","",参照!D318)</f>
        <v>(参考値)事業者全体</v>
      </c>
      <c r="AY318" s="52">
        <f>IF(参照!E318="","",参照!E318)</f>
        <v>4.3599999999999997E-4</v>
      </c>
      <c r="AZ318" s="52" t="str">
        <f>IF(参照!F318="","",参照!F318)</f>
        <v>アーバンエナジー(株)</v>
      </c>
      <c r="BA318" s="52" t="str">
        <f>IF(参照!G318="","",参照!G318)</f>
        <v>アーバンエナジー(株)_(参考値)事業者全体</v>
      </c>
      <c r="BB318" s="52">
        <f t="shared" si="35"/>
        <v>0.436</v>
      </c>
      <c r="BD318" s="52" t="str">
        <f>IF(参照!L318="","",参照!L318)</f>
        <v>(株)情熱電力</v>
      </c>
    </row>
    <row r="319" spans="47:56">
      <c r="AU319" s="52" t="str">
        <f>IF(参照!A319="","",参照!A319)</f>
        <v>A0123</v>
      </c>
      <c r="AV319" s="52" t="str">
        <f>IF(参照!B319="","",参照!B319)</f>
        <v>パワーネクスト(株)</v>
      </c>
      <c r="AW319" s="52">
        <f>IF(参照!C319="","",参照!C319)</f>
        <v>6.9999999999999999E-6</v>
      </c>
      <c r="AX319" s="52" t="str">
        <f>IF(参照!D319="","",参照!D319)</f>
        <v/>
      </c>
      <c r="AY319" s="52">
        <f>IF(参照!E319="","",参照!E319)</f>
        <v>4.5300000000000001E-4</v>
      </c>
      <c r="AZ319" s="52" t="str">
        <f>IF(参照!F319="","",参照!F319)</f>
        <v>パワーネクスト(株)</v>
      </c>
      <c r="BA319" s="52" t="str">
        <f>IF(参照!G319="","",参照!G319)</f>
        <v>パワーネクスト(株)_</v>
      </c>
      <c r="BB319" s="52">
        <f t="shared" si="35"/>
        <v>0.45300000000000001</v>
      </c>
      <c r="BD319" s="52" t="str">
        <f>IF(参照!L319="","",参照!L319)</f>
        <v>情報ハイウェイ協同組合</v>
      </c>
    </row>
    <row r="320" spans="47:56">
      <c r="AU320" s="52" t="str">
        <f>IF(参照!A320="","",参照!A320)</f>
        <v>A0124</v>
      </c>
      <c r="AV320" s="52" t="str">
        <f>IF(参照!B320="","",参照!B320)</f>
        <v>合同会社北上新電力</v>
      </c>
      <c r="AW320" s="52">
        <f>IF(参照!C320="","",参照!C320)</f>
        <v>2.3299999999999997E-4</v>
      </c>
      <c r="AX320" s="52" t="str">
        <f>IF(参照!D320="","",参照!D320)</f>
        <v/>
      </c>
      <c r="AY320" s="52">
        <f>IF(参照!E320="","",参照!E320)</f>
        <v>5.1599999999999997E-4</v>
      </c>
      <c r="AZ320" s="52" t="str">
        <f>IF(参照!F320="","",参照!F320)</f>
        <v>合同会社北上新電力</v>
      </c>
      <c r="BA320" s="52" t="str">
        <f>IF(参照!G320="","",参照!G320)</f>
        <v>合同会社北上新電力_</v>
      </c>
      <c r="BB320" s="52">
        <f t="shared" si="35"/>
        <v>0.51600000000000001</v>
      </c>
      <c r="BD320" s="52" t="str">
        <f>IF(参照!L320="","",参照!L320)</f>
        <v>(株)新出光</v>
      </c>
    </row>
    <row r="321" spans="47:56">
      <c r="AU321" s="52" t="str">
        <f>IF(参照!A321="","",参照!A321)</f>
        <v>A0125</v>
      </c>
      <c r="AV321" s="52" t="str">
        <f>IF(参照!B321="","",参照!B321)</f>
        <v>パーパススマートパワー(株)</v>
      </c>
      <c r="AW321" s="52">
        <f>IF(参照!C321="","",参照!C321)</f>
        <v>4.9899999999999999E-4</v>
      </c>
      <c r="AX321" s="52" t="str">
        <f>IF(参照!D321="","",参照!D321)</f>
        <v/>
      </c>
      <c r="AY321" s="52">
        <f>IF(参照!E321="","",参照!E321)</f>
        <v>4.4299999999999998E-4</v>
      </c>
      <c r="AZ321" s="52" t="str">
        <f>IF(参照!F321="","",参照!F321)</f>
        <v>パーパススマートパワー(株)</v>
      </c>
      <c r="BA321" s="52" t="str">
        <f>IF(参照!G321="","",参照!G321)</f>
        <v>パーパススマートパワー(株)_</v>
      </c>
      <c r="BB321" s="52">
        <f t="shared" si="35"/>
        <v>0.443</v>
      </c>
      <c r="BD321" s="52" t="str">
        <f>IF(参照!L321="","",参照!L321)</f>
        <v>シン・エナジー(株)</v>
      </c>
    </row>
    <row r="322" spans="47:56">
      <c r="AU322" s="52" t="str">
        <f>IF(参照!A322="","",参照!A322)</f>
        <v>A0126</v>
      </c>
      <c r="AV322" s="52" t="str">
        <f>IF(参照!B322="","",参照!B322)</f>
        <v>(株)タクマエナジー</v>
      </c>
      <c r="AW322" s="52">
        <f>IF(参照!C322="","",参照!C322)</f>
        <v>3.8000000000000002E-5</v>
      </c>
      <c r="AX322" s="52" t="str">
        <f>IF(参照!D322="","",参照!D322)</f>
        <v>メニューA</v>
      </c>
      <c r="AY322" s="52">
        <f>IF(参照!E322="","",参照!E322)</f>
        <v>0</v>
      </c>
      <c r="AZ322" s="52" t="str">
        <f>IF(参照!F322="","",参照!F322)</f>
        <v>(株)タクマエナジー</v>
      </c>
      <c r="BA322" s="52" t="str">
        <f>IF(参照!G322="","",参照!G322)</f>
        <v>(株)タクマエナジー_メニューA</v>
      </c>
      <c r="BB322" s="52">
        <f t="shared" si="35"/>
        <v>0</v>
      </c>
      <c r="BD322" s="52" t="str">
        <f>IF(参照!L322="","",参照!L322)</f>
        <v>新エネルギー開発(株)</v>
      </c>
    </row>
    <row r="323" spans="47:56">
      <c r="AU323" s="52" t="str">
        <f>IF(参照!A323="","",参照!A323)</f>
        <v/>
      </c>
      <c r="AV323" s="52" t="str">
        <f>IF(参照!B323="","",参照!B323)</f>
        <v/>
      </c>
      <c r="AW323" s="52" t="str">
        <f>IF(参照!C323="","",参照!C323)</f>
        <v/>
      </c>
      <c r="AX323" s="52" t="str">
        <f>IF(参照!D323="","",参照!D323)</f>
        <v>メニューB(残差)</v>
      </c>
      <c r="AY323" s="52">
        <f>IF(参照!E323="","",参照!E323)</f>
        <v>2.0000000000000002E-5</v>
      </c>
      <c r="AZ323" s="52" t="str">
        <f>IF(参照!F323="","",参照!F323)</f>
        <v>(株)タクマエナジー</v>
      </c>
      <c r="BA323" s="52" t="str">
        <f>IF(参照!G323="","",参照!G323)</f>
        <v>(株)タクマエナジー_メニューB(残差)</v>
      </c>
      <c r="BB323" s="52">
        <f t="shared" si="35"/>
        <v>0.02</v>
      </c>
      <c r="BD323" s="52" t="str">
        <f>IF(参照!L323="","",参照!L323)</f>
        <v>新電力いばらき(株)</v>
      </c>
    </row>
    <row r="324" spans="47:56">
      <c r="AU324" s="52" t="str">
        <f>IF(参照!A324="","",参照!A324)</f>
        <v/>
      </c>
      <c r="AV324" s="52" t="str">
        <f>IF(参照!B324="","",参照!B324)</f>
        <v/>
      </c>
      <c r="AW324" s="52" t="str">
        <f>IF(参照!C324="","",参照!C324)</f>
        <v/>
      </c>
      <c r="AX324" s="52" t="str">
        <f>IF(参照!D324="","",参照!D324)</f>
        <v>(参考値)事業者全体</v>
      </c>
      <c r="AY324" s="52">
        <f>IF(参照!E324="","",参照!E324)</f>
        <v>3.5199999999999999E-4</v>
      </c>
      <c r="AZ324" s="52" t="str">
        <f>IF(参照!F324="","",参照!F324)</f>
        <v>(株)タクマエナジー</v>
      </c>
      <c r="BA324" s="52" t="str">
        <f>IF(参照!G324="","",参照!G324)</f>
        <v>(株)タクマエナジー_(参考値)事業者全体</v>
      </c>
      <c r="BB324" s="52">
        <f t="shared" si="35"/>
        <v>0.35199999999999998</v>
      </c>
      <c r="BD324" s="52" t="str">
        <f>IF(参照!L324="","",参照!L324)</f>
        <v>新電力おおいた(株)</v>
      </c>
    </row>
    <row r="325" spans="47:56">
      <c r="AU325" s="52" t="str">
        <f>IF(参照!A325="","",参照!A325)</f>
        <v>A0127</v>
      </c>
      <c r="AV325" s="52" t="str">
        <f>IF(参照!B325="","",参照!B325)</f>
        <v>(株)スマートテック</v>
      </c>
      <c r="AW325" s="52">
        <f>IF(参照!C325="","",参照!C325)</f>
        <v>3.2299999999999999E-4</v>
      </c>
      <c r="AX325" s="52" t="str">
        <f>IF(参照!D325="","",参照!D325)</f>
        <v>メニューA</v>
      </c>
      <c r="AY325" s="52">
        <f>IF(参照!E325="","",参照!E325)</f>
        <v>0</v>
      </c>
      <c r="AZ325" s="52" t="str">
        <f>IF(参照!F325="","",参照!F325)</f>
        <v>(株)スマートテック</v>
      </c>
      <c r="BA325" s="52" t="str">
        <f>IF(参照!G325="","",参照!G325)</f>
        <v>(株)スマートテック_メニューA</v>
      </c>
      <c r="BB325" s="52">
        <f t="shared" ref="BB325:BB388" si="36">AY325*1000</f>
        <v>0</v>
      </c>
      <c r="BD325" s="52" t="str">
        <f>IF(参照!L325="","",参照!L325)</f>
        <v>新電力新潟(株)</v>
      </c>
    </row>
    <row r="326" spans="47:56">
      <c r="AU326" s="52" t="str">
        <f>IF(参照!A326="","",参照!A326)</f>
        <v/>
      </c>
      <c r="AV326" s="52" t="str">
        <f>IF(参照!B326="","",参照!B326)</f>
        <v/>
      </c>
      <c r="AW326" s="52" t="str">
        <f>IF(参照!C326="","",参照!C326)</f>
        <v/>
      </c>
      <c r="AX326" s="52" t="str">
        <f>IF(参照!D326="","",参照!D326)</f>
        <v>メニューB(残差)</v>
      </c>
      <c r="AY326" s="52">
        <f>IF(参照!E326="","",参照!E326)</f>
        <v>4.4500000000000003E-4</v>
      </c>
      <c r="AZ326" s="52" t="str">
        <f>IF(参照!F326="","",参照!F326)</f>
        <v>(株)スマートテック</v>
      </c>
      <c r="BA326" s="52" t="str">
        <f>IF(参照!G326="","",参照!G326)</f>
        <v>(株)スマートテック_メニューB(残差)</v>
      </c>
      <c r="BB326" s="52">
        <f t="shared" si="36"/>
        <v>0.44500000000000001</v>
      </c>
      <c r="BD326" s="52" t="str">
        <f>IF(参照!L326="","",参照!L326)</f>
        <v>(株)翠光トップライン</v>
      </c>
    </row>
    <row r="327" spans="47:56">
      <c r="AU327" s="52" t="str">
        <f>IF(参照!A327="","",参照!A327)</f>
        <v/>
      </c>
      <c r="AV327" s="52" t="str">
        <f>IF(参照!B327="","",参照!B327)</f>
        <v/>
      </c>
      <c r="AW327" s="52" t="str">
        <f>IF(参照!C327="","",参照!C327)</f>
        <v/>
      </c>
      <c r="AX327" s="52" t="str">
        <f>IF(参照!D327="","",参照!D327)</f>
        <v>(参考値)事業者全体</v>
      </c>
      <c r="AY327" s="52">
        <f>IF(参照!E327="","",参照!E327)</f>
        <v>2.8899999999999998E-4</v>
      </c>
      <c r="AZ327" s="52" t="str">
        <f>IF(参照!F327="","",参照!F327)</f>
        <v>(株)スマートテック</v>
      </c>
      <c r="BA327" s="52" t="str">
        <f>IF(参照!G327="","",参照!G327)</f>
        <v>(株)スマートテック_(参考値)事業者全体</v>
      </c>
      <c r="BB327" s="52">
        <f t="shared" si="36"/>
        <v>0.28899999999999998</v>
      </c>
      <c r="BD327" s="52" t="str">
        <f>IF(参照!L327="","",参照!L327)</f>
        <v>須賀川瓦斯(株)</v>
      </c>
    </row>
    <row r="328" spans="47:56">
      <c r="AU328" s="52" t="str">
        <f>IF(参照!A328="","",参照!A328)</f>
        <v>A0128</v>
      </c>
      <c r="AV328" s="52" t="str">
        <f>IF(参照!B328="","",参照!B328)</f>
        <v>水戸電力(株)</v>
      </c>
      <c r="AW328" s="52">
        <f>IF(参照!C328="","",参照!C328)</f>
        <v>3.8900000000000002E-4</v>
      </c>
      <c r="AX328" s="52" t="str">
        <f>IF(参照!D328="","",参照!D328)</f>
        <v/>
      </c>
      <c r="AY328" s="52">
        <f>IF(参照!E328="","",参照!E328)</f>
        <v>4.2299999999999998E-4</v>
      </c>
      <c r="AZ328" s="52" t="str">
        <f>IF(参照!F328="","",参照!F328)</f>
        <v>水戸電力(株)</v>
      </c>
      <c r="BA328" s="52" t="str">
        <f>IF(参照!G328="","",参照!G328)</f>
        <v>水戸電力(株)_</v>
      </c>
      <c r="BB328" s="52">
        <f t="shared" si="36"/>
        <v>0.42299999999999999</v>
      </c>
      <c r="BD328" s="52" t="str">
        <f>IF(参照!L328="","",参照!L328)</f>
        <v>スズカ電工(株)</v>
      </c>
    </row>
    <row r="329" spans="47:56">
      <c r="AU329" s="52" t="str">
        <f>IF(参照!A329="","",参照!A329)</f>
        <v>A0130</v>
      </c>
      <c r="AV329" s="52" t="str">
        <f>IF(参照!B329="","",参照!B329)</f>
        <v>丸紅新電力(株)</v>
      </c>
      <c r="AW329" s="52">
        <f>IF(参照!C329="","",参照!C329)</f>
        <v>4.64E-4</v>
      </c>
      <c r="AX329" s="52" t="str">
        <f>IF(参照!D329="","",参照!D329)</f>
        <v>メニューA</v>
      </c>
      <c r="AY329" s="52">
        <f>IF(参照!E329="","",参照!E329)</f>
        <v>0</v>
      </c>
      <c r="AZ329" s="52" t="str">
        <f>IF(参照!F329="","",参照!F329)</f>
        <v>丸紅新電力(株)</v>
      </c>
      <c r="BA329" s="52" t="str">
        <f>IF(参照!G329="","",参照!G329)</f>
        <v>丸紅新電力(株)_メニューA</v>
      </c>
      <c r="BB329" s="52">
        <f t="shared" si="36"/>
        <v>0</v>
      </c>
      <c r="BD329" s="52" t="str">
        <f>IF(参照!L329="","",参照!L329)</f>
        <v>鈴与商事(株)</v>
      </c>
    </row>
    <row r="330" spans="47:56">
      <c r="AU330" s="52" t="str">
        <f>IF(参照!A330="","",参照!A330)</f>
        <v/>
      </c>
      <c r="AV330" s="52" t="str">
        <f>IF(参照!B330="","",参照!B330)</f>
        <v/>
      </c>
      <c r="AW330" s="52" t="str">
        <f>IF(参照!C330="","",参照!C330)</f>
        <v/>
      </c>
      <c r="AX330" s="52" t="str">
        <f>IF(参照!D330="","",参照!D330)</f>
        <v>メニューB</v>
      </c>
      <c r="AY330" s="52">
        <f>IF(参照!E330="","",参照!E330)</f>
        <v>1.84E-4</v>
      </c>
      <c r="AZ330" s="52" t="str">
        <f>IF(参照!F330="","",参照!F330)</f>
        <v>丸紅新電力(株)</v>
      </c>
      <c r="BA330" s="52" t="str">
        <f>IF(参照!G330="","",参照!G330)</f>
        <v>丸紅新電力(株)_メニューB</v>
      </c>
      <c r="BB330" s="52">
        <f t="shared" si="36"/>
        <v>0.184</v>
      </c>
      <c r="BD330" s="52" t="str">
        <f>IF(参照!L330="","",参照!L330)</f>
        <v>鈴与電力(株)</v>
      </c>
    </row>
    <row r="331" spans="47:56">
      <c r="AU331" s="52" t="str">
        <f>IF(参照!A331="","",参照!A331)</f>
        <v/>
      </c>
      <c r="AV331" s="52" t="str">
        <f>IF(参照!B331="","",参照!B331)</f>
        <v/>
      </c>
      <c r="AW331" s="52" t="str">
        <f>IF(参照!C331="","",参照!C331)</f>
        <v/>
      </c>
      <c r="AX331" s="52" t="str">
        <f>IF(参照!D331="","",参照!D331)</f>
        <v>メニューC</v>
      </c>
      <c r="AY331" s="52">
        <f>IF(参照!E331="","",参照!E331)</f>
        <v>3.77E-4</v>
      </c>
      <c r="AZ331" s="52" t="str">
        <f>IF(参照!F331="","",参照!F331)</f>
        <v>丸紅新電力(株)</v>
      </c>
      <c r="BA331" s="52" t="str">
        <f>IF(参照!G331="","",参照!G331)</f>
        <v>丸紅新電力(株)_メニューC</v>
      </c>
      <c r="BB331" s="52">
        <f t="shared" si="36"/>
        <v>0.377</v>
      </c>
      <c r="BD331" s="52" t="str">
        <f>IF(参照!L331="","",参照!L331)</f>
        <v>スターティア(株)</v>
      </c>
    </row>
    <row r="332" spans="47:56">
      <c r="AU332" s="52" t="str">
        <f>IF(参照!A332="","",参照!A332)</f>
        <v/>
      </c>
      <c r="AV332" s="52" t="str">
        <f>IF(参照!B332="","",参照!B332)</f>
        <v/>
      </c>
      <c r="AW332" s="52" t="str">
        <f>IF(参照!C332="","",参照!C332)</f>
        <v/>
      </c>
      <c r="AX332" s="52" t="str">
        <f>IF(参照!D332="","",参照!D332)</f>
        <v>メニューD</v>
      </c>
      <c r="AY332" s="52">
        <f>IF(参照!E332="","",参照!E332)</f>
        <v>0</v>
      </c>
      <c r="AZ332" s="52" t="str">
        <f>IF(参照!F332="","",参照!F332)</f>
        <v>丸紅新電力(株)</v>
      </c>
      <c r="BA332" s="52" t="str">
        <f>IF(参照!G332="","",参照!G332)</f>
        <v>丸紅新電力(株)_メニューD</v>
      </c>
      <c r="BB332" s="52">
        <f t="shared" si="36"/>
        <v>0</v>
      </c>
      <c r="BD332" s="52" t="str">
        <f>IF(参照!L332="","",参照!L332)</f>
        <v>(株)スマート</v>
      </c>
    </row>
    <row r="333" spans="47:56">
      <c r="AU333" s="52" t="str">
        <f>IF(参照!A333="","",参照!A333)</f>
        <v/>
      </c>
      <c r="AV333" s="52" t="str">
        <f>IF(参照!B333="","",参照!B333)</f>
        <v/>
      </c>
      <c r="AW333" s="52" t="str">
        <f>IF(参照!C333="","",参照!C333)</f>
        <v/>
      </c>
      <c r="AX333" s="52" t="str">
        <f>IF(参照!D333="","",参照!D333)</f>
        <v>メニューE(残差)</v>
      </c>
      <c r="AY333" s="52">
        <f>IF(参照!E333="","",参照!E333)</f>
        <v>5.669999999999999E-4</v>
      </c>
      <c r="AZ333" s="52" t="str">
        <f>IF(参照!F333="","",参照!F333)</f>
        <v>丸紅新電力(株)</v>
      </c>
      <c r="BA333" s="52" t="str">
        <f>IF(参照!G333="","",参照!G333)</f>
        <v>丸紅新電力(株)_メニューE(残差)</v>
      </c>
      <c r="BB333" s="52">
        <f t="shared" si="36"/>
        <v>0.56699999999999995</v>
      </c>
      <c r="BD333" s="52" t="str">
        <f>IF(参照!L333="","",参照!L333)</f>
        <v>スマートエコエナジー(株)</v>
      </c>
    </row>
    <row r="334" spans="47:56">
      <c r="AU334" s="52" t="str">
        <f>IF(参照!A334="","",参照!A334)</f>
        <v/>
      </c>
      <c r="AV334" s="52" t="str">
        <f>IF(参照!B334="","",参照!B334)</f>
        <v/>
      </c>
      <c r="AW334" s="52" t="str">
        <f>IF(参照!C334="","",参照!C334)</f>
        <v/>
      </c>
      <c r="AX334" s="52" t="str">
        <f>IF(参照!D334="","",参照!D334)</f>
        <v>(参考値)事業者全体</v>
      </c>
      <c r="AY334" s="52">
        <f>IF(参照!E334="","",参照!E334)</f>
        <v>4.9600000000000002E-4</v>
      </c>
      <c r="AZ334" s="52" t="str">
        <f>IF(参照!F334="","",参照!F334)</f>
        <v>丸紅新電力(株)</v>
      </c>
      <c r="BA334" s="52" t="str">
        <f>IF(参照!G334="","",参照!G334)</f>
        <v>丸紅新電力(株)_(参考値)事業者全体</v>
      </c>
      <c r="BB334" s="52">
        <f t="shared" si="36"/>
        <v>0.496</v>
      </c>
      <c r="BD334" s="52" t="str">
        <f>IF(参照!L334="","",参照!L334)</f>
        <v>スマートエナジー磐田(株)</v>
      </c>
    </row>
    <row r="335" spans="47:56">
      <c r="AU335" s="52" t="str">
        <f>IF(参照!A335="","",参照!A335)</f>
        <v>A0133</v>
      </c>
      <c r="AV335" s="52" t="str">
        <f>IF(参照!B335="","",参照!B335)</f>
        <v>奈良電力(株)</v>
      </c>
      <c r="AW335" s="52">
        <f>IF(参照!C335="","",参照!C335)</f>
        <v>5.0500000000000002E-4</v>
      </c>
      <c r="AX335" s="52" t="str">
        <f>IF(参照!D335="","",参照!D335)</f>
        <v/>
      </c>
      <c r="AY335" s="52">
        <f>IF(参照!E335="","",参照!E335)</f>
        <v>5.0799999999999999E-4</v>
      </c>
      <c r="AZ335" s="52" t="str">
        <f>IF(参照!F335="","",参照!F335)</f>
        <v>奈良電力(株)</v>
      </c>
      <c r="BA335" s="52" t="str">
        <f>IF(参照!G335="","",参照!G335)</f>
        <v>奈良電力(株)_</v>
      </c>
      <c r="BB335" s="52">
        <f t="shared" si="36"/>
        <v>0.50800000000000001</v>
      </c>
      <c r="BD335" s="52" t="str">
        <f>IF(参照!L335="","",参照!L335)</f>
        <v>スマートエナジー熊本(株)</v>
      </c>
    </row>
    <row r="336" spans="47:56">
      <c r="AU336" s="52" t="str">
        <f>IF(参照!A336="","",参照!A336)</f>
        <v>A0134</v>
      </c>
      <c r="AV336" s="52" t="str">
        <f>IF(参照!B336="","",参照!B336)</f>
        <v>日立造船(株)</v>
      </c>
      <c r="AW336" s="52">
        <f>IF(参照!C336="","",参照!C336)</f>
        <v>1.75E-4</v>
      </c>
      <c r="AX336" s="52" t="str">
        <f>IF(参照!D336="","",参照!D336)</f>
        <v>メニューA</v>
      </c>
      <c r="AY336" s="52">
        <f>IF(参照!E336="","",参照!E336)</f>
        <v>0</v>
      </c>
      <c r="AZ336" s="52" t="str">
        <f>IF(参照!F336="","",参照!F336)</f>
        <v>日立造船(株)</v>
      </c>
      <c r="BA336" s="52" t="str">
        <f>IF(参照!G336="","",参照!G336)</f>
        <v>日立造船(株)_メニューA</v>
      </c>
      <c r="BB336" s="52">
        <f t="shared" si="36"/>
        <v>0</v>
      </c>
      <c r="BD336" s="52" t="str">
        <f>IF(参照!L336="","",参照!L336)</f>
        <v>(株)スマートテック</v>
      </c>
    </row>
    <row r="337" spans="47:56">
      <c r="AU337" s="52" t="str">
        <f>IF(参照!A337="","",参照!A337)</f>
        <v/>
      </c>
      <c r="AV337" s="52" t="str">
        <f>IF(参照!B337="","",参照!B337)</f>
        <v/>
      </c>
      <c r="AW337" s="52" t="str">
        <f>IF(参照!C337="","",参照!C337)</f>
        <v/>
      </c>
      <c r="AX337" s="52" t="str">
        <f>IF(参照!D337="","",参照!D337)</f>
        <v>メニューB</v>
      </c>
      <c r="AY337" s="52">
        <f>IF(参照!E337="","",参照!E337)</f>
        <v>0</v>
      </c>
      <c r="AZ337" s="52" t="str">
        <f>IF(参照!F337="","",参照!F337)</f>
        <v>日立造船(株)</v>
      </c>
      <c r="BA337" s="52" t="str">
        <f>IF(参照!G337="","",参照!G337)</f>
        <v>日立造船(株)_メニューB</v>
      </c>
      <c r="BB337" s="52">
        <f t="shared" si="36"/>
        <v>0</v>
      </c>
      <c r="BD337" s="52" t="str">
        <f>IF(参照!L337="","",参照!L337)</f>
        <v>スマート電気(株)</v>
      </c>
    </row>
    <row r="338" spans="47:56">
      <c r="AU338" s="52" t="str">
        <f>IF(参照!A338="","",参照!A338)</f>
        <v/>
      </c>
      <c r="AV338" s="52" t="str">
        <f>IF(参照!B338="","",参照!B338)</f>
        <v/>
      </c>
      <c r="AW338" s="52" t="str">
        <f>IF(参照!C338="","",参照!C338)</f>
        <v/>
      </c>
      <c r="AX338" s="52" t="str">
        <f>IF(参照!D338="","",参照!D338)</f>
        <v>メニューC(残差)</v>
      </c>
      <c r="AY338" s="52">
        <f>IF(参照!E338="","",参照!E338)</f>
        <v>1.7699999999999999E-4</v>
      </c>
      <c r="AZ338" s="52" t="str">
        <f>IF(参照!F338="","",参照!F338)</f>
        <v>日立造船(株)</v>
      </c>
      <c r="BA338" s="52" t="str">
        <f>IF(参照!G338="","",参照!G338)</f>
        <v>日立造船(株)_メニューC(残差)</v>
      </c>
      <c r="BB338" s="52">
        <f t="shared" si="36"/>
        <v>0.17699999999999999</v>
      </c>
      <c r="BD338" s="52" t="str">
        <f>IF(参照!L338="","",参照!L338)</f>
        <v>諏訪瓦斯(株)</v>
      </c>
    </row>
    <row r="339" spans="47:56">
      <c r="AU339" s="52" t="str">
        <f>IF(参照!A339="","",参照!A339)</f>
        <v/>
      </c>
      <c r="AV339" s="52" t="str">
        <f>IF(参照!B339="","",参照!B339)</f>
        <v/>
      </c>
      <c r="AW339" s="52" t="str">
        <f>IF(参照!C339="","",参照!C339)</f>
        <v/>
      </c>
      <c r="AX339" s="52" t="str">
        <f>IF(参照!D339="","",参照!D339)</f>
        <v>(参考値)事業者全体</v>
      </c>
      <c r="AY339" s="52">
        <f>IF(参照!E339="","",参照!E339)</f>
        <v>1.7E-5</v>
      </c>
      <c r="AZ339" s="52" t="str">
        <f>IF(参照!F339="","",参照!F339)</f>
        <v>日立造船(株)</v>
      </c>
      <c r="BA339" s="52" t="str">
        <f>IF(参照!G339="","",参照!G339)</f>
        <v>日立造船(株)_(参考値)事業者全体</v>
      </c>
      <c r="BB339" s="52">
        <f t="shared" si="36"/>
        <v>1.7000000000000001E-2</v>
      </c>
      <c r="BD339" s="52" t="str">
        <f>IF(参照!L339="","",参照!L339)</f>
        <v>生活協同組合コープぐんま</v>
      </c>
    </row>
    <row r="340" spans="47:56">
      <c r="AU340" s="52" t="str">
        <f>IF(参照!A340="","",参照!A340)</f>
        <v>A0135</v>
      </c>
      <c r="AV340" s="52" t="str">
        <f>IF(参照!B340="","",参照!B340)</f>
        <v>大東ガス(株)</v>
      </c>
      <c r="AW340" s="52">
        <f>IF(参照!C340="","",参照!C340)</f>
        <v>3.6400000000000001E-4</v>
      </c>
      <c r="AX340" s="52" t="str">
        <f>IF(参照!D340="","",参照!D340)</f>
        <v>メニューA</v>
      </c>
      <c r="AY340" s="52">
        <f>IF(参照!E340="","",参照!E340)</f>
        <v>0</v>
      </c>
      <c r="AZ340" s="52" t="str">
        <f>IF(参照!F340="","",参照!F340)</f>
        <v>大東ガス(株)</v>
      </c>
      <c r="BA340" s="52" t="str">
        <f>IF(参照!G340="","",参照!G340)</f>
        <v>大東ガス(株)_メニューA</v>
      </c>
      <c r="BB340" s="52">
        <f t="shared" si="36"/>
        <v>0</v>
      </c>
      <c r="BD340" s="52" t="str">
        <f>IF(参照!L340="","",参照!L340)</f>
        <v>生活協同組合コープこうべ</v>
      </c>
    </row>
    <row r="341" spans="47:56">
      <c r="AU341" s="52" t="str">
        <f>IF(参照!A341="","",参照!A341)</f>
        <v/>
      </c>
      <c r="AV341" s="52" t="str">
        <f>IF(参照!B341="","",参照!B341)</f>
        <v/>
      </c>
      <c r="AW341" s="52" t="str">
        <f>IF(参照!C341="","",参照!C341)</f>
        <v/>
      </c>
      <c r="AX341" s="52" t="str">
        <f>IF(参照!D341="","",参照!D341)</f>
        <v>メニューB(残差)</v>
      </c>
      <c r="AY341" s="52">
        <f>IF(参照!E341="","",参照!E341)</f>
        <v>3.0699999999999998E-4</v>
      </c>
      <c r="AZ341" s="52" t="str">
        <f>IF(参照!F341="","",参照!F341)</f>
        <v>大東ガス(株)</v>
      </c>
      <c r="BA341" s="52" t="str">
        <f>IF(参照!G341="","",参照!G341)</f>
        <v>大東ガス(株)_メニューB(残差)</v>
      </c>
      <c r="BB341" s="52">
        <f t="shared" si="36"/>
        <v>0.307</v>
      </c>
      <c r="BD341" s="52" t="str">
        <f>IF(参照!L341="","",参照!L341)</f>
        <v>生活協同組合コープしが</v>
      </c>
    </row>
    <row r="342" spans="47:56">
      <c r="AU342" s="52" t="str">
        <f>IF(参照!A342="","",参照!A342)</f>
        <v/>
      </c>
      <c r="AV342" s="52" t="str">
        <f>IF(参照!B342="","",参照!B342)</f>
        <v/>
      </c>
      <c r="AW342" s="52" t="str">
        <f>IF(参照!C342="","",参照!C342)</f>
        <v/>
      </c>
      <c r="AX342" s="52" t="str">
        <f>IF(参照!D342="","",参照!D342)</f>
        <v>(参考値)事業者全体</v>
      </c>
      <c r="AY342" s="52">
        <f>IF(参照!E342="","",参照!E342)</f>
        <v>3.9200000000000004E-4</v>
      </c>
      <c r="AZ342" s="52" t="str">
        <f>IF(参照!F342="","",参照!F342)</f>
        <v>大東ガス(株)</v>
      </c>
      <c r="BA342" s="52" t="str">
        <f>IF(参照!G342="","",参照!G342)</f>
        <v>大東ガス(株)_(参考値)事業者全体</v>
      </c>
      <c r="BB342" s="52">
        <f t="shared" si="36"/>
        <v>0.39200000000000002</v>
      </c>
      <c r="BD342" s="52" t="str">
        <f>IF(参照!L342="","",参照!L342)</f>
        <v>生活協同組合コープながの</v>
      </c>
    </row>
    <row r="343" spans="47:56">
      <c r="AU343" s="52" t="str">
        <f>IF(参照!A343="","",参照!A343)</f>
        <v>A0136</v>
      </c>
      <c r="AV343" s="52" t="str">
        <f>IF(参照!B343="","",参照!B343)</f>
        <v>パナソニックオペレーショナルエクセレンス(株)(旧：パナソニック(株))</v>
      </c>
      <c r="AW343" s="52">
        <f>IF(参照!C343="","",参照!C343)</f>
        <v>3.8400000000000001E-4</v>
      </c>
      <c r="AX343" s="52" t="str">
        <f>IF(参照!D343="","",参照!D343)</f>
        <v>メニューA</v>
      </c>
      <c r="AY343" s="52">
        <f>IF(参照!E343="","",参照!E343)</f>
        <v>0</v>
      </c>
      <c r="AZ343" s="52" t="str">
        <f>IF(参照!F343="","",参照!F343)</f>
        <v>パナソニックオペレーショナルエクセレンス(株)(旧：パナソニック(株))</v>
      </c>
      <c r="BA343" s="52" t="str">
        <f>IF(参照!G343="","",参照!G343)</f>
        <v>パナソニックオペレーショナルエクセレンス(株)(旧：パナソニック(株))_メニューA</v>
      </c>
      <c r="BB343" s="52">
        <f t="shared" si="36"/>
        <v>0</v>
      </c>
      <c r="BD343" s="52" t="str">
        <f>IF(参照!L343="","",参照!L343)</f>
        <v>生活協同組合コープみらい</v>
      </c>
    </row>
    <row r="344" spans="47:56">
      <c r="AU344" s="52" t="str">
        <f>IF(参照!A344="","",参照!A344)</f>
        <v/>
      </c>
      <c r="AV344" s="52" t="str">
        <f>IF(参照!B344="","",参照!B344)</f>
        <v/>
      </c>
      <c r="AW344" s="52" t="str">
        <f>IF(参照!C344="","",参照!C344)</f>
        <v/>
      </c>
      <c r="AX344" s="52" t="str">
        <f>IF(参照!D344="","",参照!D344)</f>
        <v>メニューB(残差)</v>
      </c>
      <c r="AY344" s="52">
        <f>IF(参照!E344="","",参照!E344)</f>
        <v>4.2999999999999999E-4</v>
      </c>
      <c r="AZ344" s="52" t="str">
        <f>IF(参照!F344="","",参照!F344)</f>
        <v>パナソニックオペレーショナルエクセレンス(株)(旧：パナソニック(株))</v>
      </c>
      <c r="BA344" s="52" t="str">
        <f>IF(参照!G344="","",参照!G344)</f>
        <v>パナソニックオペレーショナルエクセレンス(株)(旧：パナソニック(株))_メニューB(残差)</v>
      </c>
      <c r="BB344" s="52">
        <f t="shared" si="36"/>
        <v>0.43</v>
      </c>
      <c r="BD344" s="52" t="str">
        <f>IF(参照!L344="","",参照!L344)</f>
        <v>生活協同組合ひろしま</v>
      </c>
    </row>
    <row r="345" spans="47:56">
      <c r="AU345" s="52" t="str">
        <f>IF(参照!A345="","",参照!A345)</f>
        <v/>
      </c>
      <c r="AV345" s="52" t="str">
        <f>IF(参照!B345="","",参照!B345)</f>
        <v/>
      </c>
      <c r="AW345" s="52" t="str">
        <f>IF(参照!C345="","",参照!C345)</f>
        <v/>
      </c>
      <c r="AX345" s="52" t="str">
        <f>IF(参照!D345="","",参照!D345)</f>
        <v>(参考値)事業者全体</v>
      </c>
      <c r="AY345" s="52">
        <f>IF(参照!E345="","",参照!E345)</f>
        <v>4.4700000000000002E-4</v>
      </c>
      <c r="AZ345" s="52" t="str">
        <f>IF(参照!F345="","",参照!F345)</f>
        <v>パナソニックオペレーショナルエクセレンス(株)(旧：パナソニック(株))</v>
      </c>
      <c r="BA345" s="52" t="str">
        <f>IF(参照!G345="","",参照!G345)</f>
        <v>パナソニックオペレーショナルエクセレンス(株)(旧：パナソニック(株))_(参考値)事業者全体</v>
      </c>
      <c r="BB345" s="52">
        <f t="shared" si="36"/>
        <v>0.44700000000000001</v>
      </c>
      <c r="BD345" s="52" t="str">
        <f>IF(参照!L345="","",参照!L345)</f>
        <v>(株)生活クラブエナジー</v>
      </c>
    </row>
    <row r="346" spans="47:56">
      <c r="AU346" s="52" t="str">
        <f>IF(参照!A346="","",参照!A346)</f>
        <v>A0137</v>
      </c>
      <c r="AV346" s="52" t="str">
        <f>IF(参照!B346="","",参照!B346)</f>
        <v>アストモスエネルギー(株)</v>
      </c>
      <c r="AW346" s="52">
        <f>IF(参照!C346="","",参照!C346)</f>
        <v>5.1400000000000003E-4</v>
      </c>
      <c r="AX346" s="52" t="str">
        <f>IF(参照!D346="","",参照!D346)</f>
        <v/>
      </c>
      <c r="AY346" s="52">
        <f>IF(参照!E346="","",参照!E346)</f>
        <v>5.7399999999999997E-4</v>
      </c>
      <c r="AZ346" s="52" t="str">
        <f>IF(参照!F346="","",参照!F346)</f>
        <v>アストモスエネルギー(株)</v>
      </c>
      <c r="BA346" s="52" t="str">
        <f>IF(参照!G346="","",参照!G346)</f>
        <v>アストモスエネルギー(株)_</v>
      </c>
      <c r="BB346" s="52">
        <f t="shared" si="36"/>
        <v>0.57399999999999995</v>
      </c>
      <c r="BD346" s="52" t="str">
        <f>IF(参照!L346="","",参照!L346)</f>
        <v>西武ガス(株)</v>
      </c>
    </row>
    <row r="347" spans="47:56">
      <c r="AU347" s="52" t="str">
        <f>IF(参照!A347="","",参照!A347)</f>
        <v>A0138</v>
      </c>
      <c r="AV347" s="52" t="str">
        <f>IF(参照!B347="","",参照!B347)</f>
        <v>(株)関電エネルギーソリューション</v>
      </c>
      <c r="AW347" s="52">
        <f>IF(参照!C347="","",参照!C347)</f>
        <v>5.1000000000000004E-4</v>
      </c>
      <c r="AX347" s="52" t="str">
        <f>IF(参照!D347="","",参照!D347)</f>
        <v>メニューA</v>
      </c>
      <c r="AY347" s="52">
        <f>IF(参照!E347="","",参照!E347)</f>
        <v>0</v>
      </c>
      <c r="AZ347" s="52" t="str">
        <f>IF(参照!F347="","",参照!F347)</f>
        <v>(株)関電エネルギーソリューション</v>
      </c>
      <c r="BA347" s="52" t="str">
        <f>IF(参照!G347="","",参照!G347)</f>
        <v>(株)関電エネルギーソリューション_メニューA</v>
      </c>
      <c r="BB347" s="52">
        <f t="shared" si="36"/>
        <v>0</v>
      </c>
      <c r="BD347" s="52" t="str">
        <f>IF(参照!L347="","",参照!L347)</f>
        <v>積水化学工業(株)</v>
      </c>
    </row>
    <row r="348" spans="47:56">
      <c r="AU348" s="52" t="str">
        <f>IF(参照!A348="","",参照!A348)</f>
        <v/>
      </c>
      <c r="AV348" s="52" t="str">
        <f>IF(参照!B348="","",参照!B348)</f>
        <v/>
      </c>
      <c r="AW348" s="52" t="str">
        <f>IF(参照!C348="","",参照!C348)</f>
        <v/>
      </c>
      <c r="AX348" s="52" t="str">
        <f>IF(参照!D348="","",参照!D348)</f>
        <v>メニューB(残差)</v>
      </c>
      <c r="AY348" s="52">
        <f>IF(参照!E348="","",参照!E348)</f>
        <v>4.8099999999999998E-4</v>
      </c>
      <c r="AZ348" s="52" t="str">
        <f>IF(参照!F348="","",参照!F348)</f>
        <v>(株)関電エネルギーソリューション</v>
      </c>
      <c r="BA348" s="52" t="str">
        <f>IF(参照!G348="","",参照!G348)</f>
        <v>(株)関電エネルギーソリューション_メニューB(残差)</v>
      </c>
      <c r="BB348" s="52">
        <f t="shared" si="36"/>
        <v>0.48099999999999998</v>
      </c>
      <c r="BD348" s="52" t="str">
        <f>IF(参照!L348="","",参照!L348)</f>
        <v>石油資源開発(株)</v>
      </c>
    </row>
    <row r="349" spans="47:56">
      <c r="AU349" s="52" t="str">
        <f>IF(参照!A349="","",参照!A349)</f>
        <v/>
      </c>
      <c r="AV349" s="52" t="str">
        <f>IF(参照!B349="","",参照!B349)</f>
        <v/>
      </c>
      <c r="AW349" s="52" t="str">
        <f>IF(参照!C349="","",参照!C349)</f>
        <v/>
      </c>
      <c r="AX349" s="52" t="str">
        <f>IF(参照!D349="","",参照!D349)</f>
        <v>(参考値)事業者全体</v>
      </c>
      <c r="AY349" s="52">
        <f>IF(参照!E349="","",参照!E349)</f>
        <v>5.3300000000000005E-4</v>
      </c>
      <c r="AZ349" s="52" t="str">
        <f>IF(参照!F349="","",参照!F349)</f>
        <v>(株)関電エネルギーソリューション</v>
      </c>
      <c r="BA349" s="52" t="str">
        <f>IF(参照!G349="","",参照!G349)</f>
        <v>(株)関電エネルギーソリューション_(参考値)事業者全体</v>
      </c>
      <c r="BB349" s="52">
        <f t="shared" si="36"/>
        <v>0.53300000000000003</v>
      </c>
      <c r="BD349" s="52" t="str">
        <f>IF(参照!L349="","",参照!L349)</f>
        <v>ゼロワットパワー(株)</v>
      </c>
    </row>
    <row r="350" spans="47:56">
      <c r="AU350" s="52" t="str">
        <f>IF(参照!A350="","",参照!A350)</f>
        <v>A0140</v>
      </c>
      <c r="AV350" s="52" t="str">
        <f>IF(参照!B350="","",参照!B350)</f>
        <v>ＭＣリテールエナジー(株)</v>
      </c>
      <c r="AW350" s="52">
        <f>IF(参照!C350="","",参照!C350)</f>
        <v>4.6500000000000003E-4</v>
      </c>
      <c r="AX350" s="52" t="str">
        <f>IF(参照!D350="","",参照!D350)</f>
        <v>メニューA</v>
      </c>
      <c r="AY350" s="52">
        <f>IF(参照!E350="","",参照!E350)</f>
        <v>0</v>
      </c>
      <c r="AZ350" s="52" t="str">
        <f>IF(参照!F350="","",参照!F350)</f>
        <v>ＭＣリテールエナジー(株)</v>
      </c>
      <c r="BA350" s="52" t="str">
        <f>IF(参照!G350="","",参照!G350)</f>
        <v>ＭＣリテールエナジー(株)_メニューA</v>
      </c>
      <c r="BB350" s="52">
        <f t="shared" si="36"/>
        <v>0</v>
      </c>
      <c r="BD350" s="52" t="str">
        <f>IF(参照!L350="","",参照!L350)</f>
        <v>(株)センカク</v>
      </c>
    </row>
    <row r="351" spans="47:56">
      <c r="AU351" s="52" t="str">
        <f>IF(参照!A351="","",参照!A351)</f>
        <v/>
      </c>
      <c r="AV351" s="52" t="str">
        <f>IF(参照!B351="","",参照!B351)</f>
        <v/>
      </c>
      <c r="AW351" s="52" t="str">
        <f>IF(参照!C351="","",参照!C351)</f>
        <v/>
      </c>
      <c r="AX351" s="52" t="str">
        <f>IF(参照!D351="","",参照!D351)</f>
        <v>メニューB</v>
      </c>
      <c r="AY351" s="52">
        <f>IF(参照!E351="","",参照!E351)</f>
        <v>0</v>
      </c>
      <c r="AZ351" s="52" t="str">
        <f>IF(参照!F351="","",参照!F351)</f>
        <v>ＭＣリテールエナジー(株)</v>
      </c>
      <c r="BA351" s="52" t="str">
        <f>IF(参照!G351="","",参照!G351)</f>
        <v>ＭＣリテールエナジー(株)_メニューB</v>
      </c>
      <c r="BB351" s="52">
        <f t="shared" si="36"/>
        <v>0</v>
      </c>
      <c r="BD351" s="52" t="str">
        <f>IF(参照!L351="","",参照!L351)</f>
        <v>セントラル石油瓦斯(株)</v>
      </c>
    </row>
    <row r="352" spans="47:56">
      <c r="AU352" s="52" t="str">
        <f>IF(参照!A352="","",参照!A352)</f>
        <v/>
      </c>
      <c r="AV352" s="52" t="str">
        <f>IF(参照!B352="","",参照!B352)</f>
        <v/>
      </c>
      <c r="AW352" s="52" t="str">
        <f>IF(参照!C352="","",参照!C352)</f>
        <v/>
      </c>
      <c r="AX352" s="52" t="str">
        <f>IF(参照!D352="","",参照!D352)</f>
        <v>メニューC</v>
      </c>
      <c r="AY352" s="52">
        <f>IF(参照!E352="","",参照!E352)</f>
        <v>0</v>
      </c>
      <c r="AZ352" s="52" t="str">
        <f>IF(参照!F352="","",参照!F352)</f>
        <v>ＭＣリテールエナジー(株)</v>
      </c>
      <c r="BA352" s="52" t="str">
        <f>IF(参照!G352="","",参照!G352)</f>
        <v>ＭＣリテールエナジー(株)_メニューC</v>
      </c>
      <c r="BB352" s="52">
        <f t="shared" si="36"/>
        <v>0</v>
      </c>
      <c r="BD352" s="52" t="str">
        <f>IF(参照!L352="","",参照!L352)</f>
        <v>全農エネルギー(株)</v>
      </c>
    </row>
    <row r="353" spans="47:56">
      <c r="AU353" s="52" t="str">
        <f>IF(参照!A353="","",参照!A353)</f>
        <v/>
      </c>
      <c r="AV353" s="52" t="str">
        <f>IF(参照!B353="","",参照!B353)</f>
        <v/>
      </c>
      <c r="AW353" s="52" t="str">
        <f>IF(参照!C353="","",参照!C353)</f>
        <v/>
      </c>
      <c r="AX353" s="52" t="str">
        <f>IF(参照!D353="","",参照!D353)</f>
        <v>メニューD(残差)</v>
      </c>
      <c r="AY353" s="52">
        <f>IF(参照!E353="","",参照!E353)</f>
        <v>3.97E-4</v>
      </c>
      <c r="AZ353" s="52" t="str">
        <f>IF(参照!F353="","",参照!F353)</f>
        <v>ＭＣリテールエナジー(株)</v>
      </c>
      <c r="BA353" s="52" t="str">
        <f>IF(参照!G353="","",参照!G353)</f>
        <v>ＭＣリテールエナジー(株)_メニューD(残差)</v>
      </c>
      <c r="BB353" s="52">
        <f t="shared" si="36"/>
        <v>0.39700000000000002</v>
      </c>
      <c r="BD353" s="52" t="str">
        <f>IF(参照!L353="","",参照!L353)</f>
        <v>そうまＩグリッド合同会社</v>
      </c>
    </row>
    <row r="354" spans="47:56">
      <c r="AU354" s="52" t="str">
        <f>IF(参照!A354="","",参照!A354)</f>
        <v/>
      </c>
      <c r="AV354" s="52" t="str">
        <f>IF(参照!B354="","",参照!B354)</f>
        <v/>
      </c>
      <c r="AW354" s="52" t="str">
        <f>IF(参照!C354="","",参照!C354)</f>
        <v/>
      </c>
      <c r="AX354" s="52" t="str">
        <f>IF(参照!D354="","",参照!D354)</f>
        <v>(参考値)事業者全体</v>
      </c>
      <c r="AY354" s="52">
        <f>IF(参照!E354="","",参照!E354)</f>
        <v>4.7899999999999999E-4</v>
      </c>
      <c r="AZ354" s="52" t="str">
        <f>IF(参照!F354="","",参照!F354)</f>
        <v>ＭＣリテールエナジー(株)</v>
      </c>
      <c r="BA354" s="52" t="str">
        <f>IF(参照!G354="","",参照!G354)</f>
        <v>ＭＣリテールエナジー(株)_(参考値)事業者全体</v>
      </c>
      <c r="BB354" s="52">
        <f t="shared" si="36"/>
        <v>0.47899999999999998</v>
      </c>
      <c r="BD354" s="52" t="str">
        <f>IF(参照!L354="","",参照!L354)</f>
        <v>大一ガス(株)</v>
      </c>
    </row>
    <row r="355" spans="47:56">
      <c r="AU355" s="52" t="str">
        <f>IF(参照!A355="","",参照!A355)</f>
        <v>A0141</v>
      </c>
      <c r="AV355" s="52" t="str">
        <f>IF(参照!B355="","",参照!B355)</f>
        <v>(株)北九州パワー</v>
      </c>
      <c r="AW355" s="52">
        <f>IF(参照!C355="","",参照!C355)</f>
        <v>2.3900000000000001E-4</v>
      </c>
      <c r="AX355" s="52" t="str">
        <f>IF(参照!D355="","",参照!D355)</f>
        <v>メニューA</v>
      </c>
      <c r="AY355" s="52">
        <f>IF(参照!E355="","",参照!E355)</f>
        <v>0</v>
      </c>
      <c r="AZ355" s="52" t="str">
        <f>IF(参照!F355="","",参照!F355)</f>
        <v>(株)北九州パワー</v>
      </c>
      <c r="BA355" s="52" t="str">
        <f>IF(参照!G355="","",参照!G355)</f>
        <v>(株)北九州パワー_メニューA</v>
      </c>
      <c r="BB355" s="52">
        <f t="shared" si="36"/>
        <v>0</v>
      </c>
      <c r="BD355" s="52" t="str">
        <f>IF(参照!L355="","",参照!L355)</f>
        <v>(株)大仙こまちパワー</v>
      </c>
    </row>
    <row r="356" spans="47:56">
      <c r="AU356" s="52" t="str">
        <f>IF(参照!A356="","",参照!A356)</f>
        <v/>
      </c>
      <c r="AV356" s="52" t="str">
        <f>IF(参照!B356="","",参照!B356)</f>
        <v/>
      </c>
      <c r="AW356" s="52" t="str">
        <f>IF(参照!C356="","",参照!C356)</f>
        <v/>
      </c>
      <c r="AX356" s="52" t="str">
        <f>IF(参照!D356="","",参照!D356)</f>
        <v>メニューB(残差)</v>
      </c>
      <c r="AY356" s="52">
        <f>IF(参照!E356="","",参照!E356)</f>
        <v>3.1E-4</v>
      </c>
      <c r="AZ356" s="52" t="str">
        <f>IF(参照!F356="","",参照!F356)</f>
        <v>(株)北九州パワー</v>
      </c>
      <c r="BA356" s="52" t="str">
        <f>IF(参照!G356="","",参照!G356)</f>
        <v>(株)北九州パワー_メニューB(残差)</v>
      </c>
      <c r="BB356" s="52">
        <f t="shared" si="36"/>
        <v>0.31</v>
      </c>
      <c r="BD356" s="52" t="str">
        <f>IF(参照!L356="","",参照!L356)</f>
        <v>大東ガス(株)</v>
      </c>
    </row>
    <row r="357" spans="47:56">
      <c r="AU357" s="52" t="str">
        <f>IF(参照!A357="","",参照!A357)</f>
        <v/>
      </c>
      <c r="AV357" s="52" t="str">
        <f>IF(参照!B357="","",参照!B357)</f>
        <v/>
      </c>
      <c r="AW357" s="52" t="str">
        <f>IF(参照!C357="","",参照!C357)</f>
        <v/>
      </c>
      <c r="AX357" s="52" t="str">
        <f>IF(参照!D357="","",参照!D357)</f>
        <v>(参考値)事業者全体</v>
      </c>
      <c r="AY357" s="52">
        <f>IF(参照!E357="","",参照!E357)</f>
        <v>3.8500000000000003E-4</v>
      </c>
      <c r="AZ357" s="52" t="str">
        <f>IF(参照!F357="","",参照!F357)</f>
        <v>(株)北九州パワー</v>
      </c>
      <c r="BA357" s="52" t="str">
        <f>IF(参照!G357="","",参照!G357)</f>
        <v>(株)北九州パワー_(参考値)事業者全体</v>
      </c>
      <c r="BB357" s="52">
        <f t="shared" si="36"/>
        <v>0.38500000000000001</v>
      </c>
      <c r="BD357" s="52" t="str">
        <f>IF(参照!L357="","",参照!L357)</f>
        <v>大東建託パートナーズ(株)</v>
      </c>
    </row>
    <row r="358" spans="47:56">
      <c r="AU358" s="52" t="str">
        <f>IF(参照!A358="","",参照!A358)</f>
        <v>A0142</v>
      </c>
      <c r="AV358" s="52" t="str">
        <f>IF(参照!B358="","",参照!B358)</f>
        <v>武州瓦斯(株)</v>
      </c>
      <c r="AW358" s="52">
        <f>IF(参照!C358="","",参照!C358)</f>
        <v>3.6400000000000001E-4</v>
      </c>
      <c r="AX358" s="52" t="str">
        <f>IF(参照!D358="","",参照!D358)</f>
        <v>メニューA</v>
      </c>
      <c r="AY358" s="52">
        <f>IF(参照!E358="","",参照!E358)</f>
        <v>0</v>
      </c>
      <c r="AZ358" s="52" t="str">
        <f>IF(参照!F358="","",参照!F358)</f>
        <v>武州瓦斯(株)</v>
      </c>
      <c r="BA358" s="52" t="str">
        <f>IF(参照!G358="","",参照!G358)</f>
        <v>武州瓦斯(株)_メニューA</v>
      </c>
      <c r="BB358" s="52">
        <f t="shared" si="36"/>
        <v>0</v>
      </c>
      <c r="BD358" s="52" t="str">
        <f>IF(参照!L358="","",参照!L358)</f>
        <v>ダイヤモンドパワー(株)</v>
      </c>
    </row>
    <row r="359" spans="47:56">
      <c r="AU359" s="52" t="str">
        <f>IF(参照!A359="","",参照!A359)</f>
        <v/>
      </c>
      <c r="AV359" s="52" t="str">
        <f>IF(参照!B359="","",参照!B359)</f>
        <v/>
      </c>
      <c r="AW359" s="52" t="str">
        <f>IF(参照!C359="","",参照!C359)</f>
        <v/>
      </c>
      <c r="AX359" s="52" t="str">
        <f>IF(参照!D359="","",参照!D359)</f>
        <v>メニューB(残差)</v>
      </c>
      <c r="AY359" s="52">
        <f>IF(参照!E359="","",参照!E359)</f>
        <v>3.0800000000000001E-4</v>
      </c>
      <c r="AZ359" s="52" t="str">
        <f>IF(参照!F359="","",参照!F359)</f>
        <v>武州瓦斯(株)</v>
      </c>
      <c r="BA359" s="52" t="str">
        <f>IF(参照!G359="","",参照!G359)</f>
        <v>武州瓦斯(株)_メニューB(残差)</v>
      </c>
      <c r="BB359" s="52">
        <f t="shared" si="36"/>
        <v>0.308</v>
      </c>
      <c r="BD359" s="52" t="str">
        <f>IF(参照!L359="","",参照!L359)</f>
        <v>太陽ガス(株)</v>
      </c>
    </row>
    <row r="360" spans="47:56">
      <c r="AU360" s="52" t="str">
        <f>IF(参照!A360="","",参照!A360)</f>
        <v/>
      </c>
      <c r="AV360" s="52" t="str">
        <f>IF(参照!B360="","",参照!B360)</f>
        <v/>
      </c>
      <c r="AW360" s="52" t="str">
        <f>IF(参照!C360="","",参照!C360)</f>
        <v/>
      </c>
      <c r="AX360" s="52" t="str">
        <f>IF(参照!D360="","",参照!D360)</f>
        <v>(参考値)事業者全体</v>
      </c>
      <c r="AY360" s="52">
        <f>IF(参照!E360="","",参照!E360)</f>
        <v>3.8900000000000002E-4</v>
      </c>
      <c r="AZ360" s="52" t="str">
        <f>IF(参照!F360="","",参照!F360)</f>
        <v>武州瓦斯(株)</v>
      </c>
      <c r="BA360" s="52" t="str">
        <f>IF(参照!G360="","",参照!G360)</f>
        <v>武州瓦斯(株)_(参考値)事業者全体</v>
      </c>
      <c r="BB360" s="52">
        <f t="shared" si="36"/>
        <v>0.38900000000000001</v>
      </c>
      <c r="BD360" s="52" t="str">
        <f>IF(参照!L360="","",参照!L360)</f>
        <v>大和エネルギー(株)</v>
      </c>
    </row>
    <row r="361" spans="47:56">
      <c r="AU361" s="52" t="str">
        <f>IF(参照!A361="","",参照!A361)</f>
        <v>A0143</v>
      </c>
      <c r="AV361" s="52" t="str">
        <f>IF(参照!B361="","",参照!B361)</f>
        <v>リニューアブル・ジャパン(株)(旧：(株)みらい電力)</v>
      </c>
      <c r="AW361" s="52">
        <f>IF(参照!C361="","",参照!C361)</f>
        <v>3.1199999999999999E-4</v>
      </c>
      <c r="AX361" s="52" t="str">
        <f>IF(参照!D361="","",参照!D361)</f>
        <v>メニューA</v>
      </c>
      <c r="AY361" s="52">
        <f>IF(参照!E361="","",参照!E361)</f>
        <v>0</v>
      </c>
      <c r="AZ361" s="52" t="str">
        <f>IF(参照!F361="","",参照!F361)</f>
        <v>リニューアブル・ジャパン(株)(旧：(株)みらい電力)</v>
      </c>
      <c r="BA361" s="52" t="str">
        <f>IF(参照!G361="","",参照!G361)</f>
        <v>リニューアブル・ジャパン(株)(旧：(株)みらい電力)_メニューA</v>
      </c>
      <c r="BB361" s="52">
        <f t="shared" si="36"/>
        <v>0</v>
      </c>
      <c r="BD361" s="52" t="str">
        <f>IF(参照!L361="","",参照!L361)</f>
        <v>大和ハウス工業(株)　</v>
      </c>
    </row>
    <row r="362" spans="47:56">
      <c r="AU362" s="52" t="str">
        <f>IF(参照!A362="","",参照!A362)</f>
        <v/>
      </c>
      <c r="AV362" s="52" t="str">
        <f>IF(参照!B362="","",参照!B362)</f>
        <v/>
      </c>
      <c r="AW362" s="52" t="str">
        <f>IF(参照!C362="","",参照!C362)</f>
        <v/>
      </c>
      <c r="AX362" s="52" t="str">
        <f>IF(参照!D362="","",参照!D362)</f>
        <v>メニューB</v>
      </c>
      <c r="AY362" s="52">
        <f>IF(参照!E362="","",参照!E362)</f>
        <v>1.27E-4</v>
      </c>
      <c r="AZ362" s="52" t="str">
        <f>IF(参照!F362="","",参照!F362)</f>
        <v>リニューアブル・ジャパン(株)(旧：(株)みらい電力)</v>
      </c>
      <c r="BA362" s="52" t="str">
        <f>IF(参照!G362="","",参照!G362)</f>
        <v>リニューアブル・ジャパン(株)(旧：(株)みらい電力)_メニューB</v>
      </c>
      <c r="BB362" s="52">
        <f t="shared" si="36"/>
        <v>0.127</v>
      </c>
      <c r="BD362" s="52" t="str">
        <f>IF(参照!L362="","",参照!L362)</f>
        <v>大和ライフエナジア(株)</v>
      </c>
    </row>
    <row r="363" spans="47:56">
      <c r="AU363" s="52" t="str">
        <f>IF(参照!A363="","",参照!A363)</f>
        <v/>
      </c>
      <c r="AV363" s="52" t="str">
        <f>IF(参照!B363="","",参照!B363)</f>
        <v/>
      </c>
      <c r="AW363" s="52" t="str">
        <f>IF(参照!C363="","",参照!C363)</f>
        <v/>
      </c>
      <c r="AX363" s="52" t="str">
        <f>IF(参照!D363="","",参照!D363)</f>
        <v>メニューC</v>
      </c>
      <c r="AY363" s="52">
        <f>IF(参照!E363="","",参照!E363)</f>
        <v>1.83E-4</v>
      </c>
      <c r="AZ363" s="52" t="str">
        <f>IF(参照!F363="","",参照!F363)</f>
        <v>リニューアブル・ジャパン(株)(旧：(株)みらい電力)</v>
      </c>
      <c r="BA363" s="52" t="str">
        <f>IF(参照!G363="","",参照!G363)</f>
        <v>リニューアブル・ジャパン(株)(旧：(株)みらい電力)_メニューC</v>
      </c>
      <c r="BB363" s="52">
        <f t="shared" si="36"/>
        <v>0.183</v>
      </c>
      <c r="BD363" s="52" t="str">
        <f>IF(参照!L363="","",参照!L363)</f>
        <v>(株)タクマエナジー</v>
      </c>
    </row>
    <row r="364" spans="47:56">
      <c r="AU364" s="52" t="str">
        <f>IF(参照!A364="","",参照!A364)</f>
        <v/>
      </c>
      <c r="AV364" s="52" t="str">
        <f>IF(参照!B364="","",参照!B364)</f>
        <v/>
      </c>
      <c r="AW364" s="52" t="str">
        <f>IF(参照!C364="","",参照!C364)</f>
        <v/>
      </c>
      <c r="AX364" s="52" t="str">
        <f>IF(参照!D364="","",参照!D364)</f>
        <v>メニューD</v>
      </c>
      <c r="AY364" s="52">
        <f>IF(参照!E364="","",参照!E364)</f>
        <v>0</v>
      </c>
      <c r="AZ364" s="52" t="str">
        <f>IF(参照!F364="","",参照!F364)</f>
        <v>リニューアブル・ジャパン(株)(旧：(株)みらい電力)</v>
      </c>
      <c r="BA364" s="52" t="str">
        <f>IF(参照!G364="","",参照!G364)</f>
        <v>リニューアブル・ジャパン(株)(旧：(株)みらい電力)_メニューD</v>
      </c>
      <c r="BB364" s="52">
        <f t="shared" si="36"/>
        <v>0</v>
      </c>
      <c r="BD364" s="52" t="str">
        <f>IF(参照!L364="","",参照!L364)</f>
        <v>(株)タケエイでんき(旧：(株)横須賀アーバンウッドパワー)</v>
      </c>
    </row>
    <row r="365" spans="47:56">
      <c r="AU365" s="52" t="str">
        <f>IF(参照!A365="","",参照!A365)</f>
        <v/>
      </c>
      <c r="AV365" s="52" t="str">
        <f>IF(参照!B365="","",参照!B365)</f>
        <v/>
      </c>
      <c r="AW365" s="52" t="str">
        <f>IF(参照!C365="","",参照!C365)</f>
        <v/>
      </c>
      <c r="AX365" s="52" t="str">
        <f>IF(参照!D365="","",参照!D365)</f>
        <v>メニューE(残差)</v>
      </c>
      <c r="AY365" s="52">
        <f>IF(参照!E365="","",参照!E365)</f>
        <v>3.5100000000000002E-4</v>
      </c>
      <c r="AZ365" s="52" t="str">
        <f>IF(参照!F365="","",参照!F365)</f>
        <v>リニューアブル・ジャパン(株)(旧：(株)みらい電力)</v>
      </c>
      <c r="BA365" s="52" t="str">
        <f>IF(参照!G365="","",参照!G365)</f>
        <v>リニューアブル・ジャパン(株)(旧：(株)みらい電力)_メニューE(残差)</v>
      </c>
      <c r="BB365" s="52">
        <f t="shared" si="36"/>
        <v>0.35100000000000003</v>
      </c>
      <c r="BD365" s="52" t="str">
        <f>IF(参照!L365="","",参照!L365)</f>
        <v>たんたんエナジー(株)</v>
      </c>
    </row>
    <row r="366" spans="47:56">
      <c r="AU366" s="52" t="str">
        <f>IF(参照!A366="","",参照!A366)</f>
        <v/>
      </c>
      <c r="AV366" s="52" t="str">
        <f>IF(参照!B366="","",参照!B366)</f>
        <v/>
      </c>
      <c r="AW366" s="52" t="str">
        <f>IF(参照!C366="","",参照!C366)</f>
        <v/>
      </c>
      <c r="AX366" s="52" t="str">
        <f>IF(参照!D366="","",参照!D366)</f>
        <v>(参考値)事業者全体</v>
      </c>
      <c r="AY366" s="52">
        <f>IF(参照!E366="","",参照!E366)</f>
        <v>5.7499999999999999E-4</v>
      </c>
      <c r="AZ366" s="52" t="str">
        <f>IF(参照!F366="","",参照!F366)</f>
        <v>リニューアブル・ジャパン(株)(旧：(株)みらい電力)</v>
      </c>
      <c r="BA366" s="52" t="str">
        <f>IF(参照!G366="","",参照!G366)</f>
        <v>リニューアブル・ジャパン(株)(旧：(株)みらい電力)_(参考値)事業者全体</v>
      </c>
      <c r="BB366" s="52">
        <f t="shared" si="36"/>
        <v>0.57499999999999996</v>
      </c>
      <c r="BD366" s="52" t="str">
        <f>IF(参照!L366="","",参照!L366)</f>
        <v>(株)地域創生ホールディングス</v>
      </c>
    </row>
    <row r="367" spans="47:56">
      <c r="AU367" s="52" t="str">
        <f>IF(参照!A367="","",参照!A367)</f>
        <v>A0144</v>
      </c>
      <c r="AV367" s="52" t="str">
        <f>IF(参照!B367="","",参照!B367)</f>
        <v>大垣ガス(株)</v>
      </c>
      <c r="AW367" s="52">
        <f>IF(参照!C367="","",参照!C367)</f>
        <v>3.6400000000000001E-4</v>
      </c>
      <c r="AX367" s="52" t="str">
        <f>IF(参照!D367="","",参照!D367)</f>
        <v/>
      </c>
      <c r="AY367" s="52">
        <f>IF(参照!E367="","",参照!E367)</f>
        <v>3.0800000000000001E-4</v>
      </c>
      <c r="AZ367" s="52" t="str">
        <f>IF(参照!F367="","",参照!F367)</f>
        <v>大垣ガス(株)</v>
      </c>
      <c r="BA367" s="52" t="str">
        <f>IF(参照!G367="","",参照!G367)</f>
        <v>大垣ガス(株)_</v>
      </c>
      <c r="BB367" s="52">
        <f t="shared" si="36"/>
        <v>0.308</v>
      </c>
      <c r="BD367" s="52" t="str">
        <f>IF(参照!L367="","",参照!L367)</f>
        <v>(株)地球クラブ</v>
      </c>
    </row>
    <row r="368" spans="47:56">
      <c r="AU368" s="52" t="str">
        <f>IF(参照!A368="","",参照!A368)</f>
        <v>A0145</v>
      </c>
      <c r="AV368" s="52" t="str">
        <f>IF(参照!B368="","",参照!B368)</f>
        <v>(株)藤田商店</v>
      </c>
      <c r="AW368" s="52">
        <f>IF(参照!C368="","",参照!C368)</f>
        <v>4.86E-4</v>
      </c>
      <c r="AX368" s="52" t="str">
        <f>IF(参照!D368="","",参照!D368)</f>
        <v>メニューA</v>
      </c>
      <c r="AY368" s="52">
        <f>IF(参照!E368="","",参照!E368)</f>
        <v>0</v>
      </c>
      <c r="AZ368" s="52" t="str">
        <f>IF(参照!F368="","",参照!F368)</f>
        <v>(株)藤田商店</v>
      </c>
      <c r="BA368" s="52" t="str">
        <f>IF(参照!G368="","",参照!G368)</f>
        <v>(株)藤田商店_メニューA</v>
      </c>
      <c r="BB368" s="52">
        <f t="shared" si="36"/>
        <v>0</v>
      </c>
      <c r="BD368" s="52" t="str">
        <f>IF(参照!L368="","",参照!L368)</f>
        <v>秩父新電力(株)</v>
      </c>
    </row>
    <row r="369" spans="47:56">
      <c r="AU369" s="52" t="str">
        <f>IF(参照!A369="","",参照!A369)</f>
        <v/>
      </c>
      <c r="AV369" s="52" t="str">
        <f>IF(参照!B369="","",参照!B369)</f>
        <v/>
      </c>
      <c r="AW369" s="52" t="str">
        <f>IF(参照!C369="","",参照!C369)</f>
        <v/>
      </c>
      <c r="AX369" s="52" t="str">
        <f>IF(参照!D369="","",参照!D369)</f>
        <v>メニューB(残差)</v>
      </c>
      <c r="AY369" s="52">
        <f>IF(参照!E369="","",参照!E369)</f>
        <v>4.66E-4</v>
      </c>
      <c r="AZ369" s="52" t="str">
        <f>IF(参照!F369="","",参照!F369)</f>
        <v>(株)藤田商店</v>
      </c>
      <c r="BA369" s="52" t="str">
        <f>IF(参照!G369="","",参照!G369)</f>
        <v>(株)藤田商店_メニューB(残差)</v>
      </c>
      <c r="BB369" s="52">
        <f t="shared" si="36"/>
        <v>0.46599999999999997</v>
      </c>
      <c r="BD369" s="52" t="str">
        <f>IF(参照!L369="","",参照!L369)</f>
        <v>千葉電力(株)</v>
      </c>
    </row>
    <row r="370" spans="47:56">
      <c r="AU370" s="52" t="str">
        <f>IF(参照!A370="","",参照!A370)</f>
        <v/>
      </c>
      <c r="AV370" s="52" t="str">
        <f>IF(参照!B370="","",参照!B370)</f>
        <v/>
      </c>
      <c r="AW370" s="52" t="str">
        <f>IF(参照!C370="","",参照!C370)</f>
        <v/>
      </c>
      <c r="AX370" s="52" t="str">
        <f>IF(参照!D370="","",参照!D370)</f>
        <v>(参考値)事業者全体</v>
      </c>
      <c r="AY370" s="52">
        <f>IF(参照!E370="","",参照!E370)</f>
        <v>5.3899999999999998E-4</v>
      </c>
      <c r="AZ370" s="52" t="str">
        <f>IF(参照!F370="","",参照!F370)</f>
        <v>(株)藤田商店</v>
      </c>
      <c r="BA370" s="52" t="str">
        <f>IF(参照!G370="","",参照!G370)</f>
        <v>(株)藤田商店_(参考値)事業者全体</v>
      </c>
      <c r="BB370" s="52">
        <f t="shared" si="36"/>
        <v>0.53900000000000003</v>
      </c>
      <c r="BD370" s="52" t="str">
        <f>IF(参照!L370="","",参照!L370)</f>
        <v>(株)チャームドライフ</v>
      </c>
    </row>
    <row r="371" spans="47:56">
      <c r="AU371" s="52" t="str">
        <f>IF(参照!A371="","",参照!A371)</f>
        <v>A0146</v>
      </c>
      <c r="AV371" s="52" t="str">
        <f>IF(参照!B371="","",参照!B371)</f>
        <v>(株)ケーブルネット下関</v>
      </c>
      <c r="AW371" s="52">
        <f>IF(参照!C371="","",参照!C371)</f>
        <v>4.5800000000000002E-4</v>
      </c>
      <c r="AX371" s="52" t="str">
        <f>IF(参照!D371="","",参照!D371)</f>
        <v/>
      </c>
      <c r="AY371" s="52">
        <f>IF(参照!E371="","",参照!E371)</f>
        <v>5.0000000000000001E-4</v>
      </c>
      <c r="AZ371" s="52" t="str">
        <f>IF(参照!F371="","",参照!F371)</f>
        <v>(株)ケーブルネット下関</v>
      </c>
      <c r="BA371" s="52" t="str">
        <f>IF(参照!G371="","",参照!G371)</f>
        <v>(株)ケーブルネット下関_</v>
      </c>
      <c r="BB371" s="52">
        <f t="shared" si="36"/>
        <v>0.5</v>
      </c>
      <c r="BD371" s="52" t="str">
        <f>IF(参照!L371="","",参照!L371)</f>
        <v>中央電力(株)</v>
      </c>
    </row>
    <row r="372" spans="47:56">
      <c r="AU372" s="52" t="str">
        <f>IF(参照!A372="","",参照!A372)</f>
        <v>A0147</v>
      </c>
      <c r="AV372" s="52" t="str">
        <f>IF(参照!B372="","",参照!B372)</f>
        <v>(株)ジェイコム九州</v>
      </c>
      <c r="AW372" s="52">
        <f>IF(参照!C372="","",参照!C372)</f>
        <v>4.6099999999999998E-4</v>
      </c>
      <c r="AX372" s="52" t="str">
        <f>IF(参照!D372="","",参照!D372)</f>
        <v/>
      </c>
      <c r="AY372" s="52">
        <f>IF(参照!E372="","",参照!E372)</f>
        <v>5.0299999999999997E-4</v>
      </c>
      <c r="AZ372" s="52" t="str">
        <f>IF(参照!F372="","",参照!F372)</f>
        <v>(株)ジェイコム九州</v>
      </c>
      <c r="BA372" s="52" t="str">
        <f>IF(参照!G372="","",参照!G372)</f>
        <v>(株)ジェイコム九州_</v>
      </c>
      <c r="BB372" s="52">
        <f t="shared" si="36"/>
        <v>0.503</v>
      </c>
      <c r="BD372" s="52" t="str">
        <f>IF(参照!L372="","",参照!L372)</f>
        <v>中央電力エナジー(株)</v>
      </c>
    </row>
    <row r="373" spans="47:56">
      <c r="AU373" s="52" t="str">
        <f>IF(参照!A373="","",参照!A373)</f>
        <v>A0149</v>
      </c>
      <c r="AV373" s="52" t="str">
        <f>IF(参照!B373="","",参照!B373)</f>
        <v>(株)グローバルエンジニアリング</v>
      </c>
      <c r="AW373" s="52">
        <f>IF(参照!C373="","",参照!C373)</f>
        <v>5.4299999999999997E-4</v>
      </c>
      <c r="AX373" s="52" t="str">
        <f>IF(参照!D373="","",参照!D373)</f>
        <v>メニューA</v>
      </c>
      <c r="AY373" s="52">
        <f>IF(参照!E373="","",参照!E373)</f>
        <v>0</v>
      </c>
      <c r="AZ373" s="52" t="str">
        <f>IF(参照!F373="","",参照!F373)</f>
        <v>(株)グローバルエンジニアリング</v>
      </c>
      <c r="BA373" s="52" t="str">
        <f>IF(参照!G373="","",参照!G373)</f>
        <v>(株)グローバルエンジニアリング_メニューA</v>
      </c>
      <c r="BB373" s="52">
        <f t="shared" si="36"/>
        <v>0</v>
      </c>
      <c r="BD373" s="52" t="str">
        <f>IF(参照!L373="","",参照!L373)</f>
        <v>(株)中海テレビ放送</v>
      </c>
    </row>
    <row r="374" spans="47:56">
      <c r="AU374" s="52" t="str">
        <f>IF(参照!A374="","",参照!A374)</f>
        <v/>
      </c>
      <c r="AV374" s="52" t="str">
        <f>IF(参照!B374="","",参照!B374)</f>
        <v/>
      </c>
      <c r="AW374" s="52" t="str">
        <f>IF(参照!C374="","",参照!C374)</f>
        <v/>
      </c>
      <c r="AX374" s="52" t="str">
        <f>IF(参照!D374="","",参照!D374)</f>
        <v>メニューB(残差)</v>
      </c>
      <c r="AY374" s="52">
        <f>IF(参照!E374="","",参照!E374)</f>
        <v>5.7300000000000005E-4</v>
      </c>
      <c r="AZ374" s="52" t="str">
        <f>IF(参照!F374="","",参照!F374)</f>
        <v>(株)グローバルエンジニアリング</v>
      </c>
      <c r="BA374" s="52" t="str">
        <f>IF(参照!G374="","",参照!G374)</f>
        <v>(株)グローバルエンジニアリング_メニューB(残差)</v>
      </c>
      <c r="BB374" s="52">
        <f t="shared" si="36"/>
        <v>0.57300000000000006</v>
      </c>
      <c r="BD374" s="52" t="str">
        <f>IF(参照!L374="","",参照!L374)</f>
        <v>(株)中京電力</v>
      </c>
    </row>
    <row r="375" spans="47:56">
      <c r="AU375" s="52" t="str">
        <f>IF(参照!A375="","",参照!A375)</f>
        <v/>
      </c>
      <c r="AV375" s="52" t="str">
        <f>IF(参照!B375="","",参照!B375)</f>
        <v/>
      </c>
      <c r="AW375" s="52" t="str">
        <f>IF(参照!C375="","",参照!C375)</f>
        <v/>
      </c>
      <c r="AX375" s="52" t="str">
        <f>IF(参照!D375="","",参照!D375)</f>
        <v>(参考値)事業者全体</v>
      </c>
      <c r="AY375" s="52">
        <f>IF(参照!E375="","",参照!E375)</f>
        <v>3.77E-4</v>
      </c>
      <c r="AZ375" s="52" t="str">
        <f>IF(参照!F375="","",参照!F375)</f>
        <v>(株)グローバルエンジニアリング</v>
      </c>
      <c r="BA375" s="52" t="str">
        <f>IF(参照!G375="","",参照!G375)</f>
        <v>(株)グローバルエンジニアリング_(参考値)事業者全体</v>
      </c>
      <c r="BB375" s="52">
        <f t="shared" si="36"/>
        <v>0.377</v>
      </c>
      <c r="BD375" s="52" t="str">
        <f>IF(参照!L375="","",参照!L375)</f>
        <v>中小企業支援(株)</v>
      </c>
    </row>
    <row r="376" spans="47:56">
      <c r="AU376" s="52" t="str">
        <f>IF(参照!A376="","",参照!A376)</f>
        <v>A0150</v>
      </c>
      <c r="AV376" s="52" t="str">
        <f>IF(参照!B376="","",参照!B376)</f>
        <v>九州エナジー(株)</v>
      </c>
      <c r="AW376" s="52">
        <f>IF(参照!C376="","",参照!C376)</f>
        <v>4.7600000000000002E-4</v>
      </c>
      <c r="AX376" s="52" t="str">
        <f>IF(参照!D376="","",参照!D376)</f>
        <v>メニューA</v>
      </c>
      <c r="AY376" s="52">
        <f>IF(参照!E376="","",参照!E376)</f>
        <v>0</v>
      </c>
      <c r="AZ376" s="52" t="str">
        <f>IF(参照!F376="","",参照!F376)</f>
        <v>九州エナジー(株)</v>
      </c>
      <c r="BA376" s="52" t="str">
        <f>IF(参照!G376="","",参照!G376)</f>
        <v>九州エナジー(株)_メニューA</v>
      </c>
      <c r="BB376" s="52">
        <f t="shared" si="36"/>
        <v>0</v>
      </c>
      <c r="BD376" s="52" t="str">
        <f>IF(参照!L376="","",参照!L376)</f>
        <v>(株)津軽あっぷるパワー</v>
      </c>
    </row>
    <row r="377" spans="47:56">
      <c r="AU377" s="52" t="str">
        <f>IF(参照!A377="","",参照!A377)</f>
        <v/>
      </c>
      <c r="AV377" s="52" t="str">
        <f>IF(参照!B377="","",参照!B377)</f>
        <v/>
      </c>
      <c r="AW377" s="52" t="str">
        <f>IF(参照!C377="","",参照!C377)</f>
        <v/>
      </c>
      <c r="AX377" s="52" t="str">
        <f>IF(参照!D377="","",参照!D377)</f>
        <v>メニューB(残差)</v>
      </c>
      <c r="AY377" s="52">
        <f>IF(参照!E377="","",参照!E377)</f>
        <v>4.37E-4</v>
      </c>
      <c r="AZ377" s="52" t="str">
        <f>IF(参照!F377="","",参照!F377)</f>
        <v>九州エナジー(株)</v>
      </c>
      <c r="BA377" s="52" t="str">
        <f>IF(参照!G377="","",参照!G377)</f>
        <v>九州エナジー(株)_メニューB(残差)</v>
      </c>
      <c r="BB377" s="52">
        <f t="shared" si="36"/>
        <v>0.437</v>
      </c>
      <c r="BD377" s="52" t="str">
        <f>IF(参照!L377="","",参照!L377)</f>
        <v>土浦ケーブルテレビ(株)</v>
      </c>
    </row>
    <row r="378" spans="47:56">
      <c r="AU378" s="52" t="str">
        <f>IF(参照!A378="","",参照!A378)</f>
        <v/>
      </c>
      <c r="AV378" s="52" t="str">
        <f>IF(参照!B378="","",参照!B378)</f>
        <v/>
      </c>
      <c r="AW378" s="52" t="str">
        <f>IF(参照!C378="","",参照!C378)</f>
        <v/>
      </c>
      <c r="AX378" s="52" t="str">
        <f>IF(参照!D378="","",参照!D378)</f>
        <v>(参考値)事業者全体</v>
      </c>
      <c r="AY378" s="52">
        <f>IF(参照!E378="","",参照!E378)</f>
        <v>4.6799999999999999E-4</v>
      </c>
      <c r="AZ378" s="52" t="str">
        <f>IF(参照!F378="","",参照!F378)</f>
        <v>九州エナジー(株)</v>
      </c>
      <c r="BA378" s="52" t="str">
        <f>IF(参照!G378="","",参照!G378)</f>
        <v>九州エナジー(株)_(参考値)事業者全体</v>
      </c>
      <c r="BB378" s="52">
        <f t="shared" si="36"/>
        <v>0.46799999999999997</v>
      </c>
      <c r="BD378" s="52" t="str">
        <f>IF(参照!L378="","",参照!L378)</f>
        <v>つづくみらいエナジー(株)</v>
      </c>
    </row>
    <row r="379" spans="47:56">
      <c r="AU379" s="52" t="str">
        <f>IF(参照!A379="","",参照!A379)</f>
        <v>A0151</v>
      </c>
      <c r="AV379" s="52" t="str">
        <f>IF(参照!B379="","",参照!B379)</f>
        <v>(株)トヨタエナジーソリューションズ</v>
      </c>
      <c r="AW379" s="52">
        <f>IF(参照!C379="","",参照!C379)</f>
        <v>4.3300000000000001E-4</v>
      </c>
      <c r="AX379" s="52" t="str">
        <f>IF(参照!D379="","",参照!D379)</f>
        <v/>
      </c>
      <c r="AY379" s="52">
        <f>IF(参照!E379="","",参照!E379)</f>
        <v>4.2400000000000001E-4</v>
      </c>
      <c r="AZ379" s="52" t="str">
        <f>IF(参照!F379="","",参照!F379)</f>
        <v>(株)トヨタエナジーソリューションズ</v>
      </c>
      <c r="BA379" s="52" t="str">
        <f>IF(参照!G379="","",参照!G379)</f>
        <v>(株)トヨタエナジーソリューションズ_</v>
      </c>
      <c r="BB379" s="52">
        <f t="shared" si="36"/>
        <v>0.42399999999999999</v>
      </c>
      <c r="BD379" s="52" t="str">
        <f>IF(参照!L379="","",参照!L379)</f>
        <v>ティーダッシュ合同会社</v>
      </c>
    </row>
    <row r="380" spans="47:56">
      <c r="AU380" s="52" t="str">
        <f>IF(参照!A380="","",参照!A380)</f>
        <v>A0153</v>
      </c>
      <c r="AV380" s="52" t="str">
        <f>IF(参照!B380="","",参照!B380)</f>
        <v>(株)エナリス・パワー・マーケティング</v>
      </c>
      <c r="AW380" s="52">
        <f>IF(参照!C380="","",参照!C380)</f>
        <v>4.5199999999999998E-4</v>
      </c>
      <c r="AX380" s="52" t="str">
        <f>IF(参照!D380="","",参照!D380)</f>
        <v>メニューA</v>
      </c>
      <c r="AY380" s="52">
        <f>IF(参照!E380="","",参照!E380)</f>
        <v>0</v>
      </c>
      <c r="AZ380" s="52" t="str">
        <f>IF(参照!F380="","",参照!F380)</f>
        <v>(株)エナリス・パワー・マーケティング</v>
      </c>
      <c r="BA380" s="52" t="str">
        <f>IF(参照!G380="","",参照!G380)</f>
        <v>(株)エナリス・パワー・マーケティング_メニューA</v>
      </c>
      <c r="BB380" s="52">
        <f t="shared" si="36"/>
        <v>0</v>
      </c>
      <c r="BD380" s="52" t="str">
        <f>IF(参照!L380="","",参照!L380)</f>
        <v>デジタルグリッド(株)</v>
      </c>
    </row>
    <row r="381" spans="47:56">
      <c r="AU381" s="52" t="str">
        <f>IF(参照!A381="","",参照!A381)</f>
        <v/>
      </c>
      <c r="AV381" s="52" t="str">
        <f>IF(参照!B381="","",参照!B381)</f>
        <v/>
      </c>
      <c r="AW381" s="52" t="str">
        <f>IF(参照!C381="","",参照!C381)</f>
        <v/>
      </c>
      <c r="AX381" s="52" t="str">
        <f>IF(参照!D381="","",参照!D381)</f>
        <v>メニューB</v>
      </c>
      <c r="AY381" s="52">
        <f>IF(参照!E381="","",参照!E381)</f>
        <v>3.77E-4</v>
      </c>
      <c r="AZ381" s="52" t="str">
        <f>IF(参照!F381="","",参照!F381)</f>
        <v>(株)エナリス・パワー・マーケティング</v>
      </c>
      <c r="BA381" s="52" t="str">
        <f>IF(参照!G381="","",参照!G381)</f>
        <v>(株)エナリス・パワー・マーケティング_メニューB</v>
      </c>
      <c r="BB381" s="52">
        <f t="shared" si="36"/>
        <v>0.377</v>
      </c>
      <c r="BD381" s="52" t="str">
        <f>IF(参照!L381="","",参照!L381)</f>
        <v>テス・エンジニアリング(株)</v>
      </c>
    </row>
    <row r="382" spans="47:56">
      <c r="AU382" s="52" t="str">
        <f>IF(参照!A382="","",参照!A382)</f>
        <v/>
      </c>
      <c r="AV382" s="52" t="str">
        <f>IF(参照!B382="","",参照!B382)</f>
        <v/>
      </c>
      <c r="AW382" s="52" t="str">
        <f>IF(参照!C382="","",参照!C382)</f>
        <v/>
      </c>
      <c r="AX382" s="52" t="str">
        <f>IF(参照!D382="","",参照!D382)</f>
        <v>メニューC</v>
      </c>
      <c r="AY382" s="52">
        <f>IF(参照!E382="","",参照!E382)</f>
        <v>0</v>
      </c>
      <c r="AZ382" s="52" t="str">
        <f>IF(参照!F382="","",参照!F382)</f>
        <v>(株)エナリス・パワー・マーケティング</v>
      </c>
      <c r="BA382" s="52" t="str">
        <f>IF(参照!G382="","",参照!G382)</f>
        <v>(株)エナリス・パワー・マーケティング_メニューC</v>
      </c>
      <c r="BB382" s="52">
        <f t="shared" si="36"/>
        <v>0</v>
      </c>
      <c r="BD382" s="52" t="str">
        <f>IF(参照!L382="","",参照!L382)</f>
        <v>テプコカスタマーサービス(株)</v>
      </c>
    </row>
    <row r="383" spans="47:56">
      <c r="AU383" s="52" t="str">
        <f>IF(参照!A383="","",参照!A383)</f>
        <v/>
      </c>
      <c r="AV383" s="52" t="str">
        <f>IF(参照!B383="","",参照!B383)</f>
        <v/>
      </c>
      <c r="AW383" s="52" t="str">
        <f>IF(参照!C383="","",参照!C383)</f>
        <v/>
      </c>
      <c r="AX383" s="52" t="str">
        <f>IF(参照!D383="","",参照!D383)</f>
        <v>メニューD</v>
      </c>
      <c r="AY383" s="52">
        <f>IF(参照!E383="","",参照!E383)</f>
        <v>0</v>
      </c>
      <c r="AZ383" s="52" t="str">
        <f>IF(参照!F383="","",参照!F383)</f>
        <v>(株)エナリス・パワー・マーケティング</v>
      </c>
      <c r="BA383" s="52" t="str">
        <f>IF(参照!G383="","",参照!G383)</f>
        <v>(株)エナリス・パワー・マーケティング_メニューD</v>
      </c>
      <c r="BB383" s="52">
        <f t="shared" si="36"/>
        <v>0</v>
      </c>
      <c r="BD383" s="52" t="str">
        <f>IF(参照!L383="","",参照!L383)</f>
        <v>(株)デベロップ</v>
      </c>
    </row>
    <row r="384" spans="47:56">
      <c r="AU384" s="52" t="str">
        <f>IF(参照!A384="","",参照!A384)</f>
        <v/>
      </c>
      <c r="AV384" s="52" t="str">
        <f>IF(参照!B384="","",参照!B384)</f>
        <v/>
      </c>
      <c r="AW384" s="52" t="str">
        <f>IF(参照!C384="","",参照!C384)</f>
        <v/>
      </c>
      <c r="AX384" s="52" t="str">
        <f>IF(参照!D384="","",参照!D384)</f>
        <v>メニューE</v>
      </c>
      <c r="AY384" s="52">
        <f>IF(参照!E384="","",参照!E384)</f>
        <v>0</v>
      </c>
      <c r="AZ384" s="52" t="str">
        <f>IF(参照!F384="","",参照!F384)</f>
        <v>(株)エナリス・パワー・マーケティング</v>
      </c>
      <c r="BA384" s="52" t="str">
        <f>IF(参照!G384="","",参照!G384)</f>
        <v>(株)エナリス・パワー・マーケティング_メニューE</v>
      </c>
      <c r="BB384" s="52">
        <f t="shared" si="36"/>
        <v>0</v>
      </c>
      <c r="BD384" s="52" t="str">
        <f>IF(参照!L384="","",参照!L384)</f>
        <v>(株)デライトアップ</v>
      </c>
    </row>
    <row r="385" spans="47:56">
      <c r="AU385" s="52" t="str">
        <f>IF(参照!A385="","",参照!A385)</f>
        <v/>
      </c>
      <c r="AV385" s="52" t="str">
        <f>IF(参照!B385="","",参照!B385)</f>
        <v/>
      </c>
      <c r="AW385" s="52" t="str">
        <f>IF(参照!C385="","",参照!C385)</f>
        <v/>
      </c>
      <c r="AX385" s="52" t="str">
        <f>IF(参照!D385="","",参照!D385)</f>
        <v>メニューF</v>
      </c>
      <c r="AY385" s="52">
        <f>IF(参照!E385="","",参照!E385)</f>
        <v>0</v>
      </c>
      <c r="AZ385" s="52" t="str">
        <f>IF(参照!F385="","",参照!F385)</f>
        <v>(株)エナリス・パワー・マーケティング</v>
      </c>
      <c r="BA385" s="52" t="str">
        <f>IF(参照!G385="","",参照!G385)</f>
        <v>(株)エナリス・パワー・マーケティング_メニューF</v>
      </c>
      <c r="BB385" s="52">
        <f t="shared" si="36"/>
        <v>0</v>
      </c>
      <c r="BD385" s="52" t="str">
        <f>IF(参照!L385="","",参照!L385)</f>
        <v>(株)テレ・マーカー</v>
      </c>
    </row>
    <row r="386" spans="47:56">
      <c r="AU386" s="52" t="str">
        <f>IF(参照!A386="","",参照!A386)</f>
        <v/>
      </c>
      <c r="AV386" s="52" t="str">
        <f>IF(参照!B386="","",参照!B386)</f>
        <v/>
      </c>
      <c r="AW386" s="52" t="str">
        <f>IF(参照!C386="","",参照!C386)</f>
        <v/>
      </c>
      <c r="AX386" s="52" t="str">
        <f>IF(参照!D386="","",参照!D386)</f>
        <v>メニューG</v>
      </c>
      <c r="AY386" s="52">
        <f>IF(参照!E386="","",参照!E386)</f>
        <v>0</v>
      </c>
      <c r="AZ386" s="52" t="str">
        <f>IF(参照!F386="","",参照!F386)</f>
        <v>(株)エナリス・パワー・マーケティング</v>
      </c>
      <c r="BA386" s="52" t="str">
        <f>IF(参照!G386="","",参照!G386)</f>
        <v>(株)エナリス・パワー・マーケティング_メニューG</v>
      </c>
      <c r="BB386" s="52">
        <f t="shared" si="36"/>
        <v>0</v>
      </c>
      <c r="BD386" s="52" t="str">
        <f>IF(参照!L386="","",参照!L386)</f>
        <v>(株)デンケン</v>
      </c>
    </row>
    <row r="387" spans="47:56">
      <c r="AU387" s="52" t="str">
        <f>IF(参照!A387="","",参照!A387)</f>
        <v/>
      </c>
      <c r="AV387" s="52" t="str">
        <f>IF(参照!B387="","",参照!B387)</f>
        <v/>
      </c>
      <c r="AW387" s="52" t="str">
        <f>IF(参照!C387="","",参照!C387)</f>
        <v/>
      </c>
      <c r="AX387" s="52" t="str">
        <f>IF(参照!D387="","",参照!D387)</f>
        <v>メニューH</v>
      </c>
      <c r="AY387" s="52">
        <f>IF(参照!E387="","",参照!E387)</f>
        <v>1E-4</v>
      </c>
      <c r="AZ387" s="52" t="str">
        <f>IF(参照!F387="","",参照!F387)</f>
        <v>(株)エナリス・パワー・マーケティング</v>
      </c>
      <c r="BA387" s="52" t="str">
        <f>IF(参照!G387="","",参照!G387)</f>
        <v>(株)エナリス・パワー・マーケティング_メニューH</v>
      </c>
      <c r="BB387" s="52">
        <f t="shared" si="36"/>
        <v>0.1</v>
      </c>
      <c r="BD387" s="52" t="str">
        <f>IF(参照!L387="","",参照!L387)</f>
        <v>電源開発(株)</v>
      </c>
    </row>
    <row r="388" spans="47:56">
      <c r="AU388" s="52" t="str">
        <f>IF(参照!A388="","",参照!A388)</f>
        <v/>
      </c>
      <c r="AV388" s="52" t="str">
        <f>IF(参照!B388="","",参照!B388)</f>
        <v/>
      </c>
      <c r="AW388" s="52" t="str">
        <f>IF(参照!C388="","",参照!C388)</f>
        <v/>
      </c>
      <c r="AX388" s="52" t="str">
        <f>IF(参照!D388="","",参照!D388)</f>
        <v>メニューI</v>
      </c>
      <c r="AY388" s="52">
        <f>IF(参照!E388="","",参照!E388)</f>
        <v>2.9999999999999997E-4</v>
      </c>
      <c r="AZ388" s="52" t="str">
        <f>IF(参照!F388="","",参照!F388)</f>
        <v>(株)エナリス・パワー・マーケティング</v>
      </c>
      <c r="BA388" s="52" t="str">
        <f>IF(参照!G388="","",参照!G388)</f>
        <v>(株)エナリス・パワー・マーケティング_メニューI</v>
      </c>
      <c r="BB388" s="52">
        <f t="shared" si="36"/>
        <v>0.3</v>
      </c>
      <c r="BD388" s="52" t="str">
        <f>IF(参照!L388="","",参照!L388)</f>
        <v>電力保全サービス(株)</v>
      </c>
    </row>
    <row r="389" spans="47:56">
      <c r="AU389" s="52" t="str">
        <f>IF(参照!A389="","",参照!A389)</f>
        <v/>
      </c>
      <c r="AV389" s="52" t="str">
        <f>IF(参照!B389="","",参照!B389)</f>
        <v/>
      </c>
      <c r="AW389" s="52" t="str">
        <f>IF(参照!C389="","",参照!C389)</f>
        <v/>
      </c>
      <c r="AX389" s="52" t="str">
        <f>IF(参照!D389="","",参照!D389)</f>
        <v>メニューJ</v>
      </c>
      <c r="AY389" s="52">
        <f>IF(参照!E389="","",参照!E389)</f>
        <v>4.0000000000000002E-4</v>
      </c>
      <c r="AZ389" s="52" t="str">
        <f>IF(参照!F389="","",参照!F389)</f>
        <v>(株)エナリス・パワー・マーケティング</v>
      </c>
      <c r="BA389" s="52" t="str">
        <f>IF(参照!G389="","",参照!G389)</f>
        <v>(株)エナリス・パワー・マーケティング_メニューJ</v>
      </c>
      <c r="BB389" s="52">
        <f t="shared" ref="BB389:BB452" si="37">AY389*1000</f>
        <v>0.4</v>
      </c>
      <c r="BD389" s="52" t="str">
        <f>IF(参照!L389="","",参照!L389)</f>
        <v>東亜ガス(株)</v>
      </c>
    </row>
    <row r="390" spans="47:56">
      <c r="AU390" s="52" t="str">
        <f>IF(参照!A390="","",参照!A390)</f>
        <v/>
      </c>
      <c r="AV390" s="52" t="str">
        <f>IF(参照!B390="","",参照!B390)</f>
        <v/>
      </c>
      <c r="AW390" s="52" t="str">
        <f>IF(参照!C390="","",参照!C390)</f>
        <v/>
      </c>
      <c r="AX390" s="52" t="str">
        <f>IF(参照!D390="","",参照!D390)</f>
        <v>メニューK</v>
      </c>
      <c r="AY390" s="52">
        <f>IF(参照!E390="","",参照!E390)</f>
        <v>4.0000000000000002E-4</v>
      </c>
      <c r="AZ390" s="52" t="str">
        <f>IF(参照!F390="","",参照!F390)</f>
        <v>(株)エナリス・パワー・マーケティング</v>
      </c>
      <c r="BA390" s="52" t="str">
        <f>IF(参照!G390="","",参照!G390)</f>
        <v>(株)エナリス・パワー・マーケティング_メニューK</v>
      </c>
      <c r="BB390" s="52">
        <f t="shared" si="37"/>
        <v>0.4</v>
      </c>
      <c r="BD390" s="52" t="str">
        <f>IF(参照!L390="","",参照!L390)</f>
        <v>(株)東急パワーサプライ</v>
      </c>
    </row>
    <row r="391" spans="47:56">
      <c r="AU391" s="52" t="str">
        <f>IF(参照!A391="","",参照!A391)</f>
        <v/>
      </c>
      <c r="AV391" s="52" t="str">
        <f>IF(参照!B391="","",参照!B391)</f>
        <v/>
      </c>
      <c r="AW391" s="52" t="str">
        <f>IF(参照!C391="","",参照!C391)</f>
        <v/>
      </c>
      <c r="AX391" s="52" t="str">
        <f>IF(参照!D391="","",参照!D391)</f>
        <v>メニューL(残差)</v>
      </c>
      <c r="AY391" s="52">
        <f>IF(参照!E391="","",参照!E391)</f>
        <v>5.8E-4</v>
      </c>
      <c r="AZ391" s="52" t="str">
        <f>IF(参照!F391="","",参照!F391)</f>
        <v>(株)エナリス・パワー・マーケティング</v>
      </c>
      <c r="BA391" s="52" t="str">
        <f>IF(参照!G391="","",参照!G391)</f>
        <v>(株)エナリス・パワー・マーケティング_メニューL(残差)</v>
      </c>
      <c r="BB391" s="52">
        <f t="shared" si="37"/>
        <v>0.57999999999999996</v>
      </c>
      <c r="BD391" s="52" t="str">
        <f>IF(参照!L391="","",参照!L391)</f>
        <v>東京エコサービス(株)</v>
      </c>
    </row>
    <row r="392" spans="47:56">
      <c r="AU392" s="52" t="str">
        <f>IF(参照!A392="","",参照!A392)</f>
        <v/>
      </c>
      <c r="AV392" s="52" t="str">
        <f>IF(参照!B392="","",参照!B392)</f>
        <v/>
      </c>
      <c r="AW392" s="52" t="str">
        <f>IF(参照!C392="","",参照!C392)</f>
        <v/>
      </c>
      <c r="AX392" s="52" t="str">
        <f>IF(参照!D392="","",参照!D392)</f>
        <v>(参考値)事業者全体</v>
      </c>
      <c r="AY392" s="52">
        <f>IF(参照!E392="","",参照!E392)</f>
        <v>6.2399999999999999E-4</v>
      </c>
      <c r="AZ392" s="52" t="str">
        <f>IF(参照!F392="","",参照!F392)</f>
        <v>(株)エナリス・パワー・マーケティング</v>
      </c>
      <c r="BA392" s="52" t="str">
        <f>IF(参照!G392="","",参照!G392)</f>
        <v>(株)エナリス・パワー・マーケティング_(参考値)事業者全体</v>
      </c>
      <c r="BB392" s="52">
        <f t="shared" si="37"/>
        <v>0.624</v>
      </c>
      <c r="BD392" s="52" t="str">
        <f>IF(参照!L392="","",参照!L392)</f>
        <v>東京ガス(株)</v>
      </c>
    </row>
    <row r="393" spans="47:56">
      <c r="AU393" s="52" t="str">
        <f>IF(参照!A393="","",参照!A393)</f>
        <v>A0154</v>
      </c>
      <c r="AV393" s="52" t="str">
        <f>IF(参照!B393="","",参照!B393)</f>
        <v>歌舞伎エナジー(株)</v>
      </c>
      <c r="AW393" s="52">
        <f>IF(参照!C393="","",参照!C393)</f>
        <v>5.2800000000000004E-4</v>
      </c>
      <c r="AX393" s="52" t="str">
        <f>IF(参照!D393="","",参照!D393)</f>
        <v/>
      </c>
      <c r="AY393" s="52">
        <f>IF(参照!E393="","",参照!E393)</f>
        <v>5.5500000000000005E-4</v>
      </c>
      <c r="AZ393" s="52" t="str">
        <f>IF(参照!F393="","",参照!F393)</f>
        <v>歌舞伎エナジー(株)</v>
      </c>
      <c r="BA393" s="52" t="str">
        <f>IF(参照!G393="","",参照!G393)</f>
        <v>歌舞伎エナジー(株)_</v>
      </c>
      <c r="BB393" s="52">
        <f t="shared" si="37"/>
        <v>0.55500000000000005</v>
      </c>
      <c r="BD393" s="52" t="str">
        <f>IF(参照!L393="","",参照!L393)</f>
        <v>公益財団法人東京都環境公社</v>
      </c>
    </row>
    <row r="394" spans="47:56">
      <c r="AU394" s="52" t="str">
        <f>IF(参照!A394="","",参照!A394)</f>
        <v>A0155</v>
      </c>
      <c r="AV394" s="52" t="str">
        <f>IF(参照!B394="","",参照!B394)</f>
        <v>みやまスマートエネルギー(株)</v>
      </c>
      <c r="AW394" s="52">
        <f>IF(参照!C394="","",参照!C394)</f>
        <v>4.1300000000000001E-4</v>
      </c>
      <c r="AX394" s="52" t="str">
        <f>IF(参照!D394="","",参照!D394)</f>
        <v>メニューA</v>
      </c>
      <c r="AY394" s="52">
        <f>IF(参照!E394="","",参照!E394)</f>
        <v>0</v>
      </c>
      <c r="AZ394" s="52" t="str">
        <f>IF(参照!F394="","",参照!F394)</f>
        <v>みやまスマートエネルギー(株)</v>
      </c>
      <c r="BA394" s="52" t="str">
        <f>IF(参照!G394="","",参照!G394)</f>
        <v>みやまスマートエネルギー(株)_メニューA</v>
      </c>
      <c r="BB394" s="52">
        <f t="shared" si="37"/>
        <v>0</v>
      </c>
      <c r="BD394" s="52" t="str">
        <f>IF(参照!L394="","",参照!L394)</f>
        <v>東彩ガス(株)</v>
      </c>
    </row>
    <row r="395" spans="47:56">
      <c r="AU395" s="52" t="str">
        <f>IF(参照!A395="","",参照!A395)</f>
        <v/>
      </c>
      <c r="AV395" s="52" t="str">
        <f>IF(参照!B395="","",参照!B395)</f>
        <v/>
      </c>
      <c r="AW395" s="52" t="str">
        <f>IF(参照!C395="","",参照!C395)</f>
        <v/>
      </c>
      <c r="AX395" s="52" t="str">
        <f>IF(参照!D395="","",参照!D395)</f>
        <v>メニューB(残差)</v>
      </c>
      <c r="AY395" s="52">
        <f>IF(参照!E395="","",参照!E395)</f>
        <v>4.0000000000000002E-4</v>
      </c>
      <c r="AZ395" s="52" t="str">
        <f>IF(参照!F395="","",参照!F395)</f>
        <v>みやまスマートエネルギー(株)</v>
      </c>
      <c r="BA395" s="52" t="str">
        <f>IF(参照!G395="","",参照!G395)</f>
        <v>みやまスマートエネルギー(株)_メニューB(残差)</v>
      </c>
      <c r="BB395" s="52">
        <f t="shared" si="37"/>
        <v>0.4</v>
      </c>
      <c r="BD395" s="52" t="str">
        <f>IF(参照!L395="","",参照!L395)</f>
        <v>東邦ガス(株)</v>
      </c>
    </row>
    <row r="396" spans="47:56">
      <c r="AU396" s="52" t="str">
        <f>IF(参照!A396="","",参照!A396)</f>
        <v/>
      </c>
      <c r="AV396" s="52" t="str">
        <f>IF(参照!B396="","",参照!B396)</f>
        <v/>
      </c>
      <c r="AW396" s="52" t="str">
        <f>IF(参照!C396="","",参照!C396)</f>
        <v/>
      </c>
      <c r="AX396" s="52" t="str">
        <f>IF(参照!D396="","",参照!D396)</f>
        <v>(参考値)事業者全体</v>
      </c>
      <c r="AY396" s="52">
        <f>IF(参照!E396="","",参照!E396)</f>
        <v>4.3399999999999998E-4</v>
      </c>
      <c r="AZ396" s="52" t="str">
        <f>IF(参照!F396="","",参照!F396)</f>
        <v>みやまスマートエネルギー(株)</v>
      </c>
      <c r="BA396" s="52" t="str">
        <f>IF(参照!G396="","",参照!G396)</f>
        <v>みやまスマートエネルギー(株)_(参考値)事業者全体</v>
      </c>
      <c r="BB396" s="52">
        <f t="shared" si="37"/>
        <v>0.434</v>
      </c>
      <c r="BD396" s="52" t="str">
        <f>IF(参照!L396="","",参照!L396)</f>
        <v>東北電力エナジートレーディング(株)</v>
      </c>
    </row>
    <row r="397" spans="47:56">
      <c r="AU397" s="52" t="str">
        <f>IF(参照!A397="","",参照!A397)</f>
        <v>A0156</v>
      </c>
      <c r="AV397" s="52" t="str">
        <f>IF(参照!B397="","",参照!B397)</f>
        <v>エフィシエント(株)</v>
      </c>
      <c r="AW397" s="52" t="str">
        <f>IF(参照!C397="","",参照!C397)</f>
        <v>0.000453※</v>
      </c>
      <c r="AX397" s="52" t="str">
        <f>IF(参照!D397="","",参照!D397)</f>
        <v/>
      </c>
      <c r="AY397" s="52">
        <f>IF(参照!E397="","",参照!E397)</f>
        <v>4.5300000000000001E-4</v>
      </c>
      <c r="AZ397" s="52" t="str">
        <f>IF(参照!F397="","",参照!F397)</f>
        <v>エフィシエント(株)</v>
      </c>
      <c r="BA397" s="52" t="str">
        <f>IF(参照!G397="","",参照!G397)</f>
        <v>エフィシエント(株)_</v>
      </c>
      <c r="BB397" s="52">
        <f t="shared" si="37"/>
        <v>0.45300000000000001</v>
      </c>
      <c r="BD397" s="52" t="str">
        <f>IF(参照!L397="","",参照!L397)</f>
        <v>東北電力フロンティア(株)</v>
      </c>
    </row>
    <row r="398" spans="47:56">
      <c r="AU398" s="52" t="str">
        <f>IF(参照!A398="","",参照!A398)</f>
        <v>A0157</v>
      </c>
      <c r="AV398" s="52" t="str">
        <f>IF(参照!B398="","",参照!B398)</f>
        <v>(株)生活クラブエナジー</v>
      </c>
      <c r="AW398" s="52">
        <f>IF(参照!C398="","",参照!C398)</f>
        <v>6.7999999999999999E-5</v>
      </c>
      <c r="AX398" s="52" t="str">
        <f>IF(参照!D398="","",参照!D398)</f>
        <v>メニューA</v>
      </c>
      <c r="AY398" s="52">
        <f>IF(参照!E398="","",参照!E398)</f>
        <v>2.5000000000000001E-4</v>
      </c>
      <c r="AZ398" s="52" t="str">
        <f>IF(参照!F398="","",参照!F398)</f>
        <v>(株)生活クラブエナジー</v>
      </c>
      <c r="BA398" s="52" t="str">
        <f>IF(参照!G398="","",参照!G398)</f>
        <v>(株)生活クラブエナジー_メニューA</v>
      </c>
      <c r="BB398" s="52">
        <f t="shared" si="37"/>
        <v>0.25</v>
      </c>
      <c r="BD398" s="52" t="str">
        <f>IF(参照!L398="","",参照!L398)</f>
        <v>(株)東名</v>
      </c>
    </row>
    <row r="399" spans="47:56">
      <c r="AU399" s="52" t="str">
        <f>IF(参照!A399="","",参照!A399)</f>
        <v/>
      </c>
      <c r="AV399" s="52" t="str">
        <f>IF(参照!B399="","",参照!B399)</f>
        <v/>
      </c>
      <c r="AW399" s="52" t="str">
        <f>IF(参照!C399="","",参照!C399)</f>
        <v/>
      </c>
      <c r="AX399" s="52" t="str">
        <f>IF(参照!D399="","",参照!D399)</f>
        <v>メニューB(残差)</v>
      </c>
      <c r="AY399" s="52">
        <f>IF(参照!E399="","",参照!E399)</f>
        <v>4.7199999999999998E-4</v>
      </c>
      <c r="AZ399" s="52" t="str">
        <f>IF(参照!F399="","",参照!F399)</f>
        <v>(株)生活クラブエナジー</v>
      </c>
      <c r="BA399" s="52" t="str">
        <f>IF(参照!G399="","",参照!G399)</f>
        <v>(株)生活クラブエナジー_メニューB(残差)</v>
      </c>
      <c r="BB399" s="52">
        <f t="shared" si="37"/>
        <v>0.47199999999999998</v>
      </c>
      <c r="BD399" s="52" t="str">
        <f>IF(参照!L399="","",参照!L399)</f>
        <v>(株)トーヨーエネルギーファーム</v>
      </c>
    </row>
    <row r="400" spans="47:56">
      <c r="AU400" s="52" t="str">
        <f>IF(参照!A400="","",参照!A400)</f>
        <v/>
      </c>
      <c r="AV400" s="52" t="str">
        <f>IF(参照!B400="","",参照!B400)</f>
        <v/>
      </c>
      <c r="AW400" s="52" t="str">
        <f>IF(参照!C400="","",参照!C400)</f>
        <v/>
      </c>
      <c r="AX400" s="52" t="str">
        <f>IF(参照!D400="","",参照!D400)</f>
        <v>(参考値)事業者全体</v>
      </c>
      <c r="AY400" s="52">
        <f>IF(参照!E400="","",参照!E400)</f>
        <v>4.3899999999999999E-4</v>
      </c>
      <c r="AZ400" s="52" t="str">
        <f>IF(参照!F400="","",参照!F400)</f>
        <v>(株)生活クラブエナジー</v>
      </c>
      <c r="BA400" s="52" t="str">
        <f>IF(参照!G400="","",参照!G400)</f>
        <v>(株)生活クラブエナジー_(参考値)事業者全体</v>
      </c>
      <c r="BB400" s="52">
        <f t="shared" si="37"/>
        <v>0.439</v>
      </c>
      <c r="BD400" s="52" t="str">
        <f>IF(参照!L400="","",参照!L400)</f>
        <v>(株)ところざわ未来電力</v>
      </c>
    </row>
    <row r="401" spans="47:56">
      <c r="AU401" s="52" t="str">
        <f>IF(参照!A401="","",参照!A401)</f>
        <v>A0158</v>
      </c>
      <c r="AV401" s="52" t="str">
        <f>IF(参照!B401="","",参照!B401)</f>
        <v>生活協同組合コープこうべ</v>
      </c>
      <c r="AW401" s="52">
        <f>IF(参照!C401="","",参照!C401)</f>
        <v>2.7500000000000002E-4</v>
      </c>
      <c r="AX401" s="52" t="str">
        <f>IF(参照!D401="","",参照!D401)</f>
        <v/>
      </c>
      <c r="AY401" s="52">
        <f>IF(参照!E401="","",参照!E401)</f>
        <v>3.6000000000000002E-4</v>
      </c>
      <c r="AZ401" s="52" t="str">
        <f>IF(参照!F401="","",参照!F401)</f>
        <v>生活協同組合コープこうべ</v>
      </c>
      <c r="BA401" s="52" t="str">
        <f>IF(参照!G401="","",参照!G401)</f>
        <v>生活協同組合コープこうべ_</v>
      </c>
      <c r="BB401" s="52">
        <f t="shared" si="37"/>
        <v>0.36000000000000004</v>
      </c>
      <c r="BD401" s="52" t="str">
        <f>IF(参照!L401="","",参照!L401)</f>
        <v>(株)どさんこパワー</v>
      </c>
    </row>
    <row r="402" spans="47:56">
      <c r="AU402" s="52" t="str">
        <f>IF(参照!A402="","",参照!A402)</f>
        <v>A0159</v>
      </c>
      <c r="AV402" s="52" t="str">
        <f>IF(参照!B402="","",参照!B402)</f>
        <v>(株)シーエナジー</v>
      </c>
      <c r="AW402" s="52">
        <f>IF(参照!C402="","",参照!C402)</f>
        <v>3.88E-4</v>
      </c>
      <c r="AX402" s="52" t="str">
        <f>IF(参照!D402="","",参照!D402)</f>
        <v/>
      </c>
      <c r="AY402" s="52">
        <f>IF(参照!E402="","",参照!E402)</f>
        <v>3.3199999999999999E-4</v>
      </c>
      <c r="AZ402" s="52" t="str">
        <f>IF(参照!F402="","",参照!F402)</f>
        <v>(株)シーエナジー</v>
      </c>
      <c r="BA402" s="52" t="str">
        <f>IF(参照!G402="","",参照!G402)</f>
        <v>(株)シーエナジー_</v>
      </c>
      <c r="BB402" s="52">
        <f t="shared" si="37"/>
        <v>0.33200000000000002</v>
      </c>
      <c r="BD402" s="52" t="str">
        <f>IF(参照!L402="","",参照!L402)</f>
        <v>とちぎコープ生活協同組合</v>
      </c>
    </row>
    <row r="403" spans="47:56">
      <c r="AU403" s="52" t="str">
        <f>IF(参照!A403="","",参照!A403)</f>
        <v>A0160</v>
      </c>
      <c r="AV403" s="52" t="str">
        <f>IF(参照!B403="","",参照!B403)</f>
        <v>角栄ガス(株)</v>
      </c>
      <c r="AW403" s="52">
        <f>IF(参照!C403="","",参照!C403)</f>
        <v>3.6400000000000001E-4</v>
      </c>
      <c r="AX403" s="52" t="str">
        <f>IF(参照!D403="","",参照!D403)</f>
        <v/>
      </c>
      <c r="AY403" s="52">
        <f>IF(参照!E403="","",参照!E403)</f>
        <v>3.0800000000000001E-4</v>
      </c>
      <c r="AZ403" s="52" t="str">
        <f>IF(参照!F403="","",参照!F403)</f>
        <v>角栄ガス(株)</v>
      </c>
      <c r="BA403" s="52" t="str">
        <f>IF(参照!G403="","",参照!G403)</f>
        <v>角栄ガス(株)_</v>
      </c>
      <c r="BB403" s="52">
        <f t="shared" si="37"/>
        <v>0.308</v>
      </c>
      <c r="BD403" s="52" t="str">
        <f>IF(参照!L403="","",参照!L403)</f>
        <v>(株)とっとり市民電力</v>
      </c>
    </row>
    <row r="404" spans="47:56">
      <c r="AU404" s="52" t="str">
        <f>IF(参照!A404="","",参照!A404)</f>
        <v>A0161</v>
      </c>
      <c r="AV404" s="52" t="str">
        <f>IF(参照!B404="","",参照!B404)</f>
        <v>京葉瓦斯(株)</v>
      </c>
      <c r="AW404" s="52">
        <f>IF(参照!C404="","",参照!C404)</f>
        <v>4.35E-4</v>
      </c>
      <c r="AX404" s="52" t="str">
        <f>IF(参照!D404="","",参照!D404)</f>
        <v>メニューA</v>
      </c>
      <c r="AY404" s="52">
        <f>IF(参照!E404="","",参照!E404)</f>
        <v>0</v>
      </c>
      <c r="AZ404" s="52" t="str">
        <f>IF(参照!F404="","",参照!F404)</f>
        <v>京葉瓦斯(株)</v>
      </c>
      <c r="BA404" s="52" t="str">
        <f>IF(参照!G404="","",参照!G404)</f>
        <v>京葉瓦斯(株)_メニューA</v>
      </c>
      <c r="BB404" s="52">
        <f t="shared" si="37"/>
        <v>0</v>
      </c>
      <c r="BD404" s="52" t="str">
        <f>IF(参照!L404="","",参照!L404)</f>
        <v>凸版印刷(株)</v>
      </c>
    </row>
    <row r="405" spans="47:56">
      <c r="AU405" s="52" t="str">
        <f>IF(参照!A405="","",参照!A405)</f>
        <v/>
      </c>
      <c r="AV405" s="52" t="str">
        <f>IF(参照!B405="","",参照!B405)</f>
        <v/>
      </c>
      <c r="AW405" s="52" t="str">
        <f>IF(参照!C405="","",参照!C405)</f>
        <v/>
      </c>
      <c r="AX405" s="52" t="str">
        <f>IF(参照!D405="","",参照!D405)</f>
        <v>メニューB(残差)</v>
      </c>
      <c r="AY405" s="52">
        <f>IF(参照!E405="","",参照!E405)</f>
        <v>4.2699999999999997E-4</v>
      </c>
      <c r="AZ405" s="52" t="str">
        <f>IF(参照!F405="","",参照!F405)</f>
        <v>京葉瓦斯(株)</v>
      </c>
      <c r="BA405" s="52" t="str">
        <f>IF(参照!G405="","",参照!G405)</f>
        <v>京葉瓦斯(株)_メニューB(残差)</v>
      </c>
      <c r="BB405" s="52">
        <f t="shared" si="37"/>
        <v>0.42699999999999999</v>
      </c>
      <c r="BD405" s="52" t="str">
        <f>IF(参照!L405="","",参照!L405)</f>
        <v>(株)トドック電力</v>
      </c>
    </row>
    <row r="406" spans="47:56">
      <c r="AU406" s="52" t="str">
        <f>IF(参照!A406="","",参照!A406)</f>
        <v/>
      </c>
      <c r="AV406" s="52" t="str">
        <f>IF(参照!B406="","",参照!B406)</f>
        <v/>
      </c>
      <c r="AW406" s="52" t="str">
        <f>IF(参照!C406="","",参照!C406)</f>
        <v/>
      </c>
      <c r="AX406" s="52" t="str">
        <f>IF(参照!D406="","",参照!D406)</f>
        <v>(参考値)事業者全体</v>
      </c>
      <c r="AY406" s="52">
        <f>IF(参照!E406="","",参照!E406)</f>
        <v>4.7799999999999996E-4</v>
      </c>
      <c r="AZ406" s="52" t="str">
        <f>IF(参照!F406="","",参照!F406)</f>
        <v>京葉瓦斯(株)</v>
      </c>
      <c r="BA406" s="52" t="str">
        <f>IF(参照!G406="","",参照!G406)</f>
        <v>京葉瓦斯(株)_(参考値)事業者全体</v>
      </c>
      <c r="BB406" s="52">
        <f t="shared" si="37"/>
        <v>0.47799999999999998</v>
      </c>
      <c r="BD406" s="52" t="str">
        <f>IF(参照!L406="","",参照!L406)</f>
        <v>(株)登米電力</v>
      </c>
    </row>
    <row r="407" spans="47:56">
      <c r="AU407" s="52" t="str">
        <f>IF(参照!A407="","",参照!A407)</f>
        <v>A0162</v>
      </c>
      <c r="AV407" s="52" t="str">
        <f>IF(参照!B407="","",参照!B407)</f>
        <v>凸版印刷(株)</v>
      </c>
      <c r="AW407" s="52">
        <f>IF(参照!C407="","",参照!C407)</f>
        <v>4.64E-4</v>
      </c>
      <c r="AX407" s="52" t="str">
        <f>IF(参照!D407="","",参照!D407)</f>
        <v>メニューA</v>
      </c>
      <c r="AY407" s="52">
        <f>IF(参照!E407="","",参照!E407)</f>
        <v>2.33E-4</v>
      </c>
      <c r="AZ407" s="52" t="str">
        <f>IF(参照!F407="","",参照!F407)</f>
        <v>凸版印刷(株)</v>
      </c>
      <c r="BA407" s="52" t="str">
        <f>IF(参照!G407="","",参照!G407)</f>
        <v>凸版印刷(株)_メニューA</v>
      </c>
      <c r="BB407" s="52">
        <f t="shared" si="37"/>
        <v>0.23299999999999998</v>
      </c>
      <c r="BD407" s="52" t="str">
        <f>IF(参照!L407="","",参照!L407)</f>
        <v>富山電力(株)</v>
      </c>
    </row>
    <row r="408" spans="47:56">
      <c r="AU408" s="52" t="str">
        <f>IF(参照!A408="","",参照!A408)</f>
        <v/>
      </c>
      <c r="AV408" s="52" t="str">
        <f>IF(参照!B408="","",参照!B408)</f>
        <v/>
      </c>
      <c r="AW408" s="52" t="str">
        <f>IF(参照!C408="","",参照!C408)</f>
        <v/>
      </c>
      <c r="AX408" s="52" t="str">
        <f>IF(参照!D408="","",参照!D408)</f>
        <v>メニューB(残差)</v>
      </c>
      <c r="AY408" s="52">
        <f>IF(参照!E408="","",参照!E408)</f>
        <v>4.2400000000000001E-4</v>
      </c>
      <c r="AZ408" s="52" t="str">
        <f>IF(参照!F408="","",参照!F408)</f>
        <v>凸版印刷(株)</v>
      </c>
      <c r="BA408" s="52" t="str">
        <f>IF(参照!G408="","",参照!G408)</f>
        <v>凸版印刷(株)_メニューB(残差)</v>
      </c>
      <c r="BB408" s="52">
        <f t="shared" si="37"/>
        <v>0.42399999999999999</v>
      </c>
      <c r="BD408" s="52" t="str">
        <f>IF(参照!L408="","",参照!L408)</f>
        <v>(株)トヨタエナジーソリューションズ</v>
      </c>
    </row>
    <row r="409" spans="47:56">
      <c r="AU409" s="52" t="str">
        <f>IF(参照!A409="","",参照!A409)</f>
        <v/>
      </c>
      <c r="AV409" s="52" t="str">
        <f>IF(参照!B409="","",参照!B409)</f>
        <v/>
      </c>
      <c r="AW409" s="52" t="str">
        <f>IF(参照!C409="","",参照!C409)</f>
        <v/>
      </c>
      <c r="AX409" s="52" t="str">
        <f>IF(参照!D409="","",参照!D409)</f>
        <v>(参考値)事業者全体</v>
      </c>
      <c r="AY409" s="52">
        <f>IF(参照!E409="","",参照!E409)</f>
        <v>4.8299999999999998E-4</v>
      </c>
      <c r="AZ409" s="52" t="str">
        <f>IF(参照!F409="","",参照!F409)</f>
        <v>凸版印刷(株)</v>
      </c>
      <c r="BA409" s="52" t="str">
        <f>IF(参照!G409="","",参照!G409)</f>
        <v>凸版印刷(株)_(参考値)事業者全体</v>
      </c>
      <c r="BB409" s="52">
        <f t="shared" si="37"/>
        <v>0.48299999999999998</v>
      </c>
      <c r="BD409" s="52" t="str">
        <f>IF(参照!L409="","",参照!L409)</f>
        <v>トリニティエナジー(株)</v>
      </c>
    </row>
    <row r="410" spans="47:56">
      <c r="AU410" s="52" t="str">
        <f>IF(参照!A410="","",参照!A410)</f>
        <v>A0163</v>
      </c>
      <c r="AV410" s="52" t="str">
        <f>IF(参照!B410="","",参照!B410)</f>
        <v>伊勢崎ガス(株)</v>
      </c>
      <c r="AW410" s="52">
        <f>IF(参照!C410="","",参照!C410)</f>
        <v>3.6400000000000001E-4</v>
      </c>
      <c r="AX410" s="52" t="str">
        <f>IF(参照!D410="","",参照!D410)</f>
        <v/>
      </c>
      <c r="AY410" s="52">
        <f>IF(参照!E410="","",参照!E410)</f>
        <v>3.0800000000000001E-4</v>
      </c>
      <c r="AZ410" s="52" t="str">
        <f>IF(参照!F410="","",参照!F410)</f>
        <v>伊勢崎ガス(株)</v>
      </c>
      <c r="BA410" s="52" t="str">
        <f>IF(参照!G410="","",参照!G410)</f>
        <v>伊勢崎ガス(株)_</v>
      </c>
      <c r="BB410" s="52">
        <f t="shared" si="37"/>
        <v>0.308</v>
      </c>
      <c r="BD410" s="52" t="str">
        <f>IF(参照!L410="","",参照!L410)</f>
        <v>(株)とんでんホールディングス</v>
      </c>
    </row>
    <row r="411" spans="47:56">
      <c r="AU411" s="52" t="str">
        <f>IF(参照!A411="","",参照!A411)</f>
        <v>A0164</v>
      </c>
      <c r="AV411" s="52" t="str">
        <f>IF(参照!B411="","",参照!B411)</f>
        <v>キヤノンマーケティングジャパン(株)</v>
      </c>
      <c r="AW411" s="52">
        <f>IF(参照!C411="","",参照!C411)</f>
        <v>3.6600000000000001E-4</v>
      </c>
      <c r="AX411" s="52" t="str">
        <f>IF(参照!D411="","",参照!D411)</f>
        <v/>
      </c>
      <c r="AY411" s="52">
        <f>IF(参照!E411="","",参照!E411)</f>
        <v>3.1E-4</v>
      </c>
      <c r="AZ411" s="52" t="str">
        <f>IF(参照!F411="","",参照!F411)</f>
        <v>キヤノンマーケティングジャパン(株)</v>
      </c>
      <c r="BA411" s="52" t="str">
        <f>IF(参照!G411="","",参照!G411)</f>
        <v>キヤノンマーケティングジャパン(株)_</v>
      </c>
      <c r="BB411" s="52">
        <f t="shared" si="37"/>
        <v>0.31</v>
      </c>
      <c r="BD411" s="52" t="str">
        <f>IF(参照!L411="","",参照!L411)</f>
        <v>(株)内藤工業所</v>
      </c>
    </row>
    <row r="412" spans="47:56">
      <c r="AU412" s="52" t="str">
        <f>IF(参照!A412="","",参照!A412)</f>
        <v>A0165</v>
      </c>
      <c r="AV412" s="52" t="str">
        <f>IF(参照!B412="","",参照!B412)</f>
        <v>(株)とっとり市民電力</v>
      </c>
      <c r="AW412" s="52">
        <f>IF(参照!C412="","",参照!C412)</f>
        <v>3.5799999999999997E-4</v>
      </c>
      <c r="AX412" s="52" t="str">
        <f>IF(参照!D412="","",参照!D412)</f>
        <v>メニューA</v>
      </c>
      <c r="AY412" s="52">
        <f>IF(参照!E412="","",参照!E412)</f>
        <v>0</v>
      </c>
      <c r="AZ412" s="52" t="str">
        <f>IF(参照!F412="","",参照!F412)</f>
        <v>(株)とっとり市民電力</v>
      </c>
      <c r="BA412" s="52" t="str">
        <f>IF(参照!G412="","",参照!G412)</f>
        <v>(株)とっとり市民電力_メニューA</v>
      </c>
      <c r="BB412" s="52">
        <f t="shared" si="37"/>
        <v>0</v>
      </c>
      <c r="BD412" s="52" t="str">
        <f>IF(参照!L412="","",参照!L412)</f>
        <v>永井自動車工業(株)</v>
      </c>
    </row>
    <row r="413" spans="47:56">
      <c r="AU413" s="52" t="str">
        <f>IF(参照!A413="","",参照!A413)</f>
        <v/>
      </c>
      <c r="AV413" s="52" t="str">
        <f>IF(参照!B413="","",参照!B413)</f>
        <v/>
      </c>
      <c r="AW413" s="52" t="str">
        <f>IF(参照!C413="","",参照!C413)</f>
        <v/>
      </c>
      <c r="AX413" s="52" t="str">
        <f>IF(参照!D413="","",参照!D413)</f>
        <v>メニューB(残差)</v>
      </c>
      <c r="AY413" s="52">
        <f>IF(参照!E413="","",参照!E413)</f>
        <v>3.7599999999999998E-4</v>
      </c>
      <c r="AZ413" s="52" t="str">
        <f>IF(参照!F413="","",参照!F413)</f>
        <v>(株)とっとり市民電力</v>
      </c>
      <c r="BA413" s="52" t="str">
        <f>IF(参照!G413="","",参照!G413)</f>
        <v>(株)とっとり市民電力_メニューB(残差)</v>
      </c>
      <c r="BB413" s="52">
        <f t="shared" si="37"/>
        <v>0.376</v>
      </c>
      <c r="BD413" s="52" t="str">
        <f>IF(参照!L413="","",参照!L413)</f>
        <v>(株)ながさきサステナエナジー</v>
      </c>
    </row>
    <row r="414" spans="47:56">
      <c r="AU414" s="52" t="str">
        <f>IF(参照!A414="","",参照!A414)</f>
        <v/>
      </c>
      <c r="AV414" s="52" t="str">
        <f>IF(参照!B414="","",参照!B414)</f>
        <v/>
      </c>
      <c r="AW414" s="52" t="str">
        <f>IF(参照!C414="","",参照!C414)</f>
        <v/>
      </c>
      <c r="AX414" s="52" t="str">
        <f>IF(参照!D414="","",参照!D414)</f>
        <v>(参考値)事業者全体</v>
      </c>
      <c r="AY414" s="52">
        <f>IF(参照!E414="","",参照!E414)</f>
        <v>3.3400000000000004E-4</v>
      </c>
      <c r="AZ414" s="52" t="str">
        <f>IF(参照!F414="","",参照!F414)</f>
        <v>(株)とっとり市民電力</v>
      </c>
      <c r="BA414" s="52" t="str">
        <f>IF(参照!G414="","",参照!G414)</f>
        <v>(株)とっとり市民電力_(参考値)事業者全体</v>
      </c>
      <c r="BB414" s="52">
        <f t="shared" si="37"/>
        <v>0.33400000000000002</v>
      </c>
      <c r="BD414" s="52" t="str">
        <f>IF(参照!L414="","",参照!L414)</f>
        <v>長崎地域電力(株)</v>
      </c>
    </row>
    <row r="415" spans="47:56">
      <c r="AU415" s="52" t="str">
        <f>IF(参照!A415="","",参照!A415)</f>
        <v>A0166</v>
      </c>
      <c r="AV415" s="52" t="str">
        <f>IF(参照!B415="","",参照!B415)</f>
        <v>(株)イーエムアイ</v>
      </c>
      <c r="AW415" s="52">
        <f>IF(参照!C415="","",参照!C415)</f>
        <v>4.95E-4</v>
      </c>
      <c r="AX415" s="52" t="str">
        <f>IF(参照!D415="","",参照!D415)</f>
        <v/>
      </c>
      <c r="AY415" s="52">
        <f>IF(参照!E415="","",参照!E415)</f>
        <v>5.2599999999999999E-4</v>
      </c>
      <c r="AZ415" s="52" t="str">
        <f>IF(参照!F415="","",参照!F415)</f>
        <v>(株)イーエムアイ</v>
      </c>
      <c r="BA415" s="52" t="str">
        <f>IF(参照!G415="","",参照!G415)</f>
        <v>(株)イーエムアイ_</v>
      </c>
      <c r="BB415" s="52">
        <f t="shared" si="37"/>
        <v>0.52600000000000002</v>
      </c>
      <c r="BD415" s="52" t="str">
        <f>IF(参照!L415="","",参照!L415)</f>
        <v>(株)中庄商店</v>
      </c>
    </row>
    <row r="416" spans="47:56">
      <c r="AU416" s="52" t="str">
        <f>IF(参照!A416="","",参照!A416)</f>
        <v>A0167</v>
      </c>
      <c r="AV416" s="52" t="str">
        <f>IF(参照!B416="","",参照!B416)</f>
        <v>佐野瓦斯(株)</v>
      </c>
      <c r="AW416" s="52">
        <f>IF(参照!C416="","",参照!C416)</f>
        <v>3.6400000000000001E-4</v>
      </c>
      <c r="AX416" s="52" t="str">
        <f>IF(参照!D416="","",参照!D416)</f>
        <v/>
      </c>
      <c r="AY416" s="52">
        <f>IF(参照!E416="","",参照!E416)</f>
        <v>3.0800000000000001E-4</v>
      </c>
      <c r="AZ416" s="52" t="str">
        <f>IF(参照!F416="","",参照!F416)</f>
        <v>佐野瓦斯(株)</v>
      </c>
      <c r="BA416" s="52" t="str">
        <f>IF(参照!G416="","",参照!G416)</f>
        <v>佐野瓦斯(株)_</v>
      </c>
      <c r="BB416" s="52">
        <f t="shared" si="37"/>
        <v>0.308</v>
      </c>
      <c r="BD416" s="52" t="str">
        <f>IF(参照!L416="","",参照!L416)</f>
        <v>(株)中之条パワー</v>
      </c>
    </row>
    <row r="417" spans="47:56">
      <c r="AU417" s="52" t="str">
        <f>IF(参照!A417="","",参照!A417)</f>
        <v>A0168</v>
      </c>
      <c r="AV417" s="52" t="str">
        <f>IF(参照!B417="","",参照!B417)</f>
        <v>桐生瓦斯(株)</v>
      </c>
      <c r="AW417" s="52">
        <f>IF(参照!C417="","",参照!C417)</f>
        <v>3.6400000000000001E-4</v>
      </c>
      <c r="AX417" s="52" t="str">
        <f>IF(参照!D417="","",参照!D417)</f>
        <v/>
      </c>
      <c r="AY417" s="52">
        <f>IF(参照!E417="","",参照!E417)</f>
        <v>3.0800000000000001E-4</v>
      </c>
      <c r="AZ417" s="52" t="str">
        <f>IF(参照!F417="","",参照!F417)</f>
        <v>桐生瓦斯(株)</v>
      </c>
      <c r="BA417" s="52" t="str">
        <f>IF(参照!G417="","",参照!G417)</f>
        <v>桐生瓦斯(株)_</v>
      </c>
      <c r="BB417" s="52">
        <f t="shared" si="37"/>
        <v>0.308</v>
      </c>
      <c r="BD417" s="52" t="str">
        <f>IF(参照!L417="","",参照!L417)</f>
        <v>長野都市ガス(株)</v>
      </c>
    </row>
    <row r="418" spans="47:56">
      <c r="AU418" s="52" t="str">
        <f>IF(参照!A418="","",参照!A418)</f>
        <v>A0169</v>
      </c>
      <c r="AV418" s="52" t="str">
        <f>IF(参照!B418="","",参照!B418)</f>
        <v>森の電力(株)</v>
      </c>
      <c r="AW418" s="52">
        <f>IF(参照!C418="","",参照!C418)</f>
        <v>3.7399999999999998E-4</v>
      </c>
      <c r="AX418" s="52" t="str">
        <f>IF(参照!D418="","",参照!D418)</f>
        <v>メニューA</v>
      </c>
      <c r="AY418" s="52">
        <f>IF(参照!E418="","",参照!E418)</f>
        <v>0</v>
      </c>
      <c r="AZ418" s="52" t="str">
        <f>IF(参照!F418="","",参照!F418)</f>
        <v>森の電力(株)</v>
      </c>
      <c r="BA418" s="52" t="str">
        <f>IF(参照!G418="","",参照!G418)</f>
        <v>森の電力(株)_メニューA</v>
      </c>
      <c r="BB418" s="52">
        <f t="shared" si="37"/>
        <v>0</v>
      </c>
      <c r="BD418" s="52" t="str">
        <f>IF(参照!L418="","",参照!L418)</f>
        <v>なでしこ電力(株)</v>
      </c>
    </row>
    <row r="419" spans="47:56">
      <c r="AU419" s="52" t="str">
        <f>IF(参照!A419="","",参照!A419)</f>
        <v/>
      </c>
      <c r="AV419" s="52" t="str">
        <f>IF(参照!B419="","",参照!B419)</f>
        <v/>
      </c>
      <c r="AW419" s="52" t="str">
        <f>IF(参照!C419="","",参照!C419)</f>
        <v/>
      </c>
      <c r="AX419" s="52" t="str">
        <f>IF(参照!D419="","",参照!D419)</f>
        <v>メニューB(残差)</v>
      </c>
      <c r="AY419" s="52">
        <f>IF(参照!E419="","",参照!E419)</f>
        <v>8.7900000000000001E-4</v>
      </c>
      <c r="AZ419" s="52" t="str">
        <f>IF(参照!F419="","",参照!F419)</f>
        <v>森の電力(株)</v>
      </c>
      <c r="BA419" s="52" t="str">
        <f>IF(参照!G419="","",参照!G419)</f>
        <v>森の電力(株)_メニューB(残差)</v>
      </c>
      <c r="BB419" s="52">
        <f t="shared" si="37"/>
        <v>0.879</v>
      </c>
      <c r="BD419" s="52" t="str">
        <f>IF(参照!L419="","",参照!L419)</f>
        <v>奈良電力(株)</v>
      </c>
    </row>
    <row r="420" spans="47:56">
      <c r="AU420" s="52" t="str">
        <f>IF(参照!A420="","",参照!A420)</f>
        <v/>
      </c>
      <c r="AV420" s="52" t="str">
        <f>IF(参照!B420="","",参照!B420)</f>
        <v/>
      </c>
      <c r="AW420" s="52" t="str">
        <f>IF(参照!C420="","",参照!C420)</f>
        <v/>
      </c>
      <c r="AX420" s="52" t="str">
        <f>IF(参照!D420="","",参照!D420)</f>
        <v>(参考値)事業者全体</v>
      </c>
      <c r="AY420" s="52">
        <f>IF(参照!E420="","",参照!E420)</f>
        <v>4.9600000000000002E-4</v>
      </c>
      <c r="AZ420" s="52" t="str">
        <f>IF(参照!F420="","",参照!F420)</f>
        <v>森の電力(株)</v>
      </c>
      <c r="BA420" s="52" t="str">
        <f>IF(参照!G420="","",参照!G420)</f>
        <v>森の電力(株)_(参考値)事業者全体</v>
      </c>
      <c r="BB420" s="52">
        <f t="shared" si="37"/>
        <v>0.496</v>
      </c>
      <c r="BD420" s="52" t="str">
        <f>IF(参照!L420="","",参照!L420)</f>
        <v>(株)成田香取エネルギー</v>
      </c>
    </row>
    <row r="421" spans="47:56">
      <c r="AU421" s="52" t="str">
        <f>IF(参照!A421="","",参照!A421)</f>
        <v>A0170</v>
      </c>
      <c r="AV421" s="52" t="str">
        <f>IF(参照!B421="","",参照!B421)</f>
        <v>大和ハウス工業(株)　</v>
      </c>
      <c r="AW421" s="52">
        <f>IF(参照!C421="","",参照!C421)</f>
        <v>4.8899999999999996E-4</v>
      </c>
      <c r="AX421" s="52" t="str">
        <f>IF(参照!D421="","",参照!D421)</f>
        <v>メニューA</v>
      </c>
      <c r="AY421" s="52">
        <f>IF(参照!E421="","",参照!E421)</f>
        <v>0</v>
      </c>
      <c r="AZ421" s="52" t="str">
        <f>IF(参照!F421="","",参照!F421)</f>
        <v>大和ハウス工業(株)　</v>
      </c>
      <c r="BA421" s="52" t="str">
        <f>IF(参照!G421="","",参照!G421)</f>
        <v>大和ハウス工業(株)　_メニューA</v>
      </c>
      <c r="BB421" s="52">
        <f t="shared" si="37"/>
        <v>0</v>
      </c>
      <c r="BD421" s="52" t="str">
        <f>IF(参照!L421="","",参照!L421)</f>
        <v>南部だんだんエナジー(株)</v>
      </c>
    </row>
    <row r="422" spans="47:56">
      <c r="AU422" s="52" t="str">
        <f>IF(参照!A422="","",参照!A422)</f>
        <v/>
      </c>
      <c r="AV422" s="52" t="str">
        <f>IF(参照!B422="","",参照!B422)</f>
        <v/>
      </c>
      <c r="AW422" s="52" t="str">
        <f>IF(参照!C422="","",参照!C422)</f>
        <v/>
      </c>
      <c r="AX422" s="52" t="str">
        <f>IF(参照!D422="","",参照!D422)</f>
        <v>メニューB</v>
      </c>
      <c r="AY422" s="52">
        <f>IF(参照!E422="","",参照!E422)</f>
        <v>2.0999999999999998E-4</v>
      </c>
      <c r="AZ422" s="52" t="str">
        <f>IF(参照!F422="","",参照!F422)</f>
        <v>大和ハウス工業(株)　</v>
      </c>
      <c r="BA422" s="52" t="str">
        <f>IF(参照!G422="","",参照!G422)</f>
        <v>大和ハウス工業(株)　_メニューB</v>
      </c>
      <c r="BB422" s="52">
        <f t="shared" si="37"/>
        <v>0.21</v>
      </c>
      <c r="BD422" s="52" t="str">
        <f>IF(参照!L422="","",参照!L422)</f>
        <v>(株)ナンワエナジー</v>
      </c>
    </row>
    <row r="423" spans="47:56">
      <c r="AU423" s="52" t="str">
        <f>IF(参照!A423="","",参照!A423)</f>
        <v/>
      </c>
      <c r="AV423" s="52" t="str">
        <f>IF(参照!B423="","",参照!B423)</f>
        <v/>
      </c>
      <c r="AW423" s="52" t="str">
        <f>IF(参照!C423="","",参照!C423)</f>
        <v/>
      </c>
      <c r="AX423" s="52" t="str">
        <f>IF(参照!D423="","",参照!D423)</f>
        <v>メニューC</v>
      </c>
      <c r="AY423" s="52">
        <f>IF(参照!E423="","",参照!E423)</f>
        <v>2.9399999999999999E-4</v>
      </c>
      <c r="AZ423" s="52" t="str">
        <f>IF(参照!F423="","",参照!F423)</f>
        <v>大和ハウス工業(株)　</v>
      </c>
      <c r="BA423" s="52" t="str">
        <f>IF(参照!G423="","",参照!G423)</f>
        <v>大和ハウス工業(株)　_メニューC</v>
      </c>
      <c r="BB423" s="52">
        <f t="shared" si="37"/>
        <v>0.29399999999999998</v>
      </c>
      <c r="BD423" s="52" t="str">
        <f>IF(参照!L423="","",参照!L423)</f>
        <v>新潟県民電力(株)</v>
      </c>
    </row>
    <row r="424" spans="47:56">
      <c r="AU424" s="52" t="str">
        <f>IF(参照!A424="","",参照!A424)</f>
        <v/>
      </c>
      <c r="AV424" s="52" t="str">
        <f>IF(参照!B424="","",参照!B424)</f>
        <v/>
      </c>
      <c r="AW424" s="52" t="str">
        <f>IF(参照!C424="","",参照!C424)</f>
        <v/>
      </c>
      <c r="AX424" s="52" t="str">
        <f>IF(参照!D424="","",参照!D424)</f>
        <v>メニューD</v>
      </c>
      <c r="AY424" s="52">
        <f>IF(参照!E424="","",参照!E424)</f>
        <v>3.1500000000000001E-4</v>
      </c>
      <c r="AZ424" s="52" t="str">
        <f>IF(参照!F424="","",参照!F424)</f>
        <v>大和ハウス工業(株)　</v>
      </c>
      <c r="BA424" s="52" t="str">
        <f>IF(参照!G424="","",参照!G424)</f>
        <v>大和ハウス工業(株)　_メニューD</v>
      </c>
      <c r="BB424" s="52">
        <f t="shared" si="37"/>
        <v>0.315</v>
      </c>
      <c r="BD424" s="52" t="str">
        <f>IF(参照!L424="","",参照!L424)</f>
        <v>新潟スワンエナジー(株)</v>
      </c>
    </row>
    <row r="425" spans="47:56">
      <c r="AU425" s="52" t="str">
        <f>IF(参照!A425="","",参照!A425)</f>
        <v/>
      </c>
      <c r="AV425" s="52" t="str">
        <f>IF(参照!B425="","",参照!B425)</f>
        <v/>
      </c>
      <c r="AW425" s="52" t="str">
        <f>IF(参照!C425="","",参照!C425)</f>
        <v/>
      </c>
      <c r="AX425" s="52" t="str">
        <f>IF(参照!D425="","",参照!D425)</f>
        <v>メニューE</v>
      </c>
      <c r="AY425" s="52">
        <f>IF(参照!E425="","",参照!E425)</f>
        <v>3.7800000000000003E-4</v>
      </c>
      <c r="AZ425" s="52" t="str">
        <f>IF(参照!F425="","",参照!F425)</f>
        <v>大和ハウス工業(株)　</v>
      </c>
      <c r="BA425" s="52" t="str">
        <f>IF(参照!G425="","",参照!G425)</f>
        <v>大和ハウス工業(株)　_メニューE</v>
      </c>
      <c r="BB425" s="52">
        <f t="shared" si="37"/>
        <v>0.378</v>
      </c>
      <c r="BD425" s="52" t="str">
        <f>IF(参照!L425="","",参照!L425)</f>
        <v>西川建材工業(株)</v>
      </c>
    </row>
    <row r="426" spans="47:56">
      <c r="AU426" s="52" t="str">
        <f>IF(参照!A426="","",参照!A426)</f>
        <v/>
      </c>
      <c r="AV426" s="52" t="str">
        <f>IF(参照!B426="","",参照!B426)</f>
        <v/>
      </c>
      <c r="AW426" s="52" t="str">
        <f>IF(参照!C426="","",参照!C426)</f>
        <v/>
      </c>
      <c r="AX426" s="52" t="str">
        <f>IF(参照!D426="","",参照!D426)</f>
        <v>メニューF</v>
      </c>
      <c r="AY426" s="52">
        <f>IF(参照!E426="","",参照!E426)</f>
        <v>3.57E-4</v>
      </c>
      <c r="AZ426" s="52" t="str">
        <f>IF(参照!F426="","",参照!F426)</f>
        <v>大和ハウス工業(株)　</v>
      </c>
      <c r="BA426" s="52" t="str">
        <f>IF(参照!G426="","",参照!G426)</f>
        <v>大和ハウス工業(株)　_メニューF</v>
      </c>
      <c r="BB426" s="52">
        <f t="shared" si="37"/>
        <v>0.35699999999999998</v>
      </c>
      <c r="BD426" s="52" t="str">
        <f>IF(参照!L426="","",参照!L426)</f>
        <v>(株)西九州させぼパワーズ</v>
      </c>
    </row>
    <row r="427" spans="47:56">
      <c r="AU427" s="52" t="str">
        <f>IF(参照!A427="","",参照!A427)</f>
        <v/>
      </c>
      <c r="AV427" s="52" t="str">
        <f>IF(参照!B427="","",参照!B427)</f>
        <v/>
      </c>
      <c r="AW427" s="52" t="str">
        <f>IF(参照!C427="","",参照!C427)</f>
        <v/>
      </c>
      <c r="AX427" s="52" t="str">
        <f>IF(参照!D427="","",参照!D427)</f>
        <v>メニューG</v>
      </c>
      <c r="AY427" s="52">
        <f>IF(参照!E427="","",参照!E427)</f>
        <v>3.3600000000000004E-4</v>
      </c>
      <c r="AZ427" s="52" t="str">
        <f>IF(参照!F427="","",参照!F427)</f>
        <v>大和ハウス工業(株)　</v>
      </c>
      <c r="BA427" s="52" t="str">
        <f>IF(参照!G427="","",参照!G427)</f>
        <v>大和ハウス工業(株)　_メニューG</v>
      </c>
      <c r="BB427" s="52">
        <f t="shared" si="37"/>
        <v>0.33600000000000002</v>
      </c>
      <c r="BD427" s="52" t="str">
        <f>IF(参照!L427="","",参照!L427)</f>
        <v>ニシムラ(株)</v>
      </c>
    </row>
    <row r="428" spans="47:56">
      <c r="AU428" s="52" t="str">
        <f>IF(参照!A428="","",参照!A428)</f>
        <v/>
      </c>
      <c r="AV428" s="52" t="str">
        <f>IF(参照!B428="","",参照!B428)</f>
        <v/>
      </c>
      <c r="AW428" s="52" t="str">
        <f>IF(参照!C428="","",参照!C428)</f>
        <v/>
      </c>
      <c r="AX428" s="52" t="str">
        <f>IF(参照!D428="","",参照!D428)</f>
        <v>メニューH</v>
      </c>
      <c r="AY428" s="52">
        <f>IF(参照!E428="","",参照!E428)</f>
        <v>2.7300000000000002E-4</v>
      </c>
      <c r="AZ428" s="52" t="str">
        <f>IF(参照!F428="","",参照!F428)</f>
        <v>大和ハウス工業(株)　</v>
      </c>
      <c r="BA428" s="52" t="str">
        <f>IF(参照!G428="","",参照!G428)</f>
        <v>大和ハウス工業(株)　_メニューH</v>
      </c>
      <c r="BB428" s="52">
        <f t="shared" si="37"/>
        <v>0.27300000000000002</v>
      </c>
      <c r="BD428" s="52" t="str">
        <f>IF(参照!L428="","",参照!L428)</f>
        <v>日産トレーデイング(株)</v>
      </c>
    </row>
    <row r="429" spans="47:56">
      <c r="AU429" s="52" t="str">
        <f>IF(参照!A429="","",参照!A429)</f>
        <v/>
      </c>
      <c r="AV429" s="52" t="str">
        <f>IF(参照!B429="","",参照!B429)</f>
        <v/>
      </c>
      <c r="AW429" s="52" t="str">
        <f>IF(参照!C429="","",参照!C429)</f>
        <v/>
      </c>
      <c r="AX429" s="52" t="str">
        <f>IF(参照!D429="","",参照!D429)</f>
        <v>メニューI</v>
      </c>
      <c r="AY429" s="52">
        <f>IF(参照!E429="","",参照!E429)</f>
        <v>1.6800000000000002E-4</v>
      </c>
      <c r="AZ429" s="52" t="str">
        <f>IF(参照!F429="","",参照!F429)</f>
        <v>大和ハウス工業(株)　</v>
      </c>
      <c r="BA429" s="52" t="str">
        <f>IF(参照!G429="","",参照!G429)</f>
        <v>大和ハウス工業(株)　_メニューI</v>
      </c>
      <c r="BB429" s="52">
        <f t="shared" si="37"/>
        <v>0.16800000000000001</v>
      </c>
      <c r="BD429" s="52" t="str">
        <f>IF(参照!L429="","",参照!L429)</f>
        <v>日鉄エンジニアリング(株)</v>
      </c>
    </row>
    <row r="430" spans="47:56">
      <c r="AU430" s="52" t="str">
        <f>IF(参照!A430="","",参照!A430)</f>
        <v/>
      </c>
      <c r="AV430" s="52" t="str">
        <f>IF(参照!B430="","",参照!B430)</f>
        <v/>
      </c>
      <c r="AW430" s="52" t="str">
        <f>IF(参照!C430="","",参照!C430)</f>
        <v/>
      </c>
      <c r="AX430" s="52" t="str">
        <f>IF(参照!D430="","",参照!D430)</f>
        <v>メニューJ</v>
      </c>
      <c r="AY430" s="52">
        <f>IF(参照!E430="","",参照!E430)</f>
        <v>3.9899999999999999E-4</v>
      </c>
      <c r="AZ430" s="52" t="str">
        <f>IF(参照!F430="","",参照!F430)</f>
        <v>大和ハウス工業(株)　</v>
      </c>
      <c r="BA430" s="52" t="str">
        <f>IF(参照!G430="","",参照!G430)</f>
        <v>大和ハウス工業(株)　_メニューJ</v>
      </c>
      <c r="BB430" s="52">
        <f t="shared" si="37"/>
        <v>0.39900000000000002</v>
      </c>
      <c r="BD430" s="52" t="str">
        <f>IF(参照!L430="","",参照!L430)</f>
        <v>日本瓦斯(株)</v>
      </c>
    </row>
    <row r="431" spans="47:56">
      <c r="AU431" s="52" t="str">
        <f>IF(参照!A431="","",参照!A431)</f>
        <v/>
      </c>
      <c r="AV431" s="52" t="str">
        <f>IF(参照!B431="","",参照!B431)</f>
        <v/>
      </c>
      <c r="AW431" s="52" t="str">
        <f>IF(参照!C431="","",参照!C431)</f>
        <v/>
      </c>
      <c r="AX431" s="52" t="str">
        <f>IF(参照!D431="","",参照!D431)</f>
        <v>メニューK(残差)</v>
      </c>
      <c r="AY431" s="52">
        <f>IF(参照!E431="","",参照!E431)</f>
        <v>4.4799999999999999E-4</v>
      </c>
      <c r="AZ431" s="52" t="str">
        <f>IF(参照!F431="","",参照!F431)</f>
        <v>大和ハウス工業(株)　</v>
      </c>
      <c r="BA431" s="52" t="str">
        <f>IF(参照!G431="","",参照!G431)</f>
        <v>大和ハウス工業(株)　_メニューK(残差)</v>
      </c>
      <c r="BB431" s="52">
        <f t="shared" si="37"/>
        <v>0.44800000000000001</v>
      </c>
      <c r="BD431" s="52" t="str">
        <f>IF(参照!L431="","",参照!L431)</f>
        <v>日本瓦斯(株)(旧：(株)エナジードリーム)</v>
      </c>
    </row>
    <row r="432" spans="47:56">
      <c r="AU432" s="52" t="str">
        <f>IF(参照!A432="","",参照!A432)</f>
        <v/>
      </c>
      <c r="AV432" s="52" t="str">
        <f>IF(参照!B432="","",参照!B432)</f>
        <v/>
      </c>
      <c r="AW432" s="52" t="str">
        <f>IF(参照!C432="","",参照!C432)</f>
        <v/>
      </c>
      <c r="AX432" s="52" t="str">
        <f>IF(参照!D432="","",参照!D432)</f>
        <v>(参考値)事業者全体</v>
      </c>
      <c r="AY432" s="52">
        <f>IF(参照!E432="","",参照!E432)</f>
        <v>4.17E-4</v>
      </c>
      <c r="AZ432" s="52" t="str">
        <f>IF(参照!F432="","",参照!F432)</f>
        <v>大和ハウス工業(株)　</v>
      </c>
      <c r="BA432" s="52" t="str">
        <f>IF(参照!G432="","",参照!G432)</f>
        <v>大和ハウス工業(株)　_(参考値)事業者全体</v>
      </c>
      <c r="BB432" s="52">
        <f t="shared" si="37"/>
        <v>0.41699999999999998</v>
      </c>
      <c r="BD432" s="52" t="str">
        <f>IF(参照!L432="","",参照!L432)</f>
        <v>日本エネルギー総合システム(株)</v>
      </c>
    </row>
    <row r="433" spans="47:56">
      <c r="AU433" s="52" t="str">
        <f>IF(参照!A433="","",参照!A433)</f>
        <v>A0172</v>
      </c>
      <c r="AV433" s="52" t="str">
        <f>IF(参照!B433="","",参照!B433)</f>
        <v>ＨＴＢエナジー(株)</v>
      </c>
      <c r="AW433" s="52">
        <f>IF(参照!C433="","",参照!C433)</f>
        <v>2.3000000000000001E-4</v>
      </c>
      <c r="AX433" s="52" t="str">
        <f>IF(参照!D433="","",参照!D433)</f>
        <v>メニューA</v>
      </c>
      <c r="AY433" s="52">
        <f>IF(参照!E433="","",参照!E433)</f>
        <v>0</v>
      </c>
      <c r="AZ433" s="52" t="str">
        <f>IF(参照!F433="","",参照!F433)</f>
        <v>ＨＴＢエナジー(株)</v>
      </c>
      <c r="BA433" s="52" t="str">
        <f>IF(参照!G433="","",参照!G433)</f>
        <v>ＨＴＢエナジー(株)_メニューA</v>
      </c>
      <c r="BB433" s="52">
        <f t="shared" si="37"/>
        <v>0</v>
      </c>
      <c r="BD433" s="52" t="str">
        <f>IF(参照!L433="","",参照!L433)</f>
        <v>(株)日本海水</v>
      </c>
    </row>
    <row r="434" spans="47:56">
      <c r="AU434" s="52" t="str">
        <f>IF(参照!A434="","",参照!A434)</f>
        <v/>
      </c>
      <c r="AV434" s="52" t="str">
        <f>IF(参照!B434="","",参照!B434)</f>
        <v/>
      </c>
      <c r="AW434" s="52" t="str">
        <f>IF(参照!C434="","",参照!C434)</f>
        <v/>
      </c>
      <c r="AX434" s="52" t="str">
        <f>IF(参照!D434="","",参照!D434)</f>
        <v>メニューB</v>
      </c>
      <c r="AY434" s="52">
        <f>IF(参照!E434="","",参照!E434)</f>
        <v>0</v>
      </c>
      <c r="AZ434" s="52" t="str">
        <f>IF(参照!F434="","",参照!F434)</f>
        <v>ＨＴＢエナジー(株)</v>
      </c>
      <c r="BA434" s="52" t="str">
        <f>IF(参照!G434="","",参照!G434)</f>
        <v>ＨＴＢエナジー(株)_メニューB</v>
      </c>
      <c r="BB434" s="52">
        <f t="shared" si="37"/>
        <v>0</v>
      </c>
      <c r="BD434" s="52" t="str">
        <f>IF(参照!L434="","",参照!L434)</f>
        <v>(株)日本セレモニー</v>
      </c>
    </row>
    <row r="435" spans="47:56">
      <c r="AU435" s="52" t="str">
        <f>IF(参照!A435="","",参照!A435)</f>
        <v/>
      </c>
      <c r="AV435" s="52" t="str">
        <f>IF(参照!B435="","",参照!B435)</f>
        <v/>
      </c>
      <c r="AW435" s="52" t="str">
        <f>IF(参照!C435="","",参照!C435)</f>
        <v/>
      </c>
      <c r="AX435" s="52" t="str">
        <f>IF(参照!D435="","",参照!D435)</f>
        <v>メニューC(残差)</v>
      </c>
      <c r="AY435" s="52">
        <f>IF(参照!E435="","",参照!E435)</f>
        <v>2.0000000000000001E-4</v>
      </c>
      <c r="AZ435" s="52" t="str">
        <f>IF(参照!F435="","",参照!F435)</f>
        <v>ＨＴＢエナジー(株)</v>
      </c>
      <c r="BA435" s="52" t="str">
        <f>IF(参照!G435="","",参照!G435)</f>
        <v>ＨＴＢエナジー(株)_メニューC(残差)</v>
      </c>
      <c r="BB435" s="52">
        <f t="shared" si="37"/>
        <v>0.2</v>
      </c>
      <c r="BD435" s="52" t="str">
        <f>IF(参照!L435="","",参照!L435)</f>
        <v>日本テクノ(株)</v>
      </c>
    </row>
    <row r="436" spans="47:56">
      <c r="AU436" s="52" t="str">
        <f>IF(参照!A436="","",参照!A436)</f>
        <v/>
      </c>
      <c r="AV436" s="52" t="str">
        <f>IF(参照!B436="","",参照!B436)</f>
        <v/>
      </c>
      <c r="AW436" s="52" t="str">
        <f>IF(参照!C436="","",参照!C436)</f>
        <v/>
      </c>
      <c r="AX436" s="52" t="str">
        <f>IF(参照!D436="","",参照!D436)</f>
        <v>(参考値)事業者全体</v>
      </c>
      <c r="AY436" s="52">
        <f>IF(参照!E436="","",参照!E436)</f>
        <v>5.3799999999999996E-4</v>
      </c>
      <c r="AZ436" s="52" t="str">
        <f>IF(参照!F436="","",参照!F436)</f>
        <v>ＨＴＢエナジー(株)</v>
      </c>
      <c r="BA436" s="52" t="str">
        <f>IF(参照!G436="","",参照!G436)</f>
        <v>ＨＴＢエナジー(株)_(参考値)事業者全体</v>
      </c>
      <c r="BB436" s="52">
        <f t="shared" si="37"/>
        <v>0.53799999999999992</v>
      </c>
      <c r="BD436" s="52" t="str">
        <f>IF(参照!L436="","",参照!L436)</f>
        <v>日本ファシリティ・ソリューション(株)</v>
      </c>
    </row>
    <row r="437" spans="47:56">
      <c r="AU437" s="52" t="str">
        <f>IF(参照!A437="","",参照!A437)</f>
        <v>A0173</v>
      </c>
      <c r="AV437" s="52" t="str">
        <f>IF(参照!B437="","",参照!B437)</f>
        <v>(株)アシストワンエナジー</v>
      </c>
      <c r="AW437" s="52">
        <f>IF(参照!C437="","",参照!C437)</f>
        <v>5.1800000000000001E-4</v>
      </c>
      <c r="AX437" s="52" t="str">
        <f>IF(参照!D437="","",参照!D437)</f>
        <v/>
      </c>
      <c r="AY437" s="52">
        <f>IF(参照!E437="","",参照!E437)</f>
        <v>5.4000000000000001E-4</v>
      </c>
      <c r="AZ437" s="52" t="str">
        <f>IF(参照!F437="","",参照!F437)</f>
        <v>(株)アシストワンエナジー</v>
      </c>
      <c r="BA437" s="52" t="str">
        <f>IF(参照!G437="","",参照!G437)</f>
        <v>(株)アシストワンエナジー_</v>
      </c>
      <c r="BB437" s="52">
        <f t="shared" si="37"/>
        <v>0.54</v>
      </c>
      <c r="BD437" s="52" t="str">
        <f>IF(参照!L437="","",参照!L437)</f>
        <v>ネイチャーエナジー小国(株)</v>
      </c>
    </row>
    <row r="438" spans="47:56">
      <c r="AU438" s="52" t="str">
        <f>IF(参照!A438="","",参照!A438)</f>
        <v>A0175</v>
      </c>
      <c r="AV438" s="52" t="str">
        <f>IF(参照!B438="","",参照!B438)</f>
        <v>(株)フソウ・エナジー</v>
      </c>
      <c r="AW438" s="52">
        <f>IF(参照!C438="","",参照!C438)</f>
        <v>4.8500000000000003E-4</v>
      </c>
      <c r="AX438" s="52" t="str">
        <f>IF(参照!D438="","",参照!D438)</f>
        <v/>
      </c>
      <c r="AY438" s="52">
        <f>IF(参照!E438="","",参照!E438)</f>
        <v>5.4699999999999996E-4</v>
      </c>
      <c r="AZ438" s="52" t="str">
        <f>IF(参照!F438="","",参照!F438)</f>
        <v>(株)フソウ・エナジー</v>
      </c>
      <c r="BA438" s="52" t="str">
        <f>IF(参照!G438="","",参照!G438)</f>
        <v>(株)フソウ・エナジー_</v>
      </c>
      <c r="BB438" s="52">
        <f t="shared" si="37"/>
        <v>0.54699999999999993</v>
      </c>
      <c r="BD438" s="52" t="str">
        <f>IF(参照!L438="","",参照!L438)</f>
        <v>(株)ネクシィーズ・ゼロ</v>
      </c>
    </row>
    <row r="439" spans="47:56">
      <c r="AU439" s="52" t="str">
        <f>IF(参照!A439="","",参照!A439)</f>
        <v>A0177</v>
      </c>
      <c r="AV439" s="52" t="str">
        <f>IF(参照!B439="","",参照!B439)</f>
        <v>湘南電力(株)</v>
      </c>
      <c r="AW439" s="52">
        <f>IF(参照!C439="","",参照!C439)</f>
        <v>4.17E-4</v>
      </c>
      <c r="AX439" s="52" t="str">
        <f>IF(参照!D439="","",参照!D439)</f>
        <v>メニューA</v>
      </c>
      <c r="AY439" s="52">
        <f>IF(参照!E439="","",参照!E439)</f>
        <v>0</v>
      </c>
      <c r="AZ439" s="52" t="str">
        <f>IF(参照!F439="","",参照!F439)</f>
        <v>湘南電力(株)</v>
      </c>
      <c r="BA439" s="52" t="str">
        <f>IF(参照!G439="","",参照!G439)</f>
        <v>湘南電力(株)_メニューA</v>
      </c>
      <c r="BB439" s="52">
        <f t="shared" si="37"/>
        <v>0</v>
      </c>
      <c r="BD439" s="52" t="str">
        <f>IF(参照!L439="","",参照!L439)</f>
        <v>ネクストパワーやまと(株)</v>
      </c>
    </row>
    <row r="440" spans="47:56">
      <c r="AU440" s="52" t="str">
        <f>IF(参照!A440="","",参照!A440)</f>
        <v/>
      </c>
      <c r="AV440" s="52" t="str">
        <f>IF(参照!B440="","",参照!B440)</f>
        <v/>
      </c>
      <c r="AW440" s="52" t="str">
        <f>IF(参照!C440="","",参照!C440)</f>
        <v/>
      </c>
      <c r="AX440" s="52" t="str">
        <f>IF(参照!D440="","",参照!D440)</f>
        <v>メニューB(残差)</v>
      </c>
      <c r="AY440" s="52">
        <f>IF(参照!E440="","",参照!E440)</f>
        <v>4.5800000000000002E-4</v>
      </c>
      <c r="AZ440" s="52" t="str">
        <f>IF(参照!F440="","",参照!F440)</f>
        <v>湘南電力(株)</v>
      </c>
      <c r="BA440" s="52" t="str">
        <f>IF(参照!G440="","",参照!G440)</f>
        <v>湘南電力(株)_メニューB(残差)</v>
      </c>
      <c r="BB440" s="52">
        <f t="shared" si="37"/>
        <v>0.45800000000000002</v>
      </c>
      <c r="BD440" s="52" t="str">
        <f>IF(参照!L440="","",参照!L440)</f>
        <v>寝屋川電力(株)</v>
      </c>
    </row>
    <row r="441" spans="47:56">
      <c r="AU441" s="52" t="str">
        <f>IF(参照!A441="","",参照!A441)</f>
        <v/>
      </c>
      <c r="AV441" s="52" t="str">
        <f>IF(参照!B441="","",参照!B441)</f>
        <v/>
      </c>
      <c r="AW441" s="52" t="str">
        <f>IF(参照!C441="","",参照!C441)</f>
        <v/>
      </c>
      <c r="AX441" s="52" t="str">
        <f>IF(参照!D441="","",参照!D441)</f>
        <v>(参考値)事業者全体</v>
      </c>
      <c r="AY441" s="52">
        <f>IF(参照!E441="","",参照!E441)</f>
        <v>4.6999999999999999E-4</v>
      </c>
      <c r="AZ441" s="52" t="str">
        <f>IF(参照!F441="","",参照!F441)</f>
        <v>湘南電力(株)</v>
      </c>
      <c r="BA441" s="52" t="str">
        <f>IF(参照!G441="","",参照!G441)</f>
        <v>湘南電力(株)_(参考値)事業者全体</v>
      </c>
      <c r="BB441" s="52">
        <f t="shared" si="37"/>
        <v>0.47</v>
      </c>
      <c r="BD441" s="52" t="str">
        <f>IF(参照!L441="","",参照!L441)</f>
        <v>(株)能勢・豊能まちづくり</v>
      </c>
    </row>
    <row r="442" spans="47:56">
      <c r="AU442" s="52" t="str">
        <f>IF(参照!A442="","",参照!A442)</f>
        <v>A0178</v>
      </c>
      <c r="AV442" s="52" t="str">
        <f>IF(参照!B442="","",参照!B442)</f>
        <v>大東建託パートナーズ(株)</v>
      </c>
      <c r="AW442" s="52">
        <f>IF(参照!C442="","",参照!C442)</f>
        <v>5.1000000000000004E-4</v>
      </c>
      <c r="AX442" s="52" t="str">
        <f>IF(参照!D442="","",参照!D442)</f>
        <v/>
      </c>
      <c r="AY442" s="52">
        <f>IF(参照!E442="","",参照!E442)</f>
        <v>5.5900000000000004E-4</v>
      </c>
      <c r="AZ442" s="52" t="str">
        <f>IF(参照!F442="","",参照!F442)</f>
        <v>大東建託パートナーズ(株)</v>
      </c>
      <c r="BA442" s="52" t="str">
        <f>IF(参照!G442="","",参照!G442)</f>
        <v>大東建託パートナーズ(株)_</v>
      </c>
      <c r="BB442" s="52">
        <f t="shared" si="37"/>
        <v>0.55900000000000005</v>
      </c>
      <c r="BD442" s="52" t="str">
        <f>IF(参照!L442="","",参照!L442)</f>
        <v>パーパススマートパワー(株)</v>
      </c>
    </row>
    <row r="443" spans="47:56">
      <c r="AU443" s="52" t="str">
        <f>IF(参照!A443="","",参照!A443)</f>
        <v>A0179</v>
      </c>
      <c r="AV443" s="52" t="str">
        <f>IF(参照!B443="","",参照!B443)</f>
        <v>Ｊａｐａｎ電力(株)</v>
      </c>
      <c r="AW443" s="52">
        <f>IF(参照!C443="","",参照!C443)</f>
        <v>5.5400000000000002E-4</v>
      </c>
      <c r="AX443" s="52" t="str">
        <f>IF(参照!D443="","",参照!D443)</f>
        <v>メニューA</v>
      </c>
      <c r="AY443" s="52">
        <f>IF(参照!E443="","",参照!E443)</f>
        <v>0</v>
      </c>
      <c r="AZ443" s="52" t="str">
        <f>IF(参照!F443="","",参照!F443)</f>
        <v>Ｊａｐａｎ電力(株)</v>
      </c>
      <c r="BA443" s="52" t="str">
        <f>IF(参照!G443="","",参照!G443)</f>
        <v>Ｊａｐａｎ電力(株)_メニューA</v>
      </c>
      <c r="BB443" s="52">
        <f t="shared" si="37"/>
        <v>0</v>
      </c>
      <c r="BD443" s="52" t="str">
        <f>IF(参照!L443="","",参照!L443)</f>
        <v>パシフィックパワー(株)</v>
      </c>
    </row>
    <row r="444" spans="47:56">
      <c r="AU444" s="52" t="str">
        <f>IF(参照!A444="","",参照!A444)</f>
        <v/>
      </c>
      <c r="AV444" s="52" t="str">
        <f>IF(参照!B444="","",参照!B444)</f>
        <v/>
      </c>
      <c r="AW444" s="52" t="str">
        <f>IF(参照!C444="","",参照!C444)</f>
        <v/>
      </c>
      <c r="AX444" s="52" t="str">
        <f>IF(参照!D444="","",参照!D444)</f>
        <v>メニューB</v>
      </c>
      <c r="AY444" s="52">
        <f>IF(参照!E444="","",参照!E444)</f>
        <v>0</v>
      </c>
      <c r="AZ444" s="52" t="str">
        <f>IF(参照!F444="","",参照!F444)</f>
        <v>Ｊａｐａｎ電力(株)</v>
      </c>
      <c r="BA444" s="52" t="str">
        <f>IF(参照!G444="","",参照!G444)</f>
        <v>Ｊａｐａｎ電力(株)_メニューB</v>
      </c>
      <c r="BB444" s="52">
        <f t="shared" si="37"/>
        <v>0</v>
      </c>
      <c r="BD444" s="52" t="str">
        <f>IF(参照!L444="","",参照!L444)</f>
        <v>パナソニックオペレーショナルエクセレンス(株)(旧：パナソニック(株))</v>
      </c>
    </row>
    <row r="445" spans="47:56">
      <c r="AU445" s="52" t="str">
        <f>IF(参照!A445="","",参照!A445)</f>
        <v/>
      </c>
      <c r="AV445" s="52" t="str">
        <f>IF(参照!B445="","",参照!B445)</f>
        <v/>
      </c>
      <c r="AW445" s="52" t="str">
        <f>IF(参照!C445="","",参照!C445)</f>
        <v/>
      </c>
      <c r="AX445" s="52" t="str">
        <f>IF(参照!D445="","",参照!D445)</f>
        <v>メニューC(残差)</v>
      </c>
      <c r="AY445" s="52">
        <f>IF(参照!E445="","",参照!E445)</f>
        <v>5.6399999999999994E-4</v>
      </c>
      <c r="AZ445" s="52" t="str">
        <f>IF(参照!F445="","",参照!F445)</f>
        <v>Ｊａｐａｎ電力(株)</v>
      </c>
      <c r="BA445" s="52" t="str">
        <f>IF(参照!G445="","",参照!G445)</f>
        <v>Ｊａｐａｎ電力(株)_メニューC(残差)</v>
      </c>
      <c r="BB445" s="52">
        <f t="shared" si="37"/>
        <v>0.56399999999999995</v>
      </c>
      <c r="BD445" s="52" t="str">
        <f>IF(参照!L445="","",参照!L445)</f>
        <v>(株)花巻銀河パワー</v>
      </c>
    </row>
    <row r="446" spans="47:56">
      <c r="AU446" s="52" t="str">
        <f>IF(参照!A446="","",参照!A446)</f>
        <v/>
      </c>
      <c r="AV446" s="52" t="str">
        <f>IF(参照!B446="","",参照!B446)</f>
        <v/>
      </c>
      <c r="AW446" s="52" t="str">
        <f>IF(参照!C446="","",参照!C446)</f>
        <v/>
      </c>
      <c r="AX446" s="52" t="str">
        <f>IF(参照!D446="","",参照!D446)</f>
        <v>(参考値)事業者全体</v>
      </c>
      <c r="AY446" s="52">
        <f>IF(参照!E446="","",参照!E446)</f>
        <v>4.7699999999999999E-4</v>
      </c>
      <c r="AZ446" s="52" t="str">
        <f>IF(参照!F446="","",参照!F446)</f>
        <v>Ｊａｐａｎ電力(株)</v>
      </c>
      <c r="BA446" s="52" t="str">
        <f>IF(参照!G446="","",参照!G446)</f>
        <v>Ｊａｐａｎ電力(株)_(参考値)事業者全体</v>
      </c>
      <c r="BB446" s="52">
        <f t="shared" si="37"/>
        <v>0.47699999999999998</v>
      </c>
      <c r="BD446" s="52" t="str">
        <f>IF(参照!L446="","",参照!L446)</f>
        <v>(株)はまエネ</v>
      </c>
    </row>
    <row r="447" spans="47:56">
      <c r="AU447" s="52" t="str">
        <f>IF(参照!A447="","",参照!A447)</f>
        <v>A0180</v>
      </c>
      <c r="AV447" s="52" t="str">
        <f>IF(参照!B447="","",参照!B447)</f>
        <v>電源開発(株)</v>
      </c>
      <c r="AW447" s="52" t="str">
        <f>IF(参照!C447="","",参照!C447)</f>
        <v>0.000453※</v>
      </c>
      <c r="AX447" s="52" t="str">
        <f>IF(参照!D447="","",参照!D447)</f>
        <v>メニューA</v>
      </c>
      <c r="AY447" s="52">
        <f>IF(参照!E447="","",参照!E447)</f>
        <v>1.25E-4</v>
      </c>
      <c r="AZ447" s="52" t="str">
        <f>IF(参照!F447="","",参照!F447)</f>
        <v>電源開発(株)</v>
      </c>
      <c r="BA447" s="52" t="str">
        <f>IF(参照!G447="","",参照!G447)</f>
        <v>電源開発(株)_メニューA</v>
      </c>
      <c r="BB447" s="52">
        <f t="shared" si="37"/>
        <v>0.125</v>
      </c>
      <c r="BD447" s="52" t="str">
        <f>IF(参照!L447="","",参照!L447)</f>
        <v>浜田ガス(株)</v>
      </c>
    </row>
    <row r="448" spans="47:56">
      <c r="AU448" s="52" t="str">
        <f>IF(参照!A448="","",参照!A448)</f>
        <v/>
      </c>
      <c r="AV448" s="52" t="str">
        <f>IF(参照!B448="","",参照!B448)</f>
        <v/>
      </c>
      <c r="AW448" s="52" t="str">
        <f>IF(参照!C448="","",参照!C448)</f>
        <v/>
      </c>
      <c r="AX448" s="52" t="str">
        <f>IF(参照!D448="","",参照!D448)</f>
        <v>メニューB</v>
      </c>
      <c r="AY448" s="52">
        <f>IF(参照!E448="","",参照!E448)</f>
        <v>3.2499999999999999E-4</v>
      </c>
      <c r="AZ448" s="52" t="str">
        <f>IF(参照!F448="","",参照!F448)</f>
        <v>電源開発(株)</v>
      </c>
      <c r="BA448" s="52" t="str">
        <f>IF(参照!G448="","",参照!G448)</f>
        <v>電源開発(株)_メニューB</v>
      </c>
      <c r="BB448" s="52">
        <f t="shared" si="37"/>
        <v>0.32500000000000001</v>
      </c>
      <c r="BD448" s="52" t="str">
        <f>IF(参照!L448="","",参照!L448)</f>
        <v>(株)浜松新電力</v>
      </c>
    </row>
    <row r="449" spans="47:56">
      <c r="AU449" s="52" t="str">
        <f>IF(参照!A449="","",参照!A449)</f>
        <v/>
      </c>
      <c r="AV449" s="52" t="str">
        <f>IF(参照!B449="","",参照!B449)</f>
        <v/>
      </c>
      <c r="AW449" s="52" t="str">
        <f>IF(参照!C449="","",参照!C449)</f>
        <v/>
      </c>
      <c r="AX449" s="52" t="str">
        <f>IF(参照!D449="","",参照!D449)</f>
        <v>メニューC(残差)</v>
      </c>
      <c r="AY449" s="52">
        <f>IF(参照!E449="","",参照!E449)</f>
        <v>4.5300000000000001E-4</v>
      </c>
      <c r="AZ449" s="52" t="str">
        <f>IF(参照!F449="","",参照!F449)</f>
        <v>電源開発(株)</v>
      </c>
      <c r="BA449" s="52" t="str">
        <f>IF(参照!G449="","",参照!G449)</f>
        <v>電源開発(株)_メニューC(残差)</v>
      </c>
      <c r="BB449" s="52">
        <f t="shared" si="37"/>
        <v>0.45300000000000001</v>
      </c>
      <c r="BD449" s="52" t="str">
        <f>IF(参照!L449="","",参照!L449)</f>
        <v>(株)バランスハーツ</v>
      </c>
    </row>
    <row r="450" spans="47:56">
      <c r="AU450" s="52" t="str">
        <f>IF(参照!A450="","",参照!A450)</f>
        <v/>
      </c>
      <c r="AV450" s="52" t="str">
        <f>IF(参照!B450="","",参照!B450)</f>
        <v/>
      </c>
      <c r="AW450" s="52" t="str">
        <f>IF(参照!C450="","",参照!C450)</f>
        <v/>
      </c>
      <c r="AX450" s="52" t="str">
        <f>IF(参照!D450="","",参照!D450)</f>
        <v>(参考値)事業者全体</v>
      </c>
      <c r="AY450" s="52">
        <f>IF(参照!E450="","",参照!E450)</f>
        <v>4.6999999999999999E-4</v>
      </c>
      <c r="AZ450" s="52" t="str">
        <f>IF(参照!F450="","",参照!F450)</f>
        <v>電源開発(株)</v>
      </c>
      <c r="BA450" s="52" t="str">
        <f>IF(参照!G450="","",参照!G450)</f>
        <v>電源開発(株)_(参考値)事業者全体</v>
      </c>
      <c r="BB450" s="52">
        <f t="shared" si="37"/>
        <v>0.47</v>
      </c>
      <c r="BD450" s="52" t="str">
        <f>IF(参照!L450="","",参照!L450)</f>
        <v>はりま電力(株)</v>
      </c>
    </row>
    <row r="451" spans="47:56">
      <c r="AU451" s="52" t="str">
        <f>IF(参照!A451="","",参照!A451)</f>
        <v>A0181</v>
      </c>
      <c r="AV451" s="52" t="str">
        <f>IF(参照!B451="","",参照!B451)</f>
        <v>鈴与商事(株)</v>
      </c>
      <c r="AW451" s="52">
        <f>IF(参照!C451="","",参照!C451)</f>
        <v>3.6200000000000002E-4</v>
      </c>
      <c r="AX451" s="52" t="str">
        <f>IF(参照!D451="","",参照!D451)</f>
        <v>メニューA</v>
      </c>
      <c r="AY451" s="52">
        <f>IF(参照!E451="","",参照!E451)</f>
        <v>2.9499999999999996E-4</v>
      </c>
      <c r="AZ451" s="52" t="str">
        <f>IF(参照!F451="","",参照!F451)</f>
        <v>鈴与商事(株)</v>
      </c>
      <c r="BA451" s="52" t="str">
        <f>IF(参照!G451="","",参照!G451)</f>
        <v>鈴与商事(株)_メニューA</v>
      </c>
      <c r="BB451" s="52">
        <f t="shared" si="37"/>
        <v>0.29499999999999998</v>
      </c>
      <c r="BD451" s="52" t="str">
        <f>IF(参照!L451="","",参照!L451)</f>
        <v>(株)ハルエネ</v>
      </c>
    </row>
    <row r="452" spans="47:56">
      <c r="AU452" s="52" t="str">
        <f>IF(参照!A452="","",参照!A452)</f>
        <v/>
      </c>
      <c r="AV452" s="52" t="str">
        <f>IF(参照!B452="","",参照!B452)</f>
        <v/>
      </c>
      <c r="AW452" s="52" t="str">
        <f>IF(参照!C452="","",参照!C452)</f>
        <v/>
      </c>
      <c r="AX452" s="52" t="str">
        <f>IF(参照!D452="","",参照!D452)</f>
        <v>メニューB</v>
      </c>
      <c r="AY452" s="52">
        <f>IF(参照!E452="","",参照!E452)</f>
        <v>0</v>
      </c>
      <c r="AZ452" s="52" t="str">
        <f>IF(参照!F452="","",参照!F452)</f>
        <v>鈴与商事(株)</v>
      </c>
      <c r="BA452" s="52" t="str">
        <f>IF(参照!G452="","",参照!G452)</f>
        <v>鈴与商事(株)_メニューB</v>
      </c>
      <c r="BB452" s="52">
        <f t="shared" si="37"/>
        <v>0</v>
      </c>
      <c r="BD452" s="52" t="str">
        <f>IF(参照!L452="","",参照!L452)</f>
        <v>(株)パルシステム電力</v>
      </c>
    </row>
    <row r="453" spans="47:56">
      <c r="AU453" s="52" t="str">
        <f>IF(参照!A453="","",参照!A453)</f>
        <v/>
      </c>
      <c r="AV453" s="52" t="str">
        <f>IF(参照!B453="","",参照!B453)</f>
        <v/>
      </c>
      <c r="AW453" s="52" t="str">
        <f>IF(参照!C453="","",参照!C453)</f>
        <v/>
      </c>
      <c r="AX453" s="52" t="str">
        <f>IF(参照!D453="","",参照!D453)</f>
        <v>メニューC</v>
      </c>
      <c r="AY453" s="52">
        <f>IF(参照!E453="","",参照!E453)</f>
        <v>0</v>
      </c>
      <c r="AZ453" s="52" t="str">
        <f>IF(参照!F453="","",参照!F453)</f>
        <v>鈴与商事(株)</v>
      </c>
      <c r="BA453" s="52" t="str">
        <f>IF(参照!G453="","",参照!G453)</f>
        <v>鈴与商事(株)_メニューC</v>
      </c>
      <c r="BB453" s="52">
        <f t="shared" ref="BB453:BB516" si="38">AY453*1000</f>
        <v>0</v>
      </c>
      <c r="BD453" s="52" t="str">
        <f>IF(参照!L453="","",参照!L453)</f>
        <v>(株)パワー・オプティマイザー</v>
      </c>
    </row>
    <row r="454" spans="47:56">
      <c r="AU454" s="52" t="str">
        <f>IF(参照!A454="","",参照!A454)</f>
        <v/>
      </c>
      <c r="AV454" s="52" t="str">
        <f>IF(参照!B454="","",参照!B454)</f>
        <v/>
      </c>
      <c r="AW454" s="52" t="str">
        <f>IF(参照!C454="","",参照!C454)</f>
        <v/>
      </c>
      <c r="AX454" s="52" t="str">
        <f>IF(参照!D454="","",参照!D454)</f>
        <v>メニューD(残差)</v>
      </c>
      <c r="AY454" s="52">
        <f>IF(参照!E454="","",参照!E454)</f>
        <v>6.1200000000000002E-4</v>
      </c>
      <c r="AZ454" s="52" t="str">
        <f>IF(参照!F454="","",参照!F454)</f>
        <v>鈴与商事(株)</v>
      </c>
      <c r="BA454" s="52" t="str">
        <f>IF(参照!G454="","",参照!G454)</f>
        <v>鈴与商事(株)_メニューD(残差)</v>
      </c>
      <c r="BB454" s="52">
        <f t="shared" si="38"/>
        <v>0.61199999999999999</v>
      </c>
      <c r="BD454" s="52" t="str">
        <f>IF(参照!L454="","",参照!L454)</f>
        <v>パワーネクスト(株)</v>
      </c>
    </row>
    <row r="455" spans="47:56">
      <c r="AU455" s="52" t="str">
        <f>IF(参照!A455="","",参照!A455)</f>
        <v/>
      </c>
      <c r="AV455" s="52" t="str">
        <f>IF(参照!B455="","",参照!B455)</f>
        <v/>
      </c>
      <c r="AW455" s="52" t="str">
        <f>IF(参照!C455="","",参照!C455)</f>
        <v/>
      </c>
      <c r="AX455" s="52" t="str">
        <f>IF(参照!D455="","",参照!D455)</f>
        <v>(参考値)事業者全体</v>
      </c>
      <c r="AY455" s="52">
        <f>IF(参照!E455="","",参照!E455)</f>
        <v>3.8299999999999999E-4</v>
      </c>
      <c r="AZ455" s="52" t="str">
        <f>IF(参照!F455="","",参照!F455)</f>
        <v>鈴与商事(株)</v>
      </c>
      <c r="BA455" s="52" t="str">
        <f>IF(参照!G455="","",参照!G455)</f>
        <v>鈴与商事(株)_(参考値)事業者全体</v>
      </c>
      <c r="BB455" s="52">
        <f t="shared" si="38"/>
        <v>0.38300000000000001</v>
      </c>
      <c r="BD455" s="52" t="str">
        <f>IF(参照!L455="","",参照!L455)</f>
        <v>バンプーパワートレーディング合同会社</v>
      </c>
    </row>
    <row r="456" spans="47:56">
      <c r="AU456" s="52" t="str">
        <f>IF(参照!A456="","",参照!A456)</f>
        <v>A0183</v>
      </c>
      <c r="AV456" s="52" t="str">
        <f>IF(参照!B456="","",参照!B456)</f>
        <v>(株)バランスハーツ</v>
      </c>
      <c r="AW456" s="52">
        <f>IF(参照!C456="","",参照!C456)</f>
        <v>4.15E-4</v>
      </c>
      <c r="AX456" s="52" t="str">
        <f>IF(参照!D456="","",参照!D456)</f>
        <v/>
      </c>
      <c r="AY456" s="52">
        <f>IF(参照!E456="","",参照!E456)</f>
        <v>4.06E-4</v>
      </c>
      <c r="AZ456" s="52" t="str">
        <f>IF(参照!F456="","",参照!F456)</f>
        <v>(株)バランスハーツ</v>
      </c>
      <c r="BA456" s="52" t="str">
        <f>IF(参照!G456="","",参照!G456)</f>
        <v>(株)バランスハーツ_</v>
      </c>
      <c r="BB456" s="52">
        <f t="shared" si="38"/>
        <v>0.40600000000000003</v>
      </c>
      <c r="BD456" s="52" t="str">
        <f>IF(参照!L456="","",参照!L456)</f>
        <v>ひおき地域エネルギー(株)</v>
      </c>
    </row>
    <row r="457" spans="47:56">
      <c r="AU457" s="52" t="str">
        <f>IF(参照!A457="","",参照!A457)</f>
        <v>A0184</v>
      </c>
      <c r="AV457" s="52" t="str">
        <f>IF(参照!B457="","",参照!B457)</f>
        <v>ワタミエナジー(株)</v>
      </c>
      <c r="AW457" s="52">
        <f>IF(参照!C457="","",参照!C457)</f>
        <v>4.35E-4</v>
      </c>
      <c r="AX457" s="52" t="str">
        <f>IF(参照!D457="","",参照!D457)</f>
        <v>メニューA</v>
      </c>
      <c r="AY457" s="52">
        <f>IF(参照!E457="","",参照!E457)</f>
        <v>0</v>
      </c>
      <c r="AZ457" s="52" t="str">
        <f>IF(参照!F457="","",参照!F457)</f>
        <v>ワタミエナジー(株)</v>
      </c>
      <c r="BA457" s="52" t="str">
        <f>IF(参照!G457="","",参照!G457)</f>
        <v>ワタミエナジー(株)_メニューA</v>
      </c>
      <c r="BB457" s="52">
        <f t="shared" si="38"/>
        <v>0</v>
      </c>
      <c r="BD457" s="52" t="str">
        <f>IF(参照!L457="","",参照!L457)</f>
        <v>東日本ガス(株)</v>
      </c>
    </row>
    <row r="458" spans="47:56">
      <c r="AU458" s="52" t="str">
        <f>IF(参照!A458="","",参照!A458)</f>
        <v/>
      </c>
      <c r="AV458" s="52" t="str">
        <f>IF(参照!B458="","",参照!B458)</f>
        <v/>
      </c>
      <c r="AW458" s="52" t="str">
        <f>IF(参照!C458="","",参照!C458)</f>
        <v/>
      </c>
      <c r="AX458" s="52" t="str">
        <f>IF(参照!D458="","",参照!D458)</f>
        <v>メニューB(残差)</v>
      </c>
      <c r="AY458" s="52">
        <f>IF(参照!E458="","",参照!E458)</f>
        <v>4.7199999999999998E-4</v>
      </c>
      <c r="AZ458" s="52" t="str">
        <f>IF(参照!F458="","",参照!F458)</f>
        <v>ワタミエナジー(株)</v>
      </c>
      <c r="BA458" s="52" t="str">
        <f>IF(参照!G458="","",参照!G458)</f>
        <v>ワタミエナジー(株)_メニューB(残差)</v>
      </c>
      <c r="BB458" s="52">
        <f t="shared" si="38"/>
        <v>0.47199999999999998</v>
      </c>
      <c r="BD458" s="52" t="str">
        <f>IF(参照!L458="","",参照!L458)</f>
        <v>東広島スマートエネルギー(株)</v>
      </c>
    </row>
    <row r="459" spans="47:56">
      <c r="AU459" s="52" t="str">
        <f>IF(参照!A459="","",参照!A459)</f>
        <v/>
      </c>
      <c r="AV459" s="52" t="str">
        <f>IF(参照!B459="","",参照!B459)</f>
        <v/>
      </c>
      <c r="AW459" s="52" t="str">
        <f>IF(参照!C459="","",参照!C459)</f>
        <v/>
      </c>
      <c r="AX459" s="52" t="str">
        <f>IF(参照!D459="","",参照!D459)</f>
        <v>(参考値)事業者全体</v>
      </c>
      <c r="AY459" s="52">
        <f>IF(参照!E459="","",参照!E459)</f>
        <v>4.9200000000000003E-4</v>
      </c>
      <c r="AZ459" s="52" t="str">
        <f>IF(参照!F459="","",参照!F459)</f>
        <v>ワタミエナジー(株)</v>
      </c>
      <c r="BA459" s="52" t="str">
        <f>IF(参照!G459="","",参照!G459)</f>
        <v>ワタミエナジー(株)_(参考値)事業者全体</v>
      </c>
      <c r="BB459" s="52">
        <f t="shared" si="38"/>
        <v>0.49200000000000005</v>
      </c>
      <c r="BD459" s="52" t="str">
        <f>IF(参照!L459="","",参照!L459)</f>
        <v>一般社団法人東松島みらいとし機構</v>
      </c>
    </row>
    <row r="460" spans="47:56">
      <c r="AU460" s="52" t="str">
        <f>IF(参照!A460="","",参照!A460)</f>
        <v>A0185</v>
      </c>
      <c r="AV460" s="52" t="str">
        <f>IF(参照!B460="","",参照!B460)</f>
        <v>(株)パルシステム電力</v>
      </c>
      <c r="AW460" s="52">
        <f>IF(参照!C460="","",参照!C460)</f>
        <v>7.7999999999999999E-5</v>
      </c>
      <c r="AX460" s="52" t="str">
        <f>IF(参照!D460="","",参照!D460)</f>
        <v/>
      </c>
      <c r="AY460" s="52">
        <f>IF(参照!E460="","",参照!E460)</f>
        <v>6.4999999999999997E-4</v>
      </c>
      <c r="AZ460" s="52" t="str">
        <f>IF(参照!F460="","",参照!F460)</f>
        <v>(株)パルシステム電力</v>
      </c>
      <c r="BA460" s="52" t="str">
        <f>IF(参照!G460="","",参照!G460)</f>
        <v>(株)パルシステム電力_</v>
      </c>
      <c r="BB460" s="52">
        <f t="shared" si="38"/>
        <v>0.65</v>
      </c>
      <c r="BD460" s="52" t="str">
        <f>IF(参照!L460="","",参照!L460)</f>
        <v>(株)ビジョン</v>
      </c>
    </row>
    <row r="461" spans="47:56">
      <c r="AU461" s="52" t="str">
        <f>IF(参照!A461="","",参照!A461)</f>
        <v>A0186</v>
      </c>
      <c r="AV461" s="52" t="str">
        <f>IF(参照!B461="","",参照!B461)</f>
        <v>ＳＢパワー(株)</v>
      </c>
      <c r="AW461" s="52">
        <f>IF(参照!C461="","",参照!C461)</f>
        <v>4.3600000000000008E-4</v>
      </c>
      <c r="AX461" s="52" t="str">
        <f>IF(参照!D461="","",参照!D461)</f>
        <v>メニューA</v>
      </c>
      <c r="AY461" s="52">
        <f>IF(参照!E461="","",参照!E461)</f>
        <v>0</v>
      </c>
      <c r="AZ461" s="52" t="str">
        <f>IF(参照!F461="","",参照!F461)</f>
        <v>ＳＢパワー(株)</v>
      </c>
      <c r="BA461" s="52" t="str">
        <f>IF(参照!G461="","",参照!G461)</f>
        <v>ＳＢパワー(株)_メニューA</v>
      </c>
      <c r="BB461" s="52">
        <f t="shared" si="38"/>
        <v>0</v>
      </c>
      <c r="BD461" s="52" t="str">
        <f>IF(参照!L461="","",参照!L461)</f>
        <v>日高都市ガス(株)</v>
      </c>
    </row>
    <row r="462" spans="47:56">
      <c r="AU462" s="52" t="str">
        <f>IF(参照!A462="","",参照!A462)</f>
        <v/>
      </c>
      <c r="AV462" s="52" t="str">
        <f>IF(参照!B462="","",参照!B462)</f>
        <v/>
      </c>
      <c r="AW462" s="52" t="str">
        <f>IF(参照!C462="","",参照!C462)</f>
        <v/>
      </c>
      <c r="AX462" s="52" t="str">
        <f>IF(参照!D462="","",参照!D462)</f>
        <v>メニューB</v>
      </c>
      <c r="AY462" s="52">
        <f>IF(参照!E462="","",参照!E462)</f>
        <v>1.9000000000000001E-4</v>
      </c>
      <c r="AZ462" s="52" t="str">
        <f>IF(参照!F462="","",参照!F462)</f>
        <v>ＳＢパワー(株)</v>
      </c>
      <c r="BA462" s="52" t="str">
        <f>IF(参照!G462="","",参照!G462)</f>
        <v>ＳＢパワー(株)_メニューB</v>
      </c>
      <c r="BB462" s="52">
        <f t="shared" si="38"/>
        <v>0.19</v>
      </c>
      <c r="BD462" s="52" t="str">
        <f>IF(参照!L462="","",参照!L462)</f>
        <v>日田グリーン電力(株)</v>
      </c>
    </row>
    <row r="463" spans="47:56">
      <c r="AU463" s="52" t="str">
        <f>IF(参照!A463="","",参照!A463)</f>
        <v/>
      </c>
      <c r="AV463" s="52" t="str">
        <f>IF(参照!B463="","",参照!B463)</f>
        <v/>
      </c>
      <c r="AW463" s="52" t="str">
        <f>IF(参照!C463="","",参照!C463)</f>
        <v/>
      </c>
      <c r="AX463" s="52" t="str">
        <f>IF(参照!D463="","",参照!D463)</f>
        <v>メニューC(残差)</v>
      </c>
      <c r="AY463" s="52">
        <f>IF(参照!E463="","",参照!E463)</f>
        <v>4.8500000000000003E-4</v>
      </c>
      <c r="AZ463" s="52" t="str">
        <f>IF(参照!F463="","",参照!F463)</f>
        <v>ＳＢパワー(株)</v>
      </c>
      <c r="BA463" s="52" t="str">
        <f>IF(参照!G463="","",参照!G463)</f>
        <v>ＳＢパワー(株)_メニューC(残差)</v>
      </c>
      <c r="BB463" s="52">
        <f t="shared" si="38"/>
        <v>0.48500000000000004</v>
      </c>
      <c r="BD463" s="52" t="str">
        <f>IF(参照!L463="","",参照!L463)</f>
        <v>日立造船(株)</v>
      </c>
    </row>
    <row r="464" spans="47:56">
      <c r="AU464" s="52" t="str">
        <f>IF(参照!A464="","",参照!A464)</f>
        <v/>
      </c>
      <c r="AV464" s="52" t="str">
        <f>IF(参照!B464="","",参照!B464)</f>
        <v/>
      </c>
      <c r="AW464" s="52" t="str">
        <f>IF(参照!C464="","",参照!C464)</f>
        <v/>
      </c>
      <c r="AX464" s="52" t="str">
        <f>IF(参照!D464="","",参照!D464)</f>
        <v>(参考値)事業者全体</v>
      </c>
      <c r="AY464" s="52">
        <f>IF(参照!E464="","",参照!E464)</f>
        <v>5.0299999999999997E-4</v>
      </c>
      <c r="AZ464" s="52" t="str">
        <f>IF(参照!F464="","",参照!F464)</f>
        <v>ＳＢパワー(株)</v>
      </c>
      <c r="BA464" s="52" t="str">
        <f>IF(参照!G464="","",参照!G464)</f>
        <v>ＳＢパワー(株)_(参考値)事業者全体</v>
      </c>
      <c r="BB464" s="52">
        <f t="shared" si="38"/>
        <v>0.503</v>
      </c>
      <c r="BD464" s="52" t="str">
        <f>IF(参照!L464="","",参照!L464)</f>
        <v>(株)ビビット</v>
      </c>
    </row>
    <row r="465" spans="47:56">
      <c r="AU465" s="52" t="str">
        <f>IF(参照!A465="","",参照!A465)</f>
        <v>A0187</v>
      </c>
      <c r="AV465" s="52" t="str">
        <f>IF(参照!B465="","",参照!B465)</f>
        <v>ＮＦパワーサービス(株)</v>
      </c>
      <c r="AW465" s="52">
        <f>IF(参照!C465="","",参照!C465)</f>
        <v>4.3600000000000008E-4</v>
      </c>
      <c r="AX465" s="52" t="str">
        <f>IF(参照!D465="","",参照!D465)</f>
        <v>メニューA</v>
      </c>
      <c r="AY465" s="52">
        <f>IF(参照!E465="","",参照!E465)</f>
        <v>0</v>
      </c>
      <c r="AZ465" s="52" t="str">
        <f>IF(参照!F465="","",参照!F465)</f>
        <v>ＮＦパワーサービス(株)</v>
      </c>
      <c r="BA465" s="52" t="str">
        <f>IF(参照!G465="","",参照!G465)</f>
        <v>ＮＦパワーサービス(株)_メニューA</v>
      </c>
      <c r="BB465" s="52">
        <f t="shared" si="38"/>
        <v>0</v>
      </c>
      <c r="BD465" s="52" t="str">
        <f>IF(参照!L465="","",参照!L465)</f>
        <v>ヒューリックプロパティソリューション(株)</v>
      </c>
    </row>
    <row r="466" spans="47:56">
      <c r="AU466" s="52" t="str">
        <f>IF(参照!A466="","",参照!A466)</f>
        <v/>
      </c>
      <c r="AV466" s="52" t="str">
        <f>IF(参照!B466="","",参照!B466)</f>
        <v/>
      </c>
      <c r="AW466" s="52" t="str">
        <f>IF(参照!C466="","",参照!C466)</f>
        <v/>
      </c>
      <c r="AX466" s="52" t="str">
        <f>IF(参照!D466="","",参照!D466)</f>
        <v>メニューB(残差)</v>
      </c>
      <c r="AY466" s="52">
        <f>IF(参照!E466="","",参照!E466)</f>
        <v>3.9600000000000003E-4</v>
      </c>
      <c r="AZ466" s="52" t="str">
        <f>IF(参照!F466="","",参照!F466)</f>
        <v>ＮＦパワーサービス(株)</v>
      </c>
      <c r="BA466" s="52" t="str">
        <f>IF(参照!G466="","",参照!G466)</f>
        <v>ＮＦパワーサービス(株)_メニューB(残差)</v>
      </c>
      <c r="BB466" s="52">
        <f t="shared" si="38"/>
        <v>0.39600000000000002</v>
      </c>
      <c r="BD466" s="52" t="str">
        <f>IF(参照!L466="","",参照!L466)</f>
        <v>兵庫電力(株)</v>
      </c>
    </row>
    <row r="467" spans="47:56">
      <c r="AU467" s="52" t="str">
        <f>IF(参照!A467="","",参照!A467)</f>
        <v/>
      </c>
      <c r="AV467" s="52" t="str">
        <f>IF(参照!B467="","",参照!B467)</f>
        <v/>
      </c>
      <c r="AW467" s="52" t="str">
        <f>IF(参照!C467="","",参照!C467)</f>
        <v/>
      </c>
      <c r="AX467" s="52" t="str">
        <f>IF(参照!D467="","",参照!D467)</f>
        <v>(参考値)事業者全体</v>
      </c>
      <c r="AY467" s="52">
        <f>IF(参照!E467="","",参照!E467)</f>
        <v>4.2000000000000002E-4</v>
      </c>
      <c r="AZ467" s="52" t="str">
        <f>IF(参照!F467="","",参照!F467)</f>
        <v>ＮＦパワーサービス(株)</v>
      </c>
      <c r="BA467" s="52" t="str">
        <f>IF(参照!G467="","",参照!G467)</f>
        <v>ＮＦパワーサービス(株)_(参考値)事業者全体</v>
      </c>
      <c r="BB467" s="52">
        <f t="shared" si="38"/>
        <v>0.42000000000000004</v>
      </c>
      <c r="BD467" s="52" t="str">
        <f>IF(参照!L467="","",参照!L467)</f>
        <v>弘前ガス(株)</v>
      </c>
    </row>
    <row r="468" spans="47:56">
      <c r="AU468" s="52" t="str">
        <f>IF(参照!A468="","",参照!A468)</f>
        <v>A0188</v>
      </c>
      <c r="AV468" s="52" t="str">
        <f>IF(参照!B468="","",参照!B468)</f>
        <v>ひおき地域エネルギー(株)</v>
      </c>
      <c r="AW468" s="52">
        <f>IF(参照!C468="","",参照!C468)</f>
        <v>4.4700000000000002E-4</v>
      </c>
      <c r="AX468" s="52" t="str">
        <f>IF(参照!D468="","",参照!D468)</f>
        <v>メニューA</v>
      </c>
      <c r="AY468" s="52">
        <f>IF(参照!E468="","",参照!E468)</f>
        <v>3.9600000000000003E-4</v>
      </c>
      <c r="AZ468" s="52" t="str">
        <f>IF(参照!F468="","",参照!F468)</f>
        <v>ひおき地域エネルギー(株)</v>
      </c>
      <c r="BA468" s="52" t="str">
        <f>IF(参照!G468="","",参照!G468)</f>
        <v>ひおき地域エネルギー(株)_メニューA</v>
      </c>
      <c r="BB468" s="52">
        <f t="shared" si="38"/>
        <v>0.39600000000000002</v>
      </c>
      <c r="BD468" s="52" t="str">
        <f>IF(参照!L468="","",参照!L468)</f>
        <v>(株)ファミリーネット・ジャパン</v>
      </c>
    </row>
    <row r="469" spans="47:56">
      <c r="AU469" s="52" t="str">
        <f>IF(参照!A469="","",参照!A469)</f>
        <v/>
      </c>
      <c r="AV469" s="52" t="str">
        <f>IF(参照!B469="","",参照!B469)</f>
        <v/>
      </c>
      <c r="AW469" s="52" t="str">
        <f>IF(参照!C469="","",参照!C469)</f>
        <v/>
      </c>
      <c r="AX469" s="52" t="str">
        <f>IF(参照!D469="","",参照!D469)</f>
        <v>メニューB</v>
      </c>
      <c r="AY469" s="52">
        <f>IF(参照!E469="","",参照!E469)</f>
        <v>4.44E-4</v>
      </c>
      <c r="AZ469" s="52" t="str">
        <f>IF(参照!F469="","",参照!F469)</f>
        <v>ひおき地域エネルギー(株)</v>
      </c>
      <c r="BA469" s="52" t="str">
        <f>IF(参照!G469="","",参照!G469)</f>
        <v>ひおき地域エネルギー(株)_メニューB</v>
      </c>
      <c r="BB469" s="52">
        <f t="shared" si="38"/>
        <v>0.44400000000000001</v>
      </c>
      <c r="BD469" s="52" t="str">
        <f>IF(参照!L469="","",参照!L469)</f>
        <v>(株)ファラデー</v>
      </c>
    </row>
    <row r="470" spans="47:56">
      <c r="AU470" s="52" t="str">
        <f>IF(参照!A470="","",参照!A470)</f>
        <v/>
      </c>
      <c r="AV470" s="52" t="str">
        <f>IF(参照!B470="","",参照!B470)</f>
        <v/>
      </c>
      <c r="AW470" s="52" t="str">
        <f>IF(参照!C470="","",参照!C470)</f>
        <v/>
      </c>
      <c r="AX470" s="52" t="str">
        <f>IF(参照!D470="","",参照!D470)</f>
        <v>メニューC(残差)</v>
      </c>
      <c r="AY470" s="52">
        <f>IF(参照!E470="","",参照!E470)</f>
        <v>4.2299999999999998E-4</v>
      </c>
      <c r="AZ470" s="52" t="str">
        <f>IF(参照!F470="","",参照!F470)</f>
        <v>ひおき地域エネルギー(株)</v>
      </c>
      <c r="BA470" s="52" t="str">
        <f>IF(参照!G470="","",参照!G470)</f>
        <v>ひおき地域エネルギー(株)_メニューC(残差)</v>
      </c>
      <c r="BB470" s="52">
        <f t="shared" si="38"/>
        <v>0.42299999999999999</v>
      </c>
      <c r="BD470" s="52" t="str">
        <f>IF(参照!L470="","",参照!L470)</f>
        <v>(株)フィット</v>
      </c>
    </row>
    <row r="471" spans="47:56">
      <c r="AU471" s="52" t="str">
        <f>IF(参照!A471="","",参照!A471)</f>
        <v/>
      </c>
      <c r="AV471" s="52" t="str">
        <f>IF(参照!B471="","",参照!B471)</f>
        <v/>
      </c>
      <c r="AW471" s="52" t="str">
        <f>IF(参照!C471="","",参照!C471)</f>
        <v/>
      </c>
      <c r="AX471" s="52" t="str">
        <f>IF(参照!D471="","",参照!D471)</f>
        <v>(参考値)事業者全体</v>
      </c>
      <c r="AY471" s="52">
        <f>IF(参照!E471="","",参照!E471)</f>
        <v>4.9200000000000003E-4</v>
      </c>
      <c r="AZ471" s="52" t="str">
        <f>IF(参照!F471="","",参照!F471)</f>
        <v>ひおき地域エネルギー(株)</v>
      </c>
      <c r="BA471" s="52" t="str">
        <f>IF(参照!G471="","",参照!G471)</f>
        <v>ひおき地域エネルギー(株)_(参考値)事業者全体</v>
      </c>
      <c r="BB471" s="52">
        <f t="shared" si="38"/>
        <v>0.49200000000000005</v>
      </c>
      <c r="BD471" s="52" t="str">
        <f>IF(参照!L471="","",参照!L471)</f>
        <v>フィンテックラボ協同組合</v>
      </c>
    </row>
    <row r="472" spans="47:56">
      <c r="AU472" s="52" t="str">
        <f>IF(参照!A472="","",参照!A472)</f>
        <v>A0189</v>
      </c>
      <c r="AV472" s="52" t="str">
        <f>IF(参照!B472="","",参照!B472)</f>
        <v>和歌山電力(株)</v>
      </c>
      <c r="AW472" s="52">
        <f>IF(参照!C472="","",参照!C472)</f>
        <v>4.75E-4</v>
      </c>
      <c r="AX472" s="52" t="str">
        <f>IF(参照!D472="","",参照!D472)</f>
        <v/>
      </c>
      <c r="AY472" s="52">
        <f>IF(参照!E472="","",参照!E472)</f>
        <v>5.2800000000000004E-4</v>
      </c>
      <c r="AZ472" s="52" t="str">
        <f>IF(参照!F472="","",参照!F472)</f>
        <v>和歌山電力(株)</v>
      </c>
      <c r="BA472" s="52" t="str">
        <f>IF(参照!G472="","",参照!G472)</f>
        <v>和歌山電力(株)_</v>
      </c>
      <c r="BB472" s="52">
        <f t="shared" si="38"/>
        <v>0.52800000000000002</v>
      </c>
      <c r="BD472" s="52" t="str">
        <f>IF(参照!L472="","",参照!L472)</f>
        <v>(株)フォーバルテレコム　</v>
      </c>
    </row>
    <row r="473" spans="47:56">
      <c r="AU473" s="52" t="str">
        <f>IF(参照!A473="","",参照!A473)</f>
        <v>A0190</v>
      </c>
      <c r="AV473" s="52" t="str">
        <f>IF(参照!B473="","",参照!B473)</f>
        <v>日本瓦斯(株)(旧：(株)エナジードリーム)</v>
      </c>
      <c r="AW473" s="52">
        <f>IF(参照!C473="","",参照!C473)</f>
        <v>5.04E-4</v>
      </c>
      <c r="AX473" s="52" t="str">
        <f>IF(参照!D473="","",参照!D473)</f>
        <v/>
      </c>
      <c r="AY473" s="52">
        <f>IF(参照!E473="","",参照!E473)</f>
        <v>4.8999999999999998E-4</v>
      </c>
      <c r="AZ473" s="52" t="str">
        <f>IF(参照!F473="","",参照!F473)</f>
        <v>日本瓦斯(株)(旧：(株)エナジードリーム)</v>
      </c>
      <c r="BA473" s="52" t="str">
        <f>IF(参照!G473="","",参照!G473)</f>
        <v>日本瓦斯(株)(旧：(株)エナジードリーム)_</v>
      </c>
      <c r="BB473" s="52">
        <f t="shared" si="38"/>
        <v>0.49</v>
      </c>
      <c r="BD473" s="52" t="str">
        <f>IF(参照!L473="","",参照!L473)</f>
        <v>(株)フォレストパワー</v>
      </c>
    </row>
    <row r="474" spans="47:56">
      <c r="AU474" s="52" t="str">
        <f>IF(参照!A474="","",参照!A474)</f>
        <v>A0191</v>
      </c>
      <c r="AV474" s="52" t="str">
        <f>IF(参照!B474="","",参照!B474)</f>
        <v>(株)トドック電力</v>
      </c>
      <c r="AW474" s="52">
        <f>IF(参照!C474="","",参照!C474)</f>
        <v>4.6999999999999999E-4</v>
      </c>
      <c r="AX474" s="52" t="str">
        <f>IF(参照!D474="","",参照!D474)</f>
        <v/>
      </c>
      <c r="AY474" s="52">
        <f>IF(参照!E474="","",参照!E474)</f>
        <v>3.7199999999999999E-4</v>
      </c>
      <c r="AZ474" s="52" t="str">
        <f>IF(参照!F474="","",参照!F474)</f>
        <v>(株)トドック電力</v>
      </c>
      <c r="BA474" s="52" t="str">
        <f>IF(参照!G474="","",参照!G474)</f>
        <v>(株)トドック電力_</v>
      </c>
      <c r="BB474" s="52">
        <f t="shared" si="38"/>
        <v>0.372</v>
      </c>
      <c r="BD474" s="52" t="str">
        <f>IF(参照!L474="","",参照!L474)</f>
        <v>ふかやｅパワー(株)</v>
      </c>
    </row>
    <row r="475" spans="47:56">
      <c r="AU475" s="52" t="str">
        <f>IF(参照!A475="","",参照!A475)</f>
        <v>A0193</v>
      </c>
      <c r="AV475" s="52" t="str">
        <f>IF(参照!B475="","",参照!B475)</f>
        <v>九電みらいエナジー(株)</v>
      </c>
      <c r="AW475" s="52">
        <f>IF(参照!C475="","",参照!C475)</f>
        <v>4.6999999999999999E-4</v>
      </c>
      <c r="AX475" s="52" t="str">
        <f>IF(参照!D475="","",参照!D475)</f>
        <v>メニューA</v>
      </c>
      <c r="AY475" s="52">
        <f>IF(参照!E475="","",参照!E475)</f>
        <v>0</v>
      </c>
      <c r="AZ475" s="52" t="str">
        <f>IF(参照!F475="","",参照!F475)</f>
        <v>九電みらいエナジー(株)</v>
      </c>
      <c r="BA475" s="52" t="str">
        <f>IF(参照!G475="","",参照!G475)</f>
        <v>九電みらいエナジー(株)_メニューA</v>
      </c>
      <c r="BB475" s="52">
        <f t="shared" si="38"/>
        <v>0</v>
      </c>
      <c r="BD475" s="52" t="str">
        <f>IF(参照!L475="","",参照!L475)</f>
        <v>福井電力(株)</v>
      </c>
    </row>
    <row r="476" spans="47:56">
      <c r="AU476" s="52" t="str">
        <f>IF(参照!A476="","",参照!A476)</f>
        <v/>
      </c>
      <c r="AV476" s="52" t="str">
        <f>IF(参照!B476="","",参照!B476)</f>
        <v/>
      </c>
      <c r="AW476" s="52" t="str">
        <f>IF(参照!C476="","",参照!C476)</f>
        <v/>
      </c>
      <c r="AX476" s="52" t="str">
        <f>IF(参照!D476="","",参照!D476)</f>
        <v>メニューB</v>
      </c>
      <c r="AY476" s="52">
        <f>IF(参照!E476="","",参照!E476)</f>
        <v>4.3100000000000001E-4</v>
      </c>
      <c r="AZ476" s="52" t="str">
        <f>IF(参照!F476="","",参照!F476)</f>
        <v>九電みらいエナジー(株)</v>
      </c>
      <c r="BA476" s="52" t="str">
        <f>IF(参照!G476="","",参照!G476)</f>
        <v>九電みらいエナジー(株)_メニューB</v>
      </c>
      <c r="BB476" s="52">
        <f t="shared" si="38"/>
        <v>0.43099999999999999</v>
      </c>
      <c r="BD476" s="52" t="str">
        <f>IF(参照!L476="","",参照!L476)</f>
        <v>ふくしま新電力(株)</v>
      </c>
    </row>
    <row r="477" spans="47:56">
      <c r="AU477" s="52" t="str">
        <f>IF(参照!A477="","",参照!A477)</f>
        <v/>
      </c>
      <c r="AV477" s="52" t="str">
        <f>IF(参照!B477="","",参照!B477)</f>
        <v/>
      </c>
      <c r="AW477" s="52" t="str">
        <f>IF(参照!C477="","",参照!C477)</f>
        <v/>
      </c>
      <c r="AX477" s="52" t="str">
        <f>IF(参照!D477="","",参照!D477)</f>
        <v>メニューC(残差)</v>
      </c>
      <c r="AY477" s="52">
        <f>IF(参照!E477="","",参照!E477)</f>
        <v>4.7399999999999997E-4</v>
      </c>
      <c r="AZ477" s="52" t="str">
        <f>IF(参照!F477="","",参照!F477)</f>
        <v>九電みらいエナジー(株)</v>
      </c>
      <c r="BA477" s="52" t="str">
        <f>IF(参照!G477="","",参照!G477)</f>
        <v>九電みらいエナジー(株)_メニューC(残差)</v>
      </c>
      <c r="BB477" s="52">
        <f t="shared" si="38"/>
        <v>0.47399999999999998</v>
      </c>
      <c r="BD477" s="52" t="str">
        <f>IF(参照!L477="","",参照!L477)</f>
        <v>福島フェニックス電力(株)</v>
      </c>
    </row>
    <row r="478" spans="47:56">
      <c r="AU478" s="52" t="str">
        <f>IF(参照!A478="","",参照!A478)</f>
        <v/>
      </c>
      <c r="AV478" s="52" t="str">
        <f>IF(参照!B478="","",参照!B478)</f>
        <v/>
      </c>
      <c r="AW478" s="52" t="str">
        <f>IF(参照!C478="","",参照!C478)</f>
        <v/>
      </c>
      <c r="AX478" s="52" t="str">
        <f>IF(参照!D478="","",参照!D478)</f>
        <v>(参考値)事業者全体</v>
      </c>
      <c r="AY478" s="52">
        <f>IF(参照!E478="","",参照!E478)</f>
        <v>4.7399999999999997E-4</v>
      </c>
      <c r="AZ478" s="52" t="str">
        <f>IF(参照!F478="","",参照!F478)</f>
        <v>九電みらいエナジー(株)</v>
      </c>
      <c r="BA478" s="52" t="str">
        <f>IF(参照!G478="","",参照!G478)</f>
        <v>九電みらいエナジー(株)_(参考値)事業者全体</v>
      </c>
      <c r="BB478" s="52">
        <f t="shared" si="38"/>
        <v>0.47399999999999998</v>
      </c>
      <c r="BD478" s="52" t="str">
        <f>IF(参照!L478="","",参照!L478)</f>
        <v>(株)ふくしま未来パワー</v>
      </c>
    </row>
    <row r="479" spans="47:56">
      <c r="AU479" s="52" t="str">
        <f>IF(参照!A479="","",参照!A479)</f>
        <v>A0194</v>
      </c>
      <c r="AV479" s="52" t="str">
        <f>IF(参照!B479="","",参照!B479)</f>
        <v>(株)ミツウロコヴェッセル</v>
      </c>
      <c r="AW479" s="52">
        <f>IF(参照!C479="","",参照!C479)</f>
        <v>5.2500000000000008E-4</v>
      </c>
      <c r="AX479" s="52" t="str">
        <f>IF(参照!D479="","",参照!D479)</f>
        <v/>
      </c>
      <c r="AY479" s="52">
        <f>IF(参照!E479="","",参照!E479)</f>
        <v>4.6900000000000002E-4</v>
      </c>
      <c r="AZ479" s="52" t="str">
        <f>IF(参照!F479="","",参照!F479)</f>
        <v>(株)ミツウロコヴェッセル</v>
      </c>
      <c r="BA479" s="52" t="str">
        <f>IF(参照!G479="","",参照!G479)</f>
        <v>(株)ミツウロコヴェッセル_</v>
      </c>
      <c r="BB479" s="52">
        <f t="shared" si="38"/>
        <v>0.46900000000000003</v>
      </c>
      <c r="BD479" s="52" t="str">
        <f>IF(参照!L479="","",参照!L479)</f>
        <v>ふくのしま電力(株)</v>
      </c>
    </row>
    <row r="480" spans="47:56">
      <c r="AU480" s="52" t="str">
        <f>IF(参照!A480="","",参照!A480)</f>
        <v>A0195</v>
      </c>
      <c r="AV480" s="52" t="str">
        <f>IF(参照!B480="","",参照!B480)</f>
        <v>(株)フォレストパワー</v>
      </c>
      <c r="AW480" s="52">
        <f>IF(参照!C480="","",参照!C480)</f>
        <v>3.1999999999999999E-5</v>
      </c>
      <c r="AX480" s="52" t="str">
        <f>IF(参照!D480="","",参照!D480)</f>
        <v>メニューA</v>
      </c>
      <c r="AY480" s="52">
        <f>IF(参照!E480="","",参照!E480)</f>
        <v>3.77E-4</v>
      </c>
      <c r="AZ480" s="52" t="str">
        <f>IF(参照!F480="","",参照!F480)</f>
        <v>(株)フォレストパワー</v>
      </c>
      <c r="BA480" s="52" t="str">
        <f>IF(参照!G480="","",参照!G480)</f>
        <v>(株)フォレストパワー_メニューA</v>
      </c>
      <c r="BB480" s="52">
        <f t="shared" si="38"/>
        <v>0.377</v>
      </c>
      <c r="BD480" s="52" t="str">
        <f>IF(参照!L480="","",参照!L480)</f>
        <v>福山未来エナジー(株)</v>
      </c>
    </row>
    <row r="481" spans="47:56">
      <c r="AU481" s="52" t="str">
        <f>IF(参照!A481="","",参照!A481)</f>
        <v/>
      </c>
      <c r="AV481" s="52" t="str">
        <f>IF(参照!B481="","",参照!B481)</f>
        <v/>
      </c>
      <c r="AW481" s="52" t="str">
        <f>IF(参照!C481="","",参照!C481)</f>
        <v/>
      </c>
      <c r="AX481" s="52" t="str">
        <f>IF(参照!D481="","",参照!D481)</f>
        <v>メニューB(残差)</v>
      </c>
      <c r="AY481" s="52">
        <f>IF(参照!E481="","",参照!E481)</f>
        <v>4.2999999999999999E-4</v>
      </c>
      <c r="AZ481" s="52" t="str">
        <f>IF(参照!F481="","",参照!F481)</f>
        <v>(株)フォレストパワー</v>
      </c>
      <c r="BA481" s="52" t="str">
        <f>IF(参照!G481="","",参照!G481)</f>
        <v>(株)フォレストパワー_メニューB(残差)</v>
      </c>
      <c r="BB481" s="52">
        <f t="shared" si="38"/>
        <v>0.43</v>
      </c>
      <c r="BD481" s="52" t="str">
        <f>IF(参照!L481="","",参照!L481)</f>
        <v>富士山エナジー(株)</v>
      </c>
    </row>
    <row r="482" spans="47:56">
      <c r="AU482" s="52" t="str">
        <f>IF(参照!A482="","",参照!A482)</f>
        <v/>
      </c>
      <c r="AV482" s="52" t="str">
        <f>IF(参照!B482="","",参照!B482)</f>
        <v/>
      </c>
      <c r="AW482" s="52" t="str">
        <f>IF(参照!C482="","",参照!C482)</f>
        <v/>
      </c>
      <c r="AX482" s="52" t="str">
        <f>IF(参照!D482="","",参照!D482)</f>
        <v>(参考値)事業者全体</v>
      </c>
      <c r="AY482" s="52">
        <f>IF(参照!E482="","",参照!E482)</f>
        <v>5.6899999999999995E-4</v>
      </c>
      <c r="AZ482" s="52" t="str">
        <f>IF(参照!F482="","",参照!F482)</f>
        <v>(株)フォレストパワー</v>
      </c>
      <c r="BA482" s="52" t="str">
        <f>IF(参照!G482="","",参照!G482)</f>
        <v>(株)フォレストパワー_(参考値)事業者全体</v>
      </c>
      <c r="BB482" s="52">
        <f t="shared" si="38"/>
        <v>0.56899999999999995</v>
      </c>
      <c r="BD482" s="52" t="str">
        <f>IF(参照!L482="","",参照!L482)</f>
        <v>(株)富士山電力</v>
      </c>
    </row>
    <row r="483" spans="47:56">
      <c r="AU483" s="52" t="str">
        <f>IF(参照!A483="","",参照!A483)</f>
        <v>A0196</v>
      </c>
      <c r="AV483" s="52" t="str">
        <f>IF(参照!B483="","",参照!B483)</f>
        <v>日高都市ガス(株)</v>
      </c>
      <c r="AW483" s="52">
        <f>IF(参照!C483="","",参照!C483)</f>
        <v>3.6400000000000001E-4</v>
      </c>
      <c r="AX483" s="52" t="str">
        <f>IF(参照!D483="","",参照!D483)</f>
        <v/>
      </c>
      <c r="AY483" s="52">
        <f>IF(参照!E483="","",参照!E483)</f>
        <v>3.0800000000000001E-4</v>
      </c>
      <c r="AZ483" s="52" t="str">
        <f>IF(参照!F483="","",参照!F483)</f>
        <v>日高都市ガス(株)</v>
      </c>
      <c r="BA483" s="52" t="str">
        <f>IF(参照!G483="","",参照!G483)</f>
        <v>日高都市ガス(株)_</v>
      </c>
      <c r="BB483" s="52">
        <f t="shared" si="38"/>
        <v>0.308</v>
      </c>
      <c r="BD483" s="52" t="str">
        <f>IF(参照!L483="","",参照!L483)</f>
        <v>(株)藤田商店</v>
      </c>
    </row>
    <row r="484" spans="47:56">
      <c r="AU484" s="52" t="str">
        <f>IF(参照!A484="","",参照!A484)</f>
        <v>A0197</v>
      </c>
      <c r="AV484" s="52" t="str">
        <f>IF(参照!B484="","",参照!B484)</f>
        <v>(株)アドバンテック</v>
      </c>
      <c r="AW484" s="52">
        <f>IF(参照!C484="","",参照!C484)</f>
        <v>3.8299999999999999E-4</v>
      </c>
      <c r="AX484" s="52" t="str">
        <f>IF(参照!D484="","",参照!D484)</f>
        <v>メニューA</v>
      </c>
      <c r="AY484" s="52">
        <f>IF(参照!E484="","",参照!E484)</f>
        <v>0</v>
      </c>
      <c r="AZ484" s="52" t="str">
        <f>IF(参照!F484="","",参照!F484)</f>
        <v>(株)アドバンテック</v>
      </c>
      <c r="BA484" s="52" t="str">
        <f>IF(参照!G484="","",参照!G484)</f>
        <v>(株)アドバンテック_メニューA</v>
      </c>
      <c r="BB484" s="52">
        <f t="shared" si="38"/>
        <v>0</v>
      </c>
      <c r="BD484" s="52" t="str">
        <f>IF(参照!L484="","",参照!L484)</f>
        <v>武州瓦斯(株)</v>
      </c>
    </row>
    <row r="485" spans="47:56">
      <c r="AU485" s="52" t="str">
        <f>IF(参照!A485="","",参照!A485)</f>
        <v/>
      </c>
      <c r="AV485" s="52" t="str">
        <f>IF(参照!B485="","",参照!B485)</f>
        <v/>
      </c>
      <c r="AW485" s="52" t="str">
        <f>IF(参照!C485="","",参照!C485)</f>
        <v/>
      </c>
      <c r="AX485" s="52" t="str">
        <f>IF(参照!D485="","",参照!D485)</f>
        <v>メニューB</v>
      </c>
      <c r="AY485" s="52">
        <f>IF(参照!E485="","",参照!E485)</f>
        <v>0</v>
      </c>
      <c r="AZ485" s="52" t="str">
        <f>IF(参照!F485="","",参照!F485)</f>
        <v>(株)アドバンテック</v>
      </c>
      <c r="BA485" s="52" t="str">
        <f>IF(参照!G485="","",参照!G485)</f>
        <v>(株)アドバンテック_メニューB</v>
      </c>
      <c r="BB485" s="52">
        <f t="shared" si="38"/>
        <v>0</v>
      </c>
      <c r="BD485" s="52" t="str">
        <f>IF(参照!L485="","",参照!L485)</f>
        <v>(株)フソウ・エナジー</v>
      </c>
    </row>
    <row r="486" spans="47:56">
      <c r="AU486" s="52" t="str">
        <f>IF(参照!A486="","",参照!A486)</f>
        <v/>
      </c>
      <c r="AV486" s="52" t="str">
        <f>IF(参照!B486="","",参照!B486)</f>
        <v/>
      </c>
      <c r="AW486" s="52" t="str">
        <f>IF(参照!C486="","",参照!C486)</f>
        <v/>
      </c>
      <c r="AX486" s="52" t="str">
        <f>IF(参照!D486="","",参照!D486)</f>
        <v>メニューC</v>
      </c>
      <c r="AY486" s="52">
        <f>IF(参照!E486="","",参照!E486)</f>
        <v>0</v>
      </c>
      <c r="AZ486" s="52" t="str">
        <f>IF(参照!F486="","",参照!F486)</f>
        <v>(株)アドバンテック</v>
      </c>
      <c r="BA486" s="52" t="str">
        <f>IF(参照!G486="","",参照!G486)</f>
        <v>(株)アドバンテック_メニューC</v>
      </c>
      <c r="BB486" s="52">
        <f t="shared" si="38"/>
        <v>0</v>
      </c>
      <c r="BD486" s="52" t="str">
        <f>IF(参照!L486="","",参照!L486)</f>
        <v>府中・調布まちなかエナジー(株)</v>
      </c>
    </row>
    <row r="487" spans="47:56">
      <c r="AU487" s="52" t="str">
        <f>IF(参照!A487="","",参照!A487)</f>
        <v/>
      </c>
      <c r="AV487" s="52" t="str">
        <f>IF(参照!B487="","",参照!B487)</f>
        <v/>
      </c>
      <c r="AW487" s="52" t="str">
        <f>IF(参照!C487="","",参照!C487)</f>
        <v/>
      </c>
      <c r="AX487" s="52" t="str">
        <f>IF(参照!D487="","",参照!D487)</f>
        <v>メニューD</v>
      </c>
      <c r="AY487" s="52">
        <f>IF(参照!E487="","",参照!E487)</f>
        <v>8.8400000000000002E-4</v>
      </c>
      <c r="AZ487" s="52" t="str">
        <f>IF(参照!F487="","",参照!F487)</f>
        <v>(株)アドバンテック</v>
      </c>
      <c r="BA487" s="52" t="str">
        <f>IF(参照!G487="","",参照!G487)</f>
        <v>(株)アドバンテック_メニューD</v>
      </c>
      <c r="BB487" s="52">
        <f t="shared" si="38"/>
        <v>0.88400000000000001</v>
      </c>
      <c r="BD487" s="52" t="str">
        <f>IF(参照!L487="","",参照!L487)</f>
        <v>武陽ガス(株)</v>
      </c>
    </row>
    <row r="488" spans="47:56">
      <c r="AU488" s="52" t="str">
        <f>IF(参照!A488="","",参照!A488)</f>
        <v/>
      </c>
      <c r="AV488" s="52" t="str">
        <f>IF(参照!B488="","",参照!B488)</f>
        <v/>
      </c>
      <c r="AW488" s="52" t="str">
        <f>IF(参照!C488="","",参照!C488)</f>
        <v/>
      </c>
      <c r="AX488" s="52" t="str">
        <f>IF(参照!D488="","",参照!D488)</f>
        <v>メニューE(残差)</v>
      </c>
      <c r="AY488" s="52">
        <f>IF(参照!E488="","",参照!E488)</f>
        <v>4.2000000000000004E-5</v>
      </c>
      <c r="AZ488" s="52" t="str">
        <f>IF(参照!F488="","",参照!F488)</f>
        <v>(株)アドバンテック</v>
      </c>
      <c r="BA488" s="52" t="str">
        <f>IF(参照!G488="","",参照!G488)</f>
        <v>(株)アドバンテック_メニューE(残差)</v>
      </c>
      <c r="BB488" s="52">
        <f t="shared" si="38"/>
        <v>4.2000000000000003E-2</v>
      </c>
      <c r="BD488" s="52" t="str">
        <f>IF(参照!L488="","",参照!L488)</f>
        <v>フラットエナジー(株)</v>
      </c>
    </row>
    <row r="489" spans="47:56">
      <c r="AU489" s="52" t="str">
        <f>IF(参照!A489="","",参照!A489)</f>
        <v/>
      </c>
      <c r="AV489" s="52" t="str">
        <f>IF(参照!B489="","",参照!B489)</f>
        <v/>
      </c>
      <c r="AW489" s="52" t="str">
        <f>IF(参照!C489="","",参照!C489)</f>
        <v/>
      </c>
      <c r="AX489" s="52" t="str">
        <f>IF(参照!D489="","",参照!D489)</f>
        <v>(参考値)事業者全体</v>
      </c>
      <c r="AY489" s="52">
        <f>IF(参照!E489="","",参照!E489)</f>
        <v>4.9799999999999996E-4</v>
      </c>
      <c r="AZ489" s="52" t="str">
        <f>IF(参照!F489="","",参照!F489)</f>
        <v>(株)アドバンテック</v>
      </c>
      <c r="BA489" s="52" t="str">
        <f>IF(参照!G489="","",参照!G489)</f>
        <v>(株)アドバンテック_(参考値)事業者全体</v>
      </c>
      <c r="BB489" s="52">
        <f t="shared" si="38"/>
        <v>0.49799999999999994</v>
      </c>
      <c r="BD489" s="52" t="str">
        <f>IF(参照!L489="","",参照!L489)</f>
        <v>フラワーペイメント(株)</v>
      </c>
    </row>
    <row r="490" spans="47:56">
      <c r="AU490" s="52" t="str">
        <f>IF(参照!A490="","",参照!A490)</f>
        <v>A0199</v>
      </c>
      <c r="AV490" s="52" t="str">
        <f>IF(参照!B490="","",参照!B490)</f>
        <v>ローカルエナジー(株)</v>
      </c>
      <c r="AW490" s="52">
        <f>IF(参照!C490="","",参照!C490)</f>
        <v>4.4000000000000002E-4</v>
      </c>
      <c r="AX490" s="52" t="str">
        <f>IF(参照!D490="","",参照!D490)</f>
        <v>メニューA</v>
      </c>
      <c r="AY490" s="52">
        <f>IF(参照!E490="","",参照!E490)</f>
        <v>0</v>
      </c>
      <c r="AZ490" s="52" t="str">
        <f>IF(参照!F490="","",参照!F490)</f>
        <v>ローカルエナジー(株)</v>
      </c>
      <c r="BA490" s="52" t="str">
        <f>IF(参照!G490="","",参照!G490)</f>
        <v>ローカルエナジー(株)_メニューA</v>
      </c>
      <c r="BB490" s="52">
        <f t="shared" si="38"/>
        <v>0</v>
      </c>
      <c r="BD490" s="52" t="str">
        <f>IF(参照!L490="","",参照!L490)</f>
        <v>(株)ぶんごおおのエナジー</v>
      </c>
    </row>
    <row r="491" spans="47:56">
      <c r="AU491" s="52" t="str">
        <f>IF(参照!A491="","",参照!A491)</f>
        <v/>
      </c>
      <c r="AV491" s="52" t="str">
        <f>IF(参照!B491="","",参照!B491)</f>
        <v/>
      </c>
      <c r="AW491" s="52" t="str">
        <f>IF(参照!C491="","",参照!C491)</f>
        <v/>
      </c>
      <c r="AX491" s="52" t="str">
        <f>IF(参照!D491="","",参照!D491)</f>
        <v>メニューB(残差)</v>
      </c>
      <c r="AY491" s="52">
        <f>IF(参照!E491="","",参照!E491)</f>
        <v>4.2099999999999999E-4</v>
      </c>
      <c r="AZ491" s="52" t="str">
        <f>IF(参照!F491="","",参照!F491)</f>
        <v>ローカルエナジー(株)</v>
      </c>
      <c r="BA491" s="52" t="str">
        <f>IF(参照!G491="","",参照!G491)</f>
        <v>ローカルエナジー(株)_メニューB(残差)</v>
      </c>
      <c r="BB491" s="52">
        <f t="shared" si="38"/>
        <v>0.42099999999999999</v>
      </c>
      <c r="BD491" s="52" t="str">
        <f>IF(参照!L491="","",参照!L491)</f>
        <v>(株)ホープエナジー</v>
      </c>
    </row>
    <row r="492" spans="47:56">
      <c r="AU492" s="52" t="str">
        <f>IF(参照!A492="","",参照!A492)</f>
        <v/>
      </c>
      <c r="AV492" s="52" t="str">
        <f>IF(参照!B492="","",参照!B492)</f>
        <v/>
      </c>
      <c r="AW492" s="52" t="str">
        <f>IF(参照!C492="","",参照!C492)</f>
        <v/>
      </c>
      <c r="AX492" s="52" t="str">
        <f>IF(参照!D492="","",参照!D492)</f>
        <v>(参考値)事業者全体</v>
      </c>
      <c r="AY492" s="52">
        <f>IF(参照!E492="","",参照!E492)</f>
        <v>3.19E-4</v>
      </c>
      <c r="AZ492" s="52" t="str">
        <f>IF(参照!F492="","",参照!F492)</f>
        <v>ローカルエナジー(株)</v>
      </c>
      <c r="BA492" s="52" t="str">
        <f>IF(参照!G492="","",参照!G492)</f>
        <v>ローカルエナジー(株)_(参考値)事業者全体</v>
      </c>
      <c r="BB492" s="52">
        <f t="shared" si="38"/>
        <v>0.31900000000000001</v>
      </c>
      <c r="BD492" s="52" t="str">
        <f>IF(参照!L492="","",参照!L492)</f>
        <v>ホームタウンエナジー(株)</v>
      </c>
    </row>
    <row r="493" spans="47:56">
      <c r="AU493" s="52" t="str">
        <f>IF(参照!A493="","",参照!A493)</f>
        <v>A0200</v>
      </c>
      <c r="AV493" s="52" t="str">
        <f>IF(参照!B493="","",参照!B493)</f>
        <v>エネックス(株)</v>
      </c>
      <c r="AW493" s="52">
        <f>IF(参照!C493="","",参照!C493)</f>
        <v>3.01E-4</v>
      </c>
      <c r="AX493" s="52" t="str">
        <f>IF(参照!D493="","",参照!D493)</f>
        <v>メニューA</v>
      </c>
      <c r="AY493" s="52">
        <f>IF(参照!E493="","",参照!E493)</f>
        <v>0</v>
      </c>
      <c r="AZ493" s="52" t="str">
        <f>IF(参照!F493="","",参照!F493)</f>
        <v>エネックス(株)</v>
      </c>
      <c r="BA493" s="52" t="str">
        <f>IF(参照!G493="","",参照!G493)</f>
        <v>エネックス(株)_メニューA</v>
      </c>
      <c r="BB493" s="52">
        <f t="shared" si="38"/>
        <v>0</v>
      </c>
      <c r="BD493" s="52" t="str">
        <f>IF(参照!L493="","",参照!L493)</f>
        <v>(株)ほくだん</v>
      </c>
    </row>
    <row r="494" spans="47:56">
      <c r="AU494" s="52" t="str">
        <f>IF(参照!A494="","",参照!A494)</f>
        <v/>
      </c>
      <c r="AV494" s="52" t="str">
        <f>IF(参照!B494="","",参照!B494)</f>
        <v/>
      </c>
      <c r="AW494" s="52" t="str">
        <f>IF(参照!C494="","",参照!C494)</f>
        <v/>
      </c>
      <c r="AX494" s="52" t="str">
        <f>IF(参照!D494="","",参照!D494)</f>
        <v>メニューB(残差)</v>
      </c>
      <c r="AY494" s="52">
        <f>IF(参照!E494="","",参照!E494)</f>
        <v>2.12E-4</v>
      </c>
      <c r="AZ494" s="52" t="str">
        <f>IF(参照!F494="","",参照!F494)</f>
        <v>エネックス(株)</v>
      </c>
      <c r="BA494" s="52" t="str">
        <f>IF(参照!G494="","",参照!G494)</f>
        <v>エネックス(株)_メニューB(残差)</v>
      </c>
      <c r="BB494" s="52">
        <f t="shared" si="38"/>
        <v>0.21199999999999999</v>
      </c>
      <c r="BD494" s="52" t="str">
        <f>IF(参照!L494="","",参照!L494)</f>
        <v>北陸電力ビズ・エナジーソリューション(株)</v>
      </c>
    </row>
    <row r="495" spans="47:56">
      <c r="AU495" s="52" t="str">
        <f>IF(参照!A495="","",参照!A495)</f>
        <v/>
      </c>
      <c r="AV495" s="52" t="str">
        <f>IF(参照!B495="","",参照!B495)</f>
        <v/>
      </c>
      <c r="AW495" s="52" t="str">
        <f>IF(参照!C495="","",参照!C495)</f>
        <v/>
      </c>
      <c r="AX495" s="52" t="str">
        <f>IF(参照!D495="","",参照!D495)</f>
        <v>(参考値)事業者全体</v>
      </c>
      <c r="AY495" s="52">
        <f>IF(参照!E495="","",参照!E495)</f>
        <v>2.5599999999999999E-4</v>
      </c>
      <c r="AZ495" s="52" t="str">
        <f>IF(参照!F495="","",参照!F495)</f>
        <v>エネックス(株)</v>
      </c>
      <c r="BA495" s="52" t="str">
        <f>IF(参照!G495="","",参照!G495)</f>
        <v>エネックス(株)_(参考値)事業者全体</v>
      </c>
      <c r="BB495" s="52">
        <f t="shared" si="38"/>
        <v>0.25600000000000001</v>
      </c>
      <c r="BD495" s="52" t="str">
        <f>IF(参照!L495="","",参照!L495)</f>
        <v>北海道瓦斯(株)</v>
      </c>
    </row>
    <row r="496" spans="47:56">
      <c r="AU496" s="52" t="str">
        <f>IF(参照!A496="","",参照!A496)</f>
        <v>A0203</v>
      </c>
      <c r="AV496" s="52" t="str">
        <f>IF(参照!B496="","",参照!B496)</f>
        <v>(株)レクスポート</v>
      </c>
      <c r="AW496" s="52">
        <f>IF(参照!C496="","",参照!C496)</f>
        <v>4.0999999999999999E-4</v>
      </c>
      <c r="AX496" s="52" t="str">
        <f>IF(参照!D496="","",参照!D496)</f>
        <v/>
      </c>
      <c r="AY496" s="52">
        <f>IF(参照!E496="","",参照!E496)</f>
        <v>3.5399999999999999E-4</v>
      </c>
      <c r="AZ496" s="52" t="str">
        <f>IF(参照!F496="","",参照!F496)</f>
        <v>(株)レクスポート</v>
      </c>
      <c r="BA496" s="52" t="str">
        <f>IF(参照!G496="","",参照!G496)</f>
        <v>(株)レクスポート_</v>
      </c>
      <c r="BB496" s="52">
        <f t="shared" si="38"/>
        <v>0.35399999999999998</v>
      </c>
      <c r="BD496" s="52" t="str">
        <f>IF(参照!L496="","",参照!L496)</f>
        <v>北海道電力コクリエーション(株)</v>
      </c>
    </row>
    <row r="497" spans="47:56">
      <c r="AU497" s="52" t="str">
        <f>IF(参照!A497="","",参照!A497)</f>
        <v>A0204</v>
      </c>
      <c r="AV497" s="52" t="str">
        <f>IF(参照!B497="","",参照!B497)</f>
        <v>なでしこ電力(株)</v>
      </c>
      <c r="AW497" s="52">
        <f>IF(参照!C497="","",参照!C497)</f>
        <v>3.4E-5</v>
      </c>
      <c r="AX497" s="52" t="str">
        <f>IF(参照!D497="","",参照!D497)</f>
        <v/>
      </c>
      <c r="AY497" s="52">
        <f>IF(参照!E497="","",参照!E497)</f>
        <v>4.1800000000000002E-4</v>
      </c>
      <c r="AZ497" s="52" t="str">
        <f>IF(参照!F497="","",参照!F497)</f>
        <v>なでしこ電力(株)</v>
      </c>
      <c r="BA497" s="52" t="str">
        <f>IF(参照!G497="","",参照!G497)</f>
        <v>なでしこ電力(株)_</v>
      </c>
      <c r="BB497" s="52">
        <f t="shared" si="38"/>
        <v>0.41800000000000004</v>
      </c>
      <c r="BD497" s="52" t="str">
        <f>IF(参照!L497="","",参照!L497)</f>
        <v>(株)坊っちゃん電力</v>
      </c>
    </row>
    <row r="498" spans="47:56">
      <c r="AU498" s="52" t="str">
        <f>IF(参照!A498="","",参照!A498)</f>
        <v>A0206</v>
      </c>
      <c r="AV498" s="52" t="str">
        <f>IF(参照!B498="","",参照!B498)</f>
        <v>日田グリーン電力(株)</v>
      </c>
      <c r="AW498" s="52">
        <f>IF(参照!C498="","",参照!C498)</f>
        <v>3.6999999999999998E-5</v>
      </c>
      <c r="AX498" s="52" t="str">
        <f>IF(参照!D498="","",参照!D498)</f>
        <v>メニューA</v>
      </c>
      <c r="AY498" s="52">
        <f>IF(参照!E498="","",参照!E498)</f>
        <v>0</v>
      </c>
      <c r="AZ498" s="52" t="str">
        <f>IF(参照!F498="","",参照!F498)</f>
        <v>日田グリーン電力(株)</v>
      </c>
      <c r="BA498" s="52" t="str">
        <f>IF(参照!G498="","",参照!G498)</f>
        <v>日田グリーン電力(株)_メニューA</v>
      </c>
      <c r="BB498" s="52">
        <f t="shared" si="38"/>
        <v>0</v>
      </c>
      <c r="BD498" s="52" t="str">
        <f>IF(参照!L498="","",参照!L498)</f>
        <v>穂の国とよはし電力(株)</v>
      </c>
    </row>
    <row r="499" spans="47:56">
      <c r="AU499" s="52" t="str">
        <f>IF(参照!A499="","",参照!A499)</f>
        <v/>
      </c>
      <c r="AV499" s="52" t="str">
        <f>IF(参照!B499="","",参照!B499)</f>
        <v/>
      </c>
      <c r="AW499" s="52" t="str">
        <f>IF(参照!C499="","",参照!C499)</f>
        <v/>
      </c>
      <c r="AX499" s="52" t="str">
        <f>IF(参照!D499="","",参照!D499)</f>
        <v>メニューB(残差)</v>
      </c>
      <c r="AY499" s="52">
        <f>IF(参照!E499="","",参照!E499)</f>
        <v>4.0899999999999997E-4</v>
      </c>
      <c r="AZ499" s="52" t="str">
        <f>IF(参照!F499="","",参照!F499)</f>
        <v>日田グリーン電力(株)</v>
      </c>
      <c r="BA499" s="52" t="str">
        <f>IF(参照!G499="","",参照!G499)</f>
        <v>日田グリーン電力(株)_メニューB(残差)</v>
      </c>
      <c r="BB499" s="52">
        <f t="shared" si="38"/>
        <v>0.40899999999999997</v>
      </c>
      <c r="BD499" s="52" t="str">
        <f>IF(参照!L499="","",参照!L499)</f>
        <v>本庄ガス(株)</v>
      </c>
    </row>
    <row r="500" spans="47:56">
      <c r="AU500" s="52" t="str">
        <f>IF(参照!A500="","",参照!A500)</f>
        <v/>
      </c>
      <c r="AV500" s="52" t="str">
        <f>IF(参照!B500="","",参照!B500)</f>
        <v/>
      </c>
      <c r="AW500" s="52" t="str">
        <f>IF(参照!C500="","",参照!C500)</f>
        <v/>
      </c>
      <c r="AX500" s="52" t="str">
        <f>IF(参照!D500="","",参照!D500)</f>
        <v>(参考値)事業者全体</v>
      </c>
      <c r="AY500" s="52">
        <f>IF(参照!E500="","",参照!E500)</f>
        <v>3.3600000000000004E-4</v>
      </c>
      <c r="AZ500" s="52" t="str">
        <f>IF(参照!F500="","",参照!F500)</f>
        <v>日田グリーン電力(株)</v>
      </c>
      <c r="BA500" s="52" t="str">
        <f>IF(参照!G500="","",参照!G500)</f>
        <v>日田グリーン電力(株)_(参考値)事業者全体</v>
      </c>
      <c r="BB500" s="52">
        <f t="shared" si="38"/>
        <v>0.33600000000000002</v>
      </c>
      <c r="BD500" s="52" t="str">
        <f>IF(参照!L500="","",参照!L500)</f>
        <v>(株)まち未来製作所</v>
      </c>
    </row>
    <row r="501" spans="47:56">
      <c r="AU501" s="52" t="str">
        <f>IF(参照!A501="","",参照!A501)</f>
        <v>A0207</v>
      </c>
      <c r="AV501" s="52" t="str">
        <f>IF(参照!B501="","",参照!B501)</f>
        <v>(株)津軽あっぷるパワー</v>
      </c>
      <c r="AW501" s="52">
        <f>IF(参照!C501="","",参照!C501)</f>
        <v>1.5E-5</v>
      </c>
      <c r="AX501" s="52" t="str">
        <f>IF(参照!D501="","",参照!D501)</f>
        <v/>
      </c>
      <c r="AY501" s="52">
        <f>IF(参照!E501="","",参照!E501)</f>
        <v>4.3600000000000008E-4</v>
      </c>
      <c r="AZ501" s="52" t="str">
        <f>IF(参照!F501="","",参照!F501)</f>
        <v>(株)津軽あっぷるパワー</v>
      </c>
      <c r="BA501" s="52" t="str">
        <f>IF(参照!G501="","",参照!G501)</f>
        <v>(株)津軽あっぷるパワー_</v>
      </c>
      <c r="BB501" s="52">
        <f t="shared" si="38"/>
        <v>0.43600000000000005</v>
      </c>
      <c r="BD501" s="52" t="str">
        <f>IF(参照!L501="","",参照!L501)</f>
        <v>松阪新電力(株)</v>
      </c>
    </row>
    <row r="502" spans="47:56">
      <c r="AU502" s="52" t="str">
        <f>IF(参照!A502="","",参照!A502)</f>
        <v>A0208</v>
      </c>
      <c r="AV502" s="52" t="str">
        <f>IF(参照!B502="","",参照!B502)</f>
        <v>(株)花巻銀河パワー</v>
      </c>
      <c r="AW502" s="52">
        <f>IF(参照!C502="","",参照!C502)</f>
        <v>1.2999999999999999E-5</v>
      </c>
      <c r="AX502" s="52" t="str">
        <f>IF(参照!D502="","",参照!D502)</f>
        <v/>
      </c>
      <c r="AY502" s="52">
        <f>IF(参照!E502="","",参照!E502)</f>
        <v>4.35E-4</v>
      </c>
      <c r="AZ502" s="52" t="str">
        <f>IF(参照!F502="","",参照!F502)</f>
        <v>(株)花巻銀河パワー</v>
      </c>
      <c r="BA502" s="52" t="str">
        <f>IF(参照!G502="","",参照!G502)</f>
        <v>(株)花巻銀河パワー_</v>
      </c>
      <c r="BB502" s="52">
        <f t="shared" si="38"/>
        <v>0.435</v>
      </c>
      <c r="BD502" s="52" t="str">
        <f>IF(参照!L502="","",参照!L502)</f>
        <v>松本ガス(株)</v>
      </c>
    </row>
    <row r="503" spans="47:56">
      <c r="AU503" s="52" t="str">
        <f>IF(参照!A503="","",参照!A503)</f>
        <v>A0209</v>
      </c>
      <c r="AV503" s="52" t="str">
        <f>IF(参照!B503="","",参照!B503)</f>
        <v>埼玉ガス(株)</v>
      </c>
      <c r="AW503" s="52">
        <f>IF(参照!C503="","",参照!C503)</f>
        <v>3.6400000000000001E-4</v>
      </c>
      <c r="AX503" s="52" t="str">
        <f>IF(参照!D503="","",参照!D503)</f>
        <v/>
      </c>
      <c r="AY503" s="52">
        <f>IF(参照!E503="","",参照!E503)</f>
        <v>3.0800000000000001E-4</v>
      </c>
      <c r="AZ503" s="52" t="str">
        <f>IF(参照!F503="","",参照!F503)</f>
        <v>埼玉ガス(株)</v>
      </c>
      <c r="BA503" s="52" t="str">
        <f>IF(参照!G503="","",参照!G503)</f>
        <v>埼玉ガス(株)_</v>
      </c>
      <c r="BB503" s="52">
        <f t="shared" si="38"/>
        <v>0.308</v>
      </c>
      <c r="BD503" s="52" t="str">
        <f>IF(参照!L503="","",参照!L503)</f>
        <v>真庭バイオエネルギー(株)</v>
      </c>
    </row>
    <row r="504" spans="47:56">
      <c r="AU504" s="52" t="str">
        <f>IF(参照!A504="","",参照!A504)</f>
        <v>A0210</v>
      </c>
      <c r="AV504" s="52" t="str">
        <f>IF(参照!B504="","",参照!B504)</f>
        <v>宮崎パワーライン(株)</v>
      </c>
      <c r="AW504" s="52">
        <f>IF(参照!C504="","",参照!C504)</f>
        <v>4.3000000000000002E-5</v>
      </c>
      <c r="AX504" s="52" t="str">
        <f>IF(参照!D504="","",参照!D504)</f>
        <v/>
      </c>
      <c r="AY504" s="52">
        <f>IF(参照!E504="","",参照!E504)</f>
        <v>4.15E-4</v>
      </c>
      <c r="AZ504" s="52" t="str">
        <f>IF(参照!F504="","",参照!F504)</f>
        <v>宮崎パワーライン(株)</v>
      </c>
      <c r="BA504" s="52" t="str">
        <f>IF(参照!G504="","",参照!G504)</f>
        <v>宮崎パワーライン(株)_</v>
      </c>
      <c r="BB504" s="52">
        <f t="shared" si="38"/>
        <v>0.41499999999999998</v>
      </c>
      <c r="BD504" s="52" t="str">
        <f>IF(参照!L504="","",参照!L504)</f>
        <v>(株)マルイファシリティーズ</v>
      </c>
    </row>
    <row r="505" spans="47:56">
      <c r="AU505" s="52" t="str">
        <f>IF(参照!A505="","",参照!A505)</f>
        <v>A0211</v>
      </c>
      <c r="AV505" s="52" t="str">
        <f>IF(参照!B505="","",参照!B505)</f>
        <v>(株)パワー・オプティマイザー</v>
      </c>
      <c r="AW505" s="52">
        <f>IF(参照!C505="","",参照!C505)</f>
        <v>4.7800000000000002E-4</v>
      </c>
      <c r="AX505" s="52" t="str">
        <f>IF(参照!D505="","",参照!D505)</f>
        <v/>
      </c>
      <c r="AY505" s="52">
        <f>IF(参照!E505="","",参照!E505)</f>
        <v>5.22E-4</v>
      </c>
      <c r="AZ505" s="52" t="str">
        <f>IF(参照!F505="","",参照!F505)</f>
        <v>(株)パワー・オプティマイザー</v>
      </c>
      <c r="BA505" s="52" t="str">
        <f>IF(参照!G505="","",参照!G505)</f>
        <v>(株)パワー・オプティマイザー_</v>
      </c>
      <c r="BB505" s="52">
        <f t="shared" si="38"/>
        <v>0.52200000000000002</v>
      </c>
      <c r="BD505" s="52" t="str">
        <f>IF(参照!L505="","",参照!L505)</f>
        <v>(株)丸の内電力</v>
      </c>
    </row>
    <row r="506" spans="47:56">
      <c r="AU506" s="52" t="str">
        <f>IF(参照!A506="","",参照!A506)</f>
        <v>A0213</v>
      </c>
      <c r="AV506" s="52" t="str">
        <f>IF(参照!B506="","",参照!B506)</f>
        <v>(株)Ｕ－ＰＯＷＥＲ</v>
      </c>
      <c r="AW506" s="52">
        <f>IF(参照!C506="","",参照!C506)</f>
        <v>4.6799999999999999E-4</v>
      </c>
      <c r="AX506" s="52" t="str">
        <f>IF(参照!D506="","",参照!D506)</f>
        <v/>
      </c>
      <c r="AY506" s="52">
        <f>IF(参照!E506="","",参照!E506)</f>
        <v>4.9100000000000001E-4</v>
      </c>
      <c r="AZ506" s="52" t="str">
        <f>IF(参照!F506="","",参照!F506)</f>
        <v>(株)Ｕ－ＰＯＷＥＲ</v>
      </c>
      <c r="BA506" s="52" t="str">
        <f>IF(参照!G506="","",参照!G506)</f>
        <v>(株)Ｕ－ＰＯＷＥＲ_</v>
      </c>
      <c r="BB506" s="52">
        <f t="shared" si="38"/>
        <v>0.49099999999999999</v>
      </c>
      <c r="BD506" s="52" t="str">
        <f>IF(参照!L506="","",参照!L506)</f>
        <v>丸紅伊那みらいでんき(株)</v>
      </c>
    </row>
    <row r="507" spans="47:56">
      <c r="AU507" s="52" t="str">
        <f>IF(参照!A507="","",参照!A507)</f>
        <v>A0214</v>
      </c>
      <c r="AV507" s="52" t="str">
        <f>IF(参照!B507="","",参照!B507)</f>
        <v>(株)ＴＴＳパワー</v>
      </c>
      <c r="AW507" s="52">
        <f>IF(参照!C507="","",参照!C507)</f>
        <v>4.75E-4</v>
      </c>
      <c r="AX507" s="52" t="str">
        <f>IF(参照!D507="","",参照!D507)</f>
        <v/>
      </c>
      <c r="AY507" s="52">
        <f>IF(参照!E507="","",参照!E507)</f>
        <v>4.2200000000000001E-4</v>
      </c>
      <c r="AZ507" s="52" t="str">
        <f>IF(参照!F507="","",参照!F507)</f>
        <v>(株)ＴＴＳパワー</v>
      </c>
      <c r="BA507" s="52" t="str">
        <f>IF(参照!G507="","",参照!G507)</f>
        <v>(株)ＴＴＳパワー_</v>
      </c>
      <c r="BB507" s="52">
        <f t="shared" si="38"/>
        <v>0.42199999999999999</v>
      </c>
      <c r="BD507" s="52" t="str">
        <f>IF(参照!L507="","",参照!L507)</f>
        <v>丸紅新電力(株)</v>
      </c>
    </row>
    <row r="508" spans="47:56">
      <c r="AU508" s="52" t="str">
        <f>IF(参照!A508="","",参照!A508)</f>
        <v>A0216</v>
      </c>
      <c r="AV508" s="52" t="str">
        <f>IF(参照!B508="","",参照!B508)</f>
        <v>(株)岩手ウッドパワー</v>
      </c>
      <c r="AW508" s="52" t="str">
        <f>IF(参照!C508="","",参照!C508)</f>
        <v>0.000453※</v>
      </c>
      <c r="AX508" s="52" t="str">
        <f>IF(参照!D508="","",参照!D508)</f>
        <v/>
      </c>
      <c r="AY508" s="52">
        <f>IF(参照!E508="","",参照!E508)</f>
        <v>4.5100000000000001E-4</v>
      </c>
      <c r="AZ508" s="52" t="str">
        <f>IF(参照!F508="","",参照!F508)</f>
        <v>(株)岩手ウッドパワー</v>
      </c>
      <c r="BA508" s="52" t="str">
        <f>IF(参照!G508="","",参照!G508)</f>
        <v>(株)岩手ウッドパワー_</v>
      </c>
      <c r="BB508" s="52">
        <f t="shared" si="38"/>
        <v>0.45100000000000001</v>
      </c>
      <c r="BD508" s="52" t="str">
        <f>IF(参照!L508="","",参照!L508)</f>
        <v>(株)マルヰ</v>
      </c>
    </row>
    <row r="509" spans="47:56">
      <c r="AU509" s="52" t="str">
        <f>IF(参照!A509="","",参照!A509)</f>
        <v>A0217</v>
      </c>
      <c r="AV509" s="52" t="str">
        <f>IF(参照!B509="","",参照!B509)</f>
        <v>里山パワーワークス(株)</v>
      </c>
      <c r="AW509" s="52" t="str">
        <f>IF(参照!C509="","",参照!C509)</f>
        <v>0.000453※</v>
      </c>
      <c r="AX509" s="52" t="str">
        <f>IF(参照!D509="","",参照!D509)</f>
        <v/>
      </c>
      <c r="AY509" s="52">
        <f>IF(参照!E509="","",参照!E509)</f>
        <v>4.9399999999999997E-4</v>
      </c>
      <c r="AZ509" s="52" t="str">
        <f>IF(参照!F509="","",参照!F509)</f>
        <v>里山パワーワークス(株)</v>
      </c>
      <c r="BA509" s="52" t="str">
        <f>IF(参照!G509="","",参照!G509)</f>
        <v>里山パワーワークス(株)_</v>
      </c>
      <c r="BB509" s="52">
        <f t="shared" si="38"/>
        <v>0.49399999999999999</v>
      </c>
      <c r="BD509" s="52" t="str">
        <f>IF(参照!L509="","",参照!L509)</f>
        <v>三河商事(株)</v>
      </c>
    </row>
    <row r="510" spans="47:56">
      <c r="AU510" s="52" t="str">
        <f>IF(参照!A510="","",参照!A510)</f>
        <v>A0218</v>
      </c>
      <c r="AV510" s="52" t="str">
        <f>IF(参照!B510="","",参照!B510)</f>
        <v>(株)中之条パワー</v>
      </c>
      <c r="AW510" s="52">
        <f>IF(参照!C510="","",参照!C510)</f>
        <v>3.2699999999999998E-4</v>
      </c>
      <c r="AX510" s="52" t="str">
        <f>IF(参照!D510="","",参照!D510)</f>
        <v>メニューA</v>
      </c>
      <c r="AY510" s="52">
        <f>IF(参照!E510="","",参照!E510)</f>
        <v>0</v>
      </c>
      <c r="AZ510" s="52" t="str">
        <f>IF(参照!F510="","",参照!F510)</f>
        <v>(株)中之条パワー</v>
      </c>
      <c r="BA510" s="52" t="str">
        <f>IF(参照!G510="","",参照!G510)</f>
        <v>(株)中之条パワー_メニューA</v>
      </c>
      <c r="BB510" s="52">
        <f t="shared" si="38"/>
        <v>0</v>
      </c>
      <c r="BD510" s="52" t="str">
        <f>IF(参照!L510="","",参照!L510)</f>
        <v>(株)三河の山里コミュニティパワー</v>
      </c>
    </row>
    <row r="511" spans="47:56">
      <c r="AU511" s="52" t="str">
        <f>IF(参照!A511="","",参照!A511)</f>
        <v/>
      </c>
      <c r="AV511" s="52" t="str">
        <f>IF(参照!B511="","",参照!B511)</f>
        <v/>
      </c>
      <c r="AW511" s="52" t="str">
        <f>IF(参照!C511="","",参照!C511)</f>
        <v/>
      </c>
      <c r="AX511" s="52" t="str">
        <f>IF(参照!D511="","",参照!D511)</f>
        <v>メニューB(残差)</v>
      </c>
      <c r="AY511" s="52">
        <f>IF(参照!E511="","",参照!E511)</f>
        <v>4.84E-4</v>
      </c>
      <c r="AZ511" s="52" t="str">
        <f>IF(参照!F511="","",参照!F511)</f>
        <v>(株)中之条パワー</v>
      </c>
      <c r="BA511" s="52" t="str">
        <f>IF(参照!G511="","",参照!G511)</f>
        <v>(株)中之条パワー_メニューB(残差)</v>
      </c>
      <c r="BB511" s="52">
        <f t="shared" si="38"/>
        <v>0.48399999999999999</v>
      </c>
      <c r="BD511" s="52" t="str">
        <f>IF(参照!L511="","",参照!L511)</f>
        <v>三井物産(株)</v>
      </c>
    </row>
    <row r="512" spans="47:56">
      <c r="AU512" s="52" t="str">
        <f>IF(参照!A512="","",参照!A512)</f>
        <v/>
      </c>
      <c r="AV512" s="52" t="str">
        <f>IF(参照!B512="","",参照!B512)</f>
        <v/>
      </c>
      <c r="AW512" s="52" t="str">
        <f>IF(参照!C512="","",参照!C512)</f>
        <v/>
      </c>
      <c r="AX512" s="52" t="str">
        <f>IF(参照!D512="","",参照!D512)</f>
        <v>(参考値)事業者全体</v>
      </c>
      <c r="AY512" s="52">
        <f>IF(参照!E512="","",参照!E512)</f>
        <v>4.6800000000000005E-4</v>
      </c>
      <c r="AZ512" s="52" t="str">
        <f>IF(参照!F512="","",参照!F512)</f>
        <v>(株)中之条パワー</v>
      </c>
      <c r="BA512" s="52" t="str">
        <f>IF(参照!G512="","",参照!G512)</f>
        <v>(株)中之条パワー_(参考値)事業者全体</v>
      </c>
      <c r="BB512" s="52">
        <f t="shared" si="38"/>
        <v>0.46800000000000003</v>
      </c>
      <c r="BD512" s="52" t="str">
        <f>IF(参照!L512="","",参照!L512)</f>
        <v>(株)ミツウロコヴェッセル</v>
      </c>
    </row>
    <row r="513" spans="47:56">
      <c r="AU513" s="52" t="str">
        <f>IF(参照!A513="","",参照!A513)</f>
        <v>A0220</v>
      </c>
      <c r="AV513" s="52" t="str">
        <f>IF(参照!B513="","",参照!B513)</f>
        <v>日産トレーデイング(株)</v>
      </c>
      <c r="AW513" s="52">
        <f>IF(参照!C513="","",参照!C513)</f>
        <v>5.1800000000000001E-4</v>
      </c>
      <c r="AX513" s="52" t="str">
        <f>IF(参照!D513="","",参照!D513)</f>
        <v/>
      </c>
      <c r="AY513" s="52">
        <f>IF(参照!E513="","",参照!E513)</f>
        <v>5.4699999999999996E-4</v>
      </c>
      <c r="AZ513" s="52" t="str">
        <f>IF(参照!F513="","",参照!F513)</f>
        <v>日産トレーデイング(株)</v>
      </c>
      <c r="BA513" s="52" t="str">
        <f>IF(参照!G513="","",参照!G513)</f>
        <v>日産トレーデイング(株)_</v>
      </c>
      <c r="BB513" s="52">
        <f t="shared" si="38"/>
        <v>0.54699999999999993</v>
      </c>
      <c r="BD513" s="52" t="str">
        <f>IF(参照!L513="","",参照!L513)</f>
        <v>ミツウロコグリーンエネルギー(株)</v>
      </c>
    </row>
    <row r="514" spans="47:56">
      <c r="AU514" s="52" t="str">
        <f>IF(参照!A514="","",参照!A514)</f>
        <v>A0221</v>
      </c>
      <c r="AV514" s="52" t="str">
        <f>IF(参照!B514="","",参照!B514)</f>
        <v>(株)エネウィル(旧：ＪＡＧ国際エナジー(株))</v>
      </c>
      <c r="AW514" s="52">
        <f>IF(参照!C514="","",参照!C514)</f>
        <v>4.08E-4</v>
      </c>
      <c r="AX514" s="52" t="str">
        <f>IF(参照!D514="","",参照!D514)</f>
        <v>メニューA</v>
      </c>
      <c r="AY514" s="52">
        <f>IF(参照!E514="","",参照!E514)</f>
        <v>0</v>
      </c>
      <c r="AZ514" s="52" t="str">
        <f>IF(参照!F514="","",参照!F514)</f>
        <v>(株)エネウィル(旧：ＪＡＧ国際エナジー(株))</v>
      </c>
      <c r="BA514" s="52" t="str">
        <f>IF(参照!G514="","",参照!G514)</f>
        <v>(株)エネウィル(旧：ＪＡＧ国際エナジー(株))_メニューA</v>
      </c>
      <c r="BB514" s="52">
        <f t="shared" si="38"/>
        <v>0</v>
      </c>
      <c r="BD514" s="52" t="str">
        <f>IF(参照!L514="","",参照!L514)</f>
        <v>水戸電力(株)</v>
      </c>
    </row>
    <row r="515" spans="47:56">
      <c r="AU515" s="52" t="str">
        <f>IF(参照!A515="","",参照!A515)</f>
        <v/>
      </c>
      <c r="AV515" s="52" t="str">
        <f>IF(参照!B515="","",参照!B515)</f>
        <v/>
      </c>
      <c r="AW515" s="52" t="str">
        <f>IF(参照!C515="","",参照!C515)</f>
        <v/>
      </c>
      <c r="AX515" s="52" t="str">
        <f>IF(参照!D515="","",参照!D515)</f>
        <v>メニューB(残差)</v>
      </c>
      <c r="AY515" s="52">
        <f>IF(参照!E515="","",参照!E515)</f>
        <v>5.0600000000000005E-4</v>
      </c>
      <c r="AZ515" s="52" t="str">
        <f>IF(参照!F515="","",参照!F515)</f>
        <v>(株)エネウィル(旧：ＪＡＧ国際エナジー(株))</v>
      </c>
      <c r="BA515" s="52" t="str">
        <f>IF(参照!G515="","",参照!G515)</f>
        <v>(株)エネウィル(旧：ＪＡＧ国際エナジー(株))_メニューB(残差)</v>
      </c>
      <c r="BB515" s="52">
        <f t="shared" si="38"/>
        <v>0.50600000000000001</v>
      </c>
      <c r="BD515" s="52" t="str">
        <f>IF(参照!L515="","",参照!L515)</f>
        <v>(株)みとや</v>
      </c>
    </row>
    <row r="516" spans="47:56">
      <c r="AU516" s="52" t="str">
        <f>IF(参照!A516="","",参照!A516)</f>
        <v/>
      </c>
      <c r="AV516" s="52" t="str">
        <f>IF(参照!B516="","",参照!B516)</f>
        <v/>
      </c>
      <c r="AW516" s="52" t="str">
        <f>IF(参照!C516="","",参照!C516)</f>
        <v/>
      </c>
      <c r="AX516" s="52" t="str">
        <f>IF(参照!D516="","",参照!D516)</f>
        <v>(参考値)事業者全体</v>
      </c>
      <c r="AY516" s="52">
        <f>IF(参照!E516="","",参照!E516)</f>
        <v>5.2599999999999999E-4</v>
      </c>
      <c r="AZ516" s="52" t="str">
        <f>IF(参照!F516="","",参照!F516)</f>
        <v>(株)エネウィル(旧：ＪＡＧ国際エナジー(株))</v>
      </c>
      <c r="BA516" s="52" t="str">
        <f>IF(参照!G516="","",参照!G516)</f>
        <v>(株)エネウィル(旧：ＪＡＧ国際エナジー(株))_(参考値)事業者全体</v>
      </c>
      <c r="BB516" s="52">
        <f t="shared" si="38"/>
        <v>0.52600000000000002</v>
      </c>
      <c r="BD516" s="52" t="str">
        <f>IF(参照!L516="","",参照!L516)</f>
        <v>緑屋電気(株)</v>
      </c>
    </row>
    <row r="517" spans="47:56">
      <c r="AU517" s="52" t="str">
        <f>IF(参照!A517="","",参照!A517)</f>
        <v>A0222</v>
      </c>
      <c r="AV517" s="52" t="str">
        <f>IF(参照!B517="","",参照!B517)</f>
        <v>Ｎｅｘｔ　Ｐｏｗｅｒ(株)</v>
      </c>
      <c r="AW517" s="52">
        <f>IF(参照!C517="","",参照!C517)</f>
        <v>7.2099999999999996E-4</v>
      </c>
      <c r="AX517" s="52" t="str">
        <f>IF(参照!D517="","",参照!D517)</f>
        <v/>
      </c>
      <c r="AY517" s="52">
        <f>IF(参照!E517="","",参照!E517)</f>
        <v>7.0899999999999999E-4</v>
      </c>
      <c r="AZ517" s="52" t="str">
        <f>IF(参照!F517="","",参照!F517)</f>
        <v>Ｎｅｘｔ　Ｐｏｗｅｒ(株)</v>
      </c>
      <c r="BA517" s="52" t="str">
        <f>IF(参照!G517="","",参照!G517)</f>
        <v>Ｎｅｘｔ　Ｐｏｗｅｒ(株)_</v>
      </c>
      <c r="BB517" s="52">
        <f t="shared" ref="BB517:BB580" si="39">AY517*1000</f>
        <v>0.70899999999999996</v>
      </c>
      <c r="BD517" s="52" t="str">
        <f>IF(参照!L517="","",参照!L517)</f>
        <v>(株)ミナサポ</v>
      </c>
    </row>
    <row r="518" spans="47:56">
      <c r="AU518" s="52" t="str">
        <f>IF(参照!A518="","",参照!A518)</f>
        <v>A0223</v>
      </c>
      <c r="AV518" s="52" t="str">
        <f>IF(参照!B518="","",参照!B518)</f>
        <v>伊藤忠エネクスホームライフ西日本(株)</v>
      </c>
      <c r="AW518" s="52">
        <f>IF(参照!C518="","",参照!C518)</f>
        <v>4.6900000000000002E-4</v>
      </c>
      <c r="AX518" s="52" t="str">
        <f>IF(参照!D518="","",参照!D518)</f>
        <v/>
      </c>
      <c r="AY518" s="52">
        <f>IF(参照!E518="","",参照!E518)</f>
        <v>4.1300000000000001E-4</v>
      </c>
      <c r="AZ518" s="52" t="str">
        <f>IF(参照!F518="","",参照!F518)</f>
        <v>伊藤忠エネクスホームライフ西日本(株)</v>
      </c>
      <c r="BA518" s="52" t="str">
        <f>IF(参照!G518="","",参照!G518)</f>
        <v>伊藤忠エネクスホームライフ西日本(株)_</v>
      </c>
      <c r="BB518" s="52">
        <f t="shared" si="39"/>
        <v>0.41300000000000003</v>
      </c>
      <c r="BD518" s="52" t="str">
        <f>IF(参照!L518="","",参照!L518)</f>
        <v>みなとみらい電力(株)</v>
      </c>
    </row>
    <row r="519" spans="47:56">
      <c r="AU519" s="52" t="str">
        <f>IF(参照!A519="","",参照!A519)</f>
        <v>A0226</v>
      </c>
      <c r="AV519" s="52" t="str">
        <f>IF(参照!B519="","",参照!B519)</f>
        <v>グリーナ(株)</v>
      </c>
      <c r="AW519" s="52">
        <f>IF(参照!C519="","",参照!C519)</f>
        <v>4.44E-4</v>
      </c>
      <c r="AX519" s="52" t="str">
        <f>IF(参照!D519="","",参照!D519)</f>
        <v>メニューA</v>
      </c>
      <c r="AY519" s="52">
        <f>IF(参照!E519="","",参照!E519)</f>
        <v>0</v>
      </c>
      <c r="AZ519" s="52" t="str">
        <f>IF(参照!F519="","",参照!F519)</f>
        <v>グリーナ(株)</v>
      </c>
      <c r="BA519" s="52" t="str">
        <f>IF(参照!G519="","",参照!G519)</f>
        <v>グリーナ(株)_メニューA</v>
      </c>
      <c r="BB519" s="52">
        <f t="shared" si="39"/>
        <v>0</v>
      </c>
      <c r="BD519" s="52" t="str">
        <f>IF(参照!L519="","",参照!L519)</f>
        <v>みの市民エネルギー(株)</v>
      </c>
    </row>
    <row r="520" spans="47:56">
      <c r="AU520" s="52" t="str">
        <f>IF(参照!A520="","",参照!A520)</f>
        <v/>
      </c>
      <c r="AV520" s="52" t="str">
        <f>IF(参照!B520="","",参照!B520)</f>
        <v/>
      </c>
      <c r="AW520" s="52" t="str">
        <f>IF(参照!C520="","",参照!C520)</f>
        <v/>
      </c>
      <c r="AX520" s="52" t="str">
        <f>IF(参照!D520="","",参照!D520)</f>
        <v>メニューB</v>
      </c>
      <c r="AY520" s="52">
        <f>IF(参照!E520="","",参照!E520)</f>
        <v>0</v>
      </c>
      <c r="AZ520" s="52" t="str">
        <f>IF(参照!F520="","",参照!F520)</f>
        <v>グリーナ(株)</v>
      </c>
      <c r="BA520" s="52" t="str">
        <f>IF(参照!G520="","",参照!G520)</f>
        <v>グリーナ(株)_メニューB</v>
      </c>
      <c r="BB520" s="52">
        <f t="shared" si="39"/>
        <v>0</v>
      </c>
      <c r="BD520" s="52" t="str">
        <f>IF(参照!L520="","",参照!L520)</f>
        <v>(株)美作国電力</v>
      </c>
    </row>
    <row r="521" spans="47:56">
      <c r="AU521" s="52" t="str">
        <f>IF(参照!A521="","",参照!A521)</f>
        <v/>
      </c>
      <c r="AV521" s="52" t="str">
        <f>IF(参照!B521="","",参照!B521)</f>
        <v/>
      </c>
      <c r="AW521" s="52" t="str">
        <f>IF(参照!C521="","",参照!C521)</f>
        <v/>
      </c>
      <c r="AX521" s="52" t="str">
        <f>IF(参照!D521="","",参照!D521)</f>
        <v>メニューC(残差)</v>
      </c>
      <c r="AY521" s="52">
        <f>IF(参照!E521="","",参照!E521)</f>
        <v>0</v>
      </c>
      <c r="AZ521" s="52" t="str">
        <f>IF(参照!F521="","",参照!F521)</f>
        <v>グリーナ(株)</v>
      </c>
      <c r="BA521" s="52" t="str">
        <f>IF(参照!G521="","",参照!G521)</f>
        <v>グリーナ(株)_メニューC(残差)</v>
      </c>
      <c r="BB521" s="52">
        <f t="shared" si="39"/>
        <v>0</v>
      </c>
      <c r="BD521" s="52" t="str">
        <f>IF(参照!L521="","",参照!L521)</f>
        <v>(株)宮交シティ</v>
      </c>
    </row>
    <row r="522" spans="47:56">
      <c r="AU522" s="52" t="str">
        <f>IF(参照!A522="","",参照!A522)</f>
        <v/>
      </c>
      <c r="AV522" s="52" t="str">
        <f>IF(参照!B522="","",参照!B522)</f>
        <v/>
      </c>
      <c r="AW522" s="52" t="str">
        <f>IF(参照!C522="","",参照!C522)</f>
        <v/>
      </c>
      <c r="AX522" s="52" t="str">
        <f>IF(参照!D522="","",参照!D522)</f>
        <v>(参考値)事業者全体</v>
      </c>
      <c r="AY522" s="52">
        <f>IF(参照!E522="","",参照!E522)</f>
        <v>0</v>
      </c>
      <c r="AZ522" s="52" t="str">
        <f>IF(参照!F522="","",参照!F522)</f>
        <v>グリーナ(株)</v>
      </c>
      <c r="BA522" s="52" t="str">
        <f>IF(参照!G522="","",参照!G522)</f>
        <v>グリーナ(株)_(参考値)事業者全体</v>
      </c>
      <c r="BB522" s="52">
        <f t="shared" si="39"/>
        <v>0</v>
      </c>
      <c r="BD522" s="52" t="str">
        <f>IF(参照!L522="","",参照!L522)</f>
        <v>宮古新電力(株)</v>
      </c>
    </row>
    <row r="523" spans="47:56">
      <c r="AU523" s="52" t="str">
        <f>IF(参照!A523="","",参照!A523)</f>
        <v>A0227</v>
      </c>
      <c r="AV523" s="52" t="str">
        <f>IF(参照!B523="","",参照!B523)</f>
        <v>はりま電力(株)</v>
      </c>
      <c r="AW523" s="52">
        <f>IF(参照!C523="","",参照!C523)</f>
        <v>4.95E-4</v>
      </c>
      <c r="AX523" s="52" t="str">
        <f>IF(参照!D523="","",参照!D523)</f>
        <v/>
      </c>
      <c r="AY523" s="52">
        <f>IF(参照!E523="","",参照!E523)</f>
        <v>5.2599999999999999E-4</v>
      </c>
      <c r="AZ523" s="52" t="str">
        <f>IF(参照!F523="","",参照!F523)</f>
        <v>はりま電力(株)</v>
      </c>
      <c r="BA523" s="52" t="str">
        <f>IF(参照!G523="","",参照!G523)</f>
        <v>はりま電力(株)_</v>
      </c>
      <c r="BB523" s="52">
        <f t="shared" si="39"/>
        <v>0.52600000000000002</v>
      </c>
      <c r="BD523" s="52" t="str">
        <f>IF(参照!L523="","",参照!L523)</f>
        <v>(株)宮崎ガスリビング</v>
      </c>
    </row>
    <row r="524" spans="47:56">
      <c r="AU524" s="52" t="str">
        <f>IF(参照!A524="","",参照!A524)</f>
        <v>A0228</v>
      </c>
      <c r="AV524" s="52" t="str">
        <f>IF(参照!B524="","",参照!B524)</f>
        <v>(株)浜松新電力</v>
      </c>
      <c r="AW524" s="52">
        <f>IF(参照!C524="","",参照!C524)</f>
        <v>4.5000000000000003E-5</v>
      </c>
      <c r="AX524" s="52" t="str">
        <f>IF(参照!D524="","",参照!D524)</f>
        <v/>
      </c>
      <c r="AY524" s="52">
        <f>IF(参照!E524="","",参照!E524)</f>
        <v>5.0100000000000003E-4</v>
      </c>
      <c r="AZ524" s="52" t="str">
        <f>IF(参照!F524="","",参照!F524)</f>
        <v>(株)浜松新電力</v>
      </c>
      <c r="BA524" s="52" t="str">
        <f>IF(参照!G524="","",参照!G524)</f>
        <v>(株)浜松新電力_</v>
      </c>
      <c r="BB524" s="52">
        <f t="shared" si="39"/>
        <v>0.501</v>
      </c>
      <c r="BD524" s="52" t="str">
        <f>IF(参照!L524="","",参照!L524)</f>
        <v>宮崎電力(株)</v>
      </c>
    </row>
    <row r="525" spans="47:56">
      <c r="AU525" s="52" t="str">
        <f>IF(参照!A525="","",参照!A525)</f>
        <v>A0229</v>
      </c>
      <c r="AV525" s="52" t="str">
        <f>IF(参照!B525="","",参照!B525)</f>
        <v>ゼロワットパワー(株)</v>
      </c>
      <c r="AW525" s="52">
        <f>IF(参照!C525="","",参照!C525)</f>
        <v>2.5000000000000001E-5</v>
      </c>
      <c r="AX525" s="52" t="str">
        <f>IF(参照!D525="","",参照!D525)</f>
        <v>メニューA</v>
      </c>
      <c r="AY525" s="52">
        <f>IF(参照!E525="","",参照!E525)</f>
        <v>0</v>
      </c>
      <c r="AZ525" s="52" t="str">
        <f>IF(参照!F525="","",参照!F525)</f>
        <v>ゼロワットパワー(株)</v>
      </c>
      <c r="BA525" s="52" t="str">
        <f>IF(参照!G525="","",参照!G525)</f>
        <v>ゼロワットパワー(株)_メニューA</v>
      </c>
      <c r="BB525" s="52">
        <f t="shared" si="39"/>
        <v>0</v>
      </c>
      <c r="BD525" s="52" t="str">
        <f>IF(参照!L525="","",参照!L525)</f>
        <v>宮崎パワーライン(株)</v>
      </c>
    </row>
    <row r="526" spans="47:56">
      <c r="AU526" s="52" t="str">
        <f>IF(参照!A526="","",参照!A526)</f>
        <v>A0230</v>
      </c>
      <c r="AV526" s="52" t="str">
        <f>IF(参照!B526="","",参照!B526)</f>
        <v>アストマックス(株)</v>
      </c>
      <c r="AW526" s="52" t="str">
        <f>IF(参照!C526="","",参照!C526)</f>
        <v>0.000453※</v>
      </c>
      <c r="AX526" s="52" t="str">
        <f>IF(参照!D526="","",参照!D526)</f>
        <v/>
      </c>
      <c r="AY526" s="52">
        <f>IF(参照!E526="","",参照!E526)</f>
        <v>4.5300000000000001E-4</v>
      </c>
      <c r="AZ526" s="52" t="str">
        <f>IF(参照!F526="","",参照!F526)</f>
        <v>アストマックス(株)</v>
      </c>
      <c r="BA526" s="52" t="str">
        <f>IF(参照!G526="","",参照!G526)</f>
        <v>アストマックス(株)_</v>
      </c>
      <c r="BB526" s="52">
        <f t="shared" si="39"/>
        <v>0.45300000000000001</v>
      </c>
      <c r="BD526" s="52" t="str">
        <f>IF(参照!L526="","",参照!L526)</f>
        <v>みやまスマートエネルギー(株)</v>
      </c>
    </row>
    <row r="527" spans="47:56">
      <c r="AU527" s="52" t="str">
        <f>IF(参照!A527="","",参照!A527)</f>
        <v>A0231</v>
      </c>
      <c r="AV527" s="52" t="str">
        <f>IF(参照!B527="","",参照!B527)</f>
        <v>(株)やまがた新電力</v>
      </c>
      <c r="AW527" s="52">
        <f>IF(参照!C527="","",参照!C527)</f>
        <v>6.0000000000000002E-6</v>
      </c>
      <c r="AX527" s="52" t="str">
        <f>IF(参照!D527="","",参照!D527)</f>
        <v>メニューA</v>
      </c>
      <c r="AY527" s="52">
        <f>IF(参照!E527="","",参照!E527)</f>
        <v>0</v>
      </c>
      <c r="AZ527" s="52" t="str">
        <f>IF(参照!F527="","",参照!F527)</f>
        <v>(株)やまがた新電力</v>
      </c>
      <c r="BA527" s="52" t="str">
        <f>IF(参照!G527="","",参照!G527)</f>
        <v>(株)やまがた新電力_メニューA</v>
      </c>
      <c r="BB527" s="52">
        <f t="shared" si="39"/>
        <v>0</v>
      </c>
      <c r="BD527" s="52" t="str">
        <f>IF(参照!L527="","",参照!L527)</f>
        <v>みよしエナジー(株)</v>
      </c>
    </row>
    <row r="528" spans="47:56">
      <c r="AU528" s="52" t="str">
        <f>IF(参照!A528="","",参照!A528)</f>
        <v/>
      </c>
      <c r="AV528" s="52" t="str">
        <f>IF(参照!B528="","",参照!B528)</f>
        <v/>
      </c>
      <c r="AW528" s="52" t="str">
        <f>IF(参照!C528="","",参照!C528)</f>
        <v/>
      </c>
      <c r="AX528" s="52" t="str">
        <f>IF(参照!D528="","",参照!D528)</f>
        <v>メニューB(残差)</v>
      </c>
      <c r="AY528" s="52">
        <f>IF(参照!E528="","",参照!E528)</f>
        <v>6.1600000000000001E-4</v>
      </c>
      <c r="AZ528" s="52" t="str">
        <f>IF(参照!F528="","",参照!F528)</f>
        <v>(株)やまがた新電力</v>
      </c>
      <c r="BA528" s="52" t="str">
        <f>IF(参照!G528="","",参照!G528)</f>
        <v>(株)やまがた新電力_メニューB(残差)</v>
      </c>
      <c r="BB528" s="52">
        <f t="shared" si="39"/>
        <v>0.61599999999999999</v>
      </c>
      <c r="BD528" s="52" t="str">
        <f>IF(参照!L528="","",参照!L528)</f>
        <v>ミライフ(株)</v>
      </c>
    </row>
    <row r="529" spans="47:56">
      <c r="AU529" s="52" t="str">
        <f>IF(参照!A529="","",参照!A529)</f>
        <v/>
      </c>
      <c r="AV529" s="52" t="str">
        <f>IF(参照!B529="","",参照!B529)</f>
        <v/>
      </c>
      <c r="AW529" s="52" t="str">
        <f>IF(参照!C529="","",参照!C529)</f>
        <v/>
      </c>
      <c r="AX529" s="52" t="str">
        <f>IF(参照!D529="","",参照!D529)</f>
        <v>(参考値)事業者全体</v>
      </c>
      <c r="AY529" s="52">
        <f>IF(参照!E529="","",参照!E529)</f>
        <v>4.44E-4</v>
      </c>
      <c r="AZ529" s="52" t="str">
        <f>IF(参照!F529="","",参照!F529)</f>
        <v>(株)やまがた新電力</v>
      </c>
      <c r="BA529" s="52" t="str">
        <f>IF(参照!G529="","",参照!G529)</f>
        <v>(株)やまがた新電力_(参考値)事業者全体</v>
      </c>
      <c r="BB529" s="52">
        <f t="shared" si="39"/>
        <v>0.44400000000000001</v>
      </c>
      <c r="BD529" s="52" t="str">
        <f>IF(参照!L529="","",参照!L529)</f>
        <v>ミライフ東日本(株)</v>
      </c>
    </row>
    <row r="530" spans="47:56">
      <c r="AU530" s="52" t="str">
        <f>IF(参照!A530="","",参照!A530)</f>
        <v>A0232</v>
      </c>
      <c r="AV530" s="52" t="str">
        <f>IF(参照!B530="","",参照!B530)</f>
        <v>一般社団法人東松島みらいとし機構</v>
      </c>
      <c r="AW530" s="52">
        <f>IF(参照!C530="","",参照!C530)</f>
        <v>3.6299999999999999E-4</v>
      </c>
      <c r="AX530" s="52" t="str">
        <f>IF(参照!D530="","",参照!D530)</f>
        <v/>
      </c>
      <c r="AY530" s="52">
        <f>IF(参照!E530="","",参照!E530)</f>
        <v>5.5500000000000005E-4</v>
      </c>
      <c r="AZ530" s="52" t="str">
        <f>IF(参照!F530="","",参照!F530)</f>
        <v>一般社団法人東松島みらいとし機構</v>
      </c>
      <c r="BA530" s="52" t="str">
        <f>IF(参照!G530="","",参照!G530)</f>
        <v>一般社団法人東松島みらいとし機構_</v>
      </c>
      <c r="BB530" s="52">
        <f t="shared" si="39"/>
        <v>0.55500000000000005</v>
      </c>
      <c r="BD530" s="52" t="str">
        <f>IF(参照!L530="","",参照!L530)</f>
        <v>(株)明治産業</v>
      </c>
    </row>
    <row r="531" spans="47:56">
      <c r="AU531" s="52" t="str">
        <f>IF(参照!A531="","",参照!A531)</f>
        <v>A0234</v>
      </c>
      <c r="AV531" s="52" t="str">
        <f>IF(参照!B531="","",参照!B531)</f>
        <v>(株)グリーンパワー大東</v>
      </c>
      <c r="AW531" s="52">
        <f>IF(参照!C531="","",参照!C531)</f>
        <v>1.6000000000000001E-4</v>
      </c>
      <c r="AX531" s="52" t="str">
        <f>IF(参照!D531="","",参照!D531)</f>
        <v>メニューA</v>
      </c>
      <c r="AY531" s="52">
        <f>IF(参照!E531="","",参照!E531)</f>
        <v>0</v>
      </c>
      <c r="AZ531" s="52" t="str">
        <f>IF(参照!F531="","",参照!F531)</f>
        <v>(株)グリーンパワー大東</v>
      </c>
      <c r="BA531" s="52" t="str">
        <f>IF(参照!G531="","",参照!G531)</f>
        <v>(株)グリーンパワー大東_メニューA</v>
      </c>
      <c r="BB531" s="52">
        <f t="shared" si="39"/>
        <v>0</v>
      </c>
      <c r="BD531" s="52" t="str">
        <f>IF(参照!L531="","",参照!L531)</f>
        <v>名南共同エネルギー(株)</v>
      </c>
    </row>
    <row r="532" spans="47:56">
      <c r="AU532" s="52" t="str">
        <f>IF(参照!A532="","",参照!A532)</f>
        <v/>
      </c>
      <c r="AV532" s="52" t="str">
        <f>IF(参照!B532="","",参照!B532)</f>
        <v/>
      </c>
      <c r="AW532" s="52" t="str">
        <f>IF(参照!C532="","",参照!C532)</f>
        <v/>
      </c>
      <c r="AX532" s="52" t="str">
        <f>IF(参照!D532="","",参照!D532)</f>
        <v>メニューB(残差)</v>
      </c>
      <c r="AY532" s="52">
        <f>IF(参照!E532="","",参照!E532)</f>
        <v>2.0100000000000001E-4</v>
      </c>
      <c r="AZ532" s="52" t="str">
        <f>IF(参照!F532="","",参照!F532)</f>
        <v>(株)グリーンパワー大東</v>
      </c>
      <c r="BA532" s="52" t="str">
        <f>IF(参照!G532="","",参照!G532)</f>
        <v>(株)グリーンパワー大東_メニューB(残差)</v>
      </c>
      <c r="BB532" s="52">
        <f t="shared" si="39"/>
        <v>0.20100000000000001</v>
      </c>
      <c r="BD532" s="52" t="str">
        <f>IF(参照!L532="","",参照!L532)</f>
        <v>(株)メディオテック</v>
      </c>
    </row>
    <row r="533" spans="47:56">
      <c r="AU533" s="52" t="str">
        <f>IF(参照!A533="","",参照!A533)</f>
        <v/>
      </c>
      <c r="AV533" s="52" t="str">
        <f>IF(参照!B533="","",参照!B533)</f>
        <v/>
      </c>
      <c r="AW533" s="52" t="str">
        <f>IF(参照!C533="","",参照!C533)</f>
        <v/>
      </c>
      <c r="AX533" s="52" t="str">
        <f>IF(参照!D533="","",参照!D533)</f>
        <v>(参考値)事業者全体</v>
      </c>
      <c r="AY533" s="52">
        <f>IF(参照!E533="","",参照!E533)</f>
        <v>1.9600000000000002E-4</v>
      </c>
      <c r="AZ533" s="52" t="str">
        <f>IF(参照!F533="","",参照!F533)</f>
        <v>(株)グリーンパワー大東</v>
      </c>
      <c r="BA533" s="52" t="str">
        <f>IF(参照!G533="","",参照!G533)</f>
        <v>(株)グリーンパワー大東_(参考値)事業者全体</v>
      </c>
      <c r="BB533" s="52">
        <f t="shared" si="39"/>
        <v>0.19600000000000001</v>
      </c>
      <c r="BD533" s="52" t="str">
        <f>IF(参照!L533="","",参照!L533)</f>
        <v>もみじ電力(株)</v>
      </c>
    </row>
    <row r="534" spans="47:56">
      <c r="AU534" s="52" t="str">
        <f>IF(参照!A534="","",参照!A534)</f>
        <v>A0235</v>
      </c>
      <c r="AV534" s="52" t="str">
        <f>IF(参照!B534="","",参照!B534)</f>
        <v>(株)Ｋｅｎｅｓエネルギーサービス</v>
      </c>
      <c r="AW534" s="52">
        <f>IF(参照!C534="","",参照!C534)</f>
        <v>7.0500000000000001E-4</v>
      </c>
      <c r="AX534" s="52" t="str">
        <f>IF(参照!D534="","",参照!D534)</f>
        <v/>
      </c>
      <c r="AY534" s="52">
        <f>IF(参照!E534="","",参照!E534)</f>
        <v>6.9899999999999997E-4</v>
      </c>
      <c r="AZ534" s="52" t="str">
        <f>IF(参照!F534="","",参照!F534)</f>
        <v>(株)Ｋｅｎｅｓエネルギーサービス</v>
      </c>
      <c r="BA534" s="52" t="str">
        <f>IF(参照!G534="","",参照!G534)</f>
        <v>(株)Ｋｅｎｅｓエネルギーサービス_</v>
      </c>
      <c r="BB534" s="52">
        <f t="shared" si="39"/>
        <v>0.69899999999999995</v>
      </c>
      <c r="BD534" s="52" t="str">
        <f>IF(参照!L534="","",参照!L534)</f>
        <v>森の灯り(株)</v>
      </c>
    </row>
    <row r="535" spans="47:56">
      <c r="AU535" s="52" t="str">
        <f>IF(参照!A535="","",参照!A535)</f>
        <v>A0236</v>
      </c>
      <c r="AV535" s="52" t="str">
        <f>IF(参照!B535="","",参照!B535)</f>
        <v>(株)シーラパワー(旧：愛知電力(株))</v>
      </c>
      <c r="AW535" s="52">
        <f>IF(参照!C535="","",参照!C535)</f>
        <v>4.9899999999999999E-4</v>
      </c>
      <c r="AX535" s="52" t="str">
        <f>IF(参照!D535="","",参照!D535)</f>
        <v>メニューA</v>
      </c>
      <c r="AY535" s="52">
        <f>IF(参照!E535="","",参照!E535)</f>
        <v>0</v>
      </c>
      <c r="AZ535" s="52" t="str">
        <f>IF(参照!F535="","",参照!F535)</f>
        <v>(株)シーラパワー(旧：愛知電力(株))</v>
      </c>
      <c r="BA535" s="52" t="str">
        <f>IF(参照!G535="","",参照!G535)</f>
        <v>(株)シーラパワー(旧：愛知電力(株))_メニューA</v>
      </c>
      <c r="BB535" s="52">
        <f t="shared" si="39"/>
        <v>0</v>
      </c>
      <c r="BD535" s="52" t="str">
        <f>IF(参照!L535="","",参照!L535)</f>
        <v>森のエネルギー(株)</v>
      </c>
    </row>
    <row r="536" spans="47:56">
      <c r="AU536" s="52" t="str">
        <f>IF(参照!A536="","",参照!A536)</f>
        <v/>
      </c>
      <c r="AV536" s="52" t="str">
        <f>IF(参照!B536="","",参照!B536)</f>
        <v/>
      </c>
      <c r="AW536" s="52" t="str">
        <f>IF(参照!C536="","",参照!C536)</f>
        <v/>
      </c>
      <c r="AX536" s="52" t="str">
        <f>IF(参照!D536="","",参照!D536)</f>
        <v>メニューB(残差)</v>
      </c>
      <c r="AY536" s="52">
        <f>IF(参照!E536="","",参照!E536)</f>
        <v>5.4600000000000004E-4</v>
      </c>
      <c r="AZ536" s="52" t="str">
        <f>IF(参照!F536="","",参照!F536)</f>
        <v>(株)シーラパワー(旧：愛知電力(株))</v>
      </c>
      <c r="BA536" s="52" t="str">
        <f>IF(参照!G536="","",参照!G536)</f>
        <v>(株)シーラパワー(旧：愛知電力(株))_メニューB(残差)</v>
      </c>
      <c r="BB536" s="52">
        <f t="shared" si="39"/>
        <v>0.54600000000000004</v>
      </c>
      <c r="BD536" s="52" t="str">
        <f>IF(参照!L536="","",参照!L536)</f>
        <v>森の電力(株)</v>
      </c>
    </row>
    <row r="537" spans="47:56">
      <c r="AU537" s="52" t="str">
        <f>IF(参照!A537="","",参照!A537)</f>
        <v/>
      </c>
      <c r="AV537" s="52" t="str">
        <f>IF(参照!B537="","",参照!B537)</f>
        <v/>
      </c>
      <c r="AW537" s="52" t="str">
        <f>IF(参照!C537="","",参照!C537)</f>
        <v/>
      </c>
      <c r="AX537" s="52" t="str">
        <f>IF(参照!D537="","",参照!D537)</f>
        <v>(参考値)事業者全体</v>
      </c>
      <c r="AY537" s="52">
        <f>IF(参照!E537="","",参照!E537)</f>
        <v>5.1699999999999999E-4</v>
      </c>
      <c r="AZ537" s="52" t="str">
        <f>IF(参照!F537="","",参照!F537)</f>
        <v>(株)シーラパワー(旧：愛知電力(株))</v>
      </c>
      <c r="BA537" s="52" t="str">
        <f>IF(参照!G537="","",参照!G537)</f>
        <v>(株)シーラパワー(旧：愛知電力(株))_(参考値)事業者全体</v>
      </c>
      <c r="BB537" s="52">
        <f t="shared" si="39"/>
        <v>0.51700000000000002</v>
      </c>
      <c r="BD537" s="52" t="str">
        <f>IF(参照!L537="","",参照!L537)</f>
        <v>八千代エンジニヤリング(株)</v>
      </c>
    </row>
    <row r="538" spans="47:56">
      <c r="AU538" s="52" t="str">
        <f>IF(参照!A538="","",参照!A538)</f>
        <v>A0237</v>
      </c>
      <c r="AV538" s="52" t="str">
        <f>IF(参照!B538="","",参照!B538)</f>
        <v>御所野縄文電力(株)</v>
      </c>
      <c r="AW538" s="52">
        <f>IF(参照!C538="","",参照!C538)</f>
        <v>3.4E-5</v>
      </c>
      <c r="AX538" s="52" t="str">
        <f>IF(参照!D538="","",参照!D538)</f>
        <v/>
      </c>
      <c r="AY538" s="52">
        <f>IF(参照!E538="","",参照!E538)</f>
        <v>4.5199999999999998E-4</v>
      </c>
      <c r="AZ538" s="52" t="str">
        <f>IF(参照!F538="","",参照!F538)</f>
        <v>御所野縄文電力(株)</v>
      </c>
      <c r="BA538" s="52" t="str">
        <f>IF(参照!G538="","",参照!G538)</f>
        <v>御所野縄文電力(株)_</v>
      </c>
      <c r="BB538" s="52">
        <f t="shared" si="39"/>
        <v>0.45199999999999996</v>
      </c>
      <c r="BD538" s="52" t="str">
        <f>IF(参照!L538="","",参照!L538)</f>
        <v>弥富ガス協同組合</v>
      </c>
    </row>
    <row r="539" spans="47:56">
      <c r="AU539" s="52" t="str">
        <f>IF(参照!A539="","",参照!A539)</f>
        <v>A0238</v>
      </c>
      <c r="AV539" s="52" t="str">
        <f>IF(参照!B539="","",参照!B539)</f>
        <v>(株)カーボンニュートラル(旧：西多摩バイオパワー(株))</v>
      </c>
      <c r="AW539" s="52" t="str">
        <f>IF(参照!C539="","",参照!C539)</f>
        <v>0.000453※</v>
      </c>
      <c r="AX539" s="52" t="str">
        <f>IF(参照!D539="","",参照!D539)</f>
        <v/>
      </c>
      <c r="AY539" s="52">
        <f>IF(参照!E539="","",参照!E539)</f>
        <v>4.3800000000000002E-4</v>
      </c>
      <c r="AZ539" s="52" t="str">
        <f>IF(参照!F539="","",参照!F539)</f>
        <v>(株)カーボンニュートラル(旧：西多摩バイオパワー(株))</v>
      </c>
      <c r="BA539" s="52" t="str">
        <f>IF(参照!G539="","",参照!G539)</f>
        <v>(株)カーボンニュートラル(旧：西多摩バイオパワー(株))_</v>
      </c>
      <c r="BB539" s="52">
        <f t="shared" si="39"/>
        <v>0.438</v>
      </c>
      <c r="BD539" s="52" t="str">
        <f>IF(参照!L539="","",参照!L539)</f>
        <v>八幡商事(株)</v>
      </c>
    </row>
    <row r="540" spans="47:56">
      <c r="AU540" s="52" t="str">
        <f>IF(参照!A540="","",参照!A540)</f>
        <v>A0239</v>
      </c>
      <c r="AV540" s="52" t="str">
        <f>IF(参照!B540="","",参照!B540)</f>
        <v>宮古新電力(株)</v>
      </c>
      <c r="AW540" s="52">
        <f>IF(参照!C540="","",参照!C540)</f>
        <v>4.0400000000000001E-4</v>
      </c>
      <c r="AX540" s="52" t="str">
        <f>IF(参照!D540="","",参照!D540)</f>
        <v/>
      </c>
      <c r="AY540" s="52">
        <f>IF(参照!E540="","",参照!E540)</f>
        <v>3.86E-4</v>
      </c>
      <c r="AZ540" s="52" t="str">
        <f>IF(参照!F540="","",参照!F540)</f>
        <v>宮古新電力(株)</v>
      </c>
      <c r="BA540" s="52" t="str">
        <f>IF(参照!G540="","",参照!G540)</f>
        <v>宮古新電力(株)_</v>
      </c>
      <c r="BB540" s="52">
        <f t="shared" si="39"/>
        <v>0.38600000000000001</v>
      </c>
      <c r="BD540" s="52" t="str">
        <f>IF(参照!L540="","",参照!L540)</f>
        <v>(株)やまがた新電力</v>
      </c>
    </row>
    <row r="541" spans="47:56">
      <c r="AU541" s="52" t="str">
        <f>IF(参照!A541="","",参照!A541)</f>
        <v>A0240</v>
      </c>
      <c r="AV541" s="52" t="str">
        <f>IF(参照!B541="","",参照!B541)</f>
        <v>長崎地域電力(株)</v>
      </c>
      <c r="AW541" s="52">
        <f>IF(参照!C541="","",参照!C541)</f>
        <v>4.9100000000000001E-4</v>
      </c>
      <c r="AX541" s="52" t="str">
        <f>IF(参照!D541="","",参照!D541)</f>
        <v/>
      </c>
      <c r="AY541" s="52">
        <f>IF(参照!E541="","",参照!E541)</f>
        <v>4.35E-4</v>
      </c>
      <c r="AZ541" s="52" t="str">
        <f>IF(参照!F541="","",参照!F541)</f>
        <v>長崎地域電力(株)</v>
      </c>
      <c r="BA541" s="52" t="str">
        <f>IF(参照!G541="","",参照!G541)</f>
        <v>長崎地域電力(株)_</v>
      </c>
      <c r="BB541" s="52">
        <f t="shared" si="39"/>
        <v>0.435</v>
      </c>
      <c r="BD541" s="52" t="str">
        <f>IF(参照!L541="","",参照!L541)</f>
        <v>やめエネルギー(株)</v>
      </c>
    </row>
    <row r="542" spans="47:56">
      <c r="AU542" s="52" t="str">
        <f>IF(参照!A542="","",参照!A542)</f>
        <v>A0241</v>
      </c>
      <c r="AV542" s="52" t="str">
        <f>IF(参照!B542="","",参照!B542)</f>
        <v>(株)エネアーク関西</v>
      </c>
      <c r="AW542" s="52">
        <f>IF(参照!C542="","",参照!C542)</f>
        <v>4.9799999999999996E-4</v>
      </c>
      <c r="AX542" s="52" t="str">
        <f>IF(参照!D542="","",参照!D542)</f>
        <v/>
      </c>
      <c r="AY542" s="52">
        <f>IF(参照!E542="","",参照!E542)</f>
        <v>4.4200000000000001E-4</v>
      </c>
      <c r="AZ542" s="52" t="str">
        <f>IF(参照!F542="","",参照!F542)</f>
        <v>(株)エネアーク関西</v>
      </c>
      <c r="BA542" s="52" t="str">
        <f>IF(参照!G542="","",参照!G542)</f>
        <v>(株)エネアーク関西_</v>
      </c>
      <c r="BB542" s="52">
        <f t="shared" si="39"/>
        <v>0.442</v>
      </c>
      <c r="BD542" s="52" t="str">
        <f>IF(参照!L542="","",参照!L542)</f>
        <v>(株)ユーラスグリーンエナジー</v>
      </c>
    </row>
    <row r="543" spans="47:56">
      <c r="AU543" s="52" t="str">
        <f>IF(参照!A543="","",参照!A543)</f>
        <v>A0243</v>
      </c>
      <c r="AV543" s="52" t="str">
        <f>IF(参照!B543="","",参照!B543)</f>
        <v>近畿電力(株)</v>
      </c>
      <c r="AW543" s="52">
        <f>IF(参照!C543="","",参照!C543)</f>
        <v>4.8500000000000003E-4</v>
      </c>
      <c r="AX543" s="52" t="str">
        <f>IF(参照!D543="","",参照!D543)</f>
        <v/>
      </c>
      <c r="AY543" s="52">
        <f>IF(参照!E543="","",参照!E543)</f>
        <v>4.6200000000000001E-4</v>
      </c>
      <c r="AZ543" s="52" t="str">
        <f>IF(参照!F543="","",参照!F543)</f>
        <v>近畿電力(株)</v>
      </c>
      <c r="BA543" s="52" t="str">
        <f>IF(参照!G543="","",参照!G543)</f>
        <v>近畿電力(株)_</v>
      </c>
      <c r="BB543" s="52">
        <f t="shared" si="39"/>
        <v>0.46200000000000002</v>
      </c>
      <c r="BD543" s="52" t="str">
        <f>IF(参照!L543="","",参照!L543)</f>
        <v>ゆきぐに新電力(株)</v>
      </c>
    </row>
    <row r="544" spans="47:56">
      <c r="AU544" s="52" t="str">
        <f>IF(参照!A544="","",参照!A544)</f>
        <v>A0245</v>
      </c>
      <c r="AV544" s="52" t="str">
        <f>IF(参照!B544="","",参照!B544)</f>
        <v>新電力おおいた(株)</v>
      </c>
      <c r="AW544" s="52">
        <f>IF(参照!C544="","",参照!C544)</f>
        <v>4.3300000000000001E-4</v>
      </c>
      <c r="AX544" s="52" t="str">
        <f>IF(参照!D544="","",参照!D544)</f>
        <v/>
      </c>
      <c r="AY544" s="52">
        <f>IF(参照!E544="","",参照!E544)</f>
        <v>4.2000000000000002E-4</v>
      </c>
      <c r="AZ544" s="52" t="str">
        <f>IF(参照!F544="","",参照!F544)</f>
        <v>新電力おおいた(株)</v>
      </c>
      <c r="BA544" s="52" t="str">
        <f>IF(参照!G544="","",参照!G544)</f>
        <v>新電力おおいた(株)_</v>
      </c>
      <c r="BB544" s="52">
        <f t="shared" si="39"/>
        <v>0.42000000000000004</v>
      </c>
      <c r="BD544" s="52" t="str">
        <f>IF(参照!L544="","",参照!L544)</f>
        <v>(株)ユビニティー</v>
      </c>
    </row>
    <row r="545" spans="47:56">
      <c r="AU545" s="52" t="str">
        <f>IF(参照!A545="","",参照!A545)</f>
        <v>A0246</v>
      </c>
      <c r="AV545" s="52" t="str">
        <f>IF(参照!B545="","",参照!B545)</f>
        <v>(株)日本セレモニー</v>
      </c>
      <c r="AW545" s="52">
        <f>IF(参照!C545="","",参照!C545)</f>
        <v>5.0100000000000003E-4</v>
      </c>
      <c r="AX545" s="52" t="str">
        <f>IF(参照!D545="","",参照!D545)</f>
        <v/>
      </c>
      <c r="AY545" s="52">
        <f>IF(参照!E545="","",参照!E545)</f>
        <v>4.9799999999999996E-4</v>
      </c>
      <c r="AZ545" s="52" t="str">
        <f>IF(参照!F545="","",参照!F545)</f>
        <v>(株)日本セレモニー</v>
      </c>
      <c r="BA545" s="52" t="str">
        <f>IF(参照!G545="","",参照!G545)</f>
        <v>(株)日本セレモニー_</v>
      </c>
      <c r="BB545" s="52">
        <f t="shared" si="39"/>
        <v>0.49799999999999994</v>
      </c>
      <c r="BD545" s="52" t="str">
        <f>IF(参照!L545="","",参照!L545)</f>
        <v>横浜ウォーター(株)</v>
      </c>
    </row>
    <row r="546" spans="47:56">
      <c r="AU546" s="52" t="str">
        <f>IF(参照!A546="","",参照!A546)</f>
        <v>A0248</v>
      </c>
      <c r="AV546" s="52" t="str">
        <f>IF(参照!B546="","",参照!B546)</f>
        <v>(株)池見石油店</v>
      </c>
      <c r="AW546" s="52">
        <f>IF(参照!C546="","",参照!C546)</f>
        <v>5.3600000000000002E-4</v>
      </c>
      <c r="AX546" s="52" t="str">
        <f>IF(参照!D546="","",参照!D546)</f>
        <v/>
      </c>
      <c r="AY546" s="52">
        <f>IF(参照!E546="","",参照!E546)</f>
        <v>5.71E-4</v>
      </c>
      <c r="AZ546" s="52" t="str">
        <f>IF(参照!F546="","",参照!F546)</f>
        <v>(株)池見石油店</v>
      </c>
      <c r="BA546" s="52" t="str">
        <f>IF(参照!G546="","",参照!G546)</f>
        <v>(株)池見石油店_</v>
      </c>
      <c r="BB546" s="52">
        <f t="shared" si="39"/>
        <v>0.57099999999999995</v>
      </c>
      <c r="BD546" s="52" t="str">
        <f>IF(参照!L546="","",参照!L546)</f>
        <v>(株)横浜環境デザイン</v>
      </c>
    </row>
    <row r="547" spans="47:56">
      <c r="AU547" s="52" t="str">
        <f>IF(参照!A547="","",参照!A547)</f>
        <v>A0250</v>
      </c>
      <c r="AV547" s="52" t="str">
        <f>IF(参照!B547="","",参照!B547)</f>
        <v>芝浦電力(株)</v>
      </c>
      <c r="AW547" s="52">
        <f>IF(参照!C547="","",参照!C547)</f>
        <v>2.8800000000000001E-4</v>
      </c>
      <c r="AX547" s="52" t="str">
        <f>IF(参照!D547="","",参照!D547)</f>
        <v/>
      </c>
      <c r="AY547" s="52">
        <f>IF(参照!E547="","",参照!E547)</f>
        <v>4.5199999999999998E-4</v>
      </c>
      <c r="AZ547" s="52" t="str">
        <f>IF(参照!F547="","",参照!F547)</f>
        <v>芝浦電力(株)</v>
      </c>
      <c r="BA547" s="52" t="str">
        <f>IF(参照!G547="","",参照!G547)</f>
        <v>芝浦電力(株)_</v>
      </c>
      <c r="BB547" s="52">
        <f t="shared" si="39"/>
        <v>0.45199999999999996</v>
      </c>
      <c r="BD547" s="52" t="str">
        <f>IF(参照!L547="","",参照!L547)</f>
        <v>(株)吉田石油店</v>
      </c>
    </row>
    <row r="548" spans="47:56">
      <c r="AU548" s="52" t="str">
        <f>IF(参照!A548="","",参照!A548)</f>
        <v>A0253</v>
      </c>
      <c r="AV548" s="52" t="str">
        <f>IF(参照!B548="","",参照!B548)</f>
        <v>(株)地域創生ホールディングス</v>
      </c>
      <c r="AW548" s="52">
        <f>IF(参照!C548="","",参照!C548)</f>
        <v>4.84E-4</v>
      </c>
      <c r="AX548" s="52" t="str">
        <f>IF(参照!D548="","",参照!D548)</f>
        <v/>
      </c>
      <c r="AY548" s="52">
        <f>IF(参照!E548="","",参照!E548)</f>
        <v>4.7699999999999999E-4</v>
      </c>
      <c r="AZ548" s="52" t="str">
        <f>IF(参照!F548="","",参照!F548)</f>
        <v>(株)地域創生ホールディングス</v>
      </c>
      <c r="BA548" s="52" t="str">
        <f>IF(参照!G548="","",参照!G548)</f>
        <v>(株)地域創生ホールディングス_</v>
      </c>
      <c r="BB548" s="52">
        <f t="shared" si="39"/>
        <v>0.47699999999999998</v>
      </c>
      <c r="BD548" s="52" t="str">
        <f>IF(参照!L548="","",参照!L548)</f>
        <v>米子瓦斯(株)</v>
      </c>
    </row>
    <row r="549" spans="47:56">
      <c r="AU549" s="52" t="str">
        <f>IF(参照!A549="","",参照!A549)</f>
        <v>A0254</v>
      </c>
      <c r="AV549" s="52" t="str">
        <f>IF(参照!B549="","",参照!B549)</f>
        <v>スズカ電工(株)</v>
      </c>
      <c r="AW549" s="52">
        <f>IF(参照!C549="","",参照!C549)</f>
        <v>2.0799999999999999E-4</v>
      </c>
      <c r="AX549" s="52" t="str">
        <f>IF(参照!D549="","",参照!D549)</f>
        <v/>
      </c>
      <c r="AY549" s="52">
        <f>IF(参照!E549="","",参照!E549)</f>
        <v>1.9600000000000002E-4</v>
      </c>
      <c r="AZ549" s="52" t="str">
        <f>IF(参照!F549="","",参照!F549)</f>
        <v>スズカ電工(株)</v>
      </c>
      <c r="BA549" s="52" t="str">
        <f>IF(参照!G549="","",参照!G549)</f>
        <v>スズカ電工(株)_</v>
      </c>
      <c r="BB549" s="52">
        <f t="shared" si="39"/>
        <v>0.19600000000000001</v>
      </c>
      <c r="BD549" s="52" t="str">
        <f>IF(参照!L549="","",参照!L549)</f>
        <v>楽天エナジー(株)</v>
      </c>
    </row>
    <row r="550" spans="47:56">
      <c r="AU550" s="52" t="str">
        <f>IF(参照!A550="","",参照!A550)</f>
        <v>A0256</v>
      </c>
      <c r="AV550" s="52" t="str">
        <f>IF(参照!B550="","",参照!B550)</f>
        <v>(株)エーコープサービス</v>
      </c>
      <c r="AW550" s="52">
        <f>IF(参照!C550="","",参照!C550)</f>
        <v>3.1700000000000001E-4</v>
      </c>
      <c r="AX550" s="52" t="str">
        <f>IF(参照!D550="","",参照!D550)</f>
        <v/>
      </c>
      <c r="AY550" s="52">
        <f>IF(参照!E550="","",参照!E550)</f>
        <v>3.9599999999999998E-4</v>
      </c>
      <c r="AZ550" s="52" t="str">
        <f>IF(参照!F550="","",参照!F550)</f>
        <v>(株)エーコープサービス</v>
      </c>
      <c r="BA550" s="52" t="str">
        <f>IF(参照!G550="","",参照!G550)</f>
        <v>(株)エーコープサービス_</v>
      </c>
      <c r="BB550" s="52">
        <f t="shared" si="39"/>
        <v>0.39599999999999996</v>
      </c>
      <c r="BD550" s="52" t="str">
        <f>IF(参照!L550="","",参照!L550)</f>
        <v>リエスパワー(株)</v>
      </c>
    </row>
    <row r="551" spans="47:56">
      <c r="AU551" s="52" t="str">
        <f>IF(参照!A551="","",参照!A551)</f>
        <v>A0257</v>
      </c>
      <c r="AV551" s="52" t="str">
        <f>IF(参照!B551="","",参照!B551)</f>
        <v>サンリン(株)</v>
      </c>
      <c r="AW551" s="52">
        <f>IF(参照!C551="","",参照!C551)</f>
        <v>4.9700000000000005E-4</v>
      </c>
      <c r="AX551" s="52" t="str">
        <f>IF(参照!D551="","",参照!D551)</f>
        <v>メニューA</v>
      </c>
      <c r="AY551" s="52">
        <f>IF(参照!E551="","",参照!E551)</f>
        <v>0</v>
      </c>
      <c r="AZ551" s="52" t="str">
        <f>IF(参照!F551="","",参照!F551)</f>
        <v>サンリン(株)</v>
      </c>
      <c r="BA551" s="52" t="str">
        <f>IF(参照!G551="","",参照!G551)</f>
        <v>サンリン(株)_メニューA</v>
      </c>
      <c r="BB551" s="52">
        <f t="shared" si="39"/>
        <v>0</v>
      </c>
      <c r="BD551" s="52" t="str">
        <f>IF(参照!L551="","",参照!L551)</f>
        <v>リエスパワーネクスト(株)</v>
      </c>
    </row>
    <row r="552" spans="47:56">
      <c r="AU552" s="52" t="str">
        <f>IF(参照!A552="","",参照!A552)</f>
        <v/>
      </c>
      <c r="AV552" s="52" t="str">
        <f>IF(参照!B552="","",参照!B552)</f>
        <v/>
      </c>
      <c r="AW552" s="52" t="str">
        <f>IF(参照!C552="","",参照!C552)</f>
        <v/>
      </c>
      <c r="AX552" s="52" t="str">
        <f>IF(参照!D552="","",参照!D552)</f>
        <v>メニューB(残差)</v>
      </c>
      <c r="AY552" s="52">
        <f>IF(参照!E552="","",参照!E552)</f>
        <v>4.4200000000000001E-4</v>
      </c>
      <c r="AZ552" s="52" t="str">
        <f>IF(参照!F552="","",参照!F552)</f>
        <v>サンリン(株)</v>
      </c>
      <c r="BA552" s="52" t="str">
        <f>IF(参照!G552="","",参照!G552)</f>
        <v>サンリン(株)_メニューB(残差)</v>
      </c>
      <c r="BB552" s="52">
        <f t="shared" si="39"/>
        <v>0.442</v>
      </c>
      <c r="BD552" s="52" t="str">
        <f>IF(参照!L552="","",参照!L552)</f>
        <v>陸前高田しみんエネルギー(株)</v>
      </c>
    </row>
    <row r="553" spans="47:56">
      <c r="AU553" s="52" t="str">
        <f>IF(参照!A553="","",参照!A553)</f>
        <v/>
      </c>
      <c r="AV553" s="52" t="str">
        <f>IF(参照!B553="","",参照!B553)</f>
        <v/>
      </c>
      <c r="AW553" s="52" t="str">
        <f>IF(参照!C553="","",参照!C553)</f>
        <v/>
      </c>
      <c r="AX553" s="52" t="str">
        <f>IF(参照!D553="","",参照!D553)</f>
        <v>(参考値)事業者全体</v>
      </c>
      <c r="AY553" s="52">
        <f>IF(参照!E553="","",参照!E553)</f>
        <v>4.7399999999999997E-4</v>
      </c>
      <c r="AZ553" s="52" t="str">
        <f>IF(参照!F553="","",参照!F553)</f>
        <v>サンリン(株)</v>
      </c>
      <c r="BA553" s="52" t="str">
        <f>IF(参照!G553="","",参照!G553)</f>
        <v>サンリン(株)_(参考値)事業者全体</v>
      </c>
      <c r="BB553" s="52">
        <f t="shared" si="39"/>
        <v>0.47399999999999998</v>
      </c>
      <c r="BD553" s="52" t="str">
        <f>IF(参照!L553="","",参照!L553)</f>
        <v>(株)リクルート</v>
      </c>
    </row>
    <row r="554" spans="47:56">
      <c r="AU554" s="52" t="str">
        <f>IF(参照!A554="","",参照!A554)</f>
        <v>A0258</v>
      </c>
      <c r="AV554" s="52" t="str">
        <f>IF(参照!B554="","",参照!B554)</f>
        <v>(株)宮崎ガスリビング</v>
      </c>
      <c r="AW554" s="52">
        <f>IF(参照!C554="","",参照!C554)</f>
        <v>4.46E-4</v>
      </c>
      <c r="AX554" s="52" t="str">
        <f>IF(参照!D554="","",参照!D554)</f>
        <v/>
      </c>
      <c r="AY554" s="52">
        <f>IF(参照!E554="","",参照!E554)</f>
        <v>4.5300000000000001E-4</v>
      </c>
      <c r="AZ554" s="52" t="str">
        <f>IF(参照!F554="","",参照!F554)</f>
        <v>(株)宮崎ガスリビング</v>
      </c>
      <c r="BA554" s="52" t="str">
        <f>IF(参照!G554="","",参照!G554)</f>
        <v>(株)宮崎ガスリビング_</v>
      </c>
      <c r="BB554" s="52">
        <f t="shared" si="39"/>
        <v>0.45300000000000001</v>
      </c>
      <c r="BD554" s="52" t="str">
        <f>IF(参照!L554="","",参照!L554)</f>
        <v>(株)リケン工業</v>
      </c>
    </row>
    <row r="555" spans="47:56">
      <c r="AU555" s="52" t="str">
        <f>IF(参照!A555="","",参照!A555)</f>
        <v>A0259</v>
      </c>
      <c r="AV555" s="52" t="str">
        <f>IF(参照!B555="","",参照!B555)</f>
        <v>山陰エレキ・アライアンス(株)</v>
      </c>
      <c r="AW555" s="52">
        <f>IF(参照!C555="","",参照!C555)</f>
        <v>4.84E-4</v>
      </c>
      <c r="AX555" s="52" t="str">
        <f>IF(参照!D555="","",参照!D555)</f>
        <v/>
      </c>
      <c r="AY555" s="52">
        <f>IF(参照!E555="","",参照!E555)</f>
        <v>4.28E-4</v>
      </c>
      <c r="AZ555" s="52" t="str">
        <f>IF(参照!F555="","",参照!F555)</f>
        <v>山陰エレキ・アライアンス(株)</v>
      </c>
      <c r="BA555" s="52" t="str">
        <f>IF(参照!G555="","",参照!G555)</f>
        <v>山陰エレキ・アライアンス(株)_</v>
      </c>
      <c r="BB555" s="52">
        <f t="shared" si="39"/>
        <v>0.42799999999999999</v>
      </c>
      <c r="BD555" s="52" t="str">
        <f>IF(参照!L555="","",参照!L555)</f>
        <v>リコージャパン(株)</v>
      </c>
    </row>
    <row r="556" spans="47:56">
      <c r="AU556" s="52" t="str">
        <f>IF(参照!A556="","",参照!A556)</f>
        <v>A0261</v>
      </c>
      <c r="AV556" s="52" t="str">
        <f>IF(参照!B556="","",参照!B556)</f>
        <v>ミライフ東日本(株)</v>
      </c>
      <c r="AW556" s="52">
        <f>IF(参照!C556="","",参照!C556)</f>
        <v>1.3200000000000001E-4</v>
      </c>
      <c r="AX556" s="52" t="str">
        <f>IF(参照!D556="","",参照!D556)</f>
        <v/>
      </c>
      <c r="AY556" s="52">
        <f>IF(参照!E556="","",参照!E556)</f>
        <v>7.7000000000000001E-5</v>
      </c>
      <c r="AZ556" s="52" t="str">
        <f>IF(参照!F556="","",参照!F556)</f>
        <v>ミライフ東日本(株)</v>
      </c>
      <c r="BA556" s="52" t="str">
        <f>IF(参照!G556="","",参照!G556)</f>
        <v>ミライフ東日本(株)_</v>
      </c>
      <c r="BB556" s="52">
        <f t="shared" si="39"/>
        <v>7.6999999999999999E-2</v>
      </c>
      <c r="BD556" s="52" t="str">
        <f>IF(参照!L556="","",参照!L556)</f>
        <v>リストプロパティーズ(株)</v>
      </c>
    </row>
    <row r="557" spans="47:56">
      <c r="AU557" s="52" t="str">
        <f>IF(参照!A557="","",参照!A557)</f>
        <v>A0263</v>
      </c>
      <c r="AV557" s="52" t="str">
        <f>IF(参照!B557="","",参照!B557)</f>
        <v>(株)ウッドエナジー</v>
      </c>
      <c r="AW557" s="52">
        <f>IF(参照!C557="","",参照!C557)</f>
        <v>0</v>
      </c>
      <c r="AX557" s="52" t="str">
        <f>IF(参照!D557="","",参照!D557)</f>
        <v/>
      </c>
      <c r="AY557" s="52">
        <f>IF(参照!E557="","",参照!E557)</f>
        <v>4.0400000000000001E-4</v>
      </c>
      <c r="AZ557" s="52" t="str">
        <f>IF(参照!F557="","",参照!F557)</f>
        <v>(株)ウッドエナジー</v>
      </c>
      <c r="BA557" s="52" t="str">
        <f>IF(参照!G557="","",参照!G557)</f>
        <v>(株)ウッドエナジー_</v>
      </c>
      <c r="BB557" s="52">
        <f t="shared" si="39"/>
        <v>0.40400000000000003</v>
      </c>
      <c r="BD557" s="52" t="str">
        <f>IF(参照!L557="","",参照!L557)</f>
        <v>リニューアブル・ジャパン(株)(旧：(株)みらい電力)</v>
      </c>
    </row>
    <row r="558" spans="47:56">
      <c r="AU558" s="52" t="str">
        <f>IF(参照!A558="","",参照!A558)</f>
        <v>A0264</v>
      </c>
      <c r="AV558" s="52" t="str">
        <f>IF(参照!B558="","",参照!B558)</f>
        <v>山陰酸素工業(株)</v>
      </c>
      <c r="AW558" s="52">
        <f>IF(参照!C558="","",参照!C558)</f>
        <v>4.84E-4</v>
      </c>
      <c r="AX558" s="52" t="str">
        <f>IF(参照!D558="","",参照!D558)</f>
        <v/>
      </c>
      <c r="AY558" s="52">
        <f>IF(参照!E558="","",参照!E558)</f>
        <v>4.2900000000000002E-4</v>
      </c>
      <c r="AZ558" s="52" t="str">
        <f>IF(参照!F558="","",参照!F558)</f>
        <v>山陰酸素工業(株)</v>
      </c>
      <c r="BA558" s="52" t="str">
        <f>IF(参照!G558="","",参照!G558)</f>
        <v>山陰酸素工業(株)_</v>
      </c>
      <c r="BB558" s="52">
        <f t="shared" si="39"/>
        <v>0.42899999999999999</v>
      </c>
      <c r="BD558" s="52" t="str">
        <f>IF(参照!L558="","",参照!L558)</f>
        <v>(株)リミックスポイント</v>
      </c>
    </row>
    <row r="559" spans="47:56">
      <c r="AU559" s="52" t="str">
        <f>IF(参照!A559="","",参照!A559)</f>
        <v>A0265</v>
      </c>
      <c r="AV559" s="52" t="str">
        <f>IF(参照!B559="","",参照!B559)</f>
        <v>武陽ガス(株)</v>
      </c>
      <c r="AW559" s="52">
        <f>IF(参照!C559="","",参照!C559)</f>
        <v>3.6400000000000001E-4</v>
      </c>
      <c r="AX559" s="52" t="str">
        <f>IF(参照!D559="","",参照!D559)</f>
        <v/>
      </c>
      <c r="AY559" s="52">
        <f>IF(参照!E559="","",参照!E559)</f>
        <v>3.0800000000000001E-4</v>
      </c>
      <c r="AZ559" s="52" t="str">
        <f>IF(参照!F559="","",参照!F559)</f>
        <v>武陽ガス(株)</v>
      </c>
      <c r="BA559" s="52" t="str">
        <f>IF(参照!G559="","",参照!G559)</f>
        <v>武陽ガス(株)_</v>
      </c>
      <c r="BB559" s="52">
        <f t="shared" si="39"/>
        <v>0.308</v>
      </c>
      <c r="BD559" s="52" t="str">
        <f>IF(参照!L559="","",参照!L559)</f>
        <v>(株)ルーク</v>
      </c>
    </row>
    <row r="560" spans="47:56">
      <c r="AU560" s="52" t="str">
        <f>IF(参照!A560="","",参照!A560)</f>
        <v>A0267</v>
      </c>
      <c r="AV560" s="52" t="str">
        <f>IF(参照!B560="","",参照!B560)</f>
        <v>北海道電力(株)</v>
      </c>
      <c r="AW560" s="52">
        <f>IF(参照!C560="","",参照!C560)</f>
        <v>5.4900000000000001E-4</v>
      </c>
      <c r="AX560" s="52" t="str">
        <f>IF(参照!D560="","",参照!D560)</f>
        <v>メニューA</v>
      </c>
      <c r="AY560" s="52">
        <f>IF(参照!E560="","",参照!E560)</f>
        <v>0</v>
      </c>
      <c r="AZ560" s="52" t="str">
        <f>IF(参照!F560="","",参照!F560)</f>
        <v>北海道電力(株)</v>
      </c>
      <c r="BA560" s="52" t="str">
        <f>IF(参照!G560="","",参照!G560)</f>
        <v>北海道電力(株)_メニューA</v>
      </c>
      <c r="BB560" s="52">
        <f t="shared" si="39"/>
        <v>0</v>
      </c>
      <c r="BD560" s="52" t="str">
        <f>IF(参照!L560="","",参照!L560)</f>
        <v>(株)レクスポート</v>
      </c>
    </row>
    <row r="561" spans="47:56">
      <c r="AU561" s="52" t="str">
        <f>IF(参照!A561="","",参照!A561)</f>
        <v/>
      </c>
      <c r="AV561" s="52" t="str">
        <f>IF(参照!B561="","",参照!B561)</f>
        <v/>
      </c>
      <c r="AW561" s="52" t="str">
        <f>IF(参照!C561="","",参照!C561)</f>
        <v/>
      </c>
      <c r="AX561" s="52" t="str">
        <f>IF(参照!D561="","",参照!D561)</f>
        <v>メニューB</v>
      </c>
      <c r="AY561" s="52">
        <f>IF(参照!E561="","",参照!E561)</f>
        <v>0</v>
      </c>
      <c r="AZ561" s="52" t="str">
        <f>IF(参照!F561="","",参照!F561)</f>
        <v>北海道電力(株)</v>
      </c>
      <c r="BA561" s="52" t="str">
        <f>IF(参照!G561="","",参照!G561)</f>
        <v>北海道電力(株)_メニューB</v>
      </c>
      <c r="BB561" s="52">
        <f t="shared" si="39"/>
        <v>0</v>
      </c>
      <c r="BD561" s="52" t="str">
        <f>IF(参照!L561="","",参照!L561)</f>
        <v>レネックス電力合同会社</v>
      </c>
    </row>
    <row r="562" spans="47:56">
      <c r="AU562" s="52" t="str">
        <f>IF(参照!A562="","",参照!A562)</f>
        <v/>
      </c>
      <c r="AV562" s="52" t="str">
        <f>IF(参照!B562="","",参照!B562)</f>
        <v/>
      </c>
      <c r="AW562" s="52" t="str">
        <f>IF(参照!C562="","",参照!C562)</f>
        <v/>
      </c>
      <c r="AX562" s="52" t="str">
        <f>IF(参照!D562="","",参照!D562)</f>
        <v>メニューC(残差)</v>
      </c>
      <c r="AY562" s="52">
        <f>IF(参照!E562="","",参照!E562)</f>
        <v>5.3700000000000004E-4</v>
      </c>
      <c r="AZ562" s="52" t="str">
        <f>IF(参照!F562="","",参照!F562)</f>
        <v>北海道電力(株)</v>
      </c>
      <c r="BA562" s="52" t="str">
        <f>IF(参照!G562="","",参照!G562)</f>
        <v>北海道電力(株)_メニューC(残差)</v>
      </c>
      <c r="BB562" s="52">
        <f t="shared" si="39"/>
        <v>0.53700000000000003</v>
      </c>
      <c r="BD562" s="52" t="str">
        <f>IF(参照!L562="","",参照!L562)</f>
        <v>レモンガス(株)</v>
      </c>
    </row>
    <row r="563" spans="47:56">
      <c r="AU563" s="52" t="str">
        <f>IF(参照!A563="","",参照!A563)</f>
        <v/>
      </c>
      <c r="AV563" s="52" t="str">
        <f>IF(参照!B563="","",参照!B563)</f>
        <v/>
      </c>
      <c r="AW563" s="52" t="str">
        <f>IF(参照!C563="","",参照!C563)</f>
        <v/>
      </c>
      <c r="AX563" s="52" t="str">
        <f>IF(参照!D563="","",参照!D563)</f>
        <v>(参考値)事業者全体</v>
      </c>
      <c r="AY563" s="52">
        <f>IF(参照!E563="","",参照!E563)</f>
        <v>5.4900000000000001E-4</v>
      </c>
      <c r="AZ563" s="52" t="str">
        <f>IF(参照!F563="","",参照!F563)</f>
        <v>北海道電力(株)</v>
      </c>
      <c r="BA563" s="52" t="str">
        <f>IF(参照!G563="","",参照!G563)</f>
        <v>北海道電力(株)_(参考値)事業者全体</v>
      </c>
      <c r="BB563" s="52">
        <f t="shared" si="39"/>
        <v>0.54900000000000004</v>
      </c>
      <c r="BD563" s="52" t="str">
        <f>IF(参照!L563="","",参照!L563)</f>
        <v>ローカルエナジー(株)</v>
      </c>
    </row>
    <row r="564" spans="47:56">
      <c r="AU564" s="52" t="str">
        <f>IF(参照!A564="","",参照!A564)</f>
        <v>A0268</v>
      </c>
      <c r="AV564" s="52" t="str">
        <f>IF(参照!B564="","",参照!B564)</f>
        <v>東北電力(株)</v>
      </c>
      <c r="AW564" s="52">
        <f>IF(参照!C564="","",参照!C564)</f>
        <v>4.9600000000000002E-4</v>
      </c>
      <c r="AX564" s="52" t="str">
        <f>IF(参照!D564="","",参照!D564)</f>
        <v>メニューA</v>
      </c>
      <c r="AY564" s="52">
        <f>IF(参照!E564="","",参照!E564)</f>
        <v>0</v>
      </c>
      <c r="AZ564" s="52" t="str">
        <f>IF(参照!F564="","",参照!F564)</f>
        <v>東北電力(株)</v>
      </c>
      <c r="BA564" s="52" t="str">
        <f>IF(参照!G564="","",参照!G564)</f>
        <v>東北電力(株)_メニューA</v>
      </c>
      <c r="BB564" s="52">
        <f t="shared" si="39"/>
        <v>0</v>
      </c>
      <c r="BD564" s="52" t="str">
        <f>IF(参照!L564="","",参照!L564)</f>
        <v>ローカルでんき(株)</v>
      </c>
    </row>
    <row r="565" spans="47:56">
      <c r="AU565" s="52" t="str">
        <f>IF(参照!A565="","",参照!A565)</f>
        <v/>
      </c>
      <c r="AV565" s="52" t="str">
        <f>IF(参照!B565="","",参照!B565)</f>
        <v/>
      </c>
      <c r="AW565" s="52" t="str">
        <f>IF(参照!C565="","",参照!C565)</f>
        <v/>
      </c>
      <c r="AX565" s="52" t="str">
        <f>IF(参照!D565="","",参照!D565)</f>
        <v>メニューB</v>
      </c>
      <c r="AY565" s="52">
        <f>IF(参照!E565="","",参照!E565)</f>
        <v>0</v>
      </c>
      <c r="AZ565" s="52" t="str">
        <f>IF(参照!F565="","",参照!F565)</f>
        <v>東北電力(株)</v>
      </c>
      <c r="BA565" s="52" t="str">
        <f>IF(参照!G565="","",参照!G565)</f>
        <v>東北電力(株)_メニューB</v>
      </c>
      <c r="BB565" s="52">
        <f t="shared" si="39"/>
        <v>0</v>
      </c>
      <c r="BD565" s="52" t="str">
        <f>IF(参照!L565="","",参照!L565)</f>
        <v>和歌山電力(株)</v>
      </c>
    </row>
    <row r="566" spans="47:56">
      <c r="AU566" s="52" t="str">
        <f>IF(参照!A566="","",参照!A566)</f>
        <v/>
      </c>
      <c r="AV566" s="52" t="str">
        <f>IF(参照!B566="","",参照!B566)</f>
        <v/>
      </c>
      <c r="AW566" s="52" t="str">
        <f>IF(参照!C566="","",参照!C566)</f>
        <v/>
      </c>
      <c r="AX566" s="52" t="str">
        <f>IF(参照!D566="","",参照!D566)</f>
        <v>メニューC(残差)</v>
      </c>
      <c r="AY566" s="52">
        <f>IF(参照!E566="","",参照!E566)</f>
        <v>4.8799999999999999E-4</v>
      </c>
      <c r="AZ566" s="52" t="str">
        <f>IF(参照!F566="","",参照!F566)</f>
        <v>東北電力(株)</v>
      </c>
      <c r="BA566" s="52" t="str">
        <f>IF(参照!G566="","",参照!G566)</f>
        <v>東北電力(株)_メニューC(残差)</v>
      </c>
      <c r="BB566" s="52">
        <f t="shared" si="39"/>
        <v>0.48799999999999999</v>
      </c>
      <c r="BD566" s="52" t="str">
        <f>IF(参照!L566="","",参照!L566)</f>
        <v>綿半パートナーズ(株)</v>
      </c>
    </row>
    <row r="567" spans="47:56">
      <c r="AU567" s="52" t="str">
        <f>IF(参照!A567="","",参照!A567)</f>
        <v/>
      </c>
      <c r="AV567" s="52" t="str">
        <f>IF(参照!B567="","",参照!B567)</f>
        <v/>
      </c>
      <c r="AW567" s="52" t="str">
        <f>IF(参照!C567="","",参照!C567)</f>
        <v/>
      </c>
      <c r="AX567" s="52" t="str">
        <f>IF(参照!D567="","",参照!D567)</f>
        <v>(参考値)事業者全体</v>
      </c>
      <c r="AY567" s="52">
        <f>IF(参照!E567="","",参照!E567)</f>
        <v>4.57E-4</v>
      </c>
      <c r="AZ567" s="52" t="str">
        <f>IF(参照!F567="","",参照!F567)</f>
        <v>東北電力(株)</v>
      </c>
      <c r="BA567" s="52" t="str">
        <f>IF(参照!G567="","",参照!G567)</f>
        <v>東北電力(株)_(参考値)事業者全体</v>
      </c>
      <c r="BB567" s="52">
        <f t="shared" si="39"/>
        <v>0.45700000000000002</v>
      </c>
      <c r="BD567" s="52" t="str">
        <f>IF(参照!L567="","",参照!L567)</f>
        <v>ワタミエナジー(株)</v>
      </c>
    </row>
    <row r="568" spans="47:56">
      <c r="AU568" s="52" t="str">
        <f>IF(参照!A568="","",参照!A568)</f>
        <v>A0269</v>
      </c>
      <c r="AV568" s="52" t="str">
        <f>IF(参照!B568="","",参照!B568)</f>
        <v>東京電力エナジーパートナー(株)</v>
      </c>
      <c r="AW568" s="52">
        <f>IF(参照!C568="","",参照!C568)</f>
        <v>4.57E-4</v>
      </c>
      <c r="AX568" s="52" t="str">
        <f>IF(参照!D568="","",参照!D568)</f>
        <v>メニューA</v>
      </c>
      <c r="AY568" s="52">
        <f>IF(参照!E568="","",参照!E568)</f>
        <v>0</v>
      </c>
      <c r="AZ568" s="52" t="str">
        <f>IF(参照!F568="","",参照!F568)</f>
        <v>東京電力エナジーパートナー(株)</v>
      </c>
      <c r="BA568" s="52" t="str">
        <f>IF(参照!G568="","",参照!G568)</f>
        <v>東京電力エナジーパートナー(株)_メニューA</v>
      </c>
      <c r="BB568" s="52">
        <f t="shared" si="39"/>
        <v>0</v>
      </c>
      <c r="BD568" s="52" t="str">
        <f>IF(参照!L568="","",参照!L568)</f>
        <v>ワンワールドエナジー(株)(旧：(株)地方創生テクノロジーラボ)</v>
      </c>
    </row>
    <row r="569" spans="47:56">
      <c r="AU569" s="52" t="str">
        <f>IF(参照!A569="","",参照!A569)</f>
        <v/>
      </c>
      <c r="AV569" s="52" t="str">
        <f>IF(参照!B569="","",参照!B569)</f>
        <v/>
      </c>
      <c r="AW569" s="52" t="str">
        <f>IF(参照!C569="","",参照!C569)</f>
        <v/>
      </c>
      <c r="AX569" s="52" t="str">
        <f>IF(参照!D569="","",参照!D569)</f>
        <v>メニューB</v>
      </c>
      <c r="AY569" s="52">
        <f>IF(参照!E569="","",参照!E569)</f>
        <v>0</v>
      </c>
      <c r="AZ569" s="52" t="str">
        <f>IF(参照!F569="","",参照!F569)</f>
        <v>東京電力エナジーパートナー(株)</v>
      </c>
      <c r="BA569" s="52" t="str">
        <f>IF(参照!G569="","",参照!G569)</f>
        <v>東京電力エナジーパートナー(株)_メニューB</v>
      </c>
      <c r="BB569" s="52">
        <f t="shared" si="39"/>
        <v>0</v>
      </c>
      <c r="BD569" s="52" t="str">
        <f>IF(参照!L569="","",参照!L569)</f>
        <v/>
      </c>
    </row>
    <row r="570" spans="47:56">
      <c r="AU570" s="52" t="str">
        <f>IF(参照!A570="","",参照!A570)</f>
        <v/>
      </c>
      <c r="AV570" s="52" t="str">
        <f>IF(参照!B570="","",参照!B570)</f>
        <v/>
      </c>
      <c r="AW570" s="52" t="str">
        <f>IF(参照!C570="","",参照!C570)</f>
        <v/>
      </c>
      <c r="AX570" s="52" t="str">
        <f>IF(参照!D570="","",参照!D570)</f>
        <v>メニューC</v>
      </c>
      <c r="AY570" s="52">
        <f>IF(参照!E570="","",参照!E570)</f>
        <v>0</v>
      </c>
      <c r="AZ570" s="52" t="str">
        <f>IF(参照!F570="","",参照!F570)</f>
        <v>東京電力エナジーパートナー(株)</v>
      </c>
      <c r="BA570" s="52" t="str">
        <f>IF(参照!G570="","",参照!G570)</f>
        <v>東京電力エナジーパートナー(株)_メニューC</v>
      </c>
      <c r="BB570" s="52">
        <f t="shared" si="39"/>
        <v>0</v>
      </c>
      <c r="BD570" s="52" t="str">
        <f>IF(参照!L570="","",参照!L570)</f>
        <v/>
      </c>
    </row>
    <row r="571" spans="47:56">
      <c r="AU571" s="52" t="str">
        <f>IF(参照!A571="","",参照!A571)</f>
        <v/>
      </c>
      <c r="AV571" s="52" t="str">
        <f>IF(参照!B571="","",参照!B571)</f>
        <v/>
      </c>
      <c r="AW571" s="52" t="str">
        <f>IF(参照!C571="","",参照!C571)</f>
        <v/>
      </c>
      <c r="AX571" s="52" t="str">
        <f>IF(参照!D571="","",参照!D571)</f>
        <v>メニューD</v>
      </c>
      <c r="AY571" s="52">
        <f>IF(参照!E571="","",参照!E571)</f>
        <v>0</v>
      </c>
      <c r="AZ571" s="52" t="str">
        <f>IF(参照!F571="","",参照!F571)</f>
        <v>東京電力エナジーパートナー(株)</v>
      </c>
      <c r="BA571" s="52" t="str">
        <f>IF(参照!G571="","",参照!G571)</f>
        <v>東京電力エナジーパートナー(株)_メニューD</v>
      </c>
      <c r="BB571" s="52">
        <f t="shared" si="39"/>
        <v>0</v>
      </c>
      <c r="BD571" s="52" t="str">
        <f>IF(参照!L571="","",参照!L571)</f>
        <v/>
      </c>
    </row>
    <row r="572" spans="47:56">
      <c r="AU572" s="52" t="str">
        <f>IF(参照!A572="","",参照!A572)</f>
        <v/>
      </c>
      <c r="AV572" s="52" t="str">
        <f>IF(参照!B572="","",参照!B572)</f>
        <v/>
      </c>
      <c r="AW572" s="52" t="str">
        <f>IF(参照!C572="","",参照!C572)</f>
        <v/>
      </c>
      <c r="AX572" s="52" t="str">
        <f>IF(参照!D572="","",参照!D572)</f>
        <v>メニューE</v>
      </c>
      <c r="AY572" s="52">
        <f>IF(参照!E572="","",参照!E572)</f>
        <v>0</v>
      </c>
      <c r="AZ572" s="52" t="str">
        <f>IF(参照!F572="","",参照!F572)</f>
        <v>東京電力エナジーパートナー(株)</v>
      </c>
      <c r="BA572" s="52" t="str">
        <f>IF(参照!G572="","",参照!G572)</f>
        <v>東京電力エナジーパートナー(株)_メニューE</v>
      </c>
      <c r="BB572" s="52">
        <f t="shared" si="39"/>
        <v>0</v>
      </c>
      <c r="BD572" s="52" t="str">
        <f>IF(参照!L572="","",参照!L572)</f>
        <v/>
      </c>
    </row>
    <row r="573" spans="47:56">
      <c r="AU573" s="52" t="str">
        <f>IF(参照!A573="","",参照!A573)</f>
        <v/>
      </c>
      <c r="AV573" s="52" t="str">
        <f>IF(参照!B573="","",参照!B573)</f>
        <v/>
      </c>
      <c r="AW573" s="52" t="str">
        <f>IF(参照!C573="","",参照!C573)</f>
        <v/>
      </c>
      <c r="AX573" s="52" t="str">
        <f>IF(参照!D573="","",参照!D573)</f>
        <v>メニューF</v>
      </c>
      <c r="AY573" s="52">
        <f>IF(参照!E573="","",参照!E573)</f>
        <v>0</v>
      </c>
      <c r="AZ573" s="52" t="str">
        <f>IF(参照!F573="","",参照!F573)</f>
        <v>東京電力エナジーパートナー(株)</v>
      </c>
      <c r="BA573" s="52" t="str">
        <f>IF(参照!G573="","",参照!G573)</f>
        <v>東京電力エナジーパートナー(株)_メニューF</v>
      </c>
      <c r="BB573" s="52">
        <f t="shared" si="39"/>
        <v>0</v>
      </c>
      <c r="BD573" s="52" t="str">
        <f>IF(参照!L573="","",参照!L573)</f>
        <v/>
      </c>
    </row>
    <row r="574" spans="47:56">
      <c r="AU574" s="52" t="str">
        <f>IF(参照!A574="","",参照!A574)</f>
        <v/>
      </c>
      <c r="AV574" s="52" t="str">
        <f>IF(参照!B574="","",参照!B574)</f>
        <v/>
      </c>
      <c r="AW574" s="52" t="str">
        <f>IF(参照!C574="","",参照!C574)</f>
        <v/>
      </c>
      <c r="AX574" s="52" t="str">
        <f>IF(参照!D574="","",参照!D574)</f>
        <v>メニューG</v>
      </c>
      <c r="AY574" s="52">
        <f>IF(参照!E574="","",参照!E574)</f>
        <v>0</v>
      </c>
      <c r="AZ574" s="52" t="str">
        <f>IF(参照!F574="","",参照!F574)</f>
        <v>東京電力エナジーパートナー(株)</v>
      </c>
      <c r="BA574" s="52" t="str">
        <f>IF(参照!G574="","",参照!G574)</f>
        <v>東京電力エナジーパートナー(株)_メニューG</v>
      </c>
      <c r="BB574" s="52">
        <f t="shared" si="39"/>
        <v>0</v>
      </c>
      <c r="BD574" s="52" t="str">
        <f>IF(参照!L574="","",参照!L574)</f>
        <v/>
      </c>
    </row>
    <row r="575" spans="47:56">
      <c r="AU575" s="52" t="str">
        <f>IF(参照!A575="","",参照!A575)</f>
        <v/>
      </c>
      <c r="AV575" s="52" t="str">
        <f>IF(参照!B575="","",参照!B575)</f>
        <v/>
      </c>
      <c r="AW575" s="52" t="str">
        <f>IF(参照!C575="","",参照!C575)</f>
        <v/>
      </c>
      <c r="AX575" s="52" t="str">
        <f>IF(参照!D575="","",参照!D575)</f>
        <v>メニューH</v>
      </c>
      <c r="AY575" s="52">
        <f>IF(参照!E575="","",参照!E575)</f>
        <v>0</v>
      </c>
      <c r="AZ575" s="52" t="str">
        <f>IF(参照!F575="","",参照!F575)</f>
        <v>東京電力エナジーパートナー(株)</v>
      </c>
      <c r="BA575" s="52" t="str">
        <f>IF(参照!G575="","",参照!G575)</f>
        <v>東京電力エナジーパートナー(株)_メニューH</v>
      </c>
      <c r="BB575" s="52">
        <f t="shared" si="39"/>
        <v>0</v>
      </c>
      <c r="BD575" s="52" t="str">
        <f>IF(参照!L575="","",参照!L575)</f>
        <v/>
      </c>
    </row>
    <row r="576" spans="47:56">
      <c r="AU576" s="52" t="str">
        <f>IF(参照!A576="","",参照!A576)</f>
        <v/>
      </c>
      <c r="AV576" s="52" t="str">
        <f>IF(参照!B576="","",参照!B576)</f>
        <v/>
      </c>
      <c r="AW576" s="52" t="str">
        <f>IF(参照!C576="","",参照!C576)</f>
        <v/>
      </c>
      <c r="AX576" s="52" t="str">
        <f>IF(参照!D576="","",参照!D576)</f>
        <v>メニューI</v>
      </c>
      <c r="AY576" s="52">
        <f>IF(参照!E576="","",参照!E576)</f>
        <v>0</v>
      </c>
      <c r="AZ576" s="52" t="str">
        <f>IF(参照!F576="","",参照!F576)</f>
        <v>東京電力エナジーパートナー(株)</v>
      </c>
      <c r="BA576" s="52" t="str">
        <f>IF(参照!G576="","",参照!G576)</f>
        <v>東京電力エナジーパートナー(株)_メニューI</v>
      </c>
      <c r="BB576" s="52">
        <f t="shared" si="39"/>
        <v>0</v>
      </c>
      <c r="BD576" s="52" t="str">
        <f>IF(参照!L576="","",参照!L576)</f>
        <v/>
      </c>
    </row>
    <row r="577" spans="47:56">
      <c r="AU577" s="52" t="str">
        <f>IF(参照!A577="","",参照!A577)</f>
        <v/>
      </c>
      <c r="AV577" s="52" t="str">
        <f>IF(参照!B577="","",参照!B577)</f>
        <v/>
      </c>
      <c r="AW577" s="52" t="str">
        <f>IF(参照!C577="","",参照!C577)</f>
        <v/>
      </c>
      <c r="AX577" s="52" t="str">
        <f>IF(参照!D577="","",参照!D577)</f>
        <v>メニューJ(残差)</v>
      </c>
      <c r="AY577" s="52">
        <f>IF(参照!E577="","",参照!E577)</f>
        <v>4.57E-4</v>
      </c>
      <c r="AZ577" s="52" t="str">
        <f>IF(参照!F577="","",参照!F577)</f>
        <v>東京電力エナジーパートナー(株)</v>
      </c>
      <c r="BA577" s="52" t="str">
        <f>IF(参照!G577="","",参照!G577)</f>
        <v>東京電力エナジーパートナー(株)_メニューJ(残差)</v>
      </c>
      <c r="BB577" s="52">
        <f t="shared" si="39"/>
        <v>0.45700000000000002</v>
      </c>
      <c r="BD577" s="52" t="str">
        <f>IF(参照!L577="","",参照!L577)</f>
        <v/>
      </c>
    </row>
    <row r="578" spans="47:56">
      <c r="AU578" s="52" t="str">
        <f>IF(参照!A578="","",参照!A578)</f>
        <v/>
      </c>
      <c r="AV578" s="52" t="str">
        <f>IF(参照!B578="","",参照!B578)</f>
        <v/>
      </c>
      <c r="AW578" s="52" t="str">
        <f>IF(参照!C578="","",参照!C578)</f>
        <v/>
      </c>
      <c r="AX578" s="52" t="str">
        <f>IF(参照!D578="","",参照!D578)</f>
        <v>(参考値)事業者全体</v>
      </c>
      <c r="AY578" s="52">
        <f>IF(参照!E578="","",参照!E578)</f>
        <v>4.4099999999999999E-4</v>
      </c>
      <c r="AZ578" s="52" t="str">
        <f>IF(参照!F578="","",参照!F578)</f>
        <v>東京電力エナジーパートナー(株)</v>
      </c>
      <c r="BA578" s="52" t="str">
        <f>IF(参照!G578="","",参照!G578)</f>
        <v>東京電力エナジーパートナー(株)_(参考値)事業者全体</v>
      </c>
      <c r="BB578" s="52">
        <f t="shared" si="39"/>
        <v>0.441</v>
      </c>
      <c r="BD578" s="52" t="str">
        <f>IF(参照!L578="","",参照!L578)</f>
        <v/>
      </c>
    </row>
    <row r="579" spans="47:56">
      <c r="AU579" s="52" t="str">
        <f>IF(参照!A579="","",参照!A579)</f>
        <v>A0270</v>
      </c>
      <c r="AV579" s="52" t="str">
        <f>IF(参照!B579="","",参照!B579)</f>
        <v>中部電力ミライズ(株)</v>
      </c>
      <c r="AW579" s="52">
        <f>IF(参照!C579="","",参照!C579)</f>
        <v>4.4900000000000002E-4</v>
      </c>
      <c r="AX579" s="52" t="str">
        <f>IF(参照!D579="","",参照!D579)</f>
        <v>メニューA</v>
      </c>
      <c r="AY579" s="52">
        <f>IF(参照!E579="","",参照!E579)</f>
        <v>0</v>
      </c>
      <c r="AZ579" s="52" t="str">
        <f>IF(参照!F579="","",参照!F579)</f>
        <v>中部電力ミライズ(株)</v>
      </c>
      <c r="BA579" s="52" t="str">
        <f>IF(参照!G579="","",参照!G579)</f>
        <v>中部電力ミライズ(株)_メニューA</v>
      </c>
      <c r="BB579" s="52">
        <f t="shared" si="39"/>
        <v>0</v>
      </c>
      <c r="BD579" s="52" t="str">
        <f>IF(参照!L579="","",参照!L579)</f>
        <v/>
      </c>
    </row>
    <row r="580" spans="47:56">
      <c r="AU580" s="52" t="str">
        <f>IF(参照!A580="","",参照!A580)</f>
        <v/>
      </c>
      <c r="AV580" s="52" t="str">
        <f>IF(参照!B580="","",参照!B580)</f>
        <v/>
      </c>
      <c r="AW580" s="52" t="str">
        <f>IF(参照!C580="","",参照!C580)</f>
        <v/>
      </c>
      <c r="AX580" s="52" t="str">
        <f>IF(参照!D580="","",参照!D580)</f>
        <v>メニューB(残差)</v>
      </c>
      <c r="AY580" s="52">
        <f>IF(参照!E580="","",参照!E580)</f>
        <v>3.88E-4</v>
      </c>
      <c r="AZ580" s="52" t="str">
        <f>IF(参照!F580="","",参照!F580)</f>
        <v>中部電力ミライズ(株)</v>
      </c>
      <c r="BA580" s="52" t="str">
        <f>IF(参照!G580="","",参照!G580)</f>
        <v>中部電力ミライズ(株)_メニューB(残差)</v>
      </c>
      <c r="BB580" s="52">
        <f t="shared" si="39"/>
        <v>0.38800000000000001</v>
      </c>
      <c r="BD580" s="52" t="str">
        <f>IF(参照!L580="","",参照!L580)</f>
        <v/>
      </c>
    </row>
    <row r="581" spans="47:56">
      <c r="AU581" s="52" t="str">
        <f>IF(参照!A581="","",参照!A581)</f>
        <v/>
      </c>
      <c r="AV581" s="52" t="str">
        <f>IF(参照!B581="","",参照!B581)</f>
        <v/>
      </c>
      <c r="AW581" s="52" t="str">
        <f>IF(参照!C581="","",参照!C581)</f>
        <v/>
      </c>
      <c r="AX581" s="52" t="str">
        <f>IF(参照!D581="","",参照!D581)</f>
        <v>(参考値)事業者全体</v>
      </c>
      <c r="AY581" s="52">
        <f>IF(参照!E581="","",参照!E581)</f>
        <v>3.77E-4</v>
      </c>
      <c r="AZ581" s="52" t="str">
        <f>IF(参照!F581="","",参照!F581)</f>
        <v>中部電力ミライズ(株)</v>
      </c>
      <c r="BA581" s="52" t="str">
        <f>IF(参照!G581="","",参照!G581)</f>
        <v>中部電力ミライズ(株)_(参考値)事業者全体</v>
      </c>
      <c r="BB581" s="52">
        <f t="shared" ref="BB581:BB644" si="40">AY581*1000</f>
        <v>0.377</v>
      </c>
      <c r="BD581" s="52" t="str">
        <f>IF(参照!L581="","",参照!L581)</f>
        <v/>
      </c>
    </row>
    <row r="582" spans="47:56">
      <c r="AU582" s="52" t="str">
        <f>IF(参照!A582="","",参照!A582)</f>
        <v>A0271</v>
      </c>
      <c r="AV582" s="52" t="str">
        <f>IF(参照!B582="","",参照!B582)</f>
        <v>北陸電力(株)</v>
      </c>
      <c r="AW582" s="52">
        <f>IF(参照!C582="","",参照!C582)</f>
        <v>4.8000000000000001E-4</v>
      </c>
      <c r="AX582" s="52" t="str">
        <f>IF(参照!D582="","",参照!D582)</f>
        <v>メニューA</v>
      </c>
      <c r="AY582" s="52">
        <f>IF(参照!E582="","",参照!E582)</f>
        <v>0</v>
      </c>
      <c r="AZ582" s="52" t="str">
        <f>IF(参照!F582="","",参照!F582)</f>
        <v>北陸電力(株)</v>
      </c>
      <c r="BA582" s="52" t="str">
        <f>IF(参照!G582="","",参照!G582)</f>
        <v>北陸電力(株)_メニューA</v>
      </c>
      <c r="BB582" s="52">
        <f t="shared" si="40"/>
        <v>0</v>
      </c>
      <c r="BD582" s="52" t="str">
        <f>IF(参照!L582="","",参照!L582)</f>
        <v/>
      </c>
    </row>
    <row r="583" spans="47:56">
      <c r="AU583" s="52" t="str">
        <f>IF(参照!A583="","",参照!A583)</f>
        <v/>
      </c>
      <c r="AV583" s="52" t="str">
        <f>IF(参照!B583="","",参照!B583)</f>
        <v/>
      </c>
      <c r="AW583" s="52" t="str">
        <f>IF(参照!C583="","",参照!C583)</f>
        <v/>
      </c>
      <c r="AX583" s="52" t="str">
        <f>IF(参照!D583="","",参照!D583)</f>
        <v>メニューB</v>
      </c>
      <c r="AY583" s="52">
        <f>IF(参照!E583="","",参照!E583)</f>
        <v>0</v>
      </c>
      <c r="AZ583" s="52" t="str">
        <f>IF(参照!F583="","",参照!F583)</f>
        <v>北陸電力(株)</v>
      </c>
      <c r="BA583" s="52" t="str">
        <f>IF(参照!G583="","",参照!G583)</f>
        <v>北陸電力(株)_メニューB</v>
      </c>
      <c r="BB583" s="52">
        <f t="shared" si="40"/>
        <v>0</v>
      </c>
      <c r="BD583" s="52" t="str">
        <f>IF(参照!L583="","",参照!L583)</f>
        <v/>
      </c>
    </row>
    <row r="584" spans="47:56">
      <c r="AU584" s="52" t="str">
        <f>IF(参照!A584="","",参照!A584)</f>
        <v/>
      </c>
      <c r="AV584" s="52" t="str">
        <f>IF(参照!B584="","",参照!B584)</f>
        <v/>
      </c>
      <c r="AW584" s="52" t="str">
        <f>IF(参照!C584="","",参照!C584)</f>
        <v/>
      </c>
      <c r="AX584" s="52" t="str">
        <f>IF(参照!D584="","",参照!D584)</f>
        <v>メニューC</v>
      </c>
      <c r="AY584" s="52">
        <f>IF(参照!E584="","",参照!E584)</f>
        <v>0</v>
      </c>
      <c r="AZ584" s="52" t="str">
        <f>IF(参照!F584="","",参照!F584)</f>
        <v>北陸電力(株)</v>
      </c>
      <c r="BA584" s="52" t="str">
        <f>IF(参照!G584="","",参照!G584)</f>
        <v>北陸電力(株)_メニューC</v>
      </c>
      <c r="BB584" s="52">
        <f t="shared" si="40"/>
        <v>0</v>
      </c>
      <c r="BD584" s="52" t="str">
        <f>IF(参照!L584="","",参照!L584)</f>
        <v/>
      </c>
    </row>
    <row r="585" spans="47:56">
      <c r="AU585" s="52" t="str">
        <f>IF(参照!A585="","",参照!A585)</f>
        <v/>
      </c>
      <c r="AV585" s="52" t="str">
        <f>IF(参照!B585="","",参照!B585)</f>
        <v/>
      </c>
      <c r="AW585" s="52" t="str">
        <f>IF(参照!C585="","",参照!C585)</f>
        <v/>
      </c>
      <c r="AX585" s="52" t="str">
        <f>IF(参照!D585="","",参照!D585)</f>
        <v>メニューD</v>
      </c>
      <c r="AY585" s="52">
        <f>IF(参照!E585="","",参照!E585)</f>
        <v>0</v>
      </c>
      <c r="AZ585" s="52" t="str">
        <f>IF(参照!F585="","",参照!F585)</f>
        <v>北陸電力(株)</v>
      </c>
      <c r="BA585" s="52" t="str">
        <f>IF(参照!G585="","",参照!G585)</f>
        <v>北陸電力(株)_メニューD</v>
      </c>
      <c r="BB585" s="52">
        <f t="shared" si="40"/>
        <v>0</v>
      </c>
      <c r="BD585" s="52" t="str">
        <f>IF(参照!L585="","",参照!L585)</f>
        <v/>
      </c>
    </row>
    <row r="586" spans="47:56">
      <c r="AU586" s="52" t="str">
        <f>IF(参照!A586="","",参照!A586)</f>
        <v/>
      </c>
      <c r="AV586" s="52" t="str">
        <f>IF(参照!B586="","",参照!B586)</f>
        <v/>
      </c>
      <c r="AW586" s="52" t="str">
        <f>IF(参照!C586="","",参照!C586)</f>
        <v/>
      </c>
      <c r="AX586" s="52" t="str">
        <f>IF(参照!D586="","",参照!D586)</f>
        <v>メニューE(残差)</v>
      </c>
      <c r="AY586" s="52">
        <f>IF(参照!E586="","",参照!E586)</f>
        <v>4.8899999999999996E-4</v>
      </c>
      <c r="AZ586" s="52" t="str">
        <f>IF(参照!F586="","",参照!F586)</f>
        <v>北陸電力(株)</v>
      </c>
      <c r="BA586" s="52" t="str">
        <f>IF(参照!G586="","",参照!G586)</f>
        <v>北陸電力(株)_メニューE(残差)</v>
      </c>
      <c r="BB586" s="52">
        <f t="shared" si="40"/>
        <v>0.48899999999999993</v>
      </c>
      <c r="BD586" s="52" t="str">
        <f>IF(参照!L586="","",参照!L586)</f>
        <v/>
      </c>
    </row>
    <row r="587" spans="47:56">
      <c r="AU587" s="52" t="str">
        <f>IF(参照!A587="","",参照!A587)</f>
        <v/>
      </c>
      <c r="AV587" s="52" t="str">
        <f>IF(参照!B587="","",参照!B587)</f>
        <v/>
      </c>
      <c r="AW587" s="52" t="str">
        <f>IF(参照!C587="","",参照!C587)</f>
        <v/>
      </c>
      <c r="AX587" s="52" t="str">
        <f>IF(参照!D587="","",参照!D587)</f>
        <v>(参考値)事業者全体</v>
      </c>
      <c r="AY587" s="52">
        <f>IF(参照!E587="","",参照!E587)</f>
        <v>4.6500000000000003E-4</v>
      </c>
      <c r="AZ587" s="52" t="str">
        <f>IF(参照!F587="","",参照!F587)</f>
        <v>北陸電力(株)</v>
      </c>
      <c r="BA587" s="52" t="str">
        <f>IF(参照!G587="","",参照!G587)</f>
        <v>北陸電力(株)_(参考値)事業者全体</v>
      </c>
      <c r="BB587" s="52">
        <f t="shared" si="40"/>
        <v>0.46500000000000002</v>
      </c>
      <c r="BD587" s="52" t="str">
        <f>IF(参照!L587="","",参照!L587)</f>
        <v/>
      </c>
    </row>
    <row r="588" spans="47:56">
      <c r="AU588" s="52" t="str">
        <f>IF(参照!A588="","",参照!A588)</f>
        <v>A0272</v>
      </c>
      <c r="AV588" s="52" t="str">
        <f>IF(参照!B588="","",参照!B588)</f>
        <v>関西電力(株)</v>
      </c>
      <c r="AW588" s="52">
        <f>IF(参照!C588="","",参照!C588)</f>
        <v>2.99E-4</v>
      </c>
      <c r="AX588" s="52" t="str">
        <f>IF(参照!D588="","",参照!D588)</f>
        <v>メニューA</v>
      </c>
      <c r="AY588" s="52">
        <f>IF(参照!E588="","",参照!E588)</f>
        <v>0</v>
      </c>
      <c r="AZ588" s="52" t="str">
        <f>IF(参照!F588="","",参照!F588)</f>
        <v>関西電力(株)</v>
      </c>
      <c r="BA588" s="52" t="str">
        <f>IF(参照!G588="","",参照!G588)</f>
        <v>関西電力(株)_メニューA</v>
      </c>
      <c r="BB588" s="52">
        <f t="shared" si="40"/>
        <v>0</v>
      </c>
      <c r="BD588" s="52" t="str">
        <f>IF(参照!L588="","",参照!L588)</f>
        <v/>
      </c>
    </row>
    <row r="589" spans="47:56">
      <c r="AU589" s="52" t="str">
        <f>IF(参照!A589="","",参照!A589)</f>
        <v/>
      </c>
      <c r="AV589" s="52" t="str">
        <f>IF(参照!B589="","",参照!B589)</f>
        <v/>
      </c>
      <c r="AW589" s="52" t="str">
        <f>IF(参照!C589="","",参照!C589)</f>
        <v/>
      </c>
      <c r="AX589" s="52" t="str">
        <f>IF(参照!D589="","",参照!D589)</f>
        <v>メニューB</v>
      </c>
      <c r="AY589" s="52">
        <f>IF(参照!E589="","",参照!E589)</f>
        <v>0</v>
      </c>
      <c r="AZ589" s="52" t="str">
        <f>IF(参照!F589="","",参照!F589)</f>
        <v>関西電力(株)</v>
      </c>
      <c r="BA589" s="52" t="str">
        <f>IF(参照!G589="","",参照!G589)</f>
        <v>関西電力(株)_メニューB</v>
      </c>
      <c r="BB589" s="52">
        <f t="shared" si="40"/>
        <v>0</v>
      </c>
      <c r="BD589" s="52" t="str">
        <f>IF(参照!L589="","",参照!L589)</f>
        <v/>
      </c>
    </row>
    <row r="590" spans="47:56">
      <c r="AU590" s="52" t="str">
        <f>IF(参照!A590="","",参照!A590)</f>
        <v/>
      </c>
      <c r="AV590" s="52" t="str">
        <f>IF(参照!B590="","",参照!B590)</f>
        <v/>
      </c>
      <c r="AW590" s="52" t="str">
        <f>IF(参照!C590="","",参照!C590)</f>
        <v/>
      </c>
      <c r="AX590" s="52" t="str">
        <f>IF(参照!D590="","",参照!D590)</f>
        <v>メニューC</v>
      </c>
      <c r="AY590" s="52">
        <f>IF(参照!E590="","",参照!E590)</f>
        <v>0</v>
      </c>
      <c r="AZ590" s="52" t="str">
        <f>IF(参照!F590="","",参照!F590)</f>
        <v>関西電力(株)</v>
      </c>
      <c r="BA590" s="52" t="str">
        <f>IF(参照!G590="","",参照!G590)</f>
        <v>関西電力(株)_メニューC</v>
      </c>
      <c r="BB590" s="52">
        <f t="shared" si="40"/>
        <v>0</v>
      </c>
      <c r="BD590" s="52" t="str">
        <f>IF(参照!L590="","",参照!L590)</f>
        <v/>
      </c>
    </row>
    <row r="591" spans="47:56">
      <c r="AU591" s="52" t="str">
        <f>IF(参照!A591="","",参照!A591)</f>
        <v/>
      </c>
      <c r="AV591" s="52" t="str">
        <f>IF(参照!B591="","",参照!B591)</f>
        <v/>
      </c>
      <c r="AW591" s="52" t="str">
        <f>IF(参照!C591="","",参照!C591)</f>
        <v/>
      </c>
      <c r="AX591" s="52" t="str">
        <f>IF(参照!D591="","",参照!D591)</f>
        <v>メニューD</v>
      </c>
      <c r="AY591" s="52">
        <f>IF(参照!E591="","",参照!E591)</f>
        <v>0</v>
      </c>
      <c r="AZ591" s="52" t="str">
        <f>IF(参照!F591="","",参照!F591)</f>
        <v>関西電力(株)</v>
      </c>
      <c r="BA591" s="52" t="str">
        <f>IF(参照!G591="","",参照!G591)</f>
        <v>関西電力(株)_メニューD</v>
      </c>
      <c r="BB591" s="52">
        <f t="shared" si="40"/>
        <v>0</v>
      </c>
      <c r="BD591" s="52" t="str">
        <f>IF(参照!L591="","",参照!L591)</f>
        <v/>
      </c>
    </row>
    <row r="592" spans="47:56">
      <c r="AU592" s="52" t="str">
        <f>IF(参照!A592="","",参照!A592)</f>
        <v/>
      </c>
      <c r="AV592" s="52" t="str">
        <f>IF(参照!B592="","",参照!B592)</f>
        <v/>
      </c>
      <c r="AW592" s="52" t="str">
        <f>IF(参照!C592="","",参照!C592)</f>
        <v/>
      </c>
      <c r="AX592" s="52" t="str">
        <f>IF(参照!D592="","",参照!D592)</f>
        <v>メニューE</v>
      </c>
      <c r="AY592" s="52">
        <f>IF(参照!E592="","",参照!E592)</f>
        <v>0</v>
      </c>
      <c r="AZ592" s="52" t="str">
        <f>IF(参照!F592="","",参照!F592)</f>
        <v>関西電力(株)</v>
      </c>
      <c r="BA592" s="52" t="str">
        <f>IF(参照!G592="","",参照!G592)</f>
        <v>関西電力(株)_メニューE</v>
      </c>
      <c r="BB592" s="52">
        <f t="shared" si="40"/>
        <v>0</v>
      </c>
      <c r="BD592" s="52" t="str">
        <f>IF(参照!L592="","",参照!L592)</f>
        <v/>
      </c>
    </row>
    <row r="593" spans="47:56">
      <c r="AU593" s="52" t="str">
        <f>IF(参照!A593="","",参照!A593)</f>
        <v/>
      </c>
      <c r="AV593" s="52" t="str">
        <f>IF(参照!B593="","",参照!B593)</f>
        <v/>
      </c>
      <c r="AW593" s="52" t="str">
        <f>IF(参照!C593="","",参照!C593)</f>
        <v/>
      </c>
      <c r="AX593" s="52" t="str">
        <f>IF(参照!D593="","",参照!D593)</f>
        <v>メニューF(残差)</v>
      </c>
      <c r="AY593" s="52">
        <f>IF(参照!E593="","",参照!E593)</f>
        <v>3.1100000000000002E-4</v>
      </c>
      <c r="AZ593" s="52" t="str">
        <f>IF(参照!F593="","",参照!F593)</f>
        <v>関西電力(株)</v>
      </c>
      <c r="BA593" s="52" t="str">
        <f>IF(参照!G593="","",参照!G593)</f>
        <v>関西電力(株)_メニューF(残差)</v>
      </c>
      <c r="BB593" s="52">
        <f t="shared" si="40"/>
        <v>0.311</v>
      </c>
      <c r="BD593" s="52" t="str">
        <f>IF(参照!L593="","",参照!L593)</f>
        <v/>
      </c>
    </row>
    <row r="594" spans="47:56">
      <c r="AU594" s="52" t="str">
        <f>IF(参照!A594="","",参照!A594)</f>
        <v/>
      </c>
      <c r="AV594" s="52" t="str">
        <f>IF(参照!B594="","",参照!B594)</f>
        <v/>
      </c>
      <c r="AW594" s="52" t="str">
        <f>IF(参照!C594="","",参照!C594)</f>
        <v/>
      </c>
      <c r="AX594" s="52" t="str">
        <f>IF(参照!D594="","",参照!D594)</f>
        <v>(参考値)事業者全体</v>
      </c>
      <c r="AY594" s="52">
        <f>IF(参照!E594="","",参照!E594)</f>
        <v>3.5E-4</v>
      </c>
      <c r="AZ594" s="52" t="str">
        <f>IF(参照!F594="","",参照!F594)</f>
        <v>関西電力(株)</v>
      </c>
      <c r="BA594" s="52" t="str">
        <f>IF(参照!G594="","",参照!G594)</f>
        <v>関西電力(株)_(参考値)事業者全体</v>
      </c>
      <c r="BB594" s="52">
        <f t="shared" si="40"/>
        <v>0.35</v>
      </c>
      <c r="BD594" s="52" t="str">
        <f>IF(参照!L594="","",参照!L594)</f>
        <v/>
      </c>
    </row>
    <row r="595" spans="47:56">
      <c r="AU595" s="52" t="str">
        <f>IF(参照!A595="","",参照!A595)</f>
        <v>A0273</v>
      </c>
      <c r="AV595" s="52" t="str">
        <f>IF(参照!B595="","",参照!B595)</f>
        <v>中国電力(株)</v>
      </c>
      <c r="AW595" s="52">
        <f>IF(参照!C595="","",参照!C595)</f>
        <v>5.3399999999999997E-4</v>
      </c>
      <c r="AX595" s="52" t="str">
        <f>IF(参照!D595="","",参照!D595)</f>
        <v>メニューA</v>
      </c>
      <c r="AY595" s="52">
        <f>IF(参照!E595="","",参照!E595)</f>
        <v>0</v>
      </c>
      <c r="AZ595" s="52" t="str">
        <f>IF(参照!F595="","",参照!F595)</f>
        <v>中国電力(株)</v>
      </c>
      <c r="BA595" s="52" t="str">
        <f>IF(参照!G595="","",参照!G595)</f>
        <v>中国電力(株)_メニューA</v>
      </c>
      <c r="BB595" s="52">
        <f t="shared" si="40"/>
        <v>0</v>
      </c>
      <c r="BD595" s="52" t="str">
        <f>IF(参照!L595="","",参照!L595)</f>
        <v/>
      </c>
    </row>
    <row r="596" spans="47:56">
      <c r="AU596" s="52" t="str">
        <f>IF(参照!A596="","",参照!A596)</f>
        <v/>
      </c>
      <c r="AV596" s="52" t="str">
        <f>IF(参照!B596="","",参照!B596)</f>
        <v/>
      </c>
      <c r="AW596" s="52" t="str">
        <f>IF(参照!C596="","",参照!C596)</f>
        <v/>
      </c>
      <c r="AX596" s="52" t="str">
        <f>IF(参照!D596="","",参照!D596)</f>
        <v>メニューB</v>
      </c>
      <c r="AY596" s="52">
        <f>IF(参照!E596="","",参照!E596)</f>
        <v>0</v>
      </c>
      <c r="AZ596" s="52" t="str">
        <f>IF(参照!F596="","",参照!F596)</f>
        <v>中国電力(株)</v>
      </c>
      <c r="BA596" s="52" t="str">
        <f>IF(参照!G596="","",参照!G596)</f>
        <v>中国電力(株)_メニューB</v>
      </c>
      <c r="BB596" s="52">
        <f t="shared" si="40"/>
        <v>0</v>
      </c>
      <c r="BD596" s="52" t="str">
        <f>IF(参照!L596="","",参照!L596)</f>
        <v/>
      </c>
    </row>
    <row r="597" spans="47:56">
      <c r="AU597" s="52" t="str">
        <f>IF(参照!A597="","",参照!A597)</f>
        <v/>
      </c>
      <c r="AV597" s="52" t="str">
        <f>IF(参照!B597="","",参照!B597)</f>
        <v/>
      </c>
      <c r="AW597" s="52" t="str">
        <f>IF(参照!C597="","",参照!C597)</f>
        <v/>
      </c>
      <c r="AX597" s="52" t="str">
        <f>IF(参照!D597="","",参照!D597)</f>
        <v>メニューC</v>
      </c>
      <c r="AY597" s="52">
        <f>IF(参照!E597="","",参照!E597)</f>
        <v>0</v>
      </c>
      <c r="AZ597" s="52" t="str">
        <f>IF(参照!F597="","",参照!F597)</f>
        <v>中国電力(株)</v>
      </c>
      <c r="BA597" s="52" t="str">
        <f>IF(参照!G597="","",参照!G597)</f>
        <v>中国電力(株)_メニューC</v>
      </c>
      <c r="BB597" s="52">
        <f t="shared" si="40"/>
        <v>0</v>
      </c>
      <c r="BD597" s="52" t="str">
        <f>IF(参照!L597="","",参照!L597)</f>
        <v/>
      </c>
    </row>
    <row r="598" spans="47:56">
      <c r="AU598" s="52" t="str">
        <f>IF(参照!A598="","",参照!A598)</f>
        <v/>
      </c>
      <c r="AV598" s="52" t="str">
        <f>IF(参照!B598="","",参照!B598)</f>
        <v/>
      </c>
      <c r="AW598" s="52" t="str">
        <f>IF(参照!C598="","",参照!C598)</f>
        <v/>
      </c>
      <c r="AX598" s="52" t="str">
        <f>IF(参照!D598="","",参照!D598)</f>
        <v>メニューD</v>
      </c>
      <c r="AY598" s="52">
        <f>IF(参照!E598="","",参照!E598)</f>
        <v>0</v>
      </c>
      <c r="AZ598" s="52" t="str">
        <f>IF(参照!F598="","",参照!F598)</f>
        <v>中国電力(株)</v>
      </c>
      <c r="BA598" s="52" t="str">
        <f>IF(参照!G598="","",参照!G598)</f>
        <v>中国電力(株)_メニューD</v>
      </c>
      <c r="BB598" s="52">
        <f t="shared" si="40"/>
        <v>0</v>
      </c>
      <c r="BD598" s="52" t="str">
        <f>IF(参照!L598="","",参照!L598)</f>
        <v/>
      </c>
    </row>
    <row r="599" spans="47:56">
      <c r="AU599" s="52" t="str">
        <f>IF(参照!A599="","",参照!A599)</f>
        <v/>
      </c>
      <c r="AV599" s="52" t="str">
        <f>IF(参照!B599="","",参照!B599)</f>
        <v/>
      </c>
      <c r="AW599" s="52" t="str">
        <f>IF(参照!C599="","",参照!C599)</f>
        <v/>
      </c>
      <c r="AX599" s="52" t="str">
        <f>IF(参照!D599="","",参照!D599)</f>
        <v>メニューE(残差)</v>
      </c>
      <c r="AY599" s="52">
        <f>IF(参照!E599="","",参照!E599)</f>
        <v>5.4500000000000002E-4</v>
      </c>
      <c r="AZ599" s="52" t="str">
        <f>IF(参照!F599="","",参照!F599)</f>
        <v>中国電力(株)</v>
      </c>
      <c r="BA599" s="52" t="str">
        <f>IF(参照!G599="","",参照!G599)</f>
        <v>中国電力(株)_メニューE(残差)</v>
      </c>
      <c r="BB599" s="52">
        <f t="shared" si="40"/>
        <v>0.54500000000000004</v>
      </c>
      <c r="BD599" s="52" t="str">
        <f>IF(参照!L599="","",参照!L599)</f>
        <v/>
      </c>
    </row>
    <row r="600" spans="47:56">
      <c r="AU600" s="52" t="str">
        <f>IF(参照!A600="","",参照!A600)</f>
        <v/>
      </c>
      <c r="AV600" s="52" t="str">
        <f>IF(参照!B600="","",参照!B600)</f>
        <v/>
      </c>
      <c r="AW600" s="52" t="str">
        <f>IF(参照!C600="","",参照!C600)</f>
        <v/>
      </c>
      <c r="AX600" s="52" t="str">
        <f>IF(参照!D600="","",参照!D600)</f>
        <v>(参考値)事業者全体</v>
      </c>
      <c r="AY600" s="52">
        <f>IF(参照!E600="","",参照!E600)</f>
        <v>5.2099999999999998E-4</v>
      </c>
      <c r="AZ600" s="52" t="str">
        <f>IF(参照!F600="","",参照!F600)</f>
        <v>中国電力(株)</v>
      </c>
      <c r="BA600" s="52" t="str">
        <f>IF(参照!G600="","",参照!G600)</f>
        <v>中国電力(株)_(参考値)事業者全体</v>
      </c>
      <c r="BB600" s="52">
        <f t="shared" si="40"/>
        <v>0.52100000000000002</v>
      </c>
      <c r="BD600" s="52" t="str">
        <f>IF(参照!L600="","",参照!L600)</f>
        <v/>
      </c>
    </row>
    <row r="601" spans="47:56">
      <c r="AU601" s="52" t="str">
        <f>IF(参照!A601="","",参照!A601)</f>
        <v>A0274</v>
      </c>
      <c r="AV601" s="52" t="str">
        <f>IF(参照!B601="","",参照!B601)</f>
        <v>四国電力(株)</v>
      </c>
      <c r="AW601" s="52">
        <f>IF(参照!C601="","",参照!C601)</f>
        <v>4.8500000000000003E-4</v>
      </c>
      <c r="AX601" s="52" t="str">
        <f>IF(参照!D601="","",参照!D601)</f>
        <v>メニューA</v>
      </c>
      <c r="AY601" s="52">
        <f>IF(参照!E601="","",参照!E601)</f>
        <v>0</v>
      </c>
      <c r="AZ601" s="52" t="str">
        <f>IF(参照!F601="","",参照!F601)</f>
        <v>四国電力(株)</v>
      </c>
      <c r="BA601" s="52" t="str">
        <f>IF(参照!G601="","",参照!G601)</f>
        <v>四国電力(株)_メニューA</v>
      </c>
      <c r="BB601" s="52">
        <f t="shared" si="40"/>
        <v>0</v>
      </c>
      <c r="BD601" s="52" t="str">
        <f>IF(参照!L601="","",参照!L601)</f>
        <v/>
      </c>
    </row>
    <row r="602" spans="47:56">
      <c r="AU602" s="52" t="str">
        <f>IF(参照!A602="","",参照!A602)</f>
        <v/>
      </c>
      <c r="AV602" s="52" t="str">
        <f>IF(参照!B602="","",参照!B602)</f>
        <v/>
      </c>
      <c r="AW602" s="52" t="str">
        <f>IF(参照!C602="","",参照!C602)</f>
        <v/>
      </c>
      <c r="AX602" s="52" t="str">
        <f>IF(参照!D602="","",参照!D602)</f>
        <v>メニューB</v>
      </c>
      <c r="AY602" s="52">
        <f>IF(参照!E602="","",参照!E602)</f>
        <v>0</v>
      </c>
      <c r="AZ602" s="52" t="str">
        <f>IF(参照!F602="","",参照!F602)</f>
        <v>四国電力(株)</v>
      </c>
      <c r="BA602" s="52" t="str">
        <f>IF(参照!G602="","",参照!G602)</f>
        <v>四国電力(株)_メニューB</v>
      </c>
      <c r="BB602" s="52">
        <f t="shared" si="40"/>
        <v>0</v>
      </c>
      <c r="BD602" s="52" t="str">
        <f>IF(参照!L602="","",参照!L602)</f>
        <v/>
      </c>
    </row>
    <row r="603" spans="47:56">
      <c r="AU603" s="52" t="str">
        <f>IF(参照!A603="","",参照!A603)</f>
        <v/>
      </c>
      <c r="AV603" s="52" t="str">
        <f>IF(参照!B603="","",参照!B603)</f>
        <v/>
      </c>
      <c r="AW603" s="52" t="str">
        <f>IF(参照!C603="","",参照!C603)</f>
        <v/>
      </c>
      <c r="AX603" s="52" t="str">
        <f>IF(参照!D603="","",参照!D603)</f>
        <v>メニューC(残差)</v>
      </c>
      <c r="AY603" s="52">
        <f>IF(参照!E603="","",参照!E603)</f>
        <v>5.3300000000000005E-4</v>
      </c>
      <c r="AZ603" s="52" t="str">
        <f>IF(参照!F603="","",参照!F603)</f>
        <v>四国電力(株)</v>
      </c>
      <c r="BA603" s="52" t="str">
        <f>IF(参照!G603="","",参照!G603)</f>
        <v>四国電力(株)_メニューC(残差)</v>
      </c>
      <c r="BB603" s="52">
        <f t="shared" si="40"/>
        <v>0.53300000000000003</v>
      </c>
      <c r="BD603" s="52" t="str">
        <f>IF(参照!L603="","",参照!L603)</f>
        <v/>
      </c>
    </row>
    <row r="604" spans="47:56">
      <c r="AU604" s="52" t="str">
        <f>IF(参照!A604="","",参照!A604)</f>
        <v/>
      </c>
      <c r="AV604" s="52" t="str">
        <f>IF(参照!B604="","",参照!B604)</f>
        <v/>
      </c>
      <c r="AW604" s="52" t="str">
        <f>IF(参照!C604="","",参照!C604)</f>
        <v/>
      </c>
      <c r="AX604" s="52" t="str">
        <f>IF(参照!D604="","",参照!D604)</f>
        <v>(参考値)事業者全体</v>
      </c>
      <c r="AY604" s="52">
        <f>IF(参照!E604="","",参照!E604)</f>
        <v>5.6899999999999995E-4</v>
      </c>
      <c r="AZ604" s="52" t="str">
        <f>IF(参照!F604="","",参照!F604)</f>
        <v>四国電力(株)</v>
      </c>
      <c r="BA604" s="52" t="str">
        <f>IF(参照!G604="","",参照!G604)</f>
        <v>四国電力(株)_(参考値)事業者全体</v>
      </c>
      <c r="BB604" s="52">
        <f t="shared" si="40"/>
        <v>0.56899999999999995</v>
      </c>
      <c r="BD604" s="52" t="str">
        <f>IF(参照!L604="","",参照!L604)</f>
        <v/>
      </c>
    </row>
    <row r="605" spans="47:56">
      <c r="AU605" s="52" t="str">
        <f>IF(参照!A605="","",参照!A605)</f>
        <v>A0275</v>
      </c>
      <c r="AV605" s="52" t="str">
        <f>IF(参照!B605="","",参照!B605)</f>
        <v>九州電力(株)</v>
      </c>
      <c r="AW605" s="52">
        <f>IF(参照!C605="","",参照!C605)</f>
        <v>2.99E-4</v>
      </c>
      <c r="AX605" s="52" t="str">
        <f>IF(参照!D605="","",参照!D605)</f>
        <v>メニューA</v>
      </c>
      <c r="AY605" s="52">
        <f>IF(参照!E605="","",参照!E605)</f>
        <v>0</v>
      </c>
      <c r="AZ605" s="52" t="str">
        <f>IF(参照!F605="","",参照!F605)</f>
        <v>九州電力(株)</v>
      </c>
      <c r="BA605" s="52" t="str">
        <f>IF(参照!G605="","",参照!G605)</f>
        <v>九州電力(株)_メニューA</v>
      </c>
      <c r="BB605" s="52">
        <f t="shared" si="40"/>
        <v>0</v>
      </c>
      <c r="BD605" s="52" t="str">
        <f>IF(参照!L605="","",参照!L605)</f>
        <v/>
      </c>
    </row>
    <row r="606" spans="47:56">
      <c r="AU606" s="52" t="str">
        <f>IF(参照!A606="","",参照!A606)</f>
        <v/>
      </c>
      <c r="AV606" s="52" t="str">
        <f>IF(参照!B606="","",参照!B606)</f>
        <v/>
      </c>
      <c r="AW606" s="52" t="str">
        <f>IF(参照!C606="","",参照!C606)</f>
        <v/>
      </c>
      <c r="AX606" s="52" t="str">
        <f>IF(参照!D606="","",参照!D606)</f>
        <v>メニューB(残差)</v>
      </c>
      <c r="AY606" s="52">
        <f>IF(参照!E606="","",参照!E606)</f>
        <v>3.9200000000000004E-4</v>
      </c>
      <c r="AZ606" s="52" t="str">
        <f>IF(参照!F606="","",参照!F606)</f>
        <v>九州電力(株)</v>
      </c>
      <c r="BA606" s="52" t="str">
        <f>IF(参照!G606="","",参照!G606)</f>
        <v>九州電力(株)_メニューB(残差)</v>
      </c>
      <c r="BB606" s="52">
        <f t="shared" si="40"/>
        <v>0.39200000000000002</v>
      </c>
      <c r="BD606" s="52" t="str">
        <f>IF(参照!L606="","",参照!L606)</f>
        <v/>
      </c>
    </row>
    <row r="607" spans="47:56">
      <c r="AU607" s="52" t="str">
        <f>IF(参照!A607="","",参照!A607)</f>
        <v/>
      </c>
      <c r="AV607" s="52" t="str">
        <f>IF(参照!B607="","",参照!B607)</f>
        <v/>
      </c>
      <c r="AW607" s="52" t="str">
        <f>IF(参照!C607="","",参照!C607)</f>
        <v/>
      </c>
      <c r="AX607" s="52" t="str">
        <f>IF(参照!D607="","",参照!D607)</f>
        <v>(参考値)事業者全体</v>
      </c>
      <c r="AY607" s="52">
        <f>IF(参照!E607="","",参照!E607)</f>
        <v>4.7899999999999999E-4</v>
      </c>
      <c r="AZ607" s="52" t="str">
        <f>IF(参照!F607="","",参照!F607)</f>
        <v>九州電力(株)</v>
      </c>
      <c r="BA607" s="52" t="str">
        <f>IF(参照!G607="","",参照!G607)</f>
        <v>九州電力(株)_(参考値)事業者全体</v>
      </c>
      <c r="BB607" s="52">
        <f t="shared" si="40"/>
        <v>0.47899999999999998</v>
      </c>
      <c r="BD607" s="52" t="str">
        <f>IF(参照!L607="","",参照!L607)</f>
        <v/>
      </c>
    </row>
    <row r="608" spans="47:56">
      <c r="AU608" s="52" t="str">
        <f>IF(参照!A608="","",参照!A608)</f>
        <v>A0276</v>
      </c>
      <c r="AV608" s="52" t="str">
        <f>IF(参照!B608="","",参照!B608)</f>
        <v>沖縄電力(株)</v>
      </c>
      <c r="AW608" s="52">
        <f>IF(参照!C608="","",参照!C608)</f>
        <v>7.3899999999999997E-4</v>
      </c>
      <c r="AX608" s="52" t="str">
        <f>IF(参照!D608="","",参照!D608)</f>
        <v>メニューA</v>
      </c>
      <c r="AY608" s="52">
        <f>IF(参照!E608="","",参照!E608)</f>
        <v>0</v>
      </c>
      <c r="AZ608" s="52" t="str">
        <f>IF(参照!F608="","",参照!F608)</f>
        <v>沖縄電力(株)</v>
      </c>
      <c r="BA608" s="52" t="str">
        <f>IF(参照!G608="","",参照!G608)</f>
        <v>沖縄電力(株)_メニューA</v>
      </c>
      <c r="BB608" s="52">
        <f t="shared" si="40"/>
        <v>0</v>
      </c>
      <c r="BD608" s="52" t="str">
        <f>IF(参照!L608="","",参照!L608)</f>
        <v/>
      </c>
    </row>
    <row r="609" spans="47:56">
      <c r="AU609" s="52" t="str">
        <f>IF(参照!A609="","",参照!A609)</f>
        <v/>
      </c>
      <c r="AV609" s="52" t="str">
        <f>IF(参照!B609="","",参照!B609)</f>
        <v/>
      </c>
      <c r="AW609" s="52" t="str">
        <f>IF(参照!C609="","",参照!C609)</f>
        <v/>
      </c>
      <c r="AX609" s="52" t="str">
        <f>IF(参照!D609="","",参照!D609)</f>
        <v>メニューB(残差)</v>
      </c>
      <c r="AY609" s="52">
        <f>IF(参照!E609="","",参照!E609)</f>
        <v>7.0699999999999995E-4</v>
      </c>
      <c r="AZ609" s="52" t="str">
        <f>IF(参照!F609="","",参照!F609)</f>
        <v>沖縄電力(株)</v>
      </c>
      <c r="BA609" s="52" t="str">
        <f>IF(参照!G609="","",参照!G609)</f>
        <v>沖縄電力(株)_メニューB(残差)</v>
      </c>
      <c r="BB609" s="52">
        <f t="shared" si="40"/>
        <v>0.70699999999999996</v>
      </c>
      <c r="BD609" s="52" t="str">
        <f>IF(参照!L609="","",参照!L609)</f>
        <v/>
      </c>
    </row>
    <row r="610" spans="47:56">
      <c r="AU610" s="52" t="str">
        <f>IF(参照!A610="","",参照!A610)</f>
        <v/>
      </c>
      <c r="AV610" s="52" t="str">
        <f>IF(参照!B610="","",参照!B610)</f>
        <v/>
      </c>
      <c r="AW610" s="52" t="str">
        <f>IF(参照!C610="","",参照!C610)</f>
        <v/>
      </c>
      <c r="AX610" s="52" t="str">
        <f>IF(参照!D610="","",参照!D610)</f>
        <v>(参考値)事業者全体</v>
      </c>
      <c r="AY610" s="52">
        <f>IF(参照!E610="","",参照!E610)</f>
        <v>7.0500000000000001E-4</v>
      </c>
      <c r="AZ610" s="52" t="str">
        <f>IF(参照!F610="","",参照!F610)</f>
        <v>沖縄電力(株)</v>
      </c>
      <c r="BA610" s="52" t="str">
        <f>IF(参照!G610="","",参照!G610)</f>
        <v>沖縄電力(株)_(参考値)事業者全体</v>
      </c>
      <c r="BB610" s="52">
        <f t="shared" si="40"/>
        <v>0.70499999999999996</v>
      </c>
      <c r="BD610" s="52" t="str">
        <f>IF(参照!L610="","",参照!L610)</f>
        <v/>
      </c>
    </row>
    <row r="611" spans="47:56">
      <c r="AU611" s="52" t="str">
        <f>IF(参照!A611="","",参照!A611)</f>
        <v>A0277</v>
      </c>
      <c r="AV611" s="52" t="str">
        <f>IF(参照!B611="","",参照!B611)</f>
        <v>北日本石油(株)</v>
      </c>
      <c r="AW611" s="52">
        <f>IF(参照!C611="","",参照!C611)</f>
        <v>4.28E-4</v>
      </c>
      <c r="AX611" s="52" t="str">
        <f>IF(参照!D611="","",参照!D611)</f>
        <v/>
      </c>
      <c r="AY611" s="52">
        <f>IF(参照!E611="","",参照!E611)</f>
        <v>3.8900000000000002E-4</v>
      </c>
      <c r="AZ611" s="52" t="str">
        <f>IF(参照!F611="","",参照!F611)</f>
        <v>北日本石油(株)</v>
      </c>
      <c r="BA611" s="52" t="str">
        <f>IF(参照!G611="","",参照!G611)</f>
        <v>北日本石油(株)_</v>
      </c>
      <c r="BB611" s="52">
        <f t="shared" si="40"/>
        <v>0.38900000000000001</v>
      </c>
      <c r="BD611" s="52" t="str">
        <f>IF(参照!L611="","",参照!L611)</f>
        <v/>
      </c>
    </row>
    <row r="612" spans="47:56">
      <c r="AU612" s="52" t="str">
        <f>IF(参照!A612="","",参照!A612)</f>
        <v>A0278</v>
      </c>
      <c r="AV612" s="52" t="str">
        <f>IF(参照!B612="","",参照!B612)</f>
        <v>千葉電力(株)</v>
      </c>
      <c r="AW612" s="52">
        <f>IF(参照!C612="","",参照!C612)</f>
        <v>5.0600000000000005E-4</v>
      </c>
      <c r="AX612" s="52" t="str">
        <f>IF(参照!D612="","",参照!D612)</f>
        <v/>
      </c>
      <c r="AY612" s="52">
        <f>IF(参照!E612="","",参照!E612)</f>
        <v>5.6300000000000002E-4</v>
      </c>
      <c r="AZ612" s="52" t="str">
        <f>IF(参照!F612="","",参照!F612)</f>
        <v>千葉電力(株)</v>
      </c>
      <c r="BA612" s="52" t="str">
        <f>IF(参照!G612="","",参照!G612)</f>
        <v>千葉電力(株)_</v>
      </c>
      <c r="BB612" s="52">
        <f t="shared" si="40"/>
        <v>0.56300000000000006</v>
      </c>
      <c r="BD612" s="52" t="str">
        <f>IF(参照!L612="","",参照!L612)</f>
        <v/>
      </c>
    </row>
    <row r="613" spans="47:56">
      <c r="AU613" s="52" t="str">
        <f>IF(参照!A613="","",参照!A613)</f>
        <v>A0279</v>
      </c>
      <c r="AV613" s="52" t="str">
        <f>IF(参照!B613="","",参照!B613)</f>
        <v>(株)坊っちゃん電力</v>
      </c>
      <c r="AW613" s="52">
        <f>IF(参照!C613="","",参照!C613)</f>
        <v>4.1300000000000001E-4</v>
      </c>
      <c r="AX613" s="52" t="str">
        <f>IF(参照!D613="","",参照!D613)</f>
        <v/>
      </c>
      <c r="AY613" s="52">
        <f>IF(参照!E613="","",参照!E613)</f>
        <v>3.59E-4</v>
      </c>
      <c r="AZ613" s="52" t="str">
        <f>IF(参照!F613="","",参照!F613)</f>
        <v>(株)坊っちゃん電力</v>
      </c>
      <c r="BA613" s="52" t="str">
        <f>IF(参照!G613="","",参照!G613)</f>
        <v>(株)坊っちゃん電力_</v>
      </c>
      <c r="BB613" s="52">
        <f t="shared" si="40"/>
        <v>0.35899999999999999</v>
      </c>
      <c r="BD613" s="52" t="str">
        <f>IF(参照!L613="","",参照!L613)</f>
        <v/>
      </c>
    </row>
    <row r="614" spans="47:56">
      <c r="AU614" s="52" t="str">
        <f>IF(参照!A614="","",参照!A614)</f>
        <v>A0280</v>
      </c>
      <c r="AV614" s="52" t="str">
        <f>IF(参照!B614="","",参照!B614)</f>
        <v>やめエネルギー(株)</v>
      </c>
      <c r="AW614" s="52">
        <f>IF(参照!C614="","",参照!C614)</f>
        <v>4.6799999999999999E-4</v>
      </c>
      <c r="AX614" s="52" t="str">
        <f>IF(参照!D614="","",参照!D614)</f>
        <v/>
      </c>
      <c r="AY614" s="52">
        <f>IF(参照!E614="","",参照!E614)</f>
        <v>4.7399999999999997E-4</v>
      </c>
      <c r="AZ614" s="52" t="str">
        <f>IF(参照!F614="","",参照!F614)</f>
        <v>やめエネルギー(株)</v>
      </c>
      <c r="BA614" s="52" t="str">
        <f>IF(参照!G614="","",参照!G614)</f>
        <v>やめエネルギー(株)_</v>
      </c>
      <c r="BB614" s="52">
        <f t="shared" si="40"/>
        <v>0.47399999999999998</v>
      </c>
      <c r="BD614" s="52" t="str">
        <f>IF(参照!L614="","",参照!L614)</f>
        <v/>
      </c>
    </row>
    <row r="615" spans="47:56">
      <c r="AU615" s="52" t="str">
        <f>IF(参照!A615="","",参照!A615)</f>
        <v>A0281</v>
      </c>
      <c r="AV615" s="52" t="str">
        <f>IF(参照!B615="","",参照!B615)</f>
        <v>(株)アースインフィニティ</v>
      </c>
      <c r="AW615" s="52">
        <f>IF(参照!C615="","",参照!C615)</f>
        <v>5.4299999999999997E-4</v>
      </c>
      <c r="AX615" s="52" t="str">
        <f>IF(参照!D615="","",参照!D615)</f>
        <v/>
      </c>
      <c r="AY615" s="52">
        <f>IF(参照!E615="","",参照!E615)</f>
        <v>5.5099999999999995E-4</v>
      </c>
      <c r="AZ615" s="52" t="str">
        <f>IF(参照!F615="","",参照!F615)</f>
        <v>(株)アースインフィニティ</v>
      </c>
      <c r="BA615" s="52" t="str">
        <f>IF(参照!G615="","",参照!G615)</f>
        <v>(株)アースインフィニティ_</v>
      </c>
      <c r="BB615" s="52">
        <f t="shared" si="40"/>
        <v>0.55099999999999993</v>
      </c>
      <c r="BD615" s="52" t="str">
        <f>IF(参照!L615="","",参照!L615)</f>
        <v/>
      </c>
    </row>
    <row r="616" spans="47:56">
      <c r="AU616" s="52" t="str">
        <f>IF(参照!A616="","",参照!A616)</f>
        <v>A0283</v>
      </c>
      <c r="AV616" s="52" t="str">
        <f>IF(参照!B616="","",参照!B616)</f>
        <v>足利ガス(株)</v>
      </c>
      <c r="AW616" s="52">
        <f>IF(参照!C616="","",参照!C616)</f>
        <v>3.6400000000000001E-4</v>
      </c>
      <c r="AX616" s="52" t="str">
        <f>IF(参照!D616="","",参照!D616)</f>
        <v/>
      </c>
      <c r="AY616" s="52">
        <f>IF(参照!E616="","",参照!E616)</f>
        <v>3.0800000000000001E-4</v>
      </c>
      <c r="AZ616" s="52" t="str">
        <f>IF(参照!F616="","",参照!F616)</f>
        <v>足利ガス(株)</v>
      </c>
      <c r="BA616" s="52" t="str">
        <f>IF(参照!G616="","",参照!G616)</f>
        <v>足利ガス(株)_</v>
      </c>
      <c r="BB616" s="52">
        <f t="shared" si="40"/>
        <v>0.308</v>
      </c>
      <c r="BD616" s="52" t="str">
        <f>IF(参照!L616="","",参照!L616)</f>
        <v/>
      </c>
    </row>
    <row r="617" spans="47:56">
      <c r="AU617" s="52" t="str">
        <f>IF(参照!A617="","",参照!A617)</f>
        <v>A0284</v>
      </c>
      <c r="AV617" s="52" t="str">
        <f>IF(参照!B617="","",参照!B617)</f>
        <v>(株)Ｍｉｓｕｍｉ</v>
      </c>
      <c r="AW617" s="52">
        <f>IF(参照!C617="","",参照!C617)</f>
        <v>3.79E-4</v>
      </c>
      <c r="AX617" s="52" t="str">
        <f>IF(参照!D617="","",参照!D617)</f>
        <v/>
      </c>
      <c r="AY617" s="52">
        <f>IF(参照!E617="","",参照!E617)</f>
        <v>3.2299999999999999E-4</v>
      </c>
      <c r="AZ617" s="52" t="str">
        <f>IF(参照!F617="","",参照!F617)</f>
        <v>(株)Ｍｉｓｕｍｉ</v>
      </c>
      <c r="BA617" s="52" t="str">
        <f>IF(参照!G617="","",参照!G617)</f>
        <v>(株)Ｍｉｓｕｍｉ_</v>
      </c>
      <c r="BB617" s="52">
        <f t="shared" si="40"/>
        <v>0.32300000000000001</v>
      </c>
      <c r="BD617" s="52" t="str">
        <f>IF(参照!L617="","",参照!L617)</f>
        <v/>
      </c>
    </row>
    <row r="618" spans="47:56">
      <c r="AU618" s="52" t="str">
        <f>IF(参照!A618="","",参照!A618)</f>
        <v>A0285</v>
      </c>
      <c r="AV618" s="52" t="str">
        <f>IF(参照!B618="","",参照!B618)</f>
        <v>米子瓦斯(株)</v>
      </c>
      <c r="AW618" s="52">
        <f>IF(参照!C618="","",参照!C618)</f>
        <v>4.84E-4</v>
      </c>
      <c r="AX618" s="52" t="str">
        <f>IF(参照!D618="","",参照!D618)</f>
        <v/>
      </c>
      <c r="AY618" s="52">
        <f>IF(参照!E618="","",参照!E618)</f>
        <v>4.28E-4</v>
      </c>
      <c r="AZ618" s="52" t="str">
        <f>IF(参照!F618="","",参照!F618)</f>
        <v>米子瓦斯(株)</v>
      </c>
      <c r="BA618" s="52" t="str">
        <f>IF(参照!G618="","",参照!G618)</f>
        <v>米子瓦斯(株)_</v>
      </c>
      <c r="BB618" s="52">
        <f t="shared" si="40"/>
        <v>0.42799999999999999</v>
      </c>
      <c r="BD618" s="52" t="str">
        <f>IF(参照!L618="","",参照!L618)</f>
        <v/>
      </c>
    </row>
    <row r="619" spans="47:56">
      <c r="AU619" s="52" t="str">
        <f>IF(参照!A619="","",参照!A619)</f>
        <v>A0286</v>
      </c>
      <c r="AV619" s="52" t="str">
        <f>IF(参照!B619="","",参照!B619)</f>
        <v>(株)エルピオ</v>
      </c>
      <c r="AW619" s="52">
        <f>IF(参照!C619="","",参照!C619)</f>
        <v>4.8700000000000002E-4</v>
      </c>
      <c r="AX619" s="52" t="str">
        <f>IF(参照!D619="","",参照!D619)</f>
        <v/>
      </c>
      <c r="AY619" s="52">
        <f>IF(参照!E619="","",参照!E619)</f>
        <v>5.0199999999999995E-4</v>
      </c>
      <c r="AZ619" s="52" t="str">
        <f>IF(参照!F619="","",参照!F619)</f>
        <v>(株)エルピオ</v>
      </c>
      <c r="BA619" s="52" t="str">
        <f>IF(参照!G619="","",参照!G619)</f>
        <v>(株)エルピオ_</v>
      </c>
      <c r="BB619" s="52">
        <f t="shared" si="40"/>
        <v>0.502</v>
      </c>
      <c r="BD619" s="52" t="str">
        <f>IF(参照!L619="","",参照!L619)</f>
        <v/>
      </c>
    </row>
    <row r="620" spans="47:56">
      <c r="AU620" s="52" t="str">
        <f>IF(参照!A620="","",参照!A620)</f>
        <v>A0287</v>
      </c>
      <c r="AV620" s="52" t="str">
        <f>IF(参照!B620="","",参照!B620)</f>
        <v>浜田ガス(株)</v>
      </c>
      <c r="AW620" s="52">
        <f>IF(参照!C620="","",参照!C620)</f>
        <v>4.84E-4</v>
      </c>
      <c r="AX620" s="52" t="str">
        <f>IF(参照!D620="","",参照!D620)</f>
        <v/>
      </c>
      <c r="AY620" s="52">
        <f>IF(参照!E620="","",参照!E620)</f>
        <v>4.2900000000000002E-4</v>
      </c>
      <c r="AZ620" s="52" t="str">
        <f>IF(参照!F620="","",参照!F620)</f>
        <v>浜田ガス(株)</v>
      </c>
      <c r="BA620" s="52" t="str">
        <f>IF(参照!G620="","",参照!G620)</f>
        <v>浜田ガス(株)_</v>
      </c>
      <c r="BB620" s="52">
        <f t="shared" si="40"/>
        <v>0.42899999999999999</v>
      </c>
      <c r="BD620" s="52" t="str">
        <f>IF(参照!L620="","",参照!L620)</f>
        <v/>
      </c>
    </row>
    <row r="621" spans="47:56">
      <c r="AU621" s="52" t="str">
        <f>IF(参照!A621="","",参照!A621)</f>
        <v>A0288</v>
      </c>
      <c r="AV621" s="52" t="str">
        <f>IF(参照!B621="","",参照!B621)</f>
        <v>(株)アメニティ電力</v>
      </c>
      <c r="AW621" s="52">
        <f>IF(参照!C621="","",参照!C621)</f>
        <v>4.8999999999999998E-4</v>
      </c>
      <c r="AX621" s="52" t="str">
        <f>IF(参照!D621="","",参照!D621)</f>
        <v/>
      </c>
      <c r="AY621" s="52">
        <f>IF(参照!E621="","",参照!E621)</f>
        <v>5.2599999999999999E-4</v>
      </c>
      <c r="AZ621" s="52" t="str">
        <f>IF(参照!F621="","",参照!F621)</f>
        <v>(株)アメニティ電力</v>
      </c>
      <c r="BA621" s="52" t="str">
        <f>IF(参照!G621="","",参照!G621)</f>
        <v>(株)アメニティ電力_</v>
      </c>
      <c r="BB621" s="52">
        <f t="shared" si="40"/>
        <v>0.52600000000000002</v>
      </c>
      <c r="BD621" s="52" t="str">
        <f>IF(参照!L621="","",参照!L621)</f>
        <v/>
      </c>
    </row>
    <row r="622" spans="47:56">
      <c r="AU622" s="52" t="str">
        <f>IF(参照!A622="","",参照!A622)</f>
        <v>A0290</v>
      </c>
      <c r="AV622" s="52" t="str">
        <f>IF(参照!B622="","",参照!B622)</f>
        <v>ふくのしま電力(株)</v>
      </c>
      <c r="AW622" s="52">
        <f>IF(参照!C622="","",参照!C622)</f>
        <v>5.0600000000000005E-4</v>
      </c>
      <c r="AX622" s="52" t="str">
        <f>IF(参照!D622="","",参照!D622)</f>
        <v/>
      </c>
      <c r="AY622" s="52">
        <f>IF(参照!E622="","",参照!E622)</f>
        <v>5.0699999999999996E-4</v>
      </c>
      <c r="AZ622" s="52" t="str">
        <f>IF(参照!F622="","",参照!F622)</f>
        <v>ふくのしま電力(株)</v>
      </c>
      <c r="BA622" s="52" t="str">
        <f>IF(参照!G622="","",参照!G622)</f>
        <v>ふくのしま電力(株)_</v>
      </c>
      <c r="BB622" s="52">
        <f t="shared" si="40"/>
        <v>0.50700000000000001</v>
      </c>
      <c r="BD622" s="52" t="str">
        <f>IF(参照!L622="","",参照!L622)</f>
        <v/>
      </c>
    </row>
    <row r="623" spans="47:56">
      <c r="AU623" s="52" t="str">
        <f>IF(参照!A623="","",参照!A623)</f>
        <v>A0292</v>
      </c>
      <c r="AV623" s="52" t="str">
        <f>IF(参照!B623="","",参照!B623)</f>
        <v>岡田建設(株)</v>
      </c>
      <c r="AW623" s="52">
        <f>IF(参照!C623="","",参照!C623)</f>
        <v>5.2700000000000002E-4</v>
      </c>
      <c r="AX623" s="52" t="str">
        <f>IF(参照!D623="","",参照!D623)</f>
        <v/>
      </c>
      <c r="AY623" s="52">
        <f>IF(参照!E623="","",参照!E623)</f>
        <v>4.7100000000000001E-4</v>
      </c>
      <c r="AZ623" s="52" t="str">
        <f>IF(参照!F623="","",参照!F623)</f>
        <v>岡田建設(株)</v>
      </c>
      <c r="BA623" s="52" t="str">
        <f>IF(参照!G623="","",参照!G623)</f>
        <v>岡田建設(株)_</v>
      </c>
      <c r="BB623" s="52">
        <f t="shared" si="40"/>
        <v>0.47100000000000003</v>
      </c>
      <c r="BD623" s="52" t="str">
        <f>IF(参照!L623="","",参照!L623)</f>
        <v/>
      </c>
    </row>
    <row r="624" spans="47:56">
      <c r="AU624" s="52" t="str">
        <f>IF(参照!A624="","",参照!A624)</f>
        <v>A0293</v>
      </c>
      <c r="AV624" s="52" t="str">
        <f>IF(参照!B624="","",参照!B624)</f>
        <v>出雲ガス(株)</v>
      </c>
      <c r="AW624" s="52">
        <f>IF(参照!C624="","",参照!C624)</f>
        <v>4.84E-4</v>
      </c>
      <c r="AX624" s="52" t="str">
        <f>IF(参照!D624="","",参照!D624)</f>
        <v/>
      </c>
      <c r="AY624" s="52">
        <f>IF(参照!E624="","",参照!E624)</f>
        <v>4.2900000000000002E-4</v>
      </c>
      <c r="AZ624" s="52" t="str">
        <f>IF(参照!F624="","",参照!F624)</f>
        <v>出雲ガス(株)</v>
      </c>
      <c r="BA624" s="52" t="str">
        <f>IF(参照!G624="","",参照!G624)</f>
        <v>出雲ガス(株)_</v>
      </c>
      <c r="BB624" s="52">
        <f t="shared" si="40"/>
        <v>0.42899999999999999</v>
      </c>
      <c r="BD624" s="52" t="str">
        <f>IF(参照!L624="","",参照!L624)</f>
        <v/>
      </c>
    </row>
    <row r="625" spans="47:56">
      <c r="AU625" s="52" t="str">
        <f>IF(参照!A625="","",参照!A625)</f>
        <v>A0294</v>
      </c>
      <c r="AV625" s="52" t="str">
        <f>IF(参照!B625="","",参照!B625)</f>
        <v>富山電力(株)</v>
      </c>
      <c r="AW625" s="52">
        <f>IF(参照!C625="","",参照!C625)</f>
        <v>4.9299999999999995E-4</v>
      </c>
      <c r="AX625" s="52" t="str">
        <f>IF(参照!D625="","",参照!D625)</f>
        <v/>
      </c>
      <c r="AY625" s="52">
        <f>IF(参照!E625="","",参照!E625)</f>
        <v>4.73E-4</v>
      </c>
      <c r="AZ625" s="52" t="str">
        <f>IF(参照!F625="","",参照!F625)</f>
        <v>富山電力(株)</v>
      </c>
      <c r="BA625" s="52" t="str">
        <f>IF(参照!G625="","",参照!G625)</f>
        <v>富山電力(株)_</v>
      </c>
      <c r="BB625" s="52">
        <f t="shared" si="40"/>
        <v>0.47300000000000003</v>
      </c>
      <c r="BD625" s="52" t="str">
        <f>IF(参照!L625="","",参照!L625)</f>
        <v/>
      </c>
    </row>
    <row r="626" spans="47:56">
      <c r="AU626" s="52" t="str">
        <f>IF(参照!A626="","",参照!A626)</f>
        <v>A0295</v>
      </c>
      <c r="AV626" s="52" t="str">
        <f>IF(参照!B626="","",参照!B626)</f>
        <v>一般社団法人グリーンコープでんき</v>
      </c>
      <c r="AW626" s="52">
        <f>IF(参照!C626="","",参照!C626)</f>
        <v>0</v>
      </c>
      <c r="AX626" s="52" t="str">
        <f>IF(参照!D626="","",参照!D626)</f>
        <v/>
      </c>
      <c r="AY626" s="52">
        <f>IF(参照!E626="","",参照!E626)</f>
        <v>4.1199999999999999E-4</v>
      </c>
      <c r="AZ626" s="52" t="str">
        <f>IF(参照!F626="","",参照!F626)</f>
        <v>一般社団法人グリーンコープでんき</v>
      </c>
      <c r="BA626" s="52" t="str">
        <f>IF(参照!G626="","",参照!G626)</f>
        <v>一般社団法人グリーンコープでんき_</v>
      </c>
      <c r="BB626" s="52">
        <f t="shared" si="40"/>
        <v>0.41199999999999998</v>
      </c>
      <c r="BD626" s="52" t="str">
        <f>IF(参照!L626="","",参照!L626)</f>
        <v/>
      </c>
    </row>
    <row r="627" spans="47:56">
      <c r="AU627" s="52" t="str">
        <f>IF(参照!A627="","",参照!A627)</f>
        <v>A0296</v>
      </c>
      <c r="AV627" s="52" t="str">
        <f>IF(参照!B627="","",参照!B627)</f>
        <v>公益財団法人東京都環境公社</v>
      </c>
      <c r="AW627" s="52" t="str">
        <f>IF(参照!C627="","",参照!C627)</f>
        <v>0.000453※</v>
      </c>
      <c r="AX627" s="52" t="str">
        <f>IF(参照!D627="","",参照!D627)</f>
        <v/>
      </c>
      <c r="AY627" s="52">
        <f>IF(参照!E627="","",参照!E627)</f>
        <v>0</v>
      </c>
      <c r="AZ627" s="52" t="str">
        <f>IF(参照!F627="","",参照!F627)</f>
        <v>公益財団法人東京都環境公社</v>
      </c>
      <c r="BA627" s="52" t="str">
        <f>IF(参照!G627="","",参照!G627)</f>
        <v>公益財団法人東京都環境公社_</v>
      </c>
      <c r="BB627" s="52">
        <f t="shared" si="40"/>
        <v>0</v>
      </c>
      <c r="BD627" s="52" t="str">
        <f>IF(参照!L627="","",参照!L627)</f>
        <v/>
      </c>
    </row>
    <row r="628" spans="47:56">
      <c r="AU628" s="52" t="str">
        <f>IF(参照!A628="","",参照!A628)</f>
        <v>A0298</v>
      </c>
      <c r="AV628" s="52" t="str">
        <f>IF(参照!B628="","",参照!B628)</f>
        <v>イオンディライト(株)</v>
      </c>
      <c r="AW628" s="52">
        <f>IF(参照!C628="","",参照!C628)</f>
        <v>4.64E-4</v>
      </c>
      <c r="AX628" s="52" t="str">
        <f>IF(参照!D628="","",参照!D628)</f>
        <v/>
      </c>
      <c r="AY628" s="52">
        <f>IF(参照!E628="","",参照!E628)</f>
        <v>4.08E-4</v>
      </c>
      <c r="AZ628" s="52" t="str">
        <f>IF(参照!F628="","",参照!F628)</f>
        <v>イオンディライト(株)</v>
      </c>
      <c r="BA628" s="52" t="str">
        <f>IF(参照!G628="","",参照!G628)</f>
        <v>イオンディライト(株)_</v>
      </c>
      <c r="BB628" s="52">
        <f t="shared" si="40"/>
        <v>0.40799999999999997</v>
      </c>
      <c r="BD628" s="52" t="str">
        <f>IF(参照!L628="","",参照!L628)</f>
        <v/>
      </c>
    </row>
    <row r="629" spans="47:56">
      <c r="AU629" s="52" t="str">
        <f>IF(参照!A629="","",参照!A629)</f>
        <v>A0300</v>
      </c>
      <c r="AV629" s="52" t="str">
        <f>IF(参照!B629="","",参照!B629)</f>
        <v>(株)ファミリーネット・ジャパン</v>
      </c>
      <c r="AW629" s="52">
        <f>IF(参照!C629="","",参照!C629)</f>
        <v>4.3800000000000002E-4</v>
      </c>
      <c r="AX629" s="52" t="str">
        <f>IF(参照!D629="","",参照!D629)</f>
        <v>メニューA</v>
      </c>
      <c r="AY629" s="52">
        <f>IF(参照!E629="","",参照!E629)</f>
        <v>0</v>
      </c>
      <c r="AZ629" s="52" t="str">
        <f>IF(参照!F629="","",参照!F629)</f>
        <v>(株)ファミリーネット・ジャパン</v>
      </c>
      <c r="BA629" s="52" t="str">
        <f>IF(参照!G629="","",参照!G629)</f>
        <v>(株)ファミリーネット・ジャパン_メニューA</v>
      </c>
      <c r="BB629" s="52">
        <f t="shared" si="40"/>
        <v>0</v>
      </c>
      <c r="BD629" s="52" t="str">
        <f>IF(参照!L629="","",参照!L629)</f>
        <v/>
      </c>
    </row>
    <row r="630" spans="47:56">
      <c r="AU630" s="52" t="str">
        <f>IF(参照!A630="","",参照!A630)</f>
        <v/>
      </c>
      <c r="AV630" s="52" t="str">
        <f>IF(参照!B630="","",参照!B630)</f>
        <v/>
      </c>
      <c r="AW630" s="52" t="str">
        <f>IF(参照!C630="","",参照!C630)</f>
        <v/>
      </c>
      <c r="AX630" s="52" t="str">
        <f>IF(参照!D630="","",参照!D630)</f>
        <v>メニューB</v>
      </c>
      <c r="AY630" s="52">
        <f>IF(参照!E630="","",参照!E630)</f>
        <v>0</v>
      </c>
      <c r="AZ630" s="52" t="str">
        <f>IF(参照!F630="","",参照!F630)</f>
        <v>(株)ファミリーネット・ジャパン</v>
      </c>
      <c r="BA630" s="52" t="str">
        <f>IF(参照!G630="","",参照!G630)</f>
        <v>(株)ファミリーネット・ジャパン_メニューB</v>
      </c>
      <c r="BB630" s="52">
        <f t="shared" si="40"/>
        <v>0</v>
      </c>
      <c r="BD630" s="52" t="str">
        <f>IF(参照!L630="","",参照!L630)</f>
        <v/>
      </c>
    </row>
    <row r="631" spans="47:56">
      <c r="AU631" s="52" t="str">
        <f>IF(参照!A631="","",参照!A631)</f>
        <v/>
      </c>
      <c r="AV631" s="52" t="str">
        <f>IF(参照!B631="","",参照!B631)</f>
        <v/>
      </c>
      <c r="AW631" s="52" t="str">
        <f>IF(参照!C631="","",参照!C631)</f>
        <v/>
      </c>
      <c r="AX631" s="52" t="str">
        <f>IF(参照!D631="","",参照!D631)</f>
        <v>メニューC(残差)</v>
      </c>
      <c r="AY631" s="52">
        <f>IF(参照!E631="","",参照!E631)</f>
        <v>4.7999999999999996E-4</v>
      </c>
      <c r="AZ631" s="52" t="str">
        <f>IF(参照!F631="","",参照!F631)</f>
        <v>(株)ファミリーネット・ジャパン</v>
      </c>
      <c r="BA631" s="52" t="str">
        <f>IF(参照!G631="","",参照!G631)</f>
        <v>(株)ファミリーネット・ジャパン_メニューC(残差)</v>
      </c>
      <c r="BB631" s="52">
        <f t="shared" si="40"/>
        <v>0.48</v>
      </c>
      <c r="BD631" s="52" t="str">
        <f>IF(参照!L631="","",参照!L631)</f>
        <v/>
      </c>
    </row>
    <row r="632" spans="47:56">
      <c r="AU632" s="52" t="str">
        <f>IF(参照!A632="","",参照!A632)</f>
        <v/>
      </c>
      <c r="AV632" s="52" t="str">
        <f>IF(参照!B632="","",参照!B632)</f>
        <v/>
      </c>
      <c r="AW632" s="52" t="str">
        <f>IF(参照!C632="","",参照!C632)</f>
        <v/>
      </c>
      <c r="AX632" s="52" t="str">
        <f>IF(参照!D632="","",参照!D632)</f>
        <v>(参考値)事業者全体</v>
      </c>
      <c r="AY632" s="52">
        <f>IF(参照!E632="","",参照!E632)</f>
        <v>3.1399999999999999E-4</v>
      </c>
      <c r="AZ632" s="52" t="str">
        <f>IF(参照!F632="","",参照!F632)</f>
        <v>(株)ファミリーネット・ジャパン</v>
      </c>
      <c r="BA632" s="52" t="str">
        <f>IF(参照!G632="","",参照!G632)</f>
        <v>(株)ファミリーネット・ジャパン_(参考値)事業者全体</v>
      </c>
      <c r="BB632" s="52">
        <f t="shared" si="40"/>
        <v>0.314</v>
      </c>
      <c r="BD632" s="52" t="str">
        <f>IF(参照!L632="","",参照!L632)</f>
        <v/>
      </c>
    </row>
    <row r="633" spans="47:56">
      <c r="AU633" s="52" t="str">
        <f>IF(参照!A633="","",参照!A633)</f>
        <v>A0303</v>
      </c>
      <c r="AV633" s="52" t="str">
        <f>IF(参照!B633="","",参照!B633)</f>
        <v>ＭＫステーションズ(株)</v>
      </c>
      <c r="AW633" s="52">
        <f>IF(参照!C633="","",参照!C633)</f>
        <v>4.4900000000000002E-4</v>
      </c>
      <c r="AX633" s="52" t="str">
        <f>IF(参照!D633="","",参照!D633)</f>
        <v/>
      </c>
      <c r="AY633" s="52">
        <f>IF(参照!E633="","",参照!E633)</f>
        <v>4.1199999999999999E-4</v>
      </c>
      <c r="AZ633" s="52" t="str">
        <f>IF(参照!F633="","",参照!F633)</f>
        <v>ＭＫステーションズ(株)</v>
      </c>
      <c r="BA633" s="52" t="str">
        <f>IF(参照!G633="","",参照!G633)</f>
        <v>ＭＫステーションズ(株)_</v>
      </c>
      <c r="BB633" s="52">
        <f t="shared" si="40"/>
        <v>0.41199999999999998</v>
      </c>
      <c r="BD633" s="52" t="str">
        <f>IF(参照!L633="","",参照!L633)</f>
        <v/>
      </c>
    </row>
    <row r="634" spans="47:56">
      <c r="AU634" s="52" t="str">
        <f>IF(参照!A634="","",参照!A634)</f>
        <v>A0305</v>
      </c>
      <c r="AV634" s="52" t="str">
        <f>IF(参照!B634="","",参照!B634)</f>
        <v>フラワーペイメント(株)</v>
      </c>
      <c r="AW634" s="52">
        <f>IF(参照!C634="","",参照!C634)</f>
        <v>5.22E-4</v>
      </c>
      <c r="AX634" s="52" t="str">
        <f>IF(参照!D634="","",参照!D634)</f>
        <v/>
      </c>
      <c r="AY634" s="52">
        <f>IF(参照!E634="","",参照!E634)</f>
        <v>5.5900000000000004E-4</v>
      </c>
      <c r="AZ634" s="52" t="str">
        <f>IF(参照!F634="","",参照!F634)</f>
        <v>フラワーペイメント(株)</v>
      </c>
      <c r="BA634" s="52" t="str">
        <f>IF(参照!G634="","",参照!G634)</f>
        <v>フラワーペイメント(株)_</v>
      </c>
      <c r="BB634" s="52">
        <f t="shared" si="40"/>
        <v>0.55900000000000005</v>
      </c>
      <c r="BD634" s="52" t="str">
        <f>IF(参照!L634="","",参照!L634)</f>
        <v/>
      </c>
    </row>
    <row r="635" spans="47:56">
      <c r="AU635" s="52" t="str">
        <f>IF(参照!A635="","",参照!A635)</f>
        <v>A0306</v>
      </c>
      <c r="AV635" s="52" t="str">
        <f>IF(参照!B635="","",参照!B635)</f>
        <v>(株)ＪＴＢコミュニケーションデザイン</v>
      </c>
      <c r="AW635" s="52">
        <f>IF(参照!C635="","",参照!C635)</f>
        <v>3.68E-4</v>
      </c>
      <c r="AX635" s="52" t="str">
        <f>IF(参照!D635="","",参照!D635)</f>
        <v/>
      </c>
      <c r="AY635" s="52">
        <f>IF(参照!E635="","",参照!E635)</f>
        <v>3.77E-4</v>
      </c>
      <c r="AZ635" s="52" t="str">
        <f>IF(参照!F635="","",参照!F635)</f>
        <v>(株)ＪＴＢコミュニケーションデザイン</v>
      </c>
      <c r="BA635" s="52" t="str">
        <f>IF(参照!G635="","",参照!G635)</f>
        <v>(株)ＪＴＢコミュニケーションデザイン_</v>
      </c>
      <c r="BB635" s="52">
        <f t="shared" si="40"/>
        <v>0.377</v>
      </c>
      <c r="BD635" s="52" t="str">
        <f>IF(参照!L635="","",参照!L635)</f>
        <v/>
      </c>
    </row>
    <row r="636" spans="47:56">
      <c r="AU636" s="52" t="str">
        <f>IF(参照!A636="","",参照!A636)</f>
        <v>A0308</v>
      </c>
      <c r="AV636" s="52" t="str">
        <f>IF(参照!B636="","",参照!B636)</f>
        <v>積水化学工業(株)</v>
      </c>
      <c r="AW636" s="52">
        <f>IF(参照!C636="","",参照!C636)</f>
        <v>2.13E-4</v>
      </c>
      <c r="AX636" s="52" t="str">
        <f>IF(参照!D636="","",参照!D636)</f>
        <v>メニューA</v>
      </c>
      <c r="AY636" s="52">
        <f>IF(参照!E636="","",参照!E636)</f>
        <v>0</v>
      </c>
      <c r="AZ636" s="52" t="str">
        <f>IF(参照!F636="","",参照!F636)</f>
        <v>積水化学工業(株)</v>
      </c>
      <c r="BA636" s="52" t="str">
        <f>IF(参照!G636="","",参照!G636)</f>
        <v>積水化学工業(株)_メニューA</v>
      </c>
      <c r="BB636" s="52">
        <f t="shared" si="40"/>
        <v>0</v>
      </c>
      <c r="BD636" s="52" t="str">
        <f>IF(参照!L636="","",参照!L636)</f>
        <v/>
      </c>
    </row>
    <row r="637" spans="47:56">
      <c r="AU637" s="52" t="str">
        <f>IF(参照!A637="","",参照!A637)</f>
        <v/>
      </c>
      <c r="AV637" s="52" t="str">
        <f>IF(参照!B637="","",参照!B637)</f>
        <v/>
      </c>
      <c r="AW637" s="52" t="str">
        <f>IF(参照!C637="","",参照!C637)</f>
        <v/>
      </c>
      <c r="AX637" s="52" t="str">
        <f>IF(参照!D637="","",参照!D637)</f>
        <v>メニューB(残差)</v>
      </c>
      <c r="AY637" s="52">
        <f>IF(参照!E637="","",参照!E637)</f>
        <v>0</v>
      </c>
      <c r="AZ637" s="52" t="str">
        <f>IF(参照!F637="","",参照!F637)</f>
        <v>積水化学工業(株)</v>
      </c>
      <c r="BA637" s="52" t="str">
        <f>IF(参照!G637="","",参照!G637)</f>
        <v>積水化学工業(株)_メニューB(残差)</v>
      </c>
      <c r="BB637" s="52">
        <f t="shared" si="40"/>
        <v>0</v>
      </c>
      <c r="BD637" s="52" t="str">
        <f>IF(参照!L637="","",参照!L637)</f>
        <v/>
      </c>
    </row>
    <row r="638" spans="47:56">
      <c r="AU638" s="52" t="str">
        <f>IF(参照!A638="","",参照!A638)</f>
        <v/>
      </c>
      <c r="AV638" s="52" t="str">
        <f>IF(参照!B638="","",参照!B638)</f>
        <v/>
      </c>
      <c r="AW638" s="52" t="str">
        <f>IF(参照!C638="","",参照!C638)</f>
        <v/>
      </c>
      <c r="AX638" s="52" t="str">
        <f>IF(参照!D638="","",参照!D638)</f>
        <v>(参考値)事業者全体</v>
      </c>
      <c r="AY638" s="52">
        <f>IF(参照!E638="","",参照!E638)</f>
        <v>0</v>
      </c>
      <c r="AZ638" s="52" t="str">
        <f>IF(参照!F638="","",参照!F638)</f>
        <v>積水化学工業(株)</v>
      </c>
      <c r="BA638" s="52" t="str">
        <f>IF(参照!G638="","",参照!G638)</f>
        <v>積水化学工業(株)_(参考値)事業者全体</v>
      </c>
      <c r="BB638" s="52">
        <f t="shared" si="40"/>
        <v>0</v>
      </c>
      <c r="BD638" s="52" t="str">
        <f>IF(参照!L638="","",参照!L638)</f>
        <v/>
      </c>
    </row>
    <row r="639" spans="47:56">
      <c r="AU639" s="52" t="str">
        <f>IF(参照!A639="","",参照!A639)</f>
        <v>A0310</v>
      </c>
      <c r="AV639" s="52" t="str">
        <f>IF(参照!B639="","",参照!B639)</f>
        <v>全農エネルギー(株)</v>
      </c>
      <c r="AW639" s="52">
        <f>IF(参照!C639="","",参照!C639)</f>
        <v>5.0199999999999995E-4</v>
      </c>
      <c r="AX639" s="52" t="str">
        <f>IF(参照!D639="","",参照!D639)</f>
        <v>メニューA</v>
      </c>
      <c r="AY639" s="52">
        <f>IF(参照!E639="","",参照!E639)</f>
        <v>0</v>
      </c>
      <c r="AZ639" s="52" t="str">
        <f>IF(参照!F639="","",参照!F639)</f>
        <v>全農エネルギー(株)</v>
      </c>
      <c r="BA639" s="52" t="str">
        <f>IF(参照!G639="","",参照!G639)</f>
        <v>全農エネルギー(株)_メニューA</v>
      </c>
      <c r="BB639" s="52">
        <f t="shared" si="40"/>
        <v>0</v>
      </c>
      <c r="BD639" s="52" t="str">
        <f>IF(参照!L639="","",参照!L639)</f>
        <v/>
      </c>
    </row>
    <row r="640" spans="47:56">
      <c r="AU640" s="52" t="str">
        <f>IF(参照!A640="","",参照!A640)</f>
        <v/>
      </c>
      <c r="AV640" s="52" t="str">
        <f>IF(参照!B640="","",参照!B640)</f>
        <v/>
      </c>
      <c r="AW640" s="52" t="str">
        <f>IF(参照!C640="","",参照!C640)</f>
        <v/>
      </c>
      <c r="AX640" s="52" t="str">
        <f>IF(参照!D640="","",参照!D640)</f>
        <v>メニューB</v>
      </c>
      <c r="AY640" s="52">
        <f>IF(参照!E640="","",参照!E640)</f>
        <v>0</v>
      </c>
      <c r="AZ640" s="52" t="str">
        <f>IF(参照!F640="","",参照!F640)</f>
        <v>全農エネルギー(株)</v>
      </c>
      <c r="BA640" s="52" t="str">
        <f>IF(参照!G640="","",参照!G640)</f>
        <v>全農エネルギー(株)_メニューB</v>
      </c>
      <c r="BB640" s="52">
        <f t="shared" si="40"/>
        <v>0</v>
      </c>
      <c r="BD640" s="52" t="str">
        <f>IF(参照!L640="","",参照!L640)</f>
        <v/>
      </c>
    </row>
    <row r="641" spans="47:56">
      <c r="AU641" s="52" t="str">
        <f>IF(参照!A641="","",参照!A641)</f>
        <v/>
      </c>
      <c r="AV641" s="52" t="str">
        <f>IF(参照!B641="","",参照!B641)</f>
        <v/>
      </c>
      <c r="AW641" s="52" t="str">
        <f>IF(参照!C641="","",参照!C641)</f>
        <v/>
      </c>
      <c r="AX641" s="52" t="str">
        <f>IF(参照!D641="","",参照!D641)</f>
        <v>メニューC</v>
      </c>
      <c r="AY641" s="52">
        <f>IF(参照!E641="","",参照!E641)</f>
        <v>0</v>
      </c>
      <c r="AZ641" s="52" t="str">
        <f>IF(参照!F641="","",参照!F641)</f>
        <v>全農エネルギー(株)</v>
      </c>
      <c r="BA641" s="52" t="str">
        <f>IF(参照!G641="","",参照!G641)</f>
        <v>全農エネルギー(株)_メニューC</v>
      </c>
      <c r="BB641" s="52">
        <f t="shared" si="40"/>
        <v>0</v>
      </c>
      <c r="BD641" s="52" t="str">
        <f>IF(参照!L641="","",参照!L641)</f>
        <v/>
      </c>
    </row>
    <row r="642" spans="47:56">
      <c r="AU642" s="52" t="str">
        <f>IF(参照!A642="","",参照!A642)</f>
        <v/>
      </c>
      <c r="AV642" s="52" t="str">
        <f>IF(参照!B642="","",参照!B642)</f>
        <v/>
      </c>
      <c r="AW642" s="52" t="str">
        <f>IF(参照!C642="","",参照!C642)</f>
        <v/>
      </c>
      <c r="AX642" s="52" t="str">
        <f>IF(参照!D642="","",参照!D642)</f>
        <v>メニューD(残差)</v>
      </c>
      <c r="AY642" s="52">
        <f>IF(参照!E642="","",参照!E642)</f>
        <v>4.8799999999999999E-4</v>
      </c>
      <c r="AZ642" s="52" t="str">
        <f>IF(参照!F642="","",参照!F642)</f>
        <v>全農エネルギー(株)</v>
      </c>
      <c r="BA642" s="52" t="str">
        <f>IF(参照!G642="","",参照!G642)</f>
        <v>全農エネルギー(株)_メニューD(残差)</v>
      </c>
      <c r="BB642" s="52">
        <f t="shared" si="40"/>
        <v>0.48799999999999999</v>
      </c>
      <c r="BD642" s="52" t="str">
        <f>IF(参照!L642="","",参照!L642)</f>
        <v/>
      </c>
    </row>
    <row r="643" spans="47:56">
      <c r="AU643" s="52" t="str">
        <f>IF(参照!A643="","",参照!A643)</f>
        <v/>
      </c>
      <c r="AV643" s="52" t="str">
        <f>IF(参照!B643="","",参照!B643)</f>
        <v/>
      </c>
      <c r="AW643" s="52" t="str">
        <f>IF(参照!C643="","",参照!C643)</f>
        <v/>
      </c>
      <c r="AX643" s="52" t="str">
        <f>IF(参照!D643="","",参照!D643)</f>
        <v>(参考値)事業者全体</v>
      </c>
      <c r="AY643" s="52">
        <f>IF(参照!E643="","",参照!E643)</f>
        <v>4.7899999999999999E-4</v>
      </c>
      <c r="AZ643" s="52" t="str">
        <f>IF(参照!F643="","",参照!F643)</f>
        <v>全農エネルギー(株)</v>
      </c>
      <c r="BA643" s="52" t="str">
        <f>IF(参照!G643="","",参照!G643)</f>
        <v>全農エネルギー(株)_(参考値)事業者全体</v>
      </c>
      <c r="BB643" s="52">
        <f t="shared" si="40"/>
        <v>0.47899999999999998</v>
      </c>
      <c r="BD643" s="52" t="str">
        <f>IF(参照!L643="","",参照!L643)</f>
        <v/>
      </c>
    </row>
    <row r="644" spans="47:56">
      <c r="AU644" s="52" t="str">
        <f>IF(参照!A644="","",参照!A644)</f>
        <v>A0311</v>
      </c>
      <c r="AV644" s="52" t="str">
        <f>IF(参照!B644="","",参照!B644)</f>
        <v>(株)ハルエネ</v>
      </c>
      <c r="AW644" s="52">
        <f>IF(参照!C644="","",参照!C644)</f>
        <v>4.9700000000000005E-4</v>
      </c>
      <c r="AX644" s="52" t="str">
        <f>IF(参照!D644="","",参照!D644)</f>
        <v/>
      </c>
      <c r="AY644" s="52">
        <f>IF(参照!E644="","",参照!E644)</f>
        <v>4.6599999999999994E-4</v>
      </c>
      <c r="AZ644" s="52" t="str">
        <f>IF(参照!F644="","",参照!F644)</f>
        <v>(株)ハルエネ</v>
      </c>
      <c r="BA644" s="52" t="str">
        <f>IF(参照!G644="","",参照!G644)</f>
        <v>(株)ハルエネ_</v>
      </c>
      <c r="BB644" s="52">
        <f t="shared" si="40"/>
        <v>0.46599999999999997</v>
      </c>
      <c r="BD644" s="52" t="str">
        <f>IF(参照!L644="","",参照!L644)</f>
        <v/>
      </c>
    </row>
    <row r="645" spans="47:56">
      <c r="AU645" s="52" t="str">
        <f>IF(参照!A645="","",参照!A645)</f>
        <v>A0312</v>
      </c>
      <c r="AV645" s="52" t="str">
        <f>IF(参照!B645="","",参照!B645)</f>
        <v>三愛オブリ(株)(旧：三愛石油(株))</v>
      </c>
      <c r="AW645" s="52">
        <f>IF(参照!C645="","",参照!C645)</f>
        <v>5.0299999999999997E-4</v>
      </c>
      <c r="AX645" s="52" t="str">
        <f>IF(参照!D645="","",参照!D645)</f>
        <v/>
      </c>
      <c r="AY645" s="52">
        <f>IF(参照!E645="","",参照!E645)</f>
        <v>4.4700000000000002E-4</v>
      </c>
      <c r="AZ645" s="52" t="str">
        <f>IF(参照!F645="","",参照!F645)</f>
        <v>三愛オブリ(株)(旧：三愛石油(株))</v>
      </c>
      <c r="BA645" s="52" t="str">
        <f>IF(参照!G645="","",参照!G645)</f>
        <v>三愛オブリ(株)(旧：三愛石油(株))_</v>
      </c>
      <c r="BB645" s="52">
        <f t="shared" ref="BB645:BB708" si="41">AY645*1000</f>
        <v>0.44700000000000001</v>
      </c>
      <c r="BD645" s="52" t="str">
        <f>IF(参照!L645="","",参照!L645)</f>
        <v/>
      </c>
    </row>
    <row r="646" spans="47:56">
      <c r="AU646" s="52" t="str">
        <f>IF(参照!A646="","",参照!A646)</f>
        <v>A0313</v>
      </c>
      <c r="AV646" s="52" t="str">
        <f>IF(参照!B646="","",参照!B646)</f>
        <v>(株)リケン工業</v>
      </c>
      <c r="AW646" s="52">
        <f>IF(参照!C646="","",参照!C646)</f>
        <v>4.9100000000000001E-4</v>
      </c>
      <c r="AX646" s="52" t="str">
        <f>IF(参照!D646="","",参照!D646)</f>
        <v/>
      </c>
      <c r="AY646" s="52">
        <f>IF(参照!E646="","",参照!E646)</f>
        <v>5.1000000000000004E-4</v>
      </c>
      <c r="AZ646" s="52" t="str">
        <f>IF(参照!F646="","",参照!F646)</f>
        <v>(株)リケン工業</v>
      </c>
      <c r="BA646" s="52" t="str">
        <f>IF(参照!G646="","",参照!G646)</f>
        <v>(株)リケン工業_</v>
      </c>
      <c r="BB646" s="52">
        <f t="shared" si="41"/>
        <v>0.51</v>
      </c>
      <c r="BD646" s="52" t="str">
        <f>IF(参照!L646="","",参照!L646)</f>
        <v/>
      </c>
    </row>
    <row r="647" spans="47:56">
      <c r="AU647" s="52" t="str">
        <f>IF(参照!A647="","",参照!A647)</f>
        <v>A0314</v>
      </c>
      <c r="AV647" s="52" t="str">
        <f>IF(参照!B647="","",参照!B647)</f>
        <v>(株)ビビット</v>
      </c>
      <c r="AW647" s="52">
        <f>IF(参照!C647="","",参照!C647)</f>
        <v>5.5699999999999999E-4</v>
      </c>
      <c r="AX647" s="52" t="str">
        <f>IF(参照!D647="","",参照!D647)</f>
        <v/>
      </c>
      <c r="AY647" s="52">
        <f>IF(参照!E647="","",参照!E647)</f>
        <v>5.9299999999999999E-4</v>
      </c>
      <c r="AZ647" s="52" t="str">
        <f>IF(参照!F647="","",参照!F647)</f>
        <v>(株)ビビット</v>
      </c>
      <c r="BA647" s="52" t="str">
        <f>IF(参照!G647="","",参照!G647)</f>
        <v>(株)ビビット_</v>
      </c>
      <c r="BB647" s="52">
        <f t="shared" si="41"/>
        <v>0.59299999999999997</v>
      </c>
      <c r="BD647" s="52" t="str">
        <f>IF(参照!L647="","",参照!L647)</f>
        <v/>
      </c>
    </row>
    <row r="648" spans="47:56">
      <c r="AU648" s="52" t="str">
        <f>IF(参照!A648="","",参照!A648)</f>
        <v>A0315</v>
      </c>
      <c r="AV648" s="52" t="str">
        <f>IF(参照!B648="","",参照!B648)</f>
        <v>(株)おおた電力</v>
      </c>
      <c r="AW648" s="52">
        <f>IF(参照!C648="","",参照!C648)</f>
        <v>3.6400000000000001E-4</v>
      </c>
      <c r="AX648" s="52" t="str">
        <f>IF(参照!D648="","",参照!D648)</f>
        <v/>
      </c>
      <c r="AY648" s="52">
        <f>IF(参照!E648="","",参照!E648)</f>
        <v>3.0800000000000001E-4</v>
      </c>
      <c r="AZ648" s="52" t="str">
        <f>IF(参照!F648="","",参照!F648)</f>
        <v>(株)おおた電力</v>
      </c>
      <c r="BA648" s="52" t="str">
        <f>IF(参照!G648="","",参照!G648)</f>
        <v>(株)おおた電力_</v>
      </c>
      <c r="BB648" s="52">
        <f t="shared" si="41"/>
        <v>0.308</v>
      </c>
      <c r="BD648" s="52" t="str">
        <f>IF(参照!L648="","",参照!L648)</f>
        <v/>
      </c>
    </row>
    <row r="649" spans="47:56">
      <c r="AU649" s="52" t="str">
        <f>IF(参照!A649="","",参照!A649)</f>
        <v>A0317</v>
      </c>
      <c r="AV649" s="52" t="str">
        <f>IF(参照!B649="","",参照!B649)</f>
        <v>伊藤忠プランテック(株)</v>
      </c>
      <c r="AW649" s="52">
        <f>IF(参照!C649="","",参照!C649)</f>
        <v>4.8099999999999998E-4</v>
      </c>
      <c r="AX649" s="52" t="str">
        <f>IF(参照!D649="","",参照!D649)</f>
        <v/>
      </c>
      <c r="AY649" s="52">
        <f>IF(参照!E649="","",参照!E649)</f>
        <v>5.9199999999999997E-4</v>
      </c>
      <c r="AZ649" s="52" t="str">
        <f>IF(参照!F649="","",参照!F649)</f>
        <v>伊藤忠プランテック(株)</v>
      </c>
      <c r="BA649" s="52" t="str">
        <f>IF(参照!G649="","",参照!G649)</f>
        <v>伊藤忠プランテック(株)_</v>
      </c>
      <c r="BB649" s="52">
        <f t="shared" si="41"/>
        <v>0.59199999999999997</v>
      </c>
      <c r="BD649" s="52" t="str">
        <f>IF(参照!L649="","",参照!L649)</f>
        <v/>
      </c>
    </row>
    <row r="650" spans="47:56">
      <c r="AU650" s="52" t="str">
        <f>IF(参照!A650="","",参照!A650)</f>
        <v>A0318</v>
      </c>
      <c r="AV650" s="52" t="str">
        <f>IF(参照!B650="","",参照!B650)</f>
        <v>(株)オカモト</v>
      </c>
      <c r="AW650" s="52">
        <f>IF(参照!C650="","",参照!C650)</f>
        <v>5.1699999999999999E-4</v>
      </c>
      <c r="AX650" s="52" t="str">
        <f>IF(参照!D650="","",参照!D650)</f>
        <v/>
      </c>
      <c r="AY650" s="52">
        <f>IF(参照!E650="","",参照!E650)</f>
        <v>4.95E-4</v>
      </c>
      <c r="AZ650" s="52" t="str">
        <f>IF(参照!F650="","",参照!F650)</f>
        <v>(株)オカモト</v>
      </c>
      <c r="BA650" s="52" t="str">
        <f>IF(参照!G650="","",参照!G650)</f>
        <v>(株)オカモト_</v>
      </c>
      <c r="BB650" s="52">
        <f t="shared" si="41"/>
        <v>0.495</v>
      </c>
      <c r="BD650" s="52" t="str">
        <f>IF(参照!L650="","",参照!L650)</f>
        <v/>
      </c>
    </row>
    <row r="651" spans="47:56">
      <c r="AU651" s="52" t="str">
        <f>IF(参照!A651="","",参照!A651)</f>
        <v>A0323</v>
      </c>
      <c r="AV651" s="52" t="str">
        <f>IF(参照!B651="","",参照!B651)</f>
        <v>キタコー(株)</v>
      </c>
      <c r="AW651" s="52">
        <f>IF(参照!C651="","",参照!C651)</f>
        <v>4.5399999999999998E-4</v>
      </c>
      <c r="AX651" s="52" t="str">
        <f>IF(参照!D651="","",参照!D651)</f>
        <v/>
      </c>
      <c r="AY651" s="52">
        <f>IF(参照!E651="","",参照!E651)</f>
        <v>3.9800000000000002E-4</v>
      </c>
      <c r="AZ651" s="52" t="str">
        <f>IF(参照!F651="","",参照!F651)</f>
        <v>キタコー(株)</v>
      </c>
      <c r="BA651" s="52" t="str">
        <f>IF(参照!G651="","",参照!G651)</f>
        <v>キタコー(株)_</v>
      </c>
      <c r="BB651" s="52">
        <f t="shared" si="41"/>
        <v>0.39800000000000002</v>
      </c>
      <c r="BD651" s="52" t="str">
        <f>IF(参照!L651="","",参照!L651)</f>
        <v/>
      </c>
    </row>
    <row r="652" spans="47:56">
      <c r="AU652" s="52" t="str">
        <f>IF(参照!A652="","",参照!A652)</f>
        <v>A0324</v>
      </c>
      <c r="AV652" s="52" t="str">
        <f>IF(参照!B652="","",参照!B652)</f>
        <v>生活協同組合コープしが</v>
      </c>
      <c r="AW652" s="52">
        <f>IF(参照!C652="","",参照!C652)</f>
        <v>3.7399999999999998E-4</v>
      </c>
      <c r="AX652" s="52" t="str">
        <f>IF(参照!D652="","",参照!D652)</f>
        <v>メニューA</v>
      </c>
      <c r="AY652" s="52">
        <f>IF(参照!E652="","",参照!E652)</f>
        <v>0</v>
      </c>
      <c r="AZ652" s="52" t="str">
        <f>IF(参照!F652="","",参照!F652)</f>
        <v>生活協同組合コープしが</v>
      </c>
      <c r="BA652" s="52" t="str">
        <f>IF(参照!G652="","",参照!G652)</f>
        <v>生活協同組合コープしが_メニューA</v>
      </c>
      <c r="BB652" s="52">
        <f t="shared" si="41"/>
        <v>0</v>
      </c>
      <c r="BD652" s="52" t="str">
        <f>IF(参照!L652="","",参照!L652)</f>
        <v/>
      </c>
    </row>
    <row r="653" spans="47:56">
      <c r="AU653" s="52" t="str">
        <f>IF(参照!A653="","",参照!A653)</f>
        <v/>
      </c>
      <c r="AV653" s="52" t="str">
        <f>IF(参照!B653="","",参照!B653)</f>
        <v/>
      </c>
      <c r="AW653" s="52" t="str">
        <f>IF(参照!C653="","",参照!C653)</f>
        <v/>
      </c>
      <c r="AX653" s="52" t="str">
        <f>IF(参照!D653="","",参照!D653)</f>
        <v>メニューB(残差)</v>
      </c>
      <c r="AY653" s="52">
        <f>IF(参照!E653="","",参照!E653)</f>
        <v>3.19E-4</v>
      </c>
      <c r="AZ653" s="52" t="str">
        <f>IF(参照!F653="","",参照!F653)</f>
        <v>生活協同組合コープしが</v>
      </c>
      <c r="BA653" s="52" t="str">
        <f>IF(参照!G653="","",参照!G653)</f>
        <v>生活協同組合コープしが_メニューB(残差)</v>
      </c>
      <c r="BB653" s="52">
        <f t="shared" si="41"/>
        <v>0.31900000000000001</v>
      </c>
      <c r="BD653" s="52" t="str">
        <f>IF(参照!L653="","",参照!L653)</f>
        <v/>
      </c>
    </row>
    <row r="654" spans="47:56">
      <c r="AU654" s="52" t="str">
        <f>IF(参照!A654="","",参照!A654)</f>
        <v/>
      </c>
      <c r="AV654" s="52" t="str">
        <f>IF(参照!B654="","",参照!B654)</f>
        <v/>
      </c>
      <c r="AW654" s="52" t="str">
        <f>IF(参照!C654="","",参照!C654)</f>
        <v/>
      </c>
      <c r="AX654" s="52" t="str">
        <f>IF(参照!D654="","",参照!D654)</f>
        <v>(参考値)事業者全体</v>
      </c>
      <c r="AY654" s="52">
        <f>IF(参照!E654="","",参照!E654)</f>
        <v>3.4000000000000002E-4</v>
      </c>
      <c r="AZ654" s="52" t="str">
        <f>IF(参照!F654="","",参照!F654)</f>
        <v>生活協同組合コープしが</v>
      </c>
      <c r="BA654" s="52" t="str">
        <f>IF(参照!G654="","",参照!G654)</f>
        <v>生活協同組合コープしが_(参考値)事業者全体</v>
      </c>
      <c r="BB654" s="52">
        <f t="shared" si="41"/>
        <v>0.34</v>
      </c>
      <c r="BD654" s="52" t="str">
        <f>IF(参照!L654="","",参照!L654)</f>
        <v/>
      </c>
    </row>
    <row r="655" spans="47:56">
      <c r="AU655" s="52" t="str">
        <f>IF(参照!A655="","",参照!A655)</f>
        <v>A0330</v>
      </c>
      <c r="AV655" s="52" t="str">
        <f>IF(参照!B655="","",参照!B655)</f>
        <v>香川電力(株)　</v>
      </c>
      <c r="AW655" s="52">
        <f>IF(参照!C655="","",参照!C655)</f>
        <v>4.8500000000000003E-4</v>
      </c>
      <c r="AX655" s="52" t="str">
        <f>IF(参照!D655="","",参照!D655)</f>
        <v>メニューA</v>
      </c>
      <c r="AY655" s="52">
        <f>IF(参照!E655="","",参照!E655)</f>
        <v>0</v>
      </c>
      <c r="AZ655" s="52" t="str">
        <f>IF(参照!F655="","",参照!F655)</f>
        <v>香川電力(株)　</v>
      </c>
      <c r="BA655" s="52" t="str">
        <f>IF(参照!G655="","",参照!G655)</f>
        <v>香川電力(株)　_メニューA</v>
      </c>
      <c r="BB655" s="52">
        <f t="shared" si="41"/>
        <v>0</v>
      </c>
      <c r="BD655" s="52" t="str">
        <f>IF(参照!L655="","",参照!L655)</f>
        <v/>
      </c>
    </row>
    <row r="656" spans="47:56">
      <c r="AU656" s="52" t="str">
        <f>IF(参照!A656="","",参照!A656)</f>
        <v/>
      </c>
      <c r="AV656" s="52" t="str">
        <f>IF(参照!B656="","",参照!B656)</f>
        <v/>
      </c>
      <c r="AW656" s="52" t="str">
        <f>IF(参照!C656="","",参照!C656)</f>
        <v/>
      </c>
      <c r="AX656" s="52" t="str">
        <f>IF(参照!D656="","",参照!D656)</f>
        <v>メニューB(残差)</v>
      </c>
      <c r="AY656" s="52">
        <f>IF(参照!E656="","",参照!E656)</f>
        <v>4.84E-4</v>
      </c>
      <c r="AZ656" s="52" t="str">
        <f>IF(参照!F656="","",参照!F656)</f>
        <v>香川電力(株)　</v>
      </c>
      <c r="BA656" s="52" t="str">
        <f>IF(参照!G656="","",参照!G656)</f>
        <v>香川電力(株)　_メニューB(残差)</v>
      </c>
      <c r="BB656" s="52">
        <f t="shared" si="41"/>
        <v>0.48399999999999999</v>
      </c>
      <c r="BD656" s="52" t="str">
        <f>IF(参照!L656="","",参照!L656)</f>
        <v/>
      </c>
    </row>
    <row r="657" spans="47:56">
      <c r="AU657" s="52" t="str">
        <f>IF(参照!A657="","",参照!A657)</f>
        <v/>
      </c>
      <c r="AV657" s="52" t="str">
        <f>IF(参照!B657="","",参照!B657)</f>
        <v/>
      </c>
      <c r="AW657" s="52" t="str">
        <f>IF(参照!C657="","",参照!C657)</f>
        <v/>
      </c>
      <c r="AX657" s="52" t="str">
        <f>IF(参照!D657="","",参照!D657)</f>
        <v>(参考値)事業者全体</v>
      </c>
      <c r="AY657" s="52">
        <f>IF(参照!E657="","",参照!E657)</f>
        <v>5.04E-4</v>
      </c>
      <c r="AZ657" s="52" t="str">
        <f>IF(参照!F657="","",参照!F657)</f>
        <v>香川電力(株)　</v>
      </c>
      <c r="BA657" s="52" t="str">
        <f>IF(参照!G657="","",参照!G657)</f>
        <v>香川電力(株)　_(参考値)事業者全体</v>
      </c>
      <c r="BB657" s="52">
        <f t="shared" si="41"/>
        <v>0.504</v>
      </c>
      <c r="BD657" s="52" t="str">
        <f>IF(参照!L657="","",参照!L657)</f>
        <v/>
      </c>
    </row>
    <row r="658" spans="47:56">
      <c r="AU658" s="52" t="str">
        <f>IF(参照!A658="","",参照!A658)</f>
        <v>A0332</v>
      </c>
      <c r="AV658" s="52" t="str">
        <f>IF(参照!B658="","",参照!B658)</f>
        <v>(株)ＰｉｎＴ</v>
      </c>
      <c r="AW658" s="52">
        <f>IF(参照!C658="","",参照!C658)</f>
        <v>4.8999999999999998E-4</v>
      </c>
      <c r="AX658" s="52" t="str">
        <f>IF(参照!D658="","",参照!D658)</f>
        <v/>
      </c>
      <c r="AY658" s="52">
        <f>IF(参照!E658="","",参照!E658)</f>
        <v>4.3399999999999998E-4</v>
      </c>
      <c r="AZ658" s="52" t="str">
        <f>IF(参照!F658="","",参照!F658)</f>
        <v>(株)ＰｉｎＴ</v>
      </c>
      <c r="BA658" s="52" t="str">
        <f>IF(参照!G658="","",参照!G658)</f>
        <v>(株)ＰｉｎＴ_</v>
      </c>
      <c r="BB658" s="52">
        <f t="shared" si="41"/>
        <v>0.434</v>
      </c>
      <c r="BD658" s="52" t="str">
        <f>IF(参照!L658="","",参照!L658)</f>
        <v/>
      </c>
    </row>
    <row r="659" spans="47:56">
      <c r="AU659" s="52" t="str">
        <f>IF(参照!A659="","",参照!A659)</f>
        <v>A0336</v>
      </c>
      <c r="AV659" s="52" t="str">
        <f>IF(参照!B659="","",参照!B659)</f>
        <v>(株)沖縄ガスニューパワー</v>
      </c>
      <c r="AW659" s="52" t="str">
        <f>IF(参照!C659="","",参照!C659)</f>
        <v>0.000453※</v>
      </c>
      <c r="AX659" s="52" t="str">
        <f>IF(参照!D659="","",参照!D659)</f>
        <v>メニューA</v>
      </c>
      <c r="AY659" s="52">
        <f>IF(参照!E659="","",参照!E659)</f>
        <v>0</v>
      </c>
      <c r="AZ659" s="52" t="str">
        <f>IF(参照!F659="","",参照!F659)</f>
        <v>(株)沖縄ガスニューパワー</v>
      </c>
      <c r="BA659" s="52" t="str">
        <f>IF(参照!G659="","",参照!G659)</f>
        <v>(株)沖縄ガスニューパワー_メニューA</v>
      </c>
      <c r="BB659" s="52">
        <f t="shared" si="41"/>
        <v>0</v>
      </c>
      <c r="BD659" s="52" t="str">
        <f>IF(参照!L659="","",参照!L659)</f>
        <v/>
      </c>
    </row>
    <row r="660" spans="47:56">
      <c r="AU660" s="52" t="str">
        <f>IF(参照!A660="","",参照!A660)</f>
        <v/>
      </c>
      <c r="AV660" s="52" t="str">
        <f>IF(参照!B660="","",参照!B660)</f>
        <v/>
      </c>
      <c r="AW660" s="52" t="str">
        <f>IF(参照!C660="","",参照!C660)</f>
        <v/>
      </c>
      <c r="AX660" s="52" t="str">
        <f>IF(参照!D660="","",参照!D660)</f>
        <v>メニューB(残差)</v>
      </c>
      <c r="AY660" s="52">
        <f>IF(参照!E660="","",参照!E660)</f>
        <v>3.2499999999999999E-4</v>
      </c>
      <c r="AZ660" s="52" t="str">
        <f>IF(参照!F660="","",参照!F660)</f>
        <v>(株)沖縄ガスニューパワー</v>
      </c>
      <c r="BA660" s="52" t="str">
        <f>IF(参照!G660="","",参照!G660)</f>
        <v>(株)沖縄ガスニューパワー_メニューB(残差)</v>
      </c>
      <c r="BB660" s="52">
        <f t="shared" si="41"/>
        <v>0.32500000000000001</v>
      </c>
      <c r="BD660" s="52" t="str">
        <f>IF(参照!L660="","",参照!L660)</f>
        <v/>
      </c>
    </row>
    <row r="661" spans="47:56">
      <c r="AU661" s="52" t="str">
        <f>IF(参照!A661="","",参照!A661)</f>
        <v/>
      </c>
      <c r="AV661" s="52" t="str">
        <f>IF(参照!B661="","",参照!B661)</f>
        <v/>
      </c>
      <c r="AW661" s="52" t="str">
        <f>IF(参照!C661="","",参照!C661)</f>
        <v/>
      </c>
      <c r="AX661" s="52" t="str">
        <f>IF(参照!D661="","",参照!D661)</f>
        <v>(参考値)事業者全体</v>
      </c>
      <c r="AY661" s="52">
        <f>IF(参照!E661="","",参照!E661)</f>
        <v>7.4899999999999999E-4</v>
      </c>
      <c r="AZ661" s="52" t="str">
        <f>IF(参照!F661="","",参照!F661)</f>
        <v>(株)沖縄ガスニューパワー</v>
      </c>
      <c r="BA661" s="52" t="str">
        <f>IF(参照!G661="","",参照!G661)</f>
        <v>(株)沖縄ガスニューパワー_(参考値)事業者全体</v>
      </c>
      <c r="BB661" s="52">
        <f t="shared" si="41"/>
        <v>0.749</v>
      </c>
      <c r="BD661" s="52" t="str">
        <f>IF(参照!L661="","",参照!L661)</f>
        <v/>
      </c>
    </row>
    <row r="662" spans="47:56">
      <c r="AU662" s="52" t="str">
        <f>IF(参照!A662="","",参照!A662)</f>
        <v>A0337</v>
      </c>
      <c r="AV662" s="52" t="str">
        <f>IF(参照!B662="","",参照!B662)</f>
        <v>諏訪瓦斯(株)</v>
      </c>
      <c r="AW662" s="52">
        <f>IF(参照!C662="","",参照!C662)</f>
        <v>3.6400000000000001E-4</v>
      </c>
      <c r="AX662" s="52" t="str">
        <f>IF(参照!D662="","",参照!D662)</f>
        <v/>
      </c>
      <c r="AY662" s="52">
        <f>IF(参照!E662="","",参照!E662)</f>
        <v>3.0800000000000001E-4</v>
      </c>
      <c r="AZ662" s="52" t="str">
        <f>IF(参照!F662="","",参照!F662)</f>
        <v>諏訪瓦斯(株)</v>
      </c>
      <c r="BA662" s="52" t="str">
        <f>IF(参照!G662="","",参照!G662)</f>
        <v>諏訪瓦斯(株)_</v>
      </c>
      <c r="BB662" s="52">
        <f t="shared" si="41"/>
        <v>0.308</v>
      </c>
      <c r="BD662" s="52" t="str">
        <f>IF(参照!L662="","",参照!L662)</f>
        <v/>
      </c>
    </row>
    <row r="663" spans="47:56">
      <c r="AU663" s="52" t="str">
        <f>IF(参照!A663="","",参照!A663)</f>
        <v>A0338</v>
      </c>
      <c r="AV663" s="52" t="str">
        <f>IF(参照!B663="","",参照!B663)</f>
        <v>エッセンシャルエナジー(株)</v>
      </c>
      <c r="AW663" s="52">
        <f>IF(参照!C663="","",参照!C663)</f>
        <v>4.9299999999999995E-4</v>
      </c>
      <c r="AX663" s="52" t="str">
        <f>IF(参照!D663="","",参照!D663)</f>
        <v/>
      </c>
      <c r="AY663" s="52">
        <f>IF(参照!E663="","",参照!E663)</f>
        <v>4.37E-4</v>
      </c>
      <c r="AZ663" s="52" t="str">
        <f>IF(参照!F663="","",参照!F663)</f>
        <v>エッセンシャルエナジー(株)</v>
      </c>
      <c r="BA663" s="52" t="str">
        <f>IF(参照!G663="","",参照!G663)</f>
        <v>エッセンシャルエナジー(株)_</v>
      </c>
      <c r="BB663" s="52">
        <f t="shared" si="41"/>
        <v>0.437</v>
      </c>
      <c r="BD663" s="52" t="str">
        <f>IF(参照!L663="","",参照!L663)</f>
        <v/>
      </c>
    </row>
    <row r="664" spans="47:56">
      <c r="AU664" s="52" t="str">
        <f>IF(参照!A664="","",参照!A664)</f>
        <v>A0340</v>
      </c>
      <c r="AV664" s="52" t="str">
        <f>IF(参照!B664="","",参照!B664)</f>
        <v>(株)エージーピー　</v>
      </c>
      <c r="AW664" s="52">
        <f>IF(参照!C664="","",参照!C664)</f>
        <v>3.8299999999999999E-4</v>
      </c>
      <c r="AX664" s="52" t="str">
        <f>IF(参照!D664="","",参照!D664)</f>
        <v/>
      </c>
      <c r="AY664" s="52">
        <f>IF(参照!E664="","",参照!E664)</f>
        <v>3.2699999999999998E-4</v>
      </c>
      <c r="AZ664" s="52" t="str">
        <f>IF(参照!F664="","",参照!F664)</f>
        <v>(株)エージーピー　</v>
      </c>
      <c r="BA664" s="52" t="str">
        <f>IF(参照!G664="","",参照!G664)</f>
        <v>(株)エージーピー　_</v>
      </c>
      <c r="BB664" s="52">
        <f t="shared" si="41"/>
        <v>0.32699999999999996</v>
      </c>
      <c r="BD664" s="52" t="str">
        <f>IF(参照!L664="","",参照!L664)</f>
        <v/>
      </c>
    </row>
    <row r="665" spans="47:56">
      <c r="AU665" s="52" t="str">
        <f>IF(参照!A665="","",参照!A665)</f>
        <v>A0342</v>
      </c>
      <c r="AV665" s="52" t="str">
        <f>IF(参照!B665="","",参照!B665)</f>
        <v>(株)いちき串木野電力</v>
      </c>
      <c r="AW665" s="52">
        <f>IF(参照!C665="","",参照!C665)</f>
        <v>5.5099999999999995E-4</v>
      </c>
      <c r="AX665" s="52" t="str">
        <f>IF(参照!D665="","",参照!D665)</f>
        <v/>
      </c>
      <c r="AY665" s="52">
        <f>IF(参照!E665="","",参照!E665)</f>
        <v>5.3399999999999997E-4</v>
      </c>
      <c r="AZ665" s="52" t="str">
        <f>IF(参照!F665="","",参照!F665)</f>
        <v>(株)いちき串木野電力</v>
      </c>
      <c r="BA665" s="52" t="str">
        <f>IF(参照!G665="","",参照!G665)</f>
        <v>(株)いちき串木野電力_</v>
      </c>
      <c r="BB665" s="52">
        <f t="shared" si="41"/>
        <v>0.53399999999999992</v>
      </c>
      <c r="BD665" s="52" t="str">
        <f>IF(参照!L665="","",参照!L665)</f>
        <v/>
      </c>
    </row>
    <row r="666" spans="47:56">
      <c r="AU666" s="52" t="str">
        <f>IF(参照!A666="","",参照!A666)</f>
        <v>A0343</v>
      </c>
      <c r="AV666" s="52" t="str">
        <f>IF(参照!B666="","",参照!B666)</f>
        <v>(株)クローバー・テクノロジーズ(旧：四つ葉電力(株))</v>
      </c>
      <c r="AW666" s="52">
        <f>IF(参照!C666="","",参照!C666)</f>
        <v>4.3100000000000001E-4</v>
      </c>
      <c r="AX666" s="52" t="str">
        <f>IF(参照!D666="","",参照!D666)</f>
        <v/>
      </c>
      <c r="AY666" s="52">
        <f>IF(参照!E666="","",参照!E666)</f>
        <v>4.7899999999999999E-4</v>
      </c>
      <c r="AZ666" s="52" t="str">
        <f>IF(参照!F666="","",参照!F666)</f>
        <v>(株)クローバー・テクノロジーズ(旧：四つ葉電力(株))</v>
      </c>
      <c r="BA666" s="52" t="str">
        <f>IF(参照!G666="","",参照!G666)</f>
        <v>(株)クローバー・テクノロジーズ(旧：四つ葉電力(株))_</v>
      </c>
      <c r="BB666" s="52">
        <f t="shared" si="41"/>
        <v>0.47899999999999998</v>
      </c>
      <c r="BD666" s="52" t="str">
        <f>IF(参照!L666="","",参照!L666)</f>
        <v/>
      </c>
    </row>
    <row r="667" spans="47:56">
      <c r="AU667" s="52" t="str">
        <f>IF(参照!A667="","",参照!A667)</f>
        <v>A0344</v>
      </c>
      <c r="AV667" s="52" t="str">
        <f>IF(参照!B667="","",参照!B667)</f>
        <v>西武ガス(株)</v>
      </c>
      <c r="AW667" s="52">
        <f>IF(参照!C667="","",参照!C667)</f>
        <v>3.6400000000000001E-4</v>
      </c>
      <c r="AX667" s="52" t="str">
        <f>IF(参照!D667="","",参照!D667)</f>
        <v/>
      </c>
      <c r="AY667" s="52">
        <f>IF(参照!E667="","",参照!E667)</f>
        <v>3.0800000000000001E-4</v>
      </c>
      <c r="AZ667" s="52" t="str">
        <f>IF(参照!F667="","",参照!F667)</f>
        <v>西武ガス(株)</v>
      </c>
      <c r="BA667" s="52" t="str">
        <f>IF(参照!G667="","",参照!G667)</f>
        <v>西武ガス(株)_</v>
      </c>
      <c r="BB667" s="52">
        <f t="shared" si="41"/>
        <v>0.308</v>
      </c>
      <c r="BD667" s="52" t="str">
        <f>IF(参照!L667="","",参照!L667)</f>
        <v/>
      </c>
    </row>
    <row r="668" spans="47:56">
      <c r="AU668" s="52" t="str">
        <f>IF(参照!A668="","",参照!A668)</f>
        <v>A0345</v>
      </c>
      <c r="AV668" s="52" t="str">
        <f>IF(参照!B668="","",参照!B668)</f>
        <v>松本ガス(株)</v>
      </c>
      <c r="AW668" s="52">
        <f>IF(参照!C668="","",参照!C668)</f>
        <v>3.6400000000000001E-4</v>
      </c>
      <c r="AX668" s="52" t="str">
        <f>IF(参照!D668="","",参照!D668)</f>
        <v/>
      </c>
      <c r="AY668" s="52">
        <f>IF(参照!E668="","",参照!E668)</f>
        <v>3.0800000000000001E-4</v>
      </c>
      <c r="AZ668" s="52" t="str">
        <f>IF(参照!F668="","",参照!F668)</f>
        <v>松本ガス(株)</v>
      </c>
      <c r="BA668" s="52" t="str">
        <f>IF(参照!G668="","",参照!G668)</f>
        <v>松本ガス(株)_</v>
      </c>
      <c r="BB668" s="52">
        <f t="shared" si="41"/>
        <v>0.308</v>
      </c>
      <c r="BD668" s="52" t="str">
        <f>IF(参照!L668="","",参照!L668)</f>
        <v/>
      </c>
    </row>
    <row r="669" spans="47:56">
      <c r="AU669" s="52" t="str">
        <f>IF(参照!A669="","",参照!A669)</f>
        <v>A0347</v>
      </c>
      <c r="AV669" s="52" t="str">
        <f>IF(参照!B669="","",参照!B669)</f>
        <v>ＦＴエナジー(株)</v>
      </c>
      <c r="AW669" s="52">
        <f>IF(参照!C669="","",参照!C669)</f>
        <v>4.7100000000000001E-4</v>
      </c>
      <c r="AX669" s="52" t="str">
        <f>IF(参照!D669="","",参照!D669)</f>
        <v/>
      </c>
      <c r="AY669" s="52">
        <f>IF(参照!E669="","",参照!E669)</f>
        <v>4.5600000000000003E-4</v>
      </c>
      <c r="AZ669" s="52" t="str">
        <f>IF(参照!F669="","",参照!F669)</f>
        <v>ＦＴエナジー(株)</v>
      </c>
      <c r="BA669" s="52" t="str">
        <f>IF(参照!G669="","",参照!G669)</f>
        <v>ＦＴエナジー(株)_</v>
      </c>
      <c r="BB669" s="52">
        <f t="shared" si="41"/>
        <v>0.45600000000000002</v>
      </c>
      <c r="BD669" s="52" t="str">
        <f>IF(参照!L669="","",参照!L669)</f>
        <v/>
      </c>
    </row>
    <row r="670" spans="47:56">
      <c r="AU670" s="52" t="str">
        <f>IF(参照!A670="","",参照!A670)</f>
        <v>A0348</v>
      </c>
      <c r="AV670" s="52" t="str">
        <f>IF(参照!B670="","",参照!B670)</f>
        <v>南部だんだんエナジー(株)</v>
      </c>
      <c r="AW670" s="52">
        <f>IF(参照!C670="","",参照!C670)</f>
        <v>2.3499999999999999E-4</v>
      </c>
      <c r="AX670" s="52" t="str">
        <f>IF(参照!D670="","",参照!D670)</f>
        <v/>
      </c>
      <c r="AY670" s="52">
        <f>IF(参照!E670="","",参照!E670)</f>
        <v>4.4700000000000002E-4</v>
      </c>
      <c r="AZ670" s="52" t="str">
        <f>IF(参照!F670="","",参照!F670)</f>
        <v>南部だんだんエナジー(株)</v>
      </c>
      <c r="BA670" s="52" t="str">
        <f>IF(参照!G670="","",参照!G670)</f>
        <v>南部だんだんエナジー(株)_</v>
      </c>
      <c r="BB670" s="52">
        <f t="shared" si="41"/>
        <v>0.44700000000000001</v>
      </c>
      <c r="BD670" s="52" t="str">
        <f>IF(参照!L670="","",参照!L670)</f>
        <v/>
      </c>
    </row>
    <row r="671" spans="47:56">
      <c r="AU671" s="52" t="str">
        <f>IF(参照!A671="","",参照!A671)</f>
        <v>A0349</v>
      </c>
      <c r="AV671" s="52" t="str">
        <f>IF(参照!B671="","",参照!B671)</f>
        <v>(株)エフエネ</v>
      </c>
      <c r="AW671" s="52">
        <f>IF(参照!C671="","",参照!C671)</f>
        <v>5.1199999999999998E-4</v>
      </c>
      <c r="AX671" s="52" t="str">
        <f>IF(参照!D671="","",参照!D671)</f>
        <v/>
      </c>
      <c r="AY671" s="52">
        <f>IF(参照!E671="","",参照!E671)</f>
        <v>5.5800000000000001E-4</v>
      </c>
      <c r="AZ671" s="52" t="str">
        <f>IF(参照!F671="","",参照!F671)</f>
        <v>(株)エフエネ</v>
      </c>
      <c r="BA671" s="52" t="str">
        <f>IF(参照!G671="","",参照!G671)</f>
        <v>(株)エフエネ_</v>
      </c>
      <c r="BB671" s="52">
        <f t="shared" si="41"/>
        <v>0.55800000000000005</v>
      </c>
      <c r="BD671" s="52" t="str">
        <f>IF(参照!L671="","",参照!L671)</f>
        <v/>
      </c>
    </row>
    <row r="672" spans="47:56">
      <c r="AU672" s="52" t="str">
        <f>IF(参照!A672="","",参照!A672)</f>
        <v>A0350</v>
      </c>
      <c r="AV672" s="52" t="str">
        <f>IF(参照!B672="","",参照!B672)</f>
        <v>こなんウルトラパワー(株)</v>
      </c>
      <c r="AW672" s="52">
        <f>IF(参照!C672="","",参照!C672)</f>
        <v>2.8299999999999999E-4</v>
      </c>
      <c r="AX672" s="52" t="str">
        <f>IF(参照!D672="","",参照!D672)</f>
        <v/>
      </c>
      <c r="AY672" s="52">
        <f>IF(参照!E672="","",参照!E672)</f>
        <v>4.55E-4</v>
      </c>
      <c r="AZ672" s="52" t="str">
        <f>IF(参照!F672="","",参照!F672)</f>
        <v>こなんウルトラパワー(株)</v>
      </c>
      <c r="BA672" s="52" t="str">
        <f>IF(参照!G672="","",参照!G672)</f>
        <v>こなんウルトラパワー(株)_</v>
      </c>
      <c r="BB672" s="52">
        <f t="shared" si="41"/>
        <v>0.45500000000000002</v>
      </c>
      <c r="BD672" s="52" t="str">
        <f>IF(参照!L672="","",参照!L672)</f>
        <v/>
      </c>
    </row>
    <row r="673" spans="47:56">
      <c r="AU673" s="52" t="str">
        <f>IF(参照!A673="","",参照!A673)</f>
        <v>A0351</v>
      </c>
      <c r="AV673" s="52" t="str">
        <f>IF(参照!B673="","",参照!B673)</f>
        <v>(株)ＣＨＩＢＡむつざわエナジー</v>
      </c>
      <c r="AW673" s="52">
        <f>IF(参照!C673="","",参照!C673)</f>
        <v>3.2499999999999999E-4</v>
      </c>
      <c r="AX673" s="52" t="str">
        <f>IF(参照!D673="","",参照!D673)</f>
        <v/>
      </c>
      <c r="AY673" s="52">
        <f>IF(参照!E673="","",参照!E673)</f>
        <v>5.7600000000000001E-4</v>
      </c>
      <c r="AZ673" s="52" t="str">
        <f>IF(参照!F673="","",参照!F673)</f>
        <v>(株)ＣＨＩＢＡむつざわエナジー</v>
      </c>
      <c r="BA673" s="52" t="str">
        <f>IF(参照!G673="","",参照!G673)</f>
        <v>(株)ＣＨＩＢＡむつざわエナジー_</v>
      </c>
      <c r="BB673" s="52">
        <f t="shared" si="41"/>
        <v>0.57600000000000007</v>
      </c>
      <c r="BD673" s="52" t="str">
        <f>IF(参照!L673="","",参照!L673)</f>
        <v/>
      </c>
    </row>
    <row r="674" spans="47:56">
      <c r="AU674" s="52" t="str">
        <f>IF(参照!A674="","",参照!A674)</f>
        <v>A0352</v>
      </c>
      <c r="AV674" s="52" t="str">
        <f>IF(参照!B674="","",参照!B674)</f>
        <v>(株)関西空調　</v>
      </c>
      <c r="AW674" s="52">
        <f>IF(参照!C674="","",参照!C674)</f>
        <v>4.7399999999999997E-4</v>
      </c>
      <c r="AX674" s="52" t="str">
        <f>IF(参照!D674="","",参照!D674)</f>
        <v/>
      </c>
      <c r="AY674" s="52">
        <f>IF(参照!E674="","",参照!E674)</f>
        <v>5.2500000000000008E-4</v>
      </c>
      <c r="AZ674" s="52" t="str">
        <f>IF(参照!F674="","",参照!F674)</f>
        <v>(株)関西空調　</v>
      </c>
      <c r="BA674" s="52" t="str">
        <f>IF(参照!G674="","",参照!G674)</f>
        <v>(株)関西空調　_</v>
      </c>
      <c r="BB674" s="52">
        <f t="shared" si="41"/>
        <v>0.52500000000000002</v>
      </c>
      <c r="BD674" s="52" t="str">
        <f>IF(参照!L674="","",参照!L674)</f>
        <v/>
      </c>
    </row>
    <row r="675" spans="47:56">
      <c r="AU675" s="52" t="str">
        <f>IF(参照!A675="","",参照!A675)</f>
        <v>A0353</v>
      </c>
      <c r="AV675" s="52" t="str">
        <f>IF(参照!B675="","",参照!B675)</f>
        <v>奥出雲電力(株)</v>
      </c>
      <c r="AW675" s="52">
        <f>IF(参照!C675="","",参照!C675)</f>
        <v>1.65E-4</v>
      </c>
      <c r="AX675" s="52" t="str">
        <f>IF(参照!D675="","",参照!D675)</f>
        <v/>
      </c>
      <c r="AY675" s="52">
        <f>IF(参照!E675="","",参照!E675)</f>
        <v>4.6799999999999999E-4</v>
      </c>
      <c r="AZ675" s="52" t="str">
        <f>IF(参照!F675="","",参照!F675)</f>
        <v>奥出雲電力(株)</v>
      </c>
      <c r="BA675" s="52" t="str">
        <f>IF(参照!G675="","",参照!G675)</f>
        <v>奥出雲電力(株)_</v>
      </c>
      <c r="BB675" s="52">
        <f t="shared" si="41"/>
        <v>0.46799999999999997</v>
      </c>
      <c r="BD675" s="52" t="str">
        <f>IF(参照!L675="","",参照!L675)</f>
        <v/>
      </c>
    </row>
    <row r="676" spans="47:56">
      <c r="AU676" s="52" t="str">
        <f>IF(参照!A676="","",参照!A676)</f>
        <v>A0355</v>
      </c>
      <c r="AV676" s="52" t="str">
        <f>IF(参照!B676="","",参照!B676)</f>
        <v>中央電力(株)</v>
      </c>
      <c r="AW676" s="52">
        <f>IF(参照!C676="","",参照!C676)</f>
        <v>4.7699999999999999E-4</v>
      </c>
      <c r="AX676" s="52" t="str">
        <f>IF(参照!D676="","",参照!D676)</f>
        <v>メニューA</v>
      </c>
      <c r="AY676" s="52">
        <f>IF(参照!E676="","",参照!E676)</f>
        <v>0</v>
      </c>
      <c r="AZ676" s="52" t="str">
        <f>IF(参照!F676="","",参照!F676)</f>
        <v>中央電力(株)</v>
      </c>
      <c r="BA676" s="52" t="str">
        <f>IF(参照!G676="","",参照!G676)</f>
        <v>中央電力(株)_メニューA</v>
      </c>
      <c r="BB676" s="52">
        <f t="shared" si="41"/>
        <v>0</v>
      </c>
      <c r="BD676" s="52" t="str">
        <f>IF(参照!L676="","",参照!L676)</f>
        <v/>
      </c>
    </row>
    <row r="677" spans="47:56">
      <c r="AU677" s="52" t="str">
        <f>IF(参照!A677="","",参照!A677)</f>
        <v/>
      </c>
      <c r="AV677" s="52" t="str">
        <f>IF(参照!B677="","",参照!B677)</f>
        <v/>
      </c>
      <c r="AW677" s="52" t="str">
        <f>IF(参照!C677="","",参照!C677)</f>
        <v/>
      </c>
      <c r="AX677" s="52" t="str">
        <f>IF(参照!D677="","",参照!D677)</f>
        <v>メニューB</v>
      </c>
      <c r="AY677" s="52">
        <f>IF(参照!E677="","",参照!E677)</f>
        <v>0</v>
      </c>
      <c r="AZ677" s="52" t="str">
        <f>IF(参照!F677="","",参照!F677)</f>
        <v>中央電力(株)</v>
      </c>
      <c r="BA677" s="52" t="str">
        <f>IF(参照!G677="","",参照!G677)</f>
        <v>中央電力(株)_メニューB</v>
      </c>
      <c r="BB677" s="52">
        <f t="shared" si="41"/>
        <v>0</v>
      </c>
      <c r="BD677" s="52" t="str">
        <f>IF(参照!L677="","",参照!L677)</f>
        <v/>
      </c>
    </row>
    <row r="678" spans="47:56">
      <c r="AU678" s="52" t="str">
        <f>IF(参照!A678="","",参照!A678)</f>
        <v/>
      </c>
      <c r="AV678" s="52" t="str">
        <f>IF(参照!B678="","",参照!B678)</f>
        <v/>
      </c>
      <c r="AW678" s="52" t="str">
        <f>IF(参照!C678="","",参照!C678)</f>
        <v/>
      </c>
      <c r="AX678" s="52" t="str">
        <f>IF(参照!D678="","",参照!D678)</f>
        <v>メニューC</v>
      </c>
      <c r="AY678" s="52">
        <f>IF(参照!E678="","",参照!E678)</f>
        <v>0</v>
      </c>
      <c r="AZ678" s="52" t="str">
        <f>IF(参照!F678="","",参照!F678)</f>
        <v>中央電力(株)</v>
      </c>
      <c r="BA678" s="52" t="str">
        <f>IF(参照!G678="","",参照!G678)</f>
        <v>中央電力(株)_メニューC</v>
      </c>
      <c r="BB678" s="52">
        <f t="shared" si="41"/>
        <v>0</v>
      </c>
      <c r="BD678" s="52" t="str">
        <f>IF(参照!L678="","",参照!L678)</f>
        <v/>
      </c>
    </row>
    <row r="679" spans="47:56">
      <c r="AU679" s="52" t="str">
        <f>IF(参照!A679="","",参照!A679)</f>
        <v/>
      </c>
      <c r="AV679" s="52" t="str">
        <f>IF(参照!B679="","",参照!B679)</f>
        <v/>
      </c>
      <c r="AW679" s="52" t="str">
        <f>IF(参照!C679="","",参照!C679)</f>
        <v/>
      </c>
      <c r="AX679" s="52" t="str">
        <f>IF(参照!D679="","",参照!D679)</f>
        <v>メニューD(残差)</v>
      </c>
      <c r="AY679" s="52">
        <f>IF(参照!E679="","",参照!E679)</f>
        <v>4.8499999999999997E-4</v>
      </c>
      <c r="AZ679" s="52" t="str">
        <f>IF(参照!F679="","",参照!F679)</f>
        <v>中央電力(株)</v>
      </c>
      <c r="BA679" s="52" t="str">
        <f>IF(参照!G679="","",参照!G679)</f>
        <v>中央電力(株)_メニューD(残差)</v>
      </c>
      <c r="BB679" s="52">
        <f t="shared" si="41"/>
        <v>0.48499999999999999</v>
      </c>
      <c r="BD679" s="52" t="str">
        <f>IF(参照!L679="","",参照!L679)</f>
        <v/>
      </c>
    </row>
    <row r="680" spans="47:56">
      <c r="AU680" s="52" t="str">
        <f>IF(参照!A680="","",参照!A680)</f>
        <v/>
      </c>
      <c r="AV680" s="52" t="str">
        <f>IF(参照!B680="","",参照!B680)</f>
        <v/>
      </c>
      <c r="AW680" s="52" t="str">
        <f>IF(参照!C680="","",参照!C680)</f>
        <v/>
      </c>
      <c r="AX680" s="52" t="str">
        <f>IF(参照!D680="","",参照!D680)</f>
        <v>(参考値)事業者全体</v>
      </c>
      <c r="AY680" s="52">
        <f>IF(参照!E680="","",参照!E680)</f>
        <v>4.8999999999999998E-4</v>
      </c>
      <c r="AZ680" s="52" t="str">
        <f>IF(参照!F680="","",参照!F680)</f>
        <v>中央電力(株)</v>
      </c>
      <c r="BA680" s="52" t="str">
        <f>IF(参照!G680="","",参照!G680)</f>
        <v>中央電力(株)_(参考値)事業者全体</v>
      </c>
      <c r="BB680" s="52">
        <f t="shared" si="41"/>
        <v>0.49</v>
      </c>
      <c r="BD680" s="52" t="str">
        <f>IF(参照!L680="","",参照!L680)</f>
        <v/>
      </c>
    </row>
    <row r="681" spans="47:56">
      <c r="AU681" s="52" t="str">
        <f>IF(参照!A681="","",参照!A681)</f>
        <v>A0356</v>
      </c>
      <c r="AV681" s="52" t="str">
        <f>IF(参照!B681="","",参照!B681)</f>
        <v>(株)成田香取エネルギー</v>
      </c>
      <c r="AW681" s="52">
        <f>IF(参照!C681="","",参照!C681)</f>
        <v>3.4699999999999998E-4</v>
      </c>
      <c r="AX681" s="52" t="str">
        <f>IF(参照!D681="","",参照!D681)</f>
        <v/>
      </c>
      <c r="AY681" s="52">
        <f>IF(参照!E681="","",参照!E681)</f>
        <v>4.3300000000000001E-4</v>
      </c>
      <c r="AZ681" s="52" t="str">
        <f>IF(参照!F681="","",参照!F681)</f>
        <v>(株)成田香取エネルギー</v>
      </c>
      <c r="BA681" s="52" t="str">
        <f>IF(参照!G681="","",参照!G681)</f>
        <v>(株)成田香取エネルギー_</v>
      </c>
      <c r="BB681" s="52">
        <f t="shared" si="41"/>
        <v>0.433</v>
      </c>
      <c r="BD681" s="52" t="str">
        <f>IF(参照!L681="","",参照!L681)</f>
        <v/>
      </c>
    </row>
    <row r="682" spans="47:56">
      <c r="AU682" s="52" t="str">
        <f>IF(参照!A682="","",参照!A682)</f>
        <v>A0360</v>
      </c>
      <c r="AV682" s="52" t="str">
        <f>IF(参照!B682="","",参照!B682)</f>
        <v>グローバルソリューションサービス(株)</v>
      </c>
      <c r="AW682" s="52">
        <f>IF(参照!C682="","",参照!C682)</f>
        <v>5.0000000000000001E-4</v>
      </c>
      <c r="AX682" s="52" t="str">
        <f>IF(参照!D682="","",参照!D682)</f>
        <v/>
      </c>
      <c r="AY682" s="52">
        <f>IF(参照!E682="","",参照!E682)</f>
        <v>5.4199999999999995E-4</v>
      </c>
      <c r="AZ682" s="52" t="str">
        <f>IF(参照!F682="","",参照!F682)</f>
        <v>グローバルソリューションサービス(株)</v>
      </c>
      <c r="BA682" s="52" t="str">
        <f>IF(参照!G682="","",参照!G682)</f>
        <v>グローバルソリューションサービス(株)_</v>
      </c>
      <c r="BB682" s="52">
        <f t="shared" si="41"/>
        <v>0.54199999999999993</v>
      </c>
      <c r="BD682" s="52" t="str">
        <f>IF(参照!L682="","",参照!L682)</f>
        <v/>
      </c>
    </row>
    <row r="683" spans="47:56">
      <c r="AU683" s="52" t="str">
        <f>IF(参照!A683="","",参照!A683)</f>
        <v>A0362</v>
      </c>
      <c r="AV683" s="52" t="str">
        <f>IF(参照!B683="","",参照!B683)</f>
        <v>(株)ＣＷＳ</v>
      </c>
      <c r="AW683" s="52">
        <f>IF(参照!C683="","",参照!C683)</f>
        <v>2.5000000000000001E-4</v>
      </c>
      <c r="AX683" s="52" t="str">
        <f>IF(参照!D683="","",参照!D683)</f>
        <v/>
      </c>
      <c r="AY683" s="52">
        <f>IF(参照!E683="","",参照!E683)</f>
        <v>3.01E-4</v>
      </c>
      <c r="AZ683" s="52" t="str">
        <f>IF(参照!F683="","",参照!F683)</f>
        <v>(株)ＣＷＳ</v>
      </c>
      <c r="BA683" s="52" t="str">
        <f>IF(参照!G683="","",参照!G683)</f>
        <v>(株)ＣＷＳ_</v>
      </c>
      <c r="BB683" s="52">
        <f t="shared" si="41"/>
        <v>0.30099999999999999</v>
      </c>
      <c r="BD683" s="52" t="str">
        <f>IF(参照!L683="","",参照!L683)</f>
        <v/>
      </c>
    </row>
    <row r="684" spans="47:56">
      <c r="AU684" s="52" t="str">
        <f>IF(参照!A684="","",参照!A684)</f>
        <v>A0364</v>
      </c>
      <c r="AV684" s="52" t="str">
        <f>IF(参照!B684="","",参照!B684)</f>
        <v>ふくしま新電力(株)</v>
      </c>
      <c r="AW684" s="52">
        <f>IF(参照!C684="","",参照!C684)</f>
        <v>4.9799999999999996E-4</v>
      </c>
      <c r="AX684" s="52" t="str">
        <f>IF(参照!D684="","",参照!D684)</f>
        <v/>
      </c>
      <c r="AY684" s="52">
        <f>IF(参照!E684="","",参照!E684)</f>
        <v>4.8299999999999998E-4</v>
      </c>
      <c r="AZ684" s="52" t="str">
        <f>IF(参照!F684="","",参照!F684)</f>
        <v>ふくしま新電力(株)</v>
      </c>
      <c r="BA684" s="52" t="str">
        <f>IF(参照!G684="","",参照!G684)</f>
        <v>ふくしま新電力(株)_</v>
      </c>
      <c r="BB684" s="52">
        <f t="shared" si="41"/>
        <v>0.48299999999999998</v>
      </c>
      <c r="BD684" s="52" t="str">
        <f>IF(参照!L684="","",参照!L684)</f>
        <v/>
      </c>
    </row>
    <row r="685" spans="47:56">
      <c r="AU685" s="52" t="str">
        <f>IF(参照!A685="","",参照!A685)</f>
        <v>A0365</v>
      </c>
      <c r="AV685" s="52" t="str">
        <f>IF(参照!B685="","",参照!B685)</f>
        <v>ティーダッシュ合同会社</v>
      </c>
      <c r="AW685" s="52">
        <f>IF(参照!C685="","",参照!C685)</f>
        <v>5.1199999999999998E-4</v>
      </c>
      <c r="AX685" s="52" t="str">
        <f>IF(参照!D685="","",参照!D685)</f>
        <v/>
      </c>
      <c r="AY685" s="52">
        <f>IF(参照!E685="","",参照!E685)</f>
        <v>4.5600000000000003E-4</v>
      </c>
      <c r="AZ685" s="52" t="str">
        <f>IF(参照!F685="","",参照!F685)</f>
        <v>ティーダッシュ合同会社</v>
      </c>
      <c r="BA685" s="52" t="str">
        <f>IF(参照!G685="","",参照!G685)</f>
        <v>ティーダッシュ合同会社_</v>
      </c>
      <c r="BB685" s="52">
        <f t="shared" si="41"/>
        <v>0.45600000000000002</v>
      </c>
      <c r="BD685" s="52" t="str">
        <f>IF(参照!L685="","",参照!L685)</f>
        <v/>
      </c>
    </row>
    <row r="686" spans="47:56">
      <c r="AU686" s="52" t="str">
        <f>IF(参照!A686="","",参照!A686)</f>
        <v>A0366</v>
      </c>
      <c r="AV686" s="52" t="str">
        <f>IF(参照!B686="","",参照!B686)</f>
        <v>(株)エネクスライフサービス</v>
      </c>
      <c r="AW686" s="52">
        <f>IF(参照!C686="","",参照!C686)</f>
        <v>4.6999999999999999E-4</v>
      </c>
      <c r="AX686" s="52" t="str">
        <f>IF(参照!D686="","",参照!D686)</f>
        <v/>
      </c>
      <c r="AY686" s="52">
        <f>IF(参照!E686="","",参照!E686)</f>
        <v>4.1100000000000002E-4</v>
      </c>
      <c r="AZ686" s="52" t="str">
        <f>IF(参照!F686="","",参照!F686)</f>
        <v>(株)エネクスライフサービス</v>
      </c>
      <c r="BA686" s="52" t="str">
        <f>IF(参照!G686="","",参照!G686)</f>
        <v>(株)エネクスライフサービス_</v>
      </c>
      <c r="BB686" s="52">
        <f t="shared" si="41"/>
        <v>0.41100000000000003</v>
      </c>
      <c r="BD686" s="52" t="str">
        <f>IF(参照!L686="","",参照!L686)</f>
        <v/>
      </c>
    </row>
    <row r="687" spans="47:56">
      <c r="AU687" s="52" t="str">
        <f>IF(参照!A687="","",参照!A687)</f>
        <v>A0367</v>
      </c>
      <c r="AV687" s="52" t="str">
        <f>IF(参照!B687="","",参照!B687)</f>
        <v>ネイチャーエナジー小国(株)</v>
      </c>
      <c r="AW687" s="52">
        <f>IF(参照!C687="","",参照!C687)</f>
        <v>2.4899999999999998E-4</v>
      </c>
      <c r="AX687" s="52" t="str">
        <f>IF(参照!D687="","",参照!D687)</f>
        <v/>
      </c>
      <c r="AY687" s="52">
        <f>IF(参照!E687="","",参照!E687)</f>
        <v>3.2200000000000002E-4</v>
      </c>
      <c r="AZ687" s="52" t="str">
        <f>IF(参照!F687="","",参照!F687)</f>
        <v>ネイチャーエナジー小国(株)</v>
      </c>
      <c r="BA687" s="52" t="str">
        <f>IF(参照!G687="","",参照!G687)</f>
        <v>ネイチャーエナジー小国(株)_</v>
      </c>
      <c r="BB687" s="52">
        <f t="shared" si="41"/>
        <v>0.32200000000000001</v>
      </c>
      <c r="BD687" s="52" t="str">
        <f>IF(参照!L687="","",参照!L687)</f>
        <v/>
      </c>
    </row>
    <row r="688" spans="47:56">
      <c r="AU688" s="52" t="str">
        <f>IF(参照!A688="","",参照!A688)</f>
        <v>A0368</v>
      </c>
      <c r="AV688" s="52" t="str">
        <f>IF(参照!B688="","",参照!B688)</f>
        <v>リエスパワーネクスト(株)</v>
      </c>
      <c r="AW688" s="52">
        <f>IF(参照!C688="","",参照!C688)</f>
        <v>5.0799999999999999E-4</v>
      </c>
      <c r="AX688" s="52" t="str">
        <f>IF(参照!D688="","",参照!D688)</f>
        <v/>
      </c>
      <c r="AY688" s="52">
        <f>IF(参照!E688="","",参照!E688)</f>
        <v>4.2400000000000001E-4</v>
      </c>
      <c r="AZ688" s="52" t="str">
        <f>IF(参照!F688="","",参照!F688)</f>
        <v>リエスパワーネクスト(株)</v>
      </c>
      <c r="BA688" s="52" t="str">
        <f>IF(参照!G688="","",参照!G688)</f>
        <v>リエスパワーネクスト(株)_</v>
      </c>
      <c r="BB688" s="52">
        <f t="shared" si="41"/>
        <v>0.42399999999999999</v>
      </c>
      <c r="BD688" s="52" t="str">
        <f>IF(参照!L688="","",参照!L688)</f>
        <v/>
      </c>
    </row>
    <row r="689" spans="47:56">
      <c r="AU689" s="52" t="str">
        <f>IF(参照!A689="","",参照!A689)</f>
        <v>A0369</v>
      </c>
      <c r="AV689" s="52" t="str">
        <f>IF(参照!B689="","",参照!B689)</f>
        <v>京都生活協同組合</v>
      </c>
      <c r="AW689" s="52">
        <f>IF(参照!C689="","",参照!C689)</f>
        <v>3.7300000000000001E-4</v>
      </c>
      <c r="AX689" s="52" t="str">
        <f>IF(参照!D689="","",参照!D689)</f>
        <v>メニューA</v>
      </c>
      <c r="AY689" s="52">
        <f>IF(参照!E689="","",参照!E689)</f>
        <v>0</v>
      </c>
      <c r="AZ689" s="52" t="str">
        <f>IF(参照!F689="","",参照!F689)</f>
        <v>京都生活協同組合</v>
      </c>
      <c r="BA689" s="52" t="str">
        <f>IF(参照!G689="","",参照!G689)</f>
        <v>京都生活協同組合_メニューA</v>
      </c>
      <c r="BB689" s="52">
        <f t="shared" si="41"/>
        <v>0</v>
      </c>
      <c r="BD689" s="52" t="str">
        <f>IF(参照!L689="","",参照!L689)</f>
        <v/>
      </c>
    </row>
    <row r="690" spans="47:56">
      <c r="AU690" s="52" t="str">
        <f>IF(参照!A690="","",参照!A690)</f>
        <v/>
      </c>
      <c r="AV690" s="52" t="str">
        <f>IF(参照!B690="","",参照!B690)</f>
        <v/>
      </c>
      <c r="AW690" s="52" t="str">
        <f>IF(参照!C690="","",参照!C690)</f>
        <v/>
      </c>
      <c r="AX690" s="52" t="str">
        <f>IF(参照!D690="","",参照!D690)</f>
        <v>メニューB(残差)</v>
      </c>
      <c r="AY690" s="52">
        <f>IF(参照!E690="","",参照!E690)</f>
        <v>3.19E-4</v>
      </c>
      <c r="AZ690" s="52" t="str">
        <f>IF(参照!F690="","",参照!F690)</f>
        <v>京都生活協同組合</v>
      </c>
      <c r="BA690" s="52" t="str">
        <f>IF(参照!G690="","",参照!G690)</f>
        <v>京都生活協同組合_メニューB(残差)</v>
      </c>
      <c r="BB690" s="52">
        <f t="shared" si="41"/>
        <v>0.31900000000000001</v>
      </c>
      <c r="BD690" s="52" t="str">
        <f>IF(参照!L690="","",参照!L690)</f>
        <v/>
      </c>
    </row>
    <row r="691" spans="47:56">
      <c r="AU691" s="52" t="str">
        <f>IF(参照!A691="","",参照!A691)</f>
        <v/>
      </c>
      <c r="AV691" s="52" t="str">
        <f>IF(参照!B691="","",参照!B691)</f>
        <v/>
      </c>
      <c r="AW691" s="52" t="str">
        <f>IF(参照!C691="","",参照!C691)</f>
        <v/>
      </c>
      <c r="AX691" s="52" t="str">
        <f>IF(参照!D691="","",参照!D691)</f>
        <v>(参考値)事業者全体</v>
      </c>
      <c r="AY691" s="52">
        <f>IF(参照!E691="","",参照!E691)</f>
        <v>3.39E-4</v>
      </c>
      <c r="AZ691" s="52" t="str">
        <f>IF(参照!F691="","",参照!F691)</f>
        <v>京都生活協同組合</v>
      </c>
      <c r="BA691" s="52" t="str">
        <f>IF(参照!G691="","",参照!G691)</f>
        <v>京都生活協同組合_(参考値)事業者全体</v>
      </c>
      <c r="BB691" s="52">
        <f t="shared" si="41"/>
        <v>0.33900000000000002</v>
      </c>
      <c r="BD691" s="52" t="str">
        <f>IF(参照!L691="","",参照!L691)</f>
        <v/>
      </c>
    </row>
    <row r="692" spans="47:56">
      <c r="AU692" s="52" t="str">
        <f>IF(参照!A692="","",参照!A692)</f>
        <v>A0371</v>
      </c>
      <c r="AV692" s="52" t="str">
        <f>IF(参照!B692="","",参照!B692)</f>
        <v>エネルギーパワー(株)</v>
      </c>
      <c r="AW692" s="52">
        <f>IF(参照!C692="","",参照!C692)</f>
        <v>4.9899999999999999E-4</v>
      </c>
      <c r="AX692" s="52" t="str">
        <f>IF(参照!D692="","",参照!D692)</f>
        <v>メニューA</v>
      </c>
      <c r="AY692" s="52">
        <f>IF(参照!E692="","",参照!E692)</f>
        <v>0</v>
      </c>
      <c r="AZ692" s="52" t="str">
        <f>IF(参照!F692="","",参照!F692)</f>
        <v>エネルギーパワー(株)</v>
      </c>
      <c r="BA692" s="52" t="str">
        <f>IF(参照!G692="","",参照!G692)</f>
        <v>エネルギーパワー(株)_メニューA</v>
      </c>
      <c r="BB692" s="52">
        <f t="shared" si="41"/>
        <v>0</v>
      </c>
      <c r="BD692" s="52" t="str">
        <f>IF(参照!L692="","",参照!L692)</f>
        <v/>
      </c>
    </row>
    <row r="693" spans="47:56">
      <c r="AU693" s="52" t="str">
        <f>IF(参照!A693="","",参照!A693)</f>
        <v/>
      </c>
      <c r="AV693" s="52" t="str">
        <f>IF(参照!B693="","",参照!B693)</f>
        <v/>
      </c>
      <c r="AW693" s="52" t="str">
        <f>IF(参照!C693="","",参照!C693)</f>
        <v/>
      </c>
      <c r="AX693" s="52" t="str">
        <f>IF(参照!D693="","",参照!D693)</f>
        <v>メニューB</v>
      </c>
      <c r="AY693" s="52">
        <f>IF(参照!E693="","",参照!E693)</f>
        <v>0</v>
      </c>
      <c r="AZ693" s="52" t="str">
        <f>IF(参照!F693="","",参照!F693)</f>
        <v>エネルギーパワー(株)</v>
      </c>
      <c r="BA693" s="52" t="str">
        <f>IF(参照!G693="","",参照!G693)</f>
        <v>エネルギーパワー(株)_メニューB</v>
      </c>
      <c r="BB693" s="52">
        <f t="shared" si="41"/>
        <v>0</v>
      </c>
      <c r="BD693" s="52" t="str">
        <f>IF(参照!L693="","",参照!L693)</f>
        <v/>
      </c>
    </row>
    <row r="694" spans="47:56">
      <c r="AU694" s="52" t="str">
        <f>IF(参照!A694="","",参照!A694)</f>
        <v/>
      </c>
      <c r="AV694" s="52" t="str">
        <f>IF(参照!B694="","",参照!B694)</f>
        <v/>
      </c>
      <c r="AW694" s="52" t="str">
        <f>IF(参照!C694="","",参照!C694)</f>
        <v/>
      </c>
      <c r="AX694" s="52" t="str">
        <f>IF(参照!D694="","",参照!D694)</f>
        <v>メニューC</v>
      </c>
      <c r="AY694" s="52">
        <f>IF(参照!E694="","",参照!E694)</f>
        <v>0</v>
      </c>
      <c r="AZ694" s="52" t="str">
        <f>IF(参照!F694="","",参照!F694)</f>
        <v>エネルギーパワー(株)</v>
      </c>
      <c r="BA694" s="52" t="str">
        <f>IF(参照!G694="","",参照!G694)</f>
        <v>エネルギーパワー(株)_メニューC</v>
      </c>
      <c r="BB694" s="52">
        <f t="shared" si="41"/>
        <v>0</v>
      </c>
      <c r="BD694" s="52" t="str">
        <f>IF(参照!L694="","",参照!L694)</f>
        <v/>
      </c>
    </row>
    <row r="695" spans="47:56">
      <c r="AU695" s="52" t="str">
        <f>IF(参照!A695="","",参照!A695)</f>
        <v/>
      </c>
      <c r="AV695" s="52" t="str">
        <f>IF(参照!B695="","",参照!B695)</f>
        <v/>
      </c>
      <c r="AW695" s="52" t="str">
        <f>IF(参照!C695="","",参照!C695)</f>
        <v/>
      </c>
      <c r="AX695" s="52" t="str">
        <f>IF(参照!D695="","",参照!D695)</f>
        <v>メニューD</v>
      </c>
      <c r="AY695" s="52">
        <f>IF(参照!E695="","",参照!E695)</f>
        <v>0</v>
      </c>
      <c r="AZ695" s="52" t="str">
        <f>IF(参照!F695="","",参照!F695)</f>
        <v>エネルギーパワー(株)</v>
      </c>
      <c r="BA695" s="52" t="str">
        <f>IF(参照!G695="","",参照!G695)</f>
        <v>エネルギーパワー(株)_メニューD</v>
      </c>
      <c r="BB695" s="52">
        <f t="shared" si="41"/>
        <v>0</v>
      </c>
      <c r="BD695" s="52" t="str">
        <f>IF(参照!L695="","",参照!L695)</f>
        <v/>
      </c>
    </row>
    <row r="696" spans="47:56">
      <c r="AU696" s="52" t="str">
        <f>IF(参照!A696="","",参照!A696)</f>
        <v/>
      </c>
      <c r="AV696" s="52" t="str">
        <f>IF(参照!B696="","",参照!B696)</f>
        <v/>
      </c>
      <c r="AW696" s="52" t="str">
        <f>IF(参照!C696="","",参照!C696)</f>
        <v/>
      </c>
      <c r="AX696" s="52" t="str">
        <f>IF(参照!D696="","",参照!D696)</f>
        <v>メニューE(残差)</v>
      </c>
      <c r="AY696" s="52">
        <f>IF(参照!E696="","",参照!E696)</f>
        <v>5.31E-4</v>
      </c>
      <c r="AZ696" s="52" t="str">
        <f>IF(参照!F696="","",参照!F696)</f>
        <v>エネルギーパワー(株)</v>
      </c>
      <c r="BA696" s="52" t="str">
        <f>IF(参照!G696="","",参照!G696)</f>
        <v>エネルギーパワー(株)_メニューE(残差)</v>
      </c>
      <c r="BB696" s="52">
        <f t="shared" si="41"/>
        <v>0.53100000000000003</v>
      </c>
      <c r="BD696" s="52" t="str">
        <f>IF(参照!L696="","",参照!L696)</f>
        <v/>
      </c>
    </row>
    <row r="697" spans="47:56">
      <c r="AU697" s="52" t="str">
        <f>IF(参照!A697="","",参照!A697)</f>
        <v/>
      </c>
      <c r="AV697" s="52" t="str">
        <f>IF(参照!B697="","",参照!B697)</f>
        <v/>
      </c>
      <c r="AW697" s="52" t="str">
        <f>IF(参照!C697="","",参照!C697)</f>
        <v/>
      </c>
      <c r="AX697" s="52" t="str">
        <f>IF(参照!D697="","",参照!D697)</f>
        <v>(参考値)事業者全体</v>
      </c>
      <c r="AY697" s="52">
        <f>IF(参照!E697="","",参照!E697)</f>
        <v>5.3499999999999999E-4</v>
      </c>
      <c r="AZ697" s="52" t="str">
        <f>IF(参照!F697="","",参照!F697)</f>
        <v>エネルギーパワー(株)</v>
      </c>
      <c r="BA697" s="52" t="str">
        <f>IF(参照!G697="","",参照!G697)</f>
        <v>エネルギーパワー(株)_(参考値)事業者全体</v>
      </c>
      <c r="BB697" s="52">
        <f t="shared" si="41"/>
        <v>0.53500000000000003</v>
      </c>
      <c r="BD697" s="52" t="str">
        <f>IF(参照!L697="","",参照!L697)</f>
        <v/>
      </c>
    </row>
    <row r="698" spans="47:56">
      <c r="AU698" s="52" t="str">
        <f>IF(参照!A698="","",参照!A698)</f>
        <v>A0372</v>
      </c>
      <c r="AV698" s="52" t="str">
        <f>IF(参照!B698="","",参照!B698)</f>
        <v>(株)グリムスパワー</v>
      </c>
      <c r="AW698" s="52">
        <f>IF(参照!C698="","",参照!C698)</f>
        <v>4.8000000000000001E-4</v>
      </c>
      <c r="AX698" s="52" t="str">
        <f>IF(参照!D698="","",参照!D698)</f>
        <v/>
      </c>
      <c r="AY698" s="52">
        <f>IF(参照!E698="","",参照!E698)</f>
        <v>4.86E-4</v>
      </c>
      <c r="AZ698" s="52" t="str">
        <f>IF(参照!F698="","",参照!F698)</f>
        <v>(株)グリムスパワー</v>
      </c>
      <c r="BA698" s="52" t="str">
        <f>IF(参照!G698="","",参照!G698)</f>
        <v>(株)グリムスパワー_</v>
      </c>
      <c r="BB698" s="52">
        <f t="shared" si="41"/>
        <v>0.48599999999999999</v>
      </c>
      <c r="BD698" s="52" t="str">
        <f>IF(参照!L698="","",参照!L698)</f>
        <v/>
      </c>
    </row>
    <row r="699" spans="47:56">
      <c r="AU699" s="52" t="str">
        <f>IF(参照!A699="","",参照!A699)</f>
        <v>A0373</v>
      </c>
      <c r="AV699" s="52" t="str">
        <f>IF(参照!B699="","",参照!B699)</f>
        <v>日本ファシリティ・ソリューション(株)</v>
      </c>
      <c r="AW699" s="52">
        <f>IF(参照!C699="","",参照!C699)</f>
        <v>4.7600000000000002E-4</v>
      </c>
      <c r="AX699" s="52" t="str">
        <f>IF(参照!D699="","",参照!D699)</f>
        <v>メニューA</v>
      </c>
      <c r="AY699" s="52">
        <f>IF(参照!E699="","",参照!E699)</f>
        <v>0</v>
      </c>
      <c r="AZ699" s="52" t="str">
        <f>IF(参照!F699="","",参照!F699)</f>
        <v>日本ファシリティ・ソリューション(株)</v>
      </c>
      <c r="BA699" s="52" t="str">
        <f>IF(参照!G699="","",参照!G699)</f>
        <v>日本ファシリティ・ソリューション(株)_メニューA</v>
      </c>
      <c r="BB699" s="52">
        <f t="shared" si="41"/>
        <v>0</v>
      </c>
      <c r="BD699" s="52" t="str">
        <f>IF(参照!L699="","",参照!L699)</f>
        <v/>
      </c>
    </row>
    <row r="700" spans="47:56">
      <c r="AU700" s="52" t="str">
        <f>IF(参照!A700="","",参照!A700)</f>
        <v/>
      </c>
      <c r="AV700" s="52" t="str">
        <f>IF(参照!B700="","",参照!B700)</f>
        <v/>
      </c>
      <c r="AW700" s="52" t="str">
        <f>IF(参照!C700="","",参照!C700)</f>
        <v/>
      </c>
      <c r="AX700" s="52" t="str">
        <f>IF(参照!D700="","",参照!D700)</f>
        <v>メニューB(残差)</v>
      </c>
      <c r="AY700" s="52">
        <f>IF(参照!E700="","",参照!E700)</f>
        <v>2.92E-4</v>
      </c>
      <c r="AZ700" s="52" t="str">
        <f>IF(参照!F700="","",参照!F700)</f>
        <v>日本ファシリティ・ソリューション(株)</v>
      </c>
      <c r="BA700" s="52" t="str">
        <f>IF(参照!G700="","",参照!G700)</f>
        <v>日本ファシリティ・ソリューション(株)_メニューB(残差)</v>
      </c>
      <c r="BB700" s="52">
        <f t="shared" si="41"/>
        <v>0.29199999999999998</v>
      </c>
      <c r="BD700" s="52" t="str">
        <f>IF(参照!L700="","",参照!L700)</f>
        <v/>
      </c>
    </row>
    <row r="701" spans="47:56">
      <c r="AU701" s="52" t="str">
        <f>IF(参照!A701="","",参照!A701)</f>
        <v/>
      </c>
      <c r="AV701" s="52" t="str">
        <f>IF(参照!B701="","",参照!B701)</f>
        <v/>
      </c>
      <c r="AW701" s="52" t="str">
        <f>IF(参照!C701="","",参照!C701)</f>
        <v/>
      </c>
      <c r="AX701" s="52" t="str">
        <f>IF(参照!D701="","",参照!D701)</f>
        <v>(参考値)事業者全体</v>
      </c>
      <c r="AY701" s="52">
        <f>IF(参照!E701="","",参照!E701)</f>
        <v>4.7800000000000002E-4</v>
      </c>
      <c r="AZ701" s="52" t="str">
        <f>IF(参照!F701="","",参照!F701)</f>
        <v>日本ファシリティ・ソリューション(株)</v>
      </c>
      <c r="BA701" s="52" t="str">
        <f>IF(参照!G701="","",参照!G701)</f>
        <v>日本ファシリティ・ソリューション(株)_(参考値)事業者全体</v>
      </c>
      <c r="BB701" s="52">
        <f t="shared" si="41"/>
        <v>0.47800000000000004</v>
      </c>
      <c r="BD701" s="52" t="str">
        <f>IF(参照!L701="","",参照!L701)</f>
        <v/>
      </c>
    </row>
    <row r="702" spans="47:56">
      <c r="AU702" s="52" t="str">
        <f>IF(参照!A702="","",参照!A702)</f>
        <v>A0374</v>
      </c>
      <c r="AV702" s="52" t="str">
        <f>IF(参照!B702="","",参照!B702)</f>
        <v>(株)登米電力</v>
      </c>
      <c r="AW702" s="52">
        <f>IF(参照!C702="","",参照!C702)</f>
        <v>4.55E-4</v>
      </c>
      <c r="AX702" s="52" t="str">
        <f>IF(参照!D702="","",参照!D702)</f>
        <v/>
      </c>
      <c r="AY702" s="52">
        <f>IF(参照!E702="","",参照!E702)</f>
        <v>3.9899999999999999E-4</v>
      </c>
      <c r="AZ702" s="52" t="str">
        <f>IF(参照!F702="","",参照!F702)</f>
        <v>(株)登米電力</v>
      </c>
      <c r="BA702" s="52" t="str">
        <f>IF(参照!G702="","",参照!G702)</f>
        <v>(株)登米電力_</v>
      </c>
      <c r="BB702" s="52">
        <f t="shared" si="41"/>
        <v>0.39900000000000002</v>
      </c>
      <c r="BD702" s="52" t="str">
        <f>IF(参照!L702="","",参照!L702)</f>
        <v/>
      </c>
    </row>
    <row r="703" spans="47:56">
      <c r="AU703" s="52" t="str">
        <f>IF(参照!A703="","",参照!A703)</f>
        <v>A0375</v>
      </c>
      <c r="AV703" s="52" t="str">
        <f>IF(参照!B703="","",参照!B703)</f>
        <v>情報ハイウェイ協同組合</v>
      </c>
      <c r="AW703" s="52">
        <f>IF(参照!C703="","",参照!C703)</f>
        <v>5.0600000000000005E-4</v>
      </c>
      <c r="AX703" s="52" t="str">
        <f>IF(参照!D703="","",参照!D703)</f>
        <v/>
      </c>
      <c r="AY703" s="52">
        <f>IF(参照!E703="","",参照!E703)</f>
        <v>4.7399999999999997E-4</v>
      </c>
      <c r="AZ703" s="52" t="str">
        <f>IF(参照!F703="","",参照!F703)</f>
        <v>情報ハイウェイ協同組合</v>
      </c>
      <c r="BA703" s="52" t="str">
        <f>IF(参照!G703="","",参照!G703)</f>
        <v>情報ハイウェイ協同組合_</v>
      </c>
      <c r="BB703" s="52">
        <f t="shared" si="41"/>
        <v>0.47399999999999998</v>
      </c>
      <c r="BD703" s="52" t="str">
        <f>IF(参照!L703="","",参照!L703)</f>
        <v/>
      </c>
    </row>
    <row r="704" spans="47:56">
      <c r="AU704" s="52" t="str">
        <f>IF(参照!A704="","",参照!A704)</f>
        <v>A0376</v>
      </c>
      <c r="AV704" s="52" t="str">
        <f>IF(参照!B704="","",参照!B704)</f>
        <v>自然電力(株)</v>
      </c>
      <c r="AW704" s="52">
        <f>IF(参照!C704="","",参照!C704)</f>
        <v>3.9599999999999998E-4</v>
      </c>
      <c r="AX704" s="52" t="str">
        <f>IF(参照!D704="","",参照!D704)</f>
        <v>メニューA</v>
      </c>
      <c r="AY704" s="52">
        <f>IF(参照!E704="","",参照!E704)</f>
        <v>0</v>
      </c>
      <c r="AZ704" s="52" t="str">
        <f>IF(参照!F704="","",参照!F704)</f>
        <v>自然電力(株)</v>
      </c>
      <c r="BA704" s="52" t="str">
        <f>IF(参照!G704="","",参照!G704)</f>
        <v>自然電力(株)_メニューA</v>
      </c>
      <c r="BB704" s="52">
        <f t="shared" si="41"/>
        <v>0</v>
      </c>
      <c r="BD704" s="52" t="str">
        <f>IF(参照!L704="","",参照!L704)</f>
        <v/>
      </c>
    </row>
    <row r="705" spans="47:56">
      <c r="AU705" s="52" t="str">
        <f>IF(参照!A705="","",参照!A705)</f>
        <v/>
      </c>
      <c r="AV705" s="52" t="str">
        <f>IF(参照!B705="","",参照!B705)</f>
        <v/>
      </c>
      <c r="AW705" s="52" t="str">
        <f>IF(参照!C705="","",参照!C705)</f>
        <v/>
      </c>
      <c r="AX705" s="52" t="str">
        <f>IF(参照!D705="","",参照!D705)</f>
        <v>メニューB</v>
      </c>
      <c r="AY705" s="52">
        <f>IF(参照!E705="","",参照!E705)</f>
        <v>0</v>
      </c>
      <c r="AZ705" s="52" t="str">
        <f>IF(参照!F705="","",参照!F705)</f>
        <v>自然電力(株)</v>
      </c>
      <c r="BA705" s="52" t="str">
        <f>IF(参照!G705="","",参照!G705)</f>
        <v>自然電力(株)_メニューB</v>
      </c>
      <c r="BB705" s="52">
        <f t="shared" si="41"/>
        <v>0</v>
      </c>
      <c r="BD705" s="52" t="str">
        <f>IF(参照!L705="","",参照!L705)</f>
        <v/>
      </c>
    </row>
    <row r="706" spans="47:56">
      <c r="AU706" s="52" t="str">
        <f>IF(参照!A706="","",参照!A706)</f>
        <v/>
      </c>
      <c r="AV706" s="52" t="str">
        <f>IF(参照!B706="","",参照!B706)</f>
        <v/>
      </c>
      <c r="AW706" s="52" t="str">
        <f>IF(参照!C706="","",参照!C706)</f>
        <v/>
      </c>
      <c r="AX706" s="52" t="str">
        <f>IF(参照!D706="","",参照!D706)</f>
        <v>メニューC</v>
      </c>
      <c r="AY706" s="52">
        <f>IF(参照!E706="","",参照!E706)</f>
        <v>0</v>
      </c>
      <c r="AZ706" s="52" t="str">
        <f>IF(参照!F706="","",参照!F706)</f>
        <v>自然電力(株)</v>
      </c>
      <c r="BA706" s="52" t="str">
        <f>IF(参照!G706="","",参照!G706)</f>
        <v>自然電力(株)_メニューC</v>
      </c>
      <c r="BB706" s="52">
        <f t="shared" si="41"/>
        <v>0</v>
      </c>
      <c r="BD706" s="52" t="str">
        <f>IF(参照!L706="","",参照!L706)</f>
        <v/>
      </c>
    </row>
    <row r="707" spans="47:56">
      <c r="AU707" s="52" t="str">
        <f>IF(参照!A707="","",参照!A707)</f>
        <v/>
      </c>
      <c r="AV707" s="52" t="str">
        <f>IF(参照!B707="","",参照!B707)</f>
        <v/>
      </c>
      <c r="AW707" s="52" t="str">
        <f>IF(参照!C707="","",参照!C707)</f>
        <v/>
      </c>
      <c r="AX707" s="52" t="str">
        <f>IF(参照!D707="","",参照!D707)</f>
        <v>メニューD</v>
      </c>
      <c r="AY707" s="52">
        <f>IF(参照!E707="","",参照!E707)</f>
        <v>0</v>
      </c>
      <c r="AZ707" s="52" t="str">
        <f>IF(参照!F707="","",参照!F707)</f>
        <v>自然電力(株)</v>
      </c>
      <c r="BA707" s="52" t="str">
        <f>IF(参照!G707="","",参照!G707)</f>
        <v>自然電力(株)_メニューD</v>
      </c>
      <c r="BB707" s="52">
        <f t="shared" si="41"/>
        <v>0</v>
      </c>
      <c r="BD707" s="52" t="str">
        <f>IF(参照!L707="","",参照!L707)</f>
        <v/>
      </c>
    </row>
    <row r="708" spans="47:56">
      <c r="AU708" s="52" t="str">
        <f>IF(参照!A708="","",参照!A708)</f>
        <v/>
      </c>
      <c r="AV708" s="52" t="str">
        <f>IF(参照!B708="","",参照!B708)</f>
        <v/>
      </c>
      <c r="AW708" s="52" t="str">
        <f>IF(参照!C708="","",参照!C708)</f>
        <v/>
      </c>
      <c r="AX708" s="52" t="str">
        <f>IF(参照!D708="","",参照!D708)</f>
        <v>(参考値)事業者全体</v>
      </c>
      <c r="AY708" s="52">
        <f>IF(参照!E708="","",参照!E708)</f>
        <v>2.3499999999999999E-4</v>
      </c>
      <c r="AZ708" s="52" t="str">
        <f>IF(参照!F708="","",参照!F708)</f>
        <v>自然電力(株)</v>
      </c>
      <c r="BA708" s="52" t="str">
        <f>IF(参照!G708="","",参照!G708)</f>
        <v>自然電力(株)_(参考値)事業者全体</v>
      </c>
      <c r="BB708" s="52">
        <f t="shared" si="41"/>
        <v>0.23499999999999999</v>
      </c>
      <c r="BD708" s="52" t="str">
        <f>IF(参照!L708="","",参照!L708)</f>
        <v/>
      </c>
    </row>
    <row r="709" spans="47:56">
      <c r="AU709" s="52" t="str">
        <f>IF(参照!A709="","",参照!A709)</f>
        <v>A0377</v>
      </c>
      <c r="AV709" s="52" t="str">
        <f>IF(参照!B709="","",参照!B709)</f>
        <v>(株)オノプロックス</v>
      </c>
      <c r="AW709" s="52">
        <f>IF(参照!C709="","",参照!C709)</f>
        <v>5.5000000000000003E-4</v>
      </c>
      <c r="AX709" s="52" t="str">
        <f>IF(参照!D709="","",参照!D709)</f>
        <v/>
      </c>
      <c r="AY709" s="52">
        <f>IF(参照!E709="","",参照!E709)</f>
        <v>5.2400000000000005E-4</v>
      </c>
      <c r="AZ709" s="52" t="str">
        <f>IF(参照!F709="","",参照!F709)</f>
        <v>(株)オノプロックス</v>
      </c>
      <c r="BA709" s="52" t="str">
        <f>IF(参照!G709="","",参照!G709)</f>
        <v>(株)オノプロックス_</v>
      </c>
      <c r="BB709" s="52">
        <f t="shared" ref="BB709:BB772" si="42">AY709*1000</f>
        <v>0.52400000000000002</v>
      </c>
      <c r="BD709" s="52" t="str">
        <f>IF(参照!L709="","",参照!L709)</f>
        <v/>
      </c>
    </row>
    <row r="710" spans="47:56">
      <c r="AU710" s="52" t="str">
        <f>IF(参照!A710="","",参照!A710)</f>
        <v>A0378</v>
      </c>
      <c r="AV710" s="52" t="str">
        <f>IF(参照!B710="","",参照!B710)</f>
        <v>本庄ガス(株)</v>
      </c>
      <c r="AW710" s="52">
        <f>IF(参照!C710="","",参照!C710)</f>
        <v>3.6400000000000001E-4</v>
      </c>
      <c r="AX710" s="52" t="str">
        <f>IF(参照!D710="","",参照!D710)</f>
        <v/>
      </c>
      <c r="AY710" s="52">
        <f>IF(参照!E710="","",参照!E710)</f>
        <v>3.0800000000000001E-4</v>
      </c>
      <c r="AZ710" s="52" t="str">
        <f>IF(参照!F710="","",参照!F710)</f>
        <v>本庄ガス(株)</v>
      </c>
      <c r="BA710" s="52" t="str">
        <f>IF(参照!G710="","",参照!G710)</f>
        <v>本庄ガス(株)_</v>
      </c>
      <c r="BB710" s="52">
        <f t="shared" si="42"/>
        <v>0.308</v>
      </c>
      <c r="BD710" s="52" t="str">
        <f>IF(参照!L710="","",参照!L710)</f>
        <v/>
      </c>
    </row>
    <row r="711" spans="47:56">
      <c r="AU711" s="52" t="str">
        <f>IF(参照!A711="","",参照!A711)</f>
        <v>A0379</v>
      </c>
      <c r="AV711" s="52" t="str">
        <f>IF(参照!B711="","",参照!B711)</f>
        <v>(株)フィット</v>
      </c>
      <c r="AW711" s="52">
        <f>IF(参照!C711="","",参照!C711)</f>
        <v>4.57E-4</v>
      </c>
      <c r="AX711" s="52" t="str">
        <f>IF(参照!D711="","",参照!D711)</f>
        <v/>
      </c>
      <c r="AY711" s="52">
        <f>IF(参照!E711="","",参照!E711)</f>
        <v>4.0099999999999999E-4</v>
      </c>
      <c r="AZ711" s="52" t="str">
        <f>IF(参照!F711="","",参照!F711)</f>
        <v>(株)フィット</v>
      </c>
      <c r="BA711" s="52" t="str">
        <f>IF(参照!G711="","",参照!G711)</f>
        <v>(株)フィット_</v>
      </c>
      <c r="BB711" s="52">
        <f t="shared" si="42"/>
        <v>0.40099999999999997</v>
      </c>
      <c r="BD711" s="52" t="str">
        <f>IF(参照!L711="","",参照!L711)</f>
        <v/>
      </c>
    </row>
    <row r="712" spans="47:56">
      <c r="AU712" s="52" t="str">
        <f>IF(参照!A712="","",参照!A712)</f>
        <v>A0380</v>
      </c>
      <c r="AV712" s="52" t="str">
        <f>IF(参照!B712="","",参照!B712)</f>
        <v>青森県民エナジー(株)</v>
      </c>
      <c r="AW712" s="52">
        <f>IF(参照!C712="","",参照!C712)</f>
        <v>4.2999999999999999E-4</v>
      </c>
      <c r="AX712" s="52" t="str">
        <f>IF(参照!D712="","",参照!D712)</f>
        <v/>
      </c>
      <c r="AY712" s="52">
        <f>IF(参照!E712="","",参照!E712)</f>
        <v>5.0000000000000001E-4</v>
      </c>
      <c r="AZ712" s="52" t="str">
        <f>IF(参照!F712="","",参照!F712)</f>
        <v>青森県民エナジー(株)</v>
      </c>
      <c r="BA712" s="52" t="str">
        <f>IF(参照!G712="","",参照!G712)</f>
        <v>青森県民エナジー(株)_</v>
      </c>
      <c r="BB712" s="52">
        <f t="shared" si="42"/>
        <v>0.5</v>
      </c>
      <c r="BD712" s="52" t="str">
        <f>IF(参照!L712="","",参照!L712)</f>
        <v/>
      </c>
    </row>
    <row r="713" spans="47:56">
      <c r="AU713" s="52" t="str">
        <f>IF(参照!A713="","",参照!A713)</f>
        <v>A0381</v>
      </c>
      <c r="AV713" s="52" t="str">
        <f>IF(参照!B713="","",参照!B713)</f>
        <v>国際航業(株)</v>
      </c>
      <c r="AW713" s="52">
        <f>IF(参照!C713="","",参照!C713)</f>
        <v>4.1399999999999998E-4</v>
      </c>
      <c r="AX713" s="52" t="str">
        <f>IF(参照!D713="","",参照!D713)</f>
        <v/>
      </c>
      <c r="AY713" s="52">
        <f>IF(参照!E713="","",参照!E713)</f>
        <v>6.29E-4</v>
      </c>
      <c r="AZ713" s="52" t="str">
        <f>IF(参照!F713="","",参照!F713)</f>
        <v>国際航業(株)</v>
      </c>
      <c r="BA713" s="52" t="str">
        <f>IF(参照!G713="","",参照!G713)</f>
        <v>国際航業(株)_</v>
      </c>
      <c r="BB713" s="52">
        <f t="shared" si="42"/>
        <v>0.629</v>
      </c>
      <c r="BD713" s="52" t="str">
        <f>IF(参照!L713="","",参照!L713)</f>
        <v/>
      </c>
    </row>
    <row r="714" spans="47:56">
      <c r="AU714" s="52" t="str">
        <f>IF(参照!A714="","",参照!A714)</f>
        <v>A0382</v>
      </c>
      <c r="AV714" s="52" t="str">
        <f>IF(参照!B714="","",参照!B714)</f>
        <v>ローカルでんき(株)</v>
      </c>
      <c r="AW714" s="52" t="str">
        <f>IF(参照!C714="","",参照!C714)</f>
        <v>0.000453※</v>
      </c>
      <c r="AX714" s="52" t="str">
        <f>IF(参照!D714="","",参照!D714)</f>
        <v>メニューA</v>
      </c>
      <c r="AY714" s="52">
        <f>IF(参照!E714="","",参照!E714)</f>
        <v>0</v>
      </c>
      <c r="AZ714" s="52" t="str">
        <f>IF(参照!F714="","",参照!F714)</f>
        <v>ローカルでんき(株)</v>
      </c>
      <c r="BA714" s="52" t="str">
        <f>IF(参照!G714="","",参照!G714)</f>
        <v>ローカルでんき(株)_メニューA</v>
      </c>
      <c r="BB714" s="52">
        <f t="shared" si="42"/>
        <v>0</v>
      </c>
      <c r="BD714" s="52" t="str">
        <f>IF(参照!L714="","",参照!L714)</f>
        <v/>
      </c>
    </row>
    <row r="715" spans="47:56">
      <c r="AU715" s="52" t="str">
        <f>IF(参照!A715="","",参照!A715)</f>
        <v/>
      </c>
      <c r="AV715" s="52" t="str">
        <f>IF(参照!B715="","",参照!B715)</f>
        <v/>
      </c>
      <c r="AW715" s="52" t="str">
        <f>IF(参照!C715="","",参照!C715)</f>
        <v/>
      </c>
      <c r="AX715" s="52" t="str">
        <f>IF(参照!D715="","",参照!D715)</f>
        <v>メニューB(残差)</v>
      </c>
      <c r="AY715" s="52">
        <f>IF(参照!E715="","",参照!E715)</f>
        <v>4.4200000000000001E-4</v>
      </c>
      <c r="AZ715" s="52" t="str">
        <f>IF(参照!F715="","",参照!F715)</f>
        <v>ローカルでんき(株)</v>
      </c>
      <c r="BA715" s="52" t="str">
        <f>IF(参照!G715="","",参照!G715)</f>
        <v>ローカルでんき(株)_メニューB(残差)</v>
      </c>
      <c r="BB715" s="52">
        <f t="shared" si="42"/>
        <v>0.442</v>
      </c>
      <c r="BD715" s="52" t="str">
        <f>IF(参照!L715="","",参照!L715)</f>
        <v/>
      </c>
    </row>
    <row r="716" spans="47:56">
      <c r="AU716" s="52" t="str">
        <f>IF(参照!A716="","",参照!A716)</f>
        <v/>
      </c>
      <c r="AV716" s="52" t="str">
        <f>IF(参照!B716="","",参照!B716)</f>
        <v/>
      </c>
      <c r="AW716" s="52" t="str">
        <f>IF(参照!C716="","",参照!C716)</f>
        <v/>
      </c>
      <c r="AX716" s="52" t="str">
        <f>IF(参照!D716="","",参照!D716)</f>
        <v>(参考値)事業者全体</v>
      </c>
      <c r="AY716" s="52">
        <f>IF(参照!E716="","",参照!E716)</f>
        <v>3.3E-4</v>
      </c>
      <c r="AZ716" s="52" t="str">
        <f>IF(参照!F716="","",参照!F716)</f>
        <v>ローカルでんき(株)</v>
      </c>
      <c r="BA716" s="52" t="str">
        <f>IF(参照!G716="","",参照!G716)</f>
        <v>ローカルでんき(株)_(参考値)事業者全体</v>
      </c>
      <c r="BB716" s="52">
        <f t="shared" si="42"/>
        <v>0.33</v>
      </c>
      <c r="BD716" s="52" t="str">
        <f>IF(参照!L716="","",参照!L716)</f>
        <v/>
      </c>
    </row>
    <row r="717" spans="47:56">
      <c r="AU717" s="52" t="str">
        <f>IF(参照!A717="","",参照!A717)</f>
        <v>A0383</v>
      </c>
      <c r="AV717" s="52" t="str">
        <f>IF(参照!B717="","",参照!B717)</f>
        <v>(株)明治産業</v>
      </c>
      <c r="AW717" s="52">
        <f>IF(参照!C717="","",参照!C717)</f>
        <v>4.6000000000000001E-4</v>
      </c>
      <c r="AX717" s="52" t="str">
        <f>IF(参照!D717="","",参照!D717)</f>
        <v/>
      </c>
      <c r="AY717" s="52">
        <f>IF(参照!E717="","",参照!E717)</f>
        <v>4.0400000000000001E-4</v>
      </c>
      <c r="AZ717" s="52" t="str">
        <f>IF(参照!F717="","",参照!F717)</f>
        <v>(株)明治産業</v>
      </c>
      <c r="BA717" s="52" t="str">
        <f>IF(参照!G717="","",参照!G717)</f>
        <v>(株)明治産業_</v>
      </c>
      <c r="BB717" s="52">
        <f t="shared" si="42"/>
        <v>0.40400000000000003</v>
      </c>
      <c r="BD717" s="52" t="str">
        <f>IF(参照!L717="","",参照!L717)</f>
        <v/>
      </c>
    </row>
    <row r="718" spans="47:56">
      <c r="AU718" s="52" t="str">
        <f>IF(参照!A718="","",参照!A718)</f>
        <v>A0385</v>
      </c>
      <c r="AV718" s="52" t="str">
        <f>IF(参照!B718="","",参照!B718)</f>
        <v>岡山電力(株)</v>
      </c>
      <c r="AW718" s="52">
        <f>IF(参照!C718="","",参照!C718)</f>
        <v>2.9500000000000001E-4</v>
      </c>
      <c r="AX718" s="52" t="str">
        <f>IF(参照!D718="","",参照!D718)</f>
        <v>メニューA</v>
      </c>
      <c r="AY718" s="52">
        <f>IF(参照!E718="","",参照!E718)</f>
        <v>0</v>
      </c>
      <c r="AZ718" s="52" t="str">
        <f>IF(参照!F718="","",参照!F718)</f>
        <v>岡山電力(株)</v>
      </c>
      <c r="BA718" s="52" t="str">
        <f>IF(参照!G718="","",参照!G718)</f>
        <v>岡山電力(株)_メニューA</v>
      </c>
      <c r="BB718" s="52">
        <f t="shared" si="42"/>
        <v>0</v>
      </c>
      <c r="BD718" s="52" t="str">
        <f>IF(参照!L718="","",参照!L718)</f>
        <v/>
      </c>
    </row>
    <row r="719" spans="47:56">
      <c r="AU719" s="52" t="str">
        <f>IF(参照!A719="","",参照!A719)</f>
        <v/>
      </c>
      <c r="AV719" s="52" t="str">
        <f>IF(参照!B719="","",参照!B719)</f>
        <v/>
      </c>
      <c r="AW719" s="52" t="str">
        <f>IF(参照!C719="","",参照!C719)</f>
        <v/>
      </c>
      <c r="AX719" s="52" t="str">
        <f>IF(参照!D719="","",参照!D719)</f>
        <v>メニューB(残差)</v>
      </c>
      <c r="AY719" s="52">
        <f>IF(参照!E719="","",参照!E719)</f>
        <v>4.0100000000000004E-4</v>
      </c>
      <c r="AZ719" s="52" t="str">
        <f>IF(参照!F719="","",参照!F719)</f>
        <v>岡山電力(株)</v>
      </c>
      <c r="BA719" s="52" t="str">
        <f>IF(参照!G719="","",参照!G719)</f>
        <v>岡山電力(株)_メニューB(残差)</v>
      </c>
      <c r="BB719" s="52">
        <f t="shared" si="42"/>
        <v>0.40100000000000002</v>
      </c>
      <c r="BD719" s="52" t="str">
        <f>IF(参照!L719="","",参照!L719)</f>
        <v/>
      </c>
    </row>
    <row r="720" spans="47:56">
      <c r="AU720" s="52" t="str">
        <f>IF(参照!A720="","",参照!A720)</f>
        <v/>
      </c>
      <c r="AV720" s="52" t="str">
        <f>IF(参照!B720="","",参照!B720)</f>
        <v/>
      </c>
      <c r="AW720" s="52" t="str">
        <f>IF(参照!C720="","",参照!C720)</f>
        <v/>
      </c>
      <c r="AX720" s="52" t="str">
        <f>IF(参照!D720="","",参照!D720)</f>
        <v>(参考値)事業者全体</v>
      </c>
      <c r="AY720" s="52">
        <f>IF(参照!E720="","",参照!E720)</f>
        <v>5.5400000000000002E-4</v>
      </c>
      <c r="AZ720" s="52" t="str">
        <f>IF(参照!F720="","",参照!F720)</f>
        <v>岡山電力(株)</v>
      </c>
      <c r="BA720" s="52" t="str">
        <f>IF(参照!G720="","",参照!G720)</f>
        <v>岡山電力(株)_(参考値)事業者全体</v>
      </c>
      <c r="BB720" s="52">
        <f t="shared" si="42"/>
        <v>0.55400000000000005</v>
      </c>
      <c r="BD720" s="52" t="str">
        <f>IF(参照!L720="","",参照!L720)</f>
        <v/>
      </c>
    </row>
    <row r="721" spans="47:56">
      <c r="AU721" s="52" t="str">
        <f>IF(参照!A721="","",参照!A721)</f>
        <v>A0386</v>
      </c>
      <c r="AV721" s="52" t="str">
        <f>IF(参照!B721="","",参照!B721)</f>
        <v>ミライフ(株)</v>
      </c>
      <c r="AW721" s="52">
        <f>IF(参照!C721="","",参照!C721)</f>
        <v>1.65E-4</v>
      </c>
      <c r="AX721" s="52" t="str">
        <f>IF(参照!D721="","",参照!D721)</f>
        <v/>
      </c>
      <c r="AY721" s="52">
        <f>IF(参照!E721="","",参照!E721)</f>
        <v>1.0900000000000002E-4</v>
      </c>
      <c r="AZ721" s="52" t="str">
        <f>IF(参照!F721="","",参照!F721)</f>
        <v>ミライフ(株)</v>
      </c>
      <c r="BA721" s="52" t="str">
        <f>IF(参照!G721="","",参照!G721)</f>
        <v>ミライフ(株)_</v>
      </c>
      <c r="BB721" s="52">
        <f t="shared" si="42"/>
        <v>0.10900000000000001</v>
      </c>
      <c r="BD721" s="52" t="str">
        <f>IF(参照!L721="","",参照!L721)</f>
        <v/>
      </c>
    </row>
    <row r="722" spans="47:56">
      <c r="AU722" s="52" t="str">
        <f>IF(参照!A722="","",参照!A722)</f>
        <v>A0387</v>
      </c>
      <c r="AV722" s="52" t="str">
        <f>IF(参照!B722="","",参照!B722)</f>
        <v>(株)翠光トップライン</v>
      </c>
      <c r="AW722" s="52">
        <f>IF(参照!C722="","",参照!C722)</f>
        <v>4.9799999999999996E-4</v>
      </c>
      <c r="AX722" s="52" t="str">
        <f>IF(参照!D722="","",参照!D722)</f>
        <v/>
      </c>
      <c r="AY722" s="52">
        <f>IF(参照!E722="","",参照!E722)</f>
        <v>5.44E-4</v>
      </c>
      <c r="AZ722" s="52" t="str">
        <f>IF(参照!F722="","",参照!F722)</f>
        <v>(株)翠光トップライン</v>
      </c>
      <c r="BA722" s="52" t="str">
        <f>IF(参照!G722="","",参照!G722)</f>
        <v>(株)翠光トップライン_</v>
      </c>
      <c r="BB722" s="52">
        <f t="shared" si="42"/>
        <v>0.54400000000000004</v>
      </c>
      <c r="BD722" s="52" t="str">
        <f>IF(参照!L722="","",参照!L722)</f>
        <v/>
      </c>
    </row>
    <row r="723" spans="47:56">
      <c r="AU723" s="52" t="str">
        <f>IF(参照!A723="","",参照!A723)</f>
        <v>A0388</v>
      </c>
      <c r="AV723" s="52" t="str">
        <f>IF(参照!B723="","",参照!B723)</f>
        <v>楽天エナジー(株)</v>
      </c>
      <c r="AW723" s="52">
        <f>IF(参照!C723="","",参照!C723)</f>
        <v>4.8500000000000003E-4</v>
      </c>
      <c r="AX723" s="52" t="str">
        <f>IF(参照!D723="","",参照!D723)</f>
        <v>メニューA</v>
      </c>
      <c r="AY723" s="52">
        <f>IF(参照!E723="","",参照!E723)</f>
        <v>0</v>
      </c>
      <c r="AZ723" s="52" t="str">
        <f>IF(参照!F723="","",参照!F723)</f>
        <v>楽天エナジー(株)</v>
      </c>
      <c r="BA723" s="52" t="str">
        <f>IF(参照!G723="","",参照!G723)</f>
        <v>楽天エナジー(株)_メニューA</v>
      </c>
      <c r="BB723" s="52">
        <f t="shared" si="42"/>
        <v>0</v>
      </c>
      <c r="BD723" s="52" t="str">
        <f>IF(参照!L723="","",参照!L723)</f>
        <v/>
      </c>
    </row>
    <row r="724" spans="47:56">
      <c r="AU724" s="52" t="str">
        <f>IF(参照!A724="","",参照!A724)</f>
        <v/>
      </c>
      <c r="AV724" s="52" t="str">
        <f>IF(参照!B724="","",参照!B724)</f>
        <v/>
      </c>
      <c r="AW724" s="52" t="str">
        <f>IF(参照!C724="","",参照!C724)</f>
        <v/>
      </c>
      <c r="AX724" s="52" t="str">
        <f>IF(参照!D724="","",参照!D724)</f>
        <v>メニューB</v>
      </c>
      <c r="AY724" s="52">
        <f>IF(参照!E724="","",参照!E724)</f>
        <v>0</v>
      </c>
      <c r="AZ724" s="52" t="str">
        <f>IF(参照!F724="","",参照!F724)</f>
        <v>楽天エナジー(株)</v>
      </c>
      <c r="BA724" s="52" t="str">
        <f>IF(参照!G724="","",参照!G724)</f>
        <v>楽天エナジー(株)_メニューB</v>
      </c>
      <c r="BB724" s="52">
        <f t="shared" si="42"/>
        <v>0</v>
      </c>
      <c r="BD724" s="52" t="str">
        <f>IF(参照!L724="","",参照!L724)</f>
        <v/>
      </c>
    </row>
    <row r="725" spans="47:56">
      <c r="AU725" s="52" t="str">
        <f>IF(参照!A725="","",参照!A725)</f>
        <v/>
      </c>
      <c r="AV725" s="52" t="str">
        <f>IF(参照!B725="","",参照!B725)</f>
        <v/>
      </c>
      <c r="AW725" s="52" t="str">
        <f>IF(参照!C725="","",参照!C725)</f>
        <v/>
      </c>
      <c r="AX725" s="52" t="str">
        <f>IF(参照!D725="","",参照!D725)</f>
        <v>メニューC(残差)</v>
      </c>
      <c r="AY725" s="52">
        <f>IF(参照!E725="","",参照!E725)</f>
        <v>4.26E-4</v>
      </c>
      <c r="AZ725" s="52" t="str">
        <f>IF(参照!F725="","",参照!F725)</f>
        <v>楽天エナジー(株)</v>
      </c>
      <c r="BA725" s="52" t="str">
        <f>IF(参照!G725="","",参照!G725)</f>
        <v>楽天エナジー(株)_メニューC(残差)</v>
      </c>
      <c r="BB725" s="52">
        <f t="shared" si="42"/>
        <v>0.42599999999999999</v>
      </c>
      <c r="BD725" s="52" t="str">
        <f>IF(参照!L725="","",参照!L725)</f>
        <v/>
      </c>
    </row>
    <row r="726" spans="47:56">
      <c r="AU726" s="52" t="str">
        <f>IF(参照!A726="","",参照!A726)</f>
        <v/>
      </c>
      <c r="AV726" s="52" t="str">
        <f>IF(参照!B726="","",参照!B726)</f>
        <v/>
      </c>
      <c r="AW726" s="52" t="str">
        <f>IF(参照!C726="","",参照!C726)</f>
        <v/>
      </c>
      <c r="AX726" s="52" t="str">
        <f>IF(参照!D726="","",参照!D726)</f>
        <v>(参考値)事業者全体</v>
      </c>
      <c r="AY726" s="52">
        <f>IF(参照!E726="","",参照!E726)</f>
        <v>5.4500000000000002E-4</v>
      </c>
      <c r="AZ726" s="52" t="str">
        <f>IF(参照!F726="","",参照!F726)</f>
        <v>楽天エナジー(株)</v>
      </c>
      <c r="BA726" s="52" t="str">
        <f>IF(参照!G726="","",参照!G726)</f>
        <v>楽天エナジー(株)_(参考値)事業者全体</v>
      </c>
      <c r="BB726" s="52">
        <f t="shared" si="42"/>
        <v>0.54500000000000004</v>
      </c>
      <c r="BD726" s="52" t="str">
        <f>IF(参照!L726="","",参照!L726)</f>
        <v/>
      </c>
    </row>
    <row r="727" spans="47:56">
      <c r="AU727" s="52" t="str">
        <f>IF(参照!A727="","",参照!A727)</f>
        <v>A0389</v>
      </c>
      <c r="AV727" s="52" t="str">
        <f>IF(参照!B727="","",参照!B727)</f>
        <v>うすきエネルギー(株)</v>
      </c>
      <c r="AW727" s="52">
        <f>IF(参照!C727="","",参照!C727)</f>
        <v>3.86E-4</v>
      </c>
      <c r="AX727" s="52" t="str">
        <f>IF(参照!D727="","",参照!D727)</f>
        <v/>
      </c>
      <c r="AY727" s="52">
        <f>IF(参照!E727="","",参照!E727)</f>
        <v>3.86E-4</v>
      </c>
      <c r="AZ727" s="52" t="str">
        <f>IF(参照!F727="","",参照!F727)</f>
        <v>うすきエネルギー(株)</v>
      </c>
      <c r="BA727" s="52" t="str">
        <f>IF(参照!G727="","",参照!G727)</f>
        <v>うすきエネルギー(株)_</v>
      </c>
      <c r="BB727" s="52">
        <f t="shared" si="42"/>
        <v>0.38600000000000001</v>
      </c>
      <c r="BD727" s="52" t="str">
        <f>IF(参照!L727="","",参照!L727)</f>
        <v/>
      </c>
    </row>
    <row r="728" spans="47:56">
      <c r="AU728" s="52" t="str">
        <f>IF(参照!A728="","",参照!A728)</f>
        <v>A0390</v>
      </c>
      <c r="AV728" s="52" t="str">
        <f>IF(参照!B728="","",参照!B728)</f>
        <v>(株)トーヨーエネルギーファーム</v>
      </c>
      <c r="AW728" s="52">
        <f>IF(参照!C728="","",参照!C728)</f>
        <v>4.9399999999999997E-4</v>
      </c>
      <c r="AX728" s="52" t="str">
        <f>IF(参照!D728="","",参照!D728)</f>
        <v/>
      </c>
      <c r="AY728" s="52">
        <f>IF(参照!E728="","",参照!E728)</f>
        <v>5.2899999999999996E-4</v>
      </c>
      <c r="AZ728" s="52" t="str">
        <f>IF(参照!F728="","",参照!F728)</f>
        <v>(株)トーヨーエネルギーファーム</v>
      </c>
      <c r="BA728" s="52" t="str">
        <f>IF(参照!G728="","",参照!G728)</f>
        <v>(株)トーヨーエネルギーファーム_</v>
      </c>
      <c r="BB728" s="52">
        <f t="shared" si="42"/>
        <v>0.52899999999999991</v>
      </c>
      <c r="BD728" s="52" t="str">
        <f>IF(参照!L728="","",参照!L728)</f>
        <v/>
      </c>
    </row>
    <row r="729" spans="47:56">
      <c r="AU729" s="52" t="str">
        <f>IF(参照!A729="","",参照!A729)</f>
        <v>A0391</v>
      </c>
      <c r="AV729" s="52" t="str">
        <f>IF(参照!B729="","",参照!B729)</f>
        <v>森のエネルギー(株)</v>
      </c>
      <c r="AW729" s="52">
        <f>IF(参照!C729="","",参照!C729)</f>
        <v>4.8999999999999998E-4</v>
      </c>
      <c r="AX729" s="52" t="str">
        <f>IF(参照!D729="","",参照!D729)</f>
        <v/>
      </c>
      <c r="AY729" s="52">
        <f>IF(参照!E729="","",参照!E729)</f>
        <v>5.3200000000000003E-4</v>
      </c>
      <c r="AZ729" s="52" t="str">
        <f>IF(参照!F729="","",参照!F729)</f>
        <v>森のエネルギー(株)</v>
      </c>
      <c r="BA729" s="52" t="str">
        <f>IF(参照!G729="","",参照!G729)</f>
        <v>森のエネルギー(株)_</v>
      </c>
      <c r="BB729" s="52">
        <f t="shared" si="42"/>
        <v>0.53200000000000003</v>
      </c>
      <c r="BD729" s="52" t="str">
        <f>IF(参照!L729="","",参照!L729)</f>
        <v/>
      </c>
    </row>
    <row r="730" spans="47:56">
      <c r="AU730" s="52" t="str">
        <f>IF(参照!A730="","",参照!A730)</f>
        <v>A0392</v>
      </c>
      <c r="AV730" s="52" t="str">
        <f>IF(参照!B730="","",参照!B730)</f>
        <v>岐阜電力(株)</v>
      </c>
      <c r="AW730" s="52">
        <f>IF(参照!C730="","",参照!C730)</f>
        <v>4.95E-4</v>
      </c>
      <c r="AX730" s="52" t="str">
        <f>IF(参照!D730="","",参照!D730)</f>
        <v/>
      </c>
      <c r="AY730" s="52">
        <f>IF(参照!E730="","",参照!E730)</f>
        <v>5.1999999999999995E-4</v>
      </c>
      <c r="AZ730" s="52" t="str">
        <f>IF(参照!F730="","",参照!F730)</f>
        <v>岐阜電力(株)</v>
      </c>
      <c r="BA730" s="52" t="str">
        <f>IF(参照!G730="","",参照!G730)</f>
        <v>岐阜電力(株)_</v>
      </c>
      <c r="BB730" s="52">
        <f t="shared" si="42"/>
        <v>0.51999999999999991</v>
      </c>
      <c r="BD730" s="52" t="str">
        <f>IF(参照!L730="","",参照!L730)</f>
        <v/>
      </c>
    </row>
    <row r="731" spans="47:56">
      <c r="AU731" s="52" t="str">
        <f>IF(参照!A731="","",参照!A731)</f>
        <v>A0393</v>
      </c>
      <c r="AV731" s="52" t="str">
        <f>IF(参照!B731="","",参照!B731)</f>
        <v>格安電力(株)</v>
      </c>
      <c r="AW731" s="52">
        <f>IF(参照!C731="","",参照!C731)</f>
        <v>3.8299999999999999E-4</v>
      </c>
      <c r="AX731" s="52" t="str">
        <f>IF(参照!D731="","",参照!D731)</f>
        <v/>
      </c>
      <c r="AY731" s="52">
        <f>IF(参照!E731="","",参照!E731)</f>
        <v>3.2699999999999998E-4</v>
      </c>
      <c r="AZ731" s="52" t="str">
        <f>IF(参照!F731="","",参照!F731)</f>
        <v>格安電力(株)</v>
      </c>
      <c r="BA731" s="52" t="str">
        <f>IF(参照!G731="","",参照!G731)</f>
        <v>格安電力(株)_</v>
      </c>
      <c r="BB731" s="52">
        <f t="shared" si="42"/>
        <v>0.32699999999999996</v>
      </c>
      <c r="BD731" s="52" t="str">
        <f>IF(参照!L731="","",参照!L731)</f>
        <v/>
      </c>
    </row>
    <row r="732" spans="47:56">
      <c r="AU732" s="52" t="str">
        <f>IF(参照!A732="","",参照!A732)</f>
        <v>A0396</v>
      </c>
      <c r="AV732" s="52" t="str">
        <f>IF(参照!B732="","",参照!B732)</f>
        <v>(株)エスケーエナジー</v>
      </c>
      <c r="AW732" s="52">
        <f>IF(参照!C732="","",参照!C732)</f>
        <v>5.0699999999999996E-4</v>
      </c>
      <c r="AX732" s="52" t="str">
        <f>IF(参照!D732="","",参照!D732)</f>
        <v/>
      </c>
      <c r="AY732" s="52">
        <f>IF(参照!E732="","",参照!E732)</f>
        <v>4.5100000000000001E-4</v>
      </c>
      <c r="AZ732" s="52" t="str">
        <f>IF(参照!F732="","",参照!F732)</f>
        <v>(株)エスケーエナジー</v>
      </c>
      <c r="BA732" s="52" t="str">
        <f>IF(参照!G732="","",参照!G732)</f>
        <v>(株)エスケーエナジー_</v>
      </c>
      <c r="BB732" s="52">
        <f t="shared" si="42"/>
        <v>0.45100000000000001</v>
      </c>
      <c r="BD732" s="52" t="str">
        <f>IF(参照!L732="","",参照!L732)</f>
        <v/>
      </c>
    </row>
    <row r="733" spans="47:56">
      <c r="AU733" s="52" t="str">
        <f>IF(参照!A733="","",参照!A733)</f>
        <v>A0397</v>
      </c>
      <c r="AV733" s="52" t="str">
        <f>IF(参照!B733="","",参照!B733)</f>
        <v>名南共同エネルギー(株)</v>
      </c>
      <c r="AW733" s="52">
        <f>IF(参照!C733="","",参照!C733)</f>
        <v>6.2600000000000004E-4</v>
      </c>
      <c r="AX733" s="52" t="str">
        <f>IF(参照!D733="","",参照!D733)</f>
        <v/>
      </c>
      <c r="AY733" s="52">
        <f>IF(参照!E733="","",参照!E733)</f>
        <v>6.2500000000000001E-4</v>
      </c>
      <c r="AZ733" s="52" t="str">
        <f>IF(参照!F733="","",参照!F733)</f>
        <v>名南共同エネルギー(株)</v>
      </c>
      <c r="BA733" s="52" t="str">
        <f>IF(参照!G733="","",参照!G733)</f>
        <v>名南共同エネルギー(株)_</v>
      </c>
      <c r="BB733" s="52">
        <f t="shared" si="42"/>
        <v>0.625</v>
      </c>
      <c r="BD733" s="52" t="str">
        <f>IF(参照!L733="","",参照!L733)</f>
        <v/>
      </c>
    </row>
    <row r="734" spans="47:56">
      <c r="AU734" s="52" t="str">
        <f>IF(参照!A734="","",参照!A734)</f>
        <v>A0398</v>
      </c>
      <c r="AV734" s="52" t="str">
        <f>IF(参照!B734="","",参照!B734)</f>
        <v>Ａｐａｍａｎ　Ｅｎｅｒｇｙ(株)</v>
      </c>
      <c r="AW734" s="52">
        <f>IF(参照!C734="","",参照!C734)</f>
        <v>5.1099999999999995E-4</v>
      </c>
      <c r="AX734" s="52" t="str">
        <f>IF(参照!D734="","",参照!D734)</f>
        <v/>
      </c>
      <c r="AY734" s="52">
        <f>IF(参照!E734="","",参照!E734)</f>
        <v>5.6200000000000011E-4</v>
      </c>
      <c r="AZ734" s="52" t="str">
        <f>IF(参照!F734="","",参照!F734)</f>
        <v>Ａｐａｍａｎ　Ｅｎｅｒｇｙ(株)</v>
      </c>
      <c r="BA734" s="52" t="str">
        <f>IF(参照!G734="","",参照!G734)</f>
        <v>Ａｐａｍａｎ　Ｅｎｅｒｇｙ(株)_</v>
      </c>
      <c r="BB734" s="52">
        <f t="shared" si="42"/>
        <v>0.56200000000000006</v>
      </c>
      <c r="BD734" s="52" t="str">
        <f>IF(参照!L734="","",参照!L734)</f>
        <v/>
      </c>
    </row>
    <row r="735" spans="47:56">
      <c r="AU735" s="52" t="str">
        <f>IF(参照!A735="","",参照!A735)</f>
        <v>A0401</v>
      </c>
      <c r="AV735" s="52" t="str">
        <f>IF(参照!B735="","",参照!B735)</f>
        <v>アンビット・エナジー・ジャパン合同会社</v>
      </c>
      <c r="AW735" s="52">
        <f>IF(参照!C735="","",参照!C735)</f>
        <v>9.5000000000000005E-5</v>
      </c>
      <c r="AX735" s="52" t="str">
        <f>IF(参照!D735="","",参照!D735)</f>
        <v/>
      </c>
      <c r="AY735" s="52">
        <f>IF(参照!E735="","",参照!E735)</f>
        <v>7.2999999999999999E-5</v>
      </c>
      <c r="AZ735" s="52" t="str">
        <f>IF(参照!F735="","",参照!F735)</f>
        <v>アンビット・エナジー・ジャパン合同会社</v>
      </c>
      <c r="BA735" s="52" t="str">
        <f>IF(参照!G735="","",参照!G735)</f>
        <v>アンビット・エナジー・ジャパン合同会社_</v>
      </c>
      <c r="BB735" s="52">
        <f t="shared" si="42"/>
        <v>7.2999999999999995E-2</v>
      </c>
      <c r="BD735" s="52" t="str">
        <f>IF(参照!L735="","",参照!L735)</f>
        <v/>
      </c>
    </row>
    <row r="736" spans="47:56">
      <c r="AU736" s="52" t="str">
        <f>IF(参照!A736="","",参照!A736)</f>
        <v>A0402</v>
      </c>
      <c r="AV736" s="52" t="str">
        <f>IF(参照!B736="","",参照!B736)</f>
        <v>(株)ＴＯＫＹＯ油電力</v>
      </c>
      <c r="AW736" s="52">
        <f>IF(参照!C736="","",参照!C736)</f>
        <v>5.1699999999999999E-4</v>
      </c>
      <c r="AX736" s="52" t="str">
        <f>IF(参照!D736="","",参照!D736)</f>
        <v/>
      </c>
      <c r="AY736" s="52">
        <f>IF(参照!E736="","",参照!E736)</f>
        <v>5.7200000000000003E-4</v>
      </c>
      <c r="AZ736" s="52" t="str">
        <f>IF(参照!F736="","",参照!F736)</f>
        <v>(株)ＴＯＫＹＯ油電力</v>
      </c>
      <c r="BA736" s="52" t="str">
        <f>IF(参照!G736="","",参照!G736)</f>
        <v>(株)ＴＯＫＹＯ油電力_</v>
      </c>
      <c r="BB736" s="52">
        <f t="shared" si="42"/>
        <v>0.57200000000000006</v>
      </c>
      <c r="BD736" s="52" t="str">
        <f>IF(参照!L736="","",参照!L736)</f>
        <v/>
      </c>
    </row>
    <row r="737" spans="47:56">
      <c r="AU737" s="52" t="str">
        <f>IF(参照!A737="","",参照!A737)</f>
        <v>A0403</v>
      </c>
      <c r="AV737" s="52" t="str">
        <f>IF(参照!B737="","",参照!B737)</f>
        <v>大分ケーブルテレコム(株)</v>
      </c>
      <c r="AW737" s="52">
        <f>IF(参照!C737="","",参照!C737)</f>
        <v>4.6099999999999998E-4</v>
      </c>
      <c r="AX737" s="52" t="str">
        <f>IF(参照!D737="","",参照!D737)</f>
        <v/>
      </c>
      <c r="AY737" s="52">
        <f>IF(参照!E737="","",参照!E737)</f>
        <v>5.0299999999999997E-4</v>
      </c>
      <c r="AZ737" s="52" t="str">
        <f>IF(参照!F737="","",参照!F737)</f>
        <v>大分ケーブルテレコム(株)</v>
      </c>
      <c r="BA737" s="52" t="str">
        <f>IF(参照!G737="","",参照!G737)</f>
        <v>大分ケーブルテレコム(株)_</v>
      </c>
      <c r="BB737" s="52">
        <f t="shared" si="42"/>
        <v>0.503</v>
      </c>
      <c r="BD737" s="52" t="str">
        <f>IF(参照!L737="","",参照!L737)</f>
        <v/>
      </c>
    </row>
    <row r="738" spans="47:56">
      <c r="AU738" s="52" t="str">
        <f>IF(参照!A738="","",参照!A738)</f>
        <v>A0405</v>
      </c>
      <c r="AV738" s="52" t="str">
        <f>IF(参照!B738="","",参照!B738)</f>
        <v>アストマックス・エネルギー合同会社</v>
      </c>
      <c r="AW738" s="52">
        <f>IF(参照!C738="","",参照!C738)</f>
        <v>5.1400000000000003E-4</v>
      </c>
      <c r="AX738" s="52" t="str">
        <f>IF(参照!D738="","",参照!D738)</f>
        <v/>
      </c>
      <c r="AY738" s="52">
        <f>IF(参照!E738="","",参照!E738)</f>
        <v>4.5800000000000002E-4</v>
      </c>
      <c r="AZ738" s="52" t="str">
        <f>IF(参照!F738="","",参照!F738)</f>
        <v>アストマックス・エネルギー合同会社</v>
      </c>
      <c r="BA738" s="52" t="str">
        <f>IF(参照!G738="","",参照!G738)</f>
        <v>アストマックス・エネルギー合同会社_</v>
      </c>
      <c r="BB738" s="52">
        <f t="shared" si="42"/>
        <v>0.45800000000000002</v>
      </c>
      <c r="BD738" s="52" t="str">
        <f>IF(参照!L738="","",参照!L738)</f>
        <v/>
      </c>
    </row>
    <row r="739" spans="47:56">
      <c r="AU739" s="52" t="str">
        <f>IF(参照!A739="","",参照!A739)</f>
        <v>A0406</v>
      </c>
      <c r="AV739" s="52" t="str">
        <f>IF(参照!B739="","",参照!B739)</f>
        <v>生活協同組合コープみらい</v>
      </c>
      <c r="AW739" s="52">
        <f>IF(参照!C739="","",参照!C739)</f>
        <v>3.7199999999999999E-4</v>
      </c>
      <c r="AX739" s="52" t="str">
        <f>IF(参照!D739="","",参照!D739)</f>
        <v/>
      </c>
      <c r="AY739" s="52">
        <f>IF(参照!E739="","",参照!E739)</f>
        <v>3.1599999999999998E-4</v>
      </c>
      <c r="AZ739" s="52" t="str">
        <f>IF(参照!F739="","",参照!F739)</f>
        <v>生活協同組合コープみらい</v>
      </c>
      <c r="BA739" s="52" t="str">
        <f>IF(参照!G739="","",参照!G739)</f>
        <v>生活協同組合コープみらい_</v>
      </c>
      <c r="BB739" s="52">
        <f t="shared" si="42"/>
        <v>0.316</v>
      </c>
      <c r="BD739" s="52" t="str">
        <f>IF(参照!L739="","",参照!L739)</f>
        <v/>
      </c>
    </row>
    <row r="740" spans="47:56">
      <c r="AU740" s="52" t="str">
        <f>IF(参照!A740="","",参照!A740)</f>
        <v>A0407</v>
      </c>
      <c r="AV740" s="52" t="str">
        <f>IF(参照!B740="","",参照!B740)</f>
        <v>寝屋川電力(株)</v>
      </c>
      <c r="AW740" s="52">
        <f>IF(参照!C740="","",参照!C740)</f>
        <v>4.86E-4</v>
      </c>
      <c r="AX740" s="52" t="str">
        <f>IF(参照!D740="","",参照!D740)</f>
        <v/>
      </c>
      <c r="AY740" s="52">
        <f>IF(参照!E740="","",参照!E740)</f>
        <v>4.57E-4</v>
      </c>
      <c r="AZ740" s="52" t="str">
        <f>IF(参照!F740="","",参照!F740)</f>
        <v>寝屋川電力(株)</v>
      </c>
      <c r="BA740" s="52" t="str">
        <f>IF(参照!G740="","",参照!G740)</f>
        <v>寝屋川電力(株)_</v>
      </c>
      <c r="BB740" s="52">
        <f t="shared" si="42"/>
        <v>0.45700000000000002</v>
      </c>
      <c r="BD740" s="52" t="str">
        <f>IF(参照!L740="","",参照!L740)</f>
        <v/>
      </c>
    </row>
    <row r="741" spans="47:56">
      <c r="AU741" s="52" t="str">
        <f>IF(参照!A741="","",参照!A741)</f>
        <v>A0410</v>
      </c>
      <c r="AV741" s="52" t="str">
        <f>IF(参照!B741="","",参照!B741)</f>
        <v>石川電力(株)</v>
      </c>
      <c r="AW741" s="52">
        <f>IF(参照!C741="","",参照!C741)</f>
        <v>9.9400000000000009E-4</v>
      </c>
      <c r="AX741" s="52" t="str">
        <f>IF(参照!D741="","",参照!D741)</f>
        <v/>
      </c>
      <c r="AY741" s="52">
        <f>IF(参照!E741="","",参照!E741)</f>
        <v>9.3800000000000003E-4</v>
      </c>
      <c r="AZ741" s="52" t="str">
        <f>IF(参照!F741="","",参照!F741)</f>
        <v>石川電力(株)</v>
      </c>
      <c r="BA741" s="52" t="str">
        <f>IF(参照!G741="","",参照!G741)</f>
        <v>石川電力(株)_</v>
      </c>
      <c r="BB741" s="52">
        <f t="shared" si="42"/>
        <v>0.93800000000000006</v>
      </c>
      <c r="BD741" s="52" t="str">
        <f>IF(参照!L741="","",参照!L741)</f>
        <v/>
      </c>
    </row>
    <row r="742" spans="47:56">
      <c r="AU742" s="52" t="str">
        <f>IF(参照!A742="","",参照!A742)</f>
        <v>A0411</v>
      </c>
      <c r="AV742" s="52" t="str">
        <f>IF(参照!B742="","",参照!B742)</f>
        <v>福井電力(株)</v>
      </c>
      <c r="AW742" s="52">
        <f>IF(参照!C742="","",参照!C742)</f>
        <v>4.8099999999999998E-4</v>
      </c>
      <c r="AX742" s="52" t="str">
        <f>IF(参照!D742="","",参照!D742)</f>
        <v/>
      </c>
      <c r="AY742" s="52">
        <f>IF(参照!E742="","",参照!E742)</f>
        <v>4.2499999999999998E-4</v>
      </c>
      <c r="AZ742" s="52" t="str">
        <f>IF(参照!F742="","",参照!F742)</f>
        <v>福井電力(株)</v>
      </c>
      <c r="BA742" s="52" t="str">
        <f>IF(参照!G742="","",参照!G742)</f>
        <v>福井電力(株)_</v>
      </c>
      <c r="BB742" s="52">
        <f t="shared" si="42"/>
        <v>0.42499999999999999</v>
      </c>
      <c r="BD742" s="52" t="str">
        <f>IF(参照!L742="","",参照!L742)</f>
        <v/>
      </c>
    </row>
    <row r="743" spans="47:56">
      <c r="AU743" s="52" t="str">
        <f>IF(参照!A743="","",参照!A743)</f>
        <v>A0413</v>
      </c>
      <c r="AV743" s="52" t="str">
        <f>IF(参照!B743="","",参照!B743)</f>
        <v>(株)MKエネルギー</v>
      </c>
      <c r="AW743" s="52">
        <f>IF(参照!C743="","",参照!C743)</f>
        <v>5.44E-4</v>
      </c>
      <c r="AX743" s="52" t="str">
        <f>IF(参照!D743="","",参照!D743)</f>
        <v/>
      </c>
      <c r="AY743" s="52">
        <f>IF(参照!E743="","",参照!E743)</f>
        <v>5.8799999999999998E-4</v>
      </c>
      <c r="AZ743" s="52" t="str">
        <f>IF(参照!F743="","",参照!F743)</f>
        <v>(株)MKエネルギー</v>
      </c>
      <c r="BA743" s="52" t="str">
        <f>IF(参照!G743="","",参照!G743)</f>
        <v>(株)MKエネルギー_</v>
      </c>
      <c r="BB743" s="52">
        <f t="shared" si="42"/>
        <v>0.58799999999999997</v>
      </c>
      <c r="BD743" s="52" t="str">
        <f>IF(参照!L743="","",参照!L743)</f>
        <v/>
      </c>
    </row>
    <row r="744" spans="47:56">
      <c r="AU744" s="52" t="str">
        <f>IF(参照!A744="","",参照!A744)</f>
        <v>A0414</v>
      </c>
      <c r="AV744" s="52" t="str">
        <f>IF(参照!B744="","",参照!B744)</f>
        <v>(株)Ｏｐｔｉｍｉｚｅｄ　Ｅｎｅｒｇｙ</v>
      </c>
      <c r="AW744" s="52">
        <f>IF(参照!C744="","",参照!C744)</f>
        <v>4.84E-4</v>
      </c>
      <c r="AX744" s="52" t="str">
        <f>IF(参照!D744="","",参照!D744)</f>
        <v/>
      </c>
      <c r="AY744" s="52">
        <f>IF(参照!E744="","",参照!E744)</f>
        <v>4.28E-4</v>
      </c>
      <c r="AZ744" s="52" t="str">
        <f>IF(参照!F744="","",参照!F744)</f>
        <v>(株)Ｏｐｔｉｍｉｚｅｄ　Ｅｎｅｒｇｙ</v>
      </c>
      <c r="BA744" s="52" t="str">
        <f>IF(参照!G744="","",参照!G744)</f>
        <v>(株)Ｏｐｔｉｍｉｚｅｄ　Ｅｎｅｒｇｙ_</v>
      </c>
      <c r="BB744" s="52">
        <f t="shared" si="42"/>
        <v>0.42799999999999999</v>
      </c>
      <c r="BD744" s="52" t="str">
        <f>IF(参照!L744="","",参照!L744)</f>
        <v/>
      </c>
    </row>
    <row r="745" spans="47:56">
      <c r="AU745" s="52" t="str">
        <f>IF(参照!A745="","",参照!A745)</f>
        <v>A0415</v>
      </c>
      <c r="AV745" s="52" t="str">
        <f>IF(参照!B745="","",参照!B745)</f>
        <v>エネラボ(株)</v>
      </c>
      <c r="AW745" s="52">
        <f>IF(参照!C745="","",参照!C745)</f>
        <v>5.3899999999999998E-4</v>
      </c>
      <c r="AX745" s="52" t="str">
        <f>IF(参照!D745="","",参照!D745)</f>
        <v>メニューA</v>
      </c>
      <c r="AY745" s="52">
        <f>IF(参照!E745="","",参照!E745)</f>
        <v>0</v>
      </c>
      <c r="AZ745" s="52" t="str">
        <f>IF(参照!F745="","",参照!F745)</f>
        <v>エネラボ(株)</v>
      </c>
      <c r="BA745" s="52" t="str">
        <f>IF(参照!G745="","",参照!G745)</f>
        <v>エネラボ(株)_メニューA</v>
      </c>
      <c r="BB745" s="52">
        <f t="shared" si="42"/>
        <v>0</v>
      </c>
      <c r="BD745" s="52" t="str">
        <f>IF(参照!L745="","",参照!L745)</f>
        <v/>
      </c>
    </row>
    <row r="746" spans="47:56">
      <c r="AU746" s="52" t="str">
        <f>IF(参照!A746="","",参照!A746)</f>
        <v/>
      </c>
      <c r="AV746" s="52" t="str">
        <f>IF(参照!B746="","",参照!B746)</f>
        <v/>
      </c>
      <c r="AW746" s="52" t="str">
        <f>IF(参照!C746="","",参照!C746)</f>
        <v/>
      </c>
      <c r="AX746" s="52" t="str">
        <f>IF(参照!D746="","",参照!D746)</f>
        <v>メニューB(残差)</v>
      </c>
      <c r="AY746" s="52">
        <f>IF(参照!E746="","",参照!E746)</f>
        <v>4.8299999999999998E-4</v>
      </c>
      <c r="AZ746" s="52" t="str">
        <f>IF(参照!F746="","",参照!F746)</f>
        <v>エネラボ(株)</v>
      </c>
      <c r="BA746" s="52" t="str">
        <f>IF(参照!G746="","",参照!G746)</f>
        <v>エネラボ(株)_メニューB(残差)</v>
      </c>
      <c r="BB746" s="52">
        <f t="shared" si="42"/>
        <v>0.48299999999999998</v>
      </c>
      <c r="BD746" s="52" t="str">
        <f>IF(参照!L746="","",参照!L746)</f>
        <v/>
      </c>
    </row>
    <row r="747" spans="47:56">
      <c r="AU747" s="52" t="str">
        <f>IF(参照!A747="","",参照!A747)</f>
        <v/>
      </c>
      <c r="AV747" s="52" t="str">
        <f>IF(参照!B747="","",参照!B747)</f>
        <v/>
      </c>
      <c r="AW747" s="52" t="str">
        <f>IF(参照!C747="","",参照!C747)</f>
        <v/>
      </c>
      <c r="AX747" s="52" t="str">
        <f>IF(参照!D747="","",参照!D747)</f>
        <v>(参考値)事業者全体</v>
      </c>
      <c r="AY747" s="52">
        <f>IF(参照!E747="","",参照!E747)</f>
        <v>4.0400000000000001E-4</v>
      </c>
      <c r="AZ747" s="52" t="str">
        <f>IF(参照!F747="","",参照!F747)</f>
        <v>エネラボ(株)</v>
      </c>
      <c r="BA747" s="52" t="str">
        <f>IF(参照!G747="","",参照!G747)</f>
        <v>エネラボ(株)_(参考値)事業者全体</v>
      </c>
      <c r="BB747" s="52">
        <f t="shared" si="42"/>
        <v>0.40400000000000003</v>
      </c>
      <c r="BD747" s="52" t="str">
        <f>IF(参照!L747="","",参照!L747)</f>
        <v/>
      </c>
    </row>
    <row r="748" spans="47:56">
      <c r="AU748" s="52" t="str">
        <f>IF(参照!A748="","",参照!A748)</f>
        <v>A0416</v>
      </c>
      <c r="AV748" s="52" t="str">
        <f>IF(参照!B748="","",参照!B748)</f>
        <v>(株)ネクシィーズ・ゼロ</v>
      </c>
      <c r="AW748" s="52">
        <f>IF(参照!C748="","",参照!C748)</f>
        <v>5.0699999999999996E-4</v>
      </c>
      <c r="AX748" s="52" t="str">
        <f>IF(参照!D748="","",参照!D748)</f>
        <v/>
      </c>
      <c r="AY748" s="52">
        <f>IF(参照!E748="","",参照!E748)</f>
        <v>5.3399999999999997E-4</v>
      </c>
      <c r="AZ748" s="52" t="str">
        <f>IF(参照!F748="","",参照!F748)</f>
        <v>(株)ネクシィーズ・ゼロ</v>
      </c>
      <c r="BA748" s="52" t="str">
        <f>IF(参照!G748="","",参照!G748)</f>
        <v>(株)ネクシィーズ・ゼロ_</v>
      </c>
      <c r="BB748" s="52">
        <f t="shared" si="42"/>
        <v>0.53399999999999992</v>
      </c>
      <c r="BD748" s="52" t="str">
        <f>IF(参照!L748="","",参照!L748)</f>
        <v/>
      </c>
    </row>
    <row r="749" spans="47:56">
      <c r="AU749" s="52" t="str">
        <f>IF(参照!A749="","",参照!A749)</f>
        <v>A0418</v>
      </c>
      <c r="AV749" s="52" t="str">
        <f>IF(参照!B749="","",参照!B749)</f>
        <v>横浜ウォーター(株)</v>
      </c>
      <c r="AW749" s="52">
        <f>IF(参照!C749="","",参照!C749)</f>
        <v>3.88E-4</v>
      </c>
      <c r="AX749" s="52" t="str">
        <f>IF(参照!D749="","",参照!D749)</f>
        <v/>
      </c>
      <c r="AY749" s="52">
        <f>IF(参照!E749="","",参照!E749)</f>
        <v>5.2599999999999999E-4</v>
      </c>
      <c r="AZ749" s="52" t="str">
        <f>IF(参照!F749="","",参照!F749)</f>
        <v>横浜ウォーター(株)</v>
      </c>
      <c r="BA749" s="52" t="str">
        <f>IF(参照!G749="","",参照!G749)</f>
        <v>横浜ウォーター(株)_</v>
      </c>
      <c r="BB749" s="52">
        <f t="shared" si="42"/>
        <v>0.52600000000000002</v>
      </c>
      <c r="BD749" s="52" t="str">
        <f>IF(参照!L749="","",参照!L749)</f>
        <v/>
      </c>
    </row>
    <row r="750" spans="47:56">
      <c r="AU750" s="52" t="str">
        <f>IF(参照!A750="","",参照!A750)</f>
        <v>A0419</v>
      </c>
      <c r="AV750" s="52" t="str">
        <f>IF(参照!B750="","",参照!B750)</f>
        <v>スマートエナジー磐田(株)</v>
      </c>
      <c r="AW750" s="52">
        <f>IF(参照!C750="","",参照!C750)</f>
        <v>1.74E-4</v>
      </c>
      <c r="AX750" s="52" t="str">
        <f>IF(参照!D750="","",参照!D750)</f>
        <v>メニューA</v>
      </c>
      <c r="AY750" s="52">
        <f>IF(参照!E750="","",参照!E750)</f>
        <v>0</v>
      </c>
      <c r="AZ750" s="52" t="str">
        <f>IF(参照!F750="","",参照!F750)</f>
        <v>スマートエナジー磐田(株)</v>
      </c>
      <c r="BA750" s="52" t="str">
        <f>IF(参照!G750="","",参照!G750)</f>
        <v>スマートエナジー磐田(株)_メニューA</v>
      </c>
      <c r="BB750" s="52">
        <f t="shared" si="42"/>
        <v>0</v>
      </c>
      <c r="BD750" s="52" t="str">
        <f>IF(参照!L750="","",参照!L750)</f>
        <v/>
      </c>
    </row>
    <row r="751" spans="47:56">
      <c r="AU751" s="52" t="str">
        <f>IF(参照!A751="","",参照!A751)</f>
        <v/>
      </c>
      <c r="AV751" s="52" t="str">
        <f>IF(参照!B751="","",参照!B751)</f>
        <v/>
      </c>
      <c r="AW751" s="52" t="str">
        <f>IF(参照!C751="","",参照!C751)</f>
        <v/>
      </c>
      <c r="AX751" s="52" t="str">
        <f>IF(参照!D751="","",参照!D751)</f>
        <v>メニューB</v>
      </c>
      <c r="AY751" s="52">
        <f>IF(参照!E751="","",参照!E751)</f>
        <v>3.19E-4</v>
      </c>
      <c r="AZ751" s="52" t="str">
        <f>IF(参照!F751="","",参照!F751)</f>
        <v>スマートエナジー磐田(株)</v>
      </c>
      <c r="BA751" s="52" t="str">
        <f>IF(参照!G751="","",参照!G751)</f>
        <v>スマートエナジー磐田(株)_メニューB</v>
      </c>
      <c r="BB751" s="52">
        <f t="shared" si="42"/>
        <v>0.31900000000000001</v>
      </c>
      <c r="BD751" s="52" t="str">
        <f>IF(参照!L751="","",参照!L751)</f>
        <v/>
      </c>
    </row>
    <row r="752" spans="47:56">
      <c r="AU752" s="52" t="str">
        <f>IF(参照!A752="","",参照!A752)</f>
        <v/>
      </c>
      <c r="AV752" s="52" t="str">
        <f>IF(参照!B752="","",参照!B752)</f>
        <v/>
      </c>
      <c r="AW752" s="52" t="str">
        <f>IF(参照!C752="","",参照!C752)</f>
        <v/>
      </c>
      <c r="AX752" s="52" t="str">
        <f>IF(参照!D752="","",参照!D752)</f>
        <v>メニューC(残差)</v>
      </c>
      <c r="AY752" s="52">
        <f>IF(参照!E752="","",参照!E752)</f>
        <v>3.5499999999999996E-4</v>
      </c>
      <c r="AZ752" s="52" t="str">
        <f>IF(参照!F752="","",参照!F752)</f>
        <v>スマートエナジー磐田(株)</v>
      </c>
      <c r="BA752" s="52" t="str">
        <f>IF(参照!G752="","",参照!G752)</f>
        <v>スマートエナジー磐田(株)_メニューC(残差)</v>
      </c>
      <c r="BB752" s="52">
        <f t="shared" si="42"/>
        <v>0.35499999999999998</v>
      </c>
      <c r="BD752" s="52" t="str">
        <f>IF(参照!L752="","",参照!L752)</f>
        <v/>
      </c>
    </row>
    <row r="753" spans="47:56">
      <c r="AU753" s="52" t="str">
        <f>IF(参照!A753="","",参照!A753)</f>
        <v/>
      </c>
      <c r="AV753" s="52" t="str">
        <f>IF(参照!B753="","",参照!B753)</f>
        <v/>
      </c>
      <c r="AW753" s="52" t="str">
        <f>IF(参照!C753="","",参照!C753)</f>
        <v/>
      </c>
      <c r="AX753" s="52" t="str">
        <f>IF(参照!D753="","",参照!D753)</f>
        <v>(参考値)事業者全体</v>
      </c>
      <c r="AY753" s="52">
        <f>IF(参照!E753="","",参照!E753)</f>
        <v>4.0299999999999998E-4</v>
      </c>
      <c r="AZ753" s="52" t="str">
        <f>IF(参照!F753="","",参照!F753)</f>
        <v>スマートエナジー磐田(株)</v>
      </c>
      <c r="BA753" s="52" t="str">
        <f>IF(参照!G753="","",参照!G753)</f>
        <v>スマートエナジー磐田(株)_(参考値)事業者全体</v>
      </c>
      <c r="BB753" s="52">
        <f t="shared" si="42"/>
        <v>0.40299999999999997</v>
      </c>
      <c r="BD753" s="52" t="str">
        <f>IF(参照!L753="","",参照!L753)</f>
        <v/>
      </c>
    </row>
    <row r="754" spans="47:56">
      <c r="AU754" s="52" t="str">
        <f>IF(参照!A754="","",参照!A754)</f>
        <v>A0420</v>
      </c>
      <c r="AV754" s="52" t="str">
        <f>IF(参照!B754="","",参照!B754)</f>
        <v>そうまＩグリッド合同会社</v>
      </c>
      <c r="AW754" s="52">
        <f>IF(参照!C754="","",参照!C754)</f>
        <v>3.2600000000000001E-4</v>
      </c>
      <c r="AX754" s="52" t="str">
        <f>IF(参照!D754="","",参照!D754)</f>
        <v/>
      </c>
      <c r="AY754" s="52">
        <f>IF(参照!E754="","",参照!E754)</f>
        <v>4.2400000000000001E-4</v>
      </c>
      <c r="AZ754" s="52" t="str">
        <f>IF(参照!F754="","",参照!F754)</f>
        <v>そうまＩグリッド合同会社</v>
      </c>
      <c r="BA754" s="52" t="str">
        <f>IF(参照!G754="","",参照!G754)</f>
        <v>そうまＩグリッド合同会社_</v>
      </c>
      <c r="BB754" s="52">
        <f t="shared" si="42"/>
        <v>0.42399999999999999</v>
      </c>
      <c r="BD754" s="52" t="str">
        <f>IF(参照!L754="","",参照!L754)</f>
        <v/>
      </c>
    </row>
    <row r="755" spans="47:56">
      <c r="AU755" s="52" t="str">
        <f>IF(参照!A755="","",参照!A755)</f>
        <v>A0424</v>
      </c>
      <c r="AV755" s="52" t="str">
        <f>IF(参照!B755="","",参照!B755)</f>
        <v>新潟県民電力(株)</v>
      </c>
      <c r="AW755" s="52">
        <f>IF(参照!C755="","",参照!C755)</f>
        <v>4.28E-4</v>
      </c>
      <c r="AX755" s="52" t="str">
        <f>IF(参照!D755="","",参照!D755)</f>
        <v/>
      </c>
      <c r="AY755" s="52">
        <f>IF(参照!E755="","",参照!E755)</f>
        <v>4.1199999999999999E-4</v>
      </c>
      <c r="AZ755" s="52" t="str">
        <f>IF(参照!F755="","",参照!F755)</f>
        <v>新潟県民電力(株)</v>
      </c>
      <c r="BA755" s="52" t="str">
        <f>IF(参照!G755="","",参照!G755)</f>
        <v>新潟県民電力(株)_</v>
      </c>
      <c r="BB755" s="52">
        <f t="shared" si="42"/>
        <v>0.41199999999999998</v>
      </c>
      <c r="BD755" s="52" t="str">
        <f>IF(参照!L755="","",参照!L755)</f>
        <v/>
      </c>
    </row>
    <row r="756" spans="47:56">
      <c r="AU756" s="52" t="str">
        <f>IF(参照!A756="","",参照!A756)</f>
        <v>A0425</v>
      </c>
      <c r="AV756" s="52" t="str">
        <f>IF(参照!B756="","",参照!B756)</f>
        <v>エネトレード(株)</v>
      </c>
      <c r="AW756" s="52" t="str">
        <f>IF(参照!C756="","",参照!C756)</f>
        <v>0.000453※</v>
      </c>
      <c r="AX756" s="52" t="str">
        <f>IF(参照!D756="","",参照!D756)</f>
        <v/>
      </c>
      <c r="AY756" s="52">
        <f>IF(参照!E756="","",参照!E756)</f>
        <v>4.5300000000000001E-4</v>
      </c>
      <c r="AZ756" s="52" t="str">
        <f>IF(参照!F756="","",参照!F756)</f>
        <v>エネトレード(株)</v>
      </c>
      <c r="BA756" s="52" t="str">
        <f>IF(参照!G756="","",参照!G756)</f>
        <v>エネトレード(株)_</v>
      </c>
      <c r="BB756" s="52">
        <f t="shared" si="42"/>
        <v>0.45300000000000001</v>
      </c>
      <c r="BD756" s="52" t="str">
        <f>IF(参照!L756="","",参照!L756)</f>
        <v/>
      </c>
    </row>
    <row r="757" spans="47:56">
      <c r="AU757" s="52" t="str">
        <f>IF(参照!A757="","",参照!A757)</f>
        <v>A0427</v>
      </c>
      <c r="AV757" s="52" t="str">
        <f>IF(参照!B757="","",参照!B757)</f>
        <v>Ｍｙシティ電力(株)</v>
      </c>
      <c r="AW757" s="52">
        <f>IF(参照!C757="","",参照!C757)</f>
        <v>5.1199999999999998E-4</v>
      </c>
      <c r="AX757" s="52" t="str">
        <f>IF(参照!D757="","",参照!D757)</f>
        <v/>
      </c>
      <c r="AY757" s="52">
        <f>IF(参照!E757="","",参照!E757)</f>
        <v>5.6300000000000002E-4</v>
      </c>
      <c r="AZ757" s="52" t="str">
        <f>IF(参照!F757="","",参照!F757)</f>
        <v>Ｍｙシティ電力(株)</v>
      </c>
      <c r="BA757" s="52" t="str">
        <f>IF(参照!G757="","",参照!G757)</f>
        <v>Ｍｙシティ電力(株)_</v>
      </c>
      <c r="BB757" s="52">
        <f t="shared" si="42"/>
        <v>0.56300000000000006</v>
      </c>
      <c r="BD757" s="52" t="str">
        <f>IF(参照!L757="","",参照!L757)</f>
        <v/>
      </c>
    </row>
    <row r="758" spans="47:56">
      <c r="AU758" s="52" t="str">
        <f>IF(参照!A758="","",参照!A758)</f>
        <v>A0429</v>
      </c>
      <c r="AV758" s="52" t="str">
        <f>IF(参照!B758="","",参照!B758)</f>
        <v>ニシムラ(株)</v>
      </c>
      <c r="AW758" s="52">
        <f>IF(参照!C758="","",参照!C758)</f>
        <v>5.0299999999999997E-4</v>
      </c>
      <c r="AX758" s="52" t="str">
        <f>IF(参照!D758="","",参照!D758)</f>
        <v/>
      </c>
      <c r="AY758" s="52">
        <f>IF(参照!E758="","",参照!E758)</f>
        <v>5.5400000000000002E-4</v>
      </c>
      <c r="AZ758" s="52" t="str">
        <f>IF(参照!F758="","",参照!F758)</f>
        <v>ニシムラ(株)</v>
      </c>
      <c r="BA758" s="52" t="str">
        <f>IF(参照!G758="","",参照!G758)</f>
        <v>ニシムラ(株)_</v>
      </c>
      <c r="BB758" s="52">
        <f t="shared" si="42"/>
        <v>0.55400000000000005</v>
      </c>
      <c r="BD758" s="52" t="str">
        <f>IF(参照!L758="","",参照!L758)</f>
        <v/>
      </c>
    </row>
    <row r="759" spans="47:56">
      <c r="AU759" s="52" t="str">
        <f>IF(参照!A759="","",参照!A759)</f>
        <v>A0430</v>
      </c>
      <c r="AV759" s="52" t="str">
        <f>IF(参照!B759="","",参照!B759)</f>
        <v>(株)さくら新電力</v>
      </c>
      <c r="AW759" s="52">
        <f>IF(参照!C759="","",参照!C759)</f>
        <v>4.0400000000000001E-4</v>
      </c>
      <c r="AX759" s="52" t="str">
        <f>IF(参照!D759="","",参照!D759)</f>
        <v>メニューA</v>
      </c>
      <c r="AY759" s="52">
        <f>IF(参照!E759="","",参照!E759)</f>
        <v>0</v>
      </c>
      <c r="AZ759" s="52" t="str">
        <f>IF(参照!F759="","",参照!F759)</f>
        <v>(株)さくら新電力</v>
      </c>
      <c r="BA759" s="52" t="str">
        <f>IF(参照!G759="","",参照!G759)</f>
        <v>(株)さくら新電力_メニューA</v>
      </c>
      <c r="BB759" s="52">
        <f t="shared" si="42"/>
        <v>0</v>
      </c>
      <c r="BD759" s="52" t="str">
        <f>IF(参照!L759="","",参照!L759)</f>
        <v/>
      </c>
    </row>
    <row r="760" spans="47:56">
      <c r="AU760" s="52" t="str">
        <f>IF(参照!A760="","",参照!A760)</f>
        <v/>
      </c>
      <c r="AV760" s="52" t="str">
        <f>IF(参照!B760="","",参照!B760)</f>
        <v/>
      </c>
      <c r="AW760" s="52" t="str">
        <f>IF(参照!C760="","",参照!C760)</f>
        <v/>
      </c>
      <c r="AX760" s="52" t="str">
        <f>IF(参照!D760="","",参照!D760)</f>
        <v>メニューB(残差)</v>
      </c>
      <c r="AY760" s="52">
        <f>IF(参照!E760="","",参照!E760)</f>
        <v>4.2999999999999999E-4</v>
      </c>
      <c r="AZ760" s="52" t="str">
        <f>IF(参照!F760="","",参照!F760)</f>
        <v>(株)さくら新電力</v>
      </c>
      <c r="BA760" s="52" t="str">
        <f>IF(参照!G760="","",参照!G760)</f>
        <v>(株)さくら新電力_メニューB(残差)</v>
      </c>
      <c r="BB760" s="52">
        <f t="shared" si="42"/>
        <v>0.43</v>
      </c>
      <c r="BD760" s="52" t="str">
        <f>IF(参照!L760="","",参照!L760)</f>
        <v/>
      </c>
    </row>
    <row r="761" spans="47:56">
      <c r="AU761" s="52" t="str">
        <f>IF(参照!A761="","",参照!A761)</f>
        <v/>
      </c>
      <c r="AV761" s="52" t="str">
        <f>IF(参照!B761="","",参照!B761)</f>
        <v/>
      </c>
      <c r="AW761" s="52" t="str">
        <f>IF(参照!C761="","",参照!C761)</f>
        <v/>
      </c>
      <c r="AX761" s="52" t="str">
        <f>IF(参照!D761="","",参照!D761)</f>
        <v>(参考値)事業者全体</v>
      </c>
      <c r="AY761" s="52">
        <f>IF(参照!E761="","",参照!E761)</f>
        <v>5.3300000000000005E-4</v>
      </c>
      <c r="AZ761" s="52" t="str">
        <f>IF(参照!F761="","",参照!F761)</f>
        <v>(株)さくら新電力</v>
      </c>
      <c r="BA761" s="52" t="str">
        <f>IF(参照!G761="","",参照!G761)</f>
        <v>(株)さくら新電力_(参考値)事業者全体</v>
      </c>
      <c r="BB761" s="52">
        <f t="shared" si="42"/>
        <v>0.53300000000000003</v>
      </c>
      <c r="BD761" s="52" t="str">
        <f>IF(参照!L761="","",参照!L761)</f>
        <v/>
      </c>
    </row>
    <row r="762" spans="47:56">
      <c r="AU762" s="52" t="str">
        <f>IF(参照!A762="","",参照!A762)</f>
        <v>A0431</v>
      </c>
      <c r="AV762" s="52" t="str">
        <f>IF(参照!B762="","",参照!B762)</f>
        <v>(株)グローアップ</v>
      </c>
      <c r="AW762" s="52">
        <f>IF(参照!C762="","",参照!C762)</f>
        <v>4.0099999999999999E-4</v>
      </c>
      <c r="AX762" s="52" t="str">
        <f>IF(参照!D762="","",参照!D762)</f>
        <v/>
      </c>
      <c r="AY762" s="52">
        <f>IF(参照!E762="","",参照!E762)</f>
        <v>3.4400000000000001E-4</v>
      </c>
      <c r="AZ762" s="52" t="str">
        <f>IF(参照!F762="","",参照!F762)</f>
        <v>(株)グローアップ</v>
      </c>
      <c r="BA762" s="52" t="str">
        <f>IF(参照!G762="","",参照!G762)</f>
        <v>(株)グローアップ_</v>
      </c>
      <c r="BB762" s="52">
        <f t="shared" si="42"/>
        <v>0.34400000000000003</v>
      </c>
      <c r="BD762" s="52" t="str">
        <f>IF(参照!L762="","",参照!L762)</f>
        <v/>
      </c>
    </row>
    <row r="763" spans="47:56">
      <c r="AU763" s="52" t="str">
        <f>IF(参照!A763="","",参照!A763)</f>
        <v>A0435</v>
      </c>
      <c r="AV763" s="52" t="str">
        <f>IF(参照!B763="","",参照!B763)</f>
        <v>いこま市民パワー(株)</v>
      </c>
      <c r="AW763" s="52">
        <f>IF(参照!C763="","",参照!C763)</f>
        <v>1.05E-4</v>
      </c>
      <c r="AX763" s="52" t="str">
        <f>IF(参照!D763="","",参照!D763)</f>
        <v/>
      </c>
      <c r="AY763" s="52">
        <f>IF(参照!E763="","",参照!E763)</f>
        <v>3.9399999999999998E-4</v>
      </c>
      <c r="AZ763" s="52" t="str">
        <f>IF(参照!F763="","",参照!F763)</f>
        <v>いこま市民パワー(株)</v>
      </c>
      <c r="BA763" s="52" t="str">
        <f>IF(参照!G763="","",参照!G763)</f>
        <v>いこま市民パワー(株)_</v>
      </c>
      <c r="BB763" s="52">
        <f t="shared" si="42"/>
        <v>0.39399999999999996</v>
      </c>
      <c r="BD763" s="52" t="str">
        <f>IF(参照!L763="","",参照!L763)</f>
        <v/>
      </c>
    </row>
    <row r="764" spans="47:56">
      <c r="AU764" s="52" t="str">
        <f>IF(参照!A764="","",参照!A764)</f>
        <v>A0436</v>
      </c>
      <c r="AV764" s="52" t="str">
        <f>IF(参照!B764="","",参照!B764)</f>
        <v>(株)コープでんき東北</v>
      </c>
      <c r="AW764" s="52">
        <f>IF(参照!C764="","",参照!C764)</f>
        <v>4.1899999999999999E-4</v>
      </c>
      <c r="AX764" s="52" t="str">
        <f>IF(参照!D764="","",参照!D764)</f>
        <v/>
      </c>
      <c r="AY764" s="52">
        <f>IF(参照!E764="","",参照!E764)</f>
        <v>3.6299999999999999E-4</v>
      </c>
      <c r="AZ764" s="52" t="str">
        <f>IF(参照!F764="","",参照!F764)</f>
        <v>(株)コープでんき東北</v>
      </c>
      <c r="BA764" s="52" t="str">
        <f>IF(参照!G764="","",参照!G764)</f>
        <v>(株)コープでんき東北_</v>
      </c>
      <c r="BB764" s="52">
        <f t="shared" si="42"/>
        <v>0.36299999999999999</v>
      </c>
      <c r="BD764" s="52" t="str">
        <f>IF(参照!L764="","",参照!L764)</f>
        <v/>
      </c>
    </row>
    <row r="765" spans="47:56">
      <c r="AU765" s="52" t="str">
        <f>IF(参照!A765="","",参照!A765)</f>
        <v>A0437</v>
      </c>
      <c r="AV765" s="52" t="str">
        <f>IF(参照!B765="","",参照!B765)</f>
        <v>おもてなし山形(株)</v>
      </c>
      <c r="AW765" s="52">
        <f>IF(参照!C765="","",参照!C765)</f>
        <v>1.54E-4</v>
      </c>
      <c r="AX765" s="52" t="str">
        <f>IF(参照!D765="","",参照!D765)</f>
        <v/>
      </c>
      <c r="AY765" s="52">
        <f>IF(参照!E765="","",参照!E765)</f>
        <v>9.800000000000001E-5</v>
      </c>
      <c r="AZ765" s="52" t="str">
        <f>IF(参照!F765="","",参照!F765)</f>
        <v>おもてなし山形(株)</v>
      </c>
      <c r="BA765" s="52" t="str">
        <f>IF(参照!G765="","",参照!G765)</f>
        <v>おもてなし山形(株)_</v>
      </c>
      <c r="BB765" s="52">
        <f t="shared" si="42"/>
        <v>9.8000000000000004E-2</v>
      </c>
      <c r="BD765" s="52" t="str">
        <f>IF(参照!L765="","",参照!L765)</f>
        <v/>
      </c>
    </row>
    <row r="766" spans="47:56">
      <c r="AU766" s="52" t="str">
        <f>IF(参照!A766="","",参照!A766)</f>
        <v>A0438</v>
      </c>
      <c r="AV766" s="52" t="str">
        <f>IF(参照!B766="","",参照!B766)</f>
        <v>長野都市ガス(株)</v>
      </c>
      <c r="AW766" s="52">
        <f>IF(参照!C766="","",参照!C766)</f>
        <v>3.6400000000000001E-4</v>
      </c>
      <c r="AX766" s="52" t="str">
        <f>IF(参照!D766="","",参照!D766)</f>
        <v/>
      </c>
      <c r="AY766" s="52">
        <f>IF(参照!E766="","",参照!E766)</f>
        <v>3.0800000000000001E-4</v>
      </c>
      <c r="AZ766" s="52" t="str">
        <f>IF(参照!F766="","",参照!F766)</f>
        <v>長野都市ガス(株)</v>
      </c>
      <c r="BA766" s="52" t="str">
        <f>IF(参照!G766="","",参照!G766)</f>
        <v>長野都市ガス(株)_</v>
      </c>
      <c r="BB766" s="52">
        <f t="shared" si="42"/>
        <v>0.308</v>
      </c>
      <c r="BD766" s="52" t="str">
        <f>IF(参照!L766="","",参照!L766)</f>
        <v/>
      </c>
    </row>
    <row r="767" spans="47:56">
      <c r="AU767" s="52" t="str">
        <f>IF(参照!A767="","",参照!A767)</f>
        <v>A0439</v>
      </c>
      <c r="AV767" s="52" t="str">
        <f>IF(参照!B767="","",参照!B767)</f>
        <v>上田ガス(株)</v>
      </c>
      <c r="AW767" s="52">
        <f>IF(参照!C767="","",参照!C767)</f>
        <v>3.6400000000000001E-4</v>
      </c>
      <c r="AX767" s="52" t="str">
        <f>IF(参照!D767="","",参照!D767)</f>
        <v/>
      </c>
      <c r="AY767" s="52">
        <f>IF(参照!E767="","",参照!E767)</f>
        <v>3.0800000000000001E-4</v>
      </c>
      <c r="AZ767" s="52" t="str">
        <f>IF(参照!F767="","",参照!F767)</f>
        <v>上田ガス(株)</v>
      </c>
      <c r="BA767" s="52" t="str">
        <f>IF(参照!G767="","",参照!G767)</f>
        <v>上田ガス(株)_</v>
      </c>
      <c r="BB767" s="52">
        <f t="shared" si="42"/>
        <v>0.308</v>
      </c>
      <c r="BD767" s="52" t="str">
        <f>IF(参照!L767="","",参照!L767)</f>
        <v/>
      </c>
    </row>
    <row r="768" spans="47:56">
      <c r="AU768" s="52" t="str">
        <f>IF(参照!A768="","",参照!A768)</f>
        <v>A0440</v>
      </c>
      <c r="AV768" s="52" t="str">
        <f>IF(参照!B768="","",参照!B768)</f>
        <v>日本瓦斯(株)</v>
      </c>
      <c r="AW768" s="52">
        <f>IF(参照!C768="","",参照!C768)</f>
        <v>4.9200000000000003E-4</v>
      </c>
      <c r="AX768" s="52" t="str">
        <f>IF(参照!D768="","",参照!D768)</f>
        <v>メニューA</v>
      </c>
      <c r="AY768" s="52">
        <f>IF(参照!E768="","",参照!E768)</f>
        <v>0</v>
      </c>
      <c r="AZ768" s="52" t="str">
        <f>IF(参照!F768="","",参照!F768)</f>
        <v>日本瓦斯(株)</v>
      </c>
      <c r="BA768" s="52" t="str">
        <f>IF(参照!G768="","",参照!G768)</f>
        <v>日本瓦斯(株)_メニューA</v>
      </c>
      <c r="BB768" s="52">
        <f t="shared" si="42"/>
        <v>0</v>
      </c>
      <c r="BD768" s="52" t="str">
        <f>IF(参照!L768="","",参照!L768)</f>
        <v/>
      </c>
    </row>
    <row r="769" spans="47:56">
      <c r="AU769" s="52" t="str">
        <f>IF(参照!A769="","",参照!A769)</f>
        <v/>
      </c>
      <c r="AV769" s="52" t="str">
        <f>IF(参照!B769="","",参照!B769)</f>
        <v/>
      </c>
      <c r="AW769" s="52" t="str">
        <f>IF(参照!C769="","",参照!C769)</f>
        <v/>
      </c>
      <c r="AX769" s="52" t="str">
        <f>IF(参照!D769="","",参照!D769)</f>
        <v>メニューB(残差)</v>
      </c>
      <c r="AY769" s="52">
        <f>IF(参照!E769="","",参照!E769)</f>
        <v>4.3100000000000001E-4</v>
      </c>
      <c r="AZ769" s="52" t="str">
        <f>IF(参照!F769="","",参照!F769)</f>
        <v>日本瓦斯(株)</v>
      </c>
      <c r="BA769" s="52" t="str">
        <f>IF(参照!G769="","",参照!G769)</f>
        <v>日本瓦斯(株)_メニューB(残差)</v>
      </c>
      <c r="BB769" s="52">
        <f t="shared" si="42"/>
        <v>0.43099999999999999</v>
      </c>
      <c r="BD769" s="52" t="str">
        <f>IF(参照!L769="","",参照!L769)</f>
        <v/>
      </c>
    </row>
    <row r="770" spans="47:56">
      <c r="AU770" s="52" t="str">
        <f>IF(参照!A770="","",参照!A770)</f>
        <v/>
      </c>
      <c r="AV770" s="52" t="str">
        <f>IF(参照!B770="","",参照!B770)</f>
        <v/>
      </c>
      <c r="AW770" s="52" t="str">
        <f>IF(参照!C770="","",参照!C770)</f>
        <v/>
      </c>
      <c r="AX770" s="52" t="str">
        <f>IF(参照!D770="","",参照!D770)</f>
        <v>(参考値)事業者全体</v>
      </c>
      <c r="AY770" s="52">
        <f>IF(参照!E770="","",参照!E770)</f>
        <v>4.95E-4</v>
      </c>
      <c r="AZ770" s="52" t="str">
        <f>IF(参照!F770="","",参照!F770)</f>
        <v>日本瓦斯(株)</v>
      </c>
      <c r="BA770" s="52" t="str">
        <f>IF(参照!G770="","",参照!G770)</f>
        <v>日本瓦斯(株)_(参考値)事業者全体</v>
      </c>
      <c r="BB770" s="52">
        <f t="shared" si="42"/>
        <v>0.495</v>
      </c>
      <c r="BD770" s="52" t="str">
        <f>IF(参照!L770="","",参照!L770)</f>
        <v/>
      </c>
    </row>
    <row r="771" spans="47:56">
      <c r="AU771" s="52" t="str">
        <f>IF(参照!A771="","",参照!A771)</f>
        <v>A0441</v>
      </c>
      <c r="AV771" s="52" t="str">
        <f>IF(参照!B771="","",参照!B771)</f>
        <v>(株)内藤工業所</v>
      </c>
      <c r="AW771" s="52">
        <f>IF(参照!C771="","",参照!C771)</f>
        <v>5.0799999999999999E-4</v>
      </c>
      <c r="AX771" s="52" t="str">
        <f>IF(参照!D771="","",参照!D771)</f>
        <v/>
      </c>
      <c r="AY771" s="52">
        <f>IF(参照!E771="","",参照!E771)</f>
        <v>4.5199999999999998E-4</v>
      </c>
      <c r="AZ771" s="52" t="str">
        <f>IF(参照!F771="","",参照!F771)</f>
        <v>(株)内藤工業所</v>
      </c>
      <c r="BA771" s="52" t="str">
        <f>IF(参照!G771="","",参照!G771)</f>
        <v>(株)内藤工業所_</v>
      </c>
      <c r="BB771" s="52">
        <f t="shared" si="42"/>
        <v>0.45199999999999996</v>
      </c>
      <c r="BD771" s="52" t="str">
        <f>IF(参照!L771="","",参照!L771)</f>
        <v/>
      </c>
    </row>
    <row r="772" spans="47:56">
      <c r="AU772" s="52" t="str">
        <f>IF(参照!A772="","",参照!A772)</f>
        <v>A0442</v>
      </c>
      <c r="AV772" s="52" t="str">
        <f>IF(参照!B772="","",参照!B772)</f>
        <v>(株)シグナストラスト</v>
      </c>
      <c r="AW772" s="52">
        <f>IF(参照!C772="","",参照!C772)</f>
        <v>5.2999999999999998E-4</v>
      </c>
      <c r="AX772" s="52" t="str">
        <f>IF(参照!D772="","",参照!D772)</f>
        <v/>
      </c>
      <c r="AY772" s="52">
        <f>IF(参照!E772="","",参照!E772)</f>
        <v>4.7399999999999997E-4</v>
      </c>
      <c r="AZ772" s="52" t="str">
        <f>IF(参照!F772="","",参照!F772)</f>
        <v>(株)シグナストラスト</v>
      </c>
      <c r="BA772" s="52" t="str">
        <f>IF(参照!G772="","",参照!G772)</f>
        <v>(株)シグナストラスト_</v>
      </c>
      <c r="BB772" s="52">
        <f t="shared" si="42"/>
        <v>0.47399999999999998</v>
      </c>
      <c r="BD772" s="52" t="str">
        <f>IF(参照!L772="","",参照!L772)</f>
        <v/>
      </c>
    </row>
    <row r="773" spans="47:56">
      <c r="AU773" s="52" t="str">
        <f>IF(参照!A773="","",参照!A773)</f>
        <v>A0443</v>
      </c>
      <c r="AV773" s="52" t="str">
        <f>IF(参照!B773="","",参照!B773)</f>
        <v>ゲーテハウス(株)</v>
      </c>
      <c r="AW773" s="52">
        <f>IF(参照!C773="","",参照!C773)</f>
        <v>4.8899999999999996E-4</v>
      </c>
      <c r="AX773" s="52" t="str">
        <f>IF(参照!D773="","",参照!D773)</f>
        <v/>
      </c>
      <c r="AY773" s="52">
        <f>IF(参照!E773="","",参照!E773)</f>
        <v>5.1199999999999998E-4</v>
      </c>
      <c r="AZ773" s="52" t="str">
        <f>IF(参照!F773="","",参照!F773)</f>
        <v>ゲーテハウス(株)</v>
      </c>
      <c r="BA773" s="52" t="str">
        <f>IF(参照!G773="","",参照!G773)</f>
        <v>ゲーテハウス(株)_</v>
      </c>
      <c r="BB773" s="52">
        <f t="shared" ref="BB773:BB836" si="43">AY773*1000</f>
        <v>0.51200000000000001</v>
      </c>
      <c r="BD773" s="52" t="str">
        <f>IF(参照!L773="","",参照!L773)</f>
        <v/>
      </c>
    </row>
    <row r="774" spans="47:56">
      <c r="AU774" s="52" t="str">
        <f>IF(参照!A774="","",参照!A774)</f>
        <v>A0445</v>
      </c>
      <c r="AV774" s="52" t="str">
        <f>IF(参照!B774="","",参照!B774)</f>
        <v>岩手電力(株)</v>
      </c>
      <c r="AW774" s="52">
        <f>IF(参照!C774="","",参照!C774)</f>
        <v>5.22E-4</v>
      </c>
      <c r="AX774" s="52" t="str">
        <f>IF(参照!D774="","",参照!D774)</f>
        <v/>
      </c>
      <c r="AY774" s="52">
        <f>IF(参照!E774="","",参照!E774)</f>
        <v>5.0799999999999999E-4</v>
      </c>
      <c r="AZ774" s="52" t="str">
        <f>IF(参照!F774="","",参照!F774)</f>
        <v>岩手電力(株)</v>
      </c>
      <c r="BA774" s="52" t="str">
        <f>IF(参照!G774="","",参照!G774)</f>
        <v>岩手電力(株)_</v>
      </c>
      <c r="BB774" s="52">
        <f t="shared" si="43"/>
        <v>0.50800000000000001</v>
      </c>
      <c r="BD774" s="52" t="str">
        <f>IF(参照!L774="","",参照!L774)</f>
        <v/>
      </c>
    </row>
    <row r="775" spans="47:56">
      <c r="AU775" s="52" t="str">
        <f>IF(参照!A775="","",参照!A775)</f>
        <v>A0446</v>
      </c>
      <c r="AV775" s="52" t="str">
        <f>IF(参照!B775="","",参照!B775)</f>
        <v>ＪＰエネルギー(株)</v>
      </c>
      <c r="AW775" s="52">
        <f>IF(参照!C775="","",参照!C775)</f>
        <v>4.95E-4</v>
      </c>
      <c r="AX775" s="52" t="str">
        <f>IF(参照!D775="","",参照!D775)</f>
        <v/>
      </c>
      <c r="AY775" s="52">
        <f>IF(参照!E775="","",参照!E775)</f>
        <v>5.3899999999999998E-4</v>
      </c>
      <c r="AZ775" s="52" t="str">
        <f>IF(参照!F775="","",参照!F775)</f>
        <v>ＪＰエネルギー(株)</v>
      </c>
      <c r="BA775" s="52" t="str">
        <f>IF(参照!G775="","",参照!G775)</f>
        <v>ＪＰエネルギー(株)_</v>
      </c>
      <c r="BB775" s="52">
        <f t="shared" si="43"/>
        <v>0.53900000000000003</v>
      </c>
      <c r="BD775" s="52" t="str">
        <f>IF(参照!L775="","",参照!L775)</f>
        <v/>
      </c>
    </row>
    <row r="776" spans="47:56">
      <c r="AU776" s="52" t="str">
        <f>IF(参照!A776="","",参照!A776)</f>
        <v>A0447</v>
      </c>
      <c r="AV776" s="52" t="str">
        <f>IF(参照!B776="","",参照!B776)</f>
        <v>兵庫電力(株)</v>
      </c>
      <c r="AW776" s="52">
        <f>IF(参照!C776="","",参照!C776)</f>
        <v>4.7600000000000002E-4</v>
      </c>
      <c r="AX776" s="52" t="str">
        <f>IF(参照!D776="","",参照!D776)</f>
        <v/>
      </c>
      <c r="AY776" s="52">
        <f>IF(参照!E776="","",参照!E776)</f>
        <v>4.2000000000000002E-4</v>
      </c>
      <c r="AZ776" s="52" t="str">
        <f>IF(参照!F776="","",参照!F776)</f>
        <v>兵庫電力(株)</v>
      </c>
      <c r="BA776" s="52" t="str">
        <f>IF(参照!G776="","",参照!G776)</f>
        <v>兵庫電力(株)_</v>
      </c>
      <c r="BB776" s="52">
        <f t="shared" si="43"/>
        <v>0.42000000000000004</v>
      </c>
      <c r="BD776" s="52" t="str">
        <f>IF(参照!L776="","",参照!L776)</f>
        <v/>
      </c>
    </row>
    <row r="777" spans="47:56">
      <c r="AU777" s="52" t="str">
        <f>IF(参照!A777="","",参照!A777)</f>
        <v>A0448</v>
      </c>
      <c r="AV777" s="52" t="str">
        <f>IF(参照!B777="","",参照!B777)</f>
        <v>大和ライフエナジア(株)</v>
      </c>
      <c r="AW777" s="52">
        <f>IF(参照!C777="","",参照!C777)</f>
        <v>4.7600000000000002E-4</v>
      </c>
      <c r="AX777" s="52" t="str">
        <f>IF(参照!D777="","",参照!D777)</f>
        <v>メニューA</v>
      </c>
      <c r="AY777" s="52">
        <f>IF(参照!E777="","",参照!E777)</f>
        <v>0</v>
      </c>
      <c r="AZ777" s="52" t="str">
        <f>IF(参照!F777="","",参照!F777)</f>
        <v>大和ライフエナジア(株)</v>
      </c>
      <c r="BA777" s="52" t="str">
        <f>IF(参照!G777="","",参照!G777)</f>
        <v>大和ライフエナジア(株)_メニューA</v>
      </c>
      <c r="BB777" s="52">
        <f t="shared" si="43"/>
        <v>0</v>
      </c>
      <c r="BD777" s="52" t="str">
        <f>IF(参照!L777="","",参照!L777)</f>
        <v/>
      </c>
    </row>
    <row r="778" spans="47:56">
      <c r="AU778" s="52" t="str">
        <f>IF(参照!A778="","",参照!A778)</f>
        <v/>
      </c>
      <c r="AV778" s="52" t="str">
        <f>IF(参照!B778="","",参照!B778)</f>
        <v/>
      </c>
      <c r="AW778" s="52" t="str">
        <f>IF(参照!C778="","",参照!C778)</f>
        <v/>
      </c>
      <c r="AX778" s="52" t="str">
        <f>IF(参照!D778="","",参照!D778)</f>
        <v>メニューB(残差)</v>
      </c>
      <c r="AY778" s="52">
        <f>IF(参照!E778="","",参照!E778)</f>
        <v>4.2400000000000001E-4</v>
      </c>
      <c r="AZ778" s="52" t="str">
        <f>IF(参照!F778="","",参照!F778)</f>
        <v>大和ライフエナジア(株)</v>
      </c>
      <c r="BA778" s="52" t="str">
        <f>IF(参照!G778="","",参照!G778)</f>
        <v>大和ライフエナジア(株)_メニューB(残差)</v>
      </c>
      <c r="BB778" s="52">
        <f t="shared" si="43"/>
        <v>0.42399999999999999</v>
      </c>
      <c r="BD778" s="52" t="str">
        <f>IF(参照!L778="","",参照!L778)</f>
        <v/>
      </c>
    </row>
    <row r="779" spans="47:56">
      <c r="AU779" s="52" t="str">
        <f>IF(参照!A779="","",参照!A779)</f>
        <v/>
      </c>
      <c r="AV779" s="52" t="str">
        <f>IF(参照!B779="","",参照!B779)</f>
        <v/>
      </c>
      <c r="AW779" s="52" t="str">
        <f>IF(参照!C779="","",参照!C779)</f>
        <v/>
      </c>
      <c r="AX779" s="52" t="str">
        <f>IF(参照!D779="","",参照!D779)</f>
        <v>(参考値)事業者全体</v>
      </c>
      <c r="AY779" s="52">
        <f>IF(参照!E779="","",参照!E779)</f>
        <v>4.26E-4</v>
      </c>
      <c r="AZ779" s="52" t="str">
        <f>IF(参照!F779="","",参照!F779)</f>
        <v>大和ライフエナジア(株)</v>
      </c>
      <c r="BA779" s="52" t="str">
        <f>IF(参照!G779="","",参照!G779)</f>
        <v>大和ライフエナジア(株)_(参考値)事業者全体</v>
      </c>
      <c r="BB779" s="52">
        <f t="shared" si="43"/>
        <v>0.42599999999999999</v>
      </c>
      <c r="BD779" s="52" t="str">
        <f>IF(参照!L779="","",参照!L779)</f>
        <v/>
      </c>
    </row>
    <row r="780" spans="47:56">
      <c r="AU780" s="52" t="str">
        <f>IF(参照!A780="","",参照!A780)</f>
        <v>A0451</v>
      </c>
      <c r="AV780" s="52" t="str">
        <f>IF(参照!B780="","",参照!B780)</f>
        <v>Ｃｏｃｏテラスたがわ(株)</v>
      </c>
      <c r="AW780" s="52">
        <f>IF(参照!C780="","",参照!C780)</f>
        <v>3.2499999999999999E-4</v>
      </c>
      <c r="AX780" s="52" t="str">
        <f>IF(参照!D780="","",参照!D780)</f>
        <v/>
      </c>
      <c r="AY780" s="52">
        <f>IF(参照!E780="","",参照!E780)</f>
        <v>3.1100000000000002E-4</v>
      </c>
      <c r="AZ780" s="52" t="str">
        <f>IF(参照!F780="","",参照!F780)</f>
        <v>Ｃｏｃｏテラスたがわ(株)</v>
      </c>
      <c r="BA780" s="52" t="str">
        <f>IF(参照!G780="","",参照!G780)</f>
        <v>Ｃｏｃｏテラスたがわ(株)_</v>
      </c>
      <c r="BB780" s="52">
        <f t="shared" si="43"/>
        <v>0.311</v>
      </c>
      <c r="BD780" s="52" t="str">
        <f>IF(参照!L780="","",参照!L780)</f>
        <v/>
      </c>
    </row>
    <row r="781" spans="47:56">
      <c r="AU781" s="52" t="str">
        <f>IF(参照!A781="","",参照!A781)</f>
        <v>A0452</v>
      </c>
      <c r="AV781" s="52" t="str">
        <f>IF(参照!B781="","",参照!B781)</f>
        <v>東北電力エナジートレーディング(株)</v>
      </c>
      <c r="AW781" s="52" t="str">
        <f>IF(参照!C781="","",参照!C781)</f>
        <v>0.000453※</v>
      </c>
      <c r="AX781" s="52" t="str">
        <f>IF(参照!D781="","",参照!D781)</f>
        <v/>
      </c>
      <c r="AY781" s="52">
        <f>IF(参照!E781="","",参照!E781)</f>
        <v>4.5300000000000001E-4</v>
      </c>
      <c r="AZ781" s="52" t="str">
        <f>IF(参照!F781="","",参照!F781)</f>
        <v>東北電力エナジートレーディング(株)</v>
      </c>
      <c r="BA781" s="52" t="str">
        <f>IF(参照!G781="","",参照!G781)</f>
        <v>東北電力エナジートレーディング(株)_</v>
      </c>
      <c r="BB781" s="52">
        <f t="shared" si="43"/>
        <v>0.45300000000000001</v>
      </c>
      <c r="BD781" s="52" t="str">
        <f>IF(参照!L781="","",参照!L781)</f>
        <v/>
      </c>
    </row>
    <row r="782" spans="47:56">
      <c r="AU782" s="52" t="str">
        <f>IF(参照!A782="","",参照!A782)</f>
        <v>A0453</v>
      </c>
      <c r="AV782" s="52" t="str">
        <f>IF(参照!B782="","",参照!B782)</f>
        <v>(株)横浜環境デザイン</v>
      </c>
      <c r="AW782" s="52">
        <f>IF(参照!C782="","",参照!C782)</f>
        <v>3.8900000000000002E-4</v>
      </c>
      <c r="AX782" s="52" t="str">
        <f>IF(参照!D782="","",参照!D782)</f>
        <v>メニューA</v>
      </c>
      <c r="AY782" s="52">
        <f>IF(参照!E782="","",参照!E782)</f>
        <v>0</v>
      </c>
      <c r="AZ782" s="52" t="str">
        <f>IF(参照!F782="","",参照!F782)</f>
        <v>(株)横浜環境デザイン</v>
      </c>
      <c r="BA782" s="52" t="str">
        <f>IF(参照!G782="","",参照!G782)</f>
        <v>(株)横浜環境デザイン_メニューA</v>
      </c>
      <c r="BB782" s="52">
        <f t="shared" si="43"/>
        <v>0</v>
      </c>
      <c r="BD782" s="52" t="str">
        <f>IF(参照!L782="","",参照!L782)</f>
        <v/>
      </c>
    </row>
    <row r="783" spans="47:56">
      <c r="AU783" s="52" t="str">
        <f>IF(参照!A783="","",参照!A783)</f>
        <v/>
      </c>
      <c r="AV783" s="52" t="str">
        <f>IF(参照!B783="","",参照!B783)</f>
        <v/>
      </c>
      <c r="AW783" s="52" t="str">
        <f>IF(参照!C783="","",参照!C783)</f>
        <v/>
      </c>
      <c r="AX783" s="52" t="str">
        <f>IF(参照!D783="","",参照!D783)</f>
        <v>メニューB(残差)</v>
      </c>
      <c r="AY783" s="52">
        <f>IF(参照!E783="","",参照!E783)</f>
        <v>4.46E-4</v>
      </c>
      <c r="AZ783" s="52" t="str">
        <f>IF(参照!F783="","",参照!F783)</f>
        <v>(株)横浜環境デザイン</v>
      </c>
      <c r="BA783" s="52" t="str">
        <f>IF(参照!G783="","",参照!G783)</f>
        <v>(株)横浜環境デザイン_メニューB(残差)</v>
      </c>
      <c r="BB783" s="52">
        <f t="shared" si="43"/>
        <v>0.44600000000000001</v>
      </c>
      <c r="BD783" s="52" t="str">
        <f>IF(参照!L783="","",参照!L783)</f>
        <v/>
      </c>
    </row>
    <row r="784" spans="47:56">
      <c r="AU784" s="52" t="str">
        <f>IF(参照!A784="","",参照!A784)</f>
        <v/>
      </c>
      <c r="AV784" s="52" t="str">
        <f>IF(参照!B784="","",参照!B784)</f>
        <v/>
      </c>
      <c r="AW784" s="52" t="str">
        <f>IF(参照!C784="","",参照!C784)</f>
        <v/>
      </c>
      <c r="AX784" s="52" t="str">
        <f>IF(参照!D784="","",参照!D784)</f>
        <v>(参考値)事業者全体</v>
      </c>
      <c r="AY784" s="52">
        <f>IF(参照!E784="","",参照!E784)</f>
        <v>4.6000000000000001E-4</v>
      </c>
      <c r="AZ784" s="52" t="str">
        <f>IF(参照!F784="","",参照!F784)</f>
        <v>(株)横浜環境デザイン</v>
      </c>
      <c r="BA784" s="52" t="str">
        <f>IF(参照!G784="","",参照!G784)</f>
        <v>(株)横浜環境デザイン_(参考値)事業者全体</v>
      </c>
      <c r="BB784" s="52">
        <f t="shared" si="43"/>
        <v>0.46</v>
      </c>
      <c r="BD784" s="52" t="str">
        <f>IF(参照!L784="","",参照!L784)</f>
        <v/>
      </c>
    </row>
    <row r="785" spans="47:56">
      <c r="AU785" s="52" t="str">
        <f>IF(参照!A785="","",参照!A785)</f>
        <v>A0454</v>
      </c>
      <c r="AV785" s="52" t="str">
        <f>IF(参照!B785="","",参照!B785)</f>
        <v>(株)まち未来製作所</v>
      </c>
      <c r="AW785" s="52">
        <f>IF(参照!C785="","",参照!C785)</f>
        <v>3.0200000000000002E-4</v>
      </c>
      <c r="AX785" s="52" t="str">
        <f>IF(参照!D785="","",参照!D785)</f>
        <v/>
      </c>
      <c r="AY785" s="52">
        <f>IF(参照!E785="","",参照!E785)</f>
        <v>5.2899999999999996E-4</v>
      </c>
      <c r="AZ785" s="52" t="str">
        <f>IF(参照!F785="","",参照!F785)</f>
        <v>(株)まち未来製作所</v>
      </c>
      <c r="BA785" s="52" t="str">
        <f>IF(参照!G785="","",参照!G785)</f>
        <v>(株)まち未来製作所_</v>
      </c>
      <c r="BB785" s="52">
        <f t="shared" si="43"/>
        <v>0.52899999999999991</v>
      </c>
      <c r="BD785" s="52" t="str">
        <f>IF(参照!L785="","",参照!L785)</f>
        <v/>
      </c>
    </row>
    <row r="786" spans="47:56">
      <c r="AU786" s="52" t="str">
        <f>IF(参照!A786="","",参照!A786)</f>
        <v>A0455</v>
      </c>
      <c r="AV786" s="52" t="str">
        <f>IF(参照!B786="","",参照!B786)</f>
        <v>ＴＲＥＮＤＥ(株)</v>
      </c>
      <c r="AW786" s="52">
        <f>IF(参照!C786="","",参照!C786)</f>
        <v>4.9399999999999997E-4</v>
      </c>
      <c r="AX786" s="52" t="str">
        <f>IF(参照!D786="","",参照!D786)</f>
        <v/>
      </c>
      <c r="AY786" s="52">
        <f>IF(参照!E786="","",参照!E786)</f>
        <v>4.8799999999999999E-4</v>
      </c>
      <c r="AZ786" s="52" t="str">
        <f>IF(参照!F786="","",参照!F786)</f>
        <v>ＴＲＥＮＤＥ(株)</v>
      </c>
      <c r="BA786" s="52" t="str">
        <f>IF(参照!G786="","",参照!G786)</f>
        <v>ＴＲＥＮＤＥ(株)_</v>
      </c>
      <c r="BB786" s="52">
        <f t="shared" si="43"/>
        <v>0.48799999999999999</v>
      </c>
      <c r="BD786" s="52" t="str">
        <f>IF(参照!L786="","",参照!L786)</f>
        <v/>
      </c>
    </row>
    <row r="787" spans="47:56">
      <c r="AU787" s="52" t="str">
        <f>IF(参照!A787="","",参照!A787)</f>
        <v>A0456</v>
      </c>
      <c r="AV787" s="52" t="str">
        <f>IF(参照!B787="","",参照!B787)</f>
        <v>(株)どさんこパワー</v>
      </c>
      <c r="AW787" s="52">
        <f>IF(参照!C787="","",参照!C787)</f>
        <v>5.0500000000000002E-4</v>
      </c>
      <c r="AX787" s="52" t="str">
        <f>IF(参照!D787="","",参照!D787)</f>
        <v>メニューA</v>
      </c>
      <c r="AY787" s="52">
        <f>IF(参照!E787="","",参照!E787)</f>
        <v>0</v>
      </c>
      <c r="AZ787" s="52" t="str">
        <f>IF(参照!F787="","",参照!F787)</f>
        <v>(株)どさんこパワー</v>
      </c>
      <c r="BA787" s="52" t="str">
        <f>IF(参照!G787="","",参照!G787)</f>
        <v>(株)どさんこパワー_メニューA</v>
      </c>
      <c r="BB787" s="52">
        <f t="shared" si="43"/>
        <v>0</v>
      </c>
      <c r="BD787" s="52" t="str">
        <f>IF(参照!L787="","",参照!L787)</f>
        <v/>
      </c>
    </row>
    <row r="788" spans="47:56">
      <c r="AU788" s="52" t="str">
        <f>IF(参照!A788="","",参照!A788)</f>
        <v/>
      </c>
      <c r="AV788" s="52" t="str">
        <f>IF(参照!B788="","",参照!B788)</f>
        <v/>
      </c>
      <c r="AW788" s="52" t="str">
        <f>IF(参照!C788="","",参照!C788)</f>
        <v/>
      </c>
      <c r="AX788" s="52" t="str">
        <f>IF(参照!D788="","",参照!D788)</f>
        <v>メニューB(残差)</v>
      </c>
      <c r="AY788" s="52">
        <f>IF(参照!E788="","",参照!E788)</f>
        <v>5.5800000000000001E-4</v>
      </c>
      <c r="AZ788" s="52" t="str">
        <f>IF(参照!F788="","",参照!F788)</f>
        <v>(株)どさんこパワー</v>
      </c>
      <c r="BA788" s="52" t="str">
        <f>IF(参照!G788="","",参照!G788)</f>
        <v>(株)どさんこパワー_メニューB(残差)</v>
      </c>
      <c r="BB788" s="52">
        <f t="shared" si="43"/>
        <v>0.55800000000000005</v>
      </c>
      <c r="BD788" s="52" t="str">
        <f>IF(参照!L788="","",参照!L788)</f>
        <v/>
      </c>
    </row>
    <row r="789" spans="47:56">
      <c r="AU789" s="52" t="str">
        <f>IF(参照!A789="","",参照!A789)</f>
        <v/>
      </c>
      <c r="AV789" s="52" t="str">
        <f>IF(参照!B789="","",参照!B789)</f>
        <v/>
      </c>
      <c r="AW789" s="52" t="str">
        <f>IF(参照!C789="","",参照!C789)</f>
        <v/>
      </c>
      <c r="AX789" s="52" t="str">
        <f>IF(参照!D789="","",参照!D789)</f>
        <v>(参考値)事業者全体</v>
      </c>
      <c r="AY789" s="52">
        <f>IF(参照!E789="","",参照!E789)</f>
        <v>5.3600000000000002E-4</v>
      </c>
      <c r="AZ789" s="52" t="str">
        <f>IF(参照!F789="","",参照!F789)</f>
        <v>(株)どさんこパワー</v>
      </c>
      <c r="BA789" s="52" t="str">
        <f>IF(参照!G789="","",参照!G789)</f>
        <v>(株)どさんこパワー_(参考値)事業者全体</v>
      </c>
      <c r="BB789" s="52">
        <f t="shared" si="43"/>
        <v>0.53600000000000003</v>
      </c>
      <c r="BD789" s="52" t="str">
        <f>IF(参照!L789="","",参照!L789)</f>
        <v/>
      </c>
    </row>
    <row r="790" spans="47:56">
      <c r="AU790" s="52" t="str">
        <f>IF(参照!A790="","",参照!A790)</f>
        <v>A0457</v>
      </c>
      <c r="AV790" s="52" t="str">
        <f>IF(参照!B790="","",参照!B790)</f>
        <v>トリニティエナジー(株)</v>
      </c>
      <c r="AW790" s="52">
        <f>IF(参照!C790="","",参照!C790)</f>
        <v>4.5900000000000004E-4</v>
      </c>
      <c r="AX790" s="52" t="str">
        <f>IF(参照!D790="","",参照!D790)</f>
        <v/>
      </c>
      <c r="AY790" s="52">
        <f>IF(参照!E790="","",参照!E790)</f>
        <v>4.7299999999999995E-4</v>
      </c>
      <c r="AZ790" s="52" t="str">
        <f>IF(参照!F790="","",参照!F790)</f>
        <v>トリニティエナジー(株)</v>
      </c>
      <c r="BA790" s="52" t="str">
        <f>IF(参照!G790="","",参照!G790)</f>
        <v>トリニティエナジー(株)_</v>
      </c>
      <c r="BB790" s="52">
        <f t="shared" si="43"/>
        <v>0.47299999999999998</v>
      </c>
      <c r="BD790" s="52" t="str">
        <f>IF(参照!L790="","",参照!L790)</f>
        <v/>
      </c>
    </row>
    <row r="791" spans="47:56">
      <c r="AU791" s="52" t="str">
        <f>IF(参照!A791="","",参照!A791)</f>
        <v>A0458</v>
      </c>
      <c r="AV791" s="52" t="str">
        <f>IF(参照!B791="","",参照!B791)</f>
        <v>ワンワールドエナジー(株)(旧：(株)地方創生テクノロジーラボ)</v>
      </c>
      <c r="AW791" s="52">
        <f>IF(参照!C791="","",参照!C791)</f>
        <v>4.6500000000000003E-4</v>
      </c>
      <c r="AX791" s="52" t="str">
        <f>IF(参照!D791="","",参照!D791)</f>
        <v/>
      </c>
      <c r="AY791" s="52">
        <f>IF(参照!E791="","",参照!E791)</f>
        <v>4.35E-4</v>
      </c>
      <c r="AZ791" s="52" t="str">
        <f>IF(参照!F791="","",参照!F791)</f>
        <v>ワンワールドエナジー(株)(旧：(株)地方創生テクノロジーラボ)</v>
      </c>
      <c r="BA791" s="52" t="str">
        <f>IF(参照!G791="","",参照!G791)</f>
        <v>ワンワールドエナジー(株)(旧：(株)地方創生テクノロジーラボ)_</v>
      </c>
      <c r="BB791" s="52">
        <f t="shared" si="43"/>
        <v>0.435</v>
      </c>
      <c r="BD791" s="52" t="str">
        <f>IF(参照!L791="","",参照!L791)</f>
        <v/>
      </c>
    </row>
    <row r="792" spans="47:56">
      <c r="AU792" s="52" t="str">
        <f>IF(参照!A792="","",参照!A792)</f>
        <v>A0459</v>
      </c>
      <c r="AV792" s="52" t="str">
        <f>IF(参照!B792="","",参照!B792)</f>
        <v>みなとみらい電力(株)</v>
      </c>
      <c r="AW792" s="52">
        <f>IF(参照!C792="","",参照!C792)</f>
        <v>4.9399999999999997E-4</v>
      </c>
      <c r="AX792" s="52" t="str">
        <f>IF(参照!D792="","",参照!D792)</f>
        <v/>
      </c>
      <c r="AY792" s="52">
        <f>IF(参照!E792="","",参照!E792)</f>
        <v>5.1599999999999997E-4</v>
      </c>
      <c r="AZ792" s="52" t="str">
        <f>IF(参照!F792="","",参照!F792)</f>
        <v>みなとみらい電力(株)</v>
      </c>
      <c r="BA792" s="52" t="str">
        <f>IF(参照!G792="","",参照!G792)</f>
        <v>みなとみらい電力(株)_</v>
      </c>
      <c r="BB792" s="52">
        <f t="shared" si="43"/>
        <v>0.51600000000000001</v>
      </c>
      <c r="BD792" s="52" t="str">
        <f>IF(参照!L792="","",参照!L792)</f>
        <v/>
      </c>
    </row>
    <row r="793" spans="47:56">
      <c r="AU793" s="52" t="str">
        <f>IF(参照!A793="","",参照!A793)</f>
        <v>A0461</v>
      </c>
      <c r="AV793" s="52" t="str">
        <f>IF(参照!B793="","",参照!B793)</f>
        <v>(株)ＬＩＸＩＬ　ＴＥＰＣＯ　スマートパートナーズ</v>
      </c>
      <c r="AW793" s="52">
        <f>IF(参照!C793="","",参照!C793)</f>
        <v>4.9700000000000005E-4</v>
      </c>
      <c r="AX793" s="52" t="str">
        <f>IF(参照!D793="","",参照!D793)</f>
        <v>メニューA</v>
      </c>
      <c r="AY793" s="52">
        <f>IF(参照!E793="","",参照!E793)</f>
        <v>0</v>
      </c>
      <c r="AZ793" s="52" t="str">
        <f>IF(参照!F793="","",参照!F793)</f>
        <v>(株)ＬＩＸＩＬ　ＴＥＰＣＯ　スマートパートナーズ</v>
      </c>
      <c r="BA793" s="52" t="str">
        <f>IF(参照!G793="","",参照!G793)</f>
        <v>(株)ＬＩＸＩＬ　ＴＥＰＣＯ　スマートパートナーズ_メニューA</v>
      </c>
      <c r="BB793" s="52">
        <f t="shared" si="43"/>
        <v>0</v>
      </c>
      <c r="BD793" s="52" t="str">
        <f>IF(参照!L793="","",参照!L793)</f>
        <v/>
      </c>
    </row>
    <row r="794" spans="47:56">
      <c r="AU794" s="52" t="str">
        <f>IF(参照!A794="","",参照!A794)</f>
        <v/>
      </c>
      <c r="AV794" s="52" t="str">
        <f>IF(参照!B794="","",参照!B794)</f>
        <v/>
      </c>
      <c r="AW794" s="52" t="str">
        <f>IF(参照!C794="","",参照!C794)</f>
        <v/>
      </c>
      <c r="AX794" s="52" t="str">
        <f>IF(参照!D794="","",参照!D794)</f>
        <v>メニューB</v>
      </c>
      <c r="AY794" s="52">
        <f>IF(参照!E794="","",参照!E794)</f>
        <v>2.0100000000000001E-4</v>
      </c>
      <c r="AZ794" s="52" t="str">
        <f>IF(参照!F794="","",参照!F794)</f>
        <v>(株)ＬＩＸＩＬ　ＴＥＰＣＯ　スマートパートナーズ</v>
      </c>
      <c r="BA794" s="52" t="str">
        <f>IF(参照!G794="","",参照!G794)</f>
        <v>(株)ＬＩＸＩＬ　ＴＥＰＣＯ　スマートパートナーズ_メニューB</v>
      </c>
      <c r="BB794" s="52">
        <f t="shared" si="43"/>
        <v>0.20100000000000001</v>
      </c>
      <c r="BD794" s="52" t="str">
        <f>IF(参照!L794="","",参照!L794)</f>
        <v/>
      </c>
    </row>
    <row r="795" spans="47:56">
      <c r="AU795" s="52" t="str">
        <f>IF(参照!A795="","",参照!A795)</f>
        <v/>
      </c>
      <c r="AV795" s="52" t="str">
        <f>IF(参照!B795="","",参照!B795)</f>
        <v/>
      </c>
      <c r="AW795" s="52" t="str">
        <f>IF(参照!C795="","",参照!C795)</f>
        <v/>
      </c>
      <c r="AX795" s="52" t="str">
        <f>IF(参照!D795="","",参照!D795)</f>
        <v>メニューC(残差)</v>
      </c>
      <c r="AY795" s="52">
        <f>IF(参照!E795="","",参照!E795)</f>
        <v>5.2900000000000006E-4</v>
      </c>
      <c r="AZ795" s="52" t="str">
        <f>IF(参照!F795="","",参照!F795)</f>
        <v>(株)ＬＩＸＩＬ　ＴＥＰＣＯ　スマートパートナーズ</v>
      </c>
      <c r="BA795" s="52" t="str">
        <f>IF(参照!G795="","",参照!G795)</f>
        <v>(株)ＬＩＸＩＬ　ＴＥＰＣＯ　スマートパートナーズ_メニューC(残差)</v>
      </c>
      <c r="BB795" s="52">
        <f t="shared" si="43"/>
        <v>0.52900000000000003</v>
      </c>
      <c r="BD795" s="52" t="str">
        <f>IF(参照!L795="","",参照!L795)</f>
        <v/>
      </c>
    </row>
    <row r="796" spans="47:56">
      <c r="AU796" s="52" t="str">
        <f>IF(参照!A796="","",参照!A796)</f>
        <v/>
      </c>
      <c r="AV796" s="52" t="str">
        <f>IF(参照!B796="","",参照!B796)</f>
        <v/>
      </c>
      <c r="AW796" s="52" t="str">
        <f>IF(参照!C796="","",参照!C796)</f>
        <v/>
      </c>
      <c r="AX796" s="52" t="str">
        <f>IF(参照!D796="","",参照!D796)</f>
        <v>(参考値)事業者全体</v>
      </c>
      <c r="AY796" s="52">
        <f>IF(参照!E796="","",参照!E796)</f>
        <v>4.9200000000000003E-4</v>
      </c>
      <c r="AZ796" s="52" t="str">
        <f>IF(参照!F796="","",参照!F796)</f>
        <v>(株)ＬＩＸＩＬ　ＴＥＰＣＯ　スマートパートナーズ</v>
      </c>
      <c r="BA796" s="52" t="str">
        <f>IF(参照!G796="","",参照!G796)</f>
        <v>(株)ＬＩＸＩＬ　ＴＥＰＣＯ　スマートパートナーズ_(参考値)事業者全体</v>
      </c>
      <c r="BB796" s="52">
        <f t="shared" si="43"/>
        <v>0.49200000000000005</v>
      </c>
      <c r="BD796" s="52" t="str">
        <f>IF(参照!L796="","",参照!L796)</f>
        <v/>
      </c>
    </row>
    <row r="797" spans="47:56">
      <c r="AU797" s="52" t="str">
        <f>IF(参照!A797="","",参照!A797)</f>
        <v>A0463</v>
      </c>
      <c r="AV797" s="52" t="str">
        <f>IF(参照!B797="","",参照!B797)</f>
        <v>(株)ＮＥＸＴ　ＯＮＥ</v>
      </c>
      <c r="AW797" s="52">
        <f>IF(参照!C797="","",参照!C797)</f>
        <v>5.31E-4</v>
      </c>
      <c r="AX797" s="52" t="str">
        <f>IF(参照!D797="","",参照!D797)</f>
        <v/>
      </c>
      <c r="AY797" s="52">
        <f>IF(参照!E797="","",参照!E797)</f>
        <v>5.1400000000000003E-4</v>
      </c>
      <c r="AZ797" s="52" t="str">
        <f>IF(参照!F797="","",参照!F797)</f>
        <v>(株)ＮＥＸＴ　ＯＮＥ</v>
      </c>
      <c r="BA797" s="52" t="str">
        <f>IF(参照!G797="","",参照!G797)</f>
        <v>(株)ＮＥＸＴ　ＯＮＥ_</v>
      </c>
      <c r="BB797" s="52">
        <f t="shared" si="43"/>
        <v>0.51400000000000001</v>
      </c>
      <c r="BD797" s="52" t="str">
        <f>IF(参照!L797="","",参照!L797)</f>
        <v/>
      </c>
    </row>
    <row r="798" spans="47:56">
      <c r="AU798" s="52" t="str">
        <f>IF(参照!A798="","",参照!A798)</f>
        <v>A0465</v>
      </c>
      <c r="AV798" s="52" t="str">
        <f>IF(参照!B798="","",参照!B798)</f>
        <v>(株)ユビニティー</v>
      </c>
      <c r="AW798" s="52">
        <f>IF(参照!C798="","",参照!C798)</f>
        <v>5.8100000000000003E-4</v>
      </c>
      <c r="AX798" s="52" t="str">
        <f>IF(参照!D798="","",参照!D798)</f>
        <v/>
      </c>
      <c r="AY798" s="52">
        <f>IF(参照!E798="","",参照!E798)</f>
        <v>5.6400000000000005E-4</v>
      </c>
      <c r="AZ798" s="52" t="str">
        <f>IF(参照!F798="","",参照!F798)</f>
        <v>(株)ユビニティー</v>
      </c>
      <c r="BA798" s="52" t="str">
        <f>IF(参照!G798="","",参照!G798)</f>
        <v>(株)ユビニティー_</v>
      </c>
      <c r="BB798" s="52">
        <f t="shared" si="43"/>
        <v>0.56400000000000006</v>
      </c>
      <c r="BD798" s="52" t="str">
        <f>IF(参照!L798="","",参照!L798)</f>
        <v/>
      </c>
    </row>
    <row r="799" spans="47:56">
      <c r="AU799" s="52" t="str">
        <f>IF(参照!A799="","",参照!A799)</f>
        <v>A0466</v>
      </c>
      <c r="AV799" s="52" t="str">
        <f>IF(参照!B799="","",参照!B799)</f>
        <v>(株)宮交シティ</v>
      </c>
      <c r="AW799" s="52">
        <f>IF(参照!C799="","",参照!C799)</f>
        <v>3.2200000000000002E-4</v>
      </c>
      <c r="AX799" s="52" t="str">
        <f>IF(参照!D799="","",参照!D799)</f>
        <v/>
      </c>
      <c r="AY799" s="52">
        <f>IF(参照!E799="","",参照!E799)</f>
        <v>2.6600000000000001E-4</v>
      </c>
      <c r="AZ799" s="52" t="str">
        <f>IF(参照!F799="","",参照!F799)</f>
        <v>(株)宮交シティ</v>
      </c>
      <c r="BA799" s="52" t="str">
        <f>IF(参照!G799="","",参照!G799)</f>
        <v>(株)宮交シティ_</v>
      </c>
      <c r="BB799" s="52">
        <f t="shared" si="43"/>
        <v>0.26600000000000001</v>
      </c>
      <c r="BD799" s="52" t="str">
        <f>IF(参照!L799="","",参照!L799)</f>
        <v/>
      </c>
    </row>
    <row r="800" spans="47:56">
      <c r="AU800" s="52" t="str">
        <f>IF(参照!A800="","",参照!A800)</f>
        <v>A0467</v>
      </c>
      <c r="AV800" s="52" t="str">
        <f>IF(参照!B800="","",参照!B800)</f>
        <v>(株)アルファライズ</v>
      </c>
      <c r="AW800" s="52">
        <f>IF(参照!C800="","",参照!C800)</f>
        <v>5.1000000000000004E-4</v>
      </c>
      <c r="AX800" s="52" t="str">
        <f>IF(参照!D800="","",参照!D800)</f>
        <v/>
      </c>
      <c r="AY800" s="52">
        <f>IF(参照!E800="","",参照!E800)</f>
        <v>5.2800000000000004E-4</v>
      </c>
      <c r="AZ800" s="52" t="str">
        <f>IF(参照!F800="","",参照!F800)</f>
        <v>(株)アルファライズ</v>
      </c>
      <c r="BA800" s="52" t="str">
        <f>IF(参照!G800="","",参照!G800)</f>
        <v>(株)アルファライズ_</v>
      </c>
      <c r="BB800" s="52">
        <f t="shared" si="43"/>
        <v>0.52800000000000002</v>
      </c>
      <c r="BD800" s="52" t="str">
        <f>IF(参照!L800="","",参照!L800)</f>
        <v/>
      </c>
    </row>
    <row r="801" spans="47:56">
      <c r="AU801" s="52" t="str">
        <f>IF(参照!A801="","",参照!A801)</f>
        <v>A0468</v>
      </c>
      <c r="AV801" s="52" t="str">
        <f>IF(参照!B801="","",参照!B801)</f>
        <v>おおすみ半島スマートエネルギー(株)</v>
      </c>
      <c r="AW801" s="52">
        <f>IF(参照!C801="","",参照!C801)</f>
        <v>4.5800000000000002E-4</v>
      </c>
      <c r="AX801" s="52" t="str">
        <f>IF(参照!D801="","",参照!D801)</f>
        <v/>
      </c>
      <c r="AY801" s="52">
        <f>IF(参照!E801="","",参照!E801)</f>
        <v>4.5800000000000002E-4</v>
      </c>
      <c r="AZ801" s="52" t="str">
        <f>IF(参照!F801="","",参照!F801)</f>
        <v>おおすみ半島スマートエネルギー(株)</v>
      </c>
      <c r="BA801" s="52" t="str">
        <f>IF(参照!G801="","",参照!G801)</f>
        <v>おおすみ半島スマートエネルギー(株)_</v>
      </c>
      <c r="BB801" s="52">
        <f t="shared" si="43"/>
        <v>0.45800000000000002</v>
      </c>
      <c r="BD801" s="52" t="str">
        <f>IF(参照!L801="","",参照!L801)</f>
        <v/>
      </c>
    </row>
    <row r="802" spans="47:56">
      <c r="AU802" s="52" t="str">
        <f>IF(参照!A802="","",参照!A802)</f>
        <v>A0470</v>
      </c>
      <c r="AV802" s="52" t="str">
        <f>IF(参照!B802="","",参照!B802)</f>
        <v>おきなわコープエナジー(株)</v>
      </c>
      <c r="AW802" s="52">
        <f>IF(参照!C802="","",参照!C802)</f>
        <v>6.96E-4</v>
      </c>
      <c r="AX802" s="52" t="str">
        <f>IF(参照!D802="","",参照!D802)</f>
        <v/>
      </c>
      <c r="AY802" s="52">
        <f>IF(参照!E802="","",参照!E802)</f>
        <v>6.8300000000000001E-4</v>
      </c>
      <c r="AZ802" s="52" t="str">
        <f>IF(参照!F802="","",参照!F802)</f>
        <v>おきなわコープエナジー(株)</v>
      </c>
      <c r="BA802" s="52" t="str">
        <f>IF(参照!G802="","",参照!G802)</f>
        <v>おきなわコープエナジー(株)_</v>
      </c>
      <c r="BB802" s="52">
        <f t="shared" si="43"/>
        <v>0.68300000000000005</v>
      </c>
      <c r="BD802" s="52" t="str">
        <f>IF(参照!L802="","",参照!L802)</f>
        <v/>
      </c>
    </row>
    <row r="803" spans="47:56">
      <c r="AU803" s="52" t="str">
        <f>IF(参照!A803="","",参照!A803)</f>
        <v>A0471</v>
      </c>
      <c r="AV803" s="52" t="str">
        <f>IF(参照!B803="","",参照!B803)</f>
        <v>久慈地域エネルギー(株)</v>
      </c>
      <c r="AW803" s="52">
        <f>IF(参照!C803="","",参照!C803)</f>
        <v>4.26E-4</v>
      </c>
      <c r="AX803" s="52" t="str">
        <f>IF(参照!D803="","",参照!D803)</f>
        <v/>
      </c>
      <c r="AY803" s="52">
        <f>IF(参照!E803="","",参照!E803)</f>
        <v>4.9200000000000003E-4</v>
      </c>
      <c r="AZ803" s="52" t="str">
        <f>IF(参照!F803="","",参照!F803)</f>
        <v>久慈地域エネルギー(株)</v>
      </c>
      <c r="BA803" s="52" t="str">
        <f>IF(参照!G803="","",参照!G803)</f>
        <v>久慈地域エネルギー(株)_</v>
      </c>
      <c r="BB803" s="52">
        <f t="shared" si="43"/>
        <v>0.49200000000000005</v>
      </c>
      <c r="BD803" s="52" t="str">
        <f>IF(参照!L803="","",参照!L803)</f>
        <v/>
      </c>
    </row>
    <row r="804" spans="47:56">
      <c r="AU804" s="52" t="str">
        <f>IF(参照!A804="","",参照!A804)</f>
        <v>A0472</v>
      </c>
      <c r="AV804" s="52" t="str">
        <f>IF(参照!B804="","",参照!B804)</f>
        <v>弘前ガス(株)</v>
      </c>
      <c r="AW804" s="52">
        <f>IF(参照!C804="","",参照!C804)</f>
        <v>4.7699999999999999E-4</v>
      </c>
      <c r="AX804" s="52" t="str">
        <f>IF(参照!D804="","",参照!D804)</f>
        <v/>
      </c>
      <c r="AY804" s="52">
        <f>IF(参照!E804="","",参照!E804)</f>
        <v>4.6799999999999999E-4</v>
      </c>
      <c r="AZ804" s="52" t="str">
        <f>IF(参照!F804="","",参照!F804)</f>
        <v>弘前ガス(株)</v>
      </c>
      <c r="BA804" s="52" t="str">
        <f>IF(参照!G804="","",参照!G804)</f>
        <v>弘前ガス(株)_</v>
      </c>
      <c r="BB804" s="52">
        <f t="shared" si="43"/>
        <v>0.46799999999999997</v>
      </c>
      <c r="BD804" s="52" t="str">
        <f>IF(参照!L804="","",参照!L804)</f>
        <v/>
      </c>
    </row>
    <row r="805" spans="47:56">
      <c r="AU805" s="52" t="str">
        <f>IF(参照!A805="","",参照!A805)</f>
        <v>A0473</v>
      </c>
      <c r="AV805" s="52" t="str">
        <f>IF(参照!B805="","",参照!B805)</f>
        <v>(株)フォーバルテレコム　</v>
      </c>
      <c r="AW805" s="52">
        <f>IF(参照!C805="","",参照!C805)</f>
        <v>4.75E-4</v>
      </c>
      <c r="AX805" s="52" t="str">
        <f>IF(参照!D805="","",参照!D805)</f>
        <v>メニューA</v>
      </c>
      <c r="AY805" s="52">
        <f>IF(参照!E805="","",参照!E805)</f>
        <v>0</v>
      </c>
      <c r="AZ805" s="52" t="str">
        <f>IF(参照!F805="","",参照!F805)</f>
        <v>(株)フォーバルテレコム　</v>
      </c>
      <c r="BA805" s="52" t="str">
        <f>IF(参照!G805="","",参照!G805)</f>
        <v>(株)フォーバルテレコム　_メニューA</v>
      </c>
      <c r="BB805" s="52">
        <f t="shared" si="43"/>
        <v>0</v>
      </c>
      <c r="BD805" s="52" t="str">
        <f>IF(参照!L805="","",参照!L805)</f>
        <v/>
      </c>
    </row>
    <row r="806" spans="47:56">
      <c r="AU806" s="52" t="str">
        <f>IF(参照!A806="","",参照!A806)</f>
        <v/>
      </c>
      <c r="AV806" s="52" t="str">
        <f>IF(参照!B806="","",参照!B806)</f>
        <v/>
      </c>
      <c r="AW806" s="52" t="str">
        <f>IF(参照!C806="","",参照!C806)</f>
        <v/>
      </c>
      <c r="AX806" s="52" t="str">
        <f>IF(参照!D806="","",参照!D806)</f>
        <v>メニューB(残差)</v>
      </c>
      <c r="AY806" s="52">
        <f>IF(参照!E806="","",参照!E806)</f>
        <v>4.1899999999999999E-4</v>
      </c>
      <c r="AZ806" s="52" t="str">
        <f>IF(参照!F806="","",参照!F806)</f>
        <v>(株)フォーバルテレコム　</v>
      </c>
      <c r="BA806" s="52" t="str">
        <f>IF(参照!G806="","",参照!G806)</f>
        <v>(株)フォーバルテレコム　_メニューB(残差)</v>
      </c>
      <c r="BB806" s="52">
        <f t="shared" si="43"/>
        <v>0.41899999999999998</v>
      </c>
      <c r="BD806" s="52" t="str">
        <f>IF(参照!L806="","",参照!L806)</f>
        <v/>
      </c>
    </row>
    <row r="807" spans="47:56">
      <c r="AU807" s="52" t="str">
        <f>IF(参照!A807="","",参照!A807)</f>
        <v/>
      </c>
      <c r="AV807" s="52" t="str">
        <f>IF(参照!B807="","",参照!B807)</f>
        <v/>
      </c>
      <c r="AW807" s="52" t="str">
        <f>IF(参照!C807="","",参照!C807)</f>
        <v/>
      </c>
      <c r="AX807" s="52" t="str">
        <f>IF(参照!D807="","",参照!D807)</f>
        <v>(参考値)事業者全体</v>
      </c>
      <c r="AY807" s="52">
        <f>IF(参照!E807="","",参照!E807)</f>
        <v>3.8900000000000002E-4</v>
      </c>
      <c r="AZ807" s="52" t="str">
        <f>IF(参照!F807="","",参照!F807)</f>
        <v>(株)フォーバルテレコム　</v>
      </c>
      <c r="BA807" s="52" t="str">
        <f>IF(参照!G807="","",参照!G807)</f>
        <v>(株)フォーバルテレコム　_(参考値)事業者全体</v>
      </c>
      <c r="BB807" s="52">
        <f t="shared" si="43"/>
        <v>0.38900000000000001</v>
      </c>
      <c r="BD807" s="52" t="str">
        <f>IF(参照!L807="","",参照!L807)</f>
        <v/>
      </c>
    </row>
    <row r="808" spans="47:56">
      <c r="AU808" s="52" t="str">
        <f>IF(参照!A808="","",参照!A808)</f>
        <v>A0476</v>
      </c>
      <c r="AV808" s="52" t="str">
        <f>IF(参照!B808="","",参照!B808)</f>
        <v>(株)グランデータ</v>
      </c>
      <c r="AW808" s="52">
        <f>IF(参照!C808="","",参照!C808)</f>
        <v>5.22E-4</v>
      </c>
      <c r="AX808" s="52" t="str">
        <f>IF(参照!D808="","",参照!D808)</f>
        <v/>
      </c>
      <c r="AY808" s="52">
        <f>IF(参照!E808="","",参照!E808)</f>
        <v>5.1999999999999995E-4</v>
      </c>
      <c r="AZ808" s="52" t="str">
        <f>IF(参照!F808="","",参照!F808)</f>
        <v>(株)グランデータ</v>
      </c>
      <c r="BA808" s="52" t="str">
        <f>IF(参照!G808="","",参照!G808)</f>
        <v>(株)グランデータ_</v>
      </c>
      <c r="BB808" s="52">
        <f t="shared" si="43"/>
        <v>0.51999999999999991</v>
      </c>
      <c r="BD808" s="52" t="str">
        <f>IF(参照!L808="","",参照!L808)</f>
        <v/>
      </c>
    </row>
    <row r="809" spans="47:56">
      <c r="AU809" s="52" t="str">
        <f>IF(参照!A809="","",参照!A809)</f>
        <v>A0477</v>
      </c>
      <c r="AV809" s="52" t="str">
        <f>IF(参照!B809="","",参照!B809)</f>
        <v>くるめエネルギー(株)</v>
      </c>
      <c r="AW809" s="52">
        <f>IF(参照!C809="","",参照!C809)</f>
        <v>5.5400000000000002E-4</v>
      </c>
      <c r="AX809" s="52" t="str">
        <f>IF(参照!D809="","",参照!D809)</f>
        <v/>
      </c>
      <c r="AY809" s="52">
        <f>IF(参照!E809="","",参照!E809)</f>
        <v>4.9799999999999996E-4</v>
      </c>
      <c r="AZ809" s="52" t="str">
        <f>IF(参照!F809="","",参照!F809)</f>
        <v>くるめエネルギー(株)</v>
      </c>
      <c r="BA809" s="52" t="str">
        <f>IF(参照!G809="","",参照!G809)</f>
        <v>くるめエネルギー(株)_</v>
      </c>
      <c r="BB809" s="52">
        <f t="shared" si="43"/>
        <v>0.49799999999999994</v>
      </c>
      <c r="BD809" s="52" t="str">
        <f>IF(参照!L809="","",参照!L809)</f>
        <v/>
      </c>
    </row>
    <row r="810" spans="47:56">
      <c r="AU810" s="52" t="str">
        <f>IF(参照!A810="","",参照!A810)</f>
        <v>A0478</v>
      </c>
      <c r="AV810" s="52" t="str">
        <f>IF(参照!B810="","",参照!B810)</f>
        <v>(株)はまエネ</v>
      </c>
      <c r="AW810" s="52">
        <f>IF(参照!C810="","",参照!C810)</f>
        <v>4.95E-4</v>
      </c>
      <c r="AX810" s="52" t="str">
        <f>IF(参照!D810="","",参照!D810)</f>
        <v/>
      </c>
      <c r="AY810" s="52">
        <f>IF(参照!E810="","",参照!E810)</f>
        <v>5.3600000000000002E-4</v>
      </c>
      <c r="AZ810" s="52" t="str">
        <f>IF(参照!F810="","",参照!F810)</f>
        <v>(株)はまエネ</v>
      </c>
      <c r="BA810" s="52" t="str">
        <f>IF(参照!G810="","",参照!G810)</f>
        <v>(株)はまエネ_</v>
      </c>
      <c r="BB810" s="52">
        <f t="shared" si="43"/>
        <v>0.53600000000000003</v>
      </c>
      <c r="BD810" s="52" t="str">
        <f>IF(参照!L810="","",参照!L810)</f>
        <v/>
      </c>
    </row>
    <row r="811" spans="47:56">
      <c r="AU811" s="52" t="str">
        <f>IF(参照!A811="","",参照!A811)</f>
        <v>A0480</v>
      </c>
      <c r="AV811" s="52" t="str">
        <f>IF(参照!B811="","",参照!B811)</f>
        <v>松阪新電力(株)</v>
      </c>
      <c r="AW811" s="52">
        <f>IF(参照!C811="","",参照!C811)</f>
        <v>9.2E-5</v>
      </c>
      <c r="AX811" s="52" t="str">
        <f>IF(参照!D811="","",参照!D811)</f>
        <v/>
      </c>
      <c r="AY811" s="52">
        <f>IF(参照!E811="","",参照!E811)</f>
        <v>3.5100000000000002E-4</v>
      </c>
      <c r="AZ811" s="52" t="str">
        <f>IF(参照!F811="","",参照!F811)</f>
        <v>松阪新電力(株)</v>
      </c>
      <c r="BA811" s="52" t="str">
        <f>IF(参照!G811="","",参照!G811)</f>
        <v>松阪新電力(株)_</v>
      </c>
      <c r="BB811" s="52">
        <f t="shared" si="43"/>
        <v>0.35100000000000003</v>
      </c>
      <c r="BD811" s="52" t="str">
        <f>IF(参照!L811="","",参照!L811)</f>
        <v/>
      </c>
    </row>
    <row r="812" spans="47:56">
      <c r="AU812" s="52" t="str">
        <f>IF(参照!A812="","",参照!A812)</f>
        <v>A0481</v>
      </c>
      <c r="AV812" s="52" t="str">
        <f>IF(参照!B812="","",参照!B812)</f>
        <v>ヒューリックプロパティソリューション(株)</v>
      </c>
      <c r="AW812" s="52">
        <f>IF(参照!C812="","",参照!C812)</f>
        <v>3.1500000000000001E-4</v>
      </c>
      <c r="AX812" s="52" t="str">
        <f>IF(参照!D812="","",参照!D812)</f>
        <v/>
      </c>
      <c r="AY812" s="52">
        <f>IF(参照!E812="","",参照!E812)</f>
        <v>4.95E-4</v>
      </c>
      <c r="AZ812" s="52" t="str">
        <f>IF(参照!F812="","",参照!F812)</f>
        <v>ヒューリックプロパティソリューション(株)</v>
      </c>
      <c r="BA812" s="52" t="str">
        <f>IF(参照!G812="","",参照!G812)</f>
        <v>ヒューリックプロパティソリューション(株)_</v>
      </c>
      <c r="BB812" s="52">
        <f t="shared" si="43"/>
        <v>0.495</v>
      </c>
      <c r="BD812" s="52" t="str">
        <f>IF(参照!L812="","",参照!L812)</f>
        <v/>
      </c>
    </row>
    <row r="813" spans="47:56">
      <c r="AU813" s="52" t="str">
        <f>IF(参照!A813="","",参照!A813)</f>
        <v>A0482</v>
      </c>
      <c r="AV813" s="52" t="str">
        <f>IF(参照!B813="","",参照!B813)</f>
        <v>宮崎電力(株)</v>
      </c>
      <c r="AW813" s="52">
        <f>IF(参照!C813="","",参照!C813)</f>
        <v>4.0299999999999998E-4</v>
      </c>
      <c r="AX813" s="52" t="str">
        <f>IF(参照!D813="","",参照!D813)</f>
        <v/>
      </c>
      <c r="AY813" s="52">
        <f>IF(参照!E813="","",参照!E813)</f>
        <v>4.4999999999999999E-4</v>
      </c>
      <c r="AZ813" s="52" t="str">
        <f>IF(参照!F813="","",参照!F813)</f>
        <v>宮崎電力(株)</v>
      </c>
      <c r="BA813" s="52" t="str">
        <f>IF(参照!G813="","",参照!G813)</f>
        <v>宮崎電力(株)_</v>
      </c>
      <c r="BB813" s="52">
        <f t="shared" si="43"/>
        <v>0.45</v>
      </c>
      <c r="BD813" s="52" t="str">
        <f>IF(参照!L813="","",参照!L813)</f>
        <v/>
      </c>
    </row>
    <row r="814" spans="47:56">
      <c r="AU814" s="52" t="str">
        <f>IF(参照!A814="","",参照!A814)</f>
        <v>A0483</v>
      </c>
      <c r="AV814" s="52" t="str">
        <f>IF(参照!B814="","",参照!B814)</f>
        <v>みの市民エネルギー(株)</v>
      </c>
      <c r="AW814" s="52">
        <f>IF(参照!C814="","",参照!C814)</f>
        <v>5.1800000000000001E-4</v>
      </c>
      <c r="AX814" s="52" t="str">
        <f>IF(参照!D814="","",参照!D814)</f>
        <v/>
      </c>
      <c r="AY814" s="52">
        <f>IF(参照!E814="","",参照!E814)</f>
        <v>5.6300000000000002E-4</v>
      </c>
      <c r="AZ814" s="52" t="str">
        <f>IF(参照!F814="","",参照!F814)</f>
        <v>みの市民エネルギー(株)</v>
      </c>
      <c r="BA814" s="52" t="str">
        <f>IF(参照!G814="","",参照!G814)</f>
        <v>みの市民エネルギー(株)_</v>
      </c>
      <c r="BB814" s="52">
        <f t="shared" si="43"/>
        <v>0.56300000000000006</v>
      </c>
      <c r="BD814" s="52" t="str">
        <f>IF(参照!L814="","",参照!L814)</f>
        <v/>
      </c>
    </row>
    <row r="815" spans="47:56">
      <c r="AU815" s="52" t="str">
        <f>IF(参照!A815="","",参照!A815)</f>
        <v>A0484</v>
      </c>
      <c r="AV815" s="52" t="str">
        <f>IF(参照!B815="","",参照!B815)</f>
        <v>三友エンテック(株)</v>
      </c>
      <c r="AW815" s="52">
        <f>IF(参照!C815="","",参照!C815)</f>
        <v>4.75E-4</v>
      </c>
      <c r="AX815" s="52" t="str">
        <f>IF(参照!D815="","",参照!D815)</f>
        <v/>
      </c>
      <c r="AY815" s="52">
        <f>IF(参照!E815="","",参照!E815)</f>
        <v>4.1899999999999999E-4</v>
      </c>
      <c r="AZ815" s="52" t="str">
        <f>IF(参照!F815="","",参照!F815)</f>
        <v>三友エンテック(株)</v>
      </c>
      <c r="BA815" s="52" t="str">
        <f>IF(参照!G815="","",参照!G815)</f>
        <v>三友エンテック(株)_</v>
      </c>
      <c r="BB815" s="52">
        <f t="shared" si="43"/>
        <v>0.41899999999999998</v>
      </c>
      <c r="BD815" s="52" t="str">
        <f>IF(参照!L815="","",参照!L815)</f>
        <v/>
      </c>
    </row>
    <row r="816" spans="47:56">
      <c r="AU816" s="52" t="str">
        <f>IF(参照!A816="","",参照!A816)</f>
        <v>A0486</v>
      </c>
      <c r="AV816" s="52" t="str">
        <f>IF(参照!B816="","",参照!B816)</f>
        <v>府中・調布まちなかエナジー(株)</v>
      </c>
      <c r="AW816" s="52">
        <f>IF(参照!C816="","",参照!C816)</f>
        <v>4.8000000000000001E-4</v>
      </c>
      <c r="AX816" s="52" t="str">
        <f>IF(参照!D816="","",参照!D816)</f>
        <v>メニューA</v>
      </c>
      <c r="AY816" s="52">
        <f>IF(参照!E816="","",参照!E816)</f>
        <v>0</v>
      </c>
      <c r="AZ816" s="52" t="str">
        <f>IF(参照!F816="","",参照!F816)</f>
        <v>府中・調布まちなかエナジー(株)</v>
      </c>
      <c r="BA816" s="52" t="str">
        <f>IF(参照!G816="","",参照!G816)</f>
        <v>府中・調布まちなかエナジー(株)_メニューA</v>
      </c>
      <c r="BB816" s="52">
        <f t="shared" si="43"/>
        <v>0</v>
      </c>
      <c r="BD816" s="52" t="str">
        <f>IF(参照!L816="","",参照!L816)</f>
        <v/>
      </c>
    </row>
    <row r="817" spans="47:56">
      <c r="AU817" s="52" t="str">
        <f>IF(参照!A817="","",参照!A817)</f>
        <v/>
      </c>
      <c r="AV817" s="52" t="str">
        <f>IF(参照!B817="","",参照!B817)</f>
        <v/>
      </c>
      <c r="AW817" s="52" t="str">
        <f>IF(参照!C817="","",参照!C817)</f>
        <v/>
      </c>
      <c r="AX817" s="52" t="str">
        <f>IF(参照!D817="","",参照!D817)</f>
        <v>メニューB(残差)</v>
      </c>
      <c r="AY817" s="52">
        <f>IF(参照!E817="","",参照!E817)</f>
        <v>5.3499999999999999E-4</v>
      </c>
      <c r="AZ817" s="52" t="str">
        <f>IF(参照!F817="","",参照!F817)</f>
        <v>府中・調布まちなかエナジー(株)</v>
      </c>
      <c r="BA817" s="52" t="str">
        <f>IF(参照!G817="","",参照!G817)</f>
        <v>府中・調布まちなかエナジー(株)_メニューB(残差)</v>
      </c>
      <c r="BB817" s="52">
        <f t="shared" si="43"/>
        <v>0.53500000000000003</v>
      </c>
      <c r="BD817" s="52" t="str">
        <f>IF(参照!L817="","",参照!L817)</f>
        <v/>
      </c>
    </row>
    <row r="818" spans="47:56">
      <c r="AU818" s="52" t="str">
        <f>IF(参照!A818="","",参照!A818)</f>
        <v/>
      </c>
      <c r="AV818" s="52" t="str">
        <f>IF(参照!B818="","",参照!B818)</f>
        <v/>
      </c>
      <c r="AW818" s="52" t="str">
        <f>IF(参照!C818="","",参照!C818)</f>
        <v/>
      </c>
      <c r="AX818" s="52" t="str">
        <f>IF(参照!D818="","",参照!D818)</f>
        <v>(参考値)事業者全体</v>
      </c>
      <c r="AY818" s="52">
        <f>IF(参照!E818="","",参照!E818)</f>
        <v>4.95E-4</v>
      </c>
      <c r="AZ818" s="52" t="str">
        <f>IF(参照!F818="","",参照!F818)</f>
        <v>府中・調布まちなかエナジー(株)</v>
      </c>
      <c r="BA818" s="52" t="str">
        <f>IF(参照!G818="","",参照!G818)</f>
        <v>府中・調布まちなかエナジー(株)_(参考値)事業者全体</v>
      </c>
      <c r="BB818" s="52">
        <f t="shared" si="43"/>
        <v>0.495</v>
      </c>
      <c r="BD818" s="52" t="str">
        <f>IF(参照!L818="","",参照!L818)</f>
        <v/>
      </c>
    </row>
    <row r="819" spans="47:56">
      <c r="AU819" s="52" t="str">
        <f>IF(参照!A819="","",参照!A819)</f>
        <v>A0487</v>
      </c>
      <c r="AV819" s="52" t="str">
        <f>IF(参照!B819="","",参照!B819)</f>
        <v>伊勢志摩電力(株)</v>
      </c>
      <c r="AW819" s="52">
        <f>IF(参照!C819="","",参照!C819)</f>
        <v>4.8299999999999998E-4</v>
      </c>
      <c r="AX819" s="52" t="str">
        <f>IF(参照!D819="","",参照!D819)</f>
        <v/>
      </c>
      <c r="AY819" s="52">
        <f>IF(参照!E819="","",参照!E819)</f>
        <v>4.8299999999999998E-4</v>
      </c>
      <c r="AZ819" s="52" t="str">
        <f>IF(参照!F819="","",参照!F819)</f>
        <v>伊勢志摩電力(株)</v>
      </c>
      <c r="BA819" s="52" t="str">
        <f>IF(参照!G819="","",参照!G819)</f>
        <v>伊勢志摩電力(株)_</v>
      </c>
      <c r="BB819" s="52">
        <f t="shared" si="43"/>
        <v>0.48299999999999998</v>
      </c>
      <c r="BD819" s="52" t="str">
        <f>IF(参照!L819="","",参照!L819)</f>
        <v/>
      </c>
    </row>
    <row r="820" spans="47:56">
      <c r="AU820" s="52" t="str">
        <f>IF(参照!A820="","",参照!A820)</f>
        <v>A0490</v>
      </c>
      <c r="AV820" s="52" t="str">
        <f>IF(参照!B820="","",参照!B820)</f>
        <v>(株)ＣＤエナジーダイレクト</v>
      </c>
      <c r="AW820" s="52">
        <f>IF(参照!C820="","",参照!C820)</f>
        <v>4.1100000000000002E-4</v>
      </c>
      <c r="AX820" s="52" t="str">
        <f>IF(参照!D820="","",参照!D820)</f>
        <v>メニューA</v>
      </c>
      <c r="AY820" s="52">
        <f>IF(参照!E820="","",参照!E820)</f>
        <v>0</v>
      </c>
      <c r="AZ820" s="52" t="str">
        <f>IF(参照!F820="","",参照!F820)</f>
        <v>(株)ＣＤエナジーダイレクト</v>
      </c>
      <c r="BA820" s="52" t="str">
        <f>IF(参照!G820="","",参照!G820)</f>
        <v>(株)ＣＤエナジーダイレクト_メニューA</v>
      </c>
      <c r="BB820" s="52">
        <f t="shared" si="43"/>
        <v>0</v>
      </c>
      <c r="BD820" s="52" t="str">
        <f>IF(参照!L820="","",参照!L820)</f>
        <v/>
      </c>
    </row>
    <row r="821" spans="47:56">
      <c r="AU821" s="52" t="str">
        <f>IF(参照!A821="","",参照!A821)</f>
        <v/>
      </c>
      <c r="AV821" s="52" t="str">
        <f>IF(参照!B821="","",参照!B821)</f>
        <v/>
      </c>
      <c r="AW821" s="52" t="str">
        <f>IF(参照!C821="","",参照!C821)</f>
        <v/>
      </c>
      <c r="AX821" s="52" t="str">
        <f>IF(参照!D821="","",参照!D821)</f>
        <v>メニューB(残差)</v>
      </c>
      <c r="AY821" s="52">
        <f>IF(参照!E821="","",参照!E821)</f>
        <v>3.2400000000000001E-4</v>
      </c>
      <c r="AZ821" s="52" t="str">
        <f>IF(参照!F821="","",参照!F821)</f>
        <v>(株)ＣＤエナジーダイレクト</v>
      </c>
      <c r="BA821" s="52" t="str">
        <f>IF(参照!G821="","",参照!G821)</f>
        <v>(株)ＣＤエナジーダイレクト_メニューB(残差)</v>
      </c>
      <c r="BB821" s="52">
        <f t="shared" si="43"/>
        <v>0.32400000000000001</v>
      </c>
      <c r="BD821" s="52" t="str">
        <f>IF(参照!L821="","",参照!L821)</f>
        <v/>
      </c>
    </row>
    <row r="822" spans="47:56">
      <c r="AU822" s="52" t="str">
        <f>IF(参照!A822="","",参照!A822)</f>
        <v/>
      </c>
      <c r="AV822" s="52" t="str">
        <f>IF(参照!B822="","",参照!B822)</f>
        <v/>
      </c>
      <c r="AW822" s="52" t="str">
        <f>IF(参照!C822="","",参照!C822)</f>
        <v/>
      </c>
      <c r="AX822" s="52" t="str">
        <f>IF(参照!D822="","",参照!D822)</f>
        <v>(参考値)事業者全体</v>
      </c>
      <c r="AY822" s="52">
        <f>IF(参照!E822="","",参照!E822)</f>
        <v>3.6099999999999999E-4</v>
      </c>
      <c r="AZ822" s="52" t="str">
        <f>IF(参照!F822="","",参照!F822)</f>
        <v>(株)ＣＤエナジーダイレクト</v>
      </c>
      <c r="BA822" s="52" t="str">
        <f>IF(参照!G822="","",参照!G822)</f>
        <v>(株)ＣＤエナジーダイレクト_(参考値)事業者全体</v>
      </c>
      <c r="BB822" s="52">
        <f t="shared" si="43"/>
        <v>0.36099999999999999</v>
      </c>
      <c r="BD822" s="52" t="str">
        <f>IF(参照!L822="","",参照!L822)</f>
        <v/>
      </c>
    </row>
    <row r="823" spans="47:56">
      <c r="AU823" s="52" t="str">
        <f>IF(参照!A823="","",参照!A823)</f>
        <v>A0491</v>
      </c>
      <c r="AV823" s="52" t="str">
        <f>IF(参照!B823="","",参照!B823)</f>
        <v>Ｑ．ＥＮＥＳＴでんき(株)(旧：ジニーエナジー合同会社)</v>
      </c>
      <c r="AW823" s="52">
        <f>IF(参照!C823="","",参照!C823)</f>
        <v>4.5899999999999999E-4</v>
      </c>
      <c r="AX823" s="52" t="str">
        <f>IF(参照!D823="","",参照!D823)</f>
        <v>メニューA</v>
      </c>
      <c r="AY823" s="52">
        <f>IF(参照!E823="","",参照!E823)</f>
        <v>0</v>
      </c>
      <c r="AZ823" s="52" t="str">
        <f>IF(参照!F823="","",参照!F823)</f>
        <v>Ｑ．ＥＮＥＳＴでんき(株)(旧：ジニーエナジー合同会社)</v>
      </c>
      <c r="BA823" s="52" t="str">
        <f>IF(参照!G823="","",参照!G823)</f>
        <v>Ｑ．ＥＮＥＳＴでんき(株)(旧：ジニーエナジー合同会社)_メニューA</v>
      </c>
      <c r="BB823" s="52">
        <f t="shared" si="43"/>
        <v>0</v>
      </c>
      <c r="BD823" s="52" t="str">
        <f>IF(参照!L823="","",参照!L823)</f>
        <v/>
      </c>
    </row>
    <row r="824" spans="47:56">
      <c r="AU824" s="52" t="str">
        <f>IF(参照!A824="","",参照!A824)</f>
        <v/>
      </c>
      <c r="AV824" s="52" t="str">
        <f>IF(参照!B824="","",参照!B824)</f>
        <v/>
      </c>
      <c r="AW824" s="52" t="str">
        <f>IF(参照!C824="","",参照!C824)</f>
        <v/>
      </c>
      <c r="AX824" s="52" t="str">
        <f>IF(参照!D824="","",参照!D824)</f>
        <v>メニューB</v>
      </c>
      <c r="AY824" s="52">
        <f>IF(参照!E824="","",参照!E824)</f>
        <v>3.3100000000000002E-4</v>
      </c>
      <c r="AZ824" s="52" t="str">
        <f>IF(参照!F824="","",参照!F824)</f>
        <v>Ｑ．ＥＮＥＳＴでんき(株)(旧：ジニーエナジー合同会社)</v>
      </c>
      <c r="BA824" s="52" t="str">
        <f>IF(参照!G824="","",参照!G824)</f>
        <v>Ｑ．ＥＮＥＳＴでんき(株)(旧：ジニーエナジー合同会社)_メニューB</v>
      </c>
      <c r="BB824" s="52">
        <f t="shared" si="43"/>
        <v>0.33100000000000002</v>
      </c>
      <c r="BD824" s="52" t="str">
        <f>IF(参照!L824="","",参照!L824)</f>
        <v/>
      </c>
    </row>
    <row r="825" spans="47:56">
      <c r="AU825" s="52" t="str">
        <f>IF(参照!A825="","",参照!A825)</f>
        <v/>
      </c>
      <c r="AV825" s="52" t="str">
        <f>IF(参照!B825="","",参照!B825)</f>
        <v/>
      </c>
      <c r="AW825" s="52" t="str">
        <f>IF(参照!C825="","",参照!C825)</f>
        <v/>
      </c>
      <c r="AX825" s="52" t="str">
        <f>IF(参照!D825="","",参照!D825)</f>
        <v>メニューC(残差)</v>
      </c>
      <c r="AY825" s="52">
        <f>IF(参照!E825="","",参照!E825)</f>
        <v>4.2999999999999999E-4</v>
      </c>
      <c r="AZ825" s="52" t="str">
        <f>IF(参照!F825="","",参照!F825)</f>
        <v>Ｑ．ＥＮＥＳＴでんき(株)(旧：ジニーエナジー合同会社)</v>
      </c>
      <c r="BA825" s="52" t="str">
        <f>IF(参照!G825="","",参照!G825)</f>
        <v>Ｑ．ＥＮＥＳＴでんき(株)(旧：ジニーエナジー合同会社)_メニューC(残差)</v>
      </c>
      <c r="BB825" s="52">
        <f t="shared" si="43"/>
        <v>0.43</v>
      </c>
      <c r="BD825" s="52" t="str">
        <f>IF(参照!L825="","",参照!L825)</f>
        <v/>
      </c>
    </row>
    <row r="826" spans="47:56">
      <c r="AU826" s="52" t="str">
        <f>IF(参照!A826="","",参照!A826)</f>
        <v/>
      </c>
      <c r="AV826" s="52" t="str">
        <f>IF(参照!B826="","",参照!B826)</f>
        <v/>
      </c>
      <c r="AW826" s="52" t="str">
        <f>IF(参照!C826="","",参照!C826)</f>
        <v/>
      </c>
      <c r="AX826" s="52" t="str">
        <f>IF(参照!D826="","",参照!D826)</f>
        <v>(参考値)事業者全体</v>
      </c>
      <c r="AY826" s="52">
        <f>IF(参照!E826="","",参照!E826)</f>
        <v>4.7199999999999998E-4</v>
      </c>
      <c r="AZ826" s="52" t="str">
        <f>IF(参照!F826="","",参照!F826)</f>
        <v>Ｑ．ＥＮＥＳＴでんき(株)(旧：ジニーエナジー合同会社)</v>
      </c>
      <c r="BA826" s="52" t="str">
        <f>IF(参照!G826="","",参照!G826)</f>
        <v>Ｑ．ＥＮＥＳＴでんき(株)(旧：ジニーエナジー合同会社)_(参考値)事業者全体</v>
      </c>
      <c r="BB826" s="52">
        <f t="shared" si="43"/>
        <v>0.47199999999999998</v>
      </c>
      <c r="BD826" s="52" t="str">
        <f>IF(参照!L826="","",参照!L826)</f>
        <v/>
      </c>
    </row>
    <row r="827" spans="47:56">
      <c r="AU827" s="52" t="str">
        <f>IF(参照!A827="","",参照!A827)</f>
        <v>A0493</v>
      </c>
      <c r="AV827" s="52" t="str">
        <f>IF(参照!B827="","",参照!B827)</f>
        <v>(株)ぶんごおおのエナジー</v>
      </c>
      <c r="AW827" s="52">
        <f>IF(参照!C827="","",参照!C827)</f>
        <v>3.77E-4</v>
      </c>
      <c r="AX827" s="52" t="str">
        <f>IF(参照!D827="","",参照!D827)</f>
        <v/>
      </c>
      <c r="AY827" s="52">
        <f>IF(参照!E827="","",参照!E827)</f>
        <v>4.1899999999999999E-4</v>
      </c>
      <c r="AZ827" s="52" t="str">
        <f>IF(参照!F827="","",参照!F827)</f>
        <v>(株)ぶんごおおのエナジー</v>
      </c>
      <c r="BA827" s="52" t="str">
        <f>IF(参照!G827="","",参照!G827)</f>
        <v>(株)ぶんごおおのエナジー_</v>
      </c>
      <c r="BB827" s="52">
        <f t="shared" si="43"/>
        <v>0.41899999999999998</v>
      </c>
      <c r="BD827" s="52" t="str">
        <f>IF(参照!L827="","",参照!L827)</f>
        <v/>
      </c>
    </row>
    <row r="828" spans="47:56">
      <c r="AU828" s="52" t="str">
        <f>IF(参照!A828="","",参照!A828)</f>
        <v>A0494</v>
      </c>
      <c r="AV828" s="52" t="str">
        <f>IF(参照!B828="","",参照!B828)</f>
        <v>ヴィジョナリーパワー(株)</v>
      </c>
      <c r="AW828" s="52">
        <f>IF(参照!C828="","",参照!C828)</f>
        <v>3.79E-4</v>
      </c>
      <c r="AX828" s="52" t="str">
        <f>IF(参照!D828="","",参照!D828)</f>
        <v/>
      </c>
      <c r="AY828" s="52">
        <f>IF(参照!E828="","",参照!E828)</f>
        <v>3.2299999999999999E-4</v>
      </c>
      <c r="AZ828" s="52" t="str">
        <f>IF(参照!F828="","",参照!F828)</f>
        <v>ヴィジョナリーパワー(株)</v>
      </c>
      <c r="BA828" s="52" t="str">
        <f>IF(参照!G828="","",参照!G828)</f>
        <v>ヴィジョナリーパワー(株)_</v>
      </c>
      <c r="BB828" s="52">
        <f t="shared" si="43"/>
        <v>0.32300000000000001</v>
      </c>
      <c r="BD828" s="52" t="str">
        <f>IF(参照!L828="","",参照!L828)</f>
        <v/>
      </c>
    </row>
    <row r="829" spans="47:56">
      <c r="AU829" s="52" t="str">
        <f>IF(参照!A829="","",参照!A829)</f>
        <v>A0495</v>
      </c>
      <c r="AV829" s="52" t="str">
        <f>IF(参照!B829="","",参照!B829)</f>
        <v>有明エナジー(株)</v>
      </c>
      <c r="AW829" s="52">
        <f>IF(参照!C829="","",参照!C829)</f>
        <v>3.39E-4</v>
      </c>
      <c r="AX829" s="52" t="str">
        <f>IF(参照!D829="","",参照!D829)</f>
        <v/>
      </c>
      <c r="AY829" s="52">
        <f>IF(参照!E829="","",参照!E829)</f>
        <v>2.9300000000000002E-4</v>
      </c>
      <c r="AZ829" s="52" t="str">
        <f>IF(参照!F829="","",参照!F829)</f>
        <v>有明エナジー(株)</v>
      </c>
      <c r="BA829" s="52" t="str">
        <f>IF(参照!G829="","",参照!G829)</f>
        <v>有明エナジー(株)_</v>
      </c>
      <c r="BB829" s="52">
        <f t="shared" si="43"/>
        <v>0.29300000000000004</v>
      </c>
      <c r="BD829" s="52" t="str">
        <f>IF(参照!L829="","",参照!L829)</f>
        <v/>
      </c>
    </row>
    <row r="830" spans="47:56">
      <c r="AU830" s="52" t="str">
        <f>IF(参照!A830="","",参照!A830)</f>
        <v>A0499</v>
      </c>
      <c r="AV830" s="52" t="str">
        <f>IF(参照!B830="","",参照!B830)</f>
        <v>厚木瓦斯(株)</v>
      </c>
      <c r="AW830" s="52">
        <f>IF(参照!C830="","",参照!C830)</f>
        <v>3.6400000000000001E-4</v>
      </c>
      <c r="AX830" s="52" t="str">
        <f>IF(参照!D830="","",参照!D830)</f>
        <v>メニューA</v>
      </c>
      <c r="AY830" s="52">
        <f>IF(参照!E830="","",参照!E830)</f>
        <v>0</v>
      </c>
      <c r="AZ830" s="52" t="str">
        <f>IF(参照!F830="","",参照!F830)</f>
        <v>厚木瓦斯(株)</v>
      </c>
      <c r="BA830" s="52" t="str">
        <f>IF(参照!G830="","",参照!G830)</f>
        <v>厚木瓦斯(株)_メニューA</v>
      </c>
      <c r="BB830" s="52">
        <f t="shared" si="43"/>
        <v>0</v>
      </c>
      <c r="BD830" s="52" t="str">
        <f>IF(参照!L830="","",参照!L830)</f>
        <v/>
      </c>
    </row>
    <row r="831" spans="47:56">
      <c r="AU831" s="52" t="str">
        <f>IF(参照!A831="","",参照!A831)</f>
        <v/>
      </c>
      <c r="AV831" s="52" t="str">
        <f>IF(参照!B831="","",参照!B831)</f>
        <v/>
      </c>
      <c r="AW831" s="52" t="str">
        <f>IF(参照!C831="","",参照!C831)</f>
        <v/>
      </c>
      <c r="AX831" s="52" t="str">
        <f>IF(参照!D831="","",参照!D831)</f>
        <v>メニューB(残差)</v>
      </c>
      <c r="AY831" s="52">
        <f>IF(参照!E831="","",参照!E831)</f>
        <v>3.0699999999999998E-4</v>
      </c>
      <c r="AZ831" s="52" t="str">
        <f>IF(参照!F831="","",参照!F831)</f>
        <v>厚木瓦斯(株)</v>
      </c>
      <c r="BA831" s="52" t="str">
        <f>IF(参照!G831="","",参照!G831)</f>
        <v>厚木瓦斯(株)_メニューB(残差)</v>
      </c>
      <c r="BB831" s="52">
        <f t="shared" si="43"/>
        <v>0.307</v>
      </c>
      <c r="BD831" s="52" t="str">
        <f>IF(参照!L831="","",参照!L831)</f>
        <v/>
      </c>
    </row>
    <row r="832" spans="47:56">
      <c r="AU832" s="52" t="str">
        <f>IF(参照!A832="","",参照!A832)</f>
        <v/>
      </c>
      <c r="AV832" s="52" t="str">
        <f>IF(参照!B832="","",参照!B832)</f>
        <v/>
      </c>
      <c r="AW832" s="52" t="str">
        <f>IF(参照!C832="","",参照!C832)</f>
        <v/>
      </c>
      <c r="AX832" s="52" t="str">
        <f>IF(参照!D832="","",参照!D832)</f>
        <v>(参考値)事業者全体</v>
      </c>
      <c r="AY832" s="52">
        <f>IF(参照!E832="","",参照!E832)</f>
        <v>3.9200000000000004E-4</v>
      </c>
      <c r="AZ832" s="52" t="str">
        <f>IF(参照!F832="","",参照!F832)</f>
        <v>厚木瓦斯(株)</v>
      </c>
      <c r="BA832" s="52" t="str">
        <f>IF(参照!G832="","",参照!G832)</f>
        <v>厚木瓦斯(株)_(参考値)事業者全体</v>
      </c>
      <c r="BB832" s="52">
        <f t="shared" si="43"/>
        <v>0.39200000000000002</v>
      </c>
      <c r="BD832" s="52" t="str">
        <f>IF(参照!L832="","",参照!L832)</f>
        <v/>
      </c>
    </row>
    <row r="833" spans="47:56">
      <c r="AU833" s="52" t="str">
        <f>IF(参照!A833="","",参照!A833)</f>
        <v>A0500</v>
      </c>
      <c r="AV833" s="52" t="str">
        <f>IF(参照!B833="","",参照!B833)</f>
        <v>(株)エネ・ビジョン</v>
      </c>
      <c r="AW833" s="52">
        <f>IF(参照!C833="","",参照!C833)</f>
        <v>2.92E-4</v>
      </c>
      <c r="AX833" s="52" t="str">
        <f>IF(参照!D833="","",参照!D833)</f>
        <v/>
      </c>
      <c r="AY833" s="52">
        <f>IF(参照!E833="","",参照!E833)</f>
        <v>2.3599999999999999E-4</v>
      </c>
      <c r="AZ833" s="52" t="str">
        <f>IF(参照!F833="","",参照!F833)</f>
        <v>(株)エネ・ビジョン</v>
      </c>
      <c r="BA833" s="52" t="str">
        <f>IF(参照!G833="","",参照!G833)</f>
        <v>(株)エネ・ビジョン_</v>
      </c>
      <c r="BB833" s="52">
        <f t="shared" si="43"/>
        <v>0.23599999999999999</v>
      </c>
      <c r="BD833" s="52" t="str">
        <f>IF(参照!L833="","",参照!L833)</f>
        <v/>
      </c>
    </row>
    <row r="834" spans="47:56">
      <c r="AU834" s="52" t="str">
        <f>IF(参照!A834="","",参照!A834)</f>
        <v>A0501</v>
      </c>
      <c r="AV834" s="52" t="str">
        <f>IF(参照!B834="","",参照!B834)</f>
        <v>イワタニ三重(株)</v>
      </c>
      <c r="AW834" s="52">
        <f>IF(参照!C834="","",参照!C834)</f>
        <v>3.6400000000000001E-4</v>
      </c>
      <c r="AX834" s="52" t="str">
        <f>IF(参照!D834="","",参照!D834)</f>
        <v/>
      </c>
      <c r="AY834" s="52">
        <f>IF(参照!E834="","",参照!E834)</f>
        <v>3.0800000000000001E-4</v>
      </c>
      <c r="AZ834" s="52" t="str">
        <f>IF(参照!F834="","",参照!F834)</f>
        <v>イワタニ三重(株)</v>
      </c>
      <c r="BA834" s="52" t="str">
        <f>IF(参照!G834="","",参照!G834)</f>
        <v>イワタニ三重(株)_</v>
      </c>
      <c r="BB834" s="52">
        <f t="shared" si="43"/>
        <v>0.308</v>
      </c>
      <c r="BD834" s="52" t="str">
        <f>IF(参照!L834="","",参照!L834)</f>
        <v/>
      </c>
    </row>
    <row r="835" spans="47:56">
      <c r="AU835" s="52" t="str">
        <f>IF(参照!A835="","",参照!A835)</f>
        <v>A0502</v>
      </c>
      <c r="AV835" s="52" t="str">
        <f>IF(参照!B835="","",参照!B835)</f>
        <v>(株)マルヰ</v>
      </c>
      <c r="AW835" s="52">
        <f>IF(参照!C835="","",参照!C835)</f>
        <v>4.64E-4</v>
      </c>
      <c r="AX835" s="52" t="str">
        <f>IF(参照!D835="","",参照!D835)</f>
        <v/>
      </c>
      <c r="AY835" s="52">
        <f>IF(参照!E835="","",参照!E835)</f>
        <v>4.4700000000000002E-4</v>
      </c>
      <c r="AZ835" s="52" t="str">
        <f>IF(参照!F835="","",参照!F835)</f>
        <v>(株)マルヰ</v>
      </c>
      <c r="BA835" s="52" t="str">
        <f>IF(参照!G835="","",参照!G835)</f>
        <v>(株)マルヰ_</v>
      </c>
      <c r="BB835" s="52">
        <f t="shared" si="43"/>
        <v>0.44700000000000001</v>
      </c>
      <c r="BD835" s="52" t="str">
        <f>IF(参照!L835="","",参照!L835)</f>
        <v/>
      </c>
    </row>
    <row r="836" spans="47:56">
      <c r="AU836" s="52" t="str">
        <f>IF(参照!A836="","",参照!A836)</f>
        <v>A0503</v>
      </c>
      <c r="AV836" s="52" t="str">
        <f>IF(参照!B836="","",参照!B836)</f>
        <v>大多喜ガス(株)</v>
      </c>
      <c r="AW836" s="52">
        <f>IF(参照!C836="","",参照!C836)</f>
        <v>4.3199999999999998E-4</v>
      </c>
      <c r="AX836" s="52" t="str">
        <f>IF(参照!D836="","",参照!D836)</f>
        <v/>
      </c>
      <c r="AY836" s="52">
        <f>IF(参照!E836="","",参照!E836)</f>
        <v>3.9899999999999999E-4</v>
      </c>
      <c r="AZ836" s="52" t="str">
        <f>IF(参照!F836="","",参照!F836)</f>
        <v>大多喜ガス(株)</v>
      </c>
      <c r="BA836" s="52" t="str">
        <f>IF(参照!G836="","",参照!G836)</f>
        <v>大多喜ガス(株)_</v>
      </c>
      <c r="BB836" s="52">
        <f t="shared" si="43"/>
        <v>0.39900000000000002</v>
      </c>
      <c r="BD836" s="52" t="str">
        <f>IF(参照!L836="","",参照!L836)</f>
        <v/>
      </c>
    </row>
    <row r="837" spans="47:56">
      <c r="AU837" s="52" t="str">
        <f>IF(参照!A837="","",参照!A837)</f>
        <v>A0506</v>
      </c>
      <c r="AV837" s="52" t="str">
        <f>IF(参照!B837="","",参照!B837)</f>
        <v>鈴与電力(株)</v>
      </c>
      <c r="AW837" s="52">
        <f>IF(参照!C837="","",参照!C837)</f>
        <v>4.5899999999999999E-4</v>
      </c>
      <c r="AX837" s="52" t="str">
        <f>IF(参照!D837="","",参照!D837)</f>
        <v>メニューA</v>
      </c>
      <c r="AY837" s="52">
        <f>IF(参照!E837="","",参照!E837)</f>
        <v>0</v>
      </c>
      <c r="AZ837" s="52" t="str">
        <f>IF(参照!F837="","",参照!F837)</f>
        <v>鈴与電力(株)</v>
      </c>
      <c r="BA837" s="52" t="str">
        <f>IF(参照!G837="","",参照!G837)</f>
        <v>鈴与電力(株)_メニューA</v>
      </c>
      <c r="BB837" s="52">
        <f t="shared" ref="BB837:BB900" si="44">AY837*1000</f>
        <v>0</v>
      </c>
      <c r="BD837" s="52" t="str">
        <f>IF(参照!L837="","",参照!L837)</f>
        <v/>
      </c>
    </row>
    <row r="838" spans="47:56">
      <c r="AU838" s="52" t="str">
        <f>IF(参照!A838="","",参照!A838)</f>
        <v/>
      </c>
      <c r="AV838" s="52" t="str">
        <f>IF(参照!B838="","",参照!B838)</f>
        <v/>
      </c>
      <c r="AW838" s="52" t="str">
        <f>IF(参照!C838="","",参照!C838)</f>
        <v/>
      </c>
      <c r="AX838" s="52" t="str">
        <f>IF(参照!D838="","",参照!D838)</f>
        <v>メニューB</v>
      </c>
      <c r="AY838" s="52">
        <f>IF(参照!E838="","",参照!E838)</f>
        <v>0</v>
      </c>
      <c r="AZ838" s="52" t="str">
        <f>IF(参照!F838="","",参照!F838)</f>
        <v>鈴与電力(株)</v>
      </c>
      <c r="BA838" s="52" t="str">
        <f>IF(参照!G838="","",参照!G838)</f>
        <v>鈴与電力(株)_メニューB</v>
      </c>
      <c r="BB838" s="52">
        <f t="shared" si="44"/>
        <v>0</v>
      </c>
      <c r="BD838" s="52" t="str">
        <f>IF(参照!L838="","",参照!L838)</f>
        <v/>
      </c>
    </row>
    <row r="839" spans="47:56">
      <c r="AU839" s="52" t="str">
        <f>IF(参照!A839="","",参照!A839)</f>
        <v/>
      </c>
      <c r="AV839" s="52" t="str">
        <f>IF(参照!B839="","",参照!B839)</f>
        <v/>
      </c>
      <c r="AW839" s="52" t="str">
        <f>IF(参照!C839="","",参照!C839)</f>
        <v/>
      </c>
      <c r="AX839" s="52" t="str">
        <f>IF(参照!D839="","",参照!D839)</f>
        <v>メニューC</v>
      </c>
      <c r="AY839" s="52">
        <f>IF(参照!E839="","",参照!E839)</f>
        <v>0</v>
      </c>
      <c r="AZ839" s="52" t="str">
        <f>IF(参照!F839="","",参照!F839)</f>
        <v>鈴与電力(株)</v>
      </c>
      <c r="BA839" s="52" t="str">
        <f>IF(参照!G839="","",参照!G839)</f>
        <v>鈴与電力(株)_メニューC</v>
      </c>
      <c r="BB839" s="52">
        <f t="shared" si="44"/>
        <v>0</v>
      </c>
      <c r="BD839" s="52" t="str">
        <f>IF(参照!L839="","",参照!L839)</f>
        <v/>
      </c>
    </row>
    <row r="840" spans="47:56">
      <c r="AU840" s="52" t="str">
        <f>IF(参照!A840="","",参照!A840)</f>
        <v/>
      </c>
      <c r="AV840" s="52" t="str">
        <f>IF(参照!B840="","",参照!B840)</f>
        <v/>
      </c>
      <c r="AW840" s="52" t="str">
        <f>IF(参照!C840="","",参照!C840)</f>
        <v/>
      </c>
      <c r="AX840" s="52" t="str">
        <f>IF(参照!D840="","",参照!D840)</f>
        <v>メニューD</v>
      </c>
      <c r="AY840" s="52">
        <f>IF(参照!E840="","",参照!E840)</f>
        <v>0</v>
      </c>
      <c r="AZ840" s="52" t="str">
        <f>IF(参照!F840="","",参照!F840)</f>
        <v>鈴与電力(株)</v>
      </c>
      <c r="BA840" s="52" t="str">
        <f>IF(参照!G840="","",参照!G840)</f>
        <v>鈴与電力(株)_メニューD</v>
      </c>
      <c r="BB840" s="52">
        <f t="shared" si="44"/>
        <v>0</v>
      </c>
      <c r="BD840" s="52" t="str">
        <f>IF(参照!L840="","",参照!L840)</f>
        <v/>
      </c>
    </row>
    <row r="841" spans="47:56">
      <c r="AU841" s="52" t="str">
        <f>IF(参照!A841="","",参照!A841)</f>
        <v/>
      </c>
      <c r="AV841" s="52" t="str">
        <f>IF(参照!B841="","",参照!B841)</f>
        <v/>
      </c>
      <c r="AW841" s="52" t="str">
        <f>IF(参照!C841="","",参照!C841)</f>
        <v/>
      </c>
      <c r="AX841" s="52" t="str">
        <f>IF(参照!D841="","",参照!D841)</f>
        <v>メニューE(残差)</v>
      </c>
      <c r="AY841" s="52">
        <f>IF(参照!E841="","",参照!E841)</f>
        <v>5.2099999999999998E-4</v>
      </c>
      <c r="AZ841" s="52" t="str">
        <f>IF(参照!F841="","",参照!F841)</f>
        <v>鈴与電力(株)</v>
      </c>
      <c r="BA841" s="52" t="str">
        <f>IF(参照!G841="","",参照!G841)</f>
        <v>鈴与電力(株)_メニューE(残差)</v>
      </c>
      <c r="BB841" s="52">
        <f t="shared" si="44"/>
        <v>0.52100000000000002</v>
      </c>
      <c r="BD841" s="52" t="str">
        <f>IF(参照!L841="","",参照!L841)</f>
        <v/>
      </c>
    </row>
    <row r="842" spans="47:56">
      <c r="AU842" s="52" t="str">
        <f>IF(参照!A842="","",参照!A842)</f>
        <v/>
      </c>
      <c r="AV842" s="52" t="str">
        <f>IF(参照!B842="","",参照!B842)</f>
        <v/>
      </c>
      <c r="AW842" s="52" t="str">
        <f>IF(参照!C842="","",参照!C842)</f>
        <v/>
      </c>
      <c r="AX842" s="52" t="str">
        <f>IF(参照!D842="","",参照!D842)</f>
        <v>(参考値)事業者全体</v>
      </c>
      <c r="AY842" s="52">
        <f>IF(参照!E842="","",参照!E842)</f>
        <v>4.5900000000000004E-4</v>
      </c>
      <c r="AZ842" s="52" t="str">
        <f>IF(参照!F842="","",参照!F842)</f>
        <v>鈴与電力(株)</v>
      </c>
      <c r="BA842" s="52" t="str">
        <f>IF(参照!G842="","",参照!G842)</f>
        <v>鈴与電力(株)_(参考値)事業者全体</v>
      </c>
      <c r="BB842" s="52">
        <f t="shared" si="44"/>
        <v>0.45900000000000002</v>
      </c>
      <c r="BD842" s="52" t="str">
        <f>IF(参照!L842="","",参照!L842)</f>
        <v/>
      </c>
    </row>
    <row r="843" spans="47:56">
      <c r="AU843" s="52" t="str">
        <f>IF(参照!A843="","",参照!A843)</f>
        <v>A0507</v>
      </c>
      <c r="AV843" s="52" t="str">
        <f>IF(参照!B843="","",参照!B843)</f>
        <v>コープ電力(株)</v>
      </c>
      <c r="AW843" s="52">
        <f>IF(参照!C843="","",参照!C843)</f>
        <v>2.3000000000000001E-4</v>
      </c>
      <c r="AX843" s="52" t="str">
        <f>IF(参照!D843="","",参照!D843)</f>
        <v/>
      </c>
      <c r="AY843" s="52">
        <f>IF(参照!E843="","",参照!E843)</f>
        <v>3.8699999999999997E-4</v>
      </c>
      <c r="AZ843" s="52" t="str">
        <f>IF(参照!F843="","",参照!F843)</f>
        <v>コープ電力(株)</v>
      </c>
      <c r="BA843" s="52" t="str">
        <f>IF(参照!G843="","",参照!G843)</f>
        <v>コープ電力(株)_</v>
      </c>
      <c r="BB843" s="52">
        <f t="shared" si="44"/>
        <v>0.38699999999999996</v>
      </c>
      <c r="BD843" s="52" t="str">
        <f>IF(参照!L843="","",参照!L843)</f>
        <v/>
      </c>
    </row>
    <row r="844" spans="47:56">
      <c r="AU844" s="52" t="str">
        <f>IF(参照!A844="","",参照!A844)</f>
        <v>A0508</v>
      </c>
      <c r="AV844" s="52" t="str">
        <f>IF(参照!B844="","",参照!B844)</f>
        <v>生活協同組合コープぐんま</v>
      </c>
      <c r="AW844" s="52">
        <f>IF(参照!C844="","",参照!C844)</f>
        <v>3.7100000000000002E-4</v>
      </c>
      <c r="AX844" s="52" t="str">
        <f>IF(参照!D844="","",参照!D844)</f>
        <v/>
      </c>
      <c r="AY844" s="52">
        <f>IF(参照!E844="","",参照!E844)</f>
        <v>3.1599999999999998E-4</v>
      </c>
      <c r="AZ844" s="52" t="str">
        <f>IF(参照!F844="","",参照!F844)</f>
        <v>生活協同組合コープぐんま</v>
      </c>
      <c r="BA844" s="52" t="str">
        <f>IF(参照!G844="","",参照!G844)</f>
        <v>生活協同組合コープぐんま_</v>
      </c>
      <c r="BB844" s="52">
        <f t="shared" si="44"/>
        <v>0.316</v>
      </c>
      <c r="BD844" s="52" t="str">
        <f>IF(参照!L844="","",参照!L844)</f>
        <v/>
      </c>
    </row>
    <row r="845" spans="47:56">
      <c r="AU845" s="52" t="str">
        <f>IF(参照!A845="","",参照!A845)</f>
        <v>A0509</v>
      </c>
      <c r="AV845" s="52" t="str">
        <f>IF(参照!B845="","",参照!B845)</f>
        <v>とちぎコープ生活協同組合</v>
      </c>
      <c r="AW845" s="52">
        <f>IF(参照!C845="","",参照!C845)</f>
        <v>3.7199999999999999E-4</v>
      </c>
      <c r="AX845" s="52" t="str">
        <f>IF(参照!D845="","",参照!D845)</f>
        <v/>
      </c>
      <c r="AY845" s="52">
        <f>IF(参照!E845="","",参照!E845)</f>
        <v>3.1599999999999998E-4</v>
      </c>
      <c r="AZ845" s="52" t="str">
        <f>IF(参照!F845="","",参照!F845)</f>
        <v>とちぎコープ生活協同組合</v>
      </c>
      <c r="BA845" s="52" t="str">
        <f>IF(参照!G845="","",参照!G845)</f>
        <v>とちぎコープ生活協同組合_</v>
      </c>
      <c r="BB845" s="52">
        <f t="shared" si="44"/>
        <v>0.316</v>
      </c>
      <c r="BD845" s="52" t="str">
        <f>IF(参照!L845="","",参照!L845)</f>
        <v/>
      </c>
    </row>
    <row r="846" spans="47:56">
      <c r="AU846" s="52" t="str">
        <f>IF(参照!A846="","",参照!A846)</f>
        <v>A0510</v>
      </c>
      <c r="AV846" s="52" t="str">
        <f>IF(参照!B846="","",参照!B846)</f>
        <v>いばらきコープ生活協同組合</v>
      </c>
      <c r="AW846" s="52">
        <f>IF(参照!C846="","",参照!C846)</f>
        <v>3.7199999999999999E-4</v>
      </c>
      <c r="AX846" s="52" t="str">
        <f>IF(参照!D846="","",参照!D846)</f>
        <v/>
      </c>
      <c r="AY846" s="52">
        <f>IF(参照!E846="","",参照!E846)</f>
        <v>3.1599999999999998E-4</v>
      </c>
      <c r="AZ846" s="52" t="str">
        <f>IF(参照!F846="","",参照!F846)</f>
        <v>いばらきコープ生活協同組合</v>
      </c>
      <c r="BA846" s="52" t="str">
        <f>IF(参照!G846="","",参照!G846)</f>
        <v>いばらきコープ生活協同組合_</v>
      </c>
      <c r="BB846" s="52">
        <f t="shared" si="44"/>
        <v>0.316</v>
      </c>
      <c r="BD846" s="52" t="str">
        <f>IF(参照!L846="","",参照!L846)</f>
        <v/>
      </c>
    </row>
    <row r="847" spans="47:56">
      <c r="AU847" s="52" t="str">
        <f>IF(参照!A847="","",参照!A847)</f>
        <v>A0511</v>
      </c>
      <c r="AV847" s="52" t="str">
        <f>IF(参照!B847="","",参照!B847)</f>
        <v>亀岡ふるさとエナジー(株)</v>
      </c>
      <c r="AW847" s="52">
        <f>IF(参照!C847="","",参照!C847)</f>
        <v>7.4999999999999993E-5</v>
      </c>
      <c r="AX847" s="52" t="str">
        <f>IF(参照!D847="","",参照!D847)</f>
        <v/>
      </c>
      <c r="AY847" s="52">
        <f>IF(参照!E847="","",参照!E847)</f>
        <v>5.1400000000000003E-4</v>
      </c>
      <c r="AZ847" s="52" t="str">
        <f>IF(参照!F847="","",参照!F847)</f>
        <v>亀岡ふるさとエナジー(株)</v>
      </c>
      <c r="BA847" s="52" t="str">
        <f>IF(参照!G847="","",参照!G847)</f>
        <v>亀岡ふるさとエナジー(株)_</v>
      </c>
      <c r="BB847" s="52">
        <f t="shared" si="44"/>
        <v>0.51400000000000001</v>
      </c>
      <c r="BD847" s="52" t="str">
        <f>IF(参照!L847="","",参照!L847)</f>
        <v/>
      </c>
    </row>
    <row r="848" spans="47:56">
      <c r="AU848" s="52" t="str">
        <f>IF(参照!A848="","",参照!A848)</f>
        <v>A0513</v>
      </c>
      <c r="AV848" s="52" t="str">
        <f>IF(参照!B848="","",参照!B848)</f>
        <v>(株)織戸組</v>
      </c>
      <c r="AW848" s="52">
        <f>IF(参照!C848="","",参照!C848)</f>
        <v>4.7100000000000001E-4</v>
      </c>
      <c r="AX848" s="52" t="str">
        <f>IF(参照!D848="","",参照!D848)</f>
        <v>メニューA</v>
      </c>
      <c r="AY848" s="52">
        <f>IF(参照!E848="","",参照!E848)</f>
        <v>0</v>
      </c>
      <c r="AZ848" s="52" t="str">
        <f>IF(参照!F848="","",参照!F848)</f>
        <v>(株)織戸組</v>
      </c>
      <c r="BA848" s="52" t="str">
        <f>IF(参照!G848="","",参照!G848)</f>
        <v>(株)織戸組_メニューA</v>
      </c>
      <c r="BB848" s="52">
        <f t="shared" si="44"/>
        <v>0</v>
      </c>
      <c r="BD848" s="52" t="str">
        <f>IF(参照!L848="","",参照!L848)</f>
        <v/>
      </c>
    </row>
    <row r="849" spans="47:56">
      <c r="AU849" s="52" t="str">
        <f>IF(参照!A849="","",参照!A849)</f>
        <v/>
      </c>
      <c r="AV849" s="52" t="str">
        <f>IF(参照!B849="","",参照!B849)</f>
        <v/>
      </c>
      <c r="AW849" s="52" t="str">
        <f>IF(参照!C849="","",参照!C849)</f>
        <v/>
      </c>
      <c r="AX849" s="52" t="str">
        <f>IF(参照!D849="","",参照!D849)</f>
        <v>メニューB(残差)</v>
      </c>
      <c r="AY849" s="52">
        <f>IF(参照!E849="","",参照!E849)</f>
        <v>4.1299999999999996E-4</v>
      </c>
      <c r="AZ849" s="52" t="str">
        <f>IF(参照!F849="","",参照!F849)</f>
        <v>(株)織戸組</v>
      </c>
      <c r="BA849" s="52" t="str">
        <f>IF(参照!G849="","",参照!G849)</f>
        <v>(株)織戸組_メニューB(残差)</v>
      </c>
      <c r="BB849" s="52">
        <f t="shared" si="44"/>
        <v>0.41299999999999998</v>
      </c>
      <c r="BD849" s="52" t="str">
        <f>IF(参照!L849="","",参照!L849)</f>
        <v/>
      </c>
    </row>
    <row r="850" spans="47:56">
      <c r="AU850" s="52" t="str">
        <f>IF(参照!A850="","",参照!A850)</f>
        <v/>
      </c>
      <c r="AV850" s="52" t="str">
        <f>IF(参照!B850="","",参照!B850)</f>
        <v/>
      </c>
      <c r="AW850" s="52" t="str">
        <f>IF(参照!C850="","",参照!C850)</f>
        <v/>
      </c>
      <c r="AX850" s="52" t="str">
        <f>IF(参照!D850="","",参照!D850)</f>
        <v>(参考値)事業者全体</v>
      </c>
      <c r="AY850" s="52">
        <f>IF(参照!E850="","",参照!E850)</f>
        <v>4.4900000000000002E-4</v>
      </c>
      <c r="AZ850" s="52" t="str">
        <f>IF(参照!F850="","",参照!F850)</f>
        <v>(株)織戸組</v>
      </c>
      <c r="BA850" s="52" t="str">
        <f>IF(参照!G850="","",参照!G850)</f>
        <v>(株)織戸組_(参考値)事業者全体</v>
      </c>
      <c r="BB850" s="52">
        <f t="shared" si="44"/>
        <v>0.44900000000000001</v>
      </c>
      <c r="BD850" s="52" t="str">
        <f>IF(参照!L850="","",参照!L850)</f>
        <v/>
      </c>
    </row>
    <row r="851" spans="47:56">
      <c r="AU851" s="52" t="str">
        <f>IF(参照!A851="","",参照!A851)</f>
        <v>A0514</v>
      </c>
      <c r="AV851" s="52" t="str">
        <f>IF(参照!B851="","",参照!B851)</f>
        <v>ふかやｅパワー(株)</v>
      </c>
      <c r="AW851" s="52">
        <f>IF(参照!C851="","",参照!C851)</f>
        <v>4.5199999999999998E-4</v>
      </c>
      <c r="AX851" s="52" t="str">
        <f>IF(参照!D851="","",参照!D851)</f>
        <v>メニューA</v>
      </c>
      <c r="AY851" s="52">
        <f>IF(参照!E851="","",参照!E851)</f>
        <v>0</v>
      </c>
      <c r="AZ851" s="52" t="str">
        <f>IF(参照!F851="","",参照!F851)</f>
        <v>ふかやｅパワー(株)</v>
      </c>
      <c r="BA851" s="52" t="str">
        <f>IF(参照!G851="","",参照!G851)</f>
        <v>ふかやｅパワー(株)_メニューA</v>
      </c>
      <c r="BB851" s="52">
        <f t="shared" si="44"/>
        <v>0</v>
      </c>
      <c r="BD851" s="52" t="str">
        <f>IF(参照!L851="","",参照!L851)</f>
        <v/>
      </c>
    </row>
    <row r="852" spans="47:56">
      <c r="AU852" s="52" t="str">
        <f>IF(参照!A852="","",参照!A852)</f>
        <v/>
      </c>
      <c r="AV852" s="52" t="str">
        <f>IF(参照!B852="","",参照!B852)</f>
        <v/>
      </c>
      <c r="AW852" s="52" t="str">
        <f>IF(参照!C852="","",参照!C852)</f>
        <v/>
      </c>
      <c r="AX852" s="52" t="str">
        <f>IF(参照!D852="","",参照!D852)</f>
        <v>メニューB(残差)</v>
      </c>
      <c r="AY852" s="52">
        <f>IF(参照!E852="","",参照!E852)</f>
        <v>3.9899999999999999E-4</v>
      </c>
      <c r="AZ852" s="52" t="str">
        <f>IF(参照!F852="","",参照!F852)</f>
        <v>ふかやｅパワー(株)</v>
      </c>
      <c r="BA852" s="52" t="str">
        <f>IF(参照!G852="","",参照!G852)</f>
        <v>ふかやｅパワー(株)_メニューB(残差)</v>
      </c>
      <c r="BB852" s="52">
        <f t="shared" si="44"/>
        <v>0.39900000000000002</v>
      </c>
      <c r="BD852" s="52" t="str">
        <f>IF(参照!L852="","",参照!L852)</f>
        <v/>
      </c>
    </row>
    <row r="853" spans="47:56">
      <c r="AU853" s="52" t="str">
        <f>IF(参照!A853="","",参照!A853)</f>
        <v/>
      </c>
      <c r="AV853" s="52" t="str">
        <f>IF(参照!B853="","",参照!B853)</f>
        <v/>
      </c>
      <c r="AW853" s="52" t="str">
        <f>IF(参照!C853="","",参照!C853)</f>
        <v/>
      </c>
      <c r="AX853" s="52" t="str">
        <f>IF(参照!D853="","",参照!D853)</f>
        <v>(参考値)事業者全体</v>
      </c>
      <c r="AY853" s="52">
        <f>IF(参照!E853="","",参照!E853)</f>
        <v>4.2900000000000002E-4</v>
      </c>
      <c r="AZ853" s="52" t="str">
        <f>IF(参照!F853="","",参照!F853)</f>
        <v>ふかやｅパワー(株)</v>
      </c>
      <c r="BA853" s="52" t="str">
        <f>IF(参照!G853="","",参照!G853)</f>
        <v>ふかやｅパワー(株)_(参考値)事業者全体</v>
      </c>
      <c r="BB853" s="52">
        <f t="shared" si="44"/>
        <v>0.42899999999999999</v>
      </c>
      <c r="BD853" s="52" t="str">
        <f>IF(参照!L853="","",参照!L853)</f>
        <v/>
      </c>
    </row>
    <row r="854" spans="47:56">
      <c r="AU854" s="52" t="str">
        <f>IF(参照!A854="","",参照!A854)</f>
        <v>A0515</v>
      </c>
      <c r="AV854" s="52" t="str">
        <f>IF(参照!B854="","",参照!B854)</f>
        <v>(株)Ｌｉｎｋ　Ｌｉｆｅ</v>
      </c>
      <c r="AW854" s="52">
        <f>IF(参照!C854="","",参照!C854)</f>
        <v>5.1599999999999997E-4</v>
      </c>
      <c r="AX854" s="52" t="str">
        <f>IF(参照!D854="","",参照!D854)</f>
        <v/>
      </c>
      <c r="AY854" s="52">
        <f>IF(参照!E854="","",参照!E854)</f>
        <v>5.31E-4</v>
      </c>
      <c r="AZ854" s="52" t="str">
        <f>IF(参照!F854="","",参照!F854)</f>
        <v>(株)Ｌｉｎｋ　Ｌｉｆｅ</v>
      </c>
      <c r="BA854" s="52" t="str">
        <f>IF(参照!G854="","",参照!G854)</f>
        <v>(株)Ｌｉｎｋ　Ｌｉｆｅ_</v>
      </c>
      <c r="BB854" s="52">
        <f t="shared" si="44"/>
        <v>0.53100000000000003</v>
      </c>
      <c r="BD854" s="52" t="str">
        <f>IF(参照!L854="","",参照!L854)</f>
        <v/>
      </c>
    </row>
    <row r="855" spans="47:56">
      <c r="AU855" s="52" t="str">
        <f>IF(参照!A855="","",参照!A855)</f>
        <v>A0518</v>
      </c>
      <c r="AV855" s="52" t="str">
        <f>IF(参照!B855="","",参照!B855)</f>
        <v>(株)グローバルキャスト</v>
      </c>
      <c r="AW855" s="52">
        <f>IF(参照!C855="","",参照!C855)</f>
        <v>3.7399999999999998E-4</v>
      </c>
      <c r="AX855" s="52" t="str">
        <f>IF(参照!D855="","",参照!D855)</f>
        <v/>
      </c>
      <c r="AY855" s="52">
        <f>IF(参照!E855="","",参照!E855)</f>
        <v>3.1800000000000003E-4</v>
      </c>
      <c r="AZ855" s="52" t="str">
        <f>IF(参照!F855="","",参照!F855)</f>
        <v>(株)グローバルキャスト</v>
      </c>
      <c r="BA855" s="52" t="str">
        <f>IF(参照!G855="","",参照!G855)</f>
        <v>(株)グローバルキャスト_</v>
      </c>
      <c r="BB855" s="52">
        <f t="shared" si="44"/>
        <v>0.318</v>
      </c>
      <c r="BD855" s="52" t="str">
        <f>IF(参照!L855="","",参照!L855)</f>
        <v/>
      </c>
    </row>
    <row r="856" spans="47:56">
      <c r="AU856" s="52" t="str">
        <f>IF(参照!A856="","",参照!A856)</f>
        <v>A0519</v>
      </c>
      <c r="AV856" s="52" t="str">
        <f>IF(参照!B856="","",参照!B856)</f>
        <v>日本エネルギー総合システム(株)</v>
      </c>
      <c r="AW856" s="52">
        <f>IF(参照!C856="","",参照!C856)</f>
        <v>5.0000000000000001E-4</v>
      </c>
      <c r="AX856" s="52" t="str">
        <f>IF(参照!D856="","",参照!D856)</f>
        <v>メニューA</v>
      </c>
      <c r="AY856" s="52">
        <f>IF(参照!E856="","",参照!E856)</f>
        <v>0</v>
      </c>
      <c r="AZ856" s="52" t="str">
        <f>IF(参照!F856="","",参照!F856)</f>
        <v>日本エネルギー総合システム(株)</v>
      </c>
      <c r="BA856" s="52" t="str">
        <f>IF(参照!G856="","",参照!G856)</f>
        <v>日本エネルギー総合システム(株)_メニューA</v>
      </c>
      <c r="BB856" s="52">
        <f t="shared" si="44"/>
        <v>0</v>
      </c>
      <c r="BD856" s="52" t="str">
        <f>IF(参照!L856="","",参照!L856)</f>
        <v/>
      </c>
    </row>
    <row r="857" spans="47:56">
      <c r="AU857" s="52" t="str">
        <f>IF(参照!A857="","",参照!A857)</f>
        <v/>
      </c>
      <c r="AV857" s="52" t="str">
        <f>IF(参照!B857="","",参照!B857)</f>
        <v/>
      </c>
      <c r="AW857" s="52" t="str">
        <f>IF(参照!C857="","",参照!C857)</f>
        <v/>
      </c>
      <c r="AX857" s="52" t="str">
        <f>IF(参照!D857="","",参照!D857)</f>
        <v>メニューB(残差)</v>
      </c>
      <c r="AY857" s="52">
        <f>IF(参照!E857="","",参照!E857)</f>
        <v>4.7199999999999998E-4</v>
      </c>
      <c r="AZ857" s="52" t="str">
        <f>IF(参照!F857="","",参照!F857)</f>
        <v>日本エネルギー総合システム(株)</v>
      </c>
      <c r="BA857" s="52" t="str">
        <f>IF(参照!G857="","",参照!G857)</f>
        <v>日本エネルギー総合システム(株)_メニューB(残差)</v>
      </c>
      <c r="BB857" s="52">
        <f t="shared" si="44"/>
        <v>0.47199999999999998</v>
      </c>
      <c r="BD857" s="52" t="str">
        <f>IF(参照!L857="","",参照!L857)</f>
        <v/>
      </c>
    </row>
    <row r="858" spans="47:56">
      <c r="AU858" s="52" t="str">
        <f>IF(参照!A858="","",参照!A858)</f>
        <v/>
      </c>
      <c r="AV858" s="52" t="str">
        <f>IF(参照!B858="","",参照!B858)</f>
        <v/>
      </c>
      <c r="AW858" s="52" t="str">
        <f>IF(参照!C858="","",参照!C858)</f>
        <v/>
      </c>
      <c r="AX858" s="52" t="str">
        <f>IF(参照!D858="","",参照!D858)</f>
        <v>(参考値)事業者全体</v>
      </c>
      <c r="AY858" s="52">
        <f>IF(参照!E858="","",参照!E858)</f>
        <v>4.6200000000000001E-4</v>
      </c>
      <c r="AZ858" s="52" t="str">
        <f>IF(参照!F858="","",参照!F858)</f>
        <v>日本エネルギー総合システム(株)</v>
      </c>
      <c r="BA858" s="52" t="str">
        <f>IF(参照!G858="","",参照!G858)</f>
        <v>日本エネルギー総合システム(株)_(参考値)事業者全体</v>
      </c>
      <c r="BB858" s="52">
        <f t="shared" si="44"/>
        <v>0.46200000000000002</v>
      </c>
      <c r="BD858" s="52" t="str">
        <f>IF(参照!L858="","",参照!L858)</f>
        <v/>
      </c>
    </row>
    <row r="859" spans="47:56">
      <c r="AU859" s="52" t="str">
        <f>IF(参照!A859="","",参照!A859)</f>
        <v>A0520</v>
      </c>
      <c r="AV859" s="52" t="str">
        <f>IF(参照!B859="","",参照!B859)</f>
        <v>イワタニ東海(株)</v>
      </c>
      <c r="AW859" s="52">
        <f>IF(参照!C859="","",参照!C859)</f>
        <v>3.6400000000000001E-4</v>
      </c>
      <c r="AX859" s="52" t="str">
        <f>IF(参照!D859="","",参照!D859)</f>
        <v/>
      </c>
      <c r="AY859" s="52">
        <f>IF(参照!E859="","",参照!E859)</f>
        <v>3.0800000000000001E-4</v>
      </c>
      <c r="AZ859" s="52" t="str">
        <f>IF(参照!F859="","",参照!F859)</f>
        <v>イワタニ東海(株)</v>
      </c>
      <c r="BA859" s="52" t="str">
        <f>IF(参照!G859="","",参照!G859)</f>
        <v>イワタニ東海(株)_</v>
      </c>
      <c r="BB859" s="52">
        <f t="shared" si="44"/>
        <v>0.308</v>
      </c>
      <c r="BD859" s="52" t="str">
        <f>IF(参照!L859="","",参照!L859)</f>
        <v/>
      </c>
    </row>
    <row r="860" spans="47:56">
      <c r="AU860" s="52" t="str">
        <f>IF(参照!A860="","",参照!A860)</f>
        <v>A0522</v>
      </c>
      <c r="AV860" s="52" t="str">
        <f>IF(参照!B860="","",参照!B860)</f>
        <v>(株)デライトアップ</v>
      </c>
      <c r="AW860" s="52">
        <f>IF(参照!C860="","",参照!C860)</f>
        <v>4.75E-4</v>
      </c>
      <c r="AX860" s="52" t="str">
        <f>IF(参照!D860="","",参照!D860)</f>
        <v/>
      </c>
      <c r="AY860" s="52">
        <f>IF(参照!E860="","",参照!E860)</f>
        <v>4.64E-4</v>
      </c>
      <c r="AZ860" s="52" t="str">
        <f>IF(参照!F860="","",参照!F860)</f>
        <v>(株)デライトアップ</v>
      </c>
      <c r="BA860" s="52" t="str">
        <f>IF(参照!G860="","",参照!G860)</f>
        <v>(株)デライトアップ_</v>
      </c>
      <c r="BB860" s="52">
        <f t="shared" si="44"/>
        <v>0.46400000000000002</v>
      </c>
      <c r="BD860" s="52" t="str">
        <f>IF(参照!L860="","",参照!L860)</f>
        <v/>
      </c>
    </row>
    <row r="861" spans="47:56">
      <c r="AU861" s="52" t="str">
        <f>IF(参照!A861="","",参照!A861)</f>
        <v>A0525</v>
      </c>
      <c r="AV861" s="52" t="str">
        <f>IF(参照!B861="","",参照!B861)</f>
        <v>(株)ところざわ未来電力</v>
      </c>
      <c r="AW861" s="52">
        <f>IF(参照!C861="","",参照!C861)</f>
        <v>5.8E-5</v>
      </c>
      <c r="AX861" s="52" t="str">
        <f>IF(参照!D861="","",参照!D861)</f>
        <v>メニューA</v>
      </c>
      <c r="AY861" s="52">
        <f>IF(参照!E861="","",参照!E861)</f>
        <v>2.81E-4</v>
      </c>
      <c r="AZ861" s="52" t="str">
        <f>IF(参照!F861="","",参照!F861)</f>
        <v>(株)ところざわ未来電力</v>
      </c>
      <c r="BA861" s="52" t="str">
        <f>IF(参照!G861="","",参照!G861)</f>
        <v>(株)ところざわ未来電力_メニューA</v>
      </c>
      <c r="BB861" s="52">
        <f t="shared" si="44"/>
        <v>0.28100000000000003</v>
      </c>
      <c r="BD861" s="52" t="str">
        <f>IF(参照!L861="","",参照!L861)</f>
        <v/>
      </c>
    </row>
    <row r="862" spans="47:56">
      <c r="AU862" s="52" t="str">
        <f>IF(参照!A862="","",参照!A862)</f>
        <v/>
      </c>
      <c r="AV862" s="52" t="str">
        <f>IF(参照!B862="","",参照!B862)</f>
        <v/>
      </c>
      <c r="AW862" s="52" t="str">
        <f>IF(参照!C862="","",参照!C862)</f>
        <v/>
      </c>
      <c r="AX862" s="52" t="str">
        <f>IF(参照!D862="","",参照!D862)</f>
        <v>メニューB</v>
      </c>
      <c r="AY862" s="52">
        <f>IF(参照!E862="","",参照!E862)</f>
        <v>0</v>
      </c>
      <c r="AZ862" s="52" t="str">
        <f>IF(参照!F862="","",参照!F862)</f>
        <v>(株)ところざわ未来電力</v>
      </c>
      <c r="BA862" s="52" t="str">
        <f>IF(参照!G862="","",参照!G862)</f>
        <v>(株)ところざわ未来電力_メニューB</v>
      </c>
      <c r="BB862" s="52">
        <f t="shared" si="44"/>
        <v>0</v>
      </c>
      <c r="BD862" s="52" t="str">
        <f>IF(参照!L862="","",参照!L862)</f>
        <v/>
      </c>
    </row>
    <row r="863" spans="47:56">
      <c r="AU863" s="52" t="str">
        <f>IF(参照!A863="","",参照!A863)</f>
        <v/>
      </c>
      <c r="AV863" s="52" t="str">
        <f>IF(参照!B863="","",参照!B863)</f>
        <v/>
      </c>
      <c r="AW863" s="52" t="str">
        <f>IF(参照!C863="","",参照!C863)</f>
        <v/>
      </c>
      <c r="AX863" s="52" t="str">
        <f>IF(参照!D863="","",参照!D863)</f>
        <v>メニューC(残差)</v>
      </c>
      <c r="AY863" s="52">
        <f>IF(参照!E863="","",参照!E863)</f>
        <v>2.8100000000000005E-4</v>
      </c>
      <c r="AZ863" s="52" t="str">
        <f>IF(参照!F863="","",参照!F863)</f>
        <v>(株)ところざわ未来電力</v>
      </c>
      <c r="BA863" s="52" t="str">
        <f>IF(参照!G863="","",参照!G863)</f>
        <v>(株)ところざわ未来電力_メニューC(残差)</v>
      </c>
      <c r="BB863" s="52">
        <f t="shared" si="44"/>
        <v>0.28100000000000003</v>
      </c>
      <c r="BD863" s="52" t="str">
        <f>IF(参照!L863="","",参照!L863)</f>
        <v/>
      </c>
    </row>
    <row r="864" spans="47:56">
      <c r="AU864" s="52" t="str">
        <f>IF(参照!A864="","",参照!A864)</f>
        <v/>
      </c>
      <c r="AV864" s="52" t="str">
        <f>IF(参照!B864="","",参照!B864)</f>
        <v/>
      </c>
      <c r="AW864" s="52" t="str">
        <f>IF(参照!C864="","",参照!C864)</f>
        <v/>
      </c>
      <c r="AX864" s="52" t="str">
        <f>IF(参照!D864="","",参照!D864)</f>
        <v>(参考値)事業者全体</v>
      </c>
      <c r="AY864" s="52">
        <f>IF(参照!E864="","",参照!E864)</f>
        <v>3.1800000000000003E-4</v>
      </c>
      <c r="AZ864" s="52" t="str">
        <f>IF(参照!F864="","",参照!F864)</f>
        <v>(株)ところざわ未来電力</v>
      </c>
      <c r="BA864" s="52" t="str">
        <f>IF(参照!G864="","",参照!G864)</f>
        <v>(株)ところざわ未来電力_(参考値)事業者全体</v>
      </c>
      <c r="BB864" s="52">
        <f t="shared" si="44"/>
        <v>0.318</v>
      </c>
      <c r="BD864" s="52" t="str">
        <f>IF(参照!L864="","",参照!L864)</f>
        <v/>
      </c>
    </row>
    <row r="865" spans="47:56">
      <c r="AU865" s="52" t="str">
        <f>IF(参照!A865="","",参照!A865)</f>
        <v>A0526</v>
      </c>
      <c r="AV865" s="52" t="str">
        <f>IF(参照!B865="","",参照!B865)</f>
        <v>朝日ガスエナジー(株)</v>
      </c>
      <c r="AW865" s="52">
        <f>IF(参照!C865="","",参照!C865)</f>
        <v>3.6400000000000001E-4</v>
      </c>
      <c r="AX865" s="52" t="str">
        <f>IF(参照!D865="","",参照!D865)</f>
        <v/>
      </c>
      <c r="AY865" s="52">
        <f>IF(参照!E865="","",参照!E865)</f>
        <v>3.0800000000000001E-4</v>
      </c>
      <c r="AZ865" s="52" t="str">
        <f>IF(参照!F865="","",参照!F865)</f>
        <v>朝日ガスエナジー(株)</v>
      </c>
      <c r="BA865" s="52" t="str">
        <f>IF(参照!G865="","",参照!G865)</f>
        <v>朝日ガスエナジー(株)_</v>
      </c>
      <c r="BB865" s="52">
        <f t="shared" si="44"/>
        <v>0.308</v>
      </c>
      <c r="BD865" s="52" t="str">
        <f>IF(参照!L865="","",参照!L865)</f>
        <v/>
      </c>
    </row>
    <row r="866" spans="47:56">
      <c r="AU866" s="52" t="str">
        <f>IF(参照!A866="","",参照!A866)</f>
        <v>A0528</v>
      </c>
      <c r="AV866" s="52" t="str">
        <f>IF(参照!B866="","",参照!B866)</f>
        <v>(株)エネファント</v>
      </c>
      <c r="AW866" s="52">
        <f>IF(参照!C866="","",参照!C866)</f>
        <v>4.6299999999999998E-4</v>
      </c>
      <c r="AX866" s="52" t="str">
        <f>IF(参照!D866="","",参照!D866)</f>
        <v>メニューA</v>
      </c>
      <c r="AY866" s="52">
        <f>IF(参照!E866="","",参照!E866)</f>
        <v>0</v>
      </c>
      <c r="AZ866" s="52" t="str">
        <f>IF(参照!F866="","",参照!F866)</f>
        <v>(株)エネファント</v>
      </c>
      <c r="BA866" s="52" t="str">
        <f>IF(参照!G866="","",参照!G866)</f>
        <v>(株)エネファント_メニューA</v>
      </c>
      <c r="BB866" s="52">
        <f t="shared" si="44"/>
        <v>0</v>
      </c>
      <c r="BD866" s="52" t="str">
        <f>IF(参照!L866="","",参照!L866)</f>
        <v/>
      </c>
    </row>
    <row r="867" spans="47:56">
      <c r="AU867" s="52" t="str">
        <f>IF(参照!A867="","",参照!A867)</f>
        <v/>
      </c>
      <c r="AV867" s="52" t="str">
        <f>IF(参照!B867="","",参照!B867)</f>
        <v/>
      </c>
      <c r="AW867" s="52" t="str">
        <f>IF(参照!C867="","",参照!C867)</f>
        <v/>
      </c>
      <c r="AX867" s="52" t="str">
        <f>IF(参照!D867="","",参照!D867)</f>
        <v>メニューB</v>
      </c>
      <c r="AY867" s="52">
        <f>IF(参照!E867="","",参照!E867)</f>
        <v>0</v>
      </c>
      <c r="AZ867" s="52" t="str">
        <f>IF(参照!F867="","",参照!F867)</f>
        <v>(株)エネファント</v>
      </c>
      <c r="BA867" s="52" t="str">
        <f>IF(参照!G867="","",参照!G867)</f>
        <v>(株)エネファント_メニューB</v>
      </c>
      <c r="BB867" s="52">
        <f t="shared" si="44"/>
        <v>0</v>
      </c>
      <c r="BD867" s="52" t="str">
        <f>IF(参照!L867="","",参照!L867)</f>
        <v/>
      </c>
    </row>
    <row r="868" spans="47:56">
      <c r="AU868" s="52" t="str">
        <f>IF(参照!A868="","",参照!A868)</f>
        <v/>
      </c>
      <c r="AV868" s="52" t="str">
        <f>IF(参照!B868="","",参照!B868)</f>
        <v/>
      </c>
      <c r="AW868" s="52" t="str">
        <f>IF(参照!C868="","",参照!C868)</f>
        <v/>
      </c>
      <c r="AX868" s="52" t="str">
        <f>IF(参照!D868="","",参照!D868)</f>
        <v>メニューC(残差)</v>
      </c>
      <c r="AY868" s="52">
        <f>IF(参照!E868="","",参照!E868)</f>
        <v>4.6100000000000004E-4</v>
      </c>
      <c r="AZ868" s="52" t="str">
        <f>IF(参照!F868="","",参照!F868)</f>
        <v>(株)エネファント</v>
      </c>
      <c r="BA868" s="52" t="str">
        <f>IF(参照!G868="","",参照!G868)</f>
        <v>(株)エネファント_メニューC(残差)</v>
      </c>
      <c r="BB868" s="52">
        <f t="shared" si="44"/>
        <v>0.46100000000000002</v>
      </c>
      <c r="BD868" s="52" t="str">
        <f>IF(参照!L868="","",参照!L868)</f>
        <v/>
      </c>
    </row>
    <row r="869" spans="47:56">
      <c r="AU869" s="52" t="str">
        <f>IF(参照!A869="","",参照!A869)</f>
        <v/>
      </c>
      <c r="AV869" s="52" t="str">
        <f>IF(参照!B869="","",参照!B869)</f>
        <v/>
      </c>
      <c r="AW869" s="52" t="str">
        <f>IF(参照!C869="","",参照!C869)</f>
        <v/>
      </c>
      <c r="AX869" s="52" t="str">
        <f>IF(参照!D869="","",参照!D869)</f>
        <v>(参考値)事業者全体</v>
      </c>
      <c r="AY869" s="52">
        <f>IF(参照!E869="","",参照!E869)</f>
        <v>5.0100000000000003E-4</v>
      </c>
      <c r="AZ869" s="52" t="str">
        <f>IF(参照!F869="","",参照!F869)</f>
        <v>(株)エネファント</v>
      </c>
      <c r="BA869" s="52" t="str">
        <f>IF(参照!G869="","",参照!G869)</f>
        <v>(株)エネファント_(参考値)事業者全体</v>
      </c>
      <c r="BB869" s="52">
        <f t="shared" si="44"/>
        <v>0.501</v>
      </c>
      <c r="BD869" s="52" t="str">
        <f>IF(参照!L869="","",参照!L869)</f>
        <v/>
      </c>
    </row>
    <row r="870" spans="47:56">
      <c r="AU870" s="52" t="str">
        <f>IF(参照!A870="","",参照!A870)</f>
        <v>A0529</v>
      </c>
      <c r="AV870" s="52" t="str">
        <f>IF(参照!B870="","",参照!B870)</f>
        <v>(株)エスエナジー</v>
      </c>
      <c r="AW870" s="52">
        <f>IF(参照!C870="","",参照!C870)</f>
        <v>4.7800000000000002E-4</v>
      </c>
      <c r="AX870" s="52" t="str">
        <f>IF(参照!D870="","",参照!D870)</f>
        <v/>
      </c>
      <c r="AY870" s="52">
        <f>IF(参照!E870="","",参照!E870)</f>
        <v>5.22E-4</v>
      </c>
      <c r="AZ870" s="52" t="str">
        <f>IF(参照!F870="","",参照!F870)</f>
        <v>(株)エスエナジー</v>
      </c>
      <c r="BA870" s="52" t="str">
        <f>IF(参照!G870="","",参照!G870)</f>
        <v>(株)エスエナジー_</v>
      </c>
      <c r="BB870" s="52">
        <f t="shared" si="44"/>
        <v>0.52200000000000002</v>
      </c>
      <c r="BD870" s="52" t="str">
        <f>IF(参照!L870="","",参照!L870)</f>
        <v/>
      </c>
    </row>
    <row r="871" spans="47:56">
      <c r="AU871" s="52" t="str">
        <f>IF(参照!A871="","",参照!A871)</f>
        <v>A0532</v>
      </c>
      <c r="AV871" s="52" t="str">
        <f>IF(参照!B871="","",参照!B871)</f>
        <v>(株)Ｍｐｏｗｅｒ</v>
      </c>
      <c r="AW871" s="52">
        <f>IF(参照!C871="","",参照!C871)</f>
        <v>3.8499999999999998E-4</v>
      </c>
      <c r="AX871" s="52" t="str">
        <f>IF(参照!D871="","",参照!D871)</f>
        <v/>
      </c>
      <c r="AY871" s="52">
        <f>IF(参照!E871="","",参照!E871)</f>
        <v>3.7199999999999999E-4</v>
      </c>
      <c r="AZ871" s="52" t="str">
        <f>IF(参照!F871="","",参照!F871)</f>
        <v>(株)Ｍｐｏｗｅｒ</v>
      </c>
      <c r="BA871" s="52" t="str">
        <f>IF(参照!G871="","",参照!G871)</f>
        <v>(株)Ｍｐｏｗｅｒ_</v>
      </c>
      <c r="BB871" s="52">
        <f t="shared" si="44"/>
        <v>0.372</v>
      </c>
      <c r="BD871" s="52" t="str">
        <f>IF(参照!L871="","",参照!L871)</f>
        <v/>
      </c>
    </row>
    <row r="872" spans="47:56">
      <c r="AU872" s="52" t="str">
        <f>IF(参照!A872="","",参照!A872)</f>
        <v>A0533</v>
      </c>
      <c r="AV872" s="52" t="str">
        <f>IF(参照!B872="","",参照!B872)</f>
        <v>秩父新電力(株)</v>
      </c>
      <c r="AW872" s="52">
        <f>IF(参照!C872="","",参照!C872)</f>
        <v>3.1399999999999999E-4</v>
      </c>
      <c r="AX872" s="52" t="str">
        <f>IF(参照!D872="","",参照!D872)</f>
        <v>メニューA</v>
      </c>
      <c r="AY872" s="52">
        <f>IF(参照!E872="","",参照!E872)</f>
        <v>0</v>
      </c>
      <c r="AZ872" s="52" t="str">
        <f>IF(参照!F872="","",参照!F872)</f>
        <v>秩父新電力(株)</v>
      </c>
      <c r="BA872" s="52" t="str">
        <f>IF(参照!G872="","",参照!G872)</f>
        <v>秩父新電力(株)_メニューA</v>
      </c>
      <c r="BB872" s="52">
        <f t="shared" si="44"/>
        <v>0</v>
      </c>
      <c r="BD872" s="52" t="str">
        <f>IF(参照!L872="","",参照!L872)</f>
        <v/>
      </c>
    </row>
    <row r="873" spans="47:56">
      <c r="AU873" s="52" t="str">
        <f>IF(参照!A873="","",参照!A873)</f>
        <v/>
      </c>
      <c r="AV873" s="52" t="str">
        <f>IF(参照!B873="","",参照!B873)</f>
        <v/>
      </c>
      <c r="AW873" s="52" t="str">
        <f>IF(参照!C873="","",参照!C873)</f>
        <v/>
      </c>
      <c r="AX873" s="52" t="str">
        <f>IF(参照!D873="","",参照!D873)</f>
        <v>メニューB</v>
      </c>
      <c r="AY873" s="52">
        <f>IF(参照!E873="","",参照!E873)</f>
        <v>0</v>
      </c>
      <c r="AZ873" s="52" t="str">
        <f>IF(参照!F873="","",参照!F873)</f>
        <v>秩父新電力(株)</v>
      </c>
      <c r="BA873" s="52" t="str">
        <f>IF(参照!G873="","",参照!G873)</f>
        <v>秩父新電力(株)_メニューB</v>
      </c>
      <c r="BB873" s="52">
        <f t="shared" si="44"/>
        <v>0</v>
      </c>
      <c r="BD873" s="52" t="str">
        <f>IF(参照!L873="","",参照!L873)</f>
        <v/>
      </c>
    </row>
    <row r="874" spans="47:56">
      <c r="AU874" s="52" t="str">
        <f>IF(参照!A874="","",参照!A874)</f>
        <v/>
      </c>
      <c r="AV874" s="52" t="str">
        <f>IF(参照!B874="","",参照!B874)</f>
        <v/>
      </c>
      <c r="AW874" s="52" t="str">
        <f>IF(参照!C874="","",参照!C874)</f>
        <v/>
      </c>
      <c r="AX874" s="52" t="str">
        <f>IF(参照!D874="","",参照!D874)</f>
        <v>メニューC</v>
      </c>
      <c r="AY874" s="52">
        <f>IF(参照!E874="","",参照!E874)</f>
        <v>2.99E-4</v>
      </c>
      <c r="AZ874" s="52" t="str">
        <f>IF(参照!F874="","",参照!F874)</f>
        <v>秩父新電力(株)</v>
      </c>
      <c r="BA874" s="52" t="str">
        <f>IF(参照!G874="","",参照!G874)</f>
        <v>秩父新電力(株)_メニューC</v>
      </c>
      <c r="BB874" s="52">
        <f t="shared" si="44"/>
        <v>0.29899999999999999</v>
      </c>
      <c r="BD874" s="52" t="str">
        <f>IF(参照!L874="","",参照!L874)</f>
        <v/>
      </c>
    </row>
    <row r="875" spans="47:56">
      <c r="AU875" s="52" t="str">
        <f>IF(参照!A875="","",参照!A875)</f>
        <v/>
      </c>
      <c r="AV875" s="52" t="str">
        <f>IF(参照!B875="","",参照!B875)</f>
        <v/>
      </c>
      <c r="AW875" s="52" t="str">
        <f>IF(参照!C875="","",参照!C875)</f>
        <v/>
      </c>
      <c r="AX875" s="52" t="str">
        <f>IF(参照!D875="","",参照!D875)</f>
        <v>メニューD(残差)</v>
      </c>
      <c r="AY875" s="52">
        <f>IF(参照!E875="","",参照!E875)</f>
        <v>3.3300000000000002E-4</v>
      </c>
      <c r="AZ875" s="52" t="str">
        <f>IF(参照!F875="","",参照!F875)</f>
        <v>秩父新電力(株)</v>
      </c>
      <c r="BA875" s="52" t="str">
        <f>IF(参照!G875="","",参照!G875)</f>
        <v>秩父新電力(株)_メニューD(残差)</v>
      </c>
      <c r="BB875" s="52">
        <f t="shared" si="44"/>
        <v>0.33300000000000002</v>
      </c>
      <c r="BD875" s="52" t="str">
        <f>IF(参照!L875="","",参照!L875)</f>
        <v/>
      </c>
    </row>
    <row r="876" spans="47:56">
      <c r="AU876" s="52" t="str">
        <f>IF(参照!A876="","",参照!A876)</f>
        <v/>
      </c>
      <c r="AV876" s="52" t="str">
        <f>IF(参照!B876="","",参照!B876)</f>
        <v/>
      </c>
      <c r="AW876" s="52" t="str">
        <f>IF(参照!C876="","",参照!C876)</f>
        <v/>
      </c>
      <c r="AX876" s="52" t="str">
        <f>IF(参照!D876="","",参照!D876)</f>
        <v>(参考値)事業者全体</v>
      </c>
      <c r="AY876" s="52">
        <f>IF(参照!E876="","",参照!E876)</f>
        <v>2.9399999999999999E-4</v>
      </c>
      <c r="AZ876" s="52" t="str">
        <f>IF(参照!F876="","",参照!F876)</f>
        <v>秩父新電力(株)</v>
      </c>
      <c r="BA876" s="52" t="str">
        <f>IF(参照!G876="","",参照!G876)</f>
        <v>秩父新電力(株)_(参考値)事業者全体</v>
      </c>
      <c r="BB876" s="52">
        <f t="shared" si="44"/>
        <v>0.29399999999999998</v>
      </c>
      <c r="BD876" s="52" t="str">
        <f>IF(参照!L876="","",参照!L876)</f>
        <v/>
      </c>
    </row>
    <row r="877" spans="47:56">
      <c r="AU877" s="52" t="str">
        <f>IF(参照!A877="","",参照!A877)</f>
        <v>A0534</v>
      </c>
      <c r="AV877" s="52" t="str">
        <f>IF(参照!B877="","",参照!B877)</f>
        <v>みよしエナジー(株)</v>
      </c>
      <c r="AW877" s="52">
        <f>IF(参照!C877="","",参照!C877)</f>
        <v>2.33E-4</v>
      </c>
      <c r="AX877" s="52" t="str">
        <f>IF(参照!D877="","",参照!D877)</f>
        <v/>
      </c>
      <c r="AY877" s="52">
        <f>IF(参照!E877="","",参照!E877)</f>
        <v>4.9399999999999997E-4</v>
      </c>
      <c r="AZ877" s="52" t="str">
        <f>IF(参照!F877="","",参照!F877)</f>
        <v>みよしエナジー(株)</v>
      </c>
      <c r="BA877" s="52" t="str">
        <f>IF(参照!G877="","",参照!G877)</f>
        <v>みよしエナジー(株)_</v>
      </c>
      <c r="BB877" s="52">
        <f t="shared" si="44"/>
        <v>0.49399999999999999</v>
      </c>
      <c r="BD877" s="52" t="str">
        <f>IF(参照!L877="","",参照!L877)</f>
        <v/>
      </c>
    </row>
    <row r="878" spans="47:56">
      <c r="AU878" s="52" t="str">
        <f>IF(参照!A878="","",参照!A878)</f>
        <v>A0536</v>
      </c>
      <c r="AV878" s="52" t="str">
        <f>IF(参照!B878="","",参照!B878)</f>
        <v>東日本ガス(株)</v>
      </c>
      <c r="AW878" s="52">
        <f>IF(参照!C878="","",参照!C878)</f>
        <v>4.9299999999999995E-4</v>
      </c>
      <c r="AX878" s="52" t="str">
        <f>IF(参照!D878="","",参照!D878)</f>
        <v/>
      </c>
      <c r="AY878" s="52">
        <f>IF(参照!E878="","",参照!E878)</f>
        <v>4.3600000000000008E-4</v>
      </c>
      <c r="AZ878" s="52" t="str">
        <f>IF(参照!F878="","",参照!F878)</f>
        <v>東日本ガス(株)</v>
      </c>
      <c r="BA878" s="52" t="str">
        <f>IF(参照!G878="","",参照!G878)</f>
        <v>東日本ガス(株)_</v>
      </c>
      <c r="BB878" s="52">
        <f t="shared" si="44"/>
        <v>0.43600000000000005</v>
      </c>
      <c r="BD878" s="52" t="str">
        <f>IF(参照!L878="","",参照!L878)</f>
        <v/>
      </c>
    </row>
    <row r="879" spans="47:56">
      <c r="AU879" s="52" t="str">
        <f>IF(参照!A879="","",参照!A879)</f>
        <v>A0537</v>
      </c>
      <c r="AV879" s="52" t="str">
        <f>IF(参照!B879="","",参照!B879)</f>
        <v>東彩ガス(株)</v>
      </c>
      <c r="AW879" s="52">
        <f>IF(参照!C879="","",参照!C879)</f>
        <v>4.9299999999999995E-4</v>
      </c>
      <c r="AX879" s="52" t="str">
        <f>IF(参照!D879="","",参照!D879)</f>
        <v>メニューA</v>
      </c>
      <c r="AY879" s="52">
        <f>IF(参照!E879="","",参照!E879)</f>
        <v>0</v>
      </c>
      <c r="AZ879" s="52" t="str">
        <f>IF(参照!F879="","",参照!F879)</f>
        <v>東彩ガス(株)</v>
      </c>
      <c r="BA879" s="52" t="str">
        <f>IF(参照!G879="","",参照!G879)</f>
        <v>東彩ガス(株)_メニューA</v>
      </c>
      <c r="BB879" s="52">
        <f t="shared" si="44"/>
        <v>0</v>
      </c>
      <c r="BD879" s="52" t="str">
        <f>IF(参照!L879="","",参照!L879)</f>
        <v/>
      </c>
    </row>
    <row r="880" spans="47:56">
      <c r="AU880" s="52" t="str">
        <f>IF(参照!A880="","",参照!A880)</f>
        <v/>
      </c>
      <c r="AV880" s="52" t="str">
        <f>IF(参照!B880="","",参照!B880)</f>
        <v/>
      </c>
      <c r="AW880" s="52" t="str">
        <f>IF(参照!C880="","",参照!C880)</f>
        <v/>
      </c>
      <c r="AX880" s="52" t="str">
        <f>IF(参照!D880="","",参照!D880)</f>
        <v>メニューB(残差)</v>
      </c>
      <c r="AY880" s="52">
        <f>IF(参照!E880="","",参照!E880)</f>
        <v>4.37E-4</v>
      </c>
      <c r="AZ880" s="52" t="str">
        <f>IF(参照!F880="","",参照!F880)</f>
        <v>東彩ガス(株)</v>
      </c>
      <c r="BA880" s="52" t="str">
        <f>IF(参照!G880="","",参照!G880)</f>
        <v>東彩ガス(株)_メニューB(残差)</v>
      </c>
      <c r="BB880" s="52">
        <f t="shared" si="44"/>
        <v>0.437</v>
      </c>
      <c r="BD880" s="52" t="str">
        <f>IF(参照!L880="","",参照!L880)</f>
        <v/>
      </c>
    </row>
    <row r="881" spans="47:56">
      <c r="AU881" s="52" t="str">
        <f>IF(参照!A881="","",参照!A881)</f>
        <v/>
      </c>
      <c r="AV881" s="52" t="str">
        <f>IF(参照!B881="","",参照!B881)</f>
        <v/>
      </c>
      <c r="AW881" s="52" t="str">
        <f>IF(参照!C881="","",参照!C881)</f>
        <v/>
      </c>
      <c r="AX881" s="52" t="str">
        <f>IF(参照!D881="","",参照!D881)</f>
        <v>(参考値)事業者全体</v>
      </c>
      <c r="AY881" s="52">
        <f>IF(参照!E881="","",参照!E881)</f>
        <v>4.9399999999999997E-4</v>
      </c>
      <c r="AZ881" s="52" t="str">
        <f>IF(参照!F881="","",参照!F881)</f>
        <v>東彩ガス(株)</v>
      </c>
      <c r="BA881" s="52" t="str">
        <f>IF(参照!G881="","",参照!G881)</f>
        <v>東彩ガス(株)_(参考値)事業者全体</v>
      </c>
      <c r="BB881" s="52">
        <f t="shared" si="44"/>
        <v>0.49399999999999999</v>
      </c>
      <c r="BD881" s="52" t="str">
        <f>IF(参照!L881="","",参照!L881)</f>
        <v/>
      </c>
    </row>
    <row r="882" spans="47:56">
      <c r="AU882" s="52" t="str">
        <f>IF(参照!A882="","",参照!A882)</f>
        <v>A0538</v>
      </c>
      <c r="AV882" s="52" t="str">
        <f>IF(参照!B882="","",参照!B882)</f>
        <v>綿半パートナーズ(株)</v>
      </c>
      <c r="AW882" s="52">
        <f>IF(参照!C882="","",参照!C882)</f>
        <v>5.1199999999999998E-4</v>
      </c>
      <c r="AX882" s="52" t="str">
        <f>IF(参照!D882="","",参照!D882)</f>
        <v/>
      </c>
      <c r="AY882" s="52">
        <f>IF(参照!E882="","",参照!E882)</f>
        <v>5.5999999999999995E-4</v>
      </c>
      <c r="AZ882" s="52" t="str">
        <f>IF(参照!F882="","",参照!F882)</f>
        <v>綿半パートナーズ(株)</v>
      </c>
      <c r="BA882" s="52" t="str">
        <f>IF(参照!G882="","",参照!G882)</f>
        <v>綿半パートナーズ(株)_</v>
      </c>
      <c r="BB882" s="52">
        <f t="shared" si="44"/>
        <v>0.55999999999999994</v>
      </c>
      <c r="BD882" s="52" t="str">
        <f>IF(参照!L882="","",参照!L882)</f>
        <v/>
      </c>
    </row>
    <row r="883" spans="47:56">
      <c r="AU883" s="52" t="str">
        <f>IF(参照!A883="","",参照!A883)</f>
        <v>A0539</v>
      </c>
      <c r="AV883" s="52" t="str">
        <f>IF(参照!B883="","",参照!B883)</f>
        <v>(株)ｋａｒｃｈ</v>
      </c>
      <c r="AW883" s="52">
        <f>IF(参照!C883="","",参照!C883)</f>
        <v>1.01E-4</v>
      </c>
      <c r="AX883" s="52" t="str">
        <f>IF(参照!D883="","",参照!D883)</f>
        <v/>
      </c>
      <c r="AY883" s="52">
        <f>IF(参照!E883="","",参照!E883)</f>
        <v>4.0700000000000003E-4</v>
      </c>
      <c r="AZ883" s="52" t="str">
        <f>IF(参照!F883="","",参照!F883)</f>
        <v>(株)ｋａｒｃｈ</v>
      </c>
      <c r="BA883" s="52" t="str">
        <f>IF(参照!G883="","",参照!G883)</f>
        <v>(株)ｋａｒｃｈ_</v>
      </c>
      <c r="BB883" s="52">
        <f t="shared" si="44"/>
        <v>0.40700000000000003</v>
      </c>
      <c r="BD883" s="52" t="str">
        <f>IF(参照!L883="","",参照!L883)</f>
        <v/>
      </c>
    </row>
    <row r="884" spans="47:56">
      <c r="AU884" s="52" t="str">
        <f>IF(参照!A884="","",参照!A884)</f>
        <v>A0542</v>
      </c>
      <c r="AV884" s="52" t="str">
        <f>IF(参照!B884="","",参照!B884)</f>
        <v>森の灯り(株)</v>
      </c>
      <c r="AW884" s="52">
        <f>IF(参照!C884="","",参照!C884)</f>
        <v>5.0699999999999996E-4</v>
      </c>
      <c r="AX884" s="52" t="str">
        <f>IF(参照!D884="","",参照!D884)</f>
        <v/>
      </c>
      <c r="AY884" s="52">
        <f>IF(参照!E884="","",参照!E884)</f>
        <v>5.4199999999999995E-4</v>
      </c>
      <c r="AZ884" s="52" t="str">
        <f>IF(参照!F884="","",参照!F884)</f>
        <v>森の灯り(株)</v>
      </c>
      <c r="BA884" s="52" t="str">
        <f>IF(参照!G884="","",参照!G884)</f>
        <v>森の灯り(株)_</v>
      </c>
      <c r="BB884" s="52">
        <f t="shared" si="44"/>
        <v>0.54199999999999993</v>
      </c>
      <c r="BD884" s="52" t="str">
        <f>IF(参照!L884="","",参照!L884)</f>
        <v/>
      </c>
    </row>
    <row r="885" spans="47:56">
      <c r="AU885" s="52" t="str">
        <f>IF(参照!A885="","",参照!A885)</f>
        <v>A0543</v>
      </c>
      <c r="AV885" s="52" t="str">
        <f>IF(参照!B885="","",参照!B885)</f>
        <v>(株)かみでん里山公社</v>
      </c>
      <c r="AW885" s="52">
        <f>IF(参照!C885="","",参照!C885)</f>
        <v>3.2600000000000001E-4</v>
      </c>
      <c r="AX885" s="52" t="str">
        <f>IF(参照!D885="","",参照!D885)</f>
        <v/>
      </c>
      <c r="AY885" s="52">
        <f>IF(参照!E885="","",参照!E885)</f>
        <v>4.6900000000000002E-4</v>
      </c>
      <c r="AZ885" s="52" t="str">
        <f>IF(参照!F885="","",参照!F885)</f>
        <v>(株)かみでん里山公社</v>
      </c>
      <c r="BA885" s="52" t="str">
        <f>IF(参照!G885="","",参照!G885)</f>
        <v>(株)かみでん里山公社_</v>
      </c>
      <c r="BB885" s="52">
        <f t="shared" si="44"/>
        <v>0.46900000000000003</v>
      </c>
      <c r="BD885" s="52" t="str">
        <f>IF(参照!L885="","",参照!L885)</f>
        <v/>
      </c>
    </row>
    <row r="886" spans="47:56">
      <c r="AU886" s="52" t="str">
        <f>IF(参照!A886="","",参照!A886)</f>
        <v>A0546</v>
      </c>
      <c r="AV886" s="52" t="str">
        <f>IF(参照!B886="","",参照!B886)</f>
        <v>(株)三郷ひまわりエナジー</v>
      </c>
      <c r="AW886" s="52">
        <f>IF(参照!C886="","",参照!C886)</f>
        <v>4.8099999999999998E-4</v>
      </c>
      <c r="AX886" s="52" t="str">
        <f>IF(参照!D886="","",参照!D886)</f>
        <v/>
      </c>
      <c r="AY886" s="52">
        <f>IF(参照!E886="","",参照!E886)</f>
        <v>4.4700000000000002E-4</v>
      </c>
      <c r="AZ886" s="52" t="str">
        <f>IF(参照!F886="","",参照!F886)</f>
        <v>(株)三郷ひまわりエナジー</v>
      </c>
      <c r="BA886" s="52" t="str">
        <f>IF(参照!G886="","",参照!G886)</f>
        <v>(株)三郷ひまわりエナジー_</v>
      </c>
      <c r="BB886" s="52">
        <f t="shared" si="44"/>
        <v>0.44700000000000001</v>
      </c>
      <c r="BD886" s="52" t="str">
        <f>IF(参照!L886="","",参照!L886)</f>
        <v/>
      </c>
    </row>
    <row r="887" spans="47:56">
      <c r="AU887" s="52" t="str">
        <f>IF(参照!A887="","",参照!A887)</f>
        <v>A0547</v>
      </c>
      <c r="AV887" s="52" t="str">
        <f>IF(参照!B887="","",参照!B887)</f>
        <v>(株)球磨村森電力</v>
      </c>
      <c r="AW887" s="52">
        <f>IF(参照!C887="","",参照!C887)</f>
        <v>3.28E-4</v>
      </c>
      <c r="AX887" s="52" t="str">
        <f>IF(参照!D887="","",参照!D887)</f>
        <v/>
      </c>
      <c r="AY887" s="52">
        <f>IF(参照!E887="","",参照!E887)</f>
        <v>2.72E-4</v>
      </c>
      <c r="AZ887" s="52" t="str">
        <f>IF(参照!F887="","",参照!F887)</f>
        <v>(株)球磨村森電力</v>
      </c>
      <c r="BA887" s="52" t="str">
        <f>IF(参照!G887="","",参照!G887)</f>
        <v>(株)球磨村森電力_</v>
      </c>
      <c r="BB887" s="52">
        <f t="shared" si="44"/>
        <v>0.27200000000000002</v>
      </c>
      <c r="BD887" s="52" t="str">
        <f>IF(参照!L887="","",参照!L887)</f>
        <v/>
      </c>
    </row>
    <row r="888" spans="47:56">
      <c r="AU888" s="52" t="str">
        <f>IF(参照!A888="","",参照!A888)</f>
        <v>A0548</v>
      </c>
      <c r="AV888" s="52" t="str">
        <f>IF(参照!B888="","",参照!B888)</f>
        <v>北日本ガス(株)</v>
      </c>
      <c r="AW888" s="52">
        <f>IF(参照!C888="","",参照!C888)</f>
        <v>4.9299999999999995E-4</v>
      </c>
      <c r="AX888" s="52" t="str">
        <f>IF(参照!D888="","",参照!D888)</f>
        <v/>
      </c>
      <c r="AY888" s="52">
        <f>IF(参照!E888="","",参照!E888)</f>
        <v>4.35E-4</v>
      </c>
      <c r="AZ888" s="52" t="str">
        <f>IF(参照!F888="","",参照!F888)</f>
        <v>北日本ガス(株)</v>
      </c>
      <c r="BA888" s="52" t="str">
        <f>IF(参照!G888="","",参照!G888)</f>
        <v>北日本ガス(株)_</v>
      </c>
      <c r="BB888" s="52">
        <f t="shared" si="44"/>
        <v>0.435</v>
      </c>
      <c r="BD888" s="52" t="str">
        <f>IF(参照!L888="","",参照!L888)</f>
        <v/>
      </c>
    </row>
    <row r="889" spans="47:56">
      <c r="AU889" s="52" t="str">
        <f>IF(参照!A889="","",参照!A889)</f>
        <v>A0549</v>
      </c>
      <c r="AV889" s="52" t="str">
        <f>IF(参照!B889="","",参照!B889)</f>
        <v>くこくエネルギー(株)(旧：熊本電力(株))</v>
      </c>
      <c r="AW889" s="52">
        <f>IF(参照!C889="","",参照!C889)</f>
        <v>5.0100000000000003E-4</v>
      </c>
      <c r="AX889" s="52" t="str">
        <f>IF(参照!D889="","",参照!D889)</f>
        <v/>
      </c>
      <c r="AY889" s="52">
        <f>IF(参照!E889="","",参照!E889)</f>
        <v>5.31E-4</v>
      </c>
      <c r="AZ889" s="52" t="str">
        <f>IF(参照!F889="","",参照!F889)</f>
        <v>くこくエネルギー(株)(旧：熊本電力(株))</v>
      </c>
      <c r="BA889" s="52" t="str">
        <f>IF(参照!G889="","",参照!G889)</f>
        <v>くこくエネルギー(株)(旧：熊本電力(株))_</v>
      </c>
      <c r="BB889" s="52">
        <f t="shared" si="44"/>
        <v>0.53100000000000003</v>
      </c>
      <c r="BD889" s="52" t="str">
        <f>IF(参照!L889="","",参照!L889)</f>
        <v/>
      </c>
    </row>
    <row r="890" spans="47:56">
      <c r="AU890" s="52" t="str">
        <f>IF(参照!A890="","",参照!A890)</f>
        <v>A0550</v>
      </c>
      <c r="AV890" s="52" t="str">
        <f>IF(参照!B890="","",参照!B890)</f>
        <v>(株)エコログ</v>
      </c>
      <c r="AW890" s="52">
        <f>IF(参照!C890="","",参照!C890)</f>
        <v>5.4200000000000006E-4</v>
      </c>
      <c r="AX890" s="52" t="str">
        <f>IF(参照!D890="","",参照!D890)</f>
        <v/>
      </c>
      <c r="AY890" s="52">
        <f>IF(参照!E890="","",参照!E890)</f>
        <v>5.4500000000000002E-4</v>
      </c>
      <c r="AZ890" s="52" t="str">
        <f>IF(参照!F890="","",参照!F890)</f>
        <v>(株)エコログ</v>
      </c>
      <c r="BA890" s="52" t="str">
        <f>IF(参照!G890="","",参照!G890)</f>
        <v>(株)エコログ_</v>
      </c>
      <c r="BB890" s="52">
        <f t="shared" si="44"/>
        <v>0.54500000000000004</v>
      </c>
      <c r="BD890" s="52" t="str">
        <f>IF(参照!L890="","",参照!L890)</f>
        <v/>
      </c>
    </row>
    <row r="891" spans="47:56">
      <c r="AU891" s="52" t="str">
        <f>IF(参照!A891="","",参照!A891)</f>
        <v>A0551</v>
      </c>
      <c r="AV891" s="52" t="str">
        <f>IF(参照!B891="","",参照!B891)</f>
        <v>飯田まちづくり電力(株)</v>
      </c>
      <c r="AW891" s="52">
        <f>IF(参照!C891="","",参照!C891)</f>
        <v>2.6600000000000001E-4</v>
      </c>
      <c r="AX891" s="52" t="str">
        <f>IF(参照!D891="","",参照!D891)</f>
        <v>メニューA</v>
      </c>
      <c r="AY891" s="52">
        <f>IF(参照!E891="","",参照!E891)</f>
        <v>3.4200000000000002E-4</v>
      </c>
      <c r="AZ891" s="52" t="str">
        <f>IF(参照!F891="","",参照!F891)</f>
        <v>飯田まちづくり電力(株)</v>
      </c>
      <c r="BA891" s="52" t="str">
        <f>IF(参照!G891="","",参照!G891)</f>
        <v>飯田まちづくり電力(株)_メニューA</v>
      </c>
      <c r="BB891" s="52">
        <f t="shared" si="44"/>
        <v>0.34200000000000003</v>
      </c>
      <c r="BD891" s="52" t="str">
        <f>IF(参照!L891="","",参照!L891)</f>
        <v/>
      </c>
    </row>
    <row r="892" spans="47:56">
      <c r="AU892" s="52" t="str">
        <f>IF(参照!A892="","",参照!A892)</f>
        <v/>
      </c>
      <c r="AV892" s="52" t="str">
        <f>IF(参照!B892="","",参照!B892)</f>
        <v/>
      </c>
      <c r="AW892" s="52" t="str">
        <f>IF(参照!C892="","",参照!C892)</f>
        <v/>
      </c>
      <c r="AX892" s="52" t="str">
        <f>IF(参照!D892="","",参照!D892)</f>
        <v>メニューB(残差)</v>
      </c>
      <c r="AY892" s="52">
        <f>IF(参照!E892="","",参照!E892)</f>
        <v>4.64E-4</v>
      </c>
      <c r="AZ892" s="52" t="str">
        <f>IF(参照!F892="","",参照!F892)</f>
        <v>飯田まちづくり電力(株)</v>
      </c>
      <c r="BA892" s="52" t="str">
        <f>IF(参照!G892="","",参照!G892)</f>
        <v>飯田まちづくり電力(株)_メニューB(残差)</v>
      </c>
      <c r="BB892" s="52">
        <f t="shared" si="44"/>
        <v>0.46400000000000002</v>
      </c>
      <c r="BD892" s="52" t="str">
        <f>IF(参照!L892="","",参照!L892)</f>
        <v/>
      </c>
    </row>
    <row r="893" spans="47:56">
      <c r="AU893" s="52" t="str">
        <f>IF(参照!A893="","",参照!A893)</f>
        <v/>
      </c>
      <c r="AV893" s="52" t="str">
        <f>IF(参照!B893="","",参照!B893)</f>
        <v/>
      </c>
      <c r="AW893" s="52" t="str">
        <f>IF(参照!C893="","",参照!C893)</f>
        <v/>
      </c>
      <c r="AX893" s="52" t="str">
        <f>IF(参照!D893="","",参照!D893)</f>
        <v>(参考値)事業者全体</v>
      </c>
      <c r="AY893" s="52">
        <f>IF(参照!E893="","",参照!E893)</f>
        <v>4.5600000000000003E-4</v>
      </c>
      <c r="AZ893" s="52" t="str">
        <f>IF(参照!F893="","",参照!F893)</f>
        <v>飯田まちづくり電力(株)</v>
      </c>
      <c r="BA893" s="52" t="str">
        <f>IF(参照!G893="","",参照!G893)</f>
        <v>飯田まちづくり電力(株)_(参考値)事業者全体</v>
      </c>
      <c r="BB893" s="52">
        <f t="shared" si="44"/>
        <v>0.45600000000000002</v>
      </c>
      <c r="BD893" s="52" t="str">
        <f>IF(参照!L893="","",参照!L893)</f>
        <v/>
      </c>
    </row>
    <row r="894" spans="47:56">
      <c r="AU894" s="52" t="str">
        <f>IF(参照!A894="","",参照!A894)</f>
        <v>A0552</v>
      </c>
      <c r="AV894" s="52" t="str">
        <f>IF(参照!B894="","",参照!B894)</f>
        <v>イワタニ長野(株)</v>
      </c>
      <c r="AW894" s="52">
        <f>IF(参照!C894="","",参照!C894)</f>
        <v>3.6400000000000001E-4</v>
      </c>
      <c r="AX894" s="52" t="str">
        <f>IF(参照!D894="","",参照!D894)</f>
        <v/>
      </c>
      <c r="AY894" s="52">
        <f>IF(参照!E894="","",参照!E894)</f>
        <v>3.0800000000000001E-4</v>
      </c>
      <c r="AZ894" s="52" t="str">
        <f>IF(参照!F894="","",参照!F894)</f>
        <v>イワタニ長野(株)</v>
      </c>
      <c r="BA894" s="52" t="str">
        <f>IF(参照!G894="","",参照!G894)</f>
        <v>イワタニ長野(株)_</v>
      </c>
      <c r="BB894" s="52">
        <f t="shared" si="44"/>
        <v>0.308</v>
      </c>
      <c r="BD894" s="52" t="str">
        <f>IF(参照!L894="","",参照!L894)</f>
        <v/>
      </c>
    </row>
    <row r="895" spans="47:56">
      <c r="AU895" s="52" t="str">
        <f>IF(参照!A895="","",参照!A895)</f>
        <v>A0553</v>
      </c>
      <c r="AV895" s="52" t="str">
        <f>IF(参照!B895="","",参照!B895)</f>
        <v>シェルジャパン(株)</v>
      </c>
      <c r="AW895" s="52" t="str">
        <f>IF(参照!C895="","",参照!C895)</f>
        <v>0.000453※</v>
      </c>
      <c r="AX895" s="52" t="str">
        <f>IF(参照!D895="","",参照!D895)</f>
        <v>メニューA</v>
      </c>
      <c r="AY895" s="52">
        <f>IF(参照!E895="","",参照!E895)</f>
        <v>2.5000000000000001E-4</v>
      </c>
      <c r="AZ895" s="52" t="str">
        <f>IF(参照!F895="","",参照!F895)</f>
        <v>シェルジャパン(株)</v>
      </c>
      <c r="BA895" s="52" t="str">
        <f>IF(参照!G895="","",参照!G895)</f>
        <v>シェルジャパン(株)_メニューA</v>
      </c>
      <c r="BB895" s="52">
        <f t="shared" si="44"/>
        <v>0.25</v>
      </c>
      <c r="BD895" s="52" t="str">
        <f>IF(参照!L895="","",参照!L895)</f>
        <v/>
      </c>
    </row>
    <row r="896" spans="47:56">
      <c r="AU896" s="52" t="str">
        <f>IF(参照!A896="","",参照!A896)</f>
        <v/>
      </c>
      <c r="AV896" s="52" t="str">
        <f>IF(参照!B896="","",参照!B896)</f>
        <v/>
      </c>
      <c r="AW896" s="52" t="str">
        <f>IF(参照!C896="","",参照!C896)</f>
        <v/>
      </c>
      <c r="AX896" s="52" t="str">
        <f>IF(参照!D896="","",参照!D896)</f>
        <v>メニューB</v>
      </c>
      <c r="AY896" s="52">
        <f>IF(参照!E896="","",参照!E896)</f>
        <v>3.1500000000000001E-4</v>
      </c>
      <c r="AZ896" s="52" t="str">
        <f>IF(参照!F896="","",参照!F896)</f>
        <v>シェルジャパン(株)</v>
      </c>
      <c r="BA896" s="52" t="str">
        <f>IF(参照!G896="","",参照!G896)</f>
        <v>シェルジャパン(株)_メニューB</v>
      </c>
      <c r="BB896" s="52">
        <f t="shared" si="44"/>
        <v>0.315</v>
      </c>
      <c r="BD896" s="52" t="str">
        <f>IF(参照!L896="","",参照!L896)</f>
        <v/>
      </c>
    </row>
    <row r="897" spans="47:56">
      <c r="AU897" s="52" t="str">
        <f>IF(参照!A897="","",参照!A897)</f>
        <v/>
      </c>
      <c r="AV897" s="52" t="str">
        <f>IF(参照!B897="","",参照!B897)</f>
        <v/>
      </c>
      <c r="AW897" s="52" t="str">
        <f>IF(参照!C897="","",参照!C897)</f>
        <v/>
      </c>
      <c r="AX897" s="52" t="str">
        <f>IF(参照!D897="","",参照!D897)</f>
        <v>メニューC(残差)</v>
      </c>
      <c r="AY897" s="52">
        <f>IF(参照!E897="","",参照!E897)</f>
        <v>7.8999999999999996E-5</v>
      </c>
      <c r="AZ897" s="52" t="str">
        <f>IF(参照!F897="","",参照!F897)</f>
        <v>シェルジャパン(株)</v>
      </c>
      <c r="BA897" s="52" t="str">
        <f>IF(参照!G897="","",参照!G897)</f>
        <v>シェルジャパン(株)_メニューC(残差)</v>
      </c>
      <c r="BB897" s="52">
        <f t="shared" si="44"/>
        <v>7.9000000000000001E-2</v>
      </c>
      <c r="BD897" s="52" t="str">
        <f>IF(参照!L897="","",参照!L897)</f>
        <v/>
      </c>
    </row>
    <row r="898" spans="47:56">
      <c r="AU898" s="52" t="str">
        <f>IF(参照!A898="","",参照!A898)</f>
        <v/>
      </c>
      <c r="AV898" s="52" t="str">
        <f>IF(参照!B898="","",参照!B898)</f>
        <v/>
      </c>
      <c r="AW898" s="52" t="str">
        <f>IF(参照!C898="","",参照!C898)</f>
        <v/>
      </c>
      <c r="AX898" s="52" t="str">
        <f>IF(参照!D898="","",参照!D898)</f>
        <v>(参考値)事業者全体</v>
      </c>
      <c r="AY898" s="52">
        <f>IF(参照!E898="","",参照!E898)</f>
        <v>6.3000000000000003E-4</v>
      </c>
      <c r="AZ898" s="52" t="str">
        <f>IF(参照!F898="","",参照!F898)</f>
        <v>シェルジャパン(株)</v>
      </c>
      <c r="BA898" s="52" t="str">
        <f>IF(参照!G898="","",参照!G898)</f>
        <v>シェルジャパン(株)_(参考値)事業者全体</v>
      </c>
      <c r="BB898" s="52">
        <f t="shared" si="44"/>
        <v>0.63</v>
      </c>
      <c r="BD898" s="52" t="str">
        <f>IF(参照!L898="","",参照!L898)</f>
        <v/>
      </c>
    </row>
    <row r="899" spans="47:56">
      <c r="AU899" s="52" t="str">
        <f>IF(参照!A899="","",参照!A899)</f>
        <v>A0554</v>
      </c>
      <c r="AV899" s="52" t="str">
        <f>IF(参照!B899="","",参照!B899)</f>
        <v>(株)クボタ</v>
      </c>
      <c r="AW899" s="52">
        <f>IF(参照!C899="","",参照!C899)</f>
        <v>3.9899999999999999E-4</v>
      </c>
      <c r="AX899" s="52" t="str">
        <f>IF(参照!D899="","",参照!D899)</f>
        <v/>
      </c>
      <c r="AY899" s="52">
        <f>IF(参照!E899="","",参照!E899)</f>
        <v>3.4299999999999999E-4</v>
      </c>
      <c r="AZ899" s="52" t="str">
        <f>IF(参照!F899="","",参照!F899)</f>
        <v>(株)クボタ</v>
      </c>
      <c r="BA899" s="52" t="str">
        <f>IF(参照!G899="","",参照!G899)</f>
        <v>(株)クボタ_</v>
      </c>
      <c r="BB899" s="52">
        <f t="shared" si="44"/>
        <v>0.34299999999999997</v>
      </c>
      <c r="BD899" s="52" t="str">
        <f>IF(参照!L899="","",参照!L899)</f>
        <v/>
      </c>
    </row>
    <row r="900" spans="47:56">
      <c r="AU900" s="52" t="str">
        <f>IF(参照!A900="","",参照!A900)</f>
        <v>A0555</v>
      </c>
      <c r="AV900" s="52" t="str">
        <f>IF(参照!B900="","",参照!B900)</f>
        <v>石油資源開発(株)</v>
      </c>
      <c r="AW900" s="52" t="str">
        <f>IF(参照!C900="","",参照!C900)</f>
        <v>0.000453※</v>
      </c>
      <c r="AX900" s="52" t="str">
        <f>IF(参照!D900="","",参照!D900)</f>
        <v/>
      </c>
      <c r="AY900" s="52">
        <f>IF(参照!E900="","",参照!E900)</f>
        <v>4.5300000000000001E-4</v>
      </c>
      <c r="AZ900" s="52" t="str">
        <f>IF(参照!F900="","",参照!F900)</f>
        <v>石油資源開発(株)</v>
      </c>
      <c r="BA900" s="52" t="str">
        <f>IF(参照!G900="","",参照!G900)</f>
        <v>石油資源開発(株)_</v>
      </c>
      <c r="BB900" s="52">
        <f t="shared" si="44"/>
        <v>0.45300000000000001</v>
      </c>
      <c r="BD900" s="52" t="str">
        <f>IF(参照!L900="","",参照!L900)</f>
        <v/>
      </c>
    </row>
    <row r="901" spans="47:56">
      <c r="AU901" s="52" t="str">
        <f>IF(参照!A901="","",参照!A901)</f>
        <v>A0556</v>
      </c>
      <c r="AV901" s="52" t="str">
        <f>IF(参照!B901="","",参照!B901)</f>
        <v>越後天然ガス(株)</v>
      </c>
      <c r="AW901" s="52">
        <f>IF(参照!C901="","",参照!C901)</f>
        <v>5.22E-4</v>
      </c>
      <c r="AX901" s="52" t="str">
        <f>IF(参照!D901="","",参照!D901)</f>
        <v>メニューA</v>
      </c>
      <c r="AY901" s="52">
        <f>IF(参照!E901="","",参照!E901)</f>
        <v>0</v>
      </c>
      <c r="AZ901" s="52" t="str">
        <f>IF(参照!F901="","",参照!F901)</f>
        <v>越後天然ガス(株)</v>
      </c>
      <c r="BA901" s="52" t="str">
        <f>IF(参照!G901="","",参照!G901)</f>
        <v>越後天然ガス(株)_メニューA</v>
      </c>
      <c r="BB901" s="52">
        <f t="shared" ref="BB901:BB964" si="45">AY901*1000</f>
        <v>0</v>
      </c>
      <c r="BD901" s="52" t="str">
        <f>IF(参照!L901="","",参照!L901)</f>
        <v/>
      </c>
    </row>
    <row r="902" spans="47:56">
      <c r="AU902" s="52" t="str">
        <f>IF(参照!A902="","",参照!A902)</f>
        <v/>
      </c>
      <c r="AV902" s="52" t="str">
        <f>IF(参照!B902="","",参照!B902)</f>
        <v/>
      </c>
      <c r="AW902" s="52" t="str">
        <f>IF(参照!C902="","",参照!C902)</f>
        <v/>
      </c>
      <c r="AX902" s="52" t="str">
        <f>IF(参照!D902="","",参照!D902)</f>
        <v>メニューB(残差)</v>
      </c>
      <c r="AY902" s="52">
        <f>IF(参照!E902="","",参照!E902)</f>
        <v>5.9899999999999992E-4</v>
      </c>
      <c r="AZ902" s="52" t="str">
        <f>IF(参照!F902="","",参照!F902)</f>
        <v>越後天然ガス(株)</v>
      </c>
      <c r="BA902" s="52" t="str">
        <f>IF(参照!G902="","",参照!G902)</f>
        <v>越後天然ガス(株)_メニューB(残差)</v>
      </c>
      <c r="BB902" s="52">
        <f t="shared" si="45"/>
        <v>0.59899999999999998</v>
      </c>
      <c r="BD902" s="52" t="str">
        <f>IF(参照!L902="","",参照!L902)</f>
        <v/>
      </c>
    </row>
    <row r="903" spans="47:56">
      <c r="AU903" s="52" t="str">
        <f>IF(参照!A903="","",参照!A903)</f>
        <v/>
      </c>
      <c r="AV903" s="52" t="str">
        <f>IF(参照!B903="","",参照!B903)</f>
        <v/>
      </c>
      <c r="AW903" s="52" t="str">
        <f>IF(参照!C903="","",参照!C903)</f>
        <v/>
      </c>
      <c r="AX903" s="52" t="str">
        <f>IF(参照!D903="","",参照!D903)</f>
        <v>(参考値)事業者全体</v>
      </c>
      <c r="AY903" s="52">
        <f>IF(参照!E903="","",参照!E903)</f>
        <v>2.9299999999999997E-4</v>
      </c>
      <c r="AZ903" s="52" t="str">
        <f>IF(参照!F903="","",参照!F903)</f>
        <v>越後天然ガス(株)</v>
      </c>
      <c r="BA903" s="52" t="str">
        <f>IF(参照!G903="","",参照!G903)</f>
        <v>越後天然ガス(株)_(参考値)事業者全体</v>
      </c>
      <c r="BB903" s="52">
        <f t="shared" si="45"/>
        <v>0.29299999999999998</v>
      </c>
      <c r="BD903" s="52" t="str">
        <f>IF(参照!L903="","",参照!L903)</f>
        <v/>
      </c>
    </row>
    <row r="904" spans="47:56">
      <c r="AU904" s="52" t="str">
        <f>IF(参照!A904="","",参照!A904)</f>
        <v>A0557</v>
      </c>
      <c r="AV904" s="52" t="str">
        <f>IF(参照!B904="","",参照!B904)</f>
        <v>(株)大仙こまちパワー</v>
      </c>
      <c r="AW904" s="52">
        <f>IF(参照!C904="","",参照!C904)</f>
        <v>1.4E-5</v>
      </c>
      <c r="AX904" s="52" t="str">
        <f>IF(参照!D904="","",参照!D904)</f>
        <v/>
      </c>
      <c r="AY904" s="52">
        <f>IF(参照!E904="","",参照!E904)</f>
        <v>4.2299999999999998E-4</v>
      </c>
      <c r="AZ904" s="52" t="str">
        <f>IF(参照!F904="","",参照!F904)</f>
        <v>(株)大仙こまちパワー</v>
      </c>
      <c r="BA904" s="52" t="str">
        <f>IF(参照!G904="","",参照!G904)</f>
        <v>(株)大仙こまちパワー_</v>
      </c>
      <c r="BB904" s="52">
        <f t="shared" si="45"/>
        <v>0.42299999999999999</v>
      </c>
      <c r="BD904" s="52" t="str">
        <f>IF(参照!L904="","",参照!L904)</f>
        <v/>
      </c>
    </row>
    <row r="905" spans="47:56">
      <c r="AU905" s="52" t="str">
        <f>IF(参照!A905="","",参照!A905)</f>
        <v>A0558</v>
      </c>
      <c r="AV905" s="52" t="str">
        <f>IF(参照!B905="","",参照!B905)</f>
        <v>坂戸ガス(株)</v>
      </c>
      <c r="AW905" s="52">
        <f>IF(参照!C905="","",参照!C905)</f>
        <v>4.0700000000000003E-4</v>
      </c>
      <c r="AX905" s="52" t="str">
        <f>IF(参照!D905="","",参照!D905)</f>
        <v/>
      </c>
      <c r="AY905" s="52">
        <f>IF(参照!E905="","",参照!E905)</f>
        <v>3.5100000000000002E-4</v>
      </c>
      <c r="AZ905" s="52" t="str">
        <f>IF(参照!F905="","",参照!F905)</f>
        <v>坂戸ガス(株)</v>
      </c>
      <c r="BA905" s="52" t="str">
        <f>IF(参照!G905="","",参照!G905)</f>
        <v>坂戸ガス(株)_</v>
      </c>
      <c r="BB905" s="52">
        <f t="shared" si="45"/>
        <v>0.35100000000000003</v>
      </c>
      <c r="BD905" s="52" t="str">
        <f>IF(参照!L905="","",参照!L905)</f>
        <v/>
      </c>
    </row>
    <row r="906" spans="47:56">
      <c r="AU906" s="52" t="str">
        <f>IF(参照!A906="","",参照!A906)</f>
        <v>A0559</v>
      </c>
      <c r="AV906" s="52" t="str">
        <f>IF(参照!B906="","",参照!B906)</f>
        <v>(株)デベロップ</v>
      </c>
      <c r="AW906" s="52">
        <f>IF(参照!C906="","",参照!C906)</f>
        <v>4.0000000000000002E-4</v>
      </c>
      <c r="AX906" s="52" t="str">
        <f>IF(参照!D906="","",参照!D906)</f>
        <v/>
      </c>
      <c r="AY906" s="52">
        <f>IF(参照!E906="","",参照!E906)</f>
        <v>3.4400000000000001E-4</v>
      </c>
      <c r="AZ906" s="52" t="str">
        <f>IF(参照!F906="","",参照!F906)</f>
        <v>(株)デベロップ</v>
      </c>
      <c r="BA906" s="52" t="str">
        <f>IF(参照!G906="","",参照!G906)</f>
        <v>(株)デベロップ_</v>
      </c>
      <c r="BB906" s="52">
        <f t="shared" si="45"/>
        <v>0.34400000000000003</v>
      </c>
      <c r="BD906" s="52" t="str">
        <f>IF(参照!L906="","",参照!L906)</f>
        <v/>
      </c>
    </row>
    <row r="907" spans="47:56">
      <c r="AU907" s="52" t="str">
        <f>IF(参照!A907="","",参照!A907)</f>
        <v>A0560</v>
      </c>
      <c r="AV907" s="52" t="str">
        <f>IF(参照!B907="","",参照!B907)</f>
        <v>(株)テレ・マーカー</v>
      </c>
      <c r="AW907" s="52">
        <f>IF(参照!C907="","",参照!C907)</f>
        <v>6.29E-4</v>
      </c>
      <c r="AX907" s="52" t="str">
        <f>IF(参照!D907="","",参照!D907)</f>
        <v/>
      </c>
      <c r="AY907" s="52">
        <f>IF(参照!E907="","",参照!E907)</f>
        <v>5.8600000000000004E-4</v>
      </c>
      <c r="AZ907" s="52" t="str">
        <f>IF(参照!F907="","",参照!F907)</f>
        <v>(株)テレ・マーカー</v>
      </c>
      <c r="BA907" s="52" t="str">
        <f>IF(参照!G907="","",参照!G907)</f>
        <v>(株)テレ・マーカー_</v>
      </c>
      <c r="BB907" s="52">
        <f t="shared" si="45"/>
        <v>0.58600000000000008</v>
      </c>
      <c r="BD907" s="52" t="str">
        <f>IF(参照!L907="","",参照!L907)</f>
        <v/>
      </c>
    </row>
    <row r="908" spans="47:56">
      <c r="AU908" s="52" t="str">
        <f>IF(参照!A908="","",参照!A908)</f>
        <v>A0562</v>
      </c>
      <c r="AV908" s="52" t="str">
        <f>IF(参照!B908="","",参照!B908)</f>
        <v>ＭＧＣエネルギー(株)</v>
      </c>
      <c r="AW908" s="52">
        <f>IF(参照!C908="","",参照!C908)</f>
        <v>3.8499999999999998E-4</v>
      </c>
      <c r="AX908" s="52" t="str">
        <f>IF(参照!D908="","",参照!D908)</f>
        <v/>
      </c>
      <c r="AY908" s="52">
        <f>IF(参照!E908="","",参照!E908)</f>
        <v>3.4200000000000002E-4</v>
      </c>
      <c r="AZ908" s="52" t="str">
        <f>IF(参照!F908="","",参照!F908)</f>
        <v>ＭＧＣエネルギー(株)</v>
      </c>
      <c r="BA908" s="52" t="str">
        <f>IF(参照!G908="","",参照!G908)</f>
        <v>ＭＧＣエネルギー(株)_</v>
      </c>
      <c r="BB908" s="52">
        <f t="shared" si="45"/>
        <v>0.34200000000000003</v>
      </c>
      <c r="BD908" s="52" t="str">
        <f>IF(参照!L908="","",参照!L908)</f>
        <v/>
      </c>
    </row>
    <row r="909" spans="47:56">
      <c r="AU909" s="52" t="str">
        <f>IF(参照!A909="","",参照!A909)</f>
        <v>A0565</v>
      </c>
      <c r="AV909" s="52" t="str">
        <f>IF(参照!B909="","",参照!B909)</f>
        <v>福島フェニックス電力(株)</v>
      </c>
      <c r="AW909" s="52" t="str">
        <f>IF(参照!C909="","",参照!C909)</f>
        <v>0.000453※</v>
      </c>
      <c r="AX909" s="52" t="str">
        <f>IF(参照!D909="","",参照!D909)</f>
        <v/>
      </c>
      <c r="AY909" s="52">
        <f>IF(参照!E909="","",参照!E909)</f>
        <v>5.0199999999999995E-4</v>
      </c>
      <c r="AZ909" s="52" t="str">
        <f>IF(参照!F909="","",参照!F909)</f>
        <v>福島フェニックス電力(株)</v>
      </c>
      <c r="BA909" s="52" t="str">
        <f>IF(参照!G909="","",参照!G909)</f>
        <v>福島フェニックス電力(株)_</v>
      </c>
      <c r="BB909" s="52">
        <f t="shared" si="45"/>
        <v>0.502</v>
      </c>
      <c r="BD909" s="52" t="str">
        <f>IF(参照!L909="","",参照!L909)</f>
        <v/>
      </c>
    </row>
    <row r="910" spans="47:56">
      <c r="AU910" s="52" t="str">
        <f>IF(参照!A910="","",参照!A910)</f>
        <v>A0566</v>
      </c>
      <c r="AV910" s="52" t="str">
        <f>IF(参照!B910="","",参照!B910)</f>
        <v>あんしん電力合同会社</v>
      </c>
      <c r="AW910" s="52">
        <f>IF(参照!C910="","",参照!C910)</f>
        <v>4.4700000000000002E-4</v>
      </c>
      <c r="AX910" s="52" t="str">
        <f>IF(参照!D910="","",参照!D910)</f>
        <v/>
      </c>
      <c r="AY910" s="52">
        <f>IF(参照!E910="","",参照!E910)</f>
        <v>4.5899999999999999E-4</v>
      </c>
      <c r="AZ910" s="52" t="str">
        <f>IF(参照!F910="","",参照!F910)</f>
        <v>あんしん電力合同会社</v>
      </c>
      <c r="BA910" s="52" t="str">
        <f>IF(参照!G910="","",参照!G910)</f>
        <v>あんしん電力合同会社_</v>
      </c>
      <c r="BB910" s="52">
        <f t="shared" si="45"/>
        <v>0.45899999999999996</v>
      </c>
      <c r="BD910" s="52" t="str">
        <f>IF(参照!L910="","",参照!L910)</f>
        <v/>
      </c>
    </row>
    <row r="911" spans="47:56">
      <c r="AU911" s="52" t="str">
        <f>IF(参照!A911="","",参照!A911)</f>
        <v>A0567</v>
      </c>
      <c r="AV911" s="52" t="str">
        <f>IF(参照!B911="","",参照!B911)</f>
        <v>(株)美作国電力</v>
      </c>
      <c r="AW911" s="52">
        <f>IF(参照!C911="","",参照!C911)</f>
        <v>5.1000000000000004E-4</v>
      </c>
      <c r="AX911" s="52" t="str">
        <f>IF(参照!D911="","",参照!D911)</f>
        <v/>
      </c>
      <c r="AY911" s="52">
        <f>IF(参照!E911="","",参照!E911)</f>
        <v>4.5399999999999998E-4</v>
      </c>
      <c r="AZ911" s="52" t="str">
        <f>IF(参照!F911="","",参照!F911)</f>
        <v>(株)美作国電力</v>
      </c>
      <c r="BA911" s="52" t="str">
        <f>IF(参照!G911="","",参照!G911)</f>
        <v>(株)美作国電力_</v>
      </c>
      <c r="BB911" s="52">
        <f t="shared" si="45"/>
        <v>0.45399999999999996</v>
      </c>
      <c r="BD911" s="52" t="str">
        <f>IF(参照!L911="","",参照!L911)</f>
        <v/>
      </c>
    </row>
    <row r="912" spans="47:56">
      <c r="AU912" s="52" t="str">
        <f>IF(参照!A912="","",参照!A912)</f>
        <v>A0568</v>
      </c>
      <c r="AV912" s="52" t="str">
        <f>IF(参照!B912="","",参照!B912)</f>
        <v>エア・ウォーター(株)</v>
      </c>
      <c r="AW912" s="52">
        <f>IF(参照!C912="","",参照!C912)</f>
        <v>4.64E-4</v>
      </c>
      <c r="AX912" s="52" t="str">
        <f>IF(参照!D912="","",参照!D912)</f>
        <v/>
      </c>
      <c r="AY912" s="52">
        <f>IF(参照!E912="","",参照!E912)</f>
        <v>4.08E-4</v>
      </c>
      <c r="AZ912" s="52" t="str">
        <f>IF(参照!F912="","",参照!F912)</f>
        <v>エア・ウォーター(株)</v>
      </c>
      <c r="BA912" s="52" t="str">
        <f>IF(参照!G912="","",参照!G912)</f>
        <v>エア・ウォーター(株)_</v>
      </c>
      <c r="BB912" s="52">
        <f t="shared" si="45"/>
        <v>0.40799999999999997</v>
      </c>
      <c r="BD912" s="52" t="str">
        <f>IF(参照!L912="","",参照!L912)</f>
        <v/>
      </c>
    </row>
    <row r="913" spans="47:56">
      <c r="AU913" s="52" t="str">
        <f>IF(参照!A913="","",参照!A913)</f>
        <v>A0570</v>
      </c>
      <c r="AV913" s="52" t="str">
        <f>IF(参照!B913="","",参照!B913)</f>
        <v>八幡商事(株)</v>
      </c>
      <c r="AW913" s="52">
        <f>IF(参照!C913="","",参照!C913)</f>
        <v>3.6400000000000001E-4</v>
      </c>
      <c r="AX913" s="52" t="str">
        <f>IF(参照!D913="","",参照!D913)</f>
        <v/>
      </c>
      <c r="AY913" s="52">
        <f>IF(参照!E913="","",参照!E913)</f>
        <v>3.0800000000000001E-4</v>
      </c>
      <c r="AZ913" s="52" t="str">
        <f>IF(参照!F913="","",参照!F913)</f>
        <v>八幡商事(株)</v>
      </c>
      <c r="BA913" s="52" t="str">
        <f>IF(参照!G913="","",参照!G913)</f>
        <v>八幡商事(株)_</v>
      </c>
      <c r="BB913" s="52">
        <f t="shared" si="45"/>
        <v>0.308</v>
      </c>
      <c r="BD913" s="52" t="str">
        <f>IF(参照!L913="","",参照!L913)</f>
        <v/>
      </c>
    </row>
    <row r="914" spans="47:56">
      <c r="AU914" s="52" t="str">
        <f>IF(参照!A914="","",参照!A914)</f>
        <v>A0571</v>
      </c>
      <c r="AV914" s="52" t="str">
        <f>IF(参照!B914="","",参照!B914)</f>
        <v>おいでんエネルギー(株)</v>
      </c>
      <c r="AW914" s="52">
        <f>IF(参照!C914="","",参照!C914)</f>
        <v>4.6999999999999999E-4</v>
      </c>
      <c r="AX914" s="52" t="str">
        <f>IF(参照!D914="","",参照!D914)</f>
        <v>メニューA</v>
      </c>
      <c r="AY914" s="52">
        <f>IF(参照!E914="","",参照!E914)</f>
        <v>0</v>
      </c>
      <c r="AZ914" s="52" t="str">
        <f>IF(参照!F914="","",参照!F914)</f>
        <v>おいでんエネルギー(株)</v>
      </c>
      <c r="BA914" s="52" t="str">
        <f>IF(参照!G914="","",参照!G914)</f>
        <v>おいでんエネルギー(株)_メニューA</v>
      </c>
      <c r="BB914" s="52">
        <f t="shared" si="45"/>
        <v>0</v>
      </c>
      <c r="BD914" s="52" t="str">
        <f>IF(参照!L914="","",参照!L914)</f>
        <v/>
      </c>
    </row>
    <row r="915" spans="47:56">
      <c r="AU915" s="52" t="str">
        <f>IF(参照!A915="","",参照!A915)</f>
        <v/>
      </c>
      <c r="AV915" s="52" t="str">
        <f>IF(参照!B915="","",参照!B915)</f>
        <v/>
      </c>
      <c r="AW915" s="52" t="str">
        <f>IF(参照!C915="","",参照!C915)</f>
        <v/>
      </c>
      <c r="AX915" s="52" t="str">
        <f>IF(参照!D915="","",参照!D915)</f>
        <v>メニューB</v>
      </c>
      <c r="AY915" s="52">
        <f>IF(参照!E915="","",参照!E915)</f>
        <v>0</v>
      </c>
      <c r="AZ915" s="52" t="str">
        <f>IF(参照!F915="","",参照!F915)</f>
        <v>おいでんエネルギー(株)</v>
      </c>
      <c r="BA915" s="52" t="str">
        <f>IF(参照!G915="","",参照!G915)</f>
        <v>おいでんエネルギー(株)_メニューB</v>
      </c>
      <c r="BB915" s="52">
        <f t="shared" si="45"/>
        <v>0</v>
      </c>
      <c r="BD915" s="52" t="str">
        <f>IF(参照!L915="","",参照!L915)</f>
        <v/>
      </c>
    </row>
    <row r="916" spans="47:56">
      <c r="AU916" s="52" t="str">
        <f>IF(参照!A916="","",参照!A916)</f>
        <v/>
      </c>
      <c r="AV916" s="52" t="str">
        <f>IF(参照!B916="","",参照!B916)</f>
        <v/>
      </c>
      <c r="AW916" s="52" t="str">
        <f>IF(参照!C916="","",参照!C916)</f>
        <v/>
      </c>
      <c r="AX916" s="52" t="str">
        <f>IF(参照!D916="","",参照!D916)</f>
        <v>メニューC(残差)</v>
      </c>
      <c r="AY916" s="52">
        <f>IF(参照!E916="","",参照!E916)</f>
        <v>2.3000000000000001E-4</v>
      </c>
      <c r="AZ916" s="52" t="str">
        <f>IF(参照!F916="","",参照!F916)</f>
        <v>おいでんエネルギー(株)</v>
      </c>
      <c r="BA916" s="52" t="str">
        <f>IF(参照!G916="","",参照!G916)</f>
        <v>おいでんエネルギー(株)_メニューC(残差)</v>
      </c>
      <c r="BB916" s="52">
        <f t="shared" si="45"/>
        <v>0.23</v>
      </c>
      <c r="BD916" s="52" t="str">
        <f>IF(参照!L916="","",参照!L916)</f>
        <v/>
      </c>
    </row>
    <row r="917" spans="47:56">
      <c r="AU917" s="52" t="str">
        <f>IF(参照!A917="","",参照!A917)</f>
        <v/>
      </c>
      <c r="AV917" s="52" t="str">
        <f>IF(参照!B917="","",参照!B917)</f>
        <v/>
      </c>
      <c r="AW917" s="52" t="str">
        <f>IF(参照!C917="","",参照!C917)</f>
        <v/>
      </c>
      <c r="AX917" s="52" t="str">
        <f>IF(参照!D917="","",参照!D917)</f>
        <v>(参考値)事業者全体</v>
      </c>
      <c r="AY917" s="52">
        <f>IF(参照!E917="","",参照!E917)</f>
        <v>5.4199999999999995E-4</v>
      </c>
      <c r="AZ917" s="52" t="str">
        <f>IF(参照!F917="","",参照!F917)</f>
        <v>おいでんエネルギー(株)</v>
      </c>
      <c r="BA917" s="52" t="str">
        <f>IF(参照!G917="","",参照!G917)</f>
        <v>おいでんエネルギー(株)_(参考値)事業者全体</v>
      </c>
      <c r="BB917" s="52">
        <f t="shared" si="45"/>
        <v>0.54199999999999993</v>
      </c>
      <c r="BD917" s="52" t="str">
        <f>IF(参照!L917="","",参照!L917)</f>
        <v/>
      </c>
    </row>
    <row r="918" spans="47:56">
      <c r="AU918" s="52" t="str">
        <f>IF(参照!A918="","",参照!A918)</f>
        <v>A0572</v>
      </c>
      <c r="AV918" s="52" t="str">
        <f>IF(参照!B918="","",参照!B918)</f>
        <v>(株)イシオ</v>
      </c>
      <c r="AW918" s="52">
        <f>IF(参照!C918="","",参照!C918)</f>
        <v>5.0900000000000001E-4</v>
      </c>
      <c r="AX918" s="52" t="str">
        <f>IF(参照!D918="","",参照!D918)</f>
        <v/>
      </c>
      <c r="AY918" s="52">
        <f>IF(参照!E918="","",参照!E918)</f>
        <v>5.7200000000000003E-4</v>
      </c>
      <c r="AZ918" s="52" t="str">
        <f>IF(参照!F918="","",参照!F918)</f>
        <v>(株)イシオ</v>
      </c>
      <c r="BA918" s="52" t="str">
        <f>IF(参照!G918="","",参照!G918)</f>
        <v>(株)イシオ_</v>
      </c>
      <c r="BB918" s="52">
        <f t="shared" si="45"/>
        <v>0.57200000000000006</v>
      </c>
      <c r="BD918" s="52" t="str">
        <f>IF(参照!L918="","",参照!L918)</f>
        <v/>
      </c>
    </row>
    <row r="919" spans="47:56">
      <c r="AU919" s="52" t="str">
        <f>IF(参照!A919="","",参照!A919)</f>
        <v>A0573</v>
      </c>
      <c r="AV919" s="52" t="str">
        <f>IF(参照!B919="","",参照!B919)</f>
        <v>北陸電力ビズ・エナジーソリューション(株)</v>
      </c>
      <c r="AW919" s="52">
        <f>IF(参照!C919="","",参照!C919)</f>
        <v>7.7000000000000007E-4</v>
      </c>
      <c r="AX919" s="52" t="str">
        <f>IF(参照!D919="","",参照!D919)</f>
        <v/>
      </c>
      <c r="AY919" s="52">
        <f>IF(参照!E919="","",参照!E919)</f>
        <v>2.4800000000000001E-4</v>
      </c>
      <c r="AZ919" s="52" t="str">
        <f>IF(参照!F919="","",参照!F919)</f>
        <v>北陸電力ビズ・エナジーソリューション(株)</v>
      </c>
      <c r="BA919" s="52" t="str">
        <f>IF(参照!G919="","",参照!G919)</f>
        <v>北陸電力ビズ・エナジーソリューション(株)_</v>
      </c>
      <c r="BB919" s="52">
        <f t="shared" si="45"/>
        <v>0.248</v>
      </c>
      <c r="BD919" s="52" t="str">
        <f>IF(参照!L919="","",参照!L919)</f>
        <v/>
      </c>
    </row>
    <row r="920" spans="47:56">
      <c r="AU920" s="52" t="str">
        <f>IF(参照!A920="","",参照!A920)</f>
        <v>A0575</v>
      </c>
      <c r="AV920" s="52" t="str">
        <f>IF(参照!B920="","",参照!B920)</f>
        <v>加賀市総合サービス(株)</v>
      </c>
      <c r="AW920" s="52">
        <f>IF(参照!C920="","",参照!C920)</f>
        <v>4.9600000000000002E-4</v>
      </c>
      <c r="AX920" s="52" t="str">
        <f>IF(参照!D920="","",参照!D920)</f>
        <v/>
      </c>
      <c r="AY920" s="52">
        <f>IF(参照!E920="","",参照!E920)</f>
        <v>4.9299999999999995E-4</v>
      </c>
      <c r="AZ920" s="52" t="str">
        <f>IF(参照!F920="","",参照!F920)</f>
        <v>加賀市総合サービス(株)</v>
      </c>
      <c r="BA920" s="52" t="str">
        <f>IF(参照!G920="","",参照!G920)</f>
        <v>加賀市総合サービス(株)_</v>
      </c>
      <c r="BB920" s="52">
        <f t="shared" si="45"/>
        <v>0.49299999999999994</v>
      </c>
      <c r="BD920" s="52" t="str">
        <f>IF(参照!L920="","",参照!L920)</f>
        <v/>
      </c>
    </row>
    <row r="921" spans="47:56">
      <c r="AU921" s="52" t="str">
        <f>IF(参照!A921="","",参照!A921)</f>
        <v>A0577</v>
      </c>
      <c r="AV921" s="52" t="str">
        <f>IF(参照!B921="","",参照!B921)</f>
        <v>丸紅伊那みらいでんき(株)</v>
      </c>
      <c r="AW921" s="52">
        <f>IF(参照!C921="","",参照!C921)</f>
        <v>1.8000000000000001E-4</v>
      </c>
      <c r="AX921" s="52" t="str">
        <f>IF(参照!D921="","",参照!D921)</f>
        <v>メニューA</v>
      </c>
      <c r="AY921" s="52">
        <f>IF(参照!E921="","",参照!E921)</f>
        <v>0</v>
      </c>
      <c r="AZ921" s="52" t="str">
        <f>IF(参照!F921="","",参照!F921)</f>
        <v>丸紅伊那みらいでんき(株)</v>
      </c>
      <c r="BA921" s="52" t="str">
        <f>IF(参照!G921="","",参照!G921)</f>
        <v>丸紅伊那みらいでんき(株)_メニューA</v>
      </c>
      <c r="BB921" s="52">
        <f t="shared" si="45"/>
        <v>0</v>
      </c>
      <c r="BD921" s="52" t="str">
        <f>IF(参照!L921="","",参照!L921)</f>
        <v/>
      </c>
    </row>
    <row r="922" spans="47:56">
      <c r="AU922" s="52" t="str">
        <f>IF(参照!A922="","",参照!A922)</f>
        <v/>
      </c>
      <c r="AV922" s="52" t="str">
        <f>IF(参照!B922="","",参照!B922)</f>
        <v/>
      </c>
      <c r="AW922" s="52" t="str">
        <f>IF(参照!C922="","",参照!C922)</f>
        <v/>
      </c>
      <c r="AX922" s="52" t="str">
        <f>IF(参照!D922="","",参照!D922)</f>
        <v>メニューB(残差)</v>
      </c>
      <c r="AY922" s="52">
        <f>IF(参照!E922="","",参照!E922)</f>
        <v>2.9799999999999998E-4</v>
      </c>
      <c r="AZ922" s="52" t="str">
        <f>IF(参照!F922="","",参照!F922)</f>
        <v>丸紅伊那みらいでんき(株)</v>
      </c>
      <c r="BA922" s="52" t="str">
        <f>IF(参照!G922="","",参照!G922)</f>
        <v>丸紅伊那みらいでんき(株)_メニューB(残差)</v>
      </c>
      <c r="BB922" s="52">
        <f t="shared" si="45"/>
        <v>0.29799999999999999</v>
      </c>
      <c r="BD922" s="52" t="str">
        <f>IF(参照!L922="","",参照!L922)</f>
        <v/>
      </c>
    </row>
    <row r="923" spans="47:56">
      <c r="AU923" s="52" t="str">
        <f>IF(参照!A923="","",参照!A923)</f>
        <v/>
      </c>
      <c r="AV923" s="52" t="str">
        <f>IF(参照!B923="","",参照!B923)</f>
        <v/>
      </c>
      <c r="AW923" s="52" t="str">
        <f>IF(参照!C923="","",参照!C923)</f>
        <v/>
      </c>
      <c r="AX923" s="52" t="str">
        <f>IF(参照!D923="","",参照!D923)</f>
        <v>(参考値)事業者全体</v>
      </c>
      <c r="AY923" s="52">
        <f>IF(参照!E923="","",参照!E923)</f>
        <v>2.9E-4</v>
      </c>
      <c r="AZ923" s="52" t="str">
        <f>IF(参照!F923="","",参照!F923)</f>
        <v>丸紅伊那みらいでんき(株)</v>
      </c>
      <c r="BA923" s="52" t="str">
        <f>IF(参照!G923="","",参照!G923)</f>
        <v>丸紅伊那みらいでんき(株)_(参考値)事業者全体</v>
      </c>
      <c r="BB923" s="52">
        <f t="shared" si="45"/>
        <v>0.28999999999999998</v>
      </c>
      <c r="BD923" s="52" t="str">
        <f>IF(参照!L923="","",参照!L923)</f>
        <v/>
      </c>
    </row>
    <row r="924" spans="47:56">
      <c r="AU924" s="52" t="str">
        <f>IF(参照!A924="","",参照!A924)</f>
        <v>A0578</v>
      </c>
      <c r="AV924" s="52" t="str">
        <f>IF(参照!B924="","",参照!B924)</f>
        <v>富士山エナジー(株)</v>
      </c>
      <c r="AW924" s="52">
        <f>IF(参照!C924="","",参照!C924)</f>
        <v>4.7899999999999999E-4</v>
      </c>
      <c r="AX924" s="52" t="str">
        <f>IF(参照!D924="","",参照!D924)</f>
        <v/>
      </c>
      <c r="AY924" s="52">
        <f>IF(参照!E924="","",参照!E924)</f>
        <v>5.1400000000000003E-4</v>
      </c>
      <c r="AZ924" s="52" t="str">
        <f>IF(参照!F924="","",参照!F924)</f>
        <v>富士山エナジー(株)</v>
      </c>
      <c r="BA924" s="52" t="str">
        <f>IF(参照!G924="","",参照!G924)</f>
        <v>富士山エナジー(株)_</v>
      </c>
      <c r="BB924" s="52">
        <f t="shared" si="45"/>
        <v>0.51400000000000001</v>
      </c>
      <c r="BD924" s="52" t="str">
        <f>IF(参照!L924="","",参照!L924)</f>
        <v/>
      </c>
    </row>
    <row r="925" spans="47:56">
      <c r="AU925" s="52" t="str">
        <f>IF(参照!A925="","",参照!A925)</f>
        <v>A0580</v>
      </c>
      <c r="AV925" s="52" t="str">
        <f>IF(参照!B925="","",参照!B925)</f>
        <v>(株)エナネス</v>
      </c>
      <c r="AW925" s="52">
        <f>IF(参照!C925="","",参照!C925)</f>
        <v>4.6799999999999999E-4</v>
      </c>
      <c r="AX925" s="52" t="str">
        <f>IF(参照!D925="","",参照!D925)</f>
        <v/>
      </c>
      <c r="AY925" s="52">
        <f>IF(参照!E925="","",参照!E925)</f>
        <v>4.4099999999999999E-4</v>
      </c>
      <c r="AZ925" s="52" t="str">
        <f>IF(参照!F925="","",参照!F925)</f>
        <v>(株)エナネス</v>
      </c>
      <c r="BA925" s="52" t="str">
        <f>IF(参照!G925="","",参照!G925)</f>
        <v>(株)エナネス_</v>
      </c>
      <c r="BB925" s="52">
        <f t="shared" si="45"/>
        <v>0.441</v>
      </c>
      <c r="BD925" s="52" t="str">
        <f>IF(参照!L925="","",参照!L925)</f>
        <v/>
      </c>
    </row>
    <row r="926" spans="47:56">
      <c r="AU926" s="52" t="str">
        <f>IF(参照!A926="","",参照!A926)</f>
        <v>A0581</v>
      </c>
      <c r="AV926" s="52" t="str">
        <f>IF(参照!B926="","",参照!B926)</f>
        <v>ＷＳエナジー(株)</v>
      </c>
      <c r="AW926" s="52">
        <f>IF(参照!C926="","",参照!C926)</f>
        <v>3.6400000000000001E-4</v>
      </c>
      <c r="AX926" s="52" t="str">
        <f>IF(参照!D926="","",参照!D926)</f>
        <v>メニューA</v>
      </c>
      <c r="AY926" s="52">
        <f>IF(参照!E926="","",参照!E926)</f>
        <v>0</v>
      </c>
      <c r="AZ926" s="52" t="str">
        <f>IF(参照!F926="","",参照!F926)</f>
        <v>ＷＳエナジー(株)</v>
      </c>
      <c r="BA926" s="52" t="str">
        <f>IF(参照!G926="","",参照!G926)</f>
        <v>ＷＳエナジー(株)_メニューA</v>
      </c>
      <c r="BB926" s="52">
        <f t="shared" si="45"/>
        <v>0</v>
      </c>
      <c r="BD926" s="52" t="str">
        <f>IF(参照!L926="","",参照!L926)</f>
        <v/>
      </c>
    </row>
    <row r="927" spans="47:56">
      <c r="AU927" s="52" t="str">
        <f>IF(参照!A927="","",参照!A927)</f>
        <v/>
      </c>
      <c r="AV927" s="52" t="str">
        <f>IF(参照!B927="","",参照!B927)</f>
        <v/>
      </c>
      <c r="AW927" s="52" t="str">
        <f>IF(参照!C927="","",参照!C927)</f>
        <v/>
      </c>
      <c r="AX927" s="52" t="str">
        <f>IF(参照!D927="","",参照!D927)</f>
        <v>メニューB</v>
      </c>
      <c r="AY927" s="52">
        <f>IF(参照!E927="","",参照!E927)</f>
        <v>1.8000000000000001E-4</v>
      </c>
      <c r="AZ927" s="52" t="str">
        <f>IF(参照!F927="","",参照!F927)</f>
        <v>ＷＳエナジー(株)</v>
      </c>
      <c r="BA927" s="52" t="str">
        <f>IF(参照!G927="","",参照!G927)</f>
        <v>ＷＳエナジー(株)_メニューB</v>
      </c>
      <c r="BB927" s="52">
        <f t="shared" si="45"/>
        <v>0.18000000000000002</v>
      </c>
      <c r="BD927" s="52" t="str">
        <f>IF(参照!L927="","",参照!L927)</f>
        <v/>
      </c>
    </row>
    <row r="928" spans="47:56">
      <c r="AU928" s="52" t="str">
        <f>IF(参照!A928="","",参照!A928)</f>
        <v/>
      </c>
      <c r="AV928" s="52" t="str">
        <f>IF(参照!B928="","",参照!B928)</f>
        <v/>
      </c>
      <c r="AW928" s="52" t="str">
        <f>IF(参照!C928="","",参照!C928)</f>
        <v/>
      </c>
      <c r="AX928" s="52" t="str">
        <f>IF(参照!D928="","",参照!D928)</f>
        <v>メニューC(残差)</v>
      </c>
      <c r="AY928" s="52">
        <f>IF(参照!E928="","",参照!E928)</f>
        <v>3.0800000000000001E-4</v>
      </c>
      <c r="AZ928" s="52" t="str">
        <f>IF(参照!F928="","",参照!F928)</f>
        <v>ＷＳエナジー(株)</v>
      </c>
      <c r="BA928" s="52" t="str">
        <f>IF(参照!G928="","",参照!G928)</f>
        <v>ＷＳエナジー(株)_メニューC(残差)</v>
      </c>
      <c r="BB928" s="52">
        <f t="shared" si="45"/>
        <v>0.308</v>
      </c>
      <c r="BD928" s="52" t="str">
        <f>IF(参照!L928="","",参照!L928)</f>
        <v/>
      </c>
    </row>
    <row r="929" spans="47:56">
      <c r="AU929" s="52" t="str">
        <f>IF(参照!A929="","",参照!A929)</f>
        <v/>
      </c>
      <c r="AV929" s="52" t="str">
        <f>IF(参照!B929="","",参照!B929)</f>
        <v/>
      </c>
      <c r="AW929" s="52" t="str">
        <f>IF(参照!C929="","",参照!C929)</f>
        <v/>
      </c>
      <c r="AX929" s="52" t="str">
        <f>IF(参照!D929="","",参照!D929)</f>
        <v>(参考値)事業者全体</v>
      </c>
      <c r="AY929" s="52">
        <f>IF(参照!E929="","",参照!E929)</f>
        <v>3.7199999999999999E-4</v>
      </c>
      <c r="AZ929" s="52" t="str">
        <f>IF(参照!F929="","",参照!F929)</f>
        <v>ＷＳエナジー(株)</v>
      </c>
      <c r="BA929" s="52" t="str">
        <f>IF(参照!G929="","",参照!G929)</f>
        <v>ＷＳエナジー(株)_(参考値)事業者全体</v>
      </c>
      <c r="BB929" s="52">
        <f t="shared" si="45"/>
        <v>0.372</v>
      </c>
      <c r="BD929" s="52" t="str">
        <f>IF(参照!L929="","",参照!L929)</f>
        <v/>
      </c>
    </row>
    <row r="930" spans="47:56">
      <c r="AU930" s="52" t="str">
        <f>IF(参照!A930="","",参照!A930)</f>
        <v>A0582</v>
      </c>
      <c r="AV930" s="52" t="str">
        <f>IF(参照!B930="","",参照!B930)</f>
        <v>TERA Energy(株)</v>
      </c>
      <c r="AW930" s="52">
        <f>IF(参照!C930="","",参照!C930)</f>
        <v>4.6299999999999998E-4</v>
      </c>
      <c r="AX930" s="52" t="str">
        <f>IF(参照!D930="","",参照!D930)</f>
        <v/>
      </c>
      <c r="AY930" s="52">
        <f>IF(参照!E930="","",参照!E930)</f>
        <v>4.0700000000000003E-4</v>
      </c>
      <c r="AZ930" s="52" t="str">
        <f>IF(参照!F930="","",参照!F930)</f>
        <v>TERA Energy(株)</v>
      </c>
      <c r="BA930" s="52" t="str">
        <f>IF(参照!G930="","",参照!G930)</f>
        <v>TERA Energy(株)_</v>
      </c>
      <c r="BB930" s="52">
        <f t="shared" si="45"/>
        <v>0.40700000000000003</v>
      </c>
      <c r="BD930" s="52" t="str">
        <f>IF(参照!L930="","",参照!L930)</f>
        <v/>
      </c>
    </row>
    <row r="931" spans="47:56">
      <c r="AU931" s="52" t="str">
        <f>IF(参照!A931="","",参照!A931)</f>
        <v>A0583</v>
      </c>
      <c r="AV931" s="52" t="str">
        <f>IF(参照!B931="","",参照!B931)</f>
        <v>(株)ケアネス(旧：(株)ルーア)</v>
      </c>
      <c r="AW931" s="52">
        <f>IF(参照!C931="","",参照!C931)</f>
        <v>4.86E-4</v>
      </c>
      <c r="AX931" s="52" t="str">
        <f>IF(参照!D931="","",参照!D931)</f>
        <v/>
      </c>
      <c r="AY931" s="52">
        <f>IF(参照!E931="","",参照!E931)</f>
        <v>5.2500000000000008E-4</v>
      </c>
      <c r="AZ931" s="52" t="str">
        <f>IF(参照!F931="","",参照!F931)</f>
        <v>(株)ケアネス(旧：(株)ルーア)</v>
      </c>
      <c r="BA931" s="52" t="str">
        <f>IF(参照!G931="","",参照!G931)</f>
        <v>(株)ケアネス(旧：(株)ルーア)_</v>
      </c>
      <c r="BB931" s="52">
        <f t="shared" si="45"/>
        <v>0.52500000000000002</v>
      </c>
      <c r="BD931" s="52" t="str">
        <f>IF(参照!L931="","",参照!L931)</f>
        <v/>
      </c>
    </row>
    <row r="932" spans="47:56">
      <c r="AU932" s="52" t="str">
        <f>IF(参照!A932="","",参照!A932)</f>
        <v>A0584</v>
      </c>
      <c r="AV932" s="52" t="str">
        <f>IF(参照!B932="","",参照!B932)</f>
        <v>ＭＣＰＤ(株)(旧：ＭＣＰＤ合同会社)</v>
      </c>
      <c r="AW932" s="52">
        <f>IF(参照!C932="","",参照!C932)</f>
        <v>3.6600000000000001E-4</v>
      </c>
      <c r="AX932" s="52" t="str">
        <f>IF(参照!D932="","",参照!D932)</f>
        <v>メニューA</v>
      </c>
      <c r="AY932" s="52">
        <f>IF(参照!E932="","",参照!E932)</f>
        <v>0</v>
      </c>
      <c r="AZ932" s="52" t="str">
        <f>IF(参照!F932="","",参照!F932)</f>
        <v>ＭＣＰＤ(株)(旧：ＭＣＰＤ合同会社)</v>
      </c>
      <c r="BA932" s="52" t="str">
        <f>IF(参照!G932="","",参照!G932)</f>
        <v>ＭＣＰＤ(株)(旧：ＭＣＰＤ合同会社)_メニューA</v>
      </c>
      <c r="BB932" s="52">
        <f t="shared" si="45"/>
        <v>0</v>
      </c>
      <c r="BD932" s="52" t="str">
        <f>IF(参照!L932="","",参照!L932)</f>
        <v/>
      </c>
    </row>
    <row r="933" spans="47:56">
      <c r="AU933" s="52" t="str">
        <f>IF(参照!A933="","",参照!A933)</f>
        <v/>
      </c>
      <c r="AV933" s="52" t="str">
        <f>IF(参照!B933="","",参照!B933)</f>
        <v/>
      </c>
      <c r="AW933" s="52" t="str">
        <f>IF(参照!C933="","",参照!C933)</f>
        <v/>
      </c>
      <c r="AX933" s="52" t="str">
        <f>IF(参照!D933="","",参照!D933)</f>
        <v>メニューB</v>
      </c>
      <c r="AY933" s="52">
        <f>IF(参照!E933="","",参照!E933)</f>
        <v>1.95E-4</v>
      </c>
      <c r="AZ933" s="52" t="str">
        <f>IF(参照!F933="","",参照!F933)</f>
        <v>ＭＣＰＤ(株)(旧：ＭＣＰＤ合同会社)</v>
      </c>
      <c r="BA933" s="52" t="str">
        <f>IF(参照!G933="","",参照!G933)</f>
        <v>ＭＣＰＤ(株)(旧：ＭＣＰＤ合同会社)_メニューB</v>
      </c>
      <c r="BB933" s="52">
        <f t="shared" si="45"/>
        <v>0.19500000000000001</v>
      </c>
      <c r="BD933" s="52" t="str">
        <f>IF(参照!L933="","",参照!L933)</f>
        <v/>
      </c>
    </row>
    <row r="934" spans="47:56">
      <c r="AU934" s="52" t="str">
        <f>IF(参照!A934="","",参照!A934)</f>
        <v/>
      </c>
      <c r="AV934" s="52" t="str">
        <f>IF(参照!B934="","",参照!B934)</f>
        <v/>
      </c>
      <c r="AW934" s="52" t="str">
        <f>IF(参照!C934="","",参照!C934)</f>
        <v/>
      </c>
      <c r="AX934" s="52" t="str">
        <f>IF(参照!D934="","",参照!D934)</f>
        <v>(参考値)事業者全体</v>
      </c>
      <c r="AY934" s="52">
        <f>IF(参照!E934="","",参照!E934)</f>
        <v>4.3100000000000001E-4</v>
      </c>
      <c r="AZ934" s="52" t="str">
        <f>IF(参照!F934="","",参照!F934)</f>
        <v>ＭＣＰＤ(株)(旧：ＭＣＰＤ合同会社)</v>
      </c>
      <c r="BA934" s="52" t="str">
        <f>IF(参照!G934="","",参照!G934)</f>
        <v>ＭＣＰＤ(株)(旧：ＭＣＰＤ合同会社)_(参考値)事業者全体</v>
      </c>
      <c r="BB934" s="52">
        <f t="shared" si="45"/>
        <v>0.43099999999999999</v>
      </c>
      <c r="BD934" s="52" t="str">
        <f>IF(参照!L934="","",参照!L934)</f>
        <v/>
      </c>
    </row>
    <row r="935" spans="47:56">
      <c r="AU935" s="52" t="str">
        <f>IF(参照!A935="","",参照!A935)</f>
        <v>A0586</v>
      </c>
      <c r="AV935" s="52" t="str">
        <f>IF(参照!B935="","",参照!B935)</f>
        <v>グリーンシティこばやし(株)</v>
      </c>
      <c r="AW935" s="52">
        <f>IF(参照!C935="","",参照!C935)</f>
        <v>4.28E-4</v>
      </c>
      <c r="AX935" s="52" t="str">
        <f>IF(参照!D935="","",参照!D935)</f>
        <v/>
      </c>
      <c r="AY935" s="52">
        <f>IF(参照!E935="","",参照!E935)</f>
        <v>5.0699999999999996E-4</v>
      </c>
      <c r="AZ935" s="52" t="str">
        <f>IF(参照!F935="","",参照!F935)</f>
        <v>グリーンシティこばやし(株)</v>
      </c>
      <c r="BA935" s="52" t="str">
        <f>IF(参照!G935="","",参照!G935)</f>
        <v>グリーンシティこばやし(株)_</v>
      </c>
      <c r="BB935" s="52">
        <f t="shared" si="45"/>
        <v>0.50700000000000001</v>
      </c>
      <c r="BD935" s="52" t="str">
        <f>IF(参照!L935="","",参照!L935)</f>
        <v/>
      </c>
    </row>
    <row r="936" spans="47:56">
      <c r="AU936" s="52" t="str">
        <f>IF(参照!A936="","",参照!A936)</f>
        <v>A0587</v>
      </c>
      <c r="AV936" s="52" t="str">
        <f>IF(参照!B936="","",参照!B936)</f>
        <v>(株)吉田石油店</v>
      </c>
      <c r="AW936" s="52">
        <f>IF(参照!C936="","",参照!C936)</f>
        <v>3.6400000000000001E-4</v>
      </c>
      <c r="AX936" s="52" t="str">
        <f>IF(参照!D936="","",参照!D936)</f>
        <v/>
      </c>
      <c r="AY936" s="52">
        <f>IF(参照!E936="","",参照!E936)</f>
        <v>3.0800000000000001E-4</v>
      </c>
      <c r="AZ936" s="52" t="str">
        <f>IF(参照!F936="","",参照!F936)</f>
        <v>(株)吉田石油店</v>
      </c>
      <c r="BA936" s="52" t="str">
        <f>IF(参照!G936="","",参照!G936)</f>
        <v>(株)吉田石油店_</v>
      </c>
      <c r="BB936" s="52">
        <f t="shared" si="45"/>
        <v>0.308</v>
      </c>
      <c r="BD936" s="52" t="str">
        <f>IF(参照!L936="","",参照!L936)</f>
        <v/>
      </c>
    </row>
    <row r="937" spans="47:56">
      <c r="AU937" s="52" t="str">
        <f>IF(参照!A937="","",参照!A937)</f>
        <v>A0589</v>
      </c>
      <c r="AV937" s="52" t="str">
        <f>IF(参照!B937="","",参照!B937)</f>
        <v>スマートエナジー熊本(株)</v>
      </c>
      <c r="AW937" s="52">
        <f>IF(参照!C937="","",参照!C937)</f>
        <v>4.5000000000000003E-5</v>
      </c>
      <c r="AX937" s="52" t="str">
        <f>IF(参照!D937="","",参照!D937)</f>
        <v/>
      </c>
      <c r="AY937" s="52">
        <f>IF(参照!E937="","",参照!E937)</f>
        <v>0</v>
      </c>
      <c r="AZ937" s="52" t="str">
        <f>IF(参照!F937="","",参照!F937)</f>
        <v>スマートエナジー熊本(株)</v>
      </c>
      <c r="BA937" s="52" t="str">
        <f>IF(参照!G937="","",参照!G937)</f>
        <v>スマートエナジー熊本(株)_</v>
      </c>
      <c r="BB937" s="52">
        <f t="shared" si="45"/>
        <v>0</v>
      </c>
      <c r="BD937" s="52" t="str">
        <f>IF(参照!L937="","",参照!L937)</f>
        <v/>
      </c>
    </row>
    <row r="938" spans="47:56">
      <c r="AU938" s="52" t="str">
        <f>IF(参照!A938="","",参照!A938)</f>
        <v>A0590</v>
      </c>
      <c r="AV938" s="52" t="str">
        <f>IF(参照!B938="","",参照!B938)</f>
        <v>福山未来エナジー(株)</v>
      </c>
      <c r="AW938" s="52">
        <f>IF(参照!C938="","",参照!C938)</f>
        <v>2.0799999999999999E-4</v>
      </c>
      <c r="AX938" s="52" t="str">
        <f>IF(参照!D938="","",参照!D938)</f>
        <v/>
      </c>
      <c r="AY938" s="52">
        <f>IF(参照!E938="","",参照!E938)</f>
        <v>3.5100000000000002E-4</v>
      </c>
      <c r="AZ938" s="52" t="str">
        <f>IF(参照!F938="","",参照!F938)</f>
        <v>福山未来エナジー(株)</v>
      </c>
      <c r="BA938" s="52" t="str">
        <f>IF(参照!G938="","",参照!G938)</f>
        <v>福山未来エナジー(株)_</v>
      </c>
      <c r="BB938" s="52">
        <f t="shared" si="45"/>
        <v>0.35100000000000003</v>
      </c>
      <c r="BD938" s="52" t="str">
        <f>IF(参照!L938="","",参照!L938)</f>
        <v/>
      </c>
    </row>
    <row r="939" spans="47:56">
      <c r="AU939" s="52" t="str">
        <f>IF(参照!A939="","",参照!A939)</f>
        <v>A0592</v>
      </c>
      <c r="AV939" s="52" t="str">
        <f>IF(参照!B939="","",参照!B939)</f>
        <v>(株)メディオテック</v>
      </c>
      <c r="AW939" s="52">
        <f>IF(参照!C939="","",参照!C939)</f>
        <v>4.95E-4</v>
      </c>
      <c r="AX939" s="52" t="str">
        <f>IF(参照!D939="","",参照!D939)</f>
        <v>メニューA</v>
      </c>
      <c r="AY939" s="52">
        <f>IF(参照!E939="","",参照!E939)</f>
        <v>0</v>
      </c>
      <c r="AZ939" s="52" t="str">
        <f>IF(参照!F939="","",参照!F939)</f>
        <v>(株)メディオテック</v>
      </c>
      <c r="BA939" s="52" t="str">
        <f>IF(参照!G939="","",参照!G939)</f>
        <v>(株)メディオテック_メニューA</v>
      </c>
      <c r="BB939" s="52">
        <f t="shared" si="45"/>
        <v>0</v>
      </c>
      <c r="BD939" s="52" t="str">
        <f>IF(参照!L939="","",参照!L939)</f>
        <v/>
      </c>
    </row>
    <row r="940" spans="47:56">
      <c r="AU940" s="52" t="str">
        <f>IF(参照!A940="","",参照!A940)</f>
        <v/>
      </c>
      <c r="AV940" s="52" t="str">
        <f>IF(参照!B940="","",参照!B940)</f>
        <v/>
      </c>
      <c r="AW940" s="52" t="str">
        <f>IF(参照!C940="","",参照!C940)</f>
        <v/>
      </c>
      <c r="AX940" s="52" t="str">
        <f>IF(参照!D940="","",参照!D940)</f>
        <v>メニューB(残差)</v>
      </c>
      <c r="AY940" s="52">
        <f>IF(参照!E940="","",参照!E940)</f>
        <v>5.1500000000000005E-4</v>
      </c>
      <c r="AZ940" s="52" t="str">
        <f>IF(参照!F940="","",参照!F940)</f>
        <v>(株)メディオテック</v>
      </c>
      <c r="BA940" s="52" t="str">
        <f>IF(参照!G940="","",参照!G940)</f>
        <v>(株)メディオテック_メニューB(残差)</v>
      </c>
      <c r="BB940" s="52">
        <f t="shared" si="45"/>
        <v>0.51500000000000001</v>
      </c>
      <c r="BD940" s="52" t="str">
        <f>IF(参照!L940="","",参照!L940)</f>
        <v/>
      </c>
    </row>
    <row r="941" spans="47:56">
      <c r="AU941" s="52" t="str">
        <f>IF(参照!A941="","",参照!A941)</f>
        <v/>
      </c>
      <c r="AV941" s="52" t="str">
        <f>IF(参照!B941="","",参照!B941)</f>
        <v/>
      </c>
      <c r="AW941" s="52" t="str">
        <f>IF(参照!C941="","",参照!C941)</f>
        <v/>
      </c>
      <c r="AX941" s="52" t="str">
        <f>IF(参照!D941="","",参照!D941)</f>
        <v>(参考値)事業者全体</v>
      </c>
      <c r="AY941" s="52">
        <f>IF(参照!E941="","",参照!E941)</f>
        <v>4.8999999999999998E-4</v>
      </c>
      <c r="AZ941" s="52" t="str">
        <f>IF(参照!F941="","",参照!F941)</f>
        <v>(株)メディオテック</v>
      </c>
      <c r="BA941" s="52" t="str">
        <f>IF(参照!G941="","",参照!G941)</f>
        <v>(株)メディオテック_(参考値)事業者全体</v>
      </c>
      <c r="BB941" s="52">
        <f t="shared" si="45"/>
        <v>0.49</v>
      </c>
      <c r="BD941" s="52" t="str">
        <f>IF(参照!L941="","",参照!L941)</f>
        <v/>
      </c>
    </row>
    <row r="942" spans="47:56">
      <c r="AU942" s="52" t="str">
        <f>IF(参照!A942="","",参照!A942)</f>
        <v>A0593</v>
      </c>
      <c r="AV942" s="52" t="str">
        <f>IF(参照!B942="","",参照!B942)</f>
        <v>(株)Ｓａｎｋｏ　ＩＢ</v>
      </c>
      <c r="AW942" s="52">
        <f>IF(参照!C942="","",参照!C942)</f>
        <v>4.9899999999999999E-4</v>
      </c>
      <c r="AX942" s="52" t="str">
        <f>IF(参照!D942="","",参照!D942)</f>
        <v/>
      </c>
      <c r="AY942" s="52">
        <f>IF(参照!E942="","",参照!E942)</f>
        <v>5.5000000000000003E-4</v>
      </c>
      <c r="AZ942" s="52" t="str">
        <f>IF(参照!F942="","",参照!F942)</f>
        <v>(株)Ｓａｎｋｏ　ＩＢ</v>
      </c>
      <c r="BA942" s="52" t="str">
        <f>IF(参照!G942="","",参照!G942)</f>
        <v>(株)Ｓａｎｋｏ　ＩＢ_</v>
      </c>
      <c r="BB942" s="52">
        <f t="shared" si="45"/>
        <v>0.55000000000000004</v>
      </c>
      <c r="BD942" s="52" t="str">
        <f>IF(参照!L942="","",参照!L942)</f>
        <v/>
      </c>
    </row>
    <row r="943" spans="47:56">
      <c r="AU943" s="52" t="str">
        <f>IF(参照!A943="","",参照!A943)</f>
        <v>A0596</v>
      </c>
      <c r="AV943" s="52" t="str">
        <f>IF(参照!B943="","",参照!B943)</f>
        <v>五島市民電力(株)</v>
      </c>
      <c r="AW943" s="52">
        <f>IF(参照!C943="","",参照!C943)</f>
        <v>3.8699999999999997E-4</v>
      </c>
      <c r="AX943" s="52" t="str">
        <f>IF(参照!D943="","",参照!D943)</f>
        <v>メニューA</v>
      </c>
      <c r="AY943" s="52">
        <f>IF(参照!E943="","",参照!E943)</f>
        <v>0</v>
      </c>
      <c r="AZ943" s="52" t="str">
        <f>IF(参照!F943="","",参照!F943)</f>
        <v>五島市民電力(株)</v>
      </c>
      <c r="BA943" s="52" t="str">
        <f>IF(参照!G943="","",参照!G943)</f>
        <v>五島市民電力(株)_メニューA</v>
      </c>
      <c r="BB943" s="52">
        <f t="shared" si="45"/>
        <v>0</v>
      </c>
      <c r="BD943" s="52" t="str">
        <f>IF(参照!L943="","",参照!L943)</f>
        <v/>
      </c>
    </row>
    <row r="944" spans="47:56">
      <c r="AU944" s="52" t="str">
        <f>IF(参照!A944="","",参照!A944)</f>
        <v/>
      </c>
      <c r="AV944" s="52" t="str">
        <f>IF(参照!B944="","",参照!B944)</f>
        <v/>
      </c>
      <c r="AW944" s="52" t="str">
        <f>IF(参照!C944="","",参照!C944)</f>
        <v/>
      </c>
      <c r="AX944" s="52" t="str">
        <f>IF(参照!D944="","",参照!D944)</f>
        <v>メニューB</v>
      </c>
      <c r="AY944" s="52">
        <f>IF(参照!E944="","",参照!E944)</f>
        <v>0</v>
      </c>
      <c r="AZ944" s="52" t="str">
        <f>IF(参照!F944="","",参照!F944)</f>
        <v>五島市民電力(株)</v>
      </c>
      <c r="BA944" s="52" t="str">
        <f>IF(参照!G944="","",参照!G944)</f>
        <v>五島市民電力(株)_メニューB</v>
      </c>
      <c r="BB944" s="52">
        <f t="shared" si="45"/>
        <v>0</v>
      </c>
      <c r="BD944" s="52" t="str">
        <f>IF(参照!L944="","",参照!L944)</f>
        <v/>
      </c>
    </row>
    <row r="945" spans="47:56">
      <c r="AU945" s="52" t="str">
        <f>IF(参照!A945="","",参照!A945)</f>
        <v/>
      </c>
      <c r="AV945" s="52" t="str">
        <f>IF(参照!B945="","",参照!B945)</f>
        <v/>
      </c>
      <c r="AW945" s="52" t="str">
        <f>IF(参照!C945="","",参照!C945)</f>
        <v/>
      </c>
      <c r="AX945" s="52" t="str">
        <f>IF(参照!D945="","",参照!D945)</f>
        <v>メニューC(残差)</v>
      </c>
      <c r="AY945" s="52">
        <f>IF(参照!E945="","",参照!E945)</f>
        <v>4.4799999999999999E-4</v>
      </c>
      <c r="AZ945" s="52" t="str">
        <f>IF(参照!F945="","",参照!F945)</f>
        <v>五島市民電力(株)</v>
      </c>
      <c r="BA945" s="52" t="str">
        <f>IF(参照!G945="","",参照!G945)</f>
        <v>五島市民電力(株)_メニューC(残差)</v>
      </c>
      <c r="BB945" s="52">
        <f t="shared" si="45"/>
        <v>0.44800000000000001</v>
      </c>
      <c r="BD945" s="52" t="str">
        <f>IF(参照!L945="","",参照!L945)</f>
        <v/>
      </c>
    </row>
    <row r="946" spans="47:56">
      <c r="AU946" s="52" t="str">
        <f>IF(参照!A946="","",参照!A946)</f>
        <v/>
      </c>
      <c r="AV946" s="52" t="str">
        <f>IF(参照!B946="","",参照!B946)</f>
        <v/>
      </c>
      <c r="AW946" s="52" t="str">
        <f>IF(参照!C946="","",参照!C946)</f>
        <v/>
      </c>
      <c r="AX946" s="52" t="str">
        <f>IF(参照!D946="","",参照!D946)</f>
        <v>(参考値)事業者全体</v>
      </c>
      <c r="AY946" s="52">
        <f>IF(参照!E946="","",参照!E946)</f>
        <v>4.1299999999999996E-4</v>
      </c>
      <c r="AZ946" s="52" t="str">
        <f>IF(参照!F946="","",参照!F946)</f>
        <v>五島市民電力(株)</v>
      </c>
      <c r="BA946" s="52" t="str">
        <f>IF(参照!G946="","",参照!G946)</f>
        <v>五島市民電力(株)_(参考値)事業者全体</v>
      </c>
      <c r="BB946" s="52">
        <f t="shared" si="45"/>
        <v>0.41299999999999998</v>
      </c>
      <c r="BD946" s="52" t="str">
        <f>IF(参照!L946="","",参照!L946)</f>
        <v/>
      </c>
    </row>
    <row r="947" spans="47:56">
      <c r="AU947" s="52" t="str">
        <f>IF(参照!A947="","",参照!A947)</f>
        <v>A0597</v>
      </c>
      <c r="AV947" s="52" t="str">
        <f>IF(参照!B947="","",参照!B947)</f>
        <v>電力保全サービス(株)</v>
      </c>
      <c r="AW947" s="52">
        <f>IF(参照!C947="","",参照!C947)</f>
        <v>4.0000000000000002E-4</v>
      </c>
      <c r="AX947" s="52" t="str">
        <f>IF(参照!D947="","",参照!D947)</f>
        <v/>
      </c>
      <c r="AY947" s="52">
        <f>IF(参照!E947="","",参照!E947)</f>
        <v>3.4400000000000001E-4</v>
      </c>
      <c r="AZ947" s="52" t="str">
        <f>IF(参照!F947="","",参照!F947)</f>
        <v>電力保全サービス(株)</v>
      </c>
      <c r="BA947" s="52" t="str">
        <f>IF(参照!G947="","",参照!G947)</f>
        <v>電力保全サービス(株)_</v>
      </c>
      <c r="BB947" s="52">
        <f t="shared" si="45"/>
        <v>0.34400000000000003</v>
      </c>
      <c r="BD947" s="52" t="str">
        <f>IF(参照!L947="","",参照!L947)</f>
        <v/>
      </c>
    </row>
    <row r="948" spans="47:56">
      <c r="AU948" s="52" t="str">
        <f>IF(参照!A948="","",参照!A948)</f>
        <v>A0598</v>
      </c>
      <c r="AV948" s="52" t="str">
        <f>IF(参照!B948="","",参照!B948)</f>
        <v>リストプロパティーズ(株)</v>
      </c>
      <c r="AW948" s="52">
        <f>IF(参照!C948="","",参照!C948)</f>
        <v>5.0100000000000003E-4</v>
      </c>
      <c r="AX948" s="52" t="str">
        <f>IF(参照!D948="","",参照!D948)</f>
        <v/>
      </c>
      <c r="AY948" s="52">
        <f>IF(参照!E948="","",参照!E948)</f>
        <v>5.3799999999999996E-4</v>
      </c>
      <c r="AZ948" s="52" t="str">
        <f>IF(参照!F948="","",参照!F948)</f>
        <v>リストプロパティーズ(株)</v>
      </c>
      <c r="BA948" s="52" t="str">
        <f>IF(参照!G948="","",参照!G948)</f>
        <v>リストプロパティーズ(株)_</v>
      </c>
      <c r="BB948" s="52">
        <f t="shared" si="45"/>
        <v>0.53799999999999992</v>
      </c>
      <c r="BD948" s="52" t="str">
        <f>IF(参照!L948="","",参照!L948)</f>
        <v/>
      </c>
    </row>
    <row r="949" spans="47:56">
      <c r="AU949" s="52" t="str">
        <f>IF(参照!A949="","",参照!A949)</f>
        <v>A0600</v>
      </c>
      <c r="AV949" s="52" t="str">
        <f>IF(参照!B949="","",参照!B949)</f>
        <v>(株)インフォシステム</v>
      </c>
      <c r="AW949" s="52">
        <f>IF(参照!C949="","",参照!C949)</f>
        <v>4.44E-4</v>
      </c>
      <c r="AX949" s="52" t="str">
        <f>IF(参照!D949="","",参照!D949)</f>
        <v/>
      </c>
      <c r="AY949" s="52">
        <f>IF(参照!E949="","",参照!E949)</f>
        <v>4.7699999999999999E-4</v>
      </c>
      <c r="AZ949" s="52" t="str">
        <f>IF(参照!F949="","",参照!F949)</f>
        <v>(株)インフォシステム</v>
      </c>
      <c r="BA949" s="52" t="str">
        <f>IF(参照!G949="","",参照!G949)</f>
        <v>(株)インフォシステム_</v>
      </c>
      <c r="BB949" s="52">
        <f t="shared" si="45"/>
        <v>0.47699999999999998</v>
      </c>
      <c r="BD949" s="52" t="str">
        <f>IF(参照!L949="","",参照!L949)</f>
        <v/>
      </c>
    </row>
    <row r="950" spans="47:56">
      <c r="AU950" s="52" t="str">
        <f>IF(参照!A950="","",参照!A950)</f>
        <v>A0602</v>
      </c>
      <c r="AV950" s="52" t="str">
        <f>IF(参照!B950="","",参照!B950)</f>
        <v>(株)情熱電力</v>
      </c>
      <c r="AW950" s="52">
        <f>IF(参照!C950="","",参照!C950)</f>
        <v>5.2999999999999998E-4</v>
      </c>
      <c r="AX950" s="52" t="str">
        <f>IF(参照!D950="","",参照!D950)</f>
        <v/>
      </c>
      <c r="AY950" s="52">
        <f>IF(参照!E950="","",参照!E950)</f>
        <v>4.7399999999999997E-4</v>
      </c>
      <c r="AZ950" s="52" t="str">
        <f>IF(参照!F950="","",参照!F950)</f>
        <v>(株)情熱電力</v>
      </c>
      <c r="BA950" s="52" t="str">
        <f>IF(参照!G950="","",参照!G950)</f>
        <v>(株)情熱電力_</v>
      </c>
      <c r="BB950" s="52">
        <f t="shared" si="45"/>
        <v>0.47399999999999998</v>
      </c>
      <c r="BD950" s="52" t="str">
        <f>IF(参照!L950="","",参照!L950)</f>
        <v/>
      </c>
    </row>
    <row r="951" spans="47:56">
      <c r="AU951" s="52" t="str">
        <f>IF(参照!A951="","",参照!A951)</f>
        <v>A0603</v>
      </c>
      <c r="AV951" s="52" t="str">
        <f>IF(参照!B951="","",参照!B951)</f>
        <v>バンプーパワートレーディング合同会社</v>
      </c>
      <c r="AW951" s="52">
        <f>IF(参照!C951="","",参照!C951)</f>
        <v>6.8900000000000005E-4</v>
      </c>
      <c r="AX951" s="52" t="str">
        <f>IF(参照!D951="","",参照!D951)</f>
        <v/>
      </c>
      <c r="AY951" s="52">
        <f>IF(参照!E951="","",参照!E951)</f>
        <v>6.2200000000000005E-4</v>
      </c>
      <c r="AZ951" s="52" t="str">
        <f>IF(参照!F951="","",参照!F951)</f>
        <v>バンプーパワートレーディング合同会社</v>
      </c>
      <c r="BA951" s="52" t="str">
        <f>IF(参照!G951="","",参照!G951)</f>
        <v>バンプーパワートレーディング合同会社_</v>
      </c>
      <c r="BB951" s="52">
        <f t="shared" si="45"/>
        <v>0.622</v>
      </c>
      <c r="BD951" s="52" t="str">
        <f>IF(参照!L951="","",参照!L951)</f>
        <v/>
      </c>
    </row>
    <row r="952" spans="47:56">
      <c r="AU952" s="52" t="str">
        <f>IF(参照!A952="","",参照!A952)</f>
        <v>A0604</v>
      </c>
      <c r="AV952" s="52" t="str">
        <f>IF(参照!B952="","",参照!B952)</f>
        <v>(株)エイチティーピー</v>
      </c>
      <c r="AW952" s="52">
        <f>IF(参照!C952="","",参照!C952)</f>
        <v>3.0800000000000001E-4</v>
      </c>
      <c r="AX952" s="52" t="str">
        <f>IF(参照!D952="","",参照!D952)</f>
        <v/>
      </c>
      <c r="AY952" s="52">
        <f>IF(参照!E952="","",参照!E952)</f>
        <v>2.52E-4</v>
      </c>
      <c r="AZ952" s="52" t="str">
        <f>IF(参照!F952="","",参照!F952)</f>
        <v>(株)エイチティーピー</v>
      </c>
      <c r="BA952" s="52" t="str">
        <f>IF(参照!G952="","",参照!G952)</f>
        <v>(株)エイチティーピー_</v>
      </c>
      <c r="BB952" s="52">
        <f t="shared" si="45"/>
        <v>0.252</v>
      </c>
      <c r="BD952" s="52" t="str">
        <f>IF(参照!L952="","",参照!L952)</f>
        <v/>
      </c>
    </row>
    <row r="953" spans="47:56">
      <c r="AU953" s="52" t="str">
        <f>IF(参照!A953="","",参照!A953)</f>
        <v>A0605</v>
      </c>
      <c r="AV953" s="52" t="str">
        <f>IF(参照!B953="","",参照!B953)</f>
        <v>(株)センカク</v>
      </c>
      <c r="AW953" s="52">
        <f>IF(参照!C953="","",参照!C953)</f>
        <v>5.0799999999999999E-4</v>
      </c>
      <c r="AX953" s="52" t="str">
        <f>IF(参照!D953="","",参照!D953)</f>
        <v/>
      </c>
      <c r="AY953" s="52">
        <f>IF(参照!E953="","",参照!E953)</f>
        <v>5.4500000000000002E-4</v>
      </c>
      <c r="AZ953" s="52" t="str">
        <f>IF(参照!F953="","",参照!F953)</f>
        <v>(株)センカク</v>
      </c>
      <c r="BA953" s="52" t="str">
        <f>IF(参照!G953="","",参照!G953)</f>
        <v>(株)センカク_</v>
      </c>
      <c r="BB953" s="52">
        <f t="shared" si="45"/>
        <v>0.54500000000000004</v>
      </c>
      <c r="BD953" s="52" t="str">
        <f>IF(参照!L953="","",参照!L953)</f>
        <v/>
      </c>
    </row>
    <row r="954" spans="47:56">
      <c r="AU954" s="52" t="str">
        <f>IF(参照!A954="","",参照!A954)</f>
        <v>A0606</v>
      </c>
      <c r="AV954" s="52" t="str">
        <f>IF(参照!B954="","",参照!B954)</f>
        <v>新電力いばらき(株)</v>
      </c>
      <c r="AW954" s="52">
        <f>IF(参照!C954="","",参照!C954)</f>
        <v>4.1300000000000001E-4</v>
      </c>
      <c r="AX954" s="52" t="str">
        <f>IF(参照!D954="","",参照!D954)</f>
        <v/>
      </c>
      <c r="AY954" s="52">
        <f>IF(参照!E954="","",参照!E954)</f>
        <v>3.57E-4</v>
      </c>
      <c r="AZ954" s="52" t="str">
        <f>IF(参照!F954="","",参照!F954)</f>
        <v>新電力いばらき(株)</v>
      </c>
      <c r="BA954" s="52" t="str">
        <f>IF(参照!G954="","",参照!G954)</f>
        <v>新電力いばらき(株)_</v>
      </c>
      <c r="BB954" s="52">
        <f t="shared" si="45"/>
        <v>0.35699999999999998</v>
      </c>
      <c r="BD954" s="52" t="str">
        <f>IF(参照!L954="","",参照!L954)</f>
        <v/>
      </c>
    </row>
    <row r="955" spans="47:56">
      <c r="AU955" s="52" t="str">
        <f>IF(参照!A955="","",参照!A955)</f>
        <v>A0607</v>
      </c>
      <c r="AV955" s="52" t="str">
        <f>IF(参照!B955="","",参照!B955)</f>
        <v>緑屋電気(株)</v>
      </c>
      <c r="AW955" s="52">
        <f>IF(参照!C955="","",参照!C955)</f>
        <v>4.4700000000000002E-4</v>
      </c>
      <c r="AX955" s="52" t="str">
        <f>IF(参照!D955="","",参照!D955)</f>
        <v/>
      </c>
      <c r="AY955" s="52">
        <f>IF(参照!E955="","",参照!E955)</f>
        <v>4.8700000000000002E-4</v>
      </c>
      <c r="AZ955" s="52" t="str">
        <f>IF(参照!F955="","",参照!F955)</f>
        <v>緑屋電気(株)</v>
      </c>
      <c r="BA955" s="52" t="str">
        <f>IF(参照!G955="","",参照!G955)</f>
        <v>緑屋電気(株)_</v>
      </c>
      <c r="BB955" s="52">
        <f t="shared" si="45"/>
        <v>0.48700000000000004</v>
      </c>
      <c r="BD955" s="52" t="str">
        <f>IF(参照!L955="","",参照!L955)</f>
        <v/>
      </c>
    </row>
    <row r="956" spans="47:56">
      <c r="AU956" s="52" t="str">
        <f>IF(参照!A956="","",参照!A956)</f>
        <v>A0609</v>
      </c>
      <c r="AV956" s="52" t="str">
        <f>IF(参照!B956="","",参照!B956)</f>
        <v>(株)ミナサポ</v>
      </c>
      <c r="AW956" s="52">
        <f>IF(参照!C956="","",参照!C956)</f>
        <v>3.1700000000000001E-4</v>
      </c>
      <c r="AX956" s="52" t="str">
        <f>IF(参照!D956="","",参照!D956)</f>
        <v/>
      </c>
      <c r="AY956" s="52">
        <f>IF(参照!E956="","",参照!E956)</f>
        <v>2.9999999999999997E-4</v>
      </c>
      <c r="AZ956" s="52" t="str">
        <f>IF(参照!F956="","",参照!F956)</f>
        <v>(株)ミナサポ</v>
      </c>
      <c r="BA956" s="52" t="str">
        <f>IF(参照!G956="","",参照!G956)</f>
        <v>(株)ミナサポ_</v>
      </c>
      <c r="BB956" s="52">
        <f t="shared" si="45"/>
        <v>0.3</v>
      </c>
      <c r="BD956" s="52" t="str">
        <f>IF(参照!L956="","",参照!L956)</f>
        <v/>
      </c>
    </row>
    <row r="957" spans="47:56">
      <c r="AU957" s="52" t="str">
        <f>IF(参照!A957="","",参照!A957)</f>
        <v>A0610</v>
      </c>
      <c r="AV957" s="52" t="str">
        <f>IF(参照!B957="","",参照!B957)</f>
        <v>唐津電力(株)</v>
      </c>
      <c r="AW957" s="52">
        <f>IF(参照!C957="","",参照!C957)</f>
        <v>3.9300000000000001E-4</v>
      </c>
      <c r="AX957" s="52" t="str">
        <f>IF(参照!D957="","",参照!D957)</f>
        <v/>
      </c>
      <c r="AY957" s="52">
        <f>IF(参照!E957="","",参照!E957)</f>
        <v>3.3700000000000001E-4</v>
      </c>
      <c r="AZ957" s="52" t="str">
        <f>IF(参照!F957="","",参照!F957)</f>
        <v>唐津電力(株)</v>
      </c>
      <c r="BA957" s="52" t="str">
        <f>IF(参照!G957="","",参照!G957)</f>
        <v>唐津電力(株)_</v>
      </c>
      <c r="BB957" s="52">
        <f t="shared" si="45"/>
        <v>0.33700000000000002</v>
      </c>
      <c r="BD957" s="52" t="str">
        <f>IF(参照!L957="","",参照!L957)</f>
        <v/>
      </c>
    </row>
    <row r="958" spans="47:56">
      <c r="AU958" s="52" t="str">
        <f>IF(参照!A958="","",参照!A958)</f>
        <v>A0611</v>
      </c>
      <c r="AV958" s="52" t="str">
        <f>IF(参照!B958="","",参照!B958)</f>
        <v>ＲＥ１００電力(株)</v>
      </c>
      <c r="AW958" s="52">
        <f>IF(参照!C958="","",参照!C958)</f>
        <v>1.6000000000000001E-4</v>
      </c>
      <c r="AX958" s="52" t="str">
        <f>IF(参照!D958="","",参照!D958)</f>
        <v>メニューA</v>
      </c>
      <c r="AY958" s="52">
        <f>IF(参照!E958="","",参照!E958)</f>
        <v>0</v>
      </c>
      <c r="AZ958" s="52" t="str">
        <f>IF(参照!F958="","",参照!F958)</f>
        <v>ＲＥ１００電力(株)</v>
      </c>
      <c r="BA958" s="52" t="str">
        <f>IF(参照!G958="","",参照!G958)</f>
        <v>ＲＥ１００電力(株)_メニューA</v>
      </c>
      <c r="BB958" s="52">
        <f t="shared" si="45"/>
        <v>0</v>
      </c>
      <c r="BD958" s="52" t="str">
        <f>IF(参照!L958="","",参照!L958)</f>
        <v/>
      </c>
    </row>
    <row r="959" spans="47:56">
      <c r="AU959" s="52" t="str">
        <f>IF(参照!A959="","",参照!A959)</f>
        <v/>
      </c>
      <c r="AV959" s="52" t="str">
        <f>IF(参照!B959="","",参照!B959)</f>
        <v/>
      </c>
      <c r="AW959" s="52" t="str">
        <f>IF(参照!C959="","",参照!C959)</f>
        <v/>
      </c>
      <c r="AX959" s="52" t="str">
        <f>IF(参照!D959="","",参照!D959)</f>
        <v>メニューB(残差)</v>
      </c>
      <c r="AY959" s="52">
        <f>IF(参照!E959="","",参照!E959)</f>
        <v>8.7100000000000003E-4</v>
      </c>
      <c r="AZ959" s="52" t="str">
        <f>IF(参照!F959="","",参照!F959)</f>
        <v>ＲＥ１００電力(株)</v>
      </c>
      <c r="BA959" s="52" t="str">
        <f>IF(参照!G959="","",参照!G959)</f>
        <v>ＲＥ１００電力(株)_メニューB(残差)</v>
      </c>
      <c r="BB959" s="52">
        <f t="shared" si="45"/>
        <v>0.871</v>
      </c>
      <c r="BD959" s="52" t="str">
        <f>IF(参照!L959="","",参照!L959)</f>
        <v/>
      </c>
    </row>
    <row r="960" spans="47:56">
      <c r="AU960" s="52" t="str">
        <f>IF(参照!A960="","",参照!A960)</f>
        <v/>
      </c>
      <c r="AV960" s="52" t="str">
        <f>IF(参照!B960="","",参照!B960)</f>
        <v/>
      </c>
      <c r="AW960" s="52" t="str">
        <f>IF(参照!C960="","",参照!C960)</f>
        <v/>
      </c>
      <c r="AX960" s="52" t="str">
        <f>IF(参照!D960="","",参照!D960)</f>
        <v>(参考値)事業者全体</v>
      </c>
      <c r="AY960" s="52">
        <f>IF(参照!E960="","",参照!E960)</f>
        <v>0</v>
      </c>
      <c r="AZ960" s="52" t="str">
        <f>IF(参照!F960="","",参照!F960)</f>
        <v>ＲＥ１００電力(株)</v>
      </c>
      <c r="BA960" s="52" t="str">
        <f>IF(参照!G960="","",参照!G960)</f>
        <v>ＲＥ１００電力(株)_(参考値)事業者全体</v>
      </c>
      <c r="BB960" s="52">
        <f t="shared" si="45"/>
        <v>0</v>
      </c>
      <c r="BD960" s="52" t="str">
        <f>IF(参照!L960="","",参照!L960)</f>
        <v/>
      </c>
    </row>
    <row r="961" spans="47:56">
      <c r="AU961" s="52" t="str">
        <f>IF(参照!A961="","",参照!A961)</f>
        <v>A0615</v>
      </c>
      <c r="AV961" s="52" t="str">
        <f>IF(参照!B961="","",参照!B961)</f>
        <v>(株)イーネットワーク</v>
      </c>
      <c r="AW961" s="52">
        <f>IF(参照!C961="","",参照!C961)</f>
        <v>4.5100000000000001E-4</v>
      </c>
      <c r="AX961" s="52" t="str">
        <f>IF(参照!D961="","",参照!D961)</f>
        <v/>
      </c>
      <c r="AY961" s="52">
        <f>IF(参照!E961="","",参照!E961)</f>
        <v>3.9500000000000001E-4</v>
      </c>
      <c r="AZ961" s="52" t="str">
        <f>IF(参照!F961="","",参照!F961)</f>
        <v>(株)イーネットワーク</v>
      </c>
      <c r="BA961" s="52" t="str">
        <f>IF(参照!G961="","",参照!G961)</f>
        <v>(株)イーネットワーク_</v>
      </c>
      <c r="BB961" s="52">
        <f t="shared" si="45"/>
        <v>0.39500000000000002</v>
      </c>
      <c r="BD961" s="52" t="str">
        <f>IF(参照!L961="","",参照!L961)</f>
        <v/>
      </c>
    </row>
    <row r="962" spans="47:56">
      <c r="AU962" s="52" t="str">
        <f>IF(参照!A962="","",参照!A962)</f>
        <v>A0617</v>
      </c>
      <c r="AV962" s="52" t="str">
        <f>IF(参照!B962="","",参照!B962)</f>
        <v>スマートエコエナジー(株)</v>
      </c>
      <c r="AW962" s="52">
        <f>IF(参照!C962="","",参照!C962)</f>
        <v>4.1800000000000002E-4</v>
      </c>
      <c r="AX962" s="52" t="str">
        <f>IF(参照!D962="","",参照!D962)</f>
        <v>メニューA</v>
      </c>
      <c r="AY962" s="52">
        <f>IF(参照!E962="","",参照!E962)</f>
        <v>0</v>
      </c>
      <c r="AZ962" s="52" t="str">
        <f>IF(参照!F962="","",参照!F962)</f>
        <v>スマートエコエナジー(株)</v>
      </c>
      <c r="BA962" s="52" t="str">
        <f>IF(参照!G962="","",参照!G962)</f>
        <v>スマートエコエナジー(株)_メニューA</v>
      </c>
      <c r="BB962" s="52">
        <f t="shared" si="45"/>
        <v>0</v>
      </c>
      <c r="BD962" s="52" t="str">
        <f>IF(参照!L962="","",参照!L962)</f>
        <v/>
      </c>
    </row>
    <row r="963" spans="47:56">
      <c r="AU963" s="52" t="str">
        <f>IF(参照!A963="","",参照!A963)</f>
        <v/>
      </c>
      <c r="AV963" s="52" t="str">
        <f>IF(参照!B963="","",参照!B963)</f>
        <v/>
      </c>
      <c r="AW963" s="52" t="str">
        <f>IF(参照!C963="","",参照!C963)</f>
        <v/>
      </c>
      <c r="AX963" s="52" t="str">
        <f>IF(参照!D963="","",参照!D963)</f>
        <v>メニューB</v>
      </c>
      <c r="AY963" s="52">
        <f>IF(参照!E963="","",参照!E963)</f>
        <v>2.0000000000000001E-4</v>
      </c>
      <c r="AZ963" s="52" t="str">
        <f>IF(参照!F963="","",参照!F963)</f>
        <v>スマートエコエナジー(株)</v>
      </c>
      <c r="BA963" s="52" t="str">
        <f>IF(参照!G963="","",参照!G963)</f>
        <v>スマートエコエナジー(株)_メニューB</v>
      </c>
      <c r="BB963" s="52">
        <f t="shared" si="45"/>
        <v>0.2</v>
      </c>
      <c r="BD963" s="52" t="str">
        <f>IF(参照!L963="","",参照!L963)</f>
        <v/>
      </c>
    </row>
    <row r="964" spans="47:56">
      <c r="AU964" s="52" t="str">
        <f>IF(参照!A964="","",参照!A964)</f>
        <v/>
      </c>
      <c r="AV964" s="52" t="str">
        <f>IF(参照!B964="","",参照!B964)</f>
        <v/>
      </c>
      <c r="AW964" s="52" t="str">
        <f>IF(参照!C964="","",参照!C964)</f>
        <v/>
      </c>
      <c r="AX964" s="52" t="str">
        <f>IF(参照!D964="","",参照!D964)</f>
        <v>メニューC(残差)</v>
      </c>
      <c r="AY964" s="52">
        <f>IF(参照!E964="","",参照!E964)</f>
        <v>4.2400000000000001E-4</v>
      </c>
      <c r="AZ964" s="52" t="str">
        <f>IF(参照!F964="","",参照!F964)</f>
        <v>スマートエコエナジー(株)</v>
      </c>
      <c r="BA964" s="52" t="str">
        <f>IF(参照!G964="","",参照!G964)</f>
        <v>スマートエコエナジー(株)_メニューC(残差)</v>
      </c>
      <c r="BB964" s="52">
        <f t="shared" si="45"/>
        <v>0.42399999999999999</v>
      </c>
      <c r="BD964" s="52" t="str">
        <f>IF(参照!L964="","",参照!L964)</f>
        <v/>
      </c>
    </row>
    <row r="965" spans="47:56">
      <c r="AU965" s="52" t="str">
        <f>IF(参照!A965="","",参照!A965)</f>
        <v/>
      </c>
      <c r="AV965" s="52" t="str">
        <f>IF(参照!B965="","",参照!B965)</f>
        <v/>
      </c>
      <c r="AW965" s="52" t="str">
        <f>IF(参照!C965="","",参照!C965)</f>
        <v/>
      </c>
      <c r="AX965" s="52" t="str">
        <f>IF(参照!D965="","",参照!D965)</f>
        <v>(参考値)事業者全体</v>
      </c>
      <c r="AY965" s="52">
        <f>IF(参照!E965="","",参照!E965)</f>
        <v>3.6099999999999999E-4</v>
      </c>
      <c r="AZ965" s="52" t="str">
        <f>IF(参照!F965="","",参照!F965)</f>
        <v>スマートエコエナジー(株)</v>
      </c>
      <c r="BA965" s="52" t="str">
        <f>IF(参照!G965="","",参照!G965)</f>
        <v>スマートエコエナジー(株)_(参考値)事業者全体</v>
      </c>
      <c r="BB965" s="52">
        <f t="shared" ref="BB965:BB1028" si="46">AY965*1000</f>
        <v>0.36099999999999999</v>
      </c>
      <c r="BD965" s="52" t="str">
        <f>IF(参照!L965="","",参照!L965)</f>
        <v/>
      </c>
    </row>
    <row r="966" spans="47:56">
      <c r="AU966" s="52" t="str">
        <f>IF(参照!A966="","",参照!A966)</f>
        <v>A0620</v>
      </c>
      <c r="AV966" s="52" t="str">
        <f>IF(参照!B966="","",参照!B966)</f>
        <v>(株)ＬＥＮＥＴＳ</v>
      </c>
      <c r="AW966" s="52">
        <f>IF(参照!C966="","",参照!C966)</f>
        <v>4.9700000000000005E-4</v>
      </c>
      <c r="AX966" s="52" t="str">
        <f>IF(参照!D966="","",参照!D966)</f>
        <v/>
      </c>
      <c r="AY966" s="52">
        <f>IF(参照!E966="","",参照!E966)</f>
        <v>5.4199999999999995E-4</v>
      </c>
      <c r="AZ966" s="52" t="str">
        <f>IF(参照!F966="","",参照!F966)</f>
        <v>(株)ＬＥＮＥＴＳ</v>
      </c>
      <c r="BA966" s="52" t="str">
        <f>IF(参照!G966="","",参照!G966)</f>
        <v>(株)ＬＥＮＥＴＳ_</v>
      </c>
      <c r="BB966" s="52">
        <f t="shared" si="46"/>
        <v>0.54199999999999993</v>
      </c>
      <c r="BD966" s="52" t="str">
        <f>IF(参照!L966="","",参照!L966)</f>
        <v/>
      </c>
    </row>
    <row r="967" spans="47:56">
      <c r="AU967" s="52" t="str">
        <f>IF(参照!A967="","",参照!A967)</f>
        <v>A0622</v>
      </c>
      <c r="AV967" s="52" t="str">
        <f>IF(参照!B967="","",参照!B967)</f>
        <v>アイエスジー(株)</v>
      </c>
      <c r="AW967" s="52">
        <f>IF(参照!C967="","",参照!C967)</f>
        <v>5.71E-4</v>
      </c>
      <c r="AX967" s="52" t="str">
        <f>IF(参照!D967="","",参照!D967)</f>
        <v/>
      </c>
      <c r="AY967" s="52">
        <f>IF(参照!E967="","",参照!E967)</f>
        <v>5.1500000000000005E-4</v>
      </c>
      <c r="AZ967" s="52" t="str">
        <f>IF(参照!F967="","",参照!F967)</f>
        <v>アイエスジー(株)</v>
      </c>
      <c r="BA967" s="52" t="str">
        <f>IF(参照!G967="","",参照!G967)</f>
        <v>アイエスジー(株)_</v>
      </c>
      <c r="BB967" s="52">
        <f t="shared" si="46"/>
        <v>0.51500000000000001</v>
      </c>
      <c r="BD967" s="52" t="str">
        <f>IF(参照!L967="","",参照!L967)</f>
        <v/>
      </c>
    </row>
    <row r="968" spans="47:56">
      <c r="AU968" s="52" t="str">
        <f>IF(参照!A968="","",参照!A968)</f>
        <v>A0623</v>
      </c>
      <c r="AV968" s="52" t="str">
        <f>IF(参照!B968="","",参照!B968)</f>
        <v>(株)富士山電力</v>
      </c>
      <c r="AW968" s="52">
        <f>IF(参照!C968="","",参照!C968)</f>
        <v>4.8200000000000001E-4</v>
      </c>
      <c r="AX968" s="52" t="str">
        <f>IF(参照!D968="","",参照!D968)</f>
        <v/>
      </c>
      <c r="AY968" s="52">
        <f>IF(参照!E968="","",参照!E968)</f>
        <v>5.04E-4</v>
      </c>
      <c r="AZ968" s="52" t="str">
        <f>IF(参照!F968="","",参照!F968)</f>
        <v>(株)富士山電力</v>
      </c>
      <c r="BA968" s="52" t="str">
        <f>IF(参照!G968="","",参照!G968)</f>
        <v>(株)富士山電力_</v>
      </c>
      <c r="BB968" s="52">
        <f t="shared" si="46"/>
        <v>0.504</v>
      </c>
      <c r="BD968" s="52" t="str">
        <f>IF(参照!L968="","",参照!L968)</f>
        <v/>
      </c>
    </row>
    <row r="969" spans="47:56">
      <c r="AU969" s="52" t="str">
        <f>IF(参照!A969="","",参照!A969)</f>
        <v>A0624</v>
      </c>
      <c r="AV969" s="52" t="str">
        <f>IF(参照!B969="","",参照!B969)</f>
        <v>(株)エネクル(旧：堀川産業(株))</v>
      </c>
      <c r="AW969" s="52">
        <f>IF(参照!C969="","",参照!C969)</f>
        <v>3.6400000000000001E-4</v>
      </c>
      <c r="AX969" s="52" t="str">
        <f>IF(参照!D969="","",参照!D969)</f>
        <v/>
      </c>
      <c r="AY969" s="52">
        <f>IF(参照!E969="","",参照!E969)</f>
        <v>3.0800000000000001E-4</v>
      </c>
      <c r="AZ969" s="52" t="str">
        <f>IF(参照!F969="","",参照!F969)</f>
        <v>(株)エネクル(旧：堀川産業(株))</v>
      </c>
      <c r="BA969" s="52" t="str">
        <f>IF(参照!G969="","",参照!G969)</f>
        <v>(株)エネクル(旧：堀川産業(株))_</v>
      </c>
      <c r="BB969" s="52">
        <f t="shared" si="46"/>
        <v>0.308</v>
      </c>
      <c r="BD969" s="52" t="str">
        <f>IF(参照!L969="","",参照!L969)</f>
        <v/>
      </c>
    </row>
    <row r="970" spans="47:56">
      <c r="AU970" s="52" t="str">
        <f>IF(参照!A970="","",参照!A970)</f>
        <v>A0627</v>
      </c>
      <c r="AV970" s="52" t="str">
        <f>IF(参照!B970="","",参照!B970)</f>
        <v>フィンテックラボ協同組合</v>
      </c>
      <c r="AW970" s="52">
        <f>IF(参照!C970="","",参照!C970)</f>
        <v>4.9600000000000002E-4</v>
      </c>
      <c r="AX970" s="52" t="str">
        <f>IF(参照!D970="","",参照!D970)</f>
        <v/>
      </c>
      <c r="AY970" s="52">
        <f>IF(参照!E970="","",参照!E970)</f>
        <v>5.4699999999999996E-4</v>
      </c>
      <c r="AZ970" s="52" t="str">
        <f>IF(参照!F970="","",参照!F970)</f>
        <v>フィンテックラボ協同組合</v>
      </c>
      <c r="BA970" s="52" t="str">
        <f>IF(参照!G970="","",参照!G970)</f>
        <v>フィンテックラボ協同組合_</v>
      </c>
      <c r="BB970" s="52">
        <f t="shared" si="46"/>
        <v>0.54699999999999993</v>
      </c>
      <c r="BD970" s="52" t="str">
        <f>IF(参照!L970="","",参照!L970)</f>
        <v/>
      </c>
    </row>
    <row r="971" spans="47:56">
      <c r="AU971" s="52" t="str">
        <f>IF(参照!A971="","",参照!A971)</f>
        <v>A0629</v>
      </c>
      <c r="AV971" s="52" t="str">
        <f>IF(参照!B971="","",参照!B971)</f>
        <v>新電力新潟(株)</v>
      </c>
      <c r="AW971" s="52">
        <f>IF(参照!C971="","",参照!C971)</f>
        <v>3.79E-4</v>
      </c>
      <c r="AX971" s="52" t="str">
        <f>IF(参照!D971="","",参照!D971)</f>
        <v/>
      </c>
      <c r="AY971" s="52">
        <f>IF(参照!E971="","",参照!E971)</f>
        <v>3.2299999999999999E-4</v>
      </c>
      <c r="AZ971" s="52" t="str">
        <f>IF(参照!F971="","",参照!F971)</f>
        <v>新電力新潟(株)</v>
      </c>
      <c r="BA971" s="52" t="str">
        <f>IF(参照!G971="","",参照!G971)</f>
        <v>新電力新潟(株)_</v>
      </c>
      <c r="BB971" s="52">
        <f t="shared" si="46"/>
        <v>0.32300000000000001</v>
      </c>
      <c r="BD971" s="52" t="str">
        <f>IF(参照!L971="","",参照!L971)</f>
        <v/>
      </c>
    </row>
    <row r="972" spans="47:56">
      <c r="AU972" s="52" t="str">
        <f>IF(参照!A972="","",参照!A972)</f>
        <v>A0630</v>
      </c>
      <c r="AV972" s="52" t="str">
        <f>IF(参照!B972="","",参照!B972)</f>
        <v>(株)タケエイでんき(旧：(株)横須賀アーバンウッドパワー)</v>
      </c>
      <c r="AW972" s="52">
        <f>IF(参照!C972="","",参照!C972)</f>
        <v>1.15E-4</v>
      </c>
      <c r="AX972" s="52" t="str">
        <f>IF(参照!D972="","",参照!D972)</f>
        <v/>
      </c>
      <c r="AY972" s="52">
        <f>IF(参照!E972="","",参照!E972)</f>
        <v>4.4799999999999999E-4</v>
      </c>
      <c r="AZ972" s="52" t="str">
        <f>IF(参照!F972="","",参照!F972)</f>
        <v>(株)タケエイでんき(旧：(株)横須賀アーバンウッドパワー)</v>
      </c>
      <c r="BA972" s="52" t="str">
        <f>IF(参照!G972="","",参照!G972)</f>
        <v>(株)タケエイでんき(旧：(株)横須賀アーバンウッドパワー)_</v>
      </c>
      <c r="BB972" s="52">
        <f t="shared" si="46"/>
        <v>0.44800000000000001</v>
      </c>
      <c r="BD972" s="52" t="str">
        <f>IF(参照!L972="","",参照!L972)</f>
        <v/>
      </c>
    </row>
    <row r="973" spans="47:56">
      <c r="AU973" s="52" t="str">
        <f>IF(参照!A973="","",参照!A973)</f>
        <v>A0631</v>
      </c>
      <c r="AV973" s="52" t="str">
        <f>IF(参照!B973="","",参照!B973)</f>
        <v>気仙沼グリーンエナジー(株)</v>
      </c>
      <c r="AW973" s="52">
        <f>IF(参照!C973="","",参照!C973)</f>
        <v>2.7900000000000001E-4</v>
      </c>
      <c r="AX973" s="52" t="str">
        <f>IF(参照!D973="","",参照!D973)</f>
        <v>メニューA</v>
      </c>
      <c r="AY973" s="52">
        <f>IF(参照!E973="","",参照!E973)</f>
        <v>0</v>
      </c>
      <c r="AZ973" s="52" t="str">
        <f>IF(参照!F973="","",参照!F973)</f>
        <v>気仙沼グリーンエナジー(株)</v>
      </c>
      <c r="BA973" s="52" t="str">
        <f>IF(参照!G973="","",参照!G973)</f>
        <v>気仙沼グリーンエナジー(株)_メニューA</v>
      </c>
      <c r="BB973" s="52">
        <f t="shared" si="46"/>
        <v>0</v>
      </c>
      <c r="BD973" s="52" t="str">
        <f>IF(参照!L973="","",参照!L973)</f>
        <v/>
      </c>
    </row>
    <row r="974" spans="47:56">
      <c r="AU974" s="52" t="str">
        <f>IF(参照!A974="","",参照!A974)</f>
        <v/>
      </c>
      <c r="AV974" s="52" t="str">
        <f>IF(参照!B974="","",参照!B974)</f>
        <v/>
      </c>
      <c r="AW974" s="52" t="str">
        <f>IF(参照!C974="","",参照!C974)</f>
        <v/>
      </c>
      <c r="AX974" s="52" t="str">
        <f>IF(参照!D974="","",参照!D974)</f>
        <v>メニューB(残差)</v>
      </c>
      <c r="AY974" s="52">
        <f>IF(参照!E974="","",参照!E974)</f>
        <v>5.4199999999999995E-4</v>
      </c>
      <c r="AZ974" s="52" t="str">
        <f>IF(参照!F974="","",参照!F974)</f>
        <v>気仙沼グリーンエナジー(株)</v>
      </c>
      <c r="BA974" s="52" t="str">
        <f>IF(参照!G974="","",参照!G974)</f>
        <v>気仙沼グリーンエナジー(株)_メニューB(残差)</v>
      </c>
      <c r="BB974" s="52">
        <f t="shared" si="46"/>
        <v>0.54199999999999993</v>
      </c>
      <c r="BD974" s="52" t="str">
        <f>IF(参照!L974="","",参照!L974)</f>
        <v/>
      </c>
    </row>
    <row r="975" spans="47:56">
      <c r="AU975" s="52" t="str">
        <f>IF(参照!A975="","",参照!A975)</f>
        <v/>
      </c>
      <c r="AV975" s="52" t="str">
        <f>IF(参照!B975="","",参照!B975)</f>
        <v/>
      </c>
      <c r="AW975" s="52" t="str">
        <f>IF(参照!C975="","",参照!C975)</f>
        <v/>
      </c>
      <c r="AX975" s="52" t="str">
        <f>IF(参照!D975="","",参照!D975)</f>
        <v>(参考値)事業者全体</v>
      </c>
      <c r="AY975" s="52">
        <f>IF(参照!E975="","",参照!E975)</f>
        <v>5.4699999999999996E-4</v>
      </c>
      <c r="AZ975" s="52" t="str">
        <f>IF(参照!F975="","",参照!F975)</f>
        <v>気仙沼グリーンエナジー(株)</v>
      </c>
      <c r="BA975" s="52" t="str">
        <f>IF(参照!G975="","",参照!G975)</f>
        <v>気仙沼グリーンエナジー(株)_(参考値)事業者全体</v>
      </c>
      <c r="BB975" s="52">
        <f t="shared" si="46"/>
        <v>0.54699999999999993</v>
      </c>
      <c r="BD975" s="52" t="str">
        <f>IF(参照!L975="","",参照!L975)</f>
        <v/>
      </c>
    </row>
    <row r="976" spans="47:56">
      <c r="AU976" s="52" t="str">
        <f>IF(参照!A976="","",参照!A976)</f>
        <v>A0632</v>
      </c>
      <c r="AV976" s="52" t="str">
        <f>IF(参照!B976="","",参照!B976)</f>
        <v>(株)ユーラスグリーンエナジー</v>
      </c>
      <c r="AW976" s="52">
        <f>IF(参照!C976="","",参照!C976)</f>
        <v>3.1199999999999999E-4</v>
      </c>
      <c r="AX976" s="52" t="str">
        <f>IF(参照!D976="","",参照!D976)</f>
        <v>メニューA</v>
      </c>
      <c r="AY976" s="52">
        <f>IF(参照!E976="","",参照!E976)</f>
        <v>0</v>
      </c>
      <c r="AZ976" s="52" t="str">
        <f>IF(参照!F976="","",参照!F976)</f>
        <v>(株)ユーラスグリーンエナジー</v>
      </c>
      <c r="BA976" s="52" t="str">
        <f>IF(参照!G976="","",参照!G976)</f>
        <v>(株)ユーラスグリーンエナジー_メニューA</v>
      </c>
      <c r="BB976" s="52">
        <f t="shared" si="46"/>
        <v>0</v>
      </c>
      <c r="BD976" s="52" t="str">
        <f>IF(参照!L976="","",参照!L976)</f>
        <v/>
      </c>
    </row>
    <row r="977" spans="47:56">
      <c r="AU977" s="52" t="str">
        <f>IF(参照!A977="","",参照!A977)</f>
        <v/>
      </c>
      <c r="AV977" s="52" t="str">
        <f>IF(参照!B977="","",参照!B977)</f>
        <v/>
      </c>
      <c r="AW977" s="52" t="str">
        <f>IF(参照!C977="","",参照!C977)</f>
        <v/>
      </c>
      <c r="AX977" s="52" t="str">
        <f>IF(参照!D977="","",参照!D977)</f>
        <v>メニューB(残差)</v>
      </c>
      <c r="AY977" s="52">
        <f>IF(参照!E977="","",参照!E977)</f>
        <v>0</v>
      </c>
      <c r="AZ977" s="52" t="str">
        <f>IF(参照!F977="","",参照!F977)</f>
        <v>(株)ユーラスグリーンエナジー</v>
      </c>
      <c r="BA977" s="52" t="str">
        <f>IF(参照!G977="","",参照!G977)</f>
        <v>(株)ユーラスグリーンエナジー_メニューB(残差)</v>
      </c>
      <c r="BB977" s="52">
        <f t="shared" si="46"/>
        <v>0</v>
      </c>
      <c r="BD977" s="52" t="str">
        <f>IF(参照!L977="","",参照!L977)</f>
        <v/>
      </c>
    </row>
    <row r="978" spans="47:56">
      <c r="AU978" s="52" t="str">
        <f>IF(参照!A978="","",参照!A978)</f>
        <v/>
      </c>
      <c r="AV978" s="52" t="str">
        <f>IF(参照!B978="","",参照!B978)</f>
        <v/>
      </c>
      <c r="AW978" s="52" t="str">
        <f>IF(参照!C978="","",参照!C978)</f>
        <v/>
      </c>
      <c r="AX978" s="52" t="str">
        <f>IF(参照!D978="","",参照!D978)</f>
        <v>(参考値)事業者全体</v>
      </c>
      <c r="AY978" s="52">
        <f>IF(参照!E978="","",参照!E978)</f>
        <v>2.1999999999999999E-5</v>
      </c>
      <c r="AZ978" s="52" t="str">
        <f>IF(参照!F978="","",参照!F978)</f>
        <v>(株)ユーラスグリーンエナジー</v>
      </c>
      <c r="BA978" s="52" t="str">
        <f>IF(参照!G978="","",参照!G978)</f>
        <v>(株)ユーラスグリーンエナジー_(参考値)事業者全体</v>
      </c>
      <c r="BB978" s="52">
        <f t="shared" si="46"/>
        <v>2.1999999999999999E-2</v>
      </c>
      <c r="BD978" s="52" t="str">
        <f>IF(参照!L978="","",参照!L978)</f>
        <v/>
      </c>
    </row>
    <row r="979" spans="47:56">
      <c r="AU979" s="52" t="str">
        <f>IF(参照!A979="","",参照!A979)</f>
        <v>A0633</v>
      </c>
      <c r="AV979" s="52" t="str">
        <f>IF(参照!B979="","",参照!B979)</f>
        <v>(株)サイホープロパティーズ</v>
      </c>
      <c r="AW979" s="52">
        <f>IF(参照!C979="","",参照!C979)</f>
        <v>5.8200000000000005E-4</v>
      </c>
      <c r="AX979" s="52" t="str">
        <f>IF(参照!D979="","",参照!D979)</f>
        <v/>
      </c>
      <c r="AY979" s="52">
        <f>IF(参照!E979="","",参照!E979)</f>
        <v>6.5300000000000004E-4</v>
      </c>
      <c r="AZ979" s="52" t="str">
        <f>IF(参照!F979="","",参照!F979)</f>
        <v>(株)サイホープロパティーズ</v>
      </c>
      <c r="BA979" s="52" t="str">
        <f>IF(参照!G979="","",参照!G979)</f>
        <v>(株)サイホープロパティーズ_</v>
      </c>
      <c r="BB979" s="52">
        <f t="shared" si="46"/>
        <v>0.65300000000000002</v>
      </c>
      <c r="BD979" s="52" t="str">
        <f>IF(参照!L979="","",参照!L979)</f>
        <v/>
      </c>
    </row>
    <row r="980" spans="47:56">
      <c r="AU980" s="52" t="str">
        <f>IF(参照!A980="","",参照!A980)</f>
        <v>A0636</v>
      </c>
      <c r="AV980" s="52" t="str">
        <f>IF(参照!B980="","",参照!B980)</f>
        <v>生活協同組合コープながの</v>
      </c>
      <c r="AW980" s="52">
        <f>IF(参照!C980="","",参照!C980)</f>
        <v>3.7199999999999999E-4</v>
      </c>
      <c r="AX980" s="52" t="str">
        <f>IF(参照!D980="","",参照!D980)</f>
        <v/>
      </c>
      <c r="AY980" s="52">
        <f>IF(参照!E980="","",参照!E980)</f>
        <v>3.1599999999999998E-4</v>
      </c>
      <c r="AZ980" s="52" t="str">
        <f>IF(参照!F980="","",参照!F980)</f>
        <v>生活協同組合コープながの</v>
      </c>
      <c r="BA980" s="52" t="str">
        <f>IF(参照!G980="","",参照!G980)</f>
        <v>生活協同組合コープながの_</v>
      </c>
      <c r="BB980" s="52">
        <f t="shared" si="46"/>
        <v>0.316</v>
      </c>
      <c r="BD980" s="52" t="str">
        <f>IF(参照!L980="","",参照!L980)</f>
        <v/>
      </c>
    </row>
    <row r="981" spans="47:56">
      <c r="AU981" s="52" t="str">
        <f>IF(参照!A981="","",参照!A981)</f>
        <v>A0637</v>
      </c>
      <c r="AV981" s="52" t="str">
        <f>IF(参照!B981="","",参照!B981)</f>
        <v>京セラ関電エナジー合同会社</v>
      </c>
      <c r="AW981" s="52">
        <f>IF(参照!C981="","",参照!C981)</f>
        <v>6.3699999999999998E-4</v>
      </c>
      <c r="AX981" s="52" t="str">
        <f>IF(参照!D981="","",参照!D981)</f>
        <v/>
      </c>
      <c r="AY981" s="52">
        <f>IF(参照!E981="","",参照!E981)</f>
        <v>6.0300000000000002E-4</v>
      </c>
      <c r="AZ981" s="52" t="str">
        <f>IF(参照!F981="","",参照!F981)</f>
        <v>京セラ関電エナジー合同会社</v>
      </c>
      <c r="BA981" s="52" t="str">
        <f>IF(参照!G981="","",参照!G981)</f>
        <v>京セラ関電エナジー合同会社_</v>
      </c>
      <c r="BB981" s="52">
        <f t="shared" si="46"/>
        <v>0.60299999999999998</v>
      </c>
      <c r="BD981" s="52" t="str">
        <f>IF(参照!L981="","",参照!L981)</f>
        <v/>
      </c>
    </row>
    <row r="982" spans="47:56">
      <c r="AU982" s="52" t="str">
        <f>IF(参照!A982="","",参照!A982)</f>
        <v>A0639</v>
      </c>
      <c r="AV982" s="52" t="str">
        <f>IF(参照!B982="","",参照!B982)</f>
        <v>酒田天然瓦斯(株)</v>
      </c>
      <c r="AW982" s="52">
        <f>IF(参照!C982="","",参照!C982)</f>
        <v>3.6400000000000001E-4</v>
      </c>
      <c r="AX982" s="52" t="str">
        <f>IF(参照!D982="","",参照!D982)</f>
        <v/>
      </c>
      <c r="AY982" s="52">
        <f>IF(参照!E982="","",参照!E982)</f>
        <v>3.0800000000000001E-4</v>
      </c>
      <c r="AZ982" s="52" t="str">
        <f>IF(参照!F982="","",参照!F982)</f>
        <v>酒田天然瓦斯(株)</v>
      </c>
      <c r="BA982" s="52" t="str">
        <f>IF(参照!G982="","",参照!G982)</f>
        <v>酒田天然瓦斯(株)_</v>
      </c>
      <c r="BB982" s="52">
        <f t="shared" si="46"/>
        <v>0.308</v>
      </c>
      <c r="BD982" s="52" t="str">
        <f>IF(参照!L982="","",参照!L982)</f>
        <v/>
      </c>
    </row>
    <row r="983" spans="47:56">
      <c r="AU983" s="52" t="str">
        <f>IF(参照!A983="","",参照!A983)</f>
        <v>A0640</v>
      </c>
      <c r="AV983" s="52" t="str">
        <f>IF(参照!B983="","",参照!B983)</f>
        <v>東亜ガス(株)</v>
      </c>
      <c r="AW983" s="52">
        <f>IF(参照!C983="","",参照!C983)</f>
        <v>5.0699999999999996E-4</v>
      </c>
      <c r="AX983" s="52" t="str">
        <f>IF(参照!D983="","",参照!D983)</f>
        <v/>
      </c>
      <c r="AY983" s="52">
        <f>IF(参照!E983="","",参照!E983)</f>
        <v>5.4100000000000003E-4</v>
      </c>
      <c r="AZ983" s="52" t="str">
        <f>IF(参照!F983="","",参照!F983)</f>
        <v>東亜ガス(株)</v>
      </c>
      <c r="BA983" s="52" t="str">
        <f>IF(参照!G983="","",参照!G983)</f>
        <v>東亜ガス(株)_</v>
      </c>
      <c r="BB983" s="52">
        <f t="shared" si="46"/>
        <v>0.54100000000000004</v>
      </c>
      <c r="BD983" s="52" t="str">
        <f>IF(参照!L983="","",参照!L983)</f>
        <v/>
      </c>
    </row>
    <row r="984" spans="47:56">
      <c r="AU984" s="52" t="str">
        <f>IF(参照!A984="","",参照!A984)</f>
        <v>A0641</v>
      </c>
      <c r="AV984" s="52" t="str">
        <f>IF(参照!B984="","",参照!B984)</f>
        <v>(株)三河の山里コミュニティパワー</v>
      </c>
      <c r="AW984" s="52">
        <f>IF(参照!C984="","",参照!C984)</f>
        <v>3.6400000000000001E-4</v>
      </c>
      <c r="AX984" s="52" t="str">
        <f>IF(参照!D984="","",参照!D984)</f>
        <v/>
      </c>
      <c r="AY984" s="52">
        <f>IF(参照!E984="","",参照!E984)</f>
        <v>3.0800000000000001E-4</v>
      </c>
      <c r="AZ984" s="52" t="str">
        <f>IF(参照!F984="","",参照!F984)</f>
        <v>(株)三河の山里コミュニティパワー</v>
      </c>
      <c r="BA984" s="52" t="str">
        <f>IF(参照!G984="","",参照!G984)</f>
        <v>(株)三河の山里コミュニティパワー_</v>
      </c>
      <c r="BB984" s="52">
        <f t="shared" si="46"/>
        <v>0.308</v>
      </c>
      <c r="BD984" s="52" t="str">
        <f>IF(参照!L984="","",参照!L984)</f>
        <v/>
      </c>
    </row>
    <row r="985" spans="47:56">
      <c r="AU985" s="52" t="str">
        <f>IF(参照!A985="","",参照!A985)</f>
        <v>A0642</v>
      </c>
      <c r="AV985" s="52" t="str">
        <f>IF(参照!B985="","",参照!B985)</f>
        <v>新潟スワンエナジー(株)</v>
      </c>
      <c r="AW985" s="52">
        <f>IF(参照!C985="","",参照!C985)</f>
        <v>1.03E-4</v>
      </c>
      <c r="AX985" s="52" t="str">
        <f>IF(参照!D985="","",参照!D985)</f>
        <v>メニューA</v>
      </c>
      <c r="AY985" s="52">
        <f>IF(参照!E985="","",参照!E985)</f>
        <v>0</v>
      </c>
      <c r="AZ985" s="52" t="str">
        <f>IF(参照!F985="","",参照!F985)</f>
        <v>新潟スワンエナジー(株)</v>
      </c>
      <c r="BA985" s="52" t="str">
        <f>IF(参照!G985="","",参照!G985)</f>
        <v>新潟スワンエナジー(株)_メニューA</v>
      </c>
      <c r="BB985" s="52">
        <f t="shared" si="46"/>
        <v>0</v>
      </c>
      <c r="BD985" s="52" t="str">
        <f>IF(参照!L985="","",参照!L985)</f>
        <v/>
      </c>
    </row>
    <row r="986" spans="47:56">
      <c r="AU986" s="52" t="str">
        <f>IF(参照!A986="","",参照!A986)</f>
        <v/>
      </c>
      <c r="AV986" s="52" t="str">
        <f>IF(参照!B986="","",参照!B986)</f>
        <v/>
      </c>
      <c r="AW986" s="52" t="str">
        <f>IF(参照!C986="","",参照!C986)</f>
        <v/>
      </c>
      <c r="AX986" s="52" t="str">
        <f>IF(参照!D986="","",参照!D986)</f>
        <v>メニューB</v>
      </c>
      <c r="AY986" s="52">
        <f>IF(参照!E986="","",参照!E986)</f>
        <v>2.9E-4</v>
      </c>
      <c r="AZ986" s="52" t="str">
        <f>IF(参照!F986="","",参照!F986)</f>
        <v>新潟スワンエナジー(株)</v>
      </c>
      <c r="BA986" s="52" t="str">
        <f>IF(参照!G986="","",参照!G986)</f>
        <v>新潟スワンエナジー(株)_メニューB</v>
      </c>
      <c r="BB986" s="52">
        <f t="shared" si="46"/>
        <v>0.28999999999999998</v>
      </c>
      <c r="BD986" s="52" t="str">
        <f>IF(参照!L986="","",参照!L986)</f>
        <v/>
      </c>
    </row>
    <row r="987" spans="47:56">
      <c r="AU987" s="52" t="str">
        <f>IF(参照!A987="","",参照!A987)</f>
        <v/>
      </c>
      <c r="AV987" s="52" t="str">
        <f>IF(参照!B987="","",参照!B987)</f>
        <v/>
      </c>
      <c r="AW987" s="52" t="str">
        <f>IF(参照!C987="","",参照!C987)</f>
        <v/>
      </c>
      <c r="AX987" s="52" t="str">
        <f>IF(参照!D987="","",参照!D987)</f>
        <v>メニューC</v>
      </c>
      <c r="AY987" s="52">
        <f>IF(参照!E987="","",参照!E987)</f>
        <v>2.7599999999999999E-4</v>
      </c>
      <c r="AZ987" s="52" t="str">
        <f>IF(参照!F987="","",参照!F987)</f>
        <v>新潟スワンエナジー(株)</v>
      </c>
      <c r="BA987" s="52" t="str">
        <f>IF(参照!G987="","",参照!G987)</f>
        <v>新潟スワンエナジー(株)_メニューC</v>
      </c>
      <c r="BB987" s="52">
        <f t="shared" si="46"/>
        <v>0.27599999999999997</v>
      </c>
      <c r="BD987" s="52" t="str">
        <f>IF(参照!L987="","",参照!L987)</f>
        <v/>
      </c>
    </row>
    <row r="988" spans="47:56">
      <c r="AU988" s="52" t="str">
        <f>IF(参照!A988="","",参照!A988)</f>
        <v/>
      </c>
      <c r="AV988" s="52" t="str">
        <f>IF(参照!B988="","",参照!B988)</f>
        <v/>
      </c>
      <c r="AW988" s="52" t="str">
        <f>IF(参照!C988="","",参照!C988)</f>
        <v/>
      </c>
      <c r="AX988" s="52" t="str">
        <f>IF(参照!D988="","",参照!D988)</f>
        <v>メニューD(残差)</v>
      </c>
      <c r="AY988" s="52">
        <f>IF(参照!E988="","",参照!E988)</f>
        <v>2.9700000000000001E-4</v>
      </c>
      <c r="AZ988" s="52" t="str">
        <f>IF(参照!F988="","",参照!F988)</f>
        <v>新潟スワンエナジー(株)</v>
      </c>
      <c r="BA988" s="52" t="str">
        <f>IF(参照!G988="","",参照!G988)</f>
        <v>新潟スワンエナジー(株)_メニューD(残差)</v>
      </c>
      <c r="BB988" s="52">
        <f t="shared" si="46"/>
        <v>0.29699999999999999</v>
      </c>
      <c r="BD988" s="52" t="str">
        <f>IF(参照!L988="","",参照!L988)</f>
        <v/>
      </c>
    </row>
    <row r="989" spans="47:56">
      <c r="AU989" s="52" t="str">
        <f>IF(参照!A989="","",参照!A989)</f>
        <v/>
      </c>
      <c r="AV989" s="52" t="str">
        <f>IF(参照!B989="","",参照!B989)</f>
        <v/>
      </c>
      <c r="AW989" s="52" t="str">
        <f>IF(参照!C989="","",参照!C989)</f>
        <v/>
      </c>
      <c r="AX989" s="52" t="str">
        <f>IF(参照!D989="","",参照!D989)</f>
        <v>(参考値)事業者全体</v>
      </c>
      <c r="AY989" s="52">
        <f>IF(参照!E989="","",参照!E989)</f>
        <v>3.2400000000000001E-4</v>
      </c>
      <c r="AZ989" s="52" t="str">
        <f>IF(参照!F989="","",参照!F989)</f>
        <v>新潟スワンエナジー(株)</v>
      </c>
      <c r="BA989" s="52" t="str">
        <f>IF(参照!G989="","",参照!G989)</f>
        <v>新潟スワンエナジー(株)_(参考値)事業者全体</v>
      </c>
      <c r="BB989" s="52">
        <f t="shared" si="46"/>
        <v>0.32400000000000001</v>
      </c>
      <c r="BD989" s="52" t="str">
        <f>IF(参照!L989="","",参照!L989)</f>
        <v/>
      </c>
    </row>
    <row r="990" spans="47:56">
      <c r="AU990" s="52" t="str">
        <f>IF(参照!A990="","",参照!A990)</f>
        <v>A0644</v>
      </c>
      <c r="AV990" s="52" t="str">
        <f>IF(参照!B990="","",参照!B990)</f>
        <v>グリーンピープルズパワー(株)</v>
      </c>
      <c r="AW990" s="52">
        <f>IF(参照!C990="","",参照!C990)</f>
        <v>2.5599999999999999E-4</v>
      </c>
      <c r="AX990" s="52" t="str">
        <f>IF(参照!D990="","",参照!D990)</f>
        <v/>
      </c>
      <c r="AY990" s="52">
        <f>IF(参照!E990="","",参照!E990)</f>
        <v>5.1199999999999998E-4</v>
      </c>
      <c r="AZ990" s="52" t="str">
        <f>IF(参照!F990="","",参照!F990)</f>
        <v>グリーンピープルズパワー(株)</v>
      </c>
      <c r="BA990" s="52" t="str">
        <f>IF(参照!G990="","",参照!G990)</f>
        <v>グリーンピープルズパワー(株)_</v>
      </c>
      <c r="BB990" s="52">
        <f t="shared" si="46"/>
        <v>0.51200000000000001</v>
      </c>
      <c r="BD990" s="52" t="str">
        <f>IF(参照!L990="","",参照!L990)</f>
        <v/>
      </c>
    </row>
    <row r="991" spans="47:56">
      <c r="AU991" s="52" t="str">
        <f>IF(参照!A991="","",参照!A991)</f>
        <v>A0647</v>
      </c>
      <c r="AV991" s="52" t="str">
        <f>IF(参照!B991="","",参照!B991)</f>
        <v>レネックス電力合同会社</v>
      </c>
      <c r="AW991" s="52">
        <f>IF(参照!C991="","",参照!C991)</f>
        <v>5.6299999999999992E-4</v>
      </c>
      <c r="AX991" s="52" t="str">
        <f>IF(参照!D991="","",参照!D991)</f>
        <v/>
      </c>
      <c r="AY991" s="52">
        <f>IF(参照!E991="","",参照!E991)</f>
        <v>4.8799999999999999E-4</v>
      </c>
      <c r="AZ991" s="52" t="str">
        <f>IF(参照!F991="","",参照!F991)</f>
        <v>レネックス電力合同会社</v>
      </c>
      <c r="BA991" s="52" t="str">
        <f>IF(参照!G991="","",参照!G991)</f>
        <v>レネックス電力合同会社_</v>
      </c>
      <c r="BB991" s="52">
        <f t="shared" si="46"/>
        <v>0.48799999999999999</v>
      </c>
      <c r="BD991" s="52" t="str">
        <f>IF(参照!L991="","",参照!L991)</f>
        <v/>
      </c>
    </row>
    <row r="992" spans="47:56">
      <c r="AU992" s="52" t="str">
        <f>IF(参照!A992="","",参照!A992)</f>
        <v>A0648</v>
      </c>
      <c r="AV992" s="52" t="str">
        <f>IF(参照!B992="","",参照!B992)</f>
        <v>(株)マルイファシリティーズ</v>
      </c>
      <c r="AW992" s="52">
        <f>IF(参照!C992="","",参照!C992)</f>
        <v>9.7E-5</v>
      </c>
      <c r="AX992" s="52" t="str">
        <f>IF(参照!D992="","",参照!D992)</f>
        <v/>
      </c>
      <c r="AY992" s="52">
        <f>IF(参照!E992="","",参照!E992)</f>
        <v>4.2700000000000002E-4</v>
      </c>
      <c r="AZ992" s="52" t="str">
        <f>IF(参照!F992="","",参照!F992)</f>
        <v>(株)マルイファシリティーズ</v>
      </c>
      <c r="BA992" s="52" t="str">
        <f>IF(参照!G992="","",参照!G992)</f>
        <v>(株)マルイファシリティーズ_</v>
      </c>
      <c r="BB992" s="52">
        <f t="shared" si="46"/>
        <v>0.42700000000000005</v>
      </c>
      <c r="BD992" s="52" t="str">
        <f>IF(参照!L992="","",参照!L992)</f>
        <v/>
      </c>
    </row>
    <row r="993" spans="47:56">
      <c r="AU993" s="52" t="str">
        <f>IF(参照!A993="","",参照!A993)</f>
        <v>A0649</v>
      </c>
      <c r="AV993" s="52" t="str">
        <f>IF(参照!B993="","",参照!B993)</f>
        <v>(株)デンケン</v>
      </c>
      <c r="AW993" s="52">
        <f>IF(参照!C993="","",参照!C993)</f>
        <v>4.3399999999999998E-4</v>
      </c>
      <c r="AX993" s="52" t="str">
        <f>IF(参照!D993="","",参照!D993)</f>
        <v/>
      </c>
      <c r="AY993" s="52">
        <f>IF(参照!E993="","",参照!E993)</f>
        <v>4.2400000000000001E-4</v>
      </c>
      <c r="AZ993" s="52" t="str">
        <f>IF(参照!F993="","",参照!F993)</f>
        <v>(株)デンケン</v>
      </c>
      <c r="BA993" s="52" t="str">
        <f>IF(参照!G993="","",参照!G993)</f>
        <v>(株)デンケン_</v>
      </c>
      <c r="BB993" s="52">
        <f t="shared" si="46"/>
        <v>0.42399999999999999</v>
      </c>
      <c r="BD993" s="52" t="str">
        <f>IF(参照!L993="","",参照!L993)</f>
        <v/>
      </c>
    </row>
    <row r="994" spans="47:56">
      <c r="AU994" s="52" t="str">
        <f>IF(参照!A994="","",参照!A994)</f>
        <v>A0650</v>
      </c>
      <c r="AV994" s="52" t="str">
        <f>IF(参照!B994="","",参照!B994)</f>
        <v>(株)東名</v>
      </c>
      <c r="AW994" s="52">
        <f>IF(参照!C994="","",参照!C994)</f>
        <v>5.13E-4</v>
      </c>
      <c r="AX994" s="52" t="str">
        <f>IF(参照!D994="","",参照!D994)</f>
        <v/>
      </c>
      <c r="AY994" s="52">
        <f>IF(参照!E994="","",参照!E994)</f>
        <v>5.5199999999999997E-4</v>
      </c>
      <c r="AZ994" s="52" t="str">
        <f>IF(参照!F994="","",参照!F994)</f>
        <v>(株)東名</v>
      </c>
      <c r="BA994" s="52" t="str">
        <f>IF(参照!G994="","",参照!G994)</f>
        <v>(株)東名_</v>
      </c>
      <c r="BB994" s="52">
        <f t="shared" si="46"/>
        <v>0.55199999999999994</v>
      </c>
      <c r="BD994" s="52" t="str">
        <f>IF(参照!L994="","",参照!L994)</f>
        <v/>
      </c>
    </row>
    <row r="995" spans="47:56">
      <c r="AU995" s="52" t="str">
        <f>IF(参照!A995="","",参照!A995)</f>
        <v>A0652</v>
      </c>
      <c r="AV995" s="52" t="str">
        <f>IF(参照!B995="","",参照!B995)</f>
        <v>北海道電力コクリエーション(株)</v>
      </c>
      <c r="AW995" s="52">
        <f>IF(参照!C995="","",参照!C995)</f>
        <v>7.0999999999999991E-4</v>
      </c>
      <c r="AX995" s="52" t="str">
        <f>IF(参照!D995="","",参照!D995)</f>
        <v/>
      </c>
      <c r="AY995" s="52">
        <f>IF(参照!E995="","",参照!E995)</f>
        <v>6.5399999999999996E-4</v>
      </c>
      <c r="AZ995" s="52" t="str">
        <f>IF(参照!F995="","",参照!F995)</f>
        <v>北海道電力コクリエーション(株)</v>
      </c>
      <c r="BA995" s="52" t="str">
        <f>IF(参照!G995="","",参照!G995)</f>
        <v>北海道電力コクリエーション(株)_</v>
      </c>
      <c r="BB995" s="52">
        <f t="shared" si="46"/>
        <v>0.65399999999999991</v>
      </c>
      <c r="BD995" s="52" t="str">
        <f>IF(参照!L995="","",参照!L995)</f>
        <v/>
      </c>
    </row>
    <row r="996" spans="47:56">
      <c r="AU996" s="52" t="str">
        <f>IF(参照!A996="","",参照!A996)</f>
        <v>A0653</v>
      </c>
      <c r="AV996" s="52" t="str">
        <f>IF(参照!B996="","",参照!B996)</f>
        <v>ＮＴＴアノードエナジー(株)</v>
      </c>
      <c r="AW996" s="52" t="str">
        <f>IF(参照!C996="","",参照!C996)</f>
        <v>0.000453※</v>
      </c>
      <c r="AX996" s="52" t="str">
        <f>IF(参照!D996="","",参照!D996)</f>
        <v>メニューA</v>
      </c>
      <c r="AY996" s="52">
        <f>IF(参照!E996="","",参照!E996)</f>
        <v>0</v>
      </c>
      <c r="AZ996" s="52" t="str">
        <f>IF(参照!F996="","",参照!F996)</f>
        <v>ＮＴＴアノードエナジー(株)</v>
      </c>
      <c r="BA996" s="52" t="str">
        <f>IF(参照!G996="","",参照!G996)</f>
        <v>ＮＴＴアノードエナジー(株)_メニューA</v>
      </c>
      <c r="BB996" s="52">
        <f t="shared" si="46"/>
        <v>0</v>
      </c>
      <c r="BD996" s="52" t="str">
        <f>IF(参照!L996="","",参照!L996)</f>
        <v/>
      </c>
    </row>
    <row r="997" spans="47:56">
      <c r="AU997" s="52" t="str">
        <f>IF(参照!A997="","",参照!A997)</f>
        <v/>
      </c>
      <c r="AV997" s="52" t="str">
        <f>IF(参照!B997="","",参照!B997)</f>
        <v/>
      </c>
      <c r="AW997" s="52" t="str">
        <f>IF(参照!C997="","",参照!C997)</f>
        <v/>
      </c>
      <c r="AX997" s="52" t="str">
        <f>IF(参照!D997="","",参照!D997)</f>
        <v>メニューB(残差)</v>
      </c>
      <c r="AY997" s="52">
        <f>IF(参照!E997="","",参照!E997)</f>
        <v>4.6500000000000003E-4</v>
      </c>
      <c r="AZ997" s="52" t="str">
        <f>IF(参照!F997="","",参照!F997)</f>
        <v>ＮＴＴアノードエナジー(株)</v>
      </c>
      <c r="BA997" s="52" t="str">
        <f>IF(参照!G997="","",参照!G997)</f>
        <v>ＮＴＴアノードエナジー(株)_メニューB(残差)</v>
      </c>
      <c r="BB997" s="52">
        <f t="shared" si="46"/>
        <v>0.46500000000000002</v>
      </c>
      <c r="BD997" s="52" t="str">
        <f>IF(参照!L997="","",参照!L997)</f>
        <v/>
      </c>
    </row>
    <row r="998" spans="47:56">
      <c r="AU998" s="52" t="str">
        <f>IF(参照!A998="","",参照!A998)</f>
        <v/>
      </c>
      <c r="AV998" s="52" t="str">
        <f>IF(参照!B998="","",参照!B998)</f>
        <v/>
      </c>
      <c r="AW998" s="52" t="str">
        <f>IF(参照!C998="","",参照!C998)</f>
        <v/>
      </c>
      <c r="AX998" s="52" t="str">
        <f>IF(参照!D998="","",参照!D998)</f>
        <v>(参考値)事業者全体</v>
      </c>
      <c r="AY998" s="52">
        <f>IF(参照!E998="","",参照!E998)</f>
        <v>1.06E-4</v>
      </c>
      <c r="AZ998" s="52" t="str">
        <f>IF(参照!F998="","",参照!F998)</f>
        <v>ＮＴＴアノードエナジー(株)</v>
      </c>
      <c r="BA998" s="52" t="str">
        <f>IF(参照!G998="","",参照!G998)</f>
        <v>ＮＴＴアノードエナジー(株)_(参考値)事業者全体</v>
      </c>
      <c r="BB998" s="52">
        <f t="shared" si="46"/>
        <v>0.106</v>
      </c>
      <c r="BD998" s="52" t="str">
        <f>IF(参照!L998="","",参照!L998)</f>
        <v/>
      </c>
    </row>
    <row r="999" spans="47:56">
      <c r="AU999" s="52" t="str">
        <f>IF(参照!A999="","",参照!A999)</f>
        <v>A0654</v>
      </c>
      <c r="AV999" s="52" t="str">
        <f>IF(参照!B999="","",参照!B999)</f>
        <v>スマート電気(株)</v>
      </c>
      <c r="AW999" s="52">
        <f>IF(参照!C999="","",参照!C999)</f>
        <v>4.7599999999999997E-4</v>
      </c>
      <c r="AX999" s="52" t="str">
        <f>IF(参照!D999="","",参照!D999)</f>
        <v/>
      </c>
      <c r="AY999" s="52">
        <f>IF(参照!E999="","",参照!E999)</f>
        <v>7.2399999999999993E-4</v>
      </c>
      <c r="AZ999" s="52" t="str">
        <f>IF(参照!F999="","",参照!F999)</f>
        <v>スマート電気(株)</v>
      </c>
      <c r="BA999" s="52" t="str">
        <f>IF(参照!G999="","",参照!G999)</f>
        <v>スマート電気(株)_</v>
      </c>
      <c r="BB999" s="52">
        <f t="shared" si="46"/>
        <v>0.72399999999999998</v>
      </c>
      <c r="BD999" s="52" t="str">
        <f>IF(参照!L999="","",参照!L999)</f>
        <v/>
      </c>
    </row>
    <row r="1000" spans="47:56">
      <c r="AU1000" s="52" t="str">
        <f>IF(参照!A1000="","",参照!A1000)</f>
        <v>A0655</v>
      </c>
      <c r="AV1000" s="52" t="str">
        <f>IF(参照!B1000="","",参照!B1000)</f>
        <v>(株)唐津パワーホールディングス</v>
      </c>
      <c r="AW1000" s="52">
        <f>IF(参照!C1000="","",参照!C1000)</f>
        <v>4.86E-4</v>
      </c>
      <c r="AX1000" s="52" t="str">
        <f>IF(参照!D1000="","",参照!D1000)</f>
        <v/>
      </c>
      <c r="AY1000" s="52">
        <f>IF(参照!E1000="","",参照!E1000)</f>
        <v>5.0000000000000001E-4</v>
      </c>
      <c r="AZ1000" s="52" t="str">
        <f>IF(参照!F1000="","",参照!F1000)</f>
        <v>(株)唐津パワーホールディングス</v>
      </c>
      <c r="BA1000" s="52" t="str">
        <f>IF(参照!G1000="","",参照!G1000)</f>
        <v>(株)唐津パワーホールディングス_</v>
      </c>
      <c r="BB1000" s="52">
        <f t="shared" si="46"/>
        <v>0.5</v>
      </c>
      <c r="BD1000" s="52" t="str">
        <f>IF(参照!L1000="","",参照!L1000)</f>
        <v/>
      </c>
    </row>
    <row r="1001" spans="47:56">
      <c r="AU1001" s="52" t="str">
        <f>IF(参照!A1001="","",参照!A1001)</f>
        <v>A0656</v>
      </c>
      <c r="AV1001" s="52" t="str">
        <f>IF(参照!B1001="","",参照!B1001)</f>
        <v>(株)クリーンエネルギー総合研究所</v>
      </c>
      <c r="AW1001" s="52">
        <f>IF(参照!C1001="","",参照!C1001)</f>
        <v>4.7100000000000001E-4</v>
      </c>
      <c r="AX1001" s="52" t="str">
        <f>IF(参照!D1001="","",参照!D1001)</f>
        <v>メニューA</v>
      </c>
      <c r="AY1001" s="52">
        <f>IF(参照!E1001="","",参照!E1001)</f>
        <v>0</v>
      </c>
      <c r="AZ1001" s="52" t="str">
        <f>IF(参照!F1001="","",参照!F1001)</f>
        <v>(株)クリーンエネルギー総合研究所</v>
      </c>
      <c r="BA1001" s="52" t="str">
        <f>IF(参照!G1001="","",参照!G1001)</f>
        <v>(株)クリーンエネルギー総合研究所_メニューA</v>
      </c>
      <c r="BB1001" s="52">
        <f t="shared" si="46"/>
        <v>0</v>
      </c>
      <c r="BD1001" s="52" t="str">
        <f>IF(参照!L1001="","",参照!L1001)</f>
        <v/>
      </c>
    </row>
    <row r="1002" spans="47:56">
      <c r="AU1002" s="52" t="str">
        <f>IF(参照!A1002="","",参照!A1002)</f>
        <v/>
      </c>
      <c r="AV1002" s="52" t="str">
        <f>IF(参照!B1002="","",参照!B1002)</f>
        <v/>
      </c>
      <c r="AW1002" s="52" t="str">
        <f>IF(参照!C1002="","",参照!C1002)</f>
        <v/>
      </c>
      <c r="AX1002" s="52" t="str">
        <f>IF(参照!D1002="","",参照!D1002)</f>
        <v>メニューB(残差)</v>
      </c>
      <c r="AY1002" s="52">
        <f>IF(参照!E1002="","",参照!E1002)</f>
        <v>1.16E-4</v>
      </c>
      <c r="AZ1002" s="52" t="str">
        <f>IF(参照!F1002="","",参照!F1002)</f>
        <v>(株)クリーンエネルギー総合研究所</v>
      </c>
      <c r="BA1002" s="52" t="str">
        <f>IF(参照!G1002="","",参照!G1002)</f>
        <v>(株)クリーンエネルギー総合研究所_メニューB(残差)</v>
      </c>
      <c r="BB1002" s="52">
        <f t="shared" si="46"/>
        <v>0.11600000000000001</v>
      </c>
      <c r="BD1002" s="52" t="str">
        <f>IF(参照!L1002="","",参照!L1002)</f>
        <v/>
      </c>
    </row>
    <row r="1003" spans="47:56">
      <c r="AU1003" s="52" t="str">
        <f>IF(参照!A1003="","",参照!A1003)</f>
        <v/>
      </c>
      <c r="AV1003" s="52" t="str">
        <f>IF(参照!B1003="","",参照!B1003)</f>
        <v/>
      </c>
      <c r="AW1003" s="52" t="str">
        <f>IF(参照!C1003="","",参照!C1003)</f>
        <v/>
      </c>
      <c r="AX1003" s="52" t="str">
        <f>IF(参照!D1003="","",参照!D1003)</f>
        <v>(参考値)事業者全体</v>
      </c>
      <c r="AY1003" s="52">
        <f>IF(参照!E1003="","",参照!E1003)</f>
        <v>4.8899999999999996E-4</v>
      </c>
      <c r="AZ1003" s="52" t="str">
        <f>IF(参照!F1003="","",参照!F1003)</f>
        <v>(株)クリーンエネルギー総合研究所</v>
      </c>
      <c r="BA1003" s="52" t="str">
        <f>IF(参照!G1003="","",参照!G1003)</f>
        <v>(株)クリーンエネルギー総合研究所_(参考値)事業者全体</v>
      </c>
      <c r="BB1003" s="52">
        <f t="shared" si="46"/>
        <v>0.48899999999999993</v>
      </c>
      <c r="BD1003" s="52" t="str">
        <f>IF(参照!L1003="","",参照!L1003)</f>
        <v/>
      </c>
    </row>
    <row r="1004" spans="47:56">
      <c r="AU1004" s="52" t="str">
        <f>IF(参照!A1004="","",参照!A1004)</f>
        <v>A0660</v>
      </c>
      <c r="AV1004" s="52" t="str">
        <f>IF(参照!B1004="","",参照!B1004)</f>
        <v>ＵＮＩＶＥＲＧＹ(株)</v>
      </c>
      <c r="AW1004" s="52">
        <f>IF(参照!C1004="","",参照!C1004)</f>
        <v>4.15E-4</v>
      </c>
      <c r="AX1004" s="52" t="str">
        <f>IF(参照!D1004="","",参照!D1004)</f>
        <v/>
      </c>
      <c r="AY1004" s="52">
        <f>IF(参照!E1004="","",参照!E1004)</f>
        <v>3.9100000000000002E-4</v>
      </c>
      <c r="AZ1004" s="52" t="str">
        <f>IF(参照!F1004="","",参照!F1004)</f>
        <v>ＵＮＩＶＥＲＧＹ(株)</v>
      </c>
      <c r="BA1004" s="52" t="str">
        <f>IF(参照!G1004="","",参照!G1004)</f>
        <v>ＵＮＩＶＥＲＧＹ(株)_</v>
      </c>
      <c r="BB1004" s="52">
        <f t="shared" si="46"/>
        <v>0.39100000000000001</v>
      </c>
      <c r="BD1004" s="52" t="str">
        <f>IF(参照!L1004="","",参照!L1004)</f>
        <v/>
      </c>
    </row>
    <row r="1005" spans="47:56">
      <c r="AU1005" s="52" t="str">
        <f>IF(参照!A1005="","",参照!A1005)</f>
        <v>A0661</v>
      </c>
      <c r="AV1005" s="52" t="str">
        <f>IF(参照!B1005="","",参照!B1005)</f>
        <v>ＪＲ西日本住宅サービス(株)</v>
      </c>
      <c r="AW1005" s="52">
        <f>IF(参照!C1005="","",参照!C1005)</f>
        <v>3.4699999999999998E-4</v>
      </c>
      <c r="AX1005" s="52" t="str">
        <f>IF(参照!D1005="","",参照!D1005)</f>
        <v/>
      </c>
      <c r="AY1005" s="52">
        <f>IF(参照!E1005="","",参照!E1005)</f>
        <v>2.9100000000000003E-4</v>
      </c>
      <c r="AZ1005" s="52" t="str">
        <f>IF(参照!F1005="","",参照!F1005)</f>
        <v>ＪＲ西日本住宅サービス(株)</v>
      </c>
      <c r="BA1005" s="52" t="str">
        <f>IF(参照!G1005="","",参照!G1005)</f>
        <v>ＪＲ西日本住宅サービス(株)_</v>
      </c>
      <c r="BB1005" s="52">
        <f t="shared" si="46"/>
        <v>0.29100000000000004</v>
      </c>
      <c r="BD1005" s="52" t="str">
        <f>IF(参照!L1005="","",参照!L1005)</f>
        <v/>
      </c>
    </row>
    <row r="1006" spans="47:56">
      <c r="AU1006" s="52" t="str">
        <f>IF(参照!A1006="","",参照!A1006)</f>
        <v>A0663</v>
      </c>
      <c r="AV1006" s="52" t="str">
        <f>IF(参照!B1006="","",参照!B1006)</f>
        <v>(株)アイキューブ・マーケティング</v>
      </c>
      <c r="AW1006" s="52">
        <f>IF(参照!C1006="","",参照!C1006)</f>
        <v>3.7300000000000001E-4</v>
      </c>
      <c r="AX1006" s="52" t="str">
        <f>IF(参照!D1006="","",参照!D1006)</f>
        <v/>
      </c>
      <c r="AY1006" s="52">
        <f>IF(参照!E1006="","",参照!E1006)</f>
        <v>3.1700000000000001E-4</v>
      </c>
      <c r="AZ1006" s="52" t="str">
        <f>IF(参照!F1006="","",参照!F1006)</f>
        <v>(株)アイキューブ・マーケティング</v>
      </c>
      <c r="BA1006" s="52" t="str">
        <f>IF(参照!G1006="","",参照!G1006)</f>
        <v>(株)アイキューブ・マーケティング_</v>
      </c>
      <c r="BB1006" s="52">
        <f t="shared" si="46"/>
        <v>0.317</v>
      </c>
      <c r="BD1006" s="52" t="str">
        <f>IF(参照!L1006="","",参照!L1006)</f>
        <v/>
      </c>
    </row>
    <row r="1007" spans="47:56">
      <c r="AU1007" s="52" t="str">
        <f>IF(参照!A1007="","",参照!A1007)</f>
        <v>A0664</v>
      </c>
      <c r="AV1007" s="52" t="str">
        <f>IF(参照!B1007="","",参照!B1007)</f>
        <v>デジタルグリッド(株)</v>
      </c>
      <c r="AW1007" s="52">
        <f>IF(参照!C1007="","",参照!C1007)</f>
        <v>4.6700000000000002E-4</v>
      </c>
      <c r="AX1007" s="52" t="str">
        <f>IF(参照!D1007="","",参照!D1007)</f>
        <v>メニューA</v>
      </c>
      <c r="AY1007" s="52">
        <f>IF(参照!E1007="","",参照!E1007)</f>
        <v>0</v>
      </c>
      <c r="AZ1007" s="52" t="str">
        <f>IF(参照!F1007="","",参照!F1007)</f>
        <v>デジタルグリッド(株)</v>
      </c>
      <c r="BA1007" s="52" t="str">
        <f>IF(参照!G1007="","",参照!G1007)</f>
        <v>デジタルグリッド(株)_メニューA</v>
      </c>
      <c r="BB1007" s="52">
        <f t="shared" si="46"/>
        <v>0</v>
      </c>
      <c r="BD1007" s="52" t="str">
        <f>IF(参照!L1007="","",参照!L1007)</f>
        <v/>
      </c>
    </row>
    <row r="1008" spans="47:56">
      <c r="AU1008" s="52" t="str">
        <f>IF(参照!A1008="","",参照!A1008)</f>
        <v/>
      </c>
      <c r="AV1008" s="52" t="str">
        <f>IF(参照!B1008="","",参照!B1008)</f>
        <v/>
      </c>
      <c r="AW1008" s="52" t="str">
        <f>IF(参照!C1008="","",参照!C1008)</f>
        <v/>
      </c>
      <c r="AX1008" s="52" t="str">
        <f>IF(参照!D1008="","",参照!D1008)</f>
        <v>メニューB</v>
      </c>
      <c r="AY1008" s="52">
        <f>IF(参照!E1008="","",参照!E1008)</f>
        <v>1.7799999999999999E-4</v>
      </c>
      <c r="AZ1008" s="52" t="str">
        <f>IF(参照!F1008="","",参照!F1008)</f>
        <v>デジタルグリッド(株)</v>
      </c>
      <c r="BA1008" s="52" t="str">
        <f>IF(参照!G1008="","",参照!G1008)</f>
        <v>デジタルグリッド(株)_メニューB</v>
      </c>
      <c r="BB1008" s="52">
        <f t="shared" si="46"/>
        <v>0.17799999999999999</v>
      </c>
      <c r="BD1008" s="52" t="str">
        <f>IF(参照!L1008="","",参照!L1008)</f>
        <v/>
      </c>
    </row>
    <row r="1009" spans="47:56">
      <c r="AU1009" s="52" t="str">
        <f>IF(参照!A1009="","",参照!A1009)</f>
        <v/>
      </c>
      <c r="AV1009" s="52" t="str">
        <f>IF(参照!B1009="","",参照!B1009)</f>
        <v/>
      </c>
      <c r="AW1009" s="52" t="str">
        <f>IF(参照!C1009="","",参照!C1009)</f>
        <v/>
      </c>
      <c r="AX1009" s="52" t="str">
        <f>IF(参照!D1009="","",参照!D1009)</f>
        <v>メニューC</v>
      </c>
      <c r="AY1009" s="52">
        <f>IF(参照!E1009="","",参照!E1009)</f>
        <v>3.2700000000000003E-4</v>
      </c>
      <c r="AZ1009" s="52" t="str">
        <f>IF(参照!F1009="","",参照!F1009)</f>
        <v>デジタルグリッド(株)</v>
      </c>
      <c r="BA1009" s="52" t="str">
        <f>IF(参照!G1009="","",参照!G1009)</f>
        <v>デジタルグリッド(株)_メニューC</v>
      </c>
      <c r="BB1009" s="52">
        <f t="shared" si="46"/>
        <v>0.32700000000000001</v>
      </c>
      <c r="BD1009" s="52" t="str">
        <f>IF(参照!L1009="","",参照!L1009)</f>
        <v/>
      </c>
    </row>
    <row r="1010" spans="47:56">
      <c r="AU1010" s="52" t="str">
        <f>IF(参照!A1010="","",参照!A1010)</f>
        <v/>
      </c>
      <c r="AV1010" s="52" t="str">
        <f>IF(参照!B1010="","",参照!B1010)</f>
        <v/>
      </c>
      <c r="AW1010" s="52" t="str">
        <f>IF(参照!C1010="","",参照!C1010)</f>
        <v/>
      </c>
      <c r="AX1010" s="52" t="str">
        <f>IF(参照!D1010="","",参照!D1010)</f>
        <v>メニューD(残差)</v>
      </c>
      <c r="AY1010" s="52">
        <f>IF(参照!E1010="","",参照!E1010)</f>
        <v>4.3800000000000002E-4</v>
      </c>
      <c r="AZ1010" s="52" t="str">
        <f>IF(参照!F1010="","",参照!F1010)</f>
        <v>デジタルグリッド(株)</v>
      </c>
      <c r="BA1010" s="52" t="str">
        <f>IF(参照!G1010="","",参照!G1010)</f>
        <v>デジタルグリッド(株)_メニューD(残差)</v>
      </c>
      <c r="BB1010" s="52">
        <f t="shared" si="46"/>
        <v>0.438</v>
      </c>
      <c r="BD1010" s="52" t="str">
        <f>IF(参照!L1010="","",参照!L1010)</f>
        <v/>
      </c>
    </row>
    <row r="1011" spans="47:56">
      <c r="AU1011" s="52" t="str">
        <f>IF(参照!A1011="","",参照!A1011)</f>
        <v/>
      </c>
      <c r="AV1011" s="52" t="str">
        <f>IF(参照!B1011="","",参照!B1011)</f>
        <v/>
      </c>
      <c r="AW1011" s="52" t="str">
        <f>IF(参照!C1011="","",参照!C1011)</f>
        <v/>
      </c>
      <c r="AX1011" s="52" t="str">
        <f>IF(参照!D1011="","",参照!D1011)</f>
        <v>(参考値)事業者全体</v>
      </c>
      <c r="AY1011" s="52">
        <f>IF(参照!E1011="","",参照!E1011)</f>
        <v>3.5499999999999996E-4</v>
      </c>
      <c r="AZ1011" s="52" t="str">
        <f>IF(参照!F1011="","",参照!F1011)</f>
        <v>デジタルグリッド(株)</v>
      </c>
      <c r="BA1011" s="52" t="str">
        <f>IF(参照!G1011="","",参照!G1011)</f>
        <v>デジタルグリッド(株)_(参考値)事業者全体</v>
      </c>
      <c r="BB1011" s="52">
        <f t="shared" si="46"/>
        <v>0.35499999999999998</v>
      </c>
      <c r="BD1011" s="52" t="str">
        <f>IF(参照!L1011="","",参照!L1011)</f>
        <v/>
      </c>
    </row>
    <row r="1012" spans="47:56">
      <c r="AU1012" s="52" t="str">
        <f>IF(参照!A1012="","",参照!A1012)</f>
        <v>A0666</v>
      </c>
      <c r="AV1012" s="52" t="str">
        <f>IF(参照!B1012="","",参照!B1012)</f>
        <v>(株)西九州させぼパワーズ</v>
      </c>
      <c r="AW1012" s="52">
        <f>IF(参照!C1012="","",参照!C1012)</f>
        <v>2.3800000000000001E-4</v>
      </c>
      <c r="AX1012" s="52" t="str">
        <f>IF(参照!D1012="","",参照!D1012)</f>
        <v/>
      </c>
      <c r="AY1012" s="52">
        <f>IF(参照!E1012="","",参照!E1012)</f>
        <v>1.6200000000000001E-4</v>
      </c>
      <c r="AZ1012" s="52" t="str">
        <f>IF(参照!F1012="","",参照!F1012)</f>
        <v>(株)西九州させぼパワーズ</v>
      </c>
      <c r="BA1012" s="52" t="str">
        <f>IF(参照!G1012="","",参照!G1012)</f>
        <v>(株)西九州させぼパワーズ_</v>
      </c>
      <c r="BB1012" s="52">
        <f t="shared" si="46"/>
        <v>0.16200000000000001</v>
      </c>
      <c r="BD1012" s="52" t="str">
        <f>IF(参照!L1012="","",参照!L1012)</f>
        <v/>
      </c>
    </row>
    <row r="1013" spans="47:56">
      <c r="AU1013" s="52" t="str">
        <f>IF(参照!A1013="","",参照!A1013)</f>
        <v>A0667</v>
      </c>
      <c r="AV1013" s="52" t="str">
        <f>IF(参照!B1013="","",参照!B1013)</f>
        <v>たんたんエナジー(株)</v>
      </c>
      <c r="AW1013" s="52">
        <f>IF(参照!C1013="","",参照!C1013)</f>
        <v>0</v>
      </c>
      <c r="AX1013" s="52" t="str">
        <f>IF(参照!D1013="","",参照!D1013)</f>
        <v>メニューA</v>
      </c>
      <c r="AY1013" s="52">
        <f>IF(参照!E1013="","",参照!E1013)</f>
        <v>0</v>
      </c>
      <c r="AZ1013" s="52" t="str">
        <f>IF(参照!F1013="","",参照!F1013)</f>
        <v>たんたんエナジー(株)</v>
      </c>
      <c r="BA1013" s="52" t="str">
        <f>IF(参照!G1013="","",参照!G1013)</f>
        <v>たんたんエナジー(株)_メニューA</v>
      </c>
      <c r="BB1013" s="52">
        <f t="shared" si="46"/>
        <v>0</v>
      </c>
      <c r="BD1013" s="52" t="str">
        <f>IF(参照!L1013="","",参照!L1013)</f>
        <v/>
      </c>
    </row>
    <row r="1014" spans="47:56">
      <c r="AU1014" s="52" t="str">
        <f>IF(参照!A1014="","",参照!A1014)</f>
        <v/>
      </c>
      <c r="AV1014" s="52" t="str">
        <f>IF(参照!B1014="","",参照!B1014)</f>
        <v/>
      </c>
      <c r="AW1014" s="52" t="str">
        <f>IF(参照!C1014="","",参照!C1014)</f>
        <v/>
      </c>
      <c r="AX1014" s="52" t="str">
        <f>IF(参照!D1014="","",参照!D1014)</f>
        <v>メニューB(残差)</v>
      </c>
      <c r="AY1014" s="52">
        <f>IF(参照!E1014="","",参照!E1014)</f>
        <v>2.8699999999999998E-4</v>
      </c>
      <c r="AZ1014" s="52" t="str">
        <f>IF(参照!F1014="","",参照!F1014)</f>
        <v>たんたんエナジー(株)</v>
      </c>
      <c r="BA1014" s="52" t="str">
        <f>IF(参照!G1014="","",参照!G1014)</f>
        <v>たんたんエナジー(株)_メニューB(残差)</v>
      </c>
      <c r="BB1014" s="52">
        <f t="shared" si="46"/>
        <v>0.28699999999999998</v>
      </c>
      <c r="BD1014" s="52" t="str">
        <f>IF(参照!L1014="","",参照!L1014)</f>
        <v/>
      </c>
    </row>
    <row r="1015" spans="47:56">
      <c r="AU1015" s="52" t="str">
        <f>IF(参照!A1015="","",参照!A1015)</f>
        <v/>
      </c>
      <c r="AV1015" s="52" t="str">
        <f>IF(参照!B1015="","",参照!B1015)</f>
        <v/>
      </c>
      <c r="AW1015" s="52" t="str">
        <f>IF(参照!C1015="","",参照!C1015)</f>
        <v/>
      </c>
      <c r="AX1015" s="52" t="str">
        <f>IF(参照!D1015="","",参照!D1015)</f>
        <v>(参考値)事業者全体</v>
      </c>
      <c r="AY1015" s="52">
        <f>IF(参照!E1015="","",参照!E1015)</f>
        <v>0</v>
      </c>
      <c r="AZ1015" s="52" t="str">
        <f>IF(参照!F1015="","",参照!F1015)</f>
        <v>たんたんエナジー(株)</v>
      </c>
      <c r="BA1015" s="52" t="str">
        <f>IF(参照!G1015="","",参照!G1015)</f>
        <v>たんたんエナジー(株)_(参考値)事業者全体</v>
      </c>
      <c r="BB1015" s="52">
        <f t="shared" si="46"/>
        <v>0</v>
      </c>
      <c r="BD1015" s="52" t="str">
        <f>IF(参照!L1015="","",参照!L1015)</f>
        <v/>
      </c>
    </row>
    <row r="1016" spans="47:56">
      <c r="AU1016" s="52" t="str">
        <f>IF(参照!A1016="","",参照!A1016)</f>
        <v>A0668</v>
      </c>
      <c r="AV1016" s="52" t="str">
        <f>IF(参照!B1016="","",参照!B1016)</f>
        <v>(株)能勢・豊能まちづくり</v>
      </c>
      <c r="AW1016" s="52">
        <f>IF(参照!C1016="","",参照!C1016)</f>
        <v>2.0599999999999999E-4</v>
      </c>
      <c r="AX1016" s="52" t="str">
        <f>IF(参照!D1016="","",参照!D1016)</f>
        <v/>
      </c>
      <c r="AY1016" s="52">
        <f>IF(参照!E1016="","",参照!E1016)</f>
        <v>4.44E-4</v>
      </c>
      <c r="AZ1016" s="52" t="str">
        <f>IF(参照!F1016="","",参照!F1016)</f>
        <v>(株)能勢・豊能まちづくり</v>
      </c>
      <c r="BA1016" s="52" t="str">
        <f>IF(参照!G1016="","",参照!G1016)</f>
        <v>(株)能勢・豊能まちづくり_</v>
      </c>
      <c r="BB1016" s="52">
        <f t="shared" si="46"/>
        <v>0.44400000000000001</v>
      </c>
      <c r="BD1016" s="52" t="str">
        <f>IF(参照!L1016="","",参照!L1016)</f>
        <v/>
      </c>
    </row>
    <row r="1017" spans="47:56">
      <c r="AU1017" s="52" t="str">
        <f>IF(参照!A1017="","",参照!A1017)</f>
        <v>A0670</v>
      </c>
      <c r="AV1017" s="52" t="str">
        <f>IF(参照!B1017="","",参照!B1017)</f>
        <v>(株)再エネ思考電力</v>
      </c>
      <c r="AW1017" s="52" t="str">
        <f>IF(参照!C1017="","",参照!C1017)</f>
        <v>0.000453※</v>
      </c>
      <c r="AX1017" s="52" t="str">
        <f>IF(参照!D1017="","",参照!D1017)</f>
        <v>メニューA</v>
      </c>
      <c r="AY1017" s="52">
        <f>IF(参照!E1017="","",参照!E1017)</f>
        <v>0</v>
      </c>
      <c r="AZ1017" s="52" t="str">
        <f>IF(参照!F1017="","",参照!F1017)</f>
        <v>(株)再エネ思考電力</v>
      </c>
      <c r="BA1017" s="52" t="str">
        <f>IF(参照!G1017="","",参照!G1017)</f>
        <v>(株)再エネ思考電力_メニューA</v>
      </c>
      <c r="BB1017" s="52">
        <f t="shared" si="46"/>
        <v>0</v>
      </c>
      <c r="BD1017" s="52" t="str">
        <f>IF(参照!L1017="","",参照!L1017)</f>
        <v/>
      </c>
    </row>
    <row r="1018" spans="47:56">
      <c r="AU1018" s="52" t="str">
        <f>IF(参照!A1018="","",参照!A1018)</f>
        <v/>
      </c>
      <c r="AV1018" s="52" t="str">
        <f>IF(参照!B1018="","",参照!B1018)</f>
        <v/>
      </c>
      <c r="AW1018" s="52" t="str">
        <f>IF(参照!C1018="","",参照!C1018)</f>
        <v/>
      </c>
      <c r="AX1018" s="52" t="str">
        <f>IF(参照!D1018="","",参照!D1018)</f>
        <v>メニューB</v>
      </c>
      <c r="AY1018" s="52">
        <f>IF(参照!E1018="","",参照!E1018)</f>
        <v>0</v>
      </c>
      <c r="AZ1018" s="52" t="str">
        <f>IF(参照!F1018="","",参照!F1018)</f>
        <v>(株)再エネ思考電力</v>
      </c>
      <c r="BA1018" s="52" t="str">
        <f>IF(参照!G1018="","",参照!G1018)</f>
        <v>(株)再エネ思考電力_メニューB</v>
      </c>
      <c r="BB1018" s="52">
        <f t="shared" si="46"/>
        <v>0</v>
      </c>
      <c r="BD1018" s="52" t="str">
        <f>IF(参照!L1018="","",参照!L1018)</f>
        <v/>
      </c>
    </row>
    <row r="1019" spans="47:56">
      <c r="AU1019" s="52" t="str">
        <f>IF(参照!A1019="","",参照!A1019)</f>
        <v/>
      </c>
      <c r="AV1019" s="52" t="str">
        <f>IF(参照!B1019="","",参照!B1019)</f>
        <v/>
      </c>
      <c r="AW1019" s="52" t="str">
        <f>IF(参照!C1019="","",参照!C1019)</f>
        <v/>
      </c>
      <c r="AX1019" s="52" t="str">
        <f>IF(参照!D1019="","",参照!D1019)</f>
        <v>メニューC(残差)</v>
      </c>
      <c r="AY1019" s="52">
        <f>IF(参照!E1019="","",参照!E1019)</f>
        <v>4.5300000000000001E-4</v>
      </c>
      <c r="AZ1019" s="52" t="str">
        <f>IF(参照!F1019="","",参照!F1019)</f>
        <v>(株)再エネ思考電力</v>
      </c>
      <c r="BA1019" s="52" t="str">
        <f>IF(参照!G1019="","",参照!G1019)</f>
        <v>(株)再エネ思考電力_メニューC(残差)</v>
      </c>
      <c r="BB1019" s="52">
        <f t="shared" si="46"/>
        <v>0.45300000000000001</v>
      </c>
      <c r="BD1019" s="52" t="str">
        <f>IF(参照!L1019="","",参照!L1019)</f>
        <v/>
      </c>
    </row>
    <row r="1020" spans="47:56">
      <c r="AU1020" s="52" t="str">
        <f>IF(参照!A1020="","",参照!A1020)</f>
        <v/>
      </c>
      <c r="AV1020" s="52" t="str">
        <f>IF(参照!B1020="","",参照!B1020)</f>
        <v/>
      </c>
      <c r="AW1020" s="52" t="str">
        <f>IF(参照!C1020="","",参照!C1020)</f>
        <v/>
      </c>
      <c r="AX1020" s="52" t="str">
        <f>IF(参照!D1020="","",参照!D1020)</f>
        <v>(参考値)事業者全体</v>
      </c>
      <c r="AY1020" s="52">
        <f>IF(参照!E1020="","",参照!E1020)</f>
        <v>4.6999999999999999E-4</v>
      </c>
      <c r="AZ1020" s="52" t="str">
        <f>IF(参照!F1020="","",参照!F1020)</f>
        <v>(株)再エネ思考電力</v>
      </c>
      <c r="BA1020" s="52" t="str">
        <f>IF(参照!G1020="","",参照!G1020)</f>
        <v>(株)再エネ思考電力_(参考値)事業者全体</v>
      </c>
      <c r="BB1020" s="52">
        <f t="shared" si="46"/>
        <v>0.47</v>
      </c>
      <c r="BD1020" s="52" t="str">
        <f>IF(参照!L1020="","",参照!L1020)</f>
        <v/>
      </c>
    </row>
    <row r="1021" spans="47:56">
      <c r="AU1021" s="52" t="str">
        <f>IF(参照!A1021="","",参照!A1021)</f>
        <v>A0671</v>
      </c>
      <c r="AV1021" s="52" t="str">
        <f>IF(参照!B1021="","",参照!B1021)</f>
        <v>(株)スマート</v>
      </c>
      <c r="AW1021" s="52">
        <f>IF(参照!C1021="","",参照!C1021)</f>
        <v>4.75E-4</v>
      </c>
      <c r="AX1021" s="52" t="str">
        <f>IF(参照!D1021="","",参照!D1021)</f>
        <v/>
      </c>
      <c r="AY1021" s="52">
        <f>IF(参照!E1021="","",参照!E1021)</f>
        <v>4.1899999999999999E-4</v>
      </c>
      <c r="AZ1021" s="52" t="str">
        <f>IF(参照!F1021="","",参照!F1021)</f>
        <v>(株)スマート</v>
      </c>
      <c r="BA1021" s="52" t="str">
        <f>IF(参照!G1021="","",参照!G1021)</f>
        <v>(株)スマート_</v>
      </c>
      <c r="BB1021" s="52">
        <f t="shared" si="46"/>
        <v>0.41899999999999998</v>
      </c>
      <c r="BD1021" s="52" t="str">
        <f>IF(参照!L1021="","",参照!L1021)</f>
        <v/>
      </c>
    </row>
    <row r="1022" spans="47:56">
      <c r="AU1022" s="52" t="str">
        <f>IF(参照!A1022="","",参照!A1022)</f>
        <v>A0673</v>
      </c>
      <c r="AV1022" s="52" t="str">
        <f>IF(参照!B1022="","",参照!B1022)</f>
        <v>(株)ジャパネットサービスイノベーション</v>
      </c>
      <c r="AW1022" s="52">
        <f>IF(参照!C1022="","",参照!C1022)</f>
        <v>6.11E-4</v>
      </c>
      <c r="AX1022" s="52" t="str">
        <f>IF(参照!D1022="","",参照!D1022)</f>
        <v/>
      </c>
      <c r="AY1022" s="52">
        <f>IF(参照!E1022="","",参照!E1022)</f>
        <v>5.5500000000000005E-4</v>
      </c>
      <c r="AZ1022" s="52" t="str">
        <f>IF(参照!F1022="","",参照!F1022)</f>
        <v>(株)ジャパネットサービスイノベーション</v>
      </c>
      <c r="BA1022" s="52" t="str">
        <f>IF(参照!G1022="","",参照!G1022)</f>
        <v>(株)ジャパネットサービスイノベーション_</v>
      </c>
      <c r="BB1022" s="52">
        <f t="shared" si="46"/>
        <v>0.55500000000000005</v>
      </c>
      <c r="BD1022" s="52" t="str">
        <f>IF(参照!L1022="","",参照!L1022)</f>
        <v/>
      </c>
    </row>
    <row r="1023" spans="47:56">
      <c r="AU1023" s="52" t="str">
        <f>IF(参照!A1023="","",参照!A1023)</f>
        <v>A0675</v>
      </c>
      <c r="AV1023" s="52" t="str">
        <f>IF(参照!B1023="","",参照!B1023)</f>
        <v>(株)リクルート</v>
      </c>
      <c r="AW1023" s="52">
        <f>IF(参照!C1023="","",参照!C1023)</f>
        <v>5.0699999999999996E-4</v>
      </c>
      <c r="AX1023" s="52" t="str">
        <f>IF(参照!D1023="","",参照!D1023)</f>
        <v/>
      </c>
      <c r="AY1023" s="52">
        <f>IF(参照!E1023="","",参照!E1023)</f>
        <v>5.5699999999999999E-4</v>
      </c>
      <c r="AZ1023" s="52" t="str">
        <f>IF(参照!F1023="","",参照!F1023)</f>
        <v>(株)リクルート</v>
      </c>
      <c r="BA1023" s="52" t="str">
        <f>IF(参照!G1023="","",参照!G1023)</f>
        <v>(株)リクルート_</v>
      </c>
      <c r="BB1023" s="52">
        <f t="shared" si="46"/>
        <v>0.55699999999999994</v>
      </c>
      <c r="BD1023" s="52" t="str">
        <f>IF(参照!L1023="","",参照!L1023)</f>
        <v/>
      </c>
    </row>
    <row r="1024" spans="47:56">
      <c r="AU1024" s="52" t="str">
        <f>IF(参照!A1024="","",参照!A1024)</f>
        <v>A0676</v>
      </c>
      <c r="AV1024" s="52" t="str">
        <f>IF(参照!B1024="","",参照!B1024)</f>
        <v>ＫＢＮ(株)</v>
      </c>
      <c r="AW1024" s="52">
        <f>IF(参照!C1024="","",参照!C1024)</f>
        <v>5.1599999999999997E-4</v>
      </c>
      <c r="AX1024" s="52" t="str">
        <f>IF(参照!D1024="","",参照!D1024)</f>
        <v/>
      </c>
      <c r="AY1024" s="52">
        <f>IF(参照!E1024="","",参照!E1024)</f>
        <v>4.7800000000000002E-4</v>
      </c>
      <c r="AZ1024" s="52" t="str">
        <f>IF(参照!F1024="","",参照!F1024)</f>
        <v>ＫＢＮ(株)</v>
      </c>
      <c r="BA1024" s="52" t="str">
        <f>IF(参照!G1024="","",参照!G1024)</f>
        <v>ＫＢＮ(株)_</v>
      </c>
      <c r="BB1024" s="52">
        <f t="shared" si="46"/>
        <v>0.47800000000000004</v>
      </c>
      <c r="BD1024" s="52" t="str">
        <f>IF(参照!L1024="","",参照!L1024)</f>
        <v/>
      </c>
    </row>
    <row r="1025" spans="47:56">
      <c r="AU1025" s="52" t="str">
        <f>IF(参照!A1025="","",参照!A1025)</f>
        <v>A0677</v>
      </c>
      <c r="AV1025" s="52" t="str">
        <f>IF(参照!B1025="","",参照!B1025)</f>
        <v>(株)しおさい電力</v>
      </c>
      <c r="AW1025" s="52">
        <f>IF(参照!C1025="","",参照!C1025)</f>
        <v>5.0900000000000001E-4</v>
      </c>
      <c r="AX1025" s="52" t="str">
        <f>IF(参照!D1025="","",参照!D1025)</f>
        <v/>
      </c>
      <c r="AY1025" s="52">
        <f>IF(参照!E1025="","",参照!E1025)</f>
        <v>4.9799999999999996E-4</v>
      </c>
      <c r="AZ1025" s="52" t="str">
        <f>IF(参照!F1025="","",参照!F1025)</f>
        <v>(株)しおさい電力</v>
      </c>
      <c r="BA1025" s="52" t="str">
        <f>IF(参照!G1025="","",参照!G1025)</f>
        <v>(株)しおさい電力_</v>
      </c>
      <c r="BB1025" s="52">
        <f t="shared" si="46"/>
        <v>0.49799999999999994</v>
      </c>
      <c r="BD1025" s="52" t="str">
        <f>IF(参照!L1025="","",参照!L1025)</f>
        <v/>
      </c>
    </row>
    <row r="1026" spans="47:56">
      <c r="AU1026" s="52" t="str">
        <f>IF(参照!A1026="","",参照!A1026)</f>
        <v>A0678</v>
      </c>
      <c r="AV1026" s="52" t="str">
        <f>IF(参照!B1026="","",参照!B1026)</f>
        <v>アスエネ(株)</v>
      </c>
      <c r="AW1026" s="52">
        <f>IF(参照!C1026="","",参照!C1026)</f>
        <v>1.13E-4</v>
      </c>
      <c r="AX1026" s="52" t="str">
        <f>IF(参照!D1026="","",参照!D1026)</f>
        <v>メニューA</v>
      </c>
      <c r="AY1026" s="52">
        <f>IF(参照!E1026="","",参照!E1026)</f>
        <v>0</v>
      </c>
      <c r="AZ1026" s="52" t="str">
        <f>IF(参照!F1026="","",参照!F1026)</f>
        <v>アスエネ(株)</v>
      </c>
      <c r="BA1026" s="52" t="str">
        <f>IF(参照!G1026="","",参照!G1026)</f>
        <v>アスエネ(株)_メニューA</v>
      </c>
      <c r="BB1026" s="52">
        <f t="shared" si="46"/>
        <v>0</v>
      </c>
      <c r="BD1026" s="52" t="str">
        <f>IF(参照!L1026="","",参照!L1026)</f>
        <v/>
      </c>
    </row>
    <row r="1027" spans="47:56">
      <c r="AU1027" s="52" t="str">
        <f>IF(参照!A1027="","",参照!A1027)</f>
        <v/>
      </c>
      <c r="AV1027" s="52" t="str">
        <f>IF(参照!B1027="","",参照!B1027)</f>
        <v/>
      </c>
      <c r="AW1027" s="52" t="str">
        <f>IF(参照!C1027="","",参照!C1027)</f>
        <v/>
      </c>
      <c r="AX1027" s="52" t="str">
        <f>IF(参照!D1027="","",参照!D1027)</f>
        <v>メニューB</v>
      </c>
      <c r="AY1027" s="52">
        <f>IF(参照!E1027="","",参照!E1027)</f>
        <v>1.8900000000000001E-4</v>
      </c>
      <c r="AZ1027" s="52" t="str">
        <f>IF(参照!F1027="","",参照!F1027)</f>
        <v>アスエネ(株)</v>
      </c>
      <c r="BA1027" s="52" t="str">
        <f>IF(参照!G1027="","",参照!G1027)</f>
        <v>アスエネ(株)_メニューB</v>
      </c>
      <c r="BB1027" s="52">
        <f t="shared" si="46"/>
        <v>0.189</v>
      </c>
      <c r="BD1027" s="52" t="str">
        <f>IF(参照!L1027="","",参照!L1027)</f>
        <v/>
      </c>
    </row>
    <row r="1028" spans="47:56">
      <c r="AU1028" s="52" t="str">
        <f>IF(参照!A1028="","",参照!A1028)</f>
        <v/>
      </c>
      <c r="AV1028" s="52" t="str">
        <f>IF(参照!B1028="","",参照!B1028)</f>
        <v/>
      </c>
      <c r="AW1028" s="52" t="str">
        <f>IF(参照!C1028="","",参照!C1028)</f>
        <v/>
      </c>
      <c r="AX1028" s="52" t="str">
        <f>IF(参照!D1028="","",参照!D1028)</f>
        <v>メニューC</v>
      </c>
      <c r="AY1028" s="52">
        <f>IF(参照!E1028="","",参照!E1028)</f>
        <v>3.0199999999999997E-4</v>
      </c>
      <c r="AZ1028" s="52" t="str">
        <f>IF(参照!F1028="","",参照!F1028)</f>
        <v>アスエネ(株)</v>
      </c>
      <c r="BA1028" s="52" t="str">
        <f>IF(参照!G1028="","",参照!G1028)</f>
        <v>アスエネ(株)_メニューC</v>
      </c>
      <c r="BB1028" s="52">
        <f t="shared" si="46"/>
        <v>0.30199999999999999</v>
      </c>
      <c r="BD1028" s="52" t="str">
        <f>IF(参照!L1028="","",参照!L1028)</f>
        <v/>
      </c>
    </row>
    <row r="1029" spans="47:56">
      <c r="AU1029" s="52" t="str">
        <f>IF(参照!A1029="","",参照!A1029)</f>
        <v/>
      </c>
      <c r="AV1029" s="52" t="str">
        <f>IF(参照!B1029="","",参照!B1029)</f>
        <v/>
      </c>
      <c r="AW1029" s="52" t="str">
        <f>IF(参照!C1029="","",参照!C1029)</f>
        <v/>
      </c>
      <c r="AX1029" s="52" t="str">
        <f>IF(参照!D1029="","",参照!D1029)</f>
        <v>メニューD</v>
      </c>
      <c r="AY1029" s="52">
        <f>IF(参照!E1029="","",参照!E1029)</f>
        <v>3.39E-4</v>
      </c>
      <c r="AZ1029" s="52" t="str">
        <f>IF(参照!F1029="","",参照!F1029)</f>
        <v>アスエネ(株)</v>
      </c>
      <c r="BA1029" s="52" t="str">
        <f>IF(参照!G1029="","",参照!G1029)</f>
        <v>アスエネ(株)_メニューD</v>
      </c>
      <c r="BB1029" s="52">
        <f t="shared" ref="BB1029:BB1092" si="47">AY1029*1000</f>
        <v>0.33900000000000002</v>
      </c>
      <c r="BD1029" s="52" t="str">
        <f>IF(参照!L1029="","",参照!L1029)</f>
        <v/>
      </c>
    </row>
    <row r="1030" spans="47:56">
      <c r="AU1030" s="52" t="str">
        <f>IF(参照!A1030="","",参照!A1030)</f>
        <v/>
      </c>
      <c r="AV1030" s="52" t="str">
        <f>IF(参照!B1030="","",参照!B1030)</f>
        <v/>
      </c>
      <c r="AW1030" s="52" t="str">
        <f>IF(参照!C1030="","",参照!C1030)</f>
        <v/>
      </c>
      <c r="AX1030" s="52" t="str">
        <f>IF(参照!D1030="","",参照!D1030)</f>
        <v>メニューE</v>
      </c>
      <c r="AY1030" s="52">
        <f>IF(参照!E1030="","",参照!E1030)</f>
        <v>3.6699999999999998E-4</v>
      </c>
      <c r="AZ1030" s="52" t="str">
        <f>IF(参照!F1030="","",参照!F1030)</f>
        <v>アスエネ(株)</v>
      </c>
      <c r="BA1030" s="52" t="str">
        <f>IF(参照!G1030="","",参照!G1030)</f>
        <v>アスエネ(株)_メニューE</v>
      </c>
      <c r="BB1030" s="52">
        <f t="shared" si="47"/>
        <v>0.36699999999999999</v>
      </c>
      <c r="BD1030" s="52" t="str">
        <f>IF(参照!L1030="","",参照!L1030)</f>
        <v/>
      </c>
    </row>
    <row r="1031" spans="47:56">
      <c r="AU1031" s="52" t="str">
        <f>IF(参照!A1031="","",参照!A1031)</f>
        <v/>
      </c>
      <c r="AV1031" s="52" t="str">
        <f>IF(参照!B1031="","",参照!B1031)</f>
        <v/>
      </c>
      <c r="AW1031" s="52" t="str">
        <f>IF(参照!C1031="","",参照!C1031)</f>
        <v/>
      </c>
      <c r="AX1031" s="52" t="str">
        <f>IF(参照!D1031="","",参照!D1031)</f>
        <v>(参考値)事業者全体</v>
      </c>
      <c r="AY1031" s="52">
        <f>IF(参照!E1031="","",参照!E1031)</f>
        <v>4.4000000000000002E-4</v>
      </c>
      <c r="AZ1031" s="52" t="str">
        <f>IF(参照!F1031="","",参照!F1031)</f>
        <v>アスエネ(株)</v>
      </c>
      <c r="BA1031" s="52" t="str">
        <f>IF(参照!G1031="","",参照!G1031)</f>
        <v>アスエネ(株)_(参考値)事業者全体</v>
      </c>
      <c r="BB1031" s="52">
        <f t="shared" si="47"/>
        <v>0.44</v>
      </c>
      <c r="BD1031" s="52" t="str">
        <f>IF(参照!L1031="","",参照!L1031)</f>
        <v/>
      </c>
    </row>
    <row r="1032" spans="47:56">
      <c r="AU1032" s="52" t="str">
        <f>IF(参照!A1032="","",参照!A1032)</f>
        <v>A0679</v>
      </c>
      <c r="AV1032" s="52" t="str">
        <f>IF(参照!B1032="","",参照!B1032)</f>
        <v>ＴＥＰＣＯライフサービス(株)</v>
      </c>
      <c r="AW1032" s="52">
        <f>IF(参照!C1032="","",参照!C1032)</f>
        <v>4.9299999999999995E-4</v>
      </c>
      <c r="AX1032" s="52" t="str">
        <f>IF(参照!D1032="","",参照!D1032)</f>
        <v/>
      </c>
      <c r="AY1032" s="52">
        <f>IF(参照!E1032="","",参照!E1032)</f>
        <v>4.44E-4</v>
      </c>
      <c r="AZ1032" s="52" t="str">
        <f>IF(参照!F1032="","",参照!F1032)</f>
        <v>ＴＥＰＣＯライフサービス(株)</v>
      </c>
      <c r="BA1032" s="52" t="str">
        <f>IF(参照!G1032="","",参照!G1032)</f>
        <v>ＴＥＰＣＯライフサービス(株)_</v>
      </c>
      <c r="BB1032" s="52">
        <f t="shared" si="47"/>
        <v>0.44400000000000001</v>
      </c>
      <c r="BD1032" s="52" t="str">
        <f>IF(参照!L1032="","",参照!L1032)</f>
        <v/>
      </c>
    </row>
    <row r="1033" spans="47:56">
      <c r="AU1033" s="52" t="str">
        <f>IF(参照!A1033="","",参照!A1033)</f>
        <v>A0680</v>
      </c>
      <c r="AV1033" s="52" t="str">
        <f>IF(参照!B1033="","",参照!B1033)</f>
        <v>会津エナジー(株)</v>
      </c>
      <c r="AW1033" s="52">
        <f>IF(参照!C1033="","",参照!C1033)</f>
        <v>1E-4</v>
      </c>
      <c r="AX1033" s="52" t="str">
        <f>IF(参照!D1033="","",参照!D1033)</f>
        <v/>
      </c>
      <c r="AY1033" s="52">
        <f>IF(参照!E1033="","",参照!E1033)</f>
        <v>5.0500000000000002E-4</v>
      </c>
      <c r="AZ1033" s="52" t="str">
        <f>IF(参照!F1033="","",参照!F1033)</f>
        <v>会津エナジー(株)</v>
      </c>
      <c r="BA1033" s="52" t="str">
        <f>IF(参照!G1033="","",参照!G1033)</f>
        <v>会津エナジー(株)_</v>
      </c>
      <c r="BB1033" s="52">
        <f t="shared" si="47"/>
        <v>0.505</v>
      </c>
      <c r="BD1033" s="52" t="str">
        <f>IF(参照!L1033="","",参照!L1033)</f>
        <v/>
      </c>
    </row>
    <row r="1034" spans="47:56">
      <c r="AU1034" s="52" t="str">
        <f>IF(参照!A1034="","",参照!A1034)</f>
        <v>A0681</v>
      </c>
      <c r="AV1034" s="52" t="str">
        <f>IF(参照!B1034="","",参照!B1034)</f>
        <v>うべ未来エネルギー(株)</v>
      </c>
      <c r="AW1034" s="52">
        <f>IF(参照!C1034="","",参照!C1034)</f>
        <v>2.9700000000000001E-4</v>
      </c>
      <c r="AX1034" s="52" t="str">
        <f>IF(参照!D1034="","",参照!D1034)</f>
        <v/>
      </c>
      <c r="AY1034" s="52">
        <f>IF(参照!E1034="","",参照!E1034)</f>
        <v>4.9100000000000001E-4</v>
      </c>
      <c r="AZ1034" s="52" t="str">
        <f>IF(参照!F1034="","",参照!F1034)</f>
        <v>うべ未来エネルギー(株)</v>
      </c>
      <c r="BA1034" s="52" t="str">
        <f>IF(参照!G1034="","",参照!G1034)</f>
        <v>うべ未来エネルギー(株)_</v>
      </c>
      <c r="BB1034" s="52">
        <f t="shared" si="47"/>
        <v>0.49099999999999999</v>
      </c>
      <c r="BD1034" s="52" t="str">
        <f>IF(参照!L1034="","",参照!L1034)</f>
        <v/>
      </c>
    </row>
    <row r="1035" spans="47:56">
      <c r="AU1035" s="52" t="str">
        <f>IF(参照!A1035="","",参照!A1035)</f>
        <v>A0683</v>
      </c>
      <c r="AV1035" s="52" t="str">
        <f>IF(参照!B1035="","",参照!B1035)</f>
        <v>永井自動車工業(株)</v>
      </c>
      <c r="AW1035" s="52">
        <f>IF(参照!C1035="","",参照!C1035)</f>
        <v>4.7299999999999995E-4</v>
      </c>
      <c r="AX1035" s="52" t="str">
        <f>IF(参照!D1035="","",参照!D1035)</f>
        <v/>
      </c>
      <c r="AY1035" s="52">
        <f>IF(参照!E1035="","",参照!E1035)</f>
        <v>4.17E-4</v>
      </c>
      <c r="AZ1035" s="52" t="str">
        <f>IF(参照!F1035="","",参照!F1035)</f>
        <v>永井自動車工業(株)</v>
      </c>
      <c r="BA1035" s="52" t="str">
        <f>IF(参照!G1035="","",参照!G1035)</f>
        <v>永井自動車工業(株)_</v>
      </c>
      <c r="BB1035" s="52">
        <f t="shared" si="47"/>
        <v>0.41699999999999998</v>
      </c>
      <c r="BD1035" s="52" t="str">
        <f>IF(参照!L1035="","",参照!L1035)</f>
        <v/>
      </c>
    </row>
    <row r="1036" spans="47:56">
      <c r="AU1036" s="52" t="str">
        <f>IF(参照!A1036="","",参照!A1036)</f>
        <v>A0684</v>
      </c>
      <c r="AV1036" s="52" t="str">
        <f>IF(参照!B1036="","",参照!B1036)</f>
        <v>小島電機工業(株)</v>
      </c>
      <c r="AW1036" s="52">
        <f>IF(参照!C1036="","",参照!C1036)</f>
        <v>5.1500000000000005E-4</v>
      </c>
      <c r="AX1036" s="52" t="str">
        <f>IF(参照!D1036="","",参照!D1036)</f>
        <v/>
      </c>
      <c r="AY1036" s="52">
        <f>IF(参照!E1036="","",参照!E1036)</f>
        <v>5.6700000000000001E-4</v>
      </c>
      <c r="AZ1036" s="52" t="str">
        <f>IF(参照!F1036="","",参照!F1036)</f>
        <v>小島電機工業(株)</v>
      </c>
      <c r="BA1036" s="52" t="str">
        <f>IF(参照!G1036="","",参照!G1036)</f>
        <v>小島電機工業(株)_</v>
      </c>
      <c r="BB1036" s="52">
        <f t="shared" si="47"/>
        <v>0.56700000000000006</v>
      </c>
      <c r="BD1036" s="52" t="str">
        <f>IF(参照!L1036="","",参照!L1036)</f>
        <v/>
      </c>
    </row>
    <row r="1037" spans="47:56">
      <c r="AU1037" s="52" t="str">
        <f>IF(参照!A1037="","",参照!A1037)</f>
        <v>A0685</v>
      </c>
      <c r="AV1037" s="52" t="str">
        <f>IF(参照!B1037="","",参照!B1037)</f>
        <v>陸前高田しみんエネルギー(株)</v>
      </c>
      <c r="AW1037" s="52">
        <f>IF(参照!C1037="","",参照!C1037)</f>
        <v>4.9299999999999995E-4</v>
      </c>
      <c r="AX1037" s="52" t="str">
        <f>IF(参照!D1037="","",参照!D1037)</f>
        <v/>
      </c>
      <c r="AY1037" s="52">
        <f>IF(参照!E1037="","",参照!E1037)</f>
        <v>5.1699999999999999E-4</v>
      </c>
      <c r="AZ1037" s="52" t="str">
        <f>IF(参照!F1037="","",参照!F1037)</f>
        <v>陸前高田しみんエネルギー(株)</v>
      </c>
      <c r="BA1037" s="52" t="str">
        <f>IF(参照!G1037="","",参照!G1037)</f>
        <v>陸前高田しみんエネルギー(株)_</v>
      </c>
      <c r="BB1037" s="52">
        <f t="shared" si="47"/>
        <v>0.51700000000000002</v>
      </c>
      <c r="BD1037" s="52" t="str">
        <f>IF(参照!L1037="","",参照!L1037)</f>
        <v/>
      </c>
    </row>
    <row r="1038" spans="47:56">
      <c r="AU1038" s="52" t="str">
        <f>IF(参照!A1038="","",参照!A1038)</f>
        <v>A0687</v>
      </c>
      <c r="AV1038" s="52" t="str">
        <f>IF(参照!B1038="","",参照!B1038)</f>
        <v>(株)チャームドライフ</v>
      </c>
      <c r="AW1038" s="52">
        <f>IF(参照!C1038="","",参照!C1038)</f>
        <v>4.73E-4</v>
      </c>
      <c r="AX1038" s="52" t="str">
        <f>IF(参照!D1038="","",参照!D1038)</f>
        <v/>
      </c>
      <c r="AY1038" s="52">
        <f>IF(参照!E1038="","",参照!E1038)</f>
        <v>5.1400000000000003E-4</v>
      </c>
      <c r="AZ1038" s="52" t="str">
        <f>IF(参照!F1038="","",参照!F1038)</f>
        <v>(株)チャームドライフ</v>
      </c>
      <c r="BA1038" s="52" t="str">
        <f>IF(参照!G1038="","",参照!G1038)</f>
        <v>(株)チャームドライフ_</v>
      </c>
      <c r="BB1038" s="52">
        <f t="shared" si="47"/>
        <v>0.51400000000000001</v>
      </c>
      <c r="BD1038" s="52" t="str">
        <f>IF(参照!L1038="","",参照!L1038)</f>
        <v/>
      </c>
    </row>
    <row r="1039" spans="47:56">
      <c r="AU1039" s="52" t="str">
        <f>IF(参照!A1039="","",参照!A1039)</f>
        <v>A0689</v>
      </c>
      <c r="AV1039" s="52" t="str">
        <f>IF(参照!B1039="","",参照!B1039)</f>
        <v>スターティア(株)</v>
      </c>
      <c r="AW1039" s="52">
        <f>IF(参照!C1039="","",参照!C1039)</f>
        <v>5.1599999999999997E-4</v>
      </c>
      <c r="AX1039" s="52" t="str">
        <f>IF(参照!D1039="","",参照!D1039)</f>
        <v>メニューA</v>
      </c>
      <c r="AY1039" s="52">
        <f>IF(参照!E1039="","",参照!E1039)</f>
        <v>0</v>
      </c>
      <c r="AZ1039" s="52" t="str">
        <f>IF(参照!F1039="","",参照!F1039)</f>
        <v>スターティア(株)</v>
      </c>
      <c r="BA1039" s="52" t="str">
        <f>IF(参照!G1039="","",参照!G1039)</f>
        <v>スターティア(株)_メニューA</v>
      </c>
      <c r="BB1039" s="52">
        <f t="shared" si="47"/>
        <v>0</v>
      </c>
      <c r="BD1039" s="52" t="str">
        <f>IF(参照!L1039="","",参照!L1039)</f>
        <v/>
      </c>
    </row>
    <row r="1040" spans="47:56">
      <c r="AU1040" s="52" t="str">
        <f>IF(参照!A1040="","",参照!A1040)</f>
        <v/>
      </c>
      <c r="AV1040" s="52" t="str">
        <f>IF(参照!B1040="","",参照!B1040)</f>
        <v/>
      </c>
      <c r="AW1040" s="52" t="str">
        <f>IF(参照!C1040="","",参照!C1040)</f>
        <v/>
      </c>
      <c r="AX1040" s="52" t="str">
        <f>IF(参照!D1040="","",参照!D1040)</f>
        <v>メニューB(残差)</v>
      </c>
      <c r="AY1040" s="52">
        <f>IF(参照!E1040="","",参照!E1040)</f>
        <v>5.4900000000000001E-4</v>
      </c>
      <c r="AZ1040" s="52" t="str">
        <f>IF(参照!F1040="","",参照!F1040)</f>
        <v>スターティア(株)</v>
      </c>
      <c r="BA1040" s="52" t="str">
        <f>IF(参照!G1040="","",参照!G1040)</f>
        <v>スターティア(株)_メニューB(残差)</v>
      </c>
      <c r="BB1040" s="52">
        <f t="shared" si="47"/>
        <v>0.54900000000000004</v>
      </c>
      <c r="BD1040" s="52" t="str">
        <f>IF(参照!L1040="","",参照!L1040)</f>
        <v/>
      </c>
    </row>
    <row r="1041" spans="47:56">
      <c r="AU1041" s="52" t="str">
        <f>IF(参照!A1041="","",参照!A1041)</f>
        <v/>
      </c>
      <c r="AV1041" s="52" t="str">
        <f>IF(参照!B1041="","",参照!B1041)</f>
        <v/>
      </c>
      <c r="AW1041" s="52" t="str">
        <f>IF(参照!C1041="","",参照!C1041)</f>
        <v/>
      </c>
      <c r="AX1041" s="52" t="str">
        <f>IF(参照!D1041="","",参照!D1041)</f>
        <v>(参考値)事業者全体</v>
      </c>
      <c r="AY1041" s="52">
        <f>IF(参照!E1041="","",参照!E1041)</f>
        <v>5.6800000000000004E-4</v>
      </c>
      <c r="AZ1041" s="52" t="str">
        <f>IF(参照!F1041="","",参照!F1041)</f>
        <v>スターティア(株)</v>
      </c>
      <c r="BA1041" s="52" t="str">
        <f>IF(参照!G1041="","",参照!G1041)</f>
        <v>スターティア(株)_(参考値)事業者全体</v>
      </c>
      <c r="BB1041" s="52">
        <f t="shared" si="47"/>
        <v>0.56800000000000006</v>
      </c>
      <c r="BD1041" s="52" t="str">
        <f>IF(参照!L1041="","",参照!L1041)</f>
        <v/>
      </c>
    </row>
    <row r="1042" spans="47:56">
      <c r="AU1042" s="52" t="str">
        <f>IF(参照!A1042="","",参照!A1042)</f>
        <v>A0690</v>
      </c>
      <c r="AV1042" s="52" t="str">
        <f>IF(参照!B1042="","",参照!B1042)</f>
        <v>東広島スマートエネルギー(株)</v>
      </c>
      <c r="AW1042" s="52">
        <f>IF(参照!C1042="","",参照!C1042)</f>
        <v>5.6899999999999995E-4</v>
      </c>
      <c r="AX1042" s="52" t="str">
        <f>IF(参照!D1042="","",参照!D1042)</f>
        <v/>
      </c>
      <c r="AY1042" s="52">
        <f>IF(参照!E1042="","",参照!E1042)</f>
        <v>4.44E-4</v>
      </c>
      <c r="AZ1042" s="52" t="str">
        <f>IF(参照!F1042="","",参照!F1042)</f>
        <v>東広島スマートエネルギー(株)</v>
      </c>
      <c r="BA1042" s="52" t="str">
        <f>IF(参照!G1042="","",参照!G1042)</f>
        <v>東広島スマートエネルギー(株)_</v>
      </c>
      <c r="BB1042" s="52">
        <f t="shared" si="47"/>
        <v>0.44400000000000001</v>
      </c>
      <c r="BD1042" s="52" t="str">
        <f>IF(参照!L1042="","",参照!L1042)</f>
        <v/>
      </c>
    </row>
    <row r="1043" spans="47:56">
      <c r="AU1043" s="52" t="str">
        <f>IF(参照!A1043="","",参照!A1043)</f>
        <v>A0692</v>
      </c>
      <c r="AV1043" s="52" t="str">
        <f>IF(参照!B1043="","",参照!B1043)</f>
        <v>旭化成(株)</v>
      </c>
      <c r="AW1043" s="52">
        <f>IF(参照!C1043="","",参照!C1043)</f>
        <v>4.7699999999999999E-4</v>
      </c>
      <c r="AX1043" s="52" t="str">
        <f>IF(参照!D1043="","",参照!D1043)</f>
        <v>メニューA</v>
      </c>
      <c r="AY1043" s="52">
        <f>IF(参照!E1043="","",参照!E1043)</f>
        <v>3.1500000000000001E-4</v>
      </c>
      <c r="AZ1043" s="52" t="str">
        <f>IF(参照!F1043="","",参照!F1043)</f>
        <v>旭化成(株)</v>
      </c>
      <c r="BA1043" s="52" t="str">
        <f>IF(参照!G1043="","",参照!G1043)</f>
        <v>旭化成(株)_メニューA</v>
      </c>
      <c r="BB1043" s="52">
        <f t="shared" si="47"/>
        <v>0.315</v>
      </c>
      <c r="BD1043" s="52" t="str">
        <f>IF(参照!L1043="","",参照!L1043)</f>
        <v/>
      </c>
    </row>
    <row r="1044" spans="47:56">
      <c r="AU1044" s="52" t="str">
        <f>IF(参照!A1044="","",参照!A1044)</f>
        <v/>
      </c>
      <c r="AV1044" s="52" t="str">
        <f>IF(参照!B1044="","",参照!B1044)</f>
        <v/>
      </c>
      <c r="AW1044" s="52" t="str">
        <f>IF(参照!C1044="","",参照!C1044)</f>
        <v/>
      </c>
      <c r="AX1044" s="52" t="str">
        <f>IF(参照!D1044="","",参照!D1044)</f>
        <v>メニューB</v>
      </c>
      <c r="AY1044" s="52">
        <f>IF(参照!E1044="","",参照!E1044)</f>
        <v>4.0500000000000003E-4</v>
      </c>
      <c r="AZ1044" s="52" t="str">
        <f>IF(参照!F1044="","",参照!F1044)</f>
        <v>旭化成(株)</v>
      </c>
      <c r="BA1044" s="52" t="str">
        <f>IF(参照!G1044="","",参照!G1044)</f>
        <v>旭化成(株)_メニューB</v>
      </c>
      <c r="BB1044" s="52">
        <f t="shared" si="47"/>
        <v>0.40500000000000003</v>
      </c>
      <c r="BD1044" s="52" t="str">
        <f>IF(参照!L1044="","",参照!L1044)</f>
        <v/>
      </c>
    </row>
    <row r="1045" spans="47:56">
      <c r="AU1045" s="52" t="str">
        <f>IF(参照!A1045="","",参照!A1045)</f>
        <v/>
      </c>
      <c r="AV1045" s="52" t="str">
        <f>IF(参照!B1045="","",参照!B1045)</f>
        <v/>
      </c>
      <c r="AW1045" s="52" t="str">
        <f>IF(参照!C1045="","",参照!C1045)</f>
        <v/>
      </c>
      <c r="AX1045" s="52" t="str">
        <f>IF(参照!D1045="","",参照!D1045)</f>
        <v>メニューC</v>
      </c>
      <c r="AY1045" s="52">
        <f>IF(参照!E1045="","",参照!E1045)</f>
        <v>4.1099999999999996E-4</v>
      </c>
      <c r="AZ1045" s="52" t="str">
        <f>IF(参照!F1045="","",参照!F1045)</f>
        <v>旭化成(株)</v>
      </c>
      <c r="BA1045" s="52" t="str">
        <f>IF(参照!G1045="","",参照!G1045)</f>
        <v>旭化成(株)_メニューC</v>
      </c>
      <c r="BB1045" s="52">
        <f t="shared" si="47"/>
        <v>0.41099999999999998</v>
      </c>
      <c r="BD1045" s="52" t="str">
        <f>IF(参照!L1045="","",参照!L1045)</f>
        <v/>
      </c>
    </row>
    <row r="1046" spans="47:56">
      <c r="AU1046" s="52" t="str">
        <f>IF(参照!A1046="","",参照!A1046)</f>
        <v/>
      </c>
      <c r="AV1046" s="52" t="str">
        <f>IF(参照!B1046="","",参照!B1046)</f>
        <v/>
      </c>
      <c r="AW1046" s="52" t="str">
        <f>IF(参照!C1046="","",参照!C1046)</f>
        <v/>
      </c>
      <c r="AX1046" s="52" t="str">
        <f>IF(参照!D1046="","",参照!D1046)</f>
        <v>メニューD</v>
      </c>
      <c r="AY1046" s="52">
        <f>IF(参照!E1046="","",参照!E1046)</f>
        <v>3.4599999999999995E-4</v>
      </c>
      <c r="AZ1046" s="52" t="str">
        <f>IF(参照!F1046="","",参照!F1046)</f>
        <v>旭化成(株)</v>
      </c>
      <c r="BA1046" s="52" t="str">
        <f>IF(参照!G1046="","",参照!G1046)</f>
        <v>旭化成(株)_メニューD</v>
      </c>
      <c r="BB1046" s="52">
        <f t="shared" si="47"/>
        <v>0.34599999999999997</v>
      </c>
      <c r="BD1046" s="52" t="str">
        <f>IF(参照!L1046="","",参照!L1046)</f>
        <v/>
      </c>
    </row>
    <row r="1047" spans="47:56">
      <c r="AU1047" s="52" t="str">
        <f>IF(参照!A1047="","",参照!A1047)</f>
        <v/>
      </c>
      <c r="AV1047" s="52" t="str">
        <f>IF(参照!B1047="","",参照!B1047)</f>
        <v/>
      </c>
      <c r="AW1047" s="52" t="str">
        <f>IF(参照!C1047="","",参照!C1047)</f>
        <v/>
      </c>
      <c r="AX1047" s="52" t="str">
        <f>IF(参照!D1047="","",参照!D1047)</f>
        <v>メニューE</v>
      </c>
      <c r="AY1047" s="52">
        <f>IF(参照!E1047="","",参照!E1047)</f>
        <v>3.5299999999999996E-4</v>
      </c>
      <c r="AZ1047" s="52" t="str">
        <f>IF(参照!F1047="","",参照!F1047)</f>
        <v>旭化成(株)</v>
      </c>
      <c r="BA1047" s="52" t="str">
        <f>IF(参照!G1047="","",参照!G1047)</f>
        <v>旭化成(株)_メニューE</v>
      </c>
      <c r="BB1047" s="52">
        <f t="shared" si="47"/>
        <v>0.35299999999999998</v>
      </c>
      <c r="BD1047" s="52" t="str">
        <f>IF(参照!L1047="","",参照!L1047)</f>
        <v/>
      </c>
    </row>
    <row r="1048" spans="47:56">
      <c r="AU1048" s="52" t="str">
        <f>IF(参照!A1048="","",参照!A1048)</f>
        <v/>
      </c>
      <c r="AV1048" s="52" t="str">
        <f>IF(参照!B1048="","",参照!B1048)</f>
        <v/>
      </c>
      <c r="AW1048" s="52" t="str">
        <f>IF(参照!C1048="","",参照!C1048)</f>
        <v/>
      </c>
      <c r="AX1048" s="52" t="str">
        <f>IF(参照!D1048="","",参照!D1048)</f>
        <v>メニューF</v>
      </c>
      <c r="AY1048" s="52">
        <f>IF(参照!E1048="","",参照!E1048)</f>
        <v>0</v>
      </c>
      <c r="AZ1048" s="52" t="str">
        <f>IF(参照!F1048="","",参照!F1048)</f>
        <v>旭化成(株)</v>
      </c>
      <c r="BA1048" s="52" t="str">
        <f>IF(参照!G1048="","",参照!G1048)</f>
        <v>旭化成(株)_メニューF</v>
      </c>
      <c r="BB1048" s="52">
        <f t="shared" si="47"/>
        <v>0</v>
      </c>
      <c r="BD1048" s="52" t="str">
        <f>IF(参照!L1048="","",参照!L1048)</f>
        <v/>
      </c>
    </row>
    <row r="1049" spans="47:56">
      <c r="AU1049" s="52" t="str">
        <f>IF(参照!A1049="","",参照!A1049)</f>
        <v/>
      </c>
      <c r="AV1049" s="52" t="str">
        <f>IF(参照!B1049="","",参照!B1049)</f>
        <v/>
      </c>
      <c r="AW1049" s="52" t="str">
        <f>IF(参照!C1049="","",参照!C1049)</f>
        <v/>
      </c>
      <c r="AX1049" s="52" t="str">
        <f>IF(参照!D1049="","",参照!D1049)</f>
        <v>(参考値)事業者全体</v>
      </c>
      <c r="AY1049" s="52">
        <f>IF(参照!E1049="","",参照!E1049)</f>
        <v>5.0699999999999996E-4</v>
      </c>
      <c r="AZ1049" s="52" t="str">
        <f>IF(参照!F1049="","",参照!F1049)</f>
        <v>旭化成(株)</v>
      </c>
      <c r="BA1049" s="52" t="str">
        <f>IF(参照!G1049="","",参照!G1049)</f>
        <v>旭化成(株)_(参考値)事業者全体</v>
      </c>
      <c r="BB1049" s="52">
        <f t="shared" si="47"/>
        <v>0.50700000000000001</v>
      </c>
      <c r="BD1049" s="52" t="str">
        <f>IF(参照!L1049="","",参照!L1049)</f>
        <v/>
      </c>
    </row>
    <row r="1050" spans="47:56">
      <c r="AU1050" s="52" t="str">
        <f>IF(参照!A1050="","",参照!A1050)</f>
        <v>A0693</v>
      </c>
      <c r="AV1050" s="52" t="str">
        <f>IF(参照!B1050="","",参照!B1050)</f>
        <v>京和ガス(株)</v>
      </c>
      <c r="AW1050" s="52">
        <f>IF(参照!C1050="","",参照!C1050)</f>
        <v>5.1500000000000005E-4</v>
      </c>
      <c r="AX1050" s="52" t="str">
        <f>IF(参照!D1050="","",参照!D1050)</f>
        <v/>
      </c>
      <c r="AY1050" s="52">
        <f>IF(参照!E1050="","",参照!E1050)</f>
        <v>4.5899999999999999E-4</v>
      </c>
      <c r="AZ1050" s="52" t="str">
        <f>IF(参照!F1050="","",参照!F1050)</f>
        <v>京和ガス(株)</v>
      </c>
      <c r="BA1050" s="52" t="str">
        <f>IF(参照!G1050="","",参照!G1050)</f>
        <v>京和ガス(株)_</v>
      </c>
      <c r="BB1050" s="52">
        <f t="shared" si="47"/>
        <v>0.45899999999999996</v>
      </c>
      <c r="BD1050" s="52" t="str">
        <f>IF(参照!L1050="","",参照!L1050)</f>
        <v/>
      </c>
    </row>
    <row r="1051" spans="47:56">
      <c r="AU1051" s="52" t="str">
        <f>IF(参照!A1051="","",参照!A1051)</f>
        <v>A0696</v>
      </c>
      <c r="AV1051" s="52" t="str">
        <f>IF(参照!B1051="","",参照!B1051)</f>
        <v>(株)岡崎建材</v>
      </c>
      <c r="AW1051" s="52">
        <f>IF(参照!C1051="","",参照!C1051)</f>
        <v>4.9299999999999995E-4</v>
      </c>
      <c r="AX1051" s="52" t="str">
        <f>IF(参照!D1051="","",参照!D1051)</f>
        <v/>
      </c>
      <c r="AY1051" s="52">
        <f>IF(参照!E1051="","",参照!E1051)</f>
        <v>4.37E-4</v>
      </c>
      <c r="AZ1051" s="52" t="str">
        <f>IF(参照!F1051="","",参照!F1051)</f>
        <v>(株)岡崎建材</v>
      </c>
      <c r="BA1051" s="52" t="str">
        <f>IF(参照!G1051="","",参照!G1051)</f>
        <v>(株)岡崎建材_</v>
      </c>
      <c r="BB1051" s="52">
        <f t="shared" si="47"/>
        <v>0.437</v>
      </c>
      <c r="BD1051" s="52" t="str">
        <f>IF(参照!L1051="","",参照!L1051)</f>
        <v/>
      </c>
    </row>
    <row r="1052" spans="47:56">
      <c r="AU1052" s="52" t="str">
        <f>IF(参照!A1052="","",参照!A1052)</f>
        <v>A0698</v>
      </c>
      <c r="AV1052" s="52" t="str">
        <f>IF(参照!B1052="","",参照!B1052)</f>
        <v>(株)エフオン</v>
      </c>
      <c r="AW1052" s="52" t="str">
        <f>IF(参照!C1052="","",参照!C1052)</f>
        <v>0.000453※</v>
      </c>
      <c r="AX1052" s="52" t="str">
        <f>IF(参照!D1052="","",参照!D1052)</f>
        <v>メニューA</v>
      </c>
      <c r="AY1052" s="52">
        <f>IF(参照!E1052="","",参照!E1052)</f>
        <v>0</v>
      </c>
      <c r="AZ1052" s="52" t="str">
        <f>IF(参照!F1052="","",参照!F1052)</f>
        <v>(株)エフオン</v>
      </c>
      <c r="BA1052" s="52" t="str">
        <f>IF(参照!G1052="","",参照!G1052)</f>
        <v>(株)エフオン_メニューA</v>
      </c>
      <c r="BB1052" s="52">
        <f t="shared" si="47"/>
        <v>0</v>
      </c>
      <c r="BD1052" s="52" t="str">
        <f>IF(参照!L1052="","",参照!L1052)</f>
        <v/>
      </c>
    </row>
    <row r="1053" spans="47:56">
      <c r="AU1053" s="52" t="str">
        <f>IF(参照!A1053="","",参照!A1053)</f>
        <v/>
      </c>
      <c r="AV1053" s="52" t="str">
        <f>IF(参照!B1053="","",参照!B1053)</f>
        <v/>
      </c>
      <c r="AW1053" s="52" t="str">
        <f>IF(参照!C1053="","",参照!C1053)</f>
        <v/>
      </c>
      <c r="AX1053" s="52" t="str">
        <f>IF(参照!D1053="","",参照!D1053)</f>
        <v>メニューB</v>
      </c>
      <c r="AY1053" s="52">
        <f>IF(参照!E1053="","",参照!E1053)</f>
        <v>2.4699999999999999E-4</v>
      </c>
      <c r="AZ1053" s="52" t="str">
        <f>IF(参照!F1053="","",参照!F1053)</f>
        <v>(株)エフオン</v>
      </c>
      <c r="BA1053" s="52" t="str">
        <f>IF(参照!G1053="","",参照!G1053)</f>
        <v>(株)エフオン_メニューB</v>
      </c>
      <c r="BB1053" s="52">
        <f t="shared" si="47"/>
        <v>0.247</v>
      </c>
      <c r="BD1053" s="52" t="str">
        <f>IF(参照!L1053="","",参照!L1053)</f>
        <v/>
      </c>
    </row>
    <row r="1054" spans="47:56">
      <c r="AU1054" s="52" t="str">
        <f>IF(参照!A1054="","",参照!A1054)</f>
        <v/>
      </c>
      <c r="AV1054" s="52" t="str">
        <f>IF(参照!B1054="","",参照!B1054)</f>
        <v/>
      </c>
      <c r="AW1054" s="52" t="str">
        <f>IF(参照!C1054="","",参照!C1054)</f>
        <v/>
      </c>
      <c r="AX1054" s="52" t="str">
        <f>IF(参照!D1054="","",参照!D1054)</f>
        <v>メニューC</v>
      </c>
      <c r="AY1054" s="52">
        <f>IF(参照!E1054="","",参照!E1054)</f>
        <v>2.9499999999999996E-4</v>
      </c>
      <c r="AZ1054" s="52" t="str">
        <f>IF(参照!F1054="","",参照!F1054)</f>
        <v>(株)エフオン</v>
      </c>
      <c r="BA1054" s="52" t="str">
        <f>IF(参照!G1054="","",参照!G1054)</f>
        <v>(株)エフオン_メニューC</v>
      </c>
      <c r="BB1054" s="52">
        <f t="shared" si="47"/>
        <v>0.29499999999999998</v>
      </c>
      <c r="BD1054" s="52" t="str">
        <f>IF(参照!L1054="","",参照!L1054)</f>
        <v/>
      </c>
    </row>
    <row r="1055" spans="47:56">
      <c r="AU1055" s="52" t="str">
        <f>IF(参照!A1055="","",参照!A1055)</f>
        <v/>
      </c>
      <c r="AV1055" s="52" t="str">
        <f>IF(参照!B1055="","",参照!B1055)</f>
        <v/>
      </c>
      <c r="AW1055" s="52" t="str">
        <f>IF(参照!C1055="","",参照!C1055)</f>
        <v/>
      </c>
      <c r="AX1055" s="52" t="str">
        <f>IF(参照!D1055="","",参照!D1055)</f>
        <v>メニューD</v>
      </c>
      <c r="AY1055" s="52">
        <f>IF(参照!E1055="","",参照!E1055)</f>
        <v>3.0899999999999998E-4</v>
      </c>
      <c r="AZ1055" s="52" t="str">
        <f>IF(参照!F1055="","",参照!F1055)</f>
        <v>(株)エフオン</v>
      </c>
      <c r="BA1055" s="52" t="str">
        <f>IF(参照!G1055="","",参照!G1055)</f>
        <v>(株)エフオン_メニューD</v>
      </c>
      <c r="BB1055" s="52">
        <f t="shared" si="47"/>
        <v>0.309</v>
      </c>
      <c r="BD1055" s="52" t="str">
        <f>IF(参照!L1055="","",参照!L1055)</f>
        <v/>
      </c>
    </row>
    <row r="1056" spans="47:56">
      <c r="AU1056" s="52" t="str">
        <f>IF(参照!A1056="","",参照!A1056)</f>
        <v/>
      </c>
      <c r="AV1056" s="52" t="str">
        <f>IF(参照!B1056="","",参照!B1056)</f>
        <v/>
      </c>
      <c r="AW1056" s="52" t="str">
        <f>IF(参照!C1056="","",参照!C1056)</f>
        <v/>
      </c>
      <c r="AX1056" s="52" t="str">
        <f>IF(参照!D1056="","",参照!D1056)</f>
        <v>メニューE</v>
      </c>
      <c r="AY1056" s="52">
        <f>IF(参照!E1056="","",参照!E1056)</f>
        <v>3.3100000000000002E-4</v>
      </c>
      <c r="AZ1056" s="52" t="str">
        <f>IF(参照!F1056="","",参照!F1056)</f>
        <v>(株)エフオン</v>
      </c>
      <c r="BA1056" s="52" t="str">
        <f>IF(参照!G1056="","",参照!G1056)</f>
        <v>(株)エフオン_メニューE</v>
      </c>
      <c r="BB1056" s="52">
        <f t="shared" si="47"/>
        <v>0.33100000000000002</v>
      </c>
      <c r="BD1056" s="52" t="str">
        <f>IF(参照!L1056="","",参照!L1056)</f>
        <v/>
      </c>
    </row>
    <row r="1057" spans="47:56">
      <c r="AU1057" s="52" t="str">
        <f>IF(参照!A1057="","",参照!A1057)</f>
        <v/>
      </c>
      <c r="AV1057" s="52" t="str">
        <f>IF(参照!B1057="","",参照!B1057)</f>
        <v/>
      </c>
      <c r="AW1057" s="52" t="str">
        <f>IF(参照!C1057="","",参照!C1057)</f>
        <v/>
      </c>
      <c r="AX1057" s="52" t="str">
        <f>IF(参照!D1057="","",参照!D1057)</f>
        <v>メニューF</v>
      </c>
      <c r="AY1057" s="52">
        <f>IF(参照!E1057="","",参照!E1057)</f>
        <v>3.3500000000000001E-4</v>
      </c>
      <c r="AZ1057" s="52" t="str">
        <f>IF(参照!F1057="","",参照!F1057)</f>
        <v>(株)エフオン</v>
      </c>
      <c r="BA1057" s="52" t="str">
        <f>IF(参照!G1057="","",参照!G1057)</f>
        <v>(株)エフオン_メニューF</v>
      </c>
      <c r="BB1057" s="52">
        <f t="shared" si="47"/>
        <v>0.33500000000000002</v>
      </c>
      <c r="BD1057" s="52" t="str">
        <f>IF(参照!L1057="","",参照!L1057)</f>
        <v/>
      </c>
    </row>
    <row r="1058" spans="47:56">
      <c r="AU1058" s="52" t="str">
        <f>IF(参照!A1058="","",参照!A1058)</f>
        <v/>
      </c>
      <c r="AV1058" s="52" t="str">
        <f>IF(参照!B1058="","",参照!B1058)</f>
        <v/>
      </c>
      <c r="AW1058" s="52" t="str">
        <f>IF(参照!C1058="","",参照!C1058)</f>
        <v/>
      </c>
      <c r="AX1058" s="52" t="str">
        <f>IF(参照!D1058="","",参照!D1058)</f>
        <v>(参考値)事業者全体</v>
      </c>
      <c r="AY1058" s="52">
        <f>IF(参照!E1058="","",参照!E1058)</f>
        <v>4.1599999999999997E-4</v>
      </c>
      <c r="AZ1058" s="52" t="str">
        <f>IF(参照!F1058="","",参照!F1058)</f>
        <v>(株)エフオン</v>
      </c>
      <c r="BA1058" s="52" t="str">
        <f>IF(参照!G1058="","",参照!G1058)</f>
        <v>(株)エフオン_(参考値)事業者全体</v>
      </c>
      <c r="BB1058" s="52">
        <f t="shared" si="47"/>
        <v>0.41599999999999998</v>
      </c>
      <c r="BD1058" s="52" t="str">
        <f>IF(参照!L1058="","",参照!L1058)</f>
        <v/>
      </c>
    </row>
    <row r="1059" spans="47:56">
      <c r="AU1059" s="52" t="str">
        <f>IF(参照!A1059="","",参照!A1059)</f>
        <v>A0699</v>
      </c>
      <c r="AV1059" s="52" t="str">
        <f>IF(参照!B1059="","",参照!B1059)</f>
        <v>(株)岡崎さくら電力</v>
      </c>
      <c r="AW1059" s="52">
        <f>IF(参照!C1059="","",参照!C1059)</f>
        <v>1.85E-4</v>
      </c>
      <c r="AX1059" s="52" t="str">
        <f>IF(参照!D1059="","",参照!D1059)</f>
        <v/>
      </c>
      <c r="AY1059" s="52">
        <f>IF(参照!E1059="","",参照!E1059)</f>
        <v>3.1700000000000001E-4</v>
      </c>
      <c r="AZ1059" s="52" t="str">
        <f>IF(参照!F1059="","",参照!F1059)</f>
        <v>(株)岡崎さくら電力</v>
      </c>
      <c r="BA1059" s="52" t="str">
        <f>IF(参照!G1059="","",参照!G1059)</f>
        <v>(株)岡崎さくら電力_</v>
      </c>
      <c r="BB1059" s="52">
        <f t="shared" si="47"/>
        <v>0.317</v>
      </c>
      <c r="BD1059" s="52" t="str">
        <f>IF(参照!L1059="","",参照!L1059)</f>
        <v/>
      </c>
    </row>
    <row r="1060" spans="47:56">
      <c r="AU1060" s="52" t="str">
        <f>IF(参照!A1060="","",参照!A1060)</f>
        <v>A0702</v>
      </c>
      <c r="AV1060" s="52" t="str">
        <f>IF(参照!B1060="","",参照!B1060)</f>
        <v>旭マルヰガス(株)</v>
      </c>
      <c r="AW1060" s="52">
        <f>IF(参照!C1060="","",参照!C1060)</f>
        <v>5.1599999999999997E-4</v>
      </c>
      <c r="AX1060" s="52" t="str">
        <f>IF(参照!D1060="","",参照!D1060)</f>
        <v/>
      </c>
      <c r="AY1060" s="52">
        <f>IF(参照!E1060="","",参照!E1060)</f>
        <v>5.6099999999999998E-4</v>
      </c>
      <c r="AZ1060" s="52" t="str">
        <f>IF(参照!F1060="","",参照!F1060)</f>
        <v>旭マルヰガス(株)</v>
      </c>
      <c r="BA1060" s="52" t="str">
        <f>IF(参照!G1060="","",参照!G1060)</f>
        <v>旭マルヰガス(株)_</v>
      </c>
      <c r="BB1060" s="52">
        <f t="shared" si="47"/>
        <v>0.56099999999999994</v>
      </c>
      <c r="BD1060" s="52" t="str">
        <f>IF(参照!L1060="","",参照!L1060)</f>
        <v/>
      </c>
    </row>
    <row r="1061" spans="47:56">
      <c r="AU1061" s="52" t="str">
        <f>IF(参照!A1061="","",参照!A1061)</f>
        <v>A0703</v>
      </c>
      <c r="AV1061" s="52" t="str">
        <f>IF(参照!B1061="","",参照!B1061)</f>
        <v>ＪＲＥトレーディング(株)</v>
      </c>
      <c r="AW1061" s="52" t="str">
        <f>IF(参照!C1061="","",参照!C1061)</f>
        <v>0.000453※</v>
      </c>
      <c r="AX1061" s="52" t="str">
        <f>IF(参照!D1061="","",参照!D1061)</f>
        <v/>
      </c>
      <c r="AY1061" s="52">
        <f>IF(参照!E1061="","",参照!E1061)</f>
        <v>7.0899999999999999E-4</v>
      </c>
      <c r="AZ1061" s="52" t="str">
        <f>IF(参照!F1061="","",参照!F1061)</f>
        <v>ＪＲＥトレーディング(株)</v>
      </c>
      <c r="BA1061" s="52" t="str">
        <f>IF(参照!G1061="","",参照!G1061)</f>
        <v>ＪＲＥトレーディング(株)_</v>
      </c>
      <c r="BB1061" s="52">
        <f t="shared" si="47"/>
        <v>0.70899999999999996</v>
      </c>
      <c r="BD1061" s="52" t="str">
        <f>IF(参照!L1061="","",参照!L1061)</f>
        <v/>
      </c>
    </row>
    <row r="1062" spans="47:56">
      <c r="AU1062" s="52" t="str">
        <f>IF(参照!A1062="","",参照!A1062)</f>
        <v>A0704</v>
      </c>
      <c r="AV1062" s="52" t="str">
        <f>IF(参照!B1062="","",参照!B1062)</f>
        <v>Ｃａｓｔｌｅｔｏｎ　Ｃｏｍｍｏｄｉｔｉｅｓ　Ｊａｐａｎ合同会社</v>
      </c>
      <c r="AW1062" s="52">
        <f>IF(参照!C1062="","",参照!C1062)</f>
        <v>2.05E-4</v>
      </c>
      <c r="AX1062" s="52" t="str">
        <f>IF(参照!D1062="","",参照!D1062)</f>
        <v/>
      </c>
      <c r="AY1062" s="52">
        <f>IF(参照!E1062="","",参照!E1062)</f>
        <v>1.4899999999999999E-4</v>
      </c>
      <c r="AZ1062" s="52" t="str">
        <f>IF(参照!F1062="","",参照!F1062)</f>
        <v>Ｃａｓｔｌｅｔｏｎ　Ｃｏｍｍｏｄｉｔｉｅｓ　Ｊａｐａｎ合同会社</v>
      </c>
      <c r="BA1062" s="52" t="str">
        <f>IF(参照!G1062="","",参照!G1062)</f>
        <v>Ｃａｓｔｌｅｔｏｎ　Ｃｏｍｍｏｄｉｔｉｅｓ　Ｊａｐａｎ合同会社_</v>
      </c>
      <c r="BB1062" s="52">
        <f t="shared" si="47"/>
        <v>0.14899999999999999</v>
      </c>
      <c r="BD1062" s="52" t="str">
        <f>IF(参照!L1062="","",参照!L1062)</f>
        <v/>
      </c>
    </row>
    <row r="1063" spans="47:56">
      <c r="AU1063" s="52" t="str">
        <f>IF(参照!A1063="","",参照!A1063)</f>
        <v>A0705</v>
      </c>
      <c r="AV1063" s="52" t="str">
        <f>IF(参照!B1063="","",参照!B1063)</f>
        <v>神戸電力(株)</v>
      </c>
      <c r="AW1063" s="52">
        <f>IF(参照!C1063="","",参照!C1063)</f>
        <v>6.1799999999999995E-4</v>
      </c>
      <c r="AX1063" s="52" t="str">
        <f>IF(参照!D1063="","",参照!D1063)</f>
        <v/>
      </c>
      <c r="AY1063" s="52">
        <f>IF(参照!E1063="","",参照!E1063)</f>
        <v>6.9200000000000002E-4</v>
      </c>
      <c r="AZ1063" s="52" t="str">
        <f>IF(参照!F1063="","",参照!F1063)</f>
        <v>神戸電力(株)</v>
      </c>
      <c r="BA1063" s="52" t="str">
        <f>IF(参照!G1063="","",参照!G1063)</f>
        <v>神戸電力(株)_</v>
      </c>
      <c r="BB1063" s="52">
        <f t="shared" si="47"/>
        <v>0.69200000000000006</v>
      </c>
      <c r="BD1063" s="52" t="str">
        <f>IF(参照!L1063="","",参照!L1063)</f>
        <v/>
      </c>
    </row>
    <row r="1064" spans="47:56">
      <c r="AU1064" s="52" t="str">
        <f>IF(参照!A1064="","",参照!A1064)</f>
        <v>A0708</v>
      </c>
      <c r="AV1064" s="52" t="str">
        <f>IF(参照!B1064="","",参照!B1064)</f>
        <v>エア・ウォーター・ライフソリューション(株)(旧：エア・ウォーター北海道(株))</v>
      </c>
      <c r="AW1064" s="52">
        <f>IF(参照!C1064="","",参照!C1064)</f>
        <v>6.0300000000000002E-4</v>
      </c>
      <c r="AX1064" s="52" t="str">
        <f>IF(参照!D1064="","",参照!D1064)</f>
        <v/>
      </c>
      <c r="AY1064" s="52">
        <f>IF(参照!E1064="","",参照!E1064)</f>
        <v>5.4699999999999996E-4</v>
      </c>
      <c r="AZ1064" s="52" t="str">
        <f>IF(参照!F1064="","",参照!F1064)</f>
        <v>エア・ウォーター・ライフソリューション(株)(旧：エア・ウォーター北海道(株))</v>
      </c>
      <c r="BA1064" s="52" t="str">
        <f>IF(参照!G1064="","",参照!G1064)</f>
        <v>エア・ウォーター・ライフソリューション(株)(旧：エア・ウォーター北海道(株))_</v>
      </c>
      <c r="BB1064" s="52">
        <f t="shared" si="47"/>
        <v>0.54699999999999993</v>
      </c>
      <c r="BD1064" s="52" t="str">
        <f>IF(参照!L1064="","",参照!L1064)</f>
        <v/>
      </c>
    </row>
    <row r="1065" spans="47:56">
      <c r="AU1065" s="52" t="str">
        <f>IF(参照!A1065="","",参照!A1065)</f>
        <v>A0709</v>
      </c>
      <c r="AV1065" s="52" t="str">
        <f>IF(参照!B1065="","",参照!B1065)</f>
        <v>生活協同組合ひろしま</v>
      </c>
      <c r="AW1065" s="52">
        <f>IF(参照!C1065="","",参照!C1065)</f>
        <v>3.6699999999999998E-4</v>
      </c>
      <c r="AX1065" s="52" t="str">
        <f>IF(参照!D1065="","",参照!D1065)</f>
        <v>メニューA</v>
      </c>
      <c r="AY1065" s="52">
        <f>IF(参照!E1065="","",参照!E1065)</f>
        <v>3.5100000000000002E-4</v>
      </c>
      <c r="AZ1065" s="52" t="str">
        <f>IF(参照!F1065="","",参照!F1065)</f>
        <v>生活協同組合ひろしま</v>
      </c>
      <c r="BA1065" s="52" t="str">
        <f>IF(参照!G1065="","",参照!G1065)</f>
        <v>生活協同組合ひろしま_メニューA</v>
      </c>
      <c r="BB1065" s="52">
        <f t="shared" si="47"/>
        <v>0.35100000000000003</v>
      </c>
      <c r="BD1065" s="52" t="str">
        <f>IF(参照!L1065="","",参照!L1065)</f>
        <v/>
      </c>
    </row>
    <row r="1066" spans="47:56">
      <c r="AU1066" s="52" t="str">
        <f>IF(参照!A1066="","",参照!A1066)</f>
        <v/>
      </c>
      <c r="AV1066" s="52" t="str">
        <f>IF(参照!B1066="","",参照!B1066)</f>
        <v/>
      </c>
      <c r="AW1066" s="52" t="str">
        <f>IF(参照!C1066="","",参照!C1066)</f>
        <v/>
      </c>
      <c r="AX1066" s="52" t="str">
        <f>IF(参照!D1066="","",参照!D1066)</f>
        <v>メニューB(残差)</v>
      </c>
      <c r="AY1066" s="52">
        <f>IF(参照!E1066="","",参照!E1066)</f>
        <v>3.21E-4</v>
      </c>
      <c r="AZ1066" s="52" t="str">
        <f>IF(参照!F1066="","",参照!F1066)</f>
        <v>生活協同組合ひろしま</v>
      </c>
      <c r="BA1066" s="52" t="str">
        <f>IF(参照!G1066="","",参照!G1066)</f>
        <v>生活協同組合ひろしま_メニューB(残差)</v>
      </c>
      <c r="BB1066" s="52">
        <f t="shared" si="47"/>
        <v>0.32100000000000001</v>
      </c>
      <c r="BD1066" s="52" t="str">
        <f>IF(参照!L1066="","",参照!L1066)</f>
        <v/>
      </c>
    </row>
    <row r="1067" spans="47:56">
      <c r="AU1067" s="52" t="str">
        <f>IF(参照!A1067="","",参照!A1067)</f>
        <v/>
      </c>
      <c r="AV1067" s="52" t="str">
        <f>IF(参照!B1067="","",参照!B1067)</f>
        <v/>
      </c>
      <c r="AW1067" s="52" t="str">
        <f>IF(参照!C1067="","",参照!C1067)</f>
        <v/>
      </c>
      <c r="AX1067" s="52" t="str">
        <f>IF(参照!D1067="","",参照!D1067)</f>
        <v>(参考値)事業者全体</v>
      </c>
      <c r="AY1067" s="52">
        <f>IF(参照!E1067="","",参照!E1067)</f>
        <v>3.4200000000000002E-4</v>
      </c>
      <c r="AZ1067" s="52" t="str">
        <f>IF(参照!F1067="","",参照!F1067)</f>
        <v>生活協同組合ひろしま</v>
      </c>
      <c r="BA1067" s="52" t="str">
        <f>IF(参照!G1067="","",参照!G1067)</f>
        <v>生活協同組合ひろしま_(参考値)事業者全体</v>
      </c>
      <c r="BB1067" s="52">
        <f t="shared" si="47"/>
        <v>0.34200000000000003</v>
      </c>
      <c r="BD1067" s="52" t="str">
        <f>IF(参照!L1067="","",参照!L1067)</f>
        <v/>
      </c>
    </row>
    <row r="1068" spans="47:56">
      <c r="AU1068" s="52" t="str">
        <f>IF(参照!A1068="","",参照!A1068)</f>
        <v>A0710</v>
      </c>
      <c r="AV1068" s="52" t="str">
        <f>IF(参照!B1068="","",参照!B1068)</f>
        <v>(株)京楽産業ホールディングス</v>
      </c>
      <c r="AW1068" s="52">
        <f>IF(参照!C1068="","",参照!C1068)</f>
        <v>4.8299999999999998E-4</v>
      </c>
      <c r="AX1068" s="52" t="str">
        <f>IF(参照!D1068="","",参照!D1068)</f>
        <v/>
      </c>
      <c r="AY1068" s="52">
        <f>IF(参照!E1068="","",参照!E1068)</f>
        <v>5.2999999999999998E-4</v>
      </c>
      <c r="AZ1068" s="52" t="str">
        <f>IF(参照!F1068="","",参照!F1068)</f>
        <v>(株)京楽産業ホールディングス</v>
      </c>
      <c r="BA1068" s="52" t="str">
        <f>IF(参照!G1068="","",参照!G1068)</f>
        <v>(株)京楽産業ホールディングス_</v>
      </c>
      <c r="BB1068" s="52">
        <f t="shared" si="47"/>
        <v>0.53</v>
      </c>
      <c r="BD1068" s="52" t="str">
        <f>IF(参照!L1068="","",参照!L1068)</f>
        <v/>
      </c>
    </row>
    <row r="1069" spans="47:56">
      <c r="AU1069" s="52" t="str">
        <f>IF(参照!A1069="","",参照!A1069)</f>
        <v>A0711</v>
      </c>
      <c r="AV1069" s="52" t="str">
        <f>IF(参照!B1069="","",参照!B1069)</f>
        <v>(株)ＲｅｎｏＬａｂｏ</v>
      </c>
      <c r="AW1069" s="52">
        <f>IF(参照!C1069="","",参照!C1069)</f>
        <v>5.1000000000000004E-4</v>
      </c>
      <c r="AX1069" s="52" t="str">
        <f>IF(参照!D1069="","",参照!D1069)</f>
        <v/>
      </c>
      <c r="AY1069" s="52">
        <f>IF(参照!E1069="","",参照!E1069)</f>
        <v>5.6300000000000002E-4</v>
      </c>
      <c r="AZ1069" s="52" t="str">
        <f>IF(参照!F1069="","",参照!F1069)</f>
        <v>(株)ＲｅｎｏＬａｂｏ</v>
      </c>
      <c r="BA1069" s="52" t="str">
        <f>IF(参照!G1069="","",参照!G1069)</f>
        <v>(株)ＲｅｎｏＬａｂｏ_</v>
      </c>
      <c r="BB1069" s="52">
        <f t="shared" si="47"/>
        <v>0.56300000000000006</v>
      </c>
      <c r="BD1069" s="52" t="str">
        <f>IF(参照!L1069="","",参照!L1069)</f>
        <v/>
      </c>
    </row>
    <row r="1070" spans="47:56">
      <c r="AU1070" s="52" t="str">
        <f>IF(参照!A1070="","",参照!A1070)</f>
        <v>A0712</v>
      </c>
      <c r="AV1070" s="52" t="str">
        <f>IF(参照!B1070="","",参照!B1070)</f>
        <v>アークエルテクノロジーズ(株)</v>
      </c>
      <c r="AW1070" s="52">
        <f>IF(参照!C1070="","",参照!C1070)</f>
        <v>5.13E-4</v>
      </c>
      <c r="AX1070" s="52" t="str">
        <f>IF(参照!D1070="","",参照!D1070)</f>
        <v/>
      </c>
      <c r="AY1070" s="52">
        <f>IF(参照!E1070="","",参照!E1070)</f>
        <v>0</v>
      </c>
      <c r="AZ1070" s="52" t="str">
        <f>IF(参照!F1070="","",参照!F1070)</f>
        <v>アークエルテクノロジーズ(株)</v>
      </c>
      <c r="BA1070" s="52" t="str">
        <f>IF(参照!G1070="","",参照!G1070)</f>
        <v>アークエルテクノロジーズ(株)_</v>
      </c>
      <c r="BB1070" s="52">
        <f t="shared" si="47"/>
        <v>0</v>
      </c>
      <c r="BD1070" s="52" t="str">
        <f>IF(参照!L1070="","",参照!L1070)</f>
        <v/>
      </c>
    </row>
    <row r="1071" spans="47:56">
      <c r="AU1071" s="52" t="str">
        <f>IF(参照!A1071="","",参照!A1071)</f>
        <v>A0713</v>
      </c>
      <c r="AV1071" s="52" t="str">
        <f>IF(参照!B1071="","",参照!B1071)</f>
        <v>弥富ガス協同組合</v>
      </c>
      <c r="AW1071" s="52">
        <f>IF(参照!C1071="","",参照!C1071)</f>
        <v>5.2500000000000008E-4</v>
      </c>
      <c r="AX1071" s="52" t="str">
        <f>IF(参照!D1071="","",参照!D1071)</f>
        <v/>
      </c>
      <c r="AY1071" s="52">
        <f>IF(参照!E1071="","",参照!E1071)</f>
        <v>5.6999999999999998E-4</v>
      </c>
      <c r="AZ1071" s="52" t="str">
        <f>IF(参照!F1071="","",参照!F1071)</f>
        <v>弥富ガス協同組合</v>
      </c>
      <c r="BA1071" s="52" t="str">
        <f>IF(参照!G1071="","",参照!G1071)</f>
        <v>弥富ガス協同組合_</v>
      </c>
      <c r="BB1071" s="52">
        <f t="shared" si="47"/>
        <v>0.56999999999999995</v>
      </c>
      <c r="BD1071" s="52" t="str">
        <f>IF(参照!L1071="","",参照!L1071)</f>
        <v/>
      </c>
    </row>
    <row r="1072" spans="47:56">
      <c r="AU1072" s="52" t="str">
        <f>IF(参照!A1072="","",参照!A1072)</f>
        <v>A0714</v>
      </c>
      <c r="AV1072" s="52" t="str">
        <f>IF(参照!B1072="","",参照!B1072)</f>
        <v>エルメック(株)</v>
      </c>
      <c r="AW1072" s="52">
        <f>IF(参照!C1072="","",参照!C1072)</f>
        <v>3.9100000000000002E-4</v>
      </c>
      <c r="AX1072" s="52" t="str">
        <f>IF(参照!D1072="","",参照!D1072)</f>
        <v/>
      </c>
      <c r="AY1072" s="52">
        <f>IF(参照!E1072="","",参照!E1072)</f>
        <v>3.3500000000000001E-4</v>
      </c>
      <c r="AZ1072" s="52" t="str">
        <f>IF(参照!F1072="","",参照!F1072)</f>
        <v>エルメック(株)</v>
      </c>
      <c r="BA1072" s="52" t="str">
        <f>IF(参照!G1072="","",参照!G1072)</f>
        <v>エルメック(株)_</v>
      </c>
      <c r="BB1072" s="52">
        <f t="shared" si="47"/>
        <v>0.33500000000000002</v>
      </c>
      <c r="BD1072" s="52" t="str">
        <f>IF(参照!L1072="","",参照!L1072)</f>
        <v/>
      </c>
    </row>
    <row r="1073" spans="47:56">
      <c r="AU1073" s="52" t="str">
        <f>IF(参照!A1073="","",参照!A1073)</f>
        <v>A0715</v>
      </c>
      <c r="AV1073" s="52" t="str">
        <f>IF(参照!B1073="","",参照!B1073)</f>
        <v>(株)オズエナジー</v>
      </c>
      <c r="AW1073" s="52">
        <f>IF(参照!C1073="","",参照!C1073)</f>
        <v>4.9600000000000002E-4</v>
      </c>
      <c r="AX1073" s="52" t="str">
        <f>IF(参照!D1073="","",参照!D1073)</f>
        <v/>
      </c>
      <c r="AY1073" s="52">
        <f>IF(参照!E1073="","",参照!E1073)</f>
        <v>5.4299999999999997E-4</v>
      </c>
      <c r="AZ1073" s="52" t="str">
        <f>IF(参照!F1073="","",参照!F1073)</f>
        <v>(株)オズエナジー</v>
      </c>
      <c r="BA1073" s="52" t="str">
        <f>IF(参照!G1073="","",参照!G1073)</f>
        <v>(株)オズエナジー_</v>
      </c>
      <c r="BB1073" s="52">
        <f t="shared" si="47"/>
        <v>0.54299999999999993</v>
      </c>
      <c r="BD1073" s="52" t="str">
        <f>IF(参照!L1073="","",参照!L1073)</f>
        <v/>
      </c>
    </row>
    <row r="1074" spans="47:56">
      <c r="AU1074" s="52" t="str">
        <f>IF(参照!A1074="","",参照!A1074)</f>
        <v>A0716</v>
      </c>
      <c r="AV1074" s="52" t="str">
        <f>IF(参照!B1074="","",参照!B1074)</f>
        <v>レモンガス(株)</v>
      </c>
      <c r="AW1074" s="52">
        <f>IF(参照!C1074="","",参照!C1074)</f>
        <v>4.6000000000000001E-4</v>
      </c>
      <c r="AX1074" s="52" t="str">
        <f>IF(参照!D1074="","",参照!D1074)</f>
        <v/>
      </c>
      <c r="AY1074" s="52">
        <f>IF(参照!E1074="","",参照!E1074)</f>
        <v>4.0400000000000001E-4</v>
      </c>
      <c r="AZ1074" s="52" t="str">
        <f>IF(参照!F1074="","",参照!F1074)</f>
        <v>レモンガス(株)</v>
      </c>
      <c r="BA1074" s="52" t="str">
        <f>IF(参照!G1074="","",参照!G1074)</f>
        <v>レモンガス(株)_</v>
      </c>
      <c r="BB1074" s="52">
        <f t="shared" si="47"/>
        <v>0.40400000000000003</v>
      </c>
      <c r="BD1074" s="52" t="str">
        <f>IF(参照!L1074="","",参照!L1074)</f>
        <v/>
      </c>
    </row>
    <row r="1075" spans="47:56">
      <c r="AU1075" s="52" t="str">
        <f>IF(参照!A1075="","",参照!A1075)</f>
        <v>A0718</v>
      </c>
      <c r="AV1075" s="52" t="str">
        <f>IF(参照!B1075="","",参照!B1075)</f>
        <v>(株)日本海水</v>
      </c>
      <c r="AW1075" s="52">
        <f>IF(参照!C1075="","",参照!C1075)</f>
        <v>3.7399999999999998E-4</v>
      </c>
      <c r="AX1075" s="52" t="str">
        <f>IF(参照!D1075="","",参照!D1075)</f>
        <v/>
      </c>
      <c r="AY1075" s="52">
        <f>IF(参照!E1075="","",参照!E1075)</f>
        <v>3.1799999999999998E-4</v>
      </c>
      <c r="AZ1075" s="52" t="str">
        <f>IF(参照!F1075="","",参照!F1075)</f>
        <v>(株)日本海水</v>
      </c>
      <c r="BA1075" s="52" t="str">
        <f>IF(参照!G1075="","",参照!G1075)</f>
        <v>(株)日本海水_</v>
      </c>
      <c r="BB1075" s="52">
        <f t="shared" si="47"/>
        <v>0.318</v>
      </c>
      <c r="BD1075" s="52" t="str">
        <f>IF(参照!L1075="","",参照!L1075)</f>
        <v/>
      </c>
    </row>
    <row r="1076" spans="47:56">
      <c r="AU1076" s="52" t="str">
        <f>IF(参照!A1076="","",参照!A1076)</f>
        <v>A0720</v>
      </c>
      <c r="AV1076" s="52" t="str">
        <f>IF(参照!B1076="","",参照!B1076)</f>
        <v>(株)ａｆｔｅｒＦＩＴ</v>
      </c>
      <c r="AW1076" s="52">
        <f>IF(参照!C1076="","",参照!C1076)</f>
        <v>4.9600000000000002E-4</v>
      </c>
      <c r="AX1076" s="52" t="str">
        <f>IF(参照!D1076="","",参照!D1076)</f>
        <v>メニューA</v>
      </c>
      <c r="AY1076" s="52">
        <f>IF(参照!E1076="","",参照!E1076)</f>
        <v>0</v>
      </c>
      <c r="AZ1076" s="52" t="str">
        <f>IF(参照!F1076="","",参照!F1076)</f>
        <v>(株)ａｆｔｅｒＦＩＴ</v>
      </c>
      <c r="BA1076" s="52" t="str">
        <f>IF(参照!G1076="","",参照!G1076)</f>
        <v>(株)ａｆｔｅｒＦＩＴ_メニューA</v>
      </c>
      <c r="BB1076" s="52">
        <f t="shared" si="47"/>
        <v>0</v>
      </c>
      <c r="BD1076" s="52" t="str">
        <f>IF(参照!L1076="","",参照!L1076)</f>
        <v/>
      </c>
    </row>
    <row r="1077" spans="47:56">
      <c r="AU1077" s="52" t="str">
        <f>IF(参照!A1077="","",参照!A1077)</f>
        <v>A0721</v>
      </c>
      <c r="AV1077" s="52" t="str">
        <f>IF(参照!B1077="","",参照!B1077)</f>
        <v>中小企業支援(株)</v>
      </c>
      <c r="AW1077" s="52">
        <f>IF(参照!C1077="","",参照!C1077)</f>
        <v>5.3799999999999996E-4</v>
      </c>
      <c r="AX1077" s="52" t="str">
        <f>IF(参照!D1077="","",参照!D1077)</f>
        <v/>
      </c>
      <c r="AY1077" s="52">
        <f>IF(参照!E1077="","",参照!E1077)</f>
        <v>5.9500000000000004E-4</v>
      </c>
      <c r="AZ1077" s="52" t="str">
        <f>IF(参照!F1077="","",参照!F1077)</f>
        <v>中小企業支援(株)</v>
      </c>
      <c r="BA1077" s="52" t="str">
        <f>IF(参照!G1077="","",参照!G1077)</f>
        <v>中小企業支援(株)_</v>
      </c>
      <c r="BB1077" s="52">
        <f t="shared" si="47"/>
        <v>0.59500000000000008</v>
      </c>
      <c r="BD1077" s="52" t="str">
        <f>IF(参照!L1077="","",参照!L1077)</f>
        <v/>
      </c>
    </row>
    <row r="1078" spans="47:56">
      <c r="AU1078" s="52" t="str">
        <f>IF(参照!A1078="","",参照!A1078)</f>
        <v>A0722</v>
      </c>
      <c r="AV1078" s="52" t="str">
        <f>IF(参照!B1078="","",参照!B1078)</f>
        <v>サントラベラーズサービス有限会社</v>
      </c>
      <c r="AW1078" s="52">
        <f>IF(参照!C1078="","",参照!C1078)</f>
        <v>5.1400000000000003E-4</v>
      </c>
      <c r="AX1078" s="52" t="str">
        <f>IF(参照!D1078="","",参照!D1078)</f>
        <v/>
      </c>
      <c r="AY1078" s="52">
        <f>IF(参照!E1078="","",参照!E1078)</f>
        <v>4.5800000000000002E-4</v>
      </c>
      <c r="AZ1078" s="52" t="str">
        <f>IF(参照!F1078="","",参照!F1078)</f>
        <v>サントラベラーズサービス有限会社</v>
      </c>
      <c r="BA1078" s="52" t="str">
        <f>IF(参照!G1078="","",参照!G1078)</f>
        <v>サントラベラーズサービス有限会社_</v>
      </c>
      <c r="BB1078" s="52">
        <f t="shared" si="47"/>
        <v>0.45800000000000002</v>
      </c>
      <c r="BD1078" s="52" t="str">
        <f>IF(参照!L1078="","",参照!L1078)</f>
        <v/>
      </c>
    </row>
    <row r="1079" spans="47:56">
      <c r="AU1079" s="52" t="str">
        <f>IF(参照!A1079="","",参照!A1079)</f>
        <v>A0725</v>
      </c>
      <c r="AV1079" s="52" t="str">
        <f>IF(参照!B1079="","",参照!B1079)</f>
        <v>合同会社Ｐｅａｋ８</v>
      </c>
      <c r="AW1079" s="52">
        <f>IF(参照!C1079="","",参照!C1079)</f>
        <v>4.75E-4</v>
      </c>
      <c r="AX1079" s="52" t="str">
        <f>IF(参照!D1079="","",参照!D1079)</f>
        <v/>
      </c>
      <c r="AY1079" s="52">
        <f>IF(参照!E1079="","",参照!E1079)</f>
        <v>4.1899999999999999E-4</v>
      </c>
      <c r="AZ1079" s="52" t="str">
        <f>IF(参照!F1079="","",参照!F1079)</f>
        <v>合同会社Ｐｅａｋ８</v>
      </c>
      <c r="BA1079" s="52" t="str">
        <f>IF(参照!G1079="","",参照!G1079)</f>
        <v>合同会社Ｐｅａｋ８_</v>
      </c>
      <c r="BB1079" s="52">
        <f t="shared" si="47"/>
        <v>0.41899999999999998</v>
      </c>
      <c r="BD1079" s="52" t="str">
        <f>IF(参照!L1079="","",参照!L1079)</f>
        <v/>
      </c>
    </row>
    <row r="1080" spans="47:56">
      <c r="AU1080" s="52" t="str">
        <f>IF(参照!A1080="","",参照!A1080)</f>
        <v>A0726</v>
      </c>
      <c r="AV1080" s="52" t="str">
        <f>IF(参照!B1080="","",参照!B1080)</f>
        <v>八千代エンジニヤリング(株)</v>
      </c>
      <c r="AW1080" s="52">
        <f>IF(参照!C1080="","",参照!C1080)</f>
        <v>4.7799999999999996E-4</v>
      </c>
      <c r="AX1080" s="52" t="str">
        <f>IF(参照!D1080="","",参照!D1080)</f>
        <v/>
      </c>
      <c r="AY1080" s="52">
        <f>IF(参照!E1080="","",参照!E1080)</f>
        <v>0</v>
      </c>
      <c r="AZ1080" s="52" t="str">
        <f>IF(参照!F1080="","",参照!F1080)</f>
        <v>八千代エンジニヤリング(株)</v>
      </c>
      <c r="BA1080" s="52" t="str">
        <f>IF(参照!G1080="","",参照!G1080)</f>
        <v>八千代エンジニヤリング(株)_</v>
      </c>
      <c r="BB1080" s="52">
        <f t="shared" si="47"/>
        <v>0</v>
      </c>
      <c r="BD1080" s="52" t="str">
        <f>IF(参照!L1080="","",参照!L1080)</f>
        <v/>
      </c>
    </row>
    <row r="1081" spans="47:56">
      <c r="AU1081" s="52" t="str">
        <f>IF(参照!A1081="","",参照!A1081)</f>
        <v>A0729</v>
      </c>
      <c r="AV1081" s="52" t="str">
        <f>IF(参照!B1081="","",参照!B1081)</f>
        <v>神楽電力(株)</v>
      </c>
      <c r="AW1081" s="52">
        <f>IF(参照!C1081="","",参照!C1081)</f>
        <v>4.4900000000000002E-4</v>
      </c>
      <c r="AX1081" s="52" t="str">
        <f>IF(参照!D1081="","",参照!D1081)</f>
        <v/>
      </c>
      <c r="AY1081" s="52">
        <f>IF(参照!E1081="","",参照!E1081)</f>
        <v>5.5699999999999999E-4</v>
      </c>
      <c r="AZ1081" s="52" t="str">
        <f>IF(参照!F1081="","",参照!F1081)</f>
        <v>神楽電力(株)</v>
      </c>
      <c r="BA1081" s="52" t="str">
        <f>IF(参照!G1081="","",参照!G1081)</f>
        <v>神楽電力(株)_</v>
      </c>
      <c r="BB1081" s="52">
        <f t="shared" si="47"/>
        <v>0.55699999999999994</v>
      </c>
      <c r="BD1081" s="52" t="str">
        <f>IF(参照!L1081="","",参照!L1081)</f>
        <v/>
      </c>
    </row>
    <row r="1082" spans="47:56">
      <c r="AU1082" s="52" t="str">
        <f>IF(参照!A1082="","",参照!A1082)</f>
        <v>A0730</v>
      </c>
      <c r="AV1082" s="52" t="str">
        <f>IF(参照!B1082="","",参照!B1082)</f>
        <v>ゆきぐに新電力(株)</v>
      </c>
      <c r="AW1082" s="52">
        <f>IF(参照!C1082="","",参照!C1082)</f>
        <v>5.22E-4</v>
      </c>
      <c r="AX1082" s="52" t="str">
        <f>IF(参照!D1082="","",参照!D1082)</f>
        <v/>
      </c>
      <c r="AY1082" s="52">
        <f>IF(参照!E1082="","",参照!E1082)</f>
        <v>4.6900000000000002E-4</v>
      </c>
      <c r="AZ1082" s="52" t="str">
        <f>IF(参照!F1082="","",参照!F1082)</f>
        <v>ゆきぐに新電力(株)</v>
      </c>
      <c r="BA1082" s="52" t="str">
        <f>IF(参照!G1082="","",参照!G1082)</f>
        <v>ゆきぐに新電力(株)_</v>
      </c>
      <c r="BB1082" s="52">
        <f t="shared" si="47"/>
        <v>0.46900000000000003</v>
      </c>
      <c r="BD1082" s="52" t="str">
        <f>IF(参照!L1082="","",参照!L1082)</f>
        <v/>
      </c>
    </row>
    <row r="1083" spans="47:56">
      <c r="AU1083" s="52" t="str">
        <f>IF(参照!A1083="","",参照!A1083)</f>
        <v>A0732</v>
      </c>
      <c r="AV1083" s="52" t="str">
        <f>IF(参照!B1083="","",参照!B1083)</f>
        <v>(株)ながさきサステナエナジー</v>
      </c>
      <c r="AW1083" s="52">
        <f>IF(参照!C1083="","",参照!C1083)</f>
        <v>8.1000000000000004E-5</v>
      </c>
      <c r="AX1083" s="52" t="str">
        <f>IF(参照!D1083="","",参照!D1083)</f>
        <v/>
      </c>
      <c r="AY1083" s="52">
        <f>IF(参照!E1083="","",参照!E1083)</f>
        <v>0</v>
      </c>
      <c r="AZ1083" s="52" t="str">
        <f>IF(参照!F1083="","",参照!F1083)</f>
        <v>(株)ながさきサステナエナジー</v>
      </c>
      <c r="BA1083" s="52" t="str">
        <f>IF(参照!G1083="","",参照!G1083)</f>
        <v>(株)ながさきサステナエナジー_</v>
      </c>
      <c r="BB1083" s="52">
        <f t="shared" si="47"/>
        <v>0</v>
      </c>
      <c r="BD1083" s="52" t="str">
        <f>IF(参照!L1083="","",参照!L1083)</f>
        <v/>
      </c>
    </row>
    <row r="1084" spans="47:56">
      <c r="AU1084" s="52" t="str">
        <f>IF(参照!A1084="","",参照!A1084)</f>
        <v>A0734</v>
      </c>
      <c r="AV1084" s="52" t="str">
        <f>IF(参照!B1084="","",参照!B1084)</f>
        <v>(株)Ｉ＆Ｉ</v>
      </c>
      <c r="AW1084" s="52">
        <f>IF(参照!C1084="","",参照!C1084)</f>
        <v>5.3200000000000003E-4</v>
      </c>
      <c r="AX1084" s="52" t="str">
        <f>IF(参照!D1084="","",参照!D1084)</f>
        <v/>
      </c>
      <c r="AY1084" s="52">
        <f>IF(参照!E1084="","",参照!E1084)</f>
        <v>4.7599999999999997E-4</v>
      </c>
      <c r="AZ1084" s="52" t="str">
        <f>IF(参照!F1084="","",参照!F1084)</f>
        <v>(株)Ｉ＆Ｉ</v>
      </c>
      <c r="BA1084" s="52" t="str">
        <f>IF(参照!G1084="","",参照!G1084)</f>
        <v>(株)Ｉ＆Ｉ_</v>
      </c>
      <c r="BB1084" s="52">
        <f t="shared" si="47"/>
        <v>0.47599999999999998</v>
      </c>
      <c r="BD1084" s="52" t="str">
        <f>IF(参照!L1084="","",参照!L1084)</f>
        <v/>
      </c>
    </row>
    <row r="1085" spans="47:56">
      <c r="AU1085" s="52" t="str">
        <f>IF(参照!A1085="","",参照!A1085)</f>
        <v>A0738</v>
      </c>
      <c r="AV1085" s="52" t="str">
        <f>IF(参照!B1085="","",参照!B1085)</f>
        <v>(株)グルーヴエナジー</v>
      </c>
      <c r="AW1085" s="52">
        <f>IF(参照!C1085="","",参照!C1085)</f>
        <v>5.6999999999999998E-4</v>
      </c>
      <c r="AX1085" s="52" t="str">
        <f>IF(参照!D1085="","",参照!D1085)</f>
        <v/>
      </c>
      <c r="AY1085" s="52">
        <f>IF(参照!E1085="","",参照!E1085)</f>
        <v>6.1700000000000004E-4</v>
      </c>
      <c r="AZ1085" s="52" t="str">
        <f>IF(参照!F1085="","",参照!F1085)</f>
        <v>(株)グルーヴエナジー</v>
      </c>
      <c r="BA1085" s="52" t="str">
        <f>IF(参照!G1085="","",参照!G1085)</f>
        <v>(株)グルーヴエナジー_</v>
      </c>
      <c r="BB1085" s="52">
        <f t="shared" si="47"/>
        <v>0.61699999999999999</v>
      </c>
      <c r="BD1085" s="52" t="str">
        <f>IF(参照!L1085="","",参照!L1085)</f>
        <v/>
      </c>
    </row>
    <row r="1086" spans="47:56">
      <c r="AU1086" s="52" t="str">
        <f>IF(参照!A1086="","",参照!A1086)</f>
        <v>A0739</v>
      </c>
      <c r="AV1086" s="52" t="str">
        <f>IF(参照!B1086="","",参照!B1086)</f>
        <v>高知ニューエナジー(株)</v>
      </c>
      <c r="AW1086" s="52">
        <f>IF(参照!C1086="","",参照!C1086)</f>
        <v>4.6599999999999994E-4</v>
      </c>
      <c r="AX1086" s="52" t="str">
        <f>IF(参照!D1086="","",参照!D1086)</f>
        <v/>
      </c>
      <c r="AY1086" s="52">
        <f>IF(参照!E1086="","",参照!E1086)</f>
        <v>4.86E-4</v>
      </c>
      <c r="AZ1086" s="52" t="str">
        <f>IF(参照!F1086="","",参照!F1086)</f>
        <v>高知ニューエナジー(株)</v>
      </c>
      <c r="BA1086" s="52" t="str">
        <f>IF(参照!G1086="","",参照!G1086)</f>
        <v>高知ニューエナジー(株)_</v>
      </c>
      <c r="BB1086" s="52">
        <f t="shared" si="47"/>
        <v>0.48599999999999999</v>
      </c>
      <c r="BD1086" s="52" t="str">
        <f>IF(参照!L1086="","",参照!L1086)</f>
        <v/>
      </c>
    </row>
    <row r="1087" spans="47:56">
      <c r="AU1087" s="52" t="str">
        <f>IF(参照!A1087="","",参照!A1087)</f>
        <v>A0740</v>
      </c>
      <c r="AV1087" s="52" t="str">
        <f>IF(参照!B1087="","",参照!B1087)</f>
        <v>もみじ電力(株)</v>
      </c>
      <c r="AW1087" s="52">
        <f>IF(参照!C1087="","",参照!C1087)</f>
        <v>4.9799999999999996E-4</v>
      </c>
      <c r="AX1087" s="52" t="str">
        <f>IF(参照!D1087="","",参照!D1087)</f>
        <v/>
      </c>
      <c r="AY1087" s="52">
        <f>IF(参照!E1087="","",参照!E1087)</f>
        <v>4.4200000000000001E-4</v>
      </c>
      <c r="AZ1087" s="52" t="str">
        <f>IF(参照!F1087="","",参照!F1087)</f>
        <v>もみじ電力(株)</v>
      </c>
      <c r="BA1087" s="52" t="str">
        <f>IF(参照!G1087="","",参照!G1087)</f>
        <v>もみじ電力(株)_</v>
      </c>
      <c r="BB1087" s="52">
        <f t="shared" si="47"/>
        <v>0.442</v>
      </c>
      <c r="BD1087" s="52" t="str">
        <f>IF(参照!L1087="","",参照!L1087)</f>
        <v/>
      </c>
    </row>
    <row r="1088" spans="47:56">
      <c r="AU1088" s="52" t="str">
        <f>IF(参照!A1088="","",参照!A1088)</f>
        <v>A0742</v>
      </c>
      <c r="AV1088" s="52" t="str">
        <f>IF(参照!B1088="","",参照!B1088)</f>
        <v>(株)縁人</v>
      </c>
      <c r="AW1088" s="52">
        <f>IF(参照!C1088="","",参照!C1088)</f>
        <v>5.8500000000000002E-4</v>
      </c>
      <c r="AX1088" s="52" t="str">
        <f>IF(参照!D1088="","",参照!D1088)</f>
        <v/>
      </c>
      <c r="AY1088" s="52">
        <f>IF(参照!E1088="","",参照!E1088)</f>
        <v>6.2299999999999996E-4</v>
      </c>
      <c r="AZ1088" s="52" t="str">
        <f>IF(参照!F1088="","",参照!F1088)</f>
        <v>(株)縁人</v>
      </c>
      <c r="BA1088" s="52" t="str">
        <f>IF(参照!G1088="","",参照!G1088)</f>
        <v>(株)縁人_</v>
      </c>
      <c r="BB1088" s="52">
        <f t="shared" si="47"/>
        <v>0.623</v>
      </c>
      <c r="BD1088" s="52" t="str">
        <f>IF(参照!L1088="","",参照!L1088)</f>
        <v/>
      </c>
    </row>
    <row r="1089" spans="47:56">
      <c r="AU1089" s="52" t="str">
        <f>IF(参照!A1089="","",参照!A1089)</f>
        <v>A0743</v>
      </c>
      <c r="AV1089" s="52" t="str">
        <f>IF(参照!B1089="","",参照!B1089)</f>
        <v>Ｔ＆Ｔエナジー(株)</v>
      </c>
      <c r="AW1089" s="52">
        <f>IF(参照!C1089="","",参照!C1089)</f>
        <v>4.9299999999999995E-4</v>
      </c>
      <c r="AX1089" s="52" t="str">
        <f>IF(参照!D1089="","",参照!D1089)</f>
        <v/>
      </c>
      <c r="AY1089" s="52">
        <f>IF(参照!E1089="","",参照!E1089)</f>
        <v>4.37E-4</v>
      </c>
      <c r="AZ1089" s="52" t="str">
        <f>IF(参照!F1089="","",参照!F1089)</f>
        <v>Ｔ＆Ｔエナジー(株)</v>
      </c>
      <c r="BA1089" s="52" t="str">
        <f>IF(参照!G1089="","",参照!G1089)</f>
        <v>Ｔ＆Ｔエナジー(株)_</v>
      </c>
      <c r="BB1089" s="52">
        <f t="shared" si="47"/>
        <v>0.437</v>
      </c>
      <c r="BD1089" s="52" t="str">
        <f>IF(参照!L1089="","",参照!L1089)</f>
        <v/>
      </c>
    </row>
    <row r="1090" spans="47:56">
      <c r="AU1090" s="52" t="str">
        <f>IF(参照!A1090="","",参照!A1090)</f>
        <v>A0744</v>
      </c>
      <c r="AV1090" s="52" t="str">
        <f>IF(参照!B1090="","",参照!B1090)</f>
        <v>(株)ルーク</v>
      </c>
      <c r="AW1090" s="52">
        <f>IF(参照!C1090="","",参照!C1090)</f>
        <v>4.4700000000000002E-4</v>
      </c>
      <c r="AX1090" s="52" t="str">
        <f>IF(参照!D1090="","",参照!D1090)</f>
        <v>メニューA</v>
      </c>
      <c r="AY1090" s="52">
        <f>IF(参照!E1090="","",参照!E1090)</f>
        <v>0</v>
      </c>
      <c r="AZ1090" s="52" t="str">
        <f>IF(参照!F1090="","",参照!F1090)</f>
        <v>(株)ルーク</v>
      </c>
      <c r="BA1090" s="52" t="str">
        <f>IF(参照!G1090="","",参照!G1090)</f>
        <v>(株)ルーク_メニューA</v>
      </c>
      <c r="BB1090" s="52">
        <f t="shared" si="47"/>
        <v>0</v>
      </c>
      <c r="BD1090" s="52" t="str">
        <f>IF(参照!L1090="","",参照!L1090)</f>
        <v/>
      </c>
    </row>
    <row r="1091" spans="47:56">
      <c r="AU1091" s="52" t="str">
        <f>IF(参照!A1091="","",参照!A1091)</f>
        <v/>
      </c>
      <c r="AV1091" s="52" t="str">
        <f>IF(参照!B1091="","",参照!B1091)</f>
        <v/>
      </c>
      <c r="AW1091" s="52" t="str">
        <f>IF(参照!C1091="","",参照!C1091)</f>
        <v/>
      </c>
      <c r="AX1091" s="52" t="str">
        <f>IF(参照!D1091="","",参照!D1091)</f>
        <v>メニューB</v>
      </c>
      <c r="AY1091" s="52">
        <f>IF(参照!E1091="","",参照!E1091)</f>
        <v>3.4900000000000003E-4</v>
      </c>
      <c r="AZ1091" s="52" t="str">
        <f>IF(参照!F1091="","",参照!F1091)</f>
        <v>(株)ルーク</v>
      </c>
      <c r="BA1091" s="52" t="str">
        <f>IF(参照!G1091="","",参照!G1091)</f>
        <v>(株)ルーク_メニューB</v>
      </c>
      <c r="BB1091" s="52">
        <f t="shared" si="47"/>
        <v>0.34900000000000003</v>
      </c>
      <c r="BD1091" s="52" t="str">
        <f>IF(参照!L1091="","",参照!L1091)</f>
        <v/>
      </c>
    </row>
    <row r="1092" spans="47:56">
      <c r="AU1092" s="52" t="str">
        <f>IF(参照!A1092="","",参照!A1092)</f>
        <v/>
      </c>
      <c r="AV1092" s="52" t="str">
        <f>IF(参照!B1092="","",参照!B1092)</f>
        <v/>
      </c>
      <c r="AW1092" s="52" t="str">
        <f>IF(参照!C1092="","",参照!C1092)</f>
        <v/>
      </c>
      <c r="AX1092" s="52" t="str">
        <f>IF(参照!D1092="","",参照!D1092)</f>
        <v>メニューC(残差)</v>
      </c>
      <c r="AY1092" s="52">
        <f>IF(参照!E1092="","",参照!E1092)</f>
        <v>3.9100000000000002E-4</v>
      </c>
      <c r="AZ1092" s="52" t="str">
        <f>IF(参照!F1092="","",参照!F1092)</f>
        <v>(株)ルーク</v>
      </c>
      <c r="BA1092" s="52" t="str">
        <f>IF(参照!G1092="","",参照!G1092)</f>
        <v>(株)ルーク_メニューC(残差)</v>
      </c>
      <c r="BB1092" s="52">
        <f t="shared" si="47"/>
        <v>0.39100000000000001</v>
      </c>
      <c r="BD1092" s="52" t="str">
        <f>IF(参照!L1092="","",参照!L1092)</f>
        <v/>
      </c>
    </row>
    <row r="1093" spans="47:56">
      <c r="AU1093" s="52" t="str">
        <f>IF(参照!A1093="","",参照!A1093)</f>
        <v/>
      </c>
      <c r="AV1093" s="52" t="str">
        <f>IF(参照!B1093="","",参照!B1093)</f>
        <v/>
      </c>
      <c r="AW1093" s="52" t="str">
        <f>IF(参照!C1093="","",参照!C1093)</f>
        <v/>
      </c>
      <c r="AX1093" s="52" t="str">
        <f>IF(参照!D1093="","",参照!D1093)</f>
        <v>(参考値)事業者全体</v>
      </c>
      <c r="AY1093" s="52">
        <f>IF(参照!E1093="","",参照!E1093)</f>
        <v>4.3899999999999999E-4</v>
      </c>
      <c r="AZ1093" s="52" t="str">
        <f>IF(参照!F1093="","",参照!F1093)</f>
        <v>(株)ルーク</v>
      </c>
      <c r="BA1093" s="52" t="str">
        <f>IF(参照!G1093="","",参照!G1093)</f>
        <v>(株)ルーク_(参考値)事業者全体</v>
      </c>
      <c r="BB1093" s="52">
        <f t="shared" ref="BB1093:BB1128" si="48">AY1093*1000</f>
        <v>0.439</v>
      </c>
      <c r="BD1093" s="52" t="str">
        <f>IF(参照!L1093="","",参照!L1093)</f>
        <v/>
      </c>
    </row>
    <row r="1094" spans="47:56">
      <c r="AU1094" s="52" t="str">
        <f>IF(参照!A1094="","",参照!A1094)</f>
        <v>A0745</v>
      </c>
      <c r="AV1094" s="52" t="str">
        <f>IF(参照!B1094="","",参照!B1094)</f>
        <v>(株)ふくしま未来パワー</v>
      </c>
      <c r="AW1094" s="52" t="str">
        <f>IF(参照!C1094="","",参照!C1094)</f>
        <v>0.000453※</v>
      </c>
      <c r="AX1094" s="52" t="str">
        <f>IF(参照!D1094="","",参照!D1094)</f>
        <v/>
      </c>
      <c r="AY1094" s="52">
        <f>IF(参照!E1094="","",参照!E1094)</f>
        <v>7.8700000000000005E-4</v>
      </c>
      <c r="AZ1094" s="52" t="str">
        <f>IF(参照!F1094="","",参照!F1094)</f>
        <v>(株)ふくしま未来パワー</v>
      </c>
      <c r="BA1094" s="52" t="str">
        <f>IF(参照!G1094="","",参照!G1094)</f>
        <v>(株)ふくしま未来パワー_</v>
      </c>
      <c r="BB1094" s="52">
        <f t="shared" si="48"/>
        <v>0.78700000000000003</v>
      </c>
      <c r="BD1094" s="52" t="str">
        <f>IF(参照!L1094="","",参照!L1094)</f>
        <v/>
      </c>
    </row>
    <row r="1095" spans="47:56">
      <c r="AU1095" s="52" t="str">
        <f>IF(参照!A1095="","",参照!A1095)</f>
        <v>A0746</v>
      </c>
      <c r="AV1095" s="52" t="str">
        <f>IF(参照!B1095="","",参照!B1095)</f>
        <v>かけがわ報徳パワー(株)</v>
      </c>
      <c r="AW1095" s="52">
        <f>IF(参照!C1095="","",参照!C1095)</f>
        <v>4.6999999999999999E-4</v>
      </c>
      <c r="AX1095" s="52" t="str">
        <f>IF(参照!D1095="","",参照!D1095)</f>
        <v/>
      </c>
      <c r="AY1095" s="52">
        <f>IF(参照!E1095="","",参照!E1095)</f>
        <v>5.2000000000000006E-4</v>
      </c>
      <c r="AZ1095" s="52" t="str">
        <f>IF(参照!F1095="","",参照!F1095)</f>
        <v>かけがわ報徳パワー(株)</v>
      </c>
      <c r="BA1095" s="52" t="str">
        <f>IF(参照!G1095="","",参照!G1095)</f>
        <v>かけがわ報徳パワー(株)_</v>
      </c>
      <c r="BB1095" s="52">
        <f t="shared" si="48"/>
        <v>0.52</v>
      </c>
      <c r="BD1095" s="52" t="str">
        <f>IF(参照!L1095="","",参照!L1095)</f>
        <v/>
      </c>
    </row>
    <row r="1096" spans="47:56">
      <c r="AU1096" s="52" t="str">
        <f>IF(参照!A1096="","",参照!A1096)</f>
        <v>A0747</v>
      </c>
      <c r="AV1096" s="52" t="str">
        <f>IF(参照!B1096="","",参照!B1096)</f>
        <v>ＳｕｓｔａｉｎａｂｌｅＥｎｅｒｇｙ(株)</v>
      </c>
      <c r="AW1096" s="52">
        <f>IF(参照!C1096="","",参照!C1096)</f>
        <v>5.6000000000000006E-4</v>
      </c>
      <c r="AX1096" s="52" t="str">
        <f>IF(参照!D1096="","",参照!D1096)</f>
        <v/>
      </c>
      <c r="AY1096" s="52">
        <f>IF(参照!E1096="","",参照!E1096)</f>
        <v>5.4500000000000002E-4</v>
      </c>
      <c r="AZ1096" s="52" t="str">
        <f>IF(参照!F1096="","",参照!F1096)</f>
        <v>ＳｕｓｔａｉｎａｂｌｅＥｎｅｒｇｙ(株)</v>
      </c>
      <c r="BA1096" s="52" t="str">
        <f>IF(参照!G1096="","",参照!G1096)</f>
        <v>ＳｕｓｔａｉｎａｂｌｅＥｎｅｒｇｙ(株)_</v>
      </c>
      <c r="BB1096" s="52">
        <f t="shared" si="48"/>
        <v>0.54500000000000004</v>
      </c>
      <c r="BD1096" s="52" t="str">
        <f>IF(参照!L1096="","",参照!L1096)</f>
        <v/>
      </c>
    </row>
    <row r="1097" spans="47:56">
      <c r="AU1097" s="52" t="str">
        <f>IF(参照!A1097="","",参照!A1097)</f>
        <v>A0748</v>
      </c>
      <c r="AV1097" s="52" t="str">
        <f>IF(参照!B1097="","",参照!B1097)</f>
        <v>穂の国とよはし電力(株)</v>
      </c>
      <c r="AW1097" s="52">
        <f>IF(参照!C1097="","",参照!C1097)</f>
        <v>1.22E-4</v>
      </c>
      <c r="AX1097" s="52" t="str">
        <f>IF(参照!D1097="","",参照!D1097)</f>
        <v/>
      </c>
      <c r="AY1097" s="52">
        <f>IF(参照!E1097="","",参照!E1097)</f>
        <v>3.1100000000000002E-4</v>
      </c>
      <c r="AZ1097" s="52" t="str">
        <f>IF(参照!F1097="","",参照!F1097)</f>
        <v>穂の国とよはし電力(株)</v>
      </c>
      <c r="BA1097" s="52" t="str">
        <f>IF(参照!G1097="","",参照!G1097)</f>
        <v>穂の国とよはし電力(株)_</v>
      </c>
      <c r="BB1097" s="52">
        <f t="shared" si="48"/>
        <v>0.311</v>
      </c>
      <c r="BD1097" s="52" t="str">
        <f>IF(参照!L1097="","",参照!L1097)</f>
        <v/>
      </c>
    </row>
    <row r="1098" spans="47:56">
      <c r="AU1098" s="52" t="str">
        <f>IF(参照!A1098="","",参照!A1098)</f>
        <v>A0752</v>
      </c>
      <c r="AV1098" s="52" t="str">
        <f>IF(参照!B1098="","",参照!B1098)</f>
        <v>イワタニセントラル北海道(株)</v>
      </c>
      <c r="AW1098" s="52">
        <f>IF(参照!C1098="","",参照!C1098)</f>
        <v>1.0989999999999999E-3</v>
      </c>
      <c r="AX1098" s="52" t="str">
        <f>IF(参照!D1098="","",参照!D1098)</f>
        <v/>
      </c>
      <c r="AY1098" s="52">
        <f>IF(参照!E1098="","",参照!E1098)</f>
        <v>1.0429999999999999E-3</v>
      </c>
      <c r="AZ1098" s="52" t="str">
        <f>IF(参照!F1098="","",参照!F1098)</f>
        <v>イワタニセントラル北海道(株)</v>
      </c>
      <c r="BA1098" s="52" t="str">
        <f>IF(参照!G1098="","",参照!G1098)</f>
        <v>イワタニセントラル北海道(株)_</v>
      </c>
      <c r="BB1098" s="52">
        <f t="shared" si="48"/>
        <v>1.0429999999999999</v>
      </c>
      <c r="BD1098" s="52" t="str">
        <f>IF(参照!L1098="","",参照!L1098)</f>
        <v/>
      </c>
    </row>
    <row r="1099" spans="47:56">
      <c r="AU1099" s="52" t="str">
        <f>IF(参照!A1099="","",参照!A1099)</f>
        <v>A0753</v>
      </c>
      <c r="AV1099" s="52" t="str">
        <f>IF(参照!B1099="","",参照!B1099)</f>
        <v>ホームタウンエナジー(株)</v>
      </c>
      <c r="AW1099" s="52">
        <f>IF(参照!C1099="","",参照!C1099)</f>
        <v>4.4799999999999999E-4</v>
      </c>
      <c r="AX1099" s="52" t="str">
        <f>IF(参照!D1099="","",参照!D1099)</f>
        <v/>
      </c>
      <c r="AY1099" s="52">
        <f>IF(参照!E1099="","",参照!E1099)</f>
        <v>3.9200000000000004E-4</v>
      </c>
      <c r="AZ1099" s="52" t="str">
        <f>IF(参照!F1099="","",参照!F1099)</f>
        <v>ホームタウンエナジー(株)</v>
      </c>
      <c r="BA1099" s="52" t="str">
        <f>IF(参照!G1099="","",参照!G1099)</f>
        <v>ホームタウンエナジー(株)_</v>
      </c>
      <c r="BB1099" s="52">
        <f t="shared" si="48"/>
        <v>0.39200000000000002</v>
      </c>
      <c r="BD1099" s="52" t="str">
        <f>IF(参照!L1099="","",参照!L1099)</f>
        <v/>
      </c>
    </row>
    <row r="1100" spans="47:56">
      <c r="AU1100" s="52" t="str">
        <f>IF(参照!A1100="","",参照!A1100)</f>
        <v>A0754</v>
      </c>
      <c r="AV1100" s="52" t="str">
        <f>IF(参照!B1100="","",参照!B1100)</f>
        <v>(株)彩の国でんき</v>
      </c>
      <c r="AW1100" s="52">
        <f>IF(参照!C1100="","",参照!C1100)</f>
        <v>4.0400000000000001E-4</v>
      </c>
      <c r="AX1100" s="52" t="str">
        <f>IF(参照!D1100="","",参照!D1100)</f>
        <v/>
      </c>
      <c r="AY1100" s="52">
        <f>IF(参照!E1100="","",参照!E1100)</f>
        <v>5.7700000000000004E-4</v>
      </c>
      <c r="AZ1100" s="52" t="str">
        <f>IF(参照!F1100="","",参照!F1100)</f>
        <v>(株)彩の国でんき</v>
      </c>
      <c r="BA1100" s="52" t="str">
        <f>IF(参照!G1100="","",参照!G1100)</f>
        <v>(株)彩の国でんき_</v>
      </c>
      <c r="BB1100" s="52">
        <f t="shared" si="48"/>
        <v>0.57700000000000007</v>
      </c>
      <c r="BD1100" s="52" t="str">
        <f>IF(参照!L1100="","",参照!L1100)</f>
        <v/>
      </c>
    </row>
    <row r="1101" spans="47:56">
      <c r="AU1101" s="52" t="str">
        <f>IF(参照!A1101="","",参照!A1101)</f>
        <v>A0756</v>
      </c>
      <c r="AV1101" s="52" t="str">
        <f>IF(参照!B1101="","",参照!B1101)</f>
        <v>(株)ホープエナジー</v>
      </c>
      <c r="AW1101" s="52">
        <f>IF(参照!C1101="","",参照!C1101)</f>
        <v>4.6799999999999999E-4</v>
      </c>
      <c r="AX1101" s="52" t="str">
        <f>IF(参照!D1101="","",参照!D1101)</f>
        <v/>
      </c>
      <c r="AY1101" s="52">
        <f>IF(参照!E1101="","",参照!E1101)</f>
        <v>4.7199999999999998E-4</v>
      </c>
      <c r="AZ1101" s="52" t="str">
        <f>IF(参照!F1101="","",参照!F1101)</f>
        <v>(株)ホープエナジー</v>
      </c>
      <c r="BA1101" s="52" t="str">
        <f>IF(参照!G1101="","",参照!G1101)</f>
        <v>(株)ホープエナジー_</v>
      </c>
      <c r="BB1101" s="52">
        <f t="shared" si="48"/>
        <v>0.47199999999999998</v>
      </c>
      <c r="BD1101" s="52" t="str">
        <f>IF(参照!L1101="","",参照!L1101)</f>
        <v/>
      </c>
    </row>
    <row r="1102" spans="47:56">
      <c r="AU1102" s="52" t="str">
        <f>IF(参照!A1102="","",参照!A1102)</f>
        <v>A0759</v>
      </c>
      <c r="AV1102" s="52" t="str">
        <f>IF(参照!B1102="","",参照!B1102)</f>
        <v>(株)クリーンベンチャー２１</v>
      </c>
      <c r="AW1102" s="52">
        <f>IF(参照!C1102="","",参照!C1102)</f>
        <v>5.3300000000000005E-4</v>
      </c>
      <c r="AX1102" s="52" t="str">
        <f>IF(参照!D1102="","",参照!D1102)</f>
        <v/>
      </c>
      <c r="AY1102" s="52">
        <f>IF(参照!E1102="","",参照!E1102)</f>
        <v>5.8399999999999999E-4</v>
      </c>
      <c r="AZ1102" s="52" t="str">
        <f>IF(参照!F1102="","",参照!F1102)</f>
        <v>(株)クリーンベンチャー２１</v>
      </c>
      <c r="BA1102" s="52" t="str">
        <f>IF(参照!G1102="","",参照!G1102)</f>
        <v>(株)クリーンベンチャー２１_</v>
      </c>
      <c r="BB1102" s="52">
        <f t="shared" si="48"/>
        <v>0.58399999999999996</v>
      </c>
      <c r="BD1102" s="52" t="str">
        <f>IF(参照!L1102="","",参照!L1102)</f>
        <v/>
      </c>
    </row>
    <row r="1103" spans="47:56">
      <c r="AU1103" s="52" t="str">
        <f>IF(参照!A1103="","",参照!A1103)</f>
        <v>A0760</v>
      </c>
      <c r="AV1103" s="52" t="str">
        <f>IF(参照!B1103="","",参照!B1103)</f>
        <v>三河商事(株)</v>
      </c>
      <c r="AW1103" s="52">
        <f>IF(参照!C1103="","",参照!C1103)</f>
        <v>5.0000000000000001E-4</v>
      </c>
      <c r="AX1103" s="52" t="str">
        <f>IF(参照!D1103="","",参照!D1103)</f>
        <v/>
      </c>
      <c r="AY1103" s="52">
        <f>IF(参照!E1103="","",参照!E1103)</f>
        <v>5.9599999999999996E-4</v>
      </c>
      <c r="AZ1103" s="52" t="str">
        <f>IF(参照!F1103="","",参照!F1103)</f>
        <v>三河商事(株)</v>
      </c>
      <c r="BA1103" s="52" t="str">
        <f>IF(参照!G1103="","",参照!G1103)</f>
        <v>三河商事(株)_</v>
      </c>
      <c r="BB1103" s="52">
        <f t="shared" si="48"/>
        <v>0.59599999999999997</v>
      </c>
      <c r="BD1103" s="52" t="str">
        <f>IF(参照!L1103="","",参照!L1103)</f>
        <v/>
      </c>
    </row>
    <row r="1104" spans="47:56">
      <c r="AU1104" s="52" t="str">
        <f>IF(参照!A1104="","",参照!A1104)</f>
        <v>A0761</v>
      </c>
      <c r="AV1104" s="52" t="str">
        <f>IF(参照!B1104="","",参照!B1104)</f>
        <v>(株)みとや</v>
      </c>
      <c r="AW1104" s="52">
        <f>IF(参照!C1104="","",参照!C1104)</f>
        <v>4.6999999999999999E-4</v>
      </c>
      <c r="AX1104" s="52" t="str">
        <f>IF(参照!D1104="","",参照!D1104)</f>
        <v/>
      </c>
      <c r="AY1104" s="52">
        <f>IF(参照!E1104="","",参照!E1104)</f>
        <v>4.1399999999999998E-4</v>
      </c>
      <c r="AZ1104" s="52" t="str">
        <f>IF(参照!F1104="","",参照!F1104)</f>
        <v>(株)みとや</v>
      </c>
      <c r="BA1104" s="52" t="str">
        <f>IF(参照!G1104="","",参照!G1104)</f>
        <v>(株)みとや_</v>
      </c>
      <c r="BB1104" s="52">
        <f t="shared" si="48"/>
        <v>0.41399999999999998</v>
      </c>
      <c r="BD1104" s="52" t="str">
        <f>IF(参照!L1104="","",参照!L1104)</f>
        <v/>
      </c>
    </row>
    <row r="1105" spans="47:56">
      <c r="AU1105" s="52" t="str">
        <f>IF(参照!A1105="","",参照!A1105)</f>
        <v>A0762</v>
      </c>
      <c r="AV1105" s="52" t="str">
        <f>IF(参照!B1105="","",参照!B1105)</f>
        <v>三州電力(株)</v>
      </c>
      <c r="AW1105" s="52">
        <f>IF(参照!C1105="","",参照!C1105)</f>
        <v>5.2999999999999998E-4</v>
      </c>
      <c r="AX1105" s="52" t="str">
        <f>IF(参照!D1105="","",参照!D1105)</f>
        <v/>
      </c>
      <c r="AY1105" s="52">
        <f>IF(参照!E1105="","",参照!E1105)</f>
        <v>4.7399999999999997E-4</v>
      </c>
      <c r="AZ1105" s="52" t="str">
        <f>IF(参照!F1105="","",参照!F1105)</f>
        <v>三州電力(株)</v>
      </c>
      <c r="BA1105" s="52" t="str">
        <f>IF(参照!G1105="","",参照!G1105)</f>
        <v>三州電力(株)_</v>
      </c>
      <c r="BB1105" s="52">
        <f t="shared" si="48"/>
        <v>0.47399999999999998</v>
      </c>
      <c r="BD1105" s="52" t="str">
        <f>IF(参照!L1105="","",参照!L1105)</f>
        <v/>
      </c>
    </row>
    <row r="1106" spans="47:56">
      <c r="AU1106" s="52" t="str">
        <f>IF(参照!A1106="","",参照!A1106)</f>
        <v>A0763</v>
      </c>
      <c r="AV1106" s="52" t="str">
        <f>IF(参照!B1106="","",参照!B1106)</f>
        <v>フラットエナジー(株)</v>
      </c>
      <c r="AW1106" s="52">
        <f>IF(参照!C1106="","",参照!C1106)</f>
        <v>5.4800000000000009E-4</v>
      </c>
      <c r="AX1106" s="52" t="str">
        <f>IF(参照!D1106="","",参照!D1106)</f>
        <v/>
      </c>
      <c r="AY1106" s="52">
        <f>IF(参照!E1106="","",参照!E1106)</f>
        <v>6.0099999999999997E-4</v>
      </c>
      <c r="AZ1106" s="52" t="str">
        <f>IF(参照!F1106="","",参照!F1106)</f>
        <v>フラットエナジー(株)</v>
      </c>
      <c r="BA1106" s="52" t="str">
        <f>IF(参照!G1106="","",参照!G1106)</f>
        <v>フラットエナジー(株)_</v>
      </c>
      <c r="BB1106" s="52">
        <f t="shared" si="48"/>
        <v>0.60099999999999998</v>
      </c>
      <c r="BD1106" s="52" t="str">
        <f>IF(参照!L1106="","",参照!L1106)</f>
        <v/>
      </c>
    </row>
    <row r="1107" spans="47:56">
      <c r="AU1107" s="52" t="str">
        <f>IF(参照!A1107="","",参照!A1107)</f>
        <v>A0764</v>
      </c>
      <c r="AV1107" s="52" t="str">
        <f>IF(参照!B1107="","",参照!B1107)</f>
        <v>沖縄新エネ開発(株)</v>
      </c>
      <c r="AW1107" s="52">
        <f>IF(参照!C1107="","",参照!C1107)</f>
        <v>5.0000000000000001E-4</v>
      </c>
      <c r="AX1107" s="52" t="str">
        <f>IF(参照!D1107="","",参照!D1107)</f>
        <v/>
      </c>
      <c r="AY1107" s="52">
        <f>IF(参照!E1107="","",参照!E1107)</f>
        <v>6.0800000000000003E-4</v>
      </c>
      <c r="AZ1107" s="52" t="str">
        <f>IF(参照!F1107="","",参照!F1107)</f>
        <v>沖縄新エネ開発(株)</v>
      </c>
      <c r="BA1107" s="52" t="str">
        <f>IF(参照!G1107="","",参照!G1107)</f>
        <v>沖縄新エネ開発(株)_</v>
      </c>
      <c r="BB1107" s="52">
        <f t="shared" si="48"/>
        <v>0.60799999999999998</v>
      </c>
      <c r="BD1107" s="52" t="str">
        <f>IF(参照!L1107="","",参照!L1107)</f>
        <v/>
      </c>
    </row>
    <row r="1108" spans="47:56">
      <c r="AU1108" s="52" t="str">
        <f>IF(参照!A1108="","",参照!A1108)</f>
        <v>A0766</v>
      </c>
      <c r="AV1108" s="52" t="str">
        <f>IF(参照!B1108="","",参照!B1108)</f>
        <v>つづくみらいエナジー(株)</v>
      </c>
      <c r="AW1108" s="52">
        <f>IF(参照!C1108="","",参照!C1108)</f>
        <v>4.8000000000000001E-5</v>
      </c>
      <c r="AX1108" s="52" t="str">
        <f>IF(参照!D1108="","",参照!D1108)</f>
        <v>メニューA</v>
      </c>
      <c r="AY1108" s="52">
        <f>IF(参照!E1108="","",参照!E1108)</f>
        <v>0</v>
      </c>
      <c r="AZ1108" s="52" t="str">
        <f>IF(参照!F1108="","",参照!F1108)</f>
        <v>つづくみらいエナジー(株)</v>
      </c>
      <c r="BA1108" s="52" t="str">
        <f>IF(参照!G1108="","",参照!G1108)</f>
        <v>つづくみらいエナジー(株)_メニューA</v>
      </c>
      <c r="BB1108" s="52">
        <f t="shared" si="48"/>
        <v>0</v>
      </c>
      <c r="BD1108" s="52" t="str">
        <f>IF(参照!L1108="","",参照!L1108)</f>
        <v/>
      </c>
    </row>
    <row r="1109" spans="47:56">
      <c r="AU1109" s="52" t="str">
        <f>IF(参照!A1109="","",参照!A1109)</f>
        <v/>
      </c>
      <c r="AV1109" s="52" t="str">
        <f>IF(参照!B1109="","",参照!B1109)</f>
        <v/>
      </c>
      <c r="AW1109" s="52" t="str">
        <f>IF(参照!C1109="","",参照!C1109)</f>
        <v/>
      </c>
      <c r="AX1109" s="52" t="str">
        <f>IF(参照!D1109="","",参照!D1109)</f>
        <v>メニューB(残差)</v>
      </c>
      <c r="AY1109" s="52">
        <f>IF(参照!E1109="","",参照!E1109)</f>
        <v>2.5900000000000001E-4</v>
      </c>
      <c r="AZ1109" s="52" t="str">
        <f>IF(参照!F1109="","",参照!F1109)</f>
        <v>つづくみらいエナジー(株)</v>
      </c>
      <c r="BA1109" s="52" t="str">
        <f>IF(参照!G1109="","",参照!G1109)</f>
        <v>つづくみらいエナジー(株)_メニューB(残差)</v>
      </c>
      <c r="BB1109" s="52">
        <f t="shared" si="48"/>
        <v>0.25900000000000001</v>
      </c>
      <c r="BD1109" s="52" t="str">
        <f>IF(参照!L1109="","",参照!L1109)</f>
        <v/>
      </c>
    </row>
    <row r="1110" spans="47:56">
      <c r="AU1110" s="52" t="str">
        <f>IF(参照!A1110="","",参照!A1110)</f>
        <v/>
      </c>
      <c r="AV1110" s="52" t="str">
        <f>IF(参照!B1110="","",参照!B1110)</f>
        <v/>
      </c>
      <c r="AW1110" s="52" t="str">
        <f>IF(参照!C1110="","",参照!C1110)</f>
        <v/>
      </c>
      <c r="AX1110" s="52" t="str">
        <f>IF(参照!D1110="","",参照!D1110)</f>
        <v>(参考値)事業者全体</v>
      </c>
      <c r="AY1110" s="52">
        <f>IF(参照!E1110="","",参照!E1110)</f>
        <v>2.8199999999999997E-4</v>
      </c>
      <c r="AZ1110" s="52" t="str">
        <f>IF(参照!F1110="","",参照!F1110)</f>
        <v>つづくみらいエナジー(株)</v>
      </c>
      <c r="BA1110" s="52" t="str">
        <f>IF(参照!G1110="","",参照!G1110)</f>
        <v>つづくみらいエナジー(株)_(参考値)事業者全体</v>
      </c>
      <c r="BB1110" s="52">
        <f t="shared" si="48"/>
        <v>0.28199999999999997</v>
      </c>
      <c r="BD1110" s="52" t="str">
        <f>IF(参照!L1110="","",参照!L1110)</f>
        <v/>
      </c>
    </row>
    <row r="1111" spans="47:56">
      <c r="AU1111" s="52" t="str">
        <f>IF(参照!A1111="","",参照!A1111)</f>
        <v>A0769</v>
      </c>
      <c r="AV1111" s="52" t="str">
        <f>IF(参照!B1111="","",参照!B1111)</f>
        <v>(株)中庄商店</v>
      </c>
      <c r="AW1111" s="52">
        <f>IF(参照!C1111="","",参照!C1111)</f>
        <v>3.2299999999999999E-4</v>
      </c>
      <c r="AX1111" s="52" t="str">
        <f>IF(参照!D1111="","",参照!D1111)</f>
        <v/>
      </c>
      <c r="AY1111" s="52">
        <f>IF(参照!E1111="","",参照!E1111)</f>
        <v>2.6600000000000001E-4</v>
      </c>
      <c r="AZ1111" s="52" t="str">
        <f>IF(参照!F1111="","",参照!F1111)</f>
        <v>(株)中庄商店</v>
      </c>
      <c r="BA1111" s="52" t="str">
        <f>IF(参照!G1111="","",参照!G1111)</f>
        <v>(株)中庄商店_</v>
      </c>
      <c r="BB1111" s="52">
        <f t="shared" si="48"/>
        <v>0.26600000000000001</v>
      </c>
      <c r="BD1111" s="52" t="str">
        <f>IF(参照!L1111="","",参照!L1111)</f>
        <v/>
      </c>
    </row>
    <row r="1112" spans="47:56">
      <c r="AU1112" s="52" t="str">
        <f>IF(参照!A1112="","",参照!A1112)</f>
        <v>A0770</v>
      </c>
      <c r="AV1112" s="52" t="str">
        <f>IF(参照!B1112="","",参照!B1112)</f>
        <v>(株)ほくだん</v>
      </c>
      <c r="AW1112" s="52">
        <f>IF(参照!C1112="","",参照!C1112)</f>
        <v>4.8299999999999998E-4</v>
      </c>
      <c r="AX1112" s="52" t="str">
        <f>IF(参照!D1112="","",参照!D1112)</f>
        <v/>
      </c>
      <c r="AY1112" s="52">
        <f>IF(参照!E1112="","",参照!E1112)</f>
        <v>4.4900000000000002E-4</v>
      </c>
      <c r="AZ1112" s="52" t="str">
        <f>IF(参照!F1112="","",参照!F1112)</f>
        <v>(株)ほくだん</v>
      </c>
      <c r="BA1112" s="52" t="str">
        <f>IF(参照!G1112="","",参照!G1112)</f>
        <v>(株)ほくだん_</v>
      </c>
      <c r="BB1112" s="52">
        <f t="shared" si="48"/>
        <v>0.44900000000000001</v>
      </c>
      <c r="BD1112" s="52" t="str">
        <f>IF(参照!L1112="","",参照!L1112)</f>
        <v/>
      </c>
    </row>
    <row r="1113" spans="47:56">
      <c r="AU1113" s="52" t="str">
        <f>IF(参照!A1113="","",参照!A1113)</f>
        <v>A0774</v>
      </c>
      <c r="AV1113" s="52" t="str">
        <f>IF(参照!B1113="","",参照!B1113)</f>
        <v>(株)コノミヤホールディングス</v>
      </c>
      <c r="AW1113" s="52">
        <f>IF(参照!C1113="","",参照!C1113)</f>
        <v>5.0299999999999997E-4</v>
      </c>
      <c r="AX1113" s="52" t="str">
        <f>IF(参照!D1113="","",参照!D1113)</f>
        <v/>
      </c>
      <c r="AY1113" s="52">
        <f>IF(参照!E1113="","",参照!E1113)</f>
        <v>4.4700000000000002E-4</v>
      </c>
      <c r="AZ1113" s="52" t="str">
        <f>IF(参照!F1113="","",参照!F1113)</f>
        <v>(株)コノミヤホールディングス</v>
      </c>
      <c r="BA1113" s="52" t="str">
        <f>IF(参照!G1113="","",参照!G1113)</f>
        <v>(株)コノミヤホールディングス_</v>
      </c>
      <c r="BB1113" s="52">
        <f t="shared" si="48"/>
        <v>0.44700000000000001</v>
      </c>
      <c r="BD1113" s="52" t="str">
        <f>IF(参照!L1113="","",参照!L1113)</f>
        <v/>
      </c>
    </row>
    <row r="1114" spans="47:56">
      <c r="AU1114" s="52" t="str">
        <f>IF(参照!A1114="","",参照!A1114)</f>
        <v>A0776</v>
      </c>
      <c r="AV1114" s="52" t="str">
        <f>IF(参照!B1114="","",参照!B1114)</f>
        <v>自由でんき(株)</v>
      </c>
      <c r="AW1114" s="52">
        <f>IF(参照!C1114="","",参照!C1114)</f>
        <v>3.28E-4</v>
      </c>
      <c r="AX1114" s="52" t="str">
        <f>IF(参照!D1114="","",参照!D1114)</f>
        <v/>
      </c>
      <c r="AY1114" s="52">
        <f>IF(参照!E1114="","",参照!E1114)</f>
        <v>2.72E-4</v>
      </c>
      <c r="AZ1114" s="52" t="str">
        <f>IF(参照!F1114="","",参照!F1114)</f>
        <v>自由でんき(株)</v>
      </c>
      <c r="BA1114" s="52" t="str">
        <f>IF(参照!G1114="","",参照!G1114)</f>
        <v>自由でんき(株)_</v>
      </c>
      <c r="BB1114" s="52">
        <f t="shared" si="48"/>
        <v>0.27200000000000002</v>
      </c>
      <c r="BD1114" s="52" t="str">
        <f>IF(参照!L1114="","",参照!L1114)</f>
        <v/>
      </c>
    </row>
    <row r="1115" spans="47:56">
      <c r="AU1115" s="52" t="str">
        <f>IF(参照!A1115="","",参照!A1115)</f>
        <v>A0780</v>
      </c>
      <c r="AV1115" s="52" t="str">
        <f>IF(参照!B1115="","",参照!B1115)</f>
        <v>(株)ビジョン</v>
      </c>
      <c r="AW1115" s="52">
        <f>IF(参照!C1115="","",参照!C1115)</f>
        <v>3.79E-4</v>
      </c>
      <c r="AX1115" s="52" t="str">
        <f>IF(参照!D1115="","",参照!D1115)</f>
        <v/>
      </c>
      <c r="AY1115" s="52">
        <f>IF(参照!E1115="","",参照!E1115)</f>
        <v>3.2299999999999999E-4</v>
      </c>
      <c r="AZ1115" s="52" t="str">
        <f>IF(参照!F1115="","",参照!F1115)</f>
        <v>(株)ビジョン</v>
      </c>
      <c r="BA1115" s="52" t="str">
        <f>IF(参照!G1115="","",参照!G1115)</f>
        <v>(株)ビジョン_</v>
      </c>
      <c r="BB1115" s="52">
        <f t="shared" si="48"/>
        <v>0.32300000000000001</v>
      </c>
      <c r="BD1115" s="52" t="str">
        <f>IF(参照!L1115="","",参照!L1115)</f>
        <v/>
      </c>
    </row>
    <row r="1116" spans="47:56">
      <c r="AU1116" s="52" t="str">
        <f>IF(参照!A1116="","",参照!A1116)</f>
        <v>A0781</v>
      </c>
      <c r="AV1116" s="52" t="str">
        <f>IF(参照!B1116="","",参照!B1116)</f>
        <v>(株)丸の内電力</v>
      </c>
      <c r="AW1116" s="52">
        <f>IF(参照!C1116="","",参照!C1116)</f>
        <v>5.8900000000000001E-4</v>
      </c>
      <c r="AX1116" s="52" t="str">
        <f>IF(参照!D1116="","",参照!D1116)</f>
        <v/>
      </c>
      <c r="AY1116" s="52">
        <f>IF(参照!E1116="","",参照!E1116)</f>
        <v>6.6300000000000007E-4</v>
      </c>
      <c r="AZ1116" s="52" t="str">
        <f>IF(参照!F1116="","",参照!F1116)</f>
        <v>(株)丸の内電力</v>
      </c>
      <c r="BA1116" s="52" t="str">
        <f>IF(参照!G1116="","",参照!G1116)</f>
        <v>(株)丸の内電力_</v>
      </c>
      <c r="BB1116" s="52">
        <f t="shared" si="48"/>
        <v>0.66300000000000003</v>
      </c>
      <c r="BD1116" s="52" t="str">
        <f>IF(参照!L1116="","",参照!L1116)</f>
        <v/>
      </c>
    </row>
    <row r="1117" spans="47:56">
      <c r="AU1117" s="52" t="str">
        <f>IF(参照!A1117="","",参照!A1117)</f>
        <v>A0782</v>
      </c>
      <c r="AV1117" s="52" t="str">
        <f>IF(参照!B1117="","",参照!B1117)</f>
        <v>西川建材工業(株)</v>
      </c>
      <c r="AW1117" s="52">
        <f>IF(参照!C1117="","",参照!C1117)</f>
        <v>7.8399999999999997E-4</v>
      </c>
      <c r="AX1117" s="52" t="str">
        <f>IF(参照!D1117="","",参照!D1117)</f>
        <v/>
      </c>
      <c r="AY1117" s="52">
        <f>IF(参照!E1117="","",参照!E1117)</f>
        <v>7.3099999999999999E-4</v>
      </c>
      <c r="AZ1117" s="52" t="str">
        <f>IF(参照!F1117="","",参照!F1117)</f>
        <v>西川建材工業(株)</v>
      </c>
      <c r="BA1117" s="52" t="str">
        <f>IF(参照!G1117="","",参照!G1117)</f>
        <v>西川建材工業(株)_</v>
      </c>
      <c r="BB1117" s="52">
        <f t="shared" si="48"/>
        <v>0.73099999999999998</v>
      </c>
      <c r="BD1117" s="52" t="str">
        <f>IF(参照!L1117="","",参照!L1117)</f>
        <v/>
      </c>
    </row>
    <row r="1118" spans="47:56">
      <c r="AU1118" s="52" t="str">
        <f>IF(参照!A1118="","",参照!A1118)</f>
        <v>A0783</v>
      </c>
      <c r="AV1118" s="52" t="str">
        <f>IF(参照!B1118="","",参照!B1118)</f>
        <v>(株)中京電力</v>
      </c>
      <c r="AW1118" s="52">
        <f>IF(参照!C1118="","",参照!C1118)</f>
        <v>5.5500000000000005E-4</v>
      </c>
      <c r="AX1118" s="52" t="str">
        <f>IF(参照!D1118="","",参照!D1118)</f>
        <v/>
      </c>
      <c r="AY1118" s="52">
        <f>IF(参照!E1118="","",参照!E1118)</f>
        <v>4.9899999999999999E-4</v>
      </c>
      <c r="AZ1118" s="52" t="str">
        <f>IF(参照!F1118="","",参照!F1118)</f>
        <v>(株)中京電力</v>
      </c>
      <c r="BA1118" s="52" t="str">
        <f>IF(参照!G1118="","",参照!G1118)</f>
        <v>(株)中京電力_</v>
      </c>
      <c r="BB1118" s="52">
        <f t="shared" si="48"/>
        <v>0.499</v>
      </c>
      <c r="BD1118" s="52" t="str">
        <f>IF(参照!L1118="","",参照!L1118)</f>
        <v/>
      </c>
    </row>
    <row r="1119" spans="47:56">
      <c r="AU1119" s="52" t="str">
        <f>IF(参照!A1119="","",参照!A1119)</f>
        <v>A0785</v>
      </c>
      <c r="AV1119" s="52" t="str">
        <f>IF(参照!B1119="","",参照!B1119)</f>
        <v>(株)クオリティプラス</v>
      </c>
      <c r="AW1119" s="52">
        <f>IF(参照!C1119="","",参照!C1119)</f>
        <v>5.5100000000000006E-4</v>
      </c>
      <c r="AX1119" s="52" t="str">
        <f>IF(参照!D1119="","",参照!D1119)</f>
        <v/>
      </c>
      <c r="AY1119" s="52">
        <f>IF(参照!E1119="","",参照!E1119)</f>
        <v>4.95E-4</v>
      </c>
      <c r="AZ1119" s="52" t="str">
        <f>IF(参照!F1119="","",参照!F1119)</f>
        <v>(株)クオリティプラス</v>
      </c>
      <c r="BA1119" s="52" t="str">
        <f>IF(参照!G1119="","",参照!G1119)</f>
        <v>(株)クオリティプラス_</v>
      </c>
      <c r="BB1119" s="52">
        <f t="shared" si="48"/>
        <v>0.495</v>
      </c>
      <c r="BD1119" s="52" t="str">
        <f>IF(参照!L1119="","",参照!L1119)</f>
        <v/>
      </c>
    </row>
    <row r="1120" spans="47:56">
      <c r="AU1120" s="52" t="str">
        <f>IF(参照!A1120="","",参照!A1120)</f>
        <v>A0786</v>
      </c>
      <c r="AV1120" s="52" t="str">
        <f>IF(参照!B1120="","",参照!B1120)</f>
        <v>Ｙ．Ｗ．Ｃ(株)</v>
      </c>
      <c r="AW1120" s="52">
        <f>IF(参照!C1120="","",参照!C1120)</f>
        <v>5.6200000000000011E-4</v>
      </c>
      <c r="AX1120" s="52" t="str">
        <f>IF(参照!D1120="","",参照!D1120)</f>
        <v/>
      </c>
      <c r="AY1120" s="52">
        <f>IF(参照!E1120="","",参照!E1120)</f>
        <v>5.0600000000000005E-4</v>
      </c>
      <c r="AZ1120" s="52" t="str">
        <f>IF(参照!F1120="","",参照!F1120)</f>
        <v>Ｙ．Ｗ．Ｃ(株)</v>
      </c>
      <c r="BA1120" s="52" t="str">
        <f>IF(参照!G1120="","",参照!G1120)</f>
        <v>Ｙ．Ｗ．Ｃ(株)_</v>
      </c>
      <c r="BB1120" s="52">
        <f t="shared" si="48"/>
        <v>0.50600000000000001</v>
      </c>
      <c r="BD1120" s="52" t="str">
        <f>IF(参照!L1120="","",参照!L1120)</f>
        <v/>
      </c>
    </row>
    <row r="1121" spans="47:56">
      <c r="AU1121" s="52" t="str">
        <f>IF(参照!A1121="","",参照!A1121)</f>
        <v>A0793</v>
      </c>
      <c r="AV1121" s="52" t="str">
        <f>IF(参照!B1121="","",参照!B1121)</f>
        <v>ＴＧオクトパスエナジー(株)</v>
      </c>
      <c r="AW1121" s="52">
        <f>IF(参照!C1121="","",参照!C1121)</f>
        <v>3.9399999999999998E-4</v>
      </c>
      <c r="AX1121" s="52" t="str">
        <f>IF(参照!D1121="","",参照!D1121)</f>
        <v>メニューA</v>
      </c>
      <c r="AY1121" s="52">
        <f>IF(参照!E1121="","",参照!E1121)</f>
        <v>0</v>
      </c>
      <c r="AZ1121" s="52" t="str">
        <f>IF(参照!F1121="","",参照!F1121)</f>
        <v>ＴＧオクトパスエナジー(株)</v>
      </c>
      <c r="BA1121" s="52" t="str">
        <f>IF(参照!G1121="","",参照!G1121)</f>
        <v>ＴＧオクトパスエナジー(株)_メニューA</v>
      </c>
      <c r="BB1121" s="52">
        <f t="shared" si="48"/>
        <v>0</v>
      </c>
      <c r="BD1121" s="52" t="str">
        <f>IF(参照!L1121="","",参照!L1121)</f>
        <v/>
      </c>
    </row>
    <row r="1122" spans="47:56">
      <c r="AU1122" s="52" t="str">
        <f>IF(参照!A1122="","",参照!A1122)</f>
        <v/>
      </c>
      <c r="AV1122" s="52" t="str">
        <f>IF(参照!B1122="","",参照!B1122)</f>
        <v/>
      </c>
      <c r="AW1122" s="52" t="str">
        <f>IF(参照!C1122="","",参照!C1122)</f>
        <v/>
      </c>
      <c r="AX1122" s="52" t="str">
        <f>IF(参照!D1122="","",参照!D1122)</f>
        <v>メニューB</v>
      </c>
      <c r="AY1122" s="52">
        <f>IF(参照!E1122="","",参照!E1122)</f>
        <v>0</v>
      </c>
      <c r="AZ1122" s="52" t="str">
        <f>IF(参照!F1122="","",参照!F1122)</f>
        <v>ＴＧオクトパスエナジー(株)</v>
      </c>
      <c r="BA1122" s="52" t="str">
        <f>IF(参照!G1122="","",参照!G1122)</f>
        <v>ＴＧオクトパスエナジー(株)_メニューB</v>
      </c>
      <c r="BB1122" s="52">
        <f t="shared" si="48"/>
        <v>0</v>
      </c>
      <c r="BD1122" s="52" t="str">
        <f>IF(参照!L1122="","",参照!L1122)</f>
        <v/>
      </c>
    </row>
    <row r="1123" spans="47:56">
      <c r="AU1123" s="52" t="str">
        <f>IF(参照!A1123="","",参照!A1123)</f>
        <v/>
      </c>
      <c r="AV1123" s="52" t="str">
        <f>IF(参照!B1123="","",参照!B1123)</f>
        <v/>
      </c>
      <c r="AW1123" s="52" t="str">
        <f>IF(参照!C1123="","",参照!C1123)</f>
        <v/>
      </c>
      <c r="AX1123" s="52" t="str">
        <f>IF(参照!D1123="","",参照!D1123)</f>
        <v>(参考値)事業者全体</v>
      </c>
      <c r="AY1123" s="52">
        <f>IF(参照!E1123="","",参照!E1123)</f>
        <v>0</v>
      </c>
      <c r="AZ1123" s="52" t="str">
        <f>IF(参照!F1123="","",参照!F1123)</f>
        <v>ＴＧオクトパスエナジー(株)</v>
      </c>
      <c r="BA1123" s="52" t="str">
        <f>IF(参照!G1123="","",参照!G1123)</f>
        <v>ＴＧオクトパスエナジー(株)_(参考値)事業者全体</v>
      </c>
      <c r="BB1123" s="52">
        <f t="shared" si="48"/>
        <v>0</v>
      </c>
      <c r="BD1123" s="52" t="str">
        <f>IF(参照!L1123="","",参照!L1123)</f>
        <v/>
      </c>
    </row>
    <row r="1124" spans="47:56">
      <c r="AU1124" s="52" t="str">
        <f>IF(参照!A1124="","",参照!A1124)</f>
        <v>A0796</v>
      </c>
      <c r="AV1124" s="52" t="str">
        <f>IF(参照!B1124="","",参照!B1124)</f>
        <v>東北電力フロンティア(株)</v>
      </c>
      <c r="AW1124" s="52">
        <f>IF(参照!C1124="","",参照!C1124)</f>
        <v>6.2399999999999999E-4</v>
      </c>
      <c r="AX1124" s="52" t="str">
        <f>IF(参照!D1124="","",参照!D1124)</f>
        <v/>
      </c>
      <c r="AY1124" s="52">
        <f>IF(参照!E1124="","",参照!E1124)</f>
        <v>5.6799999999999993E-4</v>
      </c>
      <c r="AZ1124" s="52" t="str">
        <f>IF(参照!F1124="","",参照!F1124)</f>
        <v>東北電力フロンティア(株)</v>
      </c>
      <c r="BA1124" s="52" t="str">
        <f>IF(参照!G1124="","",参照!G1124)</f>
        <v>東北電力フロンティア(株)_</v>
      </c>
      <c r="BB1124" s="52">
        <f t="shared" si="48"/>
        <v>0.56799999999999995</v>
      </c>
      <c r="BD1124" s="52" t="str">
        <f>IF(参照!L1124="","",参照!L1124)</f>
        <v/>
      </c>
    </row>
    <row r="1125" spans="47:56">
      <c r="AU1125" s="52" t="str">
        <f>IF(参照!A1125="","",参照!A1125)</f>
        <v>A0798</v>
      </c>
      <c r="AV1125" s="52" t="str">
        <f>IF(参照!B1125="","",参照!B1125)</f>
        <v>(株)ファラデー</v>
      </c>
      <c r="AW1125" s="52">
        <f>IF(参照!C1125="","",参照!C1125)</f>
        <v>4.7799999999999996E-4</v>
      </c>
      <c r="AX1125" s="52" t="str">
        <f>IF(参照!D1125="","",参照!D1125)</f>
        <v/>
      </c>
      <c r="AY1125" s="52">
        <f>IF(参照!E1125="","",参照!E1125)</f>
        <v>5.22E-4</v>
      </c>
      <c r="AZ1125" s="52" t="str">
        <f>IF(参照!F1125="","",参照!F1125)</f>
        <v>(株)ファラデー</v>
      </c>
      <c r="BA1125" s="52" t="str">
        <f>IF(参照!G1125="","",参照!G1125)</f>
        <v>(株)ファラデー_</v>
      </c>
      <c r="BB1125" s="52">
        <f t="shared" si="48"/>
        <v>0.52200000000000002</v>
      </c>
      <c r="BD1125" s="52" t="str">
        <f>IF(参照!L1125="","",参照!L1125)</f>
        <v/>
      </c>
    </row>
    <row r="1126" spans="47:56">
      <c r="AU1126" s="52" t="str">
        <f>IF(参照!A1126="","",参照!A1126)</f>
        <v>A0803</v>
      </c>
      <c r="AV1126" s="52" t="str">
        <f>IF(参照!B1126="","",参照!B1126)</f>
        <v>出雲ケーブルビジョン(株)</v>
      </c>
      <c r="AW1126" s="52">
        <f>IF(参照!C1126="","",参照!C1126)</f>
        <v>4.1299999999999996E-4</v>
      </c>
      <c r="AX1126" s="52" t="str">
        <f>IF(参照!D1126="","",参照!D1126)</f>
        <v/>
      </c>
      <c r="AY1126" s="52">
        <f>IF(参照!E1126="","",参照!E1126)</f>
        <v>4.6500000000000003E-4</v>
      </c>
      <c r="AZ1126" s="52" t="str">
        <f>IF(参照!F1126="","",参照!F1126)</f>
        <v>出雲ケーブルビジョン(株)</v>
      </c>
      <c r="BA1126" s="52" t="str">
        <f>IF(参照!G1126="","",参照!G1126)</f>
        <v>出雲ケーブルビジョン(株)_</v>
      </c>
      <c r="BB1126" s="52">
        <f t="shared" si="48"/>
        <v>0.46500000000000002</v>
      </c>
      <c r="BD1126" s="52" t="str">
        <f>IF(参照!L1126="","",参照!L1126)</f>
        <v/>
      </c>
    </row>
    <row r="1127" spans="47:56">
      <c r="AU1127" s="52" t="str">
        <f>IF(参照!A1127="","",参照!A1127)</f>
        <v>A0806</v>
      </c>
      <c r="AV1127" s="52" t="str">
        <f>IF(参照!B1127="","",参照!B1127)</f>
        <v>いずも縁結び電力(株)</v>
      </c>
      <c r="AW1127" s="52">
        <f>IF(参照!C1127="","",参照!C1127)</f>
        <v>1.02E-4</v>
      </c>
      <c r="AX1127" s="52" t="str">
        <f>IF(参照!D1127="","",参照!D1127)</f>
        <v/>
      </c>
      <c r="AY1127" s="52">
        <f>IF(参照!E1127="","",参照!E1127)</f>
        <v>2.8100000000000005E-4</v>
      </c>
      <c r="AZ1127" s="52" t="str">
        <f>IF(参照!F1127="","",参照!F1127)</f>
        <v>いずも縁結び電力(株)</v>
      </c>
      <c r="BA1127" s="52" t="str">
        <f>IF(参照!G1127="","",参照!G1127)</f>
        <v>いずも縁結び電力(株)_</v>
      </c>
      <c r="BB1127" s="52">
        <f t="shared" si="48"/>
        <v>0.28100000000000003</v>
      </c>
      <c r="BD1127" s="52" t="str">
        <f>IF(参照!L1127="","",参照!L1127)</f>
        <v/>
      </c>
    </row>
    <row r="1128" spans="47:56">
      <c r="AU1128" s="52" t="str">
        <f>IF(参照!A1128="","",参照!A1128)</f>
        <v>A0808</v>
      </c>
      <c r="AV1128" s="52" t="str">
        <f>IF(参照!B1128="","",参照!B1128)</f>
        <v>宇都宮ライトパワー(株)</v>
      </c>
      <c r="AW1128" s="52">
        <f>IF(参照!C1128="","",参照!C1128)</f>
        <v>3.1300000000000002E-4</v>
      </c>
      <c r="AX1128" s="52" t="str">
        <f>IF(参照!D1128="","",参照!D1128)</f>
        <v/>
      </c>
      <c r="AY1128" s="52">
        <f>IF(参照!E1128="","",参照!E1128)</f>
        <v>4.17E-4</v>
      </c>
      <c r="AZ1128" s="52" t="str">
        <f>IF(参照!F1128="","",参照!F1128)</f>
        <v>宇都宮ライトパワー(株)</v>
      </c>
      <c r="BA1128" s="52" t="str">
        <f>IF(参照!G1128="","",参照!G1128)</f>
        <v>宇都宮ライトパワー(株)_</v>
      </c>
      <c r="BB1128" s="52">
        <f t="shared" si="48"/>
        <v>0.41699999999999998</v>
      </c>
      <c r="BD1128" s="52" t="str">
        <f>IF(参照!L1128="","",参照!L1128)</f>
        <v/>
      </c>
    </row>
  </sheetData>
  <sheetProtection algorithmName="SHA-512" hashValue="HSF/FngVGXVSbFRRgNuoRVlcj0o9TzIRHfeND3mcr4PLQmvNY6d3UHtb2B07v2P4Wsh5SZkg0W+ZjfMDB3slpg==" saltValue="3YijER4og9JJVxTj5hgorw==" spinCount="100000" sheet="1" objects="1" scenarios="1" selectLockedCells="1"/>
  <mergeCells count="147">
    <mergeCell ref="D69:K69"/>
    <mergeCell ref="G3:I3"/>
    <mergeCell ref="J3:K3"/>
    <mergeCell ref="D63:K63"/>
    <mergeCell ref="D64:K64"/>
    <mergeCell ref="D65:K65"/>
    <mergeCell ref="D66:K66"/>
    <mergeCell ref="D67:K67"/>
    <mergeCell ref="D68:K68"/>
    <mergeCell ref="D48:G48"/>
    <mergeCell ref="D46:G47"/>
    <mergeCell ref="H46:I46"/>
    <mergeCell ref="J46:K46"/>
    <mergeCell ref="F39:F40"/>
    <mergeCell ref="H39:H40"/>
    <mergeCell ref="I39:I40"/>
    <mergeCell ref="J39:J40"/>
    <mergeCell ref="K39:K40"/>
    <mergeCell ref="H37:H38"/>
    <mergeCell ref="I37:I38"/>
    <mergeCell ref="J37:J38"/>
    <mergeCell ref="K37:K38"/>
    <mergeCell ref="J23:J24"/>
    <mergeCell ref="K23:K24"/>
    <mergeCell ref="T60:U60"/>
    <mergeCell ref="D61:K61"/>
    <mergeCell ref="T61:U61"/>
    <mergeCell ref="D62:K62"/>
    <mergeCell ref="T62:U62"/>
    <mergeCell ref="D58:G59"/>
    <mergeCell ref="H58:K59"/>
    <mergeCell ref="T58:U58"/>
    <mergeCell ref="T59:U59"/>
    <mergeCell ref="O58:R58"/>
    <mergeCell ref="O59:R59"/>
    <mergeCell ref="O60:R60"/>
    <mergeCell ref="O61:R61"/>
    <mergeCell ref="N62:R62"/>
    <mergeCell ref="T51:U51"/>
    <mergeCell ref="D52:G52"/>
    <mergeCell ref="J52:K52"/>
    <mergeCell ref="T52:U52"/>
    <mergeCell ref="O51:R51"/>
    <mergeCell ref="O52:R52"/>
    <mergeCell ref="T55:U55"/>
    <mergeCell ref="D56:G56"/>
    <mergeCell ref="J56:K56"/>
    <mergeCell ref="T53:U53"/>
    <mergeCell ref="D54:G54"/>
    <mergeCell ref="J54:K54"/>
    <mergeCell ref="T54:U54"/>
    <mergeCell ref="O53:R53"/>
    <mergeCell ref="O54:R54"/>
    <mergeCell ref="N55:R55"/>
    <mergeCell ref="C49:C59"/>
    <mergeCell ref="D49:G49"/>
    <mergeCell ref="J49:K49"/>
    <mergeCell ref="D50:G50"/>
    <mergeCell ref="J50:K50"/>
    <mergeCell ref="D53:G53"/>
    <mergeCell ref="J53:K53"/>
    <mergeCell ref="D55:G55"/>
    <mergeCell ref="J55:K55"/>
    <mergeCell ref="D51:G51"/>
    <mergeCell ref="J51:K51"/>
    <mergeCell ref="D57:G57"/>
    <mergeCell ref="J57:K57"/>
    <mergeCell ref="AJ46:AK46"/>
    <mergeCell ref="H47:I47"/>
    <mergeCell ref="J47:K47"/>
    <mergeCell ref="N47:R47"/>
    <mergeCell ref="AH47:AK47"/>
    <mergeCell ref="AJ41:AK41"/>
    <mergeCell ref="AJ42:AK42"/>
    <mergeCell ref="D43:G43"/>
    <mergeCell ref="AJ43:AK43"/>
    <mergeCell ref="D44:G45"/>
    <mergeCell ref="AJ44:AK44"/>
    <mergeCell ref="AJ45:AK45"/>
    <mergeCell ref="E41:F42"/>
    <mergeCell ref="H41:H42"/>
    <mergeCell ref="I41:I42"/>
    <mergeCell ref="J41:J42"/>
    <mergeCell ref="K41:K42"/>
    <mergeCell ref="N37:R37"/>
    <mergeCell ref="AH37:AK37"/>
    <mergeCell ref="AH32:AH33"/>
    <mergeCell ref="D33:G33"/>
    <mergeCell ref="D34:G34"/>
    <mergeCell ref="AH34:AH36"/>
    <mergeCell ref="D35:G35"/>
    <mergeCell ref="D36:G36"/>
    <mergeCell ref="D28:G28"/>
    <mergeCell ref="D29:G29"/>
    <mergeCell ref="H29:K29"/>
    <mergeCell ref="D30:G30"/>
    <mergeCell ref="C31:C48"/>
    <mergeCell ref="D31:G31"/>
    <mergeCell ref="D32:G32"/>
    <mergeCell ref="D37:D42"/>
    <mergeCell ref="E37:E40"/>
    <mergeCell ref="F37:F38"/>
    <mergeCell ref="E23:F24"/>
    <mergeCell ref="H23:H24"/>
    <mergeCell ref="I23:I24"/>
    <mergeCell ref="D25:F27"/>
    <mergeCell ref="C9:C30"/>
    <mergeCell ref="D9:G9"/>
    <mergeCell ref="D14:G14"/>
    <mergeCell ref="D15:G15"/>
    <mergeCell ref="D16:G16"/>
    <mergeCell ref="D12:G12"/>
    <mergeCell ref="AJ16:AK16"/>
    <mergeCell ref="D17:G17"/>
    <mergeCell ref="AH17:AH31"/>
    <mergeCell ref="D18:G18"/>
    <mergeCell ref="D19:D24"/>
    <mergeCell ref="E19:E22"/>
    <mergeCell ref="F19:F20"/>
    <mergeCell ref="H19:H20"/>
    <mergeCell ref="I19:I20"/>
    <mergeCell ref="J19:J20"/>
    <mergeCell ref="K19:K20"/>
    <mergeCell ref="F21:F22"/>
    <mergeCell ref="H21:H22"/>
    <mergeCell ref="I21:I22"/>
    <mergeCell ref="J21:J22"/>
    <mergeCell ref="K21:K22"/>
    <mergeCell ref="AH12:AK12"/>
    <mergeCell ref="D13:G13"/>
    <mergeCell ref="C5:G7"/>
    <mergeCell ref="H5:I7"/>
    <mergeCell ref="J5:K7"/>
    <mergeCell ref="AJ6:AK6"/>
    <mergeCell ref="AJ7:AK7"/>
    <mergeCell ref="C8:K8"/>
    <mergeCell ref="AJ8:AK8"/>
    <mergeCell ref="C2:K2"/>
    <mergeCell ref="C3:F3"/>
    <mergeCell ref="C4:G4"/>
    <mergeCell ref="H4:I4"/>
    <mergeCell ref="J4:K4"/>
    <mergeCell ref="AJ9:AK9"/>
    <mergeCell ref="D10:G10"/>
    <mergeCell ref="AJ10:AK10"/>
    <mergeCell ref="D11:G11"/>
    <mergeCell ref="AJ11:AK11"/>
  </mergeCells>
  <phoneticPr fontId="4"/>
  <dataValidations count="5">
    <dataValidation type="list" allowBlank="1" showInputMessage="1" showErrorMessage="1" sqref="AJ52:AK54" xr:uid="{00000000-0002-0000-0F00-000000000000}">
      <formula1>#REF!</formula1>
    </dataValidation>
    <dataValidation type="list" errorStyle="information" allowBlank="1" showInputMessage="1" showErrorMessage="1" errorTitle="リストにない情報" error="リストにない情報です" sqref="O42:O46 O7:O36" xr:uid="{00000000-0002-0000-0F00-000001000000}">
      <formula1>INDIRECT($BG$4&amp;"4:"&amp;$BG$4&amp;$BG$8+3)</formula1>
    </dataValidation>
    <dataValidation type="list" allowBlank="1" showInputMessage="1" showErrorMessage="1" sqref="O52:R54" xr:uid="{00000000-0002-0000-0F00-000002000000}">
      <formula1>$AN$51:$AN$59</formula1>
    </dataValidation>
    <dataValidation type="list" allowBlank="1" showInputMessage="1" showErrorMessage="1" sqref="O59:R61" xr:uid="{00000000-0002-0000-0F00-000003000000}">
      <formula1>$AO$51:$AO$69</formula1>
    </dataValidation>
    <dataValidation type="list" errorStyle="information" allowBlank="1" showInputMessage="1" showErrorMessage="1" errorTitle="リストにない情報" error="リストにない情報です" sqref="P42:P46 P7:P36" xr:uid="{00000000-0002-0000-0F00-000004000000}">
      <formula1>IF(OR($Z7=0,$Z7=""),$T$3:$T$3,INDIRECT($BG$5&amp;AE7&amp;":"&amp;$BG$5&amp;AF7))</formula1>
    </dataValidation>
  </dataValidations>
  <printOptions horizontalCentered="1"/>
  <pageMargins left="0.39370078740157483" right="0.39370078740157483" top="0.39370078740157483" bottom="0.39370078740157483" header="0" footer="0"/>
  <pageSetup paperSize="8" scale="85" orientation="landscape"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1249" r:id="rId4" name="Check Box 1">
              <controlPr defaultSize="0" autoFill="0" autoLine="0" autoPict="0" altText="">
                <anchor moveWithCells="1">
                  <from>
                    <xdr:col>3</xdr:col>
                    <xdr:colOff>161925</xdr:colOff>
                    <xdr:row>4</xdr:row>
                    <xdr:rowOff>47625</xdr:rowOff>
                  </from>
                  <to>
                    <xdr:col>4</xdr:col>
                    <xdr:colOff>304800</xdr:colOff>
                    <xdr:row>5</xdr:row>
                    <xdr:rowOff>133350</xdr:rowOff>
                  </to>
                </anchor>
              </controlPr>
            </control>
          </mc:Choice>
        </mc:AlternateContent>
        <mc:AlternateContent xmlns:mc="http://schemas.openxmlformats.org/markup-compatibility/2006">
          <mc:Choice Requires="x14">
            <control shapeId="181250" r:id="rId5" name="Check Box 2">
              <controlPr defaultSize="0" autoFill="0" autoLine="0" autoPict="0">
                <anchor moveWithCells="1">
                  <from>
                    <xdr:col>3</xdr:col>
                    <xdr:colOff>161925</xdr:colOff>
                    <xdr:row>5</xdr:row>
                    <xdr:rowOff>38100</xdr:rowOff>
                  </from>
                  <to>
                    <xdr:col>4</xdr:col>
                    <xdr:colOff>304800</xdr:colOff>
                    <xdr:row>6</xdr:row>
                    <xdr:rowOff>114300</xdr:rowOff>
                  </to>
                </anchor>
              </controlPr>
            </control>
          </mc:Choice>
        </mc:AlternateContent>
        <mc:AlternateContent xmlns:mc="http://schemas.openxmlformats.org/markup-compatibility/2006">
          <mc:Choice Requires="x14">
            <control shapeId="181251" r:id="rId6" name="Check Box 3">
              <controlPr defaultSize="0" autoFill="0" autoLine="0" autoPict="0">
                <anchor moveWithCells="1">
                  <from>
                    <xdr:col>9</xdr:col>
                    <xdr:colOff>523875</xdr:colOff>
                    <xdr:row>3</xdr:row>
                    <xdr:rowOff>133350</xdr:rowOff>
                  </from>
                  <to>
                    <xdr:col>9</xdr:col>
                    <xdr:colOff>866775</xdr:colOff>
                    <xdr:row>5</xdr:row>
                    <xdr:rowOff>47625</xdr:rowOff>
                  </to>
                </anchor>
              </controlPr>
            </control>
          </mc:Choice>
        </mc:AlternateContent>
        <mc:AlternateContent xmlns:mc="http://schemas.openxmlformats.org/markup-compatibility/2006">
          <mc:Choice Requires="x14">
            <control shapeId="181252" r:id="rId7" name="Check Box 4">
              <controlPr defaultSize="0" autoFill="0" autoLine="0" autoPict="0">
                <anchor moveWithCells="1">
                  <from>
                    <xdr:col>9</xdr:col>
                    <xdr:colOff>523875</xdr:colOff>
                    <xdr:row>4</xdr:row>
                    <xdr:rowOff>123825</xdr:rowOff>
                  </from>
                  <to>
                    <xdr:col>9</xdr:col>
                    <xdr:colOff>866775</xdr:colOff>
                    <xdr:row>6</xdr:row>
                    <xdr:rowOff>38100</xdr:rowOff>
                  </to>
                </anchor>
              </controlPr>
            </control>
          </mc:Choice>
        </mc:AlternateContent>
        <mc:AlternateContent xmlns:mc="http://schemas.openxmlformats.org/markup-compatibility/2006">
          <mc:Choice Requires="x14">
            <control shapeId="181253" r:id="rId8" name="Check Box 5">
              <controlPr defaultSize="0" autoFill="0" autoLine="0" autoPict="0">
                <anchor moveWithCells="1">
                  <from>
                    <xdr:col>9</xdr:col>
                    <xdr:colOff>523875</xdr:colOff>
                    <xdr:row>5</xdr:row>
                    <xdr:rowOff>114300</xdr:rowOff>
                  </from>
                  <to>
                    <xdr:col>9</xdr:col>
                    <xdr:colOff>866775</xdr:colOff>
                    <xdr:row>7</xdr:row>
                    <xdr:rowOff>28575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BH1128"/>
  <sheetViews>
    <sheetView showGridLines="0" zoomScaleNormal="100" zoomScaleSheetLayoutView="90" workbookViewId="0">
      <selection activeCell="J3" sqref="J3:K3"/>
    </sheetView>
  </sheetViews>
  <sheetFormatPr defaultRowHeight="10.5"/>
  <cols>
    <col min="1" max="1" width="1.140625" style="28" customWidth="1"/>
    <col min="2" max="2" width="2" style="28" customWidth="1"/>
    <col min="3" max="3" width="6.140625" style="28" customWidth="1"/>
    <col min="4" max="4" width="3" style="28" customWidth="1"/>
    <col min="5" max="5" width="11.85546875" style="28" customWidth="1"/>
    <col min="6" max="6" width="5.140625" style="28" customWidth="1"/>
    <col min="7" max="7" width="13.7109375" style="28" customWidth="1"/>
    <col min="8" max="8" width="15.28515625" style="28" customWidth="1"/>
    <col min="9" max="9" width="13.7109375" style="28" customWidth="1"/>
    <col min="10" max="11" width="16.7109375" style="28" customWidth="1"/>
    <col min="12" max="12" width="3.140625" style="28" customWidth="1"/>
    <col min="13" max="13" width="2.28515625" style="28" customWidth="1"/>
    <col min="14" max="14" width="4.85546875" style="28" customWidth="1"/>
    <col min="15" max="15" width="33.140625" style="28" customWidth="1"/>
    <col min="16" max="16" width="19.28515625" style="28" customWidth="1"/>
    <col min="17" max="18" width="23.140625" style="28" customWidth="1"/>
    <col min="19" max="19" width="17.5703125" style="28" customWidth="1"/>
    <col min="20" max="20" width="11.85546875" style="28" hidden="1" customWidth="1"/>
    <col min="21" max="21" width="16.5703125" style="28" hidden="1" customWidth="1"/>
    <col min="22" max="25" width="20.85546875" style="28" hidden="1" customWidth="1"/>
    <col min="26" max="26" width="10.85546875" style="28" hidden="1" customWidth="1"/>
    <col min="27" max="28" width="8.28515625" style="28" hidden="1" customWidth="1"/>
    <col min="29" max="30" width="10.7109375" style="28" hidden="1" customWidth="1"/>
    <col min="31" max="32" width="7.7109375" style="28" hidden="1" customWidth="1"/>
    <col min="33" max="33" width="5.7109375" style="28" customWidth="1"/>
    <col min="34" max="34" width="4.85546875" style="28" customWidth="1"/>
    <col min="35" max="35" width="23.7109375" style="28" customWidth="1"/>
    <col min="36" max="36" width="17.140625" style="28" customWidth="1"/>
    <col min="37" max="37" width="5.5703125" style="28" customWidth="1"/>
    <col min="38" max="38" width="16.85546875" style="28" customWidth="1"/>
    <col min="39" max="39" width="18.28515625" style="28" customWidth="1"/>
    <col min="40" max="40" width="13.42578125" style="28" hidden="1" customWidth="1"/>
    <col min="41" max="41" width="18.28515625" style="28" hidden="1" customWidth="1"/>
    <col min="42" max="42" width="19.85546875" style="28" hidden="1" customWidth="1"/>
    <col min="43" max="45" width="18.7109375" style="28" hidden="1" customWidth="1"/>
    <col min="46" max="51" width="9.140625" style="28" hidden="1" customWidth="1"/>
    <col min="52" max="53" width="32" style="28" hidden="1" customWidth="1"/>
    <col min="54" max="55" width="9.140625" style="28" hidden="1" customWidth="1"/>
    <col min="56" max="56" width="28.7109375" style="28" hidden="1" customWidth="1"/>
    <col min="57" max="57" width="9.140625" style="28" hidden="1" customWidth="1"/>
    <col min="58" max="58" width="25.42578125" style="28" hidden="1" customWidth="1"/>
    <col min="59" max="60" width="9.140625" style="28" hidden="1" customWidth="1"/>
    <col min="61" max="16384" width="9.140625" style="28"/>
  </cols>
  <sheetData>
    <row r="1" spans="1:60" ht="12.75" customHeight="1">
      <c r="A1" s="1"/>
      <c r="B1" s="12" t="s">
        <v>487</v>
      </c>
      <c r="C1" s="1"/>
      <c r="D1" s="48"/>
      <c r="E1" s="48"/>
      <c r="F1" s="48"/>
      <c r="G1" s="48"/>
      <c r="H1" s="1"/>
      <c r="I1" s="1"/>
      <c r="J1" s="1"/>
      <c r="K1" s="1"/>
      <c r="L1" s="1"/>
      <c r="T1" s="30" t="s">
        <v>557</v>
      </c>
      <c r="U1" s="30" t="s">
        <v>557</v>
      </c>
      <c r="V1" s="30" t="s">
        <v>557</v>
      </c>
      <c r="W1" s="30" t="s">
        <v>557</v>
      </c>
      <c r="X1" s="30" t="s">
        <v>557</v>
      </c>
      <c r="Y1" s="30" t="s">
        <v>557</v>
      </c>
      <c r="Z1" s="30" t="s">
        <v>557</v>
      </c>
      <c r="AA1" s="30" t="s">
        <v>557</v>
      </c>
      <c r="AB1" s="30" t="s">
        <v>557</v>
      </c>
      <c r="AC1" s="30" t="s">
        <v>557</v>
      </c>
      <c r="AD1" s="30" t="s">
        <v>557</v>
      </c>
      <c r="AE1" s="30" t="s">
        <v>557</v>
      </c>
      <c r="AF1" s="30" t="s">
        <v>557</v>
      </c>
      <c r="AG1" s="30"/>
      <c r="AM1" s="30"/>
      <c r="AN1" s="30" t="s">
        <v>557</v>
      </c>
      <c r="AO1" s="30" t="s">
        <v>557</v>
      </c>
      <c r="AP1" s="30" t="s">
        <v>557</v>
      </c>
      <c r="AQ1" s="30" t="s">
        <v>557</v>
      </c>
      <c r="AR1" s="30" t="s">
        <v>557</v>
      </c>
      <c r="AS1" s="30" t="s">
        <v>557</v>
      </c>
      <c r="AT1" s="30" t="s">
        <v>557</v>
      </c>
      <c r="AU1" s="30" t="s">
        <v>557</v>
      </c>
      <c r="AV1" s="30" t="s">
        <v>557</v>
      </c>
      <c r="AW1" s="30" t="s">
        <v>557</v>
      </c>
      <c r="AX1" s="30" t="s">
        <v>557</v>
      </c>
      <c r="AY1" s="30" t="s">
        <v>557</v>
      </c>
      <c r="AZ1" s="30" t="s">
        <v>557</v>
      </c>
      <c r="BA1" s="30" t="s">
        <v>557</v>
      </c>
      <c r="BB1" s="30" t="s">
        <v>557</v>
      </c>
      <c r="BC1" s="30" t="s">
        <v>557</v>
      </c>
      <c r="BD1" s="30" t="s">
        <v>557</v>
      </c>
      <c r="BE1" s="30" t="s">
        <v>557</v>
      </c>
      <c r="BF1" s="30" t="s">
        <v>557</v>
      </c>
      <c r="BG1" s="30" t="s">
        <v>557</v>
      </c>
      <c r="BH1" s="30" t="s">
        <v>557</v>
      </c>
    </row>
    <row r="2" spans="1:60" ht="26.25" customHeight="1">
      <c r="A2" s="1"/>
      <c r="B2" s="1"/>
      <c r="C2" s="481" t="s">
        <v>17</v>
      </c>
      <c r="D2" s="481"/>
      <c r="E2" s="481"/>
      <c r="F2" s="481"/>
      <c r="G2" s="481"/>
      <c r="H2" s="481"/>
      <c r="I2" s="481"/>
      <c r="J2" s="481"/>
      <c r="K2" s="481"/>
      <c r="L2" s="1"/>
      <c r="AU2" s="28" t="s">
        <v>558</v>
      </c>
      <c r="AX2" s="30" t="s">
        <v>559</v>
      </c>
      <c r="BB2" s="30" t="s">
        <v>560</v>
      </c>
      <c r="BD2" s="30" t="s">
        <v>561</v>
      </c>
    </row>
    <row r="3" spans="1:60" ht="12.75" customHeight="1">
      <c r="A3" s="1"/>
      <c r="B3" s="1"/>
      <c r="C3" s="482" t="s">
        <v>2</v>
      </c>
      <c r="D3" s="483"/>
      <c r="E3" s="483"/>
      <c r="F3" s="484"/>
      <c r="G3" s="586" t="str">
        <f>別紙!F5</f>
        <v>株式会社 地球温暖化対策室</v>
      </c>
      <c r="H3" s="587"/>
      <c r="I3" s="588"/>
      <c r="J3" s="593"/>
      <c r="K3" s="594"/>
      <c r="L3" s="1"/>
      <c r="T3" s="49"/>
      <c r="U3" s="28" t="s">
        <v>562</v>
      </c>
      <c r="AU3" s="50" t="s">
        <v>563</v>
      </c>
      <c r="AV3" s="50" t="s">
        <v>564</v>
      </c>
      <c r="AW3" s="50" t="s">
        <v>565</v>
      </c>
      <c r="AX3" s="50" t="s">
        <v>566</v>
      </c>
      <c r="AY3" s="50" t="s">
        <v>567</v>
      </c>
      <c r="AZ3" s="51" t="s">
        <v>568</v>
      </c>
      <c r="BA3" s="51" t="s">
        <v>569</v>
      </c>
      <c r="BB3" s="50" t="s">
        <v>570</v>
      </c>
      <c r="BD3" s="51" t="s">
        <v>571</v>
      </c>
      <c r="BF3" s="28" t="s">
        <v>572</v>
      </c>
    </row>
    <row r="4" spans="1:60" ht="12.75" customHeight="1">
      <c r="A4" s="1"/>
      <c r="B4" s="1"/>
      <c r="C4" s="486" t="s">
        <v>15</v>
      </c>
      <c r="D4" s="487"/>
      <c r="E4" s="487"/>
      <c r="F4" s="487"/>
      <c r="G4" s="488"/>
      <c r="H4" s="486" t="s">
        <v>4</v>
      </c>
      <c r="I4" s="488"/>
      <c r="J4" s="486" t="s">
        <v>3</v>
      </c>
      <c r="K4" s="488"/>
      <c r="L4" s="1"/>
      <c r="N4" s="38" t="s">
        <v>132</v>
      </c>
      <c r="AH4" s="38"/>
      <c r="AU4" s="52" t="str">
        <f>IF(参照!A4="","",参照!A4)</f>
        <v>A0001</v>
      </c>
      <c r="AV4" s="52" t="str">
        <f>IF(参照!B4="","",参照!B4)</f>
        <v>(株)Ｆ－Ｐｏｗｅｒ</v>
      </c>
      <c r="AW4" s="52">
        <f>IF(参照!C4="","",参照!C4)</f>
        <v>4.7199999999999998E-4</v>
      </c>
      <c r="AX4" s="52" t="str">
        <f>IF(参照!D4="","",参照!D4)</f>
        <v>メニューA</v>
      </c>
      <c r="AY4" s="52">
        <f>IF(参照!E4="","",参照!E4)</f>
        <v>0</v>
      </c>
      <c r="AZ4" s="52" t="str">
        <f>IF(参照!F4="","",参照!F4)</f>
        <v>(株)Ｆ－Ｐｏｗｅｒ</v>
      </c>
      <c r="BA4" s="52" t="str">
        <f>IF(参照!G4="","",参照!G4)</f>
        <v>(株)Ｆ－Ｐｏｗｅｒ_メニューA</v>
      </c>
      <c r="BB4" s="52">
        <f>AY4*1000</f>
        <v>0</v>
      </c>
      <c r="BD4" s="52" t="str">
        <f>IF(参照!L4="","",参照!L4)</f>
        <v>北海道電力(株)</v>
      </c>
      <c r="BF4" s="53" t="s">
        <v>573</v>
      </c>
      <c r="BG4" s="54" t="s">
        <v>574</v>
      </c>
      <c r="BH4" s="28" t="s">
        <v>561</v>
      </c>
    </row>
    <row r="5" spans="1:60" ht="12.75" customHeight="1" thickBot="1">
      <c r="A5" s="1"/>
      <c r="B5" s="1"/>
      <c r="C5" s="512" t="s">
        <v>36</v>
      </c>
      <c r="D5" s="513"/>
      <c r="E5" s="513"/>
      <c r="F5" s="513"/>
      <c r="G5" s="514"/>
      <c r="H5" s="512" t="s">
        <v>500</v>
      </c>
      <c r="I5" s="514"/>
      <c r="J5" s="512" t="s">
        <v>56</v>
      </c>
      <c r="K5" s="514"/>
      <c r="L5" s="1"/>
      <c r="N5" s="55" t="s">
        <v>501</v>
      </c>
      <c r="O5" s="56"/>
      <c r="P5" s="56"/>
      <c r="Q5" s="56"/>
      <c r="R5" s="56"/>
      <c r="S5" s="56"/>
      <c r="T5" s="57"/>
      <c r="U5" s="57"/>
      <c r="V5" s="57"/>
      <c r="W5" s="57"/>
      <c r="X5" s="57"/>
      <c r="Y5" s="57"/>
      <c r="Z5" s="57"/>
      <c r="AE5" s="57"/>
      <c r="AF5" s="57"/>
      <c r="AH5" s="55" t="s">
        <v>502</v>
      </c>
      <c r="AI5" s="56"/>
      <c r="AJ5" s="56"/>
      <c r="AK5" s="56"/>
      <c r="AL5" s="56"/>
      <c r="AM5" s="57"/>
      <c r="AN5" s="57"/>
      <c r="AU5" s="52" t="str">
        <f>IF(参照!A5="","",参照!A5)</f>
        <v/>
      </c>
      <c r="AV5" s="52" t="str">
        <f>IF(参照!B5="","",参照!B5)</f>
        <v/>
      </c>
      <c r="AW5" s="52" t="str">
        <f>IF(参照!C5="","",参照!C5)</f>
        <v/>
      </c>
      <c r="AX5" s="52" t="str">
        <f>IF(参照!D5="","",参照!D5)</f>
        <v>メニューB</v>
      </c>
      <c r="AY5" s="52">
        <f>IF(参照!E5="","",参照!E5)</f>
        <v>0</v>
      </c>
      <c r="AZ5" s="52" t="str">
        <f>IF(参照!F5="","",参照!F5)</f>
        <v>(株)Ｆ－Ｐｏｗｅｒ</v>
      </c>
      <c r="BA5" s="52" t="str">
        <f>IF(参照!G5="","",参照!G5)</f>
        <v>(株)Ｆ－Ｐｏｗｅｒ_メニューB</v>
      </c>
      <c r="BB5" s="52">
        <f t="shared" ref="BB5:BB68" si="0">AY5*1000</f>
        <v>0</v>
      </c>
      <c r="BD5" s="52" t="str">
        <f>IF(参照!L5="","",参照!L5)</f>
        <v>東北電力(株)</v>
      </c>
      <c r="BF5" s="53" t="s">
        <v>575</v>
      </c>
      <c r="BG5" s="54" t="s">
        <v>576</v>
      </c>
      <c r="BH5" s="28" t="s">
        <v>559</v>
      </c>
    </row>
    <row r="6" spans="1:60" ht="12.75" customHeight="1" thickBot="1">
      <c r="A6" s="1"/>
      <c r="B6" s="1"/>
      <c r="C6" s="515"/>
      <c r="D6" s="516"/>
      <c r="E6" s="516"/>
      <c r="F6" s="516"/>
      <c r="G6" s="517"/>
      <c r="H6" s="515"/>
      <c r="I6" s="517"/>
      <c r="J6" s="515"/>
      <c r="K6" s="517"/>
      <c r="L6" s="1"/>
      <c r="N6" s="58"/>
      <c r="O6" s="357" t="s">
        <v>85</v>
      </c>
      <c r="P6" s="60" t="s">
        <v>493</v>
      </c>
      <c r="Q6" s="287" t="s">
        <v>2296</v>
      </c>
      <c r="R6" s="286" t="s">
        <v>2297</v>
      </c>
      <c r="S6" s="347" t="s">
        <v>158</v>
      </c>
      <c r="T6" s="62" t="s">
        <v>577</v>
      </c>
      <c r="U6" s="63" t="s">
        <v>578</v>
      </c>
      <c r="V6" s="63" t="s">
        <v>579</v>
      </c>
      <c r="W6" s="59" t="s">
        <v>2298</v>
      </c>
      <c r="X6" s="93" t="s">
        <v>2299</v>
      </c>
      <c r="Y6" s="64" t="s">
        <v>2300</v>
      </c>
      <c r="Z6" s="64" t="s">
        <v>580</v>
      </c>
      <c r="AA6" s="64" t="s">
        <v>581</v>
      </c>
      <c r="AB6" s="64" t="s">
        <v>582</v>
      </c>
      <c r="AC6" s="64" t="s">
        <v>583</v>
      </c>
      <c r="AD6" s="64" t="s">
        <v>584</v>
      </c>
      <c r="AE6" s="63" t="s">
        <v>585</v>
      </c>
      <c r="AF6" s="61" t="s">
        <v>586</v>
      </c>
      <c r="AH6" s="65"/>
      <c r="AI6" s="66" t="s">
        <v>2295</v>
      </c>
      <c r="AJ6" s="521" t="s">
        <v>2301</v>
      </c>
      <c r="AK6" s="522"/>
      <c r="AL6" s="67" t="s">
        <v>158</v>
      </c>
      <c r="AN6" s="62" t="s">
        <v>577</v>
      </c>
      <c r="AO6" s="63" t="s">
        <v>578</v>
      </c>
      <c r="AP6" s="61" t="s">
        <v>579</v>
      </c>
      <c r="AU6" s="52" t="str">
        <f>IF(参照!A6="","",参照!A6)</f>
        <v/>
      </c>
      <c r="AV6" s="52" t="str">
        <f>IF(参照!B6="","",参照!B6)</f>
        <v/>
      </c>
      <c r="AW6" s="52" t="str">
        <f>IF(参照!C6="","",参照!C6)</f>
        <v/>
      </c>
      <c r="AX6" s="52" t="str">
        <f>IF(参照!D6="","",参照!D6)</f>
        <v>メニューC(残差)</v>
      </c>
      <c r="AY6" s="52">
        <f>IF(参照!E6="","",参照!E6)</f>
        <v>5.0500000000000002E-4</v>
      </c>
      <c r="AZ6" s="52" t="str">
        <f>IF(参照!F6="","",参照!F6)</f>
        <v>(株)Ｆ－Ｐｏｗｅｒ</v>
      </c>
      <c r="BA6" s="52" t="str">
        <f>IF(参照!G6="","",参照!G6)</f>
        <v>(株)Ｆ－Ｐｏｗｅｒ_メニューC(残差)</v>
      </c>
      <c r="BB6" s="52">
        <f t="shared" si="0"/>
        <v>0.505</v>
      </c>
      <c r="BD6" s="52" t="str">
        <f>IF(参照!L6="","",参照!L6)</f>
        <v>東京電力エナジーパートナー(株)</v>
      </c>
      <c r="BF6" s="49" t="s">
        <v>587</v>
      </c>
      <c r="BG6" s="54" t="s">
        <v>588</v>
      </c>
      <c r="BH6" s="28" t="s">
        <v>589</v>
      </c>
    </row>
    <row r="7" spans="1:60" ht="12.75" customHeight="1" thickTop="1">
      <c r="A7" s="1"/>
      <c r="B7" s="1"/>
      <c r="C7" s="518"/>
      <c r="D7" s="519"/>
      <c r="E7" s="519"/>
      <c r="F7" s="519"/>
      <c r="G7" s="520"/>
      <c r="H7" s="518"/>
      <c r="I7" s="520"/>
      <c r="J7" s="518"/>
      <c r="K7" s="520"/>
      <c r="L7" s="1"/>
      <c r="N7" s="68">
        <v>1</v>
      </c>
      <c r="O7" s="69"/>
      <c r="P7" s="69"/>
      <c r="Q7" s="70" t="str">
        <f t="shared" ref="Q7:Q36" si="1">IF(O7="","",_xlfn.IFNA(VLOOKUP(O7&amp;"_"&amp;P7,$BA:$BB,2,FALSE),"該当する排出係数がありません"))</f>
        <v/>
      </c>
      <c r="R7" s="71"/>
      <c r="S7" s="348"/>
      <c r="T7" s="346">
        <f>係数１!D$49</f>
        <v>8640</v>
      </c>
      <c r="U7" s="73" t="str">
        <f>IF(OR(S7="",O7=""),"",S7/1000*T7*0.0258)</f>
        <v/>
      </c>
      <c r="V7" s="73" t="str">
        <f>IF(OR(S7="",O7=""),"",IF(R7="",S7*Q7,S7*R7))</f>
        <v/>
      </c>
      <c r="W7" s="74" t="str">
        <f t="array" aca="1" ref="W7" ca="1">IF(O7="","",IF(ISNUMBER(AA7),INDIRECT($BG$6&amp;AA7),IF(AA7="a",Q7,IF(AA7="b",INDIRECT($BG$6&amp;AB7),IF(AA7="c",R7,"")))))</f>
        <v/>
      </c>
      <c r="X7" s="75"/>
      <c r="Y7" s="73" t="str">
        <f>IF(OR(S7="",O7=""),"",IF(X7="",S7*W7,S7*X7))</f>
        <v/>
      </c>
      <c r="Z7" s="76" t="str">
        <f t="shared" ref="Z7:Z36" ca="1" si="2">IF(O7="","",IF(COUNTIF(INDIRECT($BG$4&amp;":"&amp;$BG$4),O7),1,0))</f>
        <v/>
      </c>
      <c r="AA7" s="76" t="str">
        <f ca="1">IF(O7="","",IF(OR(AE7="",AF7=""),"c",IFERROR(MATCH("*残差*",INDIRECT($BG$5&amp;AE7&amp;":"&amp;$BG$5&amp;AF7),0)+AE7-1,IF(AF7-AE7&gt;=1,"b","a"))))</f>
        <v/>
      </c>
      <c r="AB7" s="76" t="str">
        <f ca="1">IF(O7="","",IF(OR(AE7="",AF7=""),"-",IFERROR(MATCH("*事業者全体*",INDIRECT($BG$5&amp;AE7&amp;":"&amp;$BG$5&amp;AF7),0)+AE7-1,"-")))</f>
        <v/>
      </c>
      <c r="AC7" s="76">
        <f ca="1">IF(Z7=0,1,IF(R7="",0,1))</f>
        <v>0</v>
      </c>
      <c r="AD7" s="76">
        <f>IF(R7="",0,1)</f>
        <v>0</v>
      </c>
      <c r="AE7" s="76" t="str">
        <f t="shared" ref="AE7:AE36" si="3">_xlfn.IFNA(MATCH(O7,$AZ:$AZ,0),"")</f>
        <v/>
      </c>
      <c r="AF7" s="77" t="str">
        <f t="shared" ref="AF7:AF36" si="4">IFERROR(IF(O7="","",AE7+COUNTIF($AZ:$AZ,O7)-1),"")</f>
        <v/>
      </c>
      <c r="AH7" s="78">
        <v>1</v>
      </c>
      <c r="AI7" s="31"/>
      <c r="AJ7" s="523"/>
      <c r="AK7" s="524"/>
      <c r="AL7" s="34"/>
      <c r="AN7" s="72" t="str">
        <f>IF(AJ7="","",IF(AJ7=0,3600,係数１!D$49))</f>
        <v/>
      </c>
      <c r="AO7" s="73" t="str">
        <f>IF(OR(AL7="",AJ7="",AI7=""),"",AL7/1000*AN7*0.0258)</f>
        <v/>
      </c>
      <c r="AP7" s="273" t="str">
        <f>IF(OR(AL7="",AI7=""),"",AL7*AJ7)</f>
        <v/>
      </c>
      <c r="AU7" s="52" t="str">
        <f>IF(参照!A7="","",参照!A7)</f>
        <v/>
      </c>
      <c r="AV7" s="52" t="str">
        <f>IF(参照!B7="","",参照!B7)</f>
        <v/>
      </c>
      <c r="AW7" s="52" t="str">
        <f>IF(参照!C7="","",参照!C7)</f>
        <v/>
      </c>
      <c r="AX7" s="52" t="str">
        <f>IF(参照!D7="","",参照!D7)</f>
        <v>(参考値)事業者全体</v>
      </c>
      <c r="AY7" s="52">
        <f>IF(参照!E7="","",参照!E7)</f>
        <v>4.8099999999999998E-4</v>
      </c>
      <c r="AZ7" s="52" t="str">
        <f>IF(参照!F7="","",参照!F7)</f>
        <v>(株)Ｆ－Ｐｏｗｅｒ</v>
      </c>
      <c r="BA7" s="52" t="str">
        <f>IF(参照!G7="","",参照!G7)</f>
        <v>(株)Ｆ－Ｐｏｗｅｒ_(参考値)事業者全体</v>
      </c>
      <c r="BB7" s="52">
        <f t="shared" si="0"/>
        <v>0.48099999999999998</v>
      </c>
      <c r="BD7" s="52" t="str">
        <f>IF(参照!L7="","",参照!L7)</f>
        <v>中部電力ミライズ(株)</v>
      </c>
    </row>
    <row r="8" spans="1:60" ht="15" customHeight="1">
      <c r="A8" s="1"/>
      <c r="B8" s="1"/>
      <c r="C8" s="489" t="s">
        <v>22</v>
      </c>
      <c r="D8" s="490"/>
      <c r="E8" s="490"/>
      <c r="F8" s="490"/>
      <c r="G8" s="490"/>
      <c r="H8" s="490"/>
      <c r="I8" s="490"/>
      <c r="J8" s="490"/>
      <c r="K8" s="491"/>
      <c r="L8" s="1"/>
      <c r="N8" s="79">
        <v>2</v>
      </c>
      <c r="O8" s="69"/>
      <c r="P8" s="69"/>
      <c r="Q8" s="70" t="str">
        <f t="shared" si="1"/>
        <v/>
      </c>
      <c r="R8" s="80"/>
      <c r="S8" s="348"/>
      <c r="T8" s="346">
        <f>係数１!D$49</f>
        <v>8640</v>
      </c>
      <c r="U8" s="73" t="str">
        <f t="shared" ref="U8:U36" si="5">IF(OR(S8="",O8=""),"",S8/1000*T8*0.0258)</f>
        <v/>
      </c>
      <c r="V8" s="73" t="str">
        <f t="shared" ref="V8:V36" si="6">IF(OR(S8="",O8=""),"",IF(R8="",S8*Q8,S8*R8))</f>
        <v/>
      </c>
      <c r="W8" s="74" t="str">
        <f t="array" aca="1" ref="W8" ca="1">IF(O8="","",IF(ISNUMBER(AA8),INDIRECT($BG$6&amp;AA8),IF(AA8="a",Q8,IF(AA8="b",INDIRECT($BG$6&amp;AB8),IF(AA8="c",R8,"")))))</f>
        <v/>
      </c>
      <c r="X8" s="75"/>
      <c r="Y8" s="73" t="str">
        <f t="shared" ref="Y8:Y36" si="7">IF(OR(S8="",O8=""),"",IF(X8="",S8*W8,S8*X8))</f>
        <v/>
      </c>
      <c r="Z8" s="76" t="str">
        <f t="shared" ca="1" si="2"/>
        <v/>
      </c>
      <c r="AA8" s="76" t="str">
        <f t="shared" ref="AA8:AA36" ca="1" si="8">IF(O8="","",IF(OR(AE8="",AF8=""),"c",IFERROR(MATCH("*残差*",INDIRECT($BG$5&amp;AE8&amp;":"&amp;$BG$5&amp;AF8),0)+AE8-1,IF(AF8-AE8&gt;=1,"b","a"))))</f>
        <v/>
      </c>
      <c r="AB8" s="76" t="str">
        <f t="shared" ref="AB8:AB36" ca="1" si="9">IF(O8="","",IF(OR(AE8="",AF8=""),"-",IFERROR(MATCH("*事業者全体*",INDIRECT($BG$5&amp;AE8&amp;":"&amp;$BG$5&amp;AF8),0)+AE8-1,"-")))</f>
        <v/>
      </c>
      <c r="AC8" s="76">
        <f t="shared" ref="AC8:AC36" ca="1" si="10">IF(Z8=0,1,IF(R8="",0,1))</f>
        <v>0</v>
      </c>
      <c r="AD8" s="76">
        <f t="shared" ref="AD8:AD36" si="11">IF(R8="",0,1)</f>
        <v>0</v>
      </c>
      <c r="AE8" s="76" t="str">
        <f t="shared" si="3"/>
        <v/>
      </c>
      <c r="AF8" s="77" t="str">
        <f t="shared" si="4"/>
        <v/>
      </c>
      <c r="AH8" s="79">
        <v>2</v>
      </c>
      <c r="AI8" s="32"/>
      <c r="AJ8" s="506"/>
      <c r="AK8" s="507"/>
      <c r="AL8" s="35"/>
      <c r="AN8" s="72" t="str">
        <f>IF(AJ8="","",IF(AJ8=0,3600,係数１!D$49))</f>
        <v/>
      </c>
      <c r="AO8" s="73" t="str">
        <f t="shared" ref="AO8:AO11" si="12">IF(OR(AL8="",AJ8="",AI8=""),"",AL8/1000*AN8*0.0258)</f>
        <v/>
      </c>
      <c r="AP8" s="273" t="str">
        <f t="shared" ref="AP8:AP11" si="13">IF(OR(AL8="",AI8=""),"",AL8*AJ8)</f>
        <v/>
      </c>
      <c r="AU8" s="52" t="str">
        <f>IF(参照!A8="","",参照!A8)</f>
        <v>A0002</v>
      </c>
      <c r="AV8" s="52" t="str">
        <f>IF(参照!B8="","",参照!B8)</f>
        <v>イーレックス(株)</v>
      </c>
      <c r="AW8" s="52" t="str">
        <f>IF(参照!C8="","",参照!C8)</f>
        <v>0.000453※</v>
      </c>
      <c r="AX8" s="52" t="str">
        <f>IF(参照!D8="","",参照!D8)</f>
        <v/>
      </c>
      <c r="AY8" s="52">
        <f>IF(参照!E8="","",参照!E8)</f>
        <v>4.5300000000000001E-4</v>
      </c>
      <c r="AZ8" s="52" t="str">
        <f>IF(参照!F8="","",参照!F8)</f>
        <v>イーレックス(株)</v>
      </c>
      <c r="BA8" s="52" t="str">
        <f>IF(参照!G8="","",参照!G8)</f>
        <v>イーレックス(株)_</v>
      </c>
      <c r="BB8" s="52">
        <f t="shared" si="0"/>
        <v>0.45300000000000001</v>
      </c>
      <c r="BD8" s="52" t="str">
        <f>IF(参照!L8="","",参照!L8)</f>
        <v>北陸電力(株)</v>
      </c>
      <c r="BF8" s="53" t="s">
        <v>591</v>
      </c>
      <c r="BG8" s="81">
        <f>COUNTA(BD4:BD1128)-COUNTBLANK(BD4:BD1128)</f>
        <v>565</v>
      </c>
    </row>
    <row r="9" spans="1:60" ht="18.75" customHeight="1">
      <c r="A9" s="1"/>
      <c r="B9" s="1"/>
      <c r="C9" s="495" t="s">
        <v>25</v>
      </c>
      <c r="D9" s="456" t="s">
        <v>5</v>
      </c>
      <c r="E9" s="456"/>
      <c r="F9" s="456"/>
      <c r="G9" s="456"/>
      <c r="H9" s="82" t="s">
        <v>6</v>
      </c>
      <c r="I9" s="82" t="s">
        <v>21</v>
      </c>
      <c r="J9" s="83" t="s">
        <v>488</v>
      </c>
      <c r="K9" s="84" t="s">
        <v>498</v>
      </c>
      <c r="L9" s="1"/>
      <c r="N9" s="79">
        <v>3</v>
      </c>
      <c r="O9" s="69"/>
      <c r="P9" s="69"/>
      <c r="Q9" s="70" t="str">
        <f t="shared" si="1"/>
        <v/>
      </c>
      <c r="R9" s="80"/>
      <c r="S9" s="348"/>
      <c r="T9" s="346">
        <f>係数１!D$49</f>
        <v>8640</v>
      </c>
      <c r="U9" s="73" t="str">
        <f t="shared" si="5"/>
        <v/>
      </c>
      <c r="V9" s="73" t="str">
        <f t="shared" si="6"/>
        <v/>
      </c>
      <c r="W9" s="74" t="str">
        <f t="array" aca="1" ref="W9" ca="1">IF(O9="","",IF(ISNUMBER(AA9),INDIRECT($BG$6&amp;AA9),IF(AA9="a",Q9,IF(AA9="b",INDIRECT($BG$6&amp;AB9),IF(AA9="c",R9,"")))))</f>
        <v/>
      </c>
      <c r="X9" s="75"/>
      <c r="Y9" s="73" t="str">
        <f t="shared" si="7"/>
        <v/>
      </c>
      <c r="Z9" s="76" t="str">
        <f t="shared" ca="1" si="2"/>
        <v/>
      </c>
      <c r="AA9" s="76" t="str">
        <f t="shared" ca="1" si="8"/>
        <v/>
      </c>
      <c r="AB9" s="76" t="str">
        <f t="shared" ca="1" si="9"/>
        <v/>
      </c>
      <c r="AC9" s="76">
        <f t="shared" ca="1" si="10"/>
        <v>0</v>
      </c>
      <c r="AD9" s="76">
        <f t="shared" si="11"/>
        <v>0</v>
      </c>
      <c r="AE9" s="76" t="str">
        <f t="shared" si="3"/>
        <v/>
      </c>
      <c r="AF9" s="77" t="str">
        <f t="shared" si="4"/>
        <v/>
      </c>
      <c r="AH9" s="79">
        <v>3</v>
      </c>
      <c r="AI9" s="32"/>
      <c r="AJ9" s="506"/>
      <c r="AK9" s="507"/>
      <c r="AL9" s="35"/>
      <c r="AN9" s="72" t="str">
        <f>IF(AJ9="","",IF(AJ9=0,3600,係数１!D$49))</f>
        <v/>
      </c>
      <c r="AO9" s="73" t="str">
        <f t="shared" si="12"/>
        <v/>
      </c>
      <c r="AP9" s="273" t="str">
        <f t="shared" si="13"/>
        <v/>
      </c>
      <c r="AU9" s="52" t="str">
        <f>IF(参照!A9="","",参照!A9)</f>
        <v>A0003</v>
      </c>
      <c r="AV9" s="52" t="str">
        <f>IF(参照!B9="","",参照!B9)</f>
        <v>リエスパワー(株)</v>
      </c>
      <c r="AW9" s="52">
        <f>IF(参照!C9="","",参照!C9)</f>
        <v>3.68E-4</v>
      </c>
      <c r="AX9" s="52" t="str">
        <f>IF(参照!D9="","",参照!D9)</f>
        <v/>
      </c>
      <c r="AY9" s="52">
        <f>IF(参照!E9="","",参照!E9)</f>
        <v>0</v>
      </c>
      <c r="AZ9" s="52" t="str">
        <f>IF(参照!F9="","",参照!F9)</f>
        <v>リエスパワー(株)</v>
      </c>
      <c r="BA9" s="52" t="str">
        <f>IF(参照!G9="","",参照!G9)</f>
        <v>リエスパワー(株)_</v>
      </c>
      <c r="BB9" s="52">
        <f t="shared" si="0"/>
        <v>0</v>
      </c>
      <c r="BD9" s="52" t="str">
        <f>IF(参照!L9="","",参照!L9)</f>
        <v>関西電力(株)</v>
      </c>
    </row>
    <row r="10" spans="1:60" ht="12.75" customHeight="1">
      <c r="A10" s="1"/>
      <c r="B10" s="1"/>
      <c r="C10" s="496"/>
      <c r="D10" s="492" t="s">
        <v>52</v>
      </c>
      <c r="E10" s="493"/>
      <c r="F10" s="493"/>
      <c r="G10" s="494"/>
      <c r="H10" s="82" t="s">
        <v>26</v>
      </c>
      <c r="I10" s="22"/>
      <c r="J10" s="21" t="str">
        <f>IF($I10="","",$I10*係数１!$D$8*0.0258)</f>
        <v/>
      </c>
      <c r="K10" s="21" t="str">
        <f>IF($I10="","",$I10*係数１!$D$8*係数１!$F$8*44/12)</f>
        <v/>
      </c>
      <c r="L10" s="1"/>
      <c r="N10" s="79">
        <v>4</v>
      </c>
      <c r="O10" s="69"/>
      <c r="P10" s="69"/>
      <c r="Q10" s="70" t="str">
        <f t="shared" si="1"/>
        <v/>
      </c>
      <c r="R10" s="80"/>
      <c r="S10" s="348"/>
      <c r="T10" s="346">
        <f>係数１!D$49</f>
        <v>8640</v>
      </c>
      <c r="U10" s="73" t="str">
        <f t="shared" si="5"/>
        <v/>
      </c>
      <c r="V10" s="73" t="str">
        <f t="shared" si="6"/>
        <v/>
      </c>
      <c r="W10" s="74" t="str">
        <f t="array" aca="1" ref="W10" ca="1">IF(O10="","",IF(ISNUMBER(AA10),INDIRECT($BG$6&amp;AA10),IF(AA10="a",Q10,IF(AA10="b",INDIRECT($BG$6&amp;AB10),IF(AA10="c",R10,"")))))</f>
        <v/>
      </c>
      <c r="X10" s="75"/>
      <c r="Y10" s="73" t="str">
        <f t="shared" si="7"/>
        <v/>
      </c>
      <c r="Z10" s="76" t="str">
        <f t="shared" ca="1" si="2"/>
        <v/>
      </c>
      <c r="AA10" s="76" t="str">
        <f t="shared" ca="1" si="8"/>
        <v/>
      </c>
      <c r="AB10" s="76" t="str">
        <f t="shared" ca="1" si="9"/>
        <v/>
      </c>
      <c r="AC10" s="76">
        <f t="shared" ca="1" si="10"/>
        <v>0</v>
      </c>
      <c r="AD10" s="76">
        <f t="shared" si="11"/>
        <v>0</v>
      </c>
      <c r="AE10" s="76" t="str">
        <f t="shared" si="3"/>
        <v/>
      </c>
      <c r="AF10" s="77" t="str">
        <f t="shared" si="4"/>
        <v/>
      </c>
      <c r="AH10" s="79">
        <v>4</v>
      </c>
      <c r="AI10" s="32"/>
      <c r="AJ10" s="506"/>
      <c r="AK10" s="507"/>
      <c r="AL10" s="35"/>
      <c r="AN10" s="72" t="str">
        <f>IF(AJ10="","",IF(AJ10=0,3600,係数１!D$49))</f>
        <v/>
      </c>
      <c r="AO10" s="73" t="str">
        <f t="shared" si="12"/>
        <v/>
      </c>
      <c r="AP10" s="273" t="str">
        <f t="shared" si="13"/>
        <v/>
      </c>
      <c r="AU10" s="52" t="str">
        <f>IF(参照!A10="","",参照!A10)</f>
        <v>A0004</v>
      </c>
      <c r="AV10" s="52" t="str">
        <f>IF(参照!B10="","",参照!B10)</f>
        <v>エバーグリーン・リテイリング(株)</v>
      </c>
      <c r="AW10" s="52">
        <f>IF(参照!C10="","",参照!C10)</f>
        <v>5.4799999999999998E-4</v>
      </c>
      <c r="AX10" s="52" t="str">
        <f>IF(参照!D10="","",参照!D10)</f>
        <v>メニューA</v>
      </c>
      <c r="AY10" s="52">
        <f>IF(参照!E10="","",参照!E10)</f>
        <v>0</v>
      </c>
      <c r="AZ10" s="52" t="str">
        <f>IF(参照!F10="","",参照!F10)</f>
        <v>エバーグリーン・リテイリング(株)</v>
      </c>
      <c r="BA10" s="52" t="str">
        <f>IF(参照!G10="","",参照!G10)</f>
        <v>エバーグリーン・リテイリング(株)_メニューA</v>
      </c>
      <c r="BB10" s="52">
        <f t="shared" si="0"/>
        <v>0</v>
      </c>
      <c r="BD10" s="52" t="str">
        <f>IF(参照!L10="","",参照!L10)</f>
        <v>中国電力(株)</v>
      </c>
    </row>
    <row r="11" spans="1:60" ht="12.75" customHeight="1" thickBot="1">
      <c r="A11" s="1"/>
      <c r="B11" s="1"/>
      <c r="C11" s="496"/>
      <c r="D11" s="456" t="s">
        <v>7</v>
      </c>
      <c r="E11" s="456"/>
      <c r="F11" s="456"/>
      <c r="G11" s="456"/>
      <c r="H11" s="82" t="s">
        <v>26</v>
      </c>
      <c r="I11" s="22"/>
      <c r="J11" s="21" t="str">
        <f>IF($I11="","",$I11*係数１!$D$11*0.0258)</f>
        <v/>
      </c>
      <c r="K11" s="21" t="str">
        <f>IF($I11="","",$I11*係数１!$D$11*係数１!$F$11*44/12)</f>
        <v/>
      </c>
      <c r="L11" s="1"/>
      <c r="N11" s="79">
        <v>5</v>
      </c>
      <c r="O11" s="69"/>
      <c r="P11" s="69"/>
      <c r="Q11" s="70" t="str">
        <f t="shared" si="1"/>
        <v/>
      </c>
      <c r="R11" s="80"/>
      <c r="S11" s="348"/>
      <c r="T11" s="346">
        <f>係数１!D$49</f>
        <v>8640</v>
      </c>
      <c r="U11" s="73" t="str">
        <f t="shared" si="5"/>
        <v/>
      </c>
      <c r="V11" s="73" t="str">
        <f t="shared" si="6"/>
        <v/>
      </c>
      <c r="W11" s="74" t="str">
        <f t="array" aca="1" ref="W11" ca="1">IF(O11="","",IF(ISNUMBER(AA11),INDIRECT($BG$6&amp;AA11),IF(AA11="a",Q11,IF(AA11="b",INDIRECT($BG$6&amp;AB11),IF(AA11="c",R11,"")))))</f>
        <v/>
      </c>
      <c r="X11" s="75"/>
      <c r="Y11" s="73" t="str">
        <f t="shared" si="7"/>
        <v/>
      </c>
      <c r="Z11" s="76" t="str">
        <f t="shared" ca="1" si="2"/>
        <v/>
      </c>
      <c r="AA11" s="76" t="str">
        <f t="shared" ca="1" si="8"/>
        <v/>
      </c>
      <c r="AB11" s="76" t="str">
        <f t="shared" ca="1" si="9"/>
        <v/>
      </c>
      <c r="AC11" s="76">
        <f t="shared" ca="1" si="10"/>
        <v>0</v>
      </c>
      <c r="AD11" s="76">
        <f t="shared" si="11"/>
        <v>0</v>
      </c>
      <c r="AE11" s="76" t="str">
        <f t="shared" si="3"/>
        <v/>
      </c>
      <c r="AF11" s="77" t="str">
        <f t="shared" si="4"/>
        <v/>
      </c>
      <c r="AH11" s="85">
        <v>5</v>
      </c>
      <c r="AI11" s="33"/>
      <c r="AJ11" s="508"/>
      <c r="AK11" s="509"/>
      <c r="AL11" s="29"/>
      <c r="AN11" s="72" t="str">
        <f>IF(AJ11="","",IF(AJ11=0,3600,係数１!D$49))</f>
        <v/>
      </c>
      <c r="AO11" s="73" t="str">
        <f t="shared" si="12"/>
        <v/>
      </c>
      <c r="AP11" s="273" t="str">
        <f t="shared" si="13"/>
        <v/>
      </c>
      <c r="AU11" s="52" t="str">
        <f>IF(参照!A11="","",参照!A11)</f>
        <v/>
      </c>
      <c r="AV11" s="52" t="str">
        <f>IF(参照!B11="","",参照!B11)</f>
        <v/>
      </c>
      <c r="AW11" s="52" t="str">
        <f>IF(参照!C11="","",参照!C11)</f>
        <v/>
      </c>
      <c r="AX11" s="52" t="str">
        <f>IF(参照!D11="","",参照!D11)</f>
        <v>メニューB(残差)</v>
      </c>
      <c r="AY11" s="52">
        <f>IF(参照!E11="","",参照!E11)</f>
        <v>4.9200000000000003E-4</v>
      </c>
      <c r="AZ11" s="52" t="str">
        <f>IF(参照!F11="","",参照!F11)</f>
        <v>エバーグリーン・リテイリング(株)</v>
      </c>
      <c r="BA11" s="52" t="str">
        <f>IF(参照!G11="","",参照!G11)</f>
        <v>エバーグリーン・リテイリング(株)_メニューB(残差)</v>
      </c>
      <c r="BB11" s="52">
        <f t="shared" si="0"/>
        <v>0.49200000000000005</v>
      </c>
      <c r="BD11" s="52" t="str">
        <f>IF(参照!L11="","",参照!L11)</f>
        <v>四国電力(株)</v>
      </c>
    </row>
    <row r="12" spans="1:60" ht="12.75" customHeight="1" thickTop="1" thickBot="1">
      <c r="A12" s="1"/>
      <c r="B12" s="1"/>
      <c r="C12" s="496"/>
      <c r="D12" s="499" t="s">
        <v>8</v>
      </c>
      <c r="E12" s="473"/>
      <c r="F12" s="473"/>
      <c r="G12" s="474"/>
      <c r="H12" s="82" t="s">
        <v>26</v>
      </c>
      <c r="I12" s="22"/>
      <c r="J12" s="21" t="str">
        <f>IF($I12="","",$I12*係数１!$D$12*0.0258)</f>
        <v/>
      </c>
      <c r="K12" s="21" t="str">
        <f>IF($I12="","",$I12*係数１!$D$12*係数１!$F$12*44/12)</f>
        <v/>
      </c>
      <c r="L12" s="1"/>
      <c r="N12" s="79">
        <v>6</v>
      </c>
      <c r="O12" s="69"/>
      <c r="P12" s="69"/>
      <c r="Q12" s="70" t="str">
        <f t="shared" si="1"/>
        <v/>
      </c>
      <c r="R12" s="80"/>
      <c r="S12" s="348"/>
      <c r="T12" s="346">
        <f>係数１!D$49</f>
        <v>8640</v>
      </c>
      <c r="U12" s="73" t="str">
        <f t="shared" si="5"/>
        <v/>
      </c>
      <c r="V12" s="73" t="str">
        <f t="shared" si="6"/>
        <v/>
      </c>
      <c r="W12" s="74" t="str">
        <f t="array" aca="1" ref="W12" ca="1">IF(O12="","",IF(ISNUMBER(AA12),INDIRECT($BG$6&amp;AA12),IF(AA12="a",Q12,IF(AA12="b",INDIRECT($BG$6&amp;AB12),IF(AA12="c",R12,"")))))</f>
        <v/>
      </c>
      <c r="X12" s="75"/>
      <c r="Y12" s="73" t="str">
        <f t="shared" si="7"/>
        <v/>
      </c>
      <c r="Z12" s="76" t="str">
        <f t="shared" ca="1" si="2"/>
        <v/>
      </c>
      <c r="AA12" s="76" t="str">
        <f t="shared" ca="1" si="8"/>
        <v/>
      </c>
      <c r="AB12" s="76" t="str">
        <f t="shared" ca="1" si="9"/>
        <v/>
      </c>
      <c r="AC12" s="76">
        <f t="shared" ca="1" si="10"/>
        <v>0</v>
      </c>
      <c r="AD12" s="76">
        <f t="shared" si="11"/>
        <v>0</v>
      </c>
      <c r="AE12" s="76" t="str">
        <f t="shared" si="3"/>
        <v/>
      </c>
      <c r="AF12" s="77" t="str">
        <f t="shared" si="4"/>
        <v/>
      </c>
      <c r="AH12" s="510" t="s">
        <v>67</v>
      </c>
      <c r="AI12" s="511"/>
      <c r="AJ12" s="511"/>
      <c r="AK12" s="511"/>
      <c r="AL12" s="86">
        <f>SUM(AL7:AL11)</f>
        <v>0</v>
      </c>
      <c r="AN12" s="87"/>
      <c r="AO12" s="88">
        <f>SUM(AO7:AO11)</f>
        <v>0</v>
      </c>
      <c r="AP12" s="86">
        <f>SUM(AP7:AP11)</f>
        <v>0</v>
      </c>
      <c r="AU12" s="52" t="str">
        <f>IF(参照!A12="","",参照!A12)</f>
        <v/>
      </c>
      <c r="AV12" s="52" t="str">
        <f>IF(参照!B12="","",参照!B12)</f>
        <v/>
      </c>
      <c r="AW12" s="52" t="str">
        <f>IF(参照!C12="","",参照!C12)</f>
        <v/>
      </c>
      <c r="AX12" s="52" t="str">
        <f>IF(参照!D12="","",参照!D12)</f>
        <v>(参考値)事業者全体</v>
      </c>
      <c r="AY12" s="52">
        <f>IF(参照!E12="","",参照!E12)</f>
        <v>4.28E-4</v>
      </c>
      <c r="AZ12" s="52" t="str">
        <f>IF(参照!F12="","",参照!F12)</f>
        <v>エバーグリーン・リテイリング(株)</v>
      </c>
      <c r="BA12" s="52" t="str">
        <f>IF(参照!G12="","",参照!G12)</f>
        <v>エバーグリーン・リテイリング(株)_(参考値)事業者全体</v>
      </c>
      <c r="BB12" s="52">
        <f t="shared" si="0"/>
        <v>0.42799999999999999</v>
      </c>
      <c r="BD12" s="52" t="str">
        <f>IF(参照!L12="","",参照!L12)</f>
        <v>九州電力(株)</v>
      </c>
    </row>
    <row r="13" spans="1:60" ht="12.75" customHeight="1">
      <c r="A13" s="1"/>
      <c r="B13" s="1"/>
      <c r="C13" s="496"/>
      <c r="D13" s="456" t="s">
        <v>9</v>
      </c>
      <c r="E13" s="456"/>
      <c r="F13" s="456"/>
      <c r="G13" s="456"/>
      <c r="H13" s="82" t="s">
        <v>26</v>
      </c>
      <c r="I13" s="22"/>
      <c r="J13" s="21" t="str">
        <f>IF($I13="","",$I13*係数１!$D$13*0.0258)</f>
        <v/>
      </c>
      <c r="K13" s="21" t="str">
        <f>IF($I13="","",$I13*係数１!$D$13*係数１!$F$13*44/12)</f>
        <v/>
      </c>
      <c r="L13" s="1"/>
      <c r="N13" s="79">
        <v>7</v>
      </c>
      <c r="O13" s="69"/>
      <c r="P13" s="69"/>
      <c r="Q13" s="70" t="str">
        <f t="shared" si="1"/>
        <v/>
      </c>
      <c r="R13" s="80"/>
      <c r="S13" s="348"/>
      <c r="T13" s="346">
        <f>係数１!D$49</f>
        <v>8640</v>
      </c>
      <c r="U13" s="73" t="str">
        <f t="shared" si="5"/>
        <v/>
      </c>
      <c r="V13" s="73" t="str">
        <f t="shared" si="6"/>
        <v/>
      </c>
      <c r="W13" s="74" t="str">
        <f t="array" aca="1" ref="W13" ca="1">IF(O13="","",IF(ISNUMBER(AA13),INDIRECT($BG$6&amp;AA13),IF(AA13="a",Q13,IF(AA13="b",INDIRECT($BG$6&amp;AB13),IF(AA13="c",R13,"")))))</f>
        <v/>
      </c>
      <c r="X13" s="75"/>
      <c r="Y13" s="73" t="str">
        <f t="shared" si="7"/>
        <v/>
      </c>
      <c r="Z13" s="76" t="str">
        <f t="shared" ca="1" si="2"/>
        <v/>
      </c>
      <c r="AA13" s="76" t="str">
        <f t="shared" ca="1" si="8"/>
        <v/>
      </c>
      <c r="AB13" s="76" t="str">
        <f t="shared" ca="1" si="9"/>
        <v/>
      </c>
      <c r="AC13" s="76">
        <f t="shared" ca="1" si="10"/>
        <v>0</v>
      </c>
      <c r="AD13" s="76">
        <f t="shared" si="11"/>
        <v>0</v>
      </c>
      <c r="AE13" s="76" t="str">
        <f t="shared" si="3"/>
        <v/>
      </c>
      <c r="AF13" s="77" t="str">
        <f t="shared" si="4"/>
        <v/>
      </c>
      <c r="AU13" s="52" t="str">
        <f>IF(参照!A13="","",参照!A13)</f>
        <v>A0006</v>
      </c>
      <c r="AV13" s="52" t="str">
        <f>IF(参照!B13="","",参照!B13)</f>
        <v>エバーグリーン・マーケティング(株)</v>
      </c>
      <c r="AW13" s="52">
        <f>IF(参照!C13="","",参照!C13)</f>
        <v>5.3499999999999999E-4</v>
      </c>
      <c r="AX13" s="52" t="str">
        <f>IF(参照!D13="","",参照!D13)</f>
        <v>メニューA</v>
      </c>
      <c r="AY13" s="52">
        <f>IF(参照!E13="","",参照!E13)</f>
        <v>0</v>
      </c>
      <c r="AZ13" s="52" t="str">
        <f>IF(参照!F13="","",参照!F13)</f>
        <v>エバーグリーン・マーケティング(株)</v>
      </c>
      <c r="BA13" s="52" t="str">
        <f>IF(参照!G13="","",参照!G13)</f>
        <v>エバーグリーン・マーケティング(株)_メニューA</v>
      </c>
      <c r="BB13" s="52">
        <f t="shared" si="0"/>
        <v>0</v>
      </c>
      <c r="BD13" s="52" t="str">
        <f>IF(参照!L13="","",参照!L13)</f>
        <v>沖縄電力(株)</v>
      </c>
    </row>
    <row r="14" spans="1:60" ht="12.75" customHeight="1">
      <c r="A14" s="1"/>
      <c r="B14" s="1"/>
      <c r="C14" s="496"/>
      <c r="D14" s="492" t="s">
        <v>53</v>
      </c>
      <c r="E14" s="493"/>
      <c r="F14" s="493"/>
      <c r="G14" s="494"/>
      <c r="H14" s="20" t="s">
        <v>33</v>
      </c>
      <c r="I14" s="22"/>
      <c r="J14" s="21" t="str">
        <f>IF($I14="","",$I14*係数１!$D$18*0.0258)</f>
        <v/>
      </c>
      <c r="K14" s="21" t="str">
        <f>IF($I14="","",$I14*係数１!$D$18*係数１!$F$18*44/12)</f>
        <v/>
      </c>
      <c r="L14" s="1"/>
      <c r="N14" s="79">
        <v>8</v>
      </c>
      <c r="O14" s="69"/>
      <c r="P14" s="69"/>
      <c r="Q14" s="70" t="str">
        <f t="shared" si="1"/>
        <v/>
      </c>
      <c r="R14" s="80"/>
      <c r="S14" s="348"/>
      <c r="T14" s="346">
        <f>係数１!D$49</f>
        <v>8640</v>
      </c>
      <c r="U14" s="73" t="str">
        <f t="shared" si="5"/>
        <v/>
      </c>
      <c r="V14" s="73" t="str">
        <f t="shared" si="6"/>
        <v/>
      </c>
      <c r="W14" s="74" t="str">
        <f t="array" aca="1" ref="W14" ca="1">IF(O14="","",IF(ISNUMBER(AA14),INDIRECT($BG$6&amp;AA14),IF(AA14="a",Q14,IF(AA14="b",INDIRECT($BG$6&amp;AB14),IF(AA14="c",R14,"")))))</f>
        <v/>
      </c>
      <c r="X14" s="75"/>
      <c r="Y14" s="73" t="str">
        <f t="shared" si="7"/>
        <v/>
      </c>
      <c r="Z14" s="76" t="str">
        <f t="shared" ca="1" si="2"/>
        <v/>
      </c>
      <c r="AA14" s="76" t="str">
        <f t="shared" ca="1" si="8"/>
        <v/>
      </c>
      <c r="AB14" s="76" t="str">
        <f t="shared" ca="1" si="9"/>
        <v/>
      </c>
      <c r="AC14" s="76">
        <f t="shared" ca="1" si="10"/>
        <v>0</v>
      </c>
      <c r="AD14" s="76">
        <f t="shared" si="11"/>
        <v>0</v>
      </c>
      <c r="AE14" s="76" t="str">
        <f t="shared" si="3"/>
        <v/>
      </c>
      <c r="AF14" s="77" t="str">
        <f t="shared" si="4"/>
        <v/>
      </c>
      <c r="AU14" s="52" t="str">
        <f>IF(参照!A14="","",参照!A14)</f>
        <v/>
      </c>
      <c r="AV14" s="52" t="str">
        <f>IF(参照!B14="","",参照!B14)</f>
        <v/>
      </c>
      <c r="AW14" s="52" t="str">
        <f>IF(参照!C14="","",参照!C14)</f>
        <v/>
      </c>
      <c r="AX14" s="52" t="str">
        <f>IF(参照!D14="","",参照!D14)</f>
        <v>メニューB</v>
      </c>
      <c r="AY14" s="52">
        <f>IF(参照!E14="","",参照!E14)</f>
        <v>0</v>
      </c>
      <c r="AZ14" s="52" t="str">
        <f>IF(参照!F14="","",参照!F14)</f>
        <v>エバーグリーン・マーケティング(株)</v>
      </c>
      <c r="BA14" s="52" t="str">
        <f>IF(参照!G14="","",参照!G14)</f>
        <v>エバーグリーン・マーケティング(株)_メニューB</v>
      </c>
      <c r="BB14" s="52">
        <f t="shared" si="0"/>
        <v>0</v>
      </c>
      <c r="BD14" s="52" t="str">
        <f>IF(参照!L14="","",参照!L14)</f>
        <v>(株)ａｆｔｅｒＦＩＴ</v>
      </c>
    </row>
    <row r="15" spans="1:60" ht="12.75" customHeight="1" thickBot="1">
      <c r="A15" s="1"/>
      <c r="B15" s="1"/>
      <c r="C15" s="496"/>
      <c r="D15" s="492" t="s">
        <v>54</v>
      </c>
      <c r="E15" s="493"/>
      <c r="F15" s="493"/>
      <c r="G15" s="494"/>
      <c r="H15" s="20" t="s">
        <v>33</v>
      </c>
      <c r="I15" s="22"/>
      <c r="J15" s="21" t="str">
        <f>IF($I15="","",$I15*係数１!$D$20*0.0258)</f>
        <v/>
      </c>
      <c r="K15" s="21" t="str">
        <f>IF($I15="","",$I15*係数１!$D$20*係数１!$F$20*44/12)</f>
        <v/>
      </c>
      <c r="L15" s="1"/>
      <c r="N15" s="79">
        <v>9</v>
      </c>
      <c r="O15" s="69"/>
      <c r="P15" s="69"/>
      <c r="Q15" s="70" t="str">
        <f t="shared" si="1"/>
        <v/>
      </c>
      <c r="R15" s="80"/>
      <c r="S15" s="348"/>
      <c r="T15" s="346">
        <f>係数１!D$49</f>
        <v>8640</v>
      </c>
      <c r="U15" s="73" t="str">
        <f t="shared" si="5"/>
        <v/>
      </c>
      <c r="V15" s="73" t="str">
        <f t="shared" si="6"/>
        <v/>
      </c>
      <c r="W15" s="74" t="str">
        <f t="array" aca="1" ref="W15" ca="1">IF(O15="","",IF(ISNUMBER(AA15),INDIRECT($BG$6&amp;AA15),IF(AA15="a",Q15,IF(AA15="b",INDIRECT($BG$6&amp;AB15),IF(AA15="c",R15,"")))))</f>
        <v/>
      </c>
      <c r="X15" s="75"/>
      <c r="Y15" s="73" t="str">
        <f t="shared" si="7"/>
        <v/>
      </c>
      <c r="Z15" s="76" t="str">
        <f t="shared" ca="1" si="2"/>
        <v/>
      </c>
      <c r="AA15" s="76" t="str">
        <f t="shared" ca="1" si="8"/>
        <v/>
      </c>
      <c r="AB15" s="76" t="str">
        <f t="shared" ca="1" si="9"/>
        <v/>
      </c>
      <c r="AC15" s="76">
        <f t="shared" ca="1" si="10"/>
        <v>0</v>
      </c>
      <c r="AD15" s="76">
        <f t="shared" si="11"/>
        <v>0</v>
      </c>
      <c r="AE15" s="76" t="str">
        <f t="shared" si="3"/>
        <v/>
      </c>
      <c r="AF15" s="77" t="str">
        <f t="shared" si="4"/>
        <v/>
      </c>
      <c r="AH15" s="38" t="s">
        <v>508</v>
      </c>
      <c r="AU15" s="52" t="str">
        <f>IF(参照!A15="","",参照!A15)</f>
        <v/>
      </c>
      <c r="AV15" s="52" t="str">
        <f>IF(参照!B15="","",参照!B15)</f>
        <v/>
      </c>
      <c r="AW15" s="52" t="str">
        <f>IF(参照!C15="","",参照!C15)</f>
        <v/>
      </c>
      <c r="AX15" s="52" t="str">
        <f>IF(参照!D15="","",参照!D15)</f>
        <v>メニューC(残差)</v>
      </c>
      <c r="AY15" s="52">
        <f>IF(参照!E15="","",参照!E15)</f>
        <v>5.1800000000000001E-4</v>
      </c>
      <c r="AZ15" s="52" t="str">
        <f>IF(参照!F15="","",参照!F15)</f>
        <v>エバーグリーン・マーケティング(株)</v>
      </c>
      <c r="BA15" s="52" t="str">
        <f>IF(参照!G15="","",参照!G15)</f>
        <v>エバーグリーン・マーケティング(株)_メニューC(残差)</v>
      </c>
      <c r="BB15" s="52">
        <f t="shared" si="0"/>
        <v>0.51800000000000002</v>
      </c>
      <c r="BD15" s="52" t="str">
        <f>IF(参照!L15="","",参照!L15)</f>
        <v>Ａｐａｍａｎ　Ｅｎｅｒｇｙ(株)</v>
      </c>
    </row>
    <row r="16" spans="1:60" ht="12.75" customHeight="1" thickBot="1">
      <c r="A16" s="1"/>
      <c r="B16" s="1"/>
      <c r="C16" s="496"/>
      <c r="D16" s="499" t="s">
        <v>55</v>
      </c>
      <c r="E16" s="473"/>
      <c r="F16" s="473"/>
      <c r="G16" s="474"/>
      <c r="H16" s="82" t="s">
        <v>18</v>
      </c>
      <c r="I16" s="22"/>
      <c r="J16" s="21" t="str">
        <f>IF($I16="","",$I16*係数１!$D$30*0.0258)</f>
        <v/>
      </c>
      <c r="K16" s="21" t="str">
        <f>IF($I16="","",$I16*係数１!$D$30*係数１!$F$30)</f>
        <v/>
      </c>
      <c r="L16" s="1"/>
      <c r="N16" s="79">
        <v>10</v>
      </c>
      <c r="O16" s="69"/>
      <c r="P16" s="69"/>
      <c r="Q16" s="70" t="str">
        <f t="shared" si="1"/>
        <v/>
      </c>
      <c r="R16" s="80"/>
      <c r="S16" s="348"/>
      <c r="T16" s="346">
        <f>係数１!D$49</f>
        <v>8640</v>
      </c>
      <c r="U16" s="73" t="str">
        <f t="shared" si="5"/>
        <v/>
      </c>
      <c r="V16" s="73" t="str">
        <f t="shared" si="6"/>
        <v/>
      </c>
      <c r="W16" s="74" t="str">
        <f t="array" aca="1" ref="W16" ca="1">IF(O16="","",IF(ISNUMBER(AA16),INDIRECT($BG$6&amp;AA16),IF(AA16="a",Q16,IF(AA16="b",INDIRECT($BG$6&amp;AB16),IF(AA16="c",R16,"")))))</f>
        <v/>
      </c>
      <c r="X16" s="75"/>
      <c r="Y16" s="73" t="str">
        <f t="shared" si="7"/>
        <v/>
      </c>
      <c r="Z16" s="76" t="str">
        <f t="shared" ca="1" si="2"/>
        <v/>
      </c>
      <c r="AA16" s="76" t="str">
        <f t="shared" ca="1" si="8"/>
        <v/>
      </c>
      <c r="AB16" s="76" t="str">
        <f t="shared" ca="1" si="9"/>
        <v/>
      </c>
      <c r="AC16" s="76">
        <f t="shared" ca="1" si="10"/>
        <v>0</v>
      </c>
      <c r="AD16" s="76">
        <f t="shared" si="11"/>
        <v>0</v>
      </c>
      <c r="AE16" s="76" t="str">
        <f t="shared" si="3"/>
        <v/>
      </c>
      <c r="AF16" s="77" t="str">
        <f t="shared" si="4"/>
        <v/>
      </c>
      <c r="AH16" s="89"/>
      <c r="AI16" s="90" t="s">
        <v>507</v>
      </c>
      <c r="AJ16" s="525" t="s">
        <v>504</v>
      </c>
      <c r="AK16" s="526"/>
      <c r="AL16" s="66" t="s">
        <v>592</v>
      </c>
      <c r="AM16" s="91" t="s">
        <v>593</v>
      </c>
      <c r="AN16" s="92" t="s">
        <v>594</v>
      </c>
      <c r="AO16" s="59" t="s">
        <v>595</v>
      </c>
      <c r="AP16" s="93" t="s">
        <v>596</v>
      </c>
      <c r="AQ16" s="59" t="s">
        <v>597</v>
      </c>
      <c r="AR16" s="66" t="s">
        <v>598</v>
      </c>
      <c r="AU16" s="52" t="str">
        <f>IF(参照!A16="","",参照!A16)</f>
        <v/>
      </c>
      <c r="AV16" s="52" t="str">
        <f>IF(参照!B16="","",参照!B16)</f>
        <v/>
      </c>
      <c r="AW16" s="52" t="str">
        <f>IF(参照!C16="","",参照!C16)</f>
        <v/>
      </c>
      <c r="AX16" s="52" t="str">
        <f>IF(参照!D16="","",参照!D16)</f>
        <v>(参考値)事業者全体</v>
      </c>
      <c r="AY16" s="52">
        <f>IF(参照!E16="","",参照!E16)</f>
        <v>5.4800000000000009E-4</v>
      </c>
      <c r="AZ16" s="52" t="str">
        <f>IF(参照!F16="","",参照!F16)</f>
        <v>エバーグリーン・マーケティング(株)</v>
      </c>
      <c r="BA16" s="52" t="str">
        <f>IF(参照!G16="","",参照!G16)</f>
        <v>エバーグリーン・マーケティング(株)_(参考値)事業者全体</v>
      </c>
      <c r="BB16" s="52">
        <f t="shared" si="0"/>
        <v>0.54800000000000004</v>
      </c>
      <c r="BD16" s="52" t="str">
        <f>IF(参照!L16="","",参照!L16)</f>
        <v>ａｕエネルギー＆ライフ(株)(旧：ＫＤＤＩ(株))</v>
      </c>
    </row>
    <row r="17" spans="1:56" ht="12.75" customHeight="1" thickTop="1">
      <c r="A17" s="1"/>
      <c r="B17" s="1"/>
      <c r="C17" s="496"/>
      <c r="D17" s="456" t="s">
        <v>10</v>
      </c>
      <c r="E17" s="456"/>
      <c r="F17" s="456"/>
      <c r="G17" s="456"/>
      <c r="H17" s="82" t="s">
        <v>27</v>
      </c>
      <c r="I17" s="22"/>
      <c r="J17" s="21" t="str">
        <f>IF($I17="","",$I17*係数１!$D$43*0.0258)</f>
        <v/>
      </c>
      <c r="K17" s="21" t="str">
        <f>IF($I17="","",$I17*係数１!$F$43)</f>
        <v/>
      </c>
      <c r="L17" s="1"/>
      <c r="N17" s="79">
        <v>11</v>
      </c>
      <c r="O17" s="69"/>
      <c r="P17" s="69"/>
      <c r="Q17" s="70" t="str">
        <f t="shared" si="1"/>
        <v/>
      </c>
      <c r="R17" s="80"/>
      <c r="S17" s="348"/>
      <c r="T17" s="346">
        <f>係数１!D$49</f>
        <v>8640</v>
      </c>
      <c r="U17" s="73" t="str">
        <f t="shared" si="5"/>
        <v/>
      </c>
      <c r="V17" s="73" t="str">
        <f t="shared" si="6"/>
        <v/>
      </c>
      <c r="W17" s="74" t="str">
        <f t="array" aca="1" ref="W17" ca="1">IF(O17="","",IF(ISNUMBER(AA17),INDIRECT($BG$6&amp;AA17),IF(AA17="a",Q17,IF(AA17="b",INDIRECT($BG$6&amp;AB17),IF(AA17="c",R17,"")))))</f>
        <v/>
      </c>
      <c r="X17" s="75"/>
      <c r="Y17" s="73" t="str">
        <f t="shared" si="7"/>
        <v/>
      </c>
      <c r="Z17" s="76" t="str">
        <f t="shared" ca="1" si="2"/>
        <v/>
      </c>
      <c r="AA17" s="76" t="str">
        <f t="shared" ca="1" si="8"/>
        <v/>
      </c>
      <c r="AB17" s="76" t="str">
        <f t="shared" ca="1" si="9"/>
        <v/>
      </c>
      <c r="AC17" s="76">
        <f t="shared" ca="1" si="10"/>
        <v>0</v>
      </c>
      <c r="AD17" s="76">
        <f t="shared" si="11"/>
        <v>0</v>
      </c>
      <c r="AE17" s="76" t="str">
        <f t="shared" si="3"/>
        <v/>
      </c>
      <c r="AF17" s="77" t="str">
        <f t="shared" si="4"/>
        <v/>
      </c>
      <c r="AH17" s="527" t="s">
        <v>505</v>
      </c>
      <c r="AI17" s="94" t="s">
        <v>599</v>
      </c>
      <c r="AJ17" s="95"/>
      <c r="AK17" s="272" t="s">
        <v>2319</v>
      </c>
      <c r="AL17" s="96" t="str">
        <f>IF(AJ17="","",AJ17*AN17*0.0258)</f>
        <v/>
      </c>
      <c r="AM17" s="97" t="str">
        <f>IF(AJ17="","",AJ17*AN17*AO17*44/12)</f>
        <v/>
      </c>
      <c r="AN17" s="98">
        <f>係数１!D55</f>
        <v>13.6</v>
      </c>
      <c r="AO17" s="99">
        <f>係数１!F55</f>
        <v>0</v>
      </c>
      <c r="AP17" s="99" t="str">
        <f>係数１!G55</f>
        <v>ｔ－C/GJ</v>
      </c>
      <c r="AQ17" s="100">
        <v>0.8</v>
      </c>
      <c r="AR17" s="101" t="str">
        <f>IF(AJ17="","",AL17*AQ17)</f>
        <v/>
      </c>
      <c r="AU17" s="52" t="str">
        <f>IF(参照!A17="","",参照!A17)</f>
        <v>A0007</v>
      </c>
      <c r="AV17" s="52" t="str">
        <f>IF(参照!B17="","",参照!B17)</f>
        <v>(株)ＳＥウイングズ</v>
      </c>
      <c r="AW17" s="52">
        <f>IF(参照!C17="","",参照!C17)</f>
        <v>2.6200000000000003E-4</v>
      </c>
      <c r="AX17" s="52" t="str">
        <f>IF(参照!D17="","",参照!D17)</f>
        <v/>
      </c>
      <c r="AY17" s="52">
        <f>IF(参照!E17="","",参照!E17)</f>
        <v>4.0099999999999999E-4</v>
      </c>
      <c r="AZ17" s="52" t="str">
        <f>IF(参照!F17="","",参照!F17)</f>
        <v>(株)ＳＥウイングズ</v>
      </c>
      <c r="BA17" s="52" t="str">
        <f>IF(参照!G17="","",参照!G17)</f>
        <v>(株)ＳＥウイングズ_</v>
      </c>
      <c r="BB17" s="52">
        <f t="shared" si="0"/>
        <v>0.40099999999999997</v>
      </c>
      <c r="BD17" s="52" t="str">
        <f>IF(参照!L17="","",参照!L17)</f>
        <v>Ｃａｓｔｌｅｔｏｎ　Ｃｏｍｍｏｄｉｔｉｅｓ　Ｊａｐａｎ合同会社</v>
      </c>
    </row>
    <row r="18" spans="1:56" ht="12.75" customHeight="1">
      <c r="A18" s="1"/>
      <c r="B18" s="1"/>
      <c r="C18" s="496"/>
      <c r="D18" s="492" t="s">
        <v>134</v>
      </c>
      <c r="E18" s="493"/>
      <c r="F18" s="493"/>
      <c r="G18" s="494"/>
      <c r="H18" s="102" t="s">
        <v>27</v>
      </c>
      <c r="I18" s="23"/>
      <c r="J18" s="21" t="str">
        <f>IF($I18="","",$I18*係数１!$D$44*0.0258)</f>
        <v/>
      </c>
      <c r="K18" s="21" t="str">
        <f>IF($I18="","",$I18*係数１!$F$44)</f>
        <v/>
      </c>
      <c r="L18" s="1"/>
      <c r="N18" s="79">
        <v>12</v>
      </c>
      <c r="O18" s="69"/>
      <c r="P18" s="69"/>
      <c r="Q18" s="70" t="str">
        <f t="shared" si="1"/>
        <v/>
      </c>
      <c r="R18" s="80"/>
      <c r="S18" s="348"/>
      <c r="T18" s="346">
        <f>係数１!D$49</f>
        <v>8640</v>
      </c>
      <c r="U18" s="73" t="str">
        <f t="shared" si="5"/>
        <v/>
      </c>
      <c r="V18" s="73" t="str">
        <f t="shared" si="6"/>
        <v/>
      </c>
      <c r="W18" s="74" t="str">
        <f t="array" aca="1" ref="W18" ca="1">IF(O18="","",IF(ISNUMBER(AA18),INDIRECT($BG$6&amp;AA18),IF(AA18="a",Q18,IF(AA18="b",INDIRECT($BG$6&amp;AB18),IF(AA18="c",R18,"")))))</f>
        <v/>
      </c>
      <c r="X18" s="75"/>
      <c r="Y18" s="73" t="str">
        <f t="shared" si="7"/>
        <v/>
      </c>
      <c r="Z18" s="76" t="str">
        <f t="shared" ca="1" si="2"/>
        <v/>
      </c>
      <c r="AA18" s="76" t="str">
        <f t="shared" ca="1" si="8"/>
        <v/>
      </c>
      <c r="AB18" s="76" t="str">
        <f t="shared" ca="1" si="9"/>
        <v/>
      </c>
      <c r="AC18" s="76">
        <f t="shared" ca="1" si="10"/>
        <v>0</v>
      </c>
      <c r="AD18" s="76">
        <f t="shared" si="11"/>
        <v>0</v>
      </c>
      <c r="AE18" s="76" t="str">
        <f t="shared" si="3"/>
        <v/>
      </c>
      <c r="AF18" s="77" t="str">
        <f t="shared" si="4"/>
        <v/>
      </c>
      <c r="AH18" s="528"/>
      <c r="AI18" s="103" t="s">
        <v>601</v>
      </c>
      <c r="AJ18" s="104"/>
      <c r="AK18" s="272" t="s">
        <v>2319</v>
      </c>
      <c r="AL18" s="21" t="str">
        <f t="shared" ref="AL18:AL33" si="14">IF(AJ18="","",AJ18*AN18*0.0258)</f>
        <v/>
      </c>
      <c r="AM18" s="97" t="str">
        <f t="shared" ref="AM18:AM33" si="15">IF(AJ18="","",AJ18*AN18*AO18*44/12)</f>
        <v/>
      </c>
      <c r="AN18" s="98">
        <f>係数１!D56</f>
        <v>13.2</v>
      </c>
      <c r="AO18" s="99">
        <f>係数１!F56</f>
        <v>0</v>
      </c>
      <c r="AP18" s="99" t="str">
        <f>係数１!G56</f>
        <v>ｔ－C/GJ</v>
      </c>
      <c r="AQ18" s="22">
        <v>0.8</v>
      </c>
      <c r="AR18" s="101" t="str">
        <f t="shared" ref="AR18:AR36" si="16">IF(AJ18="","",AL18*AQ18)</f>
        <v/>
      </c>
      <c r="AU18" s="52" t="str">
        <f>IF(参照!A18="","",参照!A18)</f>
        <v>A0008</v>
      </c>
      <c r="AV18" s="52" t="str">
        <f>IF(参照!B18="","",参照!B18)</f>
        <v>(株)イーセル</v>
      </c>
      <c r="AW18" s="52">
        <f>IF(参照!C18="","",参照!C18)</f>
        <v>4.75E-4</v>
      </c>
      <c r="AX18" s="52" t="str">
        <f>IF(参照!D18="","",参照!D18)</f>
        <v/>
      </c>
      <c r="AY18" s="52">
        <f>IF(参照!E18="","",参照!E18)</f>
        <v>4.8200000000000001E-4</v>
      </c>
      <c r="AZ18" s="52" t="str">
        <f>IF(参照!F18="","",参照!F18)</f>
        <v>(株)イーセル</v>
      </c>
      <c r="BA18" s="52" t="str">
        <f>IF(参照!G18="","",参照!G18)</f>
        <v>(株)イーセル_</v>
      </c>
      <c r="BB18" s="52">
        <f t="shared" si="0"/>
        <v>0.48199999999999998</v>
      </c>
      <c r="BD18" s="52" t="str">
        <f>IF(参照!L18="","",参照!L18)</f>
        <v>(株)ＣＤエナジーダイレクト</v>
      </c>
    </row>
    <row r="19" spans="1:56" ht="16.5" customHeight="1">
      <c r="A19" s="1"/>
      <c r="B19" s="1"/>
      <c r="C19" s="496"/>
      <c r="D19" s="470" t="s">
        <v>59</v>
      </c>
      <c r="E19" s="530" t="s">
        <v>135</v>
      </c>
      <c r="F19" s="470" t="s">
        <v>60</v>
      </c>
      <c r="G19" s="105" t="s">
        <v>131</v>
      </c>
      <c r="H19" s="454" t="s">
        <v>19</v>
      </c>
      <c r="I19" s="548">
        <f>S37</f>
        <v>0</v>
      </c>
      <c r="J19" s="548">
        <f>U37</f>
        <v>0</v>
      </c>
      <c r="K19" s="548">
        <f>V37</f>
        <v>0</v>
      </c>
      <c r="L19" s="1"/>
      <c r="N19" s="79">
        <v>13</v>
      </c>
      <c r="O19" s="69"/>
      <c r="P19" s="69"/>
      <c r="Q19" s="70" t="str">
        <f t="shared" si="1"/>
        <v/>
      </c>
      <c r="R19" s="80"/>
      <c r="S19" s="348"/>
      <c r="T19" s="346">
        <f>係数１!D$49</f>
        <v>8640</v>
      </c>
      <c r="U19" s="73" t="str">
        <f t="shared" si="5"/>
        <v/>
      </c>
      <c r="V19" s="73" t="str">
        <f t="shared" si="6"/>
        <v/>
      </c>
      <c r="W19" s="74" t="str">
        <f t="array" aca="1" ref="W19" ca="1">IF(O19="","",IF(ISNUMBER(AA19),INDIRECT($BG$6&amp;AA19),IF(AA19="a",Q19,IF(AA19="b",INDIRECT($BG$6&amp;AB19),IF(AA19="c",R19,"")))))</f>
        <v/>
      </c>
      <c r="X19" s="75"/>
      <c r="Y19" s="73" t="str">
        <f t="shared" si="7"/>
        <v/>
      </c>
      <c r="Z19" s="76" t="str">
        <f t="shared" ca="1" si="2"/>
        <v/>
      </c>
      <c r="AA19" s="76" t="str">
        <f t="shared" ca="1" si="8"/>
        <v/>
      </c>
      <c r="AB19" s="76" t="str">
        <f t="shared" ca="1" si="9"/>
        <v/>
      </c>
      <c r="AC19" s="76">
        <f t="shared" ca="1" si="10"/>
        <v>0</v>
      </c>
      <c r="AD19" s="76">
        <f t="shared" si="11"/>
        <v>0</v>
      </c>
      <c r="AE19" s="76" t="str">
        <f t="shared" si="3"/>
        <v/>
      </c>
      <c r="AF19" s="77" t="str">
        <f t="shared" si="4"/>
        <v/>
      </c>
      <c r="AH19" s="528"/>
      <c r="AI19" s="103" t="s">
        <v>602</v>
      </c>
      <c r="AJ19" s="104"/>
      <c r="AK19" s="272" t="s">
        <v>2319</v>
      </c>
      <c r="AL19" s="21" t="str">
        <f t="shared" si="14"/>
        <v/>
      </c>
      <c r="AM19" s="97" t="str">
        <f t="shared" si="15"/>
        <v/>
      </c>
      <c r="AN19" s="98">
        <f>係数１!D57</f>
        <v>17.100000000000001</v>
      </c>
      <c r="AO19" s="99">
        <f>係数１!F57</f>
        <v>0</v>
      </c>
      <c r="AP19" s="99" t="str">
        <f>係数１!G57</f>
        <v>ｔ－C/GJ</v>
      </c>
      <c r="AQ19" s="22">
        <v>0.8</v>
      </c>
      <c r="AR19" s="101" t="str">
        <f t="shared" si="16"/>
        <v/>
      </c>
      <c r="AU19" s="52" t="str">
        <f>IF(参照!A19="","",参照!A19)</f>
        <v>A0009</v>
      </c>
      <c r="AV19" s="52" t="str">
        <f>IF(参照!B19="","",参照!B19)</f>
        <v>(株)エネット</v>
      </c>
      <c r="AW19" s="52">
        <f>IF(参照!C19="","",参照!C19)</f>
        <v>4.0499999999999998E-4</v>
      </c>
      <c r="AX19" s="52" t="str">
        <f>IF(参照!D19="","",参照!D19)</f>
        <v>メニューA</v>
      </c>
      <c r="AY19" s="52">
        <f>IF(参照!E19="","",参照!E19)</f>
        <v>0</v>
      </c>
      <c r="AZ19" s="52" t="str">
        <f>IF(参照!F19="","",参照!F19)</f>
        <v>(株)エネット</v>
      </c>
      <c r="BA19" s="52" t="str">
        <f>IF(参照!G19="","",参照!G19)</f>
        <v>(株)エネット_メニューA</v>
      </c>
      <c r="BB19" s="52">
        <f t="shared" si="0"/>
        <v>0</v>
      </c>
      <c r="BD19" s="52" t="str">
        <f>IF(参照!L19="","",参照!L19)</f>
        <v>(株)ＣＨＩＢＡむつざわエナジー</v>
      </c>
    </row>
    <row r="20" spans="1:56" ht="16.5" customHeight="1">
      <c r="A20" s="1"/>
      <c r="B20" s="1"/>
      <c r="C20" s="496"/>
      <c r="D20" s="471"/>
      <c r="E20" s="531"/>
      <c r="F20" s="472"/>
      <c r="G20" s="106" t="str">
        <f>IF(COUNTA(O7:O36)=0,"（　　　 　　）",IF(COUNTA(O7:O36)=1,"（"&amp;O7&amp;"）","（複数の電気事業者）"))</f>
        <v>（　　　 　　）</v>
      </c>
      <c r="H20" s="455"/>
      <c r="I20" s="549"/>
      <c r="J20" s="549"/>
      <c r="K20" s="549"/>
      <c r="L20" s="1"/>
      <c r="N20" s="79">
        <v>14</v>
      </c>
      <c r="O20" s="69"/>
      <c r="P20" s="69"/>
      <c r="Q20" s="70" t="str">
        <f t="shared" si="1"/>
        <v/>
      </c>
      <c r="R20" s="80"/>
      <c r="S20" s="348"/>
      <c r="T20" s="346">
        <f>係数１!D$49</f>
        <v>8640</v>
      </c>
      <c r="U20" s="73" t="str">
        <f t="shared" si="5"/>
        <v/>
      </c>
      <c r="V20" s="73" t="str">
        <f t="shared" si="6"/>
        <v/>
      </c>
      <c r="W20" s="74" t="str">
        <f t="array" aca="1" ref="W20" ca="1">IF(O20="","",IF(ISNUMBER(AA20),INDIRECT($BG$6&amp;AA20),IF(AA20="a",Q20,IF(AA20="b",INDIRECT($BG$6&amp;AB20),IF(AA20="c",R20,"")))))</f>
        <v/>
      </c>
      <c r="X20" s="75"/>
      <c r="Y20" s="73" t="str">
        <f t="shared" si="7"/>
        <v/>
      </c>
      <c r="Z20" s="76" t="str">
        <f t="shared" ca="1" si="2"/>
        <v/>
      </c>
      <c r="AA20" s="76" t="str">
        <f t="shared" ca="1" si="8"/>
        <v/>
      </c>
      <c r="AB20" s="76" t="str">
        <f t="shared" ca="1" si="9"/>
        <v/>
      </c>
      <c r="AC20" s="76">
        <f t="shared" ca="1" si="10"/>
        <v>0</v>
      </c>
      <c r="AD20" s="76">
        <f t="shared" si="11"/>
        <v>0</v>
      </c>
      <c r="AE20" s="76" t="str">
        <f t="shared" si="3"/>
        <v/>
      </c>
      <c r="AF20" s="77" t="str">
        <f t="shared" si="4"/>
        <v/>
      </c>
      <c r="AH20" s="528"/>
      <c r="AI20" s="103" t="s">
        <v>603</v>
      </c>
      <c r="AJ20" s="104"/>
      <c r="AK20" s="272" t="s">
        <v>2320</v>
      </c>
      <c r="AL20" s="21" t="str">
        <f t="shared" si="14"/>
        <v/>
      </c>
      <c r="AM20" s="97" t="str">
        <f t="shared" si="15"/>
        <v/>
      </c>
      <c r="AN20" s="98">
        <f>係数１!D58</f>
        <v>23.4</v>
      </c>
      <c r="AO20" s="99">
        <f>係数１!F58</f>
        <v>0</v>
      </c>
      <c r="AP20" s="99" t="str">
        <f>係数１!G58</f>
        <v>ｔ－C/GJ</v>
      </c>
      <c r="AQ20" s="22">
        <v>0.8</v>
      </c>
      <c r="AR20" s="101" t="str">
        <f t="shared" si="16"/>
        <v/>
      </c>
      <c r="AU20" s="52" t="str">
        <f>IF(参照!A20="","",参照!A20)</f>
        <v/>
      </c>
      <c r="AV20" s="52" t="str">
        <f>IF(参照!B20="","",参照!B20)</f>
        <v/>
      </c>
      <c r="AW20" s="52" t="str">
        <f>IF(参照!C20="","",参照!C20)</f>
        <v/>
      </c>
      <c r="AX20" s="52" t="str">
        <f>IF(参照!D20="","",参照!D20)</f>
        <v>メニューB</v>
      </c>
      <c r="AY20" s="52">
        <f>IF(参照!E20="","",参照!E20)</f>
        <v>0</v>
      </c>
      <c r="AZ20" s="52" t="str">
        <f>IF(参照!F20="","",参照!F20)</f>
        <v>(株)エネット</v>
      </c>
      <c r="BA20" s="52" t="str">
        <f>IF(参照!G20="","",参照!G20)</f>
        <v>(株)エネット_メニューB</v>
      </c>
      <c r="BB20" s="52">
        <f t="shared" si="0"/>
        <v>0</v>
      </c>
      <c r="BD20" s="52" t="str">
        <f>IF(参照!L20="","",参照!L20)</f>
        <v>Ｃｏｃｏテラスたがわ(株)</v>
      </c>
    </row>
    <row r="21" spans="1:56" ht="15.75" customHeight="1">
      <c r="A21" s="1"/>
      <c r="B21" s="1"/>
      <c r="C21" s="496"/>
      <c r="D21" s="471"/>
      <c r="E21" s="531"/>
      <c r="F21" s="470" t="s">
        <v>61</v>
      </c>
      <c r="G21" s="105" t="s">
        <v>131</v>
      </c>
      <c r="H21" s="454" t="s">
        <v>19</v>
      </c>
      <c r="I21" s="541"/>
      <c r="J21" s="541"/>
      <c r="K21" s="541"/>
      <c r="L21" s="1"/>
      <c r="N21" s="79">
        <v>15</v>
      </c>
      <c r="O21" s="69"/>
      <c r="P21" s="69"/>
      <c r="Q21" s="70" t="str">
        <f t="shared" si="1"/>
        <v/>
      </c>
      <c r="R21" s="80"/>
      <c r="S21" s="348"/>
      <c r="T21" s="346">
        <f>係数１!D$49</f>
        <v>8640</v>
      </c>
      <c r="U21" s="73" t="str">
        <f t="shared" si="5"/>
        <v/>
      </c>
      <c r="V21" s="73" t="str">
        <f t="shared" si="6"/>
        <v/>
      </c>
      <c r="W21" s="74" t="str">
        <f t="array" aca="1" ref="W21" ca="1">IF(O21="","",IF(ISNUMBER(AA21),INDIRECT($BG$6&amp;AA21),IF(AA21="a",Q21,IF(AA21="b",INDIRECT($BG$6&amp;AB21),IF(AA21="c",R21,"")))))</f>
        <v/>
      </c>
      <c r="X21" s="75"/>
      <c r="Y21" s="73" t="str">
        <f t="shared" si="7"/>
        <v/>
      </c>
      <c r="Z21" s="76" t="str">
        <f t="shared" ca="1" si="2"/>
        <v/>
      </c>
      <c r="AA21" s="76" t="str">
        <f t="shared" ca="1" si="8"/>
        <v/>
      </c>
      <c r="AB21" s="76" t="str">
        <f t="shared" ca="1" si="9"/>
        <v/>
      </c>
      <c r="AC21" s="76">
        <f t="shared" ca="1" si="10"/>
        <v>0</v>
      </c>
      <c r="AD21" s="76">
        <f t="shared" si="11"/>
        <v>0</v>
      </c>
      <c r="AE21" s="76" t="str">
        <f t="shared" si="3"/>
        <v/>
      </c>
      <c r="AF21" s="77" t="str">
        <f t="shared" si="4"/>
        <v/>
      </c>
      <c r="AH21" s="528"/>
      <c r="AI21" s="103" t="s">
        <v>604</v>
      </c>
      <c r="AJ21" s="104"/>
      <c r="AK21" s="272" t="s">
        <v>2320</v>
      </c>
      <c r="AL21" s="21" t="str">
        <f t="shared" si="14"/>
        <v/>
      </c>
      <c r="AM21" s="97" t="str">
        <f t="shared" si="15"/>
        <v/>
      </c>
      <c r="AN21" s="98">
        <f>係数１!D59</f>
        <v>35.6</v>
      </c>
      <c r="AO21" s="99">
        <f>係数１!F59</f>
        <v>0</v>
      </c>
      <c r="AP21" s="99" t="str">
        <f>係数１!G59</f>
        <v>ｔ－C/GJ</v>
      </c>
      <c r="AQ21" s="22">
        <v>0.8</v>
      </c>
      <c r="AR21" s="101" t="str">
        <f t="shared" si="16"/>
        <v/>
      </c>
      <c r="AU21" s="52" t="str">
        <f>IF(参照!A21="","",参照!A21)</f>
        <v/>
      </c>
      <c r="AV21" s="52" t="str">
        <f>IF(参照!B21="","",参照!B21)</f>
        <v/>
      </c>
      <c r="AW21" s="52" t="str">
        <f>IF(参照!C21="","",参照!C21)</f>
        <v/>
      </c>
      <c r="AX21" s="52" t="str">
        <f>IF(参照!D21="","",参照!D21)</f>
        <v>メニューC</v>
      </c>
      <c r="AY21" s="52">
        <f>IF(参照!E21="","",参照!E21)</f>
        <v>2.0000000000000001E-4</v>
      </c>
      <c r="AZ21" s="52" t="str">
        <f>IF(参照!F21="","",参照!F21)</f>
        <v>(株)エネット</v>
      </c>
      <c r="BA21" s="52" t="str">
        <f>IF(参照!G21="","",参照!G21)</f>
        <v>(株)エネット_メニューC</v>
      </c>
      <c r="BB21" s="52">
        <f t="shared" si="0"/>
        <v>0.2</v>
      </c>
      <c r="BD21" s="52" t="str">
        <f>IF(参照!L21="","",参照!L21)</f>
        <v>(株)ＣＷＳ</v>
      </c>
    </row>
    <row r="22" spans="1:56" ht="15.75" customHeight="1">
      <c r="A22" s="1"/>
      <c r="B22" s="1"/>
      <c r="C22" s="496"/>
      <c r="D22" s="471"/>
      <c r="E22" s="532"/>
      <c r="F22" s="472"/>
      <c r="G22" s="293" t="s">
        <v>2323</v>
      </c>
      <c r="H22" s="455"/>
      <c r="I22" s="542"/>
      <c r="J22" s="542"/>
      <c r="K22" s="542"/>
      <c r="L22" s="1"/>
      <c r="N22" s="79">
        <v>16</v>
      </c>
      <c r="O22" s="69"/>
      <c r="P22" s="69"/>
      <c r="Q22" s="70" t="str">
        <f t="shared" si="1"/>
        <v/>
      </c>
      <c r="R22" s="80"/>
      <c r="S22" s="348"/>
      <c r="T22" s="346">
        <f>係数１!D$49</f>
        <v>8640</v>
      </c>
      <c r="U22" s="73" t="str">
        <f t="shared" si="5"/>
        <v/>
      </c>
      <c r="V22" s="73" t="str">
        <f t="shared" si="6"/>
        <v/>
      </c>
      <c r="W22" s="74" t="str">
        <f t="array" aca="1" ref="W22" ca="1">IF(O22="","",IF(ISNUMBER(AA22),INDIRECT($BG$6&amp;AA22),IF(AA22="a",Q22,IF(AA22="b",INDIRECT($BG$6&amp;AB22),IF(AA22="c",R22,"")))))</f>
        <v/>
      </c>
      <c r="X22" s="75"/>
      <c r="Y22" s="73" t="str">
        <f t="shared" si="7"/>
        <v/>
      </c>
      <c r="Z22" s="76" t="str">
        <f t="shared" ca="1" si="2"/>
        <v/>
      </c>
      <c r="AA22" s="76" t="str">
        <f t="shared" ca="1" si="8"/>
        <v/>
      </c>
      <c r="AB22" s="76" t="str">
        <f t="shared" ca="1" si="9"/>
        <v/>
      </c>
      <c r="AC22" s="76">
        <f t="shared" ca="1" si="10"/>
        <v>0</v>
      </c>
      <c r="AD22" s="76">
        <f t="shared" si="11"/>
        <v>0</v>
      </c>
      <c r="AE22" s="76" t="str">
        <f t="shared" si="3"/>
        <v/>
      </c>
      <c r="AF22" s="77" t="str">
        <f t="shared" si="4"/>
        <v/>
      </c>
      <c r="AH22" s="528"/>
      <c r="AI22" s="103" t="s">
        <v>605</v>
      </c>
      <c r="AJ22" s="104"/>
      <c r="AK22" s="272" t="s">
        <v>2321</v>
      </c>
      <c r="AL22" s="21" t="str">
        <f t="shared" si="14"/>
        <v/>
      </c>
      <c r="AM22" s="97" t="str">
        <f t="shared" si="15"/>
        <v/>
      </c>
      <c r="AN22" s="98">
        <f>係数１!D60</f>
        <v>21.2</v>
      </c>
      <c r="AO22" s="99">
        <f>係数１!F60</f>
        <v>0</v>
      </c>
      <c r="AP22" s="99" t="str">
        <f>係数１!G60</f>
        <v>ｔ－C/GJ</v>
      </c>
      <c r="AQ22" s="22">
        <v>0.8</v>
      </c>
      <c r="AR22" s="101" t="str">
        <f t="shared" si="16"/>
        <v/>
      </c>
      <c r="AU22" s="52" t="str">
        <f>IF(参照!A22="","",参照!A22)</f>
        <v/>
      </c>
      <c r="AV22" s="52" t="str">
        <f>IF(参照!B22="","",参照!B22)</f>
        <v/>
      </c>
      <c r="AW22" s="52" t="str">
        <f>IF(参照!C22="","",参照!C22)</f>
        <v/>
      </c>
      <c r="AX22" s="52" t="str">
        <f>IF(参照!D22="","",参照!D22)</f>
        <v>メニューD</v>
      </c>
      <c r="AY22" s="52">
        <f>IF(参照!E22="","",参照!E22)</f>
        <v>2.2000000000000001E-4</v>
      </c>
      <c r="AZ22" s="52" t="str">
        <f>IF(参照!F22="","",参照!F22)</f>
        <v>(株)エネット</v>
      </c>
      <c r="BA22" s="52" t="str">
        <f>IF(参照!G22="","",参照!G22)</f>
        <v>(株)エネット_メニューD</v>
      </c>
      <c r="BB22" s="52">
        <f t="shared" si="0"/>
        <v>0.22</v>
      </c>
      <c r="BD22" s="52" t="str">
        <f>IF(参照!L22="","",参照!L22)</f>
        <v>ＥＮＥＯＳ(株)</v>
      </c>
    </row>
    <row r="23" spans="1:56" ht="16.5" customHeight="1">
      <c r="A23" s="1"/>
      <c r="B23" s="1"/>
      <c r="C23" s="496"/>
      <c r="D23" s="471"/>
      <c r="E23" s="499" t="s">
        <v>0</v>
      </c>
      <c r="F23" s="474"/>
      <c r="G23" s="105" t="s">
        <v>131</v>
      </c>
      <c r="H23" s="454" t="s">
        <v>19</v>
      </c>
      <c r="I23" s="548">
        <f>AL12</f>
        <v>0</v>
      </c>
      <c r="J23" s="548">
        <f>AO12</f>
        <v>0</v>
      </c>
      <c r="K23" s="548">
        <f>AP12</f>
        <v>0</v>
      </c>
      <c r="L23" s="107"/>
      <c r="M23" s="108"/>
      <c r="N23" s="79">
        <v>17</v>
      </c>
      <c r="O23" s="69"/>
      <c r="P23" s="69"/>
      <c r="Q23" s="70" t="str">
        <f t="shared" si="1"/>
        <v/>
      </c>
      <c r="R23" s="80"/>
      <c r="S23" s="348"/>
      <c r="T23" s="346">
        <f>係数１!D$49</f>
        <v>8640</v>
      </c>
      <c r="U23" s="73" t="str">
        <f t="shared" si="5"/>
        <v/>
      </c>
      <c r="V23" s="73" t="str">
        <f t="shared" si="6"/>
        <v/>
      </c>
      <c r="W23" s="74" t="str">
        <f t="array" aca="1" ref="W23" ca="1">IF(O23="","",IF(ISNUMBER(AA23),INDIRECT($BG$6&amp;AA23),IF(AA23="a",Q23,IF(AA23="b",INDIRECT($BG$6&amp;AB23),IF(AA23="c",R23,"")))))</f>
        <v/>
      </c>
      <c r="X23" s="75"/>
      <c r="Y23" s="73" t="str">
        <f t="shared" si="7"/>
        <v/>
      </c>
      <c r="Z23" s="76" t="str">
        <f t="shared" ca="1" si="2"/>
        <v/>
      </c>
      <c r="AA23" s="76" t="str">
        <f t="shared" ca="1" si="8"/>
        <v/>
      </c>
      <c r="AB23" s="76" t="str">
        <f t="shared" ca="1" si="9"/>
        <v/>
      </c>
      <c r="AC23" s="76">
        <f t="shared" ca="1" si="10"/>
        <v>0</v>
      </c>
      <c r="AD23" s="76">
        <f t="shared" si="11"/>
        <v>0</v>
      </c>
      <c r="AE23" s="76" t="str">
        <f t="shared" si="3"/>
        <v/>
      </c>
      <c r="AF23" s="77" t="str">
        <f t="shared" si="4"/>
        <v/>
      </c>
      <c r="AH23" s="528"/>
      <c r="AI23" s="103" t="s">
        <v>606</v>
      </c>
      <c r="AJ23" s="104"/>
      <c r="AK23" s="272" t="s">
        <v>2319</v>
      </c>
      <c r="AL23" s="21" t="str">
        <f t="shared" si="14"/>
        <v/>
      </c>
      <c r="AM23" s="97" t="str">
        <f t="shared" si="15"/>
        <v/>
      </c>
      <c r="AN23" s="98">
        <f>係数１!D61</f>
        <v>18</v>
      </c>
      <c r="AO23" s="99">
        <f>係数１!F61</f>
        <v>1.7000000000000001E-2</v>
      </c>
      <c r="AP23" s="99" t="str">
        <f>係数１!G61</f>
        <v>ｔ－C/GJ</v>
      </c>
      <c r="AQ23" s="22">
        <v>0.8</v>
      </c>
      <c r="AR23" s="101" t="str">
        <f t="shared" si="16"/>
        <v/>
      </c>
      <c r="AU23" s="52" t="str">
        <f>IF(参照!A23="","",参照!A23)</f>
        <v/>
      </c>
      <c r="AV23" s="52" t="str">
        <f>IF(参照!B23="","",参照!B23)</f>
        <v/>
      </c>
      <c r="AW23" s="52" t="str">
        <f>IF(参照!C23="","",参照!C23)</f>
        <v/>
      </c>
      <c r="AX23" s="52" t="str">
        <f>IF(参照!D23="","",参照!D23)</f>
        <v>メニューE</v>
      </c>
      <c r="AY23" s="52">
        <f>IF(参照!E23="","",参照!E23)</f>
        <v>2.9999999999999997E-4</v>
      </c>
      <c r="AZ23" s="52" t="str">
        <f>IF(参照!F23="","",参照!F23)</f>
        <v>(株)エネット</v>
      </c>
      <c r="BA23" s="52" t="str">
        <f>IF(参照!G23="","",参照!G23)</f>
        <v>(株)エネット_メニューE</v>
      </c>
      <c r="BB23" s="52">
        <f t="shared" si="0"/>
        <v>0.3</v>
      </c>
      <c r="BD23" s="52" t="str">
        <f>IF(参照!L23="","",参照!L23)</f>
        <v>(株)Ｆ－Ｐｏｗｅｒ</v>
      </c>
    </row>
    <row r="24" spans="1:56" ht="16.5" customHeight="1">
      <c r="A24" s="1"/>
      <c r="B24" s="1"/>
      <c r="C24" s="496"/>
      <c r="D24" s="472"/>
      <c r="E24" s="533"/>
      <c r="F24" s="476"/>
      <c r="G24" s="106" t="str">
        <f>IF(COUNTA(AI7:AI11)=0,"（　　　 　　）",IF(COUNTA(AI7:AI11)=1,"（"&amp;AI7&amp;"）","（複数の電気事業者）"))</f>
        <v>（　　　 　　）</v>
      </c>
      <c r="H24" s="455"/>
      <c r="I24" s="549"/>
      <c r="J24" s="549"/>
      <c r="K24" s="549"/>
      <c r="L24" s="107"/>
      <c r="M24" s="108"/>
      <c r="N24" s="79">
        <v>18</v>
      </c>
      <c r="O24" s="69"/>
      <c r="P24" s="69"/>
      <c r="Q24" s="70" t="str">
        <f t="shared" si="1"/>
        <v/>
      </c>
      <c r="R24" s="80"/>
      <c r="S24" s="348"/>
      <c r="T24" s="346">
        <f>係数１!D$49</f>
        <v>8640</v>
      </c>
      <c r="U24" s="73" t="str">
        <f t="shared" si="5"/>
        <v/>
      </c>
      <c r="V24" s="73" t="str">
        <f t="shared" si="6"/>
        <v/>
      </c>
      <c r="W24" s="74" t="str">
        <f t="array" aca="1" ref="W24" ca="1">IF(O24="","",IF(ISNUMBER(AA24),INDIRECT($BG$6&amp;AA24),IF(AA24="a",Q24,IF(AA24="b",INDIRECT($BG$6&amp;AB24),IF(AA24="c",R24,"")))))</f>
        <v/>
      </c>
      <c r="X24" s="75"/>
      <c r="Y24" s="73" t="str">
        <f t="shared" si="7"/>
        <v/>
      </c>
      <c r="Z24" s="76" t="str">
        <f t="shared" ca="1" si="2"/>
        <v/>
      </c>
      <c r="AA24" s="76" t="str">
        <f t="shared" ca="1" si="8"/>
        <v/>
      </c>
      <c r="AB24" s="76" t="str">
        <f t="shared" ca="1" si="9"/>
        <v/>
      </c>
      <c r="AC24" s="76">
        <f t="shared" ca="1" si="10"/>
        <v>0</v>
      </c>
      <c r="AD24" s="76">
        <f t="shared" si="11"/>
        <v>0</v>
      </c>
      <c r="AE24" s="76" t="str">
        <f t="shared" si="3"/>
        <v/>
      </c>
      <c r="AF24" s="77" t="str">
        <f t="shared" si="4"/>
        <v/>
      </c>
      <c r="AH24" s="528"/>
      <c r="AI24" s="103" t="s">
        <v>607</v>
      </c>
      <c r="AJ24" s="104"/>
      <c r="AK24" s="272" t="s">
        <v>2319</v>
      </c>
      <c r="AL24" s="21" t="str">
        <f t="shared" si="14"/>
        <v/>
      </c>
      <c r="AM24" s="97" t="str">
        <f t="shared" si="15"/>
        <v/>
      </c>
      <c r="AN24" s="98">
        <f>係数１!D62</f>
        <v>26.9</v>
      </c>
      <c r="AO24" s="99">
        <f>係数１!F62</f>
        <v>1.52E-2</v>
      </c>
      <c r="AP24" s="99" t="str">
        <f>係数１!G62</f>
        <v>ｔ－C/GJ</v>
      </c>
      <c r="AQ24" s="22">
        <v>0.8</v>
      </c>
      <c r="AR24" s="101" t="str">
        <f t="shared" si="16"/>
        <v/>
      </c>
      <c r="AU24" s="52" t="str">
        <f>IF(参照!A24="","",参照!A24)</f>
        <v/>
      </c>
      <c r="AV24" s="52" t="str">
        <f>IF(参照!B24="","",参照!B24)</f>
        <v/>
      </c>
      <c r="AW24" s="52" t="str">
        <f>IF(参照!C24="","",参照!C24)</f>
        <v/>
      </c>
      <c r="AX24" s="52" t="str">
        <f>IF(参照!D24="","",参照!D24)</f>
        <v>メニューF</v>
      </c>
      <c r="AY24" s="52">
        <f>IF(参照!E24="","",参照!E24)</f>
        <v>3.4899999999999997E-4</v>
      </c>
      <c r="AZ24" s="52" t="str">
        <f>IF(参照!F24="","",参照!F24)</f>
        <v>(株)エネット</v>
      </c>
      <c r="BA24" s="52" t="str">
        <f>IF(参照!G24="","",参照!G24)</f>
        <v>(株)エネット_メニューF</v>
      </c>
      <c r="BB24" s="52">
        <f t="shared" si="0"/>
        <v>0.34899999999999998</v>
      </c>
      <c r="BD24" s="52" t="str">
        <f>IF(参照!L24="","",参照!L24)</f>
        <v>ＦＴエナジー(株)</v>
      </c>
    </row>
    <row r="25" spans="1:56" ht="12.75" customHeight="1">
      <c r="A25" s="1"/>
      <c r="B25" s="1"/>
      <c r="C25" s="496"/>
      <c r="D25" s="501" t="s">
        <v>23</v>
      </c>
      <c r="E25" s="502"/>
      <c r="F25" s="503"/>
      <c r="G25" s="267" t="s">
        <v>608</v>
      </c>
      <c r="H25" s="285" t="s">
        <v>14</v>
      </c>
      <c r="I25" s="285" t="s">
        <v>14</v>
      </c>
      <c r="J25" s="109">
        <f>AL37</f>
        <v>0</v>
      </c>
      <c r="K25" s="109">
        <f>AM37</f>
        <v>0</v>
      </c>
      <c r="L25" s="1"/>
      <c r="N25" s="79">
        <v>19</v>
      </c>
      <c r="O25" s="69"/>
      <c r="P25" s="69"/>
      <c r="Q25" s="70" t="str">
        <f t="shared" si="1"/>
        <v/>
      </c>
      <c r="R25" s="80"/>
      <c r="S25" s="348"/>
      <c r="T25" s="346">
        <f>係数１!D$49</f>
        <v>8640</v>
      </c>
      <c r="U25" s="73" t="str">
        <f t="shared" si="5"/>
        <v/>
      </c>
      <c r="V25" s="73" t="str">
        <f t="shared" si="6"/>
        <v/>
      </c>
      <c r="W25" s="74" t="str">
        <f t="array" aca="1" ref="W25" ca="1">IF(O25="","",IF(ISNUMBER(AA25),INDIRECT($BG$6&amp;AA25),IF(AA25="a",Q25,IF(AA25="b",INDIRECT($BG$6&amp;AB25),IF(AA25="c",R25,"")))))</f>
        <v/>
      </c>
      <c r="X25" s="75"/>
      <c r="Y25" s="73" t="str">
        <f t="shared" si="7"/>
        <v/>
      </c>
      <c r="Z25" s="76" t="str">
        <f t="shared" ca="1" si="2"/>
        <v/>
      </c>
      <c r="AA25" s="76" t="str">
        <f t="shared" ca="1" si="8"/>
        <v/>
      </c>
      <c r="AB25" s="76" t="str">
        <f t="shared" ca="1" si="9"/>
        <v/>
      </c>
      <c r="AC25" s="76">
        <f t="shared" ca="1" si="10"/>
        <v>0</v>
      </c>
      <c r="AD25" s="76">
        <f t="shared" si="11"/>
        <v>0</v>
      </c>
      <c r="AE25" s="76" t="str">
        <f t="shared" si="3"/>
        <v/>
      </c>
      <c r="AF25" s="77" t="str">
        <f t="shared" si="4"/>
        <v/>
      </c>
      <c r="AH25" s="528"/>
      <c r="AI25" s="103" t="s">
        <v>609</v>
      </c>
      <c r="AJ25" s="104"/>
      <c r="AK25" s="272" t="s">
        <v>2319</v>
      </c>
      <c r="AL25" s="21" t="str">
        <f t="shared" si="14"/>
        <v/>
      </c>
      <c r="AM25" s="97" t="str">
        <f t="shared" si="15"/>
        <v/>
      </c>
      <c r="AN25" s="98">
        <f>係数１!D63</f>
        <v>33.200000000000003</v>
      </c>
      <c r="AO25" s="99">
        <f>係数１!F63</f>
        <v>1.35E-2</v>
      </c>
      <c r="AP25" s="99" t="str">
        <f>係数１!G63</f>
        <v>ｔ－C/GJ</v>
      </c>
      <c r="AQ25" s="22">
        <v>0.8</v>
      </c>
      <c r="AR25" s="101" t="str">
        <f t="shared" si="16"/>
        <v/>
      </c>
      <c r="AU25" s="52" t="str">
        <f>IF(参照!A25="","",参照!A25)</f>
        <v/>
      </c>
      <c r="AV25" s="52" t="str">
        <f>IF(参照!B25="","",参照!B25)</f>
        <v/>
      </c>
      <c r="AW25" s="52" t="str">
        <f>IF(参照!C25="","",参照!C25)</f>
        <v/>
      </c>
      <c r="AX25" s="52" t="str">
        <f>IF(参照!D25="","",参照!D25)</f>
        <v>メニューG</v>
      </c>
      <c r="AY25" s="52">
        <f>IF(参照!E25="","",参照!E25)</f>
        <v>3.6999999999999999E-4</v>
      </c>
      <c r="AZ25" s="52" t="str">
        <f>IF(参照!F25="","",参照!F25)</f>
        <v>(株)エネット</v>
      </c>
      <c r="BA25" s="52" t="str">
        <f>IF(参照!G25="","",参照!G25)</f>
        <v>(株)エネット_メニューG</v>
      </c>
      <c r="BB25" s="52">
        <f t="shared" si="0"/>
        <v>0.37</v>
      </c>
      <c r="BD25" s="52" t="str">
        <f>IF(参照!L25="","",参照!L25)</f>
        <v>ＨＴＢエナジー(株)</v>
      </c>
    </row>
    <row r="26" spans="1:56" ht="12.75" customHeight="1">
      <c r="A26" s="1"/>
      <c r="B26" s="1"/>
      <c r="C26" s="496"/>
      <c r="D26" s="501"/>
      <c r="E26" s="502"/>
      <c r="F26" s="503"/>
      <c r="G26" s="41"/>
      <c r="H26" s="110"/>
      <c r="I26" s="22"/>
      <c r="J26" s="22"/>
      <c r="K26" s="22"/>
      <c r="L26" s="1"/>
      <c r="N26" s="79">
        <v>20</v>
      </c>
      <c r="O26" s="69"/>
      <c r="P26" s="69"/>
      <c r="Q26" s="70" t="str">
        <f t="shared" si="1"/>
        <v/>
      </c>
      <c r="R26" s="80"/>
      <c r="S26" s="348"/>
      <c r="T26" s="346">
        <f>係数１!D$49</f>
        <v>8640</v>
      </c>
      <c r="U26" s="73" t="str">
        <f t="shared" si="5"/>
        <v/>
      </c>
      <c r="V26" s="73" t="str">
        <f t="shared" si="6"/>
        <v/>
      </c>
      <c r="W26" s="74" t="str">
        <f t="array" aca="1" ref="W26" ca="1">IF(O26="","",IF(ISNUMBER(AA26),INDIRECT($BG$6&amp;AA26),IF(AA26="a",Q26,IF(AA26="b",INDIRECT($BG$6&amp;AB26),IF(AA26="c",R26,"")))))</f>
        <v/>
      </c>
      <c r="X26" s="75"/>
      <c r="Y26" s="73" t="str">
        <f t="shared" si="7"/>
        <v/>
      </c>
      <c r="Z26" s="76" t="str">
        <f t="shared" ca="1" si="2"/>
        <v/>
      </c>
      <c r="AA26" s="76" t="str">
        <f t="shared" ca="1" si="8"/>
        <v/>
      </c>
      <c r="AB26" s="76" t="str">
        <f t="shared" ca="1" si="9"/>
        <v/>
      </c>
      <c r="AC26" s="76">
        <f t="shared" ca="1" si="10"/>
        <v>0</v>
      </c>
      <c r="AD26" s="76">
        <f t="shared" si="11"/>
        <v>0</v>
      </c>
      <c r="AE26" s="76" t="str">
        <f t="shared" si="3"/>
        <v/>
      </c>
      <c r="AF26" s="77" t="str">
        <f t="shared" si="4"/>
        <v/>
      </c>
      <c r="AH26" s="528"/>
      <c r="AI26" s="103" t="s">
        <v>610</v>
      </c>
      <c r="AJ26" s="104"/>
      <c r="AK26" s="272" t="s">
        <v>2319</v>
      </c>
      <c r="AL26" s="21" t="str">
        <f t="shared" si="14"/>
        <v/>
      </c>
      <c r="AM26" s="97" t="str">
        <f t="shared" si="15"/>
        <v/>
      </c>
      <c r="AN26" s="98">
        <f>係数１!D64</f>
        <v>29.3</v>
      </c>
      <c r="AO26" s="99">
        <f>係数１!F64</f>
        <v>2.6200000000000001E-2</v>
      </c>
      <c r="AP26" s="99" t="str">
        <f>係数１!G64</f>
        <v>ｔ－C/GJ</v>
      </c>
      <c r="AQ26" s="22">
        <v>0.8</v>
      </c>
      <c r="AR26" s="101" t="str">
        <f t="shared" si="16"/>
        <v/>
      </c>
      <c r="AU26" s="52" t="str">
        <f>IF(参照!A26="","",参照!A26)</f>
        <v/>
      </c>
      <c r="AV26" s="52" t="str">
        <f>IF(参照!B26="","",参照!B26)</f>
        <v/>
      </c>
      <c r="AW26" s="52" t="str">
        <f>IF(参照!C26="","",参照!C26)</f>
        <v/>
      </c>
      <c r="AX26" s="52" t="str">
        <f>IF(参照!D26="","",参照!D26)</f>
        <v>メニューH(残差)</v>
      </c>
      <c r="AY26" s="52">
        <f>IF(参照!E26="","",参照!E26)</f>
        <v>4.08E-4</v>
      </c>
      <c r="AZ26" s="52" t="str">
        <f>IF(参照!F26="","",参照!F26)</f>
        <v>(株)エネット</v>
      </c>
      <c r="BA26" s="52" t="str">
        <f>IF(参照!G26="","",参照!G26)</f>
        <v>(株)エネット_メニューH(残差)</v>
      </c>
      <c r="BB26" s="52">
        <f t="shared" si="0"/>
        <v>0.40799999999999997</v>
      </c>
      <c r="BD26" s="52" t="str">
        <f>IF(参照!L26="","",参照!L26)</f>
        <v>(株)Ｉ＆Ｉ</v>
      </c>
    </row>
    <row r="27" spans="1:56" ht="12.75" customHeight="1">
      <c r="A27" s="1"/>
      <c r="B27" s="1"/>
      <c r="C27" s="496"/>
      <c r="D27" s="536"/>
      <c r="E27" s="537"/>
      <c r="F27" s="538"/>
      <c r="G27" s="41"/>
      <c r="H27" s="41"/>
      <c r="I27" s="22"/>
      <c r="J27" s="22"/>
      <c r="K27" s="22"/>
      <c r="L27" s="1"/>
      <c r="N27" s="79">
        <v>21</v>
      </c>
      <c r="O27" s="69"/>
      <c r="P27" s="69"/>
      <c r="Q27" s="70" t="str">
        <f t="shared" si="1"/>
        <v/>
      </c>
      <c r="R27" s="80"/>
      <c r="S27" s="348"/>
      <c r="T27" s="346">
        <f>係数１!D$49</f>
        <v>8640</v>
      </c>
      <c r="U27" s="73" t="str">
        <f t="shared" si="5"/>
        <v/>
      </c>
      <c r="V27" s="73" t="str">
        <f t="shared" si="6"/>
        <v/>
      </c>
      <c r="W27" s="74" t="str">
        <f t="array" aca="1" ref="W27" ca="1">IF(O27="","",IF(ISNUMBER(AA27),INDIRECT($BG$6&amp;AA27),IF(AA27="a",Q27,IF(AA27="b",INDIRECT($BG$6&amp;AB27),IF(AA27="c",R27,"")))))</f>
        <v/>
      </c>
      <c r="X27" s="75"/>
      <c r="Y27" s="73" t="str">
        <f t="shared" si="7"/>
        <v/>
      </c>
      <c r="Z27" s="76" t="str">
        <f t="shared" ca="1" si="2"/>
        <v/>
      </c>
      <c r="AA27" s="76" t="str">
        <f t="shared" ca="1" si="8"/>
        <v/>
      </c>
      <c r="AB27" s="76" t="str">
        <f t="shared" ca="1" si="9"/>
        <v/>
      </c>
      <c r="AC27" s="76">
        <f t="shared" ca="1" si="10"/>
        <v>0</v>
      </c>
      <c r="AD27" s="76">
        <f t="shared" si="11"/>
        <v>0</v>
      </c>
      <c r="AE27" s="76" t="str">
        <f t="shared" si="3"/>
        <v/>
      </c>
      <c r="AF27" s="77" t="str">
        <f t="shared" si="4"/>
        <v/>
      </c>
      <c r="AH27" s="528"/>
      <c r="AI27" s="103" t="s">
        <v>611</v>
      </c>
      <c r="AJ27" s="104"/>
      <c r="AK27" s="272" t="s">
        <v>2320</v>
      </c>
      <c r="AL27" s="21" t="str">
        <f t="shared" si="14"/>
        <v/>
      </c>
      <c r="AM27" s="97" t="str">
        <f t="shared" si="15"/>
        <v/>
      </c>
      <c r="AN27" s="98">
        <f>係数１!D65</f>
        <v>40.200000000000003</v>
      </c>
      <c r="AO27" s="99">
        <f>係数１!F65</f>
        <v>1.7899999999999999E-2</v>
      </c>
      <c r="AP27" s="99" t="str">
        <f>係数１!G65</f>
        <v>ｔ－C/GJ</v>
      </c>
      <c r="AQ27" s="22">
        <v>0.8</v>
      </c>
      <c r="AR27" s="101" t="str">
        <f t="shared" si="16"/>
        <v/>
      </c>
      <c r="AU27" s="52" t="str">
        <f>IF(参照!A27="","",参照!A27)</f>
        <v/>
      </c>
      <c r="AV27" s="52" t="str">
        <f>IF(参照!B27="","",参照!B27)</f>
        <v/>
      </c>
      <c r="AW27" s="52" t="str">
        <f>IF(参照!C27="","",参照!C27)</f>
        <v/>
      </c>
      <c r="AX27" s="52" t="str">
        <f>IF(参照!D27="","",参照!D27)</f>
        <v>(参考値)事業者全体</v>
      </c>
      <c r="AY27" s="52">
        <f>IF(参照!E27="","",参照!E27)</f>
        <v>3.7199999999999999E-4</v>
      </c>
      <c r="AZ27" s="52" t="str">
        <f>IF(参照!F27="","",参照!F27)</f>
        <v>(株)エネット</v>
      </c>
      <c r="BA27" s="52" t="str">
        <f>IF(参照!G27="","",参照!G27)</f>
        <v>(株)エネット_(参考値)事業者全体</v>
      </c>
      <c r="BB27" s="52">
        <f t="shared" si="0"/>
        <v>0.372</v>
      </c>
      <c r="BD27" s="52" t="str">
        <f>IF(参照!L27="","",参照!L27)</f>
        <v>Ｊａｐａｎ電力(株)</v>
      </c>
    </row>
    <row r="28" spans="1:56" ht="12.75" customHeight="1">
      <c r="A28" s="1"/>
      <c r="B28" s="1"/>
      <c r="C28" s="496"/>
      <c r="D28" s="543" t="s">
        <v>24</v>
      </c>
      <c r="E28" s="544"/>
      <c r="F28" s="544"/>
      <c r="G28" s="545"/>
      <c r="H28" s="111" t="s">
        <v>14</v>
      </c>
      <c r="I28" s="111" t="s">
        <v>14</v>
      </c>
      <c r="J28" s="21">
        <f>SUM(J10:J27)</f>
        <v>0</v>
      </c>
      <c r="K28" s="21">
        <f>SUM(K10:K27)</f>
        <v>0</v>
      </c>
      <c r="L28" s="1"/>
      <c r="N28" s="79">
        <v>22</v>
      </c>
      <c r="O28" s="69"/>
      <c r="P28" s="69"/>
      <c r="Q28" s="70" t="str">
        <f t="shared" si="1"/>
        <v/>
      </c>
      <c r="R28" s="80"/>
      <c r="S28" s="348"/>
      <c r="T28" s="346">
        <f>係数１!D$49</f>
        <v>8640</v>
      </c>
      <c r="U28" s="73" t="str">
        <f t="shared" si="5"/>
        <v/>
      </c>
      <c r="V28" s="73" t="str">
        <f t="shared" si="6"/>
        <v/>
      </c>
      <c r="W28" s="74" t="str">
        <f t="array" aca="1" ref="W28" ca="1">IF(O28="","",IF(ISNUMBER(AA28),INDIRECT($BG$6&amp;AA28),IF(AA28="a",Q28,IF(AA28="b",INDIRECT($BG$6&amp;AB28),IF(AA28="c",R28,"")))))</f>
        <v/>
      </c>
      <c r="X28" s="75"/>
      <c r="Y28" s="73" t="str">
        <f t="shared" si="7"/>
        <v/>
      </c>
      <c r="Z28" s="76" t="str">
        <f t="shared" ca="1" si="2"/>
        <v/>
      </c>
      <c r="AA28" s="76" t="str">
        <f t="shared" ca="1" si="8"/>
        <v/>
      </c>
      <c r="AB28" s="76" t="str">
        <f t="shared" ca="1" si="9"/>
        <v/>
      </c>
      <c r="AC28" s="76">
        <f t="shared" ca="1" si="10"/>
        <v>0</v>
      </c>
      <c r="AD28" s="76">
        <f t="shared" si="11"/>
        <v>0</v>
      </c>
      <c r="AE28" s="76" t="str">
        <f t="shared" si="3"/>
        <v/>
      </c>
      <c r="AF28" s="77" t="str">
        <f t="shared" si="4"/>
        <v/>
      </c>
      <c r="AH28" s="528"/>
      <c r="AI28" s="103" t="s">
        <v>612</v>
      </c>
      <c r="AJ28" s="104"/>
      <c r="AK28" s="272" t="s">
        <v>2321</v>
      </c>
      <c r="AL28" s="21" t="str">
        <f t="shared" si="14"/>
        <v/>
      </c>
      <c r="AM28" s="97" t="str">
        <f t="shared" si="15"/>
        <v/>
      </c>
      <c r="AN28" s="98">
        <f>係数１!D66</f>
        <v>21.2</v>
      </c>
      <c r="AO28" s="99">
        <f>係数１!F66</f>
        <v>0</v>
      </c>
      <c r="AP28" s="99" t="str">
        <f>係数１!G66</f>
        <v>ｔ－C/GJ</v>
      </c>
      <c r="AQ28" s="22">
        <v>0.8</v>
      </c>
      <c r="AR28" s="101" t="str">
        <f t="shared" si="16"/>
        <v/>
      </c>
      <c r="AU28" s="52" t="str">
        <f>IF(参照!A28="","",参照!A28)</f>
        <v>A0011</v>
      </c>
      <c r="AV28" s="52" t="str">
        <f>IF(参照!B28="","",参照!B28)</f>
        <v>須賀川瓦斯(株)</v>
      </c>
      <c r="AW28" s="52">
        <f>IF(参照!C28="","",参照!C28)</f>
        <v>4.3100000000000001E-4</v>
      </c>
      <c r="AX28" s="52" t="str">
        <f>IF(参照!D28="","",参照!D28)</f>
        <v>メニューA</v>
      </c>
      <c r="AY28" s="52">
        <f>IF(参照!E28="","",参照!E28)</f>
        <v>0</v>
      </c>
      <c r="AZ28" s="52" t="str">
        <f>IF(参照!F28="","",参照!F28)</f>
        <v>須賀川瓦斯(株)</v>
      </c>
      <c r="BA28" s="52" t="str">
        <f>IF(参照!G28="","",参照!G28)</f>
        <v>須賀川瓦斯(株)_メニューA</v>
      </c>
      <c r="BB28" s="52">
        <f t="shared" si="0"/>
        <v>0</v>
      </c>
      <c r="BD28" s="52" t="str">
        <f>IF(参照!L28="","",参照!L28)</f>
        <v>ＪＰエネルギー(株)</v>
      </c>
    </row>
    <row r="29" spans="1:56" ht="12.75" customHeight="1">
      <c r="A29" s="1"/>
      <c r="B29" s="1"/>
      <c r="C29" s="496"/>
      <c r="D29" s="456" t="s">
        <v>136</v>
      </c>
      <c r="E29" s="456"/>
      <c r="F29" s="456"/>
      <c r="G29" s="456"/>
      <c r="H29" s="546"/>
      <c r="I29" s="546"/>
      <c r="J29" s="546"/>
      <c r="K29" s="546"/>
      <c r="L29" s="1"/>
      <c r="N29" s="79">
        <v>23</v>
      </c>
      <c r="O29" s="69"/>
      <c r="P29" s="69"/>
      <c r="Q29" s="70" t="str">
        <f t="shared" si="1"/>
        <v/>
      </c>
      <c r="R29" s="80"/>
      <c r="S29" s="348"/>
      <c r="T29" s="346">
        <f>係数１!D$49</f>
        <v>8640</v>
      </c>
      <c r="U29" s="73" t="str">
        <f t="shared" si="5"/>
        <v/>
      </c>
      <c r="V29" s="73" t="str">
        <f t="shared" si="6"/>
        <v/>
      </c>
      <c r="W29" s="74" t="str">
        <f t="array" aca="1" ref="W29" ca="1">IF(O29="","",IF(ISNUMBER(AA29),INDIRECT($BG$6&amp;AA29),IF(AA29="a",Q29,IF(AA29="b",INDIRECT($BG$6&amp;AB29),IF(AA29="c",R29,"")))))</f>
        <v/>
      </c>
      <c r="X29" s="75"/>
      <c r="Y29" s="73" t="str">
        <f t="shared" si="7"/>
        <v/>
      </c>
      <c r="Z29" s="76" t="str">
        <f t="shared" ca="1" si="2"/>
        <v/>
      </c>
      <c r="AA29" s="76" t="str">
        <f t="shared" ca="1" si="8"/>
        <v/>
      </c>
      <c r="AB29" s="76" t="str">
        <f t="shared" ca="1" si="9"/>
        <v/>
      </c>
      <c r="AC29" s="76">
        <f t="shared" ca="1" si="10"/>
        <v>0</v>
      </c>
      <c r="AD29" s="76">
        <f t="shared" si="11"/>
        <v>0</v>
      </c>
      <c r="AE29" s="76" t="str">
        <f t="shared" si="3"/>
        <v/>
      </c>
      <c r="AF29" s="77" t="str">
        <f t="shared" si="4"/>
        <v/>
      </c>
      <c r="AH29" s="528"/>
      <c r="AI29" s="103" t="s">
        <v>613</v>
      </c>
      <c r="AJ29" s="104"/>
      <c r="AK29" s="272" t="s">
        <v>2319</v>
      </c>
      <c r="AL29" s="21" t="str">
        <f t="shared" si="14"/>
        <v/>
      </c>
      <c r="AM29" s="97" t="str">
        <f t="shared" si="15"/>
        <v/>
      </c>
      <c r="AN29" s="98">
        <f>係数１!D67</f>
        <v>17.100000000000001</v>
      </c>
      <c r="AO29" s="99">
        <f>係数１!F67</f>
        <v>0</v>
      </c>
      <c r="AP29" s="99" t="str">
        <f>係数１!G67</f>
        <v>ｔ－C/GJ</v>
      </c>
      <c r="AQ29" s="22">
        <v>0.8</v>
      </c>
      <c r="AR29" s="101" t="str">
        <f t="shared" si="16"/>
        <v/>
      </c>
      <c r="AU29" s="52" t="str">
        <f>IF(参照!A29="","",参照!A29)</f>
        <v/>
      </c>
      <c r="AV29" s="52" t="str">
        <f>IF(参照!B29="","",参照!B29)</f>
        <v/>
      </c>
      <c r="AW29" s="52" t="str">
        <f>IF(参照!C29="","",参照!C29)</f>
        <v/>
      </c>
      <c r="AX29" s="52" t="str">
        <f>IF(参照!D29="","",参照!D29)</f>
        <v>メニューB(残差)</v>
      </c>
      <c r="AY29" s="52">
        <f>IF(参照!E29="","",参照!E29)</f>
        <v>4.28E-4</v>
      </c>
      <c r="AZ29" s="52" t="str">
        <f>IF(参照!F29="","",参照!F29)</f>
        <v>須賀川瓦斯(株)</v>
      </c>
      <c r="BA29" s="52" t="str">
        <f>IF(参照!G29="","",参照!G29)</f>
        <v>須賀川瓦斯(株)_メニューB(残差)</v>
      </c>
      <c r="BB29" s="52">
        <f t="shared" si="0"/>
        <v>0.42799999999999999</v>
      </c>
      <c r="BD29" s="52" t="str">
        <f>IF(参照!L29="","",参照!L29)</f>
        <v>ＪＲＥトレーディング(株)</v>
      </c>
    </row>
    <row r="30" spans="1:56" ht="12.75" customHeight="1" thickBot="1">
      <c r="A30" s="1"/>
      <c r="B30" s="1"/>
      <c r="C30" s="547"/>
      <c r="D30" s="452" t="s">
        <v>12</v>
      </c>
      <c r="E30" s="452"/>
      <c r="F30" s="452"/>
      <c r="G30" s="452"/>
      <c r="H30" s="112" t="s">
        <v>19</v>
      </c>
      <c r="I30" s="24"/>
      <c r="J30" s="112" t="s">
        <v>14</v>
      </c>
      <c r="K30" s="112" t="s">
        <v>14</v>
      </c>
      <c r="L30" s="1"/>
      <c r="N30" s="79">
        <v>24</v>
      </c>
      <c r="O30" s="69"/>
      <c r="P30" s="69"/>
      <c r="Q30" s="70" t="str">
        <f t="shared" si="1"/>
        <v/>
      </c>
      <c r="R30" s="80"/>
      <c r="S30" s="348"/>
      <c r="T30" s="346">
        <f>係数１!D$49</f>
        <v>8640</v>
      </c>
      <c r="U30" s="73" t="str">
        <f t="shared" si="5"/>
        <v/>
      </c>
      <c r="V30" s="73" t="str">
        <f t="shared" si="6"/>
        <v/>
      </c>
      <c r="W30" s="74" t="str">
        <f t="array" aca="1" ref="W30" ca="1">IF(O30="","",IF(ISNUMBER(AA30),INDIRECT($BG$6&amp;AA30),IF(AA30="a",Q30,IF(AA30="b",INDIRECT($BG$6&amp;AB30),IF(AA30="c",R30,"")))))</f>
        <v/>
      </c>
      <c r="X30" s="75"/>
      <c r="Y30" s="73" t="str">
        <f t="shared" si="7"/>
        <v/>
      </c>
      <c r="Z30" s="76" t="str">
        <f t="shared" ca="1" si="2"/>
        <v/>
      </c>
      <c r="AA30" s="76" t="str">
        <f t="shared" ca="1" si="8"/>
        <v/>
      </c>
      <c r="AB30" s="76" t="str">
        <f t="shared" ca="1" si="9"/>
        <v/>
      </c>
      <c r="AC30" s="76">
        <f t="shared" ca="1" si="10"/>
        <v>0</v>
      </c>
      <c r="AD30" s="76">
        <f t="shared" si="11"/>
        <v>0</v>
      </c>
      <c r="AE30" s="76" t="str">
        <f t="shared" si="3"/>
        <v/>
      </c>
      <c r="AF30" s="77" t="str">
        <f t="shared" si="4"/>
        <v/>
      </c>
      <c r="AH30" s="528"/>
      <c r="AI30" s="103" t="s">
        <v>614</v>
      </c>
      <c r="AJ30" s="104"/>
      <c r="AK30" s="272" t="s">
        <v>2319</v>
      </c>
      <c r="AL30" s="21" t="str">
        <f t="shared" si="14"/>
        <v/>
      </c>
      <c r="AM30" s="97" t="str">
        <f t="shared" si="15"/>
        <v/>
      </c>
      <c r="AN30" s="98">
        <f>係数１!D68</f>
        <v>142</v>
      </c>
      <c r="AO30" s="99">
        <f>係数１!F68</f>
        <v>0</v>
      </c>
      <c r="AP30" s="99" t="str">
        <f>係数１!G68</f>
        <v>ｔ－C/GJ</v>
      </c>
      <c r="AQ30" s="22">
        <v>0.8</v>
      </c>
      <c r="AR30" s="101" t="str">
        <f t="shared" si="16"/>
        <v/>
      </c>
      <c r="AU30" s="52" t="str">
        <f>IF(参照!A30="","",参照!A30)</f>
        <v/>
      </c>
      <c r="AV30" s="52" t="str">
        <f>IF(参照!B30="","",参照!B30)</f>
        <v/>
      </c>
      <c r="AW30" s="52" t="str">
        <f>IF(参照!C30="","",参照!C30)</f>
        <v/>
      </c>
      <c r="AX30" s="52" t="str">
        <f>IF(参照!D30="","",参照!D30)</f>
        <v>(参考値)事業者全体</v>
      </c>
      <c r="AY30" s="52">
        <f>IF(参照!E30="","",参照!E30)</f>
        <v>4.2499999999999998E-4</v>
      </c>
      <c r="AZ30" s="52" t="str">
        <f>IF(参照!F30="","",参照!F30)</f>
        <v>須賀川瓦斯(株)</v>
      </c>
      <c r="BA30" s="52" t="str">
        <f>IF(参照!G30="","",参照!G30)</f>
        <v>須賀川瓦斯(株)_(参考値)事業者全体</v>
      </c>
      <c r="BB30" s="52">
        <f t="shared" si="0"/>
        <v>0.42499999999999999</v>
      </c>
      <c r="BD30" s="52" t="str">
        <f>IF(参照!L30="","",参照!L30)</f>
        <v>ＪＲ西日本住宅サービス(株)</v>
      </c>
    </row>
    <row r="31" spans="1:56" ht="19.5" customHeight="1" thickTop="1">
      <c r="A31" s="1"/>
      <c r="B31" s="1"/>
      <c r="C31" s="468" t="s">
        <v>1</v>
      </c>
      <c r="D31" s="455" t="s">
        <v>16</v>
      </c>
      <c r="E31" s="455"/>
      <c r="F31" s="455"/>
      <c r="G31" s="455"/>
      <c r="H31" s="111" t="s">
        <v>6</v>
      </c>
      <c r="I31" s="111" t="s">
        <v>21</v>
      </c>
      <c r="J31" s="113" t="s">
        <v>488</v>
      </c>
      <c r="K31" s="114" t="s">
        <v>498</v>
      </c>
      <c r="L31" s="1"/>
      <c r="N31" s="79">
        <v>25</v>
      </c>
      <c r="O31" s="69"/>
      <c r="P31" s="69"/>
      <c r="Q31" s="70" t="str">
        <f t="shared" si="1"/>
        <v/>
      </c>
      <c r="R31" s="80"/>
      <c r="S31" s="348"/>
      <c r="T31" s="346">
        <f>係数１!D$49</f>
        <v>8640</v>
      </c>
      <c r="U31" s="73" t="str">
        <f t="shared" si="5"/>
        <v/>
      </c>
      <c r="V31" s="73" t="str">
        <f t="shared" si="6"/>
        <v/>
      </c>
      <c r="W31" s="74" t="str">
        <f t="array" aca="1" ref="W31" ca="1">IF(O31="","",IF(ISNUMBER(AA31),INDIRECT($BG$6&amp;AA31),IF(AA31="a",Q31,IF(AA31="b",INDIRECT($BG$6&amp;AB31),IF(AA31="c",R31,"")))))</f>
        <v/>
      </c>
      <c r="X31" s="75"/>
      <c r="Y31" s="73" t="str">
        <f t="shared" si="7"/>
        <v/>
      </c>
      <c r="Z31" s="76" t="str">
        <f t="shared" ca="1" si="2"/>
        <v/>
      </c>
      <c r="AA31" s="76" t="str">
        <f t="shared" ca="1" si="8"/>
        <v/>
      </c>
      <c r="AB31" s="76" t="str">
        <f t="shared" ca="1" si="9"/>
        <v/>
      </c>
      <c r="AC31" s="76">
        <f t="shared" ca="1" si="10"/>
        <v>0</v>
      </c>
      <c r="AD31" s="76">
        <f t="shared" si="11"/>
        <v>0</v>
      </c>
      <c r="AE31" s="76" t="str">
        <f t="shared" si="3"/>
        <v/>
      </c>
      <c r="AF31" s="77" t="str">
        <f t="shared" si="4"/>
        <v/>
      </c>
      <c r="AH31" s="529"/>
      <c r="AI31" s="103" t="s">
        <v>615</v>
      </c>
      <c r="AJ31" s="104"/>
      <c r="AK31" s="272" t="s">
        <v>2319</v>
      </c>
      <c r="AL31" s="21" t="str">
        <f t="shared" si="14"/>
        <v/>
      </c>
      <c r="AM31" s="97" t="str">
        <f t="shared" si="15"/>
        <v/>
      </c>
      <c r="AN31" s="98">
        <f>係数１!D69</f>
        <v>22.5</v>
      </c>
      <c r="AO31" s="99">
        <f>係数１!F69</f>
        <v>0</v>
      </c>
      <c r="AP31" s="99" t="str">
        <f>係数１!G69</f>
        <v>ｔ－C/GJ</v>
      </c>
      <c r="AQ31" s="22">
        <v>0.8</v>
      </c>
      <c r="AR31" s="101" t="str">
        <f t="shared" si="16"/>
        <v/>
      </c>
      <c r="AU31" s="52" t="str">
        <f>IF(参照!A31="","",参照!A31)</f>
        <v>A0012</v>
      </c>
      <c r="AV31" s="52" t="str">
        <f>IF(参照!B31="","",参照!B31)</f>
        <v>出光興産(株)</v>
      </c>
      <c r="AW31" s="52">
        <f>IF(参照!C31="","",参照!C31)</f>
        <v>4.5100000000000001E-4</v>
      </c>
      <c r="AX31" s="52" t="str">
        <f>IF(参照!D31="","",参照!D31)</f>
        <v>メニューA</v>
      </c>
      <c r="AY31" s="52">
        <f>IF(参照!E31="","",参照!E31)</f>
        <v>0</v>
      </c>
      <c r="AZ31" s="52" t="str">
        <f>IF(参照!F31="","",参照!F31)</f>
        <v>出光興産(株)</v>
      </c>
      <c r="BA31" s="52" t="str">
        <f>IF(参照!G31="","",参照!G31)</f>
        <v>出光興産(株)_メニューA</v>
      </c>
      <c r="BB31" s="52">
        <f t="shared" si="0"/>
        <v>0</v>
      </c>
      <c r="BD31" s="52" t="str">
        <f>IF(参照!L31="","",参照!L31)</f>
        <v>(株)ＪＴＢコミュニケーションデザイン</v>
      </c>
    </row>
    <row r="32" spans="1:56" ht="12.75" customHeight="1">
      <c r="A32" s="1"/>
      <c r="B32" s="1"/>
      <c r="C32" s="466"/>
      <c r="D32" s="456" t="s">
        <v>51</v>
      </c>
      <c r="E32" s="456"/>
      <c r="F32" s="456"/>
      <c r="G32" s="456"/>
      <c r="H32" s="82" t="s">
        <v>26</v>
      </c>
      <c r="I32" s="22"/>
      <c r="J32" s="21" t="str">
        <f>IF($I32="","",$I32*係数１!$D$8*0.0258)</f>
        <v/>
      </c>
      <c r="K32" s="21" t="str">
        <f>IF($I32="","",$I32*係数１!$D$8*係数１!$F$8*44/12)</f>
        <v/>
      </c>
      <c r="L32" s="1"/>
      <c r="N32" s="79">
        <v>26</v>
      </c>
      <c r="O32" s="69"/>
      <c r="P32" s="69"/>
      <c r="Q32" s="70" t="str">
        <f t="shared" si="1"/>
        <v/>
      </c>
      <c r="R32" s="80"/>
      <c r="S32" s="348"/>
      <c r="T32" s="346">
        <f>係数１!D$49</f>
        <v>8640</v>
      </c>
      <c r="U32" s="73" t="str">
        <f t="shared" si="5"/>
        <v/>
      </c>
      <c r="V32" s="73" t="str">
        <f t="shared" si="6"/>
        <v/>
      </c>
      <c r="W32" s="74" t="str">
        <f t="array" aca="1" ref="W32" ca="1">IF(O32="","",IF(ISNUMBER(AA32),INDIRECT($BG$6&amp;AA32),IF(AA32="a",Q32,IF(AA32="b",INDIRECT($BG$6&amp;AB32),IF(AA32="c",R32,"")))))</f>
        <v/>
      </c>
      <c r="X32" s="75"/>
      <c r="Y32" s="73" t="str">
        <f t="shared" si="7"/>
        <v/>
      </c>
      <c r="Z32" s="76" t="str">
        <f t="shared" ca="1" si="2"/>
        <v/>
      </c>
      <c r="AA32" s="76" t="str">
        <f t="shared" ca="1" si="8"/>
        <v/>
      </c>
      <c r="AB32" s="76" t="str">
        <f t="shared" ca="1" si="9"/>
        <v/>
      </c>
      <c r="AC32" s="76">
        <f t="shared" ca="1" si="10"/>
        <v>0</v>
      </c>
      <c r="AD32" s="76">
        <f t="shared" si="11"/>
        <v>0</v>
      </c>
      <c r="AE32" s="76" t="str">
        <f t="shared" si="3"/>
        <v/>
      </c>
      <c r="AF32" s="77" t="str">
        <f t="shared" si="4"/>
        <v/>
      </c>
      <c r="AH32" s="553" t="s">
        <v>616</v>
      </c>
      <c r="AI32" s="103" t="s">
        <v>617</v>
      </c>
      <c r="AJ32" s="104"/>
      <c r="AK32" s="271" t="s">
        <v>600</v>
      </c>
      <c r="AL32" s="21" t="str">
        <f t="shared" si="14"/>
        <v/>
      </c>
      <c r="AM32" s="97" t="str">
        <f t="shared" si="15"/>
        <v/>
      </c>
      <c r="AN32" s="98">
        <f>係数１!D70</f>
        <v>1</v>
      </c>
      <c r="AO32" s="99">
        <f>係数１!F70</f>
        <v>0</v>
      </c>
      <c r="AP32" s="99" t="str">
        <f>係数１!G70</f>
        <v>ｔ－C/GJ</v>
      </c>
      <c r="AQ32" s="22">
        <v>1</v>
      </c>
      <c r="AR32" s="101" t="str">
        <f t="shared" si="16"/>
        <v/>
      </c>
      <c r="AU32" s="52" t="str">
        <f>IF(参照!A32="","",参照!A32)</f>
        <v/>
      </c>
      <c r="AV32" s="52" t="str">
        <f>IF(参照!B32="","",参照!B32)</f>
        <v/>
      </c>
      <c r="AW32" s="52" t="str">
        <f>IF(参照!C32="","",参照!C32)</f>
        <v/>
      </c>
      <c r="AX32" s="52" t="str">
        <f>IF(参照!D32="","",参照!D32)</f>
        <v>メニューB</v>
      </c>
      <c r="AY32" s="52">
        <f>IF(参照!E32="","",参照!E32)</f>
        <v>2.0000000000000001E-4</v>
      </c>
      <c r="AZ32" s="52" t="str">
        <f>IF(参照!F32="","",参照!F32)</f>
        <v>出光興産(株)</v>
      </c>
      <c r="BA32" s="52" t="str">
        <f>IF(参照!G32="","",参照!G32)</f>
        <v>出光興産(株)_メニューB</v>
      </c>
      <c r="BB32" s="52">
        <f t="shared" si="0"/>
        <v>0.2</v>
      </c>
      <c r="BD32" s="52" t="str">
        <f>IF(参照!L32="","",参照!L32)</f>
        <v>(株)ｋａｒｃｈ</v>
      </c>
    </row>
    <row r="33" spans="1:56" ht="12.75" customHeight="1">
      <c r="A33" s="1"/>
      <c r="B33" s="1"/>
      <c r="C33" s="466"/>
      <c r="D33" s="456" t="s">
        <v>28</v>
      </c>
      <c r="E33" s="456"/>
      <c r="F33" s="456"/>
      <c r="G33" s="456"/>
      <c r="H33" s="82" t="s">
        <v>26</v>
      </c>
      <c r="I33" s="22"/>
      <c r="J33" s="21" t="str">
        <f>IF($I33="","",$I33*係数１!$D$12*0.0258)</f>
        <v/>
      </c>
      <c r="K33" s="21" t="str">
        <f>IF($I33="","",$I33*係数１!$D$12*係数１!$F$12*44/12)</f>
        <v/>
      </c>
      <c r="L33" s="1"/>
      <c r="N33" s="79">
        <v>27</v>
      </c>
      <c r="O33" s="69"/>
      <c r="P33" s="69"/>
      <c r="Q33" s="70" t="str">
        <f t="shared" si="1"/>
        <v/>
      </c>
      <c r="R33" s="80"/>
      <c r="S33" s="348"/>
      <c r="T33" s="346">
        <f>係数１!D$49</f>
        <v>8640</v>
      </c>
      <c r="U33" s="73" t="str">
        <f t="shared" si="5"/>
        <v/>
      </c>
      <c r="V33" s="73" t="str">
        <f t="shared" si="6"/>
        <v/>
      </c>
      <c r="W33" s="74" t="str">
        <f t="array" aca="1" ref="W33" ca="1">IF(O33="","",IF(ISNUMBER(AA33),INDIRECT($BG$6&amp;AA33),IF(AA33="a",Q33,IF(AA33="b",INDIRECT($BG$6&amp;AB33),IF(AA33="c",R33,"")))))</f>
        <v/>
      </c>
      <c r="X33" s="75"/>
      <c r="Y33" s="73" t="str">
        <f t="shared" si="7"/>
        <v/>
      </c>
      <c r="Z33" s="76" t="str">
        <f t="shared" ca="1" si="2"/>
        <v/>
      </c>
      <c r="AA33" s="76" t="str">
        <f t="shared" ca="1" si="8"/>
        <v/>
      </c>
      <c r="AB33" s="76" t="str">
        <f t="shared" ca="1" si="9"/>
        <v/>
      </c>
      <c r="AC33" s="76">
        <f t="shared" ca="1" si="10"/>
        <v>0</v>
      </c>
      <c r="AD33" s="76">
        <f t="shared" si="11"/>
        <v>0</v>
      </c>
      <c r="AE33" s="76" t="str">
        <f t="shared" si="3"/>
        <v/>
      </c>
      <c r="AF33" s="77" t="str">
        <f t="shared" si="4"/>
        <v/>
      </c>
      <c r="AH33" s="528"/>
      <c r="AI33" s="103" t="s">
        <v>618</v>
      </c>
      <c r="AJ33" s="104"/>
      <c r="AK33" s="271" t="s">
        <v>600</v>
      </c>
      <c r="AL33" s="21" t="str">
        <f t="shared" si="14"/>
        <v/>
      </c>
      <c r="AM33" s="97" t="str">
        <f t="shared" si="15"/>
        <v/>
      </c>
      <c r="AN33" s="98">
        <f>係数１!D71</f>
        <v>1</v>
      </c>
      <c r="AO33" s="99">
        <f>係数１!F71</f>
        <v>0</v>
      </c>
      <c r="AP33" s="99" t="str">
        <f>係数１!G71</f>
        <v>ｔ－C/GJ</v>
      </c>
      <c r="AQ33" s="22">
        <v>1</v>
      </c>
      <c r="AR33" s="101" t="str">
        <f t="shared" si="16"/>
        <v/>
      </c>
      <c r="AU33" s="52" t="str">
        <f>IF(参照!A33="","",参照!A33)</f>
        <v/>
      </c>
      <c r="AV33" s="52" t="str">
        <f>IF(参照!B33="","",参照!B33)</f>
        <v/>
      </c>
      <c r="AW33" s="52" t="str">
        <f>IF(参照!C33="","",参照!C33)</f>
        <v/>
      </c>
      <c r="AX33" s="52" t="str">
        <f>IF(参照!D33="","",参照!D33)</f>
        <v>メニューC(残差)</v>
      </c>
      <c r="AY33" s="52">
        <f>IF(参照!E33="","",参照!E33)</f>
        <v>5.2099999999999998E-4</v>
      </c>
      <c r="AZ33" s="52" t="str">
        <f>IF(参照!F33="","",参照!F33)</f>
        <v>出光興産(株)</v>
      </c>
      <c r="BA33" s="52" t="str">
        <f>IF(参照!G33="","",参照!G33)</f>
        <v>出光興産(株)_メニューC(残差)</v>
      </c>
      <c r="BB33" s="52">
        <f t="shared" si="0"/>
        <v>0.52100000000000002</v>
      </c>
      <c r="BD33" s="52" t="str">
        <f>IF(参照!L33="","",参照!L33)</f>
        <v>ＫＢＮ(株)</v>
      </c>
    </row>
    <row r="34" spans="1:56" ht="12.75" customHeight="1">
      <c r="A34" s="1"/>
      <c r="B34" s="1"/>
      <c r="C34" s="466"/>
      <c r="D34" s="456" t="s">
        <v>50</v>
      </c>
      <c r="E34" s="456"/>
      <c r="F34" s="456"/>
      <c r="G34" s="456"/>
      <c r="H34" s="20" t="s">
        <v>33</v>
      </c>
      <c r="I34" s="22"/>
      <c r="J34" s="21" t="str">
        <f>IF($I34="","",$I34*係数１!$D$18*0.0258)</f>
        <v/>
      </c>
      <c r="K34" s="21" t="str">
        <f>IF($I34="","",$I34*係数１!$D$18*係数１!$F$18*44/12)</f>
        <v/>
      </c>
      <c r="L34" s="1"/>
      <c r="N34" s="79">
        <v>28</v>
      </c>
      <c r="O34" s="69"/>
      <c r="P34" s="69"/>
      <c r="Q34" s="70" t="str">
        <f t="shared" si="1"/>
        <v/>
      </c>
      <c r="R34" s="80"/>
      <c r="S34" s="348"/>
      <c r="T34" s="346">
        <f>係数１!D$49</f>
        <v>8640</v>
      </c>
      <c r="U34" s="73" t="str">
        <f t="shared" si="5"/>
        <v/>
      </c>
      <c r="V34" s="73" t="str">
        <f t="shared" si="6"/>
        <v/>
      </c>
      <c r="W34" s="74" t="str">
        <f t="array" aca="1" ref="W34" ca="1">IF(O34="","",IF(ISNUMBER(AA34),INDIRECT($BG$6&amp;AA34),IF(AA34="a",Q34,IF(AA34="b",INDIRECT($BG$6&amp;AB34),IF(AA34="c",R34,"")))))</f>
        <v/>
      </c>
      <c r="X34" s="75"/>
      <c r="Y34" s="73" t="str">
        <f t="shared" si="7"/>
        <v/>
      </c>
      <c r="Z34" s="76" t="str">
        <f t="shared" ca="1" si="2"/>
        <v/>
      </c>
      <c r="AA34" s="76" t="str">
        <f t="shared" ca="1" si="8"/>
        <v/>
      </c>
      <c r="AB34" s="76" t="str">
        <f t="shared" ca="1" si="9"/>
        <v/>
      </c>
      <c r="AC34" s="76">
        <f t="shared" ca="1" si="10"/>
        <v>0</v>
      </c>
      <c r="AD34" s="76">
        <f t="shared" si="11"/>
        <v>0</v>
      </c>
      <c r="AE34" s="76" t="str">
        <f t="shared" si="3"/>
        <v/>
      </c>
      <c r="AF34" s="77" t="str">
        <f t="shared" si="4"/>
        <v/>
      </c>
      <c r="AH34" s="553" t="s">
        <v>506</v>
      </c>
      <c r="AI34" s="103" t="s">
        <v>619</v>
      </c>
      <c r="AJ34" s="104"/>
      <c r="AK34" s="271" t="s">
        <v>2322</v>
      </c>
      <c r="AL34" s="21" t="str">
        <f>IF(AJ34="","",AJ34/1000*AN34*0.0258)</f>
        <v/>
      </c>
      <c r="AM34" s="97" t="str">
        <f>IF(AJ34="","",AJ34/1000*AO34)</f>
        <v/>
      </c>
      <c r="AN34" s="115">
        <f>係数１!D72</f>
        <v>3600</v>
      </c>
      <c r="AO34" s="99">
        <f>係数１!F72</f>
        <v>0</v>
      </c>
      <c r="AP34" s="99" t="str">
        <f>係数１!G72</f>
        <v>ｔ－CO2/千kWh</v>
      </c>
      <c r="AQ34" s="22">
        <v>1</v>
      </c>
      <c r="AR34" s="101" t="str">
        <f t="shared" si="16"/>
        <v/>
      </c>
      <c r="AU34" s="52" t="str">
        <f>IF(参照!A34="","",参照!A34)</f>
        <v/>
      </c>
      <c r="AV34" s="52" t="str">
        <f>IF(参照!B34="","",参照!B34)</f>
        <v/>
      </c>
      <c r="AW34" s="52" t="str">
        <f>IF(参照!C34="","",参照!C34)</f>
        <v/>
      </c>
      <c r="AX34" s="52" t="str">
        <f>IF(参照!D34="","",参照!D34)</f>
        <v>(参考値)事業者全体</v>
      </c>
      <c r="AY34" s="52">
        <f>IF(参照!E34="","",参照!E34)</f>
        <v>5.4000000000000001E-4</v>
      </c>
      <c r="AZ34" s="52" t="str">
        <f>IF(参照!F34="","",参照!F34)</f>
        <v>出光興産(株)</v>
      </c>
      <c r="BA34" s="52" t="str">
        <f>IF(参照!G34="","",参照!G34)</f>
        <v>出光興産(株)_(参考値)事業者全体</v>
      </c>
      <c r="BB34" s="52">
        <f t="shared" si="0"/>
        <v>0.54</v>
      </c>
      <c r="BD34" s="52" t="str">
        <f>IF(参照!L34="","",参照!L34)</f>
        <v>(株)Ｋｅｎｅｓエネルギーサービス</v>
      </c>
    </row>
    <row r="35" spans="1:56" ht="12.75" customHeight="1">
      <c r="A35" s="1"/>
      <c r="B35" s="1"/>
      <c r="C35" s="466"/>
      <c r="D35" s="456" t="s">
        <v>49</v>
      </c>
      <c r="E35" s="456"/>
      <c r="F35" s="456"/>
      <c r="G35" s="456"/>
      <c r="H35" s="20" t="s">
        <v>33</v>
      </c>
      <c r="I35" s="22"/>
      <c r="J35" s="21" t="str">
        <f>IF($I35="","",$I35*係数１!$D$20*0.0258)</f>
        <v/>
      </c>
      <c r="K35" s="21" t="str">
        <f>IF($I35="","",$I35*係数１!$D$20*係数１!$F$20*44/12)</f>
        <v/>
      </c>
      <c r="L35" s="1"/>
      <c r="N35" s="79">
        <v>29</v>
      </c>
      <c r="O35" s="69"/>
      <c r="P35" s="69"/>
      <c r="Q35" s="70" t="str">
        <f t="shared" si="1"/>
        <v/>
      </c>
      <c r="R35" s="80"/>
      <c r="S35" s="348"/>
      <c r="T35" s="346">
        <f>係数１!D$49</f>
        <v>8640</v>
      </c>
      <c r="U35" s="73" t="str">
        <f t="shared" si="5"/>
        <v/>
      </c>
      <c r="V35" s="73" t="str">
        <f t="shared" si="6"/>
        <v/>
      </c>
      <c r="W35" s="74" t="str">
        <f t="array" aca="1" ref="W35" ca="1">IF(O35="","",IF(ISNUMBER(AA35),INDIRECT($BG$6&amp;AA35),IF(AA35="a",Q35,IF(AA35="b",INDIRECT($BG$6&amp;AB35),IF(AA35="c",R35,"")))))</f>
        <v/>
      </c>
      <c r="X35" s="75"/>
      <c r="Y35" s="73" t="str">
        <f t="shared" si="7"/>
        <v/>
      </c>
      <c r="Z35" s="76" t="str">
        <f t="shared" ca="1" si="2"/>
        <v/>
      </c>
      <c r="AA35" s="76" t="str">
        <f t="shared" ca="1" si="8"/>
        <v/>
      </c>
      <c r="AB35" s="76" t="str">
        <f t="shared" ca="1" si="9"/>
        <v/>
      </c>
      <c r="AC35" s="76">
        <f t="shared" ca="1" si="10"/>
        <v>0</v>
      </c>
      <c r="AD35" s="76">
        <f t="shared" si="11"/>
        <v>0</v>
      </c>
      <c r="AE35" s="76" t="str">
        <f t="shared" si="3"/>
        <v/>
      </c>
      <c r="AF35" s="77" t="str">
        <f t="shared" si="4"/>
        <v/>
      </c>
      <c r="AH35" s="554"/>
      <c r="AI35" s="103" t="s">
        <v>620</v>
      </c>
      <c r="AJ35" s="104"/>
      <c r="AK35" s="271" t="s">
        <v>2322</v>
      </c>
      <c r="AL35" s="21" t="str">
        <f t="shared" ref="AL35:AL36" si="17">IF(AJ35="","",AJ35/1000*AN35*0.0258)</f>
        <v/>
      </c>
      <c r="AM35" s="97" t="str">
        <f t="shared" ref="AM35:AM36" si="18">IF(AJ35="","",AJ35/1000*AO35)</f>
        <v/>
      </c>
      <c r="AN35" s="115">
        <f>係数１!D73</f>
        <v>3600</v>
      </c>
      <c r="AO35" s="99">
        <f>係数１!F73</f>
        <v>0</v>
      </c>
      <c r="AP35" s="99" t="str">
        <f>係数１!G73</f>
        <v>ｔ－CO2/千kWh</v>
      </c>
      <c r="AQ35" s="22">
        <v>1</v>
      </c>
      <c r="AR35" s="101" t="str">
        <f t="shared" si="16"/>
        <v/>
      </c>
      <c r="AU35" s="52" t="str">
        <f>IF(参照!A35="","",参照!A35)</f>
        <v>A0013</v>
      </c>
      <c r="AV35" s="52" t="str">
        <f>IF(参照!B35="","",参照!B35)</f>
        <v>(株)オプテージ</v>
      </c>
      <c r="AW35" s="52">
        <f>IF(参照!C35="","",参照!C35)</f>
        <v>5.4699999999999996E-4</v>
      </c>
      <c r="AX35" s="52" t="str">
        <f>IF(参照!D35="","",参照!D35)</f>
        <v/>
      </c>
      <c r="AY35" s="52">
        <f>IF(参照!E35="","",参照!E35)</f>
        <v>5.0600000000000005E-4</v>
      </c>
      <c r="AZ35" s="52" t="str">
        <f>IF(参照!F35="","",参照!F35)</f>
        <v>(株)オプテージ</v>
      </c>
      <c r="BA35" s="52" t="str">
        <f>IF(参照!G35="","",参照!G35)</f>
        <v>(株)オプテージ_</v>
      </c>
      <c r="BB35" s="52">
        <f t="shared" si="0"/>
        <v>0.50600000000000001</v>
      </c>
      <c r="BD35" s="52" t="str">
        <f>IF(参照!L35="","",参照!L35)</f>
        <v>(株)ＬＥＮＥＴＳ</v>
      </c>
    </row>
    <row r="36" spans="1:56" ht="12.75" customHeight="1" thickBot="1">
      <c r="A36" s="1"/>
      <c r="B36" s="1"/>
      <c r="C36" s="466"/>
      <c r="D36" s="454" t="s">
        <v>48</v>
      </c>
      <c r="E36" s="454"/>
      <c r="F36" s="454"/>
      <c r="G36" s="454"/>
      <c r="H36" s="102" t="s">
        <v>18</v>
      </c>
      <c r="I36" s="23"/>
      <c r="J36" s="21" t="str">
        <f>IF($I36="","",$I36*係数１!$D$30*0.0258)</f>
        <v/>
      </c>
      <c r="K36" s="21" t="str">
        <f>IF($I36="","",$I36*係数１!$D$30*係数１!$F$30)</f>
        <v/>
      </c>
      <c r="L36" s="1"/>
      <c r="N36" s="85">
        <v>30</v>
      </c>
      <c r="O36" s="69"/>
      <c r="P36" s="69"/>
      <c r="Q36" s="70" t="str">
        <f t="shared" si="1"/>
        <v/>
      </c>
      <c r="R36" s="116"/>
      <c r="S36" s="117"/>
      <c r="T36" s="72">
        <f>係数１!D$49</f>
        <v>8640</v>
      </c>
      <c r="U36" s="73" t="str">
        <f t="shared" si="5"/>
        <v/>
      </c>
      <c r="V36" s="73" t="str">
        <f t="shared" si="6"/>
        <v/>
      </c>
      <c r="W36" s="74" t="str">
        <f t="array" aca="1" ref="W36" ca="1">IF(O36="","",IF(ISNUMBER(AA36),INDIRECT($BG$6&amp;AA36),IF(AA36="a",Q36,IF(AA36="b",INDIRECT($BG$6&amp;AB36),IF(AA36="c",R36,"")))))</f>
        <v/>
      </c>
      <c r="X36" s="75"/>
      <c r="Y36" s="73" t="str">
        <f t="shared" si="7"/>
        <v/>
      </c>
      <c r="Z36" s="76" t="str">
        <f t="shared" ca="1" si="2"/>
        <v/>
      </c>
      <c r="AA36" s="76" t="str">
        <f t="shared" ca="1" si="8"/>
        <v/>
      </c>
      <c r="AB36" s="76" t="str">
        <f t="shared" ca="1" si="9"/>
        <v/>
      </c>
      <c r="AC36" s="76">
        <f t="shared" ca="1" si="10"/>
        <v>0</v>
      </c>
      <c r="AD36" s="76">
        <f t="shared" si="11"/>
        <v>0</v>
      </c>
      <c r="AE36" s="76" t="str">
        <f t="shared" si="3"/>
        <v/>
      </c>
      <c r="AF36" s="77" t="str">
        <f t="shared" si="4"/>
        <v/>
      </c>
      <c r="AH36" s="554"/>
      <c r="AI36" s="118" t="s">
        <v>621</v>
      </c>
      <c r="AJ36" s="119"/>
      <c r="AK36" s="271" t="s">
        <v>2322</v>
      </c>
      <c r="AL36" s="120" t="str">
        <f t="shared" si="17"/>
        <v/>
      </c>
      <c r="AM36" s="97" t="str">
        <f t="shared" si="18"/>
        <v/>
      </c>
      <c r="AN36" s="121">
        <f>係数１!D74</f>
        <v>3600</v>
      </c>
      <c r="AO36" s="99">
        <f>係数１!F74</f>
        <v>0</v>
      </c>
      <c r="AP36" s="99" t="str">
        <f>係数１!G74</f>
        <v>ｔ－CO2/千kWh</v>
      </c>
      <c r="AQ36" s="23">
        <v>1</v>
      </c>
      <c r="AR36" s="101" t="str">
        <f t="shared" si="16"/>
        <v/>
      </c>
      <c r="AU36" s="52" t="str">
        <f>IF(参照!A36="","",参照!A36)</f>
        <v>A0014</v>
      </c>
      <c r="AV36" s="52" t="str">
        <f>IF(参照!B36="","",参照!B36)</f>
        <v>エネサーブ(株)</v>
      </c>
      <c r="AW36" s="52">
        <f>IF(参照!C36="","",参照!C36)</f>
        <v>4.3199999999999998E-4</v>
      </c>
      <c r="AX36" s="52" t="str">
        <f>IF(参照!D36="","",参照!D36)</f>
        <v>メニューA</v>
      </c>
      <c r="AY36" s="52">
        <f>IF(参照!E36="","",参照!E36)</f>
        <v>0</v>
      </c>
      <c r="AZ36" s="52" t="str">
        <f>IF(参照!F36="","",参照!F36)</f>
        <v>エネサーブ(株)</v>
      </c>
      <c r="BA36" s="52" t="str">
        <f>IF(参照!G36="","",参照!G36)</f>
        <v>エネサーブ(株)_メニューA</v>
      </c>
      <c r="BB36" s="52">
        <f t="shared" si="0"/>
        <v>0</v>
      </c>
      <c r="BD36" s="52" t="str">
        <f>IF(参照!L36="","",参照!L36)</f>
        <v>(株)Ｌｉｎｋ　Ｌｉｆｅ</v>
      </c>
    </row>
    <row r="37" spans="1:56" ht="16.5" customHeight="1" thickTop="1" thickBot="1">
      <c r="A37" s="1"/>
      <c r="B37" s="1"/>
      <c r="C37" s="466"/>
      <c r="D37" s="470" t="s">
        <v>59</v>
      </c>
      <c r="E37" s="478" t="s">
        <v>135</v>
      </c>
      <c r="F37" s="470" t="s">
        <v>60</v>
      </c>
      <c r="G37" s="105" t="s">
        <v>131</v>
      </c>
      <c r="H37" s="454" t="s">
        <v>19</v>
      </c>
      <c r="I37" s="548">
        <f>S47</f>
        <v>0</v>
      </c>
      <c r="J37" s="548">
        <f>U47</f>
        <v>0</v>
      </c>
      <c r="K37" s="548">
        <f>V47</f>
        <v>0</v>
      </c>
      <c r="L37" s="1"/>
      <c r="N37" s="510" t="s">
        <v>67</v>
      </c>
      <c r="O37" s="511"/>
      <c r="P37" s="511"/>
      <c r="Q37" s="511"/>
      <c r="R37" s="550"/>
      <c r="S37" s="122">
        <f>SUM(S7:S36)</f>
        <v>0</v>
      </c>
      <c r="T37" s="87"/>
      <c r="U37" s="123">
        <f>SUM(U7:U36)</f>
        <v>0</v>
      </c>
      <c r="V37" s="123">
        <f>SUM(V7:V36)</f>
        <v>0</v>
      </c>
      <c r="W37" s="124"/>
      <c r="X37" s="124"/>
      <c r="Y37" s="123">
        <f>SUM(Y7:Y36)</f>
        <v>0</v>
      </c>
      <c r="Z37" s="125">
        <f ca="1">SUM(Z7:Z36)</f>
        <v>0</v>
      </c>
      <c r="AA37" s="124"/>
      <c r="AB37" s="124"/>
      <c r="AC37" s="125">
        <f ca="1">SUM(AC7:AC36)</f>
        <v>0</v>
      </c>
      <c r="AD37" s="125">
        <f>SUM(AD7:AD36)</f>
        <v>0</v>
      </c>
      <c r="AE37" s="124"/>
      <c r="AF37" s="126"/>
      <c r="AH37" s="551" t="s">
        <v>622</v>
      </c>
      <c r="AI37" s="552"/>
      <c r="AJ37" s="552"/>
      <c r="AK37" s="552"/>
      <c r="AL37" s="127">
        <f>SUM(AL17:AL36)</f>
        <v>0</v>
      </c>
      <c r="AM37" s="128">
        <f>SUM(AM17:AM36)</f>
        <v>0</v>
      </c>
      <c r="AN37" s="129"/>
      <c r="AO37" s="130"/>
      <c r="AP37" s="130"/>
      <c r="AQ37" s="130"/>
      <c r="AR37" s="127">
        <f>SUM(AR17:AR36)</f>
        <v>0</v>
      </c>
      <c r="AU37" s="52" t="str">
        <f>IF(参照!A37="","",参照!A37)</f>
        <v/>
      </c>
      <c r="AV37" s="52" t="str">
        <f>IF(参照!B37="","",参照!B37)</f>
        <v/>
      </c>
      <c r="AW37" s="52" t="str">
        <f>IF(参照!C37="","",参照!C37)</f>
        <v/>
      </c>
      <c r="AX37" s="52" t="str">
        <f>IF(参照!D37="","",参照!D37)</f>
        <v>メニューB(残差)</v>
      </c>
      <c r="AY37" s="52">
        <f>IF(参照!E37="","",参照!E37)</f>
        <v>5.5400000000000002E-4</v>
      </c>
      <c r="AZ37" s="52" t="str">
        <f>IF(参照!F37="","",参照!F37)</f>
        <v>エネサーブ(株)</v>
      </c>
      <c r="BA37" s="52" t="str">
        <f>IF(参照!G37="","",参照!G37)</f>
        <v>エネサーブ(株)_メニューB(残差)</v>
      </c>
      <c r="BB37" s="52">
        <f t="shared" si="0"/>
        <v>0.55400000000000005</v>
      </c>
      <c r="BD37" s="52" t="str">
        <f>IF(参照!L37="","",参照!L37)</f>
        <v>(株)ＬＩＸＩＬ　ＴＥＰＣＯ　スマートパートナーズ</v>
      </c>
    </row>
    <row r="38" spans="1:56" ht="16.5" customHeight="1">
      <c r="A38" s="1"/>
      <c r="B38" s="1"/>
      <c r="C38" s="466"/>
      <c r="D38" s="471"/>
      <c r="E38" s="479"/>
      <c r="F38" s="472"/>
      <c r="G38" s="106" t="str">
        <f>IF(COUNTA(O42:O46)=0,"（　　　 　　）",IF(COUNTA(O42:O46)=1,"（"&amp;O42&amp;"）","（複数の電気事業者）"))</f>
        <v>（　　　 　　）</v>
      </c>
      <c r="H38" s="455"/>
      <c r="I38" s="549"/>
      <c r="J38" s="549"/>
      <c r="K38" s="549"/>
      <c r="L38" s="1"/>
      <c r="AU38" s="52" t="str">
        <f>IF(参照!A38="","",参照!A38)</f>
        <v/>
      </c>
      <c r="AV38" s="52" t="str">
        <f>IF(参照!B38="","",参照!B38)</f>
        <v/>
      </c>
      <c r="AW38" s="52" t="str">
        <f>IF(参照!C38="","",参照!C38)</f>
        <v/>
      </c>
      <c r="AX38" s="52" t="str">
        <f>IF(参照!D38="","",参照!D38)</f>
        <v>(参考値)事業者全体</v>
      </c>
      <c r="AY38" s="52">
        <f>IF(参照!E38="","",参照!E38)</f>
        <v>5.6800000000000004E-4</v>
      </c>
      <c r="AZ38" s="52" t="str">
        <f>IF(参照!F38="","",参照!F38)</f>
        <v>エネサーブ(株)</v>
      </c>
      <c r="BA38" s="52" t="str">
        <f>IF(参照!G38="","",参照!G38)</f>
        <v>エネサーブ(株)_(参考値)事業者全体</v>
      </c>
      <c r="BB38" s="52">
        <f t="shared" si="0"/>
        <v>0.56800000000000006</v>
      </c>
      <c r="BD38" s="52" t="str">
        <f>IF(参照!L38="","",参照!L38)</f>
        <v>(株)Ｌｏｏｏｐ</v>
      </c>
    </row>
    <row r="39" spans="1:56" ht="16.5" customHeight="1">
      <c r="A39" s="1"/>
      <c r="B39" s="1"/>
      <c r="C39" s="466"/>
      <c r="D39" s="471"/>
      <c r="E39" s="479"/>
      <c r="F39" s="470" t="s">
        <v>61</v>
      </c>
      <c r="G39" s="105" t="s">
        <v>131</v>
      </c>
      <c r="H39" s="454" t="s">
        <v>19</v>
      </c>
      <c r="I39" s="541"/>
      <c r="J39" s="541"/>
      <c r="K39" s="541"/>
      <c r="L39" s="1"/>
      <c r="N39" s="131" t="s">
        <v>494</v>
      </c>
      <c r="AH39" s="131" t="s">
        <v>494</v>
      </c>
      <c r="AU39" s="52" t="str">
        <f>IF(参照!A39="","",参照!A39)</f>
        <v>A0015</v>
      </c>
      <c r="AV39" s="52" t="str">
        <f>IF(参照!B39="","",参照!B39)</f>
        <v>(株)エネワンでんき(旧：(株)サイサン)</v>
      </c>
      <c r="AW39" s="52">
        <f>IF(参照!C39="","",参照!C39)</f>
        <v>4.9899999999999999E-4</v>
      </c>
      <c r="AX39" s="52" t="str">
        <f>IF(参照!D39="","",参照!D39)</f>
        <v>メニューA</v>
      </c>
      <c r="AY39" s="52">
        <f>IF(参照!E39="","",参照!E39)</f>
        <v>0</v>
      </c>
      <c r="AZ39" s="52" t="str">
        <f>IF(参照!F39="","",参照!F39)</f>
        <v>(株)エネワンでんき(旧：(株)サイサン)</v>
      </c>
      <c r="BA39" s="52" t="str">
        <f>IF(参照!G39="","",参照!G39)</f>
        <v>(株)エネワンでんき(旧：(株)サイサン)_メニューA</v>
      </c>
      <c r="BB39" s="52">
        <f t="shared" si="0"/>
        <v>0</v>
      </c>
      <c r="BD39" s="52" t="str">
        <f>IF(参照!L39="","",参照!L39)</f>
        <v>ＭＣＰＤ(株)(旧：ＭＣＰＤ合同会社)</v>
      </c>
    </row>
    <row r="40" spans="1:56" ht="16.5" customHeight="1" thickBot="1">
      <c r="A40" s="1"/>
      <c r="B40" s="1"/>
      <c r="C40" s="466"/>
      <c r="D40" s="471"/>
      <c r="E40" s="480"/>
      <c r="F40" s="472"/>
      <c r="G40" s="293" t="s">
        <v>2323</v>
      </c>
      <c r="H40" s="455"/>
      <c r="I40" s="542"/>
      <c r="J40" s="542"/>
      <c r="K40" s="542"/>
      <c r="L40" s="1"/>
      <c r="N40" s="38" t="s">
        <v>501</v>
      </c>
      <c r="AH40" s="38" t="s">
        <v>503</v>
      </c>
      <c r="AJ40" s="38"/>
      <c r="AK40" s="38"/>
      <c r="AL40" s="38"/>
      <c r="AU40" s="52" t="str">
        <f>IF(参照!A40="","",参照!A40)</f>
        <v/>
      </c>
      <c r="AV40" s="52" t="str">
        <f>IF(参照!B40="","",参照!B40)</f>
        <v/>
      </c>
      <c r="AW40" s="52" t="str">
        <f>IF(参照!C40="","",参照!C40)</f>
        <v/>
      </c>
      <c r="AX40" s="52" t="str">
        <f>IF(参照!D40="","",参照!D40)</f>
        <v>メニューB(残差)</v>
      </c>
      <c r="AY40" s="52">
        <f>IF(参照!E40="","",参照!E40)</f>
        <v>4.4799999999999999E-4</v>
      </c>
      <c r="AZ40" s="52" t="str">
        <f>IF(参照!F40="","",参照!F40)</f>
        <v>(株)エネワンでんき(旧：(株)サイサン)</v>
      </c>
      <c r="BA40" s="52" t="str">
        <f>IF(参照!G40="","",参照!G40)</f>
        <v>(株)エネワンでんき(旧：(株)サイサン)_メニューB(残差)</v>
      </c>
      <c r="BB40" s="52">
        <f t="shared" si="0"/>
        <v>0.44800000000000001</v>
      </c>
      <c r="BD40" s="52" t="str">
        <f>IF(参照!L40="","",参照!L40)</f>
        <v>ＭＣリテールエナジー(株)</v>
      </c>
    </row>
    <row r="41" spans="1:56" ht="16.5" customHeight="1" thickBot="1">
      <c r="A41" s="1"/>
      <c r="B41" s="1"/>
      <c r="C41" s="466"/>
      <c r="D41" s="471"/>
      <c r="E41" s="473" t="s">
        <v>0</v>
      </c>
      <c r="F41" s="474"/>
      <c r="G41" s="105" t="s">
        <v>131</v>
      </c>
      <c r="H41" s="454" t="s">
        <v>19</v>
      </c>
      <c r="I41" s="548">
        <f>AL47</f>
        <v>0</v>
      </c>
      <c r="J41" s="548">
        <f>AO47</f>
        <v>0</v>
      </c>
      <c r="K41" s="548">
        <f>AP47</f>
        <v>0</v>
      </c>
      <c r="L41" s="1"/>
      <c r="N41" s="58"/>
      <c r="O41" s="59" t="s">
        <v>85</v>
      </c>
      <c r="P41" s="60" t="s">
        <v>495</v>
      </c>
      <c r="Q41" s="66" t="s">
        <v>2296</v>
      </c>
      <c r="R41" s="59" t="s">
        <v>2297</v>
      </c>
      <c r="S41" s="347" t="s">
        <v>158</v>
      </c>
      <c r="T41" s="62" t="s">
        <v>577</v>
      </c>
      <c r="U41" s="63" t="s">
        <v>578</v>
      </c>
      <c r="V41" s="63" t="s">
        <v>579</v>
      </c>
      <c r="W41" s="59" t="s">
        <v>2298</v>
      </c>
      <c r="X41" s="93" t="s">
        <v>2299</v>
      </c>
      <c r="Y41" s="64" t="s">
        <v>2300</v>
      </c>
      <c r="Z41" s="64" t="s">
        <v>580</v>
      </c>
      <c r="AA41" s="64" t="s">
        <v>581</v>
      </c>
      <c r="AB41" s="64" t="s">
        <v>582</v>
      </c>
      <c r="AC41" s="64" t="s">
        <v>583</v>
      </c>
      <c r="AD41" s="64" t="s">
        <v>584</v>
      </c>
      <c r="AE41" s="63" t="s">
        <v>585</v>
      </c>
      <c r="AF41" s="61" t="s">
        <v>586</v>
      </c>
      <c r="AH41" s="65"/>
      <c r="AI41" s="66" t="s">
        <v>2295</v>
      </c>
      <c r="AJ41" s="521" t="s">
        <v>2301</v>
      </c>
      <c r="AK41" s="522"/>
      <c r="AL41" s="67" t="s">
        <v>158</v>
      </c>
      <c r="AN41" s="62" t="s">
        <v>577</v>
      </c>
      <c r="AO41" s="63" t="s">
        <v>578</v>
      </c>
      <c r="AP41" s="61" t="s">
        <v>579</v>
      </c>
      <c r="AU41" s="52" t="str">
        <f>IF(参照!A41="","",参照!A41)</f>
        <v/>
      </c>
      <c r="AV41" s="52" t="str">
        <f>IF(参照!B41="","",参照!B41)</f>
        <v/>
      </c>
      <c r="AW41" s="52" t="str">
        <f>IF(参照!C41="","",参照!C41)</f>
        <v/>
      </c>
      <c r="AX41" s="52" t="str">
        <f>IF(参照!D41="","",参照!D41)</f>
        <v>(参考値)事業者全体</v>
      </c>
      <c r="AY41" s="52">
        <f>IF(参照!E41="","",参照!E41)</f>
        <v>4.0699999999999997E-4</v>
      </c>
      <c r="AZ41" s="52" t="str">
        <f>IF(参照!F41="","",参照!F41)</f>
        <v>(株)エネワンでんき(旧：(株)サイサン)</v>
      </c>
      <c r="BA41" s="52" t="str">
        <f>IF(参照!G41="","",参照!G41)</f>
        <v>(株)エネワンでんき(旧：(株)サイサン)_(参考値)事業者全体</v>
      </c>
      <c r="BB41" s="52">
        <f t="shared" si="0"/>
        <v>0.40699999999999997</v>
      </c>
      <c r="BD41" s="52" t="str">
        <f>IF(参照!L41="","",参照!L41)</f>
        <v>ＭＧＣエネルギー(株)</v>
      </c>
    </row>
    <row r="42" spans="1:56" ht="16.5" customHeight="1" thickTop="1">
      <c r="A42" s="1"/>
      <c r="B42" s="1"/>
      <c r="C42" s="466"/>
      <c r="D42" s="472"/>
      <c r="E42" s="475"/>
      <c r="F42" s="476"/>
      <c r="G42" s="106" t="str">
        <f>IF(COUNTA(AI42:AI46)=0,"（　　　 　　）",IF(COUNTA(AI42:AI46)=1,"（"&amp;AI42&amp;"）","（複数の電気事業者）"))</f>
        <v>（　　　 　　）</v>
      </c>
      <c r="H42" s="455"/>
      <c r="I42" s="549"/>
      <c r="J42" s="549"/>
      <c r="K42" s="549"/>
      <c r="L42" s="1"/>
      <c r="N42" s="78">
        <v>1</v>
      </c>
      <c r="O42" s="69"/>
      <c r="P42" s="69"/>
      <c r="Q42" s="70" t="str">
        <f>IF(O42="","",_xlfn.IFNA(VLOOKUP(O42&amp;"_"&amp;P42,$BA:$BB,2,FALSE),"該当する排出係数がありません"))</f>
        <v/>
      </c>
      <c r="R42" s="71"/>
      <c r="S42" s="350"/>
      <c r="T42" s="346">
        <f>係数１!D$49</f>
        <v>8640</v>
      </c>
      <c r="U42" s="132" t="str">
        <f>IF(OR(S42="",O42=""),"",S42/1000*T42*0.0258)</f>
        <v/>
      </c>
      <c r="V42" s="132" t="str">
        <f>IF(OR(S42="",O42=""),"",IF(R42="",S42*Q42,S42*R42))</f>
        <v/>
      </c>
      <c r="W42" s="70" t="str">
        <f t="array" aca="1" ref="W42" ca="1">IF(O42="","",IF(ISNUMBER(AA42),INDIRECT($BG$6&amp;AA42),IF(AA42="a",Q42,IF(AA42="b",INDIRECT($BG$6&amp;AB42),IF(AA42="c",R42,"")))))</f>
        <v/>
      </c>
      <c r="X42" s="133"/>
      <c r="Y42" s="132" t="str">
        <f>IF(OR(S42="",O42=""),"",IF(X42="",S42*W42,S42*X42))</f>
        <v/>
      </c>
      <c r="Z42" s="134" t="str">
        <f t="shared" ref="Z42:Z46" ca="1" si="19">IF(O42="","",IF(COUNTIF(INDIRECT($BG$4&amp;":"&amp;$BG$4),O42),1,0))</f>
        <v/>
      </c>
      <c r="AA42" s="134" t="str">
        <f ca="1">IF(O42="","",IF(OR(AE42="",AF42=""),"c",IFERROR(MATCH("*残差*",INDIRECT($BG$5&amp;AE42&amp;":"&amp;$BG$5&amp;AF42),0)+AE42-1,IF(AF42-AE42&gt;=1,"b","a"))))</f>
        <v/>
      </c>
      <c r="AB42" s="134" t="str">
        <f ca="1">IF(O42="","",IF(OR(AE42="",AF42=""),"-",IFERROR(MATCH("*事業者全体*",INDIRECT($BG$5&amp;AE42&amp;":"&amp;$BG$5&amp;AF42),0)+AE42-1,"-")))</f>
        <v/>
      </c>
      <c r="AC42" s="134">
        <f ca="1">IF(Z42=0,1,IF(R42="",0,1))</f>
        <v>0</v>
      </c>
      <c r="AD42" s="134">
        <f>IF(R42="",0,1)</f>
        <v>0</v>
      </c>
      <c r="AE42" s="134" t="str">
        <f t="shared" ref="AE42:AE46" si="20">_xlfn.IFNA(MATCH(O42,$AZ:$AZ,0),"")</f>
        <v/>
      </c>
      <c r="AF42" s="135" t="str">
        <f t="shared" ref="AF42:AF46" si="21">IFERROR(IF(O42="","",AE42+COUNTIF($AZ:$AZ,O42)-1),"")</f>
        <v/>
      </c>
      <c r="AH42" s="78">
        <v>1</v>
      </c>
      <c r="AI42" s="31"/>
      <c r="AJ42" s="558"/>
      <c r="AK42" s="559"/>
      <c r="AL42" s="34"/>
      <c r="AN42" s="72" t="str">
        <f>IF(AJ42="","",IF(AJ42=0,3600,係数１!D$49))</f>
        <v/>
      </c>
      <c r="AO42" s="73" t="str">
        <f>IF(OR(AL42="",AJ42="",AI42=""),"",AL42/1000*AN42*0.0258)</f>
        <v/>
      </c>
      <c r="AP42" s="273" t="str">
        <f>IF(OR(AL42="",AI42=""),"",AL42*AJ42)</f>
        <v/>
      </c>
      <c r="AU42" s="52" t="str">
        <f>IF(参照!A42="","",参照!A42)</f>
        <v>A0016</v>
      </c>
      <c r="AV42" s="52" t="str">
        <f>IF(参照!B42="","",参照!B42)</f>
        <v>ミツウロコグリーンエネルギー(株)</v>
      </c>
      <c r="AW42" s="52">
        <f>IF(参照!C42="","",参照!C42)</f>
        <v>3.4200000000000002E-4</v>
      </c>
      <c r="AX42" s="52" t="str">
        <f>IF(参照!D42="","",参照!D42)</f>
        <v>メニューA</v>
      </c>
      <c r="AY42" s="52">
        <f>IF(参照!E42="","",参照!E42)</f>
        <v>0</v>
      </c>
      <c r="AZ42" s="52" t="str">
        <f>IF(参照!F42="","",参照!F42)</f>
        <v>ミツウロコグリーンエネルギー(株)</v>
      </c>
      <c r="BA42" s="52" t="str">
        <f>IF(参照!G42="","",参照!G42)</f>
        <v>ミツウロコグリーンエネルギー(株)_メニューA</v>
      </c>
      <c r="BB42" s="52">
        <f t="shared" si="0"/>
        <v>0</v>
      </c>
      <c r="BD42" s="52" t="str">
        <f>IF(参照!L42="","",参照!L42)</f>
        <v>(株)Ｍｉｓｕｍｉ</v>
      </c>
    </row>
    <row r="43" spans="1:56" ht="12.75" customHeight="1">
      <c r="A43" s="1"/>
      <c r="B43" s="1"/>
      <c r="C43" s="466"/>
      <c r="D43" s="543" t="s">
        <v>24</v>
      </c>
      <c r="E43" s="544"/>
      <c r="F43" s="544"/>
      <c r="G43" s="545"/>
      <c r="H43" s="111" t="s">
        <v>14</v>
      </c>
      <c r="I43" s="111" t="s">
        <v>14</v>
      </c>
      <c r="J43" s="101">
        <f>SUM(J32:J42)</f>
        <v>0</v>
      </c>
      <c r="K43" s="101">
        <f>SUM(K32:K42)</f>
        <v>0</v>
      </c>
      <c r="L43" s="1"/>
      <c r="N43" s="79">
        <v>2</v>
      </c>
      <c r="O43" s="69"/>
      <c r="P43" s="69"/>
      <c r="Q43" s="70" t="str">
        <f>IF(O43="","",_xlfn.IFNA(VLOOKUP(O43&amp;"_"&amp;P43,$BA:$BB,2,FALSE),"該当する排出係数がありません"))</f>
        <v/>
      </c>
      <c r="R43" s="80"/>
      <c r="S43" s="350"/>
      <c r="T43" s="346">
        <f>係数１!D$49</f>
        <v>8640</v>
      </c>
      <c r="U43" s="132" t="str">
        <f t="shared" ref="U43:U46" si="22">IF(OR(S43="",O43=""),"",S43/1000*T43*0.0258)</f>
        <v/>
      </c>
      <c r="V43" s="132" t="str">
        <f t="shared" ref="V43:V46" si="23">IF(OR(S43="",O43=""),"",IF(R43="",S43*Q43,S43*R43))</f>
        <v/>
      </c>
      <c r="W43" s="70" t="str">
        <f t="array" aca="1" ref="W43" ca="1">IF(O43="","",IF(ISNUMBER(AA43),INDIRECT($BG$6&amp;AA43),IF(AA43="a",Q43,IF(AA43="b",INDIRECT($BG$6&amp;AB43),IF(AA43="c",R43,"")))))</f>
        <v/>
      </c>
      <c r="X43" s="133"/>
      <c r="Y43" s="132" t="str">
        <f t="shared" ref="Y43:Y46" si="24">IF(OR(S43="",O43=""),"",IF(X43="",S43*W43,S43*X43))</f>
        <v/>
      </c>
      <c r="Z43" s="134" t="str">
        <f t="shared" ca="1" si="19"/>
        <v/>
      </c>
      <c r="AA43" s="134" t="str">
        <f t="shared" ref="AA43:AA46" ca="1" si="25">IF(O43="","",IF(OR(AE43="",AF43=""),"c",IFERROR(MATCH("*残差*",INDIRECT($BG$5&amp;AE43&amp;":"&amp;$BG$5&amp;AF43),0)+AE43-1,IF(AF43-AE43&gt;=1,"b","a"))))</f>
        <v/>
      </c>
      <c r="AB43" s="134" t="str">
        <f t="shared" ref="AB43:AB46" ca="1" si="26">IF(O43="","",IF(OR(AE43="",AF43=""),"-",IFERROR(MATCH("*事業者全体*",INDIRECT($BG$5&amp;AE43&amp;":"&amp;$BG$5&amp;AF43),0)+AE43-1,"-")))</f>
        <v/>
      </c>
      <c r="AC43" s="134">
        <f t="shared" ref="AC43:AC46" ca="1" si="27">IF(Z43=0,1,IF(R43="",0,1))</f>
        <v>0</v>
      </c>
      <c r="AD43" s="134">
        <f t="shared" ref="AD43:AD46" si="28">IF(R43="",0,1)</f>
        <v>0</v>
      </c>
      <c r="AE43" s="134" t="str">
        <f t="shared" si="20"/>
        <v/>
      </c>
      <c r="AF43" s="135" t="str">
        <f t="shared" si="21"/>
        <v/>
      </c>
      <c r="AH43" s="79">
        <v>2</v>
      </c>
      <c r="AI43" s="32"/>
      <c r="AJ43" s="560"/>
      <c r="AK43" s="561"/>
      <c r="AL43" s="35"/>
      <c r="AN43" s="72" t="str">
        <f>IF(AJ43="","",IF(AJ43=0,3600,係数１!D$49))</f>
        <v/>
      </c>
      <c r="AO43" s="73" t="str">
        <f t="shared" ref="AO43:AO46" si="29">IF(OR(AL43="",AJ43="",AI43=""),"",AL43/1000*AN43*0.0258)</f>
        <v/>
      </c>
      <c r="AP43" s="273" t="str">
        <f t="shared" ref="AP43:AP46" si="30">IF(OR(AL43="",AI43=""),"",AL43*AJ43)</f>
        <v/>
      </c>
      <c r="AU43" s="52" t="str">
        <f>IF(参照!A43="","",参照!A43)</f>
        <v/>
      </c>
      <c r="AV43" s="52" t="str">
        <f>IF(参照!B43="","",参照!B43)</f>
        <v/>
      </c>
      <c r="AW43" s="52" t="str">
        <f>IF(参照!C43="","",参照!C43)</f>
        <v/>
      </c>
      <c r="AX43" s="52" t="str">
        <f>IF(参照!D43="","",参照!D43)</f>
        <v>メニューB</v>
      </c>
      <c r="AY43" s="52">
        <f>IF(参照!E43="","",参照!E43)</f>
        <v>1.9700000000000002E-4</v>
      </c>
      <c r="AZ43" s="52" t="str">
        <f>IF(参照!F43="","",参照!F43)</f>
        <v>ミツウロコグリーンエネルギー(株)</v>
      </c>
      <c r="BA43" s="52" t="str">
        <f>IF(参照!G43="","",参照!G43)</f>
        <v>ミツウロコグリーンエネルギー(株)_メニューB</v>
      </c>
      <c r="BB43" s="52">
        <f t="shared" si="0"/>
        <v>0.19700000000000001</v>
      </c>
      <c r="BD43" s="52" t="str">
        <f>IF(参照!L43="","",参照!L43)</f>
        <v>(株)MKエネルギー</v>
      </c>
    </row>
    <row r="44" spans="1:56" ht="12.75" customHeight="1">
      <c r="A44" s="1"/>
      <c r="B44" s="1"/>
      <c r="C44" s="466"/>
      <c r="D44" s="456" t="s">
        <v>47</v>
      </c>
      <c r="E44" s="456"/>
      <c r="F44" s="456"/>
      <c r="G44" s="456"/>
      <c r="H44" s="82" t="s">
        <v>29</v>
      </c>
      <c r="I44" s="82" t="s">
        <v>30</v>
      </c>
      <c r="J44" s="82" t="s">
        <v>31</v>
      </c>
      <c r="K44" s="82" t="s">
        <v>11</v>
      </c>
      <c r="L44" s="1"/>
      <c r="N44" s="78">
        <v>3</v>
      </c>
      <c r="O44" s="69"/>
      <c r="P44" s="69"/>
      <c r="Q44" s="70" t="str">
        <f>IF(O44="","",_xlfn.IFNA(VLOOKUP(O44&amp;"_"&amp;P44,$BA:$BB,2,FALSE),"該当する排出係数がありません"))</f>
        <v/>
      </c>
      <c r="R44" s="71"/>
      <c r="S44" s="350"/>
      <c r="T44" s="346">
        <f>係数１!D$49</f>
        <v>8640</v>
      </c>
      <c r="U44" s="132" t="str">
        <f t="shared" si="22"/>
        <v/>
      </c>
      <c r="V44" s="132" t="str">
        <f t="shared" si="23"/>
        <v/>
      </c>
      <c r="W44" s="70" t="str">
        <f t="array" aca="1" ref="W44" ca="1">IF(O44="","",IF(ISNUMBER(AA44),INDIRECT($BG$6&amp;AA44),IF(AA44="a",Q44,IF(AA44="b",INDIRECT($BG$6&amp;AB44),IF(AA44="c",R44,"")))))</f>
        <v/>
      </c>
      <c r="X44" s="133"/>
      <c r="Y44" s="132" t="str">
        <f t="shared" si="24"/>
        <v/>
      </c>
      <c r="Z44" s="134" t="str">
        <f t="shared" ca="1" si="19"/>
        <v/>
      </c>
      <c r="AA44" s="134" t="str">
        <f t="shared" ca="1" si="25"/>
        <v/>
      </c>
      <c r="AB44" s="134" t="str">
        <f t="shared" ca="1" si="26"/>
        <v/>
      </c>
      <c r="AC44" s="134">
        <f t="shared" ca="1" si="27"/>
        <v>0</v>
      </c>
      <c r="AD44" s="134">
        <f t="shared" si="28"/>
        <v>0</v>
      </c>
      <c r="AE44" s="134" t="str">
        <f t="shared" si="20"/>
        <v/>
      </c>
      <c r="AF44" s="135" t="str">
        <f t="shared" si="21"/>
        <v/>
      </c>
      <c r="AH44" s="79">
        <v>3</v>
      </c>
      <c r="AI44" s="32"/>
      <c r="AJ44" s="560"/>
      <c r="AK44" s="561"/>
      <c r="AL44" s="35"/>
      <c r="AN44" s="72" t="str">
        <f>IF(AJ44="","",IF(AJ44=0,3600,係数１!D$49))</f>
        <v/>
      </c>
      <c r="AO44" s="73" t="str">
        <f t="shared" si="29"/>
        <v/>
      </c>
      <c r="AP44" s="273" t="str">
        <f t="shared" si="30"/>
        <v/>
      </c>
      <c r="AU44" s="52" t="str">
        <f>IF(参照!A44="","",参照!A44)</f>
        <v/>
      </c>
      <c r="AV44" s="52" t="str">
        <f>IF(参照!B44="","",参照!B44)</f>
        <v/>
      </c>
      <c r="AW44" s="52" t="str">
        <f>IF(参照!C44="","",参照!C44)</f>
        <v/>
      </c>
      <c r="AX44" s="52" t="str">
        <f>IF(参照!D44="","",参照!D44)</f>
        <v>メニューC</v>
      </c>
      <c r="AY44" s="52">
        <f>IF(参照!E44="","",参照!E44)</f>
        <v>0</v>
      </c>
      <c r="AZ44" s="52" t="str">
        <f>IF(参照!F44="","",参照!F44)</f>
        <v>ミツウロコグリーンエネルギー(株)</v>
      </c>
      <c r="BA44" s="52" t="str">
        <f>IF(参照!G44="","",参照!G44)</f>
        <v>ミツウロコグリーンエネルギー(株)_メニューC</v>
      </c>
      <c r="BB44" s="52">
        <f t="shared" si="0"/>
        <v>0</v>
      </c>
      <c r="BD44" s="52" t="str">
        <f>IF(参照!L44="","",参照!L44)</f>
        <v>ＭＫステーションズ(株)</v>
      </c>
    </row>
    <row r="45" spans="1:56" ht="12.75" customHeight="1">
      <c r="A45" s="1"/>
      <c r="B45" s="1"/>
      <c r="C45" s="466"/>
      <c r="D45" s="456"/>
      <c r="E45" s="456"/>
      <c r="F45" s="456"/>
      <c r="G45" s="456"/>
      <c r="H45" s="137"/>
      <c r="I45" s="137"/>
      <c r="J45" s="137"/>
      <c r="K45" s="138"/>
      <c r="L45" s="1"/>
      <c r="N45" s="79">
        <v>4</v>
      </c>
      <c r="O45" s="69"/>
      <c r="P45" s="69"/>
      <c r="Q45" s="70" t="str">
        <f>IF(O45="","",_xlfn.IFNA(VLOOKUP(O45&amp;"_"&amp;P45,$BA:$BB,2,FALSE),"該当する排出係数がありません"))</f>
        <v/>
      </c>
      <c r="R45" s="80"/>
      <c r="S45" s="350"/>
      <c r="T45" s="346">
        <f>係数１!D$49</f>
        <v>8640</v>
      </c>
      <c r="U45" s="132" t="str">
        <f t="shared" si="22"/>
        <v/>
      </c>
      <c r="V45" s="132" t="str">
        <f t="shared" si="23"/>
        <v/>
      </c>
      <c r="W45" s="70" t="str">
        <f t="array" aca="1" ref="W45" ca="1">IF(O45="","",IF(ISNUMBER(AA45),INDIRECT($BG$6&amp;AA45),IF(AA45="a",Q45,IF(AA45="b",INDIRECT($BG$6&amp;AB45),IF(AA45="c",R45,"")))))</f>
        <v/>
      </c>
      <c r="X45" s="133"/>
      <c r="Y45" s="132" t="str">
        <f t="shared" si="24"/>
        <v/>
      </c>
      <c r="Z45" s="134" t="str">
        <f t="shared" ca="1" si="19"/>
        <v/>
      </c>
      <c r="AA45" s="134" t="str">
        <f t="shared" ca="1" si="25"/>
        <v/>
      </c>
      <c r="AB45" s="134" t="str">
        <f t="shared" ca="1" si="26"/>
        <v/>
      </c>
      <c r="AC45" s="134">
        <f t="shared" ca="1" si="27"/>
        <v>0</v>
      </c>
      <c r="AD45" s="134">
        <f t="shared" si="28"/>
        <v>0</v>
      </c>
      <c r="AE45" s="134" t="str">
        <f t="shared" si="20"/>
        <v/>
      </c>
      <c r="AF45" s="135" t="str">
        <f t="shared" si="21"/>
        <v/>
      </c>
      <c r="AH45" s="79">
        <v>4</v>
      </c>
      <c r="AI45" s="32"/>
      <c r="AJ45" s="560"/>
      <c r="AK45" s="561"/>
      <c r="AL45" s="35"/>
      <c r="AN45" s="72" t="str">
        <f>IF(AJ45="","",IF(AJ45=0,3600,係数１!D$49))</f>
        <v/>
      </c>
      <c r="AO45" s="73" t="str">
        <f t="shared" si="29"/>
        <v/>
      </c>
      <c r="AP45" s="273" t="str">
        <f t="shared" si="30"/>
        <v/>
      </c>
      <c r="AU45" s="52" t="str">
        <f>IF(参照!A45="","",参照!A45)</f>
        <v/>
      </c>
      <c r="AV45" s="52" t="str">
        <f>IF(参照!B45="","",参照!B45)</f>
        <v/>
      </c>
      <c r="AW45" s="52" t="str">
        <f>IF(参照!C45="","",参照!C45)</f>
        <v/>
      </c>
      <c r="AX45" s="52" t="str">
        <f>IF(参照!D45="","",参照!D45)</f>
        <v>メニューD</v>
      </c>
      <c r="AY45" s="52">
        <f>IF(参照!E45="","",参照!E45)</f>
        <v>0</v>
      </c>
      <c r="AZ45" s="52" t="str">
        <f>IF(参照!F45="","",参照!F45)</f>
        <v>ミツウロコグリーンエネルギー(株)</v>
      </c>
      <c r="BA45" s="52" t="str">
        <f>IF(参照!G45="","",参照!G45)</f>
        <v>ミツウロコグリーンエネルギー(株)_メニューD</v>
      </c>
      <c r="BB45" s="52">
        <f t="shared" si="0"/>
        <v>0</v>
      </c>
      <c r="BD45" s="52" t="str">
        <f>IF(参照!L45="","",参照!L45)</f>
        <v>(株)Ｍｐｏｗｅｒ</v>
      </c>
    </row>
    <row r="46" spans="1:56" ht="12.75" customHeight="1" thickBot="1">
      <c r="A46" s="1"/>
      <c r="B46" s="1"/>
      <c r="C46" s="466"/>
      <c r="D46" s="477" t="s">
        <v>163</v>
      </c>
      <c r="E46" s="477"/>
      <c r="F46" s="477"/>
      <c r="G46" s="477"/>
      <c r="H46" s="456" t="s">
        <v>58</v>
      </c>
      <c r="I46" s="456"/>
      <c r="J46" s="456" t="s">
        <v>162</v>
      </c>
      <c r="K46" s="456"/>
      <c r="L46" s="1"/>
      <c r="N46" s="139">
        <v>5</v>
      </c>
      <c r="O46" s="69"/>
      <c r="P46" s="69"/>
      <c r="Q46" s="70" t="str">
        <f>IF(O46="","",_xlfn.IFNA(VLOOKUP(O46&amp;"_"&amp;P46,$BA:$BB,2,FALSE),"該当する排出係数がありません"))</f>
        <v/>
      </c>
      <c r="R46" s="71"/>
      <c r="S46" s="350"/>
      <c r="T46" s="346">
        <f>係数１!D$49</f>
        <v>8640</v>
      </c>
      <c r="U46" s="132" t="str">
        <f t="shared" si="22"/>
        <v/>
      </c>
      <c r="V46" s="132" t="str">
        <f t="shared" si="23"/>
        <v/>
      </c>
      <c r="W46" s="70" t="str">
        <f t="array" aca="1" ref="W46" ca="1">IF(O46="","",IF(ISNUMBER(AA46),INDIRECT($BG$6&amp;AA46),IF(AA46="a",Q46,IF(AA46="b",INDIRECT($BG$6&amp;AB46),IF(AA46="c",R46,"")))))</f>
        <v/>
      </c>
      <c r="X46" s="133"/>
      <c r="Y46" s="132" t="str">
        <f t="shared" si="24"/>
        <v/>
      </c>
      <c r="Z46" s="134" t="str">
        <f t="shared" ca="1" si="19"/>
        <v/>
      </c>
      <c r="AA46" s="134" t="str">
        <f t="shared" ca="1" si="25"/>
        <v/>
      </c>
      <c r="AB46" s="134" t="str">
        <f t="shared" ca="1" si="26"/>
        <v/>
      </c>
      <c r="AC46" s="134">
        <f t="shared" ca="1" si="27"/>
        <v>0</v>
      </c>
      <c r="AD46" s="134">
        <f t="shared" si="28"/>
        <v>0</v>
      </c>
      <c r="AE46" s="134" t="str">
        <f t="shared" si="20"/>
        <v/>
      </c>
      <c r="AF46" s="135" t="str">
        <f t="shared" si="21"/>
        <v/>
      </c>
      <c r="AH46" s="85">
        <v>5</v>
      </c>
      <c r="AI46" s="33"/>
      <c r="AJ46" s="555"/>
      <c r="AK46" s="556"/>
      <c r="AL46" s="29"/>
      <c r="AN46" s="72" t="str">
        <f>IF(AJ46="","",IF(AJ46=0,3600,係数１!D$49))</f>
        <v/>
      </c>
      <c r="AO46" s="73" t="str">
        <f t="shared" si="29"/>
        <v/>
      </c>
      <c r="AP46" s="273" t="str">
        <f t="shared" si="30"/>
        <v/>
      </c>
      <c r="AU46" s="52" t="str">
        <f>IF(参照!A46="","",参照!A46)</f>
        <v/>
      </c>
      <c r="AV46" s="52" t="str">
        <f>IF(参照!B46="","",参照!B46)</f>
        <v/>
      </c>
      <c r="AW46" s="52" t="str">
        <f>IF(参照!C46="","",参照!C46)</f>
        <v/>
      </c>
      <c r="AX46" s="52" t="str">
        <f>IF(参照!D46="","",参照!D46)</f>
        <v>メニューE</v>
      </c>
      <c r="AY46" s="52">
        <f>IF(参照!E46="","",参照!E46)</f>
        <v>2.4699999999999999E-4</v>
      </c>
      <c r="AZ46" s="52" t="str">
        <f>IF(参照!F46="","",参照!F46)</f>
        <v>ミツウロコグリーンエネルギー(株)</v>
      </c>
      <c r="BA46" s="52" t="str">
        <f>IF(参照!G46="","",参照!G46)</f>
        <v>ミツウロコグリーンエネルギー(株)_メニューE</v>
      </c>
      <c r="BB46" s="52">
        <f t="shared" si="0"/>
        <v>0.247</v>
      </c>
      <c r="BD46" s="52" t="str">
        <f>IF(参照!L46="","",参照!L46)</f>
        <v>Ｍｙシティ電力(株)</v>
      </c>
    </row>
    <row r="47" spans="1:56" ht="12.75" customHeight="1" thickTop="1" thickBot="1">
      <c r="A47" s="1"/>
      <c r="B47" s="1"/>
      <c r="C47" s="466"/>
      <c r="D47" s="477"/>
      <c r="E47" s="477"/>
      <c r="F47" s="477"/>
      <c r="G47" s="477"/>
      <c r="H47" s="557"/>
      <c r="I47" s="557"/>
      <c r="J47" s="557"/>
      <c r="K47" s="557"/>
      <c r="L47" s="1"/>
      <c r="N47" s="510" t="s">
        <v>67</v>
      </c>
      <c r="O47" s="511"/>
      <c r="P47" s="511"/>
      <c r="Q47" s="511"/>
      <c r="R47" s="550"/>
      <c r="S47" s="349">
        <f>SUM(S42:S46)</f>
        <v>0</v>
      </c>
      <c r="T47" s="87"/>
      <c r="U47" s="88">
        <f>SUM(U42:U46)</f>
        <v>0</v>
      </c>
      <c r="V47" s="88">
        <f>SUM(V42:V46)</f>
        <v>0</v>
      </c>
      <c r="W47" s="124"/>
      <c r="X47" s="124"/>
      <c r="Y47" s="88">
        <f>SUM(Y42:Y46)</f>
        <v>0</v>
      </c>
      <c r="Z47" s="140">
        <f t="shared" ref="Z47:AD47" ca="1" si="31">SUM(Z42:Z46)</f>
        <v>0</v>
      </c>
      <c r="AA47" s="124"/>
      <c r="AB47" s="124"/>
      <c r="AC47" s="140">
        <f t="shared" ca="1" si="31"/>
        <v>0</v>
      </c>
      <c r="AD47" s="140">
        <f t="shared" si="31"/>
        <v>0</v>
      </c>
      <c r="AE47" s="124"/>
      <c r="AF47" s="126"/>
      <c r="AH47" s="510" t="s">
        <v>67</v>
      </c>
      <c r="AI47" s="511"/>
      <c r="AJ47" s="511"/>
      <c r="AK47" s="511"/>
      <c r="AL47" s="86">
        <f>SUM(AL42:AL46)</f>
        <v>0</v>
      </c>
      <c r="AN47" s="87"/>
      <c r="AO47" s="88">
        <f>SUM(AO42:AO46)</f>
        <v>0</v>
      </c>
      <c r="AP47" s="86">
        <f>SUM(AP42:AP46)</f>
        <v>0</v>
      </c>
      <c r="AU47" s="52" t="str">
        <f>IF(参照!A47="","",参照!A47)</f>
        <v/>
      </c>
      <c r="AV47" s="52" t="str">
        <f>IF(参照!B47="","",参照!B47)</f>
        <v/>
      </c>
      <c r="AW47" s="52" t="str">
        <f>IF(参照!C47="","",参照!C47)</f>
        <v/>
      </c>
      <c r="AX47" s="52" t="str">
        <f>IF(参照!D47="","",参照!D47)</f>
        <v>メニューF</v>
      </c>
      <c r="AY47" s="52">
        <f>IF(参照!E47="","",参照!E47)</f>
        <v>0</v>
      </c>
      <c r="AZ47" s="52" t="str">
        <f>IF(参照!F47="","",参照!F47)</f>
        <v>ミツウロコグリーンエネルギー(株)</v>
      </c>
      <c r="BA47" s="52" t="str">
        <f>IF(参照!G47="","",参照!G47)</f>
        <v>ミツウロコグリーンエネルギー(株)_メニューF</v>
      </c>
      <c r="BB47" s="52">
        <f t="shared" si="0"/>
        <v>0</v>
      </c>
      <c r="BD47" s="52" t="str">
        <f>IF(参照!L47="","",参照!L47)</f>
        <v>(株)ＮＥＸＴ　ＯＮＥ</v>
      </c>
    </row>
    <row r="48" spans="1:56" ht="12.75" customHeight="1" thickBot="1">
      <c r="A48" s="1"/>
      <c r="B48" s="1"/>
      <c r="C48" s="469"/>
      <c r="D48" s="452" t="s">
        <v>12</v>
      </c>
      <c r="E48" s="452"/>
      <c r="F48" s="452"/>
      <c r="G48" s="452"/>
      <c r="H48" s="112" t="s">
        <v>19</v>
      </c>
      <c r="I48" s="24"/>
      <c r="J48" s="112" t="s">
        <v>14</v>
      </c>
      <c r="K48" s="112" t="s">
        <v>14</v>
      </c>
      <c r="L48" s="1"/>
      <c r="AU48" s="52" t="str">
        <f>IF(参照!A48="","",参照!A48)</f>
        <v/>
      </c>
      <c r="AV48" s="52" t="str">
        <f>IF(参照!B48="","",参照!B48)</f>
        <v/>
      </c>
      <c r="AW48" s="52" t="str">
        <f>IF(参照!C48="","",参照!C48)</f>
        <v/>
      </c>
      <c r="AX48" s="52" t="str">
        <f>IF(参照!D48="","",参照!D48)</f>
        <v>メニューG</v>
      </c>
      <c r="AY48" s="52">
        <f>IF(参照!E48="","",参照!E48)</f>
        <v>0</v>
      </c>
      <c r="AZ48" s="52" t="str">
        <f>IF(参照!F48="","",参照!F48)</f>
        <v>ミツウロコグリーンエネルギー(株)</v>
      </c>
      <c r="BA48" s="52" t="str">
        <f>IF(参照!G48="","",参照!G48)</f>
        <v>ミツウロコグリーンエネルギー(株)_メニューG</v>
      </c>
      <c r="BB48" s="52">
        <f t="shared" si="0"/>
        <v>0</v>
      </c>
      <c r="BD48" s="52" t="str">
        <f>IF(参照!L48="","",参照!L48)</f>
        <v>Ｎｅｘｔ　Ｐｏｗｅｒ(株)</v>
      </c>
    </row>
    <row r="49" spans="1:56" ht="12.75" customHeight="1" thickTop="1">
      <c r="A49" s="1"/>
      <c r="B49" s="1"/>
      <c r="C49" s="465" t="s">
        <v>32</v>
      </c>
      <c r="D49" s="455" t="s">
        <v>20</v>
      </c>
      <c r="E49" s="455"/>
      <c r="F49" s="455"/>
      <c r="G49" s="455"/>
      <c r="H49" s="111" t="s">
        <v>6</v>
      </c>
      <c r="I49" s="111" t="s">
        <v>21</v>
      </c>
      <c r="J49" s="467" t="s">
        <v>499</v>
      </c>
      <c r="K49" s="467"/>
      <c r="L49" s="1"/>
      <c r="AU49" s="52" t="str">
        <f>IF(参照!A49="","",参照!A49)</f>
        <v/>
      </c>
      <c r="AV49" s="52" t="str">
        <f>IF(参照!B49="","",参照!B49)</f>
        <v/>
      </c>
      <c r="AW49" s="52" t="str">
        <f>IF(参照!C49="","",参照!C49)</f>
        <v/>
      </c>
      <c r="AX49" s="52" t="str">
        <f>IF(参照!D49="","",参照!D49)</f>
        <v>メニューH</v>
      </c>
      <c r="AY49" s="52">
        <f>IF(参照!E49="","",参照!E49)</f>
        <v>0</v>
      </c>
      <c r="AZ49" s="52" t="str">
        <f>IF(参照!F49="","",参照!F49)</f>
        <v>ミツウロコグリーンエネルギー(株)</v>
      </c>
      <c r="BA49" s="52" t="str">
        <f>IF(参照!G49="","",参照!G49)</f>
        <v>ミツウロコグリーンエネルギー(株)_メニューH</v>
      </c>
      <c r="BB49" s="52">
        <f t="shared" si="0"/>
        <v>0</v>
      </c>
      <c r="BD49" s="52" t="str">
        <f>IF(参照!L49="","",参照!L49)</f>
        <v>ＮＦパワーサービス(株)</v>
      </c>
    </row>
    <row r="50" spans="1:56" ht="13.5" customHeight="1" thickBot="1">
      <c r="A50" s="1"/>
      <c r="B50" s="1"/>
      <c r="C50" s="466"/>
      <c r="D50" s="456" t="s">
        <v>45</v>
      </c>
      <c r="E50" s="456"/>
      <c r="F50" s="456"/>
      <c r="G50" s="456"/>
      <c r="H50" s="82" t="s">
        <v>33</v>
      </c>
      <c r="I50" s="22"/>
      <c r="J50" s="584" t="str">
        <f>IF($I50="","",$I50*係数１!G80)</f>
        <v/>
      </c>
      <c r="K50" s="584"/>
      <c r="L50" s="1"/>
      <c r="N50" s="38" t="s">
        <v>623</v>
      </c>
      <c r="P50" s="359"/>
      <c r="Q50" s="359"/>
      <c r="R50" s="359"/>
      <c r="S50" s="358"/>
      <c r="T50" s="141"/>
      <c r="U50" s="141"/>
      <c r="V50" s="141"/>
      <c r="W50" s="141"/>
      <c r="X50" s="141"/>
      <c r="Y50" s="141"/>
      <c r="Z50" s="141"/>
      <c r="AA50" s="141"/>
      <c r="AB50" s="141"/>
      <c r="AC50" s="141"/>
      <c r="AD50" s="141"/>
      <c r="AF50" s="141"/>
      <c r="AJ50" s="38"/>
      <c r="AK50" s="38"/>
      <c r="AN50" s="142" t="s">
        <v>624</v>
      </c>
      <c r="AO50" s="28" t="s">
        <v>625</v>
      </c>
      <c r="AU50" s="52" t="str">
        <f>IF(参照!A50="","",参照!A50)</f>
        <v/>
      </c>
      <c r="AV50" s="52" t="str">
        <f>IF(参照!B50="","",参照!B50)</f>
        <v/>
      </c>
      <c r="AW50" s="52" t="str">
        <f>IF(参照!C50="","",参照!C50)</f>
        <v/>
      </c>
      <c r="AX50" s="52" t="str">
        <f>IF(参照!D50="","",参照!D50)</f>
        <v>メニューI</v>
      </c>
      <c r="AY50" s="52">
        <f>IF(参照!E50="","",参照!E50)</f>
        <v>2.4800000000000001E-4</v>
      </c>
      <c r="AZ50" s="52" t="str">
        <f>IF(参照!F50="","",参照!F50)</f>
        <v>ミツウロコグリーンエネルギー(株)</v>
      </c>
      <c r="BA50" s="52" t="str">
        <f>IF(参照!G50="","",参照!G50)</f>
        <v>ミツウロコグリーンエネルギー(株)_メニューI</v>
      </c>
      <c r="BB50" s="52">
        <f t="shared" si="0"/>
        <v>0.248</v>
      </c>
      <c r="BD50" s="52" t="str">
        <f>IF(参照!L50="","",参照!L50)</f>
        <v>ＮＴＴアノードエナジー(株)</v>
      </c>
    </row>
    <row r="51" spans="1:56" ht="12.75" customHeight="1" thickBot="1">
      <c r="A51" s="1"/>
      <c r="B51" s="1"/>
      <c r="C51" s="466"/>
      <c r="D51" s="456" t="s">
        <v>46</v>
      </c>
      <c r="E51" s="456"/>
      <c r="F51" s="456"/>
      <c r="G51" s="456"/>
      <c r="H51" s="82" t="s">
        <v>33</v>
      </c>
      <c r="I51" s="22"/>
      <c r="J51" s="584" t="str">
        <f>IF($I51="","",$I51*係数１!G81)</f>
        <v/>
      </c>
      <c r="K51" s="584"/>
      <c r="L51" s="1"/>
      <c r="N51" s="58"/>
      <c r="O51" s="574" t="s">
        <v>86</v>
      </c>
      <c r="P51" s="574"/>
      <c r="Q51" s="574"/>
      <c r="R51" s="574"/>
      <c r="S51" s="91" t="s">
        <v>87</v>
      </c>
      <c r="T51" s="573" t="s">
        <v>124</v>
      </c>
      <c r="U51" s="574"/>
      <c r="V51" s="61" t="s">
        <v>626</v>
      </c>
      <c r="W51" s="143"/>
      <c r="X51" s="143"/>
      <c r="Y51" s="143"/>
      <c r="Z51" s="143"/>
      <c r="AA51" s="143"/>
      <c r="AB51" s="143"/>
      <c r="AC51" s="143"/>
      <c r="AD51" s="143"/>
      <c r="AJ51" s="144"/>
      <c r="AK51" s="144"/>
      <c r="AN51" s="28" t="s">
        <v>78</v>
      </c>
      <c r="AO51" s="28" t="s">
        <v>145</v>
      </c>
      <c r="AU51" s="52" t="str">
        <f>IF(参照!A51="","",参照!A51)</f>
        <v/>
      </c>
      <c r="AV51" s="52" t="str">
        <f>IF(参照!B51="","",参照!B51)</f>
        <v/>
      </c>
      <c r="AW51" s="52" t="str">
        <f>IF(参照!C51="","",参照!C51)</f>
        <v/>
      </c>
      <c r="AX51" s="52" t="str">
        <f>IF(参照!D51="","",参照!D51)</f>
        <v>メニューJ(残差)</v>
      </c>
      <c r="AY51" s="52">
        <f>IF(参照!E51="","",参照!E51)</f>
        <v>4.08E-4</v>
      </c>
      <c r="AZ51" s="52" t="str">
        <f>IF(参照!F51="","",参照!F51)</f>
        <v>ミツウロコグリーンエネルギー(株)</v>
      </c>
      <c r="BA51" s="52" t="str">
        <f>IF(参照!G51="","",参照!G51)</f>
        <v>ミツウロコグリーンエネルギー(株)_メニューJ(残差)</v>
      </c>
      <c r="BB51" s="52">
        <f t="shared" si="0"/>
        <v>0.40799999999999997</v>
      </c>
      <c r="BD51" s="52" t="str">
        <f>IF(参照!L51="","",参照!L51)</f>
        <v>(株)Ｏｐｔｉｍｉｚｅｄ　Ｅｎｅｒｇｙ</v>
      </c>
    </row>
    <row r="52" spans="1:56" ht="12" customHeight="1" thickTop="1">
      <c r="A52" s="1"/>
      <c r="B52" s="1"/>
      <c r="C52" s="466"/>
      <c r="D52" s="456" t="s">
        <v>44</v>
      </c>
      <c r="E52" s="456"/>
      <c r="F52" s="456"/>
      <c r="G52" s="456"/>
      <c r="H52" s="82" t="s">
        <v>33</v>
      </c>
      <c r="I52" s="22"/>
      <c r="J52" s="584" t="str">
        <f>IF($I52="","",$I52*係数１!G82)</f>
        <v/>
      </c>
      <c r="K52" s="584"/>
      <c r="L52" s="1"/>
      <c r="N52" s="78">
        <v>1</v>
      </c>
      <c r="O52" s="585"/>
      <c r="P52" s="585"/>
      <c r="Q52" s="585"/>
      <c r="R52" s="585"/>
      <c r="S52" s="353"/>
      <c r="T52" s="575" t="str">
        <f>IF(O52="","",VLOOKUP(O52,係数１!$F:$G,2,0))</f>
        <v/>
      </c>
      <c r="U52" s="576"/>
      <c r="V52" s="145" t="str">
        <f>IF(OR(S52="",O52=""),"",S52*T52)</f>
        <v/>
      </c>
      <c r="W52" s="143"/>
      <c r="X52" s="143"/>
      <c r="Y52" s="143"/>
      <c r="Z52" s="143"/>
      <c r="AA52" s="143"/>
      <c r="AB52" s="143"/>
      <c r="AC52" s="143"/>
      <c r="AD52" s="143"/>
      <c r="AJ52" s="146"/>
      <c r="AK52" s="146"/>
      <c r="AN52" s="28" t="s">
        <v>79</v>
      </c>
      <c r="AO52" s="28" t="s">
        <v>146</v>
      </c>
      <c r="AU52" s="52" t="str">
        <f>IF(参照!A52="","",参照!A52)</f>
        <v/>
      </c>
      <c r="AV52" s="52" t="str">
        <f>IF(参照!B52="","",参照!B52)</f>
        <v/>
      </c>
      <c r="AW52" s="52" t="str">
        <f>IF(参照!C52="","",参照!C52)</f>
        <v/>
      </c>
      <c r="AX52" s="52" t="str">
        <f>IF(参照!D52="","",参照!D52)</f>
        <v>(参考値)事業者全体</v>
      </c>
      <c r="AY52" s="52">
        <f>IF(参照!E52="","",参照!E52)</f>
        <v>4.6200000000000001E-4</v>
      </c>
      <c r="AZ52" s="52" t="str">
        <f>IF(参照!F52="","",参照!F52)</f>
        <v>ミツウロコグリーンエネルギー(株)</v>
      </c>
      <c r="BA52" s="52" t="str">
        <f>IF(参照!G52="","",参照!G52)</f>
        <v>ミツウロコグリーンエネルギー(株)_(参考値)事業者全体</v>
      </c>
      <c r="BB52" s="52">
        <f t="shared" si="0"/>
        <v>0.46200000000000002</v>
      </c>
      <c r="BD52" s="52" t="str">
        <f>IF(参照!L52="","",参照!L52)</f>
        <v>(株)ＰｉｎＴ</v>
      </c>
    </row>
    <row r="53" spans="1:56" ht="12" customHeight="1">
      <c r="A53" s="1"/>
      <c r="B53" s="1"/>
      <c r="C53" s="466"/>
      <c r="D53" s="449" t="s">
        <v>43</v>
      </c>
      <c r="E53" s="449"/>
      <c r="F53" s="449"/>
      <c r="G53" s="449"/>
      <c r="H53" s="82" t="s">
        <v>33</v>
      </c>
      <c r="I53" s="21" t="str">
        <f>IF(S55=0,"",S55)</f>
        <v/>
      </c>
      <c r="J53" s="584" t="str">
        <f>IF(V55=0,"",V55)</f>
        <v/>
      </c>
      <c r="K53" s="584"/>
      <c r="L53" s="1"/>
      <c r="N53" s="79">
        <v>2</v>
      </c>
      <c r="O53" s="578"/>
      <c r="P53" s="578"/>
      <c r="Q53" s="578"/>
      <c r="R53" s="578"/>
      <c r="S53" s="354"/>
      <c r="T53" s="569" t="str">
        <f>IF(O53="","",VLOOKUP(O53,係数１!$F:$G,2,0))</f>
        <v/>
      </c>
      <c r="U53" s="570"/>
      <c r="V53" s="147" t="str">
        <f>IF(OR(S53="",O53=""),"",S53*T53)</f>
        <v/>
      </c>
      <c r="W53" s="143"/>
      <c r="X53" s="143"/>
      <c r="Y53" s="143"/>
      <c r="Z53" s="143"/>
      <c r="AA53" s="143"/>
      <c r="AB53" s="143"/>
      <c r="AC53" s="143"/>
      <c r="AD53" s="143"/>
      <c r="AJ53" s="146"/>
      <c r="AK53" s="146"/>
      <c r="AN53" s="28" t="s">
        <v>80</v>
      </c>
      <c r="AO53" s="28" t="s">
        <v>147</v>
      </c>
      <c r="AU53" s="52" t="str">
        <f>IF(参照!A53="","",参照!A53)</f>
        <v>A0017</v>
      </c>
      <c r="AV53" s="52" t="str">
        <f>IF(参照!B53="","",参照!B53)</f>
        <v>(株)Ｓｈａｒｅｄ　Ｅｎｅｒｇｙ</v>
      </c>
      <c r="AW53" s="52">
        <f>IF(参照!C53="","",参照!C53)</f>
        <v>4.8999999999999998E-4</v>
      </c>
      <c r="AX53" s="52" t="str">
        <f>IF(参照!D53="","",参照!D53)</f>
        <v/>
      </c>
      <c r="AY53" s="52">
        <f>IF(参照!E53="","",参照!E53)</f>
        <v>5.0100000000000003E-4</v>
      </c>
      <c r="AZ53" s="52" t="str">
        <f>IF(参照!F53="","",参照!F53)</f>
        <v>(株)Ｓｈａｒｅｄ　Ｅｎｅｒｇｙ</v>
      </c>
      <c r="BA53" s="52" t="str">
        <f>IF(参照!G53="","",参照!G53)</f>
        <v>(株)Ｓｈａｒｅｄ　Ｅｎｅｒｇｙ_</v>
      </c>
      <c r="BB53" s="52">
        <f t="shared" si="0"/>
        <v>0.501</v>
      </c>
      <c r="BD53" s="52" t="str">
        <f>IF(参照!L53="","",参照!L53)</f>
        <v>Ｑ．ＥＮＥＳＴでんき(株)(旧：ジニーエナジー合同会社)</v>
      </c>
    </row>
    <row r="54" spans="1:56" ht="13.5" customHeight="1" thickBot="1">
      <c r="A54" s="1"/>
      <c r="B54" s="1"/>
      <c r="C54" s="466"/>
      <c r="D54" s="449" t="s">
        <v>129</v>
      </c>
      <c r="E54" s="449"/>
      <c r="F54" s="449"/>
      <c r="G54" s="449"/>
      <c r="H54" s="82" t="s">
        <v>33</v>
      </c>
      <c r="I54" s="21" t="str">
        <f>IF(S62=0,"",S62)</f>
        <v/>
      </c>
      <c r="J54" s="584" t="str">
        <f>IF(V62=0,"",V62)</f>
        <v/>
      </c>
      <c r="K54" s="584"/>
      <c r="L54" s="1"/>
      <c r="N54" s="85">
        <v>3</v>
      </c>
      <c r="O54" s="579"/>
      <c r="P54" s="579"/>
      <c r="Q54" s="579"/>
      <c r="R54" s="579"/>
      <c r="S54" s="355"/>
      <c r="T54" s="571" t="str">
        <f>IF(O54="","",VLOOKUP(O54,係数１!$F:$G,2,0))</f>
        <v/>
      </c>
      <c r="U54" s="572"/>
      <c r="V54" s="148" t="str">
        <f>IF(OR(S54="",O54=""),"",S54*T54)</f>
        <v/>
      </c>
      <c r="W54" s="143"/>
      <c r="X54" s="143"/>
      <c r="Y54" s="143"/>
      <c r="Z54" s="143"/>
      <c r="AA54" s="143"/>
      <c r="AB54" s="143"/>
      <c r="AC54" s="143"/>
      <c r="AD54" s="143"/>
      <c r="AJ54" s="146"/>
      <c r="AK54" s="146"/>
      <c r="AN54" s="28" t="s">
        <v>627</v>
      </c>
      <c r="AO54" s="28" t="s">
        <v>148</v>
      </c>
      <c r="AU54" s="52" t="str">
        <f>IF(参照!A54="","",参照!A54)</f>
        <v>A0018</v>
      </c>
      <c r="AV54" s="52" t="str">
        <f>IF(参照!B54="","",参照!B54)</f>
        <v>ネクストパワーやまと(株)</v>
      </c>
      <c r="AW54" s="52">
        <f>IF(参照!C54="","",参照!C54)</f>
        <v>3.8299999999999999E-4</v>
      </c>
      <c r="AX54" s="52" t="str">
        <f>IF(参照!D54="","",参照!D54)</f>
        <v>メニューA</v>
      </c>
      <c r="AY54" s="52">
        <f>IF(参照!E54="","",参照!E54)</f>
        <v>0</v>
      </c>
      <c r="AZ54" s="52" t="str">
        <f>IF(参照!F54="","",参照!F54)</f>
        <v>ネクストパワーやまと(株)</v>
      </c>
      <c r="BA54" s="52" t="str">
        <f>IF(参照!G54="","",参照!G54)</f>
        <v>ネクストパワーやまと(株)_メニューA</v>
      </c>
      <c r="BB54" s="52">
        <f t="shared" si="0"/>
        <v>0</v>
      </c>
      <c r="BD54" s="52" t="str">
        <f>IF(参照!L54="","",参照!L54)</f>
        <v>ＲＥ１００電力(株)</v>
      </c>
    </row>
    <row r="55" spans="1:56" ht="14.25" customHeight="1" thickTop="1" thickBot="1">
      <c r="A55" s="1"/>
      <c r="B55" s="1"/>
      <c r="C55" s="466"/>
      <c r="D55" s="456" t="s">
        <v>42</v>
      </c>
      <c r="E55" s="456"/>
      <c r="F55" s="456"/>
      <c r="G55" s="456"/>
      <c r="H55" s="82" t="s">
        <v>33</v>
      </c>
      <c r="I55" s="22"/>
      <c r="J55" s="584" t="str">
        <f>IF($I55="","",$I55*係数１!G113)</f>
        <v/>
      </c>
      <c r="K55" s="584"/>
      <c r="L55" s="1"/>
      <c r="N55" s="582" t="s">
        <v>67</v>
      </c>
      <c r="O55" s="583"/>
      <c r="P55" s="583"/>
      <c r="Q55" s="583"/>
      <c r="R55" s="583"/>
      <c r="S55" s="356">
        <f>SUM(S52:S54)</f>
        <v>0</v>
      </c>
      <c r="T55" s="580"/>
      <c r="U55" s="581"/>
      <c r="V55" s="86">
        <f>SUM(V52:V54)</f>
        <v>0</v>
      </c>
      <c r="W55" s="143"/>
      <c r="X55" s="143"/>
      <c r="Y55" s="143"/>
      <c r="Z55" s="143"/>
      <c r="AA55" s="143"/>
      <c r="AB55" s="143"/>
      <c r="AC55" s="143"/>
      <c r="AD55" s="143"/>
      <c r="AJ55" s="146"/>
      <c r="AK55" s="146"/>
      <c r="AN55" s="28" t="s">
        <v>81</v>
      </c>
      <c r="AO55" s="28" t="s">
        <v>149</v>
      </c>
      <c r="AU55" s="52" t="str">
        <f>IF(参照!A55="","",参照!A55)</f>
        <v/>
      </c>
      <c r="AV55" s="52" t="str">
        <f>IF(参照!B55="","",参照!B55)</f>
        <v/>
      </c>
      <c r="AW55" s="52" t="str">
        <f>IF(参照!C55="","",参照!C55)</f>
        <v/>
      </c>
      <c r="AX55" s="52" t="str">
        <f>IF(参照!D55="","",参照!D55)</f>
        <v>メニューB(残差)</v>
      </c>
      <c r="AY55" s="52">
        <f>IF(参照!E55="","",参照!E55)</f>
        <v>4.0400000000000001E-4</v>
      </c>
      <c r="AZ55" s="52" t="str">
        <f>IF(参照!F55="","",参照!F55)</f>
        <v>ネクストパワーやまと(株)</v>
      </c>
      <c r="BA55" s="52" t="str">
        <f>IF(参照!G55="","",参照!G55)</f>
        <v>ネクストパワーやまと(株)_メニューB(残差)</v>
      </c>
      <c r="BB55" s="52">
        <f t="shared" si="0"/>
        <v>0.40400000000000003</v>
      </c>
      <c r="BD55" s="52" t="str">
        <f>IF(参照!L55="","",参照!L55)</f>
        <v>(株)ＲｅｎｏＬａｂｏ</v>
      </c>
    </row>
    <row r="56" spans="1:56" ht="12">
      <c r="A56" s="1"/>
      <c r="B56" s="1"/>
      <c r="C56" s="466"/>
      <c r="D56" s="456" t="s">
        <v>57</v>
      </c>
      <c r="E56" s="456"/>
      <c r="F56" s="456"/>
      <c r="G56" s="456"/>
      <c r="H56" s="82" t="s">
        <v>33</v>
      </c>
      <c r="I56" s="22"/>
      <c r="J56" s="584" t="str">
        <f>IF($I56="","",$I56*係数１!G114)</f>
        <v/>
      </c>
      <c r="K56" s="584"/>
      <c r="L56" s="1"/>
      <c r="W56" s="143"/>
      <c r="X56" s="143"/>
      <c r="Y56" s="143"/>
      <c r="Z56" s="143"/>
      <c r="AA56" s="143"/>
      <c r="AB56" s="143"/>
      <c r="AC56" s="143"/>
      <c r="AD56" s="143"/>
      <c r="AN56" s="28" t="s">
        <v>82</v>
      </c>
      <c r="AO56" s="28" t="s">
        <v>150</v>
      </c>
      <c r="AU56" s="52" t="str">
        <f>IF(参照!A56="","",参照!A56)</f>
        <v/>
      </c>
      <c r="AV56" s="52" t="str">
        <f>IF(参照!B56="","",参照!B56)</f>
        <v/>
      </c>
      <c r="AW56" s="52" t="str">
        <f>IF(参照!C56="","",参照!C56)</f>
        <v/>
      </c>
      <c r="AX56" s="52" t="str">
        <f>IF(参照!D56="","",参照!D56)</f>
        <v>(参考値)事業者全体</v>
      </c>
      <c r="AY56" s="52">
        <f>IF(参照!E56="","",参照!E56)</f>
        <v>4.75E-4</v>
      </c>
      <c r="AZ56" s="52" t="str">
        <f>IF(参照!F56="","",参照!F56)</f>
        <v>ネクストパワーやまと(株)</v>
      </c>
      <c r="BA56" s="52" t="str">
        <f>IF(参照!G56="","",参照!G56)</f>
        <v>ネクストパワーやまと(株)_(参考値)事業者全体</v>
      </c>
      <c r="BB56" s="52">
        <f t="shared" si="0"/>
        <v>0.47499999999999998</v>
      </c>
      <c r="BD56" s="52" t="str">
        <f>IF(参照!L56="","",参照!L56)</f>
        <v>(株)Ｓａｎｋｏ　ＩＢ</v>
      </c>
    </row>
    <row r="57" spans="1:56" ht="12.75" thickBot="1">
      <c r="A57" s="1"/>
      <c r="B57" s="1"/>
      <c r="C57" s="466"/>
      <c r="D57" s="456" t="s">
        <v>24</v>
      </c>
      <c r="E57" s="456"/>
      <c r="F57" s="456"/>
      <c r="G57" s="456"/>
      <c r="H57" s="82" t="s">
        <v>14</v>
      </c>
      <c r="I57" s="82" t="s">
        <v>14</v>
      </c>
      <c r="J57" s="584">
        <f>SUM(J50:J56)</f>
        <v>0</v>
      </c>
      <c r="K57" s="584"/>
      <c r="L57" s="1"/>
      <c r="N57" s="38" t="s">
        <v>130</v>
      </c>
      <c r="P57" s="38"/>
      <c r="Q57" s="38"/>
      <c r="R57" s="38"/>
      <c r="AN57" s="28" t="s">
        <v>83</v>
      </c>
      <c r="AO57" s="28" t="s">
        <v>151</v>
      </c>
      <c r="AU57" s="52" t="str">
        <f>IF(参照!A57="","",参照!A57)</f>
        <v>A0019</v>
      </c>
      <c r="AV57" s="52" t="str">
        <f>IF(参照!B57="","",参照!B57)</f>
        <v>日本テクノ(株)</v>
      </c>
      <c r="AW57" s="52">
        <f>IF(参照!C57="","",参照!C57)</f>
        <v>4.6799999999999999E-4</v>
      </c>
      <c r="AX57" s="52" t="str">
        <f>IF(参照!D57="","",参照!D57)</f>
        <v>メニューA</v>
      </c>
      <c r="AY57" s="52">
        <f>IF(参照!E57="","",参照!E57)</f>
        <v>0</v>
      </c>
      <c r="AZ57" s="52" t="str">
        <f>IF(参照!F57="","",参照!F57)</f>
        <v>日本テクノ(株)</v>
      </c>
      <c r="BA57" s="52" t="str">
        <f>IF(参照!G57="","",参照!G57)</f>
        <v>日本テクノ(株)_メニューA</v>
      </c>
      <c r="BB57" s="52">
        <f t="shared" si="0"/>
        <v>0</v>
      </c>
      <c r="BD57" s="52" t="str">
        <f>IF(参照!L57="","",参照!L57)</f>
        <v>ＳＢパワー(株)</v>
      </c>
    </row>
    <row r="58" spans="1:56" ht="15.75" customHeight="1" thickBot="1">
      <c r="A58" s="1"/>
      <c r="B58" s="1"/>
      <c r="C58" s="466"/>
      <c r="D58" s="456" t="s">
        <v>34</v>
      </c>
      <c r="E58" s="456"/>
      <c r="F58" s="456"/>
      <c r="G58" s="456"/>
      <c r="H58" s="563"/>
      <c r="I58" s="564"/>
      <c r="J58" s="564"/>
      <c r="K58" s="565"/>
      <c r="L58" s="1"/>
      <c r="N58" s="58"/>
      <c r="O58" s="574" t="s">
        <v>86</v>
      </c>
      <c r="P58" s="574"/>
      <c r="Q58" s="574"/>
      <c r="R58" s="574"/>
      <c r="S58" s="91" t="s">
        <v>87</v>
      </c>
      <c r="T58" s="573" t="s">
        <v>124</v>
      </c>
      <c r="U58" s="574"/>
      <c r="V58" s="61" t="s">
        <v>626</v>
      </c>
      <c r="W58" s="143"/>
      <c r="X58" s="143"/>
      <c r="Y58" s="143"/>
      <c r="Z58" s="143"/>
      <c r="AA58" s="143"/>
      <c r="AB58" s="143"/>
      <c r="AC58" s="143"/>
      <c r="AD58" s="143"/>
      <c r="AN58" s="28" t="s">
        <v>84</v>
      </c>
      <c r="AO58" s="28" t="s">
        <v>152</v>
      </c>
      <c r="AU58" s="52" t="str">
        <f>IF(参照!A58="","",参照!A58)</f>
        <v/>
      </c>
      <c r="AV58" s="52" t="str">
        <f>IF(参照!B58="","",参照!B58)</f>
        <v/>
      </c>
      <c r="AW58" s="52" t="str">
        <f>IF(参照!C58="","",参照!C58)</f>
        <v/>
      </c>
      <c r="AX58" s="52" t="str">
        <f>IF(参照!D58="","",参照!D58)</f>
        <v>メニューB(残差)</v>
      </c>
      <c r="AY58" s="52">
        <f>IF(参照!E58="","",参照!E58)</f>
        <v>4.84E-4</v>
      </c>
      <c r="AZ58" s="52" t="str">
        <f>IF(参照!F58="","",参照!F58)</f>
        <v>日本テクノ(株)</v>
      </c>
      <c r="BA58" s="52" t="str">
        <f>IF(参照!G58="","",参照!G58)</f>
        <v>日本テクノ(株)_メニューB(残差)</v>
      </c>
      <c r="BB58" s="52">
        <f t="shared" si="0"/>
        <v>0.48399999999999999</v>
      </c>
      <c r="BD58" s="52" t="str">
        <f>IF(参照!L58="","",参照!L58)</f>
        <v>(株)ＳＥウイングズ</v>
      </c>
    </row>
    <row r="59" spans="1:56" ht="15.75" customHeight="1" thickTop="1">
      <c r="A59" s="1"/>
      <c r="B59" s="1"/>
      <c r="C59" s="466"/>
      <c r="D59" s="456"/>
      <c r="E59" s="456"/>
      <c r="F59" s="456"/>
      <c r="G59" s="456"/>
      <c r="H59" s="566"/>
      <c r="I59" s="567"/>
      <c r="J59" s="567"/>
      <c r="K59" s="568"/>
      <c r="L59" s="1"/>
      <c r="N59" s="78">
        <v>1</v>
      </c>
      <c r="O59" s="585"/>
      <c r="P59" s="585"/>
      <c r="Q59" s="585"/>
      <c r="R59" s="585"/>
      <c r="S59" s="353"/>
      <c r="T59" s="575" t="str">
        <f>IF(O59="","",VLOOKUP(O59,係数１!$F:$G,2,0))</f>
        <v/>
      </c>
      <c r="U59" s="576"/>
      <c r="V59" s="136" t="str">
        <f>IF(OR(S59="",O59=""),"",S59*T59)</f>
        <v/>
      </c>
      <c r="W59" s="143"/>
      <c r="X59" s="143"/>
      <c r="Y59" s="143"/>
      <c r="Z59" s="143"/>
      <c r="AA59" s="143"/>
      <c r="AB59" s="143"/>
      <c r="AC59" s="143"/>
      <c r="AD59" s="143"/>
      <c r="AN59" s="28" t="s">
        <v>628</v>
      </c>
      <c r="AO59" s="28" t="s">
        <v>629</v>
      </c>
      <c r="AU59" s="52" t="str">
        <f>IF(参照!A59="","",参照!A59)</f>
        <v/>
      </c>
      <c r="AV59" s="52" t="str">
        <f>IF(参照!B59="","",参照!B59)</f>
        <v/>
      </c>
      <c r="AW59" s="52" t="str">
        <f>IF(参照!C59="","",参照!C59)</f>
        <v/>
      </c>
      <c r="AX59" s="52" t="str">
        <f>IF(参照!D59="","",参照!D59)</f>
        <v>(参考値)事業者全体</v>
      </c>
      <c r="AY59" s="52">
        <f>IF(参照!E59="","",参照!E59)</f>
        <v>4.8500000000000003E-4</v>
      </c>
      <c r="AZ59" s="52" t="str">
        <f>IF(参照!F59="","",参照!F59)</f>
        <v>日本テクノ(株)</v>
      </c>
      <c r="BA59" s="52" t="str">
        <f>IF(参照!G59="","",参照!G59)</f>
        <v>日本テクノ(株)_(参考値)事業者全体</v>
      </c>
      <c r="BB59" s="52">
        <f t="shared" si="0"/>
        <v>0.48500000000000004</v>
      </c>
      <c r="BD59" s="52" t="str">
        <f>IF(参照!L59="","",参照!L59)</f>
        <v>(株)Ｓｈａｒｅｄ　Ｅｎｅｒｇｙ</v>
      </c>
    </row>
    <row r="60" spans="1:56" ht="12.75">
      <c r="A60" s="1"/>
      <c r="B60" s="1"/>
      <c r="C60" s="1"/>
      <c r="D60" s="1"/>
      <c r="E60" s="1"/>
      <c r="F60" s="1"/>
      <c r="G60" s="1"/>
      <c r="H60" s="1"/>
      <c r="I60" s="1"/>
      <c r="J60" s="1"/>
      <c r="K60" s="1"/>
      <c r="L60" s="1"/>
      <c r="N60" s="79">
        <v>2</v>
      </c>
      <c r="O60" s="578"/>
      <c r="P60" s="578"/>
      <c r="Q60" s="578"/>
      <c r="R60" s="578"/>
      <c r="S60" s="354"/>
      <c r="T60" s="569" t="str">
        <f>IF(O60="","",VLOOKUP(O60,係数１!$F:$G,2,0))</f>
        <v/>
      </c>
      <c r="U60" s="570"/>
      <c r="V60" s="147" t="str">
        <f>IF(OR(S60="",O60=""),"",S60*T60)</f>
        <v/>
      </c>
      <c r="W60" s="143"/>
      <c r="X60" s="143"/>
      <c r="Y60" s="143"/>
      <c r="Z60" s="143"/>
      <c r="AA60" s="143"/>
      <c r="AB60" s="143"/>
      <c r="AC60" s="143"/>
      <c r="AD60" s="143"/>
      <c r="AO60" s="28" t="s">
        <v>153</v>
      </c>
      <c r="AU60" s="52" t="str">
        <f>IF(参照!A60="","",参照!A60)</f>
        <v>A0020</v>
      </c>
      <c r="AV60" s="52" t="str">
        <f>IF(参照!B60="","",参照!B60)</f>
        <v>中央電力エナジー(株)</v>
      </c>
      <c r="AW60" s="52">
        <f>IF(参照!C60="","",参照!C60)</f>
        <v>5.0600000000000005E-4</v>
      </c>
      <c r="AX60" s="52" t="str">
        <f>IF(参照!D60="","",参照!D60)</f>
        <v>メニューA</v>
      </c>
      <c r="AY60" s="52">
        <f>IF(参照!E60="","",参照!E60)</f>
        <v>0</v>
      </c>
      <c r="AZ60" s="52" t="str">
        <f>IF(参照!F60="","",参照!F60)</f>
        <v>中央電力エナジー(株)</v>
      </c>
      <c r="BA60" s="52" t="str">
        <f>IF(参照!G60="","",参照!G60)</f>
        <v>中央電力エナジー(株)_メニューA</v>
      </c>
      <c r="BB60" s="52">
        <f t="shared" si="0"/>
        <v>0</v>
      </c>
      <c r="BD60" s="52" t="str">
        <f>IF(参照!L60="","",参照!L60)</f>
        <v>ＳｕｓｔａｉｎａｂｌｅＥｎｅｒｇｙ(株)</v>
      </c>
    </row>
    <row r="61" spans="1:56" ht="13.5" customHeight="1" thickBot="1">
      <c r="A61" s="1"/>
      <c r="B61" s="1"/>
      <c r="C61" s="149" t="s">
        <v>13</v>
      </c>
      <c r="D61" s="442" t="s">
        <v>35</v>
      </c>
      <c r="E61" s="442"/>
      <c r="F61" s="442"/>
      <c r="G61" s="442"/>
      <c r="H61" s="442"/>
      <c r="I61" s="442"/>
      <c r="J61" s="442"/>
      <c r="K61" s="442"/>
      <c r="L61" s="150"/>
      <c r="M61" s="151"/>
      <c r="N61" s="85">
        <v>3</v>
      </c>
      <c r="O61" s="579"/>
      <c r="P61" s="579"/>
      <c r="Q61" s="579"/>
      <c r="R61" s="579"/>
      <c r="S61" s="354"/>
      <c r="T61" s="571" t="str">
        <f>IF(O61="","",VLOOKUP(O61,係数１!$F:$G,2,0))</f>
        <v/>
      </c>
      <c r="U61" s="572"/>
      <c r="V61" s="148" t="str">
        <f>IF(OR(S61="",O61=""),"",S61*T61)</f>
        <v/>
      </c>
      <c r="W61" s="143"/>
      <c r="X61" s="143"/>
      <c r="Y61" s="143"/>
      <c r="Z61" s="143"/>
      <c r="AA61" s="143"/>
      <c r="AB61" s="143"/>
      <c r="AC61" s="143"/>
      <c r="AD61" s="143"/>
      <c r="AO61" s="28" t="s">
        <v>630</v>
      </c>
      <c r="AU61" s="52" t="str">
        <f>IF(参照!A61="","",参照!A61)</f>
        <v/>
      </c>
      <c r="AV61" s="52" t="str">
        <f>IF(参照!B61="","",参照!B61)</f>
        <v/>
      </c>
      <c r="AW61" s="52" t="str">
        <f>IF(参照!C61="","",参照!C61)</f>
        <v/>
      </c>
      <c r="AX61" s="52" t="str">
        <f>IF(参照!D61="","",参照!D61)</f>
        <v>メニューB(残差)</v>
      </c>
      <c r="AY61" s="52">
        <f>IF(参照!E61="","",参照!E61)</f>
        <v>5.0900000000000001E-4</v>
      </c>
      <c r="AZ61" s="52" t="str">
        <f>IF(参照!F61="","",参照!F61)</f>
        <v>中央電力エナジー(株)</v>
      </c>
      <c r="BA61" s="52" t="str">
        <f>IF(参照!G61="","",参照!G61)</f>
        <v>中央電力エナジー(株)_メニューB(残差)</v>
      </c>
      <c r="BB61" s="52">
        <f t="shared" si="0"/>
        <v>0.50900000000000001</v>
      </c>
      <c r="BD61" s="52" t="str">
        <f>IF(参照!L61="","",参照!L61)</f>
        <v>ＴＥＰＣＯライフサービス(株)</v>
      </c>
    </row>
    <row r="62" spans="1:56" ht="23.25" customHeight="1" thickTop="1" thickBot="1">
      <c r="A62" s="1"/>
      <c r="B62" s="1"/>
      <c r="C62" s="152" t="s">
        <v>37</v>
      </c>
      <c r="D62" s="442" t="s">
        <v>137</v>
      </c>
      <c r="E62" s="442"/>
      <c r="F62" s="442"/>
      <c r="G62" s="442"/>
      <c r="H62" s="442"/>
      <c r="I62" s="442"/>
      <c r="J62" s="442"/>
      <c r="K62" s="442"/>
      <c r="L62" s="150"/>
      <c r="M62" s="151"/>
      <c r="N62" s="582" t="s">
        <v>67</v>
      </c>
      <c r="O62" s="583"/>
      <c r="P62" s="583"/>
      <c r="Q62" s="583"/>
      <c r="R62" s="583"/>
      <c r="S62" s="356">
        <f>SUM(S59:S61)</f>
        <v>0</v>
      </c>
      <c r="T62" s="580"/>
      <c r="U62" s="581"/>
      <c r="V62" s="86">
        <f>SUM(V59:V61)</f>
        <v>0</v>
      </c>
      <c r="W62" s="143"/>
      <c r="X62" s="143"/>
      <c r="Y62" s="143"/>
      <c r="Z62" s="143"/>
      <c r="AA62" s="143"/>
      <c r="AB62" s="143"/>
      <c r="AC62" s="143"/>
      <c r="AD62" s="143"/>
      <c r="AO62" s="28" t="s">
        <v>154</v>
      </c>
      <c r="AU62" s="52" t="str">
        <f>IF(参照!A62="","",参照!A62)</f>
        <v/>
      </c>
      <c r="AV62" s="52" t="str">
        <f>IF(参照!B62="","",参照!B62)</f>
        <v/>
      </c>
      <c r="AW62" s="52" t="str">
        <f>IF(参照!C62="","",参照!C62)</f>
        <v/>
      </c>
      <c r="AX62" s="52" t="str">
        <f>IF(参照!D62="","",参照!D62)</f>
        <v>(参考値)事業者全体</v>
      </c>
      <c r="AY62" s="52">
        <f>IF(参照!E62="","",参照!E62)</f>
        <v>4.8299999999999998E-4</v>
      </c>
      <c r="AZ62" s="52" t="str">
        <f>IF(参照!F62="","",参照!F62)</f>
        <v>中央電力エナジー(株)</v>
      </c>
      <c r="BA62" s="52" t="str">
        <f>IF(参照!G62="","",参照!G62)</f>
        <v>中央電力エナジー(株)_(参考値)事業者全体</v>
      </c>
      <c r="BB62" s="52">
        <f t="shared" si="0"/>
        <v>0.48299999999999998</v>
      </c>
      <c r="BD62" s="52" t="str">
        <f>IF(参照!L62="","",参照!L62)</f>
        <v>TERA Energy(株)</v>
      </c>
    </row>
    <row r="63" spans="1:56" ht="42.75" customHeight="1">
      <c r="A63" s="1"/>
      <c r="B63" s="1"/>
      <c r="C63" s="152" t="s">
        <v>38</v>
      </c>
      <c r="D63" s="442" t="s">
        <v>164</v>
      </c>
      <c r="E63" s="442"/>
      <c r="F63" s="442"/>
      <c r="G63" s="442"/>
      <c r="H63" s="442"/>
      <c r="I63" s="442"/>
      <c r="J63" s="442"/>
      <c r="K63" s="442"/>
      <c r="L63" s="150"/>
      <c r="M63" s="151"/>
      <c r="W63" s="143"/>
      <c r="X63" s="143"/>
      <c r="Y63" s="143"/>
      <c r="Z63" s="143"/>
      <c r="AA63" s="143"/>
      <c r="AB63" s="143"/>
      <c r="AC63" s="143"/>
      <c r="AD63" s="143"/>
      <c r="AO63" s="28" t="s">
        <v>631</v>
      </c>
      <c r="AU63" s="52" t="str">
        <f>IF(参照!A63="","",参照!A63)</f>
        <v>A0021</v>
      </c>
      <c r="AV63" s="52" t="str">
        <f>IF(参照!B63="","",参照!B63)</f>
        <v>(株)Ｌｏｏｏｐ</v>
      </c>
      <c r="AW63" s="52">
        <f>IF(参照!C63="","",参照!C63)</f>
        <v>3.8000000000000002E-4</v>
      </c>
      <c r="AX63" s="52" t="str">
        <f>IF(参照!D63="","",参照!D63)</f>
        <v>メニューA</v>
      </c>
      <c r="AY63" s="52">
        <f>IF(参照!E63="","",参照!E63)</f>
        <v>0</v>
      </c>
      <c r="AZ63" s="52" t="str">
        <f>IF(参照!F63="","",参照!F63)</f>
        <v>(株)Ｌｏｏｏｐ</v>
      </c>
      <c r="BA63" s="52" t="str">
        <f>IF(参照!G63="","",参照!G63)</f>
        <v>(株)Ｌｏｏｏｐ_メニューA</v>
      </c>
      <c r="BB63" s="52">
        <f t="shared" si="0"/>
        <v>0</v>
      </c>
      <c r="BD63" s="52" t="str">
        <f>IF(参照!L63="","",参照!L63)</f>
        <v>ＴＧオクトパスエナジー(株)</v>
      </c>
    </row>
    <row r="64" spans="1:56">
      <c r="A64" s="1"/>
      <c r="B64" s="1"/>
      <c r="C64" s="152" t="s">
        <v>39</v>
      </c>
      <c r="D64" s="447" t="s">
        <v>138</v>
      </c>
      <c r="E64" s="447"/>
      <c r="F64" s="447"/>
      <c r="G64" s="447"/>
      <c r="H64" s="447"/>
      <c r="I64" s="447"/>
      <c r="J64" s="447"/>
      <c r="K64" s="447"/>
      <c r="L64" s="150"/>
      <c r="M64" s="151"/>
      <c r="AO64" s="28" t="s">
        <v>632</v>
      </c>
      <c r="AU64" s="52" t="str">
        <f>IF(参照!A64="","",参照!A64)</f>
        <v/>
      </c>
      <c r="AV64" s="52" t="str">
        <f>IF(参照!B64="","",参照!B64)</f>
        <v/>
      </c>
      <c r="AW64" s="52" t="str">
        <f>IF(参照!C64="","",参照!C64)</f>
        <v/>
      </c>
      <c r="AX64" s="52" t="str">
        <f>IF(参照!D64="","",参照!D64)</f>
        <v>メニューB</v>
      </c>
      <c r="AY64" s="52">
        <f>IF(参照!E64="","",参照!E64)</f>
        <v>3.4899999999999997E-4</v>
      </c>
      <c r="AZ64" s="52" t="str">
        <f>IF(参照!F64="","",参照!F64)</f>
        <v>(株)Ｌｏｏｏｐ</v>
      </c>
      <c r="BA64" s="52" t="str">
        <f>IF(参照!G64="","",参照!G64)</f>
        <v>(株)Ｌｏｏｏｐ_メニューB</v>
      </c>
      <c r="BB64" s="52">
        <f t="shared" si="0"/>
        <v>0.34899999999999998</v>
      </c>
      <c r="BD64" s="52" t="str">
        <f>IF(参照!L64="","",参照!L64)</f>
        <v>(株)ＴＯＫＹＯ油電力</v>
      </c>
    </row>
    <row r="65" spans="1:56" ht="10.5" customHeight="1">
      <c r="A65" s="1"/>
      <c r="B65" s="1"/>
      <c r="C65" s="152" t="s">
        <v>40</v>
      </c>
      <c r="D65" s="442" t="s">
        <v>139</v>
      </c>
      <c r="E65" s="442"/>
      <c r="F65" s="442"/>
      <c r="G65" s="442"/>
      <c r="H65" s="442"/>
      <c r="I65" s="442"/>
      <c r="J65" s="442"/>
      <c r="K65" s="442"/>
      <c r="L65" s="153"/>
      <c r="M65" s="154"/>
      <c r="AO65" s="28" t="s">
        <v>633</v>
      </c>
      <c r="AU65" s="52" t="str">
        <f>IF(参照!A65="","",参照!A65)</f>
        <v/>
      </c>
      <c r="AV65" s="52" t="str">
        <f>IF(参照!B65="","",参照!B65)</f>
        <v/>
      </c>
      <c r="AW65" s="52" t="str">
        <f>IF(参照!C65="","",参照!C65)</f>
        <v/>
      </c>
      <c r="AX65" s="52" t="str">
        <f>IF(参照!D65="","",参照!D65)</f>
        <v>メニューC</v>
      </c>
      <c r="AY65" s="52">
        <f>IF(参照!E65="","",参照!E65)</f>
        <v>2.8100000000000005E-4</v>
      </c>
      <c r="AZ65" s="52" t="str">
        <f>IF(参照!F65="","",参照!F65)</f>
        <v>(株)Ｌｏｏｏｐ</v>
      </c>
      <c r="BA65" s="52" t="str">
        <f>IF(参照!G65="","",参照!G65)</f>
        <v>(株)Ｌｏｏｏｐ_メニューC</v>
      </c>
      <c r="BB65" s="52">
        <f t="shared" si="0"/>
        <v>0.28100000000000003</v>
      </c>
      <c r="BD65" s="52" t="str">
        <f>IF(参照!L65="","",参照!L65)</f>
        <v>ＴＲＥＮＤＥ(株)</v>
      </c>
    </row>
    <row r="66" spans="1:56">
      <c r="A66" s="1"/>
      <c r="B66" s="1"/>
      <c r="C66" s="152" t="s">
        <v>41</v>
      </c>
      <c r="D66" s="442" t="s">
        <v>140</v>
      </c>
      <c r="E66" s="442"/>
      <c r="F66" s="442"/>
      <c r="G66" s="442"/>
      <c r="H66" s="442"/>
      <c r="I66" s="442"/>
      <c r="J66" s="442"/>
      <c r="K66" s="442"/>
      <c r="L66" s="155"/>
      <c r="M66" s="156"/>
      <c r="AO66" s="28" t="s">
        <v>155</v>
      </c>
      <c r="AU66" s="52" t="str">
        <f>IF(参照!A66="","",参照!A66)</f>
        <v/>
      </c>
      <c r="AV66" s="52" t="str">
        <f>IF(参照!B66="","",参照!B66)</f>
        <v/>
      </c>
      <c r="AW66" s="52" t="str">
        <f>IF(参照!C66="","",参照!C66)</f>
        <v/>
      </c>
      <c r="AX66" s="52" t="str">
        <f>IF(参照!D66="","",参照!D66)</f>
        <v>メニューD</v>
      </c>
      <c r="AY66" s="52">
        <f>IF(参照!E66="","",参照!E66)</f>
        <v>3.0199999999999997E-4</v>
      </c>
      <c r="AZ66" s="52" t="str">
        <f>IF(参照!F66="","",参照!F66)</f>
        <v>(株)Ｌｏｏｏｐ</v>
      </c>
      <c r="BA66" s="52" t="str">
        <f>IF(参照!G66="","",参照!G66)</f>
        <v>(株)Ｌｏｏｏｐ_メニューD</v>
      </c>
      <c r="BB66" s="52">
        <f t="shared" si="0"/>
        <v>0.30199999999999999</v>
      </c>
      <c r="BD66" s="52" t="str">
        <f>IF(参照!L66="","",参照!L66)</f>
        <v>(株)ＴＴＳパワー</v>
      </c>
    </row>
    <row r="67" spans="1:56">
      <c r="A67" s="1"/>
      <c r="B67" s="1"/>
      <c r="C67" s="152" t="s">
        <v>159</v>
      </c>
      <c r="D67" s="442" t="s">
        <v>141</v>
      </c>
      <c r="E67" s="442"/>
      <c r="F67" s="442"/>
      <c r="G67" s="442"/>
      <c r="H67" s="442"/>
      <c r="I67" s="442"/>
      <c r="J67" s="442"/>
      <c r="K67" s="442"/>
      <c r="L67" s="155"/>
      <c r="M67" s="156"/>
      <c r="AO67" s="28" t="s">
        <v>634</v>
      </c>
      <c r="AU67" s="52" t="str">
        <f>IF(参照!A67="","",参照!A67)</f>
        <v/>
      </c>
      <c r="AV67" s="52" t="str">
        <f>IF(参照!B67="","",参照!B67)</f>
        <v/>
      </c>
      <c r="AW67" s="52" t="str">
        <f>IF(参照!C67="","",参照!C67)</f>
        <v/>
      </c>
      <c r="AX67" s="52" t="str">
        <f>IF(参照!D67="","",参照!D67)</f>
        <v>メニューE</v>
      </c>
      <c r="AY67" s="52">
        <f>IF(参照!E67="","",参照!E67)</f>
        <v>2.1599999999999999E-4</v>
      </c>
      <c r="AZ67" s="52" t="str">
        <f>IF(参照!F67="","",参照!F67)</f>
        <v>(株)Ｌｏｏｏｐ</v>
      </c>
      <c r="BA67" s="52" t="str">
        <f>IF(参照!G67="","",参照!G67)</f>
        <v>(株)Ｌｏｏｏｐ_メニューE</v>
      </c>
      <c r="BB67" s="52">
        <f t="shared" si="0"/>
        <v>0.216</v>
      </c>
      <c r="BD67" s="52" t="str">
        <f>IF(参照!L67="","",参照!L67)</f>
        <v>Ｔ＆Ｔエナジー(株)</v>
      </c>
    </row>
    <row r="68" spans="1:56" ht="21" customHeight="1">
      <c r="A68" s="1"/>
      <c r="B68" s="1"/>
      <c r="C68" s="152" t="s">
        <v>160</v>
      </c>
      <c r="D68" s="442" t="s">
        <v>142</v>
      </c>
      <c r="E68" s="442"/>
      <c r="F68" s="442"/>
      <c r="G68" s="442"/>
      <c r="H68" s="442"/>
      <c r="I68" s="442"/>
      <c r="J68" s="442"/>
      <c r="K68" s="442"/>
      <c r="L68" s="155"/>
      <c r="M68" s="156"/>
      <c r="N68" s="157"/>
      <c r="AO68" s="28" t="s">
        <v>635</v>
      </c>
      <c r="AU68" s="52" t="str">
        <f>IF(参照!A68="","",参照!A68)</f>
        <v/>
      </c>
      <c r="AV68" s="52" t="str">
        <f>IF(参照!B68="","",参照!B68)</f>
        <v/>
      </c>
      <c r="AW68" s="52" t="str">
        <f>IF(参照!C68="","",参照!C68)</f>
        <v/>
      </c>
      <c r="AX68" s="52" t="str">
        <f>IF(参照!D68="","",参照!D68)</f>
        <v>メニューF(残差)</v>
      </c>
      <c r="AY68" s="52">
        <f>IF(参照!E68="","",参照!E68)</f>
        <v>4.9399999999999997E-4</v>
      </c>
      <c r="AZ68" s="52" t="str">
        <f>IF(参照!F68="","",参照!F68)</f>
        <v>(株)Ｌｏｏｏｐ</v>
      </c>
      <c r="BA68" s="52" t="str">
        <f>IF(参照!G68="","",参照!G68)</f>
        <v>(株)Ｌｏｏｏｐ_メニューF(残差)</v>
      </c>
      <c r="BB68" s="52">
        <f t="shared" si="0"/>
        <v>0.49399999999999999</v>
      </c>
      <c r="BD68" s="52" t="str">
        <f>IF(参照!L68="","",参照!L68)</f>
        <v>ＵＮＩＶＥＲＧＹ(株)</v>
      </c>
    </row>
    <row r="69" spans="1:56">
      <c r="A69" s="1"/>
      <c r="B69" s="1"/>
      <c r="C69" s="152" t="s">
        <v>161</v>
      </c>
      <c r="D69" s="442" t="s">
        <v>143</v>
      </c>
      <c r="E69" s="442"/>
      <c r="F69" s="442"/>
      <c r="G69" s="442"/>
      <c r="H69" s="442"/>
      <c r="I69" s="442"/>
      <c r="J69" s="442"/>
      <c r="K69" s="442"/>
      <c r="L69" s="155"/>
      <c r="M69" s="156"/>
      <c r="AO69" s="28" t="s">
        <v>156</v>
      </c>
      <c r="AU69" s="52" t="str">
        <f>IF(参照!A69="","",参照!A69)</f>
        <v/>
      </c>
      <c r="AV69" s="52" t="str">
        <f>IF(参照!B69="","",参照!B69)</f>
        <v/>
      </c>
      <c r="AW69" s="52" t="str">
        <f>IF(参照!C69="","",参照!C69)</f>
        <v/>
      </c>
      <c r="AX69" s="52" t="str">
        <f>IF(参照!D69="","",参照!D69)</f>
        <v>(参考値)事業者全体</v>
      </c>
      <c r="AY69" s="52">
        <f>IF(参照!E69="","",参照!E69)</f>
        <v>4.8899999999999996E-4</v>
      </c>
      <c r="AZ69" s="52" t="str">
        <f>IF(参照!F69="","",参照!F69)</f>
        <v>(株)Ｌｏｏｏｐ</v>
      </c>
      <c r="BA69" s="52" t="str">
        <f>IF(参照!G69="","",参照!G69)</f>
        <v>(株)Ｌｏｏｏｐ_(参考値)事業者全体</v>
      </c>
      <c r="BB69" s="52">
        <f t="shared" ref="BB69:BB132" si="32">AY69*1000</f>
        <v>0.48899999999999993</v>
      </c>
      <c r="BD69" s="52" t="str">
        <f>IF(参照!L69="","",参照!L69)</f>
        <v>(株)ＵＰＤＡＴＥＲ</v>
      </c>
    </row>
    <row r="70" spans="1:56">
      <c r="A70" s="1"/>
      <c r="B70" s="1"/>
      <c r="C70" s="1"/>
      <c r="D70" s="1"/>
      <c r="E70" s="1"/>
      <c r="F70" s="1"/>
      <c r="G70" s="1"/>
      <c r="H70" s="1"/>
      <c r="I70" s="1"/>
      <c r="J70" s="1"/>
      <c r="K70" s="1"/>
      <c r="L70" s="1"/>
      <c r="AU70" s="52" t="str">
        <f>IF(参照!A70="","",参照!A70)</f>
        <v>A0023</v>
      </c>
      <c r="AV70" s="52" t="str">
        <f>IF(参照!B70="","",参照!B70)</f>
        <v>(株)ナンワエナジー</v>
      </c>
      <c r="AW70" s="52">
        <f>IF(参照!C70="","",参照!C70)</f>
        <v>5.8900000000000001E-4</v>
      </c>
      <c r="AX70" s="52" t="str">
        <f>IF(参照!D70="","",参照!D70)</f>
        <v>メニューA</v>
      </c>
      <c r="AY70" s="52">
        <f>IF(参照!E70="","",参照!E70)</f>
        <v>0</v>
      </c>
      <c r="AZ70" s="52" t="str">
        <f>IF(参照!F70="","",参照!F70)</f>
        <v>(株)ナンワエナジー</v>
      </c>
      <c r="BA70" s="52" t="str">
        <f>IF(参照!G70="","",参照!G70)</f>
        <v>(株)ナンワエナジー_メニューA</v>
      </c>
      <c r="BB70" s="52">
        <f t="shared" si="32"/>
        <v>0</v>
      </c>
      <c r="BD70" s="52" t="str">
        <f>IF(参照!L70="","",参照!L70)</f>
        <v>(株)Ｕ－ＰＯＷＥＲ</v>
      </c>
    </row>
    <row r="71" spans="1:56">
      <c r="AU71" s="52" t="str">
        <f>IF(参照!A71="","",参照!A71)</f>
        <v/>
      </c>
      <c r="AV71" s="52" t="str">
        <f>IF(参照!B71="","",参照!B71)</f>
        <v/>
      </c>
      <c r="AW71" s="52" t="str">
        <f>IF(参照!C71="","",参照!C71)</f>
        <v/>
      </c>
      <c r="AX71" s="52" t="str">
        <f>IF(参照!D71="","",参照!D71)</f>
        <v>メニューB(残差)</v>
      </c>
      <c r="AY71" s="52">
        <f>IF(参照!E71="","",参照!E71)</f>
        <v>6.0599999999999998E-4</v>
      </c>
      <c r="AZ71" s="52" t="str">
        <f>IF(参照!F71="","",参照!F71)</f>
        <v>(株)ナンワエナジー</v>
      </c>
      <c r="BA71" s="52" t="str">
        <f>IF(参照!G71="","",参照!G71)</f>
        <v>(株)ナンワエナジー_メニューB(残差)</v>
      </c>
      <c r="BB71" s="52">
        <f t="shared" si="32"/>
        <v>0.60599999999999998</v>
      </c>
      <c r="BD71" s="52" t="str">
        <f>IF(参照!L71="","",参照!L71)</f>
        <v>(株)Ｖ－Ｐｏｗｅｒ</v>
      </c>
    </row>
    <row r="72" spans="1:56">
      <c r="AU72" s="52" t="str">
        <f>IF(参照!A72="","",参照!A72)</f>
        <v/>
      </c>
      <c r="AV72" s="52" t="str">
        <f>IF(参照!B72="","",参照!B72)</f>
        <v/>
      </c>
      <c r="AW72" s="52" t="str">
        <f>IF(参照!C72="","",参照!C72)</f>
        <v/>
      </c>
      <c r="AX72" s="52" t="str">
        <f>IF(参照!D72="","",参照!D72)</f>
        <v>(参考値)事業者全体</v>
      </c>
      <c r="AY72" s="52">
        <f>IF(参照!E72="","",参照!E72)</f>
        <v>6.3900000000000003E-4</v>
      </c>
      <c r="AZ72" s="52" t="str">
        <f>IF(参照!F72="","",参照!F72)</f>
        <v>(株)ナンワエナジー</v>
      </c>
      <c r="BA72" s="52" t="str">
        <f>IF(参照!G72="","",参照!G72)</f>
        <v>(株)ナンワエナジー_(参考値)事業者全体</v>
      </c>
      <c r="BB72" s="52">
        <f t="shared" si="32"/>
        <v>0.63900000000000001</v>
      </c>
      <c r="BD72" s="52" t="str">
        <f>IF(参照!L72="","",参照!L72)</f>
        <v>ＷＳエナジー(株)</v>
      </c>
    </row>
    <row r="73" spans="1:56">
      <c r="AU73" s="52" t="str">
        <f>IF(参照!A73="","",参照!A73)</f>
        <v>A0024</v>
      </c>
      <c r="AV73" s="52" t="str">
        <f>IF(参照!B73="","",参照!B73)</f>
        <v>静岡ガス＆パワー(株)</v>
      </c>
      <c r="AW73" s="52">
        <f>IF(参照!C73="","",参照!C73)</f>
        <v>3.8299999999999999E-4</v>
      </c>
      <c r="AX73" s="52" t="str">
        <f>IF(参照!D73="","",参照!D73)</f>
        <v>メニューA</v>
      </c>
      <c r="AY73" s="52">
        <f>IF(参照!E73="","",参照!E73)</f>
        <v>2.7E-4</v>
      </c>
      <c r="AZ73" s="52" t="str">
        <f>IF(参照!F73="","",参照!F73)</f>
        <v>静岡ガス＆パワー(株)</v>
      </c>
      <c r="BA73" s="52" t="str">
        <f>IF(参照!G73="","",参照!G73)</f>
        <v>静岡ガス＆パワー(株)_メニューA</v>
      </c>
      <c r="BB73" s="52">
        <f t="shared" si="32"/>
        <v>0.27</v>
      </c>
      <c r="BD73" s="52" t="str">
        <f>IF(参照!L73="","",参照!L73)</f>
        <v>Ｙ．Ｗ．Ｃ(株)</v>
      </c>
    </row>
    <row r="74" spans="1:56">
      <c r="AU74" s="52" t="str">
        <f>IF(参照!A74="","",参照!A74)</f>
        <v/>
      </c>
      <c r="AV74" s="52" t="str">
        <f>IF(参照!B74="","",参照!B74)</f>
        <v/>
      </c>
      <c r="AW74" s="52" t="str">
        <f>IF(参照!C74="","",参照!C74)</f>
        <v/>
      </c>
      <c r="AX74" s="52" t="str">
        <f>IF(参照!D74="","",参照!D74)</f>
        <v>メニューB</v>
      </c>
      <c r="AY74" s="52">
        <f>IF(参照!E74="","",参照!E74)</f>
        <v>0</v>
      </c>
      <c r="AZ74" s="52" t="str">
        <f>IF(参照!F74="","",参照!F74)</f>
        <v>静岡ガス＆パワー(株)</v>
      </c>
      <c r="BA74" s="52" t="str">
        <f>IF(参照!G74="","",参照!G74)</f>
        <v>静岡ガス＆パワー(株)_メニューB</v>
      </c>
      <c r="BB74" s="52">
        <f t="shared" si="32"/>
        <v>0</v>
      </c>
      <c r="BD74" s="52" t="str">
        <f>IF(参照!L74="","",参照!L74)</f>
        <v>アークエルテクノロジーズ(株)</v>
      </c>
    </row>
    <row r="75" spans="1:56">
      <c r="AU75" s="52" t="str">
        <f>IF(参照!A75="","",参照!A75)</f>
        <v/>
      </c>
      <c r="AV75" s="52" t="str">
        <f>IF(参照!B75="","",参照!B75)</f>
        <v/>
      </c>
      <c r="AW75" s="52" t="str">
        <f>IF(参照!C75="","",参照!C75)</f>
        <v/>
      </c>
      <c r="AX75" s="52" t="str">
        <f>IF(参照!D75="","",参照!D75)</f>
        <v>メニューC(残差)</v>
      </c>
      <c r="AY75" s="52">
        <f>IF(参照!E75="","",参照!E75)</f>
        <v>3.4499999999999998E-4</v>
      </c>
      <c r="AZ75" s="52" t="str">
        <f>IF(参照!F75="","",参照!F75)</f>
        <v>静岡ガス＆パワー(株)</v>
      </c>
      <c r="BA75" s="52" t="str">
        <f>IF(参照!G75="","",参照!G75)</f>
        <v>静岡ガス＆パワー(株)_メニューC(残差)</v>
      </c>
      <c r="BB75" s="52">
        <f t="shared" si="32"/>
        <v>0.34499999999999997</v>
      </c>
      <c r="BD75" s="52" t="str">
        <f>IF(参照!L75="","",参照!L75)</f>
        <v>(株)アースインフィニティ</v>
      </c>
    </row>
    <row r="76" spans="1:56">
      <c r="AU76" s="52" t="str">
        <f>IF(参照!A76="","",参照!A76)</f>
        <v/>
      </c>
      <c r="AV76" s="52" t="str">
        <f>IF(参照!B76="","",参照!B76)</f>
        <v/>
      </c>
      <c r="AW76" s="52" t="str">
        <f>IF(参照!C76="","",参照!C76)</f>
        <v/>
      </c>
      <c r="AX76" s="52" t="str">
        <f>IF(参照!D76="","",参照!D76)</f>
        <v>(参考値)事業者全体</v>
      </c>
      <c r="AY76" s="52">
        <f>IF(参照!E76="","",参照!E76)</f>
        <v>3.8000000000000002E-4</v>
      </c>
      <c r="AZ76" s="52" t="str">
        <f>IF(参照!F76="","",参照!F76)</f>
        <v>静岡ガス＆パワー(株)</v>
      </c>
      <c r="BA76" s="52" t="str">
        <f>IF(参照!G76="","",参照!G76)</f>
        <v>静岡ガス＆パワー(株)_(参考値)事業者全体</v>
      </c>
      <c r="BB76" s="52">
        <f t="shared" si="32"/>
        <v>0.38</v>
      </c>
      <c r="BD76" s="52" t="str">
        <f>IF(参照!L76="","",参照!L76)</f>
        <v>アーバンエナジー(株)</v>
      </c>
    </row>
    <row r="77" spans="1:56">
      <c r="AU77" s="52" t="str">
        <f>IF(参照!A77="","",参照!A77)</f>
        <v>A0025</v>
      </c>
      <c r="AV77" s="52" t="str">
        <f>IF(参照!B77="","",参照!B77)</f>
        <v>荏原環境プラント(株)</v>
      </c>
      <c r="AW77" s="52">
        <f>IF(参照!C77="","",参照!C77)</f>
        <v>1.47E-4</v>
      </c>
      <c r="AX77" s="52" t="str">
        <f>IF(参照!D77="","",参照!D77)</f>
        <v>メニューA</v>
      </c>
      <c r="AY77" s="52">
        <f>IF(参照!E77="","",参照!E77)</f>
        <v>0</v>
      </c>
      <c r="AZ77" s="52" t="str">
        <f>IF(参照!F77="","",参照!F77)</f>
        <v>荏原環境プラント(株)</v>
      </c>
      <c r="BA77" s="52" t="str">
        <f>IF(参照!G77="","",参照!G77)</f>
        <v>荏原環境プラント(株)_メニューA</v>
      </c>
      <c r="BB77" s="52">
        <f t="shared" si="32"/>
        <v>0</v>
      </c>
      <c r="BD77" s="52" t="str">
        <f>IF(参照!L77="","",参照!L77)</f>
        <v>アイエスジー(株)</v>
      </c>
    </row>
    <row r="78" spans="1:56">
      <c r="AU78" s="52" t="str">
        <f>IF(参照!A78="","",参照!A78)</f>
        <v/>
      </c>
      <c r="AV78" s="52" t="str">
        <f>IF(参照!B78="","",参照!B78)</f>
        <v/>
      </c>
      <c r="AW78" s="52" t="str">
        <f>IF(参照!C78="","",参照!C78)</f>
        <v/>
      </c>
      <c r="AX78" s="52" t="str">
        <f>IF(参照!D78="","",参照!D78)</f>
        <v>メニューB</v>
      </c>
      <c r="AY78" s="52">
        <f>IF(参照!E78="","",参照!E78)</f>
        <v>0</v>
      </c>
      <c r="AZ78" s="52" t="str">
        <f>IF(参照!F78="","",参照!F78)</f>
        <v>荏原環境プラント(株)</v>
      </c>
      <c r="BA78" s="52" t="str">
        <f>IF(参照!G78="","",参照!G78)</f>
        <v>荏原環境プラント(株)_メニューB</v>
      </c>
      <c r="BB78" s="52">
        <f t="shared" si="32"/>
        <v>0</v>
      </c>
      <c r="BD78" s="52" t="str">
        <f>IF(参照!L78="","",参照!L78)</f>
        <v>(株)アイキューブ・マーケティング</v>
      </c>
    </row>
    <row r="79" spans="1:56">
      <c r="AU79" s="52" t="str">
        <f>IF(参照!A79="","",参照!A79)</f>
        <v/>
      </c>
      <c r="AV79" s="52" t="str">
        <f>IF(参照!B79="","",参照!B79)</f>
        <v/>
      </c>
      <c r="AW79" s="52" t="str">
        <f>IF(参照!C79="","",参照!C79)</f>
        <v/>
      </c>
      <c r="AX79" s="52" t="str">
        <f>IF(参照!D79="","",参照!D79)</f>
        <v>メニューC</v>
      </c>
      <c r="AY79" s="52">
        <f>IF(参照!E79="","",参照!E79)</f>
        <v>1.8599999999999999E-4</v>
      </c>
      <c r="AZ79" s="52" t="str">
        <f>IF(参照!F79="","",参照!F79)</f>
        <v>荏原環境プラント(株)</v>
      </c>
      <c r="BA79" s="52" t="str">
        <f>IF(参照!G79="","",参照!G79)</f>
        <v>荏原環境プラント(株)_メニューC</v>
      </c>
      <c r="BB79" s="52">
        <f t="shared" si="32"/>
        <v>0.186</v>
      </c>
      <c r="BD79" s="52" t="str">
        <f>IF(参照!L79="","",参照!L79)</f>
        <v>(株)アイ・グリッド・ソリューションズ</v>
      </c>
    </row>
    <row r="80" spans="1:56">
      <c r="AU80" s="52" t="str">
        <f>IF(参照!A80="","",参照!A80)</f>
        <v/>
      </c>
      <c r="AV80" s="52" t="str">
        <f>IF(参照!B80="","",参照!B80)</f>
        <v/>
      </c>
      <c r="AW80" s="52" t="str">
        <f>IF(参照!C80="","",参照!C80)</f>
        <v/>
      </c>
      <c r="AX80" s="52" t="str">
        <f>IF(参照!D80="","",参照!D80)</f>
        <v>メニューD</v>
      </c>
      <c r="AY80" s="52">
        <f>IF(参照!E80="","",参照!E80)</f>
        <v>1.8599999999999999E-4</v>
      </c>
      <c r="AZ80" s="52" t="str">
        <f>IF(参照!F80="","",参照!F80)</f>
        <v>荏原環境プラント(株)</v>
      </c>
      <c r="BA80" s="52" t="str">
        <f>IF(参照!G80="","",参照!G80)</f>
        <v>荏原環境プラント(株)_メニューD</v>
      </c>
      <c r="BB80" s="52">
        <f t="shared" si="32"/>
        <v>0.186</v>
      </c>
      <c r="BD80" s="52" t="str">
        <f>IF(参照!L80="","",参照!L80)</f>
        <v>会津エナジー(株)</v>
      </c>
    </row>
    <row r="81" spans="47:56">
      <c r="AU81" s="52" t="str">
        <f>IF(参照!A81="","",参照!A81)</f>
        <v/>
      </c>
      <c r="AV81" s="52" t="str">
        <f>IF(参照!B81="","",参照!B81)</f>
        <v/>
      </c>
      <c r="AW81" s="52" t="str">
        <f>IF(参照!C81="","",参照!C81)</f>
        <v/>
      </c>
      <c r="AX81" s="52" t="str">
        <f>IF(参照!D81="","",参照!D81)</f>
        <v>メニューE</v>
      </c>
      <c r="AY81" s="52">
        <f>IF(参照!E81="","",参照!E81)</f>
        <v>1.7999999999999998E-4</v>
      </c>
      <c r="AZ81" s="52" t="str">
        <f>IF(参照!F81="","",参照!F81)</f>
        <v>荏原環境プラント(株)</v>
      </c>
      <c r="BA81" s="52" t="str">
        <f>IF(参照!G81="","",参照!G81)</f>
        <v>荏原環境プラント(株)_メニューE</v>
      </c>
      <c r="BB81" s="52">
        <f t="shared" si="32"/>
        <v>0.18</v>
      </c>
      <c r="BD81" s="52" t="str">
        <f>IF(参照!L81="","",参照!L81)</f>
        <v>青森県民エナジー(株)</v>
      </c>
    </row>
    <row r="82" spans="47:56">
      <c r="AU82" s="52" t="str">
        <f>IF(参照!A82="","",参照!A82)</f>
        <v/>
      </c>
      <c r="AV82" s="52" t="str">
        <f>IF(参照!B82="","",参照!B82)</f>
        <v/>
      </c>
      <c r="AW82" s="52" t="str">
        <f>IF(参照!C82="","",参照!C82)</f>
        <v/>
      </c>
      <c r="AX82" s="52" t="str">
        <f>IF(参照!D82="","",参照!D82)</f>
        <v>メニューF</v>
      </c>
      <c r="AY82" s="52">
        <f>IF(参照!E82="","",参照!E82)</f>
        <v>1.8699999999999999E-4</v>
      </c>
      <c r="AZ82" s="52" t="str">
        <f>IF(参照!F82="","",参照!F82)</f>
        <v>荏原環境プラント(株)</v>
      </c>
      <c r="BA82" s="52" t="str">
        <f>IF(参照!G82="","",参照!G82)</f>
        <v>荏原環境プラント(株)_メニューF</v>
      </c>
      <c r="BB82" s="52">
        <f t="shared" si="32"/>
        <v>0.187</v>
      </c>
      <c r="BD82" s="52" t="str">
        <f>IF(参照!L82="","",参照!L82)</f>
        <v>朝日ガスエナジー(株)</v>
      </c>
    </row>
    <row r="83" spans="47:56">
      <c r="AU83" s="52" t="str">
        <f>IF(参照!A83="","",参照!A83)</f>
        <v/>
      </c>
      <c r="AV83" s="52" t="str">
        <f>IF(参照!B83="","",参照!B83)</f>
        <v/>
      </c>
      <c r="AW83" s="52" t="str">
        <f>IF(参照!C83="","",参照!C83)</f>
        <v/>
      </c>
      <c r="AX83" s="52" t="str">
        <f>IF(参照!D83="","",参照!D83)</f>
        <v>メニューG</v>
      </c>
      <c r="AY83" s="52">
        <f>IF(参照!E83="","",参照!E83)</f>
        <v>1.83E-4</v>
      </c>
      <c r="AZ83" s="52" t="str">
        <f>IF(参照!F83="","",参照!F83)</f>
        <v>荏原環境プラント(株)</v>
      </c>
      <c r="BA83" s="52" t="str">
        <f>IF(参照!G83="","",参照!G83)</f>
        <v>荏原環境プラント(株)_メニューG</v>
      </c>
      <c r="BB83" s="52">
        <f t="shared" si="32"/>
        <v>0.183</v>
      </c>
      <c r="BD83" s="52" t="str">
        <f>IF(参照!L83="","",参照!L83)</f>
        <v>旭化成(株)</v>
      </c>
    </row>
    <row r="84" spans="47:56">
      <c r="AU84" s="52" t="str">
        <f>IF(参照!A84="","",参照!A84)</f>
        <v/>
      </c>
      <c r="AV84" s="52" t="str">
        <f>IF(参照!B84="","",参照!B84)</f>
        <v/>
      </c>
      <c r="AW84" s="52" t="str">
        <f>IF(参照!C84="","",参照!C84)</f>
        <v/>
      </c>
      <c r="AX84" s="52" t="str">
        <f>IF(参照!D84="","",参照!D84)</f>
        <v>メニューH</v>
      </c>
      <c r="AY84" s="52">
        <f>IF(参照!E84="","",参照!E84)</f>
        <v>3.77E-4</v>
      </c>
      <c r="AZ84" s="52" t="str">
        <f>IF(参照!F84="","",参照!F84)</f>
        <v>荏原環境プラント(株)</v>
      </c>
      <c r="BA84" s="52" t="str">
        <f>IF(参照!G84="","",参照!G84)</f>
        <v>荏原環境プラント(株)_メニューH</v>
      </c>
      <c r="BB84" s="52">
        <f t="shared" si="32"/>
        <v>0.377</v>
      </c>
      <c r="BD84" s="52" t="str">
        <f>IF(参照!L84="","",参照!L84)</f>
        <v>旭マルヰガス(株)</v>
      </c>
    </row>
    <row r="85" spans="47:56">
      <c r="AU85" s="52" t="str">
        <f>IF(参照!A85="","",参照!A85)</f>
        <v/>
      </c>
      <c r="AV85" s="52" t="str">
        <f>IF(参照!B85="","",参照!B85)</f>
        <v/>
      </c>
      <c r="AW85" s="52" t="str">
        <f>IF(参照!C85="","",参照!C85)</f>
        <v/>
      </c>
      <c r="AX85" s="52" t="str">
        <f>IF(参照!D85="","",参照!D85)</f>
        <v>メニューI</v>
      </c>
      <c r="AY85" s="52">
        <f>IF(参照!E85="","",参照!E85)</f>
        <v>2.5000000000000001E-4</v>
      </c>
      <c r="AZ85" s="52" t="str">
        <f>IF(参照!F85="","",参照!F85)</f>
        <v>荏原環境プラント(株)</v>
      </c>
      <c r="BA85" s="52" t="str">
        <f>IF(参照!G85="","",参照!G85)</f>
        <v>荏原環境プラント(株)_メニューI</v>
      </c>
      <c r="BB85" s="52">
        <f t="shared" si="32"/>
        <v>0.25</v>
      </c>
      <c r="BD85" s="52" t="str">
        <f>IF(参照!L85="","",参照!L85)</f>
        <v>足利ガス(株)</v>
      </c>
    </row>
    <row r="86" spans="47:56">
      <c r="AU86" s="52" t="str">
        <f>IF(参照!A86="","",参照!A86)</f>
        <v/>
      </c>
      <c r="AV86" s="52" t="str">
        <f>IF(参照!B86="","",参照!B86)</f>
        <v/>
      </c>
      <c r="AW86" s="52" t="str">
        <f>IF(参照!C86="","",参照!C86)</f>
        <v/>
      </c>
      <c r="AX86" s="52" t="str">
        <f>IF(参照!D86="","",参照!D86)</f>
        <v>メニューJ</v>
      </c>
      <c r="AY86" s="52">
        <f>IF(参照!E86="","",参照!E86)</f>
        <v>3.5E-4</v>
      </c>
      <c r="AZ86" s="52" t="str">
        <f>IF(参照!F86="","",参照!F86)</f>
        <v>荏原環境プラント(株)</v>
      </c>
      <c r="BA86" s="52" t="str">
        <f>IF(参照!G86="","",参照!G86)</f>
        <v>荏原環境プラント(株)_メニューJ</v>
      </c>
      <c r="BB86" s="52">
        <f t="shared" si="32"/>
        <v>0.35</v>
      </c>
      <c r="BD86" s="52" t="str">
        <f>IF(参照!L86="","",参照!L86)</f>
        <v>(株)アシストワンエナジー</v>
      </c>
    </row>
    <row r="87" spans="47:56">
      <c r="AU87" s="52" t="str">
        <f>IF(参照!A87="","",参照!A87)</f>
        <v/>
      </c>
      <c r="AV87" s="52" t="str">
        <f>IF(参照!B87="","",参照!B87)</f>
        <v/>
      </c>
      <c r="AW87" s="52" t="str">
        <f>IF(参照!C87="","",参照!C87)</f>
        <v/>
      </c>
      <c r="AX87" s="52" t="str">
        <f>IF(参照!D87="","",参照!D87)</f>
        <v>メニューK</v>
      </c>
      <c r="AY87" s="52">
        <f>IF(参照!E87="","",参照!E87)</f>
        <v>1.84E-4</v>
      </c>
      <c r="AZ87" s="52" t="str">
        <f>IF(参照!F87="","",参照!F87)</f>
        <v>荏原環境プラント(株)</v>
      </c>
      <c r="BA87" s="52" t="str">
        <f>IF(参照!G87="","",参照!G87)</f>
        <v>荏原環境プラント(株)_メニューK</v>
      </c>
      <c r="BB87" s="52">
        <f t="shared" si="32"/>
        <v>0.184</v>
      </c>
      <c r="BD87" s="52" t="str">
        <f>IF(参照!L87="","",参照!L87)</f>
        <v>アスエネ(株)</v>
      </c>
    </row>
    <row r="88" spans="47:56">
      <c r="AU88" s="52" t="str">
        <f>IF(参照!A88="","",参照!A88)</f>
        <v/>
      </c>
      <c r="AV88" s="52" t="str">
        <f>IF(参照!B88="","",参照!B88)</f>
        <v/>
      </c>
      <c r="AW88" s="52" t="str">
        <f>IF(参照!C88="","",参照!C88)</f>
        <v/>
      </c>
      <c r="AX88" s="52" t="str">
        <f>IF(参照!D88="","",参照!D88)</f>
        <v>メニューL</v>
      </c>
      <c r="AY88" s="52">
        <f>IF(参照!E88="","",参照!E88)</f>
        <v>1.85E-4</v>
      </c>
      <c r="AZ88" s="52" t="str">
        <f>IF(参照!F88="","",参照!F88)</f>
        <v>荏原環境プラント(株)</v>
      </c>
      <c r="BA88" s="52" t="str">
        <f>IF(参照!G88="","",参照!G88)</f>
        <v>荏原環境プラント(株)_メニューL</v>
      </c>
      <c r="BB88" s="52">
        <f t="shared" si="32"/>
        <v>0.185</v>
      </c>
      <c r="BD88" s="52" t="str">
        <f>IF(参照!L88="","",参照!L88)</f>
        <v>アストマックス(株)</v>
      </c>
    </row>
    <row r="89" spans="47:56">
      <c r="AU89" s="52" t="str">
        <f>IF(参照!A89="","",参照!A89)</f>
        <v/>
      </c>
      <c r="AV89" s="52" t="str">
        <f>IF(参照!B89="","",参照!B89)</f>
        <v/>
      </c>
      <c r="AW89" s="52" t="str">
        <f>IF(参照!C89="","",参照!C89)</f>
        <v/>
      </c>
      <c r="AX89" s="52" t="str">
        <f>IF(参照!D89="","",参照!D89)</f>
        <v>メニューM</v>
      </c>
      <c r="AY89" s="52">
        <f>IF(参照!E89="","",参照!E89)</f>
        <v>3.5299999999999996E-4</v>
      </c>
      <c r="AZ89" s="52" t="str">
        <f>IF(参照!F89="","",参照!F89)</f>
        <v>荏原環境プラント(株)</v>
      </c>
      <c r="BA89" s="52" t="str">
        <f>IF(参照!G89="","",参照!G89)</f>
        <v>荏原環境プラント(株)_メニューM</v>
      </c>
      <c r="BB89" s="52">
        <f t="shared" si="32"/>
        <v>0.35299999999999998</v>
      </c>
      <c r="BD89" s="52" t="str">
        <f>IF(参照!L89="","",参照!L89)</f>
        <v>アストマックス・エネルギー合同会社</v>
      </c>
    </row>
    <row r="90" spans="47:56">
      <c r="AU90" s="52" t="str">
        <f>IF(参照!A90="","",参照!A90)</f>
        <v/>
      </c>
      <c r="AV90" s="52" t="str">
        <f>IF(参照!B90="","",参照!B90)</f>
        <v/>
      </c>
      <c r="AW90" s="52" t="str">
        <f>IF(参照!C90="","",参照!C90)</f>
        <v/>
      </c>
      <c r="AX90" s="52" t="str">
        <f>IF(参照!D90="","",参照!D90)</f>
        <v>メニューN(残差)</v>
      </c>
      <c r="AY90" s="52">
        <f>IF(参照!E90="","",参照!E90)</f>
        <v>2.31E-4</v>
      </c>
      <c r="AZ90" s="52" t="str">
        <f>IF(参照!F90="","",参照!F90)</f>
        <v>荏原環境プラント(株)</v>
      </c>
      <c r="BA90" s="52" t="str">
        <f>IF(参照!G90="","",参照!G90)</f>
        <v>荏原環境プラント(株)_メニューN(残差)</v>
      </c>
      <c r="BB90" s="52">
        <f t="shared" si="32"/>
        <v>0.23100000000000001</v>
      </c>
      <c r="BD90" s="52" t="str">
        <f>IF(参照!L90="","",参照!L90)</f>
        <v>アストモスエネルギー(株)</v>
      </c>
    </row>
    <row r="91" spans="47:56">
      <c r="AU91" s="52" t="str">
        <f>IF(参照!A91="","",参照!A91)</f>
        <v/>
      </c>
      <c r="AV91" s="52" t="str">
        <f>IF(参照!B91="","",参照!B91)</f>
        <v/>
      </c>
      <c r="AW91" s="52" t="str">
        <f>IF(参照!C91="","",参照!C91)</f>
        <v/>
      </c>
      <c r="AX91" s="52" t="str">
        <f>IF(参照!D91="","",参照!D91)</f>
        <v>(参考値)事業者全体</v>
      </c>
      <c r="AY91" s="52">
        <f>IF(参照!E91="","",参照!E91)</f>
        <v>2.3599999999999999E-4</v>
      </c>
      <c r="AZ91" s="52" t="str">
        <f>IF(参照!F91="","",参照!F91)</f>
        <v>荏原環境プラント(株)</v>
      </c>
      <c r="BA91" s="52" t="str">
        <f>IF(参照!G91="","",参照!G91)</f>
        <v>荏原環境プラント(株)_(参考値)事業者全体</v>
      </c>
      <c r="BB91" s="52">
        <f t="shared" si="32"/>
        <v>0.23599999999999999</v>
      </c>
      <c r="BD91" s="52" t="str">
        <f>IF(参照!L91="","",参照!L91)</f>
        <v>厚木瓦斯(株)</v>
      </c>
    </row>
    <row r="92" spans="47:56">
      <c r="AU92" s="52" t="str">
        <f>IF(参照!A92="","",参照!A92)</f>
        <v>A0026</v>
      </c>
      <c r="AV92" s="52" t="str">
        <f>IF(参照!B92="","",参照!B92)</f>
        <v>東京エコサービス(株)</v>
      </c>
      <c r="AW92" s="52">
        <f>IF(参照!C92="","",参照!C92)</f>
        <v>8.7999999999999998E-5</v>
      </c>
      <c r="AX92" s="52" t="str">
        <f>IF(参照!D92="","",参照!D92)</f>
        <v>メニューA</v>
      </c>
      <c r="AY92" s="52">
        <f>IF(参照!E92="","",参照!E92)</f>
        <v>0</v>
      </c>
      <c r="AZ92" s="52" t="str">
        <f>IF(参照!F92="","",参照!F92)</f>
        <v>東京エコサービス(株)</v>
      </c>
      <c r="BA92" s="52" t="str">
        <f>IF(参照!G92="","",参照!G92)</f>
        <v>東京エコサービス(株)_メニューA</v>
      </c>
      <c r="BB92" s="52">
        <f t="shared" si="32"/>
        <v>0</v>
      </c>
      <c r="BD92" s="52" t="str">
        <f>IF(参照!L92="","",参照!L92)</f>
        <v>(株)アドバンテック</v>
      </c>
    </row>
    <row r="93" spans="47:56">
      <c r="AU93" s="52" t="str">
        <f>IF(参照!A93="","",参照!A93)</f>
        <v/>
      </c>
      <c r="AV93" s="52" t="str">
        <f>IF(参照!B93="","",参照!B93)</f>
        <v/>
      </c>
      <c r="AW93" s="52" t="str">
        <f>IF(参照!C93="","",参照!C93)</f>
        <v/>
      </c>
      <c r="AX93" s="52" t="str">
        <f>IF(参照!D93="","",参照!D93)</f>
        <v>メニューB(残差)</v>
      </c>
      <c r="AY93" s="52">
        <f>IF(参照!E93="","",参照!E93)</f>
        <v>0</v>
      </c>
      <c r="AZ93" s="52" t="str">
        <f>IF(参照!F93="","",参照!F93)</f>
        <v>東京エコサービス(株)</v>
      </c>
      <c r="BA93" s="52" t="str">
        <f>IF(参照!G93="","",参照!G93)</f>
        <v>東京エコサービス(株)_メニューB(残差)</v>
      </c>
      <c r="BB93" s="52">
        <f t="shared" si="32"/>
        <v>0</v>
      </c>
      <c r="BD93" s="52" t="str">
        <f>IF(参照!L93="","",参照!L93)</f>
        <v>(株)アメニティ電力</v>
      </c>
    </row>
    <row r="94" spans="47:56">
      <c r="AU94" s="52" t="str">
        <f>IF(参照!A94="","",参照!A94)</f>
        <v/>
      </c>
      <c r="AV94" s="52" t="str">
        <f>IF(参照!B94="","",参照!B94)</f>
        <v/>
      </c>
      <c r="AW94" s="52" t="str">
        <f>IF(参照!C94="","",参照!C94)</f>
        <v/>
      </c>
      <c r="AX94" s="52" t="str">
        <f>IF(参照!D94="","",参照!D94)</f>
        <v>(参考値)事業者全体</v>
      </c>
      <c r="AY94" s="52">
        <f>IF(参照!E94="","",参照!E94)</f>
        <v>4.6999999999999997E-5</v>
      </c>
      <c r="AZ94" s="52" t="str">
        <f>IF(参照!F94="","",参照!F94)</f>
        <v>東京エコサービス(株)</v>
      </c>
      <c r="BA94" s="52" t="str">
        <f>IF(参照!G94="","",参照!G94)</f>
        <v>東京エコサービス(株)_(参考値)事業者全体</v>
      </c>
      <c r="BB94" s="52">
        <f t="shared" si="32"/>
        <v>4.7E-2</v>
      </c>
      <c r="BD94" s="52" t="str">
        <f>IF(参照!L94="","",参照!L94)</f>
        <v>有明エナジー(株)</v>
      </c>
    </row>
    <row r="95" spans="47:56">
      <c r="AU95" s="52" t="str">
        <f>IF(参照!A95="","",参照!A95)</f>
        <v>A0027</v>
      </c>
      <c r="AV95" s="52" t="str">
        <f>IF(参照!B95="","",参照!B95)</f>
        <v>ダイヤモンドパワー(株)</v>
      </c>
      <c r="AW95" s="52">
        <f>IF(参照!C95="","",参照!C95)</f>
        <v>9.990000000000001E-4</v>
      </c>
      <c r="AX95" s="52" t="str">
        <f>IF(参照!D95="","",参照!D95)</f>
        <v>メニューA</v>
      </c>
      <c r="AY95" s="52">
        <f>IF(参照!E95="","",参照!E95)</f>
        <v>0</v>
      </c>
      <c r="AZ95" s="52" t="str">
        <f>IF(参照!F95="","",参照!F95)</f>
        <v>ダイヤモンドパワー(株)</v>
      </c>
      <c r="BA95" s="52" t="str">
        <f>IF(参照!G95="","",参照!G95)</f>
        <v>ダイヤモンドパワー(株)_メニューA</v>
      </c>
      <c r="BB95" s="52">
        <f t="shared" si="32"/>
        <v>0</v>
      </c>
      <c r="BD95" s="52" t="str">
        <f>IF(参照!L95="","",参照!L95)</f>
        <v>(株)アルファライズ</v>
      </c>
    </row>
    <row r="96" spans="47:56">
      <c r="AU96" s="52" t="str">
        <f>IF(参照!A96="","",参照!A96)</f>
        <v/>
      </c>
      <c r="AV96" s="52" t="str">
        <f>IF(参照!B96="","",参照!B96)</f>
        <v/>
      </c>
      <c r="AW96" s="52" t="str">
        <f>IF(参照!C96="","",参照!C96)</f>
        <v/>
      </c>
      <c r="AX96" s="52" t="str">
        <f>IF(参照!D96="","",参照!D96)</f>
        <v>メニューB</v>
      </c>
      <c r="AY96" s="52">
        <f>IF(参照!E96="","",参照!E96)</f>
        <v>2.2700000000000002E-4</v>
      </c>
      <c r="AZ96" s="52" t="str">
        <f>IF(参照!F96="","",参照!F96)</f>
        <v>ダイヤモンドパワー(株)</v>
      </c>
      <c r="BA96" s="52" t="str">
        <f>IF(参照!G96="","",参照!G96)</f>
        <v>ダイヤモンドパワー(株)_メニューB</v>
      </c>
      <c r="BB96" s="52">
        <f t="shared" si="32"/>
        <v>0.22700000000000001</v>
      </c>
      <c r="BD96" s="52" t="str">
        <f>IF(参照!L96="","",参照!L96)</f>
        <v>あんしん電力合同会社</v>
      </c>
    </row>
    <row r="97" spans="47:56">
      <c r="AU97" s="52" t="str">
        <f>IF(参照!A97="","",参照!A97)</f>
        <v/>
      </c>
      <c r="AV97" s="52" t="str">
        <f>IF(参照!B97="","",参照!B97)</f>
        <v/>
      </c>
      <c r="AW97" s="52" t="str">
        <f>IF(参照!C97="","",参照!C97)</f>
        <v/>
      </c>
      <c r="AX97" s="52" t="str">
        <f>IF(参照!D97="","",参照!D97)</f>
        <v>メニューC(残差)</v>
      </c>
      <c r="AY97" s="52">
        <f>IF(参照!E97="","",参照!E97)</f>
        <v>1.2689999999999999E-3</v>
      </c>
      <c r="AZ97" s="52" t="str">
        <f>IF(参照!F97="","",参照!F97)</f>
        <v>ダイヤモンドパワー(株)</v>
      </c>
      <c r="BA97" s="52" t="str">
        <f>IF(参照!G97="","",参照!G97)</f>
        <v>ダイヤモンドパワー(株)_メニューC(残差)</v>
      </c>
      <c r="BB97" s="52">
        <f t="shared" si="32"/>
        <v>1.2689999999999999</v>
      </c>
      <c r="BD97" s="52" t="str">
        <f>IF(参照!L97="","",参照!L97)</f>
        <v>アンビット・エナジー・ジャパン合同会社</v>
      </c>
    </row>
    <row r="98" spans="47:56">
      <c r="AU98" s="52" t="str">
        <f>IF(参照!A98="","",参照!A98)</f>
        <v/>
      </c>
      <c r="AV98" s="52" t="str">
        <f>IF(参照!B98="","",参照!B98)</f>
        <v/>
      </c>
      <c r="AW98" s="52" t="str">
        <f>IF(参照!C98="","",参照!C98)</f>
        <v/>
      </c>
      <c r="AX98" s="52" t="str">
        <f>IF(参照!D98="","",参照!D98)</f>
        <v>(参考値)事業者全体</v>
      </c>
      <c r="AY98" s="52">
        <f>IF(参照!E98="","",参照!E98)</f>
        <v>6.0899999999999995E-4</v>
      </c>
      <c r="AZ98" s="52" t="str">
        <f>IF(参照!F98="","",参照!F98)</f>
        <v>ダイヤモンドパワー(株)</v>
      </c>
      <c r="BA98" s="52" t="str">
        <f>IF(参照!G98="","",参照!G98)</f>
        <v>ダイヤモンドパワー(株)_(参考値)事業者全体</v>
      </c>
      <c r="BB98" s="52">
        <f t="shared" si="32"/>
        <v>0.60899999999999999</v>
      </c>
      <c r="BD98" s="52" t="str">
        <f>IF(参照!L98="","",参照!L98)</f>
        <v>(株)イーエムアイ</v>
      </c>
    </row>
    <row r="99" spans="47:56">
      <c r="AU99" s="52" t="str">
        <f>IF(参照!A99="","",参照!A99)</f>
        <v>A0028</v>
      </c>
      <c r="AV99" s="52" t="str">
        <f>IF(参照!B99="","",参照!B99)</f>
        <v>出光グリーンパワー(株)</v>
      </c>
      <c r="AW99" s="52">
        <f>IF(参照!C99="","",参照!C99)</f>
        <v>2.9999999999999997E-4</v>
      </c>
      <c r="AX99" s="52" t="str">
        <f>IF(参照!D99="","",参照!D99)</f>
        <v>メニューA</v>
      </c>
      <c r="AY99" s="52">
        <f>IF(参照!E99="","",参照!E99)</f>
        <v>0</v>
      </c>
      <c r="AZ99" s="52" t="str">
        <f>IF(参照!F99="","",参照!F99)</f>
        <v>出光グリーンパワー(株)</v>
      </c>
      <c r="BA99" s="52" t="str">
        <f>IF(参照!G99="","",参照!G99)</f>
        <v>出光グリーンパワー(株)_メニューA</v>
      </c>
      <c r="BB99" s="52">
        <f t="shared" si="32"/>
        <v>0</v>
      </c>
      <c r="BD99" s="52" t="str">
        <f>IF(参照!L99="","",参照!L99)</f>
        <v>(株)イーセル</v>
      </c>
    </row>
    <row r="100" spans="47:56">
      <c r="AU100" s="52" t="str">
        <f>IF(参照!A100="","",参照!A100)</f>
        <v/>
      </c>
      <c r="AV100" s="52" t="str">
        <f>IF(参照!B100="","",参照!B100)</f>
        <v/>
      </c>
      <c r="AW100" s="52" t="str">
        <f>IF(参照!C100="","",参照!C100)</f>
        <v/>
      </c>
      <c r="AX100" s="52" t="str">
        <f>IF(参照!D100="","",参照!D100)</f>
        <v>メニューB</v>
      </c>
      <c r="AY100" s="52">
        <f>IF(参照!E100="","",参照!E100)</f>
        <v>0</v>
      </c>
      <c r="AZ100" s="52" t="str">
        <f>IF(参照!F100="","",参照!F100)</f>
        <v>出光グリーンパワー(株)</v>
      </c>
      <c r="BA100" s="52" t="str">
        <f>IF(参照!G100="","",参照!G100)</f>
        <v>出光グリーンパワー(株)_メニューB</v>
      </c>
      <c r="BB100" s="52">
        <f t="shared" si="32"/>
        <v>0</v>
      </c>
      <c r="BD100" s="52" t="str">
        <f>IF(参照!L100="","",参照!L100)</f>
        <v>飯田まちづくり電力(株)</v>
      </c>
    </row>
    <row r="101" spans="47:56">
      <c r="AU101" s="52" t="str">
        <f>IF(参照!A101="","",参照!A101)</f>
        <v/>
      </c>
      <c r="AV101" s="52" t="str">
        <f>IF(参照!B101="","",参照!B101)</f>
        <v/>
      </c>
      <c r="AW101" s="52" t="str">
        <f>IF(参照!C101="","",参照!C101)</f>
        <v/>
      </c>
      <c r="AX101" s="52" t="str">
        <f>IF(参照!D101="","",参照!D101)</f>
        <v>メニューC</v>
      </c>
      <c r="AY101" s="52">
        <f>IF(参照!E101="","",参照!E101)</f>
        <v>2.0000000000000001E-4</v>
      </c>
      <c r="AZ101" s="52" t="str">
        <f>IF(参照!F101="","",参照!F101)</f>
        <v>出光グリーンパワー(株)</v>
      </c>
      <c r="BA101" s="52" t="str">
        <f>IF(参照!G101="","",参照!G101)</f>
        <v>出光グリーンパワー(株)_メニューC</v>
      </c>
      <c r="BB101" s="52">
        <f t="shared" si="32"/>
        <v>0.2</v>
      </c>
      <c r="BD101" s="52" t="str">
        <f>IF(参照!L101="","",参照!L101)</f>
        <v>(株)イーネットワーク</v>
      </c>
    </row>
    <row r="102" spans="47:56">
      <c r="AU102" s="52" t="str">
        <f>IF(参照!A102="","",参照!A102)</f>
        <v/>
      </c>
      <c r="AV102" s="52" t="str">
        <f>IF(参照!B102="","",参照!B102)</f>
        <v/>
      </c>
      <c r="AW102" s="52" t="str">
        <f>IF(参照!C102="","",参照!C102)</f>
        <v/>
      </c>
      <c r="AX102" s="52" t="str">
        <f>IF(参照!D102="","",参照!D102)</f>
        <v>メニューD(残差)</v>
      </c>
      <c r="AY102" s="52">
        <f>IF(参照!E102="","",参照!E102)</f>
        <v>4.5100000000000001E-4</v>
      </c>
      <c r="AZ102" s="52" t="str">
        <f>IF(参照!F102="","",参照!F102)</f>
        <v>出光グリーンパワー(株)</v>
      </c>
      <c r="BA102" s="52" t="str">
        <f>IF(参照!G102="","",参照!G102)</f>
        <v>出光グリーンパワー(株)_メニューD(残差)</v>
      </c>
      <c r="BB102" s="52">
        <f t="shared" si="32"/>
        <v>0.45100000000000001</v>
      </c>
      <c r="BD102" s="52" t="str">
        <f>IF(参照!L102="","",参照!L102)</f>
        <v>(株)イーネットワークシステムズ</v>
      </c>
    </row>
    <row r="103" spans="47:56">
      <c r="AU103" s="52" t="str">
        <f>IF(参照!A103="","",参照!A103)</f>
        <v/>
      </c>
      <c r="AV103" s="52" t="str">
        <f>IF(参照!B103="","",参照!B103)</f>
        <v/>
      </c>
      <c r="AW103" s="52" t="str">
        <f>IF(参照!C103="","",参照!C103)</f>
        <v/>
      </c>
      <c r="AX103" s="52" t="str">
        <f>IF(参照!D103="","",参照!D103)</f>
        <v>(参考値)事業者全体</v>
      </c>
      <c r="AY103" s="52">
        <f>IF(参照!E103="","",参照!E103)</f>
        <v>3.9400000000000004E-4</v>
      </c>
      <c r="AZ103" s="52" t="str">
        <f>IF(参照!F103="","",参照!F103)</f>
        <v>出光グリーンパワー(株)</v>
      </c>
      <c r="BA103" s="52" t="str">
        <f>IF(参照!G103="","",参照!G103)</f>
        <v>出光グリーンパワー(株)_(参考値)事業者全体</v>
      </c>
      <c r="BB103" s="52">
        <f t="shared" si="32"/>
        <v>0.39400000000000002</v>
      </c>
      <c r="BD103" s="52" t="str">
        <f>IF(参照!L103="","",参照!L103)</f>
        <v>イーレックス(株)</v>
      </c>
    </row>
    <row r="104" spans="47:56">
      <c r="AU104" s="52" t="str">
        <f>IF(参照!A104="","",参照!A104)</f>
        <v>A0031</v>
      </c>
      <c r="AV104" s="52" t="str">
        <f>IF(参照!B104="","",参照!B104)</f>
        <v>(株)新出光</v>
      </c>
      <c r="AW104" s="52">
        <f>IF(参照!C104="","",参照!C104)</f>
        <v>4.7399999999999997E-4</v>
      </c>
      <c r="AX104" s="52" t="str">
        <f>IF(参照!D104="","",参照!D104)</f>
        <v>メニューA</v>
      </c>
      <c r="AY104" s="52">
        <f>IF(参照!E104="","",参照!E104)</f>
        <v>0</v>
      </c>
      <c r="AZ104" s="52" t="str">
        <f>IF(参照!F104="","",参照!F104)</f>
        <v>(株)新出光</v>
      </c>
      <c r="BA104" s="52" t="str">
        <f>IF(参照!G104="","",参照!G104)</f>
        <v>(株)新出光_メニューA</v>
      </c>
      <c r="BB104" s="52">
        <f t="shared" si="32"/>
        <v>0</v>
      </c>
      <c r="BD104" s="52" t="str">
        <f>IF(参照!L104="","",参照!L104)</f>
        <v>イオンディライト(株)</v>
      </c>
    </row>
    <row r="105" spans="47:56">
      <c r="AU105" s="52" t="str">
        <f>IF(参照!A105="","",参照!A105)</f>
        <v/>
      </c>
      <c r="AV105" s="52" t="str">
        <f>IF(参照!B105="","",参照!B105)</f>
        <v/>
      </c>
      <c r="AW105" s="52" t="str">
        <f>IF(参照!C105="","",参照!C105)</f>
        <v/>
      </c>
      <c r="AX105" s="52" t="str">
        <f>IF(参照!D105="","",参照!D105)</f>
        <v>メニューB</v>
      </c>
      <c r="AY105" s="52">
        <f>IF(参照!E105="","",参照!E105)</f>
        <v>0</v>
      </c>
      <c r="AZ105" s="52" t="str">
        <f>IF(参照!F105="","",参照!F105)</f>
        <v>(株)新出光</v>
      </c>
      <c r="BA105" s="52" t="str">
        <f>IF(参照!G105="","",参照!G105)</f>
        <v>(株)新出光_メニューB</v>
      </c>
      <c r="BB105" s="52">
        <f t="shared" si="32"/>
        <v>0</v>
      </c>
      <c r="BD105" s="52" t="str">
        <f>IF(参照!L105="","",参照!L105)</f>
        <v>(株)池見石油店</v>
      </c>
    </row>
    <row r="106" spans="47:56">
      <c r="AU106" s="52" t="str">
        <f>IF(参照!A106="","",参照!A106)</f>
        <v/>
      </c>
      <c r="AV106" s="52" t="str">
        <f>IF(参照!B106="","",参照!B106)</f>
        <v/>
      </c>
      <c r="AW106" s="52" t="str">
        <f>IF(参照!C106="","",参照!C106)</f>
        <v/>
      </c>
      <c r="AX106" s="52" t="str">
        <f>IF(参照!D106="","",参照!D106)</f>
        <v>メニューC</v>
      </c>
      <c r="AY106" s="52">
        <f>IF(参照!E106="","",参照!E106)</f>
        <v>0</v>
      </c>
      <c r="AZ106" s="52" t="str">
        <f>IF(参照!F106="","",参照!F106)</f>
        <v>(株)新出光</v>
      </c>
      <c r="BA106" s="52" t="str">
        <f>IF(参照!G106="","",参照!G106)</f>
        <v>(株)新出光_メニューC</v>
      </c>
      <c r="BB106" s="52">
        <f t="shared" si="32"/>
        <v>0</v>
      </c>
      <c r="BD106" s="52" t="str">
        <f>IF(参照!L106="","",参照!L106)</f>
        <v>いこま市民パワー(株)</v>
      </c>
    </row>
    <row r="107" spans="47:56">
      <c r="AU107" s="52" t="str">
        <f>IF(参照!A107="","",参照!A107)</f>
        <v/>
      </c>
      <c r="AV107" s="52" t="str">
        <f>IF(参照!B107="","",参照!B107)</f>
        <v/>
      </c>
      <c r="AW107" s="52" t="str">
        <f>IF(参照!C107="","",参照!C107)</f>
        <v/>
      </c>
      <c r="AX107" s="52" t="str">
        <f>IF(参照!D107="","",参照!D107)</f>
        <v>メニューD</v>
      </c>
      <c r="AY107" s="52">
        <f>IF(参照!E107="","",参照!E107)</f>
        <v>1.11E-4</v>
      </c>
      <c r="AZ107" s="52" t="str">
        <f>IF(参照!F107="","",参照!F107)</f>
        <v>(株)新出光</v>
      </c>
      <c r="BA107" s="52" t="str">
        <f>IF(参照!G107="","",参照!G107)</f>
        <v>(株)新出光_メニューD</v>
      </c>
      <c r="BB107" s="52">
        <f t="shared" si="32"/>
        <v>0.111</v>
      </c>
      <c r="BD107" s="52" t="str">
        <f>IF(参照!L107="","",参照!L107)</f>
        <v>(株)イシオ</v>
      </c>
    </row>
    <row r="108" spans="47:56">
      <c r="AU108" s="52" t="str">
        <f>IF(参照!A108="","",参照!A108)</f>
        <v/>
      </c>
      <c r="AV108" s="52" t="str">
        <f>IF(参照!B108="","",参照!B108)</f>
        <v/>
      </c>
      <c r="AW108" s="52" t="str">
        <f>IF(参照!C108="","",参照!C108)</f>
        <v/>
      </c>
      <c r="AX108" s="52" t="str">
        <f>IF(参照!D108="","",参照!D108)</f>
        <v>メニューE</v>
      </c>
      <c r="AY108" s="52">
        <f>IF(参照!E108="","",参照!E108)</f>
        <v>0</v>
      </c>
      <c r="AZ108" s="52" t="str">
        <f>IF(参照!F108="","",参照!F108)</f>
        <v>(株)新出光</v>
      </c>
      <c r="BA108" s="52" t="str">
        <f>IF(参照!G108="","",参照!G108)</f>
        <v>(株)新出光_メニューE</v>
      </c>
      <c r="BB108" s="52">
        <f t="shared" si="32"/>
        <v>0</v>
      </c>
      <c r="BD108" s="52" t="str">
        <f>IF(参照!L108="","",参照!L108)</f>
        <v>石川電力(株)</v>
      </c>
    </row>
    <row r="109" spans="47:56">
      <c r="AU109" s="52" t="str">
        <f>IF(参照!A109="","",参照!A109)</f>
        <v/>
      </c>
      <c r="AV109" s="52" t="str">
        <f>IF(参照!B109="","",参照!B109)</f>
        <v/>
      </c>
      <c r="AW109" s="52" t="str">
        <f>IF(参照!C109="","",参照!C109)</f>
        <v/>
      </c>
      <c r="AX109" s="52" t="str">
        <f>IF(参照!D109="","",参照!D109)</f>
        <v>メニューF</v>
      </c>
      <c r="AY109" s="52">
        <f>IF(参照!E109="","",参照!E109)</f>
        <v>0</v>
      </c>
      <c r="AZ109" s="52" t="str">
        <f>IF(参照!F109="","",参照!F109)</f>
        <v>(株)新出光</v>
      </c>
      <c r="BA109" s="52" t="str">
        <f>IF(参照!G109="","",参照!G109)</f>
        <v>(株)新出光_メニューF</v>
      </c>
      <c r="BB109" s="52">
        <f t="shared" si="32"/>
        <v>0</v>
      </c>
      <c r="BD109" s="52" t="str">
        <f>IF(参照!L109="","",参照!L109)</f>
        <v>一般財団法人泉佐野電力　　</v>
      </c>
    </row>
    <row r="110" spans="47:56">
      <c r="AU110" s="52" t="str">
        <f>IF(参照!A110="","",参照!A110)</f>
        <v/>
      </c>
      <c r="AV110" s="52" t="str">
        <f>IF(参照!B110="","",参照!B110)</f>
        <v/>
      </c>
      <c r="AW110" s="52" t="str">
        <f>IF(参照!C110="","",参照!C110)</f>
        <v/>
      </c>
      <c r="AX110" s="52" t="str">
        <f>IF(参照!D110="","",参照!D110)</f>
        <v>メニューG</v>
      </c>
      <c r="AY110" s="52">
        <f>IF(参照!E110="","",参照!E110)</f>
        <v>0</v>
      </c>
      <c r="AZ110" s="52" t="str">
        <f>IF(参照!F110="","",参照!F110)</f>
        <v>(株)新出光</v>
      </c>
      <c r="BA110" s="52" t="str">
        <f>IF(参照!G110="","",参照!G110)</f>
        <v>(株)新出光_メニューG</v>
      </c>
      <c r="BB110" s="52">
        <f t="shared" si="32"/>
        <v>0</v>
      </c>
      <c r="BD110" s="52" t="str">
        <f>IF(参照!L110="","",参照!L110)</f>
        <v>いずも縁結び電力(株)</v>
      </c>
    </row>
    <row r="111" spans="47:56">
      <c r="AU111" s="52" t="str">
        <f>IF(参照!A111="","",参照!A111)</f>
        <v/>
      </c>
      <c r="AV111" s="52" t="str">
        <f>IF(参照!B111="","",参照!B111)</f>
        <v/>
      </c>
      <c r="AW111" s="52" t="str">
        <f>IF(参照!C111="","",参照!C111)</f>
        <v/>
      </c>
      <c r="AX111" s="52" t="str">
        <f>IF(参照!D111="","",参照!D111)</f>
        <v>メニューH</v>
      </c>
      <c r="AY111" s="52">
        <f>IF(参照!E111="","",参照!E111)</f>
        <v>0</v>
      </c>
      <c r="AZ111" s="52" t="str">
        <f>IF(参照!F111="","",参照!F111)</f>
        <v>(株)新出光</v>
      </c>
      <c r="BA111" s="52" t="str">
        <f>IF(参照!G111="","",参照!G111)</f>
        <v>(株)新出光_メニューH</v>
      </c>
      <c r="BB111" s="52">
        <f t="shared" si="32"/>
        <v>0</v>
      </c>
      <c r="BD111" s="52" t="str">
        <f>IF(参照!L111="","",参照!L111)</f>
        <v>出雲ガス(株)</v>
      </c>
    </row>
    <row r="112" spans="47:56">
      <c r="AU112" s="52" t="str">
        <f>IF(参照!A112="","",参照!A112)</f>
        <v/>
      </c>
      <c r="AV112" s="52" t="str">
        <f>IF(参照!B112="","",参照!B112)</f>
        <v/>
      </c>
      <c r="AW112" s="52" t="str">
        <f>IF(参照!C112="","",参照!C112)</f>
        <v/>
      </c>
      <c r="AX112" s="52" t="str">
        <f>IF(参照!D112="","",参照!D112)</f>
        <v>メニューI(残差)</v>
      </c>
      <c r="AY112" s="52">
        <f>IF(参照!E112="","",参照!E112)</f>
        <v>4.9700000000000005E-4</v>
      </c>
      <c r="AZ112" s="52" t="str">
        <f>IF(参照!F112="","",参照!F112)</f>
        <v>(株)新出光</v>
      </c>
      <c r="BA112" s="52" t="str">
        <f>IF(参照!G112="","",参照!G112)</f>
        <v>(株)新出光_メニューI(残差)</v>
      </c>
      <c r="BB112" s="52">
        <f t="shared" si="32"/>
        <v>0.49700000000000005</v>
      </c>
      <c r="BD112" s="52" t="str">
        <f>IF(参照!L112="","",参照!L112)</f>
        <v>出雲ケーブルビジョン(株)</v>
      </c>
    </row>
    <row r="113" spans="47:56">
      <c r="AU113" s="52" t="str">
        <f>IF(参照!A113="","",参照!A113)</f>
        <v/>
      </c>
      <c r="AV113" s="52" t="str">
        <f>IF(参照!B113="","",参照!B113)</f>
        <v/>
      </c>
      <c r="AW113" s="52" t="str">
        <f>IF(参照!C113="","",参照!C113)</f>
        <v/>
      </c>
      <c r="AX113" s="52" t="str">
        <f>IF(参照!D113="","",参照!D113)</f>
        <v>(参考値)事業者全体</v>
      </c>
      <c r="AY113" s="52">
        <f>IF(参照!E113="","",参照!E113)</f>
        <v>4.5800000000000002E-4</v>
      </c>
      <c r="AZ113" s="52" t="str">
        <f>IF(参照!F113="","",参照!F113)</f>
        <v>(株)新出光</v>
      </c>
      <c r="BA113" s="52" t="str">
        <f>IF(参照!G113="","",参照!G113)</f>
        <v>(株)新出光_(参考値)事業者全体</v>
      </c>
      <c r="BB113" s="52">
        <f t="shared" si="32"/>
        <v>0.45800000000000002</v>
      </c>
      <c r="BD113" s="52" t="str">
        <f>IF(参照!L113="","",参照!L113)</f>
        <v>伊勢崎ガス(株)</v>
      </c>
    </row>
    <row r="114" spans="47:56">
      <c r="AU114" s="52" t="str">
        <f>IF(参照!A114="","",参照!A114)</f>
        <v>A0032</v>
      </c>
      <c r="AV114" s="52" t="str">
        <f>IF(参照!B114="","",参照!B114)</f>
        <v>セントラル石油瓦斯(株)</v>
      </c>
      <c r="AW114" s="52">
        <f>IF(参照!C114="","",参照!C114)</f>
        <v>4.9399999999999997E-4</v>
      </c>
      <c r="AX114" s="52" t="str">
        <f>IF(参照!D114="","",参照!D114)</f>
        <v/>
      </c>
      <c r="AY114" s="52">
        <f>IF(参照!E114="","",参照!E114)</f>
        <v>4.3800000000000002E-4</v>
      </c>
      <c r="AZ114" s="52" t="str">
        <f>IF(参照!F114="","",参照!F114)</f>
        <v>セントラル石油瓦斯(株)</v>
      </c>
      <c r="BA114" s="52" t="str">
        <f>IF(参照!G114="","",参照!G114)</f>
        <v>セントラル石油瓦斯(株)_</v>
      </c>
      <c r="BB114" s="52">
        <f t="shared" si="32"/>
        <v>0.438</v>
      </c>
      <c r="BD114" s="52" t="str">
        <f>IF(参照!L114="","",参照!L114)</f>
        <v>伊勢志摩電力(株)</v>
      </c>
    </row>
    <row r="115" spans="47:56">
      <c r="AU115" s="52" t="str">
        <f>IF(参照!A115="","",参照!A115)</f>
        <v>A0034</v>
      </c>
      <c r="AV115" s="52" t="str">
        <f>IF(参照!B115="","",参照!B115)</f>
        <v>一般財団法人泉佐野電力　　</v>
      </c>
      <c r="AW115" s="52">
        <f>IF(参照!C115="","",参照!C115)</f>
        <v>3.68E-4</v>
      </c>
      <c r="AX115" s="52" t="str">
        <f>IF(参照!D115="","",参照!D115)</f>
        <v/>
      </c>
      <c r="AY115" s="52">
        <f>IF(参照!E115="","",参照!E115)</f>
        <v>4.37E-4</v>
      </c>
      <c r="AZ115" s="52" t="str">
        <f>IF(参照!F115="","",参照!F115)</f>
        <v>一般財団法人泉佐野電力　　</v>
      </c>
      <c r="BA115" s="52" t="str">
        <f>IF(参照!G115="","",参照!G115)</f>
        <v>一般財団法人泉佐野電力　　_</v>
      </c>
      <c r="BB115" s="52">
        <f t="shared" si="32"/>
        <v>0.437</v>
      </c>
      <c r="BD115" s="52" t="str">
        <f>IF(参照!L115="","",参照!L115)</f>
        <v>(株)いちき串木野電力</v>
      </c>
    </row>
    <row r="116" spans="47:56">
      <c r="AU116" s="52" t="str">
        <f>IF(参照!A116="","",参照!A116)</f>
        <v>A0035</v>
      </c>
      <c r="AV116" s="52" t="str">
        <f>IF(参照!B116="","",参照!B116)</f>
        <v>コスモエネルギーソリューションズ(株)</v>
      </c>
      <c r="AW116" s="52">
        <f>IF(参照!C116="","",参照!C116)</f>
        <v>3.0499999999999999E-4</v>
      </c>
      <c r="AX116" s="52" t="str">
        <f>IF(参照!D116="","",参照!D116)</f>
        <v>メニューA</v>
      </c>
      <c r="AY116" s="52">
        <f>IF(参照!E116="","",参照!E116)</f>
        <v>0</v>
      </c>
      <c r="AZ116" s="52" t="str">
        <f>IF(参照!F116="","",参照!F116)</f>
        <v>コスモエネルギーソリューションズ(株)</v>
      </c>
      <c r="BA116" s="52" t="str">
        <f>IF(参照!G116="","",参照!G116)</f>
        <v>コスモエネルギーソリューションズ(株)_メニューA</v>
      </c>
      <c r="BB116" s="52">
        <f t="shared" si="32"/>
        <v>0</v>
      </c>
      <c r="BD116" s="52" t="str">
        <f>IF(参照!L116="","",参照!L116)</f>
        <v>(株)いちたかガスワン</v>
      </c>
    </row>
    <row r="117" spans="47:56">
      <c r="AU117" s="52" t="str">
        <f>IF(参照!A117="","",参照!A117)</f>
        <v/>
      </c>
      <c r="AV117" s="52" t="str">
        <f>IF(参照!B117="","",参照!B117)</f>
        <v/>
      </c>
      <c r="AW117" s="52" t="str">
        <f>IF(参照!C117="","",参照!C117)</f>
        <v/>
      </c>
      <c r="AX117" s="52" t="str">
        <f>IF(参照!D117="","",参照!D117)</f>
        <v>メニューB(残差)</v>
      </c>
      <c r="AY117" s="52">
        <f>IF(参照!E117="","",参照!E117)</f>
        <v>6.8800000000000003E-4</v>
      </c>
      <c r="AZ117" s="52" t="str">
        <f>IF(参照!F117="","",参照!F117)</f>
        <v>コスモエネルギーソリューションズ(株)</v>
      </c>
      <c r="BA117" s="52" t="str">
        <f>IF(参照!G117="","",参照!G117)</f>
        <v>コスモエネルギーソリューションズ(株)_メニューB(残差)</v>
      </c>
      <c r="BB117" s="52">
        <f t="shared" si="32"/>
        <v>0.68800000000000006</v>
      </c>
      <c r="BD117" s="52" t="str">
        <f>IF(参照!L117="","",参照!L117)</f>
        <v>出光グリーンパワー(株)</v>
      </c>
    </row>
    <row r="118" spans="47:56">
      <c r="AU118" s="52" t="str">
        <f>IF(参照!A118="","",参照!A118)</f>
        <v/>
      </c>
      <c r="AV118" s="52" t="str">
        <f>IF(参照!B118="","",参照!B118)</f>
        <v/>
      </c>
      <c r="AW118" s="52" t="str">
        <f>IF(参照!C118="","",参照!C118)</f>
        <v/>
      </c>
      <c r="AX118" s="52" t="str">
        <f>IF(参照!D118="","",参照!D118)</f>
        <v>(参考値)事業者全体</v>
      </c>
      <c r="AY118" s="52">
        <f>IF(参照!E118="","",参照!E118)</f>
        <v>5.04E-4</v>
      </c>
      <c r="AZ118" s="52" t="str">
        <f>IF(参照!F118="","",参照!F118)</f>
        <v>コスモエネルギーソリューションズ(株)</v>
      </c>
      <c r="BA118" s="52" t="str">
        <f>IF(参照!G118="","",参照!G118)</f>
        <v>コスモエネルギーソリューションズ(株)_(参考値)事業者全体</v>
      </c>
      <c r="BB118" s="52">
        <f t="shared" si="32"/>
        <v>0.504</v>
      </c>
      <c r="BD118" s="52" t="str">
        <f>IF(参照!L118="","",参照!L118)</f>
        <v>出光興産(株)</v>
      </c>
    </row>
    <row r="119" spans="47:56">
      <c r="AU119" s="52" t="str">
        <f>IF(参照!A119="","",参照!A119)</f>
        <v>A0036</v>
      </c>
      <c r="AV119" s="52" t="str">
        <f>IF(参照!B119="","",参照!B119)</f>
        <v>(株)グリーンサークル</v>
      </c>
      <c r="AW119" s="52">
        <f>IF(参照!C119="","",参照!C119)</f>
        <v>3.8000000000000002E-5</v>
      </c>
      <c r="AX119" s="52" t="str">
        <f>IF(参照!D119="","",参照!D119)</f>
        <v/>
      </c>
      <c r="AY119" s="52">
        <f>IF(参照!E119="","",参照!E119)</f>
        <v>4.4099999999999999E-4</v>
      </c>
      <c r="AZ119" s="52" t="str">
        <f>IF(参照!F119="","",参照!F119)</f>
        <v>(株)グリーンサークル</v>
      </c>
      <c r="BA119" s="52" t="str">
        <f>IF(参照!G119="","",参照!G119)</f>
        <v>(株)グリーンサークル_</v>
      </c>
      <c r="BB119" s="52">
        <f t="shared" si="32"/>
        <v>0.441</v>
      </c>
      <c r="BD119" s="52" t="str">
        <f>IF(参照!L119="","",参照!L119)</f>
        <v>伊藤忠エネクス(株)</v>
      </c>
    </row>
    <row r="120" spans="47:56">
      <c r="AU120" s="52" t="str">
        <f>IF(参照!A120="","",参照!A120)</f>
        <v>A0037</v>
      </c>
      <c r="AV120" s="52" t="str">
        <f>IF(参照!B120="","",参照!B120)</f>
        <v>(株)ウエスト電力</v>
      </c>
      <c r="AW120" s="52">
        <f>IF(参照!C120="","",参照!C120)</f>
        <v>3.6900000000000002E-4</v>
      </c>
      <c r="AX120" s="52" t="str">
        <f>IF(参照!D120="","",参照!D120)</f>
        <v>メニューA</v>
      </c>
      <c r="AY120" s="52">
        <f>IF(参照!E120="","",参照!E120)</f>
        <v>0</v>
      </c>
      <c r="AZ120" s="52" t="str">
        <f>IF(参照!F120="","",参照!F120)</f>
        <v>(株)ウエスト電力</v>
      </c>
      <c r="BA120" s="52" t="str">
        <f>IF(参照!G120="","",参照!G120)</f>
        <v>(株)ウエスト電力_メニューA</v>
      </c>
      <c r="BB120" s="52">
        <f t="shared" si="32"/>
        <v>0</v>
      </c>
      <c r="BD120" s="52" t="str">
        <f>IF(参照!L120="","",参照!L120)</f>
        <v>伊藤忠エネクスホームライフ西日本(株)</v>
      </c>
    </row>
    <row r="121" spans="47:56">
      <c r="AU121" s="52" t="str">
        <f>IF(参照!A121="","",参照!A121)</f>
        <v/>
      </c>
      <c r="AV121" s="52" t="str">
        <f>IF(参照!B121="","",参照!B121)</f>
        <v/>
      </c>
      <c r="AW121" s="52" t="str">
        <f>IF(参照!C121="","",参照!C121)</f>
        <v/>
      </c>
      <c r="AX121" s="52" t="str">
        <f>IF(参照!D121="","",参照!D121)</f>
        <v>メニューB(残差)</v>
      </c>
      <c r="AY121" s="52">
        <f>IF(参照!E121="","",参照!E121)</f>
        <v>3.0800000000000001E-4</v>
      </c>
      <c r="AZ121" s="52" t="str">
        <f>IF(参照!F121="","",参照!F121)</f>
        <v>(株)ウエスト電力</v>
      </c>
      <c r="BA121" s="52" t="str">
        <f>IF(参照!G121="","",参照!G121)</f>
        <v>(株)ウエスト電力_メニューB(残差)</v>
      </c>
      <c r="BB121" s="52">
        <f t="shared" si="32"/>
        <v>0.308</v>
      </c>
      <c r="BD121" s="52" t="str">
        <f>IF(参照!L121="","",参照!L121)</f>
        <v>伊藤忠商事(株)</v>
      </c>
    </row>
    <row r="122" spans="47:56">
      <c r="AU122" s="52" t="str">
        <f>IF(参照!A122="","",参照!A122)</f>
        <v/>
      </c>
      <c r="AV122" s="52" t="str">
        <f>IF(参照!B122="","",参照!B122)</f>
        <v/>
      </c>
      <c r="AW122" s="52" t="str">
        <f>IF(参照!C122="","",参照!C122)</f>
        <v/>
      </c>
      <c r="AX122" s="52" t="str">
        <f>IF(参照!D122="","",参照!D122)</f>
        <v>(参考値)事業者全体</v>
      </c>
      <c r="AY122" s="52">
        <f>IF(参照!E122="","",参照!E122)</f>
        <v>3.1799999999999998E-4</v>
      </c>
      <c r="AZ122" s="52" t="str">
        <f>IF(参照!F122="","",参照!F122)</f>
        <v>(株)ウエスト電力</v>
      </c>
      <c r="BA122" s="52" t="str">
        <f>IF(参照!G122="","",参照!G122)</f>
        <v>(株)ウエスト電力_(参考値)事業者全体</v>
      </c>
      <c r="BB122" s="52">
        <f t="shared" si="32"/>
        <v>0.318</v>
      </c>
      <c r="BD122" s="52" t="str">
        <f>IF(参照!L122="","",参照!L122)</f>
        <v>伊藤忠プランテック(株)</v>
      </c>
    </row>
    <row r="123" spans="47:56">
      <c r="AU123" s="52" t="str">
        <f>IF(参照!A123="","",参照!A123)</f>
        <v>A0039</v>
      </c>
      <c r="AV123" s="52" t="str">
        <f>IF(参照!B123="","",参照!B123)</f>
        <v>北海道瓦斯(株)</v>
      </c>
      <c r="AW123" s="52">
        <f>IF(参照!C123="","",参照!C123)</f>
        <v>4.7899999999999999E-4</v>
      </c>
      <c r="AX123" s="52" t="str">
        <f>IF(参照!D123="","",参照!D123)</f>
        <v>メニューA</v>
      </c>
      <c r="AY123" s="52">
        <f>IF(参照!E123="","",参照!E123)</f>
        <v>0</v>
      </c>
      <c r="AZ123" s="52" t="str">
        <f>IF(参照!F123="","",参照!F123)</f>
        <v>北海道瓦斯(株)</v>
      </c>
      <c r="BA123" s="52" t="str">
        <f>IF(参照!G123="","",参照!G123)</f>
        <v>北海道瓦斯(株)_メニューA</v>
      </c>
      <c r="BB123" s="52">
        <f t="shared" si="32"/>
        <v>0</v>
      </c>
      <c r="BD123" s="52" t="str">
        <f>IF(参照!L123="","",参照!L123)</f>
        <v>いばらきコープ生活協同組合</v>
      </c>
    </row>
    <row r="124" spans="47:56">
      <c r="AU124" s="52" t="str">
        <f>IF(参照!A124="","",参照!A124)</f>
        <v/>
      </c>
      <c r="AV124" s="52" t="str">
        <f>IF(参照!B124="","",参照!B124)</f>
        <v/>
      </c>
      <c r="AW124" s="52" t="str">
        <f>IF(参照!C124="","",参照!C124)</f>
        <v/>
      </c>
      <c r="AX124" s="52" t="str">
        <f>IF(参照!D124="","",参照!D124)</f>
        <v>メニューB(残差)</v>
      </c>
      <c r="AY124" s="52">
        <f>IF(参照!E124="","",参照!E124)</f>
        <v>4.7899999999999999E-4</v>
      </c>
      <c r="AZ124" s="52" t="str">
        <f>IF(参照!F124="","",参照!F124)</f>
        <v>北海道瓦斯(株)</v>
      </c>
      <c r="BA124" s="52" t="str">
        <f>IF(参照!G124="","",参照!G124)</f>
        <v>北海道瓦斯(株)_メニューB(残差)</v>
      </c>
      <c r="BB124" s="52">
        <f t="shared" si="32"/>
        <v>0.47899999999999998</v>
      </c>
      <c r="BD124" s="52" t="str">
        <f>IF(参照!L124="","",参照!L124)</f>
        <v>入間ガス(株)</v>
      </c>
    </row>
    <row r="125" spans="47:56">
      <c r="AU125" s="52" t="str">
        <f>IF(参照!A125="","",参照!A125)</f>
        <v/>
      </c>
      <c r="AV125" s="52" t="str">
        <f>IF(参照!B125="","",参照!B125)</f>
        <v/>
      </c>
      <c r="AW125" s="52" t="str">
        <f>IF(参照!C125="","",参照!C125)</f>
        <v/>
      </c>
      <c r="AX125" s="52" t="str">
        <f>IF(参照!D125="","",参照!D125)</f>
        <v>(参考値)事業者全体</v>
      </c>
      <c r="AY125" s="52">
        <f>IF(参照!E125="","",参照!E125)</f>
        <v>4.6899999999999996E-4</v>
      </c>
      <c r="AZ125" s="52" t="str">
        <f>IF(参照!F125="","",参照!F125)</f>
        <v>北海道瓦斯(株)</v>
      </c>
      <c r="BA125" s="52" t="str">
        <f>IF(参照!G125="","",参照!G125)</f>
        <v>北海道瓦斯(株)_(参考値)事業者全体</v>
      </c>
      <c r="BB125" s="52">
        <f t="shared" si="32"/>
        <v>0.46899999999999997</v>
      </c>
      <c r="BD125" s="52" t="str">
        <f>IF(参照!L125="","",参照!L125)</f>
        <v>イワタニ関東(株)</v>
      </c>
    </row>
    <row r="126" spans="47:56">
      <c r="AU126" s="52" t="str">
        <f>IF(参照!A126="","",参照!A126)</f>
        <v>A0042</v>
      </c>
      <c r="AV126" s="52" t="str">
        <f>IF(参照!B126="","",参照!B126)</f>
        <v>新エネルギー開発(株)</v>
      </c>
      <c r="AW126" s="52">
        <f>IF(参照!C126="","",参照!C126)</f>
        <v>4.6999999999999999E-4</v>
      </c>
      <c r="AX126" s="52" t="str">
        <f>IF(参照!D126="","",参照!D126)</f>
        <v/>
      </c>
      <c r="AY126" s="52">
        <f>IF(参照!E126="","",参照!E126)</f>
        <v>4.5399999999999998E-4</v>
      </c>
      <c r="AZ126" s="52" t="str">
        <f>IF(参照!F126="","",参照!F126)</f>
        <v>新エネルギー開発(株)</v>
      </c>
      <c r="BA126" s="52" t="str">
        <f>IF(参照!G126="","",参照!G126)</f>
        <v>新エネルギー開発(株)_</v>
      </c>
      <c r="BB126" s="52">
        <f t="shared" si="32"/>
        <v>0.45399999999999996</v>
      </c>
      <c r="BD126" s="52" t="str">
        <f>IF(参照!L126="","",参照!L126)</f>
        <v>イワタニ首都圏(株)</v>
      </c>
    </row>
    <row r="127" spans="47:56">
      <c r="AU127" s="52" t="str">
        <f>IF(参照!A127="","",参照!A127)</f>
        <v>A0043</v>
      </c>
      <c r="AV127" s="52" t="str">
        <f>IF(参照!B127="","",参照!B127)</f>
        <v>伊藤忠エネクス(株)</v>
      </c>
      <c r="AW127" s="52" t="str">
        <f>IF(参照!C127="","",参照!C127)</f>
        <v>0.000453※</v>
      </c>
      <c r="AX127" s="52" t="str">
        <f>IF(参照!D127="","",参照!D127)</f>
        <v>メニューA</v>
      </c>
      <c r="AY127" s="52">
        <f>IF(参照!E127="","",参照!E127)</f>
        <v>3.97E-4</v>
      </c>
      <c r="AZ127" s="52" t="str">
        <f>IF(参照!F127="","",参照!F127)</f>
        <v>伊藤忠エネクス(株)</v>
      </c>
      <c r="BA127" s="52" t="str">
        <f>IF(参照!G127="","",参照!G127)</f>
        <v>伊藤忠エネクス(株)_メニューA</v>
      </c>
      <c r="BB127" s="52">
        <f t="shared" si="32"/>
        <v>0.39700000000000002</v>
      </c>
      <c r="BD127" s="52" t="str">
        <f>IF(参照!L127="","",参照!L127)</f>
        <v>イワタニセントラル北海道(株)</v>
      </c>
    </row>
    <row r="128" spans="47:56">
      <c r="AU128" s="52" t="str">
        <f>IF(参照!A128="","",参照!A128)</f>
        <v/>
      </c>
      <c r="AV128" s="52" t="str">
        <f>IF(参照!B128="","",参照!B128)</f>
        <v/>
      </c>
      <c r="AW128" s="52" t="str">
        <f>IF(参照!C128="","",参照!C128)</f>
        <v/>
      </c>
      <c r="AX128" s="52" t="str">
        <f>IF(参照!D128="","",参照!D128)</f>
        <v>メニューB</v>
      </c>
      <c r="AY128" s="52">
        <f>IF(参照!E128="","",参照!E128)</f>
        <v>3.5E-4</v>
      </c>
      <c r="AZ128" s="52" t="str">
        <f>IF(参照!F128="","",参照!F128)</f>
        <v>伊藤忠エネクス(株)</v>
      </c>
      <c r="BA128" s="52" t="str">
        <f>IF(参照!G128="","",参照!G128)</f>
        <v>伊藤忠エネクス(株)_メニューB</v>
      </c>
      <c r="BB128" s="52">
        <f t="shared" si="32"/>
        <v>0.35</v>
      </c>
      <c r="BD128" s="52" t="str">
        <f>IF(参照!L128="","",参照!L128)</f>
        <v>イワタニ東海(株)</v>
      </c>
    </row>
    <row r="129" spans="47:56">
      <c r="AU129" s="52" t="str">
        <f>IF(参照!A129="","",参照!A129)</f>
        <v/>
      </c>
      <c r="AV129" s="52" t="str">
        <f>IF(参照!B129="","",参照!B129)</f>
        <v/>
      </c>
      <c r="AW129" s="52" t="str">
        <f>IF(参照!C129="","",参照!C129)</f>
        <v/>
      </c>
      <c r="AX129" s="52" t="str">
        <f>IF(参照!D129="","",参照!D129)</f>
        <v>メニューC(残差)</v>
      </c>
      <c r="AY129" s="52">
        <f>IF(参照!E129="","",参照!E129)</f>
        <v>3.6400000000000001E-4</v>
      </c>
      <c r="AZ129" s="52" t="str">
        <f>IF(参照!F129="","",参照!F129)</f>
        <v>伊藤忠エネクス(株)</v>
      </c>
      <c r="BA129" s="52" t="str">
        <f>IF(参照!G129="","",参照!G129)</f>
        <v>伊藤忠エネクス(株)_メニューC(残差)</v>
      </c>
      <c r="BB129" s="52">
        <f t="shared" si="32"/>
        <v>0.36399999999999999</v>
      </c>
      <c r="BD129" s="52" t="str">
        <f>IF(参照!L129="","",参照!L129)</f>
        <v>イワタニ長野(株)</v>
      </c>
    </row>
    <row r="130" spans="47:56">
      <c r="AU130" s="52" t="str">
        <f>IF(参照!A130="","",参照!A130)</f>
        <v/>
      </c>
      <c r="AV130" s="52" t="str">
        <f>IF(参照!B130="","",参照!B130)</f>
        <v/>
      </c>
      <c r="AW130" s="52" t="str">
        <f>IF(参照!C130="","",参照!C130)</f>
        <v/>
      </c>
      <c r="AX130" s="52" t="str">
        <f>IF(参照!D130="","",参照!D130)</f>
        <v>(参考値)事業者全体</v>
      </c>
      <c r="AY130" s="52">
        <f>IF(参照!E130="","",参照!E130)</f>
        <v>4.6999999999999999E-4</v>
      </c>
      <c r="AZ130" s="52" t="str">
        <f>IF(参照!F130="","",参照!F130)</f>
        <v>伊藤忠エネクス(株)</v>
      </c>
      <c r="BA130" s="52" t="str">
        <f>IF(参照!G130="","",参照!G130)</f>
        <v>伊藤忠エネクス(株)_(参考値)事業者全体</v>
      </c>
      <c r="BB130" s="52">
        <f t="shared" si="32"/>
        <v>0.47</v>
      </c>
      <c r="BD130" s="52" t="str">
        <f>IF(参照!L130="","",参照!L130)</f>
        <v>イワタニ三重(株)</v>
      </c>
    </row>
    <row r="131" spans="47:56">
      <c r="AU131" s="52" t="str">
        <f>IF(参照!A131="","",参照!A131)</f>
        <v>A0045</v>
      </c>
      <c r="AV131" s="52" t="str">
        <f>IF(参照!B131="","",参照!B131)</f>
        <v>(株)Ｖ－Ｐｏｗｅｒ</v>
      </c>
      <c r="AW131" s="52">
        <f>IF(参照!C131="","",参照!C131)</f>
        <v>3.8000000000000002E-4</v>
      </c>
      <c r="AX131" s="52" t="str">
        <f>IF(参照!D131="","",参照!D131)</f>
        <v>メニューA</v>
      </c>
      <c r="AY131" s="52">
        <f>IF(参照!E131="","",参照!E131)</f>
        <v>2.72E-4</v>
      </c>
      <c r="AZ131" s="52" t="str">
        <f>IF(参照!F131="","",参照!F131)</f>
        <v>(株)Ｖ－Ｐｏｗｅｒ</v>
      </c>
      <c r="BA131" s="52" t="str">
        <f>IF(参照!G131="","",参照!G131)</f>
        <v>(株)Ｖ－Ｐｏｗｅｒ_メニューA</v>
      </c>
      <c r="BB131" s="52">
        <f t="shared" si="32"/>
        <v>0.27200000000000002</v>
      </c>
      <c r="BD131" s="52" t="str">
        <f>IF(参照!L131="","",参照!L131)</f>
        <v>(株)岩手ウッドパワー</v>
      </c>
    </row>
    <row r="132" spans="47:56">
      <c r="AU132" s="52" t="str">
        <f>IF(参照!A132="","",参照!A132)</f>
        <v/>
      </c>
      <c r="AV132" s="52" t="str">
        <f>IF(参照!B132="","",参照!B132)</f>
        <v/>
      </c>
      <c r="AW132" s="52" t="str">
        <f>IF(参照!C132="","",参照!C132)</f>
        <v/>
      </c>
      <c r="AX132" s="52" t="str">
        <f>IF(参照!D132="","",参照!D132)</f>
        <v>メニューB</v>
      </c>
      <c r="AY132" s="52">
        <f>IF(参照!E132="","",参照!E132)</f>
        <v>0</v>
      </c>
      <c r="AZ132" s="52" t="str">
        <f>IF(参照!F132="","",参照!F132)</f>
        <v>(株)Ｖ－Ｐｏｗｅｒ</v>
      </c>
      <c r="BA132" s="52" t="str">
        <f>IF(参照!G132="","",参照!G132)</f>
        <v>(株)Ｖ－Ｐｏｗｅｒ_メニューB</v>
      </c>
      <c r="BB132" s="52">
        <f t="shared" si="32"/>
        <v>0</v>
      </c>
      <c r="BD132" s="52" t="str">
        <f>IF(参照!L132="","",参照!L132)</f>
        <v>岩手電力(株)</v>
      </c>
    </row>
    <row r="133" spans="47:56">
      <c r="AU133" s="52" t="str">
        <f>IF(参照!A133="","",参照!A133)</f>
        <v/>
      </c>
      <c r="AV133" s="52" t="str">
        <f>IF(参照!B133="","",参照!B133)</f>
        <v/>
      </c>
      <c r="AW133" s="52" t="str">
        <f>IF(参照!C133="","",参照!C133)</f>
        <v/>
      </c>
      <c r="AX133" s="52" t="str">
        <f>IF(参照!D133="","",参照!D133)</f>
        <v>メニューC(残差)</v>
      </c>
      <c r="AY133" s="52">
        <f>IF(参照!E133="","",参照!E133)</f>
        <v>4.6999999999999999E-4</v>
      </c>
      <c r="AZ133" s="52" t="str">
        <f>IF(参照!F133="","",参照!F133)</f>
        <v>(株)Ｖ－Ｐｏｗｅｒ</v>
      </c>
      <c r="BA133" s="52" t="str">
        <f>IF(参照!G133="","",参照!G133)</f>
        <v>(株)Ｖ－Ｐｏｗｅｒ_メニューC(残差)</v>
      </c>
      <c r="BB133" s="52">
        <f t="shared" ref="BB133:BB196" si="33">AY133*1000</f>
        <v>0.47</v>
      </c>
      <c r="BD133" s="52" t="str">
        <f>IF(参照!L133="","",参照!L133)</f>
        <v>(株)インフォシステム</v>
      </c>
    </row>
    <row r="134" spans="47:56">
      <c r="AU134" s="52" t="str">
        <f>IF(参照!A134="","",参照!A134)</f>
        <v/>
      </c>
      <c r="AV134" s="52" t="str">
        <f>IF(参照!B134="","",参照!B134)</f>
        <v/>
      </c>
      <c r="AW134" s="52" t="str">
        <f>IF(参照!C134="","",参照!C134)</f>
        <v/>
      </c>
      <c r="AX134" s="52" t="str">
        <f>IF(参照!D134="","",参照!D134)</f>
        <v>(参考値)事業者全体</v>
      </c>
      <c r="AY134" s="52">
        <f>IF(参照!E134="","",参照!E134)</f>
        <v>4.5300000000000001E-4</v>
      </c>
      <c r="AZ134" s="52" t="str">
        <f>IF(参照!F134="","",参照!F134)</f>
        <v>(株)Ｖ－Ｐｏｗｅｒ</v>
      </c>
      <c r="BA134" s="52" t="str">
        <f>IF(参照!G134="","",参照!G134)</f>
        <v>(株)Ｖ－Ｐｏｗｅｒ_(参考値)事業者全体</v>
      </c>
      <c r="BB134" s="52">
        <f t="shared" si="33"/>
        <v>0.45300000000000001</v>
      </c>
      <c r="BD134" s="52" t="str">
        <f>IF(参照!L134="","",参照!L134)</f>
        <v>ヴィジョナリーパワー(株)</v>
      </c>
    </row>
    <row r="135" spans="47:56">
      <c r="AU135" s="52" t="str">
        <f>IF(参照!A135="","",参照!A135)</f>
        <v>A0046</v>
      </c>
      <c r="AV135" s="52" t="str">
        <f>IF(参照!B135="","",参照!B135)</f>
        <v>大和エネルギー(株)</v>
      </c>
      <c r="AW135" s="52">
        <f>IF(参照!C135="","",参照!C135)</f>
        <v>3.5599999999999998E-4</v>
      </c>
      <c r="AX135" s="52" t="str">
        <f>IF(参照!D135="","",参照!D135)</f>
        <v>メニューA</v>
      </c>
      <c r="AY135" s="52">
        <f>IF(参照!E135="","",参照!E135)</f>
        <v>0</v>
      </c>
      <c r="AZ135" s="52" t="str">
        <f>IF(参照!F135="","",参照!F135)</f>
        <v>大和エネルギー(株)</v>
      </c>
      <c r="BA135" s="52" t="str">
        <f>IF(参照!G135="","",参照!G135)</f>
        <v>大和エネルギー(株)_メニューA</v>
      </c>
      <c r="BB135" s="52">
        <f t="shared" si="33"/>
        <v>0</v>
      </c>
      <c r="BD135" s="52" t="str">
        <f>IF(参照!L135="","",参照!L135)</f>
        <v>(株)ウエスト電力</v>
      </c>
    </row>
    <row r="136" spans="47:56">
      <c r="AU136" s="52" t="str">
        <f>IF(参照!A136="","",参照!A136)</f>
        <v/>
      </c>
      <c r="AV136" s="52" t="str">
        <f>IF(参照!B136="","",参照!B136)</f>
        <v/>
      </c>
      <c r="AW136" s="52" t="str">
        <f>IF(参照!C136="","",参照!C136)</f>
        <v/>
      </c>
      <c r="AX136" s="52" t="str">
        <f>IF(参照!D136="","",参照!D136)</f>
        <v>メニューB(残差)</v>
      </c>
      <c r="AY136" s="52">
        <f>IF(参照!E136="","",参照!E136)</f>
        <v>2.9099999999999997E-4</v>
      </c>
      <c r="AZ136" s="52" t="str">
        <f>IF(参照!F136="","",参照!F136)</f>
        <v>大和エネルギー(株)</v>
      </c>
      <c r="BA136" s="52" t="str">
        <f>IF(参照!G136="","",参照!G136)</f>
        <v>大和エネルギー(株)_メニューB(残差)</v>
      </c>
      <c r="BB136" s="52">
        <f t="shared" si="33"/>
        <v>0.29099999999999998</v>
      </c>
      <c r="BD136" s="52" t="str">
        <f>IF(参照!L136="","",参照!L136)</f>
        <v>上田ガス(株)</v>
      </c>
    </row>
    <row r="137" spans="47:56">
      <c r="AU137" s="52" t="str">
        <f>IF(参照!A137="","",参照!A137)</f>
        <v/>
      </c>
      <c r="AV137" s="52" t="str">
        <f>IF(参照!B137="","",参照!B137)</f>
        <v/>
      </c>
      <c r="AW137" s="52" t="str">
        <f>IF(参照!C137="","",参照!C137)</f>
        <v/>
      </c>
      <c r="AX137" s="52" t="str">
        <f>IF(参照!D137="","",参照!D137)</f>
        <v>(参考値)事業者全体</v>
      </c>
      <c r="AY137" s="52">
        <f>IF(参照!E137="","",参照!E137)</f>
        <v>3.0199999999999997E-4</v>
      </c>
      <c r="AZ137" s="52" t="str">
        <f>IF(参照!F137="","",参照!F137)</f>
        <v>大和エネルギー(株)</v>
      </c>
      <c r="BA137" s="52" t="str">
        <f>IF(参照!G137="","",参照!G137)</f>
        <v>大和エネルギー(株)_(参考値)事業者全体</v>
      </c>
      <c r="BB137" s="52">
        <f t="shared" si="33"/>
        <v>0.30199999999999999</v>
      </c>
      <c r="BD137" s="52" t="str">
        <f>IF(参照!L137="","",参照!L137)</f>
        <v>うすきエネルギー(株)</v>
      </c>
    </row>
    <row r="138" spans="47:56">
      <c r="AU138" s="52" t="str">
        <f>IF(参照!A138="","",参照!A138)</f>
        <v>A0048</v>
      </c>
      <c r="AV138" s="52" t="str">
        <f>IF(参照!B138="","",参照!B138)</f>
        <v>大阪瓦斯(株)</v>
      </c>
      <c r="AW138" s="52">
        <f>IF(参照!C138="","",参照!C138)</f>
        <v>4.1199999999999999E-4</v>
      </c>
      <c r="AX138" s="52" t="str">
        <f>IF(参照!D138="","",参照!D138)</f>
        <v>メニューA</v>
      </c>
      <c r="AY138" s="52">
        <f>IF(参照!E138="","",参照!E138)</f>
        <v>0</v>
      </c>
      <c r="AZ138" s="52" t="str">
        <f>IF(参照!F138="","",参照!F138)</f>
        <v>大阪瓦斯(株)</v>
      </c>
      <c r="BA138" s="52" t="str">
        <f>IF(参照!G138="","",参照!G138)</f>
        <v>大阪瓦斯(株)_メニューA</v>
      </c>
      <c r="BB138" s="52">
        <f t="shared" si="33"/>
        <v>0</v>
      </c>
      <c r="BD138" s="52" t="str">
        <f>IF(参照!L138="","",参照!L138)</f>
        <v>(株)ウッドエナジー</v>
      </c>
    </row>
    <row r="139" spans="47:56">
      <c r="AU139" s="52" t="str">
        <f>IF(参照!A139="","",参照!A139)</f>
        <v/>
      </c>
      <c r="AV139" s="52" t="str">
        <f>IF(参照!B139="","",参照!B139)</f>
        <v/>
      </c>
      <c r="AW139" s="52" t="str">
        <f>IF(参照!C139="","",参照!C139)</f>
        <v/>
      </c>
      <c r="AX139" s="52" t="str">
        <f>IF(参照!D139="","",参照!D139)</f>
        <v>メニューB</v>
      </c>
      <c r="AY139" s="52">
        <f>IF(参照!E139="","",参照!E139)</f>
        <v>0</v>
      </c>
      <c r="AZ139" s="52" t="str">
        <f>IF(参照!F139="","",参照!F139)</f>
        <v>大阪瓦斯(株)</v>
      </c>
      <c r="BA139" s="52" t="str">
        <f>IF(参照!G139="","",参照!G139)</f>
        <v>大阪瓦斯(株)_メニューB</v>
      </c>
      <c r="BB139" s="52">
        <f t="shared" si="33"/>
        <v>0</v>
      </c>
      <c r="BD139" s="52" t="str">
        <f>IF(参照!L139="","",参照!L139)</f>
        <v>宇都宮ライトパワー(株)</v>
      </c>
    </row>
    <row r="140" spans="47:56">
      <c r="AU140" s="52" t="str">
        <f>IF(参照!A140="","",参照!A140)</f>
        <v/>
      </c>
      <c r="AV140" s="52" t="str">
        <f>IF(参照!B140="","",参照!B140)</f>
        <v/>
      </c>
      <c r="AW140" s="52" t="str">
        <f>IF(参照!C140="","",参照!C140)</f>
        <v/>
      </c>
      <c r="AX140" s="52" t="str">
        <f>IF(参照!D140="","",参照!D140)</f>
        <v>メニューC</v>
      </c>
      <c r="AY140" s="52">
        <f>IF(参照!E140="","",参照!E140)</f>
        <v>3.9600000000000003E-4</v>
      </c>
      <c r="AZ140" s="52" t="str">
        <f>IF(参照!F140="","",参照!F140)</f>
        <v>大阪瓦斯(株)</v>
      </c>
      <c r="BA140" s="52" t="str">
        <f>IF(参照!G140="","",参照!G140)</f>
        <v>大阪瓦斯(株)_メニューC</v>
      </c>
      <c r="BB140" s="52">
        <f t="shared" si="33"/>
        <v>0.39600000000000002</v>
      </c>
      <c r="BD140" s="52" t="str">
        <f>IF(参照!L140="","",参照!L140)</f>
        <v>うべ未来エネルギー(株)</v>
      </c>
    </row>
    <row r="141" spans="47:56">
      <c r="AU141" s="52" t="str">
        <f>IF(参照!A141="","",参照!A141)</f>
        <v/>
      </c>
      <c r="AV141" s="52" t="str">
        <f>IF(参照!B141="","",参照!B141)</f>
        <v/>
      </c>
      <c r="AW141" s="52" t="str">
        <f>IF(参照!C141="","",参照!C141)</f>
        <v/>
      </c>
      <c r="AX141" s="52" t="str">
        <f>IF(参照!D141="","",参照!D141)</f>
        <v>メニューD(残差)</v>
      </c>
      <c r="AY141" s="52">
        <f>IF(参照!E141="","",参照!E141)</f>
        <v>4.5800000000000002E-4</v>
      </c>
      <c r="AZ141" s="52" t="str">
        <f>IF(参照!F141="","",参照!F141)</f>
        <v>大阪瓦斯(株)</v>
      </c>
      <c r="BA141" s="52" t="str">
        <f>IF(参照!G141="","",参照!G141)</f>
        <v>大阪瓦斯(株)_メニューD(残差)</v>
      </c>
      <c r="BB141" s="52">
        <f t="shared" si="33"/>
        <v>0.45800000000000002</v>
      </c>
      <c r="BD141" s="52" t="str">
        <f>IF(参照!L141="","",参照!L141)</f>
        <v>エア・ウォーター(株)</v>
      </c>
    </row>
    <row r="142" spans="47:56">
      <c r="AU142" s="52" t="str">
        <f>IF(参照!A142="","",参照!A142)</f>
        <v/>
      </c>
      <c r="AV142" s="52" t="str">
        <f>IF(参照!B142="","",参照!B142)</f>
        <v/>
      </c>
      <c r="AW142" s="52" t="str">
        <f>IF(参照!C142="","",参照!C142)</f>
        <v/>
      </c>
      <c r="AX142" s="52" t="str">
        <f>IF(参照!D142="","",参照!D142)</f>
        <v>(参考値)事業者全体</v>
      </c>
      <c r="AY142" s="52">
        <f>IF(参照!E142="","",参照!E142)</f>
        <v>4.2099999999999999E-4</v>
      </c>
      <c r="AZ142" s="52" t="str">
        <f>IF(参照!F142="","",参照!F142)</f>
        <v>大阪瓦斯(株)</v>
      </c>
      <c r="BA142" s="52" t="str">
        <f>IF(参照!G142="","",参照!G142)</f>
        <v>大阪瓦斯(株)_(参考値)事業者全体</v>
      </c>
      <c r="BB142" s="52">
        <f t="shared" si="33"/>
        <v>0.42099999999999999</v>
      </c>
      <c r="BD142" s="52" t="str">
        <f>IF(参照!L142="","",参照!L142)</f>
        <v>エア・ウォーター・ライフソリューション(株)(旧：エア・ウォーター北海道(株))</v>
      </c>
    </row>
    <row r="143" spans="47:56">
      <c r="AU143" s="52" t="str">
        <f>IF(参照!A143="","",参照!A143)</f>
        <v>A0049</v>
      </c>
      <c r="AV143" s="52" t="str">
        <f>IF(参照!B143="","",参照!B143)</f>
        <v>エフビットコミュニケーションズ(株)　</v>
      </c>
      <c r="AW143" s="52">
        <f>IF(参照!C143="","",参照!C143)</f>
        <v>4.5800000000000002E-4</v>
      </c>
      <c r="AX143" s="52" t="str">
        <f>IF(参照!D143="","",参照!D143)</f>
        <v>メニューA</v>
      </c>
      <c r="AY143" s="52">
        <f>IF(参照!E143="","",参照!E143)</f>
        <v>2.4800000000000001E-4</v>
      </c>
      <c r="AZ143" s="52" t="str">
        <f>IF(参照!F143="","",参照!F143)</f>
        <v>エフビットコミュニケーションズ(株)　</v>
      </c>
      <c r="BA143" s="52" t="str">
        <f>IF(参照!G143="","",参照!G143)</f>
        <v>エフビットコミュニケーションズ(株)　_メニューA</v>
      </c>
      <c r="BB143" s="52">
        <f t="shared" si="33"/>
        <v>0.248</v>
      </c>
      <c r="BD143" s="52" t="str">
        <f>IF(参照!L143="","",参照!L143)</f>
        <v>(株)エイチティーピー</v>
      </c>
    </row>
    <row r="144" spans="47:56">
      <c r="AU144" s="52" t="str">
        <f>IF(参照!A144="","",参照!A144)</f>
        <v/>
      </c>
      <c r="AV144" s="52" t="str">
        <f>IF(参照!B144="","",参照!B144)</f>
        <v/>
      </c>
      <c r="AW144" s="52" t="str">
        <f>IF(参照!C144="","",参照!C144)</f>
        <v/>
      </c>
      <c r="AX144" s="52" t="str">
        <f>IF(参照!D144="","",参照!D144)</f>
        <v>メニューB</v>
      </c>
      <c r="AY144" s="52">
        <f>IF(参照!E144="","",参照!E144)</f>
        <v>0</v>
      </c>
      <c r="AZ144" s="52" t="str">
        <f>IF(参照!F144="","",参照!F144)</f>
        <v>エフビットコミュニケーションズ(株)　</v>
      </c>
      <c r="BA144" s="52" t="str">
        <f>IF(参照!G144="","",参照!G144)</f>
        <v>エフビットコミュニケーションズ(株)　_メニューB</v>
      </c>
      <c r="BB144" s="52">
        <f t="shared" si="33"/>
        <v>0</v>
      </c>
      <c r="BD144" s="52" t="str">
        <f>IF(参照!L144="","",参照!L144)</f>
        <v>(株)エーコープサービス</v>
      </c>
    </row>
    <row r="145" spans="47:56">
      <c r="AU145" s="52" t="str">
        <f>IF(参照!A145="","",参照!A145)</f>
        <v/>
      </c>
      <c r="AV145" s="52" t="str">
        <f>IF(参照!B145="","",参照!B145)</f>
        <v/>
      </c>
      <c r="AW145" s="52" t="str">
        <f>IF(参照!C145="","",参照!C145)</f>
        <v/>
      </c>
      <c r="AX145" s="52" t="str">
        <f>IF(参照!D145="","",参照!D145)</f>
        <v>メニューC(残差)</v>
      </c>
      <c r="AY145" s="52">
        <f>IF(参照!E145="","",参照!E145)</f>
        <v>5.2800000000000004E-4</v>
      </c>
      <c r="AZ145" s="52" t="str">
        <f>IF(参照!F145="","",参照!F145)</f>
        <v>エフビットコミュニケーションズ(株)　</v>
      </c>
      <c r="BA145" s="52" t="str">
        <f>IF(参照!G145="","",参照!G145)</f>
        <v>エフビットコミュニケーションズ(株)　_メニューC(残差)</v>
      </c>
      <c r="BB145" s="52">
        <f t="shared" si="33"/>
        <v>0.52800000000000002</v>
      </c>
      <c r="BD145" s="52" t="str">
        <f>IF(参照!L145="","",参照!L145)</f>
        <v>(株)エージーピー　</v>
      </c>
    </row>
    <row r="146" spans="47:56">
      <c r="AU146" s="52" t="str">
        <f>IF(参照!A146="","",参照!A146)</f>
        <v/>
      </c>
      <c r="AV146" s="52" t="str">
        <f>IF(参照!B146="","",参照!B146)</f>
        <v/>
      </c>
      <c r="AW146" s="52" t="str">
        <f>IF(参照!C146="","",参照!C146)</f>
        <v/>
      </c>
      <c r="AX146" s="52" t="str">
        <f>IF(参照!D146="","",参照!D146)</f>
        <v>(参考値)事業者全体</v>
      </c>
      <c r="AY146" s="52">
        <f>IF(参照!E146="","",参照!E146)</f>
        <v>4.7699999999999999E-4</v>
      </c>
      <c r="AZ146" s="52" t="str">
        <f>IF(参照!F146="","",参照!F146)</f>
        <v>エフビットコミュニケーションズ(株)　</v>
      </c>
      <c r="BA146" s="52" t="str">
        <f>IF(参照!G146="","",参照!G146)</f>
        <v>エフビットコミュニケーションズ(株)　_(参考値)事業者全体</v>
      </c>
      <c r="BB146" s="52">
        <f t="shared" si="33"/>
        <v>0.47699999999999998</v>
      </c>
      <c r="BD146" s="52" t="str">
        <f>IF(参照!L146="","",参照!L146)</f>
        <v>(株)エコア</v>
      </c>
    </row>
    <row r="147" spans="47:56">
      <c r="AU147" s="52" t="str">
        <f>IF(参照!A147="","",参照!A147)</f>
        <v>A0050</v>
      </c>
      <c r="AV147" s="52" t="str">
        <f>IF(参照!B147="","",参照!B147)</f>
        <v>ＥＮＥＯＳ(株)</v>
      </c>
      <c r="AW147" s="52">
        <f>IF(参照!C147="","",参照!C147)</f>
        <v>4.06E-4</v>
      </c>
      <c r="AX147" s="52" t="str">
        <f>IF(参照!D147="","",参照!D147)</f>
        <v>メニューA</v>
      </c>
      <c r="AY147" s="52">
        <f>IF(参照!E147="","",参照!E147)</f>
        <v>0</v>
      </c>
      <c r="AZ147" s="52" t="str">
        <f>IF(参照!F147="","",参照!F147)</f>
        <v>ＥＮＥＯＳ(株)</v>
      </c>
      <c r="BA147" s="52" t="str">
        <f>IF(参照!G147="","",参照!G147)</f>
        <v>ＥＮＥＯＳ(株)_メニューA</v>
      </c>
      <c r="BB147" s="52">
        <f t="shared" si="33"/>
        <v>0</v>
      </c>
      <c r="BD147" s="52" t="str">
        <f>IF(参照!L147="","",参照!L147)</f>
        <v>(株)エコスタイル</v>
      </c>
    </row>
    <row r="148" spans="47:56">
      <c r="AU148" s="52" t="str">
        <f>IF(参照!A148="","",参照!A148)</f>
        <v/>
      </c>
      <c r="AV148" s="52" t="str">
        <f>IF(参照!B148="","",参照!B148)</f>
        <v/>
      </c>
      <c r="AW148" s="52" t="str">
        <f>IF(参照!C148="","",参照!C148)</f>
        <v/>
      </c>
      <c r="AX148" s="52" t="str">
        <f>IF(参照!D148="","",参照!D148)</f>
        <v>メニューB</v>
      </c>
      <c r="AY148" s="52">
        <f>IF(参照!E148="","",参照!E148)</f>
        <v>0</v>
      </c>
      <c r="AZ148" s="52" t="str">
        <f>IF(参照!F148="","",参照!F148)</f>
        <v>ＥＮＥＯＳ(株)</v>
      </c>
      <c r="BA148" s="52" t="str">
        <f>IF(参照!G148="","",参照!G148)</f>
        <v>ＥＮＥＯＳ(株)_メニューB</v>
      </c>
      <c r="BB148" s="52">
        <f t="shared" si="33"/>
        <v>0</v>
      </c>
      <c r="BD148" s="52" t="str">
        <f>IF(参照!L148="","",参照!L148)</f>
        <v>(株)エコログ</v>
      </c>
    </row>
    <row r="149" spans="47:56">
      <c r="AU149" s="52" t="str">
        <f>IF(参照!A149="","",参照!A149)</f>
        <v/>
      </c>
      <c r="AV149" s="52" t="str">
        <f>IF(参照!B149="","",参照!B149)</f>
        <v/>
      </c>
      <c r="AW149" s="52" t="str">
        <f>IF(参照!C149="","",参照!C149)</f>
        <v/>
      </c>
      <c r="AX149" s="52" t="str">
        <f>IF(参照!D149="","",参照!D149)</f>
        <v>メニューC</v>
      </c>
      <c r="AY149" s="52">
        <f>IF(参照!E149="","",参照!E149)</f>
        <v>0</v>
      </c>
      <c r="AZ149" s="52" t="str">
        <f>IF(参照!F149="","",参照!F149)</f>
        <v>ＥＮＥＯＳ(株)</v>
      </c>
      <c r="BA149" s="52" t="str">
        <f>IF(参照!G149="","",参照!G149)</f>
        <v>ＥＮＥＯＳ(株)_メニューC</v>
      </c>
      <c r="BB149" s="52">
        <f t="shared" si="33"/>
        <v>0</v>
      </c>
      <c r="BD149" s="52" t="str">
        <f>IF(参照!L149="","",参照!L149)</f>
        <v>(株)エスエナジー</v>
      </c>
    </row>
    <row r="150" spans="47:56">
      <c r="AU150" s="52" t="str">
        <f>IF(参照!A150="","",参照!A150)</f>
        <v/>
      </c>
      <c r="AV150" s="52" t="str">
        <f>IF(参照!B150="","",参照!B150)</f>
        <v/>
      </c>
      <c r="AW150" s="52" t="str">
        <f>IF(参照!C150="","",参照!C150)</f>
        <v/>
      </c>
      <c r="AX150" s="52" t="str">
        <f>IF(参照!D150="","",参照!D150)</f>
        <v>メニューD(残差)</v>
      </c>
      <c r="AY150" s="52">
        <f>IF(参照!E150="","",参照!E150)</f>
        <v>4.5199999999999998E-4</v>
      </c>
      <c r="AZ150" s="52" t="str">
        <f>IF(参照!F150="","",参照!F150)</f>
        <v>ＥＮＥＯＳ(株)</v>
      </c>
      <c r="BA150" s="52" t="str">
        <f>IF(参照!G150="","",参照!G150)</f>
        <v>ＥＮＥＯＳ(株)_メニューD(残差)</v>
      </c>
      <c r="BB150" s="52">
        <f t="shared" si="33"/>
        <v>0.45199999999999996</v>
      </c>
      <c r="BD150" s="52" t="str">
        <f>IF(参照!L150="","",参照!L150)</f>
        <v>(株)エスケーエナジー</v>
      </c>
    </row>
    <row r="151" spans="47:56">
      <c r="AU151" s="52" t="str">
        <f>IF(参照!A151="","",参照!A151)</f>
        <v/>
      </c>
      <c r="AV151" s="52" t="str">
        <f>IF(参照!B151="","",参照!B151)</f>
        <v/>
      </c>
      <c r="AW151" s="52" t="str">
        <f>IF(参照!C151="","",参照!C151)</f>
        <v/>
      </c>
      <c r="AX151" s="52" t="str">
        <f>IF(参照!D151="","",参照!D151)</f>
        <v>(参考値)事業者全体</v>
      </c>
      <c r="AY151" s="52">
        <f>IF(参照!E151="","",参照!E151)</f>
        <v>4.7699999999999999E-4</v>
      </c>
      <c r="AZ151" s="52" t="str">
        <f>IF(参照!F151="","",参照!F151)</f>
        <v>ＥＮＥＯＳ(株)</v>
      </c>
      <c r="BA151" s="52" t="str">
        <f>IF(参照!G151="","",参照!G151)</f>
        <v>ＥＮＥＯＳ(株)_(参考値)事業者全体</v>
      </c>
      <c r="BB151" s="52">
        <f t="shared" si="33"/>
        <v>0.47699999999999998</v>
      </c>
      <c r="BD151" s="52" t="str">
        <f>IF(参照!L151="","",参照!L151)</f>
        <v>越後天然ガス(株)</v>
      </c>
    </row>
    <row r="152" spans="47:56">
      <c r="AU152" s="52" t="str">
        <f>IF(参照!A152="","",参照!A152)</f>
        <v>A0051</v>
      </c>
      <c r="AV152" s="52" t="str">
        <f>IF(参照!B152="","",参照!B152)</f>
        <v>真庭バイオエネルギー(株)</v>
      </c>
      <c r="AW152" s="52">
        <f>IF(参照!C152="","",参照!C152)</f>
        <v>5.0000000000000002E-5</v>
      </c>
      <c r="AX152" s="52" t="str">
        <f>IF(参照!D152="","",参照!D152)</f>
        <v/>
      </c>
      <c r="AY152" s="52">
        <f>IF(参照!E152="","",参照!E152)</f>
        <v>4.6200000000000001E-4</v>
      </c>
      <c r="AZ152" s="52" t="str">
        <f>IF(参照!F152="","",参照!F152)</f>
        <v>真庭バイオエネルギー(株)</v>
      </c>
      <c r="BA152" s="52" t="str">
        <f>IF(参照!G152="","",参照!G152)</f>
        <v>真庭バイオエネルギー(株)_</v>
      </c>
      <c r="BB152" s="52">
        <f t="shared" si="33"/>
        <v>0.46200000000000002</v>
      </c>
      <c r="BD152" s="52" t="str">
        <f>IF(参照!L152="","",参照!L152)</f>
        <v>エッセンシャルエナジー(株)</v>
      </c>
    </row>
    <row r="153" spans="47:56">
      <c r="AU153" s="52" t="str">
        <f>IF(参照!A153="","",参照!A153)</f>
        <v>A0052</v>
      </c>
      <c r="AV153" s="52" t="str">
        <f>IF(参照!B153="","",参照!B153)</f>
        <v>三井物産(株)</v>
      </c>
      <c r="AW153" s="52" t="str">
        <f>IF(参照!C153="","",参照!C153)</f>
        <v>0.000453※</v>
      </c>
      <c r="AX153" s="52" t="str">
        <f>IF(参照!D153="","",参照!D153)</f>
        <v>メニューA</v>
      </c>
      <c r="AY153" s="52">
        <f>IF(参照!E153="","",参照!E153)</f>
        <v>0</v>
      </c>
      <c r="AZ153" s="52" t="str">
        <f>IF(参照!F153="","",参照!F153)</f>
        <v>三井物産(株)</v>
      </c>
      <c r="BA153" s="52" t="str">
        <f>IF(参照!G153="","",参照!G153)</f>
        <v>三井物産(株)_メニューA</v>
      </c>
      <c r="BB153" s="52">
        <f t="shared" si="33"/>
        <v>0</v>
      </c>
      <c r="BD153" s="52" t="str">
        <f>IF(参照!L153="","",参照!L153)</f>
        <v>(株)エナネス</v>
      </c>
    </row>
    <row r="154" spans="47:56">
      <c r="AU154" s="52" t="str">
        <f>IF(参照!A154="","",参照!A154)</f>
        <v/>
      </c>
      <c r="AV154" s="52" t="str">
        <f>IF(参照!B154="","",参照!B154)</f>
        <v/>
      </c>
      <c r="AW154" s="52" t="str">
        <f>IF(参照!C154="","",参照!C154)</f>
        <v/>
      </c>
      <c r="AX154" s="52" t="str">
        <f>IF(参照!D154="","",参照!D154)</f>
        <v>メニューB</v>
      </c>
      <c r="AY154" s="52">
        <f>IF(参照!E154="","",参照!E154)</f>
        <v>2.7300000000000002E-4</v>
      </c>
      <c r="AZ154" s="52" t="str">
        <f>IF(参照!F154="","",参照!F154)</f>
        <v>三井物産(株)</v>
      </c>
      <c r="BA154" s="52" t="str">
        <f>IF(参照!G154="","",参照!G154)</f>
        <v>三井物産(株)_メニューB</v>
      </c>
      <c r="BB154" s="52">
        <f t="shared" si="33"/>
        <v>0.27300000000000002</v>
      </c>
      <c r="BD154" s="52" t="str">
        <f>IF(参照!L154="","",参照!L154)</f>
        <v>(株)エナリス・パワー・マーケティング</v>
      </c>
    </row>
    <row r="155" spans="47:56">
      <c r="AU155" s="52" t="str">
        <f>IF(参照!A155="","",参照!A155)</f>
        <v/>
      </c>
      <c r="AV155" s="52" t="str">
        <f>IF(参照!B155="","",参照!B155)</f>
        <v/>
      </c>
      <c r="AW155" s="52" t="str">
        <f>IF(参照!C155="","",参照!C155)</f>
        <v/>
      </c>
      <c r="AX155" s="52" t="str">
        <f>IF(参照!D155="","",参照!D155)</f>
        <v>メニューC(残差)</v>
      </c>
      <c r="AY155" s="52">
        <f>IF(参照!E155="","",参照!E155)</f>
        <v>6.7599999999999995E-4</v>
      </c>
      <c r="AZ155" s="52" t="str">
        <f>IF(参照!F155="","",参照!F155)</f>
        <v>三井物産(株)</v>
      </c>
      <c r="BA155" s="52" t="str">
        <f>IF(参照!G155="","",参照!G155)</f>
        <v>三井物産(株)_メニューC(残差)</v>
      </c>
      <c r="BB155" s="52">
        <f t="shared" si="33"/>
        <v>0.67599999999999993</v>
      </c>
      <c r="BD155" s="52" t="str">
        <f>IF(参照!L155="","",参照!L155)</f>
        <v>(株)エネアーク関西</v>
      </c>
    </row>
    <row r="156" spans="47:56">
      <c r="AU156" s="52" t="str">
        <f>IF(参照!A156="","",参照!A156)</f>
        <v/>
      </c>
      <c r="AV156" s="52" t="str">
        <f>IF(参照!B156="","",参照!B156)</f>
        <v/>
      </c>
      <c r="AW156" s="52" t="str">
        <f>IF(参照!C156="","",参照!C156)</f>
        <v/>
      </c>
      <c r="AX156" s="52" t="str">
        <f>IF(参照!D156="","",参照!D156)</f>
        <v>(参考値)事業者全体</v>
      </c>
      <c r="AY156" s="52">
        <f>IF(参照!E156="","",参照!E156)</f>
        <v>9.0200000000000002E-4</v>
      </c>
      <c r="AZ156" s="52" t="str">
        <f>IF(参照!F156="","",参照!F156)</f>
        <v>三井物産(株)</v>
      </c>
      <c r="BA156" s="52" t="str">
        <f>IF(参照!G156="","",参照!G156)</f>
        <v>三井物産(株)_(参考値)事業者全体</v>
      </c>
      <c r="BB156" s="52">
        <f t="shared" si="33"/>
        <v>0.90200000000000002</v>
      </c>
      <c r="BD156" s="52" t="str">
        <f>IF(参照!L156="","",参照!L156)</f>
        <v>(株)エネアーク関東</v>
      </c>
    </row>
    <row r="157" spans="47:56">
      <c r="AU157" s="52" t="str">
        <f>IF(参照!A157="","",参照!A157)</f>
        <v>A0053</v>
      </c>
      <c r="AV157" s="52" t="str">
        <f>IF(参照!B157="","",参照!B157)</f>
        <v>オリックス(株)</v>
      </c>
      <c r="AW157" s="52">
        <f>IF(参照!C157="","",参照!C157)</f>
        <v>5.22E-4</v>
      </c>
      <c r="AX157" s="52" t="str">
        <f>IF(参照!D157="","",参照!D157)</f>
        <v>メニューA</v>
      </c>
      <c r="AY157" s="52">
        <f>IF(参照!E157="","",参照!E157)</f>
        <v>3.9899999999999999E-4</v>
      </c>
      <c r="AZ157" s="52" t="str">
        <f>IF(参照!F157="","",参照!F157)</f>
        <v>オリックス(株)</v>
      </c>
      <c r="BA157" s="52" t="str">
        <f>IF(参照!G157="","",参照!G157)</f>
        <v>オリックス(株)_メニューA</v>
      </c>
      <c r="BB157" s="52">
        <f t="shared" si="33"/>
        <v>0.39900000000000002</v>
      </c>
      <c r="BD157" s="52" t="str">
        <f>IF(参照!L157="","",参照!L157)</f>
        <v>(株)エネウィル(旧：ＪＡＧ国際エナジー(株))</v>
      </c>
    </row>
    <row r="158" spans="47:56">
      <c r="AU158" s="52" t="str">
        <f>IF(参照!A158="","",参照!A158)</f>
        <v/>
      </c>
      <c r="AV158" s="52" t="str">
        <f>IF(参照!B158="","",参照!B158)</f>
        <v/>
      </c>
      <c r="AW158" s="52" t="str">
        <f>IF(参照!C158="","",参照!C158)</f>
        <v/>
      </c>
      <c r="AX158" s="52" t="str">
        <f>IF(参照!D158="","",参照!D158)</f>
        <v>メニューB</v>
      </c>
      <c r="AY158" s="52">
        <f>IF(参照!E158="","",参照!E158)</f>
        <v>2.99E-4</v>
      </c>
      <c r="AZ158" s="52" t="str">
        <f>IF(参照!F158="","",参照!F158)</f>
        <v>オリックス(株)</v>
      </c>
      <c r="BA158" s="52" t="str">
        <f>IF(参照!G158="","",参照!G158)</f>
        <v>オリックス(株)_メニューB</v>
      </c>
      <c r="BB158" s="52">
        <f t="shared" si="33"/>
        <v>0.29899999999999999</v>
      </c>
      <c r="BD158" s="52" t="str">
        <f>IF(参照!L158="","",参照!L158)</f>
        <v>(株)エネクスライフサービス</v>
      </c>
    </row>
    <row r="159" spans="47:56">
      <c r="AU159" s="52" t="str">
        <f>IF(参照!A159="","",参照!A159)</f>
        <v/>
      </c>
      <c r="AV159" s="52" t="str">
        <f>IF(参照!B159="","",参照!B159)</f>
        <v/>
      </c>
      <c r="AW159" s="52" t="str">
        <f>IF(参照!C159="","",参照!C159)</f>
        <v/>
      </c>
      <c r="AX159" s="52" t="str">
        <f>IF(参照!D159="","",参照!D159)</f>
        <v>メニューC</v>
      </c>
      <c r="AY159" s="52">
        <f>IF(参照!E159="","",参照!E159)</f>
        <v>1.9900000000000001E-4</v>
      </c>
      <c r="AZ159" s="52" t="str">
        <f>IF(参照!F159="","",参照!F159)</f>
        <v>オリックス(株)</v>
      </c>
      <c r="BA159" s="52" t="str">
        <f>IF(参照!G159="","",参照!G159)</f>
        <v>オリックス(株)_メニューC</v>
      </c>
      <c r="BB159" s="52">
        <f t="shared" si="33"/>
        <v>0.19900000000000001</v>
      </c>
      <c r="BD159" s="52" t="str">
        <f>IF(参照!L159="","",参照!L159)</f>
        <v>(株)エネクル(旧：堀川産業(株))</v>
      </c>
    </row>
    <row r="160" spans="47:56">
      <c r="AU160" s="52" t="str">
        <f>IF(参照!A160="","",参照!A160)</f>
        <v/>
      </c>
      <c r="AV160" s="52" t="str">
        <f>IF(参照!B160="","",参照!B160)</f>
        <v/>
      </c>
      <c r="AW160" s="52" t="str">
        <f>IF(参照!C160="","",参照!C160)</f>
        <v/>
      </c>
      <c r="AX160" s="52" t="str">
        <f>IF(参照!D160="","",参照!D160)</f>
        <v>メニューD</v>
      </c>
      <c r="AY160" s="52">
        <f>IF(参照!E160="","",参照!E160)</f>
        <v>0</v>
      </c>
      <c r="AZ160" s="52" t="str">
        <f>IF(参照!F160="","",参照!F160)</f>
        <v>オリックス(株)</v>
      </c>
      <c r="BA160" s="52" t="str">
        <f>IF(参照!G160="","",参照!G160)</f>
        <v>オリックス(株)_メニューD</v>
      </c>
      <c r="BB160" s="52">
        <f t="shared" si="33"/>
        <v>0</v>
      </c>
      <c r="BD160" s="52" t="str">
        <f>IF(参照!L160="","",参照!L160)</f>
        <v>エネサーブ(株)</v>
      </c>
    </row>
    <row r="161" spans="47:56">
      <c r="AU161" s="52" t="str">
        <f>IF(参照!A161="","",参照!A161)</f>
        <v/>
      </c>
      <c r="AV161" s="52" t="str">
        <f>IF(参照!B161="","",参照!B161)</f>
        <v/>
      </c>
      <c r="AW161" s="52" t="str">
        <f>IF(参照!C161="","",参照!C161)</f>
        <v/>
      </c>
      <c r="AX161" s="52" t="str">
        <f>IF(参照!D161="","",参照!D161)</f>
        <v>メニューE</v>
      </c>
      <c r="AY161" s="52">
        <f>IF(参照!E161="","",参照!E161)</f>
        <v>4.4999999999999999E-4</v>
      </c>
      <c r="AZ161" s="52" t="str">
        <f>IF(参照!F161="","",参照!F161)</f>
        <v>オリックス(株)</v>
      </c>
      <c r="BA161" s="52" t="str">
        <f>IF(参照!G161="","",参照!G161)</f>
        <v>オリックス(株)_メニューE</v>
      </c>
      <c r="BB161" s="52">
        <f t="shared" si="33"/>
        <v>0.45</v>
      </c>
      <c r="BD161" s="52" t="str">
        <f>IF(参照!L161="","",参照!L161)</f>
        <v>(株)エネサンス関東</v>
      </c>
    </row>
    <row r="162" spans="47:56">
      <c r="AU162" s="52" t="str">
        <f>IF(参照!A162="","",参照!A162)</f>
        <v/>
      </c>
      <c r="AV162" s="52" t="str">
        <f>IF(参照!B162="","",参照!B162)</f>
        <v/>
      </c>
      <c r="AW162" s="52" t="str">
        <f>IF(参照!C162="","",参照!C162)</f>
        <v/>
      </c>
      <c r="AX162" s="52" t="str">
        <f>IF(参照!D162="","",参照!D162)</f>
        <v>メニューF</v>
      </c>
      <c r="AY162" s="52">
        <f>IF(参照!E162="","",参照!E162)</f>
        <v>3.1500000000000001E-4</v>
      </c>
      <c r="AZ162" s="52" t="str">
        <f>IF(参照!F162="","",参照!F162)</f>
        <v>オリックス(株)</v>
      </c>
      <c r="BA162" s="52" t="str">
        <f>IF(参照!G162="","",参照!G162)</f>
        <v>オリックス(株)_メニューF</v>
      </c>
      <c r="BB162" s="52">
        <f t="shared" si="33"/>
        <v>0.315</v>
      </c>
      <c r="BD162" s="52" t="str">
        <f>IF(参照!L162="","",参照!L162)</f>
        <v>エネックス(株)</v>
      </c>
    </row>
    <row r="163" spans="47:56">
      <c r="AU163" s="52" t="str">
        <f>IF(参照!A163="","",参照!A163)</f>
        <v/>
      </c>
      <c r="AV163" s="52" t="str">
        <f>IF(参照!B163="","",参照!B163)</f>
        <v/>
      </c>
      <c r="AW163" s="52" t="str">
        <f>IF(参照!C163="","",参照!C163)</f>
        <v/>
      </c>
      <c r="AX163" s="52" t="str">
        <f>IF(参照!D163="","",参照!D163)</f>
        <v>メニューG</v>
      </c>
      <c r="AY163" s="52">
        <f>IF(参照!E163="","",参照!E163)</f>
        <v>2.3499999999999999E-4</v>
      </c>
      <c r="AZ163" s="52" t="str">
        <f>IF(参照!F163="","",参照!F163)</f>
        <v>オリックス(株)</v>
      </c>
      <c r="BA163" s="52" t="str">
        <f>IF(参照!G163="","",参照!G163)</f>
        <v>オリックス(株)_メニューG</v>
      </c>
      <c r="BB163" s="52">
        <f t="shared" si="33"/>
        <v>0.23499999999999999</v>
      </c>
      <c r="BD163" s="52" t="str">
        <f>IF(参照!L163="","",参照!L163)</f>
        <v>(株)エネット</v>
      </c>
    </row>
    <row r="164" spans="47:56">
      <c r="AU164" s="52" t="str">
        <f>IF(参照!A164="","",参照!A164)</f>
        <v/>
      </c>
      <c r="AV164" s="52" t="str">
        <f>IF(参照!B164="","",参照!B164)</f>
        <v/>
      </c>
      <c r="AW164" s="52" t="str">
        <f>IF(参照!C164="","",参照!C164)</f>
        <v/>
      </c>
      <c r="AX164" s="52" t="str">
        <f>IF(参照!D164="","",参照!D164)</f>
        <v>メニューH(残差)</v>
      </c>
      <c r="AY164" s="52">
        <f>IF(参照!E164="","",参照!E164)</f>
        <v>7.3399999999999995E-4</v>
      </c>
      <c r="AZ164" s="52" t="str">
        <f>IF(参照!F164="","",参照!F164)</f>
        <v>オリックス(株)</v>
      </c>
      <c r="BA164" s="52" t="str">
        <f>IF(参照!G164="","",参照!G164)</f>
        <v>オリックス(株)_メニューH(残差)</v>
      </c>
      <c r="BB164" s="52">
        <f t="shared" si="33"/>
        <v>0.73399999999999999</v>
      </c>
      <c r="BD164" s="52" t="str">
        <f>IF(参照!L164="","",参照!L164)</f>
        <v>エネトレード(株)</v>
      </c>
    </row>
    <row r="165" spans="47:56">
      <c r="AU165" s="52" t="str">
        <f>IF(参照!A165="","",参照!A165)</f>
        <v/>
      </c>
      <c r="AV165" s="52" t="str">
        <f>IF(参照!B165="","",参照!B165)</f>
        <v/>
      </c>
      <c r="AW165" s="52" t="str">
        <f>IF(参照!C165="","",参照!C165)</f>
        <v/>
      </c>
      <c r="AX165" s="52" t="str">
        <f>IF(参照!D165="","",参照!D165)</f>
        <v>(参考値)事業者全体</v>
      </c>
      <c r="AY165" s="52">
        <f>IF(参照!E165="","",参照!E165)</f>
        <v>5.2700000000000002E-4</v>
      </c>
      <c r="AZ165" s="52" t="str">
        <f>IF(参照!F165="","",参照!F165)</f>
        <v>オリックス(株)</v>
      </c>
      <c r="BA165" s="52" t="str">
        <f>IF(参照!G165="","",参照!G165)</f>
        <v>オリックス(株)_(参考値)事業者全体</v>
      </c>
      <c r="BB165" s="52">
        <f t="shared" si="33"/>
        <v>0.52700000000000002</v>
      </c>
      <c r="BD165" s="52" t="str">
        <f>IF(参照!L165="","",参照!L165)</f>
        <v>(株)エネ・ビジョン</v>
      </c>
    </row>
    <row r="166" spans="47:56">
      <c r="AU166" s="52" t="str">
        <f>IF(参照!A166="","",参照!A166)</f>
        <v>A0054</v>
      </c>
      <c r="AV166" s="52" t="str">
        <f>IF(参照!B166="","",参照!B166)</f>
        <v>(株)エネサンス関東</v>
      </c>
      <c r="AW166" s="52">
        <f>IF(参照!C166="","",参照!C166)</f>
        <v>5.1900000000000004E-4</v>
      </c>
      <c r="AX166" s="52" t="str">
        <f>IF(参照!D166="","",参照!D166)</f>
        <v/>
      </c>
      <c r="AY166" s="52">
        <f>IF(参照!E166="","",参照!E166)</f>
        <v>4.6299999999999998E-4</v>
      </c>
      <c r="AZ166" s="52" t="str">
        <f>IF(参照!F166="","",参照!F166)</f>
        <v>(株)エネサンス関東</v>
      </c>
      <c r="BA166" s="52" t="str">
        <f>IF(参照!G166="","",参照!G166)</f>
        <v>(株)エネサンス関東_</v>
      </c>
      <c r="BB166" s="52">
        <f t="shared" si="33"/>
        <v>0.46299999999999997</v>
      </c>
      <c r="BD166" s="52" t="str">
        <f>IF(参照!L166="","",参照!L166)</f>
        <v>(株)エネファント</v>
      </c>
    </row>
    <row r="167" spans="47:56">
      <c r="AU167" s="52" t="str">
        <f>IF(参照!A167="","",参照!A167)</f>
        <v>A0055</v>
      </c>
      <c r="AV167" s="52" t="str">
        <f>IF(参照!B167="","",参照!B167)</f>
        <v>(株)ＵＰＤＡＴＥＲ</v>
      </c>
      <c r="AW167" s="52">
        <f>IF(参照!C167="","",参照!C167)</f>
        <v>1.0399999999999999E-4</v>
      </c>
      <c r="AX167" s="52" t="str">
        <f>IF(参照!D167="","",参照!D167)</f>
        <v>メニューA</v>
      </c>
      <c r="AY167" s="52">
        <f>IF(参照!E167="","",参照!E167)</f>
        <v>0</v>
      </c>
      <c r="AZ167" s="52" t="str">
        <f>IF(参照!F167="","",参照!F167)</f>
        <v>(株)ＵＰＤＡＴＥＲ</v>
      </c>
      <c r="BA167" s="52" t="str">
        <f>IF(参照!G167="","",参照!G167)</f>
        <v>(株)ＵＰＤＡＴＥＲ_メニューA</v>
      </c>
      <c r="BB167" s="52">
        <f t="shared" si="33"/>
        <v>0</v>
      </c>
      <c r="BD167" s="52" t="str">
        <f>IF(参照!L167="","",参照!L167)</f>
        <v>エネラボ(株)</v>
      </c>
    </row>
    <row r="168" spans="47:56">
      <c r="AU168" s="52" t="str">
        <f>IF(参照!A168="","",参照!A168)</f>
        <v/>
      </c>
      <c r="AV168" s="52" t="str">
        <f>IF(参照!B168="","",参照!B168)</f>
        <v/>
      </c>
      <c r="AW168" s="52" t="str">
        <f>IF(参照!C168="","",参照!C168)</f>
        <v/>
      </c>
      <c r="AX168" s="52" t="str">
        <f>IF(参照!D168="","",参照!D168)</f>
        <v>メニューB</v>
      </c>
      <c r="AY168" s="52">
        <f>IF(参照!E168="","",参照!E168)</f>
        <v>1.9900000000000001E-4</v>
      </c>
      <c r="AZ168" s="52" t="str">
        <f>IF(参照!F168="","",参照!F168)</f>
        <v>(株)ＵＰＤＡＴＥＲ</v>
      </c>
      <c r="BA168" s="52" t="str">
        <f>IF(参照!G168="","",参照!G168)</f>
        <v>(株)ＵＰＤＡＴＥＲ_メニューB</v>
      </c>
      <c r="BB168" s="52">
        <f t="shared" si="33"/>
        <v>0.19900000000000001</v>
      </c>
      <c r="BD168" s="52" t="str">
        <f>IF(参照!L168="","",参照!L168)</f>
        <v>(株)エネルギア・ソリューション・アンド・サービス</v>
      </c>
    </row>
    <row r="169" spans="47:56">
      <c r="AU169" s="52" t="str">
        <f>IF(参照!A169="","",参照!A169)</f>
        <v/>
      </c>
      <c r="AV169" s="52" t="str">
        <f>IF(参照!B169="","",参照!B169)</f>
        <v/>
      </c>
      <c r="AW169" s="52" t="str">
        <f>IF(参照!C169="","",参照!C169)</f>
        <v/>
      </c>
      <c r="AX169" s="52" t="str">
        <f>IF(参照!D169="","",参照!D169)</f>
        <v>メニューC(残差)</v>
      </c>
      <c r="AY169" s="52">
        <f>IF(参照!E169="","",参照!E169)</f>
        <v>3.6499999999999998E-4</v>
      </c>
      <c r="AZ169" s="52" t="str">
        <f>IF(参照!F169="","",参照!F169)</f>
        <v>(株)ＵＰＤＡＴＥＲ</v>
      </c>
      <c r="BA169" s="52" t="str">
        <f>IF(参照!G169="","",参照!G169)</f>
        <v>(株)ＵＰＤＡＴＥＲ_メニューC(残差)</v>
      </c>
      <c r="BB169" s="52">
        <f t="shared" si="33"/>
        <v>0.36499999999999999</v>
      </c>
      <c r="BD169" s="52" t="str">
        <f>IF(参照!L169="","",参照!L169)</f>
        <v>エネルギーパワー(株)</v>
      </c>
    </row>
    <row r="170" spans="47:56">
      <c r="AU170" s="52" t="str">
        <f>IF(参照!A170="","",参照!A170)</f>
        <v/>
      </c>
      <c r="AV170" s="52" t="str">
        <f>IF(参照!B170="","",参照!B170)</f>
        <v/>
      </c>
      <c r="AW170" s="52" t="str">
        <f>IF(参照!C170="","",参照!C170)</f>
        <v/>
      </c>
      <c r="AX170" s="52" t="str">
        <f>IF(参照!D170="","",参照!D170)</f>
        <v>(参考値)事業者全体</v>
      </c>
      <c r="AY170" s="52">
        <f>IF(参照!E170="","",参照!E170)</f>
        <v>2.8200000000000002E-4</v>
      </c>
      <c r="AZ170" s="52" t="str">
        <f>IF(参照!F170="","",参照!F170)</f>
        <v>(株)ＵＰＤＡＴＥＲ</v>
      </c>
      <c r="BA170" s="52" t="str">
        <f>IF(参照!G170="","",参照!G170)</f>
        <v>(株)ＵＰＤＡＴＥＲ_(参考値)事業者全体</v>
      </c>
      <c r="BB170" s="52">
        <f t="shared" si="33"/>
        <v>0.28200000000000003</v>
      </c>
      <c r="BD170" s="52" t="str">
        <f>IF(参照!L170="","",参照!L170)</f>
        <v>(株)エネワンでんき(旧：(株)サイサン)</v>
      </c>
    </row>
    <row r="171" spans="47:56">
      <c r="AU171" s="52" t="str">
        <f>IF(参照!A171="","",参照!A171)</f>
        <v>A0056</v>
      </c>
      <c r="AV171" s="52" t="str">
        <f>IF(参照!B171="","",参照!B171)</f>
        <v>シン・エナジー(株)</v>
      </c>
      <c r="AW171" s="52">
        <f>IF(参照!C171="","",参照!C171)</f>
        <v>4.73E-4</v>
      </c>
      <c r="AX171" s="52" t="str">
        <f>IF(参照!D171="","",参照!D171)</f>
        <v>メニューA</v>
      </c>
      <c r="AY171" s="52">
        <f>IF(参照!E171="","",参照!E171)</f>
        <v>0</v>
      </c>
      <c r="AZ171" s="52" t="str">
        <f>IF(参照!F171="","",参照!F171)</f>
        <v>シン・エナジー(株)</v>
      </c>
      <c r="BA171" s="52" t="str">
        <f>IF(参照!G171="","",参照!G171)</f>
        <v>シン・エナジー(株)_メニューA</v>
      </c>
      <c r="BB171" s="52">
        <f t="shared" si="33"/>
        <v>0</v>
      </c>
      <c r="BD171" s="52" t="str">
        <f>IF(参照!L171="","",参照!L171)</f>
        <v>エバーグリーン・マーケティング(株)</v>
      </c>
    </row>
    <row r="172" spans="47:56">
      <c r="AU172" s="52" t="str">
        <f>IF(参照!A172="","",参照!A172)</f>
        <v/>
      </c>
      <c r="AV172" s="52" t="str">
        <f>IF(参照!B172="","",参照!B172)</f>
        <v/>
      </c>
      <c r="AW172" s="52" t="str">
        <f>IF(参照!C172="","",参照!C172)</f>
        <v/>
      </c>
      <c r="AX172" s="52" t="str">
        <f>IF(参照!D172="","",参照!D172)</f>
        <v>メニューB</v>
      </c>
      <c r="AY172" s="52">
        <f>IF(参照!E172="","",参照!E172)</f>
        <v>1.25E-4</v>
      </c>
      <c r="AZ172" s="52" t="str">
        <f>IF(参照!F172="","",参照!F172)</f>
        <v>シン・エナジー(株)</v>
      </c>
      <c r="BA172" s="52" t="str">
        <f>IF(参照!G172="","",参照!G172)</f>
        <v>シン・エナジー(株)_メニューB</v>
      </c>
      <c r="BB172" s="52">
        <f t="shared" si="33"/>
        <v>0.125</v>
      </c>
      <c r="BD172" s="52" t="str">
        <f>IF(参照!L172="","",参照!L172)</f>
        <v>エバーグリーン・リテイリング(株)</v>
      </c>
    </row>
    <row r="173" spans="47:56">
      <c r="AU173" s="52" t="str">
        <f>IF(参照!A173="","",参照!A173)</f>
        <v/>
      </c>
      <c r="AV173" s="52" t="str">
        <f>IF(参照!B173="","",参照!B173)</f>
        <v/>
      </c>
      <c r="AW173" s="52" t="str">
        <f>IF(参照!C173="","",参照!C173)</f>
        <v/>
      </c>
      <c r="AX173" s="52" t="str">
        <f>IF(参照!D173="","",参照!D173)</f>
        <v>メニューC</v>
      </c>
      <c r="AY173" s="52">
        <f>IF(参照!E173="","",参照!E173)</f>
        <v>2.23E-4</v>
      </c>
      <c r="AZ173" s="52" t="str">
        <f>IF(参照!F173="","",参照!F173)</f>
        <v>シン・エナジー(株)</v>
      </c>
      <c r="BA173" s="52" t="str">
        <f>IF(参照!G173="","",参照!G173)</f>
        <v>シン・エナジー(株)_メニューC</v>
      </c>
      <c r="BB173" s="52">
        <f t="shared" si="33"/>
        <v>0.223</v>
      </c>
      <c r="BD173" s="52" t="str">
        <f>IF(参照!L173="","",参照!L173)</f>
        <v>荏原環境プラント(株)</v>
      </c>
    </row>
    <row r="174" spans="47:56">
      <c r="AU174" s="52" t="str">
        <f>IF(参照!A174="","",参照!A174)</f>
        <v/>
      </c>
      <c r="AV174" s="52" t="str">
        <f>IF(参照!B174="","",参照!B174)</f>
        <v/>
      </c>
      <c r="AW174" s="52" t="str">
        <f>IF(参照!C174="","",参照!C174)</f>
        <v/>
      </c>
      <c r="AX174" s="52" t="str">
        <f>IF(参照!D174="","",参照!D174)</f>
        <v>メニューD(残差)</v>
      </c>
      <c r="AY174" s="52">
        <f>IF(参照!E174="","",参照!E174)</f>
        <v>4.35E-4</v>
      </c>
      <c r="AZ174" s="52" t="str">
        <f>IF(参照!F174="","",参照!F174)</f>
        <v>シン・エナジー(株)</v>
      </c>
      <c r="BA174" s="52" t="str">
        <f>IF(参照!G174="","",参照!G174)</f>
        <v>シン・エナジー(株)_メニューD(残差)</v>
      </c>
      <c r="BB174" s="52">
        <f t="shared" si="33"/>
        <v>0.435</v>
      </c>
      <c r="BD174" s="52" t="str">
        <f>IF(参照!L174="","",参照!L174)</f>
        <v>エフィシエント(株)</v>
      </c>
    </row>
    <row r="175" spans="47:56">
      <c r="AU175" s="52" t="str">
        <f>IF(参照!A175="","",参照!A175)</f>
        <v/>
      </c>
      <c r="AV175" s="52" t="str">
        <f>IF(参照!B175="","",参照!B175)</f>
        <v/>
      </c>
      <c r="AW175" s="52" t="str">
        <f>IF(参照!C175="","",参照!C175)</f>
        <v/>
      </c>
      <c r="AX175" s="52" t="str">
        <f>IF(参照!D175="","",参照!D175)</f>
        <v>(参考値)事業者全体</v>
      </c>
      <c r="AY175" s="52">
        <f>IF(参照!E175="","",参照!E175)</f>
        <v>4.7299999999999995E-4</v>
      </c>
      <c r="AZ175" s="52" t="str">
        <f>IF(参照!F175="","",参照!F175)</f>
        <v>シン・エナジー(株)</v>
      </c>
      <c r="BA175" s="52" t="str">
        <f>IF(参照!G175="","",参照!G175)</f>
        <v>シン・エナジー(株)_(参考値)事業者全体</v>
      </c>
      <c r="BB175" s="52">
        <f t="shared" si="33"/>
        <v>0.47299999999999998</v>
      </c>
      <c r="BD175" s="52" t="str">
        <f>IF(参照!L175="","",参照!L175)</f>
        <v>(株)エフエネ</v>
      </c>
    </row>
    <row r="176" spans="47:56">
      <c r="AU176" s="52" t="str">
        <f>IF(参照!A176="","",参照!A176)</f>
        <v>A0057</v>
      </c>
      <c r="AV176" s="52" t="str">
        <f>IF(参照!B176="","",参照!B176)</f>
        <v>(株)サニックス</v>
      </c>
      <c r="AW176" s="52">
        <f>IF(参照!C176="","",参照!C176)</f>
        <v>5.6200000000000011E-4</v>
      </c>
      <c r="AX176" s="52" t="str">
        <f>IF(参照!D176="","",参照!D176)</f>
        <v>メニューA</v>
      </c>
      <c r="AY176" s="52">
        <f>IF(参照!E176="","",参照!E176)</f>
        <v>0</v>
      </c>
      <c r="AZ176" s="52" t="str">
        <f>IF(参照!F176="","",参照!F176)</f>
        <v>(株)サニックス</v>
      </c>
      <c r="BA176" s="52" t="str">
        <f>IF(参照!G176="","",参照!G176)</f>
        <v>(株)サニックス_メニューA</v>
      </c>
      <c r="BB176" s="52">
        <f t="shared" si="33"/>
        <v>0</v>
      </c>
      <c r="BD176" s="52" t="str">
        <f>IF(参照!L176="","",参照!L176)</f>
        <v>(株)エフオン</v>
      </c>
    </row>
    <row r="177" spans="47:56">
      <c r="AU177" s="52" t="str">
        <f>IF(参照!A177="","",参照!A177)</f>
        <v/>
      </c>
      <c r="AV177" s="52" t="str">
        <f>IF(参照!B177="","",参照!B177)</f>
        <v/>
      </c>
      <c r="AW177" s="52" t="str">
        <f>IF(参照!C177="","",参照!C177)</f>
        <v/>
      </c>
      <c r="AX177" s="52" t="str">
        <f>IF(参照!D177="","",参照!D177)</f>
        <v>メニューB</v>
      </c>
      <c r="AY177" s="52">
        <f>IF(参照!E177="","",参照!E177)</f>
        <v>0</v>
      </c>
      <c r="AZ177" s="52" t="str">
        <f>IF(参照!F177="","",参照!F177)</f>
        <v>(株)サニックス</v>
      </c>
      <c r="BA177" s="52" t="str">
        <f>IF(参照!G177="","",参照!G177)</f>
        <v>(株)サニックス_メニューB</v>
      </c>
      <c r="BB177" s="52">
        <f t="shared" si="33"/>
        <v>0</v>
      </c>
      <c r="BD177" s="52" t="str">
        <f>IF(参照!L177="","",参照!L177)</f>
        <v>エフビットコミュニケーションズ(株)　</v>
      </c>
    </row>
    <row r="178" spans="47:56">
      <c r="AU178" s="52" t="str">
        <f>IF(参照!A178="","",参照!A178)</f>
        <v/>
      </c>
      <c r="AV178" s="52" t="str">
        <f>IF(参照!B178="","",参照!B178)</f>
        <v/>
      </c>
      <c r="AW178" s="52" t="str">
        <f>IF(参照!C178="","",参照!C178)</f>
        <v/>
      </c>
      <c r="AX178" s="52" t="str">
        <f>IF(参照!D178="","",参照!D178)</f>
        <v>メニューC</v>
      </c>
      <c r="AY178" s="52">
        <f>IF(参照!E178="","",参照!E178)</f>
        <v>2.8000000000000003E-4</v>
      </c>
      <c r="AZ178" s="52" t="str">
        <f>IF(参照!F178="","",参照!F178)</f>
        <v>(株)サニックス</v>
      </c>
      <c r="BA178" s="52" t="str">
        <f>IF(参照!G178="","",参照!G178)</f>
        <v>(株)サニックス_メニューC</v>
      </c>
      <c r="BB178" s="52">
        <f t="shared" si="33"/>
        <v>0.28000000000000003</v>
      </c>
      <c r="BD178" s="52" t="str">
        <f>IF(参照!L178="","",参照!L178)</f>
        <v>(株)エルピオ</v>
      </c>
    </row>
    <row r="179" spans="47:56">
      <c r="AU179" s="52" t="str">
        <f>IF(参照!A179="","",参照!A179)</f>
        <v/>
      </c>
      <c r="AV179" s="52" t="str">
        <f>IF(参照!B179="","",参照!B179)</f>
        <v/>
      </c>
      <c r="AW179" s="52" t="str">
        <f>IF(参照!C179="","",参照!C179)</f>
        <v/>
      </c>
      <c r="AX179" s="52" t="str">
        <f>IF(参照!D179="","",参照!D179)</f>
        <v>メニューD(残差)</v>
      </c>
      <c r="AY179" s="52">
        <f>IF(参照!E179="","",参照!E179)</f>
        <v>6.4700000000000001E-4</v>
      </c>
      <c r="AZ179" s="52" t="str">
        <f>IF(参照!F179="","",参照!F179)</f>
        <v>(株)サニックス</v>
      </c>
      <c r="BA179" s="52" t="str">
        <f>IF(参照!G179="","",参照!G179)</f>
        <v>(株)サニックス_メニューD(残差)</v>
      </c>
      <c r="BB179" s="52">
        <f t="shared" si="33"/>
        <v>0.64700000000000002</v>
      </c>
      <c r="BD179" s="52" t="str">
        <f>IF(参照!L179="","",参照!L179)</f>
        <v>エルメック(株)</v>
      </c>
    </row>
    <row r="180" spans="47:56">
      <c r="AU180" s="52" t="str">
        <f>IF(参照!A180="","",参照!A180)</f>
        <v/>
      </c>
      <c r="AV180" s="52" t="str">
        <f>IF(参照!B180="","",参照!B180)</f>
        <v/>
      </c>
      <c r="AW180" s="52" t="str">
        <f>IF(参照!C180="","",参照!C180)</f>
        <v/>
      </c>
      <c r="AX180" s="52" t="str">
        <f>IF(参照!D180="","",参照!D180)</f>
        <v>(参考値)事業者全体</v>
      </c>
      <c r="AY180" s="52">
        <f>IF(参照!E180="","",参照!E180)</f>
        <v>4.86E-4</v>
      </c>
      <c r="AZ180" s="52" t="str">
        <f>IF(参照!F180="","",参照!F180)</f>
        <v>(株)サニックス</v>
      </c>
      <c r="BA180" s="52" t="str">
        <f>IF(参照!G180="","",参照!G180)</f>
        <v>(株)サニックス_(参考値)事業者全体</v>
      </c>
      <c r="BB180" s="52">
        <f t="shared" si="33"/>
        <v>0.48599999999999999</v>
      </c>
      <c r="BD180" s="52" t="str">
        <f>IF(参照!L180="","",参照!L180)</f>
        <v>(株)縁人</v>
      </c>
    </row>
    <row r="181" spans="47:56">
      <c r="AU181" s="52" t="str">
        <f>IF(参照!A181="","",参照!A181)</f>
        <v>A0058</v>
      </c>
      <c r="AV181" s="52" t="str">
        <f>IF(参照!B181="","",参照!B181)</f>
        <v>(株)コンシェルジュ</v>
      </c>
      <c r="AW181" s="52">
        <f>IF(参照!C181="","",参照!C181)</f>
        <v>2.2800000000000001E-4</v>
      </c>
      <c r="AX181" s="52" t="str">
        <f>IF(参照!D181="","",参照!D181)</f>
        <v>メニューA</v>
      </c>
      <c r="AY181" s="52">
        <f>IF(参照!E181="","",参照!E181)</f>
        <v>0</v>
      </c>
      <c r="AZ181" s="52" t="str">
        <f>IF(参照!F181="","",参照!F181)</f>
        <v>(株)コンシェルジュ</v>
      </c>
      <c r="BA181" s="52" t="str">
        <f>IF(参照!G181="","",参照!G181)</f>
        <v>(株)コンシェルジュ_メニューA</v>
      </c>
      <c r="BB181" s="52">
        <f t="shared" si="33"/>
        <v>0</v>
      </c>
      <c r="BD181" s="52" t="str">
        <f>IF(参照!L181="","",参照!L181)</f>
        <v>おいでんエネルギー(株)</v>
      </c>
    </row>
    <row r="182" spans="47:56">
      <c r="AU182" s="52" t="str">
        <f>IF(参照!A182="","",参照!A182)</f>
        <v/>
      </c>
      <c r="AV182" s="52" t="str">
        <f>IF(参照!B182="","",参照!B182)</f>
        <v/>
      </c>
      <c r="AW182" s="52" t="str">
        <f>IF(参照!C182="","",参照!C182)</f>
        <v/>
      </c>
      <c r="AX182" s="52" t="str">
        <f>IF(参照!D182="","",参照!D182)</f>
        <v>メニューB(残差)</v>
      </c>
      <c r="AY182" s="52">
        <f>IF(参照!E182="","",参照!E182)</f>
        <v>4.8699999999999997E-4</v>
      </c>
      <c r="AZ182" s="52" t="str">
        <f>IF(参照!F182="","",参照!F182)</f>
        <v>(株)コンシェルジュ</v>
      </c>
      <c r="BA182" s="52" t="str">
        <f>IF(参照!G182="","",参照!G182)</f>
        <v>(株)コンシェルジュ_メニューB(残差)</v>
      </c>
      <c r="BB182" s="52">
        <f t="shared" si="33"/>
        <v>0.48699999999999999</v>
      </c>
      <c r="BD182" s="52" t="str">
        <f>IF(参照!L182="","",参照!L182)</f>
        <v>王子・伊藤忠エネクス電力販売(株)</v>
      </c>
    </row>
    <row r="183" spans="47:56">
      <c r="AU183" s="52" t="str">
        <f>IF(参照!A183="","",参照!A183)</f>
        <v/>
      </c>
      <c r="AV183" s="52" t="str">
        <f>IF(参照!B183="","",参照!B183)</f>
        <v/>
      </c>
      <c r="AW183" s="52" t="str">
        <f>IF(参照!C183="","",参照!C183)</f>
        <v/>
      </c>
      <c r="AX183" s="52" t="str">
        <f>IF(参照!D183="","",参照!D183)</f>
        <v>(参考値)事業者全体</v>
      </c>
      <c r="AY183" s="52">
        <f>IF(参照!E183="","",参照!E183)</f>
        <v>4.4900000000000002E-4</v>
      </c>
      <c r="AZ183" s="52" t="str">
        <f>IF(参照!F183="","",参照!F183)</f>
        <v>(株)コンシェルジュ</v>
      </c>
      <c r="BA183" s="52" t="str">
        <f>IF(参照!G183="","",参照!G183)</f>
        <v>(株)コンシェルジュ_(参考値)事業者全体</v>
      </c>
      <c r="BB183" s="52">
        <f t="shared" si="33"/>
        <v>0.44900000000000001</v>
      </c>
      <c r="BD183" s="52" t="str">
        <f>IF(参照!L183="","",参照!L183)</f>
        <v>青梅ガス(株)</v>
      </c>
    </row>
    <row r="184" spans="47:56">
      <c r="AU184" s="52" t="str">
        <f>IF(参照!A184="","",参照!A184)</f>
        <v>A0060</v>
      </c>
      <c r="AV184" s="52" t="str">
        <f>IF(参照!B184="","",参照!B184)</f>
        <v>(株)アイ・グリッド・ソリューションズ</v>
      </c>
      <c r="AW184" s="52">
        <f>IF(参照!C184="","",参照!C184)</f>
        <v>5.31E-4</v>
      </c>
      <c r="AX184" s="52" t="str">
        <f>IF(参照!D184="","",参照!D184)</f>
        <v>メニューA</v>
      </c>
      <c r="AY184" s="52">
        <f>IF(参照!E184="","",参照!E184)</f>
        <v>0</v>
      </c>
      <c r="AZ184" s="52" t="str">
        <f>IF(参照!F184="","",参照!F184)</f>
        <v>(株)アイ・グリッド・ソリューションズ</v>
      </c>
      <c r="BA184" s="52" t="str">
        <f>IF(参照!G184="","",参照!G184)</f>
        <v>(株)アイ・グリッド・ソリューションズ_メニューA</v>
      </c>
      <c r="BB184" s="52">
        <f t="shared" si="33"/>
        <v>0</v>
      </c>
      <c r="BD184" s="52" t="str">
        <f>IF(参照!L184="","",参照!L184)</f>
        <v>大分ケーブルテレコム(株)</v>
      </c>
    </row>
    <row r="185" spans="47:56">
      <c r="AU185" s="52" t="str">
        <f>IF(参照!A185="","",参照!A185)</f>
        <v/>
      </c>
      <c r="AV185" s="52" t="str">
        <f>IF(参照!B185="","",参照!B185)</f>
        <v/>
      </c>
      <c r="AW185" s="52" t="str">
        <f>IF(参照!C185="","",参照!C185)</f>
        <v/>
      </c>
      <c r="AX185" s="52" t="str">
        <f>IF(参照!D185="","",参照!D185)</f>
        <v>メニューB(残差)</v>
      </c>
      <c r="AY185" s="52">
        <f>IF(参照!E185="","",参照!E185)</f>
        <v>5.0799999999999999E-4</v>
      </c>
      <c r="AZ185" s="52" t="str">
        <f>IF(参照!F185="","",参照!F185)</f>
        <v>(株)アイ・グリッド・ソリューションズ</v>
      </c>
      <c r="BA185" s="52" t="str">
        <f>IF(参照!G185="","",参照!G185)</f>
        <v>(株)アイ・グリッド・ソリューションズ_メニューB(残差)</v>
      </c>
      <c r="BB185" s="52">
        <f t="shared" si="33"/>
        <v>0.50800000000000001</v>
      </c>
      <c r="BD185" s="52" t="str">
        <f>IF(参照!L185="","",参照!L185)</f>
        <v>大垣ガス(株)</v>
      </c>
    </row>
    <row r="186" spans="47:56">
      <c r="AU186" s="52" t="str">
        <f>IF(参照!A186="","",参照!A186)</f>
        <v/>
      </c>
      <c r="AV186" s="52" t="str">
        <f>IF(参照!B186="","",参照!B186)</f>
        <v/>
      </c>
      <c r="AW186" s="52" t="str">
        <f>IF(参照!C186="","",参照!C186)</f>
        <v/>
      </c>
      <c r="AX186" s="52" t="str">
        <f>IF(参照!D186="","",参照!D186)</f>
        <v>(参考値)事業者全体</v>
      </c>
      <c r="AY186" s="52">
        <f>IF(参照!E186="","",参照!E186)</f>
        <v>4.1199999999999999E-4</v>
      </c>
      <c r="AZ186" s="52" t="str">
        <f>IF(参照!F186="","",参照!F186)</f>
        <v>(株)アイ・グリッド・ソリューションズ</v>
      </c>
      <c r="BA186" s="52" t="str">
        <f>IF(参照!G186="","",参照!G186)</f>
        <v>(株)アイ・グリッド・ソリューションズ_(参考値)事業者全体</v>
      </c>
      <c r="BB186" s="52">
        <f t="shared" si="33"/>
        <v>0.41199999999999998</v>
      </c>
      <c r="BD186" s="52" t="str">
        <f>IF(参照!L186="","",参照!L186)</f>
        <v>大阪いずみ市民生活協同組合</v>
      </c>
    </row>
    <row r="187" spans="47:56">
      <c r="AU187" s="52" t="str">
        <f>IF(参照!A187="","",参照!A187)</f>
        <v>A0061</v>
      </c>
      <c r="AV187" s="52" t="str">
        <f>IF(参照!B187="","",参照!B187)</f>
        <v>サミットエナジー(株)</v>
      </c>
      <c r="AW187" s="52">
        <f>IF(参照!C187="","",参照!C187)</f>
        <v>4.5399999999999998E-4</v>
      </c>
      <c r="AX187" s="52" t="str">
        <f>IF(参照!D187="","",参照!D187)</f>
        <v>メニューA</v>
      </c>
      <c r="AY187" s="52">
        <f>IF(参照!E187="","",参照!E187)</f>
        <v>0</v>
      </c>
      <c r="AZ187" s="52" t="str">
        <f>IF(参照!F187="","",参照!F187)</f>
        <v>サミットエナジー(株)</v>
      </c>
      <c r="BA187" s="52" t="str">
        <f>IF(参照!G187="","",参照!G187)</f>
        <v>サミットエナジー(株)_メニューA</v>
      </c>
      <c r="BB187" s="52">
        <f t="shared" si="33"/>
        <v>0</v>
      </c>
      <c r="BD187" s="52" t="str">
        <f>IF(参照!L187="","",参照!L187)</f>
        <v>大阪瓦斯(株)</v>
      </c>
    </row>
    <row r="188" spans="47:56">
      <c r="AU188" s="52" t="str">
        <f>IF(参照!A188="","",参照!A188)</f>
        <v/>
      </c>
      <c r="AV188" s="52" t="str">
        <f>IF(参照!B188="","",参照!B188)</f>
        <v/>
      </c>
      <c r="AW188" s="52" t="str">
        <f>IF(参照!C188="","",参照!C188)</f>
        <v/>
      </c>
      <c r="AX188" s="52" t="str">
        <f>IF(参照!D188="","",参照!D188)</f>
        <v>メニューB(残差)</v>
      </c>
      <c r="AY188" s="52">
        <f>IF(参照!E188="","",参照!E188)</f>
        <v>4.6200000000000001E-4</v>
      </c>
      <c r="AZ188" s="52" t="str">
        <f>IF(参照!F188="","",参照!F188)</f>
        <v>サミットエナジー(株)</v>
      </c>
      <c r="BA188" s="52" t="str">
        <f>IF(参照!G188="","",参照!G188)</f>
        <v>サミットエナジー(株)_メニューB(残差)</v>
      </c>
      <c r="BB188" s="52">
        <f t="shared" si="33"/>
        <v>0.46200000000000002</v>
      </c>
      <c r="BD188" s="52" t="str">
        <f>IF(参照!L188="","",参照!L188)</f>
        <v>おおすみ半島スマートエネルギー(株)</v>
      </c>
    </row>
    <row r="189" spans="47:56">
      <c r="AU189" s="52" t="str">
        <f>IF(参照!A189="","",参照!A189)</f>
        <v/>
      </c>
      <c r="AV189" s="52" t="str">
        <f>IF(参照!B189="","",参照!B189)</f>
        <v/>
      </c>
      <c r="AW189" s="52" t="str">
        <f>IF(参照!C189="","",参照!C189)</f>
        <v/>
      </c>
      <c r="AX189" s="52" t="str">
        <f>IF(参照!D189="","",参照!D189)</f>
        <v>(参考値)事業者全体</v>
      </c>
      <c r="AY189" s="52">
        <f>IF(参照!E189="","",参照!E189)</f>
        <v>4.2999999999999999E-4</v>
      </c>
      <c r="AZ189" s="52" t="str">
        <f>IF(参照!F189="","",参照!F189)</f>
        <v>サミットエナジー(株)</v>
      </c>
      <c r="BA189" s="52" t="str">
        <f>IF(参照!G189="","",参照!G189)</f>
        <v>サミットエナジー(株)_(参考値)事業者全体</v>
      </c>
      <c r="BB189" s="52">
        <f t="shared" si="33"/>
        <v>0.43</v>
      </c>
      <c r="BD189" s="52" t="str">
        <f>IF(参照!L189="","",参照!L189)</f>
        <v>大多喜ガス(株)</v>
      </c>
    </row>
    <row r="190" spans="47:56">
      <c r="AU190" s="52" t="str">
        <f>IF(参照!A190="","",参照!A190)</f>
        <v>A0062</v>
      </c>
      <c r="AV190" s="52" t="str">
        <f>IF(参照!B190="","",参照!B190)</f>
        <v>リコージャパン(株)</v>
      </c>
      <c r="AW190" s="52">
        <f>IF(参照!C190="","",参照!C190)</f>
        <v>4.7899999999999999E-4</v>
      </c>
      <c r="AX190" s="52" t="str">
        <f>IF(参照!D190="","",参照!D190)</f>
        <v>メニューA</v>
      </c>
      <c r="AY190" s="52">
        <f>IF(参照!E190="","",参照!E190)</f>
        <v>0</v>
      </c>
      <c r="AZ190" s="52" t="str">
        <f>IF(参照!F190="","",参照!F190)</f>
        <v>リコージャパン(株)</v>
      </c>
      <c r="BA190" s="52" t="str">
        <f>IF(参照!G190="","",参照!G190)</f>
        <v>リコージャパン(株)_メニューA</v>
      </c>
      <c r="BB190" s="52">
        <f t="shared" si="33"/>
        <v>0</v>
      </c>
      <c r="BD190" s="52" t="str">
        <f>IF(参照!L190="","",参照!L190)</f>
        <v>(株)おおた電力</v>
      </c>
    </row>
    <row r="191" spans="47:56">
      <c r="AU191" s="52" t="str">
        <f>IF(参照!A191="","",参照!A191)</f>
        <v/>
      </c>
      <c r="AV191" s="52" t="str">
        <f>IF(参照!B191="","",参照!B191)</f>
        <v/>
      </c>
      <c r="AW191" s="52" t="str">
        <f>IF(参照!C191="","",参照!C191)</f>
        <v/>
      </c>
      <c r="AX191" s="52" t="str">
        <f>IF(参照!D191="","",参照!D191)</f>
        <v>メニューB</v>
      </c>
      <c r="AY191" s="52">
        <f>IF(参照!E191="","",参照!E191)</f>
        <v>0</v>
      </c>
      <c r="AZ191" s="52" t="str">
        <f>IF(参照!F191="","",参照!F191)</f>
        <v>リコージャパン(株)</v>
      </c>
      <c r="BA191" s="52" t="str">
        <f>IF(参照!G191="","",参照!G191)</f>
        <v>リコージャパン(株)_メニューB</v>
      </c>
      <c r="BB191" s="52">
        <f t="shared" si="33"/>
        <v>0</v>
      </c>
      <c r="BD191" s="52" t="str">
        <f>IF(参照!L191="","",参照!L191)</f>
        <v>(株)岡崎建材</v>
      </c>
    </row>
    <row r="192" spans="47:56">
      <c r="AU192" s="52" t="str">
        <f>IF(参照!A192="","",参照!A192)</f>
        <v/>
      </c>
      <c r="AV192" s="52" t="str">
        <f>IF(参照!B192="","",参照!B192)</f>
        <v/>
      </c>
      <c r="AW192" s="52" t="str">
        <f>IF(参照!C192="","",参照!C192)</f>
        <v/>
      </c>
      <c r="AX192" s="52" t="str">
        <f>IF(参照!D192="","",参照!D192)</f>
        <v>メニューC</v>
      </c>
      <c r="AY192" s="52">
        <f>IF(参照!E192="","",参照!E192)</f>
        <v>3.0199999999999997E-4</v>
      </c>
      <c r="AZ192" s="52" t="str">
        <f>IF(参照!F192="","",参照!F192)</f>
        <v>リコージャパン(株)</v>
      </c>
      <c r="BA192" s="52" t="str">
        <f>IF(参照!G192="","",参照!G192)</f>
        <v>リコージャパン(株)_メニューC</v>
      </c>
      <c r="BB192" s="52">
        <f t="shared" si="33"/>
        <v>0.30199999999999999</v>
      </c>
      <c r="BD192" s="52" t="str">
        <f>IF(参照!L192="","",参照!L192)</f>
        <v>(株)岡崎さくら電力</v>
      </c>
    </row>
    <row r="193" spans="47:56">
      <c r="AU193" s="52" t="str">
        <f>IF(参照!A193="","",参照!A193)</f>
        <v/>
      </c>
      <c r="AV193" s="52" t="str">
        <f>IF(参照!B193="","",参照!B193)</f>
        <v/>
      </c>
      <c r="AW193" s="52" t="str">
        <f>IF(参照!C193="","",参照!C193)</f>
        <v/>
      </c>
      <c r="AX193" s="52" t="str">
        <f>IF(参照!D193="","",参照!D193)</f>
        <v>メニューD</v>
      </c>
      <c r="AY193" s="52">
        <f>IF(参照!E193="","",参照!E193)</f>
        <v>0</v>
      </c>
      <c r="AZ193" s="52" t="str">
        <f>IF(参照!F193="","",参照!F193)</f>
        <v>リコージャパン(株)</v>
      </c>
      <c r="BA193" s="52" t="str">
        <f>IF(参照!G193="","",参照!G193)</f>
        <v>リコージャパン(株)_メニューD</v>
      </c>
      <c r="BB193" s="52">
        <f t="shared" si="33"/>
        <v>0</v>
      </c>
      <c r="BD193" s="52" t="str">
        <f>IF(参照!L193="","",参照!L193)</f>
        <v>岡田建設(株)</v>
      </c>
    </row>
    <row r="194" spans="47:56">
      <c r="AU194" s="52" t="str">
        <f>IF(参照!A194="","",参照!A194)</f>
        <v/>
      </c>
      <c r="AV194" s="52" t="str">
        <f>IF(参照!B194="","",参照!B194)</f>
        <v/>
      </c>
      <c r="AW194" s="52" t="str">
        <f>IF(参照!C194="","",参照!C194)</f>
        <v/>
      </c>
      <c r="AX194" s="52" t="str">
        <f>IF(参照!D194="","",参照!D194)</f>
        <v>メニューE</v>
      </c>
      <c r="AY194" s="52">
        <f>IF(参照!E194="","",参照!E194)</f>
        <v>3.6999999999999999E-4</v>
      </c>
      <c r="AZ194" s="52" t="str">
        <f>IF(参照!F194="","",参照!F194)</f>
        <v>リコージャパン(株)</v>
      </c>
      <c r="BA194" s="52" t="str">
        <f>IF(参照!G194="","",参照!G194)</f>
        <v>リコージャパン(株)_メニューE</v>
      </c>
      <c r="BB194" s="52">
        <f t="shared" si="33"/>
        <v>0.37</v>
      </c>
      <c r="BD194" s="52" t="str">
        <f>IF(参照!L194="","",参照!L194)</f>
        <v>(株)オカモト</v>
      </c>
    </row>
    <row r="195" spans="47:56">
      <c r="AU195" s="52" t="str">
        <f>IF(参照!A195="","",参照!A195)</f>
        <v/>
      </c>
      <c r="AV195" s="52" t="str">
        <f>IF(参照!B195="","",参照!B195)</f>
        <v/>
      </c>
      <c r="AW195" s="52" t="str">
        <f>IF(参照!C195="","",参照!C195)</f>
        <v/>
      </c>
      <c r="AX195" s="52" t="str">
        <f>IF(参照!D195="","",参照!D195)</f>
        <v>メニューF(残差)</v>
      </c>
      <c r="AY195" s="52">
        <f>IF(参照!E195="","",参照!E195)</f>
        <v>4.7799999999999996E-4</v>
      </c>
      <c r="AZ195" s="52" t="str">
        <f>IF(参照!F195="","",参照!F195)</f>
        <v>リコージャパン(株)</v>
      </c>
      <c r="BA195" s="52" t="str">
        <f>IF(参照!G195="","",参照!G195)</f>
        <v>リコージャパン(株)_メニューF(残差)</v>
      </c>
      <c r="BB195" s="52">
        <f t="shared" si="33"/>
        <v>0.47799999999999998</v>
      </c>
      <c r="BD195" s="52" t="str">
        <f>IF(参照!L195="","",参照!L195)</f>
        <v>岡山電力(株)</v>
      </c>
    </row>
    <row r="196" spans="47:56">
      <c r="AU196" s="52" t="str">
        <f>IF(参照!A196="","",参照!A196)</f>
        <v/>
      </c>
      <c r="AV196" s="52" t="str">
        <f>IF(参照!B196="","",参照!B196)</f>
        <v/>
      </c>
      <c r="AW196" s="52" t="str">
        <f>IF(参照!C196="","",参照!C196)</f>
        <v/>
      </c>
      <c r="AX196" s="52" t="str">
        <f>IF(参照!D196="","",参照!D196)</f>
        <v>(参考値)事業者全体</v>
      </c>
      <c r="AY196" s="52">
        <f>IF(参照!E196="","",参照!E196)</f>
        <v>4.4099999999999999E-4</v>
      </c>
      <c r="AZ196" s="52" t="str">
        <f>IF(参照!F196="","",参照!F196)</f>
        <v>リコージャパン(株)</v>
      </c>
      <c r="BA196" s="52" t="str">
        <f>IF(参照!G196="","",参照!G196)</f>
        <v>リコージャパン(株)_(参考値)事業者全体</v>
      </c>
      <c r="BB196" s="52">
        <f t="shared" si="33"/>
        <v>0.441</v>
      </c>
      <c r="BD196" s="52" t="str">
        <f>IF(参照!L196="","",参照!L196)</f>
        <v>(株)沖縄ガスニューパワー</v>
      </c>
    </row>
    <row r="197" spans="47:56">
      <c r="AU197" s="52" t="str">
        <f>IF(参照!A197="","",参照!A197)</f>
        <v>A0063</v>
      </c>
      <c r="AV197" s="52" t="str">
        <f>IF(参照!B197="","",参照!B197)</f>
        <v>(株)エネルギア・ソリューション・アンド・サービス</v>
      </c>
      <c r="AW197" s="52" t="str">
        <f>IF(参照!C197="","",参照!C197)</f>
        <v>0.000453※</v>
      </c>
      <c r="AX197" s="52" t="str">
        <f>IF(参照!D197="","",参照!D197)</f>
        <v>メニューA</v>
      </c>
      <c r="AY197" s="52">
        <f>IF(参照!E197="","",参照!E197)</f>
        <v>0</v>
      </c>
      <c r="AZ197" s="52" t="str">
        <f>IF(参照!F197="","",参照!F197)</f>
        <v>(株)エネルギア・ソリューション・アンド・サービス</v>
      </c>
      <c r="BA197" s="52" t="str">
        <f>IF(参照!G197="","",参照!G197)</f>
        <v>(株)エネルギア・ソリューション・アンド・サービス_メニューA</v>
      </c>
      <c r="BB197" s="52">
        <f t="shared" ref="BB197:BB260" si="34">AY197*1000</f>
        <v>0</v>
      </c>
      <c r="BD197" s="52" t="str">
        <f>IF(参照!L197="","",参照!L197)</f>
        <v>おきなわコープエナジー(株)</v>
      </c>
    </row>
    <row r="198" spans="47:56">
      <c r="AU198" s="52" t="str">
        <f>IF(参照!A198="","",参照!A198)</f>
        <v/>
      </c>
      <c r="AV198" s="52" t="str">
        <f>IF(参照!B198="","",参照!B198)</f>
        <v/>
      </c>
      <c r="AW198" s="52" t="str">
        <f>IF(参照!C198="","",参照!C198)</f>
        <v/>
      </c>
      <c r="AX198" s="52" t="str">
        <f>IF(参照!D198="","",参照!D198)</f>
        <v>メニューB(残差)</v>
      </c>
      <c r="AY198" s="52">
        <f>IF(参照!E198="","",参照!E198)</f>
        <v>4.4099999999999999E-4</v>
      </c>
      <c r="AZ198" s="52" t="str">
        <f>IF(参照!F198="","",参照!F198)</f>
        <v>(株)エネルギア・ソリューション・アンド・サービス</v>
      </c>
      <c r="BA198" s="52" t="str">
        <f>IF(参照!G198="","",参照!G198)</f>
        <v>(株)エネルギア・ソリューション・アンド・サービス_メニューB(残差)</v>
      </c>
      <c r="BB198" s="52">
        <f t="shared" si="34"/>
        <v>0.441</v>
      </c>
      <c r="BD198" s="52" t="str">
        <f>IF(参照!L198="","",参照!L198)</f>
        <v>沖縄新エネ開発(株)</v>
      </c>
    </row>
    <row r="199" spans="47:56">
      <c r="AU199" s="52" t="str">
        <f>IF(参照!A199="","",参照!A199)</f>
        <v/>
      </c>
      <c r="AV199" s="52" t="str">
        <f>IF(参照!B199="","",参照!B199)</f>
        <v/>
      </c>
      <c r="AW199" s="52" t="str">
        <f>IF(参照!C199="","",参照!C199)</f>
        <v/>
      </c>
      <c r="AX199" s="52" t="str">
        <f>IF(参照!D199="","",参照!D199)</f>
        <v>(参考値)事業者全体</v>
      </c>
      <c r="AY199" s="52">
        <f>IF(参照!E199="","",参照!E199)</f>
        <v>5.9499999999999993E-4</v>
      </c>
      <c r="AZ199" s="52" t="str">
        <f>IF(参照!F199="","",参照!F199)</f>
        <v>(株)エネルギア・ソリューション・アンド・サービス</v>
      </c>
      <c r="BA199" s="52" t="str">
        <f>IF(参照!G199="","",参照!G199)</f>
        <v>(株)エネルギア・ソリューション・アンド・サービス_(参考値)事業者全体</v>
      </c>
      <c r="BB199" s="52">
        <f t="shared" si="34"/>
        <v>0.59499999999999997</v>
      </c>
      <c r="BD199" s="52" t="str">
        <f>IF(参照!L199="","",参照!L199)</f>
        <v>奥出雲電力(株)</v>
      </c>
    </row>
    <row r="200" spans="47:56">
      <c r="AU200" s="52" t="str">
        <f>IF(参照!A200="","",参照!A200)</f>
        <v>A0064</v>
      </c>
      <c r="AV200" s="52" t="str">
        <f>IF(参照!B200="","",参照!B200)</f>
        <v>東京ガス(株)</v>
      </c>
      <c r="AW200" s="52">
        <f>IF(参照!C200="","",参照!C200)</f>
        <v>4.35E-4</v>
      </c>
      <c r="AX200" s="52" t="str">
        <f>IF(参照!D200="","",参照!D200)</f>
        <v>メニューA</v>
      </c>
      <c r="AY200" s="52">
        <f>IF(参照!E200="","",参照!E200)</f>
        <v>0</v>
      </c>
      <c r="AZ200" s="52" t="str">
        <f>IF(参照!F200="","",参照!F200)</f>
        <v>東京ガス(株)</v>
      </c>
      <c r="BA200" s="52" t="str">
        <f>IF(参照!G200="","",参照!G200)</f>
        <v>東京ガス(株)_メニューA</v>
      </c>
      <c r="BB200" s="52">
        <f t="shared" si="34"/>
        <v>0</v>
      </c>
      <c r="BD200" s="52" t="str">
        <f>IF(参照!L200="","",参照!L200)</f>
        <v>(株)オズエナジー</v>
      </c>
    </row>
    <row r="201" spans="47:56">
      <c r="AU201" s="52" t="str">
        <f>IF(参照!A201="","",参照!A201)</f>
        <v/>
      </c>
      <c r="AV201" s="52" t="str">
        <f>IF(参照!B201="","",参照!B201)</f>
        <v/>
      </c>
      <c r="AW201" s="52" t="str">
        <f>IF(参照!C201="","",参照!C201)</f>
        <v/>
      </c>
      <c r="AX201" s="52" t="str">
        <f>IF(参照!D201="","",参照!D201)</f>
        <v>メニューB</v>
      </c>
      <c r="AY201" s="52">
        <f>IF(参照!E201="","",参照!E201)</f>
        <v>0</v>
      </c>
      <c r="AZ201" s="52" t="str">
        <f>IF(参照!F201="","",参照!F201)</f>
        <v>東京ガス(株)</v>
      </c>
      <c r="BA201" s="52" t="str">
        <f>IF(参照!G201="","",参照!G201)</f>
        <v>東京ガス(株)_メニューB</v>
      </c>
      <c r="BB201" s="52">
        <f t="shared" si="34"/>
        <v>0</v>
      </c>
      <c r="BD201" s="52" t="str">
        <f>IF(参照!L201="","",参照!L201)</f>
        <v>(株)オノプロックス</v>
      </c>
    </row>
    <row r="202" spans="47:56">
      <c r="AU202" s="52" t="str">
        <f>IF(参照!A202="","",参照!A202)</f>
        <v/>
      </c>
      <c r="AV202" s="52" t="str">
        <f>IF(参照!B202="","",参照!B202)</f>
        <v/>
      </c>
      <c r="AW202" s="52" t="str">
        <f>IF(参照!C202="","",参照!C202)</f>
        <v/>
      </c>
      <c r="AX202" s="52" t="str">
        <f>IF(参照!D202="","",参照!D202)</f>
        <v>メニューC</v>
      </c>
      <c r="AY202" s="52">
        <f>IF(参照!E202="","",参照!E202)</f>
        <v>6.6000000000000005E-5</v>
      </c>
      <c r="AZ202" s="52" t="str">
        <f>IF(参照!F202="","",参照!F202)</f>
        <v>東京ガス(株)</v>
      </c>
      <c r="BA202" s="52" t="str">
        <f>IF(参照!G202="","",参照!G202)</f>
        <v>東京ガス(株)_メニューC</v>
      </c>
      <c r="BB202" s="52">
        <f t="shared" si="34"/>
        <v>6.6000000000000003E-2</v>
      </c>
      <c r="BD202" s="52" t="str">
        <f>IF(参照!L202="","",参照!L202)</f>
        <v>(株)オプテージ</v>
      </c>
    </row>
    <row r="203" spans="47:56">
      <c r="AU203" s="52" t="str">
        <f>IF(参照!A203="","",参照!A203)</f>
        <v/>
      </c>
      <c r="AV203" s="52" t="str">
        <f>IF(参照!B203="","",参照!B203)</f>
        <v/>
      </c>
      <c r="AW203" s="52" t="str">
        <f>IF(参照!C203="","",参照!C203)</f>
        <v/>
      </c>
      <c r="AX203" s="52" t="str">
        <f>IF(参照!D203="","",参照!D203)</f>
        <v>メニューD</v>
      </c>
      <c r="AY203" s="52">
        <f>IF(参照!E203="","",参照!E203)</f>
        <v>2.3499999999999999E-4</v>
      </c>
      <c r="AZ203" s="52" t="str">
        <f>IF(参照!F203="","",参照!F203)</f>
        <v>東京ガス(株)</v>
      </c>
      <c r="BA203" s="52" t="str">
        <f>IF(参照!G203="","",参照!G203)</f>
        <v>東京ガス(株)_メニューD</v>
      </c>
      <c r="BB203" s="52">
        <f t="shared" si="34"/>
        <v>0.23499999999999999</v>
      </c>
      <c r="BD203" s="52" t="str">
        <f>IF(参照!L203="","",参照!L203)</f>
        <v>おもてなし山形(株)</v>
      </c>
    </row>
    <row r="204" spans="47:56">
      <c r="AU204" s="52" t="str">
        <f>IF(参照!A204="","",参照!A204)</f>
        <v/>
      </c>
      <c r="AV204" s="52" t="str">
        <f>IF(参照!B204="","",参照!B204)</f>
        <v/>
      </c>
      <c r="AW204" s="52" t="str">
        <f>IF(参照!C204="","",参照!C204)</f>
        <v/>
      </c>
      <c r="AX204" s="52" t="str">
        <f>IF(参照!D204="","",参照!D204)</f>
        <v>メニューE</v>
      </c>
      <c r="AY204" s="52">
        <f>IF(参照!E204="","",参照!E204)</f>
        <v>2.4899999999999998E-4</v>
      </c>
      <c r="AZ204" s="52" t="str">
        <f>IF(参照!F204="","",参照!F204)</f>
        <v>東京ガス(株)</v>
      </c>
      <c r="BA204" s="52" t="str">
        <f>IF(参照!G204="","",参照!G204)</f>
        <v>東京ガス(株)_メニューE</v>
      </c>
      <c r="BB204" s="52">
        <f t="shared" si="34"/>
        <v>0.24899999999999997</v>
      </c>
      <c r="BD204" s="52" t="str">
        <f>IF(参照!L204="","",参照!L204)</f>
        <v>オリックス(株)</v>
      </c>
    </row>
    <row r="205" spans="47:56">
      <c r="AU205" s="52" t="str">
        <f>IF(参照!A205="","",参照!A205)</f>
        <v/>
      </c>
      <c r="AV205" s="52" t="str">
        <f>IF(参照!B205="","",参照!B205)</f>
        <v/>
      </c>
      <c r="AW205" s="52" t="str">
        <f>IF(参照!C205="","",参照!C205)</f>
        <v/>
      </c>
      <c r="AX205" s="52" t="str">
        <f>IF(参照!D205="","",参照!D205)</f>
        <v>メニューF(残差)</v>
      </c>
      <c r="AY205" s="52">
        <f>IF(参照!E205="","",参照!E205)</f>
        <v>4.4299999999999998E-4</v>
      </c>
      <c r="AZ205" s="52" t="str">
        <f>IF(参照!F205="","",参照!F205)</f>
        <v>東京ガス(株)</v>
      </c>
      <c r="BA205" s="52" t="str">
        <f>IF(参照!G205="","",参照!G205)</f>
        <v>東京ガス(株)_メニューF(残差)</v>
      </c>
      <c r="BB205" s="52">
        <f t="shared" si="34"/>
        <v>0.443</v>
      </c>
      <c r="BD205" s="52" t="str">
        <f>IF(参照!L205="","",参照!L205)</f>
        <v>(株)織戸組</v>
      </c>
    </row>
    <row r="206" spans="47:56">
      <c r="AU206" s="52" t="str">
        <f>IF(参照!A206="","",参照!A206)</f>
        <v/>
      </c>
      <c r="AV206" s="52" t="str">
        <f>IF(参照!B206="","",参照!B206)</f>
        <v/>
      </c>
      <c r="AW206" s="52" t="str">
        <f>IF(参照!C206="","",参照!C206)</f>
        <v/>
      </c>
      <c r="AX206" s="52" t="str">
        <f>IF(参照!D206="","",参照!D206)</f>
        <v>(参考値)事業者全体</v>
      </c>
      <c r="AY206" s="52">
        <f>IF(参照!E206="","",参照!E206)</f>
        <v>2.7700000000000001E-4</v>
      </c>
      <c r="AZ206" s="52" t="str">
        <f>IF(参照!F206="","",参照!F206)</f>
        <v>東京ガス(株)</v>
      </c>
      <c r="BA206" s="52" t="str">
        <f>IF(参照!G206="","",参照!G206)</f>
        <v>東京ガス(株)_(参考値)事業者全体</v>
      </c>
      <c r="BB206" s="52">
        <f t="shared" si="34"/>
        <v>0.27700000000000002</v>
      </c>
      <c r="BD206" s="52" t="str">
        <f>IF(参照!L206="","",参照!L206)</f>
        <v>(株)カーボンニュートラル(旧：西多摩バイオパワー(株))</v>
      </c>
    </row>
    <row r="207" spans="47:56">
      <c r="AU207" s="52" t="str">
        <f>IF(参照!A207="","",参照!A207)</f>
        <v>A0065</v>
      </c>
      <c r="AV207" s="52" t="str">
        <f>IF(参照!B207="","",参照!B207)</f>
        <v>テス・エンジニアリング(株)</v>
      </c>
      <c r="AW207" s="52">
        <f>IF(参照!C207="","",参照!C207)</f>
        <v>2.7099999999999997E-4</v>
      </c>
      <c r="AX207" s="52" t="str">
        <f>IF(参照!D207="","",参照!D207)</f>
        <v>メニューA</v>
      </c>
      <c r="AY207" s="52">
        <f>IF(参照!E207="","",参照!E207)</f>
        <v>3.77E-4</v>
      </c>
      <c r="AZ207" s="52" t="str">
        <f>IF(参照!F207="","",参照!F207)</f>
        <v>テス・エンジニアリング(株)</v>
      </c>
      <c r="BA207" s="52" t="str">
        <f>IF(参照!G207="","",参照!G207)</f>
        <v>テス・エンジニアリング(株)_メニューA</v>
      </c>
      <c r="BB207" s="52">
        <f t="shared" si="34"/>
        <v>0.377</v>
      </c>
      <c r="BD207" s="52" t="str">
        <f>IF(参照!L207="","",参照!L207)</f>
        <v>加賀市総合サービス(株)</v>
      </c>
    </row>
    <row r="208" spans="47:56">
      <c r="AU208" s="52" t="str">
        <f>IF(参照!A208="","",参照!A208)</f>
        <v/>
      </c>
      <c r="AV208" s="52" t="str">
        <f>IF(参照!B208="","",参照!B208)</f>
        <v/>
      </c>
      <c r="AW208" s="52" t="str">
        <f>IF(参照!C208="","",参照!C208)</f>
        <v/>
      </c>
      <c r="AX208" s="52" t="str">
        <f>IF(参照!D208="","",参照!D208)</f>
        <v>メニューB(残差)</v>
      </c>
      <c r="AY208" s="52">
        <f>IF(参照!E208="","",参照!E208)</f>
        <v>3.88E-4</v>
      </c>
      <c r="AZ208" s="52" t="str">
        <f>IF(参照!F208="","",参照!F208)</f>
        <v>テス・エンジニアリング(株)</v>
      </c>
      <c r="BA208" s="52" t="str">
        <f>IF(参照!G208="","",参照!G208)</f>
        <v>テス・エンジニアリング(株)_メニューB(残差)</v>
      </c>
      <c r="BB208" s="52">
        <f t="shared" si="34"/>
        <v>0.38800000000000001</v>
      </c>
      <c r="BD208" s="52" t="str">
        <f>IF(参照!L208="","",参照!L208)</f>
        <v>香川電力(株)　</v>
      </c>
    </row>
    <row r="209" spans="47:56">
      <c r="AU209" s="52" t="str">
        <f>IF(参照!A209="","",参照!A209)</f>
        <v/>
      </c>
      <c r="AV209" s="52" t="str">
        <f>IF(参照!B209="","",参照!B209)</f>
        <v/>
      </c>
      <c r="AW209" s="52" t="str">
        <f>IF(参照!C209="","",参照!C209)</f>
        <v/>
      </c>
      <c r="AX209" s="52" t="str">
        <f>IF(参照!D209="","",参照!D209)</f>
        <v>(参考値)事業者全体</v>
      </c>
      <c r="AY209" s="52">
        <f>IF(参照!E209="","",参照!E209)</f>
        <v>5.2900000000000006E-4</v>
      </c>
      <c r="AZ209" s="52" t="str">
        <f>IF(参照!F209="","",参照!F209)</f>
        <v>テス・エンジニアリング(株)</v>
      </c>
      <c r="BA209" s="52" t="str">
        <f>IF(参照!G209="","",参照!G209)</f>
        <v>テス・エンジニアリング(株)_(参考値)事業者全体</v>
      </c>
      <c r="BB209" s="52">
        <f t="shared" si="34"/>
        <v>0.52900000000000003</v>
      </c>
      <c r="BD209" s="52" t="str">
        <f>IF(参照!L209="","",参照!L209)</f>
        <v>角栄ガス(株)</v>
      </c>
    </row>
    <row r="210" spans="47:56">
      <c r="AU210" s="52" t="str">
        <f>IF(参照!A210="","",参照!A210)</f>
        <v>A0066</v>
      </c>
      <c r="AV210" s="52" t="str">
        <f>IF(参照!B210="","",参照!B210)</f>
        <v>青梅ガス(株)</v>
      </c>
      <c r="AW210" s="52">
        <f>IF(参照!C210="","",参照!C210)</f>
        <v>3.6400000000000001E-4</v>
      </c>
      <c r="AX210" s="52" t="str">
        <f>IF(参照!D210="","",参照!D210)</f>
        <v/>
      </c>
      <c r="AY210" s="52">
        <f>IF(参照!E210="","",参照!E210)</f>
        <v>3.0800000000000001E-4</v>
      </c>
      <c r="AZ210" s="52" t="str">
        <f>IF(参照!F210="","",参照!F210)</f>
        <v>青梅ガス(株)</v>
      </c>
      <c r="BA210" s="52" t="str">
        <f>IF(参照!G210="","",参照!G210)</f>
        <v>青梅ガス(株)_</v>
      </c>
      <c r="BB210" s="52">
        <f t="shared" si="34"/>
        <v>0.308</v>
      </c>
      <c r="BD210" s="52" t="str">
        <f>IF(参照!L210="","",参照!L210)</f>
        <v>格安電力(株)</v>
      </c>
    </row>
    <row r="211" spans="47:56">
      <c r="AU211" s="52" t="str">
        <f>IF(参照!A211="","",参照!A211)</f>
        <v>A0067</v>
      </c>
      <c r="AV211" s="52" t="str">
        <f>IF(参照!B211="","",参照!B211)</f>
        <v>(株)イーネットワークシステムズ</v>
      </c>
      <c r="AW211" s="52">
        <f>IF(参照!C211="","",参照!C211)</f>
        <v>3.79E-4</v>
      </c>
      <c r="AX211" s="52" t="str">
        <f>IF(参照!D211="","",参照!D211)</f>
        <v>メニューA</v>
      </c>
      <c r="AY211" s="52">
        <f>IF(参照!E211="","",参照!E211)</f>
        <v>0</v>
      </c>
      <c r="AZ211" s="52" t="str">
        <f>IF(参照!F211="","",参照!F211)</f>
        <v>(株)イーネットワークシステムズ</v>
      </c>
      <c r="BA211" s="52" t="str">
        <f>IF(参照!G211="","",参照!G211)</f>
        <v>(株)イーネットワークシステムズ_メニューA</v>
      </c>
      <c r="BB211" s="52">
        <f t="shared" si="34"/>
        <v>0</v>
      </c>
      <c r="BD211" s="52" t="str">
        <f>IF(参照!L211="","",参照!L211)</f>
        <v>神楽電力(株)</v>
      </c>
    </row>
    <row r="212" spans="47:56">
      <c r="AU212" s="52" t="str">
        <f>IF(参照!A212="","",参照!A212)</f>
        <v/>
      </c>
      <c r="AV212" s="52" t="str">
        <f>IF(参照!B212="","",参照!B212)</f>
        <v/>
      </c>
      <c r="AW212" s="52" t="str">
        <f>IF(参照!C212="","",参照!C212)</f>
        <v/>
      </c>
      <c r="AX212" s="52" t="str">
        <f>IF(参照!D212="","",参照!D212)</f>
        <v>メニューB</v>
      </c>
      <c r="AY212" s="52">
        <f>IF(参照!E212="","",参照!E212)</f>
        <v>0</v>
      </c>
      <c r="AZ212" s="52" t="str">
        <f>IF(参照!F212="","",参照!F212)</f>
        <v>(株)イーネットワークシステムズ</v>
      </c>
      <c r="BA212" s="52" t="str">
        <f>IF(参照!G212="","",参照!G212)</f>
        <v>(株)イーネットワークシステムズ_メニューB</v>
      </c>
      <c r="BB212" s="52">
        <f t="shared" si="34"/>
        <v>0</v>
      </c>
      <c r="BD212" s="52" t="str">
        <f>IF(参照!L212="","",参照!L212)</f>
        <v>かけがわ報徳パワー(株)</v>
      </c>
    </row>
    <row r="213" spans="47:56">
      <c r="AU213" s="52" t="str">
        <f>IF(参照!A213="","",参照!A213)</f>
        <v/>
      </c>
      <c r="AV213" s="52" t="str">
        <f>IF(参照!B213="","",参照!B213)</f>
        <v/>
      </c>
      <c r="AW213" s="52" t="str">
        <f>IF(参照!C213="","",参照!C213)</f>
        <v/>
      </c>
      <c r="AX213" s="52" t="str">
        <f>IF(参照!D213="","",参照!D213)</f>
        <v>メニューC</v>
      </c>
      <c r="AY213" s="52">
        <f>IF(参照!E213="","",参照!E213)</f>
        <v>0</v>
      </c>
      <c r="AZ213" s="52" t="str">
        <f>IF(参照!F213="","",参照!F213)</f>
        <v>(株)イーネットワークシステムズ</v>
      </c>
      <c r="BA213" s="52" t="str">
        <f>IF(参照!G213="","",参照!G213)</f>
        <v>(株)イーネットワークシステムズ_メニューC</v>
      </c>
      <c r="BB213" s="52">
        <f t="shared" si="34"/>
        <v>0</v>
      </c>
      <c r="BD213" s="52" t="str">
        <f>IF(参照!L213="","",参照!L213)</f>
        <v>鹿児島電力(株)</v>
      </c>
    </row>
    <row r="214" spans="47:56">
      <c r="AU214" s="52" t="str">
        <f>IF(参照!A214="","",参照!A214)</f>
        <v/>
      </c>
      <c r="AV214" s="52" t="str">
        <f>IF(参照!B214="","",参照!B214)</f>
        <v/>
      </c>
      <c r="AW214" s="52" t="str">
        <f>IF(参照!C214="","",参照!C214)</f>
        <v/>
      </c>
      <c r="AX214" s="52" t="str">
        <f>IF(参照!D214="","",参照!D214)</f>
        <v>メニューD</v>
      </c>
      <c r="AY214" s="52">
        <f>IF(参照!E214="","",参照!E214)</f>
        <v>0</v>
      </c>
      <c r="AZ214" s="52" t="str">
        <f>IF(参照!F214="","",参照!F214)</f>
        <v>(株)イーネットワークシステムズ</v>
      </c>
      <c r="BA214" s="52" t="str">
        <f>IF(参照!G214="","",参照!G214)</f>
        <v>(株)イーネットワークシステムズ_メニューD</v>
      </c>
      <c r="BB214" s="52">
        <f t="shared" si="34"/>
        <v>0</v>
      </c>
      <c r="BD214" s="52" t="str">
        <f>IF(参照!L214="","",参照!L214)</f>
        <v>歌舞伎エナジー(株)</v>
      </c>
    </row>
    <row r="215" spans="47:56">
      <c r="AU215" s="52" t="str">
        <f>IF(参照!A215="","",参照!A215)</f>
        <v/>
      </c>
      <c r="AV215" s="52" t="str">
        <f>IF(参照!B215="","",参照!B215)</f>
        <v/>
      </c>
      <c r="AW215" s="52" t="str">
        <f>IF(参照!C215="","",参照!C215)</f>
        <v/>
      </c>
      <c r="AX215" s="52" t="str">
        <f>IF(参照!D215="","",参照!D215)</f>
        <v>メニューE(残差)</v>
      </c>
      <c r="AY215" s="52">
        <f>IF(参照!E215="","",参照!E215)</f>
        <v>3.2299999999999999E-4</v>
      </c>
      <c r="AZ215" s="52" t="str">
        <f>IF(参照!F215="","",参照!F215)</f>
        <v>(株)イーネットワークシステムズ</v>
      </c>
      <c r="BA215" s="52" t="str">
        <f>IF(参照!G215="","",参照!G215)</f>
        <v>(株)イーネットワークシステムズ_メニューE(残差)</v>
      </c>
      <c r="BB215" s="52">
        <f t="shared" si="34"/>
        <v>0.32300000000000001</v>
      </c>
      <c r="BD215" s="52" t="str">
        <f>IF(参照!L215="","",参照!L215)</f>
        <v>(株)かみでん里山公社</v>
      </c>
    </row>
    <row r="216" spans="47:56">
      <c r="AU216" s="52" t="str">
        <f>IF(参照!A216="","",参照!A216)</f>
        <v/>
      </c>
      <c r="AV216" s="52" t="str">
        <f>IF(参照!B216="","",参照!B216)</f>
        <v/>
      </c>
      <c r="AW216" s="52" t="str">
        <f>IF(参照!C216="","",参照!C216)</f>
        <v/>
      </c>
      <c r="AX216" s="52" t="str">
        <f>IF(参照!D216="","",参照!D216)</f>
        <v>(参考値)事業者全体</v>
      </c>
      <c r="AY216" s="52">
        <f>IF(参照!E216="","",参照!E216)</f>
        <v>2.5300000000000002E-4</v>
      </c>
      <c r="AZ216" s="52" t="str">
        <f>IF(参照!F216="","",参照!F216)</f>
        <v>(株)イーネットワークシステムズ</v>
      </c>
      <c r="BA216" s="52" t="str">
        <f>IF(参照!G216="","",参照!G216)</f>
        <v>(株)イーネットワークシステムズ_(参考値)事業者全体</v>
      </c>
      <c r="BB216" s="52">
        <f t="shared" si="34"/>
        <v>0.253</v>
      </c>
      <c r="BD216" s="52" t="str">
        <f>IF(参照!L216="","",参照!L216)</f>
        <v>亀岡ふるさとエナジー(株)</v>
      </c>
    </row>
    <row r="217" spans="47:56">
      <c r="AU217" s="52" t="str">
        <f>IF(参照!A217="","",参照!A217)</f>
        <v>A0068</v>
      </c>
      <c r="AV217" s="52" t="str">
        <f>IF(参照!B217="","",参照!B217)</f>
        <v>(株)エネアーク関東</v>
      </c>
      <c r="AW217" s="52">
        <f>IF(参照!C217="","",参照!C217)</f>
        <v>4.5800000000000002E-4</v>
      </c>
      <c r="AX217" s="52" t="str">
        <f>IF(参照!D217="","",参照!D217)</f>
        <v/>
      </c>
      <c r="AY217" s="52">
        <f>IF(参照!E217="","",参照!E217)</f>
        <v>4.0200000000000001E-4</v>
      </c>
      <c r="AZ217" s="52" t="str">
        <f>IF(参照!F217="","",参照!F217)</f>
        <v>(株)エネアーク関東</v>
      </c>
      <c r="BA217" s="52" t="str">
        <f>IF(参照!G217="","",参照!G217)</f>
        <v>(株)エネアーク関東_</v>
      </c>
      <c r="BB217" s="52">
        <f t="shared" si="34"/>
        <v>0.40200000000000002</v>
      </c>
      <c r="BD217" s="52" t="str">
        <f>IF(参照!L217="","",参照!L217)</f>
        <v>唐津電力(株)</v>
      </c>
    </row>
    <row r="218" spans="47:56">
      <c r="AU218" s="52" t="str">
        <f>IF(参照!A218="","",参照!A218)</f>
        <v>A0069</v>
      </c>
      <c r="AV218" s="52" t="str">
        <f>IF(参照!B218="","",参照!B218)</f>
        <v>(株)東急パワーサプライ</v>
      </c>
      <c r="AW218" s="52">
        <f>IF(参照!C218="","",参照!C218)</f>
        <v>4.9399999999999997E-4</v>
      </c>
      <c r="AX218" s="52" t="str">
        <f>IF(参照!D218="","",参照!D218)</f>
        <v>メニューA</v>
      </c>
      <c r="AY218" s="52">
        <f>IF(参照!E218="","",参照!E218)</f>
        <v>0</v>
      </c>
      <c r="AZ218" s="52" t="str">
        <f>IF(参照!F218="","",参照!F218)</f>
        <v>(株)東急パワーサプライ</v>
      </c>
      <c r="BA218" s="52" t="str">
        <f>IF(参照!G218="","",参照!G218)</f>
        <v>(株)東急パワーサプライ_メニューA</v>
      </c>
      <c r="BB218" s="52">
        <f t="shared" si="34"/>
        <v>0</v>
      </c>
      <c r="BD218" s="52" t="str">
        <f>IF(参照!L218="","",参照!L218)</f>
        <v>(株)唐津パワーホールディングス</v>
      </c>
    </row>
    <row r="219" spans="47:56">
      <c r="AU219" s="52" t="str">
        <f>IF(参照!A219="","",参照!A219)</f>
        <v/>
      </c>
      <c r="AV219" s="52" t="str">
        <f>IF(参照!B219="","",参照!B219)</f>
        <v/>
      </c>
      <c r="AW219" s="52" t="str">
        <f>IF(参照!C219="","",参照!C219)</f>
        <v/>
      </c>
      <c r="AX219" s="52" t="str">
        <f>IF(参照!D219="","",参照!D219)</f>
        <v>メニューB</v>
      </c>
      <c r="AY219" s="52">
        <f>IF(参照!E219="","",参照!E219)</f>
        <v>3.4000000000000002E-4</v>
      </c>
      <c r="AZ219" s="52" t="str">
        <f>IF(参照!F219="","",参照!F219)</f>
        <v>(株)東急パワーサプライ</v>
      </c>
      <c r="BA219" s="52" t="str">
        <f>IF(参照!G219="","",参照!G219)</f>
        <v>(株)東急パワーサプライ_メニューB</v>
      </c>
      <c r="BB219" s="52">
        <f t="shared" si="34"/>
        <v>0.34</v>
      </c>
      <c r="BD219" s="52" t="str">
        <f>IF(参照!L219="","",参照!L219)</f>
        <v>カワサキグリーンエナジー(株)</v>
      </c>
    </row>
    <row r="220" spans="47:56">
      <c r="AU220" s="52" t="str">
        <f>IF(参照!A220="","",参照!A220)</f>
        <v/>
      </c>
      <c r="AV220" s="52" t="str">
        <f>IF(参照!B220="","",参照!B220)</f>
        <v/>
      </c>
      <c r="AW220" s="52" t="str">
        <f>IF(参照!C220="","",参照!C220)</f>
        <v/>
      </c>
      <c r="AX220" s="52" t="str">
        <f>IF(参照!D220="","",参照!D220)</f>
        <v>メニューC</v>
      </c>
      <c r="AY220" s="52">
        <f>IF(参照!E220="","",参照!E220)</f>
        <v>0</v>
      </c>
      <c r="AZ220" s="52" t="str">
        <f>IF(参照!F220="","",参照!F220)</f>
        <v>(株)東急パワーサプライ</v>
      </c>
      <c r="BA220" s="52" t="str">
        <f>IF(参照!G220="","",参照!G220)</f>
        <v>(株)東急パワーサプライ_メニューC</v>
      </c>
      <c r="BB220" s="52">
        <f t="shared" si="34"/>
        <v>0</v>
      </c>
      <c r="BD220" s="52" t="str">
        <f>IF(参照!L220="","",参照!L220)</f>
        <v>(株)関西空調　</v>
      </c>
    </row>
    <row r="221" spans="47:56">
      <c r="AU221" s="52" t="str">
        <f>IF(参照!A221="","",参照!A221)</f>
        <v/>
      </c>
      <c r="AV221" s="52" t="str">
        <f>IF(参照!B221="","",参照!B221)</f>
        <v/>
      </c>
      <c r="AW221" s="52" t="str">
        <f>IF(参照!C221="","",参照!C221)</f>
        <v/>
      </c>
      <c r="AX221" s="52" t="str">
        <f>IF(参照!D221="","",参照!D221)</f>
        <v>メニューD</v>
      </c>
      <c r="AY221" s="52">
        <f>IF(参照!E221="","",参照!E221)</f>
        <v>2.92E-4</v>
      </c>
      <c r="AZ221" s="52" t="str">
        <f>IF(参照!F221="","",参照!F221)</f>
        <v>(株)東急パワーサプライ</v>
      </c>
      <c r="BA221" s="52" t="str">
        <f>IF(参照!G221="","",参照!G221)</f>
        <v>(株)東急パワーサプライ_メニューD</v>
      </c>
      <c r="BB221" s="52">
        <f t="shared" si="34"/>
        <v>0.29199999999999998</v>
      </c>
      <c r="BD221" s="52" t="str">
        <f>IF(参照!L221="","",参照!L221)</f>
        <v>(株)関電エネルギーソリューション</v>
      </c>
    </row>
    <row r="222" spans="47:56">
      <c r="AU222" s="52" t="str">
        <f>IF(参照!A222="","",参照!A222)</f>
        <v/>
      </c>
      <c r="AV222" s="52" t="str">
        <f>IF(参照!B222="","",参照!B222)</f>
        <v/>
      </c>
      <c r="AW222" s="52" t="str">
        <f>IF(参照!C222="","",参照!C222)</f>
        <v/>
      </c>
      <c r="AX222" s="52" t="str">
        <f>IF(参照!D222="","",参照!D222)</f>
        <v>メニューE</v>
      </c>
      <c r="AY222" s="52">
        <f>IF(参照!E222="","",参照!E222)</f>
        <v>0</v>
      </c>
      <c r="AZ222" s="52" t="str">
        <f>IF(参照!F222="","",参照!F222)</f>
        <v>(株)東急パワーサプライ</v>
      </c>
      <c r="BA222" s="52" t="str">
        <f>IF(参照!G222="","",参照!G222)</f>
        <v>(株)東急パワーサプライ_メニューE</v>
      </c>
      <c r="BB222" s="52">
        <f t="shared" si="34"/>
        <v>0</v>
      </c>
      <c r="BD222" s="52" t="str">
        <f>IF(参照!L222="","",参照!L222)</f>
        <v>合同会社北上新電力</v>
      </c>
    </row>
    <row r="223" spans="47:56">
      <c r="AU223" s="52" t="str">
        <f>IF(参照!A223="","",参照!A223)</f>
        <v/>
      </c>
      <c r="AV223" s="52" t="str">
        <f>IF(参照!B223="","",参照!B223)</f>
        <v/>
      </c>
      <c r="AW223" s="52" t="str">
        <f>IF(参照!C223="","",参照!C223)</f>
        <v/>
      </c>
      <c r="AX223" s="52" t="str">
        <f>IF(参照!D223="","",参照!D223)</f>
        <v>メニューF</v>
      </c>
      <c r="AY223" s="52">
        <f>IF(参照!E223="","",参照!E223)</f>
        <v>0</v>
      </c>
      <c r="AZ223" s="52" t="str">
        <f>IF(参照!F223="","",参照!F223)</f>
        <v>(株)東急パワーサプライ</v>
      </c>
      <c r="BA223" s="52" t="str">
        <f>IF(参照!G223="","",参照!G223)</f>
        <v>(株)東急パワーサプライ_メニューF</v>
      </c>
      <c r="BB223" s="52">
        <f t="shared" si="34"/>
        <v>0</v>
      </c>
      <c r="BD223" s="52" t="str">
        <f>IF(参照!L223="","",参照!L223)</f>
        <v>(株)北九州パワー</v>
      </c>
    </row>
    <row r="224" spans="47:56">
      <c r="AU224" s="52" t="str">
        <f>IF(参照!A224="","",参照!A224)</f>
        <v/>
      </c>
      <c r="AV224" s="52" t="str">
        <f>IF(参照!B224="","",参照!B224)</f>
        <v/>
      </c>
      <c r="AW224" s="52" t="str">
        <f>IF(参照!C224="","",参照!C224)</f>
        <v/>
      </c>
      <c r="AX224" s="52" t="str">
        <f>IF(参照!D224="","",参照!D224)</f>
        <v>メニューG(残差)</v>
      </c>
      <c r="AY224" s="52">
        <f>IF(参照!E224="","",参照!E224)</f>
        <v>4.3100000000000001E-4</v>
      </c>
      <c r="AZ224" s="52" t="str">
        <f>IF(参照!F224="","",参照!F224)</f>
        <v>(株)東急パワーサプライ</v>
      </c>
      <c r="BA224" s="52" t="str">
        <f>IF(参照!G224="","",参照!G224)</f>
        <v>(株)東急パワーサプライ_メニューG(残差)</v>
      </c>
      <c r="BB224" s="52">
        <f t="shared" si="34"/>
        <v>0.43099999999999999</v>
      </c>
      <c r="BD224" s="52" t="str">
        <f>IF(参照!L224="","",参照!L224)</f>
        <v>キタコー(株)</v>
      </c>
    </row>
    <row r="225" spans="47:56">
      <c r="AU225" s="52" t="str">
        <f>IF(参照!A225="","",参照!A225)</f>
        <v/>
      </c>
      <c r="AV225" s="52" t="str">
        <f>IF(参照!B225="","",参照!B225)</f>
        <v/>
      </c>
      <c r="AW225" s="52" t="str">
        <f>IF(参照!C225="","",参照!C225)</f>
        <v/>
      </c>
      <c r="AX225" s="52" t="str">
        <f>IF(参照!D225="","",参照!D225)</f>
        <v>(参考値)事業者全体</v>
      </c>
      <c r="AY225" s="52">
        <f>IF(参照!E225="","",参照!E225)</f>
        <v>4.5600000000000003E-4</v>
      </c>
      <c r="AZ225" s="52" t="str">
        <f>IF(参照!F225="","",参照!F225)</f>
        <v>(株)東急パワーサプライ</v>
      </c>
      <c r="BA225" s="52" t="str">
        <f>IF(参照!G225="","",参照!G225)</f>
        <v>(株)東急パワーサプライ_(参考値)事業者全体</v>
      </c>
      <c r="BB225" s="52">
        <f t="shared" si="34"/>
        <v>0.45600000000000002</v>
      </c>
      <c r="BD225" s="52" t="str">
        <f>IF(参照!L225="","",参照!L225)</f>
        <v>北日本ガス(株)</v>
      </c>
    </row>
    <row r="226" spans="47:56">
      <c r="AU226" s="52" t="str">
        <f>IF(参照!A226="","",参照!A226)</f>
        <v>A0070</v>
      </c>
      <c r="AV226" s="52" t="str">
        <f>IF(参照!B226="","",参照!B226)</f>
        <v>王子・伊藤忠エネクス電力販売(株)</v>
      </c>
      <c r="AW226" s="52">
        <f>IF(参照!C226="","",参照!C226)</f>
        <v>5.2500000000000008E-4</v>
      </c>
      <c r="AX226" s="52" t="str">
        <f>IF(参照!D226="","",参照!D226)</f>
        <v>メニューA</v>
      </c>
      <c r="AY226" s="52">
        <f>IF(参照!E226="","",参照!E226)</f>
        <v>0</v>
      </c>
      <c r="AZ226" s="52" t="str">
        <f>IF(参照!F226="","",参照!F226)</f>
        <v>王子・伊藤忠エネクス電力販売(株)</v>
      </c>
      <c r="BA226" s="52" t="str">
        <f>IF(参照!G226="","",参照!G226)</f>
        <v>王子・伊藤忠エネクス電力販売(株)_メニューA</v>
      </c>
      <c r="BB226" s="52">
        <f t="shared" si="34"/>
        <v>0</v>
      </c>
      <c r="BD226" s="52" t="str">
        <f>IF(参照!L226="","",参照!L226)</f>
        <v>北日本石油(株)</v>
      </c>
    </row>
    <row r="227" spans="47:56">
      <c r="AU227" s="52" t="str">
        <f>IF(参照!A227="","",参照!A227)</f>
        <v/>
      </c>
      <c r="AV227" s="52" t="str">
        <f>IF(参照!B227="","",参照!B227)</f>
        <v/>
      </c>
      <c r="AW227" s="52" t="str">
        <f>IF(参照!C227="","",参照!C227)</f>
        <v/>
      </c>
      <c r="AX227" s="52" t="str">
        <f>IF(参照!D227="","",参照!D227)</f>
        <v>メニューB</v>
      </c>
      <c r="AY227" s="52">
        <f>IF(参照!E227="","",参照!E227)</f>
        <v>2.1699999999999999E-4</v>
      </c>
      <c r="AZ227" s="52" t="str">
        <f>IF(参照!F227="","",参照!F227)</f>
        <v>王子・伊藤忠エネクス電力販売(株)</v>
      </c>
      <c r="BA227" s="52" t="str">
        <f>IF(参照!G227="","",参照!G227)</f>
        <v>王子・伊藤忠エネクス電力販売(株)_メニューB</v>
      </c>
      <c r="BB227" s="52">
        <f t="shared" si="34"/>
        <v>0.217</v>
      </c>
      <c r="BD227" s="52" t="str">
        <f>IF(参照!L227="","",参照!L227)</f>
        <v>岐阜電力(株)</v>
      </c>
    </row>
    <row r="228" spans="47:56">
      <c r="AU228" s="52" t="str">
        <f>IF(参照!A228="","",参照!A228)</f>
        <v/>
      </c>
      <c r="AV228" s="52" t="str">
        <f>IF(参照!B228="","",参照!B228)</f>
        <v/>
      </c>
      <c r="AW228" s="52" t="str">
        <f>IF(参照!C228="","",参照!C228)</f>
        <v/>
      </c>
      <c r="AX228" s="52" t="str">
        <f>IF(参照!D228="","",参照!D228)</f>
        <v>メニューC</v>
      </c>
      <c r="AY228" s="52">
        <f>IF(参照!E228="","",参照!E228)</f>
        <v>3.0299999999999999E-4</v>
      </c>
      <c r="AZ228" s="52" t="str">
        <f>IF(参照!F228="","",参照!F228)</f>
        <v>王子・伊藤忠エネクス電力販売(株)</v>
      </c>
      <c r="BA228" s="52" t="str">
        <f>IF(参照!G228="","",参照!G228)</f>
        <v>王子・伊藤忠エネクス電力販売(株)_メニューC</v>
      </c>
      <c r="BB228" s="52">
        <f t="shared" si="34"/>
        <v>0.30299999999999999</v>
      </c>
      <c r="BD228" s="52" t="str">
        <f>IF(参照!L228="","",参照!L228)</f>
        <v>キヤノンマーケティングジャパン(株)</v>
      </c>
    </row>
    <row r="229" spans="47:56">
      <c r="AU229" s="52" t="str">
        <f>IF(参照!A229="","",参照!A229)</f>
        <v/>
      </c>
      <c r="AV229" s="52" t="str">
        <f>IF(参照!B229="","",参照!B229)</f>
        <v/>
      </c>
      <c r="AW229" s="52" t="str">
        <f>IF(参照!C229="","",参照!C229)</f>
        <v/>
      </c>
      <c r="AX229" s="52" t="str">
        <f>IF(参照!D229="","",参照!D229)</f>
        <v>メニューD(残差)</v>
      </c>
      <c r="AY229" s="52">
        <f>IF(参照!E229="","",参照!E229)</f>
        <v>9.0899999999999998E-4</v>
      </c>
      <c r="AZ229" s="52" t="str">
        <f>IF(参照!F229="","",参照!F229)</f>
        <v>王子・伊藤忠エネクス電力販売(株)</v>
      </c>
      <c r="BA229" s="52" t="str">
        <f>IF(参照!G229="","",参照!G229)</f>
        <v>王子・伊藤忠エネクス電力販売(株)_メニューD(残差)</v>
      </c>
      <c r="BB229" s="52">
        <f t="shared" si="34"/>
        <v>0.90900000000000003</v>
      </c>
      <c r="BD229" s="52" t="str">
        <f>IF(参照!L229="","",参照!L229)</f>
        <v>九州エナジー(株)</v>
      </c>
    </row>
    <row r="230" spans="47:56">
      <c r="AU230" s="52" t="str">
        <f>IF(参照!A230="","",参照!A230)</f>
        <v/>
      </c>
      <c r="AV230" s="52" t="str">
        <f>IF(参照!B230="","",参照!B230)</f>
        <v/>
      </c>
      <c r="AW230" s="52" t="str">
        <f>IF(参照!C230="","",参照!C230)</f>
        <v/>
      </c>
      <c r="AX230" s="52" t="str">
        <f>IF(参照!D230="","",参照!D230)</f>
        <v>(参考値)事業者全体</v>
      </c>
      <c r="AY230" s="52">
        <f>IF(参照!E230="","",参照!E230)</f>
        <v>3.9899999999999999E-4</v>
      </c>
      <c r="AZ230" s="52" t="str">
        <f>IF(参照!F230="","",参照!F230)</f>
        <v>王子・伊藤忠エネクス電力販売(株)</v>
      </c>
      <c r="BA230" s="52" t="str">
        <f>IF(参照!G230="","",参照!G230)</f>
        <v>王子・伊藤忠エネクス電力販売(株)_(参考値)事業者全体</v>
      </c>
      <c r="BB230" s="52">
        <f t="shared" si="34"/>
        <v>0.39900000000000002</v>
      </c>
      <c r="BD230" s="52" t="str">
        <f>IF(参照!L230="","",参照!L230)</f>
        <v>九電みらいエナジー(株)</v>
      </c>
    </row>
    <row r="231" spans="47:56">
      <c r="AU231" s="52" t="str">
        <f>IF(参照!A231="","",参照!A231)</f>
        <v>A0071</v>
      </c>
      <c r="AV231" s="52" t="str">
        <f>IF(参照!B231="","",参照!B231)</f>
        <v>伊藤忠商事(株)</v>
      </c>
      <c r="AW231" s="52">
        <f>IF(参照!C231="","",参照!C231)</f>
        <v>7.3999999999999999E-4</v>
      </c>
      <c r="AX231" s="52" t="str">
        <f>IF(参照!D231="","",参照!D231)</f>
        <v>メニューA</v>
      </c>
      <c r="AY231" s="52">
        <f>IF(参照!E231="","",参照!E231)</f>
        <v>0</v>
      </c>
      <c r="AZ231" s="52" t="str">
        <f>IF(参照!F231="","",参照!F231)</f>
        <v>伊藤忠商事(株)</v>
      </c>
      <c r="BA231" s="52" t="str">
        <f>IF(参照!G231="","",参照!G231)</f>
        <v>伊藤忠商事(株)_メニューA</v>
      </c>
      <c r="BB231" s="52">
        <f t="shared" si="34"/>
        <v>0</v>
      </c>
      <c r="BD231" s="52" t="str">
        <f>IF(参照!L231="","",参照!L231)</f>
        <v>京セラ関電エナジー合同会社</v>
      </c>
    </row>
    <row r="232" spans="47:56">
      <c r="AU232" s="52" t="str">
        <f>IF(参照!A232="","",参照!A232)</f>
        <v/>
      </c>
      <c r="AV232" s="52" t="str">
        <f>IF(参照!B232="","",参照!B232)</f>
        <v/>
      </c>
      <c r="AW232" s="52" t="str">
        <f>IF(参照!C232="","",参照!C232)</f>
        <v/>
      </c>
      <c r="AX232" s="52" t="str">
        <f>IF(参照!D232="","",参照!D232)</f>
        <v>メニューB(残差)</v>
      </c>
      <c r="AY232" s="52">
        <f>IF(参照!E232="","",参照!E232)</f>
        <v>4.5300000000000001E-4</v>
      </c>
      <c r="AZ232" s="52" t="str">
        <f>IF(参照!F232="","",参照!F232)</f>
        <v>伊藤忠商事(株)</v>
      </c>
      <c r="BA232" s="52" t="str">
        <f>IF(参照!G232="","",参照!G232)</f>
        <v>伊藤忠商事(株)_メニューB(残差)</v>
      </c>
      <c r="BB232" s="52">
        <f t="shared" si="34"/>
        <v>0.45300000000000001</v>
      </c>
      <c r="BD232" s="52" t="str">
        <f>IF(参照!L232="","",参照!L232)</f>
        <v>京都生活協同組合</v>
      </c>
    </row>
    <row r="233" spans="47:56">
      <c r="AU233" s="52" t="str">
        <f>IF(参照!A233="","",参照!A233)</f>
        <v/>
      </c>
      <c r="AV233" s="52" t="str">
        <f>IF(参照!B233="","",参照!B233)</f>
        <v/>
      </c>
      <c r="AW233" s="52" t="str">
        <f>IF(参照!C233="","",参照!C233)</f>
        <v/>
      </c>
      <c r="AX233" s="52" t="str">
        <f>IF(参照!D233="","",参照!D233)</f>
        <v>(参考値)事業者全体</v>
      </c>
      <c r="AY233" s="52">
        <f>IF(参照!E233="","",参照!E233)</f>
        <v>4.6999999999999999E-4</v>
      </c>
      <c r="AZ233" s="52" t="str">
        <f>IF(参照!F233="","",参照!F233)</f>
        <v>伊藤忠商事(株)</v>
      </c>
      <c r="BA233" s="52" t="str">
        <f>IF(参照!G233="","",参照!G233)</f>
        <v>伊藤忠商事(株)_(参考値)事業者全体</v>
      </c>
      <c r="BB233" s="52">
        <f t="shared" si="34"/>
        <v>0.47</v>
      </c>
      <c r="BD233" s="52" t="str">
        <f>IF(参照!L233="","",参照!L233)</f>
        <v>(株)京楽産業ホールディングス</v>
      </c>
    </row>
    <row r="234" spans="47:56">
      <c r="AU234" s="52" t="str">
        <f>IF(参照!A234="","",参照!A234)</f>
        <v>A0072</v>
      </c>
      <c r="AV234" s="52" t="str">
        <f>IF(参照!B234="","",参照!B234)</f>
        <v>(株)エコスタイル</v>
      </c>
      <c r="AW234" s="52">
        <f>IF(参照!C234="","",参照!C234)</f>
        <v>4.1800000000000002E-4</v>
      </c>
      <c r="AX234" s="52" t="str">
        <f>IF(参照!D234="","",参照!D234)</f>
        <v>メニューA</v>
      </c>
      <c r="AY234" s="52">
        <f>IF(参照!E234="","",参照!E234)</f>
        <v>0</v>
      </c>
      <c r="AZ234" s="52" t="str">
        <f>IF(参照!F234="","",参照!F234)</f>
        <v>(株)エコスタイル</v>
      </c>
      <c r="BA234" s="52" t="str">
        <f>IF(参照!G234="","",参照!G234)</f>
        <v>(株)エコスタイル_メニューA</v>
      </c>
      <c r="BB234" s="52">
        <f t="shared" si="34"/>
        <v>0</v>
      </c>
      <c r="BD234" s="52" t="str">
        <f>IF(参照!L234="","",参照!L234)</f>
        <v>桐生瓦斯(株)</v>
      </c>
    </row>
    <row r="235" spans="47:56">
      <c r="AU235" s="52" t="str">
        <f>IF(参照!A235="","",参照!A235)</f>
        <v/>
      </c>
      <c r="AV235" s="52" t="str">
        <f>IF(参照!B235="","",参照!B235)</f>
        <v/>
      </c>
      <c r="AW235" s="52" t="str">
        <f>IF(参照!C235="","",参照!C235)</f>
        <v/>
      </c>
      <c r="AX235" s="52" t="str">
        <f>IF(参照!D235="","",参照!D235)</f>
        <v>メニューB</v>
      </c>
      <c r="AY235" s="52">
        <f>IF(参照!E235="","",参照!E235)</f>
        <v>0</v>
      </c>
      <c r="AZ235" s="52" t="str">
        <f>IF(参照!F235="","",参照!F235)</f>
        <v>(株)エコスタイル</v>
      </c>
      <c r="BA235" s="52" t="str">
        <f>IF(参照!G235="","",参照!G235)</f>
        <v>(株)エコスタイル_メニューB</v>
      </c>
      <c r="BB235" s="52">
        <f t="shared" si="34"/>
        <v>0</v>
      </c>
      <c r="BD235" s="52" t="str">
        <f>IF(参照!L235="","",参照!L235)</f>
        <v>近畿電力(株)</v>
      </c>
    </row>
    <row r="236" spans="47:56">
      <c r="AU236" s="52" t="str">
        <f>IF(参照!A236="","",参照!A236)</f>
        <v/>
      </c>
      <c r="AV236" s="52" t="str">
        <f>IF(参照!B236="","",参照!B236)</f>
        <v/>
      </c>
      <c r="AW236" s="52" t="str">
        <f>IF(参照!C236="","",参照!C236)</f>
        <v/>
      </c>
      <c r="AX236" s="52" t="str">
        <f>IF(参照!D236="","",参照!D236)</f>
        <v>メニューC(残差)</v>
      </c>
      <c r="AY236" s="52">
        <f>IF(参照!E236="","",参照!E236)</f>
        <v>5.9499999999999993E-4</v>
      </c>
      <c r="AZ236" s="52" t="str">
        <f>IF(参照!F236="","",参照!F236)</f>
        <v>(株)エコスタイル</v>
      </c>
      <c r="BA236" s="52" t="str">
        <f>IF(参照!G236="","",参照!G236)</f>
        <v>(株)エコスタイル_メニューC(残差)</v>
      </c>
      <c r="BB236" s="52">
        <f t="shared" si="34"/>
        <v>0.59499999999999997</v>
      </c>
      <c r="BD236" s="52" t="str">
        <f>IF(参照!L236="","",参照!L236)</f>
        <v>(株)クオリティプラス</v>
      </c>
    </row>
    <row r="237" spans="47:56">
      <c r="AU237" s="52" t="str">
        <f>IF(参照!A237="","",参照!A237)</f>
        <v/>
      </c>
      <c r="AV237" s="52" t="str">
        <f>IF(参照!B237="","",参照!B237)</f>
        <v/>
      </c>
      <c r="AW237" s="52" t="str">
        <f>IF(参照!C237="","",参照!C237)</f>
        <v/>
      </c>
      <c r="AX237" s="52" t="str">
        <f>IF(参照!D237="","",参照!D237)</f>
        <v>(参考値)事業者全体</v>
      </c>
      <c r="AY237" s="52">
        <f>IF(参照!E237="","",参照!E237)</f>
        <v>5.4000000000000001E-4</v>
      </c>
      <c r="AZ237" s="52" t="str">
        <f>IF(参照!F237="","",参照!F237)</f>
        <v>(株)エコスタイル</v>
      </c>
      <c r="BA237" s="52" t="str">
        <f>IF(参照!G237="","",参照!G237)</f>
        <v>(株)エコスタイル_(参考値)事業者全体</v>
      </c>
      <c r="BB237" s="52">
        <f t="shared" si="34"/>
        <v>0.54</v>
      </c>
      <c r="BD237" s="52" t="str">
        <f>IF(参照!L237="","",参照!L237)</f>
        <v>くこくエネルギー(株)(旧：熊本電力(株))</v>
      </c>
    </row>
    <row r="238" spans="47:56">
      <c r="AU238" s="52" t="str">
        <f>IF(参照!A238="","",参照!A238)</f>
        <v>A0073</v>
      </c>
      <c r="AV238" s="52" t="str">
        <f>IF(参照!B238="","",参照!B238)</f>
        <v>入間ガス(株)</v>
      </c>
      <c r="AW238" s="52">
        <f>IF(参照!C238="","",参照!C238)</f>
        <v>3.6400000000000001E-4</v>
      </c>
      <c r="AX238" s="52" t="str">
        <f>IF(参照!D238="","",参照!D238)</f>
        <v/>
      </c>
      <c r="AY238" s="52">
        <f>IF(参照!E238="","",参照!E238)</f>
        <v>3.0800000000000001E-4</v>
      </c>
      <c r="AZ238" s="52" t="str">
        <f>IF(参照!F238="","",参照!F238)</f>
        <v>入間ガス(株)</v>
      </c>
      <c r="BA238" s="52" t="str">
        <f>IF(参照!G238="","",参照!G238)</f>
        <v>入間ガス(株)_</v>
      </c>
      <c r="BB238" s="52">
        <f t="shared" si="34"/>
        <v>0.308</v>
      </c>
      <c r="BD238" s="52" t="str">
        <f>IF(参照!L238="","",参照!L238)</f>
        <v>久慈地域エネルギー(株)</v>
      </c>
    </row>
    <row r="239" spans="47:56">
      <c r="AU239" s="52" t="str">
        <f>IF(参照!A239="","",参照!A239)</f>
        <v>A0074</v>
      </c>
      <c r="AV239" s="52" t="str">
        <f>IF(参照!B239="","",参照!B239)</f>
        <v>テプコカスタマーサービス(株)</v>
      </c>
      <c r="AW239" s="52">
        <f>IF(参照!C239="","",参照!C239)</f>
        <v>5.7499999999999999E-4</v>
      </c>
      <c r="AX239" s="52" t="str">
        <f>IF(参照!D239="","",参照!D239)</f>
        <v/>
      </c>
      <c r="AY239" s="52">
        <f>IF(参照!E239="","",参照!E239)</f>
        <v>5.5800000000000001E-4</v>
      </c>
      <c r="AZ239" s="52" t="str">
        <f>IF(参照!F239="","",参照!F239)</f>
        <v>テプコカスタマーサービス(株)</v>
      </c>
      <c r="BA239" s="52" t="str">
        <f>IF(参照!G239="","",参照!G239)</f>
        <v>テプコカスタマーサービス(株)_</v>
      </c>
      <c r="BB239" s="52">
        <f t="shared" si="34"/>
        <v>0.55800000000000005</v>
      </c>
      <c r="BD239" s="52" t="str">
        <f>IF(参照!L239="","",参照!L239)</f>
        <v>(株)クボタ</v>
      </c>
    </row>
    <row r="240" spans="47:56">
      <c r="AU240" s="52" t="str">
        <f>IF(参照!A240="","",参照!A240)</f>
        <v>A0075</v>
      </c>
      <c r="AV240" s="52" t="str">
        <f>IF(参照!B240="","",参照!B240)</f>
        <v>(株)とんでんホールディングス</v>
      </c>
      <c r="AW240" s="52">
        <f>IF(参照!C240="","",参照!C240)</f>
        <v>4.0900000000000002E-4</v>
      </c>
      <c r="AX240" s="52" t="str">
        <f>IF(参照!D240="","",参照!D240)</f>
        <v/>
      </c>
      <c r="AY240" s="52">
        <f>IF(参照!E240="","",参照!E240)</f>
        <v>5.1000000000000004E-4</v>
      </c>
      <c r="AZ240" s="52" t="str">
        <f>IF(参照!F240="","",参照!F240)</f>
        <v>(株)とんでんホールディングス</v>
      </c>
      <c r="BA240" s="52" t="str">
        <f>IF(参照!G240="","",参照!G240)</f>
        <v>(株)とんでんホールディングス_</v>
      </c>
      <c r="BB240" s="52">
        <f t="shared" si="34"/>
        <v>0.51</v>
      </c>
      <c r="BD240" s="52" t="str">
        <f>IF(参照!L240="","",参照!L240)</f>
        <v>(株)球磨村森電力</v>
      </c>
    </row>
    <row r="241" spans="47:56">
      <c r="AU241" s="52" t="str">
        <f>IF(参照!A241="","",参照!A241)</f>
        <v>A0076</v>
      </c>
      <c r="AV241" s="52" t="str">
        <f>IF(参照!B241="","",参照!B241)</f>
        <v>日鉄エンジニアリング(株)</v>
      </c>
      <c r="AW241" s="52">
        <f>IF(参照!C241="","",参照!C241)</f>
        <v>4.5399999999999998E-4</v>
      </c>
      <c r="AX241" s="52" t="str">
        <f>IF(参照!D241="","",参照!D241)</f>
        <v>メニューA</v>
      </c>
      <c r="AY241" s="52">
        <f>IF(参照!E241="","",参照!E241)</f>
        <v>0</v>
      </c>
      <c r="AZ241" s="52" t="str">
        <f>IF(参照!F241="","",参照!F241)</f>
        <v>日鉄エンジニアリング(株)</v>
      </c>
      <c r="BA241" s="52" t="str">
        <f>IF(参照!G241="","",参照!G241)</f>
        <v>日鉄エンジニアリング(株)_メニューA</v>
      </c>
      <c r="BB241" s="52">
        <f t="shared" si="34"/>
        <v>0</v>
      </c>
      <c r="BD241" s="52" t="str">
        <f>IF(参照!L241="","",参照!L241)</f>
        <v>(株)グランデータ</v>
      </c>
    </row>
    <row r="242" spans="47:56">
      <c r="AU242" s="52" t="str">
        <f>IF(参照!A242="","",参照!A242)</f>
        <v/>
      </c>
      <c r="AV242" s="52" t="str">
        <f>IF(参照!B242="","",参照!B242)</f>
        <v/>
      </c>
      <c r="AW242" s="52" t="str">
        <f>IF(参照!C242="","",参照!C242)</f>
        <v/>
      </c>
      <c r="AX242" s="52" t="str">
        <f>IF(参照!D242="","",参照!D242)</f>
        <v>メニューB</v>
      </c>
      <c r="AY242" s="52">
        <f>IF(参照!E242="","",参照!E242)</f>
        <v>0</v>
      </c>
      <c r="AZ242" s="52" t="str">
        <f>IF(参照!F242="","",参照!F242)</f>
        <v>日鉄エンジニアリング(株)</v>
      </c>
      <c r="BA242" s="52" t="str">
        <f>IF(参照!G242="","",参照!G242)</f>
        <v>日鉄エンジニアリング(株)_メニューB</v>
      </c>
      <c r="BB242" s="52">
        <f t="shared" si="34"/>
        <v>0</v>
      </c>
      <c r="BD242" s="52" t="str">
        <f>IF(参照!L242="","",参照!L242)</f>
        <v>グリーナ(株)</v>
      </c>
    </row>
    <row r="243" spans="47:56">
      <c r="AU243" s="52" t="str">
        <f>IF(参照!A243="","",参照!A243)</f>
        <v/>
      </c>
      <c r="AV243" s="52" t="str">
        <f>IF(参照!B243="","",参照!B243)</f>
        <v/>
      </c>
      <c r="AW243" s="52" t="str">
        <f>IF(参照!C243="","",参照!C243)</f>
        <v/>
      </c>
      <c r="AX243" s="52" t="str">
        <f>IF(参照!D243="","",参照!D243)</f>
        <v>メニューC</v>
      </c>
      <c r="AY243" s="52">
        <f>IF(参照!E243="","",参照!E243)</f>
        <v>1E-4</v>
      </c>
      <c r="AZ243" s="52" t="str">
        <f>IF(参照!F243="","",参照!F243)</f>
        <v>日鉄エンジニアリング(株)</v>
      </c>
      <c r="BA243" s="52" t="str">
        <f>IF(参照!G243="","",参照!G243)</f>
        <v>日鉄エンジニアリング(株)_メニューC</v>
      </c>
      <c r="BB243" s="52">
        <f t="shared" si="34"/>
        <v>0.1</v>
      </c>
      <c r="BD243" s="52" t="str">
        <f>IF(参照!L243="","",参照!L243)</f>
        <v>(株)クリーンエネルギー総合研究所</v>
      </c>
    </row>
    <row r="244" spans="47:56">
      <c r="AU244" s="52" t="str">
        <f>IF(参照!A244="","",参照!A244)</f>
        <v/>
      </c>
      <c r="AV244" s="52" t="str">
        <f>IF(参照!B244="","",参照!B244)</f>
        <v/>
      </c>
      <c r="AW244" s="52" t="str">
        <f>IF(参照!C244="","",参照!C244)</f>
        <v/>
      </c>
      <c r="AX244" s="52" t="str">
        <f>IF(参照!D244="","",参照!D244)</f>
        <v>メニューD</v>
      </c>
      <c r="AY244" s="52">
        <f>IF(参照!E244="","",参照!E244)</f>
        <v>2.5000000000000001E-4</v>
      </c>
      <c r="AZ244" s="52" t="str">
        <f>IF(参照!F244="","",参照!F244)</f>
        <v>日鉄エンジニアリング(株)</v>
      </c>
      <c r="BA244" s="52" t="str">
        <f>IF(参照!G244="","",参照!G244)</f>
        <v>日鉄エンジニアリング(株)_メニューD</v>
      </c>
      <c r="BB244" s="52">
        <f t="shared" si="34"/>
        <v>0.25</v>
      </c>
      <c r="BD244" s="52" t="str">
        <f>IF(参照!L244="","",参照!L244)</f>
        <v>一般社団法人グリーンコープでんき</v>
      </c>
    </row>
    <row r="245" spans="47:56">
      <c r="AU245" s="52" t="str">
        <f>IF(参照!A245="","",参照!A245)</f>
        <v/>
      </c>
      <c r="AV245" s="52" t="str">
        <f>IF(参照!B245="","",参照!B245)</f>
        <v/>
      </c>
      <c r="AW245" s="52" t="str">
        <f>IF(参照!C245="","",参照!C245)</f>
        <v/>
      </c>
      <c r="AX245" s="52" t="str">
        <f>IF(参照!D245="","",参照!D245)</f>
        <v>メニューE(残差)</v>
      </c>
      <c r="AY245" s="52">
        <f>IF(参照!E245="","",参照!E245)</f>
        <v>6.8999999999999997E-4</v>
      </c>
      <c r="AZ245" s="52" t="str">
        <f>IF(参照!F245="","",参照!F245)</f>
        <v>日鉄エンジニアリング(株)</v>
      </c>
      <c r="BA245" s="52" t="str">
        <f>IF(参照!G245="","",参照!G245)</f>
        <v>日鉄エンジニアリング(株)_メニューE(残差)</v>
      </c>
      <c r="BB245" s="52">
        <f t="shared" si="34"/>
        <v>0.69</v>
      </c>
      <c r="BD245" s="52" t="str">
        <f>IF(参照!L245="","",参照!L245)</f>
        <v>(株)グリーンサークル</v>
      </c>
    </row>
    <row r="246" spans="47:56">
      <c r="AU246" s="52" t="str">
        <f>IF(参照!A246="","",参照!A246)</f>
        <v/>
      </c>
      <c r="AV246" s="52" t="str">
        <f>IF(参照!B246="","",参照!B246)</f>
        <v/>
      </c>
      <c r="AW246" s="52" t="str">
        <f>IF(参照!C246="","",参照!C246)</f>
        <v/>
      </c>
      <c r="AX246" s="52" t="str">
        <f>IF(参照!D246="","",参照!D246)</f>
        <v>(参考値)事業者全体</v>
      </c>
      <c r="AY246" s="52">
        <f>IF(参照!E246="","",参照!E246)</f>
        <v>5.8900000000000001E-4</v>
      </c>
      <c r="AZ246" s="52" t="str">
        <f>IF(参照!F246="","",参照!F246)</f>
        <v>日鉄エンジニアリング(株)</v>
      </c>
      <c r="BA246" s="52" t="str">
        <f>IF(参照!G246="","",参照!G246)</f>
        <v>日鉄エンジニアリング(株)_(参考値)事業者全体</v>
      </c>
      <c r="BB246" s="52">
        <f t="shared" si="34"/>
        <v>0.58899999999999997</v>
      </c>
      <c r="BD246" s="52" t="str">
        <f>IF(参照!L246="","",参照!L246)</f>
        <v>グリーンシティこばやし(株)</v>
      </c>
    </row>
    <row r="247" spans="47:56">
      <c r="AU247" s="52" t="str">
        <f>IF(参照!A247="","",参照!A247)</f>
        <v>A0077</v>
      </c>
      <c r="AV247" s="52" t="str">
        <f>IF(参照!B247="","",参照!B247)</f>
        <v>ａｕエネルギー＆ライフ(株)(旧：ＫＤＤＩ(株))</v>
      </c>
      <c r="AW247" s="52">
        <f>IF(参照!C247="","",参照!C247)</f>
        <v>5.2400000000000005E-4</v>
      </c>
      <c r="AX247" s="52" t="str">
        <f>IF(参照!D247="","",参照!D247)</f>
        <v>メニューA</v>
      </c>
      <c r="AY247" s="52">
        <f>IF(参照!E247="","",参照!E247)</f>
        <v>0</v>
      </c>
      <c r="AZ247" s="52" t="str">
        <f>IF(参照!F247="","",参照!F247)</f>
        <v>ａｕエネルギー＆ライフ(株)(旧：ＫＤＤＩ(株))</v>
      </c>
      <c r="BA247" s="52" t="str">
        <f>IF(参照!G247="","",参照!G247)</f>
        <v>ａｕエネルギー＆ライフ(株)(旧：ＫＤＤＩ(株))_メニューA</v>
      </c>
      <c r="BB247" s="52">
        <f t="shared" si="34"/>
        <v>0</v>
      </c>
      <c r="BD247" s="52" t="str">
        <f>IF(参照!L247="","",参照!L247)</f>
        <v>(株)グリーンパワー大東</v>
      </c>
    </row>
    <row r="248" spans="47:56">
      <c r="AU248" s="52" t="str">
        <f>IF(参照!A248="","",参照!A248)</f>
        <v/>
      </c>
      <c r="AV248" s="52" t="str">
        <f>IF(参照!B248="","",参照!B248)</f>
        <v/>
      </c>
      <c r="AW248" s="52" t="str">
        <f>IF(参照!C248="","",参照!C248)</f>
        <v/>
      </c>
      <c r="AX248" s="52" t="str">
        <f>IF(参照!D248="","",参照!D248)</f>
        <v>メニューB(残差)</v>
      </c>
      <c r="AY248" s="52">
        <f>IF(参照!E248="","",参照!E248)</f>
        <v>4.6800000000000005E-4</v>
      </c>
      <c r="AZ248" s="52" t="str">
        <f>IF(参照!F248="","",参照!F248)</f>
        <v>ａｕエネルギー＆ライフ(株)(旧：ＫＤＤＩ(株))</v>
      </c>
      <c r="BA248" s="52" t="str">
        <f>IF(参照!G248="","",参照!G248)</f>
        <v>ａｕエネルギー＆ライフ(株)(旧：ＫＤＤＩ(株))_メニューB(残差)</v>
      </c>
      <c r="BB248" s="52">
        <f t="shared" si="34"/>
        <v>0.46800000000000003</v>
      </c>
      <c r="BD248" s="52" t="str">
        <f>IF(参照!L248="","",参照!L248)</f>
        <v>グリーンピープルズパワー(株)</v>
      </c>
    </row>
    <row r="249" spans="47:56">
      <c r="AU249" s="52" t="str">
        <f>IF(参照!A249="","",参照!A249)</f>
        <v/>
      </c>
      <c r="AV249" s="52" t="str">
        <f>IF(参照!B249="","",参照!B249)</f>
        <v/>
      </c>
      <c r="AW249" s="52" t="str">
        <f>IF(参照!C249="","",参照!C249)</f>
        <v/>
      </c>
      <c r="AX249" s="52" t="str">
        <f>IF(参照!D249="","",参照!D249)</f>
        <v>(参考値)事業者全体</v>
      </c>
      <c r="AY249" s="52">
        <f>IF(参照!E249="","",参照!E249)</f>
        <v>4.17E-4</v>
      </c>
      <c r="AZ249" s="52" t="str">
        <f>IF(参照!F249="","",参照!F249)</f>
        <v>ａｕエネルギー＆ライフ(株)(旧：ＫＤＤＩ(株))</v>
      </c>
      <c r="BA249" s="52" t="str">
        <f>IF(参照!G249="","",参照!G249)</f>
        <v>ａｕエネルギー＆ライフ(株)(旧：ＫＤＤＩ(株))_(参考値)事業者全体</v>
      </c>
      <c r="BB249" s="52">
        <f t="shared" si="34"/>
        <v>0.41699999999999998</v>
      </c>
      <c r="BD249" s="52" t="str">
        <f>IF(参照!L249="","",参照!L249)</f>
        <v>(株)クリーンベンチャー２１</v>
      </c>
    </row>
    <row r="250" spans="47:56">
      <c r="AU250" s="52" t="str">
        <f>IF(参照!A250="","",参照!A250)</f>
        <v>A0079</v>
      </c>
      <c r="AV250" s="52" t="str">
        <f>IF(参照!B250="","",参照!B250)</f>
        <v>イワタニ関東(株)</v>
      </c>
      <c r="AW250" s="52">
        <f>IF(参照!C250="","",参照!C250)</f>
        <v>7.2300000000000001E-4</v>
      </c>
      <c r="AX250" s="52" t="str">
        <f>IF(参照!D250="","",参照!D250)</f>
        <v/>
      </c>
      <c r="AY250" s="52">
        <f>IF(参照!E250="","",参照!E250)</f>
        <v>7.1299999999999998E-4</v>
      </c>
      <c r="AZ250" s="52" t="str">
        <f>IF(参照!F250="","",参照!F250)</f>
        <v>イワタニ関東(株)</v>
      </c>
      <c r="BA250" s="52" t="str">
        <f>IF(参照!G250="","",参照!G250)</f>
        <v>イワタニ関東(株)_</v>
      </c>
      <c r="BB250" s="52">
        <f t="shared" si="34"/>
        <v>0.71299999999999997</v>
      </c>
      <c r="BD250" s="52" t="str">
        <f>IF(参照!L250="","",参照!L250)</f>
        <v>(株)グリムスパワー</v>
      </c>
    </row>
    <row r="251" spans="47:56">
      <c r="AU251" s="52" t="str">
        <f>IF(参照!A251="","",参照!A251)</f>
        <v>A0080</v>
      </c>
      <c r="AV251" s="52" t="str">
        <f>IF(参照!B251="","",参照!B251)</f>
        <v>イワタニ首都圏(株)</v>
      </c>
      <c r="AW251" s="52">
        <f>IF(参照!C251="","",参照!C251)</f>
        <v>5.6999999999999998E-4</v>
      </c>
      <c r="AX251" s="52" t="str">
        <f>IF(参照!D251="","",参照!D251)</f>
        <v/>
      </c>
      <c r="AY251" s="52">
        <f>IF(参照!E251="","",参照!E251)</f>
        <v>5.1400000000000003E-4</v>
      </c>
      <c r="AZ251" s="52" t="str">
        <f>IF(参照!F251="","",参照!F251)</f>
        <v>イワタニ首都圏(株)</v>
      </c>
      <c r="BA251" s="52" t="str">
        <f>IF(参照!G251="","",参照!G251)</f>
        <v>イワタニ首都圏(株)_</v>
      </c>
      <c r="BB251" s="52">
        <f t="shared" si="34"/>
        <v>0.51400000000000001</v>
      </c>
      <c r="BD251" s="52" t="str">
        <f>IF(参照!L251="","",参照!L251)</f>
        <v>(株)グルーヴエナジー</v>
      </c>
    </row>
    <row r="252" spans="47:56">
      <c r="AU252" s="52" t="str">
        <f>IF(参照!A252="","",参照!A252)</f>
        <v>A0081</v>
      </c>
      <c r="AV252" s="52" t="str">
        <f>IF(参照!B252="","",参照!B252)</f>
        <v>サーラｅエナジー(株)</v>
      </c>
      <c r="AW252" s="52">
        <f>IF(参照!C252="","",参照!C252)</f>
        <v>3.5599999999999998E-4</v>
      </c>
      <c r="AX252" s="52" t="str">
        <f>IF(参照!D252="","",参照!D252)</f>
        <v>メニューA</v>
      </c>
      <c r="AY252" s="52">
        <f>IF(参照!E252="","",参照!E252)</f>
        <v>0</v>
      </c>
      <c r="AZ252" s="52" t="str">
        <f>IF(参照!F252="","",参照!F252)</f>
        <v>サーラｅエナジー(株)</v>
      </c>
      <c r="BA252" s="52" t="str">
        <f>IF(参照!G252="","",参照!G252)</f>
        <v>サーラｅエナジー(株)_メニューA</v>
      </c>
      <c r="BB252" s="52">
        <f t="shared" si="34"/>
        <v>0</v>
      </c>
      <c r="BD252" s="52" t="str">
        <f>IF(参照!L252="","",参照!L252)</f>
        <v>くるめエネルギー(株)</v>
      </c>
    </row>
    <row r="253" spans="47:56">
      <c r="AU253" s="52" t="str">
        <f>IF(参照!A253="","",参照!A253)</f>
        <v/>
      </c>
      <c r="AV253" s="52" t="str">
        <f>IF(参照!B253="","",参照!B253)</f>
        <v/>
      </c>
      <c r="AW253" s="52" t="str">
        <f>IF(参照!C253="","",参照!C253)</f>
        <v/>
      </c>
      <c r="AX253" s="52" t="str">
        <f>IF(参照!D253="","",参照!D253)</f>
        <v>メニューB</v>
      </c>
      <c r="AY253" s="52">
        <f>IF(参照!E253="","",参照!E253)</f>
        <v>3.77E-4</v>
      </c>
      <c r="AZ253" s="52" t="str">
        <f>IF(参照!F253="","",参照!F253)</f>
        <v>サーラｅエナジー(株)</v>
      </c>
      <c r="BA253" s="52" t="str">
        <f>IF(参照!G253="","",参照!G253)</f>
        <v>サーラｅエナジー(株)_メニューB</v>
      </c>
      <c r="BB253" s="52">
        <f t="shared" si="34"/>
        <v>0.377</v>
      </c>
      <c r="BD253" s="52" t="str">
        <f>IF(参照!L253="","",参照!L253)</f>
        <v>(株)グローアップ</v>
      </c>
    </row>
    <row r="254" spans="47:56">
      <c r="AU254" s="52" t="str">
        <f>IF(参照!A254="","",参照!A254)</f>
        <v/>
      </c>
      <c r="AV254" s="52" t="str">
        <f>IF(参照!B254="","",参照!B254)</f>
        <v/>
      </c>
      <c r="AW254" s="52" t="str">
        <f>IF(参照!C254="","",参照!C254)</f>
        <v/>
      </c>
      <c r="AX254" s="52" t="str">
        <f>IF(参照!D254="","",参照!D254)</f>
        <v>メニューC(残差)</v>
      </c>
      <c r="AY254" s="52">
        <f>IF(参照!E254="","",参照!E254)</f>
        <v>3.0899999999999998E-4</v>
      </c>
      <c r="AZ254" s="52" t="str">
        <f>IF(参照!F254="","",参照!F254)</f>
        <v>サーラｅエナジー(株)</v>
      </c>
      <c r="BA254" s="52" t="str">
        <f>IF(参照!G254="","",参照!G254)</f>
        <v>サーラｅエナジー(株)_メニューC(残差)</v>
      </c>
      <c r="BB254" s="52">
        <f t="shared" si="34"/>
        <v>0.309</v>
      </c>
      <c r="BD254" s="52" t="str">
        <f>IF(参照!L254="","",参照!L254)</f>
        <v>(株)クローバー・テクノロジーズ(旧：四つ葉電力(株))</v>
      </c>
    </row>
    <row r="255" spans="47:56">
      <c r="AU255" s="52" t="str">
        <f>IF(参照!A255="","",参照!A255)</f>
        <v/>
      </c>
      <c r="AV255" s="52" t="str">
        <f>IF(参照!B255="","",参照!B255)</f>
        <v/>
      </c>
      <c r="AW255" s="52" t="str">
        <f>IF(参照!C255="","",参照!C255)</f>
        <v/>
      </c>
      <c r="AX255" s="52" t="str">
        <f>IF(参照!D255="","",参照!D255)</f>
        <v>(参考値)事業者全体</v>
      </c>
      <c r="AY255" s="52">
        <f>IF(参照!E255="","",参照!E255)</f>
        <v>3.9200000000000004E-4</v>
      </c>
      <c r="AZ255" s="52" t="str">
        <f>IF(参照!F255="","",参照!F255)</f>
        <v>サーラｅエナジー(株)</v>
      </c>
      <c r="BA255" s="52" t="str">
        <f>IF(参照!G255="","",参照!G255)</f>
        <v>サーラｅエナジー(株)_(参考値)事業者全体</v>
      </c>
      <c r="BB255" s="52">
        <f t="shared" si="34"/>
        <v>0.39200000000000002</v>
      </c>
      <c r="BD255" s="52" t="str">
        <f>IF(参照!L255="","",参照!L255)</f>
        <v>(株)グローバルエンジニアリング</v>
      </c>
    </row>
    <row r="256" spans="47:56">
      <c r="AU256" s="52" t="str">
        <f>IF(参照!A256="","",参照!A256)</f>
        <v>A0082</v>
      </c>
      <c r="AV256" s="52" t="str">
        <f>IF(参照!B256="","",参照!B256)</f>
        <v>(株)地球クラブ</v>
      </c>
      <c r="AW256" s="52">
        <f>IF(参照!C256="","",参照!C256)</f>
        <v>1.0399999999999999E-4</v>
      </c>
      <c r="AX256" s="52" t="str">
        <f>IF(参照!D256="","",参照!D256)</f>
        <v>メニューA</v>
      </c>
      <c r="AY256" s="52">
        <f>IF(参照!E256="","",参照!E256)</f>
        <v>0</v>
      </c>
      <c r="AZ256" s="52" t="str">
        <f>IF(参照!F256="","",参照!F256)</f>
        <v>(株)地球クラブ</v>
      </c>
      <c r="BA256" s="52" t="str">
        <f>IF(参照!G256="","",参照!G256)</f>
        <v>(株)地球クラブ_メニューA</v>
      </c>
      <c r="BB256" s="52">
        <f t="shared" si="34"/>
        <v>0</v>
      </c>
      <c r="BD256" s="52" t="str">
        <f>IF(参照!L256="","",参照!L256)</f>
        <v>(株)グローバルキャスト</v>
      </c>
    </row>
    <row r="257" spans="47:56">
      <c r="AU257" s="52" t="str">
        <f>IF(参照!A257="","",参照!A257)</f>
        <v/>
      </c>
      <c r="AV257" s="52" t="str">
        <f>IF(参照!B257="","",参照!B257)</f>
        <v/>
      </c>
      <c r="AW257" s="52" t="str">
        <f>IF(参照!C257="","",参照!C257)</f>
        <v/>
      </c>
      <c r="AX257" s="52" t="str">
        <f>IF(参照!D257="","",参照!D257)</f>
        <v>メニューB(残差)</v>
      </c>
      <c r="AY257" s="52">
        <f>IF(参照!E257="","",参照!E257)</f>
        <v>4.8699999999999997E-4</v>
      </c>
      <c r="AZ257" s="52" t="str">
        <f>IF(参照!F257="","",参照!F257)</f>
        <v>(株)地球クラブ</v>
      </c>
      <c r="BA257" s="52" t="str">
        <f>IF(参照!G257="","",参照!G257)</f>
        <v>(株)地球クラブ_メニューB(残差)</v>
      </c>
      <c r="BB257" s="52">
        <f t="shared" si="34"/>
        <v>0.48699999999999999</v>
      </c>
      <c r="BD257" s="52" t="str">
        <f>IF(参照!L257="","",参照!L257)</f>
        <v>グローバルソリューションサービス(株)</v>
      </c>
    </row>
    <row r="258" spans="47:56">
      <c r="AU258" s="52" t="str">
        <f>IF(参照!A258="","",参照!A258)</f>
        <v/>
      </c>
      <c r="AV258" s="52" t="str">
        <f>IF(参照!B258="","",参照!B258)</f>
        <v/>
      </c>
      <c r="AW258" s="52" t="str">
        <f>IF(参照!C258="","",参照!C258)</f>
        <v/>
      </c>
      <c r="AX258" s="52" t="str">
        <f>IF(参照!D258="","",参照!D258)</f>
        <v>(参考値)事業者全体</v>
      </c>
      <c r="AY258" s="52">
        <f>IF(参照!E258="","",参照!E258)</f>
        <v>4.4999999999999999E-4</v>
      </c>
      <c r="AZ258" s="52" t="str">
        <f>IF(参照!F258="","",参照!F258)</f>
        <v>(株)地球クラブ</v>
      </c>
      <c r="BA258" s="52" t="str">
        <f>IF(参照!G258="","",参照!G258)</f>
        <v>(株)地球クラブ_(参考値)事業者全体</v>
      </c>
      <c r="BB258" s="52">
        <f t="shared" si="34"/>
        <v>0.45</v>
      </c>
      <c r="BD258" s="52" t="str">
        <f>IF(参照!L258="","",参照!L258)</f>
        <v>(株)ケアネス(旧：(株)ルーア)</v>
      </c>
    </row>
    <row r="259" spans="47:56">
      <c r="AU259" s="52" t="str">
        <f>IF(参照!A259="","",参照!A259)</f>
        <v>A0083</v>
      </c>
      <c r="AV259" s="52" t="str">
        <f>IF(参照!B259="","",参照!B259)</f>
        <v>(株)エコア</v>
      </c>
      <c r="AW259" s="52">
        <f>IF(参照!C259="","",参照!C259)</f>
        <v>5.0500000000000002E-4</v>
      </c>
      <c r="AX259" s="52" t="str">
        <f>IF(参照!D259="","",参照!D259)</f>
        <v/>
      </c>
      <c r="AY259" s="52">
        <f>IF(参照!E259="","",参照!E259)</f>
        <v>4.4900000000000002E-4</v>
      </c>
      <c r="AZ259" s="52" t="str">
        <f>IF(参照!F259="","",参照!F259)</f>
        <v>(株)エコア</v>
      </c>
      <c r="BA259" s="52" t="str">
        <f>IF(参照!G259="","",参照!G259)</f>
        <v>(株)エコア_</v>
      </c>
      <c r="BB259" s="52">
        <f t="shared" si="34"/>
        <v>0.44900000000000001</v>
      </c>
      <c r="BD259" s="52" t="str">
        <f>IF(参照!L259="","",参照!L259)</f>
        <v>京葉瓦斯(株)</v>
      </c>
    </row>
    <row r="260" spans="47:56">
      <c r="AU260" s="52" t="str">
        <f>IF(参照!A260="","",参照!A260)</f>
        <v>A0084</v>
      </c>
      <c r="AV260" s="52" t="str">
        <f>IF(参照!B260="","",参照!B260)</f>
        <v>西部瓦斯(株)</v>
      </c>
      <c r="AW260" s="52">
        <f>IF(参照!C260="","",参照!C260)</f>
        <v>4.8999999999999998E-4</v>
      </c>
      <c r="AX260" s="52" t="str">
        <f>IF(参照!D260="","",参照!D260)</f>
        <v/>
      </c>
      <c r="AY260" s="52">
        <f>IF(参照!E260="","",参照!E260)</f>
        <v>4.9399999999999997E-4</v>
      </c>
      <c r="AZ260" s="52" t="str">
        <f>IF(参照!F260="","",参照!F260)</f>
        <v>西部瓦斯(株)</v>
      </c>
      <c r="BA260" s="52" t="str">
        <f>IF(参照!G260="","",参照!G260)</f>
        <v>西部瓦斯(株)_</v>
      </c>
      <c r="BB260" s="52">
        <f t="shared" si="34"/>
        <v>0.49399999999999999</v>
      </c>
      <c r="BD260" s="52" t="str">
        <f>IF(参照!L260="","",参照!L260)</f>
        <v>京和ガス(株)</v>
      </c>
    </row>
    <row r="261" spans="47:56">
      <c r="AU261" s="52" t="str">
        <f>IF(参照!A261="","",参照!A261)</f>
        <v>A0085</v>
      </c>
      <c r="AV261" s="52" t="str">
        <f>IF(参照!B261="","",参照!B261)</f>
        <v>東邦ガス(株)</v>
      </c>
      <c r="AW261" s="52">
        <f>IF(参照!C261="","",参照!C261)</f>
        <v>4.46E-4</v>
      </c>
      <c r="AX261" s="52" t="str">
        <f>IF(参照!D261="","",参照!D261)</f>
        <v>メニューA</v>
      </c>
      <c r="AY261" s="52">
        <f>IF(参照!E261="","",参照!E261)</f>
        <v>3.2000000000000003E-4</v>
      </c>
      <c r="AZ261" s="52" t="str">
        <f>IF(参照!F261="","",参照!F261)</f>
        <v>東邦ガス(株)</v>
      </c>
      <c r="BA261" s="52" t="str">
        <f>IF(参照!G261="","",参照!G261)</f>
        <v>東邦ガス(株)_メニューA</v>
      </c>
      <c r="BB261" s="52">
        <f t="shared" ref="BB261:BB324" si="35">AY261*1000</f>
        <v>0.32</v>
      </c>
      <c r="BD261" s="52" t="str">
        <f>IF(参照!L261="","",参照!L261)</f>
        <v>ゲーテハウス(株)</v>
      </c>
    </row>
    <row r="262" spans="47:56">
      <c r="AU262" s="52" t="str">
        <f>IF(参照!A262="","",参照!A262)</f>
        <v/>
      </c>
      <c r="AV262" s="52" t="str">
        <f>IF(参照!B262="","",参照!B262)</f>
        <v/>
      </c>
      <c r="AW262" s="52" t="str">
        <f>IF(参照!C262="","",参照!C262)</f>
        <v/>
      </c>
      <c r="AX262" s="52" t="str">
        <f>IF(参照!D262="","",参照!D262)</f>
        <v>メニューB</v>
      </c>
      <c r="AY262" s="52">
        <f>IF(参照!E262="","",参照!E262)</f>
        <v>0</v>
      </c>
      <c r="AZ262" s="52" t="str">
        <f>IF(参照!F262="","",参照!F262)</f>
        <v>東邦ガス(株)</v>
      </c>
      <c r="BA262" s="52" t="str">
        <f>IF(参照!G262="","",参照!G262)</f>
        <v>東邦ガス(株)_メニューB</v>
      </c>
      <c r="BB262" s="52">
        <f t="shared" si="35"/>
        <v>0</v>
      </c>
      <c r="BD262" s="52" t="str">
        <f>IF(参照!L262="","",参照!L262)</f>
        <v>(株)ケーブルネット下関</v>
      </c>
    </row>
    <row r="263" spans="47:56">
      <c r="AU263" s="52" t="str">
        <f>IF(参照!A263="","",参照!A263)</f>
        <v/>
      </c>
      <c r="AV263" s="52" t="str">
        <f>IF(参照!B263="","",参照!B263)</f>
        <v/>
      </c>
      <c r="AW263" s="52" t="str">
        <f>IF(参照!C263="","",参照!C263)</f>
        <v/>
      </c>
      <c r="AX263" s="52" t="str">
        <f>IF(参照!D263="","",参照!D263)</f>
        <v>メニューC(残差)</v>
      </c>
      <c r="AY263" s="52">
        <f>IF(参照!E263="","",参照!E263)</f>
        <v>4.2499999999999998E-4</v>
      </c>
      <c r="AZ263" s="52" t="str">
        <f>IF(参照!F263="","",参照!F263)</f>
        <v>東邦ガス(株)</v>
      </c>
      <c r="BA263" s="52" t="str">
        <f>IF(参照!G263="","",参照!G263)</f>
        <v>東邦ガス(株)_メニューC(残差)</v>
      </c>
      <c r="BB263" s="52">
        <f t="shared" si="35"/>
        <v>0.42499999999999999</v>
      </c>
      <c r="BD263" s="52" t="str">
        <f>IF(参照!L263="","",参照!L263)</f>
        <v>気仙沼グリーンエナジー(株)</v>
      </c>
    </row>
    <row r="264" spans="47:56">
      <c r="AU264" s="52" t="str">
        <f>IF(参照!A264="","",参照!A264)</f>
        <v/>
      </c>
      <c r="AV264" s="52" t="str">
        <f>IF(参照!B264="","",参照!B264)</f>
        <v/>
      </c>
      <c r="AW264" s="52" t="str">
        <f>IF(参照!C264="","",参照!C264)</f>
        <v/>
      </c>
      <c r="AX264" s="52" t="str">
        <f>IF(参照!D264="","",参照!D264)</f>
        <v>(参考値)事業者全体</v>
      </c>
      <c r="AY264" s="52">
        <f>IF(参照!E264="","",参照!E264)</f>
        <v>4.2000000000000002E-4</v>
      </c>
      <c r="AZ264" s="52" t="str">
        <f>IF(参照!F264="","",参照!F264)</f>
        <v>東邦ガス(株)</v>
      </c>
      <c r="BA264" s="52" t="str">
        <f>IF(参照!G264="","",参照!G264)</f>
        <v>東邦ガス(株)_(参考値)事業者全体</v>
      </c>
      <c r="BB264" s="52">
        <f t="shared" si="35"/>
        <v>0.42000000000000004</v>
      </c>
      <c r="BD264" s="52" t="str">
        <f>IF(参照!L264="","",参照!L264)</f>
        <v>高知ニューエナジー(株)</v>
      </c>
    </row>
    <row r="265" spans="47:56">
      <c r="AU265" s="52" t="str">
        <f>IF(参照!A265="","",参照!A265)</f>
        <v>A0086</v>
      </c>
      <c r="AV265" s="52" t="str">
        <f>IF(参照!B265="","",参照!B265)</f>
        <v>シナネン(株)</v>
      </c>
      <c r="AW265" s="52">
        <f>IF(参照!C265="","",参照!C265)</f>
        <v>5.8500000000000002E-4</v>
      </c>
      <c r="AX265" s="52" t="str">
        <f>IF(参照!D265="","",参照!D265)</f>
        <v>メニューA</v>
      </c>
      <c r="AY265" s="52">
        <f>IF(参照!E265="","",参照!E265)</f>
        <v>0</v>
      </c>
      <c r="AZ265" s="52" t="str">
        <f>IF(参照!F265="","",参照!F265)</f>
        <v>シナネン(株)</v>
      </c>
      <c r="BA265" s="52" t="str">
        <f>IF(参照!G265="","",参照!G265)</f>
        <v>シナネン(株)_メニューA</v>
      </c>
      <c r="BB265" s="52">
        <f t="shared" si="35"/>
        <v>0</v>
      </c>
      <c r="BD265" s="52" t="str">
        <f>IF(参照!L265="","",参照!L265)</f>
        <v>合同会社Ｐｅａｋ８</v>
      </c>
    </row>
    <row r="266" spans="47:56">
      <c r="AU266" s="52" t="str">
        <f>IF(参照!A266="","",参照!A266)</f>
        <v/>
      </c>
      <c r="AV266" s="52" t="str">
        <f>IF(参照!B266="","",参照!B266)</f>
        <v/>
      </c>
      <c r="AW266" s="52" t="str">
        <f>IF(参照!C266="","",参照!C266)</f>
        <v/>
      </c>
      <c r="AX266" s="52" t="str">
        <f>IF(参照!D266="","",参照!D266)</f>
        <v>メニューB</v>
      </c>
      <c r="AY266" s="52">
        <f>IF(参照!E266="","",参照!E266)</f>
        <v>2.9E-4</v>
      </c>
      <c r="AZ266" s="52" t="str">
        <f>IF(参照!F266="","",参照!F266)</f>
        <v>シナネン(株)</v>
      </c>
      <c r="BA266" s="52" t="str">
        <f>IF(参照!G266="","",参照!G266)</f>
        <v>シナネン(株)_メニューB</v>
      </c>
      <c r="BB266" s="52">
        <f t="shared" si="35"/>
        <v>0.28999999999999998</v>
      </c>
      <c r="BD266" s="52" t="str">
        <f>IF(参照!L266="","",参照!L266)</f>
        <v>神戸電力(株)</v>
      </c>
    </row>
    <row r="267" spans="47:56">
      <c r="AU267" s="52" t="str">
        <f>IF(参照!A267="","",参照!A267)</f>
        <v/>
      </c>
      <c r="AV267" s="52" t="str">
        <f>IF(参照!B267="","",参照!B267)</f>
        <v/>
      </c>
      <c r="AW267" s="52" t="str">
        <f>IF(参照!C267="","",参照!C267)</f>
        <v/>
      </c>
      <c r="AX267" s="52" t="str">
        <f>IF(参照!D267="","",参照!D267)</f>
        <v>メニューC</v>
      </c>
      <c r="AY267" s="52">
        <f>IF(参照!E267="","",参照!E267)</f>
        <v>3.8999999999999999E-4</v>
      </c>
      <c r="AZ267" s="52" t="str">
        <f>IF(参照!F267="","",参照!F267)</f>
        <v>シナネン(株)</v>
      </c>
      <c r="BA267" s="52" t="str">
        <f>IF(参照!G267="","",参照!G267)</f>
        <v>シナネン(株)_メニューC</v>
      </c>
      <c r="BB267" s="52">
        <f t="shared" si="35"/>
        <v>0.39</v>
      </c>
      <c r="BD267" s="52" t="str">
        <f>IF(参照!L267="","",参照!L267)</f>
        <v>(株)コープでんき東北</v>
      </c>
    </row>
    <row r="268" spans="47:56">
      <c r="AU268" s="52" t="str">
        <f>IF(参照!A268="","",参照!A268)</f>
        <v/>
      </c>
      <c r="AV268" s="52" t="str">
        <f>IF(参照!B268="","",参照!B268)</f>
        <v/>
      </c>
      <c r="AW268" s="52" t="str">
        <f>IF(参照!C268="","",参照!C268)</f>
        <v/>
      </c>
      <c r="AX268" s="52" t="str">
        <f>IF(参照!D268="","",参照!D268)</f>
        <v>メニューD</v>
      </c>
      <c r="AY268" s="52">
        <f>IF(参照!E268="","",参照!E268)</f>
        <v>4.8999999999999998E-4</v>
      </c>
      <c r="AZ268" s="52" t="str">
        <f>IF(参照!F268="","",参照!F268)</f>
        <v>シナネン(株)</v>
      </c>
      <c r="BA268" s="52" t="str">
        <f>IF(参照!G268="","",参照!G268)</f>
        <v>シナネン(株)_メニューD</v>
      </c>
      <c r="BB268" s="52">
        <f t="shared" si="35"/>
        <v>0.49</v>
      </c>
      <c r="BD268" s="52" t="str">
        <f>IF(参照!L268="","",参照!L268)</f>
        <v>コープ電力(株)</v>
      </c>
    </row>
    <row r="269" spans="47:56">
      <c r="AU269" s="52" t="str">
        <f>IF(参照!A269="","",参照!A269)</f>
        <v/>
      </c>
      <c r="AV269" s="52" t="str">
        <f>IF(参照!B269="","",参照!B269)</f>
        <v/>
      </c>
      <c r="AW269" s="52" t="str">
        <f>IF(参照!C269="","",参照!C269)</f>
        <v/>
      </c>
      <c r="AX269" s="52" t="str">
        <f>IF(参照!D269="","",参照!D269)</f>
        <v>メニューE</v>
      </c>
      <c r="AY269" s="52">
        <f>IF(参照!E269="","",参照!E269)</f>
        <v>2.72E-4</v>
      </c>
      <c r="AZ269" s="52" t="str">
        <f>IF(参照!F269="","",参照!F269)</f>
        <v>シナネン(株)</v>
      </c>
      <c r="BA269" s="52" t="str">
        <f>IF(参照!G269="","",参照!G269)</f>
        <v>シナネン(株)_メニューE</v>
      </c>
      <c r="BB269" s="52">
        <f t="shared" si="35"/>
        <v>0.27200000000000002</v>
      </c>
      <c r="BD269" s="52" t="str">
        <f>IF(参照!L269="","",参照!L269)</f>
        <v>国際航業(株)</v>
      </c>
    </row>
    <row r="270" spans="47:56">
      <c r="AU270" s="52" t="str">
        <f>IF(参照!A270="","",参照!A270)</f>
        <v/>
      </c>
      <c r="AV270" s="52" t="str">
        <f>IF(参照!B270="","",参照!B270)</f>
        <v/>
      </c>
      <c r="AW270" s="52" t="str">
        <f>IF(参照!C270="","",参照!C270)</f>
        <v/>
      </c>
      <c r="AX270" s="52" t="str">
        <f>IF(参照!D270="","",参照!D270)</f>
        <v>メニューF</v>
      </c>
      <c r="AY270" s="52">
        <f>IF(参照!E270="","",参照!E270)</f>
        <v>3.6099999999999999E-4</v>
      </c>
      <c r="AZ270" s="52" t="str">
        <f>IF(参照!F270="","",参照!F270)</f>
        <v>シナネン(株)</v>
      </c>
      <c r="BA270" s="52" t="str">
        <f>IF(参照!G270="","",参照!G270)</f>
        <v>シナネン(株)_メニューF</v>
      </c>
      <c r="BB270" s="52">
        <f t="shared" si="35"/>
        <v>0.36099999999999999</v>
      </c>
      <c r="BD270" s="52" t="str">
        <f>IF(参照!L270="","",参照!L270)</f>
        <v>小島電機工業(株)</v>
      </c>
    </row>
    <row r="271" spans="47:56">
      <c r="AU271" s="52" t="str">
        <f>IF(参照!A271="","",参照!A271)</f>
        <v/>
      </c>
      <c r="AV271" s="52" t="str">
        <f>IF(参照!B271="","",参照!B271)</f>
        <v/>
      </c>
      <c r="AW271" s="52" t="str">
        <f>IF(参照!C271="","",参照!C271)</f>
        <v/>
      </c>
      <c r="AX271" s="52" t="str">
        <f>IF(参照!D271="","",参照!D271)</f>
        <v>メニューG(残差)</v>
      </c>
      <c r="AY271" s="52">
        <f>IF(参照!E271="","",参照!E271)</f>
        <v>6.1200000000000002E-4</v>
      </c>
      <c r="AZ271" s="52" t="str">
        <f>IF(参照!F271="","",参照!F271)</f>
        <v>シナネン(株)</v>
      </c>
      <c r="BA271" s="52" t="str">
        <f>IF(参照!G271="","",参照!G271)</f>
        <v>シナネン(株)_メニューG(残差)</v>
      </c>
      <c r="BB271" s="52">
        <f t="shared" si="35"/>
        <v>0.61199999999999999</v>
      </c>
      <c r="BD271" s="52" t="str">
        <f>IF(参照!L271="","",参照!L271)</f>
        <v>御所野縄文電力(株)</v>
      </c>
    </row>
    <row r="272" spans="47:56">
      <c r="AU272" s="52" t="str">
        <f>IF(参照!A272="","",参照!A272)</f>
        <v/>
      </c>
      <c r="AV272" s="52" t="str">
        <f>IF(参照!B272="","",参照!B272)</f>
        <v/>
      </c>
      <c r="AW272" s="52" t="str">
        <f>IF(参照!C272="","",参照!C272)</f>
        <v/>
      </c>
      <c r="AX272" s="52" t="str">
        <f>IF(参照!D272="","",参照!D272)</f>
        <v>(参考値)事業者全体</v>
      </c>
      <c r="AY272" s="52">
        <f>IF(参照!E272="","",参照!E272)</f>
        <v>5.2400000000000005E-4</v>
      </c>
      <c r="AZ272" s="52" t="str">
        <f>IF(参照!F272="","",参照!F272)</f>
        <v>シナネン(株)</v>
      </c>
      <c r="BA272" s="52" t="str">
        <f>IF(参照!G272="","",参照!G272)</f>
        <v>シナネン(株)_(参考値)事業者全体</v>
      </c>
      <c r="BB272" s="52">
        <f t="shared" si="35"/>
        <v>0.52400000000000002</v>
      </c>
      <c r="BD272" s="52" t="str">
        <f>IF(参照!L272="","",参照!L272)</f>
        <v>コスモエネルギーソリューションズ(株)</v>
      </c>
    </row>
    <row r="273" spans="47:56">
      <c r="AU273" s="52" t="str">
        <f>IF(参照!A273="","",参照!A273)</f>
        <v>A0087</v>
      </c>
      <c r="AV273" s="52" t="str">
        <f>IF(参照!B273="","",参照!B273)</f>
        <v>(株)シナジアパワー</v>
      </c>
      <c r="AW273" s="52">
        <f>IF(参照!C273="","",参照!C273)</f>
        <v>4.4799999999999999E-4</v>
      </c>
      <c r="AX273" s="52" t="str">
        <f>IF(参照!D273="","",参照!D273)</f>
        <v>メニューA</v>
      </c>
      <c r="AY273" s="52">
        <f>IF(参照!E273="","",参照!E273)</f>
        <v>0</v>
      </c>
      <c r="AZ273" s="52" t="str">
        <f>IF(参照!F273="","",参照!F273)</f>
        <v>(株)シナジアパワー</v>
      </c>
      <c r="BA273" s="52" t="str">
        <f>IF(参照!G273="","",参照!G273)</f>
        <v>(株)シナジアパワー_メニューA</v>
      </c>
      <c r="BB273" s="52">
        <f t="shared" si="35"/>
        <v>0</v>
      </c>
      <c r="BD273" s="52" t="str">
        <f>IF(参照!L273="","",参照!L273)</f>
        <v>五島市民電力(株)</v>
      </c>
    </row>
    <row r="274" spans="47:56">
      <c r="AU274" s="52" t="str">
        <f>IF(参照!A274="","",参照!A274)</f>
        <v/>
      </c>
      <c r="AV274" s="52" t="str">
        <f>IF(参照!B274="","",参照!B274)</f>
        <v/>
      </c>
      <c r="AW274" s="52" t="str">
        <f>IF(参照!C274="","",参照!C274)</f>
        <v/>
      </c>
      <c r="AX274" s="52" t="str">
        <f>IF(参照!D274="","",参照!D274)</f>
        <v>メニューB</v>
      </c>
      <c r="AY274" s="52">
        <f>IF(参照!E274="","",参照!E274)</f>
        <v>3.48E-4</v>
      </c>
      <c r="AZ274" s="52" t="str">
        <f>IF(参照!F274="","",参照!F274)</f>
        <v>(株)シナジアパワー</v>
      </c>
      <c r="BA274" s="52" t="str">
        <f>IF(参照!G274="","",参照!G274)</f>
        <v>(株)シナジアパワー_メニューB</v>
      </c>
      <c r="BB274" s="52">
        <f t="shared" si="35"/>
        <v>0.34799999999999998</v>
      </c>
      <c r="BD274" s="52" t="str">
        <f>IF(参照!L274="","",参照!L274)</f>
        <v>こなんウルトラパワー(株)</v>
      </c>
    </row>
    <row r="275" spans="47:56">
      <c r="AU275" s="52" t="str">
        <f>IF(参照!A275="","",参照!A275)</f>
        <v/>
      </c>
      <c r="AV275" s="52" t="str">
        <f>IF(参照!B275="","",参照!B275)</f>
        <v/>
      </c>
      <c r="AW275" s="52" t="str">
        <f>IF(参照!C275="","",参照!C275)</f>
        <v/>
      </c>
      <c r="AX275" s="52" t="str">
        <f>IF(参照!D275="","",参照!D275)</f>
        <v>メニューC</v>
      </c>
      <c r="AY275" s="52">
        <f>IF(参照!E275="","",参照!E275)</f>
        <v>3.39E-4</v>
      </c>
      <c r="AZ275" s="52" t="str">
        <f>IF(参照!F275="","",参照!F275)</f>
        <v>(株)シナジアパワー</v>
      </c>
      <c r="BA275" s="52" t="str">
        <f>IF(参照!G275="","",参照!G275)</f>
        <v>(株)シナジアパワー_メニューC</v>
      </c>
      <c r="BB275" s="52">
        <f t="shared" si="35"/>
        <v>0.33900000000000002</v>
      </c>
      <c r="BD275" s="52" t="str">
        <f>IF(参照!L275="","",参照!L275)</f>
        <v>(株)コノミヤホールディングス</v>
      </c>
    </row>
    <row r="276" spans="47:56">
      <c r="AU276" s="52" t="str">
        <f>IF(参照!A276="","",参照!A276)</f>
        <v/>
      </c>
      <c r="AV276" s="52" t="str">
        <f>IF(参照!B276="","",参照!B276)</f>
        <v/>
      </c>
      <c r="AW276" s="52" t="str">
        <f>IF(参照!C276="","",参照!C276)</f>
        <v/>
      </c>
      <c r="AX276" s="52" t="str">
        <f>IF(参照!D276="","",参照!D276)</f>
        <v>メニューD</v>
      </c>
      <c r="AY276" s="52">
        <f>IF(参照!E276="","",参照!E276)</f>
        <v>3.6499999999999998E-4</v>
      </c>
      <c r="AZ276" s="52" t="str">
        <f>IF(参照!F276="","",参照!F276)</f>
        <v>(株)シナジアパワー</v>
      </c>
      <c r="BA276" s="52" t="str">
        <f>IF(参照!G276="","",参照!G276)</f>
        <v>(株)シナジアパワー_メニューD</v>
      </c>
      <c r="BB276" s="52">
        <f t="shared" si="35"/>
        <v>0.36499999999999999</v>
      </c>
      <c r="BD276" s="52" t="str">
        <f>IF(参照!L276="","",参照!L276)</f>
        <v>(株)コンシェルジュ</v>
      </c>
    </row>
    <row r="277" spans="47:56">
      <c r="AU277" s="52" t="str">
        <f>IF(参照!A277="","",参照!A277)</f>
        <v/>
      </c>
      <c r="AV277" s="52" t="str">
        <f>IF(参照!B277="","",参照!B277)</f>
        <v/>
      </c>
      <c r="AW277" s="52" t="str">
        <f>IF(参照!C277="","",参照!C277)</f>
        <v/>
      </c>
      <c r="AX277" s="52" t="str">
        <f>IF(参照!D277="","",参照!D277)</f>
        <v>メニューE</v>
      </c>
      <c r="AY277" s="52">
        <f>IF(参照!E277="","",参照!E277)</f>
        <v>3.6600000000000001E-4</v>
      </c>
      <c r="AZ277" s="52" t="str">
        <f>IF(参照!F277="","",参照!F277)</f>
        <v>(株)シナジアパワー</v>
      </c>
      <c r="BA277" s="52" t="str">
        <f>IF(参照!G277="","",参照!G277)</f>
        <v>(株)シナジアパワー_メニューE</v>
      </c>
      <c r="BB277" s="52">
        <f t="shared" si="35"/>
        <v>0.36599999999999999</v>
      </c>
      <c r="BD277" s="52" t="str">
        <f>IF(参照!L277="","",参照!L277)</f>
        <v>サーラｅエナジー(株)</v>
      </c>
    </row>
    <row r="278" spans="47:56">
      <c r="AU278" s="52" t="str">
        <f>IF(参照!A278="","",参照!A278)</f>
        <v/>
      </c>
      <c r="AV278" s="52" t="str">
        <f>IF(参照!B278="","",参照!B278)</f>
        <v/>
      </c>
      <c r="AW278" s="52" t="str">
        <f>IF(参照!C278="","",参照!C278)</f>
        <v/>
      </c>
      <c r="AX278" s="52" t="str">
        <f>IF(参照!D278="","",参照!D278)</f>
        <v>メニューF</v>
      </c>
      <c r="AY278" s="52">
        <f>IF(参照!E278="","",参照!E278)</f>
        <v>3.6899999999999997E-4</v>
      </c>
      <c r="AZ278" s="52" t="str">
        <f>IF(参照!F278="","",参照!F278)</f>
        <v>(株)シナジアパワー</v>
      </c>
      <c r="BA278" s="52" t="str">
        <f>IF(参照!G278="","",参照!G278)</f>
        <v>(株)シナジアパワー_メニューF</v>
      </c>
      <c r="BB278" s="52">
        <f t="shared" si="35"/>
        <v>0.36899999999999999</v>
      </c>
      <c r="BD278" s="52" t="str">
        <f>IF(参照!L278="","",参照!L278)</f>
        <v>(株)再エネ思考電力</v>
      </c>
    </row>
    <row r="279" spans="47:56">
      <c r="AU279" s="52" t="str">
        <f>IF(参照!A279="","",参照!A279)</f>
        <v/>
      </c>
      <c r="AV279" s="52" t="str">
        <f>IF(参照!B279="","",参照!B279)</f>
        <v/>
      </c>
      <c r="AW279" s="52" t="str">
        <f>IF(参照!C279="","",参照!C279)</f>
        <v/>
      </c>
      <c r="AX279" s="52" t="str">
        <f>IF(参照!D279="","",参照!D279)</f>
        <v>メニューG</v>
      </c>
      <c r="AY279" s="52">
        <f>IF(参照!E279="","",参照!E279)</f>
        <v>3.8000000000000002E-4</v>
      </c>
      <c r="AZ279" s="52" t="str">
        <f>IF(参照!F279="","",参照!F279)</f>
        <v>(株)シナジアパワー</v>
      </c>
      <c r="BA279" s="52" t="str">
        <f>IF(参照!G279="","",参照!G279)</f>
        <v>(株)シナジアパワー_メニューG</v>
      </c>
      <c r="BB279" s="52">
        <f t="shared" si="35"/>
        <v>0.38</v>
      </c>
      <c r="BD279" s="52" t="str">
        <f>IF(参照!L279="","",参照!L279)</f>
        <v>埼玉ガス(株)</v>
      </c>
    </row>
    <row r="280" spans="47:56">
      <c r="AU280" s="52" t="str">
        <f>IF(参照!A280="","",参照!A280)</f>
        <v/>
      </c>
      <c r="AV280" s="52" t="str">
        <f>IF(参照!B280="","",参照!B280)</f>
        <v/>
      </c>
      <c r="AW280" s="52" t="str">
        <f>IF(参照!C280="","",参照!C280)</f>
        <v/>
      </c>
      <c r="AX280" s="52" t="str">
        <f>IF(参照!D280="","",参照!D280)</f>
        <v>メニューH</v>
      </c>
      <c r="AY280" s="52">
        <f>IF(参照!E280="","",参照!E280)</f>
        <v>1.7899999999999999E-4</v>
      </c>
      <c r="AZ280" s="52" t="str">
        <f>IF(参照!F280="","",参照!F280)</f>
        <v>(株)シナジアパワー</v>
      </c>
      <c r="BA280" s="52" t="str">
        <f>IF(参照!G280="","",参照!G280)</f>
        <v>(株)シナジアパワー_メニューH</v>
      </c>
      <c r="BB280" s="52">
        <f t="shared" si="35"/>
        <v>0.17899999999999999</v>
      </c>
      <c r="BD280" s="52" t="str">
        <f>IF(参照!L280="","",参照!L280)</f>
        <v>(株)彩の国でんき</v>
      </c>
    </row>
    <row r="281" spans="47:56">
      <c r="AU281" s="52" t="str">
        <f>IF(参照!A281="","",参照!A281)</f>
        <v/>
      </c>
      <c r="AV281" s="52" t="str">
        <f>IF(参照!B281="","",参照!B281)</f>
        <v/>
      </c>
      <c r="AW281" s="52" t="str">
        <f>IF(参照!C281="","",参照!C281)</f>
        <v/>
      </c>
      <c r="AX281" s="52" t="str">
        <f>IF(参照!D281="","",参照!D281)</f>
        <v>メニューI(残差)</v>
      </c>
      <c r="AY281" s="52">
        <f>IF(参照!E281="","",参照!E281)</f>
        <v>4.0899999999999997E-4</v>
      </c>
      <c r="AZ281" s="52" t="str">
        <f>IF(参照!F281="","",参照!F281)</f>
        <v>(株)シナジアパワー</v>
      </c>
      <c r="BA281" s="52" t="str">
        <f>IF(参照!G281="","",参照!G281)</f>
        <v>(株)シナジアパワー_メニューI(残差)</v>
      </c>
      <c r="BB281" s="52">
        <f t="shared" si="35"/>
        <v>0.40899999999999997</v>
      </c>
      <c r="BD281" s="52" t="str">
        <f>IF(参照!L281="","",参照!L281)</f>
        <v>西部瓦斯(株)</v>
      </c>
    </row>
    <row r="282" spans="47:56">
      <c r="AU282" s="52" t="str">
        <f>IF(参照!A282="","",参照!A282)</f>
        <v/>
      </c>
      <c r="AV282" s="52" t="str">
        <f>IF(参照!B282="","",参照!B282)</f>
        <v/>
      </c>
      <c r="AW282" s="52" t="str">
        <f>IF(参照!C282="","",参照!C282)</f>
        <v/>
      </c>
      <c r="AX282" s="52" t="str">
        <f>IF(参照!D282="","",参照!D282)</f>
        <v>(参考値)事業者全体</v>
      </c>
      <c r="AY282" s="52">
        <f>IF(参照!E282="","",参照!E282)</f>
        <v>3.86E-4</v>
      </c>
      <c r="AZ282" s="52" t="str">
        <f>IF(参照!F282="","",参照!F282)</f>
        <v>(株)シナジアパワー</v>
      </c>
      <c r="BA282" s="52" t="str">
        <f>IF(参照!G282="","",参照!G282)</f>
        <v>(株)シナジアパワー_(参考値)事業者全体</v>
      </c>
      <c r="BB282" s="52">
        <f t="shared" si="35"/>
        <v>0.38600000000000001</v>
      </c>
      <c r="BD282" s="52" t="str">
        <f>IF(参照!L282="","",参照!L282)</f>
        <v>(株)サイホープロパティーズ</v>
      </c>
    </row>
    <row r="283" spans="47:56">
      <c r="AU283" s="52" t="str">
        <f>IF(参照!A283="","",参照!A283)</f>
        <v>A0088</v>
      </c>
      <c r="AV283" s="52" t="str">
        <f>IF(参照!B283="","",参照!B283)</f>
        <v>カワサキグリーンエナジー(株)</v>
      </c>
      <c r="AW283" s="52">
        <f>IF(参照!C283="","",参照!C283)</f>
        <v>4.5600000000000003E-4</v>
      </c>
      <c r="AX283" s="52" t="str">
        <f>IF(参照!D283="","",参照!D283)</f>
        <v>メニューA</v>
      </c>
      <c r="AY283" s="52">
        <f>IF(参照!E283="","",参照!E283)</f>
        <v>0</v>
      </c>
      <c r="AZ283" s="52" t="str">
        <f>IF(参照!F283="","",参照!F283)</f>
        <v>カワサキグリーンエナジー(株)</v>
      </c>
      <c r="BA283" s="52" t="str">
        <f>IF(参照!G283="","",参照!G283)</f>
        <v>カワサキグリーンエナジー(株)_メニューA</v>
      </c>
      <c r="BB283" s="52">
        <f t="shared" si="35"/>
        <v>0</v>
      </c>
      <c r="BD283" s="52" t="str">
        <f>IF(参照!L283="","",参照!L283)</f>
        <v>酒田天然瓦斯(株)</v>
      </c>
    </row>
    <row r="284" spans="47:56">
      <c r="AU284" s="52" t="str">
        <f>IF(参照!A284="","",参照!A284)</f>
        <v/>
      </c>
      <c r="AV284" s="52" t="str">
        <f>IF(参照!B284="","",参照!B284)</f>
        <v/>
      </c>
      <c r="AW284" s="52" t="str">
        <f>IF(参照!C284="","",参照!C284)</f>
        <v/>
      </c>
      <c r="AX284" s="52" t="str">
        <f>IF(参照!D284="","",参照!D284)</f>
        <v>メニューB</v>
      </c>
      <c r="AY284" s="52">
        <f>IF(参照!E284="","",参照!E284)</f>
        <v>2.9999999999999997E-4</v>
      </c>
      <c r="AZ284" s="52" t="str">
        <f>IF(参照!F284="","",参照!F284)</f>
        <v>カワサキグリーンエナジー(株)</v>
      </c>
      <c r="BA284" s="52" t="str">
        <f>IF(参照!G284="","",参照!G284)</f>
        <v>カワサキグリーンエナジー(株)_メニューB</v>
      </c>
      <c r="BB284" s="52">
        <f t="shared" si="35"/>
        <v>0.3</v>
      </c>
      <c r="BD284" s="52" t="str">
        <f>IF(参照!L284="","",参照!L284)</f>
        <v>坂戸ガス(株)</v>
      </c>
    </row>
    <row r="285" spans="47:56">
      <c r="AU285" s="52" t="str">
        <f>IF(参照!A285="","",参照!A285)</f>
        <v/>
      </c>
      <c r="AV285" s="52" t="str">
        <f>IF(参照!B285="","",参照!B285)</f>
        <v/>
      </c>
      <c r="AW285" s="52" t="str">
        <f>IF(参照!C285="","",参照!C285)</f>
        <v/>
      </c>
      <c r="AX285" s="52" t="str">
        <f>IF(参照!D285="","",参照!D285)</f>
        <v>メニューC</v>
      </c>
      <c r="AY285" s="52">
        <f>IF(参照!E285="","",参照!E285)</f>
        <v>4.4299999999999998E-4</v>
      </c>
      <c r="AZ285" s="52" t="str">
        <f>IF(参照!F285="","",参照!F285)</f>
        <v>カワサキグリーンエナジー(株)</v>
      </c>
      <c r="BA285" s="52" t="str">
        <f>IF(参照!G285="","",参照!G285)</f>
        <v>カワサキグリーンエナジー(株)_メニューC</v>
      </c>
      <c r="BB285" s="52">
        <f t="shared" si="35"/>
        <v>0.443</v>
      </c>
      <c r="BD285" s="52" t="str">
        <f>IF(参照!L285="","",参照!L285)</f>
        <v>(株)さくら新電力</v>
      </c>
    </row>
    <row r="286" spans="47:56">
      <c r="AU286" s="52" t="str">
        <f>IF(参照!A286="","",参照!A286)</f>
        <v/>
      </c>
      <c r="AV286" s="52" t="str">
        <f>IF(参照!B286="","",参照!B286)</f>
        <v/>
      </c>
      <c r="AW286" s="52" t="str">
        <f>IF(参照!C286="","",参照!C286)</f>
        <v/>
      </c>
      <c r="AX286" s="52" t="str">
        <f>IF(参照!D286="","",参照!D286)</f>
        <v>メニューD(残差)</v>
      </c>
      <c r="AY286" s="52">
        <f>IF(参照!E286="","",参照!E286)</f>
        <v>4.4700000000000002E-4</v>
      </c>
      <c r="AZ286" s="52" t="str">
        <f>IF(参照!F286="","",参照!F286)</f>
        <v>カワサキグリーンエナジー(株)</v>
      </c>
      <c r="BA286" s="52" t="str">
        <f>IF(参照!G286="","",参照!G286)</f>
        <v>カワサキグリーンエナジー(株)_メニューD(残差)</v>
      </c>
      <c r="BB286" s="52">
        <f t="shared" si="35"/>
        <v>0.44700000000000001</v>
      </c>
      <c r="BD286" s="52" t="str">
        <f>IF(参照!L286="","",参照!L286)</f>
        <v>里山パワーワークス(株)</v>
      </c>
    </row>
    <row r="287" spans="47:56">
      <c r="AU287" s="52" t="str">
        <f>IF(参照!A287="","",参照!A287)</f>
        <v/>
      </c>
      <c r="AV287" s="52" t="str">
        <f>IF(参照!B287="","",参照!B287)</f>
        <v/>
      </c>
      <c r="AW287" s="52" t="str">
        <f>IF(参照!C287="","",参照!C287)</f>
        <v/>
      </c>
      <c r="AX287" s="52" t="str">
        <f>IF(参照!D287="","",参照!D287)</f>
        <v>(参考値)事業者全体</v>
      </c>
      <c r="AY287" s="52">
        <f>IF(参照!E287="","",参照!E287)</f>
        <v>5.2800000000000004E-4</v>
      </c>
      <c r="AZ287" s="52" t="str">
        <f>IF(参照!F287="","",参照!F287)</f>
        <v>カワサキグリーンエナジー(株)</v>
      </c>
      <c r="BA287" s="52" t="str">
        <f>IF(参照!G287="","",参照!G287)</f>
        <v>カワサキグリーンエナジー(株)_(参考値)事業者全体</v>
      </c>
      <c r="BB287" s="52">
        <f t="shared" si="35"/>
        <v>0.52800000000000002</v>
      </c>
      <c r="BD287" s="52" t="str">
        <f>IF(参照!L287="","",参照!L287)</f>
        <v>(株)サニックス</v>
      </c>
    </row>
    <row r="288" spans="47:56">
      <c r="AU288" s="52" t="str">
        <f>IF(参照!A288="","",参照!A288)</f>
        <v>A0089</v>
      </c>
      <c r="AV288" s="52" t="str">
        <f>IF(参照!B288="","",参照!B288)</f>
        <v>大一ガス(株)</v>
      </c>
      <c r="AW288" s="52">
        <f>IF(参照!C288="","",参照!C288)</f>
        <v>4.8899999999999996E-4</v>
      </c>
      <c r="AX288" s="52" t="str">
        <f>IF(参照!D288="","",参照!D288)</f>
        <v/>
      </c>
      <c r="AY288" s="52">
        <f>IF(参照!E288="","",参照!E288)</f>
        <v>5.3399999999999997E-4</v>
      </c>
      <c r="AZ288" s="52" t="str">
        <f>IF(参照!F288="","",参照!F288)</f>
        <v>大一ガス(株)</v>
      </c>
      <c r="BA288" s="52" t="str">
        <f>IF(参照!G288="","",参照!G288)</f>
        <v>大一ガス(株)_</v>
      </c>
      <c r="BB288" s="52">
        <f t="shared" si="35"/>
        <v>0.53399999999999992</v>
      </c>
      <c r="BD288" s="52" t="str">
        <f>IF(参照!L288="","",参照!L288)</f>
        <v>佐野瓦斯(株)</v>
      </c>
    </row>
    <row r="289" spans="47:56">
      <c r="AU289" s="52" t="str">
        <f>IF(参照!A289="","",参照!A289)</f>
        <v>A0090</v>
      </c>
      <c r="AV289" s="52" t="str">
        <f>IF(参照!B289="","",参照!B289)</f>
        <v>(株)リミックスポイント</v>
      </c>
      <c r="AW289" s="52">
        <f>IF(参照!C289="","",参照!C289)</f>
        <v>4.35E-4</v>
      </c>
      <c r="AX289" s="52" t="str">
        <f>IF(参照!D289="","",参照!D289)</f>
        <v>メニューA</v>
      </c>
      <c r="AY289" s="52">
        <f>IF(参照!E289="","",参照!E289)</f>
        <v>0</v>
      </c>
      <c r="AZ289" s="52" t="str">
        <f>IF(参照!F289="","",参照!F289)</f>
        <v>(株)リミックスポイント</v>
      </c>
      <c r="BA289" s="52" t="str">
        <f>IF(参照!G289="","",参照!G289)</f>
        <v>(株)リミックスポイント_メニューA</v>
      </c>
      <c r="BB289" s="52">
        <f t="shared" si="35"/>
        <v>0</v>
      </c>
      <c r="BD289" s="52" t="str">
        <f>IF(参照!L289="","",参照!L289)</f>
        <v>サミットエナジー(株)</v>
      </c>
    </row>
    <row r="290" spans="47:56">
      <c r="AU290" s="52" t="str">
        <f>IF(参照!A290="","",参照!A290)</f>
        <v/>
      </c>
      <c r="AV290" s="52" t="str">
        <f>IF(参照!B290="","",参照!B290)</f>
        <v/>
      </c>
      <c r="AW290" s="52" t="str">
        <f>IF(参照!C290="","",参照!C290)</f>
        <v/>
      </c>
      <c r="AX290" s="52" t="str">
        <f>IF(参照!D290="","",参照!D290)</f>
        <v>メニューB(残差)</v>
      </c>
      <c r="AY290" s="52">
        <f>IF(参照!E290="","",参照!E290)</f>
        <v>4.3899999999999999E-4</v>
      </c>
      <c r="AZ290" s="52" t="str">
        <f>IF(参照!F290="","",参照!F290)</f>
        <v>(株)リミックスポイント</v>
      </c>
      <c r="BA290" s="52" t="str">
        <f>IF(参照!G290="","",参照!G290)</f>
        <v>(株)リミックスポイント_メニューB(残差)</v>
      </c>
      <c r="BB290" s="52">
        <f t="shared" si="35"/>
        <v>0.439</v>
      </c>
      <c r="BD290" s="52" t="str">
        <f>IF(参照!L290="","",参照!L290)</f>
        <v>三愛オブリ(株)(旧：三愛石油(株))</v>
      </c>
    </row>
    <row r="291" spans="47:56">
      <c r="AU291" s="52" t="str">
        <f>IF(参照!A291="","",参照!A291)</f>
        <v/>
      </c>
      <c r="AV291" s="52" t="str">
        <f>IF(参照!B291="","",参照!B291)</f>
        <v/>
      </c>
      <c r="AW291" s="52" t="str">
        <f>IF(参照!C291="","",参照!C291)</f>
        <v/>
      </c>
      <c r="AX291" s="52" t="str">
        <f>IF(参照!D291="","",参照!D291)</f>
        <v>(参考値)事業者全体</v>
      </c>
      <c r="AY291" s="52">
        <f>IF(参照!E291="","",参照!E291)</f>
        <v>4.8500000000000003E-4</v>
      </c>
      <c r="AZ291" s="52" t="str">
        <f>IF(参照!F291="","",参照!F291)</f>
        <v>(株)リミックスポイント</v>
      </c>
      <c r="BA291" s="52" t="str">
        <f>IF(参照!G291="","",参照!G291)</f>
        <v>(株)リミックスポイント_(参考値)事業者全体</v>
      </c>
      <c r="BB291" s="52">
        <f t="shared" si="35"/>
        <v>0.48500000000000004</v>
      </c>
      <c r="BD291" s="52" t="str">
        <f>IF(参照!L291="","",参照!L291)</f>
        <v>山陰エレキ・アライアンス(株)</v>
      </c>
    </row>
    <row r="292" spans="47:56">
      <c r="AU292" s="52" t="str">
        <f>IF(参照!A292="","",参照!A292)</f>
        <v>A0091</v>
      </c>
      <c r="AV292" s="52" t="str">
        <f>IF(参照!B292="","",参照!B292)</f>
        <v>大阪いずみ市民生活協同組合</v>
      </c>
      <c r="AW292" s="52">
        <f>IF(参照!C292="","",参照!C292)</f>
        <v>3.7800000000000003E-4</v>
      </c>
      <c r="AX292" s="52" t="str">
        <f>IF(参照!D292="","",参照!D292)</f>
        <v>メニューA</v>
      </c>
      <c r="AY292" s="52">
        <f>IF(参照!E292="","",参照!E292)</f>
        <v>0</v>
      </c>
      <c r="AZ292" s="52" t="str">
        <f>IF(参照!F292="","",参照!F292)</f>
        <v>大阪いずみ市民生活協同組合</v>
      </c>
      <c r="BA292" s="52" t="str">
        <f>IF(参照!G292="","",参照!G292)</f>
        <v>大阪いずみ市民生活協同組合_メニューA</v>
      </c>
      <c r="BB292" s="52">
        <f t="shared" si="35"/>
        <v>0</v>
      </c>
      <c r="BD292" s="52" t="str">
        <f>IF(参照!L292="","",参照!L292)</f>
        <v>山陰酸素工業(株)</v>
      </c>
    </row>
    <row r="293" spans="47:56">
      <c r="AU293" s="52" t="str">
        <f>IF(参照!A293="","",参照!A293)</f>
        <v/>
      </c>
      <c r="AV293" s="52" t="str">
        <f>IF(参照!B293="","",参照!B293)</f>
        <v/>
      </c>
      <c r="AW293" s="52" t="str">
        <f>IF(参照!C293="","",参照!C293)</f>
        <v/>
      </c>
      <c r="AX293" s="52" t="str">
        <f>IF(参照!D293="","",参照!D293)</f>
        <v>メニューB(残差)</v>
      </c>
      <c r="AY293" s="52">
        <f>IF(参照!E293="","",参照!E293)</f>
        <v>3.2299999999999999E-4</v>
      </c>
      <c r="AZ293" s="52" t="str">
        <f>IF(参照!F293="","",参照!F293)</f>
        <v>大阪いずみ市民生活協同組合</v>
      </c>
      <c r="BA293" s="52" t="str">
        <f>IF(参照!G293="","",参照!G293)</f>
        <v>大阪いずみ市民生活協同組合_メニューB(残差)</v>
      </c>
      <c r="BB293" s="52">
        <f t="shared" si="35"/>
        <v>0.32300000000000001</v>
      </c>
      <c r="BD293" s="52" t="str">
        <f>IF(参照!L293="","",参照!L293)</f>
        <v>(株)三郷ひまわりエナジー</v>
      </c>
    </row>
    <row r="294" spans="47:56">
      <c r="AU294" s="52" t="str">
        <f>IF(参照!A294="","",参照!A294)</f>
        <v/>
      </c>
      <c r="AV294" s="52" t="str">
        <f>IF(参照!B294="","",参照!B294)</f>
        <v/>
      </c>
      <c r="AW294" s="52" t="str">
        <f>IF(参照!C294="","",参照!C294)</f>
        <v/>
      </c>
      <c r="AX294" s="52" t="str">
        <f>IF(参照!D294="","",参照!D294)</f>
        <v>(参考値)事業者全体</v>
      </c>
      <c r="AY294" s="52">
        <f>IF(参照!E294="","",参照!E294)</f>
        <v>3.0400000000000002E-4</v>
      </c>
      <c r="AZ294" s="52" t="str">
        <f>IF(参照!F294="","",参照!F294)</f>
        <v>大阪いずみ市民生活協同組合</v>
      </c>
      <c r="BA294" s="52" t="str">
        <f>IF(参照!G294="","",参照!G294)</f>
        <v>大阪いずみ市民生活協同組合_(参考値)事業者全体</v>
      </c>
      <c r="BB294" s="52">
        <f t="shared" si="35"/>
        <v>0.30399999999999999</v>
      </c>
      <c r="BD294" s="52" t="str">
        <f>IF(参照!L294="","",参照!L294)</f>
        <v>三州電力(株)</v>
      </c>
    </row>
    <row r="295" spans="47:56">
      <c r="AU295" s="52" t="str">
        <f>IF(参照!A295="","",参照!A295)</f>
        <v>A0092</v>
      </c>
      <c r="AV295" s="52" t="str">
        <f>IF(参照!B295="","",参照!B295)</f>
        <v>(株)中海テレビ放送</v>
      </c>
      <c r="AW295" s="52">
        <f>IF(参照!C295="","",参照!C295)</f>
        <v>4.3399999999999998E-4</v>
      </c>
      <c r="AX295" s="52" t="str">
        <f>IF(参照!D295="","",参照!D295)</f>
        <v/>
      </c>
      <c r="AY295" s="52">
        <f>IF(参照!E295="","",参照!E295)</f>
        <v>5.22E-4</v>
      </c>
      <c r="AZ295" s="52" t="str">
        <f>IF(参照!F295="","",参照!F295)</f>
        <v>(株)中海テレビ放送</v>
      </c>
      <c r="BA295" s="52" t="str">
        <f>IF(参照!G295="","",参照!G295)</f>
        <v>(株)中海テレビ放送_</v>
      </c>
      <c r="BB295" s="52">
        <f t="shared" si="35"/>
        <v>0.52200000000000002</v>
      </c>
      <c r="BD295" s="52" t="str">
        <f>IF(参照!L295="","",参照!L295)</f>
        <v>サントラベラーズサービス有限会社</v>
      </c>
    </row>
    <row r="296" spans="47:56">
      <c r="AU296" s="52" t="str">
        <f>IF(参照!A296="","",参照!A296)</f>
        <v>A0093</v>
      </c>
      <c r="AV296" s="52" t="str">
        <f>IF(参照!B296="","",参照!B296)</f>
        <v>パシフィックパワー(株)</v>
      </c>
      <c r="AW296" s="52">
        <f>IF(参照!C296="","",参照!C296)</f>
        <v>3.3E-4</v>
      </c>
      <c r="AX296" s="52" t="str">
        <f>IF(参照!D296="","",参照!D296)</f>
        <v/>
      </c>
      <c r="AY296" s="52">
        <f>IF(参照!E296="","",参照!E296)</f>
        <v>8.8800000000000001E-4</v>
      </c>
      <c r="AZ296" s="52" t="str">
        <f>IF(参照!F296="","",参照!F296)</f>
        <v>パシフィックパワー(株)</v>
      </c>
      <c r="BA296" s="52" t="str">
        <f>IF(参照!G296="","",参照!G296)</f>
        <v>パシフィックパワー(株)_</v>
      </c>
      <c r="BB296" s="52">
        <f t="shared" si="35"/>
        <v>0.88800000000000001</v>
      </c>
      <c r="BD296" s="52" t="str">
        <f>IF(参照!L296="","",参照!L296)</f>
        <v>三友エンテック(株)</v>
      </c>
    </row>
    <row r="297" spans="47:56">
      <c r="AU297" s="52" t="str">
        <f>IF(参照!A297="","",参照!A297)</f>
        <v>A0094</v>
      </c>
      <c r="AV297" s="52" t="str">
        <f>IF(参照!B297="","",参照!B297)</f>
        <v>(株)いちたかガスワン</v>
      </c>
      <c r="AW297" s="52">
        <f>IF(参照!C297="","",参照!C297)</f>
        <v>4.1100000000000002E-4</v>
      </c>
      <c r="AX297" s="52" t="str">
        <f>IF(参照!D297="","",参照!D297)</f>
        <v>メニューA</v>
      </c>
      <c r="AY297" s="52">
        <f>IF(参照!E297="","",参照!E297)</f>
        <v>0</v>
      </c>
      <c r="AZ297" s="52" t="str">
        <f>IF(参照!F297="","",参照!F297)</f>
        <v>(株)いちたかガスワン</v>
      </c>
      <c r="BA297" s="52" t="str">
        <f>IF(参照!G297="","",参照!G297)</f>
        <v>(株)いちたかガスワン_メニューA</v>
      </c>
      <c r="BB297" s="52">
        <f t="shared" si="35"/>
        <v>0</v>
      </c>
      <c r="BD297" s="52" t="str">
        <f>IF(参照!L297="","",参照!L297)</f>
        <v>サンリン(株)</v>
      </c>
    </row>
    <row r="298" spans="47:56">
      <c r="AU298" s="52" t="str">
        <f>IF(参照!A298="","",参照!A298)</f>
        <v/>
      </c>
      <c r="AV298" s="52" t="str">
        <f>IF(参照!B298="","",参照!B298)</f>
        <v/>
      </c>
      <c r="AW298" s="52" t="str">
        <f>IF(参照!C298="","",参照!C298)</f>
        <v/>
      </c>
      <c r="AX298" s="52" t="str">
        <f>IF(参照!D298="","",参照!D298)</f>
        <v>メニューB(残差)</v>
      </c>
      <c r="AY298" s="52">
        <f>IF(参照!E298="","",参照!E298)</f>
        <v>3.5499999999999996E-4</v>
      </c>
      <c r="AZ298" s="52" t="str">
        <f>IF(参照!F298="","",参照!F298)</f>
        <v>(株)いちたかガスワン</v>
      </c>
      <c r="BA298" s="52" t="str">
        <f>IF(参照!G298="","",参照!G298)</f>
        <v>(株)いちたかガスワン_メニューB(残差)</v>
      </c>
      <c r="BB298" s="52">
        <f t="shared" si="35"/>
        <v>0.35499999999999998</v>
      </c>
      <c r="BD298" s="52" t="str">
        <f>IF(参照!L298="","",参照!L298)</f>
        <v>(株)シーエナジー</v>
      </c>
    </row>
    <row r="299" spans="47:56">
      <c r="AU299" s="52" t="str">
        <f>IF(参照!A299="","",参照!A299)</f>
        <v/>
      </c>
      <c r="AV299" s="52" t="str">
        <f>IF(参照!B299="","",参照!B299)</f>
        <v/>
      </c>
      <c r="AW299" s="52" t="str">
        <f>IF(参照!C299="","",参照!C299)</f>
        <v/>
      </c>
      <c r="AX299" s="52" t="str">
        <f>IF(参照!D299="","",参照!D299)</f>
        <v>(参考値)事業者全体</v>
      </c>
      <c r="AY299" s="52">
        <f>IF(参照!E299="","",参照!E299)</f>
        <v>4.9100000000000001E-4</v>
      </c>
      <c r="AZ299" s="52" t="str">
        <f>IF(参照!F299="","",参照!F299)</f>
        <v>(株)いちたかガスワン</v>
      </c>
      <c r="BA299" s="52" t="str">
        <f>IF(参照!G299="","",参照!G299)</f>
        <v>(株)いちたかガスワン_(参考値)事業者全体</v>
      </c>
      <c r="BB299" s="52">
        <f t="shared" si="35"/>
        <v>0.49099999999999999</v>
      </c>
      <c r="BD299" s="52" t="str">
        <f>IF(参照!L299="","",参照!L299)</f>
        <v>(株)シーラパワー(旧：愛知電力(株))</v>
      </c>
    </row>
    <row r="300" spans="47:56">
      <c r="AU300" s="52" t="str">
        <f>IF(参照!A300="","",参照!A300)</f>
        <v>A0098</v>
      </c>
      <c r="AV300" s="52" t="str">
        <f>IF(参照!B300="","",参照!B300)</f>
        <v>(株)ジェイコムウエスト</v>
      </c>
      <c r="AW300" s="52">
        <f>IF(参照!C300="","",参照!C300)</f>
        <v>4.5800000000000002E-4</v>
      </c>
      <c r="AX300" s="52" t="str">
        <f>IF(参照!D300="","",参照!D300)</f>
        <v/>
      </c>
      <c r="AY300" s="52">
        <f>IF(参照!E300="","",参照!E300)</f>
        <v>4.7600000000000002E-4</v>
      </c>
      <c r="AZ300" s="52" t="str">
        <f>IF(参照!F300="","",参照!F300)</f>
        <v>(株)ジェイコムウエスト</v>
      </c>
      <c r="BA300" s="52" t="str">
        <f>IF(参照!G300="","",参照!G300)</f>
        <v>(株)ジェイコムウエスト_</v>
      </c>
      <c r="BB300" s="52">
        <f t="shared" si="35"/>
        <v>0.47600000000000003</v>
      </c>
      <c r="BD300" s="52" t="str">
        <f>IF(参照!L300="","",参照!L300)</f>
        <v>(株)ジェイコムウエスト</v>
      </c>
    </row>
    <row r="301" spans="47:56">
      <c r="AU301" s="52" t="str">
        <f>IF(参照!A301="","",参照!A301)</f>
        <v>A0103</v>
      </c>
      <c r="AV301" s="52" t="str">
        <f>IF(参照!B301="","",参照!B301)</f>
        <v>(株)ジェイコム埼玉・東日本</v>
      </c>
      <c r="AW301" s="52">
        <f>IF(参照!C301="","",参照!C301)</f>
        <v>4.5399999999999998E-4</v>
      </c>
      <c r="AX301" s="52" t="str">
        <f>IF(参照!D301="","",参照!D301)</f>
        <v/>
      </c>
      <c r="AY301" s="52">
        <f>IF(参照!E301="","",参照!E301)</f>
        <v>4.95E-4</v>
      </c>
      <c r="AZ301" s="52" t="str">
        <f>IF(参照!F301="","",参照!F301)</f>
        <v>(株)ジェイコム埼玉・東日本</v>
      </c>
      <c r="BA301" s="52" t="str">
        <f>IF(参照!G301="","",参照!G301)</f>
        <v>(株)ジェイコム埼玉・東日本_</v>
      </c>
      <c r="BB301" s="52">
        <f t="shared" si="35"/>
        <v>0.495</v>
      </c>
      <c r="BD301" s="52" t="str">
        <f>IF(参照!L301="","",参照!L301)</f>
        <v>(株)ジェイコム九州</v>
      </c>
    </row>
    <row r="302" spans="47:56">
      <c r="AU302" s="52" t="str">
        <f>IF(参照!A302="","",参照!A302)</f>
        <v>A0104</v>
      </c>
      <c r="AV302" s="52" t="str">
        <f>IF(参照!B302="","",参照!B302)</f>
        <v>(株)ジェイコム札幌</v>
      </c>
      <c r="AW302" s="52">
        <f>IF(参照!C302="","",参照!C302)</f>
        <v>4.5800000000000002E-4</v>
      </c>
      <c r="AX302" s="52" t="str">
        <f>IF(参照!D302="","",参照!D302)</f>
        <v/>
      </c>
      <c r="AY302" s="52">
        <f>IF(参照!E302="","",参照!E302)</f>
        <v>4.9899999999999999E-4</v>
      </c>
      <c r="AZ302" s="52" t="str">
        <f>IF(参照!F302="","",参照!F302)</f>
        <v>(株)ジェイコム札幌</v>
      </c>
      <c r="BA302" s="52" t="str">
        <f>IF(参照!G302="","",参照!G302)</f>
        <v>(株)ジェイコム札幌_</v>
      </c>
      <c r="BB302" s="52">
        <f t="shared" si="35"/>
        <v>0.499</v>
      </c>
      <c r="BD302" s="52" t="str">
        <f>IF(参照!L302="","",参照!L302)</f>
        <v>(株)ジェイコム埼玉・東日本</v>
      </c>
    </row>
    <row r="303" spans="47:56">
      <c r="AU303" s="52" t="str">
        <f>IF(参照!A303="","",参照!A303)</f>
        <v>A0105</v>
      </c>
      <c r="AV303" s="52" t="str">
        <f>IF(参照!B303="","",参照!B303)</f>
        <v>(株)ジェイコム湘南・神奈川</v>
      </c>
      <c r="AW303" s="52">
        <f>IF(参照!C303="","",参照!C303)</f>
        <v>4.5399999999999998E-4</v>
      </c>
      <c r="AX303" s="52" t="str">
        <f>IF(参照!D303="","",参照!D303)</f>
        <v/>
      </c>
      <c r="AY303" s="52">
        <f>IF(参照!E303="","",参照!E303)</f>
        <v>4.9399999999999997E-4</v>
      </c>
      <c r="AZ303" s="52" t="str">
        <f>IF(参照!F303="","",参照!F303)</f>
        <v>(株)ジェイコム湘南・神奈川</v>
      </c>
      <c r="BA303" s="52" t="str">
        <f>IF(参照!G303="","",参照!G303)</f>
        <v>(株)ジェイコム湘南・神奈川_</v>
      </c>
      <c r="BB303" s="52">
        <f t="shared" si="35"/>
        <v>0.49399999999999999</v>
      </c>
      <c r="BD303" s="52" t="str">
        <f>IF(参照!L303="","",参照!L303)</f>
        <v>(株)ジェイコム札幌</v>
      </c>
    </row>
    <row r="304" spans="47:56">
      <c r="AU304" s="52" t="str">
        <f>IF(参照!A304="","",参照!A304)</f>
        <v>A0107</v>
      </c>
      <c r="AV304" s="52" t="str">
        <f>IF(参照!B304="","",参照!B304)</f>
        <v>(株)ジェイコム千葉</v>
      </c>
      <c r="AW304" s="52">
        <f>IF(参照!C304="","",参照!C304)</f>
        <v>4.5399999999999998E-4</v>
      </c>
      <c r="AX304" s="52" t="str">
        <f>IF(参照!D304="","",参照!D304)</f>
        <v/>
      </c>
      <c r="AY304" s="52">
        <f>IF(参照!E304="","",参照!E304)</f>
        <v>4.9399999999999997E-4</v>
      </c>
      <c r="AZ304" s="52" t="str">
        <f>IF(参照!F304="","",参照!F304)</f>
        <v>(株)ジェイコム千葉</v>
      </c>
      <c r="BA304" s="52" t="str">
        <f>IF(参照!G304="","",参照!G304)</f>
        <v>(株)ジェイコム千葉_</v>
      </c>
      <c r="BB304" s="52">
        <f t="shared" si="35"/>
        <v>0.49399999999999999</v>
      </c>
      <c r="BD304" s="52" t="str">
        <f>IF(参照!L304="","",参照!L304)</f>
        <v>(株)ジェイコム湘南・神奈川</v>
      </c>
    </row>
    <row r="305" spans="47:56">
      <c r="AU305" s="52" t="str">
        <f>IF(参照!A305="","",参照!A305)</f>
        <v>A0110</v>
      </c>
      <c r="AV305" s="52" t="str">
        <f>IF(参照!B305="","",参照!B305)</f>
        <v>(株)ジェイコム東京</v>
      </c>
      <c r="AW305" s="52">
        <f>IF(参照!C305="","",参照!C305)</f>
        <v>4.5399999999999998E-4</v>
      </c>
      <c r="AX305" s="52" t="str">
        <f>IF(参照!D305="","",参照!D305)</f>
        <v/>
      </c>
      <c r="AY305" s="52">
        <f>IF(参照!E305="","",参照!E305)</f>
        <v>4.6599999999999994E-4</v>
      </c>
      <c r="AZ305" s="52" t="str">
        <f>IF(参照!F305="","",参照!F305)</f>
        <v>(株)ジェイコム東京</v>
      </c>
      <c r="BA305" s="52" t="str">
        <f>IF(参照!G305="","",参照!G305)</f>
        <v>(株)ジェイコム東京_</v>
      </c>
      <c r="BB305" s="52">
        <f t="shared" si="35"/>
        <v>0.46599999999999997</v>
      </c>
      <c r="BD305" s="52" t="str">
        <f>IF(参照!L305="","",参照!L305)</f>
        <v>(株)ジェイコム千葉</v>
      </c>
    </row>
    <row r="306" spans="47:56">
      <c r="AU306" s="52" t="str">
        <f>IF(参照!A306="","",参照!A306)</f>
        <v>A0119</v>
      </c>
      <c r="AV306" s="52" t="str">
        <f>IF(参照!B306="","",参照!B306)</f>
        <v>土浦ケーブルテレビ(株)</v>
      </c>
      <c r="AW306" s="52">
        <f>IF(参照!C306="","",参照!C306)</f>
        <v>4.5399999999999998E-4</v>
      </c>
      <c r="AX306" s="52" t="str">
        <f>IF(参照!D306="","",参照!D306)</f>
        <v/>
      </c>
      <c r="AY306" s="52">
        <f>IF(参照!E306="","",参照!E306)</f>
        <v>4.9399999999999997E-4</v>
      </c>
      <c r="AZ306" s="52" t="str">
        <f>IF(参照!F306="","",参照!F306)</f>
        <v>土浦ケーブルテレビ(株)</v>
      </c>
      <c r="BA306" s="52" t="str">
        <f>IF(参照!G306="","",参照!G306)</f>
        <v>土浦ケーブルテレビ(株)_</v>
      </c>
      <c r="BB306" s="52">
        <f t="shared" si="35"/>
        <v>0.49399999999999999</v>
      </c>
      <c r="BD306" s="52" t="str">
        <f>IF(参照!L306="","",参照!L306)</f>
        <v>(株)ジェイコム東京</v>
      </c>
    </row>
    <row r="307" spans="47:56">
      <c r="AU307" s="52" t="str">
        <f>IF(参照!A307="","",参照!A307)</f>
        <v>A0120</v>
      </c>
      <c r="AV307" s="52" t="str">
        <f>IF(参照!B307="","",参照!B307)</f>
        <v>鹿児島電力(株)</v>
      </c>
      <c r="AW307" s="52">
        <f>IF(参照!C307="","",参照!C307)</f>
        <v>4.9100000000000001E-4</v>
      </c>
      <c r="AX307" s="52" t="str">
        <f>IF(参照!D307="","",参照!D307)</f>
        <v/>
      </c>
      <c r="AY307" s="52">
        <f>IF(参照!E307="","",参照!E307)</f>
        <v>4.35E-4</v>
      </c>
      <c r="AZ307" s="52" t="str">
        <f>IF(参照!F307="","",参照!F307)</f>
        <v>鹿児島電力(株)</v>
      </c>
      <c r="BA307" s="52" t="str">
        <f>IF(参照!G307="","",参照!G307)</f>
        <v>鹿児島電力(株)_</v>
      </c>
      <c r="BB307" s="52">
        <f t="shared" si="35"/>
        <v>0.435</v>
      </c>
      <c r="BD307" s="52" t="str">
        <f>IF(参照!L307="","",参照!L307)</f>
        <v>シェルジャパン(株)</v>
      </c>
    </row>
    <row r="308" spans="47:56">
      <c r="AU308" s="52" t="str">
        <f>IF(参照!A308="","",参照!A308)</f>
        <v>A0121</v>
      </c>
      <c r="AV308" s="52" t="str">
        <f>IF(参照!B308="","",参照!B308)</f>
        <v>太陽ガス(株)</v>
      </c>
      <c r="AW308" s="52">
        <f>IF(参照!C308="","",参照!C308)</f>
        <v>4.44E-4</v>
      </c>
      <c r="AX308" s="52" t="str">
        <f>IF(参照!D308="","",参照!D308)</f>
        <v/>
      </c>
      <c r="AY308" s="52">
        <f>IF(参照!E308="","",参照!E308)</f>
        <v>4.7699999999999999E-4</v>
      </c>
      <c r="AZ308" s="52" t="str">
        <f>IF(参照!F308="","",参照!F308)</f>
        <v>太陽ガス(株)</v>
      </c>
      <c r="BA308" s="52" t="str">
        <f>IF(参照!G308="","",参照!G308)</f>
        <v>太陽ガス(株)_</v>
      </c>
      <c r="BB308" s="52">
        <f t="shared" si="35"/>
        <v>0.47699999999999998</v>
      </c>
      <c r="BD308" s="52" t="str">
        <f>IF(参照!L308="","",参照!L308)</f>
        <v>(株)しおさい電力</v>
      </c>
    </row>
    <row r="309" spans="47:56">
      <c r="AU309" s="52" t="str">
        <f>IF(参照!A309="","",参照!A309)</f>
        <v>A0122</v>
      </c>
      <c r="AV309" s="52" t="str">
        <f>IF(参照!B309="","",参照!B309)</f>
        <v>アーバンエナジー(株)</v>
      </c>
      <c r="AW309" s="52">
        <f>IF(参照!C309="","",参照!C309)</f>
        <v>2.41E-4</v>
      </c>
      <c r="AX309" s="52" t="str">
        <f>IF(参照!D309="","",参照!D309)</f>
        <v>メニューA</v>
      </c>
      <c r="AY309" s="52">
        <f>IF(参照!E309="","",参照!E309)</f>
        <v>0</v>
      </c>
      <c r="AZ309" s="52" t="str">
        <f>IF(参照!F309="","",参照!F309)</f>
        <v>アーバンエナジー(株)</v>
      </c>
      <c r="BA309" s="52" t="str">
        <f>IF(参照!G309="","",参照!G309)</f>
        <v>アーバンエナジー(株)_メニューA</v>
      </c>
      <c r="BB309" s="52">
        <f t="shared" si="35"/>
        <v>0</v>
      </c>
      <c r="BD309" s="52" t="str">
        <f>IF(参照!L309="","",参照!L309)</f>
        <v>(株)シグナストラスト</v>
      </c>
    </row>
    <row r="310" spans="47:56">
      <c r="AU310" s="52" t="str">
        <f>IF(参照!A310="","",参照!A310)</f>
        <v/>
      </c>
      <c r="AV310" s="52" t="str">
        <f>IF(参照!B310="","",参照!B310)</f>
        <v/>
      </c>
      <c r="AW310" s="52" t="str">
        <f>IF(参照!C310="","",参照!C310)</f>
        <v/>
      </c>
      <c r="AX310" s="52" t="str">
        <f>IF(参照!D310="","",参照!D310)</f>
        <v>メニューB</v>
      </c>
      <c r="AY310" s="52">
        <f>IF(参照!E310="","",参照!E310)</f>
        <v>2.92E-4</v>
      </c>
      <c r="AZ310" s="52" t="str">
        <f>IF(参照!F310="","",参照!F310)</f>
        <v>アーバンエナジー(株)</v>
      </c>
      <c r="BA310" s="52" t="str">
        <f>IF(参照!G310="","",参照!G310)</f>
        <v>アーバンエナジー(株)_メニューB</v>
      </c>
      <c r="BB310" s="52">
        <f t="shared" si="35"/>
        <v>0.29199999999999998</v>
      </c>
      <c r="BD310" s="52" t="str">
        <f>IF(参照!L310="","",参照!L310)</f>
        <v>静岡ガス＆パワー(株)</v>
      </c>
    </row>
    <row r="311" spans="47:56">
      <c r="AU311" s="52" t="str">
        <f>IF(参照!A311="","",参照!A311)</f>
        <v/>
      </c>
      <c r="AV311" s="52" t="str">
        <f>IF(参照!B311="","",参照!B311)</f>
        <v/>
      </c>
      <c r="AW311" s="52" t="str">
        <f>IF(参照!C311="","",参照!C311)</f>
        <v/>
      </c>
      <c r="AX311" s="52" t="str">
        <f>IF(参照!D311="","",参照!D311)</f>
        <v>メニューC</v>
      </c>
      <c r="AY311" s="52">
        <f>IF(参照!E311="","",参照!E311)</f>
        <v>3.5299999999999996E-4</v>
      </c>
      <c r="AZ311" s="52" t="str">
        <f>IF(参照!F311="","",参照!F311)</f>
        <v>アーバンエナジー(株)</v>
      </c>
      <c r="BA311" s="52" t="str">
        <f>IF(参照!G311="","",参照!G311)</f>
        <v>アーバンエナジー(株)_メニューC</v>
      </c>
      <c r="BB311" s="52">
        <f t="shared" si="35"/>
        <v>0.35299999999999998</v>
      </c>
      <c r="BD311" s="52" t="str">
        <f>IF(参照!L311="","",参照!L311)</f>
        <v>自然電力(株)</v>
      </c>
    </row>
    <row r="312" spans="47:56">
      <c r="AU312" s="52" t="str">
        <f>IF(参照!A312="","",参照!A312)</f>
        <v/>
      </c>
      <c r="AV312" s="52" t="str">
        <f>IF(参照!B312="","",参照!B312)</f>
        <v/>
      </c>
      <c r="AW312" s="52" t="str">
        <f>IF(参照!C312="","",参照!C312)</f>
        <v/>
      </c>
      <c r="AX312" s="52" t="str">
        <f>IF(参照!D312="","",参照!D312)</f>
        <v>メニューD</v>
      </c>
      <c r="AY312" s="52">
        <f>IF(参照!E312="","",参照!E312)</f>
        <v>2.5000000000000001E-4</v>
      </c>
      <c r="AZ312" s="52" t="str">
        <f>IF(参照!F312="","",参照!F312)</f>
        <v>アーバンエナジー(株)</v>
      </c>
      <c r="BA312" s="52" t="str">
        <f>IF(参照!G312="","",参照!G312)</f>
        <v>アーバンエナジー(株)_メニューD</v>
      </c>
      <c r="BB312" s="52">
        <f t="shared" si="35"/>
        <v>0.25</v>
      </c>
      <c r="BD312" s="52" t="str">
        <f>IF(参照!L312="","",参照!L312)</f>
        <v>(株)シナジアパワー</v>
      </c>
    </row>
    <row r="313" spans="47:56">
      <c r="AU313" s="52" t="str">
        <f>IF(参照!A313="","",参照!A313)</f>
        <v/>
      </c>
      <c r="AV313" s="52" t="str">
        <f>IF(参照!B313="","",参照!B313)</f>
        <v/>
      </c>
      <c r="AW313" s="52" t="str">
        <f>IF(参照!C313="","",参照!C313)</f>
        <v/>
      </c>
      <c r="AX313" s="52" t="str">
        <f>IF(参照!D313="","",参照!D313)</f>
        <v>メニューE</v>
      </c>
      <c r="AY313" s="52">
        <f>IF(参照!E313="","",参照!E313)</f>
        <v>3.77E-4</v>
      </c>
      <c r="AZ313" s="52" t="str">
        <f>IF(参照!F313="","",参照!F313)</f>
        <v>アーバンエナジー(株)</v>
      </c>
      <c r="BA313" s="52" t="str">
        <f>IF(参照!G313="","",参照!G313)</f>
        <v>アーバンエナジー(株)_メニューE</v>
      </c>
      <c r="BB313" s="52">
        <f t="shared" si="35"/>
        <v>0.377</v>
      </c>
      <c r="BD313" s="52" t="str">
        <f>IF(参照!L313="","",参照!L313)</f>
        <v>シナネン(株)</v>
      </c>
    </row>
    <row r="314" spans="47:56">
      <c r="AU314" s="52" t="str">
        <f>IF(参照!A314="","",参照!A314)</f>
        <v/>
      </c>
      <c r="AV314" s="52" t="str">
        <f>IF(参照!B314="","",参照!B314)</f>
        <v/>
      </c>
      <c r="AW314" s="52" t="str">
        <f>IF(参照!C314="","",参照!C314)</f>
        <v/>
      </c>
      <c r="AX314" s="52" t="str">
        <f>IF(参照!D314="","",参照!D314)</f>
        <v>メニューF</v>
      </c>
      <c r="AY314" s="52">
        <f>IF(参照!E314="","",参照!E314)</f>
        <v>0</v>
      </c>
      <c r="AZ314" s="52" t="str">
        <f>IF(参照!F314="","",参照!F314)</f>
        <v>アーバンエナジー(株)</v>
      </c>
      <c r="BA314" s="52" t="str">
        <f>IF(参照!G314="","",参照!G314)</f>
        <v>アーバンエナジー(株)_メニューF</v>
      </c>
      <c r="BB314" s="52">
        <f t="shared" si="35"/>
        <v>0</v>
      </c>
      <c r="BD314" s="52" t="str">
        <f>IF(参照!L314="","",参照!L314)</f>
        <v>芝浦電力(株)</v>
      </c>
    </row>
    <row r="315" spans="47:56">
      <c r="AU315" s="52" t="str">
        <f>IF(参照!A315="","",参照!A315)</f>
        <v/>
      </c>
      <c r="AV315" s="52" t="str">
        <f>IF(参照!B315="","",参照!B315)</f>
        <v/>
      </c>
      <c r="AW315" s="52" t="str">
        <f>IF(参照!C315="","",参照!C315)</f>
        <v/>
      </c>
      <c r="AX315" s="52" t="str">
        <f>IF(参照!D315="","",参照!D315)</f>
        <v>メニューG</v>
      </c>
      <c r="AY315" s="52">
        <f>IF(参照!E315="","",参照!E315)</f>
        <v>0</v>
      </c>
      <c r="AZ315" s="52" t="str">
        <f>IF(参照!F315="","",参照!F315)</f>
        <v>アーバンエナジー(株)</v>
      </c>
      <c r="BA315" s="52" t="str">
        <f>IF(参照!G315="","",参照!G315)</f>
        <v>アーバンエナジー(株)_メニューG</v>
      </c>
      <c r="BB315" s="52">
        <f t="shared" si="35"/>
        <v>0</v>
      </c>
      <c r="BD315" s="52" t="str">
        <f>IF(参照!L315="","",参照!L315)</f>
        <v>(株)ジャパネットサービスイノベーション</v>
      </c>
    </row>
    <row r="316" spans="47:56">
      <c r="AU316" s="52" t="str">
        <f>IF(参照!A316="","",参照!A316)</f>
        <v/>
      </c>
      <c r="AV316" s="52" t="str">
        <f>IF(参照!B316="","",参照!B316)</f>
        <v/>
      </c>
      <c r="AW316" s="52" t="str">
        <f>IF(参照!C316="","",参照!C316)</f>
        <v/>
      </c>
      <c r="AX316" s="52" t="str">
        <f>IF(参照!D316="","",参照!D316)</f>
        <v>メニューH</v>
      </c>
      <c r="AY316" s="52">
        <f>IF(参照!E316="","",参照!E316)</f>
        <v>0</v>
      </c>
      <c r="AZ316" s="52" t="str">
        <f>IF(参照!F316="","",参照!F316)</f>
        <v>アーバンエナジー(株)</v>
      </c>
      <c r="BA316" s="52" t="str">
        <f>IF(参照!G316="","",参照!G316)</f>
        <v>アーバンエナジー(株)_メニューH</v>
      </c>
      <c r="BB316" s="52">
        <f t="shared" si="35"/>
        <v>0</v>
      </c>
      <c r="BD316" s="52" t="str">
        <f>IF(参照!L316="","",参照!L316)</f>
        <v>自由でんき(株)</v>
      </c>
    </row>
    <row r="317" spans="47:56">
      <c r="AU317" s="52" t="str">
        <f>IF(参照!A317="","",参照!A317)</f>
        <v/>
      </c>
      <c r="AV317" s="52" t="str">
        <f>IF(参照!B317="","",参照!B317)</f>
        <v/>
      </c>
      <c r="AW317" s="52" t="str">
        <f>IF(参照!C317="","",参照!C317)</f>
        <v/>
      </c>
      <c r="AX317" s="52" t="str">
        <f>IF(参照!D317="","",参照!D317)</f>
        <v>メニューI(残差)</v>
      </c>
      <c r="AY317" s="52">
        <f>IF(参照!E317="","",参照!E317)</f>
        <v>5.9000000000000003E-4</v>
      </c>
      <c r="AZ317" s="52" t="str">
        <f>IF(参照!F317="","",参照!F317)</f>
        <v>アーバンエナジー(株)</v>
      </c>
      <c r="BA317" s="52" t="str">
        <f>IF(参照!G317="","",参照!G317)</f>
        <v>アーバンエナジー(株)_メニューI(残差)</v>
      </c>
      <c r="BB317" s="52">
        <f t="shared" si="35"/>
        <v>0.59000000000000008</v>
      </c>
      <c r="BD317" s="52" t="str">
        <f>IF(参照!L317="","",参照!L317)</f>
        <v>湘南電力(株)</v>
      </c>
    </row>
    <row r="318" spans="47:56">
      <c r="AU318" s="52" t="str">
        <f>IF(参照!A318="","",参照!A318)</f>
        <v/>
      </c>
      <c r="AV318" s="52" t="str">
        <f>IF(参照!B318="","",参照!B318)</f>
        <v/>
      </c>
      <c r="AW318" s="52" t="str">
        <f>IF(参照!C318="","",参照!C318)</f>
        <v/>
      </c>
      <c r="AX318" s="52" t="str">
        <f>IF(参照!D318="","",参照!D318)</f>
        <v>(参考値)事業者全体</v>
      </c>
      <c r="AY318" s="52">
        <f>IF(参照!E318="","",参照!E318)</f>
        <v>4.3599999999999997E-4</v>
      </c>
      <c r="AZ318" s="52" t="str">
        <f>IF(参照!F318="","",参照!F318)</f>
        <v>アーバンエナジー(株)</v>
      </c>
      <c r="BA318" s="52" t="str">
        <f>IF(参照!G318="","",参照!G318)</f>
        <v>アーバンエナジー(株)_(参考値)事業者全体</v>
      </c>
      <c r="BB318" s="52">
        <f t="shared" si="35"/>
        <v>0.436</v>
      </c>
      <c r="BD318" s="52" t="str">
        <f>IF(参照!L318="","",参照!L318)</f>
        <v>(株)情熱電力</v>
      </c>
    </row>
    <row r="319" spans="47:56">
      <c r="AU319" s="52" t="str">
        <f>IF(参照!A319="","",参照!A319)</f>
        <v>A0123</v>
      </c>
      <c r="AV319" s="52" t="str">
        <f>IF(参照!B319="","",参照!B319)</f>
        <v>パワーネクスト(株)</v>
      </c>
      <c r="AW319" s="52">
        <f>IF(参照!C319="","",参照!C319)</f>
        <v>6.9999999999999999E-6</v>
      </c>
      <c r="AX319" s="52" t="str">
        <f>IF(参照!D319="","",参照!D319)</f>
        <v/>
      </c>
      <c r="AY319" s="52">
        <f>IF(参照!E319="","",参照!E319)</f>
        <v>4.5300000000000001E-4</v>
      </c>
      <c r="AZ319" s="52" t="str">
        <f>IF(参照!F319="","",参照!F319)</f>
        <v>パワーネクスト(株)</v>
      </c>
      <c r="BA319" s="52" t="str">
        <f>IF(参照!G319="","",参照!G319)</f>
        <v>パワーネクスト(株)_</v>
      </c>
      <c r="BB319" s="52">
        <f t="shared" si="35"/>
        <v>0.45300000000000001</v>
      </c>
      <c r="BD319" s="52" t="str">
        <f>IF(参照!L319="","",参照!L319)</f>
        <v>情報ハイウェイ協同組合</v>
      </c>
    </row>
    <row r="320" spans="47:56">
      <c r="AU320" s="52" t="str">
        <f>IF(参照!A320="","",参照!A320)</f>
        <v>A0124</v>
      </c>
      <c r="AV320" s="52" t="str">
        <f>IF(参照!B320="","",参照!B320)</f>
        <v>合同会社北上新電力</v>
      </c>
      <c r="AW320" s="52">
        <f>IF(参照!C320="","",参照!C320)</f>
        <v>2.3299999999999997E-4</v>
      </c>
      <c r="AX320" s="52" t="str">
        <f>IF(参照!D320="","",参照!D320)</f>
        <v/>
      </c>
      <c r="AY320" s="52">
        <f>IF(参照!E320="","",参照!E320)</f>
        <v>5.1599999999999997E-4</v>
      </c>
      <c r="AZ320" s="52" t="str">
        <f>IF(参照!F320="","",参照!F320)</f>
        <v>合同会社北上新電力</v>
      </c>
      <c r="BA320" s="52" t="str">
        <f>IF(参照!G320="","",参照!G320)</f>
        <v>合同会社北上新電力_</v>
      </c>
      <c r="BB320" s="52">
        <f t="shared" si="35"/>
        <v>0.51600000000000001</v>
      </c>
      <c r="BD320" s="52" t="str">
        <f>IF(参照!L320="","",参照!L320)</f>
        <v>(株)新出光</v>
      </c>
    </row>
    <row r="321" spans="47:56">
      <c r="AU321" s="52" t="str">
        <f>IF(参照!A321="","",参照!A321)</f>
        <v>A0125</v>
      </c>
      <c r="AV321" s="52" t="str">
        <f>IF(参照!B321="","",参照!B321)</f>
        <v>パーパススマートパワー(株)</v>
      </c>
      <c r="AW321" s="52">
        <f>IF(参照!C321="","",参照!C321)</f>
        <v>4.9899999999999999E-4</v>
      </c>
      <c r="AX321" s="52" t="str">
        <f>IF(参照!D321="","",参照!D321)</f>
        <v/>
      </c>
      <c r="AY321" s="52">
        <f>IF(参照!E321="","",参照!E321)</f>
        <v>4.4299999999999998E-4</v>
      </c>
      <c r="AZ321" s="52" t="str">
        <f>IF(参照!F321="","",参照!F321)</f>
        <v>パーパススマートパワー(株)</v>
      </c>
      <c r="BA321" s="52" t="str">
        <f>IF(参照!G321="","",参照!G321)</f>
        <v>パーパススマートパワー(株)_</v>
      </c>
      <c r="BB321" s="52">
        <f t="shared" si="35"/>
        <v>0.443</v>
      </c>
      <c r="BD321" s="52" t="str">
        <f>IF(参照!L321="","",参照!L321)</f>
        <v>シン・エナジー(株)</v>
      </c>
    </row>
    <row r="322" spans="47:56">
      <c r="AU322" s="52" t="str">
        <f>IF(参照!A322="","",参照!A322)</f>
        <v>A0126</v>
      </c>
      <c r="AV322" s="52" t="str">
        <f>IF(参照!B322="","",参照!B322)</f>
        <v>(株)タクマエナジー</v>
      </c>
      <c r="AW322" s="52">
        <f>IF(参照!C322="","",参照!C322)</f>
        <v>3.8000000000000002E-5</v>
      </c>
      <c r="AX322" s="52" t="str">
        <f>IF(参照!D322="","",参照!D322)</f>
        <v>メニューA</v>
      </c>
      <c r="AY322" s="52">
        <f>IF(参照!E322="","",参照!E322)</f>
        <v>0</v>
      </c>
      <c r="AZ322" s="52" t="str">
        <f>IF(参照!F322="","",参照!F322)</f>
        <v>(株)タクマエナジー</v>
      </c>
      <c r="BA322" s="52" t="str">
        <f>IF(参照!G322="","",参照!G322)</f>
        <v>(株)タクマエナジー_メニューA</v>
      </c>
      <c r="BB322" s="52">
        <f t="shared" si="35"/>
        <v>0</v>
      </c>
      <c r="BD322" s="52" t="str">
        <f>IF(参照!L322="","",参照!L322)</f>
        <v>新エネルギー開発(株)</v>
      </c>
    </row>
    <row r="323" spans="47:56">
      <c r="AU323" s="52" t="str">
        <f>IF(参照!A323="","",参照!A323)</f>
        <v/>
      </c>
      <c r="AV323" s="52" t="str">
        <f>IF(参照!B323="","",参照!B323)</f>
        <v/>
      </c>
      <c r="AW323" s="52" t="str">
        <f>IF(参照!C323="","",参照!C323)</f>
        <v/>
      </c>
      <c r="AX323" s="52" t="str">
        <f>IF(参照!D323="","",参照!D323)</f>
        <v>メニューB(残差)</v>
      </c>
      <c r="AY323" s="52">
        <f>IF(参照!E323="","",参照!E323)</f>
        <v>2.0000000000000002E-5</v>
      </c>
      <c r="AZ323" s="52" t="str">
        <f>IF(参照!F323="","",参照!F323)</f>
        <v>(株)タクマエナジー</v>
      </c>
      <c r="BA323" s="52" t="str">
        <f>IF(参照!G323="","",参照!G323)</f>
        <v>(株)タクマエナジー_メニューB(残差)</v>
      </c>
      <c r="BB323" s="52">
        <f t="shared" si="35"/>
        <v>0.02</v>
      </c>
      <c r="BD323" s="52" t="str">
        <f>IF(参照!L323="","",参照!L323)</f>
        <v>新電力いばらき(株)</v>
      </c>
    </row>
    <row r="324" spans="47:56">
      <c r="AU324" s="52" t="str">
        <f>IF(参照!A324="","",参照!A324)</f>
        <v/>
      </c>
      <c r="AV324" s="52" t="str">
        <f>IF(参照!B324="","",参照!B324)</f>
        <v/>
      </c>
      <c r="AW324" s="52" t="str">
        <f>IF(参照!C324="","",参照!C324)</f>
        <v/>
      </c>
      <c r="AX324" s="52" t="str">
        <f>IF(参照!D324="","",参照!D324)</f>
        <v>(参考値)事業者全体</v>
      </c>
      <c r="AY324" s="52">
        <f>IF(参照!E324="","",参照!E324)</f>
        <v>3.5199999999999999E-4</v>
      </c>
      <c r="AZ324" s="52" t="str">
        <f>IF(参照!F324="","",参照!F324)</f>
        <v>(株)タクマエナジー</v>
      </c>
      <c r="BA324" s="52" t="str">
        <f>IF(参照!G324="","",参照!G324)</f>
        <v>(株)タクマエナジー_(参考値)事業者全体</v>
      </c>
      <c r="BB324" s="52">
        <f t="shared" si="35"/>
        <v>0.35199999999999998</v>
      </c>
      <c r="BD324" s="52" t="str">
        <f>IF(参照!L324="","",参照!L324)</f>
        <v>新電力おおいた(株)</v>
      </c>
    </row>
    <row r="325" spans="47:56">
      <c r="AU325" s="52" t="str">
        <f>IF(参照!A325="","",参照!A325)</f>
        <v>A0127</v>
      </c>
      <c r="AV325" s="52" t="str">
        <f>IF(参照!B325="","",参照!B325)</f>
        <v>(株)スマートテック</v>
      </c>
      <c r="AW325" s="52">
        <f>IF(参照!C325="","",参照!C325)</f>
        <v>3.2299999999999999E-4</v>
      </c>
      <c r="AX325" s="52" t="str">
        <f>IF(参照!D325="","",参照!D325)</f>
        <v>メニューA</v>
      </c>
      <c r="AY325" s="52">
        <f>IF(参照!E325="","",参照!E325)</f>
        <v>0</v>
      </c>
      <c r="AZ325" s="52" t="str">
        <f>IF(参照!F325="","",参照!F325)</f>
        <v>(株)スマートテック</v>
      </c>
      <c r="BA325" s="52" t="str">
        <f>IF(参照!G325="","",参照!G325)</f>
        <v>(株)スマートテック_メニューA</v>
      </c>
      <c r="BB325" s="52">
        <f t="shared" ref="BB325:BB388" si="36">AY325*1000</f>
        <v>0</v>
      </c>
      <c r="BD325" s="52" t="str">
        <f>IF(参照!L325="","",参照!L325)</f>
        <v>新電力新潟(株)</v>
      </c>
    </row>
    <row r="326" spans="47:56">
      <c r="AU326" s="52" t="str">
        <f>IF(参照!A326="","",参照!A326)</f>
        <v/>
      </c>
      <c r="AV326" s="52" t="str">
        <f>IF(参照!B326="","",参照!B326)</f>
        <v/>
      </c>
      <c r="AW326" s="52" t="str">
        <f>IF(参照!C326="","",参照!C326)</f>
        <v/>
      </c>
      <c r="AX326" s="52" t="str">
        <f>IF(参照!D326="","",参照!D326)</f>
        <v>メニューB(残差)</v>
      </c>
      <c r="AY326" s="52">
        <f>IF(参照!E326="","",参照!E326)</f>
        <v>4.4500000000000003E-4</v>
      </c>
      <c r="AZ326" s="52" t="str">
        <f>IF(参照!F326="","",参照!F326)</f>
        <v>(株)スマートテック</v>
      </c>
      <c r="BA326" s="52" t="str">
        <f>IF(参照!G326="","",参照!G326)</f>
        <v>(株)スマートテック_メニューB(残差)</v>
      </c>
      <c r="BB326" s="52">
        <f t="shared" si="36"/>
        <v>0.44500000000000001</v>
      </c>
      <c r="BD326" s="52" t="str">
        <f>IF(参照!L326="","",参照!L326)</f>
        <v>(株)翠光トップライン</v>
      </c>
    </row>
    <row r="327" spans="47:56">
      <c r="AU327" s="52" t="str">
        <f>IF(参照!A327="","",参照!A327)</f>
        <v/>
      </c>
      <c r="AV327" s="52" t="str">
        <f>IF(参照!B327="","",参照!B327)</f>
        <v/>
      </c>
      <c r="AW327" s="52" t="str">
        <f>IF(参照!C327="","",参照!C327)</f>
        <v/>
      </c>
      <c r="AX327" s="52" t="str">
        <f>IF(参照!D327="","",参照!D327)</f>
        <v>(参考値)事業者全体</v>
      </c>
      <c r="AY327" s="52">
        <f>IF(参照!E327="","",参照!E327)</f>
        <v>2.8899999999999998E-4</v>
      </c>
      <c r="AZ327" s="52" t="str">
        <f>IF(参照!F327="","",参照!F327)</f>
        <v>(株)スマートテック</v>
      </c>
      <c r="BA327" s="52" t="str">
        <f>IF(参照!G327="","",参照!G327)</f>
        <v>(株)スマートテック_(参考値)事業者全体</v>
      </c>
      <c r="BB327" s="52">
        <f t="shared" si="36"/>
        <v>0.28899999999999998</v>
      </c>
      <c r="BD327" s="52" t="str">
        <f>IF(参照!L327="","",参照!L327)</f>
        <v>須賀川瓦斯(株)</v>
      </c>
    </row>
    <row r="328" spans="47:56">
      <c r="AU328" s="52" t="str">
        <f>IF(参照!A328="","",参照!A328)</f>
        <v>A0128</v>
      </c>
      <c r="AV328" s="52" t="str">
        <f>IF(参照!B328="","",参照!B328)</f>
        <v>水戸電力(株)</v>
      </c>
      <c r="AW328" s="52">
        <f>IF(参照!C328="","",参照!C328)</f>
        <v>3.8900000000000002E-4</v>
      </c>
      <c r="AX328" s="52" t="str">
        <f>IF(参照!D328="","",参照!D328)</f>
        <v/>
      </c>
      <c r="AY328" s="52">
        <f>IF(参照!E328="","",参照!E328)</f>
        <v>4.2299999999999998E-4</v>
      </c>
      <c r="AZ328" s="52" t="str">
        <f>IF(参照!F328="","",参照!F328)</f>
        <v>水戸電力(株)</v>
      </c>
      <c r="BA328" s="52" t="str">
        <f>IF(参照!G328="","",参照!G328)</f>
        <v>水戸電力(株)_</v>
      </c>
      <c r="BB328" s="52">
        <f t="shared" si="36"/>
        <v>0.42299999999999999</v>
      </c>
      <c r="BD328" s="52" t="str">
        <f>IF(参照!L328="","",参照!L328)</f>
        <v>スズカ電工(株)</v>
      </c>
    </row>
    <row r="329" spans="47:56">
      <c r="AU329" s="52" t="str">
        <f>IF(参照!A329="","",参照!A329)</f>
        <v>A0130</v>
      </c>
      <c r="AV329" s="52" t="str">
        <f>IF(参照!B329="","",参照!B329)</f>
        <v>丸紅新電力(株)</v>
      </c>
      <c r="AW329" s="52">
        <f>IF(参照!C329="","",参照!C329)</f>
        <v>4.64E-4</v>
      </c>
      <c r="AX329" s="52" t="str">
        <f>IF(参照!D329="","",参照!D329)</f>
        <v>メニューA</v>
      </c>
      <c r="AY329" s="52">
        <f>IF(参照!E329="","",参照!E329)</f>
        <v>0</v>
      </c>
      <c r="AZ329" s="52" t="str">
        <f>IF(参照!F329="","",参照!F329)</f>
        <v>丸紅新電力(株)</v>
      </c>
      <c r="BA329" s="52" t="str">
        <f>IF(参照!G329="","",参照!G329)</f>
        <v>丸紅新電力(株)_メニューA</v>
      </c>
      <c r="BB329" s="52">
        <f t="shared" si="36"/>
        <v>0</v>
      </c>
      <c r="BD329" s="52" t="str">
        <f>IF(参照!L329="","",参照!L329)</f>
        <v>鈴与商事(株)</v>
      </c>
    </row>
    <row r="330" spans="47:56">
      <c r="AU330" s="52" t="str">
        <f>IF(参照!A330="","",参照!A330)</f>
        <v/>
      </c>
      <c r="AV330" s="52" t="str">
        <f>IF(参照!B330="","",参照!B330)</f>
        <v/>
      </c>
      <c r="AW330" s="52" t="str">
        <f>IF(参照!C330="","",参照!C330)</f>
        <v/>
      </c>
      <c r="AX330" s="52" t="str">
        <f>IF(参照!D330="","",参照!D330)</f>
        <v>メニューB</v>
      </c>
      <c r="AY330" s="52">
        <f>IF(参照!E330="","",参照!E330)</f>
        <v>1.84E-4</v>
      </c>
      <c r="AZ330" s="52" t="str">
        <f>IF(参照!F330="","",参照!F330)</f>
        <v>丸紅新電力(株)</v>
      </c>
      <c r="BA330" s="52" t="str">
        <f>IF(参照!G330="","",参照!G330)</f>
        <v>丸紅新電力(株)_メニューB</v>
      </c>
      <c r="BB330" s="52">
        <f t="shared" si="36"/>
        <v>0.184</v>
      </c>
      <c r="BD330" s="52" t="str">
        <f>IF(参照!L330="","",参照!L330)</f>
        <v>鈴与電力(株)</v>
      </c>
    </row>
    <row r="331" spans="47:56">
      <c r="AU331" s="52" t="str">
        <f>IF(参照!A331="","",参照!A331)</f>
        <v/>
      </c>
      <c r="AV331" s="52" t="str">
        <f>IF(参照!B331="","",参照!B331)</f>
        <v/>
      </c>
      <c r="AW331" s="52" t="str">
        <f>IF(参照!C331="","",参照!C331)</f>
        <v/>
      </c>
      <c r="AX331" s="52" t="str">
        <f>IF(参照!D331="","",参照!D331)</f>
        <v>メニューC</v>
      </c>
      <c r="AY331" s="52">
        <f>IF(参照!E331="","",参照!E331)</f>
        <v>3.77E-4</v>
      </c>
      <c r="AZ331" s="52" t="str">
        <f>IF(参照!F331="","",参照!F331)</f>
        <v>丸紅新電力(株)</v>
      </c>
      <c r="BA331" s="52" t="str">
        <f>IF(参照!G331="","",参照!G331)</f>
        <v>丸紅新電力(株)_メニューC</v>
      </c>
      <c r="BB331" s="52">
        <f t="shared" si="36"/>
        <v>0.377</v>
      </c>
      <c r="BD331" s="52" t="str">
        <f>IF(参照!L331="","",参照!L331)</f>
        <v>スターティア(株)</v>
      </c>
    </row>
    <row r="332" spans="47:56">
      <c r="AU332" s="52" t="str">
        <f>IF(参照!A332="","",参照!A332)</f>
        <v/>
      </c>
      <c r="AV332" s="52" t="str">
        <f>IF(参照!B332="","",参照!B332)</f>
        <v/>
      </c>
      <c r="AW332" s="52" t="str">
        <f>IF(参照!C332="","",参照!C332)</f>
        <v/>
      </c>
      <c r="AX332" s="52" t="str">
        <f>IF(参照!D332="","",参照!D332)</f>
        <v>メニューD</v>
      </c>
      <c r="AY332" s="52">
        <f>IF(参照!E332="","",参照!E332)</f>
        <v>0</v>
      </c>
      <c r="AZ332" s="52" t="str">
        <f>IF(参照!F332="","",参照!F332)</f>
        <v>丸紅新電力(株)</v>
      </c>
      <c r="BA332" s="52" t="str">
        <f>IF(参照!G332="","",参照!G332)</f>
        <v>丸紅新電力(株)_メニューD</v>
      </c>
      <c r="BB332" s="52">
        <f t="shared" si="36"/>
        <v>0</v>
      </c>
      <c r="BD332" s="52" t="str">
        <f>IF(参照!L332="","",参照!L332)</f>
        <v>(株)スマート</v>
      </c>
    </row>
    <row r="333" spans="47:56">
      <c r="AU333" s="52" t="str">
        <f>IF(参照!A333="","",参照!A333)</f>
        <v/>
      </c>
      <c r="AV333" s="52" t="str">
        <f>IF(参照!B333="","",参照!B333)</f>
        <v/>
      </c>
      <c r="AW333" s="52" t="str">
        <f>IF(参照!C333="","",参照!C333)</f>
        <v/>
      </c>
      <c r="AX333" s="52" t="str">
        <f>IF(参照!D333="","",参照!D333)</f>
        <v>メニューE(残差)</v>
      </c>
      <c r="AY333" s="52">
        <f>IF(参照!E333="","",参照!E333)</f>
        <v>5.669999999999999E-4</v>
      </c>
      <c r="AZ333" s="52" t="str">
        <f>IF(参照!F333="","",参照!F333)</f>
        <v>丸紅新電力(株)</v>
      </c>
      <c r="BA333" s="52" t="str">
        <f>IF(参照!G333="","",参照!G333)</f>
        <v>丸紅新電力(株)_メニューE(残差)</v>
      </c>
      <c r="BB333" s="52">
        <f t="shared" si="36"/>
        <v>0.56699999999999995</v>
      </c>
      <c r="BD333" s="52" t="str">
        <f>IF(参照!L333="","",参照!L333)</f>
        <v>スマートエコエナジー(株)</v>
      </c>
    </row>
    <row r="334" spans="47:56">
      <c r="AU334" s="52" t="str">
        <f>IF(参照!A334="","",参照!A334)</f>
        <v/>
      </c>
      <c r="AV334" s="52" t="str">
        <f>IF(参照!B334="","",参照!B334)</f>
        <v/>
      </c>
      <c r="AW334" s="52" t="str">
        <f>IF(参照!C334="","",参照!C334)</f>
        <v/>
      </c>
      <c r="AX334" s="52" t="str">
        <f>IF(参照!D334="","",参照!D334)</f>
        <v>(参考値)事業者全体</v>
      </c>
      <c r="AY334" s="52">
        <f>IF(参照!E334="","",参照!E334)</f>
        <v>4.9600000000000002E-4</v>
      </c>
      <c r="AZ334" s="52" t="str">
        <f>IF(参照!F334="","",参照!F334)</f>
        <v>丸紅新電力(株)</v>
      </c>
      <c r="BA334" s="52" t="str">
        <f>IF(参照!G334="","",参照!G334)</f>
        <v>丸紅新電力(株)_(参考値)事業者全体</v>
      </c>
      <c r="BB334" s="52">
        <f t="shared" si="36"/>
        <v>0.496</v>
      </c>
      <c r="BD334" s="52" t="str">
        <f>IF(参照!L334="","",参照!L334)</f>
        <v>スマートエナジー磐田(株)</v>
      </c>
    </row>
    <row r="335" spans="47:56">
      <c r="AU335" s="52" t="str">
        <f>IF(参照!A335="","",参照!A335)</f>
        <v>A0133</v>
      </c>
      <c r="AV335" s="52" t="str">
        <f>IF(参照!B335="","",参照!B335)</f>
        <v>奈良電力(株)</v>
      </c>
      <c r="AW335" s="52">
        <f>IF(参照!C335="","",参照!C335)</f>
        <v>5.0500000000000002E-4</v>
      </c>
      <c r="AX335" s="52" t="str">
        <f>IF(参照!D335="","",参照!D335)</f>
        <v/>
      </c>
      <c r="AY335" s="52">
        <f>IF(参照!E335="","",参照!E335)</f>
        <v>5.0799999999999999E-4</v>
      </c>
      <c r="AZ335" s="52" t="str">
        <f>IF(参照!F335="","",参照!F335)</f>
        <v>奈良電力(株)</v>
      </c>
      <c r="BA335" s="52" t="str">
        <f>IF(参照!G335="","",参照!G335)</f>
        <v>奈良電力(株)_</v>
      </c>
      <c r="BB335" s="52">
        <f t="shared" si="36"/>
        <v>0.50800000000000001</v>
      </c>
      <c r="BD335" s="52" t="str">
        <f>IF(参照!L335="","",参照!L335)</f>
        <v>スマートエナジー熊本(株)</v>
      </c>
    </row>
    <row r="336" spans="47:56">
      <c r="AU336" s="52" t="str">
        <f>IF(参照!A336="","",参照!A336)</f>
        <v>A0134</v>
      </c>
      <c r="AV336" s="52" t="str">
        <f>IF(参照!B336="","",参照!B336)</f>
        <v>日立造船(株)</v>
      </c>
      <c r="AW336" s="52">
        <f>IF(参照!C336="","",参照!C336)</f>
        <v>1.75E-4</v>
      </c>
      <c r="AX336" s="52" t="str">
        <f>IF(参照!D336="","",参照!D336)</f>
        <v>メニューA</v>
      </c>
      <c r="AY336" s="52">
        <f>IF(参照!E336="","",参照!E336)</f>
        <v>0</v>
      </c>
      <c r="AZ336" s="52" t="str">
        <f>IF(参照!F336="","",参照!F336)</f>
        <v>日立造船(株)</v>
      </c>
      <c r="BA336" s="52" t="str">
        <f>IF(参照!G336="","",参照!G336)</f>
        <v>日立造船(株)_メニューA</v>
      </c>
      <c r="BB336" s="52">
        <f t="shared" si="36"/>
        <v>0</v>
      </c>
      <c r="BD336" s="52" t="str">
        <f>IF(参照!L336="","",参照!L336)</f>
        <v>(株)スマートテック</v>
      </c>
    </row>
    <row r="337" spans="47:56">
      <c r="AU337" s="52" t="str">
        <f>IF(参照!A337="","",参照!A337)</f>
        <v/>
      </c>
      <c r="AV337" s="52" t="str">
        <f>IF(参照!B337="","",参照!B337)</f>
        <v/>
      </c>
      <c r="AW337" s="52" t="str">
        <f>IF(参照!C337="","",参照!C337)</f>
        <v/>
      </c>
      <c r="AX337" s="52" t="str">
        <f>IF(参照!D337="","",参照!D337)</f>
        <v>メニューB</v>
      </c>
      <c r="AY337" s="52">
        <f>IF(参照!E337="","",参照!E337)</f>
        <v>0</v>
      </c>
      <c r="AZ337" s="52" t="str">
        <f>IF(参照!F337="","",参照!F337)</f>
        <v>日立造船(株)</v>
      </c>
      <c r="BA337" s="52" t="str">
        <f>IF(参照!G337="","",参照!G337)</f>
        <v>日立造船(株)_メニューB</v>
      </c>
      <c r="BB337" s="52">
        <f t="shared" si="36"/>
        <v>0</v>
      </c>
      <c r="BD337" s="52" t="str">
        <f>IF(参照!L337="","",参照!L337)</f>
        <v>スマート電気(株)</v>
      </c>
    </row>
    <row r="338" spans="47:56">
      <c r="AU338" s="52" t="str">
        <f>IF(参照!A338="","",参照!A338)</f>
        <v/>
      </c>
      <c r="AV338" s="52" t="str">
        <f>IF(参照!B338="","",参照!B338)</f>
        <v/>
      </c>
      <c r="AW338" s="52" t="str">
        <f>IF(参照!C338="","",参照!C338)</f>
        <v/>
      </c>
      <c r="AX338" s="52" t="str">
        <f>IF(参照!D338="","",参照!D338)</f>
        <v>メニューC(残差)</v>
      </c>
      <c r="AY338" s="52">
        <f>IF(参照!E338="","",参照!E338)</f>
        <v>1.7699999999999999E-4</v>
      </c>
      <c r="AZ338" s="52" t="str">
        <f>IF(参照!F338="","",参照!F338)</f>
        <v>日立造船(株)</v>
      </c>
      <c r="BA338" s="52" t="str">
        <f>IF(参照!G338="","",参照!G338)</f>
        <v>日立造船(株)_メニューC(残差)</v>
      </c>
      <c r="BB338" s="52">
        <f t="shared" si="36"/>
        <v>0.17699999999999999</v>
      </c>
      <c r="BD338" s="52" t="str">
        <f>IF(参照!L338="","",参照!L338)</f>
        <v>諏訪瓦斯(株)</v>
      </c>
    </row>
    <row r="339" spans="47:56">
      <c r="AU339" s="52" t="str">
        <f>IF(参照!A339="","",参照!A339)</f>
        <v/>
      </c>
      <c r="AV339" s="52" t="str">
        <f>IF(参照!B339="","",参照!B339)</f>
        <v/>
      </c>
      <c r="AW339" s="52" t="str">
        <f>IF(参照!C339="","",参照!C339)</f>
        <v/>
      </c>
      <c r="AX339" s="52" t="str">
        <f>IF(参照!D339="","",参照!D339)</f>
        <v>(参考値)事業者全体</v>
      </c>
      <c r="AY339" s="52">
        <f>IF(参照!E339="","",参照!E339)</f>
        <v>1.7E-5</v>
      </c>
      <c r="AZ339" s="52" t="str">
        <f>IF(参照!F339="","",参照!F339)</f>
        <v>日立造船(株)</v>
      </c>
      <c r="BA339" s="52" t="str">
        <f>IF(参照!G339="","",参照!G339)</f>
        <v>日立造船(株)_(参考値)事業者全体</v>
      </c>
      <c r="BB339" s="52">
        <f t="shared" si="36"/>
        <v>1.7000000000000001E-2</v>
      </c>
      <c r="BD339" s="52" t="str">
        <f>IF(参照!L339="","",参照!L339)</f>
        <v>生活協同組合コープぐんま</v>
      </c>
    </row>
    <row r="340" spans="47:56">
      <c r="AU340" s="52" t="str">
        <f>IF(参照!A340="","",参照!A340)</f>
        <v>A0135</v>
      </c>
      <c r="AV340" s="52" t="str">
        <f>IF(参照!B340="","",参照!B340)</f>
        <v>大東ガス(株)</v>
      </c>
      <c r="AW340" s="52">
        <f>IF(参照!C340="","",参照!C340)</f>
        <v>3.6400000000000001E-4</v>
      </c>
      <c r="AX340" s="52" t="str">
        <f>IF(参照!D340="","",参照!D340)</f>
        <v>メニューA</v>
      </c>
      <c r="AY340" s="52">
        <f>IF(参照!E340="","",参照!E340)</f>
        <v>0</v>
      </c>
      <c r="AZ340" s="52" t="str">
        <f>IF(参照!F340="","",参照!F340)</f>
        <v>大東ガス(株)</v>
      </c>
      <c r="BA340" s="52" t="str">
        <f>IF(参照!G340="","",参照!G340)</f>
        <v>大東ガス(株)_メニューA</v>
      </c>
      <c r="BB340" s="52">
        <f t="shared" si="36"/>
        <v>0</v>
      </c>
      <c r="BD340" s="52" t="str">
        <f>IF(参照!L340="","",参照!L340)</f>
        <v>生活協同組合コープこうべ</v>
      </c>
    </row>
    <row r="341" spans="47:56">
      <c r="AU341" s="52" t="str">
        <f>IF(参照!A341="","",参照!A341)</f>
        <v/>
      </c>
      <c r="AV341" s="52" t="str">
        <f>IF(参照!B341="","",参照!B341)</f>
        <v/>
      </c>
      <c r="AW341" s="52" t="str">
        <f>IF(参照!C341="","",参照!C341)</f>
        <v/>
      </c>
      <c r="AX341" s="52" t="str">
        <f>IF(参照!D341="","",参照!D341)</f>
        <v>メニューB(残差)</v>
      </c>
      <c r="AY341" s="52">
        <f>IF(参照!E341="","",参照!E341)</f>
        <v>3.0699999999999998E-4</v>
      </c>
      <c r="AZ341" s="52" t="str">
        <f>IF(参照!F341="","",参照!F341)</f>
        <v>大東ガス(株)</v>
      </c>
      <c r="BA341" s="52" t="str">
        <f>IF(参照!G341="","",参照!G341)</f>
        <v>大東ガス(株)_メニューB(残差)</v>
      </c>
      <c r="BB341" s="52">
        <f t="shared" si="36"/>
        <v>0.307</v>
      </c>
      <c r="BD341" s="52" t="str">
        <f>IF(参照!L341="","",参照!L341)</f>
        <v>生活協同組合コープしが</v>
      </c>
    </row>
    <row r="342" spans="47:56">
      <c r="AU342" s="52" t="str">
        <f>IF(参照!A342="","",参照!A342)</f>
        <v/>
      </c>
      <c r="AV342" s="52" t="str">
        <f>IF(参照!B342="","",参照!B342)</f>
        <v/>
      </c>
      <c r="AW342" s="52" t="str">
        <f>IF(参照!C342="","",参照!C342)</f>
        <v/>
      </c>
      <c r="AX342" s="52" t="str">
        <f>IF(参照!D342="","",参照!D342)</f>
        <v>(参考値)事業者全体</v>
      </c>
      <c r="AY342" s="52">
        <f>IF(参照!E342="","",参照!E342)</f>
        <v>3.9200000000000004E-4</v>
      </c>
      <c r="AZ342" s="52" t="str">
        <f>IF(参照!F342="","",参照!F342)</f>
        <v>大東ガス(株)</v>
      </c>
      <c r="BA342" s="52" t="str">
        <f>IF(参照!G342="","",参照!G342)</f>
        <v>大東ガス(株)_(参考値)事業者全体</v>
      </c>
      <c r="BB342" s="52">
        <f t="shared" si="36"/>
        <v>0.39200000000000002</v>
      </c>
      <c r="BD342" s="52" t="str">
        <f>IF(参照!L342="","",参照!L342)</f>
        <v>生活協同組合コープながの</v>
      </c>
    </row>
    <row r="343" spans="47:56">
      <c r="AU343" s="52" t="str">
        <f>IF(参照!A343="","",参照!A343)</f>
        <v>A0136</v>
      </c>
      <c r="AV343" s="52" t="str">
        <f>IF(参照!B343="","",参照!B343)</f>
        <v>パナソニックオペレーショナルエクセレンス(株)(旧：パナソニック(株))</v>
      </c>
      <c r="AW343" s="52">
        <f>IF(参照!C343="","",参照!C343)</f>
        <v>3.8400000000000001E-4</v>
      </c>
      <c r="AX343" s="52" t="str">
        <f>IF(参照!D343="","",参照!D343)</f>
        <v>メニューA</v>
      </c>
      <c r="AY343" s="52">
        <f>IF(参照!E343="","",参照!E343)</f>
        <v>0</v>
      </c>
      <c r="AZ343" s="52" t="str">
        <f>IF(参照!F343="","",参照!F343)</f>
        <v>パナソニックオペレーショナルエクセレンス(株)(旧：パナソニック(株))</v>
      </c>
      <c r="BA343" s="52" t="str">
        <f>IF(参照!G343="","",参照!G343)</f>
        <v>パナソニックオペレーショナルエクセレンス(株)(旧：パナソニック(株))_メニューA</v>
      </c>
      <c r="BB343" s="52">
        <f t="shared" si="36"/>
        <v>0</v>
      </c>
      <c r="BD343" s="52" t="str">
        <f>IF(参照!L343="","",参照!L343)</f>
        <v>生活協同組合コープみらい</v>
      </c>
    </row>
    <row r="344" spans="47:56">
      <c r="AU344" s="52" t="str">
        <f>IF(参照!A344="","",参照!A344)</f>
        <v/>
      </c>
      <c r="AV344" s="52" t="str">
        <f>IF(参照!B344="","",参照!B344)</f>
        <v/>
      </c>
      <c r="AW344" s="52" t="str">
        <f>IF(参照!C344="","",参照!C344)</f>
        <v/>
      </c>
      <c r="AX344" s="52" t="str">
        <f>IF(参照!D344="","",参照!D344)</f>
        <v>メニューB(残差)</v>
      </c>
      <c r="AY344" s="52">
        <f>IF(参照!E344="","",参照!E344)</f>
        <v>4.2999999999999999E-4</v>
      </c>
      <c r="AZ344" s="52" t="str">
        <f>IF(参照!F344="","",参照!F344)</f>
        <v>パナソニックオペレーショナルエクセレンス(株)(旧：パナソニック(株))</v>
      </c>
      <c r="BA344" s="52" t="str">
        <f>IF(参照!G344="","",参照!G344)</f>
        <v>パナソニックオペレーショナルエクセレンス(株)(旧：パナソニック(株))_メニューB(残差)</v>
      </c>
      <c r="BB344" s="52">
        <f t="shared" si="36"/>
        <v>0.43</v>
      </c>
      <c r="BD344" s="52" t="str">
        <f>IF(参照!L344="","",参照!L344)</f>
        <v>生活協同組合ひろしま</v>
      </c>
    </row>
    <row r="345" spans="47:56">
      <c r="AU345" s="52" t="str">
        <f>IF(参照!A345="","",参照!A345)</f>
        <v/>
      </c>
      <c r="AV345" s="52" t="str">
        <f>IF(参照!B345="","",参照!B345)</f>
        <v/>
      </c>
      <c r="AW345" s="52" t="str">
        <f>IF(参照!C345="","",参照!C345)</f>
        <v/>
      </c>
      <c r="AX345" s="52" t="str">
        <f>IF(参照!D345="","",参照!D345)</f>
        <v>(参考値)事業者全体</v>
      </c>
      <c r="AY345" s="52">
        <f>IF(参照!E345="","",参照!E345)</f>
        <v>4.4700000000000002E-4</v>
      </c>
      <c r="AZ345" s="52" t="str">
        <f>IF(参照!F345="","",参照!F345)</f>
        <v>パナソニックオペレーショナルエクセレンス(株)(旧：パナソニック(株))</v>
      </c>
      <c r="BA345" s="52" t="str">
        <f>IF(参照!G345="","",参照!G345)</f>
        <v>パナソニックオペレーショナルエクセレンス(株)(旧：パナソニック(株))_(参考値)事業者全体</v>
      </c>
      <c r="BB345" s="52">
        <f t="shared" si="36"/>
        <v>0.44700000000000001</v>
      </c>
      <c r="BD345" s="52" t="str">
        <f>IF(参照!L345="","",参照!L345)</f>
        <v>(株)生活クラブエナジー</v>
      </c>
    </row>
    <row r="346" spans="47:56">
      <c r="AU346" s="52" t="str">
        <f>IF(参照!A346="","",参照!A346)</f>
        <v>A0137</v>
      </c>
      <c r="AV346" s="52" t="str">
        <f>IF(参照!B346="","",参照!B346)</f>
        <v>アストモスエネルギー(株)</v>
      </c>
      <c r="AW346" s="52">
        <f>IF(参照!C346="","",参照!C346)</f>
        <v>5.1400000000000003E-4</v>
      </c>
      <c r="AX346" s="52" t="str">
        <f>IF(参照!D346="","",参照!D346)</f>
        <v/>
      </c>
      <c r="AY346" s="52">
        <f>IF(参照!E346="","",参照!E346)</f>
        <v>5.7399999999999997E-4</v>
      </c>
      <c r="AZ346" s="52" t="str">
        <f>IF(参照!F346="","",参照!F346)</f>
        <v>アストモスエネルギー(株)</v>
      </c>
      <c r="BA346" s="52" t="str">
        <f>IF(参照!G346="","",参照!G346)</f>
        <v>アストモスエネルギー(株)_</v>
      </c>
      <c r="BB346" s="52">
        <f t="shared" si="36"/>
        <v>0.57399999999999995</v>
      </c>
      <c r="BD346" s="52" t="str">
        <f>IF(参照!L346="","",参照!L346)</f>
        <v>西武ガス(株)</v>
      </c>
    </row>
    <row r="347" spans="47:56">
      <c r="AU347" s="52" t="str">
        <f>IF(参照!A347="","",参照!A347)</f>
        <v>A0138</v>
      </c>
      <c r="AV347" s="52" t="str">
        <f>IF(参照!B347="","",参照!B347)</f>
        <v>(株)関電エネルギーソリューション</v>
      </c>
      <c r="AW347" s="52">
        <f>IF(参照!C347="","",参照!C347)</f>
        <v>5.1000000000000004E-4</v>
      </c>
      <c r="AX347" s="52" t="str">
        <f>IF(参照!D347="","",参照!D347)</f>
        <v>メニューA</v>
      </c>
      <c r="AY347" s="52">
        <f>IF(参照!E347="","",参照!E347)</f>
        <v>0</v>
      </c>
      <c r="AZ347" s="52" t="str">
        <f>IF(参照!F347="","",参照!F347)</f>
        <v>(株)関電エネルギーソリューション</v>
      </c>
      <c r="BA347" s="52" t="str">
        <f>IF(参照!G347="","",参照!G347)</f>
        <v>(株)関電エネルギーソリューション_メニューA</v>
      </c>
      <c r="BB347" s="52">
        <f t="shared" si="36"/>
        <v>0</v>
      </c>
      <c r="BD347" s="52" t="str">
        <f>IF(参照!L347="","",参照!L347)</f>
        <v>積水化学工業(株)</v>
      </c>
    </row>
    <row r="348" spans="47:56">
      <c r="AU348" s="52" t="str">
        <f>IF(参照!A348="","",参照!A348)</f>
        <v/>
      </c>
      <c r="AV348" s="52" t="str">
        <f>IF(参照!B348="","",参照!B348)</f>
        <v/>
      </c>
      <c r="AW348" s="52" t="str">
        <f>IF(参照!C348="","",参照!C348)</f>
        <v/>
      </c>
      <c r="AX348" s="52" t="str">
        <f>IF(参照!D348="","",参照!D348)</f>
        <v>メニューB(残差)</v>
      </c>
      <c r="AY348" s="52">
        <f>IF(参照!E348="","",参照!E348)</f>
        <v>4.8099999999999998E-4</v>
      </c>
      <c r="AZ348" s="52" t="str">
        <f>IF(参照!F348="","",参照!F348)</f>
        <v>(株)関電エネルギーソリューション</v>
      </c>
      <c r="BA348" s="52" t="str">
        <f>IF(参照!G348="","",参照!G348)</f>
        <v>(株)関電エネルギーソリューション_メニューB(残差)</v>
      </c>
      <c r="BB348" s="52">
        <f t="shared" si="36"/>
        <v>0.48099999999999998</v>
      </c>
      <c r="BD348" s="52" t="str">
        <f>IF(参照!L348="","",参照!L348)</f>
        <v>石油資源開発(株)</v>
      </c>
    </row>
    <row r="349" spans="47:56">
      <c r="AU349" s="52" t="str">
        <f>IF(参照!A349="","",参照!A349)</f>
        <v/>
      </c>
      <c r="AV349" s="52" t="str">
        <f>IF(参照!B349="","",参照!B349)</f>
        <v/>
      </c>
      <c r="AW349" s="52" t="str">
        <f>IF(参照!C349="","",参照!C349)</f>
        <v/>
      </c>
      <c r="AX349" s="52" t="str">
        <f>IF(参照!D349="","",参照!D349)</f>
        <v>(参考値)事業者全体</v>
      </c>
      <c r="AY349" s="52">
        <f>IF(参照!E349="","",参照!E349)</f>
        <v>5.3300000000000005E-4</v>
      </c>
      <c r="AZ349" s="52" t="str">
        <f>IF(参照!F349="","",参照!F349)</f>
        <v>(株)関電エネルギーソリューション</v>
      </c>
      <c r="BA349" s="52" t="str">
        <f>IF(参照!G349="","",参照!G349)</f>
        <v>(株)関電エネルギーソリューション_(参考値)事業者全体</v>
      </c>
      <c r="BB349" s="52">
        <f t="shared" si="36"/>
        <v>0.53300000000000003</v>
      </c>
      <c r="BD349" s="52" t="str">
        <f>IF(参照!L349="","",参照!L349)</f>
        <v>ゼロワットパワー(株)</v>
      </c>
    </row>
    <row r="350" spans="47:56">
      <c r="AU350" s="52" t="str">
        <f>IF(参照!A350="","",参照!A350)</f>
        <v>A0140</v>
      </c>
      <c r="AV350" s="52" t="str">
        <f>IF(参照!B350="","",参照!B350)</f>
        <v>ＭＣリテールエナジー(株)</v>
      </c>
      <c r="AW350" s="52">
        <f>IF(参照!C350="","",参照!C350)</f>
        <v>4.6500000000000003E-4</v>
      </c>
      <c r="AX350" s="52" t="str">
        <f>IF(参照!D350="","",参照!D350)</f>
        <v>メニューA</v>
      </c>
      <c r="AY350" s="52">
        <f>IF(参照!E350="","",参照!E350)</f>
        <v>0</v>
      </c>
      <c r="AZ350" s="52" t="str">
        <f>IF(参照!F350="","",参照!F350)</f>
        <v>ＭＣリテールエナジー(株)</v>
      </c>
      <c r="BA350" s="52" t="str">
        <f>IF(参照!G350="","",参照!G350)</f>
        <v>ＭＣリテールエナジー(株)_メニューA</v>
      </c>
      <c r="BB350" s="52">
        <f t="shared" si="36"/>
        <v>0</v>
      </c>
      <c r="BD350" s="52" t="str">
        <f>IF(参照!L350="","",参照!L350)</f>
        <v>(株)センカク</v>
      </c>
    </row>
    <row r="351" spans="47:56">
      <c r="AU351" s="52" t="str">
        <f>IF(参照!A351="","",参照!A351)</f>
        <v/>
      </c>
      <c r="AV351" s="52" t="str">
        <f>IF(参照!B351="","",参照!B351)</f>
        <v/>
      </c>
      <c r="AW351" s="52" t="str">
        <f>IF(参照!C351="","",参照!C351)</f>
        <v/>
      </c>
      <c r="AX351" s="52" t="str">
        <f>IF(参照!D351="","",参照!D351)</f>
        <v>メニューB</v>
      </c>
      <c r="AY351" s="52">
        <f>IF(参照!E351="","",参照!E351)</f>
        <v>0</v>
      </c>
      <c r="AZ351" s="52" t="str">
        <f>IF(参照!F351="","",参照!F351)</f>
        <v>ＭＣリテールエナジー(株)</v>
      </c>
      <c r="BA351" s="52" t="str">
        <f>IF(参照!G351="","",参照!G351)</f>
        <v>ＭＣリテールエナジー(株)_メニューB</v>
      </c>
      <c r="BB351" s="52">
        <f t="shared" si="36"/>
        <v>0</v>
      </c>
      <c r="BD351" s="52" t="str">
        <f>IF(参照!L351="","",参照!L351)</f>
        <v>セントラル石油瓦斯(株)</v>
      </c>
    </row>
    <row r="352" spans="47:56">
      <c r="AU352" s="52" t="str">
        <f>IF(参照!A352="","",参照!A352)</f>
        <v/>
      </c>
      <c r="AV352" s="52" t="str">
        <f>IF(参照!B352="","",参照!B352)</f>
        <v/>
      </c>
      <c r="AW352" s="52" t="str">
        <f>IF(参照!C352="","",参照!C352)</f>
        <v/>
      </c>
      <c r="AX352" s="52" t="str">
        <f>IF(参照!D352="","",参照!D352)</f>
        <v>メニューC</v>
      </c>
      <c r="AY352" s="52">
        <f>IF(参照!E352="","",参照!E352)</f>
        <v>0</v>
      </c>
      <c r="AZ352" s="52" t="str">
        <f>IF(参照!F352="","",参照!F352)</f>
        <v>ＭＣリテールエナジー(株)</v>
      </c>
      <c r="BA352" s="52" t="str">
        <f>IF(参照!G352="","",参照!G352)</f>
        <v>ＭＣリテールエナジー(株)_メニューC</v>
      </c>
      <c r="BB352" s="52">
        <f t="shared" si="36"/>
        <v>0</v>
      </c>
      <c r="BD352" s="52" t="str">
        <f>IF(参照!L352="","",参照!L352)</f>
        <v>全農エネルギー(株)</v>
      </c>
    </row>
    <row r="353" spans="47:56">
      <c r="AU353" s="52" t="str">
        <f>IF(参照!A353="","",参照!A353)</f>
        <v/>
      </c>
      <c r="AV353" s="52" t="str">
        <f>IF(参照!B353="","",参照!B353)</f>
        <v/>
      </c>
      <c r="AW353" s="52" t="str">
        <f>IF(参照!C353="","",参照!C353)</f>
        <v/>
      </c>
      <c r="AX353" s="52" t="str">
        <f>IF(参照!D353="","",参照!D353)</f>
        <v>メニューD(残差)</v>
      </c>
      <c r="AY353" s="52">
        <f>IF(参照!E353="","",参照!E353)</f>
        <v>3.97E-4</v>
      </c>
      <c r="AZ353" s="52" t="str">
        <f>IF(参照!F353="","",参照!F353)</f>
        <v>ＭＣリテールエナジー(株)</v>
      </c>
      <c r="BA353" s="52" t="str">
        <f>IF(参照!G353="","",参照!G353)</f>
        <v>ＭＣリテールエナジー(株)_メニューD(残差)</v>
      </c>
      <c r="BB353" s="52">
        <f t="shared" si="36"/>
        <v>0.39700000000000002</v>
      </c>
      <c r="BD353" s="52" t="str">
        <f>IF(参照!L353="","",参照!L353)</f>
        <v>そうまＩグリッド合同会社</v>
      </c>
    </row>
    <row r="354" spans="47:56">
      <c r="AU354" s="52" t="str">
        <f>IF(参照!A354="","",参照!A354)</f>
        <v/>
      </c>
      <c r="AV354" s="52" t="str">
        <f>IF(参照!B354="","",参照!B354)</f>
        <v/>
      </c>
      <c r="AW354" s="52" t="str">
        <f>IF(参照!C354="","",参照!C354)</f>
        <v/>
      </c>
      <c r="AX354" s="52" t="str">
        <f>IF(参照!D354="","",参照!D354)</f>
        <v>(参考値)事業者全体</v>
      </c>
      <c r="AY354" s="52">
        <f>IF(参照!E354="","",参照!E354)</f>
        <v>4.7899999999999999E-4</v>
      </c>
      <c r="AZ354" s="52" t="str">
        <f>IF(参照!F354="","",参照!F354)</f>
        <v>ＭＣリテールエナジー(株)</v>
      </c>
      <c r="BA354" s="52" t="str">
        <f>IF(参照!G354="","",参照!G354)</f>
        <v>ＭＣリテールエナジー(株)_(参考値)事業者全体</v>
      </c>
      <c r="BB354" s="52">
        <f t="shared" si="36"/>
        <v>0.47899999999999998</v>
      </c>
      <c r="BD354" s="52" t="str">
        <f>IF(参照!L354="","",参照!L354)</f>
        <v>大一ガス(株)</v>
      </c>
    </row>
    <row r="355" spans="47:56">
      <c r="AU355" s="52" t="str">
        <f>IF(参照!A355="","",参照!A355)</f>
        <v>A0141</v>
      </c>
      <c r="AV355" s="52" t="str">
        <f>IF(参照!B355="","",参照!B355)</f>
        <v>(株)北九州パワー</v>
      </c>
      <c r="AW355" s="52">
        <f>IF(参照!C355="","",参照!C355)</f>
        <v>2.3900000000000001E-4</v>
      </c>
      <c r="AX355" s="52" t="str">
        <f>IF(参照!D355="","",参照!D355)</f>
        <v>メニューA</v>
      </c>
      <c r="AY355" s="52">
        <f>IF(参照!E355="","",参照!E355)</f>
        <v>0</v>
      </c>
      <c r="AZ355" s="52" t="str">
        <f>IF(参照!F355="","",参照!F355)</f>
        <v>(株)北九州パワー</v>
      </c>
      <c r="BA355" s="52" t="str">
        <f>IF(参照!G355="","",参照!G355)</f>
        <v>(株)北九州パワー_メニューA</v>
      </c>
      <c r="BB355" s="52">
        <f t="shared" si="36"/>
        <v>0</v>
      </c>
      <c r="BD355" s="52" t="str">
        <f>IF(参照!L355="","",参照!L355)</f>
        <v>(株)大仙こまちパワー</v>
      </c>
    </row>
    <row r="356" spans="47:56">
      <c r="AU356" s="52" t="str">
        <f>IF(参照!A356="","",参照!A356)</f>
        <v/>
      </c>
      <c r="AV356" s="52" t="str">
        <f>IF(参照!B356="","",参照!B356)</f>
        <v/>
      </c>
      <c r="AW356" s="52" t="str">
        <f>IF(参照!C356="","",参照!C356)</f>
        <v/>
      </c>
      <c r="AX356" s="52" t="str">
        <f>IF(参照!D356="","",参照!D356)</f>
        <v>メニューB(残差)</v>
      </c>
      <c r="AY356" s="52">
        <f>IF(参照!E356="","",参照!E356)</f>
        <v>3.1E-4</v>
      </c>
      <c r="AZ356" s="52" t="str">
        <f>IF(参照!F356="","",参照!F356)</f>
        <v>(株)北九州パワー</v>
      </c>
      <c r="BA356" s="52" t="str">
        <f>IF(参照!G356="","",参照!G356)</f>
        <v>(株)北九州パワー_メニューB(残差)</v>
      </c>
      <c r="BB356" s="52">
        <f t="shared" si="36"/>
        <v>0.31</v>
      </c>
      <c r="BD356" s="52" t="str">
        <f>IF(参照!L356="","",参照!L356)</f>
        <v>大東ガス(株)</v>
      </c>
    </row>
    <row r="357" spans="47:56">
      <c r="AU357" s="52" t="str">
        <f>IF(参照!A357="","",参照!A357)</f>
        <v/>
      </c>
      <c r="AV357" s="52" t="str">
        <f>IF(参照!B357="","",参照!B357)</f>
        <v/>
      </c>
      <c r="AW357" s="52" t="str">
        <f>IF(参照!C357="","",参照!C357)</f>
        <v/>
      </c>
      <c r="AX357" s="52" t="str">
        <f>IF(参照!D357="","",参照!D357)</f>
        <v>(参考値)事業者全体</v>
      </c>
      <c r="AY357" s="52">
        <f>IF(参照!E357="","",参照!E357)</f>
        <v>3.8500000000000003E-4</v>
      </c>
      <c r="AZ357" s="52" t="str">
        <f>IF(参照!F357="","",参照!F357)</f>
        <v>(株)北九州パワー</v>
      </c>
      <c r="BA357" s="52" t="str">
        <f>IF(参照!G357="","",参照!G357)</f>
        <v>(株)北九州パワー_(参考値)事業者全体</v>
      </c>
      <c r="BB357" s="52">
        <f t="shared" si="36"/>
        <v>0.38500000000000001</v>
      </c>
      <c r="BD357" s="52" t="str">
        <f>IF(参照!L357="","",参照!L357)</f>
        <v>大東建託パートナーズ(株)</v>
      </c>
    </row>
    <row r="358" spans="47:56">
      <c r="AU358" s="52" t="str">
        <f>IF(参照!A358="","",参照!A358)</f>
        <v>A0142</v>
      </c>
      <c r="AV358" s="52" t="str">
        <f>IF(参照!B358="","",参照!B358)</f>
        <v>武州瓦斯(株)</v>
      </c>
      <c r="AW358" s="52">
        <f>IF(参照!C358="","",参照!C358)</f>
        <v>3.6400000000000001E-4</v>
      </c>
      <c r="AX358" s="52" t="str">
        <f>IF(参照!D358="","",参照!D358)</f>
        <v>メニューA</v>
      </c>
      <c r="AY358" s="52">
        <f>IF(参照!E358="","",参照!E358)</f>
        <v>0</v>
      </c>
      <c r="AZ358" s="52" t="str">
        <f>IF(参照!F358="","",参照!F358)</f>
        <v>武州瓦斯(株)</v>
      </c>
      <c r="BA358" s="52" t="str">
        <f>IF(参照!G358="","",参照!G358)</f>
        <v>武州瓦斯(株)_メニューA</v>
      </c>
      <c r="BB358" s="52">
        <f t="shared" si="36"/>
        <v>0</v>
      </c>
      <c r="BD358" s="52" t="str">
        <f>IF(参照!L358="","",参照!L358)</f>
        <v>ダイヤモンドパワー(株)</v>
      </c>
    </row>
    <row r="359" spans="47:56">
      <c r="AU359" s="52" t="str">
        <f>IF(参照!A359="","",参照!A359)</f>
        <v/>
      </c>
      <c r="AV359" s="52" t="str">
        <f>IF(参照!B359="","",参照!B359)</f>
        <v/>
      </c>
      <c r="AW359" s="52" t="str">
        <f>IF(参照!C359="","",参照!C359)</f>
        <v/>
      </c>
      <c r="AX359" s="52" t="str">
        <f>IF(参照!D359="","",参照!D359)</f>
        <v>メニューB(残差)</v>
      </c>
      <c r="AY359" s="52">
        <f>IF(参照!E359="","",参照!E359)</f>
        <v>3.0800000000000001E-4</v>
      </c>
      <c r="AZ359" s="52" t="str">
        <f>IF(参照!F359="","",参照!F359)</f>
        <v>武州瓦斯(株)</v>
      </c>
      <c r="BA359" s="52" t="str">
        <f>IF(参照!G359="","",参照!G359)</f>
        <v>武州瓦斯(株)_メニューB(残差)</v>
      </c>
      <c r="BB359" s="52">
        <f t="shared" si="36"/>
        <v>0.308</v>
      </c>
      <c r="BD359" s="52" t="str">
        <f>IF(参照!L359="","",参照!L359)</f>
        <v>太陽ガス(株)</v>
      </c>
    </row>
    <row r="360" spans="47:56">
      <c r="AU360" s="52" t="str">
        <f>IF(参照!A360="","",参照!A360)</f>
        <v/>
      </c>
      <c r="AV360" s="52" t="str">
        <f>IF(参照!B360="","",参照!B360)</f>
        <v/>
      </c>
      <c r="AW360" s="52" t="str">
        <f>IF(参照!C360="","",参照!C360)</f>
        <v/>
      </c>
      <c r="AX360" s="52" t="str">
        <f>IF(参照!D360="","",参照!D360)</f>
        <v>(参考値)事業者全体</v>
      </c>
      <c r="AY360" s="52">
        <f>IF(参照!E360="","",参照!E360)</f>
        <v>3.8900000000000002E-4</v>
      </c>
      <c r="AZ360" s="52" t="str">
        <f>IF(参照!F360="","",参照!F360)</f>
        <v>武州瓦斯(株)</v>
      </c>
      <c r="BA360" s="52" t="str">
        <f>IF(参照!G360="","",参照!G360)</f>
        <v>武州瓦斯(株)_(参考値)事業者全体</v>
      </c>
      <c r="BB360" s="52">
        <f t="shared" si="36"/>
        <v>0.38900000000000001</v>
      </c>
      <c r="BD360" s="52" t="str">
        <f>IF(参照!L360="","",参照!L360)</f>
        <v>大和エネルギー(株)</v>
      </c>
    </row>
    <row r="361" spans="47:56">
      <c r="AU361" s="52" t="str">
        <f>IF(参照!A361="","",参照!A361)</f>
        <v>A0143</v>
      </c>
      <c r="AV361" s="52" t="str">
        <f>IF(参照!B361="","",参照!B361)</f>
        <v>リニューアブル・ジャパン(株)(旧：(株)みらい電力)</v>
      </c>
      <c r="AW361" s="52">
        <f>IF(参照!C361="","",参照!C361)</f>
        <v>3.1199999999999999E-4</v>
      </c>
      <c r="AX361" s="52" t="str">
        <f>IF(参照!D361="","",参照!D361)</f>
        <v>メニューA</v>
      </c>
      <c r="AY361" s="52">
        <f>IF(参照!E361="","",参照!E361)</f>
        <v>0</v>
      </c>
      <c r="AZ361" s="52" t="str">
        <f>IF(参照!F361="","",参照!F361)</f>
        <v>リニューアブル・ジャパン(株)(旧：(株)みらい電力)</v>
      </c>
      <c r="BA361" s="52" t="str">
        <f>IF(参照!G361="","",参照!G361)</f>
        <v>リニューアブル・ジャパン(株)(旧：(株)みらい電力)_メニューA</v>
      </c>
      <c r="BB361" s="52">
        <f t="shared" si="36"/>
        <v>0</v>
      </c>
      <c r="BD361" s="52" t="str">
        <f>IF(参照!L361="","",参照!L361)</f>
        <v>大和ハウス工業(株)　</v>
      </c>
    </row>
    <row r="362" spans="47:56">
      <c r="AU362" s="52" t="str">
        <f>IF(参照!A362="","",参照!A362)</f>
        <v/>
      </c>
      <c r="AV362" s="52" t="str">
        <f>IF(参照!B362="","",参照!B362)</f>
        <v/>
      </c>
      <c r="AW362" s="52" t="str">
        <f>IF(参照!C362="","",参照!C362)</f>
        <v/>
      </c>
      <c r="AX362" s="52" t="str">
        <f>IF(参照!D362="","",参照!D362)</f>
        <v>メニューB</v>
      </c>
      <c r="AY362" s="52">
        <f>IF(参照!E362="","",参照!E362)</f>
        <v>1.27E-4</v>
      </c>
      <c r="AZ362" s="52" t="str">
        <f>IF(参照!F362="","",参照!F362)</f>
        <v>リニューアブル・ジャパン(株)(旧：(株)みらい電力)</v>
      </c>
      <c r="BA362" s="52" t="str">
        <f>IF(参照!G362="","",参照!G362)</f>
        <v>リニューアブル・ジャパン(株)(旧：(株)みらい電力)_メニューB</v>
      </c>
      <c r="BB362" s="52">
        <f t="shared" si="36"/>
        <v>0.127</v>
      </c>
      <c r="BD362" s="52" t="str">
        <f>IF(参照!L362="","",参照!L362)</f>
        <v>大和ライフエナジア(株)</v>
      </c>
    </row>
    <row r="363" spans="47:56">
      <c r="AU363" s="52" t="str">
        <f>IF(参照!A363="","",参照!A363)</f>
        <v/>
      </c>
      <c r="AV363" s="52" t="str">
        <f>IF(参照!B363="","",参照!B363)</f>
        <v/>
      </c>
      <c r="AW363" s="52" t="str">
        <f>IF(参照!C363="","",参照!C363)</f>
        <v/>
      </c>
      <c r="AX363" s="52" t="str">
        <f>IF(参照!D363="","",参照!D363)</f>
        <v>メニューC</v>
      </c>
      <c r="AY363" s="52">
        <f>IF(参照!E363="","",参照!E363)</f>
        <v>1.83E-4</v>
      </c>
      <c r="AZ363" s="52" t="str">
        <f>IF(参照!F363="","",参照!F363)</f>
        <v>リニューアブル・ジャパン(株)(旧：(株)みらい電力)</v>
      </c>
      <c r="BA363" s="52" t="str">
        <f>IF(参照!G363="","",参照!G363)</f>
        <v>リニューアブル・ジャパン(株)(旧：(株)みらい電力)_メニューC</v>
      </c>
      <c r="BB363" s="52">
        <f t="shared" si="36"/>
        <v>0.183</v>
      </c>
      <c r="BD363" s="52" t="str">
        <f>IF(参照!L363="","",参照!L363)</f>
        <v>(株)タクマエナジー</v>
      </c>
    </row>
    <row r="364" spans="47:56">
      <c r="AU364" s="52" t="str">
        <f>IF(参照!A364="","",参照!A364)</f>
        <v/>
      </c>
      <c r="AV364" s="52" t="str">
        <f>IF(参照!B364="","",参照!B364)</f>
        <v/>
      </c>
      <c r="AW364" s="52" t="str">
        <f>IF(参照!C364="","",参照!C364)</f>
        <v/>
      </c>
      <c r="AX364" s="52" t="str">
        <f>IF(参照!D364="","",参照!D364)</f>
        <v>メニューD</v>
      </c>
      <c r="AY364" s="52">
        <f>IF(参照!E364="","",参照!E364)</f>
        <v>0</v>
      </c>
      <c r="AZ364" s="52" t="str">
        <f>IF(参照!F364="","",参照!F364)</f>
        <v>リニューアブル・ジャパン(株)(旧：(株)みらい電力)</v>
      </c>
      <c r="BA364" s="52" t="str">
        <f>IF(参照!G364="","",参照!G364)</f>
        <v>リニューアブル・ジャパン(株)(旧：(株)みらい電力)_メニューD</v>
      </c>
      <c r="BB364" s="52">
        <f t="shared" si="36"/>
        <v>0</v>
      </c>
      <c r="BD364" s="52" t="str">
        <f>IF(参照!L364="","",参照!L364)</f>
        <v>(株)タケエイでんき(旧：(株)横須賀アーバンウッドパワー)</v>
      </c>
    </row>
    <row r="365" spans="47:56">
      <c r="AU365" s="52" t="str">
        <f>IF(参照!A365="","",参照!A365)</f>
        <v/>
      </c>
      <c r="AV365" s="52" t="str">
        <f>IF(参照!B365="","",参照!B365)</f>
        <v/>
      </c>
      <c r="AW365" s="52" t="str">
        <f>IF(参照!C365="","",参照!C365)</f>
        <v/>
      </c>
      <c r="AX365" s="52" t="str">
        <f>IF(参照!D365="","",参照!D365)</f>
        <v>メニューE(残差)</v>
      </c>
      <c r="AY365" s="52">
        <f>IF(参照!E365="","",参照!E365)</f>
        <v>3.5100000000000002E-4</v>
      </c>
      <c r="AZ365" s="52" t="str">
        <f>IF(参照!F365="","",参照!F365)</f>
        <v>リニューアブル・ジャパン(株)(旧：(株)みらい電力)</v>
      </c>
      <c r="BA365" s="52" t="str">
        <f>IF(参照!G365="","",参照!G365)</f>
        <v>リニューアブル・ジャパン(株)(旧：(株)みらい電力)_メニューE(残差)</v>
      </c>
      <c r="BB365" s="52">
        <f t="shared" si="36"/>
        <v>0.35100000000000003</v>
      </c>
      <c r="BD365" s="52" t="str">
        <f>IF(参照!L365="","",参照!L365)</f>
        <v>たんたんエナジー(株)</v>
      </c>
    </row>
    <row r="366" spans="47:56">
      <c r="AU366" s="52" t="str">
        <f>IF(参照!A366="","",参照!A366)</f>
        <v/>
      </c>
      <c r="AV366" s="52" t="str">
        <f>IF(参照!B366="","",参照!B366)</f>
        <v/>
      </c>
      <c r="AW366" s="52" t="str">
        <f>IF(参照!C366="","",参照!C366)</f>
        <v/>
      </c>
      <c r="AX366" s="52" t="str">
        <f>IF(参照!D366="","",参照!D366)</f>
        <v>(参考値)事業者全体</v>
      </c>
      <c r="AY366" s="52">
        <f>IF(参照!E366="","",参照!E366)</f>
        <v>5.7499999999999999E-4</v>
      </c>
      <c r="AZ366" s="52" t="str">
        <f>IF(参照!F366="","",参照!F366)</f>
        <v>リニューアブル・ジャパン(株)(旧：(株)みらい電力)</v>
      </c>
      <c r="BA366" s="52" t="str">
        <f>IF(参照!G366="","",参照!G366)</f>
        <v>リニューアブル・ジャパン(株)(旧：(株)みらい電力)_(参考値)事業者全体</v>
      </c>
      <c r="BB366" s="52">
        <f t="shared" si="36"/>
        <v>0.57499999999999996</v>
      </c>
      <c r="BD366" s="52" t="str">
        <f>IF(参照!L366="","",参照!L366)</f>
        <v>(株)地域創生ホールディングス</v>
      </c>
    </row>
    <row r="367" spans="47:56">
      <c r="AU367" s="52" t="str">
        <f>IF(参照!A367="","",参照!A367)</f>
        <v>A0144</v>
      </c>
      <c r="AV367" s="52" t="str">
        <f>IF(参照!B367="","",参照!B367)</f>
        <v>大垣ガス(株)</v>
      </c>
      <c r="AW367" s="52">
        <f>IF(参照!C367="","",参照!C367)</f>
        <v>3.6400000000000001E-4</v>
      </c>
      <c r="AX367" s="52" t="str">
        <f>IF(参照!D367="","",参照!D367)</f>
        <v/>
      </c>
      <c r="AY367" s="52">
        <f>IF(参照!E367="","",参照!E367)</f>
        <v>3.0800000000000001E-4</v>
      </c>
      <c r="AZ367" s="52" t="str">
        <f>IF(参照!F367="","",参照!F367)</f>
        <v>大垣ガス(株)</v>
      </c>
      <c r="BA367" s="52" t="str">
        <f>IF(参照!G367="","",参照!G367)</f>
        <v>大垣ガス(株)_</v>
      </c>
      <c r="BB367" s="52">
        <f t="shared" si="36"/>
        <v>0.308</v>
      </c>
      <c r="BD367" s="52" t="str">
        <f>IF(参照!L367="","",参照!L367)</f>
        <v>(株)地球クラブ</v>
      </c>
    </row>
    <row r="368" spans="47:56">
      <c r="AU368" s="52" t="str">
        <f>IF(参照!A368="","",参照!A368)</f>
        <v>A0145</v>
      </c>
      <c r="AV368" s="52" t="str">
        <f>IF(参照!B368="","",参照!B368)</f>
        <v>(株)藤田商店</v>
      </c>
      <c r="AW368" s="52">
        <f>IF(参照!C368="","",参照!C368)</f>
        <v>4.86E-4</v>
      </c>
      <c r="AX368" s="52" t="str">
        <f>IF(参照!D368="","",参照!D368)</f>
        <v>メニューA</v>
      </c>
      <c r="AY368" s="52">
        <f>IF(参照!E368="","",参照!E368)</f>
        <v>0</v>
      </c>
      <c r="AZ368" s="52" t="str">
        <f>IF(参照!F368="","",参照!F368)</f>
        <v>(株)藤田商店</v>
      </c>
      <c r="BA368" s="52" t="str">
        <f>IF(参照!G368="","",参照!G368)</f>
        <v>(株)藤田商店_メニューA</v>
      </c>
      <c r="BB368" s="52">
        <f t="shared" si="36"/>
        <v>0</v>
      </c>
      <c r="BD368" s="52" t="str">
        <f>IF(参照!L368="","",参照!L368)</f>
        <v>秩父新電力(株)</v>
      </c>
    </row>
    <row r="369" spans="47:56">
      <c r="AU369" s="52" t="str">
        <f>IF(参照!A369="","",参照!A369)</f>
        <v/>
      </c>
      <c r="AV369" s="52" t="str">
        <f>IF(参照!B369="","",参照!B369)</f>
        <v/>
      </c>
      <c r="AW369" s="52" t="str">
        <f>IF(参照!C369="","",参照!C369)</f>
        <v/>
      </c>
      <c r="AX369" s="52" t="str">
        <f>IF(参照!D369="","",参照!D369)</f>
        <v>メニューB(残差)</v>
      </c>
      <c r="AY369" s="52">
        <f>IF(参照!E369="","",参照!E369)</f>
        <v>4.66E-4</v>
      </c>
      <c r="AZ369" s="52" t="str">
        <f>IF(参照!F369="","",参照!F369)</f>
        <v>(株)藤田商店</v>
      </c>
      <c r="BA369" s="52" t="str">
        <f>IF(参照!G369="","",参照!G369)</f>
        <v>(株)藤田商店_メニューB(残差)</v>
      </c>
      <c r="BB369" s="52">
        <f t="shared" si="36"/>
        <v>0.46599999999999997</v>
      </c>
      <c r="BD369" s="52" t="str">
        <f>IF(参照!L369="","",参照!L369)</f>
        <v>千葉電力(株)</v>
      </c>
    </row>
    <row r="370" spans="47:56">
      <c r="AU370" s="52" t="str">
        <f>IF(参照!A370="","",参照!A370)</f>
        <v/>
      </c>
      <c r="AV370" s="52" t="str">
        <f>IF(参照!B370="","",参照!B370)</f>
        <v/>
      </c>
      <c r="AW370" s="52" t="str">
        <f>IF(参照!C370="","",参照!C370)</f>
        <v/>
      </c>
      <c r="AX370" s="52" t="str">
        <f>IF(参照!D370="","",参照!D370)</f>
        <v>(参考値)事業者全体</v>
      </c>
      <c r="AY370" s="52">
        <f>IF(参照!E370="","",参照!E370)</f>
        <v>5.3899999999999998E-4</v>
      </c>
      <c r="AZ370" s="52" t="str">
        <f>IF(参照!F370="","",参照!F370)</f>
        <v>(株)藤田商店</v>
      </c>
      <c r="BA370" s="52" t="str">
        <f>IF(参照!G370="","",参照!G370)</f>
        <v>(株)藤田商店_(参考値)事業者全体</v>
      </c>
      <c r="BB370" s="52">
        <f t="shared" si="36"/>
        <v>0.53900000000000003</v>
      </c>
      <c r="BD370" s="52" t="str">
        <f>IF(参照!L370="","",参照!L370)</f>
        <v>(株)チャームドライフ</v>
      </c>
    </row>
    <row r="371" spans="47:56">
      <c r="AU371" s="52" t="str">
        <f>IF(参照!A371="","",参照!A371)</f>
        <v>A0146</v>
      </c>
      <c r="AV371" s="52" t="str">
        <f>IF(参照!B371="","",参照!B371)</f>
        <v>(株)ケーブルネット下関</v>
      </c>
      <c r="AW371" s="52">
        <f>IF(参照!C371="","",参照!C371)</f>
        <v>4.5800000000000002E-4</v>
      </c>
      <c r="AX371" s="52" t="str">
        <f>IF(参照!D371="","",参照!D371)</f>
        <v/>
      </c>
      <c r="AY371" s="52">
        <f>IF(参照!E371="","",参照!E371)</f>
        <v>5.0000000000000001E-4</v>
      </c>
      <c r="AZ371" s="52" t="str">
        <f>IF(参照!F371="","",参照!F371)</f>
        <v>(株)ケーブルネット下関</v>
      </c>
      <c r="BA371" s="52" t="str">
        <f>IF(参照!G371="","",参照!G371)</f>
        <v>(株)ケーブルネット下関_</v>
      </c>
      <c r="BB371" s="52">
        <f t="shared" si="36"/>
        <v>0.5</v>
      </c>
      <c r="BD371" s="52" t="str">
        <f>IF(参照!L371="","",参照!L371)</f>
        <v>中央電力(株)</v>
      </c>
    </row>
    <row r="372" spans="47:56">
      <c r="AU372" s="52" t="str">
        <f>IF(参照!A372="","",参照!A372)</f>
        <v>A0147</v>
      </c>
      <c r="AV372" s="52" t="str">
        <f>IF(参照!B372="","",参照!B372)</f>
        <v>(株)ジェイコム九州</v>
      </c>
      <c r="AW372" s="52">
        <f>IF(参照!C372="","",参照!C372)</f>
        <v>4.6099999999999998E-4</v>
      </c>
      <c r="AX372" s="52" t="str">
        <f>IF(参照!D372="","",参照!D372)</f>
        <v/>
      </c>
      <c r="AY372" s="52">
        <f>IF(参照!E372="","",参照!E372)</f>
        <v>5.0299999999999997E-4</v>
      </c>
      <c r="AZ372" s="52" t="str">
        <f>IF(参照!F372="","",参照!F372)</f>
        <v>(株)ジェイコム九州</v>
      </c>
      <c r="BA372" s="52" t="str">
        <f>IF(参照!G372="","",参照!G372)</f>
        <v>(株)ジェイコム九州_</v>
      </c>
      <c r="BB372" s="52">
        <f t="shared" si="36"/>
        <v>0.503</v>
      </c>
      <c r="BD372" s="52" t="str">
        <f>IF(参照!L372="","",参照!L372)</f>
        <v>中央電力エナジー(株)</v>
      </c>
    </row>
    <row r="373" spans="47:56">
      <c r="AU373" s="52" t="str">
        <f>IF(参照!A373="","",参照!A373)</f>
        <v>A0149</v>
      </c>
      <c r="AV373" s="52" t="str">
        <f>IF(参照!B373="","",参照!B373)</f>
        <v>(株)グローバルエンジニアリング</v>
      </c>
      <c r="AW373" s="52">
        <f>IF(参照!C373="","",参照!C373)</f>
        <v>5.4299999999999997E-4</v>
      </c>
      <c r="AX373" s="52" t="str">
        <f>IF(参照!D373="","",参照!D373)</f>
        <v>メニューA</v>
      </c>
      <c r="AY373" s="52">
        <f>IF(参照!E373="","",参照!E373)</f>
        <v>0</v>
      </c>
      <c r="AZ373" s="52" t="str">
        <f>IF(参照!F373="","",参照!F373)</f>
        <v>(株)グローバルエンジニアリング</v>
      </c>
      <c r="BA373" s="52" t="str">
        <f>IF(参照!G373="","",参照!G373)</f>
        <v>(株)グローバルエンジニアリング_メニューA</v>
      </c>
      <c r="BB373" s="52">
        <f t="shared" si="36"/>
        <v>0</v>
      </c>
      <c r="BD373" s="52" t="str">
        <f>IF(参照!L373="","",参照!L373)</f>
        <v>(株)中海テレビ放送</v>
      </c>
    </row>
    <row r="374" spans="47:56">
      <c r="AU374" s="52" t="str">
        <f>IF(参照!A374="","",参照!A374)</f>
        <v/>
      </c>
      <c r="AV374" s="52" t="str">
        <f>IF(参照!B374="","",参照!B374)</f>
        <v/>
      </c>
      <c r="AW374" s="52" t="str">
        <f>IF(参照!C374="","",参照!C374)</f>
        <v/>
      </c>
      <c r="AX374" s="52" t="str">
        <f>IF(参照!D374="","",参照!D374)</f>
        <v>メニューB(残差)</v>
      </c>
      <c r="AY374" s="52">
        <f>IF(参照!E374="","",参照!E374)</f>
        <v>5.7300000000000005E-4</v>
      </c>
      <c r="AZ374" s="52" t="str">
        <f>IF(参照!F374="","",参照!F374)</f>
        <v>(株)グローバルエンジニアリング</v>
      </c>
      <c r="BA374" s="52" t="str">
        <f>IF(参照!G374="","",参照!G374)</f>
        <v>(株)グローバルエンジニアリング_メニューB(残差)</v>
      </c>
      <c r="BB374" s="52">
        <f t="shared" si="36"/>
        <v>0.57300000000000006</v>
      </c>
      <c r="BD374" s="52" t="str">
        <f>IF(参照!L374="","",参照!L374)</f>
        <v>(株)中京電力</v>
      </c>
    </row>
    <row r="375" spans="47:56">
      <c r="AU375" s="52" t="str">
        <f>IF(参照!A375="","",参照!A375)</f>
        <v/>
      </c>
      <c r="AV375" s="52" t="str">
        <f>IF(参照!B375="","",参照!B375)</f>
        <v/>
      </c>
      <c r="AW375" s="52" t="str">
        <f>IF(参照!C375="","",参照!C375)</f>
        <v/>
      </c>
      <c r="AX375" s="52" t="str">
        <f>IF(参照!D375="","",参照!D375)</f>
        <v>(参考値)事業者全体</v>
      </c>
      <c r="AY375" s="52">
        <f>IF(参照!E375="","",参照!E375)</f>
        <v>3.77E-4</v>
      </c>
      <c r="AZ375" s="52" t="str">
        <f>IF(参照!F375="","",参照!F375)</f>
        <v>(株)グローバルエンジニアリング</v>
      </c>
      <c r="BA375" s="52" t="str">
        <f>IF(参照!G375="","",参照!G375)</f>
        <v>(株)グローバルエンジニアリング_(参考値)事業者全体</v>
      </c>
      <c r="BB375" s="52">
        <f t="shared" si="36"/>
        <v>0.377</v>
      </c>
      <c r="BD375" s="52" t="str">
        <f>IF(参照!L375="","",参照!L375)</f>
        <v>中小企業支援(株)</v>
      </c>
    </row>
    <row r="376" spans="47:56">
      <c r="AU376" s="52" t="str">
        <f>IF(参照!A376="","",参照!A376)</f>
        <v>A0150</v>
      </c>
      <c r="AV376" s="52" t="str">
        <f>IF(参照!B376="","",参照!B376)</f>
        <v>九州エナジー(株)</v>
      </c>
      <c r="AW376" s="52">
        <f>IF(参照!C376="","",参照!C376)</f>
        <v>4.7600000000000002E-4</v>
      </c>
      <c r="AX376" s="52" t="str">
        <f>IF(参照!D376="","",参照!D376)</f>
        <v>メニューA</v>
      </c>
      <c r="AY376" s="52">
        <f>IF(参照!E376="","",参照!E376)</f>
        <v>0</v>
      </c>
      <c r="AZ376" s="52" t="str">
        <f>IF(参照!F376="","",参照!F376)</f>
        <v>九州エナジー(株)</v>
      </c>
      <c r="BA376" s="52" t="str">
        <f>IF(参照!G376="","",参照!G376)</f>
        <v>九州エナジー(株)_メニューA</v>
      </c>
      <c r="BB376" s="52">
        <f t="shared" si="36"/>
        <v>0</v>
      </c>
      <c r="BD376" s="52" t="str">
        <f>IF(参照!L376="","",参照!L376)</f>
        <v>(株)津軽あっぷるパワー</v>
      </c>
    </row>
    <row r="377" spans="47:56">
      <c r="AU377" s="52" t="str">
        <f>IF(参照!A377="","",参照!A377)</f>
        <v/>
      </c>
      <c r="AV377" s="52" t="str">
        <f>IF(参照!B377="","",参照!B377)</f>
        <v/>
      </c>
      <c r="AW377" s="52" t="str">
        <f>IF(参照!C377="","",参照!C377)</f>
        <v/>
      </c>
      <c r="AX377" s="52" t="str">
        <f>IF(参照!D377="","",参照!D377)</f>
        <v>メニューB(残差)</v>
      </c>
      <c r="AY377" s="52">
        <f>IF(参照!E377="","",参照!E377)</f>
        <v>4.37E-4</v>
      </c>
      <c r="AZ377" s="52" t="str">
        <f>IF(参照!F377="","",参照!F377)</f>
        <v>九州エナジー(株)</v>
      </c>
      <c r="BA377" s="52" t="str">
        <f>IF(参照!G377="","",参照!G377)</f>
        <v>九州エナジー(株)_メニューB(残差)</v>
      </c>
      <c r="BB377" s="52">
        <f t="shared" si="36"/>
        <v>0.437</v>
      </c>
      <c r="BD377" s="52" t="str">
        <f>IF(参照!L377="","",参照!L377)</f>
        <v>土浦ケーブルテレビ(株)</v>
      </c>
    </row>
    <row r="378" spans="47:56">
      <c r="AU378" s="52" t="str">
        <f>IF(参照!A378="","",参照!A378)</f>
        <v/>
      </c>
      <c r="AV378" s="52" t="str">
        <f>IF(参照!B378="","",参照!B378)</f>
        <v/>
      </c>
      <c r="AW378" s="52" t="str">
        <f>IF(参照!C378="","",参照!C378)</f>
        <v/>
      </c>
      <c r="AX378" s="52" t="str">
        <f>IF(参照!D378="","",参照!D378)</f>
        <v>(参考値)事業者全体</v>
      </c>
      <c r="AY378" s="52">
        <f>IF(参照!E378="","",参照!E378)</f>
        <v>4.6799999999999999E-4</v>
      </c>
      <c r="AZ378" s="52" t="str">
        <f>IF(参照!F378="","",参照!F378)</f>
        <v>九州エナジー(株)</v>
      </c>
      <c r="BA378" s="52" t="str">
        <f>IF(参照!G378="","",参照!G378)</f>
        <v>九州エナジー(株)_(参考値)事業者全体</v>
      </c>
      <c r="BB378" s="52">
        <f t="shared" si="36"/>
        <v>0.46799999999999997</v>
      </c>
      <c r="BD378" s="52" t="str">
        <f>IF(参照!L378="","",参照!L378)</f>
        <v>つづくみらいエナジー(株)</v>
      </c>
    </row>
    <row r="379" spans="47:56">
      <c r="AU379" s="52" t="str">
        <f>IF(参照!A379="","",参照!A379)</f>
        <v>A0151</v>
      </c>
      <c r="AV379" s="52" t="str">
        <f>IF(参照!B379="","",参照!B379)</f>
        <v>(株)トヨタエナジーソリューションズ</v>
      </c>
      <c r="AW379" s="52">
        <f>IF(参照!C379="","",参照!C379)</f>
        <v>4.3300000000000001E-4</v>
      </c>
      <c r="AX379" s="52" t="str">
        <f>IF(参照!D379="","",参照!D379)</f>
        <v/>
      </c>
      <c r="AY379" s="52">
        <f>IF(参照!E379="","",参照!E379)</f>
        <v>4.2400000000000001E-4</v>
      </c>
      <c r="AZ379" s="52" t="str">
        <f>IF(参照!F379="","",参照!F379)</f>
        <v>(株)トヨタエナジーソリューションズ</v>
      </c>
      <c r="BA379" s="52" t="str">
        <f>IF(参照!G379="","",参照!G379)</f>
        <v>(株)トヨタエナジーソリューションズ_</v>
      </c>
      <c r="BB379" s="52">
        <f t="shared" si="36"/>
        <v>0.42399999999999999</v>
      </c>
      <c r="BD379" s="52" t="str">
        <f>IF(参照!L379="","",参照!L379)</f>
        <v>ティーダッシュ合同会社</v>
      </c>
    </row>
    <row r="380" spans="47:56">
      <c r="AU380" s="52" t="str">
        <f>IF(参照!A380="","",参照!A380)</f>
        <v>A0153</v>
      </c>
      <c r="AV380" s="52" t="str">
        <f>IF(参照!B380="","",参照!B380)</f>
        <v>(株)エナリス・パワー・マーケティング</v>
      </c>
      <c r="AW380" s="52">
        <f>IF(参照!C380="","",参照!C380)</f>
        <v>4.5199999999999998E-4</v>
      </c>
      <c r="AX380" s="52" t="str">
        <f>IF(参照!D380="","",参照!D380)</f>
        <v>メニューA</v>
      </c>
      <c r="AY380" s="52">
        <f>IF(参照!E380="","",参照!E380)</f>
        <v>0</v>
      </c>
      <c r="AZ380" s="52" t="str">
        <f>IF(参照!F380="","",参照!F380)</f>
        <v>(株)エナリス・パワー・マーケティング</v>
      </c>
      <c r="BA380" s="52" t="str">
        <f>IF(参照!G380="","",参照!G380)</f>
        <v>(株)エナリス・パワー・マーケティング_メニューA</v>
      </c>
      <c r="BB380" s="52">
        <f t="shared" si="36"/>
        <v>0</v>
      </c>
      <c r="BD380" s="52" t="str">
        <f>IF(参照!L380="","",参照!L380)</f>
        <v>デジタルグリッド(株)</v>
      </c>
    </row>
    <row r="381" spans="47:56">
      <c r="AU381" s="52" t="str">
        <f>IF(参照!A381="","",参照!A381)</f>
        <v/>
      </c>
      <c r="AV381" s="52" t="str">
        <f>IF(参照!B381="","",参照!B381)</f>
        <v/>
      </c>
      <c r="AW381" s="52" t="str">
        <f>IF(参照!C381="","",参照!C381)</f>
        <v/>
      </c>
      <c r="AX381" s="52" t="str">
        <f>IF(参照!D381="","",参照!D381)</f>
        <v>メニューB</v>
      </c>
      <c r="AY381" s="52">
        <f>IF(参照!E381="","",参照!E381)</f>
        <v>3.77E-4</v>
      </c>
      <c r="AZ381" s="52" t="str">
        <f>IF(参照!F381="","",参照!F381)</f>
        <v>(株)エナリス・パワー・マーケティング</v>
      </c>
      <c r="BA381" s="52" t="str">
        <f>IF(参照!G381="","",参照!G381)</f>
        <v>(株)エナリス・パワー・マーケティング_メニューB</v>
      </c>
      <c r="BB381" s="52">
        <f t="shared" si="36"/>
        <v>0.377</v>
      </c>
      <c r="BD381" s="52" t="str">
        <f>IF(参照!L381="","",参照!L381)</f>
        <v>テス・エンジニアリング(株)</v>
      </c>
    </row>
    <row r="382" spans="47:56">
      <c r="AU382" s="52" t="str">
        <f>IF(参照!A382="","",参照!A382)</f>
        <v/>
      </c>
      <c r="AV382" s="52" t="str">
        <f>IF(参照!B382="","",参照!B382)</f>
        <v/>
      </c>
      <c r="AW382" s="52" t="str">
        <f>IF(参照!C382="","",参照!C382)</f>
        <v/>
      </c>
      <c r="AX382" s="52" t="str">
        <f>IF(参照!D382="","",参照!D382)</f>
        <v>メニューC</v>
      </c>
      <c r="AY382" s="52">
        <f>IF(参照!E382="","",参照!E382)</f>
        <v>0</v>
      </c>
      <c r="AZ382" s="52" t="str">
        <f>IF(参照!F382="","",参照!F382)</f>
        <v>(株)エナリス・パワー・マーケティング</v>
      </c>
      <c r="BA382" s="52" t="str">
        <f>IF(参照!G382="","",参照!G382)</f>
        <v>(株)エナリス・パワー・マーケティング_メニューC</v>
      </c>
      <c r="BB382" s="52">
        <f t="shared" si="36"/>
        <v>0</v>
      </c>
      <c r="BD382" s="52" t="str">
        <f>IF(参照!L382="","",参照!L382)</f>
        <v>テプコカスタマーサービス(株)</v>
      </c>
    </row>
    <row r="383" spans="47:56">
      <c r="AU383" s="52" t="str">
        <f>IF(参照!A383="","",参照!A383)</f>
        <v/>
      </c>
      <c r="AV383" s="52" t="str">
        <f>IF(参照!B383="","",参照!B383)</f>
        <v/>
      </c>
      <c r="AW383" s="52" t="str">
        <f>IF(参照!C383="","",参照!C383)</f>
        <v/>
      </c>
      <c r="AX383" s="52" t="str">
        <f>IF(参照!D383="","",参照!D383)</f>
        <v>メニューD</v>
      </c>
      <c r="AY383" s="52">
        <f>IF(参照!E383="","",参照!E383)</f>
        <v>0</v>
      </c>
      <c r="AZ383" s="52" t="str">
        <f>IF(参照!F383="","",参照!F383)</f>
        <v>(株)エナリス・パワー・マーケティング</v>
      </c>
      <c r="BA383" s="52" t="str">
        <f>IF(参照!G383="","",参照!G383)</f>
        <v>(株)エナリス・パワー・マーケティング_メニューD</v>
      </c>
      <c r="BB383" s="52">
        <f t="shared" si="36"/>
        <v>0</v>
      </c>
      <c r="BD383" s="52" t="str">
        <f>IF(参照!L383="","",参照!L383)</f>
        <v>(株)デベロップ</v>
      </c>
    </row>
    <row r="384" spans="47:56">
      <c r="AU384" s="52" t="str">
        <f>IF(参照!A384="","",参照!A384)</f>
        <v/>
      </c>
      <c r="AV384" s="52" t="str">
        <f>IF(参照!B384="","",参照!B384)</f>
        <v/>
      </c>
      <c r="AW384" s="52" t="str">
        <f>IF(参照!C384="","",参照!C384)</f>
        <v/>
      </c>
      <c r="AX384" s="52" t="str">
        <f>IF(参照!D384="","",参照!D384)</f>
        <v>メニューE</v>
      </c>
      <c r="AY384" s="52">
        <f>IF(参照!E384="","",参照!E384)</f>
        <v>0</v>
      </c>
      <c r="AZ384" s="52" t="str">
        <f>IF(参照!F384="","",参照!F384)</f>
        <v>(株)エナリス・パワー・マーケティング</v>
      </c>
      <c r="BA384" s="52" t="str">
        <f>IF(参照!G384="","",参照!G384)</f>
        <v>(株)エナリス・パワー・マーケティング_メニューE</v>
      </c>
      <c r="BB384" s="52">
        <f t="shared" si="36"/>
        <v>0</v>
      </c>
      <c r="BD384" s="52" t="str">
        <f>IF(参照!L384="","",参照!L384)</f>
        <v>(株)デライトアップ</v>
      </c>
    </row>
    <row r="385" spans="47:56">
      <c r="AU385" s="52" t="str">
        <f>IF(参照!A385="","",参照!A385)</f>
        <v/>
      </c>
      <c r="AV385" s="52" t="str">
        <f>IF(参照!B385="","",参照!B385)</f>
        <v/>
      </c>
      <c r="AW385" s="52" t="str">
        <f>IF(参照!C385="","",参照!C385)</f>
        <v/>
      </c>
      <c r="AX385" s="52" t="str">
        <f>IF(参照!D385="","",参照!D385)</f>
        <v>メニューF</v>
      </c>
      <c r="AY385" s="52">
        <f>IF(参照!E385="","",参照!E385)</f>
        <v>0</v>
      </c>
      <c r="AZ385" s="52" t="str">
        <f>IF(参照!F385="","",参照!F385)</f>
        <v>(株)エナリス・パワー・マーケティング</v>
      </c>
      <c r="BA385" s="52" t="str">
        <f>IF(参照!G385="","",参照!G385)</f>
        <v>(株)エナリス・パワー・マーケティング_メニューF</v>
      </c>
      <c r="BB385" s="52">
        <f t="shared" si="36"/>
        <v>0</v>
      </c>
      <c r="BD385" s="52" t="str">
        <f>IF(参照!L385="","",参照!L385)</f>
        <v>(株)テレ・マーカー</v>
      </c>
    </row>
    <row r="386" spans="47:56">
      <c r="AU386" s="52" t="str">
        <f>IF(参照!A386="","",参照!A386)</f>
        <v/>
      </c>
      <c r="AV386" s="52" t="str">
        <f>IF(参照!B386="","",参照!B386)</f>
        <v/>
      </c>
      <c r="AW386" s="52" t="str">
        <f>IF(参照!C386="","",参照!C386)</f>
        <v/>
      </c>
      <c r="AX386" s="52" t="str">
        <f>IF(参照!D386="","",参照!D386)</f>
        <v>メニューG</v>
      </c>
      <c r="AY386" s="52">
        <f>IF(参照!E386="","",参照!E386)</f>
        <v>0</v>
      </c>
      <c r="AZ386" s="52" t="str">
        <f>IF(参照!F386="","",参照!F386)</f>
        <v>(株)エナリス・パワー・マーケティング</v>
      </c>
      <c r="BA386" s="52" t="str">
        <f>IF(参照!G386="","",参照!G386)</f>
        <v>(株)エナリス・パワー・マーケティング_メニューG</v>
      </c>
      <c r="BB386" s="52">
        <f t="shared" si="36"/>
        <v>0</v>
      </c>
      <c r="BD386" s="52" t="str">
        <f>IF(参照!L386="","",参照!L386)</f>
        <v>(株)デンケン</v>
      </c>
    </row>
    <row r="387" spans="47:56">
      <c r="AU387" s="52" t="str">
        <f>IF(参照!A387="","",参照!A387)</f>
        <v/>
      </c>
      <c r="AV387" s="52" t="str">
        <f>IF(参照!B387="","",参照!B387)</f>
        <v/>
      </c>
      <c r="AW387" s="52" t="str">
        <f>IF(参照!C387="","",参照!C387)</f>
        <v/>
      </c>
      <c r="AX387" s="52" t="str">
        <f>IF(参照!D387="","",参照!D387)</f>
        <v>メニューH</v>
      </c>
      <c r="AY387" s="52">
        <f>IF(参照!E387="","",参照!E387)</f>
        <v>1E-4</v>
      </c>
      <c r="AZ387" s="52" t="str">
        <f>IF(参照!F387="","",参照!F387)</f>
        <v>(株)エナリス・パワー・マーケティング</v>
      </c>
      <c r="BA387" s="52" t="str">
        <f>IF(参照!G387="","",参照!G387)</f>
        <v>(株)エナリス・パワー・マーケティング_メニューH</v>
      </c>
      <c r="BB387" s="52">
        <f t="shared" si="36"/>
        <v>0.1</v>
      </c>
      <c r="BD387" s="52" t="str">
        <f>IF(参照!L387="","",参照!L387)</f>
        <v>電源開発(株)</v>
      </c>
    </row>
    <row r="388" spans="47:56">
      <c r="AU388" s="52" t="str">
        <f>IF(参照!A388="","",参照!A388)</f>
        <v/>
      </c>
      <c r="AV388" s="52" t="str">
        <f>IF(参照!B388="","",参照!B388)</f>
        <v/>
      </c>
      <c r="AW388" s="52" t="str">
        <f>IF(参照!C388="","",参照!C388)</f>
        <v/>
      </c>
      <c r="AX388" s="52" t="str">
        <f>IF(参照!D388="","",参照!D388)</f>
        <v>メニューI</v>
      </c>
      <c r="AY388" s="52">
        <f>IF(参照!E388="","",参照!E388)</f>
        <v>2.9999999999999997E-4</v>
      </c>
      <c r="AZ388" s="52" t="str">
        <f>IF(参照!F388="","",参照!F388)</f>
        <v>(株)エナリス・パワー・マーケティング</v>
      </c>
      <c r="BA388" s="52" t="str">
        <f>IF(参照!G388="","",参照!G388)</f>
        <v>(株)エナリス・パワー・マーケティング_メニューI</v>
      </c>
      <c r="BB388" s="52">
        <f t="shared" si="36"/>
        <v>0.3</v>
      </c>
      <c r="BD388" s="52" t="str">
        <f>IF(参照!L388="","",参照!L388)</f>
        <v>電力保全サービス(株)</v>
      </c>
    </row>
    <row r="389" spans="47:56">
      <c r="AU389" s="52" t="str">
        <f>IF(参照!A389="","",参照!A389)</f>
        <v/>
      </c>
      <c r="AV389" s="52" t="str">
        <f>IF(参照!B389="","",参照!B389)</f>
        <v/>
      </c>
      <c r="AW389" s="52" t="str">
        <f>IF(参照!C389="","",参照!C389)</f>
        <v/>
      </c>
      <c r="AX389" s="52" t="str">
        <f>IF(参照!D389="","",参照!D389)</f>
        <v>メニューJ</v>
      </c>
      <c r="AY389" s="52">
        <f>IF(参照!E389="","",参照!E389)</f>
        <v>4.0000000000000002E-4</v>
      </c>
      <c r="AZ389" s="52" t="str">
        <f>IF(参照!F389="","",参照!F389)</f>
        <v>(株)エナリス・パワー・マーケティング</v>
      </c>
      <c r="BA389" s="52" t="str">
        <f>IF(参照!G389="","",参照!G389)</f>
        <v>(株)エナリス・パワー・マーケティング_メニューJ</v>
      </c>
      <c r="BB389" s="52">
        <f t="shared" ref="BB389:BB452" si="37">AY389*1000</f>
        <v>0.4</v>
      </c>
      <c r="BD389" s="52" t="str">
        <f>IF(参照!L389="","",参照!L389)</f>
        <v>東亜ガス(株)</v>
      </c>
    </row>
    <row r="390" spans="47:56">
      <c r="AU390" s="52" t="str">
        <f>IF(参照!A390="","",参照!A390)</f>
        <v/>
      </c>
      <c r="AV390" s="52" t="str">
        <f>IF(参照!B390="","",参照!B390)</f>
        <v/>
      </c>
      <c r="AW390" s="52" t="str">
        <f>IF(参照!C390="","",参照!C390)</f>
        <v/>
      </c>
      <c r="AX390" s="52" t="str">
        <f>IF(参照!D390="","",参照!D390)</f>
        <v>メニューK</v>
      </c>
      <c r="AY390" s="52">
        <f>IF(参照!E390="","",参照!E390)</f>
        <v>4.0000000000000002E-4</v>
      </c>
      <c r="AZ390" s="52" t="str">
        <f>IF(参照!F390="","",参照!F390)</f>
        <v>(株)エナリス・パワー・マーケティング</v>
      </c>
      <c r="BA390" s="52" t="str">
        <f>IF(参照!G390="","",参照!G390)</f>
        <v>(株)エナリス・パワー・マーケティング_メニューK</v>
      </c>
      <c r="BB390" s="52">
        <f t="shared" si="37"/>
        <v>0.4</v>
      </c>
      <c r="BD390" s="52" t="str">
        <f>IF(参照!L390="","",参照!L390)</f>
        <v>(株)東急パワーサプライ</v>
      </c>
    </row>
    <row r="391" spans="47:56">
      <c r="AU391" s="52" t="str">
        <f>IF(参照!A391="","",参照!A391)</f>
        <v/>
      </c>
      <c r="AV391" s="52" t="str">
        <f>IF(参照!B391="","",参照!B391)</f>
        <v/>
      </c>
      <c r="AW391" s="52" t="str">
        <f>IF(参照!C391="","",参照!C391)</f>
        <v/>
      </c>
      <c r="AX391" s="52" t="str">
        <f>IF(参照!D391="","",参照!D391)</f>
        <v>メニューL(残差)</v>
      </c>
      <c r="AY391" s="52">
        <f>IF(参照!E391="","",参照!E391)</f>
        <v>5.8E-4</v>
      </c>
      <c r="AZ391" s="52" t="str">
        <f>IF(参照!F391="","",参照!F391)</f>
        <v>(株)エナリス・パワー・マーケティング</v>
      </c>
      <c r="BA391" s="52" t="str">
        <f>IF(参照!G391="","",参照!G391)</f>
        <v>(株)エナリス・パワー・マーケティング_メニューL(残差)</v>
      </c>
      <c r="BB391" s="52">
        <f t="shared" si="37"/>
        <v>0.57999999999999996</v>
      </c>
      <c r="BD391" s="52" t="str">
        <f>IF(参照!L391="","",参照!L391)</f>
        <v>東京エコサービス(株)</v>
      </c>
    </row>
    <row r="392" spans="47:56">
      <c r="AU392" s="52" t="str">
        <f>IF(参照!A392="","",参照!A392)</f>
        <v/>
      </c>
      <c r="AV392" s="52" t="str">
        <f>IF(参照!B392="","",参照!B392)</f>
        <v/>
      </c>
      <c r="AW392" s="52" t="str">
        <f>IF(参照!C392="","",参照!C392)</f>
        <v/>
      </c>
      <c r="AX392" s="52" t="str">
        <f>IF(参照!D392="","",参照!D392)</f>
        <v>(参考値)事業者全体</v>
      </c>
      <c r="AY392" s="52">
        <f>IF(参照!E392="","",参照!E392)</f>
        <v>6.2399999999999999E-4</v>
      </c>
      <c r="AZ392" s="52" t="str">
        <f>IF(参照!F392="","",参照!F392)</f>
        <v>(株)エナリス・パワー・マーケティング</v>
      </c>
      <c r="BA392" s="52" t="str">
        <f>IF(参照!G392="","",参照!G392)</f>
        <v>(株)エナリス・パワー・マーケティング_(参考値)事業者全体</v>
      </c>
      <c r="BB392" s="52">
        <f t="shared" si="37"/>
        <v>0.624</v>
      </c>
      <c r="BD392" s="52" t="str">
        <f>IF(参照!L392="","",参照!L392)</f>
        <v>東京ガス(株)</v>
      </c>
    </row>
    <row r="393" spans="47:56">
      <c r="AU393" s="52" t="str">
        <f>IF(参照!A393="","",参照!A393)</f>
        <v>A0154</v>
      </c>
      <c r="AV393" s="52" t="str">
        <f>IF(参照!B393="","",参照!B393)</f>
        <v>歌舞伎エナジー(株)</v>
      </c>
      <c r="AW393" s="52">
        <f>IF(参照!C393="","",参照!C393)</f>
        <v>5.2800000000000004E-4</v>
      </c>
      <c r="AX393" s="52" t="str">
        <f>IF(参照!D393="","",参照!D393)</f>
        <v/>
      </c>
      <c r="AY393" s="52">
        <f>IF(参照!E393="","",参照!E393)</f>
        <v>5.5500000000000005E-4</v>
      </c>
      <c r="AZ393" s="52" t="str">
        <f>IF(参照!F393="","",参照!F393)</f>
        <v>歌舞伎エナジー(株)</v>
      </c>
      <c r="BA393" s="52" t="str">
        <f>IF(参照!G393="","",参照!G393)</f>
        <v>歌舞伎エナジー(株)_</v>
      </c>
      <c r="BB393" s="52">
        <f t="shared" si="37"/>
        <v>0.55500000000000005</v>
      </c>
      <c r="BD393" s="52" t="str">
        <f>IF(参照!L393="","",参照!L393)</f>
        <v>公益財団法人東京都環境公社</v>
      </c>
    </row>
    <row r="394" spans="47:56">
      <c r="AU394" s="52" t="str">
        <f>IF(参照!A394="","",参照!A394)</f>
        <v>A0155</v>
      </c>
      <c r="AV394" s="52" t="str">
        <f>IF(参照!B394="","",参照!B394)</f>
        <v>みやまスマートエネルギー(株)</v>
      </c>
      <c r="AW394" s="52">
        <f>IF(参照!C394="","",参照!C394)</f>
        <v>4.1300000000000001E-4</v>
      </c>
      <c r="AX394" s="52" t="str">
        <f>IF(参照!D394="","",参照!D394)</f>
        <v>メニューA</v>
      </c>
      <c r="AY394" s="52">
        <f>IF(参照!E394="","",参照!E394)</f>
        <v>0</v>
      </c>
      <c r="AZ394" s="52" t="str">
        <f>IF(参照!F394="","",参照!F394)</f>
        <v>みやまスマートエネルギー(株)</v>
      </c>
      <c r="BA394" s="52" t="str">
        <f>IF(参照!G394="","",参照!G394)</f>
        <v>みやまスマートエネルギー(株)_メニューA</v>
      </c>
      <c r="BB394" s="52">
        <f t="shared" si="37"/>
        <v>0</v>
      </c>
      <c r="BD394" s="52" t="str">
        <f>IF(参照!L394="","",参照!L394)</f>
        <v>東彩ガス(株)</v>
      </c>
    </row>
    <row r="395" spans="47:56">
      <c r="AU395" s="52" t="str">
        <f>IF(参照!A395="","",参照!A395)</f>
        <v/>
      </c>
      <c r="AV395" s="52" t="str">
        <f>IF(参照!B395="","",参照!B395)</f>
        <v/>
      </c>
      <c r="AW395" s="52" t="str">
        <f>IF(参照!C395="","",参照!C395)</f>
        <v/>
      </c>
      <c r="AX395" s="52" t="str">
        <f>IF(参照!D395="","",参照!D395)</f>
        <v>メニューB(残差)</v>
      </c>
      <c r="AY395" s="52">
        <f>IF(参照!E395="","",参照!E395)</f>
        <v>4.0000000000000002E-4</v>
      </c>
      <c r="AZ395" s="52" t="str">
        <f>IF(参照!F395="","",参照!F395)</f>
        <v>みやまスマートエネルギー(株)</v>
      </c>
      <c r="BA395" s="52" t="str">
        <f>IF(参照!G395="","",参照!G395)</f>
        <v>みやまスマートエネルギー(株)_メニューB(残差)</v>
      </c>
      <c r="BB395" s="52">
        <f t="shared" si="37"/>
        <v>0.4</v>
      </c>
      <c r="BD395" s="52" t="str">
        <f>IF(参照!L395="","",参照!L395)</f>
        <v>東邦ガス(株)</v>
      </c>
    </row>
    <row r="396" spans="47:56">
      <c r="AU396" s="52" t="str">
        <f>IF(参照!A396="","",参照!A396)</f>
        <v/>
      </c>
      <c r="AV396" s="52" t="str">
        <f>IF(参照!B396="","",参照!B396)</f>
        <v/>
      </c>
      <c r="AW396" s="52" t="str">
        <f>IF(参照!C396="","",参照!C396)</f>
        <v/>
      </c>
      <c r="AX396" s="52" t="str">
        <f>IF(参照!D396="","",参照!D396)</f>
        <v>(参考値)事業者全体</v>
      </c>
      <c r="AY396" s="52">
        <f>IF(参照!E396="","",参照!E396)</f>
        <v>4.3399999999999998E-4</v>
      </c>
      <c r="AZ396" s="52" t="str">
        <f>IF(参照!F396="","",参照!F396)</f>
        <v>みやまスマートエネルギー(株)</v>
      </c>
      <c r="BA396" s="52" t="str">
        <f>IF(参照!G396="","",参照!G396)</f>
        <v>みやまスマートエネルギー(株)_(参考値)事業者全体</v>
      </c>
      <c r="BB396" s="52">
        <f t="shared" si="37"/>
        <v>0.434</v>
      </c>
      <c r="BD396" s="52" t="str">
        <f>IF(参照!L396="","",参照!L396)</f>
        <v>東北電力エナジートレーディング(株)</v>
      </c>
    </row>
    <row r="397" spans="47:56">
      <c r="AU397" s="52" t="str">
        <f>IF(参照!A397="","",参照!A397)</f>
        <v>A0156</v>
      </c>
      <c r="AV397" s="52" t="str">
        <f>IF(参照!B397="","",参照!B397)</f>
        <v>エフィシエント(株)</v>
      </c>
      <c r="AW397" s="52" t="str">
        <f>IF(参照!C397="","",参照!C397)</f>
        <v>0.000453※</v>
      </c>
      <c r="AX397" s="52" t="str">
        <f>IF(参照!D397="","",参照!D397)</f>
        <v/>
      </c>
      <c r="AY397" s="52">
        <f>IF(参照!E397="","",参照!E397)</f>
        <v>4.5300000000000001E-4</v>
      </c>
      <c r="AZ397" s="52" t="str">
        <f>IF(参照!F397="","",参照!F397)</f>
        <v>エフィシエント(株)</v>
      </c>
      <c r="BA397" s="52" t="str">
        <f>IF(参照!G397="","",参照!G397)</f>
        <v>エフィシエント(株)_</v>
      </c>
      <c r="BB397" s="52">
        <f t="shared" si="37"/>
        <v>0.45300000000000001</v>
      </c>
      <c r="BD397" s="52" t="str">
        <f>IF(参照!L397="","",参照!L397)</f>
        <v>東北電力フロンティア(株)</v>
      </c>
    </row>
    <row r="398" spans="47:56">
      <c r="AU398" s="52" t="str">
        <f>IF(参照!A398="","",参照!A398)</f>
        <v>A0157</v>
      </c>
      <c r="AV398" s="52" t="str">
        <f>IF(参照!B398="","",参照!B398)</f>
        <v>(株)生活クラブエナジー</v>
      </c>
      <c r="AW398" s="52">
        <f>IF(参照!C398="","",参照!C398)</f>
        <v>6.7999999999999999E-5</v>
      </c>
      <c r="AX398" s="52" t="str">
        <f>IF(参照!D398="","",参照!D398)</f>
        <v>メニューA</v>
      </c>
      <c r="AY398" s="52">
        <f>IF(参照!E398="","",参照!E398)</f>
        <v>2.5000000000000001E-4</v>
      </c>
      <c r="AZ398" s="52" t="str">
        <f>IF(参照!F398="","",参照!F398)</f>
        <v>(株)生活クラブエナジー</v>
      </c>
      <c r="BA398" s="52" t="str">
        <f>IF(参照!G398="","",参照!G398)</f>
        <v>(株)生活クラブエナジー_メニューA</v>
      </c>
      <c r="BB398" s="52">
        <f t="shared" si="37"/>
        <v>0.25</v>
      </c>
      <c r="BD398" s="52" t="str">
        <f>IF(参照!L398="","",参照!L398)</f>
        <v>(株)東名</v>
      </c>
    </row>
    <row r="399" spans="47:56">
      <c r="AU399" s="52" t="str">
        <f>IF(参照!A399="","",参照!A399)</f>
        <v/>
      </c>
      <c r="AV399" s="52" t="str">
        <f>IF(参照!B399="","",参照!B399)</f>
        <v/>
      </c>
      <c r="AW399" s="52" t="str">
        <f>IF(参照!C399="","",参照!C399)</f>
        <v/>
      </c>
      <c r="AX399" s="52" t="str">
        <f>IF(参照!D399="","",参照!D399)</f>
        <v>メニューB(残差)</v>
      </c>
      <c r="AY399" s="52">
        <f>IF(参照!E399="","",参照!E399)</f>
        <v>4.7199999999999998E-4</v>
      </c>
      <c r="AZ399" s="52" t="str">
        <f>IF(参照!F399="","",参照!F399)</f>
        <v>(株)生活クラブエナジー</v>
      </c>
      <c r="BA399" s="52" t="str">
        <f>IF(参照!G399="","",参照!G399)</f>
        <v>(株)生活クラブエナジー_メニューB(残差)</v>
      </c>
      <c r="BB399" s="52">
        <f t="shared" si="37"/>
        <v>0.47199999999999998</v>
      </c>
      <c r="BD399" s="52" t="str">
        <f>IF(参照!L399="","",参照!L399)</f>
        <v>(株)トーヨーエネルギーファーム</v>
      </c>
    </row>
    <row r="400" spans="47:56">
      <c r="AU400" s="52" t="str">
        <f>IF(参照!A400="","",参照!A400)</f>
        <v/>
      </c>
      <c r="AV400" s="52" t="str">
        <f>IF(参照!B400="","",参照!B400)</f>
        <v/>
      </c>
      <c r="AW400" s="52" t="str">
        <f>IF(参照!C400="","",参照!C400)</f>
        <v/>
      </c>
      <c r="AX400" s="52" t="str">
        <f>IF(参照!D400="","",参照!D400)</f>
        <v>(参考値)事業者全体</v>
      </c>
      <c r="AY400" s="52">
        <f>IF(参照!E400="","",参照!E400)</f>
        <v>4.3899999999999999E-4</v>
      </c>
      <c r="AZ400" s="52" t="str">
        <f>IF(参照!F400="","",参照!F400)</f>
        <v>(株)生活クラブエナジー</v>
      </c>
      <c r="BA400" s="52" t="str">
        <f>IF(参照!G400="","",参照!G400)</f>
        <v>(株)生活クラブエナジー_(参考値)事業者全体</v>
      </c>
      <c r="BB400" s="52">
        <f t="shared" si="37"/>
        <v>0.439</v>
      </c>
      <c r="BD400" s="52" t="str">
        <f>IF(参照!L400="","",参照!L400)</f>
        <v>(株)ところざわ未来電力</v>
      </c>
    </row>
    <row r="401" spans="47:56">
      <c r="AU401" s="52" t="str">
        <f>IF(参照!A401="","",参照!A401)</f>
        <v>A0158</v>
      </c>
      <c r="AV401" s="52" t="str">
        <f>IF(参照!B401="","",参照!B401)</f>
        <v>生活協同組合コープこうべ</v>
      </c>
      <c r="AW401" s="52">
        <f>IF(参照!C401="","",参照!C401)</f>
        <v>2.7500000000000002E-4</v>
      </c>
      <c r="AX401" s="52" t="str">
        <f>IF(参照!D401="","",参照!D401)</f>
        <v/>
      </c>
      <c r="AY401" s="52">
        <f>IF(参照!E401="","",参照!E401)</f>
        <v>3.6000000000000002E-4</v>
      </c>
      <c r="AZ401" s="52" t="str">
        <f>IF(参照!F401="","",参照!F401)</f>
        <v>生活協同組合コープこうべ</v>
      </c>
      <c r="BA401" s="52" t="str">
        <f>IF(参照!G401="","",参照!G401)</f>
        <v>生活協同組合コープこうべ_</v>
      </c>
      <c r="BB401" s="52">
        <f t="shared" si="37"/>
        <v>0.36000000000000004</v>
      </c>
      <c r="BD401" s="52" t="str">
        <f>IF(参照!L401="","",参照!L401)</f>
        <v>(株)どさんこパワー</v>
      </c>
    </row>
    <row r="402" spans="47:56">
      <c r="AU402" s="52" t="str">
        <f>IF(参照!A402="","",参照!A402)</f>
        <v>A0159</v>
      </c>
      <c r="AV402" s="52" t="str">
        <f>IF(参照!B402="","",参照!B402)</f>
        <v>(株)シーエナジー</v>
      </c>
      <c r="AW402" s="52">
        <f>IF(参照!C402="","",参照!C402)</f>
        <v>3.88E-4</v>
      </c>
      <c r="AX402" s="52" t="str">
        <f>IF(参照!D402="","",参照!D402)</f>
        <v/>
      </c>
      <c r="AY402" s="52">
        <f>IF(参照!E402="","",参照!E402)</f>
        <v>3.3199999999999999E-4</v>
      </c>
      <c r="AZ402" s="52" t="str">
        <f>IF(参照!F402="","",参照!F402)</f>
        <v>(株)シーエナジー</v>
      </c>
      <c r="BA402" s="52" t="str">
        <f>IF(参照!G402="","",参照!G402)</f>
        <v>(株)シーエナジー_</v>
      </c>
      <c r="BB402" s="52">
        <f t="shared" si="37"/>
        <v>0.33200000000000002</v>
      </c>
      <c r="BD402" s="52" t="str">
        <f>IF(参照!L402="","",参照!L402)</f>
        <v>とちぎコープ生活協同組合</v>
      </c>
    </row>
    <row r="403" spans="47:56">
      <c r="AU403" s="52" t="str">
        <f>IF(参照!A403="","",参照!A403)</f>
        <v>A0160</v>
      </c>
      <c r="AV403" s="52" t="str">
        <f>IF(参照!B403="","",参照!B403)</f>
        <v>角栄ガス(株)</v>
      </c>
      <c r="AW403" s="52">
        <f>IF(参照!C403="","",参照!C403)</f>
        <v>3.6400000000000001E-4</v>
      </c>
      <c r="AX403" s="52" t="str">
        <f>IF(参照!D403="","",参照!D403)</f>
        <v/>
      </c>
      <c r="AY403" s="52">
        <f>IF(参照!E403="","",参照!E403)</f>
        <v>3.0800000000000001E-4</v>
      </c>
      <c r="AZ403" s="52" t="str">
        <f>IF(参照!F403="","",参照!F403)</f>
        <v>角栄ガス(株)</v>
      </c>
      <c r="BA403" s="52" t="str">
        <f>IF(参照!G403="","",参照!G403)</f>
        <v>角栄ガス(株)_</v>
      </c>
      <c r="BB403" s="52">
        <f t="shared" si="37"/>
        <v>0.308</v>
      </c>
      <c r="BD403" s="52" t="str">
        <f>IF(参照!L403="","",参照!L403)</f>
        <v>(株)とっとり市民電力</v>
      </c>
    </row>
    <row r="404" spans="47:56">
      <c r="AU404" s="52" t="str">
        <f>IF(参照!A404="","",参照!A404)</f>
        <v>A0161</v>
      </c>
      <c r="AV404" s="52" t="str">
        <f>IF(参照!B404="","",参照!B404)</f>
        <v>京葉瓦斯(株)</v>
      </c>
      <c r="AW404" s="52">
        <f>IF(参照!C404="","",参照!C404)</f>
        <v>4.35E-4</v>
      </c>
      <c r="AX404" s="52" t="str">
        <f>IF(参照!D404="","",参照!D404)</f>
        <v>メニューA</v>
      </c>
      <c r="AY404" s="52">
        <f>IF(参照!E404="","",参照!E404)</f>
        <v>0</v>
      </c>
      <c r="AZ404" s="52" t="str">
        <f>IF(参照!F404="","",参照!F404)</f>
        <v>京葉瓦斯(株)</v>
      </c>
      <c r="BA404" s="52" t="str">
        <f>IF(参照!G404="","",参照!G404)</f>
        <v>京葉瓦斯(株)_メニューA</v>
      </c>
      <c r="BB404" s="52">
        <f t="shared" si="37"/>
        <v>0</v>
      </c>
      <c r="BD404" s="52" t="str">
        <f>IF(参照!L404="","",参照!L404)</f>
        <v>凸版印刷(株)</v>
      </c>
    </row>
    <row r="405" spans="47:56">
      <c r="AU405" s="52" t="str">
        <f>IF(参照!A405="","",参照!A405)</f>
        <v/>
      </c>
      <c r="AV405" s="52" t="str">
        <f>IF(参照!B405="","",参照!B405)</f>
        <v/>
      </c>
      <c r="AW405" s="52" t="str">
        <f>IF(参照!C405="","",参照!C405)</f>
        <v/>
      </c>
      <c r="AX405" s="52" t="str">
        <f>IF(参照!D405="","",参照!D405)</f>
        <v>メニューB(残差)</v>
      </c>
      <c r="AY405" s="52">
        <f>IF(参照!E405="","",参照!E405)</f>
        <v>4.2699999999999997E-4</v>
      </c>
      <c r="AZ405" s="52" t="str">
        <f>IF(参照!F405="","",参照!F405)</f>
        <v>京葉瓦斯(株)</v>
      </c>
      <c r="BA405" s="52" t="str">
        <f>IF(参照!G405="","",参照!G405)</f>
        <v>京葉瓦斯(株)_メニューB(残差)</v>
      </c>
      <c r="BB405" s="52">
        <f t="shared" si="37"/>
        <v>0.42699999999999999</v>
      </c>
      <c r="BD405" s="52" t="str">
        <f>IF(参照!L405="","",参照!L405)</f>
        <v>(株)トドック電力</v>
      </c>
    </row>
    <row r="406" spans="47:56">
      <c r="AU406" s="52" t="str">
        <f>IF(参照!A406="","",参照!A406)</f>
        <v/>
      </c>
      <c r="AV406" s="52" t="str">
        <f>IF(参照!B406="","",参照!B406)</f>
        <v/>
      </c>
      <c r="AW406" s="52" t="str">
        <f>IF(参照!C406="","",参照!C406)</f>
        <v/>
      </c>
      <c r="AX406" s="52" t="str">
        <f>IF(参照!D406="","",参照!D406)</f>
        <v>(参考値)事業者全体</v>
      </c>
      <c r="AY406" s="52">
        <f>IF(参照!E406="","",参照!E406)</f>
        <v>4.7799999999999996E-4</v>
      </c>
      <c r="AZ406" s="52" t="str">
        <f>IF(参照!F406="","",参照!F406)</f>
        <v>京葉瓦斯(株)</v>
      </c>
      <c r="BA406" s="52" t="str">
        <f>IF(参照!G406="","",参照!G406)</f>
        <v>京葉瓦斯(株)_(参考値)事業者全体</v>
      </c>
      <c r="BB406" s="52">
        <f t="shared" si="37"/>
        <v>0.47799999999999998</v>
      </c>
      <c r="BD406" s="52" t="str">
        <f>IF(参照!L406="","",参照!L406)</f>
        <v>(株)登米電力</v>
      </c>
    </row>
    <row r="407" spans="47:56">
      <c r="AU407" s="52" t="str">
        <f>IF(参照!A407="","",参照!A407)</f>
        <v>A0162</v>
      </c>
      <c r="AV407" s="52" t="str">
        <f>IF(参照!B407="","",参照!B407)</f>
        <v>凸版印刷(株)</v>
      </c>
      <c r="AW407" s="52">
        <f>IF(参照!C407="","",参照!C407)</f>
        <v>4.64E-4</v>
      </c>
      <c r="AX407" s="52" t="str">
        <f>IF(参照!D407="","",参照!D407)</f>
        <v>メニューA</v>
      </c>
      <c r="AY407" s="52">
        <f>IF(参照!E407="","",参照!E407)</f>
        <v>2.33E-4</v>
      </c>
      <c r="AZ407" s="52" t="str">
        <f>IF(参照!F407="","",参照!F407)</f>
        <v>凸版印刷(株)</v>
      </c>
      <c r="BA407" s="52" t="str">
        <f>IF(参照!G407="","",参照!G407)</f>
        <v>凸版印刷(株)_メニューA</v>
      </c>
      <c r="BB407" s="52">
        <f t="shared" si="37"/>
        <v>0.23299999999999998</v>
      </c>
      <c r="BD407" s="52" t="str">
        <f>IF(参照!L407="","",参照!L407)</f>
        <v>富山電力(株)</v>
      </c>
    </row>
    <row r="408" spans="47:56">
      <c r="AU408" s="52" t="str">
        <f>IF(参照!A408="","",参照!A408)</f>
        <v/>
      </c>
      <c r="AV408" s="52" t="str">
        <f>IF(参照!B408="","",参照!B408)</f>
        <v/>
      </c>
      <c r="AW408" s="52" t="str">
        <f>IF(参照!C408="","",参照!C408)</f>
        <v/>
      </c>
      <c r="AX408" s="52" t="str">
        <f>IF(参照!D408="","",参照!D408)</f>
        <v>メニューB(残差)</v>
      </c>
      <c r="AY408" s="52">
        <f>IF(参照!E408="","",参照!E408)</f>
        <v>4.2400000000000001E-4</v>
      </c>
      <c r="AZ408" s="52" t="str">
        <f>IF(参照!F408="","",参照!F408)</f>
        <v>凸版印刷(株)</v>
      </c>
      <c r="BA408" s="52" t="str">
        <f>IF(参照!G408="","",参照!G408)</f>
        <v>凸版印刷(株)_メニューB(残差)</v>
      </c>
      <c r="BB408" s="52">
        <f t="shared" si="37"/>
        <v>0.42399999999999999</v>
      </c>
      <c r="BD408" s="52" t="str">
        <f>IF(参照!L408="","",参照!L408)</f>
        <v>(株)トヨタエナジーソリューションズ</v>
      </c>
    </row>
    <row r="409" spans="47:56">
      <c r="AU409" s="52" t="str">
        <f>IF(参照!A409="","",参照!A409)</f>
        <v/>
      </c>
      <c r="AV409" s="52" t="str">
        <f>IF(参照!B409="","",参照!B409)</f>
        <v/>
      </c>
      <c r="AW409" s="52" t="str">
        <f>IF(参照!C409="","",参照!C409)</f>
        <v/>
      </c>
      <c r="AX409" s="52" t="str">
        <f>IF(参照!D409="","",参照!D409)</f>
        <v>(参考値)事業者全体</v>
      </c>
      <c r="AY409" s="52">
        <f>IF(参照!E409="","",参照!E409)</f>
        <v>4.8299999999999998E-4</v>
      </c>
      <c r="AZ409" s="52" t="str">
        <f>IF(参照!F409="","",参照!F409)</f>
        <v>凸版印刷(株)</v>
      </c>
      <c r="BA409" s="52" t="str">
        <f>IF(参照!G409="","",参照!G409)</f>
        <v>凸版印刷(株)_(参考値)事業者全体</v>
      </c>
      <c r="BB409" s="52">
        <f t="shared" si="37"/>
        <v>0.48299999999999998</v>
      </c>
      <c r="BD409" s="52" t="str">
        <f>IF(参照!L409="","",参照!L409)</f>
        <v>トリニティエナジー(株)</v>
      </c>
    </row>
    <row r="410" spans="47:56">
      <c r="AU410" s="52" t="str">
        <f>IF(参照!A410="","",参照!A410)</f>
        <v>A0163</v>
      </c>
      <c r="AV410" s="52" t="str">
        <f>IF(参照!B410="","",参照!B410)</f>
        <v>伊勢崎ガス(株)</v>
      </c>
      <c r="AW410" s="52">
        <f>IF(参照!C410="","",参照!C410)</f>
        <v>3.6400000000000001E-4</v>
      </c>
      <c r="AX410" s="52" t="str">
        <f>IF(参照!D410="","",参照!D410)</f>
        <v/>
      </c>
      <c r="AY410" s="52">
        <f>IF(参照!E410="","",参照!E410)</f>
        <v>3.0800000000000001E-4</v>
      </c>
      <c r="AZ410" s="52" t="str">
        <f>IF(参照!F410="","",参照!F410)</f>
        <v>伊勢崎ガス(株)</v>
      </c>
      <c r="BA410" s="52" t="str">
        <f>IF(参照!G410="","",参照!G410)</f>
        <v>伊勢崎ガス(株)_</v>
      </c>
      <c r="BB410" s="52">
        <f t="shared" si="37"/>
        <v>0.308</v>
      </c>
      <c r="BD410" s="52" t="str">
        <f>IF(参照!L410="","",参照!L410)</f>
        <v>(株)とんでんホールディングス</v>
      </c>
    </row>
    <row r="411" spans="47:56">
      <c r="AU411" s="52" t="str">
        <f>IF(参照!A411="","",参照!A411)</f>
        <v>A0164</v>
      </c>
      <c r="AV411" s="52" t="str">
        <f>IF(参照!B411="","",参照!B411)</f>
        <v>キヤノンマーケティングジャパン(株)</v>
      </c>
      <c r="AW411" s="52">
        <f>IF(参照!C411="","",参照!C411)</f>
        <v>3.6600000000000001E-4</v>
      </c>
      <c r="AX411" s="52" t="str">
        <f>IF(参照!D411="","",参照!D411)</f>
        <v/>
      </c>
      <c r="AY411" s="52">
        <f>IF(参照!E411="","",参照!E411)</f>
        <v>3.1E-4</v>
      </c>
      <c r="AZ411" s="52" t="str">
        <f>IF(参照!F411="","",参照!F411)</f>
        <v>キヤノンマーケティングジャパン(株)</v>
      </c>
      <c r="BA411" s="52" t="str">
        <f>IF(参照!G411="","",参照!G411)</f>
        <v>キヤノンマーケティングジャパン(株)_</v>
      </c>
      <c r="BB411" s="52">
        <f t="shared" si="37"/>
        <v>0.31</v>
      </c>
      <c r="BD411" s="52" t="str">
        <f>IF(参照!L411="","",参照!L411)</f>
        <v>(株)内藤工業所</v>
      </c>
    </row>
    <row r="412" spans="47:56">
      <c r="AU412" s="52" t="str">
        <f>IF(参照!A412="","",参照!A412)</f>
        <v>A0165</v>
      </c>
      <c r="AV412" s="52" t="str">
        <f>IF(参照!B412="","",参照!B412)</f>
        <v>(株)とっとり市民電力</v>
      </c>
      <c r="AW412" s="52">
        <f>IF(参照!C412="","",参照!C412)</f>
        <v>3.5799999999999997E-4</v>
      </c>
      <c r="AX412" s="52" t="str">
        <f>IF(参照!D412="","",参照!D412)</f>
        <v>メニューA</v>
      </c>
      <c r="AY412" s="52">
        <f>IF(参照!E412="","",参照!E412)</f>
        <v>0</v>
      </c>
      <c r="AZ412" s="52" t="str">
        <f>IF(参照!F412="","",参照!F412)</f>
        <v>(株)とっとり市民電力</v>
      </c>
      <c r="BA412" s="52" t="str">
        <f>IF(参照!G412="","",参照!G412)</f>
        <v>(株)とっとり市民電力_メニューA</v>
      </c>
      <c r="BB412" s="52">
        <f t="shared" si="37"/>
        <v>0</v>
      </c>
      <c r="BD412" s="52" t="str">
        <f>IF(参照!L412="","",参照!L412)</f>
        <v>永井自動車工業(株)</v>
      </c>
    </row>
    <row r="413" spans="47:56">
      <c r="AU413" s="52" t="str">
        <f>IF(参照!A413="","",参照!A413)</f>
        <v/>
      </c>
      <c r="AV413" s="52" t="str">
        <f>IF(参照!B413="","",参照!B413)</f>
        <v/>
      </c>
      <c r="AW413" s="52" t="str">
        <f>IF(参照!C413="","",参照!C413)</f>
        <v/>
      </c>
      <c r="AX413" s="52" t="str">
        <f>IF(参照!D413="","",参照!D413)</f>
        <v>メニューB(残差)</v>
      </c>
      <c r="AY413" s="52">
        <f>IF(参照!E413="","",参照!E413)</f>
        <v>3.7599999999999998E-4</v>
      </c>
      <c r="AZ413" s="52" t="str">
        <f>IF(参照!F413="","",参照!F413)</f>
        <v>(株)とっとり市民電力</v>
      </c>
      <c r="BA413" s="52" t="str">
        <f>IF(参照!G413="","",参照!G413)</f>
        <v>(株)とっとり市民電力_メニューB(残差)</v>
      </c>
      <c r="BB413" s="52">
        <f t="shared" si="37"/>
        <v>0.376</v>
      </c>
      <c r="BD413" s="52" t="str">
        <f>IF(参照!L413="","",参照!L413)</f>
        <v>(株)ながさきサステナエナジー</v>
      </c>
    </row>
    <row r="414" spans="47:56">
      <c r="AU414" s="52" t="str">
        <f>IF(参照!A414="","",参照!A414)</f>
        <v/>
      </c>
      <c r="AV414" s="52" t="str">
        <f>IF(参照!B414="","",参照!B414)</f>
        <v/>
      </c>
      <c r="AW414" s="52" t="str">
        <f>IF(参照!C414="","",参照!C414)</f>
        <v/>
      </c>
      <c r="AX414" s="52" t="str">
        <f>IF(参照!D414="","",参照!D414)</f>
        <v>(参考値)事業者全体</v>
      </c>
      <c r="AY414" s="52">
        <f>IF(参照!E414="","",参照!E414)</f>
        <v>3.3400000000000004E-4</v>
      </c>
      <c r="AZ414" s="52" t="str">
        <f>IF(参照!F414="","",参照!F414)</f>
        <v>(株)とっとり市民電力</v>
      </c>
      <c r="BA414" s="52" t="str">
        <f>IF(参照!G414="","",参照!G414)</f>
        <v>(株)とっとり市民電力_(参考値)事業者全体</v>
      </c>
      <c r="BB414" s="52">
        <f t="shared" si="37"/>
        <v>0.33400000000000002</v>
      </c>
      <c r="BD414" s="52" t="str">
        <f>IF(参照!L414="","",参照!L414)</f>
        <v>長崎地域電力(株)</v>
      </c>
    </row>
    <row r="415" spans="47:56">
      <c r="AU415" s="52" t="str">
        <f>IF(参照!A415="","",参照!A415)</f>
        <v>A0166</v>
      </c>
      <c r="AV415" s="52" t="str">
        <f>IF(参照!B415="","",参照!B415)</f>
        <v>(株)イーエムアイ</v>
      </c>
      <c r="AW415" s="52">
        <f>IF(参照!C415="","",参照!C415)</f>
        <v>4.95E-4</v>
      </c>
      <c r="AX415" s="52" t="str">
        <f>IF(参照!D415="","",参照!D415)</f>
        <v/>
      </c>
      <c r="AY415" s="52">
        <f>IF(参照!E415="","",参照!E415)</f>
        <v>5.2599999999999999E-4</v>
      </c>
      <c r="AZ415" s="52" t="str">
        <f>IF(参照!F415="","",参照!F415)</f>
        <v>(株)イーエムアイ</v>
      </c>
      <c r="BA415" s="52" t="str">
        <f>IF(参照!G415="","",参照!G415)</f>
        <v>(株)イーエムアイ_</v>
      </c>
      <c r="BB415" s="52">
        <f t="shared" si="37"/>
        <v>0.52600000000000002</v>
      </c>
      <c r="BD415" s="52" t="str">
        <f>IF(参照!L415="","",参照!L415)</f>
        <v>(株)中庄商店</v>
      </c>
    </row>
    <row r="416" spans="47:56">
      <c r="AU416" s="52" t="str">
        <f>IF(参照!A416="","",参照!A416)</f>
        <v>A0167</v>
      </c>
      <c r="AV416" s="52" t="str">
        <f>IF(参照!B416="","",参照!B416)</f>
        <v>佐野瓦斯(株)</v>
      </c>
      <c r="AW416" s="52">
        <f>IF(参照!C416="","",参照!C416)</f>
        <v>3.6400000000000001E-4</v>
      </c>
      <c r="AX416" s="52" t="str">
        <f>IF(参照!D416="","",参照!D416)</f>
        <v/>
      </c>
      <c r="AY416" s="52">
        <f>IF(参照!E416="","",参照!E416)</f>
        <v>3.0800000000000001E-4</v>
      </c>
      <c r="AZ416" s="52" t="str">
        <f>IF(参照!F416="","",参照!F416)</f>
        <v>佐野瓦斯(株)</v>
      </c>
      <c r="BA416" s="52" t="str">
        <f>IF(参照!G416="","",参照!G416)</f>
        <v>佐野瓦斯(株)_</v>
      </c>
      <c r="BB416" s="52">
        <f t="shared" si="37"/>
        <v>0.308</v>
      </c>
      <c r="BD416" s="52" t="str">
        <f>IF(参照!L416="","",参照!L416)</f>
        <v>(株)中之条パワー</v>
      </c>
    </row>
    <row r="417" spans="47:56">
      <c r="AU417" s="52" t="str">
        <f>IF(参照!A417="","",参照!A417)</f>
        <v>A0168</v>
      </c>
      <c r="AV417" s="52" t="str">
        <f>IF(参照!B417="","",参照!B417)</f>
        <v>桐生瓦斯(株)</v>
      </c>
      <c r="AW417" s="52">
        <f>IF(参照!C417="","",参照!C417)</f>
        <v>3.6400000000000001E-4</v>
      </c>
      <c r="AX417" s="52" t="str">
        <f>IF(参照!D417="","",参照!D417)</f>
        <v/>
      </c>
      <c r="AY417" s="52">
        <f>IF(参照!E417="","",参照!E417)</f>
        <v>3.0800000000000001E-4</v>
      </c>
      <c r="AZ417" s="52" t="str">
        <f>IF(参照!F417="","",参照!F417)</f>
        <v>桐生瓦斯(株)</v>
      </c>
      <c r="BA417" s="52" t="str">
        <f>IF(参照!G417="","",参照!G417)</f>
        <v>桐生瓦斯(株)_</v>
      </c>
      <c r="BB417" s="52">
        <f t="shared" si="37"/>
        <v>0.308</v>
      </c>
      <c r="BD417" s="52" t="str">
        <f>IF(参照!L417="","",参照!L417)</f>
        <v>長野都市ガス(株)</v>
      </c>
    </row>
    <row r="418" spans="47:56">
      <c r="AU418" s="52" t="str">
        <f>IF(参照!A418="","",参照!A418)</f>
        <v>A0169</v>
      </c>
      <c r="AV418" s="52" t="str">
        <f>IF(参照!B418="","",参照!B418)</f>
        <v>森の電力(株)</v>
      </c>
      <c r="AW418" s="52">
        <f>IF(参照!C418="","",参照!C418)</f>
        <v>3.7399999999999998E-4</v>
      </c>
      <c r="AX418" s="52" t="str">
        <f>IF(参照!D418="","",参照!D418)</f>
        <v>メニューA</v>
      </c>
      <c r="AY418" s="52">
        <f>IF(参照!E418="","",参照!E418)</f>
        <v>0</v>
      </c>
      <c r="AZ418" s="52" t="str">
        <f>IF(参照!F418="","",参照!F418)</f>
        <v>森の電力(株)</v>
      </c>
      <c r="BA418" s="52" t="str">
        <f>IF(参照!G418="","",参照!G418)</f>
        <v>森の電力(株)_メニューA</v>
      </c>
      <c r="BB418" s="52">
        <f t="shared" si="37"/>
        <v>0</v>
      </c>
      <c r="BD418" s="52" t="str">
        <f>IF(参照!L418="","",参照!L418)</f>
        <v>なでしこ電力(株)</v>
      </c>
    </row>
    <row r="419" spans="47:56">
      <c r="AU419" s="52" t="str">
        <f>IF(参照!A419="","",参照!A419)</f>
        <v/>
      </c>
      <c r="AV419" s="52" t="str">
        <f>IF(参照!B419="","",参照!B419)</f>
        <v/>
      </c>
      <c r="AW419" s="52" t="str">
        <f>IF(参照!C419="","",参照!C419)</f>
        <v/>
      </c>
      <c r="AX419" s="52" t="str">
        <f>IF(参照!D419="","",参照!D419)</f>
        <v>メニューB(残差)</v>
      </c>
      <c r="AY419" s="52">
        <f>IF(参照!E419="","",参照!E419)</f>
        <v>8.7900000000000001E-4</v>
      </c>
      <c r="AZ419" s="52" t="str">
        <f>IF(参照!F419="","",参照!F419)</f>
        <v>森の電力(株)</v>
      </c>
      <c r="BA419" s="52" t="str">
        <f>IF(参照!G419="","",参照!G419)</f>
        <v>森の電力(株)_メニューB(残差)</v>
      </c>
      <c r="BB419" s="52">
        <f t="shared" si="37"/>
        <v>0.879</v>
      </c>
      <c r="BD419" s="52" t="str">
        <f>IF(参照!L419="","",参照!L419)</f>
        <v>奈良電力(株)</v>
      </c>
    </row>
    <row r="420" spans="47:56">
      <c r="AU420" s="52" t="str">
        <f>IF(参照!A420="","",参照!A420)</f>
        <v/>
      </c>
      <c r="AV420" s="52" t="str">
        <f>IF(参照!B420="","",参照!B420)</f>
        <v/>
      </c>
      <c r="AW420" s="52" t="str">
        <f>IF(参照!C420="","",参照!C420)</f>
        <v/>
      </c>
      <c r="AX420" s="52" t="str">
        <f>IF(参照!D420="","",参照!D420)</f>
        <v>(参考値)事業者全体</v>
      </c>
      <c r="AY420" s="52">
        <f>IF(参照!E420="","",参照!E420)</f>
        <v>4.9600000000000002E-4</v>
      </c>
      <c r="AZ420" s="52" t="str">
        <f>IF(参照!F420="","",参照!F420)</f>
        <v>森の電力(株)</v>
      </c>
      <c r="BA420" s="52" t="str">
        <f>IF(参照!G420="","",参照!G420)</f>
        <v>森の電力(株)_(参考値)事業者全体</v>
      </c>
      <c r="BB420" s="52">
        <f t="shared" si="37"/>
        <v>0.496</v>
      </c>
      <c r="BD420" s="52" t="str">
        <f>IF(参照!L420="","",参照!L420)</f>
        <v>(株)成田香取エネルギー</v>
      </c>
    </row>
    <row r="421" spans="47:56">
      <c r="AU421" s="52" t="str">
        <f>IF(参照!A421="","",参照!A421)</f>
        <v>A0170</v>
      </c>
      <c r="AV421" s="52" t="str">
        <f>IF(参照!B421="","",参照!B421)</f>
        <v>大和ハウス工業(株)　</v>
      </c>
      <c r="AW421" s="52">
        <f>IF(参照!C421="","",参照!C421)</f>
        <v>4.8899999999999996E-4</v>
      </c>
      <c r="AX421" s="52" t="str">
        <f>IF(参照!D421="","",参照!D421)</f>
        <v>メニューA</v>
      </c>
      <c r="AY421" s="52">
        <f>IF(参照!E421="","",参照!E421)</f>
        <v>0</v>
      </c>
      <c r="AZ421" s="52" t="str">
        <f>IF(参照!F421="","",参照!F421)</f>
        <v>大和ハウス工業(株)　</v>
      </c>
      <c r="BA421" s="52" t="str">
        <f>IF(参照!G421="","",参照!G421)</f>
        <v>大和ハウス工業(株)　_メニューA</v>
      </c>
      <c r="BB421" s="52">
        <f t="shared" si="37"/>
        <v>0</v>
      </c>
      <c r="BD421" s="52" t="str">
        <f>IF(参照!L421="","",参照!L421)</f>
        <v>南部だんだんエナジー(株)</v>
      </c>
    </row>
    <row r="422" spans="47:56">
      <c r="AU422" s="52" t="str">
        <f>IF(参照!A422="","",参照!A422)</f>
        <v/>
      </c>
      <c r="AV422" s="52" t="str">
        <f>IF(参照!B422="","",参照!B422)</f>
        <v/>
      </c>
      <c r="AW422" s="52" t="str">
        <f>IF(参照!C422="","",参照!C422)</f>
        <v/>
      </c>
      <c r="AX422" s="52" t="str">
        <f>IF(参照!D422="","",参照!D422)</f>
        <v>メニューB</v>
      </c>
      <c r="AY422" s="52">
        <f>IF(参照!E422="","",参照!E422)</f>
        <v>2.0999999999999998E-4</v>
      </c>
      <c r="AZ422" s="52" t="str">
        <f>IF(参照!F422="","",参照!F422)</f>
        <v>大和ハウス工業(株)　</v>
      </c>
      <c r="BA422" s="52" t="str">
        <f>IF(参照!G422="","",参照!G422)</f>
        <v>大和ハウス工業(株)　_メニューB</v>
      </c>
      <c r="BB422" s="52">
        <f t="shared" si="37"/>
        <v>0.21</v>
      </c>
      <c r="BD422" s="52" t="str">
        <f>IF(参照!L422="","",参照!L422)</f>
        <v>(株)ナンワエナジー</v>
      </c>
    </row>
    <row r="423" spans="47:56">
      <c r="AU423" s="52" t="str">
        <f>IF(参照!A423="","",参照!A423)</f>
        <v/>
      </c>
      <c r="AV423" s="52" t="str">
        <f>IF(参照!B423="","",参照!B423)</f>
        <v/>
      </c>
      <c r="AW423" s="52" t="str">
        <f>IF(参照!C423="","",参照!C423)</f>
        <v/>
      </c>
      <c r="AX423" s="52" t="str">
        <f>IF(参照!D423="","",参照!D423)</f>
        <v>メニューC</v>
      </c>
      <c r="AY423" s="52">
        <f>IF(参照!E423="","",参照!E423)</f>
        <v>2.9399999999999999E-4</v>
      </c>
      <c r="AZ423" s="52" t="str">
        <f>IF(参照!F423="","",参照!F423)</f>
        <v>大和ハウス工業(株)　</v>
      </c>
      <c r="BA423" s="52" t="str">
        <f>IF(参照!G423="","",参照!G423)</f>
        <v>大和ハウス工業(株)　_メニューC</v>
      </c>
      <c r="BB423" s="52">
        <f t="shared" si="37"/>
        <v>0.29399999999999998</v>
      </c>
      <c r="BD423" s="52" t="str">
        <f>IF(参照!L423="","",参照!L423)</f>
        <v>新潟県民電力(株)</v>
      </c>
    </row>
    <row r="424" spans="47:56">
      <c r="AU424" s="52" t="str">
        <f>IF(参照!A424="","",参照!A424)</f>
        <v/>
      </c>
      <c r="AV424" s="52" t="str">
        <f>IF(参照!B424="","",参照!B424)</f>
        <v/>
      </c>
      <c r="AW424" s="52" t="str">
        <f>IF(参照!C424="","",参照!C424)</f>
        <v/>
      </c>
      <c r="AX424" s="52" t="str">
        <f>IF(参照!D424="","",参照!D424)</f>
        <v>メニューD</v>
      </c>
      <c r="AY424" s="52">
        <f>IF(参照!E424="","",参照!E424)</f>
        <v>3.1500000000000001E-4</v>
      </c>
      <c r="AZ424" s="52" t="str">
        <f>IF(参照!F424="","",参照!F424)</f>
        <v>大和ハウス工業(株)　</v>
      </c>
      <c r="BA424" s="52" t="str">
        <f>IF(参照!G424="","",参照!G424)</f>
        <v>大和ハウス工業(株)　_メニューD</v>
      </c>
      <c r="BB424" s="52">
        <f t="shared" si="37"/>
        <v>0.315</v>
      </c>
      <c r="BD424" s="52" t="str">
        <f>IF(参照!L424="","",参照!L424)</f>
        <v>新潟スワンエナジー(株)</v>
      </c>
    </row>
    <row r="425" spans="47:56">
      <c r="AU425" s="52" t="str">
        <f>IF(参照!A425="","",参照!A425)</f>
        <v/>
      </c>
      <c r="AV425" s="52" t="str">
        <f>IF(参照!B425="","",参照!B425)</f>
        <v/>
      </c>
      <c r="AW425" s="52" t="str">
        <f>IF(参照!C425="","",参照!C425)</f>
        <v/>
      </c>
      <c r="AX425" s="52" t="str">
        <f>IF(参照!D425="","",参照!D425)</f>
        <v>メニューE</v>
      </c>
      <c r="AY425" s="52">
        <f>IF(参照!E425="","",参照!E425)</f>
        <v>3.7800000000000003E-4</v>
      </c>
      <c r="AZ425" s="52" t="str">
        <f>IF(参照!F425="","",参照!F425)</f>
        <v>大和ハウス工業(株)　</v>
      </c>
      <c r="BA425" s="52" t="str">
        <f>IF(参照!G425="","",参照!G425)</f>
        <v>大和ハウス工業(株)　_メニューE</v>
      </c>
      <c r="BB425" s="52">
        <f t="shared" si="37"/>
        <v>0.378</v>
      </c>
      <c r="BD425" s="52" t="str">
        <f>IF(参照!L425="","",参照!L425)</f>
        <v>西川建材工業(株)</v>
      </c>
    </row>
    <row r="426" spans="47:56">
      <c r="AU426" s="52" t="str">
        <f>IF(参照!A426="","",参照!A426)</f>
        <v/>
      </c>
      <c r="AV426" s="52" t="str">
        <f>IF(参照!B426="","",参照!B426)</f>
        <v/>
      </c>
      <c r="AW426" s="52" t="str">
        <f>IF(参照!C426="","",参照!C426)</f>
        <v/>
      </c>
      <c r="AX426" s="52" t="str">
        <f>IF(参照!D426="","",参照!D426)</f>
        <v>メニューF</v>
      </c>
      <c r="AY426" s="52">
        <f>IF(参照!E426="","",参照!E426)</f>
        <v>3.57E-4</v>
      </c>
      <c r="AZ426" s="52" t="str">
        <f>IF(参照!F426="","",参照!F426)</f>
        <v>大和ハウス工業(株)　</v>
      </c>
      <c r="BA426" s="52" t="str">
        <f>IF(参照!G426="","",参照!G426)</f>
        <v>大和ハウス工業(株)　_メニューF</v>
      </c>
      <c r="BB426" s="52">
        <f t="shared" si="37"/>
        <v>0.35699999999999998</v>
      </c>
      <c r="BD426" s="52" t="str">
        <f>IF(参照!L426="","",参照!L426)</f>
        <v>(株)西九州させぼパワーズ</v>
      </c>
    </row>
    <row r="427" spans="47:56">
      <c r="AU427" s="52" t="str">
        <f>IF(参照!A427="","",参照!A427)</f>
        <v/>
      </c>
      <c r="AV427" s="52" t="str">
        <f>IF(参照!B427="","",参照!B427)</f>
        <v/>
      </c>
      <c r="AW427" s="52" t="str">
        <f>IF(参照!C427="","",参照!C427)</f>
        <v/>
      </c>
      <c r="AX427" s="52" t="str">
        <f>IF(参照!D427="","",参照!D427)</f>
        <v>メニューG</v>
      </c>
      <c r="AY427" s="52">
        <f>IF(参照!E427="","",参照!E427)</f>
        <v>3.3600000000000004E-4</v>
      </c>
      <c r="AZ427" s="52" t="str">
        <f>IF(参照!F427="","",参照!F427)</f>
        <v>大和ハウス工業(株)　</v>
      </c>
      <c r="BA427" s="52" t="str">
        <f>IF(参照!G427="","",参照!G427)</f>
        <v>大和ハウス工業(株)　_メニューG</v>
      </c>
      <c r="BB427" s="52">
        <f t="shared" si="37"/>
        <v>0.33600000000000002</v>
      </c>
      <c r="BD427" s="52" t="str">
        <f>IF(参照!L427="","",参照!L427)</f>
        <v>ニシムラ(株)</v>
      </c>
    </row>
    <row r="428" spans="47:56">
      <c r="AU428" s="52" t="str">
        <f>IF(参照!A428="","",参照!A428)</f>
        <v/>
      </c>
      <c r="AV428" s="52" t="str">
        <f>IF(参照!B428="","",参照!B428)</f>
        <v/>
      </c>
      <c r="AW428" s="52" t="str">
        <f>IF(参照!C428="","",参照!C428)</f>
        <v/>
      </c>
      <c r="AX428" s="52" t="str">
        <f>IF(参照!D428="","",参照!D428)</f>
        <v>メニューH</v>
      </c>
      <c r="AY428" s="52">
        <f>IF(参照!E428="","",参照!E428)</f>
        <v>2.7300000000000002E-4</v>
      </c>
      <c r="AZ428" s="52" t="str">
        <f>IF(参照!F428="","",参照!F428)</f>
        <v>大和ハウス工業(株)　</v>
      </c>
      <c r="BA428" s="52" t="str">
        <f>IF(参照!G428="","",参照!G428)</f>
        <v>大和ハウス工業(株)　_メニューH</v>
      </c>
      <c r="BB428" s="52">
        <f t="shared" si="37"/>
        <v>0.27300000000000002</v>
      </c>
      <c r="BD428" s="52" t="str">
        <f>IF(参照!L428="","",参照!L428)</f>
        <v>日産トレーデイング(株)</v>
      </c>
    </row>
    <row r="429" spans="47:56">
      <c r="AU429" s="52" t="str">
        <f>IF(参照!A429="","",参照!A429)</f>
        <v/>
      </c>
      <c r="AV429" s="52" t="str">
        <f>IF(参照!B429="","",参照!B429)</f>
        <v/>
      </c>
      <c r="AW429" s="52" t="str">
        <f>IF(参照!C429="","",参照!C429)</f>
        <v/>
      </c>
      <c r="AX429" s="52" t="str">
        <f>IF(参照!D429="","",参照!D429)</f>
        <v>メニューI</v>
      </c>
      <c r="AY429" s="52">
        <f>IF(参照!E429="","",参照!E429)</f>
        <v>1.6800000000000002E-4</v>
      </c>
      <c r="AZ429" s="52" t="str">
        <f>IF(参照!F429="","",参照!F429)</f>
        <v>大和ハウス工業(株)　</v>
      </c>
      <c r="BA429" s="52" t="str">
        <f>IF(参照!G429="","",参照!G429)</f>
        <v>大和ハウス工業(株)　_メニューI</v>
      </c>
      <c r="BB429" s="52">
        <f t="shared" si="37"/>
        <v>0.16800000000000001</v>
      </c>
      <c r="BD429" s="52" t="str">
        <f>IF(参照!L429="","",参照!L429)</f>
        <v>日鉄エンジニアリング(株)</v>
      </c>
    </row>
    <row r="430" spans="47:56">
      <c r="AU430" s="52" t="str">
        <f>IF(参照!A430="","",参照!A430)</f>
        <v/>
      </c>
      <c r="AV430" s="52" t="str">
        <f>IF(参照!B430="","",参照!B430)</f>
        <v/>
      </c>
      <c r="AW430" s="52" t="str">
        <f>IF(参照!C430="","",参照!C430)</f>
        <v/>
      </c>
      <c r="AX430" s="52" t="str">
        <f>IF(参照!D430="","",参照!D430)</f>
        <v>メニューJ</v>
      </c>
      <c r="AY430" s="52">
        <f>IF(参照!E430="","",参照!E430)</f>
        <v>3.9899999999999999E-4</v>
      </c>
      <c r="AZ430" s="52" t="str">
        <f>IF(参照!F430="","",参照!F430)</f>
        <v>大和ハウス工業(株)　</v>
      </c>
      <c r="BA430" s="52" t="str">
        <f>IF(参照!G430="","",参照!G430)</f>
        <v>大和ハウス工業(株)　_メニューJ</v>
      </c>
      <c r="BB430" s="52">
        <f t="shared" si="37"/>
        <v>0.39900000000000002</v>
      </c>
      <c r="BD430" s="52" t="str">
        <f>IF(参照!L430="","",参照!L430)</f>
        <v>日本瓦斯(株)</v>
      </c>
    </row>
    <row r="431" spans="47:56">
      <c r="AU431" s="52" t="str">
        <f>IF(参照!A431="","",参照!A431)</f>
        <v/>
      </c>
      <c r="AV431" s="52" t="str">
        <f>IF(参照!B431="","",参照!B431)</f>
        <v/>
      </c>
      <c r="AW431" s="52" t="str">
        <f>IF(参照!C431="","",参照!C431)</f>
        <v/>
      </c>
      <c r="AX431" s="52" t="str">
        <f>IF(参照!D431="","",参照!D431)</f>
        <v>メニューK(残差)</v>
      </c>
      <c r="AY431" s="52">
        <f>IF(参照!E431="","",参照!E431)</f>
        <v>4.4799999999999999E-4</v>
      </c>
      <c r="AZ431" s="52" t="str">
        <f>IF(参照!F431="","",参照!F431)</f>
        <v>大和ハウス工業(株)　</v>
      </c>
      <c r="BA431" s="52" t="str">
        <f>IF(参照!G431="","",参照!G431)</f>
        <v>大和ハウス工業(株)　_メニューK(残差)</v>
      </c>
      <c r="BB431" s="52">
        <f t="shared" si="37"/>
        <v>0.44800000000000001</v>
      </c>
      <c r="BD431" s="52" t="str">
        <f>IF(参照!L431="","",参照!L431)</f>
        <v>日本瓦斯(株)(旧：(株)エナジードリーム)</v>
      </c>
    </row>
    <row r="432" spans="47:56">
      <c r="AU432" s="52" t="str">
        <f>IF(参照!A432="","",参照!A432)</f>
        <v/>
      </c>
      <c r="AV432" s="52" t="str">
        <f>IF(参照!B432="","",参照!B432)</f>
        <v/>
      </c>
      <c r="AW432" s="52" t="str">
        <f>IF(参照!C432="","",参照!C432)</f>
        <v/>
      </c>
      <c r="AX432" s="52" t="str">
        <f>IF(参照!D432="","",参照!D432)</f>
        <v>(参考値)事業者全体</v>
      </c>
      <c r="AY432" s="52">
        <f>IF(参照!E432="","",参照!E432)</f>
        <v>4.17E-4</v>
      </c>
      <c r="AZ432" s="52" t="str">
        <f>IF(参照!F432="","",参照!F432)</f>
        <v>大和ハウス工業(株)　</v>
      </c>
      <c r="BA432" s="52" t="str">
        <f>IF(参照!G432="","",参照!G432)</f>
        <v>大和ハウス工業(株)　_(参考値)事業者全体</v>
      </c>
      <c r="BB432" s="52">
        <f t="shared" si="37"/>
        <v>0.41699999999999998</v>
      </c>
      <c r="BD432" s="52" t="str">
        <f>IF(参照!L432="","",参照!L432)</f>
        <v>日本エネルギー総合システム(株)</v>
      </c>
    </row>
    <row r="433" spans="47:56">
      <c r="AU433" s="52" t="str">
        <f>IF(参照!A433="","",参照!A433)</f>
        <v>A0172</v>
      </c>
      <c r="AV433" s="52" t="str">
        <f>IF(参照!B433="","",参照!B433)</f>
        <v>ＨＴＢエナジー(株)</v>
      </c>
      <c r="AW433" s="52">
        <f>IF(参照!C433="","",参照!C433)</f>
        <v>2.3000000000000001E-4</v>
      </c>
      <c r="AX433" s="52" t="str">
        <f>IF(参照!D433="","",参照!D433)</f>
        <v>メニューA</v>
      </c>
      <c r="AY433" s="52">
        <f>IF(参照!E433="","",参照!E433)</f>
        <v>0</v>
      </c>
      <c r="AZ433" s="52" t="str">
        <f>IF(参照!F433="","",参照!F433)</f>
        <v>ＨＴＢエナジー(株)</v>
      </c>
      <c r="BA433" s="52" t="str">
        <f>IF(参照!G433="","",参照!G433)</f>
        <v>ＨＴＢエナジー(株)_メニューA</v>
      </c>
      <c r="BB433" s="52">
        <f t="shared" si="37"/>
        <v>0</v>
      </c>
      <c r="BD433" s="52" t="str">
        <f>IF(参照!L433="","",参照!L433)</f>
        <v>(株)日本海水</v>
      </c>
    </row>
    <row r="434" spans="47:56">
      <c r="AU434" s="52" t="str">
        <f>IF(参照!A434="","",参照!A434)</f>
        <v/>
      </c>
      <c r="AV434" s="52" t="str">
        <f>IF(参照!B434="","",参照!B434)</f>
        <v/>
      </c>
      <c r="AW434" s="52" t="str">
        <f>IF(参照!C434="","",参照!C434)</f>
        <v/>
      </c>
      <c r="AX434" s="52" t="str">
        <f>IF(参照!D434="","",参照!D434)</f>
        <v>メニューB</v>
      </c>
      <c r="AY434" s="52">
        <f>IF(参照!E434="","",参照!E434)</f>
        <v>0</v>
      </c>
      <c r="AZ434" s="52" t="str">
        <f>IF(参照!F434="","",参照!F434)</f>
        <v>ＨＴＢエナジー(株)</v>
      </c>
      <c r="BA434" s="52" t="str">
        <f>IF(参照!G434="","",参照!G434)</f>
        <v>ＨＴＢエナジー(株)_メニューB</v>
      </c>
      <c r="BB434" s="52">
        <f t="shared" si="37"/>
        <v>0</v>
      </c>
      <c r="BD434" s="52" t="str">
        <f>IF(参照!L434="","",参照!L434)</f>
        <v>(株)日本セレモニー</v>
      </c>
    </row>
    <row r="435" spans="47:56">
      <c r="AU435" s="52" t="str">
        <f>IF(参照!A435="","",参照!A435)</f>
        <v/>
      </c>
      <c r="AV435" s="52" t="str">
        <f>IF(参照!B435="","",参照!B435)</f>
        <v/>
      </c>
      <c r="AW435" s="52" t="str">
        <f>IF(参照!C435="","",参照!C435)</f>
        <v/>
      </c>
      <c r="AX435" s="52" t="str">
        <f>IF(参照!D435="","",参照!D435)</f>
        <v>メニューC(残差)</v>
      </c>
      <c r="AY435" s="52">
        <f>IF(参照!E435="","",参照!E435)</f>
        <v>2.0000000000000001E-4</v>
      </c>
      <c r="AZ435" s="52" t="str">
        <f>IF(参照!F435="","",参照!F435)</f>
        <v>ＨＴＢエナジー(株)</v>
      </c>
      <c r="BA435" s="52" t="str">
        <f>IF(参照!G435="","",参照!G435)</f>
        <v>ＨＴＢエナジー(株)_メニューC(残差)</v>
      </c>
      <c r="BB435" s="52">
        <f t="shared" si="37"/>
        <v>0.2</v>
      </c>
      <c r="BD435" s="52" t="str">
        <f>IF(参照!L435="","",参照!L435)</f>
        <v>日本テクノ(株)</v>
      </c>
    </row>
    <row r="436" spans="47:56">
      <c r="AU436" s="52" t="str">
        <f>IF(参照!A436="","",参照!A436)</f>
        <v/>
      </c>
      <c r="AV436" s="52" t="str">
        <f>IF(参照!B436="","",参照!B436)</f>
        <v/>
      </c>
      <c r="AW436" s="52" t="str">
        <f>IF(参照!C436="","",参照!C436)</f>
        <v/>
      </c>
      <c r="AX436" s="52" t="str">
        <f>IF(参照!D436="","",参照!D436)</f>
        <v>(参考値)事業者全体</v>
      </c>
      <c r="AY436" s="52">
        <f>IF(参照!E436="","",参照!E436)</f>
        <v>5.3799999999999996E-4</v>
      </c>
      <c r="AZ436" s="52" t="str">
        <f>IF(参照!F436="","",参照!F436)</f>
        <v>ＨＴＢエナジー(株)</v>
      </c>
      <c r="BA436" s="52" t="str">
        <f>IF(参照!G436="","",参照!G436)</f>
        <v>ＨＴＢエナジー(株)_(参考値)事業者全体</v>
      </c>
      <c r="BB436" s="52">
        <f t="shared" si="37"/>
        <v>0.53799999999999992</v>
      </c>
      <c r="BD436" s="52" t="str">
        <f>IF(参照!L436="","",参照!L436)</f>
        <v>日本ファシリティ・ソリューション(株)</v>
      </c>
    </row>
    <row r="437" spans="47:56">
      <c r="AU437" s="52" t="str">
        <f>IF(参照!A437="","",参照!A437)</f>
        <v>A0173</v>
      </c>
      <c r="AV437" s="52" t="str">
        <f>IF(参照!B437="","",参照!B437)</f>
        <v>(株)アシストワンエナジー</v>
      </c>
      <c r="AW437" s="52">
        <f>IF(参照!C437="","",参照!C437)</f>
        <v>5.1800000000000001E-4</v>
      </c>
      <c r="AX437" s="52" t="str">
        <f>IF(参照!D437="","",参照!D437)</f>
        <v/>
      </c>
      <c r="AY437" s="52">
        <f>IF(参照!E437="","",参照!E437)</f>
        <v>5.4000000000000001E-4</v>
      </c>
      <c r="AZ437" s="52" t="str">
        <f>IF(参照!F437="","",参照!F437)</f>
        <v>(株)アシストワンエナジー</v>
      </c>
      <c r="BA437" s="52" t="str">
        <f>IF(参照!G437="","",参照!G437)</f>
        <v>(株)アシストワンエナジー_</v>
      </c>
      <c r="BB437" s="52">
        <f t="shared" si="37"/>
        <v>0.54</v>
      </c>
      <c r="BD437" s="52" t="str">
        <f>IF(参照!L437="","",参照!L437)</f>
        <v>ネイチャーエナジー小国(株)</v>
      </c>
    </row>
    <row r="438" spans="47:56">
      <c r="AU438" s="52" t="str">
        <f>IF(参照!A438="","",参照!A438)</f>
        <v>A0175</v>
      </c>
      <c r="AV438" s="52" t="str">
        <f>IF(参照!B438="","",参照!B438)</f>
        <v>(株)フソウ・エナジー</v>
      </c>
      <c r="AW438" s="52">
        <f>IF(参照!C438="","",参照!C438)</f>
        <v>4.8500000000000003E-4</v>
      </c>
      <c r="AX438" s="52" t="str">
        <f>IF(参照!D438="","",参照!D438)</f>
        <v/>
      </c>
      <c r="AY438" s="52">
        <f>IF(参照!E438="","",参照!E438)</f>
        <v>5.4699999999999996E-4</v>
      </c>
      <c r="AZ438" s="52" t="str">
        <f>IF(参照!F438="","",参照!F438)</f>
        <v>(株)フソウ・エナジー</v>
      </c>
      <c r="BA438" s="52" t="str">
        <f>IF(参照!G438="","",参照!G438)</f>
        <v>(株)フソウ・エナジー_</v>
      </c>
      <c r="BB438" s="52">
        <f t="shared" si="37"/>
        <v>0.54699999999999993</v>
      </c>
      <c r="BD438" s="52" t="str">
        <f>IF(参照!L438="","",参照!L438)</f>
        <v>(株)ネクシィーズ・ゼロ</v>
      </c>
    </row>
    <row r="439" spans="47:56">
      <c r="AU439" s="52" t="str">
        <f>IF(参照!A439="","",参照!A439)</f>
        <v>A0177</v>
      </c>
      <c r="AV439" s="52" t="str">
        <f>IF(参照!B439="","",参照!B439)</f>
        <v>湘南電力(株)</v>
      </c>
      <c r="AW439" s="52">
        <f>IF(参照!C439="","",参照!C439)</f>
        <v>4.17E-4</v>
      </c>
      <c r="AX439" s="52" t="str">
        <f>IF(参照!D439="","",参照!D439)</f>
        <v>メニューA</v>
      </c>
      <c r="AY439" s="52">
        <f>IF(参照!E439="","",参照!E439)</f>
        <v>0</v>
      </c>
      <c r="AZ439" s="52" t="str">
        <f>IF(参照!F439="","",参照!F439)</f>
        <v>湘南電力(株)</v>
      </c>
      <c r="BA439" s="52" t="str">
        <f>IF(参照!G439="","",参照!G439)</f>
        <v>湘南電力(株)_メニューA</v>
      </c>
      <c r="BB439" s="52">
        <f t="shared" si="37"/>
        <v>0</v>
      </c>
      <c r="BD439" s="52" t="str">
        <f>IF(参照!L439="","",参照!L439)</f>
        <v>ネクストパワーやまと(株)</v>
      </c>
    </row>
    <row r="440" spans="47:56">
      <c r="AU440" s="52" t="str">
        <f>IF(参照!A440="","",参照!A440)</f>
        <v/>
      </c>
      <c r="AV440" s="52" t="str">
        <f>IF(参照!B440="","",参照!B440)</f>
        <v/>
      </c>
      <c r="AW440" s="52" t="str">
        <f>IF(参照!C440="","",参照!C440)</f>
        <v/>
      </c>
      <c r="AX440" s="52" t="str">
        <f>IF(参照!D440="","",参照!D440)</f>
        <v>メニューB(残差)</v>
      </c>
      <c r="AY440" s="52">
        <f>IF(参照!E440="","",参照!E440)</f>
        <v>4.5800000000000002E-4</v>
      </c>
      <c r="AZ440" s="52" t="str">
        <f>IF(参照!F440="","",参照!F440)</f>
        <v>湘南電力(株)</v>
      </c>
      <c r="BA440" s="52" t="str">
        <f>IF(参照!G440="","",参照!G440)</f>
        <v>湘南電力(株)_メニューB(残差)</v>
      </c>
      <c r="BB440" s="52">
        <f t="shared" si="37"/>
        <v>0.45800000000000002</v>
      </c>
      <c r="BD440" s="52" t="str">
        <f>IF(参照!L440="","",参照!L440)</f>
        <v>寝屋川電力(株)</v>
      </c>
    </row>
    <row r="441" spans="47:56">
      <c r="AU441" s="52" t="str">
        <f>IF(参照!A441="","",参照!A441)</f>
        <v/>
      </c>
      <c r="AV441" s="52" t="str">
        <f>IF(参照!B441="","",参照!B441)</f>
        <v/>
      </c>
      <c r="AW441" s="52" t="str">
        <f>IF(参照!C441="","",参照!C441)</f>
        <v/>
      </c>
      <c r="AX441" s="52" t="str">
        <f>IF(参照!D441="","",参照!D441)</f>
        <v>(参考値)事業者全体</v>
      </c>
      <c r="AY441" s="52">
        <f>IF(参照!E441="","",参照!E441)</f>
        <v>4.6999999999999999E-4</v>
      </c>
      <c r="AZ441" s="52" t="str">
        <f>IF(参照!F441="","",参照!F441)</f>
        <v>湘南電力(株)</v>
      </c>
      <c r="BA441" s="52" t="str">
        <f>IF(参照!G441="","",参照!G441)</f>
        <v>湘南電力(株)_(参考値)事業者全体</v>
      </c>
      <c r="BB441" s="52">
        <f t="shared" si="37"/>
        <v>0.47</v>
      </c>
      <c r="BD441" s="52" t="str">
        <f>IF(参照!L441="","",参照!L441)</f>
        <v>(株)能勢・豊能まちづくり</v>
      </c>
    </row>
    <row r="442" spans="47:56">
      <c r="AU442" s="52" t="str">
        <f>IF(参照!A442="","",参照!A442)</f>
        <v>A0178</v>
      </c>
      <c r="AV442" s="52" t="str">
        <f>IF(参照!B442="","",参照!B442)</f>
        <v>大東建託パートナーズ(株)</v>
      </c>
      <c r="AW442" s="52">
        <f>IF(参照!C442="","",参照!C442)</f>
        <v>5.1000000000000004E-4</v>
      </c>
      <c r="AX442" s="52" t="str">
        <f>IF(参照!D442="","",参照!D442)</f>
        <v/>
      </c>
      <c r="AY442" s="52">
        <f>IF(参照!E442="","",参照!E442)</f>
        <v>5.5900000000000004E-4</v>
      </c>
      <c r="AZ442" s="52" t="str">
        <f>IF(参照!F442="","",参照!F442)</f>
        <v>大東建託パートナーズ(株)</v>
      </c>
      <c r="BA442" s="52" t="str">
        <f>IF(参照!G442="","",参照!G442)</f>
        <v>大東建託パートナーズ(株)_</v>
      </c>
      <c r="BB442" s="52">
        <f t="shared" si="37"/>
        <v>0.55900000000000005</v>
      </c>
      <c r="BD442" s="52" t="str">
        <f>IF(参照!L442="","",参照!L442)</f>
        <v>パーパススマートパワー(株)</v>
      </c>
    </row>
    <row r="443" spans="47:56">
      <c r="AU443" s="52" t="str">
        <f>IF(参照!A443="","",参照!A443)</f>
        <v>A0179</v>
      </c>
      <c r="AV443" s="52" t="str">
        <f>IF(参照!B443="","",参照!B443)</f>
        <v>Ｊａｐａｎ電力(株)</v>
      </c>
      <c r="AW443" s="52">
        <f>IF(参照!C443="","",参照!C443)</f>
        <v>5.5400000000000002E-4</v>
      </c>
      <c r="AX443" s="52" t="str">
        <f>IF(参照!D443="","",参照!D443)</f>
        <v>メニューA</v>
      </c>
      <c r="AY443" s="52">
        <f>IF(参照!E443="","",参照!E443)</f>
        <v>0</v>
      </c>
      <c r="AZ443" s="52" t="str">
        <f>IF(参照!F443="","",参照!F443)</f>
        <v>Ｊａｐａｎ電力(株)</v>
      </c>
      <c r="BA443" s="52" t="str">
        <f>IF(参照!G443="","",参照!G443)</f>
        <v>Ｊａｐａｎ電力(株)_メニューA</v>
      </c>
      <c r="BB443" s="52">
        <f t="shared" si="37"/>
        <v>0</v>
      </c>
      <c r="BD443" s="52" t="str">
        <f>IF(参照!L443="","",参照!L443)</f>
        <v>パシフィックパワー(株)</v>
      </c>
    </row>
    <row r="444" spans="47:56">
      <c r="AU444" s="52" t="str">
        <f>IF(参照!A444="","",参照!A444)</f>
        <v/>
      </c>
      <c r="AV444" s="52" t="str">
        <f>IF(参照!B444="","",参照!B444)</f>
        <v/>
      </c>
      <c r="AW444" s="52" t="str">
        <f>IF(参照!C444="","",参照!C444)</f>
        <v/>
      </c>
      <c r="AX444" s="52" t="str">
        <f>IF(参照!D444="","",参照!D444)</f>
        <v>メニューB</v>
      </c>
      <c r="AY444" s="52">
        <f>IF(参照!E444="","",参照!E444)</f>
        <v>0</v>
      </c>
      <c r="AZ444" s="52" t="str">
        <f>IF(参照!F444="","",参照!F444)</f>
        <v>Ｊａｐａｎ電力(株)</v>
      </c>
      <c r="BA444" s="52" t="str">
        <f>IF(参照!G444="","",参照!G444)</f>
        <v>Ｊａｐａｎ電力(株)_メニューB</v>
      </c>
      <c r="BB444" s="52">
        <f t="shared" si="37"/>
        <v>0</v>
      </c>
      <c r="BD444" s="52" t="str">
        <f>IF(参照!L444="","",参照!L444)</f>
        <v>パナソニックオペレーショナルエクセレンス(株)(旧：パナソニック(株))</v>
      </c>
    </row>
    <row r="445" spans="47:56">
      <c r="AU445" s="52" t="str">
        <f>IF(参照!A445="","",参照!A445)</f>
        <v/>
      </c>
      <c r="AV445" s="52" t="str">
        <f>IF(参照!B445="","",参照!B445)</f>
        <v/>
      </c>
      <c r="AW445" s="52" t="str">
        <f>IF(参照!C445="","",参照!C445)</f>
        <v/>
      </c>
      <c r="AX445" s="52" t="str">
        <f>IF(参照!D445="","",参照!D445)</f>
        <v>メニューC(残差)</v>
      </c>
      <c r="AY445" s="52">
        <f>IF(参照!E445="","",参照!E445)</f>
        <v>5.6399999999999994E-4</v>
      </c>
      <c r="AZ445" s="52" t="str">
        <f>IF(参照!F445="","",参照!F445)</f>
        <v>Ｊａｐａｎ電力(株)</v>
      </c>
      <c r="BA445" s="52" t="str">
        <f>IF(参照!G445="","",参照!G445)</f>
        <v>Ｊａｐａｎ電力(株)_メニューC(残差)</v>
      </c>
      <c r="BB445" s="52">
        <f t="shared" si="37"/>
        <v>0.56399999999999995</v>
      </c>
      <c r="BD445" s="52" t="str">
        <f>IF(参照!L445="","",参照!L445)</f>
        <v>(株)花巻銀河パワー</v>
      </c>
    </row>
    <row r="446" spans="47:56">
      <c r="AU446" s="52" t="str">
        <f>IF(参照!A446="","",参照!A446)</f>
        <v/>
      </c>
      <c r="AV446" s="52" t="str">
        <f>IF(参照!B446="","",参照!B446)</f>
        <v/>
      </c>
      <c r="AW446" s="52" t="str">
        <f>IF(参照!C446="","",参照!C446)</f>
        <v/>
      </c>
      <c r="AX446" s="52" t="str">
        <f>IF(参照!D446="","",参照!D446)</f>
        <v>(参考値)事業者全体</v>
      </c>
      <c r="AY446" s="52">
        <f>IF(参照!E446="","",参照!E446)</f>
        <v>4.7699999999999999E-4</v>
      </c>
      <c r="AZ446" s="52" t="str">
        <f>IF(参照!F446="","",参照!F446)</f>
        <v>Ｊａｐａｎ電力(株)</v>
      </c>
      <c r="BA446" s="52" t="str">
        <f>IF(参照!G446="","",参照!G446)</f>
        <v>Ｊａｐａｎ電力(株)_(参考値)事業者全体</v>
      </c>
      <c r="BB446" s="52">
        <f t="shared" si="37"/>
        <v>0.47699999999999998</v>
      </c>
      <c r="BD446" s="52" t="str">
        <f>IF(参照!L446="","",参照!L446)</f>
        <v>(株)はまエネ</v>
      </c>
    </row>
    <row r="447" spans="47:56">
      <c r="AU447" s="52" t="str">
        <f>IF(参照!A447="","",参照!A447)</f>
        <v>A0180</v>
      </c>
      <c r="AV447" s="52" t="str">
        <f>IF(参照!B447="","",参照!B447)</f>
        <v>電源開発(株)</v>
      </c>
      <c r="AW447" s="52" t="str">
        <f>IF(参照!C447="","",参照!C447)</f>
        <v>0.000453※</v>
      </c>
      <c r="AX447" s="52" t="str">
        <f>IF(参照!D447="","",参照!D447)</f>
        <v>メニューA</v>
      </c>
      <c r="AY447" s="52">
        <f>IF(参照!E447="","",参照!E447)</f>
        <v>1.25E-4</v>
      </c>
      <c r="AZ447" s="52" t="str">
        <f>IF(参照!F447="","",参照!F447)</f>
        <v>電源開発(株)</v>
      </c>
      <c r="BA447" s="52" t="str">
        <f>IF(参照!G447="","",参照!G447)</f>
        <v>電源開発(株)_メニューA</v>
      </c>
      <c r="BB447" s="52">
        <f t="shared" si="37"/>
        <v>0.125</v>
      </c>
      <c r="BD447" s="52" t="str">
        <f>IF(参照!L447="","",参照!L447)</f>
        <v>浜田ガス(株)</v>
      </c>
    </row>
    <row r="448" spans="47:56">
      <c r="AU448" s="52" t="str">
        <f>IF(参照!A448="","",参照!A448)</f>
        <v/>
      </c>
      <c r="AV448" s="52" t="str">
        <f>IF(参照!B448="","",参照!B448)</f>
        <v/>
      </c>
      <c r="AW448" s="52" t="str">
        <f>IF(参照!C448="","",参照!C448)</f>
        <v/>
      </c>
      <c r="AX448" s="52" t="str">
        <f>IF(参照!D448="","",参照!D448)</f>
        <v>メニューB</v>
      </c>
      <c r="AY448" s="52">
        <f>IF(参照!E448="","",参照!E448)</f>
        <v>3.2499999999999999E-4</v>
      </c>
      <c r="AZ448" s="52" t="str">
        <f>IF(参照!F448="","",参照!F448)</f>
        <v>電源開発(株)</v>
      </c>
      <c r="BA448" s="52" t="str">
        <f>IF(参照!G448="","",参照!G448)</f>
        <v>電源開発(株)_メニューB</v>
      </c>
      <c r="BB448" s="52">
        <f t="shared" si="37"/>
        <v>0.32500000000000001</v>
      </c>
      <c r="BD448" s="52" t="str">
        <f>IF(参照!L448="","",参照!L448)</f>
        <v>(株)浜松新電力</v>
      </c>
    </row>
    <row r="449" spans="47:56">
      <c r="AU449" s="52" t="str">
        <f>IF(参照!A449="","",参照!A449)</f>
        <v/>
      </c>
      <c r="AV449" s="52" t="str">
        <f>IF(参照!B449="","",参照!B449)</f>
        <v/>
      </c>
      <c r="AW449" s="52" t="str">
        <f>IF(参照!C449="","",参照!C449)</f>
        <v/>
      </c>
      <c r="AX449" s="52" t="str">
        <f>IF(参照!D449="","",参照!D449)</f>
        <v>メニューC(残差)</v>
      </c>
      <c r="AY449" s="52">
        <f>IF(参照!E449="","",参照!E449)</f>
        <v>4.5300000000000001E-4</v>
      </c>
      <c r="AZ449" s="52" t="str">
        <f>IF(参照!F449="","",参照!F449)</f>
        <v>電源開発(株)</v>
      </c>
      <c r="BA449" s="52" t="str">
        <f>IF(参照!G449="","",参照!G449)</f>
        <v>電源開発(株)_メニューC(残差)</v>
      </c>
      <c r="BB449" s="52">
        <f t="shared" si="37"/>
        <v>0.45300000000000001</v>
      </c>
      <c r="BD449" s="52" t="str">
        <f>IF(参照!L449="","",参照!L449)</f>
        <v>(株)バランスハーツ</v>
      </c>
    </row>
    <row r="450" spans="47:56">
      <c r="AU450" s="52" t="str">
        <f>IF(参照!A450="","",参照!A450)</f>
        <v/>
      </c>
      <c r="AV450" s="52" t="str">
        <f>IF(参照!B450="","",参照!B450)</f>
        <v/>
      </c>
      <c r="AW450" s="52" t="str">
        <f>IF(参照!C450="","",参照!C450)</f>
        <v/>
      </c>
      <c r="AX450" s="52" t="str">
        <f>IF(参照!D450="","",参照!D450)</f>
        <v>(参考値)事業者全体</v>
      </c>
      <c r="AY450" s="52">
        <f>IF(参照!E450="","",参照!E450)</f>
        <v>4.6999999999999999E-4</v>
      </c>
      <c r="AZ450" s="52" t="str">
        <f>IF(参照!F450="","",参照!F450)</f>
        <v>電源開発(株)</v>
      </c>
      <c r="BA450" s="52" t="str">
        <f>IF(参照!G450="","",参照!G450)</f>
        <v>電源開発(株)_(参考値)事業者全体</v>
      </c>
      <c r="BB450" s="52">
        <f t="shared" si="37"/>
        <v>0.47</v>
      </c>
      <c r="BD450" s="52" t="str">
        <f>IF(参照!L450="","",参照!L450)</f>
        <v>はりま電力(株)</v>
      </c>
    </row>
    <row r="451" spans="47:56">
      <c r="AU451" s="52" t="str">
        <f>IF(参照!A451="","",参照!A451)</f>
        <v>A0181</v>
      </c>
      <c r="AV451" s="52" t="str">
        <f>IF(参照!B451="","",参照!B451)</f>
        <v>鈴与商事(株)</v>
      </c>
      <c r="AW451" s="52">
        <f>IF(参照!C451="","",参照!C451)</f>
        <v>3.6200000000000002E-4</v>
      </c>
      <c r="AX451" s="52" t="str">
        <f>IF(参照!D451="","",参照!D451)</f>
        <v>メニューA</v>
      </c>
      <c r="AY451" s="52">
        <f>IF(参照!E451="","",参照!E451)</f>
        <v>2.9499999999999996E-4</v>
      </c>
      <c r="AZ451" s="52" t="str">
        <f>IF(参照!F451="","",参照!F451)</f>
        <v>鈴与商事(株)</v>
      </c>
      <c r="BA451" s="52" t="str">
        <f>IF(参照!G451="","",参照!G451)</f>
        <v>鈴与商事(株)_メニューA</v>
      </c>
      <c r="BB451" s="52">
        <f t="shared" si="37"/>
        <v>0.29499999999999998</v>
      </c>
      <c r="BD451" s="52" t="str">
        <f>IF(参照!L451="","",参照!L451)</f>
        <v>(株)ハルエネ</v>
      </c>
    </row>
    <row r="452" spans="47:56">
      <c r="AU452" s="52" t="str">
        <f>IF(参照!A452="","",参照!A452)</f>
        <v/>
      </c>
      <c r="AV452" s="52" t="str">
        <f>IF(参照!B452="","",参照!B452)</f>
        <v/>
      </c>
      <c r="AW452" s="52" t="str">
        <f>IF(参照!C452="","",参照!C452)</f>
        <v/>
      </c>
      <c r="AX452" s="52" t="str">
        <f>IF(参照!D452="","",参照!D452)</f>
        <v>メニューB</v>
      </c>
      <c r="AY452" s="52">
        <f>IF(参照!E452="","",参照!E452)</f>
        <v>0</v>
      </c>
      <c r="AZ452" s="52" t="str">
        <f>IF(参照!F452="","",参照!F452)</f>
        <v>鈴与商事(株)</v>
      </c>
      <c r="BA452" s="52" t="str">
        <f>IF(参照!G452="","",参照!G452)</f>
        <v>鈴与商事(株)_メニューB</v>
      </c>
      <c r="BB452" s="52">
        <f t="shared" si="37"/>
        <v>0</v>
      </c>
      <c r="BD452" s="52" t="str">
        <f>IF(参照!L452="","",参照!L452)</f>
        <v>(株)パルシステム電力</v>
      </c>
    </row>
    <row r="453" spans="47:56">
      <c r="AU453" s="52" t="str">
        <f>IF(参照!A453="","",参照!A453)</f>
        <v/>
      </c>
      <c r="AV453" s="52" t="str">
        <f>IF(参照!B453="","",参照!B453)</f>
        <v/>
      </c>
      <c r="AW453" s="52" t="str">
        <f>IF(参照!C453="","",参照!C453)</f>
        <v/>
      </c>
      <c r="AX453" s="52" t="str">
        <f>IF(参照!D453="","",参照!D453)</f>
        <v>メニューC</v>
      </c>
      <c r="AY453" s="52">
        <f>IF(参照!E453="","",参照!E453)</f>
        <v>0</v>
      </c>
      <c r="AZ453" s="52" t="str">
        <f>IF(参照!F453="","",参照!F453)</f>
        <v>鈴与商事(株)</v>
      </c>
      <c r="BA453" s="52" t="str">
        <f>IF(参照!G453="","",参照!G453)</f>
        <v>鈴与商事(株)_メニューC</v>
      </c>
      <c r="BB453" s="52">
        <f t="shared" ref="BB453:BB516" si="38">AY453*1000</f>
        <v>0</v>
      </c>
      <c r="BD453" s="52" t="str">
        <f>IF(参照!L453="","",参照!L453)</f>
        <v>(株)パワー・オプティマイザー</v>
      </c>
    </row>
    <row r="454" spans="47:56">
      <c r="AU454" s="52" t="str">
        <f>IF(参照!A454="","",参照!A454)</f>
        <v/>
      </c>
      <c r="AV454" s="52" t="str">
        <f>IF(参照!B454="","",参照!B454)</f>
        <v/>
      </c>
      <c r="AW454" s="52" t="str">
        <f>IF(参照!C454="","",参照!C454)</f>
        <v/>
      </c>
      <c r="AX454" s="52" t="str">
        <f>IF(参照!D454="","",参照!D454)</f>
        <v>メニューD(残差)</v>
      </c>
      <c r="AY454" s="52">
        <f>IF(参照!E454="","",参照!E454)</f>
        <v>6.1200000000000002E-4</v>
      </c>
      <c r="AZ454" s="52" t="str">
        <f>IF(参照!F454="","",参照!F454)</f>
        <v>鈴与商事(株)</v>
      </c>
      <c r="BA454" s="52" t="str">
        <f>IF(参照!G454="","",参照!G454)</f>
        <v>鈴与商事(株)_メニューD(残差)</v>
      </c>
      <c r="BB454" s="52">
        <f t="shared" si="38"/>
        <v>0.61199999999999999</v>
      </c>
      <c r="BD454" s="52" t="str">
        <f>IF(参照!L454="","",参照!L454)</f>
        <v>パワーネクスト(株)</v>
      </c>
    </row>
    <row r="455" spans="47:56">
      <c r="AU455" s="52" t="str">
        <f>IF(参照!A455="","",参照!A455)</f>
        <v/>
      </c>
      <c r="AV455" s="52" t="str">
        <f>IF(参照!B455="","",参照!B455)</f>
        <v/>
      </c>
      <c r="AW455" s="52" t="str">
        <f>IF(参照!C455="","",参照!C455)</f>
        <v/>
      </c>
      <c r="AX455" s="52" t="str">
        <f>IF(参照!D455="","",参照!D455)</f>
        <v>(参考値)事業者全体</v>
      </c>
      <c r="AY455" s="52">
        <f>IF(参照!E455="","",参照!E455)</f>
        <v>3.8299999999999999E-4</v>
      </c>
      <c r="AZ455" s="52" t="str">
        <f>IF(参照!F455="","",参照!F455)</f>
        <v>鈴与商事(株)</v>
      </c>
      <c r="BA455" s="52" t="str">
        <f>IF(参照!G455="","",参照!G455)</f>
        <v>鈴与商事(株)_(参考値)事業者全体</v>
      </c>
      <c r="BB455" s="52">
        <f t="shared" si="38"/>
        <v>0.38300000000000001</v>
      </c>
      <c r="BD455" s="52" t="str">
        <f>IF(参照!L455="","",参照!L455)</f>
        <v>バンプーパワートレーディング合同会社</v>
      </c>
    </row>
    <row r="456" spans="47:56">
      <c r="AU456" s="52" t="str">
        <f>IF(参照!A456="","",参照!A456)</f>
        <v>A0183</v>
      </c>
      <c r="AV456" s="52" t="str">
        <f>IF(参照!B456="","",参照!B456)</f>
        <v>(株)バランスハーツ</v>
      </c>
      <c r="AW456" s="52">
        <f>IF(参照!C456="","",参照!C456)</f>
        <v>4.15E-4</v>
      </c>
      <c r="AX456" s="52" t="str">
        <f>IF(参照!D456="","",参照!D456)</f>
        <v/>
      </c>
      <c r="AY456" s="52">
        <f>IF(参照!E456="","",参照!E456)</f>
        <v>4.06E-4</v>
      </c>
      <c r="AZ456" s="52" t="str">
        <f>IF(参照!F456="","",参照!F456)</f>
        <v>(株)バランスハーツ</v>
      </c>
      <c r="BA456" s="52" t="str">
        <f>IF(参照!G456="","",参照!G456)</f>
        <v>(株)バランスハーツ_</v>
      </c>
      <c r="BB456" s="52">
        <f t="shared" si="38"/>
        <v>0.40600000000000003</v>
      </c>
      <c r="BD456" s="52" t="str">
        <f>IF(参照!L456="","",参照!L456)</f>
        <v>ひおき地域エネルギー(株)</v>
      </c>
    </row>
    <row r="457" spans="47:56">
      <c r="AU457" s="52" t="str">
        <f>IF(参照!A457="","",参照!A457)</f>
        <v>A0184</v>
      </c>
      <c r="AV457" s="52" t="str">
        <f>IF(参照!B457="","",参照!B457)</f>
        <v>ワタミエナジー(株)</v>
      </c>
      <c r="AW457" s="52">
        <f>IF(参照!C457="","",参照!C457)</f>
        <v>4.35E-4</v>
      </c>
      <c r="AX457" s="52" t="str">
        <f>IF(参照!D457="","",参照!D457)</f>
        <v>メニューA</v>
      </c>
      <c r="AY457" s="52">
        <f>IF(参照!E457="","",参照!E457)</f>
        <v>0</v>
      </c>
      <c r="AZ457" s="52" t="str">
        <f>IF(参照!F457="","",参照!F457)</f>
        <v>ワタミエナジー(株)</v>
      </c>
      <c r="BA457" s="52" t="str">
        <f>IF(参照!G457="","",参照!G457)</f>
        <v>ワタミエナジー(株)_メニューA</v>
      </c>
      <c r="BB457" s="52">
        <f t="shared" si="38"/>
        <v>0</v>
      </c>
      <c r="BD457" s="52" t="str">
        <f>IF(参照!L457="","",参照!L457)</f>
        <v>東日本ガス(株)</v>
      </c>
    </row>
    <row r="458" spans="47:56">
      <c r="AU458" s="52" t="str">
        <f>IF(参照!A458="","",参照!A458)</f>
        <v/>
      </c>
      <c r="AV458" s="52" t="str">
        <f>IF(参照!B458="","",参照!B458)</f>
        <v/>
      </c>
      <c r="AW458" s="52" t="str">
        <f>IF(参照!C458="","",参照!C458)</f>
        <v/>
      </c>
      <c r="AX458" s="52" t="str">
        <f>IF(参照!D458="","",参照!D458)</f>
        <v>メニューB(残差)</v>
      </c>
      <c r="AY458" s="52">
        <f>IF(参照!E458="","",参照!E458)</f>
        <v>4.7199999999999998E-4</v>
      </c>
      <c r="AZ458" s="52" t="str">
        <f>IF(参照!F458="","",参照!F458)</f>
        <v>ワタミエナジー(株)</v>
      </c>
      <c r="BA458" s="52" t="str">
        <f>IF(参照!G458="","",参照!G458)</f>
        <v>ワタミエナジー(株)_メニューB(残差)</v>
      </c>
      <c r="BB458" s="52">
        <f t="shared" si="38"/>
        <v>0.47199999999999998</v>
      </c>
      <c r="BD458" s="52" t="str">
        <f>IF(参照!L458="","",参照!L458)</f>
        <v>東広島スマートエネルギー(株)</v>
      </c>
    </row>
    <row r="459" spans="47:56">
      <c r="AU459" s="52" t="str">
        <f>IF(参照!A459="","",参照!A459)</f>
        <v/>
      </c>
      <c r="AV459" s="52" t="str">
        <f>IF(参照!B459="","",参照!B459)</f>
        <v/>
      </c>
      <c r="AW459" s="52" t="str">
        <f>IF(参照!C459="","",参照!C459)</f>
        <v/>
      </c>
      <c r="AX459" s="52" t="str">
        <f>IF(参照!D459="","",参照!D459)</f>
        <v>(参考値)事業者全体</v>
      </c>
      <c r="AY459" s="52">
        <f>IF(参照!E459="","",参照!E459)</f>
        <v>4.9200000000000003E-4</v>
      </c>
      <c r="AZ459" s="52" t="str">
        <f>IF(参照!F459="","",参照!F459)</f>
        <v>ワタミエナジー(株)</v>
      </c>
      <c r="BA459" s="52" t="str">
        <f>IF(参照!G459="","",参照!G459)</f>
        <v>ワタミエナジー(株)_(参考値)事業者全体</v>
      </c>
      <c r="BB459" s="52">
        <f t="shared" si="38"/>
        <v>0.49200000000000005</v>
      </c>
      <c r="BD459" s="52" t="str">
        <f>IF(参照!L459="","",参照!L459)</f>
        <v>一般社団法人東松島みらいとし機構</v>
      </c>
    </row>
    <row r="460" spans="47:56">
      <c r="AU460" s="52" t="str">
        <f>IF(参照!A460="","",参照!A460)</f>
        <v>A0185</v>
      </c>
      <c r="AV460" s="52" t="str">
        <f>IF(参照!B460="","",参照!B460)</f>
        <v>(株)パルシステム電力</v>
      </c>
      <c r="AW460" s="52">
        <f>IF(参照!C460="","",参照!C460)</f>
        <v>7.7999999999999999E-5</v>
      </c>
      <c r="AX460" s="52" t="str">
        <f>IF(参照!D460="","",参照!D460)</f>
        <v/>
      </c>
      <c r="AY460" s="52">
        <f>IF(参照!E460="","",参照!E460)</f>
        <v>6.4999999999999997E-4</v>
      </c>
      <c r="AZ460" s="52" t="str">
        <f>IF(参照!F460="","",参照!F460)</f>
        <v>(株)パルシステム電力</v>
      </c>
      <c r="BA460" s="52" t="str">
        <f>IF(参照!G460="","",参照!G460)</f>
        <v>(株)パルシステム電力_</v>
      </c>
      <c r="BB460" s="52">
        <f t="shared" si="38"/>
        <v>0.65</v>
      </c>
      <c r="BD460" s="52" t="str">
        <f>IF(参照!L460="","",参照!L460)</f>
        <v>(株)ビジョン</v>
      </c>
    </row>
    <row r="461" spans="47:56">
      <c r="AU461" s="52" t="str">
        <f>IF(参照!A461="","",参照!A461)</f>
        <v>A0186</v>
      </c>
      <c r="AV461" s="52" t="str">
        <f>IF(参照!B461="","",参照!B461)</f>
        <v>ＳＢパワー(株)</v>
      </c>
      <c r="AW461" s="52">
        <f>IF(参照!C461="","",参照!C461)</f>
        <v>4.3600000000000008E-4</v>
      </c>
      <c r="AX461" s="52" t="str">
        <f>IF(参照!D461="","",参照!D461)</f>
        <v>メニューA</v>
      </c>
      <c r="AY461" s="52">
        <f>IF(参照!E461="","",参照!E461)</f>
        <v>0</v>
      </c>
      <c r="AZ461" s="52" t="str">
        <f>IF(参照!F461="","",参照!F461)</f>
        <v>ＳＢパワー(株)</v>
      </c>
      <c r="BA461" s="52" t="str">
        <f>IF(参照!G461="","",参照!G461)</f>
        <v>ＳＢパワー(株)_メニューA</v>
      </c>
      <c r="BB461" s="52">
        <f t="shared" si="38"/>
        <v>0</v>
      </c>
      <c r="BD461" s="52" t="str">
        <f>IF(参照!L461="","",参照!L461)</f>
        <v>日高都市ガス(株)</v>
      </c>
    </row>
    <row r="462" spans="47:56">
      <c r="AU462" s="52" t="str">
        <f>IF(参照!A462="","",参照!A462)</f>
        <v/>
      </c>
      <c r="AV462" s="52" t="str">
        <f>IF(参照!B462="","",参照!B462)</f>
        <v/>
      </c>
      <c r="AW462" s="52" t="str">
        <f>IF(参照!C462="","",参照!C462)</f>
        <v/>
      </c>
      <c r="AX462" s="52" t="str">
        <f>IF(参照!D462="","",参照!D462)</f>
        <v>メニューB</v>
      </c>
      <c r="AY462" s="52">
        <f>IF(参照!E462="","",参照!E462)</f>
        <v>1.9000000000000001E-4</v>
      </c>
      <c r="AZ462" s="52" t="str">
        <f>IF(参照!F462="","",参照!F462)</f>
        <v>ＳＢパワー(株)</v>
      </c>
      <c r="BA462" s="52" t="str">
        <f>IF(参照!G462="","",参照!G462)</f>
        <v>ＳＢパワー(株)_メニューB</v>
      </c>
      <c r="BB462" s="52">
        <f t="shared" si="38"/>
        <v>0.19</v>
      </c>
      <c r="BD462" s="52" t="str">
        <f>IF(参照!L462="","",参照!L462)</f>
        <v>日田グリーン電力(株)</v>
      </c>
    </row>
    <row r="463" spans="47:56">
      <c r="AU463" s="52" t="str">
        <f>IF(参照!A463="","",参照!A463)</f>
        <v/>
      </c>
      <c r="AV463" s="52" t="str">
        <f>IF(参照!B463="","",参照!B463)</f>
        <v/>
      </c>
      <c r="AW463" s="52" t="str">
        <f>IF(参照!C463="","",参照!C463)</f>
        <v/>
      </c>
      <c r="AX463" s="52" t="str">
        <f>IF(参照!D463="","",参照!D463)</f>
        <v>メニューC(残差)</v>
      </c>
      <c r="AY463" s="52">
        <f>IF(参照!E463="","",参照!E463)</f>
        <v>4.8500000000000003E-4</v>
      </c>
      <c r="AZ463" s="52" t="str">
        <f>IF(参照!F463="","",参照!F463)</f>
        <v>ＳＢパワー(株)</v>
      </c>
      <c r="BA463" s="52" t="str">
        <f>IF(参照!G463="","",参照!G463)</f>
        <v>ＳＢパワー(株)_メニューC(残差)</v>
      </c>
      <c r="BB463" s="52">
        <f t="shared" si="38"/>
        <v>0.48500000000000004</v>
      </c>
      <c r="BD463" s="52" t="str">
        <f>IF(参照!L463="","",参照!L463)</f>
        <v>日立造船(株)</v>
      </c>
    </row>
    <row r="464" spans="47:56">
      <c r="AU464" s="52" t="str">
        <f>IF(参照!A464="","",参照!A464)</f>
        <v/>
      </c>
      <c r="AV464" s="52" t="str">
        <f>IF(参照!B464="","",参照!B464)</f>
        <v/>
      </c>
      <c r="AW464" s="52" t="str">
        <f>IF(参照!C464="","",参照!C464)</f>
        <v/>
      </c>
      <c r="AX464" s="52" t="str">
        <f>IF(参照!D464="","",参照!D464)</f>
        <v>(参考値)事業者全体</v>
      </c>
      <c r="AY464" s="52">
        <f>IF(参照!E464="","",参照!E464)</f>
        <v>5.0299999999999997E-4</v>
      </c>
      <c r="AZ464" s="52" t="str">
        <f>IF(参照!F464="","",参照!F464)</f>
        <v>ＳＢパワー(株)</v>
      </c>
      <c r="BA464" s="52" t="str">
        <f>IF(参照!G464="","",参照!G464)</f>
        <v>ＳＢパワー(株)_(参考値)事業者全体</v>
      </c>
      <c r="BB464" s="52">
        <f t="shared" si="38"/>
        <v>0.503</v>
      </c>
      <c r="BD464" s="52" t="str">
        <f>IF(参照!L464="","",参照!L464)</f>
        <v>(株)ビビット</v>
      </c>
    </row>
    <row r="465" spans="47:56">
      <c r="AU465" s="52" t="str">
        <f>IF(参照!A465="","",参照!A465)</f>
        <v>A0187</v>
      </c>
      <c r="AV465" s="52" t="str">
        <f>IF(参照!B465="","",参照!B465)</f>
        <v>ＮＦパワーサービス(株)</v>
      </c>
      <c r="AW465" s="52">
        <f>IF(参照!C465="","",参照!C465)</f>
        <v>4.3600000000000008E-4</v>
      </c>
      <c r="AX465" s="52" t="str">
        <f>IF(参照!D465="","",参照!D465)</f>
        <v>メニューA</v>
      </c>
      <c r="AY465" s="52">
        <f>IF(参照!E465="","",参照!E465)</f>
        <v>0</v>
      </c>
      <c r="AZ465" s="52" t="str">
        <f>IF(参照!F465="","",参照!F465)</f>
        <v>ＮＦパワーサービス(株)</v>
      </c>
      <c r="BA465" s="52" t="str">
        <f>IF(参照!G465="","",参照!G465)</f>
        <v>ＮＦパワーサービス(株)_メニューA</v>
      </c>
      <c r="BB465" s="52">
        <f t="shared" si="38"/>
        <v>0</v>
      </c>
      <c r="BD465" s="52" t="str">
        <f>IF(参照!L465="","",参照!L465)</f>
        <v>ヒューリックプロパティソリューション(株)</v>
      </c>
    </row>
    <row r="466" spans="47:56">
      <c r="AU466" s="52" t="str">
        <f>IF(参照!A466="","",参照!A466)</f>
        <v/>
      </c>
      <c r="AV466" s="52" t="str">
        <f>IF(参照!B466="","",参照!B466)</f>
        <v/>
      </c>
      <c r="AW466" s="52" t="str">
        <f>IF(参照!C466="","",参照!C466)</f>
        <v/>
      </c>
      <c r="AX466" s="52" t="str">
        <f>IF(参照!D466="","",参照!D466)</f>
        <v>メニューB(残差)</v>
      </c>
      <c r="AY466" s="52">
        <f>IF(参照!E466="","",参照!E466)</f>
        <v>3.9600000000000003E-4</v>
      </c>
      <c r="AZ466" s="52" t="str">
        <f>IF(参照!F466="","",参照!F466)</f>
        <v>ＮＦパワーサービス(株)</v>
      </c>
      <c r="BA466" s="52" t="str">
        <f>IF(参照!G466="","",参照!G466)</f>
        <v>ＮＦパワーサービス(株)_メニューB(残差)</v>
      </c>
      <c r="BB466" s="52">
        <f t="shared" si="38"/>
        <v>0.39600000000000002</v>
      </c>
      <c r="BD466" s="52" t="str">
        <f>IF(参照!L466="","",参照!L466)</f>
        <v>兵庫電力(株)</v>
      </c>
    </row>
    <row r="467" spans="47:56">
      <c r="AU467" s="52" t="str">
        <f>IF(参照!A467="","",参照!A467)</f>
        <v/>
      </c>
      <c r="AV467" s="52" t="str">
        <f>IF(参照!B467="","",参照!B467)</f>
        <v/>
      </c>
      <c r="AW467" s="52" t="str">
        <f>IF(参照!C467="","",参照!C467)</f>
        <v/>
      </c>
      <c r="AX467" s="52" t="str">
        <f>IF(参照!D467="","",参照!D467)</f>
        <v>(参考値)事業者全体</v>
      </c>
      <c r="AY467" s="52">
        <f>IF(参照!E467="","",参照!E467)</f>
        <v>4.2000000000000002E-4</v>
      </c>
      <c r="AZ467" s="52" t="str">
        <f>IF(参照!F467="","",参照!F467)</f>
        <v>ＮＦパワーサービス(株)</v>
      </c>
      <c r="BA467" s="52" t="str">
        <f>IF(参照!G467="","",参照!G467)</f>
        <v>ＮＦパワーサービス(株)_(参考値)事業者全体</v>
      </c>
      <c r="BB467" s="52">
        <f t="shared" si="38"/>
        <v>0.42000000000000004</v>
      </c>
      <c r="BD467" s="52" t="str">
        <f>IF(参照!L467="","",参照!L467)</f>
        <v>弘前ガス(株)</v>
      </c>
    </row>
    <row r="468" spans="47:56">
      <c r="AU468" s="52" t="str">
        <f>IF(参照!A468="","",参照!A468)</f>
        <v>A0188</v>
      </c>
      <c r="AV468" s="52" t="str">
        <f>IF(参照!B468="","",参照!B468)</f>
        <v>ひおき地域エネルギー(株)</v>
      </c>
      <c r="AW468" s="52">
        <f>IF(参照!C468="","",参照!C468)</f>
        <v>4.4700000000000002E-4</v>
      </c>
      <c r="AX468" s="52" t="str">
        <f>IF(参照!D468="","",参照!D468)</f>
        <v>メニューA</v>
      </c>
      <c r="AY468" s="52">
        <f>IF(参照!E468="","",参照!E468)</f>
        <v>3.9600000000000003E-4</v>
      </c>
      <c r="AZ468" s="52" t="str">
        <f>IF(参照!F468="","",参照!F468)</f>
        <v>ひおき地域エネルギー(株)</v>
      </c>
      <c r="BA468" s="52" t="str">
        <f>IF(参照!G468="","",参照!G468)</f>
        <v>ひおき地域エネルギー(株)_メニューA</v>
      </c>
      <c r="BB468" s="52">
        <f t="shared" si="38"/>
        <v>0.39600000000000002</v>
      </c>
      <c r="BD468" s="52" t="str">
        <f>IF(参照!L468="","",参照!L468)</f>
        <v>(株)ファミリーネット・ジャパン</v>
      </c>
    </row>
    <row r="469" spans="47:56">
      <c r="AU469" s="52" t="str">
        <f>IF(参照!A469="","",参照!A469)</f>
        <v/>
      </c>
      <c r="AV469" s="52" t="str">
        <f>IF(参照!B469="","",参照!B469)</f>
        <v/>
      </c>
      <c r="AW469" s="52" t="str">
        <f>IF(参照!C469="","",参照!C469)</f>
        <v/>
      </c>
      <c r="AX469" s="52" t="str">
        <f>IF(参照!D469="","",参照!D469)</f>
        <v>メニューB</v>
      </c>
      <c r="AY469" s="52">
        <f>IF(参照!E469="","",参照!E469)</f>
        <v>4.44E-4</v>
      </c>
      <c r="AZ469" s="52" t="str">
        <f>IF(参照!F469="","",参照!F469)</f>
        <v>ひおき地域エネルギー(株)</v>
      </c>
      <c r="BA469" s="52" t="str">
        <f>IF(参照!G469="","",参照!G469)</f>
        <v>ひおき地域エネルギー(株)_メニューB</v>
      </c>
      <c r="BB469" s="52">
        <f t="shared" si="38"/>
        <v>0.44400000000000001</v>
      </c>
      <c r="BD469" s="52" t="str">
        <f>IF(参照!L469="","",参照!L469)</f>
        <v>(株)ファラデー</v>
      </c>
    </row>
    <row r="470" spans="47:56">
      <c r="AU470" s="52" t="str">
        <f>IF(参照!A470="","",参照!A470)</f>
        <v/>
      </c>
      <c r="AV470" s="52" t="str">
        <f>IF(参照!B470="","",参照!B470)</f>
        <v/>
      </c>
      <c r="AW470" s="52" t="str">
        <f>IF(参照!C470="","",参照!C470)</f>
        <v/>
      </c>
      <c r="AX470" s="52" t="str">
        <f>IF(参照!D470="","",参照!D470)</f>
        <v>メニューC(残差)</v>
      </c>
      <c r="AY470" s="52">
        <f>IF(参照!E470="","",参照!E470)</f>
        <v>4.2299999999999998E-4</v>
      </c>
      <c r="AZ470" s="52" t="str">
        <f>IF(参照!F470="","",参照!F470)</f>
        <v>ひおき地域エネルギー(株)</v>
      </c>
      <c r="BA470" s="52" t="str">
        <f>IF(参照!G470="","",参照!G470)</f>
        <v>ひおき地域エネルギー(株)_メニューC(残差)</v>
      </c>
      <c r="BB470" s="52">
        <f t="shared" si="38"/>
        <v>0.42299999999999999</v>
      </c>
      <c r="BD470" s="52" t="str">
        <f>IF(参照!L470="","",参照!L470)</f>
        <v>(株)フィット</v>
      </c>
    </row>
    <row r="471" spans="47:56">
      <c r="AU471" s="52" t="str">
        <f>IF(参照!A471="","",参照!A471)</f>
        <v/>
      </c>
      <c r="AV471" s="52" t="str">
        <f>IF(参照!B471="","",参照!B471)</f>
        <v/>
      </c>
      <c r="AW471" s="52" t="str">
        <f>IF(参照!C471="","",参照!C471)</f>
        <v/>
      </c>
      <c r="AX471" s="52" t="str">
        <f>IF(参照!D471="","",参照!D471)</f>
        <v>(参考値)事業者全体</v>
      </c>
      <c r="AY471" s="52">
        <f>IF(参照!E471="","",参照!E471)</f>
        <v>4.9200000000000003E-4</v>
      </c>
      <c r="AZ471" s="52" t="str">
        <f>IF(参照!F471="","",参照!F471)</f>
        <v>ひおき地域エネルギー(株)</v>
      </c>
      <c r="BA471" s="52" t="str">
        <f>IF(参照!G471="","",参照!G471)</f>
        <v>ひおき地域エネルギー(株)_(参考値)事業者全体</v>
      </c>
      <c r="BB471" s="52">
        <f t="shared" si="38"/>
        <v>0.49200000000000005</v>
      </c>
      <c r="BD471" s="52" t="str">
        <f>IF(参照!L471="","",参照!L471)</f>
        <v>フィンテックラボ協同組合</v>
      </c>
    </row>
    <row r="472" spans="47:56">
      <c r="AU472" s="52" t="str">
        <f>IF(参照!A472="","",参照!A472)</f>
        <v>A0189</v>
      </c>
      <c r="AV472" s="52" t="str">
        <f>IF(参照!B472="","",参照!B472)</f>
        <v>和歌山電力(株)</v>
      </c>
      <c r="AW472" s="52">
        <f>IF(参照!C472="","",参照!C472)</f>
        <v>4.75E-4</v>
      </c>
      <c r="AX472" s="52" t="str">
        <f>IF(参照!D472="","",参照!D472)</f>
        <v/>
      </c>
      <c r="AY472" s="52">
        <f>IF(参照!E472="","",参照!E472)</f>
        <v>5.2800000000000004E-4</v>
      </c>
      <c r="AZ472" s="52" t="str">
        <f>IF(参照!F472="","",参照!F472)</f>
        <v>和歌山電力(株)</v>
      </c>
      <c r="BA472" s="52" t="str">
        <f>IF(参照!G472="","",参照!G472)</f>
        <v>和歌山電力(株)_</v>
      </c>
      <c r="BB472" s="52">
        <f t="shared" si="38"/>
        <v>0.52800000000000002</v>
      </c>
      <c r="BD472" s="52" t="str">
        <f>IF(参照!L472="","",参照!L472)</f>
        <v>(株)フォーバルテレコム　</v>
      </c>
    </row>
    <row r="473" spans="47:56">
      <c r="AU473" s="52" t="str">
        <f>IF(参照!A473="","",参照!A473)</f>
        <v>A0190</v>
      </c>
      <c r="AV473" s="52" t="str">
        <f>IF(参照!B473="","",参照!B473)</f>
        <v>日本瓦斯(株)(旧：(株)エナジードリーム)</v>
      </c>
      <c r="AW473" s="52">
        <f>IF(参照!C473="","",参照!C473)</f>
        <v>5.04E-4</v>
      </c>
      <c r="AX473" s="52" t="str">
        <f>IF(参照!D473="","",参照!D473)</f>
        <v/>
      </c>
      <c r="AY473" s="52">
        <f>IF(参照!E473="","",参照!E473)</f>
        <v>4.8999999999999998E-4</v>
      </c>
      <c r="AZ473" s="52" t="str">
        <f>IF(参照!F473="","",参照!F473)</f>
        <v>日本瓦斯(株)(旧：(株)エナジードリーム)</v>
      </c>
      <c r="BA473" s="52" t="str">
        <f>IF(参照!G473="","",参照!G473)</f>
        <v>日本瓦斯(株)(旧：(株)エナジードリーム)_</v>
      </c>
      <c r="BB473" s="52">
        <f t="shared" si="38"/>
        <v>0.49</v>
      </c>
      <c r="BD473" s="52" t="str">
        <f>IF(参照!L473="","",参照!L473)</f>
        <v>(株)フォレストパワー</v>
      </c>
    </row>
    <row r="474" spans="47:56">
      <c r="AU474" s="52" t="str">
        <f>IF(参照!A474="","",参照!A474)</f>
        <v>A0191</v>
      </c>
      <c r="AV474" s="52" t="str">
        <f>IF(参照!B474="","",参照!B474)</f>
        <v>(株)トドック電力</v>
      </c>
      <c r="AW474" s="52">
        <f>IF(参照!C474="","",参照!C474)</f>
        <v>4.6999999999999999E-4</v>
      </c>
      <c r="AX474" s="52" t="str">
        <f>IF(参照!D474="","",参照!D474)</f>
        <v/>
      </c>
      <c r="AY474" s="52">
        <f>IF(参照!E474="","",参照!E474)</f>
        <v>3.7199999999999999E-4</v>
      </c>
      <c r="AZ474" s="52" t="str">
        <f>IF(参照!F474="","",参照!F474)</f>
        <v>(株)トドック電力</v>
      </c>
      <c r="BA474" s="52" t="str">
        <f>IF(参照!G474="","",参照!G474)</f>
        <v>(株)トドック電力_</v>
      </c>
      <c r="BB474" s="52">
        <f t="shared" si="38"/>
        <v>0.372</v>
      </c>
      <c r="BD474" s="52" t="str">
        <f>IF(参照!L474="","",参照!L474)</f>
        <v>ふかやｅパワー(株)</v>
      </c>
    </row>
    <row r="475" spans="47:56">
      <c r="AU475" s="52" t="str">
        <f>IF(参照!A475="","",参照!A475)</f>
        <v>A0193</v>
      </c>
      <c r="AV475" s="52" t="str">
        <f>IF(参照!B475="","",参照!B475)</f>
        <v>九電みらいエナジー(株)</v>
      </c>
      <c r="AW475" s="52">
        <f>IF(参照!C475="","",参照!C475)</f>
        <v>4.6999999999999999E-4</v>
      </c>
      <c r="AX475" s="52" t="str">
        <f>IF(参照!D475="","",参照!D475)</f>
        <v>メニューA</v>
      </c>
      <c r="AY475" s="52">
        <f>IF(参照!E475="","",参照!E475)</f>
        <v>0</v>
      </c>
      <c r="AZ475" s="52" t="str">
        <f>IF(参照!F475="","",参照!F475)</f>
        <v>九電みらいエナジー(株)</v>
      </c>
      <c r="BA475" s="52" t="str">
        <f>IF(参照!G475="","",参照!G475)</f>
        <v>九電みらいエナジー(株)_メニューA</v>
      </c>
      <c r="BB475" s="52">
        <f t="shared" si="38"/>
        <v>0</v>
      </c>
      <c r="BD475" s="52" t="str">
        <f>IF(参照!L475="","",参照!L475)</f>
        <v>福井電力(株)</v>
      </c>
    </row>
    <row r="476" spans="47:56">
      <c r="AU476" s="52" t="str">
        <f>IF(参照!A476="","",参照!A476)</f>
        <v/>
      </c>
      <c r="AV476" s="52" t="str">
        <f>IF(参照!B476="","",参照!B476)</f>
        <v/>
      </c>
      <c r="AW476" s="52" t="str">
        <f>IF(参照!C476="","",参照!C476)</f>
        <v/>
      </c>
      <c r="AX476" s="52" t="str">
        <f>IF(参照!D476="","",参照!D476)</f>
        <v>メニューB</v>
      </c>
      <c r="AY476" s="52">
        <f>IF(参照!E476="","",参照!E476)</f>
        <v>4.3100000000000001E-4</v>
      </c>
      <c r="AZ476" s="52" t="str">
        <f>IF(参照!F476="","",参照!F476)</f>
        <v>九電みらいエナジー(株)</v>
      </c>
      <c r="BA476" s="52" t="str">
        <f>IF(参照!G476="","",参照!G476)</f>
        <v>九電みらいエナジー(株)_メニューB</v>
      </c>
      <c r="BB476" s="52">
        <f t="shared" si="38"/>
        <v>0.43099999999999999</v>
      </c>
      <c r="BD476" s="52" t="str">
        <f>IF(参照!L476="","",参照!L476)</f>
        <v>ふくしま新電力(株)</v>
      </c>
    </row>
    <row r="477" spans="47:56">
      <c r="AU477" s="52" t="str">
        <f>IF(参照!A477="","",参照!A477)</f>
        <v/>
      </c>
      <c r="AV477" s="52" t="str">
        <f>IF(参照!B477="","",参照!B477)</f>
        <v/>
      </c>
      <c r="AW477" s="52" t="str">
        <f>IF(参照!C477="","",参照!C477)</f>
        <v/>
      </c>
      <c r="AX477" s="52" t="str">
        <f>IF(参照!D477="","",参照!D477)</f>
        <v>メニューC(残差)</v>
      </c>
      <c r="AY477" s="52">
        <f>IF(参照!E477="","",参照!E477)</f>
        <v>4.7399999999999997E-4</v>
      </c>
      <c r="AZ477" s="52" t="str">
        <f>IF(参照!F477="","",参照!F477)</f>
        <v>九電みらいエナジー(株)</v>
      </c>
      <c r="BA477" s="52" t="str">
        <f>IF(参照!G477="","",参照!G477)</f>
        <v>九電みらいエナジー(株)_メニューC(残差)</v>
      </c>
      <c r="BB477" s="52">
        <f t="shared" si="38"/>
        <v>0.47399999999999998</v>
      </c>
      <c r="BD477" s="52" t="str">
        <f>IF(参照!L477="","",参照!L477)</f>
        <v>福島フェニックス電力(株)</v>
      </c>
    </row>
    <row r="478" spans="47:56">
      <c r="AU478" s="52" t="str">
        <f>IF(参照!A478="","",参照!A478)</f>
        <v/>
      </c>
      <c r="AV478" s="52" t="str">
        <f>IF(参照!B478="","",参照!B478)</f>
        <v/>
      </c>
      <c r="AW478" s="52" t="str">
        <f>IF(参照!C478="","",参照!C478)</f>
        <v/>
      </c>
      <c r="AX478" s="52" t="str">
        <f>IF(参照!D478="","",参照!D478)</f>
        <v>(参考値)事業者全体</v>
      </c>
      <c r="AY478" s="52">
        <f>IF(参照!E478="","",参照!E478)</f>
        <v>4.7399999999999997E-4</v>
      </c>
      <c r="AZ478" s="52" t="str">
        <f>IF(参照!F478="","",参照!F478)</f>
        <v>九電みらいエナジー(株)</v>
      </c>
      <c r="BA478" s="52" t="str">
        <f>IF(参照!G478="","",参照!G478)</f>
        <v>九電みらいエナジー(株)_(参考値)事業者全体</v>
      </c>
      <c r="BB478" s="52">
        <f t="shared" si="38"/>
        <v>0.47399999999999998</v>
      </c>
      <c r="BD478" s="52" t="str">
        <f>IF(参照!L478="","",参照!L478)</f>
        <v>(株)ふくしま未来パワー</v>
      </c>
    </row>
    <row r="479" spans="47:56">
      <c r="AU479" s="52" t="str">
        <f>IF(参照!A479="","",参照!A479)</f>
        <v>A0194</v>
      </c>
      <c r="AV479" s="52" t="str">
        <f>IF(参照!B479="","",参照!B479)</f>
        <v>(株)ミツウロコヴェッセル</v>
      </c>
      <c r="AW479" s="52">
        <f>IF(参照!C479="","",参照!C479)</f>
        <v>5.2500000000000008E-4</v>
      </c>
      <c r="AX479" s="52" t="str">
        <f>IF(参照!D479="","",参照!D479)</f>
        <v/>
      </c>
      <c r="AY479" s="52">
        <f>IF(参照!E479="","",参照!E479)</f>
        <v>4.6900000000000002E-4</v>
      </c>
      <c r="AZ479" s="52" t="str">
        <f>IF(参照!F479="","",参照!F479)</f>
        <v>(株)ミツウロコヴェッセル</v>
      </c>
      <c r="BA479" s="52" t="str">
        <f>IF(参照!G479="","",参照!G479)</f>
        <v>(株)ミツウロコヴェッセル_</v>
      </c>
      <c r="BB479" s="52">
        <f t="shared" si="38"/>
        <v>0.46900000000000003</v>
      </c>
      <c r="BD479" s="52" t="str">
        <f>IF(参照!L479="","",参照!L479)</f>
        <v>ふくのしま電力(株)</v>
      </c>
    </row>
    <row r="480" spans="47:56">
      <c r="AU480" s="52" t="str">
        <f>IF(参照!A480="","",参照!A480)</f>
        <v>A0195</v>
      </c>
      <c r="AV480" s="52" t="str">
        <f>IF(参照!B480="","",参照!B480)</f>
        <v>(株)フォレストパワー</v>
      </c>
      <c r="AW480" s="52">
        <f>IF(参照!C480="","",参照!C480)</f>
        <v>3.1999999999999999E-5</v>
      </c>
      <c r="AX480" s="52" t="str">
        <f>IF(参照!D480="","",参照!D480)</f>
        <v>メニューA</v>
      </c>
      <c r="AY480" s="52">
        <f>IF(参照!E480="","",参照!E480)</f>
        <v>3.77E-4</v>
      </c>
      <c r="AZ480" s="52" t="str">
        <f>IF(参照!F480="","",参照!F480)</f>
        <v>(株)フォレストパワー</v>
      </c>
      <c r="BA480" s="52" t="str">
        <f>IF(参照!G480="","",参照!G480)</f>
        <v>(株)フォレストパワー_メニューA</v>
      </c>
      <c r="BB480" s="52">
        <f t="shared" si="38"/>
        <v>0.377</v>
      </c>
      <c r="BD480" s="52" t="str">
        <f>IF(参照!L480="","",参照!L480)</f>
        <v>福山未来エナジー(株)</v>
      </c>
    </row>
    <row r="481" spans="47:56">
      <c r="AU481" s="52" t="str">
        <f>IF(参照!A481="","",参照!A481)</f>
        <v/>
      </c>
      <c r="AV481" s="52" t="str">
        <f>IF(参照!B481="","",参照!B481)</f>
        <v/>
      </c>
      <c r="AW481" s="52" t="str">
        <f>IF(参照!C481="","",参照!C481)</f>
        <v/>
      </c>
      <c r="AX481" s="52" t="str">
        <f>IF(参照!D481="","",参照!D481)</f>
        <v>メニューB(残差)</v>
      </c>
      <c r="AY481" s="52">
        <f>IF(参照!E481="","",参照!E481)</f>
        <v>4.2999999999999999E-4</v>
      </c>
      <c r="AZ481" s="52" t="str">
        <f>IF(参照!F481="","",参照!F481)</f>
        <v>(株)フォレストパワー</v>
      </c>
      <c r="BA481" s="52" t="str">
        <f>IF(参照!G481="","",参照!G481)</f>
        <v>(株)フォレストパワー_メニューB(残差)</v>
      </c>
      <c r="BB481" s="52">
        <f t="shared" si="38"/>
        <v>0.43</v>
      </c>
      <c r="BD481" s="52" t="str">
        <f>IF(参照!L481="","",参照!L481)</f>
        <v>富士山エナジー(株)</v>
      </c>
    </row>
    <row r="482" spans="47:56">
      <c r="AU482" s="52" t="str">
        <f>IF(参照!A482="","",参照!A482)</f>
        <v/>
      </c>
      <c r="AV482" s="52" t="str">
        <f>IF(参照!B482="","",参照!B482)</f>
        <v/>
      </c>
      <c r="AW482" s="52" t="str">
        <f>IF(参照!C482="","",参照!C482)</f>
        <v/>
      </c>
      <c r="AX482" s="52" t="str">
        <f>IF(参照!D482="","",参照!D482)</f>
        <v>(参考値)事業者全体</v>
      </c>
      <c r="AY482" s="52">
        <f>IF(参照!E482="","",参照!E482)</f>
        <v>5.6899999999999995E-4</v>
      </c>
      <c r="AZ482" s="52" t="str">
        <f>IF(参照!F482="","",参照!F482)</f>
        <v>(株)フォレストパワー</v>
      </c>
      <c r="BA482" s="52" t="str">
        <f>IF(参照!G482="","",参照!G482)</f>
        <v>(株)フォレストパワー_(参考値)事業者全体</v>
      </c>
      <c r="BB482" s="52">
        <f t="shared" si="38"/>
        <v>0.56899999999999995</v>
      </c>
      <c r="BD482" s="52" t="str">
        <f>IF(参照!L482="","",参照!L482)</f>
        <v>(株)富士山電力</v>
      </c>
    </row>
    <row r="483" spans="47:56">
      <c r="AU483" s="52" t="str">
        <f>IF(参照!A483="","",参照!A483)</f>
        <v>A0196</v>
      </c>
      <c r="AV483" s="52" t="str">
        <f>IF(参照!B483="","",参照!B483)</f>
        <v>日高都市ガス(株)</v>
      </c>
      <c r="AW483" s="52">
        <f>IF(参照!C483="","",参照!C483)</f>
        <v>3.6400000000000001E-4</v>
      </c>
      <c r="AX483" s="52" t="str">
        <f>IF(参照!D483="","",参照!D483)</f>
        <v/>
      </c>
      <c r="AY483" s="52">
        <f>IF(参照!E483="","",参照!E483)</f>
        <v>3.0800000000000001E-4</v>
      </c>
      <c r="AZ483" s="52" t="str">
        <f>IF(参照!F483="","",参照!F483)</f>
        <v>日高都市ガス(株)</v>
      </c>
      <c r="BA483" s="52" t="str">
        <f>IF(参照!G483="","",参照!G483)</f>
        <v>日高都市ガス(株)_</v>
      </c>
      <c r="BB483" s="52">
        <f t="shared" si="38"/>
        <v>0.308</v>
      </c>
      <c r="BD483" s="52" t="str">
        <f>IF(参照!L483="","",参照!L483)</f>
        <v>(株)藤田商店</v>
      </c>
    </row>
    <row r="484" spans="47:56">
      <c r="AU484" s="52" t="str">
        <f>IF(参照!A484="","",参照!A484)</f>
        <v>A0197</v>
      </c>
      <c r="AV484" s="52" t="str">
        <f>IF(参照!B484="","",参照!B484)</f>
        <v>(株)アドバンテック</v>
      </c>
      <c r="AW484" s="52">
        <f>IF(参照!C484="","",参照!C484)</f>
        <v>3.8299999999999999E-4</v>
      </c>
      <c r="AX484" s="52" t="str">
        <f>IF(参照!D484="","",参照!D484)</f>
        <v>メニューA</v>
      </c>
      <c r="AY484" s="52">
        <f>IF(参照!E484="","",参照!E484)</f>
        <v>0</v>
      </c>
      <c r="AZ484" s="52" t="str">
        <f>IF(参照!F484="","",参照!F484)</f>
        <v>(株)アドバンテック</v>
      </c>
      <c r="BA484" s="52" t="str">
        <f>IF(参照!G484="","",参照!G484)</f>
        <v>(株)アドバンテック_メニューA</v>
      </c>
      <c r="BB484" s="52">
        <f t="shared" si="38"/>
        <v>0</v>
      </c>
      <c r="BD484" s="52" t="str">
        <f>IF(参照!L484="","",参照!L484)</f>
        <v>武州瓦斯(株)</v>
      </c>
    </row>
    <row r="485" spans="47:56">
      <c r="AU485" s="52" t="str">
        <f>IF(参照!A485="","",参照!A485)</f>
        <v/>
      </c>
      <c r="AV485" s="52" t="str">
        <f>IF(参照!B485="","",参照!B485)</f>
        <v/>
      </c>
      <c r="AW485" s="52" t="str">
        <f>IF(参照!C485="","",参照!C485)</f>
        <v/>
      </c>
      <c r="AX485" s="52" t="str">
        <f>IF(参照!D485="","",参照!D485)</f>
        <v>メニューB</v>
      </c>
      <c r="AY485" s="52">
        <f>IF(参照!E485="","",参照!E485)</f>
        <v>0</v>
      </c>
      <c r="AZ485" s="52" t="str">
        <f>IF(参照!F485="","",参照!F485)</f>
        <v>(株)アドバンテック</v>
      </c>
      <c r="BA485" s="52" t="str">
        <f>IF(参照!G485="","",参照!G485)</f>
        <v>(株)アドバンテック_メニューB</v>
      </c>
      <c r="BB485" s="52">
        <f t="shared" si="38"/>
        <v>0</v>
      </c>
      <c r="BD485" s="52" t="str">
        <f>IF(参照!L485="","",参照!L485)</f>
        <v>(株)フソウ・エナジー</v>
      </c>
    </row>
    <row r="486" spans="47:56">
      <c r="AU486" s="52" t="str">
        <f>IF(参照!A486="","",参照!A486)</f>
        <v/>
      </c>
      <c r="AV486" s="52" t="str">
        <f>IF(参照!B486="","",参照!B486)</f>
        <v/>
      </c>
      <c r="AW486" s="52" t="str">
        <f>IF(参照!C486="","",参照!C486)</f>
        <v/>
      </c>
      <c r="AX486" s="52" t="str">
        <f>IF(参照!D486="","",参照!D486)</f>
        <v>メニューC</v>
      </c>
      <c r="AY486" s="52">
        <f>IF(参照!E486="","",参照!E486)</f>
        <v>0</v>
      </c>
      <c r="AZ486" s="52" t="str">
        <f>IF(参照!F486="","",参照!F486)</f>
        <v>(株)アドバンテック</v>
      </c>
      <c r="BA486" s="52" t="str">
        <f>IF(参照!G486="","",参照!G486)</f>
        <v>(株)アドバンテック_メニューC</v>
      </c>
      <c r="BB486" s="52">
        <f t="shared" si="38"/>
        <v>0</v>
      </c>
      <c r="BD486" s="52" t="str">
        <f>IF(参照!L486="","",参照!L486)</f>
        <v>府中・調布まちなかエナジー(株)</v>
      </c>
    </row>
    <row r="487" spans="47:56">
      <c r="AU487" s="52" t="str">
        <f>IF(参照!A487="","",参照!A487)</f>
        <v/>
      </c>
      <c r="AV487" s="52" t="str">
        <f>IF(参照!B487="","",参照!B487)</f>
        <v/>
      </c>
      <c r="AW487" s="52" t="str">
        <f>IF(参照!C487="","",参照!C487)</f>
        <v/>
      </c>
      <c r="AX487" s="52" t="str">
        <f>IF(参照!D487="","",参照!D487)</f>
        <v>メニューD</v>
      </c>
      <c r="AY487" s="52">
        <f>IF(参照!E487="","",参照!E487)</f>
        <v>8.8400000000000002E-4</v>
      </c>
      <c r="AZ487" s="52" t="str">
        <f>IF(参照!F487="","",参照!F487)</f>
        <v>(株)アドバンテック</v>
      </c>
      <c r="BA487" s="52" t="str">
        <f>IF(参照!G487="","",参照!G487)</f>
        <v>(株)アドバンテック_メニューD</v>
      </c>
      <c r="BB487" s="52">
        <f t="shared" si="38"/>
        <v>0.88400000000000001</v>
      </c>
      <c r="BD487" s="52" t="str">
        <f>IF(参照!L487="","",参照!L487)</f>
        <v>武陽ガス(株)</v>
      </c>
    </row>
    <row r="488" spans="47:56">
      <c r="AU488" s="52" t="str">
        <f>IF(参照!A488="","",参照!A488)</f>
        <v/>
      </c>
      <c r="AV488" s="52" t="str">
        <f>IF(参照!B488="","",参照!B488)</f>
        <v/>
      </c>
      <c r="AW488" s="52" t="str">
        <f>IF(参照!C488="","",参照!C488)</f>
        <v/>
      </c>
      <c r="AX488" s="52" t="str">
        <f>IF(参照!D488="","",参照!D488)</f>
        <v>メニューE(残差)</v>
      </c>
      <c r="AY488" s="52">
        <f>IF(参照!E488="","",参照!E488)</f>
        <v>4.2000000000000004E-5</v>
      </c>
      <c r="AZ488" s="52" t="str">
        <f>IF(参照!F488="","",参照!F488)</f>
        <v>(株)アドバンテック</v>
      </c>
      <c r="BA488" s="52" t="str">
        <f>IF(参照!G488="","",参照!G488)</f>
        <v>(株)アドバンテック_メニューE(残差)</v>
      </c>
      <c r="BB488" s="52">
        <f t="shared" si="38"/>
        <v>4.2000000000000003E-2</v>
      </c>
      <c r="BD488" s="52" t="str">
        <f>IF(参照!L488="","",参照!L488)</f>
        <v>フラットエナジー(株)</v>
      </c>
    </row>
    <row r="489" spans="47:56">
      <c r="AU489" s="52" t="str">
        <f>IF(参照!A489="","",参照!A489)</f>
        <v/>
      </c>
      <c r="AV489" s="52" t="str">
        <f>IF(参照!B489="","",参照!B489)</f>
        <v/>
      </c>
      <c r="AW489" s="52" t="str">
        <f>IF(参照!C489="","",参照!C489)</f>
        <v/>
      </c>
      <c r="AX489" s="52" t="str">
        <f>IF(参照!D489="","",参照!D489)</f>
        <v>(参考値)事業者全体</v>
      </c>
      <c r="AY489" s="52">
        <f>IF(参照!E489="","",参照!E489)</f>
        <v>4.9799999999999996E-4</v>
      </c>
      <c r="AZ489" s="52" t="str">
        <f>IF(参照!F489="","",参照!F489)</f>
        <v>(株)アドバンテック</v>
      </c>
      <c r="BA489" s="52" t="str">
        <f>IF(参照!G489="","",参照!G489)</f>
        <v>(株)アドバンテック_(参考値)事業者全体</v>
      </c>
      <c r="BB489" s="52">
        <f t="shared" si="38"/>
        <v>0.49799999999999994</v>
      </c>
      <c r="BD489" s="52" t="str">
        <f>IF(参照!L489="","",参照!L489)</f>
        <v>フラワーペイメント(株)</v>
      </c>
    </row>
    <row r="490" spans="47:56">
      <c r="AU490" s="52" t="str">
        <f>IF(参照!A490="","",参照!A490)</f>
        <v>A0199</v>
      </c>
      <c r="AV490" s="52" t="str">
        <f>IF(参照!B490="","",参照!B490)</f>
        <v>ローカルエナジー(株)</v>
      </c>
      <c r="AW490" s="52">
        <f>IF(参照!C490="","",参照!C490)</f>
        <v>4.4000000000000002E-4</v>
      </c>
      <c r="AX490" s="52" t="str">
        <f>IF(参照!D490="","",参照!D490)</f>
        <v>メニューA</v>
      </c>
      <c r="AY490" s="52">
        <f>IF(参照!E490="","",参照!E490)</f>
        <v>0</v>
      </c>
      <c r="AZ490" s="52" t="str">
        <f>IF(参照!F490="","",参照!F490)</f>
        <v>ローカルエナジー(株)</v>
      </c>
      <c r="BA490" s="52" t="str">
        <f>IF(参照!G490="","",参照!G490)</f>
        <v>ローカルエナジー(株)_メニューA</v>
      </c>
      <c r="BB490" s="52">
        <f t="shared" si="38"/>
        <v>0</v>
      </c>
      <c r="BD490" s="52" t="str">
        <f>IF(参照!L490="","",参照!L490)</f>
        <v>(株)ぶんごおおのエナジー</v>
      </c>
    </row>
    <row r="491" spans="47:56">
      <c r="AU491" s="52" t="str">
        <f>IF(参照!A491="","",参照!A491)</f>
        <v/>
      </c>
      <c r="AV491" s="52" t="str">
        <f>IF(参照!B491="","",参照!B491)</f>
        <v/>
      </c>
      <c r="AW491" s="52" t="str">
        <f>IF(参照!C491="","",参照!C491)</f>
        <v/>
      </c>
      <c r="AX491" s="52" t="str">
        <f>IF(参照!D491="","",参照!D491)</f>
        <v>メニューB(残差)</v>
      </c>
      <c r="AY491" s="52">
        <f>IF(参照!E491="","",参照!E491)</f>
        <v>4.2099999999999999E-4</v>
      </c>
      <c r="AZ491" s="52" t="str">
        <f>IF(参照!F491="","",参照!F491)</f>
        <v>ローカルエナジー(株)</v>
      </c>
      <c r="BA491" s="52" t="str">
        <f>IF(参照!G491="","",参照!G491)</f>
        <v>ローカルエナジー(株)_メニューB(残差)</v>
      </c>
      <c r="BB491" s="52">
        <f t="shared" si="38"/>
        <v>0.42099999999999999</v>
      </c>
      <c r="BD491" s="52" t="str">
        <f>IF(参照!L491="","",参照!L491)</f>
        <v>(株)ホープエナジー</v>
      </c>
    </row>
    <row r="492" spans="47:56">
      <c r="AU492" s="52" t="str">
        <f>IF(参照!A492="","",参照!A492)</f>
        <v/>
      </c>
      <c r="AV492" s="52" t="str">
        <f>IF(参照!B492="","",参照!B492)</f>
        <v/>
      </c>
      <c r="AW492" s="52" t="str">
        <f>IF(参照!C492="","",参照!C492)</f>
        <v/>
      </c>
      <c r="AX492" s="52" t="str">
        <f>IF(参照!D492="","",参照!D492)</f>
        <v>(参考値)事業者全体</v>
      </c>
      <c r="AY492" s="52">
        <f>IF(参照!E492="","",参照!E492)</f>
        <v>3.19E-4</v>
      </c>
      <c r="AZ492" s="52" t="str">
        <f>IF(参照!F492="","",参照!F492)</f>
        <v>ローカルエナジー(株)</v>
      </c>
      <c r="BA492" s="52" t="str">
        <f>IF(参照!G492="","",参照!G492)</f>
        <v>ローカルエナジー(株)_(参考値)事業者全体</v>
      </c>
      <c r="BB492" s="52">
        <f t="shared" si="38"/>
        <v>0.31900000000000001</v>
      </c>
      <c r="BD492" s="52" t="str">
        <f>IF(参照!L492="","",参照!L492)</f>
        <v>ホームタウンエナジー(株)</v>
      </c>
    </row>
    <row r="493" spans="47:56">
      <c r="AU493" s="52" t="str">
        <f>IF(参照!A493="","",参照!A493)</f>
        <v>A0200</v>
      </c>
      <c r="AV493" s="52" t="str">
        <f>IF(参照!B493="","",参照!B493)</f>
        <v>エネックス(株)</v>
      </c>
      <c r="AW493" s="52">
        <f>IF(参照!C493="","",参照!C493)</f>
        <v>3.01E-4</v>
      </c>
      <c r="AX493" s="52" t="str">
        <f>IF(参照!D493="","",参照!D493)</f>
        <v>メニューA</v>
      </c>
      <c r="AY493" s="52">
        <f>IF(参照!E493="","",参照!E493)</f>
        <v>0</v>
      </c>
      <c r="AZ493" s="52" t="str">
        <f>IF(参照!F493="","",参照!F493)</f>
        <v>エネックス(株)</v>
      </c>
      <c r="BA493" s="52" t="str">
        <f>IF(参照!G493="","",参照!G493)</f>
        <v>エネックス(株)_メニューA</v>
      </c>
      <c r="BB493" s="52">
        <f t="shared" si="38"/>
        <v>0</v>
      </c>
      <c r="BD493" s="52" t="str">
        <f>IF(参照!L493="","",参照!L493)</f>
        <v>(株)ほくだん</v>
      </c>
    </row>
    <row r="494" spans="47:56">
      <c r="AU494" s="52" t="str">
        <f>IF(参照!A494="","",参照!A494)</f>
        <v/>
      </c>
      <c r="AV494" s="52" t="str">
        <f>IF(参照!B494="","",参照!B494)</f>
        <v/>
      </c>
      <c r="AW494" s="52" t="str">
        <f>IF(参照!C494="","",参照!C494)</f>
        <v/>
      </c>
      <c r="AX494" s="52" t="str">
        <f>IF(参照!D494="","",参照!D494)</f>
        <v>メニューB(残差)</v>
      </c>
      <c r="AY494" s="52">
        <f>IF(参照!E494="","",参照!E494)</f>
        <v>2.12E-4</v>
      </c>
      <c r="AZ494" s="52" t="str">
        <f>IF(参照!F494="","",参照!F494)</f>
        <v>エネックス(株)</v>
      </c>
      <c r="BA494" s="52" t="str">
        <f>IF(参照!G494="","",参照!G494)</f>
        <v>エネックス(株)_メニューB(残差)</v>
      </c>
      <c r="BB494" s="52">
        <f t="shared" si="38"/>
        <v>0.21199999999999999</v>
      </c>
      <c r="BD494" s="52" t="str">
        <f>IF(参照!L494="","",参照!L494)</f>
        <v>北陸電力ビズ・エナジーソリューション(株)</v>
      </c>
    </row>
    <row r="495" spans="47:56">
      <c r="AU495" s="52" t="str">
        <f>IF(参照!A495="","",参照!A495)</f>
        <v/>
      </c>
      <c r="AV495" s="52" t="str">
        <f>IF(参照!B495="","",参照!B495)</f>
        <v/>
      </c>
      <c r="AW495" s="52" t="str">
        <f>IF(参照!C495="","",参照!C495)</f>
        <v/>
      </c>
      <c r="AX495" s="52" t="str">
        <f>IF(参照!D495="","",参照!D495)</f>
        <v>(参考値)事業者全体</v>
      </c>
      <c r="AY495" s="52">
        <f>IF(参照!E495="","",参照!E495)</f>
        <v>2.5599999999999999E-4</v>
      </c>
      <c r="AZ495" s="52" t="str">
        <f>IF(参照!F495="","",参照!F495)</f>
        <v>エネックス(株)</v>
      </c>
      <c r="BA495" s="52" t="str">
        <f>IF(参照!G495="","",参照!G495)</f>
        <v>エネックス(株)_(参考値)事業者全体</v>
      </c>
      <c r="BB495" s="52">
        <f t="shared" si="38"/>
        <v>0.25600000000000001</v>
      </c>
      <c r="BD495" s="52" t="str">
        <f>IF(参照!L495="","",参照!L495)</f>
        <v>北海道瓦斯(株)</v>
      </c>
    </row>
    <row r="496" spans="47:56">
      <c r="AU496" s="52" t="str">
        <f>IF(参照!A496="","",参照!A496)</f>
        <v>A0203</v>
      </c>
      <c r="AV496" s="52" t="str">
        <f>IF(参照!B496="","",参照!B496)</f>
        <v>(株)レクスポート</v>
      </c>
      <c r="AW496" s="52">
        <f>IF(参照!C496="","",参照!C496)</f>
        <v>4.0999999999999999E-4</v>
      </c>
      <c r="AX496" s="52" t="str">
        <f>IF(参照!D496="","",参照!D496)</f>
        <v/>
      </c>
      <c r="AY496" s="52">
        <f>IF(参照!E496="","",参照!E496)</f>
        <v>3.5399999999999999E-4</v>
      </c>
      <c r="AZ496" s="52" t="str">
        <f>IF(参照!F496="","",参照!F496)</f>
        <v>(株)レクスポート</v>
      </c>
      <c r="BA496" s="52" t="str">
        <f>IF(参照!G496="","",参照!G496)</f>
        <v>(株)レクスポート_</v>
      </c>
      <c r="BB496" s="52">
        <f t="shared" si="38"/>
        <v>0.35399999999999998</v>
      </c>
      <c r="BD496" s="52" t="str">
        <f>IF(参照!L496="","",参照!L496)</f>
        <v>北海道電力コクリエーション(株)</v>
      </c>
    </row>
    <row r="497" spans="47:56">
      <c r="AU497" s="52" t="str">
        <f>IF(参照!A497="","",参照!A497)</f>
        <v>A0204</v>
      </c>
      <c r="AV497" s="52" t="str">
        <f>IF(参照!B497="","",参照!B497)</f>
        <v>なでしこ電力(株)</v>
      </c>
      <c r="AW497" s="52">
        <f>IF(参照!C497="","",参照!C497)</f>
        <v>3.4E-5</v>
      </c>
      <c r="AX497" s="52" t="str">
        <f>IF(参照!D497="","",参照!D497)</f>
        <v/>
      </c>
      <c r="AY497" s="52">
        <f>IF(参照!E497="","",参照!E497)</f>
        <v>4.1800000000000002E-4</v>
      </c>
      <c r="AZ497" s="52" t="str">
        <f>IF(参照!F497="","",参照!F497)</f>
        <v>なでしこ電力(株)</v>
      </c>
      <c r="BA497" s="52" t="str">
        <f>IF(参照!G497="","",参照!G497)</f>
        <v>なでしこ電力(株)_</v>
      </c>
      <c r="BB497" s="52">
        <f t="shared" si="38"/>
        <v>0.41800000000000004</v>
      </c>
      <c r="BD497" s="52" t="str">
        <f>IF(参照!L497="","",参照!L497)</f>
        <v>(株)坊っちゃん電力</v>
      </c>
    </row>
    <row r="498" spans="47:56">
      <c r="AU498" s="52" t="str">
        <f>IF(参照!A498="","",参照!A498)</f>
        <v>A0206</v>
      </c>
      <c r="AV498" s="52" t="str">
        <f>IF(参照!B498="","",参照!B498)</f>
        <v>日田グリーン電力(株)</v>
      </c>
      <c r="AW498" s="52">
        <f>IF(参照!C498="","",参照!C498)</f>
        <v>3.6999999999999998E-5</v>
      </c>
      <c r="AX498" s="52" t="str">
        <f>IF(参照!D498="","",参照!D498)</f>
        <v>メニューA</v>
      </c>
      <c r="AY498" s="52">
        <f>IF(参照!E498="","",参照!E498)</f>
        <v>0</v>
      </c>
      <c r="AZ498" s="52" t="str">
        <f>IF(参照!F498="","",参照!F498)</f>
        <v>日田グリーン電力(株)</v>
      </c>
      <c r="BA498" s="52" t="str">
        <f>IF(参照!G498="","",参照!G498)</f>
        <v>日田グリーン電力(株)_メニューA</v>
      </c>
      <c r="BB498" s="52">
        <f t="shared" si="38"/>
        <v>0</v>
      </c>
      <c r="BD498" s="52" t="str">
        <f>IF(参照!L498="","",参照!L498)</f>
        <v>穂の国とよはし電力(株)</v>
      </c>
    </row>
    <row r="499" spans="47:56">
      <c r="AU499" s="52" t="str">
        <f>IF(参照!A499="","",参照!A499)</f>
        <v/>
      </c>
      <c r="AV499" s="52" t="str">
        <f>IF(参照!B499="","",参照!B499)</f>
        <v/>
      </c>
      <c r="AW499" s="52" t="str">
        <f>IF(参照!C499="","",参照!C499)</f>
        <v/>
      </c>
      <c r="AX499" s="52" t="str">
        <f>IF(参照!D499="","",参照!D499)</f>
        <v>メニューB(残差)</v>
      </c>
      <c r="AY499" s="52">
        <f>IF(参照!E499="","",参照!E499)</f>
        <v>4.0899999999999997E-4</v>
      </c>
      <c r="AZ499" s="52" t="str">
        <f>IF(参照!F499="","",参照!F499)</f>
        <v>日田グリーン電力(株)</v>
      </c>
      <c r="BA499" s="52" t="str">
        <f>IF(参照!G499="","",参照!G499)</f>
        <v>日田グリーン電力(株)_メニューB(残差)</v>
      </c>
      <c r="BB499" s="52">
        <f t="shared" si="38"/>
        <v>0.40899999999999997</v>
      </c>
      <c r="BD499" s="52" t="str">
        <f>IF(参照!L499="","",参照!L499)</f>
        <v>本庄ガス(株)</v>
      </c>
    </row>
    <row r="500" spans="47:56">
      <c r="AU500" s="52" t="str">
        <f>IF(参照!A500="","",参照!A500)</f>
        <v/>
      </c>
      <c r="AV500" s="52" t="str">
        <f>IF(参照!B500="","",参照!B500)</f>
        <v/>
      </c>
      <c r="AW500" s="52" t="str">
        <f>IF(参照!C500="","",参照!C500)</f>
        <v/>
      </c>
      <c r="AX500" s="52" t="str">
        <f>IF(参照!D500="","",参照!D500)</f>
        <v>(参考値)事業者全体</v>
      </c>
      <c r="AY500" s="52">
        <f>IF(参照!E500="","",参照!E500)</f>
        <v>3.3600000000000004E-4</v>
      </c>
      <c r="AZ500" s="52" t="str">
        <f>IF(参照!F500="","",参照!F500)</f>
        <v>日田グリーン電力(株)</v>
      </c>
      <c r="BA500" s="52" t="str">
        <f>IF(参照!G500="","",参照!G500)</f>
        <v>日田グリーン電力(株)_(参考値)事業者全体</v>
      </c>
      <c r="BB500" s="52">
        <f t="shared" si="38"/>
        <v>0.33600000000000002</v>
      </c>
      <c r="BD500" s="52" t="str">
        <f>IF(参照!L500="","",参照!L500)</f>
        <v>(株)まち未来製作所</v>
      </c>
    </row>
    <row r="501" spans="47:56">
      <c r="AU501" s="52" t="str">
        <f>IF(参照!A501="","",参照!A501)</f>
        <v>A0207</v>
      </c>
      <c r="AV501" s="52" t="str">
        <f>IF(参照!B501="","",参照!B501)</f>
        <v>(株)津軽あっぷるパワー</v>
      </c>
      <c r="AW501" s="52">
        <f>IF(参照!C501="","",参照!C501)</f>
        <v>1.5E-5</v>
      </c>
      <c r="AX501" s="52" t="str">
        <f>IF(参照!D501="","",参照!D501)</f>
        <v/>
      </c>
      <c r="AY501" s="52">
        <f>IF(参照!E501="","",参照!E501)</f>
        <v>4.3600000000000008E-4</v>
      </c>
      <c r="AZ501" s="52" t="str">
        <f>IF(参照!F501="","",参照!F501)</f>
        <v>(株)津軽あっぷるパワー</v>
      </c>
      <c r="BA501" s="52" t="str">
        <f>IF(参照!G501="","",参照!G501)</f>
        <v>(株)津軽あっぷるパワー_</v>
      </c>
      <c r="BB501" s="52">
        <f t="shared" si="38"/>
        <v>0.43600000000000005</v>
      </c>
      <c r="BD501" s="52" t="str">
        <f>IF(参照!L501="","",参照!L501)</f>
        <v>松阪新電力(株)</v>
      </c>
    </row>
    <row r="502" spans="47:56">
      <c r="AU502" s="52" t="str">
        <f>IF(参照!A502="","",参照!A502)</f>
        <v>A0208</v>
      </c>
      <c r="AV502" s="52" t="str">
        <f>IF(参照!B502="","",参照!B502)</f>
        <v>(株)花巻銀河パワー</v>
      </c>
      <c r="AW502" s="52">
        <f>IF(参照!C502="","",参照!C502)</f>
        <v>1.2999999999999999E-5</v>
      </c>
      <c r="AX502" s="52" t="str">
        <f>IF(参照!D502="","",参照!D502)</f>
        <v/>
      </c>
      <c r="AY502" s="52">
        <f>IF(参照!E502="","",参照!E502)</f>
        <v>4.35E-4</v>
      </c>
      <c r="AZ502" s="52" t="str">
        <f>IF(参照!F502="","",参照!F502)</f>
        <v>(株)花巻銀河パワー</v>
      </c>
      <c r="BA502" s="52" t="str">
        <f>IF(参照!G502="","",参照!G502)</f>
        <v>(株)花巻銀河パワー_</v>
      </c>
      <c r="BB502" s="52">
        <f t="shared" si="38"/>
        <v>0.435</v>
      </c>
      <c r="BD502" s="52" t="str">
        <f>IF(参照!L502="","",参照!L502)</f>
        <v>松本ガス(株)</v>
      </c>
    </row>
    <row r="503" spans="47:56">
      <c r="AU503" s="52" t="str">
        <f>IF(参照!A503="","",参照!A503)</f>
        <v>A0209</v>
      </c>
      <c r="AV503" s="52" t="str">
        <f>IF(参照!B503="","",参照!B503)</f>
        <v>埼玉ガス(株)</v>
      </c>
      <c r="AW503" s="52">
        <f>IF(参照!C503="","",参照!C503)</f>
        <v>3.6400000000000001E-4</v>
      </c>
      <c r="AX503" s="52" t="str">
        <f>IF(参照!D503="","",参照!D503)</f>
        <v/>
      </c>
      <c r="AY503" s="52">
        <f>IF(参照!E503="","",参照!E503)</f>
        <v>3.0800000000000001E-4</v>
      </c>
      <c r="AZ503" s="52" t="str">
        <f>IF(参照!F503="","",参照!F503)</f>
        <v>埼玉ガス(株)</v>
      </c>
      <c r="BA503" s="52" t="str">
        <f>IF(参照!G503="","",参照!G503)</f>
        <v>埼玉ガス(株)_</v>
      </c>
      <c r="BB503" s="52">
        <f t="shared" si="38"/>
        <v>0.308</v>
      </c>
      <c r="BD503" s="52" t="str">
        <f>IF(参照!L503="","",参照!L503)</f>
        <v>真庭バイオエネルギー(株)</v>
      </c>
    </row>
    <row r="504" spans="47:56">
      <c r="AU504" s="52" t="str">
        <f>IF(参照!A504="","",参照!A504)</f>
        <v>A0210</v>
      </c>
      <c r="AV504" s="52" t="str">
        <f>IF(参照!B504="","",参照!B504)</f>
        <v>宮崎パワーライン(株)</v>
      </c>
      <c r="AW504" s="52">
        <f>IF(参照!C504="","",参照!C504)</f>
        <v>4.3000000000000002E-5</v>
      </c>
      <c r="AX504" s="52" t="str">
        <f>IF(参照!D504="","",参照!D504)</f>
        <v/>
      </c>
      <c r="AY504" s="52">
        <f>IF(参照!E504="","",参照!E504)</f>
        <v>4.15E-4</v>
      </c>
      <c r="AZ504" s="52" t="str">
        <f>IF(参照!F504="","",参照!F504)</f>
        <v>宮崎パワーライン(株)</v>
      </c>
      <c r="BA504" s="52" t="str">
        <f>IF(参照!G504="","",参照!G504)</f>
        <v>宮崎パワーライン(株)_</v>
      </c>
      <c r="BB504" s="52">
        <f t="shared" si="38"/>
        <v>0.41499999999999998</v>
      </c>
      <c r="BD504" s="52" t="str">
        <f>IF(参照!L504="","",参照!L504)</f>
        <v>(株)マルイファシリティーズ</v>
      </c>
    </row>
    <row r="505" spans="47:56">
      <c r="AU505" s="52" t="str">
        <f>IF(参照!A505="","",参照!A505)</f>
        <v>A0211</v>
      </c>
      <c r="AV505" s="52" t="str">
        <f>IF(参照!B505="","",参照!B505)</f>
        <v>(株)パワー・オプティマイザー</v>
      </c>
      <c r="AW505" s="52">
        <f>IF(参照!C505="","",参照!C505)</f>
        <v>4.7800000000000002E-4</v>
      </c>
      <c r="AX505" s="52" t="str">
        <f>IF(参照!D505="","",参照!D505)</f>
        <v/>
      </c>
      <c r="AY505" s="52">
        <f>IF(参照!E505="","",参照!E505)</f>
        <v>5.22E-4</v>
      </c>
      <c r="AZ505" s="52" t="str">
        <f>IF(参照!F505="","",参照!F505)</f>
        <v>(株)パワー・オプティマイザー</v>
      </c>
      <c r="BA505" s="52" t="str">
        <f>IF(参照!G505="","",参照!G505)</f>
        <v>(株)パワー・オプティマイザー_</v>
      </c>
      <c r="BB505" s="52">
        <f t="shared" si="38"/>
        <v>0.52200000000000002</v>
      </c>
      <c r="BD505" s="52" t="str">
        <f>IF(参照!L505="","",参照!L505)</f>
        <v>(株)丸の内電力</v>
      </c>
    </row>
    <row r="506" spans="47:56">
      <c r="AU506" s="52" t="str">
        <f>IF(参照!A506="","",参照!A506)</f>
        <v>A0213</v>
      </c>
      <c r="AV506" s="52" t="str">
        <f>IF(参照!B506="","",参照!B506)</f>
        <v>(株)Ｕ－ＰＯＷＥＲ</v>
      </c>
      <c r="AW506" s="52">
        <f>IF(参照!C506="","",参照!C506)</f>
        <v>4.6799999999999999E-4</v>
      </c>
      <c r="AX506" s="52" t="str">
        <f>IF(参照!D506="","",参照!D506)</f>
        <v/>
      </c>
      <c r="AY506" s="52">
        <f>IF(参照!E506="","",参照!E506)</f>
        <v>4.9100000000000001E-4</v>
      </c>
      <c r="AZ506" s="52" t="str">
        <f>IF(参照!F506="","",参照!F506)</f>
        <v>(株)Ｕ－ＰＯＷＥＲ</v>
      </c>
      <c r="BA506" s="52" t="str">
        <f>IF(参照!G506="","",参照!G506)</f>
        <v>(株)Ｕ－ＰＯＷＥＲ_</v>
      </c>
      <c r="BB506" s="52">
        <f t="shared" si="38"/>
        <v>0.49099999999999999</v>
      </c>
      <c r="BD506" s="52" t="str">
        <f>IF(参照!L506="","",参照!L506)</f>
        <v>丸紅伊那みらいでんき(株)</v>
      </c>
    </row>
    <row r="507" spans="47:56">
      <c r="AU507" s="52" t="str">
        <f>IF(参照!A507="","",参照!A507)</f>
        <v>A0214</v>
      </c>
      <c r="AV507" s="52" t="str">
        <f>IF(参照!B507="","",参照!B507)</f>
        <v>(株)ＴＴＳパワー</v>
      </c>
      <c r="AW507" s="52">
        <f>IF(参照!C507="","",参照!C507)</f>
        <v>4.75E-4</v>
      </c>
      <c r="AX507" s="52" t="str">
        <f>IF(参照!D507="","",参照!D507)</f>
        <v/>
      </c>
      <c r="AY507" s="52">
        <f>IF(参照!E507="","",参照!E507)</f>
        <v>4.2200000000000001E-4</v>
      </c>
      <c r="AZ507" s="52" t="str">
        <f>IF(参照!F507="","",参照!F507)</f>
        <v>(株)ＴＴＳパワー</v>
      </c>
      <c r="BA507" s="52" t="str">
        <f>IF(参照!G507="","",参照!G507)</f>
        <v>(株)ＴＴＳパワー_</v>
      </c>
      <c r="BB507" s="52">
        <f t="shared" si="38"/>
        <v>0.42199999999999999</v>
      </c>
      <c r="BD507" s="52" t="str">
        <f>IF(参照!L507="","",参照!L507)</f>
        <v>丸紅新電力(株)</v>
      </c>
    </row>
    <row r="508" spans="47:56">
      <c r="AU508" s="52" t="str">
        <f>IF(参照!A508="","",参照!A508)</f>
        <v>A0216</v>
      </c>
      <c r="AV508" s="52" t="str">
        <f>IF(参照!B508="","",参照!B508)</f>
        <v>(株)岩手ウッドパワー</v>
      </c>
      <c r="AW508" s="52" t="str">
        <f>IF(参照!C508="","",参照!C508)</f>
        <v>0.000453※</v>
      </c>
      <c r="AX508" s="52" t="str">
        <f>IF(参照!D508="","",参照!D508)</f>
        <v/>
      </c>
      <c r="AY508" s="52">
        <f>IF(参照!E508="","",参照!E508)</f>
        <v>4.5100000000000001E-4</v>
      </c>
      <c r="AZ508" s="52" t="str">
        <f>IF(参照!F508="","",参照!F508)</f>
        <v>(株)岩手ウッドパワー</v>
      </c>
      <c r="BA508" s="52" t="str">
        <f>IF(参照!G508="","",参照!G508)</f>
        <v>(株)岩手ウッドパワー_</v>
      </c>
      <c r="BB508" s="52">
        <f t="shared" si="38"/>
        <v>0.45100000000000001</v>
      </c>
      <c r="BD508" s="52" t="str">
        <f>IF(参照!L508="","",参照!L508)</f>
        <v>(株)マルヰ</v>
      </c>
    </row>
    <row r="509" spans="47:56">
      <c r="AU509" s="52" t="str">
        <f>IF(参照!A509="","",参照!A509)</f>
        <v>A0217</v>
      </c>
      <c r="AV509" s="52" t="str">
        <f>IF(参照!B509="","",参照!B509)</f>
        <v>里山パワーワークス(株)</v>
      </c>
      <c r="AW509" s="52" t="str">
        <f>IF(参照!C509="","",参照!C509)</f>
        <v>0.000453※</v>
      </c>
      <c r="AX509" s="52" t="str">
        <f>IF(参照!D509="","",参照!D509)</f>
        <v/>
      </c>
      <c r="AY509" s="52">
        <f>IF(参照!E509="","",参照!E509)</f>
        <v>4.9399999999999997E-4</v>
      </c>
      <c r="AZ509" s="52" t="str">
        <f>IF(参照!F509="","",参照!F509)</f>
        <v>里山パワーワークス(株)</v>
      </c>
      <c r="BA509" s="52" t="str">
        <f>IF(参照!G509="","",参照!G509)</f>
        <v>里山パワーワークス(株)_</v>
      </c>
      <c r="BB509" s="52">
        <f t="shared" si="38"/>
        <v>0.49399999999999999</v>
      </c>
      <c r="BD509" s="52" t="str">
        <f>IF(参照!L509="","",参照!L509)</f>
        <v>三河商事(株)</v>
      </c>
    </row>
    <row r="510" spans="47:56">
      <c r="AU510" s="52" t="str">
        <f>IF(参照!A510="","",参照!A510)</f>
        <v>A0218</v>
      </c>
      <c r="AV510" s="52" t="str">
        <f>IF(参照!B510="","",参照!B510)</f>
        <v>(株)中之条パワー</v>
      </c>
      <c r="AW510" s="52">
        <f>IF(参照!C510="","",参照!C510)</f>
        <v>3.2699999999999998E-4</v>
      </c>
      <c r="AX510" s="52" t="str">
        <f>IF(参照!D510="","",参照!D510)</f>
        <v>メニューA</v>
      </c>
      <c r="AY510" s="52">
        <f>IF(参照!E510="","",参照!E510)</f>
        <v>0</v>
      </c>
      <c r="AZ510" s="52" t="str">
        <f>IF(参照!F510="","",参照!F510)</f>
        <v>(株)中之条パワー</v>
      </c>
      <c r="BA510" s="52" t="str">
        <f>IF(参照!G510="","",参照!G510)</f>
        <v>(株)中之条パワー_メニューA</v>
      </c>
      <c r="BB510" s="52">
        <f t="shared" si="38"/>
        <v>0</v>
      </c>
      <c r="BD510" s="52" t="str">
        <f>IF(参照!L510="","",参照!L510)</f>
        <v>(株)三河の山里コミュニティパワー</v>
      </c>
    </row>
    <row r="511" spans="47:56">
      <c r="AU511" s="52" t="str">
        <f>IF(参照!A511="","",参照!A511)</f>
        <v/>
      </c>
      <c r="AV511" s="52" t="str">
        <f>IF(参照!B511="","",参照!B511)</f>
        <v/>
      </c>
      <c r="AW511" s="52" t="str">
        <f>IF(参照!C511="","",参照!C511)</f>
        <v/>
      </c>
      <c r="AX511" s="52" t="str">
        <f>IF(参照!D511="","",参照!D511)</f>
        <v>メニューB(残差)</v>
      </c>
      <c r="AY511" s="52">
        <f>IF(参照!E511="","",参照!E511)</f>
        <v>4.84E-4</v>
      </c>
      <c r="AZ511" s="52" t="str">
        <f>IF(参照!F511="","",参照!F511)</f>
        <v>(株)中之条パワー</v>
      </c>
      <c r="BA511" s="52" t="str">
        <f>IF(参照!G511="","",参照!G511)</f>
        <v>(株)中之条パワー_メニューB(残差)</v>
      </c>
      <c r="BB511" s="52">
        <f t="shared" si="38"/>
        <v>0.48399999999999999</v>
      </c>
      <c r="BD511" s="52" t="str">
        <f>IF(参照!L511="","",参照!L511)</f>
        <v>三井物産(株)</v>
      </c>
    </row>
    <row r="512" spans="47:56">
      <c r="AU512" s="52" t="str">
        <f>IF(参照!A512="","",参照!A512)</f>
        <v/>
      </c>
      <c r="AV512" s="52" t="str">
        <f>IF(参照!B512="","",参照!B512)</f>
        <v/>
      </c>
      <c r="AW512" s="52" t="str">
        <f>IF(参照!C512="","",参照!C512)</f>
        <v/>
      </c>
      <c r="AX512" s="52" t="str">
        <f>IF(参照!D512="","",参照!D512)</f>
        <v>(参考値)事業者全体</v>
      </c>
      <c r="AY512" s="52">
        <f>IF(参照!E512="","",参照!E512)</f>
        <v>4.6800000000000005E-4</v>
      </c>
      <c r="AZ512" s="52" t="str">
        <f>IF(参照!F512="","",参照!F512)</f>
        <v>(株)中之条パワー</v>
      </c>
      <c r="BA512" s="52" t="str">
        <f>IF(参照!G512="","",参照!G512)</f>
        <v>(株)中之条パワー_(参考値)事業者全体</v>
      </c>
      <c r="BB512" s="52">
        <f t="shared" si="38"/>
        <v>0.46800000000000003</v>
      </c>
      <c r="BD512" s="52" t="str">
        <f>IF(参照!L512="","",参照!L512)</f>
        <v>(株)ミツウロコヴェッセル</v>
      </c>
    </row>
    <row r="513" spans="47:56">
      <c r="AU513" s="52" t="str">
        <f>IF(参照!A513="","",参照!A513)</f>
        <v>A0220</v>
      </c>
      <c r="AV513" s="52" t="str">
        <f>IF(参照!B513="","",参照!B513)</f>
        <v>日産トレーデイング(株)</v>
      </c>
      <c r="AW513" s="52">
        <f>IF(参照!C513="","",参照!C513)</f>
        <v>5.1800000000000001E-4</v>
      </c>
      <c r="AX513" s="52" t="str">
        <f>IF(参照!D513="","",参照!D513)</f>
        <v/>
      </c>
      <c r="AY513" s="52">
        <f>IF(参照!E513="","",参照!E513)</f>
        <v>5.4699999999999996E-4</v>
      </c>
      <c r="AZ513" s="52" t="str">
        <f>IF(参照!F513="","",参照!F513)</f>
        <v>日産トレーデイング(株)</v>
      </c>
      <c r="BA513" s="52" t="str">
        <f>IF(参照!G513="","",参照!G513)</f>
        <v>日産トレーデイング(株)_</v>
      </c>
      <c r="BB513" s="52">
        <f t="shared" si="38"/>
        <v>0.54699999999999993</v>
      </c>
      <c r="BD513" s="52" t="str">
        <f>IF(参照!L513="","",参照!L513)</f>
        <v>ミツウロコグリーンエネルギー(株)</v>
      </c>
    </row>
    <row r="514" spans="47:56">
      <c r="AU514" s="52" t="str">
        <f>IF(参照!A514="","",参照!A514)</f>
        <v>A0221</v>
      </c>
      <c r="AV514" s="52" t="str">
        <f>IF(参照!B514="","",参照!B514)</f>
        <v>(株)エネウィル(旧：ＪＡＧ国際エナジー(株))</v>
      </c>
      <c r="AW514" s="52">
        <f>IF(参照!C514="","",参照!C514)</f>
        <v>4.08E-4</v>
      </c>
      <c r="AX514" s="52" t="str">
        <f>IF(参照!D514="","",参照!D514)</f>
        <v>メニューA</v>
      </c>
      <c r="AY514" s="52">
        <f>IF(参照!E514="","",参照!E514)</f>
        <v>0</v>
      </c>
      <c r="AZ514" s="52" t="str">
        <f>IF(参照!F514="","",参照!F514)</f>
        <v>(株)エネウィル(旧：ＪＡＧ国際エナジー(株))</v>
      </c>
      <c r="BA514" s="52" t="str">
        <f>IF(参照!G514="","",参照!G514)</f>
        <v>(株)エネウィル(旧：ＪＡＧ国際エナジー(株))_メニューA</v>
      </c>
      <c r="BB514" s="52">
        <f t="shared" si="38"/>
        <v>0</v>
      </c>
      <c r="BD514" s="52" t="str">
        <f>IF(参照!L514="","",参照!L514)</f>
        <v>水戸電力(株)</v>
      </c>
    </row>
    <row r="515" spans="47:56">
      <c r="AU515" s="52" t="str">
        <f>IF(参照!A515="","",参照!A515)</f>
        <v/>
      </c>
      <c r="AV515" s="52" t="str">
        <f>IF(参照!B515="","",参照!B515)</f>
        <v/>
      </c>
      <c r="AW515" s="52" t="str">
        <f>IF(参照!C515="","",参照!C515)</f>
        <v/>
      </c>
      <c r="AX515" s="52" t="str">
        <f>IF(参照!D515="","",参照!D515)</f>
        <v>メニューB(残差)</v>
      </c>
      <c r="AY515" s="52">
        <f>IF(参照!E515="","",参照!E515)</f>
        <v>5.0600000000000005E-4</v>
      </c>
      <c r="AZ515" s="52" t="str">
        <f>IF(参照!F515="","",参照!F515)</f>
        <v>(株)エネウィル(旧：ＪＡＧ国際エナジー(株))</v>
      </c>
      <c r="BA515" s="52" t="str">
        <f>IF(参照!G515="","",参照!G515)</f>
        <v>(株)エネウィル(旧：ＪＡＧ国際エナジー(株))_メニューB(残差)</v>
      </c>
      <c r="BB515" s="52">
        <f t="shared" si="38"/>
        <v>0.50600000000000001</v>
      </c>
      <c r="BD515" s="52" t="str">
        <f>IF(参照!L515="","",参照!L515)</f>
        <v>(株)みとや</v>
      </c>
    </row>
    <row r="516" spans="47:56">
      <c r="AU516" s="52" t="str">
        <f>IF(参照!A516="","",参照!A516)</f>
        <v/>
      </c>
      <c r="AV516" s="52" t="str">
        <f>IF(参照!B516="","",参照!B516)</f>
        <v/>
      </c>
      <c r="AW516" s="52" t="str">
        <f>IF(参照!C516="","",参照!C516)</f>
        <v/>
      </c>
      <c r="AX516" s="52" t="str">
        <f>IF(参照!D516="","",参照!D516)</f>
        <v>(参考値)事業者全体</v>
      </c>
      <c r="AY516" s="52">
        <f>IF(参照!E516="","",参照!E516)</f>
        <v>5.2599999999999999E-4</v>
      </c>
      <c r="AZ516" s="52" t="str">
        <f>IF(参照!F516="","",参照!F516)</f>
        <v>(株)エネウィル(旧：ＪＡＧ国際エナジー(株))</v>
      </c>
      <c r="BA516" s="52" t="str">
        <f>IF(参照!G516="","",参照!G516)</f>
        <v>(株)エネウィル(旧：ＪＡＧ国際エナジー(株))_(参考値)事業者全体</v>
      </c>
      <c r="BB516" s="52">
        <f t="shared" si="38"/>
        <v>0.52600000000000002</v>
      </c>
      <c r="BD516" s="52" t="str">
        <f>IF(参照!L516="","",参照!L516)</f>
        <v>緑屋電気(株)</v>
      </c>
    </row>
    <row r="517" spans="47:56">
      <c r="AU517" s="52" t="str">
        <f>IF(参照!A517="","",参照!A517)</f>
        <v>A0222</v>
      </c>
      <c r="AV517" s="52" t="str">
        <f>IF(参照!B517="","",参照!B517)</f>
        <v>Ｎｅｘｔ　Ｐｏｗｅｒ(株)</v>
      </c>
      <c r="AW517" s="52">
        <f>IF(参照!C517="","",参照!C517)</f>
        <v>7.2099999999999996E-4</v>
      </c>
      <c r="AX517" s="52" t="str">
        <f>IF(参照!D517="","",参照!D517)</f>
        <v/>
      </c>
      <c r="AY517" s="52">
        <f>IF(参照!E517="","",参照!E517)</f>
        <v>7.0899999999999999E-4</v>
      </c>
      <c r="AZ517" s="52" t="str">
        <f>IF(参照!F517="","",参照!F517)</f>
        <v>Ｎｅｘｔ　Ｐｏｗｅｒ(株)</v>
      </c>
      <c r="BA517" s="52" t="str">
        <f>IF(参照!G517="","",参照!G517)</f>
        <v>Ｎｅｘｔ　Ｐｏｗｅｒ(株)_</v>
      </c>
      <c r="BB517" s="52">
        <f t="shared" ref="BB517:BB580" si="39">AY517*1000</f>
        <v>0.70899999999999996</v>
      </c>
      <c r="BD517" s="52" t="str">
        <f>IF(参照!L517="","",参照!L517)</f>
        <v>(株)ミナサポ</v>
      </c>
    </row>
    <row r="518" spans="47:56">
      <c r="AU518" s="52" t="str">
        <f>IF(参照!A518="","",参照!A518)</f>
        <v>A0223</v>
      </c>
      <c r="AV518" s="52" t="str">
        <f>IF(参照!B518="","",参照!B518)</f>
        <v>伊藤忠エネクスホームライフ西日本(株)</v>
      </c>
      <c r="AW518" s="52">
        <f>IF(参照!C518="","",参照!C518)</f>
        <v>4.6900000000000002E-4</v>
      </c>
      <c r="AX518" s="52" t="str">
        <f>IF(参照!D518="","",参照!D518)</f>
        <v/>
      </c>
      <c r="AY518" s="52">
        <f>IF(参照!E518="","",参照!E518)</f>
        <v>4.1300000000000001E-4</v>
      </c>
      <c r="AZ518" s="52" t="str">
        <f>IF(参照!F518="","",参照!F518)</f>
        <v>伊藤忠エネクスホームライフ西日本(株)</v>
      </c>
      <c r="BA518" s="52" t="str">
        <f>IF(参照!G518="","",参照!G518)</f>
        <v>伊藤忠エネクスホームライフ西日本(株)_</v>
      </c>
      <c r="BB518" s="52">
        <f t="shared" si="39"/>
        <v>0.41300000000000003</v>
      </c>
      <c r="BD518" s="52" t="str">
        <f>IF(参照!L518="","",参照!L518)</f>
        <v>みなとみらい電力(株)</v>
      </c>
    </row>
    <row r="519" spans="47:56">
      <c r="AU519" s="52" t="str">
        <f>IF(参照!A519="","",参照!A519)</f>
        <v>A0226</v>
      </c>
      <c r="AV519" s="52" t="str">
        <f>IF(参照!B519="","",参照!B519)</f>
        <v>グリーナ(株)</v>
      </c>
      <c r="AW519" s="52">
        <f>IF(参照!C519="","",参照!C519)</f>
        <v>4.44E-4</v>
      </c>
      <c r="AX519" s="52" t="str">
        <f>IF(参照!D519="","",参照!D519)</f>
        <v>メニューA</v>
      </c>
      <c r="AY519" s="52">
        <f>IF(参照!E519="","",参照!E519)</f>
        <v>0</v>
      </c>
      <c r="AZ519" s="52" t="str">
        <f>IF(参照!F519="","",参照!F519)</f>
        <v>グリーナ(株)</v>
      </c>
      <c r="BA519" s="52" t="str">
        <f>IF(参照!G519="","",参照!G519)</f>
        <v>グリーナ(株)_メニューA</v>
      </c>
      <c r="BB519" s="52">
        <f t="shared" si="39"/>
        <v>0</v>
      </c>
      <c r="BD519" s="52" t="str">
        <f>IF(参照!L519="","",参照!L519)</f>
        <v>みの市民エネルギー(株)</v>
      </c>
    </row>
    <row r="520" spans="47:56">
      <c r="AU520" s="52" t="str">
        <f>IF(参照!A520="","",参照!A520)</f>
        <v/>
      </c>
      <c r="AV520" s="52" t="str">
        <f>IF(参照!B520="","",参照!B520)</f>
        <v/>
      </c>
      <c r="AW520" s="52" t="str">
        <f>IF(参照!C520="","",参照!C520)</f>
        <v/>
      </c>
      <c r="AX520" s="52" t="str">
        <f>IF(参照!D520="","",参照!D520)</f>
        <v>メニューB</v>
      </c>
      <c r="AY520" s="52">
        <f>IF(参照!E520="","",参照!E520)</f>
        <v>0</v>
      </c>
      <c r="AZ520" s="52" t="str">
        <f>IF(参照!F520="","",参照!F520)</f>
        <v>グリーナ(株)</v>
      </c>
      <c r="BA520" s="52" t="str">
        <f>IF(参照!G520="","",参照!G520)</f>
        <v>グリーナ(株)_メニューB</v>
      </c>
      <c r="BB520" s="52">
        <f t="shared" si="39"/>
        <v>0</v>
      </c>
      <c r="BD520" s="52" t="str">
        <f>IF(参照!L520="","",参照!L520)</f>
        <v>(株)美作国電力</v>
      </c>
    </row>
    <row r="521" spans="47:56">
      <c r="AU521" s="52" t="str">
        <f>IF(参照!A521="","",参照!A521)</f>
        <v/>
      </c>
      <c r="AV521" s="52" t="str">
        <f>IF(参照!B521="","",参照!B521)</f>
        <v/>
      </c>
      <c r="AW521" s="52" t="str">
        <f>IF(参照!C521="","",参照!C521)</f>
        <v/>
      </c>
      <c r="AX521" s="52" t="str">
        <f>IF(参照!D521="","",参照!D521)</f>
        <v>メニューC(残差)</v>
      </c>
      <c r="AY521" s="52">
        <f>IF(参照!E521="","",参照!E521)</f>
        <v>0</v>
      </c>
      <c r="AZ521" s="52" t="str">
        <f>IF(参照!F521="","",参照!F521)</f>
        <v>グリーナ(株)</v>
      </c>
      <c r="BA521" s="52" t="str">
        <f>IF(参照!G521="","",参照!G521)</f>
        <v>グリーナ(株)_メニューC(残差)</v>
      </c>
      <c r="BB521" s="52">
        <f t="shared" si="39"/>
        <v>0</v>
      </c>
      <c r="BD521" s="52" t="str">
        <f>IF(参照!L521="","",参照!L521)</f>
        <v>(株)宮交シティ</v>
      </c>
    </row>
    <row r="522" spans="47:56">
      <c r="AU522" s="52" t="str">
        <f>IF(参照!A522="","",参照!A522)</f>
        <v/>
      </c>
      <c r="AV522" s="52" t="str">
        <f>IF(参照!B522="","",参照!B522)</f>
        <v/>
      </c>
      <c r="AW522" s="52" t="str">
        <f>IF(参照!C522="","",参照!C522)</f>
        <v/>
      </c>
      <c r="AX522" s="52" t="str">
        <f>IF(参照!D522="","",参照!D522)</f>
        <v>(参考値)事業者全体</v>
      </c>
      <c r="AY522" s="52">
        <f>IF(参照!E522="","",参照!E522)</f>
        <v>0</v>
      </c>
      <c r="AZ522" s="52" t="str">
        <f>IF(参照!F522="","",参照!F522)</f>
        <v>グリーナ(株)</v>
      </c>
      <c r="BA522" s="52" t="str">
        <f>IF(参照!G522="","",参照!G522)</f>
        <v>グリーナ(株)_(参考値)事業者全体</v>
      </c>
      <c r="BB522" s="52">
        <f t="shared" si="39"/>
        <v>0</v>
      </c>
      <c r="BD522" s="52" t="str">
        <f>IF(参照!L522="","",参照!L522)</f>
        <v>宮古新電力(株)</v>
      </c>
    </row>
    <row r="523" spans="47:56">
      <c r="AU523" s="52" t="str">
        <f>IF(参照!A523="","",参照!A523)</f>
        <v>A0227</v>
      </c>
      <c r="AV523" s="52" t="str">
        <f>IF(参照!B523="","",参照!B523)</f>
        <v>はりま電力(株)</v>
      </c>
      <c r="AW523" s="52">
        <f>IF(参照!C523="","",参照!C523)</f>
        <v>4.95E-4</v>
      </c>
      <c r="AX523" s="52" t="str">
        <f>IF(参照!D523="","",参照!D523)</f>
        <v/>
      </c>
      <c r="AY523" s="52">
        <f>IF(参照!E523="","",参照!E523)</f>
        <v>5.2599999999999999E-4</v>
      </c>
      <c r="AZ523" s="52" t="str">
        <f>IF(参照!F523="","",参照!F523)</f>
        <v>はりま電力(株)</v>
      </c>
      <c r="BA523" s="52" t="str">
        <f>IF(参照!G523="","",参照!G523)</f>
        <v>はりま電力(株)_</v>
      </c>
      <c r="BB523" s="52">
        <f t="shared" si="39"/>
        <v>0.52600000000000002</v>
      </c>
      <c r="BD523" s="52" t="str">
        <f>IF(参照!L523="","",参照!L523)</f>
        <v>(株)宮崎ガスリビング</v>
      </c>
    </row>
    <row r="524" spans="47:56">
      <c r="AU524" s="52" t="str">
        <f>IF(参照!A524="","",参照!A524)</f>
        <v>A0228</v>
      </c>
      <c r="AV524" s="52" t="str">
        <f>IF(参照!B524="","",参照!B524)</f>
        <v>(株)浜松新電力</v>
      </c>
      <c r="AW524" s="52">
        <f>IF(参照!C524="","",参照!C524)</f>
        <v>4.5000000000000003E-5</v>
      </c>
      <c r="AX524" s="52" t="str">
        <f>IF(参照!D524="","",参照!D524)</f>
        <v/>
      </c>
      <c r="AY524" s="52">
        <f>IF(参照!E524="","",参照!E524)</f>
        <v>5.0100000000000003E-4</v>
      </c>
      <c r="AZ524" s="52" t="str">
        <f>IF(参照!F524="","",参照!F524)</f>
        <v>(株)浜松新電力</v>
      </c>
      <c r="BA524" s="52" t="str">
        <f>IF(参照!G524="","",参照!G524)</f>
        <v>(株)浜松新電力_</v>
      </c>
      <c r="BB524" s="52">
        <f t="shared" si="39"/>
        <v>0.501</v>
      </c>
      <c r="BD524" s="52" t="str">
        <f>IF(参照!L524="","",参照!L524)</f>
        <v>宮崎電力(株)</v>
      </c>
    </row>
    <row r="525" spans="47:56">
      <c r="AU525" s="52" t="str">
        <f>IF(参照!A525="","",参照!A525)</f>
        <v>A0229</v>
      </c>
      <c r="AV525" s="52" t="str">
        <f>IF(参照!B525="","",参照!B525)</f>
        <v>ゼロワットパワー(株)</v>
      </c>
      <c r="AW525" s="52">
        <f>IF(参照!C525="","",参照!C525)</f>
        <v>2.5000000000000001E-5</v>
      </c>
      <c r="AX525" s="52" t="str">
        <f>IF(参照!D525="","",参照!D525)</f>
        <v>メニューA</v>
      </c>
      <c r="AY525" s="52">
        <f>IF(参照!E525="","",参照!E525)</f>
        <v>0</v>
      </c>
      <c r="AZ525" s="52" t="str">
        <f>IF(参照!F525="","",参照!F525)</f>
        <v>ゼロワットパワー(株)</v>
      </c>
      <c r="BA525" s="52" t="str">
        <f>IF(参照!G525="","",参照!G525)</f>
        <v>ゼロワットパワー(株)_メニューA</v>
      </c>
      <c r="BB525" s="52">
        <f t="shared" si="39"/>
        <v>0</v>
      </c>
      <c r="BD525" s="52" t="str">
        <f>IF(参照!L525="","",参照!L525)</f>
        <v>宮崎パワーライン(株)</v>
      </c>
    </row>
    <row r="526" spans="47:56">
      <c r="AU526" s="52" t="str">
        <f>IF(参照!A526="","",参照!A526)</f>
        <v>A0230</v>
      </c>
      <c r="AV526" s="52" t="str">
        <f>IF(参照!B526="","",参照!B526)</f>
        <v>アストマックス(株)</v>
      </c>
      <c r="AW526" s="52" t="str">
        <f>IF(参照!C526="","",参照!C526)</f>
        <v>0.000453※</v>
      </c>
      <c r="AX526" s="52" t="str">
        <f>IF(参照!D526="","",参照!D526)</f>
        <v/>
      </c>
      <c r="AY526" s="52">
        <f>IF(参照!E526="","",参照!E526)</f>
        <v>4.5300000000000001E-4</v>
      </c>
      <c r="AZ526" s="52" t="str">
        <f>IF(参照!F526="","",参照!F526)</f>
        <v>アストマックス(株)</v>
      </c>
      <c r="BA526" s="52" t="str">
        <f>IF(参照!G526="","",参照!G526)</f>
        <v>アストマックス(株)_</v>
      </c>
      <c r="BB526" s="52">
        <f t="shared" si="39"/>
        <v>0.45300000000000001</v>
      </c>
      <c r="BD526" s="52" t="str">
        <f>IF(参照!L526="","",参照!L526)</f>
        <v>みやまスマートエネルギー(株)</v>
      </c>
    </row>
    <row r="527" spans="47:56">
      <c r="AU527" s="52" t="str">
        <f>IF(参照!A527="","",参照!A527)</f>
        <v>A0231</v>
      </c>
      <c r="AV527" s="52" t="str">
        <f>IF(参照!B527="","",参照!B527)</f>
        <v>(株)やまがた新電力</v>
      </c>
      <c r="AW527" s="52">
        <f>IF(参照!C527="","",参照!C527)</f>
        <v>6.0000000000000002E-6</v>
      </c>
      <c r="AX527" s="52" t="str">
        <f>IF(参照!D527="","",参照!D527)</f>
        <v>メニューA</v>
      </c>
      <c r="AY527" s="52">
        <f>IF(参照!E527="","",参照!E527)</f>
        <v>0</v>
      </c>
      <c r="AZ527" s="52" t="str">
        <f>IF(参照!F527="","",参照!F527)</f>
        <v>(株)やまがた新電力</v>
      </c>
      <c r="BA527" s="52" t="str">
        <f>IF(参照!G527="","",参照!G527)</f>
        <v>(株)やまがた新電力_メニューA</v>
      </c>
      <c r="BB527" s="52">
        <f t="shared" si="39"/>
        <v>0</v>
      </c>
      <c r="BD527" s="52" t="str">
        <f>IF(参照!L527="","",参照!L527)</f>
        <v>みよしエナジー(株)</v>
      </c>
    </row>
    <row r="528" spans="47:56">
      <c r="AU528" s="52" t="str">
        <f>IF(参照!A528="","",参照!A528)</f>
        <v/>
      </c>
      <c r="AV528" s="52" t="str">
        <f>IF(参照!B528="","",参照!B528)</f>
        <v/>
      </c>
      <c r="AW528" s="52" t="str">
        <f>IF(参照!C528="","",参照!C528)</f>
        <v/>
      </c>
      <c r="AX528" s="52" t="str">
        <f>IF(参照!D528="","",参照!D528)</f>
        <v>メニューB(残差)</v>
      </c>
      <c r="AY528" s="52">
        <f>IF(参照!E528="","",参照!E528)</f>
        <v>6.1600000000000001E-4</v>
      </c>
      <c r="AZ528" s="52" t="str">
        <f>IF(参照!F528="","",参照!F528)</f>
        <v>(株)やまがた新電力</v>
      </c>
      <c r="BA528" s="52" t="str">
        <f>IF(参照!G528="","",参照!G528)</f>
        <v>(株)やまがた新電力_メニューB(残差)</v>
      </c>
      <c r="BB528" s="52">
        <f t="shared" si="39"/>
        <v>0.61599999999999999</v>
      </c>
      <c r="BD528" s="52" t="str">
        <f>IF(参照!L528="","",参照!L528)</f>
        <v>ミライフ(株)</v>
      </c>
    </row>
    <row r="529" spans="47:56">
      <c r="AU529" s="52" t="str">
        <f>IF(参照!A529="","",参照!A529)</f>
        <v/>
      </c>
      <c r="AV529" s="52" t="str">
        <f>IF(参照!B529="","",参照!B529)</f>
        <v/>
      </c>
      <c r="AW529" s="52" t="str">
        <f>IF(参照!C529="","",参照!C529)</f>
        <v/>
      </c>
      <c r="AX529" s="52" t="str">
        <f>IF(参照!D529="","",参照!D529)</f>
        <v>(参考値)事業者全体</v>
      </c>
      <c r="AY529" s="52">
        <f>IF(参照!E529="","",参照!E529)</f>
        <v>4.44E-4</v>
      </c>
      <c r="AZ529" s="52" t="str">
        <f>IF(参照!F529="","",参照!F529)</f>
        <v>(株)やまがた新電力</v>
      </c>
      <c r="BA529" s="52" t="str">
        <f>IF(参照!G529="","",参照!G529)</f>
        <v>(株)やまがた新電力_(参考値)事業者全体</v>
      </c>
      <c r="BB529" s="52">
        <f t="shared" si="39"/>
        <v>0.44400000000000001</v>
      </c>
      <c r="BD529" s="52" t="str">
        <f>IF(参照!L529="","",参照!L529)</f>
        <v>ミライフ東日本(株)</v>
      </c>
    </row>
    <row r="530" spans="47:56">
      <c r="AU530" s="52" t="str">
        <f>IF(参照!A530="","",参照!A530)</f>
        <v>A0232</v>
      </c>
      <c r="AV530" s="52" t="str">
        <f>IF(参照!B530="","",参照!B530)</f>
        <v>一般社団法人東松島みらいとし機構</v>
      </c>
      <c r="AW530" s="52">
        <f>IF(参照!C530="","",参照!C530)</f>
        <v>3.6299999999999999E-4</v>
      </c>
      <c r="AX530" s="52" t="str">
        <f>IF(参照!D530="","",参照!D530)</f>
        <v/>
      </c>
      <c r="AY530" s="52">
        <f>IF(参照!E530="","",参照!E530)</f>
        <v>5.5500000000000005E-4</v>
      </c>
      <c r="AZ530" s="52" t="str">
        <f>IF(参照!F530="","",参照!F530)</f>
        <v>一般社団法人東松島みらいとし機構</v>
      </c>
      <c r="BA530" s="52" t="str">
        <f>IF(参照!G530="","",参照!G530)</f>
        <v>一般社団法人東松島みらいとし機構_</v>
      </c>
      <c r="BB530" s="52">
        <f t="shared" si="39"/>
        <v>0.55500000000000005</v>
      </c>
      <c r="BD530" s="52" t="str">
        <f>IF(参照!L530="","",参照!L530)</f>
        <v>(株)明治産業</v>
      </c>
    </row>
    <row r="531" spans="47:56">
      <c r="AU531" s="52" t="str">
        <f>IF(参照!A531="","",参照!A531)</f>
        <v>A0234</v>
      </c>
      <c r="AV531" s="52" t="str">
        <f>IF(参照!B531="","",参照!B531)</f>
        <v>(株)グリーンパワー大東</v>
      </c>
      <c r="AW531" s="52">
        <f>IF(参照!C531="","",参照!C531)</f>
        <v>1.6000000000000001E-4</v>
      </c>
      <c r="AX531" s="52" t="str">
        <f>IF(参照!D531="","",参照!D531)</f>
        <v>メニューA</v>
      </c>
      <c r="AY531" s="52">
        <f>IF(参照!E531="","",参照!E531)</f>
        <v>0</v>
      </c>
      <c r="AZ531" s="52" t="str">
        <f>IF(参照!F531="","",参照!F531)</f>
        <v>(株)グリーンパワー大東</v>
      </c>
      <c r="BA531" s="52" t="str">
        <f>IF(参照!G531="","",参照!G531)</f>
        <v>(株)グリーンパワー大東_メニューA</v>
      </c>
      <c r="BB531" s="52">
        <f t="shared" si="39"/>
        <v>0</v>
      </c>
      <c r="BD531" s="52" t="str">
        <f>IF(参照!L531="","",参照!L531)</f>
        <v>名南共同エネルギー(株)</v>
      </c>
    </row>
    <row r="532" spans="47:56">
      <c r="AU532" s="52" t="str">
        <f>IF(参照!A532="","",参照!A532)</f>
        <v/>
      </c>
      <c r="AV532" s="52" t="str">
        <f>IF(参照!B532="","",参照!B532)</f>
        <v/>
      </c>
      <c r="AW532" s="52" t="str">
        <f>IF(参照!C532="","",参照!C532)</f>
        <v/>
      </c>
      <c r="AX532" s="52" t="str">
        <f>IF(参照!D532="","",参照!D532)</f>
        <v>メニューB(残差)</v>
      </c>
      <c r="AY532" s="52">
        <f>IF(参照!E532="","",参照!E532)</f>
        <v>2.0100000000000001E-4</v>
      </c>
      <c r="AZ532" s="52" t="str">
        <f>IF(参照!F532="","",参照!F532)</f>
        <v>(株)グリーンパワー大東</v>
      </c>
      <c r="BA532" s="52" t="str">
        <f>IF(参照!G532="","",参照!G532)</f>
        <v>(株)グリーンパワー大東_メニューB(残差)</v>
      </c>
      <c r="BB532" s="52">
        <f t="shared" si="39"/>
        <v>0.20100000000000001</v>
      </c>
      <c r="BD532" s="52" t="str">
        <f>IF(参照!L532="","",参照!L532)</f>
        <v>(株)メディオテック</v>
      </c>
    </row>
    <row r="533" spans="47:56">
      <c r="AU533" s="52" t="str">
        <f>IF(参照!A533="","",参照!A533)</f>
        <v/>
      </c>
      <c r="AV533" s="52" t="str">
        <f>IF(参照!B533="","",参照!B533)</f>
        <v/>
      </c>
      <c r="AW533" s="52" t="str">
        <f>IF(参照!C533="","",参照!C533)</f>
        <v/>
      </c>
      <c r="AX533" s="52" t="str">
        <f>IF(参照!D533="","",参照!D533)</f>
        <v>(参考値)事業者全体</v>
      </c>
      <c r="AY533" s="52">
        <f>IF(参照!E533="","",参照!E533)</f>
        <v>1.9600000000000002E-4</v>
      </c>
      <c r="AZ533" s="52" t="str">
        <f>IF(参照!F533="","",参照!F533)</f>
        <v>(株)グリーンパワー大東</v>
      </c>
      <c r="BA533" s="52" t="str">
        <f>IF(参照!G533="","",参照!G533)</f>
        <v>(株)グリーンパワー大東_(参考値)事業者全体</v>
      </c>
      <c r="BB533" s="52">
        <f t="shared" si="39"/>
        <v>0.19600000000000001</v>
      </c>
      <c r="BD533" s="52" t="str">
        <f>IF(参照!L533="","",参照!L533)</f>
        <v>もみじ電力(株)</v>
      </c>
    </row>
    <row r="534" spans="47:56">
      <c r="AU534" s="52" t="str">
        <f>IF(参照!A534="","",参照!A534)</f>
        <v>A0235</v>
      </c>
      <c r="AV534" s="52" t="str">
        <f>IF(参照!B534="","",参照!B534)</f>
        <v>(株)Ｋｅｎｅｓエネルギーサービス</v>
      </c>
      <c r="AW534" s="52">
        <f>IF(参照!C534="","",参照!C534)</f>
        <v>7.0500000000000001E-4</v>
      </c>
      <c r="AX534" s="52" t="str">
        <f>IF(参照!D534="","",参照!D534)</f>
        <v/>
      </c>
      <c r="AY534" s="52">
        <f>IF(参照!E534="","",参照!E534)</f>
        <v>6.9899999999999997E-4</v>
      </c>
      <c r="AZ534" s="52" t="str">
        <f>IF(参照!F534="","",参照!F534)</f>
        <v>(株)Ｋｅｎｅｓエネルギーサービス</v>
      </c>
      <c r="BA534" s="52" t="str">
        <f>IF(参照!G534="","",参照!G534)</f>
        <v>(株)Ｋｅｎｅｓエネルギーサービス_</v>
      </c>
      <c r="BB534" s="52">
        <f t="shared" si="39"/>
        <v>0.69899999999999995</v>
      </c>
      <c r="BD534" s="52" t="str">
        <f>IF(参照!L534="","",参照!L534)</f>
        <v>森の灯り(株)</v>
      </c>
    </row>
    <row r="535" spans="47:56">
      <c r="AU535" s="52" t="str">
        <f>IF(参照!A535="","",参照!A535)</f>
        <v>A0236</v>
      </c>
      <c r="AV535" s="52" t="str">
        <f>IF(参照!B535="","",参照!B535)</f>
        <v>(株)シーラパワー(旧：愛知電力(株))</v>
      </c>
      <c r="AW535" s="52">
        <f>IF(参照!C535="","",参照!C535)</f>
        <v>4.9899999999999999E-4</v>
      </c>
      <c r="AX535" s="52" t="str">
        <f>IF(参照!D535="","",参照!D535)</f>
        <v>メニューA</v>
      </c>
      <c r="AY535" s="52">
        <f>IF(参照!E535="","",参照!E535)</f>
        <v>0</v>
      </c>
      <c r="AZ535" s="52" t="str">
        <f>IF(参照!F535="","",参照!F535)</f>
        <v>(株)シーラパワー(旧：愛知電力(株))</v>
      </c>
      <c r="BA535" s="52" t="str">
        <f>IF(参照!G535="","",参照!G535)</f>
        <v>(株)シーラパワー(旧：愛知電力(株))_メニューA</v>
      </c>
      <c r="BB535" s="52">
        <f t="shared" si="39"/>
        <v>0</v>
      </c>
      <c r="BD535" s="52" t="str">
        <f>IF(参照!L535="","",参照!L535)</f>
        <v>森のエネルギー(株)</v>
      </c>
    </row>
    <row r="536" spans="47:56">
      <c r="AU536" s="52" t="str">
        <f>IF(参照!A536="","",参照!A536)</f>
        <v/>
      </c>
      <c r="AV536" s="52" t="str">
        <f>IF(参照!B536="","",参照!B536)</f>
        <v/>
      </c>
      <c r="AW536" s="52" t="str">
        <f>IF(参照!C536="","",参照!C536)</f>
        <v/>
      </c>
      <c r="AX536" s="52" t="str">
        <f>IF(参照!D536="","",参照!D536)</f>
        <v>メニューB(残差)</v>
      </c>
      <c r="AY536" s="52">
        <f>IF(参照!E536="","",参照!E536)</f>
        <v>5.4600000000000004E-4</v>
      </c>
      <c r="AZ536" s="52" t="str">
        <f>IF(参照!F536="","",参照!F536)</f>
        <v>(株)シーラパワー(旧：愛知電力(株))</v>
      </c>
      <c r="BA536" s="52" t="str">
        <f>IF(参照!G536="","",参照!G536)</f>
        <v>(株)シーラパワー(旧：愛知電力(株))_メニューB(残差)</v>
      </c>
      <c r="BB536" s="52">
        <f t="shared" si="39"/>
        <v>0.54600000000000004</v>
      </c>
      <c r="BD536" s="52" t="str">
        <f>IF(参照!L536="","",参照!L536)</f>
        <v>森の電力(株)</v>
      </c>
    </row>
    <row r="537" spans="47:56">
      <c r="AU537" s="52" t="str">
        <f>IF(参照!A537="","",参照!A537)</f>
        <v/>
      </c>
      <c r="AV537" s="52" t="str">
        <f>IF(参照!B537="","",参照!B537)</f>
        <v/>
      </c>
      <c r="AW537" s="52" t="str">
        <f>IF(参照!C537="","",参照!C537)</f>
        <v/>
      </c>
      <c r="AX537" s="52" t="str">
        <f>IF(参照!D537="","",参照!D537)</f>
        <v>(参考値)事業者全体</v>
      </c>
      <c r="AY537" s="52">
        <f>IF(参照!E537="","",参照!E537)</f>
        <v>5.1699999999999999E-4</v>
      </c>
      <c r="AZ537" s="52" t="str">
        <f>IF(参照!F537="","",参照!F537)</f>
        <v>(株)シーラパワー(旧：愛知電力(株))</v>
      </c>
      <c r="BA537" s="52" t="str">
        <f>IF(参照!G537="","",参照!G537)</f>
        <v>(株)シーラパワー(旧：愛知電力(株))_(参考値)事業者全体</v>
      </c>
      <c r="BB537" s="52">
        <f t="shared" si="39"/>
        <v>0.51700000000000002</v>
      </c>
      <c r="BD537" s="52" t="str">
        <f>IF(参照!L537="","",参照!L537)</f>
        <v>八千代エンジニヤリング(株)</v>
      </c>
    </row>
    <row r="538" spans="47:56">
      <c r="AU538" s="52" t="str">
        <f>IF(参照!A538="","",参照!A538)</f>
        <v>A0237</v>
      </c>
      <c r="AV538" s="52" t="str">
        <f>IF(参照!B538="","",参照!B538)</f>
        <v>御所野縄文電力(株)</v>
      </c>
      <c r="AW538" s="52">
        <f>IF(参照!C538="","",参照!C538)</f>
        <v>3.4E-5</v>
      </c>
      <c r="AX538" s="52" t="str">
        <f>IF(参照!D538="","",参照!D538)</f>
        <v/>
      </c>
      <c r="AY538" s="52">
        <f>IF(参照!E538="","",参照!E538)</f>
        <v>4.5199999999999998E-4</v>
      </c>
      <c r="AZ538" s="52" t="str">
        <f>IF(参照!F538="","",参照!F538)</f>
        <v>御所野縄文電力(株)</v>
      </c>
      <c r="BA538" s="52" t="str">
        <f>IF(参照!G538="","",参照!G538)</f>
        <v>御所野縄文電力(株)_</v>
      </c>
      <c r="BB538" s="52">
        <f t="shared" si="39"/>
        <v>0.45199999999999996</v>
      </c>
      <c r="BD538" s="52" t="str">
        <f>IF(参照!L538="","",参照!L538)</f>
        <v>弥富ガス協同組合</v>
      </c>
    </row>
    <row r="539" spans="47:56">
      <c r="AU539" s="52" t="str">
        <f>IF(参照!A539="","",参照!A539)</f>
        <v>A0238</v>
      </c>
      <c r="AV539" s="52" t="str">
        <f>IF(参照!B539="","",参照!B539)</f>
        <v>(株)カーボンニュートラル(旧：西多摩バイオパワー(株))</v>
      </c>
      <c r="AW539" s="52" t="str">
        <f>IF(参照!C539="","",参照!C539)</f>
        <v>0.000453※</v>
      </c>
      <c r="AX539" s="52" t="str">
        <f>IF(参照!D539="","",参照!D539)</f>
        <v/>
      </c>
      <c r="AY539" s="52">
        <f>IF(参照!E539="","",参照!E539)</f>
        <v>4.3800000000000002E-4</v>
      </c>
      <c r="AZ539" s="52" t="str">
        <f>IF(参照!F539="","",参照!F539)</f>
        <v>(株)カーボンニュートラル(旧：西多摩バイオパワー(株))</v>
      </c>
      <c r="BA539" s="52" t="str">
        <f>IF(参照!G539="","",参照!G539)</f>
        <v>(株)カーボンニュートラル(旧：西多摩バイオパワー(株))_</v>
      </c>
      <c r="BB539" s="52">
        <f t="shared" si="39"/>
        <v>0.438</v>
      </c>
      <c r="BD539" s="52" t="str">
        <f>IF(参照!L539="","",参照!L539)</f>
        <v>八幡商事(株)</v>
      </c>
    </row>
    <row r="540" spans="47:56">
      <c r="AU540" s="52" t="str">
        <f>IF(参照!A540="","",参照!A540)</f>
        <v>A0239</v>
      </c>
      <c r="AV540" s="52" t="str">
        <f>IF(参照!B540="","",参照!B540)</f>
        <v>宮古新電力(株)</v>
      </c>
      <c r="AW540" s="52">
        <f>IF(参照!C540="","",参照!C540)</f>
        <v>4.0400000000000001E-4</v>
      </c>
      <c r="AX540" s="52" t="str">
        <f>IF(参照!D540="","",参照!D540)</f>
        <v/>
      </c>
      <c r="AY540" s="52">
        <f>IF(参照!E540="","",参照!E540)</f>
        <v>3.86E-4</v>
      </c>
      <c r="AZ540" s="52" t="str">
        <f>IF(参照!F540="","",参照!F540)</f>
        <v>宮古新電力(株)</v>
      </c>
      <c r="BA540" s="52" t="str">
        <f>IF(参照!G540="","",参照!G540)</f>
        <v>宮古新電力(株)_</v>
      </c>
      <c r="BB540" s="52">
        <f t="shared" si="39"/>
        <v>0.38600000000000001</v>
      </c>
      <c r="BD540" s="52" t="str">
        <f>IF(参照!L540="","",参照!L540)</f>
        <v>(株)やまがた新電力</v>
      </c>
    </row>
    <row r="541" spans="47:56">
      <c r="AU541" s="52" t="str">
        <f>IF(参照!A541="","",参照!A541)</f>
        <v>A0240</v>
      </c>
      <c r="AV541" s="52" t="str">
        <f>IF(参照!B541="","",参照!B541)</f>
        <v>長崎地域電力(株)</v>
      </c>
      <c r="AW541" s="52">
        <f>IF(参照!C541="","",参照!C541)</f>
        <v>4.9100000000000001E-4</v>
      </c>
      <c r="AX541" s="52" t="str">
        <f>IF(参照!D541="","",参照!D541)</f>
        <v/>
      </c>
      <c r="AY541" s="52">
        <f>IF(参照!E541="","",参照!E541)</f>
        <v>4.35E-4</v>
      </c>
      <c r="AZ541" s="52" t="str">
        <f>IF(参照!F541="","",参照!F541)</f>
        <v>長崎地域電力(株)</v>
      </c>
      <c r="BA541" s="52" t="str">
        <f>IF(参照!G541="","",参照!G541)</f>
        <v>長崎地域電力(株)_</v>
      </c>
      <c r="BB541" s="52">
        <f t="shared" si="39"/>
        <v>0.435</v>
      </c>
      <c r="BD541" s="52" t="str">
        <f>IF(参照!L541="","",参照!L541)</f>
        <v>やめエネルギー(株)</v>
      </c>
    </row>
    <row r="542" spans="47:56">
      <c r="AU542" s="52" t="str">
        <f>IF(参照!A542="","",参照!A542)</f>
        <v>A0241</v>
      </c>
      <c r="AV542" s="52" t="str">
        <f>IF(参照!B542="","",参照!B542)</f>
        <v>(株)エネアーク関西</v>
      </c>
      <c r="AW542" s="52">
        <f>IF(参照!C542="","",参照!C542)</f>
        <v>4.9799999999999996E-4</v>
      </c>
      <c r="AX542" s="52" t="str">
        <f>IF(参照!D542="","",参照!D542)</f>
        <v/>
      </c>
      <c r="AY542" s="52">
        <f>IF(参照!E542="","",参照!E542)</f>
        <v>4.4200000000000001E-4</v>
      </c>
      <c r="AZ542" s="52" t="str">
        <f>IF(参照!F542="","",参照!F542)</f>
        <v>(株)エネアーク関西</v>
      </c>
      <c r="BA542" s="52" t="str">
        <f>IF(参照!G542="","",参照!G542)</f>
        <v>(株)エネアーク関西_</v>
      </c>
      <c r="BB542" s="52">
        <f t="shared" si="39"/>
        <v>0.442</v>
      </c>
      <c r="BD542" s="52" t="str">
        <f>IF(参照!L542="","",参照!L542)</f>
        <v>(株)ユーラスグリーンエナジー</v>
      </c>
    </row>
    <row r="543" spans="47:56">
      <c r="AU543" s="52" t="str">
        <f>IF(参照!A543="","",参照!A543)</f>
        <v>A0243</v>
      </c>
      <c r="AV543" s="52" t="str">
        <f>IF(参照!B543="","",参照!B543)</f>
        <v>近畿電力(株)</v>
      </c>
      <c r="AW543" s="52">
        <f>IF(参照!C543="","",参照!C543)</f>
        <v>4.8500000000000003E-4</v>
      </c>
      <c r="AX543" s="52" t="str">
        <f>IF(参照!D543="","",参照!D543)</f>
        <v/>
      </c>
      <c r="AY543" s="52">
        <f>IF(参照!E543="","",参照!E543)</f>
        <v>4.6200000000000001E-4</v>
      </c>
      <c r="AZ543" s="52" t="str">
        <f>IF(参照!F543="","",参照!F543)</f>
        <v>近畿電力(株)</v>
      </c>
      <c r="BA543" s="52" t="str">
        <f>IF(参照!G543="","",参照!G543)</f>
        <v>近畿電力(株)_</v>
      </c>
      <c r="BB543" s="52">
        <f t="shared" si="39"/>
        <v>0.46200000000000002</v>
      </c>
      <c r="BD543" s="52" t="str">
        <f>IF(参照!L543="","",参照!L543)</f>
        <v>ゆきぐに新電力(株)</v>
      </c>
    </row>
    <row r="544" spans="47:56">
      <c r="AU544" s="52" t="str">
        <f>IF(参照!A544="","",参照!A544)</f>
        <v>A0245</v>
      </c>
      <c r="AV544" s="52" t="str">
        <f>IF(参照!B544="","",参照!B544)</f>
        <v>新電力おおいた(株)</v>
      </c>
      <c r="AW544" s="52">
        <f>IF(参照!C544="","",参照!C544)</f>
        <v>4.3300000000000001E-4</v>
      </c>
      <c r="AX544" s="52" t="str">
        <f>IF(参照!D544="","",参照!D544)</f>
        <v/>
      </c>
      <c r="AY544" s="52">
        <f>IF(参照!E544="","",参照!E544)</f>
        <v>4.2000000000000002E-4</v>
      </c>
      <c r="AZ544" s="52" t="str">
        <f>IF(参照!F544="","",参照!F544)</f>
        <v>新電力おおいた(株)</v>
      </c>
      <c r="BA544" s="52" t="str">
        <f>IF(参照!G544="","",参照!G544)</f>
        <v>新電力おおいた(株)_</v>
      </c>
      <c r="BB544" s="52">
        <f t="shared" si="39"/>
        <v>0.42000000000000004</v>
      </c>
      <c r="BD544" s="52" t="str">
        <f>IF(参照!L544="","",参照!L544)</f>
        <v>(株)ユビニティー</v>
      </c>
    </row>
    <row r="545" spans="47:56">
      <c r="AU545" s="52" t="str">
        <f>IF(参照!A545="","",参照!A545)</f>
        <v>A0246</v>
      </c>
      <c r="AV545" s="52" t="str">
        <f>IF(参照!B545="","",参照!B545)</f>
        <v>(株)日本セレモニー</v>
      </c>
      <c r="AW545" s="52">
        <f>IF(参照!C545="","",参照!C545)</f>
        <v>5.0100000000000003E-4</v>
      </c>
      <c r="AX545" s="52" t="str">
        <f>IF(参照!D545="","",参照!D545)</f>
        <v/>
      </c>
      <c r="AY545" s="52">
        <f>IF(参照!E545="","",参照!E545)</f>
        <v>4.9799999999999996E-4</v>
      </c>
      <c r="AZ545" s="52" t="str">
        <f>IF(参照!F545="","",参照!F545)</f>
        <v>(株)日本セレモニー</v>
      </c>
      <c r="BA545" s="52" t="str">
        <f>IF(参照!G545="","",参照!G545)</f>
        <v>(株)日本セレモニー_</v>
      </c>
      <c r="BB545" s="52">
        <f t="shared" si="39"/>
        <v>0.49799999999999994</v>
      </c>
      <c r="BD545" s="52" t="str">
        <f>IF(参照!L545="","",参照!L545)</f>
        <v>横浜ウォーター(株)</v>
      </c>
    </row>
    <row r="546" spans="47:56">
      <c r="AU546" s="52" t="str">
        <f>IF(参照!A546="","",参照!A546)</f>
        <v>A0248</v>
      </c>
      <c r="AV546" s="52" t="str">
        <f>IF(参照!B546="","",参照!B546)</f>
        <v>(株)池見石油店</v>
      </c>
      <c r="AW546" s="52">
        <f>IF(参照!C546="","",参照!C546)</f>
        <v>5.3600000000000002E-4</v>
      </c>
      <c r="AX546" s="52" t="str">
        <f>IF(参照!D546="","",参照!D546)</f>
        <v/>
      </c>
      <c r="AY546" s="52">
        <f>IF(参照!E546="","",参照!E546)</f>
        <v>5.71E-4</v>
      </c>
      <c r="AZ546" s="52" t="str">
        <f>IF(参照!F546="","",参照!F546)</f>
        <v>(株)池見石油店</v>
      </c>
      <c r="BA546" s="52" t="str">
        <f>IF(参照!G546="","",参照!G546)</f>
        <v>(株)池見石油店_</v>
      </c>
      <c r="BB546" s="52">
        <f t="shared" si="39"/>
        <v>0.57099999999999995</v>
      </c>
      <c r="BD546" s="52" t="str">
        <f>IF(参照!L546="","",参照!L546)</f>
        <v>(株)横浜環境デザイン</v>
      </c>
    </row>
    <row r="547" spans="47:56">
      <c r="AU547" s="52" t="str">
        <f>IF(参照!A547="","",参照!A547)</f>
        <v>A0250</v>
      </c>
      <c r="AV547" s="52" t="str">
        <f>IF(参照!B547="","",参照!B547)</f>
        <v>芝浦電力(株)</v>
      </c>
      <c r="AW547" s="52">
        <f>IF(参照!C547="","",参照!C547)</f>
        <v>2.8800000000000001E-4</v>
      </c>
      <c r="AX547" s="52" t="str">
        <f>IF(参照!D547="","",参照!D547)</f>
        <v/>
      </c>
      <c r="AY547" s="52">
        <f>IF(参照!E547="","",参照!E547)</f>
        <v>4.5199999999999998E-4</v>
      </c>
      <c r="AZ547" s="52" t="str">
        <f>IF(参照!F547="","",参照!F547)</f>
        <v>芝浦電力(株)</v>
      </c>
      <c r="BA547" s="52" t="str">
        <f>IF(参照!G547="","",参照!G547)</f>
        <v>芝浦電力(株)_</v>
      </c>
      <c r="BB547" s="52">
        <f t="shared" si="39"/>
        <v>0.45199999999999996</v>
      </c>
      <c r="BD547" s="52" t="str">
        <f>IF(参照!L547="","",参照!L547)</f>
        <v>(株)吉田石油店</v>
      </c>
    </row>
    <row r="548" spans="47:56">
      <c r="AU548" s="52" t="str">
        <f>IF(参照!A548="","",参照!A548)</f>
        <v>A0253</v>
      </c>
      <c r="AV548" s="52" t="str">
        <f>IF(参照!B548="","",参照!B548)</f>
        <v>(株)地域創生ホールディングス</v>
      </c>
      <c r="AW548" s="52">
        <f>IF(参照!C548="","",参照!C548)</f>
        <v>4.84E-4</v>
      </c>
      <c r="AX548" s="52" t="str">
        <f>IF(参照!D548="","",参照!D548)</f>
        <v/>
      </c>
      <c r="AY548" s="52">
        <f>IF(参照!E548="","",参照!E548)</f>
        <v>4.7699999999999999E-4</v>
      </c>
      <c r="AZ548" s="52" t="str">
        <f>IF(参照!F548="","",参照!F548)</f>
        <v>(株)地域創生ホールディングス</v>
      </c>
      <c r="BA548" s="52" t="str">
        <f>IF(参照!G548="","",参照!G548)</f>
        <v>(株)地域創生ホールディングス_</v>
      </c>
      <c r="BB548" s="52">
        <f t="shared" si="39"/>
        <v>0.47699999999999998</v>
      </c>
      <c r="BD548" s="52" t="str">
        <f>IF(参照!L548="","",参照!L548)</f>
        <v>米子瓦斯(株)</v>
      </c>
    </row>
    <row r="549" spans="47:56">
      <c r="AU549" s="52" t="str">
        <f>IF(参照!A549="","",参照!A549)</f>
        <v>A0254</v>
      </c>
      <c r="AV549" s="52" t="str">
        <f>IF(参照!B549="","",参照!B549)</f>
        <v>スズカ電工(株)</v>
      </c>
      <c r="AW549" s="52">
        <f>IF(参照!C549="","",参照!C549)</f>
        <v>2.0799999999999999E-4</v>
      </c>
      <c r="AX549" s="52" t="str">
        <f>IF(参照!D549="","",参照!D549)</f>
        <v/>
      </c>
      <c r="AY549" s="52">
        <f>IF(参照!E549="","",参照!E549)</f>
        <v>1.9600000000000002E-4</v>
      </c>
      <c r="AZ549" s="52" t="str">
        <f>IF(参照!F549="","",参照!F549)</f>
        <v>スズカ電工(株)</v>
      </c>
      <c r="BA549" s="52" t="str">
        <f>IF(参照!G549="","",参照!G549)</f>
        <v>スズカ電工(株)_</v>
      </c>
      <c r="BB549" s="52">
        <f t="shared" si="39"/>
        <v>0.19600000000000001</v>
      </c>
      <c r="BD549" s="52" t="str">
        <f>IF(参照!L549="","",参照!L549)</f>
        <v>楽天エナジー(株)</v>
      </c>
    </row>
    <row r="550" spans="47:56">
      <c r="AU550" s="52" t="str">
        <f>IF(参照!A550="","",参照!A550)</f>
        <v>A0256</v>
      </c>
      <c r="AV550" s="52" t="str">
        <f>IF(参照!B550="","",参照!B550)</f>
        <v>(株)エーコープサービス</v>
      </c>
      <c r="AW550" s="52">
        <f>IF(参照!C550="","",参照!C550)</f>
        <v>3.1700000000000001E-4</v>
      </c>
      <c r="AX550" s="52" t="str">
        <f>IF(参照!D550="","",参照!D550)</f>
        <v/>
      </c>
      <c r="AY550" s="52">
        <f>IF(参照!E550="","",参照!E550)</f>
        <v>3.9599999999999998E-4</v>
      </c>
      <c r="AZ550" s="52" t="str">
        <f>IF(参照!F550="","",参照!F550)</f>
        <v>(株)エーコープサービス</v>
      </c>
      <c r="BA550" s="52" t="str">
        <f>IF(参照!G550="","",参照!G550)</f>
        <v>(株)エーコープサービス_</v>
      </c>
      <c r="BB550" s="52">
        <f t="shared" si="39"/>
        <v>0.39599999999999996</v>
      </c>
      <c r="BD550" s="52" t="str">
        <f>IF(参照!L550="","",参照!L550)</f>
        <v>リエスパワー(株)</v>
      </c>
    </row>
    <row r="551" spans="47:56">
      <c r="AU551" s="52" t="str">
        <f>IF(参照!A551="","",参照!A551)</f>
        <v>A0257</v>
      </c>
      <c r="AV551" s="52" t="str">
        <f>IF(参照!B551="","",参照!B551)</f>
        <v>サンリン(株)</v>
      </c>
      <c r="AW551" s="52">
        <f>IF(参照!C551="","",参照!C551)</f>
        <v>4.9700000000000005E-4</v>
      </c>
      <c r="AX551" s="52" t="str">
        <f>IF(参照!D551="","",参照!D551)</f>
        <v>メニューA</v>
      </c>
      <c r="AY551" s="52">
        <f>IF(参照!E551="","",参照!E551)</f>
        <v>0</v>
      </c>
      <c r="AZ551" s="52" t="str">
        <f>IF(参照!F551="","",参照!F551)</f>
        <v>サンリン(株)</v>
      </c>
      <c r="BA551" s="52" t="str">
        <f>IF(参照!G551="","",参照!G551)</f>
        <v>サンリン(株)_メニューA</v>
      </c>
      <c r="BB551" s="52">
        <f t="shared" si="39"/>
        <v>0</v>
      </c>
      <c r="BD551" s="52" t="str">
        <f>IF(参照!L551="","",参照!L551)</f>
        <v>リエスパワーネクスト(株)</v>
      </c>
    </row>
    <row r="552" spans="47:56">
      <c r="AU552" s="52" t="str">
        <f>IF(参照!A552="","",参照!A552)</f>
        <v/>
      </c>
      <c r="AV552" s="52" t="str">
        <f>IF(参照!B552="","",参照!B552)</f>
        <v/>
      </c>
      <c r="AW552" s="52" t="str">
        <f>IF(参照!C552="","",参照!C552)</f>
        <v/>
      </c>
      <c r="AX552" s="52" t="str">
        <f>IF(参照!D552="","",参照!D552)</f>
        <v>メニューB(残差)</v>
      </c>
      <c r="AY552" s="52">
        <f>IF(参照!E552="","",参照!E552)</f>
        <v>4.4200000000000001E-4</v>
      </c>
      <c r="AZ552" s="52" t="str">
        <f>IF(参照!F552="","",参照!F552)</f>
        <v>サンリン(株)</v>
      </c>
      <c r="BA552" s="52" t="str">
        <f>IF(参照!G552="","",参照!G552)</f>
        <v>サンリン(株)_メニューB(残差)</v>
      </c>
      <c r="BB552" s="52">
        <f t="shared" si="39"/>
        <v>0.442</v>
      </c>
      <c r="BD552" s="52" t="str">
        <f>IF(参照!L552="","",参照!L552)</f>
        <v>陸前高田しみんエネルギー(株)</v>
      </c>
    </row>
    <row r="553" spans="47:56">
      <c r="AU553" s="52" t="str">
        <f>IF(参照!A553="","",参照!A553)</f>
        <v/>
      </c>
      <c r="AV553" s="52" t="str">
        <f>IF(参照!B553="","",参照!B553)</f>
        <v/>
      </c>
      <c r="AW553" s="52" t="str">
        <f>IF(参照!C553="","",参照!C553)</f>
        <v/>
      </c>
      <c r="AX553" s="52" t="str">
        <f>IF(参照!D553="","",参照!D553)</f>
        <v>(参考値)事業者全体</v>
      </c>
      <c r="AY553" s="52">
        <f>IF(参照!E553="","",参照!E553)</f>
        <v>4.7399999999999997E-4</v>
      </c>
      <c r="AZ553" s="52" t="str">
        <f>IF(参照!F553="","",参照!F553)</f>
        <v>サンリン(株)</v>
      </c>
      <c r="BA553" s="52" t="str">
        <f>IF(参照!G553="","",参照!G553)</f>
        <v>サンリン(株)_(参考値)事業者全体</v>
      </c>
      <c r="BB553" s="52">
        <f t="shared" si="39"/>
        <v>0.47399999999999998</v>
      </c>
      <c r="BD553" s="52" t="str">
        <f>IF(参照!L553="","",参照!L553)</f>
        <v>(株)リクルート</v>
      </c>
    </row>
    <row r="554" spans="47:56">
      <c r="AU554" s="52" t="str">
        <f>IF(参照!A554="","",参照!A554)</f>
        <v>A0258</v>
      </c>
      <c r="AV554" s="52" t="str">
        <f>IF(参照!B554="","",参照!B554)</f>
        <v>(株)宮崎ガスリビング</v>
      </c>
      <c r="AW554" s="52">
        <f>IF(参照!C554="","",参照!C554)</f>
        <v>4.46E-4</v>
      </c>
      <c r="AX554" s="52" t="str">
        <f>IF(参照!D554="","",参照!D554)</f>
        <v/>
      </c>
      <c r="AY554" s="52">
        <f>IF(参照!E554="","",参照!E554)</f>
        <v>4.5300000000000001E-4</v>
      </c>
      <c r="AZ554" s="52" t="str">
        <f>IF(参照!F554="","",参照!F554)</f>
        <v>(株)宮崎ガスリビング</v>
      </c>
      <c r="BA554" s="52" t="str">
        <f>IF(参照!G554="","",参照!G554)</f>
        <v>(株)宮崎ガスリビング_</v>
      </c>
      <c r="BB554" s="52">
        <f t="shared" si="39"/>
        <v>0.45300000000000001</v>
      </c>
      <c r="BD554" s="52" t="str">
        <f>IF(参照!L554="","",参照!L554)</f>
        <v>(株)リケン工業</v>
      </c>
    </row>
    <row r="555" spans="47:56">
      <c r="AU555" s="52" t="str">
        <f>IF(参照!A555="","",参照!A555)</f>
        <v>A0259</v>
      </c>
      <c r="AV555" s="52" t="str">
        <f>IF(参照!B555="","",参照!B555)</f>
        <v>山陰エレキ・アライアンス(株)</v>
      </c>
      <c r="AW555" s="52">
        <f>IF(参照!C555="","",参照!C555)</f>
        <v>4.84E-4</v>
      </c>
      <c r="AX555" s="52" t="str">
        <f>IF(参照!D555="","",参照!D555)</f>
        <v/>
      </c>
      <c r="AY555" s="52">
        <f>IF(参照!E555="","",参照!E555)</f>
        <v>4.28E-4</v>
      </c>
      <c r="AZ555" s="52" t="str">
        <f>IF(参照!F555="","",参照!F555)</f>
        <v>山陰エレキ・アライアンス(株)</v>
      </c>
      <c r="BA555" s="52" t="str">
        <f>IF(参照!G555="","",参照!G555)</f>
        <v>山陰エレキ・アライアンス(株)_</v>
      </c>
      <c r="BB555" s="52">
        <f t="shared" si="39"/>
        <v>0.42799999999999999</v>
      </c>
      <c r="BD555" s="52" t="str">
        <f>IF(参照!L555="","",参照!L555)</f>
        <v>リコージャパン(株)</v>
      </c>
    </row>
    <row r="556" spans="47:56">
      <c r="AU556" s="52" t="str">
        <f>IF(参照!A556="","",参照!A556)</f>
        <v>A0261</v>
      </c>
      <c r="AV556" s="52" t="str">
        <f>IF(参照!B556="","",参照!B556)</f>
        <v>ミライフ東日本(株)</v>
      </c>
      <c r="AW556" s="52">
        <f>IF(参照!C556="","",参照!C556)</f>
        <v>1.3200000000000001E-4</v>
      </c>
      <c r="AX556" s="52" t="str">
        <f>IF(参照!D556="","",参照!D556)</f>
        <v/>
      </c>
      <c r="AY556" s="52">
        <f>IF(参照!E556="","",参照!E556)</f>
        <v>7.7000000000000001E-5</v>
      </c>
      <c r="AZ556" s="52" t="str">
        <f>IF(参照!F556="","",参照!F556)</f>
        <v>ミライフ東日本(株)</v>
      </c>
      <c r="BA556" s="52" t="str">
        <f>IF(参照!G556="","",参照!G556)</f>
        <v>ミライフ東日本(株)_</v>
      </c>
      <c r="BB556" s="52">
        <f t="shared" si="39"/>
        <v>7.6999999999999999E-2</v>
      </c>
      <c r="BD556" s="52" t="str">
        <f>IF(参照!L556="","",参照!L556)</f>
        <v>リストプロパティーズ(株)</v>
      </c>
    </row>
    <row r="557" spans="47:56">
      <c r="AU557" s="52" t="str">
        <f>IF(参照!A557="","",参照!A557)</f>
        <v>A0263</v>
      </c>
      <c r="AV557" s="52" t="str">
        <f>IF(参照!B557="","",参照!B557)</f>
        <v>(株)ウッドエナジー</v>
      </c>
      <c r="AW557" s="52">
        <f>IF(参照!C557="","",参照!C557)</f>
        <v>0</v>
      </c>
      <c r="AX557" s="52" t="str">
        <f>IF(参照!D557="","",参照!D557)</f>
        <v/>
      </c>
      <c r="AY557" s="52">
        <f>IF(参照!E557="","",参照!E557)</f>
        <v>4.0400000000000001E-4</v>
      </c>
      <c r="AZ557" s="52" t="str">
        <f>IF(参照!F557="","",参照!F557)</f>
        <v>(株)ウッドエナジー</v>
      </c>
      <c r="BA557" s="52" t="str">
        <f>IF(参照!G557="","",参照!G557)</f>
        <v>(株)ウッドエナジー_</v>
      </c>
      <c r="BB557" s="52">
        <f t="shared" si="39"/>
        <v>0.40400000000000003</v>
      </c>
      <c r="BD557" s="52" t="str">
        <f>IF(参照!L557="","",参照!L557)</f>
        <v>リニューアブル・ジャパン(株)(旧：(株)みらい電力)</v>
      </c>
    </row>
    <row r="558" spans="47:56">
      <c r="AU558" s="52" t="str">
        <f>IF(参照!A558="","",参照!A558)</f>
        <v>A0264</v>
      </c>
      <c r="AV558" s="52" t="str">
        <f>IF(参照!B558="","",参照!B558)</f>
        <v>山陰酸素工業(株)</v>
      </c>
      <c r="AW558" s="52">
        <f>IF(参照!C558="","",参照!C558)</f>
        <v>4.84E-4</v>
      </c>
      <c r="AX558" s="52" t="str">
        <f>IF(参照!D558="","",参照!D558)</f>
        <v/>
      </c>
      <c r="AY558" s="52">
        <f>IF(参照!E558="","",参照!E558)</f>
        <v>4.2900000000000002E-4</v>
      </c>
      <c r="AZ558" s="52" t="str">
        <f>IF(参照!F558="","",参照!F558)</f>
        <v>山陰酸素工業(株)</v>
      </c>
      <c r="BA558" s="52" t="str">
        <f>IF(参照!G558="","",参照!G558)</f>
        <v>山陰酸素工業(株)_</v>
      </c>
      <c r="BB558" s="52">
        <f t="shared" si="39"/>
        <v>0.42899999999999999</v>
      </c>
      <c r="BD558" s="52" t="str">
        <f>IF(参照!L558="","",参照!L558)</f>
        <v>(株)リミックスポイント</v>
      </c>
    </row>
    <row r="559" spans="47:56">
      <c r="AU559" s="52" t="str">
        <f>IF(参照!A559="","",参照!A559)</f>
        <v>A0265</v>
      </c>
      <c r="AV559" s="52" t="str">
        <f>IF(参照!B559="","",参照!B559)</f>
        <v>武陽ガス(株)</v>
      </c>
      <c r="AW559" s="52">
        <f>IF(参照!C559="","",参照!C559)</f>
        <v>3.6400000000000001E-4</v>
      </c>
      <c r="AX559" s="52" t="str">
        <f>IF(参照!D559="","",参照!D559)</f>
        <v/>
      </c>
      <c r="AY559" s="52">
        <f>IF(参照!E559="","",参照!E559)</f>
        <v>3.0800000000000001E-4</v>
      </c>
      <c r="AZ559" s="52" t="str">
        <f>IF(参照!F559="","",参照!F559)</f>
        <v>武陽ガス(株)</v>
      </c>
      <c r="BA559" s="52" t="str">
        <f>IF(参照!G559="","",参照!G559)</f>
        <v>武陽ガス(株)_</v>
      </c>
      <c r="BB559" s="52">
        <f t="shared" si="39"/>
        <v>0.308</v>
      </c>
      <c r="BD559" s="52" t="str">
        <f>IF(参照!L559="","",参照!L559)</f>
        <v>(株)ルーク</v>
      </c>
    </row>
    <row r="560" spans="47:56">
      <c r="AU560" s="52" t="str">
        <f>IF(参照!A560="","",参照!A560)</f>
        <v>A0267</v>
      </c>
      <c r="AV560" s="52" t="str">
        <f>IF(参照!B560="","",参照!B560)</f>
        <v>北海道電力(株)</v>
      </c>
      <c r="AW560" s="52">
        <f>IF(参照!C560="","",参照!C560)</f>
        <v>5.4900000000000001E-4</v>
      </c>
      <c r="AX560" s="52" t="str">
        <f>IF(参照!D560="","",参照!D560)</f>
        <v>メニューA</v>
      </c>
      <c r="AY560" s="52">
        <f>IF(参照!E560="","",参照!E560)</f>
        <v>0</v>
      </c>
      <c r="AZ560" s="52" t="str">
        <f>IF(参照!F560="","",参照!F560)</f>
        <v>北海道電力(株)</v>
      </c>
      <c r="BA560" s="52" t="str">
        <f>IF(参照!G560="","",参照!G560)</f>
        <v>北海道電力(株)_メニューA</v>
      </c>
      <c r="BB560" s="52">
        <f t="shared" si="39"/>
        <v>0</v>
      </c>
      <c r="BD560" s="52" t="str">
        <f>IF(参照!L560="","",参照!L560)</f>
        <v>(株)レクスポート</v>
      </c>
    </row>
    <row r="561" spans="47:56">
      <c r="AU561" s="52" t="str">
        <f>IF(参照!A561="","",参照!A561)</f>
        <v/>
      </c>
      <c r="AV561" s="52" t="str">
        <f>IF(参照!B561="","",参照!B561)</f>
        <v/>
      </c>
      <c r="AW561" s="52" t="str">
        <f>IF(参照!C561="","",参照!C561)</f>
        <v/>
      </c>
      <c r="AX561" s="52" t="str">
        <f>IF(参照!D561="","",参照!D561)</f>
        <v>メニューB</v>
      </c>
      <c r="AY561" s="52">
        <f>IF(参照!E561="","",参照!E561)</f>
        <v>0</v>
      </c>
      <c r="AZ561" s="52" t="str">
        <f>IF(参照!F561="","",参照!F561)</f>
        <v>北海道電力(株)</v>
      </c>
      <c r="BA561" s="52" t="str">
        <f>IF(参照!G561="","",参照!G561)</f>
        <v>北海道電力(株)_メニューB</v>
      </c>
      <c r="BB561" s="52">
        <f t="shared" si="39"/>
        <v>0</v>
      </c>
      <c r="BD561" s="52" t="str">
        <f>IF(参照!L561="","",参照!L561)</f>
        <v>レネックス電力合同会社</v>
      </c>
    </row>
    <row r="562" spans="47:56">
      <c r="AU562" s="52" t="str">
        <f>IF(参照!A562="","",参照!A562)</f>
        <v/>
      </c>
      <c r="AV562" s="52" t="str">
        <f>IF(参照!B562="","",参照!B562)</f>
        <v/>
      </c>
      <c r="AW562" s="52" t="str">
        <f>IF(参照!C562="","",参照!C562)</f>
        <v/>
      </c>
      <c r="AX562" s="52" t="str">
        <f>IF(参照!D562="","",参照!D562)</f>
        <v>メニューC(残差)</v>
      </c>
      <c r="AY562" s="52">
        <f>IF(参照!E562="","",参照!E562)</f>
        <v>5.3700000000000004E-4</v>
      </c>
      <c r="AZ562" s="52" t="str">
        <f>IF(参照!F562="","",参照!F562)</f>
        <v>北海道電力(株)</v>
      </c>
      <c r="BA562" s="52" t="str">
        <f>IF(参照!G562="","",参照!G562)</f>
        <v>北海道電力(株)_メニューC(残差)</v>
      </c>
      <c r="BB562" s="52">
        <f t="shared" si="39"/>
        <v>0.53700000000000003</v>
      </c>
      <c r="BD562" s="52" t="str">
        <f>IF(参照!L562="","",参照!L562)</f>
        <v>レモンガス(株)</v>
      </c>
    </row>
    <row r="563" spans="47:56">
      <c r="AU563" s="52" t="str">
        <f>IF(参照!A563="","",参照!A563)</f>
        <v/>
      </c>
      <c r="AV563" s="52" t="str">
        <f>IF(参照!B563="","",参照!B563)</f>
        <v/>
      </c>
      <c r="AW563" s="52" t="str">
        <f>IF(参照!C563="","",参照!C563)</f>
        <v/>
      </c>
      <c r="AX563" s="52" t="str">
        <f>IF(参照!D563="","",参照!D563)</f>
        <v>(参考値)事業者全体</v>
      </c>
      <c r="AY563" s="52">
        <f>IF(参照!E563="","",参照!E563)</f>
        <v>5.4900000000000001E-4</v>
      </c>
      <c r="AZ563" s="52" t="str">
        <f>IF(参照!F563="","",参照!F563)</f>
        <v>北海道電力(株)</v>
      </c>
      <c r="BA563" s="52" t="str">
        <f>IF(参照!G563="","",参照!G563)</f>
        <v>北海道電力(株)_(参考値)事業者全体</v>
      </c>
      <c r="BB563" s="52">
        <f t="shared" si="39"/>
        <v>0.54900000000000004</v>
      </c>
      <c r="BD563" s="52" t="str">
        <f>IF(参照!L563="","",参照!L563)</f>
        <v>ローカルエナジー(株)</v>
      </c>
    </row>
    <row r="564" spans="47:56">
      <c r="AU564" s="52" t="str">
        <f>IF(参照!A564="","",参照!A564)</f>
        <v>A0268</v>
      </c>
      <c r="AV564" s="52" t="str">
        <f>IF(参照!B564="","",参照!B564)</f>
        <v>東北電力(株)</v>
      </c>
      <c r="AW564" s="52">
        <f>IF(参照!C564="","",参照!C564)</f>
        <v>4.9600000000000002E-4</v>
      </c>
      <c r="AX564" s="52" t="str">
        <f>IF(参照!D564="","",参照!D564)</f>
        <v>メニューA</v>
      </c>
      <c r="AY564" s="52">
        <f>IF(参照!E564="","",参照!E564)</f>
        <v>0</v>
      </c>
      <c r="AZ564" s="52" t="str">
        <f>IF(参照!F564="","",参照!F564)</f>
        <v>東北電力(株)</v>
      </c>
      <c r="BA564" s="52" t="str">
        <f>IF(参照!G564="","",参照!G564)</f>
        <v>東北電力(株)_メニューA</v>
      </c>
      <c r="BB564" s="52">
        <f t="shared" si="39"/>
        <v>0</v>
      </c>
      <c r="BD564" s="52" t="str">
        <f>IF(参照!L564="","",参照!L564)</f>
        <v>ローカルでんき(株)</v>
      </c>
    </row>
    <row r="565" spans="47:56">
      <c r="AU565" s="52" t="str">
        <f>IF(参照!A565="","",参照!A565)</f>
        <v/>
      </c>
      <c r="AV565" s="52" t="str">
        <f>IF(参照!B565="","",参照!B565)</f>
        <v/>
      </c>
      <c r="AW565" s="52" t="str">
        <f>IF(参照!C565="","",参照!C565)</f>
        <v/>
      </c>
      <c r="AX565" s="52" t="str">
        <f>IF(参照!D565="","",参照!D565)</f>
        <v>メニューB</v>
      </c>
      <c r="AY565" s="52">
        <f>IF(参照!E565="","",参照!E565)</f>
        <v>0</v>
      </c>
      <c r="AZ565" s="52" t="str">
        <f>IF(参照!F565="","",参照!F565)</f>
        <v>東北電力(株)</v>
      </c>
      <c r="BA565" s="52" t="str">
        <f>IF(参照!G565="","",参照!G565)</f>
        <v>東北電力(株)_メニューB</v>
      </c>
      <c r="BB565" s="52">
        <f t="shared" si="39"/>
        <v>0</v>
      </c>
      <c r="BD565" s="52" t="str">
        <f>IF(参照!L565="","",参照!L565)</f>
        <v>和歌山電力(株)</v>
      </c>
    </row>
    <row r="566" spans="47:56">
      <c r="AU566" s="52" t="str">
        <f>IF(参照!A566="","",参照!A566)</f>
        <v/>
      </c>
      <c r="AV566" s="52" t="str">
        <f>IF(参照!B566="","",参照!B566)</f>
        <v/>
      </c>
      <c r="AW566" s="52" t="str">
        <f>IF(参照!C566="","",参照!C566)</f>
        <v/>
      </c>
      <c r="AX566" s="52" t="str">
        <f>IF(参照!D566="","",参照!D566)</f>
        <v>メニューC(残差)</v>
      </c>
      <c r="AY566" s="52">
        <f>IF(参照!E566="","",参照!E566)</f>
        <v>4.8799999999999999E-4</v>
      </c>
      <c r="AZ566" s="52" t="str">
        <f>IF(参照!F566="","",参照!F566)</f>
        <v>東北電力(株)</v>
      </c>
      <c r="BA566" s="52" t="str">
        <f>IF(参照!G566="","",参照!G566)</f>
        <v>東北電力(株)_メニューC(残差)</v>
      </c>
      <c r="BB566" s="52">
        <f t="shared" si="39"/>
        <v>0.48799999999999999</v>
      </c>
      <c r="BD566" s="52" t="str">
        <f>IF(参照!L566="","",参照!L566)</f>
        <v>綿半パートナーズ(株)</v>
      </c>
    </row>
    <row r="567" spans="47:56">
      <c r="AU567" s="52" t="str">
        <f>IF(参照!A567="","",参照!A567)</f>
        <v/>
      </c>
      <c r="AV567" s="52" t="str">
        <f>IF(参照!B567="","",参照!B567)</f>
        <v/>
      </c>
      <c r="AW567" s="52" t="str">
        <f>IF(参照!C567="","",参照!C567)</f>
        <v/>
      </c>
      <c r="AX567" s="52" t="str">
        <f>IF(参照!D567="","",参照!D567)</f>
        <v>(参考値)事業者全体</v>
      </c>
      <c r="AY567" s="52">
        <f>IF(参照!E567="","",参照!E567)</f>
        <v>4.57E-4</v>
      </c>
      <c r="AZ567" s="52" t="str">
        <f>IF(参照!F567="","",参照!F567)</f>
        <v>東北電力(株)</v>
      </c>
      <c r="BA567" s="52" t="str">
        <f>IF(参照!G567="","",参照!G567)</f>
        <v>東北電力(株)_(参考値)事業者全体</v>
      </c>
      <c r="BB567" s="52">
        <f t="shared" si="39"/>
        <v>0.45700000000000002</v>
      </c>
      <c r="BD567" s="52" t="str">
        <f>IF(参照!L567="","",参照!L567)</f>
        <v>ワタミエナジー(株)</v>
      </c>
    </row>
    <row r="568" spans="47:56">
      <c r="AU568" s="52" t="str">
        <f>IF(参照!A568="","",参照!A568)</f>
        <v>A0269</v>
      </c>
      <c r="AV568" s="52" t="str">
        <f>IF(参照!B568="","",参照!B568)</f>
        <v>東京電力エナジーパートナー(株)</v>
      </c>
      <c r="AW568" s="52">
        <f>IF(参照!C568="","",参照!C568)</f>
        <v>4.57E-4</v>
      </c>
      <c r="AX568" s="52" t="str">
        <f>IF(参照!D568="","",参照!D568)</f>
        <v>メニューA</v>
      </c>
      <c r="AY568" s="52">
        <f>IF(参照!E568="","",参照!E568)</f>
        <v>0</v>
      </c>
      <c r="AZ568" s="52" t="str">
        <f>IF(参照!F568="","",参照!F568)</f>
        <v>東京電力エナジーパートナー(株)</v>
      </c>
      <c r="BA568" s="52" t="str">
        <f>IF(参照!G568="","",参照!G568)</f>
        <v>東京電力エナジーパートナー(株)_メニューA</v>
      </c>
      <c r="BB568" s="52">
        <f t="shared" si="39"/>
        <v>0</v>
      </c>
      <c r="BD568" s="52" t="str">
        <f>IF(参照!L568="","",参照!L568)</f>
        <v>ワンワールドエナジー(株)(旧：(株)地方創生テクノロジーラボ)</v>
      </c>
    </row>
    <row r="569" spans="47:56">
      <c r="AU569" s="52" t="str">
        <f>IF(参照!A569="","",参照!A569)</f>
        <v/>
      </c>
      <c r="AV569" s="52" t="str">
        <f>IF(参照!B569="","",参照!B569)</f>
        <v/>
      </c>
      <c r="AW569" s="52" t="str">
        <f>IF(参照!C569="","",参照!C569)</f>
        <v/>
      </c>
      <c r="AX569" s="52" t="str">
        <f>IF(参照!D569="","",参照!D569)</f>
        <v>メニューB</v>
      </c>
      <c r="AY569" s="52">
        <f>IF(参照!E569="","",参照!E569)</f>
        <v>0</v>
      </c>
      <c r="AZ569" s="52" t="str">
        <f>IF(参照!F569="","",参照!F569)</f>
        <v>東京電力エナジーパートナー(株)</v>
      </c>
      <c r="BA569" s="52" t="str">
        <f>IF(参照!G569="","",参照!G569)</f>
        <v>東京電力エナジーパートナー(株)_メニューB</v>
      </c>
      <c r="BB569" s="52">
        <f t="shared" si="39"/>
        <v>0</v>
      </c>
      <c r="BD569" s="52" t="str">
        <f>IF(参照!L569="","",参照!L569)</f>
        <v/>
      </c>
    </row>
    <row r="570" spans="47:56">
      <c r="AU570" s="52" t="str">
        <f>IF(参照!A570="","",参照!A570)</f>
        <v/>
      </c>
      <c r="AV570" s="52" t="str">
        <f>IF(参照!B570="","",参照!B570)</f>
        <v/>
      </c>
      <c r="AW570" s="52" t="str">
        <f>IF(参照!C570="","",参照!C570)</f>
        <v/>
      </c>
      <c r="AX570" s="52" t="str">
        <f>IF(参照!D570="","",参照!D570)</f>
        <v>メニューC</v>
      </c>
      <c r="AY570" s="52">
        <f>IF(参照!E570="","",参照!E570)</f>
        <v>0</v>
      </c>
      <c r="AZ570" s="52" t="str">
        <f>IF(参照!F570="","",参照!F570)</f>
        <v>東京電力エナジーパートナー(株)</v>
      </c>
      <c r="BA570" s="52" t="str">
        <f>IF(参照!G570="","",参照!G570)</f>
        <v>東京電力エナジーパートナー(株)_メニューC</v>
      </c>
      <c r="BB570" s="52">
        <f t="shared" si="39"/>
        <v>0</v>
      </c>
      <c r="BD570" s="52" t="str">
        <f>IF(参照!L570="","",参照!L570)</f>
        <v/>
      </c>
    </row>
    <row r="571" spans="47:56">
      <c r="AU571" s="52" t="str">
        <f>IF(参照!A571="","",参照!A571)</f>
        <v/>
      </c>
      <c r="AV571" s="52" t="str">
        <f>IF(参照!B571="","",参照!B571)</f>
        <v/>
      </c>
      <c r="AW571" s="52" t="str">
        <f>IF(参照!C571="","",参照!C571)</f>
        <v/>
      </c>
      <c r="AX571" s="52" t="str">
        <f>IF(参照!D571="","",参照!D571)</f>
        <v>メニューD</v>
      </c>
      <c r="AY571" s="52">
        <f>IF(参照!E571="","",参照!E571)</f>
        <v>0</v>
      </c>
      <c r="AZ571" s="52" t="str">
        <f>IF(参照!F571="","",参照!F571)</f>
        <v>東京電力エナジーパートナー(株)</v>
      </c>
      <c r="BA571" s="52" t="str">
        <f>IF(参照!G571="","",参照!G571)</f>
        <v>東京電力エナジーパートナー(株)_メニューD</v>
      </c>
      <c r="BB571" s="52">
        <f t="shared" si="39"/>
        <v>0</v>
      </c>
      <c r="BD571" s="52" t="str">
        <f>IF(参照!L571="","",参照!L571)</f>
        <v/>
      </c>
    </row>
    <row r="572" spans="47:56">
      <c r="AU572" s="52" t="str">
        <f>IF(参照!A572="","",参照!A572)</f>
        <v/>
      </c>
      <c r="AV572" s="52" t="str">
        <f>IF(参照!B572="","",参照!B572)</f>
        <v/>
      </c>
      <c r="AW572" s="52" t="str">
        <f>IF(参照!C572="","",参照!C572)</f>
        <v/>
      </c>
      <c r="AX572" s="52" t="str">
        <f>IF(参照!D572="","",参照!D572)</f>
        <v>メニューE</v>
      </c>
      <c r="AY572" s="52">
        <f>IF(参照!E572="","",参照!E572)</f>
        <v>0</v>
      </c>
      <c r="AZ572" s="52" t="str">
        <f>IF(参照!F572="","",参照!F572)</f>
        <v>東京電力エナジーパートナー(株)</v>
      </c>
      <c r="BA572" s="52" t="str">
        <f>IF(参照!G572="","",参照!G572)</f>
        <v>東京電力エナジーパートナー(株)_メニューE</v>
      </c>
      <c r="BB572" s="52">
        <f t="shared" si="39"/>
        <v>0</v>
      </c>
      <c r="BD572" s="52" t="str">
        <f>IF(参照!L572="","",参照!L572)</f>
        <v/>
      </c>
    </row>
    <row r="573" spans="47:56">
      <c r="AU573" s="52" t="str">
        <f>IF(参照!A573="","",参照!A573)</f>
        <v/>
      </c>
      <c r="AV573" s="52" t="str">
        <f>IF(参照!B573="","",参照!B573)</f>
        <v/>
      </c>
      <c r="AW573" s="52" t="str">
        <f>IF(参照!C573="","",参照!C573)</f>
        <v/>
      </c>
      <c r="AX573" s="52" t="str">
        <f>IF(参照!D573="","",参照!D573)</f>
        <v>メニューF</v>
      </c>
      <c r="AY573" s="52">
        <f>IF(参照!E573="","",参照!E573)</f>
        <v>0</v>
      </c>
      <c r="AZ573" s="52" t="str">
        <f>IF(参照!F573="","",参照!F573)</f>
        <v>東京電力エナジーパートナー(株)</v>
      </c>
      <c r="BA573" s="52" t="str">
        <f>IF(参照!G573="","",参照!G573)</f>
        <v>東京電力エナジーパートナー(株)_メニューF</v>
      </c>
      <c r="BB573" s="52">
        <f t="shared" si="39"/>
        <v>0</v>
      </c>
      <c r="BD573" s="52" t="str">
        <f>IF(参照!L573="","",参照!L573)</f>
        <v/>
      </c>
    </row>
    <row r="574" spans="47:56">
      <c r="AU574" s="52" t="str">
        <f>IF(参照!A574="","",参照!A574)</f>
        <v/>
      </c>
      <c r="AV574" s="52" t="str">
        <f>IF(参照!B574="","",参照!B574)</f>
        <v/>
      </c>
      <c r="AW574" s="52" t="str">
        <f>IF(参照!C574="","",参照!C574)</f>
        <v/>
      </c>
      <c r="AX574" s="52" t="str">
        <f>IF(参照!D574="","",参照!D574)</f>
        <v>メニューG</v>
      </c>
      <c r="AY574" s="52">
        <f>IF(参照!E574="","",参照!E574)</f>
        <v>0</v>
      </c>
      <c r="AZ574" s="52" t="str">
        <f>IF(参照!F574="","",参照!F574)</f>
        <v>東京電力エナジーパートナー(株)</v>
      </c>
      <c r="BA574" s="52" t="str">
        <f>IF(参照!G574="","",参照!G574)</f>
        <v>東京電力エナジーパートナー(株)_メニューG</v>
      </c>
      <c r="BB574" s="52">
        <f t="shared" si="39"/>
        <v>0</v>
      </c>
      <c r="BD574" s="52" t="str">
        <f>IF(参照!L574="","",参照!L574)</f>
        <v/>
      </c>
    </row>
    <row r="575" spans="47:56">
      <c r="AU575" s="52" t="str">
        <f>IF(参照!A575="","",参照!A575)</f>
        <v/>
      </c>
      <c r="AV575" s="52" t="str">
        <f>IF(参照!B575="","",参照!B575)</f>
        <v/>
      </c>
      <c r="AW575" s="52" t="str">
        <f>IF(参照!C575="","",参照!C575)</f>
        <v/>
      </c>
      <c r="AX575" s="52" t="str">
        <f>IF(参照!D575="","",参照!D575)</f>
        <v>メニューH</v>
      </c>
      <c r="AY575" s="52">
        <f>IF(参照!E575="","",参照!E575)</f>
        <v>0</v>
      </c>
      <c r="AZ575" s="52" t="str">
        <f>IF(参照!F575="","",参照!F575)</f>
        <v>東京電力エナジーパートナー(株)</v>
      </c>
      <c r="BA575" s="52" t="str">
        <f>IF(参照!G575="","",参照!G575)</f>
        <v>東京電力エナジーパートナー(株)_メニューH</v>
      </c>
      <c r="BB575" s="52">
        <f t="shared" si="39"/>
        <v>0</v>
      </c>
      <c r="BD575" s="52" t="str">
        <f>IF(参照!L575="","",参照!L575)</f>
        <v/>
      </c>
    </row>
    <row r="576" spans="47:56">
      <c r="AU576" s="52" t="str">
        <f>IF(参照!A576="","",参照!A576)</f>
        <v/>
      </c>
      <c r="AV576" s="52" t="str">
        <f>IF(参照!B576="","",参照!B576)</f>
        <v/>
      </c>
      <c r="AW576" s="52" t="str">
        <f>IF(参照!C576="","",参照!C576)</f>
        <v/>
      </c>
      <c r="AX576" s="52" t="str">
        <f>IF(参照!D576="","",参照!D576)</f>
        <v>メニューI</v>
      </c>
      <c r="AY576" s="52">
        <f>IF(参照!E576="","",参照!E576)</f>
        <v>0</v>
      </c>
      <c r="AZ576" s="52" t="str">
        <f>IF(参照!F576="","",参照!F576)</f>
        <v>東京電力エナジーパートナー(株)</v>
      </c>
      <c r="BA576" s="52" t="str">
        <f>IF(参照!G576="","",参照!G576)</f>
        <v>東京電力エナジーパートナー(株)_メニューI</v>
      </c>
      <c r="BB576" s="52">
        <f t="shared" si="39"/>
        <v>0</v>
      </c>
      <c r="BD576" s="52" t="str">
        <f>IF(参照!L576="","",参照!L576)</f>
        <v/>
      </c>
    </row>
    <row r="577" spans="47:56">
      <c r="AU577" s="52" t="str">
        <f>IF(参照!A577="","",参照!A577)</f>
        <v/>
      </c>
      <c r="AV577" s="52" t="str">
        <f>IF(参照!B577="","",参照!B577)</f>
        <v/>
      </c>
      <c r="AW577" s="52" t="str">
        <f>IF(参照!C577="","",参照!C577)</f>
        <v/>
      </c>
      <c r="AX577" s="52" t="str">
        <f>IF(参照!D577="","",参照!D577)</f>
        <v>メニューJ(残差)</v>
      </c>
      <c r="AY577" s="52">
        <f>IF(参照!E577="","",参照!E577)</f>
        <v>4.57E-4</v>
      </c>
      <c r="AZ577" s="52" t="str">
        <f>IF(参照!F577="","",参照!F577)</f>
        <v>東京電力エナジーパートナー(株)</v>
      </c>
      <c r="BA577" s="52" t="str">
        <f>IF(参照!G577="","",参照!G577)</f>
        <v>東京電力エナジーパートナー(株)_メニューJ(残差)</v>
      </c>
      <c r="BB577" s="52">
        <f t="shared" si="39"/>
        <v>0.45700000000000002</v>
      </c>
      <c r="BD577" s="52" t="str">
        <f>IF(参照!L577="","",参照!L577)</f>
        <v/>
      </c>
    </row>
    <row r="578" spans="47:56">
      <c r="AU578" s="52" t="str">
        <f>IF(参照!A578="","",参照!A578)</f>
        <v/>
      </c>
      <c r="AV578" s="52" t="str">
        <f>IF(参照!B578="","",参照!B578)</f>
        <v/>
      </c>
      <c r="AW578" s="52" t="str">
        <f>IF(参照!C578="","",参照!C578)</f>
        <v/>
      </c>
      <c r="AX578" s="52" t="str">
        <f>IF(参照!D578="","",参照!D578)</f>
        <v>(参考値)事業者全体</v>
      </c>
      <c r="AY578" s="52">
        <f>IF(参照!E578="","",参照!E578)</f>
        <v>4.4099999999999999E-4</v>
      </c>
      <c r="AZ578" s="52" t="str">
        <f>IF(参照!F578="","",参照!F578)</f>
        <v>東京電力エナジーパートナー(株)</v>
      </c>
      <c r="BA578" s="52" t="str">
        <f>IF(参照!G578="","",参照!G578)</f>
        <v>東京電力エナジーパートナー(株)_(参考値)事業者全体</v>
      </c>
      <c r="BB578" s="52">
        <f t="shared" si="39"/>
        <v>0.441</v>
      </c>
      <c r="BD578" s="52" t="str">
        <f>IF(参照!L578="","",参照!L578)</f>
        <v/>
      </c>
    </row>
    <row r="579" spans="47:56">
      <c r="AU579" s="52" t="str">
        <f>IF(参照!A579="","",参照!A579)</f>
        <v>A0270</v>
      </c>
      <c r="AV579" s="52" t="str">
        <f>IF(参照!B579="","",参照!B579)</f>
        <v>中部電力ミライズ(株)</v>
      </c>
      <c r="AW579" s="52">
        <f>IF(参照!C579="","",参照!C579)</f>
        <v>4.4900000000000002E-4</v>
      </c>
      <c r="AX579" s="52" t="str">
        <f>IF(参照!D579="","",参照!D579)</f>
        <v>メニューA</v>
      </c>
      <c r="AY579" s="52">
        <f>IF(参照!E579="","",参照!E579)</f>
        <v>0</v>
      </c>
      <c r="AZ579" s="52" t="str">
        <f>IF(参照!F579="","",参照!F579)</f>
        <v>中部電力ミライズ(株)</v>
      </c>
      <c r="BA579" s="52" t="str">
        <f>IF(参照!G579="","",参照!G579)</f>
        <v>中部電力ミライズ(株)_メニューA</v>
      </c>
      <c r="BB579" s="52">
        <f t="shared" si="39"/>
        <v>0</v>
      </c>
      <c r="BD579" s="52" t="str">
        <f>IF(参照!L579="","",参照!L579)</f>
        <v/>
      </c>
    </row>
    <row r="580" spans="47:56">
      <c r="AU580" s="52" t="str">
        <f>IF(参照!A580="","",参照!A580)</f>
        <v/>
      </c>
      <c r="AV580" s="52" t="str">
        <f>IF(参照!B580="","",参照!B580)</f>
        <v/>
      </c>
      <c r="AW580" s="52" t="str">
        <f>IF(参照!C580="","",参照!C580)</f>
        <v/>
      </c>
      <c r="AX580" s="52" t="str">
        <f>IF(参照!D580="","",参照!D580)</f>
        <v>メニューB(残差)</v>
      </c>
      <c r="AY580" s="52">
        <f>IF(参照!E580="","",参照!E580)</f>
        <v>3.88E-4</v>
      </c>
      <c r="AZ580" s="52" t="str">
        <f>IF(参照!F580="","",参照!F580)</f>
        <v>中部電力ミライズ(株)</v>
      </c>
      <c r="BA580" s="52" t="str">
        <f>IF(参照!G580="","",参照!G580)</f>
        <v>中部電力ミライズ(株)_メニューB(残差)</v>
      </c>
      <c r="BB580" s="52">
        <f t="shared" si="39"/>
        <v>0.38800000000000001</v>
      </c>
      <c r="BD580" s="52" t="str">
        <f>IF(参照!L580="","",参照!L580)</f>
        <v/>
      </c>
    </row>
    <row r="581" spans="47:56">
      <c r="AU581" s="52" t="str">
        <f>IF(参照!A581="","",参照!A581)</f>
        <v/>
      </c>
      <c r="AV581" s="52" t="str">
        <f>IF(参照!B581="","",参照!B581)</f>
        <v/>
      </c>
      <c r="AW581" s="52" t="str">
        <f>IF(参照!C581="","",参照!C581)</f>
        <v/>
      </c>
      <c r="AX581" s="52" t="str">
        <f>IF(参照!D581="","",参照!D581)</f>
        <v>(参考値)事業者全体</v>
      </c>
      <c r="AY581" s="52">
        <f>IF(参照!E581="","",参照!E581)</f>
        <v>3.77E-4</v>
      </c>
      <c r="AZ581" s="52" t="str">
        <f>IF(参照!F581="","",参照!F581)</f>
        <v>中部電力ミライズ(株)</v>
      </c>
      <c r="BA581" s="52" t="str">
        <f>IF(参照!G581="","",参照!G581)</f>
        <v>中部電力ミライズ(株)_(参考値)事業者全体</v>
      </c>
      <c r="BB581" s="52">
        <f t="shared" ref="BB581:BB644" si="40">AY581*1000</f>
        <v>0.377</v>
      </c>
      <c r="BD581" s="52" t="str">
        <f>IF(参照!L581="","",参照!L581)</f>
        <v/>
      </c>
    </row>
    <row r="582" spans="47:56">
      <c r="AU582" s="52" t="str">
        <f>IF(参照!A582="","",参照!A582)</f>
        <v>A0271</v>
      </c>
      <c r="AV582" s="52" t="str">
        <f>IF(参照!B582="","",参照!B582)</f>
        <v>北陸電力(株)</v>
      </c>
      <c r="AW582" s="52">
        <f>IF(参照!C582="","",参照!C582)</f>
        <v>4.8000000000000001E-4</v>
      </c>
      <c r="AX582" s="52" t="str">
        <f>IF(参照!D582="","",参照!D582)</f>
        <v>メニューA</v>
      </c>
      <c r="AY582" s="52">
        <f>IF(参照!E582="","",参照!E582)</f>
        <v>0</v>
      </c>
      <c r="AZ582" s="52" t="str">
        <f>IF(参照!F582="","",参照!F582)</f>
        <v>北陸電力(株)</v>
      </c>
      <c r="BA582" s="52" t="str">
        <f>IF(参照!G582="","",参照!G582)</f>
        <v>北陸電力(株)_メニューA</v>
      </c>
      <c r="BB582" s="52">
        <f t="shared" si="40"/>
        <v>0</v>
      </c>
      <c r="BD582" s="52" t="str">
        <f>IF(参照!L582="","",参照!L582)</f>
        <v/>
      </c>
    </row>
    <row r="583" spans="47:56">
      <c r="AU583" s="52" t="str">
        <f>IF(参照!A583="","",参照!A583)</f>
        <v/>
      </c>
      <c r="AV583" s="52" t="str">
        <f>IF(参照!B583="","",参照!B583)</f>
        <v/>
      </c>
      <c r="AW583" s="52" t="str">
        <f>IF(参照!C583="","",参照!C583)</f>
        <v/>
      </c>
      <c r="AX583" s="52" t="str">
        <f>IF(参照!D583="","",参照!D583)</f>
        <v>メニューB</v>
      </c>
      <c r="AY583" s="52">
        <f>IF(参照!E583="","",参照!E583)</f>
        <v>0</v>
      </c>
      <c r="AZ583" s="52" t="str">
        <f>IF(参照!F583="","",参照!F583)</f>
        <v>北陸電力(株)</v>
      </c>
      <c r="BA583" s="52" t="str">
        <f>IF(参照!G583="","",参照!G583)</f>
        <v>北陸電力(株)_メニューB</v>
      </c>
      <c r="BB583" s="52">
        <f t="shared" si="40"/>
        <v>0</v>
      </c>
      <c r="BD583" s="52" t="str">
        <f>IF(参照!L583="","",参照!L583)</f>
        <v/>
      </c>
    </row>
    <row r="584" spans="47:56">
      <c r="AU584" s="52" t="str">
        <f>IF(参照!A584="","",参照!A584)</f>
        <v/>
      </c>
      <c r="AV584" s="52" t="str">
        <f>IF(参照!B584="","",参照!B584)</f>
        <v/>
      </c>
      <c r="AW584" s="52" t="str">
        <f>IF(参照!C584="","",参照!C584)</f>
        <v/>
      </c>
      <c r="AX584" s="52" t="str">
        <f>IF(参照!D584="","",参照!D584)</f>
        <v>メニューC</v>
      </c>
      <c r="AY584" s="52">
        <f>IF(参照!E584="","",参照!E584)</f>
        <v>0</v>
      </c>
      <c r="AZ584" s="52" t="str">
        <f>IF(参照!F584="","",参照!F584)</f>
        <v>北陸電力(株)</v>
      </c>
      <c r="BA584" s="52" t="str">
        <f>IF(参照!G584="","",参照!G584)</f>
        <v>北陸電力(株)_メニューC</v>
      </c>
      <c r="BB584" s="52">
        <f t="shared" si="40"/>
        <v>0</v>
      </c>
      <c r="BD584" s="52" t="str">
        <f>IF(参照!L584="","",参照!L584)</f>
        <v/>
      </c>
    </row>
    <row r="585" spans="47:56">
      <c r="AU585" s="52" t="str">
        <f>IF(参照!A585="","",参照!A585)</f>
        <v/>
      </c>
      <c r="AV585" s="52" t="str">
        <f>IF(参照!B585="","",参照!B585)</f>
        <v/>
      </c>
      <c r="AW585" s="52" t="str">
        <f>IF(参照!C585="","",参照!C585)</f>
        <v/>
      </c>
      <c r="AX585" s="52" t="str">
        <f>IF(参照!D585="","",参照!D585)</f>
        <v>メニューD</v>
      </c>
      <c r="AY585" s="52">
        <f>IF(参照!E585="","",参照!E585)</f>
        <v>0</v>
      </c>
      <c r="AZ585" s="52" t="str">
        <f>IF(参照!F585="","",参照!F585)</f>
        <v>北陸電力(株)</v>
      </c>
      <c r="BA585" s="52" t="str">
        <f>IF(参照!G585="","",参照!G585)</f>
        <v>北陸電力(株)_メニューD</v>
      </c>
      <c r="BB585" s="52">
        <f t="shared" si="40"/>
        <v>0</v>
      </c>
      <c r="BD585" s="52" t="str">
        <f>IF(参照!L585="","",参照!L585)</f>
        <v/>
      </c>
    </row>
    <row r="586" spans="47:56">
      <c r="AU586" s="52" t="str">
        <f>IF(参照!A586="","",参照!A586)</f>
        <v/>
      </c>
      <c r="AV586" s="52" t="str">
        <f>IF(参照!B586="","",参照!B586)</f>
        <v/>
      </c>
      <c r="AW586" s="52" t="str">
        <f>IF(参照!C586="","",参照!C586)</f>
        <v/>
      </c>
      <c r="AX586" s="52" t="str">
        <f>IF(参照!D586="","",参照!D586)</f>
        <v>メニューE(残差)</v>
      </c>
      <c r="AY586" s="52">
        <f>IF(参照!E586="","",参照!E586)</f>
        <v>4.8899999999999996E-4</v>
      </c>
      <c r="AZ586" s="52" t="str">
        <f>IF(参照!F586="","",参照!F586)</f>
        <v>北陸電力(株)</v>
      </c>
      <c r="BA586" s="52" t="str">
        <f>IF(参照!G586="","",参照!G586)</f>
        <v>北陸電力(株)_メニューE(残差)</v>
      </c>
      <c r="BB586" s="52">
        <f t="shared" si="40"/>
        <v>0.48899999999999993</v>
      </c>
      <c r="BD586" s="52" t="str">
        <f>IF(参照!L586="","",参照!L586)</f>
        <v/>
      </c>
    </row>
    <row r="587" spans="47:56">
      <c r="AU587" s="52" t="str">
        <f>IF(参照!A587="","",参照!A587)</f>
        <v/>
      </c>
      <c r="AV587" s="52" t="str">
        <f>IF(参照!B587="","",参照!B587)</f>
        <v/>
      </c>
      <c r="AW587" s="52" t="str">
        <f>IF(参照!C587="","",参照!C587)</f>
        <v/>
      </c>
      <c r="AX587" s="52" t="str">
        <f>IF(参照!D587="","",参照!D587)</f>
        <v>(参考値)事業者全体</v>
      </c>
      <c r="AY587" s="52">
        <f>IF(参照!E587="","",参照!E587)</f>
        <v>4.6500000000000003E-4</v>
      </c>
      <c r="AZ587" s="52" t="str">
        <f>IF(参照!F587="","",参照!F587)</f>
        <v>北陸電力(株)</v>
      </c>
      <c r="BA587" s="52" t="str">
        <f>IF(参照!G587="","",参照!G587)</f>
        <v>北陸電力(株)_(参考値)事業者全体</v>
      </c>
      <c r="BB587" s="52">
        <f t="shared" si="40"/>
        <v>0.46500000000000002</v>
      </c>
      <c r="BD587" s="52" t="str">
        <f>IF(参照!L587="","",参照!L587)</f>
        <v/>
      </c>
    </row>
    <row r="588" spans="47:56">
      <c r="AU588" s="52" t="str">
        <f>IF(参照!A588="","",参照!A588)</f>
        <v>A0272</v>
      </c>
      <c r="AV588" s="52" t="str">
        <f>IF(参照!B588="","",参照!B588)</f>
        <v>関西電力(株)</v>
      </c>
      <c r="AW588" s="52">
        <f>IF(参照!C588="","",参照!C588)</f>
        <v>2.99E-4</v>
      </c>
      <c r="AX588" s="52" t="str">
        <f>IF(参照!D588="","",参照!D588)</f>
        <v>メニューA</v>
      </c>
      <c r="AY588" s="52">
        <f>IF(参照!E588="","",参照!E588)</f>
        <v>0</v>
      </c>
      <c r="AZ588" s="52" t="str">
        <f>IF(参照!F588="","",参照!F588)</f>
        <v>関西電力(株)</v>
      </c>
      <c r="BA588" s="52" t="str">
        <f>IF(参照!G588="","",参照!G588)</f>
        <v>関西電力(株)_メニューA</v>
      </c>
      <c r="BB588" s="52">
        <f t="shared" si="40"/>
        <v>0</v>
      </c>
      <c r="BD588" s="52" t="str">
        <f>IF(参照!L588="","",参照!L588)</f>
        <v/>
      </c>
    </row>
    <row r="589" spans="47:56">
      <c r="AU589" s="52" t="str">
        <f>IF(参照!A589="","",参照!A589)</f>
        <v/>
      </c>
      <c r="AV589" s="52" t="str">
        <f>IF(参照!B589="","",参照!B589)</f>
        <v/>
      </c>
      <c r="AW589" s="52" t="str">
        <f>IF(参照!C589="","",参照!C589)</f>
        <v/>
      </c>
      <c r="AX589" s="52" t="str">
        <f>IF(参照!D589="","",参照!D589)</f>
        <v>メニューB</v>
      </c>
      <c r="AY589" s="52">
        <f>IF(参照!E589="","",参照!E589)</f>
        <v>0</v>
      </c>
      <c r="AZ589" s="52" t="str">
        <f>IF(参照!F589="","",参照!F589)</f>
        <v>関西電力(株)</v>
      </c>
      <c r="BA589" s="52" t="str">
        <f>IF(参照!G589="","",参照!G589)</f>
        <v>関西電力(株)_メニューB</v>
      </c>
      <c r="BB589" s="52">
        <f t="shared" si="40"/>
        <v>0</v>
      </c>
      <c r="BD589" s="52" t="str">
        <f>IF(参照!L589="","",参照!L589)</f>
        <v/>
      </c>
    </row>
    <row r="590" spans="47:56">
      <c r="AU590" s="52" t="str">
        <f>IF(参照!A590="","",参照!A590)</f>
        <v/>
      </c>
      <c r="AV590" s="52" t="str">
        <f>IF(参照!B590="","",参照!B590)</f>
        <v/>
      </c>
      <c r="AW590" s="52" t="str">
        <f>IF(参照!C590="","",参照!C590)</f>
        <v/>
      </c>
      <c r="AX590" s="52" t="str">
        <f>IF(参照!D590="","",参照!D590)</f>
        <v>メニューC</v>
      </c>
      <c r="AY590" s="52">
        <f>IF(参照!E590="","",参照!E590)</f>
        <v>0</v>
      </c>
      <c r="AZ590" s="52" t="str">
        <f>IF(参照!F590="","",参照!F590)</f>
        <v>関西電力(株)</v>
      </c>
      <c r="BA590" s="52" t="str">
        <f>IF(参照!G590="","",参照!G590)</f>
        <v>関西電力(株)_メニューC</v>
      </c>
      <c r="BB590" s="52">
        <f t="shared" si="40"/>
        <v>0</v>
      </c>
      <c r="BD590" s="52" t="str">
        <f>IF(参照!L590="","",参照!L590)</f>
        <v/>
      </c>
    </row>
    <row r="591" spans="47:56">
      <c r="AU591" s="52" t="str">
        <f>IF(参照!A591="","",参照!A591)</f>
        <v/>
      </c>
      <c r="AV591" s="52" t="str">
        <f>IF(参照!B591="","",参照!B591)</f>
        <v/>
      </c>
      <c r="AW591" s="52" t="str">
        <f>IF(参照!C591="","",参照!C591)</f>
        <v/>
      </c>
      <c r="AX591" s="52" t="str">
        <f>IF(参照!D591="","",参照!D591)</f>
        <v>メニューD</v>
      </c>
      <c r="AY591" s="52">
        <f>IF(参照!E591="","",参照!E591)</f>
        <v>0</v>
      </c>
      <c r="AZ591" s="52" t="str">
        <f>IF(参照!F591="","",参照!F591)</f>
        <v>関西電力(株)</v>
      </c>
      <c r="BA591" s="52" t="str">
        <f>IF(参照!G591="","",参照!G591)</f>
        <v>関西電力(株)_メニューD</v>
      </c>
      <c r="BB591" s="52">
        <f t="shared" si="40"/>
        <v>0</v>
      </c>
      <c r="BD591" s="52" t="str">
        <f>IF(参照!L591="","",参照!L591)</f>
        <v/>
      </c>
    </row>
    <row r="592" spans="47:56">
      <c r="AU592" s="52" t="str">
        <f>IF(参照!A592="","",参照!A592)</f>
        <v/>
      </c>
      <c r="AV592" s="52" t="str">
        <f>IF(参照!B592="","",参照!B592)</f>
        <v/>
      </c>
      <c r="AW592" s="52" t="str">
        <f>IF(参照!C592="","",参照!C592)</f>
        <v/>
      </c>
      <c r="AX592" s="52" t="str">
        <f>IF(参照!D592="","",参照!D592)</f>
        <v>メニューE</v>
      </c>
      <c r="AY592" s="52">
        <f>IF(参照!E592="","",参照!E592)</f>
        <v>0</v>
      </c>
      <c r="AZ592" s="52" t="str">
        <f>IF(参照!F592="","",参照!F592)</f>
        <v>関西電力(株)</v>
      </c>
      <c r="BA592" s="52" t="str">
        <f>IF(参照!G592="","",参照!G592)</f>
        <v>関西電力(株)_メニューE</v>
      </c>
      <c r="BB592" s="52">
        <f t="shared" si="40"/>
        <v>0</v>
      </c>
      <c r="BD592" s="52" t="str">
        <f>IF(参照!L592="","",参照!L592)</f>
        <v/>
      </c>
    </row>
    <row r="593" spans="47:56">
      <c r="AU593" s="52" t="str">
        <f>IF(参照!A593="","",参照!A593)</f>
        <v/>
      </c>
      <c r="AV593" s="52" t="str">
        <f>IF(参照!B593="","",参照!B593)</f>
        <v/>
      </c>
      <c r="AW593" s="52" t="str">
        <f>IF(参照!C593="","",参照!C593)</f>
        <v/>
      </c>
      <c r="AX593" s="52" t="str">
        <f>IF(参照!D593="","",参照!D593)</f>
        <v>メニューF(残差)</v>
      </c>
      <c r="AY593" s="52">
        <f>IF(参照!E593="","",参照!E593)</f>
        <v>3.1100000000000002E-4</v>
      </c>
      <c r="AZ593" s="52" t="str">
        <f>IF(参照!F593="","",参照!F593)</f>
        <v>関西電力(株)</v>
      </c>
      <c r="BA593" s="52" t="str">
        <f>IF(参照!G593="","",参照!G593)</f>
        <v>関西電力(株)_メニューF(残差)</v>
      </c>
      <c r="BB593" s="52">
        <f t="shared" si="40"/>
        <v>0.311</v>
      </c>
      <c r="BD593" s="52" t="str">
        <f>IF(参照!L593="","",参照!L593)</f>
        <v/>
      </c>
    </row>
    <row r="594" spans="47:56">
      <c r="AU594" s="52" t="str">
        <f>IF(参照!A594="","",参照!A594)</f>
        <v/>
      </c>
      <c r="AV594" s="52" t="str">
        <f>IF(参照!B594="","",参照!B594)</f>
        <v/>
      </c>
      <c r="AW594" s="52" t="str">
        <f>IF(参照!C594="","",参照!C594)</f>
        <v/>
      </c>
      <c r="AX594" s="52" t="str">
        <f>IF(参照!D594="","",参照!D594)</f>
        <v>(参考値)事業者全体</v>
      </c>
      <c r="AY594" s="52">
        <f>IF(参照!E594="","",参照!E594)</f>
        <v>3.5E-4</v>
      </c>
      <c r="AZ594" s="52" t="str">
        <f>IF(参照!F594="","",参照!F594)</f>
        <v>関西電力(株)</v>
      </c>
      <c r="BA594" s="52" t="str">
        <f>IF(参照!G594="","",参照!G594)</f>
        <v>関西電力(株)_(参考値)事業者全体</v>
      </c>
      <c r="BB594" s="52">
        <f t="shared" si="40"/>
        <v>0.35</v>
      </c>
      <c r="BD594" s="52" t="str">
        <f>IF(参照!L594="","",参照!L594)</f>
        <v/>
      </c>
    </row>
    <row r="595" spans="47:56">
      <c r="AU595" s="52" t="str">
        <f>IF(参照!A595="","",参照!A595)</f>
        <v>A0273</v>
      </c>
      <c r="AV595" s="52" t="str">
        <f>IF(参照!B595="","",参照!B595)</f>
        <v>中国電力(株)</v>
      </c>
      <c r="AW595" s="52">
        <f>IF(参照!C595="","",参照!C595)</f>
        <v>5.3399999999999997E-4</v>
      </c>
      <c r="AX595" s="52" t="str">
        <f>IF(参照!D595="","",参照!D595)</f>
        <v>メニューA</v>
      </c>
      <c r="AY595" s="52">
        <f>IF(参照!E595="","",参照!E595)</f>
        <v>0</v>
      </c>
      <c r="AZ595" s="52" t="str">
        <f>IF(参照!F595="","",参照!F595)</f>
        <v>中国電力(株)</v>
      </c>
      <c r="BA595" s="52" t="str">
        <f>IF(参照!G595="","",参照!G595)</f>
        <v>中国電力(株)_メニューA</v>
      </c>
      <c r="BB595" s="52">
        <f t="shared" si="40"/>
        <v>0</v>
      </c>
      <c r="BD595" s="52" t="str">
        <f>IF(参照!L595="","",参照!L595)</f>
        <v/>
      </c>
    </row>
    <row r="596" spans="47:56">
      <c r="AU596" s="52" t="str">
        <f>IF(参照!A596="","",参照!A596)</f>
        <v/>
      </c>
      <c r="AV596" s="52" t="str">
        <f>IF(参照!B596="","",参照!B596)</f>
        <v/>
      </c>
      <c r="AW596" s="52" t="str">
        <f>IF(参照!C596="","",参照!C596)</f>
        <v/>
      </c>
      <c r="AX596" s="52" t="str">
        <f>IF(参照!D596="","",参照!D596)</f>
        <v>メニューB</v>
      </c>
      <c r="AY596" s="52">
        <f>IF(参照!E596="","",参照!E596)</f>
        <v>0</v>
      </c>
      <c r="AZ596" s="52" t="str">
        <f>IF(参照!F596="","",参照!F596)</f>
        <v>中国電力(株)</v>
      </c>
      <c r="BA596" s="52" t="str">
        <f>IF(参照!G596="","",参照!G596)</f>
        <v>中国電力(株)_メニューB</v>
      </c>
      <c r="BB596" s="52">
        <f t="shared" si="40"/>
        <v>0</v>
      </c>
      <c r="BD596" s="52" t="str">
        <f>IF(参照!L596="","",参照!L596)</f>
        <v/>
      </c>
    </row>
    <row r="597" spans="47:56">
      <c r="AU597" s="52" t="str">
        <f>IF(参照!A597="","",参照!A597)</f>
        <v/>
      </c>
      <c r="AV597" s="52" t="str">
        <f>IF(参照!B597="","",参照!B597)</f>
        <v/>
      </c>
      <c r="AW597" s="52" t="str">
        <f>IF(参照!C597="","",参照!C597)</f>
        <v/>
      </c>
      <c r="AX597" s="52" t="str">
        <f>IF(参照!D597="","",参照!D597)</f>
        <v>メニューC</v>
      </c>
      <c r="AY597" s="52">
        <f>IF(参照!E597="","",参照!E597)</f>
        <v>0</v>
      </c>
      <c r="AZ597" s="52" t="str">
        <f>IF(参照!F597="","",参照!F597)</f>
        <v>中国電力(株)</v>
      </c>
      <c r="BA597" s="52" t="str">
        <f>IF(参照!G597="","",参照!G597)</f>
        <v>中国電力(株)_メニューC</v>
      </c>
      <c r="BB597" s="52">
        <f t="shared" si="40"/>
        <v>0</v>
      </c>
      <c r="BD597" s="52" t="str">
        <f>IF(参照!L597="","",参照!L597)</f>
        <v/>
      </c>
    </row>
    <row r="598" spans="47:56">
      <c r="AU598" s="52" t="str">
        <f>IF(参照!A598="","",参照!A598)</f>
        <v/>
      </c>
      <c r="AV598" s="52" t="str">
        <f>IF(参照!B598="","",参照!B598)</f>
        <v/>
      </c>
      <c r="AW598" s="52" t="str">
        <f>IF(参照!C598="","",参照!C598)</f>
        <v/>
      </c>
      <c r="AX598" s="52" t="str">
        <f>IF(参照!D598="","",参照!D598)</f>
        <v>メニューD</v>
      </c>
      <c r="AY598" s="52">
        <f>IF(参照!E598="","",参照!E598)</f>
        <v>0</v>
      </c>
      <c r="AZ598" s="52" t="str">
        <f>IF(参照!F598="","",参照!F598)</f>
        <v>中国電力(株)</v>
      </c>
      <c r="BA598" s="52" t="str">
        <f>IF(参照!G598="","",参照!G598)</f>
        <v>中国電力(株)_メニューD</v>
      </c>
      <c r="BB598" s="52">
        <f t="shared" si="40"/>
        <v>0</v>
      </c>
      <c r="BD598" s="52" t="str">
        <f>IF(参照!L598="","",参照!L598)</f>
        <v/>
      </c>
    </row>
    <row r="599" spans="47:56">
      <c r="AU599" s="52" t="str">
        <f>IF(参照!A599="","",参照!A599)</f>
        <v/>
      </c>
      <c r="AV599" s="52" t="str">
        <f>IF(参照!B599="","",参照!B599)</f>
        <v/>
      </c>
      <c r="AW599" s="52" t="str">
        <f>IF(参照!C599="","",参照!C599)</f>
        <v/>
      </c>
      <c r="AX599" s="52" t="str">
        <f>IF(参照!D599="","",参照!D599)</f>
        <v>メニューE(残差)</v>
      </c>
      <c r="AY599" s="52">
        <f>IF(参照!E599="","",参照!E599)</f>
        <v>5.4500000000000002E-4</v>
      </c>
      <c r="AZ599" s="52" t="str">
        <f>IF(参照!F599="","",参照!F599)</f>
        <v>中国電力(株)</v>
      </c>
      <c r="BA599" s="52" t="str">
        <f>IF(参照!G599="","",参照!G599)</f>
        <v>中国電力(株)_メニューE(残差)</v>
      </c>
      <c r="BB599" s="52">
        <f t="shared" si="40"/>
        <v>0.54500000000000004</v>
      </c>
      <c r="BD599" s="52" t="str">
        <f>IF(参照!L599="","",参照!L599)</f>
        <v/>
      </c>
    </row>
    <row r="600" spans="47:56">
      <c r="AU600" s="52" t="str">
        <f>IF(参照!A600="","",参照!A600)</f>
        <v/>
      </c>
      <c r="AV600" s="52" t="str">
        <f>IF(参照!B600="","",参照!B600)</f>
        <v/>
      </c>
      <c r="AW600" s="52" t="str">
        <f>IF(参照!C600="","",参照!C600)</f>
        <v/>
      </c>
      <c r="AX600" s="52" t="str">
        <f>IF(参照!D600="","",参照!D600)</f>
        <v>(参考値)事業者全体</v>
      </c>
      <c r="AY600" s="52">
        <f>IF(参照!E600="","",参照!E600)</f>
        <v>5.2099999999999998E-4</v>
      </c>
      <c r="AZ600" s="52" t="str">
        <f>IF(参照!F600="","",参照!F600)</f>
        <v>中国電力(株)</v>
      </c>
      <c r="BA600" s="52" t="str">
        <f>IF(参照!G600="","",参照!G600)</f>
        <v>中国電力(株)_(参考値)事業者全体</v>
      </c>
      <c r="BB600" s="52">
        <f t="shared" si="40"/>
        <v>0.52100000000000002</v>
      </c>
      <c r="BD600" s="52" t="str">
        <f>IF(参照!L600="","",参照!L600)</f>
        <v/>
      </c>
    </row>
    <row r="601" spans="47:56">
      <c r="AU601" s="52" t="str">
        <f>IF(参照!A601="","",参照!A601)</f>
        <v>A0274</v>
      </c>
      <c r="AV601" s="52" t="str">
        <f>IF(参照!B601="","",参照!B601)</f>
        <v>四国電力(株)</v>
      </c>
      <c r="AW601" s="52">
        <f>IF(参照!C601="","",参照!C601)</f>
        <v>4.8500000000000003E-4</v>
      </c>
      <c r="AX601" s="52" t="str">
        <f>IF(参照!D601="","",参照!D601)</f>
        <v>メニューA</v>
      </c>
      <c r="AY601" s="52">
        <f>IF(参照!E601="","",参照!E601)</f>
        <v>0</v>
      </c>
      <c r="AZ601" s="52" t="str">
        <f>IF(参照!F601="","",参照!F601)</f>
        <v>四国電力(株)</v>
      </c>
      <c r="BA601" s="52" t="str">
        <f>IF(参照!G601="","",参照!G601)</f>
        <v>四国電力(株)_メニューA</v>
      </c>
      <c r="BB601" s="52">
        <f t="shared" si="40"/>
        <v>0</v>
      </c>
      <c r="BD601" s="52" t="str">
        <f>IF(参照!L601="","",参照!L601)</f>
        <v/>
      </c>
    </row>
    <row r="602" spans="47:56">
      <c r="AU602" s="52" t="str">
        <f>IF(参照!A602="","",参照!A602)</f>
        <v/>
      </c>
      <c r="AV602" s="52" t="str">
        <f>IF(参照!B602="","",参照!B602)</f>
        <v/>
      </c>
      <c r="AW602" s="52" t="str">
        <f>IF(参照!C602="","",参照!C602)</f>
        <v/>
      </c>
      <c r="AX602" s="52" t="str">
        <f>IF(参照!D602="","",参照!D602)</f>
        <v>メニューB</v>
      </c>
      <c r="AY602" s="52">
        <f>IF(参照!E602="","",参照!E602)</f>
        <v>0</v>
      </c>
      <c r="AZ602" s="52" t="str">
        <f>IF(参照!F602="","",参照!F602)</f>
        <v>四国電力(株)</v>
      </c>
      <c r="BA602" s="52" t="str">
        <f>IF(参照!G602="","",参照!G602)</f>
        <v>四国電力(株)_メニューB</v>
      </c>
      <c r="BB602" s="52">
        <f t="shared" si="40"/>
        <v>0</v>
      </c>
      <c r="BD602" s="52" t="str">
        <f>IF(参照!L602="","",参照!L602)</f>
        <v/>
      </c>
    </row>
    <row r="603" spans="47:56">
      <c r="AU603" s="52" t="str">
        <f>IF(参照!A603="","",参照!A603)</f>
        <v/>
      </c>
      <c r="AV603" s="52" t="str">
        <f>IF(参照!B603="","",参照!B603)</f>
        <v/>
      </c>
      <c r="AW603" s="52" t="str">
        <f>IF(参照!C603="","",参照!C603)</f>
        <v/>
      </c>
      <c r="AX603" s="52" t="str">
        <f>IF(参照!D603="","",参照!D603)</f>
        <v>メニューC(残差)</v>
      </c>
      <c r="AY603" s="52">
        <f>IF(参照!E603="","",参照!E603)</f>
        <v>5.3300000000000005E-4</v>
      </c>
      <c r="AZ603" s="52" t="str">
        <f>IF(参照!F603="","",参照!F603)</f>
        <v>四国電力(株)</v>
      </c>
      <c r="BA603" s="52" t="str">
        <f>IF(参照!G603="","",参照!G603)</f>
        <v>四国電力(株)_メニューC(残差)</v>
      </c>
      <c r="BB603" s="52">
        <f t="shared" si="40"/>
        <v>0.53300000000000003</v>
      </c>
      <c r="BD603" s="52" t="str">
        <f>IF(参照!L603="","",参照!L603)</f>
        <v/>
      </c>
    </row>
    <row r="604" spans="47:56">
      <c r="AU604" s="52" t="str">
        <f>IF(参照!A604="","",参照!A604)</f>
        <v/>
      </c>
      <c r="AV604" s="52" t="str">
        <f>IF(参照!B604="","",参照!B604)</f>
        <v/>
      </c>
      <c r="AW604" s="52" t="str">
        <f>IF(参照!C604="","",参照!C604)</f>
        <v/>
      </c>
      <c r="AX604" s="52" t="str">
        <f>IF(参照!D604="","",参照!D604)</f>
        <v>(参考値)事業者全体</v>
      </c>
      <c r="AY604" s="52">
        <f>IF(参照!E604="","",参照!E604)</f>
        <v>5.6899999999999995E-4</v>
      </c>
      <c r="AZ604" s="52" t="str">
        <f>IF(参照!F604="","",参照!F604)</f>
        <v>四国電力(株)</v>
      </c>
      <c r="BA604" s="52" t="str">
        <f>IF(参照!G604="","",参照!G604)</f>
        <v>四国電力(株)_(参考値)事業者全体</v>
      </c>
      <c r="BB604" s="52">
        <f t="shared" si="40"/>
        <v>0.56899999999999995</v>
      </c>
      <c r="BD604" s="52" t="str">
        <f>IF(参照!L604="","",参照!L604)</f>
        <v/>
      </c>
    </row>
    <row r="605" spans="47:56">
      <c r="AU605" s="52" t="str">
        <f>IF(参照!A605="","",参照!A605)</f>
        <v>A0275</v>
      </c>
      <c r="AV605" s="52" t="str">
        <f>IF(参照!B605="","",参照!B605)</f>
        <v>九州電力(株)</v>
      </c>
      <c r="AW605" s="52">
        <f>IF(参照!C605="","",参照!C605)</f>
        <v>2.99E-4</v>
      </c>
      <c r="AX605" s="52" t="str">
        <f>IF(参照!D605="","",参照!D605)</f>
        <v>メニューA</v>
      </c>
      <c r="AY605" s="52">
        <f>IF(参照!E605="","",参照!E605)</f>
        <v>0</v>
      </c>
      <c r="AZ605" s="52" t="str">
        <f>IF(参照!F605="","",参照!F605)</f>
        <v>九州電力(株)</v>
      </c>
      <c r="BA605" s="52" t="str">
        <f>IF(参照!G605="","",参照!G605)</f>
        <v>九州電力(株)_メニューA</v>
      </c>
      <c r="BB605" s="52">
        <f t="shared" si="40"/>
        <v>0</v>
      </c>
      <c r="BD605" s="52" t="str">
        <f>IF(参照!L605="","",参照!L605)</f>
        <v/>
      </c>
    </row>
    <row r="606" spans="47:56">
      <c r="AU606" s="52" t="str">
        <f>IF(参照!A606="","",参照!A606)</f>
        <v/>
      </c>
      <c r="AV606" s="52" t="str">
        <f>IF(参照!B606="","",参照!B606)</f>
        <v/>
      </c>
      <c r="AW606" s="52" t="str">
        <f>IF(参照!C606="","",参照!C606)</f>
        <v/>
      </c>
      <c r="AX606" s="52" t="str">
        <f>IF(参照!D606="","",参照!D606)</f>
        <v>メニューB(残差)</v>
      </c>
      <c r="AY606" s="52">
        <f>IF(参照!E606="","",参照!E606)</f>
        <v>3.9200000000000004E-4</v>
      </c>
      <c r="AZ606" s="52" t="str">
        <f>IF(参照!F606="","",参照!F606)</f>
        <v>九州電力(株)</v>
      </c>
      <c r="BA606" s="52" t="str">
        <f>IF(参照!G606="","",参照!G606)</f>
        <v>九州電力(株)_メニューB(残差)</v>
      </c>
      <c r="BB606" s="52">
        <f t="shared" si="40"/>
        <v>0.39200000000000002</v>
      </c>
      <c r="BD606" s="52" t="str">
        <f>IF(参照!L606="","",参照!L606)</f>
        <v/>
      </c>
    </row>
    <row r="607" spans="47:56">
      <c r="AU607" s="52" t="str">
        <f>IF(参照!A607="","",参照!A607)</f>
        <v/>
      </c>
      <c r="AV607" s="52" t="str">
        <f>IF(参照!B607="","",参照!B607)</f>
        <v/>
      </c>
      <c r="AW607" s="52" t="str">
        <f>IF(参照!C607="","",参照!C607)</f>
        <v/>
      </c>
      <c r="AX607" s="52" t="str">
        <f>IF(参照!D607="","",参照!D607)</f>
        <v>(参考値)事業者全体</v>
      </c>
      <c r="AY607" s="52">
        <f>IF(参照!E607="","",参照!E607)</f>
        <v>4.7899999999999999E-4</v>
      </c>
      <c r="AZ607" s="52" t="str">
        <f>IF(参照!F607="","",参照!F607)</f>
        <v>九州電力(株)</v>
      </c>
      <c r="BA607" s="52" t="str">
        <f>IF(参照!G607="","",参照!G607)</f>
        <v>九州電力(株)_(参考値)事業者全体</v>
      </c>
      <c r="BB607" s="52">
        <f t="shared" si="40"/>
        <v>0.47899999999999998</v>
      </c>
      <c r="BD607" s="52" t="str">
        <f>IF(参照!L607="","",参照!L607)</f>
        <v/>
      </c>
    </row>
    <row r="608" spans="47:56">
      <c r="AU608" s="52" t="str">
        <f>IF(参照!A608="","",参照!A608)</f>
        <v>A0276</v>
      </c>
      <c r="AV608" s="52" t="str">
        <f>IF(参照!B608="","",参照!B608)</f>
        <v>沖縄電力(株)</v>
      </c>
      <c r="AW608" s="52">
        <f>IF(参照!C608="","",参照!C608)</f>
        <v>7.3899999999999997E-4</v>
      </c>
      <c r="AX608" s="52" t="str">
        <f>IF(参照!D608="","",参照!D608)</f>
        <v>メニューA</v>
      </c>
      <c r="AY608" s="52">
        <f>IF(参照!E608="","",参照!E608)</f>
        <v>0</v>
      </c>
      <c r="AZ608" s="52" t="str">
        <f>IF(参照!F608="","",参照!F608)</f>
        <v>沖縄電力(株)</v>
      </c>
      <c r="BA608" s="52" t="str">
        <f>IF(参照!G608="","",参照!G608)</f>
        <v>沖縄電力(株)_メニューA</v>
      </c>
      <c r="BB608" s="52">
        <f t="shared" si="40"/>
        <v>0</v>
      </c>
      <c r="BD608" s="52" t="str">
        <f>IF(参照!L608="","",参照!L608)</f>
        <v/>
      </c>
    </row>
    <row r="609" spans="47:56">
      <c r="AU609" s="52" t="str">
        <f>IF(参照!A609="","",参照!A609)</f>
        <v/>
      </c>
      <c r="AV609" s="52" t="str">
        <f>IF(参照!B609="","",参照!B609)</f>
        <v/>
      </c>
      <c r="AW609" s="52" t="str">
        <f>IF(参照!C609="","",参照!C609)</f>
        <v/>
      </c>
      <c r="AX609" s="52" t="str">
        <f>IF(参照!D609="","",参照!D609)</f>
        <v>メニューB(残差)</v>
      </c>
      <c r="AY609" s="52">
        <f>IF(参照!E609="","",参照!E609)</f>
        <v>7.0699999999999995E-4</v>
      </c>
      <c r="AZ609" s="52" t="str">
        <f>IF(参照!F609="","",参照!F609)</f>
        <v>沖縄電力(株)</v>
      </c>
      <c r="BA609" s="52" t="str">
        <f>IF(参照!G609="","",参照!G609)</f>
        <v>沖縄電力(株)_メニューB(残差)</v>
      </c>
      <c r="BB609" s="52">
        <f t="shared" si="40"/>
        <v>0.70699999999999996</v>
      </c>
      <c r="BD609" s="52" t="str">
        <f>IF(参照!L609="","",参照!L609)</f>
        <v/>
      </c>
    </row>
    <row r="610" spans="47:56">
      <c r="AU610" s="52" t="str">
        <f>IF(参照!A610="","",参照!A610)</f>
        <v/>
      </c>
      <c r="AV610" s="52" t="str">
        <f>IF(参照!B610="","",参照!B610)</f>
        <v/>
      </c>
      <c r="AW610" s="52" t="str">
        <f>IF(参照!C610="","",参照!C610)</f>
        <v/>
      </c>
      <c r="AX610" s="52" t="str">
        <f>IF(参照!D610="","",参照!D610)</f>
        <v>(参考値)事業者全体</v>
      </c>
      <c r="AY610" s="52">
        <f>IF(参照!E610="","",参照!E610)</f>
        <v>7.0500000000000001E-4</v>
      </c>
      <c r="AZ610" s="52" t="str">
        <f>IF(参照!F610="","",参照!F610)</f>
        <v>沖縄電力(株)</v>
      </c>
      <c r="BA610" s="52" t="str">
        <f>IF(参照!G610="","",参照!G610)</f>
        <v>沖縄電力(株)_(参考値)事業者全体</v>
      </c>
      <c r="BB610" s="52">
        <f t="shared" si="40"/>
        <v>0.70499999999999996</v>
      </c>
      <c r="BD610" s="52" t="str">
        <f>IF(参照!L610="","",参照!L610)</f>
        <v/>
      </c>
    </row>
    <row r="611" spans="47:56">
      <c r="AU611" s="52" t="str">
        <f>IF(参照!A611="","",参照!A611)</f>
        <v>A0277</v>
      </c>
      <c r="AV611" s="52" t="str">
        <f>IF(参照!B611="","",参照!B611)</f>
        <v>北日本石油(株)</v>
      </c>
      <c r="AW611" s="52">
        <f>IF(参照!C611="","",参照!C611)</f>
        <v>4.28E-4</v>
      </c>
      <c r="AX611" s="52" t="str">
        <f>IF(参照!D611="","",参照!D611)</f>
        <v/>
      </c>
      <c r="AY611" s="52">
        <f>IF(参照!E611="","",参照!E611)</f>
        <v>3.8900000000000002E-4</v>
      </c>
      <c r="AZ611" s="52" t="str">
        <f>IF(参照!F611="","",参照!F611)</f>
        <v>北日本石油(株)</v>
      </c>
      <c r="BA611" s="52" t="str">
        <f>IF(参照!G611="","",参照!G611)</f>
        <v>北日本石油(株)_</v>
      </c>
      <c r="BB611" s="52">
        <f t="shared" si="40"/>
        <v>0.38900000000000001</v>
      </c>
      <c r="BD611" s="52" t="str">
        <f>IF(参照!L611="","",参照!L611)</f>
        <v/>
      </c>
    </row>
    <row r="612" spans="47:56">
      <c r="AU612" s="52" t="str">
        <f>IF(参照!A612="","",参照!A612)</f>
        <v>A0278</v>
      </c>
      <c r="AV612" s="52" t="str">
        <f>IF(参照!B612="","",参照!B612)</f>
        <v>千葉電力(株)</v>
      </c>
      <c r="AW612" s="52">
        <f>IF(参照!C612="","",参照!C612)</f>
        <v>5.0600000000000005E-4</v>
      </c>
      <c r="AX612" s="52" t="str">
        <f>IF(参照!D612="","",参照!D612)</f>
        <v/>
      </c>
      <c r="AY612" s="52">
        <f>IF(参照!E612="","",参照!E612)</f>
        <v>5.6300000000000002E-4</v>
      </c>
      <c r="AZ612" s="52" t="str">
        <f>IF(参照!F612="","",参照!F612)</f>
        <v>千葉電力(株)</v>
      </c>
      <c r="BA612" s="52" t="str">
        <f>IF(参照!G612="","",参照!G612)</f>
        <v>千葉電力(株)_</v>
      </c>
      <c r="BB612" s="52">
        <f t="shared" si="40"/>
        <v>0.56300000000000006</v>
      </c>
      <c r="BD612" s="52" t="str">
        <f>IF(参照!L612="","",参照!L612)</f>
        <v/>
      </c>
    </row>
    <row r="613" spans="47:56">
      <c r="AU613" s="52" t="str">
        <f>IF(参照!A613="","",参照!A613)</f>
        <v>A0279</v>
      </c>
      <c r="AV613" s="52" t="str">
        <f>IF(参照!B613="","",参照!B613)</f>
        <v>(株)坊っちゃん電力</v>
      </c>
      <c r="AW613" s="52">
        <f>IF(参照!C613="","",参照!C613)</f>
        <v>4.1300000000000001E-4</v>
      </c>
      <c r="AX613" s="52" t="str">
        <f>IF(参照!D613="","",参照!D613)</f>
        <v/>
      </c>
      <c r="AY613" s="52">
        <f>IF(参照!E613="","",参照!E613)</f>
        <v>3.59E-4</v>
      </c>
      <c r="AZ613" s="52" t="str">
        <f>IF(参照!F613="","",参照!F613)</f>
        <v>(株)坊っちゃん電力</v>
      </c>
      <c r="BA613" s="52" t="str">
        <f>IF(参照!G613="","",参照!G613)</f>
        <v>(株)坊っちゃん電力_</v>
      </c>
      <c r="BB613" s="52">
        <f t="shared" si="40"/>
        <v>0.35899999999999999</v>
      </c>
      <c r="BD613" s="52" t="str">
        <f>IF(参照!L613="","",参照!L613)</f>
        <v/>
      </c>
    </row>
    <row r="614" spans="47:56">
      <c r="AU614" s="52" t="str">
        <f>IF(参照!A614="","",参照!A614)</f>
        <v>A0280</v>
      </c>
      <c r="AV614" s="52" t="str">
        <f>IF(参照!B614="","",参照!B614)</f>
        <v>やめエネルギー(株)</v>
      </c>
      <c r="AW614" s="52">
        <f>IF(参照!C614="","",参照!C614)</f>
        <v>4.6799999999999999E-4</v>
      </c>
      <c r="AX614" s="52" t="str">
        <f>IF(参照!D614="","",参照!D614)</f>
        <v/>
      </c>
      <c r="AY614" s="52">
        <f>IF(参照!E614="","",参照!E614)</f>
        <v>4.7399999999999997E-4</v>
      </c>
      <c r="AZ614" s="52" t="str">
        <f>IF(参照!F614="","",参照!F614)</f>
        <v>やめエネルギー(株)</v>
      </c>
      <c r="BA614" s="52" t="str">
        <f>IF(参照!G614="","",参照!G614)</f>
        <v>やめエネルギー(株)_</v>
      </c>
      <c r="BB614" s="52">
        <f t="shared" si="40"/>
        <v>0.47399999999999998</v>
      </c>
      <c r="BD614" s="52" t="str">
        <f>IF(参照!L614="","",参照!L614)</f>
        <v/>
      </c>
    </row>
    <row r="615" spans="47:56">
      <c r="AU615" s="52" t="str">
        <f>IF(参照!A615="","",参照!A615)</f>
        <v>A0281</v>
      </c>
      <c r="AV615" s="52" t="str">
        <f>IF(参照!B615="","",参照!B615)</f>
        <v>(株)アースインフィニティ</v>
      </c>
      <c r="AW615" s="52">
        <f>IF(参照!C615="","",参照!C615)</f>
        <v>5.4299999999999997E-4</v>
      </c>
      <c r="AX615" s="52" t="str">
        <f>IF(参照!D615="","",参照!D615)</f>
        <v/>
      </c>
      <c r="AY615" s="52">
        <f>IF(参照!E615="","",参照!E615)</f>
        <v>5.5099999999999995E-4</v>
      </c>
      <c r="AZ615" s="52" t="str">
        <f>IF(参照!F615="","",参照!F615)</f>
        <v>(株)アースインフィニティ</v>
      </c>
      <c r="BA615" s="52" t="str">
        <f>IF(参照!G615="","",参照!G615)</f>
        <v>(株)アースインフィニティ_</v>
      </c>
      <c r="BB615" s="52">
        <f t="shared" si="40"/>
        <v>0.55099999999999993</v>
      </c>
      <c r="BD615" s="52" t="str">
        <f>IF(参照!L615="","",参照!L615)</f>
        <v/>
      </c>
    </row>
    <row r="616" spans="47:56">
      <c r="AU616" s="52" t="str">
        <f>IF(参照!A616="","",参照!A616)</f>
        <v>A0283</v>
      </c>
      <c r="AV616" s="52" t="str">
        <f>IF(参照!B616="","",参照!B616)</f>
        <v>足利ガス(株)</v>
      </c>
      <c r="AW616" s="52">
        <f>IF(参照!C616="","",参照!C616)</f>
        <v>3.6400000000000001E-4</v>
      </c>
      <c r="AX616" s="52" t="str">
        <f>IF(参照!D616="","",参照!D616)</f>
        <v/>
      </c>
      <c r="AY616" s="52">
        <f>IF(参照!E616="","",参照!E616)</f>
        <v>3.0800000000000001E-4</v>
      </c>
      <c r="AZ616" s="52" t="str">
        <f>IF(参照!F616="","",参照!F616)</f>
        <v>足利ガス(株)</v>
      </c>
      <c r="BA616" s="52" t="str">
        <f>IF(参照!G616="","",参照!G616)</f>
        <v>足利ガス(株)_</v>
      </c>
      <c r="BB616" s="52">
        <f t="shared" si="40"/>
        <v>0.308</v>
      </c>
      <c r="BD616" s="52" t="str">
        <f>IF(参照!L616="","",参照!L616)</f>
        <v/>
      </c>
    </row>
    <row r="617" spans="47:56">
      <c r="AU617" s="52" t="str">
        <f>IF(参照!A617="","",参照!A617)</f>
        <v>A0284</v>
      </c>
      <c r="AV617" s="52" t="str">
        <f>IF(参照!B617="","",参照!B617)</f>
        <v>(株)Ｍｉｓｕｍｉ</v>
      </c>
      <c r="AW617" s="52">
        <f>IF(参照!C617="","",参照!C617)</f>
        <v>3.79E-4</v>
      </c>
      <c r="AX617" s="52" t="str">
        <f>IF(参照!D617="","",参照!D617)</f>
        <v/>
      </c>
      <c r="AY617" s="52">
        <f>IF(参照!E617="","",参照!E617)</f>
        <v>3.2299999999999999E-4</v>
      </c>
      <c r="AZ617" s="52" t="str">
        <f>IF(参照!F617="","",参照!F617)</f>
        <v>(株)Ｍｉｓｕｍｉ</v>
      </c>
      <c r="BA617" s="52" t="str">
        <f>IF(参照!G617="","",参照!G617)</f>
        <v>(株)Ｍｉｓｕｍｉ_</v>
      </c>
      <c r="BB617" s="52">
        <f t="shared" si="40"/>
        <v>0.32300000000000001</v>
      </c>
      <c r="BD617" s="52" t="str">
        <f>IF(参照!L617="","",参照!L617)</f>
        <v/>
      </c>
    </row>
    <row r="618" spans="47:56">
      <c r="AU618" s="52" t="str">
        <f>IF(参照!A618="","",参照!A618)</f>
        <v>A0285</v>
      </c>
      <c r="AV618" s="52" t="str">
        <f>IF(参照!B618="","",参照!B618)</f>
        <v>米子瓦斯(株)</v>
      </c>
      <c r="AW618" s="52">
        <f>IF(参照!C618="","",参照!C618)</f>
        <v>4.84E-4</v>
      </c>
      <c r="AX618" s="52" t="str">
        <f>IF(参照!D618="","",参照!D618)</f>
        <v/>
      </c>
      <c r="AY618" s="52">
        <f>IF(参照!E618="","",参照!E618)</f>
        <v>4.28E-4</v>
      </c>
      <c r="AZ618" s="52" t="str">
        <f>IF(参照!F618="","",参照!F618)</f>
        <v>米子瓦斯(株)</v>
      </c>
      <c r="BA618" s="52" t="str">
        <f>IF(参照!G618="","",参照!G618)</f>
        <v>米子瓦斯(株)_</v>
      </c>
      <c r="BB618" s="52">
        <f t="shared" si="40"/>
        <v>0.42799999999999999</v>
      </c>
      <c r="BD618" s="52" t="str">
        <f>IF(参照!L618="","",参照!L618)</f>
        <v/>
      </c>
    </row>
    <row r="619" spans="47:56">
      <c r="AU619" s="52" t="str">
        <f>IF(参照!A619="","",参照!A619)</f>
        <v>A0286</v>
      </c>
      <c r="AV619" s="52" t="str">
        <f>IF(参照!B619="","",参照!B619)</f>
        <v>(株)エルピオ</v>
      </c>
      <c r="AW619" s="52">
        <f>IF(参照!C619="","",参照!C619)</f>
        <v>4.8700000000000002E-4</v>
      </c>
      <c r="AX619" s="52" t="str">
        <f>IF(参照!D619="","",参照!D619)</f>
        <v/>
      </c>
      <c r="AY619" s="52">
        <f>IF(参照!E619="","",参照!E619)</f>
        <v>5.0199999999999995E-4</v>
      </c>
      <c r="AZ619" s="52" t="str">
        <f>IF(参照!F619="","",参照!F619)</f>
        <v>(株)エルピオ</v>
      </c>
      <c r="BA619" s="52" t="str">
        <f>IF(参照!G619="","",参照!G619)</f>
        <v>(株)エルピオ_</v>
      </c>
      <c r="BB619" s="52">
        <f t="shared" si="40"/>
        <v>0.502</v>
      </c>
      <c r="BD619" s="52" t="str">
        <f>IF(参照!L619="","",参照!L619)</f>
        <v/>
      </c>
    </row>
    <row r="620" spans="47:56">
      <c r="AU620" s="52" t="str">
        <f>IF(参照!A620="","",参照!A620)</f>
        <v>A0287</v>
      </c>
      <c r="AV620" s="52" t="str">
        <f>IF(参照!B620="","",参照!B620)</f>
        <v>浜田ガス(株)</v>
      </c>
      <c r="AW620" s="52">
        <f>IF(参照!C620="","",参照!C620)</f>
        <v>4.84E-4</v>
      </c>
      <c r="AX620" s="52" t="str">
        <f>IF(参照!D620="","",参照!D620)</f>
        <v/>
      </c>
      <c r="AY620" s="52">
        <f>IF(参照!E620="","",参照!E620)</f>
        <v>4.2900000000000002E-4</v>
      </c>
      <c r="AZ620" s="52" t="str">
        <f>IF(参照!F620="","",参照!F620)</f>
        <v>浜田ガス(株)</v>
      </c>
      <c r="BA620" s="52" t="str">
        <f>IF(参照!G620="","",参照!G620)</f>
        <v>浜田ガス(株)_</v>
      </c>
      <c r="BB620" s="52">
        <f t="shared" si="40"/>
        <v>0.42899999999999999</v>
      </c>
      <c r="BD620" s="52" t="str">
        <f>IF(参照!L620="","",参照!L620)</f>
        <v/>
      </c>
    </row>
    <row r="621" spans="47:56">
      <c r="AU621" s="52" t="str">
        <f>IF(参照!A621="","",参照!A621)</f>
        <v>A0288</v>
      </c>
      <c r="AV621" s="52" t="str">
        <f>IF(参照!B621="","",参照!B621)</f>
        <v>(株)アメニティ電力</v>
      </c>
      <c r="AW621" s="52">
        <f>IF(参照!C621="","",参照!C621)</f>
        <v>4.8999999999999998E-4</v>
      </c>
      <c r="AX621" s="52" t="str">
        <f>IF(参照!D621="","",参照!D621)</f>
        <v/>
      </c>
      <c r="AY621" s="52">
        <f>IF(参照!E621="","",参照!E621)</f>
        <v>5.2599999999999999E-4</v>
      </c>
      <c r="AZ621" s="52" t="str">
        <f>IF(参照!F621="","",参照!F621)</f>
        <v>(株)アメニティ電力</v>
      </c>
      <c r="BA621" s="52" t="str">
        <f>IF(参照!G621="","",参照!G621)</f>
        <v>(株)アメニティ電力_</v>
      </c>
      <c r="BB621" s="52">
        <f t="shared" si="40"/>
        <v>0.52600000000000002</v>
      </c>
      <c r="BD621" s="52" t="str">
        <f>IF(参照!L621="","",参照!L621)</f>
        <v/>
      </c>
    </row>
    <row r="622" spans="47:56">
      <c r="AU622" s="52" t="str">
        <f>IF(参照!A622="","",参照!A622)</f>
        <v>A0290</v>
      </c>
      <c r="AV622" s="52" t="str">
        <f>IF(参照!B622="","",参照!B622)</f>
        <v>ふくのしま電力(株)</v>
      </c>
      <c r="AW622" s="52">
        <f>IF(参照!C622="","",参照!C622)</f>
        <v>5.0600000000000005E-4</v>
      </c>
      <c r="AX622" s="52" t="str">
        <f>IF(参照!D622="","",参照!D622)</f>
        <v/>
      </c>
      <c r="AY622" s="52">
        <f>IF(参照!E622="","",参照!E622)</f>
        <v>5.0699999999999996E-4</v>
      </c>
      <c r="AZ622" s="52" t="str">
        <f>IF(参照!F622="","",参照!F622)</f>
        <v>ふくのしま電力(株)</v>
      </c>
      <c r="BA622" s="52" t="str">
        <f>IF(参照!G622="","",参照!G622)</f>
        <v>ふくのしま電力(株)_</v>
      </c>
      <c r="BB622" s="52">
        <f t="shared" si="40"/>
        <v>0.50700000000000001</v>
      </c>
      <c r="BD622" s="52" t="str">
        <f>IF(参照!L622="","",参照!L622)</f>
        <v/>
      </c>
    </row>
    <row r="623" spans="47:56">
      <c r="AU623" s="52" t="str">
        <f>IF(参照!A623="","",参照!A623)</f>
        <v>A0292</v>
      </c>
      <c r="AV623" s="52" t="str">
        <f>IF(参照!B623="","",参照!B623)</f>
        <v>岡田建設(株)</v>
      </c>
      <c r="AW623" s="52">
        <f>IF(参照!C623="","",参照!C623)</f>
        <v>5.2700000000000002E-4</v>
      </c>
      <c r="AX623" s="52" t="str">
        <f>IF(参照!D623="","",参照!D623)</f>
        <v/>
      </c>
      <c r="AY623" s="52">
        <f>IF(参照!E623="","",参照!E623)</f>
        <v>4.7100000000000001E-4</v>
      </c>
      <c r="AZ623" s="52" t="str">
        <f>IF(参照!F623="","",参照!F623)</f>
        <v>岡田建設(株)</v>
      </c>
      <c r="BA623" s="52" t="str">
        <f>IF(参照!G623="","",参照!G623)</f>
        <v>岡田建設(株)_</v>
      </c>
      <c r="BB623" s="52">
        <f t="shared" si="40"/>
        <v>0.47100000000000003</v>
      </c>
      <c r="BD623" s="52" t="str">
        <f>IF(参照!L623="","",参照!L623)</f>
        <v/>
      </c>
    </row>
    <row r="624" spans="47:56">
      <c r="AU624" s="52" t="str">
        <f>IF(参照!A624="","",参照!A624)</f>
        <v>A0293</v>
      </c>
      <c r="AV624" s="52" t="str">
        <f>IF(参照!B624="","",参照!B624)</f>
        <v>出雲ガス(株)</v>
      </c>
      <c r="AW624" s="52">
        <f>IF(参照!C624="","",参照!C624)</f>
        <v>4.84E-4</v>
      </c>
      <c r="AX624" s="52" t="str">
        <f>IF(参照!D624="","",参照!D624)</f>
        <v/>
      </c>
      <c r="AY624" s="52">
        <f>IF(参照!E624="","",参照!E624)</f>
        <v>4.2900000000000002E-4</v>
      </c>
      <c r="AZ624" s="52" t="str">
        <f>IF(参照!F624="","",参照!F624)</f>
        <v>出雲ガス(株)</v>
      </c>
      <c r="BA624" s="52" t="str">
        <f>IF(参照!G624="","",参照!G624)</f>
        <v>出雲ガス(株)_</v>
      </c>
      <c r="BB624" s="52">
        <f t="shared" si="40"/>
        <v>0.42899999999999999</v>
      </c>
      <c r="BD624" s="52" t="str">
        <f>IF(参照!L624="","",参照!L624)</f>
        <v/>
      </c>
    </row>
    <row r="625" spans="47:56">
      <c r="AU625" s="52" t="str">
        <f>IF(参照!A625="","",参照!A625)</f>
        <v>A0294</v>
      </c>
      <c r="AV625" s="52" t="str">
        <f>IF(参照!B625="","",参照!B625)</f>
        <v>富山電力(株)</v>
      </c>
      <c r="AW625" s="52">
        <f>IF(参照!C625="","",参照!C625)</f>
        <v>4.9299999999999995E-4</v>
      </c>
      <c r="AX625" s="52" t="str">
        <f>IF(参照!D625="","",参照!D625)</f>
        <v/>
      </c>
      <c r="AY625" s="52">
        <f>IF(参照!E625="","",参照!E625)</f>
        <v>4.73E-4</v>
      </c>
      <c r="AZ625" s="52" t="str">
        <f>IF(参照!F625="","",参照!F625)</f>
        <v>富山電力(株)</v>
      </c>
      <c r="BA625" s="52" t="str">
        <f>IF(参照!G625="","",参照!G625)</f>
        <v>富山電力(株)_</v>
      </c>
      <c r="BB625" s="52">
        <f t="shared" si="40"/>
        <v>0.47300000000000003</v>
      </c>
      <c r="BD625" s="52" t="str">
        <f>IF(参照!L625="","",参照!L625)</f>
        <v/>
      </c>
    </row>
    <row r="626" spans="47:56">
      <c r="AU626" s="52" t="str">
        <f>IF(参照!A626="","",参照!A626)</f>
        <v>A0295</v>
      </c>
      <c r="AV626" s="52" t="str">
        <f>IF(参照!B626="","",参照!B626)</f>
        <v>一般社団法人グリーンコープでんき</v>
      </c>
      <c r="AW626" s="52">
        <f>IF(参照!C626="","",参照!C626)</f>
        <v>0</v>
      </c>
      <c r="AX626" s="52" t="str">
        <f>IF(参照!D626="","",参照!D626)</f>
        <v/>
      </c>
      <c r="AY626" s="52">
        <f>IF(参照!E626="","",参照!E626)</f>
        <v>4.1199999999999999E-4</v>
      </c>
      <c r="AZ626" s="52" t="str">
        <f>IF(参照!F626="","",参照!F626)</f>
        <v>一般社団法人グリーンコープでんき</v>
      </c>
      <c r="BA626" s="52" t="str">
        <f>IF(参照!G626="","",参照!G626)</f>
        <v>一般社団法人グリーンコープでんき_</v>
      </c>
      <c r="BB626" s="52">
        <f t="shared" si="40"/>
        <v>0.41199999999999998</v>
      </c>
      <c r="BD626" s="52" t="str">
        <f>IF(参照!L626="","",参照!L626)</f>
        <v/>
      </c>
    </row>
    <row r="627" spans="47:56">
      <c r="AU627" s="52" t="str">
        <f>IF(参照!A627="","",参照!A627)</f>
        <v>A0296</v>
      </c>
      <c r="AV627" s="52" t="str">
        <f>IF(参照!B627="","",参照!B627)</f>
        <v>公益財団法人東京都環境公社</v>
      </c>
      <c r="AW627" s="52" t="str">
        <f>IF(参照!C627="","",参照!C627)</f>
        <v>0.000453※</v>
      </c>
      <c r="AX627" s="52" t="str">
        <f>IF(参照!D627="","",参照!D627)</f>
        <v/>
      </c>
      <c r="AY627" s="52">
        <f>IF(参照!E627="","",参照!E627)</f>
        <v>0</v>
      </c>
      <c r="AZ627" s="52" t="str">
        <f>IF(参照!F627="","",参照!F627)</f>
        <v>公益財団法人東京都環境公社</v>
      </c>
      <c r="BA627" s="52" t="str">
        <f>IF(参照!G627="","",参照!G627)</f>
        <v>公益財団法人東京都環境公社_</v>
      </c>
      <c r="BB627" s="52">
        <f t="shared" si="40"/>
        <v>0</v>
      </c>
      <c r="BD627" s="52" t="str">
        <f>IF(参照!L627="","",参照!L627)</f>
        <v/>
      </c>
    </row>
    <row r="628" spans="47:56">
      <c r="AU628" s="52" t="str">
        <f>IF(参照!A628="","",参照!A628)</f>
        <v>A0298</v>
      </c>
      <c r="AV628" s="52" t="str">
        <f>IF(参照!B628="","",参照!B628)</f>
        <v>イオンディライト(株)</v>
      </c>
      <c r="AW628" s="52">
        <f>IF(参照!C628="","",参照!C628)</f>
        <v>4.64E-4</v>
      </c>
      <c r="AX628" s="52" t="str">
        <f>IF(参照!D628="","",参照!D628)</f>
        <v/>
      </c>
      <c r="AY628" s="52">
        <f>IF(参照!E628="","",参照!E628)</f>
        <v>4.08E-4</v>
      </c>
      <c r="AZ628" s="52" t="str">
        <f>IF(参照!F628="","",参照!F628)</f>
        <v>イオンディライト(株)</v>
      </c>
      <c r="BA628" s="52" t="str">
        <f>IF(参照!G628="","",参照!G628)</f>
        <v>イオンディライト(株)_</v>
      </c>
      <c r="BB628" s="52">
        <f t="shared" si="40"/>
        <v>0.40799999999999997</v>
      </c>
      <c r="BD628" s="52" t="str">
        <f>IF(参照!L628="","",参照!L628)</f>
        <v/>
      </c>
    </row>
    <row r="629" spans="47:56">
      <c r="AU629" s="52" t="str">
        <f>IF(参照!A629="","",参照!A629)</f>
        <v>A0300</v>
      </c>
      <c r="AV629" s="52" t="str">
        <f>IF(参照!B629="","",参照!B629)</f>
        <v>(株)ファミリーネット・ジャパン</v>
      </c>
      <c r="AW629" s="52">
        <f>IF(参照!C629="","",参照!C629)</f>
        <v>4.3800000000000002E-4</v>
      </c>
      <c r="AX629" s="52" t="str">
        <f>IF(参照!D629="","",参照!D629)</f>
        <v>メニューA</v>
      </c>
      <c r="AY629" s="52">
        <f>IF(参照!E629="","",参照!E629)</f>
        <v>0</v>
      </c>
      <c r="AZ629" s="52" t="str">
        <f>IF(参照!F629="","",参照!F629)</f>
        <v>(株)ファミリーネット・ジャパン</v>
      </c>
      <c r="BA629" s="52" t="str">
        <f>IF(参照!G629="","",参照!G629)</f>
        <v>(株)ファミリーネット・ジャパン_メニューA</v>
      </c>
      <c r="BB629" s="52">
        <f t="shared" si="40"/>
        <v>0</v>
      </c>
      <c r="BD629" s="52" t="str">
        <f>IF(参照!L629="","",参照!L629)</f>
        <v/>
      </c>
    </row>
    <row r="630" spans="47:56">
      <c r="AU630" s="52" t="str">
        <f>IF(参照!A630="","",参照!A630)</f>
        <v/>
      </c>
      <c r="AV630" s="52" t="str">
        <f>IF(参照!B630="","",参照!B630)</f>
        <v/>
      </c>
      <c r="AW630" s="52" t="str">
        <f>IF(参照!C630="","",参照!C630)</f>
        <v/>
      </c>
      <c r="AX630" s="52" t="str">
        <f>IF(参照!D630="","",参照!D630)</f>
        <v>メニューB</v>
      </c>
      <c r="AY630" s="52">
        <f>IF(参照!E630="","",参照!E630)</f>
        <v>0</v>
      </c>
      <c r="AZ630" s="52" t="str">
        <f>IF(参照!F630="","",参照!F630)</f>
        <v>(株)ファミリーネット・ジャパン</v>
      </c>
      <c r="BA630" s="52" t="str">
        <f>IF(参照!G630="","",参照!G630)</f>
        <v>(株)ファミリーネット・ジャパン_メニューB</v>
      </c>
      <c r="BB630" s="52">
        <f t="shared" si="40"/>
        <v>0</v>
      </c>
      <c r="BD630" s="52" t="str">
        <f>IF(参照!L630="","",参照!L630)</f>
        <v/>
      </c>
    </row>
    <row r="631" spans="47:56">
      <c r="AU631" s="52" t="str">
        <f>IF(参照!A631="","",参照!A631)</f>
        <v/>
      </c>
      <c r="AV631" s="52" t="str">
        <f>IF(参照!B631="","",参照!B631)</f>
        <v/>
      </c>
      <c r="AW631" s="52" t="str">
        <f>IF(参照!C631="","",参照!C631)</f>
        <v/>
      </c>
      <c r="AX631" s="52" t="str">
        <f>IF(参照!D631="","",参照!D631)</f>
        <v>メニューC(残差)</v>
      </c>
      <c r="AY631" s="52">
        <f>IF(参照!E631="","",参照!E631)</f>
        <v>4.7999999999999996E-4</v>
      </c>
      <c r="AZ631" s="52" t="str">
        <f>IF(参照!F631="","",参照!F631)</f>
        <v>(株)ファミリーネット・ジャパン</v>
      </c>
      <c r="BA631" s="52" t="str">
        <f>IF(参照!G631="","",参照!G631)</f>
        <v>(株)ファミリーネット・ジャパン_メニューC(残差)</v>
      </c>
      <c r="BB631" s="52">
        <f t="shared" si="40"/>
        <v>0.48</v>
      </c>
      <c r="BD631" s="52" t="str">
        <f>IF(参照!L631="","",参照!L631)</f>
        <v/>
      </c>
    </row>
    <row r="632" spans="47:56">
      <c r="AU632" s="52" t="str">
        <f>IF(参照!A632="","",参照!A632)</f>
        <v/>
      </c>
      <c r="AV632" s="52" t="str">
        <f>IF(参照!B632="","",参照!B632)</f>
        <v/>
      </c>
      <c r="AW632" s="52" t="str">
        <f>IF(参照!C632="","",参照!C632)</f>
        <v/>
      </c>
      <c r="AX632" s="52" t="str">
        <f>IF(参照!D632="","",参照!D632)</f>
        <v>(参考値)事業者全体</v>
      </c>
      <c r="AY632" s="52">
        <f>IF(参照!E632="","",参照!E632)</f>
        <v>3.1399999999999999E-4</v>
      </c>
      <c r="AZ632" s="52" t="str">
        <f>IF(参照!F632="","",参照!F632)</f>
        <v>(株)ファミリーネット・ジャパン</v>
      </c>
      <c r="BA632" s="52" t="str">
        <f>IF(参照!G632="","",参照!G632)</f>
        <v>(株)ファミリーネット・ジャパン_(参考値)事業者全体</v>
      </c>
      <c r="BB632" s="52">
        <f t="shared" si="40"/>
        <v>0.314</v>
      </c>
      <c r="BD632" s="52" t="str">
        <f>IF(参照!L632="","",参照!L632)</f>
        <v/>
      </c>
    </row>
    <row r="633" spans="47:56">
      <c r="AU633" s="52" t="str">
        <f>IF(参照!A633="","",参照!A633)</f>
        <v>A0303</v>
      </c>
      <c r="AV633" s="52" t="str">
        <f>IF(参照!B633="","",参照!B633)</f>
        <v>ＭＫステーションズ(株)</v>
      </c>
      <c r="AW633" s="52">
        <f>IF(参照!C633="","",参照!C633)</f>
        <v>4.4900000000000002E-4</v>
      </c>
      <c r="AX633" s="52" t="str">
        <f>IF(参照!D633="","",参照!D633)</f>
        <v/>
      </c>
      <c r="AY633" s="52">
        <f>IF(参照!E633="","",参照!E633)</f>
        <v>4.1199999999999999E-4</v>
      </c>
      <c r="AZ633" s="52" t="str">
        <f>IF(参照!F633="","",参照!F633)</f>
        <v>ＭＫステーションズ(株)</v>
      </c>
      <c r="BA633" s="52" t="str">
        <f>IF(参照!G633="","",参照!G633)</f>
        <v>ＭＫステーションズ(株)_</v>
      </c>
      <c r="BB633" s="52">
        <f t="shared" si="40"/>
        <v>0.41199999999999998</v>
      </c>
      <c r="BD633" s="52" t="str">
        <f>IF(参照!L633="","",参照!L633)</f>
        <v/>
      </c>
    </row>
    <row r="634" spans="47:56">
      <c r="AU634" s="52" t="str">
        <f>IF(参照!A634="","",参照!A634)</f>
        <v>A0305</v>
      </c>
      <c r="AV634" s="52" t="str">
        <f>IF(参照!B634="","",参照!B634)</f>
        <v>フラワーペイメント(株)</v>
      </c>
      <c r="AW634" s="52">
        <f>IF(参照!C634="","",参照!C634)</f>
        <v>5.22E-4</v>
      </c>
      <c r="AX634" s="52" t="str">
        <f>IF(参照!D634="","",参照!D634)</f>
        <v/>
      </c>
      <c r="AY634" s="52">
        <f>IF(参照!E634="","",参照!E634)</f>
        <v>5.5900000000000004E-4</v>
      </c>
      <c r="AZ634" s="52" t="str">
        <f>IF(参照!F634="","",参照!F634)</f>
        <v>フラワーペイメント(株)</v>
      </c>
      <c r="BA634" s="52" t="str">
        <f>IF(参照!G634="","",参照!G634)</f>
        <v>フラワーペイメント(株)_</v>
      </c>
      <c r="BB634" s="52">
        <f t="shared" si="40"/>
        <v>0.55900000000000005</v>
      </c>
      <c r="BD634" s="52" t="str">
        <f>IF(参照!L634="","",参照!L634)</f>
        <v/>
      </c>
    </row>
    <row r="635" spans="47:56">
      <c r="AU635" s="52" t="str">
        <f>IF(参照!A635="","",参照!A635)</f>
        <v>A0306</v>
      </c>
      <c r="AV635" s="52" t="str">
        <f>IF(参照!B635="","",参照!B635)</f>
        <v>(株)ＪＴＢコミュニケーションデザイン</v>
      </c>
      <c r="AW635" s="52">
        <f>IF(参照!C635="","",参照!C635)</f>
        <v>3.68E-4</v>
      </c>
      <c r="AX635" s="52" t="str">
        <f>IF(参照!D635="","",参照!D635)</f>
        <v/>
      </c>
      <c r="AY635" s="52">
        <f>IF(参照!E635="","",参照!E635)</f>
        <v>3.77E-4</v>
      </c>
      <c r="AZ635" s="52" t="str">
        <f>IF(参照!F635="","",参照!F635)</f>
        <v>(株)ＪＴＢコミュニケーションデザイン</v>
      </c>
      <c r="BA635" s="52" t="str">
        <f>IF(参照!G635="","",参照!G635)</f>
        <v>(株)ＪＴＢコミュニケーションデザイン_</v>
      </c>
      <c r="BB635" s="52">
        <f t="shared" si="40"/>
        <v>0.377</v>
      </c>
      <c r="BD635" s="52" t="str">
        <f>IF(参照!L635="","",参照!L635)</f>
        <v/>
      </c>
    </row>
    <row r="636" spans="47:56">
      <c r="AU636" s="52" t="str">
        <f>IF(参照!A636="","",参照!A636)</f>
        <v>A0308</v>
      </c>
      <c r="AV636" s="52" t="str">
        <f>IF(参照!B636="","",参照!B636)</f>
        <v>積水化学工業(株)</v>
      </c>
      <c r="AW636" s="52">
        <f>IF(参照!C636="","",参照!C636)</f>
        <v>2.13E-4</v>
      </c>
      <c r="AX636" s="52" t="str">
        <f>IF(参照!D636="","",参照!D636)</f>
        <v>メニューA</v>
      </c>
      <c r="AY636" s="52">
        <f>IF(参照!E636="","",参照!E636)</f>
        <v>0</v>
      </c>
      <c r="AZ636" s="52" t="str">
        <f>IF(参照!F636="","",参照!F636)</f>
        <v>積水化学工業(株)</v>
      </c>
      <c r="BA636" s="52" t="str">
        <f>IF(参照!G636="","",参照!G636)</f>
        <v>積水化学工業(株)_メニューA</v>
      </c>
      <c r="BB636" s="52">
        <f t="shared" si="40"/>
        <v>0</v>
      </c>
      <c r="BD636" s="52" t="str">
        <f>IF(参照!L636="","",参照!L636)</f>
        <v/>
      </c>
    </row>
    <row r="637" spans="47:56">
      <c r="AU637" s="52" t="str">
        <f>IF(参照!A637="","",参照!A637)</f>
        <v/>
      </c>
      <c r="AV637" s="52" t="str">
        <f>IF(参照!B637="","",参照!B637)</f>
        <v/>
      </c>
      <c r="AW637" s="52" t="str">
        <f>IF(参照!C637="","",参照!C637)</f>
        <v/>
      </c>
      <c r="AX637" s="52" t="str">
        <f>IF(参照!D637="","",参照!D637)</f>
        <v>メニューB(残差)</v>
      </c>
      <c r="AY637" s="52">
        <f>IF(参照!E637="","",参照!E637)</f>
        <v>0</v>
      </c>
      <c r="AZ637" s="52" t="str">
        <f>IF(参照!F637="","",参照!F637)</f>
        <v>積水化学工業(株)</v>
      </c>
      <c r="BA637" s="52" t="str">
        <f>IF(参照!G637="","",参照!G637)</f>
        <v>積水化学工業(株)_メニューB(残差)</v>
      </c>
      <c r="BB637" s="52">
        <f t="shared" si="40"/>
        <v>0</v>
      </c>
      <c r="BD637" s="52" t="str">
        <f>IF(参照!L637="","",参照!L637)</f>
        <v/>
      </c>
    </row>
    <row r="638" spans="47:56">
      <c r="AU638" s="52" t="str">
        <f>IF(参照!A638="","",参照!A638)</f>
        <v/>
      </c>
      <c r="AV638" s="52" t="str">
        <f>IF(参照!B638="","",参照!B638)</f>
        <v/>
      </c>
      <c r="AW638" s="52" t="str">
        <f>IF(参照!C638="","",参照!C638)</f>
        <v/>
      </c>
      <c r="AX638" s="52" t="str">
        <f>IF(参照!D638="","",参照!D638)</f>
        <v>(参考値)事業者全体</v>
      </c>
      <c r="AY638" s="52">
        <f>IF(参照!E638="","",参照!E638)</f>
        <v>0</v>
      </c>
      <c r="AZ638" s="52" t="str">
        <f>IF(参照!F638="","",参照!F638)</f>
        <v>積水化学工業(株)</v>
      </c>
      <c r="BA638" s="52" t="str">
        <f>IF(参照!G638="","",参照!G638)</f>
        <v>積水化学工業(株)_(参考値)事業者全体</v>
      </c>
      <c r="BB638" s="52">
        <f t="shared" si="40"/>
        <v>0</v>
      </c>
      <c r="BD638" s="52" t="str">
        <f>IF(参照!L638="","",参照!L638)</f>
        <v/>
      </c>
    </row>
    <row r="639" spans="47:56">
      <c r="AU639" s="52" t="str">
        <f>IF(参照!A639="","",参照!A639)</f>
        <v>A0310</v>
      </c>
      <c r="AV639" s="52" t="str">
        <f>IF(参照!B639="","",参照!B639)</f>
        <v>全農エネルギー(株)</v>
      </c>
      <c r="AW639" s="52">
        <f>IF(参照!C639="","",参照!C639)</f>
        <v>5.0199999999999995E-4</v>
      </c>
      <c r="AX639" s="52" t="str">
        <f>IF(参照!D639="","",参照!D639)</f>
        <v>メニューA</v>
      </c>
      <c r="AY639" s="52">
        <f>IF(参照!E639="","",参照!E639)</f>
        <v>0</v>
      </c>
      <c r="AZ639" s="52" t="str">
        <f>IF(参照!F639="","",参照!F639)</f>
        <v>全農エネルギー(株)</v>
      </c>
      <c r="BA639" s="52" t="str">
        <f>IF(参照!G639="","",参照!G639)</f>
        <v>全農エネルギー(株)_メニューA</v>
      </c>
      <c r="BB639" s="52">
        <f t="shared" si="40"/>
        <v>0</v>
      </c>
      <c r="BD639" s="52" t="str">
        <f>IF(参照!L639="","",参照!L639)</f>
        <v/>
      </c>
    </row>
    <row r="640" spans="47:56">
      <c r="AU640" s="52" t="str">
        <f>IF(参照!A640="","",参照!A640)</f>
        <v/>
      </c>
      <c r="AV640" s="52" t="str">
        <f>IF(参照!B640="","",参照!B640)</f>
        <v/>
      </c>
      <c r="AW640" s="52" t="str">
        <f>IF(参照!C640="","",参照!C640)</f>
        <v/>
      </c>
      <c r="AX640" s="52" t="str">
        <f>IF(参照!D640="","",参照!D640)</f>
        <v>メニューB</v>
      </c>
      <c r="AY640" s="52">
        <f>IF(参照!E640="","",参照!E640)</f>
        <v>0</v>
      </c>
      <c r="AZ640" s="52" t="str">
        <f>IF(参照!F640="","",参照!F640)</f>
        <v>全農エネルギー(株)</v>
      </c>
      <c r="BA640" s="52" t="str">
        <f>IF(参照!G640="","",参照!G640)</f>
        <v>全農エネルギー(株)_メニューB</v>
      </c>
      <c r="BB640" s="52">
        <f t="shared" si="40"/>
        <v>0</v>
      </c>
      <c r="BD640" s="52" t="str">
        <f>IF(参照!L640="","",参照!L640)</f>
        <v/>
      </c>
    </row>
    <row r="641" spans="47:56">
      <c r="AU641" s="52" t="str">
        <f>IF(参照!A641="","",参照!A641)</f>
        <v/>
      </c>
      <c r="AV641" s="52" t="str">
        <f>IF(参照!B641="","",参照!B641)</f>
        <v/>
      </c>
      <c r="AW641" s="52" t="str">
        <f>IF(参照!C641="","",参照!C641)</f>
        <v/>
      </c>
      <c r="AX641" s="52" t="str">
        <f>IF(参照!D641="","",参照!D641)</f>
        <v>メニューC</v>
      </c>
      <c r="AY641" s="52">
        <f>IF(参照!E641="","",参照!E641)</f>
        <v>0</v>
      </c>
      <c r="AZ641" s="52" t="str">
        <f>IF(参照!F641="","",参照!F641)</f>
        <v>全農エネルギー(株)</v>
      </c>
      <c r="BA641" s="52" t="str">
        <f>IF(参照!G641="","",参照!G641)</f>
        <v>全農エネルギー(株)_メニューC</v>
      </c>
      <c r="BB641" s="52">
        <f t="shared" si="40"/>
        <v>0</v>
      </c>
      <c r="BD641" s="52" t="str">
        <f>IF(参照!L641="","",参照!L641)</f>
        <v/>
      </c>
    </row>
    <row r="642" spans="47:56">
      <c r="AU642" s="52" t="str">
        <f>IF(参照!A642="","",参照!A642)</f>
        <v/>
      </c>
      <c r="AV642" s="52" t="str">
        <f>IF(参照!B642="","",参照!B642)</f>
        <v/>
      </c>
      <c r="AW642" s="52" t="str">
        <f>IF(参照!C642="","",参照!C642)</f>
        <v/>
      </c>
      <c r="AX642" s="52" t="str">
        <f>IF(参照!D642="","",参照!D642)</f>
        <v>メニューD(残差)</v>
      </c>
      <c r="AY642" s="52">
        <f>IF(参照!E642="","",参照!E642)</f>
        <v>4.8799999999999999E-4</v>
      </c>
      <c r="AZ642" s="52" t="str">
        <f>IF(参照!F642="","",参照!F642)</f>
        <v>全農エネルギー(株)</v>
      </c>
      <c r="BA642" s="52" t="str">
        <f>IF(参照!G642="","",参照!G642)</f>
        <v>全農エネルギー(株)_メニューD(残差)</v>
      </c>
      <c r="BB642" s="52">
        <f t="shared" si="40"/>
        <v>0.48799999999999999</v>
      </c>
      <c r="BD642" s="52" t="str">
        <f>IF(参照!L642="","",参照!L642)</f>
        <v/>
      </c>
    </row>
    <row r="643" spans="47:56">
      <c r="AU643" s="52" t="str">
        <f>IF(参照!A643="","",参照!A643)</f>
        <v/>
      </c>
      <c r="AV643" s="52" t="str">
        <f>IF(参照!B643="","",参照!B643)</f>
        <v/>
      </c>
      <c r="AW643" s="52" t="str">
        <f>IF(参照!C643="","",参照!C643)</f>
        <v/>
      </c>
      <c r="AX643" s="52" t="str">
        <f>IF(参照!D643="","",参照!D643)</f>
        <v>(参考値)事業者全体</v>
      </c>
      <c r="AY643" s="52">
        <f>IF(参照!E643="","",参照!E643)</f>
        <v>4.7899999999999999E-4</v>
      </c>
      <c r="AZ643" s="52" t="str">
        <f>IF(参照!F643="","",参照!F643)</f>
        <v>全農エネルギー(株)</v>
      </c>
      <c r="BA643" s="52" t="str">
        <f>IF(参照!G643="","",参照!G643)</f>
        <v>全農エネルギー(株)_(参考値)事業者全体</v>
      </c>
      <c r="BB643" s="52">
        <f t="shared" si="40"/>
        <v>0.47899999999999998</v>
      </c>
      <c r="BD643" s="52" t="str">
        <f>IF(参照!L643="","",参照!L643)</f>
        <v/>
      </c>
    </row>
    <row r="644" spans="47:56">
      <c r="AU644" s="52" t="str">
        <f>IF(参照!A644="","",参照!A644)</f>
        <v>A0311</v>
      </c>
      <c r="AV644" s="52" t="str">
        <f>IF(参照!B644="","",参照!B644)</f>
        <v>(株)ハルエネ</v>
      </c>
      <c r="AW644" s="52">
        <f>IF(参照!C644="","",参照!C644)</f>
        <v>4.9700000000000005E-4</v>
      </c>
      <c r="AX644" s="52" t="str">
        <f>IF(参照!D644="","",参照!D644)</f>
        <v/>
      </c>
      <c r="AY644" s="52">
        <f>IF(参照!E644="","",参照!E644)</f>
        <v>4.6599999999999994E-4</v>
      </c>
      <c r="AZ644" s="52" t="str">
        <f>IF(参照!F644="","",参照!F644)</f>
        <v>(株)ハルエネ</v>
      </c>
      <c r="BA644" s="52" t="str">
        <f>IF(参照!G644="","",参照!G644)</f>
        <v>(株)ハルエネ_</v>
      </c>
      <c r="BB644" s="52">
        <f t="shared" si="40"/>
        <v>0.46599999999999997</v>
      </c>
      <c r="BD644" s="52" t="str">
        <f>IF(参照!L644="","",参照!L644)</f>
        <v/>
      </c>
    </row>
    <row r="645" spans="47:56">
      <c r="AU645" s="52" t="str">
        <f>IF(参照!A645="","",参照!A645)</f>
        <v>A0312</v>
      </c>
      <c r="AV645" s="52" t="str">
        <f>IF(参照!B645="","",参照!B645)</f>
        <v>三愛オブリ(株)(旧：三愛石油(株))</v>
      </c>
      <c r="AW645" s="52">
        <f>IF(参照!C645="","",参照!C645)</f>
        <v>5.0299999999999997E-4</v>
      </c>
      <c r="AX645" s="52" t="str">
        <f>IF(参照!D645="","",参照!D645)</f>
        <v/>
      </c>
      <c r="AY645" s="52">
        <f>IF(参照!E645="","",参照!E645)</f>
        <v>4.4700000000000002E-4</v>
      </c>
      <c r="AZ645" s="52" t="str">
        <f>IF(参照!F645="","",参照!F645)</f>
        <v>三愛オブリ(株)(旧：三愛石油(株))</v>
      </c>
      <c r="BA645" s="52" t="str">
        <f>IF(参照!G645="","",参照!G645)</f>
        <v>三愛オブリ(株)(旧：三愛石油(株))_</v>
      </c>
      <c r="BB645" s="52">
        <f t="shared" ref="BB645:BB708" si="41">AY645*1000</f>
        <v>0.44700000000000001</v>
      </c>
      <c r="BD645" s="52" t="str">
        <f>IF(参照!L645="","",参照!L645)</f>
        <v/>
      </c>
    </row>
    <row r="646" spans="47:56">
      <c r="AU646" s="52" t="str">
        <f>IF(参照!A646="","",参照!A646)</f>
        <v>A0313</v>
      </c>
      <c r="AV646" s="52" t="str">
        <f>IF(参照!B646="","",参照!B646)</f>
        <v>(株)リケン工業</v>
      </c>
      <c r="AW646" s="52">
        <f>IF(参照!C646="","",参照!C646)</f>
        <v>4.9100000000000001E-4</v>
      </c>
      <c r="AX646" s="52" t="str">
        <f>IF(参照!D646="","",参照!D646)</f>
        <v/>
      </c>
      <c r="AY646" s="52">
        <f>IF(参照!E646="","",参照!E646)</f>
        <v>5.1000000000000004E-4</v>
      </c>
      <c r="AZ646" s="52" t="str">
        <f>IF(参照!F646="","",参照!F646)</f>
        <v>(株)リケン工業</v>
      </c>
      <c r="BA646" s="52" t="str">
        <f>IF(参照!G646="","",参照!G646)</f>
        <v>(株)リケン工業_</v>
      </c>
      <c r="BB646" s="52">
        <f t="shared" si="41"/>
        <v>0.51</v>
      </c>
      <c r="BD646" s="52" t="str">
        <f>IF(参照!L646="","",参照!L646)</f>
        <v/>
      </c>
    </row>
    <row r="647" spans="47:56">
      <c r="AU647" s="52" t="str">
        <f>IF(参照!A647="","",参照!A647)</f>
        <v>A0314</v>
      </c>
      <c r="AV647" s="52" t="str">
        <f>IF(参照!B647="","",参照!B647)</f>
        <v>(株)ビビット</v>
      </c>
      <c r="AW647" s="52">
        <f>IF(参照!C647="","",参照!C647)</f>
        <v>5.5699999999999999E-4</v>
      </c>
      <c r="AX647" s="52" t="str">
        <f>IF(参照!D647="","",参照!D647)</f>
        <v/>
      </c>
      <c r="AY647" s="52">
        <f>IF(参照!E647="","",参照!E647)</f>
        <v>5.9299999999999999E-4</v>
      </c>
      <c r="AZ647" s="52" t="str">
        <f>IF(参照!F647="","",参照!F647)</f>
        <v>(株)ビビット</v>
      </c>
      <c r="BA647" s="52" t="str">
        <f>IF(参照!G647="","",参照!G647)</f>
        <v>(株)ビビット_</v>
      </c>
      <c r="BB647" s="52">
        <f t="shared" si="41"/>
        <v>0.59299999999999997</v>
      </c>
      <c r="BD647" s="52" t="str">
        <f>IF(参照!L647="","",参照!L647)</f>
        <v/>
      </c>
    </row>
    <row r="648" spans="47:56">
      <c r="AU648" s="52" t="str">
        <f>IF(参照!A648="","",参照!A648)</f>
        <v>A0315</v>
      </c>
      <c r="AV648" s="52" t="str">
        <f>IF(参照!B648="","",参照!B648)</f>
        <v>(株)おおた電力</v>
      </c>
      <c r="AW648" s="52">
        <f>IF(参照!C648="","",参照!C648)</f>
        <v>3.6400000000000001E-4</v>
      </c>
      <c r="AX648" s="52" t="str">
        <f>IF(参照!D648="","",参照!D648)</f>
        <v/>
      </c>
      <c r="AY648" s="52">
        <f>IF(参照!E648="","",参照!E648)</f>
        <v>3.0800000000000001E-4</v>
      </c>
      <c r="AZ648" s="52" t="str">
        <f>IF(参照!F648="","",参照!F648)</f>
        <v>(株)おおた電力</v>
      </c>
      <c r="BA648" s="52" t="str">
        <f>IF(参照!G648="","",参照!G648)</f>
        <v>(株)おおた電力_</v>
      </c>
      <c r="BB648" s="52">
        <f t="shared" si="41"/>
        <v>0.308</v>
      </c>
      <c r="BD648" s="52" t="str">
        <f>IF(参照!L648="","",参照!L648)</f>
        <v/>
      </c>
    </row>
    <row r="649" spans="47:56">
      <c r="AU649" s="52" t="str">
        <f>IF(参照!A649="","",参照!A649)</f>
        <v>A0317</v>
      </c>
      <c r="AV649" s="52" t="str">
        <f>IF(参照!B649="","",参照!B649)</f>
        <v>伊藤忠プランテック(株)</v>
      </c>
      <c r="AW649" s="52">
        <f>IF(参照!C649="","",参照!C649)</f>
        <v>4.8099999999999998E-4</v>
      </c>
      <c r="AX649" s="52" t="str">
        <f>IF(参照!D649="","",参照!D649)</f>
        <v/>
      </c>
      <c r="AY649" s="52">
        <f>IF(参照!E649="","",参照!E649)</f>
        <v>5.9199999999999997E-4</v>
      </c>
      <c r="AZ649" s="52" t="str">
        <f>IF(参照!F649="","",参照!F649)</f>
        <v>伊藤忠プランテック(株)</v>
      </c>
      <c r="BA649" s="52" t="str">
        <f>IF(参照!G649="","",参照!G649)</f>
        <v>伊藤忠プランテック(株)_</v>
      </c>
      <c r="BB649" s="52">
        <f t="shared" si="41"/>
        <v>0.59199999999999997</v>
      </c>
      <c r="BD649" s="52" t="str">
        <f>IF(参照!L649="","",参照!L649)</f>
        <v/>
      </c>
    </row>
    <row r="650" spans="47:56">
      <c r="AU650" s="52" t="str">
        <f>IF(参照!A650="","",参照!A650)</f>
        <v>A0318</v>
      </c>
      <c r="AV650" s="52" t="str">
        <f>IF(参照!B650="","",参照!B650)</f>
        <v>(株)オカモト</v>
      </c>
      <c r="AW650" s="52">
        <f>IF(参照!C650="","",参照!C650)</f>
        <v>5.1699999999999999E-4</v>
      </c>
      <c r="AX650" s="52" t="str">
        <f>IF(参照!D650="","",参照!D650)</f>
        <v/>
      </c>
      <c r="AY650" s="52">
        <f>IF(参照!E650="","",参照!E650)</f>
        <v>4.95E-4</v>
      </c>
      <c r="AZ650" s="52" t="str">
        <f>IF(参照!F650="","",参照!F650)</f>
        <v>(株)オカモト</v>
      </c>
      <c r="BA650" s="52" t="str">
        <f>IF(参照!G650="","",参照!G650)</f>
        <v>(株)オカモト_</v>
      </c>
      <c r="BB650" s="52">
        <f t="shared" si="41"/>
        <v>0.495</v>
      </c>
      <c r="BD650" s="52" t="str">
        <f>IF(参照!L650="","",参照!L650)</f>
        <v/>
      </c>
    </row>
    <row r="651" spans="47:56">
      <c r="AU651" s="52" t="str">
        <f>IF(参照!A651="","",参照!A651)</f>
        <v>A0323</v>
      </c>
      <c r="AV651" s="52" t="str">
        <f>IF(参照!B651="","",参照!B651)</f>
        <v>キタコー(株)</v>
      </c>
      <c r="AW651" s="52">
        <f>IF(参照!C651="","",参照!C651)</f>
        <v>4.5399999999999998E-4</v>
      </c>
      <c r="AX651" s="52" t="str">
        <f>IF(参照!D651="","",参照!D651)</f>
        <v/>
      </c>
      <c r="AY651" s="52">
        <f>IF(参照!E651="","",参照!E651)</f>
        <v>3.9800000000000002E-4</v>
      </c>
      <c r="AZ651" s="52" t="str">
        <f>IF(参照!F651="","",参照!F651)</f>
        <v>キタコー(株)</v>
      </c>
      <c r="BA651" s="52" t="str">
        <f>IF(参照!G651="","",参照!G651)</f>
        <v>キタコー(株)_</v>
      </c>
      <c r="BB651" s="52">
        <f t="shared" si="41"/>
        <v>0.39800000000000002</v>
      </c>
      <c r="BD651" s="52" t="str">
        <f>IF(参照!L651="","",参照!L651)</f>
        <v/>
      </c>
    </row>
    <row r="652" spans="47:56">
      <c r="AU652" s="52" t="str">
        <f>IF(参照!A652="","",参照!A652)</f>
        <v>A0324</v>
      </c>
      <c r="AV652" s="52" t="str">
        <f>IF(参照!B652="","",参照!B652)</f>
        <v>生活協同組合コープしが</v>
      </c>
      <c r="AW652" s="52">
        <f>IF(参照!C652="","",参照!C652)</f>
        <v>3.7399999999999998E-4</v>
      </c>
      <c r="AX652" s="52" t="str">
        <f>IF(参照!D652="","",参照!D652)</f>
        <v>メニューA</v>
      </c>
      <c r="AY652" s="52">
        <f>IF(参照!E652="","",参照!E652)</f>
        <v>0</v>
      </c>
      <c r="AZ652" s="52" t="str">
        <f>IF(参照!F652="","",参照!F652)</f>
        <v>生活協同組合コープしが</v>
      </c>
      <c r="BA652" s="52" t="str">
        <f>IF(参照!G652="","",参照!G652)</f>
        <v>生活協同組合コープしが_メニューA</v>
      </c>
      <c r="BB652" s="52">
        <f t="shared" si="41"/>
        <v>0</v>
      </c>
      <c r="BD652" s="52" t="str">
        <f>IF(参照!L652="","",参照!L652)</f>
        <v/>
      </c>
    </row>
    <row r="653" spans="47:56">
      <c r="AU653" s="52" t="str">
        <f>IF(参照!A653="","",参照!A653)</f>
        <v/>
      </c>
      <c r="AV653" s="52" t="str">
        <f>IF(参照!B653="","",参照!B653)</f>
        <v/>
      </c>
      <c r="AW653" s="52" t="str">
        <f>IF(参照!C653="","",参照!C653)</f>
        <v/>
      </c>
      <c r="AX653" s="52" t="str">
        <f>IF(参照!D653="","",参照!D653)</f>
        <v>メニューB(残差)</v>
      </c>
      <c r="AY653" s="52">
        <f>IF(参照!E653="","",参照!E653)</f>
        <v>3.19E-4</v>
      </c>
      <c r="AZ653" s="52" t="str">
        <f>IF(参照!F653="","",参照!F653)</f>
        <v>生活協同組合コープしが</v>
      </c>
      <c r="BA653" s="52" t="str">
        <f>IF(参照!G653="","",参照!G653)</f>
        <v>生活協同組合コープしが_メニューB(残差)</v>
      </c>
      <c r="BB653" s="52">
        <f t="shared" si="41"/>
        <v>0.31900000000000001</v>
      </c>
      <c r="BD653" s="52" t="str">
        <f>IF(参照!L653="","",参照!L653)</f>
        <v/>
      </c>
    </row>
    <row r="654" spans="47:56">
      <c r="AU654" s="52" t="str">
        <f>IF(参照!A654="","",参照!A654)</f>
        <v/>
      </c>
      <c r="AV654" s="52" t="str">
        <f>IF(参照!B654="","",参照!B654)</f>
        <v/>
      </c>
      <c r="AW654" s="52" t="str">
        <f>IF(参照!C654="","",参照!C654)</f>
        <v/>
      </c>
      <c r="AX654" s="52" t="str">
        <f>IF(参照!D654="","",参照!D654)</f>
        <v>(参考値)事業者全体</v>
      </c>
      <c r="AY654" s="52">
        <f>IF(参照!E654="","",参照!E654)</f>
        <v>3.4000000000000002E-4</v>
      </c>
      <c r="AZ654" s="52" t="str">
        <f>IF(参照!F654="","",参照!F654)</f>
        <v>生活協同組合コープしが</v>
      </c>
      <c r="BA654" s="52" t="str">
        <f>IF(参照!G654="","",参照!G654)</f>
        <v>生活協同組合コープしが_(参考値)事業者全体</v>
      </c>
      <c r="BB654" s="52">
        <f t="shared" si="41"/>
        <v>0.34</v>
      </c>
      <c r="BD654" s="52" t="str">
        <f>IF(参照!L654="","",参照!L654)</f>
        <v/>
      </c>
    </row>
    <row r="655" spans="47:56">
      <c r="AU655" s="52" t="str">
        <f>IF(参照!A655="","",参照!A655)</f>
        <v>A0330</v>
      </c>
      <c r="AV655" s="52" t="str">
        <f>IF(参照!B655="","",参照!B655)</f>
        <v>香川電力(株)　</v>
      </c>
      <c r="AW655" s="52">
        <f>IF(参照!C655="","",参照!C655)</f>
        <v>4.8500000000000003E-4</v>
      </c>
      <c r="AX655" s="52" t="str">
        <f>IF(参照!D655="","",参照!D655)</f>
        <v>メニューA</v>
      </c>
      <c r="AY655" s="52">
        <f>IF(参照!E655="","",参照!E655)</f>
        <v>0</v>
      </c>
      <c r="AZ655" s="52" t="str">
        <f>IF(参照!F655="","",参照!F655)</f>
        <v>香川電力(株)　</v>
      </c>
      <c r="BA655" s="52" t="str">
        <f>IF(参照!G655="","",参照!G655)</f>
        <v>香川電力(株)　_メニューA</v>
      </c>
      <c r="BB655" s="52">
        <f t="shared" si="41"/>
        <v>0</v>
      </c>
      <c r="BD655" s="52" t="str">
        <f>IF(参照!L655="","",参照!L655)</f>
        <v/>
      </c>
    </row>
    <row r="656" spans="47:56">
      <c r="AU656" s="52" t="str">
        <f>IF(参照!A656="","",参照!A656)</f>
        <v/>
      </c>
      <c r="AV656" s="52" t="str">
        <f>IF(参照!B656="","",参照!B656)</f>
        <v/>
      </c>
      <c r="AW656" s="52" t="str">
        <f>IF(参照!C656="","",参照!C656)</f>
        <v/>
      </c>
      <c r="AX656" s="52" t="str">
        <f>IF(参照!D656="","",参照!D656)</f>
        <v>メニューB(残差)</v>
      </c>
      <c r="AY656" s="52">
        <f>IF(参照!E656="","",参照!E656)</f>
        <v>4.84E-4</v>
      </c>
      <c r="AZ656" s="52" t="str">
        <f>IF(参照!F656="","",参照!F656)</f>
        <v>香川電力(株)　</v>
      </c>
      <c r="BA656" s="52" t="str">
        <f>IF(参照!G656="","",参照!G656)</f>
        <v>香川電力(株)　_メニューB(残差)</v>
      </c>
      <c r="BB656" s="52">
        <f t="shared" si="41"/>
        <v>0.48399999999999999</v>
      </c>
      <c r="BD656" s="52" t="str">
        <f>IF(参照!L656="","",参照!L656)</f>
        <v/>
      </c>
    </row>
    <row r="657" spans="47:56">
      <c r="AU657" s="52" t="str">
        <f>IF(参照!A657="","",参照!A657)</f>
        <v/>
      </c>
      <c r="AV657" s="52" t="str">
        <f>IF(参照!B657="","",参照!B657)</f>
        <v/>
      </c>
      <c r="AW657" s="52" t="str">
        <f>IF(参照!C657="","",参照!C657)</f>
        <v/>
      </c>
      <c r="AX657" s="52" t="str">
        <f>IF(参照!D657="","",参照!D657)</f>
        <v>(参考値)事業者全体</v>
      </c>
      <c r="AY657" s="52">
        <f>IF(参照!E657="","",参照!E657)</f>
        <v>5.04E-4</v>
      </c>
      <c r="AZ657" s="52" t="str">
        <f>IF(参照!F657="","",参照!F657)</f>
        <v>香川電力(株)　</v>
      </c>
      <c r="BA657" s="52" t="str">
        <f>IF(参照!G657="","",参照!G657)</f>
        <v>香川電力(株)　_(参考値)事業者全体</v>
      </c>
      <c r="BB657" s="52">
        <f t="shared" si="41"/>
        <v>0.504</v>
      </c>
      <c r="BD657" s="52" t="str">
        <f>IF(参照!L657="","",参照!L657)</f>
        <v/>
      </c>
    </row>
    <row r="658" spans="47:56">
      <c r="AU658" s="52" t="str">
        <f>IF(参照!A658="","",参照!A658)</f>
        <v>A0332</v>
      </c>
      <c r="AV658" s="52" t="str">
        <f>IF(参照!B658="","",参照!B658)</f>
        <v>(株)ＰｉｎＴ</v>
      </c>
      <c r="AW658" s="52">
        <f>IF(参照!C658="","",参照!C658)</f>
        <v>4.8999999999999998E-4</v>
      </c>
      <c r="AX658" s="52" t="str">
        <f>IF(参照!D658="","",参照!D658)</f>
        <v/>
      </c>
      <c r="AY658" s="52">
        <f>IF(参照!E658="","",参照!E658)</f>
        <v>4.3399999999999998E-4</v>
      </c>
      <c r="AZ658" s="52" t="str">
        <f>IF(参照!F658="","",参照!F658)</f>
        <v>(株)ＰｉｎＴ</v>
      </c>
      <c r="BA658" s="52" t="str">
        <f>IF(参照!G658="","",参照!G658)</f>
        <v>(株)ＰｉｎＴ_</v>
      </c>
      <c r="BB658" s="52">
        <f t="shared" si="41"/>
        <v>0.434</v>
      </c>
      <c r="BD658" s="52" t="str">
        <f>IF(参照!L658="","",参照!L658)</f>
        <v/>
      </c>
    </row>
    <row r="659" spans="47:56">
      <c r="AU659" s="52" t="str">
        <f>IF(参照!A659="","",参照!A659)</f>
        <v>A0336</v>
      </c>
      <c r="AV659" s="52" t="str">
        <f>IF(参照!B659="","",参照!B659)</f>
        <v>(株)沖縄ガスニューパワー</v>
      </c>
      <c r="AW659" s="52" t="str">
        <f>IF(参照!C659="","",参照!C659)</f>
        <v>0.000453※</v>
      </c>
      <c r="AX659" s="52" t="str">
        <f>IF(参照!D659="","",参照!D659)</f>
        <v>メニューA</v>
      </c>
      <c r="AY659" s="52">
        <f>IF(参照!E659="","",参照!E659)</f>
        <v>0</v>
      </c>
      <c r="AZ659" s="52" t="str">
        <f>IF(参照!F659="","",参照!F659)</f>
        <v>(株)沖縄ガスニューパワー</v>
      </c>
      <c r="BA659" s="52" t="str">
        <f>IF(参照!G659="","",参照!G659)</f>
        <v>(株)沖縄ガスニューパワー_メニューA</v>
      </c>
      <c r="BB659" s="52">
        <f t="shared" si="41"/>
        <v>0</v>
      </c>
      <c r="BD659" s="52" t="str">
        <f>IF(参照!L659="","",参照!L659)</f>
        <v/>
      </c>
    </row>
    <row r="660" spans="47:56">
      <c r="AU660" s="52" t="str">
        <f>IF(参照!A660="","",参照!A660)</f>
        <v/>
      </c>
      <c r="AV660" s="52" t="str">
        <f>IF(参照!B660="","",参照!B660)</f>
        <v/>
      </c>
      <c r="AW660" s="52" t="str">
        <f>IF(参照!C660="","",参照!C660)</f>
        <v/>
      </c>
      <c r="AX660" s="52" t="str">
        <f>IF(参照!D660="","",参照!D660)</f>
        <v>メニューB(残差)</v>
      </c>
      <c r="AY660" s="52">
        <f>IF(参照!E660="","",参照!E660)</f>
        <v>3.2499999999999999E-4</v>
      </c>
      <c r="AZ660" s="52" t="str">
        <f>IF(参照!F660="","",参照!F660)</f>
        <v>(株)沖縄ガスニューパワー</v>
      </c>
      <c r="BA660" s="52" t="str">
        <f>IF(参照!G660="","",参照!G660)</f>
        <v>(株)沖縄ガスニューパワー_メニューB(残差)</v>
      </c>
      <c r="BB660" s="52">
        <f t="shared" si="41"/>
        <v>0.32500000000000001</v>
      </c>
      <c r="BD660" s="52" t="str">
        <f>IF(参照!L660="","",参照!L660)</f>
        <v/>
      </c>
    </row>
    <row r="661" spans="47:56">
      <c r="AU661" s="52" t="str">
        <f>IF(参照!A661="","",参照!A661)</f>
        <v/>
      </c>
      <c r="AV661" s="52" t="str">
        <f>IF(参照!B661="","",参照!B661)</f>
        <v/>
      </c>
      <c r="AW661" s="52" t="str">
        <f>IF(参照!C661="","",参照!C661)</f>
        <v/>
      </c>
      <c r="AX661" s="52" t="str">
        <f>IF(参照!D661="","",参照!D661)</f>
        <v>(参考値)事業者全体</v>
      </c>
      <c r="AY661" s="52">
        <f>IF(参照!E661="","",参照!E661)</f>
        <v>7.4899999999999999E-4</v>
      </c>
      <c r="AZ661" s="52" t="str">
        <f>IF(参照!F661="","",参照!F661)</f>
        <v>(株)沖縄ガスニューパワー</v>
      </c>
      <c r="BA661" s="52" t="str">
        <f>IF(参照!G661="","",参照!G661)</f>
        <v>(株)沖縄ガスニューパワー_(参考値)事業者全体</v>
      </c>
      <c r="BB661" s="52">
        <f t="shared" si="41"/>
        <v>0.749</v>
      </c>
      <c r="BD661" s="52" t="str">
        <f>IF(参照!L661="","",参照!L661)</f>
        <v/>
      </c>
    </row>
    <row r="662" spans="47:56">
      <c r="AU662" s="52" t="str">
        <f>IF(参照!A662="","",参照!A662)</f>
        <v>A0337</v>
      </c>
      <c r="AV662" s="52" t="str">
        <f>IF(参照!B662="","",参照!B662)</f>
        <v>諏訪瓦斯(株)</v>
      </c>
      <c r="AW662" s="52">
        <f>IF(参照!C662="","",参照!C662)</f>
        <v>3.6400000000000001E-4</v>
      </c>
      <c r="AX662" s="52" t="str">
        <f>IF(参照!D662="","",参照!D662)</f>
        <v/>
      </c>
      <c r="AY662" s="52">
        <f>IF(参照!E662="","",参照!E662)</f>
        <v>3.0800000000000001E-4</v>
      </c>
      <c r="AZ662" s="52" t="str">
        <f>IF(参照!F662="","",参照!F662)</f>
        <v>諏訪瓦斯(株)</v>
      </c>
      <c r="BA662" s="52" t="str">
        <f>IF(参照!G662="","",参照!G662)</f>
        <v>諏訪瓦斯(株)_</v>
      </c>
      <c r="BB662" s="52">
        <f t="shared" si="41"/>
        <v>0.308</v>
      </c>
      <c r="BD662" s="52" t="str">
        <f>IF(参照!L662="","",参照!L662)</f>
        <v/>
      </c>
    </row>
    <row r="663" spans="47:56">
      <c r="AU663" s="52" t="str">
        <f>IF(参照!A663="","",参照!A663)</f>
        <v>A0338</v>
      </c>
      <c r="AV663" s="52" t="str">
        <f>IF(参照!B663="","",参照!B663)</f>
        <v>エッセンシャルエナジー(株)</v>
      </c>
      <c r="AW663" s="52">
        <f>IF(参照!C663="","",参照!C663)</f>
        <v>4.9299999999999995E-4</v>
      </c>
      <c r="AX663" s="52" t="str">
        <f>IF(参照!D663="","",参照!D663)</f>
        <v/>
      </c>
      <c r="AY663" s="52">
        <f>IF(参照!E663="","",参照!E663)</f>
        <v>4.37E-4</v>
      </c>
      <c r="AZ663" s="52" t="str">
        <f>IF(参照!F663="","",参照!F663)</f>
        <v>エッセンシャルエナジー(株)</v>
      </c>
      <c r="BA663" s="52" t="str">
        <f>IF(参照!G663="","",参照!G663)</f>
        <v>エッセンシャルエナジー(株)_</v>
      </c>
      <c r="BB663" s="52">
        <f t="shared" si="41"/>
        <v>0.437</v>
      </c>
      <c r="BD663" s="52" t="str">
        <f>IF(参照!L663="","",参照!L663)</f>
        <v/>
      </c>
    </row>
    <row r="664" spans="47:56">
      <c r="AU664" s="52" t="str">
        <f>IF(参照!A664="","",参照!A664)</f>
        <v>A0340</v>
      </c>
      <c r="AV664" s="52" t="str">
        <f>IF(参照!B664="","",参照!B664)</f>
        <v>(株)エージーピー　</v>
      </c>
      <c r="AW664" s="52">
        <f>IF(参照!C664="","",参照!C664)</f>
        <v>3.8299999999999999E-4</v>
      </c>
      <c r="AX664" s="52" t="str">
        <f>IF(参照!D664="","",参照!D664)</f>
        <v/>
      </c>
      <c r="AY664" s="52">
        <f>IF(参照!E664="","",参照!E664)</f>
        <v>3.2699999999999998E-4</v>
      </c>
      <c r="AZ664" s="52" t="str">
        <f>IF(参照!F664="","",参照!F664)</f>
        <v>(株)エージーピー　</v>
      </c>
      <c r="BA664" s="52" t="str">
        <f>IF(参照!G664="","",参照!G664)</f>
        <v>(株)エージーピー　_</v>
      </c>
      <c r="BB664" s="52">
        <f t="shared" si="41"/>
        <v>0.32699999999999996</v>
      </c>
      <c r="BD664" s="52" t="str">
        <f>IF(参照!L664="","",参照!L664)</f>
        <v/>
      </c>
    </row>
    <row r="665" spans="47:56">
      <c r="AU665" s="52" t="str">
        <f>IF(参照!A665="","",参照!A665)</f>
        <v>A0342</v>
      </c>
      <c r="AV665" s="52" t="str">
        <f>IF(参照!B665="","",参照!B665)</f>
        <v>(株)いちき串木野電力</v>
      </c>
      <c r="AW665" s="52">
        <f>IF(参照!C665="","",参照!C665)</f>
        <v>5.5099999999999995E-4</v>
      </c>
      <c r="AX665" s="52" t="str">
        <f>IF(参照!D665="","",参照!D665)</f>
        <v/>
      </c>
      <c r="AY665" s="52">
        <f>IF(参照!E665="","",参照!E665)</f>
        <v>5.3399999999999997E-4</v>
      </c>
      <c r="AZ665" s="52" t="str">
        <f>IF(参照!F665="","",参照!F665)</f>
        <v>(株)いちき串木野電力</v>
      </c>
      <c r="BA665" s="52" t="str">
        <f>IF(参照!G665="","",参照!G665)</f>
        <v>(株)いちき串木野電力_</v>
      </c>
      <c r="BB665" s="52">
        <f t="shared" si="41"/>
        <v>0.53399999999999992</v>
      </c>
      <c r="BD665" s="52" t="str">
        <f>IF(参照!L665="","",参照!L665)</f>
        <v/>
      </c>
    </row>
    <row r="666" spans="47:56">
      <c r="AU666" s="52" t="str">
        <f>IF(参照!A666="","",参照!A666)</f>
        <v>A0343</v>
      </c>
      <c r="AV666" s="52" t="str">
        <f>IF(参照!B666="","",参照!B666)</f>
        <v>(株)クローバー・テクノロジーズ(旧：四つ葉電力(株))</v>
      </c>
      <c r="AW666" s="52">
        <f>IF(参照!C666="","",参照!C666)</f>
        <v>4.3100000000000001E-4</v>
      </c>
      <c r="AX666" s="52" t="str">
        <f>IF(参照!D666="","",参照!D666)</f>
        <v/>
      </c>
      <c r="AY666" s="52">
        <f>IF(参照!E666="","",参照!E666)</f>
        <v>4.7899999999999999E-4</v>
      </c>
      <c r="AZ666" s="52" t="str">
        <f>IF(参照!F666="","",参照!F666)</f>
        <v>(株)クローバー・テクノロジーズ(旧：四つ葉電力(株))</v>
      </c>
      <c r="BA666" s="52" t="str">
        <f>IF(参照!G666="","",参照!G666)</f>
        <v>(株)クローバー・テクノロジーズ(旧：四つ葉電力(株))_</v>
      </c>
      <c r="BB666" s="52">
        <f t="shared" si="41"/>
        <v>0.47899999999999998</v>
      </c>
      <c r="BD666" s="52" t="str">
        <f>IF(参照!L666="","",参照!L666)</f>
        <v/>
      </c>
    </row>
    <row r="667" spans="47:56">
      <c r="AU667" s="52" t="str">
        <f>IF(参照!A667="","",参照!A667)</f>
        <v>A0344</v>
      </c>
      <c r="AV667" s="52" t="str">
        <f>IF(参照!B667="","",参照!B667)</f>
        <v>西武ガス(株)</v>
      </c>
      <c r="AW667" s="52">
        <f>IF(参照!C667="","",参照!C667)</f>
        <v>3.6400000000000001E-4</v>
      </c>
      <c r="AX667" s="52" t="str">
        <f>IF(参照!D667="","",参照!D667)</f>
        <v/>
      </c>
      <c r="AY667" s="52">
        <f>IF(参照!E667="","",参照!E667)</f>
        <v>3.0800000000000001E-4</v>
      </c>
      <c r="AZ667" s="52" t="str">
        <f>IF(参照!F667="","",参照!F667)</f>
        <v>西武ガス(株)</v>
      </c>
      <c r="BA667" s="52" t="str">
        <f>IF(参照!G667="","",参照!G667)</f>
        <v>西武ガス(株)_</v>
      </c>
      <c r="BB667" s="52">
        <f t="shared" si="41"/>
        <v>0.308</v>
      </c>
      <c r="BD667" s="52" t="str">
        <f>IF(参照!L667="","",参照!L667)</f>
        <v/>
      </c>
    </row>
    <row r="668" spans="47:56">
      <c r="AU668" s="52" t="str">
        <f>IF(参照!A668="","",参照!A668)</f>
        <v>A0345</v>
      </c>
      <c r="AV668" s="52" t="str">
        <f>IF(参照!B668="","",参照!B668)</f>
        <v>松本ガス(株)</v>
      </c>
      <c r="AW668" s="52">
        <f>IF(参照!C668="","",参照!C668)</f>
        <v>3.6400000000000001E-4</v>
      </c>
      <c r="AX668" s="52" t="str">
        <f>IF(参照!D668="","",参照!D668)</f>
        <v/>
      </c>
      <c r="AY668" s="52">
        <f>IF(参照!E668="","",参照!E668)</f>
        <v>3.0800000000000001E-4</v>
      </c>
      <c r="AZ668" s="52" t="str">
        <f>IF(参照!F668="","",参照!F668)</f>
        <v>松本ガス(株)</v>
      </c>
      <c r="BA668" s="52" t="str">
        <f>IF(参照!G668="","",参照!G668)</f>
        <v>松本ガス(株)_</v>
      </c>
      <c r="BB668" s="52">
        <f t="shared" si="41"/>
        <v>0.308</v>
      </c>
      <c r="BD668" s="52" t="str">
        <f>IF(参照!L668="","",参照!L668)</f>
        <v/>
      </c>
    </row>
    <row r="669" spans="47:56">
      <c r="AU669" s="52" t="str">
        <f>IF(参照!A669="","",参照!A669)</f>
        <v>A0347</v>
      </c>
      <c r="AV669" s="52" t="str">
        <f>IF(参照!B669="","",参照!B669)</f>
        <v>ＦＴエナジー(株)</v>
      </c>
      <c r="AW669" s="52">
        <f>IF(参照!C669="","",参照!C669)</f>
        <v>4.7100000000000001E-4</v>
      </c>
      <c r="AX669" s="52" t="str">
        <f>IF(参照!D669="","",参照!D669)</f>
        <v/>
      </c>
      <c r="AY669" s="52">
        <f>IF(参照!E669="","",参照!E669)</f>
        <v>4.5600000000000003E-4</v>
      </c>
      <c r="AZ669" s="52" t="str">
        <f>IF(参照!F669="","",参照!F669)</f>
        <v>ＦＴエナジー(株)</v>
      </c>
      <c r="BA669" s="52" t="str">
        <f>IF(参照!G669="","",参照!G669)</f>
        <v>ＦＴエナジー(株)_</v>
      </c>
      <c r="BB669" s="52">
        <f t="shared" si="41"/>
        <v>0.45600000000000002</v>
      </c>
      <c r="BD669" s="52" t="str">
        <f>IF(参照!L669="","",参照!L669)</f>
        <v/>
      </c>
    </row>
    <row r="670" spans="47:56">
      <c r="AU670" s="52" t="str">
        <f>IF(参照!A670="","",参照!A670)</f>
        <v>A0348</v>
      </c>
      <c r="AV670" s="52" t="str">
        <f>IF(参照!B670="","",参照!B670)</f>
        <v>南部だんだんエナジー(株)</v>
      </c>
      <c r="AW670" s="52">
        <f>IF(参照!C670="","",参照!C670)</f>
        <v>2.3499999999999999E-4</v>
      </c>
      <c r="AX670" s="52" t="str">
        <f>IF(参照!D670="","",参照!D670)</f>
        <v/>
      </c>
      <c r="AY670" s="52">
        <f>IF(参照!E670="","",参照!E670)</f>
        <v>4.4700000000000002E-4</v>
      </c>
      <c r="AZ670" s="52" t="str">
        <f>IF(参照!F670="","",参照!F670)</f>
        <v>南部だんだんエナジー(株)</v>
      </c>
      <c r="BA670" s="52" t="str">
        <f>IF(参照!G670="","",参照!G670)</f>
        <v>南部だんだんエナジー(株)_</v>
      </c>
      <c r="BB670" s="52">
        <f t="shared" si="41"/>
        <v>0.44700000000000001</v>
      </c>
      <c r="BD670" s="52" t="str">
        <f>IF(参照!L670="","",参照!L670)</f>
        <v/>
      </c>
    </row>
    <row r="671" spans="47:56">
      <c r="AU671" s="52" t="str">
        <f>IF(参照!A671="","",参照!A671)</f>
        <v>A0349</v>
      </c>
      <c r="AV671" s="52" t="str">
        <f>IF(参照!B671="","",参照!B671)</f>
        <v>(株)エフエネ</v>
      </c>
      <c r="AW671" s="52">
        <f>IF(参照!C671="","",参照!C671)</f>
        <v>5.1199999999999998E-4</v>
      </c>
      <c r="AX671" s="52" t="str">
        <f>IF(参照!D671="","",参照!D671)</f>
        <v/>
      </c>
      <c r="AY671" s="52">
        <f>IF(参照!E671="","",参照!E671)</f>
        <v>5.5800000000000001E-4</v>
      </c>
      <c r="AZ671" s="52" t="str">
        <f>IF(参照!F671="","",参照!F671)</f>
        <v>(株)エフエネ</v>
      </c>
      <c r="BA671" s="52" t="str">
        <f>IF(参照!G671="","",参照!G671)</f>
        <v>(株)エフエネ_</v>
      </c>
      <c r="BB671" s="52">
        <f t="shared" si="41"/>
        <v>0.55800000000000005</v>
      </c>
      <c r="BD671" s="52" t="str">
        <f>IF(参照!L671="","",参照!L671)</f>
        <v/>
      </c>
    </row>
    <row r="672" spans="47:56">
      <c r="AU672" s="52" t="str">
        <f>IF(参照!A672="","",参照!A672)</f>
        <v>A0350</v>
      </c>
      <c r="AV672" s="52" t="str">
        <f>IF(参照!B672="","",参照!B672)</f>
        <v>こなんウルトラパワー(株)</v>
      </c>
      <c r="AW672" s="52">
        <f>IF(参照!C672="","",参照!C672)</f>
        <v>2.8299999999999999E-4</v>
      </c>
      <c r="AX672" s="52" t="str">
        <f>IF(参照!D672="","",参照!D672)</f>
        <v/>
      </c>
      <c r="AY672" s="52">
        <f>IF(参照!E672="","",参照!E672)</f>
        <v>4.55E-4</v>
      </c>
      <c r="AZ672" s="52" t="str">
        <f>IF(参照!F672="","",参照!F672)</f>
        <v>こなんウルトラパワー(株)</v>
      </c>
      <c r="BA672" s="52" t="str">
        <f>IF(参照!G672="","",参照!G672)</f>
        <v>こなんウルトラパワー(株)_</v>
      </c>
      <c r="BB672" s="52">
        <f t="shared" si="41"/>
        <v>0.45500000000000002</v>
      </c>
      <c r="BD672" s="52" t="str">
        <f>IF(参照!L672="","",参照!L672)</f>
        <v/>
      </c>
    </row>
    <row r="673" spans="47:56">
      <c r="AU673" s="52" t="str">
        <f>IF(参照!A673="","",参照!A673)</f>
        <v>A0351</v>
      </c>
      <c r="AV673" s="52" t="str">
        <f>IF(参照!B673="","",参照!B673)</f>
        <v>(株)ＣＨＩＢＡむつざわエナジー</v>
      </c>
      <c r="AW673" s="52">
        <f>IF(参照!C673="","",参照!C673)</f>
        <v>3.2499999999999999E-4</v>
      </c>
      <c r="AX673" s="52" t="str">
        <f>IF(参照!D673="","",参照!D673)</f>
        <v/>
      </c>
      <c r="AY673" s="52">
        <f>IF(参照!E673="","",参照!E673)</f>
        <v>5.7600000000000001E-4</v>
      </c>
      <c r="AZ673" s="52" t="str">
        <f>IF(参照!F673="","",参照!F673)</f>
        <v>(株)ＣＨＩＢＡむつざわエナジー</v>
      </c>
      <c r="BA673" s="52" t="str">
        <f>IF(参照!G673="","",参照!G673)</f>
        <v>(株)ＣＨＩＢＡむつざわエナジー_</v>
      </c>
      <c r="BB673" s="52">
        <f t="shared" si="41"/>
        <v>0.57600000000000007</v>
      </c>
      <c r="BD673" s="52" t="str">
        <f>IF(参照!L673="","",参照!L673)</f>
        <v/>
      </c>
    </row>
    <row r="674" spans="47:56">
      <c r="AU674" s="52" t="str">
        <f>IF(参照!A674="","",参照!A674)</f>
        <v>A0352</v>
      </c>
      <c r="AV674" s="52" t="str">
        <f>IF(参照!B674="","",参照!B674)</f>
        <v>(株)関西空調　</v>
      </c>
      <c r="AW674" s="52">
        <f>IF(参照!C674="","",参照!C674)</f>
        <v>4.7399999999999997E-4</v>
      </c>
      <c r="AX674" s="52" t="str">
        <f>IF(参照!D674="","",参照!D674)</f>
        <v/>
      </c>
      <c r="AY674" s="52">
        <f>IF(参照!E674="","",参照!E674)</f>
        <v>5.2500000000000008E-4</v>
      </c>
      <c r="AZ674" s="52" t="str">
        <f>IF(参照!F674="","",参照!F674)</f>
        <v>(株)関西空調　</v>
      </c>
      <c r="BA674" s="52" t="str">
        <f>IF(参照!G674="","",参照!G674)</f>
        <v>(株)関西空調　_</v>
      </c>
      <c r="BB674" s="52">
        <f t="shared" si="41"/>
        <v>0.52500000000000002</v>
      </c>
      <c r="BD674" s="52" t="str">
        <f>IF(参照!L674="","",参照!L674)</f>
        <v/>
      </c>
    </row>
    <row r="675" spans="47:56">
      <c r="AU675" s="52" t="str">
        <f>IF(参照!A675="","",参照!A675)</f>
        <v>A0353</v>
      </c>
      <c r="AV675" s="52" t="str">
        <f>IF(参照!B675="","",参照!B675)</f>
        <v>奥出雲電力(株)</v>
      </c>
      <c r="AW675" s="52">
        <f>IF(参照!C675="","",参照!C675)</f>
        <v>1.65E-4</v>
      </c>
      <c r="AX675" s="52" t="str">
        <f>IF(参照!D675="","",参照!D675)</f>
        <v/>
      </c>
      <c r="AY675" s="52">
        <f>IF(参照!E675="","",参照!E675)</f>
        <v>4.6799999999999999E-4</v>
      </c>
      <c r="AZ675" s="52" t="str">
        <f>IF(参照!F675="","",参照!F675)</f>
        <v>奥出雲電力(株)</v>
      </c>
      <c r="BA675" s="52" t="str">
        <f>IF(参照!G675="","",参照!G675)</f>
        <v>奥出雲電力(株)_</v>
      </c>
      <c r="BB675" s="52">
        <f t="shared" si="41"/>
        <v>0.46799999999999997</v>
      </c>
      <c r="BD675" s="52" t="str">
        <f>IF(参照!L675="","",参照!L675)</f>
        <v/>
      </c>
    </row>
    <row r="676" spans="47:56">
      <c r="AU676" s="52" t="str">
        <f>IF(参照!A676="","",参照!A676)</f>
        <v>A0355</v>
      </c>
      <c r="AV676" s="52" t="str">
        <f>IF(参照!B676="","",参照!B676)</f>
        <v>中央電力(株)</v>
      </c>
      <c r="AW676" s="52">
        <f>IF(参照!C676="","",参照!C676)</f>
        <v>4.7699999999999999E-4</v>
      </c>
      <c r="AX676" s="52" t="str">
        <f>IF(参照!D676="","",参照!D676)</f>
        <v>メニューA</v>
      </c>
      <c r="AY676" s="52">
        <f>IF(参照!E676="","",参照!E676)</f>
        <v>0</v>
      </c>
      <c r="AZ676" s="52" t="str">
        <f>IF(参照!F676="","",参照!F676)</f>
        <v>中央電力(株)</v>
      </c>
      <c r="BA676" s="52" t="str">
        <f>IF(参照!G676="","",参照!G676)</f>
        <v>中央電力(株)_メニューA</v>
      </c>
      <c r="BB676" s="52">
        <f t="shared" si="41"/>
        <v>0</v>
      </c>
      <c r="BD676" s="52" t="str">
        <f>IF(参照!L676="","",参照!L676)</f>
        <v/>
      </c>
    </row>
    <row r="677" spans="47:56">
      <c r="AU677" s="52" t="str">
        <f>IF(参照!A677="","",参照!A677)</f>
        <v/>
      </c>
      <c r="AV677" s="52" t="str">
        <f>IF(参照!B677="","",参照!B677)</f>
        <v/>
      </c>
      <c r="AW677" s="52" t="str">
        <f>IF(参照!C677="","",参照!C677)</f>
        <v/>
      </c>
      <c r="AX677" s="52" t="str">
        <f>IF(参照!D677="","",参照!D677)</f>
        <v>メニューB</v>
      </c>
      <c r="AY677" s="52">
        <f>IF(参照!E677="","",参照!E677)</f>
        <v>0</v>
      </c>
      <c r="AZ677" s="52" t="str">
        <f>IF(参照!F677="","",参照!F677)</f>
        <v>中央電力(株)</v>
      </c>
      <c r="BA677" s="52" t="str">
        <f>IF(参照!G677="","",参照!G677)</f>
        <v>中央電力(株)_メニューB</v>
      </c>
      <c r="BB677" s="52">
        <f t="shared" si="41"/>
        <v>0</v>
      </c>
      <c r="BD677" s="52" t="str">
        <f>IF(参照!L677="","",参照!L677)</f>
        <v/>
      </c>
    </row>
    <row r="678" spans="47:56">
      <c r="AU678" s="52" t="str">
        <f>IF(参照!A678="","",参照!A678)</f>
        <v/>
      </c>
      <c r="AV678" s="52" t="str">
        <f>IF(参照!B678="","",参照!B678)</f>
        <v/>
      </c>
      <c r="AW678" s="52" t="str">
        <f>IF(参照!C678="","",参照!C678)</f>
        <v/>
      </c>
      <c r="AX678" s="52" t="str">
        <f>IF(参照!D678="","",参照!D678)</f>
        <v>メニューC</v>
      </c>
      <c r="AY678" s="52">
        <f>IF(参照!E678="","",参照!E678)</f>
        <v>0</v>
      </c>
      <c r="AZ678" s="52" t="str">
        <f>IF(参照!F678="","",参照!F678)</f>
        <v>中央電力(株)</v>
      </c>
      <c r="BA678" s="52" t="str">
        <f>IF(参照!G678="","",参照!G678)</f>
        <v>中央電力(株)_メニューC</v>
      </c>
      <c r="BB678" s="52">
        <f t="shared" si="41"/>
        <v>0</v>
      </c>
      <c r="BD678" s="52" t="str">
        <f>IF(参照!L678="","",参照!L678)</f>
        <v/>
      </c>
    </row>
    <row r="679" spans="47:56">
      <c r="AU679" s="52" t="str">
        <f>IF(参照!A679="","",参照!A679)</f>
        <v/>
      </c>
      <c r="AV679" s="52" t="str">
        <f>IF(参照!B679="","",参照!B679)</f>
        <v/>
      </c>
      <c r="AW679" s="52" t="str">
        <f>IF(参照!C679="","",参照!C679)</f>
        <v/>
      </c>
      <c r="AX679" s="52" t="str">
        <f>IF(参照!D679="","",参照!D679)</f>
        <v>メニューD(残差)</v>
      </c>
      <c r="AY679" s="52">
        <f>IF(参照!E679="","",参照!E679)</f>
        <v>4.8499999999999997E-4</v>
      </c>
      <c r="AZ679" s="52" t="str">
        <f>IF(参照!F679="","",参照!F679)</f>
        <v>中央電力(株)</v>
      </c>
      <c r="BA679" s="52" t="str">
        <f>IF(参照!G679="","",参照!G679)</f>
        <v>中央電力(株)_メニューD(残差)</v>
      </c>
      <c r="BB679" s="52">
        <f t="shared" si="41"/>
        <v>0.48499999999999999</v>
      </c>
      <c r="BD679" s="52" t="str">
        <f>IF(参照!L679="","",参照!L679)</f>
        <v/>
      </c>
    </row>
    <row r="680" spans="47:56">
      <c r="AU680" s="52" t="str">
        <f>IF(参照!A680="","",参照!A680)</f>
        <v/>
      </c>
      <c r="AV680" s="52" t="str">
        <f>IF(参照!B680="","",参照!B680)</f>
        <v/>
      </c>
      <c r="AW680" s="52" t="str">
        <f>IF(参照!C680="","",参照!C680)</f>
        <v/>
      </c>
      <c r="AX680" s="52" t="str">
        <f>IF(参照!D680="","",参照!D680)</f>
        <v>(参考値)事業者全体</v>
      </c>
      <c r="AY680" s="52">
        <f>IF(参照!E680="","",参照!E680)</f>
        <v>4.8999999999999998E-4</v>
      </c>
      <c r="AZ680" s="52" t="str">
        <f>IF(参照!F680="","",参照!F680)</f>
        <v>中央電力(株)</v>
      </c>
      <c r="BA680" s="52" t="str">
        <f>IF(参照!G680="","",参照!G680)</f>
        <v>中央電力(株)_(参考値)事業者全体</v>
      </c>
      <c r="BB680" s="52">
        <f t="shared" si="41"/>
        <v>0.49</v>
      </c>
      <c r="BD680" s="52" t="str">
        <f>IF(参照!L680="","",参照!L680)</f>
        <v/>
      </c>
    </row>
    <row r="681" spans="47:56">
      <c r="AU681" s="52" t="str">
        <f>IF(参照!A681="","",参照!A681)</f>
        <v>A0356</v>
      </c>
      <c r="AV681" s="52" t="str">
        <f>IF(参照!B681="","",参照!B681)</f>
        <v>(株)成田香取エネルギー</v>
      </c>
      <c r="AW681" s="52">
        <f>IF(参照!C681="","",参照!C681)</f>
        <v>3.4699999999999998E-4</v>
      </c>
      <c r="AX681" s="52" t="str">
        <f>IF(参照!D681="","",参照!D681)</f>
        <v/>
      </c>
      <c r="AY681" s="52">
        <f>IF(参照!E681="","",参照!E681)</f>
        <v>4.3300000000000001E-4</v>
      </c>
      <c r="AZ681" s="52" t="str">
        <f>IF(参照!F681="","",参照!F681)</f>
        <v>(株)成田香取エネルギー</v>
      </c>
      <c r="BA681" s="52" t="str">
        <f>IF(参照!G681="","",参照!G681)</f>
        <v>(株)成田香取エネルギー_</v>
      </c>
      <c r="BB681" s="52">
        <f t="shared" si="41"/>
        <v>0.433</v>
      </c>
      <c r="BD681" s="52" t="str">
        <f>IF(参照!L681="","",参照!L681)</f>
        <v/>
      </c>
    </row>
    <row r="682" spans="47:56">
      <c r="AU682" s="52" t="str">
        <f>IF(参照!A682="","",参照!A682)</f>
        <v>A0360</v>
      </c>
      <c r="AV682" s="52" t="str">
        <f>IF(参照!B682="","",参照!B682)</f>
        <v>グローバルソリューションサービス(株)</v>
      </c>
      <c r="AW682" s="52">
        <f>IF(参照!C682="","",参照!C682)</f>
        <v>5.0000000000000001E-4</v>
      </c>
      <c r="AX682" s="52" t="str">
        <f>IF(参照!D682="","",参照!D682)</f>
        <v/>
      </c>
      <c r="AY682" s="52">
        <f>IF(参照!E682="","",参照!E682)</f>
        <v>5.4199999999999995E-4</v>
      </c>
      <c r="AZ682" s="52" t="str">
        <f>IF(参照!F682="","",参照!F682)</f>
        <v>グローバルソリューションサービス(株)</v>
      </c>
      <c r="BA682" s="52" t="str">
        <f>IF(参照!G682="","",参照!G682)</f>
        <v>グローバルソリューションサービス(株)_</v>
      </c>
      <c r="BB682" s="52">
        <f t="shared" si="41"/>
        <v>0.54199999999999993</v>
      </c>
      <c r="BD682" s="52" t="str">
        <f>IF(参照!L682="","",参照!L682)</f>
        <v/>
      </c>
    </row>
    <row r="683" spans="47:56">
      <c r="AU683" s="52" t="str">
        <f>IF(参照!A683="","",参照!A683)</f>
        <v>A0362</v>
      </c>
      <c r="AV683" s="52" t="str">
        <f>IF(参照!B683="","",参照!B683)</f>
        <v>(株)ＣＷＳ</v>
      </c>
      <c r="AW683" s="52">
        <f>IF(参照!C683="","",参照!C683)</f>
        <v>2.5000000000000001E-4</v>
      </c>
      <c r="AX683" s="52" t="str">
        <f>IF(参照!D683="","",参照!D683)</f>
        <v/>
      </c>
      <c r="AY683" s="52">
        <f>IF(参照!E683="","",参照!E683)</f>
        <v>3.01E-4</v>
      </c>
      <c r="AZ683" s="52" t="str">
        <f>IF(参照!F683="","",参照!F683)</f>
        <v>(株)ＣＷＳ</v>
      </c>
      <c r="BA683" s="52" t="str">
        <f>IF(参照!G683="","",参照!G683)</f>
        <v>(株)ＣＷＳ_</v>
      </c>
      <c r="BB683" s="52">
        <f t="shared" si="41"/>
        <v>0.30099999999999999</v>
      </c>
      <c r="BD683" s="52" t="str">
        <f>IF(参照!L683="","",参照!L683)</f>
        <v/>
      </c>
    </row>
    <row r="684" spans="47:56">
      <c r="AU684" s="52" t="str">
        <f>IF(参照!A684="","",参照!A684)</f>
        <v>A0364</v>
      </c>
      <c r="AV684" s="52" t="str">
        <f>IF(参照!B684="","",参照!B684)</f>
        <v>ふくしま新電力(株)</v>
      </c>
      <c r="AW684" s="52">
        <f>IF(参照!C684="","",参照!C684)</f>
        <v>4.9799999999999996E-4</v>
      </c>
      <c r="AX684" s="52" t="str">
        <f>IF(参照!D684="","",参照!D684)</f>
        <v/>
      </c>
      <c r="AY684" s="52">
        <f>IF(参照!E684="","",参照!E684)</f>
        <v>4.8299999999999998E-4</v>
      </c>
      <c r="AZ684" s="52" t="str">
        <f>IF(参照!F684="","",参照!F684)</f>
        <v>ふくしま新電力(株)</v>
      </c>
      <c r="BA684" s="52" t="str">
        <f>IF(参照!G684="","",参照!G684)</f>
        <v>ふくしま新電力(株)_</v>
      </c>
      <c r="BB684" s="52">
        <f t="shared" si="41"/>
        <v>0.48299999999999998</v>
      </c>
      <c r="BD684" s="52" t="str">
        <f>IF(参照!L684="","",参照!L684)</f>
        <v/>
      </c>
    </row>
    <row r="685" spans="47:56">
      <c r="AU685" s="52" t="str">
        <f>IF(参照!A685="","",参照!A685)</f>
        <v>A0365</v>
      </c>
      <c r="AV685" s="52" t="str">
        <f>IF(参照!B685="","",参照!B685)</f>
        <v>ティーダッシュ合同会社</v>
      </c>
      <c r="AW685" s="52">
        <f>IF(参照!C685="","",参照!C685)</f>
        <v>5.1199999999999998E-4</v>
      </c>
      <c r="AX685" s="52" t="str">
        <f>IF(参照!D685="","",参照!D685)</f>
        <v/>
      </c>
      <c r="AY685" s="52">
        <f>IF(参照!E685="","",参照!E685)</f>
        <v>4.5600000000000003E-4</v>
      </c>
      <c r="AZ685" s="52" t="str">
        <f>IF(参照!F685="","",参照!F685)</f>
        <v>ティーダッシュ合同会社</v>
      </c>
      <c r="BA685" s="52" t="str">
        <f>IF(参照!G685="","",参照!G685)</f>
        <v>ティーダッシュ合同会社_</v>
      </c>
      <c r="BB685" s="52">
        <f t="shared" si="41"/>
        <v>0.45600000000000002</v>
      </c>
      <c r="BD685" s="52" t="str">
        <f>IF(参照!L685="","",参照!L685)</f>
        <v/>
      </c>
    </row>
    <row r="686" spans="47:56">
      <c r="AU686" s="52" t="str">
        <f>IF(参照!A686="","",参照!A686)</f>
        <v>A0366</v>
      </c>
      <c r="AV686" s="52" t="str">
        <f>IF(参照!B686="","",参照!B686)</f>
        <v>(株)エネクスライフサービス</v>
      </c>
      <c r="AW686" s="52">
        <f>IF(参照!C686="","",参照!C686)</f>
        <v>4.6999999999999999E-4</v>
      </c>
      <c r="AX686" s="52" t="str">
        <f>IF(参照!D686="","",参照!D686)</f>
        <v/>
      </c>
      <c r="AY686" s="52">
        <f>IF(参照!E686="","",参照!E686)</f>
        <v>4.1100000000000002E-4</v>
      </c>
      <c r="AZ686" s="52" t="str">
        <f>IF(参照!F686="","",参照!F686)</f>
        <v>(株)エネクスライフサービス</v>
      </c>
      <c r="BA686" s="52" t="str">
        <f>IF(参照!G686="","",参照!G686)</f>
        <v>(株)エネクスライフサービス_</v>
      </c>
      <c r="BB686" s="52">
        <f t="shared" si="41"/>
        <v>0.41100000000000003</v>
      </c>
      <c r="BD686" s="52" t="str">
        <f>IF(参照!L686="","",参照!L686)</f>
        <v/>
      </c>
    </row>
    <row r="687" spans="47:56">
      <c r="AU687" s="52" t="str">
        <f>IF(参照!A687="","",参照!A687)</f>
        <v>A0367</v>
      </c>
      <c r="AV687" s="52" t="str">
        <f>IF(参照!B687="","",参照!B687)</f>
        <v>ネイチャーエナジー小国(株)</v>
      </c>
      <c r="AW687" s="52">
        <f>IF(参照!C687="","",参照!C687)</f>
        <v>2.4899999999999998E-4</v>
      </c>
      <c r="AX687" s="52" t="str">
        <f>IF(参照!D687="","",参照!D687)</f>
        <v/>
      </c>
      <c r="AY687" s="52">
        <f>IF(参照!E687="","",参照!E687)</f>
        <v>3.2200000000000002E-4</v>
      </c>
      <c r="AZ687" s="52" t="str">
        <f>IF(参照!F687="","",参照!F687)</f>
        <v>ネイチャーエナジー小国(株)</v>
      </c>
      <c r="BA687" s="52" t="str">
        <f>IF(参照!G687="","",参照!G687)</f>
        <v>ネイチャーエナジー小国(株)_</v>
      </c>
      <c r="BB687" s="52">
        <f t="shared" si="41"/>
        <v>0.32200000000000001</v>
      </c>
      <c r="BD687" s="52" t="str">
        <f>IF(参照!L687="","",参照!L687)</f>
        <v/>
      </c>
    </row>
    <row r="688" spans="47:56">
      <c r="AU688" s="52" t="str">
        <f>IF(参照!A688="","",参照!A688)</f>
        <v>A0368</v>
      </c>
      <c r="AV688" s="52" t="str">
        <f>IF(参照!B688="","",参照!B688)</f>
        <v>リエスパワーネクスト(株)</v>
      </c>
      <c r="AW688" s="52">
        <f>IF(参照!C688="","",参照!C688)</f>
        <v>5.0799999999999999E-4</v>
      </c>
      <c r="AX688" s="52" t="str">
        <f>IF(参照!D688="","",参照!D688)</f>
        <v/>
      </c>
      <c r="AY688" s="52">
        <f>IF(参照!E688="","",参照!E688)</f>
        <v>4.2400000000000001E-4</v>
      </c>
      <c r="AZ688" s="52" t="str">
        <f>IF(参照!F688="","",参照!F688)</f>
        <v>リエスパワーネクスト(株)</v>
      </c>
      <c r="BA688" s="52" t="str">
        <f>IF(参照!G688="","",参照!G688)</f>
        <v>リエスパワーネクスト(株)_</v>
      </c>
      <c r="BB688" s="52">
        <f t="shared" si="41"/>
        <v>0.42399999999999999</v>
      </c>
      <c r="BD688" s="52" t="str">
        <f>IF(参照!L688="","",参照!L688)</f>
        <v/>
      </c>
    </row>
    <row r="689" spans="47:56">
      <c r="AU689" s="52" t="str">
        <f>IF(参照!A689="","",参照!A689)</f>
        <v>A0369</v>
      </c>
      <c r="AV689" s="52" t="str">
        <f>IF(参照!B689="","",参照!B689)</f>
        <v>京都生活協同組合</v>
      </c>
      <c r="AW689" s="52">
        <f>IF(参照!C689="","",参照!C689)</f>
        <v>3.7300000000000001E-4</v>
      </c>
      <c r="AX689" s="52" t="str">
        <f>IF(参照!D689="","",参照!D689)</f>
        <v>メニューA</v>
      </c>
      <c r="AY689" s="52">
        <f>IF(参照!E689="","",参照!E689)</f>
        <v>0</v>
      </c>
      <c r="AZ689" s="52" t="str">
        <f>IF(参照!F689="","",参照!F689)</f>
        <v>京都生活協同組合</v>
      </c>
      <c r="BA689" s="52" t="str">
        <f>IF(参照!G689="","",参照!G689)</f>
        <v>京都生活協同組合_メニューA</v>
      </c>
      <c r="BB689" s="52">
        <f t="shared" si="41"/>
        <v>0</v>
      </c>
      <c r="BD689" s="52" t="str">
        <f>IF(参照!L689="","",参照!L689)</f>
        <v/>
      </c>
    </row>
    <row r="690" spans="47:56">
      <c r="AU690" s="52" t="str">
        <f>IF(参照!A690="","",参照!A690)</f>
        <v/>
      </c>
      <c r="AV690" s="52" t="str">
        <f>IF(参照!B690="","",参照!B690)</f>
        <v/>
      </c>
      <c r="AW690" s="52" t="str">
        <f>IF(参照!C690="","",参照!C690)</f>
        <v/>
      </c>
      <c r="AX690" s="52" t="str">
        <f>IF(参照!D690="","",参照!D690)</f>
        <v>メニューB(残差)</v>
      </c>
      <c r="AY690" s="52">
        <f>IF(参照!E690="","",参照!E690)</f>
        <v>3.19E-4</v>
      </c>
      <c r="AZ690" s="52" t="str">
        <f>IF(参照!F690="","",参照!F690)</f>
        <v>京都生活協同組合</v>
      </c>
      <c r="BA690" s="52" t="str">
        <f>IF(参照!G690="","",参照!G690)</f>
        <v>京都生活協同組合_メニューB(残差)</v>
      </c>
      <c r="BB690" s="52">
        <f t="shared" si="41"/>
        <v>0.31900000000000001</v>
      </c>
      <c r="BD690" s="52" t="str">
        <f>IF(参照!L690="","",参照!L690)</f>
        <v/>
      </c>
    </row>
    <row r="691" spans="47:56">
      <c r="AU691" s="52" t="str">
        <f>IF(参照!A691="","",参照!A691)</f>
        <v/>
      </c>
      <c r="AV691" s="52" t="str">
        <f>IF(参照!B691="","",参照!B691)</f>
        <v/>
      </c>
      <c r="AW691" s="52" t="str">
        <f>IF(参照!C691="","",参照!C691)</f>
        <v/>
      </c>
      <c r="AX691" s="52" t="str">
        <f>IF(参照!D691="","",参照!D691)</f>
        <v>(参考値)事業者全体</v>
      </c>
      <c r="AY691" s="52">
        <f>IF(参照!E691="","",参照!E691)</f>
        <v>3.39E-4</v>
      </c>
      <c r="AZ691" s="52" t="str">
        <f>IF(参照!F691="","",参照!F691)</f>
        <v>京都生活協同組合</v>
      </c>
      <c r="BA691" s="52" t="str">
        <f>IF(参照!G691="","",参照!G691)</f>
        <v>京都生活協同組合_(参考値)事業者全体</v>
      </c>
      <c r="BB691" s="52">
        <f t="shared" si="41"/>
        <v>0.33900000000000002</v>
      </c>
      <c r="BD691" s="52" t="str">
        <f>IF(参照!L691="","",参照!L691)</f>
        <v/>
      </c>
    </row>
    <row r="692" spans="47:56">
      <c r="AU692" s="52" t="str">
        <f>IF(参照!A692="","",参照!A692)</f>
        <v>A0371</v>
      </c>
      <c r="AV692" s="52" t="str">
        <f>IF(参照!B692="","",参照!B692)</f>
        <v>エネルギーパワー(株)</v>
      </c>
      <c r="AW692" s="52">
        <f>IF(参照!C692="","",参照!C692)</f>
        <v>4.9899999999999999E-4</v>
      </c>
      <c r="AX692" s="52" t="str">
        <f>IF(参照!D692="","",参照!D692)</f>
        <v>メニューA</v>
      </c>
      <c r="AY692" s="52">
        <f>IF(参照!E692="","",参照!E692)</f>
        <v>0</v>
      </c>
      <c r="AZ692" s="52" t="str">
        <f>IF(参照!F692="","",参照!F692)</f>
        <v>エネルギーパワー(株)</v>
      </c>
      <c r="BA692" s="52" t="str">
        <f>IF(参照!G692="","",参照!G692)</f>
        <v>エネルギーパワー(株)_メニューA</v>
      </c>
      <c r="BB692" s="52">
        <f t="shared" si="41"/>
        <v>0</v>
      </c>
      <c r="BD692" s="52" t="str">
        <f>IF(参照!L692="","",参照!L692)</f>
        <v/>
      </c>
    </row>
    <row r="693" spans="47:56">
      <c r="AU693" s="52" t="str">
        <f>IF(参照!A693="","",参照!A693)</f>
        <v/>
      </c>
      <c r="AV693" s="52" t="str">
        <f>IF(参照!B693="","",参照!B693)</f>
        <v/>
      </c>
      <c r="AW693" s="52" t="str">
        <f>IF(参照!C693="","",参照!C693)</f>
        <v/>
      </c>
      <c r="AX693" s="52" t="str">
        <f>IF(参照!D693="","",参照!D693)</f>
        <v>メニューB</v>
      </c>
      <c r="AY693" s="52">
        <f>IF(参照!E693="","",参照!E693)</f>
        <v>0</v>
      </c>
      <c r="AZ693" s="52" t="str">
        <f>IF(参照!F693="","",参照!F693)</f>
        <v>エネルギーパワー(株)</v>
      </c>
      <c r="BA693" s="52" t="str">
        <f>IF(参照!G693="","",参照!G693)</f>
        <v>エネルギーパワー(株)_メニューB</v>
      </c>
      <c r="BB693" s="52">
        <f t="shared" si="41"/>
        <v>0</v>
      </c>
      <c r="BD693" s="52" t="str">
        <f>IF(参照!L693="","",参照!L693)</f>
        <v/>
      </c>
    </row>
    <row r="694" spans="47:56">
      <c r="AU694" s="52" t="str">
        <f>IF(参照!A694="","",参照!A694)</f>
        <v/>
      </c>
      <c r="AV694" s="52" t="str">
        <f>IF(参照!B694="","",参照!B694)</f>
        <v/>
      </c>
      <c r="AW694" s="52" t="str">
        <f>IF(参照!C694="","",参照!C694)</f>
        <v/>
      </c>
      <c r="AX694" s="52" t="str">
        <f>IF(参照!D694="","",参照!D694)</f>
        <v>メニューC</v>
      </c>
      <c r="AY694" s="52">
        <f>IF(参照!E694="","",参照!E694)</f>
        <v>0</v>
      </c>
      <c r="AZ694" s="52" t="str">
        <f>IF(参照!F694="","",参照!F694)</f>
        <v>エネルギーパワー(株)</v>
      </c>
      <c r="BA694" s="52" t="str">
        <f>IF(参照!G694="","",参照!G694)</f>
        <v>エネルギーパワー(株)_メニューC</v>
      </c>
      <c r="BB694" s="52">
        <f t="shared" si="41"/>
        <v>0</v>
      </c>
      <c r="BD694" s="52" t="str">
        <f>IF(参照!L694="","",参照!L694)</f>
        <v/>
      </c>
    </row>
    <row r="695" spans="47:56">
      <c r="AU695" s="52" t="str">
        <f>IF(参照!A695="","",参照!A695)</f>
        <v/>
      </c>
      <c r="AV695" s="52" t="str">
        <f>IF(参照!B695="","",参照!B695)</f>
        <v/>
      </c>
      <c r="AW695" s="52" t="str">
        <f>IF(参照!C695="","",参照!C695)</f>
        <v/>
      </c>
      <c r="AX695" s="52" t="str">
        <f>IF(参照!D695="","",参照!D695)</f>
        <v>メニューD</v>
      </c>
      <c r="AY695" s="52">
        <f>IF(参照!E695="","",参照!E695)</f>
        <v>0</v>
      </c>
      <c r="AZ695" s="52" t="str">
        <f>IF(参照!F695="","",参照!F695)</f>
        <v>エネルギーパワー(株)</v>
      </c>
      <c r="BA695" s="52" t="str">
        <f>IF(参照!G695="","",参照!G695)</f>
        <v>エネルギーパワー(株)_メニューD</v>
      </c>
      <c r="BB695" s="52">
        <f t="shared" si="41"/>
        <v>0</v>
      </c>
      <c r="BD695" s="52" t="str">
        <f>IF(参照!L695="","",参照!L695)</f>
        <v/>
      </c>
    </row>
    <row r="696" spans="47:56">
      <c r="AU696" s="52" t="str">
        <f>IF(参照!A696="","",参照!A696)</f>
        <v/>
      </c>
      <c r="AV696" s="52" t="str">
        <f>IF(参照!B696="","",参照!B696)</f>
        <v/>
      </c>
      <c r="AW696" s="52" t="str">
        <f>IF(参照!C696="","",参照!C696)</f>
        <v/>
      </c>
      <c r="AX696" s="52" t="str">
        <f>IF(参照!D696="","",参照!D696)</f>
        <v>メニューE(残差)</v>
      </c>
      <c r="AY696" s="52">
        <f>IF(参照!E696="","",参照!E696)</f>
        <v>5.31E-4</v>
      </c>
      <c r="AZ696" s="52" t="str">
        <f>IF(参照!F696="","",参照!F696)</f>
        <v>エネルギーパワー(株)</v>
      </c>
      <c r="BA696" s="52" t="str">
        <f>IF(参照!G696="","",参照!G696)</f>
        <v>エネルギーパワー(株)_メニューE(残差)</v>
      </c>
      <c r="BB696" s="52">
        <f t="shared" si="41"/>
        <v>0.53100000000000003</v>
      </c>
      <c r="BD696" s="52" t="str">
        <f>IF(参照!L696="","",参照!L696)</f>
        <v/>
      </c>
    </row>
    <row r="697" spans="47:56">
      <c r="AU697" s="52" t="str">
        <f>IF(参照!A697="","",参照!A697)</f>
        <v/>
      </c>
      <c r="AV697" s="52" t="str">
        <f>IF(参照!B697="","",参照!B697)</f>
        <v/>
      </c>
      <c r="AW697" s="52" t="str">
        <f>IF(参照!C697="","",参照!C697)</f>
        <v/>
      </c>
      <c r="AX697" s="52" t="str">
        <f>IF(参照!D697="","",参照!D697)</f>
        <v>(参考値)事業者全体</v>
      </c>
      <c r="AY697" s="52">
        <f>IF(参照!E697="","",参照!E697)</f>
        <v>5.3499999999999999E-4</v>
      </c>
      <c r="AZ697" s="52" t="str">
        <f>IF(参照!F697="","",参照!F697)</f>
        <v>エネルギーパワー(株)</v>
      </c>
      <c r="BA697" s="52" t="str">
        <f>IF(参照!G697="","",参照!G697)</f>
        <v>エネルギーパワー(株)_(参考値)事業者全体</v>
      </c>
      <c r="BB697" s="52">
        <f t="shared" si="41"/>
        <v>0.53500000000000003</v>
      </c>
      <c r="BD697" s="52" t="str">
        <f>IF(参照!L697="","",参照!L697)</f>
        <v/>
      </c>
    </row>
    <row r="698" spans="47:56">
      <c r="AU698" s="52" t="str">
        <f>IF(参照!A698="","",参照!A698)</f>
        <v>A0372</v>
      </c>
      <c r="AV698" s="52" t="str">
        <f>IF(参照!B698="","",参照!B698)</f>
        <v>(株)グリムスパワー</v>
      </c>
      <c r="AW698" s="52">
        <f>IF(参照!C698="","",参照!C698)</f>
        <v>4.8000000000000001E-4</v>
      </c>
      <c r="AX698" s="52" t="str">
        <f>IF(参照!D698="","",参照!D698)</f>
        <v/>
      </c>
      <c r="AY698" s="52">
        <f>IF(参照!E698="","",参照!E698)</f>
        <v>4.86E-4</v>
      </c>
      <c r="AZ698" s="52" t="str">
        <f>IF(参照!F698="","",参照!F698)</f>
        <v>(株)グリムスパワー</v>
      </c>
      <c r="BA698" s="52" t="str">
        <f>IF(参照!G698="","",参照!G698)</f>
        <v>(株)グリムスパワー_</v>
      </c>
      <c r="BB698" s="52">
        <f t="shared" si="41"/>
        <v>0.48599999999999999</v>
      </c>
      <c r="BD698" s="52" t="str">
        <f>IF(参照!L698="","",参照!L698)</f>
        <v/>
      </c>
    </row>
    <row r="699" spans="47:56">
      <c r="AU699" s="52" t="str">
        <f>IF(参照!A699="","",参照!A699)</f>
        <v>A0373</v>
      </c>
      <c r="AV699" s="52" t="str">
        <f>IF(参照!B699="","",参照!B699)</f>
        <v>日本ファシリティ・ソリューション(株)</v>
      </c>
      <c r="AW699" s="52">
        <f>IF(参照!C699="","",参照!C699)</f>
        <v>4.7600000000000002E-4</v>
      </c>
      <c r="AX699" s="52" t="str">
        <f>IF(参照!D699="","",参照!D699)</f>
        <v>メニューA</v>
      </c>
      <c r="AY699" s="52">
        <f>IF(参照!E699="","",参照!E699)</f>
        <v>0</v>
      </c>
      <c r="AZ699" s="52" t="str">
        <f>IF(参照!F699="","",参照!F699)</f>
        <v>日本ファシリティ・ソリューション(株)</v>
      </c>
      <c r="BA699" s="52" t="str">
        <f>IF(参照!G699="","",参照!G699)</f>
        <v>日本ファシリティ・ソリューション(株)_メニューA</v>
      </c>
      <c r="BB699" s="52">
        <f t="shared" si="41"/>
        <v>0</v>
      </c>
      <c r="BD699" s="52" t="str">
        <f>IF(参照!L699="","",参照!L699)</f>
        <v/>
      </c>
    </row>
    <row r="700" spans="47:56">
      <c r="AU700" s="52" t="str">
        <f>IF(参照!A700="","",参照!A700)</f>
        <v/>
      </c>
      <c r="AV700" s="52" t="str">
        <f>IF(参照!B700="","",参照!B700)</f>
        <v/>
      </c>
      <c r="AW700" s="52" t="str">
        <f>IF(参照!C700="","",参照!C700)</f>
        <v/>
      </c>
      <c r="AX700" s="52" t="str">
        <f>IF(参照!D700="","",参照!D700)</f>
        <v>メニューB(残差)</v>
      </c>
      <c r="AY700" s="52">
        <f>IF(参照!E700="","",参照!E700)</f>
        <v>2.92E-4</v>
      </c>
      <c r="AZ700" s="52" t="str">
        <f>IF(参照!F700="","",参照!F700)</f>
        <v>日本ファシリティ・ソリューション(株)</v>
      </c>
      <c r="BA700" s="52" t="str">
        <f>IF(参照!G700="","",参照!G700)</f>
        <v>日本ファシリティ・ソリューション(株)_メニューB(残差)</v>
      </c>
      <c r="BB700" s="52">
        <f t="shared" si="41"/>
        <v>0.29199999999999998</v>
      </c>
      <c r="BD700" s="52" t="str">
        <f>IF(参照!L700="","",参照!L700)</f>
        <v/>
      </c>
    </row>
    <row r="701" spans="47:56">
      <c r="AU701" s="52" t="str">
        <f>IF(参照!A701="","",参照!A701)</f>
        <v/>
      </c>
      <c r="AV701" s="52" t="str">
        <f>IF(参照!B701="","",参照!B701)</f>
        <v/>
      </c>
      <c r="AW701" s="52" t="str">
        <f>IF(参照!C701="","",参照!C701)</f>
        <v/>
      </c>
      <c r="AX701" s="52" t="str">
        <f>IF(参照!D701="","",参照!D701)</f>
        <v>(参考値)事業者全体</v>
      </c>
      <c r="AY701" s="52">
        <f>IF(参照!E701="","",参照!E701)</f>
        <v>4.7800000000000002E-4</v>
      </c>
      <c r="AZ701" s="52" t="str">
        <f>IF(参照!F701="","",参照!F701)</f>
        <v>日本ファシリティ・ソリューション(株)</v>
      </c>
      <c r="BA701" s="52" t="str">
        <f>IF(参照!G701="","",参照!G701)</f>
        <v>日本ファシリティ・ソリューション(株)_(参考値)事業者全体</v>
      </c>
      <c r="BB701" s="52">
        <f t="shared" si="41"/>
        <v>0.47800000000000004</v>
      </c>
      <c r="BD701" s="52" t="str">
        <f>IF(参照!L701="","",参照!L701)</f>
        <v/>
      </c>
    </row>
    <row r="702" spans="47:56">
      <c r="AU702" s="52" t="str">
        <f>IF(参照!A702="","",参照!A702)</f>
        <v>A0374</v>
      </c>
      <c r="AV702" s="52" t="str">
        <f>IF(参照!B702="","",参照!B702)</f>
        <v>(株)登米電力</v>
      </c>
      <c r="AW702" s="52">
        <f>IF(参照!C702="","",参照!C702)</f>
        <v>4.55E-4</v>
      </c>
      <c r="AX702" s="52" t="str">
        <f>IF(参照!D702="","",参照!D702)</f>
        <v/>
      </c>
      <c r="AY702" s="52">
        <f>IF(参照!E702="","",参照!E702)</f>
        <v>3.9899999999999999E-4</v>
      </c>
      <c r="AZ702" s="52" t="str">
        <f>IF(参照!F702="","",参照!F702)</f>
        <v>(株)登米電力</v>
      </c>
      <c r="BA702" s="52" t="str">
        <f>IF(参照!G702="","",参照!G702)</f>
        <v>(株)登米電力_</v>
      </c>
      <c r="BB702" s="52">
        <f t="shared" si="41"/>
        <v>0.39900000000000002</v>
      </c>
      <c r="BD702" s="52" t="str">
        <f>IF(参照!L702="","",参照!L702)</f>
        <v/>
      </c>
    </row>
    <row r="703" spans="47:56">
      <c r="AU703" s="52" t="str">
        <f>IF(参照!A703="","",参照!A703)</f>
        <v>A0375</v>
      </c>
      <c r="AV703" s="52" t="str">
        <f>IF(参照!B703="","",参照!B703)</f>
        <v>情報ハイウェイ協同組合</v>
      </c>
      <c r="AW703" s="52">
        <f>IF(参照!C703="","",参照!C703)</f>
        <v>5.0600000000000005E-4</v>
      </c>
      <c r="AX703" s="52" t="str">
        <f>IF(参照!D703="","",参照!D703)</f>
        <v/>
      </c>
      <c r="AY703" s="52">
        <f>IF(参照!E703="","",参照!E703)</f>
        <v>4.7399999999999997E-4</v>
      </c>
      <c r="AZ703" s="52" t="str">
        <f>IF(参照!F703="","",参照!F703)</f>
        <v>情報ハイウェイ協同組合</v>
      </c>
      <c r="BA703" s="52" t="str">
        <f>IF(参照!G703="","",参照!G703)</f>
        <v>情報ハイウェイ協同組合_</v>
      </c>
      <c r="BB703" s="52">
        <f t="shared" si="41"/>
        <v>0.47399999999999998</v>
      </c>
      <c r="BD703" s="52" t="str">
        <f>IF(参照!L703="","",参照!L703)</f>
        <v/>
      </c>
    </row>
    <row r="704" spans="47:56">
      <c r="AU704" s="52" t="str">
        <f>IF(参照!A704="","",参照!A704)</f>
        <v>A0376</v>
      </c>
      <c r="AV704" s="52" t="str">
        <f>IF(参照!B704="","",参照!B704)</f>
        <v>自然電力(株)</v>
      </c>
      <c r="AW704" s="52">
        <f>IF(参照!C704="","",参照!C704)</f>
        <v>3.9599999999999998E-4</v>
      </c>
      <c r="AX704" s="52" t="str">
        <f>IF(参照!D704="","",参照!D704)</f>
        <v>メニューA</v>
      </c>
      <c r="AY704" s="52">
        <f>IF(参照!E704="","",参照!E704)</f>
        <v>0</v>
      </c>
      <c r="AZ704" s="52" t="str">
        <f>IF(参照!F704="","",参照!F704)</f>
        <v>自然電力(株)</v>
      </c>
      <c r="BA704" s="52" t="str">
        <f>IF(参照!G704="","",参照!G704)</f>
        <v>自然電力(株)_メニューA</v>
      </c>
      <c r="BB704" s="52">
        <f t="shared" si="41"/>
        <v>0</v>
      </c>
      <c r="BD704" s="52" t="str">
        <f>IF(参照!L704="","",参照!L704)</f>
        <v/>
      </c>
    </row>
    <row r="705" spans="47:56">
      <c r="AU705" s="52" t="str">
        <f>IF(参照!A705="","",参照!A705)</f>
        <v/>
      </c>
      <c r="AV705" s="52" t="str">
        <f>IF(参照!B705="","",参照!B705)</f>
        <v/>
      </c>
      <c r="AW705" s="52" t="str">
        <f>IF(参照!C705="","",参照!C705)</f>
        <v/>
      </c>
      <c r="AX705" s="52" t="str">
        <f>IF(参照!D705="","",参照!D705)</f>
        <v>メニューB</v>
      </c>
      <c r="AY705" s="52">
        <f>IF(参照!E705="","",参照!E705)</f>
        <v>0</v>
      </c>
      <c r="AZ705" s="52" t="str">
        <f>IF(参照!F705="","",参照!F705)</f>
        <v>自然電力(株)</v>
      </c>
      <c r="BA705" s="52" t="str">
        <f>IF(参照!G705="","",参照!G705)</f>
        <v>自然電力(株)_メニューB</v>
      </c>
      <c r="BB705" s="52">
        <f t="shared" si="41"/>
        <v>0</v>
      </c>
      <c r="BD705" s="52" t="str">
        <f>IF(参照!L705="","",参照!L705)</f>
        <v/>
      </c>
    </row>
    <row r="706" spans="47:56">
      <c r="AU706" s="52" t="str">
        <f>IF(参照!A706="","",参照!A706)</f>
        <v/>
      </c>
      <c r="AV706" s="52" t="str">
        <f>IF(参照!B706="","",参照!B706)</f>
        <v/>
      </c>
      <c r="AW706" s="52" t="str">
        <f>IF(参照!C706="","",参照!C706)</f>
        <v/>
      </c>
      <c r="AX706" s="52" t="str">
        <f>IF(参照!D706="","",参照!D706)</f>
        <v>メニューC</v>
      </c>
      <c r="AY706" s="52">
        <f>IF(参照!E706="","",参照!E706)</f>
        <v>0</v>
      </c>
      <c r="AZ706" s="52" t="str">
        <f>IF(参照!F706="","",参照!F706)</f>
        <v>自然電力(株)</v>
      </c>
      <c r="BA706" s="52" t="str">
        <f>IF(参照!G706="","",参照!G706)</f>
        <v>自然電力(株)_メニューC</v>
      </c>
      <c r="BB706" s="52">
        <f t="shared" si="41"/>
        <v>0</v>
      </c>
      <c r="BD706" s="52" t="str">
        <f>IF(参照!L706="","",参照!L706)</f>
        <v/>
      </c>
    </row>
    <row r="707" spans="47:56">
      <c r="AU707" s="52" t="str">
        <f>IF(参照!A707="","",参照!A707)</f>
        <v/>
      </c>
      <c r="AV707" s="52" t="str">
        <f>IF(参照!B707="","",参照!B707)</f>
        <v/>
      </c>
      <c r="AW707" s="52" t="str">
        <f>IF(参照!C707="","",参照!C707)</f>
        <v/>
      </c>
      <c r="AX707" s="52" t="str">
        <f>IF(参照!D707="","",参照!D707)</f>
        <v>メニューD</v>
      </c>
      <c r="AY707" s="52">
        <f>IF(参照!E707="","",参照!E707)</f>
        <v>0</v>
      </c>
      <c r="AZ707" s="52" t="str">
        <f>IF(参照!F707="","",参照!F707)</f>
        <v>自然電力(株)</v>
      </c>
      <c r="BA707" s="52" t="str">
        <f>IF(参照!G707="","",参照!G707)</f>
        <v>自然電力(株)_メニューD</v>
      </c>
      <c r="BB707" s="52">
        <f t="shared" si="41"/>
        <v>0</v>
      </c>
      <c r="BD707" s="52" t="str">
        <f>IF(参照!L707="","",参照!L707)</f>
        <v/>
      </c>
    </row>
    <row r="708" spans="47:56">
      <c r="AU708" s="52" t="str">
        <f>IF(参照!A708="","",参照!A708)</f>
        <v/>
      </c>
      <c r="AV708" s="52" t="str">
        <f>IF(参照!B708="","",参照!B708)</f>
        <v/>
      </c>
      <c r="AW708" s="52" t="str">
        <f>IF(参照!C708="","",参照!C708)</f>
        <v/>
      </c>
      <c r="AX708" s="52" t="str">
        <f>IF(参照!D708="","",参照!D708)</f>
        <v>(参考値)事業者全体</v>
      </c>
      <c r="AY708" s="52">
        <f>IF(参照!E708="","",参照!E708)</f>
        <v>2.3499999999999999E-4</v>
      </c>
      <c r="AZ708" s="52" t="str">
        <f>IF(参照!F708="","",参照!F708)</f>
        <v>自然電力(株)</v>
      </c>
      <c r="BA708" s="52" t="str">
        <f>IF(参照!G708="","",参照!G708)</f>
        <v>自然電力(株)_(参考値)事業者全体</v>
      </c>
      <c r="BB708" s="52">
        <f t="shared" si="41"/>
        <v>0.23499999999999999</v>
      </c>
      <c r="BD708" s="52" t="str">
        <f>IF(参照!L708="","",参照!L708)</f>
        <v/>
      </c>
    </row>
    <row r="709" spans="47:56">
      <c r="AU709" s="52" t="str">
        <f>IF(参照!A709="","",参照!A709)</f>
        <v>A0377</v>
      </c>
      <c r="AV709" s="52" t="str">
        <f>IF(参照!B709="","",参照!B709)</f>
        <v>(株)オノプロックス</v>
      </c>
      <c r="AW709" s="52">
        <f>IF(参照!C709="","",参照!C709)</f>
        <v>5.5000000000000003E-4</v>
      </c>
      <c r="AX709" s="52" t="str">
        <f>IF(参照!D709="","",参照!D709)</f>
        <v/>
      </c>
      <c r="AY709" s="52">
        <f>IF(参照!E709="","",参照!E709)</f>
        <v>5.2400000000000005E-4</v>
      </c>
      <c r="AZ709" s="52" t="str">
        <f>IF(参照!F709="","",参照!F709)</f>
        <v>(株)オノプロックス</v>
      </c>
      <c r="BA709" s="52" t="str">
        <f>IF(参照!G709="","",参照!G709)</f>
        <v>(株)オノプロックス_</v>
      </c>
      <c r="BB709" s="52">
        <f t="shared" ref="BB709:BB772" si="42">AY709*1000</f>
        <v>0.52400000000000002</v>
      </c>
      <c r="BD709" s="52" t="str">
        <f>IF(参照!L709="","",参照!L709)</f>
        <v/>
      </c>
    </row>
    <row r="710" spans="47:56">
      <c r="AU710" s="52" t="str">
        <f>IF(参照!A710="","",参照!A710)</f>
        <v>A0378</v>
      </c>
      <c r="AV710" s="52" t="str">
        <f>IF(参照!B710="","",参照!B710)</f>
        <v>本庄ガス(株)</v>
      </c>
      <c r="AW710" s="52">
        <f>IF(参照!C710="","",参照!C710)</f>
        <v>3.6400000000000001E-4</v>
      </c>
      <c r="AX710" s="52" t="str">
        <f>IF(参照!D710="","",参照!D710)</f>
        <v/>
      </c>
      <c r="AY710" s="52">
        <f>IF(参照!E710="","",参照!E710)</f>
        <v>3.0800000000000001E-4</v>
      </c>
      <c r="AZ710" s="52" t="str">
        <f>IF(参照!F710="","",参照!F710)</f>
        <v>本庄ガス(株)</v>
      </c>
      <c r="BA710" s="52" t="str">
        <f>IF(参照!G710="","",参照!G710)</f>
        <v>本庄ガス(株)_</v>
      </c>
      <c r="BB710" s="52">
        <f t="shared" si="42"/>
        <v>0.308</v>
      </c>
      <c r="BD710" s="52" t="str">
        <f>IF(参照!L710="","",参照!L710)</f>
        <v/>
      </c>
    </row>
    <row r="711" spans="47:56">
      <c r="AU711" s="52" t="str">
        <f>IF(参照!A711="","",参照!A711)</f>
        <v>A0379</v>
      </c>
      <c r="AV711" s="52" t="str">
        <f>IF(参照!B711="","",参照!B711)</f>
        <v>(株)フィット</v>
      </c>
      <c r="AW711" s="52">
        <f>IF(参照!C711="","",参照!C711)</f>
        <v>4.57E-4</v>
      </c>
      <c r="AX711" s="52" t="str">
        <f>IF(参照!D711="","",参照!D711)</f>
        <v/>
      </c>
      <c r="AY711" s="52">
        <f>IF(参照!E711="","",参照!E711)</f>
        <v>4.0099999999999999E-4</v>
      </c>
      <c r="AZ711" s="52" t="str">
        <f>IF(参照!F711="","",参照!F711)</f>
        <v>(株)フィット</v>
      </c>
      <c r="BA711" s="52" t="str">
        <f>IF(参照!G711="","",参照!G711)</f>
        <v>(株)フィット_</v>
      </c>
      <c r="BB711" s="52">
        <f t="shared" si="42"/>
        <v>0.40099999999999997</v>
      </c>
      <c r="BD711" s="52" t="str">
        <f>IF(参照!L711="","",参照!L711)</f>
        <v/>
      </c>
    </row>
    <row r="712" spans="47:56">
      <c r="AU712" s="52" t="str">
        <f>IF(参照!A712="","",参照!A712)</f>
        <v>A0380</v>
      </c>
      <c r="AV712" s="52" t="str">
        <f>IF(参照!B712="","",参照!B712)</f>
        <v>青森県民エナジー(株)</v>
      </c>
      <c r="AW712" s="52">
        <f>IF(参照!C712="","",参照!C712)</f>
        <v>4.2999999999999999E-4</v>
      </c>
      <c r="AX712" s="52" t="str">
        <f>IF(参照!D712="","",参照!D712)</f>
        <v/>
      </c>
      <c r="AY712" s="52">
        <f>IF(参照!E712="","",参照!E712)</f>
        <v>5.0000000000000001E-4</v>
      </c>
      <c r="AZ712" s="52" t="str">
        <f>IF(参照!F712="","",参照!F712)</f>
        <v>青森県民エナジー(株)</v>
      </c>
      <c r="BA712" s="52" t="str">
        <f>IF(参照!G712="","",参照!G712)</f>
        <v>青森県民エナジー(株)_</v>
      </c>
      <c r="BB712" s="52">
        <f t="shared" si="42"/>
        <v>0.5</v>
      </c>
      <c r="BD712" s="52" t="str">
        <f>IF(参照!L712="","",参照!L712)</f>
        <v/>
      </c>
    </row>
    <row r="713" spans="47:56">
      <c r="AU713" s="52" t="str">
        <f>IF(参照!A713="","",参照!A713)</f>
        <v>A0381</v>
      </c>
      <c r="AV713" s="52" t="str">
        <f>IF(参照!B713="","",参照!B713)</f>
        <v>国際航業(株)</v>
      </c>
      <c r="AW713" s="52">
        <f>IF(参照!C713="","",参照!C713)</f>
        <v>4.1399999999999998E-4</v>
      </c>
      <c r="AX713" s="52" t="str">
        <f>IF(参照!D713="","",参照!D713)</f>
        <v/>
      </c>
      <c r="AY713" s="52">
        <f>IF(参照!E713="","",参照!E713)</f>
        <v>6.29E-4</v>
      </c>
      <c r="AZ713" s="52" t="str">
        <f>IF(参照!F713="","",参照!F713)</f>
        <v>国際航業(株)</v>
      </c>
      <c r="BA713" s="52" t="str">
        <f>IF(参照!G713="","",参照!G713)</f>
        <v>国際航業(株)_</v>
      </c>
      <c r="BB713" s="52">
        <f t="shared" si="42"/>
        <v>0.629</v>
      </c>
      <c r="BD713" s="52" t="str">
        <f>IF(参照!L713="","",参照!L713)</f>
        <v/>
      </c>
    </row>
    <row r="714" spans="47:56">
      <c r="AU714" s="52" t="str">
        <f>IF(参照!A714="","",参照!A714)</f>
        <v>A0382</v>
      </c>
      <c r="AV714" s="52" t="str">
        <f>IF(参照!B714="","",参照!B714)</f>
        <v>ローカルでんき(株)</v>
      </c>
      <c r="AW714" s="52" t="str">
        <f>IF(参照!C714="","",参照!C714)</f>
        <v>0.000453※</v>
      </c>
      <c r="AX714" s="52" t="str">
        <f>IF(参照!D714="","",参照!D714)</f>
        <v>メニューA</v>
      </c>
      <c r="AY714" s="52">
        <f>IF(参照!E714="","",参照!E714)</f>
        <v>0</v>
      </c>
      <c r="AZ714" s="52" t="str">
        <f>IF(参照!F714="","",参照!F714)</f>
        <v>ローカルでんき(株)</v>
      </c>
      <c r="BA714" s="52" t="str">
        <f>IF(参照!G714="","",参照!G714)</f>
        <v>ローカルでんき(株)_メニューA</v>
      </c>
      <c r="BB714" s="52">
        <f t="shared" si="42"/>
        <v>0</v>
      </c>
      <c r="BD714" s="52" t="str">
        <f>IF(参照!L714="","",参照!L714)</f>
        <v/>
      </c>
    </row>
    <row r="715" spans="47:56">
      <c r="AU715" s="52" t="str">
        <f>IF(参照!A715="","",参照!A715)</f>
        <v/>
      </c>
      <c r="AV715" s="52" t="str">
        <f>IF(参照!B715="","",参照!B715)</f>
        <v/>
      </c>
      <c r="AW715" s="52" t="str">
        <f>IF(参照!C715="","",参照!C715)</f>
        <v/>
      </c>
      <c r="AX715" s="52" t="str">
        <f>IF(参照!D715="","",参照!D715)</f>
        <v>メニューB(残差)</v>
      </c>
      <c r="AY715" s="52">
        <f>IF(参照!E715="","",参照!E715)</f>
        <v>4.4200000000000001E-4</v>
      </c>
      <c r="AZ715" s="52" t="str">
        <f>IF(参照!F715="","",参照!F715)</f>
        <v>ローカルでんき(株)</v>
      </c>
      <c r="BA715" s="52" t="str">
        <f>IF(参照!G715="","",参照!G715)</f>
        <v>ローカルでんき(株)_メニューB(残差)</v>
      </c>
      <c r="BB715" s="52">
        <f t="shared" si="42"/>
        <v>0.442</v>
      </c>
      <c r="BD715" s="52" t="str">
        <f>IF(参照!L715="","",参照!L715)</f>
        <v/>
      </c>
    </row>
    <row r="716" spans="47:56">
      <c r="AU716" s="52" t="str">
        <f>IF(参照!A716="","",参照!A716)</f>
        <v/>
      </c>
      <c r="AV716" s="52" t="str">
        <f>IF(参照!B716="","",参照!B716)</f>
        <v/>
      </c>
      <c r="AW716" s="52" t="str">
        <f>IF(参照!C716="","",参照!C716)</f>
        <v/>
      </c>
      <c r="AX716" s="52" t="str">
        <f>IF(参照!D716="","",参照!D716)</f>
        <v>(参考値)事業者全体</v>
      </c>
      <c r="AY716" s="52">
        <f>IF(参照!E716="","",参照!E716)</f>
        <v>3.3E-4</v>
      </c>
      <c r="AZ716" s="52" t="str">
        <f>IF(参照!F716="","",参照!F716)</f>
        <v>ローカルでんき(株)</v>
      </c>
      <c r="BA716" s="52" t="str">
        <f>IF(参照!G716="","",参照!G716)</f>
        <v>ローカルでんき(株)_(参考値)事業者全体</v>
      </c>
      <c r="BB716" s="52">
        <f t="shared" si="42"/>
        <v>0.33</v>
      </c>
      <c r="BD716" s="52" t="str">
        <f>IF(参照!L716="","",参照!L716)</f>
        <v/>
      </c>
    </row>
    <row r="717" spans="47:56">
      <c r="AU717" s="52" t="str">
        <f>IF(参照!A717="","",参照!A717)</f>
        <v>A0383</v>
      </c>
      <c r="AV717" s="52" t="str">
        <f>IF(参照!B717="","",参照!B717)</f>
        <v>(株)明治産業</v>
      </c>
      <c r="AW717" s="52">
        <f>IF(参照!C717="","",参照!C717)</f>
        <v>4.6000000000000001E-4</v>
      </c>
      <c r="AX717" s="52" t="str">
        <f>IF(参照!D717="","",参照!D717)</f>
        <v/>
      </c>
      <c r="AY717" s="52">
        <f>IF(参照!E717="","",参照!E717)</f>
        <v>4.0400000000000001E-4</v>
      </c>
      <c r="AZ717" s="52" t="str">
        <f>IF(参照!F717="","",参照!F717)</f>
        <v>(株)明治産業</v>
      </c>
      <c r="BA717" s="52" t="str">
        <f>IF(参照!G717="","",参照!G717)</f>
        <v>(株)明治産業_</v>
      </c>
      <c r="BB717" s="52">
        <f t="shared" si="42"/>
        <v>0.40400000000000003</v>
      </c>
      <c r="BD717" s="52" t="str">
        <f>IF(参照!L717="","",参照!L717)</f>
        <v/>
      </c>
    </row>
    <row r="718" spans="47:56">
      <c r="AU718" s="52" t="str">
        <f>IF(参照!A718="","",参照!A718)</f>
        <v>A0385</v>
      </c>
      <c r="AV718" s="52" t="str">
        <f>IF(参照!B718="","",参照!B718)</f>
        <v>岡山電力(株)</v>
      </c>
      <c r="AW718" s="52">
        <f>IF(参照!C718="","",参照!C718)</f>
        <v>2.9500000000000001E-4</v>
      </c>
      <c r="AX718" s="52" t="str">
        <f>IF(参照!D718="","",参照!D718)</f>
        <v>メニューA</v>
      </c>
      <c r="AY718" s="52">
        <f>IF(参照!E718="","",参照!E718)</f>
        <v>0</v>
      </c>
      <c r="AZ718" s="52" t="str">
        <f>IF(参照!F718="","",参照!F718)</f>
        <v>岡山電力(株)</v>
      </c>
      <c r="BA718" s="52" t="str">
        <f>IF(参照!G718="","",参照!G718)</f>
        <v>岡山電力(株)_メニューA</v>
      </c>
      <c r="BB718" s="52">
        <f t="shared" si="42"/>
        <v>0</v>
      </c>
      <c r="BD718" s="52" t="str">
        <f>IF(参照!L718="","",参照!L718)</f>
        <v/>
      </c>
    </row>
    <row r="719" spans="47:56">
      <c r="AU719" s="52" t="str">
        <f>IF(参照!A719="","",参照!A719)</f>
        <v/>
      </c>
      <c r="AV719" s="52" t="str">
        <f>IF(参照!B719="","",参照!B719)</f>
        <v/>
      </c>
      <c r="AW719" s="52" t="str">
        <f>IF(参照!C719="","",参照!C719)</f>
        <v/>
      </c>
      <c r="AX719" s="52" t="str">
        <f>IF(参照!D719="","",参照!D719)</f>
        <v>メニューB(残差)</v>
      </c>
      <c r="AY719" s="52">
        <f>IF(参照!E719="","",参照!E719)</f>
        <v>4.0100000000000004E-4</v>
      </c>
      <c r="AZ719" s="52" t="str">
        <f>IF(参照!F719="","",参照!F719)</f>
        <v>岡山電力(株)</v>
      </c>
      <c r="BA719" s="52" t="str">
        <f>IF(参照!G719="","",参照!G719)</f>
        <v>岡山電力(株)_メニューB(残差)</v>
      </c>
      <c r="BB719" s="52">
        <f t="shared" si="42"/>
        <v>0.40100000000000002</v>
      </c>
      <c r="BD719" s="52" t="str">
        <f>IF(参照!L719="","",参照!L719)</f>
        <v/>
      </c>
    </row>
    <row r="720" spans="47:56">
      <c r="AU720" s="52" t="str">
        <f>IF(参照!A720="","",参照!A720)</f>
        <v/>
      </c>
      <c r="AV720" s="52" t="str">
        <f>IF(参照!B720="","",参照!B720)</f>
        <v/>
      </c>
      <c r="AW720" s="52" t="str">
        <f>IF(参照!C720="","",参照!C720)</f>
        <v/>
      </c>
      <c r="AX720" s="52" t="str">
        <f>IF(参照!D720="","",参照!D720)</f>
        <v>(参考値)事業者全体</v>
      </c>
      <c r="AY720" s="52">
        <f>IF(参照!E720="","",参照!E720)</f>
        <v>5.5400000000000002E-4</v>
      </c>
      <c r="AZ720" s="52" t="str">
        <f>IF(参照!F720="","",参照!F720)</f>
        <v>岡山電力(株)</v>
      </c>
      <c r="BA720" s="52" t="str">
        <f>IF(参照!G720="","",参照!G720)</f>
        <v>岡山電力(株)_(参考値)事業者全体</v>
      </c>
      <c r="BB720" s="52">
        <f t="shared" si="42"/>
        <v>0.55400000000000005</v>
      </c>
      <c r="BD720" s="52" t="str">
        <f>IF(参照!L720="","",参照!L720)</f>
        <v/>
      </c>
    </row>
    <row r="721" spans="47:56">
      <c r="AU721" s="52" t="str">
        <f>IF(参照!A721="","",参照!A721)</f>
        <v>A0386</v>
      </c>
      <c r="AV721" s="52" t="str">
        <f>IF(参照!B721="","",参照!B721)</f>
        <v>ミライフ(株)</v>
      </c>
      <c r="AW721" s="52">
        <f>IF(参照!C721="","",参照!C721)</f>
        <v>1.65E-4</v>
      </c>
      <c r="AX721" s="52" t="str">
        <f>IF(参照!D721="","",参照!D721)</f>
        <v/>
      </c>
      <c r="AY721" s="52">
        <f>IF(参照!E721="","",参照!E721)</f>
        <v>1.0900000000000002E-4</v>
      </c>
      <c r="AZ721" s="52" t="str">
        <f>IF(参照!F721="","",参照!F721)</f>
        <v>ミライフ(株)</v>
      </c>
      <c r="BA721" s="52" t="str">
        <f>IF(参照!G721="","",参照!G721)</f>
        <v>ミライフ(株)_</v>
      </c>
      <c r="BB721" s="52">
        <f t="shared" si="42"/>
        <v>0.10900000000000001</v>
      </c>
      <c r="BD721" s="52" t="str">
        <f>IF(参照!L721="","",参照!L721)</f>
        <v/>
      </c>
    </row>
    <row r="722" spans="47:56">
      <c r="AU722" s="52" t="str">
        <f>IF(参照!A722="","",参照!A722)</f>
        <v>A0387</v>
      </c>
      <c r="AV722" s="52" t="str">
        <f>IF(参照!B722="","",参照!B722)</f>
        <v>(株)翠光トップライン</v>
      </c>
      <c r="AW722" s="52">
        <f>IF(参照!C722="","",参照!C722)</f>
        <v>4.9799999999999996E-4</v>
      </c>
      <c r="AX722" s="52" t="str">
        <f>IF(参照!D722="","",参照!D722)</f>
        <v/>
      </c>
      <c r="AY722" s="52">
        <f>IF(参照!E722="","",参照!E722)</f>
        <v>5.44E-4</v>
      </c>
      <c r="AZ722" s="52" t="str">
        <f>IF(参照!F722="","",参照!F722)</f>
        <v>(株)翠光トップライン</v>
      </c>
      <c r="BA722" s="52" t="str">
        <f>IF(参照!G722="","",参照!G722)</f>
        <v>(株)翠光トップライン_</v>
      </c>
      <c r="BB722" s="52">
        <f t="shared" si="42"/>
        <v>0.54400000000000004</v>
      </c>
      <c r="BD722" s="52" t="str">
        <f>IF(参照!L722="","",参照!L722)</f>
        <v/>
      </c>
    </row>
    <row r="723" spans="47:56">
      <c r="AU723" s="52" t="str">
        <f>IF(参照!A723="","",参照!A723)</f>
        <v>A0388</v>
      </c>
      <c r="AV723" s="52" t="str">
        <f>IF(参照!B723="","",参照!B723)</f>
        <v>楽天エナジー(株)</v>
      </c>
      <c r="AW723" s="52">
        <f>IF(参照!C723="","",参照!C723)</f>
        <v>4.8500000000000003E-4</v>
      </c>
      <c r="AX723" s="52" t="str">
        <f>IF(参照!D723="","",参照!D723)</f>
        <v>メニューA</v>
      </c>
      <c r="AY723" s="52">
        <f>IF(参照!E723="","",参照!E723)</f>
        <v>0</v>
      </c>
      <c r="AZ723" s="52" t="str">
        <f>IF(参照!F723="","",参照!F723)</f>
        <v>楽天エナジー(株)</v>
      </c>
      <c r="BA723" s="52" t="str">
        <f>IF(参照!G723="","",参照!G723)</f>
        <v>楽天エナジー(株)_メニューA</v>
      </c>
      <c r="BB723" s="52">
        <f t="shared" si="42"/>
        <v>0</v>
      </c>
      <c r="BD723" s="52" t="str">
        <f>IF(参照!L723="","",参照!L723)</f>
        <v/>
      </c>
    </row>
    <row r="724" spans="47:56">
      <c r="AU724" s="52" t="str">
        <f>IF(参照!A724="","",参照!A724)</f>
        <v/>
      </c>
      <c r="AV724" s="52" t="str">
        <f>IF(参照!B724="","",参照!B724)</f>
        <v/>
      </c>
      <c r="AW724" s="52" t="str">
        <f>IF(参照!C724="","",参照!C724)</f>
        <v/>
      </c>
      <c r="AX724" s="52" t="str">
        <f>IF(参照!D724="","",参照!D724)</f>
        <v>メニューB</v>
      </c>
      <c r="AY724" s="52">
        <f>IF(参照!E724="","",参照!E724)</f>
        <v>0</v>
      </c>
      <c r="AZ724" s="52" t="str">
        <f>IF(参照!F724="","",参照!F724)</f>
        <v>楽天エナジー(株)</v>
      </c>
      <c r="BA724" s="52" t="str">
        <f>IF(参照!G724="","",参照!G724)</f>
        <v>楽天エナジー(株)_メニューB</v>
      </c>
      <c r="BB724" s="52">
        <f t="shared" si="42"/>
        <v>0</v>
      </c>
      <c r="BD724" s="52" t="str">
        <f>IF(参照!L724="","",参照!L724)</f>
        <v/>
      </c>
    </row>
    <row r="725" spans="47:56">
      <c r="AU725" s="52" t="str">
        <f>IF(参照!A725="","",参照!A725)</f>
        <v/>
      </c>
      <c r="AV725" s="52" t="str">
        <f>IF(参照!B725="","",参照!B725)</f>
        <v/>
      </c>
      <c r="AW725" s="52" t="str">
        <f>IF(参照!C725="","",参照!C725)</f>
        <v/>
      </c>
      <c r="AX725" s="52" t="str">
        <f>IF(参照!D725="","",参照!D725)</f>
        <v>メニューC(残差)</v>
      </c>
      <c r="AY725" s="52">
        <f>IF(参照!E725="","",参照!E725)</f>
        <v>4.26E-4</v>
      </c>
      <c r="AZ725" s="52" t="str">
        <f>IF(参照!F725="","",参照!F725)</f>
        <v>楽天エナジー(株)</v>
      </c>
      <c r="BA725" s="52" t="str">
        <f>IF(参照!G725="","",参照!G725)</f>
        <v>楽天エナジー(株)_メニューC(残差)</v>
      </c>
      <c r="BB725" s="52">
        <f t="shared" si="42"/>
        <v>0.42599999999999999</v>
      </c>
      <c r="BD725" s="52" t="str">
        <f>IF(参照!L725="","",参照!L725)</f>
        <v/>
      </c>
    </row>
    <row r="726" spans="47:56">
      <c r="AU726" s="52" t="str">
        <f>IF(参照!A726="","",参照!A726)</f>
        <v/>
      </c>
      <c r="AV726" s="52" t="str">
        <f>IF(参照!B726="","",参照!B726)</f>
        <v/>
      </c>
      <c r="AW726" s="52" t="str">
        <f>IF(参照!C726="","",参照!C726)</f>
        <v/>
      </c>
      <c r="AX726" s="52" t="str">
        <f>IF(参照!D726="","",参照!D726)</f>
        <v>(参考値)事業者全体</v>
      </c>
      <c r="AY726" s="52">
        <f>IF(参照!E726="","",参照!E726)</f>
        <v>5.4500000000000002E-4</v>
      </c>
      <c r="AZ726" s="52" t="str">
        <f>IF(参照!F726="","",参照!F726)</f>
        <v>楽天エナジー(株)</v>
      </c>
      <c r="BA726" s="52" t="str">
        <f>IF(参照!G726="","",参照!G726)</f>
        <v>楽天エナジー(株)_(参考値)事業者全体</v>
      </c>
      <c r="BB726" s="52">
        <f t="shared" si="42"/>
        <v>0.54500000000000004</v>
      </c>
      <c r="BD726" s="52" t="str">
        <f>IF(参照!L726="","",参照!L726)</f>
        <v/>
      </c>
    </row>
    <row r="727" spans="47:56">
      <c r="AU727" s="52" t="str">
        <f>IF(参照!A727="","",参照!A727)</f>
        <v>A0389</v>
      </c>
      <c r="AV727" s="52" t="str">
        <f>IF(参照!B727="","",参照!B727)</f>
        <v>うすきエネルギー(株)</v>
      </c>
      <c r="AW727" s="52">
        <f>IF(参照!C727="","",参照!C727)</f>
        <v>3.86E-4</v>
      </c>
      <c r="AX727" s="52" t="str">
        <f>IF(参照!D727="","",参照!D727)</f>
        <v/>
      </c>
      <c r="AY727" s="52">
        <f>IF(参照!E727="","",参照!E727)</f>
        <v>3.86E-4</v>
      </c>
      <c r="AZ727" s="52" t="str">
        <f>IF(参照!F727="","",参照!F727)</f>
        <v>うすきエネルギー(株)</v>
      </c>
      <c r="BA727" s="52" t="str">
        <f>IF(参照!G727="","",参照!G727)</f>
        <v>うすきエネルギー(株)_</v>
      </c>
      <c r="BB727" s="52">
        <f t="shared" si="42"/>
        <v>0.38600000000000001</v>
      </c>
      <c r="BD727" s="52" t="str">
        <f>IF(参照!L727="","",参照!L727)</f>
        <v/>
      </c>
    </row>
    <row r="728" spans="47:56">
      <c r="AU728" s="52" t="str">
        <f>IF(参照!A728="","",参照!A728)</f>
        <v>A0390</v>
      </c>
      <c r="AV728" s="52" t="str">
        <f>IF(参照!B728="","",参照!B728)</f>
        <v>(株)トーヨーエネルギーファーム</v>
      </c>
      <c r="AW728" s="52">
        <f>IF(参照!C728="","",参照!C728)</f>
        <v>4.9399999999999997E-4</v>
      </c>
      <c r="AX728" s="52" t="str">
        <f>IF(参照!D728="","",参照!D728)</f>
        <v/>
      </c>
      <c r="AY728" s="52">
        <f>IF(参照!E728="","",参照!E728)</f>
        <v>5.2899999999999996E-4</v>
      </c>
      <c r="AZ728" s="52" t="str">
        <f>IF(参照!F728="","",参照!F728)</f>
        <v>(株)トーヨーエネルギーファーム</v>
      </c>
      <c r="BA728" s="52" t="str">
        <f>IF(参照!G728="","",参照!G728)</f>
        <v>(株)トーヨーエネルギーファーム_</v>
      </c>
      <c r="BB728" s="52">
        <f t="shared" si="42"/>
        <v>0.52899999999999991</v>
      </c>
      <c r="BD728" s="52" t="str">
        <f>IF(参照!L728="","",参照!L728)</f>
        <v/>
      </c>
    </row>
    <row r="729" spans="47:56">
      <c r="AU729" s="52" t="str">
        <f>IF(参照!A729="","",参照!A729)</f>
        <v>A0391</v>
      </c>
      <c r="AV729" s="52" t="str">
        <f>IF(参照!B729="","",参照!B729)</f>
        <v>森のエネルギー(株)</v>
      </c>
      <c r="AW729" s="52">
        <f>IF(参照!C729="","",参照!C729)</f>
        <v>4.8999999999999998E-4</v>
      </c>
      <c r="AX729" s="52" t="str">
        <f>IF(参照!D729="","",参照!D729)</f>
        <v/>
      </c>
      <c r="AY729" s="52">
        <f>IF(参照!E729="","",参照!E729)</f>
        <v>5.3200000000000003E-4</v>
      </c>
      <c r="AZ729" s="52" t="str">
        <f>IF(参照!F729="","",参照!F729)</f>
        <v>森のエネルギー(株)</v>
      </c>
      <c r="BA729" s="52" t="str">
        <f>IF(参照!G729="","",参照!G729)</f>
        <v>森のエネルギー(株)_</v>
      </c>
      <c r="BB729" s="52">
        <f t="shared" si="42"/>
        <v>0.53200000000000003</v>
      </c>
      <c r="BD729" s="52" t="str">
        <f>IF(参照!L729="","",参照!L729)</f>
        <v/>
      </c>
    </row>
    <row r="730" spans="47:56">
      <c r="AU730" s="52" t="str">
        <f>IF(参照!A730="","",参照!A730)</f>
        <v>A0392</v>
      </c>
      <c r="AV730" s="52" t="str">
        <f>IF(参照!B730="","",参照!B730)</f>
        <v>岐阜電力(株)</v>
      </c>
      <c r="AW730" s="52">
        <f>IF(参照!C730="","",参照!C730)</f>
        <v>4.95E-4</v>
      </c>
      <c r="AX730" s="52" t="str">
        <f>IF(参照!D730="","",参照!D730)</f>
        <v/>
      </c>
      <c r="AY730" s="52">
        <f>IF(参照!E730="","",参照!E730)</f>
        <v>5.1999999999999995E-4</v>
      </c>
      <c r="AZ730" s="52" t="str">
        <f>IF(参照!F730="","",参照!F730)</f>
        <v>岐阜電力(株)</v>
      </c>
      <c r="BA730" s="52" t="str">
        <f>IF(参照!G730="","",参照!G730)</f>
        <v>岐阜電力(株)_</v>
      </c>
      <c r="BB730" s="52">
        <f t="shared" si="42"/>
        <v>0.51999999999999991</v>
      </c>
      <c r="BD730" s="52" t="str">
        <f>IF(参照!L730="","",参照!L730)</f>
        <v/>
      </c>
    </row>
    <row r="731" spans="47:56">
      <c r="AU731" s="52" t="str">
        <f>IF(参照!A731="","",参照!A731)</f>
        <v>A0393</v>
      </c>
      <c r="AV731" s="52" t="str">
        <f>IF(参照!B731="","",参照!B731)</f>
        <v>格安電力(株)</v>
      </c>
      <c r="AW731" s="52">
        <f>IF(参照!C731="","",参照!C731)</f>
        <v>3.8299999999999999E-4</v>
      </c>
      <c r="AX731" s="52" t="str">
        <f>IF(参照!D731="","",参照!D731)</f>
        <v/>
      </c>
      <c r="AY731" s="52">
        <f>IF(参照!E731="","",参照!E731)</f>
        <v>3.2699999999999998E-4</v>
      </c>
      <c r="AZ731" s="52" t="str">
        <f>IF(参照!F731="","",参照!F731)</f>
        <v>格安電力(株)</v>
      </c>
      <c r="BA731" s="52" t="str">
        <f>IF(参照!G731="","",参照!G731)</f>
        <v>格安電力(株)_</v>
      </c>
      <c r="BB731" s="52">
        <f t="shared" si="42"/>
        <v>0.32699999999999996</v>
      </c>
      <c r="BD731" s="52" t="str">
        <f>IF(参照!L731="","",参照!L731)</f>
        <v/>
      </c>
    </row>
    <row r="732" spans="47:56">
      <c r="AU732" s="52" t="str">
        <f>IF(参照!A732="","",参照!A732)</f>
        <v>A0396</v>
      </c>
      <c r="AV732" s="52" t="str">
        <f>IF(参照!B732="","",参照!B732)</f>
        <v>(株)エスケーエナジー</v>
      </c>
      <c r="AW732" s="52">
        <f>IF(参照!C732="","",参照!C732)</f>
        <v>5.0699999999999996E-4</v>
      </c>
      <c r="AX732" s="52" t="str">
        <f>IF(参照!D732="","",参照!D732)</f>
        <v/>
      </c>
      <c r="AY732" s="52">
        <f>IF(参照!E732="","",参照!E732)</f>
        <v>4.5100000000000001E-4</v>
      </c>
      <c r="AZ732" s="52" t="str">
        <f>IF(参照!F732="","",参照!F732)</f>
        <v>(株)エスケーエナジー</v>
      </c>
      <c r="BA732" s="52" t="str">
        <f>IF(参照!G732="","",参照!G732)</f>
        <v>(株)エスケーエナジー_</v>
      </c>
      <c r="BB732" s="52">
        <f t="shared" si="42"/>
        <v>0.45100000000000001</v>
      </c>
      <c r="BD732" s="52" t="str">
        <f>IF(参照!L732="","",参照!L732)</f>
        <v/>
      </c>
    </row>
    <row r="733" spans="47:56">
      <c r="AU733" s="52" t="str">
        <f>IF(参照!A733="","",参照!A733)</f>
        <v>A0397</v>
      </c>
      <c r="AV733" s="52" t="str">
        <f>IF(参照!B733="","",参照!B733)</f>
        <v>名南共同エネルギー(株)</v>
      </c>
      <c r="AW733" s="52">
        <f>IF(参照!C733="","",参照!C733)</f>
        <v>6.2600000000000004E-4</v>
      </c>
      <c r="AX733" s="52" t="str">
        <f>IF(参照!D733="","",参照!D733)</f>
        <v/>
      </c>
      <c r="AY733" s="52">
        <f>IF(参照!E733="","",参照!E733)</f>
        <v>6.2500000000000001E-4</v>
      </c>
      <c r="AZ733" s="52" t="str">
        <f>IF(参照!F733="","",参照!F733)</f>
        <v>名南共同エネルギー(株)</v>
      </c>
      <c r="BA733" s="52" t="str">
        <f>IF(参照!G733="","",参照!G733)</f>
        <v>名南共同エネルギー(株)_</v>
      </c>
      <c r="BB733" s="52">
        <f t="shared" si="42"/>
        <v>0.625</v>
      </c>
      <c r="BD733" s="52" t="str">
        <f>IF(参照!L733="","",参照!L733)</f>
        <v/>
      </c>
    </row>
    <row r="734" spans="47:56">
      <c r="AU734" s="52" t="str">
        <f>IF(参照!A734="","",参照!A734)</f>
        <v>A0398</v>
      </c>
      <c r="AV734" s="52" t="str">
        <f>IF(参照!B734="","",参照!B734)</f>
        <v>Ａｐａｍａｎ　Ｅｎｅｒｇｙ(株)</v>
      </c>
      <c r="AW734" s="52">
        <f>IF(参照!C734="","",参照!C734)</f>
        <v>5.1099999999999995E-4</v>
      </c>
      <c r="AX734" s="52" t="str">
        <f>IF(参照!D734="","",参照!D734)</f>
        <v/>
      </c>
      <c r="AY734" s="52">
        <f>IF(参照!E734="","",参照!E734)</f>
        <v>5.6200000000000011E-4</v>
      </c>
      <c r="AZ734" s="52" t="str">
        <f>IF(参照!F734="","",参照!F734)</f>
        <v>Ａｐａｍａｎ　Ｅｎｅｒｇｙ(株)</v>
      </c>
      <c r="BA734" s="52" t="str">
        <f>IF(参照!G734="","",参照!G734)</f>
        <v>Ａｐａｍａｎ　Ｅｎｅｒｇｙ(株)_</v>
      </c>
      <c r="BB734" s="52">
        <f t="shared" si="42"/>
        <v>0.56200000000000006</v>
      </c>
      <c r="BD734" s="52" t="str">
        <f>IF(参照!L734="","",参照!L734)</f>
        <v/>
      </c>
    </row>
    <row r="735" spans="47:56">
      <c r="AU735" s="52" t="str">
        <f>IF(参照!A735="","",参照!A735)</f>
        <v>A0401</v>
      </c>
      <c r="AV735" s="52" t="str">
        <f>IF(参照!B735="","",参照!B735)</f>
        <v>アンビット・エナジー・ジャパン合同会社</v>
      </c>
      <c r="AW735" s="52">
        <f>IF(参照!C735="","",参照!C735)</f>
        <v>9.5000000000000005E-5</v>
      </c>
      <c r="AX735" s="52" t="str">
        <f>IF(参照!D735="","",参照!D735)</f>
        <v/>
      </c>
      <c r="AY735" s="52">
        <f>IF(参照!E735="","",参照!E735)</f>
        <v>7.2999999999999999E-5</v>
      </c>
      <c r="AZ735" s="52" t="str">
        <f>IF(参照!F735="","",参照!F735)</f>
        <v>アンビット・エナジー・ジャパン合同会社</v>
      </c>
      <c r="BA735" s="52" t="str">
        <f>IF(参照!G735="","",参照!G735)</f>
        <v>アンビット・エナジー・ジャパン合同会社_</v>
      </c>
      <c r="BB735" s="52">
        <f t="shared" si="42"/>
        <v>7.2999999999999995E-2</v>
      </c>
      <c r="BD735" s="52" t="str">
        <f>IF(参照!L735="","",参照!L735)</f>
        <v/>
      </c>
    </row>
    <row r="736" spans="47:56">
      <c r="AU736" s="52" t="str">
        <f>IF(参照!A736="","",参照!A736)</f>
        <v>A0402</v>
      </c>
      <c r="AV736" s="52" t="str">
        <f>IF(参照!B736="","",参照!B736)</f>
        <v>(株)ＴＯＫＹＯ油電力</v>
      </c>
      <c r="AW736" s="52">
        <f>IF(参照!C736="","",参照!C736)</f>
        <v>5.1699999999999999E-4</v>
      </c>
      <c r="AX736" s="52" t="str">
        <f>IF(参照!D736="","",参照!D736)</f>
        <v/>
      </c>
      <c r="AY736" s="52">
        <f>IF(参照!E736="","",参照!E736)</f>
        <v>5.7200000000000003E-4</v>
      </c>
      <c r="AZ736" s="52" t="str">
        <f>IF(参照!F736="","",参照!F736)</f>
        <v>(株)ＴＯＫＹＯ油電力</v>
      </c>
      <c r="BA736" s="52" t="str">
        <f>IF(参照!G736="","",参照!G736)</f>
        <v>(株)ＴＯＫＹＯ油電力_</v>
      </c>
      <c r="BB736" s="52">
        <f t="shared" si="42"/>
        <v>0.57200000000000006</v>
      </c>
      <c r="BD736" s="52" t="str">
        <f>IF(参照!L736="","",参照!L736)</f>
        <v/>
      </c>
    </row>
    <row r="737" spans="47:56">
      <c r="AU737" s="52" t="str">
        <f>IF(参照!A737="","",参照!A737)</f>
        <v>A0403</v>
      </c>
      <c r="AV737" s="52" t="str">
        <f>IF(参照!B737="","",参照!B737)</f>
        <v>大分ケーブルテレコム(株)</v>
      </c>
      <c r="AW737" s="52">
        <f>IF(参照!C737="","",参照!C737)</f>
        <v>4.6099999999999998E-4</v>
      </c>
      <c r="AX737" s="52" t="str">
        <f>IF(参照!D737="","",参照!D737)</f>
        <v/>
      </c>
      <c r="AY737" s="52">
        <f>IF(参照!E737="","",参照!E737)</f>
        <v>5.0299999999999997E-4</v>
      </c>
      <c r="AZ737" s="52" t="str">
        <f>IF(参照!F737="","",参照!F737)</f>
        <v>大分ケーブルテレコム(株)</v>
      </c>
      <c r="BA737" s="52" t="str">
        <f>IF(参照!G737="","",参照!G737)</f>
        <v>大分ケーブルテレコム(株)_</v>
      </c>
      <c r="BB737" s="52">
        <f t="shared" si="42"/>
        <v>0.503</v>
      </c>
      <c r="BD737" s="52" t="str">
        <f>IF(参照!L737="","",参照!L737)</f>
        <v/>
      </c>
    </row>
    <row r="738" spans="47:56">
      <c r="AU738" s="52" t="str">
        <f>IF(参照!A738="","",参照!A738)</f>
        <v>A0405</v>
      </c>
      <c r="AV738" s="52" t="str">
        <f>IF(参照!B738="","",参照!B738)</f>
        <v>アストマックス・エネルギー合同会社</v>
      </c>
      <c r="AW738" s="52">
        <f>IF(参照!C738="","",参照!C738)</f>
        <v>5.1400000000000003E-4</v>
      </c>
      <c r="AX738" s="52" t="str">
        <f>IF(参照!D738="","",参照!D738)</f>
        <v/>
      </c>
      <c r="AY738" s="52">
        <f>IF(参照!E738="","",参照!E738)</f>
        <v>4.5800000000000002E-4</v>
      </c>
      <c r="AZ738" s="52" t="str">
        <f>IF(参照!F738="","",参照!F738)</f>
        <v>アストマックス・エネルギー合同会社</v>
      </c>
      <c r="BA738" s="52" t="str">
        <f>IF(参照!G738="","",参照!G738)</f>
        <v>アストマックス・エネルギー合同会社_</v>
      </c>
      <c r="BB738" s="52">
        <f t="shared" si="42"/>
        <v>0.45800000000000002</v>
      </c>
      <c r="BD738" s="52" t="str">
        <f>IF(参照!L738="","",参照!L738)</f>
        <v/>
      </c>
    </row>
    <row r="739" spans="47:56">
      <c r="AU739" s="52" t="str">
        <f>IF(参照!A739="","",参照!A739)</f>
        <v>A0406</v>
      </c>
      <c r="AV739" s="52" t="str">
        <f>IF(参照!B739="","",参照!B739)</f>
        <v>生活協同組合コープみらい</v>
      </c>
      <c r="AW739" s="52">
        <f>IF(参照!C739="","",参照!C739)</f>
        <v>3.7199999999999999E-4</v>
      </c>
      <c r="AX739" s="52" t="str">
        <f>IF(参照!D739="","",参照!D739)</f>
        <v/>
      </c>
      <c r="AY739" s="52">
        <f>IF(参照!E739="","",参照!E739)</f>
        <v>3.1599999999999998E-4</v>
      </c>
      <c r="AZ739" s="52" t="str">
        <f>IF(参照!F739="","",参照!F739)</f>
        <v>生活協同組合コープみらい</v>
      </c>
      <c r="BA739" s="52" t="str">
        <f>IF(参照!G739="","",参照!G739)</f>
        <v>生活協同組合コープみらい_</v>
      </c>
      <c r="BB739" s="52">
        <f t="shared" si="42"/>
        <v>0.316</v>
      </c>
      <c r="BD739" s="52" t="str">
        <f>IF(参照!L739="","",参照!L739)</f>
        <v/>
      </c>
    </row>
    <row r="740" spans="47:56">
      <c r="AU740" s="52" t="str">
        <f>IF(参照!A740="","",参照!A740)</f>
        <v>A0407</v>
      </c>
      <c r="AV740" s="52" t="str">
        <f>IF(参照!B740="","",参照!B740)</f>
        <v>寝屋川電力(株)</v>
      </c>
      <c r="AW740" s="52">
        <f>IF(参照!C740="","",参照!C740)</f>
        <v>4.86E-4</v>
      </c>
      <c r="AX740" s="52" t="str">
        <f>IF(参照!D740="","",参照!D740)</f>
        <v/>
      </c>
      <c r="AY740" s="52">
        <f>IF(参照!E740="","",参照!E740)</f>
        <v>4.57E-4</v>
      </c>
      <c r="AZ740" s="52" t="str">
        <f>IF(参照!F740="","",参照!F740)</f>
        <v>寝屋川電力(株)</v>
      </c>
      <c r="BA740" s="52" t="str">
        <f>IF(参照!G740="","",参照!G740)</f>
        <v>寝屋川電力(株)_</v>
      </c>
      <c r="BB740" s="52">
        <f t="shared" si="42"/>
        <v>0.45700000000000002</v>
      </c>
      <c r="BD740" s="52" t="str">
        <f>IF(参照!L740="","",参照!L740)</f>
        <v/>
      </c>
    </row>
    <row r="741" spans="47:56">
      <c r="AU741" s="52" t="str">
        <f>IF(参照!A741="","",参照!A741)</f>
        <v>A0410</v>
      </c>
      <c r="AV741" s="52" t="str">
        <f>IF(参照!B741="","",参照!B741)</f>
        <v>石川電力(株)</v>
      </c>
      <c r="AW741" s="52">
        <f>IF(参照!C741="","",参照!C741)</f>
        <v>9.9400000000000009E-4</v>
      </c>
      <c r="AX741" s="52" t="str">
        <f>IF(参照!D741="","",参照!D741)</f>
        <v/>
      </c>
      <c r="AY741" s="52">
        <f>IF(参照!E741="","",参照!E741)</f>
        <v>9.3800000000000003E-4</v>
      </c>
      <c r="AZ741" s="52" t="str">
        <f>IF(参照!F741="","",参照!F741)</f>
        <v>石川電力(株)</v>
      </c>
      <c r="BA741" s="52" t="str">
        <f>IF(参照!G741="","",参照!G741)</f>
        <v>石川電力(株)_</v>
      </c>
      <c r="BB741" s="52">
        <f t="shared" si="42"/>
        <v>0.93800000000000006</v>
      </c>
      <c r="BD741" s="52" t="str">
        <f>IF(参照!L741="","",参照!L741)</f>
        <v/>
      </c>
    </row>
    <row r="742" spans="47:56">
      <c r="AU742" s="52" t="str">
        <f>IF(参照!A742="","",参照!A742)</f>
        <v>A0411</v>
      </c>
      <c r="AV742" s="52" t="str">
        <f>IF(参照!B742="","",参照!B742)</f>
        <v>福井電力(株)</v>
      </c>
      <c r="AW742" s="52">
        <f>IF(参照!C742="","",参照!C742)</f>
        <v>4.8099999999999998E-4</v>
      </c>
      <c r="AX742" s="52" t="str">
        <f>IF(参照!D742="","",参照!D742)</f>
        <v/>
      </c>
      <c r="AY742" s="52">
        <f>IF(参照!E742="","",参照!E742)</f>
        <v>4.2499999999999998E-4</v>
      </c>
      <c r="AZ742" s="52" t="str">
        <f>IF(参照!F742="","",参照!F742)</f>
        <v>福井電力(株)</v>
      </c>
      <c r="BA742" s="52" t="str">
        <f>IF(参照!G742="","",参照!G742)</f>
        <v>福井電力(株)_</v>
      </c>
      <c r="BB742" s="52">
        <f t="shared" si="42"/>
        <v>0.42499999999999999</v>
      </c>
      <c r="BD742" s="52" t="str">
        <f>IF(参照!L742="","",参照!L742)</f>
        <v/>
      </c>
    </row>
    <row r="743" spans="47:56">
      <c r="AU743" s="52" t="str">
        <f>IF(参照!A743="","",参照!A743)</f>
        <v>A0413</v>
      </c>
      <c r="AV743" s="52" t="str">
        <f>IF(参照!B743="","",参照!B743)</f>
        <v>(株)MKエネルギー</v>
      </c>
      <c r="AW743" s="52">
        <f>IF(参照!C743="","",参照!C743)</f>
        <v>5.44E-4</v>
      </c>
      <c r="AX743" s="52" t="str">
        <f>IF(参照!D743="","",参照!D743)</f>
        <v/>
      </c>
      <c r="AY743" s="52">
        <f>IF(参照!E743="","",参照!E743)</f>
        <v>5.8799999999999998E-4</v>
      </c>
      <c r="AZ743" s="52" t="str">
        <f>IF(参照!F743="","",参照!F743)</f>
        <v>(株)MKエネルギー</v>
      </c>
      <c r="BA743" s="52" t="str">
        <f>IF(参照!G743="","",参照!G743)</f>
        <v>(株)MKエネルギー_</v>
      </c>
      <c r="BB743" s="52">
        <f t="shared" si="42"/>
        <v>0.58799999999999997</v>
      </c>
      <c r="BD743" s="52" t="str">
        <f>IF(参照!L743="","",参照!L743)</f>
        <v/>
      </c>
    </row>
    <row r="744" spans="47:56">
      <c r="AU744" s="52" t="str">
        <f>IF(参照!A744="","",参照!A744)</f>
        <v>A0414</v>
      </c>
      <c r="AV744" s="52" t="str">
        <f>IF(参照!B744="","",参照!B744)</f>
        <v>(株)Ｏｐｔｉｍｉｚｅｄ　Ｅｎｅｒｇｙ</v>
      </c>
      <c r="AW744" s="52">
        <f>IF(参照!C744="","",参照!C744)</f>
        <v>4.84E-4</v>
      </c>
      <c r="AX744" s="52" t="str">
        <f>IF(参照!D744="","",参照!D744)</f>
        <v/>
      </c>
      <c r="AY744" s="52">
        <f>IF(参照!E744="","",参照!E744)</f>
        <v>4.28E-4</v>
      </c>
      <c r="AZ744" s="52" t="str">
        <f>IF(参照!F744="","",参照!F744)</f>
        <v>(株)Ｏｐｔｉｍｉｚｅｄ　Ｅｎｅｒｇｙ</v>
      </c>
      <c r="BA744" s="52" t="str">
        <f>IF(参照!G744="","",参照!G744)</f>
        <v>(株)Ｏｐｔｉｍｉｚｅｄ　Ｅｎｅｒｇｙ_</v>
      </c>
      <c r="BB744" s="52">
        <f t="shared" si="42"/>
        <v>0.42799999999999999</v>
      </c>
      <c r="BD744" s="52" t="str">
        <f>IF(参照!L744="","",参照!L744)</f>
        <v/>
      </c>
    </row>
    <row r="745" spans="47:56">
      <c r="AU745" s="52" t="str">
        <f>IF(参照!A745="","",参照!A745)</f>
        <v>A0415</v>
      </c>
      <c r="AV745" s="52" t="str">
        <f>IF(参照!B745="","",参照!B745)</f>
        <v>エネラボ(株)</v>
      </c>
      <c r="AW745" s="52">
        <f>IF(参照!C745="","",参照!C745)</f>
        <v>5.3899999999999998E-4</v>
      </c>
      <c r="AX745" s="52" t="str">
        <f>IF(参照!D745="","",参照!D745)</f>
        <v>メニューA</v>
      </c>
      <c r="AY745" s="52">
        <f>IF(参照!E745="","",参照!E745)</f>
        <v>0</v>
      </c>
      <c r="AZ745" s="52" t="str">
        <f>IF(参照!F745="","",参照!F745)</f>
        <v>エネラボ(株)</v>
      </c>
      <c r="BA745" s="52" t="str">
        <f>IF(参照!G745="","",参照!G745)</f>
        <v>エネラボ(株)_メニューA</v>
      </c>
      <c r="BB745" s="52">
        <f t="shared" si="42"/>
        <v>0</v>
      </c>
      <c r="BD745" s="52" t="str">
        <f>IF(参照!L745="","",参照!L745)</f>
        <v/>
      </c>
    </row>
    <row r="746" spans="47:56">
      <c r="AU746" s="52" t="str">
        <f>IF(参照!A746="","",参照!A746)</f>
        <v/>
      </c>
      <c r="AV746" s="52" t="str">
        <f>IF(参照!B746="","",参照!B746)</f>
        <v/>
      </c>
      <c r="AW746" s="52" t="str">
        <f>IF(参照!C746="","",参照!C746)</f>
        <v/>
      </c>
      <c r="AX746" s="52" t="str">
        <f>IF(参照!D746="","",参照!D746)</f>
        <v>メニューB(残差)</v>
      </c>
      <c r="AY746" s="52">
        <f>IF(参照!E746="","",参照!E746)</f>
        <v>4.8299999999999998E-4</v>
      </c>
      <c r="AZ746" s="52" t="str">
        <f>IF(参照!F746="","",参照!F746)</f>
        <v>エネラボ(株)</v>
      </c>
      <c r="BA746" s="52" t="str">
        <f>IF(参照!G746="","",参照!G746)</f>
        <v>エネラボ(株)_メニューB(残差)</v>
      </c>
      <c r="BB746" s="52">
        <f t="shared" si="42"/>
        <v>0.48299999999999998</v>
      </c>
      <c r="BD746" s="52" t="str">
        <f>IF(参照!L746="","",参照!L746)</f>
        <v/>
      </c>
    </row>
    <row r="747" spans="47:56">
      <c r="AU747" s="52" t="str">
        <f>IF(参照!A747="","",参照!A747)</f>
        <v/>
      </c>
      <c r="AV747" s="52" t="str">
        <f>IF(参照!B747="","",参照!B747)</f>
        <v/>
      </c>
      <c r="AW747" s="52" t="str">
        <f>IF(参照!C747="","",参照!C747)</f>
        <v/>
      </c>
      <c r="AX747" s="52" t="str">
        <f>IF(参照!D747="","",参照!D747)</f>
        <v>(参考値)事業者全体</v>
      </c>
      <c r="AY747" s="52">
        <f>IF(参照!E747="","",参照!E747)</f>
        <v>4.0400000000000001E-4</v>
      </c>
      <c r="AZ747" s="52" t="str">
        <f>IF(参照!F747="","",参照!F747)</f>
        <v>エネラボ(株)</v>
      </c>
      <c r="BA747" s="52" t="str">
        <f>IF(参照!G747="","",参照!G747)</f>
        <v>エネラボ(株)_(参考値)事業者全体</v>
      </c>
      <c r="BB747" s="52">
        <f t="shared" si="42"/>
        <v>0.40400000000000003</v>
      </c>
      <c r="BD747" s="52" t="str">
        <f>IF(参照!L747="","",参照!L747)</f>
        <v/>
      </c>
    </row>
    <row r="748" spans="47:56">
      <c r="AU748" s="52" t="str">
        <f>IF(参照!A748="","",参照!A748)</f>
        <v>A0416</v>
      </c>
      <c r="AV748" s="52" t="str">
        <f>IF(参照!B748="","",参照!B748)</f>
        <v>(株)ネクシィーズ・ゼロ</v>
      </c>
      <c r="AW748" s="52">
        <f>IF(参照!C748="","",参照!C748)</f>
        <v>5.0699999999999996E-4</v>
      </c>
      <c r="AX748" s="52" t="str">
        <f>IF(参照!D748="","",参照!D748)</f>
        <v/>
      </c>
      <c r="AY748" s="52">
        <f>IF(参照!E748="","",参照!E748)</f>
        <v>5.3399999999999997E-4</v>
      </c>
      <c r="AZ748" s="52" t="str">
        <f>IF(参照!F748="","",参照!F748)</f>
        <v>(株)ネクシィーズ・ゼロ</v>
      </c>
      <c r="BA748" s="52" t="str">
        <f>IF(参照!G748="","",参照!G748)</f>
        <v>(株)ネクシィーズ・ゼロ_</v>
      </c>
      <c r="BB748" s="52">
        <f t="shared" si="42"/>
        <v>0.53399999999999992</v>
      </c>
      <c r="BD748" s="52" t="str">
        <f>IF(参照!L748="","",参照!L748)</f>
        <v/>
      </c>
    </row>
    <row r="749" spans="47:56">
      <c r="AU749" s="52" t="str">
        <f>IF(参照!A749="","",参照!A749)</f>
        <v>A0418</v>
      </c>
      <c r="AV749" s="52" t="str">
        <f>IF(参照!B749="","",参照!B749)</f>
        <v>横浜ウォーター(株)</v>
      </c>
      <c r="AW749" s="52">
        <f>IF(参照!C749="","",参照!C749)</f>
        <v>3.88E-4</v>
      </c>
      <c r="AX749" s="52" t="str">
        <f>IF(参照!D749="","",参照!D749)</f>
        <v/>
      </c>
      <c r="AY749" s="52">
        <f>IF(参照!E749="","",参照!E749)</f>
        <v>5.2599999999999999E-4</v>
      </c>
      <c r="AZ749" s="52" t="str">
        <f>IF(参照!F749="","",参照!F749)</f>
        <v>横浜ウォーター(株)</v>
      </c>
      <c r="BA749" s="52" t="str">
        <f>IF(参照!G749="","",参照!G749)</f>
        <v>横浜ウォーター(株)_</v>
      </c>
      <c r="BB749" s="52">
        <f t="shared" si="42"/>
        <v>0.52600000000000002</v>
      </c>
      <c r="BD749" s="52" t="str">
        <f>IF(参照!L749="","",参照!L749)</f>
        <v/>
      </c>
    </row>
    <row r="750" spans="47:56">
      <c r="AU750" s="52" t="str">
        <f>IF(参照!A750="","",参照!A750)</f>
        <v>A0419</v>
      </c>
      <c r="AV750" s="52" t="str">
        <f>IF(参照!B750="","",参照!B750)</f>
        <v>スマートエナジー磐田(株)</v>
      </c>
      <c r="AW750" s="52">
        <f>IF(参照!C750="","",参照!C750)</f>
        <v>1.74E-4</v>
      </c>
      <c r="AX750" s="52" t="str">
        <f>IF(参照!D750="","",参照!D750)</f>
        <v>メニューA</v>
      </c>
      <c r="AY750" s="52">
        <f>IF(参照!E750="","",参照!E750)</f>
        <v>0</v>
      </c>
      <c r="AZ750" s="52" t="str">
        <f>IF(参照!F750="","",参照!F750)</f>
        <v>スマートエナジー磐田(株)</v>
      </c>
      <c r="BA750" s="52" t="str">
        <f>IF(参照!G750="","",参照!G750)</f>
        <v>スマートエナジー磐田(株)_メニューA</v>
      </c>
      <c r="BB750" s="52">
        <f t="shared" si="42"/>
        <v>0</v>
      </c>
      <c r="BD750" s="52" t="str">
        <f>IF(参照!L750="","",参照!L750)</f>
        <v/>
      </c>
    </row>
    <row r="751" spans="47:56">
      <c r="AU751" s="52" t="str">
        <f>IF(参照!A751="","",参照!A751)</f>
        <v/>
      </c>
      <c r="AV751" s="52" t="str">
        <f>IF(参照!B751="","",参照!B751)</f>
        <v/>
      </c>
      <c r="AW751" s="52" t="str">
        <f>IF(参照!C751="","",参照!C751)</f>
        <v/>
      </c>
      <c r="AX751" s="52" t="str">
        <f>IF(参照!D751="","",参照!D751)</f>
        <v>メニューB</v>
      </c>
      <c r="AY751" s="52">
        <f>IF(参照!E751="","",参照!E751)</f>
        <v>3.19E-4</v>
      </c>
      <c r="AZ751" s="52" t="str">
        <f>IF(参照!F751="","",参照!F751)</f>
        <v>スマートエナジー磐田(株)</v>
      </c>
      <c r="BA751" s="52" t="str">
        <f>IF(参照!G751="","",参照!G751)</f>
        <v>スマートエナジー磐田(株)_メニューB</v>
      </c>
      <c r="BB751" s="52">
        <f t="shared" si="42"/>
        <v>0.31900000000000001</v>
      </c>
      <c r="BD751" s="52" t="str">
        <f>IF(参照!L751="","",参照!L751)</f>
        <v/>
      </c>
    </row>
    <row r="752" spans="47:56">
      <c r="AU752" s="52" t="str">
        <f>IF(参照!A752="","",参照!A752)</f>
        <v/>
      </c>
      <c r="AV752" s="52" t="str">
        <f>IF(参照!B752="","",参照!B752)</f>
        <v/>
      </c>
      <c r="AW752" s="52" t="str">
        <f>IF(参照!C752="","",参照!C752)</f>
        <v/>
      </c>
      <c r="AX752" s="52" t="str">
        <f>IF(参照!D752="","",参照!D752)</f>
        <v>メニューC(残差)</v>
      </c>
      <c r="AY752" s="52">
        <f>IF(参照!E752="","",参照!E752)</f>
        <v>3.5499999999999996E-4</v>
      </c>
      <c r="AZ752" s="52" t="str">
        <f>IF(参照!F752="","",参照!F752)</f>
        <v>スマートエナジー磐田(株)</v>
      </c>
      <c r="BA752" s="52" t="str">
        <f>IF(参照!G752="","",参照!G752)</f>
        <v>スマートエナジー磐田(株)_メニューC(残差)</v>
      </c>
      <c r="BB752" s="52">
        <f t="shared" si="42"/>
        <v>0.35499999999999998</v>
      </c>
      <c r="BD752" s="52" t="str">
        <f>IF(参照!L752="","",参照!L752)</f>
        <v/>
      </c>
    </row>
    <row r="753" spans="47:56">
      <c r="AU753" s="52" t="str">
        <f>IF(参照!A753="","",参照!A753)</f>
        <v/>
      </c>
      <c r="AV753" s="52" t="str">
        <f>IF(参照!B753="","",参照!B753)</f>
        <v/>
      </c>
      <c r="AW753" s="52" t="str">
        <f>IF(参照!C753="","",参照!C753)</f>
        <v/>
      </c>
      <c r="AX753" s="52" t="str">
        <f>IF(参照!D753="","",参照!D753)</f>
        <v>(参考値)事業者全体</v>
      </c>
      <c r="AY753" s="52">
        <f>IF(参照!E753="","",参照!E753)</f>
        <v>4.0299999999999998E-4</v>
      </c>
      <c r="AZ753" s="52" t="str">
        <f>IF(参照!F753="","",参照!F753)</f>
        <v>スマートエナジー磐田(株)</v>
      </c>
      <c r="BA753" s="52" t="str">
        <f>IF(参照!G753="","",参照!G753)</f>
        <v>スマートエナジー磐田(株)_(参考値)事業者全体</v>
      </c>
      <c r="BB753" s="52">
        <f t="shared" si="42"/>
        <v>0.40299999999999997</v>
      </c>
      <c r="BD753" s="52" t="str">
        <f>IF(参照!L753="","",参照!L753)</f>
        <v/>
      </c>
    </row>
    <row r="754" spans="47:56">
      <c r="AU754" s="52" t="str">
        <f>IF(参照!A754="","",参照!A754)</f>
        <v>A0420</v>
      </c>
      <c r="AV754" s="52" t="str">
        <f>IF(参照!B754="","",参照!B754)</f>
        <v>そうまＩグリッド合同会社</v>
      </c>
      <c r="AW754" s="52">
        <f>IF(参照!C754="","",参照!C754)</f>
        <v>3.2600000000000001E-4</v>
      </c>
      <c r="AX754" s="52" t="str">
        <f>IF(参照!D754="","",参照!D754)</f>
        <v/>
      </c>
      <c r="AY754" s="52">
        <f>IF(参照!E754="","",参照!E754)</f>
        <v>4.2400000000000001E-4</v>
      </c>
      <c r="AZ754" s="52" t="str">
        <f>IF(参照!F754="","",参照!F754)</f>
        <v>そうまＩグリッド合同会社</v>
      </c>
      <c r="BA754" s="52" t="str">
        <f>IF(参照!G754="","",参照!G754)</f>
        <v>そうまＩグリッド合同会社_</v>
      </c>
      <c r="BB754" s="52">
        <f t="shared" si="42"/>
        <v>0.42399999999999999</v>
      </c>
      <c r="BD754" s="52" t="str">
        <f>IF(参照!L754="","",参照!L754)</f>
        <v/>
      </c>
    </row>
    <row r="755" spans="47:56">
      <c r="AU755" s="52" t="str">
        <f>IF(参照!A755="","",参照!A755)</f>
        <v>A0424</v>
      </c>
      <c r="AV755" s="52" t="str">
        <f>IF(参照!B755="","",参照!B755)</f>
        <v>新潟県民電力(株)</v>
      </c>
      <c r="AW755" s="52">
        <f>IF(参照!C755="","",参照!C755)</f>
        <v>4.28E-4</v>
      </c>
      <c r="AX755" s="52" t="str">
        <f>IF(参照!D755="","",参照!D755)</f>
        <v/>
      </c>
      <c r="AY755" s="52">
        <f>IF(参照!E755="","",参照!E755)</f>
        <v>4.1199999999999999E-4</v>
      </c>
      <c r="AZ755" s="52" t="str">
        <f>IF(参照!F755="","",参照!F755)</f>
        <v>新潟県民電力(株)</v>
      </c>
      <c r="BA755" s="52" t="str">
        <f>IF(参照!G755="","",参照!G755)</f>
        <v>新潟県民電力(株)_</v>
      </c>
      <c r="BB755" s="52">
        <f t="shared" si="42"/>
        <v>0.41199999999999998</v>
      </c>
      <c r="BD755" s="52" t="str">
        <f>IF(参照!L755="","",参照!L755)</f>
        <v/>
      </c>
    </row>
    <row r="756" spans="47:56">
      <c r="AU756" s="52" t="str">
        <f>IF(参照!A756="","",参照!A756)</f>
        <v>A0425</v>
      </c>
      <c r="AV756" s="52" t="str">
        <f>IF(参照!B756="","",参照!B756)</f>
        <v>エネトレード(株)</v>
      </c>
      <c r="AW756" s="52" t="str">
        <f>IF(参照!C756="","",参照!C756)</f>
        <v>0.000453※</v>
      </c>
      <c r="AX756" s="52" t="str">
        <f>IF(参照!D756="","",参照!D756)</f>
        <v/>
      </c>
      <c r="AY756" s="52">
        <f>IF(参照!E756="","",参照!E756)</f>
        <v>4.5300000000000001E-4</v>
      </c>
      <c r="AZ756" s="52" t="str">
        <f>IF(参照!F756="","",参照!F756)</f>
        <v>エネトレード(株)</v>
      </c>
      <c r="BA756" s="52" t="str">
        <f>IF(参照!G756="","",参照!G756)</f>
        <v>エネトレード(株)_</v>
      </c>
      <c r="BB756" s="52">
        <f t="shared" si="42"/>
        <v>0.45300000000000001</v>
      </c>
      <c r="BD756" s="52" t="str">
        <f>IF(参照!L756="","",参照!L756)</f>
        <v/>
      </c>
    </row>
    <row r="757" spans="47:56">
      <c r="AU757" s="52" t="str">
        <f>IF(参照!A757="","",参照!A757)</f>
        <v>A0427</v>
      </c>
      <c r="AV757" s="52" t="str">
        <f>IF(参照!B757="","",参照!B757)</f>
        <v>Ｍｙシティ電力(株)</v>
      </c>
      <c r="AW757" s="52">
        <f>IF(参照!C757="","",参照!C757)</f>
        <v>5.1199999999999998E-4</v>
      </c>
      <c r="AX757" s="52" t="str">
        <f>IF(参照!D757="","",参照!D757)</f>
        <v/>
      </c>
      <c r="AY757" s="52">
        <f>IF(参照!E757="","",参照!E757)</f>
        <v>5.6300000000000002E-4</v>
      </c>
      <c r="AZ757" s="52" t="str">
        <f>IF(参照!F757="","",参照!F757)</f>
        <v>Ｍｙシティ電力(株)</v>
      </c>
      <c r="BA757" s="52" t="str">
        <f>IF(参照!G757="","",参照!G757)</f>
        <v>Ｍｙシティ電力(株)_</v>
      </c>
      <c r="BB757" s="52">
        <f t="shared" si="42"/>
        <v>0.56300000000000006</v>
      </c>
      <c r="BD757" s="52" t="str">
        <f>IF(参照!L757="","",参照!L757)</f>
        <v/>
      </c>
    </row>
    <row r="758" spans="47:56">
      <c r="AU758" s="52" t="str">
        <f>IF(参照!A758="","",参照!A758)</f>
        <v>A0429</v>
      </c>
      <c r="AV758" s="52" t="str">
        <f>IF(参照!B758="","",参照!B758)</f>
        <v>ニシムラ(株)</v>
      </c>
      <c r="AW758" s="52">
        <f>IF(参照!C758="","",参照!C758)</f>
        <v>5.0299999999999997E-4</v>
      </c>
      <c r="AX758" s="52" t="str">
        <f>IF(参照!D758="","",参照!D758)</f>
        <v/>
      </c>
      <c r="AY758" s="52">
        <f>IF(参照!E758="","",参照!E758)</f>
        <v>5.5400000000000002E-4</v>
      </c>
      <c r="AZ758" s="52" t="str">
        <f>IF(参照!F758="","",参照!F758)</f>
        <v>ニシムラ(株)</v>
      </c>
      <c r="BA758" s="52" t="str">
        <f>IF(参照!G758="","",参照!G758)</f>
        <v>ニシムラ(株)_</v>
      </c>
      <c r="BB758" s="52">
        <f t="shared" si="42"/>
        <v>0.55400000000000005</v>
      </c>
      <c r="BD758" s="52" t="str">
        <f>IF(参照!L758="","",参照!L758)</f>
        <v/>
      </c>
    </row>
    <row r="759" spans="47:56">
      <c r="AU759" s="52" t="str">
        <f>IF(参照!A759="","",参照!A759)</f>
        <v>A0430</v>
      </c>
      <c r="AV759" s="52" t="str">
        <f>IF(参照!B759="","",参照!B759)</f>
        <v>(株)さくら新電力</v>
      </c>
      <c r="AW759" s="52">
        <f>IF(参照!C759="","",参照!C759)</f>
        <v>4.0400000000000001E-4</v>
      </c>
      <c r="AX759" s="52" t="str">
        <f>IF(参照!D759="","",参照!D759)</f>
        <v>メニューA</v>
      </c>
      <c r="AY759" s="52">
        <f>IF(参照!E759="","",参照!E759)</f>
        <v>0</v>
      </c>
      <c r="AZ759" s="52" t="str">
        <f>IF(参照!F759="","",参照!F759)</f>
        <v>(株)さくら新電力</v>
      </c>
      <c r="BA759" s="52" t="str">
        <f>IF(参照!G759="","",参照!G759)</f>
        <v>(株)さくら新電力_メニューA</v>
      </c>
      <c r="BB759" s="52">
        <f t="shared" si="42"/>
        <v>0</v>
      </c>
      <c r="BD759" s="52" t="str">
        <f>IF(参照!L759="","",参照!L759)</f>
        <v/>
      </c>
    </row>
    <row r="760" spans="47:56">
      <c r="AU760" s="52" t="str">
        <f>IF(参照!A760="","",参照!A760)</f>
        <v/>
      </c>
      <c r="AV760" s="52" t="str">
        <f>IF(参照!B760="","",参照!B760)</f>
        <v/>
      </c>
      <c r="AW760" s="52" t="str">
        <f>IF(参照!C760="","",参照!C760)</f>
        <v/>
      </c>
      <c r="AX760" s="52" t="str">
        <f>IF(参照!D760="","",参照!D760)</f>
        <v>メニューB(残差)</v>
      </c>
      <c r="AY760" s="52">
        <f>IF(参照!E760="","",参照!E760)</f>
        <v>4.2999999999999999E-4</v>
      </c>
      <c r="AZ760" s="52" t="str">
        <f>IF(参照!F760="","",参照!F760)</f>
        <v>(株)さくら新電力</v>
      </c>
      <c r="BA760" s="52" t="str">
        <f>IF(参照!G760="","",参照!G760)</f>
        <v>(株)さくら新電力_メニューB(残差)</v>
      </c>
      <c r="BB760" s="52">
        <f t="shared" si="42"/>
        <v>0.43</v>
      </c>
      <c r="BD760" s="52" t="str">
        <f>IF(参照!L760="","",参照!L760)</f>
        <v/>
      </c>
    </row>
    <row r="761" spans="47:56">
      <c r="AU761" s="52" t="str">
        <f>IF(参照!A761="","",参照!A761)</f>
        <v/>
      </c>
      <c r="AV761" s="52" t="str">
        <f>IF(参照!B761="","",参照!B761)</f>
        <v/>
      </c>
      <c r="AW761" s="52" t="str">
        <f>IF(参照!C761="","",参照!C761)</f>
        <v/>
      </c>
      <c r="AX761" s="52" t="str">
        <f>IF(参照!D761="","",参照!D761)</f>
        <v>(参考値)事業者全体</v>
      </c>
      <c r="AY761" s="52">
        <f>IF(参照!E761="","",参照!E761)</f>
        <v>5.3300000000000005E-4</v>
      </c>
      <c r="AZ761" s="52" t="str">
        <f>IF(参照!F761="","",参照!F761)</f>
        <v>(株)さくら新電力</v>
      </c>
      <c r="BA761" s="52" t="str">
        <f>IF(参照!G761="","",参照!G761)</f>
        <v>(株)さくら新電力_(参考値)事業者全体</v>
      </c>
      <c r="BB761" s="52">
        <f t="shared" si="42"/>
        <v>0.53300000000000003</v>
      </c>
      <c r="BD761" s="52" t="str">
        <f>IF(参照!L761="","",参照!L761)</f>
        <v/>
      </c>
    </row>
    <row r="762" spans="47:56">
      <c r="AU762" s="52" t="str">
        <f>IF(参照!A762="","",参照!A762)</f>
        <v>A0431</v>
      </c>
      <c r="AV762" s="52" t="str">
        <f>IF(参照!B762="","",参照!B762)</f>
        <v>(株)グローアップ</v>
      </c>
      <c r="AW762" s="52">
        <f>IF(参照!C762="","",参照!C762)</f>
        <v>4.0099999999999999E-4</v>
      </c>
      <c r="AX762" s="52" t="str">
        <f>IF(参照!D762="","",参照!D762)</f>
        <v/>
      </c>
      <c r="AY762" s="52">
        <f>IF(参照!E762="","",参照!E762)</f>
        <v>3.4400000000000001E-4</v>
      </c>
      <c r="AZ762" s="52" t="str">
        <f>IF(参照!F762="","",参照!F762)</f>
        <v>(株)グローアップ</v>
      </c>
      <c r="BA762" s="52" t="str">
        <f>IF(参照!G762="","",参照!G762)</f>
        <v>(株)グローアップ_</v>
      </c>
      <c r="BB762" s="52">
        <f t="shared" si="42"/>
        <v>0.34400000000000003</v>
      </c>
      <c r="BD762" s="52" t="str">
        <f>IF(参照!L762="","",参照!L762)</f>
        <v/>
      </c>
    </row>
    <row r="763" spans="47:56">
      <c r="AU763" s="52" t="str">
        <f>IF(参照!A763="","",参照!A763)</f>
        <v>A0435</v>
      </c>
      <c r="AV763" s="52" t="str">
        <f>IF(参照!B763="","",参照!B763)</f>
        <v>いこま市民パワー(株)</v>
      </c>
      <c r="AW763" s="52">
        <f>IF(参照!C763="","",参照!C763)</f>
        <v>1.05E-4</v>
      </c>
      <c r="AX763" s="52" t="str">
        <f>IF(参照!D763="","",参照!D763)</f>
        <v/>
      </c>
      <c r="AY763" s="52">
        <f>IF(参照!E763="","",参照!E763)</f>
        <v>3.9399999999999998E-4</v>
      </c>
      <c r="AZ763" s="52" t="str">
        <f>IF(参照!F763="","",参照!F763)</f>
        <v>いこま市民パワー(株)</v>
      </c>
      <c r="BA763" s="52" t="str">
        <f>IF(参照!G763="","",参照!G763)</f>
        <v>いこま市民パワー(株)_</v>
      </c>
      <c r="BB763" s="52">
        <f t="shared" si="42"/>
        <v>0.39399999999999996</v>
      </c>
      <c r="BD763" s="52" t="str">
        <f>IF(参照!L763="","",参照!L763)</f>
        <v/>
      </c>
    </row>
    <row r="764" spans="47:56">
      <c r="AU764" s="52" t="str">
        <f>IF(参照!A764="","",参照!A764)</f>
        <v>A0436</v>
      </c>
      <c r="AV764" s="52" t="str">
        <f>IF(参照!B764="","",参照!B764)</f>
        <v>(株)コープでんき東北</v>
      </c>
      <c r="AW764" s="52">
        <f>IF(参照!C764="","",参照!C764)</f>
        <v>4.1899999999999999E-4</v>
      </c>
      <c r="AX764" s="52" t="str">
        <f>IF(参照!D764="","",参照!D764)</f>
        <v/>
      </c>
      <c r="AY764" s="52">
        <f>IF(参照!E764="","",参照!E764)</f>
        <v>3.6299999999999999E-4</v>
      </c>
      <c r="AZ764" s="52" t="str">
        <f>IF(参照!F764="","",参照!F764)</f>
        <v>(株)コープでんき東北</v>
      </c>
      <c r="BA764" s="52" t="str">
        <f>IF(参照!G764="","",参照!G764)</f>
        <v>(株)コープでんき東北_</v>
      </c>
      <c r="BB764" s="52">
        <f t="shared" si="42"/>
        <v>0.36299999999999999</v>
      </c>
      <c r="BD764" s="52" t="str">
        <f>IF(参照!L764="","",参照!L764)</f>
        <v/>
      </c>
    </row>
    <row r="765" spans="47:56">
      <c r="AU765" s="52" t="str">
        <f>IF(参照!A765="","",参照!A765)</f>
        <v>A0437</v>
      </c>
      <c r="AV765" s="52" t="str">
        <f>IF(参照!B765="","",参照!B765)</f>
        <v>おもてなし山形(株)</v>
      </c>
      <c r="AW765" s="52">
        <f>IF(参照!C765="","",参照!C765)</f>
        <v>1.54E-4</v>
      </c>
      <c r="AX765" s="52" t="str">
        <f>IF(参照!D765="","",参照!D765)</f>
        <v/>
      </c>
      <c r="AY765" s="52">
        <f>IF(参照!E765="","",参照!E765)</f>
        <v>9.800000000000001E-5</v>
      </c>
      <c r="AZ765" s="52" t="str">
        <f>IF(参照!F765="","",参照!F765)</f>
        <v>おもてなし山形(株)</v>
      </c>
      <c r="BA765" s="52" t="str">
        <f>IF(参照!G765="","",参照!G765)</f>
        <v>おもてなし山形(株)_</v>
      </c>
      <c r="BB765" s="52">
        <f t="shared" si="42"/>
        <v>9.8000000000000004E-2</v>
      </c>
      <c r="BD765" s="52" t="str">
        <f>IF(参照!L765="","",参照!L765)</f>
        <v/>
      </c>
    </row>
    <row r="766" spans="47:56">
      <c r="AU766" s="52" t="str">
        <f>IF(参照!A766="","",参照!A766)</f>
        <v>A0438</v>
      </c>
      <c r="AV766" s="52" t="str">
        <f>IF(参照!B766="","",参照!B766)</f>
        <v>長野都市ガス(株)</v>
      </c>
      <c r="AW766" s="52">
        <f>IF(参照!C766="","",参照!C766)</f>
        <v>3.6400000000000001E-4</v>
      </c>
      <c r="AX766" s="52" t="str">
        <f>IF(参照!D766="","",参照!D766)</f>
        <v/>
      </c>
      <c r="AY766" s="52">
        <f>IF(参照!E766="","",参照!E766)</f>
        <v>3.0800000000000001E-4</v>
      </c>
      <c r="AZ766" s="52" t="str">
        <f>IF(参照!F766="","",参照!F766)</f>
        <v>長野都市ガス(株)</v>
      </c>
      <c r="BA766" s="52" t="str">
        <f>IF(参照!G766="","",参照!G766)</f>
        <v>長野都市ガス(株)_</v>
      </c>
      <c r="BB766" s="52">
        <f t="shared" si="42"/>
        <v>0.308</v>
      </c>
      <c r="BD766" s="52" t="str">
        <f>IF(参照!L766="","",参照!L766)</f>
        <v/>
      </c>
    </row>
    <row r="767" spans="47:56">
      <c r="AU767" s="52" t="str">
        <f>IF(参照!A767="","",参照!A767)</f>
        <v>A0439</v>
      </c>
      <c r="AV767" s="52" t="str">
        <f>IF(参照!B767="","",参照!B767)</f>
        <v>上田ガス(株)</v>
      </c>
      <c r="AW767" s="52">
        <f>IF(参照!C767="","",参照!C767)</f>
        <v>3.6400000000000001E-4</v>
      </c>
      <c r="AX767" s="52" t="str">
        <f>IF(参照!D767="","",参照!D767)</f>
        <v/>
      </c>
      <c r="AY767" s="52">
        <f>IF(参照!E767="","",参照!E767)</f>
        <v>3.0800000000000001E-4</v>
      </c>
      <c r="AZ767" s="52" t="str">
        <f>IF(参照!F767="","",参照!F767)</f>
        <v>上田ガス(株)</v>
      </c>
      <c r="BA767" s="52" t="str">
        <f>IF(参照!G767="","",参照!G767)</f>
        <v>上田ガス(株)_</v>
      </c>
      <c r="BB767" s="52">
        <f t="shared" si="42"/>
        <v>0.308</v>
      </c>
      <c r="BD767" s="52" t="str">
        <f>IF(参照!L767="","",参照!L767)</f>
        <v/>
      </c>
    </row>
    <row r="768" spans="47:56">
      <c r="AU768" s="52" t="str">
        <f>IF(参照!A768="","",参照!A768)</f>
        <v>A0440</v>
      </c>
      <c r="AV768" s="52" t="str">
        <f>IF(参照!B768="","",参照!B768)</f>
        <v>日本瓦斯(株)</v>
      </c>
      <c r="AW768" s="52">
        <f>IF(参照!C768="","",参照!C768)</f>
        <v>4.9200000000000003E-4</v>
      </c>
      <c r="AX768" s="52" t="str">
        <f>IF(参照!D768="","",参照!D768)</f>
        <v>メニューA</v>
      </c>
      <c r="AY768" s="52">
        <f>IF(参照!E768="","",参照!E768)</f>
        <v>0</v>
      </c>
      <c r="AZ768" s="52" t="str">
        <f>IF(参照!F768="","",参照!F768)</f>
        <v>日本瓦斯(株)</v>
      </c>
      <c r="BA768" s="52" t="str">
        <f>IF(参照!G768="","",参照!G768)</f>
        <v>日本瓦斯(株)_メニューA</v>
      </c>
      <c r="BB768" s="52">
        <f t="shared" si="42"/>
        <v>0</v>
      </c>
      <c r="BD768" s="52" t="str">
        <f>IF(参照!L768="","",参照!L768)</f>
        <v/>
      </c>
    </row>
    <row r="769" spans="47:56">
      <c r="AU769" s="52" t="str">
        <f>IF(参照!A769="","",参照!A769)</f>
        <v/>
      </c>
      <c r="AV769" s="52" t="str">
        <f>IF(参照!B769="","",参照!B769)</f>
        <v/>
      </c>
      <c r="AW769" s="52" t="str">
        <f>IF(参照!C769="","",参照!C769)</f>
        <v/>
      </c>
      <c r="AX769" s="52" t="str">
        <f>IF(参照!D769="","",参照!D769)</f>
        <v>メニューB(残差)</v>
      </c>
      <c r="AY769" s="52">
        <f>IF(参照!E769="","",参照!E769)</f>
        <v>4.3100000000000001E-4</v>
      </c>
      <c r="AZ769" s="52" t="str">
        <f>IF(参照!F769="","",参照!F769)</f>
        <v>日本瓦斯(株)</v>
      </c>
      <c r="BA769" s="52" t="str">
        <f>IF(参照!G769="","",参照!G769)</f>
        <v>日本瓦斯(株)_メニューB(残差)</v>
      </c>
      <c r="BB769" s="52">
        <f t="shared" si="42"/>
        <v>0.43099999999999999</v>
      </c>
      <c r="BD769" s="52" t="str">
        <f>IF(参照!L769="","",参照!L769)</f>
        <v/>
      </c>
    </row>
    <row r="770" spans="47:56">
      <c r="AU770" s="52" t="str">
        <f>IF(参照!A770="","",参照!A770)</f>
        <v/>
      </c>
      <c r="AV770" s="52" t="str">
        <f>IF(参照!B770="","",参照!B770)</f>
        <v/>
      </c>
      <c r="AW770" s="52" t="str">
        <f>IF(参照!C770="","",参照!C770)</f>
        <v/>
      </c>
      <c r="AX770" s="52" t="str">
        <f>IF(参照!D770="","",参照!D770)</f>
        <v>(参考値)事業者全体</v>
      </c>
      <c r="AY770" s="52">
        <f>IF(参照!E770="","",参照!E770)</f>
        <v>4.95E-4</v>
      </c>
      <c r="AZ770" s="52" t="str">
        <f>IF(参照!F770="","",参照!F770)</f>
        <v>日本瓦斯(株)</v>
      </c>
      <c r="BA770" s="52" t="str">
        <f>IF(参照!G770="","",参照!G770)</f>
        <v>日本瓦斯(株)_(参考値)事業者全体</v>
      </c>
      <c r="BB770" s="52">
        <f t="shared" si="42"/>
        <v>0.495</v>
      </c>
      <c r="BD770" s="52" t="str">
        <f>IF(参照!L770="","",参照!L770)</f>
        <v/>
      </c>
    </row>
    <row r="771" spans="47:56">
      <c r="AU771" s="52" t="str">
        <f>IF(参照!A771="","",参照!A771)</f>
        <v>A0441</v>
      </c>
      <c r="AV771" s="52" t="str">
        <f>IF(参照!B771="","",参照!B771)</f>
        <v>(株)内藤工業所</v>
      </c>
      <c r="AW771" s="52">
        <f>IF(参照!C771="","",参照!C771)</f>
        <v>5.0799999999999999E-4</v>
      </c>
      <c r="AX771" s="52" t="str">
        <f>IF(参照!D771="","",参照!D771)</f>
        <v/>
      </c>
      <c r="AY771" s="52">
        <f>IF(参照!E771="","",参照!E771)</f>
        <v>4.5199999999999998E-4</v>
      </c>
      <c r="AZ771" s="52" t="str">
        <f>IF(参照!F771="","",参照!F771)</f>
        <v>(株)内藤工業所</v>
      </c>
      <c r="BA771" s="52" t="str">
        <f>IF(参照!G771="","",参照!G771)</f>
        <v>(株)内藤工業所_</v>
      </c>
      <c r="BB771" s="52">
        <f t="shared" si="42"/>
        <v>0.45199999999999996</v>
      </c>
      <c r="BD771" s="52" t="str">
        <f>IF(参照!L771="","",参照!L771)</f>
        <v/>
      </c>
    </row>
    <row r="772" spans="47:56">
      <c r="AU772" s="52" t="str">
        <f>IF(参照!A772="","",参照!A772)</f>
        <v>A0442</v>
      </c>
      <c r="AV772" s="52" t="str">
        <f>IF(参照!B772="","",参照!B772)</f>
        <v>(株)シグナストラスト</v>
      </c>
      <c r="AW772" s="52">
        <f>IF(参照!C772="","",参照!C772)</f>
        <v>5.2999999999999998E-4</v>
      </c>
      <c r="AX772" s="52" t="str">
        <f>IF(参照!D772="","",参照!D772)</f>
        <v/>
      </c>
      <c r="AY772" s="52">
        <f>IF(参照!E772="","",参照!E772)</f>
        <v>4.7399999999999997E-4</v>
      </c>
      <c r="AZ772" s="52" t="str">
        <f>IF(参照!F772="","",参照!F772)</f>
        <v>(株)シグナストラスト</v>
      </c>
      <c r="BA772" s="52" t="str">
        <f>IF(参照!G772="","",参照!G772)</f>
        <v>(株)シグナストラスト_</v>
      </c>
      <c r="BB772" s="52">
        <f t="shared" si="42"/>
        <v>0.47399999999999998</v>
      </c>
      <c r="BD772" s="52" t="str">
        <f>IF(参照!L772="","",参照!L772)</f>
        <v/>
      </c>
    </row>
    <row r="773" spans="47:56">
      <c r="AU773" s="52" t="str">
        <f>IF(参照!A773="","",参照!A773)</f>
        <v>A0443</v>
      </c>
      <c r="AV773" s="52" t="str">
        <f>IF(参照!B773="","",参照!B773)</f>
        <v>ゲーテハウス(株)</v>
      </c>
      <c r="AW773" s="52">
        <f>IF(参照!C773="","",参照!C773)</f>
        <v>4.8899999999999996E-4</v>
      </c>
      <c r="AX773" s="52" t="str">
        <f>IF(参照!D773="","",参照!D773)</f>
        <v/>
      </c>
      <c r="AY773" s="52">
        <f>IF(参照!E773="","",参照!E773)</f>
        <v>5.1199999999999998E-4</v>
      </c>
      <c r="AZ773" s="52" t="str">
        <f>IF(参照!F773="","",参照!F773)</f>
        <v>ゲーテハウス(株)</v>
      </c>
      <c r="BA773" s="52" t="str">
        <f>IF(参照!G773="","",参照!G773)</f>
        <v>ゲーテハウス(株)_</v>
      </c>
      <c r="BB773" s="52">
        <f t="shared" ref="BB773:BB836" si="43">AY773*1000</f>
        <v>0.51200000000000001</v>
      </c>
      <c r="BD773" s="52" t="str">
        <f>IF(参照!L773="","",参照!L773)</f>
        <v/>
      </c>
    </row>
    <row r="774" spans="47:56">
      <c r="AU774" s="52" t="str">
        <f>IF(参照!A774="","",参照!A774)</f>
        <v>A0445</v>
      </c>
      <c r="AV774" s="52" t="str">
        <f>IF(参照!B774="","",参照!B774)</f>
        <v>岩手電力(株)</v>
      </c>
      <c r="AW774" s="52">
        <f>IF(参照!C774="","",参照!C774)</f>
        <v>5.22E-4</v>
      </c>
      <c r="AX774" s="52" t="str">
        <f>IF(参照!D774="","",参照!D774)</f>
        <v/>
      </c>
      <c r="AY774" s="52">
        <f>IF(参照!E774="","",参照!E774)</f>
        <v>5.0799999999999999E-4</v>
      </c>
      <c r="AZ774" s="52" t="str">
        <f>IF(参照!F774="","",参照!F774)</f>
        <v>岩手電力(株)</v>
      </c>
      <c r="BA774" s="52" t="str">
        <f>IF(参照!G774="","",参照!G774)</f>
        <v>岩手電力(株)_</v>
      </c>
      <c r="BB774" s="52">
        <f t="shared" si="43"/>
        <v>0.50800000000000001</v>
      </c>
      <c r="BD774" s="52" t="str">
        <f>IF(参照!L774="","",参照!L774)</f>
        <v/>
      </c>
    </row>
    <row r="775" spans="47:56">
      <c r="AU775" s="52" t="str">
        <f>IF(参照!A775="","",参照!A775)</f>
        <v>A0446</v>
      </c>
      <c r="AV775" s="52" t="str">
        <f>IF(参照!B775="","",参照!B775)</f>
        <v>ＪＰエネルギー(株)</v>
      </c>
      <c r="AW775" s="52">
        <f>IF(参照!C775="","",参照!C775)</f>
        <v>4.95E-4</v>
      </c>
      <c r="AX775" s="52" t="str">
        <f>IF(参照!D775="","",参照!D775)</f>
        <v/>
      </c>
      <c r="AY775" s="52">
        <f>IF(参照!E775="","",参照!E775)</f>
        <v>5.3899999999999998E-4</v>
      </c>
      <c r="AZ775" s="52" t="str">
        <f>IF(参照!F775="","",参照!F775)</f>
        <v>ＪＰエネルギー(株)</v>
      </c>
      <c r="BA775" s="52" t="str">
        <f>IF(参照!G775="","",参照!G775)</f>
        <v>ＪＰエネルギー(株)_</v>
      </c>
      <c r="BB775" s="52">
        <f t="shared" si="43"/>
        <v>0.53900000000000003</v>
      </c>
      <c r="BD775" s="52" t="str">
        <f>IF(参照!L775="","",参照!L775)</f>
        <v/>
      </c>
    </row>
    <row r="776" spans="47:56">
      <c r="AU776" s="52" t="str">
        <f>IF(参照!A776="","",参照!A776)</f>
        <v>A0447</v>
      </c>
      <c r="AV776" s="52" t="str">
        <f>IF(参照!B776="","",参照!B776)</f>
        <v>兵庫電力(株)</v>
      </c>
      <c r="AW776" s="52">
        <f>IF(参照!C776="","",参照!C776)</f>
        <v>4.7600000000000002E-4</v>
      </c>
      <c r="AX776" s="52" t="str">
        <f>IF(参照!D776="","",参照!D776)</f>
        <v/>
      </c>
      <c r="AY776" s="52">
        <f>IF(参照!E776="","",参照!E776)</f>
        <v>4.2000000000000002E-4</v>
      </c>
      <c r="AZ776" s="52" t="str">
        <f>IF(参照!F776="","",参照!F776)</f>
        <v>兵庫電力(株)</v>
      </c>
      <c r="BA776" s="52" t="str">
        <f>IF(参照!G776="","",参照!G776)</f>
        <v>兵庫電力(株)_</v>
      </c>
      <c r="BB776" s="52">
        <f t="shared" si="43"/>
        <v>0.42000000000000004</v>
      </c>
      <c r="BD776" s="52" t="str">
        <f>IF(参照!L776="","",参照!L776)</f>
        <v/>
      </c>
    </row>
    <row r="777" spans="47:56">
      <c r="AU777" s="52" t="str">
        <f>IF(参照!A777="","",参照!A777)</f>
        <v>A0448</v>
      </c>
      <c r="AV777" s="52" t="str">
        <f>IF(参照!B777="","",参照!B777)</f>
        <v>大和ライフエナジア(株)</v>
      </c>
      <c r="AW777" s="52">
        <f>IF(参照!C777="","",参照!C777)</f>
        <v>4.7600000000000002E-4</v>
      </c>
      <c r="AX777" s="52" t="str">
        <f>IF(参照!D777="","",参照!D777)</f>
        <v>メニューA</v>
      </c>
      <c r="AY777" s="52">
        <f>IF(参照!E777="","",参照!E777)</f>
        <v>0</v>
      </c>
      <c r="AZ777" s="52" t="str">
        <f>IF(参照!F777="","",参照!F777)</f>
        <v>大和ライフエナジア(株)</v>
      </c>
      <c r="BA777" s="52" t="str">
        <f>IF(参照!G777="","",参照!G777)</f>
        <v>大和ライフエナジア(株)_メニューA</v>
      </c>
      <c r="BB777" s="52">
        <f t="shared" si="43"/>
        <v>0</v>
      </c>
      <c r="BD777" s="52" t="str">
        <f>IF(参照!L777="","",参照!L777)</f>
        <v/>
      </c>
    </row>
    <row r="778" spans="47:56">
      <c r="AU778" s="52" t="str">
        <f>IF(参照!A778="","",参照!A778)</f>
        <v/>
      </c>
      <c r="AV778" s="52" t="str">
        <f>IF(参照!B778="","",参照!B778)</f>
        <v/>
      </c>
      <c r="AW778" s="52" t="str">
        <f>IF(参照!C778="","",参照!C778)</f>
        <v/>
      </c>
      <c r="AX778" s="52" t="str">
        <f>IF(参照!D778="","",参照!D778)</f>
        <v>メニューB(残差)</v>
      </c>
      <c r="AY778" s="52">
        <f>IF(参照!E778="","",参照!E778)</f>
        <v>4.2400000000000001E-4</v>
      </c>
      <c r="AZ778" s="52" t="str">
        <f>IF(参照!F778="","",参照!F778)</f>
        <v>大和ライフエナジア(株)</v>
      </c>
      <c r="BA778" s="52" t="str">
        <f>IF(参照!G778="","",参照!G778)</f>
        <v>大和ライフエナジア(株)_メニューB(残差)</v>
      </c>
      <c r="BB778" s="52">
        <f t="shared" si="43"/>
        <v>0.42399999999999999</v>
      </c>
      <c r="BD778" s="52" t="str">
        <f>IF(参照!L778="","",参照!L778)</f>
        <v/>
      </c>
    </row>
    <row r="779" spans="47:56">
      <c r="AU779" s="52" t="str">
        <f>IF(参照!A779="","",参照!A779)</f>
        <v/>
      </c>
      <c r="AV779" s="52" t="str">
        <f>IF(参照!B779="","",参照!B779)</f>
        <v/>
      </c>
      <c r="AW779" s="52" t="str">
        <f>IF(参照!C779="","",参照!C779)</f>
        <v/>
      </c>
      <c r="AX779" s="52" t="str">
        <f>IF(参照!D779="","",参照!D779)</f>
        <v>(参考値)事業者全体</v>
      </c>
      <c r="AY779" s="52">
        <f>IF(参照!E779="","",参照!E779)</f>
        <v>4.26E-4</v>
      </c>
      <c r="AZ779" s="52" t="str">
        <f>IF(参照!F779="","",参照!F779)</f>
        <v>大和ライフエナジア(株)</v>
      </c>
      <c r="BA779" s="52" t="str">
        <f>IF(参照!G779="","",参照!G779)</f>
        <v>大和ライフエナジア(株)_(参考値)事業者全体</v>
      </c>
      <c r="BB779" s="52">
        <f t="shared" si="43"/>
        <v>0.42599999999999999</v>
      </c>
      <c r="BD779" s="52" t="str">
        <f>IF(参照!L779="","",参照!L779)</f>
        <v/>
      </c>
    </row>
    <row r="780" spans="47:56">
      <c r="AU780" s="52" t="str">
        <f>IF(参照!A780="","",参照!A780)</f>
        <v>A0451</v>
      </c>
      <c r="AV780" s="52" t="str">
        <f>IF(参照!B780="","",参照!B780)</f>
        <v>Ｃｏｃｏテラスたがわ(株)</v>
      </c>
      <c r="AW780" s="52">
        <f>IF(参照!C780="","",参照!C780)</f>
        <v>3.2499999999999999E-4</v>
      </c>
      <c r="AX780" s="52" t="str">
        <f>IF(参照!D780="","",参照!D780)</f>
        <v/>
      </c>
      <c r="AY780" s="52">
        <f>IF(参照!E780="","",参照!E780)</f>
        <v>3.1100000000000002E-4</v>
      </c>
      <c r="AZ780" s="52" t="str">
        <f>IF(参照!F780="","",参照!F780)</f>
        <v>Ｃｏｃｏテラスたがわ(株)</v>
      </c>
      <c r="BA780" s="52" t="str">
        <f>IF(参照!G780="","",参照!G780)</f>
        <v>Ｃｏｃｏテラスたがわ(株)_</v>
      </c>
      <c r="BB780" s="52">
        <f t="shared" si="43"/>
        <v>0.311</v>
      </c>
      <c r="BD780" s="52" t="str">
        <f>IF(参照!L780="","",参照!L780)</f>
        <v/>
      </c>
    </row>
    <row r="781" spans="47:56">
      <c r="AU781" s="52" t="str">
        <f>IF(参照!A781="","",参照!A781)</f>
        <v>A0452</v>
      </c>
      <c r="AV781" s="52" t="str">
        <f>IF(参照!B781="","",参照!B781)</f>
        <v>東北電力エナジートレーディング(株)</v>
      </c>
      <c r="AW781" s="52" t="str">
        <f>IF(参照!C781="","",参照!C781)</f>
        <v>0.000453※</v>
      </c>
      <c r="AX781" s="52" t="str">
        <f>IF(参照!D781="","",参照!D781)</f>
        <v/>
      </c>
      <c r="AY781" s="52">
        <f>IF(参照!E781="","",参照!E781)</f>
        <v>4.5300000000000001E-4</v>
      </c>
      <c r="AZ781" s="52" t="str">
        <f>IF(参照!F781="","",参照!F781)</f>
        <v>東北電力エナジートレーディング(株)</v>
      </c>
      <c r="BA781" s="52" t="str">
        <f>IF(参照!G781="","",参照!G781)</f>
        <v>東北電力エナジートレーディング(株)_</v>
      </c>
      <c r="BB781" s="52">
        <f t="shared" si="43"/>
        <v>0.45300000000000001</v>
      </c>
      <c r="BD781" s="52" t="str">
        <f>IF(参照!L781="","",参照!L781)</f>
        <v/>
      </c>
    </row>
    <row r="782" spans="47:56">
      <c r="AU782" s="52" t="str">
        <f>IF(参照!A782="","",参照!A782)</f>
        <v>A0453</v>
      </c>
      <c r="AV782" s="52" t="str">
        <f>IF(参照!B782="","",参照!B782)</f>
        <v>(株)横浜環境デザイン</v>
      </c>
      <c r="AW782" s="52">
        <f>IF(参照!C782="","",参照!C782)</f>
        <v>3.8900000000000002E-4</v>
      </c>
      <c r="AX782" s="52" t="str">
        <f>IF(参照!D782="","",参照!D782)</f>
        <v>メニューA</v>
      </c>
      <c r="AY782" s="52">
        <f>IF(参照!E782="","",参照!E782)</f>
        <v>0</v>
      </c>
      <c r="AZ782" s="52" t="str">
        <f>IF(参照!F782="","",参照!F782)</f>
        <v>(株)横浜環境デザイン</v>
      </c>
      <c r="BA782" s="52" t="str">
        <f>IF(参照!G782="","",参照!G782)</f>
        <v>(株)横浜環境デザイン_メニューA</v>
      </c>
      <c r="BB782" s="52">
        <f t="shared" si="43"/>
        <v>0</v>
      </c>
      <c r="BD782" s="52" t="str">
        <f>IF(参照!L782="","",参照!L782)</f>
        <v/>
      </c>
    </row>
    <row r="783" spans="47:56">
      <c r="AU783" s="52" t="str">
        <f>IF(参照!A783="","",参照!A783)</f>
        <v/>
      </c>
      <c r="AV783" s="52" t="str">
        <f>IF(参照!B783="","",参照!B783)</f>
        <v/>
      </c>
      <c r="AW783" s="52" t="str">
        <f>IF(参照!C783="","",参照!C783)</f>
        <v/>
      </c>
      <c r="AX783" s="52" t="str">
        <f>IF(参照!D783="","",参照!D783)</f>
        <v>メニューB(残差)</v>
      </c>
      <c r="AY783" s="52">
        <f>IF(参照!E783="","",参照!E783)</f>
        <v>4.46E-4</v>
      </c>
      <c r="AZ783" s="52" t="str">
        <f>IF(参照!F783="","",参照!F783)</f>
        <v>(株)横浜環境デザイン</v>
      </c>
      <c r="BA783" s="52" t="str">
        <f>IF(参照!G783="","",参照!G783)</f>
        <v>(株)横浜環境デザイン_メニューB(残差)</v>
      </c>
      <c r="BB783" s="52">
        <f t="shared" si="43"/>
        <v>0.44600000000000001</v>
      </c>
      <c r="BD783" s="52" t="str">
        <f>IF(参照!L783="","",参照!L783)</f>
        <v/>
      </c>
    </row>
    <row r="784" spans="47:56">
      <c r="AU784" s="52" t="str">
        <f>IF(参照!A784="","",参照!A784)</f>
        <v/>
      </c>
      <c r="AV784" s="52" t="str">
        <f>IF(参照!B784="","",参照!B784)</f>
        <v/>
      </c>
      <c r="AW784" s="52" t="str">
        <f>IF(参照!C784="","",参照!C784)</f>
        <v/>
      </c>
      <c r="AX784" s="52" t="str">
        <f>IF(参照!D784="","",参照!D784)</f>
        <v>(参考値)事業者全体</v>
      </c>
      <c r="AY784" s="52">
        <f>IF(参照!E784="","",参照!E784)</f>
        <v>4.6000000000000001E-4</v>
      </c>
      <c r="AZ784" s="52" t="str">
        <f>IF(参照!F784="","",参照!F784)</f>
        <v>(株)横浜環境デザイン</v>
      </c>
      <c r="BA784" s="52" t="str">
        <f>IF(参照!G784="","",参照!G784)</f>
        <v>(株)横浜環境デザイン_(参考値)事業者全体</v>
      </c>
      <c r="BB784" s="52">
        <f t="shared" si="43"/>
        <v>0.46</v>
      </c>
      <c r="BD784" s="52" t="str">
        <f>IF(参照!L784="","",参照!L784)</f>
        <v/>
      </c>
    </row>
    <row r="785" spans="47:56">
      <c r="AU785" s="52" t="str">
        <f>IF(参照!A785="","",参照!A785)</f>
        <v>A0454</v>
      </c>
      <c r="AV785" s="52" t="str">
        <f>IF(参照!B785="","",参照!B785)</f>
        <v>(株)まち未来製作所</v>
      </c>
      <c r="AW785" s="52">
        <f>IF(参照!C785="","",参照!C785)</f>
        <v>3.0200000000000002E-4</v>
      </c>
      <c r="AX785" s="52" t="str">
        <f>IF(参照!D785="","",参照!D785)</f>
        <v/>
      </c>
      <c r="AY785" s="52">
        <f>IF(参照!E785="","",参照!E785)</f>
        <v>5.2899999999999996E-4</v>
      </c>
      <c r="AZ785" s="52" t="str">
        <f>IF(参照!F785="","",参照!F785)</f>
        <v>(株)まち未来製作所</v>
      </c>
      <c r="BA785" s="52" t="str">
        <f>IF(参照!G785="","",参照!G785)</f>
        <v>(株)まち未来製作所_</v>
      </c>
      <c r="BB785" s="52">
        <f t="shared" si="43"/>
        <v>0.52899999999999991</v>
      </c>
      <c r="BD785" s="52" t="str">
        <f>IF(参照!L785="","",参照!L785)</f>
        <v/>
      </c>
    </row>
    <row r="786" spans="47:56">
      <c r="AU786" s="52" t="str">
        <f>IF(参照!A786="","",参照!A786)</f>
        <v>A0455</v>
      </c>
      <c r="AV786" s="52" t="str">
        <f>IF(参照!B786="","",参照!B786)</f>
        <v>ＴＲＥＮＤＥ(株)</v>
      </c>
      <c r="AW786" s="52">
        <f>IF(参照!C786="","",参照!C786)</f>
        <v>4.9399999999999997E-4</v>
      </c>
      <c r="AX786" s="52" t="str">
        <f>IF(参照!D786="","",参照!D786)</f>
        <v/>
      </c>
      <c r="AY786" s="52">
        <f>IF(参照!E786="","",参照!E786)</f>
        <v>4.8799999999999999E-4</v>
      </c>
      <c r="AZ786" s="52" t="str">
        <f>IF(参照!F786="","",参照!F786)</f>
        <v>ＴＲＥＮＤＥ(株)</v>
      </c>
      <c r="BA786" s="52" t="str">
        <f>IF(参照!G786="","",参照!G786)</f>
        <v>ＴＲＥＮＤＥ(株)_</v>
      </c>
      <c r="BB786" s="52">
        <f t="shared" si="43"/>
        <v>0.48799999999999999</v>
      </c>
      <c r="BD786" s="52" t="str">
        <f>IF(参照!L786="","",参照!L786)</f>
        <v/>
      </c>
    </row>
    <row r="787" spans="47:56">
      <c r="AU787" s="52" t="str">
        <f>IF(参照!A787="","",参照!A787)</f>
        <v>A0456</v>
      </c>
      <c r="AV787" s="52" t="str">
        <f>IF(参照!B787="","",参照!B787)</f>
        <v>(株)どさんこパワー</v>
      </c>
      <c r="AW787" s="52">
        <f>IF(参照!C787="","",参照!C787)</f>
        <v>5.0500000000000002E-4</v>
      </c>
      <c r="AX787" s="52" t="str">
        <f>IF(参照!D787="","",参照!D787)</f>
        <v>メニューA</v>
      </c>
      <c r="AY787" s="52">
        <f>IF(参照!E787="","",参照!E787)</f>
        <v>0</v>
      </c>
      <c r="AZ787" s="52" t="str">
        <f>IF(参照!F787="","",参照!F787)</f>
        <v>(株)どさんこパワー</v>
      </c>
      <c r="BA787" s="52" t="str">
        <f>IF(参照!G787="","",参照!G787)</f>
        <v>(株)どさんこパワー_メニューA</v>
      </c>
      <c r="BB787" s="52">
        <f t="shared" si="43"/>
        <v>0</v>
      </c>
      <c r="BD787" s="52" t="str">
        <f>IF(参照!L787="","",参照!L787)</f>
        <v/>
      </c>
    </row>
    <row r="788" spans="47:56">
      <c r="AU788" s="52" t="str">
        <f>IF(参照!A788="","",参照!A788)</f>
        <v/>
      </c>
      <c r="AV788" s="52" t="str">
        <f>IF(参照!B788="","",参照!B788)</f>
        <v/>
      </c>
      <c r="AW788" s="52" t="str">
        <f>IF(参照!C788="","",参照!C788)</f>
        <v/>
      </c>
      <c r="AX788" s="52" t="str">
        <f>IF(参照!D788="","",参照!D788)</f>
        <v>メニューB(残差)</v>
      </c>
      <c r="AY788" s="52">
        <f>IF(参照!E788="","",参照!E788)</f>
        <v>5.5800000000000001E-4</v>
      </c>
      <c r="AZ788" s="52" t="str">
        <f>IF(参照!F788="","",参照!F788)</f>
        <v>(株)どさんこパワー</v>
      </c>
      <c r="BA788" s="52" t="str">
        <f>IF(参照!G788="","",参照!G788)</f>
        <v>(株)どさんこパワー_メニューB(残差)</v>
      </c>
      <c r="BB788" s="52">
        <f t="shared" si="43"/>
        <v>0.55800000000000005</v>
      </c>
      <c r="BD788" s="52" t="str">
        <f>IF(参照!L788="","",参照!L788)</f>
        <v/>
      </c>
    </row>
    <row r="789" spans="47:56">
      <c r="AU789" s="52" t="str">
        <f>IF(参照!A789="","",参照!A789)</f>
        <v/>
      </c>
      <c r="AV789" s="52" t="str">
        <f>IF(参照!B789="","",参照!B789)</f>
        <v/>
      </c>
      <c r="AW789" s="52" t="str">
        <f>IF(参照!C789="","",参照!C789)</f>
        <v/>
      </c>
      <c r="AX789" s="52" t="str">
        <f>IF(参照!D789="","",参照!D789)</f>
        <v>(参考値)事業者全体</v>
      </c>
      <c r="AY789" s="52">
        <f>IF(参照!E789="","",参照!E789)</f>
        <v>5.3600000000000002E-4</v>
      </c>
      <c r="AZ789" s="52" t="str">
        <f>IF(参照!F789="","",参照!F789)</f>
        <v>(株)どさんこパワー</v>
      </c>
      <c r="BA789" s="52" t="str">
        <f>IF(参照!G789="","",参照!G789)</f>
        <v>(株)どさんこパワー_(参考値)事業者全体</v>
      </c>
      <c r="BB789" s="52">
        <f t="shared" si="43"/>
        <v>0.53600000000000003</v>
      </c>
      <c r="BD789" s="52" t="str">
        <f>IF(参照!L789="","",参照!L789)</f>
        <v/>
      </c>
    </row>
    <row r="790" spans="47:56">
      <c r="AU790" s="52" t="str">
        <f>IF(参照!A790="","",参照!A790)</f>
        <v>A0457</v>
      </c>
      <c r="AV790" s="52" t="str">
        <f>IF(参照!B790="","",参照!B790)</f>
        <v>トリニティエナジー(株)</v>
      </c>
      <c r="AW790" s="52">
        <f>IF(参照!C790="","",参照!C790)</f>
        <v>4.5900000000000004E-4</v>
      </c>
      <c r="AX790" s="52" t="str">
        <f>IF(参照!D790="","",参照!D790)</f>
        <v/>
      </c>
      <c r="AY790" s="52">
        <f>IF(参照!E790="","",参照!E790)</f>
        <v>4.7299999999999995E-4</v>
      </c>
      <c r="AZ790" s="52" t="str">
        <f>IF(参照!F790="","",参照!F790)</f>
        <v>トリニティエナジー(株)</v>
      </c>
      <c r="BA790" s="52" t="str">
        <f>IF(参照!G790="","",参照!G790)</f>
        <v>トリニティエナジー(株)_</v>
      </c>
      <c r="BB790" s="52">
        <f t="shared" si="43"/>
        <v>0.47299999999999998</v>
      </c>
      <c r="BD790" s="52" t="str">
        <f>IF(参照!L790="","",参照!L790)</f>
        <v/>
      </c>
    </row>
    <row r="791" spans="47:56">
      <c r="AU791" s="52" t="str">
        <f>IF(参照!A791="","",参照!A791)</f>
        <v>A0458</v>
      </c>
      <c r="AV791" s="52" t="str">
        <f>IF(参照!B791="","",参照!B791)</f>
        <v>ワンワールドエナジー(株)(旧：(株)地方創生テクノロジーラボ)</v>
      </c>
      <c r="AW791" s="52">
        <f>IF(参照!C791="","",参照!C791)</f>
        <v>4.6500000000000003E-4</v>
      </c>
      <c r="AX791" s="52" t="str">
        <f>IF(参照!D791="","",参照!D791)</f>
        <v/>
      </c>
      <c r="AY791" s="52">
        <f>IF(参照!E791="","",参照!E791)</f>
        <v>4.35E-4</v>
      </c>
      <c r="AZ791" s="52" t="str">
        <f>IF(参照!F791="","",参照!F791)</f>
        <v>ワンワールドエナジー(株)(旧：(株)地方創生テクノロジーラボ)</v>
      </c>
      <c r="BA791" s="52" t="str">
        <f>IF(参照!G791="","",参照!G791)</f>
        <v>ワンワールドエナジー(株)(旧：(株)地方創生テクノロジーラボ)_</v>
      </c>
      <c r="BB791" s="52">
        <f t="shared" si="43"/>
        <v>0.435</v>
      </c>
      <c r="BD791" s="52" t="str">
        <f>IF(参照!L791="","",参照!L791)</f>
        <v/>
      </c>
    </row>
    <row r="792" spans="47:56">
      <c r="AU792" s="52" t="str">
        <f>IF(参照!A792="","",参照!A792)</f>
        <v>A0459</v>
      </c>
      <c r="AV792" s="52" t="str">
        <f>IF(参照!B792="","",参照!B792)</f>
        <v>みなとみらい電力(株)</v>
      </c>
      <c r="AW792" s="52">
        <f>IF(参照!C792="","",参照!C792)</f>
        <v>4.9399999999999997E-4</v>
      </c>
      <c r="AX792" s="52" t="str">
        <f>IF(参照!D792="","",参照!D792)</f>
        <v/>
      </c>
      <c r="AY792" s="52">
        <f>IF(参照!E792="","",参照!E792)</f>
        <v>5.1599999999999997E-4</v>
      </c>
      <c r="AZ792" s="52" t="str">
        <f>IF(参照!F792="","",参照!F792)</f>
        <v>みなとみらい電力(株)</v>
      </c>
      <c r="BA792" s="52" t="str">
        <f>IF(参照!G792="","",参照!G792)</f>
        <v>みなとみらい電力(株)_</v>
      </c>
      <c r="BB792" s="52">
        <f t="shared" si="43"/>
        <v>0.51600000000000001</v>
      </c>
      <c r="BD792" s="52" t="str">
        <f>IF(参照!L792="","",参照!L792)</f>
        <v/>
      </c>
    </row>
    <row r="793" spans="47:56">
      <c r="AU793" s="52" t="str">
        <f>IF(参照!A793="","",参照!A793)</f>
        <v>A0461</v>
      </c>
      <c r="AV793" s="52" t="str">
        <f>IF(参照!B793="","",参照!B793)</f>
        <v>(株)ＬＩＸＩＬ　ＴＥＰＣＯ　スマートパートナーズ</v>
      </c>
      <c r="AW793" s="52">
        <f>IF(参照!C793="","",参照!C793)</f>
        <v>4.9700000000000005E-4</v>
      </c>
      <c r="AX793" s="52" t="str">
        <f>IF(参照!D793="","",参照!D793)</f>
        <v>メニューA</v>
      </c>
      <c r="AY793" s="52">
        <f>IF(参照!E793="","",参照!E793)</f>
        <v>0</v>
      </c>
      <c r="AZ793" s="52" t="str">
        <f>IF(参照!F793="","",参照!F793)</f>
        <v>(株)ＬＩＸＩＬ　ＴＥＰＣＯ　スマートパートナーズ</v>
      </c>
      <c r="BA793" s="52" t="str">
        <f>IF(参照!G793="","",参照!G793)</f>
        <v>(株)ＬＩＸＩＬ　ＴＥＰＣＯ　スマートパートナーズ_メニューA</v>
      </c>
      <c r="BB793" s="52">
        <f t="shared" si="43"/>
        <v>0</v>
      </c>
      <c r="BD793" s="52" t="str">
        <f>IF(参照!L793="","",参照!L793)</f>
        <v/>
      </c>
    </row>
    <row r="794" spans="47:56">
      <c r="AU794" s="52" t="str">
        <f>IF(参照!A794="","",参照!A794)</f>
        <v/>
      </c>
      <c r="AV794" s="52" t="str">
        <f>IF(参照!B794="","",参照!B794)</f>
        <v/>
      </c>
      <c r="AW794" s="52" t="str">
        <f>IF(参照!C794="","",参照!C794)</f>
        <v/>
      </c>
      <c r="AX794" s="52" t="str">
        <f>IF(参照!D794="","",参照!D794)</f>
        <v>メニューB</v>
      </c>
      <c r="AY794" s="52">
        <f>IF(参照!E794="","",参照!E794)</f>
        <v>2.0100000000000001E-4</v>
      </c>
      <c r="AZ794" s="52" t="str">
        <f>IF(参照!F794="","",参照!F794)</f>
        <v>(株)ＬＩＸＩＬ　ＴＥＰＣＯ　スマートパートナーズ</v>
      </c>
      <c r="BA794" s="52" t="str">
        <f>IF(参照!G794="","",参照!G794)</f>
        <v>(株)ＬＩＸＩＬ　ＴＥＰＣＯ　スマートパートナーズ_メニューB</v>
      </c>
      <c r="BB794" s="52">
        <f t="shared" si="43"/>
        <v>0.20100000000000001</v>
      </c>
      <c r="BD794" s="52" t="str">
        <f>IF(参照!L794="","",参照!L794)</f>
        <v/>
      </c>
    </row>
    <row r="795" spans="47:56">
      <c r="AU795" s="52" t="str">
        <f>IF(参照!A795="","",参照!A795)</f>
        <v/>
      </c>
      <c r="AV795" s="52" t="str">
        <f>IF(参照!B795="","",参照!B795)</f>
        <v/>
      </c>
      <c r="AW795" s="52" t="str">
        <f>IF(参照!C795="","",参照!C795)</f>
        <v/>
      </c>
      <c r="AX795" s="52" t="str">
        <f>IF(参照!D795="","",参照!D795)</f>
        <v>メニューC(残差)</v>
      </c>
      <c r="AY795" s="52">
        <f>IF(参照!E795="","",参照!E795)</f>
        <v>5.2900000000000006E-4</v>
      </c>
      <c r="AZ795" s="52" t="str">
        <f>IF(参照!F795="","",参照!F795)</f>
        <v>(株)ＬＩＸＩＬ　ＴＥＰＣＯ　スマートパートナーズ</v>
      </c>
      <c r="BA795" s="52" t="str">
        <f>IF(参照!G795="","",参照!G795)</f>
        <v>(株)ＬＩＸＩＬ　ＴＥＰＣＯ　スマートパートナーズ_メニューC(残差)</v>
      </c>
      <c r="BB795" s="52">
        <f t="shared" si="43"/>
        <v>0.52900000000000003</v>
      </c>
      <c r="BD795" s="52" t="str">
        <f>IF(参照!L795="","",参照!L795)</f>
        <v/>
      </c>
    </row>
    <row r="796" spans="47:56">
      <c r="AU796" s="52" t="str">
        <f>IF(参照!A796="","",参照!A796)</f>
        <v/>
      </c>
      <c r="AV796" s="52" t="str">
        <f>IF(参照!B796="","",参照!B796)</f>
        <v/>
      </c>
      <c r="AW796" s="52" t="str">
        <f>IF(参照!C796="","",参照!C796)</f>
        <v/>
      </c>
      <c r="AX796" s="52" t="str">
        <f>IF(参照!D796="","",参照!D796)</f>
        <v>(参考値)事業者全体</v>
      </c>
      <c r="AY796" s="52">
        <f>IF(参照!E796="","",参照!E796)</f>
        <v>4.9200000000000003E-4</v>
      </c>
      <c r="AZ796" s="52" t="str">
        <f>IF(参照!F796="","",参照!F796)</f>
        <v>(株)ＬＩＸＩＬ　ＴＥＰＣＯ　スマートパートナーズ</v>
      </c>
      <c r="BA796" s="52" t="str">
        <f>IF(参照!G796="","",参照!G796)</f>
        <v>(株)ＬＩＸＩＬ　ＴＥＰＣＯ　スマートパートナーズ_(参考値)事業者全体</v>
      </c>
      <c r="BB796" s="52">
        <f t="shared" si="43"/>
        <v>0.49200000000000005</v>
      </c>
      <c r="BD796" s="52" t="str">
        <f>IF(参照!L796="","",参照!L796)</f>
        <v/>
      </c>
    </row>
    <row r="797" spans="47:56">
      <c r="AU797" s="52" t="str">
        <f>IF(参照!A797="","",参照!A797)</f>
        <v>A0463</v>
      </c>
      <c r="AV797" s="52" t="str">
        <f>IF(参照!B797="","",参照!B797)</f>
        <v>(株)ＮＥＸＴ　ＯＮＥ</v>
      </c>
      <c r="AW797" s="52">
        <f>IF(参照!C797="","",参照!C797)</f>
        <v>5.31E-4</v>
      </c>
      <c r="AX797" s="52" t="str">
        <f>IF(参照!D797="","",参照!D797)</f>
        <v/>
      </c>
      <c r="AY797" s="52">
        <f>IF(参照!E797="","",参照!E797)</f>
        <v>5.1400000000000003E-4</v>
      </c>
      <c r="AZ797" s="52" t="str">
        <f>IF(参照!F797="","",参照!F797)</f>
        <v>(株)ＮＥＸＴ　ＯＮＥ</v>
      </c>
      <c r="BA797" s="52" t="str">
        <f>IF(参照!G797="","",参照!G797)</f>
        <v>(株)ＮＥＸＴ　ＯＮＥ_</v>
      </c>
      <c r="BB797" s="52">
        <f t="shared" si="43"/>
        <v>0.51400000000000001</v>
      </c>
      <c r="BD797" s="52" t="str">
        <f>IF(参照!L797="","",参照!L797)</f>
        <v/>
      </c>
    </row>
    <row r="798" spans="47:56">
      <c r="AU798" s="52" t="str">
        <f>IF(参照!A798="","",参照!A798)</f>
        <v>A0465</v>
      </c>
      <c r="AV798" s="52" t="str">
        <f>IF(参照!B798="","",参照!B798)</f>
        <v>(株)ユビニティー</v>
      </c>
      <c r="AW798" s="52">
        <f>IF(参照!C798="","",参照!C798)</f>
        <v>5.8100000000000003E-4</v>
      </c>
      <c r="AX798" s="52" t="str">
        <f>IF(参照!D798="","",参照!D798)</f>
        <v/>
      </c>
      <c r="AY798" s="52">
        <f>IF(参照!E798="","",参照!E798)</f>
        <v>5.6400000000000005E-4</v>
      </c>
      <c r="AZ798" s="52" t="str">
        <f>IF(参照!F798="","",参照!F798)</f>
        <v>(株)ユビニティー</v>
      </c>
      <c r="BA798" s="52" t="str">
        <f>IF(参照!G798="","",参照!G798)</f>
        <v>(株)ユビニティー_</v>
      </c>
      <c r="BB798" s="52">
        <f t="shared" si="43"/>
        <v>0.56400000000000006</v>
      </c>
      <c r="BD798" s="52" t="str">
        <f>IF(参照!L798="","",参照!L798)</f>
        <v/>
      </c>
    </row>
    <row r="799" spans="47:56">
      <c r="AU799" s="52" t="str">
        <f>IF(参照!A799="","",参照!A799)</f>
        <v>A0466</v>
      </c>
      <c r="AV799" s="52" t="str">
        <f>IF(参照!B799="","",参照!B799)</f>
        <v>(株)宮交シティ</v>
      </c>
      <c r="AW799" s="52">
        <f>IF(参照!C799="","",参照!C799)</f>
        <v>3.2200000000000002E-4</v>
      </c>
      <c r="AX799" s="52" t="str">
        <f>IF(参照!D799="","",参照!D799)</f>
        <v/>
      </c>
      <c r="AY799" s="52">
        <f>IF(参照!E799="","",参照!E799)</f>
        <v>2.6600000000000001E-4</v>
      </c>
      <c r="AZ799" s="52" t="str">
        <f>IF(参照!F799="","",参照!F799)</f>
        <v>(株)宮交シティ</v>
      </c>
      <c r="BA799" s="52" t="str">
        <f>IF(参照!G799="","",参照!G799)</f>
        <v>(株)宮交シティ_</v>
      </c>
      <c r="BB799" s="52">
        <f t="shared" si="43"/>
        <v>0.26600000000000001</v>
      </c>
      <c r="BD799" s="52" t="str">
        <f>IF(参照!L799="","",参照!L799)</f>
        <v/>
      </c>
    </row>
    <row r="800" spans="47:56">
      <c r="AU800" s="52" t="str">
        <f>IF(参照!A800="","",参照!A800)</f>
        <v>A0467</v>
      </c>
      <c r="AV800" s="52" t="str">
        <f>IF(参照!B800="","",参照!B800)</f>
        <v>(株)アルファライズ</v>
      </c>
      <c r="AW800" s="52">
        <f>IF(参照!C800="","",参照!C800)</f>
        <v>5.1000000000000004E-4</v>
      </c>
      <c r="AX800" s="52" t="str">
        <f>IF(参照!D800="","",参照!D800)</f>
        <v/>
      </c>
      <c r="AY800" s="52">
        <f>IF(参照!E800="","",参照!E800)</f>
        <v>5.2800000000000004E-4</v>
      </c>
      <c r="AZ800" s="52" t="str">
        <f>IF(参照!F800="","",参照!F800)</f>
        <v>(株)アルファライズ</v>
      </c>
      <c r="BA800" s="52" t="str">
        <f>IF(参照!G800="","",参照!G800)</f>
        <v>(株)アルファライズ_</v>
      </c>
      <c r="BB800" s="52">
        <f t="shared" si="43"/>
        <v>0.52800000000000002</v>
      </c>
      <c r="BD800" s="52" t="str">
        <f>IF(参照!L800="","",参照!L800)</f>
        <v/>
      </c>
    </row>
    <row r="801" spans="47:56">
      <c r="AU801" s="52" t="str">
        <f>IF(参照!A801="","",参照!A801)</f>
        <v>A0468</v>
      </c>
      <c r="AV801" s="52" t="str">
        <f>IF(参照!B801="","",参照!B801)</f>
        <v>おおすみ半島スマートエネルギー(株)</v>
      </c>
      <c r="AW801" s="52">
        <f>IF(参照!C801="","",参照!C801)</f>
        <v>4.5800000000000002E-4</v>
      </c>
      <c r="AX801" s="52" t="str">
        <f>IF(参照!D801="","",参照!D801)</f>
        <v/>
      </c>
      <c r="AY801" s="52">
        <f>IF(参照!E801="","",参照!E801)</f>
        <v>4.5800000000000002E-4</v>
      </c>
      <c r="AZ801" s="52" t="str">
        <f>IF(参照!F801="","",参照!F801)</f>
        <v>おおすみ半島スマートエネルギー(株)</v>
      </c>
      <c r="BA801" s="52" t="str">
        <f>IF(参照!G801="","",参照!G801)</f>
        <v>おおすみ半島スマートエネルギー(株)_</v>
      </c>
      <c r="BB801" s="52">
        <f t="shared" si="43"/>
        <v>0.45800000000000002</v>
      </c>
      <c r="BD801" s="52" t="str">
        <f>IF(参照!L801="","",参照!L801)</f>
        <v/>
      </c>
    </row>
    <row r="802" spans="47:56">
      <c r="AU802" s="52" t="str">
        <f>IF(参照!A802="","",参照!A802)</f>
        <v>A0470</v>
      </c>
      <c r="AV802" s="52" t="str">
        <f>IF(参照!B802="","",参照!B802)</f>
        <v>おきなわコープエナジー(株)</v>
      </c>
      <c r="AW802" s="52">
        <f>IF(参照!C802="","",参照!C802)</f>
        <v>6.96E-4</v>
      </c>
      <c r="AX802" s="52" t="str">
        <f>IF(参照!D802="","",参照!D802)</f>
        <v/>
      </c>
      <c r="AY802" s="52">
        <f>IF(参照!E802="","",参照!E802)</f>
        <v>6.8300000000000001E-4</v>
      </c>
      <c r="AZ802" s="52" t="str">
        <f>IF(参照!F802="","",参照!F802)</f>
        <v>おきなわコープエナジー(株)</v>
      </c>
      <c r="BA802" s="52" t="str">
        <f>IF(参照!G802="","",参照!G802)</f>
        <v>おきなわコープエナジー(株)_</v>
      </c>
      <c r="BB802" s="52">
        <f t="shared" si="43"/>
        <v>0.68300000000000005</v>
      </c>
      <c r="BD802" s="52" t="str">
        <f>IF(参照!L802="","",参照!L802)</f>
        <v/>
      </c>
    </row>
    <row r="803" spans="47:56">
      <c r="AU803" s="52" t="str">
        <f>IF(参照!A803="","",参照!A803)</f>
        <v>A0471</v>
      </c>
      <c r="AV803" s="52" t="str">
        <f>IF(参照!B803="","",参照!B803)</f>
        <v>久慈地域エネルギー(株)</v>
      </c>
      <c r="AW803" s="52">
        <f>IF(参照!C803="","",参照!C803)</f>
        <v>4.26E-4</v>
      </c>
      <c r="AX803" s="52" t="str">
        <f>IF(参照!D803="","",参照!D803)</f>
        <v/>
      </c>
      <c r="AY803" s="52">
        <f>IF(参照!E803="","",参照!E803)</f>
        <v>4.9200000000000003E-4</v>
      </c>
      <c r="AZ803" s="52" t="str">
        <f>IF(参照!F803="","",参照!F803)</f>
        <v>久慈地域エネルギー(株)</v>
      </c>
      <c r="BA803" s="52" t="str">
        <f>IF(参照!G803="","",参照!G803)</f>
        <v>久慈地域エネルギー(株)_</v>
      </c>
      <c r="BB803" s="52">
        <f t="shared" si="43"/>
        <v>0.49200000000000005</v>
      </c>
      <c r="BD803" s="52" t="str">
        <f>IF(参照!L803="","",参照!L803)</f>
        <v/>
      </c>
    </row>
    <row r="804" spans="47:56">
      <c r="AU804" s="52" t="str">
        <f>IF(参照!A804="","",参照!A804)</f>
        <v>A0472</v>
      </c>
      <c r="AV804" s="52" t="str">
        <f>IF(参照!B804="","",参照!B804)</f>
        <v>弘前ガス(株)</v>
      </c>
      <c r="AW804" s="52">
        <f>IF(参照!C804="","",参照!C804)</f>
        <v>4.7699999999999999E-4</v>
      </c>
      <c r="AX804" s="52" t="str">
        <f>IF(参照!D804="","",参照!D804)</f>
        <v/>
      </c>
      <c r="AY804" s="52">
        <f>IF(参照!E804="","",参照!E804)</f>
        <v>4.6799999999999999E-4</v>
      </c>
      <c r="AZ804" s="52" t="str">
        <f>IF(参照!F804="","",参照!F804)</f>
        <v>弘前ガス(株)</v>
      </c>
      <c r="BA804" s="52" t="str">
        <f>IF(参照!G804="","",参照!G804)</f>
        <v>弘前ガス(株)_</v>
      </c>
      <c r="BB804" s="52">
        <f t="shared" si="43"/>
        <v>0.46799999999999997</v>
      </c>
      <c r="BD804" s="52" t="str">
        <f>IF(参照!L804="","",参照!L804)</f>
        <v/>
      </c>
    </row>
    <row r="805" spans="47:56">
      <c r="AU805" s="52" t="str">
        <f>IF(参照!A805="","",参照!A805)</f>
        <v>A0473</v>
      </c>
      <c r="AV805" s="52" t="str">
        <f>IF(参照!B805="","",参照!B805)</f>
        <v>(株)フォーバルテレコム　</v>
      </c>
      <c r="AW805" s="52">
        <f>IF(参照!C805="","",参照!C805)</f>
        <v>4.75E-4</v>
      </c>
      <c r="AX805" s="52" t="str">
        <f>IF(参照!D805="","",参照!D805)</f>
        <v>メニューA</v>
      </c>
      <c r="AY805" s="52">
        <f>IF(参照!E805="","",参照!E805)</f>
        <v>0</v>
      </c>
      <c r="AZ805" s="52" t="str">
        <f>IF(参照!F805="","",参照!F805)</f>
        <v>(株)フォーバルテレコム　</v>
      </c>
      <c r="BA805" s="52" t="str">
        <f>IF(参照!G805="","",参照!G805)</f>
        <v>(株)フォーバルテレコム　_メニューA</v>
      </c>
      <c r="BB805" s="52">
        <f t="shared" si="43"/>
        <v>0</v>
      </c>
      <c r="BD805" s="52" t="str">
        <f>IF(参照!L805="","",参照!L805)</f>
        <v/>
      </c>
    </row>
    <row r="806" spans="47:56">
      <c r="AU806" s="52" t="str">
        <f>IF(参照!A806="","",参照!A806)</f>
        <v/>
      </c>
      <c r="AV806" s="52" t="str">
        <f>IF(参照!B806="","",参照!B806)</f>
        <v/>
      </c>
      <c r="AW806" s="52" t="str">
        <f>IF(参照!C806="","",参照!C806)</f>
        <v/>
      </c>
      <c r="AX806" s="52" t="str">
        <f>IF(参照!D806="","",参照!D806)</f>
        <v>メニューB(残差)</v>
      </c>
      <c r="AY806" s="52">
        <f>IF(参照!E806="","",参照!E806)</f>
        <v>4.1899999999999999E-4</v>
      </c>
      <c r="AZ806" s="52" t="str">
        <f>IF(参照!F806="","",参照!F806)</f>
        <v>(株)フォーバルテレコム　</v>
      </c>
      <c r="BA806" s="52" t="str">
        <f>IF(参照!G806="","",参照!G806)</f>
        <v>(株)フォーバルテレコム　_メニューB(残差)</v>
      </c>
      <c r="BB806" s="52">
        <f t="shared" si="43"/>
        <v>0.41899999999999998</v>
      </c>
      <c r="BD806" s="52" t="str">
        <f>IF(参照!L806="","",参照!L806)</f>
        <v/>
      </c>
    </row>
    <row r="807" spans="47:56">
      <c r="AU807" s="52" t="str">
        <f>IF(参照!A807="","",参照!A807)</f>
        <v/>
      </c>
      <c r="AV807" s="52" t="str">
        <f>IF(参照!B807="","",参照!B807)</f>
        <v/>
      </c>
      <c r="AW807" s="52" t="str">
        <f>IF(参照!C807="","",参照!C807)</f>
        <v/>
      </c>
      <c r="AX807" s="52" t="str">
        <f>IF(参照!D807="","",参照!D807)</f>
        <v>(参考値)事業者全体</v>
      </c>
      <c r="AY807" s="52">
        <f>IF(参照!E807="","",参照!E807)</f>
        <v>3.8900000000000002E-4</v>
      </c>
      <c r="AZ807" s="52" t="str">
        <f>IF(参照!F807="","",参照!F807)</f>
        <v>(株)フォーバルテレコム　</v>
      </c>
      <c r="BA807" s="52" t="str">
        <f>IF(参照!G807="","",参照!G807)</f>
        <v>(株)フォーバルテレコム　_(参考値)事業者全体</v>
      </c>
      <c r="BB807" s="52">
        <f t="shared" si="43"/>
        <v>0.38900000000000001</v>
      </c>
      <c r="BD807" s="52" t="str">
        <f>IF(参照!L807="","",参照!L807)</f>
        <v/>
      </c>
    </row>
    <row r="808" spans="47:56">
      <c r="AU808" s="52" t="str">
        <f>IF(参照!A808="","",参照!A808)</f>
        <v>A0476</v>
      </c>
      <c r="AV808" s="52" t="str">
        <f>IF(参照!B808="","",参照!B808)</f>
        <v>(株)グランデータ</v>
      </c>
      <c r="AW808" s="52">
        <f>IF(参照!C808="","",参照!C808)</f>
        <v>5.22E-4</v>
      </c>
      <c r="AX808" s="52" t="str">
        <f>IF(参照!D808="","",参照!D808)</f>
        <v/>
      </c>
      <c r="AY808" s="52">
        <f>IF(参照!E808="","",参照!E808)</f>
        <v>5.1999999999999995E-4</v>
      </c>
      <c r="AZ808" s="52" t="str">
        <f>IF(参照!F808="","",参照!F808)</f>
        <v>(株)グランデータ</v>
      </c>
      <c r="BA808" s="52" t="str">
        <f>IF(参照!G808="","",参照!G808)</f>
        <v>(株)グランデータ_</v>
      </c>
      <c r="BB808" s="52">
        <f t="shared" si="43"/>
        <v>0.51999999999999991</v>
      </c>
      <c r="BD808" s="52" t="str">
        <f>IF(参照!L808="","",参照!L808)</f>
        <v/>
      </c>
    </row>
    <row r="809" spans="47:56">
      <c r="AU809" s="52" t="str">
        <f>IF(参照!A809="","",参照!A809)</f>
        <v>A0477</v>
      </c>
      <c r="AV809" s="52" t="str">
        <f>IF(参照!B809="","",参照!B809)</f>
        <v>くるめエネルギー(株)</v>
      </c>
      <c r="AW809" s="52">
        <f>IF(参照!C809="","",参照!C809)</f>
        <v>5.5400000000000002E-4</v>
      </c>
      <c r="AX809" s="52" t="str">
        <f>IF(参照!D809="","",参照!D809)</f>
        <v/>
      </c>
      <c r="AY809" s="52">
        <f>IF(参照!E809="","",参照!E809)</f>
        <v>4.9799999999999996E-4</v>
      </c>
      <c r="AZ809" s="52" t="str">
        <f>IF(参照!F809="","",参照!F809)</f>
        <v>くるめエネルギー(株)</v>
      </c>
      <c r="BA809" s="52" t="str">
        <f>IF(参照!G809="","",参照!G809)</f>
        <v>くるめエネルギー(株)_</v>
      </c>
      <c r="BB809" s="52">
        <f t="shared" si="43"/>
        <v>0.49799999999999994</v>
      </c>
      <c r="BD809" s="52" t="str">
        <f>IF(参照!L809="","",参照!L809)</f>
        <v/>
      </c>
    </row>
    <row r="810" spans="47:56">
      <c r="AU810" s="52" t="str">
        <f>IF(参照!A810="","",参照!A810)</f>
        <v>A0478</v>
      </c>
      <c r="AV810" s="52" t="str">
        <f>IF(参照!B810="","",参照!B810)</f>
        <v>(株)はまエネ</v>
      </c>
      <c r="AW810" s="52">
        <f>IF(参照!C810="","",参照!C810)</f>
        <v>4.95E-4</v>
      </c>
      <c r="AX810" s="52" t="str">
        <f>IF(参照!D810="","",参照!D810)</f>
        <v/>
      </c>
      <c r="AY810" s="52">
        <f>IF(参照!E810="","",参照!E810)</f>
        <v>5.3600000000000002E-4</v>
      </c>
      <c r="AZ810" s="52" t="str">
        <f>IF(参照!F810="","",参照!F810)</f>
        <v>(株)はまエネ</v>
      </c>
      <c r="BA810" s="52" t="str">
        <f>IF(参照!G810="","",参照!G810)</f>
        <v>(株)はまエネ_</v>
      </c>
      <c r="BB810" s="52">
        <f t="shared" si="43"/>
        <v>0.53600000000000003</v>
      </c>
      <c r="BD810" s="52" t="str">
        <f>IF(参照!L810="","",参照!L810)</f>
        <v/>
      </c>
    </row>
    <row r="811" spans="47:56">
      <c r="AU811" s="52" t="str">
        <f>IF(参照!A811="","",参照!A811)</f>
        <v>A0480</v>
      </c>
      <c r="AV811" s="52" t="str">
        <f>IF(参照!B811="","",参照!B811)</f>
        <v>松阪新電力(株)</v>
      </c>
      <c r="AW811" s="52">
        <f>IF(参照!C811="","",参照!C811)</f>
        <v>9.2E-5</v>
      </c>
      <c r="AX811" s="52" t="str">
        <f>IF(参照!D811="","",参照!D811)</f>
        <v/>
      </c>
      <c r="AY811" s="52">
        <f>IF(参照!E811="","",参照!E811)</f>
        <v>3.5100000000000002E-4</v>
      </c>
      <c r="AZ811" s="52" t="str">
        <f>IF(参照!F811="","",参照!F811)</f>
        <v>松阪新電力(株)</v>
      </c>
      <c r="BA811" s="52" t="str">
        <f>IF(参照!G811="","",参照!G811)</f>
        <v>松阪新電力(株)_</v>
      </c>
      <c r="BB811" s="52">
        <f t="shared" si="43"/>
        <v>0.35100000000000003</v>
      </c>
      <c r="BD811" s="52" t="str">
        <f>IF(参照!L811="","",参照!L811)</f>
        <v/>
      </c>
    </row>
    <row r="812" spans="47:56">
      <c r="AU812" s="52" t="str">
        <f>IF(参照!A812="","",参照!A812)</f>
        <v>A0481</v>
      </c>
      <c r="AV812" s="52" t="str">
        <f>IF(参照!B812="","",参照!B812)</f>
        <v>ヒューリックプロパティソリューション(株)</v>
      </c>
      <c r="AW812" s="52">
        <f>IF(参照!C812="","",参照!C812)</f>
        <v>3.1500000000000001E-4</v>
      </c>
      <c r="AX812" s="52" t="str">
        <f>IF(参照!D812="","",参照!D812)</f>
        <v/>
      </c>
      <c r="AY812" s="52">
        <f>IF(参照!E812="","",参照!E812)</f>
        <v>4.95E-4</v>
      </c>
      <c r="AZ812" s="52" t="str">
        <f>IF(参照!F812="","",参照!F812)</f>
        <v>ヒューリックプロパティソリューション(株)</v>
      </c>
      <c r="BA812" s="52" t="str">
        <f>IF(参照!G812="","",参照!G812)</f>
        <v>ヒューリックプロパティソリューション(株)_</v>
      </c>
      <c r="BB812" s="52">
        <f t="shared" si="43"/>
        <v>0.495</v>
      </c>
      <c r="BD812" s="52" t="str">
        <f>IF(参照!L812="","",参照!L812)</f>
        <v/>
      </c>
    </row>
    <row r="813" spans="47:56">
      <c r="AU813" s="52" t="str">
        <f>IF(参照!A813="","",参照!A813)</f>
        <v>A0482</v>
      </c>
      <c r="AV813" s="52" t="str">
        <f>IF(参照!B813="","",参照!B813)</f>
        <v>宮崎電力(株)</v>
      </c>
      <c r="AW813" s="52">
        <f>IF(参照!C813="","",参照!C813)</f>
        <v>4.0299999999999998E-4</v>
      </c>
      <c r="AX813" s="52" t="str">
        <f>IF(参照!D813="","",参照!D813)</f>
        <v/>
      </c>
      <c r="AY813" s="52">
        <f>IF(参照!E813="","",参照!E813)</f>
        <v>4.4999999999999999E-4</v>
      </c>
      <c r="AZ813" s="52" t="str">
        <f>IF(参照!F813="","",参照!F813)</f>
        <v>宮崎電力(株)</v>
      </c>
      <c r="BA813" s="52" t="str">
        <f>IF(参照!G813="","",参照!G813)</f>
        <v>宮崎電力(株)_</v>
      </c>
      <c r="BB813" s="52">
        <f t="shared" si="43"/>
        <v>0.45</v>
      </c>
      <c r="BD813" s="52" t="str">
        <f>IF(参照!L813="","",参照!L813)</f>
        <v/>
      </c>
    </row>
    <row r="814" spans="47:56">
      <c r="AU814" s="52" t="str">
        <f>IF(参照!A814="","",参照!A814)</f>
        <v>A0483</v>
      </c>
      <c r="AV814" s="52" t="str">
        <f>IF(参照!B814="","",参照!B814)</f>
        <v>みの市民エネルギー(株)</v>
      </c>
      <c r="AW814" s="52">
        <f>IF(参照!C814="","",参照!C814)</f>
        <v>5.1800000000000001E-4</v>
      </c>
      <c r="AX814" s="52" t="str">
        <f>IF(参照!D814="","",参照!D814)</f>
        <v/>
      </c>
      <c r="AY814" s="52">
        <f>IF(参照!E814="","",参照!E814)</f>
        <v>5.6300000000000002E-4</v>
      </c>
      <c r="AZ814" s="52" t="str">
        <f>IF(参照!F814="","",参照!F814)</f>
        <v>みの市民エネルギー(株)</v>
      </c>
      <c r="BA814" s="52" t="str">
        <f>IF(参照!G814="","",参照!G814)</f>
        <v>みの市民エネルギー(株)_</v>
      </c>
      <c r="BB814" s="52">
        <f t="shared" si="43"/>
        <v>0.56300000000000006</v>
      </c>
      <c r="BD814" s="52" t="str">
        <f>IF(参照!L814="","",参照!L814)</f>
        <v/>
      </c>
    </row>
    <row r="815" spans="47:56">
      <c r="AU815" s="52" t="str">
        <f>IF(参照!A815="","",参照!A815)</f>
        <v>A0484</v>
      </c>
      <c r="AV815" s="52" t="str">
        <f>IF(参照!B815="","",参照!B815)</f>
        <v>三友エンテック(株)</v>
      </c>
      <c r="AW815" s="52">
        <f>IF(参照!C815="","",参照!C815)</f>
        <v>4.75E-4</v>
      </c>
      <c r="AX815" s="52" t="str">
        <f>IF(参照!D815="","",参照!D815)</f>
        <v/>
      </c>
      <c r="AY815" s="52">
        <f>IF(参照!E815="","",参照!E815)</f>
        <v>4.1899999999999999E-4</v>
      </c>
      <c r="AZ815" s="52" t="str">
        <f>IF(参照!F815="","",参照!F815)</f>
        <v>三友エンテック(株)</v>
      </c>
      <c r="BA815" s="52" t="str">
        <f>IF(参照!G815="","",参照!G815)</f>
        <v>三友エンテック(株)_</v>
      </c>
      <c r="BB815" s="52">
        <f t="shared" si="43"/>
        <v>0.41899999999999998</v>
      </c>
      <c r="BD815" s="52" t="str">
        <f>IF(参照!L815="","",参照!L815)</f>
        <v/>
      </c>
    </row>
    <row r="816" spans="47:56">
      <c r="AU816" s="52" t="str">
        <f>IF(参照!A816="","",参照!A816)</f>
        <v>A0486</v>
      </c>
      <c r="AV816" s="52" t="str">
        <f>IF(参照!B816="","",参照!B816)</f>
        <v>府中・調布まちなかエナジー(株)</v>
      </c>
      <c r="AW816" s="52">
        <f>IF(参照!C816="","",参照!C816)</f>
        <v>4.8000000000000001E-4</v>
      </c>
      <c r="AX816" s="52" t="str">
        <f>IF(参照!D816="","",参照!D816)</f>
        <v>メニューA</v>
      </c>
      <c r="AY816" s="52">
        <f>IF(参照!E816="","",参照!E816)</f>
        <v>0</v>
      </c>
      <c r="AZ816" s="52" t="str">
        <f>IF(参照!F816="","",参照!F816)</f>
        <v>府中・調布まちなかエナジー(株)</v>
      </c>
      <c r="BA816" s="52" t="str">
        <f>IF(参照!G816="","",参照!G816)</f>
        <v>府中・調布まちなかエナジー(株)_メニューA</v>
      </c>
      <c r="BB816" s="52">
        <f t="shared" si="43"/>
        <v>0</v>
      </c>
      <c r="BD816" s="52" t="str">
        <f>IF(参照!L816="","",参照!L816)</f>
        <v/>
      </c>
    </row>
    <row r="817" spans="47:56">
      <c r="AU817" s="52" t="str">
        <f>IF(参照!A817="","",参照!A817)</f>
        <v/>
      </c>
      <c r="AV817" s="52" t="str">
        <f>IF(参照!B817="","",参照!B817)</f>
        <v/>
      </c>
      <c r="AW817" s="52" t="str">
        <f>IF(参照!C817="","",参照!C817)</f>
        <v/>
      </c>
      <c r="AX817" s="52" t="str">
        <f>IF(参照!D817="","",参照!D817)</f>
        <v>メニューB(残差)</v>
      </c>
      <c r="AY817" s="52">
        <f>IF(参照!E817="","",参照!E817)</f>
        <v>5.3499999999999999E-4</v>
      </c>
      <c r="AZ817" s="52" t="str">
        <f>IF(参照!F817="","",参照!F817)</f>
        <v>府中・調布まちなかエナジー(株)</v>
      </c>
      <c r="BA817" s="52" t="str">
        <f>IF(参照!G817="","",参照!G817)</f>
        <v>府中・調布まちなかエナジー(株)_メニューB(残差)</v>
      </c>
      <c r="BB817" s="52">
        <f t="shared" si="43"/>
        <v>0.53500000000000003</v>
      </c>
      <c r="BD817" s="52" t="str">
        <f>IF(参照!L817="","",参照!L817)</f>
        <v/>
      </c>
    </row>
    <row r="818" spans="47:56">
      <c r="AU818" s="52" t="str">
        <f>IF(参照!A818="","",参照!A818)</f>
        <v/>
      </c>
      <c r="AV818" s="52" t="str">
        <f>IF(参照!B818="","",参照!B818)</f>
        <v/>
      </c>
      <c r="AW818" s="52" t="str">
        <f>IF(参照!C818="","",参照!C818)</f>
        <v/>
      </c>
      <c r="AX818" s="52" t="str">
        <f>IF(参照!D818="","",参照!D818)</f>
        <v>(参考値)事業者全体</v>
      </c>
      <c r="AY818" s="52">
        <f>IF(参照!E818="","",参照!E818)</f>
        <v>4.95E-4</v>
      </c>
      <c r="AZ818" s="52" t="str">
        <f>IF(参照!F818="","",参照!F818)</f>
        <v>府中・調布まちなかエナジー(株)</v>
      </c>
      <c r="BA818" s="52" t="str">
        <f>IF(参照!G818="","",参照!G818)</f>
        <v>府中・調布まちなかエナジー(株)_(参考値)事業者全体</v>
      </c>
      <c r="BB818" s="52">
        <f t="shared" si="43"/>
        <v>0.495</v>
      </c>
      <c r="BD818" s="52" t="str">
        <f>IF(参照!L818="","",参照!L818)</f>
        <v/>
      </c>
    </row>
    <row r="819" spans="47:56">
      <c r="AU819" s="52" t="str">
        <f>IF(参照!A819="","",参照!A819)</f>
        <v>A0487</v>
      </c>
      <c r="AV819" s="52" t="str">
        <f>IF(参照!B819="","",参照!B819)</f>
        <v>伊勢志摩電力(株)</v>
      </c>
      <c r="AW819" s="52">
        <f>IF(参照!C819="","",参照!C819)</f>
        <v>4.8299999999999998E-4</v>
      </c>
      <c r="AX819" s="52" t="str">
        <f>IF(参照!D819="","",参照!D819)</f>
        <v/>
      </c>
      <c r="AY819" s="52">
        <f>IF(参照!E819="","",参照!E819)</f>
        <v>4.8299999999999998E-4</v>
      </c>
      <c r="AZ819" s="52" t="str">
        <f>IF(参照!F819="","",参照!F819)</f>
        <v>伊勢志摩電力(株)</v>
      </c>
      <c r="BA819" s="52" t="str">
        <f>IF(参照!G819="","",参照!G819)</f>
        <v>伊勢志摩電力(株)_</v>
      </c>
      <c r="BB819" s="52">
        <f t="shared" si="43"/>
        <v>0.48299999999999998</v>
      </c>
      <c r="BD819" s="52" t="str">
        <f>IF(参照!L819="","",参照!L819)</f>
        <v/>
      </c>
    </row>
    <row r="820" spans="47:56">
      <c r="AU820" s="52" t="str">
        <f>IF(参照!A820="","",参照!A820)</f>
        <v>A0490</v>
      </c>
      <c r="AV820" s="52" t="str">
        <f>IF(参照!B820="","",参照!B820)</f>
        <v>(株)ＣＤエナジーダイレクト</v>
      </c>
      <c r="AW820" s="52">
        <f>IF(参照!C820="","",参照!C820)</f>
        <v>4.1100000000000002E-4</v>
      </c>
      <c r="AX820" s="52" t="str">
        <f>IF(参照!D820="","",参照!D820)</f>
        <v>メニューA</v>
      </c>
      <c r="AY820" s="52">
        <f>IF(参照!E820="","",参照!E820)</f>
        <v>0</v>
      </c>
      <c r="AZ820" s="52" t="str">
        <f>IF(参照!F820="","",参照!F820)</f>
        <v>(株)ＣＤエナジーダイレクト</v>
      </c>
      <c r="BA820" s="52" t="str">
        <f>IF(参照!G820="","",参照!G820)</f>
        <v>(株)ＣＤエナジーダイレクト_メニューA</v>
      </c>
      <c r="BB820" s="52">
        <f t="shared" si="43"/>
        <v>0</v>
      </c>
      <c r="BD820" s="52" t="str">
        <f>IF(参照!L820="","",参照!L820)</f>
        <v/>
      </c>
    </row>
    <row r="821" spans="47:56">
      <c r="AU821" s="52" t="str">
        <f>IF(参照!A821="","",参照!A821)</f>
        <v/>
      </c>
      <c r="AV821" s="52" t="str">
        <f>IF(参照!B821="","",参照!B821)</f>
        <v/>
      </c>
      <c r="AW821" s="52" t="str">
        <f>IF(参照!C821="","",参照!C821)</f>
        <v/>
      </c>
      <c r="AX821" s="52" t="str">
        <f>IF(参照!D821="","",参照!D821)</f>
        <v>メニューB(残差)</v>
      </c>
      <c r="AY821" s="52">
        <f>IF(参照!E821="","",参照!E821)</f>
        <v>3.2400000000000001E-4</v>
      </c>
      <c r="AZ821" s="52" t="str">
        <f>IF(参照!F821="","",参照!F821)</f>
        <v>(株)ＣＤエナジーダイレクト</v>
      </c>
      <c r="BA821" s="52" t="str">
        <f>IF(参照!G821="","",参照!G821)</f>
        <v>(株)ＣＤエナジーダイレクト_メニューB(残差)</v>
      </c>
      <c r="BB821" s="52">
        <f t="shared" si="43"/>
        <v>0.32400000000000001</v>
      </c>
      <c r="BD821" s="52" t="str">
        <f>IF(参照!L821="","",参照!L821)</f>
        <v/>
      </c>
    </row>
    <row r="822" spans="47:56">
      <c r="AU822" s="52" t="str">
        <f>IF(参照!A822="","",参照!A822)</f>
        <v/>
      </c>
      <c r="AV822" s="52" t="str">
        <f>IF(参照!B822="","",参照!B822)</f>
        <v/>
      </c>
      <c r="AW822" s="52" t="str">
        <f>IF(参照!C822="","",参照!C822)</f>
        <v/>
      </c>
      <c r="AX822" s="52" t="str">
        <f>IF(参照!D822="","",参照!D822)</f>
        <v>(参考値)事業者全体</v>
      </c>
      <c r="AY822" s="52">
        <f>IF(参照!E822="","",参照!E822)</f>
        <v>3.6099999999999999E-4</v>
      </c>
      <c r="AZ822" s="52" t="str">
        <f>IF(参照!F822="","",参照!F822)</f>
        <v>(株)ＣＤエナジーダイレクト</v>
      </c>
      <c r="BA822" s="52" t="str">
        <f>IF(参照!G822="","",参照!G822)</f>
        <v>(株)ＣＤエナジーダイレクト_(参考値)事業者全体</v>
      </c>
      <c r="BB822" s="52">
        <f t="shared" si="43"/>
        <v>0.36099999999999999</v>
      </c>
      <c r="BD822" s="52" t="str">
        <f>IF(参照!L822="","",参照!L822)</f>
        <v/>
      </c>
    </row>
    <row r="823" spans="47:56">
      <c r="AU823" s="52" t="str">
        <f>IF(参照!A823="","",参照!A823)</f>
        <v>A0491</v>
      </c>
      <c r="AV823" s="52" t="str">
        <f>IF(参照!B823="","",参照!B823)</f>
        <v>Ｑ．ＥＮＥＳＴでんき(株)(旧：ジニーエナジー合同会社)</v>
      </c>
      <c r="AW823" s="52">
        <f>IF(参照!C823="","",参照!C823)</f>
        <v>4.5899999999999999E-4</v>
      </c>
      <c r="AX823" s="52" t="str">
        <f>IF(参照!D823="","",参照!D823)</f>
        <v>メニューA</v>
      </c>
      <c r="AY823" s="52">
        <f>IF(参照!E823="","",参照!E823)</f>
        <v>0</v>
      </c>
      <c r="AZ823" s="52" t="str">
        <f>IF(参照!F823="","",参照!F823)</f>
        <v>Ｑ．ＥＮＥＳＴでんき(株)(旧：ジニーエナジー合同会社)</v>
      </c>
      <c r="BA823" s="52" t="str">
        <f>IF(参照!G823="","",参照!G823)</f>
        <v>Ｑ．ＥＮＥＳＴでんき(株)(旧：ジニーエナジー合同会社)_メニューA</v>
      </c>
      <c r="BB823" s="52">
        <f t="shared" si="43"/>
        <v>0</v>
      </c>
      <c r="BD823" s="52" t="str">
        <f>IF(参照!L823="","",参照!L823)</f>
        <v/>
      </c>
    </row>
    <row r="824" spans="47:56">
      <c r="AU824" s="52" t="str">
        <f>IF(参照!A824="","",参照!A824)</f>
        <v/>
      </c>
      <c r="AV824" s="52" t="str">
        <f>IF(参照!B824="","",参照!B824)</f>
        <v/>
      </c>
      <c r="AW824" s="52" t="str">
        <f>IF(参照!C824="","",参照!C824)</f>
        <v/>
      </c>
      <c r="AX824" s="52" t="str">
        <f>IF(参照!D824="","",参照!D824)</f>
        <v>メニューB</v>
      </c>
      <c r="AY824" s="52">
        <f>IF(参照!E824="","",参照!E824)</f>
        <v>3.3100000000000002E-4</v>
      </c>
      <c r="AZ824" s="52" t="str">
        <f>IF(参照!F824="","",参照!F824)</f>
        <v>Ｑ．ＥＮＥＳＴでんき(株)(旧：ジニーエナジー合同会社)</v>
      </c>
      <c r="BA824" s="52" t="str">
        <f>IF(参照!G824="","",参照!G824)</f>
        <v>Ｑ．ＥＮＥＳＴでんき(株)(旧：ジニーエナジー合同会社)_メニューB</v>
      </c>
      <c r="BB824" s="52">
        <f t="shared" si="43"/>
        <v>0.33100000000000002</v>
      </c>
      <c r="BD824" s="52" t="str">
        <f>IF(参照!L824="","",参照!L824)</f>
        <v/>
      </c>
    </row>
    <row r="825" spans="47:56">
      <c r="AU825" s="52" t="str">
        <f>IF(参照!A825="","",参照!A825)</f>
        <v/>
      </c>
      <c r="AV825" s="52" t="str">
        <f>IF(参照!B825="","",参照!B825)</f>
        <v/>
      </c>
      <c r="AW825" s="52" t="str">
        <f>IF(参照!C825="","",参照!C825)</f>
        <v/>
      </c>
      <c r="AX825" s="52" t="str">
        <f>IF(参照!D825="","",参照!D825)</f>
        <v>メニューC(残差)</v>
      </c>
      <c r="AY825" s="52">
        <f>IF(参照!E825="","",参照!E825)</f>
        <v>4.2999999999999999E-4</v>
      </c>
      <c r="AZ825" s="52" t="str">
        <f>IF(参照!F825="","",参照!F825)</f>
        <v>Ｑ．ＥＮＥＳＴでんき(株)(旧：ジニーエナジー合同会社)</v>
      </c>
      <c r="BA825" s="52" t="str">
        <f>IF(参照!G825="","",参照!G825)</f>
        <v>Ｑ．ＥＮＥＳＴでんき(株)(旧：ジニーエナジー合同会社)_メニューC(残差)</v>
      </c>
      <c r="BB825" s="52">
        <f t="shared" si="43"/>
        <v>0.43</v>
      </c>
      <c r="BD825" s="52" t="str">
        <f>IF(参照!L825="","",参照!L825)</f>
        <v/>
      </c>
    </row>
    <row r="826" spans="47:56">
      <c r="AU826" s="52" t="str">
        <f>IF(参照!A826="","",参照!A826)</f>
        <v/>
      </c>
      <c r="AV826" s="52" t="str">
        <f>IF(参照!B826="","",参照!B826)</f>
        <v/>
      </c>
      <c r="AW826" s="52" t="str">
        <f>IF(参照!C826="","",参照!C826)</f>
        <v/>
      </c>
      <c r="AX826" s="52" t="str">
        <f>IF(参照!D826="","",参照!D826)</f>
        <v>(参考値)事業者全体</v>
      </c>
      <c r="AY826" s="52">
        <f>IF(参照!E826="","",参照!E826)</f>
        <v>4.7199999999999998E-4</v>
      </c>
      <c r="AZ826" s="52" t="str">
        <f>IF(参照!F826="","",参照!F826)</f>
        <v>Ｑ．ＥＮＥＳＴでんき(株)(旧：ジニーエナジー合同会社)</v>
      </c>
      <c r="BA826" s="52" t="str">
        <f>IF(参照!G826="","",参照!G826)</f>
        <v>Ｑ．ＥＮＥＳＴでんき(株)(旧：ジニーエナジー合同会社)_(参考値)事業者全体</v>
      </c>
      <c r="BB826" s="52">
        <f t="shared" si="43"/>
        <v>0.47199999999999998</v>
      </c>
      <c r="BD826" s="52" t="str">
        <f>IF(参照!L826="","",参照!L826)</f>
        <v/>
      </c>
    </row>
    <row r="827" spans="47:56">
      <c r="AU827" s="52" t="str">
        <f>IF(参照!A827="","",参照!A827)</f>
        <v>A0493</v>
      </c>
      <c r="AV827" s="52" t="str">
        <f>IF(参照!B827="","",参照!B827)</f>
        <v>(株)ぶんごおおのエナジー</v>
      </c>
      <c r="AW827" s="52">
        <f>IF(参照!C827="","",参照!C827)</f>
        <v>3.77E-4</v>
      </c>
      <c r="AX827" s="52" t="str">
        <f>IF(参照!D827="","",参照!D827)</f>
        <v/>
      </c>
      <c r="AY827" s="52">
        <f>IF(参照!E827="","",参照!E827)</f>
        <v>4.1899999999999999E-4</v>
      </c>
      <c r="AZ827" s="52" t="str">
        <f>IF(参照!F827="","",参照!F827)</f>
        <v>(株)ぶんごおおのエナジー</v>
      </c>
      <c r="BA827" s="52" t="str">
        <f>IF(参照!G827="","",参照!G827)</f>
        <v>(株)ぶんごおおのエナジー_</v>
      </c>
      <c r="BB827" s="52">
        <f t="shared" si="43"/>
        <v>0.41899999999999998</v>
      </c>
      <c r="BD827" s="52" t="str">
        <f>IF(参照!L827="","",参照!L827)</f>
        <v/>
      </c>
    </row>
    <row r="828" spans="47:56">
      <c r="AU828" s="52" t="str">
        <f>IF(参照!A828="","",参照!A828)</f>
        <v>A0494</v>
      </c>
      <c r="AV828" s="52" t="str">
        <f>IF(参照!B828="","",参照!B828)</f>
        <v>ヴィジョナリーパワー(株)</v>
      </c>
      <c r="AW828" s="52">
        <f>IF(参照!C828="","",参照!C828)</f>
        <v>3.79E-4</v>
      </c>
      <c r="AX828" s="52" t="str">
        <f>IF(参照!D828="","",参照!D828)</f>
        <v/>
      </c>
      <c r="AY828" s="52">
        <f>IF(参照!E828="","",参照!E828)</f>
        <v>3.2299999999999999E-4</v>
      </c>
      <c r="AZ828" s="52" t="str">
        <f>IF(参照!F828="","",参照!F828)</f>
        <v>ヴィジョナリーパワー(株)</v>
      </c>
      <c r="BA828" s="52" t="str">
        <f>IF(参照!G828="","",参照!G828)</f>
        <v>ヴィジョナリーパワー(株)_</v>
      </c>
      <c r="BB828" s="52">
        <f t="shared" si="43"/>
        <v>0.32300000000000001</v>
      </c>
      <c r="BD828" s="52" t="str">
        <f>IF(参照!L828="","",参照!L828)</f>
        <v/>
      </c>
    </row>
    <row r="829" spans="47:56">
      <c r="AU829" s="52" t="str">
        <f>IF(参照!A829="","",参照!A829)</f>
        <v>A0495</v>
      </c>
      <c r="AV829" s="52" t="str">
        <f>IF(参照!B829="","",参照!B829)</f>
        <v>有明エナジー(株)</v>
      </c>
      <c r="AW829" s="52">
        <f>IF(参照!C829="","",参照!C829)</f>
        <v>3.39E-4</v>
      </c>
      <c r="AX829" s="52" t="str">
        <f>IF(参照!D829="","",参照!D829)</f>
        <v/>
      </c>
      <c r="AY829" s="52">
        <f>IF(参照!E829="","",参照!E829)</f>
        <v>2.9300000000000002E-4</v>
      </c>
      <c r="AZ829" s="52" t="str">
        <f>IF(参照!F829="","",参照!F829)</f>
        <v>有明エナジー(株)</v>
      </c>
      <c r="BA829" s="52" t="str">
        <f>IF(参照!G829="","",参照!G829)</f>
        <v>有明エナジー(株)_</v>
      </c>
      <c r="BB829" s="52">
        <f t="shared" si="43"/>
        <v>0.29300000000000004</v>
      </c>
      <c r="BD829" s="52" t="str">
        <f>IF(参照!L829="","",参照!L829)</f>
        <v/>
      </c>
    </row>
    <row r="830" spans="47:56">
      <c r="AU830" s="52" t="str">
        <f>IF(参照!A830="","",参照!A830)</f>
        <v>A0499</v>
      </c>
      <c r="AV830" s="52" t="str">
        <f>IF(参照!B830="","",参照!B830)</f>
        <v>厚木瓦斯(株)</v>
      </c>
      <c r="AW830" s="52">
        <f>IF(参照!C830="","",参照!C830)</f>
        <v>3.6400000000000001E-4</v>
      </c>
      <c r="AX830" s="52" t="str">
        <f>IF(参照!D830="","",参照!D830)</f>
        <v>メニューA</v>
      </c>
      <c r="AY830" s="52">
        <f>IF(参照!E830="","",参照!E830)</f>
        <v>0</v>
      </c>
      <c r="AZ830" s="52" t="str">
        <f>IF(参照!F830="","",参照!F830)</f>
        <v>厚木瓦斯(株)</v>
      </c>
      <c r="BA830" s="52" t="str">
        <f>IF(参照!G830="","",参照!G830)</f>
        <v>厚木瓦斯(株)_メニューA</v>
      </c>
      <c r="BB830" s="52">
        <f t="shared" si="43"/>
        <v>0</v>
      </c>
      <c r="BD830" s="52" t="str">
        <f>IF(参照!L830="","",参照!L830)</f>
        <v/>
      </c>
    </row>
    <row r="831" spans="47:56">
      <c r="AU831" s="52" t="str">
        <f>IF(参照!A831="","",参照!A831)</f>
        <v/>
      </c>
      <c r="AV831" s="52" t="str">
        <f>IF(参照!B831="","",参照!B831)</f>
        <v/>
      </c>
      <c r="AW831" s="52" t="str">
        <f>IF(参照!C831="","",参照!C831)</f>
        <v/>
      </c>
      <c r="AX831" s="52" t="str">
        <f>IF(参照!D831="","",参照!D831)</f>
        <v>メニューB(残差)</v>
      </c>
      <c r="AY831" s="52">
        <f>IF(参照!E831="","",参照!E831)</f>
        <v>3.0699999999999998E-4</v>
      </c>
      <c r="AZ831" s="52" t="str">
        <f>IF(参照!F831="","",参照!F831)</f>
        <v>厚木瓦斯(株)</v>
      </c>
      <c r="BA831" s="52" t="str">
        <f>IF(参照!G831="","",参照!G831)</f>
        <v>厚木瓦斯(株)_メニューB(残差)</v>
      </c>
      <c r="BB831" s="52">
        <f t="shared" si="43"/>
        <v>0.307</v>
      </c>
      <c r="BD831" s="52" t="str">
        <f>IF(参照!L831="","",参照!L831)</f>
        <v/>
      </c>
    </row>
    <row r="832" spans="47:56">
      <c r="AU832" s="52" t="str">
        <f>IF(参照!A832="","",参照!A832)</f>
        <v/>
      </c>
      <c r="AV832" s="52" t="str">
        <f>IF(参照!B832="","",参照!B832)</f>
        <v/>
      </c>
      <c r="AW832" s="52" t="str">
        <f>IF(参照!C832="","",参照!C832)</f>
        <v/>
      </c>
      <c r="AX832" s="52" t="str">
        <f>IF(参照!D832="","",参照!D832)</f>
        <v>(参考値)事業者全体</v>
      </c>
      <c r="AY832" s="52">
        <f>IF(参照!E832="","",参照!E832)</f>
        <v>3.9200000000000004E-4</v>
      </c>
      <c r="AZ832" s="52" t="str">
        <f>IF(参照!F832="","",参照!F832)</f>
        <v>厚木瓦斯(株)</v>
      </c>
      <c r="BA832" s="52" t="str">
        <f>IF(参照!G832="","",参照!G832)</f>
        <v>厚木瓦斯(株)_(参考値)事業者全体</v>
      </c>
      <c r="BB832" s="52">
        <f t="shared" si="43"/>
        <v>0.39200000000000002</v>
      </c>
      <c r="BD832" s="52" t="str">
        <f>IF(参照!L832="","",参照!L832)</f>
        <v/>
      </c>
    </row>
    <row r="833" spans="47:56">
      <c r="AU833" s="52" t="str">
        <f>IF(参照!A833="","",参照!A833)</f>
        <v>A0500</v>
      </c>
      <c r="AV833" s="52" t="str">
        <f>IF(参照!B833="","",参照!B833)</f>
        <v>(株)エネ・ビジョン</v>
      </c>
      <c r="AW833" s="52">
        <f>IF(参照!C833="","",参照!C833)</f>
        <v>2.92E-4</v>
      </c>
      <c r="AX833" s="52" t="str">
        <f>IF(参照!D833="","",参照!D833)</f>
        <v/>
      </c>
      <c r="AY833" s="52">
        <f>IF(参照!E833="","",参照!E833)</f>
        <v>2.3599999999999999E-4</v>
      </c>
      <c r="AZ833" s="52" t="str">
        <f>IF(参照!F833="","",参照!F833)</f>
        <v>(株)エネ・ビジョン</v>
      </c>
      <c r="BA833" s="52" t="str">
        <f>IF(参照!G833="","",参照!G833)</f>
        <v>(株)エネ・ビジョン_</v>
      </c>
      <c r="BB833" s="52">
        <f t="shared" si="43"/>
        <v>0.23599999999999999</v>
      </c>
      <c r="BD833" s="52" t="str">
        <f>IF(参照!L833="","",参照!L833)</f>
        <v/>
      </c>
    </row>
    <row r="834" spans="47:56">
      <c r="AU834" s="52" t="str">
        <f>IF(参照!A834="","",参照!A834)</f>
        <v>A0501</v>
      </c>
      <c r="AV834" s="52" t="str">
        <f>IF(参照!B834="","",参照!B834)</f>
        <v>イワタニ三重(株)</v>
      </c>
      <c r="AW834" s="52">
        <f>IF(参照!C834="","",参照!C834)</f>
        <v>3.6400000000000001E-4</v>
      </c>
      <c r="AX834" s="52" t="str">
        <f>IF(参照!D834="","",参照!D834)</f>
        <v/>
      </c>
      <c r="AY834" s="52">
        <f>IF(参照!E834="","",参照!E834)</f>
        <v>3.0800000000000001E-4</v>
      </c>
      <c r="AZ834" s="52" t="str">
        <f>IF(参照!F834="","",参照!F834)</f>
        <v>イワタニ三重(株)</v>
      </c>
      <c r="BA834" s="52" t="str">
        <f>IF(参照!G834="","",参照!G834)</f>
        <v>イワタニ三重(株)_</v>
      </c>
      <c r="BB834" s="52">
        <f t="shared" si="43"/>
        <v>0.308</v>
      </c>
      <c r="BD834" s="52" t="str">
        <f>IF(参照!L834="","",参照!L834)</f>
        <v/>
      </c>
    </row>
    <row r="835" spans="47:56">
      <c r="AU835" s="52" t="str">
        <f>IF(参照!A835="","",参照!A835)</f>
        <v>A0502</v>
      </c>
      <c r="AV835" s="52" t="str">
        <f>IF(参照!B835="","",参照!B835)</f>
        <v>(株)マルヰ</v>
      </c>
      <c r="AW835" s="52">
        <f>IF(参照!C835="","",参照!C835)</f>
        <v>4.64E-4</v>
      </c>
      <c r="AX835" s="52" t="str">
        <f>IF(参照!D835="","",参照!D835)</f>
        <v/>
      </c>
      <c r="AY835" s="52">
        <f>IF(参照!E835="","",参照!E835)</f>
        <v>4.4700000000000002E-4</v>
      </c>
      <c r="AZ835" s="52" t="str">
        <f>IF(参照!F835="","",参照!F835)</f>
        <v>(株)マルヰ</v>
      </c>
      <c r="BA835" s="52" t="str">
        <f>IF(参照!G835="","",参照!G835)</f>
        <v>(株)マルヰ_</v>
      </c>
      <c r="BB835" s="52">
        <f t="shared" si="43"/>
        <v>0.44700000000000001</v>
      </c>
      <c r="BD835" s="52" t="str">
        <f>IF(参照!L835="","",参照!L835)</f>
        <v/>
      </c>
    </row>
    <row r="836" spans="47:56">
      <c r="AU836" s="52" t="str">
        <f>IF(参照!A836="","",参照!A836)</f>
        <v>A0503</v>
      </c>
      <c r="AV836" s="52" t="str">
        <f>IF(参照!B836="","",参照!B836)</f>
        <v>大多喜ガス(株)</v>
      </c>
      <c r="AW836" s="52">
        <f>IF(参照!C836="","",参照!C836)</f>
        <v>4.3199999999999998E-4</v>
      </c>
      <c r="AX836" s="52" t="str">
        <f>IF(参照!D836="","",参照!D836)</f>
        <v/>
      </c>
      <c r="AY836" s="52">
        <f>IF(参照!E836="","",参照!E836)</f>
        <v>3.9899999999999999E-4</v>
      </c>
      <c r="AZ836" s="52" t="str">
        <f>IF(参照!F836="","",参照!F836)</f>
        <v>大多喜ガス(株)</v>
      </c>
      <c r="BA836" s="52" t="str">
        <f>IF(参照!G836="","",参照!G836)</f>
        <v>大多喜ガス(株)_</v>
      </c>
      <c r="BB836" s="52">
        <f t="shared" si="43"/>
        <v>0.39900000000000002</v>
      </c>
      <c r="BD836" s="52" t="str">
        <f>IF(参照!L836="","",参照!L836)</f>
        <v/>
      </c>
    </row>
    <row r="837" spans="47:56">
      <c r="AU837" s="52" t="str">
        <f>IF(参照!A837="","",参照!A837)</f>
        <v>A0506</v>
      </c>
      <c r="AV837" s="52" t="str">
        <f>IF(参照!B837="","",参照!B837)</f>
        <v>鈴与電力(株)</v>
      </c>
      <c r="AW837" s="52">
        <f>IF(参照!C837="","",参照!C837)</f>
        <v>4.5899999999999999E-4</v>
      </c>
      <c r="AX837" s="52" t="str">
        <f>IF(参照!D837="","",参照!D837)</f>
        <v>メニューA</v>
      </c>
      <c r="AY837" s="52">
        <f>IF(参照!E837="","",参照!E837)</f>
        <v>0</v>
      </c>
      <c r="AZ837" s="52" t="str">
        <f>IF(参照!F837="","",参照!F837)</f>
        <v>鈴与電力(株)</v>
      </c>
      <c r="BA837" s="52" t="str">
        <f>IF(参照!G837="","",参照!G837)</f>
        <v>鈴与電力(株)_メニューA</v>
      </c>
      <c r="BB837" s="52">
        <f t="shared" ref="BB837:BB900" si="44">AY837*1000</f>
        <v>0</v>
      </c>
      <c r="BD837" s="52" t="str">
        <f>IF(参照!L837="","",参照!L837)</f>
        <v/>
      </c>
    </row>
    <row r="838" spans="47:56">
      <c r="AU838" s="52" t="str">
        <f>IF(参照!A838="","",参照!A838)</f>
        <v/>
      </c>
      <c r="AV838" s="52" t="str">
        <f>IF(参照!B838="","",参照!B838)</f>
        <v/>
      </c>
      <c r="AW838" s="52" t="str">
        <f>IF(参照!C838="","",参照!C838)</f>
        <v/>
      </c>
      <c r="AX838" s="52" t="str">
        <f>IF(参照!D838="","",参照!D838)</f>
        <v>メニューB</v>
      </c>
      <c r="AY838" s="52">
        <f>IF(参照!E838="","",参照!E838)</f>
        <v>0</v>
      </c>
      <c r="AZ838" s="52" t="str">
        <f>IF(参照!F838="","",参照!F838)</f>
        <v>鈴与電力(株)</v>
      </c>
      <c r="BA838" s="52" t="str">
        <f>IF(参照!G838="","",参照!G838)</f>
        <v>鈴与電力(株)_メニューB</v>
      </c>
      <c r="BB838" s="52">
        <f t="shared" si="44"/>
        <v>0</v>
      </c>
      <c r="BD838" s="52" t="str">
        <f>IF(参照!L838="","",参照!L838)</f>
        <v/>
      </c>
    </row>
    <row r="839" spans="47:56">
      <c r="AU839" s="52" t="str">
        <f>IF(参照!A839="","",参照!A839)</f>
        <v/>
      </c>
      <c r="AV839" s="52" t="str">
        <f>IF(参照!B839="","",参照!B839)</f>
        <v/>
      </c>
      <c r="AW839" s="52" t="str">
        <f>IF(参照!C839="","",参照!C839)</f>
        <v/>
      </c>
      <c r="AX839" s="52" t="str">
        <f>IF(参照!D839="","",参照!D839)</f>
        <v>メニューC</v>
      </c>
      <c r="AY839" s="52">
        <f>IF(参照!E839="","",参照!E839)</f>
        <v>0</v>
      </c>
      <c r="AZ839" s="52" t="str">
        <f>IF(参照!F839="","",参照!F839)</f>
        <v>鈴与電力(株)</v>
      </c>
      <c r="BA839" s="52" t="str">
        <f>IF(参照!G839="","",参照!G839)</f>
        <v>鈴与電力(株)_メニューC</v>
      </c>
      <c r="BB839" s="52">
        <f t="shared" si="44"/>
        <v>0</v>
      </c>
      <c r="BD839" s="52" t="str">
        <f>IF(参照!L839="","",参照!L839)</f>
        <v/>
      </c>
    </row>
    <row r="840" spans="47:56">
      <c r="AU840" s="52" t="str">
        <f>IF(参照!A840="","",参照!A840)</f>
        <v/>
      </c>
      <c r="AV840" s="52" t="str">
        <f>IF(参照!B840="","",参照!B840)</f>
        <v/>
      </c>
      <c r="AW840" s="52" t="str">
        <f>IF(参照!C840="","",参照!C840)</f>
        <v/>
      </c>
      <c r="AX840" s="52" t="str">
        <f>IF(参照!D840="","",参照!D840)</f>
        <v>メニューD</v>
      </c>
      <c r="AY840" s="52">
        <f>IF(参照!E840="","",参照!E840)</f>
        <v>0</v>
      </c>
      <c r="AZ840" s="52" t="str">
        <f>IF(参照!F840="","",参照!F840)</f>
        <v>鈴与電力(株)</v>
      </c>
      <c r="BA840" s="52" t="str">
        <f>IF(参照!G840="","",参照!G840)</f>
        <v>鈴与電力(株)_メニューD</v>
      </c>
      <c r="BB840" s="52">
        <f t="shared" si="44"/>
        <v>0</v>
      </c>
      <c r="BD840" s="52" t="str">
        <f>IF(参照!L840="","",参照!L840)</f>
        <v/>
      </c>
    </row>
    <row r="841" spans="47:56">
      <c r="AU841" s="52" t="str">
        <f>IF(参照!A841="","",参照!A841)</f>
        <v/>
      </c>
      <c r="AV841" s="52" t="str">
        <f>IF(参照!B841="","",参照!B841)</f>
        <v/>
      </c>
      <c r="AW841" s="52" t="str">
        <f>IF(参照!C841="","",参照!C841)</f>
        <v/>
      </c>
      <c r="AX841" s="52" t="str">
        <f>IF(参照!D841="","",参照!D841)</f>
        <v>メニューE(残差)</v>
      </c>
      <c r="AY841" s="52">
        <f>IF(参照!E841="","",参照!E841)</f>
        <v>5.2099999999999998E-4</v>
      </c>
      <c r="AZ841" s="52" t="str">
        <f>IF(参照!F841="","",参照!F841)</f>
        <v>鈴与電力(株)</v>
      </c>
      <c r="BA841" s="52" t="str">
        <f>IF(参照!G841="","",参照!G841)</f>
        <v>鈴与電力(株)_メニューE(残差)</v>
      </c>
      <c r="BB841" s="52">
        <f t="shared" si="44"/>
        <v>0.52100000000000002</v>
      </c>
      <c r="BD841" s="52" t="str">
        <f>IF(参照!L841="","",参照!L841)</f>
        <v/>
      </c>
    </row>
    <row r="842" spans="47:56">
      <c r="AU842" s="52" t="str">
        <f>IF(参照!A842="","",参照!A842)</f>
        <v/>
      </c>
      <c r="AV842" s="52" t="str">
        <f>IF(参照!B842="","",参照!B842)</f>
        <v/>
      </c>
      <c r="AW842" s="52" t="str">
        <f>IF(参照!C842="","",参照!C842)</f>
        <v/>
      </c>
      <c r="AX842" s="52" t="str">
        <f>IF(参照!D842="","",参照!D842)</f>
        <v>(参考値)事業者全体</v>
      </c>
      <c r="AY842" s="52">
        <f>IF(参照!E842="","",参照!E842)</f>
        <v>4.5900000000000004E-4</v>
      </c>
      <c r="AZ842" s="52" t="str">
        <f>IF(参照!F842="","",参照!F842)</f>
        <v>鈴与電力(株)</v>
      </c>
      <c r="BA842" s="52" t="str">
        <f>IF(参照!G842="","",参照!G842)</f>
        <v>鈴与電力(株)_(参考値)事業者全体</v>
      </c>
      <c r="BB842" s="52">
        <f t="shared" si="44"/>
        <v>0.45900000000000002</v>
      </c>
      <c r="BD842" s="52" t="str">
        <f>IF(参照!L842="","",参照!L842)</f>
        <v/>
      </c>
    </row>
    <row r="843" spans="47:56">
      <c r="AU843" s="52" t="str">
        <f>IF(参照!A843="","",参照!A843)</f>
        <v>A0507</v>
      </c>
      <c r="AV843" s="52" t="str">
        <f>IF(参照!B843="","",参照!B843)</f>
        <v>コープ電力(株)</v>
      </c>
      <c r="AW843" s="52">
        <f>IF(参照!C843="","",参照!C843)</f>
        <v>2.3000000000000001E-4</v>
      </c>
      <c r="AX843" s="52" t="str">
        <f>IF(参照!D843="","",参照!D843)</f>
        <v/>
      </c>
      <c r="AY843" s="52">
        <f>IF(参照!E843="","",参照!E843)</f>
        <v>3.8699999999999997E-4</v>
      </c>
      <c r="AZ843" s="52" t="str">
        <f>IF(参照!F843="","",参照!F843)</f>
        <v>コープ電力(株)</v>
      </c>
      <c r="BA843" s="52" t="str">
        <f>IF(参照!G843="","",参照!G843)</f>
        <v>コープ電力(株)_</v>
      </c>
      <c r="BB843" s="52">
        <f t="shared" si="44"/>
        <v>0.38699999999999996</v>
      </c>
      <c r="BD843" s="52" t="str">
        <f>IF(参照!L843="","",参照!L843)</f>
        <v/>
      </c>
    </row>
    <row r="844" spans="47:56">
      <c r="AU844" s="52" t="str">
        <f>IF(参照!A844="","",参照!A844)</f>
        <v>A0508</v>
      </c>
      <c r="AV844" s="52" t="str">
        <f>IF(参照!B844="","",参照!B844)</f>
        <v>生活協同組合コープぐんま</v>
      </c>
      <c r="AW844" s="52">
        <f>IF(参照!C844="","",参照!C844)</f>
        <v>3.7100000000000002E-4</v>
      </c>
      <c r="AX844" s="52" t="str">
        <f>IF(参照!D844="","",参照!D844)</f>
        <v/>
      </c>
      <c r="AY844" s="52">
        <f>IF(参照!E844="","",参照!E844)</f>
        <v>3.1599999999999998E-4</v>
      </c>
      <c r="AZ844" s="52" t="str">
        <f>IF(参照!F844="","",参照!F844)</f>
        <v>生活協同組合コープぐんま</v>
      </c>
      <c r="BA844" s="52" t="str">
        <f>IF(参照!G844="","",参照!G844)</f>
        <v>生活協同組合コープぐんま_</v>
      </c>
      <c r="BB844" s="52">
        <f t="shared" si="44"/>
        <v>0.316</v>
      </c>
      <c r="BD844" s="52" t="str">
        <f>IF(参照!L844="","",参照!L844)</f>
        <v/>
      </c>
    </row>
    <row r="845" spans="47:56">
      <c r="AU845" s="52" t="str">
        <f>IF(参照!A845="","",参照!A845)</f>
        <v>A0509</v>
      </c>
      <c r="AV845" s="52" t="str">
        <f>IF(参照!B845="","",参照!B845)</f>
        <v>とちぎコープ生活協同組合</v>
      </c>
      <c r="AW845" s="52">
        <f>IF(参照!C845="","",参照!C845)</f>
        <v>3.7199999999999999E-4</v>
      </c>
      <c r="AX845" s="52" t="str">
        <f>IF(参照!D845="","",参照!D845)</f>
        <v/>
      </c>
      <c r="AY845" s="52">
        <f>IF(参照!E845="","",参照!E845)</f>
        <v>3.1599999999999998E-4</v>
      </c>
      <c r="AZ845" s="52" t="str">
        <f>IF(参照!F845="","",参照!F845)</f>
        <v>とちぎコープ生活協同組合</v>
      </c>
      <c r="BA845" s="52" t="str">
        <f>IF(参照!G845="","",参照!G845)</f>
        <v>とちぎコープ生活協同組合_</v>
      </c>
      <c r="BB845" s="52">
        <f t="shared" si="44"/>
        <v>0.316</v>
      </c>
      <c r="BD845" s="52" t="str">
        <f>IF(参照!L845="","",参照!L845)</f>
        <v/>
      </c>
    </row>
    <row r="846" spans="47:56">
      <c r="AU846" s="52" t="str">
        <f>IF(参照!A846="","",参照!A846)</f>
        <v>A0510</v>
      </c>
      <c r="AV846" s="52" t="str">
        <f>IF(参照!B846="","",参照!B846)</f>
        <v>いばらきコープ生活協同組合</v>
      </c>
      <c r="AW846" s="52">
        <f>IF(参照!C846="","",参照!C846)</f>
        <v>3.7199999999999999E-4</v>
      </c>
      <c r="AX846" s="52" t="str">
        <f>IF(参照!D846="","",参照!D846)</f>
        <v/>
      </c>
      <c r="AY846" s="52">
        <f>IF(参照!E846="","",参照!E846)</f>
        <v>3.1599999999999998E-4</v>
      </c>
      <c r="AZ846" s="52" t="str">
        <f>IF(参照!F846="","",参照!F846)</f>
        <v>いばらきコープ生活協同組合</v>
      </c>
      <c r="BA846" s="52" t="str">
        <f>IF(参照!G846="","",参照!G846)</f>
        <v>いばらきコープ生活協同組合_</v>
      </c>
      <c r="BB846" s="52">
        <f t="shared" si="44"/>
        <v>0.316</v>
      </c>
      <c r="BD846" s="52" t="str">
        <f>IF(参照!L846="","",参照!L846)</f>
        <v/>
      </c>
    </row>
    <row r="847" spans="47:56">
      <c r="AU847" s="52" t="str">
        <f>IF(参照!A847="","",参照!A847)</f>
        <v>A0511</v>
      </c>
      <c r="AV847" s="52" t="str">
        <f>IF(参照!B847="","",参照!B847)</f>
        <v>亀岡ふるさとエナジー(株)</v>
      </c>
      <c r="AW847" s="52">
        <f>IF(参照!C847="","",参照!C847)</f>
        <v>7.4999999999999993E-5</v>
      </c>
      <c r="AX847" s="52" t="str">
        <f>IF(参照!D847="","",参照!D847)</f>
        <v/>
      </c>
      <c r="AY847" s="52">
        <f>IF(参照!E847="","",参照!E847)</f>
        <v>5.1400000000000003E-4</v>
      </c>
      <c r="AZ847" s="52" t="str">
        <f>IF(参照!F847="","",参照!F847)</f>
        <v>亀岡ふるさとエナジー(株)</v>
      </c>
      <c r="BA847" s="52" t="str">
        <f>IF(参照!G847="","",参照!G847)</f>
        <v>亀岡ふるさとエナジー(株)_</v>
      </c>
      <c r="BB847" s="52">
        <f t="shared" si="44"/>
        <v>0.51400000000000001</v>
      </c>
      <c r="BD847" s="52" t="str">
        <f>IF(参照!L847="","",参照!L847)</f>
        <v/>
      </c>
    </row>
    <row r="848" spans="47:56">
      <c r="AU848" s="52" t="str">
        <f>IF(参照!A848="","",参照!A848)</f>
        <v>A0513</v>
      </c>
      <c r="AV848" s="52" t="str">
        <f>IF(参照!B848="","",参照!B848)</f>
        <v>(株)織戸組</v>
      </c>
      <c r="AW848" s="52">
        <f>IF(参照!C848="","",参照!C848)</f>
        <v>4.7100000000000001E-4</v>
      </c>
      <c r="AX848" s="52" t="str">
        <f>IF(参照!D848="","",参照!D848)</f>
        <v>メニューA</v>
      </c>
      <c r="AY848" s="52">
        <f>IF(参照!E848="","",参照!E848)</f>
        <v>0</v>
      </c>
      <c r="AZ848" s="52" t="str">
        <f>IF(参照!F848="","",参照!F848)</f>
        <v>(株)織戸組</v>
      </c>
      <c r="BA848" s="52" t="str">
        <f>IF(参照!G848="","",参照!G848)</f>
        <v>(株)織戸組_メニューA</v>
      </c>
      <c r="BB848" s="52">
        <f t="shared" si="44"/>
        <v>0</v>
      </c>
      <c r="BD848" s="52" t="str">
        <f>IF(参照!L848="","",参照!L848)</f>
        <v/>
      </c>
    </row>
    <row r="849" spans="47:56">
      <c r="AU849" s="52" t="str">
        <f>IF(参照!A849="","",参照!A849)</f>
        <v/>
      </c>
      <c r="AV849" s="52" t="str">
        <f>IF(参照!B849="","",参照!B849)</f>
        <v/>
      </c>
      <c r="AW849" s="52" t="str">
        <f>IF(参照!C849="","",参照!C849)</f>
        <v/>
      </c>
      <c r="AX849" s="52" t="str">
        <f>IF(参照!D849="","",参照!D849)</f>
        <v>メニューB(残差)</v>
      </c>
      <c r="AY849" s="52">
        <f>IF(参照!E849="","",参照!E849)</f>
        <v>4.1299999999999996E-4</v>
      </c>
      <c r="AZ849" s="52" t="str">
        <f>IF(参照!F849="","",参照!F849)</f>
        <v>(株)織戸組</v>
      </c>
      <c r="BA849" s="52" t="str">
        <f>IF(参照!G849="","",参照!G849)</f>
        <v>(株)織戸組_メニューB(残差)</v>
      </c>
      <c r="BB849" s="52">
        <f t="shared" si="44"/>
        <v>0.41299999999999998</v>
      </c>
      <c r="BD849" s="52" t="str">
        <f>IF(参照!L849="","",参照!L849)</f>
        <v/>
      </c>
    </row>
    <row r="850" spans="47:56">
      <c r="AU850" s="52" t="str">
        <f>IF(参照!A850="","",参照!A850)</f>
        <v/>
      </c>
      <c r="AV850" s="52" t="str">
        <f>IF(参照!B850="","",参照!B850)</f>
        <v/>
      </c>
      <c r="AW850" s="52" t="str">
        <f>IF(参照!C850="","",参照!C850)</f>
        <v/>
      </c>
      <c r="AX850" s="52" t="str">
        <f>IF(参照!D850="","",参照!D850)</f>
        <v>(参考値)事業者全体</v>
      </c>
      <c r="AY850" s="52">
        <f>IF(参照!E850="","",参照!E850)</f>
        <v>4.4900000000000002E-4</v>
      </c>
      <c r="AZ850" s="52" t="str">
        <f>IF(参照!F850="","",参照!F850)</f>
        <v>(株)織戸組</v>
      </c>
      <c r="BA850" s="52" t="str">
        <f>IF(参照!G850="","",参照!G850)</f>
        <v>(株)織戸組_(参考値)事業者全体</v>
      </c>
      <c r="BB850" s="52">
        <f t="shared" si="44"/>
        <v>0.44900000000000001</v>
      </c>
      <c r="BD850" s="52" t="str">
        <f>IF(参照!L850="","",参照!L850)</f>
        <v/>
      </c>
    </row>
    <row r="851" spans="47:56">
      <c r="AU851" s="52" t="str">
        <f>IF(参照!A851="","",参照!A851)</f>
        <v>A0514</v>
      </c>
      <c r="AV851" s="52" t="str">
        <f>IF(参照!B851="","",参照!B851)</f>
        <v>ふかやｅパワー(株)</v>
      </c>
      <c r="AW851" s="52">
        <f>IF(参照!C851="","",参照!C851)</f>
        <v>4.5199999999999998E-4</v>
      </c>
      <c r="AX851" s="52" t="str">
        <f>IF(参照!D851="","",参照!D851)</f>
        <v>メニューA</v>
      </c>
      <c r="AY851" s="52">
        <f>IF(参照!E851="","",参照!E851)</f>
        <v>0</v>
      </c>
      <c r="AZ851" s="52" t="str">
        <f>IF(参照!F851="","",参照!F851)</f>
        <v>ふかやｅパワー(株)</v>
      </c>
      <c r="BA851" s="52" t="str">
        <f>IF(参照!G851="","",参照!G851)</f>
        <v>ふかやｅパワー(株)_メニューA</v>
      </c>
      <c r="BB851" s="52">
        <f t="shared" si="44"/>
        <v>0</v>
      </c>
      <c r="BD851" s="52" t="str">
        <f>IF(参照!L851="","",参照!L851)</f>
        <v/>
      </c>
    </row>
    <row r="852" spans="47:56">
      <c r="AU852" s="52" t="str">
        <f>IF(参照!A852="","",参照!A852)</f>
        <v/>
      </c>
      <c r="AV852" s="52" t="str">
        <f>IF(参照!B852="","",参照!B852)</f>
        <v/>
      </c>
      <c r="AW852" s="52" t="str">
        <f>IF(参照!C852="","",参照!C852)</f>
        <v/>
      </c>
      <c r="AX852" s="52" t="str">
        <f>IF(参照!D852="","",参照!D852)</f>
        <v>メニューB(残差)</v>
      </c>
      <c r="AY852" s="52">
        <f>IF(参照!E852="","",参照!E852)</f>
        <v>3.9899999999999999E-4</v>
      </c>
      <c r="AZ852" s="52" t="str">
        <f>IF(参照!F852="","",参照!F852)</f>
        <v>ふかやｅパワー(株)</v>
      </c>
      <c r="BA852" s="52" t="str">
        <f>IF(参照!G852="","",参照!G852)</f>
        <v>ふかやｅパワー(株)_メニューB(残差)</v>
      </c>
      <c r="BB852" s="52">
        <f t="shared" si="44"/>
        <v>0.39900000000000002</v>
      </c>
      <c r="BD852" s="52" t="str">
        <f>IF(参照!L852="","",参照!L852)</f>
        <v/>
      </c>
    </row>
    <row r="853" spans="47:56">
      <c r="AU853" s="52" t="str">
        <f>IF(参照!A853="","",参照!A853)</f>
        <v/>
      </c>
      <c r="AV853" s="52" t="str">
        <f>IF(参照!B853="","",参照!B853)</f>
        <v/>
      </c>
      <c r="AW853" s="52" t="str">
        <f>IF(参照!C853="","",参照!C853)</f>
        <v/>
      </c>
      <c r="AX853" s="52" t="str">
        <f>IF(参照!D853="","",参照!D853)</f>
        <v>(参考値)事業者全体</v>
      </c>
      <c r="AY853" s="52">
        <f>IF(参照!E853="","",参照!E853)</f>
        <v>4.2900000000000002E-4</v>
      </c>
      <c r="AZ853" s="52" t="str">
        <f>IF(参照!F853="","",参照!F853)</f>
        <v>ふかやｅパワー(株)</v>
      </c>
      <c r="BA853" s="52" t="str">
        <f>IF(参照!G853="","",参照!G853)</f>
        <v>ふかやｅパワー(株)_(参考値)事業者全体</v>
      </c>
      <c r="BB853" s="52">
        <f t="shared" si="44"/>
        <v>0.42899999999999999</v>
      </c>
      <c r="BD853" s="52" t="str">
        <f>IF(参照!L853="","",参照!L853)</f>
        <v/>
      </c>
    </row>
    <row r="854" spans="47:56">
      <c r="AU854" s="52" t="str">
        <f>IF(参照!A854="","",参照!A854)</f>
        <v>A0515</v>
      </c>
      <c r="AV854" s="52" t="str">
        <f>IF(参照!B854="","",参照!B854)</f>
        <v>(株)Ｌｉｎｋ　Ｌｉｆｅ</v>
      </c>
      <c r="AW854" s="52">
        <f>IF(参照!C854="","",参照!C854)</f>
        <v>5.1599999999999997E-4</v>
      </c>
      <c r="AX854" s="52" t="str">
        <f>IF(参照!D854="","",参照!D854)</f>
        <v/>
      </c>
      <c r="AY854" s="52">
        <f>IF(参照!E854="","",参照!E854)</f>
        <v>5.31E-4</v>
      </c>
      <c r="AZ854" s="52" t="str">
        <f>IF(参照!F854="","",参照!F854)</f>
        <v>(株)Ｌｉｎｋ　Ｌｉｆｅ</v>
      </c>
      <c r="BA854" s="52" t="str">
        <f>IF(参照!G854="","",参照!G854)</f>
        <v>(株)Ｌｉｎｋ　Ｌｉｆｅ_</v>
      </c>
      <c r="BB854" s="52">
        <f t="shared" si="44"/>
        <v>0.53100000000000003</v>
      </c>
      <c r="BD854" s="52" t="str">
        <f>IF(参照!L854="","",参照!L854)</f>
        <v/>
      </c>
    </row>
    <row r="855" spans="47:56">
      <c r="AU855" s="52" t="str">
        <f>IF(参照!A855="","",参照!A855)</f>
        <v>A0518</v>
      </c>
      <c r="AV855" s="52" t="str">
        <f>IF(参照!B855="","",参照!B855)</f>
        <v>(株)グローバルキャスト</v>
      </c>
      <c r="AW855" s="52">
        <f>IF(参照!C855="","",参照!C855)</f>
        <v>3.7399999999999998E-4</v>
      </c>
      <c r="AX855" s="52" t="str">
        <f>IF(参照!D855="","",参照!D855)</f>
        <v/>
      </c>
      <c r="AY855" s="52">
        <f>IF(参照!E855="","",参照!E855)</f>
        <v>3.1800000000000003E-4</v>
      </c>
      <c r="AZ855" s="52" t="str">
        <f>IF(参照!F855="","",参照!F855)</f>
        <v>(株)グローバルキャスト</v>
      </c>
      <c r="BA855" s="52" t="str">
        <f>IF(参照!G855="","",参照!G855)</f>
        <v>(株)グローバルキャスト_</v>
      </c>
      <c r="BB855" s="52">
        <f t="shared" si="44"/>
        <v>0.318</v>
      </c>
      <c r="BD855" s="52" t="str">
        <f>IF(参照!L855="","",参照!L855)</f>
        <v/>
      </c>
    </row>
    <row r="856" spans="47:56">
      <c r="AU856" s="52" t="str">
        <f>IF(参照!A856="","",参照!A856)</f>
        <v>A0519</v>
      </c>
      <c r="AV856" s="52" t="str">
        <f>IF(参照!B856="","",参照!B856)</f>
        <v>日本エネルギー総合システム(株)</v>
      </c>
      <c r="AW856" s="52">
        <f>IF(参照!C856="","",参照!C856)</f>
        <v>5.0000000000000001E-4</v>
      </c>
      <c r="AX856" s="52" t="str">
        <f>IF(参照!D856="","",参照!D856)</f>
        <v>メニューA</v>
      </c>
      <c r="AY856" s="52">
        <f>IF(参照!E856="","",参照!E856)</f>
        <v>0</v>
      </c>
      <c r="AZ856" s="52" t="str">
        <f>IF(参照!F856="","",参照!F856)</f>
        <v>日本エネルギー総合システム(株)</v>
      </c>
      <c r="BA856" s="52" t="str">
        <f>IF(参照!G856="","",参照!G856)</f>
        <v>日本エネルギー総合システム(株)_メニューA</v>
      </c>
      <c r="BB856" s="52">
        <f t="shared" si="44"/>
        <v>0</v>
      </c>
      <c r="BD856" s="52" t="str">
        <f>IF(参照!L856="","",参照!L856)</f>
        <v/>
      </c>
    </row>
    <row r="857" spans="47:56">
      <c r="AU857" s="52" t="str">
        <f>IF(参照!A857="","",参照!A857)</f>
        <v/>
      </c>
      <c r="AV857" s="52" t="str">
        <f>IF(参照!B857="","",参照!B857)</f>
        <v/>
      </c>
      <c r="AW857" s="52" t="str">
        <f>IF(参照!C857="","",参照!C857)</f>
        <v/>
      </c>
      <c r="AX857" s="52" t="str">
        <f>IF(参照!D857="","",参照!D857)</f>
        <v>メニューB(残差)</v>
      </c>
      <c r="AY857" s="52">
        <f>IF(参照!E857="","",参照!E857)</f>
        <v>4.7199999999999998E-4</v>
      </c>
      <c r="AZ857" s="52" t="str">
        <f>IF(参照!F857="","",参照!F857)</f>
        <v>日本エネルギー総合システム(株)</v>
      </c>
      <c r="BA857" s="52" t="str">
        <f>IF(参照!G857="","",参照!G857)</f>
        <v>日本エネルギー総合システム(株)_メニューB(残差)</v>
      </c>
      <c r="BB857" s="52">
        <f t="shared" si="44"/>
        <v>0.47199999999999998</v>
      </c>
      <c r="BD857" s="52" t="str">
        <f>IF(参照!L857="","",参照!L857)</f>
        <v/>
      </c>
    </row>
    <row r="858" spans="47:56">
      <c r="AU858" s="52" t="str">
        <f>IF(参照!A858="","",参照!A858)</f>
        <v/>
      </c>
      <c r="AV858" s="52" t="str">
        <f>IF(参照!B858="","",参照!B858)</f>
        <v/>
      </c>
      <c r="AW858" s="52" t="str">
        <f>IF(参照!C858="","",参照!C858)</f>
        <v/>
      </c>
      <c r="AX858" s="52" t="str">
        <f>IF(参照!D858="","",参照!D858)</f>
        <v>(参考値)事業者全体</v>
      </c>
      <c r="AY858" s="52">
        <f>IF(参照!E858="","",参照!E858)</f>
        <v>4.6200000000000001E-4</v>
      </c>
      <c r="AZ858" s="52" t="str">
        <f>IF(参照!F858="","",参照!F858)</f>
        <v>日本エネルギー総合システム(株)</v>
      </c>
      <c r="BA858" s="52" t="str">
        <f>IF(参照!G858="","",参照!G858)</f>
        <v>日本エネルギー総合システム(株)_(参考値)事業者全体</v>
      </c>
      <c r="BB858" s="52">
        <f t="shared" si="44"/>
        <v>0.46200000000000002</v>
      </c>
      <c r="BD858" s="52" t="str">
        <f>IF(参照!L858="","",参照!L858)</f>
        <v/>
      </c>
    </row>
    <row r="859" spans="47:56">
      <c r="AU859" s="52" t="str">
        <f>IF(参照!A859="","",参照!A859)</f>
        <v>A0520</v>
      </c>
      <c r="AV859" s="52" t="str">
        <f>IF(参照!B859="","",参照!B859)</f>
        <v>イワタニ東海(株)</v>
      </c>
      <c r="AW859" s="52">
        <f>IF(参照!C859="","",参照!C859)</f>
        <v>3.6400000000000001E-4</v>
      </c>
      <c r="AX859" s="52" t="str">
        <f>IF(参照!D859="","",参照!D859)</f>
        <v/>
      </c>
      <c r="AY859" s="52">
        <f>IF(参照!E859="","",参照!E859)</f>
        <v>3.0800000000000001E-4</v>
      </c>
      <c r="AZ859" s="52" t="str">
        <f>IF(参照!F859="","",参照!F859)</f>
        <v>イワタニ東海(株)</v>
      </c>
      <c r="BA859" s="52" t="str">
        <f>IF(参照!G859="","",参照!G859)</f>
        <v>イワタニ東海(株)_</v>
      </c>
      <c r="BB859" s="52">
        <f t="shared" si="44"/>
        <v>0.308</v>
      </c>
      <c r="BD859" s="52" t="str">
        <f>IF(参照!L859="","",参照!L859)</f>
        <v/>
      </c>
    </row>
    <row r="860" spans="47:56">
      <c r="AU860" s="52" t="str">
        <f>IF(参照!A860="","",参照!A860)</f>
        <v>A0522</v>
      </c>
      <c r="AV860" s="52" t="str">
        <f>IF(参照!B860="","",参照!B860)</f>
        <v>(株)デライトアップ</v>
      </c>
      <c r="AW860" s="52">
        <f>IF(参照!C860="","",参照!C860)</f>
        <v>4.75E-4</v>
      </c>
      <c r="AX860" s="52" t="str">
        <f>IF(参照!D860="","",参照!D860)</f>
        <v/>
      </c>
      <c r="AY860" s="52">
        <f>IF(参照!E860="","",参照!E860)</f>
        <v>4.64E-4</v>
      </c>
      <c r="AZ860" s="52" t="str">
        <f>IF(参照!F860="","",参照!F860)</f>
        <v>(株)デライトアップ</v>
      </c>
      <c r="BA860" s="52" t="str">
        <f>IF(参照!G860="","",参照!G860)</f>
        <v>(株)デライトアップ_</v>
      </c>
      <c r="BB860" s="52">
        <f t="shared" si="44"/>
        <v>0.46400000000000002</v>
      </c>
      <c r="BD860" s="52" t="str">
        <f>IF(参照!L860="","",参照!L860)</f>
        <v/>
      </c>
    </row>
    <row r="861" spans="47:56">
      <c r="AU861" s="52" t="str">
        <f>IF(参照!A861="","",参照!A861)</f>
        <v>A0525</v>
      </c>
      <c r="AV861" s="52" t="str">
        <f>IF(参照!B861="","",参照!B861)</f>
        <v>(株)ところざわ未来電力</v>
      </c>
      <c r="AW861" s="52">
        <f>IF(参照!C861="","",参照!C861)</f>
        <v>5.8E-5</v>
      </c>
      <c r="AX861" s="52" t="str">
        <f>IF(参照!D861="","",参照!D861)</f>
        <v>メニューA</v>
      </c>
      <c r="AY861" s="52">
        <f>IF(参照!E861="","",参照!E861)</f>
        <v>2.81E-4</v>
      </c>
      <c r="AZ861" s="52" t="str">
        <f>IF(参照!F861="","",参照!F861)</f>
        <v>(株)ところざわ未来電力</v>
      </c>
      <c r="BA861" s="52" t="str">
        <f>IF(参照!G861="","",参照!G861)</f>
        <v>(株)ところざわ未来電力_メニューA</v>
      </c>
      <c r="BB861" s="52">
        <f t="shared" si="44"/>
        <v>0.28100000000000003</v>
      </c>
      <c r="BD861" s="52" t="str">
        <f>IF(参照!L861="","",参照!L861)</f>
        <v/>
      </c>
    </row>
    <row r="862" spans="47:56">
      <c r="AU862" s="52" t="str">
        <f>IF(参照!A862="","",参照!A862)</f>
        <v/>
      </c>
      <c r="AV862" s="52" t="str">
        <f>IF(参照!B862="","",参照!B862)</f>
        <v/>
      </c>
      <c r="AW862" s="52" t="str">
        <f>IF(参照!C862="","",参照!C862)</f>
        <v/>
      </c>
      <c r="AX862" s="52" t="str">
        <f>IF(参照!D862="","",参照!D862)</f>
        <v>メニューB</v>
      </c>
      <c r="AY862" s="52">
        <f>IF(参照!E862="","",参照!E862)</f>
        <v>0</v>
      </c>
      <c r="AZ862" s="52" t="str">
        <f>IF(参照!F862="","",参照!F862)</f>
        <v>(株)ところざわ未来電力</v>
      </c>
      <c r="BA862" s="52" t="str">
        <f>IF(参照!G862="","",参照!G862)</f>
        <v>(株)ところざわ未来電力_メニューB</v>
      </c>
      <c r="BB862" s="52">
        <f t="shared" si="44"/>
        <v>0</v>
      </c>
      <c r="BD862" s="52" t="str">
        <f>IF(参照!L862="","",参照!L862)</f>
        <v/>
      </c>
    </row>
    <row r="863" spans="47:56">
      <c r="AU863" s="52" t="str">
        <f>IF(参照!A863="","",参照!A863)</f>
        <v/>
      </c>
      <c r="AV863" s="52" t="str">
        <f>IF(参照!B863="","",参照!B863)</f>
        <v/>
      </c>
      <c r="AW863" s="52" t="str">
        <f>IF(参照!C863="","",参照!C863)</f>
        <v/>
      </c>
      <c r="AX863" s="52" t="str">
        <f>IF(参照!D863="","",参照!D863)</f>
        <v>メニューC(残差)</v>
      </c>
      <c r="AY863" s="52">
        <f>IF(参照!E863="","",参照!E863)</f>
        <v>2.8100000000000005E-4</v>
      </c>
      <c r="AZ863" s="52" t="str">
        <f>IF(参照!F863="","",参照!F863)</f>
        <v>(株)ところざわ未来電力</v>
      </c>
      <c r="BA863" s="52" t="str">
        <f>IF(参照!G863="","",参照!G863)</f>
        <v>(株)ところざわ未来電力_メニューC(残差)</v>
      </c>
      <c r="BB863" s="52">
        <f t="shared" si="44"/>
        <v>0.28100000000000003</v>
      </c>
      <c r="BD863" s="52" t="str">
        <f>IF(参照!L863="","",参照!L863)</f>
        <v/>
      </c>
    </row>
    <row r="864" spans="47:56">
      <c r="AU864" s="52" t="str">
        <f>IF(参照!A864="","",参照!A864)</f>
        <v/>
      </c>
      <c r="AV864" s="52" t="str">
        <f>IF(参照!B864="","",参照!B864)</f>
        <v/>
      </c>
      <c r="AW864" s="52" t="str">
        <f>IF(参照!C864="","",参照!C864)</f>
        <v/>
      </c>
      <c r="AX864" s="52" t="str">
        <f>IF(参照!D864="","",参照!D864)</f>
        <v>(参考値)事業者全体</v>
      </c>
      <c r="AY864" s="52">
        <f>IF(参照!E864="","",参照!E864)</f>
        <v>3.1800000000000003E-4</v>
      </c>
      <c r="AZ864" s="52" t="str">
        <f>IF(参照!F864="","",参照!F864)</f>
        <v>(株)ところざわ未来電力</v>
      </c>
      <c r="BA864" s="52" t="str">
        <f>IF(参照!G864="","",参照!G864)</f>
        <v>(株)ところざわ未来電力_(参考値)事業者全体</v>
      </c>
      <c r="BB864" s="52">
        <f t="shared" si="44"/>
        <v>0.318</v>
      </c>
      <c r="BD864" s="52" t="str">
        <f>IF(参照!L864="","",参照!L864)</f>
        <v/>
      </c>
    </row>
    <row r="865" spans="47:56">
      <c r="AU865" s="52" t="str">
        <f>IF(参照!A865="","",参照!A865)</f>
        <v>A0526</v>
      </c>
      <c r="AV865" s="52" t="str">
        <f>IF(参照!B865="","",参照!B865)</f>
        <v>朝日ガスエナジー(株)</v>
      </c>
      <c r="AW865" s="52">
        <f>IF(参照!C865="","",参照!C865)</f>
        <v>3.6400000000000001E-4</v>
      </c>
      <c r="AX865" s="52" t="str">
        <f>IF(参照!D865="","",参照!D865)</f>
        <v/>
      </c>
      <c r="AY865" s="52">
        <f>IF(参照!E865="","",参照!E865)</f>
        <v>3.0800000000000001E-4</v>
      </c>
      <c r="AZ865" s="52" t="str">
        <f>IF(参照!F865="","",参照!F865)</f>
        <v>朝日ガスエナジー(株)</v>
      </c>
      <c r="BA865" s="52" t="str">
        <f>IF(参照!G865="","",参照!G865)</f>
        <v>朝日ガスエナジー(株)_</v>
      </c>
      <c r="BB865" s="52">
        <f t="shared" si="44"/>
        <v>0.308</v>
      </c>
      <c r="BD865" s="52" t="str">
        <f>IF(参照!L865="","",参照!L865)</f>
        <v/>
      </c>
    </row>
    <row r="866" spans="47:56">
      <c r="AU866" s="52" t="str">
        <f>IF(参照!A866="","",参照!A866)</f>
        <v>A0528</v>
      </c>
      <c r="AV866" s="52" t="str">
        <f>IF(参照!B866="","",参照!B866)</f>
        <v>(株)エネファント</v>
      </c>
      <c r="AW866" s="52">
        <f>IF(参照!C866="","",参照!C866)</f>
        <v>4.6299999999999998E-4</v>
      </c>
      <c r="AX866" s="52" t="str">
        <f>IF(参照!D866="","",参照!D866)</f>
        <v>メニューA</v>
      </c>
      <c r="AY866" s="52">
        <f>IF(参照!E866="","",参照!E866)</f>
        <v>0</v>
      </c>
      <c r="AZ866" s="52" t="str">
        <f>IF(参照!F866="","",参照!F866)</f>
        <v>(株)エネファント</v>
      </c>
      <c r="BA866" s="52" t="str">
        <f>IF(参照!G866="","",参照!G866)</f>
        <v>(株)エネファント_メニューA</v>
      </c>
      <c r="BB866" s="52">
        <f t="shared" si="44"/>
        <v>0</v>
      </c>
      <c r="BD866" s="52" t="str">
        <f>IF(参照!L866="","",参照!L866)</f>
        <v/>
      </c>
    </row>
    <row r="867" spans="47:56">
      <c r="AU867" s="52" t="str">
        <f>IF(参照!A867="","",参照!A867)</f>
        <v/>
      </c>
      <c r="AV867" s="52" t="str">
        <f>IF(参照!B867="","",参照!B867)</f>
        <v/>
      </c>
      <c r="AW867" s="52" t="str">
        <f>IF(参照!C867="","",参照!C867)</f>
        <v/>
      </c>
      <c r="AX867" s="52" t="str">
        <f>IF(参照!D867="","",参照!D867)</f>
        <v>メニューB</v>
      </c>
      <c r="AY867" s="52">
        <f>IF(参照!E867="","",参照!E867)</f>
        <v>0</v>
      </c>
      <c r="AZ867" s="52" t="str">
        <f>IF(参照!F867="","",参照!F867)</f>
        <v>(株)エネファント</v>
      </c>
      <c r="BA867" s="52" t="str">
        <f>IF(参照!G867="","",参照!G867)</f>
        <v>(株)エネファント_メニューB</v>
      </c>
      <c r="BB867" s="52">
        <f t="shared" si="44"/>
        <v>0</v>
      </c>
      <c r="BD867" s="52" t="str">
        <f>IF(参照!L867="","",参照!L867)</f>
        <v/>
      </c>
    </row>
    <row r="868" spans="47:56">
      <c r="AU868" s="52" t="str">
        <f>IF(参照!A868="","",参照!A868)</f>
        <v/>
      </c>
      <c r="AV868" s="52" t="str">
        <f>IF(参照!B868="","",参照!B868)</f>
        <v/>
      </c>
      <c r="AW868" s="52" t="str">
        <f>IF(参照!C868="","",参照!C868)</f>
        <v/>
      </c>
      <c r="AX868" s="52" t="str">
        <f>IF(参照!D868="","",参照!D868)</f>
        <v>メニューC(残差)</v>
      </c>
      <c r="AY868" s="52">
        <f>IF(参照!E868="","",参照!E868)</f>
        <v>4.6100000000000004E-4</v>
      </c>
      <c r="AZ868" s="52" t="str">
        <f>IF(参照!F868="","",参照!F868)</f>
        <v>(株)エネファント</v>
      </c>
      <c r="BA868" s="52" t="str">
        <f>IF(参照!G868="","",参照!G868)</f>
        <v>(株)エネファント_メニューC(残差)</v>
      </c>
      <c r="BB868" s="52">
        <f t="shared" si="44"/>
        <v>0.46100000000000002</v>
      </c>
      <c r="BD868" s="52" t="str">
        <f>IF(参照!L868="","",参照!L868)</f>
        <v/>
      </c>
    </row>
    <row r="869" spans="47:56">
      <c r="AU869" s="52" t="str">
        <f>IF(参照!A869="","",参照!A869)</f>
        <v/>
      </c>
      <c r="AV869" s="52" t="str">
        <f>IF(参照!B869="","",参照!B869)</f>
        <v/>
      </c>
      <c r="AW869" s="52" t="str">
        <f>IF(参照!C869="","",参照!C869)</f>
        <v/>
      </c>
      <c r="AX869" s="52" t="str">
        <f>IF(参照!D869="","",参照!D869)</f>
        <v>(参考値)事業者全体</v>
      </c>
      <c r="AY869" s="52">
        <f>IF(参照!E869="","",参照!E869)</f>
        <v>5.0100000000000003E-4</v>
      </c>
      <c r="AZ869" s="52" t="str">
        <f>IF(参照!F869="","",参照!F869)</f>
        <v>(株)エネファント</v>
      </c>
      <c r="BA869" s="52" t="str">
        <f>IF(参照!G869="","",参照!G869)</f>
        <v>(株)エネファント_(参考値)事業者全体</v>
      </c>
      <c r="BB869" s="52">
        <f t="shared" si="44"/>
        <v>0.501</v>
      </c>
      <c r="BD869" s="52" t="str">
        <f>IF(参照!L869="","",参照!L869)</f>
        <v/>
      </c>
    </row>
    <row r="870" spans="47:56">
      <c r="AU870" s="52" t="str">
        <f>IF(参照!A870="","",参照!A870)</f>
        <v>A0529</v>
      </c>
      <c r="AV870" s="52" t="str">
        <f>IF(参照!B870="","",参照!B870)</f>
        <v>(株)エスエナジー</v>
      </c>
      <c r="AW870" s="52">
        <f>IF(参照!C870="","",参照!C870)</f>
        <v>4.7800000000000002E-4</v>
      </c>
      <c r="AX870" s="52" t="str">
        <f>IF(参照!D870="","",参照!D870)</f>
        <v/>
      </c>
      <c r="AY870" s="52">
        <f>IF(参照!E870="","",参照!E870)</f>
        <v>5.22E-4</v>
      </c>
      <c r="AZ870" s="52" t="str">
        <f>IF(参照!F870="","",参照!F870)</f>
        <v>(株)エスエナジー</v>
      </c>
      <c r="BA870" s="52" t="str">
        <f>IF(参照!G870="","",参照!G870)</f>
        <v>(株)エスエナジー_</v>
      </c>
      <c r="BB870" s="52">
        <f t="shared" si="44"/>
        <v>0.52200000000000002</v>
      </c>
      <c r="BD870" s="52" t="str">
        <f>IF(参照!L870="","",参照!L870)</f>
        <v/>
      </c>
    </row>
    <row r="871" spans="47:56">
      <c r="AU871" s="52" t="str">
        <f>IF(参照!A871="","",参照!A871)</f>
        <v>A0532</v>
      </c>
      <c r="AV871" s="52" t="str">
        <f>IF(参照!B871="","",参照!B871)</f>
        <v>(株)Ｍｐｏｗｅｒ</v>
      </c>
      <c r="AW871" s="52">
        <f>IF(参照!C871="","",参照!C871)</f>
        <v>3.8499999999999998E-4</v>
      </c>
      <c r="AX871" s="52" t="str">
        <f>IF(参照!D871="","",参照!D871)</f>
        <v/>
      </c>
      <c r="AY871" s="52">
        <f>IF(参照!E871="","",参照!E871)</f>
        <v>3.7199999999999999E-4</v>
      </c>
      <c r="AZ871" s="52" t="str">
        <f>IF(参照!F871="","",参照!F871)</f>
        <v>(株)Ｍｐｏｗｅｒ</v>
      </c>
      <c r="BA871" s="52" t="str">
        <f>IF(参照!G871="","",参照!G871)</f>
        <v>(株)Ｍｐｏｗｅｒ_</v>
      </c>
      <c r="BB871" s="52">
        <f t="shared" si="44"/>
        <v>0.372</v>
      </c>
      <c r="BD871" s="52" t="str">
        <f>IF(参照!L871="","",参照!L871)</f>
        <v/>
      </c>
    </row>
    <row r="872" spans="47:56">
      <c r="AU872" s="52" t="str">
        <f>IF(参照!A872="","",参照!A872)</f>
        <v>A0533</v>
      </c>
      <c r="AV872" s="52" t="str">
        <f>IF(参照!B872="","",参照!B872)</f>
        <v>秩父新電力(株)</v>
      </c>
      <c r="AW872" s="52">
        <f>IF(参照!C872="","",参照!C872)</f>
        <v>3.1399999999999999E-4</v>
      </c>
      <c r="AX872" s="52" t="str">
        <f>IF(参照!D872="","",参照!D872)</f>
        <v>メニューA</v>
      </c>
      <c r="AY872" s="52">
        <f>IF(参照!E872="","",参照!E872)</f>
        <v>0</v>
      </c>
      <c r="AZ872" s="52" t="str">
        <f>IF(参照!F872="","",参照!F872)</f>
        <v>秩父新電力(株)</v>
      </c>
      <c r="BA872" s="52" t="str">
        <f>IF(参照!G872="","",参照!G872)</f>
        <v>秩父新電力(株)_メニューA</v>
      </c>
      <c r="BB872" s="52">
        <f t="shared" si="44"/>
        <v>0</v>
      </c>
      <c r="BD872" s="52" t="str">
        <f>IF(参照!L872="","",参照!L872)</f>
        <v/>
      </c>
    </row>
    <row r="873" spans="47:56">
      <c r="AU873" s="52" t="str">
        <f>IF(参照!A873="","",参照!A873)</f>
        <v/>
      </c>
      <c r="AV873" s="52" t="str">
        <f>IF(参照!B873="","",参照!B873)</f>
        <v/>
      </c>
      <c r="AW873" s="52" t="str">
        <f>IF(参照!C873="","",参照!C873)</f>
        <v/>
      </c>
      <c r="AX873" s="52" t="str">
        <f>IF(参照!D873="","",参照!D873)</f>
        <v>メニューB</v>
      </c>
      <c r="AY873" s="52">
        <f>IF(参照!E873="","",参照!E873)</f>
        <v>0</v>
      </c>
      <c r="AZ873" s="52" t="str">
        <f>IF(参照!F873="","",参照!F873)</f>
        <v>秩父新電力(株)</v>
      </c>
      <c r="BA873" s="52" t="str">
        <f>IF(参照!G873="","",参照!G873)</f>
        <v>秩父新電力(株)_メニューB</v>
      </c>
      <c r="BB873" s="52">
        <f t="shared" si="44"/>
        <v>0</v>
      </c>
      <c r="BD873" s="52" t="str">
        <f>IF(参照!L873="","",参照!L873)</f>
        <v/>
      </c>
    </row>
    <row r="874" spans="47:56">
      <c r="AU874" s="52" t="str">
        <f>IF(参照!A874="","",参照!A874)</f>
        <v/>
      </c>
      <c r="AV874" s="52" t="str">
        <f>IF(参照!B874="","",参照!B874)</f>
        <v/>
      </c>
      <c r="AW874" s="52" t="str">
        <f>IF(参照!C874="","",参照!C874)</f>
        <v/>
      </c>
      <c r="AX874" s="52" t="str">
        <f>IF(参照!D874="","",参照!D874)</f>
        <v>メニューC</v>
      </c>
      <c r="AY874" s="52">
        <f>IF(参照!E874="","",参照!E874)</f>
        <v>2.99E-4</v>
      </c>
      <c r="AZ874" s="52" t="str">
        <f>IF(参照!F874="","",参照!F874)</f>
        <v>秩父新電力(株)</v>
      </c>
      <c r="BA874" s="52" t="str">
        <f>IF(参照!G874="","",参照!G874)</f>
        <v>秩父新電力(株)_メニューC</v>
      </c>
      <c r="BB874" s="52">
        <f t="shared" si="44"/>
        <v>0.29899999999999999</v>
      </c>
      <c r="BD874" s="52" t="str">
        <f>IF(参照!L874="","",参照!L874)</f>
        <v/>
      </c>
    </row>
    <row r="875" spans="47:56">
      <c r="AU875" s="52" t="str">
        <f>IF(参照!A875="","",参照!A875)</f>
        <v/>
      </c>
      <c r="AV875" s="52" t="str">
        <f>IF(参照!B875="","",参照!B875)</f>
        <v/>
      </c>
      <c r="AW875" s="52" t="str">
        <f>IF(参照!C875="","",参照!C875)</f>
        <v/>
      </c>
      <c r="AX875" s="52" t="str">
        <f>IF(参照!D875="","",参照!D875)</f>
        <v>メニューD(残差)</v>
      </c>
      <c r="AY875" s="52">
        <f>IF(参照!E875="","",参照!E875)</f>
        <v>3.3300000000000002E-4</v>
      </c>
      <c r="AZ875" s="52" t="str">
        <f>IF(参照!F875="","",参照!F875)</f>
        <v>秩父新電力(株)</v>
      </c>
      <c r="BA875" s="52" t="str">
        <f>IF(参照!G875="","",参照!G875)</f>
        <v>秩父新電力(株)_メニューD(残差)</v>
      </c>
      <c r="BB875" s="52">
        <f t="shared" si="44"/>
        <v>0.33300000000000002</v>
      </c>
      <c r="BD875" s="52" t="str">
        <f>IF(参照!L875="","",参照!L875)</f>
        <v/>
      </c>
    </row>
    <row r="876" spans="47:56">
      <c r="AU876" s="52" t="str">
        <f>IF(参照!A876="","",参照!A876)</f>
        <v/>
      </c>
      <c r="AV876" s="52" t="str">
        <f>IF(参照!B876="","",参照!B876)</f>
        <v/>
      </c>
      <c r="AW876" s="52" t="str">
        <f>IF(参照!C876="","",参照!C876)</f>
        <v/>
      </c>
      <c r="AX876" s="52" t="str">
        <f>IF(参照!D876="","",参照!D876)</f>
        <v>(参考値)事業者全体</v>
      </c>
      <c r="AY876" s="52">
        <f>IF(参照!E876="","",参照!E876)</f>
        <v>2.9399999999999999E-4</v>
      </c>
      <c r="AZ876" s="52" t="str">
        <f>IF(参照!F876="","",参照!F876)</f>
        <v>秩父新電力(株)</v>
      </c>
      <c r="BA876" s="52" t="str">
        <f>IF(参照!G876="","",参照!G876)</f>
        <v>秩父新電力(株)_(参考値)事業者全体</v>
      </c>
      <c r="BB876" s="52">
        <f t="shared" si="44"/>
        <v>0.29399999999999998</v>
      </c>
      <c r="BD876" s="52" t="str">
        <f>IF(参照!L876="","",参照!L876)</f>
        <v/>
      </c>
    </row>
    <row r="877" spans="47:56">
      <c r="AU877" s="52" t="str">
        <f>IF(参照!A877="","",参照!A877)</f>
        <v>A0534</v>
      </c>
      <c r="AV877" s="52" t="str">
        <f>IF(参照!B877="","",参照!B877)</f>
        <v>みよしエナジー(株)</v>
      </c>
      <c r="AW877" s="52">
        <f>IF(参照!C877="","",参照!C877)</f>
        <v>2.33E-4</v>
      </c>
      <c r="AX877" s="52" t="str">
        <f>IF(参照!D877="","",参照!D877)</f>
        <v/>
      </c>
      <c r="AY877" s="52">
        <f>IF(参照!E877="","",参照!E877)</f>
        <v>4.9399999999999997E-4</v>
      </c>
      <c r="AZ877" s="52" t="str">
        <f>IF(参照!F877="","",参照!F877)</f>
        <v>みよしエナジー(株)</v>
      </c>
      <c r="BA877" s="52" t="str">
        <f>IF(参照!G877="","",参照!G877)</f>
        <v>みよしエナジー(株)_</v>
      </c>
      <c r="BB877" s="52">
        <f t="shared" si="44"/>
        <v>0.49399999999999999</v>
      </c>
      <c r="BD877" s="52" t="str">
        <f>IF(参照!L877="","",参照!L877)</f>
        <v/>
      </c>
    </row>
    <row r="878" spans="47:56">
      <c r="AU878" s="52" t="str">
        <f>IF(参照!A878="","",参照!A878)</f>
        <v>A0536</v>
      </c>
      <c r="AV878" s="52" t="str">
        <f>IF(参照!B878="","",参照!B878)</f>
        <v>東日本ガス(株)</v>
      </c>
      <c r="AW878" s="52">
        <f>IF(参照!C878="","",参照!C878)</f>
        <v>4.9299999999999995E-4</v>
      </c>
      <c r="AX878" s="52" t="str">
        <f>IF(参照!D878="","",参照!D878)</f>
        <v/>
      </c>
      <c r="AY878" s="52">
        <f>IF(参照!E878="","",参照!E878)</f>
        <v>4.3600000000000008E-4</v>
      </c>
      <c r="AZ878" s="52" t="str">
        <f>IF(参照!F878="","",参照!F878)</f>
        <v>東日本ガス(株)</v>
      </c>
      <c r="BA878" s="52" t="str">
        <f>IF(参照!G878="","",参照!G878)</f>
        <v>東日本ガス(株)_</v>
      </c>
      <c r="BB878" s="52">
        <f t="shared" si="44"/>
        <v>0.43600000000000005</v>
      </c>
      <c r="BD878" s="52" t="str">
        <f>IF(参照!L878="","",参照!L878)</f>
        <v/>
      </c>
    </row>
    <row r="879" spans="47:56">
      <c r="AU879" s="52" t="str">
        <f>IF(参照!A879="","",参照!A879)</f>
        <v>A0537</v>
      </c>
      <c r="AV879" s="52" t="str">
        <f>IF(参照!B879="","",参照!B879)</f>
        <v>東彩ガス(株)</v>
      </c>
      <c r="AW879" s="52">
        <f>IF(参照!C879="","",参照!C879)</f>
        <v>4.9299999999999995E-4</v>
      </c>
      <c r="AX879" s="52" t="str">
        <f>IF(参照!D879="","",参照!D879)</f>
        <v>メニューA</v>
      </c>
      <c r="AY879" s="52">
        <f>IF(参照!E879="","",参照!E879)</f>
        <v>0</v>
      </c>
      <c r="AZ879" s="52" t="str">
        <f>IF(参照!F879="","",参照!F879)</f>
        <v>東彩ガス(株)</v>
      </c>
      <c r="BA879" s="52" t="str">
        <f>IF(参照!G879="","",参照!G879)</f>
        <v>東彩ガス(株)_メニューA</v>
      </c>
      <c r="BB879" s="52">
        <f t="shared" si="44"/>
        <v>0</v>
      </c>
      <c r="BD879" s="52" t="str">
        <f>IF(参照!L879="","",参照!L879)</f>
        <v/>
      </c>
    </row>
    <row r="880" spans="47:56">
      <c r="AU880" s="52" t="str">
        <f>IF(参照!A880="","",参照!A880)</f>
        <v/>
      </c>
      <c r="AV880" s="52" t="str">
        <f>IF(参照!B880="","",参照!B880)</f>
        <v/>
      </c>
      <c r="AW880" s="52" t="str">
        <f>IF(参照!C880="","",参照!C880)</f>
        <v/>
      </c>
      <c r="AX880" s="52" t="str">
        <f>IF(参照!D880="","",参照!D880)</f>
        <v>メニューB(残差)</v>
      </c>
      <c r="AY880" s="52">
        <f>IF(参照!E880="","",参照!E880)</f>
        <v>4.37E-4</v>
      </c>
      <c r="AZ880" s="52" t="str">
        <f>IF(参照!F880="","",参照!F880)</f>
        <v>東彩ガス(株)</v>
      </c>
      <c r="BA880" s="52" t="str">
        <f>IF(参照!G880="","",参照!G880)</f>
        <v>東彩ガス(株)_メニューB(残差)</v>
      </c>
      <c r="BB880" s="52">
        <f t="shared" si="44"/>
        <v>0.437</v>
      </c>
      <c r="BD880" s="52" t="str">
        <f>IF(参照!L880="","",参照!L880)</f>
        <v/>
      </c>
    </row>
    <row r="881" spans="47:56">
      <c r="AU881" s="52" t="str">
        <f>IF(参照!A881="","",参照!A881)</f>
        <v/>
      </c>
      <c r="AV881" s="52" t="str">
        <f>IF(参照!B881="","",参照!B881)</f>
        <v/>
      </c>
      <c r="AW881" s="52" t="str">
        <f>IF(参照!C881="","",参照!C881)</f>
        <v/>
      </c>
      <c r="AX881" s="52" t="str">
        <f>IF(参照!D881="","",参照!D881)</f>
        <v>(参考値)事業者全体</v>
      </c>
      <c r="AY881" s="52">
        <f>IF(参照!E881="","",参照!E881)</f>
        <v>4.9399999999999997E-4</v>
      </c>
      <c r="AZ881" s="52" t="str">
        <f>IF(参照!F881="","",参照!F881)</f>
        <v>東彩ガス(株)</v>
      </c>
      <c r="BA881" s="52" t="str">
        <f>IF(参照!G881="","",参照!G881)</f>
        <v>東彩ガス(株)_(参考値)事業者全体</v>
      </c>
      <c r="BB881" s="52">
        <f t="shared" si="44"/>
        <v>0.49399999999999999</v>
      </c>
      <c r="BD881" s="52" t="str">
        <f>IF(参照!L881="","",参照!L881)</f>
        <v/>
      </c>
    </row>
    <row r="882" spans="47:56">
      <c r="AU882" s="52" t="str">
        <f>IF(参照!A882="","",参照!A882)</f>
        <v>A0538</v>
      </c>
      <c r="AV882" s="52" t="str">
        <f>IF(参照!B882="","",参照!B882)</f>
        <v>綿半パートナーズ(株)</v>
      </c>
      <c r="AW882" s="52">
        <f>IF(参照!C882="","",参照!C882)</f>
        <v>5.1199999999999998E-4</v>
      </c>
      <c r="AX882" s="52" t="str">
        <f>IF(参照!D882="","",参照!D882)</f>
        <v/>
      </c>
      <c r="AY882" s="52">
        <f>IF(参照!E882="","",参照!E882)</f>
        <v>5.5999999999999995E-4</v>
      </c>
      <c r="AZ882" s="52" t="str">
        <f>IF(参照!F882="","",参照!F882)</f>
        <v>綿半パートナーズ(株)</v>
      </c>
      <c r="BA882" s="52" t="str">
        <f>IF(参照!G882="","",参照!G882)</f>
        <v>綿半パートナーズ(株)_</v>
      </c>
      <c r="BB882" s="52">
        <f t="shared" si="44"/>
        <v>0.55999999999999994</v>
      </c>
      <c r="BD882" s="52" t="str">
        <f>IF(参照!L882="","",参照!L882)</f>
        <v/>
      </c>
    </row>
    <row r="883" spans="47:56">
      <c r="AU883" s="52" t="str">
        <f>IF(参照!A883="","",参照!A883)</f>
        <v>A0539</v>
      </c>
      <c r="AV883" s="52" t="str">
        <f>IF(参照!B883="","",参照!B883)</f>
        <v>(株)ｋａｒｃｈ</v>
      </c>
      <c r="AW883" s="52">
        <f>IF(参照!C883="","",参照!C883)</f>
        <v>1.01E-4</v>
      </c>
      <c r="AX883" s="52" t="str">
        <f>IF(参照!D883="","",参照!D883)</f>
        <v/>
      </c>
      <c r="AY883" s="52">
        <f>IF(参照!E883="","",参照!E883)</f>
        <v>4.0700000000000003E-4</v>
      </c>
      <c r="AZ883" s="52" t="str">
        <f>IF(参照!F883="","",参照!F883)</f>
        <v>(株)ｋａｒｃｈ</v>
      </c>
      <c r="BA883" s="52" t="str">
        <f>IF(参照!G883="","",参照!G883)</f>
        <v>(株)ｋａｒｃｈ_</v>
      </c>
      <c r="BB883" s="52">
        <f t="shared" si="44"/>
        <v>0.40700000000000003</v>
      </c>
      <c r="BD883" s="52" t="str">
        <f>IF(参照!L883="","",参照!L883)</f>
        <v/>
      </c>
    </row>
    <row r="884" spans="47:56">
      <c r="AU884" s="52" t="str">
        <f>IF(参照!A884="","",参照!A884)</f>
        <v>A0542</v>
      </c>
      <c r="AV884" s="52" t="str">
        <f>IF(参照!B884="","",参照!B884)</f>
        <v>森の灯り(株)</v>
      </c>
      <c r="AW884" s="52">
        <f>IF(参照!C884="","",参照!C884)</f>
        <v>5.0699999999999996E-4</v>
      </c>
      <c r="AX884" s="52" t="str">
        <f>IF(参照!D884="","",参照!D884)</f>
        <v/>
      </c>
      <c r="AY884" s="52">
        <f>IF(参照!E884="","",参照!E884)</f>
        <v>5.4199999999999995E-4</v>
      </c>
      <c r="AZ884" s="52" t="str">
        <f>IF(参照!F884="","",参照!F884)</f>
        <v>森の灯り(株)</v>
      </c>
      <c r="BA884" s="52" t="str">
        <f>IF(参照!G884="","",参照!G884)</f>
        <v>森の灯り(株)_</v>
      </c>
      <c r="BB884" s="52">
        <f t="shared" si="44"/>
        <v>0.54199999999999993</v>
      </c>
      <c r="BD884" s="52" t="str">
        <f>IF(参照!L884="","",参照!L884)</f>
        <v/>
      </c>
    </row>
    <row r="885" spans="47:56">
      <c r="AU885" s="52" t="str">
        <f>IF(参照!A885="","",参照!A885)</f>
        <v>A0543</v>
      </c>
      <c r="AV885" s="52" t="str">
        <f>IF(参照!B885="","",参照!B885)</f>
        <v>(株)かみでん里山公社</v>
      </c>
      <c r="AW885" s="52">
        <f>IF(参照!C885="","",参照!C885)</f>
        <v>3.2600000000000001E-4</v>
      </c>
      <c r="AX885" s="52" t="str">
        <f>IF(参照!D885="","",参照!D885)</f>
        <v/>
      </c>
      <c r="AY885" s="52">
        <f>IF(参照!E885="","",参照!E885)</f>
        <v>4.6900000000000002E-4</v>
      </c>
      <c r="AZ885" s="52" t="str">
        <f>IF(参照!F885="","",参照!F885)</f>
        <v>(株)かみでん里山公社</v>
      </c>
      <c r="BA885" s="52" t="str">
        <f>IF(参照!G885="","",参照!G885)</f>
        <v>(株)かみでん里山公社_</v>
      </c>
      <c r="BB885" s="52">
        <f t="shared" si="44"/>
        <v>0.46900000000000003</v>
      </c>
      <c r="BD885" s="52" t="str">
        <f>IF(参照!L885="","",参照!L885)</f>
        <v/>
      </c>
    </row>
    <row r="886" spans="47:56">
      <c r="AU886" s="52" t="str">
        <f>IF(参照!A886="","",参照!A886)</f>
        <v>A0546</v>
      </c>
      <c r="AV886" s="52" t="str">
        <f>IF(参照!B886="","",参照!B886)</f>
        <v>(株)三郷ひまわりエナジー</v>
      </c>
      <c r="AW886" s="52">
        <f>IF(参照!C886="","",参照!C886)</f>
        <v>4.8099999999999998E-4</v>
      </c>
      <c r="AX886" s="52" t="str">
        <f>IF(参照!D886="","",参照!D886)</f>
        <v/>
      </c>
      <c r="AY886" s="52">
        <f>IF(参照!E886="","",参照!E886)</f>
        <v>4.4700000000000002E-4</v>
      </c>
      <c r="AZ886" s="52" t="str">
        <f>IF(参照!F886="","",参照!F886)</f>
        <v>(株)三郷ひまわりエナジー</v>
      </c>
      <c r="BA886" s="52" t="str">
        <f>IF(参照!G886="","",参照!G886)</f>
        <v>(株)三郷ひまわりエナジー_</v>
      </c>
      <c r="BB886" s="52">
        <f t="shared" si="44"/>
        <v>0.44700000000000001</v>
      </c>
      <c r="BD886" s="52" t="str">
        <f>IF(参照!L886="","",参照!L886)</f>
        <v/>
      </c>
    </row>
    <row r="887" spans="47:56">
      <c r="AU887" s="52" t="str">
        <f>IF(参照!A887="","",参照!A887)</f>
        <v>A0547</v>
      </c>
      <c r="AV887" s="52" t="str">
        <f>IF(参照!B887="","",参照!B887)</f>
        <v>(株)球磨村森電力</v>
      </c>
      <c r="AW887" s="52">
        <f>IF(参照!C887="","",参照!C887)</f>
        <v>3.28E-4</v>
      </c>
      <c r="AX887" s="52" t="str">
        <f>IF(参照!D887="","",参照!D887)</f>
        <v/>
      </c>
      <c r="AY887" s="52">
        <f>IF(参照!E887="","",参照!E887)</f>
        <v>2.72E-4</v>
      </c>
      <c r="AZ887" s="52" t="str">
        <f>IF(参照!F887="","",参照!F887)</f>
        <v>(株)球磨村森電力</v>
      </c>
      <c r="BA887" s="52" t="str">
        <f>IF(参照!G887="","",参照!G887)</f>
        <v>(株)球磨村森電力_</v>
      </c>
      <c r="BB887" s="52">
        <f t="shared" si="44"/>
        <v>0.27200000000000002</v>
      </c>
      <c r="BD887" s="52" t="str">
        <f>IF(参照!L887="","",参照!L887)</f>
        <v/>
      </c>
    </row>
    <row r="888" spans="47:56">
      <c r="AU888" s="52" t="str">
        <f>IF(参照!A888="","",参照!A888)</f>
        <v>A0548</v>
      </c>
      <c r="AV888" s="52" t="str">
        <f>IF(参照!B888="","",参照!B888)</f>
        <v>北日本ガス(株)</v>
      </c>
      <c r="AW888" s="52">
        <f>IF(参照!C888="","",参照!C888)</f>
        <v>4.9299999999999995E-4</v>
      </c>
      <c r="AX888" s="52" t="str">
        <f>IF(参照!D888="","",参照!D888)</f>
        <v/>
      </c>
      <c r="AY888" s="52">
        <f>IF(参照!E888="","",参照!E888)</f>
        <v>4.35E-4</v>
      </c>
      <c r="AZ888" s="52" t="str">
        <f>IF(参照!F888="","",参照!F888)</f>
        <v>北日本ガス(株)</v>
      </c>
      <c r="BA888" s="52" t="str">
        <f>IF(参照!G888="","",参照!G888)</f>
        <v>北日本ガス(株)_</v>
      </c>
      <c r="BB888" s="52">
        <f t="shared" si="44"/>
        <v>0.435</v>
      </c>
      <c r="BD888" s="52" t="str">
        <f>IF(参照!L888="","",参照!L888)</f>
        <v/>
      </c>
    </row>
    <row r="889" spans="47:56">
      <c r="AU889" s="52" t="str">
        <f>IF(参照!A889="","",参照!A889)</f>
        <v>A0549</v>
      </c>
      <c r="AV889" s="52" t="str">
        <f>IF(参照!B889="","",参照!B889)</f>
        <v>くこくエネルギー(株)(旧：熊本電力(株))</v>
      </c>
      <c r="AW889" s="52">
        <f>IF(参照!C889="","",参照!C889)</f>
        <v>5.0100000000000003E-4</v>
      </c>
      <c r="AX889" s="52" t="str">
        <f>IF(参照!D889="","",参照!D889)</f>
        <v/>
      </c>
      <c r="AY889" s="52">
        <f>IF(参照!E889="","",参照!E889)</f>
        <v>5.31E-4</v>
      </c>
      <c r="AZ889" s="52" t="str">
        <f>IF(参照!F889="","",参照!F889)</f>
        <v>くこくエネルギー(株)(旧：熊本電力(株))</v>
      </c>
      <c r="BA889" s="52" t="str">
        <f>IF(参照!G889="","",参照!G889)</f>
        <v>くこくエネルギー(株)(旧：熊本電力(株))_</v>
      </c>
      <c r="BB889" s="52">
        <f t="shared" si="44"/>
        <v>0.53100000000000003</v>
      </c>
      <c r="BD889" s="52" t="str">
        <f>IF(参照!L889="","",参照!L889)</f>
        <v/>
      </c>
    </row>
    <row r="890" spans="47:56">
      <c r="AU890" s="52" t="str">
        <f>IF(参照!A890="","",参照!A890)</f>
        <v>A0550</v>
      </c>
      <c r="AV890" s="52" t="str">
        <f>IF(参照!B890="","",参照!B890)</f>
        <v>(株)エコログ</v>
      </c>
      <c r="AW890" s="52">
        <f>IF(参照!C890="","",参照!C890)</f>
        <v>5.4200000000000006E-4</v>
      </c>
      <c r="AX890" s="52" t="str">
        <f>IF(参照!D890="","",参照!D890)</f>
        <v/>
      </c>
      <c r="AY890" s="52">
        <f>IF(参照!E890="","",参照!E890)</f>
        <v>5.4500000000000002E-4</v>
      </c>
      <c r="AZ890" s="52" t="str">
        <f>IF(参照!F890="","",参照!F890)</f>
        <v>(株)エコログ</v>
      </c>
      <c r="BA890" s="52" t="str">
        <f>IF(参照!G890="","",参照!G890)</f>
        <v>(株)エコログ_</v>
      </c>
      <c r="BB890" s="52">
        <f t="shared" si="44"/>
        <v>0.54500000000000004</v>
      </c>
      <c r="BD890" s="52" t="str">
        <f>IF(参照!L890="","",参照!L890)</f>
        <v/>
      </c>
    </row>
    <row r="891" spans="47:56">
      <c r="AU891" s="52" t="str">
        <f>IF(参照!A891="","",参照!A891)</f>
        <v>A0551</v>
      </c>
      <c r="AV891" s="52" t="str">
        <f>IF(参照!B891="","",参照!B891)</f>
        <v>飯田まちづくり電力(株)</v>
      </c>
      <c r="AW891" s="52">
        <f>IF(参照!C891="","",参照!C891)</f>
        <v>2.6600000000000001E-4</v>
      </c>
      <c r="AX891" s="52" t="str">
        <f>IF(参照!D891="","",参照!D891)</f>
        <v>メニューA</v>
      </c>
      <c r="AY891" s="52">
        <f>IF(参照!E891="","",参照!E891)</f>
        <v>3.4200000000000002E-4</v>
      </c>
      <c r="AZ891" s="52" t="str">
        <f>IF(参照!F891="","",参照!F891)</f>
        <v>飯田まちづくり電力(株)</v>
      </c>
      <c r="BA891" s="52" t="str">
        <f>IF(参照!G891="","",参照!G891)</f>
        <v>飯田まちづくり電力(株)_メニューA</v>
      </c>
      <c r="BB891" s="52">
        <f t="shared" si="44"/>
        <v>0.34200000000000003</v>
      </c>
      <c r="BD891" s="52" t="str">
        <f>IF(参照!L891="","",参照!L891)</f>
        <v/>
      </c>
    </row>
    <row r="892" spans="47:56">
      <c r="AU892" s="52" t="str">
        <f>IF(参照!A892="","",参照!A892)</f>
        <v/>
      </c>
      <c r="AV892" s="52" t="str">
        <f>IF(参照!B892="","",参照!B892)</f>
        <v/>
      </c>
      <c r="AW892" s="52" t="str">
        <f>IF(参照!C892="","",参照!C892)</f>
        <v/>
      </c>
      <c r="AX892" s="52" t="str">
        <f>IF(参照!D892="","",参照!D892)</f>
        <v>メニューB(残差)</v>
      </c>
      <c r="AY892" s="52">
        <f>IF(参照!E892="","",参照!E892)</f>
        <v>4.64E-4</v>
      </c>
      <c r="AZ892" s="52" t="str">
        <f>IF(参照!F892="","",参照!F892)</f>
        <v>飯田まちづくり電力(株)</v>
      </c>
      <c r="BA892" s="52" t="str">
        <f>IF(参照!G892="","",参照!G892)</f>
        <v>飯田まちづくり電力(株)_メニューB(残差)</v>
      </c>
      <c r="BB892" s="52">
        <f t="shared" si="44"/>
        <v>0.46400000000000002</v>
      </c>
      <c r="BD892" s="52" t="str">
        <f>IF(参照!L892="","",参照!L892)</f>
        <v/>
      </c>
    </row>
    <row r="893" spans="47:56">
      <c r="AU893" s="52" t="str">
        <f>IF(参照!A893="","",参照!A893)</f>
        <v/>
      </c>
      <c r="AV893" s="52" t="str">
        <f>IF(参照!B893="","",参照!B893)</f>
        <v/>
      </c>
      <c r="AW893" s="52" t="str">
        <f>IF(参照!C893="","",参照!C893)</f>
        <v/>
      </c>
      <c r="AX893" s="52" t="str">
        <f>IF(参照!D893="","",参照!D893)</f>
        <v>(参考値)事業者全体</v>
      </c>
      <c r="AY893" s="52">
        <f>IF(参照!E893="","",参照!E893)</f>
        <v>4.5600000000000003E-4</v>
      </c>
      <c r="AZ893" s="52" t="str">
        <f>IF(参照!F893="","",参照!F893)</f>
        <v>飯田まちづくり電力(株)</v>
      </c>
      <c r="BA893" s="52" t="str">
        <f>IF(参照!G893="","",参照!G893)</f>
        <v>飯田まちづくり電力(株)_(参考値)事業者全体</v>
      </c>
      <c r="BB893" s="52">
        <f t="shared" si="44"/>
        <v>0.45600000000000002</v>
      </c>
      <c r="BD893" s="52" t="str">
        <f>IF(参照!L893="","",参照!L893)</f>
        <v/>
      </c>
    </row>
    <row r="894" spans="47:56">
      <c r="AU894" s="52" t="str">
        <f>IF(参照!A894="","",参照!A894)</f>
        <v>A0552</v>
      </c>
      <c r="AV894" s="52" t="str">
        <f>IF(参照!B894="","",参照!B894)</f>
        <v>イワタニ長野(株)</v>
      </c>
      <c r="AW894" s="52">
        <f>IF(参照!C894="","",参照!C894)</f>
        <v>3.6400000000000001E-4</v>
      </c>
      <c r="AX894" s="52" t="str">
        <f>IF(参照!D894="","",参照!D894)</f>
        <v/>
      </c>
      <c r="AY894" s="52">
        <f>IF(参照!E894="","",参照!E894)</f>
        <v>3.0800000000000001E-4</v>
      </c>
      <c r="AZ894" s="52" t="str">
        <f>IF(参照!F894="","",参照!F894)</f>
        <v>イワタニ長野(株)</v>
      </c>
      <c r="BA894" s="52" t="str">
        <f>IF(参照!G894="","",参照!G894)</f>
        <v>イワタニ長野(株)_</v>
      </c>
      <c r="BB894" s="52">
        <f t="shared" si="44"/>
        <v>0.308</v>
      </c>
      <c r="BD894" s="52" t="str">
        <f>IF(参照!L894="","",参照!L894)</f>
        <v/>
      </c>
    </row>
    <row r="895" spans="47:56">
      <c r="AU895" s="52" t="str">
        <f>IF(参照!A895="","",参照!A895)</f>
        <v>A0553</v>
      </c>
      <c r="AV895" s="52" t="str">
        <f>IF(参照!B895="","",参照!B895)</f>
        <v>シェルジャパン(株)</v>
      </c>
      <c r="AW895" s="52" t="str">
        <f>IF(参照!C895="","",参照!C895)</f>
        <v>0.000453※</v>
      </c>
      <c r="AX895" s="52" t="str">
        <f>IF(参照!D895="","",参照!D895)</f>
        <v>メニューA</v>
      </c>
      <c r="AY895" s="52">
        <f>IF(参照!E895="","",参照!E895)</f>
        <v>2.5000000000000001E-4</v>
      </c>
      <c r="AZ895" s="52" t="str">
        <f>IF(参照!F895="","",参照!F895)</f>
        <v>シェルジャパン(株)</v>
      </c>
      <c r="BA895" s="52" t="str">
        <f>IF(参照!G895="","",参照!G895)</f>
        <v>シェルジャパン(株)_メニューA</v>
      </c>
      <c r="BB895" s="52">
        <f t="shared" si="44"/>
        <v>0.25</v>
      </c>
      <c r="BD895" s="52" t="str">
        <f>IF(参照!L895="","",参照!L895)</f>
        <v/>
      </c>
    </row>
    <row r="896" spans="47:56">
      <c r="AU896" s="52" t="str">
        <f>IF(参照!A896="","",参照!A896)</f>
        <v/>
      </c>
      <c r="AV896" s="52" t="str">
        <f>IF(参照!B896="","",参照!B896)</f>
        <v/>
      </c>
      <c r="AW896" s="52" t="str">
        <f>IF(参照!C896="","",参照!C896)</f>
        <v/>
      </c>
      <c r="AX896" s="52" t="str">
        <f>IF(参照!D896="","",参照!D896)</f>
        <v>メニューB</v>
      </c>
      <c r="AY896" s="52">
        <f>IF(参照!E896="","",参照!E896)</f>
        <v>3.1500000000000001E-4</v>
      </c>
      <c r="AZ896" s="52" t="str">
        <f>IF(参照!F896="","",参照!F896)</f>
        <v>シェルジャパン(株)</v>
      </c>
      <c r="BA896" s="52" t="str">
        <f>IF(参照!G896="","",参照!G896)</f>
        <v>シェルジャパン(株)_メニューB</v>
      </c>
      <c r="BB896" s="52">
        <f t="shared" si="44"/>
        <v>0.315</v>
      </c>
      <c r="BD896" s="52" t="str">
        <f>IF(参照!L896="","",参照!L896)</f>
        <v/>
      </c>
    </row>
    <row r="897" spans="47:56">
      <c r="AU897" s="52" t="str">
        <f>IF(参照!A897="","",参照!A897)</f>
        <v/>
      </c>
      <c r="AV897" s="52" t="str">
        <f>IF(参照!B897="","",参照!B897)</f>
        <v/>
      </c>
      <c r="AW897" s="52" t="str">
        <f>IF(参照!C897="","",参照!C897)</f>
        <v/>
      </c>
      <c r="AX897" s="52" t="str">
        <f>IF(参照!D897="","",参照!D897)</f>
        <v>メニューC(残差)</v>
      </c>
      <c r="AY897" s="52">
        <f>IF(参照!E897="","",参照!E897)</f>
        <v>7.8999999999999996E-5</v>
      </c>
      <c r="AZ897" s="52" t="str">
        <f>IF(参照!F897="","",参照!F897)</f>
        <v>シェルジャパン(株)</v>
      </c>
      <c r="BA897" s="52" t="str">
        <f>IF(参照!G897="","",参照!G897)</f>
        <v>シェルジャパン(株)_メニューC(残差)</v>
      </c>
      <c r="BB897" s="52">
        <f t="shared" si="44"/>
        <v>7.9000000000000001E-2</v>
      </c>
      <c r="BD897" s="52" t="str">
        <f>IF(参照!L897="","",参照!L897)</f>
        <v/>
      </c>
    </row>
    <row r="898" spans="47:56">
      <c r="AU898" s="52" t="str">
        <f>IF(参照!A898="","",参照!A898)</f>
        <v/>
      </c>
      <c r="AV898" s="52" t="str">
        <f>IF(参照!B898="","",参照!B898)</f>
        <v/>
      </c>
      <c r="AW898" s="52" t="str">
        <f>IF(参照!C898="","",参照!C898)</f>
        <v/>
      </c>
      <c r="AX898" s="52" t="str">
        <f>IF(参照!D898="","",参照!D898)</f>
        <v>(参考値)事業者全体</v>
      </c>
      <c r="AY898" s="52">
        <f>IF(参照!E898="","",参照!E898)</f>
        <v>6.3000000000000003E-4</v>
      </c>
      <c r="AZ898" s="52" t="str">
        <f>IF(参照!F898="","",参照!F898)</f>
        <v>シェルジャパン(株)</v>
      </c>
      <c r="BA898" s="52" t="str">
        <f>IF(参照!G898="","",参照!G898)</f>
        <v>シェルジャパン(株)_(参考値)事業者全体</v>
      </c>
      <c r="BB898" s="52">
        <f t="shared" si="44"/>
        <v>0.63</v>
      </c>
      <c r="BD898" s="52" t="str">
        <f>IF(参照!L898="","",参照!L898)</f>
        <v/>
      </c>
    </row>
    <row r="899" spans="47:56">
      <c r="AU899" s="52" t="str">
        <f>IF(参照!A899="","",参照!A899)</f>
        <v>A0554</v>
      </c>
      <c r="AV899" s="52" t="str">
        <f>IF(参照!B899="","",参照!B899)</f>
        <v>(株)クボタ</v>
      </c>
      <c r="AW899" s="52">
        <f>IF(参照!C899="","",参照!C899)</f>
        <v>3.9899999999999999E-4</v>
      </c>
      <c r="AX899" s="52" t="str">
        <f>IF(参照!D899="","",参照!D899)</f>
        <v/>
      </c>
      <c r="AY899" s="52">
        <f>IF(参照!E899="","",参照!E899)</f>
        <v>3.4299999999999999E-4</v>
      </c>
      <c r="AZ899" s="52" t="str">
        <f>IF(参照!F899="","",参照!F899)</f>
        <v>(株)クボタ</v>
      </c>
      <c r="BA899" s="52" t="str">
        <f>IF(参照!G899="","",参照!G899)</f>
        <v>(株)クボタ_</v>
      </c>
      <c r="BB899" s="52">
        <f t="shared" si="44"/>
        <v>0.34299999999999997</v>
      </c>
      <c r="BD899" s="52" t="str">
        <f>IF(参照!L899="","",参照!L899)</f>
        <v/>
      </c>
    </row>
    <row r="900" spans="47:56">
      <c r="AU900" s="52" t="str">
        <f>IF(参照!A900="","",参照!A900)</f>
        <v>A0555</v>
      </c>
      <c r="AV900" s="52" t="str">
        <f>IF(参照!B900="","",参照!B900)</f>
        <v>石油資源開発(株)</v>
      </c>
      <c r="AW900" s="52" t="str">
        <f>IF(参照!C900="","",参照!C900)</f>
        <v>0.000453※</v>
      </c>
      <c r="AX900" s="52" t="str">
        <f>IF(参照!D900="","",参照!D900)</f>
        <v/>
      </c>
      <c r="AY900" s="52">
        <f>IF(参照!E900="","",参照!E900)</f>
        <v>4.5300000000000001E-4</v>
      </c>
      <c r="AZ900" s="52" t="str">
        <f>IF(参照!F900="","",参照!F900)</f>
        <v>石油資源開発(株)</v>
      </c>
      <c r="BA900" s="52" t="str">
        <f>IF(参照!G900="","",参照!G900)</f>
        <v>石油資源開発(株)_</v>
      </c>
      <c r="BB900" s="52">
        <f t="shared" si="44"/>
        <v>0.45300000000000001</v>
      </c>
      <c r="BD900" s="52" t="str">
        <f>IF(参照!L900="","",参照!L900)</f>
        <v/>
      </c>
    </row>
    <row r="901" spans="47:56">
      <c r="AU901" s="52" t="str">
        <f>IF(参照!A901="","",参照!A901)</f>
        <v>A0556</v>
      </c>
      <c r="AV901" s="52" t="str">
        <f>IF(参照!B901="","",参照!B901)</f>
        <v>越後天然ガス(株)</v>
      </c>
      <c r="AW901" s="52">
        <f>IF(参照!C901="","",参照!C901)</f>
        <v>5.22E-4</v>
      </c>
      <c r="AX901" s="52" t="str">
        <f>IF(参照!D901="","",参照!D901)</f>
        <v>メニューA</v>
      </c>
      <c r="AY901" s="52">
        <f>IF(参照!E901="","",参照!E901)</f>
        <v>0</v>
      </c>
      <c r="AZ901" s="52" t="str">
        <f>IF(参照!F901="","",参照!F901)</f>
        <v>越後天然ガス(株)</v>
      </c>
      <c r="BA901" s="52" t="str">
        <f>IF(参照!G901="","",参照!G901)</f>
        <v>越後天然ガス(株)_メニューA</v>
      </c>
      <c r="BB901" s="52">
        <f t="shared" ref="BB901:BB964" si="45">AY901*1000</f>
        <v>0</v>
      </c>
      <c r="BD901" s="52" t="str">
        <f>IF(参照!L901="","",参照!L901)</f>
        <v/>
      </c>
    </row>
    <row r="902" spans="47:56">
      <c r="AU902" s="52" t="str">
        <f>IF(参照!A902="","",参照!A902)</f>
        <v/>
      </c>
      <c r="AV902" s="52" t="str">
        <f>IF(参照!B902="","",参照!B902)</f>
        <v/>
      </c>
      <c r="AW902" s="52" t="str">
        <f>IF(参照!C902="","",参照!C902)</f>
        <v/>
      </c>
      <c r="AX902" s="52" t="str">
        <f>IF(参照!D902="","",参照!D902)</f>
        <v>メニューB(残差)</v>
      </c>
      <c r="AY902" s="52">
        <f>IF(参照!E902="","",参照!E902)</f>
        <v>5.9899999999999992E-4</v>
      </c>
      <c r="AZ902" s="52" t="str">
        <f>IF(参照!F902="","",参照!F902)</f>
        <v>越後天然ガス(株)</v>
      </c>
      <c r="BA902" s="52" t="str">
        <f>IF(参照!G902="","",参照!G902)</f>
        <v>越後天然ガス(株)_メニューB(残差)</v>
      </c>
      <c r="BB902" s="52">
        <f t="shared" si="45"/>
        <v>0.59899999999999998</v>
      </c>
      <c r="BD902" s="52" t="str">
        <f>IF(参照!L902="","",参照!L902)</f>
        <v/>
      </c>
    </row>
    <row r="903" spans="47:56">
      <c r="AU903" s="52" t="str">
        <f>IF(参照!A903="","",参照!A903)</f>
        <v/>
      </c>
      <c r="AV903" s="52" t="str">
        <f>IF(参照!B903="","",参照!B903)</f>
        <v/>
      </c>
      <c r="AW903" s="52" t="str">
        <f>IF(参照!C903="","",参照!C903)</f>
        <v/>
      </c>
      <c r="AX903" s="52" t="str">
        <f>IF(参照!D903="","",参照!D903)</f>
        <v>(参考値)事業者全体</v>
      </c>
      <c r="AY903" s="52">
        <f>IF(参照!E903="","",参照!E903)</f>
        <v>2.9299999999999997E-4</v>
      </c>
      <c r="AZ903" s="52" t="str">
        <f>IF(参照!F903="","",参照!F903)</f>
        <v>越後天然ガス(株)</v>
      </c>
      <c r="BA903" s="52" t="str">
        <f>IF(参照!G903="","",参照!G903)</f>
        <v>越後天然ガス(株)_(参考値)事業者全体</v>
      </c>
      <c r="BB903" s="52">
        <f t="shared" si="45"/>
        <v>0.29299999999999998</v>
      </c>
      <c r="BD903" s="52" t="str">
        <f>IF(参照!L903="","",参照!L903)</f>
        <v/>
      </c>
    </row>
    <row r="904" spans="47:56">
      <c r="AU904" s="52" t="str">
        <f>IF(参照!A904="","",参照!A904)</f>
        <v>A0557</v>
      </c>
      <c r="AV904" s="52" t="str">
        <f>IF(参照!B904="","",参照!B904)</f>
        <v>(株)大仙こまちパワー</v>
      </c>
      <c r="AW904" s="52">
        <f>IF(参照!C904="","",参照!C904)</f>
        <v>1.4E-5</v>
      </c>
      <c r="AX904" s="52" t="str">
        <f>IF(参照!D904="","",参照!D904)</f>
        <v/>
      </c>
      <c r="AY904" s="52">
        <f>IF(参照!E904="","",参照!E904)</f>
        <v>4.2299999999999998E-4</v>
      </c>
      <c r="AZ904" s="52" t="str">
        <f>IF(参照!F904="","",参照!F904)</f>
        <v>(株)大仙こまちパワー</v>
      </c>
      <c r="BA904" s="52" t="str">
        <f>IF(参照!G904="","",参照!G904)</f>
        <v>(株)大仙こまちパワー_</v>
      </c>
      <c r="BB904" s="52">
        <f t="shared" si="45"/>
        <v>0.42299999999999999</v>
      </c>
      <c r="BD904" s="52" t="str">
        <f>IF(参照!L904="","",参照!L904)</f>
        <v/>
      </c>
    </row>
    <row r="905" spans="47:56">
      <c r="AU905" s="52" t="str">
        <f>IF(参照!A905="","",参照!A905)</f>
        <v>A0558</v>
      </c>
      <c r="AV905" s="52" t="str">
        <f>IF(参照!B905="","",参照!B905)</f>
        <v>坂戸ガス(株)</v>
      </c>
      <c r="AW905" s="52">
        <f>IF(参照!C905="","",参照!C905)</f>
        <v>4.0700000000000003E-4</v>
      </c>
      <c r="AX905" s="52" t="str">
        <f>IF(参照!D905="","",参照!D905)</f>
        <v/>
      </c>
      <c r="AY905" s="52">
        <f>IF(参照!E905="","",参照!E905)</f>
        <v>3.5100000000000002E-4</v>
      </c>
      <c r="AZ905" s="52" t="str">
        <f>IF(参照!F905="","",参照!F905)</f>
        <v>坂戸ガス(株)</v>
      </c>
      <c r="BA905" s="52" t="str">
        <f>IF(参照!G905="","",参照!G905)</f>
        <v>坂戸ガス(株)_</v>
      </c>
      <c r="BB905" s="52">
        <f t="shared" si="45"/>
        <v>0.35100000000000003</v>
      </c>
      <c r="BD905" s="52" t="str">
        <f>IF(参照!L905="","",参照!L905)</f>
        <v/>
      </c>
    </row>
    <row r="906" spans="47:56">
      <c r="AU906" s="52" t="str">
        <f>IF(参照!A906="","",参照!A906)</f>
        <v>A0559</v>
      </c>
      <c r="AV906" s="52" t="str">
        <f>IF(参照!B906="","",参照!B906)</f>
        <v>(株)デベロップ</v>
      </c>
      <c r="AW906" s="52">
        <f>IF(参照!C906="","",参照!C906)</f>
        <v>4.0000000000000002E-4</v>
      </c>
      <c r="AX906" s="52" t="str">
        <f>IF(参照!D906="","",参照!D906)</f>
        <v/>
      </c>
      <c r="AY906" s="52">
        <f>IF(参照!E906="","",参照!E906)</f>
        <v>3.4400000000000001E-4</v>
      </c>
      <c r="AZ906" s="52" t="str">
        <f>IF(参照!F906="","",参照!F906)</f>
        <v>(株)デベロップ</v>
      </c>
      <c r="BA906" s="52" t="str">
        <f>IF(参照!G906="","",参照!G906)</f>
        <v>(株)デベロップ_</v>
      </c>
      <c r="BB906" s="52">
        <f t="shared" si="45"/>
        <v>0.34400000000000003</v>
      </c>
      <c r="BD906" s="52" t="str">
        <f>IF(参照!L906="","",参照!L906)</f>
        <v/>
      </c>
    </row>
    <row r="907" spans="47:56">
      <c r="AU907" s="52" t="str">
        <f>IF(参照!A907="","",参照!A907)</f>
        <v>A0560</v>
      </c>
      <c r="AV907" s="52" t="str">
        <f>IF(参照!B907="","",参照!B907)</f>
        <v>(株)テレ・マーカー</v>
      </c>
      <c r="AW907" s="52">
        <f>IF(参照!C907="","",参照!C907)</f>
        <v>6.29E-4</v>
      </c>
      <c r="AX907" s="52" t="str">
        <f>IF(参照!D907="","",参照!D907)</f>
        <v/>
      </c>
      <c r="AY907" s="52">
        <f>IF(参照!E907="","",参照!E907)</f>
        <v>5.8600000000000004E-4</v>
      </c>
      <c r="AZ907" s="52" t="str">
        <f>IF(参照!F907="","",参照!F907)</f>
        <v>(株)テレ・マーカー</v>
      </c>
      <c r="BA907" s="52" t="str">
        <f>IF(参照!G907="","",参照!G907)</f>
        <v>(株)テレ・マーカー_</v>
      </c>
      <c r="BB907" s="52">
        <f t="shared" si="45"/>
        <v>0.58600000000000008</v>
      </c>
      <c r="BD907" s="52" t="str">
        <f>IF(参照!L907="","",参照!L907)</f>
        <v/>
      </c>
    </row>
    <row r="908" spans="47:56">
      <c r="AU908" s="52" t="str">
        <f>IF(参照!A908="","",参照!A908)</f>
        <v>A0562</v>
      </c>
      <c r="AV908" s="52" t="str">
        <f>IF(参照!B908="","",参照!B908)</f>
        <v>ＭＧＣエネルギー(株)</v>
      </c>
      <c r="AW908" s="52">
        <f>IF(参照!C908="","",参照!C908)</f>
        <v>3.8499999999999998E-4</v>
      </c>
      <c r="AX908" s="52" t="str">
        <f>IF(参照!D908="","",参照!D908)</f>
        <v/>
      </c>
      <c r="AY908" s="52">
        <f>IF(参照!E908="","",参照!E908)</f>
        <v>3.4200000000000002E-4</v>
      </c>
      <c r="AZ908" s="52" t="str">
        <f>IF(参照!F908="","",参照!F908)</f>
        <v>ＭＧＣエネルギー(株)</v>
      </c>
      <c r="BA908" s="52" t="str">
        <f>IF(参照!G908="","",参照!G908)</f>
        <v>ＭＧＣエネルギー(株)_</v>
      </c>
      <c r="BB908" s="52">
        <f t="shared" si="45"/>
        <v>0.34200000000000003</v>
      </c>
      <c r="BD908" s="52" t="str">
        <f>IF(参照!L908="","",参照!L908)</f>
        <v/>
      </c>
    </row>
    <row r="909" spans="47:56">
      <c r="AU909" s="52" t="str">
        <f>IF(参照!A909="","",参照!A909)</f>
        <v>A0565</v>
      </c>
      <c r="AV909" s="52" t="str">
        <f>IF(参照!B909="","",参照!B909)</f>
        <v>福島フェニックス電力(株)</v>
      </c>
      <c r="AW909" s="52" t="str">
        <f>IF(参照!C909="","",参照!C909)</f>
        <v>0.000453※</v>
      </c>
      <c r="AX909" s="52" t="str">
        <f>IF(参照!D909="","",参照!D909)</f>
        <v/>
      </c>
      <c r="AY909" s="52">
        <f>IF(参照!E909="","",参照!E909)</f>
        <v>5.0199999999999995E-4</v>
      </c>
      <c r="AZ909" s="52" t="str">
        <f>IF(参照!F909="","",参照!F909)</f>
        <v>福島フェニックス電力(株)</v>
      </c>
      <c r="BA909" s="52" t="str">
        <f>IF(参照!G909="","",参照!G909)</f>
        <v>福島フェニックス電力(株)_</v>
      </c>
      <c r="BB909" s="52">
        <f t="shared" si="45"/>
        <v>0.502</v>
      </c>
      <c r="BD909" s="52" t="str">
        <f>IF(参照!L909="","",参照!L909)</f>
        <v/>
      </c>
    </row>
    <row r="910" spans="47:56">
      <c r="AU910" s="52" t="str">
        <f>IF(参照!A910="","",参照!A910)</f>
        <v>A0566</v>
      </c>
      <c r="AV910" s="52" t="str">
        <f>IF(参照!B910="","",参照!B910)</f>
        <v>あんしん電力合同会社</v>
      </c>
      <c r="AW910" s="52">
        <f>IF(参照!C910="","",参照!C910)</f>
        <v>4.4700000000000002E-4</v>
      </c>
      <c r="AX910" s="52" t="str">
        <f>IF(参照!D910="","",参照!D910)</f>
        <v/>
      </c>
      <c r="AY910" s="52">
        <f>IF(参照!E910="","",参照!E910)</f>
        <v>4.5899999999999999E-4</v>
      </c>
      <c r="AZ910" s="52" t="str">
        <f>IF(参照!F910="","",参照!F910)</f>
        <v>あんしん電力合同会社</v>
      </c>
      <c r="BA910" s="52" t="str">
        <f>IF(参照!G910="","",参照!G910)</f>
        <v>あんしん電力合同会社_</v>
      </c>
      <c r="BB910" s="52">
        <f t="shared" si="45"/>
        <v>0.45899999999999996</v>
      </c>
      <c r="BD910" s="52" t="str">
        <f>IF(参照!L910="","",参照!L910)</f>
        <v/>
      </c>
    </row>
    <row r="911" spans="47:56">
      <c r="AU911" s="52" t="str">
        <f>IF(参照!A911="","",参照!A911)</f>
        <v>A0567</v>
      </c>
      <c r="AV911" s="52" t="str">
        <f>IF(参照!B911="","",参照!B911)</f>
        <v>(株)美作国電力</v>
      </c>
      <c r="AW911" s="52">
        <f>IF(参照!C911="","",参照!C911)</f>
        <v>5.1000000000000004E-4</v>
      </c>
      <c r="AX911" s="52" t="str">
        <f>IF(参照!D911="","",参照!D911)</f>
        <v/>
      </c>
      <c r="AY911" s="52">
        <f>IF(参照!E911="","",参照!E911)</f>
        <v>4.5399999999999998E-4</v>
      </c>
      <c r="AZ911" s="52" t="str">
        <f>IF(参照!F911="","",参照!F911)</f>
        <v>(株)美作国電力</v>
      </c>
      <c r="BA911" s="52" t="str">
        <f>IF(参照!G911="","",参照!G911)</f>
        <v>(株)美作国電力_</v>
      </c>
      <c r="BB911" s="52">
        <f t="shared" si="45"/>
        <v>0.45399999999999996</v>
      </c>
      <c r="BD911" s="52" t="str">
        <f>IF(参照!L911="","",参照!L911)</f>
        <v/>
      </c>
    </row>
    <row r="912" spans="47:56">
      <c r="AU912" s="52" t="str">
        <f>IF(参照!A912="","",参照!A912)</f>
        <v>A0568</v>
      </c>
      <c r="AV912" s="52" t="str">
        <f>IF(参照!B912="","",参照!B912)</f>
        <v>エア・ウォーター(株)</v>
      </c>
      <c r="AW912" s="52">
        <f>IF(参照!C912="","",参照!C912)</f>
        <v>4.64E-4</v>
      </c>
      <c r="AX912" s="52" t="str">
        <f>IF(参照!D912="","",参照!D912)</f>
        <v/>
      </c>
      <c r="AY912" s="52">
        <f>IF(参照!E912="","",参照!E912)</f>
        <v>4.08E-4</v>
      </c>
      <c r="AZ912" s="52" t="str">
        <f>IF(参照!F912="","",参照!F912)</f>
        <v>エア・ウォーター(株)</v>
      </c>
      <c r="BA912" s="52" t="str">
        <f>IF(参照!G912="","",参照!G912)</f>
        <v>エア・ウォーター(株)_</v>
      </c>
      <c r="BB912" s="52">
        <f t="shared" si="45"/>
        <v>0.40799999999999997</v>
      </c>
      <c r="BD912" s="52" t="str">
        <f>IF(参照!L912="","",参照!L912)</f>
        <v/>
      </c>
    </row>
    <row r="913" spans="47:56">
      <c r="AU913" s="52" t="str">
        <f>IF(参照!A913="","",参照!A913)</f>
        <v>A0570</v>
      </c>
      <c r="AV913" s="52" t="str">
        <f>IF(参照!B913="","",参照!B913)</f>
        <v>八幡商事(株)</v>
      </c>
      <c r="AW913" s="52">
        <f>IF(参照!C913="","",参照!C913)</f>
        <v>3.6400000000000001E-4</v>
      </c>
      <c r="AX913" s="52" t="str">
        <f>IF(参照!D913="","",参照!D913)</f>
        <v/>
      </c>
      <c r="AY913" s="52">
        <f>IF(参照!E913="","",参照!E913)</f>
        <v>3.0800000000000001E-4</v>
      </c>
      <c r="AZ913" s="52" t="str">
        <f>IF(参照!F913="","",参照!F913)</f>
        <v>八幡商事(株)</v>
      </c>
      <c r="BA913" s="52" t="str">
        <f>IF(参照!G913="","",参照!G913)</f>
        <v>八幡商事(株)_</v>
      </c>
      <c r="BB913" s="52">
        <f t="shared" si="45"/>
        <v>0.308</v>
      </c>
      <c r="BD913" s="52" t="str">
        <f>IF(参照!L913="","",参照!L913)</f>
        <v/>
      </c>
    </row>
    <row r="914" spans="47:56">
      <c r="AU914" s="52" t="str">
        <f>IF(参照!A914="","",参照!A914)</f>
        <v>A0571</v>
      </c>
      <c r="AV914" s="52" t="str">
        <f>IF(参照!B914="","",参照!B914)</f>
        <v>おいでんエネルギー(株)</v>
      </c>
      <c r="AW914" s="52">
        <f>IF(参照!C914="","",参照!C914)</f>
        <v>4.6999999999999999E-4</v>
      </c>
      <c r="AX914" s="52" t="str">
        <f>IF(参照!D914="","",参照!D914)</f>
        <v>メニューA</v>
      </c>
      <c r="AY914" s="52">
        <f>IF(参照!E914="","",参照!E914)</f>
        <v>0</v>
      </c>
      <c r="AZ914" s="52" t="str">
        <f>IF(参照!F914="","",参照!F914)</f>
        <v>おいでんエネルギー(株)</v>
      </c>
      <c r="BA914" s="52" t="str">
        <f>IF(参照!G914="","",参照!G914)</f>
        <v>おいでんエネルギー(株)_メニューA</v>
      </c>
      <c r="BB914" s="52">
        <f t="shared" si="45"/>
        <v>0</v>
      </c>
      <c r="BD914" s="52" t="str">
        <f>IF(参照!L914="","",参照!L914)</f>
        <v/>
      </c>
    </row>
    <row r="915" spans="47:56">
      <c r="AU915" s="52" t="str">
        <f>IF(参照!A915="","",参照!A915)</f>
        <v/>
      </c>
      <c r="AV915" s="52" t="str">
        <f>IF(参照!B915="","",参照!B915)</f>
        <v/>
      </c>
      <c r="AW915" s="52" t="str">
        <f>IF(参照!C915="","",参照!C915)</f>
        <v/>
      </c>
      <c r="AX915" s="52" t="str">
        <f>IF(参照!D915="","",参照!D915)</f>
        <v>メニューB</v>
      </c>
      <c r="AY915" s="52">
        <f>IF(参照!E915="","",参照!E915)</f>
        <v>0</v>
      </c>
      <c r="AZ915" s="52" t="str">
        <f>IF(参照!F915="","",参照!F915)</f>
        <v>おいでんエネルギー(株)</v>
      </c>
      <c r="BA915" s="52" t="str">
        <f>IF(参照!G915="","",参照!G915)</f>
        <v>おいでんエネルギー(株)_メニューB</v>
      </c>
      <c r="BB915" s="52">
        <f t="shared" si="45"/>
        <v>0</v>
      </c>
      <c r="BD915" s="52" t="str">
        <f>IF(参照!L915="","",参照!L915)</f>
        <v/>
      </c>
    </row>
    <row r="916" spans="47:56">
      <c r="AU916" s="52" t="str">
        <f>IF(参照!A916="","",参照!A916)</f>
        <v/>
      </c>
      <c r="AV916" s="52" t="str">
        <f>IF(参照!B916="","",参照!B916)</f>
        <v/>
      </c>
      <c r="AW916" s="52" t="str">
        <f>IF(参照!C916="","",参照!C916)</f>
        <v/>
      </c>
      <c r="AX916" s="52" t="str">
        <f>IF(参照!D916="","",参照!D916)</f>
        <v>メニューC(残差)</v>
      </c>
      <c r="AY916" s="52">
        <f>IF(参照!E916="","",参照!E916)</f>
        <v>2.3000000000000001E-4</v>
      </c>
      <c r="AZ916" s="52" t="str">
        <f>IF(参照!F916="","",参照!F916)</f>
        <v>おいでんエネルギー(株)</v>
      </c>
      <c r="BA916" s="52" t="str">
        <f>IF(参照!G916="","",参照!G916)</f>
        <v>おいでんエネルギー(株)_メニューC(残差)</v>
      </c>
      <c r="BB916" s="52">
        <f t="shared" si="45"/>
        <v>0.23</v>
      </c>
      <c r="BD916" s="52" t="str">
        <f>IF(参照!L916="","",参照!L916)</f>
        <v/>
      </c>
    </row>
    <row r="917" spans="47:56">
      <c r="AU917" s="52" t="str">
        <f>IF(参照!A917="","",参照!A917)</f>
        <v/>
      </c>
      <c r="AV917" s="52" t="str">
        <f>IF(参照!B917="","",参照!B917)</f>
        <v/>
      </c>
      <c r="AW917" s="52" t="str">
        <f>IF(参照!C917="","",参照!C917)</f>
        <v/>
      </c>
      <c r="AX917" s="52" t="str">
        <f>IF(参照!D917="","",参照!D917)</f>
        <v>(参考値)事業者全体</v>
      </c>
      <c r="AY917" s="52">
        <f>IF(参照!E917="","",参照!E917)</f>
        <v>5.4199999999999995E-4</v>
      </c>
      <c r="AZ917" s="52" t="str">
        <f>IF(参照!F917="","",参照!F917)</f>
        <v>おいでんエネルギー(株)</v>
      </c>
      <c r="BA917" s="52" t="str">
        <f>IF(参照!G917="","",参照!G917)</f>
        <v>おいでんエネルギー(株)_(参考値)事業者全体</v>
      </c>
      <c r="BB917" s="52">
        <f t="shared" si="45"/>
        <v>0.54199999999999993</v>
      </c>
      <c r="BD917" s="52" t="str">
        <f>IF(参照!L917="","",参照!L917)</f>
        <v/>
      </c>
    </row>
    <row r="918" spans="47:56">
      <c r="AU918" s="52" t="str">
        <f>IF(参照!A918="","",参照!A918)</f>
        <v>A0572</v>
      </c>
      <c r="AV918" s="52" t="str">
        <f>IF(参照!B918="","",参照!B918)</f>
        <v>(株)イシオ</v>
      </c>
      <c r="AW918" s="52">
        <f>IF(参照!C918="","",参照!C918)</f>
        <v>5.0900000000000001E-4</v>
      </c>
      <c r="AX918" s="52" t="str">
        <f>IF(参照!D918="","",参照!D918)</f>
        <v/>
      </c>
      <c r="AY918" s="52">
        <f>IF(参照!E918="","",参照!E918)</f>
        <v>5.7200000000000003E-4</v>
      </c>
      <c r="AZ918" s="52" t="str">
        <f>IF(参照!F918="","",参照!F918)</f>
        <v>(株)イシオ</v>
      </c>
      <c r="BA918" s="52" t="str">
        <f>IF(参照!G918="","",参照!G918)</f>
        <v>(株)イシオ_</v>
      </c>
      <c r="BB918" s="52">
        <f t="shared" si="45"/>
        <v>0.57200000000000006</v>
      </c>
      <c r="BD918" s="52" t="str">
        <f>IF(参照!L918="","",参照!L918)</f>
        <v/>
      </c>
    </row>
    <row r="919" spans="47:56">
      <c r="AU919" s="52" t="str">
        <f>IF(参照!A919="","",参照!A919)</f>
        <v>A0573</v>
      </c>
      <c r="AV919" s="52" t="str">
        <f>IF(参照!B919="","",参照!B919)</f>
        <v>北陸電力ビズ・エナジーソリューション(株)</v>
      </c>
      <c r="AW919" s="52">
        <f>IF(参照!C919="","",参照!C919)</f>
        <v>7.7000000000000007E-4</v>
      </c>
      <c r="AX919" s="52" t="str">
        <f>IF(参照!D919="","",参照!D919)</f>
        <v/>
      </c>
      <c r="AY919" s="52">
        <f>IF(参照!E919="","",参照!E919)</f>
        <v>2.4800000000000001E-4</v>
      </c>
      <c r="AZ919" s="52" t="str">
        <f>IF(参照!F919="","",参照!F919)</f>
        <v>北陸電力ビズ・エナジーソリューション(株)</v>
      </c>
      <c r="BA919" s="52" t="str">
        <f>IF(参照!G919="","",参照!G919)</f>
        <v>北陸電力ビズ・エナジーソリューション(株)_</v>
      </c>
      <c r="BB919" s="52">
        <f t="shared" si="45"/>
        <v>0.248</v>
      </c>
      <c r="BD919" s="52" t="str">
        <f>IF(参照!L919="","",参照!L919)</f>
        <v/>
      </c>
    </row>
    <row r="920" spans="47:56">
      <c r="AU920" s="52" t="str">
        <f>IF(参照!A920="","",参照!A920)</f>
        <v>A0575</v>
      </c>
      <c r="AV920" s="52" t="str">
        <f>IF(参照!B920="","",参照!B920)</f>
        <v>加賀市総合サービス(株)</v>
      </c>
      <c r="AW920" s="52">
        <f>IF(参照!C920="","",参照!C920)</f>
        <v>4.9600000000000002E-4</v>
      </c>
      <c r="AX920" s="52" t="str">
        <f>IF(参照!D920="","",参照!D920)</f>
        <v/>
      </c>
      <c r="AY920" s="52">
        <f>IF(参照!E920="","",参照!E920)</f>
        <v>4.9299999999999995E-4</v>
      </c>
      <c r="AZ920" s="52" t="str">
        <f>IF(参照!F920="","",参照!F920)</f>
        <v>加賀市総合サービス(株)</v>
      </c>
      <c r="BA920" s="52" t="str">
        <f>IF(参照!G920="","",参照!G920)</f>
        <v>加賀市総合サービス(株)_</v>
      </c>
      <c r="BB920" s="52">
        <f t="shared" si="45"/>
        <v>0.49299999999999994</v>
      </c>
      <c r="BD920" s="52" t="str">
        <f>IF(参照!L920="","",参照!L920)</f>
        <v/>
      </c>
    </row>
    <row r="921" spans="47:56">
      <c r="AU921" s="52" t="str">
        <f>IF(参照!A921="","",参照!A921)</f>
        <v>A0577</v>
      </c>
      <c r="AV921" s="52" t="str">
        <f>IF(参照!B921="","",参照!B921)</f>
        <v>丸紅伊那みらいでんき(株)</v>
      </c>
      <c r="AW921" s="52">
        <f>IF(参照!C921="","",参照!C921)</f>
        <v>1.8000000000000001E-4</v>
      </c>
      <c r="AX921" s="52" t="str">
        <f>IF(参照!D921="","",参照!D921)</f>
        <v>メニューA</v>
      </c>
      <c r="AY921" s="52">
        <f>IF(参照!E921="","",参照!E921)</f>
        <v>0</v>
      </c>
      <c r="AZ921" s="52" t="str">
        <f>IF(参照!F921="","",参照!F921)</f>
        <v>丸紅伊那みらいでんき(株)</v>
      </c>
      <c r="BA921" s="52" t="str">
        <f>IF(参照!G921="","",参照!G921)</f>
        <v>丸紅伊那みらいでんき(株)_メニューA</v>
      </c>
      <c r="BB921" s="52">
        <f t="shared" si="45"/>
        <v>0</v>
      </c>
      <c r="BD921" s="52" t="str">
        <f>IF(参照!L921="","",参照!L921)</f>
        <v/>
      </c>
    </row>
    <row r="922" spans="47:56">
      <c r="AU922" s="52" t="str">
        <f>IF(参照!A922="","",参照!A922)</f>
        <v/>
      </c>
      <c r="AV922" s="52" t="str">
        <f>IF(参照!B922="","",参照!B922)</f>
        <v/>
      </c>
      <c r="AW922" s="52" t="str">
        <f>IF(参照!C922="","",参照!C922)</f>
        <v/>
      </c>
      <c r="AX922" s="52" t="str">
        <f>IF(参照!D922="","",参照!D922)</f>
        <v>メニューB(残差)</v>
      </c>
      <c r="AY922" s="52">
        <f>IF(参照!E922="","",参照!E922)</f>
        <v>2.9799999999999998E-4</v>
      </c>
      <c r="AZ922" s="52" t="str">
        <f>IF(参照!F922="","",参照!F922)</f>
        <v>丸紅伊那みらいでんき(株)</v>
      </c>
      <c r="BA922" s="52" t="str">
        <f>IF(参照!G922="","",参照!G922)</f>
        <v>丸紅伊那みらいでんき(株)_メニューB(残差)</v>
      </c>
      <c r="BB922" s="52">
        <f t="shared" si="45"/>
        <v>0.29799999999999999</v>
      </c>
      <c r="BD922" s="52" t="str">
        <f>IF(参照!L922="","",参照!L922)</f>
        <v/>
      </c>
    </row>
    <row r="923" spans="47:56">
      <c r="AU923" s="52" t="str">
        <f>IF(参照!A923="","",参照!A923)</f>
        <v/>
      </c>
      <c r="AV923" s="52" t="str">
        <f>IF(参照!B923="","",参照!B923)</f>
        <v/>
      </c>
      <c r="AW923" s="52" t="str">
        <f>IF(参照!C923="","",参照!C923)</f>
        <v/>
      </c>
      <c r="AX923" s="52" t="str">
        <f>IF(参照!D923="","",参照!D923)</f>
        <v>(参考値)事業者全体</v>
      </c>
      <c r="AY923" s="52">
        <f>IF(参照!E923="","",参照!E923)</f>
        <v>2.9E-4</v>
      </c>
      <c r="AZ923" s="52" t="str">
        <f>IF(参照!F923="","",参照!F923)</f>
        <v>丸紅伊那みらいでんき(株)</v>
      </c>
      <c r="BA923" s="52" t="str">
        <f>IF(参照!G923="","",参照!G923)</f>
        <v>丸紅伊那みらいでんき(株)_(参考値)事業者全体</v>
      </c>
      <c r="BB923" s="52">
        <f t="shared" si="45"/>
        <v>0.28999999999999998</v>
      </c>
      <c r="BD923" s="52" t="str">
        <f>IF(参照!L923="","",参照!L923)</f>
        <v/>
      </c>
    </row>
    <row r="924" spans="47:56">
      <c r="AU924" s="52" t="str">
        <f>IF(参照!A924="","",参照!A924)</f>
        <v>A0578</v>
      </c>
      <c r="AV924" s="52" t="str">
        <f>IF(参照!B924="","",参照!B924)</f>
        <v>富士山エナジー(株)</v>
      </c>
      <c r="AW924" s="52">
        <f>IF(参照!C924="","",参照!C924)</f>
        <v>4.7899999999999999E-4</v>
      </c>
      <c r="AX924" s="52" t="str">
        <f>IF(参照!D924="","",参照!D924)</f>
        <v/>
      </c>
      <c r="AY924" s="52">
        <f>IF(参照!E924="","",参照!E924)</f>
        <v>5.1400000000000003E-4</v>
      </c>
      <c r="AZ924" s="52" t="str">
        <f>IF(参照!F924="","",参照!F924)</f>
        <v>富士山エナジー(株)</v>
      </c>
      <c r="BA924" s="52" t="str">
        <f>IF(参照!G924="","",参照!G924)</f>
        <v>富士山エナジー(株)_</v>
      </c>
      <c r="BB924" s="52">
        <f t="shared" si="45"/>
        <v>0.51400000000000001</v>
      </c>
      <c r="BD924" s="52" t="str">
        <f>IF(参照!L924="","",参照!L924)</f>
        <v/>
      </c>
    </row>
    <row r="925" spans="47:56">
      <c r="AU925" s="52" t="str">
        <f>IF(参照!A925="","",参照!A925)</f>
        <v>A0580</v>
      </c>
      <c r="AV925" s="52" t="str">
        <f>IF(参照!B925="","",参照!B925)</f>
        <v>(株)エナネス</v>
      </c>
      <c r="AW925" s="52">
        <f>IF(参照!C925="","",参照!C925)</f>
        <v>4.6799999999999999E-4</v>
      </c>
      <c r="AX925" s="52" t="str">
        <f>IF(参照!D925="","",参照!D925)</f>
        <v/>
      </c>
      <c r="AY925" s="52">
        <f>IF(参照!E925="","",参照!E925)</f>
        <v>4.4099999999999999E-4</v>
      </c>
      <c r="AZ925" s="52" t="str">
        <f>IF(参照!F925="","",参照!F925)</f>
        <v>(株)エナネス</v>
      </c>
      <c r="BA925" s="52" t="str">
        <f>IF(参照!G925="","",参照!G925)</f>
        <v>(株)エナネス_</v>
      </c>
      <c r="BB925" s="52">
        <f t="shared" si="45"/>
        <v>0.441</v>
      </c>
      <c r="BD925" s="52" t="str">
        <f>IF(参照!L925="","",参照!L925)</f>
        <v/>
      </c>
    </row>
    <row r="926" spans="47:56">
      <c r="AU926" s="52" t="str">
        <f>IF(参照!A926="","",参照!A926)</f>
        <v>A0581</v>
      </c>
      <c r="AV926" s="52" t="str">
        <f>IF(参照!B926="","",参照!B926)</f>
        <v>ＷＳエナジー(株)</v>
      </c>
      <c r="AW926" s="52">
        <f>IF(参照!C926="","",参照!C926)</f>
        <v>3.6400000000000001E-4</v>
      </c>
      <c r="AX926" s="52" t="str">
        <f>IF(参照!D926="","",参照!D926)</f>
        <v>メニューA</v>
      </c>
      <c r="AY926" s="52">
        <f>IF(参照!E926="","",参照!E926)</f>
        <v>0</v>
      </c>
      <c r="AZ926" s="52" t="str">
        <f>IF(参照!F926="","",参照!F926)</f>
        <v>ＷＳエナジー(株)</v>
      </c>
      <c r="BA926" s="52" t="str">
        <f>IF(参照!G926="","",参照!G926)</f>
        <v>ＷＳエナジー(株)_メニューA</v>
      </c>
      <c r="BB926" s="52">
        <f t="shared" si="45"/>
        <v>0</v>
      </c>
      <c r="BD926" s="52" t="str">
        <f>IF(参照!L926="","",参照!L926)</f>
        <v/>
      </c>
    </row>
    <row r="927" spans="47:56">
      <c r="AU927" s="52" t="str">
        <f>IF(参照!A927="","",参照!A927)</f>
        <v/>
      </c>
      <c r="AV927" s="52" t="str">
        <f>IF(参照!B927="","",参照!B927)</f>
        <v/>
      </c>
      <c r="AW927" s="52" t="str">
        <f>IF(参照!C927="","",参照!C927)</f>
        <v/>
      </c>
      <c r="AX927" s="52" t="str">
        <f>IF(参照!D927="","",参照!D927)</f>
        <v>メニューB</v>
      </c>
      <c r="AY927" s="52">
        <f>IF(参照!E927="","",参照!E927)</f>
        <v>1.8000000000000001E-4</v>
      </c>
      <c r="AZ927" s="52" t="str">
        <f>IF(参照!F927="","",参照!F927)</f>
        <v>ＷＳエナジー(株)</v>
      </c>
      <c r="BA927" s="52" t="str">
        <f>IF(参照!G927="","",参照!G927)</f>
        <v>ＷＳエナジー(株)_メニューB</v>
      </c>
      <c r="BB927" s="52">
        <f t="shared" si="45"/>
        <v>0.18000000000000002</v>
      </c>
      <c r="BD927" s="52" t="str">
        <f>IF(参照!L927="","",参照!L927)</f>
        <v/>
      </c>
    </row>
    <row r="928" spans="47:56">
      <c r="AU928" s="52" t="str">
        <f>IF(参照!A928="","",参照!A928)</f>
        <v/>
      </c>
      <c r="AV928" s="52" t="str">
        <f>IF(参照!B928="","",参照!B928)</f>
        <v/>
      </c>
      <c r="AW928" s="52" t="str">
        <f>IF(参照!C928="","",参照!C928)</f>
        <v/>
      </c>
      <c r="AX928" s="52" t="str">
        <f>IF(参照!D928="","",参照!D928)</f>
        <v>メニューC(残差)</v>
      </c>
      <c r="AY928" s="52">
        <f>IF(参照!E928="","",参照!E928)</f>
        <v>3.0800000000000001E-4</v>
      </c>
      <c r="AZ928" s="52" t="str">
        <f>IF(参照!F928="","",参照!F928)</f>
        <v>ＷＳエナジー(株)</v>
      </c>
      <c r="BA928" s="52" t="str">
        <f>IF(参照!G928="","",参照!G928)</f>
        <v>ＷＳエナジー(株)_メニューC(残差)</v>
      </c>
      <c r="BB928" s="52">
        <f t="shared" si="45"/>
        <v>0.308</v>
      </c>
      <c r="BD928" s="52" t="str">
        <f>IF(参照!L928="","",参照!L928)</f>
        <v/>
      </c>
    </row>
    <row r="929" spans="47:56">
      <c r="AU929" s="52" t="str">
        <f>IF(参照!A929="","",参照!A929)</f>
        <v/>
      </c>
      <c r="AV929" s="52" t="str">
        <f>IF(参照!B929="","",参照!B929)</f>
        <v/>
      </c>
      <c r="AW929" s="52" t="str">
        <f>IF(参照!C929="","",参照!C929)</f>
        <v/>
      </c>
      <c r="AX929" s="52" t="str">
        <f>IF(参照!D929="","",参照!D929)</f>
        <v>(参考値)事業者全体</v>
      </c>
      <c r="AY929" s="52">
        <f>IF(参照!E929="","",参照!E929)</f>
        <v>3.7199999999999999E-4</v>
      </c>
      <c r="AZ929" s="52" t="str">
        <f>IF(参照!F929="","",参照!F929)</f>
        <v>ＷＳエナジー(株)</v>
      </c>
      <c r="BA929" s="52" t="str">
        <f>IF(参照!G929="","",参照!G929)</f>
        <v>ＷＳエナジー(株)_(参考値)事業者全体</v>
      </c>
      <c r="BB929" s="52">
        <f t="shared" si="45"/>
        <v>0.372</v>
      </c>
      <c r="BD929" s="52" t="str">
        <f>IF(参照!L929="","",参照!L929)</f>
        <v/>
      </c>
    </row>
    <row r="930" spans="47:56">
      <c r="AU930" s="52" t="str">
        <f>IF(参照!A930="","",参照!A930)</f>
        <v>A0582</v>
      </c>
      <c r="AV930" s="52" t="str">
        <f>IF(参照!B930="","",参照!B930)</f>
        <v>TERA Energy(株)</v>
      </c>
      <c r="AW930" s="52">
        <f>IF(参照!C930="","",参照!C930)</f>
        <v>4.6299999999999998E-4</v>
      </c>
      <c r="AX930" s="52" t="str">
        <f>IF(参照!D930="","",参照!D930)</f>
        <v/>
      </c>
      <c r="AY930" s="52">
        <f>IF(参照!E930="","",参照!E930)</f>
        <v>4.0700000000000003E-4</v>
      </c>
      <c r="AZ930" s="52" t="str">
        <f>IF(参照!F930="","",参照!F930)</f>
        <v>TERA Energy(株)</v>
      </c>
      <c r="BA930" s="52" t="str">
        <f>IF(参照!G930="","",参照!G930)</f>
        <v>TERA Energy(株)_</v>
      </c>
      <c r="BB930" s="52">
        <f t="shared" si="45"/>
        <v>0.40700000000000003</v>
      </c>
      <c r="BD930" s="52" t="str">
        <f>IF(参照!L930="","",参照!L930)</f>
        <v/>
      </c>
    </row>
    <row r="931" spans="47:56">
      <c r="AU931" s="52" t="str">
        <f>IF(参照!A931="","",参照!A931)</f>
        <v>A0583</v>
      </c>
      <c r="AV931" s="52" t="str">
        <f>IF(参照!B931="","",参照!B931)</f>
        <v>(株)ケアネス(旧：(株)ルーア)</v>
      </c>
      <c r="AW931" s="52">
        <f>IF(参照!C931="","",参照!C931)</f>
        <v>4.86E-4</v>
      </c>
      <c r="AX931" s="52" t="str">
        <f>IF(参照!D931="","",参照!D931)</f>
        <v/>
      </c>
      <c r="AY931" s="52">
        <f>IF(参照!E931="","",参照!E931)</f>
        <v>5.2500000000000008E-4</v>
      </c>
      <c r="AZ931" s="52" t="str">
        <f>IF(参照!F931="","",参照!F931)</f>
        <v>(株)ケアネス(旧：(株)ルーア)</v>
      </c>
      <c r="BA931" s="52" t="str">
        <f>IF(参照!G931="","",参照!G931)</f>
        <v>(株)ケアネス(旧：(株)ルーア)_</v>
      </c>
      <c r="BB931" s="52">
        <f t="shared" si="45"/>
        <v>0.52500000000000002</v>
      </c>
      <c r="BD931" s="52" t="str">
        <f>IF(参照!L931="","",参照!L931)</f>
        <v/>
      </c>
    </row>
    <row r="932" spans="47:56">
      <c r="AU932" s="52" t="str">
        <f>IF(参照!A932="","",参照!A932)</f>
        <v>A0584</v>
      </c>
      <c r="AV932" s="52" t="str">
        <f>IF(参照!B932="","",参照!B932)</f>
        <v>ＭＣＰＤ(株)(旧：ＭＣＰＤ合同会社)</v>
      </c>
      <c r="AW932" s="52">
        <f>IF(参照!C932="","",参照!C932)</f>
        <v>3.6600000000000001E-4</v>
      </c>
      <c r="AX932" s="52" t="str">
        <f>IF(参照!D932="","",参照!D932)</f>
        <v>メニューA</v>
      </c>
      <c r="AY932" s="52">
        <f>IF(参照!E932="","",参照!E932)</f>
        <v>0</v>
      </c>
      <c r="AZ932" s="52" t="str">
        <f>IF(参照!F932="","",参照!F932)</f>
        <v>ＭＣＰＤ(株)(旧：ＭＣＰＤ合同会社)</v>
      </c>
      <c r="BA932" s="52" t="str">
        <f>IF(参照!G932="","",参照!G932)</f>
        <v>ＭＣＰＤ(株)(旧：ＭＣＰＤ合同会社)_メニューA</v>
      </c>
      <c r="BB932" s="52">
        <f t="shared" si="45"/>
        <v>0</v>
      </c>
      <c r="BD932" s="52" t="str">
        <f>IF(参照!L932="","",参照!L932)</f>
        <v/>
      </c>
    </row>
    <row r="933" spans="47:56">
      <c r="AU933" s="52" t="str">
        <f>IF(参照!A933="","",参照!A933)</f>
        <v/>
      </c>
      <c r="AV933" s="52" t="str">
        <f>IF(参照!B933="","",参照!B933)</f>
        <v/>
      </c>
      <c r="AW933" s="52" t="str">
        <f>IF(参照!C933="","",参照!C933)</f>
        <v/>
      </c>
      <c r="AX933" s="52" t="str">
        <f>IF(参照!D933="","",参照!D933)</f>
        <v>メニューB</v>
      </c>
      <c r="AY933" s="52">
        <f>IF(参照!E933="","",参照!E933)</f>
        <v>1.95E-4</v>
      </c>
      <c r="AZ933" s="52" t="str">
        <f>IF(参照!F933="","",参照!F933)</f>
        <v>ＭＣＰＤ(株)(旧：ＭＣＰＤ合同会社)</v>
      </c>
      <c r="BA933" s="52" t="str">
        <f>IF(参照!G933="","",参照!G933)</f>
        <v>ＭＣＰＤ(株)(旧：ＭＣＰＤ合同会社)_メニューB</v>
      </c>
      <c r="BB933" s="52">
        <f t="shared" si="45"/>
        <v>0.19500000000000001</v>
      </c>
      <c r="BD933" s="52" t="str">
        <f>IF(参照!L933="","",参照!L933)</f>
        <v/>
      </c>
    </row>
    <row r="934" spans="47:56">
      <c r="AU934" s="52" t="str">
        <f>IF(参照!A934="","",参照!A934)</f>
        <v/>
      </c>
      <c r="AV934" s="52" t="str">
        <f>IF(参照!B934="","",参照!B934)</f>
        <v/>
      </c>
      <c r="AW934" s="52" t="str">
        <f>IF(参照!C934="","",参照!C934)</f>
        <v/>
      </c>
      <c r="AX934" s="52" t="str">
        <f>IF(参照!D934="","",参照!D934)</f>
        <v>(参考値)事業者全体</v>
      </c>
      <c r="AY934" s="52">
        <f>IF(参照!E934="","",参照!E934)</f>
        <v>4.3100000000000001E-4</v>
      </c>
      <c r="AZ934" s="52" t="str">
        <f>IF(参照!F934="","",参照!F934)</f>
        <v>ＭＣＰＤ(株)(旧：ＭＣＰＤ合同会社)</v>
      </c>
      <c r="BA934" s="52" t="str">
        <f>IF(参照!G934="","",参照!G934)</f>
        <v>ＭＣＰＤ(株)(旧：ＭＣＰＤ合同会社)_(参考値)事業者全体</v>
      </c>
      <c r="BB934" s="52">
        <f t="shared" si="45"/>
        <v>0.43099999999999999</v>
      </c>
      <c r="BD934" s="52" t="str">
        <f>IF(参照!L934="","",参照!L934)</f>
        <v/>
      </c>
    </row>
    <row r="935" spans="47:56">
      <c r="AU935" s="52" t="str">
        <f>IF(参照!A935="","",参照!A935)</f>
        <v>A0586</v>
      </c>
      <c r="AV935" s="52" t="str">
        <f>IF(参照!B935="","",参照!B935)</f>
        <v>グリーンシティこばやし(株)</v>
      </c>
      <c r="AW935" s="52">
        <f>IF(参照!C935="","",参照!C935)</f>
        <v>4.28E-4</v>
      </c>
      <c r="AX935" s="52" t="str">
        <f>IF(参照!D935="","",参照!D935)</f>
        <v/>
      </c>
      <c r="AY935" s="52">
        <f>IF(参照!E935="","",参照!E935)</f>
        <v>5.0699999999999996E-4</v>
      </c>
      <c r="AZ935" s="52" t="str">
        <f>IF(参照!F935="","",参照!F935)</f>
        <v>グリーンシティこばやし(株)</v>
      </c>
      <c r="BA935" s="52" t="str">
        <f>IF(参照!G935="","",参照!G935)</f>
        <v>グリーンシティこばやし(株)_</v>
      </c>
      <c r="BB935" s="52">
        <f t="shared" si="45"/>
        <v>0.50700000000000001</v>
      </c>
      <c r="BD935" s="52" t="str">
        <f>IF(参照!L935="","",参照!L935)</f>
        <v/>
      </c>
    </row>
    <row r="936" spans="47:56">
      <c r="AU936" s="52" t="str">
        <f>IF(参照!A936="","",参照!A936)</f>
        <v>A0587</v>
      </c>
      <c r="AV936" s="52" t="str">
        <f>IF(参照!B936="","",参照!B936)</f>
        <v>(株)吉田石油店</v>
      </c>
      <c r="AW936" s="52">
        <f>IF(参照!C936="","",参照!C936)</f>
        <v>3.6400000000000001E-4</v>
      </c>
      <c r="AX936" s="52" t="str">
        <f>IF(参照!D936="","",参照!D936)</f>
        <v/>
      </c>
      <c r="AY936" s="52">
        <f>IF(参照!E936="","",参照!E936)</f>
        <v>3.0800000000000001E-4</v>
      </c>
      <c r="AZ936" s="52" t="str">
        <f>IF(参照!F936="","",参照!F936)</f>
        <v>(株)吉田石油店</v>
      </c>
      <c r="BA936" s="52" t="str">
        <f>IF(参照!G936="","",参照!G936)</f>
        <v>(株)吉田石油店_</v>
      </c>
      <c r="BB936" s="52">
        <f t="shared" si="45"/>
        <v>0.308</v>
      </c>
      <c r="BD936" s="52" t="str">
        <f>IF(参照!L936="","",参照!L936)</f>
        <v/>
      </c>
    </row>
    <row r="937" spans="47:56">
      <c r="AU937" s="52" t="str">
        <f>IF(参照!A937="","",参照!A937)</f>
        <v>A0589</v>
      </c>
      <c r="AV937" s="52" t="str">
        <f>IF(参照!B937="","",参照!B937)</f>
        <v>スマートエナジー熊本(株)</v>
      </c>
      <c r="AW937" s="52">
        <f>IF(参照!C937="","",参照!C937)</f>
        <v>4.5000000000000003E-5</v>
      </c>
      <c r="AX937" s="52" t="str">
        <f>IF(参照!D937="","",参照!D937)</f>
        <v/>
      </c>
      <c r="AY937" s="52">
        <f>IF(参照!E937="","",参照!E937)</f>
        <v>0</v>
      </c>
      <c r="AZ937" s="52" t="str">
        <f>IF(参照!F937="","",参照!F937)</f>
        <v>スマートエナジー熊本(株)</v>
      </c>
      <c r="BA937" s="52" t="str">
        <f>IF(参照!G937="","",参照!G937)</f>
        <v>スマートエナジー熊本(株)_</v>
      </c>
      <c r="BB937" s="52">
        <f t="shared" si="45"/>
        <v>0</v>
      </c>
      <c r="BD937" s="52" t="str">
        <f>IF(参照!L937="","",参照!L937)</f>
        <v/>
      </c>
    </row>
    <row r="938" spans="47:56">
      <c r="AU938" s="52" t="str">
        <f>IF(参照!A938="","",参照!A938)</f>
        <v>A0590</v>
      </c>
      <c r="AV938" s="52" t="str">
        <f>IF(参照!B938="","",参照!B938)</f>
        <v>福山未来エナジー(株)</v>
      </c>
      <c r="AW938" s="52">
        <f>IF(参照!C938="","",参照!C938)</f>
        <v>2.0799999999999999E-4</v>
      </c>
      <c r="AX938" s="52" t="str">
        <f>IF(参照!D938="","",参照!D938)</f>
        <v/>
      </c>
      <c r="AY938" s="52">
        <f>IF(参照!E938="","",参照!E938)</f>
        <v>3.5100000000000002E-4</v>
      </c>
      <c r="AZ938" s="52" t="str">
        <f>IF(参照!F938="","",参照!F938)</f>
        <v>福山未来エナジー(株)</v>
      </c>
      <c r="BA938" s="52" t="str">
        <f>IF(参照!G938="","",参照!G938)</f>
        <v>福山未来エナジー(株)_</v>
      </c>
      <c r="BB938" s="52">
        <f t="shared" si="45"/>
        <v>0.35100000000000003</v>
      </c>
      <c r="BD938" s="52" t="str">
        <f>IF(参照!L938="","",参照!L938)</f>
        <v/>
      </c>
    </row>
    <row r="939" spans="47:56">
      <c r="AU939" s="52" t="str">
        <f>IF(参照!A939="","",参照!A939)</f>
        <v>A0592</v>
      </c>
      <c r="AV939" s="52" t="str">
        <f>IF(参照!B939="","",参照!B939)</f>
        <v>(株)メディオテック</v>
      </c>
      <c r="AW939" s="52">
        <f>IF(参照!C939="","",参照!C939)</f>
        <v>4.95E-4</v>
      </c>
      <c r="AX939" s="52" t="str">
        <f>IF(参照!D939="","",参照!D939)</f>
        <v>メニューA</v>
      </c>
      <c r="AY939" s="52">
        <f>IF(参照!E939="","",参照!E939)</f>
        <v>0</v>
      </c>
      <c r="AZ939" s="52" t="str">
        <f>IF(参照!F939="","",参照!F939)</f>
        <v>(株)メディオテック</v>
      </c>
      <c r="BA939" s="52" t="str">
        <f>IF(参照!G939="","",参照!G939)</f>
        <v>(株)メディオテック_メニューA</v>
      </c>
      <c r="BB939" s="52">
        <f t="shared" si="45"/>
        <v>0</v>
      </c>
      <c r="BD939" s="52" t="str">
        <f>IF(参照!L939="","",参照!L939)</f>
        <v/>
      </c>
    </row>
    <row r="940" spans="47:56">
      <c r="AU940" s="52" t="str">
        <f>IF(参照!A940="","",参照!A940)</f>
        <v/>
      </c>
      <c r="AV940" s="52" t="str">
        <f>IF(参照!B940="","",参照!B940)</f>
        <v/>
      </c>
      <c r="AW940" s="52" t="str">
        <f>IF(参照!C940="","",参照!C940)</f>
        <v/>
      </c>
      <c r="AX940" s="52" t="str">
        <f>IF(参照!D940="","",参照!D940)</f>
        <v>メニューB(残差)</v>
      </c>
      <c r="AY940" s="52">
        <f>IF(参照!E940="","",参照!E940)</f>
        <v>5.1500000000000005E-4</v>
      </c>
      <c r="AZ940" s="52" t="str">
        <f>IF(参照!F940="","",参照!F940)</f>
        <v>(株)メディオテック</v>
      </c>
      <c r="BA940" s="52" t="str">
        <f>IF(参照!G940="","",参照!G940)</f>
        <v>(株)メディオテック_メニューB(残差)</v>
      </c>
      <c r="BB940" s="52">
        <f t="shared" si="45"/>
        <v>0.51500000000000001</v>
      </c>
      <c r="BD940" s="52" t="str">
        <f>IF(参照!L940="","",参照!L940)</f>
        <v/>
      </c>
    </row>
    <row r="941" spans="47:56">
      <c r="AU941" s="52" t="str">
        <f>IF(参照!A941="","",参照!A941)</f>
        <v/>
      </c>
      <c r="AV941" s="52" t="str">
        <f>IF(参照!B941="","",参照!B941)</f>
        <v/>
      </c>
      <c r="AW941" s="52" t="str">
        <f>IF(参照!C941="","",参照!C941)</f>
        <v/>
      </c>
      <c r="AX941" s="52" t="str">
        <f>IF(参照!D941="","",参照!D941)</f>
        <v>(参考値)事業者全体</v>
      </c>
      <c r="AY941" s="52">
        <f>IF(参照!E941="","",参照!E941)</f>
        <v>4.8999999999999998E-4</v>
      </c>
      <c r="AZ941" s="52" t="str">
        <f>IF(参照!F941="","",参照!F941)</f>
        <v>(株)メディオテック</v>
      </c>
      <c r="BA941" s="52" t="str">
        <f>IF(参照!G941="","",参照!G941)</f>
        <v>(株)メディオテック_(参考値)事業者全体</v>
      </c>
      <c r="BB941" s="52">
        <f t="shared" si="45"/>
        <v>0.49</v>
      </c>
      <c r="BD941" s="52" t="str">
        <f>IF(参照!L941="","",参照!L941)</f>
        <v/>
      </c>
    </row>
    <row r="942" spans="47:56">
      <c r="AU942" s="52" t="str">
        <f>IF(参照!A942="","",参照!A942)</f>
        <v>A0593</v>
      </c>
      <c r="AV942" s="52" t="str">
        <f>IF(参照!B942="","",参照!B942)</f>
        <v>(株)Ｓａｎｋｏ　ＩＢ</v>
      </c>
      <c r="AW942" s="52">
        <f>IF(参照!C942="","",参照!C942)</f>
        <v>4.9899999999999999E-4</v>
      </c>
      <c r="AX942" s="52" t="str">
        <f>IF(参照!D942="","",参照!D942)</f>
        <v/>
      </c>
      <c r="AY942" s="52">
        <f>IF(参照!E942="","",参照!E942)</f>
        <v>5.5000000000000003E-4</v>
      </c>
      <c r="AZ942" s="52" t="str">
        <f>IF(参照!F942="","",参照!F942)</f>
        <v>(株)Ｓａｎｋｏ　ＩＢ</v>
      </c>
      <c r="BA942" s="52" t="str">
        <f>IF(参照!G942="","",参照!G942)</f>
        <v>(株)Ｓａｎｋｏ　ＩＢ_</v>
      </c>
      <c r="BB942" s="52">
        <f t="shared" si="45"/>
        <v>0.55000000000000004</v>
      </c>
      <c r="BD942" s="52" t="str">
        <f>IF(参照!L942="","",参照!L942)</f>
        <v/>
      </c>
    </row>
    <row r="943" spans="47:56">
      <c r="AU943" s="52" t="str">
        <f>IF(参照!A943="","",参照!A943)</f>
        <v>A0596</v>
      </c>
      <c r="AV943" s="52" t="str">
        <f>IF(参照!B943="","",参照!B943)</f>
        <v>五島市民電力(株)</v>
      </c>
      <c r="AW943" s="52">
        <f>IF(参照!C943="","",参照!C943)</f>
        <v>3.8699999999999997E-4</v>
      </c>
      <c r="AX943" s="52" t="str">
        <f>IF(参照!D943="","",参照!D943)</f>
        <v>メニューA</v>
      </c>
      <c r="AY943" s="52">
        <f>IF(参照!E943="","",参照!E943)</f>
        <v>0</v>
      </c>
      <c r="AZ943" s="52" t="str">
        <f>IF(参照!F943="","",参照!F943)</f>
        <v>五島市民電力(株)</v>
      </c>
      <c r="BA943" s="52" t="str">
        <f>IF(参照!G943="","",参照!G943)</f>
        <v>五島市民電力(株)_メニューA</v>
      </c>
      <c r="BB943" s="52">
        <f t="shared" si="45"/>
        <v>0</v>
      </c>
      <c r="BD943" s="52" t="str">
        <f>IF(参照!L943="","",参照!L943)</f>
        <v/>
      </c>
    </row>
    <row r="944" spans="47:56">
      <c r="AU944" s="52" t="str">
        <f>IF(参照!A944="","",参照!A944)</f>
        <v/>
      </c>
      <c r="AV944" s="52" t="str">
        <f>IF(参照!B944="","",参照!B944)</f>
        <v/>
      </c>
      <c r="AW944" s="52" t="str">
        <f>IF(参照!C944="","",参照!C944)</f>
        <v/>
      </c>
      <c r="AX944" s="52" t="str">
        <f>IF(参照!D944="","",参照!D944)</f>
        <v>メニューB</v>
      </c>
      <c r="AY944" s="52">
        <f>IF(参照!E944="","",参照!E944)</f>
        <v>0</v>
      </c>
      <c r="AZ944" s="52" t="str">
        <f>IF(参照!F944="","",参照!F944)</f>
        <v>五島市民電力(株)</v>
      </c>
      <c r="BA944" s="52" t="str">
        <f>IF(参照!G944="","",参照!G944)</f>
        <v>五島市民電力(株)_メニューB</v>
      </c>
      <c r="BB944" s="52">
        <f t="shared" si="45"/>
        <v>0</v>
      </c>
      <c r="BD944" s="52" t="str">
        <f>IF(参照!L944="","",参照!L944)</f>
        <v/>
      </c>
    </row>
    <row r="945" spans="47:56">
      <c r="AU945" s="52" t="str">
        <f>IF(参照!A945="","",参照!A945)</f>
        <v/>
      </c>
      <c r="AV945" s="52" t="str">
        <f>IF(参照!B945="","",参照!B945)</f>
        <v/>
      </c>
      <c r="AW945" s="52" t="str">
        <f>IF(参照!C945="","",参照!C945)</f>
        <v/>
      </c>
      <c r="AX945" s="52" t="str">
        <f>IF(参照!D945="","",参照!D945)</f>
        <v>メニューC(残差)</v>
      </c>
      <c r="AY945" s="52">
        <f>IF(参照!E945="","",参照!E945)</f>
        <v>4.4799999999999999E-4</v>
      </c>
      <c r="AZ945" s="52" t="str">
        <f>IF(参照!F945="","",参照!F945)</f>
        <v>五島市民電力(株)</v>
      </c>
      <c r="BA945" s="52" t="str">
        <f>IF(参照!G945="","",参照!G945)</f>
        <v>五島市民電力(株)_メニューC(残差)</v>
      </c>
      <c r="BB945" s="52">
        <f t="shared" si="45"/>
        <v>0.44800000000000001</v>
      </c>
      <c r="BD945" s="52" t="str">
        <f>IF(参照!L945="","",参照!L945)</f>
        <v/>
      </c>
    </row>
    <row r="946" spans="47:56">
      <c r="AU946" s="52" t="str">
        <f>IF(参照!A946="","",参照!A946)</f>
        <v/>
      </c>
      <c r="AV946" s="52" t="str">
        <f>IF(参照!B946="","",参照!B946)</f>
        <v/>
      </c>
      <c r="AW946" s="52" t="str">
        <f>IF(参照!C946="","",参照!C946)</f>
        <v/>
      </c>
      <c r="AX946" s="52" t="str">
        <f>IF(参照!D946="","",参照!D946)</f>
        <v>(参考値)事業者全体</v>
      </c>
      <c r="AY946" s="52">
        <f>IF(参照!E946="","",参照!E946)</f>
        <v>4.1299999999999996E-4</v>
      </c>
      <c r="AZ946" s="52" t="str">
        <f>IF(参照!F946="","",参照!F946)</f>
        <v>五島市民電力(株)</v>
      </c>
      <c r="BA946" s="52" t="str">
        <f>IF(参照!G946="","",参照!G946)</f>
        <v>五島市民電力(株)_(参考値)事業者全体</v>
      </c>
      <c r="BB946" s="52">
        <f t="shared" si="45"/>
        <v>0.41299999999999998</v>
      </c>
      <c r="BD946" s="52" t="str">
        <f>IF(参照!L946="","",参照!L946)</f>
        <v/>
      </c>
    </row>
    <row r="947" spans="47:56">
      <c r="AU947" s="52" t="str">
        <f>IF(参照!A947="","",参照!A947)</f>
        <v>A0597</v>
      </c>
      <c r="AV947" s="52" t="str">
        <f>IF(参照!B947="","",参照!B947)</f>
        <v>電力保全サービス(株)</v>
      </c>
      <c r="AW947" s="52">
        <f>IF(参照!C947="","",参照!C947)</f>
        <v>4.0000000000000002E-4</v>
      </c>
      <c r="AX947" s="52" t="str">
        <f>IF(参照!D947="","",参照!D947)</f>
        <v/>
      </c>
      <c r="AY947" s="52">
        <f>IF(参照!E947="","",参照!E947)</f>
        <v>3.4400000000000001E-4</v>
      </c>
      <c r="AZ947" s="52" t="str">
        <f>IF(参照!F947="","",参照!F947)</f>
        <v>電力保全サービス(株)</v>
      </c>
      <c r="BA947" s="52" t="str">
        <f>IF(参照!G947="","",参照!G947)</f>
        <v>電力保全サービス(株)_</v>
      </c>
      <c r="BB947" s="52">
        <f t="shared" si="45"/>
        <v>0.34400000000000003</v>
      </c>
      <c r="BD947" s="52" t="str">
        <f>IF(参照!L947="","",参照!L947)</f>
        <v/>
      </c>
    </row>
    <row r="948" spans="47:56">
      <c r="AU948" s="52" t="str">
        <f>IF(参照!A948="","",参照!A948)</f>
        <v>A0598</v>
      </c>
      <c r="AV948" s="52" t="str">
        <f>IF(参照!B948="","",参照!B948)</f>
        <v>リストプロパティーズ(株)</v>
      </c>
      <c r="AW948" s="52">
        <f>IF(参照!C948="","",参照!C948)</f>
        <v>5.0100000000000003E-4</v>
      </c>
      <c r="AX948" s="52" t="str">
        <f>IF(参照!D948="","",参照!D948)</f>
        <v/>
      </c>
      <c r="AY948" s="52">
        <f>IF(参照!E948="","",参照!E948)</f>
        <v>5.3799999999999996E-4</v>
      </c>
      <c r="AZ948" s="52" t="str">
        <f>IF(参照!F948="","",参照!F948)</f>
        <v>リストプロパティーズ(株)</v>
      </c>
      <c r="BA948" s="52" t="str">
        <f>IF(参照!G948="","",参照!G948)</f>
        <v>リストプロパティーズ(株)_</v>
      </c>
      <c r="BB948" s="52">
        <f t="shared" si="45"/>
        <v>0.53799999999999992</v>
      </c>
      <c r="BD948" s="52" t="str">
        <f>IF(参照!L948="","",参照!L948)</f>
        <v/>
      </c>
    </row>
    <row r="949" spans="47:56">
      <c r="AU949" s="52" t="str">
        <f>IF(参照!A949="","",参照!A949)</f>
        <v>A0600</v>
      </c>
      <c r="AV949" s="52" t="str">
        <f>IF(参照!B949="","",参照!B949)</f>
        <v>(株)インフォシステム</v>
      </c>
      <c r="AW949" s="52">
        <f>IF(参照!C949="","",参照!C949)</f>
        <v>4.44E-4</v>
      </c>
      <c r="AX949" s="52" t="str">
        <f>IF(参照!D949="","",参照!D949)</f>
        <v/>
      </c>
      <c r="AY949" s="52">
        <f>IF(参照!E949="","",参照!E949)</f>
        <v>4.7699999999999999E-4</v>
      </c>
      <c r="AZ949" s="52" t="str">
        <f>IF(参照!F949="","",参照!F949)</f>
        <v>(株)インフォシステム</v>
      </c>
      <c r="BA949" s="52" t="str">
        <f>IF(参照!G949="","",参照!G949)</f>
        <v>(株)インフォシステム_</v>
      </c>
      <c r="BB949" s="52">
        <f t="shared" si="45"/>
        <v>0.47699999999999998</v>
      </c>
      <c r="BD949" s="52" t="str">
        <f>IF(参照!L949="","",参照!L949)</f>
        <v/>
      </c>
    </row>
    <row r="950" spans="47:56">
      <c r="AU950" s="52" t="str">
        <f>IF(参照!A950="","",参照!A950)</f>
        <v>A0602</v>
      </c>
      <c r="AV950" s="52" t="str">
        <f>IF(参照!B950="","",参照!B950)</f>
        <v>(株)情熱電力</v>
      </c>
      <c r="AW950" s="52">
        <f>IF(参照!C950="","",参照!C950)</f>
        <v>5.2999999999999998E-4</v>
      </c>
      <c r="AX950" s="52" t="str">
        <f>IF(参照!D950="","",参照!D950)</f>
        <v/>
      </c>
      <c r="AY950" s="52">
        <f>IF(参照!E950="","",参照!E950)</f>
        <v>4.7399999999999997E-4</v>
      </c>
      <c r="AZ950" s="52" t="str">
        <f>IF(参照!F950="","",参照!F950)</f>
        <v>(株)情熱電力</v>
      </c>
      <c r="BA950" s="52" t="str">
        <f>IF(参照!G950="","",参照!G950)</f>
        <v>(株)情熱電力_</v>
      </c>
      <c r="BB950" s="52">
        <f t="shared" si="45"/>
        <v>0.47399999999999998</v>
      </c>
      <c r="BD950" s="52" t="str">
        <f>IF(参照!L950="","",参照!L950)</f>
        <v/>
      </c>
    </row>
    <row r="951" spans="47:56">
      <c r="AU951" s="52" t="str">
        <f>IF(参照!A951="","",参照!A951)</f>
        <v>A0603</v>
      </c>
      <c r="AV951" s="52" t="str">
        <f>IF(参照!B951="","",参照!B951)</f>
        <v>バンプーパワートレーディング合同会社</v>
      </c>
      <c r="AW951" s="52">
        <f>IF(参照!C951="","",参照!C951)</f>
        <v>6.8900000000000005E-4</v>
      </c>
      <c r="AX951" s="52" t="str">
        <f>IF(参照!D951="","",参照!D951)</f>
        <v/>
      </c>
      <c r="AY951" s="52">
        <f>IF(参照!E951="","",参照!E951)</f>
        <v>6.2200000000000005E-4</v>
      </c>
      <c r="AZ951" s="52" t="str">
        <f>IF(参照!F951="","",参照!F951)</f>
        <v>バンプーパワートレーディング合同会社</v>
      </c>
      <c r="BA951" s="52" t="str">
        <f>IF(参照!G951="","",参照!G951)</f>
        <v>バンプーパワートレーディング合同会社_</v>
      </c>
      <c r="BB951" s="52">
        <f t="shared" si="45"/>
        <v>0.622</v>
      </c>
      <c r="BD951" s="52" t="str">
        <f>IF(参照!L951="","",参照!L951)</f>
        <v/>
      </c>
    </row>
    <row r="952" spans="47:56">
      <c r="AU952" s="52" t="str">
        <f>IF(参照!A952="","",参照!A952)</f>
        <v>A0604</v>
      </c>
      <c r="AV952" s="52" t="str">
        <f>IF(参照!B952="","",参照!B952)</f>
        <v>(株)エイチティーピー</v>
      </c>
      <c r="AW952" s="52">
        <f>IF(参照!C952="","",参照!C952)</f>
        <v>3.0800000000000001E-4</v>
      </c>
      <c r="AX952" s="52" t="str">
        <f>IF(参照!D952="","",参照!D952)</f>
        <v/>
      </c>
      <c r="AY952" s="52">
        <f>IF(参照!E952="","",参照!E952)</f>
        <v>2.52E-4</v>
      </c>
      <c r="AZ952" s="52" t="str">
        <f>IF(参照!F952="","",参照!F952)</f>
        <v>(株)エイチティーピー</v>
      </c>
      <c r="BA952" s="52" t="str">
        <f>IF(参照!G952="","",参照!G952)</f>
        <v>(株)エイチティーピー_</v>
      </c>
      <c r="BB952" s="52">
        <f t="shared" si="45"/>
        <v>0.252</v>
      </c>
      <c r="BD952" s="52" t="str">
        <f>IF(参照!L952="","",参照!L952)</f>
        <v/>
      </c>
    </row>
    <row r="953" spans="47:56">
      <c r="AU953" s="52" t="str">
        <f>IF(参照!A953="","",参照!A953)</f>
        <v>A0605</v>
      </c>
      <c r="AV953" s="52" t="str">
        <f>IF(参照!B953="","",参照!B953)</f>
        <v>(株)センカク</v>
      </c>
      <c r="AW953" s="52">
        <f>IF(参照!C953="","",参照!C953)</f>
        <v>5.0799999999999999E-4</v>
      </c>
      <c r="AX953" s="52" t="str">
        <f>IF(参照!D953="","",参照!D953)</f>
        <v/>
      </c>
      <c r="AY953" s="52">
        <f>IF(参照!E953="","",参照!E953)</f>
        <v>5.4500000000000002E-4</v>
      </c>
      <c r="AZ953" s="52" t="str">
        <f>IF(参照!F953="","",参照!F953)</f>
        <v>(株)センカク</v>
      </c>
      <c r="BA953" s="52" t="str">
        <f>IF(参照!G953="","",参照!G953)</f>
        <v>(株)センカク_</v>
      </c>
      <c r="BB953" s="52">
        <f t="shared" si="45"/>
        <v>0.54500000000000004</v>
      </c>
      <c r="BD953" s="52" t="str">
        <f>IF(参照!L953="","",参照!L953)</f>
        <v/>
      </c>
    </row>
    <row r="954" spans="47:56">
      <c r="AU954" s="52" t="str">
        <f>IF(参照!A954="","",参照!A954)</f>
        <v>A0606</v>
      </c>
      <c r="AV954" s="52" t="str">
        <f>IF(参照!B954="","",参照!B954)</f>
        <v>新電力いばらき(株)</v>
      </c>
      <c r="AW954" s="52">
        <f>IF(参照!C954="","",参照!C954)</f>
        <v>4.1300000000000001E-4</v>
      </c>
      <c r="AX954" s="52" t="str">
        <f>IF(参照!D954="","",参照!D954)</f>
        <v/>
      </c>
      <c r="AY954" s="52">
        <f>IF(参照!E954="","",参照!E954)</f>
        <v>3.57E-4</v>
      </c>
      <c r="AZ954" s="52" t="str">
        <f>IF(参照!F954="","",参照!F954)</f>
        <v>新電力いばらき(株)</v>
      </c>
      <c r="BA954" s="52" t="str">
        <f>IF(参照!G954="","",参照!G954)</f>
        <v>新電力いばらき(株)_</v>
      </c>
      <c r="BB954" s="52">
        <f t="shared" si="45"/>
        <v>0.35699999999999998</v>
      </c>
      <c r="BD954" s="52" t="str">
        <f>IF(参照!L954="","",参照!L954)</f>
        <v/>
      </c>
    </row>
    <row r="955" spans="47:56">
      <c r="AU955" s="52" t="str">
        <f>IF(参照!A955="","",参照!A955)</f>
        <v>A0607</v>
      </c>
      <c r="AV955" s="52" t="str">
        <f>IF(参照!B955="","",参照!B955)</f>
        <v>緑屋電気(株)</v>
      </c>
      <c r="AW955" s="52">
        <f>IF(参照!C955="","",参照!C955)</f>
        <v>4.4700000000000002E-4</v>
      </c>
      <c r="AX955" s="52" t="str">
        <f>IF(参照!D955="","",参照!D955)</f>
        <v/>
      </c>
      <c r="AY955" s="52">
        <f>IF(参照!E955="","",参照!E955)</f>
        <v>4.8700000000000002E-4</v>
      </c>
      <c r="AZ955" s="52" t="str">
        <f>IF(参照!F955="","",参照!F955)</f>
        <v>緑屋電気(株)</v>
      </c>
      <c r="BA955" s="52" t="str">
        <f>IF(参照!G955="","",参照!G955)</f>
        <v>緑屋電気(株)_</v>
      </c>
      <c r="BB955" s="52">
        <f t="shared" si="45"/>
        <v>0.48700000000000004</v>
      </c>
      <c r="BD955" s="52" t="str">
        <f>IF(参照!L955="","",参照!L955)</f>
        <v/>
      </c>
    </row>
    <row r="956" spans="47:56">
      <c r="AU956" s="52" t="str">
        <f>IF(参照!A956="","",参照!A956)</f>
        <v>A0609</v>
      </c>
      <c r="AV956" s="52" t="str">
        <f>IF(参照!B956="","",参照!B956)</f>
        <v>(株)ミナサポ</v>
      </c>
      <c r="AW956" s="52">
        <f>IF(参照!C956="","",参照!C956)</f>
        <v>3.1700000000000001E-4</v>
      </c>
      <c r="AX956" s="52" t="str">
        <f>IF(参照!D956="","",参照!D956)</f>
        <v/>
      </c>
      <c r="AY956" s="52">
        <f>IF(参照!E956="","",参照!E956)</f>
        <v>2.9999999999999997E-4</v>
      </c>
      <c r="AZ956" s="52" t="str">
        <f>IF(参照!F956="","",参照!F956)</f>
        <v>(株)ミナサポ</v>
      </c>
      <c r="BA956" s="52" t="str">
        <f>IF(参照!G956="","",参照!G956)</f>
        <v>(株)ミナサポ_</v>
      </c>
      <c r="BB956" s="52">
        <f t="shared" si="45"/>
        <v>0.3</v>
      </c>
      <c r="BD956" s="52" t="str">
        <f>IF(参照!L956="","",参照!L956)</f>
        <v/>
      </c>
    </row>
    <row r="957" spans="47:56">
      <c r="AU957" s="52" t="str">
        <f>IF(参照!A957="","",参照!A957)</f>
        <v>A0610</v>
      </c>
      <c r="AV957" s="52" t="str">
        <f>IF(参照!B957="","",参照!B957)</f>
        <v>唐津電力(株)</v>
      </c>
      <c r="AW957" s="52">
        <f>IF(参照!C957="","",参照!C957)</f>
        <v>3.9300000000000001E-4</v>
      </c>
      <c r="AX957" s="52" t="str">
        <f>IF(参照!D957="","",参照!D957)</f>
        <v/>
      </c>
      <c r="AY957" s="52">
        <f>IF(参照!E957="","",参照!E957)</f>
        <v>3.3700000000000001E-4</v>
      </c>
      <c r="AZ957" s="52" t="str">
        <f>IF(参照!F957="","",参照!F957)</f>
        <v>唐津電力(株)</v>
      </c>
      <c r="BA957" s="52" t="str">
        <f>IF(参照!G957="","",参照!G957)</f>
        <v>唐津電力(株)_</v>
      </c>
      <c r="BB957" s="52">
        <f t="shared" si="45"/>
        <v>0.33700000000000002</v>
      </c>
      <c r="BD957" s="52" t="str">
        <f>IF(参照!L957="","",参照!L957)</f>
        <v/>
      </c>
    </row>
    <row r="958" spans="47:56">
      <c r="AU958" s="52" t="str">
        <f>IF(参照!A958="","",参照!A958)</f>
        <v>A0611</v>
      </c>
      <c r="AV958" s="52" t="str">
        <f>IF(参照!B958="","",参照!B958)</f>
        <v>ＲＥ１００電力(株)</v>
      </c>
      <c r="AW958" s="52">
        <f>IF(参照!C958="","",参照!C958)</f>
        <v>1.6000000000000001E-4</v>
      </c>
      <c r="AX958" s="52" t="str">
        <f>IF(参照!D958="","",参照!D958)</f>
        <v>メニューA</v>
      </c>
      <c r="AY958" s="52">
        <f>IF(参照!E958="","",参照!E958)</f>
        <v>0</v>
      </c>
      <c r="AZ958" s="52" t="str">
        <f>IF(参照!F958="","",参照!F958)</f>
        <v>ＲＥ１００電力(株)</v>
      </c>
      <c r="BA958" s="52" t="str">
        <f>IF(参照!G958="","",参照!G958)</f>
        <v>ＲＥ１００電力(株)_メニューA</v>
      </c>
      <c r="BB958" s="52">
        <f t="shared" si="45"/>
        <v>0</v>
      </c>
      <c r="BD958" s="52" t="str">
        <f>IF(参照!L958="","",参照!L958)</f>
        <v/>
      </c>
    </row>
    <row r="959" spans="47:56">
      <c r="AU959" s="52" t="str">
        <f>IF(参照!A959="","",参照!A959)</f>
        <v/>
      </c>
      <c r="AV959" s="52" t="str">
        <f>IF(参照!B959="","",参照!B959)</f>
        <v/>
      </c>
      <c r="AW959" s="52" t="str">
        <f>IF(参照!C959="","",参照!C959)</f>
        <v/>
      </c>
      <c r="AX959" s="52" t="str">
        <f>IF(参照!D959="","",参照!D959)</f>
        <v>メニューB(残差)</v>
      </c>
      <c r="AY959" s="52">
        <f>IF(参照!E959="","",参照!E959)</f>
        <v>8.7100000000000003E-4</v>
      </c>
      <c r="AZ959" s="52" t="str">
        <f>IF(参照!F959="","",参照!F959)</f>
        <v>ＲＥ１００電力(株)</v>
      </c>
      <c r="BA959" s="52" t="str">
        <f>IF(参照!G959="","",参照!G959)</f>
        <v>ＲＥ１００電力(株)_メニューB(残差)</v>
      </c>
      <c r="BB959" s="52">
        <f t="shared" si="45"/>
        <v>0.871</v>
      </c>
      <c r="BD959" s="52" t="str">
        <f>IF(参照!L959="","",参照!L959)</f>
        <v/>
      </c>
    </row>
    <row r="960" spans="47:56">
      <c r="AU960" s="52" t="str">
        <f>IF(参照!A960="","",参照!A960)</f>
        <v/>
      </c>
      <c r="AV960" s="52" t="str">
        <f>IF(参照!B960="","",参照!B960)</f>
        <v/>
      </c>
      <c r="AW960" s="52" t="str">
        <f>IF(参照!C960="","",参照!C960)</f>
        <v/>
      </c>
      <c r="AX960" s="52" t="str">
        <f>IF(参照!D960="","",参照!D960)</f>
        <v>(参考値)事業者全体</v>
      </c>
      <c r="AY960" s="52">
        <f>IF(参照!E960="","",参照!E960)</f>
        <v>0</v>
      </c>
      <c r="AZ960" s="52" t="str">
        <f>IF(参照!F960="","",参照!F960)</f>
        <v>ＲＥ１００電力(株)</v>
      </c>
      <c r="BA960" s="52" t="str">
        <f>IF(参照!G960="","",参照!G960)</f>
        <v>ＲＥ１００電力(株)_(参考値)事業者全体</v>
      </c>
      <c r="BB960" s="52">
        <f t="shared" si="45"/>
        <v>0</v>
      </c>
      <c r="BD960" s="52" t="str">
        <f>IF(参照!L960="","",参照!L960)</f>
        <v/>
      </c>
    </row>
    <row r="961" spans="47:56">
      <c r="AU961" s="52" t="str">
        <f>IF(参照!A961="","",参照!A961)</f>
        <v>A0615</v>
      </c>
      <c r="AV961" s="52" t="str">
        <f>IF(参照!B961="","",参照!B961)</f>
        <v>(株)イーネットワーク</v>
      </c>
      <c r="AW961" s="52">
        <f>IF(参照!C961="","",参照!C961)</f>
        <v>4.5100000000000001E-4</v>
      </c>
      <c r="AX961" s="52" t="str">
        <f>IF(参照!D961="","",参照!D961)</f>
        <v/>
      </c>
      <c r="AY961" s="52">
        <f>IF(参照!E961="","",参照!E961)</f>
        <v>3.9500000000000001E-4</v>
      </c>
      <c r="AZ961" s="52" t="str">
        <f>IF(参照!F961="","",参照!F961)</f>
        <v>(株)イーネットワーク</v>
      </c>
      <c r="BA961" s="52" t="str">
        <f>IF(参照!G961="","",参照!G961)</f>
        <v>(株)イーネットワーク_</v>
      </c>
      <c r="BB961" s="52">
        <f t="shared" si="45"/>
        <v>0.39500000000000002</v>
      </c>
      <c r="BD961" s="52" t="str">
        <f>IF(参照!L961="","",参照!L961)</f>
        <v/>
      </c>
    </row>
    <row r="962" spans="47:56">
      <c r="AU962" s="52" t="str">
        <f>IF(参照!A962="","",参照!A962)</f>
        <v>A0617</v>
      </c>
      <c r="AV962" s="52" t="str">
        <f>IF(参照!B962="","",参照!B962)</f>
        <v>スマートエコエナジー(株)</v>
      </c>
      <c r="AW962" s="52">
        <f>IF(参照!C962="","",参照!C962)</f>
        <v>4.1800000000000002E-4</v>
      </c>
      <c r="AX962" s="52" t="str">
        <f>IF(参照!D962="","",参照!D962)</f>
        <v>メニューA</v>
      </c>
      <c r="AY962" s="52">
        <f>IF(参照!E962="","",参照!E962)</f>
        <v>0</v>
      </c>
      <c r="AZ962" s="52" t="str">
        <f>IF(参照!F962="","",参照!F962)</f>
        <v>スマートエコエナジー(株)</v>
      </c>
      <c r="BA962" s="52" t="str">
        <f>IF(参照!G962="","",参照!G962)</f>
        <v>スマートエコエナジー(株)_メニューA</v>
      </c>
      <c r="BB962" s="52">
        <f t="shared" si="45"/>
        <v>0</v>
      </c>
      <c r="BD962" s="52" t="str">
        <f>IF(参照!L962="","",参照!L962)</f>
        <v/>
      </c>
    </row>
    <row r="963" spans="47:56">
      <c r="AU963" s="52" t="str">
        <f>IF(参照!A963="","",参照!A963)</f>
        <v/>
      </c>
      <c r="AV963" s="52" t="str">
        <f>IF(参照!B963="","",参照!B963)</f>
        <v/>
      </c>
      <c r="AW963" s="52" t="str">
        <f>IF(参照!C963="","",参照!C963)</f>
        <v/>
      </c>
      <c r="AX963" s="52" t="str">
        <f>IF(参照!D963="","",参照!D963)</f>
        <v>メニューB</v>
      </c>
      <c r="AY963" s="52">
        <f>IF(参照!E963="","",参照!E963)</f>
        <v>2.0000000000000001E-4</v>
      </c>
      <c r="AZ963" s="52" t="str">
        <f>IF(参照!F963="","",参照!F963)</f>
        <v>スマートエコエナジー(株)</v>
      </c>
      <c r="BA963" s="52" t="str">
        <f>IF(参照!G963="","",参照!G963)</f>
        <v>スマートエコエナジー(株)_メニューB</v>
      </c>
      <c r="BB963" s="52">
        <f t="shared" si="45"/>
        <v>0.2</v>
      </c>
      <c r="BD963" s="52" t="str">
        <f>IF(参照!L963="","",参照!L963)</f>
        <v/>
      </c>
    </row>
    <row r="964" spans="47:56">
      <c r="AU964" s="52" t="str">
        <f>IF(参照!A964="","",参照!A964)</f>
        <v/>
      </c>
      <c r="AV964" s="52" t="str">
        <f>IF(参照!B964="","",参照!B964)</f>
        <v/>
      </c>
      <c r="AW964" s="52" t="str">
        <f>IF(参照!C964="","",参照!C964)</f>
        <v/>
      </c>
      <c r="AX964" s="52" t="str">
        <f>IF(参照!D964="","",参照!D964)</f>
        <v>メニューC(残差)</v>
      </c>
      <c r="AY964" s="52">
        <f>IF(参照!E964="","",参照!E964)</f>
        <v>4.2400000000000001E-4</v>
      </c>
      <c r="AZ964" s="52" t="str">
        <f>IF(参照!F964="","",参照!F964)</f>
        <v>スマートエコエナジー(株)</v>
      </c>
      <c r="BA964" s="52" t="str">
        <f>IF(参照!G964="","",参照!G964)</f>
        <v>スマートエコエナジー(株)_メニューC(残差)</v>
      </c>
      <c r="BB964" s="52">
        <f t="shared" si="45"/>
        <v>0.42399999999999999</v>
      </c>
      <c r="BD964" s="52" t="str">
        <f>IF(参照!L964="","",参照!L964)</f>
        <v/>
      </c>
    </row>
    <row r="965" spans="47:56">
      <c r="AU965" s="52" t="str">
        <f>IF(参照!A965="","",参照!A965)</f>
        <v/>
      </c>
      <c r="AV965" s="52" t="str">
        <f>IF(参照!B965="","",参照!B965)</f>
        <v/>
      </c>
      <c r="AW965" s="52" t="str">
        <f>IF(参照!C965="","",参照!C965)</f>
        <v/>
      </c>
      <c r="AX965" s="52" t="str">
        <f>IF(参照!D965="","",参照!D965)</f>
        <v>(参考値)事業者全体</v>
      </c>
      <c r="AY965" s="52">
        <f>IF(参照!E965="","",参照!E965)</f>
        <v>3.6099999999999999E-4</v>
      </c>
      <c r="AZ965" s="52" t="str">
        <f>IF(参照!F965="","",参照!F965)</f>
        <v>スマートエコエナジー(株)</v>
      </c>
      <c r="BA965" s="52" t="str">
        <f>IF(参照!G965="","",参照!G965)</f>
        <v>スマートエコエナジー(株)_(参考値)事業者全体</v>
      </c>
      <c r="BB965" s="52">
        <f t="shared" ref="BB965:BB1028" si="46">AY965*1000</f>
        <v>0.36099999999999999</v>
      </c>
      <c r="BD965" s="52" t="str">
        <f>IF(参照!L965="","",参照!L965)</f>
        <v/>
      </c>
    </row>
    <row r="966" spans="47:56">
      <c r="AU966" s="52" t="str">
        <f>IF(参照!A966="","",参照!A966)</f>
        <v>A0620</v>
      </c>
      <c r="AV966" s="52" t="str">
        <f>IF(参照!B966="","",参照!B966)</f>
        <v>(株)ＬＥＮＥＴＳ</v>
      </c>
      <c r="AW966" s="52">
        <f>IF(参照!C966="","",参照!C966)</f>
        <v>4.9700000000000005E-4</v>
      </c>
      <c r="AX966" s="52" t="str">
        <f>IF(参照!D966="","",参照!D966)</f>
        <v/>
      </c>
      <c r="AY966" s="52">
        <f>IF(参照!E966="","",参照!E966)</f>
        <v>5.4199999999999995E-4</v>
      </c>
      <c r="AZ966" s="52" t="str">
        <f>IF(参照!F966="","",参照!F966)</f>
        <v>(株)ＬＥＮＥＴＳ</v>
      </c>
      <c r="BA966" s="52" t="str">
        <f>IF(参照!G966="","",参照!G966)</f>
        <v>(株)ＬＥＮＥＴＳ_</v>
      </c>
      <c r="BB966" s="52">
        <f t="shared" si="46"/>
        <v>0.54199999999999993</v>
      </c>
      <c r="BD966" s="52" t="str">
        <f>IF(参照!L966="","",参照!L966)</f>
        <v/>
      </c>
    </row>
    <row r="967" spans="47:56">
      <c r="AU967" s="52" t="str">
        <f>IF(参照!A967="","",参照!A967)</f>
        <v>A0622</v>
      </c>
      <c r="AV967" s="52" t="str">
        <f>IF(参照!B967="","",参照!B967)</f>
        <v>アイエスジー(株)</v>
      </c>
      <c r="AW967" s="52">
        <f>IF(参照!C967="","",参照!C967)</f>
        <v>5.71E-4</v>
      </c>
      <c r="AX967" s="52" t="str">
        <f>IF(参照!D967="","",参照!D967)</f>
        <v/>
      </c>
      <c r="AY967" s="52">
        <f>IF(参照!E967="","",参照!E967)</f>
        <v>5.1500000000000005E-4</v>
      </c>
      <c r="AZ967" s="52" t="str">
        <f>IF(参照!F967="","",参照!F967)</f>
        <v>アイエスジー(株)</v>
      </c>
      <c r="BA967" s="52" t="str">
        <f>IF(参照!G967="","",参照!G967)</f>
        <v>アイエスジー(株)_</v>
      </c>
      <c r="BB967" s="52">
        <f t="shared" si="46"/>
        <v>0.51500000000000001</v>
      </c>
      <c r="BD967" s="52" t="str">
        <f>IF(参照!L967="","",参照!L967)</f>
        <v/>
      </c>
    </row>
    <row r="968" spans="47:56">
      <c r="AU968" s="52" t="str">
        <f>IF(参照!A968="","",参照!A968)</f>
        <v>A0623</v>
      </c>
      <c r="AV968" s="52" t="str">
        <f>IF(参照!B968="","",参照!B968)</f>
        <v>(株)富士山電力</v>
      </c>
      <c r="AW968" s="52">
        <f>IF(参照!C968="","",参照!C968)</f>
        <v>4.8200000000000001E-4</v>
      </c>
      <c r="AX968" s="52" t="str">
        <f>IF(参照!D968="","",参照!D968)</f>
        <v/>
      </c>
      <c r="AY968" s="52">
        <f>IF(参照!E968="","",参照!E968)</f>
        <v>5.04E-4</v>
      </c>
      <c r="AZ968" s="52" t="str">
        <f>IF(参照!F968="","",参照!F968)</f>
        <v>(株)富士山電力</v>
      </c>
      <c r="BA968" s="52" t="str">
        <f>IF(参照!G968="","",参照!G968)</f>
        <v>(株)富士山電力_</v>
      </c>
      <c r="BB968" s="52">
        <f t="shared" si="46"/>
        <v>0.504</v>
      </c>
      <c r="BD968" s="52" t="str">
        <f>IF(参照!L968="","",参照!L968)</f>
        <v/>
      </c>
    </row>
    <row r="969" spans="47:56">
      <c r="AU969" s="52" t="str">
        <f>IF(参照!A969="","",参照!A969)</f>
        <v>A0624</v>
      </c>
      <c r="AV969" s="52" t="str">
        <f>IF(参照!B969="","",参照!B969)</f>
        <v>(株)エネクル(旧：堀川産業(株))</v>
      </c>
      <c r="AW969" s="52">
        <f>IF(参照!C969="","",参照!C969)</f>
        <v>3.6400000000000001E-4</v>
      </c>
      <c r="AX969" s="52" t="str">
        <f>IF(参照!D969="","",参照!D969)</f>
        <v/>
      </c>
      <c r="AY969" s="52">
        <f>IF(参照!E969="","",参照!E969)</f>
        <v>3.0800000000000001E-4</v>
      </c>
      <c r="AZ969" s="52" t="str">
        <f>IF(参照!F969="","",参照!F969)</f>
        <v>(株)エネクル(旧：堀川産業(株))</v>
      </c>
      <c r="BA969" s="52" t="str">
        <f>IF(参照!G969="","",参照!G969)</f>
        <v>(株)エネクル(旧：堀川産業(株))_</v>
      </c>
      <c r="BB969" s="52">
        <f t="shared" si="46"/>
        <v>0.308</v>
      </c>
      <c r="BD969" s="52" t="str">
        <f>IF(参照!L969="","",参照!L969)</f>
        <v/>
      </c>
    </row>
    <row r="970" spans="47:56">
      <c r="AU970" s="52" t="str">
        <f>IF(参照!A970="","",参照!A970)</f>
        <v>A0627</v>
      </c>
      <c r="AV970" s="52" t="str">
        <f>IF(参照!B970="","",参照!B970)</f>
        <v>フィンテックラボ協同組合</v>
      </c>
      <c r="AW970" s="52">
        <f>IF(参照!C970="","",参照!C970)</f>
        <v>4.9600000000000002E-4</v>
      </c>
      <c r="AX970" s="52" t="str">
        <f>IF(参照!D970="","",参照!D970)</f>
        <v/>
      </c>
      <c r="AY970" s="52">
        <f>IF(参照!E970="","",参照!E970)</f>
        <v>5.4699999999999996E-4</v>
      </c>
      <c r="AZ970" s="52" t="str">
        <f>IF(参照!F970="","",参照!F970)</f>
        <v>フィンテックラボ協同組合</v>
      </c>
      <c r="BA970" s="52" t="str">
        <f>IF(参照!G970="","",参照!G970)</f>
        <v>フィンテックラボ協同組合_</v>
      </c>
      <c r="BB970" s="52">
        <f t="shared" si="46"/>
        <v>0.54699999999999993</v>
      </c>
      <c r="BD970" s="52" t="str">
        <f>IF(参照!L970="","",参照!L970)</f>
        <v/>
      </c>
    </row>
    <row r="971" spans="47:56">
      <c r="AU971" s="52" t="str">
        <f>IF(参照!A971="","",参照!A971)</f>
        <v>A0629</v>
      </c>
      <c r="AV971" s="52" t="str">
        <f>IF(参照!B971="","",参照!B971)</f>
        <v>新電力新潟(株)</v>
      </c>
      <c r="AW971" s="52">
        <f>IF(参照!C971="","",参照!C971)</f>
        <v>3.79E-4</v>
      </c>
      <c r="AX971" s="52" t="str">
        <f>IF(参照!D971="","",参照!D971)</f>
        <v/>
      </c>
      <c r="AY971" s="52">
        <f>IF(参照!E971="","",参照!E971)</f>
        <v>3.2299999999999999E-4</v>
      </c>
      <c r="AZ971" s="52" t="str">
        <f>IF(参照!F971="","",参照!F971)</f>
        <v>新電力新潟(株)</v>
      </c>
      <c r="BA971" s="52" t="str">
        <f>IF(参照!G971="","",参照!G971)</f>
        <v>新電力新潟(株)_</v>
      </c>
      <c r="BB971" s="52">
        <f t="shared" si="46"/>
        <v>0.32300000000000001</v>
      </c>
      <c r="BD971" s="52" t="str">
        <f>IF(参照!L971="","",参照!L971)</f>
        <v/>
      </c>
    </row>
    <row r="972" spans="47:56">
      <c r="AU972" s="52" t="str">
        <f>IF(参照!A972="","",参照!A972)</f>
        <v>A0630</v>
      </c>
      <c r="AV972" s="52" t="str">
        <f>IF(参照!B972="","",参照!B972)</f>
        <v>(株)タケエイでんき(旧：(株)横須賀アーバンウッドパワー)</v>
      </c>
      <c r="AW972" s="52">
        <f>IF(参照!C972="","",参照!C972)</f>
        <v>1.15E-4</v>
      </c>
      <c r="AX972" s="52" t="str">
        <f>IF(参照!D972="","",参照!D972)</f>
        <v/>
      </c>
      <c r="AY972" s="52">
        <f>IF(参照!E972="","",参照!E972)</f>
        <v>4.4799999999999999E-4</v>
      </c>
      <c r="AZ972" s="52" t="str">
        <f>IF(参照!F972="","",参照!F972)</f>
        <v>(株)タケエイでんき(旧：(株)横須賀アーバンウッドパワー)</v>
      </c>
      <c r="BA972" s="52" t="str">
        <f>IF(参照!G972="","",参照!G972)</f>
        <v>(株)タケエイでんき(旧：(株)横須賀アーバンウッドパワー)_</v>
      </c>
      <c r="BB972" s="52">
        <f t="shared" si="46"/>
        <v>0.44800000000000001</v>
      </c>
      <c r="BD972" s="52" t="str">
        <f>IF(参照!L972="","",参照!L972)</f>
        <v/>
      </c>
    </row>
    <row r="973" spans="47:56">
      <c r="AU973" s="52" t="str">
        <f>IF(参照!A973="","",参照!A973)</f>
        <v>A0631</v>
      </c>
      <c r="AV973" s="52" t="str">
        <f>IF(参照!B973="","",参照!B973)</f>
        <v>気仙沼グリーンエナジー(株)</v>
      </c>
      <c r="AW973" s="52">
        <f>IF(参照!C973="","",参照!C973)</f>
        <v>2.7900000000000001E-4</v>
      </c>
      <c r="AX973" s="52" t="str">
        <f>IF(参照!D973="","",参照!D973)</f>
        <v>メニューA</v>
      </c>
      <c r="AY973" s="52">
        <f>IF(参照!E973="","",参照!E973)</f>
        <v>0</v>
      </c>
      <c r="AZ973" s="52" t="str">
        <f>IF(参照!F973="","",参照!F973)</f>
        <v>気仙沼グリーンエナジー(株)</v>
      </c>
      <c r="BA973" s="52" t="str">
        <f>IF(参照!G973="","",参照!G973)</f>
        <v>気仙沼グリーンエナジー(株)_メニューA</v>
      </c>
      <c r="BB973" s="52">
        <f t="shared" si="46"/>
        <v>0</v>
      </c>
      <c r="BD973" s="52" t="str">
        <f>IF(参照!L973="","",参照!L973)</f>
        <v/>
      </c>
    </row>
    <row r="974" spans="47:56">
      <c r="AU974" s="52" t="str">
        <f>IF(参照!A974="","",参照!A974)</f>
        <v/>
      </c>
      <c r="AV974" s="52" t="str">
        <f>IF(参照!B974="","",参照!B974)</f>
        <v/>
      </c>
      <c r="AW974" s="52" t="str">
        <f>IF(参照!C974="","",参照!C974)</f>
        <v/>
      </c>
      <c r="AX974" s="52" t="str">
        <f>IF(参照!D974="","",参照!D974)</f>
        <v>メニューB(残差)</v>
      </c>
      <c r="AY974" s="52">
        <f>IF(参照!E974="","",参照!E974)</f>
        <v>5.4199999999999995E-4</v>
      </c>
      <c r="AZ974" s="52" t="str">
        <f>IF(参照!F974="","",参照!F974)</f>
        <v>気仙沼グリーンエナジー(株)</v>
      </c>
      <c r="BA974" s="52" t="str">
        <f>IF(参照!G974="","",参照!G974)</f>
        <v>気仙沼グリーンエナジー(株)_メニューB(残差)</v>
      </c>
      <c r="BB974" s="52">
        <f t="shared" si="46"/>
        <v>0.54199999999999993</v>
      </c>
      <c r="BD974" s="52" t="str">
        <f>IF(参照!L974="","",参照!L974)</f>
        <v/>
      </c>
    </row>
    <row r="975" spans="47:56">
      <c r="AU975" s="52" t="str">
        <f>IF(参照!A975="","",参照!A975)</f>
        <v/>
      </c>
      <c r="AV975" s="52" t="str">
        <f>IF(参照!B975="","",参照!B975)</f>
        <v/>
      </c>
      <c r="AW975" s="52" t="str">
        <f>IF(参照!C975="","",参照!C975)</f>
        <v/>
      </c>
      <c r="AX975" s="52" t="str">
        <f>IF(参照!D975="","",参照!D975)</f>
        <v>(参考値)事業者全体</v>
      </c>
      <c r="AY975" s="52">
        <f>IF(参照!E975="","",参照!E975)</f>
        <v>5.4699999999999996E-4</v>
      </c>
      <c r="AZ975" s="52" t="str">
        <f>IF(参照!F975="","",参照!F975)</f>
        <v>気仙沼グリーンエナジー(株)</v>
      </c>
      <c r="BA975" s="52" t="str">
        <f>IF(参照!G975="","",参照!G975)</f>
        <v>気仙沼グリーンエナジー(株)_(参考値)事業者全体</v>
      </c>
      <c r="BB975" s="52">
        <f t="shared" si="46"/>
        <v>0.54699999999999993</v>
      </c>
      <c r="BD975" s="52" t="str">
        <f>IF(参照!L975="","",参照!L975)</f>
        <v/>
      </c>
    </row>
    <row r="976" spans="47:56">
      <c r="AU976" s="52" t="str">
        <f>IF(参照!A976="","",参照!A976)</f>
        <v>A0632</v>
      </c>
      <c r="AV976" s="52" t="str">
        <f>IF(参照!B976="","",参照!B976)</f>
        <v>(株)ユーラスグリーンエナジー</v>
      </c>
      <c r="AW976" s="52">
        <f>IF(参照!C976="","",参照!C976)</f>
        <v>3.1199999999999999E-4</v>
      </c>
      <c r="AX976" s="52" t="str">
        <f>IF(参照!D976="","",参照!D976)</f>
        <v>メニューA</v>
      </c>
      <c r="AY976" s="52">
        <f>IF(参照!E976="","",参照!E976)</f>
        <v>0</v>
      </c>
      <c r="AZ976" s="52" t="str">
        <f>IF(参照!F976="","",参照!F976)</f>
        <v>(株)ユーラスグリーンエナジー</v>
      </c>
      <c r="BA976" s="52" t="str">
        <f>IF(参照!G976="","",参照!G976)</f>
        <v>(株)ユーラスグリーンエナジー_メニューA</v>
      </c>
      <c r="BB976" s="52">
        <f t="shared" si="46"/>
        <v>0</v>
      </c>
      <c r="BD976" s="52" t="str">
        <f>IF(参照!L976="","",参照!L976)</f>
        <v/>
      </c>
    </row>
    <row r="977" spans="47:56">
      <c r="AU977" s="52" t="str">
        <f>IF(参照!A977="","",参照!A977)</f>
        <v/>
      </c>
      <c r="AV977" s="52" t="str">
        <f>IF(参照!B977="","",参照!B977)</f>
        <v/>
      </c>
      <c r="AW977" s="52" t="str">
        <f>IF(参照!C977="","",参照!C977)</f>
        <v/>
      </c>
      <c r="AX977" s="52" t="str">
        <f>IF(参照!D977="","",参照!D977)</f>
        <v>メニューB(残差)</v>
      </c>
      <c r="AY977" s="52">
        <f>IF(参照!E977="","",参照!E977)</f>
        <v>0</v>
      </c>
      <c r="AZ977" s="52" t="str">
        <f>IF(参照!F977="","",参照!F977)</f>
        <v>(株)ユーラスグリーンエナジー</v>
      </c>
      <c r="BA977" s="52" t="str">
        <f>IF(参照!G977="","",参照!G977)</f>
        <v>(株)ユーラスグリーンエナジー_メニューB(残差)</v>
      </c>
      <c r="BB977" s="52">
        <f t="shared" si="46"/>
        <v>0</v>
      </c>
      <c r="BD977" s="52" t="str">
        <f>IF(参照!L977="","",参照!L977)</f>
        <v/>
      </c>
    </row>
    <row r="978" spans="47:56">
      <c r="AU978" s="52" t="str">
        <f>IF(参照!A978="","",参照!A978)</f>
        <v/>
      </c>
      <c r="AV978" s="52" t="str">
        <f>IF(参照!B978="","",参照!B978)</f>
        <v/>
      </c>
      <c r="AW978" s="52" t="str">
        <f>IF(参照!C978="","",参照!C978)</f>
        <v/>
      </c>
      <c r="AX978" s="52" t="str">
        <f>IF(参照!D978="","",参照!D978)</f>
        <v>(参考値)事業者全体</v>
      </c>
      <c r="AY978" s="52">
        <f>IF(参照!E978="","",参照!E978)</f>
        <v>2.1999999999999999E-5</v>
      </c>
      <c r="AZ978" s="52" t="str">
        <f>IF(参照!F978="","",参照!F978)</f>
        <v>(株)ユーラスグリーンエナジー</v>
      </c>
      <c r="BA978" s="52" t="str">
        <f>IF(参照!G978="","",参照!G978)</f>
        <v>(株)ユーラスグリーンエナジー_(参考値)事業者全体</v>
      </c>
      <c r="BB978" s="52">
        <f t="shared" si="46"/>
        <v>2.1999999999999999E-2</v>
      </c>
      <c r="BD978" s="52" t="str">
        <f>IF(参照!L978="","",参照!L978)</f>
        <v/>
      </c>
    </row>
    <row r="979" spans="47:56">
      <c r="AU979" s="52" t="str">
        <f>IF(参照!A979="","",参照!A979)</f>
        <v>A0633</v>
      </c>
      <c r="AV979" s="52" t="str">
        <f>IF(参照!B979="","",参照!B979)</f>
        <v>(株)サイホープロパティーズ</v>
      </c>
      <c r="AW979" s="52">
        <f>IF(参照!C979="","",参照!C979)</f>
        <v>5.8200000000000005E-4</v>
      </c>
      <c r="AX979" s="52" t="str">
        <f>IF(参照!D979="","",参照!D979)</f>
        <v/>
      </c>
      <c r="AY979" s="52">
        <f>IF(参照!E979="","",参照!E979)</f>
        <v>6.5300000000000004E-4</v>
      </c>
      <c r="AZ979" s="52" t="str">
        <f>IF(参照!F979="","",参照!F979)</f>
        <v>(株)サイホープロパティーズ</v>
      </c>
      <c r="BA979" s="52" t="str">
        <f>IF(参照!G979="","",参照!G979)</f>
        <v>(株)サイホープロパティーズ_</v>
      </c>
      <c r="BB979" s="52">
        <f t="shared" si="46"/>
        <v>0.65300000000000002</v>
      </c>
      <c r="BD979" s="52" t="str">
        <f>IF(参照!L979="","",参照!L979)</f>
        <v/>
      </c>
    </row>
    <row r="980" spans="47:56">
      <c r="AU980" s="52" t="str">
        <f>IF(参照!A980="","",参照!A980)</f>
        <v>A0636</v>
      </c>
      <c r="AV980" s="52" t="str">
        <f>IF(参照!B980="","",参照!B980)</f>
        <v>生活協同組合コープながの</v>
      </c>
      <c r="AW980" s="52">
        <f>IF(参照!C980="","",参照!C980)</f>
        <v>3.7199999999999999E-4</v>
      </c>
      <c r="AX980" s="52" t="str">
        <f>IF(参照!D980="","",参照!D980)</f>
        <v/>
      </c>
      <c r="AY980" s="52">
        <f>IF(参照!E980="","",参照!E980)</f>
        <v>3.1599999999999998E-4</v>
      </c>
      <c r="AZ980" s="52" t="str">
        <f>IF(参照!F980="","",参照!F980)</f>
        <v>生活協同組合コープながの</v>
      </c>
      <c r="BA980" s="52" t="str">
        <f>IF(参照!G980="","",参照!G980)</f>
        <v>生活協同組合コープながの_</v>
      </c>
      <c r="BB980" s="52">
        <f t="shared" si="46"/>
        <v>0.316</v>
      </c>
      <c r="BD980" s="52" t="str">
        <f>IF(参照!L980="","",参照!L980)</f>
        <v/>
      </c>
    </row>
    <row r="981" spans="47:56">
      <c r="AU981" s="52" t="str">
        <f>IF(参照!A981="","",参照!A981)</f>
        <v>A0637</v>
      </c>
      <c r="AV981" s="52" t="str">
        <f>IF(参照!B981="","",参照!B981)</f>
        <v>京セラ関電エナジー合同会社</v>
      </c>
      <c r="AW981" s="52">
        <f>IF(参照!C981="","",参照!C981)</f>
        <v>6.3699999999999998E-4</v>
      </c>
      <c r="AX981" s="52" t="str">
        <f>IF(参照!D981="","",参照!D981)</f>
        <v/>
      </c>
      <c r="AY981" s="52">
        <f>IF(参照!E981="","",参照!E981)</f>
        <v>6.0300000000000002E-4</v>
      </c>
      <c r="AZ981" s="52" t="str">
        <f>IF(参照!F981="","",参照!F981)</f>
        <v>京セラ関電エナジー合同会社</v>
      </c>
      <c r="BA981" s="52" t="str">
        <f>IF(参照!G981="","",参照!G981)</f>
        <v>京セラ関電エナジー合同会社_</v>
      </c>
      <c r="BB981" s="52">
        <f t="shared" si="46"/>
        <v>0.60299999999999998</v>
      </c>
      <c r="BD981" s="52" t="str">
        <f>IF(参照!L981="","",参照!L981)</f>
        <v/>
      </c>
    </row>
    <row r="982" spans="47:56">
      <c r="AU982" s="52" t="str">
        <f>IF(参照!A982="","",参照!A982)</f>
        <v>A0639</v>
      </c>
      <c r="AV982" s="52" t="str">
        <f>IF(参照!B982="","",参照!B982)</f>
        <v>酒田天然瓦斯(株)</v>
      </c>
      <c r="AW982" s="52">
        <f>IF(参照!C982="","",参照!C982)</f>
        <v>3.6400000000000001E-4</v>
      </c>
      <c r="AX982" s="52" t="str">
        <f>IF(参照!D982="","",参照!D982)</f>
        <v/>
      </c>
      <c r="AY982" s="52">
        <f>IF(参照!E982="","",参照!E982)</f>
        <v>3.0800000000000001E-4</v>
      </c>
      <c r="AZ982" s="52" t="str">
        <f>IF(参照!F982="","",参照!F982)</f>
        <v>酒田天然瓦斯(株)</v>
      </c>
      <c r="BA982" s="52" t="str">
        <f>IF(参照!G982="","",参照!G982)</f>
        <v>酒田天然瓦斯(株)_</v>
      </c>
      <c r="BB982" s="52">
        <f t="shared" si="46"/>
        <v>0.308</v>
      </c>
      <c r="BD982" s="52" t="str">
        <f>IF(参照!L982="","",参照!L982)</f>
        <v/>
      </c>
    </row>
    <row r="983" spans="47:56">
      <c r="AU983" s="52" t="str">
        <f>IF(参照!A983="","",参照!A983)</f>
        <v>A0640</v>
      </c>
      <c r="AV983" s="52" t="str">
        <f>IF(参照!B983="","",参照!B983)</f>
        <v>東亜ガス(株)</v>
      </c>
      <c r="AW983" s="52">
        <f>IF(参照!C983="","",参照!C983)</f>
        <v>5.0699999999999996E-4</v>
      </c>
      <c r="AX983" s="52" t="str">
        <f>IF(参照!D983="","",参照!D983)</f>
        <v/>
      </c>
      <c r="AY983" s="52">
        <f>IF(参照!E983="","",参照!E983)</f>
        <v>5.4100000000000003E-4</v>
      </c>
      <c r="AZ983" s="52" t="str">
        <f>IF(参照!F983="","",参照!F983)</f>
        <v>東亜ガス(株)</v>
      </c>
      <c r="BA983" s="52" t="str">
        <f>IF(参照!G983="","",参照!G983)</f>
        <v>東亜ガス(株)_</v>
      </c>
      <c r="BB983" s="52">
        <f t="shared" si="46"/>
        <v>0.54100000000000004</v>
      </c>
      <c r="BD983" s="52" t="str">
        <f>IF(参照!L983="","",参照!L983)</f>
        <v/>
      </c>
    </row>
    <row r="984" spans="47:56">
      <c r="AU984" s="52" t="str">
        <f>IF(参照!A984="","",参照!A984)</f>
        <v>A0641</v>
      </c>
      <c r="AV984" s="52" t="str">
        <f>IF(参照!B984="","",参照!B984)</f>
        <v>(株)三河の山里コミュニティパワー</v>
      </c>
      <c r="AW984" s="52">
        <f>IF(参照!C984="","",参照!C984)</f>
        <v>3.6400000000000001E-4</v>
      </c>
      <c r="AX984" s="52" t="str">
        <f>IF(参照!D984="","",参照!D984)</f>
        <v/>
      </c>
      <c r="AY984" s="52">
        <f>IF(参照!E984="","",参照!E984)</f>
        <v>3.0800000000000001E-4</v>
      </c>
      <c r="AZ984" s="52" t="str">
        <f>IF(参照!F984="","",参照!F984)</f>
        <v>(株)三河の山里コミュニティパワー</v>
      </c>
      <c r="BA984" s="52" t="str">
        <f>IF(参照!G984="","",参照!G984)</f>
        <v>(株)三河の山里コミュニティパワー_</v>
      </c>
      <c r="BB984" s="52">
        <f t="shared" si="46"/>
        <v>0.308</v>
      </c>
      <c r="BD984" s="52" t="str">
        <f>IF(参照!L984="","",参照!L984)</f>
        <v/>
      </c>
    </row>
    <row r="985" spans="47:56">
      <c r="AU985" s="52" t="str">
        <f>IF(参照!A985="","",参照!A985)</f>
        <v>A0642</v>
      </c>
      <c r="AV985" s="52" t="str">
        <f>IF(参照!B985="","",参照!B985)</f>
        <v>新潟スワンエナジー(株)</v>
      </c>
      <c r="AW985" s="52">
        <f>IF(参照!C985="","",参照!C985)</f>
        <v>1.03E-4</v>
      </c>
      <c r="AX985" s="52" t="str">
        <f>IF(参照!D985="","",参照!D985)</f>
        <v>メニューA</v>
      </c>
      <c r="AY985" s="52">
        <f>IF(参照!E985="","",参照!E985)</f>
        <v>0</v>
      </c>
      <c r="AZ985" s="52" t="str">
        <f>IF(参照!F985="","",参照!F985)</f>
        <v>新潟スワンエナジー(株)</v>
      </c>
      <c r="BA985" s="52" t="str">
        <f>IF(参照!G985="","",参照!G985)</f>
        <v>新潟スワンエナジー(株)_メニューA</v>
      </c>
      <c r="BB985" s="52">
        <f t="shared" si="46"/>
        <v>0</v>
      </c>
      <c r="BD985" s="52" t="str">
        <f>IF(参照!L985="","",参照!L985)</f>
        <v/>
      </c>
    </row>
    <row r="986" spans="47:56">
      <c r="AU986" s="52" t="str">
        <f>IF(参照!A986="","",参照!A986)</f>
        <v/>
      </c>
      <c r="AV986" s="52" t="str">
        <f>IF(参照!B986="","",参照!B986)</f>
        <v/>
      </c>
      <c r="AW986" s="52" t="str">
        <f>IF(参照!C986="","",参照!C986)</f>
        <v/>
      </c>
      <c r="AX986" s="52" t="str">
        <f>IF(参照!D986="","",参照!D986)</f>
        <v>メニューB</v>
      </c>
      <c r="AY986" s="52">
        <f>IF(参照!E986="","",参照!E986)</f>
        <v>2.9E-4</v>
      </c>
      <c r="AZ986" s="52" t="str">
        <f>IF(参照!F986="","",参照!F986)</f>
        <v>新潟スワンエナジー(株)</v>
      </c>
      <c r="BA986" s="52" t="str">
        <f>IF(参照!G986="","",参照!G986)</f>
        <v>新潟スワンエナジー(株)_メニューB</v>
      </c>
      <c r="BB986" s="52">
        <f t="shared" si="46"/>
        <v>0.28999999999999998</v>
      </c>
      <c r="BD986" s="52" t="str">
        <f>IF(参照!L986="","",参照!L986)</f>
        <v/>
      </c>
    </row>
    <row r="987" spans="47:56">
      <c r="AU987" s="52" t="str">
        <f>IF(参照!A987="","",参照!A987)</f>
        <v/>
      </c>
      <c r="AV987" s="52" t="str">
        <f>IF(参照!B987="","",参照!B987)</f>
        <v/>
      </c>
      <c r="AW987" s="52" t="str">
        <f>IF(参照!C987="","",参照!C987)</f>
        <v/>
      </c>
      <c r="AX987" s="52" t="str">
        <f>IF(参照!D987="","",参照!D987)</f>
        <v>メニューC</v>
      </c>
      <c r="AY987" s="52">
        <f>IF(参照!E987="","",参照!E987)</f>
        <v>2.7599999999999999E-4</v>
      </c>
      <c r="AZ987" s="52" t="str">
        <f>IF(参照!F987="","",参照!F987)</f>
        <v>新潟スワンエナジー(株)</v>
      </c>
      <c r="BA987" s="52" t="str">
        <f>IF(参照!G987="","",参照!G987)</f>
        <v>新潟スワンエナジー(株)_メニューC</v>
      </c>
      <c r="BB987" s="52">
        <f t="shared" si="46"/>
        <v>0.27599999999999997</v>
      </c>
      <c r="BD987" s="52" t="str">
        <f>IF(参照!L987="","",参照!L987)</f>
        <v/>
      </c>
    </row>
    <row r="988" spans="47:56">
      <c r="AU988" s="52" t="str">
        <f>IF(参照!A988="","",参照!A988)</f>
        <v/>
      </c>
      <c r="AV988" s="52" t="str">
        <f>IF(参照!B988="","",参照!B988)</f>
        <v/>
      </c>
      <c r="AW988" s="52" t="str">
        <f>IF(参照!C988="","",参照!C988)</f>
        <v/>
      </c>
      <c r="AX988" s="52" t="str">
        <f>IF(参照!D988="","",参照!D988)</f>
        <v>メニューD(残差)</v>
      </c>
      <c r="AY988" s="52">
        <f>IF(参照!E988="","",参照!E988)</f>
        <v>2.9700000000000001E-4</v>
      </c>
      <c r="AZ988" s="52" t="str">
        <f>IF(参照!F988="","",参照!F988)</f>
        <v>新潟スワンエナジー(株)</v>
      </c>
      <c r="BA988" s="52" t="str">
        <f>IF(参照!G988="","",参照!G988)</f>
        <v>新潟スワンエナジー(株)_メニューD(残差)</v>
      </c>
      <c r="BB988" s="52">
        <f t="shared" si="46"/>
        <v>0.29699999999999999</v>
      </c>
      <c r="BD988" s="52" t="str">
        <f>IF(参照!L988="","",参照!L988)</f>
        <v/>
      </c>
    </row>
    <row r="989" spans="47:56">
      <c r="AU989" s="52" t="str">
        <f>IF(参照!A989="","",参照!A989)</f>
        <v/>
      </c>
      <c r="AV989" s="52" t="str">
        <f>IF(参照!B989="","",参照!B989)</f>
        <v/>
      </c>
      <c r="AW989" s="52" t="str">
        <f>IF(参照!C989="","",参照!C989)</f>
        <v/>
      </c>
      <c r="AX989" s="52" t="str">
        <f>IF(参照!D989="","",参照!D989)</f>
        <v>(参考値)事業者全体</v>
      </c>
      <c r="AY989" s="52">
        <f>IF(参照!E989="","",参照!E989)</f>
        <v>3.2400000000000001E-4</v>
      </c>
      <c r="AZ989" s="52" t="str">
        <f>IF(参照!F989="","",参照!F989)</f>
        <v>新潟スワンエナジー(株)</v>
      </c>
      <c r="BA989" s="52" t="str">
        <f>IF(参照!G989="","",参照!G989)</f>
        <v>新潟スワンエナジー(株)_(参考値)事業者全体</v>
      </c>
      <c r="BB989" s="52">
        <f t="shared" si="46"/>
        <v>0.32400000000000001</v>
      </c>
      <c r="BD989" s="52" t="str">
        <f>IF(参照!L989="","",参照!L989)</f>
        <v/>
      </c>
    </row>
    <row r="990" spans="47:56">
      <c r="AU990" s="52" t="str">
        <f>IF(参照!A990="","",参照!A990)</f>
        <v>A0644</v>
      </c>
      <c r="AV990" s="52" t="str">
        <f>IF(参照!B990="","",参照!B990)</f>
        <v>グリーンピープルズパワー(株)</v>
      </c>
      <c r="AW990" s="52">
        <f>IF(参照!C990="","",参照!C990)</f>
        <v>2.5599999999999999E-4</v>
      </c>
      <c r="AX990" s="52" t="str">
        <f>IF(参照!D990="","",参照!D990)</f>
        <v/>
      </c>
      <c r="AY990" s="52">
        <f>IF(参照!E990="","",参照!E990)</f>
        <v>5.1199999999999998E-4</v>
      </c>
      <c r="AZ990" s="52" t="str">
        <f>IF(参照!F990="","",参照!F990)</f>
        <v>グリーンピープルズパワー(株)</v>
      </c>
      <c r="BA990" s="52" t="str">
        <f>IF(参照!G990="","",参照!G990)</f>
        <v>グリーンピープルズパワー(株)_</v>
      </c>
      <c r="BB990" s="52">
        <f t="shared" si="46"/>
        <v>0.51200000000000001</v>
      </c>
      <c r="BD990" s="52" t="str">
        <f>IF(参照!L990="","",参照!L990)</f>
        <v/>
      </c>
    </row>
    <row r="991" spans="47:56">
      <c r="AU991" s="52" t="str">
        <f>IF(参照!A991="","",参照!A991)</f>
        <v>A0647</v>
      </c>
      <c r="AV991" s="52" t="str">
        <f>IF(参照!B991="","",参照!B991)</f>
        <v>レネックス電力合同会社</v>
      </c>
      <c r="AW991" s="52">
        <f>IF(参照!C991="","",参照!C991)</f>
        <v>5.6299999999999992E-4</v>
      </c>
      <c r="AX991" s="52" t="str">
        <f>IF(参照!D991="","",参照!D991)</f>
        <v/>
      </c>
      <c r="AY991" s="52">
        <f>IF(参照!E991="","",参照!E991)</f>
        <v>4.8799999999999999E-4</v>
      </c>
      <c r="AZ991" s="52" t="str">
        <f>IF(参照!F991="","",参照!F991)</f>
        <v>レネックス電力合同会社</v>
      </c>
      <c r="BA991" s="52" t="str">
        <f>IF(参照!G991="","",参照!G991)</f>
        <v>レネックス電力合同会社_</v>
      </c>
      <c r="BB991" s="52">
        <f t="shared" si="46"/>
        <v>0.48799999999999999</v>
      </c>
      <c r="BD991" s="52" t="str">
        <f>IF(参照!L991="","",参照!L991)</f>
        <v/>
      </c>
    </row>
    <row r="992" spans="47:56">
      <c r="AU992" s="52" t="str">
        <f>IF(参照!A992="","",参照!A992)</f>
        <v>A0648</v>
      </c>
      <c r="AV992" s="52" t="str">
        <f>IF(参照!B992="","",参照!B992)</f>
        <v>(株)マルイファシリティーズ</v>
      </c>
      <c r="AW992" s="52">
        <f>IF(参照!C992="","",参照!C992)</f>
        <v>9.7E-5</v>
      </c>
      <c r="AX992" s="52" t="str">
        <f>IF(参照!D992="","",参照!D992)</f>
        <v/>
      </c>
      <c r="AY992" s="52">
        <f>IF(参照!E992="","",参照!E992)</f>
        <v>4.2700000000000002E-4</v>
      </c>
      <c r="AZ992" s="52" t="str">
        <f>IF(参照!F992="","",参照!F992)</f>
        <v>(株)マルイファシリティーズ</v>
      </c>
      <c r="BA992" s="52" t="str">
        <f>IF(参照!G992="","",参照!G992)</f>
        <v>(株)マルイファシリティーズ_</v>
      </c>
      <c r="BB992" s="52">
        <f t="shared" si="46"/>
        <v>0.42700000000000005</v>
      </c>
      <c r="BD992" s="52" t="str">
        <f>IF(参照!L992="","",参照!L992)</f>
        <v/>
      </c>
    </row>
    <row r="993" spans="47:56">
      <c r="AU993" s="52" t="str">
        <f>IF(参照!A993="","",参照!A993)</f>
        <v>A0649</v>
      </c>
      <c r="AV993" s="52" t="str">
        <f>IF(参照!B993="","",参照!B993)</f>
        <v>(株)デンケン</v>
      </c>
      <c r="AW993" s="52">
        <f>IF(参照!C993="","",参照!C993)</f>
        <v>4.3399999999999998E-4</v>
      </c>
      <c r="AX993" s="52" t="str">
        <f>IF(参照!D993="","",参照!D993)</f>
        <v/>
      </c>
      <c r="AY993" s="52">
        <f>IF(参照!E993="","",参照!E993)</f>
        <v>4.2400000000000001E-4</v>
      </c>
      <c r="AZ993" s="52" t="str">
        <f>IF(参照!F993="","",参照!F993)</f>
        <v>(株)デンケン</v>
      </c>
      <c r="BA993" s="52" t="str">
        <f>IF(参照!G993="","",参照!G993)</f>
        <v>(株)デンケン_</v>
      </c>
      <c r="BB993" s="52">
        <f t="shared" si="46"/>
        <v>0.42399999999999999</v>
      </c>
      <c r="BD993" s="52" t="str">
        <f>IF(参照!L993="","",参照!L993)</f>
        <v/>
      </c>
    </row>
    <row r="994" spans="47:56">
      <c r="AU994" s="52" t="str">
        <f>IF(参照!A994="","",参照!A994)</f>
        <v>A0650</v>
      </c>
      <c r="AV994" s="52" t="str">
        <f>IF(参照!B994="","",参照!B994)</f>
        <v>(株)東名</v>
      </c>
      <c r="AW994" s="52">
        <f>IF(参照!C994="","",参照!C994)</f>
        <v>5.13E-4</v>
      </c>
      <c r="AX994" s="52" t="str">
        <f>IF(参照!D994="","",参照!D994)</f>
        <v/>
      </c>
      <c r="AY994" s="52">
        <f>IF(参照!E994="","",参照!E994)</f>
        <v>5.5199999999999997E-4</v>
      </c>
      <c r="AZ994" s="52" t="str">
        <f>IF(参照!F994="","",参照!F994)</f>
        <v>(株)東名</v>
      </c>
      <c r="BA994" s="52" t="str">
        <f>IF(参照!G994="","",参照!G994)</f>
        <v>(株)東名_</v>
      </c>
      <c r="BB994" s="52">
        <f t="shared" si="46"/>
        <v>0.55199999999999994</v>
      </c>
      <c r="BD994" s="52" t="str">
        <f>IF(参照!L994="","",参照!L994)</f>
        <v/>
      </c>
    </row>
    <row r="995" spans="47:56">
      <c r="AU995" s="52" t="str">
        <f>IF(参照!A995="","",参照!A995)</f>
        <v>A0652</v>
      </c>
      <c r="AV995" s="52" t="str">
        <f>IF(参照!B995="","",参照!B995)</f>
        <v>北海道電力コクリエーション(株)</v>
      </c>
      <c r="AW995" s="52">
        <f>IF(参照!C995="","",参照!C995)</f>
        <v>7.0999999999999991E-4</v>
      </c>
      <c r="AX995" s="52" t="str">
        <f>IF(参照!D995="","",参照!D995)</f>
        <v/>
      </c>
      <c r="AY995" s="52">
        <f>IF(参照!E995="","",参照!E995)</f>
        <v>6.5399999999999996E-4</v>
      </c>
      <c r="AZ995" s="52" t="str">
        <f>IF(参照!F995="","",参照!F995)</f>
        <v>北海道電力コクリエーション(株)</v>
      </c>
      <c r="BA995" s="52" t="str">
        <f>IF(参照!G995="","",参照!G995)</f>
        <v>北海道電力コクリエーション(株)_</v>
      </c>
      <c r="BB995" s="52">
        <f t="shared" si="46"/>
        <v>0.65399999999999991</v>
      </c>
      <c r="BD995" s="52" t="str">
        <f>IF(参照!L995="","",参照!L995)</f>
        <v/>
      </c>
    </row>
    <row r="996" spans="47:56">
      <c r="AU996" s="52" t="str">
        <f>IF(参照!A996="","",参照!A996)</f>
        <v>A0653</v>
      </c>
      <c r="AV996" s="52" t="str">
        <f>IF(参照!B996="","",参照!B996)</f>
        <v>ＮＴＴアノードエナジー(株)</v>
      </c>
      <c r="AW996" s="52" t="str">
        <f>IF(参照!C996="","",参照!C996)</f>
        <v>0.000453※</v>
      </c>
      <c r="AX996" s="52" t="str">
        <f>IF(参照!D996="","",参照!D996)</f>
        <v>メニューA</v>
      </c>
      <c r="AY996" s="52">
        <f>IF(参照!E996="","",参照!E996)</f>
        <v>0</v>
      </c>
      <c r="AZ996" s="52" t="str">
        <f>IF(参照!F996="","",参照!F996)</f>
        <v>ＮＴＴアノードエナジー(株)</v>
      </c>
      <c r="BA996" s="52" t="str">
        <f>IF(参照!G996="","",参照!G996)</f>
        <v>ＮＴＴアノードエナジー(株)_メニューA</v>
      </c>
      <c r="BB996" s="52">
        <f t="shared" si="46"/>
        <v>0</v>
      </c>
      <c r="BD996" s="52" t="str">
        <f>IF(参照!L996="","",参照!L996)</f>
        <v/>
      </c>
    </row>
    <row r="997" spans="47:56">
      <c r="AU997" s="52" t="str">
        <f>IF(参照!A997="","",参照!A997)</f>
        <v/>
      </c>
      <c r="AV997" s="52" t="str">
        <f>IF(参照!B997="","",参照!B997)</f>
        <v/>
      </c>
      <c r="AW997" s="52" t="str">
        <f>IF(参照!C997="","",参照!C997)</f>
        <v/>
      </c>
      <c r="AX997" s="52" t="str">
        <f>IF(参照!D997="","",参照!D997)</f>
        <v>メニューB(残差)</v>
      </c>
      <c r="AY997" s="52">
        <f>IF(参照!E997="","",参照!E997)</f>
        <v>4.6500000000000003E-4</v>
      </c>
      <c r="AZ997" s="52" t="str">
        <f>IF(参照!F997="","",参照!F997)</f>
        <v>ＮＴＴアノードエナジー(株)</v>
      </c>
      <c r="BA997" s="52" t="str">
        <f>IF(参照!G997="","",参照!G997)</f>
        <v>ＮＴＴアノードエナジー(株)_メニューB(残差)</v>
      </c>
      <c r="BB997" s="52">
        <f t="shared" si="46"/>
        <v>0.46500000000000002</v>
      </c>
      <c r="BD997" s="52" t="str">
        <f>IF(参照!L997="","",参照!L997)</f>
        <v/>
      </c>
    </row>
    <row r="998" spans="47:56">
      <c r="AU998" s="52" t="str">
        <f>IF(参照!A998="","",参照!A998)</f>
        <v/>
      </c>
      <c r="AV998" s="52" t="str">
        <f>IF(参照!B998="","",参照!B998)</f>
        <v/>
      </c>
      <c r="AW998" s="52" t="str">
        <f>IF(参照!C998="","",参照!C998)</f>
        <v/>
      </c>
      <c r="AX998" s="52" t="str">
        <f>IF(参照!D998="","",参照!D998)</f>
        <v>(参考値)事業者全体</v>
      </c>
      <c r="AY998" s="52">
        <f>IF(参照!E998="","",参照!E998)</f>
        <v>1.06E-4</v>
      </c>
      <c r="AZ998" s="52" t="str">
        <f>IF(参照!F998="","",参照!F998)</f>
        <v>ＮＴＴアノードエナジー(株)</v>
      </c>
      <c r="BA998" s="52" t="str">
        <f>IF(参照!G998="","",参照!G998)</f>
        <v>ＮＴＴアノードエナジー(株)_(参考値)事業者全体</v>
      </c>
      <c r="BB998" s="52">
        <f t="shared" si="46"/>
        <v>0.106</v>
      </c>
      <c r="BD998" s="52" t="str">
        <f>IF(参照!L998="","",参照!L998)</f>
        <v/>
      </c>
    </row>
    <row r="999" spans="47:56">
      <c r="AU999" s="52" t="str">
        <f>IF(参照!A999="","",参照!A999)</f>
        <v>A0654</v>
      </c>
      <c r="AV999" s="52" t="str">
        <f>IF(参照!B999="","",参照!B999)</f>
        <v>スマート電気(株)</v>
      </c>
      <c r="AW999" s="52">
        <f>IF(参照!C999="","",参照!C999)</f>
        <v>4.7599999999999997E-4</v>
      </c>
      <c r="AX999" s="52" t="str">
        <f>IF(参照!D999="","",参照!D999)</f>
        <v/>
      </c>
      <c r="AY999" s="52">
        <f>IF(参照!E999="","",参照!E999)</f>
        <v>7.2399999999999993E-4</v>
      </c>
      <c r="AZ999" s="52" t="str">
        <f>IF(参照!F999="","",参照!F999)</f>
        <v>スマート電気(株)</v>
      </c>
      <c r="BA999" s="52" t="str">
        <f>IF(参照!G999="","",参照!G999)</f>
        <v>スマート電気(株)_</v>
      </c>
      <c r="BB999" s="52">
        <f t="shared" si="46"/>
        <v>0.72399999999999998</v>
      </c>
      <c r="BD999" s="52" t="str">
        <f>IF(参照!L999="","",参照!L999)</f>
        <v/>
      </c>
    </row>
    <row r="1000" spans="47:56">
      <c r="AU1000" s="52" t="str">
        <f>IF(参照!A1000="","",参照!A1000)</f>
        <v>A0655</v>
      </c>
      <c r="AV1000" s="52" t="str">
        <f>IF(参照!B1000="","",参照!B1000)</f>
        <v>(株)唐津パワーホールディングス</v>
      </c>
      <c r="AW1000" s="52">
        <f>IF(参照!C1000="","",参照!C1000)</f>
        <v>4.86E-4</v>
      </c>
      <c r="AX1000" s="52" t="str">
        <f>IF(参照!D1000="","",参照!D1000)</f>
        <v/>
      </c>
      <c r="AY1000" s="52">
        <f>IF(参照!E1000="","",参照!E1000)</f>
        <v>5.0000000000000001E-4</v>
      </c>
      <c r="AZ1000" s="52" t="str">
        <f>IF(参照!F1000="","",参照!F1000)</f>
        <v>(株)唐津パワーホールディングス</v>
      </c>
      <c r="BA1000" s="52" t="str">
        <f>IF(参照!G1000="","",参照!G1000)</f>
        <v>(株)唐津パワーホールディングス_</v>
      </c>
      <c r="BB1000" s="52">
        <f t="shared" si="46"/>
        <v>0.5</v>
      </c>
      <c r="BD1000" s="52" t="str">
        <f>IF(参照!L1000="","",参照!L1000)</f>
        <v/>
      </c>
    </row>
    <row r="1001" spans="47:56">
      <c r="AU1001" s="52" t="str">
        <f>IF(参照!A1001="","",参照!A1001)</f>
        <v>A0656</v>
      </c>
      <c r="AV1001" s="52" t="str">
        <f>IF(参照!B1001="","",参照!B1001)</f>
        <v>(株)クリーンエネルギー総合研究所</v>
      </c>
      <c r="AW1001" s="52">
        <f>IF(参照!C1001="","",参照!C1001)</f>
        <v>4.7100000000000001E-4</v>
      </c>
      <c r="AX1001" s="52" t="str">
        <f>IF(参照!D1001="","",参照!D1001)</f>
        <v>メニューA</v>
      </c>
      <c r="AY1001" s="52">
        <f>IF(参照!E1001="","",参照!E1001)</f>
        <v>0</v>
      </c>
      <c r="AZ1001" s="52" t="str">
        <f>IF(参照!F1001="","",参照!F1001)</f>
        <v>(株)クリーンエネルギー総合研究所</v>
      </c>
      <c r="BA1001" s="52" t="str">
        <f>IF(参照!G1001="","",参照!G1001)</f>
        <v>(株)クリーンエネルギー総合研究所_メニューA</v>
      </c>
      <c r="BB1001" s="52">
        <f t="shared" si="46"/>
        <v>0</v>
      </c>
      <c r="BD1001" s="52" t="str">
        <f>IF(参照!L1001="","",参照!L1001)</f>
        <v/>
      </c>
    </row>
    <row r="1002" spans="47:56">
      <c r="AU1002" s="52" t="str">
        <f>IF(参照!A1002="","",参照!A1002)</f>
        <v/>
      </c>
      <c r="AV1002" s="52" t="str">
        <f>IF(参照!B1002="","",参照!B1002)</f>
        <v/>
      </c>
      <c r="AW1002" s="52" t="str">
        <f>IF(参照!C1002="","",参照!C1002)</f>
        <v/>
      </c>
      <c r="AX1002" s="52" t="str">
        <f>IF(参照!D1002="","",参照!D1002)</f>
        <v>メニューB(残差)</v>
      </c>
      <c r="AY1002" s="52">
        <f>IF(参照!E1002="","",参照!E1002)</f>
        <v>1.16E-4</v>
      </c>
      <c r="AZ1002" s="52" t="str">
        <f>IF(参照!F1002="","",参照!F1002)</f>
        <v>(株)クリーンエネルギー総合研究所</v>
      </c>
      <c r="BA1002" s="52" t="str">
        <f>IF(参照!G1002="","",参照!G1002)</f>
        <v>(株)クリーンエネルギー総合研究所_メニューB(残差)</v>
      </c>
      <c r="BB1002" s="52">
        <f t="shared" si="46"/>
        <v>0.11600000000000001</v>
      </c>
      <c r="BD1002" s="52" t="str">
        <f>IF(参照!L1002="","",参照!L1002)</f>
        <v/>
      </c>
    </row>
    <row r="1003" spans="47:56">
      <c r="AU1003" s="52" t="str">
        <f>IF(参照!A1003="","",参照!A1003)</f>
        <v/>
      </c>
      <c r="AV1003" s="52" t="str">
        <f>IF(参照!B1003="","",参照!B1003)</f>
        <v/>
      </c>
      <c r="AW1003" s="52" t="str">
        <f>IF(参照!C1003="","",参照!C1003)</f>
        <v/>
      </c>
      <c r="AX1003" s="52" t="str">
        <f>IF(参照!D1003="","",参照!D1003)</f>
        <v>(参考値)事業者全体</v>
      </c>
      <c r="AY1003" s="52">
        <f>IF(参照!E1003="","",参照!E1003)</f>
        <v>4.8899999999999996E-4</v>
      </c>
      <c r="AZ1003" s="52" t="str">
        <f>IF(参照!F1003="","",参照!F1003)</f>
        <v>(株)クリーンエネルギー総合研究所</v>
      </c>
      <c r="BA1003" s="52" t="str">
        <f>IF(参照!G1003="","",参照!G1003)</f>
        <v>(株)クリーンエネルギー総合研究所_(参考値)事業者全体</v>
      </c>
      <c r="BB1003" s="52">
        <f t="shared" si="46"/>
        <v>0.48899999999999993</v>
      </c>
      <c r="BD1003" s="52" t="str">
        <f>IF(参照!L1003="","",参照!L1003)</f>
        <v/>
      </c>
    </row>
    <row r="1004" spans="47:56">
      <c r="AU1004" s="52" t="str">
        <f>IF(参照!A1004="","",参照!A1004)</f>
        <v>A0660</v>
      </c>
      <c r="AV1004" s="52" t="str">
        <f>IF(参照!B1004="","",参照!B1004)</f>
        <v>ＵＮＩＶＥＲＧＹ(株)</v>
      </c>
      <c r="AW1004" s="52">
        <f>IF(参照!C1004="","",参照!C1004)</f>
        <v>4.15E-4</v>
      </c>
      <c r="AX1004" s="52" t="str">
        <f>IF(参照!D1004="","",参照!D1004)</f>
        <v/>
      </c>
      <c r="AY1004" s="52">
        <f>IF(参照!E1004="","",参照!E1004)</f>
        <v>3.9100000000000002E-4</v>
      </c>
      <c r="AZ1004" s="52" t="str">
        <f>IF(参照!F1004="","",参照!F1004)</f>
        <v>ＵＮＩＶＥＲＧＹ(株)</v>
      </c>
      <c r="BA1004" s="52" t="str">
        <f>IF(参照!G1004="","",参照!G1004)</f>
        <v>ＵＮＩＶＥＲＧＹ(株)_</v>
      </c>
      <c r="BB1004" s="52">
        <f t="shared" si="46"/>
        <v>0.39100000000000001</v>
      </c>
      <c r="BD1004" s="52" t="str">
        <f>IF(参照!L1004="","",参照!L1004)</f>
        <v/>
      </c>
    </row>
    <row r="1005" spans="47:56">
      <c r="AU1005" s="52" t="str">
        <f>IF(参照!A1005="","",参照!A1005)</f>
        <v>A0661</v>
      </c>
      <c r="AV1005" s="52" t="str">
        <f>IF(参照!B1005="","",参照!B1005)</f>
        <v>ＪＲ西日本住宅サービス(株)</v>
      </c>
      <c r="AW1005" s="52">
        <f>IF(参照!C1005="","",参照!C1005)</f>
        <v>3.4699999999999998E-4</v>
      </c>
      <c r="AX1005" s="52" t="str">
        <f>IF(参照!D1005="","",参照!D1005)</f>
        <v/>
      </c>
      <c r="AY1005" s="52">
        <f>IF(参照!E1005="","",参照!E1005)</f>
        <v>2.9100000000000003E-4</v>
      </c>
      <c r="AZ1005" s="52" t="str">
        <f>IF(参照!F1005="","",参照!F1005)</f>
        <v>ＪＲ西日本住宅サービス(株)</v>
      </c>
      <c r="BA1005" s="52" t="str">
        <f>IF(参照!G1005="","",参照!G1005)</f>
        <v>ＪＲ西日本住宅サービス(株)_</v>
      </c>
      <c r="BB1005" s="52">
        <f t="shared" si="46"/>
        <v>0.29100000000000004</v>
      </c>
      <c r="BD1005" s="52" t="str">
        <f>IF(参照!L1005="","",参照!L1005)</f>
        <v/>
      </c>
    </row>
    <row r="1006" spans="47:56">
      <c r="AU1006" s="52" t="str">
        <f>IF(参照!A1006="","",参照!A1006)</f>
        <v>A0663</v>
      </c>
      <c r="AV1006" s="52" t="str">
        <f>IF(参照!B1006="","",参照!B1006)</f>
        <v>(株)アイキューブ・マーケティング</v>
      </c>
      <c r="AW1006" s="52">
        <f>IF(参照!C1006="","",参照!C1006)</f>
        <v>3.7300000000000001E-4</v>
      </c>
      <c r="AX1006" s="52" t="str">
        <f>IF(参照!D1006="","",参照!D1006)</f>
        <v/>
      </c>
      <c r="AY1006" s="52">
        <f>IF(参照!E1006="","",参照!E1006)</f>
        <v>3.1700000000000001E-4</v>
      </c>
      <c r="AZ1006" s="52" t="str">
        <f>IF(参照!F1006="","",参照!F1006)</f>
        <v>(株)アイキューブ・マーケティング</v>
      </c>
      <c r="BA1006" s="52" t="str">
        <f>IF(参照!G1006="","",参照!G1006)</f>
        <v>(株)アイキューブ・マーケティング_</v>
      </c>
      <c r="BB1006" s="52">
        <f t="shared" si="46"/>
        <v>0.317</v>
      </c>
      <c r="BD1006" s="52" t="str">
        <f>IF(参照!L1006="","",参照!L1006)</f>
        <v/>
      </c>
    </row>
    <row r="1007" spans="47:56">
      <c r="AU1007" s="52" t="str">
        <f>IF(参照!A1007="","",参照!A1007)</f>
        <v>A0664</v>
      </c>
      <c r="AV1007" s="52" t="str">
        <f>IF(参照!B1007="","",参照!B1007)</f>
        <v>デジタルグリッド(株)</v>
      </c>
      <c r="AW1007" s="52">
        <f>IF(参照!C1007="","",参照!C1007)</f>
        <v>4.6700000000000002E-4</v>
      </c>
      <c r="AX1007" s="52" t="str">
        <f>IF(参照!D1007="","",参照!D1007)</f>
        <v>メニューA</v>
      </c>
      <c r="AY1007" s="52">
        <f>IF(参照!E1007="","",参照!E1007)</f>
        <v>0</v>
      </c>
      <c r="AZ1007" s="52" t="str">
        <f>IF(参照!F1007="","",参照!F1007)</f>
        <v>デジタルグリッド(株)</v>
      </c>
      <c r="BA1007" s="52" t="str">
        <f>IF(参照!G1007="","",参照!G1007)</f>
        <v>デジタルグリッド(株)_メニューA</v>
      </c>
      <c r="BB1007" s="52">
        <f t="shared" si="46"/>
        <v>0</v>
      </c>
      <c r="BD1007" s="52" t="str">
        <f>IF(参照!L1007="","",参照!L1007)</f>
        <v/>
      </c>
    </row>
    <row r="1008" spans="47:56">
      <c r="AU1008" s="52" t="str">
        <f>IF(参照!A1008="","",参照!A1008)</f>
        <v/>
      </c>
      <c r="AV1008" s="52" t="str">
        <f>IF(参照!B1008="","",参照!B1008)</f>
        <v/>
      </c>
      <c r="AW1008" s="52" t="str">
        <f>IF(参照!C1008="","",参照!C1008)</f>
        <v/>
      </c>
      <c r="AX1008" s="52" t="str">
        <f>IF(参照!D1008="","",参照!D1008)</f>
        <v>メニューB</v>
      </c>
      <c r="AY1008" s="52">
        <f>IF(参照!E1008="","",参照!E1008)</f>
        <v>1.7799999999999999E-4</v>
      </c>
      <c r="AZ1008" s="52" t="str">
        <f>IF(参照!F1008="","",参照!F1008)</f>
        <v>デジタルグリッド(株)</v>
      </c>
      <c r="BA1008" s="52" t="str">
        <f>IF(参照!G1008="","",参照!G1008)</f>
        <v>デジタルグリッド(株)_メニューB</v>
      </c>
      <c r="BB1008" s="52">
        <f t="shared" si="46"/>
        <v>0.17799999999999999</v>
      </c>
      <c r="BD1008" s="52" t="str">
        <f>IF(参照!L1008="","",参照!L1008)</f>
        <v/>
      </c>
    </row>
    <row r="1009" spans="47:56">
      <c r="AU1009" s="52" t="str">
        <f>IF(参照!A1009="","",参照!A1009)</f>
        <v/>
      </c>
      <c r="AV1009" s="52" t="str">
        <f>IF(参照!B1009="","",参照!B1009)</f>
        <v/>
      </c>
      <c r="AW1009" s="52" t="str">
        <f>IF(参照!C1009="","",参照!C1009)</f>
        <v/>
      </c>
      <c r="AX1009" s="52" t="str">
        <f>IF(参照!D1009="","",参照!D1009)</f>
        <v>メニューC</v>
      </c>
      <c r="AY1009" s="52">
        <f>IF(参照!E1009="","",参照!E1009)</f>
        <v>3.2700000000000003E-4</v>
      </c>
      <c r="AZ1009" s="52" t="str">
        <f>IF(参照!F1009="","",参照!F1009)</f>
        <v>デジタルグリッド(株)</v>
      </c>
      <c r="BA1009" s="52" t="str">
        <f>IF(参照!G1009="","",参照!G1009)</f>
        <v>デジタルグリッド(株)_メニューC</v>
      </c>
      <c r="BB1009" s="52">
        <f t="shared" si="46"/>
        <v>0.32700000000000001</v>
      </c>
      <c r="BD1009" s="52" t="str">
        <f>IF(参照!L1009="","",参照!L1009)</f>
        <v/>
      </c>
    </row>
    <row r="1010" spans="47:56">
      <c r="AU1010" s="52" t="str">
        <f>IF(参照!A1010="","",参照!A1010)</f>
        <v/>
      </c>
      <c r="AV1010" s="52" t="str">
        <f>IF(参照!B1010="","",参照!B1010)</f>
        <v/>
      </c>
      <c r="AW1010" s="52" t="str">
        <f>IF(参照!C1010="","",参照!C1010)</f>
        <v/>
      </c>
      <c r="AX1010" s="52" t="str">
        <f>IF(参照!D1010="","",参照!D1010)</f>
        <v>メニューD(残差)</v>
      </c>
      <c r="AY1010" s="52">
        <f>IF(参照!E1010="","",参照!E1010)</f>
        <v>4.3800000000000002E-4</v>
      </c>
      <c r="AZ1010" s="52" t="str">
        <f>IF(参照!F1010="","",参照!F1010)</f>
        <v>デジタルグリッド(株)</v>
      </c>
      <c r="BA1010" s="52" t="str">
        <f>IF(参照!G1010="","",参照!G1010)</f>
        <v>デジタルグリッド(株)_メニューD(残差)</v>
      </c>
      <c r="BB1010" s="52">
        <f t="shared" si="46"/>
        <v>0.438</v>
      </c>
      <c r="BD1010" s="52" t="str">
        <f>IF(参照!L1010="","",参照!L1010)</f>
        <v/>
      </c>
    </row>
    <row r="1011" spans="47:56">
      <c r="AU1011" s="52" t="str">
        <f>IF(参照!A1011="","",参照!A1011)</f>
        <v/>
      </c>
      <c r="AV1011" s="52" t="str">
        <f>IF(参照!B1011="","",参照!B1011)</f>
        <v/>
      </c>
      <c r="AW1011" s="52" t="str">
        <f>IF(参照!C1011="","",参照!C1011)</f>
        <v/>
      </c>
      <c r="AX1011" s="52" t="str">
        <f>IF(参照!D1011="","",参照!D1011)</f>
        <v>(参考値)事業者全体</v>
      </c>
      <c r="AY1011" s="52">
        <f>IF(参照!E1011="","",参照!E1011)</f>
        <v>3.5499999999999996E-4</v>
      </c>
      <c r="AZ1011" s="52" t="str">
        <f>IF(参照!F1011="","",参照!F1011)</f>
        <v>デジタルグリッド(株)</v>
      </c>
      <c r="BA1011" s="52" t="str">
        <f>IF(参照!G1011="","",参照!G1011)</f>
        <v>デジタルグリッド(株)_(参考値)事業者全体</v>
      </c>
      <c r="BB1011" s="52">
        <f t="shared" si="46"/>
        <v>0.35499999999999998</v>
      </c>
      <c r="BD1011" s="52" t="str">
        <f>IF(参照!L1011="","",参照!L1011)</f>
        <v/>
      </c>
    </row>
    <row r="1012" spans="47:56">
      <c r="AU1012" s="52" t="str">
        <f>IF(参照!A1012="","",参照!A1012)</f>
        <v>A0666</v>
      </c>
      <c r="AV1012" s="52" t="str">
        <f>IF(参照!B1012="","",参照!B1012)</f>
        <v>(株)西九州させぼパワーズ</v>
      </c>
      <c r="AW1012" s="52">
        <f>IF(参照!C1012="","",参照!C1012)</f>
        <v>2.3800000000000001E-4</v>
      </c>
      <c r="AX1012" s="52" t="str">
        <f>IF(参照!D1012="","",参照!D1012)</f>
        <v/>
      </c>
      <c r="AY1012" s="52">
        <f>IF(参照!E1012="","",参照!E1012)</f>
        <v>1.6200000000000001E-4</v>
      </c>
      <c r="AZ1012" s="52" t="str">
        <f>IF(参照!F1012="","",参照!F1012)</f>
        <v>(株)西九州させぼパワーズ</v>
      </c>
      <c r="BA1012" s="52" t="str">
        <f>IF(参照!G1012="","",参照!G1012)</f>
        <v>(株)西九州させぼパワーズ_</v>
      </c>
      <c r="BB1012" s="52">
        <f t="shared" si="46"/>
        <v>0.16200000000000001</v>
      </c>
      <c r="BD1012" s="52" t="str">
        <f>IF(参照!L1012="","",参照!L1012)</f>
        <v/>
      </c>
    </row>
    <row r="1013" spans="47:56">
      <c r="AU1013" s="52" t="str">
        <f>IF(参照!A1013="","",参照!A1013)</f>
        <v>A0667</v>
      </c>
      <c r="AV1013" s="52" t="str">
        <f>IF(参照!B1013="","",参照!B1013)</f>
        <v>たんたんエナジー(株)</v>
      </c>
      <c r="AW1013" s="52">
        <f>IF(参照!C1013="","",参照!C1013)</f>
        <v>0</v>
      </c>
      <c r="AX1013" s="52" t="str">
        <f>IF(参照!D1013="","",参照!D1013)</f>
        <v>メニューA</v>
      </c>
      <c r="AY1013" s="52">
        <f>IF(参照!E1013="","",参照!E1013)</f>
        <v>0</v>
      </c>
      <c r="AZ1013" s="52" t="str">
        <f>IF(参照!F1013="","",参照!F1013)</f>
        <v>たんたんエナジー(株)</v>
      </c>
      <c r="BA1013" s="52" t="str">
        <f>IF(参照!G1013="","",参照!G1013)</f>
        <v>たんたんエナジー(株)_メニューA</v>
      </c>
      <c r="BB1013" s="52">
        <f t="shared" si="46"/>
        <v>0</v>
      </c>
      <c r="BD1013" s="52" t="str">
        <f>IF(参照!L1013="","",参照!L1013)</f>
        <v/>
      </c>
    </row>
    <row r="1014" spans="47:56">
      <c r="AU1014" s="52" t="str">
        <f>IF(参照!A1014="","",参照!A1014)</f>
        <v/>
      </c>
      <c r="AV1014" s="52" t="str">
        <f>IF(参照!B1014="","",参照!B1014)</f>
        <v/>
      </c>
      <c r="AW1014" s="52" t="str">
        <f>IF(参照!C1014="","",参照!C1014)</f>
        <v/>
      </c>
      <c r="AX1014" s="52" t="str">
        <f>IF(参照!D1014="","",参照!D1014)</f>
        <v>メニューB(残差)</v>
      </c>
      <c r="AY1014" s="52">
        <f>IF(参照!E1014="","",参照!E1014)</f>
        <v>2.8699999999999998E-4</v>
      </c>
      <c r="AZ1014" s="52" t="str">
        <f>IF(参照!F1014="","",参照!F1014)</f>
        <v>たんたんエナジー(株)</v>
      </c>
      <c r="BA1014" s="52" t="str">
        <f>IF(参照!G1014="","",参照!G1014)</f>
        <v>たんたんエナジー(株)_メニューB(残差)</v>
      </c>
      <c r="BB1014" s="52">
        <f t="shared" si="46"/>
        <v>0.28699999999999998</v>
      </c>
      <c r="BD1014" s="52" t="str">
        <f>IF(参照!L1014="","",参照!L1014)</f>
        <v/>
      </c>
    </row>
    <row r="1015" spans="47:56">
      <c r="AU1015" s="52" t="str">
        <f>IF(参照!A1015="","",参照!A1015)</f>
        <v/>
      </c>
      <c r="AV1015" s="52" t="str">
        <f>IF(参照!B1015="","",参照!B1015)</f>
        <v/>
      </c>
      <c r="AW1015" s="52" t="str">
        <f>IF(参照!C1015="","",参照!C1015)</f>
        <v/>
      </c>
      <c r="AX1015" s="52" t="str">
        <f>IF(参照!D1015="","",参照!D1015)</f>
        <v>(参考値)事業者全体</v>
      </c>
      <c r="AY1015" s="52">
        <f>IF(参照!E1015="","",参照!E1015)</f>
        <v>0</v>
      </c>
      <c r="AZ1015" s="52" t="str">
        <f>IF(参照!F1015="","",参照!F1015)</f>
        <v>たんたんエナジー(株)</v>
      </c>
      <c r="BA1015" s="52" t="str">
        <f>IF(参照!G1015="","",参照!G1015)</f>
        <v>たんたんエナジー(株)_(参考値)事業者全体</v>
      </c>
      <c r="BB1015" s="52">
        <f t="shared" si="46"/>
        <v>0</v>
      </c>
      <c r="BD1015" s="52" t="str">
        <f>IF(参照!L1015="","",参照!L1015)</f>
        <v/>
      </c>
    </row>
    <row r="1016" spans="47:56">
      <c r="AU1016" s="52" t="str">
        <f>IF(参照!A1016="","",参照!A1016)</f>
        <v>A0668</v>
      </c>
      <c r="AV1016" s="52" t="str">
        <f>IF(参照!B1016="","",参照!B1016)</f>
        <v>(株)能勢・豊能まちづくり</v>
      </c>
      <c r="AW1016" s="52">
        <f>IF(参照!C1016="","",参照!C1016)</f>
        <v>2.0599999999999999E-4</v>
      </c>
      <c r="AX1016" s="52" t="str">
        <f>IF(参照!D1016="","",参照!D1016)</f>
        <v/>
      </c>
      <c r="AY1016" s="52">
        <f>IF(参照!E1016="","",参照!E1016)</f>
        <v>4.44E-4</v>
      </c>
      <c r="AZ1016" s="52" t="str">
        <f>IF(参照!F1016="","",参照!F1016)</f>
        <v>(株)能勢・豊能まちづくり</v>
      </c>
      <c r="BA1016" s="52" t="str">
        <f>IF(参照!G1016="","",参照!G1016)</f>
        <v>(株)能勢・豊能まちづくり_</v>
      </c>
      <c r="BB1016" s="52">
        <f t="shared" si="46"/>
        <v>0.44400000000000001</v>
      </c>
      <c r="BD1016" s="52" t="str">
        <f>IF(参照!L1016="","",参照!L1016)</f>
        <v/>
      </c>
    </row>
    <row r="1017" spans="47:56">
      <c r="AU1017" s="52" t="str">
        <f>IF(参照!A1017="","",参照!A1017)</f>
        <v>A0670</v>
      </c>
      <c r="AV1017" s="52" t="str">
        <f>IF(参照!B1017="","",参照!B1017)</f>
        <v>(株)再エネ思考電力</v>
      </c>
      <c r="AW1017" s="52" t="str">
        <f>IF(参照!C1017="","",参照!C1017)</f>
        <v>0.000453※</v>
      </c>
      <c r="AX1017" s="52" t="str">
        <f>IF(参照!D1017="","",参照!D1017)</f>
        <v>メニューA</v>
      </c>
      <c r="AY1017" s="52">
        <f>IF(参照!E1017="","",参照!E1017)</f>
        <v>0</v>
      </c>
      <c r="AZ1017" s="52" t="str">
        <f>IF(参照!F1017="","",参照!F1017)</f>
        <v>(株)再エネ思考電力</v>
      </c>
      <c r="BA1017" s="52" t="str">
        <f>IF(参照!G1017="","",参照!G1017)</f>
        <v>(株)再エネ思考電力_メニューA</v>
      </c>
      <c r="BB1017" s="52">
        <f t="shared" si="46"/>
        <v>0</v>
      </c>
      <c r="BD1017" s="52" t="str">
        <f>IF(参照!L1017="","",参照!L1017)</f>
        <v/>
      </c>
    </row>
    <row r="1018" spans="47:56">
      <c r="AU1018" s="52" t="str">
        <f>IF(参照!A1018="","",参照!A1018)</f>
        <v/>
      </c>
      <c r="AV1018" s="52" t="str">
        <f>IF(参照!B1018="","",参照!B1018)</f>
        <v/>
      </c>
      <c r="AW1018" s="52" t="str">
        <f>IF(参照!C1018="","",参照!C1018)</f>
        <v/>
      </c>
      <c r="AX1018" s="52" t="str">
        <f>IF(参照!D1018="","",参照!D1018)</f>
        <v>メニューB</v>
      </c>
      <c r="AY1018" s="52">
        <f>IF(参照!E1018="","",参照!E1018)</f>
        <v>0</v>
      </c>
      <c r="AZ1018" s="52" t="str">
        <f>IF(参照!F1018="","",参照!F1018)</f>
        <v>(株)再エネ思考電力</v>
      </c>
      <c r="BA1018" s="52" t="str">
        <f>IF(参照!G1018="","",参照!G1018)</f>
        <v>(株)再エネ思考電力_メニューB</v>
      </c>
      <c r="BB1018" s="52">
        <f t="shared" si="46"/>
        <v>0</v>
      </c>
      <c r="BD1018" s="52" t="str">
        <f>IF(参照!L1018="","",参照!L1018)</f>
        <v/>
      </c>
    </row>
    <row r="1019" spans="47:56">
      <c r="AU1019" s="52" t="str">
        <f>IF(参照!A1019="","",参照!A1019)</f>
        <v/>
      </c>
      <c r="AV1019" s="52" t="str">
        <f>IF(参照!B1019="","",参照!B1019)</f>
        <v/>
      </c>
      <c r="AW1019" s="52" t="str">
        <f>IF(参照!C1019="","",参照!C1019)</f>
        <v/>
      </c>
      <c r="AX1019" s="52" t="str">
        <f>IF(参照!D1019="","",参照!D1019)</f>
        <v>メニューC(残差)</v>
      </c>
      <c r="AY1019" s="52">
        <f>IF(参照!E1019="","",参照!E1019)</f>
        <v>4.5300000000000001E-4</v>
      </c>
      <c r="AZ1019" s="52" t="str">
        <f>IF(参照!F1019="","",参照!F1019)</f>
        <v>(株)再エネ思考電力</v>
      </c>
      <c r="BA1019" s="52" t="str">
        <f>IF(参照!G1019="","",参照!G1019)</f>
        <v>(株)再エネ思考電力_メニューC(残差)</v>
      </c>
      <c r="BB1019" s="52">
        <f t="shared" si="46"/>
        <v>0.45300000000000001</v>
      </c>
      <c r="BD1019" s="52" t="str">
        <f>IF(参照!L1019="","",参照!L1019)</f>
        <v/>
      </c>
    </row>
    <row r="1020" spans="47:56">
      <c r="AU1020" s="52" t="str">
        <f>IF(参照!A1020="","",参照!A1020)</f>
        <v/>
      </c>
      <c r="AV1020" s="52" t="str">
        <f>IF(参照!B1020="","",参照!B1020)</f>
        <v/>
      </c>
      <c r="AW1020" s="52" t="str">
        <f>IF(参照!C1020="","",参照!C1020)</f>
        <v/>
      </c>
      <c r="AX1020" s="52" t="str">
        <f>IF(参照!D1020="","",参照!D1020)</f>
        <v>(参考値)事業者全体</v>
      </c>
      <c r="AY1020" s="52">
        <f>IF(参照!E1020="","",参照!E1020)</f>
        <v>4.6999999999999999E-4</v>
      </c>
      <c r="AZ1020" s="52" t="str">
        <f>IF(参照!F1020="","",参照!F1020)</f>
        <v>(株)再エネ思考電力</v>
      </c>
      <c r="BA1020" s="52" t="str">
        <f>IF(参照!G1020="","",参照!G1020)</f>
        <v>(株)再エネ思考電力_(参考値)事業者全体</v>
      </c>
      <c r="BB1020" s="52">
        <f t="shared" si="46"/>
        <v>0.47</v>
      </c>
      <c r="BD1020" s="52" t="str">
        <f>IF(参照!L1020="","",参照!L1020)</f>
        <v/>
      </c>
    </row>
    <row r="1021" spans="47:56">
      <c r="AU1021" s="52" t="str">
        <f>IF(参照!A1021="","",参照!A1021)</f>
        <v>A0671</v>
      </c>
      <c r="AV1021" s="52" t="str">
        <f>IF(参照!B1021="","",参照!B1021)</f>
        <v>(株)スマート</v>
      </c>
      <c r="AW1021" s="52">
        <f>IF(参照!C1021="","",参照!C1021)</f>
        <v>4.75E-4</v>
      </c>
      <c r="AX1021" s="52" t="str">
        <f>IF(参照!D1021="","",参照!D1021)</f>
        <v/>
      </c>
      <c r="AY1021" s="52">
        <f>IF(参照!E1021="","",参照!E1021)</f>
        <v>4.1899999999999999E-4</v>
      </c>
      <c r="AZ1021" s="52" t="str">
        <f>IF(参照!F1021="","",参照!F1021)</f>
        <v>(株)スマート</v>
      </c>
      <c r="BA1021" s="52" t="str">
        <f>IF(参照!G1021="","",参照!G1021)</f>
        <v>(株)スマート_</v>
      </c>
      <c r="BB1021" s="52">
        <f t="shared" si="46"/>
        <v>0.41899999999999998</v>
      </c>
      <c r="BD1021" s="52" t="str">
        <f>IF(参照!L1021="","",参照!L1021)</f>
        <v/>
      </c>
    </row>
    <row r="1022" spans="47:56">
      <c r="AU1022" s="52" t="str">
        <f>IF(参照!A1022="","",参照!A1022)</f>
        <v>A0673</v>
      </c>
      <c r="AV1022" s="52" t="str">
        <f>IF(参照!B1022="","",参照!B1022)</f>
        <v>(株)ジャパネットサービスイノベーション</v>
      </c>
      <c r="AW1022" s="52">
        <f>IF(参照!C1022="","",参照!C1022)</f>
        <v>6.11E-4</v>
      </c>
      <c r="AX1022" s="52" t="str">
        <f>IF(参照!D1022="","",参照!D1022)</f>
        <v/>
      </c>
      <c r="AY1022" s="52">
        <f>IF(参照!E1022="","",参照!E1022)</f>
        <v>5.5500000000000005E-4</v>
      </c>
      <c r="AZ1022" s="52" t="str">
        <f>IF(参照!F1022="","",参照!F1022)</f>
        <v>(株)ジャパネットサービスイノベーション</v>
      </c>
      <c r="BA1022" s="52" t="str">
        <f>IF(参照!G1022="","",参照!G1022)</f>
        <v>(株)ジャパネットサービスイノベーション_</v>
      </c>
      <c r="BB1022" s="52">
        <f t="shared" si="46"/>
        <v>0.55500000000000005</v>
      </c>
      <c r="BD1022" s="52" t="str">
        <f>IF(参照!L1022="","",参照!L1022)</f>
        <v/>
      </c>
    </row>
    <row r="1023" spans="47:56">
      <c r="AU1023" s="52" t="str">
        <f>IF(参照!A1023="","",参照!A1023)</f>
        <v>A0675</v>
      </c>
      <c r="AV1023" s="52" t="str">
        <f>IF(参照!B1023="","",参照!B1023)</f>
        <v>(株)リクルート</v>
      </c>
      <c r="AW1023" s="52">
        <f>IF(参照!C1023="","",参照!C1023)</f>
        <v>5.0699999999999996E-4</v>
      </c>
      <c r="AX1023" s="52" t="str">
        <f>IF(参照!D1023="","",参照!D1023)</f>
        <v/>
      </c>
      <c r="AY1023" s="52">
        <f>IF(参照!E1023="","",参照!E1023)</f>
        <v>5.5699999999999999E-4</v>
      </c>
      <c r="AZ1023" s="52" t="str">
        <f>IF(参照!F1023="","",参照!F1023)</f>
        <v>(株)リクルート</v>
      </c>
      <c r="BA1023" s="52" t="str">
        <f>IF(参照!G1023="","",参照!G1023)</f>
        <v>(株)リクルート_</v>
      </c>
      <c r="BB1023" s="52">
        <f t="shared" si="46"/>
        <v>0.55699999999999994</v>
      </c>
      <c r="BD1023" s="52" t="str">
        <f>IF(参照!L1023="","",参照!L1023)</f>
        <v/>
      </c>
    </row>
    <row r="1024" spans="47:56">
      <c r="AU1024" s="52" t="str">
        <f>IF(参照!A1024="","",参照!A1024)</f>
        <v>A0676</v>
      </c>
      <c r="AV1024" s="52" t="str">
        <f>IF(参照!B1024="","",参照!B1024)</f>
        <v>ＫＢＮ(株)</v>
      </c>
      <c r="AW1024" s="52">
        <f>IF(参照!C1024="","",参照!C1024)</f>
        <v>5.1599999999999997E-4</v>
      </c>
      <c r="AX1024" s="52" t="str">
        <f>IF(参照!D1024="","",参照!D1024)</f>
        <v/>
      </c>
      <c r="AY1024" s="52">
        <f>IF(参照!E1024="","",参照!E1024)</f>
        <v>4.7800000000000002E-4</v>
      </c>
      <c r="AZ1024" s="52" t="str">
        <f>IF(参照!F1024="","",参照!F1024)</f>
        <v>ＫＢＮ(株)</v>
      </c>
      <c r="BA1024" s="52" t="str">
        <f>IF(参照!G1024="","",参照!G1024)</f>
        <v>ＫＢＮ(株)_</v>
      </c>
      <c r="BB1024" s="52">
        <f t="shared" si="46"/>
        <v>0.47800000000000004</v>
      </c>
      <c r="BD1024" s="52" t="str">
        <f>IF(参照!L1024="","",参照!L1024)</f>
        <v/>
      </c>
    </row>
    <row r="1025" spans="47:56">
      <c r="AU1025" s="52" t="str">
        <f>IF(参照!A1025="","",参照!A1025)</f>
        <v>A0677</v>
      </c>
      <c r="AV1025" s="52" t="str">
        <f>IF(参照!B1025="","",参照!B1025)</f>
        <v>(株)しおさい電力</v>
      </c>
      <c r="AW1025" s="52">
        <f>IF(参照!C1025="","",参照!C1025)</f>
        <v>5.0900000000000001E-4</v>
      </c>
      <c r="AX1025" s="52" t="str">
        <f>IF(参照!D1025="","",参照!D1025)</f>
        <v/>
      </c>
      <c r="AY1025" s="52">
        <f>IF(参照!E1025="","",参照!E1025)</f>
        <v>4.9799999999999996E-4</v>
      </c>
      <c r="AZ1025" s="52" t="str">
        <f>IF(参照!F1025="","",参照!F1025)</f>
        <v>(株)しおさい電力</v>
      </c>
      <c r="BA1025" s="52" t="str">
        <f>IF(参照!G1025="","",参照!G1025)</f>
        <v>(株)しおさい電力_</v>
      </c>
      <c r="BB1025" s="52">
        <f t="shared" si="46"/>
        <v>0.49799999999999994</v>
      </c>
      <c r="BD1025" s="52" t="str">
        <f>IF(参照!L1025="","",参照!L1025)</f>
        <v/>
      </c>
    </row>
    <row r="1026" spans="47:56">
      <c r="AU1026" s="52" t="str">
        <f>IF(参照!A1026="","",参照!A1026)</f>
        <v>A0678</v>
      </c>
      <c r="AV1026" s="52" t="str">
        <f>IF(参照!B1026="","",参照!B1026)</f>
        <v>アスエネ(株)</v>
      </c>
      <c r="AW1026" s="52">
        <f>IF(参照!C1026="","",参照!C1026)</f>
        <v>1.13E-4</v>
      </c>
      <c r="AX1026" s="52" t="str">
        <f>IF(参照!D1026="","",参照!D1026)</f>
        <v>メニューA</v>
      </c>
      <c r="AY1026" s="52">
        <f>IF(参照!E1026="","",参照!E1026)</f>
        <v>0</v>
      </c>
      <c r="AZ1026" s="52" t="str">
        <f>IF(参照!F1026="","",参照!F1026)</f>
        <v>アスエネ(株)</v>
      </c>
      <c r="BA1026" s="52" t="str">
        <f>IF(参照!G1026="","",参照!G1026)</f>
        <v>アスエネ(株)_メニューA</v>
      </c>
      <c r="BB1026" s="52">
        <f t="shared" si="46"/>
        <v>0</v>
      </c>
      <c r="BD1026" s="52" t="str">
        <f>IF(参照!L1026="","",参照!L1026)</f>
        <v/>
      </c>
    </row>
    <row r="1027" spans="47:56">
      <c r="AU1027" s="52" t="str">
        <f>IF(参照!A1027="","",参照!A1027)</f>
        <v/>
      </c>
      <c r="AV1027" s="52" t="str">
        <f>IF(参照!B1027="","",参照!B1027)</f>
        <v/>
      </c>
      <c r="AW1027" s="52" t="str">
        <f>IF(参照!C1027="","",参照!C1027)</f>
        <v/>
      </c>
      <c r="AX1027" s="52" t="str">
        <f>IF(参照!D1027="","",参照!D1027)</f>
        <v>メニューB</v>
      </c>
      <c r="AY1027" s="52">
        <f>IF(参照!E1027="","",参照!E1027)</f>
        <v>1.8900000000000001E-4</v>
      </c>
      <c r="AZ1027" s="52" t="str">
        <f>IF(参照!F1027="","",参照!F1027)</f>
        <v>アスエネ(株)</v>
      </c>
      <c r="BA1027" s="52" t="str">
        <f>IF(参照!G1027="","",参照!G1027)</f>
        <v>アスエネ(株)_メニューB</v>
      </c>
      <c r="BB1027" s="52">
        <f t="shared" si="46"/>
        <v>0.189</v>
      </c>
      <c r="BD1027" s="52" t="str">
        <f>IF(参照!L1027="","",参照!L1027)</f>
        <v/>
      </c>
    </row>
    <row r="1028" spans="47:56">
      <c r="AU1028" s="52" t="str">
        <f>IF(参照!A1028="","",参照!A1028)</f>
        <v/>
      </c>
      <c r="AV1028" s="52" t="str">
        <f>IF(参照!B1028="","",参照!B1028)</f>
        <v/>
      </c>
      <c r="AW1028" s="52" t="str">
        <f>IF(参照!C1028="","",参照!C1028)</f>
        <v/>
      </c>
      <c r="AX1028" s="52" t="str">
        <f>IF(参照!D1028="","",参照!D1028)</f>
        <v>メニューC</v>
      </c>
      <c r="AY1028" s="52">
        <f>IF(参照!E1028="","",参照!E1028)</f>
        <v>3.0199999999999997E-4</v>
      </c>
      <c r="AZ1028" s="52" t="str">
        <f>IF(参照!F1028="","",参照!F1028)</f>
        <v>アスエネ(株)</v>
      </c>
      <c r="BA1028" s="52" t="str">
        <f>IF(参照!G1028="","",参照!G1028)</f>
        <v>アスエネ(株)_メニューC</v>
      </c>
      <c r="BB1028" s="52">
        <f t="shared" si="46"/>
        <v>0.30199999999999999</v>
      </c>
      <c r="BD1028" s="52" t="str">
        <f>IF(参照!L1028="","",参照!L1028)</f>
        <v/>
      </c>
    </row>
    <row r="1029" spans="47:56">
      <c r="AU1029" s="52" t="str">
        <f>IF(参照!A1029="","",参照!A1029)</f>
        <v/>
      </c>
      <c r="AV1029" s="52" t="str">
        <f>IF(参照!B1029="","",参照!B1029)</f>
        <v/>
      </c>
      <c r="AW1029" s="52" t="str">
        <f>IF(参照!C1029="","",参照!C1029)</f>
        <v/>
      </c>
      <c r="AX1029" s="52" t="str">
        <f>IF(参照!D1029="","",参照!D1029)</f>
        <v>メニューD</v>
      </c>
      <c r="AY1029" s="52">
        <f>IF(参照!E1029="","",参照!E1029)</f>
        <v>3.39E-4</v>
      </c>
      <c r="AZ1029" s="52" t="str">
        <f>IF(参照!F1029="","",参照!F1029)</f>
        <v>アスエネ(株)</v>
      </c>
      <c r="BA1029" s="52" t="str">
        <f>IF(参照!G1029="","",参照!G1029)</f>
        <v>アスエネ(株)_メニューD</v>
      </c>
      <c r="BB1029" s="52">
        <f t="shared" ref="BB1029:BB1092" si="47">AY1029*1000</f>
        <v>0.33900000000000002</v>
      </c>
      <c r="BD1029" s="52" t="str">
        <f>IF(参照!L1029="","",参照!L1029)</f>
        <v/>
      </c>
    </row>
    <row r="1030" spans="47:56">
      <c r="AU1030" s="52" t="str">
        <f>IF(参照!A1030="","",参照!A1030)</f>
        <v/>
      </c>
      <c r="AV1030" s="52" t="str">
        <f>IF(参照!B1030="","",参照!B1030)</f>
        <v/>
      </c>
      <c r="AW1030" s="52" t="str">
        <f>IF(参照!C1030="","",参照!C1030)</f>
        <v/>
      </c>
      <c r="AX1030" s="52" t="str">
        <f>IF(参照!D1030="","",参照!D1030)</f>
        <v>メニューE</v>
      </c>
      <c r="AY1030" s="52">
        <f>IF(参照!E1030="","",参照!E1030)</f>
        <v>3.6699999999999998E-4</v>
      </c>
      <c r="AZ1030" s="52" t="str">
        <f>IF(参照!F1030="","",参照!F1030)</f>
        <v>アスエネ(株)</v>
      </c>
      <c r="BA1030" s="52" t="str">
        <f>IF(参照!G1030="","",参照!G1030)</f>
        <v>アスエネ(株)_メニューE</v>
      </c>
      <c r="BB1030" s="52">
        <f t="shared" si="47"/>
        <v>0.36699999999999999</v>
      </c>
      <c r="BD1030" s="52" t="str">
        <f>IF(参照!L1030="","",参照!L1030)</f>
        <v/>
      </c>
    </row>
    <row r="1031" spans="47:56">
      <c r="AU1031" s="52" t="str">
        <f>IF(参照!A1031="","",参照!A1031)</f>
        <v/>
      </c>
      <c r="AV1031" s="52" t="str">
        <f>IF(参照!B1031="","",参照!B1031)</f>
        <v/>
      </c>
      <c r="AW1031" s="52" t="str">
        <f>IF(参照!C1031="","",参照!C1031)</f>
        <v/>
      </c>
      <c r="AX1031" s="52" t="str">
        <f>IF(参照!D1031="","",参照!D1031)</f>
        <v>(参考値)事業者全体</v>
      </c>
      <c r="AY1031" s="52">
        <f>IF(参照!E1031="","",参照!E1031)</f>
        <v>4.4000000000000002E-4</v>
      </c>
      <c r="AZ1031" s="52" t="str">
        <f>IF(参照!F1031="","",参照!F1031)</f>
        <v>アスエネ(株)</v>
      </c>
      <c r="BA1031" s="52" t="str">
        <f>IF(参照!G1031="","",参照!G1031)</f>
        <v>アスエネ(株)_(参考値)事業者全体</v>
      </c>
      <c r="BB1031" s="52">
        <f t="shared" si="47"/>
        <v>0.44</v>
      </c>
      <c r="BD1031" s="52" t="str">
        <f>IF(参照!L1031="","",参照!L1031)</f>
        <v/>
      </c>
    </row>
    <row r="1032" spans="47:56">
      <c r="AU1032" s="52" t="str">
        <f>IF(参照!A1032="","",参照!A1032)</f>
        <v>A0679</v>
      </c>
      <c r="AV1032" s="52" t="str">
        <f>IF(参照!B1032="","",参照!B1032)</f>
        <v>ＴＥＰＣＯライフサービス(株)</v>
      </c>
      <c r="AW1032" s="52">
        <f>IF(参照!C1032="","",参照!C1032)</f>
        <v>4.9299999999999995E-4</v>
      </c>
      <c r="AX1032" s="52" t="str">
        <f>IF(参照!D1032="","",参照!D1032)</f>
        <v/>
      </c>
      <c r="AY1032" s="52">
        <f>IF(参照!E1032="","",参照!E1032)</f>
        <v>4.44E-4</v>
      </c>
      <c r="AZ1032" s="52" t="str">
        <f>IF(参照!F1032="","",参照!F1032)</f>
        <v>ＴＥＰＣＯライフサービス(株)</v>
      </c>
      <c r="BA1032" s="52" t="str">
        <f>IF(参照!G1032="","",参照!G1032)</f>
        <v>ＴＥＰＣＯライフサービス(株)_</v>
      </c>
      <c r="BB1032" s="52">
        <f t="shared" si="47"/>
        <v>0.44400000000000001</v>
      </c>
      <c r="BD1032" s="52" t="str">
        <f>IF(参照!L1032="","",参照!L1032)</f>
        <v/>
      </c>
    </row>
    <row r="1033" spans="47:56">
      <c r="AU1033" s="52" t="str">
        <f>IF(参照!A1033="","",参照!A1033)</f>
        <v>A0680</v>
      </c>
      <c r="AV1033" s="52" t="str">
        <f>IF(参照!B1033="","",参照!B1033)</f>
        <v>会津エナジー(株)</v>
      </c>
      <c r="AW1033" s="52">
        <f>IF(参照!C1033="","",参照!C1033)</f>
        <v>1E-4</v>
      </c>
      <c r="AX1033" s="52" t="str">
        <f>IF(参照!D1033="","",参照!D1033)</f>
        <v/>
      </c>
      <c r="AY1033" s="52">
        <f>IF(参照!E1033="","",参照!E1033)</f>
        <v>5.0500000000000002E-4</v>
      </c>
      <c r="AZ1033" s="52" t="str">
        <f>IF(参照!F1033="","",参照!F1033)</f>
        <v>会津エナジー(株)</v>
      </c>
      <c r="BA1033" s="52" t="str">
        <f>IF(参照!G1033="","",参照!G1033)</f>
        <v>会津エナジー(株)_</v>
      </c>
      <c r="BB1033" s="52">
        <f t="shared" si="47"/>
        <v>0.505</v>
      </c>
      <c r="BD1033" s="52" t="str">
        <f>IF(参照!L1033="","",参照!L1033)</f>
        <v/>
      </c>
    </row>
    <row r="1034" spans="47:56">
      <c r="AU1034" s="52" t="str">
        <f>IF(参照!A1034="","",参照!A1034)</f>
        <v>A0681</v>
      </c>
      <c r="AV1034" s="52" t="str">
        <f>IF(参照!B1034="","",参照!B1034)</f>
        <v>うべ未来エネルギー(株)</v>
      </c>
      <c r="AW1034" s="52">
        <f>IF(参照!C1034="","",参照!C1034)</f>
        <v>2.9700000000000001E-4</v>
      </c>
      <c r="AX1034" s="52" t="str">
        <f>IF(参照!D1034="","",参照!D1034)</f>
        <v/>
      </c>
      <c r="AY1034" s="52">
        <f>IF(参照!E1034="","",参照!E1034)</f>
        <v>4.9100000000000001E-4</v>
      </c>
      <c r="AZ1034" s="52" t="str">
        <f>IF(参照!F1034="","",参照!F1034)</f>
        <v>うべ未来エネルギー(株)</v>
      </c>
      <c r="BA1034" s="52" t="str">
        <f>IF(参照!G1034="","",参照!G1034)</f>
        <v>うべ未来エネルギー(株)_</v>
      </c>
      <c r="BB1034" s="52">
        <f t="shared" si="47"/>
        <v>0.49099999999999999</v>
      </c>
      <c r="BD1034" s="52" t="str">
        <f>IF(参照!L1034="","",参照!L1034)</f>
        <v/>
      </c>
    </row>
    <row r="1035" spans="47:56">
      <c r="AU1035" s="52" t="str">
        <f>IF(参照!A1035="","",参照!A1035)</f>
        <v>A0683</v>
      </c>
      <c r="AV1035" s="52" t="str">
        <f>IF(参照!B1035="","",参照!B1035)</f>
        <v>永井自動車工業(株)</v>
      </c>
      <c r="AW1035" s="52">
        <f>IF(参照!C1035="","",参照!C1035)</f>
        <v>4.7299999999999995E-4</v>
      </c>
      <c r="AX1035" s="52" t="str">
        <f>IF(参照!D1035="","",参照!D1035)</f>
        <v/>
      </c>
      <c r="AY1035" s="52">
        <f>IF(参照!E1035="","",参照!E1035)</f>
        <v>4.17E-4</v>
      </c>
      <c r="AZ1035" s="52" t="str">
        <f>IF(参照!F1035="","",参照!F1035)</f>
        <v>永井自動車工業(株)</v>
      </c>
      <c r="BA1035" s="52" t="str">
        <f>IF(参照!G1035="","",参照!G1035)</f>
        <v>永井自動車工業(株)_</v>
      </c>
      <c r="BB1035" s="52">
        <f t="shared" si="47"/>
        <v>0.41699999999999998</v>
      </c>
      <c r="BD1035" s="52" t="str">
        <f>IF(参照!L1035="","",参照!L1035)</f>
        <v/>
      </c>
    </row>
    <row r="1036" spans="47:56">
      <c r="AU1036" s="52" t="str">
        <f>IF(参照!A1036="","",参照!A1036)</f>
        <v>A0684</v>
      </c>
      <c r="AV1036" s="52" t="str">
        <f>IF(参照!B1036="","",参照!B1036)</f>
        <v>小島電機工業(株)</v>
      </c>
      <c r="AW1036" s="52">
        <f>IF(参照!C1036="","",参照!C1036)</f>
        <v>5.1500000000000005E-4</v>
      </c>
      <c r="AX1036" s="52" t="str">
        <f>IF(参照!D1036="","",参照!D1036)</f>
        <v/>
      </c>
      <c r="AY1036" s="52">
        <f>IF(参照!E1036="","",参照!E1036)</f>
        <v>5.6700000000000001E-4</v>
      </c>
      <c r="AZ1036" s="52" t="str">
        <f>IF(参照!F1036="","",参照!F1036)</f>
        <v>小島電機工業(株)</v>
      </c>
      <c r="BA1036" s="52" t="str">
        <f>IF(参照!G1036="","",参照!G1036)</f>
        <v>小島電機工業(株)_</v>
      </c>
      <c r="BB1036" s="52">
        <f t="shared" si="47"/>
        <v>0.56700000000000006</v>
      </c>
      <c r="BD1036" s="52" t="str">
        <f>IF(参照!L1036="","",参照!L1036)</f>
        <v/>
      </c>
    </row>
    <row r="1037" spans="47:56">
      <c r="AU1037" s="52" t="str">
        <f>IF(参照!A1037="","",参照!A1037)</f>
        <v>A0685</v>
      </c>
      <c r="AV1037" s="52" t="str">
        <f>IF(参照!B1037="","",参照!B1037)</f>
        <v>陸前高田しみんエネルギー(株)</v>
      </c>
      <c r="AW1037" s="52">
        <f>IF(参照!C1037="","",参照!C1037)</f>
        <v>4.9299999999999995E-4</v>
      </c>
      <c r="AX1037" s="52" t="str">
        <f>IF(参照!D1037="","",参照!D1037)</f>
        <v/>
      </c>
      <c r="AY1037" s="52">
        <f>IF(参照!E1037="","",参照!E1037)</f>
        <v>5.1699999999999999E-4</v>
      </c>
      <c r="AZ1037" s="52" t="str">
        <f>IF(参照!F1037="","",参照!F1037)</f>
        <v>陸前高田しみんエネルギー(株)</v>
      </c>
      <c r="BA1037" s="52" t="str">
        <f>IF(参照!G1037="","",参照!G1037)</f>
        <v>陸前高田しみんエネルギー(株)_</v>
      </c>
      <c r="BB1037" s="52">
        <f t="shared" si="47"/>
        <v>0.51700000000000002</v>
      </c>
      <c r="BD1037" s="52" t="str">
        <f>IF(参照!L1037="","",参照!L1037)</f>
        <v/>
      </c>
    </row>
    <row r="1038" spans="47:56">
      <c r="AU1038" s="52" t="str">
        <f>IF(参照!A1038="","",参照!A1038)</f>
        <v>A0687</v>
      </c>
      <c r="AV1038" s="52" t="str">
        <f>IF(参照!B1038="","",参照!B1038)</f>
        <v>(株)チャームドライフ</v>
      </c>
      <c r="AW1038" s="52">
        <f>IF(参照!C1038="","",参照!C1038)</f>
        <v>4.73E-4</v>
      </c>
      <c r="AX1038" s="52" t="str">
        <f>IF(参照!D1038="","",参照!D1038)</f>
        <v/>
      </c>
      <c r="AY1038" s="52">
        <f>IF(参照!E1038="","",参照!E1038)</f>
        <v>5.1400000000000003E-4</v>
      </c>
      <c r="AZ1038" s="52" t="str">
        <f>IF(参照!F1038="","",参照!F1038)</f>
        <v>(株)チャームドライフ</v>
      </c>
      <c r="BA1038" s="52" t="str">
        <f>IF(参照!G1038="","",参照!G1038)</f>
        <v>(株)チャームドライフ_</v>
      </c>
      <c r="BB1038" s="52">
        <f t="shared" si="47"/>
        <v>0.51400000000000001</v>
      </c>
      <c r="BD1038" s="52" t="str">
        <f>IF(参照!L1038="","",参照!L1038)</f>
        <v/>
      </c>
    </row>
    <row r="1039" spans="47:56">
      <c r="AU1039" s="52" t="str">
        <f>IF(参照!A1039="","",参照!A1039)</f>
        <v>A0689</v>
      </c>
      <c r="AV1039" s="52" t="str">
        <f>IF(参照!B1039="","",参照!B1039)</f>
        <v>スターティア(株)</v>
      </c>
      <c r="AW1039" s="52">
        <f>IF(参照!C1039="","",参照!C1039)</f>
        <v>5.1599999999999997E-4</v>
      </c>
      <c r="AX1039" s="52" t="str">
        <f>IF(参照!D1039="","",参照!D1039)</f>
        <v>メニューA</v>
      </c>
      <c r="AY1039" s="52">
        <f>IF(参照!E1039="","",参照!E1039)</f>
        <v>0</v>
      </c>
      <c r="AZ1039" s="52" t="str">
        <f>IF(参照!F1039="","",参照!F1039)</f>
        <v>スターティア(株)</v>
      </c>
      <c r="BA1039" s="52" t="str">
        <f>IF(参照!G1039="","",参照!G1039)</f>
        <v>スターティア(株)_メニューA</v>
      </c>
      <c r="BB1039" s="52">
        <f t="shared" si="47"/>
        <v>0</v>
      </c>
      <c r="BD1039" s="52" t="str">
        <f>IF(参照!L1039="","",参照!L1039)</f>
        <v/>
      </c>
    </row>
    <row r="1040" spans="47:56">
      <c r="AU1040" s="52" t="str">
        <f>IF(参照!A1040="","",参照!A1040)</f>
        <v/>
      </c>
      <c r="AV1040" s="52" t="str">
        <f>IF(参照!B1040="","",参照!B1040)</f>
        <v/>
      </c>
      <c r="AW1040" s="52" t="str">
        <f>IF(参照!C1040="","",参照!C1040)</f>
        <v/>
      </c>
      <c r="AX1040" s="52" t="str">
        <f>IF(参照!D1040="","",参照!D1040)</f>
        <v>メニューB(残差)</v>
      </c>
      <c r="AY1040" s="52">
        <f>IF(参照!E1040="","",参照!E1040)</f>
        <v>5.4900000000000001E-4</v>
      </c>
      <c r="AZ1040" s="52" t="str">
        <f>IF(参照!F1040="","",参照!F1040)</f>
        <v>スターティア(株)</v>
      </c>
      <c r="BA1040" s="52" t="str">
        <f>IF(参照!G1040="","",参照!G1040)</f>
        <v>スターティア(株)_メニューB(残差)</v>
      </c>
      <c r="BB1040" s="52">
        <f t="shared" si="47"/>
        <v>0.54900000000000004</v>
      </c>
      <c r="BD1040" s="52" t="str">
        <f>IF(参照!L1040="","",参照!L1040)</f>
        <v/>
      </c>
    </row>
    <row r="1041" spans="47:56">
      <c r="AU1041" s="52" t="str">
        <f>IF(参照!A1041="","",参照!A1041)</f>
        <v/>
      </c>
      <c r="AV1041" s="52" t="str">
        <f>IF(参照!B1041="","",参照!B1041)</f>
        <v/>
      </c>
      <c r="AW1041" s="52" t="str">
        <f>IF(参照!C1041="","",参照!C1041)</f>
        <v/>
      </c>
      <c r="AX1041" s="52" t="str">
        <f>IF(参照!D1041="","",参照!D1041)</f>
        <v>(参考値)事業者全体</v>
      </c>
      <c r="AY1041" s="52">
        <f>IF(参照!E1041="","",参照!E1041)</f>
        <v>5.6800000000000004E-4</v>
      </c>
      <c r="AZ1041" s="52" t="str">
        <f>IF(参照!F1041="","",参照!F1041)</f>
        <v>スターティア(株)</v>
      </c>
      <c r="BA1041" s="52" t="str">
        <f>IF(参照!G1041="","",参照!G1041)</f>
        <v>スターティア(株)_(参考値)事業者全体</v>
      </c>
      <c r="BB1041" s="52">
        <f t="shared" si="47"/>
        <v>0.56800000000000006</v>
      </c>
      <c r="BD1041" s="52" t="str">
        <f>IF(参照!L1041="","",参照!L1041)</f>
        <v/>
      </c>
    </row>
    <row r="1042" spans="47:56">
      <c r="AU1042" s="52" t="str">
        <f>IF(参照!A1042="","",参照!A1042)</f>
        <v>A0690</v>
      </c>
      <c r="AV1042" s="52" t="str">
        <f>IF(参照!B1042="","",参照!B1042)</f>
        <v>東広島スマートエネルギー(株)</v>
      </c>
      <c r="AW1042" s="52">
        <f>IF(参照!C1042="","",参照!C1042)</f>
        <v>5.6899999999999995E-4</v>
      </c>
      <c r="AX1042" s="52" t="str">
        <f>IF(参照!D1042="","",参照!D1042)</f>
        <v/>
      </c>
      <c r="AY1042" s="52">
        <f>IF(参照!E1042="","",参照!E1042)</f>
        <v>4.44E-4</v>
      </c>
      <c r="AZ1042" s="52" t="str">
        <f>IF(参照!F1042="","",参照!F1042)</f>
        <v>東広島スマートエネルギー(株)</v>
      </c>
      <c r="BA1042" s="52" t="str">
        <f>IF(参照!G1042="","",参照!G1042)</f>
        <v>東広島スマートエネルギー(株)_</v>
      </c>
      <c r="BB1042" s="52">
        <f t="shared" si="47"/>
        <v>0.44400000000000001</v>
      </c>
      <c r="BD1042" s="52" t="str">
        <f>IF(参照!L1042="","",参照!L1042)</f>
        <v/>
      </c>
    </row>
    <row r="1043" spans="47:56">
      <c r="AU1043" s="52" t="str">
        <f>IF(参照!A1043="","",参照!A1043)</f>
        <v>A0692</v>
      </c>
      <c r="AV1043" s="52" t="str">
        <f>IF(参照!B1043="","",参照!B1043)</f>
        <v>旭化成(株)</v>
      </c>
      <c r="AW1043" s="52">
        <f>IF(参照!C1043="","",参照!C1043)</f>
        <v>4.7699999999999999E-4</v>
      </c>
      <c r="AX1043" s="52" t="str">
        <f>IF(参照!D1043="","",参照!D1043)</f>
        <v>メニューA</v>
      </c>
      <c r="AY1043" s="52">
        <f>IF(参照!E1043="","",参照!E1043)</f>
        <v>3.1500000000000001E-4</v>
      </c>
      <c r="AZ1043" s="52" t="str">
        <f>IF(参照!F1043="","",参照!F1043)</f>
        <v>旭化成(株)</v>
      </c>
      <c r="BA1043" s="52" t="str">
        <f>IF(参照!G1043="","",参照!G1043)</f>
        <v>旭化成(株)_メニューA</v>
      </c>
      <c r="BB1043" s="52">
        <f t="shared" si="47"/>
        <v>0.315</v>
      </c>
      <c r="BD1043" s="52" t="str">
        <f>IF(参照!L1043="","",参照!L1043)</f>
        <v/>
      </c>
    </row>
    <row r="1044" spans="47:56">
      <c r="AU1044" s="52" t="str">
        <f>IF(参照!A1044="","",参照!A1044)</f>
        <v/>
      </c>
      <c r="AV1044" s="52" t="str">
        <f>IF(参照!B1044="","",参照!B1044)</f>
        <v/>
      </c>
      <c r="AW1044" s="52" t="str">
        <f>IF(参照!C1044="","",参照!C1044)</f>
        <v/>
      </c>
      <c r="AX1044" s="52" t="str">
        <f>IF(参照!D1044="","",参照!D1044)</f>
        <v>メニューB</v>
      </c>
      <c r="AY1044" s="52">
        <f>IF(参照!E1044="","",参照!E1044)</f>
        <v>4.0500000000000003E-4</v>
      </c>
      <c r="AZ1044" s="52" t="str">
        <f>IF(参照!F1044="","",参照!F1044)</f>
        <v>旭化成(株)</v>
      </c>
      <c r="BA1044" s="52" t="str">
        <f>IF(参照!G1044="","",参照!G1044)</f>
        <v>旭化成(株)_メニューB</v>
      </c>
      <c r="BB1044" s="52">
        <f t="shared" si="47"/>
        <v>0.40500000000000003</v>
      </c>
      <c r="BD1044" s="52" t="str">
        <f>IF(参照!L1044="","",参照!L1044)</f>
        <v/>
      </c>
    </row>
    <row r="1045" spans="47:56">
      <c r="AU1045" s="52" t="str">
        <f>IF(参照!A1045="","",参照!A1045)</f>
        <v/>
      </c>
      <c r="AV1045" s="52" t="str">
        <f>IF(参照!B1045="","",参照!B1045)</f>
        <v/>
      </c>
      <c r="AW1045" s="52" t="str">
        <f>IF(参照!C1045="","",参照!C1045)</f>
        <v/>
      </c>
      <c r="AX1045" s="52" t="str">
        <f>IF(参照!D1045="","",参照!D1045)</f>
        <v>メニューC</v>
      </c>
      <c r="AY1045" s="52">
        <f>IF(参照!E1045="","",参照!E1045)</f>
        <v>4.1099999999999996E-4</v>
      </c>
      <c r="AZ1045" s="52" t="str">
        <f>IF(参照!F1045="","",参照!F1045)</f>
        <v>旭化成(株)</v>
      </c>
      <c r="BA1045" s="52" t="str">
        <f>IF(参照!G1045="","",参照!G1045)</f>
        <v>旭化成(株)_メニューC</v>
      </c>
      <c r="BB1045" s="52">
        <f t="shared" si="47"/>
        <v>0.41099999999999998</v>
      </c>
      <c r="BD1045" s="52" t="str">
        <f>IF(参照!L1045="","",参照!L1045)</f>
        <v/>
      </c>
    </row>
    <row r="1046" spans="47:56">
      <c r="AU1046" s="52" t="str">
        <f>IF(参照!A1046="","",参照!A1046)</f>
        <v/>
      </c>
      <c r="AV1046" s="52" t="str">
        <f>IF(参照!B1046="","",参照!B1046)</f>
        <v/>
      </c>
      <c r="AW1046" s="52" t="str">
        <f>IF(参照!C1046="","",参照!C1046)</f>
        <v/>
      </c>
      <c r="AX1046" s="52" t="str">
        <f>IF(参照!D1046="","",参照!D1046)</f>
        <v>メニューD</v>
      </c>
      <c r="AY1046" s="52">
        <f>IF(参照!E1046="","",参照!E1046)</f>
        <v>3.4599999999999995E-4</v>
      </c>
      <c r="AZ1046" s="52" t="str">
        <f>IF(参照!F1046="","",参照!F1046)</f>
        <v>旭化成(株)</v>
      </c>
      <c r="BA1046" s="52" t="str">
        <f>IF(参照!G1046="","",参照!G1046)</f>
        <v>旭化成(株)_メニューD</v>
      </c>
      <c r="BB1046" s="52">
        <f t="shared" si="47"/>
        <v>0.34599999999999997</v>
      </c>
      <c r="BD1046" s="52" t="str">
        <f>IF(参照!L1046="","",参照!L1046)</f>
        <v/>
      </c>
    </row>
    <row r="1047" spans="47:56">
      <c r="AU1047" s="52" t="str">
        <f>IF(参照!A1047="","",参照!A1047)</f>
        <v/>
      </c>
      <c r="AV1047" s="52" t="str">
        <f>IF(参照!B1047="","",参照!B1047)</f>
        <v/>
      </c>
      <c r="AW1047" s="52" t="str">
        <f>IF(参照!C1047="","",参照!C1047)</f>
        <v/>
      </c>
      <c r="AX1047" s="52" t="str">
        <f>IF(参照!D1047="","",参照!D1047)</f>
        <v>メニューE</v>
      </c>
      <c r="AY1047" s="52">
        <f>IF(参照!E1047="","",参照!E1047)</f>
        <v>3.5299999999999996E-4</v>
      </c>
      <c r="AZ1047" s="52" t="str">
        <f>IF(参照!F1047="","",参照!F1047)</f>
        <v>旭化成(株)</v>
      </c>
      <c r="BA1047" s="52" t="str">
        <f>IF(参照!G1047="","",参照!G1047)</f>
        <v>旭化成(株)_メニューE</v>
      </c>
      <c r="BB1047" s="52">
        <f t="shared" si="47"/>
        <v>0.35299999999999998</v>
      </c>
      <c r="BD1047" s="52" t="str">
        <f>IF(参照!L1047="","",参照!L1047)</f>
        <v/>
      </c>
    </row>
    <row r="1048" spans="47:56">
      <c r="AU1048" s="52" t="str">
        <f>IF(参照!A1048="","",参照!A1048)</f>
        <v/>
      </c>
      <c r="AV1048" s="52" t="str">
        <f>IF(参照!B1048="","",参照!B1048)</f>
        <v/>
      </c>
      <c r="AW1048" s="52" t="str">
        <f>IF(参照!C1048="","",参照!C1048)</f>
        <v/>
      </c>
      <c r="AX1048" s="52" t="str">
        <f>IF(参照!D1048="","",参照!D1048)</f>
        <v>メニューF</v>
      </c>
      <c r="AY1048" s="52">
        <f>IF(参照!E1048="","",参照!E1048)</f>
        <v>0</v>
      </c>
      <c r="AZ1048" s="52" t="str">
        <f>IF(参照!F1048="","",参照!F1048)</f>
        <v>旭化成(株)</v>
      </c>
      <c r="BA1048" s="52" t="str">
        <f>IF(参照!G1048="","",参照!G1048)</f>
        <v>旭化成(株)_メニューF</v>
      </c>
      <c r="BB1048" s="52">
        <f t="shared" si="47"/>
        <v>0</v>
      </c>
      <c r="BD1048" s="52" t="str">
        <f>IF(参照!L1048="","",参照!L1048)</f>
        <v/>
      </c>
    </row>
    <row r="1049" spans="47:56">
      <c r="AU1049" s="52" t="str">
        <f>IF(参照!A1049="","",参照!A1049)</f>
        <v/>
      </c>
      <c r="AV1049" s="52" t="str">
        <f>IF(参照!B1049="","",参照!B1049)</f>
        <v/>
      </c>
      <c r="AW1049" s="52" t="str">
        <f>IF(参照!C1049="","",参照!C1049)</f>
        <v/>
      </c>
      <c r="AX1049" s="52" t="str">
        <f>IF(参照!D1049="","",参照!D1049)</f>
        <v>(参考値)事業者全体</v>
      </c>
      <c r="AY1049" s="52">
        <f>IF(参照!E1049="","",参照!E1049)</f>
        <v>5.0699999999999996E-4</v>
      </c>
      <c r="AZ1049" s="52" t="str">
        <f>IF(参照!F1049="","",参照!F1049)</f>
        <v>旭化成(株)</v>
      </c>
      <c r="BA1049" s="52" t="str">
        <f>IF(参照!G1049="","",参照!G1049)</f>
        <v>旭化成(株)_(参考値)事業者全体</v>
      </c>
      <c r="BB1049" s="52">
        <f t="shared" si="47"/>
        <v>0.50700000000000001</v>
      </c>
      <c r="BD1049" s="52" t="str">
        <f>IF(参照!L1049="","",参照!L1049)</f>
        <v/>
      </c>
    </row>
    <row r="1050" spans="47:56">
      <c r="AU1050" s="52" t="str">
        <f>IF(参照!A1050="","",参照!A1050)</f>
        <v>A0693</v>
      </c>
      <c r="AV1050" s="52" t="str">
        <f>IF(参照!B1050="","",参照!B1050)</f>
        <v>京和ガス(株)</v>
      </c>
      <c r="AW1050" s="52">
        <f>IF(参照!C1050="","",参照!C1050)</f>
        <v>5.1500000000000005E-4</v>
      </c>
      <c r="AX1050" s="52" t="str">
        <f>IF(参照!D1050="","",参照!D1050)</f>
        <v/>
      </c>
      <c r="AY1050" s="52">
        <f>IF(参照!E1050="","",参照!E1050)</f>
        <v>4.5899999999999999E-4</v>
      </c>
      <c r="AZ1050" s="52" t="str">
        <f>IF(参照!F1050="","",参照!F1050)</f>
        <v>京和ガス(株)</v>
      </c>
      <c r="BA1050" s="52" t="str">
        <f>IF(参照!G1050="","",参照!G1050)</f>
        <v>京和ガス(株)_</v>
      </c>
      <c r="BB1050" s="52">
        <f t="shared" si="47"/>
        <v>0.45899999999999996</v>
      </c>
      <c r="BD1050" s="52" t="str">
        <f>IF(参照!L1050="","",参照!L1050)</f>
        <v/>
      </c>
    </row>
    <row r="1051" spans="47:56">
      <c r="AU1051" s="52" t="str">
        <f>IF(参照!A1051="","",参照!A1051)</f>
        <v>A0696</v>
      </c>
      <c r="AV1051" s="52" t="str">
        <f>IF(参照!B1051="","",参照!B1051)</f>
        <v>(株)岡崎建材</v>
      </c>
      <c r="AW1051" s="52">
        <f>IF(参照!C1051="","",参照!C1051)</f>
        <v>4.9299999999999995E-4</v>
      </c>
      <c r="AX1051" s="52" t="str">
        <f>IF(参照!D1051="","",参照!D1051)</f>
        <v/>
      </c>
      <c r="AY1051" s="52">
        <f>IF(参照!E1051="","",参照!E1051)</f>
        <v>4.37E-4</v>
      </c>
      <c r="AZ1051" s="52" t="str">
        <f>IF(参照!F1051="","",参照!F1051)</f>
        <v>(株)岡崎建材</v>
      </c>
      <c r="BA1051" s="52" t="str">
        <f>IF(参照!G1051="","",参照!G1051)</f>
        <v>(株)岡崎建材_</v>
      </c>
      <c r="BB1051" s="52">
        <f t="shared" si="47"/>
        <v>0.437</v>
      </c>
      <c r="BD1051" s="52" t="str">
        <f>IF(参照!L1051="","",参照!L1051)</f>
        <v/>
      </c>
    </row>
    <row r="1052" spans="47:56">
      <c r="AU1052" s="52" t="str">
        <f>IF(参照!A1052="","",参照!A1052)</f>
        <v>A0698</v>
      </c>
      <c r="AV1052" s="52" t="str">
        <f>IF(参照!B1052="","",参照!B1052)</f>
        <v>(株)エフオン</v>
      </c>
      <c r="AW1052" s="52" t="str">
        <f>IF(参照!C1052="","",参照!C1052)</f>
        <v>0.000453※</v>
      </c>
      <c r="AX1052" s="52" t="str">
        <f>IF(参照!D1052="","",参照!D1052)</f>
        <v>メニューA</v>
      </c>
      <c r="AY1052" s="52">
        <f>IF(参照!E1052="","",参照!E1052)</f>
        <v>0</v>
      </c>
      <c r="AZ1052" s="52" t="str">
        <f>IF(参照!F1052="","",参照!F1052)</f>
        <v>(株)エフオン</v>
      </c>
      <c r="BA1052" s="52" t="str">
        <f>IF(参照!G1052="","",参照!G1052)</f>
        <v>(株)エフオン_メニューA</v>
      </c>
      <c r="BB1052" s="52">
        <f t="shared" si="47"/>
        <v>0</v>
      </c>
      <c r="BD1052" s="52" t="str">
        <f>IF(参照!L1052="","",参照!L1052)</f>
        <v/>
      </c>
    </row>
    <row r="1053" spans="47:56">
      <c r="AU1053" s="52" t="str">
        <f>IF(参照!A1053="","",参照!A1053)</f>
        <v/>
      </c>
      <c r="AV1053" s="52" t="str">
        <f>IF(参照!B1053="","",参照!B1053)</f>
        <v/>
      </c>
      <c r="AW1053" s="52" t="str">
        <f>IF(参照!C1053="","",参照!C1053)</f>
        <v/>
      </c>
      <c r="AX1053" s="52" t="str">
        <f>IF(参照!D1053="","",参照!D1053)</f>
        <v>メニューB</v>
      </c>
      <c r="AY1053" s="52">
        <f>IF(参照!E1053="","",参照!E1053)</f>
        <v>2.4699999999999999E-4</v>
      </c>
      <c r="AZ1053" s="52" t="str">
        <f>IF(参照!F1053="","",参照!F1053)</f>
        <v>(株)エフオン</v>
      </c>
      <c r="BA1053" s="52" t="str">
        <f>IF(参照!G1053="","",参照!G1053)</f>
        <v>(株)エフオン_メニューB</v>
      </c>
      <c r="BB1053" s="52">
        <f t="shared" si="47"/>
        <v>0.247</v>
      </c>
      <c r="BD1053" s="52" t="str">
        <f>IF(参照!L1053="","",参照!L1053)</f>
        <v/>
      </c>
    </row>
    <row r="1054" spans="47:56">
      <c r="AU1054" s="52" t="str">
        <f>IF(参照!A1054="","",参照!A1054)</f>
        <v/>
      </c>
      <c r="AV1054" s="52" t="str">
        <f>IF(参照!B1054="","",参照!B1054)</f>
        <v/>
      </c>
      <c r="AW1054" s="52" t="str">
        <f>IF(参照!C1054="","",参照!C1054)</f>
        <v/>
      </c>
      <c r="AX1054" s="52" t="str">
        <f>IF(参照!D1054="","",参照!D1054)</f>
        <v>メニューC</v>
      </c>
      <c r="AY1054" s="52">
        <f>IF(参照!E1054="","",参照!E1054)</f>
        <v>2.9499999999999996E-4</v>
      </c>
      <c r="AZ1054" s="52" t="str">
        <f>IF(参照!F1054="","",参照!F1054)</f>
        <v>(株)エフオン</v>
      </c>
      <c r="BA1054" s="52" t="str">
        <f>IF(参照!G1054="","",参照!G1054)</f>
        <v>(株)エフオン_メニューC</v>
      </c>
      <c r="BB1054" s="52">
        <f t="shared" si="47"/>
        <v>0.29499999999999998</v>
      </c>
      <c r="BD1054" s="52" t="str">
        <f>IF(参照!L1054="","",参照!L1054)</f>
        <v/>
      </c>
    </row>
    <row r="1055" spans="47:56">
      <c r="AU1055" s="52" t="str">
        <f>IF(参照!A1055="","",参照!A1055)</f>
        <v/>
      </c>
      <c r="AV1055" s="52" t="str">
        <f>IF(参照!B1055="","",参照!B1055)</f>
        <v/>
      </c>
      <c r="AW1055" s="52" t="str">
        <f>IF(参照!C1055="","",参照!C1055)</f>
        <v/>
      </c>
      <c r="AX1055" s="52" t="str">
        <f>IF(参照!D1055="","",参照!D1055)</f>
        <v>メニューD</v>
      </c>
      <c r="AY1055" s="52">
        <f>IF(参照!E1055="","",参照!E1055)</f>
        <v>3.0899999999999998E-4</v>
      </c>
      <c r="AZ1055" s="52" t="str">
        <f>IF(参照!F1055="","",参照!F1055)</f>
        <v>(株)エフオン</v>
      </c>
      <c r="BA1055" s="52" t="str">
        <f>IF(参照!G1055="","",参照!G1055)</f>
        <v>(株)エフオン_メニューD</v>
      </c>
      <c r="BB1055" s="52">
        <f t="shared" si="47"/>
        <v>0.309</v>
      </c>
      <c r="BD1055" s="52" t="str">
        <f>IF(参照!L1055="","",参照!L1055)</f>
        <v/>
      </c>
    </row>
    <row r="1056" spans="47:56">
      <c r="AU1056" s="52" t="str">
        <f>IF(参照!A1056="","",参照!A1056)</f>
        <v/>
      </c>
      <c r="AV1056" s="52" t="str">
        <f>IF(参照!B1056="","",参照!B1056)</f>
        <v/>
      </c>
      <c r="AW1056" s="52" t="str">
        <f>IF(参照!C1056="","",参照!C1056)</f>
        <v/>
      </c>
      <c r="AX1056" s="52" t="str">
        <f>IF(参照!D1056="","",参照!D1056)</f>
        <v>メニューE</v>
      </c>
      <c r="AY1056" s="52">
        <f>IF(参照!E1056="","",参照!E1056)</f>
        <v>3.3100000000000002E-4</v>
      </c>
      <c r="AZ1056" s="52" t="str">
        <f>IF(参照!F1056="","",参照!F1056)</f>
        <v>(株)エフオン</v>
      </c>
      <c r="BA1056" s="52" t="str">
        <f>IF(参照!G1056="","",参照!G1056)</f>
        <v>(株)エフオン_メニューE</v>
      </c>
      <c r="BB1056" s="52">
        <f t="shared" si="47"/>
        <v>0.33100000000000002</v>
      </c>
      <c r="BD1056" s="52" t="str">
        <f>IF(参照!L1056="","",参照!L1056)</f>
        <v/>
      </c>
    </row>
    <row r="1057" spans="47:56">
      <c r="AU1057" s="52" t="str">
        <f>IF(参照!A1057="","",参照!A1057)</f>
        <v/>
      </c>
      <c r="AV1057" s="52" t="str">
        <f>IF(参照!B1057="","",参照!B1057)</f>
        <v/>
      </c>
      <c r="AW1057" s="52" t="str">
        <f>IF(参照!C1057="","",参照!C1057)</f>
        <v/>
      </c>
      <c r="AX1057" s="52" t="str">
        <f>IF(参照!D1057="","",参照!D1057)</f>
        <v>メニューF</v>
      </c>
      <c r="AY1057" s="52">
        <f>IF(参照!E1057="","",参照!E1057)</f>
        <v>3.3500000000000001E-4</v>
      </c>
      <c r="AZ1057" s="52" t="str">
        <f>IF(参照!F1057="","",参照!F1057)</f>
        <v>(株)エフオン</v>
      </c>
      <c r="BA1057" s="52" t="str">
        <f>IF(参照!G1057="","",参照!G1057)</f>
        <v>(株)エフオン_メニューF</v>
      </c>
      <c r="BB1057" s="52">
        <f t="shared" si="47"/>
        <v>0.33500000000000002</v>
      </c>
      <c r="BD1057" s="52" t="str">
        <f>IF(参照!L1057="","",参照!L1057)</f>
        <v/>
      </c>
    </row>
    <row r="1058" spans="47:56">
      <c r="AU1058" s="52" t="str">
        <f>IF(参照!A1058="","",参照!A1058)</f>
        <v/>
      </c>
      <c r="AV1058" s="52" t="str">
        <f>IF(参照!B1058="","",参照!B1058)</f>
        <v/>
      </c>
      <c r="AW1058" s="52" t="str">
        <f>IF(参照!C1058="","",参照!C1058)</f>
        <v/>
      </c>
      <c r="AX1058" s="52" t="str">
        <f>IF(参照!D1058="","",参照!D1058)</f>
        <v>(参考値)事業者全体</v>
      </c>
      <c r="AY1058" s="52">
        <f>IF(参照!E1058="","",参照!E1058)</f>
        <v>4.1599999999999997E-4</v>
      </c>
      <c r="AZ1058" s="52" t="str">
        <f>IF(参照!F1058="","",参照!F1058)</f>
        <v>(株)エフオン</v>
      </c>
      <c r="BA1058" s="52" t="str">
        <f>IF(参照!G1058="","",参照!G1058)</f>
        <v>(株)エフオン_(参考値)事業者全体</v>
      </c>
      <c r="BB1058" s="52">
        <f t="shared" si="47"/>
        <v>0.41599999999999998</v>
      </c>
      <c r="BD1058" s="52" t="str">
        <f>IF(参照!L1058="","",参照!L1058)</f>
        <v/>
      </c>
    </row>
    <row r="1059" spans="47:56">
      <c r="AU1059" s="52" t="str">
        <f>IF(参照!A1059="","",参照!A1059)</f>
        <v>A0699</v>
      </c>
      <c r="AV1059" s="52" t="str">
        <f>IF(参照!B1059="","",参照!B1059)</f>
        <v>(株)岡崎さくら電力</v>
      </c>
      <c r="AW1059" s="52">
        <f>IF(参照!C1059="","",参照!C1059)</f>
        <v>1.85E-4</v>
      </c>
      <c r="AX1059" s="52" t="str">
        <f>IF(参照!D1059="","",参照!D1059)</f>
        <v/>
      </c>
      <c r="AY1059" s="52">
        <f>IF(参照!E1059="","",参照!E1059)</f>
        <v>3.1700000000000001E-4</v>
      </c>
      <c r="AZ1059" s="52" t="str">
        <f>IF(参照!F1059="","",参照!F1059)</f>
        <v>(株)岡崎さくら電力</v>
      </c>
      <c r="BA1059" s="52" t="str">
        <f>IF(参照!G1059="","",参照!G1059)</f>
        <v>(株)岡崎さくら電力_</v>
      </c>
      <c r="BB1059" s="52">
        <f t="shared" si="47"/>
        <v>0.317</v>
      </c>
      <c r="BD1059" s="52" t="str">
        <f>IF(参照!L1059="","",参照!L1059)</f>
        <v/>
      </c>
    </row>
    <row r="1060" spans="47:56">
      <c r="AU1060" s="52" t="str">
        <f>IF(参照!A1060="","",参照!A1060)</f>
        <v>A0702</v>
      </c>
      <c r="AV1060" s="52" t="str">
        <f>IF(参照!B1060="","",参照!B1060)</f>
        <v>旭マルヰガス(株)</v>
      </c>
      <c r="AW1060" s="52">
        <f>IF(参照!C1060="","",参照!C1060)</f>
        <v>5.1599999999999997E-4</v>
      </c>
      <c r="AX1060" s="52" t="str">
        <f>IF(参照!D1060="","",参照!D1060)</f>
        <v/>
      </c>
      <c r="AY1060" s="52">
        <f>IF(参照!E1060="","",参照!E1060)</f>
        <v>5.6099999999999998E-4</v>
      </c>
      <c r="AZ1060" s="52" t="str">
        <f>IF(参照!F1060="","",参照!F1060)</f>
        <v>旭マルヰガス(株)</v>
      </c>
      <c r="BA1060" s="52" t="str">
        <f>IF(参照!G1060="","",参照!G1060)</f>
        <v>旭マルヰガス(株)_</v>
      </c>
      <c r="BB1060" s="52">
        <f t="shared" si="47"/>
        <v>0.56099999999999994</v>
      </c>
      <c r="BD1060" s="52" t="str">
        <f>IF(参照!L1060="","",参照!L1060)</f>
        <v/>
      </c>
    </row>
    <row r="1061" spans="47:56">
      <c r="AU1061" s="52" t="str">
        <f>IF(参照!A1061="","",参照!A1061)</f>
        <v>A0703</v>
      </c>
      <c r="AV1061" s="52" t="str">
        <f>IF(参照!B1061="","",参照!B1061)</f>
        <v>ＪＲＥトレーディング(株)</v>
      </c>
      <c r="AW1061" s="52" t="str">
        <f>IF(参照!C1061="","",参照!C1061)</f>
        <v>0.000453※</v>
      </c>
      <c r="AX1061" s="52" t="str">
        <f>IF(参照!D1061="","",参照!D1061)</f>
        <v/>
      </c>
      <c r="AY1061" s="52">
        <f>IF(参照!E1061="","",参照!E1061)</f>
        <v>7.0899999999999999E-4</v>
      </c>
      <c r="AZ1061" s="52" t="str">
        <f>IF(参照!F1061="","",参照!F1061)</f>
        <v>ＪＲＥトレーディング(株)</v>
      </c>
      <c r="BA1061" s="52" t="str">
        <f>IF(参照!G1061="","",参照!G1061)</f>
        <v>ＪＲＥトレーディング(株)_</v>
      </c>
      <c r="BB1061" s="52">
        <f t="shared" si="47"/>
        <v>0.70899999999999996</v>
      </c>
      <c r="BD1061" s="52" t="str">
        <f>IF(参照!L1061="","",参照!L1061)</f>
        <v/>
      </c>
    </row>
    <row r="1062" spans="47:56">
      <c r="AU1062" s="52" t="str">
        <f>IF(参照!A1062="","",参照!A1062)</f>
        <v>A0704</v>
      </c>
      <c r="AV1062" s="52" t="str">
        <f>IF(参照!B1062="","",参照!B1062)</f>
        <v>Ｃａｓｔｌｅｔｏｎ　Ｃｏｍｍｏｄｉｔｉｅｓ　Ｊａｐａｎ合同会社</v>
      </c>
      <c r="AW1062" s="52">
        <f>IF(参照!C1062="","",参照!C1062)</f>
        <v>2.05E-4</v>
      </c>
      <c r="AX1062" s="52" t="str">
        <f>IF(参照!D1062="","",参照!D1062)</f>
        <v/>
      </c>
      <c r="AY1062" s="52">
        <f>IF(参照!E1062="","",参照!E1062)</f>
        <v>1.4899999999999999E-4</v>
      </c>
      <c r="AZ1062" s="52" t="str">
        <f>IF(参照!F1062="","",参照!F1062)</f>
        <v>Ｃａｓｔｌｅｔｏｎ　Ｃｏｍｍｏｄｉｔｉｅｓ　Ｊａｐａｎ合同会社</v>
      </c>
      <c r="BA1062" s="52" t="str">
        <f>IF(参照!G1062="","",参照!G1062)</f>
        <v>Ｃａｓｔｌｅｔｏｎ　Ｃｏｍｍｏｄｉｔｉｅｓ　Ｊａｐａｎ合同会社_</v>
      </c>
      <c r="BB1062" s="52">
        <f t="shared" si="47"/>
        <v>0.14899999999999999</v>
      </c>
      <c r="BD1062" s="52" t="str">
        <f>IF(参照!L1062="","",参照!L1062)</f>
        <v/>
      </c>
    </row>
    <row r="1063" spans="47:56">
      <c r="AU1063" s="52" t="str">
        <f>IF(参照!A1063="","",参照!A1063)</f>
        <v>A0705</v>
      </c>
      <c r="AV1063" s="52" t="str">
        <f>IF(参照!B1063="","",参照!B1063)</f>
        <v>神戸電力(株)</v>
      </c>
      <c r="AW1063" s="52">
        <f>IF(参照!C1063="","",参照!C1063)</f>
        <v>6.1799999999999995E-4</v>
      </c>
      <c r="AX1063" s="52" t="str">
        <f>IF(参照!D1063="","",参照!D1063)</f>
        <v/>
      </c>
      <c r="AY1063" s="52">
        <f>IF(参照!E1063="","",参照!E1063)</f>
        <v>6.9200000000000002E-4</v>
      </c>
      <c r="AZ1063" s="52" t="str">
        <f>IF(参照!F1063="","",参照!F1063)</f>
        <v>神戸電力(株)</v>
      </c>
      <c r="BA1063" s="52" t="str">
        <f>IF(参照!G1063="","",参照!G1063)</f>
        <v>神戸電力(株)_</v>
      </c>
      <c r="BB1063" s="52">
        <f t="shared" si="47"/>
        <v>0.69200000000000006</v>
      </c>
      <c r="BD1063" s="52" t="str">
        <f>IF(参照!L1063="","",参照!L1063)</f>
        <v/>
      </c>
    </row>
    <row r="1064" spans="47:56">
      <c r="AU1064" s="52" t="str">
        <f>IF(参照!A1064="","",参照!A1064)</f>
        <v>A0708</v>
      </c>
      <c r="AV1064" s="52" t="str">
        <f>IF(参照!B1064="","",参照!B1064)</f>
        <v>エア・ウォーター・ライフソリューション(株)(旧：エア・ウォーター北海道(株))</v>
      </c>
      <c r="AW1064" s="52">
        <f>IF(参照!C1064="","",参照!C1064)</f>
        <v>6.0300000000000002E-4</v>
      </c>
      <c r="AX1064" s="52" t="str">
        <f>IF(参照!D1064="","",参照!D1064)</f>
        <v/>
      </c>
      <c r="AY1064" s="52">
        <f>IF(参照!E1064="","",参照!E1064)</f>
        <v>5.4699999999999996E-4</v>
      </c>
      <c r="AZ1064" s="52" t="str">
        <f>IF(参照!F1064="","",参照!F1064)</f>
        <v>エア・ウォーター・ライフソリューション(株)(旧：エア・ウォーター北海道(株))</v>
      </c>
      <c r="BA1064" s="52" t="str">
        <f>IF(参照!G1064="","",参照!G1064)</f>
        <v>エア・ウォーター・ライフソリューション(株)(旧：エア・ウォーター北海道(株))_</v>
      </c>
      <c r="BB1064" s="52">
        <f t="shared" si="47"/>
        <v>0.54699999999999993</v>
      </c>
      <c r="BD1064" s="52" t="str">
        <f>IF(参照!L1064="","",参照!L1064)</f>
        <v/>
      </c>
    </row>
    <row r="1065" spans="47:56">
      <c r="AU1065" s="52" t="str">
        <f>IF(参照!A1065="","",参照!A1065)</f>
        <v>A0709</v>
      </c>
      <c r="AV1065" s="52" t="str">
        <f>IF(参照!B1065="","",参照!B1065)</f>
        <v>生活協同組合ひろしま</v>
      </c>
      <c r="AW1065" s="52">
        <f>IF(参照!C1065="","",参照!C1065)</f>
        <v>3.6699999999999998E-4</v>
      </c>
      <c r="AX1065" s="52" t="str">
        <f>IF(参照!D1065="","",参照!D1065)</f>
        <v>メニューA</v>
      </c>
      <c r="AY1065" s="52">
        <f>IF(参照!E1065="","",参照!E1065)</f>
        <v>3.5100000000000002E-4</v>
      </c>
      <c r="AZ1065" s="52" t="str">
        <f>IF(参照!F1065="","",参照!F1065)</f>
        <v>生活協同組合ひろしま</v>
      </c>
      <c r="BA1065" s="52" t="str">
        <f>IF(参照!G1065="","",参照!G1065)</f>
        <v>生活協同組合ひろしま_メニューA</v>
      </c>
      <c r="BB1065" s="52">
        <f t="shared" si="47"/>
        <v>0.35100000000000003</v>
      </c>
      <c r="BD1065" s="52" t="str">
        <f>IF(参照!L1065="","",参照!L1065)</f>
        <v/>
      </c>
    </row>
    <row r="1066" spans="47:56">
      <c r="AU1066" s="52" t="str">
        <f>IF(参照!A1066="","",参照!A1066)</f>
        <v/>
      </c>
      <c r="AV1066" s="52" t="str">
        <f>IF(参照!B1066="","",参照!B1066)</f>
        <v/>
      </c>
      <c r="AW1066" s="52" t="str">
        <f>IF(参照!C1066="","",参照!C1066)</f>
        <v/>
      </c>
      <c r="AX1066" s="52" t="str">
        <f>IF(参照!D1066="","",参照!D1066)</f>
        <v>メニューB(残差)</v>
      </c>
      <c r="AY1066" s="52">
        <f>IF(参照!E1066="","",参照!E1066)</f>
        <v>3.21E-4</v>
      </c>
      <c r="AZ1066" s="52" t="str">
        <f>IF(参照!F1066="","",参照!F1066)</f>
        <v>生活協同組合ひろしま</v>
      </c>
      <c r="BA1066" s="52" t="str">
        <f>IF(参照!G1066="","",参照!G1066)</f>
        <v>生活協同組合ひろしま_メニューB(残差)</v>
      </c>
      <c r="BB1066" s="52">
        <f t="shared" si="47"/>
        <v>0.32100000000000001</v>
      </c>
      <c r="BD1066" s="52" t="str">
        <f>IF(参照!L1066="","",参照!L1066)</f>
        <v/>
      </c>
    </row>
    <row r="1067" spans="47:56">
      <c r="AU1067" s="52" t="str">
        <f>IF(参照!A1067="","",参照!A1067)</f>
        <v/>
      </c>
      <c r="AV1067" s="52" t="str">
        <f>IF(参照!B1067="","",参照!B1067)</f>
        <v/>
      </c>
      <c r="AW1067" s="52" t="str">
        <f>IF(参照!C1067="","",参照!C1067)</f>
        <v/>
      </c>
      <c r="AX1067" s="52" t="str">
        <f>IF(参照!D1067="","",参照!D1067)</f>
        <v>(参考値)事業者全体</v>
      </c>
      <c r="AY1067" s="52">
        <f>IF(参照!E1067="","",参照!E1067)</f>
        <v>3.4200000000000002E-4</v>
      </c>
      <c r="AZ1067" s="52" t="str">
        <f>IF(参照!F1067="","",参照!F1067)</f>
        <v>生活協同組合ひろしま</v>
      </c>
      <c r="BA1067" s="52" t="str">
        <f>IF(参照!G1067="","",参照!G1067)</f>
        <v>生活協同組合ひろしま_(参考値)事業者全体</v>
      </c>
      <c r="BB1067" s="52">
        <f t="shared" si="47"/>
        <v>0.34200000000000003</v>
      </c>
      <c r="BD1067" s="52" t="str">
        <f>IF(参照!L1067="","",参照!L1067)</f>
        <v/>
      </c>
    </row>
    <row r="1068" spans="47:56">
      <c r="AU1068" s="52" t="str">
        <f>IF(参照!A1068="","",参照!A1068)</f>
        <v>A0710</v>
      </c>
      <c r="AV1068" s="52" t="str">
        <f>IF(参照!B1068="","",参照!B1068)</f>
        <v>(株)京楽産業ホールディングス</v>
      </c>
      <c r="AW1068" s="52">
        <f>IF(参照!C1068="","",参照!C1068)</f>
        <v>4.8299999999999998E-4</v>
      </c>
      <c r="AX1068" s="52" t="str">
        <f>IF(参照!D1068="","",参照!D1068)</f>
        <v/>
      </c>
      <c r="AY1068" s="52">
        <f>IF(参照!E1068="","",参照!E1068)</f>
        <v>5.2999999999999998E-4</v>
      </c>
      <c r="AZ1068" s="52" t="str">
        <f>IF(参照!F1068="","",参照!F1068)</f>
        <v>(株)京楽産業ホールディングス</v>
      </c>
      <c r="BA1068" s="52" t="str">
        <f>IF(参照!G1068="","",参照!G1068)</f>
        <v>(株)京楽産業ホールディングス_</v>
      </c>
      <c r="BB1068" s="52">
        <f t="shared" si="47"/>
        <v>0.53</v>
      </c>
      <c r="BD1068" s="52" t="str">
        <f>IF(参照!L1068="","",参照!L1068)</f>
        <v/>
      </c>
    </row>
    <row r="1069" spans="47:56">
      <c r="AU1069" s="52" t="str">
        <f>IF(参照!A1069="","",参照!A1069)</f>
        <v>A0711</v>
      </c>
      <c r="AV1069" s="52" t="str">
        <f>IF(参照!B1069="","",参照!B1069)</f>
        <v>(株)ＲｅｎｏＬａｂｏ</v>
      </c>
      <c r="AW1069" s="52">
        <f>IF(参照!C1069="","",参照!C1069)</f>
        <v>5.1000000000000004E-4</v>
      </c>
      <c r="AX1069" s="52" t="str">
        <f>IF(参照!D1069="","",参照!D1069)</f>
        <v/>
      </c>
      <c r="AY1069" s="52">
        <f>IF(参照!E1069="","",参照!E1069)</f>
        <v>5.6300000000000002E-4</v>
      </c>
      <c r="AZ1069" s="52" t="str">
        <f>IF(参照!F1069="","",参照!F1069)</f>
        <v>(株)ＲｅｎｏＬａｂｏ</v>
      </c>
      <c r="BA1069" s="52" t="str">
        <f>IF(参照!G1069="","",参照!G1069)</f>
        <v>(株)ＲｅｎｏＬａｂｏ_</v>
      </c>
      <c r="BB1069" s="52">
        <f t="shared" si="47"/>
        <v>0.56300000000000006</v>
      </c>
      <c r="BD1069" s="52" t="str">
        <f>IF(参照!L1069="","",参照!L1069)</f>
        <v/>
      </c>
    </row>
    <row r="1070" spans="47:56">
      <c r="AU1070" s="52" t="str">
        <f>IF(参照!A1070="","",参照!A1070)</f>
        <v>A0712</v>
      </c>
      <c r="AV1070" s="52" t="str">
        <f>IF(参照!B1070="","",参照!B1070)</f>
        <v>アークエルテクノロジーズ(株)</v>
      </c>
      <c r="AW1070" s="52">
        <f>IF(参照!C1070="","",参照!C1070)</f>
        <v>5.13E-4</v>
      </c>
      <c r="AX1070" s="52" t="str">
        <f>IF(参照!D1070="","",参照!D1070)</f>
        <v/>
      </c>
      <c r="AY1070" s="52">
        <f>IF(参照!E1070="","",参照!E1070)</f>
        <v>0</v>
      </c>
      <c r="AZ1070" s="52" t="str">
        <f>IF(参照!F1070="","",参照!F1070)</f>
        <v>アークエルテクノロジーズ(株)</v>
      </c>
      <c r="BA1070" s="52" t="str">
        <f>IF(参照!G1070="","",参照!G1070)</f>
        <v>アークエルテクノロジーズ(株)_</v>
      </c>
      <c r="BB1070" s="52">
        <f t="shared" si="47"/>
        <v>0</v>
      </c>
      <c r="BD1070" s="52" t="str">
        <f>IF(参照!L1070="","",参照!L1070)</f>
        <v/>
      </c>
    </row>
    <row r="1071" spans="47:56">
      <c r="AU1071" s="52" t="str">
        <f>IF(参照!A1071="","",参照!A1071)</f>
        <v>A0713</v>
      </c>
      <c r="AV1071" s="52" t="str">
        <f>IF(参照!B1071="","",参照!B1071)</f>
        <v>弥富ガス協同組合</v>
      </c>
      <c r="AW1071" s="52">
        <f>IF(参照!C1071="","",参照!C1071)</f>
        <v>5.2500000000000008E-4</v>
      </c>
      <c r="AX1071" s="52" t="str">
        <f>IF(参照!D1071="","",参照!D1071)</f>
        <v/>
      </c>
      <c r="AY1071" s="52">
        <f>IF(参照!E1071="","",参照!E1071)</f>
        <v>5.6999999999999998E-4</v>
      </c>
      <c r="AZ1071" s="52" t="str">
        <f>IF(参照!F1071="","",参照!F1071)</f>
        <v>弥富ガス協同組合</v>
      </c>
      <c r="BA1071" s="52" t="str">
        <f>IF(参照!G1071="","",参照!G1071)</f>
        <v>弥富ガス協同組合_</v>
      </c>
      <c r="BB1071" s="52">
        <f t="shared" si="47"/>
        <v>0.56999999999999995</v>
      </c>
      <c r="BD1071" s="52" t="str">
        <f>IF(参照!L1071="","",参照!L1071)</f>
        <v/>
      </c>
    </row>
    <row r="1072" spans="47:56">
      <c r="AU1072" s="52" t="str">
        <f>IF(参照!A1072="","",参照!A1072)</f>
        <v>A0714</v>
      </c>
      <c r="AV1072" s="52" t="str">
        <f>IF(参照!B1072="","",参照!B1072)</f>
        <v>エルメック(株)</v>
      </c>
      <c r="AW1072" s="52">
        <f>IF(参照!C1072="","",参照!C1072)</f>
        <v>3.9100000000000002E-4</v>
      </c>
      <c r="AX1072" s="52" t="str">
        <f>IF(参照!D1072="","",参照!D1072)</f>
        <v/>
      </c>
      <c r="AY1072" s="52">
        <f>IF(参照!E1072="","",参照!E1072)</f>
        <v>3.3500000000000001E-4</v>
      </c>
      <c r="AZ1072" s="52" t="str">
        <f>IF(参照!F1072="","",参照!F1072)</f>
        <v>エルメック(株)</v>
      </c>
      <c r="BA1072" s="52" t="str">
        <f>IF(参照!G1072="","",参照!G1072)</f>
        <v>エルメック(株)_</v>
      </c>
      <c r="BB1072" s="52">
        <f t="shared" si="47"/>
        <v>0.33500000000000002</v>
      </c>
      <c r="BD1072" s="52" t="str">
        <f>IF(参照!L1072="","",参照!L1072)</f>
        <v/>
      </c>
    </row>
    <row r="1073" spans="47:56">
      <c r="AU1073" s="52" t="str">
        <f>IF(参照!A1073="","",参照!A1073)</f>
        <v>A0715</v>
      </c>
      <c r="AV1073" s="52" t="str">
        <f>IF(参照!B1073="","",参照!B1073)</f>
        <v>(株)オズエナジー</v>
      </c>
      <c r="AW1073" s="52">
        <f>IF(参照!C1073="","",参照!C1073)</f>
        <v>4.9600000000000002E-4</v>
      </c>
      <c r="AX1073" s="52" t="str">
        <f>IF(参照!D1073="","",参照!D1073)</f>
        <v/>
      </c>
      <c r="AY1073" s="52">
        <f>IF(参照!E1073="","",参照!E1073)</f>
        <v>5.4299999999999997E-4</v>
      </c>
      <c r="AZ1073" s="52" t="str">
        <f>IF(参照!F1073="","",参照!F1073)</f>
        <v>(株)オズエナジー</v>
      </c>
      <c r="BA1073" s="52" t="str">
        <f>IF(参照!G1073="","",参照!G1073)</f>
        <v>(株)オズエナジー_</v>
      </c>
      <c r="BB1073" s="52">
        <f t="shared" si="47"/>
        <v>0.54299999999999993</v>
      </c>
      <c r="BD1073" s="52" t="str">
        <f>IF(参照!L1073="","",参照!L1073)</f>
        <v/>
      </c>
    </row>
    <row r="1074" spans="47:56">
      <c r="AU1074" s="52" t="str">
        <f>IF(参照!A1074="","",参照!A1074)</f>
        <v>A0716</v>
      </c>
      <c r="AV1074" s="52" t="str">
        <f>IF(参照!B1074="","",参照!B1074)</f>
        <v>レモンガス(株)</v>
      </c>
      <c r="AW1074" s="52">
        <f>IF(参照!C1074="","",参照!C1074)</f>
        <v>4.6000000000000001E-4</v>
      </c>
      <c r="AX1074" s="52" t="str">
        <f>IF(参照!D1074="","",参照!D1074)</f>
        <v/>
      </c>
      <c r="AY1074" s="52">
        <f>IF(参照!E1074="","",参照!E1074)</f>
        <v>4.0400000000000001E-4</v>
      </c>
      <c r="AZ1074" s="52" t="str">
        <f>IF(参照!F1074="","",参照!F1074)</f>
        <v>レモンガス(株)</v>
      </c>
      <c r="BA1074" s="52" t="str">
        <f>IF(参照!G1074="","",参照!G1074)</f>
        <v>レモンガス(株)_</v>
      </c>
      <c r="BB1074" s="52">
        <f t="shared" si="47"/>
        <v>0.40400000000000003</v>
      </c>
      <c r="BD1074" s="52" t="str">
        <f>IF(参照!L1074="","",参照!L1074)</f>
        <v/>
      </c>
    </row>
    <row r="1075" spans="47:56">
      <c r="AU1075" s="52" t="str">
        <f>IF(参照!A1075="","",参照!A1075)</f>
        <v>A0718</v>
      </c>
      <c r="AV1075" s="52" t="str">
        <f>IF(参照!B1075="","",参照!B1075)</f>
        <v>(株)日本海水</v>
      </c>
      <c r="AW1075" s="52">
        <f>IF(参照!C1075="","",参照!C1075)</f>
        <v>3.7399999999999998E-4</v>
      </c>
      <c r="AX1075" s="52" t="str">
        <f>IF(参照!D1075="","",参照!D1075)</f>
        <v/>
      </c>
      <c r="AY1075" s="52">
        <f>IF(参照!E1075="","",参照!E1075)</f>
        <v>3.1799999999999998E-4</v>
      </c>
      <c r="AZ1075" s="52" t="str">
        <f>IF(参照!F1075="","",参照!F1075)</f>
        <v>(株)日本海水</v>
      </c>
      <c r="BA1075" s="52" t="str">
        <f>IF(参照!G1075="","",参照!G1075)</f>
        <v>(株)日本海水_</v>
      </c>
      <c r="BB1075" s="52">
        <f t="shared" si="47"/>
        <v>0.318</v>
      </c>
      <c r="BD1075" s="52" t="str">
        <f>IF(参照!L1075="","",参照!L1075)</f>
        <v/>
      </c>
    </row>
    <row r="1076" spans="47:56">
      <c r="AU1076" s="52" t="str">
        <f>IF(参照!A1076="","",参照!A1076)</f>
        <v>A0720</v>
      </c>
      <c r="AV1076" s="52" t="str">
        <f>IF(参照!B1076="","",参照!B1076)</f>
        <v>(株)ａｆｔｅｒＦＩＴ</v>
      </c>
      <c r="AW1076" s="52">
        <f>IF(参照!C1076="","",参照!C1076)</f>
        <v>4.9600000000000002E-4</v>
      </c>
      <c r="AX1076" s="52" t="str">
        <f>IF(参照!D1076="","",参照!D1076)</f>
        <v>メニューA</v>
      </c>
      <c r="AY1076" s="52">
        <f>IF(参照!E1076="","",参照!E1076)</f>
        <v>0</v>
      </c>
      <c r="AZ1076" s="52" t="str">
        <f>IF(参照!F1076="","",参照!F1076)</f>
        <v>(株)ａｆｔｅｒＦＩＴ</v>
      </c>
      <c r="BA1076" s="52" t="str">
        <f>IF(参照!G1076="","",参照!G1076)</f>
        <v>(株)ａｆｔｅｒＦＩＴ_メニューA</v>
      </c>
      <c r="BB1076" s="52">
        <f t="shared" si="47"/>
        <v>0</v>
      </c>
      <c r="BD1076" s="52" t="str">
        <f>IF(参照!L1076="","",参照!L1076)</f>
        <v/>
      </c>
    </row>
    <row r="1077" spans="47:56">
      <c r="AU1077" s="52" t="str">
        <f>IF(参照!A1077="","",参照!A1077)</f>
        <v>A0721</v>
      </c>
      <c r="AV1077" s="52" t="str">
        <f>IF(参照!B1077="","",参照!B1077)</f>
        <v>中小企業支援(株)</v>
      </c>
      <c r="AW1077" s="52">
        <f>IF(参照!C1077="","",参照!C1077)</f>
        <v>5.3799999999999996E-4</v>
      </c>
      <c r="AX1077" s="52" t="str">
        <f>IF(参照!D1077="","",参照!D1077)</f>
        <v/>
      </c>
      <c r="AY1077" s="52">
        <f>IF(参照!E1077="","",参照!E1077)</f>
        <v>5.9500000000000004E-4</v>
      </c>
      <c r="AZ1077" s="52" t="str">
        <f>IF(参照!F1077="","",参照!F1077)</f>
        <v>中小企業支援(株)</v>
      </c>
      <c r="BA1077" s="52" t="str">
        <f>IF(参照!G1077="","",参照!G1077)</f>
        <v>中小企業支援(株)_</v>
      </c>
      <c r="BB1077" s="52">
        <f t="shared" si="47"/>
        <v>0.59500000000000008</v>
      </c>
      <c r="BD1077" s="52" t="str">
        <f>IF(参照!L1077="","",参照!L1077)</f>
        <v/>
      </c>
    </row>
    <row r="1078" spans="47:56">
      <c r="AU1078" s="52" t="str">
        <f>IF(参照!A1078="","",参照!A1078)</f>
        <v>A0722</v>
      </c>
      <c r="AV1078" s="52" t="str">
        <f>IF(参照!B1078="","",参照!B1078)</f>
        <v>サントラベラーズサービス有限会社</v>
      </c>
      <c r="AW1078" s="52">
        <f>IF(参照!C1078="","",参照!C1078)</f>
        <v>5.1400000000000003E-4</v>
      </c>
      <c r="AX1078" s="52" t="str">
        <f>IF(参照!D1078="","",参照!D1078)</f>
        <v/>
      </c>
      <c r="AY1078" s="52">
        <f>IF(参照!E1078="","",参照!E1078)</f>
        <v>4.5800000000000002E-4</v>
      </c>
      <c r="AZ1078" s="52" t="str">
        <f>IF(参照!F1078="","",参照!F1078)</f>
        <v>サントラベラーズサービス有限会社</v>
      </c>
      <c r="BA1078" s="52" t="str">
        <f>IF(参照!G1078="","",参照!G1078)</f>
        <v>サントラベラーズサービス有限会社_</v>
      </c>
      <c r="BB1078" s="52">
        <f t="shared" si="47"/>
        <v>0.45800000000000002</v>
      </c>
      <c r="BD1078" s="52" t="str">
        <f>IF(参照!L1078="","",参照!L1078)</f>
        <v/>
      </c>
    </row>
    <row r="1079" spans="47:56">
      <c r="AU1079" s="52" t="str">
        <f>IF(参照!A1079="","",参照!A1079)</f>
        <v>A0725</v>
      </c>
      <c r="AV1079" s="52" t="str">
        <f>IF(参照!B1079="","",参照!B1079)</f>
        <v>合同会社Ｐｅａｋ８</v>
      </c>
      <c r="AW1079" s="52">
        <f>IF(参照!C1079="","",参照!C1079)</f>
        <v>4.75E-4</v>
      </c>
      <c r="AX1079" s="52" t="str">
        <f>IF(参照!D1079="","",参照!D1079)</f>
        <v/>
      </c>
      <c r="AY1079" s="52">
        <f>IF(参照!E1079="","",参照!E1079)</f>
        <v>4.1899999999999999E-4</v>
      </c>
      <c r="AZ1079" s="52" t="str">
        <f>IF(参照!F1079="","",参照!F1079)</f>
        <v>合同会社Ｐｅａｋ８</v>
      </c>
      <c r="BA1079" s="52" t="str">
        <f>IF(参照!G1079="","",参照!G1079)</f>
        <v>合同会社Ｐｅａｋ８_</v>
      </c>
      <c r="BB1079" s="52">
        <f t="shared" si="47"/>
        <v>0.41899999999999998</v>
      </c>
      <c r="BD1079" s="52" t="str">
        <f>IF(参照!L1079="","",参照!L1079)</f>
        <v/>
      </c>
    </row>
    <row r="1080" spans="47:56">
      <c r="AU1080" s="52" t="str">
        <f>IF(参照!A1080="","",参照!A1080)</f>
        <v>A0726</v>
      </c>
      <c r="AV1080" s="52" t="str">
        <f>IF(参照!B1080="","",参照!B1080)</f>
        <v>八千代エンジニヤリング(株)</v>
      </c>
      <c r="AW1080" s="52">
        <f>IF(参照!C1080="","",参照!C1080)</f>
        <v>4.7799999999999996E-4</v>
      </c>
      <c r="AX1080" s="52" t="str">
        <f>IF(参照!D1080="","",参照!D1080)</f>
        <v/>
      </c>
      <c r="AY1080" s="52">
        <f>IF(参照!E1080="","",参照!E1080)</f>
        <v>0</v>
      </c>
      <c r="AZ1080" s="52" t="str">
        <f>IF(参照!F1080="","",参照!F1080)</f>
        <v>八千代エンジニヤリング(株)</v>
      </c>
      <c r="BA1080" s="52" t="str">
        <f>IF(参照!G1080="","",参照!G1080)</f>
        <v>八千代エンジニヤリング(株)_</v>
      </c>
      <c r="BB1080" s="52">
        <f t="shared" si="47"/>
        <v>0</v>
      </c>
      <c r="BD1080" s="52" t="str">
        <f>IF(参照!L1080="","",参照!L1080)</f>
        <v/>
      </c>
    </row>
    <row r="1081" spans="47:56">
      <c r="AU1081" s="52" t="str">
        <f>IF(参照!A1081="","",参照!A1081)</f>
        <v>A0729</v>
      </c>
      <c r="AV1081" s="52" t="str">
        <f>IF(参照!B1081="","",参照!B1081)</f>
        <v>神楽電力(株)</v>
      </c>
      <c r="AW1081" s="52">
        <f>IF(参照!C1081="","",参照!C1081)</f>
        <v>4.4900000000000002E-4</v>
      </c>
      <c r="AX1081" s="52" t="str">
        <f>IF(参照!D1081="","",参照!D1081)</f>
        <v/>
      </c>
      <c r="AY1081" s="52">
        <f>IF(参照!E1081="","",参照!E1081)</f>
        <v>5.5699999999999999E-4</v>
      </c>
      <c r="AZ1081" s="52" t="str">
        <f>IF(参照!F1081="","",参照!F1081)</f>
        <v>神楽電力(株)</v>
      </c>
      <c r="BA1081" s="52" t="str">
        <f>IF(参照!G1081="","",参照!G1081)</f>
        <v>神楽電力(株)_</v>
      </c>
      <c r="BB1081" s="52">
        <f t="shared" si="47"/>
        <v>0.55699999999999994</v>
      </c>
      <c r="BD1081" s="52" t="str">
        <f>IF(参照!L1081="","",参照!L1081)</f>
        <v/>
      </c>
    </row>
    <row r="1082" spans="47:56">
      <c r="AU1082" s="52" t="str">
        <f>IF(参照!A1082="","",参照!A1082)</f>
        <v>A0730</v>
      </c>
      <c r="AV1082" s="52" t="str">
        <f>IF(参照!B1082="","",参照!B1082)</f>
        <v>ゆきぐに新電力(株)</v>
      </c>
      <c r="AW1082" s="52">
        <f>IF(参照!C1082="","",参照!C1082)</f>
        <v>5.22E-4</v>
      </c>
      <c r="AX1082" s="52" t="str">
        <f>IF(参照!D1082="","",参照!D1082)</f>
        <v/>
      </c>
      <c r="AY1082" s="52">
        <f>IF(参照!E1082="","",参照!E1082)</f>
        <v>4.6900000000000002E-4</v>
      </c>
      <c r="AZ1082" s="52" t="str">
        <f>IF(参照!F1082="","",参照!F1082)</f>
        <v>ゆきぐに新電力(株)</v>
      </c>
      <c r="BA1082" s="52" t="str">
        <f>IF(参照!G1082="","",参照!G1082)</f>
        <v>ゆきぐに新電力(株)_</v>
      </c>
      <c r="BB1082" s="52">
        <f t="shared" si="47"/>
        <v>0.46900000000000003</v>
      </c>
      <c r="BD1082" s="52" t="str">
        <f>IF(参照!L1082="","",参照!L1082)</f>
        <v/>
      </c>
    </row>
    <row r="1083" spans="47:56">
      <c r="AU1083" s="52" t="str">
        <f>IF(参照!A1083="","",参照!A1083)</f>
        <v>A0732</v>
      </c>
      <c r="AV1083" s="52" t="str">
        <f>IF(参照!B1083="","",参照!B1083)</f>
        <v>(株)ながさきサステナエナジー</v>
      </c>
      <c r="AW1083" s="52">
        <f>IF(参照!C1083="","",参照!C1083)</f>
        <v>8.1000000000000004E-5</v>
      </c>
      <c r="AX1083" s="52" t="str">
        <f>IF(参照!D1083="","",参照!D1083)</f>
        <v/>
      </c>
      <c r="AY1083" s="52">
        <f>IF(参照!E1083="","",参照!E1083)</f>
        <v>0</v>
      </c>
      <c r="AZ1083" s="52" t="str">
        <f>IF(参照!F1083="","",参照!F1083)</f>
        <v>(株)ながさきサステナエナジー</v>
      </c>
      <c r="BA1083" s="52" t="str">
        <f>IF(参照!G1083="","",参照!G1083)</f>
        <v>(株)ながさきサステナエナジー_</v>
      </c>
      <c r="BB1083" s="52">
        <f t="shared" si="47"/>
        <v>0</v>
      </c>
      <c r="BD1083" s="52" t="str">
        <f>IF(参照!L1083="","",参照!L1083)</f>
        <v/>
      </c>
    </row>
    <row r="1084" spans="47:56">
      <c r="AU1084" s="52" t="str">
        <f>IF(参照!A1084="","",参照!A1084)</f>
        <v>A0734</v>
      </c>
      <c r="AV1084" s="52" t="str">
        <f>IF(参照!B1084="","",参照!B1084)</f>
        <v>(株)Ｉ＆Ｉ</v>
      </c>
      <c r="AW1084" s="52">
        <f>IF(参照!C1084="","",参照!C1084)</f>
        <v>5.3200000000000003E-4</v>
      </c>
      <c r="AX1084" s="52" t="str">
        <f>IF(参照!D1084="","",参照!D1084)</f>
        <v/>
      </c>
      <c r="AY1084" s="52">
        <f>IF(参照!E1084="","",参照!E1084)</f>
        <v>4.7599999999999997E-4</v>
      </c>
      <c r="AZ1084" s="52" t="str">
        <f>IF(参照!F1084="","",参照!F1084)</f>
        <v>(株)Ｉ＆Ｉ</v>
      </c>
      <c r="BA1084" s="52" t="str">
        <f>IF(参照!G1084="","",参照!G1084)</f>
        <v>(株)Ｉ＆Ｉ_</v>
      </c>
      <c r="BB1084" s="52">
        <f t="shared" si="47"/>
        <v>0.47599999999999998</v>
      </c>
      <c r="BD1084" s="52" t="str">
        <f>IF(参照!L1084="","",参照!L1084)</f>
        <v/>
      </c>
    </row>
    <row r="1085" spans="47:56">
      <c r="AU1085" s="52" t="str">
        <f>IF(参照!A1085="","",参照!A1085)</f>
        <v>A0738</v>
      </c>
      <c r="AV1085" s="52" t="str">
        <f>IF(参照!B1085="","",参照!B1085)</f>
        <v>(株)グルーヴエナジー</v>
      </c>
      <c r="AW1085" s="52">
        <f>IF(参照!C1085="","",参照!C1085)</f>
        <v>5.6999999999999998E-4</v>
      </c>
      <c r="AX1085" s="52" t="str">
        <f>IF(参照!D1085="","",参照!D1085)</f>
        <v/>
      </c>
      <c r="AY1085" s="52">
        <f>IF(参照!E1085="","",参照!E1085)</f>
        <v>6.1700000000000004E-4</v>
      </c>
      <c r="AZ1085" s="52" t="str">
        <f>IF(参照!F1085="","",参照!F1085)</f>
        <v>(株)グルーヴエナジー</v>
      </c>
      <c r="BA1085" s="52" t="str">
        <f>IF(参照!G1085="","",参照!G1085)</f>
        <v>(株)グルーヴエナジー_</v>
      </c>
      <c r="BB1085" s="52">
        <f t="shared" si="47"/>
        <v>0.61699999999999999</v>
      </c>
      <c r="BD1085" s="52" t="str">
        <f>IF(参照!L1085="","",参照!L1085)</f>
        <v/>
      </c>
    </row>
    <row r="1086" spans="47:56">
      <c r="AU1086" s="52" t="str">
        <f>IF(参照!A1086="","",参照!A1086)</f>
        <v>A0739</v>
      </c>
      <c r="AV1086" s="52" t="str">
        <f>IF(参照!B1086="","",参照!B1086)</f>
        <v>高知ニューエナジー(株)</v>
      </c>
      <c r="AW1086" s="52">
        <f>IF(参照!C1086="","",参照!C1086)</f>
        <v>4.6599999999999994E-4</v>
      </c>
      <c r="AX1086" s="52" t="str">
        <f>IF(参照!D1086="","",参照!D1086)</f>
        <v/>
      </c>
      <c r="AY1086" s="52">
        <f>IF(参照!E1086="","",参照!E1086)</f>
        <v>4.86E-4</v>
      </c>
      <c r="AZ1086" s="52" t="str">
        <f>IF(参照!F1086="","",参照!F1086)</f>
        <v>高知ニューエナジー(株)</v>
      </c>
      <c r="BA1086" s="52" t="str">
        <f>IF(参照!G1086="","",参照!G1086)</f>
        <v>高知ニューエナジー(株)_</v>
      </c>
      <c r="BB1086" s="52">
        <f t="shared" si="47"/>
        <v>0.48599999999999999</v>
      </c>
      <c r="BD1086" s="52" t="str">
        <f>IF(参照!L1086="","",参照!L1086)</f>
        <v/>
      </c>
    </row>
    <row r="1087" spans="47:56">
      <c r="AU1087" s="52" t="str">
        <f>IF(参照!A1087="","",参照!A1087)</f>
        <v>A0740</v>
      </c>
      <c r="AV1087" s="52" t="str">
        <f>IF(参照!B1087="","",参照!B1087)</f>
        <v>もみじ電力(株)</v>
      </c>
      <c r="AW1087" s="52">
        <f>IF(参照!C1087="","",参照!C1087)</f>
        <v>4.9799999999999996E-4</v>
      </c>
      <c r="AX1087" s="52" t="str">
        <f>IF(参照!D1087="","",参照!D1087)</f>
        <v/>
      </c>
      <c r="AY1087" s="52">
        <f>IF(参照!E1087="","",参照!E1087)</f>
        <v>4.4200000000000001E-4</v>
      </c>
      <c r="AZ1087" s="52" t="str">
        <f>IF(参照!F1087="","",参照!F1087)</f>
        <v>もみじ電力(株)</v>
      </c>
      <c r="BA1087" s="52" t="str">
        <f>IF(参照!G1087="","",参照!G1087)</f>
        <v>もみじ電力(株)_</v>
      </c>
      <c r="BB1087" s="52">
        <f t="shared" si="47"/>
        <v>0.442</v>
      </c>
      <c r="BD1087" s="52" t="str">
        <f>IF(参照!L1087="","",参照!L1087)</f>
        <v/>
      </c>
    </row>
    <row r="1088" spans="47:56">
      <c r="AU1088" s="52" t="str">
        <f>IF(参照!A1088="","",参照!A1088)</f>
        <v>A0742</v>
      </c>
      <c r="AV1088" s="52" t="str">
        <f>IF(参照!B1088="","",参照!B1088)</f>
        <v>(株)縁人</v>
      </c>
      <c r="AW1088" s="52">
        <f>IF(参照!C1088="","",参照!C1088)</f>
        <v>5.8500000000000002E-4</v>
      </c>
      <c r="AX1088" s="52" t="str">
        <f>IF(参照!D1088="","",参照!D1088)</f>
        <v/>
      </c>
      <c r="AY1088" s="52">
        <f>IF(参照!E1088="","",参照!E1088)</f>
        <v>6.2299999999999996E-4</v>
      </c>
      <c r="AZ1088" s="52" t="str">
        <f>IF(参照!F1088="","",参照!F1088)</f>
        <v>(株)縁人</v>
      </c>
      <c r="BA1088" s="52" t="str">
        <f>IF(参照!G1088="","",参照!G1088)</f>
        <v>(株)縁人_</v>
      </c>
      <c r="BB1088" s="52">
        <f t="shared" si="47"/>
        <v>0.623</v>
      </c>
      <c r="BD1088" s="52" t="str">
        <f>IF(参照!L1088="","",参照!L1088)</f>
        <v/>
      </c>
    </row>
    <row r="1089" spans="47:56">
      <c r="AU1089" s="52" t="str">
        <f>IF(参照!A1089="","",参照!A1089)</f>
        <v>A0743</v>
      </c>
      <c r="AV1089" s="52" t="str">
        <f>IF(参照!B1089="","",参照!B1089)</f>
        <v>Ｔ＆Ｔエナジー(株)</v>
      </c>
      <c r="AW1089" s="52">
        <f>IF(参照!C1089="","",参照!C1089)</f>
        <v>4.9299999999999995E-4</v>
      </c>
      <c r="AX1089" s="52" t="str">
        <f>IF(参照!D1089="","",参照!D1089)</f>
        <v/>
      </c>
      <c r="AY1089" s="52">
        <f>IF(参照!E1089="","",参照!E1089)</f>
        <v>4.37E-4</v>
      </c>
      <c r="AZ1089" s="52" t="str">
        <f>IF(参照!F1089="","",参照!F1089)</f>
        <v>Ｔ＆Ｔエナジー(株)</v>
      </c>
      <c r="BA1089" s="52" t="str">
        <f>IF(参照!G1089="","",参照!G1089)</f>
        <v>Ｔ＆Ｔエナジー(株)_</v>
      </c>
      <c r="BB1089" s="52">
        <f t="shared" si="47"/>
        <v>0.437</v>
      </c>
      <c r="BD1089" s="52" t="str">
        <f>IF(参照!L1089="","",参照!L1089)</f>
        <v/>
      </c>
    </row>
    <row r="1090" spans="47:56">
      <c r="AU1090" s="52" t="str">
        <f>IF(参照!A1090="","",参照!A1090)</f>
        <v>A0744</v>
      </c>
      <c r="AV1090" s="52" t="str">
        <f>IF(参照!B1090="","",参照!B1090)</f>
        <v>(株)ルーク</v>
      </c>
      <c r="AW1090" s="52">
        <f>IF(参照!C1090="","",参照!C1090)</f>
        <v>4.4700000000000002E-4</v>
      </c>
      <c r="AX1090" s="52" t="str">
        <f>IF(参照!D1090="","",参照!D1090)</f>
        <v>メニューA</v>
      </c>
      <c r="AY1090" s="52">
        <f>IF(参照!E1090="","",参照!E1090)</f>
        <v>0</v>
      </c>
      <c r="AZ1090" s="52" t="str">
        <f>IF(参照!F1090="","",参照!F1090)</f>
        <v>(株)ルーク</v>
      </c>
      <c r="BA1090" s="52" t="str">
        <f>IF(参照!G1090="","",参照!G1090)</f>
        <v>(株)ルーク_メニューA</v>
      </c>
      <c r="BB1090" s="52">
        <f t="shared" si="47"/>
        <v>0</v>
      </c>
      <c r="BD1090" s="52" t="str">
        <f>IF(参照!L1090="","",参照!L1090)</f>
        <v/>
      </c>
    </row>
    <row r="1091" spans="47:56">
      <c r="AU1091" s="52" t="str">
        <f>IF(参照!A1091="","",参照!A1091)</f>
        <v/>
      </c>
      <c r="AV1091" s="52" t="str">
        <f>IF(参照!B1091="","",参照!B1091)</f>
        <v/>
      </c>
      <c r="AW1091" s="52" t="str">
        <f>IF(参照!C1091="","",参照!C1091)</f>
        <v/>
      </c>
      <c r="AX1091" s="52" t="str">
        <f>IF(参照!D1091="","",参照!D1091)</f>
        <v>メニューB</v>
      </c>
      <c r="AY1091" s="52">
        <f>IF(参照!E1091="","",参照!E1091)</f>
        <v>3.4900000000000003E-4</v>
      </c>
      <c r="AZ1091" s="52" t="str">
        <f>IF(参照!F1091="","",参照!F1091)</f>
        <v>(株)ルーク</v>
      </c>
      <c r="BA1091" s="52" t="str">
        <f>IF(参照!G1091="","",参照!G1091)</f>
        <v>(株)ルーク_メニューB</v>
      </c>
      <c r="BB1091" s="52">
        <f t="shared" si="47"/>
        <v>0.34900000000000003</v>
      </c>
      <c r="BD1091" s="52" t="str">
        <f>IF(参照!L1091="","",参照!L1091)</f>
        <v/>
      </c>
    </row>
    <row r="1092" spans="47:56">
      <c r="AU1092" s="52" t="str">
        <f>IF(参照!A1092="","",参照!A1092)</f>
        <v/>
      </c>
      <c r="AV1092" s="52" t="str">
        <f>IF(参照!B1092="","",参照!B1092)</f>
        <v/>
      </c>
      <c r="AW1092" s="52" t="str">
        <f>IF(参照!C1092="","",参照!C1092)</f>
        <v/>
      </c>
      <c r="AX1092" s="52" t="str">
        <f>IF(参照!D1092="","",参照!D1092)</f>
        <v>メニューC(残差)</v>
      </c>
      <c r="AY1092" s="52">
        <f>IF(参照!E1092="","",参照!E1092)</f>
        <v>3.9100000000000002E-4</v>
      </c>
      <c r="AZ1092" s="52" t="str">
        <f>IF(参照!F1092="","",参照!F1092)</f>
        <v>(株)ルーク</v>
      </c>
      <c r="BA1092" s="52" t="str">
        <f>IF(参照!G1092="","",参照!G1092)</f>
        <v>(株)ルーク_メニューC(残差)</v>
      </c>
      <c r="BB1092" s="52">
        <f t="shared" si="47"/>
        <v>0.39100000000000001</v>
      </c>
      <c r="BD1092" s="52" t="str">
        <f>IF(参照!L1092="","",参照!L1092)</f>
        <v/>
      </c>
    </row>
    <row r="1093" spans="47:56">
      <c r="AU1093" s="52" t="str">
        <f>IF(参照!A1093="","",参照!A1093)</f>
        <v/>
      </c>
      <c r="AV1093" s="52" t="str">
        <f>IF(参照!B1093="","",参照!B1093)</f>
        <v/>
      </c>
      <c r="AW1093" s="52" t="str">
        <f>IF(参照!C1093="","",参照!C1093)</f>
        <v/>
      </c>
      <c r="AX1093" s="52" t="str">
        <f>IF(参照!D1093="","",参照!D1093)</f>
        <v>(参考値)事業者全体</v>
      </c>
      <c r="AY1093" s="52">
        <f>IF(参照!E1093="","",参照!E1093)</f>
        <v>4.3899999999999999E-4</v>
      </c>
      <c r="AZ1093" s="52" t="str">
        <f>IF(参照!F1093="","",参照!F1093)</f>
        <v>(株)ルーク</v>
      </c>
      <c r="BA1093" s="52" t="str">
        <f>IF(参照!G1093="","",参照!G1093)</f>
        <v>(株)ルーク_(参考値)事業者全体</v>
      </c>
      <c r="BB1093" s="52">
        <f t="shared" ref="BB1093:BB1128" si="48">AY1093*1000</f>
        <v>0.439</v>
      </c>
      <c r="BD1093" s="52" t="str">
        <f>IF(参照!L1093="","",参照!L1093)</f>
        <v/>
      </c>
    </row>
    <row r="1094" spans="47:56">
      <c r="AU1094" s="52" t="str">
        <f>IF(参照!A1094="","",参照!A1094)</f>
        <v>A0745</v>
      </c>
      <c r="AV1094" s="52" t="str">
        <f>IF(参照!B1094="","",参照!B1094)</f>
        <v>(株)ふくしま未来パワー</v>
      </c>
      <c r="AW1094" s="52" t="str">
        <f>IF(参照!C1094="","",参照!C1094)</f>
        <v>0.000453※</v>
      </c>
      <c r="AX1094" s="52" t="str">
        <f>IF(参照!D1094="","",参照!D1094)</f>
        <v/>
      </c>
      <c r="AY1094" s="52">
        <f>IF(参照!E1094="","",参照!E1094)</f>
        <v>7.8700000000000005E-4</v>
      </c>
      <c r="AZ1094" s="52" t="str">
        <f>IF(参照!F1094="","",参照!F1094)</f>
        <v>(株)ふくしま未来パワー</v>
      </c>
      <c r="BA1094" s="52" t="str">
        <f>IF(参照!G1094="","",参照!G1094)</f>
        <v>(株)ふくしま未来パワー_</v>
      </c>
      <c r="BB1094" s="52">
        <f t="shared" si="48"/>
        <v>0.78700000000000003</v>
      </c>
      <c r="BD1094" s="52" t="str">
        <f>IF(参照!L1094="","",参照!L1094)</f>
        <v/>
      </c>
    </row>
    <row r="1095" spans="47:56">
      <c r="AU1095" s="52" t="str">
        <f>IF(参照!A1095="","",参照!A1095)</f>
        <v>A0746</v>
      </c>
      <c r="AV1095" s="52" t="str">
        <f>IF(参照!B1095="","",参照!B1095)</f>
        <v>かけがわ報徳パワー(株)</v>
      </c>
      <c r="AW1095" s="52">
        <f>IF(参照!C1095="","",参照!C1095)</f>
        <v>4.6999999999999999E-4</v>
      </c>
      <c r="AX1095" s="52" t="str">
        <f>IF(参照!D1095="","",参照!D1095)</f>
        <v/>
      </c>
      <c r="AY1095" s="52">
        <f>IF(参照!E1095="","",参照!E1095)</f>
        <v>5.2000000000000006E-4</v>
      </c>
      <c r="AZ1095" s="52" t="str">
        <f>IF(参照!F1095="","",参照!F1095)</f>
        <v>かけがわ報徳パワー(株)</v>
      </c>
      <c r="BA1095" s="52" t="str">
        <f>IF(参照!G1095="","",参照!G1095)</f>
        <v>かけがわ報徳パワー(株)_</v>
      </c>
      <c r="BB1095" s="52">
        <f t="shared" si="48"/>
        <v>0.52</v>
      </c>
      <c r="BD1095" s="52" t="str">
        <f>IF(参照!L1095="","",参照!L1095)</f>
        <v/>
      </c>
    </row>
    <row r="1096" spans="47:56">
      <c r="AU1096" s="52" t="str">
        <f>IF(参照!A1096="","",参照!A1096)</f>
        <v>A0747</v>
      </c>
      <c r="AV1096" s="52" t="str">
        <f>IF(参照!B1096="","",参照!B1096)</f>
        <v>ＳｕｓｔａｉｎａｂｌｅＥｎｅｒｇｙ(株)</v>
      </c>
      <c r="AW1096" s="52">
        <f>IF(参照!C1096="","",参照!C1096)</f>
        <v>5.6000000000000006E-4</v>
      </c>
      <c r="AX1096" s="52" t="str">
        <f>IF(参照!D1096="","",参照!D1096)</f>
        <v/>
      </c>
      <c r="AY1096" s="52">
        <f>IF(参照!E1096="","",参照!E1096)</f>
        <v>5.4500000000000002E-4</v>
      </c>
      <c r="AZ1096" s="52" t="str">
        <f>IF(参照!F1096="","",参照!F1096)</f>
        <v>ＳｕｓｔａｉｎａｂｌｅＥｎｅｒｇｙ(株)</v>
      </c>
      <c r="BA1096" s="52" t="str">
        <f>IF(参照!G1096="","",参照!G1096)</f>
        <v>ＳｕｓｔａｉｎａｂｌｅＥｎｅｒｇｙ(株)_</v>
      </c>
      <c r="BB1096" s="52">
        <f t="shared" si="48"/>
        <v>0.54500000000000004</v>
      </c>
      <c r="BD1096" s="52" t="str">
        <f>IF(参照!L1096="","",参照!L1096)</f>
        <v/>
      </c>
    </row>
    <row r="1097" spans="47:56">
      <c r="AU1097" s="52" t="str">
        <f>IF(参照!A1097="","",参照!A1097)</f>
        <v>A0748</v>
      </c>
      <c r="AV1097" s="52" t="str">
        <f>IF(参照!B1097="","",参照!B1097)</f>
        <v>穂の国とよはし電力(株)</v>
      </c>
      <c r="AW1097" s="52">
        <f>IF(参照!C1097="","",参照!C1097)</f>
        <v>1.22E-4</v>
      </c>
      <c r="AX1097" s="52" t="str">
        <f>IF(参照!D1097="","",参照!D1097)</f>
        <v/>
      </c>
      <c r="AY1097" s="52">
        <f>IF(参照!E1097="","",参照!E1097)</f>
        <v>3.1100000000000002E-4</v>
      </c>
      <c r="AZ1097" s="52" t="str">
        <f>IF(参照!F1097="","",参照!F1097)</f>
        <v>穂の国とよはし電力(株)</v>
      </c>
      <c r="BA1097" s="52" t="str">
        <f>IF(参照!G1097="","",参照!G1097)</f>
        <v>穂の国とよはし電力(株)_</v>
      </c>
      <c r="BB1097" s="52">
        <f t="shared" si="48"/>
        <v>0.311</v>
      </c>
      <c r="BD1097" s="52" t="str">
        <f>IF(参照!L1097="","",参照!L1097)</f>
        <v/>
      </c>
    </row>
    <row r="1098" spans="47:56">
      <c r="AU1098" s="52" t="str">
        <f>IF(参照!A1098="","",参照!A1098)</f>
        <v>A0752</v>
      </c>
      <c r="AV1098" s="52" t="str">
        <f>IF(参照!B1098="","",参照!B1098)</f>
        <v>イワタニセントラル北海道(株)</v>
      </c>
      <c r="AW1098" s="52">
        <f>IF(参照!C1098="","",参照!C1098)</f>
        <v>1.0989999999999999E-3</v>
      </c>
      <c r="AX1098" s="52" t="str">
        <f>IF(参照!D1098="","",参照!D1098)</f>
        <v/>
      </c>
      <c r="AY1098" s="52">
        <f>IF(参照!E1098="","",参照!E1098)</f>
        <v>1.0429999999999999E-3</v>
      </c>
      <c r="AZ1098" s="52" t="str">
        <f>IF(参照!F1098="","",参照!F1098)</f>
        <v>イワタニセントラル北海道(株)</v>
      </c>
      <c r="BA1098" s="52" t="str">
        <f>IF(参照!G1098="","",参照!G1098)</f>
        <v>イワタニセントラル北海道(株)_</v>
      </c>
      <c r="BB1098" s="52">
        <f t="shared" si="48"/>
        <v>1.0429999999999999</v>
      </c>
      <c r="BD1098" s="52" t="str">
        <f>IF(参照!L1098="","",参照!L1098)</f>
        <v/>
      </c>
    </row>
    <row r="1099" spans="47:56">
      <c r="AU1099" s="52" t="str">
        <f>IF(参照!A1099="","",参照!A1099)</f>
        <v>A0753</v>
      </c>
      <c r="AV1099" s="52" t="str">
        <f>IF(参照!B1099="","",参照!B1099)</f>
        <v>ホームタウンエナジー(株)</v>
      </c>
      <c r="AW1099" s="52">
        <f>IF(参照!C1099="","",参照!C1099)</f>
        <v>4.4799999999999999E-4</v>
      </c>
      <c r="AX1099" s="52" t="str">
        <f>IF(参照!D1099="","",参照!D1099)</f>
        <v/>
      </c>
      <c r="AY1099" s="52">
        <f>IF(参照!E1099="","",参照!E1099)</f>
        <v>3.9200000000000004E-4</v>
      </c>
      <c r="AZ1099" s="52" t="str">
        <f>IF(参照!F1099="","",参照!F1099)</f>
        <v>ホームタウンエナジー(株)</v>
      </c>
      <c r="BA1099" s="52" t="str">
        <f>IF(参照!G1099="","",参照!G1099)</f>
        <v>ホームタウンエナジー(株)_</v>
      </c>
      <c r="BB1099" s="52">
        <f t="shared" si="48"/>
        <v>0.39200000000000002</v>
      </c>
      <c r="BD1099" s="52" t="str">
        <f>IF(参照!L1099="","",参照!L1099)</f>
        <v/>
      </c>
    </row>
    <row r="1100" spans="47:56">
      <c r="AU1100" s="52" t="str">
        <f>IF(参照!A1100="","",参照!A1100)</f>
        <v>A0754</v>
      </c>
      <c r="AV1100" s="52" t="str">
        <f>IF(参照!B1100="","",参照!B1100)</f>
        <v>(株)彩の国でんき</v>
      </c>
      <c r="AW1100" s="52">
        <f>IF(参照!C1100="","",参照!C1100)</f>
        <v>4.0400000000000001E-4</v>
      </c>
      <c r="AX1100" s="52" t="str">
        <f>IF(参照!D1100="","",参照!D1100)</f>
        <v/>
      </c>
      <c r="AY1100" s="52">
        <f>IF(参照!E1100="","",参照!E1100)</f>
        <v>5.7700000000000004E-4</v>
      </c>
      <c r="AZ1100" s="52" t="str">
        <f>IF(参照!F1100="","",参照!F1100)</f>
        <v>(株)彩の国でんき</v>
      </c>
      <c r="BA1100" s="52" t="str">
        <f>IF(参照!G1100="","",参照!G1100)</f>
        <v>(株)彩の国でんき_</v>
      </c>
      <c r="BB1100" s="52">
        <f t="shared" si="48"/>
        <v>0.57700000000000007</v>
      </c>
      <c r="BD1100" s="52" t="str">
        <f>IF(参照!L1100="","",参照!L1100)</f>
        <v/>
      </c>
    </row>
    <row r="1101" spans="47:56">
      <c r="AU1101" s="52" t="str">
        <f>IF(参照!A1101="","",参照!A1101)</f>
        <v>A0756</v>
      </c>
      <c r="AV1101" s="52" t="str">
        <f>IF(参照!B1101="","",参照!B1101)</f>
        <v>(株)ホープエナジー</v>
      </c>
      <c r="AW1101" s="52">
        <f>IF(参照!C1101="","",参照!C1101)</f>
        <v>4.6799999999999999E-4</v>
      </c>
      <c r="AX1101" s="52" t="str">
        <f>IF(参照!D1101="","",参照!D1101)</f>
        <v/>
      </c>
      <c r="AY1101" s="52">
        <f>IF(参照!E1101="","",参照!E1101)</f>
        <v>4.7199999999999998E-4</v>
      </c>
      <c r="AZ1101" s="52" t="str">
        <f>IF(参照!F1101="","",参照!F1101)</f>
        <v>(株)ホープエナジー</v>
      </c>
      <c r="BA1101" s="52" t="str">
        <f>IF(参照!G1101="","",参照!G1101)</f>
        <v>(株)ホープエナジー_</v>
      </c>
      <c r="BB1101" s="52">
        <f t="shared" si="48"/>
        <v>0.47199999999999998</v>
      </c>
      <c r="BD1101" s="52" t="str">
        <f>IF(参照!L1101="","",参照!L1101)</f>
        <v/>
      </c>
    </row>
    <row r="1102" spans="47:56">
      <c r="AU1102" s="52" t="str">
        <f>IF(参照!A1102="","",参照!A1102)</f>
        <v>A0759</v>
      </c>
      <c r="AV1102" s="52" t="str">
        <f>IF(参照!B1102="","",参照!B1102)</f>
        <v>(株)クリーンベンチャー２１</v>
      </c>
      <c r="AW1102" s="52">
        <f>IF(参照!C1102="","",参照!C1102)</f>
        <v>5.3300000000000005E-4</v>
      </c>
      <c r="AX1102" s="52" t="str">
        <f>IF(参照!D1102="","",参照!D1102)</f>
        <v/>
      </c>
      <c r="AY1102" s="52">
        <f>IF(参照!E1102="","",参照!E1102)</f>
        <v>5.8399999999999999E-4</v>
      </c>
      <c r="AZ1102" s="52" t="str">
        <f>IF(参照!F1102="","",参照!F1102)</f>
        <v>(株)クリーンベンチャー２１</v>
      </c>
      <c r="BA1102" s="52" t="str">
        <f>IF(参照!G1102="","",参照!G1102)</f>
        <v>(株)クリーンベンチャー２１_</v>
      </c>
      <c r="BB1102" s="52">
        <f t="shared" si="48"/>
        <v>0.58399999999999996</v>
      </c>
      <c r="BD1102" s="52" t="str">
        <f>IF(参照!L1102="","",参照!L1102)</f>
        <v/>
      </c>
    </row>
    <row r="1103" spans="47:56">
      <c r="AU1103" s="52" t="str">
        <f>IF(参照!A1103="","",参照!A1103)</f>
        <v>A0760</v>
      </c>
      <c r="AV1103" s="52" t="str">
        <f>IF(参照!B1103="","",参照!B1103)</f>
        <v>三河商事(株)</v>
      </c>
      <c r="AW1103" s="52">
        <f>IF(参照!C1103="","",参照!C1103)</f>
        <v>5.0000000000000001E-4</v>
      </c>
      <c r="AX1103" s="52" t="str">
        <f>IF(参照!D1103="","",参照!D1103)</f>
        <v/>
      </c>
      <c r="AY1103" s="52">
        <f>IF(参照!E1103="","",参照!E1103)</f>
        <v>5.9599999999999996E-4</v>
      </c>
      <c r="AZ1103" s="52" t="str">
        <f>IF(参照!F1103="","",参照!F1103)</f>
        <v>三河商事(株)</v>
      </c>
      <c r="BA1103" s="52" t="str">
        <f>IF(参照!G1103="","",参照!G1103)</f>
        <v>三河商事(株)_</v>
      </c>
      <c r="BB1103" s="52">
        <f t="shared" si="48"/>
        <v>0.59599999999999997</v>
      </c>
      <c r="BD1103" s="52" t="str">
        <f>IF(参照!L1103="","",参照!L1103)</f>
        <v/>
      </c>
    </row>
    <row r="1104" spans="47:56">
      <c r="AU1104" s="52" t="str">
        <f>IF(参照!A1104="","",参照!A1104)</f>
        <v>A0761</v>
      </c>
      <c r="AV1104" s="52" t="str">
        <f>IF(参照!B1104="","",参照!B1104)</f>
        <v>(株)みとや</v>
      </c>
      <c r="AW1104" s="52">
        <f>IF(参照!C1104="","",参照!C1104)</f>
        <v>4.6999999999999999E-4</v>
      </c>
      <c r="AX1104" s="52" t="str">
        <f>IF(参照!D1104="","",参照!D1104)</f>
        <v/>
      </c>
      <c r="AY1104" s="52">
        <f>IF(参照!E1104="","",参照!E1104)</f>
        <v>4.1399999999999998E-4</v>
      </c>
      <c r="AZ1104" s="52" t="str">
        <f>IF(参照!F1104="","",参照!F1104)</f>
        <v>(株)みとや</v>
      </c>
      <c r="BA1104" s="52" t="str">
        <f>IF(参照!G1104="","",参照!G1104)</f>
        <v>(株)みとや_</v>
      </c>
      <c r="BB1104" s="52">
        <f t="shared" si="48"/>
        <v>0.41399999999999998</v>
      </c>
      <c r="BD1104" s="52" t="str">
        <f>IF(参照!L1104="","",参照!L1104)</f>
        <v/>
      </c>
    </row>
    <row r="1105" spans="47:56">
      <c r="AU1105" s="52" t="str">
        <f>IF(参照!A1105="","",参照!A1105)</f>
        <v>A0762</v>
      </c>
      <c r="AV1105" s="52" t="str">
        <f>IF(参照!B1105="","",参照!B1105)</f>
        <v>三州電力(株)</v>
      </c>
      <c r="AW1105" s="52">
        <f>IF(参照!C1105="","",参照!C1105)</f>
        <v>5.2999999999999998E-4</v>
      </c>
      <c r="AX1105" s="52" t="str">
        <f>IF(参照!D1105="","",参照!D1105)</f>
        <v/>
      </c>
      <c r="AY1105" s="52">
        <f>IF(参照!E1105="","",参照!E1105)</f>
        <v>4.7399999999999997E-4</v>
      </c>
      <c r="AZ1105" s="52" t="str">
        <f>IF(参照!F1105="","",参照!F1105)</f>
        <v>三州電力(株)</v>
      </c>
      <c r="BA1105" s="52" t="str">
        <f>IF(参照!G1105="","",参照!G1105)</f>
        <v>三州電力(株)_</v>
      </c>
      <c r="BB1105" s="52">
        <f t="shared" si="48"/>
        <v>0.47399999999999998</v>
      </c>
      <c r="BD1105" s="52" t="str">
        <f>IF(参照!L1105="","",参照!L1105)</f>
        <v/>
      </c>
    </row>
    <row r="1106" spans="47:56">
      <c r="AU1106" s="52" t="str">
        <f>IF(参照!A1106="","",参照!A1106)</f>
        <v>A0763</v>
      </c>
      <c r="AV1106" s="52" t="str">
        <f>IF(参照!B1106="","",参照!B1106)</f>
        <v>フラットエナジー(株)</v>
      </c>
      <c r="AW1106" s="52">
        <f>IF(参照!C1106="","",参照!C1106)</f>
        <v>5.4800000000000009E-4</v>
      </c>
      <c r="AX1106" s="52" t="str">
        <f>IF(参照!D1106="","",参照!D1106)</f>
        <v/>
      </c>
      <c r="AY1106" s="52">
        <f>IF(参照!E1106="","",参照!E1106)</f>
        <v>6.0099999999999997E-4</v>
      </c>
      <c r="AZ1106" s="52" t="str">
        <f>IF(参照!F1106="","",参照!F1106)</f>
        <v>フラットエナジー(株)</v>
      </c>
      <c r="BA1106" s="52" t="str">
        <f>IF(参照!G1106="","",参照!G1106)</f>
        <v>フラットエナジー(株)_</v>
      </c>
      <c r="BB1106" s="52">
        <f t="shared" si="48"/>
        <v>0.60099999999999998</v>
      </c>
      <c r="BD1106" s="52" t="str">
        <f>IF(参照!L1106="","",参照!L1106)</f>
        <v/>
      </c>
    </row>
    <row r="1107" spans="47:56">
      <c r="AU1107" s="52" t="str">
        <f>IF(参照!A1107="","",参照!A1107)</f>
        <v>A0764</v>
      </c>
      <c r="AV1107" s="52" t="str">
        <f>IF(参照!B1107="","",参照!B1107)</f>
        <v>沖縄新エネ開発(株)</v>
      </c>
      <c r="AW1107" s="52">
        <f>IF(参照!C1107="","",参照!C1107)</f>
        <v>5.0000000000000001E-4</v>
      </c>
      <c r="AX1107" s="52" t="str">
        <f>IF(参照!D1107="","",参照!D1107)</f>
        <v/>
      </c>
      <c r="AY1107" s="52">
        <f>IF(参照!E1107="","",参照!E1107)</f>
        <v>6.0800000000000003E-4</v>
      </c>
      <c r="AZ1107" s="52" t="str">
        <f>IF(参照!F1107="","",参照!F1107)</f>
        <v>沖縄新エネ開発(株)</v>
      </c>
      <c r="BA1107" s="52" t="str">
        <f>IF(参照!G1107="","",参照!G1107)</f>
        <v>沖縄新エネ開発(株)_</v>
      </c>
      <c r="BB1107" s="52">
        <f t="shared" si="48"/>
        <v>0.60799999999999998</v>
      </c>
      <c r="BD1107" s="52" t="str">
        <f>IF(参照!L1107="","",参照!L1107)</f>
        <v/>
      </c>
    </row>
    <row r="1108" spans="47:56">
      <c r="AU1108" s="52" t="str">
        <f>IF(参照!A1108="","",参照!A1108)</f>
        <v>A0766</v>
      </c>
      <c r="AV1108" s="52" t="str">
        <f>IF(参照!B1108="","",参照!B1108)</f>
        <v>つづくみらいエナジー(株)</v>
      </c>
      <c r="AW1108" s="52">
        <f>IF(参照!C1108="","",参照!C1108)</f>
        <v>4.8000000000000001E-5</v>
      </c>
      <c r="AX1108" s="52" t="str">
        <f>IF(参照!D1108="","",参照!D1108)</f>
        <v>メニューA</v>
      </c>
      <c r="AY1108" s="52">
        <f>IF(参照!E1108="","",参照!E1108)</f>
        <v>0</v>
      </c>
      <c r="AZ1108" s="52" t="str">
        <f>IF(参照!F1108="","",参照!F1108)</f>
        <v>つづくみらいエナジー(株)</v>
      </c>
      <c r="BA1108" s="52" t="str">
        <f>IF(参照!G1108="","",参照!G1108)</f>
        <v>つづくみらいエナジー(株)_メニューA</v>
      </c>
      <c r="BB1108" s="52">
        <f t="shared" si="48"/>
        <v>0</v>
      </c>
      <c r="BD1108" s="52" t="str">
        <f>IF(参照!L1108="","",参照!L1108)</f>
        <v/>
      </c>
    </row>
    <row r="1109" spans="47:56">
      <c r="AU1109" s="52" t="str">
        <f>IF(参照!A1109="","",参照!A1109)</f>
        <v/>
      </c>
      <c r="AV1109" s="52" t="str">
        <f>IF(参照!B1109="","",参照!B1109)</f>
        <v/>
      </c>
      <c r="AW1109" s="52" t="str">
        <f>IF(参照!C1109="","",参照!C1109)</f>
        <v/>
      </c>
      <c r="AX1109" s="52" t="str">
        <f>IF(参照!D1109="","",参照!D1109)</f>
        <v>メニューB(残差)</v>
      </c>
      <c r="AY1109" s="52">
        <f>IF(参照!E1109="","",参照!E1109)</f>
        <v>2.5900000000000001E-4</v>
      </c>
      <c r="AZ1109" s="52" t="str">
        <f>IF(参照!F1109="","",参照!F1109)</f>
        <v>つづくみらいエナジー(株)</v>
      </c>
      <c r="BA1109" s="52" t="str">
        <f>IF(参照!G1109="","",参照!G1109)</f>
        <v>つづくみらいエナジー(株)_メニューB(残差)</v>
      </c>
      <c r="BB1109" s="52">
        <f t="shared" si="48"/>
        <v>0.25900000000000001</v>
      </c>
      <c r="BD1109" s="52" t="str">
        <f>IF(参照!L1109="","",参照!L1109)</f>
        <v/>
      </c>
    </row>
    <row r="1110" spans="47:56">
      <c r="AU1110" s="52" t="str">
        <f>IF(参照!A1110="","",参照!A1110)</f>
        <v/>
      </c>
      <c r="AV1110" s="52" t="str">
        <f>IF(参照!B1110="","",参照!B1110)</f>
        <v/>
      </c>
      <c r="AW1110" s="52" t="str">
        <f>IF(参照!C1110="","",参照!C1110)</f>
        <v/>
      </c>
      <c r="AX1110" s="52" t="str">
        <f>IF(参照!D1110="","",参照!D1110)</f>
        <v>(参考値)事業者全体</v>
      </c>
      <c r="AY1110" s="52">
        <f>IF(参照!E1110="","",参照!E1110)</f>
        <v>2.8199999999999997E-4</v>
      </c>
      <c r="AZ1110" s="52" t="str">
        <f>IF(参照!F1110="","",参照!F1110)</f>
        <v>つづくみらいエナジー(株)</v>
      </c>
      <c r="BA1110" s="52" t="str">
        <f>IF(参照!G1110="","",参照!G1110)</f>
        <v>つづくみらいエナジー(株)_(参考値)事業者全体</v>
      </c>
      <c r="BB1110" s="52">
        <f t="shared" si="48"/>
        <v>0.28199999999999997</v>
      </c>
      <c r="BD1110" s="52" t="str">
        <f>IF(参照!L1110="","",参照!L1110)</f>
        <v/>
      </c>
    </row>
    <row r="1111" spans="47:56">
      <c r="AU1111" s="52" t="str">
        <f>IF(参照!A1111="","",参照!A1111)</f>
        <v>A0769</v>
      </c>
      <c r="AV1111" s="52" t="str">
        <f>IF(参照!B1111="","",参照!B1111)</f>
        <v>(株)中庄商店</v>
      </c>
      <c r="AW1111" s="52">
        <f>IF(参照!C1111="","",参照!C1111)</f>
        <v>3.2299999999999999E-4</v>
      </c>
      <c r="AX1111" s="52" t="str">
        <f>IF(参照!D1111="","",参照!D1111)</f>
        <v/>
      </c>
      <c r="AY1111" s="52">
        <f>IF(参照!E1111="","",参照!E1111)</f>
        <v>2.6600000000000001E-4</v>
      </c>
      <c r="AZ1111" s="52" t="str">
        <f>IF(参照!F1111="","",参照!F1111)</f>
        <v>(株)中庄商店</v>
      </c>
      <c r="BA1111" s="52" t="str">
        <f>IF(参照!G1111="","",参照!G1111)</f>
        <v>(株)中庄商店_</v>
      </c>
      <c r="BB1111" s="52">
        <f t="shared" si="48"/>
        <v>0.26600000000000001</v>
      </c>
      <c r="BD1111" s="52" t="str">
        <f>IF(参照!L1111="","",参照!L1111)</f>
        <v/>
      </c>
    </row>
    <row r="1112" spans="47:56">
      <c r="AU1112" s="52" t="str">
        <f>IF(参照!A1112="","",参照!A1112)</f>
        <v>A0770</v>
      </c>
      <c r="AV1112" s="52" t="str">
        <f>IF(参照!B1112="","",参照!B1112)</f>
        <v>(株)ほくだん</v>
      </c>
      <c r="AW1112" s="52">
        <f>IF(参照!C1112="","",参照!C1112)</f>
        <v>4.8299999999999998E-4</v>
      </c>
      <c r="AX1112" s="52" t="str">
        <f>IF(参照!D1112="","",参照!D1112)</f>
        <v/>
      </c>
      <c r="AY1112" s="52">
        <f>IF(参照!E1112="","",参照!E1112)</f>
        <v>4.4900000000000002E-4</v>
      </c>
      <c r="AZ1112" s="52" t="str">
        <f>IF(参照!F1112="","",参照!F1112)</f>
        <v>(株)ほくだん</v>
      </c>
      <c r="BA1112" s="52" t="str">
        <f>IF(参照!G1112="","",参照!G1112)</f>
        <v>(株)ほくだん_</v>
      </c>
      <c r="BB1112" s="52">
        <f t="shared" si="48"/>
        <v>0.44900000000000001</v>
      </c>
      <c r="BD1112" s="52" t="str">
        <f>IF(参照!L1112="","",参照!L1112)</f>
        <v/>
      </c>
    </row>
    <row r="1113" spans="47:56">
      <c r="AU1113" s="52" t="str">
        <f>IF(参照!A1113="","",参照!A1113)</f>
        <v>A0774</v>
      </c>
      <c r="AV1113" s="52" t="str">
        <f>IF(参照!B1113="","",参照!B1113)</f>
        <v>(株)コノミヤホールディングス</v>
      </c>
      <c r="AW1113" s="52">
        <f>IF(参照!C1113="","",参照!C1113)</f>
        <v>5.0299999999999997E-4</v>
      </c>
      <c r="AX1113" s="52" t="str">
        <f>IF(参照!D1113="","",参照!D1113)</f>
        <v/>
      </c>
      <c r="AY1113" s="52">
        <f>IF(参照!E1113="","",参照!E1113)</f>
        <v>4.4700000000000002E-4</v>
      </c>
      <c r="AZ1113" s="52" t="str">
        <f>IF(参照!F1113="","",参照!F1113)</f>
        <v>(株)コノミヤホールディングス</v>
      </c>
      <c r="BA1113" s="52" t="str">
        <f>IF(参照!G1113="","",参照!G1113)</f>
        <v>(株)コノミヤホールディングス_</v>
      </c>
      <c r="BB1113" s="52">
        <f t="shared" si="48"/>
        <v>0.44700000000000001</v>
      </c>
      <c r="BD1113" s="52" t="str">
        <f>IF(参照!L1113="","",参照!L1113)</f>
        <v/>
      </c>
    </row>
    <row r="1114" spans="47:56">
      <c r="AU1114" s="52" t="str">
        <f>IF(参照!A1114="","",参照!A1114)</f>
        <v>A0776</v>
      </c>
      <c r="AV1114" s="52" t="str">
        <f>IF(参照!B1114="","",参照!B1114)</f>
        <v>自由でんき(株)</v>
      </c>
      <c r="AW1114" s="52">
        <f>IF(参照!C1114="","",参照!C1114)</f>
        <v>3.28E-4</v>
      </c>
      <c r="AX1114" s="52" t="str">
        <f>IF(参照!D1114="","",参照!D1114)</f>
        <v/>
      </c>
      <c r="AY1114" s="52">
        <f>IF(参照!E1114="","",参照!E1114)</f>
        <v>2.72E-4</v>
      </c>
      <c r="AZ1114" s="52" t="str">
        <f>IF(参照!F1114="","",参照!F1114)</f>
        <v>自由でんき(株)</v>
      </c>
      <c r="BA1114" s="52" t="str">
        <f>IF(参照!G1114="","",参照!G1114)</f>
        <v>自由でんき(株)_</v>
      </c>
      <c r="BB1114" s="52">
        <f t="shared" si="48"/>
        <v>0.27200000000000002</v>
      </c>
      <c r="BD1114" s="52" t="str">
        <f>IF(参照!L1114="","",参照!L1114)</f>
        <v/>
      </c>
    </row>
    <row r="1115" spans="47:56">
      <c r="AU1115" s="52" t="str">
        <f>IF(参照!A1115="","",参照!A1115)</f>
        <v>A0780</v>
      </c>
      <c r="AV1115" s="52" t="str">
        <f>IF(参照!B1115="","",参照!B1115)</f>
        <v>(株)ビジョン</v>
      </c>
      <c r="AW1115" s="52">
        <f>IF(参照!C1115="","",参照!C1115)</f>
        <v>3.79E-4</v>
      </c>
      <c r="AX1115" s="52" t="str">
        <f>IF(参照!D1115="","",参照!D1115)</f>
        <v/>
      </c>
      <c r="AY1115" s="52">
        <f>IF(参照!E1115="","",参照!E1115)</f>
        <v>3.2299999999999999E-4</v>
      </c>
      <c r="AZ1115" s="52" t="str">
        <f>IF(参照!F1115="","",参照!F1115)</f>
        <v>(株)ビジョン</v>
      </c>
      <c r="BA1115" s="52" t="str">
        <f>IF(参照!G1115="","",参照!G1115)</f>
        <v>(株)ビジョン_</v>
      </c>
      <c r="BB1115" s="52">
        <f t="shared" si="48"/>
        <v>0.32300000000000001</v>
      </c>
      <c r="BD1115" s="52" t="str">
        <f>IF(参照!L1115="","",参照!L1115)</f>
        <v/>
      </c>
    </row>
    <row r="1116" spans="47:56">
      <c r="AU1116" s="52" t="str">
        <f>IF(参照!A1116="","",参照!A1116)</f>
        <v>A0781</v>
      </c>
      <c r="AV1116" s="52" t="str">
        <f>IF(参照!B1116="","",参照!B1116)</f>
        <v>(株)丸の内電力</v>
      </c>
      <c r="AW1116" s="52">
        <f>IF(参照!C1116="","",参照!C1116)</f>
        <v>5.8900000000000001E-4</v>
      </c>
      <c r="AX1116" s="52" t="str">
        <f>IF(参照!D1116="","",参照!D1116)</f>
        <v/>
      </c>
      <c r="AY1116" s="52">
        <f>IF(参照!E1116="","",参照!E1116)</f>
        <v>6.6300000000000007E-4</v>
      </c>
      <c r="AZ1116" s="52" t="str">
        <f>IF(参照!F1116="","",参照!F1116)</f>
        <v>(株)丸の内電力</v>
      </c>
      <c r="BA1116" s="52" t="str">
        <f>IF(参照!G1116="","",参照!G1116)</f>
        <v>(株)丸の内電力_</v>
      </c>
      <c r="BB1116" s="52">
        <f t="shared" si="48"/>
        <v>0.66300000000000003</v>
      </c>
      <c r="BD1116" s="52" t="str">
        <f>IF(参照!L1116="","",参照!L1116)</f>
        <v/>
      </c>
    </row>
    <row r="1117" spans="47:56">
      <c r="AU1117" s="52" t="str">
        <f>IF(参照!A1117="","",参照!A1117)</f>
        <v>A0782</v>
      </c>
      <c r="AV1117" s="52" t="str">
        <f>IF(参照!B1117="","",参照!B1117)</f>
        <v>西川建材工業(株)</v>
      </c>
      <c r="AW1117" s="52">
        <f>IF(参照!C1117="","",参照!C1117)</f>
        <v>7.8399999999999997E-4</v>
      </c>
      <c r="AX1117" s="52" t="str">
        <f>IF(参照!D1117="","",参照!D1117)</f>
        <v/>
      </c>
      <c r="AY1117" s="52">
        <f>IF(参照!E1117="","",参照!E1117)</f>
        <v>7.3099999999999999E-4</v>
      </c>
      <c r="AZ1117" s="52" t="str">
        <f>IF(参照!F1117="","",参照!F1117)</f>
        <v>西川建材工業(株)</v>
      </c>
      <c r="BA1117" s="52" t="str">
        <f>IF(参照!G1117="","",参照!G1117)</f>
        <v>西川建材工業(株)_</v>
      </c>
      <c r="BB1117" s="52">
        <f t="shared" si="48"/>
        <v>0.73099999999999998</v>
      </c>
      <c r="BD1117" s="52" t="str">
        <f>IF(参照!L1117="","",参照!L1117)</f>
        <v/>
      </c>
    </row>
    <row r="1118" spans="47:56">
      <c r="AU1118" s="52" t="str">
        <f>IF(参照!A1118="","",参照!A1118)</f>
        <v>A0783</v>
      </c>
      <c r="AV1118" s="52" t="str">
        <f>IF(参照!B1118="","",参照!B1118)</f>
        <v>(株)中京電力</v>
      </c>
      <c r="AW1118" s="52">
        <f>IF(参照!C1118="","",参照!C1118)</f>
        <v>5.5500000000000005E-4</v>
      </c>
      <c r="AX1118" s="52" t="str">
        <f>IF(参照!D1118="","",参照!D1118)</f>
        <v/>
      </c>
      <c r="AY1118" s="52">
        <f>IF(参照!E1118="","",参照!E1118)</f>
        <v>4.9899999999999999E-4</v>
      </c>
      <c r="AZ1118" s="52" t="str">
        <f>IF(参照!F1118="","",参照!F1118)</f>
        <v>(株)中京電力</v>
      </c>
      <c r="BA1118" s="52" t="str">
        <f>IF(参照!G1118="","",参照!G1118)</f>
        <v>(株)中京電力_</v>
      </c>
      <c r="BB1118" s="52">
        <f t="shared" si="48"/>
        <v>0.499</v>
      </c>
      <c r="BD1118" s="52" t="str">
        <f>IF(参照!L1118="","",参照!L1118)</f>
        <v/>
      </c>
    </row>
    <row r="1119" spans="47:56">
      <c r="AU1119" s="52" t="str">
        <f>IF(参照!A1119="","",参照!A1119)</f>
        <v>A0785</v>
      </c>
      <c r="AV1119" s="52" t="str">
        <f>IF(参照!B1119="","",参照!B1119)</f>
        <v>(株)クオリティプラス</v>
      </c>
      <c r="AW1119" s="52">
        <f>IF(参照!C1119="","",参照!C1119)</f>
        <v>5.5100000000000006E-4</v>
      </c>
      <c r="AX1119" s="52" t="str">
        <f>IF(参照!D1119="","",参照!D1119)</f>
        <v/>
      </c>
      <c r="AY1119" s="52">
        <f>IF(参照!E1119="","",参照!E1119)</f>
        <v>4.95E-4</v>
      </c>
      <c r="AZ1119" s="52" t="str">
        <f>IF(参照!F1119="","",参照!F1119)</f>
        <v>(株)クオリティプラス</v>
      </c>
      <c r="BA1119" s="52" t="str">
        <f>IF(参照!G1119="","",参照!G1119)</f>
        <v>(株)クオリティプラス_</v>
      </c>
      <c r="BB1119" s="52">
        <f t="shared" si="48"/>
        <v>0.495</v>
      </c>
      <c r="BD1119" s="52" t="str">
        <f>IF(参照!L1119="","",参照!L1119)</f>
        <v/>
      </c>
    </row>
    <row r="1120" spans="47:56">
      <c r="AU1120" s="52" t="str">
        <f>IF(参照!A1120="","",参照!A1120)</f>
        <v>A0786</v>
      </c>
      <c r="AV1120" s="52" t="str">
        <f>IF(参照!B1120="","",参照!B1120)</f>
        <v>Ｙ．Ｗ．Ｃ(株)</v>
      </c>
      <c r="AW1120" s="52">
        <f>IF(参照!C1120="","",参照!C1120)</f>
        <v>5.6200000000000011E-4</v>
      </c>
      <c r="AX1120" s="52" t="str">
        <f>IF(参照!D1120="","",参照!D1120)</f>
        <v/>
      </c>
      <c r="AY1120" s="52">
        <f>IF(参照!E1120="","",参照!E1120)</f>
        <v>5.0600000000000005E-4</v>
      </c>
      <c r="AZ1120" s="52" t="str">
        <f>IF(参照!F1120="","",参照!F1120)</f>
        <v>Ｙ．Ｗ．Ｃ(株)</v>
      </c>
      <c r="BA1120" s="52" t="str">
        <f>IF(参照!G1120="","",参照!G1120)</f>
        <v>Ｙ．Ｗ．Ｃ(株)_</v>
      </c>
      <c r="BB1120" s="52">
        <f t="shared" si="48"/>
        <v>0.50600000000000001</v>
      </c>
      <c r="BD1120" s="52" t="str">
        <f>IF(参照!L1120="","",参照!L1120)</f>
        <v/>
      </c>
    </row>
    <row r="1121" spans="47:56">
      <c r="AU1121" s="52" t="str">
        <f>IF(参照!A1121="","",参照!A1121)</f>
        <v>A0793</v>
      </c>
      <c r="AV1121" s="52" t="str">
        <f>IF(参照!B1121="","",参照!B1121)</f>
        <v>ＴＧオクトパスエナジー(株)</v>
      </c>
      <c r="AW1121" s="52">
        <f>IF(参照!C1121="","",参照!C1121)</f>
        <v>3.9399999999999998E-4</v>
      </c>
      <c r="AX1121" s="52" t="str">
        <f>IF(参照!D1121="","",参照!D1121)</f>
        <v>メニューA</v>
      </c>
      <c r="AY1121" s="52">
        <f>IF(参照!E1121="","",参照!E1121)</f>
        <v>0</v>
      </c>
      <c r="AZ1121" s="52" t="str">
        <f>IF(参照!F1121="","",参照!F1121)</f>
        <v>ＴＧオクトパスエナジー(株)</v>
      </c>
      <c r="BA1121" s="52" t="str">
        <f>IF(参照!G1121="","",参照!G1121)</f>
        <v>ＴＧオクトパスエナジー(株)_メニューA</v>
      </c>
      <c r="BB1121" s="52">
        <f t="shared" si="48"/>
        <v>0</v>
      </c>
      <c r="BD1121" s="52" t="str">
        <f>IF(参照!L1121="","",参照!L1121)</f>
        <v/>
      </c>
    </row>
    <row r="1122" spans="47:56">
      <c r="AU1122" s="52" t="str">
        <f>IF(参照!A1122="","",参照!A1122)</f>
        <v/>
      </c>
      <c r="AV1122" s="52" t="str">
        <f>IF(参照!B1122="","",参照!B1122)</f>
        <v/>
      </c>
      <c r="AW1122" s="52" t="str">
        <f>IF(参照!C1122="","",参照!C1122)</f>
        <v/>
      </c>
      <c r="AX1122" s="52" t="str">
        <f>IF(参照!D1122="","",参照!D1122)</f>
        <v>メニューB</v>
      </c>
      <c r="AY1122" s="52">
        <f>IF(参照!E1122="","",参照!E1122)</f>
        <v>0</v>
      </c>
      <c r="AZ1122" s="52" t="str">
        <f>IF(参照!F1122="","",参照!F1122)</f>
        <v>ＴＧオクトパスエナジー(株)</v>
      </c>
      <c r="BA1122" s="52" t="str">
        <f>IF(参照!G1122="","",参照!G1122)</f>
        <v>ＴＧオクトパスエナジー(株)_メニューB</v>
      </c>
      <c r="BB1122" s="52">
        <f t="shared" si="48"/>
        <v>0</v>
      </c>
      <c r="BD1122" s="52" t="str">
        <f>IF(参照!L1122="","",参照!L1122)</f>
        <v/>
      </c>
    </row>
    <row r="1123" spans="47:56">
      <c r="AU1123" s="52" t="str">
        <f>IF(参照!A1123="","",参照!A1123)</f>
        <v/>
      </c>
      <c r="AV1123" s="52" t="str">
        <f>IF(参照!B1123="","",参照!B1123)</f>
        <v/>
      </c>
      <c r="AW1123" s="52" t="str">
        <f>IF(参照!C1123="","",参照!C1123)</f>
        <v/>
      </c>
      <c r="AX1123" s="52" t="str">
        <f>IF(参照!D1123="","",参照!D1123)</f>
        <v>(参考値)事業者全体</v>
      </c>
      <c r="AY1123" s="52">
        <f>IF(参照!E1123="","",参照!E1123)</f>
        <v>0</v>
      </c>
      <c r="AZ1123" s="52" t="str">
        <f>IF(参照!F1123="","",参照!F1123)</f>
        <v>ＴＧオクトパスエナジー(株)</v>
      </c>
      <c r="BA1123" s="52" t="str">
        <f>IF(参照!G1123="","",参照!G1123)</f>
        <v>ＴＧオクトパスエナジー(株)_(参考値)事業者全体</v>
      </c>
      <c r="BB1123" s="52">
        <f t="shared" si="48"/>
        <v>0</v>
      </c>
      <c r="BD1123" s="52" t="str">
        <f>IF(参照!L1123="","",参照!L1123)</f>
        <v/>
      </c>
    </row>
    <row r="1124" spans="47:56">
      <c r="AU1124" s="52" t="str">
        <f>IF(参照!A1124="","",参照!A1124)</f>
        <v>A0796</v>
      </c>
      <c r="AV1124" s="52" t="str">
        <f>IF(参照!B1124="","",参照!B1124)</f>
        <v>東北電力フロンティア(株)</v>
      </c>
      <c r="AW1124" s="52">
        <f>IF(参照!C1124="","",参照!C1124)</f>
        <v>6.2399999999999999E-4</v>
      </c>
      <c r="AX1124" s="52" t="str">
        <f>IF(参照!D1124="","",参照!D1124)</f>
        <v/>
      </c>
      <c r="AY1124" s="52">
        <f>IF(参照!E1124="","",参照!E1124)</f>
        <v>5.6799999999999993E-4</v>
      </c>
      <c r="AZ1124" s="52" t="str">
        <f>IF(参照!F1124="","",参照!F1124)</f>
        <v>東北電力フロンティア(株)</v>
      </c>
      <c r="BA1124" s="52" t="str">
        <f>IF(参照!G1124="","",参照!G1124)</f>
        <v>東北電力フロンティア(株)_</v>
      </c>
      <c r="BB1124" s="52">
        <f t="shared" si="48"/>
        <v>0.56799999999999995</v>
      </c>
      <c r="BD1124" s="52" t="str">
        <f>IF(参照!L1124="","",参照!L1124)</f>
        <v/>
      </c>
    </row>
    <row r="1125" spans="47:56">
      <c r="AU1125" s="52" t="str">
        <f>IF(参照!A1125="","",参照!A1125)</f>
        <v>A0798</v>
      </c>
      <c r="AV1125" s="52" t="str">
        <f>IF(参照!B1125="","",参照!B1125)</f>
        <v>(株)ファラデー</v>
      </c>
      <c r="AW1125" s="52">
        <f>IF(参照!C1125="","",参照!C1125)</f>
        <v>4.7799999999999996E-4</v>
      </c>
      <c r="AX1125" s="52" t="str">
        <f>IF(参照!D1125="","",参照!D1125)</f>
        <v/>
      </c>
      <c r="AY1125" s="52">
        <f>IF(参照!E1125="","",参照!E1125)</f>
        <v>5.22E-4</v>
      </c>
      <c r="AZ1125" s="52" t="str">
        <f>IF(参照!F1125="","",参照!F1125)</f>
        <v>(株)ファラデー</v>
      </c>
      <c r="BA1125" s="52" t="str">
        <f>IF(参照!G1125="","",参照!G1125)</f>
        <v>(株)ファラデー_</v>
      </c>
      <c r="BB1125" s="52">
        <f t="shared" si="48"/>
        <v>0.52200000000000002</v>
      </c>
      <c r="BD1125" s="52" t="str">
        <f>IF(参照!L1125="","",参照!L1125)</f>
        <v/>
      </c>
    </row>
    <row r="1126" spans="47:56">
      <c r="AU1126" s="52" t="str">
        <f>IF(参照!A1126="","",参照!A1126)</f>
        <v>A0803</v>
      </c>
      <c r="AV1126" s="52" t="str">
        <f>IF(参照!B1126="","",参照!B1126)</f>
        <v>出雲ケーブルビジョン(株)</v>
      </c>
      <c r="AW1126" s="52">
        <f>IF(参照!C1126="","",参照!C1126)</f>
        <v>4.1299999999999996E-4</v>
      </c>
      <c r="AX1126" s="52" t="str">
        <f>IF(参照!D1126="","",参照!D1126)</f>
        <v/>
      </c>
      <c r="AY1126" s="52">
        <f>IF(参照!E1126="","",参照!E1126)</f>
        <v>4.6500000000000003E-4</v>
      </c>
      <c r="AZ1126" s="52" t="str">
        <f>IF(参照!F1126="","",参照!F1126)</f>
        <v>出雲ケーブルビジョン(株)</v>
      </c>
      <c r="BA1126" s="52" t="str">
        <f>IF(参照!G1126="","",参照!G1126)</f>
        <v>出雲ケーブルビジョン(株)_</v>
      </c>
      <c r="BB1126" s="52">
        <f t="shared" si="48"/>
        <v>0.46500000000000002</v>
      </c>
      <c r="BD1126" s="52" t="str">
        <f>IF(参照!L1126="","",参照!L1126)</f>
        <v/>
      </c>
    </row>
    <row r="1127" spans="47:56">
      <c r="AU1127" s="52" t="str">
        <f>IF(参照!A1127="","",参照!A1127)</f>
        <v>A0806</v>
      </c>
      <c r="AV1127" s="52" t="str">
        <f>IF(参照!B1127="","",参照!B1127)</f>
        <v>いずも縁結び電力(株)</v>
      </c>
      <c r="AW1127" s="52">
        <f>IF(参照!C1127="","",参照!C1127)</f>
        <v>1.02E-4</v>
      </c>
      <c r="AX1127" s="52" t="str">
        <f>IF(参照!D1127="","",参照!D1127)</f>
        <v/>
      </c>
      <c r="AY1127" s="52">
        <f>IF(参照!E1127="","",参照!E1127)</f>
        <v>2.8100000000000005E-4</v>
      </c>
      <c r="AZ1127" s="52" t="str">
        <f>IF(参照!F1127="","",参照!F1127)</f>
        <v>いずも縁結び電力(株)</v>
      </c>
      <c r="BA1127" s="52" t="str">
        <f>IF(参照!G1127="","",参照!G1127)</f>
        <v>いずも縁結び電力(株)_</v>
      </c>
      <c r="BB1127" s="52">
        <f t="shared" si="48"/>
        <v>0.28100000000000003</v>
      </c>
      <c r="BD1127" s="52" t="str">
        <f>IF(参照!L1127="","",参照!L1127)</f>
        <v/>
      </c>
    </row>
    <row r="1128" spans="47:56">
      <c r="AU1128" s="52" t="str">
        <f>IF(参照!A1128="","",参照!A1128)</f>
        <v>A0808</v>
      </c>
      <c r="AV1128" s="52" t="str">
        <f>IF(参照!B1128="","",参照!B1128)</f>
        <v>宇都宮ライトパワー(株)</v>
      </c>
      <c r="AW1128" s="52">
        <f>IF(参照!C1128="","",参照!C1128)</f>
        <v>3.1300000000000002E-4</v>
      </c>
      <c r="AX1128" s="52" t="str">
        <f>IF(参照!D1128="","",参照!D1128)</f>
        <v/>
      </c>
      <c r="AY1128" s="52">
        <f>IF(参照!E1128="","",参照!E1128)</f>
        <v>4.17E-4</v>
      </c>
      <c r="AZ1128" s="52" t="str">
        <f>IF(参照!F1128="","",参照!F1128)</f>
        <v>宇都宮ライトパワー(株)</v>
      </c>
      <c r="BA1128" s="52" t="str">
        <f>IF(参照!G1128="","",参照!G1128)</f>
        <v>宇都宮ライトパワー(株)_</v>
      </c>
      <c r="BB1128" s="52">
        <f t="shared" si="48"/>
        <v>0.41699999999999998</v>
      </c>
      <c r="BD1128" s="52" t="str">
        <f>IF(参照!L1128="","",参照!L1128)</f>
        <v/>
      </c>
    </row>
  </sheetData>
  <sheetProtection algorithmName="SHA-512" hashValue="giobLXnHRhujNEAwN8JzojU+vlQDE3ML8bbgFoeqlQUtuqU4J/wXDxnW+AF+MmLlZeHn9347t4BTk76Kg0iU1Q==" saltValue="Y5gKNllWb9eeLJTkuepgqQ==" spinCount="100000" sheet="1" objects="1" scenarios="1" selectLockedCells="1"/>
  <mergeCells count="147">
    <mergeCell ref="D69:K69"/>
    <mergeCell ref="G3:I3"/>
    <mergeCell ref="J3:K3"/>
    <mergeCell ref="D63:K63"/>
    <mergeCell ref="D64:K64"/>
    <mergeCell ref="D65:K65"/>
    <mergeCell ref="D66:K66"/>
    <mergeCell ref="D67:K67"/>
    <mergeCell ref="D68:K68"/>
    <mergeCell ref="D48:G48"/>
    <mergeCell ref="D46:G47"/>
    <mergeCell ref="H46:I46"/>
    <mergeCell ref="J46:K46"/>
    <mergeCell ref="F39:F40"/>
    <mergeCell ref="H39:H40"/>
    <mergeCell ref="I39:I40"/>
    <mergeCell ref="J39:J40"/>
    <mergeCell ref="K39:K40"/>
    <mergeCell ref="H37:H38"/>
    <mergeCell ref="I37:I38"/>
    <mergeCell ref="J37:J38"/>
    <mergeCell ref="K37:K38"/>
    <mergeCell ref="J23:J24"/>
    <mergeCell ref="K23:K24"/>
    <mergeCell ref="T60:U60"/>
    <mergeCell ref="D61:K61"/>
    <mergeCell ref="T61:U61"/>
    <mergeCell ref="D62:K62"/>
    <mergeCell ref="T62:U62"/>
    <mergeCell ref="D58:G59"/>
    <mergeCell ref="H58:K59"/>
    <mergeCell ref="T58:U58"/>
    <mergeCell ref="T59:U59"/>
    <mergeCell ref="O58:R58"/>
    <mergeCell ref="O59:R59"/>
    <mergeCell ref="O60:R60"/>
    <mergeCell ref="O61:R61"/>
    <mergeCell ref="N62:R62"/>
    <mergeCell ref="T51:U51"/>
    <mergeCell ref="D52:G52"/>
    <mergeCell ref="J52:K52"/>
    <mergeCell ref="T52:U52"/>
    <mergeCell ref="O51:R51"/>
    <mergeCell ref="O52:R52"/>
    <mergeCell ref="T55:U55"/>
    <mergeCell ref="D56:G56"/>
    <mergeCell ref="J56:K56"/>
    <mergeCell ref="T53:U53"/>
    <mergeCell ref="D54:G54"/>
    <mergeCell ref="J54:K54"/>
    <mergeCell ref="T54:U54"/>
    <mergeCell ref="O53:R53"/>
    <mergeCell ref="O54:R54"/>
    <mergeCell ref="N55:R55"/>
    <mergeCell ref="C49:C59"/>
    <mergeCell ref="D49:G49"/>
    <mergeCell ref="J49:K49"/>
    <mergeCell ref="D50:G50"/>
    <mergeCell ref="J50:K50"/>
    <mergeCell ref="D53:G53"/>
    <mergeCell ref="J53:K53"/>
    <mergeCell ref="D55:G55"/>
    <mergeCell ref="J55:K55"/>
    <mergeCell ref="D51:G51"/>
    <mergeCell ref="J51:K51"/>
    <mergeCell ref="D57:G57"/>
    <mergeCell ref="J57:K57"/>
    <mergeCell ref="AJ46:AK46"/>
    <mergeCell ref="H47:I47"/>
    <mergeCell ref="J47:K47"/>
    <mergeCell ref="N47:R47"/>
    <mergeCell ref="AH47:AK47"/>
    <mergeCell ref="AJ41:AK41"/>
    <mergeCell ref="AJ42:AK42"/>
    <mergeCell ref="D43:G43"/>
    <mergeCell ref="AJ43:AK43"/>
    <mergeCell ref="D44:G45"/>
    <mergeCell ref="AJ44:AK44"/>
    <mergeCell ref="AJ45:AK45"/>
    <mergeCell ref="E41:F42"/>
    <mergeCell ref="H41:H42"/>
    <mergeCell ref="I41:I42"/>
    <mergeCell ref="J41:J42"/>
    <mergeCell ref="K41:K42"/>
    <mergeCell ref="N37:R37"/>
    <mergeCell ref="AH37:AK37"/>
    <mergeCell ref="AH32:AH33"/>
    <mergeCell ref="D33:G33"/>
    <mergeCell ref="D34:G34"/>
    <mergeCell ref="AH34:AH36"/>
    <mergeCell ref="D35:G35"/>
    <mergeCell ref="D36:G36"/>
    <mergeCell ref="D28:G28"/>
    <mergeCell ref="D29:G29"/>
    <mergeCell ref="H29:K29"/>
    <mergeCell ref="D30:G30"/>
    <mergeCell ref="C31:C48"/>
    <mergeCell ref="D31:G31"/>
    <mergeCell ref="D32:G32"/>
    <mergeCell ref="D37:D42"/>
    <mergeCell ref="E37:E40"/>
    <mergeCell ref="F37:F38"/>
    <mergeCell ref="E23:F24"/>
    <mergeCell ref="H23:H24"/>
    <mergeCell ref="I23:I24"/>
    <mergeCell ref="D25:F27"/>
    <mergeCell ref="C9:C30"/>
    <mergeCell ref="D9:G9"/>
    <mergeCell ref="D14:G14"/>
    <mergeCell ref="D15:G15"/>
    <mergeCell ref="D16:G16"/>
    <mergeCell ref="D12:G12"/>
    <mergeCell ref="AJ16:AK16"/>
    <mergeCell ref="D17:G17"/>
    <mergeCell ref="AH17:AH31"/>
    <mergeCell ref="D18:G18"/>
    <mergeCell ref="D19:D24"/>
    <mergeCell ref="E19:E22"/>
    <mergeCell ref="F19:F20"/>
    <mergeCell ref="H19:H20"/>
    <mergeCell ref="I19:I20"/>
    <mergeCell ref="J19:J20"/>
    <mergeCell ref="K19:K20"/>
    <mergeCell ref="F21:F22"/>
    <mergeCell ref="H21:H22"/>
    <mergeCell ref="I21:I22"/>
    <mergeCell ref="J21:J22"/>
    <mergeCell ref="K21:K22"/>
    <mergeCell ref="AH12:AK12"/>
    <mergeCell ref="D13:G13"/>
    <mergeCell ref="C5:G7"/>
    <mergeCell ref="H5:I7"/>
    <mergeCell ref="J5:K7"/>
    <mergeCell ref="AJ6:AK6"/>
    <mergeCell ref="AJ7:AK7"/>
    <mergeCell ref="C8:K8"/>
    <mergeCell ref="AJ8:AK8"/>
    <mergeCell ref="C2:K2"/>
    <mergeCell ref="C3:F3"/>
    <mergeCell ref="C4:G4"/>
    <mergeCell ref="H4:I4"/>
    <mergeCell ref="J4:K4"/>
    <mergeCell ref="AJ9:AK9"/>
    <mergeCell ref="D10:G10"/>
    <mergeCell ref="AJ10:AK10"/>
    <mergeCell ref="D11:G11"/>
    <mergeCell ref="AJ11:AK11"/>
  </mergeCells>
  <phoneticPr fontId="4"/>
  <dataValidations count="5">
    <dataValidation type="list" allowBlank="1" showInputMessage="1" showErrorMessage="1" sqref="AJ52:AK54" xr:uid="{00000000-0002-0000-1000-000000000000}">
      <formula1>#REF!</formula1>
    </dataValidation>
    <dataValidation type="list" errorStyle="information" allowBlank="1" showInputMessage="1" showErrorMessage="1" errorTitle="リストにない情報" error="リストにない情報です" sqref="O42:O46 O7:O36" xr:uid="{00000000-0002-0000-1000-000001000000}">
      <formula1>INDIRECT($BG$4&amp;"4:"&amp;$BG$4&amp;$BG$8+3)</formula1>
    </dataValidation>
    <dataValidation type="list" allowBlank="1" showInputMessage="1" showErrorMessage="1" sqref="O52:R54" xr:uid="{00000000-0002-0000-1000-000002000000}">
      <formula1>$AN$51:$AN$59</formula1>
    </dataValidation>
    <dataValidation type="list" allowBlank="1" showInputMessage="1" showErrorMessage="1" sqref="O59:R61" xr:uid="{00000000-0002-0000-1000-000003000000}">
      <formula1>$AO$51:$AO$69</formula1>
    </dataValidation>
    <dataValidation type="list" errorStyle="information" allowBlank="1" showInputMessage="1" showErrorMessage="1" errorTitle="リストにない情報" error="リストにない情報です" sqref="P42:P46 P7:P36" xr:uid="{00000000-0002-0000-1000-000004000000}">
      <formula1>IF(OR($Z7=0,$Z7=""),$T$3:$T$3,INDIRECT($BG$5&amp;AE7&amp;":"&amp;$BG$5&amp;AF7))</formula1>
    </dataValidation>
  </dataValidations>
  <printOptions horizontalCentered="1"/>
  <pageMargins left="0.39370078740157483" right="0.39370078740157483" top="0.39370078740157483" bottom="0.39370078740157483" header="0" footer="0"/>
  <pageSetup paperSize="8" scale="85" orientation="landscape"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2273" r:id="rId4" name="Check Box 1">
              <controlPr defaultSize="0" autoFill="0" autoLine="0" autoPict="0" altText="">
                <anchor moveWithCells="1">
                  <from>
                    <xdr:col>3</xdr:col>
                    <xdr:colOff>161925</xdr:colOff>
                    <xdr:row>4</xdr:row>
                    <xdr:rowOff>47625</xdr:rowOff>
                  </from>
                  <to>
                    <xdr:col>4</xdr:col>
                    <xdr:colOff>304800</xdr:colOff>
                    <xdr:row>5</xdr:row>
                    <xdr:rowOff>133350</xdr:rowOff>
                  </to>
                </anchor>
              </controlPr>
            </control>
          </mc:Choice>
        </mc:AlternateContent>
        <mc:AlternateContent xmlns:mc="http://schemas.openxmlformats.org/markup-compatibility/2006">
          <mc:Choice Requires="x14">
            <control shapeId="182274" r:id="rId5" name="Check Box 2">
              <controlPr defaultSize="0" autoFill="0" autoLine="0" autoPict="0">
                <anchor moveWithCells="1">
                  <from>
                    <xdr:col>3</xdr:col>
                    <xdr:colOff>161925</xdr:colOff>
                    <xdr:row>5</xdr:row>
                    <xdr:rowOff>38100</xdr:rowOff>
                  </from>
                  <to>
                    <xdr:col>4</xdr:col>
                    <xdr:colOff>304800</xdr:colOff>
                    <xdr:row>6</xdr:row>
                    <xdr:rowOff>114300</xdr:rowOff>
                  </to>
                </anchor>
              </controlPr>
            </control>
          </mc:Choice>
        </mc:AlternateContent>
        <mc:AlternateContent xmlns:mc="http://schemas.openxmlformats.org/markup-compatibility/2006">
          <mc:Choice Requires="x14">
            <control shapeId="182275" r:id="rId6" name="Check Box 3">
              <controlPr defaultSize="0" autoFill="0" autoLine="0" autoPict="0">
                <anchor moveWithCells="1">
                  <from>
                    <xdr:col>9</xdr:col>
                    <xdr:colOff>523875</xdr:colOff>
                    <xdr:row>3</xdr:row>
                    <xdr:rowOff>133350</xdr:rowOff>
                  </from>
                  <to>
                    <xdr:col>9</xdr:col>
                    <xdr:colOff>866775</xdr:colOff>
                    <xdr:row>5</xdr:row>
                    <xdr:rowOff>47625</xdr:rowOff>
                  </to>
                </anchor>
              </controlPr>
            </control>
          </mc:Choice>
        </mc:AlternateContent>
        <mc:AlternateContent xmlns:mc="http://schemas.openxmlformats.org/markup-compatibility/2006">
          <mc:Choice Requires="x14">
            <control shapeId="182276" r:id="rId7" name="Check Box 4">
              <controlPr defaultSize="0" autoFill="0" autoLine="0" autoPict="0">
                <anchor moveWithCells="1">
                  <from>
                    <xdr:col>9</xdr:col>
                    <xdr:colOff>523875</xdr:colOff>
                    <xdr:row>4</xdr:row>
                    <xdr:rowOff>123825</xdr:rowOff>
                  </from>
                  <to>
                    <xdr:col>9</xdr:col>
                    <xdr:colOff>866775</xdr:colOff>
                    <xdr:row>6</xdr:row>
                    <xdr:rowOff>38100</xdr:rowOff>
                  </to>
                </anchor>
              </controlPr>
            </control>
          </mc:Choice>
        </mc:AlternateContent>
        <mc:AlternateContent xmlns:mc="http://schemas.openxmlformats.org/markup-compatibility/2006">
          <mc:Choice Requires="x14">
            <control shapeId="182277" r:id="rId8" name="Check Box 5">
              <controlPr defaultSize="0" autoFill="0" autoLine="0" autoPict="0">
                <anchor moveWithCells="1">
                  <from>
                    <xdr:col>9</xdr:col>
                    <xdr:colOff>523875</xdr:colOff>
                    <xdr:row>5</xdr:row>
                    <xdr:rowOff>114300</xdr:rowOff>
                  </from>
                  <to>
                    <xdr:col>9</xdr:col>
                    <xdr:colOff>866775</xdr:colOff>
                    <xdr:row>7</xdr:row>
                    <xdr:rowOff>28575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BH1128"/>
  <sheetViews>
    <sheetView showGridLines="0" zoomScaleNormal="100" zoomScaleSheetLayoutView="90" workbookViewId="0">
      <selection activeCell="J3" sqref="J3:K3"/>
    </sheetView>
  </sheetViews>
  <sheetFormatPr defaultRowHeight="10.5"/>
  <cols>
    <col min="1" max="1" width="1.140625" style="28" customWidth="1"/>
    <col min="2" max="2" width="2" style="28" customWidth="1"/>
    <col min="3" max="3" width="6.140625" style="28" customWidth="1"/>
    <col min="4" max="4" width="3" style="28" customWidth="1"/>
    <col min="5" max="5" width="11.85546875" style="28" customWidth="1"/>
    <col min="6" max="6" width="5.140625" style="28" customWidth="1"/>
    <col min="7" max="7" width="13.7109375" style="28" customWidth="1"/>
    <col min="8" max="8" width="15.28515625" style="28" customWidth="1"/>
    <col min="9" max="9" width="13.7109375" style="28" customWidth="1"/>
    <col min="10" max="11" width="16.7109375" style="28" customWidth="1"/>
    <col min="12" max="12" width="3.140625" style="28" customWidth="1"/>
    <col min="13" max="13" width="2.28515625" style="28" customWidth="1"/>
    <col min="14" max="14" width="4.85546875" style="28" customWidth="1"/>
    <col min="15" max="15" width="33.140625" style="28" customWidth="1"/>
    <col min="16" max="16" width="19.28515625" style="28" customWidth="1"/>
    <col min="17" max="18" width="23.140625" style="28" customWidth="1"/>
    <col min="19" max="19" width="17.5703125" style="28" customWidth="1"/>
    <col min="20" max="20" width="11.85546875" style="28" hidden="1" customWidth="1"/>
    <col min="21" max="21" width="16.5703125" style="28" hidden="1" customWidth="1"/>
    <col min="22" max="25" width="20.85546875" style="28" hidden="1" customWidth="1"/>
    <col min="26" max="26" width="10.85546875" style="28" hidden="1" customWidth="1"/>
    <col min="27" max="28" width="8.28515625" style="28" hidden="1" customWidth="1"/>
    <col min="29" max="30" width="10.7109375" style="28" hidden="1" customWidth="1"/>
    <col min="31" max="32" width="7.7109375" style="28" hidden="1" customWidth="1"/>
    <col min="33" max="33" width="5.7109375" style="28" customWidth="1"/>
    <col min="34" max="34" width="4.85546875" style="28" customWidth="1"/>
    <col min="35" max="35" width="23.7109375" style="28" customWidth="1"/>
    <col min="36" max="36" width="17.140625" style="28" customWidth="1"/>
    <col min="37" max="37" width="5.5703125" style="28" customWidth="1"/>
    <col min="38" max="38" width="16.85546875" style="28" customWidth="1"/>
    <col min="39" max="39" width="18.28515625" style="28" customWidth="1"/>
    <col min="40" max="40" width="13.42578125" style="28" hidden="1" customWidth="1"/>
    <col min="41" max="41" width="18.28515625" style="28" hidden="1" customWidth="1"/>
    <col min="42" max="42" width="19.85546875" style="28" hidden="1" customWidth="1"/>
    <col min="43" max="45" width="18.7109375" style="28" hidden="1" customWidth="1"/>
    <col min="46" max="51" width="9.140625" style="28" hidden="1" customWidth="1"/>
    <col min="52" max="53" width="32" style="28" hidden="1" customWidth="1"/>
    <col min="54" max="55" width="9.140625" style="28" hidden="1" customWidth="1"/>
    <col min="56" max="56" width="28.7109375" style="28" hidden="1" customWidth="1"/>
    <col min="57" max="57" width="9.140625" style="28" hidden="1" customWidth="1"/>
    <col min="58" max="58" width="25.42578125" style="28" hidden="1" customWidth="1"/>
    <col min="59" max="60" width="9.140625" style="28" hidden="1" customWidth="1"/>
    <col min="61" max="16384" width="9.140625" style="28"/>
  </cols>
  <sheetData>
    <row r="1" spans="1:60" ht="12.75" customHeight="1">
      <c r="A1" s="1"/>
      <c r="B1" s="12" t="s">
        <v>487</v>
      </c>
      <c r="C1" s="1"/>
      <c r="D1" s="48"/>
      <c r="E1" s="48"/>
      <c r="F1" s="48"/>
      <c r="G1" s="48"/>
      <c r="H1" s="1"/>
      <c r="I1" s="1"/>
      <c r="J1" s="1"/>
      <c r="K1" s="1"/>
      <c r="L1" s="1"/>
      <c r="T1" s="30" t="s">
        <v>557</v>
      </c>
      <c r="U1" s="30" t="s">
        <v>557</v>
      </c>
      <c r="V1" s="30" t="s">
        <v>557</v>
      </c>
      <c r="W1" s="30" t="s">
        <v>557</v>
      </c>
      <c r="X1" s="30" t="s">
        <v>557</v>
      </c>
      <c r="Y1" s="30" t="s">
        <v>557</v>
      </c>
      <c r="Z1" s="30" t="s">
        <v>557</v>
      </c>
      <c r="AA1" s="30" t="s">
        <v>557</v>
      </c>
      <c r="AB1" s="30" t="s">
        <v>557</v>
      </c>
      <c r="AC1" s="30" t="s">
        <v>557</v>
      </c>
      <c r="AD1" s="30" t="s">
        <v>557</v>
      </c>
      <c r="AE1" s="30" t="s">
        <v>557</v>
      </c>
      <c r="AF1" s="30" t="s">
        <v>557</v>
      </c>
      <c r="AG1" s="30"/>
      <c r="AM1" s="30"/>
      <c r="AN1" s="30" t="s">
        <v>557</v>
      </c>
      <c r="AO1" s="30" t="s">
        <v>557</v>
      </c>
      <c r="AP1" s="30" t="s">
        <v>557</v>
      </c>
      <c r="AQ1" s="30" t="s">
        <v>557</v>
      </c>
      <c r="AR1" s="30" t="s">
        <v>557</v>
      </c>
      <c r="AS1" s="30" t="s">
        <v>557</v>
      </c>
      <c r="AT1" s="30" t="s">
        <v>557</v>
      </c>
      <c r="AU1" s="30" t="s">
        <v>557</v>
      </c>
      <c r="AV1" s="30" t="s">
        <v>557</v>
      </c>
      <c r="AW1" s="30" t="s">
        <v>557</v>
      </c>
      <c r="AX1" s="30" t="s">
        <v>557</v>
      </c>
      <c r="AY1" s="30" t="s">
        <v>557</v>
      </c>
      <c r="AZ1" s="30" t="s">
        <v>557</v>
      </c>
      <c r="BA1" s="30" t="s">
        <v>557</v>
      </c>
      <c r="BB1" s="30" t="s">
        <v>557</v>
      </c>
      <c r="BC1" s="30" t="s">
        <v>557</v>
      </c>
      <c r="BD1" s="30" t="s">
        <v>557</v>
      </c>
      <c r="BE1" s="30" t="s">
        <v>557</v>
      </c>
      <c r="BF1" s="30" t="s">
        <v>557</v>
      </c>
      <c r="BG1" s="30" t="s">
        <v>557</v>
      </c>
      <c r="BH1" s="30" t="s">
        <v>557</v>
      </c>
    </row>
    <row r="2" spans="1:60" ht="26.25" customHeight="1">
      <c r="A2" s="1"/>
      <c r="B2" s="1"/>
      <c r="C2" s="481" t="s">
        <v>17</v>
      </c>
      <c r="D2" s="481"/>
      <c r="E2" s="481"/>
      <c r="F2" s="481"/>
      <c r="G2" s="481"/>
      <c r="H2" s="481"/>
      <c r="I2" s="481"/>
      <c r="J2" s="481"/>
      <c r="K2" s="481"/>
      <c r="L2" s="1"/>
      <c r="AU2" s="28" t="s">
        <v>558</v>
      </c>
      <c r="AX2" s="30" t="s">
        <v>559</v>
      </c>
      <c r="BB2" s="30" t="s">
        <v>560</v>
      </c>
      <c r="BD2" s="30" t="s">
        <v>561</v>
      </c>
    </row>
    <row r="3" spans="1:60" ht="12.75" customHeight="1">
      <c r="A3" s="1"/>
      <c r="B3" s="1"/>
      <c r="C3" s="482" t="s">
        <v>2</v>
      </c>
      <c r="D3" s="483"/>
      <c r="E3" s="483"/>
      <c r="F3" s="484"/>
      <c r="G3" s="586" t="str">
        <f>別紙!F5</f>
        <v>株式会社 地球温暖化対策室</v>
      </c>
      <c r="H3" s="587"/>
      <c r="I3" s="588"/>
      <c r="J3" s="593"/>
      <c r="K3" s="594"/>
      <c r="L3" s="1"/>
      <c r="T3" s="49"/>
      <c r="U3" s="28" t="s">
        <v>562</v>
      </c>
      <c r="AU3" s="50" t="s">
        <v>563</v>
      </c>
      <c r="AV3" s="50" t="s">
        <v>564</v>
      </c>
      <c r="AW3" s="50" t="s">
        <v>565</v>
      </c>
      <c r="AX3" s="50" t="s">
        <v>566</v>
      </c>
      <c r="AY3" s="50" t="s">
        <v>567</v>
      </c>
      <c r="AZ3" s="51" t="s">
        <v>568</v>
      </c>
      <c r="BA3" s="51" t="s">
        <v>569</v>
      </c>
      <c r="BB3" s="50" t="s">
        <v>570</v>
      </c>
      <c r="BD3" s="51" t="s">
        <v>571</v>
      </c>
      <c r="BF3" s="28" t="s">
        <v>572</v>
      </c>
    </row>
    <row r="4" spans="1:60" ht="12.75" customHeight="1">
      <c r="A4" s="1"/>
      <c r="B4" s="1"/>
      <c r="C4" s="486" t="s">
        <v>15</v>
      </c>
      <c r="D4" s="487"/>
      <c r="E4" s="487"/>
      <c r="F4" s="487"/>
      <c r="G4" s="488"/>
      <c r="H4" s="486" t="s">
        <v>4</v>
      </c>
      <c r="I4" s="488"/>
      <c r="J4" s="486" t="s">
        <v>3</v>
      </c>
      <c r="K4" s="488"/>
      <c r="L4" s="1"/>
      <c r="N4" s="38" t="s">
        <v>132</v>
      </c>
      <c r="AH4" s="38"/>
      <c r="AU4" s="52" t="str">
        <f>IF(参照!A4="","",参照!A4)</f>
        <v>A0001</v>
      </c>
      <c r="AV4" s="52" t="str">
        <f>IF(参照!B4="","",参照!B4)</f>
        <v>(株)Ｆ－Ｐｏｗｅｒ</v>
      </c>
      <c r="AW4" s="52">
        <f>IF(参照!C4="","",参照!C4)</f>
        <v>4.7199999999999998E-4</v>
      </c>
      <c r="AX4" s="52" t="str">
        <f>IF(参照!D4="","",参照!D4)</f>
        <v>メニューA</v>
      </c>
      <c r="AY4" s="52">
        <f>IF(参照!E4="","",参照!E4)</f>
        <v>0</v>
      </c>
      <c r="AZ4" s="52" t="str">
        <f>IF(参照!F4="","",参照!F4)</f>
        <v>(株)Ｆ－Ｐｏｗｅｒ</v>
      </c>
      <c r="BA4" s="52" t="str">
        <f>IF(参照!G4="","",参照!G4)</f>
        <v>(株)Ｆ－Ｐｏｗｅｒ_メニューA</v>
      </c>
      <c r="BB4" s="52">
        <f>AY4*1000</f>
        <v>0</v>
      </c>
      <c r="BD4" s="52" t="str">
        <f>IF(参照!L4="","",参照!L4)</f>
        <v>北海道電力(株)</v>
      </c>
      <c r="BF4" s="53" t="s">
        <v>573</v>
      </c>
      <c r="BG4" s="54" t="s">
        <v>574</v>
      </c>
      <c r="BH4" s="28" t="s">
        <v>561</v>
      </c>
    </row>
    <row r="5" spans="1:60" ht="12.75" customHeight="1" thickBot="1">
      <c r="A5" s="1"/>
      <c r="B5" s="1"/>
      <c r="C5" s="512" t="s">
        <v>36</v>
      </c>
      <c r="D5" s="513"/>
      <c r="E5" s="513"/>
      <c r="F5" s="513"/>
      <c r="G5" s="514"/>
      <c r="H5" s="512" t="s">
        <v>500</v>
      </c>
      <c r="I5" s="514"/>
      <c r="J5" s="512" t="s">
        <v>56</v>
      </c>
      <c r="K5" s="514"/>
      <c r="L5" s="1"/>
      <c r="N5" s="55" t="s">
        <v>501</v>
      </c>
      <c r="O5" s="56"/>
      <c r="P5" s="56"/>
      <c r="Q5" s="56"/>
      <c r="R5" s="56"/>
      <c r="S5" s="56"/>
      <c r="T5" s="57"/>
      <c r="U5" s="57"/>
      <c r="V5" s="57"/>
      <c r="W5" s="57"/>
      <c r="X5" s="57"/>
      <c r="Y5" s="57"/>
      <c r="Z5" s="57"/>
      <c r="AE5" s="57"/>
      <c r="AF5" s="57"/>
      <c r="AH5" s="55" t="s">
        <v>502</v>
      </c>
      <c r="AI5" s="56"/>
      <c r="AJ5" s="56"/>
      <c r="AK5" s="56"/>
      <c r="AL5" s="56"/>
      <c r="AM5" s="57"/>
      <c r="AN5" s="57"/>
      <c r="AU5" s="52" t="str">
        <f>IF(参照!A5="","",参照!A5)</f>
        <v/>
      </c>
      <c r="AV5" s="52" t="str">
        <f>IF(参照!B5="","",参照!B5)</f>
        <v/>
      </c>
      <c r="AW5" s="52" t="str">
        <f>IF(参照!C5="","",参照!C5)</f>
        <v/>
      </c>
      <c r="AX5" s="52" t="str">
        <f>IF(参照!D5="","",参照!D5)</f>
        <v>メニューB</v>
      </c>
      <c r="AY5" s="52">
        <f>IF(参照!E5="","",参照!E5)</f>
        <v>0</v>
      </c>
      <c r="AZ5" s="52" t="str">
        <f>IF(参照!F5="","",参照!F5)</f>
        <v>(株)Ｆ－Ｐｏｗｅｒ</v>
      </c>
      <c r="BA5" s="52" t="str">
        <f>IF(参照!G5="","",参照!G5)</f>
        <v>(株)Ｆ－Ｐｏｗｅｒ_メニューB</v>
      </c>
      <c r="BB5" s="52">
        <f t="shared" ref="BB5:BB68" si="0">AY5*1000</f>
        <v>0</v>
      </c>
      <c r="BD5" s="52" t="str">
        <f>IF(参照!L5="","",参照!L5)</f>
        <v>東北電力(株)</v>
      </c>
      <c r="BF5" s="53" t="s">
        <v>575</v>
      </c>
      <c r="BG5" s="54" t="s">
        <v>576</v>
      </c>
      <c r="BH5" s="28" t="s">
        <v>559</v>
      </c>
    </row>
    <row r="6" spans="1:60" ht="12.75" customHeight="1" thickBot="1">
      <c r="A6" s="1"/>
      <c r="B6" s="1"/>
      <c r="C6" s="515"/>
      <c r="D6" s="516"/>
      <c r="E6" s="516"/>
      <c r="F6" s="516"/>
      <c r="G6" s="517"/>
      <c r="H6" s="515"/>
      <c r="I6" s="517"/>
      <c r="J6" s="515"/>
      <c r="K6" s="517"/>
      <c r="L6" s="1"/>
      <c r="N6" s="58"/>
      <c r="O6" s="357" t="s">
        <v>85</v>
      </c>
      <c r="P6" s="60" t="s">
        <v>493</v>
      </c>
      <c r="Q6" s="287" t="s">
        <v>2296</v>
      </c>
      <c r="R6" s="286" t="s">
        <v>2297</v>
      </c>
      <c r="S6" s="347" t="s">
        <v>158</v>
      </c>
      <c r="T6" s="62" t="s">
        <v>577</v>
      </c>
      <c r="U6" s="63" t="s">
        <v>578</v>
      </c>
      <c r="V6" s="63" t="s">
        <v>579</v>
      </c>
      <c r="W6" s="59" t="s">
        <v>2298</v>
      </c>
      <c r="X6" s="93" t="s">
        <v>2299</v>
      </c>
      <c r="Y6" s="64" t="s">
        <v>2300</v>
      </c>
      <c r="Z6" s="64" t="s">
        <v>580</v>
      </c>
      <c r="AA6" s="64" t="s">
        <v>581</v>
      </c>
      <c r="AB6" s="64" t="s">
        <v>582</v>
      </c>
      <c r="AC6" s="64" t="s">
        <v>583</v>
      </c>
      <c r="AD6" s="64" t="s">
        <v>584</v>
      </c>
      <c r="AE6" s="63" t="s">
        <v>585</v>
      </c>
      <c r="AF6" s="61" t="s">
        <v>586</v>
      </c>
      <c r="AH6" s="65"/>
      <c r="AI6" s="66" t="s">
        <v>2295</v>
      </c>
      <c r="AJ6" s="521" t="s">
        <v>2301</v>
      </c>
      <c r="AK6" s="522"/>
      <c r="AL6" s="67" t="s">
        <v>158</v>
      </c>
      <c r="AN6" s="62" t="s">
        <v>577</v>
      </c>
      <c r="AO6" s="63" t="s">
        <v>578</v>
      </c>
      <c r="AP6" s="61" t="s">
        <v>579</v>
      </c>
      <c r="AU6" s="52" t="str">
        <f>IF(参照!A6="","",参照!A6)</f>
        <v/>
      </c>
      <c r="AV6" s="52" t="str">
        <f>IF(参照!B6="","",参照!B6)</f>
        <v/>
      </c>
      <c r="AW6" s="52" t="str">
        <f>IF(参照!C6="","",参照!C6)</f>
        <v/>
      </c>
      <c r="AX6" s="52" t="str">
        <f>IF(参照!D6="","",参照!D6)</f>
        <v>メニューC(残差)</v>
      </c>
      <c r="AY6" s="52">
        <f>IF(参照!E6="","",参照!E6)</f>
        <v>5.0500000000000002E-4</v>
      </c>
      <c r="AZ6" s="52" t="str">
        <f>IF(参照!F6="","",参照!F6)</f>
        <v>(株)Ｆ－Ｐｏｗｅｒ</v>
      </c>
      <c r="BA6" s="52" t="str">
        <f>IF(参照!G6="","",参照!G6)</f>
        <v>(株)Ｆ－Ｐｏｗｅｒ_メニューC(残差)</v>
      </c>
      <c r="BB6" s="52">
        <f t="shared" si="0"/>
        <v>0.505</v>
      </c>
      <c r="BD6" s="52" t="str">
        <f>IF(参照!L6="","",参照!L6)</f>
        <v>東京電力エナジーパートナー(株)</v>
      </c>
      <c r="BF6" s="49" t="s">
        <v>587</v>
      </c>
      <c r="BG6" s="54" t="s">
        <v>588</v>
      </c>
      <c r="BH6" s="28" t="s">
        <v>589</v>
      </c>
    </row>
    <row r="7" spans="1:60" ht="12.75" customHeight="1" thickTop="1">
      <c r="A7" s="1"/>
      <c r="B7" s="1"/>
      <c r="C7" s="518"/>
      <c r="D7" s="519"/>
      <c r="E7" s="519"/>
      <c r="F7" s="519"/>
      <c r="G7" s="520"/>
      <c r="H7" s="518"/>
      <c r="I7" s="520"/>
      <c r="J7" s="518"/>
      <c r="K7" s="520"/>
      <c r="L7" s="1"/>
      <c r="N7" s="68">
        <v>1</v>
      </c>
      <c r="O7" s="69"/>
      <c r="P7" s="69"/>
      <c r="Q7" s="70" t="str">
        <f t="shared" ref="Q7:Q36" si="1">IF(O7="","",_xlfn.IFNA(VLOOKUP(O7&amp;"_"&amp;P7,$BA:$BB,2,FALSE),"該当する排出係数がありません"))</f>
        <v/>
      </c>
      <c r="R7" s="71"/>
      <c r="S7" s="348"/>
      <c r="T7" s="346">
        <f>係数１!D$49</f>
        <v>8640</v>
      </c>
      <c r="U7" s="73" t="str">
        <f>IF(OR(S7="",O7=""),"",S7/1000*T7*0.0258)</f>
        <v/>
      </c>
      <c r="V7" s="73" t="str">
        <f>IF(OR(S7="",O7=""),"",IF(R7="",S7*Q7,S7*R7))</f>
        <v/>
      </c>
      <c r="W7" s="74" t="str">
        <f t="array" aca="1" ref="W7" ca="1">IF(O7="","",IF(ISNUMBER(AA7),INDIRECT($BG$6&amp;AA7),IF(AA7="a",Q7,IF(AA7="b",INDIRECT($BG$6&amp;AB7),IF(AA7="c",R7,"")))))</f>
        <v/>
      </c>
      <c r="X7" s="75"/>
      <c r="Y7" s="73" t="str">
        <f>IF(OR(S7="",O7=""),"",IF(X7="",S7*W7,S7*X7))</f>
        <v/>
      </c>
      <c r="Z7" s="76" t="str">
        <f t="shared" ref="Z7:Z36" ca="1" si="2">IF(O7="","",IF(COUNTIF(INDIRECT($BG$4&amp;":"&amp;$BG$4),O7),1,0))</f>
        <v/>
      </c>
      <c r="AA7" s="76" t="str">
        <f ca="1">IF(O7="","",IF(OR(AE7="",AF7=""),"c",IFERROR(MATCH("*残差*",INDIRECT($BG$5&amp;AE7&amp;":"&amp;$BG$5&amp;AF7),0)+AE7-1,IF(AF7-AE7&gt;=1,"b","a"))))</f>
        <v/>
      </c>
      <c r="AB7" s="76" t="str">
        <f ca="1">IF(O7="","",IF(OR(AE7="",AF7=""),"-",IFERROR(MATCH("*事業者全体*",INDIRECT($BG$5&amp;AE7&amp;":"&amp;$BG$5&amp;AF7),0)+AE7-1,"-")))</f>
        <v/>
      </c>
      <c r="AC7" s="76">
        <f ca="1">IF(Z7=0,1,IF(R7="",0,1))</f>
        <v>0</v>
      </c>
      <c r="AD7" s="76">
        <f>IF(R7="",0,1)</f>
        <v>0</v>
      </c>
      <c r="AE7" s="76" t="str">
        <f t="shared" ref="AE7:AE36" si="3">_xlfn.IFNA(MATCH(O7,$AZ:$AZ,0),"")</f>
        <v/>
      </c>
      <c r="AF7" s="77" t="str">
        <f t="shared" ref="AF7:AF36" si="4">IFERROR(IF(O7="","",AE7+COUNTIF($AZ:$AZ,O7)-1),"")</f>
        <v/>
      </c>
      <c r="AH7" s="78">
        <v>1</v>
      </c>
      <c r="AI7" s="31"/>
      <c r="AJ7" s="523"/>
      <c r="AK7" s="524"/>
      <c r="AL7" s="34"/>
      <c r="AN7" s="72" t="str">
        <f>IF(AJ7="","",IF(AJ7=0,3600,係数１!D$49))</f>
        <v/>
      </c>
      <c r="AO7" s="73" t="str">
        <f>IF(OR(AL7="",AJ7="",AI7=""),"",AL7/1000*AN7*0.0258)</f>
        <v/>
      </c>
      <c r="AP7" s="273" t="str">
        <f>IF(OR(AL7="",AI7=""),"",AL7*AJ7)</f>
        <v/>
      </c>
      <c r="AU7" s="52" t="str">
        <f>IF(参照!A7="","",参照!A7)</f>
        <v/>
      </c>
      <c r="AV7" s="52" t="str">
        <f>IF(参照!B7="","",参照!B7)</f>
        <v/>
      </c>
      <c r="AW7" s="52" t="str">
        <f>IF(参照!C7="","",参照!C7)</f>
        <v/>
      </c>
      <c r="AX7" s="52" t="str">
        <f>IF(参照!D7="","",参照!D7)</f>
        <v>(参考値)事業者全体</v>
      </c>
      <c r="AY7" s="52">
        <f>IF(参照!E7="","",参照!E7)</f>
        <v>4.8099999999999998E-4</v>
      </c>
      <c r="AZ7" s="52" t="str">
        <f>IF(参照!F7="","",参照!F7)</f>
        <v>(株)Ｆ－Ｐｏｗｅｒ</v>
      </c>
      <c r="BA7" s="52" t="str">
        <f>IF(参照!G7="","",参照!G7)</f>
        <v>(株)Ｆ－Ｐｏｗｅｒ_(参考値)事業者全体</v>
      </c>
      <c r="BB7" s="52">
        <f t="shared" si="0"/>
        <v>0.48099999999999998</v>
      </c>
      <c r="BD7" s="52" t="str">
        <f>IF(参照!L7="","",参照!L7)</f>
        <v>中部電力ミライズ(株)</v>
      </c>
    </row>
    <row r="8" spans="1:60" ht="15" customHeight="1">
      <c r="A8" s="1"/>
      <c r="B8" s="1"/>
      <c r="C8" s="489" t="s">
        <v>22</v>
      </c>
      <c r="D8" s="490"/>
      <c r="E8" s="490"/>
      <c r="F8" s="490"/>
      <c r="G8" s="490"/>
      <c r="H8" s="490"/>
      <c r="I8" s="490"/>
      <c r="J8" s="490"/>
      <c r="K8" s="491"/>
      <c r="L8" s="1"/>
      <c r="N8" s="79">
        <v>2</v>
      </c>
      <c r="O8" s="69"/>
      <c r="P8" s="69"/>
      <c r="Q8" s="70" t="str">
        <f t="shared" si="1"/>
        <v/>
      </c>
      <c r="R8" s="80"/>
      <c r="S8" s="348"/>
      <c r="T8" s="346">
        <f>係数１!D$49</f>
        <v>8640</v>
      </c>
      <c r="U8" s="73" t="str">
        <f t="shared" ref="U8:U36" si="5">IF(OR(S8="",O8=""),"",S8/1000*T8*0.0258)</f>
        <v/>
      </c>
      <c r="V8" s="73" t="str">
        <f t="shared" ref="V8:V36" si="6">IF(OR(S8="",O8=""),"",IF(R8="",S8*Q8,S8*R8))</f>
        <v/>
      </c>
      <c r="W8" s="74" t="str">
        <f t="array" aca="1" ref="W8" ca="1">IF(O8="","",IF(ISNUMBER(AA8),INDIRECT($BG$6&amp;AA8),IF(AA8="a",Q8,IF(AA8="b",INDIRECT($BG$6&amp;AB8),IF(AA8="c",R8,"")))))</f>
        <v/>
      </c>
      <c r="X8" s="75"/>
      <c r="Y8" s="73" t="str">
        <f t="shared" ref="Y8:Y36" si="7">IF(OR(S8="",O8=""),"",IF(X8="",S8*W8,S8*X8))</f>
        <v/>
      </c>
      <c r="Z8" s="76" t="str">
        <f t="shared" ca="1" si="2"/>
        <v/>
      </c>
      <c r="AA8" s="76" t="str">
        <f t="shared" ref="AA8:AA36" ca="1" si="8">IF(O8="","",IF(OR(AE8="",AF8=""),"c",IFERROR(MATCH("*残差*",INDIRECT($BG$5&amp;AE8&amp;":"&amp;$BG$5&amp;AF8),0)+AE8-1,IF(AF8-AE8&gt;=1,"b","a"))))</f>
        <v/>
      </c>
      <c r="AB8" s="76" t="str">
        <f t="shared" ref="AB8:AB36" ca="1" si="9">IF(O8="","",IF(OR(AE8="",AF8=""),"-",IFERROR(MATCH("*事業者全体*",INDIRECT($BG$5&amp;AE8&amp;":"&amp;$BG$5&amp;AF8),0)+AE8-1,"-")))</f>
        <v/>
      </c>
      <c r="AC8" s="76">
        <f t="shared" ref="AC8:AC36" ca="1" si="10">IF(Z8=0,1,IF(R8="",0,1))</f>
        <v>0</v>
      </c>
      <c r="AD8" s="76">
        <f t="shared" ref="AD8:AD36" si="11">IF(R8="",0,1)</f>
        <v>0</v>
      </c>
      <c r="AE8" s="76" t="str">
        <f t="shared" si="3"/>
        <v/>
      </c>
      <c r="AF8" s="77" t="str">
        <f t="shared" si="4"/>
        <v/>
      </c>
      <c r="AH8" s="79">
        <v>2</v>
      </c>
      <c r="AI8" s="32"/>
      <c r="AJ8" s="506"/>
      <c r="AK8" s="507"/>
      <c r="AL8" s="35"/>
      <c r="AN8" s="72" t="str">
        <f>IF(AJ8="","",IF(AJ8=0,3600,係数１!D$49))</f>
        <v/>
      </c>
      <c r="AO8" s="73" t="str">
        <f t="shared" ref="AO8:AO11" si="12">IF(OR(AL8="",AJ8="",AI8=""),"",AL8/1000*AN8*0.0258)</f>
        <v/>
      </c>
      <c r="AP8" s="273" t="str">
        <f t="shared" ref="AP8:AP11" si="13">IF(OR(AL8="",AI8=""),"",AL8*AJ8)</f>
        <v/>
      </c>
      <c r="AU8" s="52" t="str">
        <f>IF(参照!A8="","",参照!A8)</f>
        <v>A0002</v>
      </c>
      <c r="AV8" s="52" t="str">
        <f>IF(参照!B8="","",参照!B8)</f>
        <v>イーレックス(株)</v>
      </c>
      <c r="AW8" s="52" t="str">
        <f>IF(参照!C8="","",参照!C8)</f>
        <v>0.000453※</v>
      </c>
      <c r="AX8" s="52" t="str">
        <f>IF(参照!D8="","",参照!D8)</f>
        <v/>
      </c>
      <c r="AY8" s="52">
        <f>IF(参照!E8="","",参照!E8)</f>
        <v>4.5300000000000001E-4</v>
      </c>
      <c r="AZ8" s="52" t="str">
        <f>IF(参照!F8="","",参照!F8)</f>
        <v>イーレックス(株)</v>
      </c>
      <c r="BA8" s="52" t="str">
        <f>IF(参照!G8="","",参照!G8)</f>
        <v>イーレックス(株)_</v>
      </c>
      <c r="BB8" s="52">
        <f t="shared" si="0"/>
        <v>0.45300000000000001</v>
      </c>
      <c r="BD8" s="52" t="str">
        <f>IF(参照!L8="","",参照!L8)</f>
        <v>北陸電力(株)</v>
      </c>
      <c r="BF8" s="53" t="s">
        <v>591</v>
      </c>
      <c r="BG8" s="81">
        <f>COUNTA(BD4:BD1128)-COUNTBLANK(BD4:BD1128)</f>
        <v>565</v>
      </c>
    </row>
    <row r="9" spans="1:60" ht="18.75" customHeight="1">
      <c r="A9" s="1"/>
      <c r="B9" s="1"/>
      <c r="C9" s="495" t="s">
        <v>25</v>
      </c>
      <c r="D9" s="456" t="s">
        <v>5</v>
      </c>
      <c r="E9" s="456"/>
      <c r="F9" s="456"/>
      <c r="G9" s="456"/>
      <c r="H9" s="82" t="s">
        <v>6</v>
      </c>
      <c r="I9" s="82" t="s">
        <v>21</v>
      </c>
      <c r="J9" s="83" t="s">
        <v>488</v>
      </c>
      <c r="K9" s="84" t="s">
        <v>498</v>
      </c>
      <c r="L9" s="1"/>
      <c r="N9" s="79">
        <v>3</v>
      </c>
      <c r="O9" s="69"/>
      <c r="P9" s="69"/>
      <c r="Q9" s="70" t="str">
        <f t="shared" si="1"/>
        <v/>
      </c>
      <c r="R9" s="80"/>
      <c r="S9" s="348"/>
      <c r="T9" s="346">
        <f>係数１!D$49</f>
        <v>8640</v>
      </c>
      <c r="U9" s="73" t="str">
        <f t="shared" si="5"/>
        <v/>
      </c>
      <c r="V9" s="73" t="str">
        <f t="shared" si="6"/>
        <v/>
      </c>
      <c r="W9" s="74" t="str">
        <f t="array" aca="1" ref="W9" ca="1">IF(O9="","",IF(ISNUMBER(AA9),INDIRECT($BG$6&amp;AA9),IF(AA9="a",Q9,IF(AA9="b",INDIRECT($BG$6&amp;AB9),IF(AA9="c",R9,"")))))</f>
        <v/>
      </c>
      <c r="X9" s="75"/>
      <c r="Y9" s="73" t="str">
        <f t="shared" si="7"/>
        <v/>
      </c>
      <c r="Z9" s="76" t="str">
        <f t="shared" ca="1" si="2"/>
        <v/>
      </c>
      <c r="AA9" s="76" t="str">
        <f t="shared" ca="1" si="8"/>
        <v/>
      </c>
      <c r="AB9" s="76" t="str">
        <f t="shared" ca="1" si="9"/>
        <v/>
      </c>
      <c r="AC9" s="76">
        <f t="shared" ca="1" si="10"/>
        <v>0</v>
      </c>
      <c r="AD9" s="76">
        <f t="shared" si="11"/>
        <v>0</v>
      </c>
      <c r="AE9" s="76" t="str">
        <f t="shared" si="3"/>
        <v/>
      </c>
      <c r="AF9" s="77" t="str">
        <f t="shared" si="4"/>
        <v/>
      </c>
      <c r="AH9" s="79">
        <v>3</v>
      </c>
      <c r="AI9" s="32"/>
      <c r="AJ9" s="506"/>
      <c r="AK9" s="507"/>
      <c r="AL9" s="35"/>
      <c r="AN9" s="72" t="str">
        <f>IF(AJ9="","",IF(AJ9=0,3600,係数１!D$49))</f>
        <v/>
      </c>
      <c r="AO9" s="73" t="str">
        <f t="shared" si="12"/>
        <v/>
      </c>
      <c r="AP9" s="273" t="str">
        <f t="shared" si="13"/>
        <v/>
      </c>
      <c r="AU9" s="52" t="str">
        <f>IF(参照!A9="","",参照!A9)</f>
        <v>A0003</v>
      </c>
      <c r="AV9" s="52" t="str">
        <f>IF(参照!B9="","",参照!B9)</f>
        <v>リエスパワー(株)</v>
      </c>
      <c r="AW9" s="52">
        <f>IF(参照!C9="","",参照!C9)</f>
        <v>3.68E-4</v>
      </c>
      <c r="AX9" s="52" t="str">
        <f>IF(参照!D9="","",参照!D9)</f>
        <v/>
      </c>
      <c r="AY9" s="52">
        <f>IF(参照!E9="","",参照!E9)</f>
        <v>0</v>
      </c>
      <c r="AZ9" s="52" t="str">
        <f>IF(参照!F9="","",参照!F9)</f>
        <v>リエスパワー(株)</v>
      </c>
      <c r="BA9" s="52" t="str">
        <f>IF(参照!G9="","",参照!G9)</f>
        <v>リエスパワー(株)_</v>
      </c>
      <c r="BB9" s="52">
        <f t="shared" si="0"/>
        <v>0</v>
      </c>
      <c r="BD9" s="52" t="str">
        <f>IF(参照!L9="","",参照!L9)</f>
        <v>関西電力(株)</v>
      </c>
    </row>
    <row r="10" spans="1:60" ht="12.75" customHeight="1">
      <c r="A10" s="1"/>
      <c r="B10" s="1"/>
      <c r="C10" s="496"/>
      <c r="D10" s="492" t="s">
        <v>52</v>
      </c>
      <c r="E10" s="493"/>
      <c r="F10" s="493"/>
      <c r="G10" s="494"/>
      <c r="H10" s="82" t="s">
        <v>26</v>
      </c>
      <c r="I10" s="22"/>
      <c r="J10" s="21" t="str">
        <f>IF($I10="","",$I10*係数１!$D$8*0.0258)</f>
        <v/>
      </c>
      <c r="K10" s="21" t="str">
        <f>IF($I10="","",$I10*係数１!$D$8*係数１!$F$8*44/12)</f>
        <v/>
      </c>
      <c r="L10" s="1"/>
      <c r="N10" s="79">
        <v>4</v>
      </c>
      <c r="O10" s="69"/>
      <c r="P10" s="69"/>
      <c r="Q10" s="70" t="str">
        <f t="shared" si="1"/>
        <v/>
      </c>
      <c r="R10" s="80"/>
      <c r="S10" s="348"/>
      <c r="T10" s="346">
        <f>係数１!D$49</f>
        <v>8640</v>
      </c>
      <c r="U10" s="73" t="str">
        <f t="shared" si="5"/>
        <v/>
      </c>
      <c r="V10" s="73" t="str">
        <f t="shared" si="6"/>
        <v/>
      </c>
      <c r="W10" s="74" t="str">
        <f t="array" aca="1" ref="W10" ca="1">IF(O10="","",IF(ISNUMBER(AA10),INDIRECT($BG$6&amp;AA10),IF(AA10="a",Q10,IF(AA10="b",INDIRECT($BG$6&amp;AB10),IF(AA10="c",R10,"")))))</f>
        <v/>
      </c>
      <c r="X10" s="75"/>
      <c r="Y10" s="73" t="str">
        <f t="shared" si="7"/>
        <v/>
      </c>
      <c r="Z10" s="76" t="str">
        <f t="shared" ca="1" si="2"/>
        <v/>
      </c>
      <c r="AA10" s="76" t="str">
        <f t="shared" ca="1" si="8"/>
        <v/>
      </c>
      <c r="AB10" s="76" t="str">
        <f t="shared" ca="1" si="9"/>
        <v/>
      </c>
      <c r="AC10" s="76">
        <f t="shared" ca="1" si="10"/>
        <v>0</v>
      </c>
      <c r="AD10" s="76">
        <f t="shared" si="11"/>
        <v>0</v>
      </c>
      <c r="AE10" s="76" t="str">
        <f t="shared" si="3"/>
        <v/>
      </c>
      <c r="AF10" s="77" t="str">
        <f t="shared" si="4"/>
        <v/>
      </c>
      <c r="AH10" s="79">
        <v>4</v>
      </c>
      <c r="AI10" s="32"/>
      <c r="AJ10" s="506"/>
      <c r="AK10" s="507"/>
      <c r="AL10" s="35"/>
      <c r="AN10" s="72" t="str">
        <f>IF(AJ10="","",IF(AJ10=0,3600,係数１!D$49))</f>
        <v/>
      </c>
      <c r="AO10" s="73" t="str">
        <f t="shared" si="12"/>
        <v/>
      </c>
      <c r="AP10" s="273" t="str">
        <f t="shared" si="13"/>
        <v/>
      </c>
      <c r="AU10" s="52" t="str">
        <f>IF(参照!A10="","",参照!A10)</f>
        <v>A0004</v>
      </c>
      <c r="AV10" s="52" t="str">
        <f>IF(参照!B10="","",参照!B10)</f>
        <v>エバーグリーン・リテイリング(株)</v>
      </c>
      <c r="AW10" s="52">
        <f>IF(参照!C10="","",参照!C10)</f>
        <v>5.4799999999999998E-4</v>
      </c>
      <c r="AX10" s="52" t="str">
        <f>IF(参照!D10="","",参照!D10)</f>
        <v>メニューA</v>
      </c>
      <c r="AY10" s="52">
        <f>IF(参照!E10="","",参照!E10)</f>
        <v>0</v>
      </c>
      <c r="AZ10" s="52" t="str">
        <f>IF(参照!F10="","",参照!F10)</f>
        <v>エバーグリーン・リテイリング(株)</v>
      </c>
      <c r="BA10" s="52" t="str">
        <f>IF(参照!G10="","",参照!G10)</f>
        <v>エバーグリーン・リテイリング(株)_メニューA</v>
      </c>
      <c r="BB10" s="52">
        <f t="shared" si="0"/>
        <v>0</v>
      </c>
      <c r="BD10" s="52" t="str">
        <f>IF(参照!L10="","",参照!L10)</f>
        <v>中国電力(株)</v>
      </c>
    </row>
    <row r="11" spans="1:60" ht="12.75" customHeight="1" thickBot="1">
      <c r="A11" s="1"/>
      <c r="B11" s="1"/>
      <c r="C11" s="496"/>
      <c r="D11" s="456" t="s">
        <v>7</v>
      </c>
      <c r="E11" s="456"/>
      <c r="F11" s="456"/>
      <c r="G11" s="456"/>
      <c r="H11" s="82" t="s">
        <v>26</v>
      </c>
      <c r="I11" s="22"/>
      <c r="J11" s="21" t="str">
        <f>IF($I11="","",$I11*係数１!$D$11*0.0258)</f>
        <v/>
      </c>
      <c r="K11" s="21" t="str">
        <f>IF($I11="","",$I11*係数１!$D$11*係数１!$F$11*44/12)</f>
        <v/>
      </c>
      <c r="L11" s="1"/>
      <c r="N11" s="79">
        <v>5</v>
      </c>
      <c r="O11" s="69"/>
      <c r="P11" s="69"/>
      <c r="Q11" s="70" t="str">
        <f t="shared" si="1"/>
        <v/>
      </c>
      <c r="R11" s="80"/>
      <c r="S11" s="348"/>
      <c r="T11" s="346">
        <f>係数１!D$49</f>
        <v>8640</v>
      </c>
      <c r="U11" s="73" t="str">
        <f t="shared" si="5"/>
        <v/>
      </c>
      <c r="V11" s="73" t="str">
        <f t="shared" si="6"/>
        <v/>
      </c>
      <c r="W11" s="74" t="str">
        <f t="array" aca="1" ref="W11" ca="1">IF(O11="","",IF(ISNUMBER(AA11),INDIRECT($BG$6&amp;AA11),IF(AA11="a",Q11,IF(AA11="b",INDIRECT($BG$6&amp;AB11),IF(AA11="c",R11,"")))))</f>
        <v/>
      </c>
      <c r="X11" s="75"/>
      <c r="Y11" s="73" t="str">
        <f t="shared" si="7"/>
        <v/>
      </c>
      <c r="Z11" s="76" t="str">
        <f t="shared" ca="1" si="2"/>
        <v/>
      </c>
      <c r="AA11" s="76" t="str">
        <f t="shared" ca="1" si="8"/>
        <v/>
      </c>
      <c r="AB11" s="76" t="str">
        <f t="shared" ca="1" si="9"/>
        <v/>
      </c>
      <c r="AC11" s="76">
        <f t="shared" ca="1" si="10"/>
        <v>0</v>
      </c>
      <c r="AD11" s="76">
        <f t="shared" si="11"/>
        <v>0</v>
      </c>
      <c r="AE11" s="76" t="str">
        <f t="shared" si="3"/>
        <v/>
      </c>
      <c r="AF11" s="77" t="str">
        <f t="shared" si="4"/>
        <v/>
      </c>
      <c r="AH11" s="85">
        <v>5</v>
      </c>
      <c r="AI11" s="33"/>
      <c r="AJ11" s="508"/>
      <c r="AK11" s="509"/>
      <c r="AL11" s="29"/>
      <c r="AN11" s="72" t="str">
        <f>IF(AJ11="","",IF(AJ11=0,3600,係数１!D$49))</f>
        <v/>
      </c>
      <c r="AO11" s="73" t="str">
        <f t="shared" si="12"/>
        <v/>
      </c>
      <c r="AP11" s="273" t="str">
        <f t="shared" si="13"/>
        <v/>
      </c>
      <c r="AU11" s="52" t="str">
        <f>IF(参照!A11="","",参照!A11)</f>
        <v/>
      </c>
      <c r="AV11" s="52" t="str">
        <f>IF(参照!B11="","",参照!B11)</f>
        <v/>
      </c>
      <c r="AW11" s="52" t="str">
        <f>IF(参照!C11="","",参照!C11)</f>
        <v/>
      </c>
      <c r="AX11" s="52" t="str">
        <f>IF(参照!D11="","",参照!D11)</f>
        <v>メニューB(残差)</v>
      </c>
      <c r="AY11" s="52">
        <f>IF(参照!E11="","",参照!E11)</f>
        <v>4.9200000000000003E-4</v>
      </c>
      <c r="AZ11" s="52" t="str">
        <f>IF(参照!F11="","",参照!F11)</f>
        <v>エバーグリーン・リテイリング(株)</v>
      </c>
      <c r="BA11" s="52" t="str">
        <f>IF(参照!G11="","",参照!G11)</f>
        <v>エバーグリーン・リテイリング(株)_メニューB(残差)</v>
      </c>
      <c r="BB11" s="52">
        <f t="shared" si="0"/>
        <v>0.49200000000000005</v>
      </c>
      <c r="BD11" s="52" t="str">
        <f>IF(参照!L11="","",参照!L11)</f>
        <v>四国電力(株)</v>
      </c>
    </row>
    <row r="12" spans="1:60" ht="12.75" customHeight="1" thickTop="1" thickBot="1">
      <c r="A12" s="1"/>
      <c r="B12" s="1"/>
      <c r="C12" s="496"/>
      <c r="D12" s="499" t="s">
        <v>8</v>
      </c>
      <c r="E12" s="473"/>
      <c r="F12" s="473"/>
      <c r="G12" s="474"/>
      <c r="H12" s="82" t="s">
        <v>26</v>
      </c>
      <c r="I12" s="22"/>
      <c r="J12" s="21" t="str">
        <f>IF($I12="","",$I12*係数１!$D$12*0.0258)</f>
        <v/>
      </c>
      <c r="K12" s="21" t="str">
        <f>IF($I12="","",$I12*係数１!$D$12*係数１!$F$12*44/12)</f>
        <v/>
      </c>
      <c r="L12" s="1"/>
      <c r="N12" s="79">
        <v>6</v>
      </c>
      <c r="O12" s="69"/>
      <c r="P12" s="69"/>
      <c r="Q12" s="70" t="str">
        <f t="shared" si="1"/>
        <v/>
      </c>
      <c r="R12" s="80"/>
      <c r="S12" s="348"/>
      <c r="T12" s="346">
        <f>係数１!D$49</f>
        <v>8640</v>
      </c>
      <c r="U12" s="73" t="str">
        <f t="shared" si="5"/>
        <v/>
      </c>
      <c r="V12" s="73" t="str">
        <f t="shared" si="6"/>
        <v/>
      </c>
      <c r="W12" s="74" t="str">
        <f t="array" aca="1" ref="W12" ca="1">IF(O12="","",IF(ISNUMBER(AA12),INDIRECT($BG$6&amp;AA12),IF(AA12="a",Q12,IF(AA12="b",INDIRECT($BG$6&amp;AB12),IF(AA12="c",R12,"")))))</f>
        <v/>
      </c>
      <c r="X12" s="75"/>
      <c r="Y12" s="73" t="str">
        <f t="shared" si="7"/>
        <v/>
      </c>
      <c r="Z12" s="76" t="str">
        <f t="shared" ca="1" si="2"/>
        <v/>
      </c>
      <c r="AA12" s="76" t="str">
        <f t="shared" ca="1" si="8"/>
        <v/>
      </c>
      <c r="AB12" s="76" t="str">
        <f t="shared" ca="1" si="9"/>
        <v/>
      </c>
      <c r="AC12" s="76">
        <f t="shared" ca="1" si="10"/>
        <v>0</v>
      </c>
      <c r="AD12" s="76">
        <f t="shared" si="11"/>
        <v>0</v>
      </c>
      <c r="AE12" s="76" t="str">
        <f t="shared" si="3"/>
        <v/>
      </c>
      <c r="AF12" s="77" t="str">
        <f t="shared" si="4"/>
        <v/>
      </c>
      <c r="AH12" s="510" t="s">
        <v>67</v>
      </c>
      <c r="AI12" s="511"/>
      <c r="AJ12" s="511"/>
      <c r="AK12" s="511"/>
      <c r="AL12" s="86">
        <f>SUM(AL7:AL11)</f>
        <v>0</v>
      </c>
      <c r="AN12" s="87"/>
      <c r="AO12" s="88">
        <f>SUM(AO7:AO11)</f>
        <v>0</v>
      </c>
      <c r="AP12" s="86">
        <f>SUM(AP7:AP11)</f>
        <v>0</v>
      </c>
      <c r="AU12" s="52" t="str">
        <f>IF(参照!A12="","",参照!A12)</f>
        <v/>
      </c>
      <c r="AV12" s="52" t="str">
        <f>IF(参照!B12="","",参照!B12)</f>
        <v/>
      </c>
      <c r="AW12" s="52" t="str">
        <f>IF(参照!C12="","",参照!C12)</f>
        <v/>
      </c>
      <c r="AX12" s="52" t="str">
        <f>IF(参照!D12="","",参照!D12)</f>
        <v>(参考値)事業者全体</v>
      </c>
      <c r="AY12" s="52">
        <f>IF(参照!E12="","",参照!E12)</f>
        <v>4.28E-4</v>
      </c>
      <c r="AZ12" s="52" t="str">
        <f>IF(参照!F12="","",参照!F12)</f>
        <v>エバーグリーン・リテイリング(株)</v>
      </c>
      <c r="BA12" s="52" t="str">
        <f>IF(参照!G12="","",参照!G12)</f>
        <v>エバーグリーン・リテイリング(株)_(参考値)事業者全体</v>
      </c>
      <c r="BB12" s="52">
        <f t="shared" si="0"/>
        <v>0.42799999999999999</v>
      </c>
      <c r="BD12" s="52" t="str">
        <f>IF(参照!L12="","",参照!L12)</f>
        <v>九州電力(株)</v>
      </c>
    </row>
    <row r="13" spans="1:60" ht="12.75" customHeight="1">
      <c r="A13" s="1"/>
      <c r="B13" s="1"/>
      <c r="C13" s="496"/>
      <c r="D13" s="456" t="s">
        <v>9</v>
      </c>
      <c r="E13" s="456"/>
      <c r="F13" s="456"/>
      <c r="G13" s="456"/>
      <c r="H13" s="82" t="s">
        <v>26</v>
      </c>
      <c r="I13" s="22"/>
      <c r="J13" s="21" t="str">
        <f>IF($I13="","",$I13*係数１!$D$13*0.0258)</f>
        <v/>
      </c>
      <c r="K13" s="21" t="str">
        <f>IF($I13="","",$I13*係数１!$D$13*係数１!$F$13*44/12)</f>
        <v/>
      </c>
      <c r="L13" s="1"/>
      <c r="N13" s="79">
        <v>7</v>
      </c>
      <c r="O13" s="69"/>
      <c r="P13" s="69"/>
      <c r="Q13" s="70" t="str">
        <f t="shared" si="1"/>
        <v/>
      </c>
      <c r="R13" s="80"/>
      <c r="S13" s="348"/>
      <c r="T13" s="346">
        <f>係数１!D$49</f>
        <v>8640</v>
      </c>
      <c r="U13" s="73" t="str">
        <f t="shared" si="5"/>
        <v/>
      </c>
      <c r="V13" s="73" t="str">
        <f t="shared" si="6"/>
        <v/>
      </c>
      <c r="W13" s="74" t="str">
        <f t="array" aca="1" ref="W13" ca="1">IF(O13="","",IF(ISNUMBER(AA13),INDIRECT($BG$6&amp;AA13),IF(AA13="a",Q13,IF(AA13="b",INDIRECT($BG$6&amp;AB13),IF(AA13="c",R13,"")))))</f>
        <v/>
      </c>
      <c r="X13" s="75"/>
      <c r="Y13" s="73" t="str">
        <f t="shared" si="7"/>
        <v/>
      </c>
      <c r="Z13" s="76" t="str">
        <f t="shared" ca="1" si="2"/>
        <v/>
      </c>
      <c r="AA13" s="76" t="str">
        <f t="shared" ca="1" si="8"/>
        <v/>
      </c>
      <c r="AB13" s="76" t="str">
        <f t="shared" ca="1" si="9"/>
        <v/>
      </c>
      <c r="AC13" s="76">
        <f t="shared" ca="1" si="10"/>
        <v>0</v>
      </c>
      <c r="AD13" s="76">
        <f t="shared" si="11"/>
        <v>0</v>
      </c>
      <c r="AE13" s="76" t="str">
        <f t="shared" si="3"/>
        <v/>
      </c>
      <c r="AF13" s="77" t="str">
        <f t="shared" si="4"/>
        <v/>
      </c>
      <c r="AU13" s="52" t="str">
        <f>IF(参照!A13="","",参照!A13)</f>
        <v>A0006</v>
      </c>
      <c r="AV13" s="52" t="str">
        <f>IF(参照!B13="","",参照!B13)</f>
        <v>エバーグリーン・マーケティング(株)</v>
      </c>
      <c r="AW13" s="52">
        <f>IF(参照!C13="","",参照!C13)</f>
        <v>5.3499999999999999E-4</v>
      </c>
      <c r="AX13" s="52" t="str">
        <f>IF(参照!D13="","",参照!D13)</f>
        <v>メニューA</v>
      </c>
      <c r="AY13" s="52">
        <f>IF(参照!E13="","",参照!E13)</f>
        <v>0</v>
      </c>
      <c r="AZ13" s="52" t="str">
        <f>IF(参照!F13="","",参照!F13)</f>
        <v>エバーグリーン・マーケティング(株)</v>
      </c>
      <c r="BA13" s="52" t="str">
        <f>IF(参照!G13="","",参照!G13)</f>
        <v>エバーグリーン・マーケティング(株)_メニューA</v>
      </c>
      <c r="BB13" s="52">
        <f t="shared" si="0"/>
        <v>0</v>
      </c>
      <c r="BD13" s="52" t="str">
        <f>IF(参照!L13="","",参照!L13)</f>
        <v>沖縄電力(株)</v>
      </c>
    </row>
    <row r="14" spans="1:60" ht="12.75" customHeight="1">
      <c r="A14" s="1"/>
      <c r="B14" s="1"/>
      <c r="C14" s="496"/>
      <c r="D14" s="492" t="s">
        <v>53</v>
      </c>
      <c r="E14" s="493"/>
      <c r="F14" s="493"/>
      <c r="G14" s="494"/>
      <c r="H14" s="20" t="s">
        <v>33</v>
      </c>
      <c r="I14" s="22"/>
      <c r="J14" s="21" t="str">
        <f>IF($I14="","",$I14*係数１!$D$18*0.0258)</f>
        <v/>
      </c>
      <c r="K14" s="21" t="str">
        <f>IF($I14="","",$I14*係数１!$D$18*係数１!$F$18*44/12)</f>
        <v/>
      </c>
      <c r="L14" s="1"/>
      <c r="N14" s="79">
        <v>8</v>
      </c>
      <c r="O14" s="69"/>
      <c r="P14" s="69"/>
      <c r="Q14" s="70" t="str">
        <f t="shared" si="1"/>
        <v/>
      </c>
      <c r="R14" s="80"/>
      <c r="S14" s="348"/>
      <c r="T14" s="346">
        <f>係数１!D$49</f>
        <v>8640</v>
      </c>
      <c r="U14" s="73" t="str">
        <f t="shared" si="5"/>
        <v/>
      </c>
      <c r="V14" s="73" t="str">
        <f t="shared" si="6"/>
        <v/>
      </c>
      <c r="W14" s="74" t="str">
        <f t="array" aca="1" ref="W14" ca="1">IF(O14="","",IF(ISNUMBER(AA14),INDIRECT($BG$6&amp;AA14),IF(AA14="a",Q14,IF(AA14="b",INDIRECT($BG$6&amp;AB14),IF(AA14="c",R14,"")))))</f>
        <v/>
      </c>
      <c r="X14" s="75"/>
      <c r="Y14" s="73" t="str">
        <f t="shared" si="7"/>
        <v/>
      </c>
      <c r="Z14" s="76" t="str">
        <f t="shared" ca="1" si="2"/>
        <v/>
      </c>
      <c r="AA14" s="76" t="str">
        <f t="shared" ca="1" si="8"/>
        <v/>
      </c>
      <c r="AB14" s="76" t="str">
        <f t="shared" ca="1" si="9"/>
        <v/>
      </c>
      <c r="AC14" s="76">
        <f t="shared" ca="1" si="10"/>
        <v>0</v>
      </c>
      <c r="AD14" s="76">
        <f t="shared" si="11"/>
        <v>0</v>
      </c>
      <c r="AE14" s="76" t="str">
        <f t="shared" si="3"/>
        <v/>
      </c>
      <c r="AF14" s="77" t="str">
        <f t="shared" si="4"/>
        <v/>
      </c>
      <c r="AU14" s="52" t="str">
        <f>IF(参照!A14="","",参照!A14)</f>
        <v/>
      </c>
      <c r="AV14" s="52" t="str">
        <f>IF(参照!B14="","",参照!B14)</f>
        <v/>
      </c>
      <c r="AW14" s="52" t="str">
        <f>IF(参照!C14="","",参照!C14)</f>
        <v/>
      </c>
      <c r="AX14" s="52" t="str">
        <f>IF(参照!D14="","",参照!D14)</f>
        <v>メニューB</v>
      </c>
      <c r="AY14" s="52">
        <f>IF(参照!E14="","",参照!E14)</f>
        <v>0</v>
      </c>
      <c r="AZ14" s="52" t="str">
        <f>IF(参照!F14="","",参照!F14)</f>
        <v>エバーグリーン・マーケティング(株)</v>
      </c>
      <c r="BA14" s="52" t="str">
        <f>IF(参照!G14="","",参照!G14)</f>
        <v>エバーグリーン・マーケティング(株)_メニューB</v>
      </c>
      <c r="BB14" s="52">
        <f t="shared" si="0"/>
        <v>0</v>
      </c>
      <c r="BD14" s="52" t="str">
        <f>IF(参照!L14="","",参照!L14)</f>
        <v>(株)ａｆｔｅｒＦＩＴ</v>
      </c>
    </row>
    <row r="15" spans="1:60" ht="12.75" customHeight="1" thickBot="1">
      <c r="A15" s="1"/>
      <c r="B15" s="1"/>
      <c r="C15" s="496"/>
      <c r="D15" s="492" t="s">
        <v>54</v>
      </c>
      <c r="E15" s="493"/>
      <c r="F15" s="493"/>
      <c r="G15" s="494"/>
      <c r="H15" s="20" t="s">
        <v>33</v>
      </c>
      <c r="I15" s="22"/>
      <c r="J15" s="21" t="str">
        <f>IF($I15="","",$I15*係数１!$D$20*0.0258)</f>
        <v/>
      </c>
      <c r="K15" s="21" t="str">
        <f>IF($I15="","",$I15*係数１!$D$20*係数１!$F$20*44/12)</f>
        <v/>
      </c>
      <c r="L15" s="1"/>
      <c r="N15" s="79">
        <v>9</v>
      </c>
      <c r="O15" s="69"/>
      <c r="P15" s="69"/>
      <c r="Q15" s="70" t="str">
        <f t="shared" si="1"/>
        <v/>
      </c>
      <c r="R15" s="80"/>
      <c r="S15" s="348"/>
      <c r="T15" s="346">
        <f>係数１!D$49</f>
        <v>8640</v>
      </c>
      <c r="U15" s="73" t="str">
        <f t="shared" si="5"/>
        <v/>
      </c>
      <c r="V15" s="73" t="str">
        <f t="shared" si="6"/>
        <v/>
      </c>
      <c r="W15" s="74" t="str">
        <f t="array" aca="1" ref="W15" ca="1">IF(O15="","",IF(ISNUMBER(AA15),INDIRECT($BG$6&amp;AA15),IF(AA15="a",Q15,IF(AA15="b",INDIRECT($BG$6&amp;AB15),IF(AA15="c",R15,"")))))</f>
        <v/>
      </c>
      <c r="X15" s="75"/>
      <c r="Y15" s="73" t="str">
        <f t="shared" si="7"/>
        <v/>
      </c>
      <c r="Z15" s="76" t="str">
        <f t="shared" ca="1" si="2"/>
        <v/>
      </c>
      <c r="AA15" s="76" t="str">
        <f t="shared" ca="1" si="8"/>
        <v/>
      </c>
      <c r="AB15" s="76" t="str">
        <f t="shared" ca="1" si="9"/>
        <v/>
      </c>
      <c r="AC15" s="76">
        <f t="shared" ca="1" si="10"/>
        <v>0</v>
      </c>
      <c r="AD15" s="76">
        <f t="shared" si="11"/>
        <v>0</v>
      </c>
      <c r="AE15" s="76" t="str">
        <f t="shared" si="3"/>
        <v/>
      </c>
      <c r="AF15" s="77" t="str">
        <f t="shared" si="4"/>
        <v/>
      </c>
      <c r="AH15" s="38" t="s">
        <v>508</v>
      </c>
      <c r="AU15" s="52" t="str">
        <f>IF(参照!A15="","",参照!A15)</f>
        <v/>
      </c>
      <c r="AV15" s="52" t="str">
        <f>IF(参照!B15="","",参照!B15)</f>
        <v/>
      </c>
      <c r="AW15" s="52" t="str">
        <f>IF(参照!C15="","",参照!C15)</f>
        <v/>
      </c>
      <c r="AX15" s="52" t="str">
        <f>IF(参照!D15="","",参照!D15)</f>
        <v>メニューC(残差)</v>
      </c>
      <c r="AY15" s="52">
        <f>IF(参照!E15="","",参照!E15)</f>
        <v>5.1800000000000001E-4</v>
      </c>
      <c r="AZ15" s="52" t="str">
        <f>IF(参照!F15="","",参照!F15)</f>
        <v>エバーグリーン・マーケティング(株)</v>
      </c>
      <c r="BA15" s="52" t="str">
        <f>IF(参照!G15="","",参照!G15)</f>
        <v>エバーグリーン・マーケティング(株)_メニューC(残差)</v>
      </c>
      <c r="BB15" s="52">
        <f t="shared" si="0"/>
        <v>0.51800000000000002</v>
      </c>
      <c r="BD15" s="52" t="str">
        <f>IF(参照!L15="","",参照!L15)</f>
        <v>Ａｐａｍａｎ　Ｅｎｅｒｇｙ(株)</v>
      </c>
    </row>
    <row r="16" spans="1:60" ht="12.75" customHeight="1" thickBot="1">
      <c r="A16" s="1"/>
      <c r="B16" s="1"/>
      <c r="C16" s="496"/>
      <c r="D16" s="499" t="s">
        <v>55</v>
      </c>
      <c r="E16" s="473"/>
      <c r="F16" s="473"/>
      <c r="G16" s="474"/>
      <c r="H16" s="82" t="s">
        <v>18</v>
      </c>
      <c r="I16" s="22"/>
      <c r="J16" s="21" t="str">
        <f>IF($I16="","",$I16*係数１!$D$30*0.0258)</f>
        <v/>
      </c>
      <c r="K16" s="21" t="str">
        <f>IF($I16="","",$I16*係数１!$D$30*係数１!$F$30)</f>
        <v/>
      </c>
      <c r="L16" s="1"/>
      <c r="N16" s="79">
        <v>10</v>
      </c>
      <c r="O16" s="69"/>
      <c r="P16" s="69"/>
      <c r="Q16" s="70" t="str">
        <f t="shared" si="1"/>
        <v/>
      </c>
      <c r="R16" s="80"/>
      <c r="S16" s="348"/>
      <c r="T16" s="346">
        <f>係数１!D$49</f>
        <v>8640</v>
      </c>
      <c r="U16" s="73" t="str">
        <f t="shared" si="5"/>
        <v/>
      </c>
      <c r="V16" s="73" t="str">
        <f t="shared" si="6"/>
        <v/>
      </c>
      <c r="W16" s="74" t="str">
        <f t="array" aca="1" ref="W16" ca="1">IF(O16="","",IF(ISNUMBER(AA16),INDIRECT($BG$6&amp;AA16),IF(AA16="a",Q16,IF(AA16="b",INDIRECT($BG$6&amp;AB16),IF(AA16="c",R16,"")))))</f>
        <v/>
      </c>
      <c r="X16" s="75"/>
      <c r="Y16" s="73" t="str">
        <f t="shared" si="7"/>
        <v/>
      </c>
      <c r="Z16" s="76" t="str">
        <f t="shared" ca="1" si="2"/>
        <v/>
      </c>
      <c r="AA16" s="76" t="str">
        <f t="shared" ca="1" si="8"/>
        <v/>
      </c>
      <c r="AB16" s="76" t="str">
        <f t="shared" ca="1" si="9"/>
        <v/>
      </c>
      <c r="AC16" s="76">
        <f t="shared" ca="1" si="10"/>
        <v>0</v>
      </c>
      <c r="AD16" s="76">
        <f t="shared" si="11"/>
        <v>0</v>
      </c>
      <c r="AE16" s="76" t="str">
        <f t="shared" si="3"/>
        <v/>
      </c>
      <c r="AF16" s="77" t="str">
        <f t="shared" si="4"/>
        <v/>
      </c>
      <c r="AH16" s="89"/>
      <c r="AI16" s="90" t="s">
        <v>507</v>
      </c>
      <c r="AJ16" s="525" t="s">
        <v>504</v>
      </c>
      <c r="AK16" s="526"/>
      <c r="AL16" s="66" t="s">
        <v>592</v>
      </c>
      <c r="AM16" s="91" t="s">
        <v>593</v>
      </c>
      <c r="AN16" s="92" t="s">
        <v>594</v>
      </c>
      <c r="AO16" s="59" t="s">
        <v>595</v>
      </c>
      <c r="AP16" s="93" t="s">
        <v>596</v>
      </c>
      <c r="AQ16" s="59" t="s">
        <v>597</v>
      </c>
      <c r="AR16" s="66" t="s">
        <v>598</v>
      </c>
      <c r="AU16" s="52" t="str">
        <f>IF(参照!A16="","",参照!A16)</f>
        <v/>
      </c>
      <c r="AV16" s="52" t="str">
        <f>IF(参照!B16="","",参照!B16)</f>
        <v/>
      </c>
      <c r="AW16" s="52" t="str">
        <f>IF(参照!C16="","",参照!C16)</f>
        <v/>
      </c>
      <c r="AX16" s="52" t="str">
        <f>IF(参照!D16="","",参照!D16)</f>
        <v>(参考値)事業者全体</v>
      </c>
      <c r="AY16" s="52">
        <f>IF(参照!E16="","",参照!E16)</f>
        <v>5.4800000000000009E-4</v>
      </c>
      <c r="AZ16" s="52" t="str">
        <f>IF(参照!F16="","",参照!F16)</f>
        <v>エバーグリーン・マーケティング(株)</v>
      </c>
      <c r="BA16" s="52" t="str">
        <f>IF(参照!G16="","",参照!G16)</f>
        <v>エバーグリーン・マーケティング(株)_(参考値)事業者全体</v>
      </c>
      <c r="BB16" s="52">
        <f t="shared" si="0"/>
        <v>0.54800000000000004</v>
      </c>
      <c r="BD16" s="52" t="str">
        <f>IF(参照!L16="","",参照!L16)</f>
        <v>ａｕエネルギー＆ライフ(株)(旧：ＫＤＤＩ(株))</v>
      </c>
    </row>
    <row r="17" spans="1:56" ht="12.75" customHeight="1" thickTop="1">
      <c r="A17" s="1"/>
      <c r="B17" s="1"/>
      <c r="C17" s="496"/>
      <c r="D17" s="456" t="s">
        <v>10</v>
      </c>
      <c r="E17" s="456"/>
      <c r="F17" s="456"/>
      <c r="G17" s="456"/>
      <c r="H17" s="82" t="s">
        <v>27</v>
      </c>
      <c r="I17" s="22"/>
      <c r="J17" s="21" t="str">
        <f>IF($I17="","",$I17*係数１!$D$43*0.0258)</f>
        <v/>
      </c>
      <c r="K17" s="21" t="str">
        <f>IF($I17="","",$I17*係数１!$F$43)</f>
        <v/>
      </c>
      <c r="L17" s="1"/>
      <c r="N17" s="79">
        <v>11</v>
      </c>
      <c r="O17" s="69"/>
      <c r="P17" s="69"/>
      <c r="Q17" s="70" t="str">
        <f t="shared" si="1"/>
        <v/>
      </c>
      <c r="R17" s="80"/>
      <c r="S17" s="348"/>
      <c r="T17" s="346">
        <f>係数１!D$49</f>
        <v>8640</v>
      </c>
      <c r="U17" s="73" t="str">
        <f t="shared" si="5"/>
        <v/>
      </c>
      <c r="V17" s="73" t="str">
        <f t="shared" si="6"/>
        <v/>
      </c>
      <c r="W17" s="74" t="str">
        <f t="array" aca="1" ref="W17" ca="1">IF(O17="","",IF(ISNUMBER(AA17),INDIRECT($BG$6&amp;AA17),IF(AA17="a",Q17,IF(AA17="b",INDIRECT($BG$6&amp;AB17),IF(AA17="c",R17,"")))))</f>
        <v/>
      </c>
      <c r="X17" s="75"/>
      <c r="Y17" s="73" t="str">
        <f t="shared" si="7"/>
        <v/>
      </c>
      <c r="Z17" s="76" t="str">
        <f t="shared" ca="1" si="2"/>
        <v/>
      </c>
      <c r="AA17" s="76" t="str">
        <f t="shared" ca="1" si="8"/>
        <v/>
      </c>
      <c r="AB17" s="76" t="str">
        <f t="shared" ca="1" si="9"/>
        <v/>
      </c>
      <c r="AC17" s="76">
        <f t="shared" ca="1" si="10"/>
        <v>0</v>
      </c>
      <c r="AD17" s="76">
        <f t="shared" si="11"/>
        <v>0</v>
      </c>
      <c r="AE17" s="76" t="str">
        <f t="shared" si="3"/>
        <v/>
      </c>
      <c r="AF17" s="77" t="str">
        <f t="shared" si="4"/>
        <v/>
      </c>
      <c r="AH17" s="527" t="s">
        <v>505</v>
      </c>
      <c r="AI17" s="94" t="s">
        <v>599</v>
      </c>
      <c r="AJ17" s="95"/>
      <c r="AK17" s="272" t="s">
        <v>2319</v>
      </c>
      <c r="AL17" s="96" t="str">
        <f>IF(AJ17="","",AJ17*AN17*0.0258)</f>
        <v/>
      </c>
      <c r="AM17" s="97" t="str">
        <f>IF(AJ17="","",AJ17*AN17*AO17*44/12)</f>
        <v/>
      </c>
      <c r="AN17" s="98">
        <f>係数１!D55</f>
        <v>13.6</v>
      </c>
      <c r="AO17" s="99">
        <f>係数１!F55</f>
        <v>0</v>
      </c>
      <c r="AP17" s="99" t="str">
        <f>係数１!G55</f>
        <v>ｔ－C/GJ</v>
      </c>
      <c r="AQ17" s="100">
        <v>0.8</v>
      </c>
      <c r="AR17" s="101" t="str">
        <f>IF(AJ17="","",AL17*AQ17)</f>
        <v/>
      </c>
      <c r="AU17" s="52" t="str">
        <f>IF(参照!A17="","",参照!A17)</f>
        <v>A0007</v>
      </c>
      <c r="AV17" s="52" t="str">
        <f>IF(参照!B17="","",参照!B17)</f>
        <v>(株)ＳＥウイングズ</v>
      </c>
      <c r="AW17" s="52">
        <f>IF(参照!C17="","",参照!C17)</f>
        <v>2.6200000000000003E-4</v>
      </c>
      <c r="AX17" s="52" t="str">
        <f>IF(参照!D17="","",参照!D17)</f>
        <v/>
      </c>
      <c r="AY17" s="52">
        <f>IF(参照!E17="","",参照!E17)</f>
        <v>4.0099999999999999E-4</v>
      </c>
      <c r="AZ17" s="52" t="str">
        <f>IF(参照!F17="","",参照!F17)</f>
        <v>(株)ＳＥウイングズ</v>
      </c>
      <c r="BA17" s="52" t="str">
        <f>IF(参照!G17="","",参照!G17)</f>
        <v>(株)ＳＥウイングズ_</v>
      </c>
      <c r="BB17" s="52">
        <f t="shared" si="0"/>
        <v>0.40099999999999997</v>
      </c>
      <c r="BD17" s="52" t="str">
        <f>IF(参照!L17="","",参照!L17)</f>
        <v>Ｃａｓｔｌｅｔｏｎ　Ｃｏｍｍｏｄｉｔｉｅｓ　Ｊａｐａｎ合同会社</v>
      </c>
    </row>
    <row r="18" spans="1:56" ht="12.75" customHeight="1">
      <c r="A18" s="1"/>
      <c r="B18" s="1"/>
      <c r="C18" s="496"/>
      <c r="D18" s="492" t="s">
        <v>134</v>
      </c>
      <c r="E18" s="493"/>
      <c r="F18" s="493"/>
      <c r="G18" s="494"/>
      <c r="H18" s="102" t="s">
        <v>27</v>
      </c>
      <c r="I18" s="23"/>
      <c r="J18" s="21" t="str">
        <f>IF($I18="","",$I18*係数１!$D$44*0.0258)</f>
        <v/>
      </c>
      <c r="K18" s="21" t="str">
        <f>IF($I18="","",$I18*係数１!$F$44)</f>
        <v/>
      </c>
      <c r="L18" s="1"/>
      <c r="N18" s="79">
        <v>12</v>
      </c>
      <c r="O18" s="69"/>
      <c r="P18" s="69"/>
      <c r="Q18" s="70" t="str">
        <f t="shared" si="1"/>
        <v/>
      </c>
      <c r="R18" s="80"/>
      <c r="S18" s="348"/>
      <c r="T18" s="346">
        <f>係数１!D$49</f>
        <v>8640</v>
      </c>
      <c r="U18" s="73" t="str">
        <f t="shared" si="5"/>
        <v/>
      </c>
      <c r="V18" s="73" t="str">
        <f t="shared" si="6"/>
        <v/>
      </c>
      <c r="W18" s="74" t="str">
        <f t="array" aca="1" ref="W18" ca="1">IF(O18="","",IF(ISNUMBER(AA18),INDIRECT($BG$6&amp;AA18),IF(AA18="a",Q18,IF(AA18="b",INDIRECT($BG$6&amp;AB18),IF(AA18="c",R18,"")))))</f>
        <v/>
      </c>
      <c r="X18" s="75"/>
      <c r="Y18" s="73" t="str">
        <f t="shared" si="7"/>
        <v/>
      </c>
      <c r="Z18" s="76" t="str">
        <f t="shared" ca="1" si="2"/>
        <v/>
      </c>
      <c r="AA18" s="76" t="str">
        <f t="shared" ca="1" si="8"/>
        <v/>
      </c>
      <c r="AB18" s="76" t="str">
        <f t="shared" ca="1" si="9"/>
        <v/>
      </c>
      <c r="AC18" s="76">
        <f t="shared" ca="1" si="10"/>
        <v>0</v>
      </c>
      <c r="AD18" s="76">
        <f t="shared" si="11"/>
        <v>0</v>
      </c>
      <c r="AE18" s="76" t="str">
        <f t="shared" si="3"/>
        <v/>
      </c>
      <c r="AF18" s="77" t="str">
        <f t="shared" si="4"/>
        <v/>
      </c>
      <c r="AH18" s="528"/>
      <c r="AI18" s="103" t="s">
        <v>601</v>
      </c>
      <c r="AJ18" s="104"/>
      <c r="AK18" s="272" t="s">
        <v>2319</v>
      </c>
      <c r="AL18" s="21" t="str">
        <f t="shared" ref="AL18:AL33" si="14">IF(AJ18="","",AJ18*AN18*0.0258)</f>
        <v/>
      </c>
      <c r="AM18" s="97" t="str">
        <f t="shared" ref="AM18:AM33" si="15">IF(AJ18="","",AJ18*AN18*AO18*44/12)</f>
        <v/>
      </c>
      <c r="AN18" s="98">
        <f>係数１!D56</f>
        <v>13.2</v>
      </c>
      <c r="AO18" s="99">
        <f>係数１!F56</f>
        <v>0</v>
      </c>
      <c r="AP18" s="99" t="str">
        <f>係数１!G56</f>
        <v>ｔ－C/GJ</v>
      </c>
      <c r="AQ18" s="22">
        <v>0.8</v>
      </c>
      <c r="AR18" s="101" t="str">
        <f t="shared" ref="AR18:AR36" si="16">IF(AJ18="","",AL18*AQ18)</f>
        <v/>
      </c>
      <c r="AU18" s="52" t="str">
        <f>IF(参照!A18="","",参照!A18)</f>
        <v>A0008</v>
      </c>
      <c r="AV18" s="52" t="str">
        <f>IF(参照!B18="","",参照!B18)</f>
        <v>(株)イーセル</v>
      </c>
      <c r="AW18" s="52">
        <f>IF(参照!C18="","",参照!C18)</f>
        <v>4.75E-4</v>
      </c>
      <c r="AX18" s="52" t="str">
        <f>IF(参照!D18="","",参照!D18)</f>
        <v/>
      </c>
      <c r="AY18" s="52">
        <f>IF(参照!E18="","",参照!E18)</f>
        <v>4.8200000000000001E-4</v>
      </c>
      <c r="AZ18" s="52" t="str">
        <f>IF(参照!F18="","",参照!F18)</f>
        <v>(株)イーセル</v>
      </c>
      <c r="BA18" s="52" t="str">
        <f>IF(参照!G18="","",参照!G18)</f>
        <v>(株)イーセル_</v>
      </c>
      <c r="BB18" s="52">
        <f t="shared" si="0"/>
        <v>0.48199999999999998</v>
      </c>
      <c r="BD18" s="52" t="str">
        <f>IF(参照!L18="","",参照!L18)</f>
        <v>(株)ＣＤエナジーダイレクト</v>
      </c>
    </row>
    <row r="19" spans="1:56" ht="16.5" customHeight="1">
      <c r="A19" s="1"/>
      <c r="B19" s="1"/>
      <c r="C19" s="496"/>
      <c r="D19" s="470" t="s">
        <v>59</v>
      </c>
      <c r="E19" s="530" t="s">
        <v>135</v>
      </c>
      <c r="F19" s="470" t="s">
        <v>60</v>
      </c>
      <c r="G19" s="105" t="s">
        <v>131</v>
      </c>
      <c r="H19" s="454" t="s">
        <v>19</v>
      </c>
      <c r="I19" s="548">
        <f>S37</f>
        <v>0</v>
      </c>
      <c r="J19" s="548">
        <f>U37</f>
        <v>0</v>
      </c>
      <c r="K19" s="548">
        <f>V37</f>
        <v>0</v>
      </c>
      <c r="L19" s="1"/>
      <c r="N19" s="79">
        <v>13</v>
      </c>
      <c r="O19" s="69"/>
      <c r="P19" s="69"/>
      <c r="Q19" s="70" t="str">
        <f t="shared" si="1"/>
        <v/>
      </c>
      <c r="R19" s="80"/>
      <c r="S19" s="348"/>
      <c r="T19" s="346">
        <f>係数１!D$49</f>
        <v>8640</v>
      </c>
      <c r="U19" s="73" t="str">
        <f t="shared" si="5"/>
        <v/>
      </c>
      <c r="V19" s="73" t="str">
        <f t="shared" si="6"/>
        <v/>
      </c>
      <c r="W19" s="74" t="str">
        <f t="array" aca="1" ref="W19" ca="1">IF(O19="","",IF(ISNUMBER(AA19),INDIRECT($BG$6&amp;AA19),IF(AA19="a",Q19,IF(AA19="b",INDIRECT($BG$6&amp;AB19),IF(AA19="c",R19,"")))))</f>
        <v/>
      </c>
      <c r="X19" s="75"/>
      <c r="Y19" s="73" t="str">
        <f t="shared" si="7"/>
        <v/>
      </c>
      <c r="Z19" s="76" t="str">
        <f t="shared" ca="1" si="2"/>
        <v/>
      </c>
      <c r="AA19" s="76" t="str">
        <f t="shared" ca="1" si="8"/>
        <v/>
      </c>
      <c r="AB19" s="76" t="str">
        <f t="shared" ca="1" si="9"/>
        <v/>
      </c>
      <c r="AC19" s="76">
        <f t="shared" ca="1" si="10"/>
        <v>0</v>
      </c>
      <c r="AD19" s="76">
        <f t="shared" si="11"/>
        <v>0</v>
      </c>
      <c r="AE19" s="76" t="str">
        <f t="shared" si="3"/>
        <v/>
      </c>
      <c r="AF19" s="77" t="str">
        <f t="shared" si="4"/>
        <v/>
      </c>
      <c r="AH19" s="528"/>
      <c r="AI19" s="103" t="s">
        <v>602</v>
      </c>
      <c r="AJ19" s="104"/>
      <c r="AK19" s="272" t="s">
        <v>2319</v>
      </c>
      <c r="AL19" s="21" t="str">
        <f t="shared" si="14"/>
        <v/>
      </c>
      <c r="AM19" s="97" t="str">
        <f t="shared" si="15"/>
        <v/>
      </c>
      <c r="AN19" s="98">
        <f>係数１!D57</f>
        <v>17.100000000000001</v>
      </c>
      <c r="AO19" s="99">
        <f>係数１!F57</f>
        <v>0</v>
      </c>
      <c r="AP19" s="99" t="str">
        <f>係数１!G57</f>
        <v>ｔ－C/GJ</v>
      </c>
      <c r="AQ19" s="22">
        <v>0.8</v>
      </c>
      <c r="AR19" s="101" t="str">
        <f t="shared" si="16"/>
        <v/>
      </c>
      <c r="AU19" s="52" t="str">
        <f>IF(参照!A19="","",参照!A19)</f>
        <v>A0009</v>
      </c>
      <c r="AV19" s="52" t="str">
        <f>IF(参照!B19="","",参照!B19)</f>
        <v>(株)エネット</v>
      </c>
      <c r="AW19" s="52">
        <f>IF(参照!C19="","",参照!C19)</f>
        <v>4.0499999999999998E-4</v>
      </c>
      <c r="AX19" s="52" t="str">
        <f>IF(参照!D19="","",参照!D19)</f>
        <v>メニューA</v>
      </c>
      <c r="AY19" s="52">
        <f>IF(参照!E19="","",参照!E19)</f>
        <v>0</v>
      </c>
      <c r="AZ19" s="52" t="str">
        <f>IF(参照!F19="","",参照!F19)</f>
        <v>(株)エネット</v>
      </c>
      <c r="BA19" s="52" t="str">
        <f>IF(参照!G19="","",参照!G19)</f>
        <v>(株)エネット_メニューA</v>
      </c>
      <c r="BB19" s="52">
        <f t="shared" si="0"/>
        <v>0</v>
      </c>
      <c r="BD19" s="52" t="str">
        <f>IF(参照!L19="","",参照!L19)</f>
        <v>(株)ＣＨＩＢＡむつざわエナジー</v>
      </c>
    </row>
    <row r="20" spans="1:56" ht="16.5" customHeight="1">
      <c r="A20" s="1"/>
      <c r="B20" s="1"/>
      <c r="C20" s="496"/>
      <c r="D20" s="471"/>
      <c r="E20" s="531"/>
      <c r="F20" s="472"/>
      <c r="G20" s="106" t="str">
        <f>IF(COUNTA(O7:O36)=0,"（　　　 　　）",IF(COUNTA(O7:O36)=1,"（"&amp;O7&amp;"）","（複数の電気事業者）"))</f>
        <v>（　　　 　　）</v>
      </c>
      <c r="H20" s="455"/>
      <c r="I20" s="549"/>
      <c r="J20" s="549"/>
      <c r="K20" s="549"/>
      <c r="L20" s="1"/>
      <c r="N20" s="79">
        <v>14</v>
      </c>
      <c r="O20" s="69"/>
      <c r="P20" s="69"/>
      <c r="Q20" s="70" t="str">
        <f t="shared" si="1"/>
        <v/>
      </c>
      <c r="R20" s="80"/>
      <c r="S20" s="348"/>
      <c r="T20" s="346">
        <f>係数１!D$49</f>
        <v>8640</v>
      </c>
      <c r="U20" s="73" t="str">
        <f t="shared" si="5"/>
        <v/>
      </c>
      <c r="V20" s="73" t="str">
        <f t="shared" si="6"/>
        <v/>
      </c>
      <c r="W20" s="74" t="str">
        <f t="array" aca="1" ref="W20" ca="1">IF(O20="","",IF(ISNUMBER(AA20),INDIRECT($BG$6&amp;AA20),IF(AA20="a",Q20,IF(AA20="b",INDIRECT($BG$6&amp;AB20),IF(AA20="c",R20,"")))))</f>
        <v/>
      </c>
      <c r="X20" s="75"/>
      <c r="Y20" s="73" t="str">
        <f t="shared" si="7"/>
        <v/>
      </c>
      <c r="Z20" s="76" t="str">
        <f t="shared" ca="1" si="2"/>
        <v/>
      </c>
      <c r="AA20" s="76" t="str">
        <f t="shared" ca="1" si="8"/>
        <v/>
      </c>
      <c r="AB20" s="76" t="str">
        <f t="shared" ca="1" si="9"/>
        <v/>
      </c>
      <c r="AC20" s="76">
        <f t="shared" ca="1" si="10"/>
        <v>0</v>
      </c>
      <c r="AD20" s="76">
        <f t="shared" si="11"/>
        <v>0</v>
      </c>
      <c r="AE20" s="76" t="str">
        <f t="shared" si="3"/>
        <v/>
      </c>
      <c r="AF20" s="77" t="str">
        <f t="shared" si="4"/>
        <v/>
      </c>
      <c r="AH20" s="528"/>
      <c r="AI20" s="103" t="s">
        <v>603</v>
      </c>
      <c r="AJ20" s="104"/>
      <c r="AK20" s="272" t="s">
        <v>2320</v>
      </c>
      <c r="AL20" s="21" t="str">
        <f t="shared" si="14"/>
        <v/>
      </c>
      <c r="AM20" s="97" t="str">
        <f t="shared" si="15"/>
        <v/>
      </c>
      <c r="AN20" s="98">
        <f>係数１!D58</f>
        <v>23.4</v>
      </c>
      <c r="AO20" s="99">
        <f>係数１!F58</f>
        <v>0</v>
      </c>
      <c r="AP20" s="99" t="str">
        <f>係数１!G58</f>
        <v>ｔ－C/GJ</v>
      </c>
      <c r="AQ20" s="22">
        <v>0.8</v>
      </c>
      <c r="AR20" s="101" t="str">
        <f t="shared" si="16"/>
        <v/>
      </c>
      <c r="AU20" s="52" t="str">
        <f>IF(参照!A20="","",参照!A20)</f>
        <v/>
      </c>
      <c r="AV20" s="52" t="str">
        <f>IF(参照!B20="","",参照!B20)</f>
        <v/>
      </c>
      <c r="AW20" s="52" t="str">
        <f>IF(参照!C20="","",参照!C20)</f>
        <v/>
      </c>
      <c r="AX20" s="52" t="str">
        <f>IF(参照!D20="","",参照!D20)</f>
        <v>メニューB</v>
      </c>
      <c r="AY20" s="52">
        <f>IF(参照!E20="","",参照!E20)</f>
        <v>0</v>
      </c>
      <c r="AZ20" s="52" t="str">
        <f>IF(参照!F20="","",参照!F20)</f>
        <v>(株)エネット</v>
      </c>
      <c r="BA20" s="52" t="str">
        <f>IF(参照!G20="","",参照!G20)</f>
        <v>(株)エネット_メニューB</v>
      </c>
      <c r="BB20" s="52">
        <f t="shared" si="0"/>
        <v>0</v>
      </c>
      <c r="BD20" s="52" t="str">
        <f>IF(参照!L20="","",参照!L20)</f>
        <v>Ｃｏｃｏテラスたがわ(株)</v>
      </c>
    </row>
    <row r="21" spans="1:56" ht="15.75" customHeight="1">
      <c r="A21" s="1"/>
      <c r="B21" s="1"/>
      <c r="C21" s="496"/>
      <c r="D21" s="471"/>
      <c r="E21" s="531"/>
      <c r="F21" s="470" t="s">
        <v>61</v>
      </c>
      <c r="G21" s="105" t="s">
        <v>131</v>
      </c>
      <c r="H21" s="454" t="s">
        <v>19</v>
      </c>
      <c r="I21" s="541"/>
      <c r="J21" s="541"/>
      <c r="K21" s="541"/>
      <c r="L21" s="1"/>
      <c r="N21" s="79">
        <v>15</v>
      </c>
      <c r="O21" s="69"/>
      <c r="P21" s="69"/>
      <c r="Q21" s="70" t="str">
        <f t="shared" si="1"/>
        <v/>
      </c>
      <c r="R21" s="80"/>
      <c r="S21" s="348"/>
      <c r="T21" s="346">
        <f>係数１!D$49</f>
        <v>8640</v>
      </c>
      <c r="U21" s="73" t="str">
        <f t="shared" si="5"/>
        <v/>
      </c>
      <c r="V21" s="73" t="str">
        <f t="shared" si="6"/>
        <v/>
      </c>
      <c r="W21" s="74" t="str">
        <f t="array" aca="1" ref="W21" ca="1">IF(O21="","",IF(ISNUMBER(AA21),INDIRECT($BG$6&amp;AA21),IF(AA21="a",Q21,IF(AA21="b",INDIRECT($BG$6&amp;AB21),IF(AA21="c",R21,"")))))</f>
        <v/>
      </c>
      <c r="X21" s="75"/>
      <c r="Y21" s="73" t="str">
        <f t="shared" si="7"/>
        <v/>
      </c>
      <c r="Z21" s="76" t="str">
        <f t="shared" ca="1" si="2"/>
        <v/>
      </c>
      <c r="AA21" s="76" t="str">
        <f t="shared" ca="1" si="8"/>
        <v/>
      </c>
      <c r="AB21" s="76" t="str">
        <f t="shared" ca="1" si="9"/>
        <v/>
      </c>
      <c r="AC21" s="76">
        <f t="shared" ca="1" si="10"/>
        <v>0</v>
      </c>
      <c r="AD21" s="76">
        <f t="shared" si="11"/>
        <v>0</v>
      </c>
      <c r="AE21" s="76" t="str">
        <f t="shared" si="3"/>
        <v/>
      </c>
      <c r="AF21" s="77" t="str">
        <f t="shared" si="4"/>
        <v/>
      </c>
      <c r="AH21" s="528"/>
      <c r="AI21" s="103" t="s">
        <v>604</v>
      </c>
      <c r="AJ21" s="104"/>
      <c r="AK21" s="272" t="s">
        <v>2320</v>
      </c>
      <c r="AL21" s="21" t="str">
        <f t="shared" si="14"/>
        <v/>
      </c>
      <c r="AM21" s="97" t="str">
        <f t="shared" si="15"/>
        <v/>
      </c>
      <c r="AN21" s="98">
        <f>係数１!D59</f>
        <v>35.6</v>
      </c>
      <c r="AO21" s="99">
        <f>係数１!F59</f>
        <v>0</v>
      </c>
      <c r="AP21" s="99" t="str">
        <f>係数１!G59</f>
        <v>ｔ－C/GJ</v>
      </c>
      <c r="AQ21" s="22">
        <v>0.8</v>
      </c>
      <c r="AR21" s="101" t="str">
        <f t="shared" si="16"/>
        <v/>
      </c>
      <c r="AU21" s="52" t="str">
        <f>IF(参照!A21="","",参照!A21)</f>
        <v/>
      </c>
      <c r="AV21" s="52" t="str">
        <f>IF(参照!B21="","",参照!B21)</f>
        <v/>
      </c>
      <c r="AW21" s="52" t="str">
        <f>IF(参照!C21="","",参照!C21)</f>
        <v/>
      </c>
      <c r="AX21" s="52" t="str">
        <f>IF(参照!D21="","",参照!D21)</f>
        <v>メニューC</v>
      </c>
      <c r="AY21" s="52">
        <f>IF(参照!E21="","",参照!E21)</f>
        <v>2.0000000000000001E-4</v>
      </c>
      <c r="AZ21" s="52" t="str">
        <f>IF(参照!F21="","",参照!F21)</f>
        <v>(株)エネット</v>
      </c>
      <c r="BA21" s="52" t="str">
        <f>IF(参照!G21="","",参照!G21)</f>
        <v>(株)エネット_メニューC</v>
      </c>
      <c r="BB21" s="52">
        <f t="shared" si="0"/>
        <v>0.2</v>
      </c>
      <c r="BD21" s="52" t="str">
        <f>IF(参照!L21="","",参照!L21)</f>
        <v>(株)ＣＷＳ</v>
      </c>
    </row>
    <row r="22" spans="1:56" ht="15.75" customHeight="1">
      <c r="A22" s="1"/>
      <c r="B22" s="1"/>
      <c r="C22" s="496"/>
      <c r="D22" s="471"/>
      <c r="E22" s="532"/>
      <c r="F22" s="472"/>
      <c r="G22" s="293" t="s">
        <v>2323</v>
      </c>
      <c r="H22" s="455"/>
      <c r="I22" s="542"/>
      <c r="J22" s="542"/>
      <c r="K22" s="542"/>
      <c r="L22" s="1"/>
      <c r="N22" s="79">
        <v>16</v>
      </c>
      <c r="O22" s="69"/>
      <c r="P22" s="69"/>
      <c r="Q22" s="70" t="str">
        <f t="shared" si="1"/>
        <v/>
      </c>
      <c r="R22" s="80"/>
      <c r="S22" s="348"/>
      <c r="T22" s="346">
        <f>係数１!D$49</f>
        <v>8640</v>
      </c>
      <c r="U22" s="73" t="str">
        <f t="shared" si="5"/>
        <v/>
      </c>
      <c r="V22" s="73" t="str">
        <f t="shared" si="6"/>
        <v/>
      </c>
      <c r="W22" s="74" t="str">
        <f t="array" aca="1" ref="W22" ca="1">IF(O22="","",IF(ISNUMBER(AA22),INDIRECT($BG$6&amp;AA22),IF(AA22="a",Q22,IF(AA22="b",INDIRECT($BG$6&amp;AB22),IF(AA22="c",R22,"")))))</f>
        <v/>
      </c>
      <c r="X22" s="75"/>
      <c r="Y22" s="73" t="str">
        <f t="shared" si="7"/>
        <v/>
      </c>
      <c r="Z22" s="76" t="str">
        <f t="shared" ca="1" si="2"/>
        <v/>
      </c>
      <c r="AA22" s="76" t="str">
        <f t="shared" ca="1" si="8"/>
        <v/>
      </c>
      <c r="AB22" s="76" t="str">
        <f t="shared" ca="1" si="9"/>
        <v/>
      </c>
      <c r="AC22" s="76">
        <f t="shared" ca="1" si="10"/>
        <v>0</v>
      </c>
      <c r="AD22" s="76">
        <f t="shared" si="11"/>
        <v>0</v>
      </c>
      <c r="AE22" s="76" t="str">
        <f t="shared" si="3"/>
        <v/>
      </c>
      <c r="AF22" s="77" t="str">
        <f t="shared" si="4"/>
        <v/>
      </c>
      <c r="AH22" s="528"/>
      <c r="AI22" s="103" t="s">
        <v>605</v>
      </c>
      <c r="AJ22" s="104"/>
      <c r="AK22" s="272" t="s">
        <v>2321</v>
      </c>
      <c r="AL22" s="21" t="str">
        <f t="shared" si="14"/>
        <v/>
      </c>
      <c r="AM22" s="97" t="str">
        <f t="shared" si="15"/>
        <v/>
      </c>
      <c r="AN22" s="98">
        <f>係数１!D60</f>
        <v>21.2</v>
      </c>
      <c r="AO22" s="99">
        <f>係数１!F60</f>
        <v>0</v>
      </c>
      <c r="AP22" s="99" t="str">
        <f>係数１!G60</f>
        <v>ｔ－C/GJ</v>
      </c>
      <c r="AQ22" s="22">
        <v>0.8</v>
      </c>
      <c r="AR22" s="101" t="str">
        <f t="shared" si="16"/>
        <v/>
      </c>
      <c r="AU22" s="52" t="str">
        <f>IF(参照!A22="","",参照!A22)</f>
        <v/>
      </c>
      <c r="AV22" s="52" t="str">
        <f>IF(参照!B22="","",参照!B22)</f>
        <v/>
      </c>
      <c r="AW22" s="52" t="str">
        <f>IF(参照!C22="","",参照!C22)</f>
        <v/>
      </c>
      <c r="AX22" s="52" t="str">
        <f>IF(参照!D22="","",参照!D22)</f>
        <v>メニューD</v>
      </c>
      <c r="AY22" s="52">
        <f>IF(参照!E22="","",参照!E22)</f>
        <v>2.2000000000000001E-4</v>
      </c>
      <c r="AZ22" s="52" t="str">
        <f>IF(参照!F22="","",参照!F22)</f>
        <v>(株)エネット</v>
      </c>
      <c r="BA22" s="52" t="str">
        <f>IF(参照!G22="","",参照!G22)</f>
        <v>(株)エネット_メニューD</v>
      </c>
      <c r="BB22" s="52">
        <f t="shared" si="0"/>
        <v>0.22</v>
      </c>
      <c r="BD22" s="52" t="str">
        <f>IF(参照!L22="","",参照!L22)</f>
        <v>ＥＮＥＯＳ(株)</v>
      </c>
    </row>
    <row r="23" spans="1:56" ht="16.5" customHeight="1">
      <c r="A23" s="1"/>
      <c r="B23" s="1"/>
      <c r="C23" s="496"/>
      <c r="D23" s="471"/>
      <c r="E23" s="499" t="s">
        <v>0</v>
      </c>
      <c r="F23" s="474"/>
      <c r="G23" s="105" t="s">
        <v>131</v>
      </c>
      <c r="H23" s="454" t="s">
        <v>19</v>
      </c>
      <c r="I23" s="548">
        <f>AL12</f>
        <v>0</v>
      </c>
      <c r="J23" s="548">
        <f>AO12</f>
        <v>0</v>
      </c>
      <c r="K23" s="548">
        <f>AP12</f>
        <v>0</v>
      </c>
      <c r="L23" s="107"/>
      <c r="M23" s="108"/>
      <c r="N23" s="79">
        <v>17</v>
      </c>
      <c r="O23" s="69"/>
      <c r="P23" s="69"/>
      <c r="Q23" s="70" t="str">
        <f t="shared" si="1"/>
        <v/>
      </c>
      <c r="R23" s="80"/>
      <c r="S23" s="348"/>
      <c r="T23" s="346">
        <f>係数１!D$49</f>
        <v>8640</v>
      </c>
      <c r="U23" s="73" t="str">
        <f t="shared" si="5"/>
        <v/>
      </c>
      <c r="V23" s="73" t="str">
        <f t="shared" si="6"/>
        <v/>
      </c>
      <c r="W23" s="74" t="str">
        <f t="array" aca="1" ref="W23" ca="1">IF(O23="","",IF(ISNUMBER(AA23),INDIRECT($BG$6&amp;AA23),IF(AA23="a",Q23,IF(AA23="b",INDIRECT($BG$6&amp;AB23),IF(AA23="c",R23,"")))))</f>
        <v/>
      </c>
      <c r="X23" s="75"/>
      <c r="Y23" s="73" t="str">
        <f t="shared" si="7"/>
        <v/>
      </c>
      <c r="Z23" s="76" t="str">
        <f t="shared" ca="1" si="2"/>
        <v/>
      </c>
      <c r="AA23" s="76" t="str">
        <f t="shared" ca="1" si="8"/>
        <v/>
      </c>
      <c r="AB23" s="76" t="str">
        <f t="shared" ca="1" si="9"/>
        <v/>
      </c>
      <c r="AC23" s="76">
        <f t="shared" ca="1" si="10"/>
        <v>0</v>
      </c>
      <c r="AD23" s="76">
        <f t="shared" si="11"/>
        <v>0</v>
      </c>
      <c r="AE23" s="76" t="str">
        <f t="shared" si="3"/>
        <v/>
      </c>
      <c r="AF23" s="77" t="str">
        <f t="shared" si="4"/>
        <v/>
      </c>
      <c r="AH23" s="528"/>
      <c r="AI23" s="103" t="s">
        <v>606</v>
      </c>
      <c r="AJ23" s="104"/>
      <c r="AK23" s="272" t="s">
        <v>2319</v>
      </c>
      <c r="AL23" s="21" t="str">
        <f t="shared" si="14"/>
        <v/>
      </c>
      <c r="AM23" s="97" t="str">
        <f t="shared" si="15"/>
        <v/>
      </c>
      <c r="AN23" s="98">
        <f>係数１!D61</f>
        <v>18</v>
      </c>
      <c r="AO23" s="99">
        <f>係数１!F61</f>
        <v>1.7000000000000001E-2</v>
      </c>
      <c r="AP23" s="99" t="str">
        <f>係数１!G61</f>
        <v>ｔ－C/GJ</v>
      </c>
      <c r="AQ23" s="22">
        <v>0.8</v>
      </c>
      <c r="AR23" s="101" t="str">
        <f t="shared" si="16"/>
        <v/>
      </c>
      <c r="AU23" s="52" t="str">
        <f>IF(参照!A23="","",参照!A23)</f>
        <v/>
      </c>
      <c r="AV23" s="52" t="str">
        <f>IF(参照!B23="","",参照!B23)</f>
        <v/>
      </c>
      <c r="AW23" s="52" t="str">
        <f>IF(参照!C23="","",参照!C23)</f>
        <v/>
      </c>
      <c r="AX23" s="52" t="str">
        <f>IF(参照!D23="","",参照!D23)</f>
        <v>メニューE</v>
      </c>
      <c r="AY23" s="52">
        <f>IF(参照!E23="","",参照!E23)</f>
        <v>2.9999999999999997E-4</v>
      </c>
      <c r="AZ23" s="52" t="str">
        <f>IF(参照!F23="","",参照!F23)</f>
        <v>(株)エネット</v>
      </c>
      <c r="BA23" s="52" t="str">
        <f>IF(参照!G23="","",参照!G23)</f>
        <v>(株)エネット_メニューE</v>
      </c>
      <c r="BB23" s="52">
        <f t="shared" si="0"/>
        <v>0.3</v>
      </c>
      <c r="BD23" s="52" t="str">
        <f>IF(参照!L23="","",参照!L23)</f>
        <v>(株)Ｆ－Ｐｏｗｅｒ</v>
      </c>
    </row>
    <row r="24" spans="1:56" ht="16.5" customHeight="1">
      <c r="A24" s="1"/>
      <c r="B24" s="1"/>
      <c r="C24" s="496"/>
      <c r="D24" s="472"/>
      <c r="E24" s="533"/>
      <c r="F24" s="476"/>
      <c r="G24" s="106" t="str">
        <f>IF(COUNTA(AI7:AI11)=0,"（　　　 　　）",IF(COUNTA(AI7:AI11)=1,"（"&amp;AI7&amp;"）","（複数の電気事業者）"))</f>
        <v>（　　　 　　）</v>
      </c>
      <c r="H24" s="455"/>
      <c r="I24" s="549"/>
      <c r="J24" s="549"/>
      <c r="K24" s="549"/>
      <c r="L24" s="107"/>
      <c r="M24" s="108"/>
      <c r="N24" s="79">
        <v>18</v>
      </c>
      <c r="O24" s="69"/>
      <c r="P24" s="69"/>
      <c r="Q24" s="70" t="str">
        <f t="shared" si="1"/>
        <v/>
      </c>
      <c r="R24" s="80"/>
      <c r="S24" s="348"/>
      <c r="T24" s="346">
        <f>係数１!D$49</f>
        <v>8640</v>
      </c>
      <c r="U24" s="73" t="str">
        <f t="shared" si="5"/>
        <v/>
      </c>
      <c r="V24" s="73" t="str">
        <f t="shared" si="6"/>
        <v/>
      </c>
      <c r="W24" s="74" t="str">
        <f t="array" aca="1" ref="W24" ca="1">IF(O24="","",IF(ISNUMBER(AA24),INDIRECT($BG$6&amp;AA24),IF(AA24="a",Q24,IF(AA24="b",INDIRECT($BG$6&amp;AB24),IF(AA24="c",R24,"")))))</f>
        <v/>
      </c>
      <c r="X24" s="75"/>
      <c r="Y24" s="73" t="str">
        <f t="shared" si="7"/>
        <v/>
      </c>
      <c r="Z24" s="76" t="str">
        <f t="shared" ca="1" si="2"/>
        <v/>
      </c>
      <c r="AA24" s="76" t="str">
        <f t="shared" ca="1" si="8"/>
        <v/>
      </c>
      <c r="AB24" s="76" t="str">
        <f t="shared" ca="1" si="9"/>
        <v/>
      </c>
      <c r="AC24" s="76">
        <f t="shared" ca="1" si="10"/>
        <v>0</v>
      </c>
      <c r="AD24" s="76">
        <f t="shared" si="11"/>
        <v>0</v>
      </c>
      <c r="AE24" s="76" t="str">
        <f t="shared" si="3"/>
        <v/>
      </c>
      <c r="AF24" s="77" t="str">
        <f t="shared" si="4"/>
        <v/>
      </c>
      <c r="AH24" s="528"/>
      <c r="AI24" s="103" t="s">
        <v>607</v>
      </c>
      <c r="AJ24" s="104"/>
      <c r="AK24" s="272" t="s">
        <v>2319</v>
      </c>
      <c r="AL24" s="21" t="str">
        <f t="shared" si="14"/>
        <v/>
      </c>
      <c r="AM24" s="97" t="str">
        <f t="shared" si="15"/>
        <v/>
      </c>
      <c r="AN24" s="98">
        <f>係数１!D62</f>
        <v>26.9</v>
      </c>
      <c r="AO24" s="99">
        <f>係数１!F62</f>
        <v>1.52E-2</v>
      </c>
      <c r="AP24" s="99" t="str">
        <f>係数１!G62</f>
        <v>ｔ－C/GJ</v>
      </c>
      <c r="AQ24" s="22">
        <v>0.8</v>
      </c>
      <c r="AR24" s="101" t="str">
        <f t="shared" si="16"/>
        <v/>
      </c>
      <c r="AU24" s="52" t="str">
        <f>IF(参照!A24="","",参照!A24)</f>
        <v/>
      </c>
      <c r="AV24" s="52" t="str">
        <f>IF(参照!B24="","",参照!B24)</f>
        <v/>
      </c>
      <c r="AW24" s="52" t="str">
        <f>IF(参照!C24="","",参照!C24)</f>
        <v/>
      </c>
      <c r="AX24" s="52" t="str">
        <f>IF(参照!D24="","",参照!D24)</f>
        <v>メニューF</v>
      </c>
      <c r="AY24" s="52">
        <f>IF(参照!E24="","",参照!E24)</f>
        <v>3.4899999999999997E-4</v>
      </c>
      <c r="AZ24" s="52" t="str">
        <f>IF(参照!F24="","",参照!F24)</f>
        <v>(株)エネット</v>
      </c>
      <c r="BA24" s="52" t="str">
        <f>IF(参照!G24="","",参照!G24)</f>
        <v>(株)エネット_メニューF</v>
      </c>
      <c r="BB24" s="52">
        <f t="shared" si="0"/>
        <v>0.34899999999999998</v>
      </c>
      <c r="BD24" s="52" t="str">
        <f>IF(参照!L24="","",参照!L24)</f>
        <v>ＦＴエナジー(株)</v>
      </c>
    </row>
    <row r="25" spans="1:56" ht="12.75" customHeight="1">
      <c r="A25" s="1"/>
      <c r="B25" s="1"/>
      <c r="C25" s="496"/>
      <c r="D25" s="501" t="s">
        <v>23</v>
      </c>
      <c r="E25" s="502"/>
      <c r="F25" s="503"/>
      <c r="G25" s="267" t="s">
        <v>608</v>
      </c>
      <c r="H25" s="285" t="s">
        <v>14</v>
      </c>
      <c r="I25" s="285" t="s">
        <v>14</v>
      </c>
      <c r="J25" s="109">
        <f>AL37</f>
        <v>0</v>
      </c>
      <c r="K25" s="109">
        <f>AM37</f>
        <v>0</v>
      </c>
      <c r="L25" s="1"/>
      <c r="N25" s="79">
        <v>19</v>
      </c>
      <c r="O25" s="69"/>
      <c r="P25" s="69"/>
      <c r="Q25" s="70" t="str">
        <f t="shared" si="1"/>
        <v/>
      </c>
      <c r="R25" s="80"/>
      <c r="S25" s="348"/>
      <c r="T25" s="346">
        <f>係数１!D$49</f>
        <v>8640</v>
      </c>
      <c r="U25" s="73" t="str">
        <f t="shared" si="5"/>
        <v/>
      </c>
      <c r="V25" s="73" t="str">
        <f t="shared" si="6"/>
        <v/>
      </c>
      <c r="W25" s="74" t="str">
        <f t="array" aca="1" ref="W25" ca="1">IF(O25="","",IF(ISNUMBER(AA25),INDIRECT($BG$6&amp;AA25),IF(AA25="a",Q25,IF(AA25="b",INDIRECT($BG$6&amp;AB25),IF(AA25="c",R25,"")))))</f>
        <v/>
      </c>
      <c r="X25" s="75"/>
      <c r="Y25" s="73" t="str">
        <f t="shared" si="7"/>
        <v/>
      </c>
      <c r="Z25" s="76" t="str">
        <f t="shared" ca="1" si="2"/>
        <v/>
      </c>
      <c r="AA25" s="76" t="str">
        <f t="shared" ca="1" si="8"/>
        <v/>
      </c>
      <c r="AB25" s="76" t="str">
        <f t="shared" ca="1" si="9"/>
        <v/>
      </c>
      <c r="AC25" s="76">
        <f t="shared" ca="1" si="10"/>
        <v>0</v>
      </c>
      <c r="AD25" s="76">
        <f t="shared" si="11"/>
        <v>0</v>
      </c>
      <c r="AE25" s="76" t="str">
        <f t="shared" si="3"/>
        <v/>
      </c>
      <c r="AF25" s="77" t="str">
        <f t="shared" si="4"/>
        <v/>
      </c>
      <c r="AH25" s="528"/>
      <c r="AI25" s="103" t="s">
        <v>609</v>
      </c>
      <c r="AJ25" s="104"/>
      <c r="AK25" s="272" t="s">
        <v>2319</v>
      </c>
      <c r="AL25" s="21" t="str">
        <f t="shared" si="14"/>
        <v/>
      </c>
      <c r="AM25" s="97" t="str">
        <f t="shared" si="15"/>
        <v/>
      </c>
      <c r="AN25" s="98">
        <f>係数１!D63</f>
        <v>33.200000000000003</v>
      </c>
      <c r="AO25" s="99">
        <f>係数１!F63</f>
        <v>1.35E-2</v>
      </c>
      <c r="AP25" s="99" t="str">
        <f>係数１!G63</f>
        <v>ｔ－C/GJ</v>
      </c>
      <c r="AQ25" s="22">
        <v>0.8</v>
      </c>
      <c r="AR25" s="101" t="str">
        <f t="shared" si="16"/>
        <v/>
      </c>
      <c r="AU25" s="52" t="str">
        <f>IF(参照!A25="","",参照!A25)</f>
        <v/>
      </c>
      <c r="AV25" s="52" t="str">
        <f>IF(参照!B25="","",参照!B25)</f>
        <v/>
      </c>
      <c r="AW25" s="52" t="str">
        <f>IF(参照!C25="","",参照!C25)</f>
        <v/>
      </c>
      <c r="AX25" s="52" t="str">
        <f>IF(参照!D25="","",参照!D25)</f>
        <v>メニューG</v>
      </c>
      <c r="AY25" s="52">
        <f>IF(参照!E25="","",参照!E25)</f>
        <v>3.6999999999999999E-4</v>
      </c>
      <c r="AZ25" s="52" t="str">
        <f>IF(参照!F25="","",参照!F25)</f>
        <v>(株)エネット</v>
      </c>
      <c r="BA25" s="52" t="str">
        <f>IF(参照!G25="","",参照!G25)</f>
        <v>(株)エネット_メニューG</v>
      </c>
      <c r="BB25" s="52">
        <f t="shared" si="0"/>
        <v>0.37</v>
      </c>
      <c r="BD25" s="52" t="str">
        <f>IF(参照!L25="","",参照!L25)</f>
        <v>ＨＴＢエナジー(株)</v>
      </c>
    </row>
    <row r="26" spans="1:56" ht="12.75" customHeight="1">
      <c r="A26" s="1"/>
      <c r="B26" s="1"/>
      <c r="C26" s="496"/>
      <c r="D26" s="501"/>
      <c r="E26" s="502"/>
      <c r="F26" s="503"/>
      <c r="G26" s="41"/>
      <c r="H26" s="110"/>
      <c r="I26" s="22"/>
      <c r="J26" s="22"/>
      <c r="K26" s="22"/>
      <c r="L26" s="1"/>
      <c r="N26" s="79">
        <v>20</v>
      </c>
      <c r="O26" s="69"/>
      <c r="P26" s="69"/>
      <c r="Q26" s="70" t="str">
        <f t="shared" si="1"/>
        <v/>
      </c>
      <c r="R26" s="80"/>
      <c r="S26" s="348"/>
      <c r="T26" s="346">
        <f>係数１!D$49</f>
        <v>8640</v>
      </c>
      <c r="U26" s="73" t="str">
        <f t="shared" si="5"/>
        <v/>
      </c>
      <c r="V26" s="73" t="str">
        <f t="shared" si="6"/>
        <v/>
      </c>
      <c r="W26" s="74" t="str">
        <f t="array" aca="1" ref="W26" ca="1">IF(O26="","",IF(ISNUMBER(AA26),INDIRECT($BG$6&amp;AA26),IF(AA26="a",Q26,IF(AA26="b",INDIRECT($BG$6&amp;AB26),IF(AA26="c",R26,"")))))</f>
        <v/>
      </c>
      <c r="X26" s="75"/>
      <c r="Y26" s="73" t="str">
        <f t="shared" si="7"/>
        <v/>
      </c>
      <c r="Z26" s="76" t="str">
        <f t="shared" ca="1" si="2"/>
        <v/>
      </c>
      <c r="AA26" s="76" t="str">
        <f t="shared" ca="1" si="8"/>
        <v/>
      </c>
      <c r="AB26" s="76" t="str">
        <f t="shared" ca="1" si="9"/>
        <v/>
      </c>
      <c r="AC26" s="76">
        <f t="shared" ca="1" si="10"/>
        <v>0</v>
      </c>
      <c r="AD26" s="76">
        <f t="shared" si="11"/>
        <v>0</v>
      </c>
      <c r="AE26" s="76" t="str">
        <f t="shared" si="3"/>
        <v/>
      </c>
      <c r="AF26" s="77" t="str">
        <f t="shared" si="4"/>
        <v/>
      </c>
      <c r="AH26" s="528"/>
      <c r="AI26" s="103" t="s">
        <v>610</v>
      </c>
      <c r="AJ26" s="104"/>
      <c r="AK26" s="272" t="s">
        <v>2319</v>
      </c>
      <c r="AL26" s="21" t="str">
        <f t="shared" si="14"/>
        <v/>
      </c>
      <c r="AM26" s="97" t="str">
        <f t="shared" si="15"/>
        <v/>
      </c>
      <c r="AN26" s="98">
        <f>係数１!D64</f>
        <v>29.3</v>
      </c>
      <c r="AO26" s="99">
        <f>係数１!F64</f>
        <v>2.6200000000000001E-2</v>
      </c>
      <c r="AP26" s="99" t="str">
        <f>係数１!G64</f>
        <v>ｔ－C/GJ</v>
      </c>
      <c r="AQ26" s="22">
        <v>0.8</v>
      </c>
      <c r="AR26" s="101" t="str">
        <f t="shared" si="16"/>
        <v/>
      </c>
      <c r="AU26" s="52" t="str">
        <f>IF(参照!A26="","",参照!A26)</f>
        <v/>
      </c>
      <c r="AV26" s="52" t="str">
        <f>IF(参照!B26="","",参照!B26)</f>
        <v/>
      </c>
      <c r="AW26" s="52" t="str">
        <f>IF(参照!C26="","",参照!C26)</f>
        <v/>
      </c>
      <c r="AX26" s="52" t="str">
        <f>IF(参照!D26="","",参照!D26)</f>
        <v>メニューH(残差)</v>
      </c>
      <c r="AY26" s="52">
        <f>IF(参照!E26="","",参照!E26)</f>
        <v>4.08E-4</v>
      </c>
      <c r="AZ26" s="52" t="str">
        <f>IF(参照!F26="","",参照!F26)</f>
        <v>(株)エネット</v>
      </c>
      <c r="BA26" s="52" t="str">
        <f>IF(参照!G26="","",参照!G26)</f>
        <v>(株)エネット_メニューH(残差)</v>
      </c>
      <c r="BB26" s="52">
        <f t="shared" si="0"/>
        <v>0.40799999999999997</v>
      </c>
      <c r="BD26" s="52" t="str">
        <f>IF(参照!L26="","",参照!L26)</f>
        <v>(株)Ｉ＆Ｉ</v>
      </c>
    </row>
    <row r="27" spans="1:56" ht="12.75" customHeight="1">
      <c r="A27" s="1"/>
      <c r="B27" s="1"/>
      <c r="C27" s="496"/>
      <c r="D27" s="536"/>
      <c r="E27" s="537"/>
      <c r="F27" s="538"/>
      <c r="G27" s="41"/>
      <c r="H27" s="41"/>
      <c r="I27" s="22"/>
      <c r="J27" s="22"/>
      <c r="K27" s="22"/>
      <c r="L27" s="1"/>
      <c r="N27" s="79">
        <v>21</v>
      </c>
      <c r="O27" s="69"/>
      <c r="P27" s="69"/>
      <c r="Q27" s="70" t="str">
        <f t="shared" si="1"/>
        <v/>
      </c>
      <c r="R27" s="80"/>
      <c r="S27" s="348"/>
      <c r="T27" s="346">
        <f>係数１!D$49</f>
        <v>8640</v>
      </c>
      <c r="U27" s="73" t="str">
        <f t="shared" si="5"/>
        <v/>
      </c>
      <c r="V27" s="73" t="str">
        <f t="shared" si="6"/>
        <v/>
      </c>
      <c r="W27" s="74" t="str">
        <f t="array" aca="1" ref="W27" ca="1">IF(O27="","",IF(ISNUMBER(AA27),INDIRECT($BG$6&amp;AA27),IF(AA27="a",Q27,IF(AA27="b",INDIRECT($BG$6&amp;AB27),IF(AA27="c",R27,"")))))</f>
        <v/>
      </c>
      <c r="X27" s="75"/>
      <c r="Y27" s="73" t="str">
        <f t="shared" si="7"/>
        <v/>
      </c>
      <c r="Z27" s="76" t="str">
        <f t="shared" ca="1" si="2"/>
        <v/>
      </c>
      <c r="AA27" s="76" t="str">
        <f t="shared" ca="1" si="8"/>
        <v/>
      </c>
      <c r="AB27" s="76" t="str">
        <f t="shared" ca="1" si="9"/>
        <v/>
      </c>
      <c r="AC27" s="76">
        <f t="shared" ca="1" si="10"/>
        <v>0</v>
      </c>
      <c r="AD27" s="76">
        <f t="shared" si="11"/>
        <v>0</v>
      </c>
      <c r="AE27" s="76" t="str">
        <f t="shared" si="3"/>
        <v/>
      </c>
      <c r="AF27" s="77" t="str">
        <f t="shared" si="4"/>
        <v/>
      </c>
      <c r="AH27" s="528"/>
      <c r="AI27" s="103" t="s">
        <v>611</v>
      </c>
      <c r="AJ27" s="104"/>
      <c r="AK27" s="272" t="s">
        <v>2320</v>
      </c>
      <c r="AL27" s="21" t="str">
        <f t="shared" si="14"/>
        <v/>
      </c>
      <c r="AM27" s="97" t="str">
        <f t="shared" si="15"/>
        <v/>
      </c>
      <c r="AN27" s="98">
        <f>係数１!D65</f>
        <v>40.200000000000003</v>
      </c>
      <c r="AO27" s="99">
        <f>係数１!F65</f>
        <v>1.7899999999999999E-2</v>
      </c>
      <c r="AP27" s="99" t="str">
        <f>係数１!G65</f>
        <v>ｔ－C/GJ</v>
      </c>
      <c r="AQ27" s="22">
        <v>0.8</v>
      </c>
      <c r="AR27" s="101" t="str">
        <f t="shared" si="16"/>
        <v/>
      </c>
      <c r="AU27" s="52" t="str">
        <f>IF(参照!A27="","",参照!A27)</f>
        <v/>
      </c>
      <c r="AV27" s="52" t="str">
        <f>IF(参照!B27="","",参照!B27)</f>
        <v/>
      </c>
      <c r="AW27" s="52" t="str">
        <f>IF(参照!C27="","",参照!C27)</f>
        <v/>
      </c>
      <c r="AX27" s="52" t="str">
        <f>IF(参照!D27="","",参照!D27)</f>
        <v>(参考値)事業者全体</v>
      </c>
      <c r="AY27" s="52">
        <f>IF(参照!E27="","",参照!E27)</f>
        <v>3.7199999999999999E-4</v>
      </c>
      <c r="AZ27" s="52" t="str">
        <f>IF(参照!F27="","",参照!F27)</f>
        <v>(株)エネット</v>
      </c>
      <c r="BA27" s="52" t="str">
        <f>IF(参照!G27="","",参照!G27)</f>
        <v>(株)エネット_(参考値)事業者全体</v>
      </c>
      <c r="BB27" s="52">
        <f t="shared" si="0"/>
        <v>0.372</v>
      </c>
      <c r="BD27" s="52" t="str">
        <f>IF(参照!L27="","",参照!L27)</f>
        <v>Ｊａｐａｎ電力(株)</v>
      </c>
    </row>
    <row r="28" spans="1:56" ht="12.75" customHeight="1">
      <c r="A28" s="1"/>
      <c r="B28" s="1"/>
      <c r="C28" s="496"/>
      <c r="D28" s="543" t="s">
        <v>24</v>
      </c>
      <c r="E28" s="544"/>
      <c r="F28" s="544"/>
      <c r="G28" s="545"/>
      <c r="H28" s="111" t="s">
        <v>14</v>
      </c>
      <c r="I28" s="111" t="s">
        <v>14</v>
      </c>
      <c r="J28" s="21">
        <f>SUM(J10:J27)</f>
        <v>0</v>
      </c>
      <c r="K28" s="21">
        <f>SUM(K10:K27)</f>
        <v>0</v>
      </c>
      <c r="L28" s="1"/>
      <c r="N28" s="79">
        <v>22</v>
      </c>
      <c r="O28" s="69"/>
      <c r="P28" s="69"/>
      <c r="Q28" s="70" t="str">
        <f t="shared" si="1"/>
        <v/>
      </c>
      <c r="R28" s="80"/>
      <c r="S28" s="348"/>
      <c r="T28" s="346">
        <f>係数１!D$49</f>
        <v>8640</v>
      </c>
      <c r="U28" s="73" t="str">
        <f t="shared" si="5"/>
        <v/>
      </c>
      <c r="V28" s="73" t="str">
        <f t="shared" si="6"/>
        <v/>
      </c>
      <c r="W28" s="74" t="str">
        <f t="array" aca="1" ref="W28" ca="1">IF(O28="","",IF(ISNUMBER(AA28),INDIRECT($BG$6&amp;AA28),IF(AA28="a",Q28,IF(AA28="b",INDIRECT($BG$6&amp;AB28),IF(AA28="c",R28,"")))))</f>
        <v/>
      </c>
      <c r="X28" s="75"/>
      <c r="Y28" s="73" t="str">
        <f t="shared" si="7"/>
        <v/>
      </c>
      <c r="Z28" s="76" t="str">
        <f t="shared" ca="1" si="2"/>
        <v/>
      </c>
      <c r="AA28" s="76" t="str">
        <f t="shared" ca="1" si="8"/>
        <v/>
      </c>
      <c r="AB28" s="76" t="str">
        <f t="shared" ca="1" si="9"/>
        <v/>
      </c>
      <c r="AC28" s="76">
        <f t="shared" ca="1" si="10"/>
        <v>0</v>
      </c>
      <c r="AD28" s="76">
        <f t="shared" si="11"/>
        <v>0</v>
      </c>
      <c r="AE28" s="76" t="str">
        <f t="shared" si="3"/>
        <v/>
      </c>
      <c r="AF28" s="77" t="str">
        <f t="shared" si="4"/>
        <v/>
      </c>
      <c r="AH28" s="528"/>
      <c r="AI28" s="103" t="s">
        <v>612</v>
      </c>
      <c r="AJ28" s="104"/>
      <c r="AK28" s="272" t="s">
        <v>2321</v>
      </c>
      <c r="AL28" s="21" t="str">
        <f t="shared" si="14"/>
        <v/>
      </c>
      <c r="AM28" s="97" t="str">
        <f t="shared" si="15"/>
        <v/>
      </c>
      <c r="AN28" s="98">
        <f>係数１!D66</f>
        <v>21.2</v>
      </c>
      <c r="AO28" s="99">
        <f>係数１!F66</f>
        <v>0</v>
      </c>
      <c r="AP28" s="99" t="str">
        <f>係数１!G66</f>
        <v>ｔ－C/GJ</v>
      </c>
      <c r="AQ28" s="22">
        <v>0.8</v>
      </c>
      <c r="AR28" s="101" t="str">
        <f t="shared" si="16"/>
        <v/>
      </c>
      <c r="AU28" s="52" t="str">
        <f>IF(参照!A28="","",参照!A28)</f>
        <v>A0011</v>
      </c>
      <c r="AV28" s="52" t="str">
        <f>IF(参照!B28="","",参照!B28)</f>
        <v>須賀川瓦斯(株)</v>
      </c>
      <c r="AW28" s="52">
        <f>IF(参照!C28="","",参照!C28)</f>
        <v>4.3100000000000001E-4</v>
      </c>
      <c r="AX28" s="52" t="str">
        <f>IF(参照!D28="","",参照!D28)</f>
        <v>メニューA</v>
      </c>
      <c r="AY28" s="52">
        <f>IF(参照!E28="","",参照!E28)</f>
        <v>0</v>
      </c>
      <c r="AZ28" s="52" t="str">
        <f>IF(参照!F28="","",参照!F28)</f>
        <v>須賀川瓦斯(株)</v>
      </c>
      <c r="BA28" s="52" t="str">
        <f>IF(参照!G28="","",参照!G28)</f>
        <v>須賀川瓦斯(株)_メニューA</v>
      </c>
      <c r="BB28" s="52">
        <f t="shared" si="0"/>
        <v>0</v>
      </c>
      <c r="BD28" s="52" t="str">
        <f>IF(参照!L28="","",参照!L28)</f>
        <v>ＪＰエネルギー(株)</v>
      </c>
    </row>
    <row r="29" spans="1:56" ht="12.75" customHeight="1">
      <c r="A29" s="1"/>
      <c r="B29" s="1"/>
      <c r="C29" s="496"/>
      <c r="D29" s="456" t="s">
        <v>136</v>
      </c>
      <c r="E29" s="456"/>
      <c r="F29" s="456"/>
      <c r="G29" s="456"/>
      <c r="H29" s="546"/>
      <c r="I29" s="546"/>
      <c r="J29" s="546"/>
      <c r="K29" s="546"/>
      <c r="L29" s="1"/>
      <c r="N29" s="79">
        <v>23</v>
      </c>
      <c r="O29" s="69"/>
      <c r="P29" s="69"/>
      <c r="Q29" s="70" t="str">
        <f t="shared" si="1"/>
        <v/>
      </c>
      <c r="R29" s="80"/>
      <c r="S29" s="348"/>
      <c r="T29" s="346">
        <f>係数１!D$49</f>
        <v>8640</v>
      </c>
      <c r="U29" s="73" t="str">
        <f t="shared" si="5"/>
        <v/>
      </c>
      <c r="V29" s="73" t="str">
        <f t="shared" si="6"/>
        <v/>
      </c>
      <c r="W29" s="74" t="str">
        <f t="array" aca="1" ref="W29" ca="1">IF(O29="","",IF(ISNUMBER(AA29),INDIRECT($BG$6&amp;AA29),IF(AA29="a",Q29,IF(AA29="b",INDIRECT($BG$6&amp;AB29),IF(AA29="c",R29,"")))))</f>
        <v/>
      </c>
      <c r="X29" s="75"/>
      <c r="Y29" s="73" t="str">
        <f t="shared" si="7"/>
        <v/>
      </c>
      <c r="Z29" s="76" t="str">
        <f t="shared" ca="1" si="2"/>
        <v/>
      </c>
      <c r="AA29" s="76" t="str">
        <f t="shared" ca="1" si="8"/>
        <v/>
      </c>
      <c r="AB29" s="76" t="str">
        <f t="shared" ca="1" si="9"/>
        <v/>
      </c>
      <c r="AC29" s="76">
        <f t="shared" ca="1" si="10"/>
        <v>0</v>
      </c>
      <c r="AD29" s="76">
        <f t="shared" si="11"/>
        <v>0</v>
      </c>
      <c r="AE29" s="76" t="str">
        <f t="shared" si="3"/>
        <v/>
      </c>
      <c r="AF29" s="77" t="str">
        <f t="shared" si="4"/>
        <v/>
      </c>
      <c r="AH29" s="528"/>
      <c r="AI29" s="103" t="s">
        <v>613</v>
      </c>
      <c r="AJ29" s="104"/>
      <c r="AK29" s="272" t="s">
        <v>2319</v>
      </c>
      <c r="AL29" s="21" t="str">
        <f t="shared" si="14"/>
        <v/>
      </c>
      <c r="AM29" s="97" t="str">
        <f t="shared" si="15"/>
        <v/>
      </c>
      <c r="AN29" s="98">
        <f>係数１!D67</f>
        <v>17.100000000000001</v>
      </c>
      <c r="AO29" s="99">
        <f>係数１!F67</f>
        <v>0</v>
      </c>
      <c r="AP29" s="99" t="str">
        <f>係数１!G67</f>
        <v>ｔ－C/GJ</v>
      </c>
      <c r="AQ29" s="22">
        <v>0.8</v>
      </c>
      <c r="AR29" s="101" t="str">
        <f t="shared" si="16"/>
        <v/>
      </c>
      <c r="AU29" s="52" t="str">
        <f>IF(参照!A29="","",参照!A29)</f>
        <v/>
      </c>
      <c r="AV29" s="52" t="str">
        <f>IF(参照!B29="","",参照!B29)</f>
        <v/>
      </c>
      <c r="AW29" s="52" t="str">
        <f>IF(参照!C29="","",参照!C29)</f>
        <v/>
      </c>
      <c r="AX29" s="52" t="str">
        <f>IF(参照!D29="","",参照!D29)</f>
        <v>メニューB(残差)</v>
      </c>
      <c r="AY29" s="52">
        <f>IF(参照!E29="","",参照!E29)</f>
        <v>4.28E-4</v>
      </c>
      <c r="AZ29" s="52" t="str">
        <f>IF(参照!F29="","",参照!F29)</f>
        <v>須賀川瓦斯(株)</v>
      </c>
      <c r="BA29" s="52" t="str">
        <f>IF(参照!G29="","",参照!G29)</f>
        <v>須賀川瓦斯(株)_メニューB(残差)</v>
      </c>
      <c r="BB29" s="52">
        <f t="shared" si="0"/>
        <v>0.42799999999999999</v>
      </c>
      <c r="BD29" s="52" t="str">
        <f>IF(参照!L29="","",参照!L29)</f>
        <v>ＪＲＥトレーディング(株)</v>
      </c>
    </row>
    <row r="30" spans="1:56" ht="12.75" customHeight="1" thickBot="1">
      <c r="A30" s="1"/>
      <c r="B30" s="1"/>
      <c r="C30" s="547"/>
      <c r="D30" s="452" t="s">
        <v>12</v>
      </c>
      <c r="E30" s="452"/>
      <c r="F30" s="452"/>
      <c r="G30" s="452"/>
      <c r="H30" s="112" t="s">
        <v>19</v>
      </c>
      <c r="I30" s="24"/>
      <c r="J30" s="112" t="s">
        <v>14</v>
      </c>
      <c r="K30" s="112" t="s">
        <v>14</v>
      </c>
      <c r="L30" s="1"/>
      <c r="N30" s="79">
        <v>24</v>
      </c>
      <c r="O30" s="69"/>
      <c r="P30" s="69"/>
      <c r="Q30" s="70" t="str">
        <f t="shared" si="1"/>
        <v/>
      </c>
      <c r="R30" s="80"/>
      <c r="S30" s="348"/>
      <c r="T30" s="346">
        <f>係数１!D$49</f>
        <v>8640</v>
      </c>
      <c r="U30" s="73" t="str">
        <f t="shared" si="5"/>
        <v/>
      </c>
      <c r="V30" s="73" t="str">
        <f t="shared" si="6"/>
        <v/>
      </c>
      <c r="W30" s="74" t="str">
        <f t="array" aca="1" ref="W30" ca="1">IF(O30="","",IF(ISNUMBER(AA30),INDIRECT($BG$6&amp;AA30),IF(AA30="a",Q30,IF(AA30="b",INDIRECT($BG$6&amp;AB30),IF(AA30="c",R30,"")))))</f>
        <v/>
      </c>
      <c r="X30" s="75"/>
      <c r="Y30" s="73" t="str">
        <f t="shared" si="7"/>
        <v/>
      </c>
      <c r="Z30" s="76" t="str">
        <f t="shared" ca="1" si="2"/>
        <v/>
      </c>
      <c r="AA30" s="76" t="str">
        <f t="shared" ca="1" si="8"/>
        <v/>
      </c>
      <c r="AB30" s="76" t="str">
        <f t="shared" ca="1" si="9"/>
        <v/>
      </c>
      <c r="AC30" s="76">
        <f t="shared" ca="1" si="10"/>
        <v>0</v>
      </c>
      <c r="AD30" s="76">
        <f t="shared" si="11"/>
        <v>0</v>
      </c>
      <c r="AE30" s="76" t="str">
        <f t="shared" si="3"/>
        <v/>
      </c>
      <c r="AF30" s="77" t="str">
        <f t="shared" si="4"/>
        <v/>
      </c>
      <c r="AH30" s="528"/>
      <c r="AI30" s="103" t="s">
        <v>614</v>
      </c>
      <c r="AJ30" s="104"/>
      <c r="AK30" s="272" t="s">
        <v>2319</v>
      </c>
      <c r="AL30" s="21" t="str">
        <f t="shared" si="14"/>
        <v/>
      </c>
      <c r="AM30" s="97" t="str">
        <f t="shared" si="15"/>
        <v/>
      </c>
      <c r="AN30" s="98">
        <f>係数１!D68</f>
        <v>142</v>
      </c>
      <c r="AO30" s="99">
        <f>係数１!F68</f>
        <v>0</v>
      </c>
      <c r="AP30" s="99" t="str">
        <f>係数１!G68</f>
        <v>ｔ－C/GJ</v>
      </c>
      <c r="AQ30" s="22">
        <v>0.8</v>
      </c>
      <c r="AR30" s="101" t="str">
        <f t="shared" si="16"/>
        <v/>
      </c>
      <c r="AU30" s="52" t="str">
        <f>IF(参照!A30="","",参照!A30)</f>
        <v/>
      </c>
      <c r="AV30" s="52" t="str">
        <f>IF(参照!B30="","",参照!B30)</f>
        <v/>
      </c>
      <c r="AW30" s="52" t="str">
        <f>IF(参照!C30="","",参照!C30)</f>
        <v/>
      </c>
      <c r="AX30" s="52" t="str">
        <f>IF(参照!D30="","",参照!D30)</f>
        <v>(参考値)事業者全体</v>
      </c>
      <c r="AY30" s="52">
        <f>IF(参照!E30="","",参照!E30)</f>
        <v>4.2499999999999998E-4</v>
      </c>
      <c r="AZ30" s="52" t="str">
        <f>IF(参照!F30="","",参照!F30)</f>
        <v>須賀川瓦斯(株)</v>
      </c>
      <c r="BA30" s="52" t="str">
        <f>IF(参照!G30="","",参照!G30)</f>
        <v>須賀川瓦斯(株)_(参考値)事業者全体</v>
      </c>
      <c r="BB30" s="52">
        <f t="shared" si="0"/>
        <v>0.42499999999999999</v>
      </c>
      <c r="BD30" s="52" t="str">
        <f>IF(参照!L30="","",参照!L30)</f>
        <v>ＪＲ西日本住宅サービス(株)</v>
      </c>
    </row>
    <row r="31" spans="1:56" ht="19.5" customHeight="1" thickTop="1">
      <c r="A31" s="1"/>
      <c r="B31" s="1"/>
      <c r="C31" s="468" t="s">
        <v>1</v>
      </c>
      <c r="D31" s="455" t="s">
        <v>16</v>
      </c>
      <c r="E31" s="455"/>
      <c r="F31" s="455"/>
      <c r="G31" s="455"/>
      <c r="H31" s="111" t="s">
        <v>6</v>
      </c>
      <c r="I31" s="111" t="s">
        <v>21</v>
      </c>
      <c r="J31" s="113" t="s">
        <v>488</v>
      </c>
      <c r="K31" s="114" t="s">
        <v>498</v>
      </c>
      <c r="L31" s="1"/>
      <c r="N31" s="79">
        <v>25</v>
      </c>
      <c r="O31" s="69"/>
      <c r="P31" s="69"/>
      <c r="Q31" s="70" t="str">
        <f t="shared" si="1"/>
        <v/>
      </c>
      <c r="R31" s="80"/>
      <c r="S31" s="348"/>
      <c r="T31" s="346">
        <f>係数１!D$49</f>
        <v>8640</v>
      </c>
      <c r="U31" s="73" t="str">
        <f t="shared" si="5"/>
        <v/>
      </c>
      <c r="V31" s="73" t="str">
        <f t="shared" si="6"/>
        <v/>
      </c>
      <c r="W31" s="74" t="str">
        <f t="array" aca="1" ref="W31" ca="1">IF(O31="","",IF(ISNUMBER(AA31),INDIRECT($BG$6&amp;AA31),IF(AA31="a",Q31,IF(AA31="b",INDIRECT($BG$6&amp;AB31),IF(AA31="c",R31,"")))))</f>
        <v/>
      </c>
      <c r="X31" s="75"/>
      <c r="Y31" s="73" t="str">
        <f t="shared" si="7"/>
        <v/>
      </c>
      <c r="Z31" s="76" t="str">
        <f t="shared" ca="1" si="2"/>
        <v/>
      </c>
      <c r="AA31" s="76" t="str">
        <f t="shared" ca="1" si="8"/>
        <v/>
      </c>
      <c r="AB31" s="76" t="str">
        <f t="shared" ca="1" si="9"/>
        <v/>
      </c>
      <c r="AC31" s="76">
        <f t="shared" ca="1" si="10"/>
        <v>0</v>
      </c>
      <c r="AD31" s="76">
        <f t="shared" si="11"/>
        <v>0</v>
      </c>
      <c r="AE31" s="76" t="str">
        <f t="shared" si="3"/>
        <v/>
      </c>
      <c r="AF31" s="77" t="str">
        <f t="shared" si="4"/>
        <v/>
      </c>
      <c r="AH31" s="529"/>
      <c r="AI31" s="103" t="s">
        <v>615</v>
      </c>
      <c r="AJ31" s="104"/>
      <c r="AK31" s="272" t="s">
        <v>2319</v>
      </c>
      <c r="AL31" s="21" t="str">
        <f t="shared" si="14"/>
        <v/>
      </c>
      <c r="AM31" s="97" t="str">
        <f t="shared" si="15"/>
        <v/>
      </c>
      <c r="AN31" s="98">
        <f>係数１!D69</f>
        <v>22.5</v>
      </c>
      <c r="AO31" s="99">
        <f>係数１!F69</f>
        <v>0</v>
      </c>
      <c r="AP31" s="99" t="str">
        <f>係数１!G69</f>
        <v>ｔ－C/GJ</v>
      </c>
      <c r="AQ31" s="22">
        <v>0.8</v>
      </c>
      <c r="AR31" s="101" t="str">
        <f t="shared" si="16"/>
        <v/>
      </c>
      <c r="AU31" s="52" t="str">
        <f>IF(参照!A31="","",参照!A31)</f>
        <v>A0012</v>
      </c>
      <c r="AV31" s="52" t="str">
        <f>IF(参照!B31="","",参照!B31)</f>
        <v>出光興産(株)</v>
      </c>
      <c r="AW31" s="52">
        <f>IF(参照!C31="","",参照!C31)</f>
        <v>4.5100000000000001E-4</v>
      </c>
      <c r="AX31" s="52" t="str">
        <f>IF(参照!D31="","",参照!D31)</f>
        <v>メニューA</v>
      </c>
      <c r="AY31" s="52">
        <f>IF(参照!E31="","",参照!E31)</f>
        <v>0</v>
      </c>
      <c r="AZ31" s="52" t="str">
        <f>IF(参照!F31="","",参照!F31)</f>
        <v>出光興産(株)</v>
      </c>
      <c r="BA31" s="52" t="str">
        <f>IF(参照!G31="","",参照!G31)</f>
        <v>出光興産(株)_メニューA</v>
      </c>
      <c r="BB31" s="52">
        <f t="shared" si="0"/>
        <v>0</v>
      </c>
      <c r="BD31" s="52" t="str">
        <f>IF(参照!L31="","",参照!L31)</f>
        <v>(株)ＪＴＢコミュニケーションデザイン</v>
      </c>
    </row>
    <row r="32" spans="1:56" ht="12.75" customHeight="1">
      <c r="A32" s="1"/>
      <c r="B32" s="1"/>
      <c r="C32" s="466"/>
      <c r="D32" s="456" t="s">
        <v>51</v>
      </c>
      <c r="E32" s="456"/>
      <c r="F32" s="456"/>
      <c r="G32" s="456"/>
      <c r="H32" s="82" t="s">
        <v>26</v>
      </c>
      <c r="I32" s="22"/>
      <c r="J32" s="21" t="str">
        <f>IF($I32="","",$I32*係数１!$D$8*0.0258)</f>
        <v/>
      </c>
      <c r="K32" s="21" t="str">
        <f>IF($I32="","",$I32*係数１!$D$8*係数１!$F$8*44/12)</f>
        <v/>
      </c>
      <c r="L32" s="1"/>
      <c r="N32" s="79">
        <v>26</v>
      </c>
      <c r="O32" s="69"/>
      <c r="P32" s="69"/>
      <c r="Q32" s="70" t="str">
        <f t="shared" si="1"/>
        <v/>
      </c>
      <c r="R32" s="80"/>
      <c r="S32" s="348"/>
      <c r="T32" s="346">
        <f>係数１!D$49</f>
        <v>8640</v>
      </c>
      <c r="U32" s="73" t="str">
        <f t="shared" si="5"/>
        <v/>
      </c>
      <c r="V32" s="73" t="str">
        <f t="shared" si="6"/>
        <v/>
      </c>
      <c r="W32" s="74" t="str">
        <f t="array" aca="1" ref="W32" ca="1">IF(O32="","",IF(ISNUMBER(AA32),INDIRECT($BG$6&amp;AA32),IF(AA32="a",Q32,IF(AA32="b",INDIRECT($BG$6&amp;AB32),IF(AA32="c",R32,"")))))</f>
        <v/>
      </c>
      <c r="X32" s="75"/>
      <c r="Y32" s="73" t="str">
        <f t="shared" si="7"/>
        <v/>
      </c>
      <c r="Z32" s="76" t="str">
        <f t="shared" ca="1" si="2"/>
        <v/>
      </c>
      <c r="AA32" s="76" t="str">
        <f t="shared" ca="1" si="8"/>
        <v/>
      </c>
      <c r="AB32" s="76" t="str">
        <f t="shared" ca="1" si="9"/>
        <v/>
      </c>
      <c r="AC32" s="76">
        <f t="shared" ca="1" si="10"/>
        <v>0</v>
      </c>
      <c r="AD32" s="76">
        <f t="shared" si="11"/>
        <v>0</v>
      </c>
      <c r="AE32" s="76" t="str">
        <f t="shared" si="3"/>
        <v/>
      </c>
      <c r="AF32" s="77" t="str">
        <f t="shared" si="4"/>
        <v/>
      </c>
      <c r="AH32" s="553" t="s">
        <v>616</v>
      </c>
      <c r="AI32" s="103" t="s">
        <v>617</v>
      </c>
      <c r="AJ32" s="104"/>
      <c r="AK32" s="271" t="s">
        <v>600</v>
      </c>
      <c r="AL32" s="21" t="str">
        <f t="shared" si="14"/>
        <v/>
      </c>
      <c r="AM32" s="97" t="str">
        <f t="shared" si="15"/>
        <v/>
      </c>
      <c r="AN32" s="98">
        <f>係数１!D70</f>
        <v>1</v>
      </c>
      <c r="AO32" s="99">
        <f>係数１!F70</f>
        <v>0</v>
      </c>
      <c r="AP32" s="99" t="str">
        <f>係数１!G70</f>
        <v>ｔ－C/GJ</v>
      </c>
      <c r="AQ32" s="22">
        <v>1</v>
      </c>
      <c r="AR32" s="101" t="str">
        <f t="shared" si="16"/>
        <v/>
      </c>
      <c r="AU32" s="52" t="str">
        <f>IF(参照!A32="","",参照!A32)</f>
        <v/>
      </c>
      <c r="AV32" s="52" t="str">
        <f>IF(参照!B32="","",参照!B32)</f>
        <v/>
      </c>
      <c r="AW32" s="52" t="str">
        <f>IF(参照!C32="","",参照!C32)</f>
        <v/>
      </c>
      <c r="AX32" s="52" t="str">
        <f>IF(参照!D32="","",参照!D32)</f>
        <v>メニューB</v>
      </c>
      <c r="AY32" s="52">
        <f>IF(参照!E32="","",参照!E32)</f>
        <v>2.0000000000000001E-4</v>
      </c>
      <c r="AZ32" s="52" t="str">
        <f>IF(参照!F32="","",参照!F32)</f>
        <v>出光興産(株)</v>
      </c>
      <c r="BA32" s="52" t="str">
        <f>IF(参照!G32="","",参照!G32)</f>
        <v>出光興産(株)_メニューB</v>
      </c>
      <c r="BB32" s="52">
        <f t="shared" si="0"/>
        <v>0.2</v>
      </c>
      <c r="BD32" s="52" t="str">
        <f>IF(参照!L32="","",参照!L32)</f>
        <v>(株)ｋａｒｃｈ</v>
      </c>
    </row>
    <row r="33" spans="1:56" ht="12.75" customHeight="1">
      <c r="A33" s="1"/>
      <c r="B33" s="1"/>
      <c r="C33" s="466"/>
      <c r="D33" s="456" t="s">
        <v>28</v>
      </c>
      <c r="E33" s="456"/>
      <c r="F33" s="456"/>
      <c r="G33" s="456"/>
      <c r="H33" s="82" t="s">
        <v>26</v>
      </c>
      <c r="I33" s="22"/>
      <c r="J33" s="21" t="str">
        <f>IF($I33="","",$I33*係数１!$D$12*0.0258)</f>
        <v/>
      </c>
      <c r="K33" s="21" t="str">
        <f>IF($I33="","",$I33*係数１!$D$12*係数１!$F$12*44/12)</f>
        <v/>
      </c>
      <c r="L33" s="1"/>
      <c r="N33" s="79">
        <v>27</v>
      </c>
      <c r="O33" s="69"/>
      <c r="P33" s="69"/>
      <c r="Q33" s="70" t="str">
        <f t="shared" si="1"/>
        <v/>
      </c>
      <c r="R33" s="80"/>
      <c r="S33" s="348"/>
      <c r="T33" s="346">
        <f>係数１!D$49</f>
        <v>8640</v>
      </c>
      <c r="U33" s="73" t="str">
        <f t="shared" si="5"/>
        <v/>
      </c>
      <c r="V33" s="73" t="str">
        <f t="shared" si="6"/>
        <v/>
      </c>
      <c r="W33" s="74" t="str">
        <f t="array" aca="1" ref="W33" ca="1">IF(O33="","",IF(ISNUMBER(AA33),INDIRECT($BG$6&amp;AA33),IF(AA33="a",Q33,IF(AA33="b",INDIRECT($BG$6&amp;AB33),IF(AA33="c",R33,"")))))</f>
        <v/>
      </c>
      <c r="X33" s="75"/>
      <c r="Y33" s="73" t="str">
        <f t="shared" si="7"/>
        <v/>
      </c>
      <c r="Z33" s="76" t="str">
        <f t="shared" ca="1" si="2"/>
        <v/>
      </c>
      <c r="AA33" s="76" t="str">
        <f t="shared" ca="1" si="8"/>
        <v/>
      </c>
      <c r="AB33" s="76" t="str">
        <f t="shared" ca="1" si="9"/>
        <v/>
      </c>
      <c r="AC33" s="76">
        <f t="shared" ca="1" si="10"/>
        <v>0</v>
      </c>
      <c r="AD33" s="76">
        <f t="shared" si="11"/>
        <v>0</v>
      </c>
      <c r="AE33" s="76" t="str">
        <f t="shared" si="3"/>
        <v/>
      </c>
      <c r="AF33" s="77" t="str">
        <f t="shared" si="4"/>
        <v/>
      </c>
      <c r="AH33" s="528"/>
      <c r="AI33" s="103" t="s">
        <v>618</v>
      </c>
      <c r="AJ33" s="104"/>
      <c r="AK33" s="271" t="s">
        <v>600</v>
      </c>
      <c r="AL33" s="21" t="str">
        <f t="shared" si="14"/>
        <v/>
      </c>
      <c r="AM33" s="97" t="str">
        <f t="shared" si="15"/>
        <v/>
      </c>
      <c r="AN33" s="98">
        <f>係数１!D71</f>
        <v>1</v>
      </c>
      <c r="AO33" s="99">
        <f>係数１!F71</f>
        <v>0</v>
      </c>
      <c r="AP33" s="99" t="str">
        <f>係数１!G71</f>
        <v>ｔ－C/GJ</v>
      </c>
      <c r="AQ33" s="22">
        <v>1</v>
      </c>
      <c r="AR33" s="101" t="str">
        <f t="shared" si="16"/>
        <v/>
      </c>
      <c r="AU33" s="52" t="str">
        <f>IF(参照!A33="","",参照!A33)</f>
        <v/>
      </c>
      <c r="AV33" s="52" t="str">
        <f>IF(参照!B33="","",参照!B33)</f>
        <v/>
      </c>
      <c r="AW33" s="52" t="str">
        <f>IF(参照!C33="","",参照!C33)</f>
        <v/>
      </c>
      <c r="AX33" s="52" t="str">
        <f>IF(参照!D33="","",参照!D33)</f>
        <v>メニューC(残差)</v>
      </c>
      <c r="AY33" s="52">
        <f>IF(参照!E33="","",参照!E33)</f>
        <v>5.2099999999999998E-4</v>
      </c>
      <c r="AZ33" s="52" t="str">
        <f>IF(参照!F33="","",参照!F33)</f>
        <v>出光興産(株)</v>
      </c>
      <c r="BA33" s="52" t="str">
        <f>IF(参照!G33="","",参照!G33)</f>
        <v>出光興産(株)_メニューC(残差)</v>
      </c>
      <c r="BB33" s="52">
        <f t="shared" si="0"/>
        <v>0.52100000000000002</v>
      </c>
      <c r="BD33" s="52" t="str">
        <f>IF(参照!L33="","",参照!L33)</f>
        <v>ＫＢＮ(株)</v>
      </c>
    </row>
    <row r="34" spans="1:56" ht="12.75" customHeight="1">
      <c r="A34" s="1"/>
      <c r="B34" s="1"/>
      <c r="C34" s="466"/>
      <c r="D34" s="456" t="s">
        <v>50</v>
      </c>
      <c r="E34" s="456"/>
      <c r="F34" s="456"/>
      <c r="G34" s="456"/>
      <c r="H34" s="20" t="s">
        <v>33</v>
      </c>
      <c r="I34" s="22"/>
      <c r="J34" s="21" t="str">
        <f>IF($I34="","",$I34*係数１!$D$18*0.0258)</f>
        <v/>
      </c>
      <c r="K34" s="21" t="str">
        <f>IF($I34="","",$I34*係数１!$D$18*係数１!$F$18*44/12)</f>
        <v/>
      </c>
      <c r="L34" s="1"/>
      <c r="N34" s="79">
        <v>28</v>
      </c>
      <c r="O34" s="69"/>
      <c r="P34" s="69"/>
      <c r="Q34" s="70" t="str">
        <f t="shared" si="1"/>
        <v/>
      </c>
      <c r="R34" s="80"/>
      <c r="S34" s="348"/>
      <c r="T34" s="346">
        <f>係数１!D$49</f>
        <v>8640</v>
      </c>
      <c r="U34" s="73" t="str">
        <f t="shared" si="5"/>
        <v/>
      </c>
      <c r="V34" s="73" t="str">
        <f t="shared" si="6"/>
        <v/>
      </c>
      <c r="W34" s="74" t="str">
        <f t="array" aca="1" ref="W34" ca="1">IF(O34="","",IF(ISNUMBER(AA34),INDIRECT($BG$6&amp;AA34),IF(AA34="a",Q34,IF(AA34="b",INDIRECT($BG$6&amp;AB34),IF(AA34="c",R34,"")))))</f>
        <v/>
      </c>
      <c r="X34" s="75"/>
      <c r="Y34" s="73" t="str">
        <f t="shared" si="7"/>
        <v/>
      </c>
      <c r="Z34" s="76" t="str">
        <f t="shared" ca="1" si="2"/>
        <v/>
      </c>
      <c r="AA34" s="76" t="str">
        <f t="shared" ca="1" si="8"/>
        <v/>
      </c>
      <c r="AB34" s="76" t="str">
        <f t="shared" ca="1" si="9"/>
        <v/>
      </c>
      <c r="AC34" s="76">
        <f t="shared" ca="1" si="10"/>
        <v>0</v>
      </c>
      <c r="AD34" s="76">
        <f t="shared" si="11"/>
        <v>0</v>
      </c>
      <c r="AE34" s="76" t="str">
        <f t="shared" si="3"/>
        <v/>
      </c>
      <c r="AF34" s="77" t="str">
        <f t="shared" si="4"/>
        <v/>
      </c>
      <c r="AH34" s="553" t="s">
        <v>506</v>
      </c>
      <c r="AI34" s="103" t="s">
        <v>619</v>
      </c>
      <c r="AJ34" s="104"/>
      <c r="AK34" s="271" t="s">
        <v>2322</v>
      </c>
      <c r="AL34" s="21" t="str">
        <f>IF(AJ34="","",AJ34/1000*AN34*0.0258)</f>
        <v/>
      </c>
      <c r="AM34" s="97" t="str">
        <f>IF(AJ34="","",AJ34/1000*AO34)</f>
        <v/>
      </c>
      <c r="AN34" s="115">
        <f>係数１!D72</f>
        <v>3600</v>
      </c>
      <c r="AO34" s="99">
        <f>係数１!F72</f>
        <v>0</v>
      </c>
      <c r="AP34" s="99" t="str">
        <f>係数１!G72</f>
        <v>ｔ－CO2/千kWh</v>
      </c>
      <c r="AQ34" s="22">
        <v>1</v>
      </c>
      <c r="AR34" s="101" t="str">
        <f t="shared" si="16"/>
        <v/>
      </c>
      <c r="AU34" s="52" t="str">
        <f>IF(参照!A34="","",参照!A34)</f>
        <v/>
      </c>
      <c r="AV34" s="52" t="str">
        <f>IF(参照!B34="","",参照!B34)</f>
        <v/>
      </c>
      <c r="AW34" s="52" t="str">
        <f>IF(参照!C34="","",参照!C34)</f>
        <v/>
      </c>
      <c r="AX34" s="52" t="str">
        <f>IF(参照!D34="","",参照!D34)</f>
        <v>(参考値)事業者全体</v>
      </c>
      <c r="AY34" s="52">
        <f>IF(参照!E34="","",参照!E34)</f>
        <v>5.4000000000000001E-4</v>
      </c>
      <c r="AZ34" s="52" t="str">
        <f>IF(参照!F34="","",参照!F34)</f>
        <v>出光興産(株)</v>
      </c>
      <c r="BA34" s="52" t="str">
        <f>IF(参照!G34="","",参照!G34)</f>
        <v>出光興産(株)_(参考値)事業者全体</v>
      </c>
      <c r="BB34" s="52">
        <f t="shared" si="0"/>
        <v>0.54</v>
      </c>
      <c r="BD34" s="52" t="str">
        <f>IF(参照!L34="","",参照!L34)</f>
        <v>(株)Ｋｅｎｅｓエネルギーサービス</v>
      </c>
    </row>
    <row r="35" spans="1:56" ht="12.75" customHeight="1">
      <c r="A35" s="1"/>
      <c r="B35" s="1"/>
      <c r="C35" s="466"/>
      <c r="D35" s="456" t="s">
        <v>49</v>
      </c>
      <c r="E35" s="456"/>
      <c r="F35" s="456"/>
      <c r="G35" s="456"/>
      <c r="H35" s="20" t="s">
        <v>33</v>
      </c>
      <c r="I35" s="22"/>
      <c r="J35" s="21" t="str">
        <f>IF($I35="","",$I35*係数１!$D$20*0.0258)</f>
        <v/>
      </c>
      <c r="K35" s="21" t="str">
        <f>IF($I35="","",$I35*係数１!$D$20*係数１!$F$20*44/12)</f>
        <v/>
      </c>
      <c r="L35" s="1"/>
      <c r="N35" s="79">
        <v>29</v>
      </c>
      <c r="O35" s="69"/>
      <c r="P35" s="69"/>
      <c r="Q35" s="70" t="str">
        <f t="shared" si="1"/>
        <v/>
      </c>
      <c r="R35" s="80"/>
      <c r="S35" s="348"/>
      <c r="T35" s="346">
        <f>係数１!D$49</f>
        <v>8640</v>
      </c>
      <c r="U35" s="73" t="str">
        <f t="shared" si="5"/>
        <v/>
      </c>
      <c r="V35" s="73" t="str">
        <f t="shared" si="6"/>
        <v/>
      </c>
      <c r="W35" s="74" t="str">
        <f t="array" aca="1" ref="W35" ca="1">IF(O35="","",IF(ISNUMBER(AA35),INDIRECT($BG$6&amp;AA35),IF(AA35="a",Q35,IF(AA35="b",INDIRECT($BG$6&amp;AB35),IF(AA35="c",R35,"")))))</f>
        <v/>
      </c>
      <c r="X35" s="75"/>
      <c r="Y35" s="73" t="str">
        <f t="shared" si="7"/>
        <v/>
      </c>
      <c r="Z35" s="76" t="str">
        <f t="shared" ca="1" si="2"/>
        <v/>
      </c>
      <c r="AA35" s="76" t="str">
        <f t="shared" ca="1" si="8"/>
        <v/>
      </c>
      <c r="AB35" s="76" t="str">
        <f t="shared" ca="1" si="9"/>
        <v/>
      </c>
      <c r="AC35" s="76">
        <f t="shared" ca="1" si="10"/>
        <v>0</v>
      </c>
      <c r="AD35" s="76">
        <f t="shared" si="11"/>
        <v>0</v>
      </c>
      <c r="AE35" s="76" t="str">
        <f t="shared" si="3"/>
        <v/>
      </c>
      <c r="AF35" s="77" t="str">
        <f t="shared" si="4"/>
        <v/>
      </c>
      <c r="AH35" s="554"/>
      <c r="AI35" s="103" t="s">
        <v>620</v>
      </c>
      <c r="AJ35" s="104"/>
      <c r="AK35" s="271" t="s">
        <v>2322</v>
      </c>
      <c r="AL35" s="21" t="str">
        <f t="shared" ref="AL35:AL36" si="17">IF(AJ35="","",AJ35/1000*AN35*0.0258)</f>
        <v/>
      </c>
      <c r="AM35" s="97" t="str">
        <f t="shared" ref="AM35:AM36" si="18">IF(AJ35="","",AJ35/1000*AO35)</f>
        <v/>
      </c>
      <c r="AN35" s="115">
        <f>係数１!D73</f>
        <v>3600</v>
      </c>
      <c r="AO35" s="99">
        <f>係数１!F73</f>
        <v>0</v>
      </c>
      <c r="AP35" s="99" t="str">
        <f>係数１!G73</f>
        <v>ｔ－CO2/千kWh</v>
      </c>
      <c r="AQ35" s="22">
        <v>1</v>
      </c>
      <c r="AR35" s="101" t="str">
        <f t="shared" si="16"/>
        <v/>
      </c>
      <c r="AU35" s="52" t="str">
        <f>IF(参照!A35="","",参照!A35)</f>
        <v>A0013</v>
      </c>
      <c r="AV35" s="52" t="str">
        <f>IF(参照!B35="","",参照!B35)</f>
        <v>(株)オプテージ</v>
      </c>
      <c r="AW35" s="52">
        <f>IF(参照!C35="","",参照!C35)</f>
        <v>5.4699999999999996E-4</v>
      </c>
      <c r="AX35" s="52" t="str">
        <f>IF(参照!D35="","",参照!D35)</f>
        <v/>
      </c>
      <c r="AY35" s="52">
        <f>IF(参照!E35="","",参照!E35)</f>
        <v>5.0600000000000005E-4</v>
      </c>
      <c r="AZ35" s="52" t="str">
        <f>IF(参照!F35="","",参照!F35)</f>
        <v>(株)オプテージ</v>
      </c>
      <c r="BA35" s="52" t="str">
        <f>IF(参照!G35="","",参照!G35)</f>
        <v>(株)オプテージ_</v>
      </c>
      <c r="BB35" s="52">
        <f t="shared" si="0"/>
        <v>0.50600000000000001</v>
      </c>
      <c r="BD35" s="52" t="str">
        <f>IF(参照!L35="","",参照!L35)</f>
        <v>(株)ＬＥＮＥＴＳ</v>
      </c>
    </row>
    <row r="36" spans="1:56" ht="12.75" customHeight="1" thickBot="1">
      <c r="A36" s="1"/>
      <c r="B36" s="1"/>
      <c r="C36" s="466"/>
      <c r="D36" s="454" t="s">
        <v>48</v>
      </c>
      <c r="E36" s="454"/>
      <c r="F36" s="454"/>
      <c r="G36" s="454"/>
      <c r="H36" s="102" t="s">
        <v>18</v>
      </c>
      <c r="I36" s="23"/>
      <c r="J36" s="21" t="str">
        <f>IF($I36="","",$I36*係数１!$D$30*0.0258)</f>
        <v/>
      </c>
      <c r="K36" s="21" t="str">
        <f>IF($I36="","",$I36*係数１!$D$30*係数１!$F$30)</f>
        <v/>
      </c>
      <c r="L36" s="1"/>
      <c r="N36" s="85">
        <v>30</v>
      </c>
      <c r="O36" s="69"/>
      <c r="P36" s="69"/>
      <c r="Q36" s="70" t="str">
        <f t="shared" si="1"/>
        <v/>
      </c>
      <c r="R36" s="116"/>
      <c r="S36" s="117"/>
      <c r="T36" s="72">
        <f>係数１!D$49</f>
        <v>8640</v>
      </c>
      <c r="U36" s="73" t="str">
        <f t="shared" si="5"/>
        <v/>
      </c>
      <c r="V36" s="73" t="str">
        <f t="shared" si="6"/>
        <v/>
      </c>
      <c r="W36" s="74" t="str">
        <f t="array" aca="1" ref="W36" ca="1">IF(O36="","",IF(ISNUMBER(AA36),INDIRECT($BG$6&amp;AA36),IF(AA36="a",Q36,IF(AA36="b",INDIRECT($BG$6&amp;AB36),IF(AA36="c",R36,"")))))</f>
        <v/>
      </c>
      <c r="X36" s="75"/>
      <c r="Y36" s="73" t="str">
        <f t="shared" si="7"/>
        <v/>
      </c>
      <c r="Z36" s="76" t="str">
        <f t="shared" ca="1" si="2"/>
        <v/>
      </c>
      <c r="AA36" s="76" t="str">
        <f t="shared" ca="1" si="8"/>
        <v/>
      </c>
      <c r="AB36" s="76" t="str">
        <f t="shared" ca="1" si="9"/>
        <v/>
      </c>
      <c r="AC36" s="76">
        <f t="shared" ca="1" si="10"/>
        <v>0</v>
      </c>
      <c r="AD36" s="76">
        <f t="shared" si="11"/>
        <v>0</v>
      </c>
      <c r="AE36" s="76" t="str">
        <f t="shared" si="3"/>
        <v/>
      </c>
      <c r="AF36" s="77" t="str">
        <f t="shared" si="4"/>
        <v/>
      </c>
      <c r="AH36" s="554"/>
      <c r="AI36" s="118" t="s">
        <v>621</v>
      </c>
      <c r="AJ36" s="119"/>
      <c r="AK36" s="271" t="s">
        <v>2322</v>
      </c>
      <c r="AL36" s="120" t="str">
        <f t="shared" si="17"/>
        <v/>
      </c>
      <c r="AM36" s="97" t="str">
        <f t="shared" si="18"/>
        <v/>
      </c>
      <c r="AN36" s="121">
        <f>係数１!D74</f>
        <v>3600</v>
      </c>
      <c r="AO36" s="99">
        <f>係数１!F74</f>
        <v>0</v>
      </c>
      <c r="AP36" s="99" t="str">
        <f>係数１!G74</f>
        <v>ｔ－CO2/千kWh</v>
      </c>
      <c r="AQ36" s="23">
        <v>1</v>
      </c>
      <c r="AR36" s="101" t="str">
        <f t="shared" si="16"/>
        <v/>
      </c>
      <c r="AU36" s="52" t="str">
        <f>IF(参照!A36="","",参照!A36)</f>
        <v>A0014</v>
      </c>
      <c r="AV36" s="52" t="str">
        <f>IF(参照!B36="","",参照!B36)</f>
        <v>エネサーブ(株)</v>
      </c>
      <c r="AW36" s="52">
        <f>IF(参照!C36="","",参照!C36)</f>
        <v>4.3199999999999998E-4</v>
      </c>
      <c r="AX36" s="52" t="str">
        <f>IF(参照!D36="","",参照!D36)</f>
        <v>メニューA</v>
      </c>
      <c r="AY36" s="52">
        <f>IF(参照!E36="","",参照!E36)</f>
        <v>0</v>
      </c>
      <c r="AZ36" s="52" t="str">
        <f>IF(参照!F36="","",参照!F36)</f>
        <v>エネサーブ(株)</v>
      </c>
      <c r="BA36" s="52" t="str">
        <f>IF(参照!G36="","",参照!G36)</f>
        <v>エネサーブ(株)_メニューA</v>
      </c>
      <c r="BB36" s="52">
        <f t="shared" si="0"/>
        <v>0</v>
      </c>
      <c r="BD36" s="52" t="str">
        <f>IF(参照!L36="","",参照!L36)</f>
        <v>(株)Ｌｉｎｋ　Ｌｉｆｅ</v>
      </c>
    </row>
    <row r="37" spans="1:56" ht="16.5" customHeight="1" thickTop="1" thickBot="1">
      <c r="A37" s="1"/>
      <c r="B37" s="1"/>
      <c r="C37" s="466"/>
      <c r="D37" s="470" t="s">
        <v>59</v>
      </c>
      <c r="E37" s="478" t="s">
        <v>135</v>
      </c>
      <c r="F37" s="470" t="s">
        <v>60</v>
      </c>
      <c r="G37" s="105" t="s">
        <v>131</v>
      </c>
      <c r="H37" s="454" t="s">
        <v>19</v>
      </c>
      <c r="I37" s="548">
        <f>S47</f>
        <v>0</v>
      </c>
      <c r="J37" s="548">
        <f>U47</f>
        <v>0</v>
      </c>
      <c r="K37" s="548">
        <f>V47</f>
        <v>0</v>
      </c>
      <c r="L37" s="1"/>
      <c r="N37" s="510" t="s">
        <v>67</v>
      </c>
      <c r="O37" s="511"/>
      <c r="P37" s="511"/>
      <c r="Q37" s="511"/>
      <c r="R37" s="550"/>
      <c r="S37" s="122">
        <f>SUM(S7:S36)</f>
        <v>0</v>
      </c>
      <c r="T37" s="87"/>
      <c r="U37" s="123">
        <f>SUM(U7:U36)</f>
        <v>0</v>
      </c>
      <c r="V37" s="123">
        <f>SUM(V7:V36)</f>
        <v>0</v>
      </c>
      <c r="W37" s="124"/>
      <c r="X37" s="124"/>
      <c r="Y37" s="123">
        <f>SUM(Y7:Y36)</f>
        <v>0</v>
      </c>
      <c r="Z37" s="125">
        <f ca="1">SUM(Z7:Z36)</f>
        <v>0</v>
      </c>
      <c r="AA37" s="124"/>
      <c r="AB37" s="124"/>
      <c r="AC37" s="125">
        <f ca="1">SUM(AC7:AC36)</f>
        <v>0</v>
      </c>
      <c r="AD37" s="125">
        <f>SUM(AD7:AD36)</f>
        <v>0</v>
      </c>
      <c r="AE37" s="124"/>
      <c r="AF37" s="126"/>
      <c r="AH37" s="551" t="s">
        <v>622</v>
      </c>
      <c r="AI37" s="552"/>
      <c r="AJ37" s="552"/>
      <c r="AK37" s="552"/>
      <c r="AL37" s="127">
        <f>SUM(AL17:AL36)</f>
        <v>0</v>
      </c>
      <c r="AM37" s="128">
        <f>SUM(AM17:AM36)</f>
        <v>0</v>
      </c>
      <c r="AN37" s="129"/>
      <c r="AO37" s="130"/>
      <c r="AP37" s="130"/>
      <c r="AQ37" s="130"/>
      <c r="AR37" s="127">
        <f>SUM(AR17:AR36)</f>
        <v>0</v>
      </c>
      <c r="AU37" s="52" t="str">
        <f>IF(参照!A37="","",参照!A37)</f>
        <v/>
      </c>
      <c r="AV37" s="52" t="str">
        <f>IF(参照!B37="","",参照!B37)</f>
        <v/>
      </c>
      <c r="AW37" s="52" t="str">
        <f>IF(参照!C37="","",参照!C37)</f>
        <v/>
      </c>
      <c r="AX37" s="52" t="str">
        <f>IF(参照!D37="","",参照!D37)</f>
        <v>メニューB(残差)</v>
      </c>
      <c r="AY37" s="52">
        <f>IF(参照!E37="","",参照!E37)</f>
        <v>5.5400000000000002E-4</v>
      </c>
      <c r="AZ37" s="52" t="str">
        <f>IF(参照!F37="","",参照!F37)</f>
        <v>エネサーブ(株)</v>
      </c>
      <c r="BA37" s="52" t="str">
        <f>IF(参照!G37="","",参照!G37)</f>
        <v>エネサーブ(株)_メニューB(残差)</v>
      </c>
      <c r="BB37" s="52">
        <f t="shared" si="0"/>
        <v>0.55400000000000005</v>
      </c>
      <c r="BD37" s="52" t="str">
        <f>IF(参照!L37="","",参照!L37)</f>
        <v>(株)ＬＩＸＩＬ　ＴＥＰＣＯ　スマートパートナーズ</v>
      </c>
    </row>
    <row r="38" spans="1:56" ht="16.5" customHeight="1">
      <c r="A38" s="1"/>
      <c r="B38" s="1"/>
      <c r="C38" s="466"/>
      <c r="D38" s="471"/>
      <c r="E38" s="479"/>
      <c r="F38" s="472"/>
      <c r="G38" s="106" t="str">
        <f>IF(COUNTA(O42:O46)=0,"（　　　 　　）",IF(COUNTA(O42:O46)=1,"（"&amp;O42&amp;"）","（複数の電気事業者）"))</f>
        <v>（　　　 　　）</v>
      </c>
      <c r="H38" s="455"/>
      <c r="I38" s="549"/>
      <c r="J38" s="549"/>
      <c r="K38" s="549"/>
      <c r="L38" s="1"/>
      <c r="AU38" s="52" t="str">
        <f>IF(参照!A38="","",参照!A38)</f>
        <v/>
      </c>
      <c r="AV38" s="52" t="str">
        <f>IF(参照!B38="","",参照!B38)</f>
        <v/>
      </c>
      <c r="AW38" s="52" t="str">
        <f>IF(参照!C38="","",参照!C38)</f>
        <v/>
      </c>
      <c r="AX38" s="52" t="str">
        <f>IF(参照!D38="","",参照!D38)</f>
        <v>(参考値)事業者全体</v>
      </c>
      <c r="AY38" s="52">
        <f>IF(参照!E38="","",参照!E38)</f>
        <v>5.6800000000000004E-4</v>
      </c>
      <c r="AZ38" s="52" t="str">
        <f>IF(参照!F38="","",参照!F38)</f>
        <v>エネサーブ(株)</v>
      </c>
      <c r="BA38" s="52" t="str">
        <f>IF(参照!G38="","",参照!G38)</f>
        <v>エネサーブ(株)_(参考値)事業者全体</v>
      </c>
      <c r="BB38" s="52">
        <f t="shared" si="0"/>
        <v>0.56800000000000006</v>
      </c>
      <c r="BD38" s="52" t="str">
        <f>IF(参照!L38="","",参照!L38)</f>
        <v>(株)Ｌｏｏｏｐ</v>
      </c>
    </row>
    <row r="39" spans="1:56" ht="16.5" customHeight="1">
      <c r="A39" s="1"/>
      <c r="B39" s="1"/>
      <c r="C39" s="466"/>
      <c r="D39" s="471"/>
      <c r="E39" s="479"/>
      <c r="F39" s="470" t="s">
        <v>61</v>
      </c>
      <c r="G39" s="105" t="s">
        <v>131</v>
      </c>
      <c r="H39" s="454" t="s">
        <v>19</v>
      </c>
      <c r="I39" s="541"/>
      <c r="J39" s="541"/>
      <c r="K39" s="541"/>
      <c r="L39" s="1"/>
      <c r="N39" s="131" t="s">
        <v>494</v>
      </c>
      <c r="AH39" s="131" t="s">
        <v>494</v>
      </c>
      <c r="AU39" s="52" t="str">
        <f>IF(参照!A39="","",参照!A39)</f>
        <v>A0015</v>
      </c>
      <c r="AV39" s="52" t="str">
        <f>IF(参照!B39="","",参照!B39)</f>
        <v>(株)エネワンでんき(旧：(株)サイサン)</v>
      </c>
      <c r="AW39" s="52">
        <f>IF(参照!C39="","",参照!C39)</f>
        <v>4.9899999999999999E-4</v>
      </c>
      <c r="AX39" s="52" t="str">
        <f>IF(参照!D39="","",参照!D39)</f>
        <v>メニューA</v>
      </c>
      <c r="AY39" s="52">
        <f>IF(参照!E39="","",参照!E39)</f>
        <v>0</v>
      </c>
      <c r="AZ39" s="52" t="str">
        <f>IF(参照!F39="","",参照!F39)</f>
        <v>(株)エネワンでんき(旧：(株)サイサン)</v>
      </c>
      <c r="BA39" s="52" t="str">
        <f>IF(参照!G39="","",参照!G39)</f>
        <v>(株)エネワンでんき(旧：(株)サイサン)_メニューA</v>
      </c>
      <c r="BB39" s="52">
        <f t="shared" si="0"/>
        <v>0</v>
      </c>
      <c r="BD39" s="52" t="str">
        <f>IF(参照!L39="","",参照!L39)</f>
        <v>ＭＣＰＤ(株)(旧：ＭＣＰＤ合同会社)</v>
      </c>
    </row>
    <row r="40" spans="1:56" ht="16.5" customHeight="1" thickBot="1">
      <c r="A40" s="1"/>
      <c r="B40" s="1"/>
      <c r="C40" s="466"/>
      <c r="D40" s="471"/>
      <c r="E40" s="480"/>
      <c r="F40" s="472"/>
      <c r="G40" s="293" t="s">
        <v>2323</v>
      </c>
      <c r="H40" s="455"/>
      <c r="I40" s="542"/>
      <c r="J40" s="542"/>
      <c r="K40" s="542"/>
      <c r="L40" s="1"/>
      <c r="N40" s="38" t="s">
        <v>501</v>
      </c>
      <c r="AH40" s="38" t="s">
        <v>503</v>
      </c>
      <c r="AJ40" s="38"/>
      <c r="AK40" s="38"/>
      <c r="AL40" s="38"/>
      <c r="AU40" s="52" t="str">
        <f>IF(参照!A40="","",参照!A40)</f>
        <v/>
      </c>
      <c r="AV40" s="52" t="str">
        <f>IF(参照!B40="","",参照!B40)</f>
        <v/>
      </c>
      <c r="AW40" s="52" t="str">
        <f>IF(参照!C40="","",参照!C40)</f>
        <v/>
      </c>
      <c r="AX40" s="52" t="str">
        <f>IF(参照!D40="","",参照!D40)</f>
        <v>メニューB(残差)</v>
      </c>
      <c r="AY40" s="52">
        <f>IF(参照!E40="","",参照!E40)</f>
        <v>4.4799999999999999E-4</v>
      </c>
      <c r="AZ40" s="52" t="str">
        <f>IF(参照!F40="","",参照!F40)</f>
        <v>(株)エネワンでんき(旧：(株)サイサン)</v>
      </c>
      <c r="BA40" s="52" t="str">
        <f>IF(参照!G40="","",参照!G40)</f>
        <v>(株)エネワンでんき(旧：(株)サイサン)_メニューB(残差)</v>
      </c>
      <c r="BB40" s="52">
        <f t="shared" si="0"/>
        <v>0.44800000000000001</v>
      </c>
      <c r="BD40" s="52" t="str">
        <f>IF(参照!L40="","",参照!L40)</f>
        <v>ＭＣリテールエナジー(株)</v>
      </c>
    </row>
    <row r="41" spans="1:56" ht="16.5" customHeight="1" thickBot="1">
      <c r="A41" s="1"/>
      <c r="B41" s="1"/>
      <c r="C41" s="466"/>
      <c r="D41" s="471"/>
      <c r="E41" s="473" t="s">
        <v>0</v>
      </c>
      <c r="F41" s="474"/>
      <c r="G41" s="105" t="s">
        <v>131</v>
      </c>
      <c r="H41" s="454" t="s">
        <v>19</v>
      </c>
      <c r="I41" s="548">
        <f>AL47</f>
        <v>0</v>
      </c>
      <c r="J41" s="548">
        <f>AO47</f>
        <v>0</v>
      </c>
      <c r="K41" s="548">
        <f>AP47</f>
        <v>0</v>
      </c>
      <c r="L41" s="1"/>
      <c r="N41" s="58"/>
      <c r="O41" s="59" t="s">
        <v>85</v>
      </c>
      <c r="P41" s="60" t="s">
        <v>495</v>
      </c>
      <c r="Q41" s="66" t="s">
        <v>2296</v>
      </c>
      <c r="R41" s="59" t="s">
        <v>2297</v>
      </c>
      <c r="S41" s="347" t="s">
        <v>158</v>
      </c>
      <c r="T41" s="62" t="s">
        <v>577</v>
      </c>
      <c r="U41" s="63" t="s">
        <v>578</v>
      </c>
      <c r="V41" s="63" t="s">
        <v>579</v>
      </c>
      <c r="W41" s="59" t="s">
        <v>2298</v>
      </c>
      <c r="X41" s="93" t="s">
        <v>2299</v>
      </c>
      <c r="Y41" s="64" t="s">
        <v>2300</v>
      </c>
      <c r="Z41" s="64" t="s">
        <v>580</v>
      </c>
      <c r="AA41" s="64" t="s">
        <v>581</v>
      </c>
      <c r="AB41" s="64" t="s">
        <v>582</v>
      </c>
      <c r="AC41" s="64" t="s">
        <v>583</v>
      </c>
      <c r="AD41" s="64" t="s">
        <v>584</v>
      </c>
      <c r="AE41" s="63" t="s">
        <v>585</v>
      </c>
      <c r="AF41" s="61" t="s">
        <v>586</v>
      </c>
      <c r="AH41" s="65"/>
      <c r="AI41" s="66" t="s">
        <v>2295</v>
      </c>
      <c r="AJ41" s="521" t="s">
        <v>2301</v>
      </c>
      <c r="AK41" s="522"/>
      <c r="AL41" s="67" t="s">
        <v>158</v>
      </c>
      <c r="AN41" s="62" t="s">
        <v>577</v>
      </c>
      <c r="AO41" s="63" t="s">
        <v>578</v>
      </c>
      <c r="AP41" s="61" t="s">
        <v>579</v>
      </c>
      <c r="AU41" s="52" t="str">
        <f>IF(参照!A41="","",参照!A41)</f>
        <v/>
      </c>
      <c r="AV41" s="52" t="str">
        <f>IF(参照!B41="","",参照!B41)</f>
        <v/>
      </c>
      <c r="AW41" s="52" t="str">
        <f>IF(参照!C41="","",参照!C41)</f>
        <v/>
      </c>
      <c r="AX41" s="52" t="str">
        <f>IF(参照!D41="","",参照!D41)</f>
        <v>(参考値)事業者全体</v>
      </c>
      <c r="AY41" s="52">
        <f>IF(参照!E41="","",参照!E41)</f>
        <v>4.0699999999999997E-4</v>
      </c>
      <c r="AZ41" s="52" t="str">
        <f>IF(参照!F41="","",参照!F41)</f>
        <v>(株)エネワンでんき(旧：(株)サイサン)</v>
      </c>
      <c r="BA41" s="52" t="str">
        <f>IF(参照!G41="","",参照!G41)</f>
        <v>(株)エネワンでんき(旧：(株)サイサン)_(参考値)事業者全体</v>
      </c>
      <c r="BB41" s="52">
        <f t="shared" si="0"/>
        <v>0.40699999999999997</v>
      </c>
      <c r="BD41" s="52" t="str">
        <f>IF(参照!L41="","",参照!L41)</f>
        <v>ＭＧＣエネルギー(株)</v>
      </c>
    </row>
    <row r="42" spans="1:56" ht="16.5" customHeight="1" thickTop="1">
      <c r="A42" s="1"/>
      <c r="B42" s="1"/>
      <c r="C42" s="466"/>
      <c r="D42" s="472"/>
      <c r="E42" s="475"/>
      <c r="F42" s="476"/>
      <c r="G42" s="106" t="str">
        <f>IF(COUNTA(AI42:AI46)=0,"（　　　 　　）",IF(COUNTA(AI42:AI46)=1,"（"&amp;AI42&amp;"）","（複数の電気事業者）"))</f>
        <v>（　　　 　　）</v>
      </c>
      <c r="H42" s="455"/>
      <c r="I42" s="549"/>
      <c r="J42" s="549"/>
      <c r="K42" s="549"/>
      <c r="L42" s="1"/>
      <c r="N42" s="78">
        <v>1</v>
      </c>
      <c r="O42" s="69"/>
      <c r="P42" s="69"/>
      <c r="Q42" s="70" t="str">
        <f>IF(O42="","",_xlfn.IFNA(VLOOKUP(O42&amp;"_"&amp;P42,$BA:$BB,2,FALSE),"該当する排出係数がありません"))</f>
        <v/>
      </c>
      <c r="R42" s="71"/>
      <c r="S42" s="350"/>
      <c r="T42" s="346">
        <f>係数１!D$49</f>
        <v>8640</v>
      </c>
      <c r="U42" s="132" t="str">
        <f>IF(OR(S42="",O42=""),"",S42/1000*T42*0.0258)</f>
        <v/>
      </c>
      <c r="V42" s="132" t="str">
        <f>IF(OR(S42="",O42=""),"",IF(R42="",S42*Q42,S42*R42))</f>
        <v/>
      </c>
      <c r="W42" s="70" t="str">
        <f t="array" aca="1" ref="W42" ca="1">IF(O42="","",IF(ISNUMBER(AA42),INDIRECT($BG$6&amp;AA42),IF(AA42="a",Q42,IF(AA42="b",INDIRECT($BG$6&amp;AB42),IF(AA42="c",R42,"")))))</f>
        <v/>
      </c>
      <c r="X42" s="133"/>
      <c r="Y42" s="132" t="str">
        <f>IF(OR(S42="",O42=""),"",IF(X42="",S42*W42,S42*X42))</f>
        <v/>
      </c>
      <c r="Z42" s="134" t="str">
        <f t="shared" ref="Z42:Z46" ca="1" si="19">IF(O42="","",IF(COUNTIF(INDIRECT($BG$4&amp;":"&amp;$BG$4),O42),1,0))</f>
        <v/>
      </c>
      <c r="AA42" s="134" t="str">
        <f ca="1">IF(O42="","",IF(OR(AE42="",AF42=""),"c",IFERROR(MATCH("*残差*",INDIRECT($BG$5&amp;AE42&amp;":"&amp;$BG$5&amp;AF42),0)+AE42-1,IF(AF42-AE42&gt;=1,"b","a"))))</f>
        <v/>
      </c>
      <c r="AB42" s="134" t="str">
        <f ca="1">IF(O42="","",IF(OR(AE42="",AF42=""),"-",IFERROR(MATCH("*事業者全体*",INDIRECT($BG$5&amp;AE42&amp;":"&amp;$BG$5&amp;AF42),0)+AE42-1,"-")))</f>
        <v/>
      </c>
      <c r="AC42" s="134">
        <f ca="1">IF(Z42=0,1,IF(R42="",0,1))</f>
        <v>0</v>
      </c>
      <c r="AD42" s="134">
        <f>IF(R42="",0,1)</f>
        <v>0</v>
      </c>
      <c r="AE42" s="134" t="str">
        <f t="shared" ref="AE42:AE46" si="20">_xlfn.IFNA(MATCH(O42,$AZ:$AZ,0),"")</f>
        <v/>
      </c>
      <c r="AF42" s="135" t="str">
        <f t="shared" ref="AF42:AF46" si="21">IFERROR(IF(O42="","",AE42+COUNTIF($AZ:$AZ,O42)-1),"")</f>
        <v/>
      </c>
      <c r="AH42" s="78">
        <v>1</v>
      </c>
      <c r="AI42" s="31"/>
      <c r="AJ42" s="558"/>
      <c r="AK42" s="559"/>
      <c r="AL42" s="34"/>
      <c r="AN42" s="72" t="str">
        <f>IF(AJ42="","",IF(AJ42=0,3600,係数１!D$49))</f>
        <v/>
      </c>
      <c r="AO42" s="73" t="str">
        <f>IF(OR(AL42="",AJ42="",AI42=""),"",AL42/1000*AN42*0.0258)</f>
        <v/>
      </c>
      <c r="AP42" s="273" t="str">
        <f>IF(OR(AL42="",AI42=""),"",AL42*AJ42)</f>
        <v/>
      </c>
      <c r="AU42" s="52" t="str">
        <f>IF(参照!A42="","",参照!A42)</f>
        <v>A0016</v>
      </c>
      <c r="AV42" s="52" t="str">
        <f>IF(参照!B42="","",参照!B42)</f>
        <v>ミツウロコグリーンエネルギー(株)</v>
      </c>
      <c r="AW42" s="52">
        <f>IF(参照!C42="","",参照!C42)</f>
        <v>3.4200000000000002E-4</v>
      </c>
      <c r="AX42" s="52" t="str">
        <f>IF(参照!D42="","",参照!D42)</f>
        <v>メニューA</v>
      </c>
      <c r="AY42" s="52">
        <f>IF(参照!E42="","",参照!E42)</f>
        <v>0</v>
      </c>
      <c r="AZ42" s="52" t="str">
        <f>IF(参照!F42="","",参照!F42)</f>
        <v>ミツウロコグリーンエネルギー(株)</v>
      </c>
      <c r="BA42" s="52" t="str">
        <f>IF(参照!G42="","",参照!G42)</f>
        <v>ミツウロコグリーンエネルギー(株)_メニューA</v>
      </c>
      <c r="BB42" s="52">
        <f t="shared" si="0"/>
        <v>0</v>
      </c>
      <c r="BD42" s="52" t="str">
        <f>IF(参照!L42="","",参照!L42)</f>
        <v>(株)Ｍｉｓｕｍｉ</v>
      </c>
    </row>
    <row r="43" spans="1:56" ht="12.75" customHeight="1">
      <c r="A43" s="1"/>
      <c r="B43" s="1"/>
      <c r="C43" s="466"/>
      <c r="D43" s="543" t="s">
        <v>24</v>
      </c>
      <c r="E43" s="544"/>
      <c r="F43" s="544"/>
      <c r="G43" s="545"/>
      <c r="H43" s="111" t="s">
        <v>14</v>
      </c>
      <c r="I43" s="111" t="s">
        <v>14</v>
      </c>
      <c r="J43" s="101">
        <f>SUM(J32:J42)</f>
        <v>0</v>
      </c>
      <c r="K43" s="101">
        <f>SUM(K32:K42)</f>
        <v>0</v>
      </c>
      <c r="L43" s="1"/>
      <c r="N43" s="79">
        <v>2</v>
      </c>
      <c r="O43" s="69"/>
      <c r="P43" s="69"/>
      <c r="Q43" s="70" t="str">
        <f>IF(O43="","",_xlfn.IFNA(VLOOKUP(O43&amp;"_"&amp;P43,$BA:$BB,2,FALSE),"該当する排出係数がありません"))</f>
        <v/>
      </c>
      <c r="R43" s="80"/>
      <c r="S43" s="350"/>
      <c r="T43" s="346">
        <f>係数１!D$49</f>
        <v>8640</v>
      </c>
      <c r="U43" s="132" t="str">
        <f t="shared" ref="U43:U46" si="22">IF(OR(S43="",O43=""),"",S43/1000*T43*0.0258)</f>
        <v/>
      </c>
      <c r="V43" s="132" t="str">
        <f t="shared" ref="V43:V46" si="23">IF(OR(S43="",O43=""),"",IF(R43="",S43*Q43,S43*R43))</f>
        <v/>
      </c>
      <c r="W43" s="70" t="str">
        <f t="array" aca="1" ref="W43" ca="1">IF(O43="","",IF(ISNUMBER(AA43),INDIRECT($BG$6&amp;AA43),IF(AA43="a",Q43,IF(AA43="b",INDIRECT($BG$6&amp;AB43),IF(AA43="c",R43,"")))))</f>
        <v/>
      </c>
      <c r="X43" s="133"/>
      <c r="Y43" s="132" t="str">
        <f t="shared" ref="Y43:Y46" si="24">IF(OR(S43="",O43=""),"",IF(X43="",S43*W43,S43*X43))</f>
        <v/>
      </c>
      <c r="Z43" s="134" t="str">
        <f t="shared" ca="1" si="19"/>
        <v/>
      </c>
      <c r="AA43" s="134" t="str">
        <f t="shared" ref="AA43:AA46" ca="1" si="25">IF(O43="","",IF(OR(AE43="",AF43=""),"c",IFERROR(MATCH("*残差*",INDIRECT($BG$5&amp;AE43&amp;":"&amp;$BG$5&amp;AF43),0)+AE43-1,IF(AF43-AE43&gt;=1,"b","a"))))</f>
        <v/>
      </c>
      <c r="AB43" s="134" t="str">
        <f t="shared" ref="AB43:AB46" ca="1" si="26">IF(O43="","",IF(OR(AE43="",AF43=""),"-",IFERROR(MATCH("*事業者全体*",INDIRECT($BG$5&amp;AE43&amp;":"&amp;$BG$5&amp;AF43),0)+AE43-1,"-")))</f>
        <v/>
      </c>
      <c r="AC43" s="134">
        <f t="shared" ref="AC43:AC46" ca="1" si="27">IF(Z43=0,1,IF(R43="",0,1))</f>
        <v>0</v>
      </c>
      <c r="AD43" s="134">
        <f t="shared" ref="AD43:AD46" si="28">IF(R43="",0,1)</f>
        <v>0</v>
      </c>
      <c r="AE43" s="134" t="str">
        <f t="shared" si="20"/>
        <v/>
      </c>
      <c r="AF43" s="135" t="str">
        <f t="shared" si="21"/>
        <v/>
      </c>
      <c r="AH43" s="79">
        <v>2</v>
      </c>
      <c r="AI43" s="32"/>
      <c r="AJ43" s="560"/>
      <c r="AK43" s="561"/>
      <c r="AL43" s="35"/>
      <c r="AN43" s="72" t="str">
        <f>IF(AJ43="","",IF(AJ43=0,3600,係数１!D$49))</f>
        <v/>
      </c>
      <c r="AO43" s="73" t="str">
        <f t="shared" ref="AO43:AO46" si="29">IF(OR(AL43="",AJ43="",AI43=""),"",AL43/1000*AN43*0.0258)</f>
        <v/>
      </c>
      <c r="AP43" s="273" t="str">
        <f t="shared" ref="AP43:AP46" si="30">IF(OR(AL43="",AI43=""),"",AL43*AJ43)</f>
        <v/>
      </c>
      <c r="AU43" s="52" t="str">
        <f>IF(参照!A43="","",参照!A43)</f>
        <v/>
      </c>
      <c r="AV43" s="52" t="str">
        <f>IF(参照!B43="","",参照!B43)</f>
        <v/>
      </c>
      <c r="AW43" s="52" t="str">
        <f>IF(参照!C43="","",参照!C43)</f>
        <v/>
      </c>
      <c r="AX43" s="52" t="str">
        <f>IF(参照!D43="","",参照!D43)</f>
        <v>メニューB</v>
      </c>
      <c r="AY43" s="52">
        <f>IF(参照!E43="","",参照!E43)</f>
        <v>1.9700000000000002E-4</v>
      </c>
      <c r="AZ43" s="52" t="str">
        <f>IF(参照!F43="","",参照!F43)</f>
        <v>ミツウロコグリーンエネルギー(株)</v>
      </c>
      <c r="BA43" s="52" t="str">
        <f>IF(参照!G43="","",参照!G43)</f>
        <v>ミツウロコグリーンエネルギー(株)_メニューB</v>
      </c>
      <c r="BB43" s="52">
        <f t="shared" si="0"/>
        <v>0.19700000000000001</v>
      </c>
      <c r="BD43" s="52" t="str">
        <f>IF(参照!L43="","",参照!L43)</f>
        <v>(株)MKエネルギー</v>
      </c>
    </row>
    <row r="44" spans="1:56" ht="12.75" customHeight="1">
      <c r="A44" s="1"/>
      <c r="B44" s="1"/>
      <c r="C44" s="466"/>
      <c r="D44" s="456" t="s">
        <v>47</v>
      </c>
      <c r="E44" s="456"/>
      <c r="F44" s="456"/>
      <c r="G44" s="456"/>
      <c r="H44" s="82" t="s">
        <v>29</v>
      </c>
      <c r="I44" s="82" t="s">
        <v>30</v>
      </c>
      <c r="J44" s="82" t="s">
        <v>31</v>
      </c>
      <c r="K44" s="82" t="s">
        <v>11</v>
      </c>
      <c r="L44" s="1"/>
      <c r="N44" s="78">
        <v>3</v>
      </c>
      <c r="O44" s="69"/>
      <c r="P44" s="69"/>
      <c r="Q44" s="70" t="str">
        <f>IF(O44="","",_xlfn.IFNA(VLOOKUP(O44&amp;"_"&amp;P44,$BA:$BB,2,FALSE),"該当する排出係数がありません"))</f>
        <v/>
      </c>
      <c r="R44" s="71"/>
      <c r="S44" s="350"/>
      <c r="T44" s="346">
        <f>係数１!D$49</f>
        <v>8640</v>
      </c>
      <c r="U44" s="132" t="str">
        <f t="shared" si="22"/>
        <v/>
      </c>
      <c r="V44" s="132" t="str">
        <f t="shared" si="23"/>
        <v/>
      </c>
      <c r="W44" s="70" t="str">
        <f t="array" aca="1" ref="W44" ca="1">IF(O44="","",IF(ISNUMBER(AA44),INDIRECT($BG$6&amp;AA44),IF(AA44="a",Q44,IF(AA44="b",INDIRECT($BG$6&amp;AB44),IF(AA44="c",R44,"")))))</f>
        <v/>
      </c>
      <c r="X44" s="133"/>
      <c r="Y44" s="132" t="str">
        <f t="shared" si="24"/>
        <v/>
      </c>
      <c r="Z44" s="134" t="str">
        <f t="shared" ca="1" si="19"/>
        <v/>
      </c>
      <c r="AA44" s="134" t="str">
        <f t="shared" ca="1" si="25"/>
        <v/>
      </c>
      <c r="AB44" s="134" t="str">
        <f t="shared" ca="1" si="26"/>
        <v/>
      </c>
      <c r="AC44" s="134">
        <f t="shared" ca="1" si="27"/>
        <v>0</v>
      </c>
      <c r="AD44" s="134">
        <f t="shared" si="28"/>
        <v>0</v>
      </c>
      <c r="AE44" s="134" t="str">
        <f t="shared" si="20"/>
        <v/>
      </c>
      <c r="AF44" s="135" t="str">
        <f t="shared" si="21"/>
        <v/>
      </c>
      <c r="AH44" s="79">
        <v>3</v>
      </c>
      <c r="AI44" s="32"/>
      <c r="AJ44" s="560"/>
      <c r="AK44" s="561"/>
      <c r="AL44" s="35"/>
      <c r="AN44" s="72" t="str">
        <f>IF(AJ44="","",IF(AJ44=0,3600,係数１!D$49))</f>
        <v/>
      </c>
      <c r="AO44" s="73" t="str">
        <f t="shared" si="29"/>
        <v/>
      </c>
      <c r="AP44" s="273" t="str">
        <f t="shared" si="30"/>
        <v/>
      </c>
      <c r="AU44" s="52" t="str">
        <f>IF(参照!A44="","",参照!A44)</f>
        <v/>
      </c>
      <c r="AV44" s="52" t="str">
        <f>IF(参照!B44="","",参照!B44)</f>
        <v/>
      </c>
      <c r="AW44" s="52" t="str">
        <f>IF(参照!C44="","",参照!C44)</f>
        <v/>
      </c>
      <c r="AX44" s="52" t="str">
        <f>IF(参照!D44="","",参照!D44)</f>
        <v>メニューC</v>
      </c>
      <c r="AY44" s="52">
        <f>IF(参照!E44="","",参照!E44)</f>
        <v>0</v>
      </c>
      <c r="AZ44" s="52" t="str">
        <f>IF(参照!F44="","",参照!F44)</f>
        <v>ミツウロコグリーンエネルギー(株)</v>
      </c>
      <c r="BA44" s="52" t="str">
        <f>IF(参照!G44="","",参照!G44)</f>
        <v>ミツウロコグリーンエネルギー(株)_メニューC</v>
      </c>
      <c r="BB44" s="52">
        <f t="shared" si="0"/>
        <v>0</v>
      </c>
      <c r="BD44" s="52" t="str">
        <f>IF(参照!L44="","",参照!L44)</f>
        <v>ＭＫステーションズ(株)</v>
      </c>
    </row>
    <row r="45" spans="1:56" ht="12.75" customHeight="1">
      <c r="A45" s="1"/>
      <c r="B45" s="1"/>
      <c r="C45" s="466"/>
      <c r="D45" s="456"/>
      <c r="E45" s="456"/>
      <c r="F45" s="456"/>
      <c r="G45" s="456"/>
      <c r="H45" s="137"/>
      <c r="I45" s="137"/>
      <c r="J45" s="137"/>
      <c r="K45" s="138"/>
      <c r="L45" s="1"/>
      <c r="N45" s="79">
        <v>4</v>
      </c>
      <c r="O45" s="69"/>
      <c r="P45" s="69"/>
      <c r="Q45" s="70" t="str">
        <f>IF(O45="","",_xlfn.IFNA(VLOOKUP(O45&amp;"_"&amp;P45,$BA:$BB,2,FALSE),"該当する排出係数がありません"))</f>
        <v/>
      </c>
      <c r="R45" s="80"/>
      <c r="S45" s="350"/>
      <c r="T45" s="346">
        <f>係数１!D$49</f>
        <v>8640</v>
      </c>
      <c r="U45" s="132" t="str">
        <f t="shared" si="22"/>
        <v/>
      </c>
      <c r="V45" s="132" t="str">
        <f t="shared" si="23"/>
        <v/>
      </c>
      <c r="W45" s="70" t="str">
        <f t="array" aca="1" ref="W45" ca="1">IF(O45="","",IF(ISNUMBER(AA45),INDIRECT($BG$6&amp;AA45),IF(AA45="a",Q45,IF(AA45="b",INDIRECT($BG$6&amp;AB45),IF(AA45="c",R45,"")))))</f>
        <v/>
      </c>
      <c r="X45" s="133"/>
      <c r="Y45" s="132" t="str">
        <f t="shared" si="24"/>
        <v/>
      </c>
      <c r="Z45" s="134" t="str">
        <f t="shared" ca="1" si="19"/>
        <v/>
      </c>
      <c r="AA45" s="134" t="str">
        <f t="shared" ca="1" si="25"/>
        <v/>
      </c>
      <c r="AB45" s="134" t="str">
        <f t="shared" ca="1" si="26"/>
        <v/>
      </c>
      <c r="AC45" s="134">
        <f t="shared" ca="1" si="27"/>
        <v>0</v>
      </c>
      <c r="AD45" s="134">
        <f t="shared" si="28"/>
        <v>0</v>
      </c>
      <c r="AE45" s="134" t="str">
        <f t="shared" si="20"/>
        <v/>
      </c>
      <c r="AF45" s="135" t="str">
        <f t="shared" si="21"/>
        <v/>
      </c>
      <c r="AH45" s="79">
        <v>4</v>
      </c>
      <c r="AI45" s="32"/>
      <c r="AJ45" s="560"/>
      <c r="AK45" s="561"/>
      <c r="AL45" s="35"/>
      <c r="AN45" s="72" t="str">
        <f>IF(AJ45="","",IF(AJ45=0,3600,係数１!D$49))</f>
        <v/>
      </c>
      <c r="AO45" s="73" t="str">
        <f t="shared" si="29"/>
        <v/>
      </c>
      <c r="AP45" s="273" t="str">
        <f t="shared" si="30"/>
        <v/>
      </c>
      <c r="AU45" s="52" t="str">
        <f>IF(参照!A45="","",参照!A45)</f>
        <v/>
      </c>
      <c r="AV45" s="52" t="str">
        <f>IF(参照!B45="","",参照!B45)</f>
        <v/>
      </c>
      <c r="AW45" s="52" t="str">
        <f>IF(参照!C45="","",参照!C45)</f>
        <v/>
      </c>
      <c r="AX45" s="52" t="str">
        <f>IF(参照!D45="","",参照!D45)</f>
        <v>メニューD</v>
      </c>
      <c r="AY45" s="52">
        <f>IF(参照!E45="","",参照!E45)</f>
        <v>0</v>
      </c>
      <c r="AZ45" s="52" t="str">
        <f>IF(参照!F45="","",参照!F45)</f>
        <v>ミツウロコグリーンエネルギー(株)</v>
      </c>
      <c r="BA45" s="52" t="str">
        <f>IF(参照!G45="","",参照!G45)</f>
        <v>ミツウロコグリーンエネルギー(株)_メニューD</v>
      </c>
      <c r="BB45" s="52">
        <f t="shared" si="0"/>
        <v>0</v>
      </c>
      <c r="BD45" s="52" t="str">
        <f>IF(参照!L45="","",参照!L45)</f>
        <v>(株)Ｍｐｏｗｅｒ</v>
      </c>
    </row>
    <row r="46" spans="1:56" ht="12.75" customHeight="1" thickBot="1">
      <c r="A46" s="1"/>
      <c r="B46" s="1"/>
      <c r="C46" s="466"/>
      <c r="D46" s="477" t="s">
        <v>163</v>
      </c>
      <c r="E46" s="477"/>
      <c r="F46" s="477"/>
      <c r="G46" s="477"/>
      <c r="H46" s="456" t="s">
        <v>58</v>
      </c>
      <c r="I46" s="456"/>
      <c r="J46" s="456" t="s">
        <v>162</v>
      </c>
      <c r="K46" s="456"/>
      <c r="L46" s="1"/>
      <c r="N46" s="139">
        <v>5</v>
      </c>
      <c r="O46" s="69"/>
      <c r="P46" s="69"/>
      <c r="Q46" s="70" t="str">
        <f>IF(O46="","",_xlfn.IFNA(VLOOKUP(O46&amp;"_"&amp;P46,$BA:$BB,2,FALSE),"該当する排出係数がありません"))</f>
        <v/>
      </c>
      <c r="R46" s="71"/>
      <c r="S46" s="350"/>
      <c r="T46" s="346">
        <f>係数１!D$49</f>
        <v>8640</v>
      </c>
      <c r="U46" s="132" t="str">
        <f t="shared" si="22"/>
        <v/>
      </c>
      <c r="V46" s="132" t="str">
        <f t="shared" si="23"/>
        <v/>
      </c>
      <c r="W46" s="70" t="str">
        <f t="array" aca="1" ref="W46" ca="1">IF(O46="","",IF(ISNUMBER(AA46),INDIRECT($BG$6&amp;AA46),IF(AA46="a",Q46,IF(AA46="b",INDIRECT($BG$6&amp;AB46),IF(AA46="c",R46,"")))))</f>
        <v/>
      </c>
      <c r="X46" s="133"/>
      <c r="Y46" s="132" t="str">
        <f t="shared" si="24"/>
        <v/>
      </c>
      <c r="Z46" s="134" t="str">
        <f t="shared" ca="1" si="19"/>
        <v/>
      </c>
      <c r="AA46" s="134" t="str">
        <f t="shared" ca="1" si="25"/>
        <v/>
      </c>
      <c r="AB46" s="134" t="str">
        <f t="shared" ca="1" si="26"/>
        <v/>
      </c>
      <c r="AC46" s="134">
        <f t="shared" ca="1" si="27"/>
        <v>0</v>
      </c>
      <c r="AD46" s="134">
        <f t="shared" si="28"/>
        <v>0</v>
      </c>
      <c r="AE46" s="134" t="str">
        <f t="shared" si="20"/>
        <v/>
      </c>
      <c r="AF46" s="135" t="str">
        <f t="shared" si="21"/>
        <v/>
      </c>
      <c r="AH46" s="85">
        <v>5</v>
      </c>
      <c r="AI46" s="33"/>
      <c r="AJ46" s="555"/>
      <c r="AK46" s="556"/>
      <c r="AL46" s="29"/>
      <c r="AN46" s="72" t="str">
        <f>IF(AJ46="","",IF(AJ46=0,3600,係数１!D$49))</f>
        <v/>
      </c>
      <c r="AO46" s="73" t="str">
        <f t="shared" si="29"/>
        <v/>
      </c>
      <c r="AP46" s="273" t="str">
        <f t="shared" si="30"/>
        <v/>
      </c>
      <c r="AU46" s="52" t="str">
        <f>IF(参照!A46="","",参照!A46)</f>
        <v/>
      </c>
      <c r="AV46" s="52" t="str">
        <f>IF(参照!B46="","",参照!B46)</f>
        <v/>
      </c>
      <c r="AW46" s="52" t="str">
        <f>IF(参照!C46="","",参照!C46)</f>
        <v/>
      </c>
      <c r="AX46" s="52" t="str">
        <f>IF(参照!D46="","",参照!D46)</f>
        <v>メニューE</v>
      </c>
      <c r="AY46" s="52">
        <f>IF(参照!E46="","",参照!E46)</f>
        <v>2.4699999999999999E-4</v>
      </c>
      <c r="AZ46" s="52" t="str">
        <f>IF(参照!F46="","",参照!F46)</f>
        <v>ミツウロコグリーンエネルギー(株)</v>
      </c>
      <c r="BA46" s="52" t="str">
        <f>IF(参照!G46="","",参照!G46)</f>
        <v>ミツウロコグリーンエネルギー(株)_メニューE</v>
      </c>
      <c r="BB46" s="52">
        <f t="shared" si="0"/>
        <v>0.247</v>
      </c>
      <c r="BD46" s="52" t="str">
        <f>IF(参照!L46="","",参照!L46)</f>
        <v>Ｍｙシティ電力(株)</v>
      </c>
    </row>
    <row r="47" spans="1:56" ht="12.75" customHeight="1" thickTop="1" thickBot="1">
      <c r="A47" s="1"/>
      <c r="B47" s="1"/>
      <c r="C47" s="466"/>
      <c r="D47" s="477"/>
      <c r="E47" s="477"/>
      <c r="F47" s="477"/>
      <c r="G47" s="477"/>
      <c r="H47" s="557"/>
      <c r="I47" s="557"/>
      <c r="J47" s="557"/>
      <c r="K47" s="557"/>
      <c r="L47" s="1"/>
      <c r="N47" s="510" t="s">
        <v>67</v>
      </c>
      <c r="O47" s="511"/>
      <c r="P47" s="511"/>
      <c r="Q47" s="511"/>
      <c r="R47" s="550"/>
      <c r="S47" s="349">
        <f>SUM(S42:S46)</f>
        <v>0</v>
      </c>
      <c r="T47" s="87"/>
      <c r="U47" s="88">
        <f>SUM(U42:U46)</f>
        <v>0</v>
      </c>
      <c r="V47" s="88">
        <f>SUM(V42:V46)</f>
        <v>0</v>
      </c>
      <c r="W47" s="124"/>
      <c r="X47" s="124"/>
      <c r="Y47" s="88">
        <f>SUM(Y42:Y46)</f>
        <v>0</v>
      </c>
      <c r="Z47" s="140">
        <f t="shared" ref="Z47:AD47" ca="1" si="31">SUM(Z42:Z46)</f>
        <v>0</v>
      </c>
      <c r="AA47" s="124"/>
      <c r="AB47" s="124"/>
      <c r="AC47" s="140">
        <f t="shared" ca="1" si="31"/>
        <v>0</v>
      </c>
      <c r="AD47" s="140">
        <f t="shared" si="31"/>
        <v>0</v>
      </c>
      <c r="AE47" s="124"/>
      <c r="AF47" s="126"/>
      <c r="AH47" s="510" t="s">
        <v>67</v>
      </c>
      <c r="AI47" s="511"/>
      <c r="AJ47" s="511"/>
      <c r="AK47" s="511"/>
      <c r="AL47" s="86">
        <f>SUM(AL42:AL46)</f>
        <v>0</v>
      </c>
      <c r="AN47" s="87"/>
      <c r="AO47" s="88">
        <f>SUM(AO42:AO46)</f>
        <v>0</v>
      </c>
      <c r="AP47" s="86">
        <f>SUM(AP42:AP46)</f>
        <v>0</v>
      </c>
      <c r="AU47" s="52" t="str">
        <f>IF(参照!A47="","",参照!A47)</f>
        <v/>
      </c>
      <c r="AV47" s="52" t="str">
        <f>IF(参照!B47="","",参照!B47)</f>
        <v/>
      </c>
      <c r="AW47" s="52" t="str">
        <f>IF(参照!C47="","",参照!C47)</f>
        <v/>
      </c>
      <c r="AX47" s="52" t="str">
        <f>IF(参照!D47="","",参照!D47)</f>
        <v>メニューF</v>
      </c>
      <c r="AY47" s="52">
        <f>IF(参照!E47="","",参照!E47)</f>
        <v>0</v>
      </c>
      <c r="AZ47" s="52" t="str">
        <f>IF(参照!F47="","",参照!F47)</f>
        <v>ミツウロコグリーンエネルギー(株)</v>
      </c>
      <c r="BA47" s="52" t="str">
        <f>IF(参照!G47="","",参照!G47)</f>
        <v>ミツウロコグリーンエネルギー(株)_メニューF</v>
      </c>
      <c r="BB47" s="52">
        <f t="shared" si="0"/>
        <v>0</v>
      </c>
      <c r="BD47" s="52" t="str">
        <f>IF(参照!L47="","",参照!L47)</f>
        <v>(株)ＮＥＸＴ　ＯＮＥ</v>
      </c>
    </row>
    <row r="48" spans="1:56" ht="12.75" customHeight="1" thickBot="1">
      <c r="A48" s="1"/>
      <c r="B48" s="1"/>
      <c r="C48" s="469"/>
      <c r="D48" s="452" t="s">
        <v>12</v>
      </c>
      <c r="E48" s="452"/>
      <c r="F48" s="452"/>
      <c r="G48" s="452"/>
      <c r="H48" s="112" t="s">
        <v>19</v>
      </c>
      <c r="I48" s="24"/>
      <c r="J48" s="112" t="s">
        <v>14</v>
      </c>
      <c r="K48" s="112" t="s">
        <v>14</v>
      </c>
      <c r="L48" s="1"/>
      <c r="AU48" s="52" t="str">
        <f>IF(参照!A48="","",参照!A48)</f>
        <v/>
      </c>
      <c r="AV48" s="52" t="str">
        <f>IF(参照!B48="","",参照!B48)</f>
        <v/>
      </c>
      <c r="AW48" s="52" t="str">
        <f>IF(参照!C48="","",参照!C48)</f>
        <v/>
      </c>
      <c r="AX48" s="52" t="str">
        <f>IF(参照!D48="","",参照!D48)</f>
        <v>メニューG</v>
      </c>
      <c r="AY48" s="52">
        <f>IF(参照!E48="","",参照!E48)</f>
        <v>0</v>
      </c>
      <c r="AZ48" s="52" t="str">
        <f>IF(参照!F48="","",参照!F48)</f>
        <v>ミツウロコグリーンエネルギー(株)</v>
      </c>
      <c r="BA48" s="52" t="str">
        <f>IF(参照!G48="","",参照!G48)</f>
        <v>ミツウロコグリーンエネルギー(株)_メニューG</v>
      </c>
      <c r="BB48" s="52">
        <f t="shared" si="0"/>
        <v>0</v>
      </c>
      <c r="BD48" s="52" t="str">
        <f>IF(参照!L48="","",参照!L48)</f>
        <v>Ｎｅｘｔ　Ｐｏｗｅｒ(株)</v>
      </c>
    </row>
    <row r="49" spans="1:56" ht="12.75" customHeight="1" thickTop="1">
      <c r="A49" s="1"/>
      <c r="B49" s="1"/>
      <c r="C49" s="465" t="s">
        <v>32</v>
      </c>
      <c r="D49" s="455" t="s">
        <v>20</v>
      </c>
      <c r="E49" s="455"/>
      <c r="F49" s="455"/>
      <c r="G49" s="455"/>
      <c r="H49" s="111" t="s">
        <v>6</v>
      </c>
      <c r="I49" s="111" t="s">
        <v>21</v>
      </c>
      <c r="J49" s="467" t="s">
        <v>499</v>
      </c>
      <c r="K49" s="467"/>
      <c r="L49" s="1"/>
      <c r="AU49" s="52" t="str">
        <f>IF(参照!A49="","",参照!A49)</f>
        <v/>
      </c>
      <c r="AV49" s="52" t="str">
        <f>IF(参照!B49="","",参照!B49)</f>
        <v/>
      </c>
      <c r="AW49" s="52" t="str">
        <f>IF(参照!C49="","",参照!C49)</f>
        <v/>
      </c>
      <c r="AX49" s="52" t="str">
        <f>IF(参照!D49="","",参照!D49)</f>
        <v>メニューH</v>
      </c>
      <c r="AY49" s="52">
        <f>IF(参照!E49="","",参照!E49)</f>
        <v>0</v>
      </c>
      <c r="AZ49" s="52" t="str">
        <f>IF(参照!F49="","",参照!F49)</f>
        <v>ミツウロコグリーンエネルギー(株)</v>
      </c>
      <c r="BA49" s="52" t="str">
        <f>IF(参照!G49="","",参照!G49)</f>
        <v>ミツウロコグリーンエネルギー(株)_メニューH</v>
      </c>
      <c r="BB49" s="52">
        <f t="shared" si="0"/>
        <v>0</v>
      </c>
      <c r="BD49" s="52" t="str">
        <f>IF(参照!L49="","",参照!L49)</f>
        <v>ＮＦパワーサービス(株)</v>
      </c>
    </row>
    <row r="50" spans="1:56" ht="13.5" customHeight="1" thickBot="1">
      <c r="A50" s="1"/>
      <c r="B50" s="1"/>
      <c r="C50" s="466"/>
      <c r="D50" s="456" t="s">
        <v>45</v>
      </c>
      <c r="E50" s="456"/>
      <c r="F50" s="456"/>
      <c r="G50" s="456"/>
      <c r="H50" s="82" t="s">
        <v>33</v>
      </c>
      <c r="I50" s="22"/>
      <c r="J50" s="584" t="str">
        <f>IF($I50="","",$I50*係数１!G80)</f>
        <v/>
      </c>
      <c r="K50" s="584"/>
      <c r="L50" s="1"/>
      <c r="N50" s="38" t="s">
        <v>623</v>
      </c>
      <c r="P50" s="359"/>
      <c r="Q50" s="359"/>
      <c r="R50" s="359"/>
      <c r="S50" s="358"/>
      <c r="T50" s="141"/>
      <c r="U50" s="141"/>
      <c r="V50" s="141"/>
      <c r="W50" s="141"/>
      <c r="X50" s="141"/>
      <c r="Y50" s="141"/>
      <c r="Z50" s="141"/>
      <c r="AA50" s="141"/>
      <c r="AB50" s="141"/>
      <c r="AC50" s="141"/>
      <c r="AD50" s="141"/>
      <c r="AF50" s="141"/>
      <c r="AJ50" s="38"/>
      <c r="AK50" s="38"/>
      <c r="AN50" s="142" t="s">
        <v>624</v>
      </c>
      <c r="AO50" s="28" t="s">
        <v>625</v>
      </c>
      <c r="AU50" s="52" t="str">
        <f>IF(参照!A50="","",参照!A50)</f>
        <v/>
      </c>
      <c r="AV50" s="52" t="str">
        <f>IF(参照!B50="","",参照!B50)</f>
        <v/>
      </c>
      <c r="AW50" s="52" t="str">
        <f>IF(参照!C50="","",参照!C50)</f>
        <v/>
      </c>
      <c r="AX50" s="52" t="str">
        <f>IF(参照!D50="","",参照!D50)</f>
        <v>メニューI</v>
      </c>
      <c r="AY50" s="52">
        <f>IF(参照!E50="","",参照!E50)</f>
        <v>2.4800000000000001E-4</v>
      </c>
      <c r="AZ50" s="52" t="str">
        <f>IF(参照!F50="","",参照!F50)</f>
        <v>ミツウロコグリーンエネルギー(株)</v>
      </c>
      <c r="BA50" s="52" t="str">
        <f>IF(参照!G50="","",参照!G50)</f>
        <v>ミツウロコグリーンエネルギー(株)_メニューI</v>
      </c>
      <c r="BB50" s="52">
        <f t="shared" si="0"/>
        <v>0.248</v>
      </c>
      <c r="BD50" s="52" t="str">
        <f>IF(参照!L50="","",参照!L50)</f>
        <v>ＮＴＴアノードエナジー(株)</v>
      </c>
    </row>
    <row r="51" spans="1:56" ht="12.75" customHeight="1" thickBot="1">
      <c r="A51" s="1"/>
      <c r="B51" s="1"/>
      <c r="C51" s="466"/>
      <c r="D51" s="456" t="s">
        <v>46</v>
      </c>
      <c r="E51" s="456"/>
      <c r="F51" s="456"/>
      <c r="G51" s="456"/>
      <c r="H51" s="82" t="s">
        <v>33</v>
      </c>
      <c r="I51" s="22"/>
      <c r="J51" s="584" t="str">
        <f>IF($I51="","",$I51*係数１!G81)</f>
        <v/>
      </c>
      <c r="K51" s="584"/>
      <c r="L51" s="1"/>
      <c r="N51" s="58"/>
      <c r="O51" s="574" t="s">
        <v>86</v>
      </c>
      <c r="P51" s="574"/>
      <c r="Q51" s="574"/>
      <c r="R51" s="574"/>
      <c r="S51" s="91" t="s">
        <v>87</v>
      </c>
      <c r="T51" s="573" t="s">
        <v>124</v>
      </c>
      <c r="U51" s="574"/>
      <c r="V51" s="61" t="s">
        <v>626</v>
      </c>
      <c r="W51" s="143"/>
      <c r="X51" s="143"/>
      <c r="Y51" s="143"/>
      <c r="Z51" s="143"/>
      <c r="AA51" s="143"/>
      <c r="AB51" s="143"/>
      <c r="AC51" s="143"/>
      <c r="AD51" s="143"/>
      <c r="AJ51" s="144"/>
      <c r="AK51" s="144"/>
      <c r="AN51" s="28" t="s">
        <v>78</v>
      </c>
      <c r="AO51" s="28" t="s">
        <v>145</v>
      </c>
      <c r="AU51" s="52" t="str">
        <f>IF(参照!A51="","",参照!A51)</f>
        <v/>
      </c>
      <c r="AV51" s="52" t="str">
        <f>IF(参照!B51="","",参照!B51)</f>
        <v/>
      </c>
      <c r="AW51" s="52" t="str">
        <f>IF(参照!C51="","",参照!C51)</f>
        <v/>
      </c>
      <c r="AX51" s="52" t="str">
        <f>IF(参照!D51="","",参照!D51)</f>
        <v>メニューJ(残差)</v>
      </c>
      <c r="AY51" s="52">
        <f>IF(参照!E51="","",参照!E51)</f>
        <v>4.08E-4</v>
      </c>
      <c r="AZ51" s="52" t="str">
        <f>IF(参照!F51="","",参照!F51)</f>
        <v>ミツウロコグリーンエネルギー(株)</v>
      </c>
      <c r="BA51" s="52" t="str">
        <f>IF(参照!G51="","",参照!G51)</f>
        <v>ミツウロコグリーンエネルギー(株)_メニューJ(残差)</v>
      </c>
      <c r="BB51" s="52">
        <f t="shared" si="0"/>
        <v>0.40799999999999997</v>
      </c>
      <c r="BD51" s="52" t="str">
        <f>IF(参照!L51="","",参照!L51)</f>
        <v>(株)Ｏｐｔｉｍｉｚｅｄ　Ｅｎｅｒｇｙ</v>
      </c>
    </row>
    <row r="52" spans="1:56" ht="12" customHeight="1" thickTop="1">
      <c r="A52" s="1"/>
      <c r="B52" s="1"/>
      <c r="C52" s="466"/>
      <c r="D52" s="456" t="s">
        <v>44</v>
      </c>
      <c r="E52" s="456"/>
      <c r="F52" s="456"/>
      <c r="G52" s="456"/>
      <c r="H52" s="82" t="s">
        <v>33</v>
      </c>
      <c r="I52" s="22"/>
      <c r="J52" s="584" t="str">
        <f>IF($I52="","",$I52*係数１!G82)</f>
        <v/>
      </c>
      <c r="K52" s="584"/>
      <c r="L52" s="1"/>
      <c r="N52" s="78">
        <v>1</v>
      </c>
      <c r="O52" s="585"/>
      <c r="P52" s="585"/>
      <c r="Q52" s="585"/>
      <c r="R52" s="585"/>
      <c r="S52" s="353"/>
      <c r="T52" s="575" t="str">
        <f>IF(O52="","",VLOOKUP(O52,係数１!$F:$G,2,0))</f>
        <v/>
      </c>
      <c r="U52" s="576"/>
      <c r="V52" s="145" t="str">
        <f>IF(OR(S52="",O52=""),"",S52*T52)</f>
        <v/>
      </c>
      <c r="W52" s="143"/>
      <c r="X52" s="143"/>
      <c r="Y52" s="143"/>
      <c r="Z52" s="143"/>
      <c r="AA52" s="143"/>
      <c r="AB52" s="143"/>
      <c r="AC52" s="143"/>
      <c r="AD52" s="143"/>
      <c r="AJ52" s="146"/>
      <c r="AK52" s="146"/>
      <c r="AN52" s="28" t="s">
        <v>79</v>
      </c>
      <c r="AO52" s="28" t="s">
        <v>146</v>
      </c>
      <c r="AU52" s="52" t="str">
        <f>IF(参照!A52="","",参照!A52)</f>
        <v/>
      </c>
      <c r="AV52" s="52" t="str">
        <f>IF(参照!B52="","",参照!B52)</f>
        <v/>
      </c>
      <c r="AW52" s="52" t="str">
        <f>IF(参照!C52="","",参照!C52)</f>
        <v/>
      </c>
      <c r="AX52" s="52" t="str">
        <f>IF(参照!D52="","",参照!D52)</f>
        <v>(参考値)事業者全体</v>
      </c>
      <c r="AY52" s="52">
        <f>IF(参照!E52="","",参照!E52)</f>
        <v>4.6200000000000001E-4</v>
      </c>
      <c r="AZ52" s="52" t="str">
        <f>IF(参照!F52="","",参照!F52)</f>
        <v>ミツウロコグリーンエネルギー(株)</v>
      </c>
      <c r="BA52" s="52" t="str">
        <f>IF(参照!G52="","",参照!G52)</f>
        <v>ミツウロコグリーンエネルギー(株)_(参考値)事業者全体</v>
      </c>
      <c r="BB52" s="52">
        <f t="shared" si="0"/>
        <v>0.46200000000000002</v>
      </c>
      <c r="BD52" s="52" t="str">
        <f>IF(参照!L52="","",参照!L52)</f>
        <v>(株)ＰｉｎＴ</v>
      </c>
    </row>
    <row r="53" spans="1:56" ht="12" customHeight="1">
      <c r="A53" s="1"/>
      <c r="B53" s="1"/>
      <c r="C53" s="466"/>
      <c r="D53" s="449" t="s">
        <v>43</v>
      </c>
      <c r="E53" s="449"/>
      <c r="F53" s="449"/>
      <c r="G53" s="449"/>
      <c r="H53" s="82" t="s">
        <v>33</v>
      </c>
      <c r="I53" s="21" t="str">
        <f>IF(S55=0,"",S55)</f>
        <v/>
      </c>
      <c r="J53" s="584" t="str">
        <f>IF(V55=0,"",V55)</f>
        <v/>
      </c>
      <c r="K53" s="584"/>
      <c r="L53" s="1"/>
      <c r="N53" s="79">
        <v>2</v>
      </c>
      <c r="O53" s="578"/>
      <c r="P53" s="578"/>
      <c r="Q53" s="578"/>
      <c r="R53" s="578"/>
      <c r="S53" s="354"/>
      <c r="T53" s="569" t="str">
        <f>IF(O53="","",VLOOKUP(O53,係数１!$F:$G,2,0))</f>
        <v/>
      </c>
      <c r="U53" s="570"/>
      <c r="V53" s="147" t="str">
        <f>IF(OR(S53="",O53=""),"",S53*T53)</f>
        <v/>
      </c>
      <c r="W53" s="143"/>
      <c r="X53" s="143"/>
      <c r="Y53" s="143"/>
      <c r="Z53" s="143"/>
      <c r="AA53" s="143"/>
      <c r="AB53" s="143"/>
      <c r="AC53" s="143"/>
      <c r="AD53" s="143"/>
      <c r="AJ53" s="146"/>
      <c r="AK53" s="146"/>
      <c r="AN53" s="28" t="s">
        <v>80</v>
      </c>
      <c r="AO53" s="28" t="s">
        <v>147</v>
      </c>
      <c r="AU53" s="52" t="str">
        <f>IF(参照!A53="","",参照!A53)</f>
        <v>A0017</v>
      </c>
      <c r="AV53" s="52" t="str">
        <f>IF(参照!B53="","",参照!B53)</f>
        <v>(株)Ｓｈａｒｅｄ　Ｅｎｅｒｇｙ</v>
      </c>
      <c r="AW53" s="52">
        <f>IF(参照!C53="","",参照!C53)</f>
        <v>4.8999999999999998E-4</v>
      </c>
      <c r="AX53" s="52" t="str">
        <f>IF(参照!D53="","",参照!D53)</f>
        <v/>
      </c>
      <c r="AY53" s="52">
        <f>IF(参照!E53="","",参照!E53)</f>
        <v>5.0100000000000003E-4</v>
      </c>
      <c r="AZ53" s="52" t="str">
        <f>IF(参照!F53="","",参照!F53)</f>
        <v>(株)Ｓｈａｒｅｄ　Ｅｎｅｒｇｙ</v>
      </c>
      <c r="BA53" s="52" t="str">
        <f>IF(参照!G53="","",参照!G53)</f>
        <v>(株)Ｓｈａｒｅｄ　Ｅｎｅｒｇｙ_</v>
      </c>
      <c r="BB53" s="52">
        <f t="shared" si="0"/>
        <v>0.501</v>
      </c>
      <c r="BD53" s="52" t="str">
        <f>IF(参照!L53="","",参照!L53)</f>
        <v>Ｑ．ＥＮＥＳＴでんき(株)(旧：ジニーエナジー合同会社)</v>
      </c>
    </row>
    <row r="54" spans="1:56" ht="13.5" customHeight="1" thickBot="1">
      <c r="A54" s="1"/>
      <c r="B54" s="1"/>
      <c r="C54" s="466"/>
      <c r="D54" s="449" t="s">
        <v>129</v>
      </c>
      <c r="E54" s="449"/>
      <c r="F54" s="449"/>
      <c r="G54" s="449"/>
      <c r="H54" s="82" t="s">
        <v>33</v>
      </c>
      <c r="I54" s="21" t="str">
        <f>IF(S62=0,"",S62)</f>
        <v/>
      </c>
      <c r="J54" s="584" t="str">
        <f>IF(V62=0,"",V62)</f>
        <v/>
      </c>
      <c r="K54" s="584"/>
      <c r="L54" s="1"/>
      <c r="N54" s="85">
        <v>3</v>
      </c>
      <c r="O54" s="579"/>
      <c r="P54" s="579"/>
      <c r="Q54" s="579"/>
      <c r="R54" s="579"/>
      <c r="S54" s="355"/>
      <c r="T54" s="571" t="str">
        <f>IF(O54="","",VLOOKUP(O54,係数１!$F:$G,2,0))</f>
        <v/>
      </c>
      <c r="U54" s="572"/>
      <c r="V54" s="148" t="str">
        <f>IF(OR(S54="",O54=""),"",S54*T54)</f>
        <v/>
      </c>
      <c r="W54" s="143"/>
      <c r="X54" s="143"/>
      <c r="Y54" s="143"/>
      <c r="Z54" s="143"/>
      <c r="AA54" s="143"/>
      <c r="AB54" s="143"/>
      <c r="AC54" s="143"/>
      <c r="AD54" s="143"/>
      <c r="AJ54" s="146"/>
      <c r="AK54" s="146"/>
      <c r="AN54" s="28" t="s">
        <v>627</v>
      </c>
      <c r="AO54" s="28" t="s">
        <v>148</v>
      </c>
      <c r="AU54" s="52" t="str">
        <f>IF(参照!A54="","",参照!A54)</f>
        <v>A0018</v>
      </c>
      <c r="AV54" s="52" t="str">
        <f>IF(参照!B54="","",参照!B54)</f>
        <v>ネクストパワーやまと(株)</v>
      </c>
      <c r="AW54" s="52">
        <f>IF(参照!C54="","",参照!C54)</f>
        <v>3.8299999999999999E-4</v>
      </c>
      <c r="AX54" s="52" t="str">
        <f>IF(参照!D54="","",参照!D54)</f>
        <v>メニューA</v>
      </c>
      <c r="AY54" s="52">
        <f>IF(参照!E54="","",参照!E54)</f>
        <v>0</v>
      </c>
      <c r="AZ54" s="52" t="str">
        <f>IF(参照!F54="","",参照!F54)</f>
        <v>ネクストパワーやまと(株)</v>
      </c>
      <c r="BA54" s="52" t="str">
        <f>IF(参照!G54="","",参照!G54)</f>
        <v>ネクストパワーやまと(株)_メニューA</v>
      </c>
      <c r="BB54" s="52">
        <f t="shared" si="0"/>
        <v>0</v>
      </c>
      <c r="BD54" s="52" t="str">
        <f>IF(参照!L54="","",参照!L54)</f>
        <v>ＲＥ１００電力(株)</v>
      </c>
    </row>
    <row r="55" spans="1:56" ht="14.25" customHeight="1" thickTop="1" thickBot="1">
      <c r="A55" s="1"/>
      <c r="B55" s="1"/>
      <c r="C55" s="466"/>
      <c r="D55" s="456" t="s">
        <v>42</v>
      </c>
      <c r="E55" s="456"/>
      <c r="F55" s="456"/>
      <c r="G55" s="456"/>
      <c r="H55" s="82" t="s">
        <v>33</v>
      </c>
      <c r="I55" s="22"/>
      <c r="J55" s="584" t="str">
        <f>IF($I55="","",$I55*係数１!G113)</f>
        <v/>
      </c>
      <c r="K55" s="584"/>
      <c r="L55" s="1"/>
      <c r="N55" s="582" t="s">
        <v>67</v>
      </c>
      <c r="O55" s="583"/>
      <c r="P55" s="583"/>
      <c r="Q55" s="583"/>
      <c r="R55" s="583"/>
      <c r="S55" s="356">
        <f>SUM(S52:S54)</f>
        <v>0</v>
      </c>
      <c r="T55" s="580"/>
      <c r="U55" s="581"/>
      <c r="V55" s="86">
        <f>SUM(V52:V54)</f>
        <v>0</v>
      </c>
      <c r="W55" s="143"/>
      <c r="X55" s="143"/>
      <c r="Y55" s="143"/>
      <c r="Z55" s="143"/>
      <c r="AA55" s="143"/>
      <c r="AB55" s="143"/>
      <c r="AC55" s="143"/>
      <c r="AD55" s="143"/>
      <c r="AJ55" s="146"/>
      <c r="AK55" s="146"/>
      <c r="AN55" s="28" t="s">
        <v>81</v>
      </c>
      <c r="AO55" s="28" t="s">
        <v>149</v>
      </c>
      <c r="AU55" s="52" t="str">
        <f>IF(参照!A55="","",参照!A55)</f>
        <v/>
      </c>
      <c r="AV55" s="52" t="str">
        <f>IF(参照!B55="","",参照!B55)</f>
        <v/>
      </c>
      <c r="AW55" s="52" t="str">
        <f>IF(参照!C55="","",参照!C55)</f>
        <v/>
      </c>
      <c r="AX55" s="52" t="str">
        <f>IF(参照!D55="","",参照!D55)</f>
        <v>メニューB(残差)</v>
      </c>
      <c r="AY55" s="52">
        <f>IF(参照!E55="","",参照!E55)</f>
        <v>4.0400000000000001E-4</v>
      </c>
      <c r="AZ55" s="52" t="str">
        <f>IF(参照!F55="","",参照!F55)</f>
        <v>ネクストパワーやまと(株)</v>
      </c>
      <c r="BA55" s="52" t="str">
        <f>IF(参照!G55="","",参照!G55)</f>
        <v>ネクストパワーやまと(株)_メニューB(残差)</v>
      </c>
      <c r="BB55" s="52">
        <f t="shared" si="0"/>
        <v>0.40400000000000003</v>
      </c>
      <c r="BD55" s="52" t="str">
        <f>IF(参照!L55="","",参照!L55)</f>
        <v>(株)ＲｅｎｏＬａｂｏ</v>
      </c>
    </row>
    <row r="56" spans="1:56" ht="12">
      <c r="A56" s="1"/>
      <c r="B56" s="1"/>
      <c r="C56" s="466"/>
      <c r="D56" s="456" t="s">
        <v>57</v>
      </c>
      <c r="E56" s="456"/>
      <c r="F56" s="456"/>
      <c r="G56" s="456"/>
      <c r="H56" s="82" t="s">
        <v>33</v>
      </c>
      <c r="I56" s="22"/>
      <c r="J56" s="584" t="str">
        <f>IF($I56="","",$I56*係数１!G114)</f>
        <v/>
      </c>
      <c r="K56" s="584"/>
      <c r="L56" s="1"/>
      <c r="W56" s="143"/>
      <c r="X56" s="143"/>
      <c r="Y56" s="143"/>
      <c r="Z56" s="143"/>
      <c r="AA56" s="143"/>
      <c r="AB56" s="143"/>
      <c r="AC56" s="143"/>
      <c r="AD56" s="143"/>
      <c r="AN56" s="28" t="s">
        <v>82</v>
      </c>
      <c r="AO56" s="28" t="s">
        <v>150</v>
      </c>
      <c r="AU56" s="52" t="str">
        <f>IF(参照!A56="","",参照!A56)</f>
        <v/>
      </c>
      <c r="AV56" s="52" t="str">
        <f>IF(参照!B56="","",参照!B56)</f>
        <v/>
      </c>
      <c r="AW56" s="52" t="str">
        <f>IF(参照!C56="","",参照!C56)</f>
        <v/>
      </c>
      <c r="AX56" s="52" t="str">
        <f>IF(参照!D56="","",参照!D56)</f>
        <v>(参考値)事業者全体</v>
      </c>
      <c r="AY56" s="52">
        <f>IF(参照!E56="","",参照!E56)</f>
        <v>4.75E-4</v>
      </c>
      <c r="AZ56" s="52" t="str">
        <f>IF(参照!F56="","",参照!F56)</f>
        <v>ネクストパワーやまと(株)</v>
      </c>
      <c r="BA56" s="52" t="str">
        <f>IF(参照!G56="","",参照!G56)</f>
        <v>ネクストパワーやまと(株)_(参考値)事業者全体</v>
      </c>
      <c r="BB56" s="52">
        <f t="shared" si="0"/>
        <v>0.47499999999999998</v>
      </c>
      <c r="BD56" s="52" t="str">
        <f>IF(参照!L56="","",参照!L56)</f>
        <v>(株)Ｓａｎｋｏ　ＩＢ</v>
      </c>
    </row>
    <row r="57" spans="1:56" ht="12.75" thickBot="1">
      <c r="A57" s="1"/>
      <c r="B57" s="1"/>
      <c r="C57" s="466"/>
      <c r="D57" s="456" t="s">
        <v>24</v>
      </c>
      <c r="E57" s="456"/>
      <c r="F57" s="456"/>
      <c r="G57" s="456"/>
      <c r="H57" s="82" t="s">
        <v>14</v>
      </c>
      <c r="I57" s="82" t="s">
        <v>14</v>
      </c>
      <c r="J57" s="584">
        <f>SUM(J50:J56)</f>
        <v>0</v>
      </c>
      <c r="K57" s="584"/>
      <c r="L57" s="1"/>
      <c r="N57" s="38" t="s">
        <v>130</v>
      </c>
      <c r="P57" s="38"/>
      <c r="Q57" s="38"/>
      <c r="R57" s="38"/>
      <c r="AN57" s="28" t="s">
        <v>83</v>
      </c>
      <c r="AO57" s="28" t="s">
        <v>151</v>
      </c>
      <c r="AU57" s="52" t="str">
        <f>IF(参照!A57="","",参照!A57)</f>
        <v>A0019</v>
      </c>
      <c r="AV57" s="52" t="str">
        <f>IF(参照!B57="","",参照!B57)</f>
        <v>日本テクノ(株)</v>
      </c>
      <c r="AW57" s="52">
        <f>IF(参照!C57="","",参照!C57)</f>
        <v>4.6799999999999999E-4</v>
      </c>
      <c r="AX57" s="52" t="str">
        <f>IF(参照!D57="","",参照!D57)</f>
        <v>メニューA</v>
      </c>
      <c r="AY57" s="52">
        <f>IF(参照!E57="","",参照!E57)</f>
        <v>0</v>
      </c>
      <c r="AZ57" s="52" t="str">
        <f>IF(参照!F57="","",参照!F57)</f>
        <v>日本テクノ(株)</v>
      </c>
      <c r="BA57" s="52" t="str">
        <f>IF(参照!G57="","",参照!G57)</f>
        <v>日本テクノ(株)_メニューA</v>
      </c>
      <c r="BB57" s="52">
        <f t="shared" si="0"/>
        <v>0</v>
      </c>
      <c r="BD57" s="52" t="str">
        <f>IF(参照!L57="","",参照!L57)</f>
        <v>ＳＢパワー(株)</v>
      </c>
    </row>
    <row r="58" spans="1:56" ht="15.75" customHeight="1" thickBot="1">
      <c r="A58" s="1"/>
      <c r="B58" s="1"/>
      <c r="C58" s="466"/>
      <c r="D58" s="456" t="s">
        <v>34</v>
      </c>
      <c r="E58" s="456"/>
      <c r="F58" s="456"/>
      <c r="G58" s="456"/>
      <c r="H58" s="563"/>
      <c r="I58" s="564"/>
      <c r="J58" s="564"/>
      <c r="K58" s="565"/>
      <c r="L58" s="1"/>
      <c r="N58" s="58"/>
      <c r="O58" s="574" t="s">
        <v>86</v>
      </c>
      <c r="P58" s="574"/>
      <c r="Q58" s="574"/>
      <c r="R58" s="574"/>
      <c r="S58" s="91" t="s">
        <v>87</v>
      </c>
      <c r="T58" s="573" t="s">
        <v>124</v>
      </c>
      <c r="U58" s="574"/>
      <c r="V58" s="61" t="s">
        <v>626</v>
      </c>
      <c r="W58" s="143"/>
      <c r="X58" s="143"/>
      <c r="Y58" s="143"/>
      <c r="Z58" s="143"/>
      <c r="AA58" s="143"/>
      <c r="AB58" s="143"/>
      <c r="AC58" s="143"/>
      <c r="AD58" s="143"/>
      <c r="AN58" s="28" t="s">
        <v>84</v>
      </c>
      <c r="AO58" s="28" t="s">
        <v>152</v>
      </c>
      <c r="AU58" s="52" t="str">
        <f>IF(参照!A58="","",参照!A58)</f>
        <v/>
      </c>
      <c r="AV58" s="52" t="str">
        <f>IF(参照!B58="","",参照!B58)</f>
        <v/>
      </c>
      <c r="AW58" s="52" t="str">
        <f>IF(参照!C58="","",参照!C58)</f>
        <v/>
      </c>
      <c r="AX58" s="52" t="str">
        <f>IF(参照!D58="","",参照!D58)</f>
        <v>メニューB(残差)</v>
      </c>
      <c r="AY58" s="52">
        <f>IF(参照!E58="","",参照!E58)</f>
        <v>4.84E-4</v>
      </c>
      <c r="AZ58" s="52" t="str">
        <f>IF(参照!F58="","",参照!F58)</f>
        <v>日本テクノ(株)</v>
      </c>
      <c r="BA58" s="52" t="str">
        <f>IF(参照!G58="","",参照!G58)</f>
        <v>日本テクノ(株)_メニューB(残差)</v>
      </c>
      <c r="BB58" s="52">
        <f t="shared" si="0"/>
        <v>0.48399999999999999</v>
      </c>
      <c r="BD58" s="52" t="str">
        <f>IF(参照!L58="","",参照!L58)</f>
        <v>(株)ＳＥウイングズ</v>
      </c>
    </row>
    <row r="59" spans="1:56" ht="15.75" customHeight="1" thickTop="1">
      <c r="A59" s="1"/>
      <c r="B59" s="1"/>
      <c r="C59" s="466"/>
      <c r="D59" s="456"/>
      <c r="E59" s="456"/>
      <c r="F59" s="456"/>
      <c r="G59" s="456"/>
      <c r="H59" s="566"/>
      <c r="I59" s="567"/>
      <c r="J59" s="567"/>
      <c r="K59" s="568"/>
      <c r="L59" s="1"/>
      <c r="N59" s="78">
        <v>1</v>
      </c>
      <c r="O59" s="585"/>
      <c r="P59" s="585"/>
      <c r="Q59" s="585"/>
      <c r="R59" s="585"/>
      <c r="S59" s="353"/>
      <c r="T59" s="575" t="str">
        <f>IF(O59="","",VLOOKUP(O59,係数１!$F:$G,2,0))</f>
        <v/>
      </c>
      <c r="U59" s="576"/>
      <c r="V59" s="136" t="str">
        <f>IF(OR(S59="",O59=""),"",S59*T59)</f>
        <v/>
      </c>
      <c r="W59" s="143"/>
      <c r="X59" s="143"/>
      <c r="Y59" s="143"/>
      <c r="Z59" s="143"/>
      <c r="AA59" s="143"/>
      <c r="AB59" s="143"/>
      <c r="AC59" s="143"/>
      <c r="AD59" s="143"/>
      <c r="AN59" s="28" t="s">
        <v>628</v>
      </c>
      <c r="AO59" s="28" t="s">
        <v>629</v>
      </c>
      <c r="AU59" s="52" t="str">
        <f>IF(参照!A59="","",参照!A59)</f>
        <v/>
      </c>
      <c r="AV59" s="52" t="str">
        <f>IF(参照!B59="","",参照!B59)</f>
        <v/>
      </c>
      <c r="AW59" s="52" t="str">
        <f>IF(参照!C59="","",参照!C59)</f>
        <v/>
      </c>
      <c r="AX59" s="52" t="str">
        <f>IF(参照!D59="","",参照!D59)</f>
        <v>(参考値)事業者全体</v>
      </c>
      <c r="AY59" s="52">
        <f>IF(参照!E59="","",参照!E59)</f>
        <v>4.8500000000000003E-4</v>
      </c>
      <c r="AZ59" s="52" t="str">
        <f>IF(参照!F59="","",参照!F59)</f>
        <v>日本テクノ(株)</v>
      </c>
      <c r="BA59" s="52" t="str">
        <f>IF(参照!G59="","",参照!G59)</f>
        <v>日本テクノ(株)_(参考値)事業者全体</v>
      </c>
      <c r="BB59" s="52">
        <f t="shared" si="0"/>
        <v>0.48500000000000004</v>
      </c>
      <c r="BD59" s="52" t="str">
        <f>IF(参照!L59="","",参照!L59)</f>
        <v>(株)Ｓｈａｒｅｄ　Ｅｎｅｒｇｙ</v>
      </c>
    </row>
    <row r="60" spans="1:56" ht="12.75">
      <c r="A60" s="1"/>
      <c r="B60" s="1"/>
      <c r="C60" s="1"/>
      <c r="D60" s="1"/>
      <c r="E60" s="1"/>
      <c r="F60" s="1"/>
      <c r="G60" s="1"/>
      <c r="H60" s="1"/>
      <c r="I60" s="1"/>
      <c r="J60" s="1"/>
      <c r="K60" s="1"/>
      <c r="L60" s="1"/>
      <c r="N60" s="79">
        <v>2</v>
      </c>
      <c r="O60" s="578"/>
      <c r="P60" s="578"/>
      <c r="Q60" s="578"/>
      <c r="R60" s="578"/>
      <c r="S60" s="354"/>
      <c r="T60" s="569" t="str">
        <f>IF(O60="","",VLOOKUP(O60,係数１!$F:$G,2,0))</f>
        <v/>
      </c>
      <c r="U60" s="570"/>
      <c r="V60" s="147" t="str">
        <f>IF(OR(S60="",O60=""),"",S60*T60)</f>
        <v/>
      </c>
      <c r="W60" s="143"/>
      <c r="X60" s="143"/>
      <c r="Y60" s="143"/>
      <c r="Z60" s="143"/>
      <c r="AA60" s="143"/>
      <c r="AB60" s="143"/>
      <c r="AC60" s="143"/>
      <c r="AD60" s="143"/>
      <c r="AO60" s="28" t="s">
        <v>153</v>
      </c>
      <c r="AU60" s="52" t="str">
        <f>IF(参照!A60="","",参照!A60)</f>
        <v>A0020</v>
      </c>
      <c r="AV60" s="52" t="str">
        <f>IF(参照!B60="","",参照!B60)</f>
        <v>中央電力エナジー(株)</v>
      </c>
      <c r="AW60" s="52">
        <f>IF(参照!C60="","",参照!C60)</f>
        <v>5.0600000000000005E-4</v>
      </c>
      <c r="AX60" s="52" t="str">
        <f>IF(参照!D60="","",参照!D60)</f>
        <v>メニューA</v>
      </c>
      <c r="AY60" s="52">
        <f>IF(参照!E60="","",参照!E60)</f>
        <v>0</v>
      </c>
      <c r="AZ60" s="52" t="str">
        <f>IF(参照!F60="","",参照!F60)</f>
        <v>中央電力エナジー(株)</v>
      </c>
      <c r="BA60" s="52" t="str">
        <f>IF(参照!G60="","",参照!G60)</f>
        <v>中央電力エナジー(株)_メニューA</v>
      </c>
      <c r="BB60" s="52">
        <f t="shared" si="0"/>
        <v>0</v>
      </c>
      <c r="BD60" s="52" t="str">
        <f>IF(参照!L60="","",参照!L60)</f>
        <v>ＳｕｓｔａｉｎａｂｌｅＥｎｅｒｇｙ(株)</v>
      </c>
    </row>
    <row r="61" spans="1:56" ht="13.5" customHeight="1" thickBot="1">
      <c r="A61" s="1"/>
      <c r="B61" s="1"/>
      <c r="C61" s="149" t="s">
        <v>13</v>
      </c>
      <c r="D61" s="442" t="s">
        <v>35</v>
      </c>
      <c r="E61" s="442"/>
      <c r="F61" s="442"/>
      <c r="G61" s="442"/>
      <c r="H61" s="442"/>
      <c r="I61" s="442"/>
      <c r="J61" s="442"/>
      <c r="K61" s="442"/>
      <c r="L61" s="150"/>
      <c r="M61" s="151"/>
      <c r="N61" s="85">
        <v>3</v>
      </c>
      <c r="O61" s="579"/>
      <c r="P61" s="579"/>
      <c r="Q61" s="579"/>
      <c r="R61" s="579"/>
      <c r="S61" s="354"/>
      <c r="T61" s="571" t="str">
        <f>IF(O61="","",VLOOKUP(O61,係数１!$F:$G,2,0))</f>
        <v/>
      </c>
      <c r="U61" s="572"/>
      <c r="V61" s="148" t="str">
        <f>IF(OR(S61="",O61=""),"",S61*T61)</f>
        <v/>
      </c>
      <c r="W61" s="143"/>
      <c r="X61" s="143"/>
      <c r="Y61" s="143"/>
      <c r="Z61" s="143"/>
      <c r="AA61" s="143"/>
      <c r="AB61" s="143"/>
      <c r="AC61" s="143"/>
      <c r="AD61" s="143"/>
      <c r="AO61" s="28" t="s">
        <v>630</v>
      </c>
      <c r="AU61" s="52" t="str">
        <f>IF(参照!A61="","",参照!A61)</f>
        <v/>
      </c>
      <c r="AV61" s="52" t="str">
        <f>IF(参照!B61="","",参照!B61)</f>
        <v/>
      </c>
      <c r="AW61" s="52" t="str">
        <f>IF(参照!C61="","",参照!C61)</f>
        <v/>
      </c>
      <c r="AX61" s="52" t="str">
        <f>IF(参照!D61="","",参照!D61)</f>
        <v>メニューB(残差)</v>
      </c>
      <c r="AY61" s="52">
        <f>IF(参照!E61="","",参照!E61)</f>
        <v>5.0900000000000001E-4</v>
      </c>
      <c r="AZ61" s="52" t="str">
        <f>IF(参照!F61="","",参照!F61)</f>
        <v>中央電力エナジー(株)</v>
      </c>
      <c r="BA61" s="52" t="str">
        <f>IF(参照!G61="","",参照!G61)</f>
        <v>中央電力エナジー(株)_メニューB(残差)</v>
      </c>
      <c r="BB61" s="52">
        <f t="shared" si="0"/>
        <v>0.50900000000000001</v>
      </c>
      <c r="BD61" s="52" t="str">
        <f>IF(参照!L61="","",参照!L61)</f>
        <v>ＴＥＰＣＯライフサービス(株)</v>
      </c>
    </row>
    <row r="62" spans="1:56" ht="23.25" customHeight="1" thickTop="1" thickBot="1">
      <c r="A62" s="1"/>
      <c r="B62" s="1"/>
      <c r="C62" s="152" t="s">
        <v>37</v>
      </c>
      <c r="D62" s="442" t="s">
        <v>137</v>
      </c>
      <c r="E62" s="442"/>
      <c r="F62" s="442"/>
      <c r="G62" s="442"/>
      <c r="H62" s="442"/>
      <c r="I62" s="442"/>
      <c r="J62" s="442"/>
      <c r="K62" s="442"/>
      <c r="L62" s="150"/>
      <c r="M62" s="151"/>
      <c r="N62" s="582" t="s">
        <v>67</v>
      </c>
      <c r="O62" s="583"/>
      <c r="P62" s="583"/>
      <c r="Q62" s="583"/>
      <c r="R62" s="583"/>
      <c r="S62" s="356">
        <f>SUM(S59:S61)</f>
        <v>0</v>
      </c>
      <c r="T62" s="580"/>
      <c r="U62" s="581"/>
      <c r="V62" s="86">
        <f>SUM(V59:V61)</f>
        <v>0</v>
      </c>
      <c r="W62" s="143"/>
      <c r="X62" s="143"/>
      <c r="Y62" s="143"/>
      <c r="Z62" s="143"/>
      <c r="AA62" s="143"/>
      <c r="AB62" s="143"/>
      <c r="AC62" s="143"/>
      <c r="AD62" s="143"/>
      <c r="AO62" s="28" t="s">
        <v>154</v>
      </c>
      <c r="AU62" s="52" t="str">
        <f>IF(参照!A62="","",参照!A62)</f>
        <v/>
      </c>
      <c r="AV62" s="52" t="str">
        <f>IF(参照!B62="","",参照!B62)</f>
        <v/>
      </c>
      <c r="AW62" s="52" t="str">
        <f>IF(参照!C62="","",参照!C62)</f>
        <v/>
      </c>
      <c r="AX62" s="52" t="str">
        <f>IF(参照!D62="","",参照!D62)</f>
        <v>(参考値)事業者全体</v>
      </c>
      <c r="AY62" s="52">
        <f>IF(参照!E62="","",参照!E62)</f>
        <v>4.8299999999999998E-4</v>
      </c>
      <c r="AZ62" s="52" t="str">
        <f>IF(参照!F62="","",参照!F62)</f>
        <v>中央電力エナジー(株)</v>
      </c>
      <c r="BA62" s="52" t="str">
        <f>IF(参照!G62="","",参照!G62)</f>
        <v>中央電力エナジー(株)_(参考値)事業者全体</v>
      </c>
      <c r="BB62" s="52">
        <f t="shared" si="0"/>
        <v>0.48299999999999998</v>
      </c>
      <c r="BD62" s="52" t="str">
        <f>IF(参照!L62="","",参照!L62)</f>
        <v>TERA Energy(株)</v>
      </c>
    </row>
    <row r="63" spans="1:56" ht="42.75" customHeight="1">
      <c r="A63" s="1"/>
      <c r="B63" s="1"/>
      <c r="C63" s="152" t="s">
        <v>38</v>
      </c>
      <c r="D63" s="442" t="s">
        <v>164</v>
      </c>
      <c r="E63" s="442"/>
      <c r="F63" s="442"/>
      <c r="G63" s="442"/>
      <c r="H63" s="442"/>
      <c r="I63" s="442"/>
      <c r="J63" s="442"/>
      <c r="K63" s="442"/>
      <c r="L63" s="150"/>
      <c r="M63" s="151"/>
      <c r="W63" s="143"/>
      <c r="X63" s="143"/>
      <c r="Y63" s="143"/>
      <c r="Z63" s="143"/>
      <c r="AA63" s="143"/>
      <c r="AB63" s="143"/>
      <c r="AC63" s="143"/>
      <c r="AD63" s="143"/>
      <c r="AO63" s="28" t="s">
        <v>631</v>
      </c>
      <c r="AU63" s="52" t="str">
        <f>IF(参照!A63="","",参照!A63)</f>
        <v>A0021</v>
      </c>
      <c r="AV63" s="52" t="str">
        <f>IF(参照!B63="","",参照!B63)</f>
        <v>(株)Ｌｏｏｏｐ</v>
      </c>
      <c r="AW63" s="52">
        <f>IF(参照!C63="","",参照!C63)</f>
        <v>3.8000000000000002E-4</v>
      </c>
      <c r="AX63" s="52" t="str">
        <f>IF(参照!D63="","",参照!D63)</f>
        <v>メニューA</v>
      </c>
      <c r="AY63" s="52">
        <f>IF(参照!E63="","",参照!E63)</f>
        <v>0</v>
      </c>
      <c r="AZ63" s="52" t="str">
        <f>IF(参照!F63="","",参照!F63)</f>
        <v>(株)Ｌｏｏｏｐ</v>
      </c>
      <c r="BA63" s="52" t="str">
        <f>IF(参照!G63="","",参照!G63)</f>
        <v>(株)Ｌｏｏｏｐ_メニューA</v>
      </c>
      <c r="BB63" s="52">
        <f t="shared" si="0"/>
        <v>0</v>
      </c>
      <c r="BD63" s="52" t="str">
        <f>IF(参照!L63="","",参照!L63)</f>
        <v>ＴＧオクトパスエナジー(株)</v>
      </c>
    </row>
    <row r="64" spans="1:56">
      <c r="A64" s="1"/>
      <c r="B64" s="1"/>
      <c r="C64" s="152" t="s">
        <v>39</v>
      </c>
      <c r="D64" s="447" t="s">
        <v>138</v>
      </c>
      <c r="E64" s="447"/>
      <c r="F64" s="447"/>
      <c r="G64" s="447"/>
      <c r="H64" s="447"/>
      <c r="I64" s="447"/>
      <c r="J64" s="447"/>
      <c r="K64" s="447"/>
      <c r="L64" s="150"/>
      <c r="M64" s="151"/>
      <c r="AO64" s="28" t="s">
        <v>632</v>
      </c>
      <c r="AU64" s="52" t="str">
        <f>IF(参照!A64="","",参照!A64)</f>
        <v/>
      </c>
      <c r="AV64" s="52" t="str">
        <f>IF(参照!B64="","",参照!B64)</f>
        <v/>
      </c>
      <c r="AW64" s="52" t="str">
        <f>IF(参照!C64="","",参照!C64)</f>
        <v/>
      </c>
      <c r="AX64" s="52" t="str">
        <f>IF(参照!D64="","",参照!D64)</f>
        <v>メニューB</v>
      </c>
      <c r="AY64" s="52">
        <f>IF(参照!E64="","",参照!E64)</f>
        <v>3.4899999999999997E-4</v>
      </c>
      <c r="AZ64" s="52" t="str">
        <f>IF(参照!F64="","",参照!F64)</f>
        <v>(株)Ｌｏｏｏｐ</v>
      </c>
      <c r="BA64" s="52" t="str">
        <f>IF(参照!G64="","",参照!G64)</f>
        <v>(株)Ｌｏｏｏｐ_メニューB</v>
      </c>
      <c r="BB64" s="52">
        <f t="shared" si="0"/>
        <v>0.34899999999999998</v>
      </c>
      <c r="BD64" s="52" t="str">
        <f>IF(参照!L64="","",参照!L64)</f>
        <v>(株)ＴＯＫＹＯ油電力</v>
      </c>
    </row>
    <row r="65" spans="1:56" ht="10.5" customHeight="1">
      <c r="A65" s="1"/>
      <c r="B65" s="1"/>
      <c r="C65" s="152" t="s">
        <v>40</v>
      </c>
      <c r="D65" s="442" t="s">
        <v>139</v>
      </c>
      <c r="E65" s="442"/>
      <c r="F65" s="442"/>
      <c r="G65" s="442"/>
      <c r="H65" s="442"/>
      <c r="I65" s="442"/>
      <c r="J65" s="442"/>
      <c r="K65" s="442"/>
      <c r="L65" s="153"/>
      <c r="M65" s="154"/>
      <c r="AO65" s="28" t="s">
        <v>633</v>
      </c>
      <c r="AU65" s="52" t="str">
        <f>IF(参照!A65="","",参照!A65)</f>
        <v/>
      </c>
      <c r="AV65" s="52" t="str">
        <f>IF(参照!B65="","",参照!B65)</f>
        <v/>
      </c>
      <c r="AW65" s="52" t="str">
        <f>IF(参照!C65="","",参照!C65)</f>
        <v/>
      </c>
      <c r="AX65" s="52" t="str">
        <f>IF(参照!D65="","",参照!D65)</f>
        <v>メニューC</v>
      </c>
      <c r="AY65" s="52">
        <f>IF(参照!E65="","",参照!E65)</f>
        <v>2.8100000000000005E-4</v>
      </c>
      <c r="AZ65" s="52" t="str">
        <f>IF(参照!F65="","",参照!F65)</f>
        <v>(株)Ｌｏｏｏｐ</v>
      </c>
      <c r="BA65" s="52" t="str">
        <f>IF(参照!G65="","",参照!G65)</f>
        <v>(株)Ｌｏｏｏｐ_メニューC</v>
      </c>
      <c r="BB65" s="52">
        <f t="shared" si="0"/>
        <v>0.28100000000000003</v>
      </c>
      <c r="BD65" s="52" t="str">
        <f>IF(参照!L65="","",参照!L65)</f>
        <v>ＴＲＥＮＤＥ(株)</v>
      </c>
    </row>
    <row r="66" spans="1:56">
      <c r="A66" s="1"/>
      <c r="B66" s="1"/>
      <c r="C66" s="152" t="s">
        <v>41</v>
      </c>
      <c r="D66" s="442" t="s">
        <v>140</v>
      </c>
      <c r="E66" s="442"/>
      <c r="F66" s="442"/>
      <c r="G66" s="442"/>
      <c r="H66" s="442"/>
      <c r="I66" s="442"/>
      <c r="J66" s="442"/>
      <c r="K66" s="442"/>
      <c r="L66" s="155"/>
      <c r="M66" s="156"/>
      <c r="AO66" s="28" t="s">
        <v>155</v>
      </c>
      <c r="AU66" s="52" t="str">
        <f>IF(参照!A66="","",参照!A66)</f>
        <v/>
      </c>
      <c r="AV66" s="52" t="str">
        <f>IF(参照!B66="","",参照!B66)</f>
        <v/>
      </c>
      <c r="AW66" s="52" t="str">
        <f>IF(参照!C66="","",参照!C66)</f>
        <v/>
      </c>
      <c r="AX66" s="52" t="str">
        <f>IF(参照!D66="","",参照!D66)</f>
        <v>メニューD</v>
      </c>
      <c r="AY66" s="52">
        <f>IF(参照!E66="","",参照!E66)</f>
        <v>3.0199999999999997E-4</v>
      </c>
      <c r="AZ66" s="52" t="str">
        <f>IF(参照!F66="","",参照!F66)</f>
        <v>(株)Ｌｏｏｏｐ</v>
      </c>
      <c r="BA66" s="52" t="str">
        <f>IF(参照!G66="","",参照!G66)</f>
        <v>(株)Ｌｏｏｏｐ_メニューD</v>
      </c>
      <c r="BB66" s="52">
        <f t="shared" si="0"/>
        <v>0.30199999999999999</v>
      </c>
      <c r="BD66" s="52" t="str">
        <f>IF(参照!L66="","",参照!L66)</f>
        <v>(株)ＴＴＳパワー</v>
      </c>
    </row>
    <row r="67" spans="1:56">
      <c r="A67" s="1"/>
      <c r="B67" s="1"/>
      <c r="C67" s="152" t="s">
        <v>159</v>
      </c>
      <c r="D67" s="442" t="s">
        <v>141</v>
      </c>
      <c r="E67" s="442"/>
      <c r="F67" s="442"/>
      <c r="G67" s="442"/>
      <c r="H67" s="442"/>
      <c r="I67" s="442"/>
      <c r="J67" s="442"/>
      <c r="K67" s="442"/>
      <c r="L67" s="155"/>
      <c r="M67" s="156"/>
      <c r="AO67" s="28" t="s">
        <v>634</v>
      </c>
      <c r="AU67" s="52" t="str">
        <f>IF(参照!A67="","",参照!A67)</f>
        <v/>
      </c>
      <c r="AV67" s="52" t="str">
        <f>IF(参照!B67="","",参照!B67)</f>
        <v/>
      </c>
      <c r="AW67" s="52" t="str">
        <f>IF(参照!C67="","",参照!C67)</f>
        <v/>
      </c>
      <c r="AX67" s="52" t="str">
        <f>IF(参照!D67="","",参照!D67)</f>
        <v>メニューE</v>
      </c>
      <c r="AY67" s="52">
        <f>IF(参照!E67="","",参照!E67)</f>
        <v>2.1599999999999999E-4</v>
      </c>
      <c r="AZ67" s="52" t="str">
        <f>IF(参照!F67="","",参照!F67)</f>
        <v>(株)Ｌｏｏｏｐ</v>
      </c>
      <c r="BA67" s="52" t="str">
        <f>IF(参照!G67="","",参照!G67)</f>
        <v>(株)Ｌｏｏｏｐ_メニューE</v>
      </c>
      <c r="BB67" s="52">
        <f t="shared" si="0"/>
        <v>0.216</v>
      </c>
      <c r="BD67" s="52" t="str">
        <f>IF(参照!L67="","",参照!L67)</f>
        <v>Ｔ＆Ｔエナジー(株)</v>
      </c>
    </row>
    <row r="68" spans="1:56" ht="21" customHeight="1">
      <c r="A68" s="1"/>
      <c r="B68" s="1"/>
      <c r="C68" s="152" t="s">
        <v>160</v>
      </c>
      <c r="D68" s="442" t="s">
        <v>142</v>
      </c>
      <c r="E68" s="442"/>
      <c r="F68" s="442"/>
      <c r="G68" s="442"/>
      <c r="H68" s="442"/>
      <c r="I68" s="442"/>
      <c r="J68" s="442"/>
      <c r="K68" s="442"/>
      <c r="L68" s="155"/>
      <c r="M68" s="156"/>
      <c r="N68" s="157"/>
      <c r="AO68" s="28" t="s">
        <v>635</v>
      </c>
      <c r="AU68" s="52" t="str">
        <f>IF(参照!A68="","",参照!A68)</f>
        <v/>
      </c>
      <c r="AV68" s="52" t="str">
        <f>IF(参照!B68="","",参照!B68)</f>
        <v/>
      </c>
      <c r="AW68" s="52" t="str">
        <f>IF(参照!C68="","",参照!C68)</f>
        <v/>
      </c>
      <c r="AX68" s="52" t="str">
        <f>IF(参照!D68="","",参照!D68)</f>
        <v>メニューF(残差)</v>
      </c>
      <c r="AY68" s="52">
        <f>IF(参照!E68="","",参照!E68)</f>
        <v>4.9399999999999997E-4</v>
      </c>
      <c r="AZ68" s="52" t="str">
        <f>IF(参照!F68="","",参照!F68)</f>
        <v>(株)Ｌｏｏｏｐ</v>
      </c>
      <c r="BA68" s="52" t="str">
        <f>IF(参照!G68="","",参照!G68)</f>
        <v>(株)Ｌｏｏｏｐ_メニューF(残差)</v>
      </c>
      <c r="BB68" s="52">
        <f t="shared" si="0"/>
        <v>0.49399999999999999</v>
      </c>
      <c r="BD68" s="52" t="str">
        <f>IF(参照!L68="","",参照!L68)</f>
        <v>ＵＮＩＶＥＲＧＹ(株)</v>
      </c>
    </row>
    <row r="69" spans="1:56">
      <c r="A69" s="1"/>
      <c r="B69" s="1"/>
      <c r="C69" s="152" t="s">
        <v>161</v>
      </c>
      <c r="D69" s="442" t="s">
        <v>143</v>
      </c>
      <c r="E69" s="442"/>
      <c r="F69" s="442"/>
      <c r="G69" s="442"/>
      <c r="H69" s="442"/>
      <c r="I69" s="442"/>
      <c r="J69" s="442"/>
      <c r="K69" s="442"/>
      <c r="L69" s="155"/>
      <c r="M69" s="156"/>
      <c r="AO69" s="28" t="s">
        <v>156</v>
      </c>
      <c r="AU69" s="52" t="str">
        <f>IF(参照!A69="","",参照!A69)</f>
        <v/>
      </c>
      <c r="AV69" s="52" t="str">
        <f>IF(参照!B69="","",参照!B69)</f>
        <v/>
      </c>
      <c r="AW69" s="52" t="str">
        <f>IF(参照!C69="","",参照!C69)</f>
        <v/>
      </c>
      <c r="AX69" s="52" t="str">
        <f>IF(参照!D69="","",参照!D69)</f>
        <v>(参考値)事業者全体</v>
      </c>
      <c r="AY69" s="52">
        <f>IF(参照!E69="","",参照!E69)</f>
        <v>4.8899999999999996E-4</v>
      </c>
      <c r="AZ69" s="52" t="str">
        <f>IF(参照!F69="","",参照!F69)</f>
        <v>(株)Ｌｏｏｏｐ</v>
      </c>
      <c r="BA69" s="52" t="str">
        <f>IF(参照!G69="","",参照!G69)</f>
        <v>(株)Ｌｏｏｏｐ_(参考値)事業者全体</v>
      </c>
      <c r="BB69" s="52">
        <f t="shared" ref="BB69:BB132" si="32">AY69*1000</f>
        <v>0.48899999999999993</v>
      </c>
      <c r="BD69" s="52" t="str">
        <f>IF(参照!L69="","",参照!L69)</f>
        <v>(株)ＵＰＤＡＴＥＲ</v>
      </c>
    </row>
    <row r="70" spans="1:56">
      <c r="A70" s="1"/>
      <c r="B70" s="1"/>
      <c r="C70" s="1"/>
      <c r="D70" s="1"/>
      <c r="E70" s="1"/>
      <c r="F70" s="1"/>
      <c r="G70" s="1"/>
      <c r="H70" s="1"/>
      <c r="I70" s="1"/>
      <c r="J70" s="1"/>
      <c r="K70" s="1"/>
      <c r="L70" s="1"/>
      <c r="AU70" s="52" t="str">
        <f>IF(参照!A70="","",参照!A70)</f>
        <v>A0023</v>
      </c>
      <c r="AV70" s="52" t="str">
        <f>IF(参照!B70="","",参照!B70)</f>
        <v>(株)ナンワエナジー</v>
      </c>
      <c r="AW70" s="52">
        <f>IF(参照!C70="","",参照!C70)</f>
        <v>5.8900000000000001E-4</v>
      </c>
      <c r="AX70" s="52" t="str">
        <f>IF(参照!D70="","",参照!D70)</f>
        <v>メニューA</v>
      </c>
      <c r="AY70" s="52">
        <f>IF(参照!E70="","",参照!E70)</f>
        <v>0</v>
      </c>
      <c r="AZ70" s="52" t="str">
        <f>IF(参照!F70="","",参照!F70)</f>
        <v>(株)ナンワエナジー</v>
      </c>
      <c r="BA70" s="52" t="str">
        <f>IF(参照!G70="","",参照!G70)</f>
        <v>(株)ナンワエナジー_メニューA</v>
      </c>
      <c r="BB70" s="52">
        <f t="shared" si="32"/>
        <v>0</v>
      </c>
      <c r="BD70" s="52" t="str">
        <f>IF(参照!L70="","",参照!L70)</f>
        <v>(株)Ｕ－ＰＯＷＥＲ</v>
      </c>
    </row>
    <row r="71" spans="1:56">
      <c r="AU71" s="52" t="str">
        <f>IF(参照!A71="","",参照!A71)</f>
        <v/>
      </c>
      <c r="AV71" s="52" t="str">
        <f>IF(参照!B71="","",参照!B71)</f>
        <v/>
      </c>
      <c r="AW71" s="52" t="str">
        <f>IF(参照!C71="","",参照!C71)</f>
        <v/>
      </c>
      <c r="AX71" s="52" t="str">
        <f>IF(参照!D71="","",参照!D71)</f>
        <v>メニューB(残差)</v>
      </c>
      <c r="AY71" s="52">
        <f>IF(参照!E71="","",参照!E71)</f>
        <v>6.0599999999999998E-4</v>
      </c>
      <c r="AZ71" s="52" t="str">
        <f>IF(参照!F71="","",参照!F71)</f>
        <v>(株)ナンワエナジー</v>
      </c>
      <c r="BA71" s="52" t="str">
        <f>IF(参照!G71="","",参照!G71)</f>
        <v>(株)ナンワエナジー_メニューB(残差)</v>
      </c>
      <c r="BB71" s="52">
        <f t="shared" si="32"/>
        <v>0.60599999999999998</v>
      </c>
      <c r="BD71" s="52" t="str">
        <f>IF(参照!L71="","",参照!L71)</f>
        <v>(株)Ｖ－Ｐｏｗｅｒ</v>
      </c>
    </row>
    <row r="72" spans="1:56">
      <c r="AU72" s="52" t="str">
        <f>IF(参照!A72="","",参照!A72)</f>
        <v/>
      </c>
      <c r="AV72" s="52" t="str">
        <f>IF(参照!B72="","",参照!B72)</f>
        <v/>
      </c>
      <c r="AW72" s="52" t="str">
        <f>IF(参照!C72="","",参照!C72)</f>
        <v/>
      </c>
      <c r="AX72" s="52" t="str">
        <f>IF(参照!D72="","",参照!D72)</f>
        <v>(参考値)事業者全体</v>
      </c>
      <c r="AY72" s="52">
        <f>IF(参照!E72="","",参照!E72)</f>
        <v>6.3900000000000003E-4</v>
      </c>
      <c r="AZ72" s="52" t="str">
        <f>IF(参照!F72="","",参照!F72)</f>
        <v>(株)ナンワエナジー</v>
      </c>
      <c r="BA72" s="52" t="str">
        <f>IF(参照!G72="","",参照!G72)</f>
        <v>(株)ナンワエナジー_(参考値)事業者全体</v>
      </c>
      <c r="BB72" s="52">
        <f t="shared" si="32"/>
        <v>0.63900000000000001</v>
      </c>
      <c r="BD72" s="52" t="str">
        <f>IF(参照!L72="","",参照!L72)</f>
        <v>ＷＳエナジー(株)</v>
      </c>
    </row>
    <row r="73" spans="1:56">
      <c r="AU73" s="52" t="str">
        <f>IF(参照!A73="","",参照!A73)</f>
        <v>A0024</v>
      </c>
      <c r="AV73" s="52" t="str">
        <f>IF(参照!B73="","",参照!B73)</f>
        <v>静岡ガス＆パワー(株)</v>
      </c>
      <c r="AW73" s="52">
        <f>IF(参照!C73="","",参照!C73)</f>
        <v>3.8299999999999999E-4</v>
      </c>
      <c r="AX73" s="52" t="str">
        <f>IF(参照!D73="","",参照!D73)</f>
        <v>メニューA</v>
      </c>
      <c r="AY73" s="52">
        <f>IF(参照!E73="","",参照!E73)</f>
        <v>2.7E-4</v>
      </c>
      <c r="AZ73" s="52" t="str">
        <f>IF(参照!F73="","",参照!F73)</f>
        <v>静岡ガス＆パワー(株)</v>
      </c>
      <c r="BA73" s="52" t="str">
        <f>IF(参照!G73="","",参照!G73)</f>
        <v>静岡ガス＆パワー(株)_メニューA</v>
      </c>
      <c r="BB73" s="52">
        <f t="shared" si="32"/>
        <v>0.27</v>
      </c>
      <c r="BD73" s="52" t="str">
        <f>IF(参照!L73="","",参照!L73)</f>
        <v>Ｙ．Ｗ．Ｃ(株)</v>
      </c>
    </row>
    <row r="74" spans="1:56">
      <c r="AU74" s="52" t="str">
        <f>IF(参照!A74="","",参照!A74)</f>
        <v/>
      </c>
      <c r="AV74" s="52" t="str">
        <f>IF(参照!B74="","",参照!B74)</f>
        <v/>
      </c>
      <c r="AW74" s="52" t="str">
        <f>IF(参照!C74="","",参照!C74)</f>
        <v/>
      </c>
      <c r="AX74" s="52" t="str">
        <f>IF(参照!D74="","",参照!D74)</f>
        <v>メニューB</v>
      </c>
      <c r="AY74" s="52">
        <f>IF(参照!E74="","",参照!E74)</f>
        <v>0</v>
      </c>
      <c r="AZ74" s="52" t="str">
        <f>IF(参照!F74="","",参照!F74)</f>
        <v>静岡ガス＆パワー(株)</v>
      </c>
      <c r="BA74" s="52" t="str">
        <f>IF(参照!G74="","",参照!G74)</f>
        <v>静岡ガス＆パワー(株)_メニューB</v>
      </c>
      <c r="BB74" s="52">
        <f t="shared" si="32"/>
        <v>0</v>
      </c>
      <c r="BD74" s="52" t="str">
        <f>IF(参照!L74="","",参照!L74)</f>
        <v>アークエルテクノロジーズ(株)</v>
      </c>
    </row>
    <row r="75" spans="1:56">
      <c r="AU75" s="52" t="str">
        <f>IF(参照!A75="","",参照!A75)</f>
        <v/>
      </c>
      <c r="AV75" s="52" t="str">
        <f>IF(参照!B75="","",参照!B75)</f>
        <v/>
      </c>
      <c r="AW75" s="52" t="str">
        <f>IF(参照!C75="","",参照!C75)</f>
        <v/>
      </c>
      <c r="AX75" s="52" t="str">
        <f>IF(参照!D75="","",参照!D75)</f>
        <v>メニューC(残差)</v>
      </c>
      <c r="AY75" s="52">
        <f>IF(参照!E75="","",参照!E75)</f>
        <v>3.4499999999999998E-4</v>
      </c>
      <c r="AZ75" s="52" t="str">
        <f>IF(参照!F75="","",参照!F75)</f>
        <v>静岡ガス＆パワー(株)</v>
      </c>
      <c r="BA75" s="52" t="str">
        <f>IF(参照!G75="","",参照!G75)</f>
        <v>静岡ガス＆パワー(株)_メニューC(残差)</v>
      </c>
      <c r="BB75" s="52">
        <f t="shared" si="32"/>
        <v>0.34499999999999997</v>
      </c>
      <c r="BD75" s="52" t="str">
        <f>IF(参照!L75="","",参照!L75)</f>
        <v>(株)アースインフィニティ</v>
      </c>
    </row>
    <row r="76" spans="1:56">
      <c r="AU76" s="52" t="str">
        <f>IF(参照!A76="","",参照!A76)</f>
        <v/>
      </c>
      <c r="AV76" s="52" t="str">
        <f>IF(参照!B76="","",参照!B76)</f>
        <v/>
      </c>
      <c r="AW76" s="52" t="str">
        <f>IF(参照!C76="","",参照!C76)</f>
        <v/>
      </c>
      <c r="AX76" s="52" t="str">
        <f>IF(参照!D76="","",参照!D76)</f>
        <v>(参考値)事業者全体</v>
      </c>
      <c r="AY76" s="52">
        <f>IF(参照!E76="","",参照!E76)</f>
        <v>3.8000000000000002E-4</v>
      </c>
      <c r="AZ76" s="52" t="str">
        <f>IF(参照!F76="","",参照!F76)</f>
        <v>静岡ガス＆パワー(株)</v>
      </c>
      <c r="BA76" s="52" t="str">
        <f>IF(参照!G76="","",参照!G76)</f>
        <v>静岡ガス＆パワー(株)_(参考値)事業者全体</v>
      </c>
      <c r="BB76" s="52">
        <f t="shared" si="32"/>
        <v>0.38</v>
      </c>
      <c r="BD76" s="52" t="str">
        <f>IF(参照!L76="","",参照!L76)</f>
        <v>アーバンエナジー(株)</v>
      </c>
    </row>
    <row r="77" spans="1:56">
      <c r="AU77" s="52" t="str">
        <f>IF(参照!A77="","",参照!A77)</f>
        <v>A0025</v>
      </c>
      <c r="AV77" s="52" t="str">
        <f>IF(参照!B77="","",参照!B77)</f>
        <v>荏原環境プラント(株)</v>
      </c>
      <c r="AW77" s="52">
        <f>IF(参照!C77="","",参照!C77)</f>
        <v>1.47E-4</v>
      </c>
      <c r="AX77" s="52" t="str">
        <f>IF(参照!D77="","",参照!D77)</f>
        <v>メニューA</v>
      </c>
      <c r="AY77" s="52">
        <f>IF(参照!E77="","",参照!E77)</f>
        <v>0</v>
      </c>
      <c r="AZ77" s="52" t="str">
        <f>IF(参照!F77="","",参照!F77)</f>
        <v>荏原環境プラント(株)</v>
      </c>
      <c r="BA77" s="52" t="str">
        <f>IF(参照!G77="","",参照!G77)</f>
        <v>荏原環境プラント(株)_メニューA</v>
      </c>
      <c r="BB77" s="52">
        <f t="shared" si="32"/>
        <v>0</v>
      </c>
      <c r="BD77" s="52" t="str">
        <f>IF(参照!L77="","",参照!L77)</f>
        <v>アイエスジー(株)</v>
      </c>
    </row>
    <row r="78" spans="1:56">
      <c r="AU78" s="52" t="str">
        <f>IF(参照!A78="","",参照!A78)</f>
        <v/>
      </c>
      <c r="AV78" s="52" t="str">
        <f>IF(参照!B78="","",参照!B78)</f>
        <v/>
      </c>
      <c r="AW78" s="52" t="str">
        <f>IF(参照!C78="","",参照!C78)</f>
        <v/>
      </c>
      <c r="AX78" s="52" t="str">
        <f>IF(参照!D78="","",参照!D78)</f>
        <v>メニューB</v>
      </c>
      <c r="AY78" s="52">
        <f>IF(参照!E78="","",参照!E78)</f>
        <v>0</v>
      </c>
      <c r="AZ78" s="52" t="str">
        <f>IF(参照!F78="","",参照!F78)</f>
        <v>荏原環境プラント(株)</v>
      </c>
      <c r="BA78" s="52" t="str">
        <f>IF(参照!G78="","",参照!G78)</f>
        <v>荏原環境プラント(株)_メニューB</v>
      </c>
      <c r="BB78" s="52">
        <f t="shared" si="32"/>
        <v>0</v>
      </c>
      <c r="BD78" s="52" t="str">
        <f>IF(参照!L78="","",参照!L78)</f>
        <v>(株)アイキューブ・マーケティング</v>
      </c>
    </row>
    <row r="79" spans="1:56">
      <c r="AU79" s="52" t="str">
        <f>IF(参照!A79="","",参照!A79)</f>
        <v/>
      </c>
      <c r="AV79" s="52" t="str">
        <f>IF(参照!B79="","",参照!B79)</f>
        <v/>
      </c>
      <c r="AW79" s="52" t="str">
        <f>IF(参照!C79="","",参照!C79)</f>
        <v/>
      </c>
      <c r="AX79" s="52" t="str">
        <f>IF(参照!D79="","",参照!D79)</f>
        <v>メニューC</v>
      </c>
      <c r="AY79" s="52">
        <f>IF(参照!E79="","",参照!E79)</f>
        <v>1.8599999999999999E-4</v>
      </c>
      <c r="AZ79" s="52" t="str">
        <f>IF(参照!F79="","",参照!F79)</f>
        <v>荏原環境プラント(株)</v>
      </c>
      <c r="BA79" s="52" t="str">
        <f>IF(参照!G79="","",参照!G79)</f>
        <v>荏原環境プラント(株)_メニューC</v>
      </c>
      <c r="BB79" s="52">
        <f t="shared" si="32"/>
        <v>0.186</v>
      </c>
      <c r="BD79" s="52" t="str">
        <f>IF(参照!L79="","",参照!L79)</f>
        <v>(株)アイ・グリッド・ソリューションズ</v>
      </c>
    </row>
    <row r="80" spans="1:56">
      <c r="AU80" s="52" t="str">
        <f>IF(参照!A80="","",参照!A80)</f>
        <v/>
      </c>
      <c r="AV80" s="52" t="str">
        <f>IF(参照!B80="","",参照!B80)</f>
        <v/>
      </c>
      <c r="AW80" s="52" t="str">
        <f>IF(参照!C80="","",参照!C80)</f>
        <v/>
      </c>
      <c r="AX80" s="52" t="str">
        <f>IF(参照!D80="","",参照!D80)</f>
        <v>メニューD</v>
      </c>
      <c r="AY80" s="52">
        <f>IF(参照!E80="","",参照!E80)</f>
        <v>1.8599999999999999E-4</v>
      </c>
      <c r="AZ80" s="52" t="str">
        <f>IF(参照!F80="","",参照!F80)</f>
        <v>荏原環境プラント(株)</v>
      </c>
      <c r="BA80" s="52" t="str">
        <f>IF(参照!G80="","",参照!G80)</f>
        <v>荏原環境プラント(株)_メニューD</v>
      </c>
      <c r="BB80" s="52">
        <f t="shared" si="32"/>
        <v>0.186</v>
      </c>
      <c r="BD80" s="52" t="str">
        <f>IF(参照!L80="","",参照!L80)</f>
        <v>会津エナジー(株)</v>
      </c>
    </row>
    <row r="81" spans="47:56">
      <c r="AU81" s="52" t="str">
        <f>IF(参照!A81="","",参照!A81)</f>
        <v/>
      </c>
      <c r="AV81" s="52" t="str">
        <f>IF(参照!B81="","",参照!B81)</f>
        <v/>
      </c>
      <c r="AW81" s="52" t="str">
        <f>IF(参照!C81="","",参照!C81)</f>
        <v/>
      </c>
      <c r="AX81" s="52" t="str">
        <f>IF(参照!D81="","",参照!D81)</f>
        <v>メニューE</v>
      </c>
      <c r="AY81" s="52">
        <f>IF(参照!E81="","",参照!E81)</f>
        <v>1.7999999999999998E-4</v>
      </c>
      <c r="AZ81" s="52" t="str">
        <f>IF(参照!F81="","",参照!F81)</f>
        <v>荏原環境プラント(株)</v>
      </c>
      <c r="BA81" s="52" t="str">
        <f>IF(参照!G81="","",参照!G81)</f>
        <v>荏原環境プラント(株)_メニューE</v>
      </c>
      <c r="BB81" s="52">
        <f t="shared" si="32"/>
        <v>0.18</v>
      </c>
      <c r="BD81" s="52" t="str">
        <f>IF(参照!L81="","",参照!L81)</f>
        <v>青森県民エナジー(株)</v>
      </c>
    </row>
    <row r="82" spans="47:56">
      <c r="AU82" s="52" t="str">
        <f>IF(参照!A82="","",参照!A82)</f>
        <v/>
      </c>
      <c r="AV82" s="52" t="str">
        <f>IF(参照!B82="","",参照!B82)</f>
        <v/>
      </c>
      <c r="AW82" s="52" t="str">
        <f>IF(参照!C82="","",参照!C82)</f>
        <v/>
      </c>
      <c r="AX82" s="52" t="str">
        <f>IF(参照!D82="","",参照!D82)</f>
        <v>メニューF</v>
      </c>
      <c r="AY82" s="52">
        <f>IF(参照!E82="","",参照!E82)</f>
        <v>1.8699999999999999E-4</v>
      </c>
      <c r="AZ82" s="52" t="str">
        <f>IF(参照!F82="","",参照!F82)</f>
        <v>荏原環境プラント(株)</v>
      </c>
      <c r="BA82" s="52" t="str">
        <f>IF(参照!G82="","",参照!G82)</f>
        <v>荏原環境プラント(株)_メニューF</v>
      </c>
      <c r="BB82" s="52">
        <f t="shared" si="32"/>
        <v>0.187</v>
      </c>
      <c r="BD82" s="52" t="str">
        <f>IF(参照!L82="","",参照!L82)</f>
        <v>朝日ガスエナジー(株)</v>
      </c>
    </row>
    <row r="83" spans="47:56">
      <c r="AU83" s="52" t="str">
        <f>IF(参照!A83="","",参照!A83)</f>
        <v/>
      </c>
      <c r="AV83" s="52" t="str">
        <f>IF(参照!B83="","",参照!B83)</f>
        <v/>
      </c>
      <c r="AW83" s="52" t="str">
        <f>IF(参照!C83="","",参照!C83)</f>
        <v/>
      </c>
      <c r="AX83" s="52" t="str">
        <f>IF(参照!D83="","",参照!D83)</f>
        <v>メニューG</v>
      </c>
      <c r="AY83" s="52">
        <f>IF(参照!E83="","",参照!E83)</f>
        <v>1.83E-4</v>
      </c>
      <c r="AZ83" s="52" t="str">
        <f>IF(参照!F83="","",参照!F83)</f>
        <v>荏原環境プラント(株)</v>
      </c>
      <c r="BA83" s="52" t="str">
        <f>IF(参照!G83="","",参照!G83)</f>
        <v>荏原環境プラント(株)_メニューG</v>
      </c>
      <c r="BB83" s="52">
        <f t="shared" si="32"/>
        <v>0.183</v>
      </c>
      <c r="BD83" s="52" t="str">
        <f>IF(参照!L83="","",参照!L83)</f>
        <v>旭化成(株)</v>
      </c>
    </row>
    <row r="84" spans="47:56">
      <c r="AU84" s="52" t="str">
        <f>IF(参照!A84="","",参照!A84)</f>
        <v/>
      </c>
      <c r="AV84" s="52" t="str">
        <f>IF(参照!B84="","",参照!B84)</f>
        <v/>
      </c>
      <c r="AW84" s="52" t="str">
        <f>IF(参照!C84="","",参照!C84)</f>
        <v/>
      </c>
      <c r="AX84" s="52" t="str">
        <f>IF(参照!D84="","",参照!D84)</f>
        <v>メニューH</v>
      </c>
      <c r="AY84" s="52">
        <f>IF(参照!E84="","",参照!E84)</f>
        <v>3.77E-4</v>
      </c>
      <c r="AZ84" s="52" t="str">
        <f>IF(参照!F84="","",参照!F84)</f>
        <v>荏原環境プラント(株)</v>
      </c>
      <c r="BA84" s="52" t="str">
        <f>IF(参照!G84="","",参照!G84)</f>
        <v>荏原環境プラント(株)_メニューH</v>
      </c>
      <c r="BB84" s="52">
        <f t="shared" si="32"/>
        <v>0.377</v>
      </c>
      <c r="BD84" s="52" t="str">
        <f>IF(参照!L84="","",参照!L84)</f>
        <v>旭マルヰガス(株)</v>
      </c>
    </row>
    <row r="85" spans="47:56">
      <c r="AU85" s="52" t="str">
        <f>IF(参照!A85="","",参照!A85)</f>
        <v/>
      </c>
      <c r="AV85" s="52" t="str">
        <f>IF(参照!B85="","",参照!B85)</f>
        <v/>
      </c>
      <c r="AW85" s="52" t="str">
        <f>IF(参照!C85="","",参照!C85)</f>
        <v/>
      </c>
      <c r="AX85" s="52" t="str">
        <f>IF(参照!D85="","",参照!D85)</f>
        <v>メニューI</v>
      </c>
      <c r="AY85" s="52">
        <f>IF(参照!E85="","",参照!E85)</f>
        <v>2.5000000000000001E-4</v>
      </c>
      <c r="AZ85" s="52" t="str">
        <f>IF(参照!F85="","",参照!F85)</f>
        <v>荏原環境プラント(株)</v>
      </c>
      <c r="BA85" s="52" t="str">
        <f>IF(参照!G85="","",参照!G85)</f>
        <v>荏原環境プラント(株)_メニューI</v>
      </c>
      <c r="BB85" s="52">
        <f t="shared" si="32"/>
        <v>0.25</v>
      </c>
      <c r="BD85" s="52" t="str">
        <f>IF(参照!L85="","",参照!L85)</f>
        <v>足利ガス(株)</v>
      </c>
    </row>
    <row r="86" spans="47:56">
      <c r="AU86" s="52" t="str">
        <f>IF(参照!A86="","",参照!A86)</f>
        <v/>
      </c>
      <c r="AV86" s="52" t="str">
        <f>IF(参照!B86="","",参照!B86)</f>
        <v/>
      </c>
      <c r="AW86" s="52" t="str">
        <f>IF(参照!C86="","",参照!C86)</f>
        <v/>
      </c>
      <c r="AX86" s="52" t="str">
        <f>IF(参照!D86="","",参照!D86)</f>
        <v>メニューJ</v>
      </c>
      <c r="AY86" s="52">
        <f>IF(参照!E86="","",参照!E86)</f>
        <v>3.5E-4</v>
      </c>
      <c r="AZ86" s="52" t="str">
        <f>IF(参照!F86="","",参照!F86)</f>
        <v>荏原環境プラント(株)</v>
      </c>
      <c r="BA86" s="52" t="str">
        <f>IF(参照!G86="","",参照!G86)</f>
        <v>荏原環境プラント(株)_メニューJ</v>
      </c>
      <c r="BB86" s="52">
        <f t="shared" si="32"/>
        <v>0.35</v>
      </c>
      <c r="BD86" s="52" t="str">
        <f>IF(参照!L86="","",参照!L86)</f>
        <v>(株)アシストワンエナジー</v>
      </c>
    </row>
    <row r="87" spans="47:56">
      <c r="AU87" s="52" t="str">
        <f>IF(参照!A87="","",参照!A87)</f>
        <v/>
      </c>
      <c r="AV87" s="52" t="str">
        <f>IF(参照!B87="","",参照!B87)</f>
        <v/>
      </c>
      <c r="AW87" s="52" t="str">
        <f>IF(参照!C87="","",参照!C87)</f>
        <v/>
      </c>
      <c r="AX87" s="52" t="str">
        <f>IF(参照!D87="","",参照!D87)</f>
        <v>メニューK</v>
      </c>
      <c r="AY87" s="52">
        <f>IF(参照!E87="","",参照!E87)</f>
        <v>1.84E-4</v>
      </c>
      <c r="AZ87" s="52" t="str">
        <f>IF(参照!F87="","",参照!F87)</f>
        <v>荏原環境プラント(株)</v>
      </c>
      <c r="BA87" s="52" t="str">
        <f>IF(参照!G87="","",参照!G87)</f>
        <v>荏原環境プラント(株)_メニューK</v>
      </c>
      <c r="BB87" s="52">
        <f t="shared" si="32"/>
        <v>0.184</v>
      </c>
      <c r="BD87" s="52" t="str">
        <f>IF(参照!L87="","",参照!L87)</f>
        <v>アスエネ(株)</v>
      </c>
    </row>
    <row r="88" spans="47:56">
      <c r="AU88" s="52" t="str">
        <f>IF(参照!A88="","",参照!A88)</f>
        <v/>
      </c>
      <c r="AV88" s="52" t="str">
        <f>IF(参照!B88="","",参照!B88)</f>
        <v/>
      </c>
      <c r="AW88" s="52" t="str">
        <f>IF(参照!C88="","",参照!C88)</f>
        <v/>
      </c>
      <c r="AX88" s="52" t="str">
        <f>IF(参照!D88="","",参照!D88)</f>
        <v>メニューL</v>
      </c>
      <c r="AY88" s="52">
        <f>IF(参照!E88="","",参照!E88)</f>
        <v>1.85E-4</v>
      </c>
      <c r="AZ88" s="52" t="str">
        <f>IF(参照!F88="","",参照!F88)</f>
        <v>荏原環境プラント(株)</v>
      </c>
      <c r="BA88" s="52" t="str">
        <f>IF(参照!G88="","",参照!G88)</f>
        <v>荏原環境プラント(株)_メニューL</v>
      </c>
      <c r="BB88" s="52">
        <f t="shared" si="32"/>
        <v>0.185</v>
      </c>
      <c r="BD88" s="52" t="str">
        <f>IF(参照!L88="","",参照!L88)</f>
        <v>アストマックス(株)</v>
      </c>
    </row>
    <row r="89" spans="47:56">
      <c r="AU89" s="52" t="str">
        <f>IF(参照!A89="","",参照!A89)</f>
        <v/>
      </c>
      <c r="AV89" s="52" t="str">
        <f>IF(参照!B89="","",参照!B89)</f>
        <v/>
      </c>
      <c r="AW89" s="52" t="str">
        <f>IF(参照!C89="","",参照!C89)</f>
        <v/>
      </c>
      <c r="AX89" s="52" t="str">
        <f>IF(参照!D89="","",参照!D89)</f>
        <v>メニューM</v>
      </c>
      <c r="AY89" s="52">
        <f>IF(参照!E89="","",参照!E89)</f>
        <v>3.5299999999999996E-4</v>
      </c>
      <c r="AZ89" s="52" t="str">
        <f>IF(参照!F89="","",参照!F89)</f>
        <v>荏原環境プラント(株)</v>
      </c>
      <c r="BA89" s="52" t="str">
        <f>IF(参照!G89="","",参照!G89)</f>
        <v>荏原環境プラント(株)_メニューM</v>
      </c>
      <c r="BB89" s="52">
        <f t="shared" si="32"/>
        <v>0.35299999999999998</v>
      </c>
      <c r="BD89" s="52" t="str">
        <f>IF(参照!L89="","",参照!L89)</f>
        <v>アストマックス・エネルギー合同会社</v>
      </c>
    </row>
    <row r="90" spans="47:56">
      <c r="AU90" s="52" t="str">
        <f>IF(参照!A90="","",参照!A90)</f>
        <v/>
      </c>
      <c r="AV90" s="52" t="str">
        <f>IF(参照!B90="","",参照!B90)</f>
        <v/>
      </c>
      <c r="AW90" s="52" t="str">
        <f>IF(参照!C90="","",参照!C90)</f>
        <v/>
      </c>
      <c r="AX90" s="52" t="str">
        <f>IF(参照!D90="","",参照!D90)</f>
        <v>メニューN(残差)</v>
      </c>
      <c r="AY90" s="52">
        <f>IF(参照!E90="","",参照!E90)</f>
        <v>2.31E-4</v>
      </c>
      <c r="AZ90" s="52" t="str">
        <f>IF(参照!F90="","",参照!F90)</f>
        <v>荏原環境プラント(株)</v>
      </c>
      <c r="BA90" s="52" t="str">
        <f>IF(参照!G90="","",参照!G90)</f>
        <v>荏原環境プラント(株)_メニューN(残差)</v>
      </c>
      <c r="BB90" s="52">
        <f t="shared" si="32"/>
        <v>0.23100000000000001</v>
      </c>
      <c r="BD90" s="52" t="str">
        <f>IF(参照!L90="","",参照!L90)</f>
        <v>アストモスエネルギー(株)</v>
      </c>
    </row>
    <row r="91" spans="47:56">
      <c r="AU91" s="52" t="str">
        <f>IF(参照!A91="","",参照!A91)</f>
        <v/>
      </c>
      <c r="AV91" s="52" t="str">
        <f>IF(参照!B91="","",参照!B91)</f>
        <v/>
      </c>
      <c r="AW91" s="52" t="str">
        <f>IF(参照!C91="","",参照!C91)</f>
        <v/>
      </c>
      <c r="AX91" s="52" t="str">
        <f>IF(参照!D91="","",参照!D91)</f>
        <v>(参考値)事業者全体</v>
      </c>
      <c r="AY91" s="52">
        <f>IF(参照!E91="","",参照!E91)</f>
        <v>2.3599999999999999E-4</v>
      </c>
      <c r="AZ91" s="52" t="str">
        <f>IF(参照!F91="","",参照!F91)</f>
        <v>荏原環境プラント(株)</v>
      </c>
      <c r="BA91" s="52" t="str">
        <f>IF(参照!G91="","",参照!G91)</f>
        <v>荏原環境プラント(株)_(参考値)事業者全体</v>
      </c>
      <c r="BB91" s="52">
        <f t="shared" si="32"/>
        <v>0.23599999999999999</v>
      </c>
      <c r="BD91" s="52" t="str">
        <f>IF(参照!L91="","",参照!L91)</f>
        <v>厚木瓦斯(株)</v>
      </c>
    </row>
    <row r="92" spans="47:56">
      <c r="AU92" s="52" t="str">
        <f>IF(参照!A92="","",参照!A92)</f>
        <v>A0026</v>
      </c>
      <c r="AV92" s="52" t="str">
        <f>IF(参照!B92="","",参照!B92)</f>
        <v>東京エコサービス(株)</v>
      </c>
      <c r="AW92" s="52">
        <f>IF(参照!C92="","",参照!C92)</f>
        <v>8.7999999999999998E-5</v>
      </c>
      <c r="AX92" s="52" t="str">
        <f>IF(参照!D92="","",参照!D92)</f>
        <v>メニューA</v>
      </c>
      <c r="AY92" s="52">
        <f>IF(参照!E92="","",参照!E92)</f>
        <v>0</v>
      </c>
      <c r="AZ92" s="52" t="str">
        <f>IF(参照!F92="","",参照!F92)</f>
        <v>東京エコサービス(株)</v>
      </c>
      <c r="BA92" s="52" t="str">
        <f>IF(参照!G92="","",参照!G92)</f>
        <v>東京エコサービス(株)_メニューA</v>
      </c>
      <c r="BB92" s="52">
        <f t="shared" si="32"/>
        <v>0</v>
      </c>
      <c r="BD92" s="52" t="str">
        <f>IF(参照!L92="","",参照!L92)</f>
        <v>(株)アドバンテック</v>
      </c>
    </row>
    <row r="93" spans="47:56">
      <c r="AU93" s="52" t="str">
        <f>IF(参照!A93="","",参照!A93)</f>
        <v/>
      </c>
      <c r="AV93" s="52" t="str">
        <f>IF(参照!B93="","",参照!B93)</f>
        <v/>
      </c>
      <c r="AW93" s="52" t="str">
        <f>IF(参照!C93="","",参照!C93)</f>
        <v/>
      </c>
      <c r="AX93" s="52" t="str">
        <f>IF(参照!D93="","",参照!D93)</f>
        <v>メニューB(残差)</v>
      </c>
      <c r="AY93" s="52">
        <f>IF(参照!E93="","",参照!E93)</f>
        <v>0</v>
      </c>
      <c r="AZ93" s="52" t="str">
        <f>IF(参照!F93="","",参照!F93)</f>
        <v>東京エコサービス(株)</v>
      </c>
      <c r="BA93" s="52" t="str">
        <f>IF(参照!G93="","",参照!G93)</f>
        <v>東京エコサービス(株)_メニューB(残差)</v>
      </c>
      <c r="BB93" s="52">
        <f t="shared" si="32"/>
        <v>0</v>
      </c>
      <c r="BD93" s="52" t="str">
        <f>IF(参照!L93="","",参照!L93)</f>
        <v>(株)アメニティ電力</v>
      </c>
    </row>
    <row r="94" spans="47:56">
      <c r="AU94" s="52" t="str">
        <f>IF(参照!A94="","",参照!A94)</f>
        <v/>
      </c>
      <c r="AV94" s="52" t="str">
        <f>IF(参照!B94="","",参照!B94)</f>
        <v/>
      </c>
      <c r="AW94" s="52" t="str">
        <f>IF(参照!C94="","",参照!C94)</f>
        <v/>
      </c>
      <c r="AX94" s="52" t="str">
        <f>IF(参照!D94="","",参照!D94)</f>
        <v>(参考値)事業者全体</v>
      </c>
      <c r="AY94" s="52">
        <f>IF(参照!E94="","",参照!E94)</f>
        <v>4.6999999999999997E-5</v>
      </c>
      <c r="AZ94" s="52" t="str">
        <f>IF(参照!F94="","",参照!F94)</f>
        <v>東京エコサービス(株)</v>
      </c>
      <c r="BA94" s="52" t="str">
        <f>IF(参照!G94="","",参照!G94)</f>
        <v>東京エコサービス(株)_(参考値)事業者全体</v>
      </c>
      <c r="BB94" s="52">
        <f t="shared" si="32"/>
        <v>4.7E-2</v>
      </c>
      <c r="BD94" s="52" t="str">
        <f>IF(参照!L94="","",参照!L94)</f>
        <v>有明エナジー(株)</v>
      </c>
    </row>
    <row r="95" spans="47:56">
      <c r="AU95" s="52" t="str">
        <f>IF(参照!A95="","",参照!A95)</f>
        <v>A0027</v>
      </c>
      <c r="AV95" s="52" t="str">
        <f>IF(参照!B95="","",参照!B95)</f>
        <v>ダイヤモンドパワー(株)</v>
      </c>
      <c r="AW95" s="52">
        <f>IF(参照!C95="","",参照!C95)</f>
        <v>9.990000000000001E-4</v>
      </c>
      <c r="AX95" s="52" t="str">
        <f>IF(参照!D95="","",参照!D95)</f>
        <v>メニューA</v>
      </c>
      <c r="AY95" s="52">
        <f>IF(参照!E95="","",参照!E95)</f>
        <v>0</v>
      </c>
      <c r="AZ95" s="52" t="str">
        <f>IF(参照!F95="","",参照!F95)</f>
        <v>ダイヤモンドパワー(株)</v>
      </c>
      <c r="BA95" s="52" t="str">
        <f>IF(参照!G95="","",参照!G95)</f>
        <v>ダイヤモンドパワー(株)_メニューA</v>
      </c>
      <c r="BB95" s="52">
        <f t="shared" si="32"/>
        <v>0</v>
      </c>
      <c r="BD95" s="52" t="str">
        <f>IF(参照!L95="","",参照!L95)</f>
        <v>(株)アルファライズ</v>
      </c>
    </row>
    <row r="96" spans="47:56">
      <c r="AU96" s="52" t="str">
        <f>IF(参照!A96="","",参照!A96)</f>
        <v/>
      </c>
      <c r="AV96" s="52" t="str">
        <f>IF(参照!B96="","",参照!B96)</f>
        <v/>
      </c>
      <c r="AW96" s="52" t="str">
        <f>IF(参照!C96="","",参照!C96)</f>
        <v/>
      </c>
      <c r="AX96" s="52" t="str">
        <f>IF(参照!D96="","",参照!D96)</f>
        <v>メニューB</v>
      </c>
      <c r="AY96" s="52">
        <f>IF(参照!E96="","",参照!E96)</f>
        <v>2.2700000000000002E-4</v>
      </c>
      <c r="AZ96" s="52" t="str">
        <f>IF(参照!F96="","",参照!F96)</f>
        <v>ダイヤモンドパワー(株)</v>
      </c>
      <c r="BA96" s="52" t="str">
        <f>IF(参照!G96="","",参照!G96)</f>
        <v>ダイヤモンドパワー(株)_メニューB</v>
      </c>
      <c r="BB96" s="52">
        <f t="shared" si="32"/>
        <v>0.22700000000000001</v>
      </c>
      <c r="BD96" s="52" t="str">
        <f>IF(参照!L96="","",参照!L96)</f>
        <v>あんしん電力合同会社</v>
      </c>
    </row>
    <row r="97" spans="47:56">
      <c r="AU97" s="52" t="str">
        <f>IF(参照!A97="","",参照!A97)</f>
        <v/>
      </c>
      <c r="AV97" s="52" t="str">
        <f>IF(参照!B97="","",参照!B97)</f>
        <v/>
      </c>
      <c r="AW97" s="52" t="str">
        <f>IF(参照!C97="","",参照!C97)</f>
        <v/>
      </c>
      <c r="AX97" s="52" t="str">
        <f>IF(参照!D97="","",参照!D97)</f>
        <v>メニューC(残差)</v>
      </c>
      <c r="AY97" s="52">
        <f>IF(参照!E97="","",参照!E97)</f>
        <v>1.2689999999999999E-3</v>
      </c>
      <c r="AZ97" s="52" t="str">
        <f>IF(参照!F97="","",参照!F97)</f>
        <v>ダイヤモンドパワー(株)</v>
      </c>
      <c r="BA97" s="52" t="str">
        <f>IF(参照!G97="","",参照!G97)</f>
        <v>ダイヤモンドパワー(株)_メニューC(残差)</v>
      </c>
      <c r="BB97" s="52">
        <f t="shared" si="32"/>
        <v>1.2689999999999999</v>
      </c>
      <c r="BD97" s="52" t="str">
        <f>IF(参照!L97="","",参照!L97)</f>
        <v>アンビット・エナジー・ジャパン合同会社</v>
      </c>
    </row>
    <row r="98" spans="47:56">
      <c r="AU98" s="52" t="str">
        <f>IF(参照!A98="","",参照!A98)</f>
        <v/>
      </c>
      <c r="AV98" s="52" t="str">
        <f>IF(参照!B98="","",参照!B98)</f>
        <v/>
      </c>
      <c r="AW98" s="52" t="str">
        <f>IF(参照!C98="","",参照!C98)</f>
        <v/>
      </c>
      <c r="AX98" s="52" t="str">
        <f>IF(参照!D98="","",参照!D98)</f>
        <v>(参考値)事業者全体</v>
      </c>
      <c r="AY98" s="52">
        <f>IF(参照!E98="","",参照!E98)</f>
        <v>6.0899999999999995E-4</v>
      </c>
      <c r="AZ98" s="52" t="str">
        <f>IF(参照!F98="","",参照!F98)</f>
        <v>ダイヤモンドパワー(株)</v>
      </c>
      <c r="BA98" s="52" t="str">
        <f>IF(参照!G98="","",参照!G98)</f>
        <v>ダイヤモンドパワー(株)_(参考値)事業者全体</v>
      </c>
      <c r="BB98" s="52">
        <f t="shared" si="32"/>
        <v>0.60899999999999999</v>
      </c>
      <c r="BD98" s="52" t="str">
        <f>IF(参照!L98="","",参照!L98)</f>
        <v>(株)イーエムアイ</v>
      </c>
    </row>
    <row r="99" spans="47:56">
      <c r="AU99" s="52" t="str">
        <f>IF(参照!A99="","",参照!A99)</f>
        <v>A0028</v>
      </c>
      <c r="AV99" s="52" t="str">
        <f>IF(参照!B99="","",参照!B99)</f>
        <v>出光グリーンパワー(株)</v>
      </c>
      <c r="AW99" s="52">
        <f>IF(参照!C99="","",参照!C99)</f>
        <v>2.9999999999999997E-4</v>
      </c>
      <c r="AX99" s="52" t="str">
        <f>IF(参照!D99="","",参照!D99)</f>
        <v>メニューA</v>
      </c>
      <c r="AY99" s="52">
        <f>IF(参照!E99="","",参照!E99)</f>
        <v>0</v>
      </c>
      <c r="AZ99" s="52" t="str">
        <f>IF(参照!F99="","",参照!F99)</f>
        <v>出光グリーンパワー(株)</v>
      </c>
      <c r="BA99" s="52" t="str">
        <f>IF(参照!G99="","",参照!G99)</f>
        <v>出光グリーンパワー(株)_メニューA</v>
      </c>
      <c r="BB99" s="52">
        <f t="shared" si="32"/>
        <v>0</v>
      </c>
      <c r="BD99" s="52" t="str">
        <f>IF(参照!L99="","",参照!L99)</f>
        <v>(株)イーセル</v>
      </c>
    </row>
    <row r="100" spans="47:56">
      <c r="AU100" s="52" t="str">
        <f>IF(参照!A100="","",参照!A100)</f>
        <v/>
      </c>
      <c r="AV100" s="52" t="str">
        <f>IF(参照!B100="","",参照!B100)</f>
        <v/>
      </c>
      <c r="AW100" s="52" t="str">
        <f>IF(参照!C100="","",参照!C100)</f>
        <v/>
      </c>
      <c r="AX100" s="52" t="str">
        <f>IF(参照!D100="","",参照!D100)</f>
        <v>メニューB</v>
      </c>
      <c r="AY100" s="52">
        <f>IF(参照!E100="","",参照!E100)</f>
        <v>0</v>
      </c>
      <c r="AZ100" s="52" t="str">
        <f>IF(参照!F100="","",参照!F100)</f>
        <v>出光グリーンパワー(株)</v>
      </c>
      <c r="BA100" s="52" t="str">
        <f>IF(参照!G100="","",参照!G100)</f>
        <v>出光グリーンパワー(株)_メニューB</v>
      </c>
      <c r="BB100" s="52">
        <f t="shared" si="32"/>
        <v>0</v>
      </c>
      <c r="BD100" s="52" t="str">
        <f>IF(参照!L100="","",参照!L100)</f>
        <v>飯田まちづくり電力(株)</v>
      </c>
    </row>
    <row r="101" spans="47:56">
      <c r="AU101" s="52" t="str">
        <f>IF(参照!A101="","",参照!A101)</f>
        <v/>
      </c>
      <c r="AV101" s="52" t="str">
        <f>IF(参照!B101="","",参照!B101)</f>
        <v/>
      </c>
      <c r="AW101" s="52" t="str">
        <f>IF(参照!C101="","",参照!C101)</f>
        <v/>
      </c>
      <c r="AX101" s="52" t="str">
        <f>IF(参照!D101="","",参照!D101)</f>
        <v>メニューC</v>
      </c>
      <c r="AY101" s="52">
        <f>IF(参照!E101="","",参照!E101)</f>
        <v>2.0000000000000001E-4</v>
      </c>
      <c r="AZ101" s="52" t="str">
        <f>IF(参照!F101="","",参照!F101)</f>
        <v>出光グリーンパワー(株)</v>
      </c>
      <c r="BA101" s="52" t="str">
        <f>IF(参照!G101="","",参照!G101)</f>
        <v>出光グリーンパワー(株)_メニューC</v>
      </c>
      <c r="BB101" s="52">
        <f t="shared" si="32"/>
        <v>0.2</v>
      </c>
      <c r="BD101" s="52" t="str">
        <f>IF(参照!L101="","",参照!L101)</f>
        <v>(株)イーネットワーク</v>
      </c>
    </row>
    <row r="102" spans="47:56">
      <c r="AU102" s="52" t="str">
        <f>IF(参照!A102="","",参照!A102)</f>
        <v/>
      </c>
      <c r="AV102" s="52" t="str">
        <f>IF(参照!B102="","",参照!B102)</f>
        <v/>
      </c>
      <c r="AW102" s="52" t="str">
        <f>IF(参照!C102="","",参照!C102)</f>
        <v/>
      </c>
      <c r="AX102" s="52" t="str">
        <f>IF(参照!D102="","",参照!D102)</f>
        <v>メニューD(残差)</v>
      </c>
      <c r="AY102" s="52">
        <f>IF(参照!E102="","",参照!E102)</f>
        <v>4.5100000000000001E-4</v>
      </c>
      <c r="AZ102" s="52" t="str">
        <f>IF(参照!F102="","",参照!F102)</f>
        <v>出光グリーンパワー(株)</v>
      </c>
      <c r="BA102" s="52" t="str">
        <f>IF(参照!G102="","",参照!G102)</f>
        <v>出光グリーンパワー(株)_メニューD(残差)</v>
      </c>
      <c r="BB102" s="52">
        <f t="shared" si="32"/>
        <v>0.45100000000000001</v>
      </c>
      <c r="BD102" s="52" t="str">
        <f>IF(参照!L102="","",参照!L102)</f>
        <v>(株)イーネットワークシステムズ</v>
      </c>
    </row>
    <row r="103" spans="47:56">
      <c r="AU103" s="52" t="str">
        <f>IF(参照!A103="","",参照!A103)</f>
        <v/>
      </c>
      <c r="AV103" s="52" t="str">
        <f>IF(参照!B103="","",参照!B103)</f>
        <v/>
      </c>
      <c r="AW103" s="52" t="str">
        <f>IF(参照!C103="","",参照!C103)</f>
        <v/>
      </c>
      <c r="AX103" s="52" t="str">
        <f>IF(参照!D103="","",参照!D103)</f>
        <v>(参考値)事業者全体</v>
      </c>
      <c r="AY103" s="52">
        <f>IF(参照!E103="","",参照!E103)</f>
        <v>3.9400000000000004E-4</v>
      </c>
      <c r="AZ103" s="52" t="str">
        <f>IF(参照!F103="","",参照!F103)</f>
        <v>出光グリーンパワー(株)</v>
      </c>
      <c r="BA103" s="52" t="str">
        <f>IF(参照!G103="","",参照!G103)</f>
        <v>出光グリーンパワー(株)_(参考値)事業者全体</v>
      </c>
      <c r="BB103" s="52">
        <f t="shared" si="32"/>
        <v>0.39400000000000002</v>
      </c>
      <c r="BD103" s="52" t="str">
        <f>IF(参照!L103="","",参照!L103)</f>
        <v>イーレックス(株)</v>
      </c>
    </row>
    <row r="104" spans="47:56">
      <c r="AU104" s="52" t="str">
        <f>IF(参照!A104="","",参照!A104)</f>
        <v>A0031</v>
      </c>
      <c r="AV104" s="52" t="str">
        <f>IF(参照!B104="","",参照!B104)</f>
        <v>(株)新出光</v>
      </c>
      <c r="AW104" s="52">
        <f>IF(参照!C104="","",参照!C104)</f>
        <v>4.7399999999999997E-4</v>
      </c>
      <c r="AX104" s="52" t="str">
        <f>IF(参照!D104="","",参照!D104)</f>
        <v>メニューA</v>
      </c>
      <c r="AY104" s="52">
        <f>IF(参照!E104="","",参照!E104)</f>
        <v>0</v>
      </c>
      <c r="AZ104" s="52" t="str">
        <f>IF(参照!F104="","",参照!F104)</f>
        <v>(株)新出光</v>
      </c>
      <c r="BA104" s="52" t="str">
        <f>IF(参照!G104="","",参照!G104)</f>
        <v>(株)新出光_メニューA</v>
      </c>
      <c r="BB104" s="52">
        <f t="shared" si="32"/>
        <v>0</v>
      </c>
      <c r="BD104" s="52" t="str">
        <f>IF(参照!L104="","",参照!L104)</f>
        <v>イオンディライト(株)</v>
      </c>
    </row>
    <row r="105" spans="47:56">
      <c r="AU105" s="52" t="str">
        <f>IF(参照!A105="","",参照!A105)</f>
        <v/>
      </c>
      <c r="AV105" s="52" t="str">
        <f>IF(参照!B105="","",参照!B105)</f>
        <v/>
      </c>
      <c r="AW105" s="52" t="str">
        <f>IF(参照!C105="","",参照!C105)</f>
        <v/>
      </c>
      <c r="AX105" s="52" t="str">
        <f>IF(参照!D105="","",参照!D105)</f>
        <v>メニューB</v>
      </c>
      <c r="AY105" s="52">
        <f>IF(参照!E105="","",参照!E105)</f>
        <v>0</v>
      </c>
      <c r="AZ105" s="52" t="str">
        <f>IF(参照!F105="","",参照!F105)</f>
        <v>(株)新出光</v>
      </c>
      <c r="BA105" s="52" t="str">
        <f>IF(参照!G105="","",参照!G105)</f>
        <v>(株)新出光_メニューB</v>
      </c>
      <c r="BB105" s="52">
        <f t="shared" si="32"/>
        <v>0</v>
      </c>
      <c r="BD105" s="52" t="str">
        <f>IF(参照!L105="","",参照!L105)</f>
        <v>(株)池見石油店</v>
      </c>
    </row>
    <row r="106" spans="47:56">
      <c r="AU106" s="52" t="str">
        <f>IF(参照!A106="","",参照!A106)</f>
        <v/>
      </c>
      <c r="AV106" s="52" t="str">
        <f>IF(参照!B106="","",参照!B106)</f>
        <v/>
      </c>
      <c r="AW106" s="52" t="str">
        <f>IF(参照!C106="","",参照!C106)</f>
        <v/>
      </c>
      <c r="AX106" s="52" t="str">
        <f>IF(参照!D106="","",参照!D106)</f>
        <v>メニューC</v>
      </c>
      <c r="AY106" s="52">
        <f>IF(参照!E106="","",参照!E106)</f>
        <v>0</v>
      </c>
      <c r="AZ106" s="52" t="str">
        <f>IF(参照!F106="","",参照!F106)</f>
        <v>(株)新出光</v>
      </c>
      <c r="BA106" s="52" t="str">
        <f>IF(参照!G106="","",参照!G106)</f>
        <v>(株)新出光_メニューC</v>
      </c>
      <c r="BB106" s="52">
        <f t="shared" si="32"/>
        <v>0</v>
      </c>
      <c r="BD106" s="52" t="str">
        <f>IF(参照!L106="","",参照!L106)</f>
        <v>いこま市民パワー(株)</v>
      </c>
    </row>
    <row r="107" spans="47:56">
      <c r="AU107" s="52" t="str">
        <f>IF(参照!A107="","",参照!A107)</f>
        <v/>
      </c>
      <c r="AV107" s="52" t="str">
        <f>IF(参照!B107="","",参照!B107)</f>
        <v/>
      </c>
      <c r="AW107" s="52" t="str">
        <f>IF(参照!C107="","",参照!C107)</f>
        <v/>
      </c>
      <c r="AX107" s="52" t="str">
        <f>IF(参照!D107="","",参照!D107)</f>
        <v>メニューD</v>
      </c>
      <c r="AY107" s="52">
        <f>IF(参照!E107="","",参照!E107)</f>
        <v>1.11E-4</v>
      </c>
      <c r="AZ107" s="52" t="str">
        <f>IF(参照!F107="","",参照!F107)</f>
        <v>(株)新出光</v>
      </c>
      <c r="BA107" s="52" t="str">
        <f>IF(参照!G107="","",参照!G107)</f>
        <v>(株)新出光_メニューD</v>
      </c>
      <c r="BB107" s="52">
        <f t="shared" si="32"/>
        <v>0.111</v>
      </c>
      <c r="BD107" s="52" t="str">
        <f>IF(参照!L107="","",参照!L107)</f>
        <v>(株)イシオ</v>
      </c>
    </row>
    <row r="108" spans="47:56">
      <c r="AU108" s="52" t="str">
        <f>IF(参照!A108="","",参照!A108)</f>
        <v/>
      </c>
      <c r="AV108" s="52" t="str">
        <f>IF(参照!B108="","",参照!B108)</f>
        <v/>
      </c>
      <c r="AW108" s="52" t="str">
        <f>IF(参照!C108="","",参照!C108)</f>
        <v/>
      </c>
      <c r="AX108" s="52" t="str">
        <f>IF(参照!D108="","",参照!D108)</f>
        <v>メニューE</v>
      </c>
      <c r="AY108" s="52">
        <f>IF(参照!E108="","",参照!E108)</f>
        <v>0</v>
      </c>
      <c r="AZ108" s="52" t="str">
        <f>IF(参照!F108="","",参照!F108)</f>
        <v>(株)新出光</v>
      </c>
      <c r="BA108" s="52" t="str">
        <f>IF(参照!G108="","",参照!G108)</f>
        <v>(株)新出光_メニューE</v>
      </c>
      <c r="BB108" s="52">
        <f t="shared" si="32"/>
        <v>0</v>
      </c>
      <c r="BD108" s="52" t="str">
        <f>IF(参照!L108="","",参照!L108)</f>
        <v>石川電力(株)</v>
      </c>
    </row>
    <row r="109" spans="47:56">
      <c r="AU109" s="52" t="str">
        <f>IF(参照!A109="","",参照!A109)</f>
        <v/>
      </c>
      <c r="AV109" s="52" t="str">
        <f>IF(参照!B109="","",参照!B109)</f>
        <v/>
      </c>
      <c r="AW109" s="52" t="str">
        <f>IF(参照!C109="","",参照!C109)</f>
        <v/>
      </c>
      <c r="AX109" s="52" t="str">
        <f>IF(参照!D109="","",参照!D109)</f>
        <v>メニューF</v>
      </c>
      <c r="AY109" s="52">
        <f>IF(参照!E109="","",参照!E109)</f>
        <v>0</v>
      </c>
      <c r="AZ109" s="52" t="str">
        <f>IF(参照!F109="","",参照!F109)</f>
        <v>(株)新出光</v>
      </c>
      <c r="BA109" s="52" t="str">
        <f>IF(参照!G109="","",参照!G109)</f>
        <v>(株)新出光_メニューF</v>
      </c>
      <c r="BB109" s="52">
        <f t="shared" si="32"/>
        <v>0</v>
      </c>
      <c r="BD109" s="52" t="str">
        <f>IF(参照!L109="","",参照!L109)</f>
        <v>一般財団法人泉佐野電力　　</v>
      </c>
    </row>
    <row r="110" spans="47:56">
      <c r="AU110" s="52" t="str">
        <f>IF(参照!A110="","",参照!A110)</f>
        <v/>
      </c>
      <c r="AV110" s="52" t="str">
        <f>IF(参照!B110="","",参照!B110)</f>
        <v/>
      </c>
      <c r="AW110" s="52" t="str">
        <f>IF(参照!C110="","",参照!C110)</f>
        <v/>
      </c>
      <c r="AX110" s="52" t="str">
        <f>IF(参照!D110="","",参照!D110)</f>
        <v>メニューG</v>
      </c>
      <c r="AY110" s="52">
        <f>IF(参照!E110="","",参照!E110)</f>
        <v>0</v>
      </c>
      <c r="AZ110" s="52" t="str">
        <f>IF(参照!F110="","",参照!F110)</f>
        <v>(株)新出光</v>
      </c>
      <c r="BA110" s="52" t="str">
        <f>IF(参照!G110="","",参照!G110)</f>
        <v>(株)新出光_メニューG</v>
      </c>
      <c r="BB110" s="52">
        <f t="shared" si="32"/>
        <v>0</v>
      </c>
      <c r="BD110" s="52" t="str">
        <f>IF(参照!L110="","",参照!L110)</f>
        <v>いずも縁結び電力(株)</v>
      </c>
    </row>
    <row r="111" spans="47:56">
      <c r="AU111" s="52" t="str">
        <f>IF(参照!A111="","",参照!A111)</f>
        <v/>
      </c>
      <c r="AV111" s="52" t="str">
        <f>IF(参照!B111="","",参照!B111)</f>
        <v/>
      </c>
      <c r="AW111" s="52" t="str">
        <f>IF(参照!C111="","",参照!C111)</f>
        <v/>
      </c>
      <c r="AX111" s="52" t="str">
        <f>IF(参照!D111="","",参照!D111)</f>
        <v>メニューH</v>
      </c>
      <c r="AY111" s="52">
        <f>IF(参照!E111="","",参照!E111)</f>
        <v>0</v>
      </c>
      <c r="AZ111" s="52" t="str">
        <f>IF(参照!F111="","",参照!F111)</f>
        <v>(株)新出光</v>
      </c>
      <c r="BA111" s="52" t="str">
        <f>IF(参照!G111="","",参照!G111)</f>
        <v>(株)新出光_メニューH</v>
      </c>
      <c r="BB111" s="52">
        <f t="shared" si="32"/>
        <v>0</v>
      </c>
      <c r="BD111" s="52" t="str">
        <f>IF(参照!L111="","",参照!L111)</f>
        <v>出雲ガス(株)</v>
      </c>
    </row>
    <row r="112" spans="47:56">
      <c r="AU112" s="52" t="str">
        <f>IF(参照!A112="","",参照!A112)</f>
        <v/>
      </c>
      <c r="AV112" s="52" t="str">
        <f>IF(参照!B112="","",参照!B112)</f>
        <v/>
      </c>
      <c r="AW112" s="52" t="str">
        <f>IF(参照!C112="","",参照!C112)</f>
        <v/>
      </c>
      <c r="AX112" s="52" t="str">
        <f>IF(参照!D112="","",参照!D112)</f>
        <v>メニューI(残差)</v>
      </c>
      <c r="AY112" s="52">
        <f>IF(参照!E112="","",参照!E112)</f>
        <v>4.9700000000000005E-4</v>
      </c>
      <c r="AZ112" s="52" t="str">
        <f>IF(参照!F112="","",参照!F112)</f>
        <v>(株)新出光</v>
      </c>
      <c r="BA112" s="52" t="str">
        <f>IF(参照!G112="","",参照!G112)</f>
        <v>(株)新出光_メニューI(残差)</v>
      </c>
      <c r="BB112" s="52">
        <f t="shared" si="32"/>
        <v>0.49700000000000005</v>
      </c>
      <c r="BD112" s="52" t="str">
        <f>IF(参照!L112="","",参照!L112)</f>
        <v>出雲ケーブルビジョン(株)</v>
      </c>
    </row>
    <row r="113" spans="47:56">
      <c r="AU113" s="52" t="str">
        <f>IF(参照!A113="","",参照!A113)</f>
        <v/>
      </c>
      <c r="AV113" s="52" t="str">
        <f>IF(参照!B113="","",参照!B113)</f>
        <v/>
      </c>
      <c r="AW113" s="52" t="str">
        <f>IF(参照!C113="","",参照!C113)</f>
        <v/>
      </c>
      <c r="AX113" s="52" t="str">
        <f>IF(参照!D113="","",参照!D113)</f>
        <v>(参考値)事業者全体</v>
      </c>
      <c r="AY113" s="52">
        <f>IF(参照!E113="","",参照!E113)</f>
        <v>4.5800000000000002E-4</v>
      </c>
      <c r="AZ113" s="52" t="str">
        <f>IF(参照!F113="","",参照!F113)</f>
        <v>(株)新出光</v>
      </c>
      <c r="BA113" s="52" t="str">
        <f>IF(参照!G113="","",参照!G113)</f>
        <v>(株)新出光_(参考値)事業者全体</v>
      </c>
      <c r="BB113" s="52">
        <f t="shared" si="32"/>
        <v>0.45800000000000002</v>
      </c>
      <c r="BD113" s="52" t="str">
        <f>IF(参照!L113="","",参照!L113)</f>
        <v>伊勢崎ガス(株)</v>
      </c>
    </row>
    <row r="114" spans="47:56">
      <c r="AU114" s="52" t="str">
        <f>IF(参照!A114="","",参照!A114)</f>
        <v>A0032</v>
      </c>
      <c r="AV114" s="52" t="str">
        <f>IF(参照!B114="","",参照!B114)</f>
        <v>セントラル石油瓦斯(株)</v>
      </c>
      <c r="AW114" s="52">
        <f>IF(参照!C114="","",参照!C114)</f>
        <v>4.9399999999999997E-4</v>
      </c>
      <c r="AX114" s="52" t="str">
        <f>IF(参照!D114="","",参照!D114)</f>
        <v/>
      </c>
      <c r="AY114" s="52">
        <f>IF(参照!E114="","",参照!E114)</f>
        <v>4.3800000000000002E-4</v>
      </c>
      <c r="AZ114" s="52" t="str">
        <f>IF(参照!F114="","",参照!F114)</f>
        <v>セントラル石油瓦斯(株)</v>
      </c>
      <c r="BA114" s="52" t="str">
        <f>IF(参照!G114="","",参照!G114)</f>
        <v>セントラル石油瓦斯(株)_</v>
      </c>
      <c r="BB114" s="52">
        <f t="shared" si="32"/>
        <v>0.438</v>
      </c>
      <c r="BD114" s="52" t="str">
        <f>IF(参照!L114="","",参照!L114)</f>
        <v>伊勢志摩電力(株)</v>
      </c>
    </row>
    <row r="115" spans="47:56">
      <c r="AU115" s="52" t="str">
        <f>IF(参照!A115="","",参照!A115)</f>
        <v>A0034</v>
      </c>
      <c r="AV115" s="52" t="str">
        <f>IF(参照!B115="","",参照!B115)</f>
        <v>一般財団法人泉佐野電力　　</v>
      </c>
      <c r="AW115" s="52">
        <f>IF(参照!C115="","",参照!C115)</f>
        <v>3.68E-4</v>
      </c>
      <c r="AX115" s="52" t="str">
        <f>IF(参照!D115="","",参照!D115)</f>
        <v/>
      </c>
      <c r="AY115" s="52">
        <f>IF(参照!E115="","",参照!E115)</f>
        <v>4.37E-4</v>
      </c>
      <c r="AZ115" s="52" t="str">
        <f>IF(参照!F115="","",参照!F115)</f>
        <v>一般財団法人泉佐野電力　　</v>
      </c>
      <c r="BA115" s="52" t="str">
        <f>IF(参照!G115="","",参照!G115)</f>
        <v>一般財団法人泉佐野電力　　_</v>
      </c>
      <c r="BB115" s="52">
        <f t="shared" si="32"/>
        <v>0.437</v>
      </c>
      <c r="BD115" s="52" t="str">
        <f>IF(参照!L115="","",参照!L115)</f>
        <v>(株)いちき串木野電力</v>
      </c>
    </row>
    <row r="116" spans="47:56">
      <c r="AU116" s="52" t="str">
        <f>IF(参照!A116="","",参照!A116)</f>
        <v>A0035</v>
      </c>
      <c r="AV116" s="52" t="str">
        <f>IF(参照!B116="","",参照!B116)</f>
        <v>コスモエネルギーソリューションズ(株)</v>
      </c>
      <c r="AW116" s="52">
        <f>IF(参照!C116="","",参照!C116)</f>
        <v>3.0499999999999999E-4</v>
      </c>
      <c r="AX116" s="52" t="str">
        <f>IF(参照!D116="","",参照!D116)</f>
        <v>メニューA</v>
      </c>
      <c r="AY116" s="52">
        <f>IF(参照!E116="","",参照!E116)</f>
        <v>0</v>
      </c>
      <c r="AZ116" s="52" t="str">
        <f>IF(参照!F116="","",参照!F116)</f>
        <v>コスモエネルギーソリューションズ(株)</v>
      </c>
      <c r="BA116" s="52" t="str">
        <f>IF(参照!G116="","",参照!G116)</f>
        <v>コスモエネルギーソリューションズ(株)_メニューA</v>
      </c>
      <c r="BB116" s="52">
        <f t="shared" si="32"/>
        <v>0</v>
      </c>
      <c r="BD116" s="52" t="str">
        <f>IF(参照!L116="","",参照!L116)</f>
        <v>(株)いちたかガスワン</v>
      </c>
    </row>
    <row r="117" spans="47:56">
      <c r="AU117" s="52" t="str">
        <f>IF(参照!A117="","",参照!A117)</f>
        <v/>
      </c>
      <c r="AV117" s="52" t="str">
        <f>IF(参照!B117="","",参照!B117)</f>
        <v/>
      </c>
      <c r="AW117" s="52" t="str">
        <f>IF(参照!C117="","",参照!C117)</f>
        <v/>
      </c>
      <c r="AX117" s="52" t="str">
        <f>IF(参照!D117="","",参照!D117)</f>
        <v>メニューB(残差)</v>
      </c>
      <c r="AY117" s="52">
        <f>IF(参照!E117="","",参照!E117)</f>
        <v>6.8800000000000003E-4</v>
      </c>
      <c r="AZ117" s="52" t="str">
        <f>IF(参照!F117="","",参照!F117)</f>
        <v>コスモエネルギーソリューションズ(株)</v>
      </c>
      <c r="BA117" s="52" t="str">
        <f>IF(参照!G117="","",参照!G117)</f>
        <v>コスモエネルギーソリューションズ(株)_メニューB(残差)</v>
      </c>
      <c r="BB117" s="52">
        <f t="shared" si="32"/>
        <v>0.68800000000000006</v>
      </c>
      <c r="BD117" s="52" t="str">
        <f>IF(参照!L117="","",参照!L117)</f>
        <v>出光グリーンパワー(株)</v>
      </c>
    </row>
    <row r="118" spans="47:56">
      <c r="AU118" s="52" t="str">
        <f>IF(参照!A118="","",参照!A118)</f>
        <v/>
      </c>
      <c r="AV118" s="52" t="str">
        <f>IF(参照!B118="","",参照!B118)</f>
        <v/>
      </c>
      <c r="AW118" s="52" t="str">
        <f>IF(参照!C118="","",参照!C118)</f>
        <v/>
      </c>
      <c r="AX118" s="52" t="str">
        <f>IF(参照!D118="","",参照!D118)</f>
        <v>(参考値)事業者全体</v>
      </c>
      <c r="AY118" s="52">
        <f>IF(参照!E118="","",参照!E118)</f>
        <v>5.04E-4</v>
      </c>
      <c r="AZ118" s="52" t="str">
        <f>IF(参照!F118="","",参照!F118)</f>
        <v>コスモエネルギーソリューションズ(株)</v>
      </c>
      <c r="BA118" s="52" t="str">
        <f>IF(参照!G118="","",参照!G118)</f>
        <v>コスモエネルギーソリューションズ(株)_(参考値)事業者全体</v>
      </c>
      <c r="BB118" s="52">
        <f t="shared" si="32"/>
        <v>0.504</v>
      </c>
      <c r="BD118" s="52" t="str">
        <f>IF(参照!L118="","",参照!L118)</f>
        <v>出光興産(株)</v>
      </c>
    </row>
    <row r="119" spans="47:56">
      <c r="AU119" s="52" t="str">
        <f>IF(参照!A119="","",参照!A119)</f>
        <v>A0036</v>
      </c>
      <c r="AV119" s="52" t="str">
        <f>IF(参照!B119="","",参照!B119)</f>
        <v>(株)グリーンサークル</v>
      </c>
      <c r="AW119" s="52">
        <f>IF(参照!C119="","",参照!C119)</f>
        <v>3.8000000000000002E-5</v>
      </c>
      <c r="AX119" s="52" t="str">
        <f>IF(参照!D119="","",参照!D119)</f>
        <v/>
      </c>
      <c r="AY119" s="52">
        <f>IF(参照!E119="","",参照!E119)</f>
        <v>4.4099999999999999E-4</v>
      </c>
      <c r="AZ119" s="52" t="str">
        <f>IF(参照!F119="","",参照!F119)</f>
        <v>(株)グリーンサークル</v>
      </c>
      <c r="BA119" s="52" t="str">
        <f>IF(参照!G119="","",参照!G119)</f>
        <v>(株)グリーンサークル_</v>
      </c>
      <c r="BB119" s="52">
        <f t="shared" si="32"/>
        <v>0.441</v>
      </c>
      <c r="BD119" s="52" t="str">
        <f>IF(参照!L119="","",参照!L119)</f>
        <v>伊藤忠エネクス(株)</v>
      </c>
    </row>
    <row r="120" spans="47:56">
      <c r="AU120" s="52" t="str">
        <f>IF(参照!A120="","",参照!A120)</f>
        <v>A0037</v>
      </c>
      <c r="AV120" s="52" t="str">
        <f>IF(参照!B120="","",参照!B120)</f>
        <v>(株)ウエスト電力</v>
      </c>
      <c r="AW120" s="52">
        <f>IF(参照!C120="","",参照!C120)</f>
        <v>3.6900000000000002E-4</v>
      </c>
      <c r="AX120" s="52" t="str">
        <f>IF(参照!D120="","",参照!D120)</f>
        <v>メニューA</v>
      </c>
      <c r="AY120" s="52">
        <f>IF(参照!E120="","",参照!E120)</f>
        <v>0</v>
      </c>
      <c r="AZ120" s="52" t="str">
        <f>IF(参照!F120="","",参照!F120)</f>
        <v>(株)ウエスト電力</v>
      </c>
      <c r="BA120" s="52" t="str">
        <f>IF(参照!G120="","",参照!G120)</f>
        <v>(株)ウエスト電力_メニューA</v>
      </c>
      <c r="BB120" s="52">
        <f t="shared" si="32"/>
        <v>0</v>
      </c>
      <c r="BD120" s="52" t="str">
        <f>IF(参照!L120="","",参照!L120)</f>
        <v>伊藤忠エネクスホームライフ西日本(株)</v>
      </c>
    </row>
    <row r="121" spans="47:56">
      <c r="AU121" s="52" t="str">
        <f>IF(参照!A121="","",参照!A121)</f>
        <v/>
      </c>
      <c r="AV121" s="52" t="str">
        <f>IF(参照!B121="","",参照!B121)</f>
        <v/>
      </c>
      <c r="AW121" s="52" t="str">
        <f>IF(参照!C121="","",参照!C121)</f>
        <v/>
      </c>
      <c r="AX121" s="52" t="str">
        <f>IF(参照!D121="","",参照!D121)</f>
        <v>メニューB(残差)</v>
      </c>
      <c r="AY121" s="52">
        <f>IF(参照!E121="","",参照!E121)</f>
        <v>3.0800000000000001E-4</v>
      </c>
      <c r="AZ121" s="52" t="str">
        <f>IF(参照!F121="","",参照!F121)</f>
        <v>(株)ウエスト電力</v>
      </c>
      <c r="BA121" s="52" t="str">
        <f>IF(参照!G121="","",参照!G121)</f>
        <v>(株)ウエスト電力_メニューB(残差)</v>
      </c>
      <c r="BB121" s="52">
        <f t="shared" si="32"/>
        <v>0.308</v>
      </c>
      <c r="BD121" s="52" t="str">
        <f>IF(参照!L121="","",参照!L121)</f>
        <v>伊藤忠商事(株)</v>
      </c>
    </row>
    <row r="122" spans="47:56">
      <c r="AU122" s="52" t="str">
        <f>IF(参照!A122="","",参照!A122)</f>
        <v/>
      </c>
      <c r="AV122" s="52" t="str">
        <f>IF(参照!B122="","",参照!B122)</f>
        <v/>
      </c>
      <c r="AW122" s="52" t="str">
        <f>IF(参照!C122="","",参照!C122)</f>
        <v/>
      </c>
      <c r="AX122" s="52" t="str">
        <f>IF(参照!D122="","",参照!D122)</f>
        <v>(参考値)事業者全体</v>
      </c>
      <c r="AY122" s="52">
        <f>IF(参照!E122="","",参照!E122)</f>
        <v>3.1799999999999998E-4</v>
      </c>
      <c r="AZ122" s="52" t="str">
        <f>IF(参照!F122="","",参照!F122)</f>
        <v>(株)ウエスト電力</v>
      </c>
      <c r="BA122" s="52" t="str">
        <f>IF(参照!G122="","",参照!G122)</f>
        <v>(株)ウエスト電力_(参考値)事業者全体</v>
      </c>
      <c r="BB122" s="52">
        <f t="shared" si="32"/>
        <v>0.318</v>
      </c>
      <c r="BD122" s="52" t="str">
        <f>IF(参照!L122="","",参照!L122)</f>
        <v>伊藤忠プランテック(株)</v>
      </c>
    </row>
    <row r="123" spans="47:56">
      <c r="AU123" s="52" t="str">
        <f>IF(参照!A123="","",参照!A123)</f>
        <v>A0039</v>
      </c>
      <c r="AV123" s="52" t="str">
        <f>IF(参照!B123="","",参照!B123)</f>
        <v>北海道瓦斯(株)</v>
      </c>
      <c r="AW123" s="52">
        <f>IF(参照!C123="","",参照!C123)</f>
        <v>4.7899999999999999E-4</v>
      </c>
      <c r="AX123" s="52" t="str">
        <f>IF(参照!D123="","",参照!D123)</f>
        <v>メニューA</v>
      </c>
      <c r="AY123" s="52">
        <f>IF(参照!E123="","",参照!E123)</f>
        <v>0</v>
      </c>
      <c r="AZ123" s="52" t="str">
        <f>IF(参照!F123="","",参照!F123)</f>
        <v>北海道瓦斯(株)</v>
      </c>
      <c r="BA123" s="52" t="str">
        <f>IF(参照!G123="","",参照!G123)</f>
        <v>北海道瓦斯(株)_メニューA</v>
      </c>
      <c r="BB123" s="52">
        <f t="shared" si="32"/>
        <v>0</v>
      </c>
      <c r="BD123" s="52" t="str">
        <f>IF(参照!L123="","",参照!L123)</f>
        <v>いばらきコープ生活協同組合</v>
      </c>
    </row>
    <row r="124" spans="47:56">
      <c r="AU124" s="52" t="str">
        <f>IF(参照!A124="","",参照!A124)</f>
        <v/>
      </c>
      <c r="AV124" s="52" t="str">
        <f>IF(参照!B124="","",参照!B124)</f>
        <v/>
      </c>
      <c r="AW124" s="52" t="str">
        <f>IF(参照!C124="","",参照!C124)</f>
        <v/>
      </c>
      <c r="AX124" s="52" t="str">
        <f>IF(参照!D124="","",参照!D124)</f>
        <v>メニューB(残差)</v>
      </c>
      <c r="AY124" s="52">
        <f>IF(参照!E124="","",参照!E124)</f>
        <v>4.7899999999999999E-4</v>
      </c>
      <c r="AZ124" s="52" t="str">
        <f>IF(参照!F124="","",参照!F124)</f>
        <v>北海道瓦斯(株)</v>
      </c>
      <c r="BA124" s="52" t="str">
        <f>IF(参照!G124="","",参照!G124)</f>
        <v>北海道瓦斯(株)_メニューB(残差)</v>
      </c>
      <c r="BB124" s="52">
        <f t="shared" si="32"/>
        <v>0.47899999999999998</v>
      </c>
      <c r="BD124" s="52" t="str">
        <f>IF(参照!L124="","",参照!L124)</f>
        <v>入間ガス(株)</v>
      </c>
    </row>
    <row r="125" spans="47:56">
      <c r="AU125" s="52" t="str">
        <f>IF(参照!A125="","",参照!A125)</f>
        <v/>
      </c>
      <c r="AV125" s="52" t="str">
        <f>IF(参照!B125="","",参照!B125)</f>
        <v/>
      </c>
      <c r="AW125" s="52" t="str">
        <f>IF(参照!C125="","",参照!C125)</f>
        <v/>
      </c>
      <c r="AX125" s="52" t="str">
        <f>IF(参照!D125="","",参照!D125)</f>
        <v>(参考値)事業者全体</v>
      </c>
      <c r="AY125" s="52">
        <f>IF(参照!E125="","",参照!E125)</f>
        <v>4.6899999999999996E-4</v>
      </c>
      <c r="AZ125" s="52" t="str">
        <f>IF(参照!F125="","",参照!F125)</f>
        <v>北海道瓦斯(株)</v>
      </c>
      <c r="BA125" s="52" t="str">
        <f>IF(参照!G125="","",参照!G125)</f>
        <v>北海道瓦斯(株)_(参考値)事業者全体</v>
      </c>
      <c r="BB125" s="52">
        <f t="shared" si="32"/>
        <v>0.46899999999999997</v>
      </c>
      <c r="BD125" s="52" t="str">
        <f>IF(参照!L125="","",参照!L125)</f>
        <v>イワタニ関東(株)</v>
      </c>
    </row>
    <row r="126" spans="47:56">
      <c r="AU126" s="52" t="str">
        <f>IF(参照!A126="","",参照!A126)</f>
        <v>A0042</v>
      </c>
      <c r="AV126" s="52" t="str">
        <f>IF(参照!B126="","",参照!B126)</f>
        <v>新エネルギー開発(株)</v>
      </c>
      <c r="AW126" s="52">
        <f>IF(参照!C126="","",参照!C126)</f>
        <v>4.6999999999999999E-4</v>
      </c>
      <c r="AX126" s="52" t="str">
        <f>IF(参照!D126="","",参照!D126)</f>
        <v/>
      </c>
      <c r="AY126" s="52">
        <f>IF(参照!E126="","",参照!E126)</f>
        <v>4.5399999999999998E-4</v>
      </c>
      <c r="AZ126" s="52" t="str">
        <f>IF(参照!F126="","",参照!F126)</f>
        <v>新エネルギー開発(株)</v>
      </c>
      <c r="BA126" s="52" t="str">
        <f>IF(参照!G126="","",参照!G126)</f>
        <v>新エネルギー開発(株)_</v>
      </c>
      <c r="BB126" s="52">
        <f t="shared" si="32"/>
        <v>0.45399999999999996</v>
      </c>
      <c r="BD126" s="52" t="str">
        <f>IF(参照!L126="","",参照!L126)</f>
        <v>イワタニ首都圏(株)</v>
      </c>
    </row>
    <row r="127" spans="47:56">
      <c r="AU127" s="52" t="str">
        <f>IF(参照!A127="","",参照!A127)</f>
        <v>A0043</v>
      </c>
      <c r="AV127" s="52" t="str">
        <f>IF(参照!B127="","",参照!B127)</f>
        <v>伊藤忠エネクス(株)</v>
      </c>
      <c r="AW127" s="52" t="str">
        <f>IF(参照!C127="","",参照!C127)</f>
        <v>0.000453※</v>
      </c>
      <c r="AX127" s="52" t="str">
        <f>IF(参照!D127="","",参照!D127)</f>
        <v>メニューA</v>
      </c>
      <c r="AY127" s="52">
        <f>IF(参照!E127="","",参照!E127)</f>
        <v>3.97E-4</v>
      </c>
      <c r="AZ127" s="52" t="str">
        <f>IF(参照!F127="","",参照!F127)</f>
        <v>伊藤忠エネクス(株)</v>
      </c>
      <c r="BA127" s="52" t="str">
        <f>IF(参照!G127="","",参照!G127)</f>
        <v>伊藤忠エネクス(株)_メニューA</v>
      </c>
      <c r="BB127" s="52">
        <f t="shared" si="32"/>
        <v>0.39700000000000002</v>
      </c>
      <c r="BD127" s="52" t="str">
        <f>IF(参照!L127="","",参照!L127)</f>
        <v>イワタニセントラル北海道(株)</v>
      </c>
    </row>
    <row r="128" spans="47:56">
      <c r="AU128" s="52" t="str">
        <f>IF(参照!A128="","",参照!A128)</f>
        <v/>
      </c>
      <c r="AV128" s="52" t="str">
        <f>IF(参照!B128="","",参照!B128)</f>
        <v/>
      </c>
      <c r="AW128" s="52" t="str">
        <f>IF(参照!C128="","",参照!C128)</f>
        <v/>
      </c>
      <c r="AX128" s="52" t="str">
        <f>IF(参照!D128="","",参照!D128)</f>
        <v>メニューB</v>
      </c>
      <c r="AY128" s="52">
        <f>IF(参照!E128="","",参照!E128)</f>
        <v>3.5E-4</v>
      </c>
      <c r="AZ128" s="52" t="str">
        <f>IF(参照!F128="","",参照!F128)</f>
        <v>伊藤忠エネクス(株)</v>
      </c>
      <c r="BA128" s="52" t="str">
        <f>IF(参照!G128="","",参照!G128)</f>
        <v>伊藤忠エネクス(株)_メニューB</v>
      </c>
      <c r="BB128" s="52">
        <f t="shared" si="32"/>
        <v>0.35</v>
      </c>
      <c r="BD128" s="52" t="str">
        <f>IF(参照!L128="","",参照!L128)</f>
        <v>イワタニ東海(株)</v>
      </c>
    </row>
    <row r="129" spans="47:56">
      <c r="AU129" s="52" t="str">
        <f>IF(参照!A129="","",参照!A129)</f>
        <v/>
      </c>
      <c r="AV129" s="52" t="str">
        <f>IF(参照!B129="","",参照!B129)</f>
        <v/>
      </c>
      <c r="AW129" s="52" t="str">
        <f>IF(参照!C129="","",参照!C129)</f>
        <v/>
      </c>
      <c r="AX129" s="52" t="str">
        <f>IF(参照!D129="","",参照!D129)</f>
        <v>メニューC(残差)</v>
      </c>
      <c r="AY129" s="52">
        <f>IF(参照!E129="","",参照!E129)</f>
        <v>3.6400000000000001E-4</v>
      </c>
      <c r="AZ129" s="52" t="str">
        <f>IF(参照!F129="","",参照!F129)</f>
        <v>伊藤忠エネクス(株)</v>
      </c>
      <c r="BA129" s="52" t="str">
        <f>IF(参照!G129="","",参照!G129)</f>
        <v>伊藤忠エネクス(株)_メニューC(残差)</v>
      </c>
      <c r="BB129" s="52">
        <f t="shared" si="32"/>
        <v>0.36399999999999999</v>
      </c>
      <c r="BD129" s="52" t="str">
        <f>IF(参照!L129="","",参照!L129)</f>
        <v>イワタニ長野(株)</v>
      </c>
    </row>
    <row r="130" spans="47:56">
      <c r="AU130" s="52" t="str">
        <f>IF(参照!A130="","",参照!A130)</f>
        <v/>
      </c>
      <c r="AV130" s="52" t="str">
        <f>IF(参照!B130="","",参照!B130)</f>
        <v/>
      </c>
      <c r="AW130" s="52" t="str">
        <f>IF(参照!C130="","",参照!C130)</f>
        <v/>
      </c>
      <c r="AX130" s="52" t="str">
        <f>IF(参照!D130="","",参照!D130)</f>
        <v>(参考値)事業者全体</v>
      </c>
      <c r="AY130" s="52">
        <f>IF(参照!E130="","",参照!E130)</f>
        <v>4.6999999999999999E-4</v>
      </c>
      <c r="AZ130" s="52" t="str">
        <f>IF(参照!F130="","",参照!F130)</f>
        <v>伊藤忠エネクス(株)</v>
      </c>
      <c r="BA130" s="52" t="str">
        <f>IF(参照!G130="","",参照!G130)</f>
        <v>伊藤忠エネクス(株)_(参考値)事業者全体</v>
      </c>
      <c r="BB130" s="52">
        <f t="shared" si="32"/>
        <v>0.47</v>
      </c>
      <c r="BD130" s="52" t="str">
        <f>IF(参照!L130="","",参照!L130)</f>
        <v>イワタニ三重(株)</v>
      </c>
    </row>
    <row r="131" spans="47:56">
      <c r="AU131" s="52" t="str">
        <f>IF(参照!A131="","",参照!A131)</f>
        <v>A0045</v>
      </c>
      <c r="AV131" s="52" t="str">
        <f>IF(参照!B131="","",参照!B131)</f>
        <v>(株)Ｖ－Ｐｏｗｅｒ</v>
      </c>
      <c r="AW131" s="52">
        <f>IF(参照!C131="","",参照!C131)</f>
        <v>3.8000000000000002E-4</v>
      </c>
      <c r="AX131" s="52" t="str">
        <f>IF(参照!D131="","",参照!D131)</f>
        <v>メニューA</v>
      </c>
      <c r="AY131" s="52">
        <f>IF(参照!E131="","",参照!E131)</f>
        <v>2.72E-4</v>
      </c>
      <c r="AZ131" s="52" t="str">
        <f>IF(参照!F131="","",参照!F131)</f>
        <v>(株)Ｖ－Ｐｏｗｅｒ</v>
      </c>
      <c r="BA131" s="52" t="str">
        <f>IF(参照!G131="","",参照!G131)</f>
        <v>(株)Ｖ－Ｐｏｗｅｒ_メニューA</v>
      </c>
      <c r="BB131" s="52">
        <f t="shared" si="32"/>
        <v>0.27200000000000002</v>
      </c>
      <c r="BD131" s="52" t="str">
        <f>IF(参照!L131="","",参照!L131)</f>
        <v>(株)岩手ウッドパワー</v>
      </c>
    </row>
    <row r="132" spans="47:56">
      <c r="AU132" s="52" t="str">
        <f>IF(参照!A132="","",参照!A132)</f>
        <v/>
      </c>
      <c r="AV132" s="52" t="str">
        <f>IF(参照!B132="","",参照!B132)</f>
        <v/>
      </c>
      <c r="AW132" s="52" t="str">
        <f>IF(参照!C132="","",参照!C132)</f>
        <v/>
      </c>
      <c r="AX132" s="52" t="str">
        <f>IF(参照!D132="","",参照!D132)</f>
        <v>メニューB</v>
      </c>
      <c r="AY132" s="52">
        <f>IF(参照!E132="","",参照!E132)</f>
        <v>0</v>
      </c>
      <c r="AZ132" s="52" t="str">
        <f>IF(参照!F132="","",参照!F132)</f>
        <v>(株)Ｖ－Ｐｏｗｅｒ</v>
      </c>
      <c r="BA132" s="52" t="str">
        <f>IF(参照!G132="","",参照!G132)</f>
        <v>(株)Ｖ－Ｐｏｗｅｒ_メニューB</v>
      </c>
      <c r="BB132" s="52">
        <f t="shared" si="32"/>
        <v>0</v>
      </c>
      <c r="BD132" s="52" t="str">
        <f>IF(参照!L132="","",参照!L132)</f>
        <v>岩手電力(株)</v>
      </c>
    </row>
    <row r="133" spans="47:56">
      <c r="AU133" s="52" t="str">
        <f>IF(参照!A133="","",参照!A133)</f>
        <v/>
      </c>
      <c r="AV133" s="52" t="str">
        <f>IF(参照!B133="","",参照!B133)</f>
        <v/>
      </c>
      <c r="AW133" s="52" t="str">
        <f>IF(参照!C133="","",参照!C133)</f>
        <v/>
      </c>
      <c r="AX133" s="52" t="str">
        <f>IF(参照!D133="","",参照!D133)</f>
        <v>メニューC(残差)</v>
      </c>
      <c r="AY133" s="52">
        <f>IF(参照!E133="","",参照!E133)</f>
        <v>4.6999999999999999E-4</v>
      </c>
      <c r="AZ133" s="52" t="str">
        <f>IF(参照!F133="","",参照!F133)</f>
        <v>(株)Ｖ－Ｐｏｗｅｒ</v>
      </c>
      <c r="BA133" s="52" t="str">
        <f>IF(参照!G133="","",参照!G133)</f>
        <v>(株)Ｖ－Ｐｏｗｅｒ_メニューC(残差)</v>
      </c>
      <c r="BB133" s="52">
        <f t="shared" ref="BB133:BB196" si="33">AY133*1000</f>
        <v>0.47</v>
      </c>
      <c r="BD133" s="52" t="str">
        <f>IF(参照!L133="","",参照!L133)</f>
        <v>(株)インフォシステム</v>
      </c>
    </row>
    <row r="134" spans="47:56">
      <c r="AU134" s="52" t="str">
        <f>IF(参照!A134="","",参照!A134)</f>
        <v/>
      </c>
      <c r="AV134" s="52" t="str">
        <f>IF(参照!B134="","",参照!B134)</f>
        <v/>
      </c>
      <c r="AW134" s="52" t="str">
        <f>IF(参照!C134="","",参照!C134)</f>
        <v/>
      </c>
      <c r="AX134" s="52" t="str">
        <f>IF(参照!D134="","",参照!D134)</f>
        <v>(参考値)事業者全体</v>
      </c>
      <c r="AY134" s="52">
        <f>IF(参照!E134="","",参照!E134)</f>
        <v>4.5300000000000001E-4</v>
      </c>
      <c r="AZ134" s="52" t="str">
        <f>IF(参照!F134="","",参照!F134)</f>
        <v>(株)Ｖ－Ｐｏｗｅｒ</v>
      </c>
      <c r="BA134" s="52" t="str">
        <f>IF(参照!G134="","",参照!G134)</f>
        <v>(株)Ｖ－Ｐｏｗｅｒ_(参考値)事業者全体</v>
      </c>
      <c r="BB134" s="52">
        <f t="shared" si="33"/>
        <v>0.45300000000000001</v>
      </c>
      <c r="BD134" s="52" t="str">
        <f>IF(参照!L134="","",参照!L134)</f>
        <v>ヴィジョナリーパワー(株)</v>
      </c>
    </row>
    <row r="135" spans="47:56">
      <c r="AU135" s="52" t="str">
        <f>IF(参照!A135="","",参照!A135)</f>
        <v>A0046</v>
      </c>
      <c r="AV135" s="52" t="str">
        <f>IF(参照!B135="","",参照!B135)</f>
        <v>大和エネルギー(株)</v>
      </c>
      <c r="AW135" s="52">
        <f>IF(参照!C135="","",参照!C135)</f>
        <v>3.5599999999999998E-4</v>
      </c>
      <c r="AX135" s="52" t="str">
        <f>IF(参照!D135="","",参照!D135)</f>
        <v>メニューA</v>
      </c>
      <c r="AY135" s="52">
        <f>IF(参照!E135="","",参照!E135)</f>
        <v>0</v>
      </c>
      <c r="AZ135" s="52" t="str">
        <f>IF(参照!F135="","",参照!F135)</f>
        <v>大和エネルギー(株)</v>
      </c>
      <c r="BA135" s="52" t="str">
        <f>IF(参照!G135="","",参照!G135)</f>
        <v>大和エネルギー(株)_メニューA</v>
      </c>
      <c r="BB135" s="52">
        <f t="shared" si="33"/>
        <v>0</v>
      </c>
      <c r="BD135" s="52" t="str">
        <f>IF(参照!L135="","",参照!L135)</f>
        <v>(株)ウエスト電力</v>
      </c>
    </row>
    <row r="136" spans="47:56">
      <c r="AU136" s="52" t="str">
        <f>IF(参照!A136="","",参照!A136)</f>
        <v/>
      </c>
      <c r="AV136" s="52" t="str">
        <f>IF(参照!B136="","",参照!B136)</f>
        <v/>
      </c>
      <c r="AW136" s="52" t="str">
        <f>IF(参照!C136="","",参照!C136)</f>
        <v/>
      </c>
      <c r="AX136" s="52" t="str">
        <f>IF(参照!D136="","",参照!D136)</f>
        <v>メニューB(残差)</v>
      </c>
      <c r="AY136" s="52">
        <f>IF(参照!E136="","",参照!E136)</f>
        <v>2.9099999999999997E-4</v>
      </c>
      <c r="AZ136" s="52" t="str">
        <f>IF(参照!F136="","",参照!F136)</f>
        <v>大和エネルギー(株)</v>
      </c>
      <c r="BA136" s="52" t="str">
        <f>IF(参照!G136="","",参照!G136)</f>
        <v>大和エネルギー(株)_メニューB(残差)</v>
      </c>
      <c r="BB136" s="52">
        <f t="shared" si="33"/>
        <v>0.29099999999999998</v>
      </c>
      <c r="BD136" s="52" t="str">
        <f>IF(参照!L136="","",参照!L136)</f>
        <v>上田ガス(株)</v>
      </c>
    </row>
    <row r="137" spans="47:56">
      <c r="AU137" s="52" t="str">
        <f>IF(参照!A137="","",参照!A137)</f>
        <v/>
      </c>
      <c r="AV137" s="52" t="str">
        <f>IF(参照!B137="","",参照!B137)</f>
        <v/>
      </c>
      <c r="AW137" s="52" t="str">
        <f>IF(参照!C137="","",参照!C137)</f>
        <v/>
      </c>
      <c r="AX137" s="52" t="str">
        <f>IF(参照!D137="","",参照!D137)</f>
        <v>(参考値)事業者全体</v>
      </c>
      <c r="AY137" s="52">
        <f>IF(参照!E137="","",参照!E137)</f>
        <v>3.0199999999999997E-4</v>
      </c>
      <c r="AZ137" s="52" t="str">
        <f>IF(参照!F137="","",参照!F137)</f>
        <v>大和エネルギー(株)</v>
      </c>
      <c r="BA137" s="52" t="str">
        <f>IF(参照!G137="","",参照!G137)</f>
        <v>大和エネルギー(株)_(参考値)事業者全体</v>
      </c>
      <c r="BB137" s="52">
        <f t="shared" si="33"/>
        <v>0.30199999999999999</v>
      </c>
      <c r="BD137" s="52" t="str">
        <f>IF(参照!L137="","",参照!L137)</f>
        <v>うすきエネルギー(株)</v>
      </c>
    </row>
    <row r="138" spans="47:56">
      <c r="AU138" s="52" t="str">
        <f>IF(参照!A138="","",参照!A138)</f>
        <v>A0048</v>
      </c>
      <c r="AV138" s="52" t="str">
        <f>IF(参照!B138="","",参照!B138)</f>
        <v>大阪瓦斯(株)</v>
      </c>
      <c r="AW138" s="52">
        <f>IF(参照!C138="","",参照!C138)</f>
        <v>4.1199999999999999E-4</v>
      </c>
      <c r="AX138" s="52" t="str">
        <f>IF(参照!D138="","",参照!D138)</f>
        <v>メニューA</v>
      </c>
      <c r="AY138" s="52">
        <f>IF(参照!E138="","",参照!E138)</f>
        <v>0</v>
      </c>
      <c r="AZ138" s="52" t="str">
        <f>IF(参照!F138="","",参照!F138)</f>
        <v>大阪瓦斯(株)</v>
      </c>
      <c r="BA138" s="52" t="str">
        <f>IF(参照!G138="","",参照!G138)</f>
        <v>大阪瓦斯(株)_メニューA</v>
      </c>
      <c r="BB138" s="52">
        <f t="shared" si="33"/>
        <v>0</v>
      </c>
      <c r="BD138" s="52" t="str">
        <f>IF(参照!L138="","",参照!L138)</f>
        <v>(株)ウッドエナジー</v>
      </c>
    </row>
    <row r="139" spans="47:56">
      <c r="AU139" s="52" t="str">
        <f>IF(参照!A139="","",参照!A139)</f>
        <v/>
      </c>
      <c r="AV139" s="52" t="str">
        <f>IF(参照!B139="","",参照!B139)</f>
        <v/>
      </c>
      <c r="AW139" s="52" t="str">
        <f>IF(参照!C139="","",参照!C139)</f>
        <v/>
      </c>
      <c r="AX139" s="52" t="str">
        <f>IF(参照!D139="","",参照!D139)</f>
        <v>メニューB</v>
      </c>
      <c r="AY139" s="52">
        <f>IF(参照!E139="","",参照!E139)</f>
        <v>0</v>
      </c>
      <c r="AZ139" s="52" t="str">
        <f>IF(参照!F139="","",参照!F139)</f>
        <v>大阪瓦斯(株)</v>
      </c>
      <c r="BA139" s="52" t="str">
        <f>IF(参照!G139="","",参照!G139)</f>
        <v>大阪瓦斯(株)_メニューB</v>
      </c>
      <c r="BB139" s="52">
        <f t="shared" si="33"/>
        <v>0</v>
      </c>
      <c r="BD139" s="52" t="str">
        <f>IF(参照!L139="","",参照!L139)</f>
        <v>宇都宮ライトパワー(株)</v>
      </c>
    </row>
    <row r="140" spans="47:56">
      <c r="AU140" s="52" t="str">
        <f>IF(参照!A140="","",参照!A140)</f>
        <v/>
      </c>
      <c r="AV140" s="52" t="str">
        <f>IF(参照!B140="","",参照!B140)</f>
        <v/>
      </c>
      <c r="AW140" s="52" t="str">
        <f>IF(参照!C140="","",参照!C140)</f>
        <v/>
      </c>
      <c r="AX140" s="52" t="str">
        <f>IF(参照!D140="","",参照!D140)</f>
        <v>メニューC</v>
      </c>
      <c r="AY140" s="52">
        <f>IF(参照!E140="","",参照!E140)</f>
        <v>3.9600000000000003E-4</v>
      </c>
      <c r="AZ140" s="52" t="str">
        <f>IF(参照!F140="","",参照!F140)</f>
        <v>大阪瓦斯(株)</v>
      </c>
      <c r="BA140" s="52" t="str">
        <f>IF(参照!G140="","",参照!G140)</f>
        <v>大阪瓦斯(株)_メニューC</v>
      </c>
      <c r="BB140" s="52">
        <f t="shared" si="33"/>
        <v>0.39600000000000002</v>
      </c>
      <c r="BD140" s="52" t="str">
        <f>IF(参照!L140="","",参照!L140)</f>
        <v>うべ未来エネルギー(株)</v>
      </c>
    </row>
    <row r="141" spans="47:56">
      <c r="AU141" s="52" t="str">
        <f>IF(参照!A141="","",参照!A141)</f>
        <v/>
      </c>
      <c r="AV141" s="52" t="str">
        <f>IF(参照!B141="","",参照!B141)</f>
        <v/>
      </c>
      <c r="AW141" s="52" t="str">
        <f>IF(参照!C141="","",参照!C141)</f>
        <v/>
      </c>
      <c r="AX141" s="52" t="str">
        <f>IF(参照!D141="","",参照!D141)</f>
        <v>メニューD(残差)</v>
      </c>
      <c r="AY141" s="52">
        <f>IF(参照!E141="","",参照!E141)</f>
        <v>4.5800000000000002E-4</v>
      </c>
      <c r="AZ141" s="52" t="str">
        <f>IF(参照!F141="","",参照!F141)</f>
        <v>大阪瓦斯(株)</v>
      </c>
      <c r="BA141" s="52" t="str">
        <f>IF(参照!G141="","",参照!G141)</f>
        <v>大阪瓦斯(株)_メニューD(残差)</v>
      </c>
      <c r="BB141" s="52">
        <f t="shared" si="33"/>
        <v>0.45800000000000002</v>
      </c>
      <c r="BD141" s="52" t="str">
        <f>IF(参照!L141="","",参照!L141)</f>
        <v>エア・ウォーター(株)</v>
      </c>
    </row>
    <row r="142" spans="47:56">
      <c r="AU142" s="52" t="str">
        <f>IF(参照!A142="","",参照!A142)</f>
        <v/>
      </c>
      <c r="AV142" s="52" t="str">
        <f>IF(参照!B142="","",参照!B142)</f>
        <v/>
      </c>
      <c r="AW142" s="52" t="str">
        <f>IF(参照!C142="","",参照!C142)</f>
        <v/>
      </c>
      <c r="AX142" s="52" t="str">
        <f>IF(参照!D142="","",参照!D142)</f>
        <v>(参考値)事業者全体</v>
      </c>
      <c r="AY142" s="52">
        <f>IF(参照!E142="","",参照!E142)</f>
        <v>4.2099999999999999E-4</v>
      </c>
      <c r="AZ142" s="52" t="str">
        <f>IF(参照!F142="","",参照!F142)</f>
        <v>大阪瓦斯(株)</v>
      </c>
      <c r="BA142" s="52" t="str">
        <f>IF(参照!G142="","",参照!G142)</f>
        <v>大阪瓦斯(株)_(参考値)事業者全体</v>
      </c>
      <c r="BB142" s="52">
        <f t="shared" si="33"/>
        <v>0.42099999999999999</v>
      </c>
      <c r="BD142" s="52" t="str">
        <f>IF(参照!L142="","",参照!L142)</f>
        <v>エア・ウォーター・ライフソリューション(株)(旧：エア・ウォーター北海道(株))</v>
      </c>
    </row>
    <row r="143" spans="47:56">
      <c r="AU143" s="52" t="str">
        <f>IF(参照!A143="","",参照!A143)</f>
        <v>A0049</v>
      </c>
      <c r="AV143" s="52" t="str">
        <f>IF(参照!B143="","",参照!B143)</f>
        <v>エフビットコミュニケーションズ(株)　</v>
      </c>
      <c r="AW143" s="52">
        <f>IF(参照!C143="","",参照!C143)</f>
        <v>4.5800000000000002E-4</v>
      </c>
      <c r="AX143" s="52" t="str">
        <f>IF(参照!D143="","",参照!D143)</f>
        <v>メニューA</v>
      </c>
      <c r="AY143" s="52">
        <f>IF(参照!E143="","",参照!E143)</f>
        <v>2.4800000000000001E-4</v>
      </c>
      <c r="AZ143" s="52" t="str">
        <f>IF(参照!F143="","",参照!F143)</f>
        <v>エフビットコミュニケーションズ(株)　</v>
      </c>
      <c r="BA143" s="52" t="str">
        <f>IF(参照!G143="","",参照!G143)</f>
        <v>エフビットコミュニケーションズ(株)　_メニューA</v>
      </c>
      <c r="BB143" s="52">
        <f t="shared" si="33"/>
        <v>0.248</v>
      </c>
      <c r="BD143" s="52" t="str">
        <f>IF(参照!L143="","",参照!L143)</f>
        <v>(株)エイチティーピー</v>
      </c>
    </row>
    <row r="144" spans="47:56">
      <c r="AU144" s="52" t="str">
        <f>IF(参照!A144="","",参照!A144)</f>
        <v/>
      </c>
      <c r="AV144" s="52" t="str">
        <f>IF(参照!B144="","",参照!B144)</f>
        <v/>
      </c>
      <c r="AW144" s="52" t="str">
        <f>IF(参照!C144="","",参照!C144)</f>
        <v/>
      </c>
      <c r="AX144" s="52" t="str">
        <f>IF(参照!D144="","",参照!D144)</f>
        <v>メニューB</v>
      </c>
      <c r="AY144" s="52">
        <f>IF(参照!E144="","",参照!E144)</f>
        <v>0</v>
      </c>
      <c r="AZ144" s="52" t="str">
        <f>IF(参照!F144="","",参照!F144)</f>
        <v>エフビットコミュニケーションズ(株)　</v>
      </c>
      <c r="BA144" s="52" t="str">
        <f>IF(参照!G144="","",参照!G144)</f>
        <v>エフビットコミュニケーションズ(株)　_メニューB</v>
      </c>
      <c r="BB144" s="52">
        <f t="shared" si="33"/>
        <v>0</v>
      </c>
      <c r="BD144" s="52" t="str">
        <f>IF(参照!L144="","",参照!L144)</f>
        <v>(株)エーコープサービス</v>
      </c>
    </row>
    <row r="145" spans="47:56">
      <c r="AU145" s="52" t="str">
        <f>IF(参照!A145="","",参照!A145)</f>
        <v/>
      </c>
      <c r="AV145" s="52" t="str">
        <f>IF(参照!B145="","",参照!B145)</f>
        <v/>
      </c>
      <c r="AW145" s="52" t="str">
        <f>IF(参照!C145="","",参照!C145)</f>
        <v/>
      </c>
      <c r="AX145" s="52" t="str">
        <f>IF(参照!D145="","",参照!D145)</f>
        <v>メニューC(残差)</v>
      </c>
      <c r="AY145" s="52">
        <f>IF(参照!E145="","",参照!E145)</f>
        <v>5.2800000000000004E-4</v>
      </c>
      <c r="AZ145" s="52" t="str">
        <f>IF(参照!F145="","",参照!F145)</f>
        <v>エフビットコミュニケーションズ(株)　</v>
      </c>
      <c r="BA145" s="52" t="str">
        <f>IF(参照!G145="","",参照!G145)</f>
        <v>エフビットコミュニケーションズ(株)　_メニューC(残差)</v>
      </c>
      <c r="BB145" s="52">
        <f t="shared" si="33"/>
        <v>0.52800000000000002</v>
      </c>
      <c r="BD145" s="52" t="str">
        <f>IF(参照!L145="","",参照!L145)</f>
        <v>(株)エージーピー　</v>
      </c>
    </row>
    <row r="146" spans="47:56">
      <c r="AU146" s="52" t="str">
        <f>IF(参照!A146="","",参照!A146)</f>
        <v/>
      </c>
      <c r="AV146" s="52" t="str">
        <f>IF(参照!B146="","",参照!B146)</f>
        <v/>
      </c>
      <c r="AW146" s="52" t="str">
        <f>IF(参照!C146="","",参照!C146)</f>
        <v/>
      </c>
      <c r="AX146" s="52" t="str">
        <f>IF(参照!D146="","",参照!D146)</f>
        <v>(参考値)事業者全体</v>
      </c>
      <c r="AY146" s="52">
        <f>IF(参照!E146="","",参照!E146)</f>
        <v>4.7699999999999999E-4</v>
      </c>
      <c r="AZ146" s="52" t="str">
        <f>IF(参照!F146="","",参照!F146)</f>
        <v>エフビットコミュニケーションズ(株)　</v>
      </c>
      <c r="BA146" s="52" t="str">
        <f>IF(参照!G146="","",参照!G146)</f>
        <v>エフビットコミュニケーションズ(株)　_(参考値)事業者全体</v>
      </c>
      <c r="BB146" s="52">
        <f t="shared" si="33"/>
        <v>0.47699999999999998</v>
      </c>
      <c r="BD146" s="52" t="str">
        <f>IF(参照!L146="","",参照!L146)</f>
        <v>(株)エコア</v>
      </c>
    </row>
    <row r="147" spans="47:56">
      <c r="AU147" s="52" t="str">
        <f>IF(参照!A147="","",参照!A147)</f>
        <v>A0050</v>
      </c>
      <c r="AV147" s="52" t="str">
        <f>IF(参照!B147="","",参照!B147)</f>
        <v>ＥＮＥＯＳ(株)</v>
      </c>
      <c r="AW147" s="52">
        <f>IF(参照!C147="","",参照!C147)</f>
        <v>4.06E-4</v>
      </c>
      <c r="AX147" s="52" t="str">
        <f>IF(参照!D147="","",参照!D147)</f>
        <v>メニューA</v>
      </c>
      <c r="AY147" s="52">
        <f>IF(参照!E147="","",参照!E147)</f>
        <v>0</v>
      </c>
      <c r="AZ147" s="52" t="str">
        <f>IF(参照!F147="","",参照!F147)</f>
        <v>ＥＮＥＯＳ(株)</v>
      </c>
      <c r="BA147" s="52" t="str">
        <f>IF(参照!G147="","",参照!G147)</f>
        <v>ＥＮＥＯＳ(株)_メニューA</v>
      </c>
      <c r="BB147" s="52">
        <f t="shared" si="33"/>
        <v>0</v>
      </c>
      <c r="BD147" s="52" t="str">
        <f>IF(参照!L147="","",参照!L147)</f>
        <v>(株)エコスタイル</v>
      </c>
    </row>
    <row r="148" spans="47:56">
      <c r="AU148" s="52" t="str">
        <f>IF(参照!A148="","",参照!A148)</f>
        <v/>
      </c>
      <c r="AV148" s="52" t="str">
        <f>IF(参照!B148="","",参照!B148)</f>
        <v/>
      </c>
      <c r="AW148" s="52" t="str">
        <f>IF(参照!C148="","",参照!C148)</f>
        <v/>
      </c>
      <c r="AX148" s="52" t="str">
        <f>IF(参照!D148="","",参照!D148)</f>
        <v>メニューB</v>
      </c>
      <c r="AY148" s="52">
        <f>IF(参照!E148="","",参照!E148)</f>
        <v>0</v>
      </c>
      <c r="AZ148" s="52" t="str">
        <f>IF(参照!F148="","",参照!F148)</f>
        <v>ＥＮＥＯＳ(株)</v>
      </c>
      <c r="BA148" s="52" t="str">
        <f>IF(参照!G148="","",参照!G148)</f>
        <v>ＥＮＥＯＳ(株)_メニューB</v>
      </c>
      <c r="BB148" s="52">
        <f t="shared" si="33"/>
        <v>0</v>
      </c>
      <c r="BD148" s="52" t="str">
        <f>IF(参照!L148="","",参照!L148)</f>
        <v>(株)エコログ</v>
      </c>
    </row>
    <row r="149" spans="47:56">
      <c r="AU149" s="52" t="str">
        <f>IF(参照!A149="","",参照!A149)</f>
        <v/>
      </c>
      <c r="AV149" s="52" t="str">
        <f>IF(参照!B149="","",参照!B149)</f>
        <v/>
      </c>
      <c r="AW149" s="52" t="str">
        <f>IF(参照!C149="","",参照!C149)</f>
        <v/>
      </c>
      <c r="AX149" s="52" t="str">
        <f>IF(参照!D149="","",参照!D149)</f>
        <v>メニューC</v>
      </c>
      <c r="AY149" s="52">
        <f>IF(参照!E149="","",参照!E149)</f>
        <v>0</v>
      </c>
      <c r="AZ149" s="52" t="str">
        <f>IF(参照!F149="","",参照!F149)</f>
        <v>ＥＮＥＯＳ(株)</v>
      </c>
      <c r="BA149" s="52" t="str">
        <f>IF(参照!G149="","",参照!G149)</f>
        <v>ＥＮＥＯＳ(株)_メニューC</v>
      </c>
      <c r="BB149" s="52">
        <f t="shared" si="33"/>
        <v>0</v>
      </c>
      <c r="BD149" s="52" t="str">
        <f>IF(参照!L149="","",参照!L149)</f>
        <v>(株)エスエナジー</v>
      </c>
    </row>
    <row r="150" spans="47:56">
      <c r="AU150" s="52" t="str">
        <f>IF(参照!A150="","",参照!A150)</f>
        <v/>
      </c>
      <c r="AV150" s="52" t="str">
        <f>IF(参照!B150="","",参照!B150)</f>
        <v/>
      </c>
      <c r="AW150" s="52" t="str">
        <f>IF(参照!C150="","",参照!C150)</f>
        <v/>
      </c>
      <c r="AX150" s="52" t="str">
        <f>IF(参照!D150="","",参照!D150)</f>
        <v>メニューD(残差)</v>
      </c>
      <c r="AY150" s="52">
        <f>IF(参照!E150="","",参照!E150)</f>
        <v>4.5199999999999998E-4</v>
      </c>
      <c r="AZ150" s="52" t="str">
        <f>IF(参照!F150="","",参照!F150)</f>
        <v>ＥＮＥＯＳ(株)</v>
      </c>
      <c r="BA150" s="52" t="str">
        <f>IF(参照!G150="","",参照!G150)</f>
        <v>ＥＮＥＯＳ(株)_メニューD(残差)</v>
      </c>
      <c r="BB150" s="52">
        <f t="shared" si="33"/>
        <v>0.45199999999999996</v>
      </c>
      <c r="BD150" s="52" t="str">
        <f>IF(参照!L150="","",参照!L150)</f>
        <v>(株)エスケーエナジー</v>
      </c>
    </row>
    <row r="151" spans="47:56">
      <c r="AU151" s="52" t="str">
        <f>IF(参照!A151="","",参照!A151)</f>
        <v/>
      </c>
      <c r="AV151" s="52" t="str">
        <f>IF(参照!B151="","",参照!B151)</f>
        <v/>
      </c>
      <c r="AW151" s="52" t="str">
        <f>IF(参照!C151="","",参照!C151)</f>
        <v/>
      </c>
      <c r="AX151" s="52" t="str">
        <f>IF(参照!D151="","",参照!D151)</f>
        <v>(参考値)事業者全体</v>
      </c>
      <c r="AY151" s="52">
        <f>IF(参照!E151="","",参照!E151)</f>
        <v>4.7699999999999999E-4</v>
      </c>
      <c r="AZ151" s="52" t="str">
        <f>IF(参照!F151="","",参照!F151)</f>
        <v>ＥＮＥＯＳ(株)</v>
      </c>
      <c r="BA151" s="52" t="str">
        <f>IF(参照!G151="","",参照!G151)</f>
        <v>ＥＮＥＯＳ(株)_(参考値)事業者全体</v>
      </c>
      <c r="BB151" s="52">
        <f t="shared" si="33"/>
        <v>0.47699999999999998</v>
      </c>
      <c r="BD151" s="52" t="str">
        <f>IF(参照!L151="","",参照!L151)</f>
        <v>越後天然ガス(株)</v>
      </c>
    </row>
    <row r="152" spans="47:56">
      <c r="AU152" s="52" t="str">
        <f>IF(参照!A152="","",参照!A152)</f>
        <v>A0051</v>
      </c>
      <c r="AV152" s="52" t="str">
        <f>IF(参照!B152="","",参照!B152)</f>
        <v>真庭バイオエネルギー(株)</v>
      </c>
      <c r="AW152" s="52">
        <f>IF(参照!C152="","",参照!C152)</f>
        <v>5.0000000000000002E-5</v>
      </c>
      <c r="AX152" s="52" t="str">
        <f>IF(参照!D152="","",参照!D152)</f>
        <v/>
      </c>
      <c r="AY152" s="52">
        <f>IF(参照!E152="","",参照!E152)</f>
        <v>4.6200000000000001E-4</v>
      </c>
      <c r="AZ152" s="52" t="str">
        <f>IF(参照!F152="","",参照!F152)</f>
        <v>真庭バイオエネルギー(株)</v>
      </c>
      <c r="BA152" s="52" t="str">
        <f>IF(参照!G152="","",参照!G152)</f>
        <v>真庭バイオエネルギー(株)_</v>
      </c>
      <c r="BB152" s="52">
        <f t="shared" si="33"/>
        <v>0.46200000000000002</v>
      </c>
      <c r="BD152" s="52" t="str">
        <f>IF(参照!L152="","",参照!L152)</f>
        <v>エッセンシャルエナジー(株)</v>
      </c>
    </row>
    <row r="153" spans="47:56">
      <c r="AU153" s="52" t="str">
        <f>IF(参照!A153="","",参照!A153)</f>
        <v>A0052</v>
      </c>
      <c r="AV153" s="52" t="str">
        <f>IF(参照!B153="","",参照!B153)</f>
        <v>三井物産(株)</v>
      </c>
      <c r="AW153" s="52" t="str">
        <f>IF(参照!C153="","",参照!C153)</f>
        <v>0.000453※</v>
      </c>
      <c r="AX153" s="52" t="str">
        <f>IF(参照!D153="","",参照!D153)</f>
        <v>メニューA</v>
      </c>
      <c r="AY153" s="52">
        <f>IF(参照!E153="","",参照!E153)</f>
        <v>0</v>
      </c>
      <c r="AZ153" s="52" t="str">
        <f>IF(参照!F153="","",参照!F153)</f>
        <v>三井物産(株)</v>
      </c>
      <c r="BA153" s="52" t="str">
        <f>IF(参照!G153="","",参照!G153)</f>
        <v>三井物産(株)_メニューA</v>
      </c>
      <c r="BB153" s="52">
        <f t="shared" si="33"/>
        <v>0</v>
      </c>
      <c r="BD153" s="52" t="str">
        <f>IF(参照!L153="","",参照!L153)</f>
        <v>(株)エナネス</v>
      </c>
    </row>
    <row r="154" spans="47:56">
      <c r="AU154" s="52" t="str">
        <f>IF(参照!A154="","",参照!A154)</f>
        <v/>
      </c>
      <c r="AV154" s="52" t="str">
        <f>IF(参照!B154="","",参照!B154)</f>
        <v/>
      </c>
      <c r="AW154" s="52" t="str">
        <f>IF(参照!C154="","",参照!C154)</f>
        <v/>
      </c>
      <c r="AX154" s="52" t="str">
        <f>IF(参照!D154="","",参照!D154)</f>
        <v>メニューB</v>
      </c>
      <c r="AY154" s="52">
        <f>IF(参照!E154="","",参照!E154)</f>
        <v>2.7300000000000002E-4</v>
      </c>
      <c r="AZ154" s="52" t="str">
        <f>IF(参照!F154="","",参照!F154)</f>
        <v>三井物産(株)</v>
      </c>
      <c r="BA154" s="52" t="str">
        <f>IF(参照!G154="","",参照!G154)</f>
        <v>三井物産(株)_メニューB</v>
      </c>
      <c r="BB154" s="52">
        <f t="shared" si="33"/>
        <v>0.27300000000000002</v>
      </c>
      <c r="BD154" s="52" t="str">
        <f>IF(参照!L154="","",参照!L154)</f>
        <v>(株)エナリス・パワー・マーケティング</v>
      </c>
    </row>
    <row r="155" spans="47:56">
      <c r="AU155" s="52" t="str">
        <f>IF(参照!A155="","",参照!A155)</f>
        <v/>
      </c>
      <c r="AV155" s="52" t="str">
        <f>IF(参照!B155="","",参照!B155)</f>
        <v/>
      </c>
      <c r="AW155" s="52" t="str">
        <f>IF(参照!C155="","",参照!C155)</f>
        <v/>
      </c>
      <c r="AX155" s="52" t="str">
        <f>IF(参照!D155="","",参照!D155)</f>
        <v>メニューC(残差)</v>
      </c>
      <c r="AY155" s="52">
        <f>IF(参照!E155="","",参照!E155)</f>
        <v>6.7599999999999995E-4</v>
      </c>
      <c r="AZ155" s="52" t="str">
        <f>IF(参照!F155="","",参照!F155)</f>
        <v>三井物産(株)</v>
      </c>
      <c r="BA155" s="52" t="str">
        <f>IF(参照!G155="","",参照!G155)</f>
        <v>三井物産(株)_メニューC(残差)</v>
      </c>
      <c r="BB155" s="52">
        <f t="shared" si="33"/>
        <v>0.67599999999999993</v>
      </c>
      <c r="BD155" s="52" t="str">
        <f>IF(参照!L155="","",参照!L155)</f>
        <v>(株)エネアーク関西</v>
      </c>
    </row>
    <row r="156" spans="47:56">
      <c r="AU156" s="52" t="str">
        <f>IF(参照!A156="","",参照!A156)</f>
        <v/>
      </c>
      <c r="AV156" s="52" t="str">
        <f>IF(参照!B156="","",参照!B156)</f>
        <v/>
      </c>
      <c r="AW156" s="52" t="str">
        <f>IF(参照!C156="","",参照!C156)</f>
        <v/>
      </c>
      <c r="AX156" s="52" t="str">
        <f>IF(参照!D156="","",参照!D156)</f>
        <v>(参考値)事業者全体</v>
      </c>
      <c r="AY156" s="52">
        <f>IF(参照!E156="","",参照!E156)</f>
        <v>9.0200000000000002E-4</v>
      </c>
      <c r="AZ156" s="52" t="str">
        <f>IF(参照!F156="","",参照!F156)</f>
        <v>三井物産(株)</v>
      </c>
      <c r="BA156" s="52" t="str">
        <f>IF(参照!G156="","",参照!G156)</f>
        <v>三井物産(株)_(参考値)事業者全体</v>
      </c>
      <c r="BB156" s="52">
        <f t="shared" si="33"/>
        <v>0.90200000000000002</v>
      </c>
      <c r="BD156" s="52" t="str">
        <f>IF(参照!L156="","",参照!L156)</f>
        <v>(株)エネアーク関東</v>
      </c>
    </row>
    <row r="157" spans="47:56">
      <c r="AU157" s="52" t="str">
        <f>IF(参照!A157="","",参照!A157)</f>
        <v>A0053</v>
      </c>
      <c r="AV157" s="52" t="str">
        <f>IF(参照!B157="","",参照!B157)</f>
        <v>オリックス(株)</v>
      </c>
      <c r="AW157" s="52">
        <f>IF(参照!C157="","",参照!C157)</f>
        <v>5.22E-4</v>
      </c>
      <c r="AX157" s="52" t="str">
        <f>IF(参照!D157="","",参照!D157)</f>
        <v>メニューA</v>
      </c>
      <c r="AY157" s="52">
        <f>IF(参照!E157="","",参照!E157)</f>
        <v>3.9899999999999999E-4</v>
      </c>
      <c r="AZ157" s="52" t="str">
        <f>IF(参照!F157="","",参照!F157)</f>
        <v>オリックス(株)</v>
      </c>
      <c r="BA157" s="52" t="str">
        <f>IF(参照!G157="","",参照!G157)</f>
        <v>オリックス(株)_メニューA</v>
      </c>
      <c r="BB157" s="52">
        <f t="shared" si="33"/>
        <v>0.39900000000000002</v>
      </c>
      <c r="BD157" s="52" t="str">
        <f>IF(参照!L157="","",参照!L157)</f>
        <v>(株)エネウィル(旧：ＪＡＧ国際エナジー(株))</v>
      </c>
    </row>
    <row r="158" spans="47:56">
      <c r="AU158" s="52" t="str">
        <f>IF(参照!A158="","",参照!A158)</f>
        <v/>
      </c>
      <c r="AV158" s="52" t="str">
        <f>IF(参照!B158="","",参照!B158)</f>
        <v/>
      </c>
      <c r="AW158" s="52" t="str">
        <f>IF(参照!C158="","",参照!C158)</f>
        <v/>
      </c>
      <c r="AX158" s="52" t="str">
        <f>IF(参照!D158="","",参照!D158)</f>
        <v>メニューB</v>
      </c>
      <c r="AY158" s="52">
        <f>IF(参照!E158="","",参照!E158)</f>
        <v>2.99E-4</v>
      </c>
      <c r="AZ158" s="52" t="str">
        <f>IF(参照!F158="","",参照!F158)</f>
        <v>オリックス(株)</v>
      </c>
      <c r="BA158" s="52" t="str">
        <f>IF(参照!G158="","",参照!G158)</f>
        <v>オリックス(株)_メニューB</v>
      </c>
      <c r="BB158" s="52">
        <f t="shared" si="33"/>
        <v>0.29899999999999999</v>
      </c>
      <c r="BD158" s="52" t="str">
        <f>IF(参照!L158="","",参照!L158)</f>
        <v>(株)エネクスライフサービス</v>
      </c>
    </row>
    <row r="159" spans="47:56">
      <c r="AU159" s="52" t="str">
        <f>IF(参照!A159="","",参照!A159)</f>
        <v/>
      </c>
      <c r="AV159" s="52" t="str">
        <f>IF(参照!B159="","",参照!B159)</f>
        <v/>
      </c>
      <c r="AW159" s="52" t="str">
        <f>IF(参照!C159="","",参照!C159)</f>
        <v/>
      </c>
      <c r="AX159" s="52" t="str">
        <f>IF(参照!D159="","",参照!D159)</f>
        <v>メニューC</v>
      </c>
      <c r="AY159" s="52">
        <f>IF(参照!E159="","",参照!E159)</f>
        <v>1.9900000000000001E-4</v>
      </c>
      <c r="AZ159" s="52" t="str">
        <f>IF(参照!F159="","",参照!F159)</f>
        <v>オリックス(株)</v>
      </c>
      <c r="BA159" s="52" t="str">
        <f>IF(参照!G159="","",参照!G159)</f>
        <v>オリックス(株)_メニューC</v>
      </c>
      <c r="BB159" s="52">
        <f t="shared" si="33"/>
        <v>0.19900000000000001</v>
      </c>
      <c r="BD159" s="52" t="str">
        <f>IF(参照!L159="","",参照!L159)</f>
        <v>(株)エネクル(旧：堀川産業(株))</v>
      </c>
    </row>
    <row r="160" spans="47:56">
      <c r="AU160" s="52" t="str">
        <f>IF(参照!A160="","",参照!A160)</f>
        <v/>
      </c>
      <c r="AV160" s="52" t="str">
        <f>IF(参照!B160="","",参照!B160)</f>
        <v/>
      </c>
      <c r="AW160" s="52" t="str">
        <f>IF(参照!C160="","",参照!C160)</f>
        <v/>
      </c>
      <c r="AX160" s="52" t="str">
        <f>IF(参照!D160="","",参照!D160)</f>
        <v>メニューD</v>
      </c>
      <c r="AY160" s="52">
        <f>IF(参照!E160="","",参照!E160)</f>
        <v>0</v>
      </c>
      <c r="AZ160" s="52" t="str">
        <f>IF(参照!F160="","",参照!F160)</f>
        <v>オリックス(株)</v>
      </c>
      <c r="BA160" s="52" t="str">
        <f>IF(参照!G160="","",参照!G160)</f>
        <v>オリックス(株)_メニューD</v>
      </c>
      <c r="BB160" s="52">
        <f t="shared" si="33"/>
        <v>0</v>
      </c>
      <c r="BD160" s="52" t="str">
        <f>IF(参照!L160="","",参照!L160)</f>
        <v>エネサーブ(株)</v>
      </c>
    </row>
    <row r="161" spans="47:56">
      <c r="AU161" s="52" t="str">
        <f>IF(参照!A161="","",参照!A161)</f>
        <v/>
      </c>
      <c r="AV161" s="52" t="str">
        <f>IF(参照!B161="","",参照!B161)</f>
        <v/>
      </c>
      <c r="AW161" s="52" t="str">
        <f>IF(参照!C161="","",参照!C161)</f>
        <v/>
      </c>
      <c r="AX161" s="52" t="str">
        <f>IF(参照!D161="","",参照!D161)</f>
        <v>メニューE</v>
      </c>
      <c r="AY161" s="52">
        <f>IF(参照!E161="","",参照!E161)</f>
        <v>4.4999999999999999E-4</v>
      </c>
      <c r="AZ161" s="52" t="str">
        <f>IF(参照!F161="","",参照!F161)</f>
        <v>オリックス(株)</v>
      </c>
      <c r="BA161" s="52" t="str">
        <f>IF(参照!G161="","",参照!G161)</f>
        <v>オリックス(株)_メニューE</v>
      </c>
      <c r="BB161" s="52">
        <f t="shared" si="33"/>
        <v>0.45</v>
      </c>
      <c r="BD161" s="52" t="str">
        <f>IF(参照!L161="","",参照!L161)</f>
        <v>(株)エネサンス関東</v>
      </c>
    </row>
    <row r="162" spans="47:56">
      <c r="AU162" s="52" t="str">
        <f>IF(参照!A162="","",参照!A162)</f>
        <v/>
      </c>
      <c r="AV162" s="52" t="str">
        <f>IF(参照!B162="","",参照!B162)</f>
        <v/>
      </c>
      <c r="AW162" s="52" t="str">
        <f>IF(参照!C162="","",参照!C162)</f>
        <v/>
      </c>
      <c r="AX162" s="52" t="str">
        <f>IF(参照!D162="","",参照!D162)</f>
        <v>メニューF</v>
      </c>
      <c r="AY162" s="52">
        <f>IF(参照!E162="","",参照!E162)</f>
        <v>3.1500000000000001E-4</v>
      </c>
      <c r="AZ162" s="52" t="str">
        <f>IF(参照!F162="","",参照!F162)</f>
        <v>オリックス(株)</v>
      </c>
      <c r="BA162" s="52" t="str">
        <f>IF(参照!G162="","",参照!G162)</f>
        <v>オリックス(株)_メニューF</v>
      </c>
      <c r="BB162" s="52">
        <f t="shared" si="33"/>
        <v>0.315</v>
      </c>
      <c r="BD162" s="52" t="str">
        <f>IF(参照!L162="","",参照!L162)</f>
        <v>エネックス(株)</v>
      </c>
    </row>
    <row r="163" spans="47:56">
      <c r="AU163" s="52" t="str">
        <f>IF(参照!A163="","",参照!A163)</f>
        <v/>
      </c>
      <c r="AV163" s="52" t="str">
        <f>IF(参照!B163="","",参照!B163)</f>
        <v/>
      </c>
      <c r="AW163" s="52" t="str">
        <f>IF(参照!C163="","",参照!C163)</f>
        <v/>
      </c>
      <c r="AX163" s="52" t="str">
        <f>IF(参照!D163="","",参照!D163)</f>
        <v>メニューG</v>
      </c>
      <c r="AY163" s="52">
        <f>IF(参照!E163="","",参照!E163)</f>
        <v>2.3499999999999999E-4</v>
      </c>
      <c r="AZ163" s="52" t="str">
        <f>IF(参照!F163="","",参照!F163)</f>
        <v>オリックス(株)</v>
      </c>
      <c r="BA163" s="52" t="str">
        <f>IF(参照!G163="","",参照!G163)</f>
        <v>オリックス(株)_メニューG</v>
      </c>
      <c r="BB163" s="52">
        <f t="shared" si="33"/>
        <v>0.23499999999999999</v>
      </c>
      <c r="BD163" s="52" t="str">
        <f>IF(参照!L163="","",参照!L163)</f>
        <v>(株)エネット</v>
      </c>
    </row>
    <row r="164" spans="47:56">
      <c r="AU164" s="52" t="str">
        <f>IF(参照!A164="","",参照!A164)</f>
        <v/>
      </c>
      <c r="AV164" s="52" t="str">
        <f>IF(参照!B164="","",参照!B164)</f>
        <v/>
      </c>
      <c r="AW164" s="52" t="str">
        <f>IF(参照!C164="","",参照!C164)</f>
        <v/>
      </c>
      <c r="AX164" s="52" t="str">
        <f>IF(参照!D164="","",参照!D164)</f>
        <v>メニューH(残差)</v>
      </c>
      <c r="AY164" s="52">
        <f>IF(参照!E164="","",参照!E164)</f>
        <v>7.3399999999999995E-4</v>
      </c>
      <c r="AZ164" s="52" t="str">
        <f>IF(参照!F164="","",参照!F164)</f>
        <v>オリックス(株)</v>
      </c>
      <c r="BA164" s="52" t="str">
        <f>IF(参照!G164="","",参照!G164)</f>
        <v>オリックス(株)_メニューH(残差)</v>
      </c>
      <c r="BB164" s="52">
        <f t="shared" si="33"/>
        <v>0.73399999999999999</v>
      </c>
      <c r="BD164" s="52" t="str">
        <f>IF(参照!L164="","",参照!L164)</f>
        <v>エネトレード(株)</v>
      </c>
    </row>
    <row r="165" spans="47:56">
      <c r="AU165" s="52" t="str">
        <f>IF(参照!A165="","",参照!A165)</f>
        <v/>
      </c>
      <c r="AV165" s="52" t="str">
        <f>IF(参照!B165="","",参照!B165)</f>
        <v/>
      </c>
      <c r="AW165" s="52" t="str">
        <f>IF(参照!C165="","",参照!C165)</f>
        <v/>
      </c>
      <c r="AX165" s="52" t="str">
        <f>IF(参照!D165="","",参照!D165)</f>
        <v>(参考値)事業者全体</v>
      </c>
      <c r="AY165" s="52">
        <f>IF(参照!E165="","",参照!E165)</f>
        <v>5.2700000000000002E-4</v>
      </c>
      <c r="AZ165" s="52" t="str">
        <f>IF(参照!F165="","",参照!F165)</f>
        <v>オリックス(株)</v>
      </c>
      <c r="BA165" s="52" t="str">
        <f>IF(参照!G165="","",参照!G165)</f>
        <v>オリックス(株)_(参考値)事業者全体</v>
      </c>
      <c r="BB165" s="52">
        <f t="shared" si="33"/>
        <v>0.52700000000000002</v>
      </c>
      <c r="BD165" s="52" t="str">
        <f>IF(参照!L165="","",参照!L165)</f>
        <v>(株)エネ・ビジョン</v>
      </c>
    </row>
    <row r="166" spans="47:56">
      <c r="AU166" s="52" t="str">
        <f>IF(参照!A166="","",参照!A166)</f>
        <v>A0054</v>
      </c>
      <c r="AV166" s="52" t="str">
        <f>IF(参照!B166="","",参照!B166)</f>
        <v>(株)エネサンス関東</v>
      </c>
      <c r="AW166" s="52">
        <f>IF(参照!C166="","",参照!C166)</f>
        <v>5.1900000000000004E-4</v>
      </c>
      <c r="AX166" s="52" t="str">
        <f>IF(参照!D166="","",参照!D166)</f>
        <v/>
      </c>
      <c r="AY166" s="52">
        <f>IF(参照!E166="","",参照!E166)</f>
        <v>4.6299999999999998E-4</v>
      </c>
      <c r="AZ166" s="52" t="str">
        <f>IF(参照!F166="","",参照!F166)</f>
        <v>(株)エネサンス関東</v>
      </c>
      <c r="BA166" s="52" t="str">
        <f>IF(参照!G166="","",参照!G166)</f>
        <v>(株)エネサンス関東_</v>
      </c>
      <c r="BB166" s="52">
        <f t="shared" si="33"/>
        <v>0.46299999999999997</v>
      </c>
      <c r="BD166" s="52" t="str">
        <f>IF(参照!L166="","",参照!L166)</f>
        <v>(株)エネファント</v>
      </c>
    </row>
    <row r="167" spans="47:56">
      <c r="AU167" s="52" t="str">
        <f>IF(参照!A167="","",参照!A167)</f>
        <v>A0055</v>
      </c>
      <c r="AV167" s="52" t="str">
        <f>IF(参照!B167="","",参照!B167)</f>
        <v>(株)ＵＰＤＡＴＥＲ</v>
      </c>
      <c r="AW167" s="52">
        <f>IF(参照!C167="","",参照!C167)</f>
        <v>1.0399999999999999E-4</v>
      </c>
      <c r="AX167" s="52" t="str">
        <f>IF(参照!D167="","",参照!D167)</f>
        <v>メニューA</v>
      </c>
      <c r="AY167" s="52">
        <f>IF(参照!E167="","",参照!E167)</f>
        <v>0</v>
      </c>
      <c r="AZ167" s="52" t="str">
        <f>IF(参照!F167="","",参照!F167)</f>
        <v>(株)ＵＰＤＡＴＥＲ</v>
      </c>
      <c r="BA167" s="52" t="str">
        <f>IF(参照!G167="","",参照!G167)</f>
        <v>(株)ＵＰＤＡＴＥＲ_メニューA</v>
      </c>
      <c r="BB167" s="52">
        <f t="shared" si="33"/>
        <v>0</v>
      </c>
      <c r="BD167" s="52" t="str">
        <f>IF(参照!L167="","",参照!L167)</f>
        <v>エネラボ(株)</v>
      </c>
    </row>
    <row r="168" spans="47:56">
      <c r="AU168" s="52" t="str">
        <f>IF(参照!A168="","",参照!A168)</f>
        <v/>
      </c>
      <c r="AV168" s="52" t="str">
        <f>IF(参照!B168="","",参照!B168)</f>
        <v/>
      </c>
      <c r="AW168" s="52" t="str">
        <f>IF(参照!C168="","",参照!C168)</f>
        <v/>
      </c>
      <c r="AX168" s="52" t="str">
        <f>IF(参照!D168="","",参照!D168)</f>
        <v>メニューB</v>
      </c>
      <c r="AY168" s="52">
        <f>IF(参照!E168="","",参照!E168)</f>
        <v>1.9900000000000001E-4</v>
      </c>
      <c r="AZ168" s="52" t="str">
        <f>IF(参照!F168="","",参照!F168)</f>
        <v>(株)ＵＰＤＡＴＥＲ</v>
      </c>
      <c r="BA168" s="52" t="str">
        <f>IF(参照!G168="","",参照!G168)</f>
        <v>(株)ＵＰＤＡＴＥＲ_メニューB</v>
      </c>
      <c r="BB168" s="52">
        <f t="shared" si="33"/>
        <v>0.19900000000000001</v>
      </c>
      <c r="BD168" s="52" t="str">
        <f>IF(参照!L168="","",参照!L168)</f>
        <v>(株)エネルギア・ソリューション・アンド・サービス</v>
      </c>
    </row>
    <row r="169" spans="47:56">
      <c r="AU169" s="52" t="str">
        <f>IF(参照!A169="","",参照!A169)</f>
        <v/>
      </c>
      <c r="AV169" s="52" t="str">
        <f>IF(参照!B169="","",参照!B169)</f>
        <v/>
      </c>
      <c r="AW169" s="52" t="str">
        <f>IF(参照!C169="","",参照!C169)</f>
        <v/>
      </c>
      <c r="AX169" s="52" t="str">
        <f>IF(参照!D169="","",参照!D169)</f>
        <v>メニューC(残差)</v>
      </c>
      <c r="AY169" s="52">
        <f>IF(参照!E169="","",参照!E169)</f>
        <v>3.6499999999999998E-4</v>
      </c>
      <c r="AZ169" s="52" t="str">
        <f>IF(参照!F169="","",参照!F169)</f>
        <v>(株)ＵＰＤＡＴＥＲ</v>
      </c>
      <c r="BA169" s="52" t="str">
        <f>IF(参照!G169="","",参照!G169)</f>
        <v>(株)ＵＰＤＡＴＥＲ_メニューC(残差)</v>
      </c>
      <c r="BB169" s="52">
        <f t="shared" si="33"/>
        <v>0.36499999999999999</v>
      </c>
      <c r="BD169" s="52" t="str">
        <f>IF(参照!L169="","",参照!L169)</f>
        <v>エネルギーパワー(株)</v>
      </c>
    </row>
    <row r="170" spans="47:56">
      <c r="AU170" s="52" t="str">
        <f>IF(参照!A170="","",参照!A170)</f>
        <v/>
      </c>
      <c r="AV170" s="52" t="str">
        <f>IF(参照!B170="","",参照!B170)</f>
        <v/>
      </c>
      <c r="AW170" s="52" t="str">
        <f>IF(参照!C170="","",参照!C170)</f>
        <v/>
      </c>
      <c r="AX170" s="52" t="str">
        <f>IF(参照!D170="","",参照!D170)</f>
        <v>(参考値)事業者全体</v>
      </c>
      <c r="AY170" s="52">
        <f>IF(参照!E170="","",参照!E170)</f>
        <v>2.8200000000000002E-4</v>
      </c>
      <c r="AZ170" s="52" t="str">
        <f>IF(参照!F170="","",参照!F170)</f>
        <v>(株)ＵＰＤＡＴＥＲ</v>
      </c>
      <c r="BA170" s="52" t="str">
        <f>IF(参照!G170="","",参照!G170)</f>
        <v>(株)ＵＰＤＡＴＥＲ_(参考値)事業者全体</v>
      </c>
      <c r="BB170" s="52">
        <f t="shared" si="33"/>
        <v>0.28200000000000003</v>
      </c>
      <c r="BD170" s="52" t="str">
        <f>IF(参照!L170="","",参照!L170)</f>
        <v>(株)エネワンでんき(旧：(株)サイサン)</v>
      </c>
    </row>
    <row r="171" spans="47:56">
      <c r="AU171" s="52" t="str">
        <f>IF(参照!A171="","",参照!A171)</f>
        <v>A0056</v>
      </c>
      <c r="AV171" s="52" t="str">
        <f>IF(参照!B171="","",参照!B171)</f>
        <v>シン・エナジー(株)</v>
      </c>
      <c r="AW171" s="52">
        <f>IF(参照!C171="","",参照!C171)</f>
        <v>4.73E-4</v>
      </c>
      <c r="AX171" s="52" t="str">
        <f>IF(参照!D171="","",参照!D171)</f>
        <v>メニューA</v>
      </c>
      <c r="AY171" s="52">
        <f>IF(参照!E171="","",参照!E171)</f>
        <v>0</v>
      </c>
      <c r="AZ171" s="52" t="str">
        <f>IF(参照!F171="","",参照!F171)</f>
        <v>シン・エナジー(株)</v>
      </c>
      <c r="BA171" s="52" t="str">
        <f>IF(参照!G171="","",参照!G171)</f>
        <v>シン・エナジー(株)_メニューA</v>
      </c>
      <c r="BB171" s="52">
        <f t="shared" si="33"/>
        <v>0</v>
      </c>
      <c r="BD171" s="52" t="str">
        <f>IF(参照!L171="","",参照!L171)</f>
        <v>エバーグリーン・マーケティング(株)</v>
      </c>
    </row>
    <row r="172" spans="47:56">
      <c r="AU172" s="52" t="str">
        <f>IF(参照!A172="","",参照!A172)</f>
        <v/>
      </c>
      <c r="AV172" s="52" t="str">
        <f>IF(参照!B172="","",参照!B172)</f>
        <v/>
      </c>
      <c r="AW172" s="52" t="str">
        <f>IF(参照!C172="","",参照!C172)</f>
        <v/>
      </c>
      <c r="AX172" s="52" t="str">
        <f>IF(参照!D172="","",参照!D172)</f>
        <v>メニューB</v>
      </c>
      <c r="AY172" s="52">
        <f>IF(参照!E172="","",参照!E172)</f>
        <v>1.25E-4</v>
      </c>
      <c r="AZ172" s="52" t="str">
        <f>IF(参照!F172="","",参照!F172)</f>
        <v>シン・エナジー(株)</v>
      </c>
      <c r="BA172" s="52" t="str">
        <f>IF(参照!G172="","",参照!G172)</f>
        <v>シン・エナジー(株)_メニューB</v>
      </c>
      <c r="BB172" s="52">
        <f t="shared" si="33"/>
        <v>0.125</v>
      </c>
      <c r="BD172" s="52" t="str">
        <f>IF(参照!L172="","",参照!L172)</f>
        <v>エバーグリーン・リテイリング(株)</v>
      </c>
    </row>
    <row r="173" spans="47:56">
      <c r="AU173" s="52" t="str">
        <f>IF(参照!A173="","",参照!A173)</f>
        <v/>
      </c>
      <c r="AV173" s="52" t="str">
        <f>IF(参照!B173="","",参照!B173)</f>
        <v/>
      </c>
      <c r="AW173" s="52" t="str">
        <f>IF(参照!C173="","",参照!C173)</f>
        <v/>
      </c>
      <c r="AX173" s="52" t="str">
        <f>IF(参照!D173="","",参照!D173)</f>
        <v>メニューC</v>
      </c>
      <c r="AY173" s="52">
        <f>IF(参照!E173="","",参照!E173)</f>
        <v>2.23E-4</v>
      </c>
      <c r="AZ173" s="52" t="str">
        <f>IF(参照!F173="","",参照!F173)</f>
        <v>シン・エナジー(株)</v>
      </c>
      <c r="BA173" s="52" t="str">
        <f>IF(参照!G173="","",参照!G173)</f>
        <v>シン・エナジー(株)_メニューC</v>
      </c>
      <c r="BB173" s="52">
        <f t="shared" si="33"/>
        <v>0.223</v>
      </c>
      <c r="BD173" s="52" t="str">
        <f>IF(参照!L173="","",参照!L173)</f>
        <v>荏原環境プラント(株)</v>
      </c>
    </row>
    <row r="174" spans="47:56">
      <c r="AU174" s="52" t="str">
        <f>IF(参照!A174="","",参照!A174)</f>
        <v/>
      </c>
      <c r="AV174" s="52" t="str">
        <f>IF(参照!B174="","",参照!B174)</f>
        <v/>
      </c>
      <c r="AW174" s="52" t="str">
        <f>IF(参照!C174="","",参照!C174)</f>
        <v/>
      </c>
      <c r="AX174" s="52" t="str">
        <f>IF(参照!D174="","",参照!D174)</f>
        <v>メニューD(残差)</v>
      </c>
      <c r="AY174" s="52">
        <f>IF(参照!E174="","",参照!E174)</f>
        <v>4.35E-4</v>
      </c>
      <c r="AZ174" s="52" t="str">
        <f>IF(参照!F174="","",参照!F174)</f>
        <v>シン・エナジー(株)</v>
      </c>
      <c r="BA174" s="52" t="str">
        <f>IF(参照!G174="","",参照!G174)</f>
        <v>シン・エナジー(株)_メニューD(残差)</v>
      </c>
      <c r="BB174" s="52">
        <f t="shared" si="33"/>
        <v>0.435</v>
      </c>
      <c r="BD174" s="52" t="str">
        <f>IF(参照!L174="","",参照!L174)</f>
        <v>エフィシエント(株)</v>
      </c>
    </row>
    <row r="175" spans="47:56">
      <c r="AU175" s="52" t="str">
        <f>IF(参照!A175="","",参照!A175)</f>
        <v/>
      </c>
      <c r="AV175" s="52" t="str">
        <f>IF(参照!B175="","",参照!B175)</f>
        <v/>
      </c>
      <c r="AW175" s="52" t="str">
        <f>IF(参照!C175="","",参照!C175)</f>
        <v/>
      </c>
      <c r="AX175" s="52" t="str">
        <f>IF(参照!D175="","",参照!D175)</f>
        <v>(参考値)事業者全体</v>
      </c>
      <c r="AY175" s="52">
        <f>IF(参照!E175="","",参照!E175)</f>
        <v>4.7299999999999995E-4</v>
      </c>
      <c r="AZ175" s="52" t="str">
        <f>IF(参照!F175="","",参照!F175)</f>
        <v>シン・エナジー(株)</v>
      </c>
      <c r="BA175" s="52" t="str">
        <f>IF(参照!G175="","",参照!G175)</f>
        <v>シン・エナジー(株)_(参考値)事業者全体</v>
      </c>
      <c r="BB175" s="52">
        <f t="shared" si="33"/>
        <v>0.47299999999999998</v>
      </c>
      <c r="BD175" s="52" t="str">
        <f>IF(参照!L175="","",参照!L175)</f>
        <v>(株)エフエネ</v>
      </c>
    </row>
    <row r="176" spans="47:56">
      <c r="AU176" s="52" t="str">
        <f>IF(参照!A176="","",参照!A176)</f>
        <v>A0057</v>
      </c>
      <c r="AV176" s="52" t="str">
        <f>IF(参照!B176="","",参照!B176)</f>
        <v>(株)サニックス</v>
      </c>
      <c r="AW176" s="52">
        <f>IF(参照!C176="","",参照!C176)</f>
        <v>5.6200000000000011E-4</v>
      </c>
      <c r="AX176" s="52" t="str">
        <f>IF(参照!D176="","",参照!D176)</f>
        <v>メニューA</v>
      </c>
      <c r="AY176" s="52">
        <f>IF(参照!E176="","",参照!E176)</f>
        <v>0</v>
      </c>
      <c r="AZ176" s="52" t="str">
        <f>IF(参照!F176="","",参照!F176)</f>
        <v>(株)サニックス</v>
      </c>
      <c r="BA176" s="52" t="str">
        <f>IF(参照!G176="","",参照!G176)</f>
        <v>(株)サニックス_メニューA</v>
      </c>
      <c r="BB176" s="52">
        <f t="shared" si="33"/>
        <v>0</v>
      </c>
      <c r="BD176" s="52" t="str">
        <f>IF(参照!L176="","",参照!L176)</f>
        <v>(株)エフオン</v>
      </c>
    </row>
    <row r="177" spans="47:56">
      <c r="AU177" s="52" t="str">
        <f>IF(参照!A177="","",参照!A177)</f>
        <v/>
      </c>
      <c r="AV177" s="52" t="str">
        <f>IF(参照!B177="","",参照!B177)</f>
        <v/>
      </c>
      <c r="AW177" s="52" t="str">
        <f>IF(参照!C177="","",参照!C177)</f>
        <v/>
      </c>
      <c r="AX177" s="52" t="str">
        <f>IF(参照!D177="","",参照!D177)</f>
        <v>メニューB</v>
      </c>
      <c r="AY177" s="52">
        <f>IF(参照!E177="","",参照!E177)</f>
        <v>0</v>
      </c>
      <c r="AZ177" s="52" t="str">
        <f>IF(参照!F177="","",参照!F177)</f>
        <v>(株)サニックス</v>
      </c>
      <c r="BA177" s="52" t="str">
        <f>IF(参照!G177="","",参照!G177)</f>
        <v>(株)サニックス_メニューB</v>
      </c>
      <c r="BB177" s="52">
        <f t="shared" si="33"/>
        <v>0</v>
      </c>
      <c r="BD177" s="52" t="str">
        <f>IF(参照!L177="","",参照!L177)</f>
        <v>エフビットコミュニケーションズ(株)　</v>
      </c>
    </row>
    <row r="178" spans="47:56">
      <c r="AU178" s="52" t="str">
        <f>IF(参照!A178="","",参照!A178)</f>
        <v/>
      </c>
      <c r="AV178" s="52" t="str">
        <f>IF(参照!B178="","",参照!B178)</f>
        <v/>
      </c>
      <c r="AW178" s="52" t="str">
        <f>IF(参照!C178="","",参照!C178)</f>
        <v/>
      </c>
      <c r="AX178" s="52" t="str">
        <f>IF(参照!D178="","",参照!D178)</f>
        <v>メニューC</v>
      </c>
      <c r="AY178" s="52">
        <f>IF(参照!E178="","",参照!E178)</f>
        <v>2.8000000000000003E-4</v>
      </c>
      <c r="AZ178" s="52" t="str">
        <f>IF(参照!F178="","",参照!F178)</f>
        <v>(株)サニックス</v>
      </c>
      <c r="BA178" s="52" t="str">
        <f>IF(参照!G178="","",参照!G178)</f>
        <v>(株)サニックス_メニューC</v>
      </c>
      <c r="BB178" s="52">
        <f t="shared" si="33"/>
        <v>0.28000000000000003</v>
      </c>
      <c r="BD178" s="52" t="str">
        <f>IF(参照!L178="","",参照!L178)</f>
        <v>(株)エルピオ</v>
      </c>
    </row>
    <row r="179" spans="47:56">
      <c r="AU179" s="52" t="str">
        <f>IF(参照!A179="","",参照!A179)</f>
        <v/>
      </c>
      <c r="AV179" s="52" t="str">
        <f>IF(参照!B179="","",参照!B179)</f>
        <v/>
      </c>
      <c r="AW179" s="52" t="str">
        <f>IF(参照!C179="","",参照!C179)</f>
        <v/>
      </c>
      <c r="AX179" s="52" t="str">
        <f>IF(参照!D179="","",参照!D179)</f>
        <v>メニューD(残差)</v>
      </c>
      <c r="AY179" s="52">
        <f>IF(参照!E179="","",参照!E179)</f>
        <v>6.4700000000000001E-4</v>
      </c>
      <c r="AZ179" s="52" t="str">
        <f>IF(参照!F179="","",参照!F179)</f>
        <v>(株)サニックス</v>
      </c>
      <c r="BA179" s="52" t="str">
        <f>IF(参照!G179="","",参照!G179)</f>
        <v>(株)サニックス_メニューD(残差)</v>
      </c>
      <c r="BB179" s="52">
        <f t="shared" si="33"/>
        <v>0.64700000000000002</v>
      </c>
      <c r="BD179" s="52" t="str">
        <f>IF(参照!L179="","",参照!L179)</f>
        <v>エルメック(株)</v>
      </c>
    </row>
    <row r="180" spans="47:56">
      <c r="AU180" s="52" t="str">
        <f>IF(参照!A180="","",参照!A180)</f>
        <v/>
      </c>
      <c r="AV180" s="52" t="str">
        <f>IF(参照!B180="","",参照!B180)</f>
        <v/>
      </c>
      <c r="AW180" s="52" t="str">
        <f>IF(参照!C180="","",参照!C180)</f>
        <v/>
      </c>
      <c r="AX180" s="52" t="str">
        <f>IF(参照!D180="","",参照!D180)</f>
        <v>(参考値)事業者全体</v>
      </c>
      <c r="AY180" s="52">
        <f>IF(参照!E180="","",参照!E180)</f>
        <v>4.86E-4</v>
      </c>
      <c r="AZ180" s="52" t="str">
        <f>IF(参照!F180="","",参照!F180)</f>
        <v>(株)サニックス</v>
      </c>
      <c r="BA180" s="52" t="str">
        <f>IF(参照!G180="","",参照!G180)</f>
        <v>(株)サニックス_(参考値)事業者全体</v>
      </c>
      <c r="BB180" s="52">
        <f t="shared" si="33"/>
        <v>0.48599999999999999</v>
      </c>
      <c r="BD180" s="52" t="str">
        <f>IF(参照!L180="","",参照!L180)</f>
        <v>(株)縁人</v>
      </c>
    </row>
    <row r="181" spans="47:56">
      <c r="AU181" s="52" t="str">
        <f>IF(参照!A181="","",参照!A181)</f>
        <v>A0058</v>
      </c>
      <c r="AV181" s="52" t="str">
        <f>IF(参照!B181="","",参照!B181)</f>
        <v>(株)コンシェルジュ</v>
      </c>
      <c r="AW181" s="52">
        <f>IF(参照!C181="","",参照!C181)</f>
        <v>2.2800000000000001E-4</v>
      </c>
      <c r="AX181" s="52" t="str">
        <f>IF(参照!D181="","",参照!D181)</f>
        <v>メニューA</v>
      </c>
      <c r="AY181" s="52">
        <f>IF(参照!E181="","",参照!E181)</f>
        <v>0</v>
      </c>
      <c r="AZ181" s="52" t="str">
        <f>IF(参照!F181="","",参照!F181)</f>
        <v>(株)コンシェルジュ</v>
      </c>
      <c r="BA181" s="52" t="str">
        <f>IF(参照!G181="","",参照!G181)</f>
        <v>(株)コンシェルジュ_メニューA</v>
      </c>
      <c r="BB181" s="52">
        <f t="shared" si="33"/>
        <v>0</v>
      </c>
      <c r="BD181" s="52" t="str">
        <f>IF(参照!L181="","",参照!L181)</f>
        <v>おいでんエネルギー(株)</v>
      </c>
    </row>
    <row r="182" spans="47:56">
      <c r="AU182" s="52" t="str">
        <f>IF(参照!A182="","",参照!A182)</f>
        <v/>
      </c>
      <c r="AV182" s="52" t="str">
        <f>IF(参照!B182="","",参照!B182)</f>
        <v/>
      </c>
      <c r="AW182" s="52" t="str">
        <f>IF(参照!C182="","",参照!C182)</f>
        <v/>
      </c>
      <c r="AX182" s="52" t="str">
        <f>IF(参照!D182="","",参照!D182)</f>
        <v>メニューB(残差)</v>
      </c>
      <c r="AY182" s="52">
        <f>IF(参照!E182="","",参照!E182)</f>
        <v>4.8699999999999997E-4</v>
      </c>
      <c r="AZ182" s="52" t="str">
        <f>IF(参照!F182="","",参照!F182)</f>
        <v>(株)コンシェルジュ</v>
      </c>
      <c r="BA182" s="52" t="str">
        <f>IF(参照!G182="","",参照!G182)</f>
        <v>(株)コンシェルジュ_メニューB(残差)</v>
      </c>
      <c r="BB182" s="52">
        <f t="shared" si="33"/>
        <v>0.48699999999999999</v>
      </c>
      <c r="BD182" s="52" t="str">
        <f>IF(参照!L182="","",参照!L182)</f>
        <v>王子・伊藤忠エネクス電力販売(株)</v>
      </c>
    </row>
    <row r="183" spans="47:56">
      <c r="AU183" s="52" t="str">
        <f>IF(参照!A183="","",参照!A183)</f>
        <v/>
      </c>
      <c r="AV183" s="52" t="str">
        <f>IF(参照!B183="","",参照!B183)</f>
        <v/>
      </c>
      <c r="AW183" s="52" t="str">
        <f>IF(参照!C183="","",参照!C183)</f>
        <v/>
      </c>
      <c r="AX183" s="52" t="str">
        <f>IF(参照!D183="","",参照!D183)</f>
        <v>(参考値)事業者全体</v>
      </c>
      <c r="AY183" s="52">
        <f>IF(参照!E183="","",参照!E183)</f>
        <v>4.4900000000000002E-4</v>
      </c>
      <c r="AZ183" s="52" t="str">
        <f>IF(参照!F183="","",参照!F183)</f>
        <v>(株)コンシェルジュ</v>
      </c>
      <c r="BA183" s="52" t="str">
        <f>IF(参照!G183="","",参照!G183)</f>
        <v>(株)コンシェルジュ_(参考値)事業者全体</v>
      </c>
      <c r="BB183" s="52">
        <f t="shared" si="33"/>
        <v>0.44900000000000001</v>
      </c>
      <c r="BD183" s="52" t="str">
        <f>IF(参照!L183="","",参照!L183)</f>
        <v>青梅ガス(株)</v>
      </c>
    </row>
    <row r="184" spans="47:56">
      <c r="AU184" s="52" t="str">
        <f>IF(参照!A184="","",参照!A184)</f>
        <v>A0060</v>
      </c>
      <c r="AV184" s="52" t="str">
        <f>IF(参照!B184="","",参照!B184)</f>
        <v>(株)アイ・グリッド・ソリューションズ</v>
      </c>
      <c r="AW184" s="52">
        <f>IF(参照!C184="","",参照!C184)</f>
        <v>5.31E-4</v>
      </c>
      <c r="AX184" s="52" t="str">
        <f>IF(参照!D184="","",参照!D184)</f>
        <v>メニューA</v>
      </c>
      <c r="AY184" s="52">
        <f>IF(参照!E184="","",参照!E184)</f>
        <v>0</v>
      </c>
      <c r="AZ184" s="52" t="str">
        <f>IF(参照!F184="","",参照!F184)</f>
        <v>(株)アイ・グリッド・ソリューションズ</v>
      </c>
      <c r="BA184" s="52" t="str">
        <f>IF(参照!G184="","",参照!G184)</f>
        <v>(株)アイ・グリッド・ソリューションズ_メニューA</v>
      </c>
      <c r="BB184" s="52">
        <f t="shared" si="33"/>
        <v>0</v>
      </c>
      <c r="BD184" s="52" t="str">
        <f>IF(参照!L184="","",参照!L184)</f>
        <v>大分ケーブルテレコム(株)</v>
      </c>
    </row>
    <row r="185" spans="47:56">
      <c r="AU185" s="52" t="str">
        <f>IF(参照!A185="","",参照!A185)</f>
        <v/>
      </c>
      <c r="AV185" s="52" t="str">
        <f>IF(参照!B185="","",参照!B185)</f>
        <v/>
      </c>
      <c r="AW185" s="52" t="str">
        <f>IF(参照!C185="","",参照!C185)</f>
        <v/>
      </c>
      <c r="AX185" s="52" t="str">
        <f>IF(参照!D185="","",参照!D185)</f>
        <v>メニューB(残差)</v>
      </c>
      <c r="AY185" s="52">
        <f>IF(参照!E185="","",参照!E185)</f>
        <v>5.0799999999999999E-4</v>
      </c>
      <c r="AZ185" s="52" t="str">
        <f>IF(参照!F185="","",参照!F185)</f>
        <v>(株)アイ・グリッド・ソリューションズ</v>
      </c>
      <c r="BA185" s="52" t="str">
        <f>IF(参照!G185="","",参照!G185)</f>
        <v>(株)アイ・グリッド・ソリューションズ_メニューB(残差)</v>
      </c>
      <c r="BB185" s="52">
        <f t="shared" si="33"/>
        <v>0.50800000000000001</v>
      </c>
      <c r="BD185" s="52" t="str">
        <f>IF(参照!L185="","",参照!L185)</f>
        <v>大垣ガス(株)</v>
      </c>
    </row>
    <row r="186" spans="47:56">
      <c r="AU186" s="52" t="str">
        <f>IF(参照!A186="","",参照!A186)</f>
        <v/>
      </c>
      <c r="AV186" s="52" t="str">
        <f>IF(参照!B186="","",参照!B186)</f>
        <v/>
      </c>
      <c r="AW186" s="52" t="str">
        <f>IF(参照!C186="","",参照!C186)</f>
        <v/>
      </c>
      <c r="AX186" s="52" t="str">
        <f>IF(参照!D186="","",参照!D186)</f>
        <v>(参考値)事業者全体</v>
      </c>
      <c r="AY186" s="52">
        <f>IF(参照!E186="","",参照!E186)</f>
        <v>4.1199999999999999E-4</v>
      </c>
      <c r="AZ186" s="52" t="str">
        <f>IF(参照!F186="","",参照!F186)</f>
        <v>(株)アイ・グリッド・ソリューションズ</v>
      </c>
      <c r="BA186" s="52" t="str">
        <f>IF(参照!G186="","",参照!G186)</f>
        <v>(株)アイ・グリッド・ソリューションズ_(参考値)事業者全体</v>
      </c>
      <c r="BB186" s="52">
        <f t="shared" si="33"/>
        <v>0.41199999999999998</v>
      </c>
      <c r="BD186" s="52" t="str">
        <f>IF(参照!L186="","",参照!L186)</f>
        <v>大阪いずみ市民生活協同組合</v>
      </c>
    </row>
    <row r="187" spans="47:56">
      <c r="AU187" s="52" t="str">
        <f>IF(参照!A187="","",参照!A187)</f>
        <v>A0061</v>
      </c>
      <c r="AV187" s="52" t="str">
        <f>IF(参照!B187="","",参照!B187)</f>
        <v>サミットエナジー(株)</v>
      </c>
      <c r="AW187" s="52">
        <f>IF(参照!C187="","",参照!C187)</f>
        <v>4.5399999999999998E-4</v>
      </c>
      <c r="AX187" s="52" t="str">
        <f>IF(参照!D187="","",参照!D187)</f>
        <v>メニューA</v>
      </c>
      <c r="AY187" s="52">
        <f>IF(参照!E187="","",参照!E187)</f>
        <v>0</v>
      </c>
      <c r="AZ187" s="52" t="str">
        <f>IF(参照!F187="","",参照!F187)</f>
        <v>サミットエナジー(株)</v>
      </c>
      <c r="BA187" s="52" t="str">
        <f>IF(参照!G187="","",参照!G187)</f>
        <v>サミットエナジー(株)_メニューA</v>
      </c>
      <c r="BB187" s="52">
        <f t="shared" si="33"/>
        <v>0</v>
      </c>
      <c r="BD187" s="52" t="str">
        <f>IF(参照!L187="","",参照!L187)</f>
        <v>大阪瓦斯(株)</v>
      </c>
    </row>
    <row r="188" spans="47:56">
      <c r="AU188" s="52" t="str">
        <f>IF(参照!A188="","",参照!A188)</f>
        <v/>
      </c>
      <c r="AV188" s="52" t="str">
        <f>IF(参照!B188="","",参照!B188)</f>
        <v/>
      </c>
      <c r="AW188" s="52" t="str">
        <f>IF(参照!C188="","",参照!C188)</f>
        <v/>
      </c>
      <c r="AX188" s="52" t="str">
        <f>IF(参照!D188="","",参照!D188)</f>
        <v>メニューB(残差)</v>
      </c>
      <c r="AY188" s="52">
        <f>IF(参照!E188="","",参照!E188)</f>
        <v>4.6200000000000001E-4</v>
      </c>
      <c r="AZ188" s="52" t="str">
        <f>IF(参照!F188="","",参照!F188)</f>
        <v>サミットエナジー(株)</v>
      </c>
      <c r="BA188" s="52" t="str">
        <f>IF(参照!G188="","",参照!G188)</f>
        <v>サミットエナジー(株)_メニューB(残差)</v>
      </c>
      <c r="BB188" s="52">
        <f t="shared" si="33"/>
        <v>0.46200000000000002</v>
      </c>
      <c r="BD188" s="52" t="str">
        <f>IF(参照!L188="","",参照!L188)</f>
        <v>おおすみ半島スマートエネルギー(株)</v>
      </c>
    </row>
    <row r="189" spans="47:56">
      <c r="AU189" s="52" t="str">
        <f>IF(参照!A189="","",参照!A189)</f>
        <v/>
      </c>
      <c r="AV189" s="52" t="str">
        <f>IF(参照!B189="","",参照!B189)</f>
        <v/>
      </c>
      <c r="AW189" s="52" t="str">
        <f>IF(参照!C189="","",参照!C189)</f>
        <v/>
      </c>
      <c r="AX189" s="52" t="str">
        <f>IF(参照!D189="","",参照!D189)</f>
        <v>(参考値)事業者全体</v>
      </c>
      <c r="AY189" s="52">
        <f>IF(参照!E189="","",参照!E189)</f>
        <v>4.2999999999999999E-4</v>
      </c>
      <c r="AZ189" s="52" t="str">
        <f>IF(参照!F189="","",参照!F189)</f>
        <v>サミットエナジー(株)</v>
      </c>
      <c r="BA189" s="52" t="str">
        <f>IF(参照!G189="","",参照!G189)</f>
        <v>サミットエナジー(株)_(参考値)事業者全体</v>
      </c>
      <c r="BB189" s="52">
        <f t="shared" si="33"/>
        <v>0.43</v>
      </c>
      <c r="BD189" s="52" t="str">
        <f>IF(参照!L189="","",参照!L189)</f>
        <v>大多喜ガス(株)</v>
      </c>
    </row>
    <row r="190" spans="47:56">
      <c r="AU190" s="52" t="str">
        <f>IF(参照!A190="","",参照!A190)</f>
        <v>A0062</v>
      </c>
      <c r="AV190" s="52" t="str">
        <f>IF(参照!B190="","",参照!B190)</f>
        <v>リコージャパン(株)</v>
      </c>
      <c r="AW190" s="52">
        <f>IF(参照!C190="","",参照!C190)</f>
        <v>4.7899999999999999E-4</v>
      </c>
      <c r="AX190" s="52" t="str">
        <f>IF(参照!D190="","",参照!D190)</f>
        <v>メニューA</v>
      </c>
      <c r="AY190" s="52">
        <f>IF(参照!E190="","",参照!E190)</f>
        <v>0</v>
      </c>
      <c r="AZ190" s="52" t="str">
        <f>IF(参照!F190="","",参照!F190)</f>
        <v>リコージャパン(株)</v>
      </c>
      <c r="BA190" s="52" t="str">
        <f>IF(参照!G190="","",参照!G190)</f>
        <v>リコージャパン(株)_メニューA</v>
      </c>
      <c r="BB190" s="52">
        <f t="shared" si="33"/>
        <v>0</v>
      </c>
      <c r="BD190" s="52" t="str">
        <f>IF(参照!L190="","",参照!L190)</f>
        <v>(株)おおた電力</v>
      </c>
    </row>
    <row r="191" spans="47:56">
      <c r="AU191" s="52" t="str">
        <f>IF(参照!A191="","",参照!A191)</f>
        <v/>
      </c>
      <c r="AV191" s="52" t="str">
        <f>IF(参照!B191="","",参照!B191)</f>
        <v/>
      </c>
      <c r="AW191" s="52" t="str">
        <f>IF(参照!C191="","",参照!C191)</f>
        <v/>
      </c>
      <c r="AX191" s="52" t="str">
        <f>IF(参照!D191="","",参照!D191)</f>
        <v>メニューB</v>
      </c>
      <c r="AY191" s="52">
        <f>IF(参照!E191="","",参照!E191)</f>
        <v>0</v>
      </c>
      <c r="AZ191" s="52" t="str">
        <f>IF(参照!F191="","",参照!F191)</f>
        <v>リコージャパン(株)</v>
      </c>
      <c r="BA191" s="52" t="str">
        <f>IF(参照!G191="","",参照!G191)</f>
        <v>リコージャパン(株)_メニューB</v>
      </c>
      <c r="BB191" s="52">
        <f t="shared" si="33"/>
        <v>0</v>
      </c>
      <c r="BD191" s="52" t="str">
        <f>IF(参照!L191="","",参照!L191)</f>
        <v>(株)岡崎建材</v>
      </c>
    </row>
    <row r="192" spans="47:56">
      <c r="AU192" s="52" t="str">
        <f>IF(参照!A192="","",参照!A192)</f>
        <v/>
      </c>
      <c r="AV192" s="52" t="str">
        <f>IF(参照!B192="","",参照!B192)</f>
        <v/>
      </c>
      <c r="AW192" s="52" t="str">
        <f>IF(参照!C192="","",参照!C192)</f>
        <v/>
      </c>
      <c r="AX192" s="52" t="str">
        <f>IF(参照!D192="","",参照!D192)</f>
        <v>メニューC</v>
      </c>
      <c r="AY192" s="52">
        <f>IF(参照!E192="","",参照!E192)</f>
        <v>3.0199999999999997E-4</v>
      </c>
      <c r="AZ192" s="52" t="str">
        <f>IF(参照!F192="","",参照!F192)</f>
        <v>リコージャパン(株)</v>
      </c>
      <c r="BA192" s="52" t="str">
        <f>IF(参照!G192="","",参照!G192)</f>
        <v>リコージャパン(株)_メニューC</v>
      </c>
      <c r="BB192" s="52">
        <f t="shared" si="33"/>
        <v>0.30199999999999999</v>
      </c>
      <c r="BD192" s="52" t="str">
        <f>IF(参照!L192="","",参照!L192)</f>
        <v>(株)岡崎さくら電力</v>
      </c>
    </row>
    <row r="193" spans="47:56">
      <c r="AU193" s="52" t="str">
        <f>IF(参照!A193="","",参照!A193)</f>
        <v/>
      </c>
      <c r="AV193" s="52" t="str">
        <f>IF(参照!B193="","",参照!B193)</f>
        <v/>
      </c>
      <c r="AW193" s="52" t="str">
        <f>IF(参照!C193="","",参照!C193)</f>
        <v/>
      </c>
      <c r="AX193" s="52" t="str">
        <f>IF(参照!D193="","",参照!D193)</f>
        <v>メニューD</v>
      </c>
      <c r="AY193" s="52">
        <f>IF(参照!E193="","",参照!E193)</f>
        <v>0</v>
      </c>
      <c r="AZ193" s="52" t="str">
        <f>IF(参照!F193="","",参照!F193)</f>
        <v>リコージャパン(株)</v>
      </c>
      <c r="BA193" s="52" t="str">
        <f>IF(参照!G193="","",参照!G193)</f>
        <v>リコージャパン(株)_メニューD</v>
      </c>
      <c r="BB193" s="52">
        <f t="shared" si="33"/>
        <v>0</v>
      </c>
      <c r="BD193" s="52" t="str">
        <f>IF(参照!L193="","",参照!L193)</f>
        <v>岡田建設(株)</v>
      </c>
    </row>
    <row r="194" spans="47:56">
      <c r="AU194" s="52" t="str">
        <f>IF(参照!A194="","",参照!A194)</f>
        <v/>
      </c>
      <c r="AV194" s="52" t="str">
        <f>IF(参照!B194="","",参照!B194)</f>
        <v/>
      </c>
      <c r="AW194" s="52" t="str">
        <f>IF(参照!C194="","",参照!C194)</f>
        <v/>
      </c>
      <c r="AX194" s="52" t="str">
        <f>IF(参照!D194="","",参照!D194)</f>
        <v>メニューE</v>
      </c>
      <c r="AY194" s="52">
        <f>IF(参照!E194="","",参照!E194)</f>
        <v>3.6999999999999999E-4</v>
      </c>
      <c r="AZ194" s="52" t="str">
        <f>IF(参照!F194="","",参照!F194)</f>
        <v>リコージャパン(株)</v>
      </c>
      <c r="BA194" s="52" t="str">
        <f>IF(参照!G194="","",参照!G194)</f>
        <v>リコージャパン(株)_メニューE</v>
      </c>
      <c r="BB194" s="52">
        <f t="shared" si="33"/>
        <v>0.37</v>
      </c>
      <c r="BD194" s="52" t="str">
        <f>IF(参照!L194="","",参照!L194)</f>
        <v>(株)オカモト</v>
      </c>
    </row>
    <row r="195" spans="47:56">
      <c r="AU195" s="52" t="str">
        <f>IF(参照!A195="","",参照!A195)</f>
        <v/>
      </c>
      <c r="AV195" s="52" t="str">
        <f>IF(参照!B195="","",参照!B195)</f>
        <v/>
      </c>
      <c r="AW195" s="52" t="str">
        <f>IF(参照!C195="","",参照!C195)</f>
        <v/>
      </c>
      <c r="AX195" s="52" t="str">
        <f>IF(参照!D195="","",参照!D195)</f>
        <v>メニューF(残差)</v>
      </c>
      <c r="AY195" s="52">
        <f>IF(参照!E195="","",参照!E195)</f>
        <v>4.7799999999999996E-4</v>
      </c>
      <c r="AZ195" s="52" t="str">
        <f>IF(参照!F195="","",参照!F195)</f>
        <v>リコージャパン(株)</v>
      </c>
      <c r="BA195" s="52" t="str">
        <f>IF(参照!G195="","",参照!G195)</f>
        <v>リコージャパン(株)_メニューF(残差)</v>
      </c>
      <c r="BB195" s="52">
        <f t="shared" si="33"/>
        <v>0.47799999999999998</v>
      </c>
      <c r="BD195" s="52" t="str">
        <f>IF(参照!L195="","",参照!L195)</f>
        <v>岡山電力(株)</v>
      </c>
    </row>
    <row r="196" spans="47:56">
      <c r="AU196" s="52" t="str">
        <f>IF(参照!A196="","",参照!A196)</f>
        <v/>
      </c>
      <c r="AV196" s="52" t="str">
        <f>IF(参照!B196="","",参照!B196)</f>
        <v/>
      </c>
      <c r="AW196" s="52" t="str">
        <f>IF(参照!C196="","",参照!C196)</f>
        <v/>
      </c>
      <c r="AX196" s="52" t="str">
        <f>IF(参照!D196="","",参照!D196)</f>
        <v>(参考値)事業者全体</v>
      </c>
      <c r="AY196" s="52">
        <f>IF(参照!E196="","",参照!E196)</f>
        <v>4.4099999999999999E-4</v>
      </c>
      <c r="AZ196" s="52" t="str">
        <f>IF(参照!F196="","",参照!F196)</f>
        <v>リコージャパン(株)</v>
      </c>
      <c r="BA196" s="52" t="str">
        <f>IF(参照!G196="","",参照!G196)</f>
        <v>リコージャパン(株)_(参考値)事業者全体</v>
      </c>
      <c r="BB196" s="52">
        <f t="shared" si="33"/>
        <v>0.441</v>
      </c>
      <c r="BD196" s="52" t="str">
        <f>IF(参照!L196="","",参照!L196)</f>
        <v>(株)沖縄ガスニューパワー</v>
      </c>
    </row>
    <row r="197" spans="47:56">
      <c r="AU197" s="52" t="str">
        <f>IF(参照!A197="","",参照!A197)</f>
        <v>A0063</v>
      </c>
      <c r="AV197" s="52" t="str">
        <f>IF(参照!B197="","",参照!B197)</f>
        <v>(株)エネルギア・ソリューション・アンド・サービス</v>
      </c>
      <c r="AW197" s="52" t="str">
        <f>IF(参照!C197="","",参照!C197)</f>
        <v>0.000453※</v>
      </c>
      <c r="AX197" s="52" t="str">
        <f>IF(参照!D197="","",参照!D197)</f>
        <v>メニューA</v>
      </c>
      <c r="AY197" s="52">
        <f>IF(参照!E197="","",参照!E197)</f>
        <v>0</v>
      </c>
      <c r="AZ197" s="52" t="str">
        <f>IF(参照!F197="","",参照!F197)</f>
        <v>(株)エネルギア・ソリューション・アンド・サービス</v>
      </c>
      <c r="BA197" s="52" t="str">
        <f>IF(参照!G197="","",参照!G197)</f>
        <v>(株)エネルギア・ソリューション・アンド・サービス_メニューA</v>
      </c>
      <c r="BB197" s="52">
        <f t="shared" ref="BB197:BB260" si="34">AY197*1000</f>
        <v>0</v>
      </c>
      <c r="BD197" s="52" t="str">
        <f>IF(参照!L197="","",参照!L197)</f>
        <v>おきなわコープエナジー(株)</v>
      </c>
    </row>
    <row r="198" spans="47:56">
      <c r="AU198" s="52" t="str">
        <f>IF(参照!A198="","",参照!A198)</f>
        <v/>
      </c>
      <c r="AV198" s="52" t="str">
        <f>IF(参照!B198="","",参照!B198)</f>
        <v/>
      </c>
      <c r="AW198" s="52" t="str">
        <f>IF(参照!C198="","",参照!C198)</f>
        <v/>
      </c>
      <c r="AX198" s="52" t="str">
        <f>IF(参照!D198="","",参照!D198)</f>
        <v>メニューB(残差)</v>
      </c>
      <c r="AY198" s="52">
        <f>IF(参照!E198="","",参照!E198)</f>
        <v>4.4099999999999999E-4</v>
      </c>
      <c r="AZ198" s="52" t="str">
        <f>IF(参照!F198="","",参照!F198)</f>
        <v>(株)エネルギア・ソリューション・アンド・サービス</v>
      </c>
      <c r="BA198" s="52" t="str">
        <f>IF(参照!G198="","",参照!G198)</f>
        <v>(株)エネルギア・ソリューション・アンド・サービス_メニューB(残差)</v>
      </c>
      <c r="BB198" s="52">
        <f t="shared" si="34"/>
        <v>0.441</v>
      </c>
      <c r="BD198" s="52" t="str">
        <f>IF(参照!L198="","",参照!L198)</f>
        <v>沖縄新エネ開発(株)</v>
      </c>
    </row>
    <row r="199" spans="47:56">
      <c r="AU199" s="52" t="str">
        <f>IF(参照!A199="","",参照!A199)</f>
        <v/>
      </c>
      <c r="AV199" s="52" t="str">
        <f>IF(参照!B199="","",参照!B199)</f>
        <v/>
      </c>
      <c r="AW199" s="52" t="str">
        <f>IF(参照!C199="","",参照!C199)</f>
        <v/>
      </c>
      <c r="AX199" s="52" t="str">
        <f>IF(参照!D199="","",参照!D199)</f>
        <v>(参考値)事業者全体</v>
      </c>
      <c r="AY199" s="52">
        <f>IF(参照!E199="","",参照!E199)</f>
        <v>5.9499999999999993E-4</v>
      </c>
      <c r="AZ199" s="52" t="str">
        <f>IF(参照!F199="","",参照!F199)</f>
        <v>(株)エネルギア・ソリューション・アンド・サービス</v>
      </c>
      <c r="BA199" s="52" t="str">
        <f>IF(参照!G199="","",参照!G199)</f>
        <v>(株)エネルギア・ソリューション・アンド・サービス_(参考値)事業者全体</v>
      </c>
      <c r="BB199" s="52">
        <f t="shared" si="34"/>
        <v>0.59499999999999997</v>
      </c>
      <c r="BD199" s="52" t="str">
        <f>IF(参照!L199="","",参照!L199)</f>
        <v>奥出雲電力(株)</v>
      </c>
    </row>
    <row r="200" spans="47:56">
      <c r="AU200" s="52" t="str">
        <f>IF(参照!A200="","",参照!A200)</f>
        <v>A0064</v>
      </c>
      <c r="AV200" s="52" t="str">
        <f>IF(参照!B200="","",参照!B200)</f>
        <v>東京ガス(株)</v>
      </c>
      <c r="AW200" s="52">
        <f>IF(参照!C200="","",参照!C200)</f>
        <v>4.35E-4</v>
      </c>
      <c r="AX200" s="52" t="str">
        <f>IF(参照!D200="","",参照!D200)</f>
        <v>メニューA</v>
      </c>
      <c r="AY200" s="52">
        <f>IF(参照!E200="","",参照!E200)</f>
        <v>0</v>
      </c>
      <c r="AZ200" s="52" t="str">
        <f>IF(参照!F200="","",参照!F200)</f>
        <v>東京ガス(株)</v>
      </c>
      <c r="BA200" s="52" t="str">
        <f>IF(参照!G200="","",参照!G200)</f>
        <v>東京ガス(株)_メニューA</v>
      </c>
      <c r="BB200" s="52">
        <f t="shared" si="34"/>
        <v>0</v>
      </c>
      <c r="BD200" s="52" t="str">
        <f>IF(参照!L200="","",参照!L200)</f>
        <v>(株)オズエナジー</v>
      </c>
    </row>
    <row r="201" spans="47:56">
      <c r="AU201" s="52" t="str">
        <f>IF(参照!A201="","",参照!A201)</f>
        <v/>
      </c>
      <c r="AV201" s="52" t="str">
        <f>IF(参照!B201="","",参照!B201)</f>
        <v/>
      </c>
      <c r="AW201" s="52" t="str">
        <f>IF(参照!C201="","",参照!C201)</f>
        <v/>
      </c>
      <c r="AX201" s="52" t="str">
        <f>IF(参照!D201="","",参照!D201)</f>
        <v>メニューB</v>
      </c>
      <c r="AY201" s="52">
        <f>IF(参照!E201="","",参照!E201)</f>
        <v>0</v>
      </c>
      <c r="AZ201" s="52" t="str">
        <f>IF(参照!F201="","",参照!F201)</f>
        <v>東京ガス(株)</v>
      </c>
      <c r="BA201" s="52" t="str">
        <f>IF(参照!G201="","",参照!G201)</f>
        <v>東京ガス(株)_メニューB</v>
      </c>
      <c r="BB201" s="52">
        <f t="shared" si="34"/>
        <v>0</v>
      </c>
      <c r="BD201" s="52" t="str">
        <f>IF(参照!L201="","",参照!L201)</f>
        <v>(株)オノプロックス</v>
      </c>
    </row>
    <row r="202" spans="47:56">
      <c r="AU202" s="52" t="str">
        <f>IF(参照!A202="","",参照!A202)</f>
        <v/>
      </c>
      <c r="AV202" s="52" t="str">
        <f>IF(参照!B202="","",参照!B202)</f>
        <v/>
      </c>
      <c r="AW202" s="52" t="str">
        <f>IF(参照!C202="","",参照!C202)</f>
        <v/>
      </c>
      <c r="AX202" s="52" t="str">
        <f>IF(参照!D202="","",参照!D202)</f>
        <v>メニューC</v>
      </c>
      <c r="AY202" s="52">
        <f>IF(参照!E202="","",参照!E202)</f>
        <v>6.6000000000000005E-5</v>
      </c>
      <c r="AZ202" s="52" t="str">
        <f>IF(参照!F202="","",参照!F202)</f>
        <v>東京ガス(株)</v>
      </c>
      <c r="BA202" s="52" t="str">
        <f>IF(参照!G202="","",参照!G202)</f>
        <v>東京ガス(株)_メニューC</v>
      </c>
      <c r="BB202" s="52">
        <f t="shared" si="34"/>
        <v>6.6000000000000003E-2</v>
      </c>
      <c r="BD202" s="52" t="str">
        <f>IF(参照!L202="","",参照!L202)</f>
        <v>(株)オプテージ</v>
      </c>
    </row>
    <row r="203" spans="47:56">
      <c r="AU203" s="52" t="str">
        <f>IF(参照!A203="","",参照!A203)</f>
        <v/>
      </c>
      <c r="AV203" s="52" t="str">
        <f>IF(参照!B203="","",参照!B203)</f>
        <v/>
      </c>
      <c r="AW203" s="52" t="str">
        <f>IF(参照!C203="","",参照!C203)</f>
        <v/>
      </c>
      <c r="AX203" s="52" t="str">
        <f>IF(参照!D203="","",参照!D203)</f>
        <v>メニューD</v>
      </c>
      <c r="AY203" s="52">
        <f>IF(参照!E203="","",参照!E203)</f>
        <v>2.3499999999999999E-4</v>
      </c>
      <c r="AZ203" s="52" t="str">
        <f>IF(参照!F203="","",参照!F203)</f>
        <v>東京ガス(株)</v>
      </c>
      <c r="BA203" s="52" t="str">
        <f>IF(参照!G203="","",参照!G203)</f>
        <v>東京ガス(株)_メニューD</v>
      </c>
      <c r="BB203" s="52">
        <f t="shared" si="34"/>
        <v>0.23499999999999999</v>
      </c>
      <c r="BD203" s="52" t="str">
        <f>IF(参照!L203="","",参照!L203)</f>
        <v>おもてなし山形(株)</v>
      </c>
    </row>
    <row r="204" spans="47:56">
      <c r="AU204" s="52" t="str">
        <f>IF(参照!A204="","",参照!A204)</f>
        <v/>
      </c>
      <c r="AV204" s="52" t="str">
        <f>IF(参照!B204="","",参照!B204)</f>
        <v/>
      </c>
      <c r="AW204" s="52" t="str">
        <f>IF(参照!C204="","",参照!C204)</f>
        <v/>
      </c>
      <c r="AX204" s="52" t="str">
        <f>IF(参照!D204="","",参照!D204)</f>
        <v>メニューE</v>
      </c>
      <c r="AY204" s="52">
        <f>IF(参照!E204="","",参照!E204)</f>
        <v>2.4899999999999998E-4</v>
      </c>
      <c r="AZ204" s="52" t="str">
        <f>IF(参照!F204="","",参照!F204)</f>
        <v>東京ガス(株)</v>
      </c>
      <c r="BA204" s="52" t="str">
        <f>IF(参照!G204="","",参照!G204)</f>
        <v>東京ガス(株)_メニューE</v>
      </c>
      <c r="BB204" s="52">
        <f t="shared" si="34"/>
        <v>0.24899999999999997</v>
      </c>
      <c r="BD204" s="52" t="str">
        <f>IF(参照!L204="","",参照!L204)</f>
        <v>オリックス(株)</v>
      </c>
    </row>
    <row r="205" spans="47:56">
      <c r="AU205" s="52" t="str">
        <f>IF(参照!A205="","",参照!A205)</f>
        <v/>
      </c>
      <c r="AV205" s="52" t="str">
        <f>IF(参照!B205="","",参照!B205)</f>
        <v/>
      </c>
      <c r="AW205" s="52" t="str">
        <f>IF(参照!C205="","",参照!C205)</f>
        <v/>
      </c>
      <c r="AX205" s="52" t="str">
        <f>IF(参照!D205="","",参照!D205)</f>
        <v>メニューF(残差)</v>
      </c>
      <c r="AY205" s="52">
        <f>IF(参照!E205="","",参照!E205)</f>
        <v>4.4299999999999998E-4</v>
      </c>
      <c r="AZ205" s="52" t="str">
        <f>IF(参照!F205="","",参照!F205)</f>
        <v>東京ガス(株)</v>
      </c>
      <c r="BA205" s="52" t="str">
        <f>IF(参照!G205="","",参照!G205)</f>
        <v>東京ガス(株)_メニューF(残差)</v>
      </c>
      <c r="BB205" s="52">
        <f t="shared" si="34"/>
        <v>0.443</v>
      </c>
      <c r="BD205" s="52" t="str">
        <f>IF(参照!L205="","",参照!L205)</f>
        <v>(株)織戸組</v>
      </c>
    </row>
    <row r="206" spans="47:56">
      <c r="AU206" s="52" t="str">
        <f>IF(参照!A206="","",参照!A206)</f>
        <v/>
      </c>
      <c r="AV206" s="52" t="str">
        <f>IF(参照!B206="","",参照!B206)</f>
        <v/>
      </c>
      <c r="AW206" s="52" t="str">
        <f>IF(参照!C206="","",参照!C206)</f>
        <v/>
      </c>
      <c r="AX206" s="52" t="str">
        <f>IF(参照!D206="","",参照!D206)</f>
        <v>(参考値)事業者全体</v>
      </c>
      <c r="AY206" s="52">
        <f>IF(参照!E206="","",参照!E206)</f>
        <v>2.7700000000000001E-4</v>
      </c>
      <c r="AZ206" s="52" t="str">
        <f>IF(参照!F206="","",参照!F206)</f>
        <v>東京ガス(株)</v>
      </c>
      <c r="BA206" s="52" t="str">
        <f>IF(参照!G206="","",参照!G206)</f>
        <v>東京ガス(株)_(参考値)事業者全体</v>
      </c>
      <c r="BB206" s="52">
        <f t="shared" si="34"/>
        <v>0.27700000000000002</v>
      </c>
      <c r="BD206" s="52" t="str">
        <f>IF(参照!L206="","",参照!L206)</f>
        <v>(株)カーボンニュートラル(旧：西多摩バイオパワー(株))</v>
      </c>
    </row>
    <row r="207" spans="47:56">
      <c r="AU207" s="52" t="str">
        <f>IF(参照!A207="","",参照!A207)</f>
        <v>A0065</v>
      </c>
      <c r="AV207" s="52" t="str">
        <f>IF(参照!B207="","",参照!B207)</f>
        <v>テス・エンジニアリング(株)</v>
      </c>
      <c r="AW207" s="52">
        <f>IF(参照!C207="","",参照!C207)</f>
        <v>2.7099999999999997E-4</v>
      </c>
      <c r="AX207" s="52" t="str">
        <f>IF(参照!D207="","",参照!D207)</f>
        <v>メニューA</v>
      </c>
      <c r="AY207" s="52">
        <f>IF(参照!E207="","",参照!E207)</f>
        <v>3.77E-4</v>
      </c>
      <c r="AZ207" s="52" t="str">
        <f>IF(参照!F207="","",参照!F207)</f>
        <v>テス・エンジニアリング(株)</v>
      </c>
      <c r="BA207" s="52" t="str">
        <f>IF(参照!G207="","",参照!G207)</f>
        <v>テス・エンジニアリング(株)_メニューA</v>
      </c>
      <c r="BB207" s="52">
        <f t="shared" si="34"/>
        <v>0.377</v>
      </c>
      <c r="BD207" s="52" t="str">
        <f>IF(参照!L207="","",参照!L207)</f>
        <v>加賀市総合サービス(株)</v>
      </c>
    </row>
    <row r="208" spans="47:56">
      <c r="AU208" s="52" t="str">
        <f>IF(参照!A208="","",参照!A208)</f>
        <v/>
      </c>
      <c r="AV208" s="52" t="str">
        <f>IF(参照!B208="","",参照!B208)</f>
        <v/>
      </c>
      <c r="AW208" s="52" t="str">
        <f>IF(参照!C208="","",参照!C208)</f>
        <v/>
      </c>
      <c r="AX208" s="52" t="str">
        <f>IF(参照!D208="","",参照!D208)</f>
        <v>メニューB(残差)</v>
      </c>
      <c r="AY208" s="52">
        <f>IF(参照!E208="","",参照!E208)</f>
        <v>3.88E-4</v>
      </c>
      <c r="AZ208" s="52" t="str">
        <f>IF(参照!F208="","",参照!F208)</f>
        <v>テス・エンジニアリング(株)</v>
      </c>
      <c r="BA208" s="52" t="str">
        <f>IF(参照!G208="","",参照!G208)</f>
        <v>テス・エンジニアリング(株)_メニューB(残差)</v>
      </c>
      <c r="BB208" s="52">
        <f t="shared" si="34"/>
        <v>0.38800000000000001</v>
      </c>
      <c r="BD208" s="52" t="str">
        <f>IF(参照!L208="","",参照!L208)</f>
        <v>香川電力(株)　</v>
      </c>
    </row>
    <row r="209" spans="47:56">
      <c r="AU209" s="52" t="str">
        <f>IF(参照!A209="","",参照!A209)</f>
        <v/>
      </c>
      <c r="AV209" s="52" t="str">
        <f>IF(参照!B209="","",参照!B209)</f>
        <v/>
      </c>
      <c r="AW209" s="52" t="str">
        <f>IF(参照!C209="","",参照!C209)</f>
        <v/>
      </c>
      <c r="AX209" s="52" t="str">
        <f>IF(参照!D209="","",参照!D209)</f>
        <v>(参考値)事業者全体</v>
      </c>
      <c r="AY209" s="52">
        <f>IF(参照!E209="","",参照!E209)</f>
        <v>5.2900000000000006E-4</v>
      </c>
      <c r="AZ209" s="52" t="str">
        <f>IF(参照!F209="","",参照!F209)</f>
        <v>テス・エンジニアリング(株)</v>
      </c>
      <c r="BA209" s="52" t="str">
        <f>IF(参照!G209="","",参照!G209)</f>
        <v>テス・エンジニアリング(株)_(参考値)事業者全体</v>
      </c>
      <c r="BB209" s="52">
        <f t="shared" si="34"/>
        <v>0.52900000000000003</v>
      </c>
      <c r="BD209" s="52" t="str">
        <f>IF(参照!L209="","",参照!L209)</f>
        <v>角栄ガス(株)</v>
      </c>
    </row>
    <row r="210" spans="47:56">
      <c r="AU210" s="52" t="str">
        <f>IF(参照!A210="","",参照!A210)</f>
        <v>A0066</v>
      </c>
      <c r="AV210" s="52" t="str">
        <f>IF(参照!B210="","",参照!B210)</f>
        <v>青梅ガス(株)</v>
      </c>
      <c r="AW210" s="52">
        <f>IF(参照!C210="","",参照!C210)</f>
        <v>3.6400000000000001E-4</v>
      </c>
      <c r="AX210" s="52" t="str">
        <f>IF(参照!D210="","",参照!D210)</f>
        <v/>
      </c>
      <c r="AY210" s="52">
        <f>IF(参照!E210="","",参照!E210)</f>
        <v>3.0800000000000001E-4</v>
      </c>
      <c r="AZ210" s="52" t="str">
        <f>IF(参照!F210="","",参照!F210)</f>
        <v>青梅ガス(株)</v>
      </c>
      <c r="BA210" s="52" t="str">
        <f>IF(参照!G210="","",参照!G210)</f>
        <v>青梅ガス(株)_</v>
      </c>
      <c r="BB210" s="52">
        <f t="shared" si="34"/>
        <v>0.308</v>
      </c>
      <c r="BD210" s="52" t="str">
        <f>IF(参照!L210="","",参照!L210)</f>
        <v>格安電力(株)</v>
      </c>
    </row>
    <row r="211" spans="47:56">
      <c r="AU211" s="52" t="str">
        <f>IF(参照!A211="","",参照!A211)</f>
        <v>A0067</v>
      </c>
      <c r="AV211" s="52" t="str">
        <f>IF(参照!B211="","",参照!B211)</f>
        <v>(株)イーネットワークシステムズ</v>
      </c>
      <c r="AW211" s="52">
        <f>IF(参照!C211="","",参照!C211)</f>
        <v>3.79E-4</v>
      </c>
      <c r="AX211" s="52" t="str">
        <f>IF(参照!D211="","",参照!D211)</f>
        <v>メニューA</v>
      </c>
      <c r="AY211" s="52">
        <f>IF(参照!E211="","",参照!E211)</f>
        <v>0</v>
      </c>
      <c r="AZ211" s="52" t="str">
        <f>IF(参照!F211="","",参照!F211)</f>
        <v>(株)イーネットワークシステムズ</v>
      </c>
      <c r="BA211" s="52" t="str">
        <f>IF(参照!G211="","",参照!G211)</f>
        <v>(株)イーネットワークシステムズ_メニューA</v>
      </c>
      <c r="BB211" s="52">
        <f t="shared" si="34"/>
        <v>0</v>
      </c>
      <c r="BD211" s="52" t="str">
        <f>IF(参照!L211="","",参照!L211)</f>
        <v>神楽電力(株)</v>
      </c>
    </row>
    <row r="212" spans="47:56">
      <c r="AU212" s="52" t="str">
        <f>IF(参照!A212="","",参照!A212)</f>
        <v/>
      </c>
      <c r="AV212" s="52" t="str">
        <f>IF(参照!B212="","",参照!B212)</f>
        <v/>
      </c>
      <c r="AW212" s="52" t="str">
        <f>IF(参照!C212="","",参照!C212)</f>
        <v/>
      </c>
      <c r="AX212" s="52" t="str">
        <f>IF(参照!D212="","",参照!D212)</f>
        <v>メニューB</v>
      </c>
      <c r="AY212" s="52">
        <f>IF(参照!E212="","",参照!E212)</f>
        <v>0</v>
      </c>
      <c r="AZ212" s="52" t="str">
        <f>IF(参照!F212="","",参照!F212)</f>
        <v>(株)イーネットワークシステムズ</v>
      </c>
      <c r="BA212" s="52" t="str">
        <f>IF(参照!G212="","",参照!G212)</f>
        <v>(株)イーネットワークシステムズ_メニューB</v>
      </c>
      <c r="BB212" s="52">
        <f t="shared" si="34"/>
        <v>0</v>
      </c>
      <c r="BD212" s="52" t="str">
        <f>IF(参照!L212="","",参照!L212)</f>
        <v>かけがわ報徳パワー(株)</v>
      </c>
    </row>
    <row r="213" spans="47:56">
      <c r="AU213" s="52" t="str">
        <f>IF(参照!A213="","",参照!A213)</f>
        <v/>
      </c>
      <c r="AV213" s="52" t="str">
        <f>IF(参照!B213="","",参照!B213)</f>
        <v/>
      </c>
      <c r="AW213" s="52" t="str">
        <f>IF(参照!C213="","",参照!C213)</f>
        <v/>
      </c>
      <c r="AX213" s="52" t="str">
        <f>IF(参照!D213="","",参照!D213)</f>
        <v>メニューC</v>
      </c>
      <c r="AY213" s="52">
        <f>IF(参照!E213="","",参照!E213)</f>
        <v>0</v>
      </c>
      <c r="AZ213" s="52" t="str">
        <f>IF(参照!F213="","",参照!F213)</f>
        <v>(株)イーネットワークシステムズ</v>
      </c>
      <c r="BA213" s="52" t="str">
        <f>IF(参照!G213="","",参照!G213)</f>
        <v>(株)イーネットワークシステムズ_メニューC</v>
      </c>
      <c r="BB213" s="52">
        <f t="shared" si="34"/>
        <v>0</v>
      </c>
      <c r="BD213" s="52" t="str">
        <f>IF(参照!L213="","",参照!L213)</f>
        <v>鹿児島電力(株)</v>
      </c>
    </row>
    <row r="214" spans="47:56">
      <c r="AU214" s="52" t="str">
        <f>IF(参照!A214="","",参照!A214)</f>
        <v/>
      </c>
      <c r="AV214" s="52" t="str">
        <f>IF(参照!B214="","",参照!B214)</f>
        <v/>
      </c>
      <c r="AW214" s="52" t="str">
        <f>IF(参照!C214="","",参照!C214)</f>
        <v/>
      </c>
      <c r="AX214" s="52" t="str">
        <f>IF(参照!D214="","",参照!D214)</f>
        <v>メニューD</v>
      </c>
      <c r="AY214" s="52">
        <f>IF(参照!E214="","",参照!E214)</f>
        <v>0</v>
      </c>
      <c r="AZ214" s="52" t="str">
        <f>IF(参照!F214="","",参照!F214)</f>
        <v>(株)イーネットワークシステムズ</v>
      </c>
      <c r="BA214" s="52" t="str">
        <f>IF(参照!G214="","",参照!G214)</f>
        <v>(株)イーネットワークシステムズ_メニューD</v>
      </c>
      <c r="BB214" s="52">
        <f t="shared" si="34"/>
        <v>0</v>
      </c>
      <c r="BD214" s="52" t="str">
        <f>IF(参照!L214="","",参照!L214)</f>
        <v>歌舞伎エナジー(株)</v>
      </c>
    </row>
    <row r="215" spans="47:56">
      <c r="AU215" s="52" t="str">
        <f>IF(参照!A215="","",参照!A215)</f>
        <v/>
      </c>
      <c r="AV215" s="52" t="str">
        <f>IF(参照!B215="","",参照!B215)</f>
        <v/>
      </c>
      <c r="AW215" s="52" t="str">
        <f>IF(参照!C215="","",参照!C215)</f>
        <v/>
      </c>
      <c r="AX215" s="52" t="str">
        <f>IF(参照!D215="","",参照!D215)</f>
        <v>メニューE(残差)</v>
      </c>
      <c r="AY215" s="52">
        <f>IF(参照!E215="","",参照!E215)</f>
        <v>3.2299999999999999E-4</v>
      </c>
      <c r="AZ215" s="52" t="str">
        <f>IF(参照!F215="","",参照!F215)</f>
        <v>(株)イーネットワークシステムズ</v>
      </c>
      <c r="BA215" s="52" t="str">
        <f>IF(参照!G215="","",参照!G215)</f>
        <v>(株)イーネットワークシステムズ_メニューE(残差)</v>
      </c>
      <c r="BB215" s="52">
        <f t="shared" si="34"/>
        <v>0.32300000000000001</v>
      </c>
      <c r="BD215" s="52" t="str">
        <f>IF(参照!L215="","",参照!L215)</f>
        <v>(株)かみでん里山公社</v>
      </c>
    </row>
    <row r="216" spans="47:56">
      <c r="AU216" s="52" t="str">
        <f>IF(参照!A216="","",参照!A216)</f>
        <v/>
      </c>
      <c r="AV216" s="52" t="str">
        <f>IF(参照!B216="","",参照!B216)</f>
        <v/>
      </c>
      <c r="AW216" s="52" t="str">
        <f>IF(参照!C216="","",参照!C216)</f>
        <v/>
      </c>
      <c r="AX216" s="52" t="str">
        <f>IF(参照!D216="","",参照!D216)</f>
        <v>(参考値)事業者全体</v>
      </c>
      <c r="AY216" s="52">
        <f>IF(参照!E216="","",参照!E216)</f>
        <v>2.5300000000000002E-4</v>
      </c>
      <c r="AZ216" s="52" t="str">
        <f>IF(参照!F216="","",参照!F216)</f>
        <v>(株)イーネットワークシステムズ</v>
      </c>
      <c r="BA216" s="52" t="str">
        <f>IF(参照!G216="","",参照!G216)</f>
        <v>(株)イーネットワークシステムズ_(参考値)事業者全体</v>
      </c>
      <c r="BB216" s="52">
        <f t="shared" si="34"/>
        <v>0.253</v>
      </c>
      <c r="BD216" s="52" t="str">
        <f>IF(参照!L216="","",参照!L216)</f>
        <v>亀岡ふるさとエナジー(株)</v>
      </c>
    </row>
    <row r="217" spans="47:56">
      <c r="AU217" s="52" t="str">
        <f>IF(参照!A217="","",参照!A217)</f>
        <v>A0068</v>
      </c>
      <c r="AV217" s="52" t="str">
        <f>IF(参照!B217="","",参照!B217)</f>
        <v>(株)エネアーク関東</v>
      </c>
      <c r="AW217" s="52">
        <f>IF(参照!C217="","",参照!C217)</f>
        <v>4.5800000000000002E-4</v>
      </c>
      <c r="AX217" s="52" t="str">
        <f>IF(参照!D217="","",参照!D217)</f>
        <v/>
      </c>
      <c r="AY217" s="52">
        <f>IF(参照!E217="","",参照!E217)</f>
        <v>4.0200000000000001E-4</v>
      </c>
      <c r="AZ217" s="52" t="str">
        <f>IF(参照!F217="","",参照!F217)</f>
        <v>(株)エネアーク関東</v>
      </c>
      <c r="BA217" s="52" t="str">
        <f>IF(参照!G217="","",参照!G217)</f>
        <v>(株)エネアーク関東_</v>
      </c>
      <c r="BB217" s="52">
        <f t="shared" si="34"/>
        <v>0.40200000000000002</v>
      </c>
      <c r="BD217" s="52" t="str">
        <f>IF(参照!L217="","",参照!L217)</f>
        <v>唐津電力(株)</v>
      </c>
    </row>
    <row r="218" spans="47:56">
      <c r="AU218" s="52" t="str">
        <f>IF(参照!A218="","",参照!A218)</f>
        <v>A0069</v>
      </c>
      <c r="AV218" s="52" t="str">
        <f>IF(参照!B218="","",参照!B218)</f>
        <v>(株)東急パワーサプライ</v>
      </c>
      <c r="AW218" s="52">
        <f>IF(参照!C218="","",参照!C218)</f>
        <v>4.9399999999999997E-4</v>
      </c>
      <c r="AX218" s="52" t="str">
        <f>IF(参照!D218="","",参照!D218)</f>
        <v>メニューA</v>
      </c>
      <c r="AY218" s="52">
        <f>IF(参照!E218="","",参照!E218)</f>
        <v>0</v>
      </c>
      <c r="AZ218" s="52" t="str">
        <f>IF(参照!F218="","",参照!F218)</f>
        <v>(株)東急パワーサプライ</v>
      </c>
      <c r="BA218" s="52" t="str">
        <f>IF(参照!G218="","",参照!G218)</f>
        <v>(株)東急パワーサプライ_メニューA</v>
      </c>
      <c r="BB218" s="52">
        <f t="shared" si="34"/>
        <v>0</v>
      </c>
      <c r="BD218" s="52" t="str">
        <f>IF(参照!L218="","",参照!L218)</f>
        <v>(株)唐津パワーホールディングス</v>
      </c>
    </row>
    <row r="219" spans="47:56">
      <c r="AU219" s="52" t="str">
        <f>IF(参照!A219="","",参照!A219)</f>
        <v/>
      </c>
      <c r="AV219" s="52" t="str">
        <f>IF(参照!B219="","",参照!B219)</f>
        <v/>
      </c>
      <c r="AW219" s="52" t="str">
        <f>IF(参照!C219="","",参照!C219)</f>
        <v/>
      </c>
      <c r="AX219" s="52" t="str">
        <f>IF(参照!D219="","",参照!D219)</f>
        <v>メニューB</v>
      </c>
      <c r="AY219" s="52">
        <f>IF(参照!E219="","",参照!E219)</f>
        <v>3.4000000000000002E-4</v>
      </c>
      <c r="AZ219" s="52" t="str">
        <f>IF(参照!F219="","",参照!F219)</f>
        <v>(株)東急パワーサプライ</v>
      </c>
      <c r="BA219" s="52" t="str">
        <f>IF(参照!G219="","",参照!G219)</f>
        <v>(株)東急パワーサプライ_メニューB</v>
      </c>
      <c r="BB219" s="52">
        <f t="shared" si="34"/>
        <v>0.34</v>
      </c>
      <c r="BD219" s="52" t="str">
        <f>IF(参照!L219="","",参照!L219)</f>
        <v>カワサキグリーンエナジー(株)</v>
      </c>
    </row>
    <row r="220" spans="47:56">
      <c r="AU220" s="52" t="str">
        <f>IF(参照!A220="","",参照!A220)</f>
        <v/>
      </c>
      <c r="AV220" s="52" t="str">
        <f>IF(参照!B220="","",参照!B220)</f>
        <v/>
      </c>
      <c r="AW220" s="52" t="str">
        <f>IF(参照!C220="","",参照!C220)</f>
        <v/>
      </c>
      <c r="AX220" s="52" t="str">
        <f>IF(参照!D220="","",参照!D220)</f>
        <v>メニューC</v>
      </c>
      <c r="AY220" s="52">
        <f>IF(参照!E220="","",参照!E220)</f>
        <v>0</v>
      </c>
      <c r="AZ220" s="52" t="str">
        <f>IF(参照!F220="","",参照!F220)</f>
        <v>(株)東急パワーサプライ</v>
      </c>
      <c r="BA220" s="52" t="str">
        <f>IF(参照!G220="","",参照!G220)</f>
        <v>(株)東急パワーサプライ_メニューC</v>
      </c>
      <c r="BB220" s="52">
        <f t="shared" si="34"/>
        <v>0</v>
      </c>
      <c r="BD220" s="52" t="str">
        <f>IF(参照!L220="","",参照!L220)</f>
        <v>(株)関西空調　</v>
      </c>
    </row>
    <row r="221" spans="47:56">
      <c r="AU221" s="52" t="str">
        <f>IF(参照!A221="","",参照!A221)</f>
        <v/>
      </c>
      <c r="AV221" s="52" t="str">
        <f>IF(参照!B221="","",参照!B221)</f>
        <v/>
      </c>
      <c r="AW221" s="52" t="str">
        <f>IF(参照!C221="","",参照!C221)</f>
        <v/>
      </c>
      <c r="AX221" s="52" t="str">
        <f>IF(参照!D221="","",参照!D221)</f>
        <v>メニューD</v>
      </c>
      <c r="AY221" s="52">
        <f>IF(参照!E221="","",参照!E221)</f>
        <v>2.92E-4</v>
      </c>
      <c r="AZ221" s="52" t="str">
        <f>IF(参照!F221="","",参照!F221)</f>
        <v>(株)東急パワーサプライ</v>
      </c>
      <c r="BA221" s="52" t="str">
        <f>IF(参照!G221="","",参照!G221)</f>
        <v>(株)東急パワーサプライ_メニューD</v>
      </c>
      <c r="BB221" s="52">
        <f t="shared" si="34"/>
        <v>0.29199999999999998</v>
      </c>
      <c r="BD221" s="52" t="str">
        <f>IF(参照!L221="","",参照!L221)</f>
        <v>(株)関電エネルギーソリューション</v>
      </c>
    </row>
    <row r="222" spans="47:56">
      <c r="AU222" s="52" t="str">
        <f>IF(参照!A222="","",参照!A222)</f>
        <v/>
      </c>
      <c r="AV222" s="52" t="str">
        <f>IF(参照!B222="","",参照!B222)</f>
        <v/>
      </c>
      <c r="AW222" s="52" t="str">
        <f>IF(参照!C222="","",参照!C222)</f>
        <v/>
      </c>
      <c r="AX222" s="52" t="str">
        <f>IF(参照!D222="","",参照!D222)</f>
        <v>メニューE</v>
      </c>
      <c r="AY222" s="52">
        <f>IF(参照!E222="","",参照!E222)</f>
        <v>0</v>
      </c>
      <c r="AZ222" s="52" t="str">
        <f>IF(参照!F222="","",参照!F222)</f>
        <v>(株)東急パワーサプライ</v>
      </c>
      <c r="BA222" s="52" t="str">
        <f>IF(参照!G222="","",参照!G222)</f>
        <v>(株)東急パワーサプライ_メニューE</v>
      </c>
      <c r="BB222" s="52">
        <f t="shared" si="34"/>
        <v>0</v>
      </c>
      <c r="BD222" s="52" t="str">
        <f>IF(参照!L222="","",参照!L222)</f>
        <v>合同会社北上新電力</v>
      </c>
    </row>
    <row r="223" spans="47:56">
      <c r="AU223" s="52" t="str">
        <f>IF(参照!A223="","",参照!A223)</f>
        <v/>
      </c>
      <c r="AV223" s="52" t="str">
        <f>IF(参照!B223="","",参照!B223)</f>
        <v/>
      </c>
      <c r="AW223" s="52" t="str">
        <f>IF(参照!C223="","",参照!C223)</f>
        <v/>
      </c>
      <c r="AX223" s="52" t="str">
        <f>IF(参照!D223="","",参照!D223)</f>
        <v>メニューF</v>
      </c>
      <c r="AY223" s="52">
        <f>IF(参照!E223="","",参照!E223)</f>
        <v>0</v>
      </c>
      <c r="AZ223" s="52" t="str">
        <f>IF(参照!F223="","",参照!F223)</f>
        <v>(株)東急パワーサプライ</v>
      </c>
      <c r="BA223" s="52" t="str">
        <f>IF(参照!G223="","",参照!G223)</f>
        <v>(株)東急パワーサプライ_メニューF</v>
      </c>
      <c r="BB223" s="52">
        <f t="shared" si="34"/>
        <v>0</v>
      </c>
      <c r="BD223" s="52" t="str">
        <f>IF(参照!L223="","",参照!L223)</f>
        <v>(株)北九州パワー</v>
      </c>
    </row>
    <row r="224" spans="47:56">
      <c r="AU224" s="52" t="str">
        <f>IF(参照!A224="","",参照!A224)</f>
        <v/>
      </c>
      <c r="AV224" s="52" t="str">
        <f>IF(参照!B224="","",参照!B224)</f>
        <v/>
      </c>
      <c r="AW224" s="52" t="str">
        <f>IF(参照!C224="","",参照!C224)</f>
        <v/>
      </c>
      <c r="AX224" s="52" t="str">
        <f>IF(参照!D224="","",参照!D224)</f>
        <v>メニューG(残差)</v>
      </c>
      <c r="AY224" s="52">
        <f>IF(参照!E224="","",参照!E224)</f>
        <v>4.3100000000000001E-4</v>
      </c>
      <c r="AZ224" s="52" t="str">
        <f>IF(参照!F224="","",参照!F224)</f>
        <v>(株)東急パワーサプライ</v>
      </c>
      <c r="BA224" s="52" t="str">
        <f>IF(参照!G224="","",参照!G224)</f>
        <v>(株)東急パワーサプライ_メニューG(残差)</v>
      </c>
      <c r="BB224" s="52">
        <f t="shared" si="34"/>
        <v>0.43099999999999999</v>
      </c>
      <c r="BD224" s="52" t="str">
        <f>IF(参照!L224="","",参照!L224)</f>
        <v>キタコー(株)</v>
      </c>
    </row>
    <row r="225" spans="47:56">
      <c r="AU225" s="52" t="str">
        <f>IF(参照!A225="","",参照!A225)</f>
        <v/>
      </c>
      <c r="AV225" s="52" t="str">
        <f>IF(参照!B225="","",参照!B225)</f>
        <v/>
      </c>
      <c r="AW225" s="52" t="str">
        <f>IF(参照!C225="","",参照!C225)</f>
        <v/>
      </c>
      <c r="AX225" s="52" t="str">
        <f>IF(参照!D225="","",参照!D225)</f>
        <v>(参考値)事業者全体</v>
      </c>
      <c r="AY225" s="52">
        <f>IF(参照!E225="","",参照!E225)</f>
        <v>4.5600000000000003E-4</v>
      </c>
      <c r="AZ225" s="52" t="str">
        <f>IF(参照!F225="","",参照!F225)</f>
        <v>(株)東急パワーサプライ</v>
      </c>
      <c r="BA225" s="52" t="str">
        <f>IF(参照!G225="","",参照!G225)</f>
        <v>(株)東急パワーサプライ_(参考値)事業者全体</v>
      </c>
      <c r="BB225" s="52">
        <f t="shared" si="34"/>
        <v>0.45600000000000002</v>
      </c>
      <c r="BD225" s="52" t="str">
        <f>IF(参照!L225="","",参照!L225)</f>
        <v>北日本ガス(株)</v>
      </c>
    </row>
    <row r="226" spans="47:56">
      <c r="AU226" s="52" t="str">
        <f>IF(参照!A226="","",参照!A226)</f>
        <v>A0070</v>
      </c>
      <c r="AV226" s="52" t="str">
        <f>IF(参照!B226="","",参照!B226)</f>
        <v>王子・伊藤忠エネクス電力販売(株)</v>
      </c>
      <c r="AW226" s="52">
        <f>IF(参照!C226="","",参照!C226)</f>
        <v>5.2500000000000008E-4</v>
      </c>
      <c r="AX226" s="52" t="str">
        <f>IF(参照!D226="","",参照!D226)</f>
        <v>メニューA</v>
      </c>
      <c r="AY226" s="52">
        <f>IF(参照!E226="","",参照!E226)</f>
        <v>0</v>
      </c>
      <c r="AZ226" s="52" t="str">
        <f>IF(参照!F226="","",参照!F226)</f>
        <v>王子・伊藤忠エネクス電力販売(株)</v>
      </c>
      <c r="BA226" s="52" t="str">
        <f>IF(参照!G226="","",参照!G226)</f>
        <v>王子・伊藤忠エネクス電力販売(株)_メニューA</v>
      </c>
      <c r="BB226" s="52">
        <f t="shared" si="34"/>
        <v>0</v>
      </c>
      <c r="BD226" s="52" t="str">
        <f>IF(参照!L226="","",参照!L226)</f>
        <v>北日本石油(株)</v>
      </c>
    </row>
    <row r="227" spans="47:56">
      <c r="AU227" s="52" t="str">
        <f>IF(参照!A227="","",参照!A227)</f>
        <v/>
      </c>
      <c r="AV227" s="52" t="str">
        <f>IF(参照!B227="","",参照!B227)</f>
        <v/>
      </c>
      <c r="AW227" s="52" t="str">
        <f>IF(参照!C227="","",参照!C227)</f>
        <v/>
      </c>
      <c r="AX227" s="52" t="str">
        <f>IF(参照!D227="","",参照!D227)</f>
        <v>メニューB</v>
      </c>
      <c r="AY227" s="52">
        <f>IF(参照!E227="","",参照!E227)</f>
        <v>2.1699999999999999E-4</v>
      </c>
      <c r="AZ227" s="52" t="str">
        <f>IF(参照!F227="","",参照!F227)</f>
        <v>王子・伊藤忠エネクス電力販売(株)</v>
      </c>
      <c r="BA227" s="52" t="str">
        <f>IF(参照!G227="","",参照!G227)</f>
        <v>王子・伊藤忠エネクス電力販売(株)_メニューB</v>
      </c>
      <c r="BB227" s="52">
        <f t="shared" si="34"/>
        <v>0.217</v>
      </c>
      <c r="BD227" s="52" t="str">
        <f>IF(参照!L227="","",参照!L227)</f>
        <v>岐阜電力(株)</v>
      </c>
    </row>
    <row r="228" spans="47:56">
      <c r="AU228" s="52" t="str">
        <f>IF(参照!A228="","",参照!A228)</f>
        <v/>
      </c>
      <c r="AV228" s="52" t="str">
        <f>IF(参照!B228="","",参照!B228)</f>
        <v/>
      </c>
      <c r="AW228" s="52" t="str">
        <f>IF(参照!C228="","",参照!C228)</f>
        <v/>
      </c>
      <c r="AX228" s="52" t="str">
        <f>IF(参照!D228="","",参照!D228)</f>
        <v>メニューC</v>
      </c>
      <c r="AY228" s="52">
        <f>IF(参照!E228="","",参照!E228)</f>
        <v>3.0299999999999999E-4</v>
      </c>
      <c r="AZ228" s="52" t="str">
        <f>IF(参照!F228="","",参照!F228)</f>
        <v>王子・伊藤忠エネクス電力販売(株)</v>
      </c>
      <c r="BA228" s="52" t="str">
        <f>IF(参照!G228="","",参照!G228)</f>
        <v>王子・伊藤忠エネクス電力販売(株)_メニューC</v>
      </c>
      <c r="BB228" s="52">
        <f t="shared" si="34"/>
        <v>0.30299999999999999</v>
      </c>
      <c r="BD228" s="52" t="str">
        <f>IF(参照!L228="","",参照!L228)</f>
        <v>キヤノンマーケティングジャパン(株)</v>
      </c>
    </row>
    <row r="229" spans="47:56">
      <c r="AU229" s="52" t="str">
        <f>IF(参照!A229="","",参照!A229)</f>
        <v/>
      </c>
      <c r="AV229" s="52" t="str">
        <f>IF(参照!B229="","",参照!B229)</f>
        <v/>
      </c>
      <c r="AW229" s="52" t="str">
        <f>IF(参照!C229="","",参照!C229)</f>
        <v/>
      </c>
      <c r="AX229" s="52" t="str">
        <f>IF(参照!D229="","",参照!D229)</f>
        <v>メニューD(残差)</v>
      </c>
      <c r="AY229" s="52">
        <f>IF(参照!E229="","",参照!E229)</f>
        <v>9.0899999999999998E-4</v>
      </c>
      <c r="AZ229" s="52" t="str">
        <f>IF(参照!F229="","",参照!F229)</f>
        <v>王子・伊藤忠エネクス電力販売(株)</v>
      </c>
      <c r="BA229" s="52" t="str">
        <f>IF(参照!G229="","",参照!G229)</f>
        <v>王子・伊藤忠エネクス電力販売(株)_メニューD(残差)</v>
      </c>
      <c r="BB229" s="52">
        <f t="shared" si="34"/>
        <v>0.90900000000000003</v>
      </c>
      <c r="BD229" s="52" t="str">
        <f>IF(参照!L229="","",参照!L229)</f>
        <v>九州エナジー(株)</v>
      </c>
    </row>
    <row r="230" spans="47:56">
      <c r="AU230" s="52" t="str">
        <f>IF(参照!A230="","",参照!A230)</f>
        <v/>
      </c>
      <c r="AV230" s="52" t="str">
        <f>IF(参照!B230="","",参照!B230)</f>
        <v/>
      </c>
      <c r="AW230" s="52" t="str">
        <f>IF(参照!C230="","",参照!C230)</f>
        <v/>
      </c>
      <c r="AX230" s="52" t="str">
        <f>IF(参照!D230="","",参照!D230)</f>
        <v>(参考値)事業者全体</v>
      </c>
      <c r="AY230" s="52">
        <f>IF(参照!E230="","",参照!E230)</f>
        <v>3.9899999999999999E-4</v>
      </c>
      <c r="AZ230" s="52" t="str">
        <f>IF(参照!F230="","",参照!F230)</f>
        <v>王子・伊藤忠エネクス電力販売(株)</v>
      </c>
      <c r="BA230" s="52" t="str">
        <f>IF(参照!G230="","",参照!G230)</f>
        <v>王子・伊藤忠エネクス電力販売(株)_(参考値)事業者全体</v>
      </c>
      <c r="BB230" s="52">
        <f t="shared" si="34"/>
        <v>0.39900000000000002</v>
      </c>
      <c r="BD230" s="52" t="str">
        <f>IF(参照!L230="","",参照!L230)</f>
        <v>九電みらいエナジー(株)</v>
      </c>
    </row>
    <row r="231" spans="47:56">
      <c r="AU231" s="52" t="str">
        <f>IF(参照!A231="","",参照!A231)</f>
        <v>A0071</v>
      </c>
      <c r="AV231" s="52" t="str">
        <f>IF(参照!B231="","",参照!B231)</f>
        <v>伊藤忠商事(株)</v>
      </c>
      <c r="AW231" s="52">
        <f>IF(参照!C231="","",参照!C231)</f>
        <v>7.3999999999999999E-4</v>
      </c>
      <c r="AX231" s="52" t="str">
        <f>IF(参照!D231="","",参照!D231)</f>
        <v>メニューA</v>
      </c>
      <c r="AY231" s="52">
        <f>IF(参照!E231="","",参照!E231)</f>
        <v>0</v>
      </c>
      <c r="AZ231" s="52" t="str">
        <f>IF(参照!F231="","",参照!F231)</f>
        <v>伊藤忠商事(株)</v>
      </c>
      <c r="BA231" s="52" t="str">
        <f>IF(参照!G231="","",参照!G231)</f>
        <v>伊藤忠商事(株)_メニューA</v>
      </c>
      <c r="BB231" s="52">
        <f t="shared" si="34"/>
        <v>0</v>
      </c>
      <c r="BD231" s="52" t="str">
        <f>IF(参照!L231="","",参照!L231)</f>
        <v>京セラ関電エナジー合同会社</v>
      </c>
    </row>
    <row r="232" spans="47:56">
      <c r="AU232" s="52" t="str">
        <f>IF(参照!A232="","",参照!A232)</f>
        <v/>
      </c>
      <c r="AV232" s="52" t="str">
        <f>IF(参照!B232="","",参照!B232)</f>
        <v/>
      </c>
      <c r="AW232" s="52" t="str">
        <f>IF(参照!C232="","",参照!C232)</f>
        <v/>
      </c>
      <c r="AX232" s="52" t="str">
        <f>IF(参照!D232="","",参照!D232)</f>
        <v>メニューB(残差)</v>
      </c>
      <c r="AY232" s="52">
        <f>IF(参照!E232="","",参照!E232)</f>
        <v>4.5300000000000001E-4</v>
      </c>
      <c r="AZ232" s="52" t="str">
        <f>IF(参照!F232="","",参照!F232)</f>
        <v>伊藤忠商事(株)</v>
      </c>
      <c r="BA232" s="52" t="str">
        <f>IF(参照!G232="","",参照!G232)</f>
        <v>伊藤忠商事(株)_メニューB(残差)</v>
      </c>
      <c r="BB232" s="52">
        <f t="shared" si="34"/>
        <v>0.45300000000000001</v>
      </c>
      <c r="BD232" s="52" t="str">
        <f>IF(参照!L232="","",参照!L232)</f>
        <v>京都生活協同組合</v>
      </c>
    </row>
    <row r="233" spans="47:56">
      <c r="AU233" s="52" t="str">
        <f>IF(参照!A233="","",参照!A233)</f>
        <v/>
      </c>
      <c r="AV233" s="52" t="str">
        <f>IF(参照!B233="","",参照!B233)</f>
        <v/>
      </c>
      <c r="AW233" s="52" t="str">
        <f>IF(参照!C233="","",参照!C233)</f>
        <v/>
      </c>
      <c r="AX233" s="52" t="str">
        <f>IF(参照!D233="","",参照!D233)</f>
        <v>(参考値)事業者全体</v>
      </c>
      <c r="AY233" s="52">
        <f>IF(参照!E233="","",参照!E233)</f>
        <v>4.6999999999999999E-4</v>
      </c>
      <c r="AZ233" s="52" t="str">
        <f>IF(参照!F233="","",参照!F233)</f>
        <v>伊藤忠商事(株)</v>
      </c>
      <c r="BA233" s="52" t="str">
        <f>IF(参照!G233="","",参照!G233)</f>
        <v>伊藤忠商事(株)_(参考値)事業者全体</v>
      </c>
      <c r="BB233" s="52">
        <f t="shared" si="34"/>
        <v>0.47</v>
      </c>
      <c r="BD233" s="52" t="str">
        <f>IF(参照!L233="","",参照!L233)</f>
        <v>(株)京楽産業ホールディングス</v>
      </c>
    </row>
    <row r="234" spans="47:56">
      <c r="AU234" s="52" t="str">
        <f>IF(参照!A234="","",参照!A234)</f>
        <v>A0072</v>
      </c>
      <c r="AV234" s="52" t="str">
        <f>IF(参照!B234="","",参照!B234)</f>
        <v>(株)エコスタイル</v>
      </c>
      <c r="AW234" s="52">
        <f>IF(参照!C234="","",参照!C234)</f>
        <v>4.1800000000000002E-4</v>
      </c>
      <c r="AX234" s="52" t="str">
        <f>IF(参照!D234="","",参照!D234)</f>
        <v>メニューA</v>
      </c>
      <c r="AY234" s="52">
        <f>IF(参照!E234="","",参照!E234)</f>
        <v>0</v>
      </c>
      <c r="AZ234" s="52" t="str">
        <f>IF(参照!F234="","",参照!F234)</f>
        <v>(株)エコスタイル</v>
      </c>
      <c r="BA234" s="52" t="str">
        <f>IF(参照!G234="","",参照!G234)</f>
        <v>(株)エコスタイル_メニューA</v>
      </c>
      <c r="BB234" s="52">
        <f t="shared" si="34"/>
        <v>0</v>
      </c>
      <c r="BD234" s="52" t="str">
        <f>IF(参照!L234="","",参照!L234)</f>
        <v>桐生瓦斯(株)</v>
      </c>
    </row>
    <row r="235" spans="47:56">
      <c r="AU235" s="52" t="str">
        <f>IF(参照!A235="","",参照!A235)</f>
        <v/>
      </c>
      <c r="AV235" s="52" t="str">
        <f>IF(参照!B235="","",参照!B235)</f>
        <v/>
      </c>
      <c r="AW235" s="52" t="str">
        <f>IF(参照!C235="","",参照!C235)</f>
        <v/>
      </c>
      <c r="AX235" s="52" t="str">
        <f>IF(参照!D235="","",参照!D235)</f>
        <v>メニューB</v>
      </c>
      <c r="AY235" s="52">
        <f>IF(参照!E235="","",参照!E235)</f>
        <v>0</v>
      </c>
      <c r="AZ235" s="52" t="str">
        <f>IF(参照!F235="","",参照!F235)</f>
        <v>(株)エコスタイル</v>
      </c>
      <c r="BA235" s="52" t="str">
        <f>IF(参照!G235="","",参照!G235)</f>
        <v>(株)エコスタイル_メニューB</v>
      </c>
      <c r="BB235" s="52">
        <f t="shared" si="34"/>
        <v>0</v>
      </c>
      <c r="BD235" s="52" t="str">
        <f>IF(参照!L235="","",参照!L235)</f>
        <v>近畿電力(株)</v>
      </c>
    </row>
    <row r="236" spans="47:56">
      <c r="AU236" s="52" t="str">
        <f>IF(参照!A236="","",参照!A236)</f>
        <v/>
      </c>
      <c r="AV236" s="52" t="str">
        <f>IF(参照!B236="","",参照!B236)</f>
        <v/>
      </c>
      <c r="AW236" s="52" t="str">
        <f>IF(参照!C236="","",参照!C236)</f>
        <v/>
      </c>
      <c r="AX236" s="52" t="str">
        <f>IF(参照!D236="","",参照!D236)</f>
        <v>メニューC(残差)</v>
      </c>
      <c r="AY236" s="52">
        <f>IF(参照!E236="","",参照!E236)</f>
        <v>5.9499999999999993E-4</v>
      </c>
      <c r="AZ236" s="52" t="str">
        <f>IF(参照!F236="","",参照!F236)</f>
        <v>(株)エコスタイル</v>
      </c>
      <c r="BA236" s="52" t="str">
        <f>IF(参照!G236="","",参照!G236)</f>
        <v>(株)エコスタイル_メニューC(残差)</v>
      </c>
      <c r="BB236" s="52">
        <f t="shared" si="34"/>
        <v>0.59499999999999997</v>
      </c>
      <c r="BD236" s="52" t="str">
        <f>IF(参照!L236="","",参照!L236)</f>
        <v>(株)クオリティプラス</v>
      </c>
    </row>
    <row r="237" spans="47:56">
      <c r="AU237" s="52" t="str">
        <f>IF(参照!A237="","",参照!A237)</f>
        <v/>
      </c>
      <c r="AV237" s="52" t="str">
        <f>IF(参照!B237="","",参照!B237)</f>
        <v/>
      </c>
      <c r="AW237" s="52" t="str">
        <f>IF(参照!C237="","",参照!C237)</f>
        <v/>
      </c>
      <c r="AX237" s="52" t="str">
        <f>IF(参照!D237="","",参照!D237)</f>
        <v>(参考値)事業者全体</v>
      </c>
      <c r="AY237" s="52">
        <f>IF(参照!E237="","",参照!E237)</f>
        <v>5.4000000000000001E-4</v>
      </c>
      <c r="AZ237" s="52" t="str">
        <f>IF(参照!F237="","",参照!F237)</f>
        <v>(株)エコスタイル</v>
      </c>
      <c r="BA237" s="52" t="str">
        <f>IF(参照!G237="","",参照!G237)</f>
        <v>(株)エコスタイル_(参考値)事業者全体</v>
      </c>
      <c r="BB237" s="52">
        <f t="shared" si="34"/>
        <v>0.54</v>
      </c>
      <c r="BD237" s="52" t="str">
        <f>IF(参照!L237="","",参照!L237)</f>
        <v>くこくエネルギー(株)(旧：熊本電力(株))</v>
      </c>
    </row>
    <row r="238" spans="47:56">
      <c r="AU238" s="52" t="str">
        <f>IF(参照!A238="","",参照!A238)</f>
        <v>A0073</v>
      </c>
      <c r="AV238" s="52" t="str">
        <f>IF(参照!B238="","",参照!B238)</f>
        <v>入間ガス(株)</v>
      </c>
      <c r="AW238" s="52">
        <f>IF(参照!C238="","",参照!C238)</f>
        <v>3.6400000000000001E-4</v>
      </c>
      <c r="AX238" s="52" t="str">
        <f>IF(参照!D238="","",参照!D238)</f>
        <v/>
      </c>
      <c r="AY238" s="52">
        <f>IF(参照!E238="","",参照!E238)</f>
        <v>3.0800000000000001E-4</v>
      </c>
      <c r="AZ238" s="52" t="str">
        <f>IF(参照!F238="","",参照!F238)</f>
        <v>入間ガス(株)</v>
      </c>
      <c r="BA238" s="52" t="str">
        <f>IF(参照!G238="","",参照!G238)</f>
        <v>入間ガス(株)_</v>
      </c>
      <c r="BB238" s="52">
        <f t="shared" si="34"/>
        <v>0.308</v>
      </c>
      <c r="BD238" s="52" t="str">
        <f>IF(参照!L238="","",参照!L238)</f>
        <v>久慈地域エネルギー(株)</v>
      </c>
    </row>
    <row r="239" spans="47:56">
      <c r="AU239" s="52" t="str">
        <f>IF(参照!A239="","",参照!A239)</f>
        <v>A0074</v>
      </c>
      <c r="AV239" s="52" t="str">
        <f>IF(参照!B239="","",参照!B239)</f>
        <v>テプコカスタマーサービス(株)</v>
      </c>
      <c r="AW239" s="52">
        <f>IF(参照!C239="","",参照!C239)</f>
        <v>5.7499999999999999E-4</v>
      </c>
      <c r="AX239" s="52" t="str">
        <f>IF(参照!D239="","",参照!D239)</f>
        <v/>
      </c>
      <c r="AY239" s="52">
        <f>IF(参照!E239="","",参照!E239)</f>
        <v>5.5800000000000001E-4</v>
      </c>
      <c r="AZ239" s="52" t="str">
        <f>IF(参照!F239="","",参照!F239)</f>
        <v>テプコカスタマーサービス(株)</v>
      </c>
      <c r="BA239" s="52" t="str">
        <f>IF(参照!G239="","",参照!G239)</f>
        <v>テプコカスタマーサービス(株)_</v>
      </c>
      <c r="BB239" s="52">
        <f t="shared" si="34"/>
        <v>0.55800000000000005</v>
      </c>
      <c r="BD239" s="52" t="str">
        <f>IF(参照!L239="","",参照!L239)</f>
        <v>(株)クボタ</v>
      </c>
    </row>
    <row r="240" spans="47:56">
      <c r="AU240" s="52" t="str">
        <f>IF(参照!A240="","",参照!A240)</f>
        <v>A0075</v>
      </c>
      <c r="AV240" s="52" t="str">
        <f>IF(参照!B240="","",参照!B240)</f>
        <v>(株)とんでんホールディングス</v>
      </c>
      <c r="AW240" s="52">
        <f>IF(参照!C240="","",参照!C240)</f>
        <v>4.0900000000000002E-4</v>
      </c>
      <c r="AX240" s="52" t="str">
        <f>IF(参照!D240="","",参照!D240)</f>
        <v/>
      </c>
      <c r="AY240" s="52">
        <f>IF(参照!E240="","",参照!E240)</f>
        <v>5.1000000000000004E-4</v>
      </c>
      <c r="AZ240" s="52" t="str">
        <f>IF(参照!F240="","",参照!F240)</f>
        <v>(株)とんでんホールディングス</v>
      </c>
      <c r="BA240" s="52" t="str">
        <f>IF(参照!G240="","",参照!G240)</f>
        <v>(株)とんでんホールディングス_</v>
      </c>
      <c r="BB240" s="52">
        <f t="shared" si="34"/>
        <v>0.51</v>
      </c>
      <c r="BD240" s="52" t="str">
        <f>IF(参照!L240="","",参照!L240)</f>
        <v>(株)球磨村森電力</v>
      </c>
    </row>
    <row r="241" spans="47:56">
      <c r="AU241" s="52" t="str">
        <f>IF(参照!A241="","",参照!A241)</f>
        <v>A0076</v>
      </c>
      <c r="AV241" s="52" t="str">
        <f>IF(参照!B241="","",参照!B241)</f>
        <v>日鉄エンジニアリング(株)</v>
      </c>
      <c r="AW241" s="52">
        <f>IF(参照!C241="","",参照!C241)</f>
        <v>4.5399999999999998E-4</v>
      </c>
      <c r="AX241" s="52" t="str">
        <f>IF(参照!D241="","",参照!D241)</f>
        <v>メニューA</v>
      </c>
      <c r="AY241" s="52">
        <f>IF(参照!E241="","",参照!E241)</f>
        <v>0</v>
      </c>
      <c r="AZ241" s="52" t="str">
        <f>IF(参照!F241="","",参照!F241)</f>
        <v>日鉄エンジニアリング(株)</v>
      </c>
      <c r="BA241" s="52" t="str">
        <f>IF(参照!G241="","",参照!G241)</f>
        <v>日鉄エンジニアリング(株)_メニューA</v>
      </c>
      <c r="BB241" s="52">
        <f t="shared" si="34"/>
        <v>0</v>
      </c>
      <c r="BD241" s="52" t="str">
        <f>IF(参照!L241="","",参照!L241)</f>
        <v>(株)グランデータ</v>
      </c>
    </row>
    <row r="242" spans="47:56">
      <c r="AU242" s="52" t="str">
        <f>IF(参照!A242="","",参照!A242)</f>
        <v/>
      </c>
      <c r="AV242" s="52" t="str">
        <f>IF(参照!B242="","",参照!B242)</f>
        <v/>
      </c>
      <c r="AW242" s="52" t="str">
        <f>IF(参照!C242="","",参照!C242)</f>
        <v/>
      </c>
      <c r="AX242" s="52" t="str">
        <f>IF(参照!D242="","",参照!D242)</f>
        <v>メニューB</v>
      </c>
      <c r="AY242" s="52">
        <f>IF(参照!E242="","",参照!E242)</f>
        <v>0</v>
      </c>
      <c r="AZ242" s="52" t="str">
        <f>IF(参照!F242="","",参照!F242)</f>
        <v>日鉄エンジニアリング(株)</v>
      </c>
      <c r="BA242" s="52" t="str">
        <f>IF(参照!G242="","",参照!G242)</f>
        <v>日鉄エンジニアリング(株)_メニューB</v>
      </c>
      <c r="BB242" s="52">
        <f t="shared" si="34"/>
        <v>0</v>
      </c>
      <c r="BD242" s="52" t="str">
        <f>IF(参照!L242="","",参照!L242)</f>
        <v>グリーナ(株)</v>
      </c>
    </row>
    <row r="243" spans="47:56">
      <c r="AU243" s="52" t="str">
        <f>IF(参照!A243="","",参照!A243)</f>
        <v/>
      </c>
      <c r="AV243" s="52" t="str">
        <f>IF(参照!B243="","",参照!B243)</f>
        <v/>
      </c>
      <c r="AW243" s="52" t="str">
        <f>IF(参照!C243="","",参照!C243)</f>
        <v/>
      </c>
      <c r="AX243" s="52" t="str">
        <f>IF(参照!D243="","",参照!D243)</f>
        <v>メニューC</v>
      </c>
      <c r="AY243" s="52">
        <f>IF(参照!E243="","",参照!E243)</f>
        <v>1E-4</v>
      </c>
      <c r="AZ243" s="52" t="str">
        <f>IF(参照!F243="","",参照!F243)</f>
        <v>日鉄エンジニアリング(株)</v>
      </c>
      <c r="BA243" s="52" t="str">
        <f>IF(参照!G243="","",参照!G243)</f>
        <v>日鉄エンジニアリング(株)_メニューC</v>
      </c>
      <c r="BB243" s="52">
        <f t="shared" si="34"/>
        <v>0.1</v>
      </c>
      <c r="BD243" s="52" t="str">
        <f>IF(参照!L243="","",参照!L243)</f>
        <v>(株)クリーンエネルギー総合研究所</v>
      </c>
    </row>
    <row r="244" spans="47:56">
      <c r="AU244" s="52" t="str">
        <f>IF(参照!A244="","",参照!A244)</f>
        <v/>
      </c>
      <c r="AV244" s="52" t="str">
        <f>IF(参照!B244="","",参照!B244)</f>
        <v/>
      </c>
      <c r="AW244" s="52" t="str">
        <f>IF(参照!C244="","",参照!C244)</f>
        <v/>
      </c>
      <c r="AX244" s="52" t="str">
        <f>IF(参照!D244="","",参照!D244)</f>
        <v>メニューD</v>
      </c>
      <c r="AY244" s="52">
        <f>IF(参照!E244="","",参照!E244)</f>
        <v>2.5000000000000001E-4</v>
      </c>
      <c r="AZ244" s="52" t="str">
        <f>IF(参照!F244="","",参照!F244)</f>
        <v>日鉄エンジニアリング(株)</v>
      </c>
      <c r="BA244" s="52" t="str">
        <f>IF(参照!G244="","",参照!G244)</f>
        <v>日鉄エンジニアリング(株)_メニューD</v>
      </c>
      <c r="BB244" s="52">
        <f t="shared" si="34"/>
        <v>0.25</v>
      </c>
      <c r="BD244" s="52" t="str">
        <f>IF(参照!L244="","",参照!L244)</f>
        <v>一般社団法人グリーンコープでんき</v>
      </c>
    </row>
    <row r="245" spans="47:56">
      <c r="AU245" s="52" t="str">
        <f>IF(参照!A245="","",参照!A245)</f>
        <v/>
      </c>
      <c r="AV245" s="52" t="str">
        <f>IF(参照!B245="","",参照!B245)</f>
        <v/>
      </c>
      <c r="AW245" s="52" t="str">
        <f>IF(参照!C245="","",参照!C245)</f>
        <v/>
      </c>
      <c r="AX245" s="52" t="str">
        <f>IF(参照!D245="","",参照!D245)</f>
        <v>メニューE(残差)</v>
      </c>
      <c r="AY245" s="52">
        <f>IF(参照!E245="","",参照!E245)</f>
        <v>6.8999999999999997E-4</v>
      </c>
      <c r="AZ245" s="52" t="str">
        <f>IF(参照!F245="","",参照!F245)</f>
        <v>日鉄エンジニアリング(株)</v>
      </c>
      <c r="BA245" s="52" t="str">
        <f>IF(参照!G245="","",参照!G245)</f>
        <v>日鉄エンジニアリング(株)_メニューE(残差)</v>
      </c>
      <c r="BB245" s="52">
        <f t="shared" si="34"/>
        <v>0.69</v>
      </c>
      <c r="BD245" s="52" t="str">
        <f>IF(参照!L245="","",参照!L245)</f>
        <v>(株)グリーンサークル</v>
      </c>
    </row>
    <row r="246" spans="47:56">
      <c r="AU246" s="52" t="str">
        <f>IF(参照!A246="","",参照!A246)</f>
        <v/>
      </c>
      <c r="AV246" s="52" t="str">
        <f>IF(参照!B246="","",参照!B246)</f>
        <v/>
      </c>
      <c r="AW246" s="52" t="str">
        <f>IF(参照!C246="","",参照!C246)</f>
        <v/>
      </c>
      <c r="AX246" s="52" t="str">
        <f>IF(参照!D246="","",参照!D246)</f>
        <v>(参考値)事業者全体</v>
      </c>
      <c r="AY246" s="52">
        <f>IF(参照!E246="","",参照!E246)</f>
        <v>5.8900000000000001E-4</v>
      </c>
      <c r="AZ246" s="52" t="str">
        <f>IF(参照!F246="","",参照!F246)</f>
        <v>日鉄エンジニアリング(株)</v>
      </c>
      <c r="BA246" s="52" t="str">
        <f>IF(参照!G246="","",参照!G246)</f>
        <v>日鉄エンジニアリング(株)_(参考値)事業者全体</v>
      </c>
      <c r="BB246" s="52">
        <f t="shared" si="34"/>
        <v>0.58899999999999997</v>
      </c>
      <c r="BD246" s="52" t="str">
        <f>IF(参照!L246="","",参照!L246)</f>
        <v>グリーンシティこばやし(株)</v>
      </c>
    </row>
    <row r="247" spans="47:56">
      <c r="AU247" s="52" t="str">
        <f>IF(参照!A247="","",参照!A247)</f>
        <v>A0077</v>
      </c>
      <c r="AV247" s="52" t="str">
        <f>IF(参照!B247="","",参照!B247)</f>
        <v>ａｕエネルギー＆ライフ(株)(旧：ＫＤＤＩ(株))</v>
      </c>
      <c r="AW247" s="52">
        <f>IF(参照!C247="","",参照!C247)</f>
        <v>5.2400000000000005E-4</v>
      </c>
      <c r="AX247" s="52" t="str">
        <f>IF(参照!D247="","",参照!D247)</f>
        <v>メニューA</v>
      </c>
      <c r="AY247" s="52">
        <f>IF(参照!E247="","",参照!E247)</f>
        <v>0</v>
      </c>
      <c r="AZ247" s="52" t="str">
        <f>IF(参照!F247="","",参照!F247)</f>
        <v>ａｕエネルギー＆ライフ(株)(旧：ＫＤＤＩ(株))</v>
      </c>
      <c r="BA247" s="52" t="str">
        <f>IF(参照!G247="","",参照!G247)</f>
        <v>ａｕエネルギー＆ライフ(株)(旧：ＫＤＤＩ(株))_メニューA</v>
      </c>
      <c r="BB247" s="52">
        <f t="shared" si="34"/>
        <v>0</v>
      </c>
      <c r="BD247" s="52" t="str">
        <f>IF(参照!L247="","",参照!L247)</f>
        <v>(株)グリーンパワー大東</v>
      </c>
    </row>
    <row r="248" spans="47:56">
      <c r="AU248" s="52" t="str">
        <f>IF(参照!A248="","",参照!A248)</f>
        <v/>
      </c>
      <c r="AV248" s="52" t="str">
        <f>IF(参照!B248="","",参照!B248)</f>
        <v/>
      </c>
      <c r="AW248" s="52" t="str">
        <f>IF(参照!C248="","",参照!C248)</f>
        <v/>
      </c>
      <c r="AX248" s="52" t="str">
        <f>IF(参照!D248="","",参照!D248)</f>
        <v>メニューB(残差)</v>
      </c>
      <c r="AY248" s="52">
        <f>IF(参照!E248="","",参照!E248)</f>
        <v>4.6800000000000005E-4</v>
      </c>
      <c r="AZ248" s="52" t="str">
        <f>IF(参照!F248="","",参照!F248)</f>
        <v>ａｕエネルギー＆ライフ(株)(旧：ＫＤＤＩ(株))</v>
      </c>
      <c r="BA248" s="52" t="str">
        <f>IF(参照!G248="","",参照!G248)</f>
        <v>ａｕエネルギー＆ライフ(株)(旧：ＫＤＤＩ(株))_メニューB(残差)</v>
      </c>
      <c r="BB248" s="52">
        <f t="shared" si="34"/>
        <v>0.46800000000000003</v>
      </c>
      <c r="BD248" s="52" t="str">
        <f>IF(参照!L248="","",参照!L248)</f>
        <v>グリーンピープルズパワー(株)</v>
      </c>
    </row>
    <row r="249" spans="47:56">
      <c r="AU249" s="52" t="str">
        <f>IF(参照!A249="","",参照!A249)</f>
        <v/>
      </c>
      <c r="AV249" s="52" t="str">
        <f>IF(参照!B249="","",参照!B249)</f>
        <v/>
      </c>
      <c r="AW249" s="52" t="str">
        <f>IF(参照!C249="","",参照!C249)</f>
        <v/>
      </c>
      <c r="AX249" s="52" t="str">
        <f>IF(参照!D249="","",参照!D249)</f>
        <v>(参考値)事業者全体</v>
      </c>
      <c r="AY249" s="52">
        <f>IF(参照!E249="","",参照!E249)</f>
        <v>4.17E-4</v>
      </c>
      <c r="AZ249" s="52" t="str">
        <f>IF(参照!F249="","",参照!F249)</f>
        <v>ａｕエネルギー＆ライフ(株)(旧：ＫＤＤＩ(株))</v>
      </c>
      <c r="BA249" s="52" t="str">
        <f>IF(参照!G249="","",参照!G249)</f>
        <v>ａｕエネルギー＆ライフ(株)(旧：ＫＤＤＩ(株))_(参考値)事業者全体</v>
      </c>
      <c r="BB249" s="52">
        <f t="shared" si="34"/>
        <v>0.41699999999999998</v>
      </c>
      <c r="BD249" s="52" t="str">
        <f>IF(参照!L249="","",参照!L249)</f>
        <v>(株)クリーンベンチャー２１</v>
      </c>
    </row>
    <row r="250" spans="47:56">
      <c r="AU250" s="52" t="str">
        <f>IF(参照!A250="","",参照!A250)</f>
        <v>A0079</v>
      </c>
      <c r="AV250" s="52" t="str">
        <f>IF(参照!B250="","",参照!B250)</f>
        <v>イワタニ関東(株)</v>
      </c>
      <c r="AW250" s="52">
        <f>IF(参照!C250="","",参照!C250)</f>
        <v>7.2300000000000001E-4</v>
      </c>
      <c r="AX250" s="52" t="str">
        <f>IF(参照!D250="","",参照!D250)</f>
        <v/>
      </c>
      <c r="AY250" s="52">
        <f>IF(参照!E250="","",参照!E250)</f>
        <v>7.1299999999999998E-4</v>
      </c>
      <c r="AZ250" s="52" t="str">
        <f>IF(参照!F250="","",参照!F250)</f>
        <v>イワタニ関東(株)</v>
      </c>
      <c r="BA250" s="52" t="str">
        <f>IF(参照!G250="","",参照!G250)</f>
        <v>イワタニ関東(株)_</v>
      </c>
      <c r="BB250" s="52">
        <f t="shared" si="34"/>
        <v>0.71299999999999997</v>
      </c>
      <c r="BD250" s="52" t="str">
        <f>IF(参照!L250="","",参照!L250)</f>
        <v>(株)グリムスパワー</v>
      </c>
    </row>
    <row r="251" spans="47:56">
      <c r="AU251" s="52" t="str">
        <f>IF(参照!A251="","",参照!A251)</f>
        <v>A0080</v>
      </c>
      <c r="AV251" s="52" t="str">
        <f>IF(参照!B251="","",参照!B251)</f>
        <v>イワタニ首都圏(株)</v>
      </c>
      <c r="AW251" s="52">
        <f>IF(参照!C251="","",参照!C251)</f>
        <v>5.6999999999999998E-4</v>
      </c>
      <c r="AX251" s="52" t="str">
        <f>IF(参照!D251="","",参照!D251)</f>
        <v/>
      </c>
      <c r="AY251" s="52">
        <f>IF(参照!E251="","",参照!E251)</f>
        <v>5.1400000000000003E-4</v>
      </c>
      <c r="AZ251" s="52" t="str">
        <f>IF(参照!F251="","",参照!F251)</f>
        <v>イワタニ首都圏(株)</v>
      </c>
      <c r="BA251" s="52" t="str">
        <f>IF(参照!G251="","",参照!G251)</f>
        <v>イワタニ首都圏(株)_</v>
      </c>
      <c r="BB251" s="52">
        <f t="shared" si="34"/>
        <v>0.51400000000000001</v>
      </c>
      <c r="BD251" s="52" t="str">
        <f>IF(参照!L251="","",参照!L251)</f>
        <v>(株)グルーヴエナジー</v>
      </c>
    </row>
    <row r="252" spans="47:56">
      <c r="AU252" s="52" t="str">
        <f>IF(参照!A252="","",参照!A252)</f>
        <v>A0081</v>
      </c>
      <c r="AV252" s="52" t="str">
        <f>IF(参照!B252="","",参照!B252)</f>
        <v>サーラｅエナジー(株)</v>
      </c>
      <c r="AW252" s="52">
        <f>IF(参照!C252="","",参照!C252)</f>
        <v>3.5599999999999998E-4</v>
      </c>
      <c r="AX252" s="52" t="str">
        <f>IF(参照!D252="","",参照!D252)</f>
        <v>メニューA</v>
      </c>
      <c r="AY252" s="52">
        <f>IF(参照!E252="","",参照!E252)</f>
        <v>0</v>
      </c>
      <c r="AZ252" s="52" t="str">
        <f>IF(参照!F252="","",参照!F252)</f>
        <v>サーラｅエナジー(株)</v>
      </c>
      <c r="BA252" s="52" t="str">
        <f>IF(参照!G252="","",参照!G252)</f>
        <v>サーラｅエナジー(株)_メニューA</v>
      </c>
      <c r="BB252" s="52">
        <f t="shared" si="34"/>
        <v>0</v>
      </c>
      <c r="BD252" s="52" t="str">
        <f>IF(参照!L252="","",参照!L252)</f>
        <v>くるめエネルギー(株)</v>
      </c>
    </row>
    <row r="253" spans="47:56">
      <c r="AU253" s="52" t="str">
        <f>IF(参照!A253="","",参照!A253)</f>
        <v/>
      </c>
      <c r="AV253" s="52" t="str">
        <f>IF(参照!B253="","",参照!B253)</f>
        <v/>
      </c>
      <c r="AW253" s="52" t="str">
        <f>IF(参照!C253="","",参照!C253)</f>
        <v/>
      </c>
      <c r="AX253" s="52" t="str">
        <f>IF(参照!D253="","",参照!D253)</f>
        <v>メニューB</v>
      </c>
      <c r="AY253" s="52">
        <f>IF(参照!E253="","",参照!E253)</f>
        <v>3.77E-4</v>
      </c>
      <c r="AZ253" s="52" t="str">
        <f>IF(参照!F253="","",参照!F253)</f>
        <v>サーラｅエナジー(株)</v>
      </c>
      <c r="BA253" s="52" t="str">
        <f>IF(参照!G253="","",参照!G253)</f>
        <v>サーラｅエナジー(株)_メニューB</v>
      </c>
      <c r="BB253" s="52">
        <f t="shared" si="34"/>
        <v>0.377</v>
      </c>
      <c r="BD253" s="52" t="str">
        <f>IF(参照!L253="","",参照!L253)</f>
        <v>(株)グローアップ</v>
      </c>
    </row>
    <row r="254" spans="47:56">
      <c r="AU254" s="52" t="str">
        <f>IF(参照!A254="","",参照!A254)</f>
        <v/>
      </c>
      <c r="AV254" s="52" t="str">
        <f>IF(参照!B254="","",参照!B254)</f>
        <v/>
      </c>
      <c r="AW254" s="52" t="str">
        <f>IF(参照!C254="","",参照!C254)</f>
        <v/>
      </c>
      <c r="AX254" s="52" t="str">
        <f>IF(参照!D254="","",参照!D254)</f>
        <v>メニューC(残差)</v>
      </c>
      <c r="AY254" s="52">
        <f>IF(参照!E254="","",参照!E254)</f>
        <v>3.0899999999999998E-4</v>
      </c>
      <c r="AZ254" s="52" t="str">
        <f>IF(参照!F254="","",参照!F254)</f>
        <v>サーラｅエナジー(株)</v>
      </c>
      <c r="BA254" s="52" t="str">
        <f>IF(参照!G254="","",参照!G254)</f>
        <v>サーラｅエナジー(株)_メニューC(残差)</v>
      </c>
      <c r="BB254" s="52">
        <f t="shared" si="34"/>
        <v>0.309</v>
      </c>
      <c r="BD254" s="52" t="str">
        <f>IF(参照!L254="","",参照!L254)</f>
        <v>(株)クローバー・テクノロジーズ(旧：四つ葉電力(株))</v>
      </c>
    </row>
    <row r="255" spans="47:56">
      <c r="AU255" s="52" t="str">
        <f>IF(参照!A255="","",参照!A255)</f>
        <v/>
      </c>
      <c r="AV255" s="52" t="str">
        <f>IF(参照!B255="","",参照!B255)</f>
        <v/>
      </c>
      <c r="AW255" s="52" t="str">
        <f>IF(参照!C255="","",参照!C255)</f>
        <v/>
      </c>
      <c r="AX255" s="52" t="str">
        <f>IF(参照!D255="","",参照!D255)</f>
        <v>(参考値)事業者全体</v>
      </c>
      <c r="AY255" s="52">
        <f>IF(参照!E255="","",参照!E255)</f>
        <v>3.9200000000000004E-4</v>
      </c>
      <c r="AZ255" s="52" t="str">
        <f>IF(参照!F255="","",参照!F255)</f>
        <v>サーラｅエナジー(株)</v>
      </c>
      <c r="BA255" s="52" t="str">
        <f>IF(参照!G255="","",参照!G255)</f>
        <v>サーラｅエナジー(株)_(参考値)事業者全体</v>
      </c>
      <c r="BB255" s="52">
        <f t="shared" si="34"/>
        <v>0.39200000000000002</v>
      </c>
      <c r="BD255" s="52" t="str">
        <f>IF(参照!L255="","",参照!L255)</f>
        <v>(株)グローバルエンジニアリング</v>
      </c>
    </row>
    <row r="256" spans="47:56">
      <c r="AU256" s="52" t="str">
        <f>IF(参照!A256="","",参照!A256)</f>
        <v>A0082</v>
      </c>
      <c r="AV256" s="52" t="str">
        <f>IF(参照!B256="","",参照!B256)</f>
        <v>(株)地球クラブ</v>
      </c>
      <c r="AW256" s="52">
        <f>IF(参照!C256="","",参照!C256)</f>
        <v>1.0399999999999999E-4</v>
      </c>
      <c r="AX256" s="52" t="str">
        <f>IF(参照!D256="","",参照!D256)</f>
        <v>メニューA</v>
      </c>
      <c r="AY256" s="52">
        <f>IF(参照!E256="","",参照!E256)</f>
        <v>0</v>
      </c>
      <c r="AZ256" s="52" t="str">
        <f>IF(参照!F256="","",参照!F256)</f>
        <v>(株)地球クラブ</v>
      </c>
      <c r="BA256" s="52" t="str">
        <f>IF(参照!G256="","",参照!G256)</f>
        <v>(株)地球クラブ_メニューA</v>
      </c>
      <c r="BB256" s="52">
        <f t="shared" si="34"/>
        <v>0</v>
      </c>
      <c r="BD256" s="52" t="str">
        <f>IF(参照!L256="","",参照!L256)</f>
        <v>(株)グローバルキャスト</v>
      </c>
    </row>
    <row r="257" spans="47:56">
      <c r="AU257" s="52" t="str">
        <f>IF(参照!A257="","",参照!A257)</f>
        <v/>
      </c>
      <c r="AV257" s="52" t="str">
        <f>IF(参照!B257="","",参照!B257)</f>
        <v/>
      </c>
      <c r="AW257" s="52" t="str">
        <f>IF(参照!C257="","",参照!C257)</f>
        <v/>
      </c>
      <c r="AX257" s="52" t="str">
        <f>IF(参照!D257="","",参照!D257)</f>
        <v>メニューB(残差)</v>
      </c>
      <c r="AY257" s="52">
        <f>IF(参照!E257="","",参照!E257)</f>
        <v>4.8699999999999997E-4</v>
      </c>
      <c r="AZ257" s="52" t="str">
        <f>IF(参照!F257="","",参照!F257)</f>
        <v>(株)地球クラブ</v>
      </c>
      <c r="BA257" s="52" t="str">
        <f>IF(参照!G257="","",参照!G257)</f>
        <v>(株)地球クラブ_メニューB(残差)</v>
      </c>
      <c r="BB257" s="52">
        <f t="shared" si="34"/>
        <v>0.48699999999999999</v>
      </c>
      <c r="BD257" s="52" t="str">
        <f>IF(参照!L257="","",参照!L257)</f>
        <v>グローバルソリューションサービス(株)</v>
      </c>
    </row>
    <row r="258" spans="47:56">
      <c r="AU258" s="52" t="str">
        <f>IF(参照!A258="","",参照!A258)</f>
        <v/>
      </c>
      <c r="AV258" s="52" t="str">
        <f>IF(参照!B258="","",参照!B258)</f>
        <v/>
      </c>
      <c r="AW258" s="52" t="str">
        <f>IF(参照!C258="","",参照!C258)</f>
        <v/>
      </c>
      <c r="AX258" s="52" t="str">
        <f>IF(参照!D258="","",参照!D258)</f>
        <v>(参考値)事業者全体</v>
      </c>
      <c r="AY258" s="52">
        <f>IF(参照!E258="","",参照!E258)</f>
        <v>4.4999999999999999E-4</v>
      </c>
      <c r="AZ258" s="52" t="str">
        <f>IF(参照!F258="","",参照!F258)</f>
        <v>(株)地球クラブ</v>
      </c>
      <c r="BA258" s="52" t="str">
        <f>IF(参照!G258="","",参照!G258)</f>
        <v>(株)地球クラブ_(参考値)事業者全体</v>
      </c>
      <c r="BB258" s="52">
        <f t="shared" si="34"/>
        <v>0.45</v>
      </c>
      <c r="BD258" s="52" t="str">
        <f>IF(参照!L258="","",参照!L258)</f>
        <v>(株)ケアネス(旧：(株)ルーア)</v>
      </c>
    </row>
    <row r="259" spans="47:56">
      <c r="AU259" s="52" t="str">
        <f>IF(参照!A259="","",参照!A259)</f>
        <v>A0083</v>
      </c>
      <c r="AV259" s="52" t="str">
        <f>IF(参照!B259="","",参照!B259)</f>
        <v>(株)エコア</v>
      </c>
      <c r="AW259" s="52">
        <f>IF(参照!C259="","",参照!C259)</f>
        <v>5.0500000000000002E-4</v>
      </c>
      <c r="AX259" s="52" t="str">
        <f>IF(参照!D259="","",参照!D259)</f>
        <v/>
      </c>
      <c r="AY259" s="52">
        <f>IF(参照!E259="","",参照!E259)</f>
        <v>4.4900000000000002E-4</v>
      </c>
      <c r="AZ259" s="52" t="str">
        <f>IF(参照!F259="","",参照!F259)</f>
        <v>(株)エコア</v>
      </c>
      <c r="BA259" s="52" t="str">
        <f>IF(参照!G259="","",参照!G259)</f>
        <v>(株)エコア_</v>
      </c>
      <c r="BB259" s="52">
        <f t="shared" si="34"/>
        <v>0.44900000000000001</v>
      </c>
      <c r="BD259" s="52" t="str">
        <f>IF(参照!L259="","",参照!L259)</f>
        <v>京葉瓦斯(株)</v>
      </c>
    </row>
    <row r="260" spans="47:56">
      <c r="AU260" s="52" t="str">
        <f>IF(参照!A260="","",参照!A260)</f>
        <v>A0084</v>
      </c>
      <c r="AV260" s="52" t="str">
        <f>IF(参照!B260="","",参照!B260)</f>
        <v>西部瓦斯(株)</v>
      </c>
      <c r="AW260" s="52">
        <f>IF(参照!C260="","",参照!C260)</f>
        <v>4.8999999999999998E-4</v>
      </c>
      <c r="AX260" s="52" t="str">
        <f>IF(参照!D260="","",参照!D260)</f>
        <v/>
      </c>
      <c r="AY260" s="52">
        <f>IF(参照!E260="","",参照!E260)</f>
        <v>4.9399999999999997E-4</v>
      </c>
      <c r="AZ260" s="52" t="str">
        <f>IF(参照!F260="","",参照!F260)</f>
        <v>西部瓦斯(株)</v>
      </c>
      <c r="BA260" s="52" t="str">
        <f>IF(参照!G260="","",参照!G260)</f>
        <v>西部瓦斯(株)_</v>
      </c>
      <c r="BB260" s="52">
        <f t="shared" si="34"/>
        <v>0.49399999999999999</v>
      </c>
      <c r="BD260" s="52" t="str">
        <f>IF(参照!L260="","",参照!L260)</f>
        <v>京和ガス(株)</v>
      </c>
    </row>
    <row r="261" spans="47:56">
      <c r="AU261" s="52" t="str">
        <f>IF(参照!A261="","",参照!A261)</f>
        <v>A0085</v>
      </c>
      <c r="AV261" s="52" t="str">
        <f>IF(参照!B261="","",参照!B261)</f>
        <v>東邦ガス(株)</v>
      </c>
      <c r="AW261" s="52">
        <f>IF(参照!C261="","",参照!C261)</f>
        <v>4.46E-4</v>
      </c>
      <c r="AX261" s="52" t="str">
        <f>IF(参照!D261="","",参照!D261)</f>
        <v>メニューA</v>
      </c>
      <c r="AY261" s="52">
        <f>IF(参照!E261="","",参照!E261)</f>
        <v>3.2000000000000003E-4</v>
      </c>
      <c r="AZ261" s="52" t="str">
        <f>IF(参照!F261="","",参照!F261)</f>
        <v>東邦ガス(株)</v>
      </c>
      <c r="BA261" s="52" t="str">
        <f>IF(参照!G261="","",参照!G261)</f>
        <v>東邦ガス(株)_メニューA</v>
      </c>
      <c r="BB261" s="52">
        <f t="shared" ref="BB261:BB324" si="35">AY261*1000</f>
        <v>0.32</v>
      </c>
      <c r="BD261" s="52" t="str">
        <f>IF(参照!L261="","",参照!L261)</f>
        <v>ゲーテハウス(株)</v>
      </c>
    </row>
    <row r="262" spans="47:56">
      <c r="AU262" s="52" t="str">
        <f>IF(参照!A262="","",参照!A262)</f>
        <v/>
      </c>
      <c r="AV262" s="52" t="str">
        <f>IF(参照!B262="","",参照!B262)</f>
        <v/>
      </c>
      <c r="AW262" s="52" t="str">
        <f>IF(参照!C262="","",参照!C262)</f>
        <v/>
      </c>
      <c r="AX262" s="52" t="str">
        <f>IF(参照!D262="","",参照!D262)</f>
        <v>メニューB</v>
      </c>
      <c r="AY262" s="52">
        <f>IF(参照!E262="","",参照!E262)</f>
        <v>0</v>
      </c>
      <c r="AZ262" s="52" t="str">
        <f>IF(参照!F262="","",参照!F262)</f>
        <v>東邦ガス(株)</v>
      </c>
      <c r="BA262" s="52" t="str">
        <f>IF(参照!G262="","",参照!G262)</f>
        <v>東邦ガス(株)_メニューB</v>
      </c>
      <c r="BB262" s="52">
        <f t="shared" si="35"/>
        <v>0</v>
      </c>
      <c r="BD262" s="52" t="str">
        <f>IF(参照!L262="","",参照!L262)</f>
        <v>(株)ケーブルネット下関</v>
      </c>
    </row>
    <row r="263" spans="47:56">
      <c r="AU263" s="52" t="str">
        <f>IF(参照!A263="","",参照!A263)</f>
        <v/>
      </c>
      <c r="AV263" s="52" t="str">
        <f>IF(参照!B263="","",参照!B263)</f>
        <v/>
      </c>
      <c r="AW263" s="52" t="str">
        <f>IF(参照!C263="","",参照!C263)</f>
        <v/>
      </c>
      <c r="AX263" s="52" t="str">
        <f>IF(参照!D263="","",参照!D263)</f>
        <v>メニューC(残差)</v>
      </c>
      <c r="AY263" s="52">
        <f>IF(参照!E263="","",参照!E263)</f>
        <v>4.2499999999999998E-4</v>
      </c>
      <c r="AZ263" s="52" t="str">
        <f>IF(参照!F263="","",参照!F263)</f>
        <v>東邦ガス(株)</v>
      </c>
      <c r="BA263" s="52" t="str">
        <f>IF(参照!G263="","",参照!G263)</f>
        <v>東邦ガス(株)_メニューC(残差)</v>
      </c>
      <c r="BB263" s="52">
        <f t="shared" si="35"/>
        <v>0.42499999999999999</v>
      </c>
      <c r="BD263" s="52" t="str">
        <f>IF(参照!L263="","",参照!L263)</f>
        <v>気仙沼グリーンエナジー(株)</v>
      </c>
    </row>
    <row r="264" spans="47:56">
      <c r="AU264" s="52" t="str">
        <f>IF(参照!A264="","",参照!A264)</f>
        <v/>
      </c>
      <c r="AV264" s="52" t="str">
        <f>IF(参照!B264="","",参照!B264)</f>
        <v/>
      </c>
      <c r="AW264" s="52" t="str">
        <f>IF(参照!C264="","",参照!C264)</f>
        <v/>
      </c>
      <c r="AX264" s="52" t="str">
        <f>IF(参照!D264="","",参照!D264)</f>
        <v>(参考値)事業者全体</v>
      </c>
      <c r="AY264" s="52">
        <f>IF(参照!E264="","",参照!E264)</f>
        <v>4.2000000000000002E-4</v>
      </c>
      <c r="AZ264" s="52" t="str">
        <f>IF(参照!F264="","",参照!F264)</f>
        <v>東邦ガス(株)</v>
      </c>
      <c r="BA264" s="52" t="str">
        <f>IF(参照!G264="","",参照!G264)</f>
        <v>東邦ガス(株)_(参考値)事業者全体</v>
      </c>
      <c r="BB264" s="52">
        <f t="shared" si="35"/>
        <v>0.42000000000000004</v>
      </c>
      <c r="BD264" s="52" t="str">
        <f>IF(参照!L264="","",参照!L264)</f>
        <v>高知ニューエナジー(株)</v>
      </c>
    </row>
    <row r="265" spans="47:56">
      <c r="AU265" s="52" t="str">
        <f>IF(参照!A265="","",参照!A265)</f>
        <v>A0086</v>
      </c>
      <c r="AV265" s="52" t="str">
        <f>IF(参照!B265="","",参照!B265)</f>
        <v>シナネン(株)</v>
      </c>
      <c r="AW265" s="52">
        <f>IF(参照!C265="","",参照!C265)</f>
        <v>5.8500000000000002E-4</v>
      </c>
      <c r="AX265" s="52" t="str">
        <f>IF(参照!D265="","",参照!D265)</f>
        <v>メニューA</v>
      </c>
      <c r="AY265" s="52">
        <f>IF(参照!E265="","",参照!E265)</f>
        <v>0</v>
      </c>
      <c r="AZ265" s="52" t="str">
        <f>IF(参照!F265="","",参照!F265)</f>
        <v>シナネン(株)</v>
      </c>
      <c r="BA265" s="52" t="str">
        <f>IF(参照!G265="","",参照!G265)</f>
        <v>シナネン(株)_メニューA</v>
      </c>
      <c r="BB265" s="52">
        <f t="shared" si="35"/>
        <v>0</v>
      </c>
      <c r="BD265" s="52" t="str">
        <f>IF(参照!L265="","",参照!L265)</f>
        <v>合同会社Ｐｅａｋ８</v>
      </c>
    </row>
    <row r="266" spans="47:56">
      <c r="AU266" s="52" t="str">
        <f>IF(参照!A266="","",参照!A266)</f>
        <v/>
      </c>
      <c r="AV266" s="52" t="str">
        <f>IF(参照!B266="","",参照!B266)</f>
        <v/>
      </c>
      <c r="AW266" s="52" t="str">
        <f>IF(参照!C266="","",参照!C266)</f>
        <v/>
      </c>
      <c r="AX266" s="52" t="str">
        <f>IF(参照!D266="","",参照!D266)</f>
        <v>メニューB</v>
      </c>
      <c r="AY266" s="52">
        <f>IF(参照!E266="","",参照!E266)</f>
        <v>2.9E-4</v>
      </c>
      <c r="AZ266" s="52" t="str">
        <f>IF(参照!F266="","",参照!F266)</f>
        <v>シナネン(株)</v>
      </c>
      <c r="BA266" s="52" t="str">
        <f>IF(参照!G266="","",参照!G266)</f>
        <v>シナネン(株)_メニューB</v>
      </c>
      <c r="BB266" s="52">
        <f t="shared" si="35"/>
        <v>0.28999999999999998</v>
      </c>
      <c r="BD266" s="52" t="str">
        <f>IF(参照!L266="","",参照!L266)</f>
        <v>神戸電力(株)</v>
      </c>
    </row>
    <row r="267" spans="47:56">
      <c r="AU267" s="52" t="str">
        <f>IF(参照!A267="","",参照!A267)</f>
        <v/>
      </c>
      <c r="AV267" s="52" t="str">
        <f>IF(参照!B267="","",参照!B267)</f>
        <v/>
      </c>
      <c r="AW267" s="52" t="str">
        <f>IF(参照!C267="","",参照!C267)</f>
        <v/>
      </c>
      <c r="AX267" s="52" t="str">
        <f>IF(参照!D267="","",参照!D267)</f>
        <v>メニューC</v>
      </c>
      <c r="AY267" s="52">
        <f>IF(参照!E267="","",参照!E267)</f>
        <v>3.8999999999999999E-4</v>
      </c>
      <c r="AZ267" s="52" t="str">
        <f>IF(参照!F267="","",参照!F267)</f>
        <v>シナネン(株)</v>
      </c>
      <c r="BA267" s="52" t="str">
        <f>IF(参照!G267="","",参照!G267)</f>
        <v>シナネン(株)_メニューC</v>
      </c>
      <c r="BB267" s="52">
        <f t="shared" si="35"/>
        <v>0.39</v>
      </c>
      <c r="BD267" s="52" t="str">
        <f>IF(参照!L267="","",参照!L267)</f>
        <v>(株)コープでんき東北</v>
      </c>
    </row>
    <row r="268" spans="47:56">
      <c r="AU268" s="52" t="str">
        <f>IF(参照!A268="","",参照!A268)</f>
        <v/>
      </c>
      <c r="AV268" s="52" t="str">
        <f>IF(参照!B268="","",参照!B268)</f>
        <v/>
      </c>
      <c r="AW268" s="52" t="str">
        <f>IF(参照!C268="","",参照!C268)</f>
        <v/>
      </c>
      <c r="AX268" s="52" t="str">
        <f>IF(参照!D268="","",参照!D268)</f>
        <v>メニューD</v>
      </c>
      <c r="AY268" s="52">
        <f>IF(参照!E268="","",参照!E268)</f>
        <v>4.8999999999999998E-4</v>
      </c>
      <c r="AZ268" s="52" t="str">
        <f>IF(参照!F268="","",参照!F268)</f>
        <v>シナネン(株)</v>
      </c>
      <c r="BA268" s="52" t="str">
        <f>IF(参照!G268="","",参照!G268)</f>
        <v>シナネン(株)_メニューD</v>
      </c>
      <c r="BB268" s="52">
        <f t="shared" si="35"/>
        <v>0.49</v>
      </c>
      <c r="BD268" s="52" t="str">
        <f>IF(参照!L268="","",参照!L268)</f>
        <v>コープ電力(株)</v>
      </c>
    </row>
    <row r="269" spans="47:56">
      <c r="AU269" s="52" t="str">
        <f>IF(参照!A269="","",参照!A269)</f>
        <v/>
      </c>
      <c r="AV269" s="52" t="str">
        <f>IF(参照!B269="","",参照!B269)</f>
        <v/>
      </c>
      <c r="AW269" s="52" t="str">
        <f>IF(参照!C269="","",参照!C269)</f>
        <v/>
      </c>
      <c r="AX269" s="52" t="str">
        <f>IF(参照!D269="","",参照!D269)</f>
        <v>メニューE</v>
      </c>
      <c r="AY269" s="52">
        <f>IF(参照!E269="","",参照!E269)</f>
        <v>2.72E-4</v>
      </c>
      <c r="AZ269" s="52" t="str">
        <f>IF(参照!F269="","",参照!F269)</f>
        <v>シナネン(株)</v>
      </c>
      <c r="BA269" s="52" t="str">
        <f>IF(参照!G269="","",参照!G269)</f>
        <v>シナネン(株)_メニューE</v>
      </c>
      <c r="BB269" s="52">
        <f t="shared" si="35"/>
        <v>0.27200000000000002</v>
      </c>
      <c r="BD269" s="52" t="str">
        <f>IF(参照!L269="","",参照!L269)</f>
        <v>国際航業(株)</v>
      </c>
    </row>
    <row r="270" spans="47:56">
      <c r="AU270" s="52" t="str">
        <f>IF(参照!A270="","",参照!A270)</f>
        <v/>
      </c>
      <c r="AV270" s="52" t="str">
        <f>IF(参照!B270="","",参照!B270)</f>
        <v/>
      </c>
      <c r="AW270" s="52" t="str">
        <f>IF(参照!C270="","",参照!C270)</f>
        <v/>
      </c>
      <c r="AX270" s="52" t="str">
        <f>IF(参照!D270="","",参照!D270)</f>
        <v>メニューF</v>
      </c>
      <c r="AY270" s="52">
        <f>IF(参照!E270="","",参照!E270)</f>
        <v>3.6099999999999999E-4</v>
      </c>
      <c r="AZ270" s="52" t="str">
        <f>IF(参照!F270="","",参照!F270)</f>
        <v>シナネン(株)</v>
      </c>
      <c r="BA270" s="52" t="str">
        <f>IF(参照!G270="","",参照!G270)</f>
        <v>シナネン(株)_メニューF</v>
      </c>
      <c r="BB270" s="52">
        <f t="shared" si="35"/>
        <v>0.36099999999999999</v>
      </c>
      <c r="BD270" s="52" t="str">
        <f>IF(参照!L270="","",参照!L270)</f>
        <v>小島電機工業(株)</v>
      </c>
    </row>
    <row r="271" spans="47:56">
      <c r="AU271" s="52" t="str">
        <f>IF(参照!A271="","",参照!A271)</f>
        <v/>
      </c>
      <c r="AV271" s="52" t="str">
        <f>IF(参照!B271="","",参照!B271)</f>
        <v/>
      </c>
      <c r="AW271" s="52" t="str">
        <f>IF(参照!C271="","",参照!C271)</f>
        <v/>
      </c>
      <c r="AX271" s="52" t="str">
        <f>IF(参照!D271="","",参照!D271)</f>
        <v>メニューG(残差)</v>
      </c>
      <c r="AY271" s="52">
        <f>IF(参照!E271="","",参照!E271)</f>
        <v>6.1200000000000002E-4</v>
      </c>
      <c r="AZ271" s="52" t="str">
        <f>IF(参照!F271="","",参照!F271)</f>
        <v>シナネン(株)</v>
      </c>
      <c r="BA271" s="52" t="str">
        <f>IF(参照!G271="","",参照!G271)</f>
        <v>シナネン(株)_メニューG(残差)</v>
      </c>
      <c r="BB271" s="52">
        <f t="shared" si="35"/>
        <v>0.61199999999999999</v>
      </c>
      <c r="BD271" s="52" t="str">
        <f>IF(参照!L271="","",参照!L271)</f>
        <v>御所野縄文電力(株)</v>
      </c>
    </row>
    <row r="272" spans="47:56">
      <c r="AU272" s="52" t="str">
        <f>IF(参照!A272="","",参照!A272)</f>
        <v/>
      </c>
      <c r="AV272" s="52" t="str">
        <f>IF(参照!B272="","",参照!B272)</f>
        <v/>
      </c>
      <c r="AW272" s="52" t="str">
        <f>IF(参照!C272="","",参照!C272)</f>
        <v/>
      </c>
      <c r="AX272" s="52" t="str">
        <f>IF(参照!D272="","",参照!D272)</f>
        <v>(参考値)事業者全体</v>
      </c>
      <c r="AY272" s="52">
        <f>IF(参照!E272="","",参照!E272)</f>
        <v>5.2400000000000005E-4</v>
      </c>
      <c r="AZ272" s="52" t="str">
        <f>IF(参照!F272="","",参照!F272)</f>
        <v>シナネン(株)</v>
      </c>
      <c r="BA272" s="52" t="str">
        <f>IF(参照!G272="","",参照!G272)</f>
        <v>シナネン(株)_(参考値)事業者全体</v>
      </c>
      <c r="BB272" s="52">
        <f t="shared" si="35"/>
        <v>0.52400000000000002</v>
      </c>
      <c r="BD272" s="52" t="str">
        <f>IF(参照!L272="","",参照!L272)</f>
        <v>コスモエネルギーソリューションズ(株)</v>
      </c>
    </row>
    <row r="273" spans="47:56">
      <c r="AU273" s="52" t="str">
        <f>IF(参照!A273="","",参照!A273)</f>
        <v>A0087</v>
      </c>
      <c r="AV273" s="52" t="str">
        <f>IF(参照!B273="","",参照!B273)</f>
        <v>(株)シナジアパワー</v>
      </c>
      <c r="AW273" s="52">
        <f>IF(参照!C273="","",参照!C273)</f>
        <v>4.4799999999999999E-4</v>
      </c>
      <c r="AX273" s="52" t="str">
        <f>IF(参照!D273="","",参照!D273)</f>
        <v>メニューA</v>
      </c>
      <c r="AY273" s="52">
        <f>IF(参照!E273="","",参照!E273)</f>
        <v>0</v>
      </c>
      <c r="AZ273" s="52" t="str">
        <f>IF(参照!F273="","",参照!F273)</f>
        <v>(株)シナジアパワー</v>
      </c>
      <c r="BA273" s="52" t="str">
        <f>IF(参照!G273="","",参照!G273)</f>
        <v>(株)シナジアパワー_メニューA</v>
      </c>
      <c r="BB273" s="52">
        <f t="shared" si="35"/>
        <v>0</v>
      </c>
      <c r="BD273" s="52" t="str">
        <f>IF(参照!L273="","",参照!L273)</f>
        <v>五島市民電力(株)</v>
      </c>
    </row>
    <row r="274" spans="47:56">
      <c r="AU274" s="52" t="str">
        <f>IF(参照!A274="","",参照!A274)</f>
        <v/>
      </c>
      <c r="AV274" s="52" t="str">
        <f>IF(参照!B274="","",参照!B274)</f>
        <v/>
      </c>
      <c r="AW274" s="52" t="str">
        <f>IF(参照!C274="","",参照!C274)</f>
        <v/>
      </c>
      <c r="AX274" s="52" t="str">
        <f>IF(参照!D274="","",参照!D274)</f>
        <v>メニューB</v>
      </c>
      <c r="AY274" s="52">
        <f>IF(参照!E274="","",参照!E274)</f>
        <v>3.48E-4</v>
      </c>
      <c r="AZ274" s="52" t="str">
        <f>IF(参照!F274="","",参照!F274)</f>
        <v>(株)シナジアパワー</v>
      </c>
      <c r="BA274" s="52" t="str">
        <f>IF(参照!G274="","",参照!G274)</f>
        <v>(株)シナジアパワー_メニューB</v>
      </c>
      <c r="BB274" s="52">
        <f t="shared" si="35"/>
        <v>0.34799999999999998</v>
      </c>
      <c r="BD274" s="52" t="str">
        <f>IF(参照!L274="","",参照!L274)</f>
        <v>こなんウルトラパワー(株)</v>
      </c>
    </row>
    <row r="275" spans="47:56">
      <c r="AU275" s="52" t="str">
        <f>IF(参照!A275="","",参照!A275)</f>
        <v/>
      </c>
      <c r="AV275" s="52" t="str">
        <f>IF(参照!B275="","",参照!B275)</f>
        <v/>
      </c>
      <c r="AW275" s="52" t="str">
        <f>IF(参照!C275="","",参照!C275)</f>
        <v/>
      </c>
      <c r="AX275" s="52" t="str">
        <f>IF(参照!D275="","",参照!D275)</f>
        <v>メニューC</v>
      </c>
      <c r="AY275" s="52">
        <f>IF(参照!E275="","",参照!E275)</f>
        <v>3.39E-4</v>
      </c>
      <c r="AZ275" s="52" t="str">
        <f>IF(参照!F275="","",参照!F275)</f>
        <v>(株)シナジアパワー</v>
      </c>
      <c r="BA275" s="52" t="str">
        <f>IF(参照!G275="","",参照!G275)</f>
        <v>(株)シナジアパワー_メニューC</v>
      </c>
      <c r="BB275" s="52">
        <f t="shared" si="35"/>
        <v>0.33900000000000002</v>
      </c>
      <c r="BD275" s="52" t="str">
        <f>IF(参照!L275="","",参照!L275)</f>
        <v>(株)コノミヤホールディングス</v>
      </c>
    </row>
    <row r="276" spans="47:56">
      <c r="AU276" s="52" t="str">
        <f>IF(参照!A276="","",参照!A276)</f>
        <v/>
      </c>
      <c r="AV276" s="52" t="str">
        <f>IF(参照!B276="","",参照!B276)</f>
        <v/>
      </c>
      <c r="AW276" s="52" t="str">
        <f>IF(参照!C276="","",参照!C276)</f>
        <v/>
      </c>
      <c r="AX276" s="52" t="str">
        <f>IF(参照!D276="","",参照!D276)</f>
        <v>メニューD</v>
      </c>
      <c r="AY276" s="52">
        <f>IF(参照!E276="","",参照!E276)</f>
        <v>3.6499999999999998E-4</v>
      </c>
      <c r="AZ276" s="52" t="str">
        <f>IF(参照!F276="","",参照!F276)</f>
        <v>(株)シナジアパワー</v>
      </c>
      <c r="BA276" s="52" t="str">
        <f>IF(参照!G276="","",参照!G276)</f>
        <v>(株)シナジアパワー_メニューD</v>
      </c>
      <c r="BB276" s="52">
        <f t="shared" si="35"/>
        <v>0.36499999999999999</v>
      </c>
      <c r="BD276" s="52" t="str">
        <f>IF(参照!L276="","",参照!L276)</f>
        <v>(株)コンシェルジュ</v>
      </c>
    </row>
    <row r="277" spans="47:56">
      <c r="AU277" s="52" t="str">
        <f>IF(参照!A277="","",参照!A277)</f>
        <v/>
      </c>
      <c r="AV277" s="52" t="str">
        <f>IF(参照!B277="","",参照!B277)</f>
        <v/>
      </c>
      <c r="AW277" s="52" t="str">
        <f>IF(参照!C277="","",参照!C277)</f>
        <v/>
      </c>
      <c r="AX277" s="52" t="str">
        <f>IF(参照!D277="","",参照!D277)</f>
        <v>メニューE</v>
      </c>
      <c r="AY277" s="52">
        <f>IF(参照!E277="","",参照!E277)</f>
        <v>3.6600000000000001E-4</v>
      </c>
      <c r="AZ277" s="52" t="str">
        <f>IF(参照!F277="","",参照!F277)</f>
        <v>(株)シナジアパワー</v>
      </c>
      <c r="BA277" s="52" t="str">
        <f>IF(参照!G277="","",参照!G277)</f>
        <v>(株)シナジアパワー_メニューE</v>
      </c>
      <c r="BB277" s="52">
        <f t="shared" si="35"/>
        <v>0.36599999999999999</v>
      </c>
      <c r="BD277" s="52" t="str">
        <f>IF(参照!L277="","",参照!L277)</f>
        <v>サーラｅエナジー(株)</v>
      </c>
    </row>
    <row r="278" spans="47:56">
      <c r="AU278" s="52" t="str">
        <f>IF(参照!A278="","",参照!A278)</f>
        <v/>
      </c>
      <c r="AV278" s="52" t="str">
        <f>IF(参照!B278="","",参照!B278)</f>
        <v/>
      </c>
      <c r="AW278" s="52" t="str">
        <f>IF(参照!C278="","",参照!C278)</f>
        <v/>
      </c>
      <c r="AX278" s="52" t="str">
        <f>IF(参照!D278="","",参照!D278)</f>
        <v>メニューF</v>
      </c>
      <c r="AY278" s="52">
        <f>IF(参照!E278="","",参照!E278)</f>
        <v>3.6899999999999997E-4</v>
      </c>
      <c r="AZ278" s="52" t="str">
        <f>IF(参照!F278="","",参照!F278)</f>
        <v>(株)シナジアパワー</v>
      </c>
      <c r="BA278" s="52" t="str">
        <f>IF(参照!G278="","",参照!G278)</f>
        <v>(株)シナジアパワー_メニューF</v>
      </c>
      <c r="BB278" s="52">
        <f t="shared" si="35"/>
        <v>0.36899999999999999</v>
      </c>
      <c r="BD278" s="52" t="str">
        <f>IF(参照!L278="","",参照!L278)</f>
        <v>(株)再エネ思考電力</v>
      </c>
    </row>
    <row r="279" spans="47:56">
      <c r="AU279" s="52" t="str">
        <f>IF(参照!A279="","",参照!A279)</f>
        <v/>
      </c>
      <c r="AV279" s="52" t="str">
        <f>IF(参照!B279="","",参照!B279)</f>
        <v/>
      </c>
      <c r="AW279" s="52" t="str">
        <f>IF(参照!C279="","",参照!C279)</f>
        <v/>
      </c>
      <c r="AX279" s="52" t="str">
        <f>IF(参照!D279="","",参照!D279)</f>
        <v>メニューG</v>
      </c>
      <c r="AY279" s="52">
        <f>IF(参照!E279="","",参照!E279)</f>
        <v>3.8000000000000002E-4</v>
      </c>
      <c r="AZ279" s="52" t="str">
        <f>IF(参照!F279="","",参照!F279)</f>
        <v>(株)シナジアパワー</v>
      </c>
      <c r="BA279" s="52" t="str">
        <f>IF(参照!G279="","",参照!G279)</f>
        <v>(株)シナジアパワー_メニューG</v>
      </c>
      <c r="BB279" s="52">
        <f t="shared" si="35"/>
        <v>0.38</v>
      </c>
      <c r="BD279" s="52" t="str">
        <f>IF(参照!L279="","",参照!L279)</f>
        <v>埼玉ガス(株)</v>
      </c>
    </row>
    <row r="280" spans="47:56">
      <c r="AU280" s="52" t="str">
        <f>IF(参照!A280="","",参照!A280)</f>
        <v/>
      </c>
      <c r="AV280" s="52" t="str">
        <f>IF(参照!B280="","",参照!B280)</f>
        <v/>
      </c>
      <c r="AW280" s="52" t="str">
        <f>IF(参照!C280="","",参照!C280)</f>
        <v/>
      </c>
      <c r="AX280" s="52" t="str">
        <f>IF(参照!D280="","",参照!D280)</f>
        <v>メニューH</v>
      </c>
      <c r="AY280" s="52">
        <f>IF(参照!E280="","",参照!E280)</f>
        <v>1.7899999999999999E-4</v>
      </c>
      <c r="AZ280" s="52" t="str">
        <f>IF(参照!F280="","",参照!F280)</f>
        <v>(株)シナジアパワー</v>
      </c>
      <c r="BA280" s="52" t="str">
        <f>IF(参照!G280="","",参照!G280)</f>
        <v>(株)シナジアパワー_メニューH</v>
      </c>
      <c r="BB280" s="52">
        <f t="shared" si="35"/>
        <v>0.17899999999999999</v>
      </c>
      <c r="BD280" s="52" t="str">
        <f>IF(参照!L280="","",参照!L280)</f>
        <v>(株)彩の国でんき</v>
      </c>
    </row>
    <row r="281" spans="47:56">
      <c r="AU281" s="52" t="str">
        <f>IF(参照!A281="","",参照!A281)</f>
        <v/>
      </c>
      <c r="AV281" s="52" t="str">
        <f>IF(参照!B281="","",参照!B281)</f>
        <v/>
      </c>
      <c r="AW281" s="52" t="str">
        <f>IF(参照!C281="","",参照!C281)</f>
        <v/>
      </c>
      <c r="AX281" s="52" t="str">
        <f>IF(参照!D281="","",参照!D281)</f>
        <v>メニューI(残差)</v>
      </c>
      <c r="AY281" s="52">
        <f>IF(参照!E281="","",参照!E281)</f>
        <v>4.0899999999999997E-4</v>
      </c>
      <c r="AZ281" s="52" t="str">
        <f>IF(参照!F281="","",参照!F281)</f>
        <v>(株)シナジアパワー</v>
      </c>
      <c r="BA281" s="52" t="str">
        <f>IF(参照!G281="","",参照!G281)</f>
        <v>(株)シナジアパワー_メニューI(残差)</v>
      </c>
      <c r="BB281" s="52">
        <f t="shared" si="35"/>
        <v>0.40899999999999997</v>
      </c>
      <c r="BD281" s="52" t="str">
        <f>IF(参照!L281="","",参照!L281)</f>
        <v>西部瓦斯(株)</v>
      </c>
    </row>
    <row r="282" spans="47:56">
      <c r="AU282" s="52" t="str">
        <f>IF(参照!A282="","",参照!A282)</f>
        <v/>
      </c>
      <c r="AV282" s="52" t="str">
        <f>IF(参照!B282="","",参照!B282)</f>
        <v/>
      </c>
      <c r="AW282" s="52" t="str">
        <f>IF(参照!C282="","",参照!C282)</f>
        <v/>
      </c>
      <c r="AX282" s="52" t="str">
        <f>IF(参照!D282="","",参照!D282)</f>
        <v>(参考値)事業者全体</v>
      </c>
      <c r="AY282" s="52">
        <f>IF(参照!E282="","",参照!E282)</f>
        <v>3.86E-4</v>
      </c>
      <c r="AZ282" s="52" t="str">
        <f>IF(参照!F282="","",参照!F282)</f>
        <v>(株)シナジアパワー</v>
      </c>
      <c r="BA282" s="52" t="str">
        <f>IF(参照!G282="","",参照!G282)</f>
        <v>(株)シナジアパワー_(参考値)事業者全体</v>
      </c>
      <c r="BB282" s="52">
        <f t="shared" si="35"/>
        <v>0.38600000000000001</v>
      </c>
      <c r="BD282" s="52" t="str">
        <f>IF(参照!L282="","",参照!L282)</f>
        <v>(株)サイホープロパティーズ</v>
      </c>
    </row>
    <row r="283" spans="47:56">
      <c r="AU283" s="52" t="str">
        <f>IF(参照!A283="","",参照!A283)</f>
        <v>A0088</v>
      </c>
      <c r="AV283" s="52" t="str">
        <f>IF(参照!B283="","",参照!B283)</f>
        <v>カワサキグリーンエナジー(株)</v>
      </c>
      <c r="AW283" s="52">
        <f>IF(参照!C283="","",参照!C283)</f>
        <v>4.5600000000000003E-4</v>
      </c>
      <c r="AX283" s="52" t="str">
        <f>IF(参照!D283="","",参照!D283)</f>
        <v>メニューA</v>
      </c>
      <c r="AY283" s="52">
        <f>IF(参照!E283="","",参照!E283)</f>
        <v>0</v>
      </c>
      <c r="AZ283" s="52" t="str">
        <f>IF(参照!F283="","",参照!F283)</f>
        <v>カワサキグリーンエナジー(株)</v>
      </c>
      <c r="BA283" s="52" t="str">
        <f>IF(参照!G283="","",参照!G283)</f>
        <v>カワサキグリーンエナジー(株)_メニューA</v>
      </c>
      <c r="BB283" s="52">
        <f t="shared" si="35"/>
        <v>0</v>
      </c>
      <c r="BD283" s="52" t="str">
        <f>IF(参照!L283="","",参照!L283)</f>
        <v>酒田天然瓦斯(株)</v>
      </c>
    </row>
    <row r="284" spans="47:56">
      <c r="AU284" s="52" t="str">
        <f>IF(参照!A284="","",参照!A284)</f>
        <v/>
      </c>
      <c r="AV284" s="52" t="str">
        <f>IF(参照!B284="","",参照!B284)</f>
        <v/>
      </c>
      <c r="AW284" s="52" t="str">
        <f>IF(参照!C284="","",参照!C284)</f>
        <v/>
      </c>
      <c r="AX284" s="52" t="str">
        <f>IF(参照!D284="","",参照!D284)</f>
        <v>メニューB</v>
      </c>
      <c r="AY284" s="52">
        <f>IF(参照!E284="","",参照!E284)</f>
        <v>2.9999999999999997E-4</v>
      </c>
      <c r="AZ284" s="52" t="str">
        <f>IF(参照!F284="","",参照!F284)</f>
        <v>カワサキグリーンエナジー(株)</v>
      </c>
      <c r="BA284" s="52" t="str">
        <f>IF(参照!G284="","",参照!G284)</f>
        <v>カワサキグリーンエナジー(株)_メニューB</v>
      </c>
      <c r="BB284" s="52">
        <f t="shared" si="35"/>
        <v>0.3</v>
      </c>
      <c r="BD284" s="52" t="str">
        <f>IF(参照!L284="","",参照!L284)</f>
        <v>坂戸ガス(株)</v>
      </c>
    </row>
    <row r="285" spans="47:56">
      <c r="AU285" s="52" t="str">
        <f>IF(参照!A285="","",参照!A285)</f>
        <v/>
      </c>
      <c r="AV285" s="52" t="str">
        <f>IF(参照!B285="","",参照!B285)</f>
        <v/>
      </c>
      <c r="AW285" s="52" t="str">
        <f>IF(参照!C285="","",参照!C285)</f>
        <v/>
      </c>
      <c r="AX285" s="52" t="str">
        <f>IF(参照!D285="","",参照!D285)</f>
        <v>メニューC</v>
      </c>
      <c r="AY285" s="52">
        <f>IF(参照!E285="","",参照!E285)</f>
        <v>4.4299999999999998E-4</v>
      </c>
      <c r="AZ285" s="52" t="str">
        <f>IF(参照!F285="","",参照!F285)</f>
        <v>カワサキグリーンエナジー(株)</v>
      </c>
      <c r="BA285" s="52" t="str">
        <f>IF(参照!G285="","",参照!G285)</f>
        <v>カワサキグリーンエナジー(株)_メニューC</v>
      </c>
      <c r="BB285" s="52">
        <f t="shared" si="35"/>
        <v>0.443</v>
      </c>
      <c r="BD285" s="52" t="str">
        <f>IF(参照!L285="","",参照!L285)</f>
        <v>(株)さくら新電力</v>
      </c>
    </row>
    <row r="286" spans="47:56">
      <c r="AU286" s="52" t="str">
        <f>IF(参照!A286="","",参照!A286)</f>
        <v/>
      </c>
      <c r="AV286" s="52" t="str">
        <f>IF(参照!B286="","",参照!B286)</f>
        <v/>
      </c>
      <c r="AW286" s="52" t="str">
        <f>IF(参照!C286="","",参照!C286)</f>
        <v/>
      </c>
      <c r="AX286" s="52" t="str">
        <f>IF(参照!D286="","",参照!D286)</f>
        <v>メニューD(残差)</v>
      </c>
      <c r="AY286" s="52">
        <f>IF(参照!E286="","",参照!E286)</f>
        <v>4.4700000000000002E-4</v>
      </c>
      <c r="AZ286" s="52" t="str">
        <f>IF(参照!F286="","",参照!F286)</f>
        <v>カワサキグリーンエナジー(株)</v>
      </c>
      <c r="BA286" s="52" t="str">
        <f>IF(参照!G286="","",参照!G286)</f>
        <v>カワサキグリーンエナジー(株)_メニューD(残差)</v>
      </c>
      <c r="BB286" s="52">
        <f t="shared" si="35"/>
        <v>0.44700000000000001</v>
      </c>
      <c r="BD286" s="52" t="str">
        <f>IF(参照!L286="","",参照!L286)</f>
        <v>里山パワーワークス(株)</v>
      </c>
    </row>
    <row r="287" spans="47:56">
      <c r="AU287" s="52" t="str">
        <f>IF(参照!A287="","",参照!A287)</f>
        <v/>
      </c>
      <c r="AV287" s="52" t="str">
        <f>IF(参照!B287="","",参照!B287)</f>
        <v/>
      </c>
      <c r="AW287" s="52" t="str">
        <f>IF(参照!C287="","",参照!C287)</f>
        <v/>
      </c>
      <c r="AX287" s="52" t="str">
        <f>IF(参照!D287="","",参照!D287)</f>
        <v>(参考値)事業者全体</v>
      </c>
      <c r="AY287" s="52">
        <f>IF(参照!E287="","",参照!E287)</f>
        <v>5.2800000000000004E-4</v>
      </c>
      <c r="AZ287" s="52" t="str">
        <f>IF(参照!F287="","",参照!F287)</f>
        <v>カワサキグリーンエナジー(株)</v>
      </c>
      <c r="BA287" s="52" t="str">
        <f>IF(参照!G287="","",参照!G287)</f>
        <v>カワサキグリーンエナジー(株)_(参考値)事業者全体</v>
      </c>
      <c r="BB287" s="52">
        <f t="shared" si="35"/>
        <v>0.52800000000000002</v>
      </c>
      <c r="BD287" s="52" t="str">
        <f>IF(参照!L287="","",参照!L287)</f>
        <v>(株)サニックス</v>
      </c>
    </row>
    <row r="288" spans="47:56">
      <c r="AU288" s="52" t="str">
        <f>IF(参照!A288="","",参照!A288)</f>
        <v>A0089</v>
      </c>
      <c r="AV288" s="52" t="str">
        <f>IF(参照!B288="","",参照!B288)</f>
        <v>大一ガス(株)</v>
      </c>
      <c r="AW288" s="52">
        <f>IF(参照!C288="","",参照!C288)</f>
        <v>4.8899999999999996E-4</v>
      </c>
      <c r="AX288" s="52" t="str">
        <f>IF(参照!D288="","",参照!D288)</f>
        <v/>
      </c>
      <c r="AY288" s="52">
        <f>IF(参照!E288="","",参照!E288)</f>
        <v>5.3399999999999997E-4</v>
      </c>
      <c r="AZ288" s="52" t="str">
        <f>IF(参照!F288="","",参照!F288)</f>
        <v>大一ガス(株)</v>
      </c>
      <c r="BA288" s="52" t="str">
        <f>IF(参照!G288="","",参照!G288)</f>
        <v>大一ガス(株)_</v>
      </c>
      <c r="BB288" s="52">
        <f t="shared" si="35"/>
        <v>0.53399999999999992</v>
      </c>
      <c r="BD288" s="52" t="str">
        <f>IF(参照!L288="","",参照!L288)</f>
        <v>佐野瓦斯(株)</v>
      </c>
    </row>
    <row r="289" spans="47:56">
      <c r="AU289" s="52" t="str">
        <f>IF(参照!A289="","",参照!A289)</f>
        <v>A0090</v>
      </c>
      <c r="AV289" s="52" t="str">
        <f>IF(参照!B289="","",参照!B289)</f>
        <v>(株)リミックスポイント</v>
      </c>
      <c r="AW289" s="52">
        <f>IF(参照!C289="","",参照!C289)</f>
        <v>4.35E-4</v>
      </c>
      <c r="AX289" s="52" t="str">
        <f>IF(参照!D289="","",参照!D289)</f>
        <v>メニューA</v>
      </c>
      <c r="AY289" s="52">
        <f>IF(参照!E289="","",参照!E289)</f>
        <v>0</v>
      </c>
      <c r="AZ289" s="52" t="str">
        <f>IF(参照!F289="","",参照!F289)</f>
        <v>(株)リミックスポイント</v>
      </c>
      <c r="BA289" s="52" t="str">
        <f>IF(参照!G289="","",参照!G289)</f>
        <v>(株)リミックスポイント_メニューA</v>
      </c>
      <c r="BB289" s="52">
        <f t="shared" si="35"/>
        <v>0</v>
      </c>
      <c r="BD289" s="52" t="str">
        <f>IF(参照!L289="","",参照!L289)</f>
        <v>サミットエナジー(株)</v>
      </c>
    </row>
    <row r="290" spans="47:56">
      <c r="AU290" s="52" t="str">
        <f>IF(参照!A290="","",参照!A290)</f>
        <v/>
      </c>
      <c r="AV290" s="52" t="str">
        <f>IF(参照!B290="","",参照!B290)</f>
        <v/>
      </c>
      <c r="AW290" s="52" t="str">
        <f>IF(参照!C290="","",参照!C290)</f>
        <v/>
      </c>
      <c r="AX290" s="52" t="str">
        <f>IF(参照!D290="","",参照!D290)</f>
        <v>メニューB(残差)</v>
      </c>
      <c r="AY290" s="52">
        <f>IF(参照!E290="","",参照!E290)</f>
        <v>4.3899999999999999E-4</v>
      </c>
      <c r="AZ290" s="52" t="str">
        <f>IF(参照!F290="","",参照!F290)</f>
        <v>(株)リミックスポイント</v>
      </c>
      <c r="BA290" s="52" t="str">
        <f>IF(参照!G290="","",参照!G290)</f>
        <v>(株)リミックスポイント_メニューB(残差)</v>
      </c>
      <c r="BB290" s="52">
        <f t="shared" si="35"/>
        <v>0.439</v>
      </c>
      <c r="BD290" s="52" t="str">
        <f>IF(参照!L290="","",参照!L290)</f>
        <v>三愛オブリ(株)(旧：三愛石油(株))</v>
      </c>
    </row>
    <row r="291" spans="47:56">
      <c r="AU291" s="52" t="str">
        <f>IF(参照!A291="","",参照!A291)</f>
        <v/>
      </c>
      <c r="AV291" s="52" t="str">
        <f>IF(参照!B291="","",参照!B291)</f>
        <v/>
      </c>
      <c r="AW291" s="52" t="str">
        <f>IF(参照!C291="","",参照!C291)</f>
        <v/>
      </c>
      <c r="AX291" s="52" t="str">
        <f>IF(参照!D291="","",参照!D291)</f>
        <v>(参考値)事業者全体</v>
      </c>
      <c r="AY291" s="52">
        <f>IF(参照!E291="","",参照!E291)</f>
        <v>4.8500000000000003E-4</v>
      </c>
      <c r="AZ291" s="52" t="str">
        <f>IF(参照!F291="","",参照!F291)</f>
        <v>(株)リミックスポイント</v>
      </c>
      <c r="BA291" s="52" t="str">
        <f>IF(参照!G291="","",参照!G291)</f>
        <v>(株)リミックスポイント_(参考値)事業者全体</v>
      </c>
      <c r="BB291" s="52">
        <f t="shared" si="35"/>
        <v>0.48500000000000004</v>
      </c>
      <c r="BD291" s="52" t="str">
        <f>IF(参照!L291="","",参照!L291)</f>
        <v>山陰エレキ・アライアンス(株)</v>
      </c>
    </row>
    <row r="292" spans="47:56">
      <c r="AU292" s="52" t="str">
        <f>IF(参照!A292="","",参照!A292)</f>
        <v>A0091</v>
      </c>
      <c r="AV292" s="52" t="str">
        <f>IF(参照!B292="","",参照!B292)</f>
        <v>大阪いずみ市民生活協同組合</v>
      </c>
      <c r="AW292" s="52">
        <f>IF(参照!C292="","",参照!C292)</f>
        <v>3.7800000000000003E-4</v>
      </c>
      <c r="AX292" s="52" t="str">
        <f>IF(参照!D292="","",参照!D292)</f>
        <v>メニューA</v>
      </c>
      <c r="AY292" s="52">
        <f>IF(参照!E292="","",参照!E292)</f>
        <v>0</v>
      </c>
      <c r="AZ292" s="52" t="str">
        <f>IF(参照!F292="","",参照!F292)</f>
        <v>大阪いずみ市民生活協同組合</v>
      </c>
      <c r="BA292" s="52" t="str">
        <f>IF(参照!G292="","",参照!G292)</f>
        <v>大阪いずみ市民生活協同組合_メニューA</v>
      </c>
      <c r="BB292" s="52">
        <f t="shared" si="35"/>
        <v>0</v>
      </c>
      <c r="BD292" s="52" t="str">
        <f>IF(参照!L292="","",参照!L292)</f>
        <v>山陰酸素工業(株)</v>
      </c>
    </row>
    <row r="293" spans="47:56">
      <c r="AU293" s="52" t="str">
        <f>IF(参照!A293="","",参照!A293)</f>
        <v/>
      </c>
      <c r="AV293" s="52" t="str">
        <f>IF(参照!B293="","",参照!B293)</f>
        <v/>
      </c>
      <c r="AW293" s="52" t="str">
        <f>IF(参照!C293="","",参照!C293)</f>
        <v/>
      </c>
      <c r="AX293" s="52" t="str">
        <f>IF(参照!D293="","",参照!D293)</f>
        <v>メニューB(残差)</v>
      </c>
      <c r="AY293" s="52">
        <f>IF(参照!E293="","",参照!E293)</f>
        <v>3.2299999999999999E-4</v>
      </c>
      <c r="AZ293" s="52" t="str">
        <f>IF(参照!F293="","",参照!F293)</f>
        <v>大阪いずみ市民生活協同組合</v>
      </c>
      <c r="BA293" s="52" t="str">
        <f>IF(参照!G293="","",参照!G293)</f>
        <v>大阪いずみ市民生活協同組合_メニューB(残差)</v>
      </c>
      <c r="BB293" s="52">
        <f t="shared" si="35"/>
        <v>0.32300000000000001</v>
      </c>
      <c r="BD293" s="52" t="str">
        <f>IF(参照!L293="","",参照!L293)</f>
        <v>(株)三郷ひまわりエナジー</v>
      </c>
    </row>
    <row r="294" spans="47:56">
      <c r="AU294" s="52" t="str">
        <f>IF(参照!A294="","",参照!A294)</f>
        <v/>
      </c>
      <c r="AV294" s="52" t="str">
        <f>IF(参照!B294="","",参照!B294)</f>
        <v/>
      </c>
      <c r="AW294" s="52" t="str">
        <f>IF(参照!C294="","",参照!C294)</f>
        <v/>
      </c>
      <c r="AX294" s="52" t="str">
        <f>IF(参照!D294="","",参照!D294)</f>
        <v>(参考値)事業者全体</v>
      </c>
      <c r="AY294" s="52">
        <f>IF(参照!E294="","",参照!E294)</f>
        <v>3.0400000000000002E-4</v>
      </c>
      <c r="AZ294" s="52" t="str">
        <f>IF(参照!F294="","",参照!F294)</f>
        <v>大阪いずみ市民生活協同組合</v>
      </c>
      <c r="BA294" s="52" t="str">
        <f>IF(参照!G294="","",参照!G294)</f>
        <v>大阪いずみ市民生活協同組合_(参考値)事業者全体</v>
      </c>
      <c r="BB294" s="52">
        <f t="shared" si="35"/>
        <v>0.30399999999999999</v>
      </c>
      <c r="BD294" s="52" t="str">
        <f>IF(参照!L294="","",参照!L294)</f>
        <v>三州電力(株)</v>
      </c>
    </row>
    <row r="295" spans="47:56">
      <c r="AU295" s="52" t="str">
        <f>IF(参照!A295="","",参照!A295)</f>
        <v>A0092</v>
      </c>
      <c r="AV295" s="52" t="str">
        <f>IF(参照!B295="","",参照!B295)</f>
        <v>(株)中海テレビ放送</v>
      </c>
      <c r="AW295" s="52">
        <f>IF(参照!C295="","",参照!C295)</f>
        <v>4.3399999999999998E-4</v>
      </c>
      <c r="AX295" s="52" t="str">
        <f>IF(参照!D295="","",参照!D295)</f>
        <v/>
      </c>
      <c r="AY295" s="52">
        <f>IF(参照!E295="","",参照!E295)</f>
        <v>5.22E-4</v>
      </c>
      <c r="AZ295" s="52" t="str">
        <f>IF(参照!F295="","",参照!F295)</f>
        <v>(株)中海テレビ放送</v>
      </c>
      <c r="BA295" s="52" t="str">
        <f>IF(参照!G295="","",参照!G295)</f>
        <v>(株)中海テレビ放送_</v>
      </c>
      <c r="BB295" s="52">
        <f t="shared" si="35"/>
        <v>0.52200000000000002</v>
      </c>
      <c r="BD295" s="52" t="str">
        <f>IF(参照!L295="","",参照!L295)</f>
        <v>サントラベラーズサービス有限会社</v>
      </c>
    </row>
    <row r="296" spans="47:56">
      <c r="AU296" s="52" t="str">
        <f>IF(参照!A296="","",参照!A296)</f>
        <v>A0093</v>
      </c>
      <c r="AV296" s="52" t="str">
        <f>IF(参照!B296="","",参照!B296)</f>
        <v>パシフィックパワー(株)</v>
      </c>
      <c r="AW296" s="52">
        <f>IF(参照!C296="","",参照!C296)</f>
        <v>3.3E-4</v>
      </c>
      <c r="AX296" s="52" t="str">
        <f>IF(参照!D296="","",参照!D296)</f>
        <v/>
      </c>
      <c r="AY296" s="52">
        <f>IF(参照!E296="","",参照!E296)</f>
        <v>8.8800000000000001E-4</v>
      </c>
      <c r="AZ296" s="52" t="str">
        <f>IF(参照!F296="","",参照!F296)</f>
        <v>パシフィックパワー(株)</v>
      </c>
      <c r="BA296" s="52" t="str">
        <f>IF(参照!G296="","",参照!G296)</f>
        <v>パシフィックパワー(株)_</v>
      </c>
      <c r="BB296" s="52">
        <f t="shared" si="35"/>
        <v>0.88800000000000001</v>
      </c>
      <c r="BD296" s="52" t="str">
        <f>IF(参照!L296="","",参照!L296)</f>
        <v>三友エンテック(株)</v>
      </c>
    </row>
    <row r="297" spans="47:56">
      <c r="AU297" s="52" t="str">
        <f>IF(参照!A297="","",参照!A297)</f>
        <v>A0094</v>
      </c>
      <c r="AV297" s="52" t="str">
        <f>IF(参照!B297="","",参照!B297)</f>
        <v>(株)いちたかガスワン</v>
      </c>
      <c r="AW297" s="52">
        <f>IF(参照!C297="","",参照!C297)</f>
        <v>4.1100000000000002E-4</v>
      </c>
      <c r="AX297" s="52" t="str">
        <f>IF(参照!D297="","",参照!D297)</f>
        <v>メニューA</v>
      </c>
      <c r="AY297" s="52">
        <f>IF(参照!E297="","",参照!E297)</f>
        <v>0</v>
      </c>
      <c r="AZ297" s="52" t="str">
        <f>IF(参照!F297="","",参照!F297)</f>
        <v>(株)いちたかガスワン</v>
      </c>
      <c r="BA297" s="52" t="str">
        <f>IF(参照!G297="","",参照!G297)</f>
        <v>(株)いちたかガスワン_メニューA</v>
      </c>
      <c r="BB297" s="52">
        <f t="shared" si="35"/>
        <v>0</v>
      </c>
      <c r="BD297" s="52" t="str">
        <f>IF(参照!L297="","",参照!L297)</f>
        <v>サンリン(株)</v>
      </c>
    </row>
    <row r="298" spans="47:56">
      <c r="AU298" s="52" t="str">
        <f>IF(参照!A298="","",参照!A298)</f>
        <v/>
      </c>
      <c r="AV298" s="52" t="str">
        <f>IF(参照!B298="","",参照!B298)</f>
        <v/>
      </c>
      <c r="AW298" s="52" t="str">
        <f>IF(参照!C298="","",参照!C298)</f>
        <v/>
      </c>
      <c r="AX298" s="52" t="str">
        <f>IF(参照!D298="","",参照!D298)</f>
        <v>メニューB(残差)</v>
      </c>
      <c r="AY298" s="52">
        <f>IF(参照!E298="","",参照!E298)</f>
        <v>3.5499999999999996E-4</v>
      </c>
      <c r="AZ298" s="52" t="str">
        <f>IF(参照!F298="","",参照!F298)</f>
        <v>(株)いちたかガスワン</v>
      </c>
      <c r="BA298" s="52" t="str">
        <f>IF(参照!G298="","",参照!G298)</f>
        <v>(株)いちたかガスワン_メニューB(残差)</v>
      </c>
      <c r="BB298" s="52">
        <f t="shared" si="35"/>
        <v>0.35499999999999998</v>
      </c>
      <c r="BD298" s="52" t="str">
        <f>IF(参照!L298="","",参照!L298)</f>
        <v>(株)シーエナジー</v>
      </c>
    </row>
    <row r="299" spans="47:56">
      <c r="AU299" s="52" t="str">
        <f>IF(参照!A299="","",参照!A299)</f>
        <v/>
      </c>
      <c r="AV299" s="52" t="str">
        <f>IF(参照!B299="","",参照!B299)</f>
        <v/>
      </c>
      <c r="AW299" s="52" t="str">
        <f>IF(参照!C299="","",参照!C299)</f>
        <v/>
      </c>
      <c r="AX299" s="52" t="str">
        <f>IF(参照!D299="","",参照!D299)</f>
        <v>(参考値)事業者全体</v>
      </c>
      <c r="AY299" s="52">
        <f>IF(参照!E299="","",参照!E299)</f>
        <v>4.9100000000000001E-4</v>
      </c>
      <c r="AZ299" s="52" t="str">
        <f>IF(参照!F299="","",参照!F299)</f>
        <v>(株)いちたかガスワン</v>
      </c>
      <c r="BA299" s="52" t="str">
        <f>IF(参照!G299="","",参照!G299)</f>
        <v>(株)いちたかガスワン_(参考値)事業者全体</v>
      </c>
      <c r="BB299" s="52">
        <f t="shared" si="35"/>
        <v>0.49099999999999999</v>
      </c>
      <c r="BD299" s="52" t="str">
        <f>IF(参照!L299="","",参照!L299)</f>
        <v>(株)シーラパワー(旧：愛知電力(株))</v>
      </c>
    </row>
    <row r="300" spans="47:56">
      <c r="AU300" s="52" t="str">
        <f>IF(参照!A300="","",参照!A300)</f>
        <v>A0098</v>
      </c>
      <c r="AV300" s="52" t="str">
        <f>IF(参照!B300="","",参照!B300)</f>
        <v>(株)ジェイコムウエスト</v>
      </c>
      <c r="AW300" s="52">
        <f>IF(参照!C300="","",参照!C300)</f>
        <v>4.5800000000000002E-4</v>
      </c>
      <c r="AX300" s="52" t="str">
        <f>IF(参照!D300="","",参照!D300)</f>
        <v/>
      </c>
      <c r="AY300" s="52">
        <f>IF(参照!E300="","",参照!E300)</f>
        <v>4.7600000000000002E-4</v>
      </c>
      <c r="AZ300" s="52" t="str">
        <f>IF(参照!F300="","",参照!F300)</f>
        <v>(株)ジェイコムウエスト</v>
      </c>
      <c r="BA300" s="52" t="str">
        <f>IF(参照!G300="","",参照!G300)</f>
        <v>(株)ジェイコムウエスト_</v>
      </c>
      <c r="BB300" s="52">
        <f t="shared" si="35"/>
        <v>0.47600000000000003</v>
      </c>
      <c r="BD300" s="52" t="str">
        <f>IF(参照!L300="","",参照!L300)</f>
        <v>(株)ジェイコムウエスト</v>
      </c>
    </row>
    <row r="301" spans="47:56">
      <c r="AU301" s="52" t="str">
        <f>IF(参照!A301="","",参照!A301)</f>
        <v>A0103</v>
      </c>
      <c r="AV301" s="52" t="str">
        <f>IF(参照!B301="","",参照!B301)</f>
        <v>(株)ジェイコム埼玉・東日本</v>
      </c>
      <c r="AW301" s="52">
        <f>IF(参照!C301="","",参照!C301)</f>
        <v>4.5399999999999998E-4</v>
      </c>
      <c r="AX301" s="52" t="str">
        <f>IF(参照!D301="","",参照!D301)</f>
        <v/>
      </c>
      <c r="AY301" s="52">
        <f>IF(参照!E301="","",参照!E301)</f>
        <v>4.95E-4</v>
      </c>
      <c r="AZ301" s="52" t="str">
        <f>IF(参照!F301="","",参照!F301)</f>
        <v>(株)ジェイコム埼玉・東日本</v>
      </c>
      <c r="BA301" s="52" t="str">
        <f>IF(参照!G301="","",参照!G301)</f>
        <v>(株)ジェイコム埼玉・東日本_</v>
      </c>
      <c r="BB301" s="52">
        <f t="shared" si="35"/>
        <v>0.495</v>
      </c>
      <c r="BD301" s="52" t="str">
        <f>IF(参照!L301="","",参照!L301)</f>
        <v>(株)ジェイコム九州</v>
      </c>
    </row>
    <row r="302" spans="47:56">
      <c r="AU302" s="52" t="str">
        <f>IF(参照!A302="","",参照!A302)</f>
        <v>A0104</v>
      </c>
      <c r="AV302" s="52" t="str">
        <f>IF(参照!B302="","",参照!B302)</f>
        <v>(株)ジェイコム札幌</v>
      </c>
      <c r="AW302" s="52">
        <f>IF(参照!C302="","",参照!C302)</f>
        <v>4.5800000000000002E-4</v>
      </c>
      <c r="AX302" s="52" t="str">
        <f>IF(参照!D302="","",参照!D302)</f>
        <v/>
      </c>
      <c r="AY302" s="52">
        <f>IF(参照!E302="","",参照!E302)</f>
        <v>4.9899999999999999E-4</v>
      </c>
      <c r="AZ302" s="52" t="str">
        <f>IF(参照!F302="","",参照!F302)</f>
        <v>(株)ジェイコム札幌</v>
      </c>
      <c r="BA302" s="52" t="str">
        <f>IF(参照!G302="","",参照!G302)</f>
        <v>(株)ジェイコム札幌_</v>
      </c>
      <c r="BB302" s="52">
        <f t="shared" si="35"/>
        <v>0.499</v>
      </c>
      <c r="BD302" s="52" t="str">
        <f>IF(参照!L302="","",参照!L302)</f>
        <v>(株)ジェイコム埼玉・東日本</v>
      </c>
    </row>
    <row r="303" spans="47:56">
      <c r="AU303" s="52" t="str">
        <f>IF(参照!A303="","",参照!A303)</f>
        <v>A0105</v>
      </c>
      <c r="AV303" s="52" t="str">
        <f>IF(参照!B303="","",参照!B303)</f>
        <v>(株)ジェイコム湘南・神奈川</v>
      </c>
      <c r="AW303" s="52">
        <f>IF(参照!C303="","",参照!C303)</f>
        <v>4.5399999999999998E-4</v>
      </c>
      <c r="AX303" s="52" t="str">
        <f>IF(参照!D303="","",参照!D303)</f>
        <v/>
      </c>
      <c r="AY303" s="52">
        <f>IF(参照!E303="","",参照!E303)</f>
        <v>4.9399999999999997E-4</v>
      </c>
      <c r="AZ303" s="52" t="str">
        <f>IF(参照!F303="","",参照!F303)</f>
        <v>(株)ジェイコム湘南・神奈川</v>
      </c>
      <c r="BA303" s="52" t="str">
        <f>IF(参照!G303="","",参照!G303)</f>
        <v>(株)ジェイコム湘南・神奈川_</v>
      </c>
      <c r="BB303" s="52">
        <f t="shared" si="35"/>
        <v>0.49399999999999999</v>
      </c>
      <c r="BD303" s="52" t="str">
        <f>IF(参照!L303="","",参照!L303)</f>
        <v>(株)ジェイコム札幌</v>
      </c>
    </row>
    <row r="304" spans="47:56">
      <c r="AU304" s="52" t="str">
        <f>IF(参照!A304="","",参照!A304)</f>
        <v>A0107</v>
      </c>
      <c r="AV304" s="52" t="str">
        <f>IF(参照!B304="","",参照!B304)</f>
        <v>(株)ジェイコム千葉</v>
      </c>
      <c r="AW304" s="52">
        <f>IF(参照!C304="","",参照!C304)</f>
        <v>4.5399999999999998E-4</v>
      </c>
      <c r="AX304" s="52" t="str">
        <f>IF(参照!D304="","",参照!D304)</f>
        <v/>
      </c>
      <c r="AY304" s="52">
        <f>IF(参照!E304="","",参照!E304)</f>
        <v>4.9399999999999997E-4</v>
      </c>
      <c r="AZ304" s="52" t="str">
        <f>IF(参照!F304="","",参照!F304)</f>
        <v>(株)ジェイコム千葉</v>
      </c>
      <c r="BA304" s="52" t="str">
        <f>IF(参照!G304="","",参照!G304)</f>
        <v>(株)ジェイコム千葉_</v>
      </c>
      <c r="BB304" s="52">
        <f t="shared" si="35"/>
        <v>0.49399999999999999</v>
      </c>
      <c r="BD304" s="52" t="str">
        <f>IF(参照!L304="","",参照!L304)</f>
        <v>(株)ジェイコム湘南・神奈川</v>
      </c>
    </row>
    <row r="305" spans="47:56">
      <c r="AU305" s="52" t="str">
        <f>IF(参照!A305="","",参照!A305)</f>
        <v>A0110</v>
      </c>
      <c r="AV305" s="52" t="str">
        <f>IF(参照!B305="","",参照!B305)</f>
        <v>(株)ジェイコム東京</v>
      </c>
      <c r="AW305" s="52">
        <f>IF(参照!C305="","",参照!C305)</f>
        <v>4.5399999999999998E-4</v>
      </c>
      <c r="AX305" s="52" t="str">
        <f>IF(参照!D305="","",参照!D305)</f>
        <v/>
      </c>
      <c r="AY305" s="52">
        <f>IF(参照!E305="","",参照!E305)</f>
        <v>4.6599999999999994E-4</v>
      </c>
      <c r="AZ305" s="52" t="str">
        <f>IF(参照!F305="","",参照!F305)</f>
        <v>(株)ジェイコム東京</v>
      </c>
      <c r="BA305" s="52" t="str">
        <f>IF(参照!G305="","",参照!G305)</f>
        <v>(株)ジェイコム東京_</v>
      </c>
      <c r="BB305" s="52">
        <f t="shared" si="35"/>
        <v>0.46599999999999997</v>
      </c>
      <c r="BD305" s="52" t="str">
        <f>IF(参照!L305="","",参照!L305)</f>
        <v>(株)ジェイコム千葉</v>
      </c>
    </row>
    <row r="306" spans="47:56">
      <c r="AU306" s="52" t="str">
        <f>IF(参照!A306="","",参照!A306)</f>
        <v>A0119</v>
      </c>
      <c r="AV306" s="52" t="str">
        <f>IF(参照!B306="","",参照!B306)</f>
        <v>土浦ケーブルテレビ(株)</v>
      </c>
      <c r="AW306" s="52">
        <f>IF(参照!C306="","",参照!C306)</f>
        <v>4.5399999999999998E-4</v>
      </c>
      <c r="AX306" s="52" t="str">
        <f>IF(参照!D306="","",参照!D306)</f>
        <v/>
      </c>
      <c r="AY306" s="52">
        <f>IF(参照!E306="","",参照!E306)</f>
        <v>4.9399999999999997E-4</v>
      </c>
      <c r="AZ306" s="52" t="str">
        <f>IF(参照!F306="","",参照!F306)</f>
        <v>土浦ケーブルテレビ(株)</v>
      </c>
      <c r="BA306" s="52" t="str">
        <f>IF(参照!G306="","",参照!G306)</f>
        <v>土浦ケーブルテレビ(株)_</v>
      </c>
      <c r="BB306" s="52">
        <f t="shared" si="35"/>
        <v>0.49399999999999999</v>
      </c>
      <c r="BD306" s="52" t="str">
        <f>IF(参照!L306="","",参照!L306)</f>
        <v>(株)ジェイコム東京</v>
      </c>
    </row>
    <row r="307" spans="47:56">
      <c r="AU307" s="52" t="str">
        <f>IF(参照!A307="","",参照!A307)</f>
        <v>A0120</v>
      </c>
      <c r="AV307" s="52" t="str">
        <f>IF(参照!B307="","",参照!B307)</f>
        <v>鹿児島電力(株)</v>
      </c>
      <c r="AW307" s="52">
        <f>IF(参照!C307="","",参照!C307)</f>
        <v>4.9100000000000001E-4</v>
      </c>
      <c r="AX307" s="52" t="str">
        <f>IF(参照!D307="","",参照!D307)</f>
        <v/>
      </c>
      <c r="AY307" s="52">
        <f>IF(参照!E307="","",参照!E307)</f>
        <v>4.35E-4</v>
      </c>
      <c r="AZ307" s="52" t="str">
        <f>IF(参照!F307="","",参照!F307)</f>
        <v>鹿児島電力(株)</v>
      </c>
      <c r="BA307" s="52" t="str">
        <f>IF(参照!G307="","",参照!G307)</f>
        <v>鹿児島電力(株)_</v>
      </c>
      <c r="BB307" s="52">
        <f t="shared" si="35"/>
        <v>0.435</v>
      </c>
      <c r="BD307" s="52" t="str">
        <f>IF(参照!L307="","",参照!L307)</f>
        <v>シェルジャパン(株)</v>
      </c>
    </row>
    <row r="308" spans="47:56">
      <c r="AU308" s="52" t="str">
        <f>IF(参照!A308="","",参照!A308)</f>
        <v>A0121</v>
      </c>
      <c r="AV308" s="52" t="str">
        <f>IF(参照!B308="","",参照!B308)</f>
        <v>太陽ガス(株)</v>
      </c>
      <c r="AW308" s="52">
        <f>IF(参照!C308="","",参照!C308)</f>
        <v>4.44E-4</v>
      </c>
      <c r="AX308" s="52" t="str">
        <f>IF(参照!D308="","",参照!D308)</f>
        <v/>
      </c>
      <c r="AY308" s="52">
        <f>IF(参照!E308="","",参照!E308)</f>
        <v>4.7699999999999999E-4</v>
      </c>
      <c r="AZ308" s="52" t="str">
        <f>IF(参照!F308="","",参照!F308)</f>
        <v>太陽ガス(株)</v>
      </c>
      <c r="BA308" s="52" t="str">
        <f>IF(参照!G308="","",参照!G308)</f>
        <v>太陽ガス(株)_</v>
      </c>
      <c r="BB308" s="52">
        <f t="shared" si="35"/>
        <v>0.47699999999999998</v>
      </c>
      <c r="BD308" s="52" t="str">
        <f>IF(参照!L308="","",参照!L308)</f>
        <v>(株)しおさい電力</v>
      </c>
    </row>
    <row r="309" spans="47:56">
      <c r="AU309" s="52" t="str">
        <f>IF(参照!A309="","",参照!A309)</f>
        <v>A0122</v>
      </c>
      <c r="AV309" s="52" t="str">
        <f>IF(参照!B309="","",参照!B309)</f>
        <v>アーバンエナジー(株)</v>
      </c>
      <c r="AW309" s="52">
        <f>IF(参照!C309="","",参照!C309)</f>
        <v>2.41E-4</v>
      </c>
      <c r="AX309" s="52" t="str">
        <f>IF(参照!D309="","",参照!D309)</f>
        <v>メニューA</v>
      </c>
      <c r="AY309" s="52">
        <f>IF(参照!E309="","",参照!E309)</f>
        <v>0</v>
      </c>
      <c r="AZ309" s="52" t="str">
        <f>IF(参照!F309="","",参照!F309)</f>
        <v>アーバンエナジー(株)</v>
      </c>
      <c r="BA309" s="52" t="str">
        <f>IF(参照!G309="","",参照!G309)</f>
        <v>アーバンエナジー(株)_メニューA</v>
      </c>
      <c r="BB309" s="52">
        <f t="shared" si="35"/>
        <v>0</v>
      </c>
      <c r="BD309" s="52" t="str">
        <f>IF(参照!L309="","",参照!L309)</f>
        <v>(株)シグナストラスト</v>
      </c>
    </row>
    <row r="310" spans="47:56">
      <c r="AU310" s="52" t="str">
        <f>IF(参照!A310="","",参照!A310)</f>
        <v/>
      </c>
      <c r="AV310" s="52" t="str">
        <f>IF(参照!B310="","",参照!B310)</f>
        <v/>
      </c>
      <c r="AW310" s="52" t="str">
        <f>IF(参照!C310="","",参照!C310)</f>
        <v/>
      </c>
      <c r="AX310" s="52" t="str">
        <f>IF(参照!D310="","",参照!D310)</f>
        <v>メニューB</v>
      </c>
      <c r="AY310" s="52">
        <f>IF(参照!E310="","",参照!E310)</f>
        <v>2.92E-4</v>
      </c>
      <c r="AZ310" s="52" t="str">
        <f>IF(参照!F310="","",参照!F310)</f>
        <v>アーバンエナジー(株)</v>
      </c>
      <c r="BA310" s="52" t="str">
        <f>IF(参照!G310="","",参照!G310)</f>
        <v>アーバンエナジー(株)_メニューB</v>
      </c>
      <c r="BB310" s="52">
        <f t="shared" si="35"/>
        <v>0.29199999999999998</v>
      </c>
      <c r="BD310" s="52" t="str">
        <f>IF(参照!L310="","",参照!L310)</f>
        <v>静岡ガス＆パワー(株)</v>
      </c>
    </row>
    <row r="311" spans="47:56">
      <c r="AU311" s="52" t="str">
        <f>IF(参照!A311="","",参照!A311)</f>
        <v/>
      </c>
      <c r="AV311" s="52" t="str">
        <f>IF(参照!B311="","",参照!B311)</f>
        <v/>
      </c>
      <c r="AW311" s="52" t="str">
        <f>IF(参照!C311="","",参照!C311)</f>
        <v/>
      </c>
      <c r="AX311" s="52" t="str">
        <f>IF(参照!D311="","",参照!D311)</f>
        <v>メニューC</v>
      </c>
      <c r="AY311" s="52">
        <f>IF(参照!E311="","",参照!E311)</f>
        <v>3.5299999999999996E-4</v>
      </c>
      <c r="AZ311" s="52" t="str">
        <f>IF(参照!F311="","",参照!F311)</f>
        <v>アーバンエナジー(株)</v>
      </c>
      <c r="BA311" s="52" t="str">
        <f>IF(参照!G311="","",参照!G311)</f>
        <v>アーバンエナジー(株)_メニューC</v>
      </c>
      <c r="BB311" s="52">
        <f t="shared" si="35"/>
        <v>0.35299999999999998</v>
      </c>
      <c r="BD311" s="52" t="str">
        <f>IF(参照!L311="","",参照!L311)</f>
        <v>自然電力(株)</v>
      </c>
    </row>
    <row r="312" spans="47:56">
      <c r="AU312" s="52" t="str">
        <f>IF(参照!A312="","",参照!A312)</f>
        <v/>
      </c>
      <c r="AV312" s="52" t="str">
        <f>IF(参照!B312="","",参照!B312)</f>
        <v/>
      </c>
      <c r="AW312" s="52" t="str">
        <f>IF(参照!C312="","",参照!C312)</f>
        <v/>
      </c>
      <c r="AX312" s="52" t="str">
        <f>IF(参照!D312="","",参照!D312)</f>
        <v>メニューD</v>
      </c>
      <c r="AY312" s="52">
        <f>IF(参照!E312="","",参照!E312)</f>
        <v>2.5000000000000001E-4</v>
      </c>
      <c r="AZ312" s="52" t="str">
        <f>IF(参照!F312="","",参照!F312)</f>
        <v>アーバンエナジー(株)</v>
      </c>
      <c r="BA312" s="52" t="str">
        <f>IF(参照!G312="","",参照!G312)</f>
        <v>アーバンエナジー(株)_メニューD</v>
      </c>
      <c r="BB312" s="52">
        <f t="shared" si="35"/>
        <v>0.25</v>
      </c>
      <c r="BD312" s="52" t="str">
        <f>IF(参照!L312="","",参照!L312)</f>
        <v>(株)シナジアパワー</v>
      </c>
    </row>
    <row r="313" spans="47:56">
      <c r="AU313" s="52" t="str">
        <f>IF(参照!A313="","",参照!A313)</f>
        <v/>
      </c>
      <c r="AV313" s="52" t="str">
        <f>IF(参照!B313="","",参照!B313)</f>
        <v/>
      </c>
      <c r="AW313" s="52" t="str">
        <f>IF(参照!C313="","",参照!C313)</f>
        <v/>
      </c>
      <c r="AX313" s="52" t="str">
        <f>IF(参照!D313="","",参照!D313)</f>
        <v>メニューE</v>
      </c>
      <c r="AY313" s="52">
        <f>IF(参照!E313="","",参照!E313)</f>
        <v>3.77E-4</v>
      </c>
      <c r="AZ313" s="52" t="str">
        <f>IF(参照!F313="","",参照!F313)</f>
        <v>アーバンエナジー(株)</v>
      </c>
      <c r="BA313" s="52" t="str">
        <f>IF(参照!G313="","",参照!G313)</f>
        <v>アーバンエナジー(株)_メニューE</v>
      </c>
      <c r="BB313" s="52">
        <f t="shared" si="35"/>
        <v>0.377</v>
      </c>
      <c r="BD313" s="52" t="str">
        <f>IF(参照!L313="","",参照!L313)</f>
        <v>シナネン(株)</v>
      </c>
    </row>
    <row r="314" spans="47:56">
      <c r="AU314" s="52" t="str">
        <f>IF(参照!A314="","",参照!A314)</f>
        <v/>
      </c>
      <c r="AV314" s="52" t="str">
        <f>IF(参照!B314="","",参照!B314)</f>
        <v/>
      </c>
      <c r="AW314" s="52" t="str">
        <f>IF(参照!C314="","",参照!C314)</f>
        <v/>
      </c>
      <c r="AX314" s="52" t="str">
        <f>IF(参照!D314="","",参照!D314)</f>
        <v>メニューF</v>
      </c>
      <c r="AY314" s="52">
        <f>IF(参照!E314="","",参照!E314)</f>
        <v>0</v>
      </c>
      <c r="AZ314" s="52" t="str">
        <f>IF(参照!F314="","",参照!F314)</f>
        <v>アーバンエナジー(株)</v>
      </c>
      <c r="BA314" s="52" t="str">
        <f>IF(参照!G314="","",参照!G314)</f>
        <v>アーバンエナジー(株)_メニューF</v>
      </c>
      <c r="BB314" s="52">
        <f t="shared" si="35"/>
        <v>0</v>
      </c>
      <c r="BD314" s="52" t="str">
        <f>IF(参照!L314="","",参照!L314)</f>
        <v>芝浦電力(株)</v>
      </c>
    </row>
    <row r="315" spans="47:56">
      <c r="AU315" s="52" t="str">
        <f>IF(参照!A315="","",参照!A315)</f>
        <v/>
      </c>
      <c r="AV315" s="52" t="str">
        <f>IF(参照!B315="","",参照!B315)</f>
        <v/>
      </c>
      <c r="AW315" s="52" t="str">
        <f>IF(参照!C315="","",参照!C315)</f>
        <v/>
      </c>
      <c r="AX315" s="52" t="str">
        <f>IF(参照!D315="","",参照!D315)</f>
        <v>メニューG</v>
      </c>
      <c r="AY315" s="52">
        <f>IF(参照!E315="","",参照!E315)</f>
        <v>0</v>
      </c>
      <c r="AZ315" s="52" t="str">
        <f>IF(参照!F315="","",参照!F315)</f>
        <v>アーバンエナジー(株)</v>
      </c>
      <c r="BA315" s="52" t="str">
        <f>IF(参照!G315="","",参照!G315)</f>
        <v>アーバンエナジー(株)_メニューG</v>
      </c>
      <c r="BB315" s="52">
        <f t="shared" si="35"/>
        <v>0</v>
      </c>
      <c r="BD315" s="52" t="str">
        <f>IF(参照!L315="","",参照!L315)</f>
        <v>(株)ジャパネットサービスイノベーション</v>
      </c>
    </row>
    <row r="316" spans="47:56">
      <c r="AU316" s="52" t="str">
        <f>IF(参照!A316="","",参照!A316)</f>
        <v/>
      </c>
      <c r="AV316" s="52" t="str">
        <f>IF(参照!B316="","",参照!B316)</f>
        <v/>
      </c>
      <c r="AW316" s="52" t="str">
        <f>IF(参照!C316="","",参照!C316)</f>
        <v/>
      </c>
      <c r="AX316" s="52" t="str">
        <f>IF(参照!D316="","",参照!D316)</f>
        <v>メニューH</v>
      </c>
      <c r="AY316" s="52">
        <f>IF(参照!E316="","",参照!E316)</f>
        <v>0</v>
      </c>
      <c r="AZ316" s="52" t="str">
        <f>IF(参照!F316="","",参照!F316)</f>
        <v>アーバンエナジー(株)</v>
      </c>
      <c r="BA316" s="52" t="str">
        <f>IF(参照!G316="","",参照!G316)</f>
        <v>アーバンエナジー(株)_メニューH</v>
      </c>
      <c r="BB316" s="52">
        <f t="shared" si="35"/>
        <v>0</v>
      </c>
      <c r="BD316" s="52" t="str">
        <f>IF(参照!L316="","",参照!L316)</f>
        <v>自由でんき(株)</v>
      </c>
    </row>
    <row r="317" spans="47:56">
      <c r="AU317" s="52" t="str">
        <f>IF(参照!A317="","",参照!A317)</f>
        <v/>
      </c>
      <c r="AV317" s="52" t="str">
        <f>IF(参照!B317="","",参照!B317)</f>
        <v/>
      </c>
      <c r="AW317" s="52" t="str">
        <f>IF(参照!C317="","",参照!C317)</f>
        <v/>
      </c>
      <c r="AX317" s="52" t="str">
        <f>IF(参照!D317="","",参照!D317)</f>
        <v>メニューI(残差)</v>
      </c>
      <c r="AY317" s="52">
        <f>IF(参照!E317="","",参照!E317)</f>
        <v>5.9000000000000003E-4</v>
      </c>
      <c r="AZ317" s="52" t="str">
        <f>IF(参照!F317="","",参照!F317)</f>
        <v>アーバンエナジー(株)</v>
      </c>
      <c r="BA317" s="52" t="str">
        <f>IF(参照!G317="","",参照!G317)</f>
        <v>アーバンエナジー(株)_メニューI(残差)</v>
      </c>
      <c r="BB317" s="52">
        <f t="shared" si="35"/>
        <v>0.59000000000000008</v>
      </c>
      <c r="BD317" s="52" t="str">
        <f>IF(参照!L317="","",参照!L317)</f>
        <v>湘南電力(株)</v>
      </c>
    </row>
    <row r="318" spans="47:56">
      <c r="AU318" s="52" t="str">
        <f>IF(参照!A318="","",参照!A318)</f>
        <v/>
      </c>
      <c r="AV318" s="52" t="str">
        <f>IF(参照!B318="","",参照!B318)</f>
        <v/>
      </c>
      <c r="AW318" s="52" t="str">
        <f>IF(参照!C318="","",参照!C318)</f>
        <v/>
      </c>
      <c r="AX318" s="52" t="str">
        <f>IF(参照!D318="","",参照!D318)</f>
        <v>(参考値)事業者全体</v>
      </c>
      <c r="AY318" s="52">
        <f>IF(参照!E318="","",参照!E318)</f>
        <v>4.3599999999999997E-4</v>
      </c>
      <c r="AZ318" s="52" t="str">
        <f>IF(参照!F318="","",参照!F318)</f>
        <v>アーバンエナジー(株)</v>
      </c>
      <c r="BA318" s="52" t="str">
        <f>IF(参照!G318="","",参照!G318)</f>
        <v>アーバンエナジー(株)_(参考値)事業者全体</v>
      </c>
      <c r="BB318" s="52">
        <f t="shared" si="35"/>
        <v>0.436</v>
      </c>
      <c r="BD318" s="52" t="str">
        <f>IF(参照!L318="","",参照!L318)</f>
        <v>(株)情熱電力</v>
      </c>
    </row>
    <row r="319" spans="47:56">
      <c r="AU319" s="52" t="str">
        <f>IF(参照!A319="","",参照!A319)</f>
        <v>A0123</v>
      </c>
      <c r="AV319" s="52" t="str">
        <f>IF(参照!B319="","",参照!B319)</f>
        <v>パワーネクスト(株)</v>
      </c>
      <c r="AW319" s="52">
        <f>IF(参照!C319="","",参照!C319)</f>
        <v>6.9999999999999999E-6</v>
      </c>
      <c r="AX319" s="52" t="str">
        <f>IF(参照!D319="","",参照!D319)</f>
        <v/>
      </c>
      <c r="AY319" s="52">
        <f>IF(参照!E319="","",参照!E319)</f>
        <v>4.5300000000000001E-4</v>
      </c>
      <c r="AZ319" s="52" t="str">
        <f>IF(参照!F319="","",参照!F319)</f>
        <v>パワーネクスト(株)</v>
      </c>
      <c r="BA319" s="52" t="str">
        <f>IF(参照!G319="","",参照!G319)</f>
        <v>パワーネクスト(株)_</v>
      </c>
      <c r="BB319" s="52">
        <f t="shared" si="35"/>
        <v>0.45300000000000001</v>
      </c>
      <c r="BD319" s="52" t="str">
        <f>IF(参照!L319="","",参照!L319)</f>
        <v>情報ハイウェイ協同組合</v>
      </c>
    </row>
    <row r="320" spans="47:56">
      <c r="AU320" s="52" t="str">
        <f>IF(参照!A320="","",参照!A320)</f>
        <v>A0124</v>
      </c>
      <c r="AV320" s="52" t="str">
        <f>IF(参照!B320="","",参照!B320)</f>
        <v>合同会社北上新電力</v>
      </c>
      <c r="AW320" s="52">
        <f>IF(参照!C320="","",参照!C320)</f>
        <v>2.3299999999999997E-4</v>
      </c>
      <c r="AX320" s="52" t="str">
        <f>IF(参照!D320="","",参照!D320)</f>
        <v/>
      </c>
      <c r="AY320" s="52">
        <f>IF(参照!E320="","",参照!E320)</f>
        <v>5.1599999999999997E-4</v>
      </c>
      <c r="AZ320" s="52" t="str">
        <f>IF(参照!F320="","",参照!F320)</f>
        <v>合同会社北上新電力</v>
      </c>
      <c r="BA320" s="52" t="str">
        <f>IF(参照!G320="","",参照!G320)</f>
        <v>合同会社北上新電力_</v>
      </c>
      <c r="BB320" s="52">
        <f t="shared" si="35"/>
        <v>0.51600000000000001</v>
      </c>
      <c r="BD320" s="52" t="str">
        <f>IF(参照!L320="","",参照!L320)</f>
        <v>(株)新出光</v>
      </c>
    </row>
    <row r="321" spans="47:56">
      <c r="AU321" s="52" t="str">
        <f>IF(参照!A321="","",参照!A321)</f>
        <v>A0125</v>
      </c>
      <c r="AV321" s="52" t="str">
        <f>IF(参照!B321="","",参照!B321)</f>
        <v>パーパススマートパワー(株)</v>
      </c>
      <c r="AW321" s="52">
        <f>IF(参照!C321="","",参照!C321)</f>
        <v>4.9899999999999999E-4</v>
      </c>
      <c r="AX321" s="52" t="str">
        <f>IF(参照!D321="","",参照!D321)</f>
        <v/>
      </c>
      <c r="AY321" s="52">
        <f>IF(参照!E321="","",参照!E321)</f>
        <v>4.4299999999999998E-4</v>
      </c>
      <c r="AZ321" s="52" t="str">
        <f>IF(参照!F321="","",参照!F321)</f>
        <v>パーパススマートパワー(株)</v>
      </c>
      <c r="BA321" s="52" t="str">
        <f>IF(参照!G321="","",参照!G321)</f>
        <v>パーパススマートパワー(株)_</v>
      </c>
      <c r="BB321" s="52">
        <f t="shared" si="35"/>
        <v>0.443</v>
      </c>
      <c r="BD321" s="52" t="str">
        <f>IF(参照!L321="","",参照!L321)</f>
        <v>シン・エナジー(株)</v>
      </c>
    </row>
    <row r="322" spans="47:56">
      <c r="AU322" s="52" t="str">
        <f>IF(参照!A322="","",参照!A322)</f>
        <v>A0126</v>
      </c>
      <c r="AV322" s="52" t="str">
        <f>IF(参照!B322="","",参照!B322)</f>
        <v>(株)タクマエナジー</v>
      </c>
      <c r="AW322" s="52">
        <f>IF(参照!C322="","",参照!C322)</f>
        <v>3.8000000000000002E-5</v>
      </c>
      <c r="AX322" s="52" t="str">
        <f>IF(参照!D322="","",参照!D322)</f>
        <v>メニューA</v>
      </c>
      <c r="AY322" s="52">
        <f>IF(参照!E322="","",参照!E322)</f>
        <v>0</v>
      </c>
      <c r="AZ322" s="52" t="str">
        <f>IF(参照!F322="","",参照!F322)</f>
        <v>(株)タクマエナジー</v>
      </c>
      <c r="BA322" s="52" t="str">
        <f>IF(参照!G322="","",参照!G322)</f>
        <v>(株)タクマエナジー_メニューA</v>
      </c>
      <c r="BB322" s="52">
        <f t="shared" si="35"/>
        <v>0</v>
      </c>
      <c r="BD322" s="52" t="str">
        <f>IF(参照!L322="","",参照!L322)</f>
        <v>新エネルギー開発(株)</v>
      </c>
    </row>
    <row r="323" spans="47:56">
      <c r="AU323" s="52" t="str">
        <f>IF(参照!A323="","",参照!A323)</f>
        <v/>
      </c>
      <c r="AV323" s="52" t="str">
        <f>IF(参照!B323="","",参照!B323)</f>
        <v/>
      </c>
      <c r="AW323" s="52" t="str">
        <f>IF(参照!C323="","",参照!C323)</f>
        <v/>
      </c>
      <c r="AX323" s="52" t="str">
        <f>IF(参照!D323="","",参照!D323)</f>
        <v>メニューB(残差)</v>
      </c>
      <c r="AY323" s="52">
        <f>IF(参照!E323="","",参照!E323)</f>
        <v>2.0000000000000002E-5</v>
      </c>
      <c r="AZ323" s="52" t="str">
        <f>IF(参照!F323="","",参照!F323)</f>
        <v>(株)タクマエナジー</v>
      </c>
      <c r="BA323" s="52" t="str">
        <f>IF(参照!G323="","",参照!G323)</f>
        <v>(株)タクマエナジー_メニューB(残差)</v>
      </c>
      <c r="BB323" s="52">
        <f t="shared" si="35"/>
        <v>0.02</v>
      </c>
      <c r="BD323" s="52" t="str">
        <f>IF(参照!L323="","",参照!L323)</f>
        <v>新電力いばらき(株)</v>
      </c>
    </row>
    <row r="324" spans="47:56">
      <c r="AU324" s="52" t="str">
        <f>IF(参照!A324="","",参照!A324)</f>
        <v/>
      </c>
      <c r="AV324" s="52" t="str">
        <f>IF(参照!B324="","",参照!B324)</f>
        <v/>
      </c>
      <c r="AW324" s="52" t="str">
        <f>IF(参照!C324="","",参照!C324)</f>
        <v/>
      </c>
      <c r="AX324" s="52" t="str">
        <f>IF(参照!D324="","",参照!D324)</f>
        <v>(参考値)事業者全体</v>
      </c>
      <c r="AY324" s="52">
        <f>IF(参照!E324="","",参照!E324)</f>
        <v>3.5199999999999999E-4</v>
      </c>
      <c r="AZ324" s="52" t="str">
        <f>IF(参照!F324="","",参照!F324)</f>
        <v>(株)タクマエナジー</v>
      </c>
      <c r="BA324" s="52" t="str">
        <f>IF(参照!G324="","",参照!G324)</f>
        <v>(株)タクマエナジー_(参考値)事業者全体</v>
      </c>
      <c r="BB324" s="52">
        <f t="shared" si="35"/>
        <v>0.35199999999999998</v>
      </c>
      <c r="BD324" s="52" t="str">
        <f>IF(参照!L324="","",参照!L324)</f>
        <v>新電力おおいた(株)</v>
      </c>
    </row>
    <row r="325" spans="47:56">
      <c r="AU325" s="52" t="str">
        <f>IF(参照!A325="","",参照!A325)</f>
        <v>A0127</v>
      </c>
      <c r="AV325" s="52" t="str">
        <f>IF(参照!B325="","",参照!B325)</f>
        <v>(株)スマートテック</v>
      </c>
      <c r="AW325" s="52">
        <f>IF(参照!C325="","",参照!C325)</f>
        <v>3.2299999999999999E-4</v>
      </c>
      <c r="AX325" s="52" t="str">
        <f>IF(参照!D325="","",参照!D325)</f>
        <v>メニューA</v>
      </c>
      <c r="AY325" s="52">
        <f>IF(参照!E325="","",参照!E325)</f>
        <v>0</v>
      </c>
      <c r="AZ325" s="52" t="str">
        <f>IF(参照!F325="","",参照!F325)</f>
        <v>(株)スマートテック</v>
      </c>
      <c r="BA325" s="52" t="str">
        <f>IF(参照!G325="","",参照!G325)</f>
        <v>(株)スマートテック_メニューA</v>
      </c>
      <c r="BB325" s="52">
        <f t="shared" ref="BB325:BB388" si="36">AY325*1000</f>
        <v>0</v>
      </c>
      <c r="BD325" s="52" t="str">
        <f>IF(参照!L325="","",参照!L325)</f>
        <v>新電力新潟(株)</v>
      </c>
    </row>
    <row r="326" spans="47:56">
      <c r="AU326" s="52" t="str">
        <f>IF(参照!A326="","",参照!A326)</f>
        <v/>
      </c>
      <c r="AV326" s="52" t="str">
        <f>IF(参照!B326="","",参照!B326)</f>
        <v/>
      </c>
      <c r="AW326" s="52" t="str">
        <f>IF(参照!C326="","",参照!C326)</f>
        <v/>
      </c>
      <c r="AX326" s="52" t="str">
        <f>IF(参照!D326="","",参照!D326)</f>
        <v>メニューB(残差)</v>
      </c>
      <c r="AY326" s="52">
        <f>IF(参照!E326="","",参照!E326)</f>
        <v>4.4500000000000003E-4</v>
      </c>
      <c r="AZ326" s="52" t="str">
        <f>IF(参照!F326="","",参照!F326)</f>
        <v>(株)スマートテック</v>
      </c>
      <c r="BA326" s="52" t="str">
        <f>IF(参照!G326="","",参照!G326)</f>
        <v>(株)スマートテック_メニューB(残差)</v>
      </c>
      <c r="BB326" s="52">
        <f t="shared" si="36"/>
        <v>0.44500000000000001</v>
      </c>
      <c r="BD326" s="52" t="str">
        <f>IF(参照!L326="","",参照!L326)</f>
        <v>(株)翠光トップライン</v>
      </c>
    </row>
    <row r="327" spans="47:56">
      <c r="AU327" s="52" t="str">
        <f>IF(参照!A327="","",参照!A327)</f>
        <v/>
      </c>
      <c r="AV327" s="52" t="str">
        <f>IF(参照!B327="","",参照!B327)</f>
        <v/>
      </c>
      <c r="AW327" s="52" t="str">
        <f>IF(参照!C327="","",参照!C327)</f>
        <v/>
      </c>
      <c r="AX327" s="52" t="str">
        <f>IF(参照!D327="","",参照!D327)</f>
        <v>(参考値)事業者全体</v>
      </c>
      <c r="AY327" s="52">
        <f>IF(参照!E327="","",参照!E327)</f>
        <v>2.8899999999999998E-4</v>
      </c>
      <c r="AZ327" s="52" t="str">
        <f>IF(参照!F327="","",参照!F327)</f>
        <v>(株)スマートテック</v>
      </c>
      <c r="BA327" s="52" t="str">
        <f>IF(参照!G327="","",参照!G327)</f>
        <v>(株)スマートテック_(参考値)事業者全体</v>
      </c>
      <c r="BB327" s="52">
        <f t="shared" si="36"/>
        <v>0.28899999999999998</v>
      </c>
      <c r="BD327" s="52" t="str">
        <f>IF(参照!L327="","",参照!L327)</f>
        <v>須賀川瓦斯(株)</v>
      </c>
    </row>
    <row r="328" spans="47:56">
      <c r="AU328" s="52" t="str">
        <f>IF(参照!A328="","",参照!A328)</f>
        <v>A0128</v>
      </c>
      <c r="AV328" s="52" t="str">
        <f>IF(参照!B328="","",参照!B328)</f>
        <v>水戸電力(株)</v>
      </c>
      <c r="AW328" s="52">
        <f>IF(参照!C328="","",参照!C328)</f>
        <v>3.8900000000000002E-4</v>
      </c>
      <c r="AX328" s="52" t="str">
        <f>IF(参照!D328="","",参照!D328)</f>
        <v/>
      </c>
      <c r="AY328" s="52">
        <f>IF(参照!E328="","",参照!E328)</f>
        <v>4.2299999999999998E-4</v>
      </c>
      <c r="AZ328" s="52" t="str">
        <f>IF(参照!F328="","",参照!F328)</f>
        <v>水戸電力(株)</v>
      </c>
      <c r="BA328" s="52" t="str">
        <f>IF(参照!G328="","",参照!G328)</f>
        <v>水戸電力(株)_</v>
      </c>
      <c r="BB328" s="52">
        <f t="shared" si="36"/>
        <v>0.42299999999999999</v>
      </c>
      <c r="BD328" s="52" t="str">
        <f>IF(参照!L328="","",参照!L328)</f>
        <v>スズカ電工(株)</v>
      </c>
    </row>
    <row r="329" spans="47:56">
      <c r="AU329" s="52" t="str">
        <f>IF(参照!A329="","",参照!A329)</f>
        <v>A0130</v>
      </c>
      <c r="AV329" s="52" t="str">
        <f>IF(参照!B329="","",参照!B329)</f>
        <v>丸紅新電力(株)</v>
      </c>
      <c r="AW329" s="52">
        <f>IF(参照!C329="","",参照!C329)</f>
        <v>4.64E-4</v>
      </c>
      <c r="AX329" s="52" t="str">
        <f>IF(参照!D329="","",参照!D329)</f>
        <v>メニューA</v>
      </c>
      <c r="AY329" s="52">
        <f>IF(参照!E329="","",参照!E329)</f>
        <v>0</v>
      </c>
      <c r="AZ329" s="52" t="str">
        <f>IF(参照!F329="","",参照!F329)</f>
        <v>丸紅新電力(株)</v>
      </c>
      <c r="BA329" s="52" t="str">
        <f>IF(参照!G329="","",参照!G329)</f>
        <v>丸紅新電力(株)_メニューA</v>
      </c>
      <c r="BB329" s="52">
        <f t="shared" si="36"/>
        <v>0</v>
      </c>
      <c r="BD329" s="52" t="str">
        <f>IF(参照!L329="","",参照!L329)</f>
        <v>鈴与商事(株)</v>
      </c>
    </row>
    <row r="330" spans="47:56">
      <c r="AU330" s="52" t="str">
        <f>IF(参照!A330="","",参照!A330)</f>
        <v/>
      </c>
      <c r="AV330" s="52" t="str">
        <f>IF(参照!B330="","",参照!B330)</f>
        <v/>
      </c>
      <c r="AW330" s="52" t="str">
        <f>IF(参照!C330="","",参照!C330)</f>
        <v/>
      </c>
      <c r="AX330" s="52" t="str">
        <f>IF(参照!D330="","",参照!D330)</f>
        <v>メニューB</v>
      </c>
      <c r="AY330" s="52">
        <f>IF(参照!E330="","",参照!E330)</f>
        <v>1.84E-4</v>
      </c>
      <c r="AZ330" s="52" t="str">
        <f>IF(参照!F330="","",参照!F330)</f>
        <v>丸紅新電力(株)</v>
      </c>
      <c r="BA330" s="52" t="str">
        <f>IF(参照!G330="","",参照!G330)</f>
        <v>丸紅新電力(株)_メニューB</v>
      </c>
      <c r="BB330" s="52">
        <f t="shared" si="36"/>
        <v>0.184</v>
      </c>
      <c r="BD330" s="52" t="str">
        <f>IF(参照!L330="","",参照!L330)</f>
        <v>鈴与電力(株)</v>
      </c>
    </row>
    <row r="331" spans="47:56">
      <c r="AU331" s="52" t="str">
        <f>IF(参照!A331="","",参照!A331)</f>
        <v/>
      </c>
      <c r="AV331" s="52" t="str">
        <f>IF(参照!B331="","",参照!B331)</f>
        <v/>
      </c>
      <c r="AW331" s="52" t="str">
        <f>IF(参照!C331="","",参照!C331)</f>
        <v/>
      </c>
      <c r="AX331" s="52" t="str">
        <f>IF(参照!D331="","",参照!D331)</f>
        <v>メニューC</v>
      </c>
      <c r="AY331" s="52">
        <f>IF(参照!E331="","",参照!E331)</f>
        <v>3.77E-4</v>
      </c>
      <c r="AZ331" s="52" t="str">
        <f>IF(参照!F331="","",参照!F331)</f>
        <v>丸紅新電力(株)</v>
      </c>
      <c r="BA331" s="52" t="str">
        <f>IF(参照!G331="","",参照!G331)</f>
        <v>丸紅新電力(株)_メニューC</v>
      </c>
      <c r="BB331" s="52">
        <f t="shared" si="36"/>
        <v>0.377</v>
      </c>
      <c r="BD331" s="52" t="str">
        <f>IF(参照!L331="","",参照!L331)</f>
        <v>スターティア(株)</v>
      </c>
    </row>
    <row r="332" spans="47:56">
      <c r="AU332" s="52" t="str">
        <f>IF(参照!A332="","",参照!A332)</f>
        <v/>
      </c>
      <c r="AV332" s="52" t="str">
        <f>IF(参照!B332="","",参照!B332)</f>
        <v/>
      </c>
      <c r="AW332" s="52" t="str">
        <f>IF(参照!C332="","",参照!C332)</f>
        <v/>
      </c>
      <c r="AX332" s="52" t="str">
        <f>IF(参照!D332="","",参照!D332)</f>
        <v>メニューD</v>
      </c>
      <c r="AY332" s="52">
        <f>IF(参照!E332="","",参照!E332)</f>
        <v>0</v>
      </c>
      <c r="AZ332" s="52" t="str">
        <f>IF(参照!F332="","",参照!F332)</f>
        <v>丸紅新電力(株)</v>
      </c>
      <c r="BA332" s="52" t="str">
        <f>IF(参照!G332="","",参照!G332)</f>
        <v>丸紅新電力(株)_メニューD</v>
      </c>
      <c r="BB332" s="52">
        <f t="shared" si="36"/>
        <v>0</v>
      </c>
      <c r="BD332" s="52" t="str">
        <f>IF(参照!L332="","",参照!L332)</f>
        <v>(株)スマート</v>
      </c>
    </row>
    <row r="333" spans="47:56">
      <c r="AU333" s="52" t="str">
        <f>IF(参照!A333="","",参照!A333)</f>
        <v/>
      </c>
      <c r="AV333" s="52" t="str">
        <f>IF(参照!B333="","",参照!B333)</f>
        <v/>
      </c>
      <c r="AW333" s="52" t="str">
        <f>IF(参照!C333="","",参照!C333)</f>
        <v/>
      </c>
      <c r="AX333" s="52" t="str">
        <f>IF(参照!D333="","",参照!D333)</f>
        <v>メニューE(残差)</v>
      </c>
      <c r="AY333" s="52">
        <f>IF(参照!E333="","",参照!E333)</f>
        <v>5.669999999999999E-4</v>
      </c>
      <c r="AZ333" s="52" t="str">
        <f>IF(参照!F333="","",参照!F333)</f>
        <v>丸紅新電力(株)</v>
      </c>
      <c r="BA333" s="52" t="str">
        <f>IF(参照!G333="","",参照!G333)</f>
        <v>丸紅新電力(株)_メニューE(残差)</v>
      </c>
      <c r="BB333" s="52">
        <f t="shared" si="36"/>
        <v>0.56699999999999995</v>
      </c>
      <c r="BD333" s="52" t="str">
        <f>IF(参照!L333="","",参照!L333)</f>
        <v>スマートエコエナジー(株)</v>
      </c>
    </row>
    <row r="334" spans="47:56">
      <c r="AU334" s="52" t="str">
        <f>IF(参照!A334="","",参照!A334)</f>
        <v/>
      </c>
      <c r="AV334" s="52" t="str">
        <f>IF(参照!B334="","",参照!B334)</f>
        <v/>
      </c>
      <c r="AW334" s="52" t="str">
        <f>IF(参照!C334="","",参照!C334)</f>
        <v/>
      </c>
      <c r="AX334" s="52" t="str">
        <f>IF(参照!D334="","",参照!D334)</f>
        <v>(参考値)事業者全体</v>
      </c>
      <c r="AY334" s="52">
        <f>IF(参照!E334="","",参照!E334)</f>
        <v>4.9600000000000002E-4</v>
      </c>
      <c r="AZ334" s="52" t="str">
        <f>IF(参照!F334="","",参照!F334)</f>
        <v>丸紅新電力(株)</v>
      </c>
      <c r="BA334" s="52" t="str">
        <f>IF(参照!G334="","",参照!G334)</f>
        <v>丸紅新電力(株)_(参考値)事業者全体</v>
      </c>
      <c r="BB334" s="52">
        <f t="shared" si="36"/>
        <v>0.496</v>
      </c>
      <c r="BD334" s="52" t="str">
        <f>IF(参照!L334="","",参照!L334)</f>
        <v>スマートエナジー磐田(株)</v>
      </c>
    </row>
    <row r="335" spans="47:56">
      <c r="AU335" s="52" t="str">
        <f>IF(参照!A335="","",参照!A335)</f>
        <v>A0133</v>
      </c>
      <c r="AV335" s="52" t="str">
        <f>IF(参照!B335="","",参照!B335)</f>
        <v>奈良電力(株)</v>
      </c>
      <c r="AW335" s="52">
        <f>IF(参照!C335="","",参照!C335)</f>
        <v>5.0500000000000002E-4</v>
      </c>
      <c r="AX335" s="52" t="str">
        <f>IF(参照!D335="","",参照!D335)</f>
        <v/>
      </c>
      <c r="AY335" s="52">
        <f>IF(参照!E335="","",参照!E335)</f>
        <v>5.0799999999999999E-4</v>
      </c>
      <c r="AZ335" s="52" t="str">
        <f>IF(参照!F335="","",参照!F335)</f>
        <v>奈良電力(株)</v>
      </c>
      <c r="BA335" s="52" t="str">
        <f>IF(参照!G335="","",参照!G335)</f>
        <v>奈良電力(株)_</v>
      </c>
      <c r="BB335" s="52">
        <f t="shared" si="36"/>
        <v>0.50800000000000001</v>
      </c>
      <c r="BD335" s="52" t="str">
        <f>IF(参照!L335="","",参照!L335)</f>
        <v>スマートエナジー熊本(株)</v>
      </c>
    </row>
    <row r="336" spans="47:56">
      <c r="AU336" s="52" t="str">
        <f>IF(参照!A336="","",参照!A336)</f>
        <v>A0134</v>
      </c>
      <c r="AV336" s="52" t="str">
        <f>IF(参照!B336="","",参照!B336)</f>
        <v>日立造船(株)</v>
      </c>
      <c r="AW336" s="52">
        <f>IF(参照!C336="","",参照!C336)</f>
        <v>1.75E-4</v>
      </c>
      <c r="AX336" s="52" t="str">
        <f>IF(参照!D336="","",参照!D336)</f>
        <v>メニューA</v>
      </c>
      <c r="AY336" s="52">
        <f>IF(参照!E336="","",参照!E336)</f>
        <v>0</v>
      </c>
      <c r="AZ336" s="52" t="str">
        <f>IF(参照!F336="","",参照!F336)</f>
        <v>日立造船(株)</v>
      </c>
      <c r="BA336" s="52" t="str">
        <f>IF(参照!G336="","",参照!G336)</f>
        <v>日立造船(株)_メニューA</v>
      </c>
      <c r="BB336" s="52">
        <f t="shared" si="36"/>
        <v>0</v>
      </c>
      <c r="BD336" s="52" t="str">
        <f>IF(参照!L336="","",参照!L336)</f>
        <v>(株)スマートテック</v>
      </c>
    </row>
    <row r="337" spans="47:56">
      <c r="AU337" s="52" t="str">
        <f>IF(参照!A337="","",参照!A337)</f>
        <v/>
      </c>
      <c r="AV337" s="52" t="str">
        <f>IF(参照!B337="","",参照!B337)</f>
        <v/>
      </c>
      <c r="AW337" s="52" t="str">
        <f>IF(参照!C337="","",参照!C337)</f>
        <v/>
      </c>
      <c r="AX337" s="52" t="str">
        <f>IF(参照!D337="","",参照!D337)</f>
        <v>メニューB</v>
      </c>
      <c r="AY337" s="52">
        <f>IF(参照!E337="","",参照!E337)</f>
        <v>0</v>
      </c>
      <c r="AZ337" s="52" t="str">
        <f>IF(参照!F337="","",参照!F337)</f>
        <v>日立造船(株)</v>
      </c>
      <c r="BA337" s="52" t="str">
        <f>IF(参照!G337="","",参照!G337)</f>
        <v>日立造船(株)_メニューB</v>
      </c>
      <c r="BB337" s="52">
        <f t="shared" si="36"/>
        <v>0</v>
      </c>
      <c r="BD337" s="52" t="str">
        <f>IF(参照!L337="","",参照!L337)</f>
        <v>スマート電気(株)</v>
      </c>
    </row>
    <row r="338" spans="47:56">
      <c r="AU338" s="52" t="str">
        <f>IF(参照!A338="","",参照!A338)</f>
        <v/>
      </c>
      <c r="AV338" s="52" t="str">
        <f>IF(参照!B338="","",参照!B338)</f>
        <v/>
      </c>
      <c r="AW338" s="52" t="str">
        <f>IF(参照!C338="","",参照!C338)</f>
        <v/>
      </c>
      <c r="AX338" s="52" t="str">
        <f>IF(参照!D338="","",参照!D338)</f>
        <v>メニューC(残差)</v>
      </c>
      <c r="AY338" s="52">
        <f>IF(参照!E338="","",参照!E338)</f>
        <v>1.7699999999999999E-4</v>
      </c>
      <c r="AZ338" s="52" t="str">
        <f>IF(参照!F338="","",参照!F338)</f>
        <v>日立造船(株)</v>
      </c>
      <c r="BA338" s="52" t="str">
        <f>IF(参照!G338="","",参照!G338)</f>
        <v>日立造船(株)_メニューC(残差)</v>
      </c>
      <c r="BB338" s="52">
        <f t="shared" si="36"/>
        <v>0.17699999999999999</v>
      </c>
      <c r="BD338" s="52" t="str">
        <f>IF(参照!L338="","",参照!L338)</f>
        <v>諏訪瓦斯(株)</v>
      </c>
    </row>
    <row r="339" spans="47:56">
      <c r="AU339" s="52" t="str">
        <f>IF(参照!A339="","",参照!A339)</f>
        <v/>
      </c>
      <c r="AV339" s="52" t="str">
        <f>IF(参照!B339="","",参照!B339)</f>
        <v/>
      </c>
      <c r="AW339" s="52" t="str">
        <f>IF(参照!C339="","",参照!C339)</f>
        <v/>
      </c>
      <c r="AX339" s="52" t="str">
        <f>IF(参照!D339="","",参照!D339)</f>
        <v>(参考値)事業者全体</v>
      </c>
      <c r="AY339" s="52">
        <f>IF(参照!E339="","",参照!E339)</f>
        <v>1.7E-5</v>
      </c>
      <c r="AZ339" s="52" t="str">
        <f>IF(参照!F339="","",参照!F339)</f>
        <v>日立造船(株)</v>
      </c>
      <c r="BA339" s="52" t="str">
        <f>IF(参照!G339="","",参照!G339)</f>
        <v>日立造船(株)_(参考値)事業者全体</v>
      </c>
      <c r="BB339" s="52">
        <f t="shared" si="36"/>
        <v>1.7000000000000001E-2</v>
      </c>
      <c r="BD339" s="52" t="str">
        <f>IF(参照!L339="","",参照!L339)</f>
        <v>生活協同組合コープぐんま</v>
      </c>
    </row>
    <row r="340" spans="47:56">
      <c r="AU340" s="52" t="str">
        <f>IF(参照!A340="","",参照!A340)</f>
        <v>A0135</v>
      </c>
      <c r="AV340" s="52" t="str">
        <f>IF(参照!B340="","",参照!B340)</f>
        <v>大東ガス(株)</v>
      </c>
      <c r="AW340" s="52">
        <f>IF(参照!C340="","",参照!C340)</f>
        <v>3.6400000000000001E-4</v>
      </c>
      <c r="AX340" s="52" t="str">
        <f>IF(参照!D340="","",参照!D340)</f>
        <v>メニューA</v>
      </c>
      <c r="AY340" s="52">
        <f>IF(参照!E340="","",参照!E340)</f>
        <v>0</v>
      </c>
      <c r="AZ340" s="52" t="str">
        <f>IF(参照!F340="","",参照!F340)</f>
        <v>大東ガス(株)</v>
      </c>
      <c r="BA340" s="52" t="str">
        <f>IF(参照!G340="","",参照!G340)</f>
        <v>大東ガス(株)_メニューA</v>
      </c>
      <c r="BB340" s="52">
        <f t="shared" si="36"/>
        <v>0</v>
      </c>
      <c r="BD340" s="52" t="str">
        <f>IF(参照!L340="","",参照!L340)</f>
        <v>生活協同組合コープこうべ</v>
      </c>
    </row>
    <row r="341" spans="47:56">
      <c r="AU341" s="52" t="str">
        <f>IF(参照!A341="","",参照!A341)</f>
        <v/>
      </c>
      <c r="AV341" s="52" t="str">
        <f>IF(参照!B341="","",参照!B341)</f>
        <v/>
      </c>
      <c r="AW341" s="52" t="str">
        <f>IF(参照!C341="","",参照!C341)</f>
        <v/>
      </c>
      <c r="AX341" s="52" t="str">
        <f>IF(参照!D341="","",参照!D341)</f>
        <v>メニューB(残差)</v>
      </c>
      <c r="AY341" s="52">
        <f>IF(参照!E341="","",参照!E341)</f>
        <v>3.0699999999999998E-4</v>
      </c>
      <c r="AZ341" s="52" t="str">
        <f>IF(参照!F341="","",参照!F341)</f>
        <v>大東ガス(株)</v>
      </c>
      <c r="BA341" s="52" t="str">
        <f>IF(参照!G341="","",参照!G341)</f>
        <v>大東ガス(株)_メニューB(残差)</v>
      </c>
      <c r="BB341" s="52">
        <f t="shared" si="36"/>
        <v>0.307</v>
      </c>
      <c r="BD341" s="52" t="str">
        <f>IF(参照!L341="","",参照!L341)</f>
        <v>生活協同組合コープしが</v>
      </c>
    </row>
    <row r="342" spans="47:56">
      <c r="AU342" s="52" t="str">
        <f>IF(参照!A342="","",参照!A342)</f>
        <v/>
      </c>
      <c r="AV342" s="52" t="str">
        <f>IF(参照!B342="","",参照!B342)</f>
        <v/>
      </c>
      <c r="AW342" s="52" t="str">
        <f>IF(参照!C342="","",参照!C342)</f>
        <v/>
      </c>
      <c r="AX342" s="52" t="str">
        <f>IF(参照!D342="","",参照!D342)</f>
        <v>(参考値)事業者全体</v>
      </c>
      <c r="AY342" s="52">
        <f>IF(参照!E342="","",参照!E342)</f>
        <v>3.9200000000000004E-4</v>
      </c>
      <c r="AZ342" s="52" t="str">
        <f>IF(参照!F342="","",参照!F342)</f>
        <v>大東ガス(株)</v>
      </c>
      <c r="BA342" s="52" t="str">
        <f>IF(参照!G342="","",参照!G342)</f>
        <v>大東ガス(株)_(参考値)事業者全体</v>
      </c>
      <c r="BB342" s="52">
        <f t="shared" si="36"/>
        <v>0.39200000000000002</v>
      </c>
      <c r="BD342" s="52" t="str">
        <f>IF(参照!L342="","",参照!L342)</f>
        <v>生活協同組合コープながの</v>
      </c>
    </row>
    <row r="343" spans="47:56">
      <c r="AU343" s="52" t="str">
        <f>IF(参照!A343="","",参照!A343)</f>
        <v>A0136</v>
      </c>
      <c r="AV343" s="52" t="str">
        <f>IF(参照!B343="","",参照!B343)</f>
        <v>パナソニックオペレーショナルエクセレンス(株)(旧：パナソニック(株))</v>
      </c>
      <c r="AW343" s="52">
        <f>IF(参照!C343="","",参照!C343)</f>
        <v>3.8400000000000001E-4</v>
      </c>
      <c r="AX343" s="52" t="str">
        <f>IF(参照!D343="","",参照!D343)</f>
        <v>メニューA</v>
      </c>
      <c r="AY343" s="52">
        <f>IF(参照!E343="","",参照!E343)</f>
        <v>0</v>
      </c>
      <c r="AZ343" s="52" t="str">
        <f>IF(参照!F343="","",参照!F343)</f>
        <v>パナソニックオペレーショナルエクセレンス(株)(旧：パナソニック(株))</v>
      </c>
      <c r="BA343" s="52" t="str">
        <f>IF(参照!G343="","",参照!G343)</f>
        <v>パナソニックオペレーショナルエクセレンス(株)(旧：パナソニック(株))_メニューA</v>
      </c>
      <c r="BB343" s="52">
        <f t="shared" si="36"/>
        <v>0</v>
      </c>
      <c r="BD343" s="52" t="str">
        <f>IF(参照!L343="","",参照!L343)</f>
        <v>生活協同組合コープみらい</v>
      </c>
    </row>
    <row r="344" spans="47:56">
      <c r="AU344" s="52" t="str">
        <f>IF(参照!A344="","",参照!A344)</f>
        <v/>
      </c>
      <c r="AV344" s="52" t="str">
        <f>IF(参照!B344="","",参照!B344)</f>
        <v/>
      </c>
      <c r="AW344" s="52" t="str">
        <f>IF(参照!C344="","",参照!C344)</f>
        <v/>
      </c>
      <c r="AX344" s="52" t="str">
        <f>IF(参照!D344="","",参照!D344)</f>
        <v>メニューB(残差)</v>
      </c>
      <c r="AY344" s="52">
        <f>IF(参照!E344="","",参照!E344)</f>
        <v>4.2999999999999999E-4</v>
      </c>
      <c r="AZ344" s="52" t="str">
        <f>IF(参照!F344="","",参照!F344)</f>
        <v>パナソニックオペレーショナルエクセレンス(株)(旧：パナソニック(株))</v>
      </c>
      <c r="BA344" s="52" t="str">
        <f>IF(参照!G344="","",参照!G344)</f>
        <v>パナソニックオペレーショナルエクセレンス(株)(旧：パナソニック(株))_メニューB(残差)</v>
      </c>
      <c r="BB344" s="52">
        <f t="shared" si="36"/>
        <v>0.43</v>
      </c>
      <c r="BD344" s="52" t="str">
        <f>IF(参照!L344="","",参照!L344)</f>
        <v>生活協同組合ひろしま</v>
      </c>
    </row>
    <row r="345" spans="47:56">
      <c r="AU345" s="52" t="str">
        <f>IF(参照!A345="","",参照!A345)</f>
        <v/>
      </c>
      <c r="AV345" s="52" t="str">
        <f>IF(参照!B345="","",参照!B345)</f>
        <v/>
      </c>
      <c r="AW345" s="52" t="str">
        <f>IF(参照!C345="","",参照!C345)</f>
        <v/>
      </c>
      <c r="AX345" s="52" t="str">
        <f>IF(参照!D345="","",参照!D345)</f>
        <v>(参考値)事業者全体</v>
      </c>
      <c r="AY345" s="52">
        <f>IF(参照!E345="","",参照!E345)</f>
        <v>4.4700000000000002E-4</v>
      </c>
      <c r="AZ345" s="52" t="str">
        <f>IF(参照!F345="","",参照!F345)</f>
        <v>パナソニックオペレーショナルエクセレンス(株)(旧：パナソニック(株))</v>
      </c>
      <c r="BA345" s="52" t="str">
        <f>IF(参照!G345="","",参照!G345)</f>
        <v>パナソニックオペレーショナルエクセレンス(株)(旧：パナソニック(株))_(参考値)事業者全体</v>
      </c>
      <c r="BB345" s="52">
        <f t="shared" si="36"/>
        <v>0.44700000000000001</v>
      </c>
      <c r="BD345" s="52" t="str">
        <f>IF(参照!L345="","",参照!L345)</f>
        <v>(株)生活クラブエナジー</v>
      </c>
    </row>
    <row r="346" spans="47:56">
      <c r="AU346" s="52" t="str">
        <f>IF(参照!A346="","",参照!A346)</f>
        <v>A0137</v>
      </c>
      <c r="AV346" s="52" t="str">
        <f>IF(参照!B346="","",参照!B346)</f>
        <v>アストモスエネルギー(株)</v>
      </c>
      <c r="AW346" s="52">
        <f>IF(参照!C346="","",参照!C346)</f>
        <v>5.1400000000000003E-4</v>
      </c>
      <c r="AX346" s="52" t="str">
        <f>IF(参照!D346="","",参照!D346)</f>
        <v/>
      </c>
      <c r="AY346" s="52">
        <f>IF(参照!E346="","",参照!E346)</f>
        <v>5.7399999999999997E-4</v>
      </c>
      <c r="AZ346" s="52" t="str">
        <f>IF(参照!F346="","",参照!F346)</f>
        <v>アストモスエネルギー(株)</v>
      </c>
      <c r="BA346" s="52" t="str">
        <f>IF(参照!G346="","",参照!G346)</f>
        <v>アストモスエネルギー(株)_</v>
      </c>
      <c r="BB346" s="52">
        <f t="shared" si="36"/>
        <v>0.57399999999999995</v>
      </c>
      <c r="BD346" s="52" t="str">
        <f>IF(参照!L346="","",参照!L346)</f>
        <v>西武ガス(株)</v>
      </c>
    </row>
    <row r="347" spans="47:56">
      <c r="AU347" s="52" t="str">
        <f>IF(参照!A347="","",参照!A347)</f>
        <v>A0138</v>
      </c>
      <c r="AV347" s="52" t="str">
        <f>IF(参照!B347="","",参照!B347)</f>
        <v>(株)関電エネルギーソリューション</v>
      </c>
      <c r="AW347" s="52">
        <f>IF(参照!C347="","",参照!C347)</f>
        <v>5.1000000000000004E-4</v>
      </c>
      <c r="AX347" s="52" t="str">
        <f>IF(参照!D347="","",参照!D347)</f>
        <v>メニューA</v>
      </c>
      <c r="AY347" s="52">
        <f>IF(参照!E347="","",参照!E347)</f>
        <v>0</v>
      </c>
      <c r="AZ347" s="52" t="str">
        <f>IF(参照!F347="","",参照!F347)</f>
        <v>(株)関電エネルギーソリューション</v>
      </c>
      <c r="BA347" s="52" t="str">
        <f>IF(参照!G347="","",参照!G347)</f>
        <v>(株)関電エネルギーソリューション_メニューA</v>
      </c>
      <c r="BB347" s="52">
        <f t="shared" si="36"/>
        <v>0</v>
      </c>
      <c r="BD347" s="52" t="str">
        <f>IF(参照!L347="","",参照!L347)</f>
        <v>積水化学工業(株)</v>
      </c>
    </row>
    <row r="348" spans="47:56">
      <c r="AU348" s="52" t="str">
        <f>IF(参照!A348="","",参照!A348)</f>
        <v/>
      </c>
      <c r="AV348" s="52" t="str">
        <f>IF(参照!B348="","",参照!B348)</f>
        <v/>
      </c>
      <c r="AW348" s="52" t="str">
        <f>IF(参照!C348="","",参照!C348)</f>
        <v/>
      </c>
      <c r="AX348" s="52" t="str">
        <f>IF(参照!D348="","",参照!D348)</f>
        <v>メニューB(残差)</v>
      </c>
      <c r="AY348" s="52">
        <f>IF(参照!E348="","",参照!E348)</f>
        <v>4.8099999999999998E-4</v>
      </c>
      <c r="AZ348" s="52" t="str">
        <f>IF(参照!F348="","",参照!F348)</f>
        <v>(株)関電エネルギーソリューション</v>
      </c>
      <c r="BA348" s="52" t="str">
        <f>IF(参照!G348="","",参照!G348)</f>
        <v>(株)関電エネルギーソリューション_メニューB(残差)</v>
      </c>
      <c r="BB348" s="52">
        <f t="shared" si="36"/>
        <v>0.48099999999999998</v>
      </c>
      <c r="BD348" s="52" t="str">
        <f>IF(参照!L348="","",参照!L348)</f>
        <v>石油資源開発(株)</v>
      </c>
    </row>
    <row r="349" spans="47:56">
      <c r="AU349" s="52" t="str">
        <f>IF(参照!A349="","",参照!A349)</f>
        <v/>
      </c>
      <c r="AV349" s="52" t="str">
        <f>IF(参照!B349="","",参照!B349)</f>
        <v/>
      </c>
      <c r="AW349" s="52" t="str">
        <f>IF(参照!C349="","",参照!C349)</f>
        <v/>
      </c>
      <c r="AX349" s="52" t="str">
        <f>IF(参照!D349="","",参照!D349)</f>
        <v>(参考値)事業者全体</v>
      </c>
      <c r="AY349" s="52">
        <f>IF(参照!E349="","",参照!E349)</f>
        <v>5.3300000000000005E-4</v>
      </c>
      <c r="AZ349" s="52" t="str">
        <f>IF(参照!F349="","",参照!F349)</f>
        <v>(株)関電エネルギーソリューション</v>
      </c>
      <c r="BA349" s="52" t="str">
        <f>IF(参照!G349="","",参照!G349)</f>
        <v>(株)関電エネルギーソリューション_(参考値)事業者全体</v>
      </c>
      <c r="BB349" s="52">
        <f t="shared" si="36"/>
        <v>0.53300000000000003</v>
      </c>
      <c r="BD349" s="52" t="str">
        <f>IF(参照!L349="","",参照!L349)</f>
        <v>ゼロワットパワー(株)</v>
      </c>
    </row>
    <row r="350" spans="47:56">
      <c r="AU350" s="52" t="str">
        <f>IF(参照!A350="","",参照!A350)</f>
        <v>A0140</v>
      </c>
      <c r="AV350" s="52" t="str">
        <f>IF(参照!B350="","",参照!B350)</f>
        <v>ＭＣリテールエナジー(株)</v>
      </c>
      <c r="AW350" s="52">
        <f>IF(参照!C350="","",参照!C350)</f>
        <v>4.6500000000000003E-4</v>
      </c>
      <c r="AX350" s="52" t="str">
        <f>IF(参照!D350="","",参照!D350)</f>
        <v>メニューA</v>
      </c>
      <c r="AY350" s="52">
        <f>IF(参照!E350="","",参照!E350)</f>
        <v>0</v>
      </c>
      <c r="AZ350" s="52" t="str">
        <f>IF(参照!F350="","",参照!F350)</f>
        <v>ＭＣリテールエナジー(株)</v>
      </c>
      <c r="BA350" s="52" t="str">
        <f>IF(参照!G350="","",参照!G350)</f>
        <v>ＭＣリテールエナジー(株)_メニューA</v>
      </c>
      <c r="BB350" s="52">
        <f t="shared" si="36"/>
        <v>0</v>
      </c>
      <c r="BD350" s="52" t="str">
        <f>IF(参照!L350="","",参照!L350)</f>
        <v>(株)センカク</v>
      </c>
    </row>
    <row r="351" spans="47:56">
      <c r="AU351" s="52" t="str">
        <f>IF(参照!A351="","",参照!A351)</f>
        <v/>
      </c>
      <c r="AV351" s="52" t="str">
        <f>IF(参照!B351="","",参照!B351)</f>
        <v/>
      </c>
      <c r="AW351" s="52" t="str">
        <f>IF(参照!C351="","",参照!C351)</f>
        <v/>
      </c>
      <c r="AX351" s="52" t="str">
        <f>IF(参照!D351="","",参照!D351)</f>
        <v>メニューB</v>
      </c>
      <c r="AY351" s="52">
        <f>IF(参照!E351="","",参照!E351)</f>
        <v>0</v>
      </c>
      <c r="AZ351" s="52" t="str">
        <f>IF(参照!F351="","",参照!F351)</f>
        <v>ＭＣリテールエナジー(株)</v>
      </c>
      <c r="BA351" s="52" t="str">
        <f>IF(参照!G351="","",参照!G351)</f>
        <v>ＭＣリテールエナジー(株)_メニューB</v>
      </c>
      <c r="BB351" s="52">
        <f t="shared" si="36"/>
        <v>0</v>
      </c>
      <c r="BD351" s="52" t="str">
        <f>IF(参照!L351="","",参照!L351)</f>
        <v>セントラル石油瓦斯(株)</v>
      </c>
    </row>
    <row r="352" spans="47:56">
      <c r="AU352" s="52" t="str">
        <f>IF(参照!A352="","",参照!A352)</f>
        <v/>
      </c>
      <c r="AV352" s="52" t="str">
        <f>IF(参照!B352="","",参照!B352)</f>
        <v/>
      </c>
      <c r="AW352" s="52" t="str">
        <f>IF(参照!C352="","",参照!C352)</f>
        <v/>
      </c>
      <c r="AX352" s="52" t="str">
        <f>IF(参照!D352="","",参照!D352)</f>
        <v>メニューC</v>
      </c>
      <c r="AY352" s="52">
        <f>IF(参照!E352="","",参照!E352)</f>
        <v>0</v>
      </c>
      <c r="AZ352" s="52" t="str">
        <f>IF(参照!F352="","",参照!F352)</f>
        <v>ＭＣリテールエナジー(株)</v>
      </c>
      <c r="BA352" s="52" t="str">
        <f>IF(参照!G352="","",参照!G352)</f>
        <v>ＭＣリテールエナジー(株)_メニューC</v>
      </c>
      <c r="BB352" s="52">
        <f t="shared" si="36"/>
        <v>0</v>
      </c>
      <c r="BD352" s="52" t="str">
        <f>IF(参照!L352="","",参照!L352)</f>
        <v>全農エネルギー(株)</v>
      </c>
    </row>
    <row r="353" spans="47:56">
      <c r="AU353" s="52" t="str">
        <f>IF(参照!A353="","",参照!A353)</f>
        <v/>
      </c>
      <c r="AV353" s="52" t="str">
        <f>IF(参照!B353="","",参照!B353)</f>
        <v/>
      </c>
      <c r="AW353" s="52" t="str">
        <f>IF(参照!C353="","",参照!C353)</f>
        <v/>
      </c>
      <c r="AX353" s="52" t="str">
        <f>IF(参照!D353="","",参照!D353)</f>
        <v>メニューD(残差)</v>
      </c>
      <c r="AY353" s="52">
        <f>IF(参照!E353="","",参照!E353)</f>
        <v>3.97E-4</v>
      </c>
      <c r="AZ353" s="52" t="str">
        <f>IF(参照!F353="","",参照!F353)</f>
        <v>ＭＣリテールエナジー(株)</v>
      </c>
      <c r="BA353" s="52" t="str">
        <f>IF(参照!G353="","",参照!G353)</f>
        <v>ＭＣリテールエナジー(株)_メニューD(残差)</v>
      </c>
      <c r="BB353" s="52">
        <f t="shared" si="36"/>
        <v>0.39700000000000002</v>
      </c>
      <c r="BD353" s="52" t="str">
        <f>IF(参照!L353="","",参照!L353)</f>
        <v>そうまＩグリッド合同会社</v>
      </c>
    </row>
    <row r="354" spans="47:56">
      <c r="AU354" s="52" t="str">
        <f>IF(参照!A354="","",参照!A354)</f>
        <v/>
      </c>
      <c r="AV354" s="52" t="str">
        <f>IF(参照!B354="","",参照!B354)</f>
        <v/>
      </c>
      <c r="AW354" s="52" t="str">
        <f>IF(参照!C354="","",参照!C354)</f>
        <v/>
      </c>
      <c r="AX354" s="52" t="str">
        <f>IF(参照!D354="","",参照!D354)</f>
        <v>(参考値)事業者全体</v>
      </c>
      <c r="AY354" s="52">
        <f>IF(参照!E354="","",参照!E354)</f>
        <v>4.7899999999999999E-4</v>
      </c>
      <c r="AZ354" s="52" t="str">
        <f>IF(参照!F354="","",参照!F354)</f>
        <v>ＭＣリテールエナジー(株)</v>
      </c>
      <c r="BA354" s="52" t="str">
        <f>IF(参照!G354="","",参照!G354)</f>
        <v>ＭＣリテールエナジー(株)_(参考値)事業者全体</v>
      </c>
      <c r="BB354" s="52">
        <f t="shared" si="36"/>
        <v>0.47899999999999998</v>
      </c>
      <c r="BD354" s="52" t="str">
        <f>IF(参照!L354="","",参照!L354)</f>
        <v>大一ガス(株)</v>
      </c>
    </row>
    <row r="355" spans="47:56">
      <c r="AU355" s="52" t="str">
        <f>IF(参照!A355="","",参照!A355)</f>
        <v>A0141</v>
      </c>
      <c r="AV355" s="52" t="str">
        <f>IF(参照!B355="","",参照!B355)</f>
        <v>(株)北九州パワー</v>
      </c>
      <c r="AW355" s="52">
        <f>IF(参照!C355="","",参照!C355)</f>
        <v>2.3900000000000001E-4</v>
      </c>
      <c r="AX355" s="52" t="str">
        <f>IF(参照!D355="","",参照!D355)</f>
        <v>メニューA</v>
      </c>
      <c r="AY355" s="52">
        <f>IF(参照!E355="","",参照!E355)</f>
        <v>0</v>
      </c>
      <c r="AZ355" s="52" t="str">
        <f>IF(参照!F355="","",参照!F355)</f>
        <v>(株)北九州パワー</v>
      </c>
      <c r="BA355" s="52" t="str">
        <f>IF(参照!G355="","",参照!G355)</f>
        <v>(株)北九州パワー_メニューA</v>
      </c>
      <c r="BB355" s="52">
        <f t="shared" si="36"/>
        <v>0</v>
      </c>
      <c r="BD355" s="52" t="str">
        <f>IF(参照!L355="","",参照!L355)</f>
        <v>(株)大仙こまちパワー</v>
      </c>
    </row>
    <row r="356" spans="47:56">
      <c r="AU356" s="52" t="str">
        <f>IF(参照!A356="","",参照!A356)</f>
        <v/>
      </c>
      <c r="AV356" s="52" t="str">
        <f>IF(参照!B356="","",参照!B356)</f>
        <v/>
      </c>
      <c r="AW356" s="52" t="str">
        <f>IF(参照!C356="","",参照!C356)</f>
        <v/>
      </c>
      <c r="AX356" s="52" t="str">
        <f>IF(参照!D356="","",参照!D356)</f>
        <v>メニューB(残差)</v>
      </c>
      <c r="AY356" s="52">
        <f>IF(参照!E356="","",参照!E356)</f>
        <v>3.1E-4</v>
      </c>
      <c r="AZ356" s="52" t="str">
        <f>IF(参照!F356="","",参照!F356)</f>
        <v>(株)北九州パワー</v>
      </c>
      <c r="BA356" s="52" t="str">
        <f>IF(参照!G356="","",参照!G356)</f>
        <v>(株)北九州パワー_メニューB(残差)</v>
      </c>
      <c r="BB356" s="52">
        <f t="shared" si="36"/>
        <v>0.31</v>
      </c>
      <c r="BD356" s="52" t="str">
        <f>IF(参照!L356="","",参照!L356)</f>
        <v>大東ガス(株)</v>
      </c>
    </row>
    <row r="357" spans="47:56">
      <c r="AU357" s="52" t="str">
        <f>IF(参照!A357="","",参照!A357)</f>
        <v/>
      </c>
      <c r="AV357" s="52" t="str">
        <f>IF(参照!B357="","",参照!B357)</f>
        <v/>
      </c>
      <c r="AW357" s="52" t="str">
        <f>IF(参照!C357="","",参照!C357)</f>
        <v/>
      </c>
      <c r="AX357" s="52" t="str">
        <f>IF(参照!D357="","",参照!D357)</f>
        <v>(参考値)事業者全体</v>
      </c>
      <c r="AY357" s="52">
        <f>IF(参照!E357="","",参照!E357)</f>
        <v>3.8500000000000003E-4</v>
      </c>
      <c r="AZ357" s="52" t="str">
        <f>IF(参照!F357="","",参照!F357)</f>
        <v>(株)北九州パワー</v>
      </c>
      <c r="BA357" s="52" t="str">
        <f>IF(参照!G357="","",参照!G357)</f>
        <v>(株)北九州パワー_(参考値)事業者全体</v>
      </c>
      <c r="BB357" s="52">
        <f t="shared" si="36"/>
        <v>0.38500000000000001</v>
      </c>
      <c r="BD357" s="52" t="str">
        <f>IF(参照!L357="","",参照!L357)</f>
        <v>大東建託パートナーズ(株)</v>
      </c>
    </row>
    <row r="358" spans="47:56">
      <c r="AU358" s="52" t="str">
        <f>IF(参照!A358="","",参照!A358)</f>
        <v>A0142</v>
      </c>
      <c r="AV358" s="52" t="str">
        <f>IF(参照!B358="","",参照!B358)</f>
        <v>武州瓦斯(株)</v>
      </c>
      <c r="AW358" s="52">
        <f>IF(参照!C358="","",参照!C358)</f>
        <v>3.6400000000000001E-4</v>
      </c>
      <c r="AX358" s="52" t="str">
        <f>IF(参照!D358="","",参照!D358)</f>
        <v>メニューA</v>
      </c>
      <c r="AY358" s="52">
        <f>IF(参照!E358="","",参照!E358)</f>
        <v>0</v>
      </c>
      <c r="AZ358" s="52" t="str">
        <f>IF(参照!F358="","",参照!F358)</f>
        <v>武州瓦斯(株)</v>
      </c>
      <c r="BA358" s="52" t="str">
        <f>IF(参照!G358="","",参照!G358)</f>
        <v>武州瓦斯(株)_メニューA</v>
      </c>
      <c r="BB358" s="52">
        <f t="shared" si="36"/>
        <v>0</v>
      </c>
      <c r="BD358" s="52" t="str">
        <f>IF(参照!L358="","",参照!L358)</f>
        <v>ダイヤモンドパワー(株)</v>
      </c>
    </row>
    <row r="359" spans="47:56">
      <c r="AU359" s="52" t="str">
        <f>IF(参照!A359="","",参照!A359)</f>
        <v/>
      </c>
      <c r="AV359" s="52" t="str">
        <f>IF(参照!B359="","",参照!B359)</f>
        <v/>
      </c>
      <c r="AW359" s="52" t="str">
        <f>IF(参照!C359="","",参照!C359)</f>
        <v/>
      </c>
      <c r="AX359" s="52" t="str">
        <f>IF(参照!D359="","",参照!D359)</f>
        <v>メニューB(残差)</v>
      </c>
      <c r="AY359" s="52">
        <f>IF(参照!E359="","",参照!E359)</f>
        <v>3.0800000000000001E-4</v>
      </c>
      <c r="AZ359" s="52" t="str">
        <f>IF(参照!F359="","",参照!F359)</f>
        <v>武州瓦斯(株)</v>
      </c>
      <c r="BA359" s="52" t="str">
        <f>IF(参照!G359="","",参照!G359)</f>
        <v>武州瓦斯(株)_メニューB(残差)</v>
      </c>
      <c r="BB359" s="52">
        <f t="shared" si="36"/>
        <v>0.308</v>
      </c>
      <c r="BD359" s="52" t="str">
        <f>IF(参照!L359="","",参照!L359)</f>
        <v>太陽ガス(株)</v>
      </c>
    </row>
    <row r="360" spans="47:56">
      <c r="AU360" s="52" t="str">
        <f>IF(参照!A360="","",参照!A360)</f>
        <v/>
      </c>
      <c r="AV360" s="52" t="str">
        <f>IF(参照!B360="","",参照!B360)</f>
        <v/>
      </c>
      <c r="AW360" s="52" t="str">
        <f>IF(参照!C360="","",参照!C360)</f>
        <v/>
      </c>
      <c r="AX360" s="52" t="str">
        <f>IF(参照!D360="","",参照!D360)</f>
        <v>(参考値)事業者全体</v>
      </c>
      <c r="AY360" s="52">
        <f>IF(参照!E360="","",参照!E360)</f>
        <v>3.8900000000000002E-4</v>
      </c>
      <c r="AZ360" s="52" t="str">
        <f>IF(参照!F360="","",参照!F360)</f>
        <v>武州瓦斯(株)</v>
      </c>
      <c r="BA360" s="52" t="str">
        <f>IF(参照!G360="","",参照!G360)</f>
        <v>武州瓦斯(株)_(参考値)事業者全体</v>
      </c>
      <c r="BB360" s="52">
        <f t="shared" si="36"/>
        <v>0.38900000000000001</v>
      </c>
      <c r="BD360" s="52" t="str">
        <f>IF(参照!L360="","",参照!L360)</f>
        <v>大和エネルギー(株)</v>
      </c>
    </row>
    <row r="361" spans="47:56">
      <c r="AU361" s="52" t="str">
        <f>IF(参照!A361="","",参照!A361)</f>
        <v>A0143</v>
      </c>
      <c r="AV361" s="52" t="str">
        <f>IF(参照!B361="","",参照!B361)</f>
        <v>リニューアブル・ジャパン(株)(旧：(株)みらい電力)</v>
      </c>
      <c r="AW361" s="52">
        <f>IF(参照!C361="","",参照!C361)</f>
        <v>3.1199999999999999E-4</v>
      </c>
      <c r="AX361" s="52" t="str">
        <f>IF(参照!D361="","",参照!D361)</f>
        <v>メニューA</v>
      </c>
      <c r="AY361" s="52">
        <f>IF(参照!E361="","",参照!E361)</f>
        <v>0</v>
      </c>
      <c r="AZ361" s="52" t="str">
        <f>IF(参照!F361="","",参照!F361)</f>
        <v>リニューアブル・ジャパン(株)(旧：(株)みらい電力)</v>
      </c>
      <c r="BA361" s="52" t="str">
        <f>IF(参照!G361="","",参照!G361)</f>
        <v>リニューアブル・ジャパン(株)(旧：(株)みらい電力)_メニューA</v>
      </c>
      <c r="BB361" s="52">
        <f t="shared" si="36"/>
        <v>0</v>
      </c>
      <c r="BD361" s="52" t="str">
        <f>IF(参照!L361="","",参照!L361)</f>
        <v>大和ハウス工業(株)　</v>
      </c>
    </row>
    <row r="362" spans="47:56">
      <c r="AU362" s="52" t="str">
        <f>IF(参照!A362="","",参照!A362)</f>
        <v/>
      </c>
      <c r="AV362" s="52" t="str">
        <f>IF(参照!B362="","",参照!B362)</f>
        <v/>
      </c>
      <c r="AW362" s="52" t="str">
        <f>IF(参照!C362="","",参照!C362)</f>
        <v/>
      </c>
      <c r="AX362" s="52" t="str">
        <f>IF(参照!D362="","",参照!D362)</f>
        <v>メニューB</v>
      </c>
      <c r="AY362" s="52">
        <f>IF(参照!E362="","",参照!E362)</f>
        <v>1.27E-4</v>
      </c>
      <c r="AZ362" s="52" t="str">
        <f>IF(参照!F362="","",参照!F362)</f>
        <v>リニューアブル・ジャパン(株)(旧：(株)みらい電力)</v>
      </c>
      <c r="BA362" s="52" t="str">
        <f>IF(参照!G362="","",参照!G362)</f>
        <v>リニューアブル・ジャパン(株)(旧：(株)みらい電力)_メニューB</v>
      </c>
      <c r="BB362" s="52">
        <f t="shared" si="36"/>
        <v>0.127</v>
      </c>
      <c r="BD362" s="52" t="str">
        <f>IF(参照!L362="","",参照!L362)</f>
        <v>大和ライフエナジア(株)</v>
      </c>
    </row>
    <row r="363" spans="47:56">
      <c r="AU363" s="52" t="str">
        <f>IF(参照!A363="","",参照!A363)</f>
        <v/>
      </c>
      <c r="AV363" s="52" t="str">
        <f>IF(参照!B363="","",参照!B363)</f>
        <v/>
      </c>
      <c r="AW363" s="52" t="str">
        <f>IF(参照!C363="","",参照!C363)</f>
        <v/>
      </c>
      <c r="AX363" s="52" t="str">
        <f>IF(参照!D363="","",参照!D363)</f>
        <v>メニューC</v>
      </c>
      <c r="AY363" s="52">
        <f>IF(参照!E363="","",参照!E363)</f>
        <v>1.83E-4</v>
      </c>
      <c r="AZ363" s="52" t="str">
        <f>IF(参照!F363="","",参照!F363)</f>
        <v>リニューアブル・ジャパン(株)(旧：(株)みらい電力)</v>
      </c>
      <c r="BA363" s="52" t="str">
        <f>IF(参照!G363="","",参照!G363)</f>
        <v>リニューアブル・ジャパン(株)(旧：(株)みらい電力)_メニューC</v>
      </c>
      <c r="BB363" s="52">
        <f t="shared" si="36"/>
        <v>0.183</v>
      </c>
      <c r="BD363" s="52" t="str">
        <f>IF(参照!L363="","",参照!L363)</f>
        <v>(株)タクマエナジー</v>
      </c>
    </row>
    <row r="364" spans="47:56">
      <c r="AU364" s="52" t="str">
        <f>IF(参照!A364="","",参照!A364)</f>
        <v/>
      </c>
      <c r="AV364" s="52" t="str">
        <f>IF(参照!B364="","",参照!B364)</f>
        <v/>
      </c>
      <c r="AW364" s="52" t="str">
        <f>IF(参照!C364="","",参照!C364)</f>
        <v/>
      </c>
      <c r="AX364" s="52" t="str">
        <f>IF(参照!D364="","",参照!D364)</f>
        <v>メニューD</v>
      </c>
      <c r="AY364" s="52">
        <f>IF(参照!E364="","",参照!E364)</f>
        <v>0</v>
      </c>
      <c r="AZ364" s="52" t="str">
        <f>IF(参照!F364="","",参照!F364)</f>
        <v>リニューアブル・ジャパン(株)(旧：(株)みらい電力)</v>
      </c>
      <c r="BA364" s="52" t="str">
        <f>IF(参照!G364="","",参照!G364)</f>
        <v>リニューアブル・ジャパン(株)(旧：(株)みらい電力)_メニューD</v>
      </c>
      <c r="BB364" s="52">
        <f t="shared" si="36"/>
        <v>0</v>
      </c>
      <c r="BD364" s="52" t="str">
        <f>IF(参照!L364="","",参照!L364)</f>
        <v>(株)タケエイでんき(旧：(株)横須賀アーバンウッドパワー)</v>
      </c>
    </row>
    <row r="365" spans="47:56">
      <c r="AU365" s="52" t="str">
        <f>IF(参照!A365="","",参照!A365)</f>
        <v/>
      </c>
      <c r="AV365" s="52" t="str">
        <f>IF(参照!B365="","",参照!B365)</f>
        <v/>
      </c>
      <c r="AW365" s="52" t="str">
        <f>IF(参照!C365="","",参照!C365)</f>
        <v/>
      </c>
      <c r="AX365" s="52" t="str">
        <f>IF(参照!D365="","",参照!D365)</f>
        <v>メニューE(残差)</v>
      </c>
      <c r="AY365" s="52">
        <f>IF(参照!E365="","",参照!E365)</f>
        <v>3.5100000000000002E-4</v>
      </c>
      <c r="AZ365" s="52" t="str">
        <f>IF(参照!F365="","",参照!F365)</f>
        <v>リニューアブル・ジャパン(株)(旧：(株)みらい電力)</v>
      </c>
      <c r="BA365" s="52" t="str">
        <f>IF(参照!G365="","",参照!G365)</f>
        <v>リニューアブル・ジャパン(株)(旧：(株)みらい電力)_メニューE(残差)</v>
      </c>
      <c r="BB365" s="52">
        <f t="shared" si="36"/>
        <v>0.35100000000000003</v>
      </c>
      <c r="BD365" s="52" t="str">
        <f>IF(参照!L365="","",参照!L365)</f>
        <v>たんたんエナジー(株)</v>
      </c>
    </row>
    <row r="366" spans="47:56">
      <c r="AU366" s="52" t="str">
        <f>IF(参照!A366="","",参照!A366)</f>
        <v/>
      </c>
      <c r="AV366" s="52" t="str">
        <f>IF(参照!B366="","",参照!B366)</f>
        <v/>
      </c>
      <c r="AW366" s="52" t="str">
        <f>IF(参照!C366="","",参照!C366)</f>
        <v/>
      </c>
      <c r="AX366" s="52" t="str">
        <f>IF(参照!D366="","",参照!D366)</f>
        <v>(参考値)事業者全体</v>
      </c>
      <c r="AY366" s="52">
        <f>IF(参照!E366="","",参照!E366)</f>
        <v>5.7499999999999999E-4</v>
      </c>
      <c r="AZ366" s="52" t="str">
        <f>IF(参照!F366="","",参照!F366)</f>
        <v>リニューアブル・ジャパン(株)(旧：(株)みらい電力)</v>
      </c>
      <c r="BA366" s="52" t="str">
        <f>IF(参照!G366="","",参照!G366)</f>
        <v>リニューアブル・ジャパン(株)(旧：(株)みらい電力)_(参考値)事業者全体</v>
      </c>
      <c r="BB366" s="52">
        <f t="shared" si="36"/>
        <v>0.57499999999999996</v>
      </c>
      <c r="BD366" s="52" t="str">
        <f>IF(参照!L366="","",参照!L366)</f>
        <v>(株)地域創生ホールディングス</v>
      </c>
    </row>
    <row r="367" spans="47:56">
      <c r="AU367" s="52" t="str">
        <f>IF(参照!A367="","",参照!A367)</f>
        <v>A0144</v>
      </c>
      <c r="AV367" s="52" t="str">
        <f>IF(参照!B367="","",参照!B367)</f>
        <v>大垣ガス(株)</v>
      </c>
      <c r="AW367" s="52">
        <f>IF(参照!C367="","",参照!C367)</f>
        <v>3.6400000000000001E-4</v>
      </c>
      <c r="AX367" s="52" t="str">
        <f>IF(参照!D367="","",参照!D367)</f>
        <v/>
      </c>
      <c r="AY367" s="52">
        <f>IF(参照!E367="","",参照!E367)</f>
        <v>3.0800000000000001E-4</v>
      </c>
      <c r="AZ367" s="52" t="str">
        <f>IF(参照!F367="","",参照!F367)</f>
        <v>大垣ガス(株)</v>
      </c>
      <c r="BA367" s="52" t="str">
        <f>IF(参照!G367="","",参照!G367)</f>
        <v>大垣ガス(株)_</v>
      </c>
      <c r="BB367" s="52">
        <f t="shared" si="36"/>
        <v>0.308</v>
      </c>
      <c r="BD367" s="52" t="str">
        <f>IF(参照!L367="","",参照!L367)</f>
        <v>(株)地球クラブ</v>
      </c>
    </row>
    <row r="368" spans="47:56">
      <c r="AU368" s="52" t="str">
        <f>IF(参照!A368="","",参照!A368)</f>
        <v>A0145</v>
      </c>
      <c r="AV368" s="52" t="str">
        <f>IF(参照!B368="","",参照!B368)</f>
        <v>(株)藤田商店</v>
      </c>
      <c r="AW368" s="52">
        <f>IF(参照!C368="","",参照!C368)</f>
        <v>4.86E-4</v>
      </c>
      <c r="AX368" s="52" t="str">
        <f>IF(参照!D368="","",参照!D368)</f>
        <v>メニューA</v>
      </c>
      <c r="AY368" s="52">
        <f>IF(参照!E368="","",参照!E368)</f>
        <v>0</v>
      </c>
      <c r="AZ368" s="52" t="str">
        <f>IF(参照!F368="","",参照!F368)</f>
        <v>(株)藤田商店</v>
      </c>
      <c r="BA368" s="52" t="str">
        <f>IF(参照!G368="","",参照!G368)</f>
        <v>(株)藤田商店_メニューA</v>
      </c>
      <c r="BB368" s="52">
        <f t="shared" si="36"/>
        <v>0</v>
      </c>
      <c r="BD368" s="52" t="str">
        <f>IF(参照!L368="","",参照!L368)</f>
        <v>秩父新電力(株)</v>
      </c>
    </row>
    <row r="369" spans="47:56">
      <c r="AU369" s="52" t="str">
        <f>IF(参照!A369="","",参照!A369)</f>
        <v/>
      </c>
      <c r="AV369" s="52" t="str">
        <f>IF(参照!B369="","",参照!B369)</f>
        <v/>
      </c>
      <c r="AW369" s="52" t="str">
        <f>IF(参照!C369="","",参照!C369)</f>
        <v/>
      </c>
      <c r="AX369" s="52" t="str">
        <f>IF(参照!D369="","",参照!D369)</f>
        <v>メニューB(残差)</v>
      </c>
      <c r="AY369" s="52">
        <f>IF(参照!E369="","",参照!E369)</f>
        <v>4.66E-4</v>
      </c>
      <c r="AZ369" s="52" t="str">
        <f>IF(参照!F369="","",参照!F369)</f>
        <v>(株)藤田商店</v>
      </c>
      <c r="BA369" s="52" t="str">
        <f>IF(参照!G369="","",参照!G369)</f>
        <v>(株)藤田商店_メニューB(残差)</v>
      </c>
      <c r="BB369" s="52">
        <f t="shared" si="36"/>
        <v>0.46599999999999997</v>
      </c>
      <c r="BD369" s="52" t="str">
        <f>IF(参照!L369="","",参照!L369)</f>
        <v>千葉電力(株)</v>
      </c>
    </row>
    <row r="370" spans="47:56">
      <c r="AU370" s="52" t="str">
        <f>IF(参照!A370="","",参照!A370)</f>
        <v/>
      </c>
      <c r="AV370" s="52" t="str">
        <f>IF(参照!B370="","",参照!B370)</f>
        <v/>
      </c>
      <c r="AW370" s="52" t="str">
        <f>IF(参照!C370="","",参照!C370)</f>
        <v/>
      </c>
      <c r="AX370" s="52" t="str">
        <f>IF(参照!D370="","",参照!D370)</f>
        <v>(参考値)事業者全体</v>
      </c>
      <c r="AY370" s="52">
        <f>IF(参照!E370="","",参照!E370)</f>
        <v>5.3899999999999998E-4</v>
      </c>
      <c r="AZ370" s="52" t="str">
        <f>IF(参照!F370="","",参照!F370)</f>
        <v>(株)藤田商店</v>
      </c>
      <c r="BA370" s="52" t="str">
        <f>IF(参照!G370="","",参照!G370)</f>
        <v>(株)藤田商店_(参考値)事業者全体</v>
      </c>
      <c r="BB370" s="52">
        <f t="shared" si="36"/>
        <v>0.53900000000000003</v>
      </c>
      <c r="BD370" s="52" t="str">
        <f>IF(参照!L370="","",参照!L370)</f>
        <v>(株)チャームドライフ</v>
      </c>
    </row>
    <row r="371" spans="47:56">
      <c r="AU371" s="52" t="str">
        <f>IF(参照!A371="","",参照!A371)</f>
        <v>A0146</v>
      </c>
      <c r="AV371" s="52" t="str">
        <f>IF(参照!B371="","",参照!B371)</f>
        <v>(株)ケーブルネット下関</v>
      </c>
      <c r="AW371" s="52">
        <f>IF(参照!C371="","",参照!C371)</f>
        <v>4.5800000000000002E-4</v>
      </c>
      <c r="AX371" s="52" t="str">
        <f>IF(参照!D371="","",参照!D371)</f>
        <v/>
      </c>
      <c r="AY371" s="52">
        <f>IF(参照!E371="","",参照!E371)</f>
        <v>5.0000000000000001E-4</v>
      </c>
      <c r="AZ371" s="52" t="str">
        <f>IF(参照!F371="","",参照!F371)</f>
        <v>(株)ケーブルネット下関</v>
      </c>
      <c r="BA371" s="52" t="str">
        <f>IF(参照!G371="","",参照!G371)</f>
        <v>(株)ケーブルネット下関_</v>
      </c>
      <c r="BB371" s="52">
        <f t="shared" si="36"/>
        <v>0.5</v>
      </c>
      <c r="BD371" s="52" t="str">
        <f>IF(参照!L371="","",参照!L371)</f>
        <v>中央電力(株)</v>
      </c>
    </row>
    <row r="372" spans="47:56">
      <c r="AU372" s="52" t="str">
        <f>IF(参照!A372="","",参照!A372)</f>
        <v>A0147</v>
      </c>
      <c r="AV372" s="52" t="str">
        <f>IF(参照!B372="","",参照!B372)</f>
        <v>(株)ジェイコム九州</v>
      </c>
      <c r="AW372" s="52">
        <f>IF(参照!C372="","",参照!C372)</f>
        <v>4.6099999999999998E-4</v>
      </c>
      <c r="AX372" s="52" t="str">
        <f>IF(参照!D372="","",参照!D372)</f>
        <v/>
      </c>
      <c r="AY372" s="52">
        <f>IF(参照!E372="","",参照!E372)</f>
        <v>5.0299999999999997E-4</v>
      </c>
      <c r="AZ372" s="52" t="str">
        <f>IF(参照!F372="","",参照!F372)</f>
        <v>(株)ジェイコム九州</v>
      </c>
      <c r="BA372" s="52" t="str">
        <f>IF(参照!G372="","",参照!G372)</f>
        <v>(株)ジェイコム九州_</v>
      </c>
      <c r="BB372" s="52">
        <f t="shared" si="36"/>
        <v>0.503</v>
      </c>
      <c r="BD372" s="52" t="str">
        <f>IF(参照!L372="","",参照!L372)</f>
        <v>中央電力エナジー(株)</v>
      </c>
    </row>
    <row r="373" spans="47:56">
      <c r="AU373" s="52" t="str">
        <f>IF(参照!A373="","",参照!A373)</f>
        <v>A0149</v>
      </c>
      <c r="AV373" s="52" t="str">
        <f>IF(参照!B373="","",参照!B373)</f>
        <v>(株)グローバルエンジニアリング</v>
      </c>
      <c r="AW373" s="52">
        <f>IF(参照!C373="","",参照!C373)</f>
        <v>5.4299999999999997E-4</v>
      </c>
      <c r="AX373" s="52" t="str">
        <f>IF(参照!D373="","",参照!D373)</f>
        <v>メニューA</v>
      </c>
      <c r="AY373" s="52">
        <f>IF(参照!E373="","",参照!E373)</f>
        <v>0</v>
      </c>
      <c r="AZ373" s="52" t="str">
        <f>IF(参照!F373="","",参照!F373)</f>
        <v>(株)グローバルエンジニアリング</v>
      </c>
      <c r="BA373" s="52" t="str">
        <f>IF(参照!G373="","",参照!G373)</f>
        <v>(株)グローバルエンジニアリング_メニューA</v>
      </c>
      <c r="BB373" s="52">
        <f t="shared" si="36"/>
        <v>0</v>
      </c>
      <c r="BD373" s="52" t="str">
        <f>IF(参照!L373="","",参照!L373)</f>
        <v>(株)中海テレビ放送</v>
      </c>
    </row>
    <row r="374" spans="47:56">
      <c r="AU374" s="52" t="str">
        <f>IF(参照!A374="","",参照!A374)</f>
        <v/>
      </c>
      <c r="AV374" s="52" t="str">
        <f>IF(参照!B374="","",参照!B374)</f>
        <v/>
      </c>
      <c r="AW374" s="52" t="str">
        <f>IF(参照!C374="","",参照!C374)</f>
        <v/>
      </c>
      <c r="AX374" s="52" t="str">
        <f>IF(参照!D374="","",参照!D374)</f>
        <v>メニューB(残差)</v>
      </c>
      <c r="AY374" s="52">
        <f>IF(参照!E374="","",参照!E374)</f>
        <v>5.7300000000000005E-4</v>
      </c>
      <c r="AZ374" s="52" t="str">
        <f>IF(参照!F374="","",参照!F374)</f>
        <v>(株)グローバルエンジニアリング</v>
      </c>
      <c r="BA374" s="52" t="str">
        <f>IF(参照!G374="","",参照!G374)</f>
        <v>(株)グローバルエンジニアリング_メニューB(残差)</v>
      </c>
      <c r="BB374" s="52">
        <f t="shared" si="36"/>
        <v>0.57300000000000006</v>
      </c>
      <c r="BD374" s="52" t="str">
        <f>IF(参照!L374="","",参照!L374)</f>
        <v>(株)中京電力</v>
      </c>
    </row>
    <row r="375" spans="47:56">
      <c r="AU375" s="52" t="str">
        <f>IF(参照!A375="","",参照!A375)</f>
        <v/>
      </c>
      <c r="AV375" s="52" t="str">
        <f>IF(参照!B375="","",参照!B375)</f>
        <v/>
      </c>
      <c r="AW375" s="52" t="str">
        <f>IF(参照!C375="","",参照!C375)</f>
        <v/>
      </c>
      <c r="AX375" s="52" t="str">
        <f>IF(参照!D375="","",参照!D375)</f>
        <v>(参考値)事業者全体</v>
      </c>
      <c r="AY375" s="52">
        <f>IF(参照!E375="","",参照!E375)</f>
        <v>3.77E-4</v>
      </c>
      <c r="AZ375" s="52" t="str">
        <f>IF(参照!F375="","",参照!F375)</f>
        <v>(株)グローバルエンジニアリング</v>
      </c>
      <c r="BA375" s="52" t="str">
        <f>IF(参照!G375="","",参照!G375)</f>
        <v>(株)グローバルエンジニアリング_(参考値)事業者全体</v>
      </c>
      <c r="BB375" s="52">
        <f t="shared" si="36"/>
        <v>0.377</v>
      </c>
      <c r="BD375" s="52" t="str">
        <f>IF(参照!L375="","",参照!L375)</f>
        <v>中小企業支援(株)</v>
      </c>
    </row>
    <row r="376" spans="47:56">
      <c r="AU376" s="52" t="str">
        <f>IF(参照!A376="","",参照!A376)</f>
        <v>A0150</v>
      </c>
      <c r="AV376" s="52" t="str">
        <f>IF(参照!B376="","",参照!B376)</f>
        <v>九州エナジー(株)</v>
      </c>
      <c r="AW376" s="52">
        <f>IF(参照!C376="","",参照!C376)</f>
        <v>4.7600000000000002E-4</v>
      </c>
      <c r="AX376" s="52" t="str">
        <f>IF(参照!D376="","",参照!D376)</f>
        <v>メニューA</v>
      </c>
      <c r="AY376" s="52">
        <f>IF(参照!E376="","",参照!E376)</f>
        <v>0</v>
      </c>
      <c r="AZ376" s="52" t="str">
        <f>IF(参照!F376="","",参照!F376)</f>
        <v>九州エナジー(株)</v>
      </c>
      <c r="BA376" s="52" t="str">
        <f>IF(参照!G376="","",参照!G376)</f>
        <v>九州エナジー(株)_メニューA</v>
      </c>
      <c r="BB376" s="52">
        <f t="shared" si="36"/>
        <v>0</v>
      </c>
      <c r="BD376" s="52" t="str">
        <f>IF(参照!L376="","",参照!L376)</f>
        <v>(株)津軽あっぷるパワー</v>
      </c>
    </row>
    <row r="377" spans="47:56">
      <c r="AU377" s="52" t="str">
        <f>IF(参照!A377="","",参照!A377)</f>
        <v/>
      </c>
      <c r="AV377" s="52" t="str">
        <f>IF(参照!B377="","",参照!B377)</f>
        <v/>
      </c>
      <c r="AW377" s="52" t="str">
        <f>IF(参照!C377="","",参照!C377)</f>
        <v/>
      </c>
      <c r="AX377" s="52" t="str">
        <f>IF(参照!D377="","",参照!D377)</f>
        <v>メニューB(残差)</v>
      </c>
      <c r="AY377" s="52">
        <f>IF(参照!E377="","",参照!E377)</f>
        <v>4.37E-4</v>
      </c>
      <c r="AZ377" s="52" t="str">
        <f>IF(参照!F377="","",参照!F377)</f>
        <v>九州エナジー(株)</v>
      </c>
      <c r="BA377" s="52" t="str">
        <f>IF(参照!G377="","",参照!G377)</f>
        <v>九州エナジー(株)_メニューB(残差)</v>
      </c>
      <c r="BB377" s="52">
        <f t="shared" si="36"/>
        <v>0.437</v>
      </c>
      <c r="BD377" s="52" t="str">
        <f>IF(参照!L377="","",参照!L377)</f>
        <v>土浦ケーブルテレビ(株)</v>
      </c>
    </row>
    <row r="378" spans="47:56">
      <c r="AU378" s="52" t="str">
        <f>IF(参照!A378="","",参照!A378)</f>
        <v/>
      </c>
      <c r="AV378" s="52" t="str">
        <f>IF(参照!B378="","",参照!B378)</f>
        <v/>
      </c>
      <c r="AW378" s="52" t="str">
        <f>IF(参照!C378="","",参照!C378)</f>
        <v/>
      </c>
      <c r="AX378" s="52" t="str">
        <f>IF(参照!D378="","",参照!D378)</f>
        <v>(参考値)事業者全体</v>
      </c>
      <c r="AY378" s="52">
        <f>IF(参照!E378="","",参照!E378)</f>
        <v>4.6799999999999999E-4</v>
      </c>
      <c r="AZ378" s="52" t="str">
        <f>IF(参照!F378="","",参照!F378)</f>
        <v>九州エナジー(株)</v>
      </c>
      <c r="BA378" s="52" t="str">
        <f>IF(参照!G378="","",参照!G378)</f>
        <v>九州エナジー(株)_(参考値)事業者全体</v>
      </c>
      <c r="BB378" s="52">
        <f t="shared" si="36"/>
        <v>0.46799999999999997</v>
      </c>
      <c r="BD378" s="52" t="str">
        <f>IF(参照!L378="","",参照!L378)</f>
        <v>つづくみらいエナジー(株)</v>
      </c>
    </row>
    <row r="379" spans="47:56">
      <c r="AU379" s="52" t="str">
        <f>IF(参照!A379="","",参照!A379)</f>
        <v>A0151</v>
      </c>
      <c r="AV379" s="52" t="str">
        <f>IF(参照!B379="","",参照!B379)</f>
        <v>(株)トヨタエナジーソリューションズ</v>
      </c>
      <c r="AW379" s="52">
        <f>IF(参照!C379="","",参照!C379)</f>
        <v>4.3300000000000001E-4</v>
      </c>
      <c r="AX379" s="52" t="str">
        <f>IF(参照!D379="","",参照!D379)</f>
        <v/>
      </c>
      <c r="AY379" s="52">
        <f>IF(参照!E379="","",参照!E379)</f>
        <v>4.2400000000000001E-4</v>
      </c>
      <c r="AZ379" s="52" t="str">
        <f>IF(参照!F379="","",参照!F379)</f>
        <v>(株)トヨタエナジーソリューションズ</v>
      </c>
      <c r="BA379" s="52" t="str">
        <f>IF(参照!G379="","",参照!G379)</f>
        <v>(株)トヨタエナジーソリューションズ_</v>
      </c>
      <c r="BB379" s="52">
        <f t="shared" si="36"/>
        <v>0.42399999999999999</v>
      </c>
      <c r="BD379" s="52" t="str">
        <f>IF(参照!L379="","",参照!L379)</f>
        <v>ティーダッシュ合同会社</v>
      </c>
    </row>
    <row r="380" spans="47:56">
      <c r="AU380" s="52" t="str">
        <f>IF(参照!A380="","",参照!A380)</f>
        <v>A0153</v>
      </c>
      <c r="AV380" s="52" t="str">
        <f>IF(参照!B380="","",参照!B380)</f>
        <v>(株)エナリス・パワー・マーケティング</v>
      </c>
      <c r="AW380" s="52">
        <f>IF(参照!C380="","",参照!C380)</f>
        <v>4.5199999999999998E-4</v>
      </c>
      <c r="AX380" s="52" t="str">
        <f>IF(参照!D380="","",参照!D380)</f>
        <v>メニューA</v>
      </c>
      <c r="AY380" s="52">
        <f>IF(参照!E380="","",参照!E380)</f>
        <v>0</v>
      </c>
      <c r="AZ380" s="52" t="str">
        <f>IF(参照!F380="","",参照!F380)</f>
        <v>(株)エナリス・パワー・マーケティング</v>
      </c>
      <c r="BA380" s="52" t="str">
        <f>IF(参照!G380="","",参照!G380)</f>
        <v>(株)エナリス・パワー・マーケティング_メニューA</v>
      </c>
      <c r="BB380" s="52">
        <f t="shared" si="36"/>
        <v>0</v>
      </c>
      <c r="BD380" s="52" t="str">
        <f>IF(参照!L380="","",参照!L380)</f>
        <v>デジタルグリッド(株)</v>
      </c>
    </row>
    <row r="381" spans="47:56">
      <c r="AU381" s="52" t="str">
        <f>IF(参照!A381="","",参照!A381)</f>
        <v/>
      </c>
      <c r="AV381" s="52" t="str">
        <f>IF(参照!B381="","",参照!B381)</f>
        <v/>
      </c>
      <c r="AW381" s="52" t="str">
        <f>IF(参照!C381="","",参照!C381)</f>
        <v/>
      </c>
      <c r="AX381" s="52" t="str">
        <f>IF(参照!D381="","",参照!D381)</f>
        <v>メニューB</v>
      </c>
      <c r="AY381" s="52">
        <f>IF(参照!E381="","",参照!E381)</f>
        <v>3.77E-4</v>
      </c>
      <c r="AZ381" s="52" t="str">
        <f>IF(参照!F381="","",参照!F381)</f>
        <v>(株)エナリス・パワー・マーケティング</v>
      </c>
      <c r="BA381" s="52" t="str">
        <f>IF(参照!G381="","",参照!G381)</f>
        <v>(株)エナリス・パワー・マーケティング_メニューB</v>
      </c>
      <c r="BB381" s="52">
        <f t="shared" si="36"/>
        <v>0.377</v>
      </c>
      <c r="BD381" s="52" t="str">
        <f>IF(参照!L381="","",参照!L381)</f>
        <v>テス・エンジニアリング(株)</v>
      </c>
    </row>
    <row r="382" spans="47:56">
      <c r="AU382" s="52" t="str">
        <f>IF(参照!A382="","",参照!A382)</f>
        <v/>
      </c>
      <c r="AV382" s="52" t="str">
        <f>IF(参照!B382="","",参照!B382)</f>
        <v/>
      </c>
      <c r="AW382" s="52" t="str">
        <f>IF(参照!C382="","",参照!C382)</f>
        <v/>
      </c>
      <c r="AX382" s="52" t="str">
        <f>IF(参照!D382="","",参照!D382)</f>
        <v>メニューC</v>
      </c>
      <c r="AY382" s="52">
        <f>IF(参照!E382="","",参照!E382)</f>
        <v>0</v>
      </c>
      <c r="AZ382" s="52" t="str">
        <f>IF(参照!F382="","",参照!F382)</f>
        <v>(株)エナリス・パワー・マーケティング</v>
      </c>
      <c r="BA382" s="52" t="str">
        <f>IF(参照!G382="","",参照!G382)</f>
        <v>(株)エナリス・パワー・マーケティング_メニューC</v>
      </c>
      <c r="BB382" s="52">
        <f t="shared" si="36"/>
        <v>0</v>
      </c>
      <c r="BD382" s="52" t="str">
        <f>IF(参照!L382="","",参照!L382)</f>
        <v>テプコカスタマーサービス(株)</v>
      </c>
    </row>
    <row r="383" spans="47:56">
      <c r="AU383" s="52" t="str">
        <f>IF(参照!A383="","",参照!A383)</f>
        <v/>
      </c>
      <c r="AV383" s="52" t="str">
        <f>IF(参照!B383="","",参照!B383)</f>
        <v/>
      </c>
      <c r="AW383" s="52" t="str">
        <f>IF(参照!C383="","",参照!C383)</f>
        <v/>
      </c>
      <c r="AX383" s="52" t="str">
        <f>IF(参照!D383="","",参照!D383)</f>
        <v>メニューD</v>
      </c>
      <c r="AY383" s="52">
        <f>IF(参照!E383="","",参照!E383)</f>
        <v>0</v>
      </c>
      <c r="AZ383" s="52" t="str">
        <f>IF(参照!F383="","",参照!F383)</f>
        <v>(株)エナリス・パワー・マーケティング</v>
      </c>
      <c r="BA383" s="52" t="str">
        <f>IF(参照!G383="","",参照!G383)</f>
        <v>(株)エナリス・パワー・マーケティング_メニューD</v>
      </c>
      <c r="BB383" s="52">
        <f t="shared" si="36"/>
        <v>0</v>
      </c>
      <c r="BD383" s="52" t="str">
        <f>IF(参照!L383="","",参照!L383)</f>
        <v>(株)デベロップ</v>
      </c>
    </row>
    <row r="384" spans="47:56">
      <c r="AU384" s="52" t="str">
        <f>IF(参照!A384="","",参照!A384)</f>
        <v/>
      </c>
      <c r="AV384" s="52" t="str">
        <f>IF(参照!B384="","",参照!B384)</f>
        <v/>
      </c>
      <c r="AW384" s="52" t="str">
        <f>IF(参照!C384="","",参照!C384)</f>
        <v/>
      </c>
      <c r="AX384" s="52" t="str">
        <f>IF(参照!D384="","",参照!D384)</f>
        <v>メニューE</v>
      </c>
      <c r="AY384" s="52">
        <f>IF(参照!E384="","",参照!E384)</f>
        <v>0</v>
      </c>
      <c r="AZ384" s="52" t="str">
        <f>IF(参照!F384="","",参照!F384)</f>
        <v>(株)エナリス・パワー・マーケティング</v>
      </c>
      <c r="BA384" s="52" t="str">
        <f>IF(参照!G384="","",参照!G384)</f>
        <v>(株)エナリス・パワー・マーケティング_メニューE</v>
      </c>
      <c r="BB384" s="52">
        <f t="shared" si="36"/>
        <v>0</v>
      </c>
      <c r="BD384" s="52" t="str">
        <f>IF(参照!L384="","",参照!L384)</f>
        <v>(株)デライトアップ</v>
      </c>
    </row>
    <row r="385" spans="47:56">
      <c r="AU385" s="52" t="str">
        <f>IF(参照!A385="","",参照!A385)</f>
        <v/>
      </c>
      <c r="AV385" s="52" t="str">
        <f>IF(参照!B385="","",参照!B385)</f>
        <v/>
      </c>
      <c r="AW385" s="52" t="str">
        <f>IF(参照!C385="","",参照!C385)</f>
        <v/>
      </c>
      <c r="AX385" s="52" t="str">
        <f>IF(参照!D385="","",参照!D385)</f>
        <v>メニューF</v>
      </c>
      <c r="AY385" s="52">
        <f>IF(参照!E385="","",参照!E385)</f>
        <v>0</v>
      </c>
      <c r="AZ385" s="52" t="str">
        <f>IF(参照!F385="","",参照!F385)</f>
        <v>(株)エナリス・パワー・マーケティング</v>
      </c>
      <c r="BA385" s="52" t="str">
        <f>IF(参照!G385="","",参照!G385)</f>
        <v>(株)エナリス・パワー・マーケティング_メニューF</v>
      </c>
      <c r="BB385" s="52">
        <f t="shared" si="36"/>
        <v>0</v>
      </c>
      <c r="BD385" s="52" t="str">
        <f>IF(参照!L385="","",参照!L385)</f>
        <v>(株)テレ・マーカー</v>
      </c>
    </row>
    <row r="386" spans="47:56">
      <c r="AU386" s="52" t="str">
        <f>IF(参照!A386="","",参照!A386)</f>
        <v/>
      </c>
      <c r="AV386" s="52" t="str">
        <f>IF(参照!B386="","",参照!B386)</f>
        <v/>
      </c>
      <c r="AW386" s="52" t="str">
        <f>IF(参照!C386="","",参照!C386)</f>
        <v/>
      </c>
      <c r="AX386" s="52" t="str">
        <f>IF(参照!D386="","",参照!D386)</f>
        <v>メニューG</v>
      </c>
      <c r="AY386" s="52">
        <f>IF(参照!E386="","",参照!E386)</f>
        <v>0</v>
      </c>
      <c r="AZ386" s="52" t="str">
        <f>IF(参照!F386="","",参照!F386)</f>
        <v>(株)エナリス・パワー・マーケティング</v>
      </c>
      <c r="BA386" s="52" t="str">
        <f>IF(参照!G386="","",参照!G386)</f>
        <v>(株)エナリス・パワー・マーケティング_メニューG</v>
      </c>
      <c r="BB386" s="52">
        <f t="shared" si="36"/>
        <v>0</v>
      </c>
      <c r="BD386" s="52" t="str">
        <f>IF(参照!L386="","",参照!L386)</f>
        <v>(株)デンケン</v>
      </c>
    </row>
    <row r="387" spans="47:56">
      <c r="AU387" s="52" t="str">
        <f>IF(参照!A387="","",参照!A387)</f>
        <v/>
      </c>
      <c r="AV387" s="52" t="str">
        <f>IF(参照!B387="","",参照!B387)</f>
        <v/>
      </c>
      <c r="AW387" s="52" t="str">
        <f>IF(参照!C387="","",参照!C387)</f>
        <v/>
      </c>
      <c r="AX387" s="52" t="str">
        <f>IF(参照!D387="","",参照!D387)</f>
        <v>メニューH</v>
      </c>
      <c r="AY387" s="52">
        <f>IF(参照!E387="","",参照!E387)</f>
        <v>1E-4</v>
      </c>
      <c r="AZ387" s="52" t="str">
        <f>IF(参照!F387="","",参照!F387)</f>
        <v>(株)エナリス・パワー・マーケティング</v>
      </c>
      <c r="BA387" s="52" t="str">
        <f>IF(参照!G387="","",参照!G387)</f>
        <v>(株)エナリス・パワー・マーケティング_メニューH</v>
      </c>
      <c r="BB387" s="52">
        <f t="shared" si="36"/>
        <v>0.1</v>
      </c>
      <c r="BD387" s="52" t="str">
        <f>IF(参照!L387="","",参照!L387)</f>
        <v>電源開発(株)</v>
      </c>
    </row>
    <row r="388" spans="47:56">
      <c r="AU388" s="52" t="str">
        <f>IF(参照!A388="","",参照!A388)</f>
        <v/>
      </c>
      <c r="AV388" s="52" t="str">
        <f>IF(参照!B388="","",参照!B388)</f>
        <v/>
      </c>
      <c r="AW388" s="52" t="str">
        <f>IF(参照!C388="","",参照!C388)</f>
        <v/>
      </c>
      <c r="AX388" s="52" t="str">
        <f>IF(参照!D388="","",参照!D388)</f>
        <v>メニューI</v>
      </c>
      <c r="AY388" s="52">
        <f>IF(参照!E388="","",参照!E388)</f>
        <v>2.9999999999999997E-4</v>
      </c>
      <c r="AZ388" s="52" t="str">
        <f>IF(参照!F388="","",参照!F388)</f>
        <v>(株)エナリス・パワー・マーケティング</v>
      </c>
      <c r="BA388" s="52" t="str">
        <f>IF(参照!G388="","",参照!G388)</f>
        <v>(株)エナリス・パワー・マーケティング_メニューI</v>
      </c>
      <c r="BB388" s="52">
        <f t="shared" si="36"/>
        <v>0.3</v>
      </c>
      <c r="BD388" s="52" t="str">
        <f>IF(参照!L388="","",参照!L388)</f>
        <v>電力保全サービス(株)</v>
      </c>
    </row>
    <row r="389" spans="47:56">
      <c r="AU389" s="52" t="str">
        <f>IF(参照!A389="","",参照!A389)</f>
        <v/>
      </c>
      <c r="AV389" s="52" t="str">
        <f>IF(参照!B389="","",参照!B389)</f>
        <v/>
      </c>
      <c r="AW389" s="52" t="str">
        <f>IF(参照!C389="","",参照!C389)</f>
        <v/>
      </c>
      <c r="AX389" s="52" t="str">
        <f>IF(参照!D389="","",参照!D389)</f>
        <v>メニューJ</v>
      </c>
      <c r="AY389" s="52">
        <f>IF(参照!E389="","",参照!E389)</f>
        <v>4.0000000000000002E-4</v>
      </c>
      <c r="AZ389" s="52" t="str">
        <f>IF(参照!F389="","",参照!F389)</f>
        <v>(株)エナリス・パワー・マーケティング</v>
      </c>
      <c r="BA389" s="52" t="str">
        <f>IF(参照!G389="","",参照!G389)</f>
        <v>(株)エナリス・パワー・マーケティング_メニューJ</v>
      </c>
      <c r="BB389" s="52">
        <f t="shared" ref="BB389:BB452" si="37">AY389*1000</f>
        <v>0.4</v>
      </c>
      <c r="BD389" s="52" t="str">
        <f>IF(参照!L389="","",参照!L389)</f>
        <v>東亜ガス(株)</v>
      </c>
    </row>
    <row r="390" spans="47:56">
      <c r="AU390" s="52" t="str">
        <f>IF(参照!A390="","",参照!A390)</f>
        <v/>
      </c>
      <c r="AV390" s="52" t="str">
        <f>IF(参照!B390="","",参照!B390)</f>
        <v/>
      </c>
      <c r="AW390" s="52" t="str">
        <f>IF(参照!C390="","",参照!C390)</f>
        <v/>
      </c>
      <c r="AX390" s="52" t="str">
        <f>IF(参照!D390="","",参照!D390)</f>
        <v>メニューK</v>
      </c>
      <c r="AY390" s="52">
        <f>IF(参照!E390="","",参照!E390)</f>
        <v>4.0000000000000002E-4</v>
      </c>
      <c r="AZ390" s="52" t="str">
        <f>IF(参照!F390="","",参照!F390)</f>
        <v>(株)エナリス・パワー・マーケティング</v>
      </c>
      <c r="BA390" s="52" t="str">
        <f>IF(参照!G390="","",参照!G390)</f>
        <v>(株)エナリス・パワー・マーケティング_メニューK</v>
      </c>
      <c r="BB390" s="52">
        <f t="shared" si="37"/>
        <v>0.4</v>
      </c>
      <c r="BD390" s="52" t="str">
        <f>IF(参照!L390="","",参照!L390)</f>
        <v>(株)東急パワーサプライ</v>
      </c>
    </row>
    <row r="391" spans="47:56">
      <c r="AU391" s="52" t="str">
        <f>IF(参照!A391="","",参照!A391)</f>
        <v/>
      </c>
      <c r="AV391" s="52" t="str">
        <f>IF(参照!B391="","",参照!B391)</f>
        <v/>
      </c>
      <c r="AW391" s="52" t="str">
        <f>IF(参照!C391="","",参照!C391)</f>
        <v/>
      </c>
      <c r="AX391" s="52" t="str">
        <f>IF(参照!D391="","",参照!D391)</f>
        <v>メニューL(残差)</v>
      </c>
      <c r="AY391" s="52">
        <f>IF(参照!E391="","",参照!E391)</f>
        <v>5.8E-4</v>
      </c>
      <c r="AZ391" s="52" t="str">
        <f>IF(参照!F391="","",参照!F391)</f>
        <v>(株)エナリス・パワー・マーケティング</v>
      </c>
      <c r="BA391" s="52" t="str">
        <f>IF(参照!G391="","",参照!G391)</f>
        <v>(株)エナリス・パワー・マーケティング_メニューL(残差)</v>
      </c>
      <c r="BB391" s="52">
        <f t="shared" si="37"/>
        <v>0.57999999999999996</v>
      </c>
      <c r="BD391" s="52" t="str">
        <f>IF(参照!L391="","",参照!L391)</f>
        <v>東京エコサービス(株)</v>
      </c>
    </row>
    <row r="392" spans="47:56">
      <c r="AU392" s="52" t="str">
        <f>IF(参照!A392="","",参照!A392)</f>
        <v/>
      </c>
      <c r="AV392" s="52" t="str">
        <f>IF(参照!B392="","",参照!B392)</f>
        <v/>
      </c>
      <c r="AW392" s="52" t="str">
        <f>IF(参照!C392="","",参照!C392)</f>
        <v/>
      </c>
      <c r="AX392" s="52" t="str">
        <f>IF(参照!D392="","",参照!D392)</f>
        <v>(参考値)事業者全体</v>
      </c>
      <c r="AY392" s="52">
        <f>IF(参照!E392="","",参照!E392)</f>
        <v>6.2399999999999999E-4</v>
      </c>
      <c r="AZ392" s="52" t="str">
        <f>IF(参照!F392="","",参照!F392)</f>
        <v>(株)エナリス・パワー・マーケティング</v>
      </c>
      <c r="BA392" s="52" t="str">
        <f>IF(参照!G392="","",参照!G392)</f>
        <v>(株)エナリス・パワー・マーケティング_(参考値)事業者全体</v>
      </c>
      <c r="BB392" s="52">
        <f t="shared" si="37"/>
        <v>0.624</v>
      </c>
      <c r="BD392" s="52" t="str">
        <f>IF(参照!L392="","",参照!L392)</f>
        <v>東京ガス(株)</v>
      </c>
    </row>
    <row r="393" spans="47:56">
      <c r="AU393" s="52" t="str">
        <f>IF(参照!A393="","",参照!A393)</f>
        <v>A0154</v>
      </c>
      <c r="AV393" s="52" t="str">
        <f>IF(参照!B393="","",参照!B393)</f>
        <v>歌舞伎エナジー(株)</v>
      </c>
      <c r="AW393" s="52">
        <f>IF(参照!C393="","",参照!C393)</f>
        <v>5.2800000000000004E-4</v>
      </c>
      <c r="AX393" s="52" t="str">
        <f>IF(参照!D393="","",参照!D393)</f>
        <v/>
      </c>
      <c r="AY393" s="52">
        <f>IF(参照!E393="","",参照!E393)</f>
        <v>5.5500000000000005E-4</v>
      </c>
      <c r="AZ393" s="52" t="str">
        <f>IF(参照!F393="","",参照!F393)</f>
        <v>歌舞伎エナジー(株)</v>
      </c>
      <c r="BA393" s="52" t="str">
        <f>IF(参照!G393="","",参照!G393)</f>
        <v>歌舞伎エナジー(株)_</v>
      </c>
      <c r="BB393" s="52">
        <f t="shared" si="37"/>
        <v>0.55500000000000005</v>
      </c>
      <c r="BD393" s="52" t="str">
        <f>IF(参照!L393="","",参照!L393)</f>
        <v>公益財団法人東京都環境公社</v>
      </c>
    </row>
    <row r="394" spans="47:56">
      <c r="AU394" s="52" t="str">
        <f>IF(参照!A394="","",参照!A394)</f>
        <v>A0155</v>
      </c>
      <c r="AV394" s="52" t="str">
        <f>IF(参照!B394="","",参照!B394)</f>
        <v>みやまスマートエネルギー(株)</v>
      </c>
      <c r="AW394" s="52">
        <f>IF(参照!C394="","",参照!C394)</f>
        <v>4.1300000000000001E-4</v>
      </c>
      <c r="AX394" s="52" t="str">
        <f>IF(参照!D394="","",参照!D394)</f>
        <v>メニューA</v>
      </c>
      <c r="AY394" s="52">
        <f>IF(参照!E394="","",参照!E394)</f>
        <v>0</v>
      </c>
      <c r="AZ394" s="52" t="str">
        <f>IF(参照!F394="","",参照!F394)</f>
        <v>みやまスマートエネルギー(株)</v>
      </c>
      <c r="BA394" s="52" t="str">
        <f>IF(参照!G394="","",参照!G394)</f>
        <v>みやまスマートエネルギー(株)_メニューA</v>
      </c>
      <c r="BB394" s="52">
        <f t="shared" si="37"/>
        <v>0</v>
      </c>
      <c r="BD394" s="52" t="str">
        <f>IF(参照!L394="","",参照!L394)</f>
        <v>東彩ガス(株)</v>
      </c>
    </row>
    <row r="395" spans="47:56">
      <c r="AU395" s="52" t="str">
        <f>IF(参照!A395="","",参照!A395)</f>
        <v/>
      </c>
      <c r="AV395" s="52" t="str">
        <f>IF(参照!B395="","",参照!B395)</f>
        <v/>
      </c>
      <c r="AW395" s="52" t="str">
        <f>IF(参照!C395="","",参照!C395)</f>
        <v/>
      </c>
      <c r="AX395" s="52" t="str">
        <f>IF(参照!D395="","",参照!D395)</f>
        <v>メニューB(残差)</v>
      </c>
      <c r="AY395" s="52">
        <f>IF(参照!E395="","",参照!E395)</f>
        <v>4.0000000000000002E-4</v>
      </c>
      <c r="AZ395" s="52" t="str">
        <f>IF(参照!F395="","",参照!F395)</f>
        <v>みやまスマートエネルギー(株)</v>
      </c>
      <c r="BA395" s="52" t="str">
        <f>IF(参照!G395="","",参照!G395)</f>
        <v>みやまスマートエネルギー(株)_メニューB(残差)</v>
      </c>
      <c r="BB395" s="52">
        <f t="shared" si="37"/>
        <v>0.4</v>
      </c>
      <c r="BD395" s="52" t="str">
        <f>IF(参照!L395="","",参照!L395)</f>
        <v>東邦ガス(株)</v>
      </c>
    </row>
    <row r="396" spans="47:56">
      <c r="AU396" s="52" t="str">
        <f>IF(参照!A396="","",参照!A396)</f>
        <v/>
      </c>
      <c r="AV396" s="52" t="str">
        <f>IF(参照!B396="","",参照!B396)</f>
        <v/>
      </c>
      <c r="AW396" s="52" t="str">
        <f>IF(参照!C396="","",参照!C396)</f>
        <v/>
      </c>
      <c r="AX396" s="52" t="str">
        <f>IF(参照!D396="","",参照!D396)</f>
        <v>(参考値)事業者全体</v>
      </c>
      <c r="AY396" s="52">
        <f>IF(参照!E396="","",参照!E396)</f>
        <v>4.3399999999999998E-4</v>
      </c>
      <c r="AZ396" s="52" t="str">
        <f>IF(参照!F396="","",参照!F396)</f>
        <v>みやまスマートエネルギー(株)</v>
      </c>
      <c r="BA396" s="52" t="str">
        <f>IF(参照!G396="","",参照!G396)</f>
        <v>みやまスマートエネルギー(株)_(参考値)事業者全体</v>
      </c>
      <c r="BB396" s="52">
        <f t="shared" si="37"/>
        <v>0.434</v>
      </c>
      <c r="BD396" s="52" t="str">
        <f>IF(参照!L396="","",参照!L396)</f>
        <v>東北電力エナジートレーディング(株)</v>
      </c>
    </row>
    <row r="397" spans="47:56">
      <c r="AU397" s="52" t="str">
        <f>IF(参照!A397="","",参照!A397)</f>
        <v>A0156</v>
      </c>
      <c r="AV397" s="52" t="str">
        <f>IF(参照!B397="","",参照!B397)</f>
        <v>エフィシエント(株)</v>
      </c>
      <c r="AW397" s="52" t="str">
        <f>IF(参照!C397="","",参照!C397)</f>
        <v>0.000453※</v>
      </c>
      <c r="AX397" s="52" t="str">
        <f>IF(参照!D397="","",参照!D397)</f>
        <v/>
      </c>
      <c r="AY397" s="52">
        <f>IF(参照!E397="","",参照!E397)</f>
        <v>4.5300000000000001E-4</v>
      </c>
      <c r="AZ397" s="52" t="str">
        <f>IF(参照!F397="","",参照!F397)</f>
        <v>エフィシエント(株)</v>
      </c>
      <c r="BA397" s="52" t="str">
        <f>IF(参照!G397="","",参照!G397)</f>
        <v>エフィシエント(株)_</v>
      </c>
      <c r="BB397" s="52">
        <f t="shared" si="37"/>
        <v>0.45300000000000001</v>
      </c>
      <c r="BD397" s="52" t="str">
        <f>IF(参照!L397="","",参照!L397)</f>
        <v>東北電力フロンティア(株)</v>
      </c>
    </row>
    <row r="398" spans="47:56">
      <c r="AU398" s="52" t="str">
        <f>IF(参照!A398="","",参照!A398)</f>
        <v>A0157</v>
      </c>
      <c r="AV398" s="52" t="str">
        <f>IF(参照!B398="","",参照!B398)</f>
        <v>(株)生活クラブエナジー</v>
      </c>
      <c r="AW398" s="52">
        <f>IF(参照!C398="","",参照!C398)</f>
        <v>6.7999999999999999E-5</v>
      </c>
      <c r="AX398" s="52" t="str">
        <f>IF(参照!D398="","",参照!D398)</f>
        <v>メニューA</v>
      </c>
      <c r="AY398" s="52">
        <f>IF(参照!E398="","",参照!E398)</f>
        <v>2.5000000000000001E-4</v>
      </c>
      <c r="AZ398" s="52" t="str">
        <f>IF(参照!F398="","",参照!F398)</f>
        <v>(株)生活クラブエナジー</v>
      </c>
      <c r="BA398" s="52" t="str">
        <f>IF(参照!G398="","",参照!G398)</f>
        <v>(株)生活クラブエナジー_メニューA</v>
      </c>
      <c r="BB398" s="52">
        <f t="shared" si="37"/>
        <v>0.25</v>
      </c>
      <c r="BD398" s="52" t="str">
        <f>IF(参照!L398="","",参照!L398)</f>
        <v>(株)東名</v>
      </c>
    </row>
    <row r="399" spans="47:56">
      <c r="AU399" s="52" t="str">
        <f>IF(参照!A399="","",参照!A399)</f>
        <v/>
      </c>
      <c r="AV399" s="52" t="str">
        <f>IF(参照!B399="","",参照!B399)</f>
        <v/>
      </c>
      <c r="AW399" s="52" t="str">
        <f>IF(参照!C399="","",参照!C399)</f>
        <v/>
      </c>
      <c r="AX399" s="52" t="str">
        <f>IF(参照!D399="","",参照!D399)</f>
        <v>メニューB(残差)</v>
      </c>
      <c r="AY399" s="52">
        <f>IF(参照!E399="","",参照!E399)</f>
        <v>4.7199999999999998E-4</v>
      </c>
      <c r="AZ399" s="52" t="str">
        <f>IF(参照!F399="","",参照!F399)</f>
        <v>(株)生活クラブエナジー</v>
      </c>
      <c r="BA399" s="52" t="str">
        <f>IF(参照!G399="","",参照!G399)</f>
        <v>(株)生活クラブエナジー_メニューB(残差)</v>
      </c>
      <c r="BB399" s="52">
        <f t="shared" si="37"/>
        <v>0.47199999999999998</v>
      </c>
      <c r="BD399" s="52" t="str">
        <f>IF(参照!L399="","",参照!L399)</f>
        <v>(株)トーヨーエネルギーファーム</v>
      </c>
    </row>
    <row r="400" spans="47:56">
      <c r="AU400" s="52" t="str">
        <f>IF(参照!A400="","",参照!A400)</f>
        <v/>
      </c>
      <c r="AV400" s="52" t="str">
        <f>IF(参照!B400="","",参照!B400)</f>
        <v/>
      </c>
      <c r="AW400" s="52" t="str">
        <f>IF(参照!C400="","",参照!C400)</f>
        <v/>
      </c>
      <c r="AX400" s="52" t="str">
        <f>IF(参照!D400="","",参照!D400)</f>
        <v>(参考値)事業者全体</v>
      </c>
      <c r="AY400" s="52">
        <f>IF(参照!E400="","",参照!E400)</f>
        <v>4.3899999999999999E-4</v>
      </c>
      <c r="AZ400" s="52" t="str">
        <f>IF(参照!F400="","",参照!F400)</f>
        <v>(株)生活クラブエナジー</v>
      </c>
      <c r="BA400" s="52" t="str">
        <f>IF(参照!G400="","",参照!G400)</f>
        <v>(株)生活クラブエナジー_(参考値)事業者全体</v>
      </c>
      <c r="BB400" s="52">
        <f t="shared" si="37"/>
        <v>0.439</v>
      </c>
      <c r="BD400" s="52" t="str">
        <f>IF(参照!L400="","",参照!L400)</f>
        <v>(株)ところざわ未来電力</v>
      </c>
    </row>
    <row r="401" spans="47:56">
      <c r="AU401" s="52" t="str">
        <f>IF(参照!A401="","",参照!A401)</f>
        <v>A0158</v>
      </c>
      <c r="AV401" s="52" t="str">
        <f>IF(参照!B401="","",参照!B401)</f>
        <v>生活協同組合コープこうべ</v>
      </c>
      <c r="AW401" s="52">
        <f>IF(参照!C401="","",参照!C401)</f>
        <v>2.7500000000000002E-4</v>
      </c>
      <c r="AX401" s="52" t="str">
        <f>IF(参照!D401="","",参照!D401)</f>
        <v/>
      </c>
      <c r="AY401" s="52">
        <f>IF(参照!E401="","",参照!E401)</f>
        <v>3.6000000000000002E-4</v>
      </c>
      <c r="AZ401" s="52" t="str">
        <f>IF(参照!F401="","",参照!F401)</f>
        <v>生活協同組合コープこうべ</v>
      </c>
      <c r="BA401" s="52" t="str">
        <f>IF(参照!G401="","",参照!G401)</f>
        <v>生活協同組合コープこうべ_</v>
      </c>
      <c r="BB401" s="52">
        <f t="shared" si="37"/>
        <v>0.36000000000000004</v>
      </c>
      <c r="BD401" s="52" t="str">
        <f>IF(参照!L401="","",参照!L401)</f>
        <v>(株)どさんこパワー</v>
      </c>
    </row>
    <row r="402" spans="47:56">
      <c r="AU402" s="52" t="str">
        <f>IF(参照!A402="","",参照!A402)</f>
        <v>A0159</v>
      </c>
      <c r="AV402" s="52" t="str">
        <f>IF(参照!B402="","",参照!B402)</f>
        <v>(株)シーエナジー</v>
      </c>
      <c r="AW402" s="52">
        <f>IF(参照!C402="","",参照!C402)</f>
        <v>3.88E-4</v>
      </c>
      <c r="AX402" s="52" t="str">
        <f>IF(参照!D402="","",参照!D402)</f>
        <v/>
      </c>
      <c r="AY402" s="52">
        <f>IF(参照!E402="","",参照!E402)</f>
        <v>3.3199999999999999E-4</v>
      </c>
      <c r="AZ402" s="52" t="str">
        <f>IF(参照!F402="","",参照!F402)</f>
        <v>(株)シーエナジー</v>
      </c>
      <c r="BA402" s="52" t="str">
        <f>IF(参照!G402="","",参照!G402)</f>
        <v>(株)シーエナジー_</v>
      </c>
      <c r="BB402" s="52">
        <f t="shared" si="37"/>
        <v>0.33200000000000002</v>
      </c>
      <c r="BD402" s="52" t="str">
        <f>IF(参照!L402="","",参照!L402)</f>
        <v>とちぎコープ生活協同組合</v>
      </c>
    </row>
    <row r="403" spans="47:56">
      <c r="AU403" s="52" t="str">
        <f>IF(参照!A403="","",参照!A403)</f>
        <v>A0160</v>
      </c>
      <c r="AV403" s="52" t="str">
        <f>IF(参照!B403="","",参照!B403)</f>
        <v>角栄ガス(株)</v>
      </c>
      <c r="AW403" s="52">
        <f>IF(参照!C403="","",参照!C403)</f>
        <v>3.6400000000000001E-4</v>
      </c>
      <c r="AX403" s="52" t="str">
        <f>IF(参照!D403="","",参照!D403)</f>
        <v/>
      </c>
      <c r="AY403" s="52">
        <f>IF(参照!E403="","",参照!E403)</f>
        <v>3.0800000000000001E-4</v>
      </c>
      <c r="AZ403" s="52" t="str">
        <f>IF(参照!F403="","",参照!F403)</f>
        <v>角栄ガス(株)</v>
      </c>
      <c r="BA403" s="52" t="str">
        <f>IF(参照!G403="","",参照!G403)</f>
        <v>角栄ガス(株)_</v>
      </c>
      <c r="BB403" s="52">
        <f t="shared" si="37"/>
        <v>0.308</v>
      </c>
      <c r="BD403" s="52" t="str">
        <f>IF(参照!L403="","",参照!L403)</f>
        <v>(株)とっとり市民電力</v>
      </c>
    </row>
    <row r="404" spans="47:56">
      <c r="AU404" s="52" t="str">
        <f>IF(参照!A404="","",参照!A404)</f>
        <v>A0161</v>
      </c>
      <c r="AV404" s="52" t="str">
        <f>IF(参照!B404="","",参照!B404)</f>
        <v>京葉瓦斯(株)</v>
      </c>
      <c r="AW404" s="52">
        <f>IF(参照!C404="","",参照!C404)</f>
        <v>4.35E-4</v>
      </c>
      <c r="AX404" s="52" t="str">
        <f>IF(参照!D404="","",参照!D404)</f>
        <v>メニューA</v>
      </c>
      <c r="AY404" s="52">
        <f>IF(参照!E404="","",参照!E404)</f>
        <v>0</v>
      </c>
      <c r="AZ404" s="52" t="str">
        <f>IF(参照!F404="","",参照!F404)</f>
        <v>京葉瓦斯(株)</v>
      </c>
      <c r="BA404" s="52" t="str">
        <f>IF(参照!G404="","",参照!G404)</f>
        <v>京葉瓦斯(株)_メニューA</v>
      </c>
      <c r="BB404" s="52">
        <f t="shared" si="37"/>
        <v>0</v>
      </c>
      <c r="BD404" s="52" t="str">
        <f>IF(参照!L404="","",参照!L404)</f>
        <v>凸版印刷(株)</v>
      </c>
    </row>
    <row r="405" spans="47:56">
      <c r="AU405" s="52" t="str">
        <f>IF(参照!A405="","",参照!A405)</f>
        <v/>
      </c>
      <c r="AV405" s="52" t="str">
        <f>IF(参照!B405="","",参照!B405)</f>
        <v/>
      </c>
      <c r="AW405" s="52" t="str">
        <f>IF(参照!C405="","",参照!C405)</f>
        <v/>
      </c>
      <c r="AX405" s="52" t="str">
        <f>IF(参照!D405="","",参照!D405)</f>
        <v>メニューB(残差)</v>
      </c>
      <c r="AY405" s="52">
        <f>IF(参照!E405="","",参照!E405)</f>
        <v>4.2699999999999997E-4</v>
      </c>
      <c r="AZ405" s="52" t="str">
        <f>IF(参照!F405="","",参照!F405)</f>
        <v>京葉瓦斯(株)</v>
      </c>
      <c r="BA405" s="52" t="str">
        <f>IF(参照!G405="","",参照!G405)</f>
        <v>京葉瓦斯(株)_メニューB(残差)</v>
      </c>
      <c r="BB405" s="52">
        <f t="shared" si="37"/>
        <v>0.42699999999999999</v>
      </c>
      <c r="BD405" s="52" t="str">
        <f>IF(参照!L405="","",参照!L405)</f>
        <v>(株)トドック電力</v>
      </c>
    </row>
    <row r="406" spans="47:56">
      <c r="AU406" s="52" t="str">
        <f>IF(参照!A406="","",参照!A406)</f>
        <v/>
      </c>
      <c r="AV406" s="52" t="str">
        <f>IF(参照!B406="","",参照!B406)</f>
        <v/>
      </c>
      <c r="AW406" s="52" t="str">
        <f>IF(参照!C406="","",参照!C406)</f>
        <v/>
      </c>
      <c r="AX406" s="52" t="str">
        <f>IF(参照!D406="","",参照!D406)</f>
        <v>(参考値)事業者全体</v>
      </c>
      <c r="AY406" s="52">
        <f>IF(参照!E406="","",参照!E406)</f>
        <v>4.7799999999999996E-4</v>
      </c>
      <c r="AZ406" s="52" t="str">
        <f>IF(参照!F406="","",参照!F406)</f>
        <v>京葉瓦斯(株)</v>
      </c>
      <c r="BA406" s="52" t="str">
        <f>IF(参照!G406="","",参照!G406)</f>
        <v>京葉瓦斯(株)_(参考値)事業者全体</v>
      </c>
      <c r="BB406" s="52">
        <f t="shared" si="37"/>
        <v>0.47799999999999998</v>
      </c>
      <c r="BD406" s="52" t="str">
        <f>IF(参照!L406="","",参照!L406)</f>
        <v>(株)登米電力</v>
      </c>
    </row>
    <row r="407" spans="47:56">
      <c r="AU407" s="52" t="str">
        <f>IF(参照!A407="","",参照!A407)</f>
        <v>A0162</v>
      </c>
      <c r="AV407" s="52" t="str">
        <f>IF(参照!B407="","",参照!B407)</f>
        <v>凸版印刷(株)</v>
      </c>
      <c r="AW407" s="52">
        <f>IF(参照!C407="","",参照!C407)</f>
        <v>4.64E-4</v>
      </c>
      <c r="AX407" s="52" t="str">
        <f>IF(参照!D407="","",参照!D407)</f>
        <v>メニューA</v>
      </c>
      <c r="AY407" s="52">
        <f>IF(参照!E407="","",参照!E407)</f>
        <v>2.33E-4</v>
      </c>
      <c r="AZ407" s="52" t="str">
        <f>IF(参照!F407="","",参照!F407)</f>
        <v>凸版印刷(株)</v>
      </c>
      <c r="BA407" s="52" t="str">
        <f>IF(参照!G407="","",参照!G407)</f>
        <v>凸版印刷(株)_メニューA</v>
      </c>
      <c r="BB407" s="52">
        <f t="shared" si="37"/>
        <v>0.23299999999999998</v>
      </c>
      <c r="BD407" s="52" t="str">
        <f>IF(参照!L407="","",参照!L407)</f>
        <v>富山電力(株)</v>
      </c>
    </row>
    <row r="408" spans="47:56">
      <c r="AU408" s="52" t="str">
        <f>IF(参照!A408="","",参照!A408)</f>
        <v/>
      </c>
      <c r="AV408" s="52" t="str">
        <f>IF(参照!B408="","",参照!B408)</f>
        <v/>
      </c>
      <c r="AW408" s="52" t="str">
        <f>IF(参照!C408="","",参照!C408)</f>
        <v/>
      </c>
      <c r="AX408" s="52" t="str">
        <f>IF(参照!D408="","",参照!D408)</f>
        <v>メニューB(残差)</v>
      </c>
      <c r="AY408" s="52">
        <f>IF(参照!E408="","",参照!E408)</f>
        <v>4.2400000000000001E-4</v>
      </c>
      <c r="AZ408" s="52" t="str">
        <f>IF(参照!F408="","",参照!F408)</f>
        <v>凸版印刷(株)</v>
      </c>
      <c r="BA408" s="52" t="str">
        <f>IF(参照!G408="","",参照!G408)</f>
        <v>凸版印刷(株)_メニューB(残差)</v>
      </c>
      <c r="BB408" s="52">
        <f t="shared" si="37"/>
        <v>0.42399999999999999</v>
      </c>
      <c r="BD408" s="52" t="str">
        <f>IF(参照!L408="","",参照!L408)</f>
        <v>(株)トヨタエナジーソリューションズ</v>
      </c>
    </row>
    <row r="409" spans="47:56">
      <c r="AU409" s="52" t="str">
        <f>IF(参照!A409="","",参照!A409)</f>
        <v/>
      </c>
      <c r="AV409" s="52" t="str">
        <f>IF(参照!B409="","",参照!B409)</f>
        <v/>
      </c>
      <c r="AW409" s="52" t="str">
        <f>IF(参照!C409="","",参照!C409)</f>
        <v/>
      </c>
      <c r="AX409" s="52" t="str">
        <f>IF(参照!D409="","",参照!D409)</f>
        <v>(参考値)事業者全体</v>
      </c>
      <c r="AY409" s="52">
        <f>IF(参照!E409="","",参照!E409)</f>
        <v>4.8299999999999998E-4</v>
      </c>
      <c r="AZ409" s="52" t="str">
        <f>IF(参照!F409="","",参照!F409)</f>
        <v>凸版印刷(株)</v>
      </c>
      <c r="BA409" s="52" t="str">
        <f>IF(参照!G409="","",参照!G409)</f>
        <v>凸版印刷(株)_(参考値)事業者全体</v>
      </c>
      <c r="BB409" s="52">
        <f t="shared" si="37"/>
        <v>0.48299999999999998</v>
      </c>
      <c r="BD409" s="52" t="str">
        <f>IF(参照!L409="","",参照!L409)</f>
        <v>トリニティエナジー(株)</v>
      </c>
    </row>
    <row r="410" spans="47:56">
      <c r="AU410" s="52" t="str">
        <f>IF(参照!A410="","",参照!A410)</f>
        <v>A0163</v>
      </c>
      <c r="AV410" s="52" t="str">
        <f>IF(参照!B410="","",参照!B410)</f>
        <v>伊勢崎ガス(株)</v>
      </c>
      <c r="AW410" s="52">
        <f>IF(参照!C410="","",参照!C410)</f>
        <v>3.6400000000000001E-4</v>
      </c>
      <c r="AX410" s="52" t="str">
        <f>IF(参照!D410="","",参照!D410)</f>
        <v/>
      </c>
      <c r="AY410" s="52">
        <f>IF(参照!E410="","",参照!E410)</f>
        <v>3.0800000000000001E-4</v>
      </c>
      <c r="AZ410" s="52" t="str">
        <f>IF(参照!F410="","",参照!F410)</f>
        <v>伊勢崎ガス(株)</v>
      </c>
      <c r="BA410" s="52" t="str">
        <f>IF(参照!G410="","",参照!G410)</f>
        <v>伊勢崎ガス(株)_</v>
      </c>
      <c r="BB410" s="52">
        <f t="shared" si="37"/>
        <v>0.308</v>
      </c>
      <c r="BD410" s="52" t="str">
        <f>IF(参照!L410="","",参照!L410)</f>
        <v>(株)とんでんホールディングス</v>
      </c>
    </row>
    <row r="411" spans="47:56">
      <c r="AU411" s="52" t="str">
        <f>IF(参照!A411="","",参照!A411)</f>
        <v>A0164</v>
      </c>
      <c r="AV411" s="52" t="str">
        <f>IF(参照!B411="","",参照!B411)</f>
        <v>キヤノンマーケティングジャパン(株)</v>
      </c>
      <c r="AW411" s="52">
        <f>IF(参照!C411="","",参照!C411)</f>
        <v>3.6600000000000001E-4</v>
      </c>
      <c r="AX411" s="52" t="str">
        <f>IF(参照!D411="","",参照!D411)</f>
        <v/>
      </c>
      <c r="AY411" s="52">
        <f>IF(参照!E411="","",参照!E411)</f>
        <v>3.1E-4</v>
      </c>
      <c r="AZ411" s="52" t="str">
        <f>IF(参照!F411="","",参照!F411)</f>
        <v>キヤノンマーケティングジャパン(株)</v>
      </c>
      <c r="BA411" s="52" t="str">
        <f>IF(参照!G411="","",参照!G411)</f>
        <v>キヤノンマーケティングジャパン(株)_</v>
      </c>
      <c r="BB411" s="52">
        <f t="shared" si="37"/>
        <v>0.31</v>
      </c>
      <c r="BD411" s="52" t="str">
        <f>IF(参照!L411="","",参照!L411)</f>
        <v>(株)内藤工業所</v>
      </c>
    </row>
    <row r="412" spans="47:56">
      <c r="AU412" s="52" t="str">
        <f>IF(参照!A412="","",参照!A412)</f>
        <v>A0165</v>
      </c>
      <c r="AV412" s="52" t="str">
        <f>IF(参照!B412="","",参照!B412)</f>
        <v>(株)とっとり市民電力</v>
      </c>
      <c r="AW412" s="52">
        <f>IF(参照!C412="","",参照!C412)</f>
        <v>3.5799999999999997E-4</v>
      </c>
      <c r="AX412" s="52" t="str">
        <f>IF(参照!D412="","",参照!D412)</f>
        <v>メニューA</v>
      </c>
      <c r="AY412" s="52">
        <f>IF(参照!E412="","",参照!E412)</f>
        <v>0</v>
      </c>
      <c r="AZ412" s="52" t="str">
        <f>IF(参照!F412="","",参照!F412)</f>
        <v>(株)とっとり市民電力</v>
      </c>
      <c r="BA412" s="52" t="str">
        <f>IF(参照!G412="","",参照!G412)</f>
        <v>(株)とっとり市民電力_メニューA</v>
      </c>
      <c r="BB412" s="52">
        <f t="shared" si="37"/>
        <v>0</v>
      </c>
      <c r="BD412" s="52" t="str">
        <f>IF(参照!L412="","",参照!L412)</f>
        <v>永井自動車工業(株)</v>
      </c>
    </row>
    <row r="413" spans="47:56">
      <c r="AU413" s="52" t="str">
        <f>IF(参照!A413="","",参照!A413)</f>
        <v/>
      </c>
      <c r="AV413" s="52" t="str">
        <f>IF(参照!B413="","",参照!B413)</f>
        <v/>
      </c>
      <c r="AW413" s="52" t="str">
        <f>IF(参照!C413="","",参照!C413)</f>
        <v/>
      </c>
      <c r="AX413" s="52" t="str">
        <f>IF(参照!D413="","",参照!D413)</f>
        <v>メニューB(残差)</v>
      </c>
      <c r="AY413" s="52">
        <f>IF(参照!E413="","",参照!E413)</f>
        <v>3.7599999999999998E-4</v>
      </c>
      <c r="AZ413" s="52" t="str">
        <f>IF(参照!F413="","",参照!F413)</f>
        <v>(株)とっとり市民電力</v>
      </c>
      <c r="BA413" s="52" t="str">
        <f>IF(参照!G413="","",参照!G413)</f>
        <v>(株)とっとり市民電力_メニューB(残差)</v>
      </c>
      <c r="BB413" s="52">
        <f t="shared" si="37"/>
        <v>0.376</v>
      </c>
      <c r="BD413" s="52" t="str">
        <f>IF(参照!L413="","",参照!L413)</f>
        <v>(株)ながさきサステナエナジー</v>
      </c>
    </row>
    <row r="414" spans="47:56">
      <c r="AU414" s="52" t="str">
        <f>IF(参照!A414="","",参照!A414)</f>
        <v/>
      </c>
      <c r="AV414" s="52" t="str">
        <f>IF(参照!B414="","",参照!B414)</f>
        <v/>
      </c>
      <c r="AW414" s="52" t="str">
        <f>IF(参照!C414="","",参照!C414)</f>
        <v/>
      </c>
      <c r="AX414" s="52" t="str">
        <f>IF(参照!D414="","",参照!D414)</f>
        <v>(参考値)事業者全体</v>
      </c>
      <c r="AY414" s="52">
        <f>IF(参照!E414="","",参照!E414)</f>
        <v>3.3400000000000004E-4</v>
      </c>
      <c r="AZ414" s="52" t="str">
        <f>IF(参照!F414="","",参照!F414)</f>
        <v>(株)とっとり市民電力</v>
      </c>
      <c r="BA414" s="52" t="str">
        <f>IF(参照!G414="","",参照!G414)</f>
        <v>(株)とっとり市民電力_(参考値)事業者全体</v>
      </c>
      <c r="BB414" s="52">
        <f t="shared" si="37"/>
        <v>0.33400000000000002</v>
      </c>
      <c r="BD414" s="52" t="str">
        <f>IF(参照!L414="","",参照!L414)</f>
        <v>長崎地域電力(株)</v>
      </c>
    </row>
    <row r="415" spans="47:56">
      <c r="AU415" s="52" t="str">
        <f>IF(参照!A415="","",参照!A415)</f>
        <v>A0166</v>
      </c>
      <c r="AV415" s="52" t="str">
        <f>IF(参照!B415="","",参照!B415)</f>
        <v>(株)イーエムアイ</v>
      </c>
      <c r="AW415" s="52">
        <f>IF(参照!C415="","",参照!C415)</f>
        <v>4.95E-4</v>
      </c>
      <c r="AX415" s="52" t="str">
        <f>IF(参照!D415="","",参照!D415)</f>
        <v/>
      </c>
      <c r="AY415" s="52">
        <f>IF(参照!E415="","",参照!E415)</f>
        <v>5.2599999999999999E-4</v>
      </c>
      <c r="AZ415" s="52" t="str">
        <f>IF(参照!F415="","",参照!F415)</f>
        <v>(株)イーエムアイ</v>
      </c>
      <c r="BA415" s="52" t="str">
        <f>IF(参照!G415="","",参照!G415)</f>
        <v>(株)イーエムアイ_</v>
      </c>
      <c r="BB415" s="52">
        <f t="shared" si="37"/>
        <v>0.52600000000000002</v>
      </c>
      <c r="BD415" s="52" t="str">
        <f>IF(参照!L415="","",参照!L415)</f>
        <v>(株)中庄商店</v>
      </c>
    </row>
    <row r="416" spans="47:56">
      <c r="AU416" s="52" t="str">
        <f>IF(参照!A416="","",参照!A416)</f>
        <v>A0167</v>
      </c>
      <c r="AV416" s="52" t="str">
        <f>IF(参照!B416="","",参照!B416)</f>
        <v>佐野瓦斯(株)</v>
      </c>
      <c r="AW416" s="52">
        <f>IF(参照!C416="","",参照!C416)</f>
        <v>3.6400000000000001E-4</v>
      </c>
      <c r="AX416" s="52" t="str">
        <f>IF(参照!D416="","",参照!D416)</f>
        <v/>
      </c>
      <c r="AY416" s="52">
        <f>IF(参照!E416="","",参照!E416)</f>
        <v>3.0800000000000001E-4</v>
      </c>
      <c r="AZ416" s="52" t="str">
        <f>IF(参照!F416="","",参照!F416)</f>
        <v>佐野瓦斯(株)</v>
      </c>
      <c r="BA416" s="52" t="str">
        <f>IF(参照!G416="","",参照!G416)</f>
        <v>佐野瓦斯(株)_</v>
      </c>
      <c r="BB416" s="52">
        <f t="shared" si="37"/>
        <v>0.308</v>
      </c>
      <c r="BD416" s="52" t="str">
        <f>IF(参照!L416="","",参照!L416)</f>
        <v>(株)中之条パワー</v>
      </c>
    </row>
    <row r="417" spans="47:56">
      <c r="AU417" s="52" t="str">
        <f>IF(参照!A417="","",参照!A417)</f>
        <v>A0168</v>
      </c>
      <c r="AV417" s="52" t="str">
        <f>IF(参照!B417="","",参照!B417)</f>
        <v>桐生瓦斯(株)</v>
      </c>
      <c r="AW417" s="52">
        <f>IF(参照!C417="","",参照!C417)</f>
        <v>3.6400000000000001E-4</v>
      </c>
      <c r="AX417" s="52" t="str">
        <f>IF(参照!D417="","",参照!D417)</f>
        <v/>
      </c>
      <c r="AY417" s="52">
        <f>IF(参照!E417="","",参照!E417)</f>
        <v>3.0800000000000001E-4</v>
      </c>
      <c r="AZ417" s="52" t="str">
        <f>IF(参照!F417="","",参照!F417)</f>
        <v>桐生瓦斯(株)</v>
      </c>
      <c r="BA417" s="52" t="str">
        <f>IF(参照!G417="","",参照!G417)</f>
        <v>桐生瓦斯(株)_</v>
      </c>
      <c r="BB417" s="52">
        <f t="shared" si="37"/>
        <v>0.308</v>
      </c>
      <c r="BD417" s="52" t="str">
        <f>IF(参照!L417="","",参照!L417)</f>
        <v>長野都市ガス(株)</v>
      </c>
    </row>
    <row r="418" spans="47:56">
      <c r="AU418" s="52" t="str">
        <f>IF(参照!A418="","",参照!A418)</f>
        <v>A0169</v>
      </c>
      <c r="AV418" s="52" t="str">
        <f>IF(参照!B418="","",参照!B418)</f>
        <v>森の電力(株)</v>
      </c>
      <c r="AW418" s="52">
        <f>IF(参照!C418="","",参照!C418)</f>
        <v>3.7399999999999998E-4</v>
      </c>
      <c r="AX418" s="52" t="str">
        <f>IF(参照!D418="","",参照!D418)</f>
        <v>メニューA</v>
      </c>
      <c r="AY418" s="52">
        <f>IF(参照!E418="","",参照!E418)</f>
        <v>0</v>
      </c>
      <c r="AZ418" s="52" t="str">
        <f>IF(参照!F418="","",参照!F418)</f>
        <v>森の電力(株)</v>
      </c>
      <c r="BA418" s="52" t="str">
        <f>IF(参照!G418="","",参照!G418)</f>
        <v>森の電力(株)_メニューA</v>
      </c>
      <c r="BB418" s="52">
        <f t="shared" si="37"/>
        <v>0</v>
      </c>
      <c r="BD418" s="52" t="str">
        <f>IF(参照!L418="","",参照!L418)</f>
        <v>なでしこ電力(株)</v>
      </c>
    </row>
    <row r="419" spans="47:56">
      <c r="AU419" s="52" t="str">
        <f>IF(参照!A419="","",参照!A419)</f>
        <v/>
      </c>
      <c r="AV419" s="52" t="str">
        <f>IF(参照!B419="","",参照!B419)</f>
        <v/>
      </c>
      <c r="AW419" s="52" t="str">
        <f>IF(参照!C419="","",参照!C419)</f>
        <v/>
      </c>
      <c r="AX419" s="52" t="str">
        <f>IF(参照!D419="","",参照!D419)</f>
        <v>メニューB(残差)</v>
      </c>
      <c r="AY419" s="52">
        <f>IF(参照!E419="","",参照!E419)</f>
        <v>8.7900000000000001E-4</v>
      </c>
      <c r="AZ419" s="52" t="str">
        <f>IF(参照!F419="","",参照!F419)</f>
        <v>森の電力(株)</v>
      </c>
      <c r="BA419" s="52" t="str">
        <f>IF(参照!G419="","",参照!G419)</f>
        <v>森の電力(株)_メニューB(残差)</v>
      </c>
      <c r="BB419" s="52">
        <f t="shared" si="37"/>
        <v>0.879</v>
      </c>
      <c r="BD419" s="52" t="str">
        <f>IF(参照!L419="","",参照!L419)</f>
        <v>奈良電力(株)</v>
      </c>
    </row>
    <row r="420" spans="47:56">
      <c r="AU420" s="52" t="str">
        <f>IF(参照!A420="","",参照!A420)</f>
        <v/>
      </c>
      <c r="AV420" s="52" t="str">
        <f>IF(参照!B420="","",参照!B420)</f>
        <v/>
      </c>
      <c r="AW420" s="52" t="str">
        <f>IF(参照!C420="","",参照!C420)</f>
        <v/>
      </c>
      <c r="AX420" s="52" t="str">
        <f>IF(参照!D420="","",参照!D420)</f>
        <v>(参考値)事業者全体</v>
      </c>
      <c r="AY420" s="52">
        <f>IF(参照!E420="","",参照!E420)</f>
        <v>4.9600000000000002E-4</v>
      </c>
      <c r="AZ420" s="52" t="str">
        <f>IF(参照!F420="","",参照!F420)</f>
        <v>森の電力(株)</v>
      </c>
      <c r="BA420" s="52" t="str">
        <f>IF(参照!G420="","",参照!G420)</f>
        <v>森の電力(株)_(参考値)事業者全体</v>
      </c>
      <c r="BB420" s="52">
        <f t="shared" si="37"/>
        <v>0.496</v>
      </c>
      <c r="BD420" s="52" t="str">
        <f>IF(参照!L420="","",参照!L420)</f>
        <v>(株)成田香取エネルギー</v>
      </c>
    </row>
    <row r="421" spans="47:56">
      <c r="AU421" s="52" t="str">
        <f>IF(参照!A421="","",参照!A421)</f>
        <v>A0170</v>
      </c>
      <c r="AV421" s="52" t="str">
        <f>IF(参照!B421="","",参照!B421)</f>
        <v>大和ハウス工業(株)　</v>
      </c>
      <c r="AW421" s="52">
        <f>IF(参照!C421="","",参照!C421)</f>
        <v>4.8899999999999996E-4</v>
      </c>
      <c r="AX421" s="52" t="str">
        <f>IF(参照!D421="","",参照!D421)</f>
        <v>メニューA</v>
      </c>
      <c r="AY421" s="52">
        <f>IF(参照!E421="","",参照!E421)</f>
        <v>0</v>
      </c>
      <c r="AZ421" s="52" t="str">
        <f>IF(参照!F421="","",参照!F421)</f>
        <v>大和ハウス工業(株)　</v>
      </c>
      <c r="BA421" s="52" t="str">
        <f>IF(参照!G421="","",参照!G421)</f>
        <v>大和ハウス工業(株)　_メニューA</v>
      </c>
      <c r="BB421" s="52">
        <f t="shared" si="37"/>
        <v>0</v>
      </c>
      <c r="BD421" s="52" t="str">
        <f>IF(参照!L421="","",参照!L421)</f>
        <v>南部だんだんエナジー(株)</v>
      </c>
    </row>
    <row r="422" spans="47:56">
      <c r="AU422" s="52" t="str">
        <f>IF(参照!A422="","",参照!A422)</f>
        <v/>
      </c>
      <c r="AV422" s="52" t="str">
        <f>IF(参照!B422="","",参照!B422)</f>
        <v/>
      </c>
      <c r="AW422" s="52" t="str">
        <f>IF(参照!C422="","",参照!C422)</f>
        <v/>
      </c>
      <c r="AX422" s="52" t="str">
        <f>IF(参照!D422="","",参照!D422)</f>
        <v>メニューB</v>
      </c>
      <c r="AY422" s="52">
        <f>IF(参照!E422="","",参照!E422)</f>
        <v>2.0999999999999998E-4</v>
      </c>
      <c r="AZ422" s="52" t="str">
        <f>IF(参照!F422="","",参照!F422)</f>
        <v>大和ハウス工業(株)　</v>
      </c>
      <c r="BA422" s="52" t="str">
        <f>IF(参照!G422="","",参照!G422)</f>
        <v>大和ハウス工業(株)　_メニューB</v>
      </c>
      <c r="BB422" s="52">
        <f t="shared" si="37"/>
        <v>0.21</v>
      </c>
      <c r="BD422" s="52" t="str">
        <f>IF(参照!L422="","",参照!L422)</f>
        <v>(株)ナンワエナジー</v>
      </c>
    </row>
    <row r="423" spans="47:56">
      <c r="AU423" s="52" t="str">
        <f>IF(参照!A423="","",参照!A423)</f>
        <v/>
      </c>
      <c r="AV423" s="52" t="str">
        <f>IF(参照!B423="","",参照!B423)</f>
        <v/>
      </c>
      <c r="AW423" s="52" t="str">
        <f>IF(参照!C423="","",参照!C423)</f>
        <v/>
      </c>
      <c r="AX423" s="52" t="str">
        <f>IF(参照!D423="","",参照!D423)</f>
        <v>メニューC</v>
      </c>
      <c r="AY423" s="52">
        <f>IF(参照!E423="","",参照!E423)</f>
        <v>2.9399999999999999E-4</v>
      </c>
      <c r="AZ423" s="52" t="str">
        <f>IF(参照!F423="","",参照!F423)</f>
        <v>大和ハウス工業(株)　</v>
      </c>
      <c r="BA423" s="52" t="str">
        <f>IF(参照!G423="","",参照!G423)</f>
        <v>大和ハウス工業(株)　_メニューC</v>
      </c>
      <c r="BB423" s="52">
        <f t="shared" si="37"/>
        <v>0.29399999999999998</v>
      </c>
      <c r="BD423" s="52" t="str">
        <f>IF(参照!L423="","",参照!L423)</f>
        <v>新潟県民電力(株)</v>
      </c>
    </row>
    <row r="424" spans="47:56">
      <c r="AU424" s="52" t="str">
        <f>IF(参照!A424="","",参照!A424)</f>
        <v/>
      </c>
      <c r="AV424" s="52" t="str">
        <f>IF(参照!B424="","",参照!B424)</f>
        <v/>
      </c>
      <c r="AW424" s="52" t="str">
        <f>IF(参照!C424="","",参照!C424)</f>
        <v/>
      </c>
      <c r="AX424" s="52" t="str">
        <f>IF(参照!D424="","",参照!D424)</f>
        <v>メニューD</v>
      </c>
      <c r="AY424" s="52">
        <f>IF(参照!E424="","",参照!E424)</f>
        <v>3.1500000000000001E-4</v>
      </c>
      <c r="AZ424" s="52" t="str">
        <f>IF(参照!F424="","",参照!F424)</f>
        <v>大和ハウス工業(株)　</v>
      </c>
      <c r="BA424" s="52" t="str">
        <f>IF(参照!G424="","",参照!G424)</f>
        <v>大和ハウス工業(株)　_メニューD</v>
      </c>
      <c r="BB424" s="52">
        <f t="shared" si="37"/>
        <v>0.315</v>
      </c>
      <c r="BD424" s="52" t="str">
        <f>IF(参照!L424="","",参照!L424)</f>
        <v>新潟スワンエナジー(株)</v>
      </c>
    </row>
    <row r="425" spans="47:56">
      <c r="AU425" s="52" t="str">
        <f>IF(参照!A425="","",参照!A425)</f>
        <v/>
      </c>
      <c r="AV425" s="52" t="str">
        <f>IF(参照!B425="","",参照!B425)</f>
        <v/>
      </c>
      <c r="AW425" s="52" t="str">
        <f>IF(参照!C425="","",参照!C425)</f>
        <v/>
      </c>
      <c r="AX425" s="52" t="str">
        <f>IF(参照!D425="","",参照!D425)</f>
        <v>メニューE</v>
      </c>
      <c r="AY425" s="52">
        <f>IF(参照!E425="","",参照!E425)</f>
        <v>3.7800000000000003E-4</v>
      </c>
      <c r="AZ425" s="52" t="str">
        <f>IF(参照!F425="","",参照!F425)</f>
        <v>大和ハウス工業(株)　</v>
      </c>
      <c r="BA425" s="52" t="str">
        <f>IF(参照!G425="","",参照!G425)</f>
        <v>大和ハウス工業(株)　_メニューE</v>
      </c>
      <c r="BB425" s="52">
        <f t="shared" si="37"/>
        <v>0.378</v>
      </c>
      <c r="BD425" s="52" t="str">
        <f>IF(参照!L425="","",参照!L425)</f>
        <v>西川建材工業(株)</v>
      </c>
    </row>
    <row r="426" spans="47:56">
      <c r="AU426" s="52" t="str">
        <f>IF(参照!A426="","",参照!A426)</f>
        <v/>
      </c>
      <c r="AV426" s="52" t="str">
        <f>IF(参照!B426="","",参照!B426)</f>
        <v/>
      </c>
      <c r="AW426" s="52" t="str">
        <f>IF(参照!C426="","",参照!C426)</f>
        <v/>
      </c>
      <c r="AX426" s="52" t="str">
        <f>IF(参照!D426="","",参照!D426)</f>
        <v>メニューF</v>
      </c>
      <c r="AY426" s="52">
        <f>IF(参照!E426="","",参照!E426)</f>
        <v>3.57E-4</v>
      </c>
      <c r="AZ426" s="52" t="str">
        <f>IF(参照!F426="","",参照!F426)</f>
        <v>大和ハウス工業(株)　</v>
      </c>
      <c r="BA426" s="52" t="str">
        <f>IF(参照!G426="","",参照!G426)</f>
        <v>大和ハウス工業(株)　_メニューF</v>
      </c>
      <c r="BB426" s="52">
        <f t="shared" si="37"/>
        <v>0.35699999999999998</v>
      </c>
      <c r="BD426" s="52" t="str">
        <f>IF(参照!L426="","",参照!L426)</f>
        <v>(株)西九州させぼパワーズ</v>
      </c>
    </row>
    <row r="427" spans="47:56">
      <c r="AU427" s="52" t="str">
        <f>IF(参照!A427="","",参照!A427)</f>
        <v/>
      </c>
      <c r="AV427" s="52" t="str">
        <f>IF(参照!B427="","",参照!B427)</f>
        <v/>
      </c>
      <c r="AW427" s="52" t="str">
        <f>IF(参照!C427="","",参照!C427)</f>
        <v/>
      </c>
      <c r="AX427" s="52" t="str">
        <f>IF(参照!D427="","",参照!D427)</f>
        <v>メニューG</v>
      </c>
      <c r="AY427" s="52">
        <f>IF(参照!E427="","",参照!E427)</f>
        <v>3.3600000000000004E-4</v>
      </c>
      <c r="AZ427" s="52" t="str">
        <f>IF(参照!F427="","",参照!F427)</f>
        <v>大和ハウス工業(株)　</v>
      </c>
      <c r="BA427" s="52" t="str">
        <f>IF(参照!G427="","",参照!G427)</f>
        <v>大和ハウス工業(株)　_メニューG</v>
      </c>
      <c r="BB427" s="52">
        <f t="shared" si="37"/>
        <v>0.33600000000000002</v>
      </c>
      <c r="BD427" s="52" t="str">
        <f>IF(参照!L427="","",参照!L427)</f>
        <v>ニシムラ(株)</v>
      </c>
    </row>
    <row r="428" spans="47:56">
      <c r="AU428" s="52" t="str">
        <f>IF(参照!A428="","",参照!A428)</f>
        <v/>
      </c>
      <c r="AV428" s="52" t="str">
        <f>IF(参照!B428="","",参照!B428)</f>
        <v/>
      </c>
      <c r="AW428" s="52" t="str">
        <f>IF(参照!C428="","",参照!C428)</f>
        <v/>
      </c>
      <c r="AX428" s="52" t="str">
        <f>IF(参照!D428="","",参照!D428)</f>
        <v>メニューH</v>
      </c>
      <c r="AY428" s="52">
        <f>IF(参照!E428="","",参照!E428)</f>
        <v>2.7300000000000002E-4</v>
      </c>
      <c r="AZ428" s="52" t="str">
        <f>IF(参照!F428="","",参照!F428)</f>
        <v>大和ハウス工業(株)　</v>
      </c>
      <c r="BA428" s="52" t="str">
        <f>IF(参照!G428="","",参照!G428)</f>
        <v>大和ハウス工業(株)　_メニューH</v>
      </c>
      <c r="BB428" s="52">
        <f t="shared" si="37"/>
        <v>0.27300000000000002</v>
      </c>
      <c r="BD428" s="52" t="str">
        <f>IF(参照!L428="","",参照!L428)</f>
        <v>日産トレーデイング(株)</v>
      </c>
    </row>
    <row r="429" spans="47:56">
      <c r="AU429" s="52" t="str">
        <f>IF(参照!A429="","",参照!A429)</f>
        <v/>
      </c>
      <c r="AV429" s="52" t="str">
        <f>IF(参照!B429="","",参照!B429)</f>
        <v/>
      </c>
      <c r="AW429" s="52" t="str">
        <f>IF(参照!C429="","",参照!C429)</f>
        <v/>
      </c>
      <c r="AX429" s="52" t="str">
        <f>IF(参照!D429="","",参照!D429)</f>
        <v>メニューI</v>
      </c>
      <c r="AY429" s="52">
        <f>IF(参照!E429="","",参照!E429)</f>
        <v>1.6800000000000002E-4</v>
      </c>
      <c r="AZ429" s="52" t="str">
        <f>IF(参照!F429="","",参照!F429)</f>
        <v>大和ハウス工業(株)　</v>
      </c>
      <c r="BA429" s="52" t="str">
        <f>IF(参照!G429="","",参照!G429)</f>
        <v>大和ハウス工業(株)　_メニューI</v>
      </c>
      <c r="BB429" s="52">
        <f t="shared" si="37"/>
        <v>0.16800000000000001</v>
      </c>
      <c r="BD429" s="52" t="str">
        <f>IF(参照!L429="","",参照!L429)</f>
        <v>日鉄エンジニアリング(株)</v>
      </c>
    </row>
    <row r="430" spans="47:56">
      <c r="AU430" s="52" t="str">
        <f>IF(参照!A430="","",参照!A430)</f>
        <v/>
      </c>
      <c r="AV430" s="52" t="str">
        <f>IF(参照!B430="","",参照!B430)</f>
        <v/>
      </c>
      <c r="AW430" s="52" t="str">
        <f>IF(参照!C430="","",参照!C430)</f>
        <v/>
      </c>
      <c r="AX430" s="52" t="str">
        <f>IF(参照!D430="","",参照!D430)</f>
        <v>メニューJ</v>
      </c>
      <c r="AY430" s="52">
        <f>IF(参照!E430="","",参照!E430)</f>
        <v>3.9899999999999999E-4</v>
      </c>
      <c r="AZ430" s="52" t="str">
        <f>IF(参照!F430="","",参照!F430)</f>
        <v>大和ハウス工業(株)　</v>
      </c>
      <c r="BA430" s="52" t="str">
        <f>IF(参照!G430="","",参照!G430)</f>
        <v>大和ハウス工業(株)　_メニューJ</v>
      </c>
      <c r="BB430" s="52">
        <f t="shared" si="37"/>
        <v>0.39900000000000002</v>
      </c>
      <c r="BD430" s="52" t="str">
        <f>IF(参照!L430="","",参照!L430)</f>
        <v>日本瓦斯(株)</v>
      </c>
    </row>
    <row r="431" spans="47:56">
      <c r="AU431" s="52" t="str">
        <f>IF(参照!A431="","",参照!A431)</f>
        <v/>
      </c>
      <c r="AV431" s="52" t="str">
        <f>IF(参照!B431="","",参照!B431)</f>
        <v/>
      </c>
      <c r="AW431" s="52" t="str">
        <f>IF(参照!C431="","",参照!C431)</f>
        <v/>
      </c>
      <c r="AX431" s="52" t="str">
        <f>IF(参照!D431="","",参照!D431)</f>
        <v>メニューK(残差)</v>
      </c>
      <c r="AY431" s="52">
        <f>IF(参照!E431="","",参照!E431)</f>
        <v>4.4799999999999999E-4</v>
      </c>
      <c r="AZ431" s="52" t="str">
        <f>IF(参照!F431="","",参照!F431)</f>
        <v>大和ハウス工業(株)　</v>
      </c>
      <c r="BA431" s="52" t="str">
        <f>IF(参照!G431="","",参照!G431)</f>
        <v>大和ハウス工業(株)　_メニューK(残差)</v>
      </c>
      <c r="BB431" s="52">
        <f t="shared" si="37"/>
        <v>0.44800000000000001</v>
      </c>
      <c r="BD431" s="52" t="str">
        <f>IF(参照!L431="","",参照!L431)</f>
        <v>日本瓦斯(株)(旧：(株)エナジードリーム)</v>
      </c>
    </row>
    <row r="432" spans="47:56">
      <c r="AU432" s="52" t="str">
        <f>IF(参照!A432="","",参照!A432)</f>
        <v/>
      </c>
      <c r="AV432" s="52" t="str">
        <f>IF(参照!B432="","",参照!B432)</f>
        <v/>
      </c>
      <c r="AW432" s="52" t="str">
        <f>IF(参照!C432="","",参照!C432)</f>
        <v/>
      </c>
      <c r="AX432" s="52" t="str">
        <f>IF(参照!D432="","",参照!D432)</f>
        <v>(参考値)事業者全体</v>
      </c>
      <c r="AY432" s="52">
        <f>IF(参照!E432="","",参照!E432)</f>
        <v>4.17E-4</v>
      </c>
      <c r="AZ432" s="52" t="str">
        <f>IF(参照!F432="","",参照!F432)</f>
        <v>大和ハウス工業(株)　</v>
      </c>
      <c r="BA432" s="52" t="str">
        <f>IF(参照!G432="","",参照!G432)</f>
        <v>大和ハウス工業(株)　_(参考値)事業者全体</v>
      </c>
      <c r="BB432" s="52">
        <f t="shared" si="37"/>
        <v>0.41699999999999998</v>
      </c>
      <c r="BD432" s="52" t="str">
        <f>IF(参照!L432="","",参照!L432)</f>
        <v>日本エネルギー総合システム(株)</v>
      </c>
    </row>
    <row r="433" spans="47:56">
      <c r="AU433" s="52" t="str">
        <f>IF(参照!A433="","",参照!A433)</f>
        <v>A0172</v>
      </c>
      <c r="AV433" s="52" t="str">
        <f>IF(参照!B433="","",参照!B433)</f>
        <v>ＨＴＢエナジー(株)</v>
      </c>
      <c r="AW433" s="52">
        <f>IF(参照!C433="","",参照!C433)</f>
        <v>2.3000000000000001E-4</v>
      </c>
      <c r="AX433" s="52" t="str">
        <f>IF(参照!D433="","",参照!D433)</f>
        <v>メニューA</v>
      </c>
      <c r="AY433" s="52">
        <f>IF(参照!E433="","",参照!E433)</f>
        <v>0</v>
      </c>
      <c r="AZ433" s="52" t="str">
        <f>IF(参照!F433="","",参照!F433)</f>
        <v>ＨＴＢエナジー(株)</v>
      </c>
      <c r="BA433" s="52" t="str">
        <f>IF(参照!G433="","",参照!G433)</f>
        <v>ＨＴＢエナジー(株)_メニューA</v>
      </c>
      <c r="BB433" s="52">
        <f t="shared" si="37"/>
        <v>0</v>
      </c>
      <c r="BD433" s="52" t="str">
        <f>IF(参照!L433="","",参照!L433)</f>
        <v>(株)日本海水</v>
      </c>
    </row>
    <row r="434" spans="47:56">
      <c r="AU434" s="52" t="str">
        <f>IF(参照!A434="","",参照!A434)</f>
        <v/>
      </c>
      <c r="AV434" s="52" t="str">
        <f>IF(参照!B434="","",参照!B434)</f>
        <v/>
      </c>
      <c r="AW434" s="52" t="str">
        <f>IF(参照!C434="","",参照!C434)</f>
        <v/>
      </c>
      <c r="AX434" s="52" t="str">
        <f>IF(参照!D434="","",参照!D434)</f>
        <v>メニューB</v>
      </c>
      <c r="AY434" s="52">
        <f>IF(参照!E434="","",参照!E434)</f>
        <v>0</v>
      </c>
      <c r="AZ434" s="52" t="str">
        <f>IF(参照!F434="","",参照!F434)</f>
        <v>ＨＴＢエナジー(株)</v>
      </c>
      <c r="BA434" s="52" t="str">
        <f>IF(参照!G434="","",参照!G434)</f>
        <v>ＨＴＢエナジー(株)_メニューB</v>
      </c>
      <c r="BB434" s="52">
        <f t="shared" si="37"/>
        <v>0</v>
      </c>
      <c r="BD434" s="52" t="str">
        <f>IF(参照!L434="","",参照!L434)</f>
        <v>(株)日本セレモニー</v>
      </c>
    </row>
    <row r="435" spans="47:56">
      <c r="AU435" s="52" t="str">
        <f>IF(参照!A435="","",参照!A435)</f>
        <v/>
      </c>
      <c r="AV435" s="52" t="str">
        <f>IF(参照!B435="","",参照!B435)</f>
        <v/>
      </c>
      <c r="AW435" s="52" t="str">
        <f>IF(参照!C435="","",参照!C435)</f>
        <v/>
      </c>
      <c r="AX435" s="52" t="str">
        <f>IF(参照!D435="","",参照!D435)</f>
        <v>メニューC(残差)</v>
      </c>
      <c r="AY435" s="52">
        <f>IF(参照!E435="","",参照!E435)</f>
        <v>2.0000000000000001E-4</v>
      </c>
      <c r="AZ435" s="52" t="str">
        <f>IF(参照!F435="","",参照!F435)</f>
        <v>ＨＴＢエナジー(株)</v>
      </c>
      <c r="BA435" s="52" t="str">
        <f>IF(参照!G435="","",参照!G435)</f>
        <v>ＨＴＢエナジー(株)_メニューC(残差)</v>
      </c>
      <c r="BB435" s="52">
        <f t="shared" si="37"/>
        <v>0.2</v>
      </c>
      <c r="BD435" s="52" t="str">
        <f>IF(参照!L435="","",参照!L435)</f>
        <v>日本テクノ(株)</v>
      </c>
    </row>
    <row r="436" spans="47:56">
      <c r="AU436" s="52" t="str">
        <f>IF(参照!A436="","",参照!A436)</f>
        <v/>
      </c>
      <c r="AV436" s="52" t="str">
        <f>IF(参照!B436="","",参照!B436)</f>
        <v/>
      </c>
      <c r="AW436" s="52" t="str">
        <f>IF(参照!C436="","",参照!C436)</f>
        <v/>
      </c>
      <c r="AX436" s="52" t="str">
        <f>IF(参照!D436="","",参照!D436)</f>
        <v>(参考値)事業者全体</v>
      </c>
      <c r="AY436" s="52">
        <f>IF(参照!E436="","",参照!E436)</f>
        <v>5.3799999999999996E-4</v>
      </c>
      <c r="AZ436" s="52" t="str">
        <f>IF(参照!F436="","",参照!F436)</f>
        <v>ＨＴＢエナジー(株)</v>
      </c>
      <c r="BA436" s="52" t="str">
        <f>IF(参照!G436="","",参照!G436)</f>
        <v>ＨＴＢエナジー(株)_(参考値)事業者全体</v>
      </c>
      <c r="BB436" s="52">
        <f t="shared" si="37"/>
        <v>0.53799999999999992</v>
      </c>
      <c r="BD436" s="52" t="str">
        <f>IF(参照!L436="","",参照!L436)</f>
        <v>日本ファシリティ・ソリューション(株)</v>
      </c>
    </row>
    <row r="437" spans="47:56">
      <c r="AU437" s="52" t="str">
        <f>IF(参照!A437="","",参照!A437)</f>
        <v>A0173</v>
      </c>
      <c r="AV437" s="52" t="str">
        <f>IF(参照!B437="","",参照!B437)</f>
        <v>(株)アシストワンエナジー</v>
      </c>
      <c r="AW437" s="52">
        <f>IF(参照!C437="","",参照!C437)</f>
        <v>5.1800000000000001E-4</v>
      </c>
      <c r="AX437" s="52" t="str">
        <f>IF(参照!D437="","",参照!D437)</f>
        <v/>
      </c>
      <c r="AY437" s="52">
        <f>IF(参照!E437="","",参照!E437)</f>
        <v>5.4000000000000001E-4</v>
      </c>
      <c r="AZ437" s="52" t="str">
        <f>IF(参照!F437="","",参照!F437)</f>
        <v>(株)アシストワンエナジー</v>
      </c>
      <c r="BA437" s="52" t="str">
        <f>IF(参照!G437="","",参照!G437)</f>
        <v>(株)アシストワンエナジー_</v>
      </c>
      <c r="BB437" s="52">
        <f t="shared" si="37"/>
        <v>0.54</v>
      </c>
      <c r="BD437" s="52" t="str">
        <f>IF(参照!L437="","",参照!L437)</f>
        <v>ネイチャーエナジー小国(株)</v>
      </c>
    </row>
    <row r="438" spans="47:56">
      <c r="AU438" s="52" t="str">
        <f>IF(参照!A438="","",参照!A438)</f>
        <v>A0175</v>
      </c>
      <c r="AV438" s="52" t="str">
        <f>IF(参照!B438="","",参照!B438)</f>
        <v>(株)フソウ・エナジー</v>
      </c>
      <c r="AW438" s="52">
        <f>IF(参照!C438="","",参照!C438)</f>
        <v>4.8500000000000003E-4</v>
      </c>
      <c r="AX438" s="52" t="str">
        <f>IF(参照!D438="","",参照!D438)</f>
        <v/>
      </c>
      <c r="AY438" s="52">
        <f>IF(参照!E438="","",参照!E438)</f>
        <v>5.4699999999999996E-4</v>
      </c>
      <c r="AZ438" s="52" t="str">
        <f>IF(参照!F438="","",参照!F438)</f>
        <v>(株)フソウ・エナジー</v>
      </c>
      <c r="BA438" s="52" t="str">
        <f>IF(参照!G438="","",参照!G438)</f>
        <v>(株)フソウ・エナジー_</v>
      </c>
      <c r="BB438" s="52">
        <f t="shared" si="37"/>
        <v>0.54699999999999993</v>
      </c>
      <c r="BD438" s="52" t="str">
        <f>IF(参照!L438="","",参照!L438)</f>
        <v>(株)ネクシィーズ・ゼロ</v>
      </c>
    </row>
    <row r="439" spans="47:56">
      <c r="AU439" s="52" t="str">
        <f>IF(参照!A439="","",参照!A439)</f>
        <v>A0177</v>
      </c>
      <c r="AV439" s="52" t="str">
        <f>IF(参照!B439="","",参照!B439)</f>
        <v>湘南電力(株)</v>
      </c>
      <c r="AW439" s="52">
        <f>IF(参照!C439="","",参照!C439)</f>
        <v>4.17E-4</v>
      </c>
      <c r="AX439" s="52" t="str">
        <f>IF(参照!D439="","",参照!D439)</f>
        <v>メニューA</v>
      </c>
      <c r="AY439" s="52">
        <f>IF(参照!E439="","",参照!E439)</f>
        <v>0</v>
      </c>
      <c r="AZ439" s="52" t="str">
        <f>IF(参照!F439="","",参照!F439)</f>
        <v>湘南電力(株)</v>
      </c>
      <c r="BA439" s="52" t="str">
        <f>IF(参照!G439="","",参照!G439)</f>
        <v>湘南電力(株)_メニューA</v>
      </c>
      <c r="BB439" s="52">
        <f t="shared" si="37"/>
        <v>0</v>
      </c>
      <c r="BD439" s="52" t="str">
        <f>IF(参照!L439="","",参照!L439)</f>
        <v>ネクストパワーやまと(株)</v>
      </c>
    </row>
    <row r="440" spans="47:56">
      <c r="AU440" s="52" t="str">
        <f>IF(参照!A440="","",参照!A440)</f>
        <v/>
      </c>
      <c r="AV440" s="52" t="str">
        <f>IF(参照!B440="","",参照!B440)</f>
        <v/>
      </c>
      <c r="AW440" s="52" t="str">
        <f>IF(参照!C440="","",参照!C440)</f>
        <v/>
      </c>
      <c r="AX440" s="52" t="str">
        <f>IF(参照!D440="","",参照!D440)</f>
        <v>メニューB(残差)</v>
      </c>
      <c r="AY440" s="52">
        <f>IF(参照!E440="","",参照!E440)</f>
        <v>4.5800000000000002E-4</v>
      </c>
      <c r="AZ440" s="52" t="str">
        <f>IF(参照!F440="","",参照!F440)</f>
        <v>湘南電力(株)</v>
      </c>
      <c r="BA440" s="52" t="str">
        <f>IF(参照!G440="","",参照!G440)</f>
        <v>湘南電力(株)_メニューB(残差)</v>
      </c>
      <c r="BB440" s="52">
        <f t="shared" si="37"/>
        <v>0.45800000000000002</v>
      </c>
      <c r="BD440" s="52" t="str">
        <f>IF(参照!L440="","",参照!L440)</f>
        <v>寝屋川電力(株)</v>
      </c>
    </row>
    <row r="441" spans="47:56">
      <c r="AU441" s="52" t="str">
        <f>IF(参照!A441="","",参照!A441)</f>
        <v/>
      </c>
      <c r="AV441" s="52" t="str">
        <f>IF(参照!B441="","",参照!B441)</f>
        <v/>
      </c>
      <c r="AW441" s="52" t="str">
        <f>IF(参照!C441="","",参照!C441)</f>
        <v/>
      </c>
      <c r="AX441" s="52" t="str">
        <f>IF(参照!D441="","",参照!D441)</f>
        <v>(参考値)事業者全体</v>
      </c>
      <c r="AY441" s="52">
        <f>IF(参照!E441="","",参照!E441)</f>
        <v>4.6999999999999999E-4</v>
      </c>
      <c r="AZ441" s="52" t="str">
        <f>IF(参照!F441="","",参照!F441)</f>
        <v>湘南電力(株)</v>
      </c>
      <c r="BA441" s="52" t="str">
        <f>IF(参照!G441="","",参照!G441)</f>
        <v>湘南電力(株)_(参考値)事業者全体</v>
      </c>
      <c r="BB441" s="52">
        <f t="shared" si="37"/>
        <v>0.47</v>
      </c>
      <c r="BD441" s="52" t="str">
        <f>IF(参照!L441="","",参照!L441)</f>
        <v>(株)能勢・豊能まちづくり</v>
      </c>
    </row>
    <row r="442" spans="47:56">
      <c r="AU442" s="52" t="str">
        <f>IF(参照!A442="","",参照!A442)</f>
        <v>A0178</v>
      </c>
      <c r="AV442" s="52" t="str">
        <f>IF(参照!B442="","",参照!B442)</f>
        <v>大東建託パートナーズ(株)</v>
      </c>
      <c r="AW442" s="52">
        <f>IF(参照!C442="","",参照!C442)</f>
        <v>5.1000000000000004E-4</v>
      </c>
      <c r="AX442" s="52" t="str">
        <f>IF(参照!D442="","",参照!D442)</f>
        <v/>
      </c>
      <c r="AY442" s="52">
        <f>IF(参照!E442="","",参照!E442)</f>
        <v>5.5900000000000004E-4</v>
      </c>
      <c r="AZ442" s="52" t="str">
        <f>IF(参照!F442="","",参照!F442)</f>
        <v>大東建託パートナーズ(株)</v>
      </c>
      <c r="BA442" s="52" t="str">
        <f>IF(参照!G442="","",参照!G442)</f>
        <v>大東建託パートナーズ(株)_</v>
      </c>
      <c r="BB442" s="52">
        <f t="shared" si="37"/>
        <v>0.55900000000000005</v>
      </c>
      <c r="BD442" s="52" t="str">
        <f>IF(参照!L442="","",参照!L442)</f>
        <v>パーパススマートパワー(株)</v>
      </c>
    </row>
    <row r="443" spans="47:56">
      <c r="AU443" s="52" t="str">
        <f>IF(参照!A443="","",参照!A443)</f>
        <v>A0179</v>
      </c>
      <c r="AV443" s="52" t="str">
        <f>IF(参照!B443="","",参照!B443)</f>
        <v>Ｊａｐａｎ電力(株)</v>
      </c>
      <c r="AW443" s="52">
        <f>IF(参照!C443="","",参照!C443)</f>
        <v>5.5400000000000002E-4</v>
      </c>
      <c r="AX443" s="52" t="str">
        <f>IF(参照!D443="","",参照!D443)</f>
        <v>メニューA</v>
      </c>
      <c r="AY443" s="52">
        <f>IF(参照!E443="","",参照!E443)</f>
        <v>0</v>
      </c>
      <c r="AZ443" s="52" t="str">
        <f>IF(参照!F443="","",参照!F443)</f>
        <v>Ｊａｐａｎ電力(株)</v>
      </c>
      <c r="BA443" s="52" t="str">
        <f>IF(参照!G443="","",参照!G443)</f>
        <v>Ｊａｐａｎ電力(株)_メニューA</v>
      </c>
      <c r="BB443" s="52">
        <f t="shared" si="37"/>
        <v>0</v>
      </c>
      <c r="BD443" s="52" t="str">
        <f>IF(参照!L443="","",参照!L443)</f>
        <v>パシフィックパワー(株)</v>
      </c>
    </row>
    <row r="444" spans="47:56">
      <c r="AU444" s="52" t="str">
        <f>IF(参照!A444="","",参照!A444)</f>
        <v/>
      </c>
      <c r="AV444" s="52" t="str">
        <f>IF(参照!B444="","",参照!B444)</f>
        <v/>
      </c>
      <c r="AW444" s="52" t="str">
        <f>IF(参照!C444="","",参照!C444)</f>
        <v/>
      </c>
      <c r="AX444" s="52" t="str">
        <f>IF(参照!D444="","",参照!D444)</f>
        <v>メニューB</v>
      </c>
      <c r="AY444" s="52">
        <f>IF(参照!E444="","",参照!E444)</f>
        <v>0</v>
      </c>
      <c r="AZ444" s="52" t="str">
        <f>IF(参照!F444="","",参照!F444)</f>
        <v>Ｊａｐａｎ電力(株)</v>
      </c>
      <c r="BA444" s="52" t="str">
        <f>IF(参照!G444="","",参照!G444)</f>
        <v>Ｊａｐａｎ電力(株)_メニューB</v>
      </c>
      <c r="BB444" s="52">
        <f t="shared" si="37"/>
        <v>0</v>
      </c>
      <c r="BD444" s="52" t="str">
        <f>IF(参照!L444="","",参照!L444)</f>
        <v>パナソニックオペレーショナルエクセレンス(株)(旧：パナソニック(株))</v>
      </c>
    </row>
    <row r="445" spans="47:56">
      <c r="AU445" s="52" t="str">
        <f>IF(参照!A445="","",参照!A445)</f>
        <v/>
      </c>
      <c r="AV445" s="52" t="str">
        <f>IF(参照!B445="","",参照!B445)</f>
        <v/>
      </c>
      <c r="AW445" s="52" t="str">
        <f>IF(参照!C445="","",参照!C445)</f>
        <v/>
      </c>
      <c r="AX445" s="52" t="str">
        <f>IF(参照!D445="","",参照!D445)</f>
        <v>メニューC(残差)</v>
      </c>
      <c r="AY445" s="52">
        <f>IF(参照!E445="","",参照!E445)</f>
        <v>5.6399999999999994E-4</v>
      </c>
      <c r="AZ445" s="52" t="str">
        <f>IF(参照!F445="","",参照!F445)</f>
        <v>Ｊａｐａｎ電力(株)</v>
      </c>
      <c r="BA445" s="52" t="str">
        <f>IF(参照!G445="","",参照!G445)</f>
        <v>Ｊａｐａｎ電力(株)_メニューC(残差)</v>
      </c>
      <c r="BB445" s="52">
        <f t="shared" si="37"/>
        <v>0.56399999999999995</v>
      </c>
      <c r="BD445" s="52" t="str">
        <f>IF(参照!L445="","",参照!L445)</f>
        <v>(株)花巻銀河パワー</v>
      </c>
    </row>
    <row r="446" spans="47:56">
      <c r="AU446" s="52" t="str">
        <f>IF(参照!A446="","",参照!A446)</f>
        <v/>
      </c>
      <c r="AV446" s="52" t="str">
        <f>IF(参照!B446="","",参照!B446)</f>
        <v/>
      </c>
      <c r="AW446" s="52" t="str">
        <f>IF(参照!C446="","",参照!C446)</f>
        <v/>
      </c>
      <c r="AX446" s="52" t="str">
        <f>IF(参照!D446="","",参照!D446)</f>
        <v>(参考値)事業者全体</v>
      </c>
      <c r="AY446" s="52">
        <f>IF(参照!E446="","",参照!E446)</f>
        <v>4.7699999999999999E-4</v>
      </c>
      <c r="AZ446" s="52" t="str">
        <f>IF(参照!F446="","",参照!F446)</f>
        <v>Ｊａｐａｎ電力(株)</v>
      </c>
      <c r="BA446" s="52" t="str">
        <f>IF(参照!G446="","",参照!G446)</f>
        <v>Ｊａｐａｎ電力(株)_(参考値)事業者全体</v>
      </c>
      <c r="BB446" s="52">
        <f t="shared" si="37"/>
        <v>0.47699999999999998</v>
      </c>
      <c r="BD446" s="52" t="str">
        <f>IF(参照!L446="","",参照!L446)</f>
        <v>(株)はまエネ</v>
      </c>
    </row>
    <row r="447" spans="47:56">
      <c r="AU447" s="52" t="str">
        <f>IF(参照!A447="","",参照!A447)</f>
        <v>A0180</v>
      </c>
      <c r="AV447" s="52" t="str">
        <f>IF(参照!B447="","",参照!B447)</f>
        <v>電源開発(株)</v>
      </c>
      <c r="AW447" s="52" t="str">
        <f>IF(参照!C447="","",参照!C447)</f>
        <v>0.000453※</v>
      </c>
      <c r="AX447" s="52" t="str">
        <f>IF(参照!D447="","",参照!D447)</f>
        <v>メニューA</v>
      </c>
      <c r="AY447" s="52">
        <f>IF(参照!E447="","",参照!E447)</f>
        <v>1.25E-4</v>
      </c>
      <c r="AZ447" s="52" t="str">
        <f>IF(参照!F447="","",参照!F447)</f>
        <v>電源開発(株)</v>
      </c>
      <c r="BA447" s="52" t="str">
        <f>IF(参照!G447="","",参照!G447)</f>
        <v>電源開発(株)_メニューA</v>
      </c>
      <c r="BB447" s="52">
        <f t="shared" si="37"/>
        <v>0.125</v>
      </c>
      <c r="BD447" s="52" t="str">
        <f>IF(参照!L447="","",参照!L447)</f>
        <v>浜田ガス(株)</v>
      </c>
    </row>
    <row r="448" spans="47:56">
      <c r="AU448" s="52" t="str">
        <f>IF(参照!A448="","",参照!A448)</f>
        <v/>
      </c>
      <c r="AV448" s="52" t="str">
        <f>IF(参照!B448="","",参照!B448)</f>
        <v/>
      </c>
      <c r="AW448" s="52" t="str">
        <f>IF(参照!C448="","",参照!C448)</f>
        <v/>
      </c>
      <c r="AX448" s="52" t="str">
        <f>IF(参照!D448="","",参照!D448)</f>
        <v>メニューB</v>
      </c>
      <c r="AY448" s="52">
        <f>IF(参照!E448="","",参照!E448)</f>
        <v>3.2499999999999999E-4</v>
      </c>
      <c r="AZ448" s="52" t="str">
        <f>IF(参照!F448="","",参照!F448)</f>
        <v>電源開発(株)</v>
      </c>
      <c r="BA448" s="52" t="str">
        <f>IF(参照!G448="","",参照!G448)</f>
        <v>電源開発(株)_メニューB</v>
      </c>
      <c r="BB448" s="52">
        <f t="shared" si="37"/>
        <v>0.32500000000000001</v>
      </c>
      <c r="BD448" s="52" t="str">
        <f>IF(参照!L448="","",参照!L448)</f>
        <v>(株)浜松新電力</v>
      </c>
    </row>
    <row r="449" spans="47:56">
      <c r="AU449" s="52" t="str">
        <f>IF(参照!A449="","",参照!A449)</f>
        <v/>
      </c>
      <c r="AV449" s="52" t="str">
        <f>IF(参照!B449="","",参照!B449)</f>
        <v/>
      </c>
      <c r="AW449" s="52" t="str">
        <f>IF(参照!C449="","",参照!C449)</f>
        <v/>
      </c>
      <c r="AX449" s="52" t="str">
        <f>IF(参照!D449="","",参照!D449)</f>
        <v>メニューC(残差)</v>
      </c>
      <c r="AY449" s="52">
        <f>IF(参照!E449="","",参照!E449)</f>
        <v>4.5300000000000001E-4</v>
      </c>
      <c r="AZ449" s="52" t="str">
        <f>IF(参照!F449="","",参照!F449)</f>
        <v>電源開発(株)</v>
      </c>
      <c r="BA449" s="52" t="str">
        <f>IF(参照!G449="","",参照!G449)</f>
        <v>電源開発(株)_メニューC(残差)</v>
      </c>
      <c r="BB449" s="52">
        <f t="shared" si="37"/>
        <v>0.45300000000000001</v>
      </c>
      <c r="BD449" s="52" t="str">
        <f>IF(参照!L449="","",参照!L449)</f>
        <v>(株)バランスハーツ</v>
      </c>
    </row>
    <row r="450" spans="47:56">
      <c r="AU450" s="52" t="str">
        <f>IF(参照!A450="","",参照!A450)</f>
        <v/>
      </c>
      <c r="AV450" s="52" t="str">
        <f>IF(参照!B450="","",参照!B450)</f>
        <v/>
      </c>
      <c r="AW450" s="52" t="str">
        <f>IF(参照!C450="","",参照!C450)</f>
        <v/>
      </c>
      <c r="AX450" s="52" t="str">
        <f>IF(参照!D450="","",参照!D450)</f>
        <v>(参考値)事業者全体</v>
      </c>
      <c r="AY450" s="52">
        <f>IF(参照!E450="","",参照!E450)</f>
        <v>4.6999999999999999E-4</v>
      </c>
      <c r="AZ450" s="52" t="str">
        <f>IF(参照!F450="","",参照!F450)</f>
        <v>電源開発(株)</v>
      </c>
      <c r="BA450" s="52" t="str">
        <f>IF(参照!G450="","",参照!G450)</f>
        <v>電源開発(株)_(参考値)事業者全体</v>
      </c>
      <c r="BB450" s="52">
        <f t="shared" si="37"/>
        <v>0.47</v>
      </c>
      <c r="BD450" s="52" t="str">
        <f>IF(参照!L450="","",参照!L450)</f>
        <v>はりま電力(株)</v>
      </c>
    </row>
    <row r="451" spans="47:56">
      <c r="AU451" s="52" t="str">
        <f>IF(参照!A451="","",参照!A451)</f>
        <v>A0181</v>
      </c>
      <c r="AV451" s="52" t="str">
        <f>IF(参照!B451="","",参照!B451)</f>
        <v>鈴与商事(株)</v>
      </c>
      <c r="AW451" s="52">
        <f>IF(参照!C451="","",参照!C451)</f>
        <v>3.6200000000000002E-4</v>
      </c>
      <c r="AX451" s="52" t="str">
        <f>IF(参照!D451="","",参照!D451)</f>
        <v>メニューA</v>
      </c>
      <c r="AY451" s="52">
        <f>IF(参照!E451="","",参照!E451)</f>
        <v>2.9499999999999996E-4</v>
      </c>
      <c r="AZ451" s="52" t="str">
        <f>IF(参照!F451="","",参照!F451)</f>
        <v>鈴与商事(株)</v>
      </c>
      <c r="BA451" s="52" t="str">
        <f>IF(参照!G451="","",参照!G451)</f>
        <v>鈴与商事(株)_メニューA</v>
      </c>
      <c r="BB451" s="52">
        <f t="shared" si="37"/>
        <v>0.29499999999999998</v>
      </c>
      <c r="BD451" s="52" t="str">
        <f>IF(参照!L451="","",参照!L451)</f>
        <v>(株)ハルエネ</v>
      </c>
    </row>
    <row r="452" spans="47:56">
      <c r="AU452" s="52" t="str">
        <f>IF(参照!A452="","",参照!A452)</f>
        <v/>
      </c>
      <c r="AV452" s="52" t="str">
        <f>IF(参照!B452="","",参照!B452)</f>
        <v/>
      </c>
      <c r="AW452" s="52" t="str">
        <f>IF(参照!C452="","",参照!C452)</f>
        <v/>
      </c>
      <c r="AX452" s="52" t="str">
        <f>IF(参照!D452="","",参照!D452)</f>
        <v>メニューB</v>
      </c>
      <c r="AY452" s="52">
        <f>IF(参照!E452="","",参照!E452)</f>
        <v>0</v>
      </c>
      <c r="AZ452" s="52" t="str">
        <f>IF(参照!F452="","",参照!F452)</f>
        <v>鈴与商事(株)</v>
      </c>
      <c r="BA452" s="52" t="str">
        <f>IF(参照!G452="","",参照!G452)</f>
        <v>鈴与商事(株)_メニューB</v>
      </c>
      <c r="BB452" s="52">
        <f t="shared" si="37"/>
        <v>0</v>
      </c>
      <c r="BD452" s="52" t="str">
        <f>IF(参照!L452="","",参照!L452)</f>
        <v>(株)パルシステム電力</v>
      </c>
    </row>
    <row r="453" spans="47:56">
      <c r="AU453" s="52" t="str">
        <f>IF(参照!A453="","",参照!A453)</f>
        <v/>
      </c>
      <c r="AV453" s="52" t="str">
        <f>IF(参照!B453="","",参照!B453)</f>
        <v/>
      </c>
      <c r="AW453" s="52" t="str">
        <f>IF(参照!C453="","",参照!C453)</f>
        <v/>
      </c>
      <c r="AX453" s="52" t="str">
        <f>IF(参照!D453="","",参照!D453)</f>
        <v>メニューC</v>
      </c>
      <c r="AY453" s="52">
        <f>IF(参照!E453="","",参照!E453)</f>
        <v>0</v>
      </c>
      <c r="AZ453" s="52" t="str">
        <f>IF(参照!F453="","",参照!F453)</f>
        <v>鈴与商事(株)</v>
      </c>
      <c r="BA453" s="52" t="str">
        <f>IF(参照!G453="","",参照!G453)</f>
        <v>鈴与商事(株)_メニューC</v>
      </c>
      <c r="BB453" s="52">
        <f t="shared" ref="BB453:BB516" si="38">AY453*1000</f>
        <v>0</v>
      </c>
      <c r="BD453" s="52" t="str">
        <f>IF(参照!L453="","",参照!L453)</f>
        <v>(株)パワー・オプティマイザー</v>
      </c>
    </row>
    <row r="454" spans="47:56">
      <c r="AU454" s="52" t="str">
        <f>IF(参照!A454="","",参照!A454)</f>
        <v/>
      </c>
      <c r="AV454" s="52" t="str">
        <f>IF(参照!B454="","",参照!B454)</f>
        <v/>
      </c>
      <c r="AW454" s="52" t="str">
        <f>IF(参照!C454="","",参照!C454)</f>
        <v/>
      </c>
      <c r="AX454" s="52" t="str">
        <f>IF(参照!D454="","",参照!D454)</f>
        <v>メニューD(残差)</v>
      </c>
      <c r="AY454" s="52">
        <f>IF(参照!E454="","",参照!E454)</f>
        <v>6.1200000000000002E-4</v>
      </c>
      <c r="AZ454" s="52" t="str">
        <f>IF(参照!F454="","",参照!F454)</f>
        <v>鈴与商事(株)</v>
      </c>
      <c r="BA454" s="52" t="str">
        <f>IF(参照!G454="","",参照!G454)</f>
        <v>鈴与商事(株)_メニューD(残差)</v>
      </c>
      <c r="BB454" s="52">
        <f t="shared" si="38"/>
        <v>0.61199999999999999</v>
      </c>
      <c r="BD454" s="52" t="str">
        <f>IF(参照!L454="","",参照!L454)</f>
        <v>パワーネクスト(株)</v>
      </c>
    </row>
    <row r="455" spans="47:56">
      <c r="AU455" s="52" t="str">
        <f>IF(参照!A455="","",参照!A455)</f>
        <v/>
      </c>
      <c r="AV455" s="52" t="str">
        <f>IF(参照!B455="","",参照!B455)</f>
        <v/>
      </c>
      <c r="AW455" s="52" t="str">
        <f>IF(参照!C455="","",参照!C455)</f>
        <v/>
      </c>
      <c r="AX455" s="52" t="str">
        <f>IF(参照!D455="","",参照!D455)</f>
        <v>(参考値)事業者全体</v>
      </c>
      <c r="AY455" s="52">
        <f>IF(参照!E455="","",参照!E455)</f>
        <v>3.8299999999999999E-4</v>
      </c>
      <c r="AZ455" s="52" t="str">
        <f>IF(参照!F455="","",参照!F455)</f>
        <v>鈴与商事(株)</v>
      </c>
      <c r="BA455" s="52" t="str">
        <f>IF(参照!G455="","",参照!G455)</f>
        <v>鈴与商事(株)_(参考値)事業者全体</v>
      </c>
      <c r="BB455" s="52">
        <f t="shared" si="38"/>
        <v>0.38300000000000001</v>
      </c>
      <c r="BD455" s="52" t="str">
        <f>IF(参照!L455="","",参照!L455)</f>
        <v>バンプーパワートレーディング合同会社</v>
      </c>
    </row>
    <row r="456" spans="47:56">
      <c r="AU456" s="52" t="str">
        <f>IF(参照!A456="","",参照!A456)</f>
        <v>A0183</v>
      </c>
      <c r="AV456" s="52" t="str">
        <f>IF(参照!B456="","",参照!B456)</f>
        <v>(株)バランスハーツ</v>
      </c>
      <c r="AW456" s="52">
        <f>IF(参照!C456="","",参照!C456)</f>
        <v>4.15E-4</v>
      </c>
      <c r="AX456" s="52" t="str">
        <f>IF(参照!D456="","",参照!D456)</f>
        <v/>
      </c>
      <c r="AY456" s="52">
        <f>IF(参照!E456="","",参照!E456)</f>
        <v>4.06E-4</v>
      </c>
      <c r="AZ456" s="52" t="str">
        <f>IF(参照!F456="","",参照!F456)</f>
        <v>(株)バランスハーツ</v>
      </c>
      <c r="BA456" s="52" t="str">
        <f>IF(参照!G456="","",参照!G456)</f>
        <v>(株)バランスハーツ_</v>
      </c>
      <c r="BB456" s="52">
        <f t="shared" si="38"/>
        <v>0.40600000000000003</v>
      </c>
      <c r="BD456" s="52" t="str">
        <f>IF(参照!L456="","",参照!L456)</f>
        <v>ひおき地域エネルギー(株)</v>
      </c>
    </row>
    <row r="457" spans="47:56">
      <c r="AU457" s="52" t="str">
        <f>IF(参照!A457="","",参照!A457)</f>
        <v>A0184</v>
      </c>
      <c r="AV457" s="52" t="str">
        <f>IF(参照!B457="","",参照!B457)</f>
        <v>ワタミエナジー(株)</v>
      </c>
      <c r="AW457" s="52">
        <f>IF(参照!C457="","",参照!C457)</f>
        <v>4.35E-4</v>
      </c>
      <c r="AX457" s="52" t="str">
        <f>IF(参照!D457="","",参照!D457)</f>
        <v>メニューA</v>
      </c>
      <c r="AY457" s="52">
        <f>IF(参照!E457="","",参照!E457)</f>
        <v>0</v>
      </c>
      <c r="AZ457" s="52" t="str">
        <f>IF(参照!F457="","",参照!F457)</f>
        <v>ワタミエナジー(株)</v>
      </c>
      <c r="BA457" s="52" t="str">
        <f>IF(参照!G457="","",参照!G457)</f>
        <v>ワタミエナジー(株)_メニューA</v>
      </c>
      <c r="BB457" s="52">
        <f t="shared" si="38"/>
        <v>0</v>
      </c>
      <c r="BD457" s="52" t="str">
        <f>IF(参照!L457="","",参照!L457)</f>
        <v>東日本ガス(株)</v>
      </c>
    </row>
    <row r="458" spans="47:56">
      <c r="AU458" s="52" t="str">
        <f>IF(参照!A458="","",参照!A458)</f>
        <v/>
      </c>
      <c r="AV458" s="52" t="str">
        <f>IF(参照!B458="","",参照!B458)</f>
        <v/>
      </c>
      <c r="AW458" s="52" t="str">
        <f>IF(参照!C458="","",参照!C458)</f>
        <v/>
      </c>
      <c r="AX458" s="52" t="str">
        <f>IF(参照!D458="","",参照!D458)</f>
        <v>メニューB(残差)</v>
      </c>
      <c r="AY458" s="52">
        <f>IF(参照!E458="","",参照!E458)</f>
        <v>4.7199999999999998E-4</v>
      </c>
      <c r="AZ458" s="52" t="str">
        <f>IF(参照!F458="","",参照!F458)</f>
        <v>ワタミエナジー(株)</v>
      </c>
      <c r="BA458" s="52" t="str">
        <f>IF(参照!G458="","",参照!G458)</f>
        <v>ワタミエナジー(株)_メニューB(残差)</v>
      </c>
      <c r="BB458" s="52">
        <f t="shared" si="38"/>
        <v>0.47199999999999998</v>
      </c>
      <c r="BD458" s="52" t="str">
        <f>IF(参照!L458="","",参照!L458)</f>
        <v>東広島スマートエネルギー(株)</v>
      </c>
    </row>
    <row r="459" spans="47:56">
      <c r="AU459" s="52" t="str">
        <f>IF(参照!A459="","",参照!A459)</f>
        <v/>
      </c>
      <c r="AV459" s="52" t="str">
        <f>IF(参照!B459="","",参照!B459)</f>
        <v/>
      </c>
      <c r="AW459" s="52" t="str">
        <f>IF(参照!C459="","",参照!C459)</f>
        <v/>
      </c>
      <c r="AX459" s="52" t="str">
        <f>IF(参照!D459="","",参照!D459)</f>
        <v>(参考値)事業者全体</v>
      </c>
      <c r="AY459" s="52">
        <f>IF(参照!E459="","",参照!E459)</f>
        <v>4.9200000000000003E-4</v>
      </c>
      <c r="AZ459" s="52" t="str">
        <f>IF(参照!F459="","",参照!F459)</f>
        <v>ワタミエナジー(株)</v>
      </c>
      <c r="BA459" s="52" t="str">
        <f>IF(参照!G459="","",参照!G459)</f>
        <v>ワタミエナジー(株)_(参考値)事業者全体</v>
      </c>
      <c r="BB459" s="52">
        <f t="shared" si="38"/>
        <v>0.49200000000000005</v>
      </c>
      <c r="BD459" s="52" t="str">
        <f>IF(参照!L459="","",参照!L459)</f>
        <v>一般社団法人東松島みらいとし機構</v>
      </c>
    </row>
    <row r="460" spans="47:56">
      <c r="AU460" s="52" t="str">
        <f>IF(参照!A460="","",参照!A460)</f>
        <v>A0185</v>
      </c>
      <c r="AV460" s="52" t="str">
        <f>IF(参照!B460="","",参照!B460)</f>
        <v>(株)パルシステム電力</v>
      </c>
      <c r="AW460" s="52">
        <f>IF(参照!C460="","",参照!C460)</f>
        <v>7.7999999999999999E-5</v>
      </c>
      <c r="AX460" s="52" t="str">
        <f>IF(参照!D460="","",参照!D460)</f>
        <v/>
      </c>
      <c r="AY460" s="52">
        <f>IF(参照!E460="","",参照!E460)</f>
        <v>6.4999999999999997E-4</v>
      </c>
      <c r="AZ460" s="52" t="str">
        <f>IF(参照!F460="","",参照!F460)</f>
        <v>(株)パルシステム電力</v>
      </c>
      <c r="BA460" s="52" t="str">
        <f>IF(参照!G460="","",参照!G460)</f>
        <v>(株)パルシステム電力_</v>
      </c>
      <c r="BB460" s="52">
        <f t="shared" si="38"/>
        <v>0.65</v>
      </c>
      <c r="BD460" s="52" t="str">
        <f>IF(参照!L460="","",参照!L460)</f>
        <v>(株)ビジョン</v>
      </c>
    </row>
    <row r="461" spans="47:56">
      <c r="AU461" s="52" t="str">
        <f>IF(参照!A461="","",参照!A461)</f>
        <v>A0186</v>
      </c>
      <c r="AV461" s="52" t="str">
        <f>IF(参照!B461="","",参照!B461)</f>
        <v>ＳＢパワー(株)</v>
      </c>
      <c r="AW461" s="52">
        <f>IF(参照!C461="","",参照!C461)</f>
        <v>4.3600000000000008E-4</v>
      </c>
      <c r="AX461" s="52" t="str">
        <f>IF(参照!D461="","",参照!D461)</f>
        <v>メニューA</v>
      </c>
      <c r="AY461" s="52">
        <f>IF(参照!E461="","",参照!E461)</f>
        <v>0</v>
      </c>
      <c r="AZ461" s="52" t="str">
        <f>IF(参照!F461="","",参照!F461)</f>
        <v>ＳＢパワー(株)</v>
      </c>
      <c r="BA461" s="52" t="str">
        <f>IF(参照!G461="","",参照!G461)</f>
        <v>ＳＢパワー(株)_メニューA</v>
      </c>
      <c r="BB461" s="52">
        <f t="shared" si="38"/>
        <v>0</v>
      </c>
      <c r="BD461" s="52" t="str">
        <f>IF(参照!L461="","",参照!L461)</f>
        <v>日高都市ガス(株)</v>
      </c>
    </row>
    <row r="462" spans="47:56">
      <c r="AU462" s="52" t="str">
        <f>IF(参照!A462="","",参照!A462)</f>
        <v/>
      </c>
      <c r="AV462" s="52" t="str">
        <f>IF(参照!B462="","",参照!B462)</f>
        <v/>
      </c>
      <c r="AW462" s="52" t="str">
        <f>IF(参照!C462="","",参照!C462)</f>
        <v/>
      </c>
      <c r="AX462" s="52" t="str">
        <f>IF(参照!D462="","",参照!D462)</f>
        <v>メニューB</v>
      </c>
      <c r="AY462" s="52">
        <f>IF(参照!E462="","",参照!E462)</f>
        <v>1.9000000000000001E-4</v>
      </c>
      <c r="AZ462" s="52" t="str">
        <f>IF(参照!F462="","",参照!F462)</f>
        <v>ＳＢパワー(株)</v>
      </c>
      <c r="BA462" s="52" t="str">
        <f>IF(参照!G462="","",参照!G462)</f>
        <v>ＳＢパワー(株)_メニューB</v>
      </c>
      <c r="BB462" s="52">
        <f t="shared" si="38"/>
        <v>0.19</v>
      </c>
      <c r="BD462" s="52" t="str">
        <f>IF(参照!L462="","",参照!L462)</f>
        <v>日田グリーン電力(株)</v>
      </c>
    </row>
    <row r="463" spans="47:56">
      <c r="AU463" s="52" t="str">
        <f>IF(参照!A463="","",参照!A463)</f>
        <v/>
      </c>
      <c r="AV463" s="52" t="str">
        <f>IF(参照!B463="","",参照!B463)</f>
        <v/>
      </c>
      <c r="AW463" s="52" t="str">
        <f>IF(参照!C463="","",参照!C463)</f>
        <v/>
      </c>
      <c r="AX463" s="52" t="str">
        <f>IF(参照!D463="","",参照!D463)</f>
        <v>メニューC(残差)</v>
      </c>
      <c r="AY463" s="52">
        <f>IF(参照!E463="","",参照!E463)</f>
        <v>4.8500000000000003E-4</v>
      </c>
      <c r="AZ463" s="52" t="str">
        <f>IF(参照!F463="","",参照!F463)</f>
        <v>ＳＢパワー(株)</v>
      </c>
      <c r="BA463" s="52" t="str">
        <f>IF(参照!G463="","",参照!G463)</f>
        <v>ＳＢパワー(株)_メニューC(残差)</v>
      </c>
      <c r="BB463" s="52">
        <f t="shared" si="38"/>
        <v>0.48500000000000004</v>
      </c>
      <c r="BD463" s="52" t="str">
        <f>IF(参照!L463="","",参照!L463)</f>
        <v>日立造船(株)</v>
      </c>
    </row>
    <row r="464" spans="47:56">
      <c r="AU464" s="52" t="str">
        <f>IF(参照!A464="","",参照!A464)</f>
        <v/>
      </c>
      <c r="AV464" s="52" t="str">
        <f>IF(参照!B464="","",参照!B464)</f>
        <v/>
      </c>
      <c r="AW464" s="52" t="str">
        <f>IF(参照!C464="","",参照!C464)</f>
        <v/>
      </c>
      <c r="AX464" s="52" t="str">
        <f>IF(参照!D464="","",参照!D464)</f>
        <v>(参考値)事業者全体</v>
      </c>
      <c r="AY464" s="52">
        <f>IF(参照!E464="","",参照!E464)</f>
        <v>5.0299999999999997E-4</v>
      </c>
      <c r="AZ464" s="52" t="str">
        <f>IF(参照!F464="","",参照!F464)</f>
        <v>ＳＢパワー(株)</v>
      </c>
      <c r="BA464" s="52" t="str">
        <f>IF(参照!G464="","",参照!G464)</f>
        <v>ＳＢパワー(株)_(参考値)事業者全体</v>
      </c>
      <c r="BB464" s="52">
        <f t="shared" si="38"/>
        <v>0.503</v>
      </c>
      <c r="BD464" s="52" t="str">
        <f>IF(参照!L464="","",参照!L464)</f>
        <v>(株)ビビット</v>
      </c>
    </row>
    <row r="465" spans="47:56">
      <c r="AU465" s="52" t="str">
        <f>IF(参照!A465="","",参照!A465)</f>
        <v>A0187</v>
      </c>
      <c r="AV465" s="52" t="str">
        <f>IF(参照!B465="","",参照!B465)</f>
        <v>ＮＦパワーサービス(株)</v>
      </c>
      <c r="AW465" s="52">
        <f>IF(参照!C465="","",参照!C465)</f>
        <v>4.3600000000000008E-4</v>
      </c>
      <c r="AX465" s="52" t="str">
        <f>IF(参照!D465="","",参照!D465)</f>
        <v>メニューA</v>
      </c>
      <c r="AY465" s="52">
        <f>IF(参照!E465="","",参照!E465)</f>
        <v>0</v>
      </c>
      <c r="AZ465" s="52" t="str">
        <f>IF(参照!F465="","",参照!F465)</f>
        <v>ＮＦパワーサービス(株)</v>
      </c>
      <c r="BA465" s="52" t="str">
        <f>IF(参照!G465="","",参照!G465)</f>
        <v>ＮＦパワーサービス(株)_メニューA</v>
      </c>
      <c r="BB465" s="52">
        <f t="shared" si="38"/>
        <v>0</v>
      </c>
      <c r="BD465" s="52" t="str">
        <f>IF(参照!L465="","",参照!L465)</f>
        <v>ヒューリックプロパティソリューション(株)</v>
      </c>
    </row>
    <row r="466" spans="47:56">
      <c r="AU466" s="52" t="str">
        <f>IF(参照!A466="","",参照!A466)</f>
        <v/>
      </c>
      <c r="AV466" s="52" t="str">
        <f>IF(参照!B466="","",参照!B466)</f>
        <v/>
      </c>
      <c r="AW466" s="52" t="str">
        <f>IF(参照!C466="","",参照!C466)</f>
        <v/>
      </c>
      <c r="AX466" s="52" t="str">
        <f>IF(参照!D466="","",参照!D466)</f>
        <v>メニューB(残差)</v>
      </c>
      <c r="AY466" s="52">
        <f>IF(参照!E466="","",参照!E466)</f>
        <v>3.9600000000000003E-4</v>
      </c>
      <c r="AZ466" s="52" t="str">
        <f>IF(参照!F466="","",参照!F466)</f>
        <v>ＮＦパワーサービス(株)</v>
      </c>
      <c r="BA466" s="52" t="str">
        <f>IF(参照!G466="","",参照!G466)</f>
        <v>ＮＦパワーサービス(株)_メニューB(残差)</v>
      </c>
      <c r="BB466" s="52">
        <f t="shared" si="38"/>
        <v>0.39600000000000002</v>
      </c>
      <c r="BD466" s="52" t="str">
        <f>IF(参照!L466="","",参照!L466)</f>
        <v>兵庫電力(株)</v>
      </c>
    </row>
    <row r="467" spans="47:56">
      <c r="AU467" s="52" t="str">
        <f>IF(参照!A467="","",参照!A467)</f>
        <v/>
      </c>
      <c r="AV467" s="52" t="str">
        <f>IF(参照!B467="","",参照!B467)</f>
        <v/>
      </c>
      <c r="AW467" s="52" t="str">
        <f>IF(参照!C467="","",参照!C467)</f>
        <v/>
      </c>
      <c r="AX467" s="52" t="str">
        <f>IF(参照!D467="","",参照!D467)</f>
        <v>(参考値)事業者全体</v>
      </c>
      <c r="AY467" s="52">
        <f>IF(参照!E467="","",参照!E467)</f>
        <v>4.2000000000000002E-4</v>
      </c>
      <c r="AZ467" s="52" t="str">
        <f>IF(参照!F467="","",参照!F467)</f>
        <v>ＮＦパワーサービス(株)</v>
      </c>
      <c r="BA467" s="52" t="str">
        <f>IF(参照!G467="","",参照!G467)</f>
        <v>ＮＦパワーサービス(株)_(参考値)事業者全体</v>
      </c>
      <c r="BB467" s="52">
        <f t="shared" si="38"/>
        <v>0.42000000000000004</v>
      </c>
      <c r="BD467" s="52" t="str">
        <f>IF(参照!L467="","",参照!L467)</f>
        <v>弘前ガス(株)</v>
      </c>
    </row>
    <row r="468" spans="47:56">
      <c r="AU468" s="52" t="str">
        <f>IF(参照!A468="","",参照!A468)</f>
        <v>A0188</v>
      </c>
      <c r="AV468" s="52" t="str">
        <f>IF(参照!B468="","",参照!B468)</f>
        <v>ひおき地域エネルギー(株)</v>
      </c>
      <c r="AW468" s="52">
        <f>IF(参照!C468="","",参照!C468)</f>
        <v>4.4700000000000002E-4</v>
      </c>
      <c r="AX468" s="52" t="str">
        <f>IF(参照!D468="","",参照!D468)</f>
        <v>メニューA</v>
      </c>
      <c r="AY468" s="52">
        <f>IF(参照!E468="","",参照!E468)</f>
        <v>3.9600000000000003E-4</v>
      </c>
      <c r="AZ468" s="52" t="str">
        <f>IF(参照!F468="","",参照!F468)</f>
        <v>ひおき地域エネルギー(株)</v>
      </c>
      <c r="BA468" s="52" t="str">
        <f>IF(参照!G468="","",参照!G468)</f>
        <v>ひおき地域エネルギー(株)_メニューA</v>
      </c>
      <c r="BB468" s="52">
        <f t="shared" si="38"/>
        <v>0.39600000000000002</v>
      </c>
      <c r="BD468" s="52" t="str">
        <f>IF(参照!L468="","",参照!L468)</f>
        <v>(株)ファミリーネット・ジャパン</v>
      </c>
    </row>
    <row r="469" spans="47:56">
      <c r="AU469" s="52" t="str">
        <f>IF(参照!A469="","",参照!A469)</f>
        <v/>
      </c>
      <c r="AV469" s="52" t="str">
        <f>IF(参照!B469="","",参照!B469)</f>
        <v/>
      </c>
      <c r="AW469" s="52" t="str">
        <f>IF(参照!C469="","",参照!C469)</f>
        <v/>
      </c>
      <c r="AX469" s="52" t="str">
        <f>IF(参照!D469="","",参照!D469)</f>
        <v>メニューB</v>
      </c>
      <c r="AY469" s="52">
        <f>IF(参照!E469="","",参照!E469)</f>
        <v>4.44E-4</v>
      </c>
      <c r="AZ469" s="52" t="str">
        <f>IF(参照!F469="","",参照!F469)</f>
        <v>ひおき地域エネルギー(株)</v>
      </c>
      <c r="BA469" s="52" t="str">
        <f>IF(参照!G469="","",参照!G469)</f>
        <v>ひおき地域エネルギー(株)_メニューB</v>
      </c>
      <c r="BB469" s="52">
        <f t="shared" si="38"/>
        <v>0.44400000000000001</v>
      </c>
      <c r="BD469" s="52" t="str">
        <f>IF(参照!L469="","",参照!L469)</f>
        <v>(株)ファラデー</v>
      </c>
    </row>
    <row r="470" spans="47:56">
      <c r="AU470" s="52" t="str">
        <f>IF(参照!A470="","",参照!A470)</f>
        <v/>
      </c>
      <c r="AV470" s="52" t="str">
        <f>IF(参照!B470="","",参照!B470)</f>
        <v/>
      </c>
      <c r="AW470" s="52" t="str">
        <f>IF(参照!C470="","",参照!C470)</f>
        <v/>
      </c>
      <c r="AX470" s="52" t="str">
        <f>IF(参照!D470="","",参照!D470)</f>
        <v>メニューC(残差)</v>
      </c>
      <c r="AY470" s="52">
        <f>IF(参照!E470="","",参照!E470)</f>
        <v>4.2299999999999998E-4</v>
      </c>
      <c r="AZ470" s="52" t="str">
        <f>IF(参照!F470="","",参照!F470)</f>
        <v>ひおき地域エネルギー(株)</v>
      </c>
      <c r="BA470" s="52" t="str">
        <f>IF(参照!G470="","",参照!G470)</f>
        <v>ひおき地域エネルギー(株)_メニューC(残差)</v>
      </c>
      <c r="BB470" s="52">
        <f t="shared" si="38"/>
        <v>0.42299999999999999</v>
      </c>
      <c r="BD470" s="52" t="str">
        <f>IF(参照!L470="","",参照!L470)</f>
        <v>(株)フィット</v>
      </c>
    </row>
    <row r="471" spans="47:56">
      <c r="AU471" s="52" t="str">
        <f>IF(参照!A471="","",参照!A471)</f>
        <v/>
      </c>
      <c r="AV471" s="52" t="str">
        <f>IF(参照!B471="","",参照!B471)</f>
        <v/>
      </c>
      <c r="AW471" s="52" t="str">
        <f>IF(参照!C471="","",参照!C471)</f>
        <v/>
      </c>
      <c r="AX471" s="52" t="str">
        <f>IF(参照!D471="","",参照!D471)</f>
        <v>(参考値)事業者全体</v>
      </c>
      <c r="AY471" s="52">
        <f>IF(参照!E471="","",参照!E471)</f>
        <v>4.9200000000000003E-4</v>
      </c>
      <c r="AZ471" s="52" t="str">
        <f>IF(参照!F471="","",参照!F471)</f>
        <v>ひおき地域エネルギー(株)</v>
      </c>
      <c r="BA471" s="52" t="str">
        <f>IF(参照!G471="","",参照!G471)</f>
        <v>ひおき地域エネルギー(株)_(参考値)事業者全体</v>
      </c>
      <c r="BB471" s="52">
        <f t="shared" si="38"/>
        <v>0.49200000000000005</v>
      </c>
      <c r="BD471" s="52" t="str">
        <f>IF(参照!L471="","",参照!L471)</f>
        <v>フィンテックラボ協同組合</v>
      </c>
    </row>
    <row r="472" spans="47:56">
      <c r="AU472" s="52" t="str">
        <f>IF(参照!A472="","",参照!A472)</f>
        <v>A0189</v>
      </c>
      <c r="AV472" s="52" t="str">
        <f>IF(参照!B472="","",参照!B472)</f>
        <v>和歌山電力(株)</v>
      </c>
      <c r="AW472" s="52">
        <f>IF(参照!C472="","",参照!C472)</f>
        <v>4.75E-4</v>
      </c>
      <c r="AX472" s="52" t="str">
        <f>IF(参照!D472="","",参照!D472)</f>
        <v/>
      </c>
      <c r="AY472" s="52">
        <f>IF(参照!E472="","",参照!E472)</f>
        <v>5.2800000000000004E-4</v>
      </c>
      <c r="AZ472" s="52" t="str">
        <f>IF(参照!F472="","",参照!F472)</f>
        <v>和歌山電力(株)</v>
      </c>
      <c r="BA472" s="52" t="str">
        <f>IF(参照!G472="","",参照!G472)</f>
        <v>和歌山電力(株)_</v>
      </c>
      <c r="BB472" s="52">
        <f t="shared" si="38"/>
        <v>0.52800000000000002</v>
      </c>
      <c r="BD472" s="52" t="str">
        <f>IF(参照!L472="","",参照!L472)</f>
        <v>(株)フォーバルテレコム　</v>
      </c>
    </row>
    <row r="473" spans="47:56">
      <c r="AU473" s="52" t="str">
        <f>IF(参照!A473="","",参照!A473)</f>
        <v>A0190</v>
      </c>
      <c r="AV473" s="52" t="str">
        <f>IF(参照!B473="","",参照!B473)</f>
        <v>日本瓦斯(株)(旧：(株)エナジードリーム)</v>
      </c>
      <c r="AW473" s="52">
        <f>IF(参照!C473="","",参照!C473)</f>
        <v>5.04E-4</v>
      </c>
      <c r="AX473" s="52" t="str">
        <f>IF(参照!D473="","",参照!D473)</f>
        <v/>
      </c>
      <c r="AY473" s="52">
        <f>IF(参照!E473="","",参照!E473)</f>
        <v>4.8999999999999998E-4</v>
      </c>
      <c r="AZ473" s="52" t="str">
        <f>IF(参照!F473="","",参照!F473)</f>
        <v>日本瓦斯(株)(旧：(株)エナジードリーム)</v>
      </c>
      <c r="BA473" s="52" t="str">
        <f>IF(参照!G473="","",参照!G473)</f>
        <v>日本瓦斯(株)(旧：(株)エナジードリーム)_</v>
      </c>
      <c r="BB473" s="52">
        <f t="shared" si="38"/>
        <v>0.49</v>
      </c>
      <c r="BD473" s="52" t="str">
        <f>IF(参照!L473="","",参照!L473)</f>
        <v>(株)フォレストパワー</v>
      </c>
    </row>
    <row r="474" spans="47:56">
      <c r="AU474" s="52" t="str">
        <f>IF(参照!A474="","",参照!A474)</f>
        <v>A0191</v>
      </c>
      <c r="AV474" s="52" t="str">
        <f>IF(参照!B474="","",参照!B474)</f>
        <v>(株)トドック電力</v>
      </c>
      <c r="AW474" s="52">
        <f>IF(参照!C474="","",参照!C474)</f>
        <v>4.6999999999999999E-4</v>
      </c>
      <c r="AX474" s="52" t="str">
        <f>IF(参照!D474="","",参照!D474)</f>
        <v/>
      </c>
      <c r="AY474" s="52">
        <f>IF(参照!E474="","",参照!E474)</f>
        <v>3.7199999999999999E-4</v>
      </c>
      <c r="AZ474" s="52" t="str">
        <f>IF(参照!F474="","",参照!F474)</f>
        <v>(株)トドック電力</v>
      </c>
      <c r="BA474" s="52" t="str">
        <f>IF(参照!G474="","",参照!G474)</f>
        <v>(株)トドック電力_</v>
      </c>
      <c r="BB474" s="52">
        <f t="shared" si="38"/>
        <v>0.372</v>
      </c>
      <c r="BD474" s="52" t="str">
        <f>IF(参照!L474="","",参照!L474)</f>
        <v>ふかやｅパワー(株)</v>
      </c>
    </row>
    <row r="475" spans="47:56">
      <c r="AU475" s="52" t="str">
        <f>IF(参照!A475="","",参照!A475)</f>
        <v>A0193</v>
      </c>
      <c r="AV475" s="52" t="str">
        <f>IF(参照!B475="","",参照!B475)</f>
        <v>九電みらいエナジー(株)</v>
      </c>
      <c r="AW475" s="52">
        <f>IF(参照!C475="","",参照!C475)</f>
        <v>4.6999999999999999E-4</v>
      </c>
      <c r="AX475" s="52" t="str">
        <f>IF(参照!D475="","",参照!D475)</f>
        <v>メニューA</v>
      </c>
      <c r="AY475" s="52">
        <f>IF(参照!E475="","",参照!E475)</f>
        <v>0</v>
      </c>
      <c r="AZ475" s="52" t="str">
        <f>IF(参照!F475="","",参照!F475)</f>
        <v>九電みらいエナジー(株)</v>
      </c>
      <c r="BA475" s="52" t="str">
        <f>IF(参照!G475="","",参照!G475)</f>
        <v>九電みらいエナジー(株)_メニューA</v>
      </c>
      <c r="BB475" s="52">
        <f t="shared" si="38"/>
        <v>0</v>
      </c>
      <c r="BD475" s="52" t="str">
        <f>IF(参照!L475="","",参照!L475)</f>
        <v>福井電力(株)</v>
      </c>
    </row>
    <row r="476" spans="47:56">
      <c r="AU476" s="52" t="str">
        <f>IF(参照!A476="","",参照!A476)</f>
        <v/>
      </c>
      <c r="AV476" s="52" t="str">
        <f>IF(参照!B476="","",参照!B476)</f>
        <v/>
      </c>
      <c r="AW476" s="52" t="str">
        <f>IF(参照!C476="","",参照!C476)</f>
        <v/>
      </c>
      <c r="AX476" s="52" t="str">
        <f>IF(参照!D476="","",参照!D476)</f>
        <v>メニューB</v>
      </c>
      <c r="AY476" s="52">
        <f>IF(参照!E476="","",参照!E476)</f>
        <v>4.3100000000000001E-4</v>
      </c>
      <c r="AZ476" s="52" t="str">
        <f>IF(参照!F476="","",参照!F476)</f>
        <v>九電みらいエナジー(株)</v>
      </c>
      <c r="BA476" s="52" t="str">
        <f>IF(参照!G476="","",参照!G476)</f>
        <v>九電みらいエナジー(株)_メニューB</v>
      </c>
      <c r="BB476" s="52">
        <f t="shared" si="38"/>
        <v>0.43099999999999999</v>
      </c>
      <c r="BD476" s="52" t="str">
        <f>IF(参照!L476="","",参照!L476)</f>
        <v>ふくしま新電力(株)</v>
      </c>
    </row>
    <row r="477" spans="47:56">
      <c r="AU477" s="52" t="str">
        <f>IF(参照!A477="","",参照!A477)</f>
        <v/>
      </c>
      <c r="AV477" s="52" t="str">
        <f>IF(参照!B477="","",参照!B477)</f>
        <v/>
      </c>
      <c r="AW477" s="52" t="str">
        <f>IF(参照!C477="","",参照!C477)</f>
        <v/>
      </c>
      <c r="AX477" s="52" t="str">
        <f>IF(参照!D477="","",参照!D477)</f>
        <v>メニューC(残差)</v>
      </c>
      <c r="AY477" s="52">
        <f>IF(参照!E477="","",参照!E477)</f>
        <v>4.7399999999999997E-4</v>
      </c>
      <c r="AZ477" s="52" t="str">
        <f>IF(参照!F477="","",参照!F477)</f>
        <v>九電みらいエナジー(株)</v>
      </c>
      <c r="BA477" s="52" t="str">
        <f>IF(参照!G477="","",参照!G477)</f>
        <v>九電みらいエナジー(株)_メニューC(残差)</v>
      </c>
      <c r="BB477" s="52">
        <f t="shared" si="38"/>
        <v>0.47399999999999998</v>
      </c>
      <c r="BD477" s="52" t="str">
        <f>IF(参照!L477="","",参照!L477)</f>
        <v>福島フェニックス電力(株)</v>
      </c>
    </row>
    <row r="478" spans="47:56">
      <c r="AU478" s="52" t="str">
        <f>IF(参照!A478="","",参照!A478)</f>
        <v/>
      </c>
      <c r="AV478" s="52" t="str">
        <f>IF(参照!B478="","",参照!B478)</f>
        <v/>
      </c>
      <c r="AW478" s="52" t="str">
        <f>IF(参照!C478="","",参照!C478)</f>
        <v/>
      </c>
      <c r="AX478" s="52" t="str">
        <f>IF(参照!D478="","",参照!D478)</f>
        <v>(参考値)事業者全体</v>
      </c>
      <c r="AY478" s="52">
        <f>IF(参照!E478="","",参照!E478)</f>
        <v>4.7399999999999997E-4</v>
      </c>
      <c r="AZ478" s="52" t="str">
        <f>IF(参照!F478="","",参照!F478)</f>
        <v>九電みらいエナジー(株)</v>
      </c>
      <c r="BA478" s="52" t="str">
        <f>IF(参照!G478="","",参照!G478)</f>
        <v>九電みらいエナジー(株)_(参考値)事業者全体</v>
      </c>
      <c r="BB478" s="52">
        <f t="shared" si="38"/>
        <v>0.47399999999999998</v>
      </c>
      <c r="BD478" s="52" t="str">
        <f>IF(参照!L478="","",参照!L478)</f>
        <v>(株)ふくしま未来パワー</v>
      </c>
    </row>
    <row r="479" spans="47:56">
      <c r="AU479" s="52" t="str">
        <f>IF(参照!A479="","",参照!A479)</f>
        <v>A0194</v>
      </c>
      <c r="AV479" s="52" t="str">
        <f>IF(参照!B479="","",参照!B479)</f>
        <v>(株)ミツウロコヴェッセル</v>
      </c>
      <c r="AW479" s="52">
        <f>IF(参照!C479="","",参照!C479)</f>
        <v>5.2500000000000008E-4</v>
      </c>
      <c r="AX479" s="52" t="str">
        <f>IF(参照!D479="","",参照!D479)</f>
        <v/>
      </c>
      <c r="AY479" s="52">
        <f>IF(参照!E479="","",参照!E479)</f>
        <v>4.6900000000000002E-4</v>
      </c>
      <c r="AZ479" s="52" t="str">
        <f>IF(参照!F479="","",参照!F479)</f>
        <v>(株)ミツウロコヴェッセル</v>
      </c>
      <c r="BA479" s="52" t="str">
        <f>IF(参照!G479="","",参照!G479)</f>
        <v>(株)ミツウロコヴェッセル_</v>
      </c>
      <c r="BB479" s="52">
        <f t="shared" si="38"/>
        <v>0.46900000000000003</v>
      </c>
      <c r="BD479" s="52" t="str">
        <f>IF(参照!L479="","",参照!L479)</f>
        <v>ふくのしま電力(株)</v>
      </c>
    </row>
    <row r="480" spans="47:56">
      <c r="AU480" s="52" t="str">
        <f>IF(参照!A480="","",参照!A480)</f>
        <v>A0195</v>
      </c>
      <c r="AV480" s="52" t="str">
        <f>IF(参照!B480="","",参照!B480)</f>
        <v>(株)フォレストパワー</v>
      </c>
      <c r="AW480" s="52">
        <f>IF(参照!C480="","",参照!C480)</f>
        <v>3.1999999999999999E-5</v>
      </c>
      <c r="AX480" s="52" t="str">
        <f>IF(参照!D480="","",参照!D480)</f>
        <v>メニューA</v>
      </c>
      <c r="AY480" s="52">
        <f>IF(参照!E480="","",参照!E480)</f>
        <v>3.77E-4</v>
      </c>
      <c r="AZ480" s="52" t="str">
        <f>IF(参照!F480="","",参照!F480)</f>
        <v>(株)フォレストパワー</v>
      </c>
      <c r="BA480" s="52" t="str">
        <f>IF(参照!G480="","",参照!G480)</f>
        <v>(株)フォレストパワー_メニューA</v>
      </c>
      <c r="BB480" s="52">
        <f t="shared" si="38"/>
        <v>0.377</v>
      </c>
      <c r="BD480" s="52" t="str">
        <f>IF(参照!L480="","",参照!L480)</f>
        <v>福山未来エナジー(株)</v>
      </c>
    </row>
    <row r="481" spans="47:56">
      <c r="AU481" s="52" t="str">
        <f>IF(参照!A481="","",参照!A481)</f>
        <v/>
      </c>
      <c r="AV481" s="52" t="str">
        <f>IF(参照!B481="","",参照!B481)</f>
        <v/>
      </c>
      <c r="AW481" s="52" t="str">
        <f>IF(参照!C481="","",参照!C481)</f>
        <v/>
      </c>
      <c r="AX481" s="52" t="str">
        <f>IF(参照!D481="","",参照!D481)</f>
        <v>メニューB(残差)</v>
      </c>
      <c r="AY481" s="52">
        <f>IF(参照!E481="","",参照!E481)</f>
        <v>4.2999999999999999E-4</v>
      </c>
      <c r="AZ481" s="52" t="str">
        <f>IF(参照!F481="","",参照!F481)</f>
        <v>(株)フォレストパワー</v>
      </c>
      <c r="BA481" s="52" t="str">
        <f>IF(参照!G481="","",参照!G481)</f>
        <v>(株)フォレストパワー_メニューB(残差)</v>
      </c>
      <c r="BB481" s="52">
        <f t="shared" si="38"/>
        <v>0.43</v>
      </c>
      <c r="BD481" s="52" t="str">
        <f>IF(参照!L481="","",参照!L481)</f>
        <v>富士山エナジー(株)</v>
      </c>
    </row>
    <row r="482" spans="47:56">
      <c r="AU482" s="52" t="str">
        <f>IF(参照!A482="","",参照!A482)</f>
        <v/>
      </c>
      <c r="AV482" s="52" t="str">
        <f>IF(参照!B482="","",参照!B482)</f>
        <v/>
      </c>
      <c r="AW482" s="52" t="str">
        <f>IF(参照!C482="","",参照!C482)</f>
        <v/>
      </c>
      <c r="AX482" s="52" t="str">
        <f>IF(参照!D482="","",参照!D482)</f>
        <v>(参考値)事業者全体</v>
      </c>
      <c r="AY482" s="52">
        <f>IF(参照!E482="","",参照!E482)</f>
        <v>5.6899999999999995E-4</v>
      </c>
      <c r="AZ482" s="52" t="str">
        <f>IF(参照!F482="","",参照!F482)</f>
        <v>(株)フォレストパワー</v>
      </c>
      <c r="BA482" s="52" t="str">
        <f>IF(参照!G482="","",参照!G482)</f>
        <v>(株)フォレストパワー_(参考値)事業者全体</v>
      </c>
      <c r="BB482" s="52">
        <f t="shared" si="38"/>
        <v>0.56899999999999995</v>
      </c>
      <c r="BD482" s="52" t="str">
        <f>IF(参照!L482="","",参照!L482)</f>
        <v>(株)富士山電力</v>
      </c>
    </row>
    <row r="483" spans="47:56">
      <c r="AU483" s="52" t="str">
        <f>IF(参照!A483="","",参照!A483)</f>
        <v>A0196</v>
      </c>
      <c r="AV483" s="52" t="str">
        <f>IF(参照!B483="","",参照!B483)</f>
        <v>日高都市ガス(株)</v>
      </c>
      <c r="AW483" s="52">
        <f>IF(参照!C483="","",参照!C483)</f>
        <v>3.6400000000000001E-4</v>
      </c>
      <c r="AX483" s="52" t="str">
        <f>IF(参照!D483="","",参照!D483)</f>
        <v/>
      </c>
      <c r="AY483" s="52">
        <f>IF(参照!E483="","",参照!E483)</f>
        <v>3.0800000000000001E-4</v>
      </c>
      <c r="AZ483" s="52" t="str">
        <f>IF(参照!F483="","",参照!F483)</f>
        <v>日高都市ガス(株)</v>
      </c>
      <c r="BA483" s="52" t="str">
        <f>IF(参照!G483="","",参照!G483)</f>
        <v>日高都市ガス(株)_</v>
      </c>
      <c r="BB483" s="52">
        <f t="shared" si="38"/>
        <v>0.308</v>
      </c>
      <c r="BD483" s="52" t="str">
        <f>IF(参照!L483="","",参照!L483)</f>
        <v>(株)藤田商店</v>
      </c>
    </row>
    <row r="484" spans="47:56">
      <c r="AU484" s="52" t="str">
        <f>IF(参照!A484="","",参照!A484)</f>
        <v>A0197</v>
      </c>
      <c r="AV484" s="52" t="str">
        <f>IF(参照!B484="","",参照!B484)</f>
        <v>(株)アドバンテック</v>
      </c>
      <c r="AW484" s="52">
        <f>IF(参照!C484="","",参照!C484)</f>
        <v>3.8299999999999999E-4</v>
      </c>
      <c r="AX484" s="52" t="str">
        <f>IF(参照!D484="","",参照!D484)</f>
        <v>メニューA</v>
      </c>
      <c r="AY484" s="52">
        <f>IF(参照!E484="","",参照!E484)</f>
        <v>0</v>
      </c>
      <c r="AZ484" s="52" t="str">
        <f>IF(参照!F484="","",参照!F484)</f>
        <v>(株)アドバンテック</v>
      </c>
      <c r="BA484" s="52" t="str">
        <f>IF(参照!G484="","",参照!G484)</f>
        <v>(株)アドバンテック_メニューA</v>
      </c>
      <c r="BB484" s="52">
        <f t="shared" si="38"/>
        <v>0</v>
      </c>
      <c r="BD484" s="52" t="str">
        <f>IF(参照!L484="","",参照!L484)</f>
        <v>武州瓦斯(株)</v>
      </c>
    </row>
    <row r="485" spans="47:56">
      <c r="AU485" s="52" t="str">
        <f>IF(参照!A485="","",参照!A485)</f>
        <v/>
      </c>
      <c r="AV485" s="52" t="str">
        <f>IF(参照!B485="","",参照!B485)</f>
        <v/>
      </c>
      <c r="AW485" s="52" t="str">
        <f>IF(参照!C485="","",参照!C485)</f>
        <v/>
      </c>
      <c r="AX485" s="52" t="str">
        <f>IF(参照!D485="","",参照!D485)</f>
        <v>メニューB</v>
      </c>
      <c r="AY485" s="52">
        <f>IF(参照!E485="","",参照!E485)</f>
        <v>0</v>
      </c>
      <c r="AZ485" s="52" t="str">
        <f>IF(参照!F485="","",参照!F485)</f>
        <v>(株)アドバンテック</v>
      </c>
      <c r="BA485" s="52" t="str">
        <f>IF(参照!G485="","",参照!G485)</f>
        <v>(株)アドバンテック_メニューB</v>
      </c>
      <c r="BB485" s="52">
        <f t="shared" si="38"/>
        <v>0</v>
      </c>
      <c r="BD485" s="52" t="str">
        <f>IF(参照!L485="","",参照!L485)</f>
        <v>(株)フソウ・エナジー</v>
      </c>
    </row>
    <row r="486" spans="47:56">
      <c r="AU486" s="52" t="str">
        <f>IF(参照!A486="","",参照!A486)</f>
        <v/>
      </c>
      <c r="AV486" s="52" t="str">
        <f>IF(参照!B486="","",参照!B486)</f>
        <v/>
      </c>
      <c r="AW486" s="52" t="str">
        <f>IF(参照!C486="","",参照!C486)</f>
        <v/>
      </c>
      <c r="AX486" s="52" t="str">
        <f>IF(参照!D486="","",参照!D486)</f>
        <v>メニューC</v>
      </c>
      <c r="AY486" s="52">
        <f>IF(参照!E486="","",参照!E486)</f>
        <v>0</v>
      </c>
      <c r="AZ486" s="52" t="str">
        <f>IF(参照!F486="","",参照!F486)</f>
        <v>(株)アドバンテック</v>
      </c>
      <c r="BA486" s="52" t="str">
        <f>IF(参照!G486="","",参照!G486)</f>
        <v>(株)アドバンテック_メニューC</v>
      </c>
      <c r="BB486" s="52">
        <f t="shared" si="38"/>
        <v>0</v>
      </c>
      <c r="BD486" s="52" t="str">
        <f>IF(参照!L486="","",参照!L486)</f>
        <v>府中・調布まちなかエナジー(株)</v>
      </c>
    </row>
    <row r="487" spans="47:56">
      <c r="AU487" s="52" t="str">
        <f>IF(参照!A487="","",参照!A487)</f>
        <v/>
      </c>
      <c r="AV487" s="52" t="str">
        <f>IF(参照!B487="","",参照!B487)</f>
        <v/>
      </c>
      <c r="AW487" s="52" t="str">
        <f>IF(参照!C487="","",参照!C487)</f>
        <v/>
      </c>
      <c r="AX487" s="52" t="str">
        <f>IF(参照!D487="","",参照!D487)</f>
        <v>メニューD</v>
      </c>
      <c r="AY487" s="52">
        <f>IF(参照!E487="","",参照!E487)</f>
        <v>8.8400000000000002E-4</v>
      </c>
      <c r="AZ487" s="52" t="str">
        <f>IF(参照!F487="","",参照!F487)</f>
        <v>(株)アドバンテック</v>
      </c>
      <c r="BA487" s="52" t="str">
        <f>IF(参照!G487="","",参照!G487)</f>
        <v>(株)アドバンテック_メニューD</v>
      </c>
      <c r="BB487" s="52">
        <f t="shared" si="38"/>
        <v>0.88400000000000001</v>
      </c>
      <c r="BD487" s="52" t="str">
        <f>IF(参照!L487="","",参照!L487)</f>
        <v>武陽ガス(株)</v>
      </c>
    </row>
    <row r="488" spans="47:56">
      <c r="AU488" s="52" t="str">
        <f>IF(参照!A488="","",参照!A488)</f>
        <v/>
      </c>
      <c r="AV488" s="52" t="str">
        <f>IF(参照!B488="","",参照!B488)</f>
        <v/>
      </c>
      <c r="AW488" s="52" t="str">
        <f>IF(参照!C488="","",参照!C488)</f>
        <v/>
      </c>
      <c r="AX488" s="52" t="str">
        <f>IF(参照!D488="","",参照!D488)</f>
        <v>メニューE(残差)</v>
      </c>
      <c r="AY488" s="52">
        <f>IF(参照!E488="","",参照!E488)</f>
        <v>4.2000000000000004E-5</v>
      </c>
      <c r="AZ488" s="52" t="str">
        <f>IF(参照!F488="","",参照!F488)</f>
        <v>(株)アドバンテック</v>
      </c>
      <c r="BA488" s="52" t="str">
        <f>IF(参照!G488="","",参照!G488)</f>
        <v>(株)アドバンテック_メニューE(残差)</v>
      </c>
      <c r="BB488" s="52">
        <f t="shared" si="38"/>
        <v>4.2000000000000003E-2</v>
      </c>
      <c r="BD488" s="52" t="str">
        <f>IF(参照!L488="","",参照!L488)</f>
        <v>フラットエナジー(株)</v>
      </c>
    </row>
    <row r="489" spans="47:56">
      <c r="AU489" s="52" t="str">
        <f>IF(参照!A489="","",参照!A489)</f>
        <v/>
      </c>
      <c r="AV489" s="52" t="str">
        <f>IF(参照!B489="","",参照!B489)</f>
        <v/>
      </c>
      <c r="AW489" s="52" t="str">
        <f>IF(参照!C489="","",参照!C489)</f>
        <v/>
      </c>
      <c r="AX489" s="52" t="str">
        <f>IF(参照!D489="","",参照!D489)</f>
        <v>(参考値)事業者全体</v>
      </c>
      <c r="AY489" s="52">
        <f>IF(参照!E489="","",参照!E489)</f>
        <v>4.9799999999999996E-4</v>
      </c>
      <c r="AZ489" s="52" t="str">
        <f>IF(参照!F489="","",参照!F489)</f>
        <v>(株)アドバンテック</v>
      </c>
      <c r="BA489" s="52" t="str">
        <f>IF(参照!G489="","",参照!G489)</f>
        <v>(株)アドバンテック_(参考値)事業者全体</v>
      </c>
      <c r="BB489" s="52">
        <f t="shared" si="38"/>
        <v>0.49799999999999994</v>
      </c>
      <c r="BD489" s="52" t="str">
        <f>IF(参照!L489="","",参照!L489)</f>
        <v>フラワーペイメント(株)</v>
      </c>
    </row>
    <row r="490" spans="47:56">
      <c r="AU490" s="52" t="str">
        <f>IF(参照!A490="","",参照!A490)</f>
        <v>A0199</v>
      </c>
      <c r="AV490" s="52" t="str">
        <f>IF(参照!B490="","",参照!B490)</f>
        <v>ローカルエナジー(株)</v>
      </c>
      <c r="AW490" s="52">
        <f>IF(参照!C490="","",参照!C490)</f>
        <v>4.4000000000000002E-4</v>
      </c>
      <c r="AX490" s="52" t="str">
        <f>IF(参照!D490="","",参照!D490)</f>
        <v>メニューA</v>
      </c>
      <c r="AY490" s="52">
        <f>IF(参照!E490="","",参照!E490)</f>
        <v>0</v>
      </c>
      <c r="AZ490" s="52" t="str">
        <f>IF(参照!F490="","",参照!F490)</f>
        <v>ローカルエナジー(株)</v>
      </c>
      <c r="BA490" s="52" t="str">
        <f>IF(参照!G490="","",参照!G490)</f>
        <v>ローカルエナジー(株)_メニューA</v>
      </c>
      <c r="BB490" s="52">
        <f t="shared" si="38"/>
        <v>0</v>
      </c>
      <c r="BD490" s="52" t="str">
        <f>IF(参照!L490="","",参照!L490)</f>
        <v>(株)ぶんごおおのエナジー</v>
      </c>
    </row>
    <row r="491" spans="47:56">
      <c r="AU491" s="52" t="str">
        <f>IF(参照!A491="","",参照!A491)</f>
        <v/>
      </c>
      <c r="AV491" s="52" t="str">
        <f>IF(参照!B491="","",参照!B491)</f>
        <v/>
      </c>
      <c r="AW491" s="52" t="str">
        <f>IF(参照!C491="","",参照!C491)</f>
        <v/>
      </c>
      <c r="AX491" s="52" t="str">
        <f>IF(参照!D491="","",参照!D491)</f>
        <v>メニューB(残差)</v>
      </c>
      <c r="AY491" s="52">
        <f>IF(参照!E491="","",参照!E491)</f>
        <v>4.2099999999999999E-4</v>
      </c>
      <c r="AZ491" s="52" t="str">
        <f>IF(参照!F491="","",参照!F491)</f>
        <v>ローカルエナジー(株)</v>
      </c>
      <c r="BA491" s="52" t="str">
        <f>IF(参照!G491="","",参照!G491)</f>
        <v>ローカルエナジー(株)_メニューB(残差)</v>
      </c>
      <c r="BB491" s="52">
        <f t="shared" si="38"/>
        <v>0.42099999999999999</v>
      </c>
      <c r="BD491" s="52" t="str">
        <f>IF(参照!L491="","",参照!L491)</f>
        <v>(株)ホープエナジー</v>
      </c>
    </row>
    <row r="492" spans="47:56">
      <c r="AU492" s="52" t="str">
        <f>IF(参照!A492="","",参照!A492)</f>
        <v/>
      </c>
      <c r="AV492" s="52" t="str">
        <f>IF(参照!B492="","",参照!B492)</f>
        <v/>
      </c>
      <c r="AW492" s="52" t="str">
        <f>IF(参照!C492="","",参照!C492)</f>
        <v/>
      </c>
      <c r="AX492" s="52" t="str">
        <f>IF(参照!D492="","",参照!D492)</f>
        <v>(参考値)事業者全体</v>
      </c>
      <c r="AY492" s="52">
        <f>IF(参照!E492="","",参照!E492)</f>
        <v>3.19E-4</v>
      </c>
      <c r="AZ492" s="52" t="str">
        <f>IF(参照!F492="","",参照!F492)</f>
        <v>ローカルエナジー(株)</v>
      </c>
      <c r="BA492" s="52" t="str">
        <f>IF(参照!G492="","",参照!G492)</f>
        <v>ローカルエナジー(株)_(参考値)事業者全体</v>
      </c>
      <c r="BB492" s="52">
        <f t="shared" si="38"/>
        <v>0.31900000000000001</v>
      </c>
      <c r="BD492" s="52" t="str">
        <f>IF(参照!L492="","",参照!L492)</f>
        <v>ホームタウンエナジー(株)</v>
      </c>
    </row>
    <row r="493" spans="47:56">
      <c r="AU493" s="52" t="str">
        <f>IF(参照!A493="","",参照!A493)</f>
        <v>A0200</v>
      </c>
      <c r="AV493" s="52" t="str">
        <f>IF(参照!B493="","",参照!B493)</f>
        <v>エネックス(株)</v>
      </c>
      <c r="AW493" s="52">
        <f>IF(参照!C493="","",参照!C493)</f>
        <v>3.01E-4</v>
      </c>
      <c r="AX493" s="52" t="str">
        <f>IF(参照!D493="","",参照!D493)</f>
        <v>メニューA</v>
      </c>
      <c r="AY493" s="52">
        <f>IF(参照!E493="","",参照!E493)</f>
        <v>0</v>
      </c>
      <c r="AZ493" s="52" t="str">
        <f>IF(参照!F493="","",参照!F493)</f>
        <v>エネックス(株)</v>
      </c>
      <c r="BA493" s="52" t="str">
        <f>IF(参照!G493="","",参照!G493)</f>
        <v>エネックス(株)_メニューA</v>
      </c>
      <c r="BB493" s="52">
        <f t="shared" si="38"/>
        <v>0</v>
      </c>
      <c r="BD493" s="52" t="str">
        <f>IF(参照!L493="","",参照!L493)</f>
        <v>(株)ほくだん</v>
      </c>
    </row>
    <row r="494" spans="47:56">
      <c r="AU494" s="52" t="str">
        <f>IF(参照!A494="","",参照!A494)</f>
        <v/>
      </c>
      <c r="AV494" s="52" t="str">
        <f>IF(参照!B494="","",参照!B494)</f>
        <v/>
      </c>
      <c r="AW494" s="52" t="str">
        <f>IF(参照!C494="","",参照!C494)</f>
        <v/>
      </c>
      <c r="AX494" s="52" t="str">
        <f>IF(参照!D494="","",参照!D494)</f>
        <v>メニューB(残差)</v>
      </c>
      <c r="AY494" s="52">
        <f>IF(参照!E494="","",参照!E494)</f>
        <v>2.12E-4</v>
      </c>
      <c r="AZ494" s="52" t="str">
        <f>IF(参照!F494="","",参照!F494)</f>
        <v>エネックス(株)</v>
      </c>
      <c r="BA494" s="52" t="str">
        <f>IF(参照!G494="","",参照!G494)</f>
        <v>エネックス(株)_メニューB(残差)</v>
      </c>
      <c r="BB494" s="52">
        <f t="shared" si="38"/>
        <v>0.21199999999999999</v>
      </c>
      <c r="BD494" s="52" t="str">
        <f>IF(参照!L494="","",参照!L494)</f>
        <v>北陸電力ビズ・エナジーソリューション(株)</v>
      </c>
    </row>
    <row r="495" spans="47:56">
      <c r="AU495" s="52" t="str">
        <f>IF(参照!A495="","",参照!A495)</f>
        <v/>
      </c>
      <c r="AV495" s="52" t="str">
        <f>IF(参照!B495="","",参照!B495)</f>
        <v/>
      </c>
      <c r="AW495" s="52" t="str">
        <f>IF(参照!C495="","",参照!C495)</f>
        <v/>
      </c>
      <c r="AX495" s="52" t="str">
        <f>IF(参照!D495="","",参照!D495)</f>
        <v>(参考値)事業者全体</v>
      </c>
      <c r="AY495" s="52">
        <f>IF(参照!E495="","",参照!E495)</f>
        <v>2.5599999999999999E-4</v>
      </c>
      <c r="AZ495" s="52" t="str">
        <f>IF(参照!F495="","",参照!F495)</f>
        <v>エネックス(株)</v>
      </c>
      <c r="BA495" s="52" t="str">
        <f>IF(参照!G495="","",参照!G495)</f>
        <v>エネックス(株)_(参考値)事業者全体</v>
      </c>
      <c r="BB495" s="52">
        <f t="shared" si="38"/>
        <v>0.25600000000000001</v>
      </c>
      <c r="BD495" s="52" t="str">
        <f>IF(参照!L495="","",参照!L495)</f>
        <v>北海道瓦斯(株)</v>
      </c>
    </row>
    <row r="496" spans="47:56">
      <c r="AU496" s="52" t="str">
        <f>IF(参照!A496="","",参照!A496)</f>
        <v>A0203</v>
      </c>
      <c r="AV496" s="52" t="str">
        <f>IF(参照!B496="","",参照!B496)</f>
        <v>(株)レクスポート</v>
      </c>
      <c r="AW496" s="52">
        <f>IF(参照!C496="","",参照!C496)</f>
        <v>4.0999999999999999E-4</v>
      </c>
      <c r="AX496" s="52" t="str">
        <f>IF(参照!D496="","",参照!D496)</f>
        <v/>
      </c>
      <c r="AY496" s="52">
        <f>IF(参照!E496="","",参照!E496)</f>
        <v>3.5399999999999999E-4</v>
      </c>
      <c r="AZ496" s="52" t="str">
        <f>IF(参照!F496="","",参照!F496)</f>
        <v>(株)レクスポート</v>
      </c>
      <c r="BA496" s="52" t="str">
        <f>IF(参照!G496="","",参照!G496)</f>
        <v>(株)レクスポート_</v>
      </c>
      <c r="BB496" s="52">
        <f t="shared" si="38"/>
        <v>0.35399999999999998</v>
      </c>
      <c r="BD496" s="52" t="str">
        <f>IF(参照!L496="","",参照!L496)</f>
        <v>北海道電力コクリエーション(株)</v>
      </c>
    </row>
    <row r="497" spans="47:56">
      <c r="AU497" s="52" t="str">
        <f>IF(参照!A497="","",参照!A497)</f>
        <v>A0204</v>
      </c>
      <c r="AV497" s="52" t="str">
        <f>IF(参照!B497="","",参照!B497)</f>
        <v>なでしこ電力(株)</v>
      </c>
      <c r="AW497" s="52">
        <f>IF(参照!C497="","",参照!C497)</f>
        <v>3.4E-5</v>
      </c>
      <c r="AX497" s="52" t="str">
        <f>IF(参照!D497="","",参照!D497)</f>
        <v/>
      </c>
      <c r="AY497" s="52">
        <f>IF(参照!E497="","",参照!E497)</f>
        <v>4.1800000000000002E-4</v>
      </c>
      <c r="AZ497" s="52" t="str">
        <f>IF(参照!F497="","",参照!F497)</f>
        <v>なでしこ電力(株)</v>
      </c>
      <c r="BA497" s="52" t="str">
        <f>IF(参照!G497="","",参照!G497)</f>
        <v>なでしこ電力(株)_</v>
      </c>
      <c r="BB497" s="52">
        <f t="shared" si="38"/>
        <v>0.41800000000000004</v>
      </c>
      <c r="BD497" s="52" t="str">
        <f>IF(参照!L497="","",参照!L497)</f>
        <v>(株)坊っちゃん電力</v>
      </c>
    </row>
    <row r="498" spans="47:56">
      <c r="AU498" s="52" t="str">
        <f>IF(参照!A498="","",参照!A498)</f>
        <v>A0206</v>
      </c>
      <c r="AV498" s="52" t="str">
        <f>IF(参照!B498="","",参照!B498)</f>
        <v>日田グリーン電力(株)</v>
      </c>
      <c r="AW498" s="52">
        <f>IF(参照!C498="","",参照!C498)</f>
        <v>3.6999999999999998E-5</v>
      </c>
      <c r="AX498" s="52" t="str">
        <f>IF(参照!D498="","",参照!D498)</f>
        <v>メニューA</v>
      </c>
      <c r="AY498" s="52">
        <f>IF(参照!E498="","",参照!E498)</f>
        <v>0</v>
      </c>
      <c r="AZ498" s="52" t="str">
        <f>IF(参照!F498="","",参照!F498)</f>
        <v>日田グリーン電力(株)</v>
      </c>
      <c r="BA498" s="52" t="str">
        <f>IF(参照!G498="","",参照!G498)</f>
        <v>日田グリーン電力(株)_メニューA</v>
      </c>
      <c r="BB498" s="52">
        <f t="shared" si="38"/>
        <v>0</v>
      </c>
      <c r="BD498" s="52" t="str">
        <f>IF(参照!L498="","",参照!L498)</f>
        <v>穂の国とよはし電力(株)</v>
      </c>
    </row>
    <row r="499" spans="47:56">
      <c r="AU499" s="52" t="str">
        <f>IF(参照!A499="","",参照!A499)</f>
        <v/>
      </c>
      <c r="AV499" s="52" t="str">
        <f>IF(参照!B499="","",参照!B499)</f>
        <v/>
      </c>
      <c r="AW499" s="52" t="str">
        <f>IF(参照!C499="","",参照!C499)</f>
        <v/>
      </c>
      <c r="AX499" s="52" t="str">
        <f>IF(参照!D499="","",参照!D499)</f>
        <v>メニューB(残差)</v>
      </c>
      <c r="AY499" s="52">
        <f>IF(参照!E499="","",参照!E499)</f>
        <v>4.0899999999999997E-4</v>
      </c>
      <c r="AZ499" s="52" t="str">
        <f>IF(参照!F499="","",参照!F499)</f>
        <v>日田グリーン電力(株)</v>
      </c>
      <c r="BA499" s="52" t="str">
        <f>IF(参照!G499="","",参照!G499)</f>
        <v>日田グリーン電力(株)_メニューB(残差)</v>
      </c>
      <c r="BB499" s="52">
        <f t="shared" si="38"/>
        <v>0.40899999999999997</v>
      </c>
      <c r="BD499" s="52" t="str">
        <f>IF(参照!L499="","",参照!L499)</f>
        <v>本庄ガス(株)</v>
      </c>
    </row>
    <row r="500" spans="47:56">
      <c r="AU500" s="52" t="str">
        <f>IF(参照!A500="","",参照!A500)</f>
        <v/>
      </c>
      <c r="AV500" s="52" t="str">
        <f>IF(参照!B500="","",参照!B500)</f>
        <v/>
      </c>
      <c r="AW500" s="52" t="str">
        <f>IF(参照!C500="","",参照!C500)</f>
        <v/>
      </c>
      <c r="AX500" s="52" t="str">
        <f>IF(参照!D500="","",参照!D500)</f>
        <v>(参考値)事業者全体</v>
      </c>
      <c r="AY500" s="52">
        <f>IF(参照!E500="","",参照!E500)</f>
        <v>3.3600000000000004E-4</v>
      </c>
      <c r="AZ500" s="52" t="str">
        <f>IF(参照!F500="","",参照!F500)</f>
        <v>日田グリーン電力(株)</v>
      </c>
      <c r="BA500" s="52" t="str">
        <f>IF(参照!G500="","",参照!G500)</f>
        <v>日田グリーン電力(株)_(参考値)事業者全体</v>
      </c>
      <c r="BB500" s="52">
        <f t="shared" si="38"/>
        <v>0.33600000000000002</v>
      </c>
      <c r="BD500" s="52" t="str">
        <f>IF(参照!L500="","",参照!L500)</f>
        <v>(株)まち未来製作所</v>
      </c>
    </row>
    <row r="501" spans="47:56">
      <c r="AU501" s="52" t="str">
        <f>IF(参照!A501="","",参照!A501)</f>
        <v>A0207</v>
      </c>
      <c r="AV501" s="52" t="str">
        <f>IF(参照!B501="","",参照!B501)</f>
        <v>(株)津軽あっぷるパワー</v>
      </c>
      <c r="AW501" s="52">
        <f>IF(参照!C501="","",参照!C501)</f>
        <v>1.5E-5</v>
      </c>
      <c r="AX501" s="52" t="str">
        <f>IF(参照!D501="","",参照!D501)</f>
        <v/>
      </c>
      <c r="AY501" s="52">
        <f>IF(参照!E501="","",参照!E501)</f>
        <v>4.3600000000000008E-4</v>
      </c>
      <c r="AZ501" s="52" t="str">
        <f>IF(参照!F501="","",参照!F501)</f>
        <v>(株)津軽あっぷるパワー</v>
      </c>
      <c r="BA501" s="52" t="str">
        <f>IF(参照!G501="","",参照!G501)</f>
        <v>(株)津軽あっぷるパワー_</v>
      </c>
      <c r="BB501" s="52">
        <f t="shared" si="38"/>
        <v>0.43600000000000005</v>
      </c>
      <c r="BD501" s="52" t="str">
        <f>IF(参照!L501="","",参照!L501)</f>
        <v>松阪新電力(株)</v>
      </c>
    </row>
    <row r="502" spans="47:56">
      <c r="AU502" s="52" t="str">
        <f>IF(参照!A502="","",参照!A502)</f>
        <v>A0208</v>
      </c>
      <c r="AV502" s="52" t="str">
        <f>IF(参照!B502="","",参照!B502)</f>
        <v>(株)花巻銀河パワー</v>
      </c>
      <c r="AW502" s="52">
        <f>IF(参照!C502="","",参照!C502)</f>
        <v>1.2999999999999999E-5</v>
      </c>
      <c r="AX502" s="52" t="str">
        <f>IF(参照!D502="","",参照!D502)</f>
        <v/>
      </c>
      <c r="AY502" s="52">
        <f>IF(参照!E502="","",参照!E502)</f>
        <v>4.35E-4</v>
      </c>
      <c r="AZ502" s="52" t="str">
        <f>IF(参照!F502="","",参照!F502)</f>
        <v>(株)花巻銀河パワー</v>
      </c>
      <c r="BA502" s="52" t="str">
        <f>IF(参照!G502="","",参照!G502)</f>
        <v>(株)花巻銀河パワー_</v>
      </c>
      <c r="BB502" s="52">
        <f t="shared" si="38"/>
        <v>0.435</v>
      </c>
      <c r="BD502" s="52" t="str">
        <f>IF(参照!L502="","",参照!L502)</f>
        <v>松本ガス(株)</v>
      </c>
    </row>
    <row r="503" spans="47:56">
      <c r="AU503" s="52" t="str">
        <f>IF(参照!A503="","",参照!A503)</f>
        <v>A0209</v>
      </c>
      <c r="AV503" s="52" t="str">
        <f>IF(参照!B503="","",参照!B503)</f>
        <v>埼玉ガス(株)</v>
      </c>
      <c r="AW503" s="52">
        <f>IF(参照!C503="","",参照!C503)</f>
        <v>3.6400000000000001E-4</v>
      </c>
      <c r="AX503" s="52" t="str">
        <f>IF(参照!D503="","",参照!D503)</f>
        <v/>
      </c>
      <c r="AY503" s="52">
        <f>IF(参照!E503="","",参照!E503)</f>
        <v>3.0800000000000001E-4</v>
      </c>
      <c r="AZ503" s="52" t="str">
        <f>IF(参照!F503="","",参照!F503)</f>
        <v>埼玉ガス(株)</v>
      </c>
      <c r="BA503" s="52" t="str">
        <f>IF(参照!G503="","",参照!G503)</f>
        <v>埼玉ガス(株)_</v>
      </c>
      <c r="BB503" s="52">
        <f t="shared" si="38"/>
        <v>0.308</v>
      </c>
      <c r="BD503" s="52" t="str">
        <f>IF(参照!L503="","",参照!L503)</f>
        <v>真庭バイオエネルギー(株)</v>
      </c>
    </row>
    <row r="504" spans="47:56">
      <c r="AU504" s="52" t="str">
        <f>IF(参照!A504="","",参照!A504)</f>
        <v>A0210</v>
      </c>
      <c r="AV504" s="52" t="str">
        <f>IF(参照!B504="","",参照!B504)</f>
        <v>宮崎パワーライン(株)</v>
      </c>
      <c r="AW504" s="52">
        <f>IF(参照!C504="","",参照!C504)</f>
        <v>4.3000000000000002E-5</v>
      </c>
      <c r="AX504" s="52" t="str">
        <f>IF(参照!D504="","",参照!D504)</f>
        <v/>
      </c>
      <c r="AY504" s="52">
        <f>IF(参照!E504="","",参照!E504)</f>
        <v>4.15E-4</v>
      </c>
      <c r="AZ504" s="52" t="str">
        <f>IF(参照!F504="","",参照!F504)</f>
        <v>宮崎パワーライン(株)</v>
      </c>
      <c r="BA504" s="52" t="str">
        <f>IF(参照!G504="","",参照!G504)</f>
        <v>宮崎パワーライン(株)_</v>
      </c>
      <c r="BB504" s="52">
        <f t="shared" si="38"/>
        <v>0.41499999999999998</v>
      </c>
      <c r="BD504" s="52" t="str">
        <f>IF(参照!L504="","",参照!L504)</f>
        <v>(株)マルイファシリティーズ</v>
      </c>
    </row>
    <row r="505" spans="47:56">
      <c r="AU505" s="52" t="str">
        <f>IF(参照!A505="","",参照!A505)</f>
        <v>A0211</v>
      </c>
      <c r="AV505" s="52" t="str">
        <f>IF(参照!B505="","",参照!B505)</f>
        <v>(株)パワー・オプティマイザー</v>
      </c>
      <c r="AW505" s="52">
        <f>IF(参照!C505="","",参照!C505)</f>
        <v>4.7800000000000002E-4</v>
      </c>
      <c r="AX505" s="52" t="str">
        <f>IF(参照!D505="","",参照!D505)</f>
        <v/>
      </c>
      <c r="AY505" s="52">
        <f>IF(参照!E505="","",参照!E505)</f>
        <v>5.22E-4</v>
      </c>
      <c r="AZ505" s="52" t="str">
        <f>IF(参照!F505="","",参照!F505)</f>
        <v>(株)パワー・オプティマイザー</v>
      </c>
      <c r="BA505" s="52" t="str">
        <f>IF(参照!G505="","",参照!G505)</f>
        <v>(株)パワー・オプティマイザー_</v>
      </c>
      <c r="BB505" s="52">
        <f t="shared" si="38"/>
        <v>0.52200000000000002</v>
      </c>
      <c r="BD505" s="52" t="str">
        <f>IF(参照!L505="","",参照!L505)</f>
        <v>(株)丸の内電力</v>
      </c>
    </row>
    <row r="506" spans="47:56">
      <c r="AU506" s="52" t="str">
        <f>IF(参照!A506="","",参照!A506)</f>
        <v>A0213</v>
      </c>
      <c r="AV506" s="52" t="str">
        <f>IF(参照!B506="","",参照!B506)</f>
        <v>(株)Ｕ－ＰＯＷＥＲ</v>
      </c>
      <c r="AW506" s="52">
        <f>IF(参照!C506="","",参照!C506)</f>
        <v>4.6799999999999999E-4</v>
      </c>
      <c r="AX506" s="52" t="str">
        <f>IF(参照!D506="","",参照!D506)</f>
        <v/>
      </c>
      <c r="AY506" s="52">
        <f>IF(参照!E506="","",参照!E506)</f>
        <v>4.9100000000000001E-4</v>
      </c>
      <c r="AZ506" s="52" t="str">
        <f>IF(参照!F506="","",参照!F506)</f>
        <v>(株)Ｕ－ＰＯＷＥＲ</v>
      </c>
      <c r="BA506" s="52" t="str">
        <f>IF(参照!G506="","",参照!G506)</f>
        <v>(株)Ｕ－ＰＯＷＥＲ_</v>
      </c>
      <c r="BB506" s="52">
        <f t="shared" si="38"/>
        <v>0.49099999999999999</v>
      </c>
      <c r="BD506" s="52" t="str">
        <f>IF(参照!L506="","",参照!L506)</f>
        <v>丸紅伊那みらいでんき(株)</v>
      </c>
    </row>
    <row r="507" spans="47:56">
      <c r="AU507" s="52" t="str">
        <f>IF(参照!A507="","",参照!A507)</f>
        <v>A0214</v>
      </c>
      <c r="AV507" s="52" t="str">
        <f>IF(参照!B507="","",参照!B507)</f>
        <v>(株)ＴＴＳパワー</v>
      </c>
      <c r="AW507" s="52">
        <f>IF(参照!C507="","",参照!C507)</f>
        <v>4.75E-4</v>
      </c>
      <c r="AX507" s="52" t="str">
        <f>IF(参照!D507="","",参照!D507)</f>
        <v/>
      </c>
      <c r="AY507" s="52">
        <f>IF(参照!E507="","",参照!E507)</f>
        <v>4.2200000000000001E-4</v>
      </c>
      <c r="AZ507" s="52" t="str">
        <f>IF(参照!F507="","",参照!F507)</f>
        <v>(株)ＴＴＳパワー</v>
      </c>
      <c r="BA507" s="52" t="str">
        <f>IF(参照!G507="","",参照!G507)</f>
        <v>(株)ＴＴＳパワー_</v>
      </c>
      <c r="BB507" s="52">
        <f t="shared" si="38"/>
        <v>0.42199999999999999</v>
      </c>
      <c r="BD507" s="52" t="str">
        <f>IF(参照!L507="","",参照!L507)</f>
        <v>丸紅新電力(株)</v>
      </c>
    </row>
    <row r="508" spans="47:56">
      <c r="AU508" s="52" t="str">
        <f>IF(参照!A508="","",参照!A508)</f>
        <v>A0216</v>
      </c>
      <c r="AV508" s="52" t="str">
        <f>IF(参照!B508="","",参照!B508)</f>
        <v>(株)岩手ウッドパワー</v>
      </c>
      <c r="AW508" s="52" t="str">
        <f>IF(参照!C508="","",参照!C508)</f>
        <v>0.000453※</v>
      </c>
      <c r="AX508" s="52" t="str">
        <f>IF(参照!D508="","",参照!D508)</f>
        <v/>
      </c>
      <c r="AY508" s="52">
        <f>IF(参照!E508="","",参照!E508)</f>
        <v>4.5100000000000001E-4</v>
      </c>
      <c r="AZ508" s="52" t="str">
        <f>IF(参照!F508="","",参照!F508)</f>
        <v>(株)岩手ウッドパワー</v>
      </c>
      <c r="BA508" s="52" t="str">
        <f>IF(参照!G508="","",参照!G508)</f>
        <v>(株)岩手ウッドパワー_</v>
      </c>
      <c r="BB508" s="52">
        <f t="shared" si="38"/>
        <v>0.45100000000000001</v>
      </c>
      <c r="BD508" s="52" t="str">
        <f>IF(参照!L508="","",参照!L508)</f>
        <v>(株)マルヰ</v>
      </c>
    </row>
    <row r="509" spans="47:56">
      <c r="AU509" s="52" t="str">
        <f>IF(参照!A509="","",参照!A509)</f>
        <v>A0217</v>
      </c>
      <c r="AV509" s="52" t="str">
        <f>IF(参照!B509="","",参照!B509)</f>
        <v>里山パワーワークス(株)</v>
      </c>
      <c r="AW509" s="52" t="str">
        <f>IF(参照!C509="","",参照!C509)</f>
        <v>0.000453※</v>
      </c>
      <c r="AX509" s="52" t="str">
        <f>IF(参照!D509="","",参照!D509)</f>
        <v/>
      </c>
      <c r="AY509" s="52">
        <f>IF(参照!E509="","",参照!E509)</f>
        <v>4.9399999999999997E-4</v>
      </c>
      <c r="AZ509" s="52" t="str">
        <f>IF(参照!F509="","",参照!F509)</f>
        <v>里山パワーワークス(株)</v>
      </c>
      <c r="BA509" s="52" t="str">
        <f>IF(参照!G509="","",参照!G509)</f>
        <v>里山パワーワークス(株)_</v>
      </c>
      <c r="BB509" s="52">
        <f t="shared" si="38"/>
        <v>0.49399999999999999</v>
      </c>
      <c r="BD509" s="52" t="str">
        <f>IF(参照!L509="","",参照!L509)</f>
        <v>三河商事(株)</v>
      </c>
    </row>
    <row r="510" spans="47:56">
      <c r="AU510" s="52" t="str">
        <f>IF(参照!A510="","",参照!A510)</f>
        <v>A0218</v>
      </c>
      <c r="AV510" s="52" t="str">
        <f>IF(参照!B510="","",参照!B510)</f>
        <v>(株)中之条パワー</v>
      </c>
      <c r="AW510" s="52">
        <f>IF(参照!C510="","",参照!C510)</f>
        <v>3.2699999999999998E-4</v>
      </c>
      <c r="AX510" s="52" t="str">
        <f>IF(参照!D510="","",参照!D510)</f>
        <v>メニューA</v>
      </c>
      <c r="AY510" s="52">
        <f>IF(参照!E510="","",参照!E510)</f>
        <v>0</v>
      </c>
      <c r="AZ510" s="52" t="str">
        <f>IF(参照!F510="","",参照!F510)</f>
        <v>(株)中之条パワー</v>
      </c>
      <c r="BA510" s="52" t="str">
        <f>IF(参照!G510="","",参照!G510)</f>
        <v>(株)中之条パワー_メニューA</v>
      </c>
      <c r="BB510" s="52">
        <f t="shared" si="38"/>
        <v>0</v>
      </c>
      <c r="BD510" s="52" t="str">
        <f>IF(参照!L510="","",参照!L510)</f>
        <v>(株)三河の山里コミュニティパワー</v>
      </c>
    </row>
    <row r="511" spans="47:56">
      <c r="AU511" s="52" t="str">
        <f>IF(参照!A511="","",参照!A511)</f>
        <v/>
      </c>
      <c r="AV511" s="52" t="str">
        <f>IF(参照!B511="","",参照!B511)</f>
        <v/>
      </c>
      <c r="AW511" s="52" t="str">
        <f>IF(参照!C511="","",参照!C511)</f>
        <v/>
      </c>
      <c r="AX511" s="52" t="str">
        <f>IF(参照!D511="","",参照!D511)</f>
        <v>メニューB(残差)</v>
      </c>
      <c r="AY511" s="52">
        <f>IF(参照!E511="","",参照!E511)</f>
        <v>4.84E-4</v>
      </c>
      <c r="AZ511" s="52" t="str">
        <f>IF(参照!F511="","",参照!F511)</f>
        <v>(株)中之条パワー</v>
      </c>
      <c r="BA511" s="52" t="str">
        <f>IF(参照!G511="","",参照!G511)</f>
        <v>(株)中之条パワー_メニューB(残差)</v>
      </c>
      <c r="BB511" s="52">
        <f t="shared" si="38"/>
        <v>0.48399999999999999</v>
      </c>
      <c r="BD511" s="52" t="str">
        <f>IF(参照!L511="","",参照!L511)</f>
        <v>三井物産(株)</v>
      </c>
    </row>
    <row r="512" spans="47:56">
      <c r="AU512" s="52" t="str">
        <f>IF(参照!A512="","",参照!A512)</f>
        <v/>
      </c>
      <c r="AV512" s="52" t="str">
        <f>IF(参照!B512="","",参照!B512)</f>
        <v/>
      </c>
      <c r="AW512" s="52" t="str">
        <f>IF(参照!C512="","",参照!C512)</f>
        <v/>
      </c>
      <c r="AX512" s="52" t="str">
        <f>IF(参照!D512="","",参照!D512)</f>
        <v>(参考値)事業者全体</v>
      </c>
      <c r="AY512" s="52">
        <f>IF(参照!E512="","",参照!E512)</f>
        <v>4.6800000000000005E-4</v>
      </c>
      <c r="AZ512" s="52" t="str">
        <f>IF(参照!F512="","",参照!F512)</f>
        <v>(株)中之条パワー</v>
      </c>
      <c r="BA512" s="52" t="str">
        <f>IF(参照!G512="","",参照!G512)</f>
        <v>(株)中之条パワー_(参考値)事業者全体</v>
      </c>
      <c r="BB512" s="52">
        <f t="shared" si="38"/>
        <v>0.46800000000000003</v>
      </c>
      <c r="BD512" s="52" t="str">
        <f>IF(参照!L512="","",参照!L512)</f>
        <v>(株)ミツウロコヴェッセル</v>
      </c>
    </row>
    <row r="513" spans="47:56">
      <c r="AU513" s="52" t="str">
        <f>IF(参照!A513="","",参照!A513)</f>
        <v>A0220</v>
      </c>
      <c r="AV513" s="52" t="str">
        <f>IF(参照!B513="","",参照!B513)</f>
        <v>日産トレーデイング(株)</v>
      </c>
      <c r="AW513" s="52">
        <f>IF(参照!C513="","",参照!C513)</f>
        <v>5.1800000000000001E-4</v>
      </c>
      <c r="AX513" s="52" t="str">
        <f>IF(参照!D513="","",参照!D513)</f>
        <v/>
      </c>
      <c r="AY513" s="52">
        <f>IF(参照!E513="","",参照!E513)</f>
        <v>5.4699999999999996E-4</v>
      </c>
      <c r="AZ513" s="52" t="str">
        <f>IF(参照!F513="","",参照!F513)</f>
        <v>日産トレーデイング(株)</v>
      </c>
      <c r="BA513" s="52" t="str">
        <f>IF(参照!G513="","",参照!G513)</f>
        <v>日産トレーデイング(株)_</v>
      </c>
      <c r="BB513" s="52">
        <f t="shared" si="38"/>
        <v>0.54699999999999993</v>
      </c>
      <c r="BD513" s="52" t="str">
        <f>IF(参照!L513="","",参照!L513)</f>
        <v>ミツウロコグリーンエネルギー(株)</v>
      </c>
    </row>
    <row r="514" spans="47:56">
      <c r="AU514" s="52" t="str">
        <f>IF(参照!A514="","",参照!A514)</f>
        <v>A0221</v>
      </c>
      <c r="AV514" s="52" t="str">
        <f>IF(参照!B514="","",参照!B514)</f>
        <v>(株)エネウィル(旧：ＪＡＧ国際エナジー(株))</v>
      </c>
      <c r="AW514" s="52">
        <f>IF(参照!C514="","",参照!C514)</f>
        <v>4.08E-4</v>
      </c>
      <c r="AX514" s="52" t="str">
        <f>IF(参照!D514="","",参照!D514)</f>
        <v>メニューA</v>
      </c>
      <c r="AY514" s="52">
        <f>IF(参照!E514="","",参照!E514)</f>
        <v>0</v>
      </c>
      <c r="AZ514" s="52" t="str">
        <f>IF(参照!F514="","",参照!F514)</f>
        <v>(株)エネウィル(旧：ＪＡＧ国際エナジー(株))</v>
      </c>
      <c r="BA514" s="52" t="str">
        <f>IF(参照!G514="","",参照!G514)</f>
        <v>(株)エネウィル(旧：ＪＡＧ国際エナジー(株))_メニューA</v>
      </c>
      <c r="BB514" s="52">
        <f t="shared" si="38"/>
        <v>0</v>
      </c>
      <c r="BD514" s="52" t="str">
        <f>IF(参照!L514="","",参照!L514)</f>
        <v>水戸電力(株)</v>
      </c>
    </row>
    <row r="515" spans="47:56">
      <c r="AU515" s="52" t="str">
        <f>IF(参照!A515="","",参照!A515)</f>
        <v/>
      </c>
      <c r="AV515" s="52" t="str">
        <f>IF(参照!B515="","",参照!B515)</f>
        <v/>
      </c>
      <c r="AW515" s="52" t="str">
        <f>IF(参照!C515="","",参照!C515)</f>
        <v/>
      </c>
      <c r="AX515" s="52" t="str">
        <f>IF(参照!D515="","",参照!D515)</f>
        <v>メニューB(残差)</v>
      </c>
      <c r="AY515" s="52">
        <f>IF(参照!E515="","",参照!E515)</f>
        <v>5.0600000000000005E-4</v>
      </c>
      <c r="AZ515" s="52" t="str">
        <f>IF(参照!F515="","",参照!F515)</f>
        <v>(株)エネウィル(旧：ＪＡＧ国際エナジー(株))</v>
      </c>
      <c r="BA515" s="52" t="str">
        <f>IF(参照!G515="","",参照!G515)</f>
        <v>(株)エネウィル(旧：ＪＡＧ国際エナジー(株))_メニューB(残差)</v>
      </c>
      <c r="BB515" s="52">
        <f t="shared" si="38"/>
        <v>0.50600000000000001</v>
      </c>
      <c r="BD515" s="52" t="str">
        <f>IF(参照!L515="","",参照!L515)</f>
        <v>(株)みとや</v>
      </c>
    </row>
    <row r="516" spans="47:56">
      <c r="AU516" s="52" t="str">
        <f>IF(参照!A516="","",参照!A516)</f>
        <v/>
      </c>
      <c r="AV516" s="52" t="str">
        <f>IF(参照!B516="","",参照!B516)</f>
        <v/>
      </c>
      <c r="AW516" s="52" t="str">
        <f>IF(参照!C516="","",参照!C516)</f>
        <v/>
      </c>
      <c r="AX516" s="52" t="str">
        <f>IF(参照!D516="","",参照!D516)</f>
        <v>(参考値)事業者全体</v>
      </c>
      <c r="AY516" s="52">
        <f>IF(参照!E516="","",参照!E516)</f>
        <v>5.2599999999999999E-4</v>
      </c>
      <c r="AZ516" s="52" t="str">
        <f>IF(参照!F516="","",参照!F516)</f>
        <v>(株)エネウィル(旧：ＪＡＧ国際エナジー(株))</v>
      </c>
      <c r="BA516" s="52" t="str">
        <f>IF(参照!G516="","",参照!G516)</f>
        <v>(株)エネウィル(旧：ＪＡＧ国際エナジー(株))_(参考値)事業者全体</v>
      </c>
      <c r="BB516" s="52">
        <f t="shared" si="38"/>
        <v>0.52600000000000002</v>
      </c>
      <c r="BD516" s="52" t="str">
        <f>IF(参照!L516="","",参照!L516)</f>
        <v>緑屋電気(株)</v>
      </c>
    </row>
    <row r="517" spans="47:56">
      <c r="AU517" s="52" t="str">
        <f>IF(参照!A517="","",参照!A517)</f>
        <v>A0222</v>
      </c>
      <c r="AV517" s="52" t="str">
        <f>IF(参照!B517="","",参照!B517)</f>
        <v>Ｎｅｘｔ　Ｐｏｗｅｒ(株)</v>
      </c>
      <c r="AW517" s="52">
        <f>IF(参照!C517="","",参照!C517)</f>
        <v>7.2099999999999996E-4</v>
      </c>
      <c r="AX517" s="52" t="str">
        <f>IF(参照!D517="","",参照!D517)</f>
        <v/>
      </c>
      <c r="AY517" s="52">
        <f>IF(参照!E517="","",参照!E517)</f>
        <v>7.0899999999999999E-4</v>
      </c>
      <c r="AZ517" s="52" t="str">
        <f>IF(参照!F517="","",参照!F517)</f>
        <v>Ｎｅｘｔ　Ｐｏｗｅｒ(株)</v>
      </c>
      <c r="BA517" s="52" t="str">
        <f>IF(参照!G517="","",参照!G517)</f>
        <v>Ｎｅｘｔ　Ｐｏｗｅｒ(株)_</v>
      </c>
      <c r="BB517" s="52">
        <f t="shared" ref="BB517:BB580" si="39">AY517*1000</f>
        <v>0.70899999999999996</v>
      </c>
      <c r="BD517" s="52" t="str">
        <f>IF(参照!L517="","",参照!L517)</f>
        <v>(株)ミナサポ</v>
      </c>
    </row>
    <row r="518" spans="47:56">
      <c r="AU518" s="52" t="str">
        <f>IF(参照!A518="","",参照!A518)</f>
        <v>A0223</v>
      </c>
      <c r="AV518" s="52" t="str">
        <f>IF(参照!B518="","",参照!B518)</f>
        <v>伊藤忠エネクスホームライフ西日本(株)</v>
      </c>
      <c r="AW518" s="52">
        <f>IF(参照!C518="","",参照!C518)</f>
        <v>4.6900000000000002E-4</v>
      </c>
      <c r="AX518" s="52" t="str">
        <f>IF(参照!D518="","",参照!D518)</f>
        <v/>
      </c>
      <c r="AY518" s="52">
        <f>IF(参照!E518="","",参照!E518)</f>
        <v>4.1300000000000001E-4</v>
      </c>
      <c r="AZ518" s="52" t="str">
        <f>IF(参照!F518="","",参照!F518)</f>
        <v>伊藤忠エネクスホームライフ西日本(株)</v>
      </c>
      <c r="BA518" s="52" t="str">
        <f>IF(参照!G518="","",参照!G518)</f>
        <v>伊藤忠エネクスホームライフ西日本(株)_</v>
      </c>
      <c r="BB518" s="52">
        <f t="shared" si="39"/>
        <v>0.41300000000000003</v>
      </c>
      <c r="BD518" s="52" t="str">
        <f>IF(参照!L518="","",参照!L518)</f>
        <v>みなとみらい電力(株)</v>
      </c>
    </row>
    <row r="519" spans="47:56">
      <c r="AU519" s="52" t="str">
        <f>IF(参照!A519="","",参照!A519)</f>
        <v>A0226</v>
      </c>
      <c r="AV519" s="52" t="str">
        <f>IF(参照!B519="","",参照!B519)</f>
        <v>グリーナ(株)</v>
      </c>
      <c r="AW519" s="52">
        <f>IF(参照!C519="","",参照!C519)</f>
        <v>4.44E-4</v>
      </c>
      <c r="AX519" s="52" t="str">
        <f>IF(参照!D519="","",参照!D519)</f>
        <v>メニューA</v>
      </c>
      <c r="AY519" s="52">
        <f>IF(参照!E519="","",参照!E519)</f>
        <v>0</v>
      </c>
      <c r="AZ519" s="52" t="str">
        <f>IF(参照!F519="","",参照!F519)</f>
        <v>グリーナ(株)</v>
      </c>
      <c r="BA519" s="52" t="str">
        <f>IF(参照!G519="","",参照!G519)</f>
        <v>グリーナ(株)_メニューA</v>
      </c>
      <c r="BB519" s="52">
        <f t="shared" si="39"/>
        <v>0</v>
      </c>
      <c r="BD519" s="52" t="str">
        <f>IF(参照!L519="","",参照!L519)</f>
        <v>みの市民エネルギー(株)</v>
      </c>
    </row>
    <row r="520" spans="47:56">
      <c r="AU520" s="52" t="str">
        <f>IF(参照!A520="","",参照!A520)</f>
        <v/>
      </c>
      <c r="AV520" s="52" t="str">
        <f>IF(参照!B520="","",参照!B520)</f>
        <v/>
      </c>
      <c r="AW520" s="52" t="str">
        <f>IF(参照!C520="","",参照!C520)</f>
        <v/>
      </c>
      <c r="AX520" s="52" t="str">
        <f>IF(参照!D520="","",参照!D520)</f>
        <v>メニューB</v>
      </c>
      <c r="AY520" s="52">
        <f>IF(参照!E520="","",参照!E520)</f>
        <v>0</v>
      </c>
      <c r="AZ520" s="52" t="str">
        <f>IF(参照!F520="","",参照!F520)</f>
        <v>グリーナ(株)</v>
      </c>
      <c r="BA520" s="52" t="str">
        <f>IF(参照!G520="","",参照!G520)</f>
        <v>グリーナ(株)_メニューB</v>
      </c>
      <c r="BB520" s="52">
        <f t="shared" si="39"/>
        <v>0</v>
      </c>
      <c r="BD520" s="52" t="str">
        <f>IF(参照!L520="","",参照!L520)</f>
        <v>(株)美作国電力</v>
      </c>
    </row>
    <row r="521" spans="47:56">
      <c r="AU521" s="52" t="str">
        <f>IF(参照!A521="","",参照!A521)</f>
        <v/>
      </c>
      <c r="AV521" s="52" t="str">
        <f>IF(参照!B521="","",参照!B521)</f>
        <v/>
      </c>
      <c r="AW521" s="52" t="str">
        <f>IF(参照!C521="","",参照!C521)</f>
        <v/>
      </c>
      <c r="AX521" s="52" t="str">
        <f>IF(参照!D521="","",参照!D521)</f>
        <v>メニューC(残差)</v>
      </c>
      <c r="AY521" s="52">
        <f>IF(参照!E521="","",参照!E521)</f>
        <v>0</v>
      </c>
      <c r="AZ521" s="52" t="str">
        <f>IF(参照!F521="","",参照!F521)</f>
        <v>グリーナ(株)</v>
      </c>
      <c r="BA521" s="52" t="str">
        <f>IF(参照!G521="","",参照!G521)</f>
        <v>グリーナ(株)_メニューC(残差)</v>
      </c>
      <c r="BB521" s="52">
        <f t="shared" si="39"/>
        <v>0</v>
      </c>
      <c r="BD521" s="52" t="str">
        <f>IF(参照!L521="","",参照!L521)</f>
        <v>(株)宮交シティ</v>
      </c>
    </row>
    <row r="522" spans="47:56">
      <c r="AU522" s="52" t="str">
        <f>IF(参照!A522="","",参照!A522)</f>
        <v/>
      </c>
      <c r="AV522" s="52" t="str">
        <f>IF(参照!B522="","",参照!B522)</f>
        <v/>
      </c>
      <c r="AW522" s="52" t="str">
        <f>IF(参照!C522="","",参照!C522)</f>
        <v/>
      </c>
      <c r="AX522" s="52" t="str">
        <f>IF(参照!D522="","",参照!D522)</f>
        <v>(参考値)事業者全体</v>
      </c>
      <c r="AY522" s="52">
        <f>IF(参照!E522="","",参照!E522)</f>
        <v>0</v>
      </c>
      <c r="AZ522" s="52" t="str">
        <f>IF(参照!F522="","",参照!F522)</f>
        <v>グリーナ(株)</v>
      </c>
      <c r="BA522" s="52" t="str">
        <f>IF(参照!G522="","",参照!G522)</f>
        <v>グリーナ(株)_(参考値)事業者全体</v>
      </c>
      <c r="BB522" s="52">
        <f t="shared" si="39"/>
        <v>0</v>
      </c>
      <c r="BD522" s="52" t="str">
        <f>IF(参照!L522="","",参照!L522)</f>
        <v>宮古新電力(株)</v>
      </c>
    </row>
    <row r="523" spans="47:56">
      <c r="AU523" s="52" t="str">
        <f>IF(参照!A523="","",参照!A523)</f>
        <v>A0227</v>
      </c>
      <c r="AV523" s="52" t="str">
        <f>IF(参照!B523="","",参照!B523)</f>
        <v>はりま電力(株)</v>
      </c>
      <c r="AW523" s="52">
        <f>IF(参照!C523="","",参照!C523)</f>
        <v>4.95E-4</v>
      </c>
      <c r="AX523" s="52" t="str">
        <f>IF(参照!D523="","",参照!D523)</f>
        <v/>
      </c>
      <c r="AY523" s="52">
        <f>IF(参照!E523="","",参照!E523)</f>
        <v>5.2599999999999999E-4</v>
      </c>
      <c r="AZ523" s="52" t="str">
        <f>IF(参照!F523="","",参照!F523)</f>
        <v>はりま電力(株)</v>
      </c>
      <c r="BA523" s="52" t="str">
        <f>IF(参照!G523="","",参照!G523)</f>
        <v>はりま電力(株)_</v>
      </c>
      <c r="BB523" s="52">
        <f t="shared" si="39"/>
        <v>0.52600000000000002</v>
      </c>
      <c r="BD523" s="52" t="str">
        <f>IF(参照!L523="","",参照!L523)</f>
        <v>(株)宮崎ガスリビング</v>
      </c>
    </row>
    <row r="524" spans="47:56">
      <c r="AU524" s="52" t="str">
        <f>IF(参照!A524="","",参照!A524)</f>
        <v>A0228</v>
      </c>
      <c r="AV524" s="52" t="str">
        <f>IF(参照!B524="","",参照!B524)</f>
        <v>(株)浜松新電力</v>
      </c>
      <c r="AW524" s="52">
        <f>IF(参照!C524="","",参照!C524)</f>
        <v>4.5000000000000003E-5</v>
      </c>
      <c r="AX524" s="52" t="str">
        <f>IF(参照!D524="","",参照!D524)</f>
        <v/>
      </c>
      <c r="AY524" s="52">
        <f>IF(参照!E524="","",参照!E524)</f>
        <v>5.0100000000000003E-4</v>
      </c>
      <c r="AZ524" s="52" t="str">
        <f>IF(参照!F524="","",参照!F524)</f>
        <v>(株)浜松新電力</v>
      </c>
      <c r="BA524" s="52" t="str">
        <f>IF(参照!G524="","",参照!G524)</f>
        <v>(株)浜松新電力_</v>
      </c>
      <c r="BB524" s="52">
        <f t="shared" si="39"/>
        <v>0.501</v>
      </c>
      <c r="BD524" s="52" t="str">
        <f>IF(参照!L524="","",参照!L524)</f>
        <v>宮崎電力(株)</v>
      </c>
    </row>
    <row r="525" spans="47:56">
      <c r="AU525" s="52" t="str">
        <f>IF(参照!A525="","",参照!A525)</f>
        <v>A0229</v>
      </c>
      <c r="AV525" s="52" t="str">
        <f>IF(参照!B525="","",参照!B525)</f>
        <v>ゼロワットパワー(株)</v>
      </c>
      <c r="AW525" s="52">
        <f>IF(参照!C525="","",参照!C525)</f>
        <v>2.5000000000000001E-5</v>
      </c>
      <c r="AX525" s="52" t="str">
        <f>IF(参照!D525="","",参照!D525)</f>
        <v>メニューA</v>
      </c>
      <c r="AY525" s="52">
        <f>IF(参照!E525="","",参照!E525)</f>
        <v>0</v>
      </c>
      <c r="AZ525" s="52" t="str">
        <f>IF(参照!F525="","",参照!F525)</f>
        <v>ゼロワットパワー(株)</v>
      </c>
      <c r="BA525" s="52" t="str">
        <f>IF(参照!G525="","",参照!G525)</f>
        <v>ゼロワットパワー(株)_メニューA</v>
      </c>
      <c r="BB525" s="52">
        <f t="shared" si="39"/>
        <v>0</v>
      </c>
      <c r="BD525" s="52" t="str">
        <f>IF(参照!L525="","",参照!L525)</f>
        <v>宮崎パワーライン(株)</v>
      </c>
    </row>
    <row r="526" spans="47:56">
      <c r="AU526" s="52" t="str">
        <f>IF(参照!A526="","",参照!A526)</f>
        <v>A0230</v>
      </c>
      <c r="AV526" s="52" t="str">
        <f>IF(参照!B526="","",参照!B526)</f>
        <v>アストマックス(株)</v>
      </c>
      <c r="AW526" s="52" t="str">
        <f>IF(参照!C526="","",参照!C526)</f>
        <v>0.000453※</v>
      </c>
      <c r="AX526" s="52" t="str">
        <f>IF(参照!D526="","",参照!D526)</f>
        <v/>
      </c>
      <c r="AY526" s="52">
        <f>IF(参照!E526="","",参照!E526)</f>
        <v>4.5300000000000001E-4</v>
      </c>
      <c r="AZ526" s="52" t="str">
        <f>IF(参照!F526="","",参照!F526)</f>
        <v>アストマックス(株)</v>
      </c>
      <c r="BA526" s="52" t="str">
        <f>IF(参照!G526="","",参照!G526)</f>
        <v>アストマックス(株)_</v>
      </c>
      <c r="BB526" s="52">
        <f t="shared" si="39"/>
        <v>0.45300000000000001</v>
      </c>
      <c r="BD526" s="52" t="str">
        <f>IF(参照!L526="","",参照!L526)</f>
        <v>みやまスマートエネルギー(株)</v>
      </c>
    </row>
    <row r="527" spans="47:56">
      <c r="AU527" s="52" t="str">
        <f>IF(参照!A527="","",参照!A527)</f>
        <v>A0231</v>
      </c>
      <c r="AV527" s="52" t="str">
        <f>IF(参照!B527="","",参照!B527)</f>
        <v>(株)やまがた新電力</v>
      </c>
      <c r="AW527" s="52">
        <f>IF(参照!C527="","",参照!C527)</f>
        <v>6.0000000000000002E-6</v>
      </c>
      <c r="AX527" s="52" t="str">
        <f>IF(参照!D527="","",参照!D527)</f>
        <v>メニューA</v>
      </c>
      <c r="AY527" s="52">
        <f>IF(参照!E527="","",参照!E527)</f>
        <v>0</v>
      </c>
      <c r="AZ527" s="52" t="str">
        <f>IF(参照!F527="","",参照!F527)</f>
        <v>(株)やまがた新電力</v>
      </c>
      <c r="BA527" s="52" t="str">
        <f>IF(参照!G527="","",参照!G527)</f>
        <v>(株)やまがた新電力_メニューA</v>
      </c>
      <c r="BB527" s="52">
        <f t="shared" si="39"/>
        <v>0</v>
      </c>
      <c r="BD527" s="52" t="str">
        <f>IF(参照!L527="","",参照!L527)</f>
        <v>みよしエナジー(株)</v>
      </c>
    </row>
    <row r="528" spans="47:56">
      <c r="AU528" s="52" t="str">
        <f>IF(参照!A528="","",参照!A528)</f>
        <v/>
      </c>
      <c r="AV528" s="52" t="str">
        <f>IF(参照!B528="","",参照!B528)</f>
        <v/>
      </c>
      <c r="AW528" s="52" t="str">
        <f>IF(参照!C528="","",参照!C528)</f>
        <v/>
      </c>
      <c r="AX528" s="52" t="str">
        <f>IF(参照!D528="","",参照!D528)</f>
        <v>メニューB(残差)</v>
      </c>
      <c r="AY528" s="52">
        <f>IF(参照!E528="","",参照!E528)</f>
        <v>6.1600000000000001E-4</v>
      </c>
      <c r="AZ528" s="52" t="str">
        <f>IF(参照!F528="","",参照!F528)</f>
        <v>(株)やまがた新電力</v>
      </c>
      <c r="BA528" s="52" t="str">
        <f>IF(参照!G528="","",参照!G528)</f>
        <v>(株)やまがた新電力_メニューB(残差)</v>
      </c>
      <c r="BB528" s="52">
        <f t="shared" si="39"/>
        <v>0.61599999999999999</v>
      </c>
      <c r="BD528" s="52" t="str">
        <f>IF(参照!L528="","",参照!L528)</f>
        <v>ミライフ(株)</v>
      </c>
    </row>
    <row r="529" spans="47:56">
      <c r="AU529" s="52" t="str">
        <f>IF(参照!A529="","",参照!A529)</f>
        <v/>
      </c>
      <c r="AV529" s="52" t="str">
        <f>IF(参照!B529="","",参照!B529)</f>
        <v/>
      </c>
      <c r="AW529" s="52" t="str">
        <f>IF(参照!C529="","",参照!C529)</f>
        <v/>
      </c>
      <c r="AX529" s="52" t="str">
        <f>IF(参照!D529="","",参照!D529)</f>
        <v>(参考値)事業者全体</v>
      </c>
      <c r="AY529" s="52">
        <f>IF(参照!E529="","",参照!E529)</f>
        <v>4.44E-4</v>
      </c>
      <c r="AZ529" s="52" t="str">
        <f>IF(参照!F529="","",参照!F529)</f>
        <v>(株)やまがた新電力</v>
      </c>
      <c r="BA529" s="52" t="str">
        <f>IF(参照!G529="","",参照!G529)</f>
        <v>(株)やまがた新電力_(参考値)事業者全体</v>
      </c>
      <c r="BB529" s="52">
        <f t="shared" si="39"/>
        <v>0.44400000000000001</v>
      </c>
      <c r="BD529" s="52" t="str">
        <f>IF(参照!L529="","",参照!L529)</f>
        <v>ミライフ東日本(株)</v>
      </c>
    </row>
    <row r="530" spans="47:56">
      <c r="AU530" s="52" t="str">
        <f>IF(参照!A530="","",参照!A530)</f>
        <v>A0232</v>
      </c>
      <c r="AV530" s="52" t="str">
        <f>IF(参照!B530="","",参照!B530)</f>
        <v>一般社団法人東松島みらいとし機構</v>
      </c>
      <c r="AW530" s="52">
        <f>IF(参照!C530="","",参照!C530)</f>
        <v>3.6299999999999999E-4</v>
      </c>
      <c r="AX530" s="52" t="str">
        <f>IF(参照!D530="","",参照!D530)</f>
        <v/>
      </c>
      <c r="AY530" s="52">
        <f>IF(参照!E530="","",参照!E530)</f>
        <v>5.5500000000000005E-4</v>
      </c>
      <c r="AZ530" s="52" t="str">
        <f>IF(参照!F530="","",参照!F530)</f>
        <v>一般社団法人東松島みらいとし機構</v>
      </c>
      <c r="BA530" s="52" t="str">
        <f>IF(参照!G530="","",参照!G530)</f>
        <v>一般社団法人東松島みらいとし機構_</v>
      </c>
      <c r="BB530" s="52">
        <f t="shared" si="39"/>
        <v>0.55500000000000005</v>
      </c>
      <c r="BD530" s="52" t="str">
        <f>IF(参照!L530="","",参照!L530)</f>
        <v>(株)明治産業</v>
      </c>
    </row>
    <row r="531" spans="47:56">
      <c r="AU531" s="52" t="str">
        <f>IF(参照!A531="","",参照!A531)</f>
        <v>A0234</v>
      </c>
      <c r="AV531" s="52" t="str">
        <f>IF(参照!B531="","",参照!B531)</f>
        <v>(株)グリーンパワー大東</v>
      </c>
      <c r="AW531" s="52">
        <f>IF(参照!C531="","",参照!C531)</f>
        <v>1.6000000000000001E-4</v>
      </c>
      <c r="AX531" s="52" t="str">
        <f>IF(参照!D531="","",参照!D531)</f>
        <v>メニューA</v>
      </c>
      <c r="AY531" s="52">
        <f>IF(参照!E531="","",参照!E531)</f>
        <v>0</v>
      </c>
      <c r="AZ531" s="52" t="str">
        <f>IF(参照!F531="","",参照!F531)</f>
        <v>(株)グリーンパワー大東</v>
      </c>
      <c r="BA531" s="52" t="str">
        <f>IF(参照!G531="","",参照!G531)</f>
        <v>(株)グリーンパワー大東_メニューA</v>
      </c>
      <c r="BB531" s="52">
        <f t="shared" si="39"/>
        <v>0</v>
      </c>
      <c r="BD531" s="52" t="str">
        <f>IF(参照!L531="","",参照!L531)</f>
        <v>名南共同エネルギー(株)</v>
      </c>
    </row>
    <row r="532" spans="47:56">
      <c r="AU532" s="52" t="str">
        <f>IF(参照!A532="","",参照!A532)</f>
        <v/>
      </c>
      <c r="AV532" s="52" t="str">
        <f>IF(参照!B532="","",参照!B532)</f>
        <v/>
      </c>
      <c r="AW532" s="52" t="str">
        <f>IF(参照!C532="","",参照!C532)</f>
        <v/>
      </c>
      <c r="AX532" s="52" t="str">
        <f>IF(参照!D532="","",参照!D532)</f>
        <v>メニューB(残差)</v>
      </c>
      <c r="AY532" s="52">
        <f>IF(参照!E532="","",参照!E532)</f>
        <v>2.0100000000000001E-4</v>
      </c>
      <c r="AZ532" s="52" t="str">
        <f>IF(参照!F532="","",参照!F532)</f>
        <v>(株)グリーンパワー大東</v>
      </c>
      <c r="BA532" s="52" t="str">
        <f>IF(参照!G532="","",参照!G532)</f>
        <v>(株)グリーンパワー大東_メニューB(残差)</v>
      </c>
      <c r="BB532" s="52">
        <f t="shared" si="39"/>
        <v>0.20100000000000001</v>
      </c>
      <c r="BD532" s="52" t="str">
        <f>IF(参照!L532="","",参照!L532)</f>
        <v>(株)メディオテック</v>
      </c>
    </row>
    <row r="533" spans="47:56">
      <c r="AU533" s="52" t="str">
        <f>IF(参照!A533="","",参照!A533)</f>
        <v/>
      </c>
      <c r="AV533" s="52" t="str">
        <f>IF(参照!B533="","",参照!B533)</f>
        <v/>
      </c>
      <c r="AW533" s="52" t="str">
        <f>IF(参照!C533="","",参照!C533)</f>
        <v/>
      </c>
      <c r="AX533" s="52" t="str">
        <f>IF(参照!D533="","",参照!D533)</f>
        <v>(参考値)事業者全体</v>
      </c>
      <c r="AY533" s="52">
        <f>IF(参照!E533="","",参照!E533)</f>
        <v>1.9600000000000002E-4</v>
      </c>
      <c r="AZ533" s="52" t="str">
        <f>IF(参照!F533="","",参照!F533)</f>
        <v>(株)グリーンパワー大東</v>
      </c>
      <c r="BA533" s="52" t="str">
        <f>IF(参照!G533="","",参照!G533)</f>
        <v>(株)グリーンパワー大東_(参考値)事業者全体</v>
      </c>
      <c r="BB533" s="52">
        <f t="shared" si="39"/>
        <v>0.19600000000000001</v>
      </c>
      <c r="BD533" s="52" t="str">
        <f>IF(参照!L533="","",参照!L533)</f>
        <v>もみじ電力(株)</v>
      </c>
    </row>
    <row r="534" spans="47:56">
      <c r="AU534" s="52" t="str">
        <f>IF(参照!A534="","",参照!A534)</f>
        <v>A0235</v>
      </c>
      <c r="AV534" s="52" t="str">
        <f>IF(参照!B534="","",参照!B534)</f>
        <v>(株)Ｋｅｎｅｓエネルギーサービス</v>
      </c>
      <c r="AW534" s="52">
        <f>IF(参照!C534="","",参照!C534)</f>
        <v>7.0500000000000001E-4</v>
      </c>
      <c r="AX534" s="52" t="str">
        <f>IF(参照!D534="","",参照!D534)</f>
        <v/>
      </c>
      <c r="AY534" s="52">
        <f>IF(参照!E534="","",参照!E534)</f>
        <v>6.9899999999999997E-4</v>
      </c>
      <c r="AZ534" s="52" t="str">
        <f>IF(参照!F534="","",参照!F534)</f>
        <v>(株)Ｋｅｎｅｓエネルギーサービス</v>
      </c>
      <c r="BA534" s="52" t="str">
        <f>IF(参照!G534="","",参照!G534)</f>
        <v>(株)Ｋｅｎｅｓエネルギーサービス_</v>
      </c>
      <c r="BB534" s="52">
        <f t="shared" si="39"/>
        <v>0.69899999999999995</v>
      </c>
      <c r="BD534" s="52" t="str">
        <f>IF(参照!L534="","",参照!L534)</f>
        <v>森の灯り(株)</v>
      </c>
    </row>
    <row r="535" spans="47:56">
      <c r="AU535" s="52" t="str">
        <f>IF(参照!A535="","",参照!A535)</f>
        <v>A0236</v>
      </c>
      <c r="AV535" s="52" t="str">
        <f>IF(参照!B535="","",参照!B535)</f>
        <v>(株)シーラパワー(旧：愛知電力(株))</v>
      </c>
      <c r="AW535" s="52">
        <f>IF(参照!C535="","",参照!C535)</f>
        <v>4.9899999999999999E-4</v>
      </c>
      <c r="AX535" s="52" t="str">
        <f>IF(参照!D535="","",参照!D535)</f>
        <v>メニューA</v>
      </c>
      <c r="AY535" s="52">
        <f>IF(参照!E535="","",参照!E535)</f>
        <v>0</v>
      </c>
      <c r="AZ535" s="52" t="str">
        <f>IF(参照!F535="","",参照!F535)</f>
        <v>(株)シーラパワー(旧：愛知電力(株))</v>
      </c>
      <c r="BA535" s="52" t="str">
        <f>IF(参照!G535="","",参照!G535)</f>
        <v>(株)シーラパワー(旧：愛知電力(株))_メニューA</v>
      </c>
      <c r="BB535" s="52">
        <f t="shared" si="39"/>
        <v>0</v>
      </c>
      <c r="BD535" s="52" t="str">
        <f>IF(参照!L535="","",参照!L535)</f>
        <v>森のエネルギー(株)</v>
      </c>
    </row>
    <row r="536" spans="47:56">
      <c r="AU536" s="52" t="str">
        <f>IF(参照!A536="","",参照!A536)</f>
        <v/>
      </c>
      <c r="AV536" s="52" t="str">
        <f>IF(参照!B536="","",参照!B536)</f>
        <v/>
      </c>
      <c r="AW536" s="52" t="str">
        <f>IF(参照!C536="","",参照!C536)</f>
        <v/>
      </c>
      <c r="AX536" s="52" t="str">
        <f>IF(参照!D536="","",参照!D536)</f>
        <v>メニューB(残差)</v>
      </c>
      <c r="AY536" s="52">
        <f>IF(参照!E536="","",参照!E536)</f>
        <v>5.4600000000000004E-4</v>
      </c>
      <c r="AZ536" s="52" t="str">
        <f>IF(参照!F536="","",参照!F536)</f>
        <v>(株)シーラパワー(旧：愛知電力(株))</v>
      </c>
      <c r="BA536" s="52" t="str">
        <f>IF(参照!G536="","",参照!G536)</f>
        <v>(株)シーラパワー(旧：愛知電力(株))_メニューB(残差)</v>
      </c>
      <c r="BB536" s="52">
        <f t="shared" si="39"/>
        <v>0.54600000000000004</v>
      </c>
      <c r="BD536" s="52" t="str">
        <f>IF(参照!L536="","",参照!L536)</f>
        <v>森の電力(株)</v>
      </c>
    </row>
    <row r="537" spans="47:56">
      <c r="AU537" s="52" t="str">
        <f>IF(参照!A537="","",参照!A537)</f>
        <v/>
      </c>
      <c r="AV537" s="52" t="str">
        <f>IF(参照!B537="","",参照!B537)</f>
        <v/>
      </c>
      <c r="AW537" s="52" t="str">
        <f>IF(参照!C537="","",参照!C537)</f>
        <v/>
      </c>
      <c r="AX537" s="52" t="str">
        <f>IF(参照!D537="","",参照!D537)</f>
        <v>(参考値)事業者全体</v>
      </c>
      <c r="AY537" s="52">
        <f>IF(参照!E537="","",参照!E537)</f>
        <v>5.1699999999999999E-4</v>
      </c>
      <c r="AZ537" s="52" t="str">
        <f>IF(参照!F537="","",参照!F537)</f>
        <v>(株)シーラパワー(旧：愛知電力(株))</v>
      </c>
      <c r="BA537" s="52" t="str">
        <f>IF(参照!G537="","",参照!G537)</f>
        <v>(株)シーラパワー(旧：愛知電力(株))_(参考値)事業者全体</v>
      </c>
      <c r="BB537" s="52">
        <f t="shared" si="39"/>
        <v>0.51700000000000002</v>
      </c>
      <c r="BD537" s="52" t="str">
        <f>IF(参照!L537="","",参照!L537)</f>
        <v>八千代エンジニヤリング(株)</v>
      </c>
    </row>
    <row r="538" spans="47:56">
      <c r="AU538" s="52" t="str">
        <f>IF(参照!A538="","",参照!A538)</f>
        <v>A0237</v>
      </c>
      <c r="AV538" s="52" t="str">
        <f>IF(参照!B538="","",参照!B538)</f>
        <v>御所野縄文電力(株)</v>
      </c>
      <c r="AW538" s="52">
        <f>IF(参照!C538="","",参照!C538)</f>
        <v>3.4E-5</v>
      </c>
      <c r="AX538" s="52" t="str">
        <f>IF(参照!D538="","",参照!D538)</f>
        <v/>
      </c>
      <c r="AY538" s="52">
        <f>IF(参照!E538="","",参照!E538)</f>
        <v>4.5199999999999998E-4</v>
      </c>
      <c r="AZ538" s="52" t="str">
        <f>IF(参照!F538="","",参照!F538)</f>
        <v>御所野縄文電力(株)</v>
      </c>
      <c r="BA538" s="52" t="str">
        <f>IF(参照!G538="","",参照!G538)</f>
        <v>御所野縄文電力(株)_</v>
      </c>
      <c r="BB538" s="52">
        <f t="shared" si="39"/>
        <v>0.45199999999999996</v>
      </c>
      <c r="BD538" s="52" t="str">
        <f>IF(参照!L538="","",参照!L538)</f>
        <v>弥富ガス協同組合</v>
      </c>
    </row>
    <row r="539" spans="47:56">
      <c r="AU539" s="52" t="str">
        <f>IF(参照!A539="","",参照!A539)</f>
        <v>A0238</v>
      </c>
      <c r="AV539" s="52" t="str">
        <f>IF(参照!B539="","",参照!B539)</f>
        <v>(株)カーボンニュートラル(旧：西多摩バイオパワー(株))</v>
      </c>
      <c r="AW539" s="52" t="str">
        <f>IF(参照!C539="","",参照!C539)</f>
        <v>0.000453※</v>
      </c>
      <c r="AX539" s="52" t="str">
        <f>IF(参照!D539="","",参照!D539)</f>
        <v/>
      </c>
      <c r="AY539" s="52">
        <f>IF(参照!E539="","",参照!E539)</f>
        <v>4.3800000000000002E-4</v>
      </c>
      <c r="AZ539" s="52" t="str">
        <f>IF(参照!F539="","",参照!F539)</f>
        <v>(株)カーボンニュートラル(旧：西多摩バイオパワー(株))</v>
      </c>
      <c r="BA539" s="52" t="str">
        <f>IF(参照!G539="","",参照!G539)</f>
        <v>(株)カーボンニュートラル(旧：西多摩バイオパワー(株))_</v>
      </c>
      <c r="BB539" s="52">
        <f t="shared" si="39"/>
        <v>0.438</v>
      </c>
      <c r="BD539" s="52" t="str">
        <f>IF(参照!L539="","",参照!L539)</f>
        <v>八幡商事(株)</v>
      </c>
    </row>
    <row r="540" spans="47:56">
      <c r="AU540" s="52" t="str">
        <f>IF(参照!A540="","",参照!A540)</f>
        <v>A0239</v>
      </c>
      <c r="AV540" s="52" t="str">
        <f>IF(参照!B540="","",参照!B540)</f>
        <v>宮古新電力(株)</v>
      </c>
      <c r="AW540" s="52">
        <f>IF(参照!C540="","",参照!C540)</f>
        <v>4.0400000000000001E-4</v>
      </c>
      <c r="AX540" s="52" t="str">
        <f>IF(参照!D540="","",参照!D540)</f>
        <v/>
      </c>
      <c r="AY540" s="52">
        <f>IF(参照!E540="","",参照!E540)</f>
        <v>3.86E-4</v>
      </c>
      <c r="AZ540" s="52" t="str">
        <f>IF(参照!F540="","",参照!F540)</f>
        <v>宮古新電力(株)</v>
      </c>
      <c r="BA540" s="52" t="str">
        <f>IF(参照!G540="","",参照!G540)</f>
        <v>宮古新電力(株)_</v>
      </c>
      <c r="BB540" s="52">
        <f t="shared" si="39"/>
        <v>0.38600000000000001</v>
      </c>
      <c r="BD540" s="52" t="str">
        <f>IF(参照!L540="","",参照!L540)</f>
        <v>(株)やまがた新電力</v>
      </c>
    </row>
    <row r="541" spans="47:56">
      <c r="AU541" s="52" t="str">
        <f>IF(参照!A541="","",参照!A541)</f>
        <v>A0240</v>
      </c>
      <c r="AV541" s="52" t="str">
        <f>IF(参照!B541="","",参照!B541)</f>
        <v>長崎地域電力(株)</v>
      </c>
      <c r="AW541" s="52">
        <f>IF(参照!C541="","",参照!C541)</f>
        <v>4.9100000000000001E-4</v>
      </c>
      <c r="AX541" s="52" t="str">
        <f>IF(参照!D541="","",参照!D541)</f>
        <v/>
      </c>
      <c r="AY541" s="52">
        <f>IF(参照!E541="","",参照!E541)</f>
        <v>4.35E-4</v>
      </c>
      <c r="AZ541" s="52" t="str">
        <f>IF(参照!F541="","",参照!F541)</f>
        <v>長崎地域電力(株)</v>
      </c>
      <c r="BA541" s="52" t="str">
        <f>IF(参照!G541="","",参照!G541)</f>
        <v>長崎地域電力(株)_</v>
      </c>
      <c r="BB541" s="52">
        <f t="shared" si="39"/>
        <v>0.435</v>
      </c>
      <c r="BD541" s="52" t="str">
        <f>IF(参照!L541="","",参照!L541)</f>
        <v>やめエネルギー(株)</v>
      </c>
    </row>
    <row r="542" spans="47:56">
      <c r="AU542" s="52" t="str">
        <f>IF(参照!A542="","",参照!A542)</f>
        <v>A0241</v>
      </c>
      <c r="AV542" s="52" t="str">
        <f>IF(参照!B542="","",参照!B542)</f>
        <v>(株)エネアーク関西</v>
      </c>
      <c r="AW542" s="52">
        <f>IF(参照!C542="","",参照!C542)</f>
        <v>4.9799999999999996E-4</v>
      </c>
      <c r="AX542" s="52" t="str">
        <f>IF(参照!D542="","",参照!D542)</f>
        <v/>
      </c>
      <c r="AY542" s="52">
        <f>IF(参照!E542="","",参照!E542)</f>
        <v>4.4200000000000001E-4</v>
      </c>
      <c r="AZ542" s="52" t="str">
        <f>IF(参照!F542="","",参照!F542)</f>
        <v>(株)エネアーク関西</v>
      </c>
      <c r="BA542" s="52" t="str">
        <f>IF(参照!G542="","",参照!G542)</f>
        <v>(株)エネアーク関西_</v>
      </c>
      <c r="BB542" s="52">
        <f t="shared" si="39"/>
        <v>0.442</v>
      </c>
      <c r="BD542" s="52" t="str">
        <f>IF(参照!L542="","",参照!L542)</f>
        <v>(株)ユーラスグリーンエナジー</v>
      </c>
    </row>
    <row r="543" spans="47:56">
      <c r="AU543" s="52" t="str">
        <f>IF(参照!A543="","",参照!A543)</f>
        <v>A0243</v>
      </c>
      <c r="AV543" s="52" t="str">
        <f>IF(参照!B543="","",参照!B543)</f>
        <v>近畿電力(株)</v>
      </c>
      <c r="AW543" s="52">
        <f>IF(参照!C543="","",参照!C543)</f>
        <v>4.8500000000000003E-4</v>
      </c>
      <c r="AX543" s="52" t="str">
        <f>IF(参照!D543="","",参照!D543)</f>
        <v/>
      </c>
      <c r="AY543" s="52">
        <f>IF(参照!E543="","",参照!E543)</f>
        <v>4.6200000000000001E-4</v>
      </c>
      <c r="AZ543" s="52" t="str">
        <f>IF(参照!F543="","",参照!F543)</f>
        <v>近畿電力(株)</v>
      </c>
      <c r="BA543" s="52" t="str">
        <f>IF(参照!G543="","",参照!G543)</f>
        <v>近畿電力(株)_</v>
      </c>
      <c r="BB543" s="52">
        <f t="shared" si="39"/>
        <v>0.46200000000000002</v>
      </c>
      <c r="BD543" s="52" t="str">
        <f>IF(参照!L543="","",参照!L543)</f>
        <v>ゆきぐに新電力(株)</v>
      </c>
    </row>
    <row r="544" spans="47:56">
      <c r="AU544" s="52" t="str">
        <f>IF(参照!A544="","",参照!A544)</f>
        <v>A0245</v>
      </c>
      <c r="AV544" s="52" t="str">
        <f>IF(参照!B544="","",参照!B544)</f>
        <v>新電力おおいた(株)</v>
      </c>
      <c r="AW544" s="52">
        <f>IF(参照!C544="","",参照!C544)</f>
        <v>4.3300000000000001E-4</v>
      </c>
      <c r="AX544" s="52" t="str">
        <f>IF(参照!D544="","",参照!D544)</f>
        <v/>
      </c>
      <c r="AY544" s="52">
        <f>IF(参照!E544="","",参照!E544)</f>
        <v>4.2000000000000002E-4</v>
      </c>
      <c r="AZ544" s="52" t="str">
        <f>IF(参照!F544="","",参照!F544)</f>
        <v>新電力おおいた(株)</v>
      </c>
      <c r="BA544" s="52" t="str">
        <f>IF(参照!G544="","",参照!G544)</f>
        <v>新電力おおいた(株)_</v>
      </c>
      <c r="BB544" s="52">
        <f t="shared" si="39"/>
        <v>0.42000000000000004</v>
      </c>
      <c r="BD544" s="52" t="str">
        <f>IF(参照!L544="","",参照!L544)</f>
        <v>(株)ユビニティー</v>
      </c>
    </row>
    <row r="545" spans="47:56">
      <c r="AU545" s="52" t="str">
        <f>IF(参照!A545="","",参照!A545)</f>
        <v>A0246</v>
      </c>
      <c r="AV545" s="52" t="str">
        <f>IF(参照!B545="","",参照!B545)</f>
        <v>(株)日本セレモニー</v>
      </c>
      <c r="AW545" s="52">
        <f>IF(参照!C545="","",参照!C545)</f>
        <v>5.0100000000000003E-4</v>
      </c>
      <c r="AX545" s="52" t="str">
        <f>IF(参照!D545="","",参照!D545)</f>
        <v/>
      </c>
      <c r="AY545" s="52">
        <f>IF(参照!E545="","",参照!E545)</f>
        <v>4.9799999999999996E-4</v>
      </c>
      <c r="AZ545" s="52" t="str">
        <f>IF(参照!F545="","",参照!F545)</f>
        <v>(株)日本セレモニー</v>
      </c>
      <c r="BA545" s="52" t="str">
        <f>IF(参照!G545="","",参照!G545)</f>
        <v>(株)日本セレモニー_</v>
      </c>
      <c r="BB545" s="52">
        <f t="shared" si="39"/>
        <v>0.49799999999999994</v>
      </c>
      <c r="BD545" s="52" t="str">
        <f>IF(参照!L545="","",参照!L545)</f>
        <v>横浜ウォーター(株)</v>
      </c>
    </row>
    <row r="546" spans="47:56">
      <c r="AU546" s="52" t="str">
        <f>IF(参照!A546="","",参照!A546)</f>
        <v>A0248</v>
      </c>
      <c r="AV546" s="52" t="str">
        <f>IF(参照!B546="","",参照!B546)</f>
        <v>(株)池見石油店</v>
      </c>
      <c r="AW546" s="52">
        <f>IF(参照!C546="","",参照!C546)</f>
        <v>5.3600000000000002E-4</v>
      </c>
      <c r="AX546" s="52" t="str">
        <f>IF(参照!D546="","",参照!D546)</f>
        <v/>
      </c>
      <c r="AY546" s="52">
        <f>IF(参照!E546="","",参照!E546)</f>
        <v>5.71E-4</v>
      </c>
      <c r="AZ546" s="52" t="str">
        <f>IF(参照!F546="","",参照!F546)</f>
        <v>(株)池見石油店</v>
      </c>
      <c r="BA546" s="52" t="str">
        <f>IF(参照!G546="","",参照!G546)</f>
        <v>(株)池見石油店_</v>
      </c>
      <c r="BB546" s="52">
        <f t="shared" si="39"/>
        <v>0.57099999999999995</v>
      </c>
      <c r="BD546" s="52" t="str">
        <f>IF(参照!L546="","",参照!L546)</f>
        <v>(株)横浜環境デザイン</v>
      </c>
    </row>
    <row r="547" spans="47:56">
      <c r="AU547" s="52" t="str">
        <f>IF(参照!A547="","",参照!A547)</f>
        <v>A0250</v>
      </c>
      <c r="AV547" s="52" t="str">
        <f>IF(参照!B547="","",参照!B547)</f>
        <v>芝浦電力(株)</v>
      </c>
      <c r="AW547" s="52">
        <f>IF(参照!C547="","",参照!C547)</f>
        <v>2.8800000000000001E-4</v>
      </c>
      <c r="AX547" s="52" t="str">
        <f>IF(参照!D547="","",参照!D547)</f>
        <v/>
      </c>
      <c r="AY547" s="52">
        <f>IF(参照!E547="","",参照!E547)</f>
        <v>4.5199999999999998E-4</v>
      </c>
      <c r="AZ547" s="52" t="str">
        <f>IF(参照!F547="","",参照!F547)</f>
        <v>芝浦電力(株)</v>
      </c>
      <c r="BA547" s="52" t="str">
        <f>IF(参照!G547="","",参照!G547)</f>
        <v>芝浦電力(株)_</v>
      </c>
      <c r="BB547" s="52">
        <f t="shared" si="39"/>
        <v>0.45199999999999996</v>
      </c>
      <c r="BD547" s="52" t="str">
        <f>IF(参照!L547="","",参照!L547)</f>
        <v>(株)吉田石油店</v>
      </c>
    </row>
    <row r="548" spans="47:56">
      <c r="AU548" s="52" t="str">
        <f>IF(参照!A548="","",参照!A548)</f>
        <v>A0253</v>
      </c>
      <c r="AV548" s="52" t="str">
        <f>IF(参照!B548="","",参照!B548)</f>
        <v>(株)地域創生ホールディングス</v>
      </c>
      <c r="AW548" s="52">
        <f>IF(参照!C548="","",参照!C548)</f>
        <v>4.84E-4</v>
      </c>
      <c r="AX548" s="52" t="str">
        <f>IF(参照!D548="","",参照!D548)</f>
        <v/>
      </c>
      <c r="AY548" s="52">
        <f>IF(参照!E548="","",参照!E548)</f>
        <v>4.7699999999999999E-4</v>
      </c>
      <c r="AZ548" s="52" t="str">
        <f>IF(参照!F548="","",参照!F548)</f>
        <v>(株)地域創生ホールディングス</v>
      </c>
      <c r="BA548" s="52" t="str">
        <f>IF(参照!G548="","",参照!G548)</f>
        <v>(株)地域創生ホールディングス_</v>
      </c>
      <c r="BB548" s="52">
        <f t="shared" si="39"/>
        <v>0.47699999999999998</v>
      </c>
      <c r="BD548" s="52" t="str">
        <f>IF(参照!L548="","",参照!L548)</f>
        <v>米子瓦斯(株)</v>
      </c>
    </row>
    <row r="549" spans="47:56">
      <c r="AU549" s="52" t="str">
        <f>IF(参照!A549="","",参照!A549)</f>
        <v>A0254</v>
      </c>
      <c r="AV549" s="52" t="str">
        <f>IF(参照!B549="","",参照!B549)</f>
        <v>スズカ電工(株)</v>
      </c>
      <c r="AW549" s="52">
        <f>IF(参照!C549="","",参照!C549)</f>
        <v>2.0799999999999999E-4</v>
      </c>
      <c r="AX549" s="52" t="str">
        <f>IF(参照!D549="","",参照!D549)</f>
        <v/>
      </c>
      <c r="AY549" s="52">
        <f>IF(参照!E549="","",参照!E549)</f>
        <v>1.9600000000000002E-4</v>
      </c>
      <c r="AZ549" s="52" t="str">
        <f>IF(参照!F549="","",参照!F549)</f>
        <v>スズカ電工(株)</v>
      </c>
      <c r="BA549" s="52" t="str">
        <f>IF(参照!G549="","",参照!G549)</f>
        <v>スズカ電工(株)_</v>
      </c>
      <c r="BB549" s="52">
        <f t="shared" si="39"/>
        <v>0.19600000000000001</v>
      </c>
      <c r="BD549" s="52" t="str">
        <f>IF(参照!L549="","",参照!L549)</f>
        <v>楽天エナジー(株)</v>
      </c>
    </row>
    <row r="550" spans="47:56">
      <c r="AU550" s="52" t="str">
        <f>IF(参照!A550="","",参照!A550)</f>
        <v>A0256</v>
      </c>
      <c r="AV550" s="52" t="str">
        <f>IF(参照!B550="","",参照!B550)</f>
        <v>(株)エーコープサービス</v>
      </c>
      <c r="AW550" s="52">
        <f>IF(参照!C550="","",参照!C550)</f>
        <v>3.1700000000000001E-4</v>
      </c>
      <c r="AX550" s="52" t="str">
        <f>IF(参照!D550="","",参照!D550)</f>
        <v/>
      </c>
      <c r="AY550" s="52">
        <f>IF(参照!E550="","",参照!E550)</f>
        <v>3.9599999999999998E-4</v>
      </c>
      <c r="AZ550" s="52" t="str">
        <f>IF(参照!F550="","",参照!F550)</f>
        <v>(株)エーコープサービス</v>
      </c>
      <c r="BA550" s="52" t="str">
        <f>IF(参照!G550="","",参照!G550)</f>
        <v>(株)エーコープサービス_</v>
      </c>
      <c r="BB550" s="52">
        <f t="shared" si="39"/>
        <v>0.39599999999999996</v>
      </c>
      <c r="BD550" s="52" t="str">
        <f>IF(参照!L550="","",参照!L550)</f>
        <v>リエスパワー(株)</v>
      </c>
    </row>
    <row r="551" spans="47:56">
      <c r="AU551" s="52" t="str">
        <f>IF(参照!A551="","",参照!A551)</f>
        <v>A0257</v>
      </c>
      <c r="AV551" s="52" t="str">
        <f>IF(参照!B551="","",参照!B551)</f>
        <v>サンリン(株)</v>
      </c>
      <c r="AW551" s="52">
        <f>IF(参照!C551="","",参照!C551)</f>
        <v>4.9700000000000005E-4</v>
      </c>
      <c r="AX551" s="52" t="str">
        <f>IF(参照!D551="","",参照!D551)</f>
        <v>メニューA</v>
      </c>
      <c r="AY551" s="52">
        <f>IF(参照!E551="","",参照!E551)</f>
        <v>0</v>
      </c>
      <c r="AZ551" s="52" t="str">
        <f>IF(参照!F551="","",参照!F551)</f>
        <v>サンリン(株)</v>
      </c>
      <c r="BA551" s="52" t="str">
        <f>IF(参照!G551="","",参照!G551)</f>
        <v>サンリン(株)_メニューA</v>
      </c>
      <c r="BB551" s="52">
        <f t="shared" si="39"/>
        <v>0</v>
      </c>
      <c r="BD551" s="52" t="str">
        <f>IF(参照!L551="","",参照!L551)</f>
        <v>リエスパワーネクスト(株)</v>
      </c>
    </row>
    <row r="552" spans="47:56">
      <c r="AU552" s="52" t="str">
        <f>IF(参照!A552="","",参照!A552)</f>
        <v/>
      </c>
      <c r="AV552" s="52" t="str">
        <f>IF(参照!B552="","",参照!B552)</f>
        <v/>
      </c>
      <c r="AW552" s="52" t="str">
        <f>IF(参照!C552="","",参照!C552)</f>
        <v/>
      </c>
      <c r="AX552" s="52" t="str">
        <f>IF(参照!D552="","",参照!D552)</f>
        <v>メニューB(残差)</v>
      </c>
      <c r="AY552" s="52">
        <f>IF(参照!E552="","",参照!E552)</f>
        <v>4.4200000000000001E-4</v>
      </c>
      <c r="AZ552" s="52" t="str">
        <f>IF(参照!F552="","",参照!F552)</f>
        <v>サンリン(株)</v>
      </c>
      <c r="BA552" s="52" t="str">
        <f>IF(参照!G552="","",参照!G552)</f>
        <v>サンリン(株)_メニューB(残差)</v>
      </c>
      <c r="BB552" s="52">
        <f t="shared" si="39"/>
        <v>0.442</v>
      </c>
      <c r="BD552" s="52" t="str">
        <f>IF(参照!L552="","",参照!L552)</f>
        <v>陸前高田しみんエネルギー(株)</v>
      </c>
    </row>
    <row r="553" spans="47:56">
      <c r="AU553" s="52" t="str">
        <f>IF(参照!A553="","",参照!A553)</f>
        <v/>
      </c>
      <c r="AV553" s="52" t="str">
        <f>IF(参照!B553="","",参照!B553)</f>
        <v/>
      </c>
      <c r="AW553" s="52" t="str">
        <f>IF(参照!C553="","",参照!C553)</f>
        <v/>
      </c>
      <c r="AX553" s="52" t="str">
        <f>IF(参照!D553="","",参照!D553)</f>
        <v>(参考値)事業者全体</v>
      </c>
      <c r="AY553" s="52">
        <f>IF(参照!E553="","",参照!E553)</f>
        <v>4.7399999999999997E-4</v>
      </c>
      <c r="AZ553" s="52" t="str">
        <f>IF(参照!F553="","",参照!F553)</f>
        <v>サンリン(株)</v>
      </c>
      <c r="BA553" s="52" t="str">
        <f>IF(参照!G553="","",参照!G553)</f>
        <v>サンリン(株)_(参考値)事業者全体</v>
      </c>
      <c r="BB553" s="52">
        <f t="shared" si="39"/>
        <v>0.47399999999999998</v>
      </c>
      <c r="BD553" s="52" t="str">
        <f>IF(参照!L553="","",参照!L553)</f>
        <v>(株)リクルート</v>
      </c>
    </row>
    <row r="554" spans="47:56">
      <c r="AU554" s="52" t="str">
        <f>IF(参照!A554="","",参照!A554)</f>
        <v>A0258</v>
      </c>
      <c r="AV554" s="52" t="str">
        <f>IF(参照!B554="","",参照!B554)</f>
        <v>(株)宮崎ガスリビング</v>
      </c>
      <c r="AW554" s="52">
        <f>IF(参照!C554="","",参照!C554)</f>
        <v>4.46E-4</v>
      </c>
      <c r="AX554" s="52" t="str">
        <f>IF(参照!D554="","",参照!D554)</f>
        <v/>
      </c>
      <c r="AY554" s="52">
        <f>IF(参照!E554="","",参照!E554)</f>
        <v>4.5300000000000001E-4</v>
      </c>
      <c r="AZ554" s="52" t="str">
        <f>IF(参照!F554="","",参照!F554)</f>
        <v>(株)宮崎ガスリビング</v>
      </c>
      <c r="BA554" s="52" t="str">
        <f>IF(参照!G554="","",参照!G554)</f>
        <v>(株)宮崎ガスリビング_</v>
      </c>
      <c r="BB554" s="52">
        <f t="shared" si="39"/>
        <v>0.45300000000000001</v>
      </c>
      <c r="BD554" s="52" t="str">
        <f>IF(参照!L554="","",参照!L554)</f>
        <v>(株)リケン工業</v>
      </c>
    </row>
    <row r="555" spans="47:56">
      <c r="AU555" s="52" t="str">
        <f>IF(参照!A555="","",参照!A555)</f>
        <v>A0259</v>
      </c>
      <c r="AV555" s="52" t="str">
        <f>IF(参照!B555="","",参照!B555)</f>
        <v>山陰エレキ・アライアンス(株)</v>
      </c>
      <c r="AW555" s="52">
        <f>IF(参照!C555="","",参照!C555)</f>
        <v>4.84E-4</v>
      </c>
      <c r="AX555" s="52" t="str">
        <f>IF(参照!D555="","",参照!D555)</f>
        <v/>
      </c>
      <c r="AY555" s="52">
        <f>IF(参照!E555="","",参照!E555)</f>
        <v>4.28E-4</v>
      </c>
      <c r="AZ555" s="52" t="str">
        <f>IF(参照!F555="","",参照!F555)</f>
        <v>山陰エレキ・アライアンス(株)</v>
      </c>
      <c r="BA555" s="52" t="str">
        <f>IF(参照!G555="","",参照!G555)</f>
        <v>山陰エレキ・アライアンス(株)_</v>
      </c>
      <c r="BB555" s="52">
        <f t="shared" si="39"/>
        <v>0.42799999999999999</v>
      </c>
      <c r="BD555" s="52" t="str">
        <f>IF(参照!L555="","",参照!L555)</f>
        <v>リコージャパン(株)</v>
      </c>
    </row>
    <row r="556" spans="47:56">
      <c r="AU556" s="52" t="str">
        <f>IF(参照!A556="","",参照!A556)</f>
        <v>A0261</v>
      </c>
      <c r="AV556" s="52" t="str">
        <f>IF(参照!B556="","",参照!B556)</f>
        <v>ミライフ東日本(株)</v>
      </c>
      <c r="AW556" s="52">
        <f>IF(参照!C556="","",参照!C556)</f>
        <v>1.3200000000000001E-4</v>
      </c>
      <c r="AX556" s="52" t="str">
        <f>IF(参照!D556="","",参照!D556)</f>
        <v/>
      </c>
      <c r="AY556" s="52">
        <f>IF(参照!E556="","",参照!E556)</f>
        <v>7.7000000000000001E-5</v>
      </c>
      <c r="AZ556" s="52" t="str">
        <f>IF(参照!F556="","",参照!F556)</f>
        <v>ミライフ東日本(株)</v>
      </c>
      <c r="BA556" s="52" t="str">
        <f>IF(参照!G556="","",参照!G556)</f>
        <v>ミライフ東日本(株)_</v>
      </c>
      <c r="BB556" s="52">
        <f t="shared" si="39"/>
        <v>7.6999999999999999E-2</v>
      </c>
      <c r="BD556" s="52" t="str">
        <f>IF(参照!L556="","",参照!L556)</f>
        <v>リストプロパティーズ(株)</v>
      </c>
    </row>
    <row r="557" spans="47:56">
      <c r="AU557" s="52" t="str">
        <f>IF(参照!A557="","",参照!A557)</f>
        <v>A0263</v>
      </c>
      <c r="AV557" s="52" t="str">
        <f>IF(参照!B557="","",参照!B557)</f>
        <v>(株)ウッドエナジー</v>
      </c>
      <c r="AW557" s="52">
        <f>IF(参照!C557="","",参照!C557)</f>
        <v>0</v>
      </c>
      <c r="AX557" s="52" t="str">
        <f>IF(参照!D557="","",参照!D557)</f>
        <v/>
      </c>
      <c r="AY557" s="52">
        <f>IF(参照!E557="","",参照!E557)</f>
        <v>4.0400000000000001E-4</v>
      </c>
      <c r="AZ557" s="52" t="str">
        <f>IF(参照!F557="","",参照!F557)</f>
        <v>(株)ウッドエナジー</v>
      </c>
      <c r="BA557" s="52" t="str">
        <f>IF(参照!G557="","",参照!G557)</f>
        <v>(株)ウッドエナジー_</v>
      </c>
      <c r="BB557" s="52">
        <f t="shared" si="39"/>
        <v>0.40400000000000003</v>
      </c>
      <c r="BD557" s="52" t="str">
        <f>IF(参照!L557="","",参照!L557)</f>
        <v>リニューアブル・ジャパン(株)(旧：(株)みらい電力)</v>
      </c>
    </row>
    <row r="558" spans="47:56">
      <c r="AU558" s="52" t="str">
        <f>IF(参照!A558="","",参照!A558)</f>
        <v>A0264</v>
      </c>
      <c r="AV558" s="52" t="str">
        <f>IF(参照!B558="","",参照!B558)</f>
        <v>山陰酸素工業(株)</v>
      </c>
      <c r="AW558" s="52">
        <f>IF(参照!C558="","",参照!C558)</f>
        <v>4.84E-4</v>
      </c>
      <c r="AX558" s="52" t="str">
        <f>IF(参照!D558="","",参照!D558)</f>
        <v/>
      </c>
      <c r="AY558" s="52">
        <f>IF(参照!E558="","",参照!E558)</f>
        <v>4.2900000000000002E-4</v>
      </c>
      <c r="AZ558" s="52" t="str">
        <f>IF(参照!F558="","",参照!F558)</f>
        <v>山陰酸素工業(株)</v>
      </c>
      <c r="BA558" s="52" t="str">
        <f>IF(参照!G558="","",参照!G558)</f>
        <v>山陰酸素工業(株)_</v>
      </c>
      <c r="BB558" s="52">
        <f t="shared" si="39"/>
        <v>0.42899999999999999</v>
      </c>
      <c r="BD558" s="52" t="str">
        <f>IF(参照!L558="","",参照!L558)</f>
        <v>(株)リミックスポイント</v>
      </c>
    </row>
    <row r="559" spans="47:56">
      <c r="AU559" s="52" t="str">
        <f>IF(参照!A559="","",参照!A559)</f>
        <v>A0265</v>
      </c>
      <c r="AV559" s="52" t="str">
        <f>IF(参照!B559="","",参照!B559)</f>
        <v>武陽ガス(株)</v>
      </c>
      <c r="AW559" s="52">
        <f>IF(参照!C559="","",参照!C559)</f>
        <v>3.6400000000000001E-4</v>
      </c>
      <c r="AX559" s="52" t="str">
        <f>IF(参照!D559="","",参照!D559)</f>
        <v/>
      </c>
      <c r="AY559" s="52">
        <f>IF(参照!E559="","",参照!E559)</f>
        <v>3.0800000000000001E-4</v>
      </c>
      <c r="AZ559" s="52" t="str">
        <f>IF(参照!F559="","",参照!F559)</f>
        <v>武陽ガス(株)</v>
      </c>
      <c r="BA559" s="52" t="str">
        <f>IF(参照!G559="","",参照!G559)</f>
        <v>武陽ガス(株)_</v>
      </c>
      <c r="BB559" s="52">
        <f t="shared" si="39"/>
        <v>0.308</v>
      </c>
      <c r="BD559" s="52" t="str">
        <f>IF(参照!L559="","",参照!L559)</f>
        <v>(株)ルーク</v>
      </c>
    </row>
    <row r="560" spans="47:56">
      <c r="AU560" s="52" t="str">
        <f>IF(参照!A560="","",参照!A560)</f>
        <v>A0267</v>
      </c>
      <c r="AV560" s="52" t="str">
        <f>IF(参照!B560="","",参照!B560)</f>
        <v>北海道電力(株)</v>
      </c>
      <c r="AW560" s="52">
        <f>IF(参照!C560="","",参照!C560)</f>
        <v>5.4900000000000001E-4</v>
      </c>
      <c r="AX560" s="52" t="str">
        <f>IF(参照!D560="","",参照!D560)</f>
        <v>メニューA</v>
      </c>
      <c r="AY560" s="52">
        <f>IF(参照!E560="","",参照!E560)</f>
        <v>0</v>
      </c>
      <c r="AZ560" s="52" t="str">
        <f>IF(参照!F560="","",参照!F560)</f>
        <v>北海道電力(株)</v>
      </c>
      <c r="BA560" s="52" t="str">
        <f>IF(参照!G560="","",参照!G560)</f>
        <v>北海道電力(株)_メニューA</v>
      </c>
      <c r="BB560" s="52">
        <f t="shared" si="39"/>
        <v>0</v>
      </c>
      <c r="BD560" s="52" t="str">
        <f>IF(参照!L560="","",参照!L560)</f>
        <v>(株)レクスポート</v>
      </c>
    </row>
    <row r="561" spans="47:56">
      <c r="AU561" s="52" t="str">
        <f>IF(参照!A561="","",参照!A561)</f>
        <v/>
      </c>
      <c r="AV561" s="52" t="str">
        <f>IF(参照!B561="","",参照!B561)</f>
        <v/>
      </c>
      <c r="AW561" s="52" t="str">
        <f>IF(参照!C561="","",参照!C561)</f>
        <v/>
      </c>
      <c r="AX561" s="52" t="str">
        <f>IF(参照!D561="","",参照!D561)</f>
        <v>メニューB</v>
      </c>
      <c r="AY561" s="52">
        <f>IF(参照!E561="","",参照!E561)</f>
        <v>0</v>
      </c>
      <c r="AZ561" s="52" t="str">
        <f>IF(参照!F561="","",参照!F561)</f>
        <v>北海道電力(株)</v>
      </c>
      <c r="BA561" s="52" t="str">
        <f>IF(参照!G561="","",参照!G561)</f>
        <v>北海道電力(株)_メニューB</v>
      </c>
      <c r="BB561" s="52">
        <f t="shared" si="39"/>
        <v>0</v>
      </c>
      <c r="BD561" s="52" t="str">
        <f>IF(参照!L561="","",参照!L561)</f>
        <v>レネックス電力合同会社</v>
      </c>
    </row>
    <row r="562" spans="47:56">
      <c r="AU562" s="52" t="str">
        <f>IF(参照!A562="","",参照!A562)</f>
        <v/>
      </c>
      <c r="AV562" s="52" t="str">
        <f>IF(参照!B562="","",参照!B562)</f>
        <v/>
      </c>
      <c r="AW562" s="52" t="str">
        <f>IF(参照!C562="","",参照!C562)</f>
        <v/>
      </c>
      <c r="AX562" s="52" t="str">
        <f>IF(参照!D562="","",参照!D562)</f>
        <v>メニューC(残差)</v>
      </c>
      <c r="AY562" s="52">
        <f>IF(参照!E562="","",参照!E562)</f>
        <v>5.3700000000000004E-4</v>
      </c>
      <c r="AZ562" s="52" t="str">
        <f>IF(参照!F562="","",参照!F562)</f>
        <v>北海道電力(株)</v>
      </c>
      <c r="BA562" s="52" t="str">
        <f>IF(参照!G562="","",参照!G562)</f>
        <v>北海道電力(株)_メニューC(残差)</v>
      </c>
      <c r="BB562" s="52">
        <f t="shared" si="39"/>
        <v>0.53700000000000003</v>
      </c>
      <c r="BD562" s="52" t="str">
        <f>IF(参照!L562="","",参照!L562)</f>
        <v>レモンガス(株)</v>
      </c>
    </row>
    <row r="563" spans="47:56">
      <c r="AU563" s="52" t="str">
        <f>IF(参照!A563="","",参照!A563)</f>
        <v/>
      </c>
      <c r="AV563" s="52" t="str">
        <f>IF(参照!B563="","",参照!B563)</f>
        <v/>
      </c>
      <c r="AW563" s="52" t="str">
        <f>IF(参照!C563="","",参照!C563)</f>
        <v/>
      </c>
      <c r="AX563" s="52" t="str">
        <f>IF(参照!D563="","",参照!D563)</f>
        <v>(参考値)事業者全体</v>
      </c>
      <c r="AY563" s="52">
        <f>IF(参照!E563="","",参照!E563)</f>
        <v>5.4900000000000001E-4</v>
      </c>
      <c r="AZ563" s="52" t="str">
        <f>IF(参照!F563="","",参照!F563)</f>
        <v>北海道電力(株)</v>
      </c>
      <c r="BA563" s="52" t="str">
        <f>IF(参照!G563="","",参照!G563)</f>
        <v>北海道電力(株)_(参考値)事業者全体</v>
      </c>
      <c r="BB563" s="52">
        <f t="shared" si="39"/>
        <v>0.54900000000000004</v>
      </c>
      <c r="BD563" s="52" t="str">
        <f>IF(参照!L563="","",参照!L563)</f>
        <v>ローカルエナジー(株)</v>
      </c>
    </row>
    <row r="564" spans="47:56">
      <c r="AU564" s="52" t="str">
        <f>IF(参照!A564="","",参照!A564)</f>
        <v>A0268</v>
      </c>
      <c r="AV564" s="52" t="str">
        <f>IF(参照!B564="","",参照!B564)</f>
        <v>東北電力(株)</v>
      </c>
      <c r="AW564" s="52">
        <f>IF(参照!C564="","",参照!C564)</f>
        <v>4.9600000000000002E-4</v>
      </c>
      <c r="AX564" s="52" t="str">
        <f>IF(参照!D564="","",参照!D564)</f>
        <v>メニューA</v>
      </c>
      <c r="AY564" s="52">
        <f>IF(参照!E564="","",参照!E564)</f>
        <v>0</v>
      </c>
      <c r="AZ564" s="52" t="str">
        <f>IF(参照!F564="","",参照!F564)</f>
        <v>東北電力(株)</v>
      </c>
      <c r="BA564" s="52" t="str">
        <f>IF(参照!G564="","",参照!G564)</f>
        <v>東北電力(株)_メニューA</v>
      </c>
      <c r="BB564" s="52">
        <f t="shared" si="39"/>
        <v>0</v>
      </c>
      <c r="BD564" s="52" t="str">
        <f>IF(参照!L564="","",参照!L564)</f>
        <v>ローカルでんき(株)</v>
      </c>
    </row>
    <row r="565" spans="47:56">
      <c r="AU565" s="52" t="str">
        <f>IF(参照!A565="","",参照!A565)</f>
        <v/>
      </c>
      <c r="AV565" s="52" t="str">
        <f>IF(参照!B565="","",参照!B565)</f>
        <v/>
      </c>
      <c r="AW565" s="52" t="str">
        <f>IF(参照!C565="","",参照!C565)</f>
        <v/>
      </c>
      <c r="AX565" s="52" t="str">
        <f>IF(参照!D565="","",参照!D565)</f>
        <v>メニューB</v>
      </c>
      <c r="AY565" s="52">
        <f>IF(参照!E565="","",参照!E565)</f>
        <v>0</v>
      </c>
      <c r="AZ565" s="52" t="str">
        <f>IF(参照!F565="","",参照!F565)</f>
        <v>東北電力(株)</v>
      </c>
      <c r="BA565" s="52" t="str">
        <f>IF(参照!G565="","",参照!G565)</f>
        <v>東北電力(株)_メニューB</v>
      </c>
      <c r="BB565" s="52">
        <f t="shared" si="39"/>
        <v>0</v>
      </c>
      <c r="BD565" s="52" t="str">
        <f>IF(参照!L565="","",参照!L565)</f>
        <v>和歌山電力(株)</v>
      </c>
    </row>
    <row r="566" spans="47:56">
      <c r="AU566" s="52" t="str">
        <f>IF(参照!A566="","",参照!A566)</f>
        <v/>
      </c>
      <c r="AV566" s="52" t="str">
        <f>IF(参照!B566="","",参照!B566)</f>
        <v/>
      </c>
      <c r="AW566" s="52" t="str">
        <f>IF(参照!C566="","",参照!C566)</f>
        <v/>
      </c>
      <c r="AX566" s="52" t="str">
        <f>IF(参照!D566="","",参照!D566)</f>
        <v>メニューC(残差)</v>
      </c>
      <c r="AY566" s="52">
        <f>IF(参照!E566="","",参照!E566)</f>
        <v>4.8799999999999999E-4</v>
      </c>
      <c r="AZ566" s="52" t="str">
        <f>IF(参照!F566="","",参照!F566)</f>
        <v>東北電力(株)</v>
      </c>
      <c r="BA566" s="52" t="str">
        <f>IF(参照!G566="","",参照!G566)</f>
        <v>東北電力(株)_メニューC(残差)</v>
      </c>
      <c r="BB566" s="52">
        <f t="shared" si="39"/>
        <v>0.48799999999999999</v>
      </c>
      <c r="BD566" s="52" t="str">
        <f>IF(参照!L566="","",参照!L566)</f>
        <v>綿半パートナーズ(株)</v>
      </c>
    </row>
    <row r="567" spans="47:56">
      <c r="AU567" s="52" t="str">
        <f>IF(参照!A567="","",参照!A567)</f>
        <v/>
      </c>
      <c r="AV567" s="52" t="str">
        <f>IF(参照!B567="","",参照!B567)</f>
        <v/>
      </c>
      <c r="AW567" s="52" t="str">
        <f>IF(参照!C567="","",参照!C567)</f>
        <v/>
      </c>
      <c r="AX567" s="52" t="str">
        <f>IF(参照!D567="","",参照!D567)</f>
        <v>(参考値)事業者全体</v>
      </c>
      <c r="AY567" s="52">
        <f>IF(参照!E567="","",参照!E567)</f>
        <v>4.57E-4</v>
      </c>
      <c r="AZ567" s="52" t="str">
        <f>IF(参照!F567="","",参照!F567)</f>
        <v>東北電力(株)</v>
      </c>
      <c r="BA567" s="52" t="str">
        <f>IF(参照!G567="","",参照!G567)</f>
        <v>東北電力(株)_(参考値)事業者全体</v>
      </c>
      <c r="BB567" s="52">
        <f t="shared" si="39"/>
        <v>0.45700000000000002</v>
      </c>
      <c r="BD567" s="52" t="str">
        <f>IF(参照!L567="","",参照!L567)</f>
        <v>ワタミエナジー(株)</v>
      </c>
    </row>
    <row r="568" spans="47:56">
      <c r="AU568" s="52" t="str">
        <f>IF(参照!A568="","",参照!A568)</f>
        <v>A0269</v>
      </c>
      <c r="AV568" s="52" t="str">
        <f>IF(参照!B568="","",参照!B568)</f>
        <v>東京電力エナジーパートナー(株)</v>
      </c>
      <c r="AW568" s="52">
        <f>IF(参照!C568="","",参照!C568)</f>
        <v>4.57E-4</v>
      </c>
      <c r="AX568" s="52" t="str">
        <f>IF(参照!D568="","",参照!D568)</f>
        <v>メニューA</v>
      </c>
      <c r="AY568" s="52">
        <f>IF(参照!E568="","",参照!E568)</f>
        <v>0</v>
      </c>
      <c r="AZ568" s="52" t="str">
        <f>IF(参照!F568="","",参照!F568)</f>
        <v>東京電力エナジーパートナー(株)</v>
      </c>
      <c r="BA568" s="52" t="str">
        <f>IF(参照!G568="","",参照!G568)</f>
        <v>東京電力エナジーパートナー(株)_メニューA</v>
      </c>
      <c r="BB568" s="52">
        <f t="shared" si="39"/>
        <v>0</v>
      </c>
      <c r="BD568" s="52" t="str">
        <f>IF(参照!L568="","",参照!L568)</f>
        <v>ワンワールドエナジー(株)(旧：(株)地方創生テクノロジーラボ)</v>
      </c>
    </row>
    <row r="569" spans="47:56">
      <c r="AU569" s="52" t="str">
        <f>IF(参照!A569="","",参照!A569)</f>
        <v/>
      </c>
      <c r="AV569" s="52" t="str">
        <f>IF(参照!B569="","",参照!B569)</f>
        <v/>
      </c>
      <c r="AW569" s="52" t="str">
        <f>IF(参照!C569="","",参照!C569)</f>
        <v/>
      </c>
      <c r="AX569" s="52" t="str">
        <f>IF(参照!D569="","",参照!D569)</f>
        <v>メニューB</v>
      </c>
      <c r="AY569" s="52">
        <f>IF(参照!E569="","",参照!E569)</f>
        <v>0</v>
      </c>
      <c r="AZ569" s="52" t="str">
        <f>IF(参照!F569="","",参照!F569)</f>
        <v>東京電力エナジーパートナー(株)</v>
      </c>
      <c r="BA569" s="52" t="str">
        <f>IF(参照!G569="","",参照!G569)</f>
        <v>東京電力エナジーパートナー(株)_メニューB</v>
      </c>
      <c r="BB569" s="52">
        <f t="shared" si="39"/>
        <v>0</v>
      </c>
      <c r="BD569" s="52" t="str">
        <f>IF(参照!L569="","",参照!L569)</f>
        <v/>
      </c>
    </row>
    <row r="570" spans="47:56">
      <c r="AU570" s="52" t="str">
        <f>IF(参照!A570="","",参照!A570)</f>
        <v/>
      </c>
      <c r="AV570" s="52" t="str">
        <f>IF(参照!B570="","",参照!B570)</f>
        <v/>
      </c>
      <c r="AW570" s="52" t="str">
        <f>IF(参照!C570="","",参照!C570)</f>
        <v/>
      </c>
      <c r="AX570" s="52" t="str">
        <f>IF(参照!D570="","",参照!D570)</f>
        <v>メニューC</v>
      </c>
      <c r="AY570" s="52">
        <f>IF(参照!E570="","",参照!E570)</f>
        <v>0</v>
      </c>
      <c r="AZ570" s="52" t="str">
        <f>IF(参照!F570="","",参照!F570)</f>
        <v>東京電力エナジーパートナー(株)</v>
      </c>
      <c r="BA570" s="52" t="str">
        <f>IF(参照!G570="","",参照!G570)</f>
        <v>東京電力エナジーパートナー(株)_メニューC</v>
      </c>
      <c r="BB570" s="52">
        <f t="shared" si="39"/>
        <v>0</v>
      </c>
      <c r="BD570" s="52" t="str">
        <f>IF(参照!L570="","",参照!L570)</f>
        <v/>
      </c>
    </row>
    <row r="571" spans="47:56">
      <c r="AU571" s="52" t="str">
        <f>IF(参照!A571="","",参照!A571)</f>
        <v/>
      </c>
      <c r="AV571" s="52" t="str">
        <f>IF(参照!B571="","",参照!B571)</f>
        <v/>
      </c>
      <c r="AW571" s="52" t="str">
        <f>IF(参照!C571="","",参照!C571)</f>
        <v/>
      </c>
      <c r="AX571" s="52" t="str">
        <f>IF(参照!D571="","",参照!D571)</f>
        <v>メニューD</v>
      </c>
      <c r="AY571" s="52">
        <f>IF(参照!E571="","",参照!E571)</f>
        <v>0</v>
      </c>
      <c r="AZ571" s="52" t="str">
        <f>IF(参照!F571="","",参照!F571)</f>
        <v>東京電力エナジーパートナー(株)</v>
      </c>
      <c r="BA571" s="52" t="str">
        <f>IF(参照!G571="","",参照!G571)</f>
        <v>東京電力エナジーパートナー(株)_メニューD</v>
      </c>
      <c r="BB571" s="52">
        <f t="shared" si="39"/>
        <v>0</v>
      </c>
      <c r="BD571" s="52" t="str">
        <f>IF(参照!L571="","",参照!L571)</f>
        <v/>
      </c>
    </row>
    <row r="572" spans="47:56">
      <c r="AU572" s="52" t="str">
        <f>IF(参照!A572="","",参照!A572)</f>
        <v/>
      </c>
      <c r="AV572" s="52" t="str">
        <f>IF(参照!B572="","",参照!B572)</f>
        <v/>
      </c>
      <c r="AW572" s="52" t="str">
        <f>IF(参照!C572="","",参照!C572)</f>
        <v/>
      </c>
      <c r="AX572" s="52" t="str">
        <f>IF(参照!D572="","",参照!D572)</f>
        <v>メニューE</v>
      </c>
      <c r="AY572" s="52">
        <f>IF(参照!E572="","",参照!E572)</f>
        <v>0</v>
      </c>
      <c r="AZ572" s="52" t="str">
        <f>IF(参照!F572="","",参照!F572)</f>
        <v>東京電力エナジーパートナー(株)</v>
      </c>
      <c r="BA572" s="52" t="str">
        <f>IF(参照!G572="","",参照!G572)</f>
        <v>東京電力エナジーパートナー(株)_メニューE</v>
      </c>
      <c r="BB572" s="52">
        <f t="shared" si="39"/>
        <v>0</v>
      </c>
      <c r="BD572" s="52" t="str">
        <f>IF(参照!L572="","",参照!L572)</f>
        <v/>
      </c>
    </row>
    <row r="573" spans="47:56">
      <c r="AU573" s="52" t="str">
        <f>IF(参照!A573="","",参照!A573)</f>
        <v/>
      </c>
      <c r="AV573" s="52" t="str">
        <f>IF(参照!B573="","",参照!B573)</f>
        <v/>
      </c>
      <c r="AW573" s="52" t="str">
        <f>IF(参照!C573="","",参照!C573)</f>
        <v/>
      </c>
      <c r="AX573" s="52" t="str">
        <f>IF(参照!D573="","",参照!D573)</f>
        <v>メニューF</v>
      </c>
      <c r="AY573" s="52">
        <f>IF(参照!E573="","",参照!E573)</f>
        <v>0</v>
      </c>
      <c r="AZ573" s="52" t="str">
        <f>IF(参照!F573="","",参照!F573)</f>
        <v>東京電力エナジーパートナー(株)</v>
      </c>
      <c r="BA573" s="52" t="str">
        <f>IF(参照!G573="","",参照!G573)</f>
        <v>東京電力エナジーパートナー(株)_メニューF</v>
      </c>
      <c r="BB573" s="52">
        <f t="shared" si="39"/>
        <v>0</v>
      </c>
      <c r="BD573" s="52" t="str">
        <f>IF(参照!L573="","",参照!L573)</f>
        <v/>
      </c>
    </row>
    <row r="574" spans="47:56">
      <c r="AU574" s="52" t="str">
        <f>IF(参照!A574="","",参照!A574)</f>
        <v/>
      </c>
      <c r="AV574" s="52" t="str">
        <f>IF(参照!B574="","",参照!B574)</f>
        <v/>
      </c>
      <c r="AW574" s="52" t="str">
        <f>IF(参照!C574="","",参照!C574)</f>
        <v/>
      </c>
      <c r="AX574" s="52" t="str">
        <f>IF(参照!D574="","",参照!D574)</f>
        <v>メニューG</v>
      </c>
      <c r="AY574" s="52">
        <f>IF(参照!E574="","",参照!E574)</f>
        <v>0</v>
      </c>
      <c r="AZ574" s="52" t="str">
        <f>IF(参照!F574="","",参照!F574)</f>
        <v>東京電力エナジーパートナー(株)</v>
      </c>
      <c r="BA574" s="52" t="str">
        <f>IF(参照!G574="","",参照!G574)</f>
        <v>東京電力エナジーパートナー(株)_メニューG</v>
      </c>
      <c r="BB574" s="52">
        <f t="shared" si="39"/>
        <v>0</v>
      </c>
      <c r="BD574" s="52" t="str">
        <f>IF(参照!L574="","",参照!L574)</f>
        <v/>
      </c>
    </row>
    <row r="575" spans="47:56">
      <c r="AU575" s="52" t="str">
        <f>IF(参照!A575="","",参照!A575)</f>
        <v/>
      </c>
      <c r="AV575" s="52" t="str">
        <f>IF(参照!B575="","",参照!B575)</f>
        <v/>
      </c>
      <c r="AW575" s="52" t="str">
        <f>IF(参照!C575="","",参照!C575)</f>
        <v/>
      </c>
      <c r="AX575" s="52" t="str">
        <f>IF(参照!D575="","",参照!D575)</f>
        <v>メニューH</v>
      </c>
      <c r="AY575" s="52">
        <f>IF(参照!E575="","",参照!E575)</f>
        <v>0</v>
      </c>
      <c r="AZ575" s="52" t="str">
        <f>IF(参照!F575="","",参照!F575)</f>
        <v>東京電力エナジーパートナー(株)</v>
      </c>
      <c r="BA575" s="52" t="str">
        <f>IF(参照!G575="","",参照!G575)</f>
        <v>東京電力エナジーパートナー(株)_メニューH</v>
      </c>
      <c r="BB575" s="52">
        <f t="shared" si="39"/>
        <v>0</v>
      </c>
      <c r="BD575" s="52" t="str">
        <f>IF(参照!L575="","",参照!L575)</f>
        <v/>
      </c>
    </row>
    <row r="576" spans="47:56">
      <c r="AU576" s="52" t="str">
        <f>IF(参照!A576="","",参照!A576)</f>
        <v/>
      </c>
      <c r="AV576" s="52" t="str">
        <f>IF(参照!B576="","",参照!B576)</f>
        <v/>
      </c>
      <c r="AW576" s="52" t="str">
        <f>IF(参照!C576="","",参照!C576)</f>
        <v/>
      </c>
      <c r="AX576" s="52" t="str">
        <f>IF(参照!D576="","",参照!D576)</f>
        <v>メニューI</v>
      </c>
      <c r="AY576" s="52">
        <f>IF(参照!E576="","",参照!E576)</f>
        <v>0</v>
      </c>
      <c r="AZ576" s="52" t="str">
        <f>IF(参照!F576="","",参照!F576)</f>
        <v>東京電力エナジーパートナー(株)</v>
      </c>
      <c r="BA576" s="52" t="str">
        <f>IF(参照!G576="","",参照!G576)</f>
        <v>東京電力エナジーパートナー(株)_メニューI</v>
      </c>
      <c r="BB576" s="52">
        <f t="shared" si="39"/>
        <v>0</v>
      </c>
      <c r="BD576" s="52" t="str">
        <f>IF(参照!L576="","",参照!L576)</f>
        <v/>
      </c>
    </row>
    <row r="577" spans="47:56">
      <c r="AU577" s="52" t="str">
        <f>IF(参照!A577="","",参照!A577)</f>
        <v/>
      </c>
      <c r="AV577" s="52" t="str">
        <f>IF(参照!B577="","",参照!B577)</f>
        <v/>
      </c>
      <c r="AW577" s="52" t="str">
        <f>IF(参照!C577="","",参照!C577)</f>
        <v/>
      </c>
      <c r="AX577" s="52" t="str">
        <f>IF(参照!D577="","",参照!D577)</f>
        <v>メニューJ(残差)</v>
      </c>
      <c r="AY577" s="52">
        <f>IF(参照!E577="","",参照!E577)</f>
        <v>4.57E-4</v>
      </c>
      <c r="AZ577" s="52" t="str">
        <f>IF(参照!F577="","",参照!F577)</f>
        <v>東京電力エナジーパートナー(株)</v>
      </c>
      <c r="BA577" s="52" t="str">
        <f>IF(参照!G577="","",参照!G577)</f>
        <v>東京電力エナジーパートナー(株)_メニューJ(残差)</v>
      </c>
      <c r="BB577" s="52">
        <f t="shared" si="39"/>
        <v>0.45700000000000002</v>
      </c>
      <c r="BD577" s="52" t="str">
        <f>IF(参照!L577="","",参照!L577)</f>
        <v/>
      </c>
    </row>
    <row r="578" spans="47:56">
      <c r="AU578" s="52" t="str">
        <f>IF(参照!A578="","",参照!A578)</f>
        <v/>
      </c>
      <c r="AV578" s="52" t="str">
        <f>IF(参照!B578="","",参照!B578)</f>
        <v/>
      </c>
      <c r="AW578" s="52" t="str">
        <f>IF(参照!C578="","",参照!C578)</f>
        <v/>
      </c>
      <c r="AX578" s="52" t="str">
        <f>IF(参照!D578="","",参照!D578)</f>
        <v>(参考値)事業者全体</v>
      </c>
      <c r="AY578" s="52">
        <f>IF(参照!E578="","",参照!E578)</f>
        <v>4.4099999999999999E-4</v>
      </c>
      <c r="AZ578" s="52" t="str">
        <f>IF(参照!F578="","",参照!F578)</f>
        <v>東京電力エナジーパートナー(株)</v>
      </c>
      <c r="BA578" s="52" t="str">
        <f>IF(参照!G578="","",参照!G578)</f>
        <v>東京電力エナジーパートナー(株)_(参考値)事業者全体</v>
      </c>
      <c r="BB578" s="52">
        <f t="shared" si="39"/>
        <v>0.441</v>
      </c>
      <c r="BD578" s="52" t="str">
        <f>IF(参照!L578="","",参照!L578)</f>
        <v/>
      </c>
    </row>
    <row r="579" spans="47:56">
      <c r="AU579" s="52" t="str">
        <f>IF(参照!A579="","",参照!A579)</f>
        <v>A0270</v>
      </c>
      <c r="AV579" s="52" t="str">
        <f>IF(参照!B579="","",参照!B579)</f>
        <v>中部電力ミライズ(株)</v>
      </c>
      <c r="AW579" s="52">
        <f>IF(参照!C579="","",参照!C579)</f>
        <v>4.4900000000000002E-4</v>
      </c>
      <c r="AX579" s="52" t="str">
        <f>IF(参照!D579="","",参照!D579)</f>
        <v>メニューA</v>
      </c>
      <c r="AY579" s="52">
        <f>IF(参照!E579="","",参照!E579)</f>
        <v>0</v>
      </c>
      <c r="AZ579" s="52" t="str">
        <f>IF(参照!F579="","",参照!F579)</f>
        <v>中部電力ミライズ(株)</v>
      </c>
      <c r="BA579" s="52" t="str">
        <f>IF(参照!G579="","",参照!G579)</f>
        <v>中部電力ミライズ(株)_メニューA</v>
      </c>
      <c r="BB579" s="52">
        <f t="shared" si="39"/>
        <v>0</v>
      </c>
      <c r="BD579" s="52" t="str">
        <f>IF(参照!L579="","",参照!L579)</f>
        <v/>
      </c>
    </row>
    <row r="580" spans="47:56">
      <c r="AU580" s="52" t="str">
        <f>IF(参照!A580="","",参照!A580)</f>
        <v/>
      </c>
      <c r="AV580" s="52" t="str">
        <f>IF(参照!B580="","",参照!B580)</f>
        <v/>
      </c>
      <c r="AW580" s="52" t="str">
        <f>IF(参照!C580="","",参照!C580)</f>
        <v/>
      </c>
      <c r="AX580" s="52" t="str">
        <f>IF(参照!D580="","",参照!D580)</f>
        <v>メニューB(残差)</v>
      </c>
      <c r="AY580" s="52">
        <f>IF(参照!E580="","",参照!E580)</f>
        <v>3.88E-4</v>
      </c>
      <c r="AZ580" s="52" t="str">
        <f>IF(参照!F580="","",参照!F580)</f>
        <v>中部電力ミライズ(株)</v>
      </c>
      <c r="BA580" s="52" t="str">
        <f>IF(参照!G580="","",参照!G580)</f>
        <v>中部電力ミライズ(株)_メニューB(残差)</v>
      </c>
      <c r="BB580" s="52">
        <f t="shared" si="39"/>
        <v>0.38800000000000001</v>
      </c>
      <c r="BD580" s="52" t="str">
        <f>IF(参照!L580="","",参照!L580)</f>
        <v/>
      </c>
    </row>
    <row r="581" spans="47:56">
      <c r="AU581" s="52" t="str">
        <f>IF(参照!A581="","",参照!A581)</f>
        <v/>
      </c>
      <c r="AV581" s="52" t="str">
        <f>IF(参照!B581="","",参照!B581)</f>
        <v/>
      </c>
      <c r="AW581" s="52" t="str">
        <f>IF(参照!C581="","",参照!C581)</f>
        <v/>
      </c>
      <c r="AX581" s="52" t="str">
        <f>IF(参照!D581="","",参照!D581)</f>
        <v>(参考値)事業者全体</v>
      </c>
      <c r="AY581" s="52">
        <f>IF(参照!E581="","",参照!E581)</f>
        <v>3.77E-4</v>
      </c>
      <c r="AZ581" s="52" t="str">
        <f>IF(参照!F581="","",参照!F581)</f>
        <v>中部電力ミライズ(株)</v>
      </c>
      <c r="BA581" s="52" t="str">
        <f>IF(参照!G581="","",参照!G581)</f>
        <v>中部電力ミライズ(株)_(参考値)事業者全体</v>
      </c>
      <c r="BB581" s="52">
        <f t="shared" ref="BB581:BB644" si="40">AY581*1000</f>
        <v>0.377</v>
      </c>
      <c r="BD581" s="52" t="str">
        <f>IF(参照!L581="","",参照!L581)</f>
        <v/>
      </c>
    </row>
    <row r="582" spans="47:56">
      <c r="AU582" s="52" t="str">
        <f>IF(参照!A582="","",参照!A582)</f>
        <v>A0271</v>
      </c>
      <c r="AV582" s="52" t="str">
        <f>IF(参照!B582="","",参照!B582)</f>
        <v>北陸電力(株)</v>
      </c>
      <c r="AW582" s="52">
        <f>IF(参照!C582="","",参照!C582)</f>
        <v>4.8000000000000001E-4</v>
      </c>
      <c r="AX582" s="52" t="str">
        <f>IF(参照!D582="","",参照!D582)</f>
        <v>メニューA</v>
      </c>
      <c r="AY582" s="52">
        <f>IF(参照!E582="","",参照!E582)</f>
        <v>0</v>
      </c>
      <c r="AZ582" s="52" t="str">
        <f>IF(参照!F582="","",参照!F582)</f>
        <v>北陸電力(株)</v>
      </c>
      <c r="BA582" s="52" t="str">
        <f>IF(参照!G582="","",参照!G582)</f>
        <v>北陸電力(株)_メニューA</v>
      </c>
      <c r="BB582" s="52">
        <f t="shared" si="40"/>
        <v>0</v>
      </c>
      <c r="BD582" s="52" t="str">
        <f>IF(参照!L582="","",参照!L582)</f>
        <v/>
      </c>
    </row>
    <row r="583" spans="47:56">
      <c r="AU583" s="52" t="str">
        <f>IF(参照!A583="","",参照!A583)</f>
        <v/>
      </c>
      <c r="AV583" s="52" t="str">
        <f>IF(参照!B583="","",参照!B583)</f>
        <v/>
      </c>
      <c r="AW583" s="52" t="str">
        <f>IF(参照!C583="","",参照!C583)</f>
        <v/>
      </c>
      <c r="AX583" s="52" t="str">
        <f>IF(参照!D583="","",参照!D583)</f>
        <v>メニューB</v>
      </c>
      <c r="AY583" s="52">
        <f>IF(参照!E583="","",参照!E583)</f>
        <v>0</v>
      </c>
      <c r="AZ583" s="52" t="str">
        <f>IF(参照!F583="","",参照!F583)</f>
        <v>北陸電力(株)</v>
      </c>
      <c r="BA583" s="52" t="str">
        <f>IF(参照!G583="","",参照!G583)</f>
        <v>北陸電力(株)_メニューB</v>
      </c>
      <c r="BB583" s="52">
        <f t="shared" si="40"/>
        <v>0</v>
      </c>
      <c r="BD583" s="52" t="str">
        <f>IF(参照!L583="","",参照!L583)</f>
        <v/>
      </c>
    </row>
    <row r="584" spans="47:56">
      <c r="AU584" s="52" t="str">
        <f>IF(参照!A584="","",参照!A584)</f>
        <v/>
      </c>
      <c r="AV584" s="52" t="str">
        <f>IF(参照!B584="","",参照!B584)</f>
        <v/>
      </c>
      <c r="AW584" s="52" t="str">
        <f>IF(参照!C584="","",参照!C584)</f>
        <v/>
      </c>
      <c r="AX584" s="52" t="str">
        <f>IF(参照!D584="","",参照!D584)</f>
        <v>メニューC</v>
      </c>
      <c r="AY584" s="52">
        <f>IF(参照!E584="","",参照!E584)</f>
        <v>0</v>
      </c>
      <c r="AZ584" s="52" t="str">
        <f>IF(参照!F584="","",参照!F584)</f>
        <v>北陸電力(株)</v>
      </c>
      <c r="BA584" s="52" t="str">
        <f>IF(参照!G584="","",参照!G584)</f>
        <v>北陸電力(株)_メニューC</v>
      </c>
      <c r="BB584" s="52">
        <f t="shared" si="40"/>
        <v>0</v>
      </c>
      <c r="BD584" s="52" t="str">
        <f>IF(参照!L584="","",参照!L584)</f>
        <v/>
      </c>
    </row>
    <row r="585" spans="47:56">
      <c r="AU585" s="52" t="str">
        <f>IF(参照!A585="","",参照!A585)</f>
        <v/>
      </c>
      <c r="AV585" s="52" t="str">
        <f>IF(参照!B585="","",参照!B585)</f>
        <v/>
      </c>
      <c r="AW585" s="52" t="str">
        <f>IF(参照!C585="","",参照!C585)</f>
        <v/>
      </c>
      <c r="AX585" s="52" t="str">
        <f>IF(参照!D585="","",参照!D585)</f>
        <v>メニューD</v>
      </c>
      <c r="AY585" s="52">
        <f>IF(参照!E585="","",参照!E585)</f>
        <v>0</v>
      </c>
      <c r="AZ585" s="52" t="str">
        <f>IF(参照!F585="","",参照!F585)</f>
        <v>北陸電力(株)</v>
      </c>
      <c r="BA585" s="52" t="str">
        <f>IF(参照!G585="","",参照!G585)</f>
        <v>北陸電力(株)_メニューD</v>
      </c>
      <c r="BB585" s="52">
        <f t="shared" si="40"/>
        <v>0</v>
      </c>
      <c r="BD585" s="52" t="str">
        <f>IF(参照!L585="","",参照!L585)</f>
        <v/>
      </c>
    </row>
    <row r="586" spans="47:56">
      <c r="AU586" s="52" t="str">
        <f>IF(参照!A586="","",参照!A586)</f>
        <v/>
      </c>
      <c r="AV586" s="52" t="str">
        <f>IF(参照!B586="","",参照!B586)</f>
        <v/>
      </c>
      <c r="AW586" s="52" t="str">
        <f>IF(参照!C586="","",参照!C586)</f>
        <v/>
      </c>
      <c r="AX586" s="52" t="str">
        <f>IF(参照!D586="","",参照!D586)</f>
        <v>メニューE(残差)</v>
      </c>
      <c r="AY586" s="52">
        <f>IF(参照!E586="","",参照!E586)</f>
        <v>4.8899999999999996E-4</v>
      </c>
      <c r="AZ586" s="52" t="str">
        <f>IF(参照!F586="","",参照!F586)</f>
        <v>北陸電力(株)</v>
      </c>
      <c r="BA586" s="52" t="str">
        <f>IF(参照!G586="","",参照!G586)</f>
        <v>北陸電力(株)_メニューE(残差)</v>
      </c>
      <c r="BB586" s="52">
        <f t="shared" si="40"/>
        <v>0.48899999999999993</v>
      </c>
      <c r="BD586" s="52" t="str">
        <f>IF(参照!L586="","",参照!L586)</f>
        <v/>
      </c>
    </row>
    <row r="587" spans="47:56">
      <c r="AU587" s="52" t="str">
        <f>IF(参照!A587="","",参照!A587)</f>
        <v/>
      </c>
      <c r="AV587" s="52" t="str">
        <f>IF(参照!B587="","",参照!B587)</f>
        <v/>
      </c>
      <c r="AW587" s="52" t="str">
        <f>IF(参照!C587="","",参照!C587)</f>
        <v/>
      </c>
      <c r="AX587" s="52" t="str">
        <f>IF(参照!D587="","",参照!D587)</f>
        <v>(参考値)事業者全体</v>
      </c>
      <c r="AY587" s="52">
        <f>IF(参照!E587="","",参照!E587)</f>
        <v>4.6500000000000003E-4</v>
      </c>
      <c r="AZ587" s="52" t="str">
        <f>IF(参照!F587="","",参照!F587)</f>
        <v>北陸電力(株)</v>
      </c>
      <c r="BA587" s="52" t="str">
        <f>IF(参照!G587="","",参照!G587)</f>
        <v>北陸電力(株)_(参考値)事業者全体</v>
      </c>
      <c r="BB587" s="52">
        <f t="shared" si="40"/>
        <v>0.46500000000000002</v>
      </c>
      <c r="BD587" s="52" t="str">
        <f>IF(参照!L587="","",参照!L587)</f>
        <v/>
      </c>
    </row>
    <row r="588" spans="47:56">
      <c r="AU588" s="52" t="str">
        <f>IF(参照!A588="","",参照!A588)</f>
        <v>A0272</v>
      </c>
      <c r="AV588" s="52" t="str">
        <f>IF(参照!B588="","",参照!B588)</f>
        <v>関西電力(株)</v>
      </c>
      <c r="AW588" s="52">
        <f>IF(参照!C588="","",参照!C588)</f>
        <v>2.99E-4</v>
      </c>
      <c r="AX588" s="52" t="str">
        <f>IF(参照!D588="","",参照!D588)</f>
        <v>メニューA</v>
      </c>
      <c r="AY588" s="52">
        <f>IF(参照!E588="","",参照!E588)</f>
        <v>0</v>
      </c>
      <c r="AZ588" s="52" t="str">
        <f>IF(参照!F588="","",参照!F588)</f>
        <v>関西電力(株)</v>
      </c>
      <c r="BA588" s="52" t="str">
        <f>IF(参照!G588="","",参照!G588)</f>
        <v>関西電力(株)_メニューA</v>
      </c>
      <c r="BB588" s="52">
        <f t="shared" si="40"/>
        <v>0</v>
      </c>
      <c r="BD588" s="52" t="str">
        <f>IF(参照!L588="","",参照!L588)</f>
        <v/>
      </c>
    </row>
    <row r="589" spans="47:56">
      <c r="AU589" s="52" t="str">
        <f>IF(参照!A589="","",参照!A589)</f>
        <v/>
      </c>
      <c r="AV589" s="52" t="str">
        <f>IF(参照!B589="","",参照!B589)</f>
        <v/>
      </c>
      <c r="AW589" s="52" t="str">
        <f>IF(参照!C589="","",参照!C589)</f>
        <v/>
      </c>
      <c r="AX589" s="52" t="str">
        <f>IF(参照!D589="","",参照!D589)</f>
        <v>メニューB</v>
      </c>
      <c r="AY589" s="52">
        <f>IF(参照!E589="","",参照!E589)</f>
        <v>0</v>
      </c>
      <c r="AZ589" s="52" t="str">
        <f>IF(参照!F589="","",参照!F589)</f>
        <v>関西電力(株)</v>
      </c>
      <c r="BA589" s="52" t="str">
        <f>IF(参照!G589="","",参照!G589)</f>
        <v>関西電力(株)_メニューB</v>
      </c>
      <c r="BB589" s="52">
        <f t="shared" si="40"/>
        <v>0</v>
      </c>
      <c r="BD589" s="52" t="str">
        <f>IF(参照!L589="","",参照!L589)</f>
        <v/>
      </c>
    </row>
    <row r="590" spans="47:56">
      <c r="AU590" s="52" t="str">
        <f>IF(参照!A590="","",参照!A590)</f>
        <v/>
      </c>
      <c r="AV590" s="52" t="str">
        <f>IF(参照!B590="","",参照!B590)</f>
        <v/>
      </c>
      <c r="AW590" s="52" t="str">
        <f>IF(参照!C590="","",参照!C590)</f>
        <v/>
      </c>
      <c r="AX590" s="52" t="str">
        <f>IF(参照!D590="","",参照!D590)</f>
        <v>メニューC</v>
      </c>
      <c r="AY590" s="52">
        <f>IF(参照!E590="","",参照!E590)</f>
        <v>0</v>
      </c>
      <c r="AZ590" s="52" t="str">
        <f>IF(参照!F590="","",参照!F590)</f>
        <v>関西電力(株)</v>
      </c>
      <c r="BA590" s="52" t="str">
        <f>IF(参照!G590="","",参照!G590)</f>
        <v>関西電力(株)_メニューC</v>
      </c>
      <c r="BB590" s="52">
        <f t="shared" si="40"/>
        <v>0</v>
      </c>
      <c r="BD590" s="52" t="str">
        <f>IF(参照!L590="","",参照!L590)</f>
        <v/>
      </c>
    </row>
    <row r="591" spans="47:56">
      <c r="AU591" s="52" t="str">
        <f>IF(参照!A591="","",参照!A591)</f>
        <v/>
      </c>
      <c r="AV591" s="52" t="str">
        <f>IF(参照!B591="","",参照!B591)</f>
        <v/>
      </c>
      <c r="AW591" s="52" t="str">
        <f>IF(参照!C591="","",参照!C591)</f>
        <v/>
      </c>
      <c r="AX591" s="52" t="str">
        <f>IF(参照!D591="","",参照!D591)</f>
        <v>メニューD</v>
      </c>
      <c r="AY591" s="52">
        <f>IF(参照!E591="","",参照!E591)</f>
        <v>0</v>
      </c>
      <c r="AZ591" s="52" t="str">
        <f>IF(参照!F591="","",参照!F591)</f>
        <v>関西電力(株)</v>
      </c>
      <c r="BA591" s="52" t="str">
        <f>IF(参照!G591="","",参照!G591)</f>
        <v>関西電力(株)_メニューD</v>
      </c>
      <c r="BB591" s="52">
        <f t="shared" si="40"/>
        <v>0</v>
      </c>
      <c r="BD591" s="52" t="str">
        <f>IF(参照!L591="","",参照!L591)</f>
        <v/>
      </c>
    </row>
    <row r="592" spans="47:56">
      <c r="AU592" s="52" t="str">
        <f>IF(参照!A592="","",参照!A592)</f>
        <v/>
      </c>
      <c r="AV592" s="52" t="str">
        <f>IF(参照!B592="","",参照!B592)</f>
        <v/>
      </c>
      <c r="AW592" s="52" t="str">
        <f>IF(参照!C592="","",参照!C592)</f>
        <v/>
      </c>
      <c r="AX592" s="52" t="str">
        <f>IF(参照!D592="","",参照!D592)</f>
        <v>メニューE</v>
      </c>
      <c r="AY592" s="52">
        <f>IF(参照!E592="","",参照!E592)</f>
        <v>0</v>
      </c>
      <c r="AZ592" s="52" t="str">
        <f>IF(参照!F592="","",参照!F592)</f>
        <v>関西電力(株)</v>
      </c>
      <c r="BA592" s="52" t="str">
        <f>IF(参照!G592="","",参照!G592)</f>
        <v>関西電力(株)_メニューE</v>
      </c>
      <c r="BB592" s="52">
        <f t="shared" si="40"/>
        <v>0</v>
      </c>
      <c r="BD592" s="52" t="str">
        <f>IF(参照!L592="","",参照!L592)</f>
        <v/>
      </c>
    </row>
    <row r="593" spans="47:56">
      <c r="AU593" s="52" t="str">
        <f>IF(参照!A593="","",参照!A593)</f>
        <v/>
      </c>
      <c r="AV593" s="52" t="str">
        <f>IF(参照!B593="","",参照!B593)</f>
        <v/>
      </c>
      <c r="AW593" s="52" t="str">
        <f>IF(参照!C593="","",参照!C593)</f>
        <v/>
      </c>
      <c r="AX593" s="52" t="str">
        <f>IF(参照!D593="","",参照!D593)</f>
        <v>メニューF(残差)</v>
      </c>
      <c r="AY593" s="52">
        <f>IF(参照!E593="","",参照!E593)</f>
        <v>3.1100000000000002E-4</v>
      </c>
      <c r="AZ593" s="52" t="str">
        <f>IF(参照!F593="","",参照!F593)</f>
        <v>関西電力(株)</v>
      </c>
      <c r="BA593" s="52" t="str">
        <f>IF(参照!G593="","",参照!G593)</f>
        <v>関西電力(株)_メニューF(残差)</v>
      </c>
      <c r="BB593" s="52">
        <f t="shared" si="40"/>
        <v>0.311</v>
      </c>
      <c r="BD593" s="52" t="str">
        <f>IF(参照!L593="","",参照!L593)</f>
        <v/>
      </c>
    </row>
    <row r="594" spans="47:56">
      <c r="AU594" s="52" t="str">
        <f>IF(参照!A594="","",参照!A594)</f>
        <v/>
      </c>
      <c r="AV594" s="52" t="str">
        <f>IF(参照!B594="","",参照!B594)</f>
        <v/>
      </c>
      <c r="AW594" s="52" t="str">
        <f>IF(参照!C594="","",参照!C594)</f>
        <v/>
      </c>
      <c r="AX594" s="52" t="str">
        <f>IF(参照!D594="","",参照!D594)</f>
        <v>(参考値)事業者全体</v>
      </c>
      <c r="AY594" s="52">
        <f>IF(参照!E594="","",参照!E594)</f>
        <v>3.5E-4</v>
      </c>
      <c r="AZ594" s="52" t="str">
        <f>IF(参照!F594="","",参照!F594)</f>
        <v>関西電力(株)</v>
      </c>
      <c r="BA594" s="52" t="str">
        <f>IF(参照!G594="","",参照!G594)</f>
        <v>関西電力(株)_(参考値)事業者全体</v>
      </c>
      <c r="BB594" s="52">
        <f t="shared" si="40"/>
        <v>0.35</v>
      </c>
      <c r="BD594" s="52" t="str">
        <f>IF(参照!L594="","",参照!L594)</f>
        <v/>
      </c>
    </row>
    <row r="595" spans="47:56">
      <c r="AU595" s="52" t="str">
        <f>IF(参照!A595="","",参照!A595)</f>
        <v>A0273</v>
      </c>
      <c r="AV595" s="52" t="str">
        <f>IF(参照!B595="","",参照!B595)</f>
        <v>中国電力(株)</v>
      </c>
      <c r="AW595" s="52">
        <f>IF(参照!C595="","",参照!C595)</f>
        <v>5.3399999999999997E-4</v>
      </c>
      <c r="AX595" s="52" t="str">
        <f>IF(参照!D595="","",参照!D595)</f>
        <v>メニューA</v>
      </c>
      <c r="AY595" s="52">
        <f>IF(参照!E595="","",参照!E595)</f>
        <v>0</v>
      </c>
      <c r="AZ595" s="52" t="str">
        <f>IF(参照!F595="","",参照!F595)</f>
        <v>中国電力(株)</v>
      </c>
      <c r="BA595" s="52" t="str">
        <f>IF(参照!G595="","",参照!G595)</f>
        <v>中国電力(株)_メニューA</v>
      </c>
      <c r="BB595" s="52">
        <f t="shared" si="40"/>
        <v>0</v>
      </c>
      <c r="BD595" s="52" t="str">
        <f>IF(参照!L595="","",参照!L595)</f>
        <v/>
      </c>
    </row>
    <row r="596" spans="47:56">
      <c r="AU596" s="52" t="str">
        <f>IF(参照!A596="","",参照!A596)</f>
        <v/>
      </c>
      <c r="AV596" s="52" t="str">
        <f>IF(参照!B596="","",参照!B596)</f>
        <v/>
      </c>
      <c r="AW596" s="52" t="str">
        <f>IF(参照!C596="","",参照!C596)</f>
        <v/>
      </c>
      <c r="AX596" s="52" t="str">
        <f>IF(参照!D596="","",参照!D596)</f>
        <v>メニューB</v>
      </c>
      <c r="AY596" s="52">
        <f>IF(参照!E596="","",参照!E596)</f>
        <v>0</v>
      </c>
      <c r="AZ596" s="52" t="str">
        <f>IF(参照!F596="","",参照!F596)</f>
        <v>中国電力(株)</v>
      </c>
      <c r="BA596" s="52" t="str">
        <f>IF(参照!G596="","",参照!G596)</f>
        <v>中国電力(株)_メニューB</v>
      </c>
      <c r="BB596" s="52">
        <f t="shared" si="40"/>
        <v>0</v>
      </c>
      <c r="BD596" s="52" t="str">
        <f>IF(参照!L596="","",参照!L596)</f>
        <v/>
      </c>
    </row>
    <row r="597" spans="47:56">
      <c r="AU597" s="52" t="str">
        <f>IF(参照!A597="","",参照!A597)</f>
        <v/>
      </c>
      <c r="AV597" s="52" t="str">
        <f>IF(参照!B597="","",参照!B597)</f>
        <v/>
      </c>
      <c r="AW597" s="52" t="str">
        <f>IF(参照!C597="","",参照!C597)</f>
        <v/>
      </c>
      <c r="AX597" s="52" t="str">
        <f>IF(参照!D597="","",参照!D597)</f>
        <v>メニューC</v>
      </c>
      <c r="AY597" s="52">
        <f>IF(参照!E597="","",参照!E597)</f>
        <v>0</v>
      </c>
      <c r="AZ597" s="52" t="str">
        <f>IF(参照!F597="","",参照!F597)</f>
        <v>中国電力(株)</v>
      </c>
      <c r="BA597" s="52" t="str">
        <f>IF(参照!G597="","",参照!G597)</f>
        <v>中国電力(株)_メニューC</v>
      </c>
      <c r="BB597" s="52">
        <f t="shared" si="40"/>
        <v>0</v>
      </c>
      <c r="BD597" s="52" t="str">
        <f>IF(参照!L597="","",参照!L597)</f>
        <v/>
      </c>
    </row>
    <row r="598" spans="47:56">
      <c r="AU598" s="52" t="str">
        <f>IF(参照!A598="","",参照!A598)</f>
        <v/>
      </c>
      <c r="AV598" s="52" t="str">
        <f>IF(参照!B598="","",参照!B598)</f>
        <v/>
      </c>
      <c r="AW598" s="52" t="str">
        <f>IF(参照!C598="","",参照!C598)</f>
        <v/>
      </c>
      <c r="AX598" s="52" t="str">
        <f>IF(参照!D598="","",参照!D598)</f>
        <v>メニューD</v>
      </c>
      <c r="AY598" s="52">
        <f>IF(参照!E598="","",参照!E598)</f>
        <v>0</v>
      </c>
      <c r="AZ598" s="52" t="str">
        <f>IF(参照!F598="","",参照!F598)</f>
        <v>中国電力(株)</v>
      </c>
      <c r="BA598" s="52" t="str">
        <f>IF(参照!G598="","",参照!G598)</f>
        <v>中国電力(株)_メニューD</v>
      </c>
      <c r="BB598" s="52">
        <f t="shared" si="40"/>
        <v>0</v>
      </c>
      <c r="BD598" s="52" t="str">
        <f>IF(参照!L598="","",参照!L598)</f>
        <v/>
      </c>
    </row>
    <row r="599" spans="47:56">
      <c r="AU599" s="52" t="str">
        <f>IF(参照!A599="","",参照!A599)</f>
        <v/>
      </c>
      <c r="AV599" s="52" t="str">
        <f>IF(参照!B599="","",参照!B599)</f>
        <v/>
      </c>
      <c r="AW599" s="52" t="str">
        <f>IF(参照!C599="","",参照!C599)</f>
        <v/>
      </c>
      <c r="AX599" s="52" t="str">
        <f>IF(参照!D599="","",参照!D599)</f>
        <v>メニューE(残差)</v>
      </c>
      <c r="AY599" s="52">
        <f>IF(参照!E599="","",参照!E599)</f>
        <v>5.4500000000000002E-4</v>
      </c>
      <c r="AZ599" s="52" t="str">
        <f>IF(参照!F599="","",参照!F599)</f>
        <v>中国電力(株)</v>
      </c>
      <c r="BA599" s="52" t="str">
        <f>IF(参照!G599="","",参照!G599)</f>
        <v>中国電力(株)_メニューE(残差)</v>
      </c>
      <c r="BB599" s="52">
        <f t="shared" si="40"/>
        <v>0.54500000000000004</v>
      </c>
      <c r="BD599" s="52" t="str">
        <f>IF(参照!L599="","",参照!L599)</f>
        <v/>
      </c>
    </row>
    <row r="600" spans="47:56">
      <c r="AU600" s="52" t="str">
        <f>IF(参照!A600="","",参照!A600)</f>
        <v/>
      </c>
      <c r="AV600" s="52" t="str">
        <f>IF(参照!B600="","",参照!B600)</f>
        <v/>
      </c>
      <c r="AW600" s="52" t="str">
        <f>IF(参照!C600="","",参照!C600)</f>
        <v/>
      </c>
      <c r="AX600" s="52" t="str">
        <f>IF(参照!D600="","",参照!D600)</f>
        <v>(参考値)事業者全体</v>
      </c>
      <c r="AY600" s="52">
        <f>IF(参照!E600="","",参照!E600)</f>
        <v>5.2099999999999998E-4</v>
      </c>
      <c r="AZ600" s="52" t="str">
        <f>IF(参照!F600="","",参照!F600)</f>
        <v>中国電力(株)</v>
      </c>
      <c r="BA600" s="52" t="str">
        <f>IF(参照!G600="","",参照!G600)</f>
        <v>中国電力(株)_(参考値)事業者全体</v>
      </c>
      <c r="BB600" s="52">
        <f t="shared" si="40"/>
        <v>0.52100000000000002</v>
      </c>
      <c r="BD600" s="52" t="str">
        <f>IF(参照!L600="","",参照!L600)</f>
        <v/>
      </c>
    </row>
    <row r="601" spans="47:56">
      <c r="AU601" s="52" t="str">
        <f>IF(参照!A601="","",参照!A601)</f>
        <v>A0274</v>
      </c>
      <c r="AV601" s="52" t="str">
        <f>IF(参照!B601="","",参照!B601)</f>
        <v>四国電力(株)</v>
      </c>
      <c r="AW601" s="52">
        <f>IF(参照!C601="","",参照!C601)</f>
        <v>4.8500000000000003E-4</v>
      </c>
      <c r="AX601" s="52" t="str">
        <f>IF(参照!D601="","",参照!D601)</f>
        <v>メニューA</v>
      </c>
      <c r="AY601" s="52">
        <f>IF(参照!E601="","",参照!E601)</f>
        <v>0</v>
      </c>
      <c r="AZ601" s="52" t="str">
        <f>IF(参照!F601="","",参照!F601)</f>
        <v>四国電力(株)</v>
      </c>
      <c r="BA601" s="52" t="str">
        <f>IF(参照!G601="","",参照!G601)</f>
        <v>四国電力(株)_メニューA</v>
      </c>
      <c r="BB601" s="52">
        <f t="shared" si="40"/>
        <v>0</v>
      </c>
      <c r="BD601" s="52" t="str">
        <f>IF(参照!L601="","",参照!L601)</f>
        <v/>
      </c>
    </row>
    <row r="602" spans="47:56">
      <c r="AU602" s="52" t="str">
        <f>IF(参照!A602="","",参照!A602)</f>
        <v/>
      </c>
      <c r="AV602" s="52" t="str">
        <f>IF(参照!B602="","",参照!B602)</f>
        <v/>
      </c>
      <c r="AW602" s="52" t="str">
        <f>IF(参照!C602="","",参照!C602)</f>
        <v/>
      </c>
      <c r="AX602" s="52" t="str">
        <f>IF(参照!D602="","",参照!D602)</f>
        <v>メニューB</v>
      </c>
      <c r="AY602" s="52">
        <f>IF(参照!E602="","",参照!E602)</f>
        <v>0</v>
      </c>
      <c r="AZ602" s="52" t="str">
        <f>IF(参照!F602="","",参照!F602)</f>
        <v>四国電力(株)</v>
      </c>
      <c r="BA602" s="52" t="str">
        <f>IF(参照!G602="","",参照!G602)</f>
        <v>四国電力(株)_メニューB</v>
      </c>
      <c r="BB602" s="52">
        <f t="shared" si="40"/>
        <v>0</v>
      </c>
      <c r="BD602" s="52" t="str">
        <f>IF(参照!L602="","",参照!L602)</f>
        <v/>
      </c>
    </row>
    <row r="603" spans="47:56">
      <c r="AU603" s="52" t="str">
        <f>IF(参照!A603="","",参照!A603)</f>
        <v/>
      </c>
      <c r="AV603" s="52" t="str">
        <f>IF(参照!B603="","",参照!B603)</f>
        <v/>
      </c>
      <c r="AW603" s="52" t="str">
        <f>IF(参照!C603="","",参照!C603)</f>
        <v/>
      </c>
      <c r="AX603" s="52" t="str">
        <f>IF(参照!D603="","",参照!D603)</f>
        <v>メニューC(残差)</v>
      </c>
      <c r="AY603" s="52">
        <f>IF(参照!E603="","",参照!E603)</f>
        <v>5.3300000000000005E-4</v>
      </c>
      <c r="AZ603" s="52" t="str">
        <f>IF(参照!F603="","",参照!F603)</f>
        <v>四国電力(株)</v>
      </c>
      <c r="BA603" s="52" t="str">
        <f>IF(参照!G603="","",参照!G603)</f>
        <v>四国電力(株)_メニューC(残差)</v>
      </c>
      <c r="BB603" s="52">
        <f t="shared" si="40"/>
        <v>0.53300000000000003</v>
      </c>
      <c r="BD603" s="52" t="str">
        <f>IF(参照!L603="","",参照!L603)</f>
        <v/>
      </c>
    </row>
    <row r="604" spans="47:56">
      <c r="AU604" s="52" t="str">
        <f>IF(参照!A604="","",参照!A604)</f>
        <v/>
      </c>
      <c r="AV604" s="52" t="str">
        <f>IF(参照!B604="","",参照!B604)</f>
        <v/>
      </c>
      <c r="AW604" s="52" t="str">
        <f>IF(参照!C604="","",参照!C604)</f>
        <v/>
      </c>
      <c r="AX604" s="52" t="str">
        <f>IF(参照!D604="","",参照!D604)</f>
        <v>(参考値)事業者全体</v>
      </c>
      <c r="AY604" s="52">
        <f>IF(参照!E604="","",参照!E604)</f>
        <v>5.6899999999999995E-4</v>
      </c>
      <c r="AZ604" s="52" t="str">
        <f>IF(参照!F604="","",参照!F604)</f>
        <v>四国電力(株)</v>
      </c>
      <c r="BA604" s="52" t="str">
        <f>IF(参照!G604="","",参照!G604)</f>
        <v>四国電力(株)_(参考値)事業者全体</v>
      </c>
      <c r="BB604" s="52">
        <f t="shared" si="40"/>
        <v>0.56899999999999995</v>
      </c>
      <c r="BD604" s="52" t="str">
        <f>IF(参照!L604="","",参照!L604)</f>
        <v/>
      </c>
    </row>
    <row r="605" spans="47:56">
      <c r="AU605" s="52" t="str">
        <f>IF(参照!A605="","",参照!A605)</f>
        <v>A0275</v>
      </c>
      <c r="AV605" s="52" t="str">
        <f>IF(参照!B605="","",参照!B605)</f>
        <v>九州電力(株)</v>
      </c>
      <c r="AW605" s="52">
        <f>IF(参照!C605="","",参照!C605)</f>
        <v>2.99E-4</v>
      </c>
      <c r="AX605" s="52" t="str">
        <f>IF(参照!D605="","",参照!D605)</f>
        <v>メニューA</v>
      </c>
      <c r="AY605" s="52">
        <f>IF(参照!E605="","",参照!E605)</f>
        <v>0</v>
      </c>
      <c r="AZ605" s="52" t="str">
        <f>IF(参照!F605="","",参照!F605)</f>
        <v>九州電力(株)</v>
      </c>
      <c r="BA605" s="52" t="str">
        <f>IF(参照!G605="","",参照!G605)</f>
        <v>九州電力(株)_メニューA</v>
      </c>
      <c r="BB605" s="52">
        <f t="shared" si="40"/>
        <v>0</v>
      </c>
      <c r="BD605" s="52" t="str">
        <f>IF(参照!L605="","",参照!L605)</f>
        <v/>
      </c>
    </row>
    <row r="606" spans="47:56">
      <c r="AU606" s="52" t="str">
        <f>IF(参照!A606="","",参照!A606)</f>
        <v/>
      </c>
      <c r="AV606" s="52" t="str">
        <f>IF(参照!B606="","",参照!B606)</f>
        <v/>
      </c>
      <c r="AW606" s="52" t="str">
        <f>IF(参照!C606="","",参照!C606)</f>
        <v/>
      </c>
      <c r="AX606" s="52" t="str">
        <f>IF(参照!D606="","",参照!D606)</f>
        <v>メニューB(残差)</v>
      </c>
      <c r="AY606" s="52">
        <f>IF(参照!E606="","",参照!E606)</f>
        <v>3.9200000000000004E-4</v>
      </c>
      <c r="AZ606" s="52" t="str">
        <f>IF(参照!F606="","",参照!F606)</f>
        <v>九州電力(株)</v>
      </c>
      <c r="BA606" s="52" t="str">
        <f>IF(参照!G606="","",参照!G606)</f>
        <v>九州電力(株)_メニューB(残差)</v>
      </c>
      <c r="BB606" s="52">
        <f t="shared" si="40"/>
        <v>0.39200000000000002</v>
      </c>
      <c r="BD606" s="52" t="str">
        <f>IF(参照!L606="","",参照!L606)</f>
        <v/>
      </c>
    </row>
    <row r="607" spans="47:56">
      <c r="AU607" s="52" t="str">
        <f>IF(参照!A607="","",参照!A607)</f>
        <v/>
      </c>
      <c r="AV607" s="52" t="str">
        <f>IF(参照!B607="","",参照!B607)</f>
        <v/>
      </c>
      <c r="AW607" s="52" t="str">
        <f>IF(参照!C607="","",参照!C607)</f>
        <v/>
      </c>
      <c r="AX607" s="52" t="str">
        <f>IF(参照!D607="","",参照!D607)</f>
        <v>(参考値)事業者全体</v>
      </c>
      <c r="AY607" s="52">
        <f>IF(参照!E607="","",参照!E607)</f>
        <v>4.7899999999999999E-4</v>
      </c>
      <c r="AZ607" s="52" t="str">
        <f>IF(参照!F607="","",参照!F607)</f>
        <v>九州電力(株)</v>
      </c>
      <c r="BA607" s="52" t="str">
        <f>IF(参照!G607="","",参照!G607)</f>
        <v>九州電力(株)_(参考値)事業者全体</v>
      </c>
      <c r="BB607" s="52">
        <f t="shared" si="40"/>
        <v>0.47899999999999998</v>
      </c>
      <c r="BD607" s="52" t="str">
        <f>IF(参照!L607="","",参照!L607)</f>
        <v/>
      </c>
    </row>
    <row r="608" spans="47:56">
      <c r="AU608" s="52" t="str">
        <f>IF(参照!A608="","",参照!A608)</f>
        <v>A0276</v>
      </c>
      <c r="AV608" s="52" t="str">
        <f>IF(参照!B608="","",参照!B608)</f>
        <v>沖縄電力(株)</v>
      </c>
      <c r="AW608" s="52">
        <f>IF(参照!C608="","",参照!C608)</f>
        <v>7.3899999999999997E-4</v>
      </c>
      <c r="AX608" s="52" t="str">
        <f>IF(参照!D608="","",参照!D608)</f>
        <v>メニューA</v>
      </c>
      <c r="AY608" s="52">
        <f>IF(参照!E608="","",参照!E608)</f>
        <v>0</v>
      </c>
      <c r="AZ608" s="52" t="str">
        <f>IF(参照!F608="","",参照!F608)</f>
        <v>沖縄電力(株)</v>
      </c>
      <c r="BA608" s="52" t="str">
        <f>IF(参照!G608="","",参照!G608)</f>
        <v>沖縄電力(株)_メニューA</v>
      </c>
      <c r="BB608" s="52">
        <f t="shared" si="40"/>
        <v>0</v>
      </c>
      <c r="BD608" s="52" t="str">
        <f>IF(参照!L608="","",参照!L608)</f>
        <v/>
      </c>
    </row>
    <row r="609" spans="47:56">
      <c r="AU609" s="52" t="str">
        <f>IF(参照!A609="","",参照!A609)</f>
        <v/>
      </c>
      <c r="AV609" s="52" t="str">
        <f>IF(参照!B609="","",参照!B609)</f>
        <v/>
      </c>
      <c r="AW609" s="52" t="str">
        <f>IF(参照!C609="","",参照!C609)</f>
        <v/>
      </c>
      <c r="AX609" s="52" t="str">
        <f>IF(参照!D609="","",参照!D609)</f>
        <v>メニューB(残差)</v>
      </c>
      <c r="AY609" s="52">
        <f>IF(参照!E609="","",参照!E609)</f>
        <v>7.0699999999999995E-4</v>
      </c>
      <c r="AZ609" s="52" t="str">
        <f>IF(参照!F609="","",参照!F609)</f>
        <v>沖縄電力(株)</v>
      </c>
      <c r="BA609" s="52" t="str">
        <f>IF(参照!G609="","",参照!G609)</f>
        <v>沖縄電力(株)_メニューB(残差)</v>
      </c>
      <c r="BB609" s="52">
        <f t="shared" si="40"/>
        <v>0.70699999999999996</v>
      </c>
      <c r="BD609" s="52" t="str">
        <f>IF(参照!L609="","",参照!L609)</f>
        <v/>
      </c>
    </row>
    <row r="610" spans="47:56">
      <c r="AU610" s="52" t="str">
        <f>IF(参照!A610="","",参照!A610)</f>
        <v/>
      </c>
      <c r="AV610" s="52" t="str">
        <f>IF(参照!B610="","",参照!B610)</f>
        <v/>
      </c>
      <c r="AW610" s="52" t="str">
        <f>IF(参照!C610="","",参照!C610)</f>
        <v/>
      </c>
      <c r="AX610" s="52" t="str">
        <f>IF(参照!D610="","",参照!D610)</f>
        <v>(参考値)事業者全体</v>
      </c>
      <c r="AY610" s="52">
        <f>IF(参照!E610="","",参照!E610)</f>
        <v>7.0500000000000001E-4</v>
      </c>
      <c r="AZ610" s="52" t="str">
        <f>IF(参照!F610="","",参照!F610)</f>
        <v>沖縄電力(株)</v>
      </c>
      <c r="BA610" s="52" t="str">
        <f>IF(参照!G610="","",参照!G610)</f>
        <v>沖縄電力(株)_(参考値)事業者全体</v>
      </c>
      <c r="BB610" s="52">
        <f t="shared" si="40"/>
        <v>0.70499999999999996</v>
      </c>
      <c r="BD610" s="52" t="str">
        <f>IF(参照!L610="","",参照!L610)</f>
        <v/>
      </c>
    </row>
    <row r="611" spans="47:56">
      <c r="AU611" s="52" t="str">
        <f>IF(参照!A611="","",参照!A611)</f>
        <v>A0277</v>
      </c>
      <c r="AV611" s="52" t="str">
        <f>IF(参照!B611="","",参照!B611)</f>
        <v>北日本石油(株)</v>
      </c>
      <c r="AW611" s="52">
        <f>IF(参照!C611="","",参照!C611)</f>
        <v>4.28E-4</v>
      </c>
      <c r="AX611" s="52" t="str">
        <f>IF(参照!D611="","",参照!D611)</f>
        <v/>
      </c>
      <c r="AY611" s="52">
        <f>IF(参照!E611="","",参照!E611)</f>
        <v>3.8900000000000002E-4</v>
      </c>
      <c r="AZ611" s="52" t="str">
        <f>IF(参照!F611="","",参照!F611)</f>
        <v>北日本石油(株)</v>
      </c>
      <c r="BA611" s="52" t="str">
        <f>IF(参照!G611="","",参照!G611)</f>
        <v>北日本石油(株)_</v>
      </c>
      <c r="BB611" s="52">
        <f t="shared" si="40"/>
        <v>0.38900000000000001</v>
      </c>
      <c r="BD611" s="52" t="str">
        <f>IF(参照!L611="","",参照!L611)</f>
        <v/>
      </c>
    </row>
    <row r="612" spans="47:56">
      <c r="AU612" s="52" t="str">
        <f>IF(参照!A612="","",参照!A612)</f>
        <v>A0278</v>
      </c>
      <c r="AV612" s="52" t="str">
        <f>IF(参照!B612="","",参照!B612)</f>
        <v>千葉電力(株)</v>
      </c>
      <c r="AW612" s="52">
        <f>IF(参照!C612="","",参照!C612)</f>
        <v>5.0600000000000005E-4</v>
      </c>
      <c r="AX612" s="52" t="str">
        <f>IF(参照!D612="","",参照!D612)</f>
        <v/>
      </c>
      <c r="AY612" s="52">
        <f>IF(参照!E612="","",参照!E612)</f>
        <v>5.6300000000000002E-4</v>
      </c>
      <c r="AZ612" s="52" t="str">
        <f>IF(参照!F612="","",参照!F612)</f>
        <v>千葉電力(株)</v>
      </c>
      <c r="BA612" s="52" t="str">
        <f>IF(参照!G612="","",参照!G612)</f>
        <v>千葉電力(株)_</v>
      </c>
      <c r="BB612" s="52">
        <f t="shared" si="40"/>
        <v>0.56300000000000006</v>
      </c>
      <c r="BD612" s="52" t="str">
        <f>IF(参照!L612="","",参照!L612)</f>
        <v/>
      </c>
    </row>
    <row r="613" spans="47:56">
      <c r="AU613" s="52" t="str">
        <f>IF(参照!A613="","",参照!A613)</f>
        <v>A0279</v>
      </c>
      <c r="AV613" s="52" t="str">
        <f>IF(参照!B613="","",参照!B613)</f>
        <v>(株)坊っちゃん電力</v>
      </c>
      <c r="AW613" s="52">
        <f>IF(参照!C613="","",参照!C613)</f>
        <v>4.1300000000000001E-4</v>
      </c>
      <c r="AX613" s="52" t="str">
        <f>IF(参照!D613="","",参照!D613)</f>
        <v/>
      </c>
      <c r="AY613" s="52">
        <f>IF(参照!E613="","",参照!E613)</f>
        <v>3.59E-4</v>
      </c>
      <c r="AZ613" s="52" t="str">
        <f>IF(参照!F613="","",参照!F613)</f>
        <v>(株)坊っちゃん電力</v>
      </c>
      <c r="BA613" s="52" t="str">
        <f>IF(参照!G613="","",参照!G613)</f>
        <v>(株)坊っちゃん電力_</v>
      </c>
      <c r="BB613" s="52">
        <f t="shared" si="40"/>
        <v>0.35899999999999999</v>
      </c>
      <c r="BD613" s="52" t="str">
        <f>IF(参照!L613="","",参照!L613)</f>
        <v/>
      </c>
    </row>
    <row r="614" spans="47:56">
      <c r="AU614" s="52" t="str">
        <f>IF(参照!A614="","",参照!A614)</f>
        <v>A0280</v>
      </c>
      <c r="AV614" s="52" t="str">
        <f>IF(参照!B614="","",参照!B614)</f>
        <v>やめエネルギー(株)</v>
      </c>
      <c r="AW614" s="52">
        <f>IF(参照!C614="","",参照!C614)</f>
        <v>4.6799999999999999E-4</v>
      </c>
      <c r="AX614" s="52" t="str">
        <f>IF(参照!D614="","",参照!D614)</f>
        <v/>
      </c>
      <c r="AY614" s="52">
        <f>IF(参照!E614="","",参照!E614)</f>
        <v>4.7399999999999997E-4</v>
      </c>
      <c r="AZ614" s="52" t="str">
        <f>IF(参照!F614="","",参照!F614)</f>
        <v>やめエネルギー(株)</v>
      </c>
      <c r="BA614" s="52" t="str">
        <f>IF(参照!G614="","",参照!G614)</f>
        <v>やめエネルギー(株)_</v>
      </c>
      <c r="BB614" s="52">
        <f t="shared" si="40"/>
        <v>0.47399999999999998</v>
      </c>
      <c r="BD614" s="52" t="str">
        <f>IF(参照!L614="","",参照!L614)</f>
        <v/>
      </c>
    </row>
    <row r="615" spans="47:56">
      <c r="AU615" s="52" t="str">
        <f>IF(参照!A615="","",参照!A615)</f>
        <v>A0281</v>
      </c>
      <c r="AV615" s="52" t="str">
        <f>IF(参照!B615="","",参照!B615)</f>
        <v>(株)アースインフィニティ</v>
      </c>
      <c r="AW615" s="52">
        <f>IF(参照!C615="","",参照!C615)</f>
        <v>5.4299999999999997E-4</v>
      </c>
      <c r="AX615" s="52" t="str">
        <f>IF(参照!D615="","",参照!D615)</f>
        <v/>
      </c>
      <c r="AY615" s="52">
        <f>IF(参照!E615="","",参照!E615)</f>
        <v>5.5099999999999995E-4</v>
      </c>
      <c r="AZ615" s="52" t="str">
        <f>IF(参照!F615="","",参照!F615)</f>
        <v>(株)アースインフィニティ</v>
      </c>
      <c r="BA615" s="52" t="str">
        <f>IF(参照!G615="","",参照!G615)</f>
        <v>(株)アースインフィニティ_</v>
      </c>
      <c r="BB615" s="52">
        <f t="shared" si="40"/>
        <v>0.55099999999999993</v>
      </c>
      <c r="BD615" s="52" t="str">
        <f>IF(参照!L615="","",参照!L615)</f>
        <v/>
      </c>
    </row>
    <row r="616" spans="47:56">
      <c r="AU616" s="52" t="str">
        <f>IF(参照!A616="","",参照!A616)</f>
        <v>A0283</v>
      </c>
      <c r="AV616" s="52" t="str">
        <f>IF(参照!B616="","",参照!B616)</f>
        <v>足利ガス(株)</v>
      </c>
      <c r="AW616" s="52">
        <f>IF(参照!C616="","",参照!C616)</f>
        <v>3.6400000000000001E-4</v>
      </c>
      <c r="AX616" s="52" t="str">
        <f>IF(参照!D616="","",参照!D616)</f>
        <v/>
      </c>
      <c r="AY616" s="52">
        <f>IF(参照!E616="","",参照!E616)</f>
        <v>3.0800000000000001E-4</v>
      </c>
      <c r="AZ616" s="52" t="str">
        <f>IF(参照!F616="","",参照!F616)</f>
        <v>足利ガス(株)</v>
      </c>
      <c r="BA616" s="52" t="str">
        <f>IF(参照!G616="","",参照!G616)</f>
        <v>足利ガス(株)_</v>
      </c>
      <c r="BB616" s="52">
        <f t="shared" si="40"/>
        <v>0.308</v>
      </c>
      <c r="BD616" s="52" t="str">
        <f>IF(参照!L616="","",参照!L616)</f>
        <v/>
      </c>
    </row>
    <row r="617" spans="47:56">
      <c r="AU617" s="52" t="str">
        <f>IF(参照!A617="","",参照!A617)</f>
        <v>A0284</v>
      </c>
      <c r="AV617" s="52" t="str">
        <f>IF(参照!B617="","",参照!B617)</f>
        <v>(株)Ｍｉｓｕｍｉ</v>
      </c>
      <c r="AW617" s="52">
        <f>IF(参照!C617="","",参照!C617)</f>
        <v>3.79E-4</v>
      </c>
      <c r="AX617" s="52" t="str">
        <f>IF(参照!D617="","",参照!D617)</f>
        <v/>
      </c>
      <c r="AY617" s="52">
        <f>IF(参照!E617="","",参照!E617)</f>
        <v>3.2299999999999999E-4</v>
      </c>
      <c r="AZ617" s="52" t="str">
        <f>IF(参照!F617="","",参照!F617)</f>
        <v>(株)Ｍｉｓｕｍｉ</v>
      </c>
      <c r="BA617" s="52" t="str">
        <f>IF(参照!G617="","",参照!G617)</f>
        <v>(株)Ｍｉｓｕｍｉ_</v>
      </c>
      <c r="BB617" s="52">
        <f t="shared" si="40"/>
        <v>0.32300000000000001</v>
      </c>
      <c r="BD617" s="52" t="str">
        <f>IF(参照!L617="","",参照!L617)</f>
        <v/>
      </c>
    </row>
    <row r="618" spans="47:56">
      <c r="AU618" s="52" t="str">
        <f>IF(参照!A618="","",参照!A618)</f>
        <v>A0285</v>
      </c>
      <c r="AV618" s="52" t="str">
        <f>IF(参照!B618="","",参照!B618)</f>
        <v>米子瓦斯(株)</v>
      </c>
      <c r="AW618" s="52">
        <f>IF(参照!C618="","",参照!C618)</f>
        <v>4.84E-4</v>
      </c>
      <c r="AX618" s="52" t="str">
        <f>IF(参照!D618="","",参照!D618)</f>
        <v/>
      </c>
      <c r="AY618" s="52">
        <f>IF(参照!E618="","",参照!E618)</f>
        <v>4.28E-4</v>
      </c>
      <c r="AZ618" s="52" t="str">
        <f>IF(参照!F618="","",参照!F618)</f>
        <v>米子瓦斯(株)</v>
      </c>
      <c r="BA618" s="52" t="str">
        <f>IF(参照!G618="","",参照!G618)</f>
        <v>米子瓦斯(株)_</v>
      </c>
      <c r="BB618" s="52">
        <f t="shared" si="40"/>
        <v>0.42799999999999999</v>
      </c>
      <c r="BD618" s="52" t="str">
        <f>IF(参照!L618="","",参照!L618)</f>
        <v/>
      </c>
    </row>
    <row r="619" spans="47:56">
      <c r="AU619" s="52" t="str">
        <f>IF(参照!A619="","",参照!A619)</f>
        <v>A0286</v>
      </c>
      <c r="AV619" s="52" t="str">
        <f>IF(参照!B619="","",参照!B619)</f>
        <v>(株)エルピオ</v>
      </c>
      <c r="AW619" s="52">
        <f>IF(参照!C619="","",参照!C619)</f>
        <v>4.8700000000000002E-4</v>
      </c>
      <c r="AX619" s="52" t="str">
        <f>IF(参照!D619="","",参照!D619)</f>
        <v/>
      </c>
      <c r="AY619" s="52">
        <f>IF(参照!E619="","",参照!E619)</f>
        <v>5.0199999999999995E-4</v>
      </c>
      <c r="AZ619" s="52" t="str">
        <f>IF(参照!F619="","",参照!F619)</f>
        <v>(株)エルピオ</v>
      </c>
      <c r="BA619" s="52" t="str">
        <f>IF(参照!G619="","",参照!G619)</f>
        <v>(株)エルピオ_</v>
      </c>
      <c r="BB619" s="52">
        <f t="shared" si="40"/>
        <v>0.502</v>
      </c>
      <c r="BD619" s="52" t="str">
        <f>IF(参照!L619="","",参照!L619)</f>
        <v/>
      </c>
    </row>
    <row r="620" spans="47:56">
      <c r="AU620" s="52" t="str">
        <f>IF(参照!A620="","",参照!A620)</f>
        <v>A0287</v>
      </c>
      <c r="AV620" s="52" t="str">
        <f>IF(参照!B620="","",参照!B620)</f>
        <v>浜田ガス(株)</v>
      </c>
      <c r="AW620" s="52">
        <f>IF(参照!C620="","",参照!C620)</f>
        <v>4.84E-4</v>
      </c>
      <c r="AX620" s="52" t="str">
        <f>IF(参照!D620="","",参照!D620)</f>
        <v/>
      </c>
      <c r="AY620" s="52">
        <f>IF(参照!E620="","",参照!E620)</f>
        <v>4.2900000000000002E-4</v>
      </c>
      <c r="AZ620" s="52" t="str">
        <f>IF(参照!F620="","",参照!F620)</f>
        <v>浜田ガス(株)</v>
      </c>
      <c r="BA620" s="52" t="str">
        <f>IF(参照!G620="","",参照!G620)</f>
        <v>浜田ガス(株)_</v>
      </c>
      <c r="BB620" s="52">
        <f t="shared" si="40"/>
        <v>0.42899999999999999</v>
      </c>
      <c r="BD620" s="52" t="str">
        <f>IF(参照!L620="","",参照!L620)</f>
        <v/>
      </c>
    </row>
    <row r="621" spans="47:56">
      <c r="AU621" s="52" t="str">
        <f>IF(参照!A621="","",参照!A621)</f>
        <v>A0288</v>
      </c>
      <c r="AV621" s="52" t="str">
        <f>IF(参照!B621="","",参照!B621)</f>
        <v>(株)アメニティ電力</v>
      </c>
      <c r="AW621" s="52">
        <f>IF(参照!C621="","",参照!C621)</f>
        <v>4.8999999999999998E-4</v>
      </c>
      <c r="AX621" s="52" t="str">
        <f>IF(参照!D621="","",参照!D621)</f>
        <v/>
      </c>
      <c r="AY621" s="52">
        <f>IF(参照!E621="","",参照!E621)</f>
        <v>5.2599999999999999E-4</v>
      </c>
      <c r="AZ621" s="52" t="str">
        <f>IF(参照!F621="","",参照!F621)</f>
        <v>(株)アメニティ電力</v>
      </c>
      <c r="BA621" s="52" t="str">
        <f>IF(参照!G621="","",参照!G621)</f>
        <v>(株)アメニティ電力_</v>
      </c>
      <c r="BB621" s="52">
        <f t="shared" si="40"/>
        <v>0.52600000000000002</v>
      </c>
      <c r="BD621" s="52" t="str">
        <f>IF(参照!L621="","",参照!L621)</f>
        <v/>
      </c>
    </row>
    <row r="622" spans="47:56">
      <c r="AU622" s="52" t="str">
        <f>IF(参照!A622="","",参照!A622)</f>
        <v>A0290</v>
      </c>
      <c r="AV622" s="52" t="str">
        <f>IF(参照!B622="","",参照!B622)</f>
        <v>ふくのしま電力(株)</v>
      </c>
      <c r="AW622" s="52">
        <f>IF(参照!C622="","",参照!C622)</f>
        <v>5.0600000000000005E-4</v>
      </c>
      <c r="AX622" s="52" t="str">
        <f>IF(参照!D622="","",参照!D622)</f>
        <v/>
      </c>
      <c r="AY622" s="52">
        <f>IF(参照!E622="","",参照!E622)</f>
        <v>5.0699999999999996E-4</v>
      </c>
      <c r="AZ622" s="52" t="str">
        <f>IF(参照!F622="","",参照!F622)</f>
        <v>ふくのしま電力(株)</v>
      </c>
      <c r="BA622" s="52" t="str">
        <f>IF(参照!G622="","",参照!G622)</f>
        <v>ふくのしま電力(株)_</v>
      </c>
      <c r="BB622" s="52">
        <f t="shared" si="40"/>
        <v>0.50700000000000001</v>
      </c>
      <c r="BD622" s="52" t="str">
        <f>IF(参照!L622="","",参照!L622)</f>
        <v/>
      </c>
    </row>
    <row r="623" spans="47:56">
      <c r="AU623" s="52" t="str">
        <f>IF(参照!A623="","",参照!A623)</f>
        <v>A0292</v>
      </c>
      <c r="AV623" s="52" t="str">
        <f>IF(参照!B623="","",参照!B623)</f>
        <v>岡田建設(株)</v>
      </c>
      <c r="AW623" s="52">
        <f>IF(参照!C623="","",参照!C623)</f>
        <v>5.2700000000000002E-4</v>
      </c>
      <c r="AX623" s="52" t="str">
        <f>IF(参照!D623="","",参照!D623)</f>
        <v/>
      </c>
      <c r="AY623" s="52">
        <f>IF(参照!E623="","",参照!E623)</f>
        <v>4.7100000000000001E-4</v>
      </c>
      <c r="AZ623" s="52" t="str">
        <f>IF(参照!F623="","",参照!F623)</f>
        <v>岡田建設(株)</v>
      </c>
      <c r="BA623" s="52" t="str">
        <f>IF(参照!G623="","",参照!G623)</f>
        <v>岡田建設(株)_</v>
      </c>
      <c r="BB623" s="52">
        <f t="shared" si="40"/>
        <v>0.47100000000000003</v>
      </c>
      <c r="BD623" s="52" t="str">
        <f>IF(参照!L623="","",参照!L623)</f>
        <v/>
      </c>
    </row>
    <row r="624" spans="47:56">
      <c r="AU624" s="52" t="str">
        <f>IF(参照!A624="","",参照!A624)</f>
        <v>A0293</v>
      </c>
      <c r="AV624" s="52" t="str">
        <f>IF(参照!B624="","",参照!B624)</f>
        <v>出雲ガス(株)</v>
      </c>
      <c r="AW624" s="52">
        <f>IF(参照!C624="","",参照!C624)</f>
        <v>4.84E-4</v>
      </c>
      <c r="AX624" s="52" t="str">
        <f>IF(参照!D624="","",参照!D624)</f>
        <v/>
      </c>
      <c r="AY624" s="52">
        <f>IF(参照!E624="","",参照!E624)</f>
        <v>4.2900000000000002E-4</v>
      </c>
      <c r="AZ624" s="52" t="str">
        <f>IF(参照!F624="","",参照!F624)</f>
        <v>出雲ガス(株)</v>
      </c>
      <c r="BA624" s="52" t="str">
        <f>IF(参照!G624="","",参照!G624)</f>
        <v>出雲ガス(株)_</v>
      </c>
      <c r="BB624" s="52">
        <f t="shared" si="40"/>
        <v>0.42899999999999999</v>
      </c>
      <c r="BD624" s="52" t="str">
        <f>IF(参照!L624="","",参照!L624)</f>
        <v/>
      </c>
    </row>
    <row r="625" spans="47:56">
      <c r="AU625" s="52" t="str">
        <f>IF(参照!A625="","",参照!A625)</f>
        <v>A0294</v>
      </c>
      <c r="AV625" s="52" t="str">
        <f>IF(参照!B625="","",参照!B625)</f>
        <v>富山電力(株)</v>
      </c>
      <c r="AW625" s="52">
        <f>IF(参照!C625="","",参照!C625)</f>
        <v>4.9299999999999995E-4</v>
      </c>
      <c r="AX625" s="52" t="str">
        <f>IF(参照!D625="","",参照!D625)</f>
        <v/>
      </c>
      <c r="AY625" s="52">
        <f>IF(参照!E625="","",参照!E625)</f>
        <v>4.73E-4</v>
      </c>
      <c r="AZ625" s="52" t="str">
        <f>IF(参照!F625="","",参照!F625)</f>
        <v>富山電力(株)</v>
      </c>
      <c r="BA625" s="52" t="str">
        <f>IF(参照!G625="","",参照!G625)</f>
        <v>富山電力(株)_</v>
      </c>
      <c r="BB625" s="52">
        <f t="shared" si="40"/>
        <v>0.47300000000000003</v>
      </c>
      <c r="BD625" s="52" t="str">
        <f>IF(参照!L625="","",参照!L625)</f>
        <v/>
      </c>
    </row>
    <row r="626" spans="47:56">
      <c r="AU626" s="52" t="str">
        <f>IF(参照!A626="","",参照!A626)</f>
        <v>A0295</v>
      </c>
      <c r="AV626" s="52" t="str">
        <f>IF(参照!B626="","",参照!B626)</f>
        <v>一般社団法人グリーンコープでんき</v>
      </c>
      <c r="AW626" s="52">
        <f>IF(参照!C626="","",参照!C626)</f>
        <v>0</v>
      </c>
      <c r="AX626" s="52" t="str">
        <f>IF(参照!D626="","",参照!D626)</f>
        <v/>
      </c>
      <c r="AY626" s="52">
        <f>IF(参照!E626="","",参照!E626)</f>
        <v>4.1199999999999999E-4</v>
      </c>
      <c r="AZ626" s="52" t="str">
        <f>IF(参照!F626="","",参照!F626)</f>
        <v>一般社団法人グリーンコープでんき</v>
      </c>
      <c r="BA626" s="52" t="str">
        <f>IF(参照!G626="","",参照!G626)</f>
        <v>一般社団法人グリーンコープでんき_</v>
      </c>
      <c r="BB626" s="52">
        <f t="shared" si="40"/>
        <v>0.41199999999999998</v>
      </c>
      <c r="BD626" s="52" t="str">
        <f>IF(参照!L626="","",参照!L626)</f>
        <v/>
      </c>
    </row>
    <row r="627" spans="47:56">
      <c r="AU627" s="52" t="str">
        <f>IF(参照!A627="","",参照!A627)</f>
        <v>A0296</v>
      </c>
      <c r="AV627" s="52" t="str">
        <f>IF(参照!B627="","",参照!B627)</f>
        <v>公益財団法人東京都環境公社</v>
      </c>
      <c r="AW627" s="52" t="str">
        <f>IF(参照!C627="","",参照!C627)</f>
        <v>0.000453※</v>
      </c>
      <c r="AX627" s="52" t="str">
        <f>IF(参照!D627="","",参照!D627)</f>
        <v/>
      </c>
      <c r="AY627" s="52">
        <f>IF(参照!E627="","",参照!E627)</f>
        <v>0</v>
      </c>
      <c r="AZ627" s="52" t="str">
        <f>IF(参照!F627="","",参照!F627)</f>
        <v>公益財団法人東京都環境公社</v>
      </c>
      <c r="BA627" s="52" t="str">
        <f>IF(参照!G627="","",参照!G627)</f>
        <v>公益財団法人東京都環境公社_</v>
      </c>
      <c r="BB627" s="52">
        <f t="shared" si="40"/>
        <v>0</v>
      </c>
      <c r="BD627" s="52" t="str">
        <f>IF(参照!L627="","",参照!L627)</f>
        <v/>
      </c>
    </row>
    <row r="628" spans="47:56">
      <c r="AU628" s="52" t="str">
        <f>IF(参照!A628="","",参照!A628)</f>
        <v>A0298</v>
      </c>
      <c r="AV628" s="52" t="str">
        <f>IF(参照!B628="","",参照!B628)</f>
        <v>イオンディライト(株)</v>
      </c>
      <c r="AW628" s="52">
        <f>IF(参照!C628="","",参照!C628)</f>
        <v>4.64E-4</v>
      </c>
      <c r="AX628" s="52" t="str">
        <f>IF(参照!D628="","",参照!D628)</f>
        <v/>
      </c>
      <c r="AY628" s="52">
        <f>IF(参照!E628="","",参照!E628)</f>
        <v>4.08E-4</v>
      </c>
      <c r="AZ628" s="52" t="str">
        <f>IF(参照!F628="","",参照!F628)</f>
        <v>イオンディライト(株)</v>
      </c>
      <c r="BA628" s="52" t="str">
        <f>IF(参照!G628="","",参照!G628)</f>
        <v>イオンディライト(株)_</v>
      </c>
      <c r="BB628" s="52">
        <f t="shared" si="40"/>
        <v>0.40799999999999997</v>
      </c>
      <c r="BD628" s="52" t="str">
        <f>IF(参照!L628="","",参照!L628)</f>
        <v/>
      </c>
    </row>
    <row r="629" spans="47:56">
      <c r="AU629" s="52" t="str">
        <f>IF(参照!A629="","",参照!A629)</f>
        <v>A0300</v>
      </c>
      <c r="AV629" s="52" t="str">
        <f>IF(参照!B629="","",参照!B629)</f>
        <v>(株)ファミリーネット・ジャパン</v>
      </c>
      <c r="AW629" s="52">
        <f>IF(参照!C629="","",参照!C629)</f>
        <v>4.3800000000000002E-4</v>
      </c>
      <c r="AX629" s="52" t="str">
        <f>IF(参照!D629="","",参照!D629)</f>
        <v>メニューA</v>
      </c>
      <c r="AY629" s="52">
        <f>IF(参照!E629="","",参照!E629)</f>
        <v>0</v>
      </c>
      <c r="AZ629" s="52" t="str">
        <f>IF(参照!F629="","",参照!F629)</f>
        <v>(株)ファミリーネット・ジャパン</v>
      </c>
      <c r="BA629" s="52" t="str">
        <f>IF(参照!G629="","",参照!G629)</f>
        <v>(株)ファミリーネット・ジャパン_メニューA</v>
      </c>
      <c r="BB629" s="52">
        <f t="shared" si="40"/>
        <v>0</v>
      </c>
      <c r="BD629" s="52" t="str">
        <f>IF(参照!L629="","",参照!L629)</f>
        <v/>
      </c>
    </row>
    <row r="630" spans="47:56">
      <c r="AU630" s="52" t="str">
        <f>IF(参照!A630="","",参照!A630)</f>
        <v/>
      </c>
      <c r="AV630" s="52" t="str">
        <f>IF(参照!B630="","",参照!B630)</f>
        <v/>
      </c>
      <c r="AW630" s="52" t="str">
        <f>IF(参照!C630="","",参照!C630)</f>
        <v/>
      </c>
      <c r="AX630" s="52" t="str">
        <f>IF(参照!D630="","",参照!D630)</f>
        <v>メニューB</v>
      </c>
      <c r="AY630" s="52">
        <f>IF(参照!E630="","",参照!E630)</f>
        <v>0</v>
      </c>
      <c r="AZ630" s="52" t="str">
        <f>IF(参照!F630="","",参照!F630)</f>
        <v>(株)ファミリーネット・ジャパン</v>
      </c>
      <c r="BA630" s="52" t="str">
        <f>IF(参照!G630="","",参照!G630)</f>
        <v>(株)ファミリーネット・ジャパン_メニューB</v>
      </c>
      <c r="BB630" s="52">
        <f t="shared" si="40"/>
        <v>0</v>
      </c>
      <c r="BD630" s="52" t="str">
        <f>IF(参照!L630="","",参照!L630)</f>
        <v/>
      </c>
    </row>
    <row r="631" spans="47:56">
      <c r="AU631" s="52" t="str">
        <f>IF(参照!A631="","",参照!A631)</f>
        <v/>
      </c>
      <c r="AV631" s="52" t="str">
        <f>IF(参照!B631="","",参照!B631)</f>
        <v/>
      </c>
      <c r="AW631" s="52" t="str">
        <f>IF(参照!C631="","",参照!C631)</f>
        <v/>
      </c>
      <c r="AX631" s="52" t="str">
        <f>IF(参照!D631="","",参照!D631)</f>
        <v>メニューC(残差)</v>
      </c>
      <c r="AY631" s="52">
        <f>IF(参照!E631="","",参照!E631)</f>
        <v>4.7999999999999996E-4</v>
      </c>
      <c r="AZ631" s="52" t="str">
        <f>IF(参照!F631="","",参照!F631)</f>
        <v>(株)ファミリーネット・ジャパン</v>
      </c>
      <c r="BA631" s="52" t="str">
        <f>IF(参照!G631="","",参照!G631)</f>
        <v>(株)ファミリーネット・ジャパン_メニューC(残差)</v>
      </c>
      <c r="BB631" s="52">
        <f t="shared" si="40"/>
        <v>0.48</v>
      </c>
      <c r="BD631" s="52" t="str">
        <f>IF(参照!L631="","",参照!L631)</f>
        <v/>
      </c>
    </row>
    <row r="632" spans="47:56">
      <c r="AU632" s="52" t="str">
        <f>IF(参照!A632="","",参照!A632)</f>
        <v/>
      </c>
      <c r="AV632" s="52" t="str">
        <f>IF(参照!B632="","",参照!B632)</f>
        <v/>
      </c>
      <c r="AW632" s="52" t="str">
        <f>IF(参照!C632="","",参照!C632)</f>
        <v/>
      </c>
      <c r="AX632" s="52" t="str">
        <f>IF(参照!D632="","",参照!D632)</f>
        <v>(参考値)事業者全体</v>
      </c>
      <c r="AY632" s="52">
        <f>IF(参照!E632="","",参照!E632)</f>
        <v>3.1399999999999999E-4</v>
      </c>
      <c r="AZ632" s="52" t="str">
        <f>IF(参照!F632="","",参照!F632)</f>
        <v>(株)ファミリーネット・ジャパン</v>
      </c>
      <c r="BA632" s="52" t="str">
        <f>IF(参照!G632="","",参照!G632)</f>
        <v>(株)ファミリーネット・ジャパン_(参考値)事業者全体</v>
      </c>
      <c r="BB632" s="52">
        <f t="shared" si="40"/>
        <v>0.314</v>
      </c>
      <c r="BD632" s="52" t="str">
        <f>IF(参照!L632="","",参照!L632)</f>
        <v/>
      </c>
    </row>
    <row r="633" spans="47:56">
      <c r="AU633" s="52" t="str">
        <f>IF(参照!A633="","",参照!A633)</f>
        <v>A0303</v>
      </c>
      <c r="AV633" s="52" t="str">
        <f>IF(参照!B633="","",参照!B633)</f>
        <v>ＭＫステーションズ(株)</v>
      </c>
      <c r="AW633" s="52">
        <f>IF(参照!C633="","",参照!C633)</f>
        <v>4.4900000000000002E-4</v>
      </c>
      <c r="AX633" s="52" t="str">
        <f>IF(参照!D633="","",参照!D633)</f>
        <v/>
      </c>
      <c r="AY633" s="52">
        <f>IF(参照!E633="","",参照!E633)</f>
        <v>4.1199999999999999E-4</v>
      </c>
      <c r="AZ633" s="52" t="str">
        <f>IF(参照!F633="","",参照!F633)</f>
        <v>ＭＫステーションズ(株)</v>
      </c>
      <c r="BA633" s="52" t="str">
        <f>IF(参照!G633="","",参照!G633)</f>
        <v>ＭＫステーションズ(株)_</v>
      </c>
      <c r="BB633" s="52">
        <f t="shared" si="40"/>
        <v>0.41199999999999998</v>
      </c>
      <c r="BD633" s="52" t="str">
        <f>IF(参照!L633="","",参照!L633)</f>
        <v/>
      </c>
    </row>
    <row r="634" spans="47:56">
      <c r="AU634" s="52" t="str">
        <f>IF(参照!A634="","",参照!A634)</f>
        <v>A0305</v>
      </c>
      <c r="AV634" s="52" t="str">
        <f>IF(参照!B634="","",参照!B634)</f>
        <v>フラワーペイメント(株)</v>
      </c>
      <c r="AW634" s="52">
        <f>IF(参照!C634="","",参照!C634)</f>
        <v>5.22E-4</v>
      </c>
      <c r="AX634" s="52" t="str">
        <f>IF(参照!D634="","",参照!D634)</f>
        <v/>
      </c>
      <c r="AY634" s="52">
        <f>IF(参照!E634="","",参照!E634)</f>
        <v>5.5900000000000004E-4</v>
      </c>
      <c r="AZ634" s="52" t="str">
        <f>IF(参照!F634="","",参照!F634)</f>
        <v>フラワーペイメント(株)</v>
      </c>
      <c r="BA634" s="52" t="str">
        <f>IF(参照!G634="","",参照!G634)</f>
        <v>フラワーペイメント(株)_</v>
      </c>
      <c r="BB634" s="52">
        <f t="shared" si="40"/>
        <v>0.55900000000000005</v>
      </c>
      <c r="BD634" s="52" t="str">
        <f>IF(参照!L634="","",参照!L634)</f>
        <v/>
      </c>
    </row>
    <row r="635" spans="47:56">
      <c r="AU635" s="52" t="str">
        <f>IF(参照!A635="","",参照!A635)</f>
        <v>A0306</v>
      </c>
      <c r="AV635" s="52" t="str">
        <f>IF(参照!B635="","",参照!B635)</f>
        <v>(株)ＪＴＢコミュニケーションデザイン</v>
      </c>
      <c r="AW635" s="52">
        <f>IF(参照!C635="","",参照!C635)</f>
        <v>3.68E-4</v>
      </c>
      <c r="AX635" s="52" t="str">
        <f>IF(参照!D635="","",参照!D635)</f>
        <v/>
      </c>
      <c r="AY635" s="52">
        <f>IF(参照!E635="","",参照!E635)</f>
        <v>3.77E-4</v>
      </c>
      <c r="AZ635" s="52" t="str">
        <f>IF(参照!F635="","",参照!F635)</f>
        <v>(株)ＪＴＢコミュニケーションデザイン</v>
      </c>
      <c r="BA635" s="52" t="str">
        <f>IF(参照!G635="","",参照!G635)</f>
        <v>(株)ＪＴＢコミュニケーションデザイン_</v>
      </c>
      <c r="BB635" s="52">
        <f t="shared" si="40"/>
        <v>0.377</v>
      </c>
      <c r="BD635" s="52" t="str">
        <f>IF(参照!L635="","",参照!L635)</f>
        <v/>
      </c>
    </row>
    <row r="636" spans="47:56">
      <c r="AU636" s="52" t="str">
        <f>IF(参照!A636="","",参照!A636)</f>
        <v>A0308</v>
      </c>
      <c r="AV636" s="52" t="str">
        <f>IF(参照!B636="","",参照!B636)</f>
        <v>積水化学工業(株)</v>
      </c>
      <c r="AW636" s="52">
        <f>IF(参照!C636="","",参照!C636)</f>
        <v>2.13E-4</v>
      </c>
      <c r="AX636" s="52" t="str">
        <f>IF(参照!D636="","",参照!D636)</f>
        <v>メニューA</v>
      </c>
      <c r="AY636" s="52">
        <f>IF(参照!E636="","",参照!E636)</f>
        <v>0</v>
      </c>
      <c r="AZ636" s="52" t="str">
        <f>IF(参照!F636="","",参照!F636)</f>
        <v>積水化学工業(株)</v>
      </c>
      <c r="BA636" s="52" t="str">
        <f>IF(参照!G636="","",参照!G636)</f>
        <v>積水化学工業(株)_メニューA</v>
      </c>
      <c r="BB636" s="52">
        <f t="shared" si="40"/>
        <v>0</v>
      </c>
      <c r="BD636" s="52" t="str">
        <f>IF(参照!L636="","",参照!L636)</f>
        <v/>
      </c>
    </row>
    <row r="637" spans="47:56">
      <c r="AU637" s="52" t="str">
        <f>IF(参照!A637="","",参照!A637)</f>
        <v/>
      </c>
      <c r="AV637" s="52" t="str">
        <f>IF(参照!B637="","",参照!B637)</f>
        <v/>
      </c>
      <c r="AW637" s="52" t="str">
        <f>IF(参照!C637="","",参照!C637)</f>
        <v/>
      </c>
      <c r="AX637" s="52" t="str">
        <f>IF(参照!D637="","",参照!D637)</f>
        <v>メニューB(残差)</v>
      </c>
      <c r="AY637" s="52">
        <f>IF(参照!E637="","",参照!E637)</f>
        <v>0</v>
      </c>
      <c r="AZ637" s="52" t="str">
        <f>IF(参照!F637="","",参照!F637)</f>
        <v>積水化学工業(株)</v>
      </c>
      <c r="BA637" s="52" t="str">
        <f>IF(参照!G637="","",参照!G637)</f>
        <v>積水化学工業(株)_メニューB(残差)</v>
      </c>
      <c r="BB637" s="52">
        <f t="shared" si="40"/>
        <v>0</v>
      </c>
      <c r="BD637" s="52" t="str">
        <f>IF(参照!L637="","",参照!L637)</f>
        <v/>
      </c>
    </row>
    <row r="638" spans="47:56">
      <c r="AU638" s="52" t="str">
        <f>IF(参照!A638="","",参照!A638)</f>
        <v/>
      </c>
      <c r="AV638" s="52" t="str">
        <f>IF(参照!B638="","",参照!B638)</f>
        <v/>
      </c>
      <c r="AW638" s="52" t="str">
        <f>IF(参照!C638="","",参照!C638)</f>
        <v/>
      </c>
      <c r="AX638" s="52" t="str">
        <f>IF(参照!D638="","",参照!D638)</f>
        <v>(参考値)事業者全体</v>
      </c>
      <c r="AY638" s="52">
        <f>IF(参照!E638="","",参照!E638)</f>
        <v>0</v>
      </c>
      <c r="AZ638" s="52" t="str">
        <f>IF(参照!F638="","",参照!F638)</f>
        <v>積水化学工業(株)</v>
      </c>
      <c r="BA638" s="52" t="str">
        <f>IF(参照!G638="","",参照!G638)</f>
        <v>積水化学工業(株)_(参考値)事業者全体</v>
      </c>
      <c r="BB638" s="52">
        <f t="shared" si="40"/>
        <v>0</v>
      </c>
      <c r="BD638" s="52" t="str">
        <f>IF(参照!L638="","",参照!L638)</f>
        <v/>
      </c>
    </row>
    <row r="639" spans="47:56">
      <c r="AU639" s="52" t="str">
        <f>IF(参照!A639="","",参照!A639)</f>
        <v>A0310</v>
      </c>
      <c r="AV639" s="52" t="str">
        <f>IF(参照!B639="","",参照!B639)</f>
        <v>全農エネルギー(株)</v>
      </c>
      <c r="AW639" s="52">
        <f>IF(参照!C639="","",参照!C639)</f>
        <v>5.0199999999999995E-4</v>
      </c>
      <c r="AX639" s="52" t="str">
        <f>IF(参照!D639="","",参照!D639)</f>
        <v>メニューA</v>
      </c>
      <c r="AY639" s="52">
        <f>IF(参照!E639="","",参照!E639)</f>
        <v>0</v>
      </c>
      <c r="AZ639" s="52" t="str">
        <f>IF(参照!F639="","",参照!F639)</f>
        <v>全農エネルギー(株)</v>
      </c>
      <c r="BA639" s="52" t="str">
        <f>IF(参照!G639="","",参照!G639)</f>
        <v>全農エネルギー(株)_メニューA</v>
      </c>
      <c r="BB639" s="52">
        <f t="shared" si="40"/>
        <v>0</v>
      </c>
      <c r="BD639" s="52" t="str">
        <f>IF(参照!L639="","",参照!L639)</f>
        <v/>
      </c>
    </row>
    <row r="640" spans="47:56">
      <c r="AU640" s="52" t="str">
        <f>IF(参照!A640="","",参照!A640)</f>
        <v/>
      </c>
      <c r="AV640" s="52" t="str">
        <f>IF(参照!B640="","",参照!B640)</f>
        <v/>
      </c>
      <c r="AW640" s="52" t="str">
        <f>IF(参照!C640="","",参照!C640)</f>
        <v/>
      </c>
      <c r="AX640" s="52" t="str">
        <f>IF(参照!D640="","",参照!D640)</f>
        <v>メニューB</v>
      </c>
      <c r="AY640" s="52">
        <f>IF(参照!E640="","",参照!E640)</f>
        <v>0</v>
      </c>
      <c r="AZ640" s="52" t="str">
        <f>IF(参照!F640="","",参照!F640)</f>
        <v>全農エネルギー(株)</v>
      </c>
      <c r="BA640" s="52" t="str">
        <f>IF(参照!G640="","",参照!G640)</f>
        <v>全農エネルギー(株)_メニューB</v>
      </c>
      <c r="BB640" s="52">
        <f t="shared" si="40"/>
        <v>0</v>
      </c>
      <c r="BD640" s="52" t="str">
        <f>IF(参照!L640="","",参照!L640)</f>
        <v/>
      </c>
    </row>
    <row r="641" spans="47:56">
      <c r="AU641" s="52" t="str">
        <f>IF(参照!A641="","",参照!A641)</f>
        <v/>
      </c>
      <c r="AV641" s="52" t="str">
        <f>IF(参照!B641="","",参照!B641)</f>
        <v/>
      </c>
      <c r="AW641" s="52" t="str">
        <f>IF(参照!C641="","",参照!C641)</f>
        <v/>
      </c>
      <c r="AX641" s="52" t="str">
        <f>IF(参照!D641="","",参照!D641)</f>
        <v>メニューC</v>
      </c>
      <c r="AY641" s="52">
        <f>IF(参照!E641="","",参照!E641)</f>
        <v>0</v>
      </c>
      <c r="AZ641" s="52" t="str">
        <f>IF(参照!F641="","",参照!F641)</f>
        <v>全農エネルギー(株)</v>
      </c>
      <c r="BA641" s="52" t="str">
        <f>IF(参照!G641="","",参照!G641)</f>
        <v>全農エネルギー(株)_メニューC</v>
      </c>
      <c r="BB641" s="52">
        <f t="shared" si="40"/>
        <v>0</v>
      </c>
      <c r="BD641" s="52" t="str">
        <f>IF(参照!L641="","",参照!L641)</f>
        <v/>
      </c>
    </row>
    <row r="642" spans="47:56">
      <c r="AU642" s="52" t="str">
        <f>IF(参照!A642="","",参照!A642)</f>
        <v/>
      </c>
      <c r="AV642" s="52" t="str">
        <f>IF(参照!B642="","",参照!B642)</f>
        <v/>
      </c>
      <c r="AW642" s="52" t="str">
        <f>IF(参照!C642="","",参照!C642)</f>
        <v/>
      </c>
      <c r="AX642" s="52" t="str">
        <f>IF(参照!D642="","",参照!D642)</f>
        <v>メニューD(残差)</v>
      </c>
      <c r="AY642" s="52">
        <f>IF(参照!E642="","",参照!E642)</f>
        <v>4.8799999999999999E-4</v>
      </c>
      <c r="AZ642" s="52" t="str">
        <f>IF(参照!F642="","",参照!F642)</f>
        <v>全農エネルギー(株)</v>
      </c>
      <c r="BA642" s="52" t="str">
        <f>IF(参照!G642="","",参照!G642)</f>
        <v>全農エネルギー(株)_メニューD(残差)</v>
      </c>
      <c r="BB642" s="52">
        <f t="shared" si="40"/>
        <v>0.48799999999999999</v>
      </c>
      <c r="BD642" s="52" t="str">
        <f>IF(参照!L642="","",参照!L642)</f>
        <v/>
      </c>
    </row>
    <row r="643" spans="47:56">
      <c r="AU643" s="52" t="str">
        <f>IF(参照!A643="","",参照!A643)</f>
        <v/>
      </c>
      <c r="AV643" s="52" t="str">
        <f>IF(参照!B643="","",参照!B643)</f>
        <v/>
      </c>
      <c r="AW643" s="52" t="str">
        <f>IF(参照!C643="","",参照!C643)</f>
        <v/>
      </c>
      <c r="AX643" s="52" t="str">
        <f>IF(参照!D643="","",参照!D643)</f>
        <v>(参考値)事業者全体</v>
      </c>
      <c r="AY643" s="52">
        <f>IF(参照!E643="","",参照!E643)</f>
        <v>4.7899999999999999E-4</v>
      </c>
      <c r="AZ643" s="52" t="str">
        <f>IF(参照!F643="","",参照!F643)</f>
        <v>全農エネルギー(株)</v>
      </c>
      <c r="BA643" s="52" t="str">
        <f>IF(参照!G643="","",参照!G643)</f>
        <v>全農エネルギー(株)_(参考値)事業者全体</v>
      </c>
      <c r="BB643" s="52">
        <f t="shared" si="40"/>
        <v>0.47899999999999998</v>
      </c>
      <c r="BD643" s="52" t="str">
        <f>IF(参照!L643="","",参照!L643)</f>
        <v/>
      </c>
    </row>
    <row r="644" spans="47:56">
      <c r="AU644" s="52" t="str">
        <f>IF(参照!A644="","",参照!A644)</f>
        <v>A0311</v>
      </c>
      <c r="AV644" s="52" t="str">
        <f>IF(参照!B644="","",参照!B644)</f>
        <v>(株)ハルエネ</v>
      </c>
      <c r="AW644" s="52">
        <f>IF(参照!C644="","",参照!C644)</f>
        <v>4.9700000000000005E-4</v>
      </c>
      <c r="AX644" s="52" t="str">
        <f>IF(参照!D644="","",参照!D644)</f>
        <v/>
      </c>
      <c r="AY644" s="52">
        <f>IF(参照!E644="","",参照!E644)</f>
        <v>4.6599999999999994E-4</v>
      </c>
      <c r="AZ644" s="52" t="str">
        <f>IF(参照!F644="","",参照!F644)</f>
        <v>(株)ハルエネ</v>
      </c>
      <c r="BA644" s="52" t="str">
        <f>IF(参照!G644="","",参照!G644)</f>
        <v>(株)ハルエネ_</v>
      </c>
      <c r="BB644" s="52">
        <f t="shared" si="40"/>
        <v>0.46599999999999997</v>
      </c>
      <c r="BD644" s="52" t="str">
        <f>IF(参照!L644="","",参照!L644)</f>
        <v/>
      </c>
    </row>
    <row r="645" spans="47:56">
      <c r="AU645" s="52" t="str">
        <f>IF(参照!A645="","",参照!A645)</f>
        <v>A0312</v>
      </c>
      <c r="AV645" s="52" t="str">
        <f>IF(参照!B645="","",参照!B645)</f>
        <v>三愛オブリ(株)(旧：三愛石油(株))</v>
      </c>
      <c r="AW645" s="52">
        <f>IF(参照!C645="","",参照!C645)</f>
        <v>5.0299999999999997E-4</v>
      </c>
      <c r="AX645" s="52" t="str">
        <f>IF(参照!D645="","",参照!D645)</f>
        <v/>
      </c>
      <c r="AY645" s="52">
        <f>IF(参照!E645="","",参照!E645)</f>
        <v>4.4700000000000002E-4</v>
      </c>
      <c r="AZ645" s="52" t="str">
        <f>IF(参照!F645="","",参照!F645)</f>
        <v>三愛オブリ(株)(旧：三愛石油(株))</v>
      </c>
      <c r="BA645" s="52" t="str">
        <f>IF(参照!G645="","",参照!G645)</f>
        <v>三愛オブリ(株)(旧：三愛石油(株))_</v>
      </c>
      <c r="BB645" s="52">
        <f t="shared" ref="BB645:BB708" si="41">AY645*1000</f>
        <v>0.44700000000000001</v>
      </c>
      <c r="BD645" s="52" t="str">
        <f>IF(参照!L645="","",参照!L645)</f>
        <v/>
      </c>
    </row>
    <row r="646" spans="47:56">
      <c r="AU646" s="52" t="str">
        <f>IF(参照!A646="","",参照!A646)</f>
        <v>A0313</v>
      </c>
      <c r="AV646" s="52" t="str">
        <f>IF(参照!B646="","",参照!B646)</f>
        <v>(株)リケン工業</v>
      </c>
      <c r="AW646" s="52">
        <f>IF(参照!C646="","",参照!C646)</f>
        <v>4.9100000000000001E-4</v>
      </c>
      <c r="AX646" s="52" t="str">
        <f>IF(参照!D646="","",参照!D646)</f>
        <v/>
      </c>
      <c r="AY646" s="52">
        <f>IF(参照!E646="","",参照!E646)</f>
        <v>5.1000000000000004E-4</v>
      </c>
      <c r="AZ646" s="52" t="str">
        <f>IF(参照!F646="","",参照!F646)</f>
        <v>(株)リケン工業</v>
      </c>
      <c r="BA646" s="52" t="str">
        <f>IF(参照!G646="","",参照!G646)</f>
        <v>(株)リケン工業_</v>
      </c>
      <c r="BB646" s="52">
        <f t="shared" si="41"/>
        <v>0.51</v>
      </c>
      <c r="BD646" s="52" t="str">
        <f>IF(参照!L646="","",参照!L646)</f>
        <v/>
      </c>
    </row>
    <row r="647" spans="47:56">
      <c r="AU647" s="52" t="str">
        <f>IF(参照!A647="","",参照!A647)</f>
        <v>A0314</v>
      </c>
      <c r="AV647" s="52" t="str">
        <f>IF(参照!B647="","",参照!B647)</f>
        <v>(株)ビビット</v>
      </c>
      <c r="AW647" s="52">
        <f>IF(参照!C647="","",参照!C647)</f>
        <v>5.5699999999999999E-4</v>
      </c>
      <c r="AX647" s="52" t="str">
        <f>IF(参照!D647="","",参照!D647)</f>
        <v/>
      </c>
      <c r="AY647" s="52">
        <f>IF(参照!E647="","",参照!E647)</f>
        <v>5.9299999999999999E-4</v>
      </c>
      <c r="AZ647" s="52" t="str">
        <f>IF(参照!F647="","",参照!F647)</f>
        <v>(株)ビビット</v>
      </c>
      <c r="BA647" s="52" t="str">
        <f>IF(参照!G647="","",参照!G647)</f>
        <v>(株)ビビット_</v>
      </c>
      <c r="BB647" s="52">
        <f t="shared" si="41"/>
        <v>0.59299999999999997</v>
      </c>
      <c r="BD647" s="52" t="str">
        <f>IF(参照!L647="","",参照!L647)</f>
        <v/>
      </c>
    </row>
    <row r="648" spans="47:56">
      <c r="AU648" s="52" t="str">
        <f>IF(参照!A648="","",参照!A648)</f>
        <v>A0315</v>
      </c>
      <c r="AV648" s="52" t="str">
        <f>IF(参照!B648="","",参照!B648)</f>
        <v>(株)おおた電力</v>
      </c>
      <c r="AW648" s="52">
        <f>IF(参照!C648="","",参照!C648)</f>
        <v>3.6400000000000001E-4</v>
      </c>
      <c r="AX648" s="52" t="str">
        <f>IF(参照!D648="","",参照!D648)</f>
        <v/>
      </c>
      <c r="AY648" s="52">
        <f>IF(参照!E648="","",参照!E648)</f>
        <v>3.0800000000000001E-4</v>
      </c>
      <c r="AZ648" s="52" t="str">
        <f>IF(参照!F648="","",参照!F648)</f>
        <v>(株)おおた電力</v>
      </c>
      <c r="BA648" s="52" t="str">
        <f>IF(参照!G648="","",参照!G648)</f>
        <v>(株)おおた電力_</v>
      </c>
      <c r="BB648" s="52">
        <f t="shared" si="41"/>
        <v>0.308</v>
      </c>
      <c r="BD648" s="52" t="str">
        <f>IF(参照!L648="","",参照!L648)</f>
        <v/>
      </c>
    </row>
    <row r="649" spans="47:56">
      <c r="AU649" s="52" t="str">
        <f>IF(参照!A649="","",参照!A649)</f>
        <v>A0317</v>
      </c>
      <c r="AV649" s="52" t="str">
        <f>IF(参照!B649="","",参照!B649)</f>
        <v>伊藤忠プランテック(株)</v>
      </c>
      <c r="AW649" s="52">
        <f>IF(参照!C649="","",参照!C649)</f>
        <v>4.8099999999999998E-4</v>
      </c>
      <c r="AX649" s="52" t="str">
        <f>IF(参照!D649="","",参照!D649)</f>
        <v/>
      </c>
      <c r="AY649" s="52">
        <f>IF(参照!E649="","",参照!E649)</f>
        <v>5.9199999999999997E-4</v>
      </c>
      <c r="AZ649" s="52" t="str">
        <f>IF(参照!F649="","",参照!F649)</f>
        <v>伊藤忠プランテック(株)</v>
      </c>
      <c r="BA649" s="52" t="str">
        <f>IF(参照!G649="","",参照!G649)</f>
        <v>伊藤忠プランテック(株)_</v>
      </c>
      <c r="BB649" s="52">
        <f t="shared" si="41"/>
        <v>0.59199999999999997</v>
      </c>
      <c r="BD649" s="52" t="str">
        <f>IF(参照!L649="","",参照!L649)</f>
        <v/>
      </c>
    </row>
    <row r="650" spans="47:56">
      <c r="AU650" s="52" t="str">
        <f>IF(参照!A650="","",参照!A650)</f>
        <v>A0318</v>
      </c>
      <c r="AV650" s="52" t="str">
        <f>IF(参照!B650="","",参照!B650)</f>
        <v>(株)オカモト</v>
      </c>
      <c r="AW650" s="52">
        <f>IF(参照!C650="","",参照!C650)</f>
        <v>5.1699999999999999E-4</v>
      </c>
      <c r="AX650" s="52" t="str">
        <f>IF(参照!D650="","",参照!D650)</f>
        <v/>
      </c>
      <c r="AY650" s="52">
        <f>IF(参照!E650="","",参照!E650)</f>
        <v>4.95E-4</v>
      </c>
      <c r="AZ650" s="52" t="str">
        <f>IF(参照!F650="","",参照!F650)</f>
        <v>(株)オカモト</v>
      </c>
      <c r="BA650" s="52" t="str">
        <f>IF(参照!G650="","",参照!G650)</f>
        <v>(株)オカモト_</v>
      </c>
      <c r="BB650" s="52">
        <f t="shared" si="41"/>
        <v>0.495</v>
      </c>
      <c r="BD650" s="52" t="str">
        <f>IF(参照!L650="","",参照!L650)</f>
        <v/>
      </c>
    </row>
    <row r="651" spans="47:56">
      <c r="AU651" s="52" t="str">
        <f>IF(参照!A651="","",参照!A651)</f>
        <v>A0323</v>
      </c>
      <c r="AV651" s="52" t="str">
        <f>IF(参照!B651="","",参照!B651)</f>
        <v>キタコー(株)</v>
      </c>
      <c r="AW651" s="52">
        <f>IF(参照!C651="","",参照!C651)</f>
        <v>4.5399999999999998E-4</v>
      </c>
      <c r="AX651" s="52" t="str">
        <f>IF(参照!D651="","",参照!D651)</f>
        <v/>
      </c>
      <c r="AY651" s="52">
        <f>IF(参照!E651="","",参照!E651)</f>
        <v>3.9800000000000002E-4</v>
      </c>
      <c r="AZ651" s="52" t="str">
        <f>IF(参照!F651="","",参照!F651)</f>
        <v>キタコー(株)</v>
      </c>
      <c r="BA651" s="52" t="str">
        <f>IF(参照!G651="","",参照!G651)</f>
        <v>キタコー(株)_</v>
      </c>
      <c r="BB651" s="52">
        <f t="shared" si="41"/>
        <v>0.39800000000000002</v>
      </c>
      <c r="BD651" s="52" t="str">
        <f>IF(参照!L651="","",参照!L651)</f>
        <v/>
      </c>
    </row>
    <row r="652" spans="47:56">
      <c r="AU652" s="52" t="str">
        <f>IF(参照!A652="","",参照!A652)</f>
        <v>A0324</v>
      </c>
      <c r="AV652" s="52" t="str">
        <f>IF(参照!B652="","",参照!B652)</f>
        <v>生活協同組合コープしが</v>
      </c>
      <c r="AW652" s="52">
        <f>IF(参照!C652="","",参照!C652)</f>
        <v>3.7399999999999998E-4</v>
      </c>
      <c r="AX652" s="52" t="str">
        <f>IF(参照!D652="","",参照!D652)</f>
        <v>メニューA</v>
      </c>
      <c r="AY652" s="52">
        <f>IF(参照!E652="","",参照!E652)</f>
        <v>0</v>
      </c>
      <c r="AZ652" s="52" t="str">
        <f>IF(参照!F652="","",参照!F652)</f>
        <v>生活協同組合コープしが</v>
      </c>
      <c r="BA652" s="52" t="str">
        <f>IF(参照!G652="","",参照!G652)</f>
        <v>生活協同組合コープしが_メニューA</v>
      </c>
      <c r="BB652" s="52">
        <f t="shared" si="41"/>
        <v>0</v>
      </c>
      <c r="BD652" s="52" t="str">
        <f>IF(参照!L652="","",参照!L652)</f>
        <v/>
      </c>
    </row>
    <row r="653" spans="47:56">
      <c r="AU653" s="52" t="str">
        <f>IF(参照!A653="","",参照!A653)</f>
        <v/>
      </c>
      <c r="AV653" s="52" t="str">
        <f>IF(参照!B653="","",参照!B653)</f>
        <v/>
      </c>
      <c r="AW653" s="52" t="str">
        <f>IF(参照!C653="","",参照!C653)</f>
        <v/>
      </c>
      <c r="AX653" s="52" t="str">
        <f>IF(参照!D653="","",参照!D653)</f>
        <v>メニューB(残差)</v>
      </c>
      <c r="AY653" s="52">
        <f>IF(参照!E653="","",参照!E653)</f>
        <v>3.19E-4</v>
      </c>
      <c r="AZ653" s="52" t="str">
        <f>IF(参照!F653="","",参照!F653)</f>
        <v>生活協同組合コープしが</v>
      </c>
      <c r="BA653" s="52" t="str">
        <f>IF(参照!G653="","",参照!G653)</f>
        <v>生活協同組合コープしが_メニューB(残差)</v>
      </c>
      <c r="BB653" s="52">
        <f t="shared" si="41"/>
        <v>0.31900000000000001</v>
      </c>
      <c r="BD653" s="52" t="str">
        <f>IF(参照!L653="","",参照!L653)</f>
        <v/>
      </c>
    </row>
    <row r="654" spans="47:56">
      <c r="AU654" s="52" t="str">
        <f>IF(参照!A654="","",参照!A654)</f>
        <v/>
      </c>
      <c r="AV654" s="52" t="str">
        <f>IF(参照!B654="","",参照!B654)</f>
        <v/>
      </c>
      <c r="AW654" s="52" t="str">
        <f>IF(参照!C654="","",参照!C654)</f>
        <v/>
      </c>
      <c r="AX654" s="52" t="str">
        <f>IF(参照!D654="","",参照!D654)</f>
        <v>(参考値)事業者全体</v>
      </c>
      <c r="AY654" s="52">
        <f>IF(参照!E654="","",参照!E654)</f>
        <v>3.4000000000000002E-4</v>
      </c>
      <c r="AZ654" s="52" t="str">
        <f>IF(参照!F654="","",参照!F654)</f>
        <v>生活協同組合コープしが</v>
      </c>
      <c r="BA654" s="52" t="str">
        <f>IF(参照!G654="","",参照!G654)</f>
        <v>生活協同組合コープしが_(参考値)事業者全体</v>
      </c>
      <c r="BB654" s="52">
        <f t="shared" si="41"/>
        <v>0.34</v>
      </c>
      <c r="BD654" s="52" t="str">
        <f>IF(参照!L654="","",参照!L654)</f>
        <v/>
      </c>
    </row>
    <row r="655" spans="47:56">
      <c r="AU655" s="52" t="str">
        <f>IF(参照!A655="","",参照!A655)</f>
        <v>A0330</v>
      </c>
      <c r="AV655" s="52" t="str">
        <f>IF(参照!B655="","",参照!B655)</f>
        <v>香川電力(株)　</v>
      </c>
      <c r="AW655" s="52">
        <f>IF(参照!C655="","",参照!C655)</f>
        <v>4.8500000000000003E-4</v>
      </c>
      <c r="AX655" s="52" t="str">
        <f>IF(参照!D655="","",参照!D655)</f>
        <v>メニューA</v>
      </c>
      <c r="AY655" s="52">
        <f>IF(参照!E655="","",参照!E655)</f>
        <v>0</v>
      </c>
      <c r="AZ655" s="52" t="str">
        <f>IF(参照!F655="","",参照!F655)</f>
        <v>香川電力(株)　</v>
      </c>
      <c r="BA655" s="52" t="str">
        <f>IF(参照!G655="","",参照!G655)</f>
        <v>香川電力(株)　_メニューA</v>
      </c>
      <c r="BB655" s="52">
        <f t="shared" si="41"/>
        <v>0</v>
      </c>
      <c r="BD655" s="52" t="str">
        <f>IF(参照!L655="","",参照!L655)</f>
        <v/>
      </c>
    </row>
    <row r="656" spans="47:56">
      <c r="AU656" s="52" t="str">
        <f>IF(参照!A656="","",参照!A656)</f>
        <v/>
      </c>
      <c r="AV656" s="52" t="str">
        <f>IF(参照!B656="","",参照!B656)</f>
        <v/>
      </c>
      <c r="AW656" s="52" t="str">
        <f>IF(参照!C656="","",参照!C656)</f>
        <v/>
      </c>
      <c r="AX656" s="52" t="str">
        <f>IF(参照!D656="","",参照!D656)</f>
        <v>メニューB(残差)</v>
      </c>
      <c r="AY656" s="52">
        <f>IF(参照!E656="","",参照!E656)</f>
        <v>4.84E-4</v>
      </c>
      <c r="AZ656" s="52" t="str">
        <f>IF(参照!F656="","",参照!F656)</f>
        <v>香川電力(株)　</v>
      </c>
      <c r="BA656" s="52" t="str">
        <f>IF(参照!G656="","",参照!G656)</f>
        <v>香川電力(株)　_メニューB(残差)</v>
      </c>
      <c r="BB656" s="52">
        <f t="shared" si="41"/>
        <v>0.48399999999999999</v>
      </c>
      <c r="BD656" s="52" t="str">
        <f>IF(参照!L656="","",参照!L656)</f>
        <v/>
      </c>
    </row>
    <row r="657" spans="47:56">
      <c r="AU657" s="52" t="str">
        <f>IF(参照!A657="","",参照!A657)</f>
        <v/>
      </c>
      <c r="AV657" s="52" t="str">
        <f>IF(参照!B657="","",参照!B657)</f>
        <v/>
      </c>
      <c r="AW657" s="52" t="str">
        <f>IF(参照!C657="","",参照!C657)</f>
        <v/>
      </c>
      <c r="AX657" s="52" t="str">
        <f>IF(参照!D657="","",参照!D657)</f>
        <v>(参考値)事業者全体</v>
      </c>
      <c r="AY657" s="52">
        <f>IF(参照!E657="","",参照!E657)</f>
        <v>5.04E-4</v>
      </c>
      <c r="AZ657" s="52" t="str">
        <f>IF(参照!F657="","",参照!F657)</f>
        <v>香川電力(株)　</v>
      </c>
      <c r="BA657" s="52" t="str">
        <f>IF(参照!G657="","",参照!G657)</f>
        <v>香川電力(株)　_(参考値)事業者全体</v>
      </c>
      <c r="BB657" s="52">
        <f t="shared" si="41"/>
        <v>0.504</v>
      </c>
      <c r="BD657" s="52" t="str">
        <f>IF(参照!L657="","",参照!L657)</f>
        <v/>
      </c>
    </row>
    <row r="658" spans="47:56">
      <c r="AU658" s="52" t="str">
        <f>IF(参照!A658="","",参照!A658)</f>
        <v>A0332</v>
      </c>
      <c r="AV658" s="52" t="str">
        <f>IF(参照!B658="","",参照!B658)</f>
        <v>(株)ＰｉｎＴ</v>
      </c>
      <c r="AW658" s="52">
        <f>IF(参照!C658="","",参照!C658)</f>
        <v>4.8999999999999998E-4</v>
      </c>
      <c r="AX658" s="52" t="str">
        <f>IF(参照!D658="","",参照!D658)</f>
        <v/>
      </c>
      <c r="AY658" s="52">
        <f>IF(参照!E658="","",参照!E658)</f>
        <v>4.3399999999999998E-4</v>
      </c>
      <c r="AZ658" s="52" t="str">
        <f>IF(参照!F658="","",参照!F658)</f>
        <v>(株)ＰｉｎＴ</v>
      </c>
      <c r="BA658" s="52" t="str">
        <f>IF(参照!G658="","",参照!G658)</f>
        <v>(株)ＰｉｎＴ_</v>
      </c>
      <c r="BB658" s="52">
        <f t="shared" si="41"/>
        <v>0.434</v>
      </c>
      <c r="BD658" s="52" t="str">
        <f>IF(参照!L658="","",参照!L658)</f>
        <v/>
      </c>
    </row>
    <row r="659" spans="47:56">
      <c r="AU659" s="52" t="str">
        <f>IF(参照!A659="","",参照!A659)</f>
        <v>A0336</v>
      </c>
      <c r="AV659" s="52" t="str">
        <f>IF(参照!B659="","",参照!B659)</f>
        <v>(株)沖縄ガスニューパワー</v>
      </c>
      <c r="AW659" s="52" t="str">
        <f>IF(参照!C659="","",参照!C659)</f>
        <v>0.000453※</v>
      </c>
      <c r="AX659" s="52" t="str">
        <f>IF(参照!D659="","",参照!D659)</f>
        <v>メニューA</v>
      </c>
      <c r="AY659" s="52">
        <f>IF(参照!E659="","",参照!E659)</f>
        <v>0</v>
      </c>
      <c r="AZ659" s="52" t="str">
        <f>IF(参照!F659="","",参照!F659)</f>
        <v>(株)沖縄ガスニューパワー</v>
      </c>
      <c r="BA659" s="52" t="str">
        <f>IF(参照!G659="","",参照!G659)</f>
        <v>(株)沖縄ガスニューパワー_メニューA</v>
      </c>
      <c r="BB659" s="52">
        <f t="shared" si="41"/>
        <v>0</v>
      </c>
      <c r="BD659" s="52" t="str">
        <f>IF(参照!L659="","",参照!L659)</f>
        <v/>
      </c>
    </row>
    <row r="660" spans="47:56">
      <c r="AU660" s="52" t="str">
        <f>IF(参照!A660="","",参照!A660)</f>
        <v/>
      </c>
      <c r="AV660" s="52" t="str">
        <f>IF(参照!B660="","",参照!B660)</f>
        <v/>
      </c>
      <c r="AW660" s="52" t="str">
        <f>IF(参照!C660="","",参照!C660)</f>
        <v/>
      </c>
      <c r="AX660" s="52" t="str">
        <f>IF(参照!D660="","",参照!D660)</f>
        <v>メニューB(残差)</v>
      </c>
      <c r="AY660" s="52">
        <f>IF(参照!E660="","",参照!E660)</f>
        <v>3.2499999999999999E-4</v>
      </c>
      <c r="AZ660" s="52" t="str">
        <f>IF(参照!F660="","",参照!F660)</f>
        <v>(株)沖縄ガスニューパワー</v>
      </c>
      <c r="BA660" s="52" t="str">
        <f>IF(参照!G660="","",参照!G660)</f>
        <v>(株)沖縄ガスニューパワー_メニューB(残差)</v>
      </c>
      <c r="BB660" s="52">
        <f t="shared" si="41"/>
        <v>0.32500000000000001</v>
      </c>
      <c r="BD660" s="52" t="str">
        <f>IF(参照!L660="","",参照!L660)</f>
        <v/>
      </c>
    </row>
    <row r="661" spans="47:56">
      <c r="AU661" s="52" t="str">
        <f>IF(参照!A661="","",参照!A661)</f>
        <v/>
      </c>
      <c r="AV661" s="52" t="str">
        <f>IF(参照!B661="","",参照!B661)</f>
        <v/>
      </c>
      <c r="AW661" s="52" t="str">
        <f>IF(参照!C661="","",参照!C661)</f>
        <v/>
      </c>
      <c r="AX661" s="52" t="str">
        <f>IF(参照!D661="","",参照!D661)</f>
        <v>(参考値)事業者全体</v>
      </c>
      <c r="AY661" s="52">
        <f>IF(参照!E661="","",参照!E661)</f>
        <v>7.4899999999999999E-4</v>
      </c>
      <c r="AZ661" s="52" t="str">
        <f>IF(参照!F661="","",参照!F661)</f>
        <v>(株)沖縄ガスニューパワー</v>
      </c>
      <c r="BA661" s="52" t="str">
        <f>IF(参照!G661="","",参照!G661)</f>
        <v>(株)沖縄ガスニューパワー_(参考値)事業者全体</v>
      </c>
      <c r="BB661" s="52">
        <f t="shared" si="41"/>
        <v>0.749</v>
      </c>
      <c r="BD661" s="52" t="str">
        <f>IF(参照!L661="","",参照!L661)</f>
        <v/>
      </c>
    </row>
    <row r="662" spans="47:56">
      <c r="AU662" s="52" t="str">
        <f>IF(参照!A662="","",参照!A662)</f>
        <v>A0337</v>
      </c>
      <c r="AV662" s="52" t="str">
        <f>IF(参照!B662="","",参照!B662)</f>
        <v>諏訪瓦斯(株)</v>
      </c>
      <c r="AW662" s="52">
        <f>IF(参照!C662="","",参照!C662)</f>
        <v>3.6400000000000001E-4</v>
      </c>
      <c r="AX662" s="52" t="str">
        <f>IF(参照!D662="","",参照!D662)</f>
        <v/>
      </c>
      <c r="AY662" s="52">
        <f>IF(参照!E662="","",参照!E662)</f>
        <v>3.0800000000000001E-4</v>
      </c>
      <c r="AZ662" s="52" t="str">
        <f>IF(参照!F662="","",参照!F662)</f>
        <v>諏訪瓦斯(株)</v>
      </c>
      <c r="BA662" s="52" t="str">
        <f>IF(参照!G662="","",参照!G662)</f>
        <v>諏訪瓦斯(株)_</v>
      </c>
      <c r="BB662" s="52">
        <f t="shared" si="41"/>
        <v>0.308</v>
      </c>
      <c r="BD662" s="52" t="str">
        <f>IF(参照!L662="","",参照!L662)</f>
        <v/>
      </c>
    </row>
    <row r="663" spans="47:56">
      <c r="AU663" s="52" t="str">
        <f>IF(参照!A663="","",参照!A663)</f>
        <v>A0338</v>
      </c>
      <c r="AV663" s="52" t="str">
        <f>IF(参照!B663="","",参照!B663)</f>
        <v>エッセンシャルエナジー(株)</v>
      </c>
      <c r="AW663" s="52">
        <f>IF(参照!C663="","",参照!C663)</f>
        <v>4.9299999999999995E-4</v>
      </c>
      <c r="AX663" s="52" t="str">
        <f>IF(参照!D663="","",参照!D663)</f>
        <v/>
      </c>
      <c r="AY663" s="52">
        <f>IF(参照!E663="","",参照!E663)</f>
        <v>4.37E-4</v>
      </c>
      <c r="AZ663" s="52" t="str">
        <f>IF(参照!F663="","",参照!F663)</f>
        <v>エッセンシャルエナジー(株)</v>
      </c>
      <c r="BA663" s="52" t="str">
        <f>IF(参照!G663="","",参照!G663)</f>
        <v>エッセンシャルエナジー(株)_</v>
      </c>
      <c r="BB663" s="52">
        <f t="shared" si="41"/>
        <v>0.437</v>
      </c>
      <c r="BD663" s="52" t="str">
        <f>IF(参照!L663="","",参照!L663)</f>
        <v/>
      </c>
    </row>
    <row r="664" spans="47:56">
      <c r="AU664" s="52" t="str">
        <f>IF(参照!A664="","",参照!A664)</f>
        <v>A0340</v>
      </c>
      <c r="AV664" s="52" t="str">
        <f>IF(参照!B664="","",参照!B664)</f>
        <v>(株)エージーピー　</v>
      </c>
      <c r="AW664" s="52">
        <f>IF(参照!C664="","",参照!C664)</f>
        <v>3.8299999999999999E-4</v>
      </c>
      <c r="AX664" s="52" t="str">
        <f>IF(参照!D664="","",参照!D664)</f>
        <v/>
      </c>
      <c r="AY664" s="52">
        <f>IF(参照!E664="","",参照!E664)</f>
        <v>3.2699999999999998E-4</v>
      </c>
      <c r="AZ664" s="52" t="str">
        <f>IF(参照!F664="","",参照!F664)</f>
        <v>(株)エージーピー　</v>
      </c>
      <c r="BA664" s="52" t="str">
        <f>IF(参照!G664="","",参照!G664)</f>
        <v>(株)エージーピー　_</v>
      </c>
      <c r="BB664" s="52">
        <f t="shared" si="41"/>
        <v>0.32699999999999996</v>
      </c>
      <c r="BD664" s="52" t="str">
        <f>IF(参照!L664="","",参照!L664)</f>
        <v/>
      </c>
    </row>
    <row r="665" spans="47:56">
      <c r="AU665" s="52" t="str">
        <f>IF(参照!A665="","",参照!A665)</f>
        <v>A0342</v>
      </c>
      <c r="AV665" s="52" t="str">
        <f>IF(参照!B665="","",参照!B665)</f>
        <v>(株)いちき串木野電力</v>
      </c>
      <c r="AW665" s="52">
        <f>IF(参照!C665="","",参照!C665)</f>
        <v>5.5099999999999995E-4</v>
      </c>
      <c r="AX665" s="52" t="str">
        <f>IF(参照!D665="","",参照!D665)</f>
        <v/>
      </c>
      <c r="AY665" s="52">
        <f>IF(参照!E665="","",参照!E665)</f>
        <v>5.3399999999999997E-4</v>
      </c>
      <c r="AZ665" s="52" t="str">
        <f>IF(参照!F665="","",参照!F665)</f>
        <v>(株)いちき串木野電力</v>
      </c>
      <c r="BA665" s="52" t="str">
        <f>IF(参照!G665="","",参照!G665)</f>
        <v>(株)いちき串木野電力_</v>
      </c>
      <c r="BB665" s="52">
        <f t="shared" si="41"/>
        <v>0.53399999999999992</v>
      </c>
      <c r="BD665" s="52" t="str">
        <f>IF(参照!L665="","",参照!L665)</f>
        <v/>
      </c>
    </row>
    <row r="666" spans="47:56">
      <c r="AU666" s="52" t="str">
        <f>IF(参照!A666="","",参照!A666)</f>
        <v>A0343</v>
      </c>
      <c r="AV666" s="52" t="str">
        <f>IF(参照!B666="","",参照!B666)</f>
        <v>(株)クローバー・テクノロジーズ(旧：四つ葉電力(株))</v>
      </c>
      <c r="AW666" s="52">
        <f>IF(参照!C666="","",参照!C666)</f>
        <v>4.3100000000000001E-4</v>
      </c>
      <c r="AX666" s="52" t="str">
        <f>IF(参照!D666="","",参照!D666)</f>
        <v/>
      </c>
      <c r="AY666" s="52">
        <f>IF(参照!E666="","",参照!E666)</f>
        <v>4.7899999999999999E-4</v>
      </c>
      <c r="AZ666" s="52" t="str">
        <f>IF(参照!F666="","",参照!F666)</f>
        <v>(株)クローバー・テクノロジーズ(旧：四つ葉電力(株))</v>
      </c>
      <c r="BA666" s="52" t="str">
        <f>IF(参照!G666="","",参照!G666)</f>
        <v>(株)クローバー・テクノロジーズ(旧：四つ葉電力(株))_</v>
      </c>
      <c r="BB666" s="52">
        <f t="shared" si="41"/>
        <v>0.47899999999999998</v>
      </c>
      <c r="BD666" s="52" t="str">
        <f>IF(参照!L666="","",参照!L666)</f>
        <v/>
      </c>
    </row>
    <row r="667" spans="47:56">
      <c r="AU667" s="52" t="str">
        <f>IF(参照!A667="","",参照!A667)</f>
        <v>A0344</v>
      </c>
      <c r="AV667" s="52" t="str">
        <f>IF(参照!B667="","",参照!B667)</f>
        <v>西武ガス(株)</v>
      </c>
      <c r="AW667" s="52">
        <f>IF(参照!C667="","",参照!C667)</f>
        <v>3.6400000000000001E-4</v>
      </c>
      <c r="AX667" s="52" t="str">
        <f>IF(参照!D667="","",参照!D667)</f>
        <v/>
      </c>
      <c r="AY667" s="52">
        <f>IF(参照!E667="","",参照!E667)</f>
        <v>3.0800000000000001E-4</v>
      </c>
      <c r="AZ667" s="52" t="str">
        <f>IF(参照!F667="","",参照!F667)</f>
        <v>西武ガス(株)</v>
      </c>
      <c r="BA667" s="52" t="str">
        <f>IF(参照!G667="","",参照!G667)</f>
        <v>西武ガス(株)_</v>
      </c>
      <c r="BB667" s="52">
        <f t="shared" si="41"/>
        <v>0.308</v>
      </c>
      <c r="BD667" s="52" t="str">
        <f>IF(参照!L667="","",参照!L667)</f>
        <v/>
      </c>
    </row>
    <row r="668" spans="47:56">
      <c r="AU668" s="52" t="str">
        <f>IF(参照!A668="","",参照!A668)</f>
        <v>A0345</v>
      </c>
      <c r="AV668" s="52" t="str">
        <f>IF(参照!B668="","",参照!B668)</f>
        <v>松本ガス(株)</v>
      </c>
      <c r="AW668" s="52">
        <f>IF(参照!C668="","",参照!C668)</f>
        <v>3.6400000000000001E-4</v>
      </c>
      <c r="AX668" s="52" t="str">
        <f>IF(参照!D668="","",参照!D668)</f>
        <v/>
      </c>
      <c r="AY668" s="52">
        <f>IF(参照!E668="","",参照!E668)</f>
        <v>3.0800000000000001E-4</v>
      </c>
      <c r="AZ668" s="52" t="str">
        <f>IF(参照!F668="","",参照!F668)</f>
        <v>松本ガス(株)</v>
      </c>
      <c r="BA668" s="52" t="str">
        <f>IF(参照!G668="","",参照!G668)</f>
        <v>松本ガス(株)_</v>
      </c>
      <c r="BB668" s="52">
        <f t="shared" si="41"/>
        <v>0.308</v>
      </c>
      <c r="BD668" s="52" t="str">
        <f>IF(参照!L668="","",参照!L668)</f>
        <v/>
      </c>
    </row>
    <row r="669" spans="47:56">
      <c r="AU669" s="52" t="str">
        <f>IF(参照!A669="","",参照!A669)</f>
        <v>A0347</v>
      </c>
      <c r="AV669" s="52" t="str">
        <f>IF(参照!B669="","",参照!B669)</f>
        <v>ＦＴエナジー(株)</v>
      </c>
      <c r="AW669" s="52">
        <f>IF(参照!C669="","",参照!C669)</f>
        <v>4.7100000000000001E-4</v>
      </c>
      <c r="AX669" s="52" t="str">
        <f>IF(参照!D669="","",参照!D669)</f>
        <v/>
      </c>
      <c r="AY669" s="52">
        <f>IF(参照!E669="","",参照!E669)</f>
        <v>4.5600000000000003E-4</v>
      </c>
      <c r="AZ669" s="52" t="str">
        <f>IF(参照!F669="","",参照!F669)</f>
        <v>ＦＴエナジー(株)</v>
      </c>
      <c r="BA669" s="52" t="str">
        <f>IF(参照!G669="","",参照!G669)</f>
        <v>ＦＴエナジー(株)_</v>
      </c>
      <c r="BB669" s="52">
        <f t="shared" si="41"/>
        <v>0.45600000000000002</v>
      </c>
      <c r="BD669" s="52" t="str">
        <f>IF(参照!L669="","",参照!L669)</f>
        <v/>
      </c>
    </row>
    <row r="670" spans="47:56">
      <c r="AU670" s="52" t="str">
        <f>IF(参照!A670="","",参照!A670)</f>
        <v>A0348</v>
      </c>
      <c r="AV670" s="52" t="str">
        <f>IF(参照!B670="","",参照!B670)</f>
        <v>南部だんだんエナジー(株)</v>
      </c>
      <c r="AW670" s="52">
        <f>IF(参照!C670="","",参照!C670)</f>
        <v>2.3499999999999999E-4</v>
      </c>
      <c r="AX670" s="52" t="str">
        <f>IF(参照!D670="","",参照!D670)</f>
        <v/>
      </c>
      <c r="AY670" s="52">
        <f>IF(参照!E670="","",参照!E670)</f>
        <v>4.4700000000000002E-4</v>
      </c>
      <c r="AZ670" s="52" t="str">
        <f>IF(参照!F670="","",参照!F670)</f>
        <v>南部だんだんエナジー(株)</v>
      </c>
      <c r="BA670" s="52" t="str">
        <f>IF(参照!G670="","",参照!G670)</f>
        <v>南部だんだんエナジー(株)_</v>
      </c>
      <c r="BB670" s="52">
        <f t="shared" si="41"/>
        <v>0.44700000000000001</v>
      </c>
      <c r="BD670" s="52" t="str">
        <f>IF(参照!L670="","",参照!L670)</f>
        <v/>
      </c>
    </row>
    <row r="671" spans="47:56">
      <c r="AU671" s="52" t="str">
        <f>IF(参照!A671="","",参照!A671)</f>
        <v>A0349</v>
      </c>
      <c r="AV671" s="52" t="str">
        <f>IF(参照!B671="","",参照!B671)</f>
        <v>(株)エフエネ</v>
      </c>
      <c r="AW671" s="52">
        <f>IF(参照!C671="","",参照!C671)</f>
        <v>5.1199999999999998E-4</v>
      </c>
      <c r="AX671" s="52" t="str">
        <f>IF(参照!D671="","",参照!D671)</f>
        <v/>
      </c>
      <c r="AY671" s="52">
        <f>IF(参照!E671="","",参照!E671)</f>
        <v>5.5800000000000001E-4</v>
      </c>
      <c r="AZ671" s="52" t="str">
        <f>IF(参照!F671="","",参照!F671)</f>
        <v>(株)エフエネ</v>
      </c>
      <c r="BA671" s="52" t="str">
        <f>IF(参照!G671="","",参照!G671)</f>
        <v>(株)エフエネ_</v>
      </c>
      <c r="BB671" s="52">
        <f t="shared" si="41"/>
        <v>0.55800000000000005</v>
      </c>
      <c r="BD671" s="52" t="str">
        <f>IF(参照!L671="","",参照!L671)</f>
        <v/>
      </c>
    </row>
    <row r="672" spans="47:56">
      <c r="AU672" s="52" t="str">
        <f>IF(参照!A672="","",参照!A672)</f>
        <v>A0350</v>
      </c>
      <c r="AV672" s="52" t="str">
        <f>IF(参照!B672="","",参照!B672)</f>
        <v>こなんウルトラパワー(株)</v>
      </c>
      <c r="AW672" s="52">
        <f>IF(参照!C672="","",参照!C672)</f>
        <v>2.8299999999999999E-4</v>
      </c>
      <c r="AX672" s="52" t="str">
        <f>IF(参照!D672="","",参照!D672)</f>
        <v/>
      </c>
      <c r="AY672" s="52">
        <f>IF(参照!E672="","",参照!E672)</f>
        <v>4.55E-4</v>
      </c>
      <c r="AZ672" s="52" t="str">
        <f>IF(参照!F672="","",参照!F672)</f>
        <v>こなんウルトラパワー(株)</v>
      </c>
      <c r="BA672" s="52" t="str">
        <f>IF(参照!G672="","",参照!G672)</f>
        <v>こなんウルトラパワー(株)_</v>
      </c>
      <c r="BB672" s="52">
        <f t="shared" si="41"/>
        <v>0.45500000000000002</v>
      </c>
      <c r="BD672" s="52" t="str">
        <f>IF(参照!L672="","",参照!L672)</f>
        <v/>
      </c>
    </row>
    <row r="673" spans="47:56">
      <c r="AU673" s="52" t="str">
        <f>IF(参照!A673="","",参照!A673)</f>
        <v>A0351</v>
      </c>
      <c r="AV673" s="52" t="str">
        <f>IF(参照!B673="","",参照!B673)</f>
        <v>(株)ＣＨＩＢＡむつざわエナジー</v>
      </c>
      <c r="AW673" s="52">
        <f>IF(参照!C673="","",参照!C673)</f>
        <v>3.2499999999999999E-4</v>
      </c>
      <c r="AX673" s="52" t="str">
        <f>IF(参照!D673="","",参照!D673)</f>
        <v/>
      </c>
      <c r="AY673" s="52">
        <f>IF(参照!E673="","",参照!E673)</f>
        <v>5.7600000000000001E-4</v>
      </c>
      <c r="AZ673" s="52" t="str">
        <f>IF(参照!F673="","",参照!F673)</f>
        <v>(株)ＣＨＩＢＡむつざわエナジー</v>
      </c>
      <c r="BA673" s="52" t="str">
        <f>IF(参照!G673="","",参照!G673)</f>
        <v>(株)ＣＨＩＢＡむつざわエナジー_</v>
      </c>
      <c r="BB673" s="52">
        <f t="shared" si="41"/>
        <v>0.57600000000000007</v>
      </c>
      <c r="BD673" s="52" t="str">
        <f>IF(参照!L673="","",参照!L673)</f>
        <v/>
      </c>
    </row>
    <row r="674" spans="47:56">
      <c r="AU674" s="52" t="str">
        <f>IF(参照!A674="","",参照!A674)</f>
        <v>A0352</v>
      </c>
      <c r="AV674" s="52" t="str">
        <f>IF(参照!B674="","",参照!B674)</f>
        <v>(株)関西空調　</v>
      </c>
      <c r="AW674" s="52">
        <f>IF(参照!C674="","",参照!C674)</f>
        <v>4.7399999999999997E-4</v>
      </c>
      <c r="AX674" s="52" t="str">
        <f>IF(参照!D674="","",参照!D674)</f>
        <v/>
      </c>
      <c r="AY674" s="52">
        <f>IF(参照!E674="","",参照!E674)</f>
        <v>5.2500000000000008E-4</v>
      </c>
      <c r="AZ674" s="52" t="str">
        <f>IF(参照!F674="","",参照!F674)</f>
        <v>(株)関西空調　</v>
      </c>
      <c r="BA674" s="52" t="str">
        <f>IF(参照!G674="","",参照!G674)</f>
        <v>(株)関西空調　_</v>
      </c>
      <c r="BB674" s="52">
        <f t="shared" si="41"/>
        <v>0.52500000000000002</v>
      </c>
      <c r="BD674" s="52" t="str">
        <f>IF(参照!L674="","",参照!L674)</f>
        <v/>
      </c>
    </row>
    <row r="675" spans="47:56">
      <c r="AU675" s="52" t="str">
        <f>IF(参照!A675="","",参照!A675)</f>
        <v>A0353</v>
      </c>
      <c r="AV675" s="52" t="str">
        <f>IF(参照!B675="","",参照!B675)</f>
        <v>奥出雲電力(株)</v>
      </c>
      <c r="AW675" s="52">
        <f>IF(参照!C675="","",参照!C675)</f>
        <v>1.65E-4</v>
      </c>
      <c r="AX675" s="52" t="str">
        <f>IF(参照!D675="","",参照!D675)</f>
        <v/>
      </c>
      <c r="AY675" s="52">
        <f>IF(参照!E675="","",参照!E675)</f>
        <v>4.6799999999999999E-4</v>
      </c>
      <c r="AZ675" s="52" t="str">
        <f>IF(参照!F675="","",参照!F675)</f>
        <v>奥出雲電力(株)</v>
      </c>
      <c r="BA675" s="52" t="str">
        <f>IF(参照!G675="","",参照!G675)</f>
        <v>奥出雲電力(株)_</v>
      </c>
      <c r="BB675" s="52">
        <f t="shared" si="41"/>
        <v>0.46799999999999997</v>
      </c>
      <c r="BD675" s="52" t="str">
        <f>IF(参照!L675="","",参照!L675)</f>
        <v/>
      </c>
    </row>
    <row r="676" spans="47:56">
      <c r="AU676" s="52" t="str">
        <f>IF(参照!A676="","",参照!A676)</f>
        <v>A0355</v>
      </c>
      <c r="AV676" s="52" t="str">
        <f>IF(参照!B676="","",参照!B676)</f>
        <v>中央電力(株)</v>
      </c>
      <c r="AW676" s="52">
        <f>IF(参照!C676="","",参照!C676)</f>
        <v>4.7699999999999999E-4</v>
      </c>
      <c r="AX676" s="52" t="str">
        <f>IF(参照!D676="","",参照!D676)</f>
        <v>メニューA</v>
      </c>
      <c r="AY676" s="52">
        <f>IF(参照!E676="","",参照!E676)</f>
        <v>0</v>
      </c>
      <c r="AZ676" s="52" t="str">
        <f>IF(参照!F676="","",参照!F676)</f>
        <v>中央電力(株)</v>
      </c>
      <c r="BA676" s="52" t="str">
        <f>IF(参照!G676="","",参照!G676)</f>
        <v>中央電力(株)_メニューA</v>
      </c>
      <c r="BB676" s="52">
        <f t="shared" si="41"/>
        <v>0</v>
      </c>
      <c r="BD676" s="52" t="str">
        <f>IF(参照!L676="","",参照!L676)</f>
        <v/>
      </c>
    </row>
    <row r="677" spans="47:56">
      <c r="AU677" s="52" t="str">
        <f>IF(参照!A677="","",参照!A677)</f>
        <v/>
      </c>
      <c r="AV677" s="52" t="str">
        <f>IF(参照!B677="","",参照!B677)</f>
        <v/>
      </c>
      <c r="AW677" s="52" t="str">
        <f>IF(参照!C677="","",参照!C677)</f>
        <v/>
      </c>
      <c r="AX677" s="52" t="str">
        <f>IF(参照!D677="","",参照!D677)</f>
        <v>メニューB</v>
      </c>
      <c r="AY677" s="52">
        <f>IF(参照!E677="","",参照!E677)</f>
        <v>0</v>
      </c>
      <c r="AZ677" s="52" t="str">
        <f>IF(参照!F677="","",参照!F677)</f>
        <v>中央電力(株)</v>
      </c>
      <c r="BA677" s="52" t="str">
        <f>IF(参照!G677="","",参照!G677)</f>
        <v>中央電力(株)_メニューB</v>
      </c>
      <c r="BB677" s="52">
        <f t="shared" si="41"/>
        <v>0</v>
      </c>
      <c r="BD677" s="52" t="str">
        <f>IF(参照!L677="","",参照!L677)</f>
        <v/>
      </c>
    </row>
    <row r="678" spans="47:56">
      <c r="AU678" s="52" t="str">
        <f>IF(参照!A678="","",参照!A678)</f>
        <v/>
      </c>
      <c r="AV678" s="52" t="str">
        <f>IF(参照!B678="","",参照!B678)</f>
        <v/>
      </c>
      <c r="AW678" s="52" t="str">
        <f>IF(参照!C678="","",参照!C678)</f>
        <v/>
      </c>
      <c r="AX678" s="52" t="str">
        <f>IF(参照!D678="","",参照!D678)</f>
        <v>メニューC</v>
      </c>
      <c r="AY678" s="52">
        <f>IF(参照!E678="","",参照!E678)</f>
        <v>0</v>
      </c>
      <c r="AZ678" s="52" t="str">
        <f>IF(参照!F678="","",参照!F678)</f>
        <v>中央電力(株)</v>
      </c>
      <c r="BA678" s="52" t="str">
        <f>IF(参照!G678="","",参照!G678)</f>
        <v>中央電力(株)_メニューC</v>
      </c>
      <c r="BB678" s="52">
        <f t="shared" si="41"/>
        <v>0</v>
      </c>
      <c r="BD678" s="52" t="str">
        <f>IF(参照!L678="","",参照!L678)</f>
        <v/>
      </c>
    </row>
    <row r="679" spans="47:56">
      <c r="AU679" s="52" t="str">
        <f>IF(参照!A679="","",参照!A679)</f>
        <v/>
      </c>
      <c r="AV679" s="52" t="str">
        <f>IF(参照!B679="","",参照!B679)</f>
        <v/>
      </c>
      <c r="AW679" s="52" t="str">
        <f>IF(参照!C679="","",参照!C679)</f>
        <v/>
      </c>
      <c r="AX679" s="52" t="str">
        <f>IF(参照!D679="","",参照!D679)</f>
        <v>メニューD(残差)</v>
      </c>
      <c r="AY679" s="52">
        <f>IF(参照!E679="","",参照!E679)</f>
        <v>4.8499999999999997E-4</v>
      </c>
      <c r="AZ679" s="52" t="str">
        <f>IF(参照!F679="","",参照!F679)</f>
        <v>中央電力(株)</v>
      </c>
      <c r="BA679" s="52" t="str">
        <f>IF(参照!G679="","",参照!G679)</f>
        <v>中央電力(株)_メニューD(残差)</v>
      </c>
      <c r="BB679" s="52">
        <f t="shared" si="41"/>
        <v>0.48499999999999999</v>
      </c>
      <c r="BD679" s="52" t="str">
        <f>IF(参照!L679="","",参照!L679)</f>
        <v/>
      </c>
    </row>
    <row r="680" spans="47:56">
      <c r="AU680" s="52" t="str">
        <f>IF(参照!A680="","",参照!A680)</f>
        <v/>
      </c>
      <c r="AV680" s="52" t="str">
        <f>IF(参照!B680="","",参照!B680)</f>
        <v/>
      </c>
      <c r="AW680" s="52" t="str">
        <f>IF(参照!C680="","",参照!C680)</f>
        <v/>
      </c>
      <c r="AX680" s="52" t="str">
        <f>IF(参照!D680="","",参照!D680)</f>
        <v>(参考値)事業者全体</v>
      </c>
      <c r="AY680" s="52">
        <f>IF(参照!E680="","",参照!E680)</f>
        <v>4.8999999999999998E-4</v>
      </c>
      <c r="AZ680" s="52" t="str">
        <f>IF(参照!F680="","",参照!F680)</f>
        <v>中央電力(株)</v>
      </c>
      <c r="BA680" s="52" t="str">
        <f>IF(参照!G680="","",参照!G680)</f>
        <v>中央電力(株)_(参考値)事業者全体</v>
      </c>
      <c r="BB680" s="52">
        <f t="shared" si="41"/>
        <v>0.49</v>
      </c>
      <c r="BD680" s="52" t="str">
        <f>IF(参照!L680="","",参照!L680)</f>
        <v/>
      </c>
    </row>
    <row r="681" spans="47:56">
      <c r="AU681" s="52" t="str">
        <f>IF(参照!A681="","",参照!A681)</f>
        <v>A0356</v>
      </c>
      <c r="AV681" s="52" t="str">
        <f>IF(参照!B681="","",参照!B681)</f>
        <v>(株)成田香取エネルギー</v>
      </c>
      <c r="AW681" s="52">
        <f>IF(参照!C681="","",参照!C681)</f>
        <v>3.4699999999999998E-4</v>
      </c>
      <c r="AX681" s="52" t="str">
        <f>IF(参照!D681="","",参照!D681)</f>
        <v/>
      </c>
      <c r="AY681" s="52">
        <f>IF(参照!E681="","",参照!E681)</f>
        <v>4.3300000000000001E-4</v>
      </c>
      <c r="AZ681" s="52" t="str">
        <f>IF(参照!F681="","",参照!F681)</f>
        <v>(株)成田香取エネルギー</v>
      </c>
      <c r="BA681" s="52" t="str">
        <f>IF(参照!G681="","",参照!G681)</f>
        <v>(株)成田香取エネルギー_</v>
      </c>
      <c r="BB681" s="52">
        <f t="shared" si="41"/>
        <v>0.433</v>
      </c>
      <c r="BD681" s="52" t="str">
        <f>IF(参照!L681="","",参照!L681)</f>
        <v/>
      </c>
    </row>
    <row r="682" spans="47:56">
      <c r="AU682" s="52" t="str">
        <f>IF(参照!A682="","",参照!A682)</f>
        <v>A0360</v>
      </c>
      <c r="AV682" s="52" t="str">
        <f>IF(参照!B682="","",参照!B682)</f>
        <v>グローバルソリューションサービス(株)</v>
      </c>
      <c r="AW682" s="52">
        <f>IF(参照!C682="","",参照!C682)</f>
        <v>5.0000000000000001E-4</v>
      </c>
      <c r="AX682" s="52" t="str">
        <f>IF(参照!D682="","",参照!D682)</f>
        <v/>
      </c>
      <c r="AY682" s="52">
        <f>IF(参照!E682="","",参照!E682)</f>
        <v>5.4199999999999995E-4</v>
      </c>
      <c r="AZ682" s="52" t="str">
        <f>IF(参照!F682="","",参照!F682)</f>
        <v>グローバルソリューションサービス(株)</v>
      </c>
      <c r="BA682" s="52" t="str">
        <f>IF(参照!G682="","",参照!G682)</f>
        <v>グローバルソリューションサービス(株)_</v>
      </c>
      <c r="BB682" s="52">
        <f t="shared" si="41"/>
        <v>0.54199999999999993</v>
      </c>
      <c r="BD682" s="52" t="str">
        <f>IF(参照!L682="","",参照!L682)</f>
        <v/>
      </c>
    </row>
    <row r="683" spans="47:56">
      <c r="AU683" s="52" t="str">
        <f>IF(参照!A683="","",参照!A683)</f>
        <v>A0362</v>
      </c>
      <c r="AV683" s="52" t="str">
        <f>IF(参照!B683="","",参照!B683)</f>
        <v>(株)ＣＷＳ</v>
      </c>
      <c r="AW683" s="52">
        <f>IF(参照!C683="","",参照!C683)</f>
        <v>2.5000000000000001E-4</v>
      </c>
      <c r="AX683" s="52" t="str">
        <f>IF(参照!D683="","",参照!D683)</f>
        <v/>
      </c>
      <c r="AY683" s="52">
        <f>IF(参照!E683="","",参照!E683)</f>
        <v>3.01E-4</v>
      </c>
      <c r="AZ683" s="52" t="str">
        <f>IF(参照!F683="","",参照!F683)</f>
        <v>(株)ＣＷＳ</v>
      </c>
      <c r="BA683" s="52" t="str">
        <f>IF(参照!G683="","",参照!G683)</f>
        <v>(株)ＣＷＳ_</v>
      </c>
      <c r="BB683" s="52">
        <f t="shared" si="41"/>
        <v>0.30099999999999999</v>
      </c>
      <c r="BD683" s="52" t="str">
        <f>IF(参照!L683="","",参照!L683)</f>
        <v/>
      </c>
    </row>
    <row r="684" spans="47:56">
      <c r="AU684" s="52" t="str">
        <f>IF(参照!A684="","",参照!A684)</f>
        <v>A0364</v>
      </c>
      <c r="AV684" s="52" t="str">
        <f>IF(参照!B684="","",参照!B684)</f>
        <v>ふくしま新電力(株)</v>
      </c>
      <c r="AW684" s="52">
        <f>IF(参照!C684="","",参照!C684)</f>
        <v>4.9799999999999996E-4</v>
      </c>
      <c r="AX684" s="52" t="str">
        <f>IF(参照!D684="","",参照!D684)</f>
        <v/>
      </c>
      <c r="AY684" s="52">
        <f>IF(参照!E684="","",参照!E684)</f>
        <v>4.8299999999999998E-4</v>
      </c>
      <c r="AZ684" s="52" t="str">
        <f>IF(参照!F684="","",参照!F684)</f>
        <v>ふくしま新電力(株)</v>
      </c>
      <c r="BA684" s="52" t="str">
        <f>IF(参照!G684="","",参照!G684)</f>
        <v>ふくしま新電力(株)_</v>
      </c>
      <c r="BB684" s="52">
        <f t="shared" si="41"/>
        <v>0.48299999999999998</v>
      </c>
      <c r="BD684" s="52" t="str">
        <f>IF(参照!L684="","",参照!L684)</f>
        <v/>
      </c>
    </row>
    <row r="685" spans="47:56">
      <c r="AU685" s="52" t="str">
        <f>IF(参照!A685="","",参照!A685)</f>
        <v>A0365</v>
      </c>
      <c r="AV685" s="52" t="str">
        <f>IF(参照!B685="","",参照!B685)</f>
        <v>ティーダッシュ合同会社</v>
      </c>
      <c r="AW685" s="52">
        <f>IF(参照!C685="","",参照!C685)</f>
        <v>5.1199999999999998E-4</v>
      </c>
      <c r="AX685" s="52" t="str">
        <f>IF(参照!D685="","",参照!D685)</f>
        <v/>
      </c>
      <c r="AY685" s="52">
        <f>IF(参照!E685="","",参照!E685)</f>
        <v>4.5600000000000003E-4</v>
      </c>
      <c r="AZ685" s="52" t="str">
        <f>IF(参照!F685="","",参照!F685)</f>
        <v>ティーダッシュ合同会社</v>
      </c>
      <c r="BA685" s="52" t="str">
        <f>IF(参照!G685="","",参照!G685)</f>
        <v>ティーダッシュ合同会社_</v>
      </c>
      <c r="BB685" s="52">
        <f t="shared" si="41"/>
        <v>0.45600000000000002</v>
      </c>
      <c r="BD685" s="52" t="str">
        <f>IF(参照!L685="","",参照!L685)</f>
        <v/>
      </c>
    </row>
    <row r="686" spans="47:56">
      <c r="AU686" s="52" t="str">
        <f>IF(参照!A686="","",参照!A686)</f>
        <v>A0366</v>
      </c>
      <c r="AV686" s="52" t="str">
        <f>IF(参照!B686="","",参照!B686)</f>
        <v>(株)エネクスライフサービス</v>
      </c>
      <c r="AW686" s="52">
        <f>IF(参照!C686="","",参照!C686)</f>
        <v>4.6999999999999999E-4</v>
      </c>
      <c r="AX686" s="52" t="str">
        <f>IF(参照!D686="","",参照!D686)</f>
        <v/>
      </c>
      <c r="AY686" s="52">
        <f>IF(参照!E686="","",参照!E686)</f>
        <v>4.1100000000000002E-4</v>
      </c>
      <c r="AZ686" s="52" t="str">
        <f>IF(参照!F686="","",参照!F686)</f>
        <v>(株)エネクスライフサービス</v>
      </c>
      <c r="BA686" s="52" t="str">
        <f>IF(参照!G686="","",参照!G686)</f>
        <v>(株)エネクスライフサービス_</v>
      </c>
      <c r="BB686" s="52">
        <f t="shared" si="41"/>
        <v>0.41100000000000003</v>
      </c>
      <c r="BD686" s="52" t="str">
        <f>IF(参照!L686="","",参照!L686)</f>
        <v/>
      </c>
    </row>
    <row r="687" spans="47:56">
      <c r="AU687" s="52" t="str">
        <f>IF(参照!A687="","",参照!A687)</f>
        <v>A0367</v>
      </c>
      <c r="AV687" s="52" t="str">
        <f>IF(参照!B687="","",参照!B687)</f>
        <v>ネイチャーエナジー小国(株)</v>
      </c>
      <c r="AW687" s="52">
        <f>IF(参照!C687="","",参照!C687)</f>
        <v>2.4899999999999998E-4</v>
      </c>
      <c r="AX687" s="52" t="str">
        <f>IF(参照!D687="","",参照!D687)</f>
        <v/>
      </c>
      <c r="AY687" s="52">
        <f>IF(参照!E687="","",参照!E687)</f>
        <v>3.2200000000000002E-4</v>
      </c>
      <c r="AZ687" s="52" t="str">
        <f>IF(参照!F687="","",参照!F687)</f>
        <v>ネイチャーエナジー小国(株)</v>
      </c>
      <c r="BA687" s="52" t="str">
        <f>IF(参照!G687="","",参照!G687)</f>
        <v>ネイチャーエナジー小国(株)_</v>
      </c>
      <c r="BB687" s="52">
        <f t="shared" si="41"/>
        <v>0.32200000000000001</v>
      </c>
      <c r="BD687" s="52" t="str">
        <f>IF(参照!L687="","",参照!L687)</f>
        <v/>
      </c>
    </row>
    <row r="688" spans="47:56">
      <c r="AU688" s="52" t="str">
        <f>IF(参照!A688="","",参照!A688)</f>
        <v>A0368</v>
      </c>
      <c r="AV688" s="52" t="str">
        <f>IF(参照!B688="","",参照!B688)</f>
        <v>リエスパワーネクスト(株)</v>
      </c>
      <c r="AW688" s="52">
        <f>IF(参照!C688="","",参照!C688)</f>
        <v>5.0799999999999999E-4</v>
      </c>
      <c r="AX688" s="52" t="str">
        <f>IF(参照!D688="","",参照!D688)</f>
        <v/>
      </c>
      <c r="AY688" s="52">
        <f>IF(参照!E688="","",参照!E688)</f>
        <v>4.2400000000000001E-4</v>
      </c>
      <c r="AZ688" s="52" t="str">
        <f>IF(参照!F688="","",参照!F688)</f>
        <v>リエスパワーネクスト(株)</v>
      </c>
      <c r="BA688" s="52" t="str">
        <f>IF(参照!G688="","",参照!G688)</f>
        <v>リエスパワーネクスト(株)_</v>
      </c>
      <c r="BB688" s="52">
        <f t="shared" si="41"/>
        <v>0.42399999999999999</v>
      </c>
      <c r="BD688" s="52" t="str">
        <f>IF(参照!L688="","",参照!L688)</f>
        <v/>
      </c>
    </row>
    <row r="689" spans="47:56">
      <c r="AU689" s="52" t="str">
        <f>IF(参照!A689="","",参照!A689)</f>
        <v>A0369</v>
      </c>
      <c r="AV689" s="52" t="str">
        <f>IF(参照!B689="","",参照!B689)</f>
        <v>京都生活協同組合</v>
      </c>
      <c r="AW689" s="52">
        <f>IF(参照!C689="","",参照!C689)</f>
        <v>3.7300000000000001E-4</v>
      </c>
      <c r="AX689" s="52" t="str">
        <f>IF(参照!D689="","",参照!D689)</f>
        <v>メニューA</v>
      </c>
      <c r="AY689" s="52">
        <f>IF(参照!E689="","",参照!E689)</f>
        <v>0</v>
      </c>
      <c r="AZ689" s="52" t="str">
        <f>IF(参照!F689="","",参照!F689)</f>
        <v>京都生活協同組合</v>
      </c>
      <c r="BA689" s="52" t="str">
        <f>IF(参照!G689="","",参照!G689)</f>
        <v>京都生活協同組合_メニューA</v>
      </c>
      <c r="BB689" s="52">
        <f t="shared" si="41"/>
        <v>0</v>
      </c>
      <c r="BD689" s="52" t="str">
        <f>IF(参照!L689="","",参照!L689)</f>
        <v/>
      </c>
    </row>
    <row r="690" spans="47:56">
      <c r="AU690" s="52" t="str">
        <f>IF(参照!A690="","",参照!A690)</f>
        <v/>
      </c>
      <c r="AV690" s="52" t="str">
        <f>IF(参照!B690="","",参照!B690)</f>
        <v/>
      </c>
      <c r="AW690" s="52" t="str">
        <f>IF(参照!C690="","",参照!C690)</f>
        <v/>
      </c>
      <c r="AX690" s="52" t="str">
        <f>IF(参照!D690="","",参照!D690)</f>
        <v>メニューB(残差)</v>
      </c>
      <c r="AY690" s="52">
        <f>IF(参照!E690="","",参照!E690)</f>
        <v>3.19E-4</v>
      </c>
      <c r="AZ690" s="52" t="str">
        <f>IF(参照!F690="","",参照!F690)</f>
        <v>京都生活協同組合</v>
      </c>
      <c r="BA690" s="52" t="str">
        <f>IF(参照!G690="","",参照!G690)</f>
        <v>京都生活協同組合_メニューB(残差)</v>
      </c>
      <c r="BB690" s="52">
        <f t="shared" si="41"/>
        <v>0.31900000000000001</v>
      </c>
      <c r="BD690" s="52" t="str">
        <f>IF(参照!L690="","",参照!L690)</f>
        <v/>
      </c>
    </row>
    <row r="691" spans="47:56">
      <c r="AU691" s="52" t="str">
        <f>IF(参照!A691="","",参照!A691)</f>
        <v/>
      </c>
      <c r="AV691" s="52" t="str">
        <f>IF(参照!B691="","",参照!B691)</f>
        <v/>
      </c>
      <c r="AW691" s="52" t="str">
        <f>IF(参照!C691="","",参照!C691)</f>
        <v/>
      </c>
      <c r="AX691" s="52" t="str">
        <f>IF(参照!D691="","",参照!D691)</f>
        <v>(参考値)事業者全体</v>
      </c>
      <c r="AY691" s="52">
        <f>IF(参照!E691="","",参照!E691)</f>
        <v>3.39E-4</v>
      </c>
      <c r="AZ691" s="52" t="str">
        <f>IF(参照!F691="","",参照!F691)</f>
        <v>京都生活協同組合</v>
      </c>
      <c r="BA691" s="52" t="str">
        <f>IF(参照!G691="","",参照!G691)</f>
        <v>京都生活協同組合_(参考値)事業者全体</v>
      </c>
      <c r="BB691" s="52">
        <f t="shared" si="41"/>
        <v>0.33900000000000002</v>
      </c>
      <c r="BD691" s="52" t="str">
        <f>IF(参照!L691="","",参照!L691)</f>
        <v/>
      </c>
    </row>
    <row r="692" spans="47:56">
      <c r="AU692" s="52" t="str">
        <f>IF(参照!A692="","",参照!A692)</f>
        <v>A0371</v>
      </c>
      <c r="AV692" s="52" t="str">
        <f>IF(参照!B692="","",参照!B692)</f>
        <v>エネルギーパワー(株)</v>
      </c>
      <c r="AW692" s="52">
        <f>IF(参照!C692="","",参照!C692)</f>
        <v>4.9899999999999999E-4</v>
      </c>
      <c r="AX692" s="52" t="str">
        <f>IF(参照!D692="","",参照!D692)</f>
        <v>メニューA</v>
      </c>
      <c r="AY692" s="52">
        <f>IF(参照!E692="","",参照!E692)</f>
        <v>0</v>
      </c>
      <c r="AZ692" s="52" t="str">
        <f>IF(参照!F692="","",参照!F692)</f>
        <v>エネルギーパワー(株)</v>
      </c>
      <c r="BA692" s="52" t="str">
        <f>IF(参照!G692="","",参照!G692)</f>
        <v>エネルギーパワー(株)_メニューA</v>
      </c>
      <c r="BB692" s="52">
        <f t="shared" si="41"/>
        <v>0</v>
      </c>
      <c r="BD692" s="52" t="str">
        <f>IF(参照!L692="","",参照!L692)</f>
        <v/>
      </c>
    </row>
    <row r="693" spans="47:56">
      <c r="AU693" s="52" t="str">
        <f>IF(参照!A693="","",参照!A693)</f>
        <v/>
      </c>
      <c r="AV693" s="52" t="str">
        <f>IF(参照!B693="","",参照!B693)</f>
        <v/>
      </c>
      <c r="AW693" s="52" t="str">
        <f>IF(参照!C693="","",参照!C693)</f>
        <v/>
      </c>
      <c r="AX693" s="52" t="str">
        <f>IF(参照!D693="","",参照!D693)</f>
        <v>メニューB</v>
      </c>
      <c r="AY693" s="52">
        <f>IF(参照!E693="","",参照!E693)</f>
        <v>0</v>
      </c>
      <c r="AZ693" s="52" t="str">
        <f>IF(参照!F693="","",参照!F693)</f>
        <v>エネルギーパワー(株)</v>
      </c>
      <c r="BA693" s="52" t="str">
        <f>IF(参照!G693="","",参照!G693)</f>
        <v>エネルギーパワー(株)_メニューB</v>
      </c>
      <c r="BB693" s="52">
        <f t="shared" si="41"/>
        <v>0</v>
      </c>
      <c r="BD693" s="52" t="str">
        <f>IF(参照!L693="","",参照!L693)</f>
        <v/>
      </c>
    </row>
    <row r="694" spans="47:56">
      <c r="AU694" s="52" t="str">
        <f>IF(参照!A694="","",参照!A694)</f>
        <v/>
      </c>
      <c r="AV694" s="52" t="str">
        <f>IF(参照!B694="","",参照!B694)</f>
        <v/>
      </c>
      <c r="AW694" s="52" t="str">
        <f>IF(参照!C694="","",参照!C694)</f>
        <v/>
      </c>
      <c r="AX694" s="52" t="str">
        <f>IF(参照!D694="","",参照!D694)</f>
        <v>メニューC</v>
      </c>
      <c r="AY694" s="52">
        <f>IF(参照!E694="","",参照!E694)</f>
        <v>0</v>
      </c>
      <c r="AZ694" s="52" t="str">
        <f>IF(参照!F694="","",参照!F694)</f>
        <v>エネルギーパワー(株)</v>
      </c>
      <c r="BA694" s="52" t="str">
        <f>IF(参照!G694="","",参照!G694)</f>
        <v>エネルギーパワー(株)_メニューC</v>
      </c>
      <c r="BB694" s="52">
        <f t="shared" si="41"/>
        <v>0</v>
      </c>
      <c r="BD694" s="52" t="str">
        <f>IF(参照!L694="","",参照!L694)</f>
        <v/>
      </c>
    </row>
    <row r="695" spans="47:56">
      <c r="AU695" s="52" t="str">
        <f>IF(参照!A695="","",参照!A695)</f>
        <v/>
      </c>
      <c r="AV695" s="52" t="str">
        <f>IF(参照!B695="","",参照!B695)</f>
        <v/>
      </c>
      <c r="AW695" s="52" t="str">
        <f>IF(参照!C695="","",参照!C695)</f>
        <v/>
      </c>
      <c r="AX695" s="52" t="str">
        <f>IF(参照!D695="","",参照!D695)</f>
        <v>メニューD</v>
      </c>
      <c r="AY695" s="52">
        <f>IF(参照!E695="","",参照!E695)</f>
        <v>0</v>
      </c>
      <c r="AZ695" s="52" t="str">
        <f>IF(参照!F695="","",参照!F695)</f>
        <v>エネルギーパワー(株)</v>
      </c>
      <c r="BA695" s="52" t="str">
        <f>IF(参照!G695="","",参照!G695)</f>
        <v>エネルギーパワー(株)_メニューD</v>
      </c>
      <c r="BB695" s="52">
        <f t="shared" si="41"/>
        <v>0</v>
      </c>
      <c r="BD695" s="52" t="str">
        <f>IF(参照!L695="","",参照!L695)</f>
        <v/>
      </c>
    </row>
    <row r="696" spans="47:56">
      <c r="AU696" s="52" t="str">
        <f>IF(参照!A696="","",参照!A696)</f>
        <v/>
      </c>
      <c r="AV696" s="52" t="str">
        <f>IF(参照!B696="","",参照!B696)</f>
        <v/>
      </c>
      <c r="AW696" s="52" t="str">
        <f>IF(参照!C696="","",参照!C696)</f>
        <v/>
      </c>
      <c r="AX696" s="52" t="str">
        <f>IF(参照!D696="","",参照!D696)</f>
        <v>メニューE(残差)</v>
      </c>
      <c r="AY696" s="52">
        <f>IF(参照!E696="","",参照!E696)</f>
        <v>5.31E-4</v>
      </c>
      <c r="AZ696" s="52" t="str">
        <f>IF(参照!F696="","",参照!F696)</f>
        <v>エネルギーパワー(株)</v>
      </c>
      <c r="BA696" s="52" t="str">
        <f>IF(参照!G696="","",参照!G696)</f>
        <v>エネルギーパワー(株)_メニューE(残差)</v>
      </c>
      <c r="BB696" s="52">
        <f t="shared" si="41"/>
        <v>0.53100000000000003</v>
      </c>
      <c r="BD696" s="52" t="str">
        <f>IF(参照!L696="","",参照!L696)</f>
        <v/>
      </c>
    </row>
    <row r="697" spans="47:56">
      <c r="AU697" s="52" t="str">
        <f>IF(参照!A697="","",参照!A697)</f>
        <v/>
      </c>
      <c r="AV697" s="52" t="str">
        <f>IF(参照!B697="","",参照!B697)</f>
        <v/>
      </c>
      <c r="AW697" s="52" t="str">
        <f>IF(参照!C697="","",参照!C697)</f>
        <v/>
      </c>
      <c r="AX697" s="52" t="str">
        <f>IF(参照!D697="","",参照!D697)</f>
        <v>(参考値)事業者全体</v>
      </c>
      <c r="AY697" s="52">
        <f>IF(参照!E697="","",参照!E697)</f>
        <v>5.3499999999999999E-4</v>
      </c>
      <c r="AZ697" s="52" t="str">
        <f>IF(参照!F697="","",参照!F697)</f>
        <v>エネルギーパワー(株)</v>
      </c>
      <c r="BA697" s="52" t="str">
        <f>IF(参照!G697="","",参照!G697)</f>
        <v>エネルギーパワー(株)_(参考値)事業者全体</v>
      </c>
      <c r="BB697" s="52">
        <f t="shared" si="41"/>
        <v>0.53500000000000003</v>
      </c>
      <c r="BD697" s="52" t="str">
        <f>IF(参照!L697="","",参照!L697)</f>
        <v/>
      </c>
    </row>
    <row r="698" spans="47:56">
      <c r="AU698" s="52" t="str">
        <f>IF(参照!A698="","",参照!A698)</f>
        <v>A0372</v>
      </c>
      <c r="AV698" s="52" t="str">
        <f>IF(参照!B698="","",参照!B698)</f>
        <v>(株)グリムスパワー</v>
      </c>
      <c r="AW698" s="52">
        <f>IF(参照!C698="","",参照!C698)</f>
        <v>4.8000000000000001E-4</v>
      </c>
      <c r="AX698" s="52" t="str">
        <f>IF(参照!D698="","",参照!D698)</f>
        <v/>
      </c>
      <c r="AY698" s="52">
        <f>IF(参照!E698="","",参照!E698)</f>
        <v>4.86E-4</v>
      </c>
      <c r="AZ698" s="52" t="str">
        <f>IF(参照!F698="","",参照!F698)</f>
        <v>(株)グリムスパワー</v>
      </c>
      <c r="BA698" s="52" t="str">
        <f>IF(参照!G698="","",参照!G698)</f>
        <v>(株)グリムスパワー_</v>
      </c>
      <c r="BB698" s="52">
        <f t="shared" si="41"/>
        <v>0.48599999999999999</v>
      </c>
      <c r="BD698" s="52" t="str">
        <f>IF(参照!L698="","",参照!L698)</f>
        <v/>
      </c>
    </row>
    <row r="699" spans="47:56">
      <c r="AU699" s="52" t="str">
        <f>IF(参照!A699="","",参照!A699)</f>
        <v>A0373</v>
      </c>
      <c r="AV699" s="52" t="str">
        <f>IF(参照!B699="","",参照!B699)</f>
        <v>日本ファシリティ・ソリューション(株)</v>
      </c>
      <c r="AW699" s="52">
        <f>IF(参照!C699="","",参照!C699)</f>
        <v>4.7600000000000002E-4</v>
      </c>
      <c r="AX699" s="52" t="str">
        <f>IF(参照!D699="","",参照!D699)</f>
        <v>メニューA</v>
      </c>
      <c r="AY699" s="52">
        <f>IF(参照!E699="","",参照!E699)</f>
        <v>0</v>
      </c>
      <c r="AZ699" s="52" t="str">
        <f>IF(参照!F699="","",参照!F699)</f>
        <v>日本ファシリティ・ソリューション(株)</v>
      </c>
      <c r="BA699" s="52" t="str">
        <f>IF(参照!G699="","",参照!G699)</f>
        <v>日本ファシリティ・ソリューション(株)_メニューA</v>
      </c>
      <c r="BB699" s="52">
        <f t="shared" si="41"/>
        <v>0</v>
      </c>
      <c r="BD699" s="52" t="str">
        <f>IF(参照!L699="","",参照!L699)</f>
        <v/>
      </c>
    </row>
    <row r="700" spans="47:56">
      <c r="AU700" s="52" t="str">
        <f>IF(参照!A700="","",参照!A700)</f>
        <v/>
      </c>
      <c r="AV700" s="52" t="str">
        <f>IF(参照!B700="","",参照!B700)</f>
        <v/>
      </c>
      <c r="AW700" s="52" t="str">
        <f>IF(参照!C700="","",参照!C700)</f>
        <v/>
      </c>
      <c r="AX700" s="52" t="str">
        <f>IF(参照!D700="","",参照!D700)</f>
        <v>メニューB(残差)</v>
      </c>
      <c r="AY700" s="52">
        <f>IF(参照!E700="","",参照!E700)</f>
        <v>2.92E-4</v>
      </c>
      <c r="AZ700" s="52" t="str">
        <f>IF(参照!F700="","",参照!F700)</f>
        <v>日本ファシリティ・ソリューション(株)</v>
      </c>
      <c r="BA700" s="52" t="str">
        <f>IF(参照!G700="","",参照!G700)</f>
        <v>日本ファシリティ・ソリューション(株)_メニューB(残差)</v>
      </c>
      <c r="BB700" s="52">
        <f t="shared" si="41"/>
        <v>0.29199999999999998</v>
      </c>
      <c r="BD700" s="52" t="str">
        <f>IF(参照!L700="","",参照!L700)</f>
        <v/>
      </c>
    </row>
    <row r="701" spans="47:56">
      <c r="AU701" s="52" t="str">
        <f>IF(参照!A701="","",参照!A701)</f>
        <v/>
      </c>
      <c r="AV701" s="52" t="str">
        <f>IF(参照!B701="","",参照!B701)</f>
        <v/>
      </c>
      <c r="AW701" s="52" t="str">
        <f>IF(参照!C701="","",参照!C701)</f>
        <v/>
      </c>
      <c r="AX701" s="52" t="str">
        <f>IF(参照!D701="","",参照!D701)</f>
        <v>(参考値)事業者全体</v>
      </c>
      <c r="AY701" s="52">
        <f>IF(参照!E701="","",参照!E701)</f>
        <v>4.7800000000000002E-4</v>
      </c>
      <c r="AZ701" s="52" t="str">
        <f>IF(参照!F701="","",参照!F701)</f>
        <v>日本ファシリティ・ソリューション(株)</v>
      </c>
      <c r="BA701" s="52" t="str">
        <f>IF(参照!G701="","",参照!G701)</f>
        <v>日本ファシリティ・ソリューション(株)_(参考値)事業者全体</v>
      </c>
      <c r="BB701" s="52">
        <f t="shared" si="41"/>
        <v>0.47800000000000004</v>
      </c>
      <c r="BD701" s="52" t="str">
        <f>IF(参照!L701="","",参照!L701)</f>
        <v/>
      </c>
    </row>
    <row r="702" spans="47:56">
      <c r="AU702" s="52" t="str">
        <f>IF(参照!A702="","",参照!A702)</f>
        <v>A0374</v>
      </c>
      <c r="AV702" s="52" t="str">
        <f>IF(参照!B702="","",参照!B702)</f>
        <v>(株)登米電力</v>
      </c>
      <c r="AW702" s="52">
        <f>IF(参照!C702="","",参照!C702)</f>
        <v>4.55E-4</v>
      </c>
      <c r="AX702" s="52" t="str">
        <f>IF(参照!D702="","",参照!D702)</f>
        <v/>
      </c>
      <c r="AY702" s="52">
        <f>IF(参照!E702="","",参照!E702)</f>
        <v>3.9899999999999999E-4</v>
      </c>
      <c r="AZ702" s="52" t="str">
        <f>IF(参照!F702="","",参照!F702)</f>
        <v>(株)登米電力</v>
      </c>
      <c r="BA702" s="52" t="str">
        <f>IF(参照!G702="","",参照!G702)</f>
        <v>(株)登米電力_</v>
      </c>
      <c r="BB702" s="52">
        <f t="shared" si="41"/>
        <v>0.39900000000000002</v>
      </c>
      <c r="BD702" s="52" t="str">
        <f>IF(参照!L702="","",参照!L702)</f>
        <v/>
      </c>
    </row>
    <row r="703" spans="47:56">
      <c r="AU703" s="52" t="str">
        <f>IF(参照!A703="","",参照!A703)</f>
        <v>A0375</v>
      </c>
      <c r="AV703" s="52" t="str">
        <f>IF(参照!B703="","",参照!B703)</f>
        <v>情報ハイウェイ協同組合</v>
      </c>
      <c r="AW703" s="52">
        <f>IF(参照!C703="","",参照!C703)</f>
        <v>5.0600000000000005E-4</v>
      </c>
      <c r="AX703" s="52" t="str">
        <f>IF(参照!D703="","",参照!D703)</f>
        <v/>
      </c>
      <c r="AY703" s="52">
        <f>IF(参照!E703="","",参照!E703)</f>
        <v>4.7399999999999997E-4</v>
      </c>
      <c r="AZ703" s="52" t="str">
        <f>IF(参照!F703="","",参照!F703)</f>
        <v>情報ハイウェイ協同組合</v>
      </c>
      <c r="BA703" s="52" t="str">
        <f>IF(参照!G703="","",参照!G703)</f>
        <v>情報ハイウェイ協同組合_</v>
      </c>
      <c r="BB703" s="52">
        <f t="shared" si="41"/>
        <v>0.47399999999999998</v>
      </c>
      <c r="BD703" s="52" t="str">
        <f>IF(参照!L703="","",参照!L703)</f>
        <v/>
      </c>
    </row>
    <row r="704" spans="47:56">
      <c r="AU704" s="52" t="str">
        <f>IF(参照!A704="","",参照!A704)</f>
        <v>A0376</v>
      </c>
      <c r="AV704" s="52" t="str">
        <f>IF(参照!B704="","",参照!B704)</f>
        <v>自然電力(株)</v>
      </c>
      <c r="AW704" s="52">
        <f>IF(参照!C704="","",参照!C704)</f>
        <v>3.9599999999999998E-4</v>
      </c>
      <c r="AX704" s="52" t="str">
        <f>IF(参照!D704="","",参照!D704)</f>
        <v>メニューA</v>
      </c>
      <c r="AY704" s="52">
        <f>IF(参照!E704="","",参照!E704)</f>
        <v>0</v>
      </c>
      <c r="AZ704" s="52" t="str">
        <f>IF(参照!F704="","",参照!F704)</f>
        <v>自然電力(株)</v>
      </c>
      <c r="BA704" s="52" t="str">
        <f>IF(参照!G704="","",参照!G704)</f>
        <v>自然電力(株)_メニューA</v>
      </c>
      <c r="BB704" s="52">
        <f t="shared" si="41"/>
        <v>0</v>
      </c>
      <c r="BD704" s="52" t="str">
        <f>IF(参照!L704="","",参照!L704)</f>
        <v/>
      </c>
    </row>
    <row r="705" spans="47:56">
      <c r="AU705" s="52" t="str">
        <f>IF(参照!A705="","",参照!A705)</f>
        <v/>
      </c>
      <c r="AV705" s="52" t="str">
        <f>IF(参照!B705="","",参照!B705)</f>
        <v/>
      </c>
      <c r="AW705" s="52" t="str">
        <f>IF(参照!C705="","",参照!C705)</f>
        <v/>
      </c>
      <c r="AX705" s="52" t="str">
        <f>IF(参照!D705="","",参照!D705)</f>
        <v>メニューB</v>
      </c>
      <c r="AY705" s="52">
        <f>IF(参照!E705="","",参照!E705)</f>
        <v>0</v>
      </c>
      <c r="AZ705" s="52" t="str">
        <f>IF(参照!F705="","",参照!F705)</f>
        <v>自然電力(株)</v>
      </c>
      <c r="BA705" s="52" t="str">
        <f>IF(参照!G705="","",参照!G705)</f>
        <v>自然電力(株)_メニューB</v>
      </c>
      <c r="BB705" s="52">
        <f t="shared" si="41"/>
        <v>0</v>
      </c>
      <c r="BD705" s="52" t="str">
        <f>IF(参照!L705="","",参照!L705)</f>
        <v/>
      </c>
    </row>
    <row r="706" spans="47:56">
      <c r="AU706" s="52" t="str">
        <f>IF(参照!A706="","",参照!A706)</f>
        <v/>
      </c>
      <c r="AV706" s="52" t="str">
        <f>IF(参照!B706="","",参照!B706)</f>
        <v/>
      </c>
      <c r="AW706" s="52" t="str">
        <f>IF(参照!C706="","",参照!C706)</f>
        <v/>
      </c>
      <c r="AX706" s="52" t="str">
        <f>IF(参照!D706="","",参照!D706)</f>
        <v>メニューC</v>
      </c>
      <c r="AY706" s="52">
        <f>IF(参照!E706="","",参照!E706)</f>
        <v>0</v>
      </c>
      <c r="AZ706" s="52" t="str">
        <f>IF(参照!F706="","",参照!F706)</f>
        <v>自然電力(株)</v>
      </c>
      <c r="BA706" s="52" t="str">
        <f>IF(参照!G706="","",参照!G706)</f>
        <v>自然電力(株)_メニューC</v>
      </c>
      <c r="BB706" s="52">
        <f t="shared" si="41"/>
        <v>0</v>
      </c>
      <c r="BD706" s="52" t="str">
        <f>IF(参照!L706="","",参照!L706)</f>
        <v/>
      </c>
    </row>
    <row r="707" spans="47:56">
      <c r="AU707" s="52" t="str">
        <f>IF(参照!A707="","",参照!A707)</f>
        <v/>
      </c>
      <c r="AV707" s="52" t="str">
        <f>IF(参照!B707="","",参照!B707)</f>
        <v/>
      </c>
      <c r="AW707" s="52" t="str">
        <f>IF(参照!C707="","",参照!C707)</f>
        <v/>
      </c>
      <c r="AX707" s="52" t="str">
        <f>IF(参照!D707="","",参照!D707)</f>
        <v>メニューD</v>
      </c>
      <c r="AY707" s="52">
        <f>IF(参照!E707="","",参照!E707)</f>
        <v>0</v>
      </c>
      <c r="AZ707" s="52" t="str">
        <f>IF(参照!F707="","",参照!F707)</f>
        <v>自然電力(株)</v>
      </c>
      <c r="BA707" s="52" t="str">
        <f>IF(参照!G707="","",参照!G707)</f>
        <v>自然電力(株)_メニューD</v>
      </c>
      <c r="BB707" s="52">
        <f t="shared" si="41"/>
        <v>0</v>
      </c>
      <c r="BD707" s="52" t="str">
        <f>IF(参照!L707="","",参照!L707)</f>
        <v/>
      </c>
    </row>
    <row r="708" spans="47:56">
      <c r="AU708" s="52" t="str">
        <f>IF(参照!A708="","",参照!A708)</f>
        <v/>
      </c>
      <c r="AV708" s="52" t="str">
        <f>IF(参照!B708="","",参照!B708)</f>
        <v/>
      </c>
      <c r="AW708" s="52" t="str">
        <f>IF(参照!C708="","",参照!C708)</f>
        <v/>
      </c>
      <c r="AX708" s="52" t="str">
        <f>IF(参照!D708="","",参照!D708)</f>
        <v>(参考値)事業者全体</v>
      </c>
      <c r="AY708" s="52">
        <f>IF(参照!E708="","",参照!E708)</f>
        <v>2.3499999999999999E-4</v>
      </c>
      <c r="AZ708" s="52" t="str">
        <f>IF(参照!F708="","",参照!F708)</f>
        <v>自然電力(株)</v>
      </c>
      <c r="BA708" s="52" t="str">
        <f>IF(参照!G708="","",参照!G708)</f>
        <v>自然電力(株)_(参考値)事業者全体</v>
      </c>
      <c r="BB708" s="52">
        <f t="shared" si="41"/>
        <v>0.23499999999999999</v>
      </c>
      <c r="BD708" s="52" t="str">
        <f>IF(参照!L708="","",参照!L708)</f>
        <v/>
      </c>
    </row>
    <row r="709" spans="47:56">
      <c r="AU709" s="52" t="str">
        <f>IF(参照!A709="","",参照!A709)</f>
        <v>A0377</v>
      </c>
      <c r="AV709" s="52" t="str">
        <f>IF(参照!B709="","",参照!B709)</f>
        <v>(株)オノプロックス</v>
      </c>
      <c r="AW709" s="52">
        <f>IF(参照!C709="","",参照!C709)</f>
        <v>5.5000000000000003E-4</v>
      </c>
      <c r="AX709" s="52" t="str">
        <f>IF(参照!D709="","",参照!D709)</f>
        <v/>
      </c>
      <c r="AY709" s="52">
        <f>IF(参照!E709="","",参照!E709)</f>
        <v>5.2400000000000005E-4</v>
      </c>
      <c r="AZ709" s="52" t="str">
        <f>IF(参照!F709="","",参照!F709)</f>
        <v>(株)オノプロックス</v>
      </c>
      <c r="BA709" s="52" t="str">
        <f>IF(参照!G709="","",参照!G709)</f>
        <v>(株)オノプロックス_</v>
      </c>
      <c r="BB709" s="52">
        <f t="shared" ref="BB709:BB772" si="42">AY709*1000</f>
        <v>0.52400000000000002</v>
      </c>
      <c r="BD709" s="52" t="str">
        <f>IF(参照!L709="","",参照!L709)</f>
        <v/>
      </c>
    </row>
    <row r="710" spans="47:56">
      <c r="AU710" s="52" t="str">
        <f>IF(参照!A710="","",参照!A710)</f>
        <v>A0378</v>
      </c>
      <c r="AV710" s="52" t="str">
        <f>IF(参照!B710="","",参照!B710)</f>
        <v>本庄ガス(株)</v>
      </c>
      <c r="AW710" s="52">
        <f>IF(参照!C710="","",参照!C710)</f>
        <v>3.6400000000000001E-4</v>
      </c>
      <c r="AX710" s="52" t="str">
        <f>IF(参照!D710="","",参照!D710)</f>
        <v/>
      </c>
      <c r="AY710" s="52">
        <f>IF(参照!E710="","",参照!E710)</f>
        <v>3.0800000000000001E-4</v>
      </c>
      <c r="AZ710" s="52" t="str">
        <f>IF(参照!F710="","",参照!F710)</f>
        <v>本庄ガス(株)</v>
      </c>
      <c r="BA710" s="52" t="str">
        <f>IF(参照!G710="","",参照!G710)</f>
        <v>本庄ガス(株)_</v>
      </c>
      <c r="BB710" s="52">
        <f t="shared" si="42"/>
        <v>0.308</v>
      </c>
      <c r="BD710" s="52" t="str">
        <f>IF(参照!L710="","",参照!L710)</f>
        <v/>
      </c>
    </row>
    <row r="711" spans="47:56">
      <c r="AU711" s="52" t="str">
        <f>IF(参照!A711="","",参照!A711)</f>
        <v>A0379</v>
      </c>
      <c r="AV711" s="52" t="str">
        <f>IF(参照!B711="","",参照!B711)</f>
        <v>(株)フィット</v>
      </c>
      <c r="AW711" s="52">
        <f>IF(参照!C711="","",参照!C711)</f>
        <v>4.57E-4</v>
      </c>
      <c r="AX711" s="52" t="str">
        <f>IF(参照!D711="","",参照!D711)</f>
        <v/>
      </c>
      <c r="AY711" s="52">
        <f>IF(参照!E711="","",参照!E711)</f>
        <v>4.0099999999999999E-4</v>
      </c>
      <c r="AZ711" s="52" t="str">
        <f>IF(参照!F711="","",参照!F711)</f>
        <v>(株)フィット</v>
      </c>
      <c r="BA711" s="52" t="str">
        <f>IF(参照!G711="","",参照!G711)</f>
        <v>(株)フィット_</v>
      </c>
      <c r="BB711" s="52">
        <f t="shared" si="42"/>
        <v>0.40099999999999997</v>
      </c>
      <c r="BD711" s="52" t="str">
        <f>IF(参照!L711="","",参照!L711)</f>
        <v/>
      </c>
    </row>
    <row r="712" spans="47:56">
      <c r="AU712" s="52" t="str">
        <f>IF(参照!A712="","",参照!A712)</f>
        <v>A0380</v>
      </c>
      <c r="AV712" s="52" t="str">
        <f>IF(参照!B712="","",参照!B712)</f>
        <v>青森県民エナジー(株)</v>
      </c>
      <c r="AW712" s="52">
        <f>IF(参照!C712="","",参照!C712)</f>
        <v>4.2999999999999999E-4</v>
      </c>
      <c r="AX712" s="52" t="str">
        <f>IF(参照!D712="","",参照!D712)</f>
        <v/>
      </c>
      <c r="AY712" s="52">
        <f>IF(参照!E712="","",参照!E712)</f>
        <v>5.0000000000000001E-4</v>
      </c>
      <c r="AZ712" s="52" t="str">
        <f>IF(参照!F712="","",参照!F712)</f>
        <v>青森県民エナジー(株)</v>
      </c>
      <c r="BA712" s="52" t="str">
        <f>IF(参照!G712="","",参照!G712)</f>
        <v>青森県民エナジー(株)_</v>
      </c>
      <c r="BB712" s="52">
        <f t="shared" si="42"/>
        <v>0.5</v>
      </c>
      <c r="BD712" s="52" t="str">
        <f>IF(参照!L712="","",参照!L712)</f>
        <v/>
      </c>
    </row>
    <row r="713" spans="47:56">
      <c r="AU713" s="52" t="str">
        <f>IF(参照!A713="","",参照!A713)</f>
        <v>A0381</v>
      </c>
      <c r="AV713" s="52" t="str">
        <f>IF(参照!B713="","",参照!B713)</f>
        <v>国際航業(株)</v>
      </c>
      <c r="AW713" s="52">
        <f>IF(参照!C713="","",参照!C713)</f>
        <v>4.1399999999999998E-4</v>
      </c>
      <c r="AX713" s="52" t="str">
        <f>IF(参照!D713="","",参照!D713)</f>
        <v/>
      </c>
      <c r="AY713" s="52">
        <f>IF(参照!E713="","",参照!E713)</f>
        <v>6.29E-4</v>
      </c>
      <c r="AZ713" s="52" t="str">
        <f>IF(参照!F713="","",参照!F713)</f>
        <v>国際航業(株)</v>
      </c>
      <c r="BA713" s="52" t="str">
        <f>IF(参照!G713="","",参照!G713)</f>
        <v>国際航業(株)_</v>
      </c>
      <c r="BB713" s="52">
        <f t="shared" si="42"/>
        <v>0.629</v>
      </c>
      <c r="BD713" s="52" t="str">
        <f>IF(参照!L713="","",参照!L713)</f>
        <v/>
      </c>
    </row>
    <row r="714" spans="47:56">
      <c r="AU714" s="52" t="str">
        <f>IF(参照!A714="","",参照!A714)</f>
        <v>A0382</v>
      </c>
      <c r="AV714" s="52" t="str">
        <f>IF(参照!B714="","",参照!B714)</f>
        <v>ローカルでんき(株)</v>
      </c>
      <c r="AW714" s="52" t="str">
        <f>IF(参照!C714="","",参照!C714)</f>
        <v>0.000453※</v>
      </c>
      <c r="AX714" s="52" t="str">
        <f>IF(参照!D714="","",参照!D714)</f>
        <v>メニューA</v>
      </c>
      <c r="AY714" s="52">
        <f>IF(参照!E714="","",参照!E714)</f>
        <v>0</v>
      </c>
      <c r="AZ714" s="52" t="str">
        <f>IF(参照!F714="","",参照!F714)</f>
        <v>ローカルでんき(株)</v>
      </c>
      <c r="BA714" s="52" t="str">
        <f>IF(参照!G714="","",参照!G714)</f>
        <v>ローカルでんき(株)_メニューA</v>
      </c>
      <c r="BB714" s="52">
        <f t="shared" si="42"/>
        <v>0</v>
      </c>
      <c r="BD714" s="52" t="str">
        <f>IF(参照!L714="","",参照!L714)</f>
        <v/>
      </c>
    </row>
    <row r="715" spans="47:56">
      <c r="AU715" s="52" t="str">
        <f>IF(参照!A715="","",参照!A715)</f>
        <v/>
      </c>
      <c r="AV715" s="52" t="str">
        <f>IF(参照!B715="","",参照!B715)</f>
        <v/>
      </c>
      <c r="AW715" s="52" t="str">
        <f>IF(参照!C715="","",参照!C715)</f>
        <v/>
      </c>
      <c r="AX715" s="52" t="str">
        <f>IF(参照!D715="","",参照!D715)</f>
        <v>メニューB(残差)</v>
      </c>
      <c r="AY715" s="52">
        <f>IF(参照!E715="","",参照!E715)</f>
        <v>4.4200000000000001E-4</v>
      </c>
      <c r="AZ715" s="52" t="str">
        <f>IF(参照!F715="","",参照!F715)</f>
        <v>ローカルでんき(株)</v>
      </c>
      <c r="BA715" s="52" t="str">
        <f>IF(参照!G715="","",参照!G715)</f>
        <v>ローカルでんき(株)_メニューB(残差)</v>
      </c>
      <c r="BB715" s="52">
        <f t="shared" si="42"/>
        <v>0.442</v>
      </c>
      <c r="BD715" s="52" t="str">
        <f>IF(参照!L715="","",参照!L715)</f>
        <v/>
      </c>
    </row>
    <row r="716" spans="47:56">
      <c r="AU716" s="52" t="str">
        <f>IF(参照!A716="","",参照!A716)</f>
        <v/>
      </c>
      <c r="AV716" s="52" t="str">
        <f>IF(参照!B716="","",参照!B716)</f>
        <v/>
      </c>
      <c r="AW716" s="52" t="str">
        <f>IF(参照!C716="","",参照!C716)</f>
        <v/>
      </c>
      <c r="AX716" s="52" t="str">
        <f>IF(参照!D716="","",参照!D716)</f>
        <v>(参考値)事業者全体</v>
      </c>
      <c r="AY716" s="52">
        <f>IF(参照!E716="","",参照!E716)</f>
        <v>3.3E-4</v>
      </c>
      <c r="AZ716" s="52" t="str">
        <f>IF(参照!F716="","",参照!F716)</f>
        <v>ローカルでんき(株)</v>
      </c>
      <c r="BA716" s="52" t="str">
        <f>IF(参照!G716="","",参照!G716)</f>
        <v>ローカルでんき(株)_(参考値)事業者全体</v>
      </c>
      <c r="BB716" s="52">
        <f t="shared" si="42"/>
        <v>0.33</v>
      </c>
      <c r="BD716" s="52" t="str">
        <f>IF(参照!L716="","",参照!L716)</f>
        <v/>
      </c>
    </row>
    <row r="717" spans="47:56">
      <c r="AU717" s="52" t="str">
        <f>IF(参照!A717="","",参照!A717)</f>
        <v>A0383</v>
      </c>
      <c r="AV717" s="52" t="str">
        <f>IF(参照!B717="","",参照!B717)</f>
        <v>(株)明治産業</v>
      </c>
      <c r="AW717" s="52">
        <f>IF(参照!C717="","",参照!C717)</f>
        <v>4.6000000000000001E-4</v>
      </c>
      <c r="AX717" s="52" t="str">
        <f>IF(参照!D717="","",参照!D717)</f>
        <v/>
      </c>
      <c r="AY717" s="52">
        <f>IF(参照!E717="","",参照!E717)</f>
        <v>4.0400000000000001E-4</v>
      </c>
      <c r="AZ717" s="52" t="str">
        <f>IF(参照!F717="","",参照!F717)</f>
        <v>(株)明治産業</v>
      </c>
      <c r="BA717" s="52" t="str">
        <f>IF(参照!G717="","",参照!G717)</f>
        <v>(株)明治産業_</v>
      </c>
      <c r="BB717" s="52">
        <f t="shared" si="42"/>
        <v>0.40400000000000003</v>
      </c>
      <c r="BD717" s="52" t="str">
        <f>IF(参照!L717="","",参照!L717)</f>
        <v/>
      </c>
    </row>
    <row r="718" spans="47:56">
      <c r="AU718" s="52" t="str">
        <f>IF(参照!A718="","",参照!A718)</f>
        <v>A0385</v>
      </c>
      <c r="AV718" s="52" t="str">
        <f>IF(参照!B718="","",参照!B718)</f>
        <v>岡山電力(株)</v>
      </c>
      <c r="AW718" s="52">
        <f>IF(参照!C718="","",参照!C718)</f>
        <v>2.9500000000000001E-4</v>
      </c>
      <c r="AX718" s="52" t="str">
        <f>IF(参照!D718="","",参照!D718)</f>
        <v>メニューA</v>
      </c>
      <c r="AY718" s="52">
        <f>IF(参照!E718="","",参照!E718)</f>
        <v>0</v>
      </c>
      <c r="AZ718" s="52" t="str">
        <f>IF(参照!F718="","",参照!F718)</f>
        <v>岡山電力(株)</v>
      </c>
      <c r="BA718" s="52" t="str">
        <f>IF(参照!G718="","",参照!G718)</f>
        <v>岡山電力(株)_メニューA</v>
      </c>
      <c r="BB718" s="52">
        <f t="shared" si="42"/>
        <v>0</v>
      </c>
      <c r="BD718" s="52" t="str">
        <f>IF(参照!L718="","",参照!L718)</f>
        <v/>
      </c>
    </row>
    <row r="719" spans="47:56">
      <c r="AU719" s="52" t="str">
        <f>IF(参照!A719="","",参照!A719)</f>
        <v/>
      </c>
      <c r="AV719" s="52" t="str">
        <f>IF(参照!B719="","",参照!B719)</f>
        <v/>
      </c>
      <c r="AW719" s="52" t="str">
        <f>IF(参照!C719="","",参照!C719)</f>
        <v/>
      </c>
      <c r="AX719" s="52" t="str">
        <f>IF(参照!D719="","",参照!D719)</f>
        <v>メニューB(残差)</v>
      </c>
      <c r="AY719" s="52">
        <f>IF(参照!E719="","",参照!E719)</f>
        <v>4.0100000000000004E-4</v>
      </c>
      <c r="AZ719" s="52" t="str">
        <f>IF(参照!F719="","",参照!F719)</f>
        <v>岡山電力(株)</v>
      </c>
      <c r="BA719" s="52" t="str">
        <f>IF(参照!G719="","",参照!G719)</f>
        <v>岡山電力(株)_メニューB(残差)</v>
      </c>
      <c r="BB719" s="52">
        <f t="shared" si="42"/>
        <v>0.40100000000000002</v>
      </c>
      <c r="BD719" s="52" t="str">
        <f>IF(参照!L719="","",参照!L719)</f>
        <v/>
      </c>
    </row>
    <row r="720" spans="47:56">
      <c r="AU720" s="52" t="str">
        <f>IF(参照!A720="","",参照!A720)</f>
        <v/>
      </c>
      <c r="AV720" s="52" t="str">
        <f>IF(参照!B720="","",参照!B720)</f>
        <v/>
      </c>
      <c r="AW720" s="52" t="str">
        <f>IF(参照!C720="","",参照!C720)</f>
        <v/>
      </c>
      <c r="AX720" s="52" t="str">
        <f>IF(参照!D720="","",参照!D720)</f>
        <v>(参考値)事業者全体</v>
      </c>
      <c r="AY720" s="52">
        <f>IF(参照!E720="","",参照!E720)</f>
        <v>5.5400000000000002E-4</v>
      </c>
      <c r="AZ720" s="52" t="str">
        <f>IF(参照!F720="","",参照!F720)</f>
        <v>岡山電力(株)</v>
      </c>
      <c r="BA720" s="52" t="str">
        <f>IF(参照!G720="","",参照!G720)</f>
        <v>岡山電力(株)_(参考値)事業者全体</v>
      </c>
      <c r="BB720" s="52">
        <f t="shared" si="42"/>
        <v>0.55400000000000005</v>
      </c>
      <c r="BD720" s="52" t="str">
        <f>IF(参照!L720="","",参照!L720)</f>
        <v/>
      </c>
    </row>
    <row r="721" spans="47:56">
      <c r="AU721" s="52" t="str">
        <f>IF(参照!A721="","",参照!A721)</f>
        <v>A0386</v>
      </c>
      <c r="AV721" s="52" t="str">
        <f>IF(参照!B721="","",参照!B721)</f>
        <v>ミライフ(株)</v>
      </c>
      <c r="AW721" s="52">
        <f>IF(参照!C721="","",参照!C721)</f>
        <v>1.65E-4</v>
      </c>
      <c r="AX721" s="52" t="str">
        <f>IF(参照!D721="","",参照!D721)</f>
        <v/>
      </c>
      <c r="AY721" s="52">
        <f>IF(参照!E721="","",参照!E721)</f>
        <v>1.0900000000000002E-4</v>
      </c>
      <c r="AZ721" s="52" t="str">
        <f>IF(参照!F721="","",参照!F721)</f>
        <v>ミライフ(株)</v>
      </c>
      <c r="BA721" s="52" t="str">
        <f>IF(参照!G721="","",参照!G721)</f>
        <v>ミライフ(株)_</v>
      </c>
      <c r="BB721" s="52">
        <f t="shared" si="42"/>
        <v>0.10900000000000001</v>
      </c>
      <c r="BD721" s="52" t="str">
        <f>IF(参照!L721="","",参照!L721)</f>
        <v/>
      </c>
    </row>
    <row r="722" spans="47:56">
      <c r="AU722" s="52" t="str">
        <f>IF(参照!A722="","",参照!A722)</f>
        <v>A0387</v>
      </c>
      <c r="AV722" s="52" t="str">
        <f>IF(参照!B722="","",参照!B722)</f>
        <v>(株)翠光トップライン</v>
      </c>
      <c r="AW722" s="52">
        <f>IF(参照!C722="","",参照!C722)</f>
        <v>4.9799999999999996E-4</v>
      </c>
      <c r="AX722" s="52" t="str">
        <f>IF(参照!D722="","",参照!D722)</f>
        <v/>
      </c>
      <c r="AY722" s="52">
        <f>IF(参照!E722="","",参照!E722)</f>
        <v>5.44E-4</v>
      </c>
      <c r="AZ722" s="52" t="str">
        <f>IF(参照!F722="","",参照!F722)</f>
        <v>(株)翠光トップライン</v>
      </c>
      <c r="BA722" s="52" t="str">
        <f>IF(参照!G722="","",参照!G722)</f>
        <v>(株)翠光トップライン_</v>
      </c>
      <c r="BB722" s="52">
        <f t="shared" si="42"/>
        <v>0.54400000000000004</v>
      </c>
      <c r="BD722" s="52" t="str">
        <f>IF(参照!L722="","",参照!L722)</f>
        <v/>
      </c>
    </row>
    <row r="723" spans="47:56">
      <c r="AU723" s="52" t="str">
        <f>IF(参照!A723="","",参照!A723)</f>
        <v>A0388</v>
      </c>
      <c r="AV723" s="52" t="str">
        <f>IF(参照!B723="","",参照!B723)</f>
        <v>楽天エナジー(株)</v>
      </c>
      <c r="AW723" s="52">
        <f>IF(参照!C723="","",参照!C723)</f>
        <v>4.8500000000000003E-4</v>
      </c>
      <c r="AX723" s="52" t="str">
        <f>IF(参照!D723="","",参照!D723)</f>
        <v>メニューA</v>
      </c>
      <c r="AY723" s="52">
        <f>IF(参照!E723="","",参照!E723)</f>
        <v>0</v>
      </c>
      <c r="AZ723" s="52" t="str">
        <f>IF(参照!F723="","",参照!F723)</f>
        <v>楽天エナジー(株)</v>
      </c>
      <c r="BA723" s="52" t="str">
        <f>IF(参照!G723="","",参照!G723)</f>
        <v>楽天エナジー(株)_メニューA</v>
      </c>
      <c r="BB723" s="52">
        <f t="shared" si="42"/>
        <v>0</v>
      </c>
      <c r="BD723" s="52" t="str">
        <f>IF(参照!L723="","",参照!L723)</f>
        <v/>
      </c>
    </row>
    <row r="724" spans="47:56">
      <c r="AU724" s="52" t="str">
        <f>IF(参照!A724="","",参照!A724)</f>
        <v/>
      </c>
      <c r="AV724" s="52" t="str">
        <f>IF(参照!B724="","",参照!B724)</f>
        <v/>
      </c>
      <c r="AW724" s="52" t="str">
        <f>IF(参照!C724="","",参照!C724)</f>
        <v/>
      </c>
      <c r="AX724" s="52" t="str">
        <f>IF(参照!D724="","",参照!D724)</f>
        <v>メニューB</v>
      </c>
      <c r="AY724" s="52">
        <f>IF(参照!E724="","",参照!E724)</f>
        <v>0</v>
      </c>
      <c r="AZ724" s="52" t="str">
        <f>IF(参照!F724="","",参照!F724)</f>
        <v>楽天エナジー(株)</v>
      </c>
      <c r="BA724" s="52" t="str">
        <f>IF(参照!G724="","",参照!G724)</f>
        <v>楽天エナジー(株)_メニューB</v>
      </c>
      <c r="BB724" s="52">
        <f t="shared" si="42"/>
        <v>0</v>
      </c>
      <c r="BD724" s="52" t="str">
        <f>IF(参照!L724="","",参照!L724)</f>
        <v/>
      </c>
    </row>
    <row r="725" spans="47:56">
      <c r="AU725" s="52" t="str">
        <f>IF(参照!A725="","",参照!A725)</f>
        <v/>
      </c>
      <c r="AV725" s="52" t="str">
        <f>IF(参照!B725="","",参照!B725)</f>
        <v/>
      </c>
      <c r="AW725" s="52" t="str">
        <f>IF(参照!C725="","",参照!C725)</f>
        <v/>
      </c>
      <c r="AX725" s="52" t="str">
        <f>IF(参照!D725="","",参照!D725)</f>
        <v>メニューC(残差)</v>
      </c>
      <c r="AY725" s="52">
        <f>IF(参照!E725="","",参照!E725)</f>
        <v>4.26E-4</v>
      </c>
      <c r="AZ725" s="52" t="str">
        <f>IF(参照!F725="","",参照!F725)</f>
        <v>楽天エナジー(株)</v>
      </c>
      <c r="BA725" s="52" t="str">
        <f>IF(参照!G725="","",参照!G725)</f>
        <v>楽天エナジー(株)_メニューC(残差)</v>
      </c>
      <c r="BB725" s="52">
        <f t="shared" si="42"/>
        <v>0.42599999999999999</v>
      </c>
      <c r="BD725" s="52" t="str">
        <f>IF(参照!L725="","",参照!L725)</f>
        <v/>
      </c>
    </row>
    <row r="726" spans="47:56">
      <c r="AU726" s="52" t="str">
        <f>IF(参照!A726="","",参照!A726)</f>
        <v/>
      </c>
      <c r="AV726" s="52" t="str">
        <f>IF(参照!B726="","",参照!B726)</f>
        <v/>
      </c>
      <c r="AW726" s="52" t="str">
        <f>IF(参照!C726="","",参照!C726)</f>
        <v/>
      </c>
      <c r="AX726" s="52" t="str">
        <f>IF(参照!D726="","",参照!D726)</f>
        <v>(参考値)事業者全体</v>
      </c>
      <c r="AY726" s="52">
        <f>IF(参照!E726="","",参照!E726)</f>
        <v>5.4500000000000002E-4</v>
      </c>
      <c r="AZ726" s="52" t="str">
        <f>IF(参照!F726="","",参照!F726)</f>
        <v>楽天エナジー(株)</v>
      </c>
      <c r="BA726" s="52" t="str">
        <f>IF(参照!G726="","",参照!G726)</f>
        <v>楽天エナジー(株)_(参考値)事業者全体</v>
      </c>
      <c r="BB726" s="52">
        <f t="shared" si="42"/>
        <v>0.54500000000000004</v>
      </c>
      <c r="BD726" s="52" t="str">
        <f>IF(参照!L726="","",参照!L726)</f>
        <v/>
      </c>
    </row>
    <row r="727" spans="47:56">
      <c r="AU727" s="52" t="str">
        <f>IF(参照!A727="","",参照!A727)</f>
        <v>A0389</v>
      </c>
      <c r="AV727" s="52" t="str">
        <f>IF(参照!B727="","",参照!B727)</f>
        <v>うすきエネルギー(株)</v>
      </c>
      <c r="AW727" s="52">
        <f>IF(参照!C727="","",参照!C727)</f>
        <v>3.86E-4</v>
      </c>
      <c r="AX727" s="52" t="str">
        <f>IF(参照!D727="","",参照!D727)</f>
        <v/>
      </c>
      <c r="AY727" s="52">
        <f>IF(参照!E727="","",参照!E727)</f>
        <v>3.86E-4</v>
      </c>
      <c r="AZ727" s="52" t="str">
        <f>IF(参照!F727="","",参照!F727)</f>
        <v>うすきエネルギー(株)</v>
      </c>
      <c r="BA727" s="52" t="str">
        <f>IF(参照!G727="","",参照!G727)</f>
        <v>うすきエネルギー(株)_</v>
      </c>
      <c r="BB727" s="52">
        <f t="shared" si="42"/>
        <v>0.38600000000000001</v>
      </c>
      <c r="BD727" s="52" t="str">
        <f>IF(参照!L727="","",参照!L727)</f>
        <v/>
      </c>
    </row>
    <row r="728" spans="47:56">
      <c r="AU728" s="52" t="str">
        <f>IF(参照!A728="","",参照!A728)</f>
        <v>A0390</v>
      </c>
      <c r="AV728" s="52" t="str">
        <f>IF(参照!B728="","",参照!B728)</f>
        <v>(株)トーヨーエネルギーファーム</v>
      </c>
      <c r="AW728" s="52">
        <f>IF(参照!C728="","",参照!C728)</f>
        <v>4.9399999999999997E-4</v>
      </c>
      <c r="AX728" s="52" t="str">
        <f>IF(参照!D728="","",参照!D728)</f>
        <v/>
      </c>
      <c r="AY728" s="52">
        <f>IF(参照!E728="","",参照!E728)</f>
        <v>5.2899999999999996E-4</v>
      </c>
      <c r="AZ728" s="52" t="str">
        <f>IF(参照!F728="","",参照!F728)</f>
        <v>(株)トーヨーエネルギーファーム</v>
      </c>
      <c r="BA728" s="52" t="str">
        <f>IF(参照!G728="","",参照!G728)</f>
        <v>(株)トーヨーエネルギーファーム_</v>
      </c>
      <c r="BB728" s="52">
        <f t="shared" si="42"/>
        <v>0.52899999999999991</v>
      </c>
      <c r="BD728" s="52" t="str">
        <f>IF(参照!L728="","",参照!L728)</f>
        <v/>
      </c>
    </row>
    <row r="729" spans="47:56">
      <c r="AU729" s="52" t="str">
        <f>IF(参照!A729="","",参照!A729)</f>
        <v>A0391</v>
      </c>
      <c r="AV729" s="52" t="str">
        <f>IF(参照!B729="","",参照!B729)</f>
        <v>森のエネルギー(株)</v>
      </c>
      <c r="AW729" s="52">
        <f>IF(参照!C729="","",参照!C729)</f>
        <v>4.8999999999999998E-4</v>
      </c>
      <c r="AX729" s="52" t="str">
        <f>IF(参照!D729="","",参照!D729)</f>
        <v/>
      </c>
      <c r="AY729" s="52">
        <f>IF(参照!E729="","",参照!E729)</f>
        <v>5.3200000000000003E-4</v>
      </c>
      <c r="AZ729" s="52" t="str">
        <f>IF(参照!F729="","",参照!F729)</f>
        <v>森のエネルギー(株)</v>
      </c>
      <c r="BA729" s="52" t="str">
        <f>IF(参照!G729="","",参照!G729)</f>
        <v>森のエネルギー(株)_</v>
      </c>
      <c r="BB729" s="52">
        <f t="shared" si="42"/>
        <v>0.53200000000000003</v>
      </c>
      <c r="BD729" s="52" t="str">
        <f>IF(参照!L729="","",参照!L729)</f>
        <v/>
      </c>
    </row>
    <row r="730" spans="47:56">
      <c r="AU730" s="52" t="str">
        <f>IF(参照!A730="","",参照!A730)</f>
        <v>A0392</v>
      </c>
      <c r="AV730" s="52" t="str">
        <f>IF(参照!B730="","",参照!B730)</f>
        <v>岐阜電力(株)</v>
      </c>
      <c r="AW730" s="52">
        <f>IF(参照!C730="","",参照!C730)</f>
        <v>4.95E-4</v>
      </c>
      <c r="AX730" s="52" t="str">
        <f>IF(参照!D730="","",参照!D730)</f>
        <v/>
      </c>
      <c r="AY730" s="52">
        <f>IF(参照!E730="","",参照!E730)</f>
        <v>5.1999999999999995E-4</v>
      </c>
      <c r="AZ730" s="52" t="str">
        <f>IF(参照!F730="","",参照!F730)</f>
        <v>岐阜電力(株)</v>
      </c>
      <c r="BA730" s="52" t="str">
        <f>IF(参照!G730="","",参照!G730)</f>
        <v>岐阜電力(株)_</v>
      </c>
      <c r="BB730" s="52">
        <f t="shared" si="42"/>
        <v>0.51999999999999991</v>
      </c>
      <c r="BD730" s="52" t="str">
        <f>IF(参照!L730="","",参照!L730)</f>
        <v/>
      </c>
    </row>
    <row r="731" spans="47:56">
      <c r="AU731" s="52" t="str">
        <f>IF(参照!A731="","",参照!A731)</f>
        <v>A0393</v>
      </c>
      <c r="AV731" s="52" t="str">
        <f>IF(参照!B731="","",参照!B731)</f>
        <v>格安電力(株)</v>
      </c>
      <c r="AW731" s="52">
        <f>IF(参照!C731="","",参照!C731)</f>
        <v>3.8299999999999999E-4</v>
      </c>
      <c r="AX731" s="52" t="str">
        <f>IF(参照!D731="","",参照!D731)</f>
        <v/>
      </c>
      <c r="AY731" s="52">
        <f>IF(参照!E731="","",参照!E731)</f>
        <v>3.2699999999999998E-4</v>
      </c>
      <c r="AZ731" s="52" t="str">
        <f>IF(参照!F731="","",参照!F731)</f>
        <v>格安電力(株)</v>
      </c>
      <c r="BA731" s="52" t="str">
        <f>IF(参照!G731="","",参照!G731)</f>
        <v>格安電力(株)_</v>
      </c>
      <c r="BB731" s="52">
        <f t="shared" si="42"/>
        <v>0.32699999999999996</v>
      </c>
      <c r="BD731" s="52" t="str">
        <f>IF(参照!L731="","",参照!L731)</f>
        <v/>
      </c>
    </row>
    <row r="732" spans="47:56">
      <c r="AU732" s="52" t="str">
        <f>IF(参照!A732="","",参照!A732)</f>
        <v>A0396</v>
      </c>
      <c r="AV732" s="52" t="str">
        <f>IF(参照!B732="","",参照!B732)</f>
        <v>(株)エスケーエナジー</v>
      </c>
      <c r="AW732" s="52">
        <f>IF(参照!C732="","",参照!C732)</f>
        <v>5.0699999999999996E-4</v>
      </c>
      <c r="AX732" s="52" t="str">
        <f>IF(参照!D732="","",参照!D732)</f>
        <v/>
      </c>
      <c r="AY732" s="52">
        <f>IF(参照!E732="","",参照!E732)</f>
        <v>4.5100000000000001E-4</v>
      </c>
      <c r="AZ732" s="52" t="str">
        <f>IF(参照!F732="","",参照!F732)</f>
        <v>(株)エスケーエナジー</v>
      </c>
      <c r="BA732" s="52" t="str">
        <f>IF(参照!G732="","",参照!G732)</f>
        <v>(株)エスケーエナジー_</v>
      </c>
      <c r="BB732" s="52">
        <f t="shared" si="42"/>
        <v>0.45100000000000001</v>
      </c>
      <c r="BD732" s="52" t="str">
        <f>IF(参照!L732="","",参照!L732)</f>
        <v/>
      </c>
    </row>
    <row r="733" spans="47:56">
      <c r="AU733" s="52" t="str">
        <f>IF(参照!A733="","",参照!A733)</f>
        <v>A0397</v>
      </c>
      <c r="AV733" s="52" t="str">
        <f>IF(参照!B733="","",参照!B733)</f>
        <v>名南共同エネルギー(株)</v>
      </c>
      <c r="AW733" s="52">
        <f>IF(参照!C733="","",参照!C733)</f>
        <v>6.2600000000000004E-4</v>
      </c>
      <c r="AX733" s="52" t="str">
        <f>IF(参照!D733="","",参照!D733)</f>
        <v/>
      </c>
      <c r="AY733" s="52">
        <f>IF(参照!E733="","",参照!E733)</f>
        <v>6.2500000000000001E-4</v>
      </c>
      <c r="AZ733" s="52" t="str">
        <f>IF(参照!F733="","",参照!F733)</f>
        <v>名南共同エネルギー(株)</v>
      </c>
      <c r="BA733" s="52" t="str">
        <f>IF(参照!G733="","",参照!G733)</f>
        <v>名南共同エネルギー(株)_</v>
      </c>
      <c r="BB733" s="52">
        <f t="shared" si="42"/>
        <v>0.625</v>
      </c>
      <c r="BD733" s="52" t="str">
        <f>IF(参照!L733="","",参照!L733)</f>
        <v/>
      </c>
    </row>
    <row r="734" spans="47:56">
      <c r="AU734" s="52" t="str">
        <f>IF(参照!A734="","",参照!A734)</f>
        <v>A0398</v>
      </c>
      <c r="AV734" s="52" t="str">
        <f>IF(参照!B734="","",参照!B734)</f>
        <v>Ａｐａｍａｎ　Ｅｎｅｒｇｙ(株)</v>
      </c>
      <c r="AW734" s="52">
        <f>IF(参照!C734="","",参照!C734)</f>
        <v>5.1099999999999995E-4</v>
      </c>
      <c r="AX734" s="52" t="str">
        <f>IF(参照!D734="","",参照!D734)</f>
        <v/>
      </c>
      <c r="AY734" s="52">
        <f>IF(参照!E734="","",参照!E734)</f>
        <v>5.6200000000000011E-4</v>
      </c>
      <c r="AZ734" s="52" t="str">
        <f>IF(参照!F734="","",参照!F734)</f>
        <v>Ａｐａｍａｎ　Ｅｎｅｒｇｙ(株)</v>
      </c>
      <c r="BA734" s="52" t="str">
        <f>IF(参照!G734="","",参照!G734)</f>
        <v>Ａｐａｍａｎ　Ｅｎｅｒｇｙ(株)_</v>
      </c>
      <c r="BB734" s="52">
        <f t="shared" si="42"/>
        <v>0.56200000000000006</v>
      </c>
      <c r="BD734" s="52" t="str">
        <f>IF(参照!L734="","",参照!L734)</f>
        <v/>
      </c>
    </row>
    <row r="735" spans="47:56">
      <c r="AU735" s="52" t="str">
        <f>IF(参照!A735="","",参照!A735)</f>
        <v>A0401</v>
      </c>
      <c r="AV735" s="52" t="str">
        <f>IF(参照!B735="","",参照!B735)</f>
        <v>アンビット・エナジー・ジャパン合同会社</v>
      </c>
      <c r="AW735" s="52">
        <f>IF(参照!C735="","",参照!C735)</f>
        <v>9.5000000000000005E-5</v>
      </c>
      <c r="AX735" s="52" t="str">
        <f>IF(参照!D735="","",参照!D735)</f>
        <v/>
      </c>
      <c r="AY735" s="52">
        <f>IF(参照!E735="","",参照!E735)</f>
        <v>7.2999999999999999E-5</v>
      </c>
      <c r="AZ735" s="52" t="str">
        <f>IF(参照!F735="","",参照!F735)</f>
        <v>アンビット・エナジー・ジャパン合同会社</v>
      </c>
      <c r="BA735" s="52" t="str">
        <f>IF(参照!G735="","",参照!G735)</f>
        <v>アンビット・エナジー・ジャパン合同会社_</v>
      </c>
      <c r="BB735" s="52">
        <f t="shared" si="42"/>
        <v>7.2999999999999995E-2</v>
      </c>
      <c r="BD735" s="52" t="str">
        <f>IF(参照!L735="","",参照!L735)</f>
        <v/>
      </c>
    </row>
    <row r="736" spans="47:56">
      <c r="AU736" s="52" t="str">
        <f>IF(参照!A736="","",参照!A736)</f>
        <v>A0402</v>
      </c>
      <c r="AV736" s="52" t="str">
        <f>IF(参照!B736="","",参照!B736)</f>
        <v>(株)ＴＯＫＹＯ油電力</v>
      </c>
      <c r="AW736" s="52">
        <f>IF(参照!C736="","",参照!C736)</f>
        <v>5.1699999999999999E-4</v>
      </c>
      <c r="AX736" s="52" t="str">
        <f>IF(参照!D736="","",参照!D736)</f>
        <v/>
      </c>
      <c r="AY736" s="52">
        <f>IF(参照!E736="","",参照!E736)</f>
        <v>5.7200000000000003E-4</v>
      </c>
      <c r="AZ736" s="52" t="str">
        <f>IF(参照!F736="","",参照!F736)</f>
        <v>(株)ＴＯＫＹＯ油電力</v>
      </c>
      <c r="BA736" s="52" t="str">
        <f>IF(参照!G736="","",参照!G736)</f>
        <v>(株)ＴＯＫＹＯ油電力_</v>
      </c>
      <c r="BB736" s="52">
        <f t="shared" si="42"/>
        <v>0.57200000000000006</v>
      </c>
      <c r="BD736" s="52" t="str">
        <f>IF(参照!L736="","",参照!L736)</f>
        <v/>
      </c>
    </row>
    <row r="737" spans="47:56">
      <c r="AU737" s="52" t="str">
        <f>IF(参照!A737="","",参照!A737)</f>
        <v>A0403</v>
      </c>
      <c r="AV737" s="52" t="str">
        <f>IF(参照!B737="","",参照!B737)</f>
        <v>大分ケーブルテレコム(株)</v>
      </c>
      <c r="AW737" s="52">
        <f>IF(参照!C737="","",参照!C737)</f>
        <v>4.6099999999999998E-4</v>
      </c>
      <c r="AX737" s="52" t="str">
        <f>IF(参照!D737="","",参照!D737)</f>
        <v/>
      </c>
      <c r="AY737" s="52">
        <f>IF(参照!E737="","",参照!E737)</f>
        <v>5.0299999999999997E-4</v>
      </c>
      <c r="AZ737" s="52" t="str">
        <f>IF(参照!F737="","",参照!F737)</f>
        <v>大分ケーブルテレコム(株)</v>
      </c>
      <c r="BA737" s="52" t="str">
        <f>IF(参照!G737="","",参照!G737)</f>
        <v>大分ケーブルテレコム(株)_</v>
      </c>
      <c r="BB737" s="52">
        <f t="shared" si="42"/>
        <v>0.503</v>
      </c>
      <c r="BD737" s="52" t="str">
        <f>IF(参照!L737="","",参照!L737)</f>
        <v/>
      </c>
    </row>
    <row r="738" spans="47:56">
      <c r="AU738" s="52" t="str">
        <f>IF(参照!A738="","",参照!A738)</f>
        <v>A0405</v>
      </c>
      <c r="AV738" s="52" t="str">
        <f>IF(参照!B738="","",参照!B738)</f>
        <v>アストマックス・エネルギー合同会社</v>
      </c>
      <c r="AW738" s="52">
        <f>IF(参照!C738="","",参照!C738)</f>
        <v>5.1400000000000003E-4</v>
      </c>
      <c r="AX738" s="52" t="str">
        <f>IF(参照!D738="","",参照!D738)</f>
        <v/>
      </c>
      <c r="AY738" s="52">
        <f>IF(参照!E738="","",参照!E738)</f>
        <v>4.5800000000000002E-4</v>
      </c>
      <c r="AZ738" s="52" t="str">
        <f>IF(参照!F738="","",参照!F738)</f>
        <v>アストマックス・エネルギー合同会社</v>
      </c>
      <c r="BA738" s="52" t="str">
        <f>IF(参照!G738="","",参照!G738)</f>
        <v>アストマックス・エネルギー合同会社_</v>
      </c>
      <c r="BB738" s="52">
        <f t="shared" si="42"/>
        <v>0.45800000000000002</v>
      </c>
      <c r="BD738" s="52" t="str">
        <f>IF(参照!L738="","",参照!L738)</f>
        <v/>
      </c>
    </row>
    <row r="739" spans="47:56">
      <c r="AU739" s="52" t="str">
        <f>IF(参照!A739="","",参照!A739)</f>
        <v>A0406</v>
      </c>
      <c r="AV739" s="52" t="str">
        <f>IF(参照!B739="","",参照!B739)</f>
        <v>生活協同組合コープみらい</v>
      </c>
      <c r="AW739" s="52">
        <f>IF(参照!C739="","",参照!C739)</f>
        <v>3.7199999999999999E-4</v>
      </c>
      <c r="AX739" s="52" t="str">
        <f>IF(参照!D739="","",参照!D739)</f>
        <v/>
      </c>
      <c r="AY739" s="52">
        <f>IF(参照!E739="","",参照!E739)</f>
        <v>3.1599999999999998E-4</v>
      </c>
      <c r="AZ739" s="52" t="str">
        <f>IF(参照!F739="","",参照!F739)</f>
        <v>生活協同組合コープみらい</v>
      </c>
      <c r="BA739" s="52" t="str">
        <f>IF(参照!G739="","",参照!G739)</f>
        <v>生活協同組合コープみらい_</v>
      </c>
      <c r="BB739" s="52">
        <f t="shared" si="42"/>
        <v>0.316</v>
      </c>
      <c r="BD739" s="52" t="str">
        <f>IF(参照!L739="","",参照!L739)</f>
        <v/>
      </c>
    </row>
    <row r="740" spans="47:56">
      <c r="AU740" s="52" t="str">
        <f>IF(参照!A740="","",参照!A740)</f>
        <v>A0407</v>
      </c>
      <c r="AV740" s="52" t="str">
        <f>IF(参照!B740="","",参照!B740)</f>
        <v>寝屋川電力(株)</v>
      </c>
      <c r="AW740" s="52">
        <f>IF(参照!C740="","",参照!C740)</f>
        <v>4.86E-4</v>
      </c>
      <c r="AX740" s="52" t="str">
        <f>IF(参照!D740="","",参照!D740)</f>
        <v/>
      </c>
      <c r="AY740" s="52">
        <f>IF(参照!E740="","",参照!E740)</f>
        <v>4.57E-4</v>
      </c>
      <c r="AZ740" s="52" t="str">
        <f>IF(参照!F740="","",参照!F740)</f>
        <v>寝屋川電力(株)</v>
      </c>
      <c r="BA740" s="52" t="str">
        <f>IF(参照!G740="","",参照!G740)</f>
        <v>寝屋川電力(株)_</v>
      </c>
      <c r="BB740" s="52">
        <f t="shared" si="42"/>
        <v>0.45700000000000002</v>
      </c>
      <c r="BD740" s="52" t="str">
        <f>IF(参照!L740="","",参照!L740)</f>
        <v/>
      </c>
    </row>
    <row r="741" spans="47:56">
      <c r="AU741" s="52" t="str">
        <f>IF(参照!A741="","",参照!A741)</f>
        <v>A0410</v>
      </c>
      <c r="AV741" s="52" t="str">
        <f>IF(参照!B741="","",参照!B741)</f>
        <v>石川電力(株)</v>
      </c>
      <c r="AW741" s="52">
        <f>IF(参照!C741="","",参照!C741)</f>
        <v>9.9400000000000009E-4</v>
      </c>
      <c r="AX741" s="52" t="str">
        <f>IF(参照!D741="","",参照!D741)</f>
        <v/>
      </c>
      <c r="AY741" s="52">
        <f>IF(参照!E741="","",参照!E741)</f>
        <v>9.3800000000000003E-4</v>
      </c>
      <c r="AZ741" s="52" t="str">
        <f>IF(参照!F741="","",参照!F741)</f>
        <v>石川電力(株)</v>
      </c>
      <c r="BA741" s="52" t="str">
        <f>IF(参照!G741="","",参照!G741)</f>
        <v>石川電力(株)_</v>
      </c>
      <c r="BB741" s="52">
        <f t="shared" si="42"/>
        <v>0.93800000000000006</v>
      </c>
      <c r="BD741" s="52" t="str">
        <f>IF(参照!L741="","",参照!L741)</f>
        <v/>
      </c>
    </row>
    <row r="742" spans="47:56">
      <c r="AU742" s="52" t="str">
        <f>IF(参照!A742="","",参照!A742)</f>
        <v>A0411</v>
      </c>
      <c r="AV742" s="52" t="str">
        <f>IF(参照!B742="","",参照!B742)</f>
        <v>福井電力(株)</v>
      </c>
      <c r="AW742" s="52">
        <f>IF(参照!C742="","",参照!C742)</f>
        <v>4.8099999999999998E-4</v>
      </c>
      <c r="AX742" s="52" t="str">
        <f>IF(参照!D742="","",参照!D742)</f>
        <v/>
      </c>
      <c r="AY742" s="52">
        <f>IF(参照!E742="","",参照!E742)</f>
        <v>4.2499999999999998E-4</v>
      </c>
      <c r="AZ742" s="52" t="str">
        <f>IF(参照!F742="","",参照!F742)</f>
        <v>福井電力(株)</v>
      </c>
      <c r="BA742" s="52" t="str">
        <f>IF(参照!G742="","",参照!G742)</f>
        <v>福井電力(株)_</v>
      </c>
      <c r="BB742" s="52">
        <f t="shared" si="42"/>
        <v>0.42499999999999999</v>
      </c>
      <c r="BD742" s="52" t="str">
        <f>IF(参照!L742="","",参照!L742)</f>
        <v/>
      </c>
    </row>
    <row r="743" spans="47:56">
      <c r="AU743" s="52" t="str">
        <f>IF(参照!A743="","",参照!A743)</f>
        <v>A0413</v>
      </c>
      <c r="AV743" s="52" t="str">
        <f>IF(参照!B743="","",参照!B743)</f>
        <v>(株)MKエネルギー</v>
      </c>
      <c r="AW743" s="52">
        <f>IF(参照!C743="","",参照!C743)</f>
        <v>5.44E-4</v>
      </c>
      <c r="AX743" s="52" t="str">
        <f>IF(参照!D743="","",参照!D743)</f>
        <v/>
      </c>
      <c r="AY743" s="52">
        <f>IF(参照!E743="","",参照!E743)</f>
        <v>5.8799999999999998E-4</v>
      </c>
      <c r="AZ743" s="52" t="str">
        <f>IF(参照!F743="","",参照!F743)</f>
        <v>(株)MKエネルギー</v>
      </c>
      <c r="BA743" s="52" t="str">
        <f>IF(参照!G743="","",参照!G743)</f>
        <v>(株)MKエネルギー_</v>
      </c>
      <c r="BB743" s="52">
        <f t="shared" si="42"/>
        <v>0.58799999999999997</v>
      </c>
      <c r="BD743" s="52" t="str">
        <f>IF(参照!L743="","",参照!L743)</f>
        <v/>
      </c>
    </row>
    <row r="744" spans="47:56">
      <c r="AU744" s="52" t="str">
        <f>IF(参照!A744="","",参照!A744)</f>
        <v>A0414</v>
      </c>
      <c r="AV744" s="52" t="str">
        <f>IF(参照!B744="","",参照!B744)</f>
        <v>(株)Ｏｐｔｉｍｉｚｅｄ　Ｅｎｅｒｇｙ</v>
      </c>
      <c r="AW744" s="52">
        <f>IF(参照!C744="","",参照!C744)</f>
        <v>4.84E-4</v>
      </c>
      <c r="AX744" s="52" t="str">
        <f>IF(参照!D744="","",参照!D744)</f>
        <v/>
      </c>
      <c r="AY744" s="52">
        <f>IF(参照!E744="","",参照!E744)</f>
        <v>4.28E-4</v>
      </c>
      <c r="AZ744" s="52" t="str">
        <f>IF(参照!F744="","",参照!F744)</f>
        <v>(株)Ｏｐｔｉｍｉｚｅｄ　Ｅｎｅｒｇｙ</v>
      </c>
      <c r="BA744" s="52" t="str">
        <f>IF(参照!G744="","",参照!G744)</f>
        <v>(株)Ｏｐｔｉｍｉｚｅｄ　Ｅｎｅｒｇｙ_</v>
      </c>
      <c r="BB744" s="52">
        <f t="shared" si="42"/>
        <v>0.42799999999999999</v>
      </c>
      <c r="BD744" s="52" t="str">
        <f>IF(参照!L744="","",参照!L744)</f>
        <v/>
      </c>
    </row>
    <row r="745" spans="47:56">
      <c r="AU745" s="52" t="str">
        <f>IF(参照!A745="","",参照!A745)</f>
        <v>A0415</v>
      </c>
      <c r="AV745" s="52" t="str">
        <f>IF(参照!B745="","",参照!B745)</f>
        <v>エネラボ(株)</v>
      </c>
      <c r="AW745" s="52">
        <f>IF(参照!C745="","",参照!C745)</f>
        <v>5.3899999999999998E-4</v>
      </c>
      <c r="AX745" s="52" t="str">
        <f>IF(参照!D745="","",参照!D745)</f>
        <v>メニューA</v>
      </c>
      <c r="AY745" s="52">
        <f>IF(参照!E745="","",参照!E745)</f>
        <v>0</v>
      </c>
      <c r="AZ745" s="52" t="str">
        <f>IF(参照!F745="","",参照!F745)</f>
        <v>エネラボ(株)</v>
      </c>
      <c r="BA745" s="52" t="str">
        <f>IF(参照!G745="","",参照!G745)</f>
        <v>エネラボ(株)_メニューA</v>
      </c>
      <c r="BB745" s="52">
        <f t="shared" si="42"/>
        <v>0</v>
      </c>
      <c r="BD745" s="52" t="str">
        <f>IF(参照!L745="","",参照!L745)</f>
        <v/>
      </c>
    </row>
    <row r="746" spans="47:56">
      <c r="AU746" s="52" t="str">
        <f>IF(参照!A746="","",参照!A746)</f>
        <v/>
      </c>
      <c r="AV746" s="52" t="str">
        <f>IF(参照!B746="","",参照!B746)</f>
        <v/>
      </c>
      <c r="AW746" s="52" t="str">
        <f>IF(参照!C746="","",参照!C746)</f>
        <v/>
      </c>
      <c r="AX746" s="52" t="str">
        <f>IF(参照!D746="","",参照!D746)</f>
        <v>メニューB(残差)</v>
      </c>
      <c r="AY746" s="52">
        <f>IF(参照!E746="","",参照!E746)</f>
        <v>4.8299999999999998E-4</v>
      </c>
      <c r="AZ746" s="52" t="str">
        <f>IF(参照!F746="","",参照!F746)</f>
        <v>エネラボ(株)</v>
      </c>
      <c r="BA746" s="52" t="str">
        <f>IF(参照!G746="","",参照!G746)</f>
        <v>エネラボ(株)_メニューB(残差)</v>
      </c>
      <c r="BB746" s="52">
        <f t="shared" si="42"/>
        <v>0.48299999999999998</v>
      </c>
      <c r="BD746" s="52" t="str">
        <f>IF(参照!L746="","",参照!L746)</f>
        <v/>
      </c>
    </row>
    <row r="747" spans="47:56">
      <c r="AU747" s="52" t="str">
        <f>IF(参照!A747="","",参照!A747)</f>
        <v/>
      </c>
      <c r="AV747" s="52" t="str">
        <f>IF(参照!B747="","",参照!B747)</f>
        <v/>
      </c>
      <c r="AW747" s="52" t="str">
        <f>IF(参照!C747="","",参照!C747)</f>
        <v/>
      </c>
      <c r="AX747" s="52" t="str">
        <f>IF(参照!D747="","",参照!D747)</f>
        <v>(参考値)事業者全体</v>
      </c>
      <c r="AY747" s="52">
        <f>IF(参照!E747="","",参照!E747)</f>
        <v>4.0400000000000001E-4</v>
      </c>
      <c r="AZ747" s="52" t="str">
        <f>IF(参照!F747="","",参照!F747)</f>
        <v>エネラボ(株)</v>
      </c>
      <c r="BA747" s="52" t="str">
        <f>IF(参照!G747="","",参照!G747)</f>
        <v>エネラボ(株)_(参考値)事業者全体</v>
      </c>
      <c r="BB747" s="52">
        <f t="shared" si="42"/>
        <v>0.40400000000000003</v>
      </c>
      <c r="BD747" s="52" t="str">
        <f>IF(参照!L747="","",参照!L747)</f>
        <v/>
      </c>
    </row>
    <row r="748" spans="47:56">
      <c r="AU748" s="52" t="str">
        <f>IF(参照!A748="","",参照!A748)</f>
        <v>A0416</v>
      </c>
      <c r="AV748" s="52" t="str">
        <f>IF(参照!B748="","",参照!B748)</f>
        <v>(株)ネクシィーズ・ゼロ</v>
      </c>
      <c r="AW748" s="52">
        <f>IF(参照!C748="","",参照!C748)</f>
        <v>5.0699999999999996E-4</v>
      </c>
      <c r="AX748" s="52" t="str">
        <f>IF(参照!D748="","",参照!D748)</f>
        <v/>
      </c>
      <c r="AY748" s="52">
        <f>IF(参照!E748="","",参照!E748)</f>
        <v>5.3399999999999997E-4</v>
      </c>
      <c r="AZ748" s="52" t="str">
        <f>IF(参照!F748="","",参照!F748)</f>
        <v>(株)ネクシィーズ・ゼロ</v>
      </c>
      <c r="BA748" s="52" t="str">
        <f>IF(参照!G748="","",参照!G748)</f>
        <v>(株)ネクシィーズ・ゼロ_</v>
      </c>
      <c r="BB748" s="52">
        <f t="shared" si="42"/>
        <v>0.53399999999999992</v>
      </c>
      <c r="BD748" s="52" t="str">
        <f>IF(参照!L748="","",参照!L748)</f>
        <v/>
      </c>
    </row>
    <row r="749" spans="47:56">
      <c r="AU749" s="52" t="str">
        <f>IF(参照!A749="","",参照!A749)</f>
        <v>A0418</v>
      </c>
      <c r="AV749" s="52" t="str">
        <f>IF(参照!B749="","",参照!B749)</f>
        <v>横浜ウォーター(株)</v>
      </c>
      <c r="AW749" s="52">
        <f>IF(参照!C749="","",参照!C749)</f>
        <v>3.88E-4</v>
      </c>
      <c r="AX749" s="52" t="str">
        <f>IF(参照!D749="","",参照!D749)</f>
        <v/>
      </c>
      <c r="AY749" s="52">
        <f>IF(参照!E749="","",参照!E749)</f>
        <v>5.2599999999999999E-4</v>
      </c>
      <c r="AZ749" s="52" t="str">
        <f>IF(参照!F749="","",参照!F749)</f>
        <v>横浜ウォーター(株)</v>
      </c>
      <c r="BA749" s="52" t="str">
        <f>IF(参照!G749="","",参照!G749)</f>
        <v>横浜ウォーター(株)_</v>
      </c>
      <c r="BB749" s="52">
        <f t="shared" si="42"/>
        <v>0.52600000000000002</v>
      </c>
      <c r="BD749" s="52" t="str">
        <f>IF(参照!L749="","",参照!L749)</f>
        <v/>
      </c>
    </row>
    <row r="750" spans="47:56">
      <c r="AU750" s="52" t="str">
        <f>IF(参照!A750="","",参照!A750)</f>
        <v>A0419</v>
      </c>
      <c r="AV750" s="52" t="str">
        <f>IF(参照!B750="","",参照!B750)</f>
        <v>スマートエナジー磐田(株)</v>
      </c>
      <c r="AW750" s="52">
        <f>IF(参照!C750="","",参照!C750)</f>
        <v>1.74E-4</v>
      </c>
      <c r="AX750" s="52" t="str">
        <f>IF(参照!D750="","",参照!D750)</f>
        <v>メニューA</v>
      </c>
      <c r="AY750" s="52">
        <f>IF(参照!E750="","",参照!E750)</f>
        <v>0</v>
      </c>
      <c r="AZ750" s="52" t="str">
        <f>IF(参照!F750="","",参照!F750)</f>
        <v>スマートエナジー磐田(株)</v>
      </c>
      <c r="BA750" s="52" t="str">
        <f>IF(参照!G750="","",参照!G750)</f>
        <v>スマートエナジー磐田(株)_メニューA</v>
      </c>
      <c r="BB750" s="52">
        <f t="shared" si="42"/>
        <v>0</v>
      </c>
      <c r="BD750" s="52" t="str">
        <f>IF(参照!L750="","",参照!L750)</f>
        <v/>
      </c>
    </row>
    <row r="751" spans="47:56">
      <c r="AU751" s="52" t="str">
        <f>IF(参照!A751="","",参照!A751)</f>
        <v/>
      </c>
      <c r="AV751" s="52" t="str">
        <f>IF(参照!B751="","",参照!B751)</f>
        <v/>
      </c>
      <c r="AW751" s="52" t="str">
        <f>IF(参照!C751="","",参照!C751)</f>
        <v/>
      </c>
      <c r="AX751" s="52" t="str">
        <f>IF(参照!D751="","",参照!D751)</f>
        <v>メニューB</v>
      </c>
      <c r="AY751" s="52">
        <f>IF(参照!E751="","",参照!E751)</f>
        <v>3.19E-4</v>
      </c>
      <c r="AZ751" s="52" t="str">
        <f>IF(参照!F751="","",参照!F751)</f>
        <v>スマートエナジー磐田(株)</v>
      </c>
      <c r="BA751" s="52" t="str">
        <f>IF(参照!G751="","",参照!G751)</f>
        <v>スマートエナジー磐田(株)_メニューB</v>
      </c>
      <c r="BB751" s="52">
        <f t="shared" si="42"/>
        <v>0.31900000000000001</v>
      </c>
      <c r="BD751" s="52" t="str">
        <f>IF(参照!L751="","",参照!L751)</f>
        <v/>
      </c>
    </row>
    <row r="752" spans="47:56">
      <c r="AU752" s="52" t="str">
        <f>IF(参照!A752="","",参照!A752)</f>
        <v/>
      </c>
      <c r="AV752" s="52" t="str">
        <f>IF(参照!B752="","",参照!B752)</f>
        <v/>
      </c>
      <c r="AW752" s="52" t="str">
        <f>IF(参照!C752="","",参照!C752)</f>
        <v/>
      </c>
      <c r="AX752" s="52" t="str">
        <f>IF(参照!D752="","",参照!D752)</f>
        <v>メニューC(残差)</v>
      </c>
      <c r="AY752" s="52">
        <f>IF(参照!E752="","",参照!E752)</f>
        <v>3.5499999999999996E-4</v>
      </c>
      <c r="AZ752" s="52" t="str">
        <f>IF(参照!F752="","",参照!F752)</f>
        <v>スマートエナジー磐田(株)</v>
      </c>
      <c r="BA752" s="52" t="str">
        <f>IF(参照!G752="","",参照!G752)</f>
        <v>スマートエナジー磐田(株)_メニューC(残差)</v>
      </c>
      <c r="BB752" s="52">
        <f t="shared" si="42"/>
        <v>0.35499999999999998</v>
      </c>
      <c r="BD752" s="52" t="str">
        <f>IF(参照!L752="","",参照!L752)</f>
        <v/>
      </c>
    </row>
    <row r="753" spans="47:56">
      <c r="AU753" s="52" t="str">
        <f>IF(参照!A753="","",参照!A753)</f>
        <v/>
      </c>
      <c r="AV753" s="52" t="str">
        <f>IF(参照!B753="","",参照!B753)</f>
        <v/>
      </c>
      <c r="AW753" s="52" t="str">
        <f>IF(参照!C753="","",参照!C753)</f>
        <v/>
      </c>
      <c r="AX753" s="52" t="str">
        <f>IF(参照!D753="","",参照!D753)</f>
        <v>(参考値)事業者全体</v>
      </c>
      <c r="AY753" s="52">
        <f>IF(参照!E753="","",参照!E753)</f>
        <v>4.0299999999999998E-4</v>
      </c>
      <c r="AZ753" s="52" t="str">
        <f>IF(参照!F753="","",参照!F753)</f>
        <v>スマートエナジー磐田(株)</v>
      </c>
      <c r="BA753" s="52" t="str">
        <f>IF(参照!G753="","",参照!G753)</f>
        <v>スマートエナジー磐田(株)_(参考値)事業者全体</v>
      </c>
      <c r="BB753" s="52">
        <f t="shared" si="42"/>
        <v>0.40299999999999997</v>
      </c>
      <c r="BD753" s="52" t="str">
        <f>IF(参照!L753="","",参照!L753)</f>
        <v/>
      </c>
    </row>
    <row r="754" spans="47:56">
      <c r="AU754" s="52" t="str">
        <f>IF(参照!A754="","",参照!A754)</f>
        <v>A0420</v>
      </c>
      <c r="AV754" s="52" t="str">
        <f>IF(参照!B754="","",参照!B754)</f>
        <v>そうまＩグリッド合同会社</v>
      </c>
      <c r="AW754" s="52">
        <f>IF(参照!C754="","",参照!C754)</f>
        <v>3.2600000000000001E-4</v>
      </c>
      <c r="AX754" s="52" t="str">
        <f>IF(参照!D754="","",参照!D754)</f>
        <v/>
      </c>
      <c r="AY754" s="52">
        <f>IF(参照!E754="","",参照!E754)</f>
        <v>4.2400000000000001E-4</v>
      </c>
      <c r="AZ754" s="52" t="str">
        <f>IF(参照!F754="","",参照!F754)</f>
        <v>そうまＩグリッド合同会社</v>
      </c>
      <c r="BA754" s="52" t="str">
        <f>IF(参照!G754="","",参照!G754)</f>
        <v>そうまＩグリッド合同会社_</v>
      </c>
      <c r="BB754" s="52">
        <f t="shared" si="42"/>
        <v>0.42399999999999999</v>
      </c>
      <c r="BD754" s="52" t="str">
        <f>IF(参照!L754="","",参照!L754)</f>
        <v/>
      </c>
    </row>
    <row r="755" spans="47:56">
      <c r="AU755" s="52" t="str">
        <f>IF(参照!A755="","",参照!A755)</f>
        <v>A0424</v>
      </c>
      <c r="AV755" s="52" t="str">
        <f>IF(参照!B755="","",参照!B755)</f>
        <v>新潟県民電力(株)</v>
      </c>
      <c r="AW755" s="52">
        <f>IF(参照!C755="","",参照!C755)</f>
        <v>4.28E-4</v>
      </c>
      <c r="AX755" s="52" t="str">
        <f>IF(参照!D755="","",参照!D755)</f>
        <v/>
      </c>
      <c r="AY755" s="52">
        <f>IF(参照!E755="","",参照!E755)</f>
        <v>4.1199999999999999E-4</v>
      </c>
      <c r="AZ755" s="52" t="str">
        <f>IF(参照!F755="","",参照!F755)</f>
        <v>新潟県民電力(株)</v>
      </c>
      <c r="BA755" s="52" t="str">
        <f>IF(参照!G755="","",参照!G755)</f>
        <v>新潟県民電力(株)_</v>
      </c>
      <c r="BB755" s="52">
        <f t="shared" si="42"/>
        <v>0.41199999999999998</v>
      </c>
      <c r="BD755" s="52" t="str">
        <f>IF(参照!L755="","",参照!L755)</f>
        <v/>
      </c>
    </row>
    <row r="756" spans="47:56">
      <c r="AU756" s="52" t="str">
        <f>IF(参照!A756="","",参照!A756)</f>
        <v>A0425</v>
      </c>
      <c r="AV756" s="52" t="str">
        <f>IF(参照!B756="","",参照!B756)</f>
        <v>エネトレード(株)</v>
      </c>
      <c r="AW756" s="52" t="str">
        <f>IF(参照!C756="","",参照!C756)</f>
        <v>0.000453※</v>
      </c>
      <c r="AX756" s="52" t="str">
        <f>IF(参照!D756="","",参照!D756)</f>
        <v/>
      </c>
      <c r="AY756" s="52">
        <f>IF(参照!E756="","",参照!E756)</f>
        <v>4.5300000000000001E-4</v>
      </c>
      <c r="AZ756" s="52" t="str">
        <f>IF(参照!F756="","",参照!F756)</f>
        <v>エネトレード(株)</v>
      </c>
      <c r="BA756" s="52" t="str">
        <f>IF(参照!G756="","",参照!G756)</f>
        <v>エネトレード(株)_</v>
      </c>
      <c r="BB756" s="52">
        <f t="shared" si="42"/>
        <v>0.45300000000000001</v>
      </c>
      <c r="BD756" s="52" t="str">
        <f>IF(参照!L756="","",参照!L756)</f>
        <v/>
      </c>
    </row>
    <row r="757" spans="47:56">
      <c r="AU757" s="52" t="str">
        <f>IF(参照!A757="","",参照!A757)</f>
        <v>A0427</v>
      </c>
      <c r="AV757" s="52" t="str">
        <f>IF(参照!B757="","",参照!B757)</f>
        <v>Ｍｙシティ電力(株)</v>
      </c>
      <c r="AW757" s="52">
        <f>IF(参照!C757="","",参照!C757)</f>
        <v>5.1199999999999998E-4</v>
      </c>
      <c r="AX757" s="52" t="str">
        <f>IF(参照!D757="","",参照!D757)</f>
        <v/>
      </c>
      <c r="AY757" s="52">
        <f>IF(参照!E757="","",参照!E757)</f>
        <v>5.6300000000000002E-4</v>
      </c>
      <c r="AZ757" s="52" t="str">
        <f>IF(参照!F757="","",参照!F757)</f>
        <v>Ｍｙシティ電力(株)</v>
      </c>
      <c r="BA757" s="52" t="str">
        <f>IF(参照!G757="","",参照!G757)</f>
        <v>Ｍｙシティ電力(株)_</v>
      </c>
      <c r="BB757" s="52">
        <f t="shared" si="42"/>
        <v>0.56300000000000006</v>
      </c>
      <c r="BD757" s="52" t="str">
        <f>IF(参照!L757="","",参照!L757)</f>
        <v/>
      </c>
    </row>
    <row r="758" spans="47:56">
      <c r="AU758" s="52" t="str">
        <f>IF(参照!A758="","",参照!A758)</f>
        <v>A0429</v>
      </c>
      <c r="AV758" s="52" t="str">
        <f>IF(参照!B758="","",参照!B758)</f>
        <v>ニシムラ(株)</v>
      </c>
      <c r="AW758" s="52">
        <f>IF(参照!C758="","",参照!C758)</f>
        <v>5.0299999999999997E-4</v>
      </c>
      <c r="AX758" s="52" t="str">
        <f>IF(参照!D758="","",参照!D758)</f>
        <v/>
      </c>
      <c r="AY758" s="52">
        <f>IF(参照!E758="","",参照!E758)</f>
        <v>5.5400000000000002E-4</v>
      </c>
      <c r="AZ758" s="52" t="str">
        <f>IF(参照!F758="","",参照!F758)</f>
        <v>ニシムラ(株)</v>
      </c>
      <c r="BA758" s="52" t="str">
        <f>IF(参照!G758="","",参照!G758)</f>
        <v>ニシムラ(株)_</v>
      </c>
      <c r="BB758" s="52">
        <f t="shared" si="42"/>
        <v>0.55400000000000005</v>
      </c>
      <c r="BD758" s="52" t="str">
        <f>IF(参照!L758="","",参照!L758)</f>
        <v/>
      </c>
    </row>
    <row r="759" spans="47:56">
      <c r="AU759" s="52" t="str">
        <f>IF(参照!A759="","",参照!A759)</f>
        <v>A0430</v>
      </c>
      <c r="AV759" s="52" t="str">
        <f>IF(参照!B759="","",参照!B759)</f>
        <v>(株)さくら新電力</v>
      </c>
      <c r="AW759" s="52">
        <f>IF(参照!C759="","",参照!C759)</f>
        <v>4.0400000000000001E-4</v>
      </c>
      <c r="AX759" s="52" t="str">
        <f>IF(参照!D759="","",参照!D759)</f>
        <v>メニューA</v>
      </c>
      <c r="AY759" s="52">
        <f>IF(参照!E759="","",参照!E759)</f>
        <v>0</v>
      </c>
      <c r="AZ759" s="52" t="str">
        <f>IF(参照!F759="","",参照!F759)</f>
        <v>(株)さくら新電力</v>
      </c>
      <c r="BA759" s="52" t="str">
        <f>IF(参照!G759="","",参照!G759)</f>
        <v>(株)さくら新電力_メニューA</v>
      </c>
      <c r="BB759" s="52">
        <f t="shared" si="42"/>
        <v>0</v>
      </c>
      <c r="BD759" s="52" t="str">
        <f>IF(参照!L759="","",参照!L759)</f>
        <v/>
      </c>
    </row>
    <row r="760" spans="47:56">
      <c r="AU760" s="52" t="str">
        <f>IF(参照!A760="","",参照!A760)</f>
        <v/>
      </c>
      <c r="AV760" s="52" t="str">
        <f>IF(参照!B760="","",参照!B760)</f>
        <v/>
      </c>
      <c r="AW760" s="52" t="str">
        <f>IF(参照!C760="","",参照!C760)</f>
        <v/>
      </c>
      <c r="AX760" s="52" t="str">
        <f>IF(参照!D760="","",参照!D760)</f>
        <v>メニューB(残差)</v>
      </c>
      <c r="AY760" s="52">
        <f>IF(参照!E760="","",参照!E760)</f>
        <v>4.2999999999999999E-4</v>
      </c>
      <c r="AZ760" s="52" t="str">
        <f>IF(参照!F760="","",参照!F760)</f>
        <v>(株)さくら新電力</v>
      </c>
      <c r="BA760" s="52" t="str">
        <f>IF(参照!G760="","",参照!G760)</f>
        <v>(株)さくら新電力_メニューB(残差)</v>
      </c>
      <c r="BB760" s="52">
        <f t="shared" si="42"/>
        <v>0.43</v>
      </c>
      <c r="BD760" s="52" t="str">
        <f>IF(参照!L760="","",参照!L760)</f>
        <v/>
      </c>
    </row>
    <row r="761" spans="47:56">
      <c r="AU761" s="52" t="str">
        <f>IF(参照!A761="","",参照!A761)</f>
        <v/>
      </c>
      <c r="AV761" s="52" t="str">
        <f>IF(参照!B761="","",参照!B761)</f>
        <v/>
      </c>
      <c r="AW761" s="52" t="str">
        <f>IF(参照!C761="","",参照!C761)</f>
        <v/>
      </c>
      <c r="AX761" s="52" t="str">
        <f>IF(参照!D761="","",参照!D761)</f>
        <v>(参考値)事業者全体</v>
      </c>
      <c r="AY761" s="52">
        <f>IF(参照!E761="","",参照!E761)</f>
        <v>5.3300000000000005E-4</v>
      </c>
      <c r="AZ761" s="52" t="str">
        <f>IF(参照!F761="","",参照!F761)</f>
        <v>(株)さくら新電力</v>
      </c>
      <c r="BA761" s="52" t="str">
        <f>IF(参照!G761="","",参照!G761)</f>
        <v>(株)さくら新電力_(参考値)事業者全体</v>
      </c>
      <c r="BB761" s="52">
        <f t="shared" si="42"/>
        <v>0.53300000000000003</v>
      </c>
      <c r="BD761" s="52" t="str">
        <f>IF(参照!L761="","",参照!L761)</f>
        <v/>
      </c>
    </row>
    <row r="762" spans="47:56">
      <c r="AU762" s="52" t="str">
        <f>IF(参照!A762="","",参照!A762)</f>
        <v>A0431</v>
      </c>
      <c r="AV762" s="52" t="str">
        <f>IF(参照!B762="","",参照!B762)</f>
        <v>(株)グローアップ</v>
      </c>
      <c r="AW762" s="52">
        <f>IF(参照!C762="","",参照!C762)</f>
        <v>4.0099999999999999E-4</v>
      </c>
      <c r="AX762" s="52" t="str">
        <f>IF(参照!D762="","",参照!D762)</f>
        <v/>
      </c>
      <c r="AY762" s="52">
        <f>IF(参照!E762="","",参照!E762)</f>
        <v>3.4400000000000001E-4</v>
      </c>
      <c r="AZ762" s="52" t="str">
        <f>IF(参照!F762="","",参照!F762)</f>
        <v>(株)グローアップ</v>
      </c>
      <c r="BA762" s="52" t="str">
        <f>IF(参照!G762="","",参照!G762)</f>
        <v>(株)グローアップ_</v>
      </c>
      <c r="BB762" s="52">
        <f t="shared" si="42"/>
        <v>0.34400000000000003</v>
      </c>
      <c r="BD762" s="52" t="str">
        <f>IF(参照!L762="","",参照!L762)</f>
        <v/>
      </c>
    </row>
    <row r="763" spans="47:56">
      <c r="AU763" s="52" t="str">
        <f>IF(参照!A763="","",参照!A763)</f>
        <v>A0435</v>
      </c>
      <c r="AV763" s="52" t="str">
        <f>IF(参照!B763="","",参照!B763)</f>
        <v>いこま市民パワー(株)</v>
      </c>
      <c r="AW763" s="52">
        <f>IF(参照!C763="","",参照!C763)</f>
        <v>1.05E-4</v>
      </c>
      <c r="AX763" s="52" t="str">
        <f>IF(参照!D763="","",参照!D763)</f>
        <v/>
      </c>
      <c r="AY763" s="52">
        <f>IF(参照!E763="","",参照!E763)</f>
        <v>3.9399999999999998E-4</v>
      </c>
      <c r="AZ763" s="52" t="str">
        <f>IF(参照!F763="","",参照!F763)</f>
        <v>いこま市民パワー(株)</v>
      </c>
      <c r="BA763" s="52" t="str">
        <f>IF(参照!G763="","",参照!G763)</f>
        <v>いこま市民パワー(株)_</v>
      </c>
      <c r="BB763" s="52">
        <f t="shared" si="42"/>
        <v>0.39399999999999996</v>
      </c>
      <c r="BD763" s="52" t="str">
        <f>IF(参照!L763="","",参照!L763)</f>
        <v/>
      </c>
    </row>
    <row r="764" spans="47:56">
      <c r="AU764" s="52" t="str">
        <f>IF(参照!A764="","",参照!A764)</f>
        <v>A0436</v>
      </c>
      <c r="AV764" s="52" t="str">
        <f>IF(参照!B764="","",参照!B764)</f>
        <v>(株)コープでんき東北</v>
      </c>
      <c r="AW764" s="52">
        <f>IF(参照!C764="","",参照!C764)</f>
        <v>4.1899999999999999E-4</v>
      </c>
      <c r="AX764" s="52" t="str">
        <f>IF(参照!D764="","",参照!D764)</f>
        <v/>
      </c>
      <c r="AY764" s="52">
        <f>IF(参照!E764="","",参照!E764)</f>
        <v>3.6299999999999999E-4</v>
      </c>
      <c r="AZ764" s="52" t="str">
        <f>IF(参照!F764="","",参照!F764)</f>
        <v>(株)コープでんき東北</v>
      </c>
      <c r="BA764" s="52" t="str">
        <f>IF(参照!G764="","",参照!G764)</f>
        <v>(株)コープでんき東北_</v>
      </c>
      <c r="BB764" s="52">
        <f t="shared" si="42"/>
        <v>0.36299999999999999</v>
      </c>
      <c r="BD764" s="52" t="str">
        <f>IF(参照!L764="","",参照!L764)</f>
        <v/>
      </c>
    </row>
    <row r="765" spans="47:56">
      <c r="AU765" s="52" t="str">
        <f>IF(参照!A765="","",参照!A765)</f>
        <v>A0437</v>
      </c>
      <c r="AV765" s="52" t="str">
        <f>IF(参照!B765="","",参照!B765)</f>
        <v>おもてなし山形(株)</v>
      </c>
      <c r="AW765" s="52">
        <f>IF(参照!C765="","",参照!C765)</f>
        <v>1.54E-4</v>
      </c>
      <c r="AX765" s="52" t="str">
        <f>IF(参照!D765="","",参照!D765)</f>
        <v/>
      </c>
      <c r="AY765" s="52">
        <f>IF(参照!E765="","",参照!E765)</f>
        <v>9.800000000000001E-5</v>
      </c>
      <c r="AZ765" s="52" t="str">
        <f>IF(参照!F765="","",参照!F765)</f>
        <v>おもてなし山形(株)</v>
      </c>
      <c r="BA765" s="52" t="str">
        <f>IF(参照!G765="","",参照!G765)</f>
        <v>おもてなし山形(株)_</v>
      </c>
      <c r="BB765" s="52">
        <f t="shared" si="42"/>
        <v>9.8000000000000004E-2</v>
      </c>
      <c r="BD765" s="52" t="str">
        <f>IF(参照!L765="","",参照!L765)</f>
        <v/>
      </c>
    </row>
    <row r="766" spans="47:56">
      <c r="AU766" s="52" t="str">
        <f>IF(参照!A766="","",参照!A766)</f>
        <v>A0438</v>
      </c>
      <c r="AV766" s="52" t="str">
        <f>IF(参照!B766="","",参照!B766)</f>
        <v>長野都市ガス(株)</v>
      </c>
      <c r="AW766" s="52">
        <f>IF(参照!C766="","",参照!C766)</f>
        <v>3.6400000000000001E-4</v>
      </c>
      <c r="AX766" s="52" t="str">
        <f>IF(参照!D766="","",参照!D766)</f>
        <v/>
      </c>
      <c r="AY766" s="52">
        <f>IF(参照!E766="","",参照!E766)</f>
        <v>3.0800000000000001E-4</v>
      </c>
      <c r="AZ766" s="52" t="str">
        <f>IF(参照!F766="","",参照!F766)</f>
        <v>長野都市ガス(株)</v>
      </c>
      <c r="BA766" s="52" t="str">
        <f>IF(参照!G766="","",参照!G766)</f>
        <v>長野都市ガス(株)_</v>
      </c>
      <c r="BB766" s="52">
        <f t="shared" si="42"/>
        <v>0.308</v>
      </c>
      <c r="BD766" s="52" t="str">
        <f>IF(参照!L766="","",参照!L766)</f>
        <v/>
      </c>
    </row>
    <row r="767" spans="47:56">
      <c r="AU767" s="52" t="str">
        <f>IF(参照!A767="","",参照!A767)</f>
        <v>A0439</v>
      </c>
      <c r="AV767" s="52" t="str">
        <f>IF(参照!B767="","",参照!B767)</f>
        <v>上田ガス(株)</v>
      </c>
      <c r="AW767" s="52">
        <f>IF(参照!C767="","",参照!C767)</f>
        <v>3.6400000000000001E-4</v>
      </c>
      <c r="AX767" s="52" t="str">
        <f>IF(参照!D767="","",参照!D767)</f>
        <v/>
      </c>
      <c r="AY767" s="52">
        <f>IF(参照!E767="","",参照!E767)</f>
        <v>3.0800000000000001E-4</v>
      </c>
      <c r="AZ767" s="52" t="str">
        <f>IF(参照!F767="","",参照!F767)</f>
        <v>上田ガス(株)</v>
      </c>
      <c r="BA767" s="52" t="str">
        <f>IF(参照!G767="","",参照!G767)</f>
        <v>上田ガス(株)_</v>
      </c>
      <c r="BB767" s="52">
        <f t="shared" si="42"/>
        <v>0.308</v>
      </c>
      <c r="BD767" s="52" t="str">
        <f>IF(参照!L767="","",参照!L767)</f>
        <v/>
      </c>
    </row>
    <row r="768" spans="47:56">
      <c r="AU768" s="52" t="str">
        <f>IF(参照!A768="","",参照!A768)</f>
        <v>A0440</v>
      </c>
      <c r="AV768" s="52" t="str">
        <f>IF(参照!B768="","",参照!B768)</f>
        <v>日本瓦斯(株)</v>
      </c>
      <c r="AW768" s="52">
        <f>IF(参照!C768="","",参照!C768)</f>
        <v>4.9200000000000003E-4</v>
      </c>
      <c r="AX768" s="52" t="str">
        <f>IF(参照!D768="","",参照!D768)</f>
        <v>メニューA</v>
      </c>
      <c r="AY768" s="52">
        <f>IF(参照!E768="","",参照!E768)</f>
        <v>0</v>
      </c>
      <c r="AZ768" s="52" t="str">
        <f>IF(参照!F768="","",参照!F768)</f>
        <v>日本瓦斯(株)</v>
      </c>
      <c r="BA768" s="52" t="str">
        <f>IF(参照!G768="","",参照!G768)</f>
        <v>日本瓦斯(株)_メニューA</v>
      </c>
      <c r="BB768" s="52">
        <f t="shared" si="42"/>
        <v>0</v>
      </c>
      <c r="BD768" s="52" t="str">
        <f>IF(参照!L768="","",参照!L768)</f>
        <v/>
      </c>
    </row>
    <row r="769" spans="47:56">
      <c r="AU769" s="52" t="str">
        <f>IF(参照!A769="","",参照!A769)</f>
        <v/>
      </c>
      <c r="AV769" s="52" t="str">
        <f>IF(参照!B769="","",参照!B769)</f>
        <v/>
      </c>
      <c r="AW769" s="52" t="str">
        <f>IF(参照!C769="","",参照!C769)</f>
        <v/>
      </c>
      <c r="AX769" s="52" t="str">
        <f>IF(参照!D769="","",参照!D769)</f>
        <v>メニューB(残差)</v>
      </c>
      <c r="AY769" s="52">
        <f>IF(参照!E769="","",参照!E769)</f>
        <v>4.3100000000000001E-4</v>
      </c>
      <c r="AZ769" s="52" t="str">
        <f>IF(参照!F769="","",参照!F769)</f>
        <v>日本瓦斯(株)</v>
      </c>
      <c r="BA769" s="52" t="str">
        <f>IF(参照!G769="","",参照!G769)</f>
        <v>日本瓦斯(株)_メニューB(残差)</v>
      </c>
      <c r="BB769" s="52">
        <f t="shared" si="42"/>
        <v>0.43099999999999999</v>
      </c>
      <c r="BD769" s="52" t="str">
        <f>IF(参照!L769="","",参照!L769)</f>
        <v/>
      </c>
    </row>
    <row r="770" spans="47:56">
      <c r="AU770" s="52" t="str">
        <f>IF(参照!A770="","",参照!A770)</f>
        <v/>
      </c>
      <c r="AV770" s="52" t="str">
        <f>IF(参照!B770="","",参照!B770)</f>
        <v/>
      </c>
      <c r="AW770" s="52" t="str">
        <f>IF(参照!C770="","",参照!C770)</f>
        <v/>
      </c>
      <c r="AX770" s="52" t="str">
        <f>IF(参照!D770="","",参照!D770)</f>
        <v>(参考値)事業者全体</v>
      </c>
      <c r="AY770" s="52">
        <f>IF(参照!E770="","",参照!E770)</f>
        <v>4.95E-4</v>
      </c>
      <c r="AZ770" s="52" t="str">
        <f>IF(参照!F770="","",参照!F770)</f>
        <v>日本瓦斯(株)</v>
      </c>
      <c r="BA770" s="52" t="str">
        <f>IF(参照!G770="","",参照!G770)</f>
        <v>日本瓦斯(株)_(参考値)事業者全体</v>
      </c>
      <c r="BB770" s="52">
        <f t="shared" si="42"/>
        <v>0.495</v>
      </c>
      <c r="BD770" s="52" t="str">
        <f>IF(参照!L770="","",参照!L770)</f>
        <v/>
      </c>
    </row>
    <row r="771" spans="47:56">
      <c r="AU771" s="52" t="str">
        <f>IF(参照!A771="","",参照!A771)</f>
        <v>A0441</v>
      </c>
      <c r="AV771" s="52" t="str">
        <f>IF(参照!B771="","",参照!B771)</f>
        <v>(株)内藤工業所</v>
      </c>
      <c r="AW771" s="52">
        <f>IF(参照!C771="","",参照!C771)</f>
        <v>5.0799999999999999E-4</v>
      </c>
      <c r="AX771" s="52" t="str">
        <f>IF(参照!D771="","",参照!D771)</f>
        <v/>
      </c>
      <c r="AY771" s="52">
        <f>IF(参照!E771="","",参照!E771)</f>
        <v>4.5199999999999998E-4</v>
      </c>
      <c r="AZ771" s="52" t="str">
        <f>IF(参照!F771="","",参照!F771)</f>
        <v>(株)内藤工業所</v>
      </c>
      <c r="BA771" s="52" t="str">
        <f>IF(参照!G771="","",参照!G771)</f>
        <v>(株)内藤工業所_</v>
      </c>
      <c r="BB771" s="52">
        <f t="shared" si="42"/>
        <v>0.45199999999999996</v>
      </c>
      <c r="BD771" s="52" t="str">
        <f>IF(参照!L771="","",参照!L771)</f>
        <v/>
      </c>
    </row>
    <row r="772" spans="47:56">
      <c r="AU772" s="52" t="str">
        <f>IF(参照!A772="","",参照!A772)</f>
        <v>A0442</v>
      </c>
      <c r="AV772" s="52" t="str">
        <f>IF(参照!B772="","",参照!B772)</f>
        <v>(株)シグナストラスト</v>
      </c>
      <c r="AW772" s="52">
        <f>IF(参照!C772="","",参照!C772)</f>
        <v>5.2999999999999998E-4</v>
      </c>
      <c r="AX772" s="52" t="str">
        <f>IF(参照!D772="","",参照!D772)</f>
        <v/>
      </c>
      <c r="AY772" s="52">
        <f>IF(参照!E772="","",参照!E772)</f>
        <v>4.7399999999999997E-4</v>
      </c>
      <c r="AZ772" s="52" t="str">
        <f>IF(参照!F772="","",参照!F772)</f>
        <v>(株)シグナストラスト</v>
      </c>
      <c r="BA772" s="52" t="str">
        <f>IF(参照!G772="","",参照!G772)</f>
        <v>(株)シグナストラスト_</v>
      </c>
      <c r="BB772" s="52">
        <f t="shared" si="42"/>
        <v>0.47399999999999998</v>
      </c>
      <c r="BD772" s="52" t="str">
        <f>IF(参照!L772="","",参照!L772)</f>
        <v/>
      </c>
    </row>
    <row r="773" spans="47:56">
      <c r="AU773" s="52" t="str">
        <f>IF(参照!A773="","",参照!A773)</f>
        <v>A0443</v>
      </c>
      <c r="AV773" s="52" t="str">
        <f>IF(参照!B773="","",参照!B773)</f>
        <v>ゲーテハウス(株)</v>
      </c>
      <c r="AW773" s="52">
        <f>IF(参照!C773="","",参照!C773)</f>
        <v>4.8899999999999996E-4</v>
      </c>
      <c r="AX773" s="52" t="str">
        <f>IF(参照!D773="","",参照!D773)</f>
        <v/>
      </c>
      <c r="AY773" s="52">
        <f>IF(参照!E773="","",参照!E773)</f>
        <v>5.1199999999999998E-4</v>
      </c>
      <c r="AZ773" s="52" t="str">
        <f>IF(参照!F773="","",参照!F773)</f>
        <v>ゲーテハウス(株)</v>
      </c>
      <c r="BA773" s="52" t="str">
        <f>IF(参照!G773="","",参照!G773)</f>
        <v>ゲーテハウス(株)_</v>
      </c>
      <c r="BB773" s="52">
        <f t="shared" ref="BB773:BB836" si="43">AY773*1000</f>
        <v>0.51200000000000001</v>
      </c>
      <c r="BD773" s="52" t="str">
        <f>IF(参照!L773="","",参照!L773)</f>
        <v/>
      </c>
    </row>
    <row r="774" spans="47:56">
      <c r="AU774" s="52" t="str">
        <f>IF(参照!A774="","",参照!A774)</f>
        <v>A0445</v>
      </c>
      <c r="AV774" s="52" t="str">
        <f>IF(参照!B774="","",参照!B774)</f>
        <v>岩手電力(株)</v>
      </c>
      <c r="AW774" s="52">
        <f>IF(参照!C774="","",参照!C774)</f>
        <v>5.22E-4</v>
      </c>
      <c r="AX774" s="52" t="str">
        <f>IF(参照!D774="","",参照!D774)</f>
        <v/>
      </c>
      <c r="AY774" s="52">
        <f>IF(参照!E774="","",参照!E774)</f>
        <v>5.0799999999999999E-4</v>
      </c>
      <c r="AZ774" s="52" t="str">
        <f>IF(参照!F774="","",参照!F774)</f>
        <v>岩手電力(株)</v>
      </c>
      <c r="BA774" s="52" t="str">
        <f>IF(参照!G774="","",参照!G774)</f>
        <v>岩手電力(株)_</v>
      </c>
      <c r="BB774" s="52">
        <f t="shared" si="43"/>
        <v>0.50800000000000001</v>
      </c>
      <c r="BD774" s="52" t="str">
        <f>IF(参照!L774="","",参照!L774)</f>
        <v/>
      </c>
    </row>
    <row r="775" spans="47:56">
      <c r="AU775" s="52" t="str">
        <f>IF(参照!A775="","",参照!A775)</f>
        <v>A0446</v>
      </c>
      <c r="AV775" s="52" t="str">
        <f>IF(参照!B775="","",参照!B775)</f>
        <v>ＪＰエネルギー(株)</v>
      </c>
      <c r="AW775" s="52">
        <f>IF(参照!C775="","",参照!C775)</f>
        <v>4.95E-4</v>
      </c>
      <c r="AX775" s="52" t="str">
        <f>IF(参照!D775="","",参照!D775)</f>
        <v/>
      </c>
      <c r="AY775" s="52">
        <f>IF(参照!E775="","",参照!E775)</f>
        <v>5.3899999999999998E-4</v>
      </c>
      <c r="AZ775" s="52" t="str">
        <f>IF(参照!F775="","",参照!F775)</f>
        <v>ＪＰエネルギー(株)</v>
      </c>
      <c r="BA775" s="52" t="str">
        <f>IF(参照!G775="","",参照!G775)</f>
        <v>ＪＰエネルギー(株)_</v>
      </c>
      <c r="BB775" s="52">
        <f t="shared" si="43"/>
        <v>0.53900000000000003</v>
      </c>
      <c r="BD775" s="52" t="str">
        <f>IF(参照!L775="","",参照!L775)</f>
        <v/>
      </c>
    </row>
    <row r="776" spans="47:56">
      <c r="AU776" s="52" t="str">
        <f>IF(参照!A776="","",参照!A776)</f>
        <v>A0447</v>
      </c>
      <c r="AV776" s="52" t="str">
        <f>IF(参照!B776="","",参照!B776)</f>
        <v>兵庫電力(株)</v>
      </c>
      <c r="AW776" s="52">
        <f>IF(参照!C776="","",参照!C776)</f>
        <v>4.7600000000000002E-4</v>
      </c>
      <c r="AX776" s="52" t="str">
        <f>IF(参照!D776="","",参照!D776)</f>
        <v/>
      </c>
      <c r="AY776" s="52">
        <f>IF(参照!E776="","",参照!E776)</f>
        <v>4.2000000000000002E-4</v>
      </c>
      <c r="AZ776" s="52" t="str">
        <f>IF(参照!F776="","",参照!F776)</f>
        <v>兵庫電力(株)</v>
      </c>
      <c r="BA776" s="52" t="str">
        <f>IF(参照!G776="","",参照!G776)</f>
        <v>兵庫電力(株)_</v>
      </c>
      <c r="BB776" s="52">
        <f t="shared" si="43"/>
        <v>0.42000000000000004</v>
      </c>
      <c r="BD776" s="52" t="str">
        <f>IF(参照!L776="","",参照!L776)</f>
        <v/>
      </c>
    </row>
    <row r="777" spans="47:56">
      <c r="AU777" s="52" t="str">
        <f>IF(参照!A777="","",参照!A777)</f>
        <v>A0448</v>
      </c>
      <c r="AV777" s="52" t="str">
        <f>IF(参照!B777="","",参照!B777)</f>
        <v>大和ライフエナジア(株)</v>
      </c>
      <c r="AW777" s="52">
        <f>IF(参照!C777="","",参照!C777)</f>
        <v>4.7600000000000002E-4</v>
      </c>
      <c r="AX777" s="52" t="str">
        <f>IF(参照!D777="","",参照!D777)</f>
        <v>メニューA</v>
      </c>
      <c r="AY777" s="52">
        <f>IF(参照!E777="","",参照!E777)</f>
        <v>0</v>
      </c>
      <c r="AZ777" s="52" t="str">
        <f>IF(参照!F777="","",参照!F777)</f>
        <v>大和ライフエナジア(株)</v>
      </c>
      <c r="BA777" s="52" t="str">
        <f>IF(参照!G777="","",参照!G777)</f>
        <v>大和ライフエナジア(株)_メニューA</v>
      </c>
      <c r="BB777" s="52">
        <f t="shared" si="43"/>
        <v>0</v>
      </c>
      <c r="BD777" s="52" t="str">
        <f>IF(参照!L777="","",参照!L777)</f>
        <v/>
      </c>
    </row>
    <row r="778" spans="47:56">
      <c r="AU778" s="52" t="str">
        <f>IF(参照!A778="","",参照!A778)</f>
        <v/>
      </c>
      <c r="AV778" s="52" t="str">
        <f>IF(参照!B778="","",参照!B778)</f>
        <v/>
      </c>
      <c r="AW778" s="52" t="str">
        <f>IF(参照!C778="","",参照!C778)</f>
        <v/>
      </c>
      <c r="AX778" s="52" t="str">
        <f>IF(参照!D778="","",参照!D778)</f>
        <v>メニューB(残差)</v>
      </c>
      <c r="AY778" s="52">
        <f>IF(参照!E778="","",参照!E778)</f>
        <v>4.2400000000000001E-4</v>
      </c>
      <c r="AZ778" s="52" t="str">
        <f>IF(参照!F778="","",参照!F778)</f>
        <v>大和ライフエナジア(株)</v>
      </c>
      <c r="BA778" s="52" t="str">
        <f>IF(参照!G778="","",参照!G778)</f>
        <v>大和ライフエナジア(株)_メニューB(残差)</v>
      </c>
      <c r="BB778" s="52">
        <f t="shared" si="43"/>
        <v>0.42399999999999999</v>
      </c>
      <c r="BD778" s="52" t="str">
        <f>IF(参照!L778="","",参照!L778)</f>
        <v/>
      </c>
    </row>
    <row r="779" spans="47:56">
      <c r="AU779" s="52" t="str">
        <f>IF(参照!A779="","",参照!A779)</f>
        <v/>
      </c>
      <c r="AV779" s="52" t="str">
        <f>IF(参照!B779="","",参照!B779)</f>
        <v/>
      </c>
      <c r="AW779" s="52" t="str">
        <f>IF(参照!C779="","",参照!C779)</f>
        <v/>
      </c>
      <c r="AX779" s="52" t="str">
        <f>IF(参照!D779="","",参照!D779)</f>
        <v>(参考値)事業者全体</v>
      </c>
      <c r="AY779" s="52">
        <f>IF(参照!E779="","",参照!E779)</f>
        <v>4.26E-4</v>
      </c>
      <c r="AZ779" s="52" t="str">
        <f>IF(参照!F779="","",参照!F779)</f>
        <v>大和ライフエナジア(株)</v>
      </c>
      <c r="BA779" s="52" t="str">
        <f>IF(参照!G779="","",参照!G779)</f>
        <v>大和ライフエナジア(株)_(参考値)事業者全体</v>
      </c>
      <c r="BB779" s="52">
        <f t="shared" si="43"/>
        <v>0.42599999999999999</v>
      </c>
      <c r="BD779" s="52" t="str">
        <f>IF(参照!L779="","",参照!L779)</f>
        <v/>
      </c>
    </row>
    <row r="780" spans="47:56">
      <c r="AU780" s="52" t="str">
        <f>IF(参照!A780="","",参照!A780)</f>
        <v>A0451</v>
      </c>
      <c r="AV780" s="52" t="str">
        <f>IF(参照!B780="","",参照!B780)</f>
        <v>Ｃｏｃｏテラスたがわ(株)</v>
      </c>
      <c r="AW780" s="52">
        <f>IF(参照!C780="","",参照!C780)</f>
        <v>3.2499999999999999E-4</v>
      </c>
      <c r="AX780" s="52" t="str">
        <f>IF(参照!D780="","",参照!D780)</f>
        <v/>
      </c>
      <c r="AY780" s="52">
        <f>IF(参照!E780="","",参照!E780)</f>
        <v>3.1100000000000002E-4</v>
      </c>
      <c r="AZ780" s="52" t="str">
        <f>IF(参照!F780="","",参照!F780)</f>
        <v>Ｃｏｃｏテラスたがわ(株)</v>
      </c>
      <c r="BA780" s="52" t="str">
        <f>IF(参照!G780="","",参照!G780)</f>
        <v>Ｃｏｃｏテラスたがわ(株)_</v>
      </c>
      <c r="BB780" s="52">
        <f t="shared" si="43"/>
        <v>0.311</v>
      </c>
      <c r="BD780" s="52" t="str">
        <f>IF(参照!L780="","",参照!L780)</f>
        <v/>
      </c>
    </row>
    <row r="781" spans="47:56">
      <c r="AU781" s="52" t="str">
        <f>IF(参照!A781="","",参照!A781)</f>
        <v>A0452</v>
      </c>
      <c r="AV781" s="52" t="str">
        <f>IF(参照!B781="","",参照!B781)</f>
        <v>東北電力エナジートレーディング(株)</v>
      </c>
      <c r="AW781" s="52" t="str">
        <f>IF(参照!C781="","",参照!C781)</f>
        <v>0.000453※</v>
      </c>
      <c r="AX781" s="52" t="str">
        <f>IF(参照!D781="","",参照!D781)</f>
        <v/>
      </c>
      <c r="AY781" s="52">
        <f>IF(参照!E781="","",参照!E781)</f>
        <v>4.5300000000000001E-4</v>
      </c>
      <c r="AZ781" s="52" t="str">
        <f>IF(参照!F781="","",参照!F781)</f>
        <v>東北電力エナジートレーディング(株)</v>
      </c>
      <c r="BA781" s="52" t="str">
        <f>IF(参照!G781="","",参照!G781)</f>
        <v>東北電力エナジートレーディング(株)_</v>
      </c>
      <c r="BB781" s="52">
        <f t="shared" si="43"/>
        <v>0.45300000000000001</v>
      </c>
      <c r="BD781" s="52" t="str">
        <f>IF(参照!L781="","",参照!L781)</f>
        <v/>
      </c>
    </row>
    <row r="782" spans="47:56">
      <c r="AU782" s="52" t="str">
        <f>IF(参照!A782="","",参照!A782)</f>
        <v>A0453</v>
      </c>
      <c r="AV782" s="52" t="str">
        <f>IF(参照!B782="","",参照!B782)</f>
        <v>(株)横浜環境デザイン</v>
      </c>
      <c r="AW782" s="52">
        <f>IF(参照!C782="","",参照!C782)</f>
        <v>3.8900000000000002E-4</v>
      </c>
      <c r="AX782" s="52" t="str">
        <f>IF(参照!D782="","",参照!D782)</f>
        <v>メニューA</v>
      </c>
      <c r="AY782" s="52">
        <f>IF(参照!E782="","",参照!E782)</f>
        <v>0</v>
      </c>
      <c r="AZ782" s="52" t="str">
        <f>IF(参照!F782="","",参照!F782)</f>
        <v>(株)横浜環境デザイン</v>
      </c>
      <c r="BA782" s="52" t="str">
        <f>IF(参照!G782="","",参照!G782)</f>
        <v>(株)横浜環境デザイン_メニューA</v>
      </c>
      <c r="BB782" s="52">
        <f t="shared" si="43"/>
        <v>0</v>
      </c>
      <c r="BD782" s="52" t="str">
        <f>IF(参照!L782="","",参照!L782)</f>
        <v/>
      </c>
    </row>
    <row r="783" spans="47:56">
      <c r="AU783" s="52" t="str">
        <f>IF(参照!A783="","",参照!A783)</f>
        <v/>
      </c>
      <c r="AV783" s="52" t="str">
        <f>IF(参照!B783="","",参照!B783)</f>
        <v/>
      </c>
      <c r="AW783" s="52" t="str">
        <f>IF(参照!C783="","",参照!C783)</f>
        <v/>
      </c>
      <c r="AX783" s="52" t="str">
        <f>IF(参照!D783="","",参照!D783)</f>
        <v>メニューB(残差)</v>
      </c>
      <c r="AY783" s="52">
        <f>IF(参照!E783="","",参照!E783)</f>
        <v>4.46E-4</v>
      </c>
      <c r="AZ783" s="52" t="str">
        <f>IF(参照!F783="","",参照!F783)</f>
        <v>(株)横浜環境デザイン</v>
      </c>
      <c r="BA783" s="52" t="str">
        <f>IF(参照!G783="","",参照!G783)</f>
        <v>(株)横浜環境デザイン_メニューB(残差)</v>
      </c>
      <c r="BB783" s="52">
        <f t="shared" si="43"/>
        <v>0.44600000000000001</v>
      </c>
      <c r="BD783" s="52" t="str">
        <f>IF(参照!L783="","",参照!L783)</f>
        <v/>
      </c>
    </row>
    <row r="784" spans="47:56">
      <c r="AU784" s="52" t="str">
        <f>IF(参照!A784="","",参照!A784)</f>
        <v/>
      </c>
      <c r="AV784" s="52" t="str">
        <f>IF(参照!B784="","",参照!B784)</f>
        <v/>
      </c>
      <c r="AW784" s="52" t="str">
        <f>IF(参照!C784="","",参照!C784)</f>
        <v/>
      </c>
      <c r="AX784" s="52" t="str">
        <f>IF(参照!D784="","",参照!D784)</f>
        <v>(参考値)事業者全体</v>
      </c>
      <c r="AY784" s="52">
        <f>IF(参照!E784="","",参照!E784)</f>
        <v>4.6000000000000001E-4</v>
      </c>
      <c r="AZ784" s="52" t="str">
        <f>IF(参照!F784="","",参照!F784)</f>
        <v>(株)横浜環境デザイン</v>
      </c>
      <c r="BA784" s="52" t="str">
        <f>IF(参照!G784="","",参照!G784)</f>
        <v>(株)横浜環境デザイン_(参考値)事業者全体</v>
      </c>
      <c r="BB784" s="52">
        <f t="shared" si="43"/>
        <v>0.46</v>
      </c>
      <c r="BD784" s="52" t="str">
        <f>IF(参照!L784="","",参照!L784)</f>
        <v/>
      </c>
    </row>
    <row r="785" spans="47:56">
      <c r="AU785" s="52" t="str">
        <f>IF(参照!A785="","",参照!A785)</f>
        <v>A0454</v>
      </c>
      <c r="AV785" s="52" t="str">
        <f>IF(参照!B785="","",参照!B785)</f>
        <v>(株)まち未来製作所</v>
      </c>
      <c r="AW785" s="52">
        <f>IF(参照!C785="","",参照!C785)</f>
        <v>3.0200000000000002E-4</v>
      </c>
      <c r="AX785" s="52" t="str">
        <f>IF(参照!D785="","",参照!D785)</f>
        <v/>
      </c>
      <c r="AY785" s="52">
        <f>IF(参照!E785="","",参照!E785)</f>
        <v>5.2899999999999996E-4</v>
      </c>
      <c r="AZ785" s="52" t="str">
        <f>IF(参照!F785="","",参照!F785)</f>
        <v>(株)まち未来製作所</v>
      </c>
      <c r="BA785" s="52" t="str">
        <f>IF(参照!G785="","",参照!G785)</f>
        <v>(株)まち未来製作所_</v>
      </c>
      <c r="BB785" s="52">
        <f t="shared" si="43"/>
        <v>0.52899999999999991</v>
      </c>
      <c r="BD785" s="52" t="str">
        <f>IF(参照!L785="","",参照!L785)</f>
        <v/>
      </c>
    </row>
    <row r="786" spans="47:56">
      <c r="AU786" s="52" t="str">
        <f>IF(参照!A786="","",参照!A786)</f>
        <v>A0455</v>
      </c>
      <c r="AV786" s="52" t="str">
        <f>IF(参照!B786="","",参照!B786)</f>
        <v>ＴＲＥＮＤＥ(株)</v>
      </c>
      <c r="AW786" s="52">
        <f>IF(参照!C786="","",参照!C786)</f>
        <v>4.9399999999999997E-4</v>
      </c>
      <c r="AX786" s="52" t="str">
        <f>IF(参照!D786="","",参照!D786)</f>
        <v/>
      </c>
      <c r="AY786" s="52">
        <f>IF(参照!E786="","",参照!E786)</f>
        <v>4.8799999999999999E-4</v>
      </c>
      <c r="AZ786" s="52" t="str">
        <f>IF(参照!F786="","",参照!F786)</f>
        <v>ＴＲＥＮＤＥ(株)</v>
      </c>
      <c r="BA786" s="52" t="str">
        <f>IF(参照!G786="","",参照!G786)</f>
        <v>ＴＲＥＮＤＥ(株)_</v>
      </c>
      <c r="BB786" s="52">
        <f t="shared" si="43"/>
        <v>0.48799999999999999</v>
      </c>
      <c r="BD786" s="52" t="str">
        <f>IF(参照!L786="","",参照!L786)</f>
        <v/>
      </c>
    </row>
    <row r="787" spans="47:56">
      <c r="AU787" s="52" t="str">
        <f>IF(参照!A787="","",参照!A787)</f>
        <v>A0456</v>
      </c>
      <c r="AV787" s="52" t="str">
        <f>IF(参照!B787="","",参照!B787)</f>
        <v>(株)どさんこパワー</v>
      </c>
      <c r="AW787" s="52">
        <f>IF(参照!C787="","",参照!C787)</f>
        <v>5.0500000000000002E-4</v>
      </c>
      <c r="AX787" s="52" t="str">
        <f>IF(参照!D787="","",参照!D787)</f>
        <v>メニューA</v>
      </c>
      <c r="AY787" s="52">
        <f>IF(参照!E787="","",参照!E787)</f>
        <v>0</v>
      </c>
      <c r="AZ787" s="52" t="str">
        <f>IF(参照!F787="","",参照!F787)</f>
        <v>(株)どさんこパワー</v>
      </c>
      <c r="BA787" s="52" t="str">
        <f>IF(参照!G787="","",参照!G787)</f>
        <v>(株)どさんこパワー_メニューA</v>
      </c>
      <c r="BB787" s="52">
        <f t="shared" si="43"/>
        <v>0</v>
      </c>
      <c r="BD787" s="52" t="str">
        <f>IF(参照!L787="","",参照!L787)</f>
        <v/>
      </c>
    </row>
    <row r="788" spans="47:56">
      <c r="AU788" s="52" t="str">
        <f>IF(参照!A788="","",参照!A788)</f>
        <v/>
      </c>
      <c r="AV788" s="52" t="str">
        <f>IF(参照!B788="","",参照!B788)</f>
        <v/>
      </c>
      <c r="AW788" s="52" t="str">
        <f>IF(参照!C788="","",参照!C788)</f>
        <v/>
      </c>
      <c r="AX788" s="52" t="str">
        <f>IF(参照!D788="","",参照!D788)</f>
        <v>メニューB(残差)</v>
      </c>
      <c r="AY788" s="52">
        <f>IF(参照!E788="","",参照!E788)</f>
        <v>5.5800000000000001E-4</v>
      </c>
      <c r="AZ788" s="52" t="str">
        <f>IF(参照!F788="","",参照!F788)</f>
        <v>(株)どさんこパワー</v>
      </c>
      <c r="BA788" s="52" t="str">
        <f>IF(参照!G788="","",参照!G788)</f>
        <v>(株)どさんこパワー_メニューB(残差)</v>
      </c>
      <c r="BB788" s="52">
        <f t="shared" si="43"/>
        <v>0.55800000000000005</v>
      </c>
      <c r="BD788" s="52" t="str">
        <f>IF(参照!L788="","",参照!L788)</f>
        <v/>
      </c>
    </row>
    <row r="789" spans="47:56">
      <c r="AU789" s="52" t="str">
        <f>IF(参照!A789="","",参照!A789)</f>
        <v/>
      </c>
      <c r="AV789" s="52" t="str">
        <f>IF(参照!B789="","",参照!B789)</f>
        <v/>
      </c>
      <c r="AW789" s="52" t="str">
        <f>IF(参照!C789="","",参照!C789)</f>
        <v/>
      </c>
      <c r="AX789" s="52" t="str">
        <f>IF(参照!D789="","",参照!D789)</f>
        <v>(参考値)事業者全体</v>
      </c>
      <c r="AY789" s="52">
        <f>IF(参照!E789="","",参照!E789)</f>
        <v>5.3600000000000002E-4</v>
      </c>
      <c r="AZ789" s="52" t="str">
        <f>IF(参照!F789="","",参照!F789)</f>
        <v>(株)どさんこパワー</v>
      </c>
      <c r="BA789" s="52" t="str">
        <f>IF(参照!G789="","",参照!G789)</f>
        <v>(株)どさんこパワー_(参考値)事業者全体</v>
      </c>
      <c r="BB789" s="52">
        <f t="shared" si="43"/>
        <v>0.53600000000000003</v>
      </c>
      <c r="BD789" s="52" t="str">
        <f>IF(参照!L789="","",参照!L789)</f>
        <v/>
      </c>
    </row>
    <row r="790" spans="47:56">
      <c r="AU790" s="52" t="str">
        <f>IF(参照!A790="","",参照!A790)</f>
        <v>A0457</v>
      </c>
      <c r="AV790" s="52" t="str">
        <f>IF(参照!B790="","",参照!B790)</f>
        <v>トリニティエナジー(株)</v>
      </c>
      <c r="AW790" s="52">
        <f>IF(参照!C790="","",参照!C790)</f>
        <v>4.5900000000000004E-4</v>
      </c>
      <c r="AX790" s="52" t="str">
        <f>IF(参照!D790="","",参照!D790)</f>
        <v/>
      </c>
      <c r="AY790" s="52">
        <f>IF(参照!E790="","",参照!E790)</f>
        <v>4.7299999999999995E-4</v>
      </c>
      <c r="AZ790" s="52" t="str">
        <f>IF(参照!F790="","",参照!F790)</f>
        <v>トリニティエナジー(株)</v>
      </c>
      <c r="BA790" s="52" t="str">
        <f>IF(参照!G790="","",参照!G790)</f>
        <v>トリニティエナジー(株)_</v>
      </c>
      <c r="BB790" s="52">
        <f t="shared" si="43"/>
        <v>0.47299999999999998</v>
      </c>
      <c r="BD790" s="52" t="str">
        <f>IF(参照!L790="","",参照!L790)</f>
        <v/>
      </c>
    </row>
    <row r="791" spans="47:56">
      <c r="AU791" s="52" t="str">
        <f>IF(参照!A791="","",参照!A791)</f>
        <v>A0458</v>
      </c>
      <c r="AV791" s="52" t="str">
        <f>IF(参照!B791="","",参照!B791)</f>
        <v>ワンワールドエナジー(株)(旧：(株)地方創生テクノロジーラボ)</v>
      </c>
      <c r="AW791" s="52">
        <f>IF(参照!C791="","",参照!C791)</f>
        <v>4.6500000000000003E-4</v>
      </c>
      <c r="AX791" s="52" t="str">
        <f>IF(参照!D791="","",参照!D791)</f>
        <v/>
      </c>
      <c r="AY791" s="52">
        <f>IF(参照!E791="","",参照!E791)</f>
        <v>4.35E-4</v>
      </c>
      <c r="AZ791" s="52" t="str">
        <f>IF(参照!F791="","",参照!F791)</f>
        <v>ワンワールドエナジー(株)(旧：(株)地方創生テクノロジーラボ)</v>
      </c>
      <c r="BA791" s="52" t="str">
        <f>IF(参照!G791="","",参照!G791)</f>
        <v>ワンワールドエナジー(株)(旧：(株)地方創生テクノロジーラボ)_</v>
      </c>
      <c r="BB791" s="52">
        <f t="shared" si="43"/>
        <v>0.435</v>
      </c>
      <c r="BD791" s="52" t="str">
        <f>IF(参照!L791="","",参照!L791)</f>
        <v/>
      </c>
    </row>
    <row r="792" spans="47:56">
      <c r="AU792" s="52" t="str">
        <f>IF(参照!A792="","",参照!A792)</f>
        <v>A0459</v>
      </c>
      <c r="AV792" s="52" t="str">
        <f>IF(参照!B792="","",参照!B792)</f>
        <v>みなとみらい電力(株)</v>
      </c>
      <c r="AW792" s="52">
        <f>IF(参照!C792="","",参照!C792)</f>
        <v>4.9399999999999997E-4</v>
      </c>
      <c r="AX792" s="52" t="str">
        <f>IF(参照!D792="","",参照!D792)</f>
        <v/>
      </c>
      <c r="AY792" s="52">
        <f>IF(参照!E792="","",参照!E792)</f>
        <v>5.1599999999999997E-4</v>
      </c>
      <c r="AZ792" s="52" t="str">
        <f>IF(参照!F792="","",参照!F792)</f>
        <v>みなとみらい電力(株)</v>
      </c>
      <c r="BA792" s="52" t="str">
        <f>IF(参照!G792="","",参照!G792)</f>
        <v>みなとみらい電力(株)_</v>
      </c>
      <c r="BB792" s="52">
        <f t="shared" si="43"/>
        <v>0.51600000000000001</v>
      </c>
      <c r="BD792" s="52" t="str">
        <f>IF(参照!L792="","",参照!L792)</f>
        <v/>
      </c>
    </row>
    <row r="793" spans="47:56">
      <c r="AU793" s="52" t="str">
        <f>IF(参照!A793="","",参照!A793)</f>
        <v>A0461</v>
      </c>
      <c r="AV793" s="52" t="str">
        <f>IF(参照!B793="","",参照!B793)</f>
        <v>(株)ＬＩＸＩＬ　ＴＥＰＣＯ　スマートパートナーズ</v>
      </c>
      <c r="AW793" s="52">
        <f>IF(参照!C793="","",参照!C793)</f>
        <v>4.9700000000000005E-4</v>
      </c>
      <c r="AX793" s="52" t="str">
        <f>IF(参照!D793="","",参照!D793)</f>
        <v>メニューA</v>
      </c>
      <c r="AY793" s="52">
        <f>IF(参照!E793="","",参照!E793)</f>
        <v>0</v>
      </c>
      <c r="AZ793" s="52" t="str">
        <f>IF(参照!F793="","",参照!F793)</f>
        <v>(株)ＬＩＸＩＬ　ＴＥＰＣＯ　スマートパートナーズ</v>
      </c>
      <c r="BA793" s="52" t="str">
        <f>IF(参照!G793="","",参照!G793)</f>
        <v>(株)ＬＩＸＩＬ　ＴＥＰＣＯ　スマートパートナーズ_メニューA</v>
      </c>
      <c r="BB793" s="52">
        <f t="shared" si="43"/>
        <v>0</v>
      </c>
      <c r="BD793" s="52" t="str">
        <f>IF(参照!L793="","",参照!L793)</f>
        <v/>
      </c>
    </row>
    <row r="794" spans="47:56">
      <c r="AU794" s="52" t="str">
        <f>IF(参照!A794="","",参照!A794)</f>
        <v/>
      </c>
      <c r="AV794" s="52" t="str">
        <f>IF(参照!B794="","",参照!B794)</f>
        <v/>
      </c>
      <c r="AW794" s="52" t="str">
        <f>IF(参照!C794="","",参照!C794)</f>
        <v/>
      </c>
      <c r="AX794" s="52" t="str">
        <f>IF(参照!D794="","",参照!D794)</f>
        <v>メニューB</v>
      </c>
      <c r="AY794" s="52">
        <f>IF(参照!E794="","",参照!E794)</f>
        <v>2.0100000000000001E-4</v>
      </c>
      <c r="AZ794" s="52" t="str">
        <f>IF(参照!F794="","",参照!F794)</f>
        <v>(株)ＬＩＸＩＬ　ＴＥＰＣＯ　スマートパートナーズ</v>
      </c>
      <c r="BA794" s="52" t="str">
        <f>IF(参照!G794="","",参照!G794)</f>
        <v>(株)ＬＩＸＩＬ　ＴＥＰＣＯ　スマートパートナーズ_メニューB</v>
      </c>
      <c r="BB794" s="52">
        <f t="shared" si="43"/>
        <v>0.20100000000000001</v>
      </c>
      <c r="BD794" s="52" t="str">
        <f>IF(参照!L794="","",参照!L794)</f>
        <v/>
      </c>
    </row>
    <row r="795" spans="47:56">
      <c r="AU795" s="52" t="str">
        <f>IF(参照!A795="","",参照!A795)</f>
        <v/>
      </c>
      <c r="AV795" s="52" t="str">
        <f>IF(参照!B795="","",参照!B795)</f>
        <v/>
      </c>
      <c r="AW795" s="52" t="str">
        <f>IF(参照!C795="","",参照!C795)</f>
        <v/>
      </c>
      <c r="AX795" s="52" t="str">
        <f>IF(参照!D795="","",参照!D795)</f>
        <v>メニューC(残差)</v>
      </c>
      <c r="AY795" s="52">
        <f>IF(参照!E795="","",参照!E795)</f>
        <v>5.2900000000000006E-4</v>
      </c>
      <c r="AZ795" s="52" t="str">
        <f>IF(参照!F795="","",参照!F795)</f>
        <v>(株)ＬＩＸＩＬ　ＴＥＰＣＯ　スマートパートナーズ</v>
      </c>
      <c r="BA795" s="52" t="str">
        <f>IF(参照!G795="","",参照!G795)</f>
        <v>(株)ＬＩＸＩＬ　ＴＥＰＣＯ　スマートパートナーズ_メニューC(残差)</v>
      </c>
      <c r="BB795" s="52">
        <f t="shared" si="43"/>
        <v>0.52900000000000003</v>
      </c>
      <c r="BD795" s="52" t="str">
        <f>IF(参照!L795="","",参照!L795)</f>
        <v/>
      </c>
    </row>
    <row r="796" spans="47:56">
      <c r="AU796" s="52" t="str">
        <f>IF(参照!A796="","",参照!A796)</f>
        <v/>
      </c>
      <c r="AV796" s="52" t="str">
        <f>IF(参照!B796="","",参照!B796)</f>
        <v/>
      </c>
      <c r="AW796" s="52" t="str">
        <f>IF(参照!C796="","",参照!C796)</f>
        <v/>
      </c>
      <c r="AX796" s="52" t="str">
        <f>IF(参照!D796="","",参照!D796)</f>
        <v>(参考値)事業者全体</v>
      </c>
      <c r="AY796" s="52">
        <f>IF(参照!E796="","",参照!E796)</f>
        <v>4.9200000000000003E-4</v>
      </c>
      <c r="AZ796" s="52" t="str">
        <f>IF(参照!F796="","",参照!F796)</f>
        <v>(株)ＬＩＸＩＬ　ＴＥＰＣＯ　スマートパートナーズ</v>
      </c>
      <c r="BA796" s="52" t="str">
        <f>IF(参照!G796="","",参照!G796)</f>
        <v>(株)ＬＩＸＩＬ　ＴＥＰＣＯ　スマートパートナーズ_(参考値)事業者全体</v>
      </c>
      <c r="BB796" s="52">
        <f t="shared" si="43"/>
        <v>0.49200000000000005</v>
      </c>
      <c r="BD796" s="52" t="str">
        <f>IF(参照!L796="","",参照!L796)</f>
        <v/>
      </c>
    </row>
    <row r="797" spans="47:56">
      <c r="AU797" s="52" t="str">
        <f>IF(参照!A797="","",参照!A797)</f>
        <v>A0463</v>
      </c>
      <c r="AV797" s="52" t="str">
        <f>IF(参照!B797="","",参照!B797)</f>
        <v>(株)ＮＥＸＴ　ＯＮＥ</v>
      </c>
      <c r="AW797" s="52">
        <f>IF(参照!C797="","",参照!C797)</f>
        <v>5.31E-4</v>
      </c>
      <c r="AX797" s="52" t="str">
        <f>IF(参照!D797="","",参照!D797)</f>
        <v/>
      </c>
      <c r="AY797" s="52">
        <f>IF(参照!E797="","",参照!E797)</f>
        <v>5.1400000000000003E-4</v>
      </c>
      <c r="AZ797" s="52" t="str">
        <f>IF(参照!F797="","",参照!F797)</f>
        <v>(株)ＮＥＸＴ　ＯＮＥ</v>
      </c>
      <c r="BA797" s="52" t="str">
        <f>IF(参照!G797="","",参照!G797)</f>
        <v>(株)ＮＥＸＴ　ＯＮＥ_</v>
      </c>
      <c r="BB797" s="52">
        <f t="shared" si="43"/>
        <v>0.51400000000000001</v>
      </c>
      <c r="BD797" s="52" t="str">
        <f>IF(参照!L797="","",参照!L797)</f>
        <v/>
      </c>
    </row>
    <row r="798" spans="47:56">
      <c r="AU798" s="52" t="str">
        <f>IF(参照!A798="","",参照!A798)</f>
        <v>A0465</v>
      </c>
      <c r="AV798" s="52" t="str">
        <f>IF(参照!B798="","",参照!B798)</f>
        <v>(株)ユビニティー</v>
      </c>
      <c r="AW798" s="52">
        <f>IF(参照!C798="","",参照!C798)</f>
        <v>5.8100000000000003E-4</v>
      </c>
      <c r="AX798" s="52" t="str">
        <f>IF(参照!D798="","",参照!D798)</f>
        <v/>
      </c>
      <c r="AY798" s="52">
        <f>IF(参照!E798="","",参照!E798)</f>
        <v>5.6400000000000005E-4</v>
      </c>
      <c r="AZ798" s="52" t="str">
        <f>IF(参照!F798="","",参照!F798)</f>
        <v>(株)ユビニティー</v>
      </c>
      <c r="BA798" s="52" t="str">
        <f>IF(参照!G798="","",参照!G798)</f>
        <v>(株)ユビニティー_</v>
      </c>
      <c r="BB798" s="52">
        <f t="shared" si="43"/>
        <v>0.56400000000000006</v>
      </c>
      <c r="BD798" s="52" t="str">
        <f>IF(参照!L798="","",参照!L798)</f>
        <v/>
      </c>
    </row>
    <row r="799" spans="47:56">
      <c r="AU799" s="52" t="str">
        <f>IF(参照!A799="","",参照!A799)</f>
        <v>A0466</v>
      </c>
      <c r="AV799" s="52" t="str">
        <f>IF(参照!B799="","",参照!B799)</f>
        <v>(株)宮交シティ</v>
      </c>
      <c r="AW799" s="52">
        <f>IF(参照!C799="","",参照!C799)</f>
        <v>3.2200000000000002E-4</v>
      </c>
      <c r="AX799" s="52" t="str">
        <f>IF(参照!D799="","",参照!D799)</f>
        <v/>
      </c>
      <c r="AY799" s="52">
        <f>IF(参照!E799="","",参照!E799)</f>
        <v>2.6600000000000001E-4</v>
      </c>
      <c r="AZ799" s="52" t="str">
        <f>IF(参照!F799="","",参照!F799)</f>
        <v>(株)宮交シティ</v>
      </c>
      <c r="BA799" s="52" t="str">
        <f>IF(参照!G799="","",参照!G799)</f>
        <v>(株)宮交シティ_</v>
      </c>
      <c r="BB799" s="52">
        <f t="shared" si="43"/>
        <v>0.26600000000000001</v>
      </c>
      <c r="BD799" s="52" t="str">
        <f>IF(参照!L799="","",参照!L799)</f>
        <v/>
      </c>
    </row>
    <row r="800" spans="47:56">
      <c r="AU800" s="52" t="str">
        <f>IF(参照!A800="","",参照!A800)</f>
        <v>A0467</v>
      </c>
      <c r="AV800" s="52" t="str">
        <f>IF(参照!B800="","",参照!B800)</f>
        <v>(株)アルファライズ</v>
      </c>
      <c r="AW800" s="52">
        <f>IF(参照!C800="","",参照!C800)</f>
        <v>5.1000000000000004E-4</v>
      </c>
      <c r="AX800" s="52" t="str">
        <f>IF(参照!D800="","",参照!D800)</f>
        <v/>
      </c>
      <c r="AY800" s="52">
        <f>IF(参照!E800="","",参照!E800)</f>
        <v>5.2800000000000004E-4</v>
      </c>
      <c r="AZ800" s="52" t="str">
        <f>IF(参照!F800="","",参照!F800)</f>
        <v>(株)アルファライズ</v>
      </c>
      <c r="BA800" s="52" t="str">
        <f>IF(参照!G800="","",参照!G800)</f>
        <v>(株)アルファライズ_</v>
      </c>
      <c r="BB800" s="52">
        <f t="shared" si="43"/>
        <v>0.52800000000000002</v>
      </c>
      <c r="BD800" s="52" t="str">
        <f>IF(参照!L800="","",参照!L800)</f>
        <v/>
      </c>
    </row>
    <row r="801" spans="47:56">
      <c r="AU801" s="52" t="str">
        <f>IF(参照!A801="","",参照!A801)</f>
        <v>A0468</v>
      </c>
      <c r="AV801" s="52" t="str">
        <f>IF(参照!B801="","",参照!B801)</f>
        <v>おおすみ半島スマートエネルギー(株)</v>
      </c>
      <c r="AW801" s="52">
        <f>IF(参照!C801="","",参照!C801)</f>
        <v>4.5800000000000002E-4</v>
      </c>
      <c r="AX801" s="52" t="str">
        <f>IF(参照!D801="","",参照!D801)</f>
        <v/>
      </c>
      <c r="AY801" s="52">
        <f>IF(参照!E801="","",参照!E801)</f>
        <v>4.5800000000000002E-4</v>
      </c>
      <c r="AZ801" s="52" t="str">
        <f>IF(参照!F801="","",参照!F801)</f>
        <v>おおすみ半島スマートエネルギー(株)</v>
      </c>
      <c r="BA801" s="52" t="str">
        <f>IF(参照!G801="","",参照!G801)</f>
        <v>おおすみ半島スマートエネルギー(株)_</v>
      </c>
      <c r="BB801" s="52">
        <f t="shared" si="43"/>
        <v>0.45800000000000002</v>
      </c>
      <c r="BD801" s="52" t="str">
        <f>IF(参照!L801="","",参照!L801)</f>
        <v/>
      </c>
    </row>
    <row r="802" spans="47:56">
      <c r="AU802" s="52" t="str">
        <f>IF(参照!A802="","",参照!A802)</f>
        <v>A0470</v>
      </c>
      <c r="AV802" s="52" t="str">
        <f>IF(参照!B802="","",参照!B802)</f>
        <v>おきなわコープエナジー(株)</v>
      </c>
      <c r="AW802" s="52">
        <f>IF(参照!C802="","",参照!C802)</f>
        <v>6.96E-4</v>
      </c>
      <c r="AX802" s="52" t="str">
        <f>IF(参照!D802="","",参照!D802)</f>
        <v/>
      </c>
      <c r="AY802" s="52">
        <f>IF(参照!E802="","",参照!E802)</f>
        <v>6.8300000000000001E-4</v>
      </c>
      <c r="AZ802" s="52" t="str">
        <f>IF(参照!F802="","",参照!F802)</f>
        <v>おきなわコープエナジー(株)</v>
      </c>
      <c r="BA802" s="52" t="str">
        <f>IF(参照!G802="","",参照!G802)</f>
        <v>おきなわコープエナジー(株)_</v>
      </c>
      <c r="BB802" s="52">
        <f t="shared" si="43"/>
        <v>0.68300000000000005</v>
      </c>
      <c r="BD802" s="52" t="str">
        <f>IF(参照!L802="","",参照!L802)</f>
        <v/>
      </c>
    </row>
    <row r="803" spans="47:56">
      <c r="AU803" s="52" t="str">
        <f>IF(参照!A803="","",参照!A803)</f>
        <v>A0471</v>
      </c>
      <c r="AV803" s="52" t="str">
        <f>IF(参照!B803="","",参照!B803)</f>
        <v>久慈地域エネルギー(株)</v>
      </c>
      <c r="AW803" s="52">
        <f>IF(参照!C803="","",参照!C803)</f>
        <v>4.26E-4</v>
      </c>
      <c r="AX803" s="52" t="str">
        <f>IF(参照!D803="","",参照!D803)</f>
        <v/>
      </c>
      <c r="AY803" s="52">
        <f>IF(参照!E803="","",参照!E803)</f>
        <v>4.9200000000000003E-4</v>
      </c>
      <c r="AZ803" s="52" t="str">
        <f>IF(参照!F803="","",参照!F803)</f>
        <v>久慈地域エネルギー(株)</v>
      </c>
      <c r="BA803" s="52" t="str">
        <f>IF(参照!G803="","",参照!G803)</f>
        <v>久慈地域エネルギー(株)_</v>
      </c>
      <c r="BB803" s="52">
        <f t="shared" si="43"/>
        <v>0.49200000000000005</v>
      </c>
      <c r="BD803" s="52" t="str">
        <f>IF(参照!L803="","",参照!L803)</f>
        <v/>
      </c>
    </row>
    <row r="804" spans="47:56">
      <c r="AU804" s="52" t="str">
        <f>IF(参照!A804="","",参照!A804)</f>
        <v>A0472</v>
      </c>
      <c r="AV804" s="52" t="str">
        <f>IF(参照!B804="","",参照!B804)</f>
        <v>弘前ガス(株)</v>
      </c>
      <c r="AW804" s="52">
        <f>IF(参照!C804="","",参照!C804)</f>
        <v>4.7699999999999999E-4</v>
      </c>
      <c r="AX804" s="52" t="str">
        <f>IF(参照!D804="","",参照!D804)</f>
        <v/>
      </c>
      <c r="AY804" s="52">
        <f>IF(参照!E804="","",参照!E804)</f>
        <v>4.6799999999999999E-4</v>
      </c>
      <c r="AZ804" s="52" t="str">
        <f>IF(参照!F804="","",参照!F804)</f>
        <v>弘前ガス(株)</v>
      </c>
      <c r="BA804" s="52" t="str">
        <f>IF(参照!G804="","",参照!G804)</f>
        <v>弘前ガス(株)_</v>
      </c>
      <c r="BB804" s="52">
        <f t="shared" si="43"/>
        <v>0.46799999999999997</v>
      </c>
      <c r="BD804" s="52" t="str">
        <f>IF(参照!L804="","",参照!L804)</f>
        <v/>
      </c>
    </row>
    <row r="805" spans="47:56">
      <c r="AU805" s="52" t="str">
        <f>IF(参照!A805="","",参照!A805)</f>
        <v>A0473</v>
      </c>
      <c r="AV805" s="52" t="str">
        <f>IF(参照!B805="","",参照!B805)</f>
        <v>(株)フォーバルテレコム　</v>
      </c>
      <c r="AW805" s="52">
        <f>IF(参照!C805="","",参照!C805)</f>
        <v>4.75E-4</v>
      </c>
      <c r="AX805" s="52" t="str">
        <f>IF(参照!D805="","",参照!D805)</f>
        <v>メニューA</v>
      </c>
      <c r="AY805" s="52">
        <f>IF(参照!E805="","",参照!E805)</f>
        <v>0</v>
      </c>
      <c r="AZ805" s="52" t="str">
        <f>IF(参照!F805="","",参照!F805)</f>
        <v>(株)フォーバルテレコム　</v>
      </c>
      <c r="BA805" s="52" t="str">
        <f>IF(参照!G805="","",参照!G805)</f>
        <v>(株)フォーバルテレコム　_メニューA</v>
      </c>
      <c r="BB805" s="52">
        <f t="shared" si="43"/>
        <v>0</v>
      </c>
      <c r="BD805" s="52" t="str">
        <f>IF(参照!L805="","",参照!L805)</f>
        <v/>
      </c>
    </row>
    <row r="806" spans="47:56">
      <c r="AU806" s="52" t="str">
        <f>IF(参照!A806="","",参照!A806)</f>
        <v/>
      </c>
      <c r="AV806" s="52" t="str">
        <f>IF(参照!B806="","",参照!B806)</f>
        <v/>
      </c>
      <c r="AW806" s="52" t="str">
        <f>IF(参照!C806="","",参照!C806)</f>
        <v/>
      </c>
      <c r="AX806" s="52" t="str">
        <f>IF(参照!D806="","",参照!D806)</f>
        <v>メニューB(残差)</v>
      </c>
      <c r="AY806" s="52">
        <f>IF(参照!E806="","",参照!E806)</f>
        <v>4.1899999999999999E-4</v>
      </c>
      <c r="AZ806" s="52" t="str">
        <f>IF(参照!F806="","",参照!F806)</f>
        <v>(株)フォーバルテレコム　</v>
      </c>
      <c r="BA806" s="52" t="str">
        <f>IF(参照!G806="","",参照!G806)</f>
        <v>(株)フォーバルテレコム　_メニューB(残差)</v>
      </c>
      <c r="BB806" s="52">
        <f t="shared" si="43"/>
        <v>0.41899999999999998</v>
      </c>
      <c r="BD806" s="52" t="str">
        <f>IF(参照!L806="","",参照!L806)</f>
        <v/>
      </c>
    </row>
    <row r="807" spans="47:56">
      <c r="AU807" s="52" t="str">
        <f>IF(参照!A807="","",参照!A807)</f>
        <v/>
      </c>
      <c r="AV807" s="52" t="str">
        <f>IF(参照!B807="","",参照!B807)</f>
        <v/>
      </c>
      <c r="AW807" s="52" t="str">
        <f>IF(参照!C807="","",参照!C807)</f>
        <v/>
      </c>
      <c r="AX807" s="52" t="str">
        <f>IF(参照!D807="","",参照!D807)</f>
        <v>(参考値)事業者全体</v>
      </c>
      <c r="AY807" s="52">
        <f>IF(参照!E807="","",参照!E807)</f>
        <v>3.8900000000000002E-4</v>
      </c>
      <c r="AZ807" s="52" t="str">
        <f>IF(参照!F807="","",参照!F807)</f>
        <v>(株)フォーバルテレコム　</v>
      </c>
      <c r="BA807" s="52" t="str">
        <f>IF(参照!G807="","",参照!G807)</f>
        <v>(株)フォーバルテレコム　_(参考値)事業者全体</v>
      </c>
      <c r="BB807" s="52">
        <f t="shared" si="43"/>
        <v>0.38900000000000001</v>
      </c>
      <c r="BD807" s="52" t="str">
        <f>IF(参照!L807="","",参照!L807)</f>
        <v/>
      </c>
    </row>
    <row r="808" spans="47:56">
      <c r="AU808" s="52" t="str">
        <f>IF(参照!A808="","",参照!A808)</f>
        <v>A0476</v>
      </c>
      <c r="AV808" s="52" t="str">
        <f>IF(参照!B808="","",参照!B808)</f>
        <v>(株)グランデータ</v>
      </c>
      <c r="AW808" s="52">
        <f>IF(参照!C808="","",参照!C808)</f>
        <v>5.22E-4</v>
      </c>
      <c r="AX808" s="52" t="str">
        <f>IF(参照!D808="","",参照!D808)</f>
        <v/>
      </c>
      <c r="AY808" s="52">
        <f>IF(参照!E808="","",参照!E808)</f>
        <v>5.1999999999999995E-4</v>
      </c>
      <c r="AZ808" s="52" t="str">
        <f>IF(参照!F808="","",参照!F808)</f>
        <v>(株)グランデータ</v>
      </c>
      <c r="BA808" s="52" t="str">
        <f>IF(参照!G808="","",参照!G808)</f>
        <v>(株)グランデータ_</v>
      </c>
      <c r="BB808" s="52">
        <f t="shared" si="43"/>
        <v>0.51999999999999991</v>
      </c>
      <c r="BD808" s="52" t="str">
        <f>IF(参照!L808="","",参照!L808)</f>
        <v/>
      </c>
    </row>
    <row r="809" spans="47:56">
      <c r="AU809" s="52" t="str">
        <f>IF(参照!A809="","",参照!A809)</f>
        <v>A0477</v>
      </c>
      <c r="AV809" s="52" t="str">
        <f>IF(参照!B809="","",参照!B809)</f>
        <v>くるめエネルギー(株)</v>
      </c>
      <c r="AW809" s="52">
        <f>IF(参照!C809="","",参照!C809)</f>
        <v>5.5400000000000002E-4</v>
      </c>
      <c r="AX809" s="52" t="str">
        <f>IF(参照!D809="","",参照!D809)</f>
        <v/>
      </c>
      <c r="AY809" s="52">
        <f>IF(参照!E809="","",参照!E809)</f>
        <v>4.9799999999999996E-4</v>
      </c>
      <c r="AZ809" s="52" t="str">
        <f>IF(参照!F809="","",参照!F809)</f>
        <v>くるめエネルギー(株)</v>
      </c>
      <c r="BA809" s="52" t="str">
        <f>IF(参照!G809="","",参照!G809)</f>
        <v>くるめエネルギー(株)_</v>
      </c>
      <c r="BB809" s="52">
        <f t="shared" si="43"/>
        <v>0.49799999999999994</v>
      </c>
      <c r="BD809" s="52" t="str">
        <f>IF(参照!L809="","",参照!L809)</f>
        <v/>
      </c>
    </row>
    <row r="810" spans="47:56">
      <c r="AU810" s="52" t="str">
        <f>IF(参照!A810="","",参照!A810)</f>
        <v>A0478</v>
      </c>
      <c r="AV810" s="52" t="str">
        <f>IF(参照!B810="","",参照!B810)</f>
        <v>(株)はまエネ</v>
      </c>
      <c r="AW810" s="52">
        <f>IF(参照!C810="","",参照!C810)</f>
        <v>4.95E-4</v>
      </c>
      <c r="AX810" s="52" t="str">
        <f>IF(参照!D810="","",参照!D810)</f>
        <v/>
      </c>
      <c r="AY810" s="52">
        <f>IF(参照!E810="","",参照!E810)</f>
        <v>5.3600000000000002E-4</v>
      </c>
      <c r="AZ810" s="52" t="str">
        <f>IF(参照!F810="","",参照!F810)</f>
        <v>(株)はまエネ</v>
      </c>
      <c r="BA810" s="52" t="str">
        <f>IF(参照!G810="","",参照!G810)</f>
        <v>(株)はまエネ_</v>
      </c>
      <c r="BB810" s="52">
        <f t="shared" si="43"/>
        <v>0.53600000000000003</v>
      </c>
      <c r="BD810" s="52" t="str">
        <f>IF(参照!L810="","",参照!L810)</f>
        <v/>
      </c>
    </row>
    <row r="811" spans="47:56">
      <c r="AU811" s="52" t="str">
        <f>IF(参照!A811="","",参照!A811)</f>
        <v>A0480</v>
      </c>
      <c r="AV811" s="52" t="str">
        <f>IF(参照!B811="","",参照!B811)</f>
        <v>松阪新電力(株)</v>
      </c>
      <c r="AW811" s="52">
        <f>IF(参照!C811="","",参照!C811)</f>
        <v>9.2E-5</v>
      </c>
      <c r="AX811" s="52" t="str">
        <f>IF(参照!D811="","",参照!D811)</f>
        <v/>
      </c>
      <c r="AY811" s="52">
        <f>IF(参照!E811="","",参照!E811)</f>
        <v>3.5100000000000002E-4</v>
      </c>
      <c r="AZ811" s="52" t="str">
        <f>IF(参照!F811="","",参照!F811)</f>
        <v>松阪新電力(株)</v>
      </c>
      <c r="BA811" s="52" t="str">
        <f>IF(参照!G811="","",参照!G811)</f>
        <v>松阪新電力(株)_</v>
      </c>
      <c r="BB811" s="52">
        <f t="shared" si="43"/>
        <v>0.35100000000000003</v>
      </c>
      <c r="BD811" s="52" t="str">
        <f>IF(参照!L811="","",参照!L811)</f>
        <v/>
      </c>
    </row>
    <row r="812" spans="47:56">
      <c r="AU812" s="52" t="str">
        <f>IF(参照!A812="","",参照!A812)</f>
        <v>A0481</v>
      </c>
      <c r="AV812" s="52" t="str">
        <f>IF(参照!B812="","",参照!B812)</f>
        <v>ヒューリックプロパティソリューション(株)</v>
      </c>
      <c r="AW812" s="52">
        <f>IF(参照!C812="","",参照!C812)</f>
        <v>3.1500000000000001E-4</v>
      </c>
      <c r="AX812" s="52" t="str">
        <f>IF(参照!D812="","",参照!D812)</f>
        <v/>
      </c>
      <c r="AY812" s="52">
        <f>IF(参照!E812="","",参照!E812)</f>
        <v>4.95E-4</v>
      </c>
      <c r="AZ812" s="52" t="str">
        <f>IF(参照!F812="","",参照!F812)</f>
        <v>ヒューリックプロパティソリューション(株)</v>
      </c>
      <c r="BA812" s="52" t="str">
        <f>IF(参照!G812="","",参照!G812)</f>
        <v>ヒューリックプロパティソリューション(株)_</v>
      </c>
      <c r="BB812" s="52">
        <f t="shared" si="43"/>
        <v>0.495</v>
      </c>
      <c r="BD812" s="52" t="str">
        <f>IF(参照!L812="","",参照!L812)</f>
        <v/>
      </c>
    </row>
    <row r="813" spans="47:56">
      <c r="AU813" s="52" t="str">
        <f>IF(参照!A813="","",参照!A813)</f>
        <v>A0482</v>
      </c>
      <c r="AV813" s="52" t="str">
        <f>IF(参照!B813="","",参照!B813)</f>
        <v>宮崎電力(株)</v>
      </c>
      <c r="AW813" s="52">
        <f>IF(参照!C813="","",参照!C813)</f>
        <v>4.0299999999999998E-4</v>
      </c>
      <c r="AX813" s="52" t="str">
        <f>IF(参照!D813="","",参照!D813)</f>
        <v/>
      </c>
      <c r="AY813" s="52">
        <f>IF(参照!E813="","",参照!E813)</f>
        <v>4.4999999999999999E-4</v>
      </c>
      <c r="AZ813" s="52" t="str">
        <f>IF(参照!F813="","",参照!F813)</f>
        <v>宮崎電力(株)</v>
      </c>
      <c r="BA813" s="52" t="str">
        <f>IF(参照!G813="","",参照!G813)</f>
        <v>宮崎電力(株)_</v>
      </c>
      <c r="BB813" s="52">
        <f t="shared" si="43"/>
        <v>0.45</v>
      </c>
      <c r="BD813" s="52" t="str">
        <f>IF(参照!L813="","",参照!L813)</f>
        <v/>
      </c>
    </row>
    <row r="814" spans="47:56">
      <c r="AU814" s="52" t="str">
        <f>IF(参照!A814="","",参照!A814)</f>
        <v>A0483</v>
      </c>
      <c r="AV814" s="52" t="str">
        <f>IF(参照!B814="","",参照!B814)</f>
        <v>みの市民エネルギー(株)</v>
      </c>
      <c r="AW814" s="52">
        <f>IF(参照!C814="","",参照!C814)</f>
        <v>5.1800000000000001E-4</v>
      </c>
      <c r="AX814" s="52" t="str">
        <f>IF(参照!D814="","",参照!D814)</f>
        <v/>
      </c>
      <c r="AY814" s="52">
        <f>IF(参照!E814="","",参照!E814)</f>
        <v>5.6300000000000002E-4</v>
      </c>
      <c r="AZ814" s="52" t="str">
        <f>IF(参照!F814="","",参照!F814)</f>
        <v>みの市民エネルギー(株)</v>
      </c>
      <c r="BA814" s="52" t="str">
        <f>IF(参照!G814="","",参照!G814)</f>
        <v>みの市民エネルギー(株)_</v>
      </c>
      <c r="BB814" s="52">
        <f t="shared" si="43"/>
        <v>0.56300000000000006</v>
      </c>
      <c r="BD814" s="52" t="str">
        <f>IF(参照!L814="","",参照!L814)</f>
        <v/>
      </c>
    </row>
    <row r="815" spans="47:56">
      <c r="AU815" s="52" t="str">
        <f>IF(参照!A815="","",参照!A815)</f>
        <v>A0484</v>
      </c>
      <c r="AV815" s="52" t="str">
        <f>IF(参照!B815="","",参照!B815)</f>
        <v>三友エンテック(株)</v>
      </c>
      <c r="AW815" s="52">
        <f>IF(参照!C815="","",参照!C815)</f>
        <v>4.75E-4</v>
      </c>
      <c r="AX815" s="52" t="str">
        <f>IF(参照!D815="","",参照!D815)</f>
        <v/>
      </c>
      <c r="AY815" s="52">
        <f>IF(参照!E815="","",参照!E815)</f>
        <v>4.1899999999999999E-4</v>
      </c>
      <c r="AZ815" s="52" t="str">
        <f>IF(参照!F815="","",参照!F815)</f>
        <v>三友エンテック(株)</v>
      </c>
      <c r="BA815" s="52" t="str">
        <f>IF(参照!G815="","",参照!G815)</f>
        <v>三友エンテック(株)_</v>
      </c>
      <c r="BB815" s="52">
        <f t="shared" si="43"/>
        <v>0.41899999999999998</v>
      </c>
      <c r="BD815" s="52" t="str">
        <f>IF(参照!L815="","",参照!L815)</f>
        <v/>
      </c>
    </row>
    <row r="816" spans="47:56">
      <c r="AU816" s="52" t="str">
        <f>IF(参照!A816="","",参照!A816)</f>
        <v>A0486</v>
      </c>
      <c r="AV816" s="52" t="str">
        <f>IF(参照!B816="","",参照!B816)</f>
        <v>府中・調布まちなかエナジー(株)</v>
      </c>
      <c r="AW816" s="52">
        <f>IF(参照!C816="","",参照!C816)</f>
        <v>4.8000000000000001E-4</v>
      </c>
      <c r="AX816" s="52" t="str">
        <f>IF(参照!D816="","",参照!D816)</f>
        <v>メニューA</v>
      </c>
      <c r="AY816" s="52">
        <f>IF(参照!E816="","",参照!E816)</f>
        <v>0</v>
      </c>
      <c r="AZ816" s="52" t="str">
        <f>IF(参照!F816="","",参照!F816)</f>
        <v>府中・調布まちなかエナジー(株)</v>
      </c>
      <c r="BA816" s="52" t="str">
        <f>IF(参照!G816="","",参照!G816)</f>
        <v>府中・調布まちなかエナジー(株)_メニューA</v>
      </c>
      <c r="BB816" s="52">
        <f t="shared" si="43"/>
        <v>0</v>
      </c>
      <c r="BD816" s="52" t="str">
        <f>IF(参照!L816="","",参照!L816)</f>
        <v/>
      </c>
    </row>
    <row r="817" spans="47:56">
      <c r="AU817" s="52" t="str">
        <f>IF(参照!A817="","",参照!A817)</f>
        <v/>
      </c>
      <c r="AV817" s="52" t="str">
        <f>IF(参照!B817="","",参照!B817)</f>
        <v/>
      </c>
      <c r="AW817" s="52" t="str">
        <f>IF(参照!C817="","",参照!C817)</f>
        <v/>
      </c>
      <c r="AX817" s="52" t="str">
        <f>IF(参照!D817="","",参照!D817)</f>
        <v>メニューB(残差)</v>
      </c>
      <c r="AY817" s="52">
        <f>IF(参照!E817="","",参照!E817)</f>
        <v>5.3499999999999999E-4</v>
      </c>
      <c r="AZ817" s="52" t="str">
        <f>IF(参照!F817="","",参照!F817)</f>
        <v>府中・調布まちなかエナジー(株)</v>
      </c>
      <c r="BA817" s="52" t="str">
        <f>IF(参照!G817="","",参照!G817)</f>
        <v>府中・調布まちなかエナジー(株)_メニューB(残差)</v>
      </c>
      <c r="BB817" s="52">
        <f t="shared" si="43"/>
        <v>0.53500000000000003</v>
      </c>
      <c r="BD817" s="52" t="str">
        <f>IF(参照!L817="","",参照!L817)</f>
        <v/>
      </c>
    </row>
    <row r="818" spans="47:56">
      <c r="AU818" s="52" t="str">
        <f>IF(参照!A818="","",参照!A818)</f>
        <v/>
      </c>
      <c r="AV818" s="52" t="str">
        <f>IF(参照!B818="","",参照!B818)</f>
        <v/>
      </c>
      <c r="AW818" s="52" t="str">
        <f>IF(参照!C818="","",参照!C818)</f>
        <v/>
      </c>
      <c r="AX818" s="52" t="str">
        <f>IF(参照!D818="","",参照!D818)</f>
        <v>(参考値)事業者全体</v>
      </c>
      <c r="AY818" s="52">
        <f>IF(参照!E818="","",参照!E818)</f>
        <v>4.95E-4</v>
      </c>
      <c r="AZ818" s="52" t="str">
        <f>IF(参照!F818="","",参照!F818)</f>
        <v>府中・調布まちなかエナジー(株)</v>
      </c>
      <c r="BA818" s="52" t="str">
        <f>IF(参照!G818="","",参照!G818)</f>
        <v>府中・調布まちなかエナジー(株)_(参考値)事業者全体</v>
      </c>
      <c r="BB818" s="52">
        <f t="shared" si="43"/>
        <v>0.495</v>
      </c>
      <c r="BD818" s="52" t="str">
        <f>IF(参照!L818="","",参照!L818)</f>
        <v/>
      </c>
    </row>
    <row r="819" spans="47:56">
      <c r="AU819" s="52" t="str">
        <f>IF(参照!A819="","",参照!A819)</f>
        <v>A0487</v>
      </c>
      <c r="AV819" s="52" t="str">
        <f>IF(参照!B819="","",参照!B819)</f>
        <v>伊勢志摩電力(株)</v>
      </c>
      <c r="AW819" s="52">
        <f>IF(参照!C819="","",参照!C819)</f>
        <v>4.8299999999999998E-4</v>
      </c>
      <c r="AX819" s="52" t="str">
        <f>IF(参照!D819="","",参照!D819)</f>
        <v/>
      </c>
      <c r="AY819" s="52">
        <f>IF(参照!E819="","",参照!E819)</f>
        <v>4.8299999999999998E-4</v>
      </c>
      <c r="AZ819" s="52" t="str">
        <f>IF(参照!F819="","",参照!F819)</f>
        <v>伊勢志摩電力(株)</v>
      </c>
      <c r="BA819" s="52" t="str">
        <f>IF(参照!G819="","",参照!G819)</f>
        <v>伊勢志摩電力(株)_</v>
      </c>
      <c r="BB819" s="52">
        <f t="shared" si="43"/>
        <v>0.48299999999999998</v>
      </c>
      <c r="BD819" s="52" t="str">
        <f>IF(参照!L819="","",参照!L819)</f>
        <v/>
      </c>
    </row>
    <row r="820" spans="47:56">
      <c r="AU820" s="52" t="str">
        <f>IF(参照!A820="","",参照!A820)</f>
        <v>A0490</v>
      </c>
      <c r="AV820" s="52" t="str">
        <f>IF(参照!B820="","",参照!B820)</f>
        <v>(株)ＣＤエナジーダイレクト</v>
      </c>
      <c r="AW820" s="52">
        <f>IF(参照!C820="","",参照!C820)</f>
        <v>4.1100000000000002E-4</v>
      </c>
      <c r="AX820" s="52" t="str">
        <f>IF(参照!D820="","",参照!D820)</f>
        <v>メニューA</v>
      </c>
      <c r="AY820" s="52">
        <f>IF(参照!E820="","",参照!E820)</f>
        <v>0</v>
      </c>
      <c r="AZ820" s="52" t="str">
        <f>IF(参照!F820="","",参照!F820)</f>
        <v>(株)ＣＤエナジーダイレクト</v>
      </c>
      <c r="BA820" s="52" t="str">
        <f>IF(参照!G820="","",参照!G820)</f>
        <v>(株)ＣＤエナジーダイレクト_メニューA</v>
      </c>
      <c r="BB820" s="52">
        <f t="shared" si="43"/>
        <v>0</v>
      </c>
      <c r="BD820" s="52" t="str">
        <f>IF(参照!L820="","",参照!L820)</f>
        <v/>
      </c>
    </row>
    <row r="821" spans="47:56">
      <c r="AU821" s="52" t="str">
        <f>IF(参照!A821="","",参照!A821)</f>
        <v/>
      </c>
      <c r="AV821" s="52" t="str">
        <f>IF(参照!B821="","",参照!B821)</f>
        <v/>
      </c>
      <c r="AW821" s="52" t="str">
        <f>IF(参照!C821="","",参照!C821)</f>
        <v/>
      </c>
      <c r="AX821" s="52" t="str">
        <f>IF(参照!D821="","",参照!D821)</f>
        <v>メニューB(残差)</v>
      </c>
      <c r="AY821" s="52">
        <f>IF(参照!E821="","",参照!E821)</f>
        <v>3.2400000000000001E-4</v>
      </c>
      <c r="AZ821" s="52" t="str">
        <f>IF(参照!F821="","",参照!F821)</f>
        <v>(株)ＣＤエナジーダイレクト</v>
      </c>
      <c r="BA821" s="52" t="str">
        <f>IF(参照!G821="","",参照!G821)</f>
        <v>(株)ＣＤエナジーダイレクト_メニューB(残差)</v>
      </c>
      <c r="BB821" s="52">
        <f t="shared" si="43"/>
        <v>0.32400000000000001</v>
      </c>
      <c r="BD821" s="52" t="str">
        <f>IF(参照!L821="","",参照!L821)</f>
        <v/>
      </c>
    </row>
    <row r="822" spans="47:56">
      <c r="AU822" s="52" t="str">
        <f>IF(参照!A822="","",参照!A822)</f>
        <v/>
      </c>
      <c r="AV822" s="52" t="str">
        <f>IF(参照!B822="","",参照!B822)</f>
        <v/>
      </c>
      <c r="AW822" s="52" t="str">
        <f>IF(参照!C822="","",参照!C822)</f>
        <v/>
      </c>
      <c r="AX822" s="52" t="str">
        <f>IF(参照!D822="","",参照!D822)</f>
        <v>(参考値)事業者全体</v>
      </c>
      <c r="AY822" s="52">
        <f>IF(参照!E822="","",参照!E822)</f>
        <v>3.6099999999999999E-4</v>
      </c>
      <c r="AZ822" s="52" t="str">
        <f>IF(参照!F822="","",参照!F822)</f>
        <v>(株)ＣＤエナジーダイレクト</v>
      </c>
      <c r="BA822" s="52" t="str">
        <f>IF(参照!G822="","",参照!G822)</f>
        <v>(株)ＣＤエナジーダイレクト_(参考値)事業者全体</v>
      </c>
      <c r="BB822" s="52">
        <f t="shared" si="43"/>
        <v>0.36099999999999999</v>
      </c>
      <c r="BD822" s="52" t="str">
        <f>IF(参照!L822="","",参照!L822)</f>
        <v/>
      </c>
    </row>
    <row r="823" spans="47:56">
      <c r="AU823" s="52" t="str">
        <f>IF(参照!A823="","",参照!A823)</f>
        <v>A0491</v>
      </c>
      <c r="AV823" s="52" t="str">
        <f>IF(参照!B823="","",参照!B823)</f>
        <v>Ｑ．ＥＮＥＳＴでんき(株)(旧：ジニーエナジー合同会社)</v>
      </c>
      <c r="AW823" s="52">
        <f>IF(参照!C823="","",参照!C823)</f>
        <v>4.5899999999999999E-4</v>
      </c>
      <c r="AX823" s="52" t="str">
        <f>IF(参照!D823="","",参照!D823)</f>
        <v>メニューA</v>
      </c>
      <c r="AY823" s="52">
        <f>IF(参照!E823="","",参照!E823)</f>
        <v>0</v>
      </c>
      <c r="AZ823" s="52" t="str">
        <f>IF(参照!F823="","",参照!F823)</f>
        <v>Ｑ．ＥＮＥＳＴでんき(株)(旧：ジニーエナジー合同会社)</v>
      </c>
      <c r="BA823" s="52" t="str">
        <f>IF(参照!G823="","",参照!G823)</f>
        <v>Ｑ．ＥＮＥＳＴでんき(株)(旧：ジニーエナジー合同会社)_メニューA</v>
      </c>
      <c r="BB823" s="52">
        <f t="shared" si="43"/>
        <v>0</v>
      </c>
      <c r="BD823" s="52" t="str">
        <f>IF(参照!L823="","",参照!L823)</f>
        <v/>
      </c>
    </row>
    <row r="824" spans="47:56">
      <c r="AU824" s="52" t="str">
        <f>IF(参照!A824="","",参照!A824)</f>
        <v/>
      </c>
      <c r="AV824" s="52" t="str">
        <f>IF(参照!B824="","",参照!B824)</f>
        <v/>
      </c>
      <c r="AW824" s="52" t="str">
        <f>IF(参照!C824="","",参照!C824)</f>
        <v/>
      </c>
      <c r="AX824" s="52" t="str">
        <f>IF(参照!D824="","",参照!D824)</f>
        <v>メニューB</v>
      </c>
      <c r="AY824" s="52">
        <f>IF(参照!E824="","",参照!E824)</f>
        <v>3.3100000000000002E-4</v>
      </c>
      <c r="AZ824" s="52" t="str">
        <f>IF(参照!F824="","",参照!F824)</f>
        <v>Ｑ．ＥＮＥＳＴでんき(株)(旧：ジニーエナジー合同会社)</v>
      </c>
      <c r="BA824" s="52" t="str">
        <f>IF(参照!G824="","",参照!G824)</f>
        <v>Ｑ．ＥＮＥＳＴでんき(株)(旧：ジニーエナジー合同会社)_メニューB</v>
      </c>
      <c r="BB824" s="52">
        <f t="shared" si="43"/>
        <v>0.33100000000000002</v>
      </c>
      <c r="BD824" s="52" t="str">
        <f>IF(参照!L824="","",参照!L824)</f>
        <v/>
      </c>
    </row>
    <row r="825" spans="47:56">
      <c r="AU825" s="52" t="str">
        <f>IF(参照!A825="","",参照!A825)</f>
        <v/>
      </c>
      <c r="AV825" s="52" t="str">
        <f>IF(参照!B825="","",参照!B825)</f>
        <v/>
      </c>
      <c r="AW825" s="52" t="str">
        <f>IF(参照!C825="","",参照!C825)</f>
        <v/>
      </c>
      <c r="AX825" s="52" t="str">
        <f>IF(参照!D825="","",参照!D825)</f>
        <v>メニューC(残差)</v>
      </c>
      <c r="AY825" s="52">
        <f>IF(参照!E825="","",参照!E825)</f>
        <v>4.2999999999999999E-4</v>
      </c>
      <c r="AZ825" s="52" t="str">
        <f>IF(参照!F825="","",参照!F825)</f>
        <v>Ｑ．ＥＮＥＳＴでんき(株)(旧：ジニーエナジー合同会社)</v>
      </c>
      <c r="BA825" s="52" t="str">
        <f>IF(参照!G825="","",参照!G825)</f>
        <v>Ｑ．ＥＮＥＳＴでんき(株)(旧：ジニーエナジー合同会社)_メニューC(残差)</v>
      </c>
      <c r="BB825" s="52">
        <f t="shared" si="43"/>
        <v>0.43</v>
      </c>
      <c r="BD825" s="52" t="str">
        <f>IF(参照!L825="","",参照!L825)</f>
        <v/>
      </c>
    </row>
    <row r="826" spans="47:56">
      <c r="AU826" s="52" t="str">
        <f>IF(参照!A826="","",参照!A826)</f>
        <v/>
      </c>
      <c r="AV826" s="52" t="str">
        <f>IF(参照!B826="","",参照!B826)</f>
        <v/>
      </c>
      <c r="AW826" s="52" t="str">
        <f>IF(参照!C826="","",参照!C826)</f>
        <v/>
      </c>
      <c r="AX826" s="52" t="str">
        <f>IF(参照!D826="","",参照!D826)</f>
        <v>(参考値)事業者全体</v>
      </c>
      <c r="AY826" s="52">
        <f>IF(参照!E826="","",参照!E826)</f>
        <v>4.7199999999999998E-4</v>
      </c>
      <c r="AZ826" s="52" t="str">
        <f>IF(参照!F826="","",参照!F826)</f>
        <v>Ｑ．ＥＮＥＳＴでんき(株)(旧：ジニーエナジー合同会社)</v>
      </c>
      <c r="BA826" s="52" t="str">
        <f>IF(参照!G826="","",参照!G826)</f>
        <v>Ｑ．ＥＮＥＳＴでんき(株)(旧：ジニーエナジー合同会社)_(参考値)事業者全体</v>
      </c>
      <c r="BB826" s="52">
        <f t="shared" si="43"/>
        <v>0.47199999999999998</v>
      </c>
      <c r="BD826" s="52" t="str">
        <f>IF(参照!L826="","",参照!L826)</f>
        <v/>
      </c>
    </row>
    <row r="827" spans="47:56">
      <c r="AU827" s="52" t="str">
        <f>IF(参照!A827="","",参照!A827)</f>
        <v>A0493</v>
      </c>
      <c r="AV827" s="52" t="str">
        <f>IF(参照!B827="","",参照!B827)</f>
        <v>(株)ぶんごおおのエナジー</v>
      </c>
      <c r="AW827" s="52">
        <f>IF(参照!C827="","",参照!C827)</f>
        <v>3.77E-4</v>
      </c>
      <c r="AX827" s="52" t="str">
        <f>IF(参照!D827="","",参照!D827)</f>
        <v/>
      </c>
      <c r="AY827" s="52">
        <f>IF(参照!E827="","",参照!E827)</f>
        <v>4.1899999999999999E-4</v>
      </c>
      <c r="AZ827" s="52" t="str">
        <f>IF(参照!F827="","",参照!F827)</f>
        <v>(株)ぶんごおおのエナジー</v>
      </c>
      <c r="BA827" s="52" t="str">
        <f>IF(参照!G827="","",参照!G827)</f>
        <v>(株)ぶんごおおのエナジー_</v>
      </c>
      <c r="BB827" s="52">
        <f t="shared" si="43"/>
        <v>0.41899999999999998</v>
      </c>
      <c r="BD827" s="52" t="str">
        <f>IF(参照!L827="","",参照!L827)</f>
        <v/>
      </c>
    </row>
    <row r="828" spans="47:56">
      <c r="AU828" s="52" t="str">
        <f>IF(参照!A828="","",参照!A828)</f>
        <v>A0494</v>
      </c>
      <c r="AV828" s="52" t="str">
        <f>IF(参照!B828="","",参照!B828)</f>
        <v>ヴィジョナリーパワー(株)</v>
      </c>
      <c r="AW828" s="52">
        <f>IF(参照!C828="","",参照!C828)</f>
        <v>3.79E-4</v>
      </c>
      <c r="AX828" s="52" t="str">
        <f>IF(参照!D828="","",参照!D828)</f>
        <v/>
      </c>
      <c r="AY828" s="52">
        <f>IF(参照!E828="","",参照!E828)</f>
        <v>3.2299999999999999E-4</v>
      </c>
      <c r="AZ828" s="52" t="str">
        <f>IF(参照!F828="","",参照!F828)</f>
        <v>ヴィジョナリーパワー(株)</v>
      </c>
      <c r="BA828" s="52" t="str">
        <f>IF(参照!G828="","",参照!G828)</f>
        <v>ヴィジョナリーパワー(株)_</v>
      </c>
      <c r="BB828" s="52">
        <f t="shared" si="43"/>
        <v>0.32300000000000001</v>
      </c>
      <c r="BD828" s="52" t="str">
        <f>IF(参照!L828="","",参照!L828)</f>
        <v/>
      </c>
    </row>
    <row r="829" spans="47:56">
      <c r="AU829" s="52" t="str">
        <f>IF(参照!A829="","",参照!A829)</f>
        <v>A0495</v>
      </c>
      <c r="AV829" s="52" t="str">
        <f>IF(参照!B829="","",参照!B829)</f>
        <v>有明エナジー(株)</v>
      </c>
      <c r="AW829" s="52">
        <f>IF(参照!C829="","",参照!C829)</f>
        <v>3.39E-4</v>
      </c>
      <c r="AX829" s="52" t="str">
        <f>IF(参照!D829="","",参照!D829)</f>
        <v/>
      </c>
      <c r="AY829" s="52">
        <f>IF(参照!E829="","",参照!E829)</f>
        <v>2.9300000000000002E-4</v>
      </c>
      <c r="AZ829" s="52" t="str">
        <f>IF(参照!F829="","",参照!F829)</f>
        <v>有明エナジー(株)</v>
      </c>
      <c r="BA829" s="52" t="str">
        <f>IF(参照!G829="","",参照!G829)</f>
        <v>有明エナジー(株)_</v>
      </c>
      <c r="BB829" s="52">
        <f t="shared" si="43"/>
        <v>0.29300000000000004</v>
      </c>
      <c r="BD829" s="52" t="str">
        <f>IF(参照!L829="","",参照!L829)</f>
        <v/>
      </c>
    </row>
    <row r="830" spans="47:56">
      <c r="AU830" s="52" t="str">
        <f>IF(参照!A830="","",参照!A830)</f>
        <v>A0499</v>
      </c>
      <c r="AV830" s="52" t="str">
        <f>IF(参照!B830="","",参照!B830)</f>
        <v>厚木瓦斯(株)</v>
      </c>
      <c r="AW830" s="52">
        <f>IF(参照!C830="","",参照!C830)</f>
        <v>3.6400000000000001E-4</v>
      </c>
      <c r="AX830" s="52" t="str">
        <f>IF(参照!D830="","",参照!D830)</f>
        <v>メニューA</v>
      </c>
      <c r="AY830" s="52">
        <f>IF(参照!E830="","",参照!E830)</f>
        <v>0</v>
      </c>
      <c r="AZ830" s="52" t="str">
        <f>IF(参照!F830="","",参照!F830)</f>
        <v>厚木瓦斯(株)</v>
      </c>
      <c r="BA830" s="52" t="str">
        <f>IF(参照!G830="","",参照!G830)</f>
        <v>厚木瓦斯(株)_メニューA</v>
      </c>
      <c r="BB830" s="52">
        <f t="shared" si="43"/>
        <v>0</v>
      </c>
      <c r="BD830" s="52" t="str">
        <f>IF(参照!L830="","",参照!L830)</f>
        <v/>
      </c>
    </row>
    <row r="831" spans="47:56">
      <c r="AU831" s="52" t="str">
        <f>IF(参照!A831="","",参照!A831)</f>
        <v/>
      </c>
      <c r="AV831" s="52" t="str">
        <f>IF(参照!B831="","",参照!B831)</f>
        <v/>
      </c>
      <c r="AW831" s="52" t="str">
        <f>IF(参照!C831="","",参照!C831)</f>
        <v/>
      </c>
      <c r="AX831" s="52" t="str">
        <f>IF(参照!D831="","",参照!D831)</f>
        <v>メニューB(残差)</v>
      </c>
      <c r="AY831" s="52">
        <f>IF(参照!E831="","",参照!E831)</f>
        <v>3.0699999999999998E-4</v>
      </c>
      <c r="AZ831" s="52" t="str">
        <f>IF(参照!F831="","",参照!F831)</f>
        <v>厚木瓦斯(株)</v>
      </c>
      <c r="BA831" s="52" t="str">
        <f>IF(参照!G831="","",参照!G831)</f>
        <v>厚木瓦斯(株)_メニューB(残差)</v>
      </c>
      <c r="BB831" s="52">
        <f t="shared" si="43"/>
        <v>0.307</v>
      </c>
      <c r="BD831" s="52" t="str">
        <f>IF(参照!L831="","",参照!L831)</f>
        <v/>
      </c>
    </row>
    <row r="832" spans="47:56">
      <c r="AU832" s="52" t="str">
        <f>IF(参照!A832="","",参照!A832)</f>
        <v/>
      </c>
      <c r="AV832" s="52" t="str">
        <f>IF(参照!B832="","",参照!B832)</f>
        <v/>
      </c>
      <c r="AW832" s="52" t="str">
        <f>IF(参照!C832="","",参照!C832)</f>
        <v/>
      </c>
      <c r="AX832" s="52" t="str">
        <f>IF(参照!D832="","",参照!D832)</f>
        <v>(参考値)事業者全体</v>
      </c>
      <c r="AY832" s="52">
        <f>IF(参照!E832="","",参照!E832)</f>
        <v>3.9200000000000004E-4</v>
      </c>
      <c r="AZ832" s="52" t="str">
        <f>IF(参照!F832="","",参照!F832)</f>
        <v>厚木瓦斯(株)</v>
      </c>
      <c r="BA832" s="52" t="str">
        <f>IF(参照!G832="","",参照!G832)</f>
        <v>厚木瓦斯(株)_(参考値)事業者全体</v>
      </c>
      <c r="BB832" s="52">
        <f t="shared" si="43"/>
        <v>0.39200000000000002</v>
      </c>
      <c r="BD832" s="52" t="str">
        <f>IF(参照!L832="","",参照!L832)</f>
        <v/>
      </c>
    </row>
    <row r="833" spans="47:56">
      <c r="AU833" s="52" t="str">
        <f>IF(参照!A833="","",参照!A833)</f>
        <v>A0500</v>
      </c>
      <c r="AV833" s="52" t="str">
        <f>IF(参照!B833="","",参照!B833)</f>
        <v>(株)エネ・ビジョン</v>
      </c>
      <c r="AW833" s="52">
        <f>IF(参照!C833="","",参照!C833)</f>
        <v>2.92E-4</v>
      </c>
      <c r="AX833" s="52" t="str">
        <f>IF(参照!D833="","",参照!D833)</f>
        <v/>
      </c>
      <c r="AY833" s="52">
        <f>IF(参照!E833="","",参照!E833)</f>
        <v>2.3599999999999999E-4</v>
      </c>
      <c r="AZ833" s="52" t="str">
        <f>IF(参照!F833="","",参照!F833)</f>
        <v>(株)エネ・ビジョン</v>
      </c>
      <c r="BA833" s="52" t="str">
        <f>IF(参照!G833="","",参照!G833)</f>
        <v>(株)エネ・ビジョン_</v>
      </c>
      <c r="BB833" s="52">
        <f t="shared" si="43"/>
        <v>0.23599999999999999</v>
      </c>
      <c r="BD833" s="52" t="str">
        <f>IF(参照!L833="","",参照!L833)</f>
        <v/>
      </c>
    </row>
    <row r="834" spans="47:56">
      <c r="AU834" s="52" t="str">
        <f>IF(参照!A834="","",参照!A834)</f>
        <v>A0501</v>
      </c>
      <c r="AV834" s="52" t="str">
        <f>IF(参照!B834="","",参照!B834)</f>
        <v>イワタニ三重(株)</v>
      </c>
      <c r="AW834" s="52">
        <f>IF(参照!C834="","",参照!C834)</f>
        <v>3.6400000000000001E-4</v>
      </c>
      <c r="AX834" s="52" t="str">
        <f>IF(参照!D834="","",参照!D834)</f>
        <v/>
      </c>
      <c r="AY834" s="52">
        <f>IF(参照!E834="","",参照!E834)</f>
        <v>3.0800000000000001E-4</v>
      </c>
      <c r="AZ834" s="52" t="str">
        <f>IF(参照!F834="","",参照!F834)</f>
        <v>イワタニ三重(株)</v>
      </c>
      <c r="BA834" s="52" t="str">
        <f>IF(参照!G834="","",参照!G834)</f>
        <v>イワタニ三重(株)_</v>
      </c>
      <c r="BB834" s="52">
        <f t="shared" si="43"/>
        <v>0.308</v>
      </c>
      <c r="BD834" s="52" t="str">
        <f>IF(参照!L834="","",参照!L834)</f>
        <v/>
      </c>
    </row>
    <row r="835" spans="47:56">
      <c r="AU835" s="52" t="str">
        <f>IF(参照!A835="","",参照!A835)</f>
        <v>A0502</v>
      </c>
      <c r="AV835" s="52" t="str">
        <f>IF(参照!B835="","",参照!B835)</f>
        <v>(株)マルヰ</v>
      </c>
      <c r="AW835" s="52">
        <f>IF(参照!C835="","",参照!C835)</f>
        <v>4.64E-4</v>
      </c>
      <c r="AX835" s="52" t="str">
        <f>IF(参照!D835="","",参照!D835)</f>
        <v/>
      </c>
      <c r="AY835" s="52">
        <f>IF(参照!E835="","",参照!E835)</f>
        <v>4.4700000000000002E-4</v>
      </c>
      <c r="AZ835" s="52" t="str">
        <f>IF(参照!F835="","",参照!F835)</f>
        <v>(株)マルヰ</v>
      </c>
      <c r="BA835" s="52" t="str">
        <f>IF(参照!G835="","",参照!G835)</f>
        <v>(株)マルヰ_</v>
      </c>
      <c r="BB835" s="52">
        <f t="shared" si="43"/>
        <v>0.44700000000000001</v>
      </c>
      <c r="BD835" s="52" t="str">
        <f>IF(参照!L835="","",参照!L835)</f>
        <v/>
      </c>
    </row>
    <row r="836" spans="47:56">
      <c r="AU836" s="52" t="str">
        <f>IF(参照!A836="","",参照!A836)</f>
        <v>A0503</v>
      </c>
      <c r="AV836" s="52" t="str">
        <f>IF(参照!B836="","",参照!B836)</f>
        <v>大多喜ガス(株)</v>
      </c>
      <c r="AW836" s="52">
        <f>IF(参照!C836="","",参照!C836)</f>
        <v>4.3199999999999998E-4</v>
      </c>
      <c r="AX836" s="52" t="str">
        <f>IF(参照!D836="","",参照!D836)</f>
        <v/>
      </c>
      <c r="AY836" s="52">
        <f>IF(参照!E836="","",参照!E836)</f>
        <v>3.9899999999999999E-4</v>
      </c>
      <c r="AZ836" s="52" t="str">
        <f>IF(参照!F836="","",参照!F836)</f>
        <v>大多喜ガス(株)</v>
      </c>
      <c r="BA836" s="52" t="str">
        <f>IF(参照!G836="","",参照!G836)</f>
        <v>大多喜ガス(株)_</v>
      </c>
      <c r="BB836" s="52">
        <f t="shared" si="43"/>
        <v>0.39900000000000002</v>
      </c>
      <c r="BD836" s="52" t="str">
        <f>IF(参照!L836="","",参照!L836)</f>
        <v/>
      </c>
    </row>
    <row r="837" spans="47:56">
      <c r="AU837" s="52" t="str">
        <f>IF(参照!A837="","",参照!A837)</f>
        <v>A0506</v>
      </c>
      <c r="AV837" s="52" t="str">
        <f>IF(参照!B837="","",参照!B837)</f>
        <v>鈴与電力(株)</v>
      </c>
      <c r="AW837" s="52">
        <f>IF(参照!C837="","",参照!C837)</f>
        <v>4.5899999999999999E-4</v>
      </c>
      <c r="AX837" s="52" t="str">
        <f>IF(参照!D837="","",参照!D837)</f>
        <v>メニューA</v>
      </c>
      <c r="AY837" s="52">
        <f>IF(参照!E837="","",参照!E837)</f>
        <v>0</v>
      </c>
      <c r="AZ837" s="52" t="str">
        <f>IF(参照!F837="","",参照!F837)</f>
        <v>鈴与電力(株)</v>
      </c>
      <c r="BA837" s="52" t="str">
        <f>IF(参照!G837="","",参照!G837)</f>
        <v>鈴与電力(株)_メニューA</v>
      </c>
      <c r="BB837" s="52">
        <f t="shared" ref="BB837:BB900" si="44">AY837*1000</f>
        <v>0</v>
      </c>
      <c r="BD837" s="52" t="str">
        <f>IF(参照!L837="","",参照!L837)</f>
        <v/>
      </c>
    </row>
    <row r="838" spans="47:56">
      <c r="AU838" s="52" t="str">
        <f>IF(参照!A838="","",参照!A838)</f>
        <v/>
      </c>
      <c r="AV838" s="52" t="str">
        <f>IF(参照!B838="","",参照!B838)</f>
        <v/>
      </c>
      <c r="AW838" s="52" t="str">
        <f>IF(参照!C838="","",参照!C838)</f>
        <v/>
      </c>
      <c r="AX838" s="52" t="str">
        <f>IF(参照!D838="","",参照!D838)</f>
        <v>メニューB</v>
      </c>
      <c r="AY838" s="52">
        <f>IF(参照!E838="","",参照!E838)</f>
        <v>0</v>
      </c>
      <c r="AZ838" s="52" t="str">
        <f>IF(参照!F838="","",参照!F838)</f>
        <v>鈴与電力(株)</v>
      </c>
      <c r="BA838" s="52" t="str">
        <f>IF(参照!G838="","",参照!G838)</f>
        <v>鈴与電力(株)_メニューB</v>
      </c>
      <c r="BB838" s="52">
        <f t="shared" si="44"/>
        <v>0</v>
      </c>
      <c r="BD838" s="52" t="str">
        <f>IF(参照!L838="","",参照!L838)</f>
        <v/>
      </c>
    </row>
    <row r="839" spans="47:56">
      <c r="AU839" s="52" t="str">
        <f>IF(参照!A839="","",参照!A839)</f>
        <v/>
      </c>
      <c r="AV839" s="52" t="str">
        <f>IF(参照!B839="","",参照!B839)</f>
        <v/>
      </c>
      <c r="AW839" s="52" t="str">
        <f>IF(参照!C839="","",参照!C839)</f>
        <v/>
      </c>
      <c r="AX839" s="52" t="str">
        <f>IF(参照!D839="","",参照!D839)</f>
        <v>メニューC</v>
      </c>
      <c r="AY839" s="52">
        <f>IF(参照!E839="","",参照!E839)</f>
        <v>0</v>
      </c>
      <c r="AZ839" s="52" t="str">
        <f>IF(参照!F839="","",参照!F839)</f>
        <v>鈴与電力(株)</v>
      </c>
      <c r="BA839" s="52" t="str">
        <f>IF(参照!G839="","",参照!G839)</f>
        <v>鈴与電力(株)_メニューC</v>
      </c>
      <c r="BB839" s="52">
        <f t="shared" si="44"/>
        <v>0</v>
      </c>
      <c r="BD839" s="52" t="str">
        <f>IF(参照!L839="","",参照!L839)</f>
        <v/>
      </c>
    </row>
    <row r="840" spans="47:56">
      <c r="AU840" s="52" t="str">
        <f>IF(参照!A840="","",参照!A840)</f>
        <v/>
      </c>
      <c r="AV840" s="52" t="str">
        <f>IF(参照!B840="","",参照!B840)</f>
        <v/>
      </c>
      <c r="AW840" s="52" t="str">
        <f>IF(参照!C840="","",参照!C840)</f>
        <v/>
      </c>
      <c r="AX840" s="52" t="str">
        <f>IF(参照!D840="","",参照!D840)</f>
        <v>メニューD</v>
      </c>
      <c r="AY840" s="52">
        <f>IF(参照!E840="","",参照!E840)</f>
        <v>0</v>
      </c>
      <c r="AZ840" s="52" t="str">
        <f>IF(参照!F840="","",参照!F840)</f>
        <v>鈴与電力(株)</v>
      </c>
      <c r="BA840" s="52" t="str">
        <f>IF(参照!G840="","",参照!G840)</f>
        <v>鈴与電力(株)_メニューD</v>
      </c>
      <c r="BB840" s="52">
        <f t="shared" si="44"/>
        <v>0</v>
      </c>
      <c r="BD840" s="52" t="str">
        <f>IF(参照!L840="","",参照!L840)</f>
        <v/>
      </c>
    </row>
    <row r="841" spans="47:56">
      <c r="AU841" s="52" t="str">
        <f>IF(参照!A841="","",参照!A841)</f>
        <v/>
      </c>
      <c r="AV841" s="52" t="str">
        <f>IF(参照!B841="","",参照!B841)</f>
        <v/>
      </c>
      <c r="AW841" s="52" t="str">
        <f>IF(参照!C841="","",参照!C841)</f>
        <v/>
      </c>
      <c r="AX841" s="52" t="str">
        <f>IF(参照!D841="","",参照!D841)</f>
        <v>メニューE(残差)</v>
      </c>
      <c r="AY841" s="52">
        <f>IF(参照!E841="","",参照!E841)</f>
        <v>5.2099999999999998E-4</v>
      </c>
      <c r="AZ841" s="52" t="str">
        <f>IF(参照!F841="","",参照!F841)</f>
        <v>鈴与電力(株)</v>
      </c>
      <c r="BA841" s="52" t="str">
        <f>IF(参照!G841="","",参照!G841)</f>
        <v>鈴与電力(株)_メニューE(残差)</v>
      </c>
      <c r="BB841" s="52">
        <f t="shared" si="44"/>
        <v>0.52100000000000002</v>
      </c>
      <c r="BD841" s="52" t="str">
        <f>IF(参照!L841="","",参照!L841)</f>
        <v/>
      </c>
    </row>
    <row r="842" spans="47:56">
      <c r="AU842" s="52" t="str">
        <f>IF(参照!A842="","",参照!A842)</f>
        <v/>
      </c>
      <c r="AV842" s="52" t="str">
        <f>IF(参照!B842="","",参照!B842)</f>
        <v/>
      </c>
      <c r="AW842" s="52" t="str">
        <f>IF(参照!C842="","",参照!C842)</f>
        <v/>
      </c>
      <c r="AX842" s="52" t="str">
        <f>IF(参照!D842="","",参照!D842)</f>
        <v>(参考値)事業者全体</v>
      </c>
      <c r="AY842" s="52">
        <f>IF(参照!E842="","",参照!E842)</f>
        <v>4.5900000000000004E-4</v>
      </c>
      <c r="AZ842" s="52" t="str">
        <f>IF(参照!F842="","",参照!F842)</f>
        <v>鈴与電力(株)</v>
      </c>
      <c r="BA842" s="52" t="str">
        <f>IF(参照!G842="","",参照!G842)</f>
        <v>鈴与電力(株)_(参考値)事業者全体</v>
      </c>
      <c r="BB842" s="52">
        <f t="shared" si="44"/>
        <v>0.45900000000000002</v>
      </c>
      <c r="BD842" s="52" t="str">
        <f>IF(参照!L842="","",参照!L842)</f>
        <v/>
      </c>
    </row>
    <row r="843" spans="47:56">
      <c r="AU843" s="52" t="str">
        <f>IF(参照!A843="","",参照!A843)</f>
        <v>A0507</v>
      </c>
      <c r="AV843" s="52" t="str">
        <f>IF(参照!B843="","",参照!B843)</f>
        <v>コープ電力(株)</v>
      </c>
      <c r="AW843" s="52">
        <f>IF(参照!C843="","",参照!C843)</f>
        <v>2.3000000000000001E-4</v>
      </c>
      <c r="AX843" s="52" t="str">
        <f>IF(参照!D843="","",参照!D843)</f>
        <v/>
      </c>
      <c r="AY843" s="52">
        <f>IF(参照!E843="","",参照!E843)</f>
        <v>3.8699999999999997E-4</v>
      </c>
      <c r="AZ843" s="52" t="str">
        <f>IF(参照!F843="","",参照!F843)</f>
        <v>コープ電力(株)</v>
      </c>
      <c r="BA843" s="52" t="str">
        <f>IF(参照!G843="","",参照!G843)</f>
        <v>コープ電力(株)_</v>
      </c>
      <c r="BB843" s="52">
        <f t="shared" si="44"/>
        <v>0.38699999999999996</v>
      </c>
      <c r="BD843" s="52" t="str">
        <f>IF(参照!L843="","",参照!L843)</f>
        <v/>
      </c>
    </row>
    <row r="844" spans="47:56">
      <c r="AU844" s="52" t="str">
        <f>IF(参照!A844="","",参照!A844)</f>
        <v>A0508</v>
      </c>
      <c r="AV844" s="52" t="str">
        <f>IF(参照!B844="","",参照!B844)</f>
        <v>生活協同組合コープぐんま</v>
      </c>
      <c r="AW844" s="52">
        <f>IF(参照!C844="","",参照!C844)</f>
        <v>3.7100000000000002E-4</v>
      </c>
      <c r="AX844" s="52" t="str">
        <f>IF(参照!D844="","",参照!D844)</f>
        <v/>
      </c>
      <c r="AY844" s="52">
        <f>IF(参照!E844="","",参照!E844)</f>
        <v>3.1599999999999998E-4</v>
      </c>
      <c r="AZ844" s="52" t="str">
        <f>IF(参照!F844="","",参照!F844)</f>
        <v>生活協同組合コープぐんま</v>
      </c>
      <c r="BA844" s="52" t="str">
        <f>IF(参照!G844="","",参照!G844)</f>
        <v>生活協同組合コープぐんま_</v>
      </c>
      <c r="BB844" s="52">
        <f t="shared" si="44"/>
        <v>0.316</v>
      </c>
      <c r="BD844" s="52" t="str">
        <f>IF(参照!L844="","",参照!L844)</f>
        <v/>
      </c>
    </row>
    <row r="845" spans="47:56">
      <c r="AU845" s="52" t="str">
        <f>IF(参照!A845="","",参照!A845)</f>
        <v>A0509</v>
      </c>
      <c r="AV845" s="52" t="str">
        <f>IF(参照!B845="","",参照!B845)</f>
        <v>とちぎコープ生活協同組合</v>
      </c>
      <c r="AW845" s="52">
        <f>IF(参照!C845="","",参照!C845)</f>
        <v>3.7199999999999999E-4</v>
      </c>
      <c r="AX845" s="52" t="str">
        <f>IF(参照!D845="","",参照!D845)</f>
        <v/>
      </c>
      <c r="AY845" s="52">
        <f>IF(参照!E845="","",参照!E845)</f>
        <v>3.1599999999999998E-4</v>
      </c>
      <c r="AZ845" s="52" t="str">
        <f>IF(参照!F845="","",参照!F845)</f>
        <v>とちぎコープ生活協同組合</v>
      </c>
      <c r="BA845" s="52" t="str">
        <f>IF(参照!G845="","",参照!G845)</f>
        <v>とちぎコープ生活協同組合_</v>
      </c>
      <c r="BB845" s="52">
        <f t="shared" si="44"/>
        <v>0.316</v>
      </c>
      <c r="BD845" s="52" t="str">
        <f>IF(参照!L845="","",参照!L845)</f>
        <v/>
      </c>
    </row>
    <row r="846" spans="47:56">
      <c r="AU846" s="52" t="str">
        <f>IF(参照!A846="","",参照!A846)</f>
        <v>A0510</v>
      </c>
      <c r="AV846" s="52" t="str">
        <f>IF(参照!B846="","",参照!B846)</f>
        <v>いばらきコープ生活協同組合</v>
      </c>
      <c r="AW846" s="52">
        <f>IF(参照!C846="","",参照!C846)</f>
        <v>3.7199999999999999E-4</v>
      </c>
      <c r="AX846" s="52" t="str">
        <f>IF(参照!D846="","",参照!D846)</f>
        <v/>
      </c>
      <c r="AY846" s="52">
        <f>IF(参照!E846="","",参照!E846)</f>
        <v>3.1599999999999998E-4</v>
      </c>
      <c r="AZ846" s="52" t="str">
        <f>IF(参照!F846="","",参照!F846)</f>
        <v>いばらきコープ生活協同組合</v>
      </c>
      <c r="BA846" s="52" t="str">
        <f>IF(参照!G846="","",参照!G846)</f>
        <v>いばらきコープ生活協同組合_</v>
      </c>
      <c r="BB846" s="52">
        <f t="shared" si="44"/>
        <v>0.316</v>
      </c>
      <c r="BD846" s="52" t="str">
        <f>IF(参照!L846="","",参照!L846)</f>
        <v/>
      </c>
    </row>
    <row r="847" spans="47:56">
      <c r="AU847" s="52" t="str">
        <f>IF(参照!A847="","",参照!A847)</f>
        <v>A0511</v>
      </c>
      <c r="AV847" s="52" t="str">
        <f>IF(参照!B847="","",参照!B847)</f>
        <v>亀岡ふるさとエナジー(株)</v>
      </c>
      <c r="AW847" s="52">
        <f>IF(参照!C847="","",参照!C847)</f>
        <v>7.4999999999999993E-5</v>
      </c>
      <c r="AX847" s="52" t="str">
        <f>IF(参照!D847="","",参照!D847)</f>
        <v/>
      </c>
      <c r="AY847" s="52">
        <f>IF(参照!E847="","",参照!E847)</f>
        <v>5.1400000000000003E-4</v>
      </c>
      <c r="AZ847" s="52" t="str">
        <f>IF(参照!F847="","",参照!F847)</f>
        <v>亀岡ふるさとエナジー(株)</v>
      </c>
      <c r="BA847" s="52" t="str">
        <f>IF(参照!G847="","",参照!G847)</f>
        <v>亀岡ふるさとエナジー(株)_</v>
      </c>
      <c r="BB847" s="52">
        <f t="shared" si="44"/>
        <v>0.51400000000000001</v>
      </c>
      <c r="BD847" s="52" t="str">
        <f>IF(参照!L847="","",参照!L847)</f>
        <v/>
      </c>
    </row>
    <row r="848" spans="47:56">
      <c r="AU848" s="52" t="str">
        <f>IF(参照!A848="","",参照!A848)</f>
        <v>A0513</v>
      </c>
      <c r="AV848" s="52" t="str">
        <f>IF(参照!B848="","",参照!B848)</f>
        <v>(株)織戸組</v>
      </c>
      <c r="AW848" s="52">
        <f>IF(参照!C848="","",参照!C848)</f>
        <v>4.7100000000000001E-4</v>
      </c>
      <c r="AX848" s="52" t="str">
        <f>IF(参照!D848="","",参照!D848)</f>
        <v>メニューA</v>
      </c>
      <c r="AY848" s="52">
        <f>IF(参照!E848="","",参照!E848)</f>
        <v>0</v>
      </c>
      <c r="AZ848" s="52" t="str">
        <f>IF(参照!F848="","",参照!F848)</f>
        <v>(株)織戸組</v>
      </c>
      <c r="BA848" s="52" t="str">
        <f>IF(参照!G848="","",参照!G848)</f>
        <v>(株)織戸組_メニューA</v>
      </c>
      <c r="BB848" s="52">
        <f t="shared" si="44"/>
        <v>0</v>
      </c>
      <c r="BD848" s="52" t="str">
        <f>IF(参照!L848="","",参照!L848)</f>
        <v/>
      </c>
    </row>
    <row r="849" spans="47:56">
      <c r="AU849" s="52" t="str">
        <f>IF(参照!A849="","",参照!A849)</f>
        <v/>
      </c>
      <c r="AV849" s="52" t="str">
        <f>IF(参照!B849="","",参照!B849)</f>
        <v/>
      </c>
      <c r="AW849" s="52" t="str">
        <f>IF(参照!C849="","",参照!C849)</f>
        <v/>
      </c>
      <c r="AX849" s="52" t="str">
        <f>IF(参照!D849="","",参照!D849)</f>
        <v>メニューB(残差)</v>
      </c>
      <c r="AY849" s="52">
        <f>IF(参照!E849="","",参照!E849)</f>
        <v>4.1299999999999996E-4</v>
      </c>
      <c r="AZ849" s="52" t="str">
        <f>IF(参照!F849="","",参照!F849)</f>
        <v>(株)織戸組</v>
      </c>
      <c r="BA849" s="52" t="str">
        <f>IF(参照!G849="","",参照!G849)</f>
        <v>(株)織戸組_メニューB(残差)</v>
      </c>
      <c r="BB849" s="52">
        <f t="shared" si="44"/>
        <v>0.41299999999999998</v>
      </c>
      <c r="BD849" s="52" t="str">
        <f>IF(参照!L849="","",参照!L849)</f>
        <v/>
      </c>
    </row>
    <row r="850" spans="47:56">
      <c r="AU850" s="52" t="str">
        <f>IF(参照!A850="","",参照!A850)</f>
        <v/>
      </c>
      <c r="AV850" s="52" t="str">
        <f>IF(参照!B850="","",参照!B850)</f>
        <v/>
      </c>
      <c r="AW850" s="52" t="str">
        <f>IF(参照!C850="","",参照!C850)</f>
        <v/>
      </c>
      <c r="AX850" s="52" t="str">
        <f>IF(参照!D850="","",参照!D850)</f>
        <v>(参考値)事業者全体</v>
      </c>
      <c r="AY850" s="52">
        <f>IF(参照!E850="","",参照!E850)</f>
        <v>4.4900000000000002E-4</v>
      </c>
      <c r="AZ850" s="52" t="str">
        <f>IF(参照!F850="","",参照!F850)</f>
        <v>(株)織戸組</v>
      </c>
      <c r="BA850" s="52" t="str">
        <f>IF(参照!G850="","",参照!G850)</f>
        <v>(株)織戸組_(参考値)事業者全体</v>
      </c>
      <c r="BB850" s="52">
        <f t="shared" si="44"/>
        <v>0.44900000000000001</v>
      </c>
      <c r="BD850" s="52" t="str">
        <f>IF(参照!L850="","",参照!L850)</f>
        <v/>
      </c>
    </row>
    <row r="851" spans="47:56">
      <c r="AU851" s="52" t="str">
        <f>IF(参照!A851="","",参照!A851)</f>
        <v>A0514</v>
      </c>
      <c r="AV851" s="52" t="str">
        <f>IF(参照!B851="","",参照!B851)</f>
        <v>ふかやｅパワー(株)</v>
      </c>
      <c r="AW851" s="52">
        <f>IF(参照!C851="","",参照!C851)</f>
        <v>4.5199999999999998E-4</v>
      </c>
      <c r="AX851" s="52" t="str">
        <f>IF(参照!D851="","",参照!D851)</f>
        <v>メニューA</v>
      </c>
      <c r="AY851" s="52">
        <f>IF(参照!E851="","",参照!E851)</f>
        <v>0</v>
      </c>
      <c r="AZ851" s="52" t="str">
        <f>IF(参照!F851="","",参照!F851)</f>
        <v>ふかやｅパワー(株)</v>
      </c>
      <c r="BA851" s="52" t="str">
        <f>IF(参照!G851="","",参照!G851)</f>
        <v>ふかやｅパワー(株)_メニューA</v>
      </c>
      <c r="BB851" s="52">
        <f t="shared" si="44"/>
        <v>0</v>
      </c>
      <c r="BD851" s="52" t="str">
        <f>IF(参照!L851="","",参照!L851)</f>
        <v/>
      </c>
    </row>
    <row r="852" spans="47:56">
      <c r="AU852" s="52" t="str">
        <f>IF(参照!A852="","",参照!A852)</f>
        <v/>
      </c>
      <c r="AV852" s="52" t="str">
        <f>IF(参照!B852="","",参照!B852)</f>
        <v/>
      </c>
      <c r="AW852" s="52" t="str">
        <f>IF(参照!C852="","",参照!C852)</f>
        <v/>
      </c>
      <c r="AX852" s="52" t="str">
        <f>IF(参照!D852="","",参照!D852)</f>
        <v>メニューB(残差)</v>
      </c>
      <c r="AY852" s="52">
        <f>IF(参照!E852="","",参照!E852)</f>
        <v>3.9899999999999999E-4</v>
      </c>
      <c r="AZ852" s="52" t="str">
        <f>IF(参照!F852="","",参照!F852)</f>
        <v>ふかやｅパワー(株)</v>
      </c>
      <c r="BA852" s="52" t="str">
        <f>IF(参照!G852="","",参照!G852)</f>
        <v>ふかやｅパワー(株)_メニューB(残差)</v>
      </c>
      <c r="BB852" s="52">
        <f t="shared" si="44"/>
        <v>0.39900000000000002</v>
      </c>
      <c r="BD852" s="52" t="str">
        <f>IF(参照!L852="","",参照!L852)</f>
        <v/>
      </c>
    </row>
    <row r="853" spans="47:56">
      <c r="AU853" s="52" t="str">
        <f>IF(参照!A853="","",参照!A853)</f>
        <v/>
      </c>
      <c r="AV853" s="52" t="str">
        <f>IF(参照!B853="","",参照!B853)</f>
        <v/>
      </c>
      <c r="AW853" s="52" t="str">
        <f>IF(参照!C853="","",参照!C853)</f>
        <v/>
      </c>
      <c r="AX853" s="52" t="str">
        <f>IF(参照!D853="","",参照!D853)</f>
        <v>(参考値)事業者全体</v>
      </c>
      <c r="AY853" s="52">
        <f>IF(参照!E853="","",参照!E853)</f>
        <v>4.2900000000000002E-4</v>
      </c>
      <c r="AZ853" s="52" t="str">
        <f>IF(参照!F853="","",参照!F853)</f>
        <v>ふかやｅパワー(株)</v>
      </c>
      <c r="BA853" s="52" t="str">
        <f>IF(参照!G853="","",参照!G853)</f>
        <v>ふかやｅパワー(株)_(参考値)事業者全体</v>
      </c>
      <c r="BB853" s="52">
        <f t="shared" si="44"/>
        <v>0.42899999999999999</v>
      </c>
      <c r="BD853" s="52" t="str">
        <f>IF(参照!L853="","",参照!L853)</f>
        <v/>
      </c>
    </row>
    <row r="854" spans="47:56">
      <c r="AU854" s="52" t="str">
        <f>IF(参照!A854="","",参照!A854)</f>
        <v>A0515</v>
      </c>
      <c r="AV854" s="52" t="str">
        <f>IF(参照!B854="","",参照!B854)</f>
        <v>(株)Ｌｉｎｋ　Ｌｉｆｅ</v>
      </c>
      <c r="AW854" s="52">
        <f>IF(参照!C854="","",参照!C854)</f>
        <v>5.1599999999999997E-4</v>
      </c>
      <c r="AX854" s="52" t="str">
        <f>IF(参照!D854="","",参照!D854)</f>
        <v/>
      </c>
      <c r="AY854" s="52">
        <f>IF(参照!E854="","",参照!E854)</f>
        <v>5.31E-4</v>
      </c>
      <c r="AZ854" s="52" t="str">
        <f>IF(参照!F854="","",参照!F854)</f>
        <v>(株)Ｌｉｎｋ　Ｌｉｆｅ</v>
      </c>
      <c r="BA854" s="52" t="str">
        <f>IF(参照!G854="","",参照!G854)</f>
        <v>(株)Ｌｉｎｋ　Ｌｉｆｅ_</v>
      </c>
      <c r="BB854" s="52">
        <f t="shared" si="44"/>
        <v>0.53100000000000003</v>
      </c>
      <c r="BD854" s="52" t="str">
        <f>IF(参照!L854="","",参照!L854)</f>
        <v/>
      </c>
    </row>
    <row r="855" spans="47:56">
      <c r="AU855" s="52" t="str">
        <f>IF(参照!A855="","",参照!A855)</f>
        <v>A0518</v>
      </c>
      <c r="AV855" s="52" t="str">
        <f>IF(参照!B855="","",参照!B855)</f>
        <v>(株)グローバルキャスト</v>
      </c>
      <c r="AW855" s="52">
        <f>IF(参照!C855="","",参照!C855)</f>
        <v>3.7399999999999998E-4</v>
      </c>
      <c r="AX855" s="52" t="str">
        <f>IF(参照!D855="","",参照!D855)</f>
        <v/>
      </c>
      <c r="AY855" s="52">
        <f>IF(参照!E855="","",参照!E855)</f>
        <v>3.1800000000000003E-4</v>
      </c>
      <c r="AZ855" s="52" t="str">
        <f>IF(参照!F855="","",参照!F855)</f>
        <v>(株)グローバルキャスト</v>
      </c>
      <c r="BA855" s="52" t="str">
        <f>IF(参照!G855="","",参照!G855)</f>
        <v>(株)グローバルキャスト_</v>
      </c>
      <c r="BB855" s="52">
        <f t="shared" si="44"/>
        <v>0.318</v>
      </c>
      <c r="BD855" s="52" t="str">
        <f>IF(参照!L855="","",参照!L855)</f>
        <v/>
      </c>
    </row>
    <row r="856" spans="47:56">
      <c r="AU856" s="52" t="str">
        <f>IF(参照!A856="","",参照!A856)</f>
        <v>A0519</v>
      </c>
      <c r="AV856" s="52" t="str">
        <f>IF(参照!B856="","",参照!B856)</f>
        <v>日本エネルギー総合システム(株)</v>
      </c>
      <c r="AW856" s="52">
        <f>IF(参照!C856="","",参照!C856)</f>
        <v>5.0000000000000001E-4</v>
      </c>
      <c r="AX856" s="52" t="str">
        <f>IF(参照!D856="","",参照!D856)</f>
        <v>メニューA</v>
      </c>
      <c r="AY856" s="52">
        <f>IF(参照!E856="","",参照!E856)</f>
        <v>0</v>
      </c>
      <c r="AZ856" s="52" t="str">
        <f>IF(参照!F856="","",参照!F856)</f>
        <v>日本エネルギー総合システム(株)</v>
      </c>
      <c r="BA856" s="52" t="str">
        <f>IF(参照!G856="","",参照!G856)</f>
        <v>日本エネルギー総合システム(株)_メニューA</v>
      </c>
      <c r="BB856" s="52">
        <f t="shared" si="44"/>
        <v>0</v>
      </c>
      <c r="BD856" s="52" t="str">
        <f>IF(参照!L856="","",参照!L856)</f>
        <v/>
      </c>
    </row>
    <row r="857" spans="47:56">
      <c r="AU857" s="52" t="str">
        <f>IF(参照!A857="","",参照!A857)</f>
        <v/>
      </c>
      <c r="AV857" s="52" t="str">
        <f>IF(参照!B857="","",参照!B857)</f>
        <v/>
      </c>
      <c r="AW857" s="52" t="str">
        <f>IF(参照!C857="","",参照!C857)</f>
        <v/>
      </c>
      <c r="AX857" s="52" t="str">
        <f>IF(参照!D857="","",参照!D857)</f>
        <v>メニューB(残差)</v>
      </c>
      <c r="AY857" s="52">
        <f>IF(参照!E857="","",参照!E857)</f>
        <v>4.7199999999999998E-4</v>
      </c>
      <c r="AZ857" s="52" t="str">
        <f>IF(参照!F857="","",参照!F857)</f>
        <v>日本エネルギー総合システム(株)</v>
      </c>
      <c r="BA857" s="52" t="str">
        <f>IF(参照!G857="","",参照!G857)</f>
        <v>日本エネルギー総合システム(株)_メニューB(残差)</v>
      </c>
      <c r="BB857" s="52">
        <f t="shared" si="44"/>
        <v>0.47199999999999998</v>
      </c>
      <c r="BD857" s="52" t="str">
        <f>IF(参照!L857="","",参照!L857)</f>
        <v/>
      </c>
    </row>
    <row r="858" spans="47:56">
      <c r="AU858" s="52" t="str">
        <f>IF(参照!A858="","",参照!A858)</f>
        <v/>
      </c>
      <c r="AV858" s="52" t="str">
        <f>IF(参照!B858="","",参照!B858)</f>
        <v/>
      </c>
      <c r="AW858" s="52" t="str">
        <f>IF(参照!C858="","",参照!C858)</f>
        <v/>
      </c>
      <c r="AX858" s="52" t="str">
        <f>IF(参照!D858="","",参照!D858)</f>
        <v>(参考値)事業者全体</v>
      </c>
      <c r="AY858" s="52">
        <f>IF(参照!E858="","",参照!E858)</f>
        <v>4.6200000000000001E-4</v>
      </c>
      <c r="AZ858" s="52" t="str">
        <f>IF(参照!F858="","",参照!F858)</f>
        <v>日本エネルギー総合システム(株)</v>
      </c>
      <c r="BA858" s="52" t="str">
        <f>IF(参照!G858="","",参照!G858)</f>
        <v>日本エネルギー総合システム(株)_(参考値)事業者全体</v>
      </c>
      <c r="BB858" s="52">
        <f t="shared" si="44"/>
        <v>0.46200000000000002</v>
      </c>
      <c r="BD858" s="52" t="str">
        <f>IF(参照!L858="","",参照!L858)</f>
        <v/>
      </c>
    </row>
    <row r="859" spans="47:56">
      <c r="AU859" s="52" t="str">
        <f>IF(参照!A859="","",参照!A859)</f>
        <v>A0520</v>
      </c>
      <c r="AV859" s="52" t="str">
        <f>IF(参照!B859="","",参照!B859)</f>
        <v>イワタニ東海(株)</v>
      </c>
      <c r="AW859" s="52">
        <f>IF(参照!C859="","",参照!C859)</f>
        <v>3.6400000000000001E-4</v>
      </c>
      <c r="AX859" s="52" t="str">
        <f>IF(参照!D859="","",参照!D859)</f>
        <v/>
      </c>
      <c r="AY859" s="52">
        <f>IF(参照!E859="","",参照!E859)</f>
        <v>3.0800000000000001E-4</v>
      </c>
      <c r="AZ859" s="52" t="str">
        <f>IF(参照!F859="","",参照!F859)</f>
        <v>イワタニ東海(株)</v>
      </c>
      <c r="BA859" s="52" t="str">
        <f>IF(参照!G859="","",参照!G859)</f>
        <v>イワタニ東海(株)_</v>
      </c>
      <c r="BB859" s="52">
        <f t="shared" si="44"/>
        <v>0.308</v>
      </c>
      <c r="BD859" s="52" t="str">
        <f>IF(参照!L859="","",参照!L859)</f>
        <v/>
      </c>
    </row>
    <row r="860" spans="47:56">
      <c r="AU860" s="52" t="str">
        <f>IF(参照!A860="","",参照!A860)</f>
        <v>A0522</v>
      </c>
      <c r="AV860" s="52" t="str">
        <f>IF(参照!B860="","",参照!B860)</f>
        <v>(株)デライトアップ</v>
      </c>
      <c r="AW860" s="52">
        <f>IF(参照!C860="","",参照!C860)</f>
        <v>4.75E-4</v>
      </c>
      <c r="AX860" s="52" t="str">
        <f>IF(参照!D860="","",参照!D860)</f>
        <v/>
      </c>
      <c r="AY860" s="52">
        <f>IF(参照!E860="","",参照!E860)</f>
        <v>4.64E-4</v>
      </c>
      <c r="AZ860" s="52" t="str">
        <f>IF(参照!F860="","",参照!F860)</f>
        <v>(株)デライトアップ</v>
      </c>
      <c r="BA860" s="52" t="str">
        <f>IF(参照!G860="","",参照!G860)</f>
        <v>(株)デライトアップ_</v>
      </c>
      <c r="BB860" s="52">
        <f t="shared" si="44"/>
        <v>0.46400000000000002</v>
      </c>
      <c r="BD860" s="52" t="str">
        <f>IF(参照!L860="","",参照!L860)</f>
        <v/>
      </c>
    </row>
    <row r="861" spans="47:56">
      <c r="AU861" s="52" t="str">
        <f>IF(参照!A861="","",参照!A861)</f>
        <v>A0525</v>
      </c>
      <c r="AV861" s="52" t="str">
        <f>IF(参照!B861="","",参照!B861)</f>
        <v>(株)ところざわ未来電力</v>
      </c>
      <c r="AW861" s="52">
        <f>IF(参照!C861="","",参照!C861)</f>
        <v>5.8E-5</v>
      </c>
      <c r="AX861" s="52" t="str">
        <f>IF(参照!D861="","",参照!D861)</f>
        <v>メニューA</v>
      </c>
      <c r="AY861" s="52">
        <f>IF(参照!E861="","",参照!E861)</f>
        <v>2.81E-4</v>
      </c>
      <c r="AZ861" s="52" t="str">
        <f>IF(参照!F861="","",参照!F861)</f>
        <v>(株)ところざわ未来電力</v>
      </c>
      <c r="BA861" s="52" t="str">
        <f>IF(参照!G861="","",参照!G861)</f>
        <v>(株)ところざわ未来電力_メニューA</v>
      </c>
      <c r="BB861" s="52">
        <f t="shared" si="44"/>
        <v>0.28100000000000003</v>
      </c>
      <c r="BD861" s="52" t="str">
        <f>IF(参照!L861="","",参照!L861)</f>
        <v/>
      </c>
    </row>
    <row r="862" spans="47:56">
      <c r="AU862" s="52" t="str">
        <f>IF(参照!A862="","",参照!A862)</f>
        <v/>
      </c>
      <c r="AV862" s="52" t="str">
        <f>IF(参照!B862="","",参照!B862)</f>
        <v/>
      </c>
      <c r="AW862" s="52" t="str">
        <f>IF(参照!C862="","",参照!C862)</f>
        <v/>
      </c>
      <c r="AX862" s="52" t="str">
        <f>IF(参照!D862="","",参照!D862)</f>
        <v>メニューB</v>
      </c>
      <c r="AY862" s="52">
        <f>IF(参照!E862="","",参照!E862)</f>
        <v>0</v>
      </c>
      <c r="AZ862" s="52" t="str">
        <f>IF(参照!F862="","",参照!F862)</f>
        <v>(株)ところざわ未来電力</v>
      </c>
      <c r="BA862" s="52" t="str">
        <f>IF(参照!G862="","",参照!G862)</f>
        <v>(株)ところざわ未来電力_メニューB</v>
      </c>
      <c r="BB862" s="52">
        <f t="shared" si="44"/>
        <v>0</v>
      </c>
      <c r="BD862" s="52" t="str">
        <f>IF(参照!L862="","",参照!L862)</f>
        <v/>
      </c>
    </row>
    <row r="863" spans="47:56">
      <c r="AU863" s="52" t="str">
        <f>IF(参照!A863="","",参照!A863)</f>
        <v/>
      </c>
      <c r="AV863" s="52" t="str">
        <f>IF(参照!B863="","",参照!B863)</f>
        <v/>
      </c>
      <c r="AW863" s="52" t="str">
        <f>IF(参照!C863="","",参照!C863)</f>
        <v/>
      </c>
      <c r="AX863" s="52" t="str">
        <f>IF(参照!D863="","",参照!D863)</f>
        <v>メニューC(残差)</v>
      </c>
      <c r="AY863" s="52">
        <f>IF(参照!E863="","",参照!E863)</f>
        <v>2.8100000000000005E-4</v>
      </c>
      <c r="AZ863" s="52" t="str">
        <f>IF(参照!F863="","",参照!F863)</f>
        <v>(株)ところざわ未来電力</v>
      </c>
      <c r="BA863" s="52" t="str">
        <f>IF(参照!G863="","",参照!G863)</f>
        <v>(株)ところざわ未来電力_メニューC(残差)</v>
      </c>
      <c r="BB863" s="52">
        <f t="shared" si="44"/>
        <v>0.28100000000000003</v>
      </c>
      <c r="BD863" s="52" t="str">
        <f>IF(参照!L863="","",参照!L863)</f>
        <v/>
      </c>
    </row>
    <row r="864" spans="47:56">
      <c r="AU864" s="52" t="str">
        <f>IF(参照!A864="","",参照!A864)</f>
        <v/>
      </c>
      <c r="AV864" s="52" t="str">
        <f>IF(参照!B864="","",参照!B864)</f>
        <v/>
      </c>
      <c r="AW864" s="52" t="str">
        <f>IF(参照!C864="","",参照!C864)</f>
        <v/>
      </c>
      <c r="AX864" s="52" t="str">
        <f>IF(参照!D864="","",参照!D864)</f>
        <v>(参考値)事業者全体</v>
      </c>
      <c r="AY864" s="52">
        <f>IF(参照!E864="","",参照!E864)</f>
        <v>3.1800000000000003E-4</v>
      </c>
      <c r="AZ864" s="52" t="str">
        <f>IF(参照!F864="","",参照!F864)</f>
        <v>(株)ところざわ未来電力</v>
      </c>
      <c r="BA864" s="52" t="str">
        <f>IF(参照!G864="","",参照!G864)</f>
        <v>(株)ところざわ未来電力_(参考値)事業者全体</v>
      </c>
      <c r="BB864" s="52">
        <f t="shared" si="44"/>
        <v>0.318</v>
      </c>
      <c r="BD864" s="52" t="str">
        <f>IF(参照!L864="","",参照!L864)</f>
        <v/>
      </c>
    </row>
    <row r="865" spans="47:56">
      <c r="AU865" s="52" t="str">
        <f>IF(参照!A865="","",参照!A865)</f>
        <v>A0526</v>
      </c>
      <c r="AV865" s="52" t="str">
        <f>IF(参照!B865="","",参照!B865)</f>
        <v>朝日ガスエナジー(株)</v>
      </c>
      <c r="AW865" s="52">
        <f>IF(参照!C865="","",参照!C865)</f>
        <v>3.6400000000000001E-4</v>
      </c>
      <c r="AX865" s="52" t="str">
        <f>IF(参照!D865="","",参照!D865)</f>
        <v/>
      </c>
      <c r="AY865" s="52">
        <f>IF(参照!E865="","",参照!E865)</f>
        <v>3.0800000000000001E-4</v>
      </c>
      <c r="AZ865" s="52" t="str">
        <f>IF(参照!F865="","",参照!F865)</f>
        <v>朝日ガスエナジー(株)</v>
      </c>
      <c r="BA865" s="52" t="str">
        <f>IF(参照!G865="","",参照!G865)</f>
        <v>朝日ガスエナジー(株)_</v>
      </c>
      <c r="BB865" s="52">
        <f t="shared" si="44"/>
        <v>0.308</v>
      </c>
      <c r="BD865" s="52" t="str">
        <f>IF(参照!L865="","",参照!L865)</f>
        <v/>
      </c>
    </row>
    <row r="866" spans="47:56">
      <c r="AU866" s="52" t="str">
        <f>IF(参照!A866="","",参照!A866)</f>
        <v>A0528</v>
      </c>
      <c r="AV866" s="52" t="str">
        <f>IF(参照!B866="","",参照!B866)</f>
        <v>(株)エネファント</v>
      </c>
      <c r="AW866" s="52">
        <f>IF(参照!C866="","",参照!C866)</f>
        <v>4.6299999999999998E-4</v>
      </c>
      <c r="AX866" s="52" t="str">
        <f>IF(参照!D866="","",参照!D866)</f>
        <v>メニューA</v>
      </c>
      <c r="AY866" s="52">
        <f>IF(参照!E866="","",参照!E866)</f>
        <v>0</v>
      </c>
      <c r="AZ866" s="52" t="str">
        <f>IF(参照!F866="","",参照!F866)</f>
        <v>(株)エネファント</v>
      </c>
      <c r="BA866" s="52" t="str">
        <f>IF(参照!G866="","",参照!G866)</f>
        <v>(株)エネファント_メニューA</v>
      </c>
      <c r="BB866" s="52">
        <f t="shared" si="44"/>
        <v>0</v>
      </c>
      <c r="BD866" s="52" t="str">
        <f>IF(参照!L866="","",参照!L866)</f>
        <v/>
      </c>
    </row>
    <row r="867" spans="47:56">
      <c r="AU867" s="52" t="str">
        <f>IF(参照!A867="","",参照!A867)</f>
        <v/>
      </c>
      <c r="AV867" s="52" t="str">
        <f>IF(参照!B867="","",参照!B867)</f>
        <v/>
      </c>
      <c r="AW867" s="52" t="str">
        <f>IF(参照!C867="","",参照!C867)</f>
        <v/>
      </c>
      <c r="AX867" s="52" t="str">
        <f>IF(参照!D867="","",参照!D867)</f>
        <v>メニューB</v>
      </c>
      <c r="AY867" s="52">
        <f>IF(参照!E867="","",参照!E867)</f>
        <v>0</v>
      </c>
      <c r="AZ867" s="52" t="str">
        <f>IF(参照!F867="","",参照!F867)</f>
        <v>(株)エネファント</v>
      </c>
      <c r="BA867" s="52" t="str">
        <f>IF(参照!G867="","",参照!G867)</f>
        <v>(株)エネファント_メニューB</v>
      </c>
      <c r="BB867" s="52">
        <f t="shared" si="44"/>
        <v>0</v>
      </c>
      <c r="BD867" s="52" t="str">
        <f>IF(参照!L867="","",参照!L867)</f>
        <v/>
      </c>
    </row>
    <row r="868" spans="47:56">
      <c r="AU868" s="52" t="str">
        <f>IF(参照!A868="","",参照!A868)</f>
        <v/>
      </c>
      <c r="AV868" s="52" t="str">
        <f>IF(参照!B868="","",参照!B868)</f>
        <v/>
      </c>
      <c r="AW868" s="52" t="str">
        <f>IF(参照!C868="","",参照!C868)</f>
        <v/>
      </c>
      <c r="AX868" s="52" t="str">
        <f>IF(参照!D868="","",参照!D868)</f>
        <v>メニューC(残差)</v>
      </c>
      <c r="AY868" s="52">
        <f>IF(参照!E868="","",参照!E868)</f>
        <v>4.6100000000000004E-4</v>
      </c>
      <c r="AZ868" s="52" t="str">
        <f>IF(参照!F868="","",参照!F868)</f>
        <v>(株)エネファント</v>
      </c>
      <c r="BA868" s="52" t="str">
        <f>IF(参照!G868="","",参照!G868)</f>
        <v>(株)エネファント_メニューC(残差)</v>
      </c>
      <c r="BB868" s="52">
        <f t="shared" si="44"/>
        <v>0.46100000000000002</v>
      </c>
      <c r="BD868" s="52" t="str">
        <f>IF(参照!L868="","",参照!L868)</f>
        <v/>
      </c>
    </row>
    <row r="869" spans="47:56">
      <c r="AU869" s="52" t="str">
        <f>IF(参照!A869="","",参照!A869)</f>
        <v/>
      </c>
      <c r="AV869" s="52" t="str">
        <f>IF(参照!B869="","",参照!B869)</f>
        <v/>
      </c>
      <c r="AW869" s="52" t="str">
        <f>IF(参照!C869="","",参照!C869)</f>
        <v/>
      </c>
      <c r="AX869" s="52" t="str">
        <f>IF(参照!D869="","",参照!D869)</f>
        <v>(参考値)事業者全体</v>
      </c>
      <c r="AY869" s="52">
        <f>IF(参照!E869="","",参照!E869)</f>
        <v>5.0100000000000003E-4</v>
      </c>
      <c r="AZ869" s="52" t="str">
        <f>IF(参照!F869="","",参照!F869)</f>
        <v>(株)エネファント</v>
      </c>
      <c r="BA869" s="52" t="str">
        <f>IF(参照!G869="","",参照!G869)</f>
        <v>(株)エネファント_(参考値)事業者全体</v>
      </c>
      <c r="BB869" s="52">
        <f t="shared" si="44"/>
        <v>0.501</v>
      </c>
      <c r="BD869" s="52" t="str">
        <f>IF(参照!L869="","",参照!L869)</f>
        <v/>
      </c>
    </row>
    <row r="870" spans="47:56">
      <c r="AU870" s="52" t="str">
        <f>IF(参照!A870="","",参照!A870)</f>
        <v>A0529</v>
      </c>
      <c r="AV870" s="52" t="str">
        <f>IF(参照!B870="","",参照!B870)</f>
        <v>(株)エスエナジー</v>
      </c>
      <c r="AW870" s="52">
        <f>IF(参照!C870="","",参照!C870)</f>
        <v>4.7800000000000002E-4</v>
      </c>
      <c r="AX870" s="52" t="str">
        <f>IF(参照!D870="","",参照!D870)</f>
        <v/>
      </c>
      <c r="AY870" s="52">
        <f>IF(参照!E870="","",参照!E870)</f>
        <v>5.22E-4</v>
      </c>
      <c r="AZ870" s="52" t="str">
        <f>IF(参照!F870="","",参照!F870)</f>
        <v>(株)エスエナジー</v>
      </c>
      <c r="BA870" s="52" t="str">
        <f>IF(参照!G870="","",参照!G870)</f>
        <v>(株)エスエナジー_</v>
      </c>
      <c r="BB870" s="52">
        <f t="shared" si="44"/>
        <v>0.52200000000000002</v>
      </c>
      <c r="BD870" s="52" t="str">
        <f>IF(参照!L870="","",参照!L870)</f>
        <v/>
      </c>
    </row>
    <row r="871" spans="47:56">
      <c r="AU871" s="52" t="str">
        <f>IF(参照!A871="","",参照!A871)</f>
        <v>A0532</v>
      </c>
      <c r="AV871" s="52" t="str">
        <f>IF(参照!B871="","",参照!B871)</f>
        <v>(株)Ｍｐｏｗｅｒ</v>
      </c>
      <c r="AW871" s="52">
        <f>IF(参照!C871="","",参照!C871)</f>
        <v>3.8499999999999998E-4</v>
      </c>
      <c r="AX871" s="52" t="str">
        <f>IF(参照!D871="","",参照!D871)</f>
        <v/>
      </c>
      <c r="AY871" s="52">
        <f>IF(参照!E871="","",参照!E871)</f>
        <v>3.7199999999999999E-4</v>
      </c>
      <c r="AZ871" s="52" t="str">
        <f>IF(参照!F871="","",参照!F871)</f>
        <v>(株)Ｍｐｏｗｅｒ</v>
      </c>
      <c r="BA871" s="52" t="str">
        <f>IF(参照!G871="","",参照!G871)</f>
        <v>(株)Ｍｐｏｗｅｒ_</v>
      </c>
      <c r="BB871" s="52">
        <f t="shared" si="44"/>
        <v>0.372</v>
      </c>
      <c r="BD871" s="52" t="str">
        <f>IF(参照!L871="","",参照!L871)</f>
        <v/>
      </c>
    </row>
    <row r="872" spans="47:56">
      <c r="AU872" s="52" t="str">
        <f>IF(参照!A872="","",参照!A872)</f>
        <v>A0533</v>
      </c>
      <c r="AV872" s="52" t="str">
        <f>IF(参照!B872="","",参照!B872)</f>
        <v>秩父新電力(株)</v>
      </c>
      <c r="AW872" s="52">
        <f>IF(参照!C872="","",参照!C872)</f>
        <v>3.1399999999999999E-4</v>
      </c>
      <c r="AX872" s="52" t="str">
        <f>IF(参照!D872="","",参照!D872)</f>
        <v>メニューA</v>
      </c>
      <c r="AY872" s="52">
        <f>IF(参照!E872="","",参照!E872)</f>
        <v>0</v>
      </c>
      <c r="AZ872" s="52" t="str">
        <f>IF(参照!F872="","",参照!F872)</f>
        <v>秩父新電力(株)</v>
      </c>
      <c r="BA872" s="52" t="str">
        <f>IF(参照!G872="","",参照!G872)</f>
        <v>秩父新電力(株)_メニューA</v>
      </c>
      <c r="BB872" s="52">
        <f t="shared" si="44"/>
        <v>0</v>
      </c>
      <c r="BD872" s="52" t="str">
        <f>IF(参照!L872="","",参照!L872)</f>
        <v/>
      </c>
    </row>
    <row r="873" spans="47:56">
      <c r="AU873" s="52" t="str">
        <f>IF(参照!A873="","",参照!A873)</f>
        <v/>
      </c>
      <c r="AV873" s="52" t="str">
        <f>IF(参照!B873="","",参照!B873)</f>
        <v/>
      </c>
      <c r="AW873" s="52" t="str">
        <f>IF(参照!C873="","",参照!C873)</f>
        <v/>
      </c>
      <c r="AX873" s="52" t="str">
        <f>IF(参照!D873="","",参照!D873)</f>
        <v>メニューB</v>
      </c>
      <c r="AY873" s="52">
        <f>IF(参照!E873="","",参照!E873)</f>
        <v>0</v>
      </c>
      <c r="AZ873" s="52" t="str">
        <f>IF(参照!F873="","",参照!F873)</f>
        <v>秩父新電力(株)</v>
      </c>
      <c r="BA873" s="52" t="str">
        <f>IF(参照!G873="","",参照!G873)</f>
        <v>秩父新電力(株)_メニューB</v>
      </c>
      <c r="BB873" s="52">
        <f t="shared" si="44"/>
        <v>0</v>
      </c>
      <c r="BD873" s="52" t="str">
        <f>IF(参照!L873="","",参照!L873)</f>
        <v/>
      </c>
    </row>
    <row r="874" spans="47:56">
      <c r="AU874" s="52" t="str">
        <f>IF(参照!A874="","",参照!A874)</f>
        <v/>
      </c>
      <c r="AV874" s="52" t="str">
        <f>IF(参照!B874="","",参照!B874)</f>
        <v/>
      </c>
      <c r="AW874" s="52" t="str">
        <f>IF(参照!C874="","",参照!C874)</f>
        <v/>
      </c>
      <c r="AX874" s="52" t="str">
        <f>IF(参照!D874="","",参照!D874)</f>
        <v>メニューC</v>
      </c>
      <c r="AY874" s="52">
        <f>IF(参照!E874="","",参照!E874)</f>
        <v>2.99E-4</v>
      </c>
      <c r="AZ874" s="52" t="str">
        <f>IF(参照!F874="","",参照!F874)</f>
        <v>秩父新電力(株)</v>
      </c>
      <c r="BA874" s="52" t="str">
        <f>IF(参照!G874="","",参照!G874)</f>
        <v>秩父新電力(株)_メニューC</v>
      </c>
      <c r="BB874" s="52">
        <f t="shared" si="44"/>
        <v>0.29899999999999999</v>
      </c>
      <c r="BD874" s="52" t="str">
        <f>IF(参照!L874="","",参照!L874)</f>
        <v/>
      </c>
    </row>
    <row r="875" spans="47:56">
      <c r="AU875" s="52" t="str">
        <f>IF(参照!A875="","",参照!A875)</f>
        <v/>
      </c>
      <c r="AV875" s="52" t="str">
        <f>IF(参照!B875="","",参照!B875)</f>
        <v/>
      </c>
      <c r="AW875" s="52" t="str">
        <f>IF(参照!C875="","",参照!C875)</f>
        <v/>
      </c>
      <c r="AX875" s="52" t="str">
        <f>IF(参照!D875="","",参照!D875)</f>
        <v>メニューD(残差)</v>
      </c>
      <c r="AY875" s="52">
        <f>IF(参照!E875="","",参照!E875)</f>
        <v>3.3300000000000002E-4</v>
      </c>
      <c r="AZ875" s="52" t="str">
        <f>IF(参照!F875="","",参照!F875)</f>
        <v>秩父新電力(株)</v>
      </c>
      <c r="BA875" s="52" t="str">
        <f>IF(参照!G875="","",参照!G875)</f>
        <v>秩父新電力(株)_メニューD(残差)</v>
      </c>
      <c r="BB875" s="52">
        <f t="shared" si="44"/>
        <v>0.33300000000000002</v>
      </c>
      <c r="BD875" s="52" t="str">
        <f>IF(参照!L875="","",参照!L875)</f>
        <v/>
      </c>
    </row>
    <row r="876" spans="47:56">
      <c r="AU876" s="52" t="str">
        <f>IF(参照!A876="","",参照!A876)</f>
        <v/>
      </c>
      <c r="AV876" s="52" t="str">
        <f>IF(参照!B876="","",参照!B876)</f>
        <v/>
      </c>
      <c r="AW876" s="52" t="str">
        <f>IF(参照!C876="","",参照!C876)</f>
        <v/>
      </c>
      <c r="AX876" s="52" t="str">
        <f>IF(参照!D876="","",参照!D876)</f>
        <v>(参考値)事業者全体</v>
      </c>
      <c r="AY876" s="52">
        <f>IF(参照!E876="","",参照!E876)</f>
        <v>2.9399999999999999E-4</v>
      </c>
      <c r="AZ876" s="52" t="str">
        <f>IF(参照!F876="","",参照!F876)</f>
        <v>秩父新電力(株)</v>
      </c>
      <c r="BA876" s="52" t="str">
        <f>IF(参照!G876="","",参照!G876)</f>
        <v>秩父新電力(株)_(参考値)事業者全体</v>
      </c>
      <c r="BB876" s="52">
        <f t="shared" si="44"/>
        <v>0.29399999999999998</v>
      </c>
      <c r="BD876" s="52" t="str">
        <f>IF(参照!L876="","",参照!L876)</f>
        <v/>
      </c>
    </row>
    <row r="877" spans="47:56">
      <c r="AU877" s="52" t="str">
        <f>IF(参照!A877="","",参照!A877)</f>
        <v>A0534</v>
      </c>
      <c r="AV877" s="52" t="str">
        <f>IF(参照!B877="","",参照!B877)</f>
        <v>みよしエナジー(株)</v>
      </c>
      <c r="AW877" s="52">
        <f>IF(参照!C877="","",参照!C877)</f>
        <v>2.33E-4</v>
      </c>
      <c r="AX877" s="52" t="str">
        <f>IF(参照!D877="","",参照!D877)</f>
        <v/>
      </c>
      <c r="AY877" s="52">
        <f>IF(参照!E877="","",参照!E877)</f>
        <v>4.9399999999999997E-4</v>
      </c>
      <c r="AZ877" s="52" t="str">
        <f>IF(参照!F877="","",参照!F877)</f>
        <v>みよしエナジー(株)</v>
      </c>
      <c r="BA877" s="52" t="str">
        <f>IF(参照!G877="","",参照!G877)</f>
        <v>みよしエナジー(株)_</v>
      </c>
      <c r="BB877" s="52">
        <f t="shared" si="44"/>
        <v>0.49399999999999999</v>
      </c>
      <c r="BD877" s="52" t="str">
        <f>IF(参照!L877="","",参照!L877)</f>
        <v/>
      </c>
    </row>
    <row r="878" spans="47:56">
      <c r="AU878" s="52" t="str">
        <f>IF(参照!A878="","",参照!A878)</f>
        <v>A0536</v>
      </c>
      <c r="AV878" s="52" t="str">
        <f>IF(参照!B878="","",参照!B878)</f>
        <v>東日本ガス(株)</v>
      </c>
      <c r="AW878" s="52">
        <f>IF(参照!C878="","",参照!C878)</f>
        <v>4.9299999999999995E-4</v>
      </c>
      <c r="AX878" s="52" t="str">
        <f>IF(参照!D878="","",参照!D878)</f>
        <v/>
      </c>
      <c r="AY878" s="52">
        <f>IF(参照!E878="","",参照!E878)</f>
        <v>4.3600000000000008E-4</v>
      </c>
      <c r="AZ878" s="52" t="str">
        <f>IF(参照!F878="","",参照!F878)</f>
        <v>東日本ガス(株)</v>
      </c>
      <c r="BA878" s="52" t="str">
        <f>IF(参照!G878="","",参照!G878)</f>
        <v>東日本ガス(株)_</v>
      </c>
      <c r="BB878" s="52">
        <f t="shared" si="44"/>
        <v>0.43600000000000005</v>
      </c>
      <c r="BD878" s="52" t="str">
        <f>IF(参照!L878="","",参照!L878)</f>
        <v/>
      </c>
    </row>
    <row r="879" spans="47:56">
      <c r="AU879" s="52" t="str">
        <f>IF(参照!A879="","",参照!A879)</f>
        <v>A0537</v>
      </c>
      <c r="AV879" s="52" t="str">
        <f>IF(参照!B879="","",参照!B879)</f>
        <v>東彩ガス(株)</v>
      </c>
      <c r="AW879" s="52">
        <f>IF(参照!C879="","",参照!C879)</f>
        <v>4.9299999999999995E-4</v>
      </c>
      <c r="AX879" s="52" t="str">
        <f>IF(参照!D879="","",参照!D879)</f>
        <v>メニューA</v>
      </c>
      <c r="AY879" s="52">
        <f>IF(参照!E879="","",参照!E879)</f>
        <v>0</v>
      </c>
      <c r="AZ879" s="52" t="str">
        <f>IF(参照!F879="","",参照!F879)</f>
        <v>東彩ガス(株)</v>
      </c>
      <c r="BA879" s="52" t="str">
        <f>IF(参照!G879="","",参照!G879)</f>
        <v>東彩ガス(株)_メニューA</v>
      </c>
      <c r="BB879" s="52">
        <f t="shared" si="44"/>
        <v>0</v>
      </c>
      <c r="BD879" s="52" t="str">
        <f>IF(参照!L879="","",参照!L879)</f>
        <v/>
      </c>
    </row>
    <row r="880" spans="47:56">
      <c r="AU880" s="52" t="str">
        <f>IF(参照!A880="","",参照!A880)</f>
        <v/>
      </c>
      <c r="AV880" s="52" t="str">
        <f>IF(参照!B880="","",参照!B880)</f>
        <v/>
      </c>
      <c r="AW880" s="52" t="str">
        <f>IF(参照!C880="","",参照!C880)</f>
        <v/>
      </c>
      <c r="AX880" s="52" t="str">
        <f>IF(参照!D880="","",参照!D880)</f>
        <v>メニューB(残差)</v>
      </c>
      <c r="AY880" s="52">
        <f>IF(参照!E880="","",参照!E880)</f>
        <v>4.37E-4</v>
      </c>
      <c r="AZ880" s="52" t="str">
        <f>IF(参照!F880="","",参照!F880)</f>
        <v>東彩ガス(株)</v>
      </c>
      <c r="BA880" s="52" t="str">
        <f>IF(参照!G880="","",参照!G880)</f>
        <v>東彩ガス(株)_メニューB(残差)</v>
      </c>
      <c r="BB880" s="52">
        <f t="shared" si="44"/>
        <v>0.437</v>
      </c>
      <c r="BD880" s="52" t="str">
        <f>IF(参照!L880="","",参照!L880)</f>
        <v/>
      </c>
    </row>
    <row r="881" spans="47:56">
      <c r="AU881" s="52" t="str">
        <f>IF(参照!A881="","",参照!A881)</f>
        <v/>
      </c>
      <c r="AV881" s="52" t="str">
        <f>IF(参照!B881="","",参照!B881)</f>
        <v/>
      </c>
      <c r="AW881" s="52" t="str">
        <f>IF(参照!C881="","",参照!C881)</f>
        <v/>
      </c>
      <c r="AX881" s="52" t="str">
        <f>IF(参照!D881="","",参照!D881)</f>
        <v>(参考値)事業者全体</v>
      </c>
      <c r="AY881" s="52">
        <f>IF(参照!E881="","",参照!E881)</f>
        <v>4.9399999999999997E-4</v>
      </c>
      <c r="AZ881" s="52" t="str">
        <f>IF(参照!F881="","",参照!F881)</f>
        <v>東彩ガス(株)</v>
      </c>
      <c r="BA881" s="52" t="str">
        <f>IF(参照!G881="","",参照!G881)</f>
        <v>東彩ガス(株)_(参考値)事業者全体</v>
      </c>
      <c r="BB881" s="52">
        <f t="shared" si="44"/>
        <v>0.49399999999999999</v>
      </c>
      <c r="BD881" s="52" t="str">
        <f>IF(参照!L881="","",参照!L881)</f>
        <v/>
      </c>
    </row>
    <row r="882" spans="47:56">
      <c r="AU882" s="52" t="str">
        <f>IF(参照!A882="","",参照!A882)</f>
        <v>A0538</v>
      </c>
      <c r="AV882" s="52" t="str">
        <f>IF(参照!B882="","",参照!B882)</f>
        <v>綿半パートナーズ(株)</v>
      </c>
      <c r="AW882" s="52">
        <f>IF(参照!C882="","",参照!C882)</f>
        <v>5.1199999999999998E-4</v>
      </c>
      <c r="AX882" s="52" t="str">
        <f>IF(参照!D882="","",参照!D882)</f>
        <v/>
      </c>
      <c r="AY882" s="52">
        <f>IF(参照!E882="","",参照!E882)</f>
        <v>5.5999999999999995E-4</v>
      </c>
      <c r="AZ882" s="52" t="str">
        <f>IF(参照!F882="","",参照!F882)</f>
        <v>綿半パートナーズ(株)</v>
      </c>
      <c r="BA882" s="52" t="str">
        <f>IF(参照!G882="","",参照!G882)</f>
        <v>綿半パートナーズ(株)_</v>
      </c>
      <c r="BB882" s="52">
        <f t="shared" si="44"/>
        <v>0.55999999999999994</v>
      </c>
      <c r="BD882" s="52" t="str">
        <f>IF(参照!L882="","",参照!L882)</f>
        <v/>
      </c>
    </row>
    <row r="883" spans="47:56">
      <c r="AU883" s="52" t="str">
        <f>IF(参照!A883="","",参照!A883)</f>
        <v>A0539</v>
      </c>
      <c r="AV883" s="52" t="str">
        <f>IF(参照!B883="","",参照!B883)</f>
        <v>(株)ｋａｒｃｈ</v>
      </c>
      <c r="AW883" s="52">
        <f>IF(参照!C883="","",参照!C883)</f>
        <v>1.01E-4</v>
      </c>
      <c r="AX883" s="52" t="str">
        <f>IF(参照!D883="","",参照!D883)</f>
        <v/>
      </c>
      <c r="AY883" s="52">
        <f>IF(参照!E883="","",参照!E883)</f>
        <v>4.0700000000000003E-4</v>
      </c>
      <c r="AZ883" s="52" t="str">
        <f>IF(参照!F883="","",参照!F883)</f>
        <v>(株)ｋａｒｃｈ</v>
      </c>
      <c r="BA883" s="52" t="str">
        <f>IF(参照!G883="","",参照!G883)</f>
        <v>(株)ｋａｒｃｈ_</v>
      </c>
      <c r="BB883" s="52">
        <f t="shared" si="44"/>
        <v>0.40700000000000003</v>
      </c>
      <c r="BD883" s="52" t="str">
        <f>IF(参照!L883="","",参照!L883)</f>
        <v/>
      </c>
    </row>
    <row r="884" spans="47:56">
      <c r="AU884" s="52" t="str">
        <f>IF(参照!A884="","",参照!A884)</f>
        <v>A0542</v>
      </c>
      <c r="AV884" s="52" t="str">
        <f>IF(参照!B884="","",参照!B884)</f>
        <v>森の灯り(株)</v>
      </c>
      <c r="AW884" s="52">
        <f>IF(参照!C884="","",参照!C884)</f>
        <v>5.0699999999999996E-4</v>
      </c>
      <c r="AX884" s="52" t="str">
        <f>IF(参照!D884="","",参照!D884)</f>
        <v/>
      </c>
      <c r="AY884" s="52">
        <f>IF(参照!E884="","",参照!E884)</f>
        <v>5.4199999999999995E-4</v>
      </c>
      <c r="AZ884" s="52" t="str">
        <f>IF(参照!F884="","",参照!F884)</f>
        <v>森の灯り(株)</v>
      </c>
      <c r="BA884" s="52" t="str">
        <f>IF(参照!G884="","",参照!G884)</f>
        <v>森の灯り(株)_</v>
      </c>
      <c r="BB884" s="52">
        <f t="shared" si="44"/>
        <v>0.54199999999999993</v>
      </c>
      <c r="BD884" s="52" t="str">
        <f>IF(参照!L884="","",参照!L884)</f>
        <v/>
      </c>
    </row>
    <row r="885" spans="47:56">
      <c r="AU885" s="52" t="str">
        <f>IF(参照!A885="","",参照!A885)</f>
        <v>A0543</v>
      </c>
      <c r="AV885" s="52" t="str">
        <f>IF(参照!B885="","",参照!B885)</f>
        <v>(株)かみでん里山公社</v>
      </c>
      <c r="AW885" s="52">
        <f>IF(参照!C885="","",参照!C885)</f>
        <v>3.2600000000000001E-4</v>
      </c>
      <c r="AX885" s="52" t="str">
        <f>IF(参照!D885="","",参照!D885)</f>
        <v/>
      </c>
      <c r="AY885" s="52">
        <f>IF(参照!E885="","",参照!E885)</f>
        <v>4.6900000000000002E-4</v>
      </c>
      <c r="AZ885" s="52" t="str">
        <f>IF(参照!F885="","",参照!F885)</f>
        <v>(株)かみでん里山公社</v>
      </c>
      <c r="BA885" s="52" t="str">
        <f>IF(参照!G885="","",参照!G885)</f>
        <v>(株)かみでん里山公社_</v>
      </c>
      <c r="BB885" s="52">
        <f t="shared" si="44"/>
        <v>0.46900000000000003</v>
      </c>
      <c r="BD885" s="52" t="str">
        <f>IF(参照!L885="","",参照!L885)</f>
        <v/>
      </c>
    </row>
    <row r="886" spans="47:56">
      <c r="AU886" s="52" t="str">
        <f>IF(参照!A886="","",参照!A886)</f>
        <v>A0546</v>
      </c>
      <c r="AV886" s="52" t="str">
        <f>IF(参照!B886="","",参照!B886)</f>
        <v>(株)三郷ひまわりエナジー</v>
      </c>
      <c r="AW886" s="52">
        <f>IF(参照!C886="","",参照!C886)</f>
        <v>4.8099999999999998E-4</v>
      </c>
      <c r="AX886" s="52" t="str">
        <f>IF(参照!D886="","",参照!D886)</f>
        <v/>
      </c>
      <c r="AY886" s="52">
        <f>IF(参照!E886="","",参照!E886)</f>
        <v>4.4700000000000002E-4</v>
      </c>
      <c r="AZ886" s="52" t="str">
        <f>IF(参照!F886="","",参照!F886)</f>
        <v>(株)三郷ひまわりエナジー</v>
      </c>
      <c r="BA886" s="52" t="str">
        <f>IF(参照!G886="","",参照!G886)</f>
        <v>(株)三郷ひまわりエナジー_</v>
      </c>
      <c r="BB886" s="52">
        <f t="shared" si="44"/>
        <v>0.44700000000000001</v>
      </c>
      <c r="BD886" s="52" t="str">
        <f>IF(参照!L886="","",参照!L886)</f>
        <v/>
      </c>
    </row>
    <row r="887" spans="47:56">
      <c r="AU887" s="52" t="str">
        <f>IF(参照!A887="","",参照!A887)</f>
        <v>A0547</v>
      </c>
      <c r="AV887" s="52" t="str">
        <f>IF(参照!B887="","",参照!B887)</f>
        <v>(株)球磨村森電力</v>
      </c>
      <c r="AW887" s="52">
        <f>IF(参照!C887="","",参照!C887)</f>
        <v>3.28E-4</v>
      </c>
      <c r="AX887" s="52" t="str">
        <f>IF(参照!D887="","",参照!D887)</f>
        <v/>
      </c>
      <c r="AY887" s="52">
        <f>IF(参照!E887="","",参照!E887)</f>
        <v>2.72E-4</v>
      </c>
      <c r="AZ887" s="52" t="str">
        <f>IF(参照!F887="","",参照!F887)</f>
        <v>(株)球磨村森電力</v>
      </c>
      <c r="BA887" s="52" t="str">
        <f>IF(参照!G887="","",参照!G887)</f>
        <v>(株)球磨村森電力_</v>
      </c>
      <c r="BB887" s="52">
        <f t="shared" si="44"/>
        <v>0.27200000000000002</v>
      </c>
      <c r="BD887" s="52" t="str">
        <f>IF(参照!L887="","",参照!L887)</f>
        <v/>
      </c>
    </row>
    <row r="888" spans="47:56">
      <c r="AU888" s="52" t="str">
        <f>IF(参照!A888="","",参照!A888)</f>
        <v>A0548</v>
      </c>
      <c r="AV888" s="52" t="str">
        <f>IF(参照!B888="","",参照!B888)</f>
        <v>北日本ガス(株)</v>
      </c>
      <c r="AW888" s="52">
        <f>IF(参照!C888="","",参照!C888)</f>
        <v>4.9299999999999995E-4</v>
      </c>
      <c r="AX888" s="52" t="str">
        <f>IF(参照!D888="","",参照!D888)</f>
        <v/>
      </c>
      <c r="AY888" s="52">
        <f>IF(参照!E888="","",参照!E888)</f>
        <v>4.35E-4</v>
      </c>
      <c r="AZ888" s="52" t="str">
        <f>IF(参照!F888="","",参照!F888)</f>
        <v>北日本ガス(株)</v>
      </c>
      <c r="BA888" s="52" t="str">
        <f>IF(参照!G888="","",参照!G888)</f>
        <v>北日本ガス(株)_</v>
      </c>
      <c r="BB888" s="52">
        <f t="shared" si="44"/>
        <v>0.435</v>
      </c>
      <c r="BD888" s="52" t="str">
        <f>IF(参照!L888="","",参照!L888)</f>
        <v/>
      </c>
    </row>
    <row r="889" spans="47:56">
      <c r="AU889" s="52" t="str">
        <f>IF(参照!A889="","",参照!A889)</f>
        <v>A0549</v>
      </c>
      <c r="AV889" s="52" t="str">
        <f>IF(参照!B889="","",参照!B889)</f>
        <v>くこくエネルギー(株)(旧：熊本電力(株))</v>
      </c>
      <c r="AW889" s="52">
        <f>IF(参照!C889="","",参照!C889)</f>
        <v>5.0100000000000003E-4</v>
      </c>
      <c r="AX889" s="52" t="str">
        <f>IF(参照!D889="","",参照!D889)</f>
        <v/>
      </c>
      <c r="AY889" s="52">
        <f>IF(参照!E889="","",参照!E889)</f>
        <v>5.31E-4</v>
      </c>
      <c r="AZ889" s="52" t="str">
        <f>IF(参照!F889="","",参照!F889)</f>
        <v>くこくエネルギー(株)(旧：熊本電力(株))</v>
      </c>
      <c r="BA889" s="52" t="str">
        <f>IF(参照!G889="","",参照!G889)</f>
        <v>くこくエネルギー(株)(旧：熊本電力(株))_</v>
      </c>
      <c r="BB889" s="52">
        <f t="shared" si="44"/>
        <v>0.53100000000000003</v>
      </c>
      <c r="BD889" s="52" t="str">
        <f>IF(参照!L889="","",参照!L889)</f>
        <v/>
      </c>
    </row>
    <row r="890" spans="47:56">
      <c r="AU890" s="52" t="str">
        <f>IF(参照!A890="","",参照!A890)</f>
        <v>A0550</v>
      </c>
      <c r="AV890" s="52" t="str">
        <f>IF(参照!B890="","",参照!B890)</f>
        <v>(株)エコログ</v>
      </c>
      <c r="AW890" s="52">
        <f>IF(参照!C890="","",参照!C890)</f>
        <v>5.4200000000000006E-4</v>
      </c>
      <c r="AX890" s="52" t="str">
        <f>IF(参照!D890="","",参照!D890)</f>
        <v/>
      </c>
      <c r="AY890" s="52">
        <f>IF(参照!E890="","",参照!E890)</f>
        <v>5.4500000000000002E-4</v>
      </c>
      <c r="AZ890" s="52" t="str">
        <f>IF(参照!F890="","",参照!F890)</f>
        <v>(株)エコログ</v>
      </c>
      <c r="BA890" s="52" t="str">
        <f>IF(参照!G890="","",参照!G890)</f>
        <v>(株)エコログ_</v>
      </c>
      <c r="BB890" s="52">
        <f t="shared" si="44"/>
        <v>0.54500000000000004</v>
      </c>
      <c r="BD890" s="52" t="str">
        <f>IF(参照!L890="","",参照!L890)</f>
        <v/>
      </c>
    </row>
    <row r="891" spans="47:56">
      <c r="AU891" s="52" t="str">
        <f>IF(参照!A891="","",参照!A891)</f>
        <v>A0551</v>
      </c>
      <c r="AV891" s="52" t="str">
        <f>IF(参照!B891="","",参照!B891)</f>
        <v>飯田まちづくり電力(株)</v>
      </c>
      <c r="AW891" s="52">
        <f>IF(参照!C891="","",参照!C891)</f>
        <v>2.6600000000000001E-4</v>
      </c>
      <c r="AX891" s="52" t="str">
        <f>IF(参照!D891="","",参照!D891)</f>
        <v>メニューA</v>
      </c>
      <c r="AY891" s="52">
        <f>IF(参照!E891="","",参照!E891)</f>
        <v>3.4200000000000002E-4</v>
      </c>
      <c r="AZ891" s="52" t="str">
        <f>IF(参照!F891="","",参照!F891)</f>
        <v>飯田まちづくり電力(株)</v>
      </c>
      <c r="BA891" s="52" t="str">
        <f>IF(参照!G891="","",参照!G891)</f>
        <v>飯田まちづくり電力(株)_メニューA</v>
      </c>
      <c r="BB891" s="52">
        <f t="shared" si="44"/>
        <v>0.34200000000000003</v>
      </c>
      <c r="BD891" s="52" t="str">
        <f>IF(参照!L891="","",参照!L891)</f>
        <v/>
      </c>
    </row>
    <row r="892" spans="47:56">
      <c r="AU892" s="52" t="str">
        <f>IF(参照!A892="","",参照!A892)</f>
        <v/>
      </c>
      <c r="AV892" s="52" t="str">
        <f>IF(参照!B892="","",参照!B892)</f>
        <v/>
      </c>
      <c r="AW892" s="52" t="str">
        <f>IF(参照!C892="","",参照!C892)</f>
        <v/>
      </c>
      <c r="AX892" s="52" t="str">
        <f>IF(参照!D892="","",参照!D892)</f>
        <v>メニューB(残差)</v>
      </c>
      <c r="AY892" s="52">
        <f>IF(参照!E892="","",参照!E892)</f>
        <v>4.64E-4</v>
      </c>
      <c r="AZ892" s="52" t="str">
        <f>IF(参照!F892="","",参照!F892)</f>
        <v>飯田まちづくり電力(株)</v>
      </c>
      <c r="BA892" s="52" t="str">
        <f>IF(参照!G892="","",参照!G892)</f>
        <v>飯田まちづくり電力(株)_メニューB(残差)</v>
      </c>
      <c r="BB892" s="52">
        <f t="shared" si="44"/>
        <v>0.46400000000000002</v>
      </c>
      <c r="BD892" s="52" t="str">
        <f>IF(参照!L892="","",参照!L892)</f>
        <v/>
      </c>
    </row>
    <row r="893" spans="47:56">
      <c r="AU893" s="52" t="str">
        <f>IF(参照!A893="","",参照!A893)</f>
        <v/>
      </c>
      <c r="AV893" s="52" t="str">
        <f>IF(参照!B893="","",参照!B893)</f>
        <v/>
      </c>
      <c r="AW893" s="52" t="str">
        <f>IF(参照!C893="","",参照!C893)</f>
        <v/>
      </c>
      <c r="AX893" s="52" t="str">
        <f>IF(参照!D893="","",参照!D893)</f>
        <v>(参考値)事業者全体</v>
      </c>
      <c r="AY893" s="52">
        <f>IF(参照!E893="","",参照!E893)</f>
        <v>4.5600000000000003E-4</v>
      </c>
      <c r="AZ893" s="52" t="str">
        <f>IF(参照!F893="","",参照!F893)</f>
        <v>飯田まちづくり電力(株)</v>
      </c>
      <c r="BA893" s="52" t="str">
        <f>IF(参照!G893="","",参照!G893)</f>
        <v>飯田まちづくり電力(株)_(参考値)事業者全体</v>
      </c>
      <c r="BB893" s="52">
        <f t="shared" si="44"/>
        <v>0.45600000000000002</v>
      </c>
      <c r="BD893" s="52" t="str">
        <f>IF(参照!L893="","",参照!L893)</f>
        <v/>
      </c>
    </row>
    <row r="894" spans="47:56">
      <c r="AU894" s="52" t="str">
        <f>IF(参照!A894="","",参照!A894)</f>
        <v>A0552</v>
      </c>
      <c r="AV894" s="52" t="str">
        <f>IF(参照!B894="","",参照!B894)</f>
        <v>イワタニ長野(株)</v>
      </c>
      <c r="AW894" s="52">
        <f>IF(参照!C894="","",参照!C894)</f>
        <v>3.6400000000000001E-4</v>
      </c>
      <c r="AX894" s="52" t="str">
        <f>IF(参照!D894="","",参照!D894)</f>
        <v/>
      </c>
      <c r="AY894" s="52">
        <f>IF(参照!E894="","",参照!E894)</f>
        <v>3.0800000000000001E-4</v>
      </c>
      <c r="AZ894" s="52" t="str">
        <f>IF(参照!F894="","",参照!F894)</f>
        <v>イワタニ長野(株)</v>
      </c>
      <c r="BA894" s="52" t="str">
        <f>IF(参照!G894="","",参照!G894)</f>
        <v>イワタニ長野(株)_</v>
      </c>
      <c r="BB894" s="52">
        <f t="shared" si="44"/>
        <v>0.308</v>
      </c>
      <c r="BD894" s="52" t="str">
        <f>IF(参照!L894="","",参照!L894)</f>
        <v/>
      </c>
    </row>
    <row r="895" spans="47:56">
      <c r="AU895" s="52" t="str">
        <f>IF(参照!A895="","",参照!A895)</f>
        <v>A0553</v>
      </c>
      <c r="AV895" s="52" t="str">
        <f>IF(参照!B895="","",参照!B895)</f>
        <v>シェルジャパン(株)</v>
      </c>
      <c r="AW895" s="52" t="str">
        <f>IF(参照!C895="","",参照!C895)</f>
        <v>0.000453※</v>
      </c>
      <c r="AX895" s="52" t="str">
        <f>IF(参照!D895="","",参照!D895)</f>
        <v>メニューA</v>
      </c>
      <c r="AY895" s="52">
        <f>IF(参照!E895="","",参照!E895)</f>
        <v>2.5000000000000001E-4</v>
      </c>
      <c r="AZ895" s="52" t="str">
        <f>IF(参照!F895="","",参照!F895)</f>
        <v>シェルジャパン(株)</v>
      </c>
      <c r="BA895" s="52" t="str">
        <f>IF(参照!G895="","",参照!G895)</f>
        <v>シェルジャパン(株)_メニューA</v>
      </c>
      <c r="BB895" s="52">
        <f t="shared" si="44"/>
        <v>0.25</v>
      </c>
      <c r="BD895" s="52" t="str">
        <f>IF(参照!L895="","",参照!L895)</f>
        <v/>
      </c>
    </row>
    <row r="896" spans="47:56">
      <c r="AU896" s="52" t="str">
        <f>IF(参照!A896="","",参照!A896)</f>
        <v/>
      </c>
      <c r="AV896" s="52" t="str">
        <f>IF(参照!B896="","",参照!B896)</f>
        <v/>
      </c>
      <c r="AW896" s="52" t="str">
        <f>IF(参照!C896="","",参照!C896)</f>
        <v/>
      </c>
      <c r="AX896" s="52" t="str">
        <f>IF(参照!D896="","",参照!D896)</f>
        <v>メニューB</v>
      </c>
      <c r="AY896" s="52">
        <f>IF(参照!E896="","",参照!E896)</f>
        <v>3.1500000000000001E-4</v>
      </c>
      <c r="AZ896" s="52" t="str">
        <f>IF(参照!F896="","",参照!F896)</f>
        <v>シェルジャパン(株)</v>
      </c>
      <c r="BA896" s="52" t="str">
        <f>IF(参照!G896="","",参照!G896)</f>
        <v>シェルジャパン(株)_メニューB</v>
      </c>
      <c r="BB896" s="52">
        <f t="shared" si="44"/>
        <v>0.315</v>
      </c>
      <c r="BD896" s="52" t="str">
        <f>IF(参照!L896="","",参照!L896)</f>
        <v/>
      </c>
    </row>
    <row r="897" spans="47:56">
      <c r="AU897" s="52" t="str">
        <f>IF(参照!A897="","",参照!A897)</f>
        <v/>
      </c>
      <c r="AV897" s="52" t="str">
        <f>IF(参照!B897="","",参照!B897)</f>
        <v/>
      </c>
      <c r="AW897" s="52" t="str">
        <f>IF(参照!C897="","",参照!C897)</f>
        <v/>
      </c>
      <c r="AX897" s="52" t="str">
        <f>IF(参照!D897="","",参照!D897)</f>
        <v>メニューC(残差)</v>
      </c>
      <c r="AY897" s="52">
        <f>IF(参照!E897="","",参照!E897)</f>
        <v>7.8999999999999996E-5</v>
      </c>
      <c r="AZ897" s="52" t="str">
        <f>IF(参照!F897="","",参照!F897)</f>
        <v>シェルジャパン(株)</v>
      </c>
      <c r="BA897" s="52" t="str">
        <f>IF(参照!G897="","",参照!G897)</f>
        <v>シェルジャパン(株)_メニューC(残差)</v>
      </c>
      <c r="BB897" s="52">
        <f t="shared" si="44"/>
        <v>7.9000000000000001E-2</v>
      </c>
      <c r="BD897" s="52" t="str">
        <f>IF(参照!L897="","",参照!L897)</f>
        <v/>
      </c>
    </row>
    <row r="898" spans="47:56">
      <c r="AU898" s="52" t="str">
        <f>IF(参照!A898="","",参照!A898)</f>
        <v/>
      </c>
      <c r="AV898" s="52" t="str">
        <f>IF(参照!B898="","",参照!B898)</f>
        <v/>
      </c>
      <c r="AW898" s="52" t="str">
        <f>IF(参照!C898="","",参照!C898)</f>
        <v/>
      </c>
      <c r="AX898" s="52" t="str">
        <f>IF(参照!D898="","",参照!D898)</f>
        <v>(参考値)事業者全体</v>
      </c>
      <c r="AY898" s="52">
        <f>IF(参照!E898="","",参照!E898)</f>
        <v>6.3000000000000003E-4</v>
      </c>
      <c r="AZ898" s="52" t="str">
        <f>IF(参照!F898="","",参照!F898)</f>
        <v>シェルジャパン(株)</v>
      </c>
      <c r="BA898" s="52" t="str">
        <f>IF(参照!G898="","",参照!G898)</f>
        <v>シェルジャパン(株)_(参考値)事業者全体</v>
      </c>
      <c r="BB898" s="52">
        <f t="shared" si="44"/>
        <v>0.63</v>
      </c>
      <c r="BD898" s="52" t="str">
        <f>IF(参照!L898="","",参照!L898)</f>
        <v/>
      </c>
    </row>
    <row r="899" spans="47:56">
      <c r="AU899" s="52" t="str">
        <f>IF(参照!A899="","",参照!A899)</f>
        <v>A0554</v>
      </c>
      <c r="AV899" s="52" t="str">
        <f>IF(参照!B899="","",参照!B899)</f>
        <v>(株)クボタ</v>
      </c>
      <c r="AW899" s="52">
        <f>IF(参照!C899="","",参照!C899)</f>
        <v>3.9899999999999999E-4</v>
      </c>
      <c r="AX899" s="52" t="str">
        <f>IF(参照!D899="","",参照!D899)</f>
        <v/>
      </c>
      <c r="AY899" s="52">
        <f>IF(参照!E899="","",参照!E899)</f>
        <v>3.4299999999999999E-4</v>
      </c>
      <c r="AZ899" s="52" t="str">
        <f>IF(参照!F899="","",参照!F899)</f>
        <v>(株)クボタ</v>
      </c>
      <c r="BA899" s="52" t="str">
        <f>IF(参照!G899="","",参照!G899)</f>
        <v>(株)クボタ_</v>
      </c>
      <c r="BB899" s="52">
        <f t="shared" si="44"/>
        <v>0.34299999999999997</v>
      </c>
      <c r="BD899" s="52" t="str">
        <f>IF(参照!L899="","",参照!L899)</f>
        <v/>
      </c>
    </row>
    <row r="900" spans="47:56">
      <c r="AU900" s="52" t="str">
        <f>IF(参照!A900="","",参照!A900)</f>
        <v>A0555</v>
      </c>
      <c r="AV900" s="52" t="str">
        <f>IF(参照!B900="","",参照!B900)</f>
        <v>石油資源開発(株)</v>
      </c>
      <c r="AW900" s="52" t="str">
        <f>IF(参照!C900="","",参照!C900)</f>
        <v>0.000453※</v>
      </c>
      <c r="AX900" s="52" t="str">
        <f>IF(参照!D900="","",参照!D900)</f>
        <v/>
      </c>
      <c r="AY900" s="52">
        <f>IF(参照!E900="","",参照!E900)</f>
        <v>4.5300000000000001E-4</v>
      </c>
      <c r="AZ900" s="52" t="str">
        <f>IF(参照!F900="","",参照!F900)</f>
        <v>石油資源開発(株)</v>
      </c>
      <c r="BA900" s="52" t="str">
        <f>IF(参照!G900="","",参照!G900)</f>
        <v>石油資源開発(株)_</v>
      </c>
      <c r="BB900" s="52">
        <f t="shared" si="44"/>
        <v>0.45300000000000001</v>
      </c>
      <c r="BD900" s="52" t="str">
        <f>IF(参照!L900="","",参照!L900)</f>
        <v/>
      </c>
    </row>
    <row r="901" spans="47:56">
      <c r="AU901" s="52" t="str">
        <f>IF(参照!A901="","",参照!A901)</f>
        <v>A0556</v>
      </c>
      <c r="AV901" s="52" t="str">
        <f>IF(参照!B901="","",参照!B901)</f>
        <v>越後天然ガス(株)</v>
      </c>
      <c r="AW901" s="52">
        <f>IF(参照!C901="","",参照!C901)</f>
        <v>5.22E-4</v>
      </c>
      <c r="AX901" s="52" t="str">
        <f>IF(参照!D901="","",参照!D901)</f>
        <v>メニューA</v>
      </c>
      <c r="AY901" s="52">
        <f>IF(参照!E901="","",参照!E901)</f>
        <v>0</v>
      </c>
      <c r="AZ901" s="52" t="str">
        <f>IF(参照!F901="","",参照!F901)</f>
        <v>越後天然ガス(株)</v>
      </c>
      <c r="BA901" s="52" t="str">
        <f>IF(参照!G901="","",参照!G901)</f>
        <v>越後天然ガス(株)_メニューA</v>
      </c>
      <c r="BB901" s="52">
        <f t="shared" ref="BB901:BB964" si="45">AY901*1000</f>
        <v>0</v>
      </c>
      <c r="BD901" s="52" t="str">
        <f>IF(参照!L901="","",参照!L901)</f>
        <v/>
      </c>
    </row>
    <row r="902" spans="47:56">
      <c r="AU902" s="52" t="str">
        <f>IF(参照!A902="","",参照!A902)</f>
        <v/>
      </c>
      <c r="AV902" s="52" t="str">
        <f>IF(参照!B902="","",参照!B902)</f>
        <v/>
      </c>
      <c r="AW902" s="52" t="str">
        <f>IF(参照!C902="","",参照!C902)</f>
        <v/>
      </c>
      <c r="AX902" s="52" t="str">
        <f>IF(参照!D902="","",参照!D902)</f>
        <v>メニューB(残差)</v>
      </c>
      <c r="AY902" s="52">
        <f>IF(参照!E902="","",参照!E902)</f>
        <v>5.9899999999999992E-4</v>
      </c>
      <c r="AZ902" s="52" t="str">
        <f>IF(参照!F902="","",参照!F902)</f>
        <v>越後天然ガス(株)</v>
      </c>
      <c r="BA902" s="52" t="str">
        <f>IF(参照!G902="","",参照!G902)</f>
        <v>越後天然ガス(株)_メニューB(残差)</v>
      </c>
      <c r="BB902" s="52">
        <f t="shared" si="45"/>
        <v>0.59899999999999998</v>
      </c>
      <c r="BD902" s="52" t="str">
        <f>IF(参照!L902="","",参照!L902)</f>
        <v/>
      </c>
    </row>
    <row r="903" spans="47:56">
      <c r="AU903" s="52" t="str">
        <f>IF(参照!A903="","",参照!A903)</f>
        <v/>
      </c>
      <c r="AV903" s="52" t="str">
        <f>IF(参照!B903="","",参照!B903)</f>
        <v/>
      </c>
      <c r="AW903" s="52" t="str">
        <f>IF(参照!C903="","",参照!C903)</f>
        <v/>
      </c>
      <c r="AX903" s="52" t="str">
        <f>IF(参照!D903="","",参照!D903)</f>
        <v>(参考値)事業者全体</v>
      </c>
      <c r="AY903" s="52">
        <f>IF(参照!E903="","",参照!E903)</f>
        <v>2.9299999999999997E-4</v>
      </c>
      <c r="AZ903" s="52" t="str">
        <f>IF(参照!F903="","",参照!F903)</f>
        <v>越後天然ガス(株)</v>
      </c>
      <c r="BA903" s="52" t="str">
        <f>IF(参照!G903="","",参照!G903)</f>
        <v>越後天然ガス(株)_(参考値)事業者全体</v>
      </c>
      <c r="BB903" s="52">
        <f t="shared" si="45"/>
        <v>0.29299999999999998</v>
      </c>
      <c r="BD903" s="52" t="str">
        <f>IF(参照!L903="","",参照!L903)</f>
        <v/>
      </c>
    </row>
    <row r="904" spans="47:56">
      <c r="AU904" s="52" t="str">
        <f>IF(参照!A904="","",参照!A904)</f>
        <v>A0557</v>
      </c>
      <c r="AV904" s="52" t="str">
        <f>IF(参照!B904="","",参照!B904)</f>
        <v>(株)大仙こまちパワー</v>
      </c>
      <c r="AW904" s="52">
        <f>IF(参照!C904="","",参照!C904)</f>
        <v>1.4E-5</v>
      </c>
      <c r="AX904" s="52" t="str">
        <f>IF(参照!D904="","",参照!D904)</f>
        <v/>
      </c>
      <c r="AY904" s="52">
        <f>IF(参照!E904="","",参照!E904)</f>
        <v>4.2299999999999998E-4</v>
      </c>
      <c r="AZ904" s="52" t="str">
        <f>IF(参照!F904="","",参照!F904)</f>
        <v>(株)大仙こまちパワー</v>
      </c>
      <c r="BA904" s="52" t="str">
        <f>IF(参照!G904="","",参照!G904)</f>
        <v>(株)大仙こまちパワー_</v>
      </c>
      <c r="BB904" s="52">
        <f t="shared" si="45"/>
        <v>0.42299999999999999</v>
      </c>
      <c r="BD904" s="52" t="str">
        <f>IF(参照!L904="","",参照!L904)</f>
        <v/>
      </c>
    </row>
    <row r="905" spans="47:56">
      <c r="AU905" s="52" t="str">
        <f>IF(参照!A905="","",参照!A905)</f>
        <v>A0558</v>
      </c>
      <c r="AV905" s="52" t="str">
        <f>IF(参照!B905="","",参照!B905)</f>
        <v>坂戸ガス(株)</v>
      </c>
      <c r="AW905" s="52">
        <f>IF(参照!C905="","",参照!C905)</f>
        <v>4.0700000000000003E-4</v>
      </c>
      <c r="AX905" s="52" t="str">
        <f>IF(参照!D905="","",参照!D905)</f>
        <v/>
      </c>
      <c r="AY905" s="52">
        <f>IF(参照!E905="","",参照!E905)</f>
        <v>3.5100000000000002E-4</v>
      </c>
      <c r="AZ905" s="52" t="str">
        <f>IF(参照!F905="","",参照!F905)</f>
        <v>坂戸ガス(株)</v>
      </c>
      <c r="BA905" s="52" t="str">
        <f>IF(参照!G905="","",参照!G905)</f>
        <v>坂戸ガス(株)_</v>
      </c>
      <c r="BB905" s="52">
        <f t="shared" si="45"/>
        <v>0.35100000000000003</v>
      </c>
      <c r="BD905" s="52" t="str">
        <f>IF(参照!L905="","",参照!L905)</f>
        <v/>
      </c>
    </row>
    <row r="906" spans="47:56">
      <c r="AU906" s="52" t="str">
        <f>IF(参照!A906="","",参照!A906)</f>
        <v>A0559</v>
      </c>
      <c r="AV906" s="52" t="str">
        <f>IF(参照!B906="","",参照!B906)</f>
        <v>(株)デベロップ</v>
      </c>
      <c r="AW906" s="52">
        <f>IF(参照!C906="","",参照!C906)</f>
        <v>4.0000000000000002E-4</v>
      </c>
      <c r="AX906" s="52" t="str">
        <f>IF(参照!D906="","",参照!D906)</f>
        <v/>
      </c>
      <c r="AY906" s="52">
        <f>IF(参照!E906="","",参照!E906)</f>
        <v>3.4400000000000001E-4</v>
      </c>
      <c r="AZ906" s="52" t="str">
        <f>IF(参照!F906="","",参照!F906)</f>
        <v>(株)デベロップ</v>
      </c>
      <c r="BA906" s="52" t="str">
        <f>IF(参照!G906="","",参照!G906)</f>
        <v>(株)デベロップ_</v>
      </c>
      <c r="BB906" s="52">
        <f t="shared" si="45"/>
        <v>0.34400000000000003</v>
      </c>
      <c r="BD906" s="52" t="str">
        <f>IF(参照!L906="","",参照!L906)</f>
        <v/>
      </c>
    </row>
    <row r="907" spans="47:56">
      <c r="AU907" s="52" t="str">
        <f>IF(参照!A907="","",参照!A907)</f>
        <v>A0560</v>
      </c>
      <c r="AV907" s="52" t="str">
        <f>IF(参照!B907="","",参照!B907)</f>
        <v>(株)テレ・マーカー</v>
      </c>
      <c r="AW907" s="52">
        <f>IF(参照!C907="","",参照!C907)</f>
        <v>6.29E-4</v>
      </c>
      <c r="AX907" s="52" t="str">
        <f>IF(参照!D907="","",参照!D907)</f>
        <v/>
      </c>
      <c r="AY907" s="52">
        <f>IF(参照!E907="","",参照!E907)</f>
        <v>5.8600000000000004E-4</v>
      </c>
      <c r="AZ907" s="52" t="str">
        <f>IF(参照!F907="","",参照!F907)</f>
        <v>(株)テレ・マーカー</v>
      </c>
      <c r="BA907" s="52" t="str">
        <f>IF(参照!G907="","",参照!G907)</f>
        <v>(株)テレ・マーカー_</v>
      </c>
      <c r="BB907" s="52">
        <f t="shared" si="45"/>
        <v>0.58600000000000008</v>
      </c>
      <c r="BD907" s="52" t="str">
        <f>IF(参照!L907="","",参照!L907)</f>
        <v/>
      </c>
    </row>
    <row r="908" spans="47:56">
      <c r="AU908" s="52" t="str">
        <f>IF(参照!A908="","",参照!A908)</f>
        <v>A0562</v>
      </c>
      <c r="AV908" s="52" t="str">
        <f>IF(参照!B908="","",参照!B908)</f>
        <v>ＭＧＣエネルギー(株)</v>
      </c>
      <c r="AW908" s="52">
        <f>IF(参照!C908="","",参照!C908)</f>
        <v>3.8499999999999998E-4</v>
      </c>
      <c r="AX908" s="52" t="str">
        <f>IF(参照!D908="","",参照!D908)</f>
        <v/>
      </c>
      <c r="AY908" s="52">
        <f>IF(参照!E908="","",参照!E908)</f>
        <v>3.4200000000000002E-4</v>
      </c>
      <c r="AZ908" s="52" t="str">
        <f>IF(参照!F908="","",参照!F908)</f>
        <v>ＭＧＣエネルギー(株)</v>
      </c>
      <c r="BA908" s="52" t="str">
        <f>IF(参照!G908="","",参照!G908)</f>
        <v>ＭＧＣエネルギー(株)_</v>
      </c>
      <c r="BB908" s="52">
        <f t="shared" si="45"/>
        <v>0.34200000000000003</v>
      </c>
      <c r="BD908" s="52" t="str">
        <f>IF(参照!L908="","",参照!L908)</f>
        <v/>
      </c>
    </row>
    <row r="909" spans="47:56">
      <c r="AU909" s="52" t="str">
        <f>IF(参照!A909="","",参照!A909)</f>
        <v>A0565</v>
      </c>
      <c r="AV909" s="52" t="str">
        <f>IF(参照!B909="","",参照!B909)</f>
        <v>福島フェニックス電力(株)</v>
      </c>
      <c r="AW909" s="52" t="str">
        <f>IF(参照!C909="","",参照!C909)</f>
        <v>0.000453※</v>
      </c>
      <c r="AX909" s="52" t="str">
        <f>IF(参照!D909="","",参照!D909)</f>
        <v/>
      </c>
      <c r="AY909" s="52">
        <f>IF(参照!E909="","",参照!E909)</f>
        <v>5.0199999999999995E-4</v>
      </c>
      <c r="AZ909" s="52" t="str">
        <f>IF(参照!F909="","",参照!F909)</f>
        <v>福島フェニックス電力(株)</v>
      </c>
      <c r="BA909" s="52" t="str">
        <f>IF(参照!G909="","",参照!G909)</f>
        <v>福島フェニックス電力(株)_</v>
      </c>
      <c r="BB909" s="52">
        <f t="shared" si="45"/>
        <v>0.502</v>
      </c>
      <c r="BD909" s="52" t="str">
        <f>IF(参照!L909="","",参照!L909)</f>
        <v/>
      </c>
    </row>
    <row r="910" spans="47:56">
      <c r="AU910" s="52" t="str">
        <f>IF(参照!A910="","",参照!A910)</f>
        <v>A0566</v>
      </c>
      <c r="AV910" s="52" t="str">
        <f>IF(参照!B910="","",参照!B910)</f>
        <v>あんしん電力合同会社</v>
      </c>
      <c r="AW910" s="52">
        <f>IF(参照!C910="","",参照!C910)</f>
        <v>4.4700000000000002E-4</v>
      </c>
      <c r="AX910" s="52" t="str">
        <f>IF(参照!D910="","",参照!D910)</f>
        <v/>
      </c>
      <c r="AY910" s="52">
        <f>IF(参照!E910="","",参照!E910)</f>
        <v>4.5899999999999999E-4</v>
      </c>
      <c r="AZ910" s="52" t="str">
        <f>IF(参照!F910="","",参照!F910)</f>
        <v>あんしん電力合同会社</v>
      </c>
      <c r="BA910" s="52" t="str">
        <f>IF(参照!G910="","",参照!G910)</f>
        <v>あんしん電力合同会社_</v>
      </c>
      <c r="BB910" s="52">
        <f t="shared" si="45"/>
        <v>0.45899999999999996</v>
      </c>
      <c r="BD910" s="52" t="str">
        <f>IF(参照!L910="","",参照!L910)</f>
        <v/>
      </c>
    </row>
    <row r="911" spans="47:56">
      <c r="AU911" s="52" t="str">
        <f>IF(参照!A911="","",参照!A911)</f>
        <v>A0567</v>
      </c>
      <c r="AV911" s="52" t="str">
        <f>IF(参照!B911="","",参照!B911)</f>
        <v>(株)美作国電力</v>
      </c>
      <c r="AW911" s="52">
        <f>IF(参照!C911="","",参照!C911)</f>
        <v>5.1000000000000004E-4</v>
      </c>
      <c r="AX911" s="52" t="str">
        <f>IF(参照!D911="","",参照!D911)</f>
        <v/>
      </c>
      <c r="AY911" s="52">
        <f>IF(参照!E911="","",参照!E911)</f>
        <v>4.5399999999999998E-4</v>
      </c>
      <c r="AZ911" s="52" t="str">
        <f>IF(参照!F911="","",参照!F911)</f>
        <v>(株)美作国電力</v>
      </c>
      <c r="BA911" s="52" t="str">
        <f>IF(参照!G911="","",参照!G911)</f>
        <v>(株)美作国電力_</v>
      </c>
      <c r="BB911" s="52">
        <f t="shared" si="45"/>
        <v>0.45399999999999996</v>
      </c>
      <c r="BD911" s="52" t="str">
        <f>IF(参照!L911="","",参照!L911)</f>
        <v/>
      </c>
    </row>
    <row r="912" spans="47:56">
      <c r="AU912" s="52" t="str">
        <f>IF(参照!A912="","",参照!A912)</f>
        <v>A0568</v>
      </c>
      <c r="AV912" s="52" t="str">
        <f>IF(参照!B912="","",参照!B912)</f>
        <v>エア・ウォーター(株)</v>
      </c>
      <c r="AW912" s="52">
        <f>IF(参照!C912="","",参照!C912)</f>
        <v>4.64E-4</v>
      </c>
      <c r="AX912" s="52" t="str">
        <f>IF(参照!D912="","",参照!D912)</f>
        <v/>
      </c>
      <c r="AY912" s="52">
        <f>IF(参照!E912="","",参照!E912)</f>
        <v>4.08E-4</v>
      </c>
      <c r="AZ912" s="52" t="str">
        <f>IF(参照!F912="","",参照!F912)</f>
        <v>エア・ウォーター(株)</v>
      </c>
      <c r="BA912" s="52" t="str">
        <f>IF(参照!G912="","",参照!G912)</f>
        <v>エア・ウォーター(株)_</v>
      </c>
      <c r="BB912" s="52">
        <f t="shared" si="45"/>
        <v>0.40799999999999997</v>
      </c>
      <c r="BD912" s="52" t="str">
        <f>IF(参照!L912="","",参照!L912)</f>
        <v/>
      </c>
    </row>
    <row r="913" spans="47:56">
      <c r="AU913" s="52" t="str">
        <f>IF(参照!A913="","",参照!A913)</f>
        <v>A0570</v>
      </c>
      <c r="AV913" s="52" t="str">
        <f>IF(参照!B913="","",参照!B913)</f>
        <v>八幡商事(株)</v>
      </c>
      <c r="AW913" s="52">
        <f>IF(参照!C913="","",参照!C913)</f>
        <v>3.6400000000000001E-4</v>
      </c>
      <c r="AX913" s="52" t="str">
        <f>IF(参照!D913="","",参照!D913)</f>
        <v/>
      </c>
      <c r="AY913" s="52">
        <f>IF(参照!E913="","",参照!E913)</f>
        <v>3.0800000000000001E-4</v>
      </c>
      <c r="AZ913" s="52" t="str">
        <f>IF(参照!F913="","",参照!F913)</f>
        <v>八幡商事(株)</v>
      </c>
      <c r="BA913" s="52" t="str">
        <f>IF(参照!G913="","",参照!G913)</f>
        <v>八幡商事(株)_</v>
      </c>
      <c r="BB913" s="52">
        <f t="shared" si="45"/>
        <v>0.308</v>
      </c>
      <c r="BD913" s="52" t="str">
        <f>IF(参照!L913="","",参照!L913)</f>
        <v/>
      </c>
    </row>
    <row r="914" spans="47:56">
      <c r="AU914" s="52" t="str">
        <f>IF(参照!A914="","",参照!A914)</f>
        <v>A0571</v>
      </c>
      <c r="AV914" s="52" t="str">
        <f>IF(参照!B914="","",参照!B914)</f>
        <v>おいでんエネルギー(株)</v>
      </c>
      <c r="AW914" s="52">
        <f>IF(参照!C914="","",参照!C914)</f>
        <v>4.6999999999999999E-4</v>
      </c>
      <c r="AX914" s="52" t="str">
        <f>IF(参照!D914="","",参照!D914)</f>
        <v>メニューA</v>
      </c>
      <c r="AY914" s="52">
        <f>IF(参照!E914="","",参照!E914)</f>
        <v>0</v>
      </c>
      <c r="AZ914" s="52" t="str">
        <f>IF(参照!F914="","",参照!F914)</f>
        <v>おいでんエネルギー(株)</v>
      </c>
      <c r="BA914" s="52" t="str">
        <f>IF(参照!G914="","",参照!G914)</f>
        <v>おいでんエネルギー(株)_メニューA</v>
      </c>
      <c r="BB914" s="52">
        <f t="shared" si="45"/>
        <v>0</v>
      </c>
      <c r="BD914" s="52" t="str">
        <f>IF(参照!L914="","",参照!L914)</f>
        <v/>
      </c>
    </row>
    <row r="915" spans="47:56">
      <c r="AU915" s="52" t="str">
        <f>IF(参照!A915="","",参照!A915)</f>
        <v/>
      </c>
      <c r="AV915" s="52" t="str">
        <f>IF(参照!B915="","",参照!B915)</f>
        <v/>
      </c>
      <c r="AW915" s="52" t="str">
        <f>IF(参照!C915="","",参照!C915)</f>
        <v/>
      </c>
      <c r="AX915" s="52" t="str">
        <f>IF(参照!D915="","",参照!D915)</f>
        <v>メニューB</v>
      </c>
      <c r="AY915" s="52">
        <f>IF(参照!E915="","",参照!E915)</f>
        <v>0</v>
      </c>
      <c r="AZ915" s="52" t="str">
        <f>IF(参照!F915="","",参照!F915)</f>
        <v>おいでんエネルギー(株)</v>
      </c>
      <c r="BA915" s="52" t="str">
        <f>IF(参照!G915="","",参照!G915)</f>
        <v>おいでんエネルギー(株)_メニューB</v>
      </c>
      <c r="BB915" s="52">
        <f t="shared" si="45"/>
        <v>0</v>
      </c>
      <c r="BD915" s="52" t="str">
        <f>IF(参照!L915="","",参照!L915)</f>
        <v/>
      </c>
    </row>
    <row r="916" spans="47:56">
      <c r="AU916" s="52" t="str">
        <f>IF(参照!A916="","",参照!A916)</f>
        <v/>
      </c>
      <c r="AV916" s="52" t="str">
        <f>IF(参照!B916="","",参照!B916)</f>
        <v/>
      </c>
      <c r="AW916" s="52" t="str">
        <f>IF(参照!C916="","",参照!C916)</f>
        <v/>
      </c>
      <c r="AX916" s="52" t="str">
        <f>IF(参照!D916="","",参照!D916)</f>
        <v>メニューC(残差)</v>
      </c>
      <c r="AY916" s="52">
        <f>IF(参照!E916="","",参照!E916)</f>
        <v>2.3000000000000001E-4</v>
      </c>
      <c r="AZ916" s="52" t="str">
        <f>IF(参照!F916="","",参照!F916)</f>
        <v>おいでんエネルギー(株)</v>
      </c>
      <c r="BA916" s="52" t="str">
        <f>IF(参照!G916="","",参照!G916)</f>
        <v>おいでんエネルギー(株)_メニューC(残差)</v>
      </c>
      <c r="BB916" s="52">
        <f t="shared" si="45"/>
        <v>0.23</v>
      </c>
      <c r="BD916" s="52" t="str">
        <f>IF(参照!L916="","",参照!L916)</f>
        <v/>
      </c>
    </row>
    <row r="917" spans="47:56">
      <c r="AU917" s="52" t="str">
        <f>IF(参照!A917="","",参照!A917)</f>
        <v/>
      </c>
      <c r="AV917" s="52" t="str">
        <f>IF(参照!B917="","",参照!B917)</f>
        <v/>
      </c>
      <c r="AW917" s="52" t="str">
        <f>IF(参照!C917="","",参照!C917)</f>
        <v/>
      </c>
      <c r="AX917" s="52" t="str">
        <f>IF(参照!D917="","",参照!D917)</f>
        <v>(参考値)事業者全体</v>
      </c>
      <c r="AY917" s="52">
        <f>IF(参照!E917="","",参照!E917)</f>
        <v>5.4199999999999995E-4</v>
      </c>
      <c r="AZ917" s="52" t="str">
        <f>IF(参照!F917="","",参照!F917)</f>
        <v>おいでんエネルギー(株)</v>
      </c>
      <c r="BA917" s="52" t="str">
        <f>IF(参照!G917="","",参照!G917)</f>
        <v>おいでんエネルギー(株)_(参考値)事業者全体</v>
      </c>
      <c r="BB917" s="52">
        <f t="shared" si="45"/>
        <v>0.54199999999999993</v>
      </c>
      <c r="BD917" s="52" t="str">
        <f>IF(参照!L917="","",参照!L917)</f>
        <v/>
      </c>
    </row>
    <row r="918" spans="47:56">
      <c r="AU918" s="52" t="str">
        <f>IF(参照!A918="","",参照!A918)</f>
        <v>A0572</v>
      </c>
      <c r="AV918" s="52" t="str">
        <f>IF(参照!B918="","",参照!B918)</f>
        <v>(株)イシオ</v>
      </c>
      <c r="AW918" s="52">
        <f>IF(参照!C918="","",参照!C918)</f>
        <v>5.0900000000000001E-4</v>
      </c>
      <c r="AX918" s="52" t="str">
        <f>IF(参照!D918="","",参照!D918)</f>
        <v/>
      </c>
      <c r="AY918" s="52">
        <f>IF(参照!E918="","",参照!E918)</f>
        <v>5.7200000000000003E-4</v>
      </c>
      <c r="AZ918" s="52" t="str">
        <f>IF(参照!F918="","",参照!F918)</f>
        <v>(株)イシオ</v>
      </c>
      <c r="BA918" s="52" t="str">
        <f>IF(参照!G918="","",参照!G918)</f>
        <v>(株)イシオ_</v>
      </c>
      <c r="BB918" s="52">
        <f t="shared" si="45"/>
        <v>0.57200000000000006</v>
      </c>
      <c r="BD918" s="52" t="str">
        <f>IF(参照!L918="","",参照!L918)</f>
        <v/>
      </c>
    </row>
    <row r="919" spans="47:56">
      <c r="AU919" s="52" t="str">
        <f>IF(参照!A919="","",参照!A919)</f>
        <v>A0573</v>
      </c>
      <c r="AV919" s="52" t="str">
        <f>IF(参照!B919="","",参照!B919)</f>
        <v>北陸電力ビズ・エナジーソリューション(株)</v>
      </c>
      <c r="AW919" s="52">
        <f>IF(参照!C919="","",参照!C919)</f>
        <v>7.7000000000000007E-4</v>
      </c>
      <c r="AX919" s="52" t="str">
        <f>IF(参照!D919="","",参照!D919)</f>
        <v/>
      </c>
      <c r="AY919" s="52">
        <f>IF(参照!E919="","",参照!E919)</f>
        <v>2.4800000000000001E-4</v>
      </c>
      <c r="AZ919" s="52" t="str">
        <f>IF(参照!F919="","",参照!F919)</f>
        <v>北陸電力ビズ・エナジーソリューション(株)</v>
      </c>
      <c r="BA919" s="52" t="str">
        <f>IF(参照!G919="","",参照!G919)</f>
        <v>北陸電力ビズ・エナジーソリューション(株)_</v>
      </c>
      <c r="BB919" s="52">
        <f t="shared" si="45"/>
        <v>0.248</v>
      </c>
      <c r="BD919" s="52" t="str">
        <f>IF(参照!L919="","",参照!L919)</f>
        <v/>
      </c>
    </row>
    <row r="920" spans="47:56">
      <c r="AU920" s="52" t="str">
        <f>IF(参照!A920="","",参照!A920)</f>
        <v>A0575</v>
      </c>
      <c r="AV920" s="52" t="str">
        <f>IF(参照!B920="","",参照!B920)</f>
        <v>加賀市総合サービス(株)</v>
      </c>
      <c r="AW920" s="52">
        <f>IF(参照!C920="","",参照!C920)</f>
        <v>4.9600000000000002E-4</v>
      </c>
      <c r="AX920" s="52" t="str">
        <f>IF(参照!D920="","",参照!D920)</f>
        <v/>
      </c>
      <c r="AY920" s="52">
        <f>IF(参照!E920="","",参照!E920)</f>
        <v>4.9299999999999995E-4</v>
      </c>
      <c r="AZ920" s="52" t="str">
        <f>IF(参照!F920="","",参照!F920)</f>
        <v>加賀市総合サービス(株)</v>
      </c>
      <c r="BA920" s="52" t="str">
        <f>IF(参照!G920="","",参照!G920)</f>
        <v>加賀市総合サービス(株)_</v>
      </c>
      <c r="BB920" s="52">
        <f t="shared" si="45"/>
        <v>0.49299999999999994</v>
      </c>
      <c r="BD920" s="52" t="str">
        <f>IF(参照!L920="","",参照!L920)</f>
        <v/>
      </c>
    </row>
    <row r="921" spans="47:56">
      <c r="AU921" s="52" t="str">
        <f>IF(参照!A921="","",参照!A921)</f>
        <v>A0577</v>
      </c>
      <c r="AV921" s="52" t="str">
        <f>IF(参照!B921="","",参照!B921)</f>
        <v>丸紅伊那みらいでんき(株)</v>
      </c>
      <c r="AW921" s="52">
        <f>IF(参照!C921="","",参照!C921)</f>
        <v>1.8000000000000001E-4</v>
      </c>
      <c r="AX921" s="52" t="str">
        <f>IF(参照!D921="","",参照!D921)</f>
        <v>メニューA</v>
      </c>
      <c r="AY921" s="52">
        <f>IF(参照!E921="","",参照!E921)</f>
        <v>0</v>
      </c>
      <c r="AZ921" s="52" t="str">
        <f>IF(参照!F921="","",参照!F921)</f>
        <v>丸紅伊那みらいでんき(株)</v>
      </c>
      <c r="BA921" s="52" t="str">
        <f>IF(参照!G921="","",参照!G921)</f>
        <v>丸紅伊那みらいでんき(株)_メニューA</v>
      </c>
      <c r="BB921" s="52">
        <f t="shared" si="45"/>
        <v>0</v>
      </c>
      <c r="BD921" s="52" t="str">
        <f>IF(参照!L921="","",参照!L921)</f>
        <v/>
      </c>
    </row>
    <row r="922" spans="47:56">
      <c r="AU922" s="52" t="str">
        <f>IF(参照!A922="","",参照!A922)</f>
        <v/>
      </c>
      <c r="AV922" s="52" t="str">
        <f>IF(参照!B922="","",参照!B922)</f>
        <v/>
      </c>
      <c r="AW922" s="52" t="str">
        <f>IF(参照!C922="","",参照!C922)</f>
        <v/>
      </c>
      <c r="AX922" s="52" t="str">
        <f>IF(参照!D922="","",参照!D922)</f>
        <v>メニューB(残差)</v>
      </c>
      <c r="AY922" s="52">
        <f>IF(参照!E922="","",参照!E922)</f>
        <v>2.9799999999999998E-4</v>
      </c>
      <c r="AZ922" s="52" t="str">
        <f>IF(参照!F922="","",参照!F922)</f>
        <v>丸紅伊那みらいでんき(株)</v>
      </c>
      <c r="BA922" s="52" t="str">
        <f>IF(参照!G922="","",参照!G922)</f>
        <v>丸紅伊那みらいでんき(株)_メニューB(残差)</v>
      </c>
      <c r="BB922" s="52">
        <f t="shared" si="45"/>
        <v>0.29799999999999999</v>
      </c>
      <c r="BD922" s="52" t="str">
        <f>IF(参照!L922="","",参照!L922)</f>
        <v/>
      </c>
    </row>
    <row r="923" spans="47:56">
      <c r="AU923" s="52" t="str">
        <f>IF(参照!A923="","",参照!A923)</f>
        <v/>
      </c>
      <c r="AV923" s="52" t="str">
        <f>IF(参照!B923="","",参照!B923)</f>
        <v/>
      </c>
      <c r="AW923" s="52" t="str">
        <f>IF(参照!C923="","",参照!C923)</f>
        <v/>
      </c>
      <c r="AX923" s="52" t="str">
        <f>IF(参照!D923="","",参照!D923)</f>
        <v>(参考値)事業者全体</v>
      </c>
      <c r="AY923" s="52">
        <f>IF(参照!E923="","",参照!E923)</f>
        <v>2.9E-4</v>
      </c>
      <c r="AZ923" s="52" t="str">
        <f>IF(参照!F923="","",参照!F923)</f>
        <v>丸紅伊那みらいでんき(株)</v>
      </c>
      <c r="BA923" s="52" t="str">
        <f>IF(参照!G923="","",参照!G923)</f>
        <v>丸紅伊那みらいでんき(株)_(参考値)事業者全体</v>
      </c>
      <c r="BB923" s="52">
        <f t="shared" si="45"/>
        <v>0.28999999999999998</v>
      </c>
      <c r="BD923" s="52" t="str">
        <f>IF(参照!L923="","",参照!L923)</f>
        <v/>
      </c>
    </row>
    <row r="924" spans="47:56">
      <c r="AU924" s="52" t="str">
        <f>IF(参照!A924="","",参照!A924)</f>
        <v>A0578</v>
      </c>
      <c r="AV924" s="52" t="str">
        <f>IF(参照!B924="","",参照!B924)</f>
        <v>富士山エナジー(株)</v>
      </c>
      <c r="AW924" s="52">
        <f>IF(参照!C924="","",参照!C924)</f>
        <v>4.7899999999999999E-4</v>
      </c>
      <c r="AX924" s="52" t="str">
        <f>IF(参照!D924="","",参照!D924)</f>
        <v/>
      </c>
      <c r="AY924" s="52">
        <f>IF(参照!E924="","",参照!E924)</f>
        <v>5.1400000000000003E-4</v>
      </c>
      <c r="AZ924" s="52" t="str">
        <f>IF(参照!F924="","",参照!F924)</f>
        <v>富士山エナジー(株)</v>
      </c>
      <c r="BA924" s="52" t="str">
        <f>IF(参照!G924="","",参照!G924)</f>
        <v>富士山エナジー(株)_</v>
      </c>
      <c r="BB924" s="52">
        <f t="shared" si="45"/>
        <v>0.51400000000000001</v>
      </c>
      <c r="BD924" s="52" t="str">
        <f>IF(参照!L924="","",参照!L924)</f>
        <v/>
      </c>
    </row>
    <row r="925" spans="47:56">
      <c r="AU925" s="52" t="str">
        <f>IF(参照!A925="","",参照!A925)</f>
        <v>A0580</v>
      </c>
      <c r="AV925" s="52" t="str">
        <f>IF(参照!B925="","",参照!B925)</f>
        <v>(株)エナネス</v>
      </c>
      <c r="AW925" s="52">
        <f>IF(参照!C925="","",参照!C925)</f>
        <v>4.6799999999999999E-4</v>
      </c>
      <c r="AX925" s="52" t="str">
        <f>IF(参照!D925="","",参照!D925)</f>
        <v/>
      </c>
      <c r="AY925" s="52">
        <f>IF(参照!E925="","",参照!E925)</f>
        <v>4.4099999999999999E-4</v>
      </c>
      <c r="AZ925" s="52" t="str">
        <f>IF(参照!F925="","",参照!F925)</f>
        <v>(株)エナネス</v>
      </c>
      <c r="BA925" s="52" t="str">
        <f>IF(参照!G925="","",参照!G925)</f>
        <v>(株)エナネス_</v>
      </c>
      <c r="BB925" s="52">
        <f t="shared" si="45"/>
        <v>0.441</v>
      </c>
      <c r="BD925" s="52" t="str">
        <f>IF(参照!L925="","",参照!L925)</f>
        <v/>
      </c>
    </row>
    <row r="926" spans="47:56">
      <c r="AU926" s="52" t="str">
        <f>IF(参照!A926="","",参照!A926)</f>
        <v>A0581</v>
      </c>
      <c r="AV926" s="52" t="str">
        <f>IF(参照!B926="","",参照!B926)</f>
        <v>ＷＳエナジー(株)</v>
      </c>
      <c r="AW926" s="52">
        <f>IF(参照!C926="","",参照!C926)</f>
        <v>3.6400000000000001E-4</v>
      </c>
      <c r="AX926" s="52" t="str">
        <f>IF(参照!D926="","",参照!D926)</f>
        <v>メニューA</v>
      </c>
      <c r="AY926" s="52">
        <f>IF(参照!E926="","",参照!E926)</f>
        <v>0</v>
      </c>
      <c r="AZ926" s="52" t="str">
        <f>IF(参照!F926="","",参照!F926)</f>
        <v>ＷＳエナジー(株)</v>
      </c>
      <c r="BA926" s="52" t="str">
        <f>IF(参照!G926="","",参照!G926)</f>
        <v>ＷＳエナジー(株)_メニューA</v>
      </c>
      <c r="BB926" s="52">
        <f t="shared" si="45"/>
        <v>0</v>
      </c>
      <c r="BD926" s="52" t="str">
        <f>IF(参照!L926="","",参照!L926)</f>
        <v/>
      </c>
    </row>
    <row r="927" spans="47:56">
      <c r="AU927" s="52" t="str">
        <f>IF(参照!A927="","",参照!A927)</f>
        <v/>
      </c>
      <c r="AV927" s="52" t="str">
        <f>IF(参照!B927="","",参照!B927)</f>
        <v/>
      </c>
      <c r="AW927" s="52" t="str">
        <f>IF(参照!C927="","",参照!C927)</f>
        <v/>
      </c>
      <c r="AX927" s="52" t="str">
        <f>IF(参照!D927="","",参照!D927)</f>
        <v>メニューB</v>
      </c>
      <c r="AY927" s="52">
        <f>IF(参照!E927="","",参照!E927)</f>
        <v>1.8000000000000001E-4</v>
      </c>
      <c r="AZ927" s="52" t="str">
        <f>IF(参照!F927="","",参照!F927)</f>
        <v>ＷＳエナジー(株)</v>
      </c>
      <c r="BA927" s="52" t="str">
        <f>IF(参照!G927="","",参照!G927)</f>
        <v>ＷＳエナジー(株)_メニューB</v>
      </c>
      <c r="BB927" s="52">
        <f t="shared" si="45"/>
        <v>0.18000000000000002</v>
      </c>
      <c r="BD927" s="52" t="str">
        <f>IF(参照!L927="","",参照!L927)</f>
        <v/>
      </c>
    </row>
    <row r="928" spans="47:56">
      <c r="AU928" s="52" t="str">
        <f>IF(参照!A928="","",参照!A928)</f>
        <v/>
      </c>
      <c r="AV928" s="52" t="str">
        <f>IF(参照!B928="","",参照!B928)</f>
        <v/>
      </c>
      <c r="AW928" s="52" t="str">
        <f>IF(参照!C928="","",参照!C928)</f>
        <v/>
      </c>
      <c r="AX928" s="52" t="str">
        <f>IF(参照!D928="","",参照!D928)</f>
        <v>メニューC(残差)</v>
      </c>
      <c r="AY928" s="52">
        <f>IF(参照!E928="","",参照!E928)</f>
        <v>3.0800000000000001E-4</v>
      </c>
      <c r="AZ928" s="52" t="str">
        <f>IF(参照!F928="","",参照!F928)</f>
        <v>ＷＳエナジー(株)</v>
      </c>
      <c r="BA928" s="52" t="str">
        <f>IF(参照!G928="","",参照!G928)</f>
        <v>ＷＳエナジー(株)_メニューC(残差)</v>
      </c>
      <c r="BB928" s="52">
        <f t="shared" si="45"/>
        <v>0.308</v>
      </c>
      <c r="BD928" s="52" t="str">
        <f>IF(参照!L928="","",参照!L928)</f>
        <v/>
      </c>
    </row>
    <row r="929" spans="47:56">
      <c r="AU929" s="52" t="str">
        <f>IF(参照!A929="","",参照!A929)</f>
        <v/>
      </c>
      <c r="AV929" s="52" t="str">
        <f>IF(参照!B929="","",参照!B929)</f>
        <v/>
      </c>
      <c r="AW929" s="52" t="str">
        <f>IF(参照!C929="","",参照!C929)</f>
        <v/>
      </c>
      <c r="AX929" s="52" t="str">
        <f>IF(参照!D929="","",参照!D929)</f>
        <v>(参考値)事業者全体</v>
      </c>
      <c r="AY929" s="52">
        <f>IF(参照!E929="","",参照!E929)</f>
        <v>3.7199999999999999E-4</v>
      </c>
      <c r="AZ929" s="52" t="str">
        <f>IF(参照!F929="","",参照!F929)</f>
        <v>ＷＳエナジー(株)</v>
      </c>
      <c r="BA929" s="52" t="str">
        <f>IF(参照!G929="","",参照!G929)</f>
        <v>ＷＳエナジー(株)_(参考値)事業者全体</v>
      </c>
      <c r="BB929" s="52">
        <f t="shared" si="45"/>
        <v>0.372</v>
      </c>
      <c r="BD929" s="52" t="str">
        <f>IF(参照!L929="","",参照!L929)</f>
        <v/>
      </c>
    </row>
    <row r="930" spans="47:56">
      <c r="AU930" s="52" t="str">
        <f>IF(参照!A930="","",参照!A930)</f>
        <v>A0582</v>
      </c>
      <c r="AV930" s="52" t="str">
        <f>IF(参照!B930="","",参照!B930)</f>
        <v>TERA Energy(株)</v>
      </c>
      <c r="AW930" s="52">
        <f>IF(参照!C930="","",参照!C930)</f>
        <v>4.6299999999999998E-4</v>
      </c>
      <c r="AX930" s="52" t="str">
        <f>IF(参照!D930="","",参照!D930)</f>
        <v/>
      </c>
      <c r="AY930" s="52">
        <f>IF(参照!E930="","",参照!E930)</f>
        <v>4.0700000000000003E-4</v>
      </c>
      <c r="AZ930" s="52" t="str">
        <f>IF(参照!F930="","",参照!F930)</f>
        <v>TERA Energy(株)</v>
      </c>
      <c r="BA930" s="52" t="str">
        <f>IF(参照!G930="","",参照!G930)</f>
        <v>TERA Energy(株)_</v>
      </c>
      <c r="BB930" s="52">
        <f t="shared" si="45"/>
        <v>0.40700000000000003</v>
      </c>
      <c r="BD930" s="52" t="str">
        <f>IF(参照!L930="","",参照!L930)</f>
        <v/>
      </c>
    </row>
    <row r="931" spans="47:56">
      <c r="AU931" s="52" t="str">
        <f>IF(参照!A931="","",参照!A931)</f>
        <v>A0583</v>
      </c>
      <c r="AV931" s="52" t="str">
        <f>IF(参照!B931="","",参照!B931)</f>
        <v>(株)ケアネス(旧：(株)ルーア)</v>
      </c>
      <c r="AW931" s="52">
        <f>IF(参照!C931="","",参照!C931)</f>
        <v>4.86E-4</v>
      </c>
      <c r="AX931" s="52" t="str">
        <f>IF(参照!D931="","",参照!D931)</f>
        <v/>
      </c>
      <c r="AY931" s="52">
        <f>IF(参照!E931="","",参照!E931)</f>
        <v>5.2500000000000008E-4</v>
      </c>
      <c r="AZ931" s="52" t="str">
        <f>IF(参照!F931="","",参照!F931)</f>
        <v>(株)ケアネス(旧：(株)ルーア)</v>
      </c>
      <c r="BA931" s="52" t="str">
        <f>IF(参照!G931="","",参照!G931)</f>
        <v>(株)ケアネス(旧：(株)ルーア)_</v>
      </c>
      <c r="BB931" s="52">
        <f t="shared" si="45"/>
        <v>0.52500000000000002</v>
      </c>
      <c r="BD931" s="52" t="str">
        <f>IF(参照!L931="","",参照!L931)</f>
        <v/>
      </c>
    </row>
    <row r="932" spans="47:56">
      <c r="AU932" s="52" t="str">
        <f>IF(参照!A932="","",参照!A932)</f>
        <v>A0584</v>
      </c>
      <c r="AV932" s="52" t="str">
        <f>IF(参照!B932="","",参照!B932)</f>
        <v>ＭＣＰＤ(株)(旧：ＭＣＰＤ合同会社)</v>
      </c>
      <c r="AW932" s="52">
        <f>IF(参照!C932="","",参照!C932)</f>
        <v>3.6600000000000001E-4</v>
      </c>
      <c r="AX932" s="52" t="str">
        <f>IF(参照!D932="","",参照!D932)</f>
        <v>メニューA</v>
      </c>
      <c r="AY932" s="52">
        <f>IF(参照!E932="","",参照!E932)</f>
        <v>0</v>
      </c>
      <c r="AZ932" s="52" t="str">
        <f>IF(参照!F932="","",参照!F932)</f>
        <v>ＭＣＰＤ(株)(旧：ＭＣＰＤ合同会社)</v>
      </c>
      <c r="BA932" s="52" t="str">
        <f>IF(参照!G932="","",参照!G932)</f>
        <v>ＭＣＰＤ(株)(旧：ＭＣＰＤ合同会社)_メニューA</v>
      </c>
      <c r="BB932" s="52">
        <f t="shared" si="45"/>
        <v>0</v>
      </c>
      <c r="BD932" s="52" t="str">
        <f>IF(参照!L932="","",参照!L932)</f>
        <v/>
      </c>
    </row>
    <row r="933" spans="47:56">
      <c r="AU933" s="52" t="str">
        <f>IF(参照!A933="","",参照!A933)</f>
        <v/>
      </c>
      <c r="AV933" s="52" t="str">
        <f>IF(参照!B933="","",参照!B933)</f>
        <v/>
      </c>
      <c r="AW933" s="52" t="str">
        <f>IF(参照!C933="","",参照!C933)</f>
        <v/>
      </c>
      <c r="AX933" s="52" t="str">
        <f>IF(参照!D933="","",参照!D933)</f>
        <v>メニューB</v>
      </c>
      <c r="AY933" s="52">
        <f>IF(参照!E933="","",参照!E933)</f>
        <v>1.95E-4</v>
      </c>
      <c r="AZ933" s="52" t="str">
        <f>IF(参照!F933="","",参照!F933)</f>
        <v>ＭＣＰＤ(株)(旧：ＭＣＰＤ合同会社)</v>
      </c>
      <c r="BA933" s="52" t="str">
        <f>IF(参照!G933="","",参照!G933)</f>
        <v>ＭＣＰＤ(株)(旧：ＭＣＰＤ合同会社)_メニューB</v>
      </c>
      <c r="BB933" s="52">
        <f t="shared" si="45"/>
        <v>0.19500000000000001</v>
      </c>
      <c r="BD933" s="52" t="str">
        <f>IF(参照!L933="","",参照!L933)</f>
        <v/>
      </c>
    </row>
    <row r="934" spans="47:56">
      <c r="AU934" s="52" t="str">
        <f>IF(参照!A934="","",参照!A934)</f>
        <v/>
      </c>
      <c r="AV934" s="52" t="str">
        <f>IF(参照!B934="","",参照!B934)</f>
        <v/>
      </c>
      <c r="AW934" s="52" t="str">
        <f>IF(参照!C934="","",参照!C934)</f>
        <v/>
      </c>
      <c r="AX934" s="52" t="str">
        <f>IF(参照!D934="","",参照!D934)</f>
        <v>(参考値)事業者全体</v>
      </c>
      <c r="AY934" s="52">
        <f>IF(参照!E934="","",参照!E934)</f>
        <v>4.3100000000000001E-4</v>
      </c>
      <c r="AZ934" s="52" t="str">
        <f>IF(参照!F934="","",参照!F934)</f>
        <v>ＭＣＰＤ(株)(旧：ＭＣＰＤ合同会社)</v>
      </c>
      <c r="BA934" s="52" t="str">
        <f>IF(参照!G934="","",参照!G934)</f>
        <v>ＭＣＰＤ(株)(旧：ＭＣＰＤ合同会社)_(参考値)事業者全体</v>
      </c>
      <c r="BB934" s="52">
        <f t="shared" si="45"/>
        <v>0.43099999999999999</v>
      </c>
      <c r="BD934" s="52" t="str">
        <f>IF(参照!L934="","",参照!L934)</f>
        <v/>
      </c>
    </row>
    <row r="935" spans="47:56">
      <c r="AU935" s="52" t="str">
        <f>IF(参照!A935="","",参照!A935)</f>
        <v>A0586</v>
      </c>
      <c r="AV935" s="52" t="str">
        <f>IF(参照!B935="","",参照!B935)</f>
        <v>グリーンシティこばやし(株)</v>
      </c>
      <c r="AW935" s="52">
        <f>IF(参照!C935="","",参照!C935)</f>
        <v>4.28E-4</v>
      </c>
      <c r="AX935" s="52" t="str">
        <f>IF(参照!D935="","",参照!D935)</f>
        <v/>
      </c>
      <c r="AY935" s="52">
        <f>IF(参照!E935="","",参照!E935)</f>
        <v>5.0699999999999996E-4</v>
      </c>
      <c r="AZ935" s="52" t="str">
        <f>IF(参照!F935="","",参照!F935)</f>
        <v>グリーンシティこばやし(株)</v>
      </c>
      <c r="BA935" s="52" t="str">
        <f>IF(参照!G935="","",参照!G935)</f>
        <v>グリーンシティこばやし(株)_</v>
      </c>
      <c r="BB935" s="52">
        <f t="shared" si="45"/>
        <v>0.50700000000000001</v>
      </c>
      <c r="BD935" s="52" t="str">
        <f>IF(参照!L935="","",参照!L935)</f>
        <v/>
      </c>
    </row>
    <row r="936" spans="47:56">
      <c r="AU936" s="52" t="str">
        <f>IF(参照!A936="","",参照!A936)</f>
        <v>A0587</v>
      </c>
      <c r="AV936" s="52" t="str">
        <f>IF(参照!B936="","",参照!B936)</f>
        <v>(株)吉田石油店</v>
      </c>
      <c r="AW936" s="52">
        <f>IF(参照!C936="","",参照!C936)</f>
        <v>3.6400000000000001E-4</v>
      </c>
      <c r="AX936" s="52" t="str">
        <f>IF(参照!D936="","",参照!D936)</f>
        <v/>
      </c>
      <c r="AY936" s="52">
        <f>IF(参照!E936="","",参照!E936)</f>
        <v>3.0800000000000001E-4</v>
      </c>
      <c r="AZ936" s="52" t="str">
        <f>IF(参照!F936="","",参照!F936)</f>
        <v>(株)吉田石油店</v>
      </c>
      <c r="BA936" s="52" t="str">
        <f>IF(参照!G936="","",参照!G936)</f>
        <v>(株)吉田石油店_</v>
      </c>
      <c r="BB936" s="52">
        <f t="shared" si="45"/>
        <v>0.308</v>
      </c>
      <c r="BD936" s="52" t="str">
        <f>IF(参照!L936="","",参照!L936)</f>
        <v/>
      </c>
    </row>
    <row r="937" spans="47:56">
      <c r="AU937" s="52" t="str">
        <f>IF(参照!A937="","",参照!A937)</f>
        <v>A0589</v>
      </c>
      <c r="AV937" s="52" t="str">
        <f>IF(参照!B937="","",参照!B937)</f>
        <v>スマートエナジー熊本(株)</v>
      </c>
      <c r="AW937" s="52">
        <f>IF(参照!C937="","",参照!C937)</f>
        <v>4.5000000000000003E-5</v>
      </c>
      <c r="AX937" s="52" t="str">
        <f>IF(参照!D937="","",参照!D937)</f>
        <v/>
      </c>
      <c r="AY937" s="52">
        <f>IF(参照!E937="","",参照!E937)</f>
        <v>0</v>
      </c>
      <c r="AZ937" s="52" t="str">
        <f>IF(参照!F937="","",参照!F937)</f>
        <v>スマートエナジー熊本(株)</v>
      </c>
      <c r="BA937" s="52" t="str">
        <f>IF(参照!G937="","",参照!G937)</f>
        <v>スマートエナジー熊本(株)_</v>
      </c>
      <c r="BB937" s="52">
        <f t="shared" si="45"/>
        <v>0</v>
      </c>
      <c r="BD937" s="52" t="str">
        <f>IF(参照!L937="","",参照!L937)</f>
        <v/>
      </c>
    </row>
    <row r="938" spans="47:56">
      <c r="AU938" s="52" t="str">
        <f>IF(参照!A938="","",参照!A938)</f>
        <v>A0590</v>
      </c>
      <c r="AV938" s="52" t="str">
        <f>IF(参照!B938="","",参照!B938)</f>
        <v>福山未来エナジー(株)</v>
      </c>
      <c r="AW938" s="52">
        <f>IF(参照!C938="","",参照!C938)</f>
        <v>2.0799999999999999E-4</v>
      </c>
      <c r="AX938" s="52" t="str">
        <f>IF(参照!D938="","",参照!D938)</f>
        <v/>
      </c>
      <c r="AY938" s="52">
        <f>IF(参照!E938="","",参照!E938)</f>
        <v>3.5100000000000002E-4</v>
      </c>
      <c r="AZ938" s="52" t="str">
        <f>IF(参照!F938="","",参照!F938)</f>
        <v>福山未来エナジー(株)</v>
      </c>
      <c r="BA938" s="52" t="str">
        <f>IF(参照!G938="","",参照!G938)</f>
        <v>福山未来エナジー(株)_</v>
      </c>
      <c r="BB938" s="52">
        <f t="shared" si="45"/>
        <v>0.35100000000000003</v>
      </c>
      <c r="BD938" s="52" t="str">
        <f>IF(参照!L938="","",参照!L938)</f>
        <v/>
      </c>
    </row>
    <row r="939" spans="47:56">
      <c r="AU939" s="52" t="str">
        <f>IF(参照!A939="","",参照!A939)</f>
        <v>A0592</v>
      </c>
      <c r="AV939" s="52" t="str">
        <f>IF(参照!B939="","",参照!B939)</f>
        <v>(株)メディオテック</v>
      </c>
      <c r="AW939" s="52">
        <f>IF(参照!C939="","",参照!C939)</f>
        <v>4.95E-4</v>
      </c>
      <c r="AX939" s="52" t="str">
        <f>IF(参照!D939="","",参照!D939)</f>
        <v>メニューA</v>
      </c>
      <c r="AY939" s="52">
        <f>IF(参照!E939="","",参照!E939)</f>
        <v>0</v>
      </c>
      <c r="AZ939" s="52" t="str">
        <f>IF(参照!F939="","",参照!F939)</f>
        <v>(株)メディオテック</v>
      </c>
      <c r="BA939" s="52" t="str">
        <f>IF(参照!G939="","",参照!G939)</f>
        <v>(株)メディオテック_メニューA</v>
      </c>
      <c r="BB939" s="52">
        <f t="shared" si="45"/>
        <v>0</v>
      </c>
      <c r="BD939" s="52" t="str">
        <f>IF(参照!L939="","",参照!L939)</f>
        <v/>
      </c>
    </row>
    <row r="940" spans="47:56">
      <c r="AU940" s="52" t="str">
        <f>IF(参照!A940="","",参照!A940)</f>
        <v/>
      </c>
      <c r="AV940" s="52" t="str">
        <f>IF(参照!B940="","",参照!B940)</f>
        <v/>
      </c>
      <c r="AW940" s="52" t="str">
        <f>IF(参照!C940="","",参照!C940)</f>
        <v/>
      </c>
      <c r="AX940" s="52" t="str">
        <f>IF(参照!D940="","",参照!D940)</f>
        <v>メニューB(残差)</v>
      </c>
      <c r="AY940" s="52">
        <f>IF(参照!E940="","",参照!E940)</f>
        <v>5.1500000000000005E-4</v>
      </c>
      <c r="AZ940" s="52" t="str">
        <f>IF(参照!F940="","",参照!F940)</f>
        <v>(株)メディオテック</v>
      </c>
      <c r="BA940" s="52" t="str">
        <f>IF(参照!G940="","",参照!G940)</f>
        <v>(株)メディオテック_メニューB(残差)</v>
      </c>
      <c r="BB940" s="52">
        <f t="shared" si="45"/>
        <v>0.51500000000000001</v>
      </c>
      <c r="BD940" s="52" t="str">
        <f>IF(参照!L940="","",参照!L940)</f>
        <v/>
      </c>
    </row>
    <row r="941" spans="47:56">
      <c r="AU941" s="52" t="str">
        <f>IF(参照!A941="","",参照!A941)</f>
        <v/>
      </c>
      <c r="AV941" s="52" t="str">
        <f>IF(参照!B941="","",参照!B941)</f>
        <v/>
      </c>
      <c r="AW941" s="52" t="str">
        <f>IF(参照!C941="","",参照!C941)</f>
        <v/>
      </c>
      <c r="AX941" s="52" t="str">
        <f>IF(参照!D941="","",参照!D941)</f>
        <v>(参考値)事業者全体</v>
      </c>
      <c r="AY941" s="52">
        <f>IF(参照!E941="","",参照!E941)</f>
        <v>4.8999999999999998E-4</v>
      </c>
      <c r="AZ941" s="52" t="str">
        <f>IF(参照!F941="","",参照!F941)</f>
        <v>(株)メディオテック</v>
      </c>
      <c r="BA941" s="52" t="str">
        <f>IF(参照!G941="","",参照!G941)</f>
        <v>(株)メディオテック_(参考値)事業者全体</v>
      </c>
      <c r="BB941" s="52">
        <f t="shared" si="45"/>
        <v>0.49</v>
      </c>
      <c r="BD941" s="52" t="str">
        <f>IF(参照!L941="","",参照!L941)</f>
        <v/>
      </c>
    </row>
    <row r="942" spans="47:56">
      <c r="AU942" s="52" t="str">
        <f>IF(参照!A942="","",参照!A942)</f>
        <v>A0593</v>
      </c>
      <c r="AV942" s="52" t="str">
        <f>IF(参照!B942="","",参照!B942)</f>
        <v>(株)Ｓａｎｋｏ　ＩＢ</v>
      </c>
      <c r="AW942" s="52">
        <f>IF(参照!C942="","",参照!C942)</f>
        <v>4.9899999999999999E-4</v>
      </c>
      <c r="AX942" s="52" t="str">
        <f>IF(参照!D942="","",参照!D942)</f>
        <v/>
      </c>
      <c r="AY942" s="52">
        <f>IF(参照!E942="","",参照!E942)</f>
        <v>5.5000000000000003E-4</v>
      </c>
      <c r="AZ942" s="52" t="str">
        <f>IF(参照!F942="","",参照!F942)</f>
        <v>(株)Ｓａｎｋｏ　ＩＢ</v>
      </c>
      <c r="BA942" s="52" t="str">
        <f>IF(参照!G942="","",参照!G942)</f>
        <v>(株)Ｓａｎｋｏ　ＩＢ_</v>
      </c>
      <c r="BB942" s="52">
        <f t="shared" si="45"/>
        <v>0.55000000000000004</v>
      </c>
      <c r="BD942" s="52" t="str">
        <f>IF(参照!L942="","",参照!L942)</f>
        <v/>
      </c>
    </row>
    <row r="943" spans="47:56">
      <c r="AU943" s="52" t="str">
        <f>IF(参照!A943="","",参照!A943)</f>
        <v>A0596</v>
      </c>
      <c r="AV943" s="52" t="str">
        <f>IF(参照!B943="","",参照!B943)</f>
        <v>五島市民電力(株)</v>
      </c>
      <c r="AW943" s="52">
        <f>IF(参照!C943="","",参照!C943)</f>
        <v>3.8699999999999997E-4</v>
      </c>
      <c r="AX943" s="52" t="str">
        <f>IF(参照!D943="","",参照!D943)</f>
        <v>メニューA</v>
      </c>
      <c r="AY943" s="52">
        <f>IF(参照!E943="","",参照!E943)</f>
        <v>0</v>
      </c>
      <c r="AZ943" s="52" t="str">
        <f>IF(参照!F943="","",参照!F943)</f>
        <v>五島市民電力(株)</v>
      </c>
      <c r="BA943" s="52" t="str">
        <f>IF(参照!G943="","",参照!G943)</f>
        <v>五島市民電力(株)_メニューA</v>
      </c>
      <c r="BB943" s="52">
        <f t="shared" si="45"/>
        <v>0</v>
      </c>
      <c r="BD943" s="52" t="str">
        <f>IF(参照!L943="","",参照!L943)</f>
        <v/>
      </c>
    </row>
    <row r="944" spans="47:56">
      <c r="AU944" s="52" t="str">
        <f>IF(参照!A944="","",参照!A944)</f>
        <v/>
      </c>
      <c r="AV944" s="52" t="str">
        <f>IF(参照!B944="","",参照!B944)</f>
        <v/>
      </c>
      <c r="AW944" s="52" t="str">
        <f>IF(参照!C944="","",参照!C944)</f>
        <v/>
      </c>
      <c r="AX944" s="52" t="str">
        <f>IF(参照!D944="","",参照!D944)</f>
        <v>メニューB</v>
      </c>
      <c r="AY944" s="52">
        <f>IF(参照!E944="","",参照!E944)</f>
        <v>0</v>
      </c>
      <c r="AZ944" s="52" t="str">
        <f>IF(参照!F944="","",参照!F944)</f>
        <v>五島市民電力(株)</v>
      </c>
      <c r="BA944" s="52" t="str">
        <f>IF(参照!G944="","",参照!G944)</f>
        <v>五島市民電力(株)_メニューB</v>
      </c>
      <c r="BB944" s="52">
        <f t="shared" si="45"/>
        <v>0</v>
      </c>
      <c r="BD944" s="52" t="str">
        <f>IF(参照!L944="","",参照!L944)</f>
        <v/>
      </c>
    </row>
    <row r="945" spans="47:56">
      <c r="AU945" s="52" t="str">
        <f>IF(参照!A945="","",参照!A945)</f>
        <v/>
      </c>
      <c r="AV945" s="52" t="str">
        <f>IF(参照!B945="","",参照!B945)</f>
        <v/>
      </c>
      <c r="AW945" s="52" t="str">
        <f>IF(参照!C945="","",参照!C945)</f>
        <v/>
      </c>
      <c r="AX945" s="52" t="str">
        <f>IF(参照!D945="","",参照!D945)</f>
        <v>メニューC(残差)</v>
      </c>
      <c r="AY945" s="52">
        <f>IF(参照!E945="","",参照!E945)</f>
        <v>4.4799999999999999E-4</v>
      </c>
      <c r="AZ945" s="52" t="str">
        <f>IF(参照!F945="","",参照!F945)</f>
        <v>五島市民電力(株)</v>
      </c>
      <c r="BA945" s="52" t="str">
        <f>IF(参照!G945="","",参照!G945)</f>
        <v>五島市民電力(株)_メニューC(残差)</v>
      </c>
      <c r="BB945" s="52">
        <f t="shared" si="45"/>
        <v>0.44800000000000001</v>
      </c>
      <c r="BD945" s="52" t="str">
        <f>IF(参照!L945="","",参照!L945)</f>
        <v/>
      </c>
    </row>
    <row r="946" spans="47:56">
      <c r="AU946" s="52" t="str">
        <f>IF(参照!A946="","",参照!A946)</f>
        <v/>
      </c>
      <c r="AV946" s="52" t="str">
        <f>IF(参照!B946="","",参照!B946)</f>
        <v/>
      </c>
      <c r="AW946" s="52" t="str">
        <f>IF(参照!C946="","",参照!C946)</f>
        <v/>
      </c>
      <c r="AX946" s="52" t="str">
        <f>IF(参照!D946="","",参照!D946)</f>
        <v>(参考値)事業者全体</v>
      </c>
      <c r="AY946" s="52">
        <f>IF(参照!E946="","",参照!E946)</f>
        <v>4.1299999999999996E-4</v>
      </c>
      <c r="AZ946" s="52" t="str">
        <f>IF(参照!F946="","",参照!F946)</f>
        <v>五島市民電力(株)</v>
      </c>
      <c r="BA946" s="52" t="str">
        <f>IF(参照!G946="","",参照!G946)</f>
        <v>五島市民電力(株)_(参考値)事業者全体</v>
      </c>
      <c r="BB946" s="52">
        <f t="shared" si="45"/>
        <v>0.41299999999999998</v>
      </c>
      <c r="BD946" s="52" t="str">
        <f>IF(参照!L946="","",参照!L946)</f>
        <v/>
      </c>
    </row>
    <row r="947" spans="47:56">
      <c r="AU947" s="52" t="str">
        <f>IF(参照!A947="","",参照!A947)</f>
        <v>A0597</v>
      </c>
      <c r="AV947" s="52" t="str">
        <f>IF(参照!B947="","",参照!B947)</f>
        <v>電力保全サービス(株)</v>
      </c>
      <c r="AW947" s="52">
        <f>IF(参照!C947="","",参照!C947)</f>
        <v>4.0000000000000002E-4</v>
      </c>
      <c r="AX947" s="52" t="str">
        <f>IF(参照!D947="","",参照!D947)</f>
        <v/>
      </c>
      <c r="AY947" s="52">
        <f>IF(参照!E947="","",参照!E947)</f>
        <v>3.4400000000000001E-4</v>
      </c>
      <c r="AZ947" s="52" t="str">
        <f>IF(参照!F947="","",参照!F947)</f>
        <v>電力保全サービス(株)</v>
      </c>
      <c r="BA947" s="52" t="str">
        <f>IF(参照!G947="","",参照!G947)</f>
        <v>電力保全サービス(株)_</v>
      </c>
      <c r="BB947" s="52">
        <f t="shared" si="45"/>
        <v>0.34400000000000003</v>
      </c>
      <c r="BD947" s="52" t="str">
        <f>IF(参照!L947="","",参照!L947)</f>
        <v/>
      </c>
    </row>
    <row r="948" spans="47:56">
      <c r="AU948" s="52" t="str">
        <f>IF(参照!A948="","",参照!A948)</f>
        <v>A0598</v>
      </c>
      <c r="AV948" s="52" t="str">
        <f>IF(参照!B948="","",参照!B948)</f>
        <v>リストプロパティーズ(株)</v>
      </c>
      <c r="AW948" s="52">
        <f>IF(参照!C948="","",参照!C948)</f>
        <v>5.0100000000000003E-4</v>
      </c>
      <c r="AX948" s="52" t="str">
        <f>IF(参照!D948="","",参照!D948)</f>
        <v/>
      </c>
      <c r="AY948" s="52">
        <f>IF(参照!E948="","",参照!E948)</f>
        <v>5.3799999999999996E-4</v>
      </c>
      <c r="AZ948" s="52" t="str">
        <f>IF(参照!F948="","",参照!F948)</f>
        <v>リストプロパティーズ(株)</v>
      </c>
      <c r="BA948" s="52" t="str">
        <f>IF(参照!G948="","",参照!G948)</f>
        <v>リストプロパティーズ(株)_</v>
      </c>
      <c r="BB948" s="52">
        <f t="shared" si="45"/>
        <v>0.53799999999999992</v>
      </c>
      <c r="BD948" s="52" t="str">
        <f>IF(参照!L948="","",参照!L948)</f>
        <v/>
      </c>
    </row>
    <row r="949" spans="47:56">
      <c r="AU949" s="52" t="str">
        <f>IF(参照!A949="","",参照!A949)</f>
        <v>A0600</v>
      </c>
      <c r="AV949" s="52" t="str">
        <f>IF(参照!B949="","",参照!B949)</f>
        <v>(株)インフォシステム</v>
      </c>
      <c r="AW949" s="52">
        <f>IF(参照!C949="","",参照!C949)</f>
        <v>4.44E-4</v>
      </c>
      <c r="AX949" s="52" t="str">
        <f>IF(参照!D949="","",参照!D949)</f>
        <v/>
      </c>
      <c r="AY949" s="52">
        <f>IF(参照!E949="","",参照!E949)</f>
        <v>4.7699999999999999E-4</v>
      </c>
      <c r="AZ949" s="52" t="str">
        <f>IF(参照!F949="","",参照!F949)</f>
        <v>(株)インフォシステム</v>
      </c>
      <c r="BA949" s="52" t="str">
        <f>IF(参照!G949="","",参照!G949)</f>
        <v>(株)インフォシステム_</v>
      </c>
      <c r="BB949" s="52">
        <f t="shared" si="45"/>
        <v>0.47699999999999998</v>
      </c>
      <c r="BD949" s="52" t="str">
        <f>IF(参照!L949="","",参照!L949)</f>
        <v/>
      </c>
    </row>
    <row r="950" spans="47:56">
      <c r="AU950" s="52" t="str">
        <f>IF(参照!A950="","",参照!A950)</f>
        <v>A0602</v>
      </c>
      <c r="AV950" s="52" t="str">
        <f>IF(参照!B950="","",参照!B950)</f>
        <v>(株)情熱電力</v>
      </c>
      <c r="AW950" s="52">
        <f>IF(参照!C950="","",参照!C950)</f>
        <v>5.2999999999999998E-4</v>
      </c>
      <c r="AX950" s="52" t="str">
        <f>IF(参照!D950="","",参照!D950)</f>
        <v/>
      </c>
      <c r="AY950" s="52">
        <f>IF(参照!E950="","",参照!E950)</f>
        <v>4.7399999999999997E-4</v>
      </c>
      <c r="AZ950" s="52" t="str">
        <f>IF(参照!F950="","",参照!F950)</f>
        <v>(株)情熱電力</v>
      </c>
      <c r="BA950" s="52" t="str">
        <f>IF(参照!G950="","",参照!G950)</f>
        <v>(株)情熱電力_</v>
      </c>
      <c r="BB950" s="52">
        <f t="shared" si="45"/>
        <v>0.47399999999999998</v>
      </c>
      <c r="BD950" s="52" t="str">
        <f>IF(参照!L950="","",参照!L950)</f>
        <v/>
      </c>
    </row>
    <row r="951" spans="47:56">
      <c r="AU951" s="52" t="str">
        <f>IF(参照!A951="","",参照!A951)</f>
        <v>A0603</v>
      </c>
      <c r="AV951" s="52" t="str">
        <f>IF(参照!B951="","",参照!B951)</f>
        <v>バンプーパワートレーディング合同会社</v>
      </c>
      <c r="AW951" s="52">
        <f>IF(参照!C951="","",参照!C951)</f>
        <v>6.8900000000000005E-4</v>
      </c>
      <c r="AX951" s="52" t="str">
        <f>IF(参照!D951="","",参照!D951)</f>
        <v/>
      </c>
      <c r="AY951" s="52">
        <f>IF(参照!E951="","",参照!E951)</f>
        <v>6.2200000000000005E-4</v>
      </c>
      <c r="AZ951" s="52" t="str">
        <f>IF(参照!F951="","",参照!F951)</f>
        <v>バンプーパワートレーディング合同会社</v>
      </c>
      <c r="BA951" s="52" t="str">
        <f>IF(参照!G951="","",参照!G951)</f>
        <v>バンプーパワートレーディング合同会社_</v>
      </c>
      <c r="BB951" s="52">
        <f t="shared" si="45"/>
        <v>0.622</v>
      </c>
      <c r="BD951" s="52" t="str">
        <f>IF(参照!L951="","",参照!L951)</f>
        <v/>
      </c>
    </row>
    <row r="952" spans="47:56">
      <c r="AU952" s="52" t="str">
        <f>IF(参照!A952="","",参照!A952)</f>
        <v>A0604</v>
      </c>
      <c r="AV952" s="52" t="str">
        <f>IF(参照!B952="","",参照!B952)</f>
        <v>(株)エイチティーピー</v>
      </c>
      <c r="AW952" s="52">
        <f>IF(参照!C952="","",参照!C952)</f>
        <v>3.0800000000000001E-4</v>
      </c>
      <c r="AX952" s="52" t="str">
        <f>IF(参照!D952="","",参照!D952)</f>
        <v/>
      </c>
      <c r="AY952" s="52">
        <f>IF(参照!E952="","",参照!E952)</f>
        <v>2.52E-4</v>
      </c>
      <c r="AZ952" s="52" t="str">
        <f>IF(参照!F952="","",参照!F952)</f>
        <v>(株)エイチティーピー</v>
      </c>
      <c r="BA952" s="52" t="str">
        <f>IF(参照!G952="","",参照!G952)</f>
        <v>(株)エイチティーピー_</v>
      </c>
      <c r="BB952" s="52">
        <f t="shared" si="45"/>
        <v>0.252</v>
      </c>
      <c r="BD952" s="52" t="str">
        <f>IF(参照!L952="","",参照!L952)</f>
        <v/>
      </c>
    </row>
    <row r="953" spans="47:56">
      <c r="AU953" s="52" t="str">
        <f>IF(参照!A953="","",参照!A953)</f>
        <v>A0605</v>
      </c>
      <c r="AV953" s="52" t="str">
        <f>IF(参照!B953="","",参照!B953)</f>
        <v>(株)センカク</v>
      </c>
      <c r="AW953" s="52">
        <f>IF(参照!C953="","",参照!C953)</f>
        <v>5.0799999999999999E-4</v>
      </c>
      <c r="AX953" s="52" t="str">
        <f>IF(参照!D953="","",参照!D953)</f>
        <v/>
      </c>
      <c r="AY953" s="52">
        <f>IF(参照!E953="","",参照!E953)</f>
        <v>5.4500000000000002E-4</v>
      </c>
      <c r="AZ953" s="52" t="str">
        <f>IF(参照!F953="","",参照!F953)</f>
        <v>(株)センカク</v>
      </c>
      <c r="BA953" s="52" t="str">
        <f>IF(参照!G953="","",参照!G953)</f>
        <v>(株)センカク_</v>
      </c>
      <c r="BB953" s="52">
        <f t="shared" si="45"/>
        <v>0.54500000000000004</v>
      </c>
      <c r="BD953" s="52" t="str">
        <f>IF(参照!L953="","",参照!L953)</f>
        <v/>
      </c>
    </row>
    <row r="954" spans="47:56">
      <c r="AU954" s="52" t="str">
        <f>IF(参照!A954="","",参照!A954)</f>
        <v>A0606</v>
      </c>
      <c r="AV954" s="52" t="str">
        <f>IF(参照!B954="","",参照!B954)</f>
        <v>新電力いばらき(株)</v>
      </c>
      <c r="AW954" s="52">
        <f>IF(参照!C954="","",参照!C954)</f>
        <v>4.1300000000000001E-4</v>
      </c>
      <c r="AX954" s="52" t="str">
        <f>IF(参照!D954="","",参照!D954)</f>
        <v/>
      </c>
      <c r="AY954" s="52">
        <f>IF(参照!E954="","",参照!E954)</f>
        <v>3.57E-4</v>
      </c>
      <c r="AZ954" s="52" t="str">
        <f>IF(参照!F954="","",参照!F954)</f>
        <v>新電力いばらき(株)</v>
      </c>
      <c r="BA954" s="52" t="str">
        <f>IF(参照!G954="","",参照!G954)</f>
        <v>新電力いばらき(株)_</v>
      </c>
      <c r="BB954" s="52">
        <f t="shared" si="45"/>
        <v>0.35699999999999998</v>
      </c>
      <c r="BD954" s="52" t="str">
        <f>IF(参照!L954="","",参照!L954)</f>
        <v/>
      </c>
    </row>
    <row r="955" spans="47:56">
      <c r="AU955" s="52" t="str">
        <f>IF(参照!A955="","",参照!A955)</f>
        <v>A0607</v>
      </c>
      <c r="AV955" s="52" t="str">
        <f>IF(参照!B955="","",参照!B955)</f>
        <v>緑屋電気(株)</v>
      </c>
      <c r="AW955" s="52">
        <f>IF(参照!C955="","",参照!C955)</f>
        <v>4.4700000000000002E-4</v>
      </c>
      <c r="AX955" s="52" t="str">
        <f>IF(参照!D955="","",参照!D955)</f>
        <v/>
      </c>
      <c r="AY955" s="52">
        <f>IF(参照!E955="","",参照!E955)</f>
        <v>4.8700000000000002E-4</v>
      </c>
      <c r="AZ955" s="52" t="str">
        <f>IF(参照!F955="","",参照!F955)</f>
        <v>緑屋電気(株)</v>
      </c>
      <c r="BA955" s="52" t="str">
        <f>IF(参照!G955="","",参照!G955)</f>
        <v>緑屋電気(株)_</v>
      </c>
      <c r="BB955" s="52">
        <f t="shared" si="45"/>
        <v>0.48700000000000004</v>
      </c>
      <c r="BD955" s="52" t="str">
        <f>IF(参照!L955="","",参照!L955)</f>
        <v/>
      </c>
    </row>
    <row r="956" spans="47:56">
      <c r="AU956" s="52" t="str">
        <f>IF(参照!A956="","",参照!A956)</f>
        <v>A0609</v>
      </c>
      <c r="AV956" s="52" t="str">
        <f>IF(参照!B956="","",参照!B956)</f>
        <v>(株)ミナサポ</v>
      </c>
      <c r="AW956" s="52">
        <f>IF(参照!C956="","",参照!C956)</f>
        <v>3.1700000000000001E-4</v>
      </c>
      <c r="AX956" s="52" t="str">
        <f>IF(参照!D956="","",参照!D956)</f>
        <v/>
      </c>
      <c r="AY956" s="52">
        <f>IF(参照!E956="","",参照!E956)</f>
        <v>2.9999999999999997E-4</v>
      </c>
      <c r="AZ956" s="52" t="str">
        <f>IF(参照!F956="","",参照!F956)</f>
        <v>(株)ミナサポ</v>
      </c>
      <c r="BA956" s="52" t="str">
        <f>IF(参照!G956="","",参照!G956)</f>
        <v>(株)ミナサポ_</v>
      </c>
      <c r="BB956" s="52">
        <f t="shared" si="45"/>
        <v>0.3</v>
      </c>
      <c r="BD956" s="52" t="str">
        <f>IF(参照!L956="","",参照!L956)</f>
        <v/>
      </c>
    </row>
    <row r="957" spans="47:56">
      <c r="AU957" s="52" t="str">
        <f>IF(参照!A957="","",参照!A957)</f>
        <v>A0610</v>
      </c>
      <c r="AV957" s="52" t="str">
        <f>IF(参照!B957="","",参照!B957)</f>
        <v>唐津電力(株)</v>
      </c>
      <c r="AW957" s="52">
        <f>IF(参照!C957="","",参照!C957)</f>
        <v>3.9300000000000001E-4</v>
      </c>
      <c r="AX957" s="52" t="str">
        <f>IF(参照!D957="","",参照!D957)</f>
        <v/>
      </c>
      <c r="AY957" s="52">
        <f>IF(参照!E957="","",参照!E957)</f>
        <v>3.3700000000000001E-4</v>
      </c>
      <c r="AZ957" s="52" t="str">
        <f>IF(参照!F957="","",参照!F957)</f>
        <v>唐津電力(株)</v>
      </c>
      <c r="BA957" s="52" t="str">
        <f>IF(参照!G957="","",参照!G957)</f>
        <v>唐津電力(株)_</v>
      </c>
      <c r="BB957" s="52">
        <f t="shared" si="45"/>
        <v>0.33700000000000002</v>
      </c>
      <c r="BD957" s="52" t="str">
        <f>IF(参照!L957="","",参照!L957)</f>
        <v/>
      </c>
    </row>
    <row r="958" spans="47:56">
      <c r="AU958" s="52" t="str">
        <f>IF(参照!A958="","",参照!A958)</f>
        <v>A0611</v>
      </c>
      <c r="AV958" s="52" t="str">
        <f>IF(参照!B958="","",参照!B958)</f>
        <v>ＲＥ１００電力(株)</v>
      </c>
      <c r="AW958" s="52">
        <f>IF(参照!C958="","",参照!C958)</f>
        <v>1.6000000000000001E-4</v>
      </c>
      <c r="AX958" s="52" t="str">
        <f>IF(参照!D958="","",参照!D958)</f>
        <v>メニューA</v>
      </c>
      <c r="AY958" s="52">
        <f>IF(参照!E958="","",参照!E958)</f>
        <v>0</v>
      </c>
      <c r="AZ958" s="52" t="str">
        <f>IF(参照!F958="","",参照!F958)</f>
        <v>ＲＥ１００電力(株)</v>
      </c>
      <c r="BA958" s="52" t="str">
        <f>IF(参照!G958="","",参照!G958)</f>
        <v>ＲＥ１００電力(株)_メニューA</v>
      </c>
      <c r="BB958" s="52">
        <f t="shared" si="45"/>
        <v>0</v>
      </c>
      <c r="BD958" s="52" t="str">
        <f>IF(参照!L958="","",参照!L958)</f>
        <v/>
      </c>
    </row>
    <row r="959" spans="47:56">
      <c r="AU959" s="52" t="str">
        <f>IF(参照!A959="","",参照!A959)</f>
        <v/>
      </c>
      <c r="AV959" s="52" t="str">
        <f>IF(参照!B959="","",参照!B959)</f>
        <v/>
      </c>
      <c r="AW959" s="52" t="str">
        <f>IF(参照!C959="","",参照!C959)</f>
        <v/>
      </c>
      <c r="AX959" s="52" t="str">
        <f>IF(参照!D959="","",参照!D959)</f>
        <v>メニューB(残差)</v>
      </c>
      <c r="AY959" s="52">
        <f>IF(参照!E959="","",参照!E959)</f>
        <v>8.7100000000000003E-4</v>
      </c>
      <c r="AZ959" s="52" t="str">
        <f>IF(参照!F959="","",参照!F959)</f>
        <v>ＲＥ１００電力(株)</v>
      </c>
      <c r="BA959" s="52" t="str">
        <f>IF(参照!G959="","",参照!G959)</f>
        <v>ＲＥ１００電力(株)_メニューB(残差)</v>
      </c>
      <c r="BB959" s="52">
        <f t="shared" si="45"/>
        <v>0.871</v>
      </c>
      <c r="BD959" s="52" t="str">
        <f>IF(参照!L959="","",参照!L959)</f>
        <v/>
      </c>
    </row>
    <row r="960" spans="47:56">
      <c r="AU960" s="52" t="str">
        <f>IF(参照!A960="","",参照!A960)</f>
        <v/>
      </c>
      <c r="AV960" s="52" t="str">
        <f>IF(参照!B960="","",参照!B960)</f>
        <v/>
      </c>
      <c r="AW960" s="52" t="str">
        <f>IF(参照!C960="","",参照!C960)</f>
        <v/>
      </c>
      <c r="AX960" s="52" t="str">
        <f>IF(参照!D960="","",参照!D960)</f>
        <v>(参考値)事業者全体</v>
      </c>
      <c r="AY960" s="52">
        <f>IF(参照!E960="","",参照!E960)</f>
        <v>0</v>
      </c>
      <c r="AZ960" s="52" t="str">
        <f>IF(参照!F960="","",参照!F960)</f>
        <v>ＲＥ１００電力(株)</v>
      </c>
      <c r="BA960" s="52" t="str">
        <f>IF(参照!G960="","",参照!G960)</f>
        <v>ＲＥ１００電力(株)_(参考値)事業者全体</v>
      </c>
      <c r="BB960" s="52">
        <f t="shared" si="45"/>
        <v>0</v>
      </c>
      <c r="BD960" s="52" t="str">
        <f>IF(参照!L960="","",参照!L960)</f>
        <v/>
      </c>
    </row>
    <row r="961" spans="47:56">
      <c r="AU961" s="52" t="str">
        <f>IF(参照!A961="","",参照!A961)</f>
        <v>A0615</v>
      </c>
      <c r="AV961" s="52" t="str">
        <f>IF(参照!B961="","",参照!B961)</f>
        <v>(株)イーネットワーク</v>
      </c>
      <c r="AW961" s="52">
        <f>IF(参照!C961="","",参照!C961)</f>
        <v>4.5100000000000001E-4</v>
      </c>
      <c r="AX961" s="52" t="str">
        <f>IF(参照!D961="","",参照!D961)</f>
        <v/>
      </c>
      <c r="AY961" s="52">
        <f>IF(参照!E961="","",参照!E961)</f>
        <v>3.9500000000000001E-4</v>
      </c>
      <c r="AZ961" s="52" t="str">
        <f>IF(参照!F961="","",参照!F961)</f>
        <v>(株)イーネットワーク</v>
      </c>
      <c r="BA961" s="52" t="str">
        <f>IF(参照!G961="","",参照!G961)</f>
        <v>(株)イーネットワーク_</v>
      </c>
      <c r="BB961" s="52">
        <f t="shared" si="45"/>
        <v>0.39500000000000002</v>
      </c>
      <c r="BD961" s="52" t="str">
        <f>IF(参照!L961="","",参照!L961)</f>
        <v/>
      </c>
    </row>
    <row r="962" spans="47:56">
      <c r="AU962" s="52" t="str">
        <f>IF(参照!A962="","",参照!A962)</f>
        <v>A0617</v>
      </c>
      <c r="AV962" s="52" t="str">
        <f>IF(参照!B962="","",参照!B962)</f>
        <v>スマートエコエナジー(株)</v>
      </c>
      <c r="AW962" s="52">
        <f>IF(参照!C962="","",参照!C962)</f>
        <v>4.1800000000000002E-4</v>
      </c>
      <c r="AX962" s="52" t="str">
        <f>IF(参照!D962="","",参照!D962)</f>
        <v>メニューA</v>
      </c>
      <c r="AY962" s="52">
        <f>IF(参照!E962="","",参照!E962)</f>
        <v>0</v>
      </c>
      <c r="AZ962" s="52" t="str">
        <f>IF(参照!F962="","",参照!F962)</f>
        <v>スマートエコエナジー(株)</v>
      </c>
      <c r="BA962" s="52" t="str">
        <f>IF(参照!G962="","",参照!G962)</f>
        <v>スマートエコエナジー(株)_メニューA</v>
      </c>
      <c r="BB962" s="52">
        <f t="shared" si="45"/>
        <v>0</v>
      </c>
      <c r="BD962" s="52" t="str">
        <f>IF(参照!L962="","",参照!L962)</f>
        <v/>
      </c>
    </row>
    <row r="963" spans="47:56">
      <c r="AU963" s="52" t="str">
        <f>IF(参照!A963="","",参照!A963)</f>
        <v/>
      </c>
      <c r="AV963" s="52" t="str">
        <f>IF(参照!B963="","",参照!B963)</f>
        <v/>
      </c>
      <c r="AW963" s="52" t="str">
        <f>IF(参照!C963="","",参照!C963)</f>
        <v/>
      </c>
      <c r="AX963" s="52" t="str">
        <f>IF(参照!D963="","",参照!D963)</f>
        <v>メニューB</v>
      </c>
      <c r="AY963" s="52">
        <f>IF(参照!E963="","",参照!E963)</f>
        <v>2.0000000000000001E-4</v>
      </c>
      <c r="AZ963" s="52" t="str">
        <f>IF(参照!F963="","",参照!F963)</f>
        <v>スマートエコエナジー(株)</v>
      </c>
      <c r="BA963" s="52" t="str">
        <f>IF(参照!G963="","",参照!G963)</f>
        <v>スマートエコエナジー(株)_メニューB</v>
      </c>
      <c r="BB963" s="52">
        <f t="shared" si="45"/>
        <v>0.2</v>
      </c>
      <c r="BD963" s="52" t="str">
        <f>IF(参照!L963="","",参照!L963)</f>
        <v/>
      </c>
    </row>
    <row r="964" spans="47:56">
      <c r="AU964" s="52" t="str">
        <f>IF(参照!A964="","",参照!A964)</f>
        <v/>
      </c>
      <c r="AV964" s="52" t="str">
        <f>IF(参照!B964="","",参照!B964)</f>
        <v/>
      </c>
      <c r="AW964" s="52" t="str">
        <f>IF(参照!C964="","",参照!C964)</f>
        <v/>
      </c>
      <c r="AX964" s="52" t="str">
        <f>IF(参照!D964="","",参照!D964)</f>
        <v>メニューC(残差)</v>
      </c>
      <c r="AY964" s="52">
        <f>IF(参照!E964="","",参照!E964)</f>
        <v>4.2400000000000001E-4</v>
      </c>
      <c r="AZ964" s="52" t="str">
        <f>IF(参照!F964="","",参照!F964)</f>
        <v>スマートエコエナジー(株)</v>
      </c>
      <c r="BA964" s="52" t="str">
        <f>IF(参照!G964="","",参照!G964)</f>
        <v>スマートエコエナジー(株)_メニューC(残差)</v>
      </c>
      <c r="BB964" s="52">
        <f t="shared" si="45"/>
        <v>0.42399999999999999</v>
      </c>
      <c r="BD964" s="52" t="str">
        <f>IF(参照!L964="","",参照!L964)</f>
        <v/>
      </c>
    </row>
    <row r="965" spans="47:56">
      <c r="AU965" s="52" t="str">
        <f>IF(参照!A965="","",参照!A965)</f>
        <v/>
      </c>
      <c r="AV965" s="52" t="str">
        <f>IF(参照!B965="","",参照!B965)</f>
        <v/>
      </c>
      <c r="AW965" s="52" t="str">
        <f>IF(参照!C965="","",参照!C965)</f>
        <v/>
      </c>
      <c r="AX965" s="52" t="str">
        <f>IF(参照!D965="","",参照!D965)</f>
        <v>(参考値)事業者全体</v>
      </c>
      <c r="AY965" s="52">
        <f>IF(参照!E965="","",参照!E965)</f>
        <v>3.6099999999999999E-4</v>
      </c>
      <c r="AZ965" s="52" t="str">
        <f>IF(参照!F965="","",参照!F965)</f>
        <v>スマートエコエナジー(株)</v>
      </c>
      <c r="BA965" s="52" t="str">
        <f>IF(参照!G965="","",参照!G965)</f>
        <v>スマートエコエナジー(株)_(参考値)事業者全体</v>
      </c>
      <c r="BB965" s="52">
        <f t="shared" ref="BB965:BB1028" si="46">AY965*1000</f>
        <v>0.36099999999999999</v>
      </c>
      <c r="BD965" s="52" t="str">
        <f>IF(参照!L965="","",参照!L965)</f>
        <v/>
      </c>
    </row>
    <row r="966" spans="47:56">
      <c r="AU966" s="52" t="str">
        <f>IF(参照!A966="","",参照!A966)</f>
        <v>A0620</v>
      </c>
      <c r="AV966" s="52" t="str">
        <f>IF(参照!B966="","",参照!B966)</f>
        <v>(株)ＬＥＮＥＴＳ</v>
      </c>
      <c r="AW966" s="52">
        <f>IF(参照!C966="","",参照!C966)</f>
        <v>4.9700000000000005E-4</v>
      </c>
      <c r="AX966" s="52" t="str">
        <f>IF(参照!D966="","",参照!D966)</f>
        <v/>
      </c>
      <c r="AY966" s="52">
        <f>IF(参照!E966="","",参照!E966)</f>
        <v>5.4199999999999995E-4</v>
      </c>
      <c r="AZ966" s="52" t="str">
        <f>IF(参照!F966="","",参照!F966)</f>
        <v>(株)ＬＥＮＥＴＳ</v>
      </c>
      <c r="BA966" s="52" t="str">
        <f>IF(参照!G966="","",参照!G966)</f>
        <v>(株)ＬＥＮＥＴＳ_</v>
      </c>
      <c r="BB966" s="52">
        <f t="shared" si="46"/>
        <v>0.54199999999999993</v>
      </c>
      <c r="BD966" s="52" t="str">
        <f>IF(参照!L966="","",参照!L966)</f>
        <v/>
      </c>
    </row>
    <row r="967" spans="47:56">
      <c r="AU967" s="52" t="str">
        <f>IF(参照!A967="","",参照!A967)</f>
        <v>A0622</v>
      </c>
      <c r="AV967" s="52" t="str">
        <f>IF(参照!B967="","",参照!B967)</f>
        <v>アイエスジー(株)</v>
      </c>
      <c r="AW967" s="52">
        <f>IF(参照!C967="","",参照!C967)</f>
        <v>5.71E-4</v>
      </c>
      <c r="AX967" s="52" t="str">
        <f>IF(参照!D967="","",参照!D967)</f>
        <v/>
      </c>
      <c r="AY967" s="52">
        <f>IF(参照!E967="","",参照!E967)</f>
        <v>5.1500000000000005E-4</v>
      </c>
      <c r="AZ967" s="52" t="str">
        <f>IF(参照!F967="","",参照!F967)</f>
        <v>アイエスジー(株)</v>
      </c>
      <c r="BA967" s="52" t="str">
        <f>IF(参照!G967="","",参照!G967)</f>
        <v>アイエスジー(株)_</v>
      </c>
      <c r="BB967" s="52">
        <f t="shared" si="46"/>
        <v>0.51500000000000001</v>
      </c>
      <c r="BD967" s="52" t="str">
        <f>IF(参照!L967="","",参照!L967)</f>
        <v/>
      </c>
    </row>
    <row r="968" spans="47:56">
      <c r="AU968" s="52" t="str">
        <f>IF(参照!A968="","",参照!A968)</f>
        <v>A0623</v>
      </c>
      <c r="AV968" s="52" t="str">
        <f>IF(参照!B968="","",参照!B968)</f>
        <v>(株)富士山電力</v>
      </c>
      <c r="AW968" s="52">
        <f>IF(参照!C968="","",参照!C968)</f>
        <v>4.8200000000000001E-4</v>
      </c>
      <c r="AX968" s="52" t="str">
        <f>IF(参照!D968="","",参照!D968)</f>
        <v/>
      </c>
      <c r="AY968" s="52">
        <f>IF(参照!E968="","",参照!E968)</f>
        <v>5.04E-4</v>
      </c>
      <c r="AZ968" s="52" t="str">
        <f>IF(参照!F968="","",参照!F968)</f>
        <v>(株)富士山電力</v>
      </c>
      <c r="BA968" s="52" t="str">
        <f>IF(参照!G968="","",参照!G968)</f>
        <v>(株)富士山電力_</v>
      </c>
      <c r="BB968" s="52">
        <f t="shared" si="46"/>
        <v>0.504</v>
      </c>
      <c r="BD968" s="52" t="str">
        <f>IF(参照!L968="","",参照!L968)</f>
        <v/>
      </c>
    </row>
    <row r="969" spans="47:56">
      <c r="AU969" s="52" t="str">
        <f>IF(参照!A969="","",参照!A969)</f>
        <v>A0624</v>
      </c>
      <c r="AV969" s="52" t="str">
        <f>IF(参照!B969="","",参照!B969)</f>
        <v>(株)エネクル(旧：堀川産業(株))</v>
      </c>
      <c r="AW969" s="52">
        <f>IF(参照!C969="","",参照!C969)</f>
        <v>3.6400000000000001E-4</v>
      </c>
      <c r="AX969" s="52" t="str">
        <f>IF(参照!D969="","",参照!D969)</f>
        <v/>
      </c>
      <c r="AY969" s="52">
        <f>IF(参照!E969="","",参照!E969)</f>
        <v>3.0800000000000001E-4</v>
      </c>
      <c r="AZ969" s="52" t="str">
        <f>IF(参照!F969="","",参照!F969)</f>
        <v>(株)エネクル(旧：堀川産業(株))</v>
      </c>
      <c r="BA969" s="52" t="str">
        <f>IF(参照!G969="","",参照!G969)</f>
        <v>(株)エネクル(旧：堀川産業(株))_</v>
      </c>
      <c r="BB969" s="52">
        <f t="shared" si="46"/>
        <v>0.308</v>
      </c>
      <c r="BD969" s="52" t="str">
        <f>IF(参照!L969="","",参照!L969)</f>
        <v/>
      </c>
    </row>
    <row r="970" spans="47:56">
      <c r="AU970" s="52" t="str">
        <f>IF(参照!A970="","",参照!A970)</f>
        <v>A0627</v>
      </c>
      <c r="AV970" s="52" t="str">
        <f>IF(参照!B970="","",参照!B970)</f>
        <v>フィンテックラボ協同組合</v>
      </c>
      <c r="AW970" s="52">
        <f>IF(参照!C970="","",参照!C970)</f>
        <v>4.9600000000000002E-4</v>
      </c>
      <c r="AX970" s="52" t="str">
        <f>IF(参照!D970="","",参照!D970)</f>
        <v/>
      </c>
      <c r="AY970" s="52">
        <f>IF(参照!E970="","",参照!E970)</f>
        <v>5.4699999999999996E-4</v>
      </c>
      <c r="AZ970" s="52" t="str">
        <f>IF(参照!F970="","",参照!F970)</f>
        <v>フィンテックラボ協同組合</v>
      </c>
      <c r="BA970" s="52" t="str">
        <f>IF(参照!G970="","",参照!G970)</f>
        <v>フィンテックラボ協同組合_</v>
      </c>
      <c r="BB970" s="52">
        <f t="shared" si="46"/>
        <v>0.54699999999999993</v>
      </c>
      <c r="BD970" s="52" t="str">
        <f>IF(参照!L970="","",参照!L970)</f>
        <v/>
      </c>
    </row>
    <row r="971" spans="47:56">
      <c r="AU971" s="52" t="str">
        <f>IF(参照!A971="","",参照!A971)</f>
        <v>A0629</v>
      </c>
      <c r="AV971" s="52" t="str">
        <f>IF(参照!B971="","",参照!B971)</f>
        <v>新電力新潟(株)</v>
      </c>
      <c r="AW971" s="52">
        <f>IF(参照!C971="","",参照!C971)</f>
        <v>3.79E-4</v>
      </c>
      <c r="AX971" s="52" t="str">
        <f>IF(参照!D971="","",参照!D971)</f>
        <v/>
      </c>
      <c r="AY971" s="52">
        <f>IF(参照!E971="","",参照!E971)</f>
        <v>3.2299999999999999E-4</v>
      </c>
      <c r="AZ971" s="52" t="str">
        <f>IF(参照!F971="","",参照!F971)</f>
        <v>新電力新潟(株)</v>
      </c>
      <c r="BA971" s="52" t="str">
        <f>IF(参照!G971="","",参照!G971)</f>
        <v>新電力新潟(株)_</v>
      </c>
      <c r="BB971" s="52">
        <f t="shared" si="46"/>
        <v>0.32300000000000001</v>
      </c>
      <c r="BD971" s="52" t="str">
        <f>IF(参照!L971="","",参照!L971)</f>
        <v/>
      </c>
    </row>
    <row r="972" spans="47:56">
      <c r="AU972" s="52" t="str">
        <f>IF(参照!A972="","",参照!A972)</f>
        <v>A0630</v>
      </c>
      <c r="AV972" s="52" t="str">
        <f>IF(参照!B972="","",参照!B972)</f>
        <v>(株)タケエイでんき(旧：(株)横須賀アーバンウッドパワー)</v>
      </c>
      <c r="AW972" s="52">
        <f>IF(参照!C972="","",参照!C972)</f>
        <v>1.15E-4</v>
      </c>
      <c r="AX972" s="52" t="str">
        <f>IF(参照!D972="","",参照!D972)</f>
        <v/>
      </c>
      <c r="AY972" s="52">
        <f>IF(参照!E972="","",参照!E972)</f>
        <v>4.4799999999999999E-4</v>
      </c>
      <c r="AZ972" s="52" t="str">
        <f>IF(参照!F972="","",参照!F972)</f>
        <v>(株)タケエイでんき(旧：(株)横須賀アーバンウッドパワー)</v>
      </c>
      <c r="BA972" s="52" t="str">
        <f>IF(参照!G972="","",参照!G972)</f>
        <v>(株)タケエイでんき(旧：(株)横須賀アーバンウッドパワー)_</v>
      </c>
      <c r="BB972" s="52">
        <f t="shared" si="46"/>
        <v>0.44800000000000001</v>
      </c>
      <c r="BD972" s="52" t="str">
        <f>IF(参照!L972="","",参照!L972)</f>
        <v/>
      </c>
    </row>
    <row r="973" spans="47:56">
      <c r="AU973" s="52" t="str">
        <f>IF(参照!A973="","",参照!A973)</f>
        <v>A0631</v>
      </c>
      <c r="AV973" s="52" t="str">
        <f>IF(参照!B973="","",参照!B973)</f>
        <v>気仙沼グリーンエナジー(株)</v>
      </c>
      <c r="AW973" s="52">
        <f>IF(参照!C973="","",参照!C973)</f>
        <v>2.7900000000000001E-4</v>
      </c>
      <c r="AX973" s="52" t="str">
        <f>IF(参照!D973="","",参照!D973)</f>
        <v>メニューA</v>
      </c>
      <c r="AY973" s="52">
        <f>IF(参照!E973="","",参照!E973)</f>
        <v>0</v>
      </c>
      <c r="AZ973" s="52" t="str">
        <f>IF(参照!F973="","",参照!F973)</f>
        <v>気仙沼グリーンエナジー(株)</v>
      </c>
      <c r="BA973" s="52" t="str">
        <f>IF(参照!G973="","",参照!G973)</f>
        <v>気仙沼グリーンエナジー(株)_メニューA</v>
      </c>
      <c r="BB973" s="52">
        <f t="shared" si="46"/>
        <v>0</v>
      </c>
      <c r="BD973" s="52" t="str">
        <f>IF(参照!L973="","",参照!L973)</f>
        <v/>
      </c>
    </row>
    <row r="974" spans="47:56">
      <c r="AU974" s="52" t="str">
        <f>IF(参照!A974="","",参照!A974)</f>
        <v/>
      </c>
      <c r="AV974" s="52" t="str">
        <f>IF(参照!B974="","",参照!B974)</f>
        <v/>
      </c>
      <c r="AW974" s="52" t="str">
        <f>IF(参照!C974="","",参照!C974)</f>
        <v/>
      </c>
      <c r="AX974" s="52" t="str">
        <f>IF(参照!D974="","",参照!D974)</f>
        <v>メニューB(残差)</v>
      </c>
      <c r="AY974" s="52">
        <f>IF(参照!E974="","",参照!E974)</f>
        <v>5.4199999999999995E-4</v>
      </c>
      <c r="AZ974" s="52" t="str">
        <f>IF(参照!F974="","",参照!F974)</f>
        <v>気仙沼グリーンエナジー(株)</v>
      </c>
      <c r="BA974" s="52" t="str">
        <f>IF(参照!G974="","",参照!G974)</f>
        <v>気仙沼グリーンエナジー(株)_メニューB(残差)</v>
      </c>
      <c r="BB974" s="52">
        <f t="shared" si="46"/>
        <v>0.54199999999999993</v>
      </c>
      <c r="BD974" s="52" t="str">
        <f>IF(参照!L974="","",参照!L974)</f>
        <v/>
      </c>
    </row>
    <row r="975" spans="47:56">
      <c r="AU975" s="52" t="str">
        <f>IF(参照!A975="","",参照!A975)</f>
        <v/>
      </c>
      <c r="AV975" s="52" t="str">
        <f>IF(参照!B975="","",参照!B975)</f>
        <v/>
      </c>
      <c r="AW975" s="52" t="str">
        <f>IF(参照!C975="","",参照!C975)</f>
        <v/>
      </c>
      <c r="AX975" s="52" t="str">
        <f>IF(参照!D975="","",参照!D975)</f>
        <v>(参考値)事業者全体</v>
      </c>
      <c r="AY975" s="52">
        <f>IF(参照!E975="","",参照!E975)</f>
        <v>5.4699999999999996E-4</v>
      </c>
      <c r="AZ975" s="52" t="str">
        <f>IF(参照!F975="","",参照!F975)</f>
        <v>気仙沼グリーンエナジー(株)</v>
      </c>
      <c r="BA975" s="52" t="str">
        <f>IF(参照!G975="","",参照!G975)</f>
        <v>気仙沼グリーンエナジー(株)_(参考値)事業者全体</v>
      </c>
      <c r="BB975" s="52">
        <f t="shared" si="46"/>
        <v>0.54699999999999993</v>
      </c>
      <c r="BD975" s="52" t="str">
        <f>IF(参照!L975="","",参照!L975)</f>
        <v/>
      </c>
    </row>
    <row r="976" spans="47:56">
      <c r="AU976" s="52" t="str">
        <f>IF(参照!A976="","",参照!A976)</f>
        <v>A0632</v>
      </c>
      <c r="AV976" s="52" t="str">
        <f>IF(参照!B976="","",参照!B976)</f>
        <v>(株)ユーラスグリーンエナジー</v>
      </c>
      <c r="AW976" s="52">
        <f>IF(参照!C976="","",参照!C976)</f>
        <v>3.1199999999999999E-4</v>
      </c>
      <c r="AX976" s="52" t="str">
        <f>IF(参照!D976="","",参照!D976)</f>
        <v>メニューA</v>
      </c>
      <c r="AY976" s="52">
        <f>IF(参照!E976="","",参照!E976)</f>
        <v>0</v>
      </c>
      <c r="AZ976" s="52" t="str">
        <f>IF(参照!F976="","",参照!F976)</f>
        <v>(株)ユーラスグリーンエナジー</v>
      </c>
      <c r="BA976" s="52" t="str">
        <f>IF(参照!G976="","",参照!G976)</f>
        <v>(株)ユーラスグリーンエナジー_メニューA</v>
      </c>
      <c r="BB976" s="52">
        <f t="shared" si="46"/>
        <v>0</v>
      </c>
      <c r="BD976" s="52" t="str">
        <f>IF(参照!L976="","",参照!L976)</f>
        <v/>
      </c>
    </row>
    <row r="977" spans="47:56">
      <c r="AU977" s="52" t="str">
        <f>IF(参照!A977="","",参照!A977)</f>
        <v/>
      </c>
      <c r="AV977" s="52" t="str">
        <f>IF(参照!B977="","",参照!B977)</f>
        <v/>
      </c>
      <c r="AW977" s="52" t="str">
        <f>IF(参照!C977="","",参照!C977)</f>
        <v/>
      </c>
      <c r="AX977" s="52" t="str">
        <f>IF(参照!D977="","",参照!D977)</f>
        <v>メニューB(残差)</v>
      </c>
      <c r="AY977" s="52">
        <f>IF(参照!E977="","",参照!E977)</f>
        <v>0</v>
      </c>
      <c r="AZ977" s="52" t="str">
        <f>IF(参照!F977="","",参照!F977)</f>
        <v>(株)ユーラスグリーンエナジー</v>
      </c>
      <c r="BA977" s="52" t="str">
        <f>IF(参照!G977="","",参照!G977)</f>
        <v>(株)ユーラスグリーンエナジー_メニューB(残差)</v>
      </c>
      <c r="BB977" s="52">
        <f t="shared" si="46"/>
        <v>0</v>
      </c>
      <c r="BD977" s="52" t="str">
        <f>IF(参照!L977="","",参照!L977)</f>
        <v/>
      </c>
    </row>
    <row r="978" spans="47:56">
      <c r="AU978" s="52" t="str">
        <f>IF(参照!A978="","",参照!A978)</f>
        <v/>
      </c>
      <c r="AV978" s="52" t="str">
        <f>IF(参照!B978="","",参照!B978)</f>
        <v/>
      </c>
      <c r="AW978" s="52" t="str">
        <f>IF(参照!C978="","",参照!C978)</f>
        <v/>
      </c>
      <c r="AX978" s="52" t="str">
        <f>IF(参照!D978="","",参照!D978)</f>
        <v>(参考値)事業者全体</v>
      </c>
      <c r="AY978" s="52">
        <f>IF(参照!E978="","",参照!E978)</f>
        <v>2.1999999999999999E-5</v>
      </c>
      <c r="AZ978" s="52" t="str">
        <f>IF(参照!F978="","",参照!F978)</f>
        <v>(株)ユーラスグリーンエナジー</v>
      </c>
      <c r="BA978" s="52" t="str">
        <f>IF(参照!G978="","",参照!G978)</f>
        <v>(株)ユーラスグリーンエナジー_(参考値)事業者全体</v>
      </c>
      <c r="BB978" s="52">
        <f t="shared" si="46"/>
        <v>2.1999999999999999E-2</v>
      </c>
      <c r="BD978" s="52" t="str">
        <f>IF(参照!L978="","",参照!L978)</f>
        <v/>
      </c>
    </row>
    <row r="979" spans="47:56">
      <c r="AU979" s="52" t="str">
        <f>IF(参照!A979="","",参照!A979)</f>
        <v>A0633</v>
      </c>
      <c r="AV979" s="52" t="str">
        <f>IF(参照!B979="","",参照!B979)</f>
        <v>(株)サイホープロパティーズ</v>
      </c>
      <c r="AW979" s="52">
        <f>IF(参照!C979="","",参照!C979)</f>
        <v>5.8200000000000005E-4</v>
      </c>
      <c r="AX979" s="52" t="str">
        <f>IF(参照!D979="","",参照!D979)</f>
        <v/>
      </c>
      <c r="AY979" s="52">
        <f>IF(参照!E979="","",参照!E979)</f>
        <v>6.5300000000000004E-4</v>
      </c>
      <c r="AZ979" s="52" t="str">
        <f>IF(参照!F979="","",参照!F979)</f>
        <v>(株)サイホープロパティーズ</v>
      </c>
      <c r="BA979" s="52" t="str">
        <f>IF(参照!G979="","",参照!G979)</f>
        <v>(株)サイホープロパティーズ_</v>
      </c>
      <c r="BB979" s="52">
        <f t="shared" si="46"/>
        <v>0.65300000000000002</v>
      </c>
      <c r="BD979" s="52" t="str">
        <f>IF(参照!L979="","",参照!L979)</f>
        <v/>
      </c>
    </row>
    <row r="980" spans="47:56">
      <c r="AU980" s="52" t="str">
        <f>IF(参照!A980="","",参照!A980)</f>
        <v>A0636</v>
      </c>
      <c r="AV980" s="52" t="str">
        <f>IF(参照!B980="","",参照!B980)</f>
        <v>生活協同組合コープながの</v>
      </c>
      <c r="AW980" s="52">
        <f>IF(参照!C980="","",参照!C980)</f>
        <v>3.7199999999999999E-4</v>
      </c>
      <c r="AX980" s="52" t="str">
        <f>IF(参照!D980="","",参照!D980)</f>
        <v/>
      </c>
      <c r="AY980" s="52">
        <f>IF(参照!E980="","",参照!E980)</f>
        <v>3.1599999999999998E-4</v>
      </c>
      <c r="AZ980" s="52" t="str">
        <f>IF(参照!F980="","",参照!F980)</f>
        <v>生活協同組合コープながの</v>
      </c>
      <c r="BA980" s="52" t="str">
        <f>IF(参照!G980="","",参照!G980)</f>
        <v>生活協同組合コープながの_</v>
      </c>
      <c r="BB980" s="52">
        <f t="shared" si="46"/>
        <v>0.316</v>
      </c>
      <c r="BD980" s="52" t="str">
        <f>IF(参照!L980="","",参照!L980)</f>
        <v/>
      </c>
    </row>
    <row r="981" spans="47:56">
      <c r="AU981" s="52" t="str">
        <f>IF(参照!A981="","",参照!A981)</f>
        <v>A0637</v>
      </c>
      <c r="AV981" s="52" t="str">
        <f>IF(参照!B981="","",参照!B981)</f>
        <v>京セラ関電エナジー合同会社</v>
      </c>
      <c r="AW981" s="52">
        <f>IF(参照!C981="","",参照!C981)</f>
        <v>6.3699999999999998E-4</v>
      </c>
      <c r="AX981" s="52" t="str">
        <f>IF(参照!D981="","",参照!D981)</f>
        <v/>
      </c>
      <c r="AY981" s="52">
        <f>IF(参照!E981="","",参照!E981)</f>
        <v>6.0300000000000002E-4</v>
      </c>
      <c r="AZ981" s="52" t="str">
        <f>IF(参照!F981="","",参照!F981)</f>
        <v>京セラ関電エナジー合同会社</v>
      </c>
      <c r="BA981" s="52" t="str">
        <f>IF(参照!G981="","",参照!G981)</f>
        <v>京セラ関電エナジー合同会社_</v>
      </c>
      <c r="BB981" s="52">
        <f t="shared" si="46"/>
        <v>0.60299999999999998</v>
      </c>
      <c r="BD981" s="52" t="str">
        <f>IF(参照!L981="","",参照!L981)</f>
        <v/>
      </c>
    </row>
    <row r="982" spans="47:56">
      <c r="AU982" s="52" t="str">
        <f>IF(参照!A982="","",参照!A982)</f>
        <v>A0639</v>
      </c>
      <c r="AV982" s="52" t="str">
        <f>IF(参照!B982="","",参照!B982)</f>
        <v>酒田天然瓦斯(株)</v>
      </c>
      <c r="AW982" s="52">
        <f>IF(参照!C982="","",参照!C982)</f>
        <v>3.6400000000000001E-4</v>
      </c>
      <c r="AX982" s="52" t="str">
        <f>IF(参照!D982="","",参照!D982)</f>
        <v/>
      </c>
      <c r="AY982" s="52">
        <f>IF(参照!E982="","",参照!E982)</f>
        <v>3.0800000000000001E-4</v>
      </c>
      <c r="AZ982" s="52" t="str">
        <f>IF(参照!F982="","",参照!F982)</f>
        <v>酒田天然瓦斯(株)</v>
      </c>
      <c r="BA982" s="52" t="str">
        <f>IF(参照!G982="","",参照!G982)</f>
        <v>酒田天然瓦斯(株)_</v>
      </c>
      <c r="BB982" s="52">
        <f t="shared" si="46"/>
        <v>0.308</v>
      </c>
      <c r="BD982" s="52" t="str">
        <f>IF(参照!L982="","",参照!L982)</f>
        <v/>
      </c>
    </row>
    <row r="983" spans="47:56">
      <c r="AU983" s="52" t="str">
        <f>IF(参照!A983="","",参照!A983)</f>
        <v>A0640</v>
      </c>
      <c r="AV983" s="52" t="str">
        <f>IF(参照!B983="","",参照!B983)</f>
        <v>東亜ガス(株)</v>
      </c>
      <c r="AW983" s="52">
        <f>IF(参照!C983="","",参照!C983)</f>
        <v>5.0699999999999996E-4</v>
      </c>
      <c r="AX983" s="52" t="str">
        <f>IF(参照!D983="","",参照!D983)</f>
        <v/>
      </c>
      <c r="AY983" s="52">
        <f>IF(参照!E983="","",参照!E983)</f>
        <v>5.4100000000000003E-4</v>
      </c>
      <c r="AZ983" s="52" t="str">
        <f>IF(参照!F983="","",参照!F983)</f>
        <v>東亜ガス(株)</v>
      </c>
      <c r="BA983" s="52" t="str">
        <f>IF(参照!G983="","",参照!G983)</f>
        <v>東亜ガス(株)_</v>
      </c>
      <c r="BB983" s="52">
        <f t="shared" si="46"/>
        <v>0.54100000000000004</v>
      </c>
      <c r="BD983" s="52" t="str">
        <f>IF(参照!L983="","",参照!L983)</f>
        <v/>
      </c>
    </row>
    <row r="984" spans="47:56">
      <c r="AU984" s="52" t="str">
        <f>IF(参照!A984="","",参照!A984)</f>
        <v>A0641</v>
      </c>
      <c r="AV984" s="52" t="str">
        <f>IF(参照!B984="","",参照!B984)</f>
        <v>(株)三河の山里コミュニティパワー</v>
      </c>
      <c r="AW984" s="52">
        <f>IF(参照!C984="","",参照!C984)</f>
        <v>3.6400000000000001E-4</v>
      </c>
      <c r="AX984" s="52" t="str">
        <f>IF(参照!D984="","",参照!D984)</f>
        <v/>
      </c>
      <c r="AY984" s="52">
        <f>IF(参照!E984="","",参照!E984)</f>
        <v>3.0800000000000001E-4</v>
      </c>
      <c r="AZ984" s="52" t="str">
        <f>IF(参照!F984="","",参照!F984)</f>
        <v>(株)三河の山里コミュニティパワー</v>
      </c>
      <c r="BA984" s="52" t="str">
        <f>IF(参照!G984="","",参照!G984)</f>
        <v>(株)三河の山里コミュニティパワー_</v>
      </c>
      <c r="BB984" s="52">
        <f t="shared" si="46"/>
        <v>0.308</v>
      </c>
      <c r="BD984" s="52" t="str">
        <f>IF(参照!L984="","",参照!L984)</f>
        <v/>
      </c>
    </row>
    <row r="985" spans="47:56">
      <c r="AU985" s="52" t="str">
        <f>IF(参照!A985="","",参照!A985)</f>
        <v>A0642</v>
      </c>
      <c r="AV985" s="52" t="str">
        <f>IF(参照!B985="","",参照!B985)</f>
        <v>新潟スワンエナジー(株)</v>
      </c>
      <c r="AW985" s="52">
        <f>IF(参照!C985="","",参照!C985)</f>
        <v>1.03E-4</v>
      </c>
      <c r="AX985" s="52" t="str">
        <f>IF(参照!D985="","",参照!D985)</f>
        <v>メニューA</v>
      </c>
      <c r="AY985" s="52">
        <f>IF(参照!E985="","",参照!E985)</f>
        <v>0</v>
      </c>
      <c r="AZ985" s="52" t="str">
        <f>IF(参照!F985="","",参照!F985)</f>
        <v>新潟スワンエナジー(株)</v>
      </c>
      <c r="BA985" s="52" t="str">
        <f>IF(参照!G985="","",参照!G985)</f>
        <v>新潟スワンエナジー(株)_メニューA</v>
      </c>
      <c r="BB985" s="52">
        <f t="shared" si="46"/>
        <v>0</v>
      </c>
      <c r="BD985" s="52" t="str">
        <f>IF(参照!L985="","",参照!L985)</f>
        <v/>
      </c>
    </row>
    <row r="986" spans="47:56">
      <c r="AU986" s="52" t="str">
        <f>IF(参照!A986="","",参照!A986)</f>
        <v/>
      </c>
      <c r="AV986" s="52" t="str">
        <f>IF(参照!B986="","",参照!B986)</f>
        <v/>
      </c>
      <c r="AW986" s="52" t="str">
        <f>IF(参照!C986="","",参照!C986)</f>
        <v/>
      </c>
      <c r="AX986" s="52" t="str">
        <f>IF(参照!D986="","",参照!D986)</f>
        <v>メニューB</v>
      </c>
      <c r="AY986" s="52">
        <f>IF(参照!E986="","",参照!E986)</f>
        <v>2.9E-4</v>
      </c>
      <c r="AZ986" s="52" t="str">
        <f>IF(参照!F986="","",参照!F986)</f>
        <v>新潟スワンエナジー(株)</v>
      </c>
      <c r="BA986" s="52" t="str">
        <f>IF(参照!G986="","",参照!G986)</f>
        <v>新潟スワンエナジー(株)_メニューB</v>
      </c>
      <c r="BB986" s="52">
        <f t="shared" si="46"/>
        <v>0.28999999999999998</v>
      </c>
      <c r="BD986" s="52" t="str">
        <f>IF(参照!L986="","",参照!L986)</f>
        <v/>
      </c>
    </row>
    <row r="987" spans="47:56">
      <c r="AU987" s="52" t="str">
        <f>IF(参照!A987="","",参照!A987)</f>
        <v/>
      </c>
      <c r="AV987" s="52" t="str">
        <f>IF(参照!B987="","",参照!B987)</f>
        <v/>
      </c>
      <c r="AW987" s="52" t="str">
        <f>IF(参照!C987="","",参照!C987)</f>
        <v/>
      </c>
      <c r="AX987" s="52" t="str">
        <f>IF(参照!D987="","",参照!D987)</f>
        <v>メニューC</v>
      </c>
      <c r="AY987" s="52">
        <f>IF(参照!E987="","",参照!E987)</f>
        <v>2.7599999999999999E-4</v>
      </c>
      <c r="AZ987" s="52" t="str">
        <f>IF(参照!F987="","",参照!F987)</f>
        <v>新潟スワンエナジー(株)</v>
      </c>
      <c r="BA987" s="52" t="str">
        <f>IF(参照!G987="","",参照!G987)</f>
        <v>新潟スワンエナジー(株)_メニューC</v>
      </c>
      <c r="BB987" s="52">
        <f t="shared" si="46"/>
        <v>0.27599999999999997</v>
      </c>
      <c r="BD987" s="52" t="str">
        <f>IF(参照!L987="","",参照!L987)</f>
        <v/>
      </c>
    </row>
    <row r="988" spans="47:56">
      <c r="AU988" s="52" t="str">
        <f>IF(参照!A988="","",参照!A988)</f>
        <v/>
      </c>
      <c r="AV988" s="52" t="str">
        <f>IF(参照!B988="","",参照!B988)</f>
        <v/>
      </c>
      <c r="AW988" s="52" t="str">
        <f>IF(参照!C988="","",参照!C988)</f>
        <v/>
      </c>
      <c r="AX988" s="52" t="str">
        <f>IF(参照!D988="","",参照!D988)</f>
        <v>メニューD(残差)</v>
      </c>
      <c r="AY988" s="52">
        <f>IF(参照!E988="","",参照!E988)</f>
        <v>2.9700000000000001E-4</v>
      </c>
      <c r="AZ988" s="52" t="str">
        <f>IF(参照!F988="","",参照!F988)</f>
        <v>新潟スワンエナジー(株)</v>
      </c>
      <c r="BA988" s="52" t="str">
        <f>IF(参照!G988="","",参照!G988)</f>
        <v>新潟スワンエナジー(株)_メニューD(残差)</v>
      </c>
      <c r="BB988" s="52">
        <f t="shared" si="46"/>
        <v>0.29699999999999999</v>
      </c>
      <c r="BD988" s="52" t="str">
        <f>IF(参照!L988="","",参照!L988)</f>
        <v/>
      </c>
    </row>
    <row r="989" spans="47:56">
      <c r="AU989" s="52" t="str">
        <f>IF(参照!A989="","",参照!A989)</f>
        <v/>
      </c>
      <c r="AV989" s="52" t="str">
        <f>IF(参照!B989="","",参照!B989)</f>
        <v/>
      </c>
      <c r="AW989" s="52" t="str">
        <f>IF(参照!C989="","",参照!C989)</f>
        <v/>
      </c>
      <c r="AX989" s="52" t="str">
        <f>IF(参照!D989="","",参照!D989)</f>
        <v>(参考値)事業者全体</v>
      </c>
      <c r="AY989" s="52">
        <f>IF(参照!E989="","",参照!E989)</f>
        <v>3.2400000000000001E-4</v>
      </c>
      <c r="AZ989" s="52" t="str">
        <f>IF(参照!F989="","",参照!F989)</f>
        <v>新潟スワンエナジー(株)</v>
      </c>
      <c r="BA989" s="52" t="str">
        <f>IF(参照!G989="","",参照!G989)</f>
        <v>新潟スワンエナジー(株)_(参考値)事業者全体</v>
      </c>
      <c r="BB989" s="52">
        <f t="shared" si="46"/>
        <v>0.32400000000000001</v>
      </c>
      <c r="BD989" s="52" t="str">
        <f>IF(参照!L989="","",参照!L989)</f>
        <v/>
      </c>
    </row>
    <row r="990" spans="47:56">
      <c r="AU990" s="52" t="str">
        <f>IF(参照!A990="","",参照!A990)</f>
        <v>A0644</v>
      </c>
      <c r="AV990" s="52" t="str">
        <f>IF(参照!B990="","",参照!B990)</f>
        <v>グリーンピープルズパワー(株)</v>
      </c>
      <c r="AW990" s="52">
        <f>IF(参照!C990="","",参照!C990)</f>
        <v>2.5599999999999999E-4</v>
      </c>
      <c r="AX990" s="52" t="str">
        <f>IF(参照!D990="","",参照!D990)</f>
        <v/>
      </c>
      <c r="AY990" s="52">
        <f>IF(参照!E990="","",参照!E990)</f>
        <v>5.1199999999999998E-4</v>
      </c>
      <c r="AZ990" s="52" t="str">
        <f>IF(参照!F990="","",参照!F990)</f>
        <v>グリーンピープルズパワー(株)</v>
      </c>
      <c r="BA990" s="52" t="str">
        <f>IF(参照!G990="","",参照!G990)</f>
        <v>グリーンピープルズパワー(株)_</v>
      </c>
      <c r="BB990" s="52">
        <f t="shared" si="46"/>
        <v>0.51200000000000001</v>
      </c>
      <c r="BD990" s="52" t="str">
        <f>IF(参照!L990="","",参照!L990)</f>
        <v/>
      </c>
    </row>
    <row r="991" spans="47:56">
      <c r="AU991" s="52" t="str">
        <f>IF(参照!A991="","",参照!A991)</f>
        <v>A0647</v>
      </c>
      <c r="AV991" s="52" t="str">
        <f>IF(参照!B991="","",参照!B991)</f>
        <v>レネックス電力合同会社</v>
      </c>
      <c r="AW991" s="52">
        <f>IF(参照!C991="","",参照!C991)</f>
        <v>5.6299999999999992E-4</v>
      </c>
      <c r="AX991" s="52" t="str">
        <f>IF(参照!D991="","",参照!D991)</f>
        <v/>
      </c>
      <c r="AY991" s="52">
        <f>IF(参照!E991="","",参照!E991)</f>
        <v>4.8799999999999999E-4</v>
      </c>
      <c r="AZ991" s="52" t="str">
        <f>IF(参照!F991="","",参照!F991)</f>
        <v>レネックス電力合同会社</v>
      </c>
      <c r="BA991" s="52" t="str">
        <f>IF(参照!G991="","",参照!G991)</f>
        <v>レネックス電力合同会社_</v>
      </c>
      <c r="BB991" s="52">
        <f t="shared" si="46"/>
        <v>0.48799999999999999</v>
      </c>
      <c r="BD991" s="52" t="str">
        <f>IF(参照!L991="","",参照!L991)</f>
        <v/>
      </c>
    </row>
    <row r="992" spans="47:56">
      <c r="AU992" s="52" t="str">
        <f>IF(参照!A992="","",参照!A992)</f>
        <v>A0648</v>
      </c>
      <c r="AV992" s="52" t="str">
        <f>IF(参照!B992="","",参照!B992)</f>
        <v>(株)マルイファシリティーズ</v>
      </c>
      <c r="AW992" s="52">
        <f>IF(参照!C992="","",参照!C992)</f>
        <v>9.7E-5</v>
      </c>
      <c r="AX992" s="52" t="str">
        <f>IF(参照!D992="","",参照!D992)</f>
        <v/>
      </c>
      <c r="AY992" s="52">
        <f>IF(参照!E992="","",参照!E992)</f>
        <v>4.2700000000000002E-4</v>
      </c>
      <c r="AZ992" s="52" t="str">
        <f>IF(参照!F992="","",参照!F992)</f>
        <v>(株)マルイファシリティーズ</v>
      </c>
      <c r="BA992" s="52" t="str">
        <f>IF(参照!G992="","",参照!G992)</f>
        <v>(株)マルイファシリティーズ_</v>
      </c>
      <c r="BB992" s="52">
        <f t="shared" si="46"/>
        <v>0.42700000000000005</v>
      </c>
      <c r="BD992" s="52" t="str">
        <f>IF(参照!L992="","",参照!L992)</f>
        <v/>
      </c>
    </row>
    <row r="993" spans="47:56">
      <c r="AU993" s="52" t="str">
        <f>IF(参照!A993="","",参照!A993)</f>
        <v>A0649</v>
      </c>
      <c r="AV993" s="52" t="str">
        <f>IF(参照!B993="","",参照!B993)</f>
        <v>(株)デンケン</v>
      </c>
      <c r="AW993" s="52">
        <f>IF(参照!C993="","",参照!C993)</f>
        <v>4.3399999999999998E-4</v>
      </c>
      <c r="AX993" s="52" t="str">
        <f>IF(参照!D993="","",参照!D993)</f>
        <v/>
      </c>
      <c r="AY993" s="52">
        <f>IF(参照!E993="","",参照!E993)</f>
        <v>4.2400000000000001E-4</v>
      </c>
      <c r="AZ993" s="52" t="str">
        <f>IF(参照!F993="","",参照!F993)</f>
        <v>(株)デンケン</v>
      </c>
      <c r="BA993" s="52" t="str">
        <f>IF(参照!G993="","",参照!G993)</f>
        <v>(株)デンケン_</v>
      </c>
      <c r="BB993" s="52">
        <f t="shared" si="46"/>
        <v>0.42399999999999999</v>
      </c>
      <c r="BD993" s="52" t="str">
        <f>IF(参照!L993="","",参照!L993)</f>
        <v/>
      </c>
    </row>
    <row r="994" spans="47:56">
      <c r="AU994" s="52" t="str">
        <f>IF(参照!A994="","",参照!A994)</f>
        <v>A0650</v>
      </c>
      <c r="AV994" s="52" t="str">
        <f>IF(参照!B994="","",参照!B994)</f>
        <v>(株)東名</v>
      </c>
      <c r="AW994" s="52">
        <f>IF(参照!C994="","",参照!C994)</f>
        <v>5.13E-4</v>
      </c>
      <c r="AX994" s="52" t="str">
        <f>IF(参照!D994="","",参照!D994)</f>
        <v/>
      </c>
      <c r="AY994" s="52">
        <f>IF(参照!E994="","",参照!E994)</f>
        <v>5.5199999999999997E-4</v>
      </c>
      <c r="AZ994" s="52" t="str">
        <f>IF(参照!F994="","",参照!F994)</f>
        <v>(株)東名</v>
      </c>
      <c r="BA994" s="52" t="str">
        <f>IF(参照!G994="","",参照!G994)</f>
        <v>(株)東名_</v>
      </c>
      <c r="BB994" s="52">
        <f t="shared" si="46"/>
        <v>0.55199999999999994</v>
      </c>
      <c r="BD994" s="52" t="str">
        <f>IF(参照!L994="","",参照!L994)</f>
        <v/>
      </c>
    </row>
    <row r="995" spans="47:56">
      <c r="AU995" s="52" t="str">
        <f>IF(参照!A995="","",参照!A995)</f>
        <v>A0652</v>
      </c>
      <c r="AV995" s="52" t="str">
        <f>IF(参照!B995="","",参照!B995)</f>
        <v>北海道電力コクリエーション(株)</v>
      </c>
      <c r="AW995" s="52">
        <f>IF(参照!C995="","",参照!C995)</f>
        <v>7.0999999999999991E-4</v>
      </c>
      <c r="AX995" s="52" t="str">
        <f>IF(参照!D995="","",参照!D995)</f>
        <v/>
      </c>
      <c r="AY995" s="52">
        <f>IF(参照!E995="","",参照!E995)</f>
        <v>6.5399999999999996E-4</v>
      </c>
      <c r="AZ995" s="52" t="str">
        <f>IF(参照!F995="","",参照!F995)</f>
        <v>北海道電力コクリエーション(株)</v>
      </c>
      <c r="BA995" s="52" t="str">
        <f>IF(参照!G995="","",参照!G995)</f>
        <v>北海道電力コクリエーション(株)_</v>
      </c>
      <c r="BB995" s="52">
        <f t="shared" si="46"/>
        <v>0.65399999999999991</v>
      </c>
      <c r="BD995" s="52" t="str">
        <f>IF(参照!L995="","",参照!L995)</f>
        <v/>
      </c>
    </row>
    <row r="996" spans="47:56">
      <c r="AU996" s="52" t="str">
        <f>IF(参照!A996="","",参照!A996)</f>
        <v>A0653</v>
      </c>
      <c r="AV996" s="52" t="str">
        <f>IF(参照!B996="","",参照!B996)</f>
        <v>ＮＴＴアノードエナジー(株)</v>
      </c>
      <c r="AW996" s="52" t="str">
        <f>IF(参照!C996="","",参照!C996)</f>
        <v>0.000453※</v>
      </c>
      <c r="AX996" s="52" t="str">
        <f>IF(参照!D996="","",参照!D996)</f>
        <v>メニューA</v>
      </c>
      <c r="AY996" s="52">
        <f>IF(参照!E996="","",参照!E996)</f>
        <v>0</v>
      </c>
      <c r="AZ996" s="52" t="str">
        <f>IF(参照!F996="","",参照!F996)</f>
        <v>ＮＴＴアノードエナジー(株)</v>
      </c>
      <c r="BA996" s="52" t="str">
        <f>IF(参照!G996="","",参照!G996)</f>
        <v>ＮＴＴアノードエナジー(株)_メニューA</v>
      </c>
      <c r="BB996" s="52">
        <f t="shared" si="46"/>
        <v>0</v>
      </c>
      <c r="BD996" s="52" t="str">
        <f>IF(参照!L996="","",参照!L996)</f>
        <v/>
      </c>
    </row>
    <row r="997" spans="47:56">
      <c r="AU997" s="52" t="str">
        <f>IF(参照!A997="","",参照!A997)</f>
        <v/>
      </c>
      <c r="AV997" s="52" t="str">
        <f>IF(参照!B997="","",参照!B997)</f>
        <v/>
      </c>
      <c r="AW997" s="52" t="str">
        <f>IF(参照!C997="","",参照!C997)</f>
        <v/>
      </c>
      <c r="AX997" s="52" t="str">
        <f>IF(参照!D997="","",参照!D997)</f>
        <v>メニューB(残差)</v>
      </c>
      <c r="AY997" s="52">
        <f>IF(参照!E997="","",参照!E997)</f>
        <v>4.6500000000000003E-4</v>
      </c>
      <c r="AZ997" s="52" t="str">
        <f>IF(参照!F997="","",参照!F997)</f>
        <v>ＮＴＴアノードエナジー(株)</v>
      </c>
      <c r="BA997" s="52" t="str">
        <f>IF(参照!G997="","",参照!G997)</f>
        <v>ＮＴＴアノードエナジー(株)_メニューB(残差)</v>
      </c>
      <c r="BB997" s="52">
        <f t="shared" si="46"/>
        <v>0.46500000000000002</v>
      </c>
      <c r="BD997" s="52" t="str">
        <f>IF(参照!L997="","",参照!L997)</f>
        <v/>
      </c>
    </row>
    <row r="998" spans="47:56">
      <c r="AU998" s="52" t="str">
        <f>IF(参照!A998="","",参照!A998)</f>
        <v/>
      </c>
      <c r="AV998" s="52" t="str">
        <f>IF(参照!B998="","",参照!B998)</f>
        <v/>
      </c>
      <c r="AW998" s="52" t="str">
        <f>IF(参照!C998="","",参照!C998)</f>
        <v/>
      </c>
      <c r="AX998" s="52" t="str">
        <f>IF(参照!D998="","",参照!D998)</f>
        <v>(参考値)事業者全体</v>
      </c>
      <c r="AY998" s="52">
        <f>IF(参照!E998="","",参照!E998)</f>
        <v>1.06E-4</v>
      </c>
      <c r="AZ998" s="52" t="str">
        <f>IF(参照!F998="","",参照!F998)</f>
        <v>ＮＴＴアノードエナジー(株)</v>
      </c>
      <c r="BA998" s="52" t="str">
        <f>IF(参照!G998="","",参照!G998)</f>
        <v>ＮＴＴアノードエナジー(株)_(参考値)事業者全体</v>
      </c>
      <c r="BB998" s="52">
        <f t="shared" si="46"/>
        <v>0.106</v>
      </c>
      <c r="BD998" s="52" t="str">
        <f>IF(参照!L998="","",参照!L998)</f>
        <v/>
      </c>
    </row>
    <row r="999" spans="47:56">
      <c r="AU999" s="52" t="str">
        <f>IF(参照!A999="","",参照!A999)</f>
        <v>A0654</v>
      </c>
      <c r="AV999" s="52" t="str">
        <f>IF(参照!B999="","",参照!B999)</f>
        <v>スマート電気(株)</v>
      </c>
      <c r="AW999" s="52">
        <f>IF(参照!C999="","",参照!C999)</f>
        <v>4.7599999999999997E-4</v>
      </c>
      <c r="AX999" s="52" t="str">
        <f>IF(参照!D999="","",参照!D999)</f>
        <v/>
      </c>
      <c r="AY999" s="52">
        <f>IF(参照!E999="","",参照!E999)</f>
        <v>7.2399999999999993E-4</v>
      </c>
      <c r="AZ999" s="52" t="str">
        <f>IF(参照!F999="","",参照!F999)</f>
        <v>スマート電気(株)</v>
      </c>
      <c r="BA999" s="52" t="str">
        <f>IF(参照!G999="","",参照!G999)</f>
        <v>スマート電気(株)_</v>
      </c>
      <c r="BB999" s="52">
        <f t="shared" si="46"/>
        <v>0.72399999999999998</v>
      </c>
      <c r="BD999" s="52" t="str">
        <f>IF(参照!L999="","",参照!L999)</f>
        <v/>
      </c>
    </row>
    <row r="1000" spans="47:56">
      <c r="AU1000" s="52" t="str">
        <f>IF(参照!A1000="","",参照!A1000)</f>
        <v>A0655</v>
      </c>
      <c r="AV1000" s="52" t="str">
        <f>IF(参照!B1000="","",参照!B1000)</f>
        <v>(株)唐津パワーホールディングス</v>
      </c>
      <c r="AW1000" s="52">
        <f>IF(参照!C1000="","",参照!C1000)</f>
        <v>4.86E-4</v>
      </c>
      <c r="AX1000" s="52" t="str">
        <f>IF(参照!D1000="","",参照!D1000)</f>
        <v/>
      </c>
      <c r="AY1000" s="52">
        <f>IF(参照!E1000="","",参照!E1000)</f>
        <v>5.0000000000000001E-4</v>
      </c>
      <c r="AZ1000" s="52" t="str">
        <f>IF(参照!F1000="","",参照!F1000)</f>
        <v>(株)唐津パワーホールディングス</v>
      </c>
      <c r="BA1000" s="52" t="str">
        <f>IF(参照!G1000="","",参照!G1000)</f>
        <v>(株)唐津パワーホールディングス_</v>
      </c>
      <c r="BB1000" s="52">
        <f t="shared" si="46"/>
        <v>0.5</v>
      </c>
      <c r="BD1000" s="52" t="str">
        <f>IF(参照!L1000="","",参照!L1000)</f>
        <v/>
      </c>
    </row>
    <row r="1001" spans="47:56">
      <c r="AU1001" s="52" t="str">
        <f>IF(参照!A1001="","",参照!A1001)</f>
        <v>A0656</v>
      </c>
      <c r="AV1001" s="52" t="str">
        <f>IF(参照!B1001="","",参照!B1001)</f>
        <v>(株)クリーンエネルギー総合研究所</v>
      </c>
      <c r="AW1001" s="52">
        <f>IF(参照!C1001="","",参照!C1001)</f>
        <v>4.7100000000000001E-4</v>
      </c>
      <c r="AX1001" s="52" t="str">
        <f>IF(参照!D1001="","",参照!D1001)</f>
        <v>メニューA</v>
      </c>
      <c r="AY1001" s="52">
        <f>IF(参照!E1001="","",参照!E1001)</f>
        <v>0</v>
      </c>
      <c r="AZ1001" s="52" t="str">
        <f>IF(参照!F1001="","",参照!F1001)</f>
        <v>(株)クリーンエネルギー総合研究所</v>
      </c>
      <c r="BA1001" s="52" t="str">
        <f>IF(参照!G1001="","",参照!G1001)</f>
        <v>(株)クリーンエネルギー総合研究所_メニューA</v>
      </c>
      <c r="BB1001" s="52">
        <f t="shared" si="46"/>
        <v>0</v>
      </c>
      <c r="BD1001" s="52" t="str">
        <f>IF(参照!L1001="","",参照!L1001)</f>
        <v/>
      </c>
    </row>
    <row r="1002" spans="47:56">
      <c r="AU1002" s="52" t="str">
        <f>IF(参照!A1002="","",参照!A1002)</f>
        <v/>
      </c>
      <c r="AV1002" s="52" t="str">
        <f>IF(参照!B1002="","",参照!B1002)</f>
        <v/>
      </c>
      <c r="AW1002" s="52" t="str">
        <f>IF(参照!C1002="","",参照!C1002)</f>
        <v/>
      </c>
      <c r="AX1002" s="52" t="str">
        <f>IF(参照!D1002="","",参照!D1002)</f>
        <v>メニューB(残差)</v>
      </c>
      <c r="AY1002" s="52">
        <f>IF(参照!E1002="","",参照!E1002)</f>
        <v>1.16E-4</v>
      </c>
      <c r="AZ1002" s="52" t="str">
        <f>IF(参照!F1002="","",参照!F1002)</f>
        <v>(株)クリーンエネルギー総合研究所</v>
      </c>
      <c r="BA1002" s="52" t="str">
        <f>IF(参照!G1002="","",参照!G1002)</f>
        <v>(株)クリーンエネルギー総合研究所_メニューB(残差)</v>
      </c>
      <c r="BB1002" s="52">
        <f t="shared" si="46"/>
        <v>0.11600000000000001</v>
      </c>
      <c r="BD1002" s="52" t="str">
        <f>IF(参照!L1002="","",参照!L1002)</f>
        <v/>
      </c>
    </row>
    <row r="1003" spans="47:56">
      <c r="AU1003" s="52" t="str">
        <f>IF(参照!A1003="","",参照!A1003)</f>
        <v/>
      </c>
      <c r="AV1003" s="52" t="str">
        <f>IF(参照!B1003="","",参照!B1003)</f>
        <v/>
      </c>
      <c r="AW1003" s="52" t="str">
        <f>IF(参照!C1003="","",参照!C1003)</f>
        <v/>
      </c>
      <c r="AX1003" s="52" t="str">
        <f>IF(参照!D1003="","",参照!D1003)</f>
        <v>(参考値)事業者全体</v>
      </c>
      <c r="AY1003" s="52">
        <f>IF(参照!E1003="","",参照!E1003)</f>
        <v>4.8899999999999996E-4</v>
      </c>
      <c r="AZ1003" s="52" t="str">
        <f>IF(参照!F1003="","",参照!F1003)</f>
        <v>(株)クリーンエネルギー総合研究所</v>
      </c>
      <c r="BA1003" s="52" t="str">
        <f>IF(参照!G1003="","",参照!G1003)</f>
        <v>(株)クリーンエネルギー総合研究所_(参考値)事業者全体</v>
      </c>
      <c r="BB1003" s="52">
        <f t="shared" si="46"/>
        <v>0.48899999999999993</v>
      </c>
      <c r="BD1003" s="52" t="str">
        <f>IF(参照!L1003="","",参照!L1003)</f>
        <v/>
      </c>
    </row>
    <row r="1004" spans="47:56">
      <c r="AU1004" s="52" t="str">
        <f>IF(参照!A1004="","",参照!A1004)</f>
        <v>A0660</v>
      </c>
      <c r="AV1004" s="52" t="str">
        <f>IF(参照!B1004="","",参照!B1004)</f>
        <v>ＵＮＩＶＥＲＧＹ(株)</v>
      </c>
      <c r="AW1004" s="52">
        <f>IF(参照!C1004="","",参照!C1004)</f>
        <v>4.15E-4</v>
      </c>
      <c r="AX1004" s="52" t="str">
        <f>IF(参照!D1004="","",参照!D1004)</f>
        <v/>
      </c>
      <c r="AY1004" s="52">
        <f>IF(参照!E1004="","",参照!E1004)</f>
        <v>3.9100000000000002E-4</v>
      </c>
      <c r="AZ1004" s="52" t="str">
        <f>IF(参照!F1004="","",参照!F1004)</f>
        <v>ＵＮＩＶＥＲＧＹ(株)</v>
      </c>
      <c r="BA1004" s="52" t="str">
        <f>IF(参照!G1004="","",参照!G1004)</f>
        <v>ＵＮＩＶＥＲＧＹ(株)_</v>
      </c>
      <c r="BB1004" s="52">
        <f t="shared" si="46"/>
        <v>0.39100000000000001</v>
      </c>
      <c r="BD1004" s="52" t="str">
        <f>IF(参照!L1004="","",参照!L1004)</f>
        <v/>
      </c>
    </row>
    <row r="1005" spans="47:56">
      <c r="AU1005" s="52" t="str">
        <f>IF(参照!A1005="","",参照!A1005)</f>
        <v>A0661</v>
      </c>
      <c r="AV1005" s="52" t="str">
        <f>IF(参照!B1005="","",参照!B1005)</f>
        <v>ＪＲ西日本住宅サービス(株)</v>
      </c>
      <c r="AW1005" s="52">
        <f>IF(参照!C1005="","",参照!C1005)</f>
        <v>3.4699999999999998E-4</v>
      </c>
      <c r="AX1005" s="52" t="str">
        <f>IF(参照!D1005="","",参照!D1005)</f>
        <v/>
      </c>
      <c r="AY1005" s="52">
        <f>IF(参照!E1005="","",参照!E1005)</f>
        <v>2.9100000000000003E-4</v>
      </c>
      <c r="AZ1005" s="52" t="str">
        <f>IF(参照!F1005="","",参照!F1005)</f>
        <v>ＪＲ西日本住宅サービス(株)</v>
      </c>
      <c r="BA1005" s="52" t="str">
        <f>IF(参照!G1005="","",参照!G1005)</f>
        <v>ＪＲ西日本住宅サービス(株)_</v>
      </c>
      <c r="BB1005" s="52">
        <f t="shared" si="46"/>
        <v>0.29100000000000004</v>
      </c>
      <c r="BD1005" s="52" t="str">
        <f>IF(参照!L1005="","",参照!L1005)</f>
        <v/>
      </c>
    </row>
    <row r="1006" spans="47:56">
      <c r="AU1006" s="52" t="str">
        <f>IF(参照!A1006="","",参照!A1006)</f>
        <v>A0663</v>
      </c>
      <c r="AV1006" s="52" t="str">
        <f>IF(参照!B1006="","",参照!B1006)</f>
        <v>(株)アイキューブ・マーケティング</v>
      </c>
      <c r="AW1006" s="52">
        <f>IF(参照!C1006="","",参照!C1006)</f>
        <v>3.7300000000000001E-4</v>
      </c>
      <c r="AX1006" s="52" t="str">
        <f>IF(参照!D1006="","",参照!D1006)</f>
        <v/>
      </c>
      <c r="AY1006" s="52">
        <f>IF(参照!E1006="","",参照!E1006)</f>
        <v>3.1700000000000001E-4</v>
      </c>
      <c r="AZ1006" s="52" t="str">
        <f>IF(参照!F1006="","",参照!F1006)</f>
        <v>(株)アイキューブ・マーケティング</v>
      </c>
      <c r="BA1006" s="52" t="str">
        <f>IF(参照!G1006="","",参照!G1006)</f>
        <v>(株)アイキューブ・マーケティング_</v>
      </c>
      <c r="BB1006" s="52">
        <f t="shared" si="46"/>
        <v>0.317</v>
      </c>
      <c r="BD1006" s="52" t="str">
        <f>IF(参照!L1006="","",参照!L1006)</f>
        <v/>
      </c>
    </row>
    <row r="1007" spans="47:56">
      <c r="AU1007" s="52" t="str">
        <f>IF(参照!A1007="","",参照!A1007)</f>
        <v>A0664</v>
      </c>
      <c r="AV1007" s="52" t="str">
        <f>IF(参照!B1007="","",参照!B1007)</f>
        <v>デジタルグリッド(株)</v>
      </c>
      <c r="AW1007" s="52">
        <f>IF(参照!C1007="","",参照!C1007)</f>
        <v>4.6700000000000002E-4</v>
      </c>
      <c r="AX1007" s="52" t="str">
        <f>IF(参照!D1007="","",参照!D1007)</f>
        <v>メニューA</v>
      </c>
      <c r="AY1007" s="52">
        <f>IF(参照!E1007="","",参照!E1007)</f>
        <v>0</v>
      </c>
      <c r="AZ1007" s="52" t="str">
        <f>IF(参照!F1007="","",参照!F1007)</f>
        <v>デジタルグリッド(株)</v>
      </c>
      <c r="BA1007" s="52" t="str">
        <f>IF(参照!G1007="","",参照!G1007)</f>
        <v>デジタルグリッド(株)_メニューA</v>
      </c>
      <c r="BB1007" s="52">
        <f t="shared" si="46"/>
        <v>0</v>
      </c>
      <c r="BD1007" s="52" t="str">
        <f>IF(参照!L1007="","",参照!L1007)</f>
        <v/>
      </c>
    </row>
    <row r="1008" spans="47:56">
      <c r="AU1008" s="52" t="str">
        <f>IF(参照!A1008="","",参照!A1008)</f>
        <v/>
      </c>
      <c r="AV1008" s="52" t="str">
        <f>IF(参照!B1008="","",参照!B1008)</f>
        <v/>
      </c>
      <c r="AW1008" s="52" t="str">
        <f>IF(参照!C1008="","",参照!C1008)</f>
        <v/>
      </c>
      <c r="AX1008" s="52" t="str">
        <f>IF(参照!D1008="","",参照!D1008)</f>
        <v>メニューB</v>
      </c>
      <c r="AY1008" s="52">
        <f>IF(参照!E1008="","",参照!E1008)</f>
        <v>1.7799999999999999E-4</v>
      </c>
      <c r="AZ1008" s="52" t="str">
        <f>IF(参照!F1008="","",参照!F1008)</f>
        <v>デジタルグリッド(株)</v>
      </c>
      <c r="BA1008" s="52" t="str">
        <f>IF(参照!G1008="","",参照!G1008)</f>
        <v>デジタルグリッド(株)_メニューB</v>
      </c>
      <c r="BB1008" s="52">
        <f t="shared" si="46"/>
        <v>0.17799999999999999</v>
      </c>
      <c r="BD1008" s="52" t="str">
        <f>IF(参照!L1008="","",参照!L1008)</f>
        <v/>
      </c>
    </row>
    <row r="1009" spans="47:56">
      <c r="AU1009" s="52" t="str">
        <f>IF(参照!A1009="","",参照!A1009)</f>
        <v/>
      </c>
      <c r="AV1009" s="52" t="str">
        <f>IF(参照!B1009="","",参照!B1009)</f>
        <v/>
      </c>
      <c r="AW1009" s="52" t="str">
        <f>IF(参照!C1009="","",参照!C1009)</f>
        <v/>
      </c>
      <c r="AX1009" s="52" t="str">
        <f>IF(参照!D1009="","",参照!D1009)</f>
        <v>メニューC</v>
      </c>
      <c r="AY1009" s="52">
        <f>IF(参照!E1009="","",参照!E1009)</f>
        <v>3.2700000000000003E-4</v>
      </c>
      <c r="AZ1009" s="52" t="str">
        <f>IF(参照!F1009="","",参照!F1009)</f>
        <v>デジタルグリッド(株)</v>
      </c>
      <c r="BA1009" s="52" t="str">
        <f>IF(参照!G1009="","",参照!G1009)</f>
        <v>デジタルグリッド(株)_メニューC</v>
      </c>
      <c r="BB1009" s="52">
        <f t="shared" si="46"/>
        <v>0.32700000000000001</v>
      </c>
      <c r="BD1009" s="52" t="str">
        <f>IF(参照!L1009="","",参照!L1009)</f>
        <v/>
      </c>
    </row>
    <row r="1010" spans="47:56">
      <c r="AU1010" s="52" t="str">
        <f>IF(参照!A1010="","",参照!A1010)</f>
        <v/>
      </c>
      <c r="AV1010" s="52" t="str">
        <f>IF(参照!B1010="","",参照!B1010)</f>
        <v/>
      </c>
      <c r="AW1010" s="52" t="str">
        <f>IF(参照!C1010="","",参照!C1010)</f>
        <v/>
      </c>
      <c r="AX1010" s="52" t="str">
        <f>IF(参照!D1010="","",参照!D1010)</f>
        <v>メニューD(残差)</v>
      </c>
      <c r="AY1010" s="52">
        <f>IF(参照!E1010="","",参照!E1010)</f>
        <v>4.3800000000000002E-4</v>
      </c>
      <c r="AZ1010" s="52" t="str">
        <f>IF(参照!F1010="","",参照!F1010)</f>
        <v>デジタルグリッド(株)</v>
      </c>
      <c r="BA1010" s="52" t="str">
        <f>IF(参照!G1010="","",参照!G1010)</f>
        <v>デジタルグリッド(株)_メニューD(残差)</v>
      </c>
      <c r="BB1010" s="52">
        <f t="shared" si="46"/>
        <v>0.438</v>
      </c>
      <c r="BD1010" s="52" t="str">
        <f>IF(参照!L1010="","",参照!L1010)</f>
        <v/>
      </c>
    </row>
    <row r="1011" spans="47:56">
      <c r="AU1011" s="52" t="str">
        <f>IF(参照!A1011="","",参照!A1011)</f>
        <v/>
      </c>
      <c r="AV1011" s="52" t="str">
        <f>IF(参照!B1011="","",参照!B1011)</f>
        <v/>
      </c>
      <c r="AW1011" s="52" t="str">
        <f>IF(参照!C1011="","",参照!C1011)</f>
        <v/>
      </c>
      <c r="AX1011" s="52" t="str">
        <f>IF(参照!D1011="","",参照!D1011)</f>
        <v>(参考値)事業者全体</v>
      </c>
      <c r="AY1011" s="52">
        <f>IF(参照!E1011="","",参照!E1011)</f>
        <v>3.5499999999999996E-4</v>
      </c>
      <c r="AZ1011" s="52" t="str">
        <f>IF(参照!F1011="","",参照!F1011)</f>
        <v>デジタルグリッド(株)</v>
      </c>
      <c r="BA1011" s="52" t="str">
        <f>IF(参照!G1011="","",参照!G1011)</f>
        <v>デジタルグリッド(株)_(参考値)事業者全体</v>
      </c>
      <c r="BB1011" s="52">
        <f t="shared" si="46"/>
        <v>0.35499999999999998</v>
      </c>
      <c r="BD1011" s="52" t="str">
        <f>IF(参照!L1011="","",参照!L1011)</f>
        <v/>
      </c>
    </row>
    <row r="1012" spans="47:56">
      <c r="AU1012" s="52" t="str">
        <f>IF(参照!A1012="","",参照!A1012)</f>
        <v>A0666</v>
      </c>
      <c r="AV1012" s="52" t="str">
        <f>IF(参照!B1012="","",参照!B1012)</f>
        <v>(株)西九州させぼパワーズ</v>
      </c>
      <c r="AW1012" s="52">
        <f>IF(参照!C1012="","",参照!C1012)</f>
        <v>2.3800000000000001E-4</v>
      </c>
      <c r="AX1012" s="52" t="str">
        <f>IF(参照!D1012="","",参照!D1012)</f>
        <v/>
      </c>
      <c r="AY1012" s="52">
        <f>IF(参照!E1012="","",参照!E1012)</f>
        <v>1.6200000000000001E-4</v>
      </c>
      <c r="AZ1012" s="52" t="str">
        <f>IF(参照!F1012="","",参照!F1012)</f>
        <v>(株)西九州させぼパワーズ</v>
      </c>
      <c r="BA1012" s="52" t="str">
        <f>IF(参照!G1012="","",参照!G1012)</f>
        <v>(株)西九州させぼパワーズ_</v>
      </c>
      <c r="BB1012" s="52">
        <f t="shared" si="46"/>
        <v>0.16200000000000001</v>
      </c>
      <c r="BD1012" s="52" t="str">
        <f>IF(参照!L1012="","",参照!L1012)</f>
        <v/>
      </c>
    </row>
    <row r="1013" spans="47:56">
      <c r="AU1013" s="52" t="str">
        <f>IF(参照!A1013="","",参照!A1013)</f>
        <v>A0667</v>
      </c>
      <c r="AV1013" s="52" t="str">
        <f>IF(参照!B1013="","",参照!B1013)</f>
        <v>たんたんエナジー(株)</v>
      </c>
      <c r="AW1013" s="52">
        <f>IF(参照!C1013="","",参照!C1013)</f>
        <v>0</v>
      </c>
      <c r="AX1013" s="52" t="str">
        <f>IF(参照!D1013="","",参照!D1013)</f>
        <v>メニューA</v>
      </c>
      <c r="AY1013" s="52">
        <f>IF(参照!E1013="","",参照!E1013)</f>
        <v>0</v>
      </c>
      <c r="AZ1013" s="52" t="str">
        <f>IF(参照!F1013="","",参照!F1013)</f>
        <v>たんたんエナジー(株)</v>
      </c>
      <c r="BA1013" s="52" t="str">
        <f>IF(参照!G1013="","",参照!G1013)</f>
        <v>たんたんエナジー(株)_メニューA</v>
      </c>
      <c r="BB1013" s="52">
        <f t="shared" si="46"/>
        <v>0</v>
      </c>
      <c r="BD1013" s="52" t="str">
        <f>IF(参照!L1013="","",参照!L1013)</f>
        <v/>
      </c>
    </row>
    <row r="1014" spans="47:56">
      <c r="AU1014" s="52" t="str">
        <f>IF(参照!A1014="","",参照!A1014)</f>
        <v/>
      </c>
      <c r="AV1014" s="52" t="str">
        <f>IF(参照!B1014="","",参照!B1014)</f>
        <v/>
      </c>
      <c r="AW1014" s="52" t="str">
        <f>IF(参照!C1014="","",参照!C1014)</f>
        <v/>
      </c>
      <c r="AX1014" s="52" t="str">
        <f>IF(参照!D1014="","",参照!D1014)</f>
        <v>メニューB(残差)</v>
      </c>
      <c r="AY1014" s="52">
        <f>IF(参照!E1014="","",参照!E1014)</f>
        <v>2.8699999999999998E-4</v>
      </c>
      <c r="AZ1014" s="52" t="str">
        <f>IF(参照!F1014="","",参照!F1014)</f>
        <v>たんたんエナジー(株)</v>
      </c>
      <c r="BA1014" s="52" t="str">
        <f>IF(参照!G1014="","",参照!G1014)</f>
        <v>たんたんエナジー(株)_メニューB(残差)</v>
      </c>
      <c r="BB1014" s="52">
        <f t="shared" si="46"/>
        <v>0.28699999999999998</v>
      </c>
      <c r="BD1014" s="52" t="str">
        <f>IF(参照!L1014="","",参照!L1014)</f>
        <v/>
      </c>
    </row>
    <row r="1015" spans="47:56">
      <c r="AU1015" s="52" t="str">
        <f>IF(参照!A1015="","",参照!A1015)</f>
        <v/>
      </c>
      <c r="AV1015" s="52" t="str">
        <f>IF(参照!B1015="","",参照!B1015)</f>
        <v/>
      </c>
      <c r="AW1015" s="52" t="str">
        <f>IF(参照!C1015="","",参照!C1015)</f>
        <v/>
      </c>
      <c r="AX1015" s="52" t="str">
        <f>IF(参照!D1015="","",参照!D1015)</f>
        <v>(参考値)事業者全体</v>
      </c>
      <c r="AY1015" s="52">
        <f>IF(参照!E1015="","",参照!E1015)</f>
        <v>0</v>
      </c>
      <c r="AZ1015" s="52" t="str">
        <f>IF(参照!F1015="","",参照!F1015)</f>
        <v>たんたんエナジー(株)</v>
      </c>
      <c r="BA1015" s="52" t="str">
        <f>IF(参照!G1015="","",参照!G1015)</f>
        <v>たんたんエナジー(株)_(参考値)事業者全体</v>
      </c>
      <c r="BB1015" s="52">
        <f t="shared" si="46"/>
        <v>0</v>
      </c>
      <c r="BD1015" s="52" t="str">
        <f>IF(参照!L1015="","",参照!L1015)</f>
        <v/>
      </c>
    </row>
    <row r="1016" spans="47:56">
      <c r="AU1016" s="52" t="str">
        <f>IF(参照!A1016="","",参照!A1016)</f>
        <v>A0668</v>
      </c>
      <c r="AV1016" s="52" t="str">
        <f>IF(参照!B1016="","",参照!B1016)</f>
        <v>(株)能勢・豊能まちづくり</v>
      </c>
      <c r="AW1016" s="52">
        <f>IF(参照!C1016="","",参照!C1016)</f>
        <v>2.0599999999999999E-4</v>
      </c>
      <c r="AX1016" s="52" t="str">
        <f>IF(参照!D1016="","",参照!D1016)</f>
        <v/>
      </c>
      <c r="AY1016" s="52">
        <f>IF(参照!E1016="","",参照!E1016)</f>
        <v>4.44E-4</v>
      </c>
      <c r="AZ1016" s="52" t="str">
        <f>IF(参照!F1016="","",参照!F1016)</f>
        <v>(株)能勢・豊能まちづくり</v>
      </c>
      <c r="BA1016" s="52" t="str">
        <f>IF(参照!G1016="","",参照!G1016)</f>
        <v>(株)能勢・豊能まちづくり_</v>
      </c>
      <c r="BB1016" s="52">
        <f t="shared" si="46"/>
        <v>0.44400000000000001</v>
      </c>
      <c r="BD1016" s="52" t="str">
        <f>IF(参照!L1016="","",参照!L1016)</f>
        <v/>
      </c>
    </row>
    <row r="1017" spans="47:56">
      <c r="AU1017" s="52" t="str">
        <f>IF(参照!A1017="","",参照!A1017)</f>
        <v>A0670</v>
      </c>
      <c r="AV1017" s="52" t="str">
        <f>IF(参照!B1017="","",参照!B1017)</f>
        <v>(株)再エネ思考電力</v>
      </c>
      <c r="AW1017" s="52" t="str">
        <f>IF(参照!C1017="","",参照!C1017)</f>
        <v>0.000453※</v>
      </c>
      <c r="AX1017" s="52" t="str">
        <f>IF(参照!D1017="","",参照!D1017)</f>
        <v>メニューA</v>
      </c>
      <c r="AY1017" s="52">
        <f>IF(参照!E1017="","",参照!E1017)</f>
        <v>0</v>
      </c>
      <c r="AZ1017" s="52" t="str">
        <f>IF(参照!F1017="","",参照!F1017)</f>
        <v>(株)再エネ思考電力</v>
      </c>
      <c r="BA1017" s="52" t="str">
        <f>IF(参照!G1017="","",参照!G1017)</f>
        <v>(株)再エネ思考電力_メニューA</v>
      </c>
      <c r="BB1017" s="52">
        <f t="shared" si="46"/>
        <v>0</v>
      </c>
      <c r="BD1017" s="52" t="str">
        <f>IF(参照!L1017="","",参照!L1017)</f>
        <v/>
      </c>
    </row>
    <row r="1018" spans="47:56">
      <c r="AU1018" s="52" t="str">
        <f>IF(参照!A1018="","",参照!A1018)</f>
        <v/>
      </c>
      <c r="AV1018" s="52" t="str">
        <f>IF(参照!B1018="","",参照!B1018)</f>
        <v/>
      </c>
      <c r="AW1018" s="52" t="str">
        <f>IF(参照!C1018="","",参照!C1018)</f>
        <v/>
      </c>
      <c r="AX1018" s="52" t="str">
        <f>IF(参照!D1018="","",参照!D1018)</f>
        <v>メニューB</v>
      </c>
      <c r="AY1018" s="52">
        <f>IF(参照!E1018="","",参照!E1018)</f>
        <v>0</v>
      </c>
      <c r="AZ1018" s="52" t="str">
        <f>IF(参照!F1018="","",参照!F1018)</f>
        <v>(株)再エネ思考電力</v>
      </c>
      <c r="BA1018" s="52" t="str">
        <f>IF(参照!G1018="","",参照!G1018)</f>
        <v>(株)再エネ思考電力_メニューB</v>
      </c>
      <c r="BB1018" s="52">
        <f t="shared" si="46"/>
        <v>0</v>
      </c>
      <c r="BD1018" s="52" t="str">
        <f>IF(参照!L1018="","",参照!L1018)</f>
        <v/>
      </c>
    </row>
    <row r="1019" spans="47:56">
      <c r="AU1019" s="52" t="str">
        <f>IF(参照!A1019="","",参照!A1019)</f>
        <v/>
      </c>
      <c r="AV1019" s="52" t="str">
        <f>IF(参照!B1019="","",参照!B1019)</f>
        <v/>
      </c>
      <c r="AW1019" s="52" t="str">
        <f>IF(参照!C1019="","",参照!C1019)</f>
        <v/>
      </c>
      <c r="AX1019" s="52" t="str">
        <f>IF(参照!D1019="","",参照!D1019)</f>
        <v>メニューC(残差)</v>
      </c>
      <c r="AY1019" s="52">
        <f>IF(参照!E1019="","",参照!E1019)</f>
        <v>4.5300000000000001E-4</v>
      </c>
      <c r="AZ1019" s="52" t="str">
        <f>IF(参照!F1019="","",参照!F1019)</f>
        <v>(株)再エネ思考電力</v>
      </c>
      <c r="BA1019" s="52" t="str">
        <f>IF(参照!G1019="","",参照!G1019)</f>
        <v>(株)再エネ思考電力_メニューC(残差)</v>
      </c>
      <c r="BB1019" s="52">
        <f t="shared" si="46"/>
        <v>0.45300000000000001</v>
      </c>
      <c r="BD1019" s="52" t="str">
        <f>IF(参照!L1019="","",参照!L1019)</f>
        <v/>
      </c>
    </row>
    <row r="1020" spans="47:56">
      <c r="AU1020" s="52" t="str">
        <f>IF(参照!A1020="","",参照!A1020)</f>
        <v/>
      </c>
      <c r="AV1020" s="52" t="str">
        <f>IF(参照!B1020="","",参照!B1020)</f>
        <v/>
      </c>
      <c r="AW1020" s="52" t="str">
        <f>IF(参照!C1020="","",参照!C1020)</f>
        <v/>
      </c>
      <c r="AX1020" s="52" t="str">
        <f>IF(参照!D1020="","",参照!D1020)</f>
        <v>(参考値)事業者全体</v>
      </c>
      <c r="AY1020" s="52">
        <f>IF(参照!E1020="","",参照!E1020)</f>
        <v>4.6999999999999999E-4</v>
      </c>
      <c r="AZ1020" s="52" t="str">
        <f>IF(参照!F1020="","",参照!F1020)</f>
        <v>(株)再エネ思考電力</v>
      </c>
      <c r="BA1020" s="52" t="str">
        <f>IF(参照!G1020="","",参照!G1020)</f>
        <v>(株)再エネ思考電力_(参考値)事業者全体</v>
      </c>
      <c r="BB1020" s="52">
        <f t="shared" si="46"/>
        <v>0.47</v>
      </c>
      <c r="BD1020" s="52" t="str">
        <f>IF(参照!L1020="","",参照!L1020)</f>
        <v/>
      </c>
    </row>
    <row r="1021" spans="47:56">
      <c r="AU1021" s="52" t="str">
        <f>IF(参照!A1021="","",参照!A1021)</f>
        <v>A0671</v>
      </c>
      <c r="AV1021" s="52" t="str">
        <f>IF(参照!B1021="","",参照!B1021)</f>
        <v>(株)スマート</v>
      </c>
      <c r="AW1021" s="52">
        <f>IF(参照!C1021="","",参照!C1021)</f>
        <v>4.75E-4</v>
      </c>
      <c r="AX1021" s="52" t="str">
        <f>IF(参照!D1021="","",参照!D1021)</f>
        <v/>
      </c>
      <c r="AY1021" s="52">
        <f>IF(参照!E1021="","",参照!E1021)</f>
        <v>4.1899999999999999E-4</v>
      </c>
      <c r="AZ1021" s="52" t="str">
        <f>IF(参照!F1021="","",参照!F1021)</f>
        <v>(株)スマート</v>
      </c>
      <c r="BA1021" s="52" t="str">
        <f>IF(参照!G1021="","",参照!G1021)</f>
        <v>(株)スマート_</v>
      </c>
      <c r="BB1021" s="52">
        <f t="shared" si="46"/>
        <v>0.41899999999999998</v>
      </c>
      <c r="BD1021" s="52" t="str">
        <f>IF(参照!L1021="","",参照!L1021)</f>
        <v/>
      </c>
    </row>
    <row r="1022" spans="47:56">
      <c r="AU1022" s="52" t="str">
        <f>IF(参照!A1022="","",参照!A1022)</f>
        <v>A0673</v>
      </c>
      <c r="AV1022" s="52" t="str">
        <f>IF(参照!B1022="","",参照!B1022)</f>
        <v>(株)ジャパネットサービスイノベーション</v>
      </c>
      <c r="AW1022" s="52">
        <f>IF(参照!C1022="","",参照!C1022)</f>
        <v>6.11E-4</v>
      </c>
      <c r="AX1022" s="52" t="str">
        <f>IF(参照!D1022="","",参照!D1022)</f>
        <v/>
      </c>
      <c r="AY1022" s="52">
        <f>IF(参照!E1022="","",参照!E1022)</f>
        <v>5.5500000000000005E-4</v>
      </c>
      <c r="AZ1022" s="52" t="str">
        <f>IF(参照!F1022="","",参照!F1022)</f>
        <v>(株)ジャパネットサービスイノベーション</v>
      </c>
      <c r="BA1022" s="52" t="str">
        <f>IF(参照!G1022="","",参照!G1022)</f>
        <v>(株)ジャパネットサービスイノベーション_</v>
      </c>
      <c r="BB1022" s="52">
        <f t="shared" si="46"/>
        <v>0.55500000000000005</v>
      </c>
      <c r="BD1022" s="52" t="str">
        <f>IF(参照!L1022="","",参照!L1022)</f>
        <v/>
      </c>
    </row>
    <row r="1023" spans="47:56">
      <c r="AU1023" s="52" t="str">
        <f>IF(参照!A1023="","",参照!A1023)</f>
        <v>A0675</v>
      </c>
      <c r="AV1023" s="52" t="str">
        <f>IF(参照!B1023="","",参照!B1023)</f>
        <v>(株)リクルート</v>
      </c>
      <c r="AW1023" s="52">
        <f>IF(参照!C1023="","",参照!C1023)</f>
        <v>5.0699999999999996E-4</v>
      </c>
      <c r="AX1023" s="52" t="str">
        <f>IF(参照!D1023="","",参照!D1023)</f>
        <v/>
      </c>
      <c r="AY1023" s="52">
        <f>IF(参照!E1023="","",参照!E1023)</f>
        <v>5.5699999999999999E-4</v>
      </c>
      <c r="AZ1023" s="52" t="str">
        <f>IF(参照!F1023="","",参照!F1023)</f>
        <v>(株)リクルート</v>
      </c>
      <c r="BA1023" s="52" t="str">
        <f>IF(参照!G1023="","",参照!G1023)</f>
        <v>(株)リクルート_</v>
      </c>
      <c r="BB1023" s="52">
        <f t="shared" si="46"/>
        <v>0.55699999999999994</v>
      </c>
      <c r="BD1023" s="52" t="str">
        <f>IF(参照!L1023="","",参照!L1023)</f>
        <v/>
      </c>
    </row>
    <row r="1024" spans="47:56">
      <c r="AU1024" s="52" t="str">
        <f>IF(参照!A1024="","",参照!A1024)</f>
        <v>A0676</v>
      </c>
      <c r="AV1024" s="52" t="str">
        <f>IF(参照!B1024="","",参照!B1024)</f>
        <v>ＫＢＮ(株)</v>
      </c>
      <c r="AW1024" s="52">
        <f>IF(参照!C1024="","",参照!C1024)</f>
        <v>5.1599999999999997E-4</v>
      </c>
      <c r="AX1024" s="52" t="str">
        <f>IF(参照!D1024="","",参照!D1024)</f>
        <v/>
      </c>
      <c r="AY1024" s="52">
        <f>IF(参照!E1024="","",参照!E1024)</f>
        <v>4.7800000000000002E-4</v>
      </c>
      <c r="AZ1024" s="52" t="str">
        <f>IF(参照!F1024="","",参照!F1024)</f>
        <v>ＫＢＮ(株)</v>
      </c>
      <c r="BA1024" s="52" t="str">
        <f>IF(参照!G1024="","",参照!G1024)</f>
        <v>ＫＢＮ(株)_</v>
      </c>
      <c r="BB1024" s="52">
        <f t="shared" si="46"/>
        <v>0.47800000000000004</v>
      </c>
      <c r="BD1024" s="52" t="str">
        <f>IF(参照!L1024="","",参照!L1024)</f>
        <v/>
      </c>
    </row>
    <row r="1025" spans="47:56">
      <c r="AU1025" s="52" t="str">
        <f>IF(参照!A1025="","",参照!A1025)</f>
        <v>A0677</v>
      </c>
      <c r="AV1025" s="52" t="str">
        <f>IF(参照!B1025="","",参照!B1025)</f>
        <v>(株)しおさい電力</v>
      </c>
      <c r="AW1025" s="52">
        <f>IF(参照!C1025="","",参照!C1025)</f>
        <v>5.0900000000000001E-4</v>
      </c>
      <c r="AX1025" s="52" t="str">
        <f>IF(参照!D1025="","",参照!D1025)</f>
        <v/>
      </c>
      <c r="AY1025" s="52">
        <f>IF(参照!E1025="","",参照!E1025)</f>
        <v>4.9799999999999996E-4</v>
      </c>
      <c r="AZ1025" s="52" t="str">
        <f>IF(参照!F1025="","",参照!F1025)</f>
        <v>(株)しおさい電力</v>
      </c>
      <c r="BA1025" s="52" t="str">
        <f>IF(参照!G1025="","",参照!G1025)</f>
        <v>(株)しおさい電力_</v>
      </c>
      <c r="BB1025" s="52">
        <f t="shared" si="46"/>
        <v>0.49799999999999994</v>
      </c>
      <c r="BD1025" s="52" t="str">
        <f>IF(参照!L1025="","",参照!L1025)</f>
        <v/>
      </c>
    </row>
    <row r="1026" spans="47:56">
      <c r="AU1026" s="52" t="str">
        <f>IF(参照!A1026="","",参照!A1026)</f>
        <v>A0678</v>
      </c>
      <c r="AV1026" s="52" t="str">
        <f>IF(参照!B1026="","",参照!B1026)</f>
        <v>アスエネ(株)</v>
      </c>
      <c r="AW1026" s="52">
        <f>IF(参照!C1026="","",参照!C1026)</f>
        <v>1.13E-4</v>
      </c>
      <c r="AX1026" s="52" t="str">
        <f>IF(参照!D1026="","",参照!D1026)</f>
        <v>メニューA</v>
      </c>
      <c r="AY1026" s="52">
        <f>IF(参照!E1026="","",参照!E1026)</f>
        <v>0</v>
      </c>
      <c r="AZ1026" s="52" t="str">
        <f>IF(参照!F1026="","",参照!F1026)</f>
        <v>アスエネ(株)</v>
      </c>
      <c r="BA1026" s="52" t="str">
        <f>IF(参照!G1026="","",参照!G1026)</f>
        <v>アスエネ(株)_メニューA</v>
      </c>
      <c r="BB1026" s="52">
        <f t="shared" si="46"/>
        <v>0</v>
      </c>
      <c r="BD1026" s="52" t="str">
        <f>IF(参照!L1026="","",参照!L1026)</f>
        <v/>
      </c>
    </row>
    <row r="1027" spans="47:56">
      <c r="AU1027" s="52" t="str">
        <f>IF(参照!A1027="","",参照!A1027)</f>
        <v/>
      </c>
      <c r="AV1027" s="52" t="str">
        <f>IF(参照!B1027="","",参照!B1027)</f>
        <v/>
      </c>
      <c r="AW1027" s="52" t="str">
        <f>IF(参照!C1027="","",参照!C1027)</f>
        <v/>
      </c>
      <c r="AX1027" s="52" t="str">
        <f>IF(参照!D1027="","",参照!D1027)</f>
        <v>メニューB</v>
      </c>
      <c r="AY1027" s="52">
        <f>IF(参照!E1027="","",参照!E1027)</f>
        <v>1.8900000000000001E-4</v>
      </c>
      <c r="AZ1027" s="52" t="str">
        <f>IF(参照!F1027="","",参照!F1027)</f>
        <v>アスエネ(株)</v>
      </c>
      <c r="BA1027" s="52" t="str">
        <f>IF(参照!G1027="","",参照!G1027)</f>
        <v>アスエネ(株)_メニューB</v>
      </c>
      <c r="BB1027" s="52">
        <f t="shared" si="46"/>
        <v>0.189</v>
      </c>
      <c r="BD1027" s="52" t="str">
        <f>IF(参照!L1027="","",参照!L1027)</f>
        <v/>
      </c>
    </row>
    <row r="1028" spans="47:56">
      <c r="AU1028" s="52" t="str">
        <f>IF(参照!A1028="","",参照!A1028)</f>
        <v/>
      </c>
      <c r="AV1028" s="52" t="str">
        <f>IF(参照!B1028="","",参照!B1028)</f>
        <v/>
      </c>
      <c r="AW1028" s="52" t="str">
        <f>IF(参照!C1028="","",参照!C1028)</f>
        <v/>
      </c>
      <c r="AX1028" s="52" t="str">
        <f>IF(参照!D1028="","",参照!D1028)</f>
        <v>メニューC</v>
      </c>
      <c r="AY1028" s="52">
        <f>IF(参照!E1028="","",参照!E1028)</f>
        <v>3.0199999999999997E-4</v>
      </c>
      <c r="AZ1028" s="52" t="str">
        <f>IF(参照!F1028="","",参照!F1028)</f>
        <v>アスエネ(株)</v>
      </c>
      <c r="BA1028" s="52" t="str">
        <f>IF(参照!G1028="","",参照!G1028)</f>
        <v>アスエネ(株)_メニューC</v>
      </c>
      <c r="BB1028" s="52">
        <f t="shared" si="46"/>
        <v>0.30199999999999999</v>
      </c>
      <c r="BD1028" s="52" t="str">
        <f>IF(参照!L1028="","",参照!L1028)</f>
        <v/>
      </c>
    </row>
    <row r="1029" spans="47:56">
      <c r="AU1029" s="52" t="str">
        <f>IF(参照!A1029="","",参照!A1029)</f>
        <v/>
      </c>
      <c r="AV1029" s="52" t="str">
        <f>IF(参照!B1029="","",参照!B1029)</f>
        <v/>
      </c>
      <c r="AW1029" s="52" t="str">
        <f>IF(参照!C1029="","",参照!C1029)</f>
        <v/>
      </c>
      <c r="AX1029" s="52" t="str">
        <f>IF(参照!D1029="","",参照!D1029)</f>
        <v>メニューD</v>
      </c>
      <c r="AY1029" s="52">
        <f>IF(参照!E1029="","",参照!E1029)</f>
        <v>3.39E-4</v>
      </c>
      <c r="AZ1029" s="52" t="str">
        <f>IF(参照!F1029="","",参照!F1029)</f>
        <v>アスエネ(株)</v>
      </c>
      <c r="BA1029" s="52" t="str">
        <f>IF(参照!G1029="","",参照!G1029)</f>
        <v>アスエネ(株)_メニューD</v>
      </c>
      <c r="BB1029" s="52">
        <f t="shared" ref="BB1029:BB1092" si="47">AY1029*1000</f>
        <v>0.33900000000000002</v>
      </c>
      <c r="BD1029" s="52" t="str">
        <f>IF(参照!L1029="","",参照!L1029)</f>
        <v/>
      </c>
    </row>
    <row r="1030" spans="47:56">
      <c r="AU1030" s="52" t="str">
        <f>IF(参照!A1030="","",参照!A1030)</f>
        <v/>
      </c>
      <c r="AV1030" s="52" t="str">
        <f>IF(参照!B1030="","",参照!B1030)</f>
        <v/>
      </c>
      <c r="AW1030" s="52" t="str">
        <f>IF(参照!C1030="","",参照!C1030)</f>
        <v/>
      </c>
      <c r="AX1030" s="52" t="str">
        <f>IF(参照!D1030="","",参照!D1030)</f>
        <v>メニューE</v>
      </c>
      <c r="AY1030" s="52">
        <f>IF(参照!E1030="","",参照!E1030)</f>
        <v>3.6699999999999998E-4</v>
      </c>
      <c r="AZ1030" s="52" t="str">
        <f>IF(参照!F1030="","",参照!F1030)</f>
        <v>アスエネ(株)</v>
      </c>
      <c r="BA1030" s="52" t="str">
        <f>IF(参照!G1030="","",参照!G1030)</f>
        <v>アスエネ(株)_メニューE</v>
      </c>
      <c r="BB1030" s="52">
        <f t="shared" si="47"/>
        <v>0.36699999999999999</v>
      </c>
      <c r="BD1030" s="52" t="str">
        <f>IF(参照!L1030="","",参照!L1030)</f>
        <v/>
      </c>
    </row>
    <row r="1031" spans="47:56">
      <c r="AU1031" s="52" t="str">
        <f>IF(参照!A1031="","",参照!A1031)</f>
        <v/>
      </c>
      <c r="AV1031" s="52" t="str">
        <f>IF(参照!B1031="","",参照!B1031)</f>
        <v/>
      </c>
      <c r="AW1031" s="52" t="str">
        <f>IF(参照!C1031="","",参照!C1031)</f>
        <v/>
      </c>
      <c r="AX1031" s="52" t="str">
        <f>IF(参照!D1031="","",参照!D1031)</f>
        <v>(参考値)事業者全体</v>
      </c>
      <c r="AY1031" s="52">
        <f>IF(参照!E1031="","",参照!E1031)</f>
        <v>4.4000000000000002E-4</v>
      </c>
      <c r="AZ1031" s="52" t="str">
        <f>IF(参照!F1031="","",参照!F1031)</f>
        <v>アスエネ(株)</v>
      </c>
      <c r="BA1031" s="52" t="str">
        <f>IF(参照!G1031="","",参照!G1031)</f>
        <v>アスエネ(株)_(参考値)事業者全体</v>
      </c>
      <c r="BB1031" s="52">
        <f t="shared" si="47"/>
        <v>0.44</v>
      </c>
      <c r="BD1031" s="52" t="str">
        <f>IF(参照!L1031="","",参照!L1031)</f>
        <v/>
      </c>
    </row>
    <row r="1032" spans="47:56">
      <c r="AU1032" s="52" t="str">
        <f>IF(参照!A1032="","",参照!A1032)</f>
        <v>A0679</v>
      </c>
      <c r="AV1032" s="52" t="str">
        <f>IF(参照!B1032="","",参照!B1032)</f>
        <v>ＴＥＰＣＯライフサービス(株)</v>
      </c>
      <c r="AW1032" s="52">
        <f>IF(参照!C1032="","",参照!C1032)</f>
        <v>4.9299999999999995E-4</v>
      </c>
      <c r="AX1032" s="52" t="str">
        <f>IF(参照!D1032="","",参照!D1032)</f>
        <v/>
      </c>
      <c r="AY1032" s="52">
        <f>IF(参照!E1032="","",参照!E1032)</f>
        <v>4.44E-4</v>
      </c>
      <c r="AZ1032" s="52" t="str">
        <f>IF(参照!F1032="","",参照!F1032)</f>
        <v>ＴＥＰＣＯライフサービス(株)</v>
      </c>
      <c r="BA1032" s="52" t="str">
        <f>IF(参照!G1032="","",参照!G1032)</f>
        <v>ＴＥＰＣＯライフサービス(株)_</v>
      </c>
      <c r="BB1032" s="52">
        <f t="shared" si="47"/>
        <v>0.44400000000000001</v>
      </c>
      <c r="BD1032" s="52" t="str">
        <f>IF(参照!L1032="","",参照!L1032)</f>
        <v/>
      </c>
    </row>
    <row r="1033" spans="47:56">
      <c r="AU1033" s="52" t="str">
        <f>IF(参照!A1033="","",参照!A1033)</f>
        <v>A0680</v>
      </c>
      <c r="AV1033" s="52" t="str">
        <f>IF(参照!B1033="","",参照!B1033)</f>
        <v>会津エナジー(株)</v>
      </c>
      <c r="AW1033" s="52">
        <f>IF(参照!C1033="","",参照!C1033)</f>
        <v>1E-4</v>
      </c>
      <c r="AX1033" s="52" t="str">
        <f>IF(参照!D1033="","",参照!D1033)</f>
        <v/>
      </c>
      <c r="AY1033" s="52">
        <f>IF(参照!E1033="","",参照!E1033)</f>
        <v>5.0500000000000002E-4</v>
      </c>
      <c r="AZ1033" s="52" t="str">
        <f>IF(参照!F1033="","",参照!F1033)</f>
        <v>会津エナジー(株)</v>
      </c>
      <c r="BA1033" s="52" t="str">
        <f>IF(参照!G1033="","",参照!G1033)</f>
        <v>会津エナジー(株)_</v>
      </c>
      <c r="BB1033" s="52">
        <f t="shared" si="47"/>
        <v>0.505</v>
      </c>
      <c r="BD1033" s="52" t="str">
        <f>IF(参照!L1033="","",参照!L1033)</f>
        <v/>
      </c>
    </row>
    <row r="1034" spans="47:56">
      <c r="AU1034" s="52" t="str">
        <f>IF(参照!A1034="","",参照!A1034)</f>
        <v>A0681</v>
      </c>
      <c r="AV1034" s="52" t="str">
        <f>IF(参照!B1034="","",参照!B1034)</f>
        <v>うべ未来エネルギー(株)</v>
      </c>
      <c r="AW1034" s="52">
        <f>IF(参照!C1034="","",参照!C1034)</f>
        <v>2.9700000000000001E-4</v>
      </c>
      <c r="AX1034" s="52" t="str">
        <f>IF(参照!D1034="","",参照!D1034)</f>
        <v/>
      </c>
      <c r="AY1034" s="52">
        <f>IF(参照!E1034="","",参照!E1034)</f>
        <v>4.9100000000000001E-4</v>
      </c>
      <c r="AZ1034" s="52" t="str">
        <f>IF(参照!F1034="","",参照!F1034)</f>
        <v>うべ未来エネルギー(株)</v>
      </c>
      <c r="BA1034" s="52" t="str">
        <f>IF(参照!G1034="","",参照!G1034)</f>
        <v>うべ未来エネルギー(株)_</v>
      </c>
      <c r="BB1034" s="52">
        <f t="shared" si="47"/>
        <v>0.49099999999999999</v>
      </c>
      <c r="BD1034" s="52" t="str">
        <f>IF(参照!L1034="","",参照!L1034)</f>
        <v/>
      </c>
    </row>
    <row r="1035" spans="47:56">
      <c r="AU1035" s="52" t="str">
        <f>IF(参照!A1035="","",参照!A1035)</f>
        <v>A0683</v>
      </c>
      <c r="AV1035" s="52" t="str">
        <f>IF(参照!B1035="","",参照!B1035)</f>
        <v>永井自動車工業(株)</v>
      </c>
      <c r="AW1035" s="52">
        <f>IF(参照!C1035="","",参照!C1035)</f>
        <v>4.7299999999999995E-4</v>
      </c>
      <c r="AX1035" s="52" t="str">
        <f>IF(参照!D1035="","",参照!D1035)</f>
        <v/>
      </c>
      <c r="AY1035" s="52">
        <f>IF(参照!E1035="","",参照!E1035)</f>
        <v>4.17E-4</v>
      </c>
      <c r="AZ1035" s="52" t="str">
        <f>IF(参照!F1035="","",参照!F1035)</f>
        <v>永井自動車工業(株)</v>
      </c>
      <c r="BA1035" s="52" t="str">
        <f>IF(参照!G1035="","",参照!G1035)</f>
        <v>永井自動車工業(株)_</v>
      </c>
      <c r="BB1035" s="52">
        <f t="shared" si="47"/>
        <v>0.41699999999999998</v>
      </c>
      <c r="BD1035" s="52" t="str">
        <f>IF(参照!L1035="","",参照!L1035)</f>
        <v/>
      </c>
    </row>
    <row r="1036" spans="47:56">
      <c r="AU1036" s="52" t="str">
        <f>IF(参照!A1036="","",参照!A1036)</f>
        <v>A0684</v>
      </c>
      <c r="AV1036" s="52" t="str">
        <f>IF(参照!B1036="","",参照!B1036)</f>
        <v>小島電機工業(株)</v>
      </c>
      <c r="AW1036" s="52">
        <f>IF(参照!C1036="","",参照!C1036)</f>
        <v>5.1500000000000005E-4</v>
      </c>
      <c r="AX1036" s="52" t="str">
        <f>IF(参照!D1036="","",参照!D1036)</f>
        <v/>
      </c>
      <c r="AY1036" s="52">
        <f>IF(参照!E1036="","",参照!E1036)</f>
        <v>5.6700000000000001E-4</v>
      </c>
      <c r="AZ1036" s="52" t="str">
        <f>IF(参照!F1036="","",参照!F1036)</f>
        <v>小島電機工業(株)</v>
      </c>
      <c r="BA1036" s="52" t="str">
        <f>IF(参照!G1036="","",参照!G1036)</f>
        <v>小島電機工業(株)_</v>
      </c>
      <c r="BB1036" s="52">
        <f t="shared" si="47"/>
        <v>0.56700000000000006</v>
      </c>
      <c r="BD1036" s="52" t="str">
        <f>IF(参照!L1036="","",参照!L1036)</f>
        <v/>
      </c>
    </row>
    <row r="1037" spans="47:56">
      <c r="AU1037" s="52" t="str">
        <f>IF(参照!A1037="","",参照!A1037)</f>
        <v>A0685</v>
      </c>
      <c r="AV1037" s="52" t="str">
        <f>IF(参照!B1037="","",参照!B1037)</f>
        <v>陸前高田しみんエネルギー(株)</v>
      </c>
      <c r="AW1037" s="52">
        <f>IF(参照!C1037="","",参照!C1037)</f>
        <v>4.9299999999999995E-4</v>
      </c>
      <c r="AX1037" s="52" t="str">
        <f>IF(参照!D1037="","",参照!D1037)</f>
        <v/>
      </c>
      <c r="AY1037" s="52">
        <f>IF(参照!E1037="","",参照!E1037)</f>
        <v>5.1699999999999999E-4</v>
      </c>
      <c r="AZ1037" s="52" t="str">
        <f>IF(参照!F1037="","",参照!F1037)</f>
        <v>陸前高田しみんエネルギー(株)</v>
      </c>
      <c r="BA1037" s="52" t="str">
        <f>IF(参照!G1037="","",参照!G1037)</f>
        <v>陸前高田しみんエネルギー(株)_</v>
      </c>
      <c r="BB1037" s="52">
        <f t="shared" si="47"/>
        <v>0.51700000000000002</v>
      </c>
      <c r="BD1037" s="52" t="str">
        <f>IF(参照!L1037="","",参照!L1037)</f>
        <v/>
      </c>
    </row>
    <row r="1038" spans="47:56">
      <c r="AU1038" s="52" t="str">
        <f>IF(参照!A1038="","",参照!A1038)</f>
        <v>A0687</v>
      </c>
      <c r="AV1038" s="52" t="str">
        <f>IF(参照!B1038="","",参照!B1038)</f>
        <v>(株)チャームドライフ</v>
      </c>
      <c r="AW1038" s="52">
        <f>IF(参照!C1038="","",参照!C1038)</f>
        <v>4.73E-4</v>
      </c>
      <c r="AX1038" s="52" t="str">
        <f>IF(参照!D1038="","",参照!D1038)</f>
        <v/>
      </c>
      <c r="AY1038" s="52">
        <f>IF(参照!E1038="","",参照!E1038)</f>
        <v>5.1400000000000003E-4</v>
      </c>
      <c r="AZ1038" s="52" t="str">
        <f>IF(参照!F1038="","",参照!F1038)</f>
        <v>(株)チャームドライフ</v>
      </c>
      <c r="BA1038" s="52" t="str">
        <f>IF(参照!G1038="","",参照!G1038)</f>
        <v>(株)チャームドライフ_</v>
      </c>
      <c r="BB1038" s="52">
        <f t="shared" si="47"/>
        <v>0.51400000000000001</v>
      </c>
      <c r="BD1038" s="52" t="str">
        <f>IF(参照!L1038="","",参照!L1038)</f>
        <v/>
      </c>
    </row>
    <row r="1039" spans="47:56">
      <c r="AU1039" s="52" t="str">
        <f>IF(参照!A1039="","",参照!A1039)</f>
        <v>A0689</v>
      </c>
      <c r="AV1039" s="52" t="str">
        <f>IF(参照!B1039="","",参照!B1039)</f>
        <v>スターティア(株)</v>
      </c>
      <c r="AW1039" s="52">
        <f>IF(参照!C1039="","",参照!C1039)</f>
        <v>5.1599999999999997E-4</v>
      </c>
      <c r="AX1039" s="52" t="str">
        <f>IF(参照!D1039="","",参照!D1039)</f>
        <v>メニューA</v>
      </c>
      <c r="AY1039" s="52">
        <f>IF(参照!E1039="","",参照!E1039)</f>
        <v>0</v>
      </c>
      <c r="AZ1039" s="52" t="str">
        <f>IF(参照!F1039="","",参照!F1039)</f>
        <v>スターティア(株)</v>
      </c>
      <c r="BA1039" s="52" t="str">
        <f>IF(参照!G1039="","",参照!G1039)</f>
        <v>スターティア(株)_メニューA</v>
      </c>
      <c r="BB1039" s="52">
        <f t="shared" si="47"/>
        <v>0</v>
      </c>
      <c r="BD1039" s="52" t="str">
        <f>IF(参照!L1039="","",参照!L1039)</f>
        <v/>
      </c>
    </row>
    <row r="1040" spans="47:56">
      <c r="AU1040" s="52" t="str">
        <f>IF(参照!A1040="","",参照!A1040)</f>
        <v/>
      </c>
      <c r="AV1040" s="52" t="str">
        <f>IF(参照!B1040="","",参照!B1040)</f>
        <v/>
      </c>
      <c r="AW1040" s="52" t="str">
        <f>IF(参照!C1040="","",参照!C1040)</f>
        <v/>
      </c>
      <c r="AX1040" s="52" t="str">
        <f>IF(参照!D1040="","",参照!D1040)</f>
        <v>メニューB(残差)</v>
      </c>
      <c r="AY1040" s="52">
        <f>IF(参照!E1040="","",参照!E1040)</f>
        <v>5.4900000000000001E-4</v>
      </c>
      <c r="AZ1040" s="52" t="str">
        <f>IF(参照!F1040="","",参照!F1040)</f>
        <v>スターティア(株)</v>
      </c>
      <c r="BA1040" s="52" t="str">
        <f>IF(参照!G1040="","",参照!G1040)</f>
        <v>スターティア(株)_メニューB(残差)</v>
      </c>
      <c r="BB1040" s="52">
        <f t="shared" si="47"/>
        <v>0.54900000000000004</v>
      </c>
      <c r="BD1040" s="52" t="str">
        <f>IF(参照!L1040="","",参照!L1040)</f>
        <v/>
      </c>
    </row>
    <row r="1041" spans="47:56">
      <c r="AU1041" s="52" t="str">
        <f>IF(参照!A1041="","",参照!A1041)</f>
        <v/>
      </c>
      <c r="AV1041" s="52" t="str">
        <f>IF(参照!B1041="","",参照!B1041)</f>
        <v/>
      </c>
      <c r="AW1041" s="52" t="str">
        <f>IF(参照!C1041="","",参照!C1041)</f>
        <v/>
      </c>
      <c r="AX1041" s="52" t="str">
        <f>IF(参照!D1041="","",参照!D1041)</f>
        <v>(参考値)事業者全体</v>
      </c>
      <c r="AY1041" s="52">
        <f>IF(参照!E1041="","",参照!E1041)</f>
        <v>5.6800000000000004E-4</v>
      </c>
      <c r="AZ1041" s="52" t="str">
        <f>IF(参照!F1041="","",参照!F1041)</f>
        <v>スターティア(株)</v>
      </c>
      <c r="BA1041" s="52" t="str">
        <f>IF(参照!G1041="","",参照!G1041)</f>
        <v>スターティア(株)_(参考値)事業者全体</v>
      </c>
      <c r="BB1041" s="52">
        <f t="shared" si="47"/>
        <v>0.56800000000000006</v>
      </c>
      <c r="BD1041" s="52" t="str">
        <f>IF(参照!L1041="","",参照!L1041)</f>
        <v/>
      </c>
    </row>
    <row r="1042" spans="47:56">
      <c r="AU1042" s="52" t="str">
        <f>IF(参照!A1042="","",参照!A1042)</f>
        <v>A0690</v>
      </c>
      <c r="AV1042" s="52" t="str">
        <f>IF(参照!B1042="","",参照!B1042)</f>
        <v>東広島スマートエネルギー(株)</v>
      </c>
      <c r="AW1042" s="52">
        <f>IF(参照!C1042="","",参照!C1042)</f>
        <v>5.6899999999999995E-4</v>
      </c>
      <c r="AX1042" s="52" t="str">
        <f>IF(参照!D1042="","",参照!D1042)</f>
        <v/>
      </c>
      <c r="AY1042" s="52">
        <f>IF(参照!E1042="","",参照!E1042)</f>
        <v>4.44E-4</v>
      </c>
      <c r="AZ1042" s="52" t="str">
        <f>IF(参照!F1042="","",参照!F1042)</f>
        <v>東広島スマートエネルギー(株)</v>
      </c>
      <c r="BA1042" s="52" t="str">
        <f>IF(参照!G1042="","",参照!G1042)</f>
        <v>東広島スマートエネルギー(株)_</v>
      </c>
      <c r="BB1042" s="52">
        <f t="shared" si="47"/>
        <v>0.44400000000000001</v>
      </c>
      <c r="BD1042" s="52" t="str">
        <f>IF(参照!L1042="","",参照!L1042)</f>
        <v/>
      </c>
    </row>
    <row r="1043" spans="47:56">
      <c r="AU1043" s="52" t="str">
        <f>IF(参照!A1043="","",参照!A1043)</f>
        <v>A0692</v>
      </c>
      <c r="AV1043" s="52" t="str">
        <f>IF(参照!B1043="","",参照!B1043)</f>
        <v>旭化成(株)</v>
      </c>
      <c r="AW1043" s="52">
        <f>IF(参照!C1043="","",参照!C1043)</f>
        <v>4.7699999999999999E-4</v>
      </c>
      <c r="AX1043" s="52" t="str">
        <f>IF(参照!D1043="","",参照!D1043)</f>
        <v>メニューA</v>
      </c>
      <c r="AY1043" s="52">
        <f>IF(参照!E1043="","",参照!E1043)</f>
        <v>3.1500000000000001E-4</v>
      </c>
      <c r="AZ1043" s="52" t="str">
        <f>IF(参照!F1043="","",参照!F1043)</f>
        <v>旭化成(株)</v>
      </c>
      <c r="BA1043" s="52" t="str">
        <f>IF(参照!G1043="","",参照!G1043)</f>
        <v>旭化成(株)_メニューA</v>
      </c>
      <c r="BB1043" s="52">
        <f t="shared" si="47"/>
        <v>0.315</v>
      </c>
      <c r="BD1043" s="52" t="str">
        <f>IF(参照!L1043="","",参照!L1043)</f>
        <v/>
      </c>
    </row>
    <row r="1044" spans="47:56">
      <c r="AU1044" s="52" t="str">
        <f>IF(参照!A1044="","",参照!A1044)</f>
        <v/>
      </c>
      <c r="AV1044" s="52" t="str">
        <f>IF(参照!B1044="","",参照!B1044)</f>
        <v/>
      </c>
      <c r="AW1044" s="52" t="str">
        <f>IF(参照!C1044="","",参照!C1044)</f>
        <v/>
      </c>
      <c r="AX1044" s="52" t="str">
        <f>IF(参照!D1044="","",参照!D1044)</f>
        <v>メニューB</v>
      </c>
      <c r="AY1044" s="52">
        <f>IF(参照!E1044="","",参照!E1044)</f>
        <v>4.0500000000000003E-4</v>
      </c>
      <c r="AZ1044" s="52" t="str">
        <f>IF(参照!F1044="","",参照!F1044)</f>
        <v>旭化成(株)</v>
      </c>
      <c r="BA1044" s="52" t="str">
        <f>IF(参照!G1044="","",参照!G1044)</f>
        <v>旭化成(株)_メニューB</v>
      </c>
      <c r="BB1044" s="52">
        <f t="shared" si="47"/>
        <v>0.40500000000000003</v>
      </c>
      <c r="BD1044" s="52" t="str">
        <f>IF(参照!L1044="","",参照!L1044)</f>
        <v/>
      </c>
    </row>
    <row r="1045" spans="47:56">
      <c r="AU1045" s="52" t="str">
        <f>IF(参照!A1045="","",参照!A1045)</f>
        <v/>
      </c>
      <c r="AV1045" s="52" t="str">
        <f>IF(参照!B1045="","",参照!B1045)</f>
        <v/>
      </c>
      <c r="AW1045" s="52" t="str">
        <f>IF(参照!C1045="","",参照!C1045)</f>
        <v/>
      </c>
      <c r="AX1045" s="52" t="str">
        <f>IF(参照!D1045="","",参照!D1045)</f>
        <v>メニューC</v>
      </c>
      <c r="AY1045" s="52">
        <f>IF(参照!E1045="","",参照!E1045)</f>
        <v>4.1099999999999996E-4</v>
      </c>
      <c r="AZ1045" s="52" t="str">
        <f>IF(参照!F1045="","",参照!F1045)</f>
        <v>旭化成(株)</v>
      </c>
      <c r="BA1045" s="52" t="str">
        <f>IF(参照!G1045="","",参照!G1045)</f>
        <v>旭化成(株)_メニューC</v>
      </c>
      <c r="BB1045" s="52">
        <f t="shared" si="47"/>
        <v>0.41099999999999998</v>
      </c>
      <c r="BD1045" s="52" t="str">
        <f>IF(参照!L1045="","",参照!L1045)</f>
        <v/>
      </c>
    </row>
    <row r="1046" spans="47:56">
      <c r="AU1046" s="52" t="str">
        <f>IF(参照!A1046="","",参照!A1046)</f>
        <v/>
      </c>
      <c r="AV1046" s="52" t="str">
        <f>IF(参照!B1046="","",参照!B1046)</f>
        <v/>
      </c>
      <c r="AW1046" s="52" t="str">
        <f>IF(参照!C1046="","",参照!C1046)</f>
        <v/>
      </c>
      <c r="AX1046" s="52" t="str">
        <f>IF(参照!D1046="","",参照!D1046)</f>
        <v>メニューD</v>
      </c>
      <c r="AY1046" s="52">
        <f>IF(参照!E1046="","",参照!E1046)</f>
        <v>3.4599999999999995E-4</v>
      </c>
      <c r="AZ1046" s="52" t="str">
        <f>IF(参照!F1046="","",参照!F1046)</f>
        <v>旭化成(株)</v>
      </c>
      <c r="BA1046" s="52" t="str">
        <f>IF(参照!G1046="","",参照!G1046)</f>
        <v>旭化成(株)_メニューD</v>
      </c>
      <c r="BB1046" s="52">
        <f t="shared" si="47"/>
        <v>0.34599999999999997</v>
      </c>
      <c r="BD1046" s="52" t="str">
        <f>IF(参照!L1046="","",参照!L1046)</f>
        <v/>
      </c>
    </row>
    <row r="1047" spans="47:56">
      <c r="AU1047" s="52" t="str">
        <f>IF(参照!A1047="","",参照!A1047)</f>
        <v/>
      </c>
      <c r="AV1047" s="52" t="str">
        <f>IF(参照!B1047="","",参照!B1047)</f>
        <v/>
      </c>
      <c r="AW1047" s="52" t="str">
        <f>IF(参照!C1047="","",参照!C1047)</f>
        <v/>
      </c>
      <c r="AX1047" s="52" t="str">
        <f>IF(参照!D1047="","",参照!D1047)</f>
        <v>メニューE</v>
      </c>
      <c r="AY1047" s="52">
        <f>IF(参照!E1047="","",参照!E1047)</f>
        <v>3.5299999999999996E-4</v>
      </c>
      <c r="AZ1047" s="52" t="str">
        <f>IF(参照!F1047="","",参照!F1047)</f>
        <v>旭化成(株)</v>
      </c>
      <c r="BA1047" s="52" t="str">
        <f>IF(参照!G1047="","",参照!G1047)</f>
        <v>旭化成(株)_メニューE</v>
      </c>
      <c r="BB1047" s="52">
        <f t="shared" si="47"/>
        <v>0.35299999999999998</v>
      </c>
      <c r="BD1047" s="52" t="str">
        <f>IF(参照!L1047="","",参照!L1047)</f>
        <v/>
      </c>
    </row>
    <row r="1048" spans="47:56">
      <c r="AU1048" s="52" t="str">
        <f>IF(参照!A1048="","",参照!A1048)</f>
        <v/>
      </c>
      <c r="AV1048" s="52" t="str">
        <f>IF(参照!B1048="","",参照!B1048)</f>
        <v/>
      </c>
      <c r="AW1048" s="52" t="str">
        <f>IF(参照!C1048="","",参照!C1048)</f>
        <v/>
      </c>
      <c r="AX1048" s="52" t="str">
        <f>IF(参照!D1048="","",参照!D1048)</f>
        <v>メニューF</v>
      </c>
      <c r="AY1048" s="52">
        <f>IF(参照!E1048="","",参照!E1048)</f>
        <v>0</v>
      </c>
      <c r="AZ1048" s="52" t="str">
        <f>IF(参照!F1048="","",参照!F1048)</f>
        <v>旭化成(株)</v>
      </c>
      <c r="BA1048" s="52" t="str">
        <f>IF(参照!G1048="","",参照!G1048)</f>
        <v>旭化成(株)_メニューF</v>
      </c>
      <c r="BB1048" s="52">
        <f t="shared" si="47"/>
        <v>0</v>
      </c>
      <c r="BD1048" s="52" t="str">
        <f>IF(参照!L1048="","",参照!L1048)</f>
        <v/>
      </c>
    </row>
    <row r="1049" spans="47:56">
      <c r="AU1049" s="52" t="str">
        <f>IF(参照!A1049="","",参照!A1049)</f>
        <v/>
      </c>
      <c r="AV1049" s="52" t="str">
        <f>IF(参照!B1049="","",参照!B1049)</f>
        <v/>
      </c>
      <c r="AW1049" s="52" t="str">
        <f>IF(参照!C1049="","",参照!C1049)</f>
        <v/>
      </c>
      <c r="AX1049" s="52" t="str">
        <f>IF(参照!D1049="","",参照!D1049)</f>
        <v>(参考値)事業者全体</v>
      </c>
      <c r="AY1049" s="52">
        <f>IF(参照!E1049="","",参照!E1049)</f>
        <v>5.0699999999999996E-4</v>
      </c>
      <c r="AZ1049" s="52" t="str">
        <f>IF(参照!F1049="","",参照!F1049)</f>
        <v>旭化成(株)</v>
      </c>
      <c r="BA1049" s="52" t="str">
        <f>IF(参照!G1049="","",参照!G1049)</f>
        <v>旭化成(株)_(参考値)事業者全体</v>
      </c>
      <c r="BB1049" s="52">
        <f t="shared" si="47"/>
        <v>0.50700000000000001</v>
      </c>
      <c r="BD1049" s="52" t="str">
        <f>IF(参照!L1049="","",参照!L1049)</f>
        <v/>
      </c>
    </row>
    <row r="1050" spans="47:56">
      <c r="AU1050" s="52" t="str">
        <f>IF(参照!A1050="","",参照!A1050)</f>
        <v>A0693</v>
      </c>
      <c r="AV1050" s="52" t="str">
        <f>IF(参照!B1050="","",参照!B1050)</f>
        <v>京和ガス(株)</v>
      </c>
      <c r="AW1050" s="52">
        <f>IF(参照!C1050="","",参照!C1050)</f>
        <v>5.1500000000000005E-4</v>
      </c>
      <c r="AX1050" s="52" t="str">
        <f>IF(参照!D1050="","",参照!D1050)</f>
        <v/>
      </c>
      <c r="AY1050" s="52">
        <f>IF(参照!E1050="","",参照!E1050)</f>
        <v>4.5899999999999999E-4</v>
      </c>
      <c r="AZ1050" s="52" t="str">
        <f>IF(参照!F1050="","",参照!F1050)</f>
        <v>京和ガス(株)</v>
      </c>
      <c r="BA1050" s="52" t="str">
        <f>IF(参照!G1050="","",参照!G1050)</f>
        <v>京和ガス(株)_</v>
      </c>
      <c r="BB1050" s="52">
        <f t="shared" si="47"/>
        <v>0.45899999999999996</v>
      </c>
      <c r="BD1050" s="52" t="str">
        <f>IF(参照!L1050="","",参照!L1050)</f>
        <v/>
      </c>
    </row>
    <row r="1051" spans="47:56">
      <c r="AU1051" s="52" t="str">
        <f>IF(参照!A1051="","",参照!A1051)</f>
        <v>A0696</v>
      </c>
      <c r="AV1051" s="52" t="str">
        <f>IF(参照!B1051="","",参照!B1051)</f>
        <v>(株)岡崎建材</v>
      </c>
      <c r="AW1051" s="52">
        <f>IF(参照!C1051="","",参照!C1051)</f>
        <v>4.9299999999999995E-4</v>
      </c>
      <c r="AX1051" s="52" t="str">
        <f>IF(参照!D1051="","",参照!D1051)</f>
        <v/>
      </c>
      <c r="AY1051" s="52">
        <f>IF(参照!E1051="","",参照!E1051)</f>
        <v>4.37E-4</v>
      </c>
      <c r="AZ1051" s="52" t="str">
        <f>IF(参照!F1051="","",参照!F1051)</f>
        <v>(株)岡崎建材</v>
      </c>
      <c r="BA1051" s="52" t="str">
        <f>IF(参照!G1051="","",参照!G1051)</f>
        <v>(株)岡崎建材_</v>
      </c>
      <c r="BB1051" s="52">
        <f t="shared" si="47"/>
        <v>0.437</v>
      </c>
      <c r="BD1051" s="52" t="str">
        <f>IF(参照!L1051="","",参照!L1051)</f>
        <v/>
      </c>
    </row>
    <row r="1052" spans="47:56">
      <c r="AU1052" s="52" t="str">
        <f>IF(参照!A1052="","",参照!A1052)</f>
        <v>A0698</v>
      </c>
      <c r="AV1052" s="52" t="str">
        <f>IF(参照!B1052="","",参照!B1052)</f>
        <v>(株)エフオン</v>
      </c>
      <c r="AW1052" s="52" t="str">
        <f>IF(参照!C1052="","",参照!C1052)</f>
        <v>0.000453※</v>
      </c>
      <c r="AX1052" s="52" t="str">
        <f>IF(参照!D1052="","",参照!D1052)</f>
        <v>メニューA</v>
      </c>
      <c r="AY1052" s="52">
        <f>IF(参照!E1052="","",参照!E1052)</f>
        <v>0</v>
      </c>
      <c r="AZ1052" s="52" t="str">
        <f>IF(参照!F1052="","",参照!F1052)</f>
        <v>(株)エフオン</v>
      </c>
      <c r="BA1052" s="52" t="str">
        <f>IF(参照!G1052="","",参照!G1052)</f>
        <v>(株)エフオン_メニューA</v>
      </c>
      <c r="BB1052" s="52">
        <f t="shared" si="47"/>
        <v>0</v>
      </c>
      <c r="BD1052" s="52" t="str">
        <f>IF(参照!L1052="","",参照!L1052)</f>
        <v/>
      </c>
    </row>
    <row r="1053" spans="47:56">
      <c r="AU1053" s="52" t="str">
        <f>IF(参照!A1053="","",参照!A1053)</f>
        <v/>
      </c>
      <c r="AV1053" s="52" t="str">
        <f>IF(参照!B1053="","",参照!B1053)</f>
        <v/>
      </c>
      <c r="AW1053" s="52" t="str">
        <f>IF(参照!C1053="","",参照!C1053)</f>
        <v/>
      </c>
      <c r="AX1053" s="52" t="str">
        <f>IF(参照!D1053="","",参照!D1053)</f>
        <v>メニューB</v>
      </c>
      <c r="AY1053" s="52">
        <f>IF(参照!E1053="","",参照!E1053)</f>
        <v>2.4699999999999999E-4</v>
      </c>
      <c r="AZ1053" s="52" t="str">
        <f>IF(参照!F1053="","",参照!F1053)</f>
        <v>(株)エフオン</v>
      </c>
      <c r="BA1053" s="52" t="str">
        <f>IF(参照!G1053="","",参照!G1053)</f>
        <v>(株)エフオン_メニューB</v>
      </c>
      <c r="BB1053" s="52">
        <f t="shared" si="47"/>
        <v>0.247</v>
      </c>
      <c r="BD1053" s="52" t="str">
        <f>IF(参照!L1053="","",参照!L1053)</f>
        <v/>
      </c>
    </row>
    <row r="1054" spans="47:56">
      <c r="AU1054" s="52" t="str">
        <f>IF(参照!A1054="","",参照!A1054)</f>
        <v/>
      </c>
      <c r="AV1054" s="52" t="str">
        <f>IF(参照!B1054="","",参照!B1054)</f>
        <v/>
      </c>
      <c r="AW1054" s="52" t="str">
        <f>IF(参照!C1054="","",参照!C1054)</f>
        <v/>
      </c>
      <c r="AX1054" s="52" t="str">
        <f>IF(参照!D1054="","",参照!D1054)</f>
        <v>メニューC</v>
      </c>
      <c r="AY1054" s="52">
        <f>IF(参照!E1054="","",参照!E1054)</f>
        <v>2.9499999999999996E-4</v>
      </c>
      <c r="AZ1054" s="52" t="str">
        <f>IF(参照!F1054="","",参照!F1054)</f>
        <v>(株)エフオン</v>
      </c>
      <c r="BA1054" s="52" t="str">
        <f>IF(参照!G1054="","",参照!G1054)</f>
        <v>(株)エフオン_メニューC</v>
      </c>
      <c r="BB1054" s="52">
        <f t="shared" si="47"/>
        <v>0.29499999999999998</v>
      </c>
      <c r="BD1054" s="52" t="str">
        <f>IF(参照!L1054="","",参照!L1054)</f>
        <v/>
      </c>
    </row>
    <row r="1055" spans="47:56">
      <c r="AU1055" s="52" t="str">
        <f>IF(参照!A1055="","",参照!A1055)</f>
        <v/>
      </c>
      <c r="AV1055" s="52" t="str">
        <f>IF(参照!B1055="","",参照!B1055)</f>
        <v/>
      </c>
      <c r="AW1055" s="52" t="str">
        <f>IF(参照!C1055="","",参照!C1055)</f>
        <v/>
      </c>
      <c r="AX1055" s="52" t="str">
        <f>IF(参照!D1055="","",参照!D1055)</f>
        <v>メニューD</v>
      </c>
      <c r="AY1055" s="52">
        <f>IF(参照!E1055="","",参照!E1055)</f>
        <v>3.0899999999999998E-4</v>
      </c>
      <c r="AZ1055" s="52" t="str">
        <f>IF(参照!F1055="","",参照!F1055)</f>
        <v>(株)エフオン</v>
      </c>
      <c r="BA1055" s="52" t="str">
        <f>IF(参照!G1055="","",参照!G1055)</f>
        <v>(株)エフオン_メニューD</v>
      </c>
      <c r="BB1055" s="52">
        <f t="shared" si="47"/>
        <v>0.309</v>
      </c>
      <c r="BD1055" s="52" t="str">
        <f>IF(参照!L1055="","",参照!L1055)</f>
        <v/>
      </c>
    </row>
    <row r="1056" spans="47:56">
      <c r="AU1056" s="52" t="str">
        <f>IF(参照!A1056="","",参照!A1056)</f>
        <v/>
      </c>
      <c r="AV1056" s="52" t="str">
        <f>IF(参照!B1056="","",参照!B1056)</f>
        <v/>
      </c>
      <c r="AW1056" s="52" t="str">
        <f>IF(参照!C1056="","",参照!C1056)</f>
        <v/>
      </c>
      <c r="AX1056" s="52" t="str">
        <f>IF(参照!D1056="","",参照!D1056)</f>
        <v>メニューE</v>
      </c>
      <c r="AY1056" s="52">
        <f>IF(参照!E1056="","",参照!E1056)</f>
        <v>3.3100000000000002E-4</v>
      </c>
      <c r="AZ1056" s="52" t="str">
        <f>IF(参照!F1056="","",参照!F1056)</f>
        <v>(株)エフオン</v>
      </c>
      <c r="BA1056" s="52" t="str">
        <f>IF(参照!G1056="","",参照!G1056)</f>
        <v>(株)エフオン_メニューE</v>
      </c>
      <c r="BB1056" s="52">
        <f t="shared" si="47"/>
        <v>0.33100000000000002</v>
      </c>
      <c r="BD1056" s="52" t="str">
        <f>IF(参照!L1056="","",参照!L1056)</f>
        <v/>
      </c>
    </row>
    <row r="1057" spans="47:56">
      <c r="AU1057" s="52" t="str">
        <f>IF(参照!A1057="","",参照!A1057)</f>
        <v/>
      </c>
      <c r="AV1057" s="52" t="str">
        <f>IF(参照!B1057="","",参照!B1057)</f>
        <v/>
      </c>
      <c r="AW1057" s="52" t="str">
        <f>IF(参照!C1057="","",参照!C1057)</f>
        <v/>
      </c>
      <c r="AX1057" s="52" t="str">
        <f>IF(参照!D1057="","",参照!D1057)</f>
        <v>メニューF</v>
      </c>
      <c r="AY1057" s="52">
        <f>IF(参照!E1057="","",参照!E1057)</f>
        <v>3.3500000000000001E-4</v>
      </c>
      <c r="AZ1057" s="52" t="str">
        <f>IF(参照!F1057="","",参照!F1057)</f>
        <v>(株)エフオン</v>
      </c>
      <c r="BA1057" s="52" t="str">
        <f>IF(参照!G1057="","",参照!G1057)</f>
        <v>(株)エフオン_メニューF</v>
      </c>
      <c r="BB1057" s="52">
        <f t="shared" si="47"/>
        <v>0.33500000000000002</v>
      </c>
      <c r="BD1057" s="52" t="str">
        <f>IF(参照!L1057="","",参照!L1057)</f>
        <v/>
      </c>
    </row>
    <row r="1058" spans="47:56">
      <c r="AU1058" s="52" t="str">
        <f>IF(参照!A1058="","",参照!A1058)</f>
        <v/>
      </c>
      <c r="AV1058" s="52" t="str">
        <f>IF(参照!B1058="","",参照!B1058)</f>
        <v/>
      </c>
      <c r="AW1058" s="52" t="str">
        <f>IF(参照!C1058="","",参照!C1058)</f>
        <v/>
      </c>
      <c r="AX1058" s="52" t="str">
        <f>IF(参照!D1058="","",参照!D1058)</f>
        <v>(参考値)事業者全体</v>
      </c>
      <c r="AY1058" s="52">
        <f>IF(参照!E1058="","",参照!E1058)</f>
        <v>4.1599999999999997E-4</v>
      </c>
      <c r="AZ1058" s="52" t="str">
        <f>IF(参照!F1058="","",参照!F1058)</f>
        <v>(株)エフオン</v>
      </c>
      <c r="BA1058" s="52" t="str">
        <f>IF(参照!G1058="","",参照!G1058)</f>
        <v>(株)エフオン_(参考値)事業者全体</v>
      </c>
      <c r="BB1058" s="52">
        <f t="shared" si="47"/>
        <v>0.41599999999999998</v>
      </c>
      <c r="BD1058" s="52" t="str">
        <f>IF(参照!L1058="","",参照!L1058)</f>
        <v/>
      </c>
    </row>
    <row r="1059" spans="47:56">
      <c r="AU1059" s="52" t="str">
        <f>IF(参照!A1059="","",参照!A1059)</f>
        <v>A0699</v>
      </c>
      <c r="AV1059" s="52" t="str">
        <f>IF(参照!B1059="","",参照!B1059)</f>
        <v>(株)岡崎さくら電力</v>
      </c>
      <c r="AW1059" s="52">
        <f>IF(参照!C1059="","",参照!C1059)</f>
        <v>1.85E-4</v>
      </c>
      <c r="AX1059" s="52" t="str">
        <f>IF(参照!D1059="","",参照!D1059)</f>
        <v/>
      </c>
      <c r="AY1059" s="52">
        <f>IF(参照!E1059="","",参照!E1059)</f>
        <v>3.1700000000000001E-4</v>
      </c>
      <c r="AZ1059" s="52" t="str">
        <f>IF(参照!F1059="","",参照!F1059)</f>
        <v>(株)岡崎さくら電力</v>
      </c>
      <c r="BA1059" s="52" t="str">
        <f>IF(参照!G1059="","",参照!G1059)</f>
        <v>(株)岡崎さくら電力_</v>
      </c>
      <c r="BB1059" s="52">
        <f t="shared" si="47"/>
        <v>0.317</v>
      </c>
      <c r="BD1059" s="52" t="str">
        <f>IF(参照!L1059="","",参照!L1059)</f>
        <v/>
      </c>
    </row>
    <row r="1060" spans="47:56">
      <c r="AU1060" s="52" t="str">
        <f>IF(参照!A1060="","",参照!A1060)</f>
        <v>A0702</v>
      </c>
      <c r="AV1060" s="52" t="str">
        <f>IF(参照!B1060="","",参照!B1060)</f>
        <v>旭マルヰガス(株)</v>
      </c>
      <c r="AW1060" s="52">
        <f>IF(参照!C1060="","",参照!C1060)</f>
        <v>5.1599999999999997E-4</v>
      </c>
      <c r="AX1060" s="52" t="str">
        <f>IF(参照!D1060="","",参照!D1060)</f>
        <v/>
      </c>
      <c r="AY1060" s="52">
        <f>IF(参照!E1060="","",参照!E1060)</f>
        <v>5.6099999999999998E-4</v>
      </c>
      <c r="AZ1060" s="52" t="str">
        <f>IF(参照!F1060="","",参照!F1060)</f>
        <v>旭マルヰガス(株)</v>
      </c>
      <c r="BA1060" s="52" t="str">
        <f>IF(参照!G1060="","",参照!G1060)</f>
        <v>旭マルヰガス(株)_</v>
      </c>
      <c r="BB1060" s="52">
        <f t="shared" si="47"/>
        <v>0.56099999999999994</v>
      </c>
      <c r="BD1060" s="52" t="str">
        <f>IF(参照!L1060="","",参照!L1060)</f>
        <v/>
      </c>
    </row>
    <row r="1061" spans="47:56">
      <c r="AU1061" s="52" t="str">
        <f>IF(参照!A1061="","",参照!A1061)</f>
        <v>A0703</v>
      </c>
      <c r="AV1061" s="52" t="str">
        <f>IF(参照!B1061="","",参照!B1061)</f>
        <v>ＪＲＥトレーディング(株)</v>
      </c>
      <c r="AW1061" s="52" t="str">
        <f>IF(参照!C1061="","",参照!C1061)</f>
        <v>0.000453※</v>
      </c>
      <c r="AX1061" s="52" t="str">
        <f>IF(参照!D1061="","",参照!D1061)</f>
        <v/>
      </c>
      <c r="AY1061" s="52">
        <f>IF(参照!E1061="","",参照!E1061)</f>
        <v>7.0899999999999999E-4</v>
      </c>
      <c r="AZ1061" s="52" t="str">
        <f>IF(参照!F1061="","",参照!F1061)</f>
        <v>ＪＲＥトレーディング(株)</v>
      </c>
      <c r="BA1061" s="52" t="str">
        <f>IF(参照!G1061="","",参照!G1061)</f>
        <v>ＪＲＥトレーディング(株)_</v>
      </c>
      <c r="BB1061" s="52">
        <f t="shared" si="47"/>
        <v>0.70899999999999996</v>
      </c>
      <c r="BD1061" s="52" t="str">
        <f>IF(参照!L1061="","",参照!L1061)</f>
        <v/>
      </c>
    </row>
    <row r="1062" spans="47:56">
      <c r="AU1062" s="52" t="str">
        <f>IF(参照!A1062="","",参照!A1062)</f>
        <v>A0704</v>
      </c>
      <c r="AV1062" s="52" t="str">
        <f>IF(参照!B1062="","",参照!B1062)</f>
        <v>Ｃａｓｔｌｅｔｏｎ　Ｃｏｍｍｏｄｉｔｉｅｓ　Ｊａｐａｎ合同会社</v>
      </c>
      <c r="AW1062" s="52">
        <f>IF(参照!C1062="","",参照!C1062)</f>
        <v>2.05E-4</v>
      </c>
      <c r="AX1062" s="52" t="str">
        <f>IF(参照!D1062="","",参照!D1062)</f>
        <v/>
      </c>
      <c r="AY1062" s="52">
        <f>IF(参照!E1062="","",参照!E1062)</f>
        <v>1.4899999999999999E-4</v>
      </c>
      <c r="AZ1062" s="52" t="str">
        <f>IF(参照!F1062="","",参照!F1062)</f>
        <v>Ｃａｓｔｌｅｔｏｎ　Ｃｏｍｍｏｄｉｔｉｅｓ　Ｊａｐａｎ合同会社</v>
      </c>
      <c r="BA1062" s="52" t="str">
        <f>IF(参照!G1062="","",参照!G1062)</f>
        <v>Ｃａｓｔｌｅｔｏｎ　Ｃｏｍｍｏｄｉｔｉｅｓ　Ｊａｐａｎ合同会社_</v>
      </c>
      <c r="BB1062" s="52">
        <f t="shared" si="47"/>
        <v>0.14899999999999999</v>
      </c>
      <c r="BD1062" s="52" t="str">
        <f>IF(参照!L1062="","",参照!L1062)</f>
        <v/>
      </c>
    </row>
    <row r="1063" spans="47:56">
      <c r="AU1063" s="52" t="str">
        <f>IF(参照!A1063="","",参照!A1063)</f>
        <v>A0705</v>
      </c>
      <c r="AV1063" s="52" t="str">
        <f>IF(参照!B1063="","",参照!B1063)</f>
        <v>神戸電力(株)</v>
      </c>
      <c r="AW1063" s="52">
        <f>IF(参照!C1063="","",参照!C1063)</f>
        <v>6.1799999999999995E-4</v>
      </c>
      <c r="AX1063" s="52" t="str">
        <f>IF(参照!D1063="","",参照!D1063)</f>
        <v/>
      </c>
      <c r="AY1063" s="52">
        <f>IF(参照!E1063="","",参照!E1063)</f>
        <v>6.9200000000000002E-4</v>
      </c>
      <c r="AZ1063" s="52" t="str">
        <f>IF(参照!F1063="","",参照!F1063)</f>
        <v>神戸電力(株)</v>
      </c>
      <c r="BA1063" s="52" t="str">
        <f>IF(参照!G1063="","",参照!G1063)</f>
        <v>神戸電力(株)_</v>
      </c>
      <c r="BB1063" s="52">
        <f t="shared" si="47"/>
        <v>0.69200000000000006</v>
      </c>
      <c r="BD1063" s="52" t="str">
        <f>IF(参照!L1063="","",参照!L1063)</f>
        <v/>
      </c>
    </row>
    <row r="1064" spans="47:56">
      <c r="AU1064" s="52" t="str">
        <f>IF(参照!A1064="","",参照!A1064)</f>
        <v>A0708</v>
      </c>
      <c r="AV1064" s="52" t="str">
        <f>IF(参照!B1064="","",参照!B1064)</f>
        <v>エア・ウォーター・ライフソリューション(株)(旧：エア・ウォーター北海道(株))</v>
      </c>
      <c r="AW1064" s="52">
        <f>IF(参照!C1064="","",参照!C1064)</f>
        <v>6.0300000000000002E-4</v>
      </c>
      <c r="AX1064" s="52" t="str">
        <f>IF(参照!D1064="","",参照!D1064)</f>
        <v/>
      </c>
      <c r="AY1064" s="52">
        <f>IF(参照!E1064="","",参照!E1064)</f>
        <v>5.4699999999999996E-4</v>
      </c>
      <c r="AZ1064" s="52" t="str">
        <f>IF(参照!F1064="","",参照!F1064)</f>
        <v>エア・ウォーター・ライフソリューション(株)(旧：エア・ウォーター北海道(株))</v>
      </c>
      <c r="BA1064" s="52" t="str">
        <f>IF(参照!G1064="","",参照!G1064)</f>
        <v>エア・ウォーター・ライフソリューション(株)(旧：エア・ウォーター北海道(株))_</v>
      </c>
      <c r="BB1064" s="52">
        <f t="shared" si="47"/>
        <v>0.54699999999999993</v>
      </c>
      <c r="BD1064" s="52" t="str">
        <f>IF(参照!L1064="","",参照!L1064)</f>
        <v/>
      </c>
    </row>
    <row r="1065" spans="47:56">
      <c r="AU1065" s="52" t="str">
        <f>IF(参照!A1065="","",参照!A1065)</f>
        <v>A0709</v>
      </c>
      <c r="AV1065" s="52" t="str">
        <f>IF(参照!B1065="","",参照!B1065)</f>
        <v>生活協同組合ひろしま</v>
      </c>
      <c r="AW1065" s="52">
        <f>IF(参照!C1065="","",参照!C1065)</f>
        <v>3.6699999999999998E-4</v>
      </c>
      <c r="AX1065" s="52" t="str">
        <f>IF(参照!D1065="","",参照!D1065)</f>
        <v>メニューA</v>
      </c>
      <c r="AY1065" s="52">
        <f>IF(参照!E1065="","",参照!E1065)</f>
        <v>3.5100000000000002E-4</v>
      </c>
      <c r="AZ1065" s="52" t="str">
        <f>IF(参照!F1065="","",参照!F1065)</f>
        <v>生活協同組合ひろしま</v>
      </c>
      <c r="BA1065" s="52" t="str">
        <f>IF(参照!G1065="","",参照!G1065)</f>
        <v>生活協同組合ひろしま_メニューA</v>
      </c>
      <c r="BB1065" s="52">
        <f t="shared" si="47"/>
        <v>0.35100000000000003</v>
      </c>
      <c r="BD1065" s="52" t="str">
        <f>IF(参照!L1065="","",参照!L1065)</f>
        <v/>
      </c>
    </row>
    <row r="1066" spans="47:56">
      <c r="AU1066" s="52" t="str">
        <f>IF(参照!A1066="","",参照!A1066)</f>
        <v/>
      </c>
      <c r="AV1066" s="52" t="str">
        <f>IF(参照!B1066="","",参照!B1066)</f>
        <v/>
      </c>
      <c r="AW1066" s="52" t="str">
        <f>IF(参照!C1066="","",参照!C1066)</f>
        <v/>
      </c>
      <c r="AX1066" s="52" t="str">
        <f>IF(参照!D1066="","",参照!D1066)</f>
        <v>メニューB(残差)</v>
      </c>
      <c r="AY1066" s="52">
        <f>IF(参照!E1066="","",参照!E1066)</f>
        <v>3.21E-4</v>
      </c>
      <c r="AZ1066" s="52" t="str">
        <f>IF(参照!F1066="","",参照!F1066)</f>
        <v>生活協同組合ひろしま</v>
      </c>
      <c r="BA1066" s="52" t="str">
        <f>IF(参照!G1066="","",参照!G1066)</f>
        <v>生活協同組合ひろしま_メニューB(残差)</v>
      </c>
      <c r="BB1066" s="52">
        <f t="shared" si="47"/>
        <v>0.32100000000000001</v>
      </c>
      <c r="BD1066" s="52" t="str">
        <f>IF(参照!L1066="","",参照!L1066)</f>
        <v/>
      </c>
    </row>
    <row r="1067" spans="47:56">
      <c r="AU1067" s="52" t="str">
        <f>IF(参照!A1067="","",参照!A1067)</f>
        <v/>
      </c>
      <c r="AV1067" s="52" t="str">
        <f>IF(参照!B1067="","",参照!B1067)</f>
        <v/>
      </c>
      <c r="AW1067" s="52" t="str">
        <f>IF(参照!C1067="","",参照!C1067)</f>
        <v/>
      </c>
      <c r="AX1067" s="52" t="str">
        <f>IF(参照!D1067="","",参照!D1067)</f>
        <v>(参考値)事業者全体</v>
      </c>
      <c r="AY1067" s="52">
        <f>IF(参照!E1067="","",参照!E1067)</f>
        <v>3.4200000000000002E-4</v>
      </c>
      <c r="AZ1067" s="52" t="str">
        <f>IF(参照!F1067="","",参照!F1067)</f>
        <v>生活協同組合ひろしま</v>
      </c>
      <c r="BA1067" s="52" t="str">
        <f>IF(参照!G1067="","",参照!G1067)</f>
        <v>生活協同組合ひろしま_(参考値)事業者全体</v>
      </c>
      <c r="BB1067" s="52">
        <f t="shared" si="47"/>
        <v>0.34200000000000003</v>
      </c>
      <c r="BD1067" s="52" t="str">
        <f>IF(参照!L1067="","",参照!L1067)</f>
        <v/>
      </c>
    </row>
    <row r="1068" spans="47:56">
      <c r="AU1068" s="52" t="str">
        <f>IF(参照!A1068="","",参照!A1068)</f>
        <v>A0710</v>
      </c>
      <c r="AV1068" s="52" t="str">
        <f>IF(参照!B1068="","",参照!B1068)</f>
        <v>(株)京楽産業ホールディングス</v>
      </c>
      <c r="AW1068" s="52">
        <f>IF(参照!C1068="","",参照!C1068)</f>
        <v>4.8299999999999998E-4</v>
      </c>
      <c r="AX1068" s="52" t="str">
        <f>IF(参照!D1068="","",参照!D1068)</f>
        <v/>
      </c>
      <c r="AY1068" s="52">
        <f>IF(参照!E1068="","",参照!E1068)</f>
        <v>5.2999999999999998E-4</v>
      </c>
      <c r="AZ1068" s="52" t="str">
        <f>IF(参照!F1068="","",参照!F1068)</f>
        <v>(株)京楽産業ホールディングス</v>
      </c>
      <c r="BA1068" s="52" t="str">
        <f>IF(参照!G1068="","",参照!G1068)</f>
        <v>(株)京楽産業ホールディングス_</v>
      </c>
      <c r="BB1068" s="52">
        <f t="shared" si="47"/>
        <v>0.53</v>
      </c>
      <c r="BD1068" s="52" t="str">
        <f>IF(参照!L1068="","",参照!L1068)</f>
        <v/>
      </c>
    </row>
    <row r="1069" spans="47:56">
      <c r="AU1069" s="52" t="str">
        <f>IF(参照!A1069="","",参照!A1069)</f>
        <v>A0711</v>
      </c>
      <c r="AV1069" s="52" t="str">
        <f>IF(参照!B1069="","",参照!B1069)</f>
        <v>(株)ＲｅｎｏＬａｂｏ</v>
      </c>
      <c r="AW1069" s="52">
        <f>IF(参照!C1069="","",参照!C1069)</f>
        <v>5.1000000000000004E-4</v>
      </c>
      <c r="AX1069" s="52" t="str">
        <f>IF(参照!D1069="","",参照!D1069)</f>
        <v/>
      </c>
      <c r="AY1069" s="52">
        <f>IF(参照!E1069="","",参照!E1069)</f>
        <v>5.6300000000000002E-4</v>
      </c>
      <c r="AZ1069" s="52" t="str">
        <f>IF(参照!F1069="","",参照!F1069)</f>
        <v>(株)ＲｅｎｏＬａｂｏ</v>
      </c>
      <c r="BA1069" s="52" t="str">
        <f>IF(参照!G1069="","",参照!G1069)</f>
        <v>(株)ＲｅｎｏＬａｂｏ_</v>
      </c>
      <c r="BB1069" s="52">
        <f t="shared" si="47"/>
        <v>0.56300000000000006</v>
      </c>
      <c r="BD1069" s="52" t="str">
        <f>IF(参照!L1069="","",参照!L1069)</f>
        <v/>
      </c>
    </row>
    <row r="1070" spans="47:56">
      <c r="AU1070" s="52" t="str">
        <f>IF(参照!A1070="","",参照!A1070)</f>
        <v>A0712</v>
      </c>
      <c r="AV1070" s="52" t="str">
        <f>IF(参照!B1070="","",参照!B1070)</f>
        <v>アークエルテクノロジーズ(株)</v>
      </c>
      <c r="AW1070" s="52">
        <f>IF(参照!C1070="","",参照!C1070)</f>
        <v>5.13E-4</v>
      </c>
      <c r="AX1070" s="52" t="str">
        <f>IF(参照!D1070="","",参照!D1070)</f>
        <v/>
      </c>
      <c r="AY1070" s="52">
        <f>IF(参照!E1070="","",参照!E1070)</f>
        <v>0</v>
      </c>
      <c r="AZ1070" s="52" t="str">
        <f>IF(参照!F1070="","",参照!F1070)</f>
        <v>アークエルテクノロジーズ(株)</v>
      </c>
      <c r="BA1070" s="52" t="str">
        <f>IF(参照!G1070="","",参照!G1070)</f>
        <v>アークエルテクノロジーズ(株)_</v>
      </c>
      <c r="BB1070" s="52">
        <f t="shared" si="47"/>
        <v>0</v>
      </c>
      <c r="BD1070" s="52" t="str">
        <f>IF(参照!L1070="","",参照!L1070)</f>
        <v/>
      </c>
    </row>
    <row r="1071" spans="47:56">
      <c r="AU1071" s="52" t="str">
        <f>IF(参照!A1071="","",参照!A1071)</f>
        <v>A0713</v>
      </c>
      <c r="AV1071" s="52" t="str">
        <f>IF(参照!B1071="","",参照!B1071)</f>
        <v>弥富ガス協同組合</v>
      </c>
      <c r="AW1071" s="52">
        <f>IF(参照!C1071="","",参照!C1071)</f>
        <v>5.2500000000000008E-4</v>
      </c>
      <c r="AX1071" s="52" t="str">
        <f>IF(参照!D1071="","",参照!D1071)</f>
        <v/>
      </c>
      <c r="AY1071" s="52">
        <f>IF(参照!E1071="","",参照!E1071)</f>
        <v>5.6999999999999998E-4</v>
      </c>
      <c r="AZ1071" s="52" t="str">
        <f>IF(参照!F1071="","",参照!F1071)</f>
        <v>弥富ガス協同組合</v>
      </c>
      <c r="BA1071" s="52" t="str">
        <f>IF(参照!G1071="","",参照!G1071)</f>
        <v>弥富ガス協同組合_</v>
      </c>
      <c r="BB1071" s="52">
        <f t="shared" si="47"/>
        <v>0.56999999999999995</v>
      </c>
      <c r="BD1071" s="52" t="str">
        <f>IF(参照!L1071="","",参照!L1071)</f>
        <v/>
      </c>
    </row>
    <row r="1072" spans="47:56">
      <c r="AU1072" s="52" t="str">
        <f>IF(参照!A1072="","",参照!A1072)</f>
        <v>A0714</v>
      </c>
      <c r="AV1072" s="52" t="str">
        <f>IF(参照!B1072="","",参照!B1072)</f>
        <v>エルメック(株)</v>
      </c>
      <c r="AW1072" s="52">
        <f>IF(参照!C1072="","",参照!C1072)</f>
        <v>3.9100000000000002E-4</v>
      </c>
      <c r="AX1072" s="52" t="str">
        <f>IF(参照!D1072="","",参照!D1072)</f>
        <v/>
      </c>
      <c r="AY1072" s="52">
        <f>IF(参照!E1072="","",参照!E1072)</f>
        <v>3.3500000000000001E-4</v>
      </c>
      <c r="AZ1072" s="52" t="str">
        <f>IF(参照!F1072="","",参照!F1072)</f>
        <v>エルメック(株)</v>
      </c>
      <c r="BA1072" s="52" t="str">
        <f>IF(参照!G1072="","",参照!G1072)</f>
        <v>エルメック(株)_</v>
      </c>
      <c r="BB1072" s="52">
        <f t="shared" si="47"/>
        <v>0.33500000000000002</v>
      </c>
      <c r="BD1072" s="52" t="str">
        <f>IF(参照!L1072="","",参照!L1072)</f>
        <v/>
      </c>
    </row>
    <row r="1073" spans="47:56">
      <c r="AU1073" s="52" t="str">
        <f>IF(参照!A1073="","",参照!A1073)</f>
        <v>A0715</v>
      </c>
      <c r="AV1073" s="52" t="str">
        <f>IF(参照!B1073="","",参照!B1073)</f>
        <v>(株)オズエナジー</v>
      </c>
      <c r="AW1073" s="52">
        <f>IF(参照!C1073="","",参照!C1073)</f>
        <v>4.9600000000000002E-4</v>
      </c>
      <c r="AX1073" s="52" t="str">
        <f>IF(参照!D1073="","",参照!D1073)</f>
        <v/>
      </c>
      <c r="AY1073" s="52">
        <f>IF(参照!E1073="","",参照!E1073)</f>
        <v>5.4299999999999997E-4</v>
      </c>
      <c r="AZ1073" s="52" t="str">
        <f>IF(参照!F1073="","",参照!F1073)</f>
        <v>(株)オズエナジー</v>
      </c>
      <c r="BA1073" s="52" t="str">
        <f>IF(参照!G1073="","",参照!G1073)</f>
        <v>(株)オズエナジー_</v>
      </c>
      <c r="BB1073" s="52">
        <f t="shared" si="47"/>
        <v>0.54299999999999993</v>
      </c>
      <c r="BD1073" s="52" t="str">
        <f>IF(参照!L1073="","",参照!L1073)</f>
        <v/>
      </c>
    </row>
    <row r="1074" spans="47:56">
      <c r="AU1074" s="52" t="str">
        <f>IF(参照!A1074="","",参照!A1074)</f>
        <v>A0716</v>
      </c>
      <c r="AV1074" s="52" t="str">
        <f>IF(参照!B1074="","",参照!B1074)</f>
        <v>レモンガス(株)</v>
      </c>
      <c r="AW1074" s="52">
        <f>IF(参照!C1074="","",参照!C1074)</f>
        <v>4.6000000000000001E-4</v>
      </c>
      <c r="AX1074" s="52" t="str">
        <f>IF(参照!D1074="","",参照!D1074)</f>
        <v/>
      </c>
      <c r="AY1074" s="52">
        <f>IF(参照!E1074="","",参照!E1074)</f>
        <v>4.0400000000000001E-4</v>
      </c>
      <c r="AZ1074" s="52" t="str">
        <f>IF(参照!F1074="","",参照!F1074)</f>
        <v>レモンガス(株)</v>
      </c>
      <c r="BA1074" s="52" t="str">
        <f>IF(参照!G1074="","",参照!G1074)</f>
        <v>レモンガス(株)_</v>
      </c>
      <c r="BB1074" s="52">
        <f t="shared" si="47"/>
        <v>0.40400000000000003</v>
      </c>
      <c r="BD1074" s="52" t="str">
        <f>IF(参照!L1074="","",参照!L1074)</f>
        <v/>
      </c>
    </row>
    <row r="1075" spans="47:56">
      <c r="AU1075" s="52" t="str">
        <f>IF(参照!A1075="","",参照!A1075)</f>
        <v>A0718</v>
      </c>
      <c r="AV1075" s="52" t="str">
        <f>IF(参照!B1075="","",参照!B1075)</f>
        <v>(株)日本海水</v>
      </c>
      <c r="AW1075" s="52">
        <f>IF(参照!C1075="","",参照!C1075)</f>
        <v>3.7399999999999998E-4</v>
      </c>
      <c r="AX1075" s="52" t="str">
        <f>IF(参照!D1075="","",参照!D1075)</f>
        <v/>
      </c>
      <c r="AY1075" s="52">
        <f>IF(参照!E1075="","",参照!E1075)</f>
        <v>3.1799999999999998E-4</v>
      </c>
      <c r="AZ1075" s="52" t="str">
        <f>IF(参照!F1075="","",参照!F1075)</f>
        <v>(株)日本海水</v>
      </c>
      <c r="BA1075" s="52" t="str">
        <f>IF(参照!G1075="","",参照!G1075)</f>
        <v>(株)日本海水_</v>
      </c>
      <c r="BB1075" s="52">
        <f t="shared" si="47"/>
        <v>0.318</v>
      </c>
      <c r="BD1075" s="52" t="str">
        <f>IF(参照!L1075="","",参照!L1075)</f>
        <v/>
      </c>
    </row>
    <row r="1076" spans="47:56">
      <c r="AU1076" s="52" t="str">
        <f>IF(参照!A1076="","",参照!A1076)</f>
        <v>A0720</v>
      </c>
      <c r="AV1076" s="52" t="str">
        <f>IF(参照!B1076="","",参照!B1076)</f>
        <v>(株)ａｆｔｅｒＦＩＴ</v>
      </c>
      <c r="AW1076" s="52">
        <f>IF(参照!C1076="","",参照!C1076)</f>
        <v>4.9600000000000002E-4</v>
      </c>
      <c r="AX1076" s="52" t="str">
        <f>IF(参照!D1076="","",参照!D1076)</f>
        <v>メニューA</v>
      </c>
      <c r="AY1076" s="52">
        <f>IF(参照!E1076="","",参照!E1076)</f>
        <v>0</v>
      </c>
      <c r="AZ1076" s="52" t="str">
        <f>IF(参照!F1076="","",参照!F1076)</f>
        <v>(株)ａｆｔｅｒＦＩＴ</v>
      </c>
      <c r="BA1076" s="52" t="str">
        <f>IF(参照!G1076="","",参照!G1076)</f>
        <v>(株)ａｆｔｅｒＦＩＴ_メニューA</v>
      </c>
      <c r="BB1076" s="52">
        <f t="shared" si="47"/>
        <v>0</v>
      </c>
      <c r="BD1076" s="52" t="str">
        <f>IF(参照!L1076="","",参照!L1076)</f>
        <v/>
      </c>
    </row>
    <row r="1077" spans="47:56">
      <c r="AU1077" s="52" t="str">
        <f>IF(参照!A1077="","",参照!A1077)</f>
        <v>A0721</v>
      </c>
      <c r="AV1077" s="52" t="str">
        <f>IF(参照!B1077="","",参照!B1077)</f>
        <v>中小企業支援(株)</v>
      </c>
      <c r="AW1077" s="52">
        <f>IF(参照!C1077="","",参照!C1077)</f>
        <v>5.3799999999999996E-4</v>
      </c>
      <c r="AX1077" s="52" t="str">
        <f>IF(参照!D1077="","",参照!D1077)</f>
        <v/>
      </c>
      <c r="AY1077" s="52">
        <f>IF(参照!E1077="","",参照!E1077)</f>
        <v>5.9500000000000004E-4</v>
      </c>
      <c r="AZ1077" s="52" t="str">
        <f>IF(参照!F1077="","",参照!F1077)</f>
        <v>中小企業支援(株)</v>
      </c>
      <c r="BA1077" s="52" t="str">
        <f>IF(参照!G1077="","",参照!G1077)</f>
        <v>中小企業支援(株)_</v>
      </c>
      <c r="BB1077" s="52">
        <f t="shared" si="47"/>
        <v>0.59500000000000008</v>
      </c>
      <c r="BD1077" s="52" t="str">
        <f>IF(参照!L1077="","",参照!L1077)</f>
        <v/>
      </c>
    </row>
    <row r="1078" spans="47:56">
      <c r="AU1078" s="52" t="str">
        <f>IF(参照!A1078="","",参照!A1078)</f>
        <v>A0722</v>
      </c>
      <c r="AV1078" s="52" t="str">
        <f>IF(参照!B1078="","",参照!B1078)</f>
        <v>サントラベラーズサービス有限会社</v>
      </c>
      <c r="AW1078" s="52">
        <f>IF(参照!C1078="","",参照!C1078)</f>
        <v>5.1400000000000003E-4</v>
      </c>
      <c r="AX1078" s="52" t="str">
        <f>IF(参照!D1078="","",参照!D1078)</f>
        <v/>
      </c>
      <c r="AY1078" s="52">
        <f>IF(参照!E1078="","",参照!E1078)</f>
        <v>4.5800000000000002E-4</v>
      </c>
      <c r="AZ1078" s="52" t="str">
        <f>IF(参照!F1078="","",参照!F1078)</f>
        <v>サントラベラーズサービス有限会社</v>
      </c>
      <c r="BA1078" s="52" t="str">
        <f>IF(参照!G1078="","",参照!G1078)</f>
        <v>サントラベラーズサービス有限会社_</v>
      </c>
      <c r="BB1078" s="52">
        <f t="shared" si="47"/>
        <v>0.45800000000000002</v>
      </c>
      <c r="BD1078" s="52" t="str">
        <f>IF(参照!L1078="","",参照!L1078)</f>
        <v/>
      </c>
    </row>
    <row r="1079" spans="47:56">
      <c r="AU1079" s="52" t="str">
        <f>IF(参照!A1079="","",参照!A1079)</f>
        <v>A0725</v>
      </c>
      <c r="AV1079" s="52" t="str">
        <f>IF(参照!B1079="","",参照!B1079)</f>
        <v>合同会社Ｐｅａｋ８</v>
      </c>
      <c r="AW1079" s="52">
        <f>IF(参照!C1079="","",参照!C1079)</f>
        <v>4.75E-4</v>
      </c>
      <c r="AX1079" s="52" t="str">
        <f>IF(参照!D1079="","",参照!D1079)</f>
        <v/>
      </c>
      <c r="AY1079" s="52">
        <f>IF(参照!E1079="","",参照!E1079)</f>
        <v>4.1899999999999999E-4</v>
      </c>
      <c r="AZ1079" s="52" t="str">
        <f>IF(参照!F1079="","",参照!F1079)</f>
        <v>合同会社Ｐｅａｋ８</v>
      </c>
      <c r="BA1079" s="52" t="str">
        <f>IF(参照!G1079="","",参照!G1079)</f>
        <v>合同会社Ｐｅａｋ８_</v>
      </c>
      <c r="BB1079" s="52">
        <f t="shared" si="47"/>
        <v>0.41899999999999998</v>
      </c>
      <c r="BD1079" s="52" t="str">
        <f>IF(参照!L1079="","",参照!L1079)</f>
        <v/>
      </c>
    </row>
    <row r="1080" spans="47:56">
      <c r="AU1080" s="52" t="str">
        <f>IF(参照!A1080="","",参照!A1080)</f>
        <v>A0726</v>
      </c>
      <c r="AV1080" s="52" t="str">
        <f>IF(参照!B1080="","",参照!B1080)</f>
        <v>八千代エンジニヤリング(株)</v>
      </c>
      <c r="AW1080" s="52">
        <f>IF(参照!C1080="","",参照!C1080)</f>
        <v>4.7799999999999996E-4</v>
      </c>
      <c r="AX1080" s="52" t="str">
        <f>IF(参照!D1080="","",参照!D1080)</f>
        <v/>
      </c>
      <c r="AY1080" s="52">
        <f>IF(参照!E1080="","",参照!E1080)</f>
        <v>0</v>
      </c>
      <c r="AZ1080" s="52" t="str">
        <f>IF(参照!F1080="","",参照!F1080)</f>
        <v>八千代エンジニヤリング(株)</v>
      </c>
      <c r="BA1080" s="52" t="str">
        <f>IF(参照!G1080="","",参照!G1080)</f>
        <v>八千代エンジニヤリング(株)_</v>
      </c>
      <c r="BB1080" s="52">
        <f t="shared" si="47"/>
        <v>0</v>
      </c>
      <c r="BD1080" s="52" t="str">
        <f>IF(参照!L1080="","",参照!L1080)</f>
        <v/>
      </c>
    </row>
    <row r="1081" spans="47:56">
      <c r="AU1081" s="52" t="str">
        <f>IF(参照!A1081="","",参照!A1081)</f>
        <v>A0729</v>
      </c>
      <c r="AV1081" s="52" t="str">
        <f>IF(参照!B1081="","",参照!B1081)</f>
        <v>神楽電力(株)</v>
      </c>
      <c r="AW1081" s="52">
        <f>IF(参照!C1081="","",参照!C1081)</f>
        <v>4.4900000000000002E-4</v>
      </c>
      <c r="AX1081" s="52" t="str">
        <f>IF(参照!D1081="","",参照!D1081)</f>
        <v/>
      </c>
      <c r="AY1081" s="52">
        <f>IF(参照!E1081="","",参照!E1081)</f>
        <v>5.5699999999999999E-4</v>
      </c>
      <c r="AZ1081" s="52" t="str">
        <f>IF(参照!F1081="","",参照!F1081)</f>
        <v>神楽電力(株)</v>
      </c>
      <c r="BA1081" s="52" t="str">
        <f>IF(参照!G1081="","",参照!G1081)</f>
        <v>神楽電力(株)_</v>
      </c>
      <c r="BB1081" s="52">
        <f t="shared" si="47"/>
        <v>0.55699999999999994</v>
      </c>
      <c r="BD1081" s="52" t="str">
        <f>IF(参照!L1081="","",参照!L1081)</f>
        <v/>
      </c>
    </row>
    <row r="1082" spans="47:56">
      <c r="AU1082" s="52" t="str">
        <f>IF(参照!A1082="","",参照!A1082)</f>
        <v>A0730</v>
      </c>
      <c r="AV1082" s="52" t="str">
        <f>IF(参照!B1082="","",参照!B1082)</f>
        <v>ゆきぐに新電力(株)</v>
      </c>
      <c r="AW1082" s="52">
        <f>IF(参照!C1082="","",参照!C1082)</f>
        <v>5.22E-4</v>
      </c>
      <c r="AX1082" s="52" t="str">
        <f>IF(参照!D1082="","",参照!D1082)</f>
        <v/>
      </c>
      <c r="AY1082" s="52">
        <f>IF(参照!E1082="","",参照!E1082)</f>
        <v>4.6900000000000002E-4</v>
      </c>
      <c r="AZ1082" s="52" t="str">
        <f>IF(参照!F1082="","",参照!F1082)</f>
        <v>ゆきぐに新電力(株)</v>
      </c>
      <c r="BA1082" s="52" t="str">
        <f>IF(参照!G1082="","",参照!G1082)</f>
        <v>ゆきぐに新電力(株)_</v>
      </c>
      <c r="BB1082" s="52">
        <f t="shared" si="47"/>
        <v>0.46900000000000003</v>
      </c>
      <c r="BD1082" s="52" t="str">
        <f>IF(参照!L1082="","",参照!L1082)</f>
        <v/>
      </c>
    </row>
    <row r="1083" spans="47:56">
      <c r="AU1083" s="52" t="str">
        <f>IF(参照!A1083="","",参照!A1083)</f>
        <v>A0732</v>
      </c>
      <c r="AV1083" s="52" t="str">
        <f>IF(参照!B1083="","",参照!B1083)</f>
        <v>(株)ながさきサステナエナジー</v>
      </c>
      <c r="AW1083" s="52">
        <f>IF(参照!C1083="","",参照!C1083)</f>
        <v>8.1000000000000004E-5</v>
      </c>
      <c r="AX1083" s="52" t="str">
        <f>IF(参照!D1083="","",参照!D1083)</f>
        <v/>
      </c>
      <c r="AY1083" s="52">
        <f>IF(参照!E1083="","",参照!E1083)</f>
        <v>0</v>
      </c>
      <c r="AZ1083" s="52" t="str">
        <f>IF(参照!F1083="","",参照!F1083)</f>
        <v>(株)ながさきサステナエナジー</v>
      </c>
      <c r="BA1083" s="52" t="str">
        <f>IF(参照!G1083="","",参照!G1083)</f>
        <v>(株)ながさきサステナエナジー_</v>
      </c>
      <c r="BB1083" s="52">
        <f t="shared" si="47"/>
        <v>0</v>
      </c>
      <c r="BD1083" s="52" t="str">
        <f>IF(参照!L1083="","",参照!L1083)</f>
        <v/>
      </c>
    </row>
    <row r="1084" spans="47:56">
      <c r="AU1084" s="52" t="str">
        <f>IF(参照!A1084="","",参照!A1084)</f>
        <v>A0734</v>
      </c>
      <c r="AV1084" s="52" t="str">
        <f>IF(参照!B1084="","",参照!B1084)</f>
        <v>(株)Ｉ＆Ｉ</v>
      </c>
      <c r="AW1084" s="52">
        <f>IF(参照!C1084="","",参照!C1084)</f>
        <v>5.3200000000000003E-4</v>
      </c>
      <c r="AX1084" s="52" t="str">
        <f>IF(参照!D1084="","",参照!D1084)</f>
        <v/>
      </c>
      <c r="AY1084" s="52">
        <f>IF(参照!E1084="","",参照!E1084)</f>
        <v>4.7599999999999997E-4</v>
      </c>
      <c r="AZ1084" s="52" t="str">
        <f>IF(参照!F1084="","",参照!F1084)</f>
        <v>(株)Ｉ＆Ｉ</v>
      </c>
      <c r="BA1084" s="52" t="str">
        <f>IF(参照!G1084="","",参照!G1084)</f>
        <v>(株)Ｉ＆Ｉ_</v>
      </c>
      <c r="BB1084" s="52">
        <f t="shared" si="47"/>
        <v>0.47599999999999998</v>
      </c>
      <c r="BD1084" s="52" t="str">
        <f>IF(参照!L1084="","",参照!L1084)</f>
        <v/>
      </c>
    </row>
    <row r="1085" spans="47:56">
      <c r="AU1085" s="52" t="str">
        <f>IF(参照!A1085="","",参照!A1085)</f>
        <v>A0738</v>
      </c>
      <c r="AV1085" s="52" t="str">
        <f>IF(参照!B1085="","",参照!B1085)</f>
        <v>(株)グルーヴエナジー</v>
      </c>
      <c r="AW1085" s="52">
        <f>IF(参照!C1085="","",参照!C1085)</f>
        <v>5.6999999999999998E-4</v>
      </c>
      <c r="AX1085" s="52" t="str">
        <f>IF(参照!D1085="","",参照!D1085)</f>
        <v/>
      </c>
      <c r="AY1085" s="52">
        <f>IF(参照!E1085="","",参照!E1085)</f>
        <v>6.1700000000000004E-4</v>
      </c>
      <c r="AZ1085" s="52" t="str">
        <f>IF(参照!F1085="","",参照!F1085)</f>
        <v>(株)グルーヴエナジー</v>
      </c>
      <c r="BA1085" s="52" t="str">
        <f>IF(参照!G1085="","",参照!G1085)</f>
        <v>(株)グルーヴエナジー_</v>
      </c>
      <c r="BB1085" s="52">
        <f t="shared" si="47"/>
        <v>0.61699999999999999</v>
      </c>
      <c r="BD1085" s="52" t="str">
        <f>IF(参照!L1085="","",参照!L1085)</f>
        <v/>
      </c>
    </row>
    <row r="1086" spans="47:56">
      <c r="AU1086" s="52" t="str">
        <f>IF(参照!A1086="","",参照!A1086)</f>
        <v>A0739</v>
      </c>
      <c r="AV1086" s="52" t="str">
        <f>IF(参照!B1086="","",参照!B1086)</f>
        <v>高知ニューエナジー(株)</v>
      </c>
      <c r="AW1086" s="52">
        <f>IF(参照!C1086="","",参照!C1086)</f>
        <v>4.6599999999999994E-4</v>
      </c>
      <c r="AX1086" s="52" t="str">
        <f>IF(参照!D1086="","",参照!D1086)</f>
        <v/>
      </c>
      <c r="AY1086" s="52">
        <f>IF(参照!E1086="","",参照!E1086)</f>
        <v>4.86E-4</v>
      </c>
      <c r="AZ1086" s="52" t="str">
        <f>IF(参照!F1086="","",参照!F1086)</f>
        <v>高知ニューエナジー(株)</v>
      </c>
      <c r="BA1086" s="52" t="str">
        <f>IF(参照!G1086="","",参照!G1086)</f>
        <v>高知ニューエナジー(株)_</v>
      </c>
      <c r="BB1086" s="52">
        <f t="shared" si="47"/>
        <v>0.48599999999999999</v>
      </c>
      <c r="BD1086" s="52" t="str">
        <f>IF(参照!L1086="","",参照!L1086)</f>
        <v/>
      </c>
    </row>
    <row r="1087" spans="47:56">
      <c r="AU1087" s="52" t="str">
        <f>IF(参照!A1087="","",参照!A1087)</f>
        <v>A0740</v>
      </c>
      <c r="AV1087" s="52" t="str">
        <f>IF(参照!B1087="","",参照!B1087)</f>
        <v>もみじ電力(株)</v>
      </c>
      <c r="AW1087" s="52">
        <f>IF(参照!C1087="","",参照!C1087)</f>
        <v>4.9799999999999996E-4</v>
      </c>
      <c r="AX1087" s="52" t="str">
        <f>IF(参照!D1087="","",参照!D1087)</f>
        <v/>
      </c>
      <c r="AY1087" s="52">
        <f>IF(参照!E1087="","",参照!E1087)</f>
        <v>4.4200000000000001E-4</v>
      </c>
      <c r="AZ1087" s="52" t="str">
        <f>IF(参照!F1087="","",参照!F1087)</f>
        <v>もみじ電力(株)</v>
      </c>
      <c r="BA1087" s="52" t="str">
        <f>IF(参照!G1087="","",参照!G1087)</f>
        <v>もみじ電力(株)_</v>
      </c>
      <c r="BB1087" s="52">
        <f t="shared" si="47"/>
        <v>0.442</v>
      </c>
      <c r="BD1087" s="52" t="str">
        <f>IF(参照!L1087="","",参照!L1087)</f>
        <v/>
      </c>
    </row>
    <row r="1088" spans="47:56">
      <c r="AU1088" s="52" t="str">
        <f>IF(参照!A1088="","",参照!A1088)</f>
        <v>A0742</v>
      </c>
      <c r="AV1088" s="52" t="str">
        <f>IF(参照!B1088="","",参照!B1088)</f>
        <v>(株)縁人</v>
      </c>
      <c r="AW1088" s="52">
        <f>IF(参照!C1088="","",参照!C1088)</f>
        <v>5.8500000000000002E-4</v>
      </c>
      <c r="AX1088" s="52" t="str">
        <f>IF(参照!D1088="","",参照!D1088)</f>
        <v/>
      </c>
      <c r="AY1088" s="52">
        <f>IF(参照!E1088="","",参照!E1088)</f>
        <v>6.2299999999999996E-4</v>
      </c>
      <c r="AZ1088" s="52" t="str">
        <f>IF(参照!F1088="","",参照!F1088)</f>
        <v>(株)縁人</v>
      </c>
      <c r="BA1088" s="52" t="str">
        <f>IF(参照!G1088="","",参照!G1088)</f>
        <v>(株)縁人_</v>
      </c>
      <c r="BB1088" s="52">
        <f t="shared" si="47"/>
        <v>0.623</v>
      </c>
      <c r="BD1088" s="52" t="str">
        <f>IF(参照!L1088="","",参照!L1088)</f>
        <v/>
      </c>
    </row>
    <row r="1089" spans="47:56">
      <c r="AU1089" s="52" t="str">
        <f>IF(参照!A1089="","",参照!A1089)</f>
        <v>A0743</v>
      </c>
      <c r="AV1089" s="52" t="str">
        <f>IF(参照!B1089="","",参照!B1089)</f>
        <v>Ｔ＆Ｔエナジー(株)</v>
      </c>
      <c r="AW1089" s="52">
        <f>IF(参照!C1089="","",参照!C1089)</f>
        <v>4.9299999999999995E-4</v>
      </c>
      <c r="AX1089" s="52" t="str">
        <f>IF(参照!D1089="","",参照!D1089)</f>
        <v/>
      </c>
      <c r="AY1089" s="52">
        <f>IF(参照!E1089="","",参照!E1089)</f>
        <v>4.37E-4</v>
      </c>
      <c r="AZ1089" s="52" t="str">
        <f>IF(参照!F1089="","",参照!F1089)</f>
        <v>Ｔ＆Ｔエナジー(株)</v>
      </c>
      <c r="BA1089" s="52" t="str">
        <f>IF(参照!G1089="","",参照!G1089)</f>
        <v>Ｔ＆Ｔエナジー(株)_</v>
      </c>
      <c r="BB1089" s="52">
        <f t="shared" si="47"/>
        <v>0.437</v>
      </c>
      <c r="BD1089" s="52" t="str">
        <f>IF(参照!L1089="","",参照!L1089)</f>
        <v/>
      </c>
    </row>
    <row r="1090" spans="47:56">
      <c r="AU1090" s="52" t="str">
        <f>IF(参照!A1090="","",参照!A1090)</f>
        <v>A0744</v>
      </c>
      <c r="AV1090" s="52" t="str">
        <f>IF(参照!B1090="","",参照!B1090)</f>
        <v>(株)ルーク</v>
      </c>
      <c r="AW1090" s="52">
        <f>IF(参照!C1090="","",参照!C1090)</f>
        <v>4.4700000000000002E-4</v>
      </c>
      <c r="AX1090" s="52" t="str">
        <f>IF(参照!D1090="","",参照!D1090)</f>
        <v>メニューA</v>
      </c>
      <c r="AY1090" s="52">
        <f>IF(参照!E1090="","",参照!E1090)</f>
        <v>0</v>
      </c>
      <c r="AZ1090" s="52" t="str">
        <f>IF(参照!F1090="","",参照!F1090)</f>
        <v>(株)ルーク</v>
      </c>
      <c r="BA1090" s="52" t="str">
        <f>IF(参照!G1090="","",参照!G1090)</f>
        <v>(株)ルーク_メニューA</v>
      </c>
      <c r="BB1090" s="52">
        <f t="shared" si="47"/>
        <v>0</v>
      </c>
      <c r="BD1090" s="52" t="str">
        <f>IF(参照!L1090="","",参照!L1090)</f>
        <v/>
      </c>
    </row>
    <row r="1091" spans="47:56">
      <c r="AU1091" s="52" t="str">
        <f>IF(参照!A1091="","",参照!A1091)</f>
        <v/>
      </c>
      <c r="AV1091" s="52" t="str">
        <f>IF(参照!B1091="","",参照!B1091)</f>
        <v/>
      </c>
      <c r="AW1091" s="52" t="str">
        <f>IF(参照!C1091="","",参照!C1091)</f>
        <v/>
      </c>
      <c r="AX1091" s="52" t="str">
        <f>IF(参照!D1091="","",参照!D1091)</f>
        <v>メニューB</v>
      </c>
      <c r="AY1091" s="52">
        <f>IF(参照!E1091="","",参照!E1091)</f>
        <v>3.4900000000000003E-4</v>
      </c>
      <c r="AZ1091" s="52" t="str">
        <f>IF(参照!F1091="","",参照!F1091)</f>
        <v>(株)ルーク</v>
      </c>
      <c r="BA1091" s="52" t="str">
        <f>IF(参照!G1091="","",参照!G1091)</f>
        <v>(株)ルーク_メニューB</v>
      </c>
      <c r="BB1091" s="52">
        <f t="shared" si="47"/>
        <v>0.34900000000000003</v>
      </c>
      <c r="BD1091" s="52" t="str">
        <f>IF(参照!L1091="","",参照!L1091)</f>
        <v/>
      </c>
    </row>
    <row r="1092" spans="47:56">
      <c r="AU1092" s="52" t="str">
        <f>IF(参照!A1092="","",参照!A1092)</f>
        <v/>
      </c>
      <c r="AV1092" s="52" t="str">
        <f>IF(参照!B1092="","",参照!B1092)</f>
        <v/>
      </c>
      <c r="AW1092" s="52" t="str">
        <f>IF(参照!C1092="","",参照!C1092)</f>
        <v/>
      </c>
      <c r="AX1092" s="52" t="str">
        <f>IF(参照!D1092="","",参照!D1092)</f>
        <v>メニューC(残差)</v>
      </c>
      <c r="AY1092" s="52">
        <f>IF(参照!E1092="","",参照!E1092)</f>
        <v>3.9100000000000002E-4</v>
      </c>
      <c r="AZ1092" s="52" t="str">
        <f>IF(参照!F1092="","",参照!F1092)</f>
        <v>(株)ルーク</v>
      </c>
      <c r="BA1092" s="52" t="str">
        <f>IF(参照!G1092="","",参照!G1092)</f>
        <v>(株)ルーク_メニューC(残差)</v>
      </c>
      <c r="BB1092" s="52">
        <f t="shared" si="47"/>
        <v>0.39100000000000001</v>
      </c>
      <c r="BD1092" s="52" t="str">
        <f>IF(参照!L1092="","",参照!L1092)</f>
        <v/>
      </c>
    </row>
    <row r="1093" spans="47:56">
      <c r="AU1093" s="52" t="str">
        <f>IF(参照!A1093="","",参照!A1093)</f>
        <v/>
      </c>
      <c r="AV1093" s="52" t="str">
        <f>IF(参照!B1093="","",参照!B1093)</f>
        <v/>
      </c>
      <c r="AW1093" s="52" t="str">
        <f>IF(参照!C1093="","",参照!C1093)</f>
        <v/>
      </c>
      <c r="AX1093" s="52" t="str">
        <f>IF(参照!D1093="","",参照!D1093)</f>
        <v>(参考値)事業者全体</v>
      </c>
      <c r="AY1093" s="52">
        <f>IF(参照!E1093="","",参照!E1093)</f>
        <v>4.3899999999999999E-4</v>
      </c>
      <c r="AZ1093" s="52" t="str">
        <f>IF(参照!F1093="","",参照!F1093)</f>
        <v>(株)ルーク</v>
      </c>
      <c r="BA1093" s="52" t="str">
        <f>IF(参照!G1093="","",参照!G1093)</f>
        <v>(株)ルーク_(参考値)事業者全体</v>
      </c>
      <c r="BB1093" s="52">
        <f t="shared" ref="BB1093:BB1128" si="48">AY1093*1000</f>
        <v>0.439</v>
      </c>
      <c r="BD1093" s="52" t="str">
        <f>IF(参照!L1093="","",参照!L1093)</f>
        <v/>
      </c>
    </row>
    <row r="1094" spans="47:56">
      <c r="AU1094" s="52" t="str">
        <f>IF(参照!A1094="","",参照!A1094)</f>
        <v>A0745</v>
      </c>
      <c r="AV1094" s="52" t="str">
        <f>IF(参照!B1094="","",参照!B1094)</f>
        <v>(株)ふくしま未来パワー</v>
      </c>
      <c r="AW1094" s="52" t="str">
        <f>IF(参照!C1094="","",参照!C1094)</f>
        <v>0.000453※</v>
      </c>
      <c r="AX1094" s="52" t="str">
        <f>IF(参照!D1094="","",参照!D1094)</f>
        <v/>
      </c>
      <c r="AY1094" s="52">
        <f>IF(参照!E1094="","",参照!E1094)</f>
        <v>7.8700000000000005E-4</v>
      </c>
      <c r="AZ1094" s="52" t="str">
        <f>IF(参照!F1094="","",参照!F1094)</f>
        <v>(株)ふくしま未来パワー</v>
      </c>
      <c r="BA1094" s="52" t="str">
        <f>IF(参照!G1094="","",参照!G1094)</f>
        <v>(株)ふくしま未来パワー_</v>
      </c>
      <c r="BB1094" s="52">
        <f t="shared" si="48"/>
        <v>0.78700000000000003</v>
      </c>
      <c r="BD1094" s="52" t="str">
        <f>IF(参照!L1094="","",参照!L1094)</f>
        <v/>
      </c>
    </row>
    <row r="1095" spans="47:56">
      <c r="AU1095" s="52" t="str">
        <f>IF(参照!A1095="","",参照!A1095)</f>
        <v>A0746</v>
      </c>
      <c r="AV1095" s="52" t="str">
        <f>IF(参照!B1095="","",参照!B1095)</f>
        <v>かけがわ報徳パワー(株)</v>
      </c>
      <c r="AW1095" s="52">
        <f>IF(参照!C1095="","",参照!C1095)</f>
        <v>4.6999999999999999E-4</v>
      </c>
      <c r="AX1095" s="52" t="str">
        <f>IF(参照!D1095="","",参照!D1095)</f>
        <v/>
      </c>
      <c r="AY1095" s="52">
        <f>IF(参照!E1095="","",参照!E1095)</f>
        <v>5.2000000000000006E-4</v>
      </c>
      <c r="AZ1095" s="52" t="str">
        <f>IF(参照!F1095="","",参照!F1095)</f>
        <v>かけがわ報徳パワー(株)</v>
      </c>
      <c r="BA1095" s="52" t="str">
        <f>IF(参照!G1095="","",参照!G1095)</f>
        <v>かけがわ報徳パワー(株)_</v>
      </c>
      <c r="BB1095" s="52">
        <f t="shared" si="48"/>
        <v>0.52</v>
      </c>
      <c r="BD1095" s="52" t="str">
        <f>IF(参照!L1095="","",参照!L1095)</f>
        <v/>
      </c>
    </row>
    <row r="1096" spans="47:56">
      <c r="AU1096" s="52" t="str">
        <f>IF(参照!A1096="","",参照!A1096)</f>
        <v>A0747</v>
      </c>
      <c r="AV1096" s="52" t="str">
        <f>IF(参照!B1096="","",参照!B1096)</f>
        <v>ＳｕｓｔａｉｎａｂｌｅＥｎｅｒｇｙ(株)</v>
      </c>
      <c r="AW1096" s="52">
        <f>IF(参照!C1096="","",参照!C1096)</f>
        <v>5.6000000000000006E-4</v>
      </c>
      <c r="AX1096" s="52" t="str">
        <f>IF(参照!D1096="","",参照!D1096)</f>
        <v/>
      </c>
      <c r="AY1096" s="52">
        <f>IF(参照!E1096="","",参照!E1096)</f>
        <v>5.4500000000000002E-4</v>
      </c>
      <c r="AZ1096" s="52" t="str">
        <f>IF(参照!F1096="","",参照!F1096)</f>
        <v>ＳｕｓｔａｉｎａｂｌｅＥｎｅｒｇｙ(株)</v>
      </c>
      <c r="BA1096" s="52" t="str">
        <f>IF(参照!G1096="","",参照!G1096)</f>
        <v>ＳｕｓｔａｉｎａｂｌｅＥｎｅｒｇｙ(株)_</v>
      </c>
      <c r="BB1096" s="52">
        <f t="shared" si="48"/>
        <v>0.54500000000000004</v>
      </c>
      <c r="BD1096" s="52" t="str">
        <f>IF(参照!L1096="","",参照!L1096)</f>
        <v/>
      </c>
    </row>
    <row r="1097" spans="47:56">
      <c r="AU1097" s="52" t="str">
        <f>IF(参照!A1097="","",参照!A1097)</f>
        <v>A0748</v>
      </c>
      <c r="AV1097" s="52" t="str">
        <f>IF(参照!B1097="","",参照!B1097)</f>
        <v>穂の国とよはし電力(株)</v>
      </c>
      <c r="AW1097" s="52">
        <f>IF(参照!C1097="","",参照!C1097)</f>
        <v>1.22E-4</v>
      </c>
      <c r="AX1097" s="52" t="str">
        <f>IF(参照!D1097="","",参照!D1097)</f>
        <v/>
      </c>
      <c r="AY1097" s="52">
        <f>IF(参照!E1097="","",参照!E1097)</f>
        <v>3.1100000000000002E-4</v>
      </c>
      <c r="AZ1097" s="52" t="str">
        <f>IF(参照!F1097="","",参照!F1097)</f>
        <v>穂の国とよはし電力(株)</v>
      </c>
      <c r="BA1097" s="52" t="str">
        <f>IF(参照!G1097="","",参照!G1097)</f>
        <v>穂の国とよはし電力(株)_</v>
      </c>
      <c r="BB1097" s="52">
        <f t="shared" si="48"/>
        <v>0.311</v>
      </c>
      <c r="BD1097" s="52" t="str">
        <f>IF(参照!L1097="","",参照!L1097)</f>
        <v/>
      </c>
    </row>
    <row r="1098" spans="47:56">
      <c r="AU1098" s="52" t="str">
        <f>IF(参照!A1098="","",参照!A1098)</f>
        <v>A0752</v>
      </c>
      <c r="AV1098" s="52" t="str">
        <f>IF(参照!B1098="","",参照!B1098)</f>
        <v>イワタニセントラル北海道(株)</v>
      </c>
      <c r="AW1098" s="52">
        <f>IF(参照!C1098="","",参照!C1098)</f>
        <v>1.0989999999999999E-3</v>
      </c>
      <c r="AX1098" s="52" t="str">
        <f>IF(参照!D1098="","",参照!D1098)</f>
        <v/>
      </c>
      <c r="AY1098" s="52">
        <f>IF(参照!E1098="","",参照!E1098)</f>
        <v>1.0429999999999999E-3</v>
      </c>
      <c r="AZ1098" s="52" t="str">
        <f>IF(参照!F1098="","",参照!F1098)</f>
        <v>イワタニセントラル北海道(株)</v>
      </c>
      <c r="BA1098" s="52" t="str">
        <f>IF(参照!G1098="","",参照!G1098)</f>
        <v>イワタニセントラル北海道(株)_</v>
      </c>
      <c r="BB1098" s="52">
        <f t="shared" si="48"/>
        <v>1.0429999999999999</v>
      </c>
      <c r="BD1098" s="52" t="str">
        <f>IF(参照!L1098="","",参照!L1098)</f>
        <v/>
      </c>
    </row>
    <row r="1099" spans="47:56">
      <c r="AU1099" s="52" t="str">
        <f>IF(参照!A1099="","",参照!A1099)</f>
        <v>A0753</v>
      </c>
      <c r="AV1099" s="52" t="str">
        <f>IF(参照!B1099="","",参照!B1099)</f>
        <v>ホームタウンエナジー(株)</v>
      </c>
      <c r="AW1099" s="52">
        <f>IF(参照!C1099="","",参照!C1099)</f>
        <v>4.4799999999999999E-4</v>
      </c>
      <c r="AX1099" s="52" t="str">
        <f>IF(参照!D1099="","",参照!D1099)</f>
        <v/>
      </c>
      <c r="AY1099" s="52">
        <f>IF(参照!E1099="","",参照!E1099)</f>
        <v>3.9200000000000004E-4</v>
      </c>
      <c r="AZ1099" s="52" t="str">
        <f>IF(参照!F1099="","",参照!F1099)</f>
        <v>ホームタウンエナジー(株)</v>
      </c>
      <c r="BA1099" s="52" t="str">
        <f>IF(参照!G1099="","",参照!G1099)</f>
        <v>ホームタウンエナジー(株)_</v>
      </c>
      <c r="BB1099" s="52">
        <f t="shared" si="48"/>
        <v>0.39200000000000002</v>
      </c>
      <c r="BD1099" s="52" t="str">
        <f>IF(参照!L1099="","",参照!L1099)</f>
        <v/>
      </c>
    </row>
    <row r="1100" spans="47:56">
      <c r="AU1100" s="52" t="str">
        <f>IF(参照!A1100="","",参照!A1100)</f>
        <v>A0754</v>
      </c>
      <c r="AV1100" s="52" t="str">
        <f>IF(参照!B1100="","",参照!B1100)</f>
        <v>(株)彩の国でんき</v>
      </c>
      <c r="AW1100" s="52">
        <f>IF(参照!C1100="","",参照!C1100)</f>
        <v>4.0400000000000001E-4</v>
      </c>
      <c r="AX1100" s="52" t="str">
        <f>IF(参照!D1100="","",参照!D1100)</f>
        <v/>
      </c>
      <c r="AY1100" s="52">
        <f>IF(参照!E1100="","",参照!E1100)</f>
        <v>5.7700000000000004E-4</v>
      </c>
      <c r="AZ1100" s="52" t="str">
        <f>IF(参照!F1100="","",参照!F1100)</f>
        <v>(株)彩の国でんき</v>
      </c>
      <c r="BA1100" s="52" t="str">
        <f>IF(参照!G1100="","",参照!G1100)</f>
        <v>(株)彩の国でんき_</v>
      </c>
      <c r="BB1100" s="52">
        <f t="shared" si="48"/>
        <v>0.57700000000000007</v>
      </c>
      <c r="BD1100" s="52" t="str">
        <f>IF(参照!L1100="","",参照!L1100)</f>
        <v/>
      </c>
    </row>
    <row r="1101" spans="47:56">
      <c r="AU1101" s="52" t="str">
        <f>IF(参照!A1101="","",参照!A1101)</f>
        <v>A0756</v>
      </c>
      <c r="AV1101" s="52" t="str">
        <f>IF(参照!B1101="","",参照!B1101)</f>
        <v>(株)ホープエナジー</v>
      </c>
      <c r="AW1101" s="52">
        <f>IF(参照!C1101="","",参照!C1101)</f>
        <v>4.6799999999999999E-4</v>
      </c>
      <c r="AX1101" s="52" t="str">
        <f>IF(参照!D1101="","",参照!D1101)</f>
        <v/>
      </c>
      <c r="AY1101" s="52">
        <f>IF(参照!E1101="","",参照!E1101)</f>
        <v>4.7199999999999998E-4</v>
      </c>
      <c r="AZ1101" s="52" t="str">
        <f>IF(参照!F1101="","",参照!F1101)</f>
        <v>(株)ホープエナジー</v>
      </c>
      <c r="BA1101" s="52" t="str">
        <f>IF(参照!G1101="","",参照!G1101)</f>
        <v>(株)ホープエナジー_</v>
      </c>
      <c r="BB1101" s="52">
        <f t="shared" si="48"/>
        <v>0.47199999999999998</v>
      </c>
      <c r="BD1101" s="52" t="str">
        <f>IF(参照!L1101="","",参照!L1101)</f>
        <v/>
      </c>
    </row>
    <row r="1102" spans="47:56">
      <c r="AU1102" s="52" t="str">
        <f>IF(参照!A1102="","",参照!A1102)</f>
        <v>A0759</v>
      </c>
      <c r="AV1102" s="52" t="str">
        <f>IF(参照!B1102="","",参照!B1102)</f>
        <v>(株)クリーンベンチャー２１</v>
      </c>
      <c r="AW1102" s="52">
        <f>IF(参照!C1102="","",参照!C1102)</f>
        <v>5.3300000000000005E-4</v>
      </c>
      <c r="AX1102" s="52" t="str">
        <f>IF(参照!D1102="","",参照!D1102)</f>
        <v/>
      </c>
      <c r="AY1102" s="52">
        <f>IF(参照!E1102="","",参照!E1102)</f>
        <v>5.8399999999999999E-4</v>
      </c>
      <c r="AZ1102" s="52" t="str">
        <f>IF(参照!F1102="","",参照!F1102)</f>
        <v>(株)クリーンベンチャー２１</v>
      </c>
      <c r="BA1102" s="52" t="str">
        <f>IF(参照!G1102="","",参照!G1102)</f>
        <v>(株)クリーンベンチャー２１_</v>
      </c>
      <c r="BB1102" s="52">
        <f t="shared" si="48"/>
        <v>0.58399999999999996</v>
      </c>
      <c r="BD1102" s="52" t="str">
        <f>IF(参照!L1102="","",参照!L1102)</f>
        <v/>
      </c>
    </row>
    <row r="1103" spans="47:56">
      <c r="AU1103" s="52" t="str">
        <f>IF(参照!A1103="","",参照!A1103)</f>
        <v>A0760</v>
      </c>
      <c r="AV1103" s="52" t="str">
        <f>IF(参照!B1103="","",参照!B1103)</f>
        <v>三河商事(株)</v>
      </c>
      <c r="AW1103" s="52">
        <f>IF(参照!C1103="","",参照!C1103)</f>
        <v>5.0000000000000001E-4</v>
      </c>
      <c r="AX1103" s="52" t="str">
        <f>IF(参照!D1103="","",参照!D1103)</f>
        <v/>
      </c>
      <c r="AY1103" s="52">
        <f>IF(参照!E1103="","",参照!E1103)</f>
        <v>5.9599999999999996E-4</v>
      </c>
      <c r="AZ1103" s="52" t="str">
        <f>IF(参照!F1103="","",参照!F1103)</f>
        <v>三河商事(株)</v>
      </c>
      <c r="BA1103" s="52" t="str">
        <f>IF(参照!G1103="","",参照!G1103)</f>
        <v>三河商事(株)_</v>
      </c>
      <c r="BB1103" s="52">
        <f t="shared" si="48"/>
        <v>0.59599999999999997</v>
      </c>
      <c r="BD1103" s="52" t="str">
        <f>IF(参照!L1103="","",参照!L1103)</f>
        <v/>
      </c>
    </row>
    <row r="1104" spans="47:56">
      <c r="AU1104" s="52" t="str">
        <f>IF(参照!A1104="","",参照!A1104)</f>
        <v>A0761</v>
      </c>
      <c r="AV1104" s="52" t="str">
        <f>IF(参照!B1104="","",参照!B1104)</f>
        <v>(株)みとや</v>
      </c>
      <c r="AW1104" s="52">
        <f>IF(参照!C1104="","",参照!C1104)</f>
        <v>4.6999999999999999E-4</v>
      </c>
      <c r="AX1104" s="52" t="str">
        <f>IF(参照!D1104="","",参照!D1104)</f>
        <v/>
      </c>
      <c r="AY1104" s="52">
        <f>IF(参照!E1104="","",参照!E1104)</f>
        <v>4.1399999999999998E-4</v>
      </c>
      <c r="AZ1104" s="52" t="str">
        <f>IF(参照!F1104="","",参照!F1104)</f>
        <v>(株)みとや</v>
      </c>
      <c r="BA1104" s="52" t="str">
        <f>IF(参照!G1104="","",参照!G1104)</f>
        <v>(株)みとや_</v>
      </c>
      <c r="BB1104" s="52">
        <f t="shared" si="48"/>
        <v>0.41399999999999998</v>
      </c>
      <c r="BD1104" s="52" t="str">
        <f>IF(参照!L1104="","",参照!L1104)</f>
        <v/>
      </c>
    </row>
    <row r="1105" spans="47:56">
      <c r="AU1105" s="52" t="str">
        <f>IF(参照!A1105="","",参照!A1105)</f>
        <v>A0762</v>
      </c>
      <c r="AV1105" s="52" t="str">
        <f>IF(参照!B1105="","",参照!B1105)</f>
        <v>三州電力(株)</v>
      </c>
      <c r="AW1105" s="52">
        <f>IF(参照!C1105="","",参照!C1105)</f>
        <v>5.2999999999999998E-4</v>
      </c>
      <c r="AX1105" s="52" t="str">
        <f>IF(参照!D1105="","",参照!D1105)</f>
        <v/>
      </c>
      <c r="AY1105" s="52">
        <f>IF(参照!E1105="","",参照!E1105)</f>
        <v>4.7399999999999997E-4</v>
      </c>
      <c r="AZ1105" s="52" t="str">
        <f>IF(参照!F1105="","",参照!F1105)</f>
        <v>三州電力(株)</v>
      </c>
      <c r="BA1105" s="52" t="str">
        <f>IF(参照!G1105="","",参照!G1105)</f>
        <v>三州電力(株)_</v>
      </c>
      <c r="BB1105" s="52">
        <f t="shared" si="48"/>
        <v>0.47399999999999998</v>
      </c>
      <c r="BD1105" s="52" t="str">
        <f>IF(参照!L1105="","",参照!L1105)</f>
        <v/>
      </c>
    </row>
    <row r="1106" spans="47:56">
      <c r="AU1106" s="52" t="str">
        <f>IF(参照!A1106="","",参照!A1106)</f>
        <v>A0763</v>
      </c>
      <c r="AV1106" s="52" t="str">
        <f>IF(参照!B1106="","",参照!B1106)</f>
        <v>フラットエナジー(株)</v>
      </c>
      <c r="AW1106" s="52">
        <f>IF(参照!C1106="","",参照!C1106)</f>
        <v>5.4800000000000009E-4</v>
      </c>
      <c r="AX1106" s="52" t="str">
        <f>IF(参照!D1106="","",参照!D1106)</f>
        <v/>
      </c>
      <c r="AY1106" s="52">
        <f>IF(参照!E1106="","",参照!E1106)</f>
        <v>6.0099999999999997E-4</v>
      </c>
      <c r="AZ1106" s="52" t="str">
        <f>IF(参照!F1106="","",参照!F1106)</f>
        <v>フラットエナジー(株)</v>
      </c>
      <c r="BA1106" s="52" t="str">
        <f>IF(参照!G1106="","",参照!G1106)</f>
        <v>フラットエナジー(株)_</v>
      </c>
      <c r="BB1106" s="52">
        <f t="shared" si="48"/>
        <v>0.60099999999999998</v>
      </c>
      <c r="BD1106" s="52" t="str">
        <f>IF(参照!L1106="","",参照!L1106)</f>
        <v/>
      </c>
    </row>
    <row r="1107" spans="47:56">
      <c r="AU1107" s="52" t="str">
        <f>IF(参照!A1107="","",参照!A1107)</f>
        <v>A0764</v>
      </c>
      <c r="AV1107" s="52" t="str">
        <f>IF(参照!B1107="","",参照!B1107)</f>
        <v>沖縄新エネ開発(株)</v>
      </c>
      <c r="AW1107" s="52">
        <f>IF(参照!C1107="","",参照!C1107)</f>
        <v>5.0000000000000001E-4</v>
      </c>
      <c r="AX1107" s="52" t="str">
        <f>IF(参照!D1107="","",参照!D1107)</f>
        <v/>
      </c>
      <c r="AY1107" s="52">
        <f>IF(参照!E1107="","",参照!E1107)</f>
        <v>6.0800000000000003E-4</v>
      </c>
      <c r="AZ1107" s="52" t="str">
        <f>IF(参照!F1107="","",参照!F1107)</f>
        <v>沖縄新エネ開発(株)</v>
      </c>
      <c r="BA1107" s="52" t="str">
        <f>IF(参照!G1107="","",参照!G1107)</f>
        <v>沖縄新エネ開発(株)_</v>
      </c>
      <c r="BB1107" s="52">
        <f t="shared" si="48"/>
        <v>0.60799999999999998</v>
      </c>
      <c r="BD1107" s="52" t="str">
        <f>IF(参照!L1107="","",参照!L1107)</f>
        <v/>
      </c>
    </row>
    <row r="1108" spans="47:56">
      <c r="AU1108" s="52" t="str">
        <f>IF(参照!A1108="","",参照!A1108)</f>
        <v>A0766</v>
      </c>
      <c r="AV1108" s="52" t="str">
        <f>IF(参照!B1108="","",参照!B1108)</f>
        <v>つづくみらいエナジー(株)</v>
      </c>
      <c r="AW1108" s="52">
        <f>IF(参照!C1108="","",参照!C1108)</f>
        <v>4.8000000000000001E-5</v>
      </c>
      <c r="AX1108" s="52" t="str">
        <f>IF(参照!D1108="","",参照!D1108)</f>
        <v>メニューA</v>
      </c>
      <c r="AY1108" s="52">
        <f>IF(参照!E1108="","",参照!E1108)</f>
        <v>0</v>
      </c>
      <c r="AZ1108" s="52" t="str">
        <f>IF(参照!F1108="","",参照!F1108)</f>
        <v>つづくみらいエナジー(株)</v>
      </c>
      <c r="BA1108" s="52" t="str">
        <f>IF(参照!G1108="","",参照!G1108)</f>
        <v>つづくみらいエナジー(株)_メニューA</v>
      </c>
      <c r="BB1108" s="52">
        <f t="shared" si="48"/>
        <v>0</v>
      </c>
      <c r="BD1108" s="52" t="str">
        <f>IF(参照!L1108="","",参照!L1108)</f>
        <v/>
      </c>
    </row>
    <row r="1109" spans="47:56">
      <c r="AU1109" s="52" t="str">
        <f>IF(参照!A1109="","",参照!A1109)</f>
        <v/>
      </c>
      <c r="AV1109" s="52" t="str">
        <f>IF(参照!B1109="","",参照!B1109)</f>
        <v/>
      </c>
      <c r="AW1109" s="52" t="str">
        <f>IF(参照!C1109="","",参照!C1109)</f>
        <v/>
      </c>
      <c r="AX1109" s="52" t="str">
        <f>IF(参照!D1109="","",参照!D1109)</f>
        <v>メニューB(残差)</v>
      </c>
      <c r="AY1109" s="52">
        <f>IF(参照!E1109="","",参照!E1109)</f>
        <v>2.5900000000000001E-4</v>
      </c>
      <c r="AZ1109" s="52" t="str">
        <f>IF(参照!F1109="","",参照!F1109)</f>
        <v>つづくみらいエナジー(株)</v>
      </c>
      <c r="BA1109" s="52" t="str">
        <f>IF(参照!G1109="","",参照!G1109)</f>
        <v>つづくみらいエナジー(株)_メニューB(残差)</v>
      </c>
      <c r="BB1109" s="52">
        <f t="shared" si="48"/>
        <v>0.25900000000000001</v>
      </c>
      <c r="BD1109" s="52" t="str">
        <f>IF(参照!L1109="","",参照!L1109)</f>
        <v/>
      </c>
    </row>
    <row r="1110" spans="47:56">
      <c r="AU1110" s="52" t="str">
        <f>IF(参照!A1110="","",参照!A1110)</f>
        <v/>
      </c>
      <c r="AV1110" s="52" t="str">
        <f>IF(参照!B1110="","",参照!B1110)</f>
        <v/>
      </c>
      <c r="AW1110" s="52" t="str">
        <f>IF(参照!C1110="","",参照!C1110)</f>
        <v/>
      </c>
      <c r="AX1110" s="52" t="str">
        <f>IF(参照!D1110="","",参照!D1110)</f>
        <v>(参考値)事業者全体</v>
      </c>
      <c r="AY1110" s="52">
        <f>IF(参照!E1110="","",参照!E1110)</f>
        <v>2.8199999999999997E-4</v>
      </c>
      <c r="AZ1110" s="52" t="str">
        <f>IF(参照!F1110="","",参照!F1110)</f>
        <v>つづくみらいエナジー(株)</v>
      </c>
      <c r="BA1110" s="52" t="str">
        <f>IF(参照!G1110="","",参照!G1110)</f>
        <v>つづくみらいエナジー(株)_(参考値)事業者全体</v>
      </c>
      <c r="BB1110" s="52">
        <f t="shared" si="48"/>
        <v>0.28199999999999997</v>
      </c>
      <c r="BD1110" s="52" t="str">
        <f>IF(参照!L1110="","",参照!L1110)</f>
        <v/>
      </c>
    </row>
    <row r="1111" spans="47:56">
      <c r="AU1111" s="52" t="str">
        <f>IF(参照!A1111="","",参照!A1111)</f>
        <v>A0769</v>
      </c>
      <c r="AV1111" s="52" t="str">
        <f>IF(参照!B1111="","",参照!B1111)</f>
        <v>(株)中庄商店</v>
      </c>
      <c r="AW1111" s="52">
        <f>IF(参照!C1111="","",参照!C1111)</f>
        <v>3.2299999999999999E-4</v>
      </c>
      <c r="AX1111" s="52" t="str">
        <f>IF(参照!D1111="","",参照!D1111)</f>
        <v/>
      </c>
      <c r="AY1111" s="52">
        <f>IF(参照!E1111="","",参照!E1111)</f>
        <v>2.6600000000000001E-4</v>
      </c>
      <c r="AZ1111" s="52" t="str">
        <f>IF(参照!F1111="","",参照!F1111)</f>
        <v>(株)中庄商店</v>
      </c>
      <c r="BA1111" s="52" t="str">
        <f>IF(参照!G1111="","",参照!G1111)</f>
        <v>(株)中庄商店_</v>
      </c>
      <c r="BB1111" s="52">
        <f t="shared" si="48"/>
        <v>0.26600000000000001</v>
      </c>
      <c r="BD1111" s="52" t="str">
        <f>IF(参照!L1111="","",参照!L1111)</f>
        <v/>
      </c>
    </row>
    <row r="1112" spans="47:56">
      <c r="AU1112" s="52" t="str">
        <f>IF(参照!A1112="","",参照!A1112)</f>
        <v>A0770</v>
      </c>
      <c r="AV1112" s="52" t="str">
        <f>IF(参照!B1112="","",参照!B1112)</f>
        <v>(株)ほくだん</v>
      </c>
      <c r="AW1112" s="52">
        <f>IF(参照!C1112="","",参照!C1112)</f>
        <v>4.8299999999999998E-4</v>
      </c>
      <c r="AX1112" s="52" t="str">
        <f>IF(参照!D1112="","",参照!D1112)</f>
        <v/>
      </c>
      <c r="AY1112" s="52">
        <f>IF(参照!E1112="","",参照!E1112)</f>
        <v>4.4900000000000002E-4</v>
      </c>
      <c r="AZ1112" s="52" t="str">
        <f>IF(参照!F1112="","",参照!F1112)</f>
        <v>(株)ほくだん</v>
      </c>
      <c r="BA1112" s="52" t="str">
        <f>IF(参照!G1112="","",参照!G1112)</f>
        <v>(株)ほくだん_</v>
      </c>
      <c r="BB1112" s="52">
        <f t="shared" si="48"/>
        <v>0.44900000000000001</v>
      </c>
      <c r="BD1112" s="52" t="str">
        <f>IF(参照!L1112="","",参照!L1112)</f>
        <v/>
      </c>
    </row>
    <row r="1113" spans="47:56">
      <c r="AU1113" s="52" t="str">
        <f>IF(参照!A1113="","",参照!A1113)</f>
        <v>A0774</v>
      </c>
      <c r="AV1113" s="52" t="str">
        <f>IF(参照!B1113="","",参照!B1113)</f>
        <v>(株)コノミヤホールディングス</v>
      </c>
      <c r="AW1113" s="52">
        <f>IF(参照!C1113="","",参照!C1113)</f>
        <v>5.0299999999999997E-4</v>
      </c>
      <c r="AX1113" s="52" t="str">
        <f>IF(参照!D1113="","",参照!D1113)</f>
        <v/>
      </c>
      <c r="AY1113" s="52">
        <f>IF(参照!E1113="","",参照!E1113)</f>
        <v>4.4700000000000002E-4</v>
      </c>
      <c r="AZ1113" s="52" t="str">
        <f>IF(参照!F1113="","",参照!F1113)</f>
        <v>(株)コノミヤホールディングス</v>
      </c>
      <c r="BA1113" s="52" t="str">
        <f>IF(参照!G1113="","",参照!G1113)</f>
        <v>(株)コノミヤホールディングス_</v>
      </c>
      <c r="BB1113" s="52">
        <f t="shared" si="48"/>
        <v>0.44700000000000001</v>
      </c>
      <c r="BD1113" s="52" t="str">
        <f>IF(参照!L1113="","",参照!L1113)</f>
        <v/>
      </c>
    </row>
    <row r="1114" spans="47:56">
      <c r="AU1114" s="52" t="str">
        <f>IF(参照!A1114="","",参照!A1114)</f>
        <v>A0776</v>
      </c>
      <c r="AV1114" s="52" t="str">
        <f>IF(参照!B1114="","",参照!B1114)</f>
        <v>自由でんき(株)</v>
      </c>
      <c r="AW1114" s="52">
        <f>IF(参照!C1114="","",参照!C1114)</f>
        <v>3.28E-4</v>
      </c>
      <c r="AX1114" s="52" t="str">
        <f>IF(参照!D1114="","",参照!D1114)</f>
        <v/>
      </c>
      <c r="AY1114" s="52">
        <f>IF(参照!E1114="","",参照!E1114)</f>
        <v>2.72E-4</v>
      </c>
      <c r="AZ1114" s="52" t="str">
        <f>IF(参照!F1114="","",参照!F1114)</f>
        <v>自由でんき(株)</v>
      </c>
      <c r="BA1114" s="52" t="str">
        <f>IF(参照!G1114="","",参照!G1114)</f>
        <v>自由でんき(株)_</v>
      </c>
      <c r="BB1114" s="52">
        <f t="shared" si="48"/>
        <v>0.27200000000000002</v>
      </c>
      <c r="BD1114" s="52" t="str">
        <f>IF(参照!L1114="","",参照!L1114)</f>
        <v/>
      </c>
    </row>
    <row r="1115" spans="47:56">
      <c r="AU1115" s="52" t="str">
        <f>IF(参照!A1115="","",参照!A1115)</f>
        <v>A0780</v>
      </c>
      <c r="AV1115" s="52" t="str">
        <f>IF(参照!B1115="","",参照!B1115)</f>
        <v>(株)ビジョン</v>
      </c>
      <c r="AW1115" s="52">
        <f>IF(参照!C1115="","",参照!C1115)</f>
        <v>3.79E-4</v>
      </c>
      <c r="AX1115" s="52" t="str">
        <f>IF(参照!D1115="","",参照!D1115)</f>
        <v/>
      </c>
      <c r="AY1115" s="52">
        <f>IF(参照!E1115="","",参照!E1115)</f>
        <v>3.2299999999999999E-4</v>
      </c>
      <c r="AZ1115" s="52" t="str">
        <f>IF(参照!F1115="","",参照!F1115)</f>
        <v>(株)ビジョン</v>
      </c>
      <c r="BA1115" s="52" t="str">
        <f>IF(参照!G1115="","",参照!G1115)</f>
        <v>(株)ビジョン_</v>
      </c>
      <c r="BB1115" s="52">
        <f t="shared" si="48"/>
        <v>0.32300000000000001</v>
      </c>
      <c r="BD1115" s="52" t="str">
        <f>IF(参照!L1115="","",参照!L1115)</f>
        <v/>
      </c>
    </row>
    <row r="1116" spans="47:56">
      <c r="AU1116" s="52" t="str">
        <f>IF(参照!A1116="","",参照!A1116)</f>
        <v>A0781</v>
      </c>
      <c r="AV1116" s="52" t="str">
        <f>IF(参照!B1116="","",参照!B1116)</f>
        <v>(株)丸の内電力</v>
      </c>
      <c r="AW1116" s="52">
        <f>IF(参照!C1116="","",参照!C1116)</f>
        <v>5.8900000000000001E-4</v>
      </c>
      <c r="AX1116" s="52" t="str">
        <f>IF(参照!D1116="","",参照!D1116)</f>
        <v/>
      </c>
      <c r="AY1116" s="52">
        <f>IF(参照!E1116="","",参照!E1116)</f>
        <v>6.6300000000000007E-4</v>
      </c>
      <c r="AZ1116" s="52" t="str">
        <f>IF(参照!F1116="","",参照!F1116)</f>
        <v>(株)丸の内電力</v>
      </c>
      <c r="BA1116" s="52" t="str">
        <f>IF(参照!G1116="","",参照!G1116)</f>
        <v>(株)丸の内電力_</v>
      </c>
      <c r="BB1116" s="52">
        <f t="shared" si="48"/>
        <v>0.66300000000000003</v>
      </c>
      <c r="BD1116" s="52" t="str">
        <f>IF(参照!L1116="","",参照!L1116)</f>
        <v/>
      </c>
    </row>
    <row r="1117" spans="47:56">
      <c r="AU1117" s="52" t="str">
        <f>IF(参照!A1117="","",参照!A1117)</f>
        <v>A0782</v>
      </c>
      <c r="AV1117" s="52" t="str">
        <f>IF(参照!B1117="","",参照!B1117)</f>
        <v>西川建材工業(株)</v>
      </c>
      <c r="AW1117" s="52">
        <f>IF(参照!C1117="","",参照!C1117)</f>
        <v>7.8399999999999997E-4</v>
      </c>
      <c r="AX1117" s="52" t="str">
        <f>IF(参照!D1117="","",参照!D1117)</f>
        <v/>
      </c>
      <c r="AY1117" s="52">
        <f>IF(参照!E1117="","",参照!E1117)</f>
        <v>7.3099999999999999E-4</v>
      </c>
      <c r="AZ1117" s="52" t="str">
        <f>IF(参照!F1117="","",参照!F1117)</f>
        <v>西川建材工業(株)</v>
      </c>
      <c r="BA1117" s="52" t="str">
        <f>IF(参照!G1117="","",参照!G1117)</f>
        <v>西川建材工業(株)_</v>
      </c>
      <c r="BB1117" s="52">
        <f t="shared" si="48"/>
        <v>0.73099999999999998</v>
      </c>
      <c r="BD1117" s="52" t="str">
        <f>IF(参照!L1117="","",参照!L1117)</f>
        <v/>
      </c>
    </row>
    <row r="1118" spans="47:56">
      <c r="AU1118" s="52" t="str">
        <f>IF(参照!A1118="","",参照!A1118)</f>
        <v>A0783</v>
      </c>
      <c r="AV1118" s="52" t="str">
        <f>IF(参照!B1118="","",参照!B1118)</f>
        <v>(株)中京電力</v>
      </c>
      <c r="AW1118" s="52">
        <f>IF(参照!C1118="","",参照!C1118)</f>
        <v>5.5500000000000005E-4</v>
      </c>
      <c r="AX1118" s="52" t="str">
        <f>IF(参照!D1118="","",参照!D1118)</f>
        <v/>
      </c>
      <c r="AY1118" s="52">
        <f>IF(参照!E1118="","",参照!E1118)</f>
        <v>4.9899999999999999E-4</v>
      </c>
      <c r="AZ1118" s="52" t="str">
        <f>IF(参照!F1118="","",参照!F1118)</f>
        <v>(株)中京電力</v>
      </c>
      <c r="BA1118" s="52" t="str">
        <f>IF(参照!G1118="","",参照!G1118)</f>
        <v>(株)中京電力_</v>
      </c>
      <c r="BB1118" s="52">
        <f t="shared" si="48"/>
        <v>0.499</v>
      </c>
      <c r="BD1118" s="52" t="str">
        <f>IF(参照!L1118="","",参照!L1118)</f>
        <v/>
      </c>
    </row>
    <row r="1119" spans="47:56">
      <c r="AU1119" s="52" t="str">
        <f>IF(参照!A1119="","",参照!A1119)</f>
        <v>A0785</v>
      </c>
      <c r="AV1119" s="52" t="str">
        <f>IF(参照!B1119="","",参照!B1119)</f>
        <v>(株)クオリティプラス</v>
      </c>
      <c r="AW1119" s="52">
        <f>IF(参照!C1119="","",参照!C1119)</f>
        <v>5.5100000000000006E-4</v>
      </c>
      <c r="AX1119" s="52" t="str">
        <f>IF(参照!D1119="","",参照!D1119)</f>
        <v/>
      </c>
      <c r="AY1119" s="52">
        <f>IF(参照!E1119="","",参照!E1119)</f>
        <v>4.95E-4</v>
      </c>
      <c r="AZ1119" s="52" t="str">
        <f>IF(参照!F1119="","",参照!F1119)</f>
        <v>(株)クオリティプラス</v>
      </c>
      <c r="BA1119" s="52" t="str">
        <f>IF(参照!G1119="","",参照!G1119)</f>
        <v>(株)クオリティプラス_</v>
      </c>
      <c r="BB1119" s="52">
        <f t="shared" si="48"/>
        <v>0.495</v>
      </c>
      <c r="BD1119" s="52" t="str">
        <f>IF(参照!L1119="","",参照!L1119)</f>
        <v/>
      </c>
    </row>
    <row r="1120" spans="47:56">
      <c r="AU1120" s="52" t="str">
        <f>IF(参照!A1120="","",参照!A1120)</f>
        <v>A0786</v>
      </c>
      <c r="AV1120" s="52" t="str">
        <f>IF(参照!B1120="","",参照!B1120)</f>
        <v>Ｙ．Ｗ．Ｃ(株)</v>
      </c>
      <c r="AW1120" s="52">
        <f>IF(参照!C1120="","",参照!C1120)</f>
        <v>5.6200000000000011E-4</v>
      </c>
      <c r="AX1120" s="52" t="str">
        <f>IF(参照!D1120="","",参照!D1120)</f>
        <v/>
      </c>
      <c r="AY1120" s="52">
        <f>IF(参照!E1120="","",参照!E1120)</f>
        <v>5.0600000000000005E-4</v>
      </c>
      <c r="AZ1120" s="52" t="str">
        <f>IF(参照!F1120="","",参照!F1120)</f>
        <v>Ｙ．Ｗ．Ｃ(株)</v>
      </c>
      <c r="BA1120" s="52" t="str">
        <f>IF(参照!G1120="","",参照!G1120)</f>
        <v>Ｙ．Ｗ．Ｃ(株)_</v>
      </c>
      <c r="BB1120" s="52">
        <f t="shared" si="48"/>
        <v>0.50600000000000001</v>
      </c>
      <c r="BD1120" s="52" t="str">
        <f>IF(参照!L1120="","",参照!L1120)</f>
        <v/>
      </c>
    </row>
    <row r="1121" spans="47:56">
      <c r="AU1121" s="52" t="str">
        <f>IF(参照!A1121="","",参照!A1121)</f>
        <v>A0793</v>
      </c>
      <c r="AV1121" s="52" t="str">
        <f>IF(参照!B1121="","",参照!B1121)</f>
        <v>ＴＧオクトパスエナジー(株)</v>
      </c>
      <c r="AW1121" s="52">
        <f>IF(参照!C1121="","",参照!C1121)</f>
        <v>3.9399999999999998E-4</v>
      </c>
      <c r="AX1121" s="52" t="str">
        <f>IF(参照!D1121="","",参照!D1121)</f>
        <v>メニューA</v>
      </c>
      <c r="AY1121" s="52">
        <f>IF(参照!E1121="","",参照!E1121)</f>
        <v>0</v>
      </c>
      <c r="AZ1121" s="52" t="str">
        <f>IF(参照!F1121="","",参照!F1121)</f>
        <v>ＴＧオクトパスエナジー(株)</v>
      </c>
      <c r="BA1121" s="52" t="str">
        <f>IF(参照!G1121="","",参照!G1121)</f>
        <v>ＴＧオクトパスエナジー(株)_メニューA</v>
      </c>
      <c r="BB1121" s="52">
        <f t="shared" si="48"/>
        <v>0</v>
      </c>
      <c r="BD1121" s="52" t="str">
        <f>IF(参照!L1121="","",参照!L1121)</f>
        <v/>
      </c>
    </row>
    <row r="1122" spans="47:56">
      <c r="AU1122" s="52" t="str">
        <f>IF(参照!A1122="","",参照!A1122)</f>
        <v/>
      </c>
      <c r="AV1122" s="52" t="str">
        <f>IF(参照!B1122="","",参照!B1122)</f>
        <v/>
      </c>
      <c r="AW1122" s="52" t="str">
        <f>IF(参照!C1122="","",参照!C1122)</f>
        <v/>
      </c>
      <c r="AX1122" s="52" t="str">
        <f>IF(参照!D1122="","",参照!D1122)</f>
        <v>メニューB</v>
      </c>
      <c r="AY1122" s="52">
        <f>IF(参照!E1122="","",参照!E1122)</f>
        <v>0</v>
      </c>
      <c r="AZ1122" s="52" t="str">
        <f>IF(参照!F1122="","",参照!F1122)</f>
        <v>ＴＧオクトパスエナジー(株)</v>
      </c>
      <c r="BA1122" s="52" t="str">
        <f>IF(参照!G1122="","",参照!G1122)</f>
        <v>ＴＧオクトパスエナジー(株)_メニューB</v>
      </c>
      <c r="BB1122" s="52">
        <f t="shared" si="48"/>
        <v>0</v>
      </c>
      <c r="BD1122" s="52" t="str">
        <f>IF(参照!L1122="","",参照!L1122)</f>
        <v/>
      </c>
    </row>
    <row r="1123" spans="47:56">
      <c r="AU1123" s="52" t="str">
        <f>IF(参照!A1123="","",参照!A1123)</f>
        <v/>
      </c>
      <c r="AV1123" s="52" t="str">
        <f>IF(参照!B1123="","",参照!B1123)</f>
        <v/>
      </c>
      <c r="AW1123" s="52" t="str">
        <f>IF(参照!C1123="","",参照!C1123)</f>
        <v/>
      </c>
      <c r="AX1123" s="52" t="str">
        <f>IF(参照!D1123="","",参照!D1123)</f>
        <v>(参考値)事業者全体</v>
      </c>
      <c r="AY1123" s="52">
        <f>IF(参照!E1123="","",参照!E1123)</f>
        <v>0</v>
      </c>
      <c r="AZ1123" s="52" t="str">
        <f>IF(参照!F1123="","",参照!F1123)</f>
        <v>ＴＧオクトパスエナジー(株)</v>
      </c>
      <c r="BA1123" s="52" t="str">
        <f>IF(参照!G1123="","",参照!G1123)</f>
        <v>ＴＧオクトパスエナジー(株)_(参考値)事業者全体</v>
      </c>
      <c r="BB1123" s="52">
        <f t="shared" si="48"/>
        <v>0</v>
      </c>
      <c r="BD1123" s="52" t="str">
        <f>IF(参照!L1123="","",参照!L1123)</f>
        <v/>
      </c>
    </row>
    <row r="1124" spans="47:56">
      <c r="AU1124" s="52" t="str">
        <f>IF(参照!A1124="","",参照!A1124)</f>
        <v>A0796</v>
      </c>
      <c r="AV1124" s="52" t="str">
        <f>IF(参照!B1124="","",参照!B1124)</f>
        <v>東北電力フロンティア(株)</v>
      </c>
      <c r="AW1124" s="52">
        <f>IF(参照!C1124="","",参照!C1124)</f>
        <v>6.2399999999999999E-4</v>
      </c>
      <c r="AX1124" s="52" t="str">
        <f>IF(参照!D1124="","",参照!D1124)</f>
        <v/>
      </c>
      <c r="AY1124" s="52">
        <f>IF(参照!E1124="","",参照!E1124)</f>
        <v>5.6799999999999993E-4</v>
      </c>
      <c r="AZ1124" s="52" t="str">
        <f>IF(参照!F1124="","",参照!F1124)</f>
        <v>東北電力フロンティア(株)</v>
      </c>
      <c r="BA1124" s="52" t="str">
        <f>IF(参照!G1124="","",参照!G1124)</f>
        <v>東北電力フロンティア(株)_</v>
      </c>
      <c r="BB1124" s="52">
        <f t="shared" si="48"/>
        <v>0.56799999999999995</v>
      </c>
      <c r="BD1124" s="52" t="str">
        <f>IF(参照!L1124="","",参照!L1124)</f>
        <v/>
      </c>
    </row>
    <row r="1125" spans="47:56">
      <c r="AU1125" s="52" t="str">
        <f>IF(参照!A1125="","",参照!A1125)</f>
        <v>A0798</v>
      </c>
      <c r="AV1125" s="52" t="str">
        <f>IF(参照!B1125="","",参照!B1125)</f>
        <v>(株)ファラデー</v>
      </c>
      <c r="AW1125" s="52">
        <f>IF(参照!C1125="","",参照!C1125)</f>
        <v>4.7799999999999996E-4</v>
      </c>
      <c r="AX1125" s="52" t="str">
        <f>IF(参照!D1125="","",参照!D1125)</f>
        <v/>
      </c>
      <c r="AY1125" s="52">
        <f>IF(参照!E1125="","",参照!E1125)</f>
        <v>5.22E-4</v>
      </c>
      <c r="AZ1125" s="52" t="str">
        <f>IF(参照!F1125="","",参照!F1125)</f>
        <v>(株)ファラデー</v>
      </c>
      <c r="BA1125" s="52" t="str">
        <f>IF(参照!G1125="","",参照!G1125)</f>
        <v>(株)ファラデー_</v>
      </c>
      <c r="BB1125" s="52">
        <f t="shared" si="48"/>
        <v>0.52200000000000002</v>
      </c>
      <c r="BD1125" s="52" t="str">
        <f>IF(参照!L1125="","",参照!L1125)</f>
        <v/>
      </c>
    </row>
    <row r="1126" spans="47:56">
      <c r="AU1126" s="52" t="str">
        <f>IF(参照!A1126="","",参照!A1126)</f>
        <v>A0803</v>
      </c>
      <c r="AV1126" s="52" t="str">
        <f>IF(参照!B1126="","",参照!B1126)</f>
        <v>出雲ケーブルビジョン(株)</v>
      </c>
      <c r="AW1126" s="52">
        <f>IF(参照!C1126="","",参照!C1126)</f>
        <v>4.1299999999999996E-4</v>
      </c>
      <c r="AX1126" s="52" t="str">
        <f>IF(参照!D1126="","",参照!D1126)</f>
        <v/>
      </c>
      <c r="AY1126" s="52">
        <f>IF(参照!E1126="","",参照!E1126)</f>
        <v>4.6500000000000003E-4</v>
      </c>
      <c r="AZ1126" s="52" t="str">
        <f>IF(参照!F1126="","",参照!F1126)</f>
        <v>出雲ケーブルビジョン(株)</v>
      </c>
      <c r="BA1126" s="52" t="str">
        <f>IF(参照!G1126="","",参照!G1126)</f>
        <v>出雲ケーブルビジョン(株)_</v>
      </c>
      <c r="BB1126" s="52">
        <f t="shared" si="48"/>
        <v>0.46500000000000002</v>
      </c>
      <c r="BD1126" s="52" t="str">
        <f>IF(参照!L1126="","",参照!L1126)</f>
        <v/>
      </c>
    </row>
    <row r="1127" spans="47:56">
      <c r="AU1127" s="52" t="str">
        <f>IF(参照!A1127="","",参照!A1127)</f>
        <v>A0806</v>
      </c>
      <c r="AV1127" s="52" t="str">
        <f>IF(参照!B1127="","",参照!B1127)</f>
        <v>いずも縁結び電力(株)</v>
      </c>
      <c r="AW1127" s="52">
        <f>IF(参照!C1127="","",参照!C1127)</f>
        <v>1.02E-4</v>
      </c>
      <c r="AX1127" s="52" t="str">
        <f>IF(参照!D1127="","",参照!D1127)</f>
        <v/>
      </c>
      <c r="AY1127" s="52">
        <f>IF(参照!E1127="","",参照!E1127)</f>
        <v>2.8100000000000005E-4</v>
      </c>
      <c r="AZ1127" s="52" t="str">
        <f>IF(参照!F1127="","",参照!F1127)</f>
        <v>いずも縁結び電力(株)</v>
      </c>
      <c r="BA1127" s="52" t="str">
        <f>IF(参照!G1127="","",参照!G1127)</f>
        <v>いずも縁結び電力(株)_</v>
      </c>
      <c r="BB1127" s="52">
        <f t="shared" si="48"/>
        <v>0.28100000000000003</v>
      </c>
      <c r="BD1127" s="52" t="str">
        <f>IF(参照!L1127="","",参照!L1127)</f>
        <v/>
      </c>
    </row>
    <row r="1128" spans="47:56">
      <c r="AU1128" s="52" t="str">
        <f>IF(参照!A1128="","",参照!A1128)</f>
        <v>A0808</v>
      </c>
      <c r="AV1128" s="52" t="str">
        <f>IF(参照!B1128="","",参照!B1128)</f>
        <v>宇都宮ライトパワー(株)</v>
      </c>
      <c r="AW1128" s="52">
        <f>IF(参照!C1128="","",参照!C1128)</f>
        <v>3.1300000000000002E-4</v>
      </c>
      <c r="AX1128" s="52" t="str">
        <f>IF(参照!D1128="","",参照!D1128)</f>
        <v/>
      </c>
      <c r="AY1128" s="52">
        <f>IF(参照!E1128="","",参照!E1128)</f>
        <v>4.17E-4</v>
      </c>
      <c r="AZ1128" s="52" t="str">
        <f>IF(参照!F1128="","",参照!F1128)</f>
        <v>宇都宮ライトパワー(株)</v>
      </c>
      <c r="BA1128" s="52" t="str">
        <f>IF(参照!G1128="","",参照!G1128)</f>
        <v>宇都宮ライトパワー(株)_</v>
      </c>
      <c r="BB1128" s="52">
        <f t="shared" si="48"/>
        <v>0.41699999999999998</v>
      </c>
      <c r="BD1128" s="52" t="str">
        <f>IF(参照!L1128="","",参照!L1128)</f>
        <v/>
      </c>
    </row>
  </sheetData>
  <sheetProtection algorithmName="SHA-512" hashValue="tpd5wMAzacJT9u/hbONBj9E2+5RJeQX1uCKNAt3pBHTolzBVcXCxnMfwJJyAiMTCtIfiXE+yGgeIPcS9sQMdxg==" saltValue="7rg19u6RN4dEMpe2dNyryQ==" spinCount="100000" sheet="1" objects="1" scenarios="1" selectLockedCells="1"/>
  <mergeCells count="147">
    <mergeCell ref="D69:K69"/>
    <mergeCell ref="G3:I3"/>
    <mergeCell ref="J3:K3"/>
    <mergeCell ref="D63:K63"/>
    <mergeCell ref="D64:K64"/>
    <mergeCell ref="D65:K65"/>
    <mergeCell ref="D66:K66"/>
    <mergeCell ref="D67:K67"/>
    <mergeCell ref="D68:K68"/>
    <mergeCell ref="D48:G48"/>
    <mergeCell ref="D46:G47"/>
    <mergeCell ref="H46:I46"/>
    <mergeCell ref="J46:K46"/>
    <mergeCell ref="F39:F40"/>
    <mergeCell ref="H39:H40"/>
    <mergeCell ref="I39:I40"/>
    <mergeCell ref="J39:J40"/>
    <mergeCell ref="K39:K40"/>
    <mergeCell ref="H37:H38"/>
    <mergeCell ref="I37:I38"/>
    <mergeCell ref="J37:J38"/>
    <mergeCell ref="K37:K38"/>
    <mergeCell ref="J23:J24"/>
    <mergeCell ref="K23:K24"/>
    <mergeCell ref="T60:U60"/>
    <mergeCell ref="D61:K61"/>
    <mergeCell ref="T61:U61"/>
    <mergeCell ref="D62:K62"/>
    <mergeCell ref="T62:U62"/>
    <mergeCell ref="D58:G59"/>
    <mergeCell ref="H58:K59"/>
    <mergeCell ref="T58:U58"/>
    <mergeCell ref="T59:U59"/>
    <mergeCell ref="O58:R58"/>
    <mergeCell ref="O59:R59"/>
    <mergeCell ref="O60:R60"/>
    <mergeCell ref="O61:R61"/>
    <mergeCell ref="N62:R62"/>
    <mergeCell ref="T51:U51"/>
    <mergeCell ref="D52:G52"/>
    <mergeCell ref="J52:K52"/>
    <mergeCell ref="T52:U52"/>
    <mergeCell ref="O51:R51"/>
    <mergeCell ref="O52:R52"/>
    <mergeCell ref="T55:U55"/>
    <mergeCell ref="D56:G56"/>
    <mergeCell ref="J56:K56"/>
    <mergeCell ref="T53:U53"/>
    <mergeCell ref="D54:G54"/>
    <mergeCell ref="J54:K54"/>
    <mergeCell ref="T54:U54"/>
    <mergeCell ref="O53:R53"/>
    <mergeCell ref="O54:R54"/>
    <mergeCell ref="N55:R55"/>
    <mergeCell ref="C49:C59"/>
    <mergeCell ref="D49:G49"/>
    <mergeCell ref="J49:K49"/>
    <mergeCell ref="D50:G50"/>
    <mergeCell ref="J50:K50"/>
    <mergeCell ref="D53:G53"/>
    <mergeCell ref="J53:K53"/>
    <mergeCell ref="D55:G55"/>
    <mergeCell ref="J55:K55"/>
    <mergeCell ref="D51:G51"/>
    <mergeCell ref="J51:K51"/>
    <mergeCell ref="D57:G57"/>
    <mergeCell ref="J57:K57"/>
    <mergeCell ref="AJ46:AK46"/>
    <mergeCell ref="H47:I47"/>
    <mergeCell ref="J47:K47"/>
    <mergeCell ref="N47:R47"/>
    <mergeCell ref="AH47:AK47"/>
    <mergeCell ref="AJ41:AK41"/>
    <mergeCell ref="AJ42:AK42"/>
    <mergeCell ref="D43:G43"/>
    <mergeCell ref="AJ43:AK43"/>
    <mergeCell ref="D44:G45"/>
    <mergeCell ref="AJ44:AK44"/>
    <mergeCell ref="AJ45:AK45"/>
    <mergeCell ref="E41:F42"/>
    <mergeCell ref="H41:H42"/>
    <mergeCell ref="I41:I42"/>
    <mergeCell ref="J41:J42"/>
    <mergeCell ref="K41:K42"/>
    <mergeCell ref="N37:R37"/>
    <mergeCell ref="AH37:AK37"/>
    <mergeCell ref="AH32:AH33"/>
    <mergeCell ref="D33:G33"/>
    <mergeCell ref="D34:G34"/>
    <mergeCell ref="AH34:AH36"/>
    <mergeCell ref="D35:G35"/>
    <mergeCell ref="D36:G36"/>
    <mergeCell ref="D28:G28"/>
    <mergeCell ref="D29:G29"/>
    <mergeCell ref="H29:K29"/>
    <mergeCell ref="D30:G30"/>
    <mergeCell ref="C31:C48"/>
    <mergeCell ref="D31:G31"/>
    <mergeCell ref="D32:G32"/>
    <mergeCell ref="D37:D42"/>
    <mergeCell ref="E37:E40"/>
    <mergeCell ref="F37:F38"/>
    <mergeCell ref="E23:F24"/>
    <mergeCell ref="H23:H24"/>
    <mergeCell ref="I23:I24"/>
    <mergeCell ref="D25:F27"/>
    <mergeCell ref="C9:C30"/>
    <mergeCell ref="D9:G9"/>
    <mergeCell ref="D14:G14"/>
    <mergeCell ref="D15:G15"/>
    <mergeCell ref="D16:G16"/>
    <mergeCell ref="D12:G12"/>
    <mergeCell ref="AJ16:AK16"/>
    <mergeCell ref="D17:G17"/>
    <mergeCell ref="AH17:AH31"/>
    <mergeCell ref="D18:G18"/>
    <mergeCell ref="D19:D24"/>
    <mergeCell ref="E19:E22"/>
    <mergeCell ref="F19:F20"/>
    <mergeCell ref="H19:H20"/>
    <mergeCell ref="I19:I20"/>
    <mergeCell ref="J19:J20"/>
    <mergeCell ref="K19:K20"/>
    <mergeCell ref="F21:F22"/>
    <mergeCell ref="H21:H22"/>
    <mergeCell ref="I21:I22"/>
    <mergeCell ref="J21:J22"/>
    <mergeCell ref="K21:K22"/>
    <mergeCell ref="AH12:AK12"/>
    <mergeCell ref="D13:G13"/>
    <mergeCell ref="C5:G7"/>
    <mergeCell ref="H5:I7"/>
    <mergeCell ref="J5:K7"/>
    <mergeCell ref="AJ6:AK6"/>
    <mergeCell ref="AJ7:AK7"/>
    <mergeCell ref="C8:K8"/>
    <mergeCell ref="AJ8:AK8"/>
    <mergeCell ref="C2:K2"/>
    <mergeCell ref="C3:F3"/>
    <mergeCell ref="C4:G4"/>
    <mergeCell ref="H4:I4"/>
    <mergeCell ref="J4:K4"/>
    <mergeCell ref="AJ9:AK9"/>
    <mergeCell ref="D10:G10"/>
    <mergeCell ref="AJ10:AK10"/>
    <mergeCell ref="D11:G11"/>
    <mergeCell ref="AJ11:AK11"/>
  </mergeCells>
  <phoneticPr fontId="4"/>
  <dataValidations count="5">
    <dataValidation type="list" errorStyle="information" allowBlank="1" showInputMessage="1" showErrorMessage="1" errorTitle="リストにない情報" error="リストにない情報です" sqref="P42:P46 P7:P36" xr:uid="{00000000-0002-0000-1100-000000000000}">
      <formula1>IF(OR($Z7=0,$Z7=""),$T$3:$T$3,INDIRECT($BG$5&amp;AE7&amp;":"&amp;$BG$5&amp;AF7))</formula1>
    </dataValidation>
    <dataValidation type="list" allowBlank="1" showInputMessage="1" showErrorMessage="1" sqref="O59:R61" xr:uid="{00000000-0002-0000-1100-000001000000}">
      <formula1>$AO$51:$AO$69</formula1>
    </dataValidation>
    <dataValidation type="list" allowBlank="1" showInputMessage="1" showErrorMessage="1" sqref="O52:R54" xr:uid="{00000000-0002-0000-1100-000002000000}">
      <formula1>$AN$51:$AN$59</formula1>
    </dataValidation>
    <dataValidation type="list" errorStyle="information" allowBlank="1" showInputMessage="1" showErrorMessage="1" errorTitle="リストにない情報" error="リストにない情報です" sqref="O42:O46 O7:O36" xr:uid="{00000000-0002-0000-1100-000003000000}">
      <formula1>INDIRECT($BG$4&amp;"4:"&amp;$BG$4&amp;$BG$8+3)</formula1>
    </dataValidation>
    <dataValidation type="list" allowBlank="1" showInputMessage="1" showErrorMessage="1" sqref="AJ52:AK54" xr:uid="{00000000-0002-0000-1100-000004000000}">
      <formula1>#REF!</formula1>
    </dataValidation>
  </dataValidations>
  <printOptions horizontalCentered="1"/>
  <pageMargins left="0.39370078740157483" right="0.39370078740157483" top="0.39370078740157483" bottom="0.39370078740157483" header="0" footer="0"/>
  <pageSetup paperSize="8" scale="85" orientation="landscape"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3297" r:id="rId4" name="Check Box 1">
              <controlPr defaultSize="0" autoFill="0" autoLine="0" autoPict="0" altText="">
                <anchor moveWithCells="1">
                  <from>
                    <xdr:col>3</xdr:col>
                    <xdr:colOff>161925</xdr:colOff>
                    <xdr:row>4</xdr:row>
                    <xdr:rowOff>47625</xdr:rowOff>
                  </from>
                  <to>
                    <xdr:col>4</xdr:col>
                    <xdr:colOff>304800</xdr:colOff>
                    <xdr:row>5</xdr:row>
                    <xdr:rowOff>133350</xdr:rowOff>
                  </to>
                </anchor>
              </controlPr>
            </control>
          </mc:Choice>
        </mc:AlternateContent>
        <mc:AlternateContent xmlns:mc="http://schemas.openxmlformats.org/markup-compatibility/2006">
          <mc:Choice Requires="x14">
            <control shapeId="183298" r:id="rId5" name="Check Box 2">
              <controlPr defaultSize="0" autoFill="0" autoLine="0" autoPict="0">
                <anchor moveWithCells="1">
                  <from>
                    <xdr:col>3</xdr:col>
                    <xdr:colOff>161925</xdr:colOff>
                    <xdr:row>5</xdr:row>
                    <xdr:rowOff>38100</xdr:rowOff>
                  </from>
                  <to>
                    <xdr:col>4</xdr:col>
                    <xdr:colOff>304800</xdr:colOff>
                    <xdr:row>6</xdr:row>
                    <xdr:rowOff>114300</xdr:rowOff>
                  </to>
                </anchor>
              </controlPr>
            </control>
          </mc:Choice>
        </mc:AlternateContent>
        <mc:AlternateContent xmlns:mc="http://schemas.openxmlformats.org/markup-compatibility/2006">
          <mc:Choice Requires="x14">
            <control shapeId="183299" r:id="rId6" name="Check Box 3">
              <controlPr defaultSize="0" autoFill="0" autoLine="0" autoPict="0">
                <anchor moveWithCells="1">
                  <from>
                    <xdr:col>9</xdr:col>
                    <xdr:colOff>523875</xdr:colOff>
                    <xdr:row>3</xdr:row>
                    <xdr:rowOff>133350</xdr:rowOff>
                  </from>
                  <to>
                    <xdr:col>9</xdr:col>
                    <xdr:colOff>866775</xdr:colOff>
                    <xdr:row>5</xdr:row>
                    <xdr:rowOff>47625</xdr:rowOff>
                  </to>
                </anchor>
              </controlPr>
            </control>
          </mc:Choice>
        </mc:AlternateContent>
        <mc:AlternateContent xmlns:mc="http://schemas.openxmlformats.org/markup-compatibility/2006">
          <mc:Choice Requires="x14">
            <control shapeId="183300" r:id="rId7" name="Check Box 4">
              <controlPr defaultSize="0" autoFill="0" autoLine="0" autoPict="0">
                <anchor moveWithCells="1">
                  <from>
                    <xdr:col>9</xdr:col>
                    <xdr:colOff>523875</xdr:colOff>
                    <xdr:row>4</xdr:row>
                    <xdr:rowOff>123825</xdr:rowOff>
                  </from>
                  <to>
                    <xdr:col>9</xdr:col>
                    <xdr:colOff>866775</xdr:colOff>
                    <xdr:row>6</xdr:row>
                    <xdr:rowOff>38100</xdr:rowOff>
                  </to>
                </anchor>
              </controlPr>
            </control>
          </mc:Choice>
        </mc:AlternateContent>
        <mc:AlternateContent xmlns:mc="http://schemas.openxmlformats.org/markup-compatibility/2006">
          <mc:Choice Requires="x14">
            <control shapeId="183301" r:id="rId8" name="Check Box 5">
              <controlPr defaultSize="0" autoFill="0" autoLine="0" autoPict="0">
                <anchor moveWithCells="1">
                  <from>
                    <xdr:col>9</xdr:col>
                    <xdr:colOff>523875</xdr:colOff>
                    <xdr:row>5</xdr:row>
                    <xdr:rowOff>114300</xdr:rowOff>
                  </from>
                  <to>
                    <xdr:col>9</xdr:col>
                    <xdr:colOff>866775</xdr:colOff>
                    <xdr:row>7</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heetViews>
  <sheetFormatPr defaultRowHeight="12.75"/>
  <sheetData/>
  <sheetProtection algorithmName="SHA-512" hashValue="+JojKsfweQsQoeCXM8KZMq1OqFlCc8F3ATOlNfX7uFNRwXcCk+mb9B3nA0+zNGbfm4Rx596DqIY9BGHj/MfKWg==" saltValue="RYoy+yasqzdDm5Ioj+6ATw==" spinCount="100000" sheet="1" selectLockedCells="1" selectUnlockedCells="1"/>
  <phoneticPr fontId="4"/>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BE67"/>
  <sheetViews>
    <sheetView showGridLines="0" view="pageBreakPreview" zoomScaleNormal="100" zoomScaleSheetLayoutView="100" workbookViewId="0">
      <selection activeCell="H27" sqref="H27:K27"/>
    </sheetView>
  </sheetViews>
  <sheetFormatPr defaultRowHeight="10.5"/>
  <cols>
    <col min="1" max="1" width="1.140625" style="1" customWidth="1"/>
    <col min="2" max="2" width="2" style="1" customWidth="1"/>
    <col min="3" max="3" width="6.140625" style="1" customWidth="1"/>
    <col min="4" max="4" width="3" style="1" customWidth="1"/>
    <col min="5" max="5" width="11.85546875" style="1" customWidth="1"/>
    <col min="6" max="6" width="5.140625" style="1" customWidth="1"/>
    <col min="7" max="7" width="13.7109375" style="1" customWidth="1"/>
    <col min="8" max="8" width="15.28515625" style="1" customWidth="1"/>
    <col min="9" max="9" width="13.7109375" style="1" customWidth="1"/>
    <col min="10" max="11" width="16.7109375" style="1" customWidth="1"/>
    <col min="12" max="12" width="3.140625" style="1" customWidth="1"/>
    <col min="13" max="13" width="1.140625" style="1" customWidth="1"/>
    <col min="14" max="14" width="9.140625" style="1" hidden="1" customWidth="1"/>
    <col min="15" max="15" width="35.140625" style="1" hidden="1" customWidth="1"/>
    <col min="16" max="45" width="9.140625" style="1" hidden="1" customWidth="1"/>
    <col min="46" max="46" width="2.140625" style="1" hidden="1" customWidth="1"/>
    <col min="47" max="47" width="11.140625" style="1" hidden="1" customWidth="1"/>
    <col min="48" max="53" width="9.140625" style="1" hidden="1" customWidth="1"/>
    <col min="54" max="54" width="2.140625" style="1" hidden="1" customWidth="1"/>
    <col min="55" max="57" width="9.140625" style="1" hidden="1" customWidth="1"/>
    <col min="58" max="75" width="9.140625" style="1" customWidth="1"/>
    <col min="76" max="16384" width="9.140625" style="1"/>
  </cols>
  <sheetData>
    <row r="1" spans="2:55" ht="12.75" customHeight="1">
      <c r="B1" s="12" t="s">
        <v>487</v>
      </c>
      <c r="D1" s="48"/>
      <c r="E1" s="48"/>
      <c r="F1" s="48"/>
      <c r="G1" s="48"/>
    </row>
    <row r="2" spans="2:55" ht="26.25" customHeight="1">
      <c r="C2" s="481" t="s">
        <v>17</v>
      </c>
      <c r="D2" s="481"/>
      <c r="E2" s="481"/>
      <c r="F2" s="481"/>
      <c r="G2" s="481"/>
      <c r="H2" s="481"/>
      <c r="I2" s="481"/>
      <c r="J2" s="481"/>
      <c r="K2" s="481"/>
    </row>
    <row r="3" spans="2:55" ht="12.75" customHeight="1">
      <c r="C3" s="482" t="s">
        <v>2</v>
      </c>
      <c r="D3" s="483"/>
      <c r="E3" s="483"/>
      <c r="F3" s="484"/>
      <c r="G3" s="485" t="str">
        <f>別紙!F5&amp;"（合計）"</f>
        <v>株式会社 地球温暖化対策室（合計）</v>
      </c>
      <c r="H3" s="485"/>
      <c r="I3" s="485"/>
      <c r="J3" s="485"/>
      <c r="K3" s="485"/>
    </row>
    <row r="4" spans="2:55" ht="12.75" customHeight="1">
      <c r="C4" s="486" t="s">
        <v>15</v>
      </c>
      <c r="D4" s="487"/>
      <c r="E4" s="487"/>
      <c r="F4" s="487"/>
      <c r="G4" s="488"/>
      <c r="H4" s="486" t="s">
        <v>4</v>
      </c>
      <c r="I4" s="488"/>
      <c r="J4" s="486" t="s">
        <v>3</v>
      </c>
      <c r="K4" s="488"/>
    </row>
    <row r="5" spans="2:55" ht="38.25" customHeight="1">
      <c r="C5" s="422" t="s">
        <v>36</v>
      </c>
      <c r="D5" s="424"/>
      <c r="E5" s="424"/>
      <c r="F5" s="424"/>
      <c r="G5" s="423"/>
      <c r="H5" s="422" t="s">
        <v>509</v>
      </c>
      <c r="I5" s="423"/>
      <c r="J5" s="422" t="s">
        <v>56</v>
      </c>
      <c r="K5" s="423"/>
    </row>
    <row r="6" spans="2:55" ht="15" customHeight="1">
      <c r="C6" s="489" t="s">
        <v>22</v>
      </c>
      <c r="D6" s="490"/>
      <c r="E6" s="490"/>
      <c r="F6" s="490"/>
      <c r="G6" s="490"/>
      <c r="H6" s="490"/>
      <c r="I6" s="490"/>
      <c r="J6" s="490"/>
      <c r="K6" s="491"/>
      <c r="O6" s="1" t="s">
        <v>132</v>
      </c>
    </row>
    <row r="7" spans="2:55" ht="19.5" customHeight="1">
      <c r="C7" s="495" t="s">
        <v>25</v>
      </c>
      <c r="D7" s="456" t="s">
        <v>5</v>
      </c>
      <c r="E7" s="456"/>
      <c r="F7" s="456"/>
      <c r="G7" s="456"/>
      <c r="H7" s="82" t="s">
        <v>6</v>
      </c>
      <c r="I7" s="82" t="s">
        <v>21</v>
      </c>
      <c r="J7" s="83" t="s">
        <v>488</v>
      </c>
      <c r="K7" s="84" t="s">
        <v>498</v>
      </c>
      <c r="O7" s="1" t="s">
        <v>555</v>
      </c>
      <c r="AW7" s="1" t="s">
        <v>554</v>
      </c>
    </row>
    <row r="8" spans="2:55" ht="12.75" customHeight="1">
      <c r="C8" s="496"/>
      <c r="D8" s="492" t="s">
        <v>52</v>
      </c>
      <c r="E8" s="493"/>
      <c r="F8" s="493"/>
      <c r="G8" s="494"/>
      <c r="H8" s="82" t="s">
        <v>26</v>
      </c>
      <c r="I8" s="371">
        <f>IF(SUM(原油換算500kL未満の事業所:最終シート!I10)=0,"",SUM(原油換算500kL未満の事業所:最終シート!I10))</f>
        <v>90</v>
      </c>
      <c r="J8" s="371">
        <f>IF(SUM(原油換算500kL未満の事業所:最終シート!J10)=0,"",SUM(原油換算500kL未満の事業所:最終シート!J10))</f>
        <v>77.5548</v>
      </c>
      <c r="K8" s="371">
        <f>IF(SUM(原油換算500kL未満の事業所:最終シート!K10)=0,"",SUM(原油換算500kL未満の事業所:最終シート!K10))</f>
        <v>206.1114</v>
      </c>
      <c r="O8" s="266" t="str">
        <f ca="1">IF((AU11-1)&gt;1,"複数の電気事業者",IF(AU12="なし",AU13,AU12))</f>
        <v>関西電力(株)</v>
      </c>
      <c r="P8" s="463" t="s">
        <v>157</v>
      </c>
      <c r="Q8" s="464"/>
      <c r="R8" s="266">
        <f ca="1">FIND("]",CELL("filename",原油換算500kL未満の事業所!A1))</f>
        <v>149</v>
      </c>
      <c r="AW8" s="266" t="str">
        <f ca="1">IF((BC11-1)&gt;1,"複数の電気事業者",IF(BC12="なし",BC13,BC12))</f>
        <v/>
      </c>
    </row>
    <row r="9" spans="2:55" ht="12.75" customHeight="1">
      <c r="C9" s="496"/>
      <c r="D9" s="456" t="s">
        <v>7</v>
      </c>
      <c r="E9" s="456"/>
      <c r="F9" s="456"/>
      <c r="G9" s="456"/>
      <c r="H9" s="82" t="s">
        <v>26</v>
      </c>
      <c r="I9" s="371">
        <f>IF(SUM(原油換算500kL未満の事業所:最終シート!I11)=0,"",SUM(原油換算500kL未満の事業所:最終シート!I11))</f>
        <v>40</v>
      </c>
      <c r="J9" s="371">
        <f>IF(SUM(原油換算500kL未満の事業所:最終シート!J11)=0,"",SUM(原油換算500kL未満の事業所:最終シート!J11))</f>
        <v>37.667999999999999</v>
      </c>
      <c r="K9" s="371">
        <f>IF(SUM(原油換算500kL未満の事業所:最終シート!K11)=0,"",SUM(原油換算500kL未満の事業所:最終シート!K11))</f>
        <v>100.10733333333336</v>
      </c>
    </row>
    <row r="10" spans="2:55" ht="12.75" customHeight="1">
      <c r="C10" s="496"/>
      <c r="D10" s="499" t="s">
        <v>8</v>
      </c>
      <c r="E10" s="473"/>
      <c r="F10" s="473"/>
      <c r="G10" s="474"/>
      <c r="H10" s="82" t="s">
        <v>26</v>
      </c>
      <c r="I10" s="371">
        <f>IF(SUM(原油換算500kL未満の事業所:最終シート!I12)=0,"",SUM(原油換算500kL未満の事業所:最終シート!I12))</f>
        <v>30</v>
      </c>
      <c r="J10" s="371">
        <f>IF(SUM(原油換算500kL未満の事業所:最終シート!J12)=0,"",SUM(原油換算500kL未満の事業所:最終シート!J12))</f>
        <v>29.411999999999999</v>
      </c>
      <c r="K10" s="371">
        <f>IF(SUM(原油換算500kL未満の事業所:最終シート!K12)=0,"",SUM(原油換算500kL未満の事業所:最終シート!K12))</f>
        <v>78.584000000000003</v>
      </c>
      <c r="O10" s="440" t="s">
        <v>70</v>
      </c>
      <c r="P10" s="8">
        <v>1</v>
      </c>
      <c r="Q10" s="8">
        <v>2</v>
      </c>
      <c r="R10" s="8">
        <v>3</v>
      </c>
      <c r="S10" s="8">
        <v>4</v>
      </c>
      <c r="T10" s="8">
        <v>5</v>
      </c>
      <c r="U10" s="8">
        <v>6</v>
      </c>
      <c r="V10" s="8">
        <v>7</v>
      </c>
      <c r="W10" s="8">
        <v>8</v>
      </c>
      <c r="X10" s="8">
        <v>9</v>
      </c>
      <c r="Y10" s="8">
        <v>10</v>
      </c>
      <c r="Z10" s="8">
        <v>11</v>
      </c>
      <c r="AA10" s="8">
        <v>12</v>
      </c>
      <c r="AB10" s="8">
        <v>13</v>
      </c>
      <c r="AC10" s="8">
        <v>14</v>
      </c>
      <c r="AD10" s="8">
        <v>15</v>
      </c>
      <c r="AE10" s="8">
        <v>16</v>
      </c>
      <c r="AF10" s="8">
        <v>17</v>
      </c>
      <c r="AG10" s="8">
        <v>18</v>
      </c>
      <c r="AH10" s="8">
        <v>19</v>
      </c>
      <c r="AI10" s="8">
        <v>20</v>
      </c>
      <c r="AJ10" s="8">
        <v>21</v>
      </c>
      <c r="AK10" s="8">
        <v>22</v>
      </c>
      <c r="AL10" s="8">
        <v>23</v>
      </c>
      <c r="AM10" s="8">
        <v>24</v>
      </c>
      <c r="AN10" s="8">
        <v>25</v>
      </c>
      <c r="AO10" s="8">
        <v>26</v>
      </c>
      <c r="AP10" s="8">
        <v>27</v>
      </c>
      <c r="AQ10" s="8">
        <v>28</v>
      </c>
      <c r="AR10" s="8">
        <v>29</v>
      </c>
      <c r="AS10" s="8">
        <v>30</v>
      </c>
      <c r="AT10" s="46"/>
      <c r="AU10" s="1" t="s">
        <v>556</v>
      </c>
      <c r="AW10" s="40">
        <v>1</v>
      </c>
      <c r="AX10" s="40">
        <v>2</v>
      </c>
      <c r="AY10" s="40">
        <v>3</v>
      </c>
      <c r="AZ10" s="40">
        <v>4</v>
      </c>
      <c r="BA10" s="40">
        <v>5</v>
      </c>
      <c r="BB10" s="47"/>
      <c r="BC10" s="1" t="s">
        <v>556</v>
      </c>
    </row>
    <row r="11" spans="2:55" ht="12.75" customHeight="1">
      <c r="C11" s="496"/>
      <c r="D11" s="456" t="s">
        <v>9</v>
      </c>
      <c r="E11" s="456"/>
      <c r="F11" s="456"/>
      <c r="G11" s="456"/>
      <c r="H11" s="82" t="s">
        <v>26</v>
      </c>
      <c r="I11" s="371">
        <f>IF(SUM(原油換算500kL未満の事業所:最終シート!I13)=0,"",SUM(原油換算500kL未満の事業所:最終シート!I13))</f>
        <v>200</v>
      </c>
      <c r="J11" s="371">
        <f>IF(SUM(原油換算500kL未満の事業所:最終シート!J13)=0,"",SUM(原油換算500kL未満の事業所:最終シート!J13))</f>
        <v>200.72399999999999</v>
      </c>
      <c r="K11" s="371">
        <f>IF(SUM(原油換算500kL未満の事業所:最終シート!K13)=0,"",SUM(原油換算500kL未満の事業所:最終シート!K13))</f>
        <v>550.56466666666665</v>
      </c>
      <c r="O11" s="441"/>
      <c r="P11" s="40" t="s">
        <v>516</v>
      </c>
      <c r="Q11" s="40" t="s">
        <v>517</v>
      </c>
      <c r="R11" s="40" t="s">
        <v>518</v>
      </c>
      <c r="S11" s="40" t="s">
        <v>519</v>
      </c>
      <c r="T11" s="40" t="s">
        <v>520</v>
      </c>
      <c r="U11" s="40" t="s">
        <v>521</v>
      </c>
      <c r="V11" s="40" t="s">
        <v>522</v>
      </c>
      <c r="W11" s="40" t="s">
        <v>523</v>
      </c>
      <c r="X11" s="40" t="s">
        <v>524</v>
      </c>
      <c r="Y11" s="40" t="s">
        <v>525</v>
      </c>
      <c r="Z11" s="40" t="s">
        <v>533</v>
      </c>
      <c r="AA11" s="40" t="s">
        <v>534</v>
      </c>
      <c r="AB11" s="40" t="s">
        <v>535</v>
      </c>
      <c r="AC11" s="40" t="s">
        <v>536</v>
      </c>
      <c r="AD11" s="40" t="s">
        <v>537</v>
      </c>
      <c r="AE11" s="40" t="s">
        <v>538</v>
      </c>
      <c r="AF11" s="40" t="s">
        <v>539</v>
      </c>
      <c r="AG11" s="40" t="s">
        <v>540</v>
      </c>
      <c r="AH11" s="40" t="s">
        <v>541</v>
      </c>
      <c r="AI11" s="40" t="s">
        <v>542</v>
      </c>
      <c r="AJ11" s="40" t="s">
        <v>543</v>
      </c>
      <c r="AK11" s="40" t="s">
        <v>544</v>
      </c>
      <c r="AL11" s="40" t="s">
        <v>545</v>
      </c>
      <c r="AM11" s="40" t="s">
        <v>546</v>
      </c>
      <c r="AN11" s="40" t="s">
        <v>547</v>
      </c>
      <c r="AO11" s="40" t="s">
        <v>548</v>
      </c>
      <c r="AP11" s="40" t="s">
        <v>549</v>
      </c>
      <c r="AQ11" s="40" t="s">
        <v>550</v>
      </c>
      <c r="AR11" s="40" t="s">
        <v>551</v>
      </c>
      <c r="AS11" s="40" t="s">
        <v>552</v>
      </c>
      <c r="AT11" s="45"/>
      <c r="AU11" s="266">
        <f ca="1">ROUND(SUMPRODUCT(1/COUNTIF(P12:AS27,P12:AS27)),0)</f>
        <v>2</v>
      </c>
      <c r="AW11" s="40" t="s">
        <v>2308</v>
      </c>
      <c r="AX11" s="40" t="s">
        <v>2309</v>
      </c>
      <c r="AY11" s="40" t="s">
        <v>2310</v>
      </c>
      <c r="AZ11" s="40" t="s">
        <v>2311</v>
      </c>
      <c r="BA11" s="40" t="s">
        <v>2312</v>
      </c>
      <c r="BB11" s="44"/>
      <c r="BC11" s="266">
        <f ca="1">ROUND(SUMPRODUCT(1/COUNTIF(AW12:BA27,AW12:BA27)),0)</f>
        <v>1</v>
      </c>
    </row>
    <row r="12" spans="2:55" ht="12.75" customHeight="1">
      <c r="C12" s="496"/>
      <c r="D12" s="492" t="s">
        <v>53</v>
      </c>
      <c r="E12" s="493"/>
      <c r="F12" s="493"/>
      <c r="G12" s="494"/>
      <c r="H12" s="20" t="s">
        <v>33</v>
      </c>
      <c r="I12" s="371" t="str">
        <f>IF(SUM(原油換算500kL未満の事業所:最終シート!I14)=0,"",SUM(原油換算500kL未満の事業所:最終シート!I14))</f>
        <v/>
      </c>
      <c r="J12" s="371" t="str">
        <f>IF(SUM(原油換算500kL未満の事業所:最終シート!J14)=0,"",SUM(原油換算500kL未満の事業所:最終シート!J14))</f>
        <v/>
      </c>
      <c r="K12" s="371" t="str">
        <f>IF(SUM(原油換算500kL未満の事業所:最終シート!K14)=0,"",SUM(原油換算500kL未満の事業所:最終シート!K14))</f>
        <v/>
      </c>
      <c r="O12" s="8" t="str">
        <f ca="1">RIGHT(CELL("filename",原油換算500kL未満の事業所!A1),LEN(CELL("filename",原油換算500kL未満の事業所!A1)) - $R$8)</f>
        <v>原油換算500kL未満の事業所</v>
      </c>
      <c r="P12" s="8" t="str">
        <f t="shared" ref="P12:Y21" ca="1" si="0">IF(ISERROR(INDIRECT("'" &amp; $O12 &amp; "'!" &amp; P$11,TRUE)),"",IF(INDIRECT("'" &amp; $O12 &amp; "'!" &amp; P$11,TRUE)="","なし",INDIRECT("'" &amp; $O12 &amp; "'!" &amp; P$11,TRUE)))</f>
        <v>関西電力(株)</v>
      </c>
      <c r="Q12" s="8" t="str">
        <f t="shared" ca="1" si="0"/>
        <v>なし</v>
      </c>
      <c r="R12" s="8" t="str">
        <f t="shared" ca="1" si="0"/>
        <v>なし</v>
      </c>
      <c r="S12" s="8" t="str">
        <f t="shared" ca="1" si="0"/>
        <v>なし</v>
      </c>
      <c r="T12" s="8" t="str">
        <f t="shared" ca="1" si="0"/>
        <v>なし</v>
      </c>
      <c r="U12" s="8" t="str">
        <f t="shared" ca="1" si="0"/>
        <v>なし</v>
      </c>
      <c r="V12" s="8" t="str">
        <f t="shared" ca="1" si="0"/>
        <v>なし</v>
      </c>
      <c r="W12" s="8" t="str">
        <f t="shared" ca="1" si="0"/>
        <v>なし</v>
      </c>
      <c r="X12" s="8" t="str">
        <f t="shared" ca="1" si="0"/>
        <v>なし</v>
      </c>
      <c r="Y12" s="8" t="str">
        <f t="shared" ca="1" si="0"/>
        <v>なし</v>
      </c>
      <c r="Z12" s="8" t="str">
        <f t="shared" ref="Z12:AI21" ca="1" si="1">IF(ISERROR(INDIRECT("'" &amp; $O12 &amp; "'!" &amp; Z$11,TRUE)),"",IF(INDIRECT("'" &amp; $O12 &amp; "'!" &amp; Z$11,TRUE)="","なし",INDIRECT("'" &amp; $O12 &amp; "'!" &amp; Z$11,TRUE)))</f>
        <v>なし</v>
      </c>
      <c r="AA12" s="8" t="str">
        <f t="shared" ca="1" si="1"/>
        <v>なし</v>
      </c>
      <c r="AB12" s="8" t="str">
        <f t="shared" ca="1" si="1"/>
        <v>なし</v>
      </c>
      <c r="AC12" s="8" t="str">
        <f t="shared" ca="1" si="1"/>
        <v>なし</v>
      </c>
      <c r="AD12" s="8" t="str">
        <f t="shared" ca="1" si="1"/>
        <v>なし</v>
      </c>
      <c r="AE12" s="8" t="str">
        <f t="shared" ca="1" si="1"/>
        <v>なし</v>
      </c>
      <c r="AF12" s="8" t="str">
        <f t="shared" ca="1" si="1"/>
        <v>なし</v>
      </c>
      <c r="AG12" s="8" t="str">
        <f t="shared" ca="1" si="1"/>
        <v>なし</v>
      </c>
      <c r="AH12" s="8" t="str">
        <f t="shared" ca="1" si="1"/>
        <v>なし</v>
      </c>
      <c r="AI12" s="8" t="str">
        <f t="shared" ca="1" si="1"/>
        <v>なし</v>
      </c>
      <c r="AJ12" s="8" t="str">
        <f t="shared" ref="AJ12:AS21" ca="1" si="2">IF(ISERROR(INDIRECT("'" &amp; $O12 &amp; "'!" &amp; AJ$11,TRUE)),"",IF(INDIRECT("'" &amp; $O12 &amp; "'!" &amp; AJ$11,TRUE)="","なし",INDIRECT("'" &amp; $O12 &amp; "'!" &amp; AJ$11,TRUE)))</f>
        <v>なし</v>
      </c>
      <c r="AK12" s="8" t="str">
        <f t="shared" ca="1" si="2"/>
        <v>なし</v>
      </c>
      <c r="AL12" s="8" t="str">
        <f t="shared" ca="1" si="2"/>
        <v>なし</v>
      </c>
      <c r="AM12" s="8" t="str">
        <f t="shared" ca="1" si="2"/>
        <v>なし</v>
      </c>
      <c r="AN12" s="8" t="str">
        <f t="shared" ca="1" si="2"/>
        <v>なし</v>
      </c>
      <c r="AO12" s="8" t="str">
        <f t="shared" ca="1" si="2"/>
        <v>なし</v>
      </c>
      <c r="AP12" s="8" t="str">
        <f t="shared" ca="1" si="2"/>
        <v>なし</v>
      </c>
      <c r="AQ12" s="8" t="str">
        <f t="shared" ca="1" si="2"/>
        <v>なし</v>
      </c>
      <c r="AR12" s="8" t="str">
        <f t="shared" ca="1" si="2"/>
        <v>なし</v>
      </c>
      <c r="AS12" s="8" t="str">
        <f t="shared" ca="1" si="2"/>
        <v>なし</v>
      </c>
      <c r="AT12" s="44"/>
      <c r="AU12" s="266" t="str">
        <f ca="1">P12</f>
        <v>関西電力(株)</v>
      </c>
      <c r="AW12" s="8" t="str">
        <f ca="1">IF(ISERROR(INDIRECT("'" &amp; $O12 &amp; "'!" &amp; AW$11,TRUE)),"",IF(INDIRECT("'" &amp; $O12 &amp; "'!" &amp; AW$11,TRUE)="","なし",INDIRECT("'" &amp; $O12 &amp; "'!" &amp; AW$11,TRUE)))</f>
        <v>なし</v>
      </c>
      <c r="AX12" s="8" t="str">
        <f t="shared" ref="AW12:BA21" ca="1" si="3">IF(ISERROR(INDIRECT("'" &amp; $O12 &amp; "'!" &amp; AX$11,TRUE)),"",IF(INDIRECT("'" &amp; $O12 &amp; "'!" &amp; AX$11,TRUE)="","なし",INDIRECT("'" &amp; $O12 &amp; "'!" &amp; AX$11,TRUE)))</f>
        <v>なし</v>
      </c>
      <c r="AY12" s="8" t="str">
        <f t="shared" ca="1" si="3"/>
        <v>なし</v>
      </c>
      <c r="AZ12" s="8" t="str">
        <f t="shared" ca="1" si="3"/>
        <v>なし</v>
      </c>
      <c r="BA12" s="8" t="str">
        <f t="shared" ca="1" si="3"/>
        <v>なし</v>
      </c>
      <c r="BB12" s="44"/>
      <c r="BC12" s="266" t="str">
        <f ca="1">AW12</f>
        <v>なし</v>
      </c>
    </row>
    <row r="13" spans="2:55" ht="12.75" customHeight="1">
      <c r="C13" s="496"/>
      <c r="D13" s="492" t="s">
        <v>54</v>
      </c>
      <c r="E13" s="493"/>
      <c r="F13" s="493"/>
      <c r="G13" s="494"/>
      <c r="H13" s="20" t="s">
        <v>33</v>
      </c>
      <c r="I13" s="371" t="str">
        <f>IF(SUM(原油換算500kL未満の事業所:最終シート!I15)=0,"",SUM(原油換算500kL未満の事業所:最終シート!I15))</f>
        <v/>
      </c>
      <c r="J13" s="371" t="str">
        <f>IF(SUM(原油換算500kL未満の事業所:最終シート!J15)=0,"",SUM(原油換算500kL未満の事業所:最終シート!J15))</f>
        <v/>
      </c>
      <c r="K13" s="371" t="str">
        <f>IF(SUM(原油換算500kL未満の事業所:最終シート!K15)=0,"",SUM(原油換算500kL未満の事業所:最終シート!K15))</f>
        <v/>
      </c>
      <c r="O13" s="8" t="str">
        <f ca="1">RIGHT(CELL("filename",事業所①!A1),LEN(CELL("filename",事業所①!A1)) - $R$8)</f>
        <v>事業所①</v>
      </c>
      <c r="P13" s="8" t="str">
        <f t="shared" ca="1" si="0"/>
        <v>関西電力(株)</v>
      </c>
      <c r="Q13" s="8" t="str">
        <f t="shared" ca="1" si="0"/>
        <v>関西電力(株)</v>
      </c>
      <c r="R13" s="8" t="str">
        <f t="shared" ca="1" si="0"/>
        <v>なし</v>
      </c>
      <c r="S13" s="8" t="str">
        <f t="shared" ca="1" si="0"/>
        <v>なし</v>
      </c>
      <c r="T13" s="8" t="str">
        <f t="shared" ca="1" si="0"/>
        <v>なし</v>
      </c>
      <c r="U13" s="8" t="str">
        <f t="shared" ca="1" si="0"/>
        <v>なし</v>
      </c>
      <c r="V13" s="8" t="str">
        <f t="shared" ca="1" si="0"/>
        <v>なし</v>
      </c>
      <c r="W13" s="8" t="str">
        <f t="shared" ca="1" si="0"/>
        <v>なし</v>
      </c>
      <c r="X13" s="8" t="str">
        <f t="shared" ca="1" si="0"/>
        <v>なし</v>
      </c>
      <c r="Y13" s="8" t="str">
        <f t="shared" ca="1" si="0"/>
        <v>なし</v>
      </c>
      <c r="Z13" s="8" t="str">
        <f t="shared" ca="1" si="1"/>
        <v>なし</v>
      </c>
      <c r="AA13" s="8" t="str">
        <f t="shared" ca="1" si="1"/>
        <v>なし</v>
      </c>
      <c r="AB13" s="8" t="str">
        <f t="shared" ca="1" si="1"/>
        <v>なし</v>
      </c>
      <c r="AC13" s="8" t="str">
        <f t="shared" ca="1" si="1"/>
        <v>なし</v>
      </c>
      <c r="AD13" s="8" t="str">
        <f t="shared" ca="1" si="1"/>
        <v>なし</v>
      </c>
      <c r="AE13" s="8" t="str">
        <f t="shared" ca="1" si="1"/>
        <v>なし</v>
      </c>
      <c r="AF13" s="8" t="str">
        <f t="shared" ca="1" si="1"/>
        <v>なし</v>
      </c>
      <c r="AG13" s="8" t="str">
        <f t="shared" ca="1" si="1"/>
        <v>なし</v>
      </c>
      <c r="AH13" s="8" t="str">
        <f t="shared" ca="1" si="1"/>
        <v>なし</v>
      </c>
      <c r="AI13" s="8" t="str">
        <f t="shared" ca="1" si="1"/>
        <v>なし</v>
      </c>
      <c r="AJ13" s="8" t="str">
        <f t="shared" ca="1" si="2"/>
        <v>なし</v>
      </c>
      <c r="AK13" s="8" t="str">
        <f t="shared" ca="1" si="2"/>
        <v>なし</v>
      </c>
      <c r="AL13" s="8" t="str">
        <f t="shared" ca="1" si="2"/>
        <v>なし</v>
      </c>
      <c r="AM13" s="8" t="str">
        <f t="shared" ca="1" si="2"/>
        <v>なし</v>
      </c>
      <c r="AN13" s="8" t="str">
        <f t="shared" ca="1" si="2"/>
        <v>なし</v>
      </c>
      <c r="AO13" s="8" t="str">
        <f t="shared" ca="1" si="2"/>
        <v>なし</v>
      </c>
      <c r="AP13" s="8" t="str">
        <f t="shared" ca="1" si="2"/>
        <v>なし</v>
      </c>
      <c r="AQ13" s="8" t="str">
        <f t="shared" ca="1" si="2"/>
        <v>なし</v>
      </c>
      <c r="AR13" s="8" t="str">
        <f t="shared" ca="1" si="2"/>
        <v>なし</v>
      </c>
      <c r="AS13" s="8" t="str">
        <f t="shared" ca="1" si="2"/>
        <v>なし</v>
      </c>
      <c r="AT13" s="44"/>
      <c r="AU13" s="266" t="str">
        <f t="array" aca="1" ref="AU13" ca="1">_xlfn.IFNA(INDEX($P$12:$P$27,MATCH(0,COUNTIF($AU$12:AU12,$P$12:$P$27),0)),"")</f>
        <v>なし</v>
      </c>
      <c r="AW13" s="8" t="str">
        <f t="shared" ca="1" si="3"/>
        <v>なし</v>
      </c>
      <c r="AX13" s="8" t="str">
        <f t="shared" ca="1" si="3"/>
        <v>なし</v>
      </c>
      <c r="AY13" s="8" t="str">
        <f t="shared" ca="1" si="3"/>
        <v>なし</v>
      </c>
      <c r="AZ13" s="8" t="str">
        <f t="shared" ca="1" si="3"/>
        <v>なし</v>
      </c>
      <c r="BA13" s="8" t="str">
        <f t="shared" ca="1" si="3"/>
        <v>なし</v>
      </c>
      <c r="BB13" s="44"/>
      <c r="BC13" s="266" t="str">
        <f t="array" aca="1" ref="BC13" ca="1">_xlfn.IFNA(INDEX($AW$12:$AW$27,MATCH(0,COUNTIF($BC$12:BC12,$AW$12:$AW$27),0)),"")</f>
        <v/>
      </c>
    </row>
    <row r="14" spans="2:55" ht="12.75" customHeight="1">
      <c r="C14" s="496"/>
      <c r="D14" s="499" t="s">
        <v>55</v>
      </c>
      <c r="E14" s="473"/>
      <c r="F14" s="473"/>
      <c r="G14" s="474"/>
      <c r="H14" s="82" t="s">
        <v>18</v>
      </c>
      <c r="I14" s="371">
        <f>IF(SUM(原油換算500kL未満の事業所:最終シート!I16)=0,"",SUM(原油換算500kL未満の事業所:最終シート!I16))</f>
        <v>200</v>
      </c>
      <c r="J14" s="371">
        <f>IF(SUM(原油換算500kL未満の事業所:最終シート!J16)=0,"",SUM(原油換算500kL未満の事業所:最終シート!J16))</f>
        <v>232.2</v>
      </c>
      <c r="K14" s="371">
        <f>IF(SUM(原油換算500kL未満の事業所:最終シート!K16)=0,"",SUM(原油換算500kL未満の事業所:最終シート!K16))</f>
        <v>458.1</v>
      </c>
      <c r="O14" s="8" t="str">
        <f ca="1">RIGHT(CELL("filename",事業所②!A1),LEN(CELL("filename",事業所②!A1)) - $R$8)</f>
        <v>事業所②</v>
      </c>
      <c r="P14" s="8" t="str">
        <f t="shared" ca="1" si="0"/>
        <v>関西電力(株)</v>
      </c>
      <c r="Q14" s="8" t="str">
        <f t="shared" ca="1" si="0"/>
        <v>なし</v>
      </c>
      <c r="R14" s="8" t="str">
        <f t="shared" ca="1" si="0"/>
        <v>なし</v>
      </c>
      <c r="S14" s="8" t="str">
        <f t="shared" ca="1" si="0"/>
        <v>なし</v>
      </c>
      <c r="T14" s="8" t="str">
        <f t="shared" ca="1" si="0"/>
        <v>なし</v>
      </c>
      <c r="U14" s="8" t="str">
        <f t="shared" ca="1" si="0"/>
        <v>なし</v>
      </c>
      <c r="V14" s="8" t="str">
        <f t="shared" ca="1" si="0"/>
        <v>なし</v>
      </c>
      <c r="W14" s="8" t="str">
        <f t="shared" ca="1" si="0"/>
        <v>なし</v>
      </c>
      <c r="X14" s="8" t="str">
        <f t="shared" ca="1" si="0"/>
        <v>なし</v>
      </c>
      <c r="Y14" s="8" t="str">
        <f t="shared" ca="1" si="0"/>
        <v>なし</v>
      </c>
      <c r="Z14" s="8" t="str">
        <f t="shared" ca="1" si="1"/>
        <v>なし</v>
      </c>
      <c r="AA14" s="8" t="str">
        <f t="shared" ca="1" si="1"/>
        <v>なし</v>
      </c>
      <c r="AB14" s="8" t="str">
        <f t="shared" ca="1" si="1"/>
        <v>なし</v>
      </c>
      <c r="AC14" s="8" t="str">
        <f t="shared" ca="1" si="1"/>
        <v>なし</v>
      </c>
      <c r="AD14" s="8" t="str">
        <f t="shared" ca="1" si="1"/>
        <v>なし</v>
      </c>
      <c r="AE14" s="8" t="str">
        <f t="shared" ca="1" si="1"/>
        <v>なし</v>
      </c>
      <c r="AF14" s="8" t="str">
        <f t="shared" ca="1" si="1"/>
        <v>なし</v>
      </c>
      <c r="AG14" s="8" t="str">
        <f t="shared" ca="1" si="1"/>
        <v>なし</v>
      </c>
      <c r="AH14" s="8" t="str">
        <f t="shared" ca="1" si="1"/>
        <v>なし</v>
      </c>
      <c r="AI14" s="8" t="str">
        <f t="shared" ca="1" si="1"/>
        <v>なし</v>
      </c>
      <c r="AJ14" s="8" t="str">
        <f t="shared" ca="1" si="2"/>
        <v>なし</v>
      </c>
      <c r="AK14" s="8" t="str">
        <f t="shared" ca="1" si="2"/>
        <v>なし</v>
      </c>
      <c r="AL14" s="8" t="str">
        <f t="shared" ca="1" si="2"/>
        <v>なし</v>
      </c>
      <c r="AM14" s="8" t="str">
        <f t="shared" ca="1" si="2"/>
        <v>なし</v>
      </c>
      <c r="AN14" s="8" t="str">
        <f t="shared" ca="1" si="2"/>
        <v>なし</v>
      </c>
      <c r="AO14" s="8" t="str">
        <f t="shared" ca="1" si="2"/>
        <v>なし</v>
      </c>
      <c r="AP14" s="8" t="str">
        <f t="shared" ca="1" si="2"/>
        <v>なし</v>
      </c>
      <c r="AQ14" s="8" t="str">
        <f t="shared" ca="1" si="2"/>
        <v>なし</v>
      </c>
      <c r="AR14" s="8" t="str">
        <f t="shared" ca="1" si="2"/>
        <v>なし</v>
      </c>
      <c r="AS14" s="8" t="str">
        <f t="shared" ca="1" si="2"/>
        <v>なし</v>
      </c>
      <c r="AT14" s="44"/>
      <c r="AU14" s="266" t="str">
        <f t="array" aca="1" ref="AU14" ca="1">_xlfn.IFNA(INDEX($P$12:$P$27,MATCH(0,COUNTIF($AU$12:AU13,$P$12:$P$27),0)),"")</f>
        <v/>
      </c>
      <c r="AW14" s="8" t="str">
        <f t="shared" ca="1" si="3"/>
        <v>なし</v>
      </c>
      <c r="AX14" s="8" t="str">
        <f t="shared" ca="1" si="3"/>
        <v>なし</v>
      </c>
      <c r="AY14" s="8" t="str">
        <f t="shared" ca="1" si="3"/>
        <v>なし</v>
      </c>
      <c r="AZ14" s="8" t="str">
        <f t="shared" ca="1" si="3"/>
        <v>なし</v>
      </c>
      <c r="BA14" s="8" t="str">
        <f t="shared" ca="1" si="3"/>
        <v>なし</v>
      </c>
      <c r="BB14" s="44"/>
      <c r="BC14" s="266" t="str">
        <f t="array" aca="1" ref="BC14" ca="1">_xlfn.IFNA(INDEX($AW$12:$AW$27,MATCH(0,COUNTIF($BC$12:BC13,$AW$12:$AW$27),0)),"")</f>
        <v/>
      </c>
    </row>
    <row r="15" spans="2:55" ht="12.75" customHeight="1">
      <c r="C15" s="496"/>
      <c r="D15" s="456" t="s">
        <v>10</v>
      </c>
      <c r="E15" s="456"/>
      <c r="F15" s="456"/>
      <c r="G15" s="456"/>
      <c r="H15" s="82" t="s">
        <v>27</v>
      </c>
      <c r="I15" s="371" t="str">
        <f>IF(SUM(原油換算500kL未満の事業所:最終シート!I17)=0,"",SUM(原油換算500kL未満の事業所:最終シート!I17))</f>
        <v/>
      </c>
      <c r="J15" s="371" t="str">
        <f>IF(SUM(原油換算500kL未満の事業所:最終シート!J17)=0,"",SUM(原油換算500kL未満の事業所:最終シート!J17))</f>
        <v/>
      </c>
      <c r="K15" s="371" t="str">
        <f>IF(SUM(原油換算500kL未満の事業所:最終シート!K17)=0,"",SUM(原油換算500kL未満の事業所:最終シート!K17))</f>
        <v/>
      </c>
      <c r="O15" s="8" t="str">
        <f ca="1">RIGHT(CELL("filename",事業所③!A1),LEN(CELL("filename",事業所③!A1)) - $R$8)</f>
        <v>事業所③</v>
      </c>
      <c r="P15" s="8" t="str">
        <f t="shared" ca="1" si="0"/>
        <v>なし</v>
      </c>
      <c r="Q15" s="8" t="str">
        <f t="shared" ca="1" si="0"/>
        <v>なし</v>
      </c>
      <c r="R15" s="8" t="str">
        <f t="shared" ca="1" si="0"/>
        <v>なし</v>
      </c>
      <c r="S15" s="8" t="str">
        <f t="shared" ca="1" si="0"/>
        <v>なし</v>
      </c>
      <c r="T15" s="8" t="str">
        <f t="shared" ca="1" si="0"/>
        <v>なし</v>
      </c>
      <c r="U15" s="8" t="str">
        <f t="shared" ca="1" si="0"/>
        <v>なし</v>
      </c>
      <c r="V15" s="8" t="str">
        <f t="shared" ca="1" si="0"/>
        <v>なし</v>
      </c>
      <c r="W15" s="8" t="str">
        <f t="shared" ca="1" si="0"/>
        <v>なし</v>
      </c>
      <c r="X15" s="8" t="str">
        <f t="shared" ca="1" si="0"/>
        <v>なし</v>
      </c>
      <c r="Y15" s="8" t="str">
        <f t="shared" ca="1" si="0"/>
        <v>なし</v>
      </c>
      <c r="Z15" s="8" t="str">
        <f t="shared" ca="1" si="1"/>
        <v>なし</v>
      </c>
      <c r="AA15" s="8" t="str">
        <f t="shared" ca="1" si="1"/>
        <v>なし</v>
      </c>
      <c r="AB15" s="8" t="str">
        <f t="shared" ca="1" si="1"/>
        <v>なし</v>
      </c>
      <c r="AC15" s="8" t="str">
        <f t="shared" ca="1" si="1"/>
        <v>なし</v>
      </c>
      <c r="AD15" s="8" t="str">
        <f t="shared" ca="1" si="1"/>
        <v>なし</v>
      </c>
      <c r="AE15" s="8" t="str">
        <f t="shared" ca="1" si="1"/>
        <v>なし</v>
      </c>
      <c r="AF15" s="8" t="str">
        <f t="shared" ca="1" si="1"/>
        <v>なし</v>
      </c>
      <c r="AG15" s="8" t="str">
        <f t="shared" ca="1" si="1"/>
        <v>なし</v>
      </c>
      <c r="AH15" s="8" t="str">
        <f t="shared" ca="1" si="1"/>
        <v>なし</v>
      </c>
      <c r="AI15" s="8" t="str">
        <f t="shared" ca="1" si="1"/>
        <v>なし</v>
      </c>
      <c r="AJ15" s="8" t="str">
        <f t="shared" ca="1" si="2"/>
        <v>なし</v>
      </c>
      <c r="AK15" s="8" t="str">
        <f t="shared" ca="1" si="2"/>
        <v>なし</v>
      </c>
      <c r="AL15" s="8" t="str">
        <f t="shared" ca="1" si="2"/>
        <v>なし</v>
      </c>
      <c r="AM15" s="8" t="str">
        <f t="shared" ca="1" si="2"/>
        <v>なし</v>
      </c>
      <c r="AN15" s="8" t="str">
        <f t="shared" ca="1" si="2"/>
        <v>なし</v>
      </c>
      <c r="AO15" s="8" t="str">
        <f t="shared" ca="1" si="2"/>
        <v>なし</v>
      </c>
      <c r="AP15" s="8" t="str">
        <f t="shared" ca="1" si="2"/>
        <v>なし</v>
      </c>
      <c r="AQ15" s="8" t="str">
        <f t="shared" ca="1" si="2"/>
        <v>なし</v>
      </c>
      <c r="AR15" s="8" t="str">
        <f t="shared" ca="1" si="2"/>
        <v>なし</v>
      </c>
      <c r="AS15" s="8" t="str">
        <f t="shared" ca="1" si="2"/>
        <v>なし</v>
      </c>
      <c r="AT15" s="44"/>
      <c r="AU15" s="266" t="str">
        <f t="array" aca="1" ref="AU15" ca="1">_xlfn.IFNA(INDEX($P$12:$P$27,MATCH(0,COUNTIF($AU$12:AU14,$P$12:$P$27),0)),"")</f>
        <v/>
      </c>
      <c r="AW15" s="8" t="str">
        <f t="shared" ca="1" si="3"/>
        <v>なし</v>
      </c>
      <c r="AX15" s="8" t="str">
        <f t="shared" ca="1" si="3"/>
        <v>なし</v>
      </c>
      <c r="AY15" s="8" t="str">
        <f t="shared" ca="1" si="3"/>
        <v>なし</v>
      </c>
      <c r="AZ15" s="8" t="str">
        <f t="shared" ca="1" si="3"/>
        <v>なし</v>
      </c>
      <c r="BA15" s="8" t="str">
        <f t="shared" ca="1" si="3"/>
        <v>なし</v>
      </c>
      <c r="BB15" s="45"/>
      <c r="BC15" s="266" t="str">
        <f t="array" aca="1" ref="BC15" ca="1">_xlfn.IFNA(INDEX($AW$12:$AW$27,MATCH(0,COUNTIF($BC$12:BC14,$AW$12:$AW$27),0)),"")</f>
        <v/>
      </c>
    </row>
    <row r="16" spans="2:55" ht="12.75" customHeight="1">
      <c r="C16" s="496"/>
      <c r="D16" s="492" t="s">
        <v>134</v>
      </c>
      <c r="E16" s="493"/>
      <c r="F16" s="493"/>
      <c r="G16" s="494"/>
      <c r="H16" s="102" t="s">
        <v>27</v>
      </c>
      <c r="I16" s="371" t="str">
        <f>IF(SUM(原油換算500kL未満の事業所:最終シート!I18)=0,"",SUM(原油換算500kL未満の事業所:最終シート!I18))</f>
        <v/>
      </c>
      <c r="J16" s="371" t="str">
        <f>IF(SUM(原油換算500kL未満の事業所:最終シート!J18)=0,"",SUM(原油換算500kL未満の事業所:最終シート!J18))</f>
        <v/>
      </c>
      <c r="K16" s="371" t="str">
        <f>IF(SUM(原油換算500kL未満の事業所:最終シート!K18)=0,"",SUM(原油換算500kL未満の事業所:最終シート!K18))</f>
        <v/>
      </c>
      <c r="O16" s="8" t="str">
        <f ca="1">RIGHT(CELL("filename",事業所④!A1),LEN(CELL("filename",事業所④!A1)) - $R$8)</f>
        <v>事業所④</v>
      </c>
      <c r="P16" s="8" t="str">
        <f t="shared" ca="1" si="0"/>
        <v>なし</v>
      </c>
      <c r="Q16" s="8" t="str">
        <f t="shared" ca="1" si="0"/>
        <v>なし</v>
      </c>
      <c r="R16" s="8" t="str">
        <f t="shared" ca="1" si="0"/>
        <v>なし</v>
      </c>
      <c r="S16" s="8" t="str">
        <f t="shared" ca="1" si="0"/>
        <v>なし</v>
      </c>
      <c r="T16" s="8" t="str">
        <f t="shared" ca="1" si="0"/>
        <v>なし</v>
      </c>
      <c r="U16" s="8" t="str">
        <f t="shared" ca="1" si="0"/>
        <v>なし</v>
      </c>
      <c r="V16" s="8" t="str">
        <f t="shared" ca="1" si="0"/>
        <v>なし</v>
      </c>
      <c r="W16" s="8" t="str">
        <f t="shared" ca="1" si="0"/>
        <v>なし</v>
      </c>
      <c r="X16" s="8" t="str">
        <f t="shared" ca="1" si="0"/>
        <v>なし</v>
      </c>
      <c r="Y16" s="8" t="str">
        <f t="shared" ca="1" si="0"/>
        <v>なし</v>
      </c>
      <c r="Z16" s="8" t="str">
        <f t="shared" ca="1" si="1"/>
        <v>なし</v>
      </c>
      <c r="AA16" s="8" t="str">
        <f t="shared" ca="1" si="1"/>
        <v>なし</v>
      </c>
      <c r="AB16" s="8" t="str">
        <f t="shared" ca="1" si="1"/>
        <v>なし</v>
      </c>
      <c r="AC16" s="8" t="str">
        <f t="shared" ca="1" si="1"/>
        <v>なし</v>
      </c>
      <c r="AD16" s="8" t="str">
        <f t="shared" ca="1" si="1"/>
        <v>なし</v>
      </c>
      <c r="AE16" s="8" t="str">
        <f t="shared" ca="1" si="1"/>
        <v>なし</v>
      </c>
      <c r="AF16" s="8" t="str">
        <f t="shared" ca="1" si="1"/>
        <v>なし</v>
      </c>
      <c r="AG16" s="8" t="str">
        <f t="shared" ca="1" si="1"/>
        <v>なし</v>
      </c>
      <c r="AH16" s="8" t="str">
        <f t="shared" ca="1" si="1"/>
        <v>なし</v>
      </c>
      <c r="AI16" s="8" t="str">
        <f t="shared" ca="1" si="1"/>
        <v>なし</v>
      </c>
      <c r="AJ16" s="8" t="str">
        <f t="shared" ca="1" si="2"/>
        <v>なし</v>
      </c>
      <c r="AK16" s="8" t="str">
        <f t="shared" ca="1" si="2"/>
        <v>なし</v>
      </c>
      <c r="AL16" s="8" t="str">
        <f t="shared" ca="1" si="2"/>
        <v>なし</v>
      </c>
      <c r="AM16" s="8" t="str">
        <f t="shared" ca="1" si="2"/>
        <v>なし</v>
      </c>
      <c r="AN16" s="8" t="str">
        <f t="shared" ca="1" si="2"/>
        <v>なし</v>
      </c>
      <c r="AO16" s="8" t="str">
        <f t="shared" ca="1" si="2"/>
        <v>なし</v>
      </c>
      <c r="AP16" s="8" t="str">
        <f t="shared" ca="1" si="2"/>
        <v>なし</v>
      </c>
      <c r="AQ16" s="8" t="str">
        <f t="shared" ca="1" si="2"/>
        <v>なし</v>
      </c>
      <c r="AR16" s="8" t="str">
        <f t="shared" ca="1" si="2"/>
        <v>なし</v>
      </c>
      <c r="AS16" s="8" t="str">
        <f t="shared" ca="1" si="2"/>
        <v>なし</v>
      </c>
      <c r="AT16" s="44"/>
      <c r="AU16" s="266" t="str">
        <f t="array" aca="1" ref="AU16" ca="1">_xlfn.IFNA(INDEX($P$12:$P$27,MATCH(0,COUNTIF($AU$12:AU15,$P$12:$P$27),0)),"")</f>
        <v/>
      </c>
      <c r="AW16" s="8" t="str">
        <f t="shared" ca="1" si="3"/>
        <v>なし</v>
      </c>
      <c r="AX16" s="8" t="str">
        <f t="shared" ca="1" si="3"/>
        <v>なし</v>
      </c>
      <c r="AY16" s="8" t="str">
        <f t="shared" ca="1" si="3"/>
        <v>なし</v>
      </c>
      <c r="AZ16" s="8" t="str">
        <f t="shared" ca="1" si="3"/>
        <v>なし</v>
      </c>
      <c r="BA16" s="8" t="str">
        <f t="shared" ca="1" si="3"/>
        <v>なし</v>
      </c>
      <c r="BB16" s="44"/>
      <c r="BC16" s="266" t="str">
        <f t="array" aca="1" ref="BC16" ca="1">_xlfn.IFNA(INDEX($AW$12:$AW$27,MATCH(0,COUNTIF($BC$12:BC15,$AW$12:$AW$27),0)),"")</f>
        <v/>
      </c>
    </row>
    <row r="17" spans="3:55" ht="16.5" customHeight="1">
      <c r="C17" s="496"/>
      <c r="D17" s="470" t="s">
        <v>59</v>
      </c>
      <c r="E17" s="478" t="s">
        <v>135</v>
      </c>
      <c r="F17" s="470" t="s">
        <v>60</v>
      </c>
      <c r="G17" s="105" t="s">
        <v>131</v>
      </c>
      <c r="H17" s="454" t="s">
        <v>19</v>
      </c>
      <c r="I17" s="497">
        <f>IF(SUM(原油換算500kL未満の事業所:最終シート!I19)=0,"",SUM(原油換算500kL未満の事業所:最終シート!I19))</f>
        <v>10600</v>
      </c>
      <c r="J17" s="497">
        <f>IF(SUM(原油換算500kL未満の事業所:最終シート!J19)=0,"",SUM(原油換算500kL未満の事業所:最終シート!J19))</f>
        <v>2362.8671999999997</v>
      </c>
      <c r="K17" s="497">
        <f>IF(SUM(原油換算500kL未満の事業所:最終シート!K19)=0,"",SUM(原油換算500kL未満の事業所:最終シート!K19))</f>
        <v>2985.6</v>
      </c>
      <c r="O17" s="8" t="str">
        <f ca="1">RIGHT(CELL("filename",事業所⑤!A1),LEN(CELL("filename",事業所⑤!A1)) - $R$8)</f>
        <v>事業所⑤</v>
      </c>
      <c r="P17" s="8" t="str">
        <f t="shared" ca="1" si="0"/>
        <v>なし</v>
      </c>
      <c r="Q17" s="8" t="str">
        <f t="shared" ca="1" si="0"/>
        <v>なし</v>
      </c>
      <c r="R17" s="8" t="str">
        <f t="shared" ca="1" si="0"/>
        <v>なし</v>
      </c>
      <c r="S17" s="8" t="str">
        <f t="shared" ca="1" si="0"/>
        <v>なし</v>
      </c>
      <c r="T17" s="8" t="str">
        <f t="shared" ca="1" si="0"/>
        <v>なし</v>
      </c>
      <c r="U17" s="8" t="str">
        <f t="shared" ca="1" si="0"/>
        <v>なし</v>
      </c>
      <c r="V17" s="8" t="str">
        <f t="shared" ca="1" si="0"/>
        <v>なし</v>
      </c>
      <c r="W17" s="8" t="str">
        <f t="shared" ca="1" si="0"/>
        <v>なし</v>
      </c>
      <c r="X17" s="8" t="str">
        <f t="shared" ca="1" si="0"/>
        <v>なし</v>
      </c>
      <c r="Y17" s="8" t="str">
        <f t="shared" ca="1" si="0"/>
        <v>なし</v>
      </c>
      <c r="Z17" s="8" t="str">
        <f t="shared" ca="1" si="1"/>
        <v>なし</v>
      </c>
      <c r="AA17" s="8" t="str">
        <f t="shared" ca="1" si="1"/>
        <v>なし</v>
      </c>
      <c r="AB17" s="8" t="str">
        <f t="shared" ca="1" si="1"/>
        <v>なし</v>
      </c>
      <c r="AC17" s="8" t="str">
        <f t="shared" ca="1" si="1"/>
        <v>なし</v>
      </c>
      <c r="AD17" s="8" t="str">
        <f t="shared" ca="1" si="1"/>
        <v>なし</v>
      </c>
      <c r="AE17" s="8" t="str">
        <f t="shared" ca="1" si="1"/>
        <v>なし</v>
      </c>
      <c r="AF17" s="8" t="str">
        <f t="shared" ca="1" si="1"/>
        <v>なし</v>
      </c>
      <c r="AG17" s="8" t="str">
        <f t="shared" ca="1" si="1"/>
        <v>なし</v>
      </c>
      <c r="AH17" s="8" t="str">
        <f t="shared" ca="1" si="1"/>
        <v>なし</v>
      </c>
      <c r="AI17" s="8" t="str">
        <f t="shared" ca="1" si="1"/>
        <v>なし</v>
      </c>
      <c r="AJ17" s="8" t="str">
        <f t="shared" ca="1" si="2"/>
        <v>なし</v>
      </c>
      <c r="AK17" s="8" t="str">
        <f t="shared" ca="1" si="2"/>
        <v>なし</v>
      </c>
      <c r="AL17" s="8" t="str">
        <f t="shared" ca="1" si="2"/>
        <v>なし</v>
      </c>
      <c r="AM17" s="8" t="str">
        <f t="shared" ca="1" si="2"/>
        <v>なし</v>
      </c>
      <c r="AN17" s="8" t="str">
        <f t="shared" ca="1" si="2"/>
        <v>なし</v>
      </c>
      <c r="AO17" s="8" t="str">
        <f t="shared" ca="1" si="2"/>
        <v>なし</v>
      </c>
      <c r="AP17" s="8" t="str">
        <f t="shared" ca="1" si="2"/>
        <v>なし</v>
      </c>
      <c r="AQ17" s="8" t="str">
        <f t="shared" ca="1" si="2"/>
        <v>なし</v>
      </c>
      <c r="AR17" s="8" t="str">
        <f t="shared" ca="1" si="2"/>
        <v>なし</v>
      </c>
      <c r="AS17" s="8" t="str">
        <f t="shared" ca="1" si="2"/>
        <v>なし</v>
      </c>
      <c r="AT17" s="44"/>
      <c r="AU17" s="266" t="str">
        <f t="array" aca="1" ref="AU17" ca="1">_xlfn.IFNA(INDEX($P$12:$P$27,MATCH(0,COUNTIF($AU$12:AU16,$P$12:$P$27),0)),"")</f>
        <v/>
      </c>
      <c r="AW17" s="8" t="str">
        <f t="shared" ca="1" si="3"/>
        <v>なし</v>
      </c>
      <c r="AX17" s="8" t="str">
        <f t="shared" ca="1" si="3"/>
        <v>なし</v>
      </c>
      <c r="AY17" s="8" t="str">
        <f t="shared" ca="1" si="3"/>
        <v>なし</v>
      </c>
      <c r="AZ17" s="8" t="str">
        <f t="shared" ca="1" si="3"/>
        <v>なし</v>
      </c>
      <c r="BA17" s="8" t="str">
        <f t="shared" ca="1" si="3"/>
        <v>なし</v>
      </c>
      <c r="BB17" s="44"/>
      <c r="BC17" s="266" t="str">
        <f t="array" aca="1" ref="BC17" ca="1">_xlfn.IFNA(INDEX($AW$12:$AW$27,MATCH(0,COUNTIF($BC$12:BC16,$AW$12:$AW$27),0)),"")</f>
        <v/>
      </c>
    </row>
    <row r="18" spans="3:55" ht="16.5" customHeight="1">
      <c r="C18" s="496"/>
      <c r="D18" s="471"/>
      <c r="E18" s="479"/>
      <c r="F18" s="472"/>
      <c r="G18" s="372" t="str">
        <f ca="1">IF(O8="","（　　　　　）","（"&amp;O8&amp;"）")</f>
        <v>（関西電力(株)）</v>
      </c>
      <c r="H18" s="455"/>
      <c r="I18" s="498"/>
      <c r="J18" s="498"/>
      <c r="K18" s="498"/>
      <c r="O18" s="8" t="str">
        <f ca="1">RIGHT(CELL("filename",事業所⑥!A1),LEN(CELL("filename",事業所⑥!A1)) - $R$8)</f>
        <v>事業所⑥</v>
      </c>
      <c r="P18" s="8" t="str">
        <f t="shared" ca="1" si="0"/>
        <v>なし</v>
      </c>
      <c r="Q18" s="8" t="str">
        <f t="shared" ca="1" si="0"/>
        <v>なし</v>
      </c>
      <c r="R18" s="8" t="str">
        <f t="shared" ca="1" si="0"/>
        <v>なし</v>
      </c>
      <c r="S18" s="8" t="str">
        <f t="shared" ca="1" si="0"/>
        <v>なし</v>
      </c>
      <c r="T18" s="8" t="str">
        <f t="shared" ca="1" si="0"/>
        <v>なし</v>
      </c>
      <c r="U18" s="8" t="str">
        <f t="shared" ca="1" si="0"/>
        <v>なし</v>
      </c>
      <c r="V18" s="8" t="str">
        <f t="shared" ca="1" si="0"/>
        <v>なし</v>
      </c>
      <c r="W18" s="8" t="str">
        <f t="shared" ca="1" si="0"/>
        <v>なし</v>
      </c>
      <c r="X18" s="8" t="str">
        <f t="shared" ca="1" si="0"/>
        <v>なし</v>
      </c>
      <c r="Y18" s="8" t="str">
        <f t="shared" ca="1" si="0"/>
        <v>なし</v>
      </c>
      <c r="Z18" s="8" t="str">
        <f t="shared" ca="1" si="1"/>
        <v>なし</v>
      </c>
      <c r="AA18" s="8" t="str">
        <f t="shared" ca="1" si="1"/>
        <v>なし</v>
      </c>
      <c r="AB18" s="8" t="str">
        <f t="shared" ca="1" si="1"/>
        <v>なし</v>
      </c>
      <c r="AC18" s="8" t="str">
        <f t="shared" ca="1" si="1"/>
        <v>なし</v>
      </c>
      <c r="AD18" s="8" t="str">
        <f t="shared" ca="1" si="1"/>
        <v>なし</v>
      </c>
      <c r="AE18" s="8" t="str">
        <f t="shared" ca="1" si="1"/>
        <v>なし</v>
      </c>
      <c r="AF18" s="8" t="str">
        <f t="shared" ca="1" si="1"/>
        <v>なし</v>
      </c>
      <c r="AG18" s="8" t="str">
        <f t="shared" ca="1" si="1"/>
        <v>なし</v>
      </c>
      <c r="AH18" s="8" t="str">
        <f t="shared" ca="1" si="1"/>
        <v>なし</v>
      </c>
      <c r="AI18" s="8" t="str">
        <f t="shared" ca="1" si="1"/>
        <v>なし</v>
      </c>
      <c r="AJ18" s="8" t="str">
        <f t="shared" ca="1" si="2"/>
        <v>なし</v>
      </c>
      <c r="AK18" s="8" t="str">
        <f t="shared" ca="1" si="2"/>
        <v>なし</v>
      </c>
      <c r="AL18" s="8" t="str">
        <f t="shared" ca="1" si="2"/>
        <v>なし</v>
      </c>
      <c r="AM18" s="8" t="str">
        <f t="shared" ca="1" si="2"/>
        <v>なし</v>
      </c>
      <c r="AN18" s="8" t="str">
        <f t="shared" ca="1" si="2"/>
        <v>なし</v>
      </c>
      <c r="AO18" s="8" t="str">
        <f t="shared" ca="1" si="2"/>
        <v>なし</v>
      </c>
      <c r="AP18" s="8" t="str">
        <f t="shared" ca="1" si="2"/>
        <v>なし</v>
      </c>
      <c r="AQ18" s="8" t="str">
        <f t="shared" ca="1" si="2"/>
        <v>なし</v>
      </c>
      <c r="AR18" s="8" t="str">
        <f t="shared" ca="1" si="2"/>
        <v>なし</v>
      </c>
      <c r="AS18" s="8" t="str">
        <f t="shared" ca="1" si="2"/>
        <v>なし</v>
      </c>
      <c r="AT18" s="44"/>
      <c r="AU18" s="266" t="str">
        <f t="array" aca="1" ref="AU18" ca="1">_xlfn.IFNA(INDEX($P$12:$P$27,MATCH(0,COUNTIF($AU$12:AU17,$P$12:$P$27),0)),"")</f>
        <v/>
      </c>
      <c r="AW18" s="8" t="str">
        <f t="shared" ca="1" si="3"/>
        <v>なし</v>
      </c>
      <c r="AX18" s="8" t="str">
        <f t="shared" ca="1" si="3"/>
        <v>なし</v>
      </c>
      <c r="AY18" s="8" t="str">
        <f t="shared" ca="1" si="3"/>
        <v>なし</v>
      </c>
      <c r="AZ18" s="8" t="str">
        <f t="shared" ca="1" si="3"/>
        <v>なし</v>
      </c>
      <c r="BA18" s="8" t="str">
        <f t="shared" ca="1" si="3"/>
        <v>なし</v>
      </c>
      <c r="BB18" s="44"/>
      <c r="BC18" s="266" t="str">
        <f t="array" aca="1" ref="BC18" ca="1">_xlfn.IFNA(INDEX($AW$12:$AW$27,MATCH(0,COUNTIF($BC$12:BC17,$AW$12:$AW$27),0)),"")</f>
        <v/>
      </c>
    </row>
    <row r="19" spans="3:55" ht="15.75" customHeight="1">
      <c r="C19" s="496"/>
      <c r="D19" s="471"/>
      <c r="E19" s="479"/>
      <c r="F19" s="470" t="s">
        <v>61</v>
      </c>
      <c r="G19" s="105" t="s">
        <v>131</v>
      </c>
      <c r="H19" s="454" t="s">
        <v>19</v>
      </c>
      <c r="I19" s="445"/>
      <c r="J19" s="445"/>
      <c r="K19" s="445"/>
      <c r="O19" s="8" t="str">
        <f ca="1">RIGHT(CELL("filename",事業所⑦!A1),LEN(CELL("filename",事業所⑦!A1)) - $R$8)</f>
        <v>事業所⑦</v>
      </c>
      <c r="P19" s="8" t="str">
        <f t="shared" ca="1" si="0"/>
        <v>なし</v>
      </c>
      <c r="Q19" s="8" t="str">
        <f t="shared" ca="1" si="0"/>
        <v>なし</v>
      </c>
      <c r="R19" s="8" t="str">
        <f t="shared" ca="1" si="0"/>
        <v>なし</v>
      </c>
      <c r="S19" s="8" t="str">
        <f t="shared" ca="1" si="0"/>
        <v>なし</v>
      </c>
      <c r="T19" s="8" t="str">
        <f t="shared" ca="1" si="0"/>
        <v>なし</v>
      </c>
      <c r="U19" s="8" t="str">
        <f t="shared" ca="1" si="0"/>
        <v>なし</v>
      </c>
      <c r="V19" s="8" t="str">
        <f t="shared" ca="1" si="0"/>
        <v>なし</v>
      </c>
      <c r="W19" s="8" t="str">
        <f t="shared" ca="1" si="0"/>
        <v>なし</v>
      </c>
      <c r="X19" s="8" t="str">
        <f t="shared" ca="1" si="0"/>
        <v>なし</v>
      </c>
      <c r="Y19" s="8" t="str">
        <f t="shared" ca="1" si="0"/>
        <v>なし</v>
      </c>
      <c r="Z19" s="8" t="str">
        <f t="shared" ca="1" si="1"/>
        <v>なし</v>
      </c>
      <c r="AA19" s="8" t="str">
        <f t="shared" ca="1" si="1"/>
        <v>なし</v>
      </c>
      <c r="AB19" s="8" t="str">
        <f t="shared" ca="1" si="1"/>
        <v>なし</v>
      </c>
      <c r="AC19" s="8" t="str">
        <f t="shared" ca="1" si="1"/>
        <v>なし</v>
      </c>
      <c r="AD19" s="8" t="str">
        <f t="shared" ca="1" si="1"/>
        <v>なし</v>
      </c>
      <c r="AE19" s="8" t="str">
        <f t="shared" ca="1" si="1"/>
        <v>なし</v>
      </c>
      <c r="AF19" s="8" t="str">
        <f t="shared" ca="1" si="1"/>
        <v>なし</v>
      </c>
      <c r="AG19" s="8" t="str">
        <f t="shared" ca="1" si="1"/>
        <v>なし</v>
      </c>
      <c r="AH19" s="8" t="str">
        <f t="shared" ca="1" si="1"/>
        <v>なし</v>
      </c>
      <c r="AI19" s="8" t="str">
        <f t="shared" ca="1" si="1"/>
        <v>なし</v>
      </c>
      <c r="AJ19" s="8" t="str">
        <f t="shared" ca="1" si="2"/>
        <v>なし</v>
      </c>
      <c r="AK19" s="8" t="str">
        <f t="shared" ca="1" si="2"/>
        <v>なし</v>
      </c>
      <c r="AL19" s="8" t="str">
        <f t="shared" ca="1" si="2"/>
        <v>なし</v>
      </c>
      <c r="AM19" s="8" t="str">
        <f t="shared" ca="1" si="2"/>
        <v>なし</v>
      </c>
      <c r="AN19" s="8" t="str">
        <f t="shared" ca="1" si="2"/>
        <v>なし</v>
      </c>
      <c r="AO19" s="8" t="str">
        <f t="shared" ca="1" si="2"/>
        <v>なし</v>
      </c>
      <c r="AP19" s="8" t="str">
        <f t="shared" ca="1" si="2"/>
        <v>なし</v>
      </c>
      <c r="AQ19" s="8" t="str">
        <f t="shared" ca="1" si="2"/>
        <v>なし</v>
      </c>
      <c r="AR19" s="8" t="str">
        <f t="shared" ca="1" si="2"/>
        <v>なし</v>
      </c>
      <c r="AS19" s="8" t="str">
        <f t="shared" ca="1" si="2"/>
        <v>なし</v>
      </c>
      <c r="AT19" s="44"/>
      <c r="AU19" s="266" t="str">
        <f t="array" aca="1" ref="AU19" ca="1">_xlfn.IFNA(INDEX($P$12:$P$27,MATCH(0,COUNTIF($AU$12:AU18,$P$12:$P$27),0)),"")</f>
        <v/>
      </c>
      <c r="AW19" s="8" t="str">
        <f t="shared" ca="1" si="3"/>
        <v>なし</v>
      </c>
      <c r="AX19" s="8" t="str">
        <f t="shared" ca="1" si="3"/>
        <v>なし</v>
      </c>
      <c r="AY19" s="8" t="str">
        <f t="shared" ca="1" si="3"/>
        <v>なし</v>
      </c>
      <c r="AZ19" s="8" t="str">
        <f t="shared" ca="1" si="3"/>
        <v>なし</v>
      </c>
      <c r="BA19" s="8" t="str">
        <f t="shared" ca="1" si="3"/>
        <v>なし</v>
      </c>
      <c r="BB19" s="44"/>
      <c r="BC19" s="266" t="str">
        <f t="array" aca="1" ref="BC19" ca="1">_xlfn.IFNA(INDEX($AW$12:$AW$27,MATCH(0,COUNTIF($BC$12:BC18,$AW$12:$AW$27),0)),"")</f>
        <v/>
      </c>
    </row>
    <row r="20" spans="3:55" ht="15.75" customHeight="1">
      <c r="C20" s="496"/>
      <c r="D20" s="471"/>
      <c r="E20" s="480"/>
      <c r="F20" s="472"/>
      <c r="G20" s="294" t="s">
        <v>2307</v>
      </c>
      <c r="H20" s="455"/>
      <c r="I20" s="446"/>
      <c r="J20" s="446"/>
      <c r="K20" s="446"/>
      <c r="O20" s="8" t="str">
        <f ca="1">RIGHT(CELL("filename",事業所⑧!A1),LEN(CELL("filename",事業所⑧!A1)) - $R$8)</f>
        <v>事業所⑧</v>
      </c>
      <c r="P20" s="8" t="str">
        <f t="shared" ca="1" si="0"/>
        <v>なし</v>
      </c>
      <c r="Q20" s="8" t="str">
        <f t="shared" ca="1" si="0"/>
        <v>なし</v>
      </c>
      <c r="R20" s="8" t="str">
        <f t="shared" ca="1" si="0"/>
        <v>なし</v>
      </c>
      <c r="S20" s="8" t="str">
        <f t="shared" ca="1" si="0"/>
        <v>なし</v>
      </c>
      <c r="T20" s="8" t="str">
        <f t="shared" ca="1" si="0"/>
        <v>なし</v>
      </c>
      <c r="U20" s="8" t="str">
        <f t="shared" ca="1" si="0"/>
        <v>なし</v>
      </c>
      <c r="V20" s="8" t="str">
        <f t="shared" ca="1" si="0"/>
        <v>なし</v>
      </c>
      <c r="W20" s="8" t="str">
        <f t="shared" ca="1" si="0"/>
        <v>なし</v>
      </c>
      <c r="X20" s="8" t="str">
        <f t="shared" ca="1" si="0"/>
        <v>なし</v>
      </c>
      <c r="Y20" s="8" t="str">
        <f t="shared" ca="1" si="0"/>
        <v>なし</v>
      </c>
      <c r="Z20" s="8" t="str">
        <f t="shared" ca="1" si="1"/>
        <v>なし</v>
      </c>
      <c r="AA20" s="8" t="str">
        <f t="shared" ca="1" si="1"/>
        <v>なし</v>
      </c>
      <c r="AB20" s="8" t="str">
        <f t="shared" ca="1" si="1"/>
        <v>なし</v>
      </c>
      <c r="AC20" s="8" t="str">
        <f t="shared" ca="1" si="1"/>
        <v>なし</v>
      </c>
      <c r="AD20" s="8" t="str">
        <f t="shared" ca="1" si="1"/>
        <v>なし</v>
      </c>
      <c r="AE20" s="8" t="str">
        <f t="shared" ca="1" si="1"/>
        <v>なし</v>
      </c>
      <c r="AF20" s="8" t="str">
        <f t="shared" ca="1" si="1"/>
        <v>なし</v>
      </c>
      <c r="AG20" s="8" t="str">
        <f t="shared" ca="1" si="1"/>
        <v>なし</v>
      </c>
      <c r="AH20" s="8" t="str">
        <f t="shared" ca="1" si="1"/>
        <v>なし</v>
      </c>
      <c r="AI20" s="8" t="str">
        <f t="shared" ca="1" si="1"/>
        <v>なし</v>
      </c>
      <c r="AJ20" s="8" t="str">
        <f t="shared" ca="1" si="2"/>
        <v>なし</v>
      </c>
      <c r="AK20" s="8" t="str">
        <f t="shared" ca="1" si="2"/>
        <v>なし</v>
      </c>
      <c r="AL20" s="8" t="str">
        <f t="shared" ca="1" si="2"/>
        <v>なし</v>
      </c>
      <c r="AM20" s="8" t="str">
        <f t="shared" ca="1" si="2"/>
        <v>なし</v>
      </c>
      <c r="AN20" s="8" t="str">
        <f t="shared" ca="1" si="2"/>
        <v>なし</v>
      </c>
      <c r="AO20" s="8" t="str">
        <f t="shared" ca="1" si="2"/>
        <v>なし</v>
      </c>
      <c r="AP20" s="8" t="str">
        <f t="shared" ca="1" si="2"/>
        <v>なし</v>
      </c>
      <c r="AQ20" s="8" t="str">
        <f t="shared" ca="1" si="2"/>
        <v>なし</v>
      </c>
      <c r="AR20" s="8" t="str">
        <f t="shared" ca="1" si="2"/>
        <v>なし</v>
      </c>
      <c r="AS20" s="8" t="str">
        <f t="shared" ca="1" si="2"/>
        <v>なし</v>
      </c>
      <c r="AT20" s="44"/>
      <c r="AU20" s="266" t="str">
        <f t="array" aca="1" ref="AU20" ca="1">_xlfn.IFNA(INDEX($P$12:$P$27,MATCH(0,COUNTIF($AU$12:AU19,$P$12:$P$27),0)),"")</f>
        <v/>
      </c>
      <c r="AW20" s="8" t="str">
        <f t="shared" ca="1" si="3"/>
        <v>なし</v>
      </c>
      <c r="AX20" s="8" t="str">
        <f t="shared" ca="1" si="3"/>
        <v>なし</v>
      </c>
      <c r="AY20" s="8" t="str">
        <f t="shared" ca="1" si="3"/>
        <v>なし</v>
      </c>
      <c r="AZ20" s="8" t="str">
        <f t="shared" ca="1" si="3"/>
        <v>なし</v>
      </c>
      <c r="BA20" s="8" t="str">
        <f t="shared" ca="1" si="3"/>
        <v>なし</v>
      </c>
      <c r="BB20" s="45"/>
      <c r="BC20" s="266" t="str">
        <f t="array" aca="1" ref="BC20" ca="1">_xlfn.IFNA(INDEX($AW$12:$AW$27,MATCH(0,COUNTIF($BC$12:BC19,$AW$12:$AW$27),0)),"")</f>
        <v/>
      </c>
    </row>
    <row r="21" spans="3:55" ht="16.5" customHeight="1">
      <c r="C21" s="496"/>
      <c r="D21" s="471"/>
      <c r="E21" s="473" t="s">
        <v>0</v>
      </c>
      <c r="F21" s="474"/>
      <c r="G21" s="105" t="s">
        <v>131</v>
      </c>
      <c r="H21" s="454" t="s">
        <v>19</v>
      </c>
      <c r="I21" s="443" t="str">
        <f>IF(SUM(原油換算500kL未満の事業所:最終シート!I23)=0,"",SUM(原油換算500kL未満の事業所:最終シート!I23))</f>
        <v/>
      </c>
      <c r="J21" s="443" t="str">
        <f>IF(SUM(原油換算500kL未満の事業所:最終シート!J23)=0,"",SUM(原油換算500kL未満の事業所:最終シート!J23))</f>
        <v/>
      </c>
      <c r="K21" s="443" t="str">
        <f>IF(SUM(原油換算500kL未満の事業所:最終シート!K23)=0,"",SUM(原油換算500kL未満の事業所:最終シート!K23))</f>
        <v/>
      </c>
      <c r="L21" s="107"/>
      <c r="M21" s="107"/>
      <c r="O21" s="8" t="str">
        <f ca="1">RIGHT(CELL("filename",事業所⑨!A1),LEN(CELL("filename",事業所⑨!A1)) - $R$8)</f>
        <v>事業所⑨</v>
      </c>
      <c r="P21" s="8" t="str">
        <f t="shared" ca="1" si="0"/>
        <v>なし</v>
      </c>
      <c r="Q21" s="8" t="str">
        <f t="shared" ca="1" si="0"/>
        <v>なし</v>
      </c>
      <c r="R21" s="8" t="str">
        <f t="shared" ca="1" si="0"/>
        <v>なし</v>
      </c>
      <c r="S21" s="8" t="str">
        <f t="shared" ca="1" si="0"/>
        <v>なし</v>
      </c>
      <c r="T21" s="8" t="str">
        <f t="shared" ca="1" si="0"/>
        <v>なし</v>
      </c>
      <c r="U21" s="8" t="str">
        <f t="shared" ca="1" si="0"/>
        <v>なし</v>
      </c>
      <c r="V21" s="8" t="str">
        <f t="shared" ca="1" si="0"/>
        <v>なし</v>
      </c>
      <c r="W21" s="8" t="str">
        <f t="shared" ca="1" si="0"/>
        <v>なし</v>
      </c>
      <c r="X21" s="8" t="str">
        <f t="shared" ca="1" si="0"/>
        <v>なし</v>
      </c>
      <c r="Y21" s="8" t="str">
        <f t="shared" ca="1" si="0"/>
        <v>なし</v>
      </c>
      <c r="Z21" s="8" t="str">
        <f t="shared" ca="1" si="1"/>
        <v>なし</v>
      </c>
      <c r="AA21" s="8" t="str">
        <f t="shared" ca="1" si="1"/>
        <v>なし</v>
      </c>
      <c r="AB21" s="8" t="str">
        <f t="shared" ca="1" si="1"/>
        <v>なし</v>
      </c>
      <c r="AC21" s="8" t="str">
        <f t="shared" ca="1" si="1"/>
        <v>なし</v>
      </c>
      <c r="AD21" s="8" t="str">
        <f t="shared" ca="1" si="1"/>
        <v>なし</v>
      </c>
      <c r="AE21" s="8" t="str">
        <f t="shared" ca="1" si="1"/>
        <v>なし</v>
      </c>
      <c r="AF21" s="8" t="str">
        <f t="shared" ca="1" si="1"/>
        <v>なし</v>
      </c>
      <c r="AG21" s="8" t="str">
        <f t="shared" ca="1" si="1"/>
        <v>なし</v>
      </c>
      <c r="AH21" s="8" t="str">
        <f t="shared" ca="1" si="1"/>
        <v>なし</v>
      </c>
      <c r="AI21" s="8" t="str">
        <f t="shared" ca="1" si="1"/>
        <v>なし</v>
      </c>
      <c r="AJ21" s="8" t="str">
        <f t="shared" ca="1" si="2"/>
        <v>なし</v>
      </c>
      <c r="AK21" s="8" t="str">
        <f t="shared" ca="1" si="2"/>
        <v>なし</v>
      </c>
      <c r="AL21" s="8" t="str">
        <f t="shared" ca="1" si="2"/>
        <v>なし</v>
      </c>
      <c r="AM21" s="8" t="str">
        <f t="shared" ca="1" si="2"/>
        <v>なし</v>
      </c>
      <c r="AN21" s="8" t="str">
        <f t="shared" ca="1" si="2"/>
        <v>なし</v>
      </c>
      <c r="AO21" s="8" t="str">
        <f t="shared" ca="1" si="2"/>
        <v>なし</v>
      </c>
      <c r="AP21" s="8" t="str">
        <f t="shared" ca="1" si="2"/>
        <v>なし</v>
      </c>
      <c r="AQ21" s="8" t="str">
        <f t="shared" ca="1" si="2"/>
        <v>なし</v>
      </c>
      <c r="AR21" s="8" t="str">
        <f t="shared" ca="1" si="2"/>
        <v>なし</v>
      </c>
      <c r="AS21" s="8" t="str">
        <f t="shared" ca="1" si="2"/>
        <v>なし</v>
      </c>
      <c r="AT21" s="44"/>
      <c r="AU21" s="266" t="str">
        <f t="array" aca="1" ref="AU21" ca="1">_xlfn.IFNA(INDEX($P$12:$P$27,MATCH(0,COUNTIF($AU$12:AU20,$P$12:$P$27),0)),"")</f>
        <v/>
      </c>
      <c r="AW21" s="8" t="str">
        <f t="shared" ca="1" si="3"/>
        <v>なし</v>
      </c>
      <c r="AX21" s="8" t="str">
        <f t="shared" ca="1" si="3"/>
        <v>なし</v>
      </c>
      <c r="AY21" s="8" t="str">
        <f t="shared" ca="1" si="3"/>
        <v>なし</v>
      </c>
      <c r="AZ21" s="8" t="str">
        <f t="shared" ca="1" si="3"/>
        <v>なし</v>
      </c>
      <c r="BA21" s="8" t="str">
        <f t="shared" ca="1" si="3"/>
        <v>なし</v>
      </c>
      <c r="BB21" s="44"/>
      <c r="BC21" s="266" t="str">
        <f t="array" aca="1" ref="BC21" ca="1">_xlfn.IFNA(INDEX($AW$12:$AW$27,MATCH(0,COUNTIF($BC$12:BC20,$AW$12:$AW$27),0)),"")</f>
        <v/>
      </c>
    </row>
    <row r="22" spans="3:55" ht="16.5" customHeight="1">
      <c r="C22" s="496"/>
      <c r="D22" s="472"/>
      <c r="E22" s="475"/>
      <c r="F22" s="476"/>
      <c r="G22" s="106" t="str">
        <f ca="1">IF(AW8="","（　　　　　　）","（"&amp;AW8&amp;"）")</f>
        <v>（　　　　　　）</v>
      </c>
      <c r="H22" s="455"/>
      <c r="I22" s="444"/>
      <c r="J22" s="444"/>
      <c r="K22" s="444"/>
      <c r="L22" s="107"/>
      <c r="M22" s="107"/>
      <c r="O22" s="8" t="str">
        <f ca="1">RIGHT(CELL("filename",事業所⑩!A1),LEN(CELL("filename",事業所⑩!A1)) - $R$8)</f>
        <v>事業所⑩</v>
      </c>
      <c r="P22" s="8" t="str">
        <f t="shared" ref="P22:Y27" ca="1" si="4">IF(ISERROR(INDIRECT("'" &amp; $O22 &amp; "'!" &amp; P$11,TRUE)),"",IF(INDIRECT("'" &amp; $O22 &amp; "'!" &amp; P$11,TRUE)="","なし",INDIRECT("'" &amp; $O22 &amp; "'!" &amp; P$11,TRUE)))</f>
        <v>なし</v>
      </c>
      <c r="Q22" s="8" t="str">
        <f t="shared" ca="1" si="4"/>
        <v>なし</v>
      </c>
      <c r="R22" s="8" t="str">
        <f t="shared" ca="1" si="4"/>
        <v>なし</v>
      </c>
      <c r="S22" s="8" t="str">
        <f t="shared" ca="1" si="4"/>
        <v>なし</v>
      </c>
      <c r="T22" s="8" t="str">
        <f t="shared" ca="1" si="4"/>
        <v>なし</v>
      </c>
      <c r="U22" s="8" t="str">
        <f t="shared" ca="1" si="4"/>
        <v>なし</v>
      </c>
      <c r="V22" s="8" t="str">
        <f t="shared" ca="1" si="4"/>
        <v>なし</v>
      </c>
      <c r="W22" s="8" t="str">
        <f t="shared" ca="1" si="4"/>
        <v>なし</v>
      </c>
      <c r="X22" s="8" t="str">
        <f t="shared" ca="1" si="4"/>
        <v>なし</v>
      </c>
      <c r="Y22" s="8" t="str">
        <f t="shared" ca="1" si="4"/>
        <v>なし</v>
      </c>
      <c r="Z22" s="8" t="str">
        <f t="shared" ref="Z22:AI27" ca="1" si="5">IF(ISERROR(INDIRECT("'" &amp; $O22 &amp; "'!" &amp; Z$11,TRUE)),"",IF(INDIRECT("'" &amp; $O22 &amp; "'!" &amp; Z$11,TRUE)="","なし",INDIRECT("'" &amp; $O22 &amp; "'!" &amp; Z$11,TRUE)))</f>
        <v>なし</v>
      </c>
      <c r="AA22" s="8" t="str">
        <f t="shared" ca="1" si="5"/>
        <v>なし</v>
      </c>
      <c r="AB22" s="8" t="str">
        <f t="shared" ca="1" si="5"/>
        <v>なし</v>
      </c>
      <c r="AC22" s="8" t="str">
        <f t="shared" ca="1" si="5"/>
        <v>なし</v>
      </c>
      <c r="AD22" s="8" t="str">
        <f t="shared" ca="1" si="5"/>
        <v>なし</v>
      </c>
      <c r="AE22" s="8" t="str">
        <f t="shared" ca="1" si="5"/>
        <v>なし</v>
      </c>
      <c r="AF22" s="8" t="str">
        <f t="shared" ca="1" si="5"/>
        <v>なし</v>
      </c>
      <c r="AG22" s="8" t="str">
        <f t="shared" ca="1" si="5"/>
        <v>なし</v>
      </c>
      <c r="AH22" s="8" t="str">
        <f t="shared" ca="1" si="5"/>
        <v>なし</v>
      </c>
      <c r="AI22" s="8" t="str">
        <f t="shared" ca="1" si="5"/>
        <v>なし</v>
      </c>
      <c r="AJ22" s="8" t="str">
        <f t="shared" ref="AJ22:AS27" ca="1" si="6">IF(ISERROR(INDIRECT("'" &amp; $O22 &amp; "'!" &amp; AJ$11,TRUE)),"",IF(INDIRECT("'" &amp; $O22 &amp; "'!" &amp; AJ$11,TRUE)="","なし",INDIRECT("'" &amp; $O22 &amp; "'!" &amp; AJ$11,TRUE)))</f>
        <v>なし</v>
      </c>
      <c r="AK22" s="8" t="str">
        <f t="shared" ca="1" si="6"/>
        <v>なし</v>
      </c>
      <c r="AL22" s="8" t="str">
        <f t="shared" ca="1" si="6"/>
        <v>なし</v>
      </c>
      <c r="AM22" s="8" t="str">
        <f t="shared" ca="1" si="6"/>
        <v>なし</v>
      </c>
      <c r="AN22" s="8" t="str">
        <f t="shared" ca="1" si="6"/>
        <v>なし</v>
      </c>
      <c r="AO22" s="8" t="str">
        <f t="shared" ca="1" si="6"/>
        <v>なし</v>
      </c>
      <c r="AP22" s="8" t="str">
        <f t="shared" ca="1" si="6"/>
        <v>なし</v>
      </c>
      <c r="AQ22" s="8" t="str">
        <f t="shared" ca="1" si="6"/>
        <v>なし</v>
      </c>
      <c r="AR22" s="8" t="str">
        <f t="shared" ca="1" si="6"/>
        <v>なし</v>
      </c>
      <c r="AS22" s="8" t="str">
        <f t="shared" ca="1" si="6"/>
        <v>なし</v>
      </c>
      <c r="AT22" s="44"/>
      <c r="AU22" s="266" t="str">
        <f t="array" aca="1" ref="AU22" ca="1">_xlfn.IFNA(INDEX($P$12:$P$27,MATCH(0,COUNTIF($AU$12:AU21,$P$12:$P$27),0)),"")</f>
        <v/>
      </c>
      <c r="AW22" s="8" t="str">
        <f t="shared" ref="AW22:BA27" ca="1" si="7">IF(ISERROR(INDIRECT("'" &amp; $O22 &amp; "'!" &amp; AW$11,TRUE)),"",IF(INDIRECT("'" &amp; $O22 &amp; "'!" &amp; AW$11,TRUE)="","なし",INDIRECT("'" &amp; $O22 &amp; "'!" &amp; AW$11,TRUE)))</f>
        <v>なし</v>
      </c>
      <c r="AX22" s="8" t="str">
        <f t="shared" ca="1" si="7"/>
        <v>なし</v>
      </c>
      <c r="AY22" s="8" t="str">
        <f t="shared" ca="1" si="7"/>
        <v>なし</v>
      </c>
      <c r="AZ22" s="8" t="str">
        <f t="shared" ca="1" si="7"/>
        <v>なし</v>
      </c>
      <c r="BA22" s="8" t="str">
        <f t="shared" ca="1" si="7"/>
        <v>なし</v>
      </c>
      <c r="BB22" s="44"/>
      <c r="BC22" s="266" t="str">
        <f t="array" aca="1" ref="BC22" ca="1">_xlfn.IFNA(INDEX($AW$12:$AW$27,MATCH(0,COUNTIF($BC$12:BC21,$AW$12:$AW$27),0)),"")</f>
        <v/>
      </c>
    </row>
    <row r="23" spans="3:55" ht="12.75" customHeight="1">
      <c r="C23" s="496"/>
      <c r="D23" s="501" t="s">
        <v>23</v>
      </c>
      <c r="E23" s="502"/>
      <c r="F23" s="503"/>
      <c r="G23" s="267" t="s">
        <v>526</v>
      </c>
      <c r="H23" s="20" t="s">
        <v>527</v>
      </c>
      <c r="I23" s="20" t="s">
        <v>527</v>
      </c>
      <c r="J23" s="101" t="str">
        <f>IF(SUM(原油換算500kL未満の事業所:最終シート!J25)=0,"",SUM(原油換算500kL未満の事業所:最終シート!J25))</f>
        <v/>
      </c>
      <c r="K23" s="101" t="str">
        <f>IF(SUM(原油換算500kL未満の事業所:最終シート!K25)=0,"",SUM(原油換算500kL未満の事業所:最終シート!K25))</f>
        <v/>
      </c>
      <c r="O23" s="8" t="str">
        <f ca="1">RIGHT(CELL("filename",事業所⑪!A1),LEN(CELL("filename",事業所⑪!A1)) - $R$8)</f>
        <v>事業所⑪</v>
      </c>
      <c r="P23" s="8" t="str">
        <f t="shared" ca="1" si="4"/>
        <v>なし</v>
      </c>
      <c r="Q23" s="8" t="str">
        <f t="shared" ca="1" si="4"/>
        <v>なし</v>
      </c>
      <c r="R23" s="8" t="str">
        <f t="shared" ca="1" si="4"/>
        <v>なし</v>
      </c>
      <c r="S23" s="8" t="str">
        <f t="shared" ca="1" si="4"/>
        <v>なし</v>
      </c>
      <c r="T23" s="8" t="str">
        <f t="shared" ca="1" si="4"/>
        <v>なし</v>
      </c>
      <c r="U23" s="8" t="str">
        <f t="shared" ca="1" si="4"/>
        <v>なし</v>
      </c>
      <c r="V23" s="8" t="str">
        <f t="shared" ca="1" si="4"/>
        <v>なし</v>
      </c>
      <c r="W23" s="8" t="str">
        <f t="shared" ca="1" si="4"/>
        <v>なし</v>
      </c>
      <c r="X23" s="8" t="str">
        <f t="shared" ca="1" si="4"/>
        <v>なし</v>
      </c>
      <c r="Y23" s="8" t="str">
        <f t="shared" ca="1" si="4"/>
        <v>なし</v>
      </c>
      <c r="Z23" s="8" t="str">
        <f t="shared" ca="1" si="5"/>
        <v>なし</v>
      </c>
      <c r="AA23" s="8" t="str">
        <f t="shared" ca="1" si="5"/>
        <v>なし</v>
      </c>
      <c r="AB23" s="8" t="str">
        <f t="shared" ca="1" si="5"/>
        <v>なし</v>
      </c>
      <c r="AC23" s="8" t="str">
        <f t="shared" ca="1" si="5"/>
        <v>なし</v>
      </c>
      <c r="AD23" s="8" t="str">
        <f t="shared" ca="1" si="5"/>
        <v>なし</v>
      </c>
      <c r="AE23" s="8" t="str">
        <f t="shared" ca="1" si="5"/>
        <v>なし</v>
      </c>
      <c r="AF23" s="8" t="str">
        <f t="shared" ca="1" si="5"/>
        <v>なし</v>
      </c>
      <c r="AG23" s="8" t="str">
        <f t="shared" ca="1" si="5"/>
        <v>なし</v>
      </c>
      <c r="AH23" s="8" t="str">
        <f t="shared" ca="1" si="5"/>
        <v>なし</v>
      </c>
      <c r="AI23" s="8" t="str">
        <f t="shared" ca="1" si="5"/>
        <v>なし</v>
      </c>
      <c r="AJ23" s="8" t="str">
        <f t="shared" ca="1" si="6"/>
        <v>なし</v>
      </c>
      <c r="AK23" s="8" t="str">
        <f t="shared" ca="1" si="6"/>
        <v>なし</v>
      </c>
      <c r="AL23" s="8" t="str">
        <f t="shared" ca="1" si="6"/>
        <v>なし</v>
      </c>
      <c r="AM23" s="8" t="str">
        <f t="shared" ca="1" si="6"/>
        <v>なし</v>
      </c>
      <c r="AN23" s="8" t="str">
        <f t="shared" ca="1" si="6"/>
        <v>なし</v>
      </c>
      <c r="AO23" s="8" t="str">
        <f t="shared" ca="1" si="6"/>
        <v>なし</v>
      </c>
      <c r="AP23" s="8" t="str">
        <f t="shared" ca="1" si="6"/>
        <v>なし</v>
      </c>
      <c r="AQ23" s="8" t="str">
        <f t="shared" ca="1" si="6"/>
        <v>なし</v>
      </c>
      <c r="AR23" s="8" t="str">
        <f t="shared" ca="1" si="6"/>
        <v>なし</v>
      </c>
      <c r="AS23" s="8" t="str">
        <f t="shared" ca="1" si="6"/>
        <v>なし</v>
      </c>
      <c r="AT23" s="44"/>
      <c r="AU23" s="266" t="str">
        <f t="array" aca="1" ref="AU23" ca="1">_xlfn.IFNA(INDEX($P$12:$P$27,MATCH(0,COUNTIF($AU$12:AU22,$P$12:$P$27),0)),"")</f>
        <v/>
      </c>
      <c r="AW23" s="8" t="str">
        <f t="shared" ca="1" si="7"/>
        <v>なし</v>
      </c>
      <c r="AX23" s="8" t="str">
        <f t="shared" ca="1" si="7"/>
        <v>なし</v>
      </c>
      <c r="AY23" s="8" t="str">
        <f t="shared" ca="1" si="7"/>
        <v>なし</v>
      </c>
      <c r="AZ23" s="8" t="str">
        <f t="shared" ca="1" si="7"/>
        <v>なし</v>
      </c>
      <c r="BA23" s="8" t="str">
        <f t="shared" ca="1" si="7"/>
        <v>なし</v>
      </c>
      <c r="BB23" s="44"/>
      <c r="BC23" s="266" t="str">
        <f t="array" aca="1" ref="BC23" ca="1">_xlfn.IFNA(INDEX($AW$12:$AW$27,MATCH(0,COUNTIF($BC$12:BC22,$AW$12:$AW$27),0)),"")</f>
        <v/>
      </c>
    </row>
    <row r="24" spans="3:55" ht="12.75" customHeight="1">
      <c r="C24" s="496"/>
      <c r="D24" s="501"/>
      <c r="E24" s="502"/>
      <c r="F24" s="503"/>
      <c r="G24" s="268" t="s">
        <v>0</v>
      </c>
      <c r="H24" s="20" t="s">
        <v>527</v>
      </c>
      <c r="I24" s="20" t="s">
        <v>527</v>
      </c>
      <c r="J24" s="101" t="str">
        <f>IF(SUM(原油換算500kL未満の事業所:最終シート!J26)=0,"",SUM(原油換算500kL未満の事業所:最終シート!J26))</f>
        <v/>
      </c>
      <c r="K24" s="101" t="str">
        <f>IF(SUM(原油換算500kL未満の事業所:最終シート!K26)=0,"",SUM(原油換算500kL未満の事業所:最終シート!K26))</f>
        <v/>
      </c>
      <c r="O24" s="8" t="str">
        <f ca="1">RIGHT(CELL("filename",事業所⑫!A1),LEN(CELL("filename",事業所⑫!A1)) - $R$8)</f>
        <v>事業所⑫</v>
      </c>
      <c r="P24" s="8" t="str">
        <f t="shared" ca="1" si="4"/>
        <v>なし</v>
      </c>
      <c r="Q24" s="8" t="str">
        <f t="shared" ca="1" si="4"/>
        <v>なし</v>
      </c>
      <c r="R24" s="8" t="str">
        <f t="shared" ca="1" si="4"/>
        <v>なし</v>
      </c>
      <c r="S24" s="8" t="str">
        <f t="shared" ca="1" si="4"/>
        <v>なし</v>
      </c>
      <c r="T24" s="8" t="str">
        <f t="shared" ca="1" si="4"/>
        <v>なし</v>
      </c>
      <c r="U24" s="8" t="str">
        <f t="shared" ca="1" si="4"/>
        <v>なし</v>
      </c>
      <c r="V24" s="8" t="str">
        <f t="shared" ca="1" si="4"/>
        <v>なし</v>
      </c>
      <c r="W24" s="8" t="str">
        <f t="shared" ca="1" si="4"/>
        <v>なし</v>
      </c>
      <c r="X24" s="8" t="str">
        <f t="shared" ca="1" si="4"/>
        <v>なし</v>
      </c>
      <c r="Y24" s="8" t="str">
        <f t="shared" ca="1" si="4"/>
        <v>なし</v>
      </c>
      <c r="Z24" s="8" t="str">
        <f t="shared" ca="1" si="5"/>
        <v>なし</v>
      </c>
      <c r="AA24" s="8" t="str">
        <f t="shared" ca="1" si="5"/>
        <v>なし</v>
      </c>
      <c r="AB24" s="8" t="str">
        <f t="shared" ca="1" si="5"/>
        <v>なし</v>
      </c>
      <c r="AC24" s="8" t="str">
        <f t="shared" ca="1" si="5"/>
        <v>なし</v>
      </c>
      <c r="AD24" s="8" t="str">
        <f t="shared" ca="1" si="5"/>
        <v>なし</v>
      </c>
      <c r="AE24" s="8" t="str">
        <f t="shared" ca="1" si="5"/>
        <v>なし</v>
      </c>
      <c r="AF24" s="8" t="str">
        <f t="shared" ca="1" si="5"/>
        <v>なし</v>
      </c>
      <c r="AG24" s="8" t="str">
        <f t="shared" ca="1" si="5"/>
        <v>なし</v>
      </c>
      <c r="AH24" s="8" t="str">
        <f t="shared" ca="1" si="5"/>
        <v>なし</v>
      </c>
      <c r="AI24" s="8" t="str">
        <f t="shared" ca="1" si="5"/>
        <v>なし</v>
      </c>
      <c r="AJ24" s="8" t="str">
        <f t="shared" ca="1" si="6"/>
        <v>なし</v>
      </c>
      <c r="AK24" s="8" t="str">
        <f t="shared" ca="1" si="6"/>
        <v>なし</v>
      </c>
      <c r="AL24" s="8" t="str">
        <f t="shared" ca="1" si="6"/>
        <v>なし</v>
      </c>
      <c r="AM24" s="8" t="str">
        <f t="shared" ca="1" si="6"/>
        <v>なし</v>
      </c>
      <c r="AN24" s="8" t="str">
        <f t="shared" ca="1" si="6"/>
        <v>なし</v>
      </c>
      <c r="AO24" s="8" t="str">
        <f t="shared" ca="1" si="6"/>
        <v>なし</v>
      </c>
      <c r="AP24" s="8" t="str">
        <f t="shared" ca="1" si="6"/>
        <v>なし</v>
      </c>
      <c r="AQ24" s="8" t="str">
        <f t="shared" ca="1" si="6"/>
        <v>なし</v>
      </c>
      <c r="AR24" s="8" t="str">
        <f t="shared" ca="1" si="6"/>
        <v>なし</v>
      </c>
      <c r="AS24" s="8" t="str">
        <f t="shared" ca="1" si="6"/>
        <v>なし</v>
      </c>
      <c r="AT24" s="44"/>
      <c r="AU24" s="266" t="str">
        <f t="array" aca="1" ref="AU24" ca="1">_xlfn.IFNA(INDEX($P$12:$P$27,MATCH(0,COUNTIF($AU$12:AU23,$P$12:$P$27),0)),"")</f>
        <v/>
      </c>
      <c r="AW24" s="8" t="str">
        <f t="shared" ca="1" si="7"/>
        <v>なし</v>
      </c>
      <c r="AX24" s="8" t="str">
        <f t="shared" ca="1" si="7"/>
        <v>なし</v>
      </c>
      <c r="AY24" s="8" t="str">
        <f t="shared" ca="1" si="7"/>
        <v>なし</v>
      </c>
      <c r="AZ24" s="8" t="str">
        <f t="shared" ca="1" si="7"/>
        <v>なし</v>
      </c>
      <c r="BA24" s="8" t="str">
        <f t="shared" ca="1" si="7"/>
        <v>なし</v>
      </c>
      <c r="BB24" s="44"/>
      <c r="BC24" s="266" t="str">
        <f t="array" aca="1" ref="BC24" ca="1">_xlfn.IFNA(INDEX($AW$12:$AW$27,MATCH(0,COUNTIF($BC$12:BC23,$AW$12:$AW$27),0)),"")</f>
        <v/>
      </c>
    </row>
    <row r="25" spans="3:55" ht="12.75" customHeight="1">
      <c r="C25" s="496"/>
      <c r="D25" s="501"/>
      <c r="E25" s="502"/>
      <c r="F25" s="503"/>
      <c r="G25" s="268" t="s">
        <v>0</v>
      </c>
      <c r="H25" s="20" t="s">
        <v>527</v>
      </c>
      <c r="I25" s="20" t="s">
        <v>527</v>
      </c>
      <c r="J25" s="101" t="str">
        <f>IF(SUM(原油換算500kL未満の事業所:最終シート!J27)=0,"",SUM(原油換算500kL未満の事業所:最終シート!J27))</f>
        <v/>
      </c>
      <c r="K25" s="101" t="str">
        <f>IF(SUM(原油換算500kL未満の事業所:最終シート!K27)=0,"",SUM(原油換算500kL未満の事業所:最終シート!K27))</f>
        <v/>
      </c>
      <c r="O25" s="8" t="str">
        <f ca="1">RIGHT(CELL("filename",事業所⑬!A1),LEN(CELL("filename",事業所⑬!A1)) - $R$8)</f>
        <v>事業所⑬</v>
      </c>
      <c r="P25" s="8" t="str">
        <f t="shared" ca="1" si="4"/>
        <v>なし</v>
      </c>
      <c r="Q25" s="8" t="str">
        <f t="shared" ca="1" si="4"/>
        <v>なし</v>
      </c>
      <c r="R25" s="8" t="str">
        <f t="shared" ca="1" si="4"/>
        <v>なし</v>
      </c>
      <c r="S25" s="8" t="str">
        <f t="shared" ca="1" si="4"/>
        <v>なし</v>
      </c>
      <c r="T25" s="8" t="str">
        <f t="shared" ca="1" si="4"/>
        <v>なし</v>
      </c>
      <c r="U25" s="8" t="str">
        <f t="shared" ca="1" si="4"/>
        <v>なし</v>
      </c>
      <c r="V25" s="8" t="str">
        <f t="shared" ca="1" si="4"/>
        <v>なし</v>
      </c>
      <c r="W25" s="8" t="str">
        <f t="shared" ca="1" si="4"/>
        <v>なし</v>
      </c>
      <c r="X25" s="8" t="str">
        <f t="shared" ca="1" si="4"/>
        <v>なし</v>
      </c>
      <c r="Y25" s="8" t="str">
        <f t="shared" ca="1" si="4"/>
        <v>なし</v>
      </c>
      <c r="Z25" s="8" t="str">
        <f t="shared" ca="1" si="5"/>
        <v>なし</v>
      </c>
      <c r="AA25" s="8" t="str">
        <f t="shared" ca="1" si="5"/>
        <v>なし</v>
      </c>
      <c r="AB25" s="8" t="str">
        <f t="shared" ca="1" si="5"/>
        <v>なし</v>
      </c>
      <c r="AC25" s="8" t="str">
        <f t="shared" ca="1" si="5"/>
        <v>なし</v>
      </c>
      <c r="AD25" s="8" t="str">
        <f t="shared" ca="1" si="5"/>
        <v>なし</v>
      </c>
      <c r="AE25" s="8" t="str">
        <f t="shared" ca="1" si="5"/>
        <v>なし</v>
      </c>
      <c r="AF25" s="8" t="str">
        <f t="shared" ca="1" si="5"/>
        <v>なし</v>
      </c>
      <c r="AG25" s="8" t="str">
        <f t="shared" ca="1" si="5"/>
        <v>なし</v>
      </c>
      <c r="AH25" s="8" t="str">
        <f t="shared" ca="1" si="5"/>
        <v>なし</v>
      </c>
      <c r="AI25" s="8" t="str">
        <f t="shared" ca="1" si="5"/>
        <v>なし</v>
      </c>
      <c r="AJ25" s="8" t="str">
        <f t="shared" ca="1" si="6"/>
        <v>なし</v>
      </c>
      <c r="AK25" s="8" t="str">
        <f t="shared" ca="1" si="6"/>
        <v>なし</v>
      </c>
      <c r="AL25" s="8" t="str">
        <f t="shared" ca="1" si="6"/>
        <v>なし</v>
      </c>
      <c r="AM25" s="8" t="str">
        <f t="shared" ca="1" si="6"/>
        <v>なし</v>
      </c>
      <c r="AN25" s="8" t="str">
        <f t="shared" ca="1" si="6"/>
        <v>なし</v>
      </c>
      <c r="AO25" s="8" t="str">
        <f t="shared" ca="1" si="6"/>
        <v>なし</v>
      </c>
      <c r="AP25" s="8" t="str">
        <f t="shared" ca="1" si="6"/>
        <v>なし</v>
      </c>
      <c r="AQ25" s="8" t="str">
        <f t="shared" ca="1" si="6"/>
        <v>なし</v>
      </c>
      <c r="AR25" s="8" t="str">
        <f t="shared" ca="1" si="6"/>
        <v>なし</v>
      </c>
      <c r="AS25" s="8" t="str">
        <f t="shared" ca="1" si="6"/>
        <v>なし</v>
      </c>
      <c r="AT25" s="44"/>
      <c r="AU25" s="266" t="str">
        <f t="array" aca="1" ref="AU25" ca="1">_xlfn.IFNA(INDEX($P$12:$P$27,MATCH(0,COUNTIF($AU$12:AU24,$P$12:$P$27),0)),"")</f>
        <v/>
      </c>
      <c r="AW25" s="8" t="str">
        <f t="shared" ca="1" si="7"/>
        <v>なし</v>
      </c>
      <c r="AX25" s="8" t="str">
        <f t="shared" ca="1" si="7"/>
        <v>なし</v>
      </c>
      <c r="AY25" s="8" t="str">
        <f t="shared" ca="1" si="7"/>
        <v>なし</v>
      </c>
      <c r="AZ25" s="8" t="str">
        <f t="shared" ca="1" si="7"/>
        <v>なし</v>
      </c>
      <c r="BA25" s="8" t="str">
        <f t="shared" ca="1" si="7"/>
        <v>なし</v>
      </c>
      <c r="BB25" s="45"/>
      <c r="BC25" s="266" t="str">
        <f t="array" aca="1" ref="BC25" ca="1">_xlfn.IFNA(INDEX($AW$12:$AW$27,MATCH(0,COUNTIF($BC$12:BC24,$AW$12:$AW$27),0)),"")</f>
        <v/>
      </c>
    </row>
    <row r="26" spans="3:55" ht="12.75" customHeight="1">
      <c r="C26" s="496"/>
      <c r="D26" s="456" t="s">
        <v>24</v>
      </c>
      <c r="E26" s="456"/>
      <c r="F26" s="456"/>
      <c r="G26" s="456"/>
      <c r="H26" s="111" t="s">
        <v>14</v>
      </c>
      <c r="I26" s="111" t="s">
        <v>14</v>
      </c>
      <c r="J26" s="371">
        <f>IF(SUM(J8:J25)=0,"",SUM(J8:J25))</f>
        <v>2940.4259999999995</v>
      </c>
      <c r="K26" s="371">
        <f>IF(SUM(K8:K25)=0,"",SUM(K8:K25))</f>
        <v>4379.0673999999999</v>
      </c>
      <c r="O26" s="8" t="str">
        <f ca="1">RIGHT(CELL("filename",事業所⑭!A1),LEN(CELL("filename",事業所⑭!A1)) - $R$8)</f>
        <v>事業所⑭</v>
      </c>
      <c r="P26" s="8" t="str">
        <f t="shared" ca="1" si="4"/>
        <v>なし</v>
      </c>
      <c r="Q26" s="8" t="str">
        <f t="shared" ca="1" si="4"/>
        <v>なし</v>
      </c>
      <c r="R26" s="8" t="str">
        <f t="shared" ca="1" si="4"/>
        <v>なし</v>
      </c>
      <c r="S26" s="8" t="str">
        <f t="shared" ca="1" si="4"/>
        <v>なし</v>
      </c>
      <c r="T26" s="8" t="str">
        <f t="shared" ca="1" si="4"/>
        <v>なし</v>
      </c>
      <c r="U26" s="8" t="str">
        <f t="shared" ca="1" si="4"/>
        <v>なし</v>
      </c>
      <c r="V26" s="8" t="str">
        <f t="shared" ca="1" si="4"/>
        <v>なし</v>
      </c>
      <c r="W26" s="8" t="str">
        <f t="shared" ca="1" si="4"/>
        <v>なし</v>
      </c>
      <c r="X26" s="8" t="str">
        <f t="shared" ca="1" si="4"/>
        <v>なし</v>
      </c>
      <c r="Y26" s="8" t="str">
        <f t="shared" ca="1" si="4"/>
        <v>なし</v>
      </c>
      <c r="Z26" s="8" t="str">
        <f t="shared" ca="1" si="5"/>
        <v>なし</v>
      </c>
      <c r="AA26" s="8" t="str">
        <f t="shared" ca="1" si="5"/>
        <v>なし</v>
      </c>
      <c r="AB26" s="8" t="str">
        <f t="shared" ca="1" si="5"/>
        <v>なし</v>
      </c>
      <c r="AC26" s="8" t="str">
        <f t="shared" ca="1" si="5"/>
        <v>なし</v>
      </c>
      <c r="AD26" s="8" t="str">
        <f t="shared" ca="1" si="5"/>
        <v>なし</v>
      </c>
      <c r="AE26" s="8" t="str">
        <f t="shared" ca="1" si="5"/>
        <v>なし</v>
      </c>
      <c r="AF26" s="8" t="str">
        <f t="shared" ca="1" si="5"/>
        <v>なし</v>
      </c>
      <c r="AG26" s="8" t="str">
        <f t="shared" ca="1" si="5"/>
        <v>なし</v>
      </c>
      <c r="AH26" s="8" t="str">
        <f t="shared" ca="1" si="5"/>
        <v>なし</v>
      </c>
      <c r="AI26" s="8" t="str">
        <f t="shared" ca="1" si="5"/>
        <v>なし</v>
      </c>
      <c r="AJ26" s="8" t="str">
        <f t="shared" ca="1" si="6"/>
        <v>なし</v>
      </c>
      <c r="AK26" s="8" t="str">
        <f t="shared" ca="1" si="6"/>
        <v>なし</v>
      </c>
      <c r="AL26" s="8" t="str">
        <f t="shared" ca="1" si="6"/>
        <v>なし</v>
      </c>
      <c r="AM26" s="8" t="str">
        <f t="shared" ca="1" si="6"/>
        <v>なし</v>
      </c>
      <c r="AN26" s="8" t="str">
        <f t="shared" ca="1" si="6"/>
        <v>なし</v>
      </c>
      <c r="AO26" s="8" t="str">
        <f t="shared" ca="1" si="6"/>
        <v>なし</v>
      </c>
      <c r="AP26" s="8" t="str">
        <f t="shared" ca="1" si="6"/>
        <v>なし</v>
      </c>
      <c r="AQ26" s="8" t="str">
        <f t="shared" ca="1" si="6"/>
        <v>なし</v>
      </c>
      <c r="AR26" s="8" t="str">
        <f t="shared" ca="1" si="6"/>
        <v>なし</v>
      </c>
      <c r="AS26" s="8" t="str">
        <f t="shared" ca="1" si="6"/>
        <v>なし</v>
      </c>
      <c r="AT26" s="44"/>
      <c r="AU26" s="266" t="str">
        <f t="array" aca="1" ref="AU26" ca="1">_xlfn.IFNA(INDEX($P$12:$P$27,MATCH(0,COUNTIF($AU$12:AU25,$P$12:$P$27),0)),"")</f>
        <v/>
      </c>
      <c r="AW26" s="8" t="str">
        <f t="shared" ca="1" si="7"/>
        <v>なし</v>
      </c>
      <c r="AX26" s="8" t="str">
        <f t="shared" ca="1" si="7"/>
        <v>なし</v>
      </c>
      <c r="AY26" s="8" t="str">
        <f t="shared" ca="1" si="7"/>
        <v>なし</v>
      </c>
      <c r="AZ26" s="8" t="str">
        <f t="shared" ca="1" si="7"/>
        <v>なし</v>
      </c>
      <c r="BA26" s="8" t="str">
        <f t="shared" ca="1" si="7"/>
        <v>なし</v>
      </c>
      <c r="BB26" s="44"/>
      <c r="BC26" s="266" t="str">
        <f t="array" aca="1" ref="BC26" ca="1">_xlfn.IFNA(INDEX($AW$12:$AW$27,MATCH(0,COUNTIF($BC$12:BC25,$AW$12:$AW$27),0)),"")</f>
        <v/>
      </c>
    </row>
    <row r="27" spans="3:55" ht="12.75" customHeight="1">
      <c r="C27" s="496"/>
      <c r="D27" s="456" t="s">
        <v>136</v>
      </c>
      <c r="E27" s="456"/>
      <c r="F27" s="456"/>
      <c r="G27" s="456"/>
      <c r="H27" s="500"/>
      <c r="I27" s="500"/>
      <c r="J27" s="500"/>
      <c r="K27" s="500"/>
      <c r="O27" s="8" t="str">
        <f ca="1">RIGHT(CELL("filename",事業所⑮!A1),LEN(CELL("filename",事業所⑮!A1)) - $R$8)</f>
        <v>事業所⑮</v>
      </c>
      <c r="P27" s="8" t="str">
        <f t="shared" ca="1" si="4"/>
        <v>なし</v>
      </c>
      <c r="Q27" s="8" t="str">
        <f t="shared" ca="1" si="4"/>
        <v>なし</v>
      </c>
      <c r="R27" s="8" t="str">
        <f t="shared" ca="1" si="4"/>
        <v>なし</v>
      </c>
      <c r="S27" s="8" t="str">
        <f t="shared" ca="1" si="4"/>
        <v>なし</v>
      </c>
      <c r="T27" s="8" t="str">
        <f t="shared" ca="1" si="4"/>
        <v>なし</v>
      </c>
      <c r="U27" s="8" t="str">
        <f t="shared" ca="1" si="4"/>
        <v>なし</v>
      </c>
      <c r="V27" s="8" t="str">
        <f t="shared" ca="1" si="4"/>
        <v>なし</v>
      </c>
      <c r="W27" s="8" t="str">
        <f t="shared" ca="1" si="4"/>
        <v>なし</v>
      </c>
      <c r="X27" s="8" t="str">
        <f t="shared" ca="1" si="4"/>
        <v>なし</v>
      </c>
      <c r="Y27" s="8" t="str">
        <f t="shared" ca="1" si="4"/>
        <v>なし</v>
      </c>
      <c r="Z27" s="8" t="str">
        <f t="shared" ca="1" si="5"/>
        <v>なし</v>
      </c>
      <c r="AA27" s="8" t="str">
        <f t="shared" ca="1" si="5"/>
        <v>なし</v>
      </c>
      <c r="AB27" s="8" t="str">
        <f t="shared" ca="1" si="5"/>
        <v>なし</v>
      </c>
      <c r="AC27" s="8" t="str">
        <f t="shared" ca="1" si="5"/>
        <v>なし</v>
      </c>
      <c r="AD27" s="8" t="str">
        <f t="shared" ca="1" si="5"/>
        <v>なし</v>
      </c>
      <c r="AE27" s="8" t="str">
        <f t="shared" ca="1" si="5"/>
        <v>なし</v>
      </c>
      <c r="AF27" s="8" t="str">
        <f t="shared" ca="1" si="5"/>
        <v>なし</v>
      </c>
      <c r="AG27" s="8" t="str">
        <f t="shared" ca="1" si="5"/>
        <v>なし</v>
      </c>
      <c r="AH27" s="8" t="str">
        <f t="shared" ca="1" si="5"/>
        <v>なし</v>
      </c>
      <c r="AI27" s="8" t="str">
        <f t="shared" ca="1" si="5"/>
        <v>なし</v>
      </c>
      <c r="AJ27" s="8" t="str">
        <f t="shared" ca="1" si="6"/>
        <v>なし</v>
      </c>
      <c r="AK27" s="8" t="str">
        <f t="shared" ca="1" si="6"/>
        <v>なし</v>
      </c>
      <c r="AL27" s="8" t="str">
        <f t="shared" ca="1" si="6"/>
        <v>なし</v>
      </c>
      <c r="AM27" s="8" t="str">
        <f t="shared" ca="1" si="6"/>
        <v>なし</v>
      </c>
      <c r="AN27" s="8" t="str">
        <f t="shared" ca="1" si="6"/>
        <v>なし</v>
      </c>
      <c r="AO27" s="8" t="str">
        <f t="shared" ca="1" si="6"/>
        <v>なし</v>
      </c>
      <c r="AP27" s="8" t="str">
        <f t="shared" ca="1" si="6"/>
        <v>なし</v>
      </c>
      <c r="AQ27" s="8" t="str">
        <f t="shared" ca="1" si="6"/>
        <v>なし</v>
      </c>
      <c r="AR27" s="8" t="str">
        <f t="shared" ca="1" si="6"/>
        <v>なし</v>
      </c>
      <c r="AS27" s="8" t="str">
        <f t="shared" ca="1" si="6"/>
        <v>なし</v>
      </c>
      <c r="AT27" s="44"/>
      <c r="AU27" s="266" t="str">
        <f t="array" aca="1" ref="AU27" ca="1">_xlfn.IFNA(INDEX($P$12:$P$27,MATCH(0,COUNTIF($AU$12:AU26,$P$12:$P$27),0)),"")</f>
        <v/>
      </c>
      <c r="AW27" s="8" t="str">
        <f t="shared" ca="1" si="7"/>
        <v>なし</v>
      </c>
      <c r="AX27" s="8" t="str">
        <f t="shared" ca="1" si="7"/>
        <v>なし</v>
      </c>
      <c r="AY27" s="8" t="str">
        <f t="shared" ca="1" si="7"/>
        <v>なし</v>
      </c>
      <c r="AZ27" s="8" t="str">
        <f t="shared" ca="1" si="7"/>
        <v>なし</v>
      </c>
      <c r="BA27" s="8" t="str">
        <f t="shared" ca="1" si="7"/>
        <v>なし</v>
      </c>
      <c r="BB27" s="44"/>
      <c r="BC27" s="266" t="str">
        <f t="array" aca="1" ref="BC27" ca="1">_xlfn.IFNA(INDEX($AW$12:$AW$27,MATCH(0,COUNTIF($BC$12:BC26,$AW$12:$AW$27),0)),"")</f>
        <v/>
      </c>
    </row>
    <row r="28" spans="3:55" ht="12.75" customHeight="1" thickBot="1">
      <c r="C28" s="496"/>
      <c r="D28" s="452" t="s">
        <v>12</v>
      </c>
      <c r="E28" s="452"/>
      <c r="F28" s="452"/>
      <c r="G28" s="452"/>
      <c r="H28" s="112" t="s">
        <v>19</v>
      </c>
      <c r="I28" s="269" t="str">
        <f>IF(SUM(原油換算500kL未満の事業所:最終シート!I30)=0,"",SUM(原油換算500kL未満の事業所:最終シート!I30))</f>
        <v/>
      </c>
      <c r="J28" s="112" t="s">
        <v>14</v>
      </c>
      <c r="K28" s="112" t="s">
        <v>14</v>
      </c>
    </row>
    <row r="29" spans="3:55" ht="22.5" customHeight="1" thickTop="1">
      <c r="C29" s="468" t="s">
        <v>1</v>
      </c>
      <c r="D29" s="455" t="s">
        <v>16</v>
      </c>
      <c r="E29" s="455"/>
      <c r="F29" s="455"/>
      <c r="G29" s="455"/>
      <c r="H29" s="111" t="s">
        <v>6</v>
      </c>
      <c r="I29" s="111" t="s">
        <v>21</v>
      </c>
      <c r="J29" s="113" t="s">
        <v>488</v>
      </c>
      <c r="K29" s="114" t="s">
        <v>498</v>
      </c>
      <c r="O29" s="1" t="s">
        <v>133</v>
      </c>
    </row>
    <row r="30" spans="3:55" ht="12.75" customHeight="1">
      <c r="C30" s="466"/>
      <c r="D30" s="456" t="s">
        <v>51</v>
      </c>
      <c r="E30" s="456"/>
      <c r="F30" s="456"/>
      <c r="G30" s="456"/>
      <c r="H30" s="82" t="s">
        <v>26</v>
      </c>
      <c r="I30" s="101" t="str">
        <f>IF(SUM(原油換算500kL未満の事業所:最終シート!I32)=0,"",SUM(原油換算500kL未満の事業所:最終シート!I32))</f>
        <v/>
      </c>
      <c r="J30" s="101" t="str">
        <f>IF(SUM(原油換算500kL未満の事業所:最終シート!J32)=0,"",SUM(原油換算500kL未満の事業所:最終シート!J32))</f>
        <v/>
      </c>
      <c r="K30" s="101" t="str">
        <f>IF(SUM(原油換算500kL未満の事業所:最終シート!K32)=0,"",SUM(原油換算500kL未満の事業所:最終シート!K32))</f>
        <v/>
      </c>
      <c r="O30" s="1" t="s">
        <v>555</v>
      </c>
      <c r="X30" s="1" t="s">
        <v>554</v>
      </c>
    </row>
    <row r="31" spans="3:55" ht="12.75" customHeight="1">
      <c r="C31" s="466"/>
      <c r="D31" s="456" t="s">
        <v>28</v>
      </c>
      <c r="E31" s="456"/>
      <c r="F31" s="456"/>
      <c r="G31" s="456"/>
      <c r="H31" s="82" t="s">
        <v>26</v>
      </c>
      <c r="I31" s="101" t="str">
        <f>IF(SUM(原油換算500kL未満の事業所:最終シート!I33)=0,"",SUM(原油換算500kL未満の事業所:最終シート!I33))</f>
        <v/>
      </c>
      <c r="J31" s="101" t="str">
        <f>IF(SUM(原油換算500kL未満の事業所:最終シート!J33)=0,"",SUM(原油換算500kL未満の事業所:最終シート!J33))</f>
        <v/>
      </c>
      <c r="K31" s="101" t="str">
        <f>IF(SUM(原油換算500kL未満の事業所:最終シート!K33)=0,"",SUM(原油換算500kL未満の事業所:最終シート!K33))</f>
        <v/>
      </c>
      <c r="O31" s="266" t="str">
        <f ca="1">IF((V34-1)&gt;1,"複数の電気事業者",IF(V35="なし",V36,V35))</f>
        <v/>
      </c>
      <c r="X31" s="266" t="str">
        <f ca="1">IF((AD34-1)&gt;1,"複数の電気事業者",IF(AD35="なし",AD36,AD35))</f>
        <v/>
      </c>
    </row>
    <row r="32" spans="3:55" ht="12.75" customHeight="1">
      <c r="C32" s="466"/>
      <c r="D32" s="456" t="s">
        <v>50</v>
      </c>
      <c r="E32" s="456"/>
      <c r="F32" s="456"/>
      <c r="G32" s="456"/>
      <c r="H32" s="20" t="s">
        <v>33</v>
      </c>
      <c r="I32" s="101" t="str">
        <f>IF(SUM(原油換算500kL未満の事業所:最終シート!I34)=0,"",SUM(原油換算500kL未満の事業所:最終シート!I34))</f>
        <v/>
      </c>
      <c r="J32" s="101" t="str">
        <f>IF(SUM(原油換算500kL未満の事業所:最終シート!J34)=0,"",SUM(原油換算500kL未満の事業所:最終シート!J34))</f>
        <v/>
      </c>
      <c r="K32" s="101" t="str">
        <f>IF(SUM(原油換算500kL未満の事業所:最終シート!K34)=0,"",SUM(原油換算500kL未満の事業所:最終シート!K34))</f>
        <v/>
      </c>
    </row>
    <row r="33" spans="3:30" ht="12.75" customHeight="1">
      <c r="C33" s="466"/>
      <c r="D33" s="456" t="s">
        <v>49</v>
      </c>
      <c r="E33" s="456"/>
      <c r="F33" s="456"/>
      <c r="G33" s="456"/>
      <c r="H33" s="20" t="s">
        <v>33</v>
      </c>
      <c r="I33" s="101" t="str">
        <f>IF(SUM(原油換算500kL未満の事業所:最終シート!I35)=0,"",SUM(原油換算500kL未満の事業所:最終シート!I35))</f>
        <v/>
      </c>
      <c r="J33" s="101" t="str">
        <f>IF(SUM(原油換算500kL未満の事業所:最終シート!J35)=0,"",SUM(原油換算500kL未満の事業所:最終シート!J35))</f>
        <v/>
      </c>
      <c r="K33" s="101" t="str">
        <f>IF(SUM(原油換算500kL未満の事業所:最終シート!K35)=0,"",SUM(原油換算500kL未満の事業所:最終シート!K35))</f>
        <v/>
      </c>
      <c r="O33" s="440" t="s">
        <v>70</v>
      </c>
      <c r="P33" s="8">
        <v>1</v>
      </c>
      <c r="Q33" s="8">
        <v>2</v>
      </c>
      <c r="R33" s="8">
        <v>3</v>
      </c>
      <c r="S33" s="8">
        <v>4</v>
      </c>
      <c r="T33" s="8">
        <v>5</v>
      </c>
      <c r="U33" s="46"/>
      <c r="V33" s="1" t="s">
        <v>556</v>
      </c>
      <c r="X33" s="40">
        <v>1</v>
      </c>
      <c r="Y33" s="40">
        <v>2</v>
      </c>
      <c r="Z33" s="40">
        <v>3</v>
      </c>
      <c r="AA33" s="40">
        <v>4</v>
      </c>
      <c r="AB33" s="40">
        <v>5</v>
      </c>
      <c r="AC33" s="46"/>
      <c r="AD33" s="1" t="s">
        <v>556</v>
      </c>
    </row>
    <row r="34" spans="3:30" ht="12.75" customHeight="1">
      <c r="C34" s="466"/>
      <c r="D34" s="454" t="s">
        <v>48</v>
      </c>
      <c r="E34" s="454"/>
      <c r="F34" s="454"/>
      <c r="G34" s="454"/>
      <c r="H34" s="102" t="s">
        <v>18</v>
      </c>
      <c r="I34" s="101" t="str">
        <f>IF(SUM(原油換算500kL未満の事業所:最終シート!I36)=0,"",SUM(原油換算500kL未満の事業所:最終シート!I36))</f>
        <v/>
      </c>
      <c r="J34" s="101" t="str">
        <f>IF(SUM(原油換算500kL未満の事業所:最終シート!J36)=0,"",SUM(原油換算500kL未満の事業所:最終シート!J36))</f>
        <v/>
      </c>
      <c r="K34" s="101" t="str">
        <f>IF(SUM(原油換算500kL未満の事業所:最終シート!K36)=0,"",SUM(原油換算500kL未満の事業所:最終シート!K36))</f>
        <v/>
      </c>
      <c r="O34" s="441"/>
      <c r="P34" s="40" t="s">
        <v>528</v>
      </c>
      <c r="Q34" s="40" t="s">
        <v>529</v>
      </c>
      <c r="R34" s="40" t="s">
        <v>530</v>
      </c>
      <c r="S34" s="40" t="s">
        <v>531</v>
      </c>
      <c r="T34" s="40" t="s">
        <v>532</v>
      </c>
      <c r="U34" s="45"/>
      <c r="V34" s="266">
        <f ca="1">ROUND(SUMPRODUCT(1/COUNTIF(P35:T50,P35:T50)),0)</f>
        <v>1</v>
      </c>
      <c r="X34" s="40" t="s">
        <v>2313</v>
      </c>
      <c r="Y34" s="40" t="s">
        <v>2314</v>
      </c>
      <c r="Z34" s="40" t="s">
        <v>2315</v>
      </c>
      <c r="AA34" s="40" t="s">
        <v>2316</v>
      </c>
      <c r="AB34" s="40" t="s">
        <v>2317</v>
      </c>
      <c r="AC34" s="44"/>
      <c r="AD34" s="266">
        <f ca="1">ROUND(SUMPRODUCT(1/COUNTIF(X35:AB50,X35:AB50)),0)</f>
        <v>1</v>
      </c>
    </row>
    <row r="35" spans="3:30" ht="16.5" customHeight="1">
      <c r="C35" s="466"/>
      <c r="D35" s="470" t="s">
        <v>59</v>
      </c>
      <c r="E35" s="478" t="s">
        <v>135</v>
      </c>
      <c r="F35" s="470" t="s">
        <v>60</v>
      </c>
      <c r="G35" s="105" t="s">
        <v>131</v>
      </c>
      <c r="H35" s="454" t="s">
        <v>19</v>
      </c>
      <c r="I35" s="443" t="str">
        <f>IF(SUM(原油換算500kL未満の事業所:最終シート!I37)=0,"",SUM(原油換算500kL未満の事業所:最終シート!I37))</f>
        <v/>
      </c>
      <c r="J35" s="443" t="str">
        <f>IF(SUM(原油換算500kL未満の事業所:最終シート!J37)=0,"",SUM(原油換算500kL未満の事業所:最終シート!J37))</f>
        <v/>
      </c>
      <c r="K35" s="443" t="str">
        <f>IF(SUM(原油換算500kL未満の事業所:最終シート!K37)=0,"",SUM(原油換算500kL未満の事業所:最終シート!K37))</f>
        <v/>
      </c>
      <c r="O35" s="8" t="str">
        <f t="shared" ref="O35:O50" ca="1" si="8">$O12</f>
        <v>原油換算500kL未満の事業所</v>
      </c>
      <c r="P35" s="8" t="str">
        <f t="shared" ref="P35:T44" ca="1" si="9">IF(ISERROR(INDIRECT("'" &amp; $O35 &amp; "'!" &amp; P$34,TRUE)),"",IF(INDIRECT("'" &amp; $O35 &amp; "'!" &amp; P$34,TRUE)="","なし",INDIRECT("'" &amp; $O35 &amp; "'!" &amp; P$34,TRUE)))</f>
        <v>なし</v>
      </c>
      <c r="Q35" s="8" t="str">
        <f t="shared" ca="1" si="9"/>
        <v>なし</v>
      </c>
      <c r="R35" s="8" t="str">
        <f t="shared" ca="1" si="9"/>
        <v>なし</v>
      </c>
      <c r="S35" s="8" t="str">
        <f t="shared" ca="1" si="9"/>
        <v>なし</v>
      </c>
      <c r="T35" s="8" t="str">
        <f t="shared" ca="1" si="9"/>
        <v>なし</v>
      </c>
      <c r="U35" s="44"/>
      <c r="V35" s="266" t="str">
        <f ca="1">P35</f>
        <v>なし</v>
      </c>
      <c r="X35" s="8" t="str">
        <f t="shared" ref="X35:AB44" ca="1" si="10">IF(ISERROR(INDIRECT("'" &amp; $O35 &amp; "'!" &amp; X$34,TRUE)),"",IF(INDIRECT("'" &amp; $O35 &amp; "'!" &amp; X$34,TRUE)="","なし",INDIRECT("'" &amp; $O35 &amp; "'!" &amp; X$34,TRUE)))</f>
        <v>なし</v>
      </c>
      <c r="Y35" s="8" t="str">
        <f t="shared" ca="1" si="10"/>
        <v>なし</v>
      </c>
      <c r="Z35" s="8" t="str">
        <f t="shared" ca="1" si="10"/>
        <v>なし</v>
      </c>
      <c r="AA35" s="8" t="str">
        <f t="shared" ca="1" si="10"/>
        <v>なし</v>
      </c>
      <c r="AB35" s="8" t="str">
        <f t="shared" ca="1" si="10"/>
        <v>なし</v>
      </c>
      <c r="AC35" s="45"/>
      <c r="AD35" s="266" t="str">
        <f ca="1">X35</f>
        <v>なし</v>
      </c>
    </row>
    <row r="36" spans="3:30" ht="16.5" customHeight="1">
      <c r="C36" s="466"/>
      <c r="D36" s="471"/>
      <c r="E36" s="479"/>
      <c r="F36" s="472"/>
      <c r="G36" s="106" t="str">
        <f ca="1">IF(O31="","（　　　　　）","（"&amp;O31&amp;"）")</f>
        <v>（　　　　　）</v>
      </c>
      <c r="H36" s="455"/>
      <c r="I36" s="444"/>
      <c r="J36" s="444"/>
      <c r="K36" s="444"/>
      <c r="O36" s="8" t="str">
        <f t="shared" ca="1" si="8"/>
        <v>事業所①</v>
      </c>
      <c r="P36" s="8" t="str">
        <f t="shared" ca="1" si="9"/>
        <v>なし</v>
      </c>
      <c r="Q36" s="8" t="str">
        <f t="shared" ca="1" si="9"/>
        <v>なし</v>
      </c>
      <c r="R36" s="8" t="str">
        <f t="shared" ca="1" si="9"/>
        <v>なし</v>
      </c>
      <c r="S36" s="8" t="str">
        <f t="shared" ca="1" si="9"/>
        <v>なし</v>
      </c>
      <c r="T36" s="8" t="str">
        <f t="shared" ca="1" si="9"/>
        <v>なし</v>
      </c>
      <c r="U36" s="44"/>
      <c r="V36" s="266" t="str">
        <f t="array" aca="1" ref="V36" ca="1">_xlfn.IFNA(INDEX($P$35:$P$50,MATCH(0,COUNTIF($V$35:V35,$P$35:$P$50),0)),"")</f>
        <v/>
      </c>
      <c r="X36" s="8" t="str">
        <f t="shared" ca="1" si="10"/>
        <v>なし</v>
      </c>
      <c r="Y36" s="8" t="str">
        <f t="shared" ca="1" si="10"/>
        <v>なし</v>
      </c>
      <c r="Z36" s="8" t="str">
        <f t="shared" ca="1" si="10"/>
        <v>なし</v>
      </c>
      <c r="AA36" s="8" t="str">
        <f t="shared" ca="1" si="10"/>
        <v>なし</v>
      </c>
      <c r="AB36" s="8" t="str">
        <f t="shared" ca="1" si="10"/>
        <v>なし</v>
      </c>
      <c r="AC36" s="44"/>
      <c r="AD36" s="266" t="str">
        <f t="array" aca="1" ref="AD36" ca="1">_xlfn.IFNA(INDEX($X$35:$X$50,MATCH(0,COUNTIF($AD$35:AD35,$X$35:$X$50),0)),"")</f>
        <v/>
      </c>
    </row>
    <row r="37" spans="3:30" ht="16.5" customHeight="1">
      <c r="C37" s="466"/>
      <c r="D37" s="471"/>
      <c r="E37" s="479"/>
      <c r="F37" s="470" t="s">
        <v>61</v>
      </c>
      <c r="G37" s="105" t="s">
        <v>131</v>
      </c>
      <c r="H37" s="454" t="s">
        <v>19</v>
      </c>
      <c r="I37" s="445"/>
      <c r="J37" s="445"/>
      <c r="K37" s="445"/>
      <c r="O37" s="8" t="str">
        <f t="shared" ca="1" si="8"/>
        <v>事業所②</v>
      </c>
      <c r="P37" s="8" t="str">
        <f t="shared" ca="1" si="9"/>
        <v>なし</v>
      </c>
      <c r="Q37" s="8" t="str">
        <f t="shared" ca="1" si="9"/>
        <v>なし</v>
      </c>
      <c r="R37" s="8" t="str">
        <f t="shared" ca="1" si="9"/>
        <v>なし</v>
      </c>
      <c r="S37" s="8" t="str">
        <f t="shared" ca="1" si="9"/>
        <v>なし</v>
      </c>
      <c r="T37" s="8" t="str">
        <f t="shared" ca="1" si="9"/>
        <v>なし</v>
      </c>
      <c r="U37" s="44"/>
      <c r="V37" s="266" t="str">
        <f t="array" aca="1" ref="V37" ca="1">_xlfn.IFNA(INDEX($P$35:$P$50,MATCH(0,COUNTIF($V$35:V36,$P$35:$P$50),0)),"")</f>
        <v/>
      </c>
      <c r="X37" s="8" t="str">
        <f t="shared" ca="1" si="10"/>
        <v>なし</v>
      </c>
      <c r="Y37" s="8" t="str">
        <f t="shared" ca="1" si="10"/>
        <v>なし</v>
      </c>
      <c r="Z37" s="8" t="str">
        <f t="shared" ca="1" si="10"/>
        <v>なし</v>
      </c>
      <c r="AA37" s="8" t="str">
        <f t="shared" ca="1" si="10"/>
        <v>なし</v>
      </c>
      <c r="AB37" s="8" t="str">
        <f t="shared" ca="1" si="10"/>
        <v>なし</v>
      </c>
      <c r="AC37" s="44"/>
      <c r="AD37" s="266" t="str">
        <f t="array" aca="1" ref="AD37" ca="1">_xlfn.IFNA(INDEX($X$35:$X$50,MATCH(0,COUNTIF($AD$35:AD36,$X$35:$X$50),0)),"")</f>
        <v/>
      </c>
    </row>
    <row r="38" spans="3:30" ht="16.5" customHeight="1">
      <c r="C38" s="466"/>
      <c r="D38" s="471"/>
      <c r="E38" s="480"/>
      <c r="F38" s="472"/>
      <c r="G38" s="294" t="s">
        <v>2307</v>
      </c>
      <c r="H38" s="455"/>
      <c r="I38" s="446"/>
      <c r="J38" s="446"/>
      <c r="K38" s="446"/>
      <c r="O38" s="8" t="str">
        <f t="shared" ca="1" si="8"/>
        <v>事業所③</v>
      </c>
      <c r="P38" s="8" t="str">
        <f t="shared" ca="1" si="9"/>
        <v>なし</v>
      </c>
      <c r="Q38" s="8" t="str">
        <f t="shared" ca="1" si="9"/>
        <v>なし</v>
      </c>
      <c r="R38" s="8" t="str">
        <f t="shared" ca="1" si="9"/>
        <v>なし</v>
      </c>
      <c r="S38" s="8" t="str">
        <f t="shared" ca="1" si="9"/>
        <v>なし</v>
      </c>
      <c r="T38" s="8" t="str">
        <f t="shared" ca="1" si="9"/>
        <v>なし</v>
      </c>
      <c r="U38" s="44"/>
      <c r="V38" s="266" t="str">
        <f t="array" aca="1" ref="V38" ca="1">_xlfn.IFNA(INDEX($P$35:$P$50,MATCH(0,COUNTIF($V$35:V37,$P$35:$P$50),0)),"")</f>
        <v/>
      </c>
      <c r="X38" s="8" t="str">
        <f t="shared" ca="1" si="10"/>
        <v>なし</v>
      </c>
      <c r="Y38" s="8" t="str">
        <f t="shared" ca="1" si="10"/>
        <v>なし</v>
      </c>
      <c r="Z38" s="8" t="str">
        <f t="shared" ca="1" si="10"/>
        <v>なし</v>
      </c>
      <c r="AA38" s="8" t="str">
        <f t="shared" ca="1" si="10"/>
        <v>なし</v>
      </c>
      <c r="AB38" s="8" t="str">
        <f t="shared" ca="1" si="10"/>
        <v>なし</v>
      </c>
      <c r="AC38" s="44"/>
      <c r="AD38" s="266" t="str">
        <f t="array" aca="1" ref="AD38" ca="1">_xlfn.IFNA(INDEX($X$35:$X$50,MATCH(0,COUNTIF($AD$35:AD37,$X$35:$X$50),0)),"")</f>
        <v/>
      </c>
    </row>
    <row r="39" spans="3:30" ht="16.5" customHeight="1">
      <c r="C39" s="466"/>
      <c r="D39" s="471"/>
      <c r="E39" s="473" t="s">
        <v>0</v>
      </c>
      <c r="F39" s="474"/>
      <c r="G39" s="105" t="s">
        <v>131</v>
      </c>
      <c r="H39" s="454" t="s">
        <v>19</v>
      </c>
      <c r="I39" s="443" t="str">
        <f>IF(SUM(原油換算500kL未満の事業所:最終シート!I41)=0,"",SUM(原油換算500kL未満の事業所:最終シート!I41))</f>
        <v/>
      </c>
      <c r="J39" s="443" t="str">
        <f>IF(SUM(原油換算500kL未満の事業所:最終シート!J41)=0,"",SUM(原油換算500kL未満の事業所:最終シート!J41))</f>
        <v/>
      </c>
      <c r="K39" s="443" t="str">
        <f>IF(SUM(原油換算500kL未満の事業所:最終シート!K41)=0,"",SUM(原油換算500kL未満の事業所:最終シート!K41))</f>
        <v/>
      </c>
      <c r="O39" s="8" t="str">
        <f t="shared" ca="1" si="8"/>
        <v>事業所④</v>
      </c>
      <c r="P39" s="8" t="str">
        <f t="shared" ca="1" si="9"/>
        <v>なし</v>
      </c>
      <c r="Q39" s="8" t="str">
        <f t="shared" ca="1" si="9"/>
        <v>なし</v>
      </c>
      <c r="R39" s="8" t="str">
        <f t="shared" ca="1" si="9"/>
        <v>なし</v>
      </c>
      <c r="S39" s="8" t="str">
        <f t="shared" ca="1" si="9"/>
        <v>なし</v>
      </c>
      <c r="T39" s="8" t="str">
        <f t="shared" ca="1" si="9"/>
        <v>なし</v>
      </c>
      <c r="U39" s="44"/>
      <c r="V39" s="266" t="str">
        <f t="array" aca="1" ref="V39" ca="1">_xlfn.IFNA(INDEX($P$35:$P$50,MATCH(0,COUNTIF($V$35:V38,$P$35:$P$50),0)),"")</f>
        <v/>
      </c>
      <c r="X39" s="8" t="str">
        <f t="shared" ca="1" si="10"/>
        <v>なし</v>
      </c>
      <c r="Y39" s="8" t="str">
        <f t="shared" ca="1" si="10"/>
        <v>なし</v>
      </c>
      <c r="Z39" s="8" t="str">
        <f t="shared" ca="1" si="10"/>
        <v>なし</v>
      </c>
      <c r="AA39" s="8" t="str">
        <f t="shared" ca="1" si="10"/>
        <v>なし</v>
      </c>
      <c r="AB39" s="8" t="str">
        <f t="shared" ca="1" si="10"/>
        <v>なし</v>
      </c>
      <c r="AC39" s="44"/>
      <c r="AD39" s="266" t="str">
        <f t="array" aca="1" ref="AD39" ca="1">_xlfn.IFNA(INDEX($X$35:$X$50,MATCH(0,COUNTIF($AD$35:AD38,$X$35:$X$50),0)),"")</f>
        <v/>
      </c>
    </row>
    <row r="40" spans="3:30" ht="16.5" customHeight="1">
      <c r="C40" s="466"/>
      <c r="D40" s="472"/>
      <c r="E40" s="475"/>
      <c r="F40" s="476"/>
      <c r="G40" s="106" t="str">
        <f ca="1">IF(X31="","（　　　　　　）","（"&amp;X31&amp;"）")</f>
        <v>（　　　　　　）</v>
      </c>
      <c r="H40" s="455"/>
      <c r="I40" s="444"/>
      <c r="J40" s="444"/>
      <c r="K40" s="444"/>
      <c r="O40" s="8" t="str">
        <f t="shared" ca="1" si="8"/>
        <v>事業所⑤</v>
      </c>
      <c r="P40" s="8" t="str">
        <f t="shared" ca="1" si="9"/>
        <v>なし</v>
      </c>
      <c r="Q40" s="8" t="str">
        <f t="shared" ca="1" si="9"/>
        <v>なし</v>
      </c>
      <c r="R40" s="8" t="str">
        <f t="shared" ca="1" si="9"/>
        <v>なし</v>
      </c>
      <c r="S40" s="8" t="str">
        <f t="shared" ca="1" si="9"/>
        <v>なし</v>
      </c>
      <c r="T40" s="8" t="str">
        <f t="shared" ca="1" si="9"/>
        <v>なし</v>
      </c>
      <c r="U40" s="44"/>
      <c r="V40" s="266" t="str">
        <f t="array" aca="1" ref="V40" ca="1">_xlfn.IFNA(INDEX($P$35:$P$50,MATCH(0,COUNTIF($V$35:V39,$P$35:$P$50),0)),"")</f>
        <v/>
      </c>
      <c r="X40" s="8" t="str">
        <f t="shared" ca="1" si="10"/>
        <v>なし</v>
      </c>
      <c r="Y40" s="8" t="str">
        <f t="shared" ca="1" si="10"/>
        <v>なし</v>
      </c>
      <c r="Z40" s="8" t="str">
        <f t="shared" ca="1" si="10"/>
        <v>なし</v>
      </c>
      <c r="AA40" s="8" t="str">
        <f t="shared" ca="1" si="10"/>
        <v>なし</v>
      </c>
      <c r="AB40" s="8" t="str">
        <f t="shared" ca="1" si="10"/>
        <v>なし</v>
      </c>
      <c r="AC40" s="45"/>
      <c r="AD40" s="266" t="str">
        <f t="array" aca="1" ref="AD40" ca="1">_xlfn.IFNA(INDEX($X$35:$X$50,MATCH(0,COUNTIF($AD$35:AD39,$X$35:$X$50),0)),"")</f>
        <v/>
      </c>
    </row>
    <row r="41" spans="3:30" ht="12.75" customHeight="1">
      <c r="C41" s="466"/>
      <c r="D41" s="456" t="s">
        <v>24</v>
      </c>
      <c r="E41" s="456"/>
      <c r="F41" s="456"/>
      <c r="G41" s="456"/>
      <c r="H41" s="111" t="s">
        <v>14</v>
      </c>
      <c r="I41" s="111" t="s">
        <v>14</v>
      </c>
      <c r="J41" s="101" t="str">
        <f>IF(SUM(J30:J40)=0,"",SUM(J30:J40))</f>
        <v/>
      </c>
      <c r="K41" s="101" t="str">
        <f>IF(SUM(K30:K40)=0,"",SUM(K30:K40))</f>
        <v/>
      </c>
      <c r="O41" s="8" t="str">
        <f t="shared" ca="1" si="8"/>
        <v>事業所⑥</v>
      </c>
      <c r="P41" s="8" t="str">
        <f t="shared" ca="1" si="9"/>
        <v>なし</v>
      </c>
      <c r="Q41" s="8" t="str">
        <f t="shared" ca="1" si="9"/>
        <v>なし</v>
      </c>
      <c r="R41" s="8" t="str">
        <f t="shared" ca="1" si="9"/>
        <v>なし</v>
      </c>
      <c r="S41" s="8" t="str">
        <f t="shared" ca="1" si="9"/>
        <v>なし</v>
      </c>
      <c r="T41" s="8" t="str">
        <f t="shared" ca="1" si="9"/>
        <v>なし</v>
      </c>
      <c r="U41" s="44"/>
      <c r="V41" s="266" t="str">
        <f t="array" aca="1" ref="V41" ca="1">_xlfn.IFNA(INDEX($P$35:$P$50,MATCH(0,COUNTIF($V$35:V40,$P$35:$P$50),0)),"")</f>
        <v/>
      </c>
      <c r="X41" s="8" t="str">
        <f t="shared" ca="1" si="10"/>
        <v>なし</v>
      </c>
      <c r="Y41" s="8" t="str">
        <f t="shared" ca="1" si="10"/>
        <v>なし</v>
      </c>
      <c r="Z41" s="8" t="str">
        <f t="shared" ca="1" si="10"/>
        <v>なし</v>
      </c>
      <c r="AA41" s="8" t="str">
        <f t="shared" ca="1" si="10"/>
        <v>なし</v>
      </c>
      <c r="AB41" s="8" t="str">
        <f t="shared" ca="1" si="10"/>
        <v>なし</v>
      </c>
      <c r="AC41" s="44"/>
      <c r="AD41" s="266" t="str">
        <f t="array" aca="1" ref="AD41" ca="1">_xlfn.IFNA(INDEX($X$35:$X$50,MATCH(0,COUNTIF($AD$35:AD40,$X$35:$X$50),0)),"")</f>
        <v/>
      </c>
    </row>
    <row r="42" spans="3:30" ht="12.75" customHeight="1">
      <c r="C42" s="466"/>
      <c r="D42" s="456" t="s">
        <v>47</v>
      </c>
      <c r="E42" s="456"/>
      <c r="F42" s="456"/>
      <c r="G42" s="456"/>
      <c r="H42" s="82" t="s">
        <v>29</v>
      </c>
      <c r="I42" s="82" t="s">
        <v>30</v>
      </c>
      <c r="J42" s="82" t="s">
        <v>31</v>
      </c>
      <c r="K42" s="82" t="s">
        <v>11</v>
      </c>
      <c r="O42" s="8" t="str">
        <f t="shared" ca="1" si="8"/>
        <v>事業所⑦</v>
      </c>
      <c r="P42" s="8" t="str">
        <f t="shared" ca="1" si="9"/>
        <v>なし</v>
      </c>
      <c r="Q42" s="8" t="str">
        <f t="shared" ca="1" si="9"/>
        <v>なし</v>
      </c>
      <c r="R42" s="8" t="str">
        <f t="shared" ca="1" si="9"/>
        <v>なし</v>
      </c>
      <c r="S42" s="8" t="str">
        <f t="shared" ca="1" si="9"/>
        <v>なし</v>
      </c>
      <c r="T42" s="8" t="str">
        <f t="shared" ca="1" si="9"/>
        <v>なし</v>
      </c>
      <c r="U42" s="44"/>
      <c r="V42" s="266" t="str">
        <f t="array" aca="1" ref="V42" ca="1">_xlfn.IFNA(INDEX($P$35:$P$50,MATCH(0,COUNTIF($V$35:V41,$P$35:$P$50),0)),"")</f>
        <v/>
      </c>
      <c r="X42" s="8" t="str">
        <f t="shared" ca="1" si="10"/>
        <v>なし</v>
      </c>
      <c r="Y42" s="8" t="str">
        <f t="shared" ca="1" si="10"/>
        <v>なし</v>
      </c>
      <c r="Z42" s="8" t="str">
        <f t="shared" ca="1" si="10"/>
        <v>なし</v>
      </c>
      <c r="AA42" s="8" t="str">
        <f t="shared" ca="1" si="10"/>
        <v>なし</v>
      </c>
      <c r="AB42" s="8" t="str">
        <f t="shared" ca="1" si="10"/>
        <v>なし</v>
      </c>
      <c r="AC42" s="44"/>
      <c r="AD42" s="266" t="str">
        <f t="array" aca="1" ref="AD42" ca="1">_xlfn.IFNA(INDEX($X$35:$X$50,MATCH(0,COUNTIF($AD$35:AD41,$X$35:$X$50),0)),"")</f>
        <v/>
      </c>
    </row>
    <row r="43" spans="3:30" ht="12.75" customHeight="1">
      <c r="C43" s="466"/>
      <c r="D43" s="456"/>
      <c r="E43" s="456"/>
      <c r="F43" s="456"/>
      <c r="G43" s="456"/>
      <c r="H43" s="270" t="str">
        <f>IF(SUM(原油換算500kL未満の事業所:最終シート!H45)=0,"",SUM(原油換算500kL未満の事業所:最終シート!H45))</f>
        <v/>
      </c>
      <c r="I43" s="270" t="str">
        <f>IF(SUM(原油換算500kL未満の事業所:最終シート!I45)=0,"",SUM(原油換算500kL未満の事業所:最終シート!I45))</f>
        <v/>
      </c>
      <c r="J43" s="270" t="str">
        <f>IF(SUM(原油換算500kL未満の事業所:最終シート!J45)=0,"",SUM(原油換算500kL未満の事業所:最終シート!J45))</f>
        <v/>
      </c>
      <c r="K43" s="270" t="str">
        <f>IF(SUM(原油換算500kL未満の事業所:最終シート!K45)=0,"",SUM(原油換算500kL未満の事業所:最終シート!K45))</f>
        <v/>
      </c>
      <c r="O43" s="8" t="str">
        <f t="shared" ca="1" si="8"/>
        <v>事業所⑧</v>
      </c>
      <c r="P43" s="8" t="str">
        <f t="shared" ca="1" si="9"/>
        <v>なし</v>
      </c>
      <c r="Q43" s="8" t="str">
        <f t="shared" ca="1" si="9"/>
        <v>なし</v>
      </c>
      <c r="R43" s="8" t="str">
        <f t="shared" ca="1" si="9"/>
        <v>なし</v>
      </c>
      <c r="S43" s="8" t="str">
        <f t="shared" ca="1" si="9"/>
        <v>なし</v>
      </c>
      <c r="T43" s="8" t="str">
        <f t="shared" ca="1" si="9"/>
        <v>なし</v>
      </c>
      <c r="U43" s="44"/>
      <c r="V43" s="266" t="str">
        <f t="array" aca="1" ref="V43" ca="1">_xlfn.IFNA(INDEX($P$35:$P$50,MATCH(0,COUNTIF($V$35:V42,$P$35:$P$50),0)),"")</f>
        <v/>
      </c>
      <c r="X43" s="8" t="str">
        <f t="shared" ca="1" si="10"/>
        <v>なし</v>
      </c>
      <c r="Y43" s="8" t="str">
        <f t="shared" ca="1" si="10"/>
        <v>なし</v>
      </c>
      <c r="Z43" s="8" t="str">
        <f t="shared" ca="1" si="10"/>
        <v>なし</v>
      </c>
      <c r="AA43" s="8" t="str">
        <f t="shared" ca="1" si="10"/>
        <v>なし</v>
      </c>
      <c r="AB43" s="8" t="str">
        <f t="shared" ca="1" si="10"/>
        <v>なし</v>
      </c>
      <c r="AC43" s="44"/>
      <c r="AD43" s="266" t="str">
        <f t="array" aca="1" ref="AD43" ca="1">_xlfn.IFNA(INDEX($X$35:$X$50,MATCH(0,COUNTIF($AD$35:AD42,$X$35:$X$50),0)),"")</f>
        <v/>
      </c>
    </row>
    <row r="44" spans="3:30" ht="12.75" customHeight="1">
      <c r="C44" s="466"/>
      <c r="D44" s="477" t="s">
        <v>163</v>
      </c>
      <c r="E44" s="477"/>
      <c r="F44" s="477"/>
      <c r="G44" s="477"/>
      <c r="H44" s="456" t="s">
        <v>58</v>
      </c>
      <c r="I44" s="456"/>
      <c r="J44" s="456" t="s">
        <v>162</v>
      </c>
      <c r="K44" s="456"/>
      <c r="O44" s="8" t="str">
        <f t="shared" ca="1" si="8"/>
        <v>事業所⑨</v>
      </c>
      <c r="P44" s="8" t="str">
        <f t="shared" ca="1" si="9"/>
        <v>なし</v>
      </c>
      <c r="Q44" s="8" t="str">
        <f t="shared" ca="1" si="9"/>
        <v>なし</v>
      </c>
      <c r="R44" s="8" t="str">
        <f t="shared" ca="1" si="9"/>
        <v>なし</v>
      </c>
      <c r="S44" s="8" t="str">
        <f t="shared" ca="1" si="9"/>
        <v>なし</v>
      </c>
      <c r="T44" s="8" t="str">
        <f t="shared" ca="1" si="9"/>
        <v>なし</v>
      </c>
      <c r="U44" s="44"/>
      <c r="V44" s="266" t="str">
        <f t="array" aca="1" ref="V44" ca="1">_xlfn.IFNA(INDEX($P$35:$P$50,MATCH(0,COUNTIF($V$35:V43,$P$35:$P$50),0)),"")</f>
        <v/>
      </c>
      <c r="X44" s="8" t="str">
        <f t="shared" ca="1" si="10"/>
        <v>なし</v>
      </c>
      <c r="Y44" s="8" t="str">
        <f t="shared" ca="1" si="10"/>
        <v>なし</v>
      </c>
      <c r="Z44" s="8" t="str">
        <f t="shared" ca="1" si="10"/>
        <v>なし</v>
      </c>
      <c r="AA44" s="8" t="str">
        <f t="shared" ca="1" si="10"/>
        <v>なし</v>
      </c>
      <c r="AB44" s="8" t="str">
        <f t="shared" ca="1" si="10"/>
        <v>なし</v>
      </c>
      <c r="AC44" s="44"/>
      <c r="AD44" s="266" t="str">
        <f t="array" aca="1" ref="AD44" ca="1">_xlfn.IFNA(INDEX($X$35:$X$50,MATCH(0,COUNTIF($AD$35:AD43,$X$35:$X$50),0)),"")</f>
        <v/>
      </c>
    </row>
    <row r="45" spans="3:30" ht="12.75" customHeight="1">
      <c r="C45" s="466"/>
      <c r="D45" s="477"/>
      <c r="E45" s="477"/>
      <c r="F45" s="477"/>
      <c r="G45" s="477"/>
      <c r="H45" s="453" t="str">
        <f>IF(SUM(原油換算500kL未満の事業所:最終シート!H47)=0,"",SUM(原油換算500kL未満の事業所:最終シート!H47))</f>
        <v/>
      </c>
      <c r="I45" s="453"/>
      <c r="J45" s="453" t="str">
        <f>IF(SUM(原油換算500kL未満の事業所:最終シート!J47)=0,"",SUM(原油換算500kL未満の事業所:最終シート!J47))</f>
        <v/>
      </c>
      <c r="K45" s="453"/>
      <c r="O45" s="8" t="str">
        <f t="shared" ca="1" si="8"/>
        <v>事業所⑩</v>
      </c>
      <c r="P45" s="8" t="str">
        <f t="shared" ref="P45:T50" ca="1" si="11">IF(ISERROR(INDIRECT("'" &amp; $O45 &amp; "'!" &amp; P$34,TRUE)),"",IF(INDIRECT("'" &amp; $O45 &amp; "'!" &amp; P$34,TRUE)="","なし",INDIRECT("'" &amp; $O45 &amp; "'!" &amp; P$34,TRUE)))</f>
        <v>なし</v>
      </c>
      <c r="Q45" s="8" t="str">
        <f t="shared" ca="1" si="11"/>
        <v>なし</v>
      </c>
      <c r="R45" s="8" t="str">
        <f t="shared" ca="1" si="11"/>
        <v>なし</v>
      </c>
      <c r="S45" s="8" t="str">
        <f t="shared" ca="1" si="11"/>
        <v>なし</v>
      </c>
      <c r="T45" s="8" t="str">
        <f t="shared" ca="1" si="11"/>
        <v>なし</v>
      </c>
      <c r="U45" s="44"/>
      <c r="V45" s="266" t="str">
        <f t="array" aca="1" ref="V45" ca="1">_xlfn.IFNA(INDEX($P$35:$P$50,MATCH(0,COUNTIF($V$35:V44,$P$35:$P$50),0)),"")</f>
        <v/>
      </c>
      <c r="X45" s="8" t="str">
        <f t="shared" ref="X45:AB50" ca="1" si="12">IF(ISERROR(INDIRECT("'" &amp; $O45 &amp; "'!" &amp; X$34,TRUE)),"",IF(INDIRECT("'" &amp; $O45 &amp; "'!" &amp; X$34,TRUE)="","なし",INDIRECT("'" &amp; $O45 &amp; "'!" &amp; X$34,TRUE)))</f>
        <v>なし</v>
      </c>
      <c r="Y45" s="8" t="str">
        <f t="shared" ca="1" si="12"/>
        <v>なし</v>
      </c>
      <c r="Z45" s="8" t="str">
        <f t="shared" ca="1" si="12"/>
        <v>なし</v>
      </c>
      <c r="AA45" s="8" t="str">
        <f t="shared" ca="1" si="12"/>
        <v>なし</v>
      </c>
      <c r="AB45" s="8" t="str">
        <f t="shared" ca="1" si="12"/>
        <v>なし</v>
      </c>
      <c r="AC45" s="45"/>
      <c r="AD45" s="266" t="str">
        <f t="array" aca="1" ref="AD45" ca="1">_xlfn.IFNA(INDEX($X$35:$X$50,MATCH(0,COUNTIF($AD$35:AD44,$X$35:$X$50),0)),"")</f>
        <v/>
      </c>
    </row>
    <row r="46" spans="3:30" ht="12.75" customHeight="1" thickBot="1">
      <c r="C46" s="469"/>
      <c r="D46" s="452" t="s">
        <v>12</v>
      </c>
      <c r="E46" s="452"/>
      <c r="F46" s="452"/>
      <c r="G46" s="452"/>
      <c r="H46" s="112" t="s">
        <v>19</v>
      </c>
      <c r="I46" s="269" t="str">
        <f>IF(SUM(原油換算500kL未満の事業所:最終シート!I48)=0,"",SUM(原油換算500kL未満の事業所:最終シート!I48))</f>
        <v/>
      </c>
      <c r="J46" s="112" t="s">
        <v>14</v>
      </c>
      <c r="K46" s="112" t="s">
        <v>14</v>
      </c>
      <c r="O46" s="8" t="str">
        <f t="shared" ca="1" si="8"/>
        <v>事業所⑪</v>
      </c>
      <c r="P46" s="8" t="str">
        <f t="shared" ca="1" si="11"/>
        <v>なし</v>
      </c>
      <c r="Q46" s="8" t="str">
        <f t="shared" ca="1" si="11"/>
        <v>なし</v>
      </c>
      <c r="R46" s="8" t="str">
        <f t="shared" ca="1" si="11"/>
        <v>なし</v>
      </c>
      <c r="S46" s="8" t="str">
        <f t="shared" ca="1" si="11"/>
        <v>なし</v>
      </c>
      <c r="T46" s="8" t="str">
        <f t="shared" ca="1" si="11"/>
        <v>なし</v>
      </c>
      <c r="U46" s="44"/>
      <c r="V46" s="266" t="str">
        <f t="array" aca="1" ref="V46" ca="1">_xlfn.IFNA(INDEX($P$35:$P$50,MATCH(0,COUNTIF($V$35:V45,$P$35:$P$50),0)),"")</f>
        <v/>
      </c>
      <c r="X46" s="8" t="str">
        <f t="shared" ca="1" si="12"/>
        <v>なし</v>
      </c>
      <c r="Y46" s="8" t="str">
        <f t="shared" ca="1" si="12"/>
        <v>なし</v>
      </c>
      <c r="Z46" s="8" t="str">
        <f t="shared" ca="1" si="12"/>
        <v>なし</v>
      </c>
      <c r="AA46" s="8" t="str">
        <f t="shared" ca="1" si="12"/>
        <v>なし</v>
      </c>
      <c r="AB46" s="8" t="str">
        <f t="shared" ca="1" si="12"/>
        <v>なし</v>
      </c>
      <c r="AC46" s="44"/>
      <c r="AD46" s="266" t="str">
        <f t="array" aca="1" ref="AD46" ca="1">_xlfn.IFNA(INDEX($X$35:$X$50,MATCH(0,COUNTIF($AD$35:AD45,$X$35:$X$50),0)),"")</f>
        <v/>
      </c>
    </row>
    <row r="47" spans="3:30" ht="12.75" customHeight="1" thickTop="1">
      <c r="C47" s="465" t="s">
        <v>32</v>
      </c>
      <c r="D47" s="455" t="s">
        <v>20</v>
      </c>
      <c r="E47" s="455"/>
      <c r="F47" s="455"/>
      <c r="G47" s="455"/>
      <c r="H47" s="111" t="s">
        <v>6</v>
      </c>
      <c r="I47" s="111" t="s">
        <v>21</v>
      </c>
      <c r="J47" s="467" t="s">
        <v>499</v>
      </c>
      <c r="K47" s="467"/>
      <c r="O47" s="8" t="str">
        <f t="shared" ca="1" si="8"/>
        <v>事業所⑫</v>
      </c>
      <c r="P47" s="8" t="str">
        <f t="shared" ca="1" si="11"/>
        <v>なし</v>
      </c>
      <c r="Q47" s="8" t="str">
        <f t="shared" ca="1" si="11"/>
        <v>なし</v>
      </c>
      <c r="R47" s="8" t="str">
        <f t="shared" ca="1" si="11"/>
        <v>なし</v>
      </c>
      <c r="S47" s="8" t="str">
        <f t="shared" ca="1" si="11"/>
        <v>なし</v>
      </c>
      <c r="T47" s="8" t="str">
        <f t="shared" ca="1" si="11"/>
        <v>なし</v>
      </c>
      <c r="U47" s="44"/>
      <c r="V47" s="266" t="str">
        <f t="array" aca="1" ref="V47" ca="1">_xlfn.IFNA(INDEX($P$35:$P$50,MATCH(0,COUNTIF($V$35:V46,$P$35:$P$50),0)),"")</f>
        <v/>
      </c>
      <c r="X47" s="8" t="str">
        <f t="shared" ca="1" si="12"/>
        <v>なし</v>
      </c>
      <c r="Y47" s="8" t="str">
        <f t="shared" ca="1" si="12"/>
        <v>なし</v>
      </c>
      <c r="Z47" s="8" t="str">
        <f t="shared" ca="1" si="12"/>
        <v>なし</v>
      </c>
      <c r="AA47" s="8" t="str">
        <f t="shared" ca="1" si="12"/>
        <v>なし</v>
      </c>
      <c r="AB47" s="8" t="str">
        <f t="shared" ca="1" si="12"/>
        <v>なし</v>
      </c>
      <c r="AC47" s="44"/>
      <c r="AD47" s="266" t="str">
        <f t="array" aca="1" ref="AD47" ca="1">_xlfn.IFNA(INDEX($X$35:$X$50,MATCH(0,COUNTIF($AD$35:AD46,$X$35:$X$50),0)),"")</f>
        <v/>
      </c>
    </row>
    <row r="48" spans="3:30" ht="10.5" customHeight="1">
      <c r="C48" s="466"/>
      <c r="D48" s="456" t="s">
        <v>45</v>
      </c>
      <c r="E48" s="456"/>
      <c r="F48" s="456"/>
      <c r="G48" s="456"/>
      <c r="H48" s="82" t="s">
        <v>33</v>
      </c>
      <c r="I48" s="373" t="str">
        <f>IF(SUM(原油換算500kL未満の事業所:最終シート!I50)=0,"",SUM(原油換算500kL未満の事業所:最終シート!I50))</f>
        <v/>
      </c>
      <c r="J48" s="450" t="str">
        <f>IF(SUM(原油換算500kL未満の事業所:最終シート!J50)=0,"",SUM(原油換算500kL未満の事業所:最終シート!J50))</f>
        <v/>
      </c>
      <c r="K48" s="451"/>
      <c r="O48" s="8" t="str">
        <f t="shared" ca="1" si="8"/>
        <v>事業所⑬</v>
      </c>
      <c r="P48" s="8" t="str">
        <f t="shared" ca="1" si="11"/>
        <v>なし</v>
      </c>
      <c r="Q48" s="8" t="str">
        <f t="shared" ca="1" si="11"/>
        <v>なし</v>
      </c>
      <c r="R48" s="8" t="str">
        <f t="shared" ca="1" si="11"/>
        <v>なし</v>
      </c>
      <c r="S48" s="8" t="str">
        <f t="shared" ca="1" si="11"/>
        <v>なし</v>
      </c>
      <c r="T48" s="8" t="str">
        <f t="shared" ca="1" si="11"/>
        <v>なし</v>
      </c>
      <c r="U48" s="44"/>
      <c r="V48" s="266" t="str">
        <f t="array" aca="1" ref="V48" ca="1">_xlfn.IFNA(INDEX($P$35:$P$50,MATCH(0,COUNTIF($V$35:V47,$P$35:$P$50),0)),"")</f>
        <v/>
      </c>
      <c r="X48" s="8" t="str">
        <f t="shared" ca="1" si="12"/>
        <v>なし</v>
      </c>
      <c r="Y48" s="8" t="str">
        <f t="shared" ca="1" si="12"/>
        <v>なし</v>
      </c>
      <c r="Z48" s="8" t="str">
        <f t="shared" ca="1" si="12"/>
        <v>なし</v>
      </c>
      <c r="AA48" s="8" t="str">
        <f t="shared" ca="1" si="12"/>
        <v>なし</v>
      </c>
      <c r="AB48" s="8" t="str">
        <f t="shared" ca="1" si="12"/>
        <v>なし</v>
      </c>
      <c r="AC48" s="44"/>
      <c r="AD48" s="266" t="str">
        <f t="array" aca="1" ref="AD48" ca="1">_xlfn.IFNA(INDEX($X$35:$X$50,MATCH(0,COUNTIF($AD$35:AD47,$X$35:$X$50),0)),"")</f>
        <v/>
      </c>
    </row>
    <row r="49" spans="3:30" ht="10.5" customHeight="1">
      <c r="C49" s="466"/>
      <c r="D49" s="456" t="s">
        <v>46</v>
      </c>
      <c r="E49" s="456"/>
      <c r="F49" s="456"/>
      <c r="G49" s="456"/>
      <c r="H49" s="82" t="s">
        <v>33</v>
      </c>
      <c r="I49" s="373" t="str">
        <f>IF(SUM(原油換算500kL未満の事業所:最終シート!I51)=0,"",SUM(原油換算500kL未満の事業所:最終シート!I51))</f>
        <v/>
      </c>
      <c r="J49" s="450" t="str">
        <f>IF(SUM(原油換算500kL未満の事業所:最終シート!J51)=0,"",SUM(原油換算500kL未満の事業所:最終シート!J51))</f>
        <v/>
      </c>
      <c r="K49" s="451"/>
      <c r="O49" s="8" t="str">
        <f t="shared" ca="1" si="8"/>
        <v>事業所⑭</v>
      </c>
      <c r="P49" s="8" t="str">
        <f t="shared" ca="1" si="11"/>
        <v>なし</v>
      </c>
      <c r="Q49" s="8" t="str">
        <f t="shared" ca="1" si="11"/>
        <v>なし</v>
      </c>
      <c r="R49" s="8" t="str">
        <f t="shared" ca="1" si="11"/>
        <v>なし</v>
      </c>
      <c r="S49" s="8" t="str">
        <f t="shared" ca="1" si="11"/>
        <v>なし</v>
      </c>
      <c r="T49" s="8" t="str">
        <f t="shared" ca="1" si="11"/>
        <v>なし</v>
      </c>
      <c r="U49" s="44"/>
      <c r="V49" s="266" t="str">
        <f t="array" aca="1" ref="V49" ca="1">_xlfn.IFNA(INDEX($P$35:$P$50,MATCH(0,COUNTIF($V$35:V48,$P$35:$P$50),0)),"")</f>
        <v/>
      </c>
      <c r="X49" s="8" t="str">
        <f t="shared" ca="1" si="12"/>
        <v>なし</v>
      </c>
      <c r="Y49" s="8" t="str">
        <f t="shared" ca="1" si="12"/>
        <v>なし</v>
      </c>
      <c r="Z49" s="8" t="str">
        <f t="shared" ca="1" si="12"/>
        <v>なし</v>
      </c>
      <c r="AA49" s="8" t="str">
        <f t="shared" ca="1" si="12"/>
        <v>なし</v>
      </c>
      <c r="AB49" s="8" t="str">
        <f t="shared" ca="1" si="12"/>
        <v>なし</v>
      </c>
      <c r="AC49" s="44"/>
      <c r="AD49" s="266" t="str">
        <f t="array" aca="1" ref="AD49" ca="1">_xlfn.IFNA(INDEX($X$35:$X$50,MATCH(0,COUNTIF($AD$35:AD48,$X$35:$X$50),0)),"")</f>
        <v/>
      </c>
    </row>
    <row r="50" spans="3:30" ht="12" customHeight="1">
      <c r="C50" s="466"/>
      <c r="D50" s="456" t="s">
        <v>44</v>
      </c>
      <c r="E50" s="456"/>
      <c r="F50" s="456"/>
      <c r="G50" s="456"/>
      <c r="H50" s="82" t="s">
        <v>33</v>
      </c>
      <c r="I50" s="373" t="str">
        <f>IF(SUM(原油換算500kL未満の事業所:最終シート!I52)=0,"",SUM(原油換算500kL未満の事業所:最終シート!I52))</f>
        <v/>
      </c>
      <c r="J50" s="450" t="str">
        <f>IF(SUM(原油換算500kL未満の事業所:最終シート!J52)=0,"",SUM(原油換算500kL未満の事業所:最終シート!J52))</f>
        <v/>
      </c>
      <c r="K50" s="451"/>
      <c r="O50" s="8" t="str">
        <f t="shared" ca="1" si="8"/>
        <v>事業所⑮</v>
      </c>
      <c r="P50" s="8" t="str">
        <f t="shared" ca="1" si="11"/>
        <v>なし</v>
      </c>
      <c r="Q50" s="8" t="str">
        <f t="shared" ca="1" si="11"/>
        <v>なし</v>
      </c>
      <c r="R50" s="8" t="str">
        <f t="shared" ca="1" si="11"/>
        <v>なし</v>
      </c>
      <c r="S50" s="8" t="str">
        <f t="shared" ca="1" si="11"/>
        <v>なし</v>
      </c>
      <c r="T50" s="8" t="str">
        <f t="shared" ca="1" si="11"/>
        <v>なし</v>
      </c>
      <c r="U50" s="44"/>
      <c r="V50" s="266" t="str">
        <f t="array" aca="1" ref="V50" ca="1">_xlfn.IFNA(INDEX($P$35:$P$50,MATCH(0,COUNTIF($V$35:V49,$P$35:$P$50),0)),"")</f>
        <v/>
      </c>
      <c r="X50" s="8" t="str">
        <f t="shared" ca="1" si="12"/>
        <v>なし</v>
      </c>
      <c r="Y50" s="8" t="str">
        <f t="shared" ca="1" si="12"/>
        <v>なし</v>
      </c>
      <c r="Z50" s="8" t="str">
        <f t="shared" ca="1" si="12"/>
        <v>なし</v>
      </c>
      <c r="AA50" s="8" t="str">
        <f t="shared" ca="1" si="12"/>
        <v>なし</v>
      </c>
      <c r="AB50" s="8" t="str">
        <f t="shared" ca="1" si="12"/>
        <v>なし</v>
      </c>
      <c r="AC50" s="45"/>
      <c r="AD50" s="266" t="str">
        <f t="array" aca="1" ref="AD50" ca="1">_xlfn.IFNA(INDEX($X$35:$X$50,MATCH(0,COUNTIF($AD$35:AD49,$X$35:$X$50),0)),"")</f>
        <v/>
      </c>
    </row>
    <row r="51" spans="3:30" ht="12" customHeight="1">
      <c r="C51" s="466"/>
      <c r="D51" s="449" t="s">
        <v>43</v>
      </c>
      <c r="E51" s="449"/>
      <c r="F51" s="449"/>
      <c r="G51" s="449"/>
      <c r="H51" s="82" t="s">
        <v>33</v>
      </c>
      <c r="I51" s="373">
        <f>IF(SUM(原油換算500kL未満の事業所:最終シート!I53)=0,"",SUM(原油換算500kL未満の事業所:最終シート!I53))</f>
        <v>0.1</v>
      </c>
      <c r="J51" s="450">
        <f>IF(SUM(原油換算500kL未満の事業所:最終シート!J53)=0,"",SUM(原油換算500kL未満の事業所:最終シート!J53))</f>
        <v>920</v>
      </c>
      <c r="K51" s="451"/>
      <c r="AC51" s="2"/>
    </row>
    <row r="52" spans="3:30" ht="10.5" customHeight="1">
      <c r="C52" s="466"/>
      <c r="D52" s="449" t="s">
        <v>129</v>
      </c>
      <c r="E52" s="449"/>
      <c r="F52" s="449"/>
      <c r="G52" s="449"/>
      <c r="H52" s="82" t="s">
        <v>33</v>
      </c>
      <c r="I52" s="373">
        <f>IF(SUM(原油換算500kL未満の事業所:最終シート!I54)=0,"",SUM(原油換算500kL未満の事業所:最終シート!I54))</f>
        <v>0.1</v>
      </c>
      <c r="J52" s="450">
        <f>IF(SUM(原油換算500kL未満の事業所:最終シート!J54)=0,"",SUM(原油換算500kL未満の事業所:最終シート!J54))</f>
        <v>11.600000000000001</v>
      </c>
      <c r="K52" s="451"/>
    </row>
    <row r="53" spans="3:30" ht="10.5" customHeight="1">
      <c r="C53" s="466"/>
      <c r="D53" s="456" t="s">
        <v>42</v>
      </c>
      <c r="E53" s="456"/>
      <c r="F53" s="456"/>
      <c r="G53" s="456"/>
      <c r="H53" s="82" t="s">
        <v>33</v>
      </c>
      <c r="I53" s="373" t="str">
        <f>IF(SUM(原油換算500kL未満の事業所:最終シート!I55)=0,"",SUM(原油換算500kL未満の事業所:最終シート!I55))</f>
        <v/>
      </c>
      <c r="J53" s="450" t="str">
        <f>IF(SUM(原油換算500kL未満の事業所:最終シート!J55)=0,"",SUM(原油換算500kL未満の事業所:最終シート!J55))</f>
        <v/>
      </c>
      <c r="K53" s="451"/>
    </row>
    <row r="54" spans="3:30" ht="10.5" customHeight="1">
      <c r="C54" s="466"/>
      <c r="D54" s="456" t="s">
        <v>57</v>
      </c>
      <c r="E54" s="456"/>
      <c r="F54" s="456"/>
      <c r="G54" s="456"/>
      <c r="H54" s="82" t="s">
        <v>33</v>
      </c>
      <c r="I54" s="373" t="str">
        <f>IF(SUM(原油換算500kL未満の事業所:最終シート!I56)=0,"",SUM(原油換算500kL未満の事業所:最終シート!I56))</f>
        <v/>
      </c>
      <c r="J54" s="450" t="str">
        <f>IF(SUM(原油換算500kL未満の事業所:最終シート!J56)=0,"",SUM(原油換算500kL未満の事業所:最終シート!J56))</f>
        <v/>
      </c>
      <c r="K54" s="451"/>
    </row>
    <row r="55" spans="3:30" ht="10.5" customHeight="1">
      <c r="C55" s="466"/>
      <c r="D55" s="456" t="s">
        <v>24</v>
      </c>
      <c r="E55" s="456"/>
      <c r="F55" s="456"/>
      <c r="G55" s="456"/>
      <c r="H55" s="111" t="s">
        <v>14</v>
      </c>
      <c r="I55" s="111" t="s">
        <v>14</v>
      </c>
      <c r="J55" s="448">
        <f>IF(SUM(J48:K54)=0,"",SUM(J48:K54))</f>
        <v>931.6</v>
      </c>
      <c r="K55" s="448"/>
    </row>
    <row r="56" spans="3:30" ht="15.75" customHeight="1">
      <c r="C56" s="466"/>
      <c r="D56" s="456" t="s">
        <v>34</v>
      </c>
      <c r="E56" s="456"/>
      <c r="F56" s="456"/>
      <c r="G56" s="456"/>
      <c r="H56" s="457"/>
      <c r="I56" s="458"/>
      <c r="J56" s="458"/>
      <c r="K56" s="459"/>
    </row>
    <row r="57" spans="3:30" ht="15.75" customHeight="1">
      <c r="C57" s="466"/>
      <c r="D57" s="456"/>
      <c r="E57" s="456"/>
      <c r="F57" s="456"/>
      <c r="G57" s="456"/>
      <c r="H57" s="460"/>
      <c r="I57" s="461"/>
      <c r="J57" s="461"/>
      <c r="K57" s="462"/>
    </row>
    <row r="58" spans="3:30" ht="10.5" customHeight="1">
      <c r="L58" s="150"/>
      <c r="M58" s="150"/>
    </row>
    <row r="59" spans="3:30" ht="13.5" customHeight="1">
      <c r="C59" s="149" t="s">
        <v>13</v>
      </c>
      <c r="D59" s="442" t="s">
        <v>35</v>
      </c>
      <c r="E59" s="442"/>
      <c r="F59" s="442"/>
      <c r="G59" s="442"/>
      <c r="H59" s="442"/>
      <c r="I59" s="442"/>
      <c r="J59" s="442"/>
      <c r="K59" s="442"/>
      <c r="L59" s="150"/>
      <c r="M59" s="150"/>
    </row>
    <row r="60" spans="3:30" ht="23.25" customHeight="1">
      <c r="C60" s="152" t="s">
        <v>37</v>
      </c>
      <c r="D60" s="442" t="s">
        <v>137</v>
      </c>
      <c r="E60" s="442"/>
      <c r="F60" s="442"/>
      <c r="G60" s="442"/>
      <c r="H60" s="442"/>
      <c r="I60" s="442"/>
      <c r="J60" s="442"/>
      <c r="K60" s="442"/>
      <c r="L60" s="150"/>
      <c r="M60" s="150"/>
    </row>
    <row r="61" spans="3:30" ht="42.75" customHeight="1">
      <c r="C61" s="152" t="s">
        <v>38</v>
      </c>
      <c r="D61" s="442" t="s">
        <v>164</v>
      </c>
      <c r="E61" s="442"/>
      <c r="F61" s="442"/>
      <c r="G61" s="442"/>
      <c r="H61" s="442"/>
      <c r="I61" s="442"/>
      <c r="J61" s="442"/>
      <c r="K61" s="442"/>
      <c r="L61" s="150"/>
      <c r="M61" s="150"/>
    </row>
    <row r="62" spans="3:30" ht="10.5" customHeight="1">
      <c r="C62" s="152" t="s">
        <v>39</v>
      </c>
      <c r="D62" s="447" t="s">
        <v>138</v>
      </c>
      <c r="E62" s="447"/>
      <c r="F62" s="447"/>
      <c r="G62" s="447"/>
      <c r="H62" s="447"/>
      <c r="I62" s="447"/>
      <c r="J62" s="447"/>
      <c r="K62" s="447"/>
      <c r="L62" s="153"/>
      <c r="M62" s="153"/>
    </row>
    <row r="63" spans="3:30" ht="10.5" customHeight="1">
      <c r="C63" s="152" t="s">
        <v>40</v>
      </c>
      <c r="D63" s="442" t="s">
        <v>139</v>
      </c>
      <c r="E63" s="442"/>
      <c r="F63" s="442"/>
      <c r="G63" s="442"/>
      <c r="H63" s="442"/>
      <c r="I63" s="442"/>
      <c r="J63" s="442"/>
      <c r="K63" s="442"/>
      <c r="L63" s="155"/>
      <c r="M63" s="155"/>
    </row>
    <row r="64" spans="3:30" ht="10.5" customHeight="1">
      <c r="C64" s="152" t="s">
        <v>41</v>
      </c>
      <c r="D64" s="442" t="s">
        <v>140</v>
      </c>
      <c r="E64" s="442"/>
      <c r="F64" s="442"/>
      <c r="G64" s="442"/>
      <c r="H64" s="442"/>
      <c r="I64" s="442"/>
      <c r="J64" s="442"/>
      <c r="K64" s="442"/>
      <c r="L64" s="155"/>
      <c r="M64" s="155"/>
    </row>
    <row r="65" spans="3:13" ht="10.5" customHeight="1">
      <c r="C65" s="152" t="s">
        <v>159</v>
      </c>
      <c r="D65" s="442" t="s">
        <v>141</v>
      </c>
      <c r="E65" s="442"/>
      <c r="F65" s="442"/>
      <c r="G65" s="442"/>
      <c r="H65" s="442"/>
      <c r="I65" s="442"/>
      <c r="J65" s="442"/>
      <c r="K65" s="442"/>
      <c r="L65" s="155"/>
      <c r="M65" s="155"/>
    </row>
    <row r="66" spans="3:13" ht="21" customHeight="1">
      <c r="C66" s="152" t="s">
        <v>160</v>
      </c>
      <c r="D66" s="442" t="s">
        <v>142</v>
      </c>
      <c r="E66" s="442"/>
      <c r="F66" s="442"/>
      <c r="G66" s="442"/>
      <c r="H66" s="442"/>
      <c r="I66" s="442"/>
      <c r="J66" s="442"/>
      <c r="K66" s="442"/>
      <c r="L66" s="155"/>
      <c r="M66" s="155"/>
    </row>
    <row r="67" spans="3:13" ht="10.5" customHeight="1">
      <c r="C67" s="152" t="s">
        <v>161</v>
      </c>
      <c r="D67" s="442" t="s">
        <v>143</v>
      </c>
      <c r="E67" s="442"/>
      <c r="F67" s="442"/>
      <c r="G67" s="442"/>
      <c r="H67" s="442"/>
      <c r="I67" s="442"/>
      <c r="J67" s="442"/>
      <c r="K67" s="442"/>
    </row>
  </sheetData>
  <sheetProtection algorithmName="SHA-512" hashValue="nQ/QgKZ8p2ZgbRwXd4/qSn5+sW4hkzNsk8T9jsUtMYzRsz9T8WuIigr9fSwCXCD5T97kFP4s3dOUa+fWyqAAOg==" saltValue="r6SZzEgG3n6t/9/cuKsF1w==" spinCount="100000" sheet="1" objects="1" scenarios="1" selectLockedCells="1"/>
  <mergeCells count="108">
    <mergeCell ref="H27:K27"/>
    <mergeCell ref="D28:G28"/>
    <mergeCell ref="D23:F25"/>
    <mergeCell ref="I19:I20"/>
    <mergeCell ref="D10:G10"/>
    <mergeCell ref="D11:G11"/>
    <mergeCell ref="D16:G16"/>
    <mergeCell ref="D17:D22"/>
    <mergeCell ref="E17:E20"/>
    <mergeCell ref="H21:H22"/>
    <mergeCell ref="I21:I22"/>
    <mergeCell ref="J21:J22"/>
    <mergeCell ref="D26:G26"/>
    <mergeCell ref="F19:F20"/>
    <mergeCell ref="H19:H20"/>
    <mergeCell ref="K21:K22"/>
    <mergeCell ref="J19:J20"/>
    <mergeCell ref="K19:K20"/>
    <mergeCell ref="D27:G27"/>
    <mergeCell ref="C2:K2"/>
    <mergeCell ref="C3:F3"/>
    <mergeCell ref="G3:K3"/>
    <mergeCell ref="C4:G4"/>
    <mergeCell ref="H4:I4"/>
    <mergeCell ref="J4:K4"/>
    <mergeCell ref="C5:G5"/>
    <mergeCell ref="F17:F18"/>
    <mergeCell ref="E21:F22"/>
    <mergeCell ref="H5:I5"/>
    <mergeCell ref="J5:K5"/>
    <mergeCell ref="C6:K6"/>
    <mergeCell ref="D7:G7"/>
    <mergeCell ref="D8:G8"/>
    <mergeCell ref="D12:G12"/>
    <mergeCell ref="C7:C28"/>
    <mergeCell ref="D9:G9"/>
    <mergeCell ref="H17:H18"/>
    <mergeCell ref="I17:I18"/>
    <mergeCell ref="J17:J18"/>
    <mergeCell ref="K17:K18"/>
    <mergeCell ref="D13:G13"/>
    <mergeCell ref="D14:G14"/>
    <mergeCell ref="D15:G15"/>
    <mergeCell ref="P8:Q8"/>
    <mergeCell ref="C47:C57"/>
    <mergeCell ref="D47:G47"/>
    <mergeCell ref="J47:K47"/>
    <mergeCell ref="D48:G48"/>
    <mergeCell ref="J48:K48"/>
    <mergeCell ref="J49:K49"/>
    <mergeCell ref="D49:G49"/>
    <mergeCell ref="D50:G50"/>
    <mergeCell ref="J50:K50"/>
    <mergeCell ref="C29:C46"/>
    <mergeCell ref="D29:G29"/>
    <mergeCell ref="D30:G30"/>
    <mergeCell ref="D31:G31"/>
    <mergeCell ref="D32:G32"/>
    <mergeCell ref="D33:G33"/>
    <mergeCell ref="D34:G34"/>
    <mergeCell ref="D35:D40"/>
    <mergeCell ref="F37:F38"/>
    <mergeCell ref="E39:F40"/>
    <mergeCell ref="D44:G45"/>
    <mergeCell ref="E35:E38"/>
    <mergeCell ref="F35:F36"/>
    <mergeCell ref="D41:G41"/>
    <mergeCell ref="D64:K64"/>
    <mergeCell ref="D65:K65"/>
    <mergeCell ref="D56:G57"/>
    <mergeCell ref="D59:K59"/>
    <mergeCell ref="D60:K60"/>
    <mergeCell ref="H56:K57"/>
    <mergeCell ref="D42:G43"/>
    <mergeCell ref="H44:I44"/>
    <mergeCell ref="J44:K44"/>
    <mergeCell ref="D63:K63"/>
    <mergeCell ref="D54:G54"/>
    <mergeCell ref="J54:K54"/>
    <mergeCell ref="D53:G53"/>
    <mergeCell ref="J53:K53"/>
    <mergeCell ref="D52:G52"/>
    <mergeCell ref="D55:G55"/>
    <mergeCell ref="J52:K52"/>
    <mergeCell ref="O10:O11"/>
    <mergeCell ref="O33:O34"/>
    <mergeCell ref="D67:K67"/>
    <mergeCell ref="I35:I36"/>
    <mergeCell ref="J35:J36"/>
    <mergeCell ref="K35:K36"/>
    <mergeCell ref="I37:I38"/>
    <mergeCell ref="J37:J38"/>
    <mergeCell ref="D61:K61"/>
    <mergeCell ref="D62:K62"/>
    <mergeCell ref="J55:K55"/>
    <mergeCell ref="D66:K66"/>
    <mergeCell ref="D51:G51"/>
    <mergeCell ref="J51:K51"/>
    <mergeCell ref="D46:G46"/>
    <mergeCell ref="H45:I45"/>
    <mergeCell ref="J45:K45"/>
    <mergeCell ref="H39:H40"/>
    <mergeCell ref="K37:K38"/>
    <mergeCell ref="I39:I40"/>
    <mergeCell ref="J39:J40"/>
    <mergeCell ref="K39:K40"/>
    <mergeCell ref="H37:H38"/>
    <mergeCell ref="H35:H36"/>
  </mergeCells>
  <phoneticPr fontId="3"/>
  <printOptions horizontalCentered="1"/>
  <pageMargins left="0.39370078740157483" right="0.39370078740157483" top="0.39370078740157483" bottom="0.39370078740157483" header="0" footer="0"/>
  <pageSetup paperSize="9" scale="8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7345" r:id="rId4" name="Check Box 1">
              <controlPr defaultSize="0" autoFill="0" autoLine="0" autoPict="0">
                <anchor moveWithCells="1">
                  <from>
                    <xdr:col>3</xdr:col>
                    <xdr:colOff>133350</xdr:colOff>
                    <xdr:row>4</xdr:row>
                    <xdr:rowOff>47625</xdr:rowOff>
                  </from>
                  <to>
                    <xdr:col>4</xdr:col>
                    <xdr:colOff>247650</xdr:colOff>
                    <xdr:row>4</xdr:row>
                    <xdr:rowOff>257175</xdr:rowOff>
                  </to>
                </anchor>
              </controlPr>
            </control>
          </mc:Choice>
        </mc:AlternateContent>
        <mc:AlternateContent xmlns:mc="http://schemas.openxmlformats.org/markup-compatibility/2006">
          <mc:Choice Requires="x14">
            <control shapeId="57346" r:id="rId5" name="Check Box 2">
              <controlPr defaultSize="0" autoFill="0" autoLine="0" autoPict="0">
                <anchor moveWithCells="1">
                  <from>
                    <xdr:col>3</xdr:col>
                    <xdr:colOff>133350</xdr:colOff>
                    <xdr:row>4</xdr:row>
                    <xdr:rowOff>219075</xdr:rowOff>
                  </from>
                  <to>
                    <xdr:col>4</xdr:col>
                    <xdr:colOff>247650</xdr:colOff>
                    <xdr:row>4</xdr:row>
                    <xdr:rowOff>419100</xdr:rowOff>
                  </to>
                </anchor>
              </controlPr>
            </control>
          </mc:Choice>
        </mc:AlternateContent>
        <mc:AlternateContent xmlns:mc="http://schemas.openxmlformats.org/markup-compatibility/2006">
          <mc:Choice Requires="x14">
            <control shapeId="57347" r:id="rId6" name="Check Box 3">
              <controlPr defaultSize="0" autoFill="0" autoLine="0" autoPict="0">
                <anchor moveWithCells="1">
                  <from>
                    <xdr:col>9</xdr:col>
                    <xdr:colOff>495300</xdr:colOff>
                    <xdr:row>4</xdr:row>
                    <xdr:rowOff>133350</xdr:rowOff>
                  </from>
                  <to>
                    <xdr:col>9</xdr:col>
                    <xdr:colOff>800100</xdr:colOff>
                    <xdr:row>4</xdr:row>
                    <xdr:rowOff>342900</xdr:rowOff>
                  </to>
                </anchor>
              </controlPr>
            </control>
          </mc:Choice>
        </mc:AlternateContent>
        <mc:AlternateContent xmlns:mc="http://schemas.openxmlformats.org/markup-compatibility/2006">
          <mc:Choice Requires="x14">
            <control shapeId="57348" r:id="rId7" name="Check Box 4">
              <controlPr defaultSize="0" autoFill="0" autoLine="0" autoPict="0">
                <anchor moveWithCells="1">
                  <from>
                    <xdr:col>9</xdr:col>
                    <xdr:colOff>495300</xdr:colOff>
                    <xdr:row>3</xdr:row>
                    <xdr:rowOff>123825</xdr:rowOff>
                  </from>
                  <to>
                    <xdr:col>9</xdr:col>
                    <xdr:colOff>800100</xdr:colOff>
                    <xdr:row>4</xdr:row>
                    <xdr:rowOff>180975</xdr:rowOff>
                  </to>
                </anchor>
              </controlPr>
            </control>
          </mc:Choice>
        </mc:AlternateContent>
        <mc:AlternateContent xmlns:mc="http://schemas.openxmlformats.org/markup-compatibility/2006">
          <mc:Choice Requires="x14">
            <control shapeId="57349" r:id="rId8" name="Check Box 5">
              <controlPr defaultSize="0" autoFill="0" autoLine="0" autoPict="0">
                <anchor moveWithCells="1">
                  <from>
                    <xdr:col>9</xdr:col>
                    <xdr:colOff>495300</xdr:colOff>
                    <xdr:row>4</xdr:row>
                    <xdr:rowOff>295275</xdr:rowOff>
                  </from>
                  <to>
                    <xdr:col>9</xdr:col>
                    <xdr:colOff>800100</xdr:colOff>
                    <xdr:row>5</xdr:row>
                    <xdr:rowOff>9525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H114"/>
  <sheetViews>
    <sheetView zoomScaleNormal="100" workbookViewId="0"/>
  </sheetViews>
  <sheetFormatPr defaultRowHeight="12.75"/>
  <cols>
    <col min="1" max="1" width="2.7109375" style="7" customWidth="1"/>
    <col min="2" max="2" width="11.85546875" style="7" customWidth="1"/>
    <col min="3" max="3" width="28" style="7" customWidth="1"/>
    <col min="4" max="4" width="12.140625" style="7" customWidth="1"/>
    <col min="5" max="5" width="14.28515625" style="7" customWidth="1"/>
    <col min="6" max="6" width="12.140625" style="7" customWidth="1"/>
    <col min="7" max="7" width="14.28515625" style="7" customWidth="1"/>
    <col min="8" max="8" width="18.85546875" style="7" customWidth="1"/>
    <col min="9" max="16384" width="9.140625" style="7"/>
  </cols>
  <sheetData>
    <row r="1" spans="2:7" ht="17.25">
      <c r="B1" s="597" t="s">
        <v>89</v>
      </c>
      <c r="C1" s="597"/>
      <c r="D1" s="597"/>
      <c r="E1" s="597"/>
      <c r="F1" s="597"/>
      <c r="G1" s="597"/>
    </row>
    <row r="2" spans="2:7" ht="14.25">
      <c r="B2" s="598"/>
      <c r="C2" s="598"/>
      <c r="D2" s="598"/>
      <c r="E2" s="598"/>
      <c r="F2" s="598"/>
      <c r="G2" s="598"/>
    </row>
    <row r="3" spans="2:7" ht="15" thickBot="1">
      <c r="B3" s="598" t="s">
        <v>636</v>
      </c>
      <c r="C3" s="598"/>
      <c r="D3" s="598"/>
      <c r="E3" s="598"/>
      <c r="F3" s="598"/>
      <c r="G3" s="598"/>
    </row>
    <row r="4" spans="2:7">
      <c r="B4" s="599"/>
      <c r="C4" s="600"/>
      <c r="D4" s="600" t="s">
        <v>90</v>
      </c>
      <c r="E4" s="600"/>
      <c r="F4" s="600" t="s">
        <v>91</v>
      </c>
      <c r="G4" s="603"/>
    </row>
    <row r="5" spans="2:7">
      <c r="B5" s="601"/>
      <c r="C5" s="602"/>
      <c r="D5" s="42" t="s">
        <v>92</v>
      </c>
      <c r="E5" s="42" t="s">
        <v>6</v>
      </c>
      <c r="F5" s="42" t="s">
        <v>92</v>
      </c>
      <c r="G5" s="43" t="s">
        <v>6</v>
      </c>
    </row>
    <row r="6" spans="2:7" ht="12.75" customHeight="1">
      <c r="B6" s="595" t="s">
        <v>637</v>
      </c>
      <c r="C6" s="596"/>
      <c r="D6" s="295">
        <v>38.299999999999997</v>
      </c>
      <c r="E6" s="296" t="s">
        <v>93</v>
      </c>
      <c r="F6" s="297">
        <v>1.9E-2</v>
      </c>
      <c r="G6" s="298" t="s">
        <v>94</v>
      </c>
    </row>
    <row r="7" spans="2:7" ht="12.75" customHeight="1">
      <c r="B7" s="595" t="s">
        <v>640</v>
      </c>
      <c r="C7" s="596"/>
      <c r="D7" s="295">
        <v>34.799999999999997</v>
      </c>
      <c r="E7" s="296" t="s">
        <v>93</v>
      </c>
      <c r="F7" s="297">
        <v>1.83E-2</v>
      </c>
      <c r="G7" s="298" t="s">
        <v>94</v>
      </c>
    </row>
    <row r="8" spans="2:7" ht="12.75" customHeight="1">
      <c r="B8" s="595" t="s">
        <v>641</v>
      </c>
      <c r="C8" s="596"/>
      <c r="D8" s="295">
        <v>33.4</v>
      </c>
      <c r="E8" s="296" t="s">
        <v>93</v>
      </c>
      <c r="F8" s="297">
        <v>1.8700000000000001E-2</v>
      </c>
      <c r="G8" s="298" t="s">
        <v>94</v>
      </c>
    </row>
    <row r="9" spans="2:7">
      <c r="B9" s="595" t="s">
        <v>97</v>
      </c>
      <c r="C9" s="596"/>
      <c r="D9" s="295">
        <v>33.299999999999997</v>
      </c>
      <c r="E9" s="296" t="s">
        <v>93</v>
      </c>
      <c r="F9" s="297">
        <v>1.8599999999999998E-2</v>
      </c>
      <c r="G9" s="298" t="s">
        <v>94</v>
      </c>
    </row>
    <row r="10" spans="2:7" ht="12.75" customHeight="1">
      <c r="B10" s="595" t="s">
        <v>98</v>
      </c>
      <c r="C10" s="596"/>
      <c r="D10" s="295">
        <v>36.299999999999997</v>
      </c>
      <c r="E10" s="296" t="s">
        <v>93</v>
      </c>
      <c r="F10" s="297">
        <v>1.8599999999999998E-2</v>
      </c>
      <c r="G10" s="298" t="s">
        <v>94</v>
      </c>
    </row>
    <row r="11" spans="2:7" ht="12.75" customHeight="1">
      <c r="B11" s="595" t="s">
        <v>101</v>
      </c>
      <c r="C11" s="596"/>
      <c r="D11" s="295">
        <v>36.5</v>
      </c>
      <c r="E11" s="296" t="s">
        <v>93</v>
      </c>
      <c r="F11" s="297">
        <v>1.8700000000000001E-2</v>
      </c>
      <c r="G11" s="298" t="s">
        <v>94</v>
      </c>
    </row>
    <row r="12" spans="2:7" ht="12.75" customHeight="1">
      <c r="B12" s="595" t="s">
        <v>102</v>
      </c>
      <c r="C12" s="596"/>
      <c r="D12" s="295">
        <v>38</v>
      </c>
      <c r="E12" s="296" t="s">
        <v>93</v>
      </c>
      <c r="F12" s="297">
        <v>1.8800000000000001E-2</v>
      </c>
      <c r="G12" s="298" t="s">
        <v>94</v>
      </c>
    </row>
    <row r="13" spans="2:7" ht="12.75" customHeight="1">
      <c r="B13" s="595" t="s">
        <v>105</v>
      </c>
      <c r="C13" s="596"/>
      <c r="D13" s="295">
        <v>38.9</v>
      </c>
      <c r="E13" s="296" t="s">
        <v>93</v>
      </c>
      <c r="F13" s="297">
        <v>1.9300000000000001E-2</v>
      </c>
      <c r="G13" s="298" t="s">
        <v>94</v>
      </c>
    </row>
    <row r="14" spans="2:7" ht="12.75" customHeight="1">
      <c r="B14" s="595" t="s">
        <v>95</v>
      </c>
      <c r="C14" s="596"/>
      <c r="D14" s="295">
        <v>41.8</v>
      </c>
      <c r="E14" s="296" t="s">
        <v>93</v>
      </c>
      <c r="F14" s="297">
        <v>2.0199999999999999E-2</v>
      </c>
      <c r="G14" s="298" t="s">
        <v>94</v>
      </c>
    </row>
    <row r="15" spans="2:7" ht="12.75" customHeight="1">
      <c r="B15" s="595" t="s">
        <v>96</v>
      </c>
      <c r="C15" s="596"/>
      <c r="D15" s="295">
        <v>41.8</v>
      </c>
      <c r="E15" s="296" t="s">
        <v>93</v>
      </c>
      <c r="F15" s="297">
        <v>2.0199999999999999E-2</v>
      </c>
      <c r="G15" s="298" t="s">
        <v>94</v>
      </c>
    </row>
    <row r="16" spans="2:7" ht="12.75" customHeight="1">
      <c r="B16" s="595" t="s">
        <v>103</v>
      </c>
      <c r="C16" s="596"/>
      <c r="D16" s="295">
        <v>40</v>
      </c>
      <c r="E16" s="296" t="s">
        <v>109</v>
      </c>
      <c r="F16" s="297">
        <v>2.0400000000000001E-2</v>
      </c>
      <c r="G16" s="298" t="s">
        <v>94</v>
      </c>
    </row>
    <row r="17" spans="2:7" ht="12.75" customHeight="1">
      <c r="B17" s="595" t="s">
        <v>106</v>
      </c>
      <c r="C17" s="596"/>
      <c r="D17" s="295">
        <v>33.299999999999997</v>
      </c>
      <c r="E17" s="296" t="s">
        <v>109</v>
      </c>
      <c r="F17" s="297">
        <v>2.4500000000000001E-2</v>
      </c>
      <c r="G17" s="298" t="s">
        <v>94</v>
      </c>
    </row>
    <row r="18" spans="2:7" ht="12.75" customHeight="1">
      <c r="B18" s="595" t="s">
        <v>112</v>
      </c>
      <c r="C18" s="596"/>
      <c r="D18" s="295">
        <v>50.1</v>
      </c>
      <c r="E18" s="296" t="s">
        <v>109</v>
      </c>
      <c r="F18" s="297">
        <v>1.6299999999999999E-2</v>
      </c>
      <c r="G18" s="298" t="s">
        <v>94</v>
      </c>
    </row>
    <row r="19" spans="2:7" ht="12.75" customHeight="1">
      <c r="B19" s="595" t="s">
        <v>107</v>
      </c>
      <c r="C19" s="596"/>
      <c r="D19" s="295">
        <v>46.1</v>
      </c>
      <c r="E19" s="296" t="s">
        <v>115</v>
      </c>
      <c r="F19" s="297">
        <v>1.44E-2</v>
      </c>
      <c r="G19" s="298" t="s">
        <v>94</v>
      </c>
    </row>
    <row r="20" spans="2:7" ht="12.75" customHeight="1">
      <c r="B20" s="595" t="s">
        <v>116</v>
      </c>
      <c r="C20" s="596"/>
      <c r="D20" s="295">
        <v>54.7</v>
      </c>
      <c r="E20" s="296" t="s">
        <v>109</v>
      </c>
      <c r="F20" s="297">
        <v>1.3899999999999999E-2</v>
      </c>
      <c r="G20" s="298" t="s">
        <v>94</v>
      </c>
    </row>
    <row r="21" spans="2:7" ht="12.75" hidden="1" customHeight="1">
      <c r="B21" s="604" t="s">
        <v>104</v>
      </c>
      <c r="C21" s="605"/>
      <c r="D21" s="299">
        <v>43.5</v>
      </c>
      <c r="E21" s="300" t="s">
        <v>115</v>
      </c>
      <c r="F21" s="301">
        <v>1.3899999999999999E-2</v>
      </c>
      <c r="G21" s="302" t="s">
        <v>94</v>
      </c>
    </row>
    <row r="22" spans="2:7" ht="12.75" customHeight="1">
      <c r="B22" s="595" t="s">
        <v>110</v>
      </c>
      <c r="C22" s="596"/>
      <c r="D22" s="295">
        <v>28.7</v>
      </c>
      <c r="E22" s="296" t="s">
        <v>109</v>
      </c>
      <c r="F22" s="297">
        <v>2.46E-2</v>
      </c>
      <c r="G22" s="298" t="s">
        <v>94</v>
      </c>
    </row>
    <row r="23" spans="2:7" ht="12.75" customHeight="1">
      <c r="B23" s="595" t="s">
        <v>108</v>
      </c>
      <c r="C23" s="596"/>
      <c r="D23" s="295">
        <v>26.1</v>
      </c>
      <c r="E23" s="296" t="s">
        <v>109</v>
      </c>
      <c r="F23" s="297">
        <v>2.4299999999999999E-2</v>
      </c>
      <c r="G23" s="298" t="s">
        <v>94</v>
      </c>
    </row>
    <row r="24" spans="2:7" ht="12.75" customHeight="1">
      <c r="B24" s="595" t="s">
        <v>113</v>
      </c>
      <c r="C24" s="596"/>
      <c r="D24" s="295">
        <v>27.8</v>
      </c>
      <c r="E24" s="296" t="s">
        <v>109</v>
      </c>
      <c r="F24" s="297">
        <v>2.5899999999999999E-2</v>
      </c>
      <c r="G24" s="298" t="s">
        <v>94</v>
      </c>
    </row>
    <row r="25" spans="2:7" ht="12.75" customHeight="1">
      <c r="B25" s="595" t="s">
        <v>114</v>
      </c>
      <c r="C25" s="596"/>
      <c r="D25" s="295">
        <v>29</v>
      </c>
      <c r="E25" s="296" t="s">
        <v>109</v>
      </c>
      <c r="F25" s="297">
        <v>2.9899999999999999E-2</v>
      </c>
      <c r="G25" s="298" t="s">
        <v>94</v>
      </c>
    </row>
    <row r="26" spans="2:7" ht="12.75" customHeight="1">
      <c r="B26" s="595" t="s">
        <v>100</v>
      </c>
      <c r="C26" s="596"/>
      <c r="D26" s="295">
        <v>37.299999999999997</v>
      </c>
      <c r="E26" s="296" t="s">
        <v>109</v>
      </c>
      <c r="F26" s="297">
        <v>2.0899999999999998E-2</v>
      </c>
      <c r="G26" s="298" t="s">
        <v>94</v>
      </c>
    </row>
    <row r="27" spans="2:7" ht="12.75" customHeight="1">
      <c r="B27" s="595" t="s">
        <v>99</v>
      </c>
      <c r="C27" s="596"/>
      <c r="D27" s="295">
        <v>18.399999999999999</v>
      </c>
      <c r="E27" s="296" t="s">
        <v>115</v>
      </c>
      <c r="F27" s="297">
        <v>1.09E-2</v>
      </c>
      <c r="G27" s="298" t="s">
        <v>94</v>
      </c>
    </row>
    <row r="28" spans="2:7" ht="12.75" customHeight="1">
      <c r="B28" s="595" t="s">
        <v>111</v>
      </c>
      <c r="C28" s="596"/>
      <c r="D28" s="303">
        <v>3.2</v>
      </c>
      <c r="E28" s="296" t="s">
        <v>115</v>
      </c>
      <c r="F28" s="297">
        <v>2.64E-2</v>
      </c>
      <c r="G28" s="298" t="s">
        <v>94</v>
      </c>
    </row>
    <row r="29" spans="2:7" ht="12.75" customHeight="1">
      <c r="B29" s="595" t="s">
        <v>117</v>
      </c>
      <c r="C29" s="596"/>
      <c r="D29" s="303">
        <v>7.5</v>
      </c>
      <c r="E29" s="296" t="s">
        <v>115</v>
      </c>
      <c r="F29" s="297">
        <v>4.2000000000000003E-2</v>
      </c>
      <c r="G29" s="298" t="s">
        <v>94</v>
      </c>
    </row>
    <row r="30" spans="2:7">
      <c r="B30" s="606" t="s">
        <v>118</v>
      </c>
      <c r="C30" s="607"/>
      <c r="D30" s="342">
        <v>45</v>
      </c>
      <c r="E30" s="343" t="s">
        <v>115</v>
      </c>
      <c r="F30" s="341">
        <v>5.0900000000000001E-2</v>
      </c>
      <c r="G30" s="298" t="s">
        <v>119</v>
      </c>
    </row>
    <row r="31" spans="2:7">
      <c r="B31" s="606" t="s">
        <v>123</v>
      </c>
      <c r="C31" s="607"/>
      <c r="D31" s="344">
        <v>18</v>
      </c>
      <c r="E31" s="343" t="s">
        <v>109</v>
      </c>
      <c r="F31" s="341">
        <v>1.7000000000000001E-2</v>
      </c>
      <c r="G31" s="307" t="s">
        <v>643</v>
      </c>
    </row>
    <row r="32" spans="2:7">
      <c r="B32" s="606" t="s">
        <v>122</v>
      </c>
      <c r="C32" s="607"/>
      <c r="D32" s="304">
        <v>26.9</v>
      </c>
      <c r="E32" s="305" t="s">
        <v>109</v>
      </c>
      <c r="F32" s="306">
        <v>1.52E-2</v>
      </c>
      <c r="G32" s="307" t="s">
        <v>644</v>
      </c>
    </row>
    <row r="33" spans="2:8">
      <c r="B33" s="606" t="s">
        <v>645</v>
      </c>
      <c r="C33" s="607"/>
      <c r="D33" s="304">
        <v>33.200000000000003</v>
      </c>
      <c r="E33" s="305" t="s">
        <v>109</v>
      </c>
      <c r="F33" s="306">
        <v>1.35E-2</v>
      </c>
      <c r="G33" s="307" t="s">
        <v>644</v>
      </c>
    </row>
    <row r="34" spans="2:8">
      <c r="B34" s="606" t="s">
        <v>646</v>
      </c>
      <c r="C34" s="607"/>
      <c r="D34" s="304">
        <v>29.3</v>
      </c>
      <c r="E34" s="305" t="s">
        <v>109</v>
      </c>
      <c r="F34" s="306">
        <v>2.3900000000000001E-2</v>
      </c>
      <c r="G34" s="307" t="s">
        <v>644</v>
      </c>
    </row>
    <row r="35" spans="2:8">
      <c r="B35" s="606" t="s">
        <v>647</v>
      </c>
      <c r="C35" s="607"/>
      <c r="D35" s="304">
        <v>29.3</v>
      </c>
      <c r="E35" s="305" t="s">
        <v>109</v>
      </c>
      <c r="F35" s="306">
        <v>2.6200000000000001E-2</v>
      </c>
      <c r="G35" s="307" t="s">
        <v>644</v>
      </c>
    </row>
    <row r="36" spans="2:8" ht="15">
      <c r="B36" s="606" t="s">
        <v>3435</v>
      </c>
      <c r="C36" s="607"/>
      <c r="D36" s="304">
        <v>40.200000000000003</v>
      </c>
      <c r="E36" s="305" t="s">
        <v>109</v>
      </c>
      <c r="F36" s="306">
        <v>1.7899999999999999E-2</v>
      </c>
      <c r="G36" s="307" t="s">
        <v>644</v>
      </c>
    </row>
    <row r="37" spans="2:8" ht="13.5" thickBot="1">
      <c r="B37" s="608" t="s">
        <v>648</v>
      </c>
      <c r="C37" s="609"/>
      <c r="D37" s="308">
        <v>38</v>
      </c>
      <c r="E37" s="309" t="s">
        <v>109</v>
      </c>
      <c r="F37" s="310">
        <v>1.8800000000000001E-2</v>
      </c>
      <c r="G37" s="311" t="s">
        <v>644</v>
      </c>
    </row>
    <row r="38" spans="2:8">
      <c r="B38" s="292" t="s">
        <v>649</v>
      </c>
      <c r="C38" s="292"/>
      <c r="D38" s="292"/>
      <c r="E38" s="292"/>
      <c r="F38" s="292"/>
      <c r="G38" s="292"/>
    </row>
    <row r="39" spans="2:8">
      <c r="B39" s="292"/>
      <c r="C39" s="292"/>
      <c r="D39" s="292"/>
      <c r="E39" s="292"/>
      <c r="F39" s="292"/>
      <c r="G39" s="292"/>
    </row>
    <row r="40" spans="2:8" ht="15" thickBot="1">
      <c r="B40" s="610" t="s">
        <v>650</v>
      </c>
      <c r="C40" s="610"/>
      <c r="D40" s="610"/>
      <c r="E40" s="610"/>
      <c r="F40" s="610"/>
      <c r="G40" s="610"/>
    </row>
    <row r="41" spans="2:8">
      <c r="B41" s="611"/>
      <c r="C41" s="612"/>
      <c r="D41" s="615" t="s">
        <v>90</v>
      </c>
      <c r="E41" s="616"/>
      <c r="F41" s="612" t="s">
        <v>91</v>
      </c>
      <c r="G41" s="617"/>
    </row>
    <row r="42" spans="2:8">
      <c r="B42" s="613"/>
      <c r="C42" s="614"/>
      <c r="D42" s="312" t="s">
        <v>92</v>
      </c>
      <c r="E42" s="313" t="s">
        <v>6</v>
      </c>
      <c r="F42" s="312" t="s">
        <v>92</v>
      </c>
      <c r="G42" s="314" t="s">
        <v>6</v>
      </c>
    </row>
    <row r="43" spans="2:8">
      <c r="B43" s="595" t="s">
        <v>120</v>
      </c>
      <c r="C43" s="596"/>
      <c r="D43" s="315">
        <v>1.17</v>
      </c>
      <c r="E43" s="305" t="s">
        <v>14</v>
      </c>
      <c r="F43" s="316">
        <v>0.06</v>
      </c>
      <c r="G43" s="298" t="s">
        <v>119</v>
      </c>
    </row>
    <row r="44" spans="2:8" ht="13.5" thickBot="1">
      <c r="B44" s="618" t="s">
        <v>121</v>
      </c>
      <c r="C44" s="619"/>
      <c r="D44" s="317">
        <v>1.19</v>
      </c>
      <c r="E44" s="309" t="s">
        <v>14</v>
      </c>
      <c r="F44" s="318">
        <v>5.2999999999999999E-2</v>
      </c>
      <c r="G44" s="319" t="s">
        <v>119</v>
      </c>
      <c r="H44" s="158"/>
    </row>
    <row r="45" spans="2:8">
      <c r="B45" s="292"/>
      <c r="C45" s="292"/>
      <c r="D45" s="292"/>
      <c r="E45" s="292"/>
      <c r="F45" s="292"/>
      <c r="G45" s="292"/>
      <c r="H45" s="158"/>
    </row>
    <row r="46" spans="2:8" ht="15" thickBot="1">
      <c r="B46" s="620" t="s">
        <v>651</v>
      </c>
      <c r="C46" s="620"/>
      <c r="D46" s="620"/>
      <c r="E46" s="620"/>
      <c r="F46" s="610"/>
      <c r="G46" s="610"/>
      <c r="H46" s="158"/>
    </row>
    <row r="47" spans="2:8">
      <c r="B47" s="621"/>
      <c r="C47" s="622"/>
      <c r="D47" s="615" t="s">
        <v>90</v>
      </c>
      <c r="E47" s="616"/>
      <c r="F47" s="612" t="s">
        <v>91</v>
      </c>
      <c r="G47" s="617"/>
      <c r="H47" s="158"/>
    </row>
    <row r="48" spans="2:8">
      <c r="B48" s="623"/>
      <c r="C48" s="624"/>
      <c r="D48" s="312" t="s">
        <v>92</v>
      </c>
      <c r="E48" s="313" t="s">
        <v>6</v>
      </c>
      <c r="F48" s="312" t="s">
        <v>92</v>
      </c>
      <c r="G48" s="314" t="s">
        <v>6</v>
      </c>
      <c r="H48" s="158"/>
    </row>
    <row r="49" spans="2:8" ht="13.5" thickBot="1">
      <c r="B49" s="628" t="s">
        <v>652</v>
      </c>
      <c r="C49" s="629"/>
      <c r="D49" s="320">
        <v>8640</v>
      </c>
      <c r="E49" s="321" t="s">
        <v>128</v>
      </c>
      <c r="F49" s="322"/>
      <c r="G49" s="323"/>
      <c r="H49" s="158"/>
    </row>
    <row r="50" spans="2:8">
      <c r="B50" s="292" t="s">
        <v>653</v>
      </c>
      <c r="C50" s="292"/>
      <c r="D50" s="292"/>
      <c r="E50" s="292"/>
      <c r="F50" s="324"/>
      <c r="G50" s="324"/>
      <c r="H50" s="158"/>
    </row>
    <row r="51" spans="2:8">
      <c r="B51" s="292"/>
      <c r="C51" s="292"/>
      <c r="D51" s="292"/>
      <c r="E51" s="292"/>
      <c r="F51" s="292"/>
      <c r="G51" s="292"/>
    </row>
    <row r="52" spans="2:8" ht="15" thickBot="1">
      <c r="B52" s="610" t="s">
        <v>654</v>
      </c>
      <c r="C52" s="610"/>
      <c r="D52" s="610"/>
      <c r="E52" s="610"/>
      <c r="F52" s="610"/>
      <c r="G52" s="610"/>
    </row>
    <row r="53" spans="2:8">
      <c r="B53" s="621"/>
      <c r="C53" s="622"/>
      <c r="D53" s="615" t="s">
        <v>90</v>
      </c>
      <c r="E53" s="616"/>
      <c r="F53" s="612" t="s">
        <v>91</v>
      </c>
      <c r="G53" s="617"/>
    </row>
    <row r="54" spans="2:8">
      <c r="B54" s="623"/>
      <c r="C54" s="624"/>
      <c r="D54" s="312" t="s">
        <v>92</v>
      </c>
      <c r="E54" s="313" t="s">
        <v>6</v>
      </c>
      <c r="F54" s="312" t="s">
        <v>92</v>
      </c>
      <c r="G54" s="314" t="s">
        <v>6</v>
      </c>
    </row>
    <row r="55" spans="2:8">
      <c r="B55" s="595" t="s">
        <v>505</v>
      </c>
      <c r="C55" s="325" t="s">
        <v>599</v>
      </c>
      <c r="D55" s="326">
        <v>13.6</v>
      </c>
      <c r="E55" s="305" t="s">
        <v>642</v>
      </c>
      <c r="F55" s="327">
        <v>0</v>
      </c>
      <c r="G55" s="307" t="s">
        <v>656</v>
      </c>
    </row>
    <row r="56" spans="2:8">
      <c r="B56" s="595"/>
      <c r="C56" s="325" t="s">
        <v>601</v>
      </c>
      <c r="D56" s="326">
        <v>13.2</v>
      </c>
      <c r="E56" s="305" t="s">
        <v>642</v>
      </c>
      <c r="F56" s="327">
        <v>0</v>
      </c>
      <c r="G56" s="307" t="s">
        <v>639</v>
      </c>
    </row>
    <row r="57" spans="2:8">
      <c r="B57" s="595"/>
      <c r="C57" s="325" t="s">
        <v>602</v>
      </c>
      <c r="D57" s="326">
        <v>17.100000000000001</v>
      </c>
      <c r="E57" s="305" t="s">
        <v>642</v>
      </c>
      <c r="F57" s="327">
        <v>0</v>
      </c>
      <c r="G57" s="307" t="s">
        <v>639</v>
      </c>
    </row>
    <row r="58" spans="2:8">
      <c r="B58" s="595"/>
      <c r="C58" s="325" t="s">
        <v>603</v>
      </c>
      <c r="D58" s="326">
        <v>23.4</v>
      </c>
      <c r="E58" s="305" t="s">
        <v>638</v>
      </c>
      <c r="F58" s="327">
        <v>0</v>
      </c>
      <c r="G58" s="307" t="s">
        <v>639</v>
      </c>
    </row>
    <row r="59" spans="2:8">
      <c r="B59" s="595"/>
      <c r="C59" s="325" t="s">
        <v>604</v>
      </c>
      <c r="D59" s="326">
        <v>35.6</v>
      </c>
      <c r="E59" s="305" t="s">
        <v>638</v>
      </c>
      <c r="F59" s="340">
        <v>0</v>
      </c>
      <c r="G59" s="307" t="s">
        <v>639</v>
      </c>
    </row>
    <row r="60" spans="2:8">
      <c r="B60" s="595"/>
      <c r="C60" s="325" t="s">
        <v>605</v>
      </c>
      <c r="D60" s="326">
        <v>21.2</v>
      </c>
      <c r="E60" s="305" t="s">
        <v>2318</v>
      </c>
      <c r="F60" s="340">
        <v>0</v>
      </c>
      <c r="G60" s="307" t="s">
        <v>639</v>
      </c>
    </row>
    <row r="61" spans="2:8">
      <c r="B61" s="595"/>
      <c r="C61" s="325" t="s">
        <v>606</v>
      </c>
      <c r="D61" s="326">
        <v>18</v>
      </c>
      <c r="E61" s="305" t="s">
        <v>642</v>
      </c>
      <c r="F61" s="341">
        <f>F31</f>
        <v>1.7000000000000001E-2</v>
      </c>
      <c r="G61" s="307" t="s">
        <v>639</v>
      </c>
    </row>
    <row r="62" spans="2:8">
      <c r="B62" s="595"/>
      <c r="C62" s="325" t="s">
        <v>607</v>
      </c>
      <c r="D62" s="326">
        <v>26.9</v>
      </c>
      <c r="E62" s="305" t="s">
        <v>642</v>
      </c>
      <c r="F62" s="341">
        <f>F32</f>
        <v>1.52E-2</v>
      </c>
      <c r="G62" s="307" t="s">
        <v>639</v>
      </c>
    </row>
    <row r="63" spans="2:8">
      <c r="B63" s="595"/>
      <c r="C63" s="325" t="s">
        <v>609</v>
      </c>
      <c r="D63" s="326">
        <v>33.200000000000003</v>
      </c>
      <c r="E63" s="305" t="s">
        <v>642</v>
      </c>
      <c r="F63" s="341">
        <f>F33</f>
        <v>1.35E-2</v>
      </c>
      <c r="G63" s="307" t="s">
        <v>639</v>
      </c>
    </row>
    <row r="64" spans="2:8">
      <c r="B64" s="595"/>
      <c r="C64" s="325" t="s">
        <v>610</v>
      </c>
      <c r="D64" s="326">
        <v>29.3</v>
      </c>
      <c r="E64" s="305" t="s">
        <v>642</v>
      </c>
      <c r="F64" s="341">
        <f>F35</f>
        <v>2.6200000000000001E-2</v>
      </c>
      <c r="G64" s="307" t="s">
        <v>639</v>
      </c>
    </row>
    <row r="65" spans="2:7">
      <c r="B65" s="595"/>
      <c r="C65" s="325" t="s">
        <v>611</v>
      </c>
      <c r="D65" s="326">
        <v>40.200000000000003</v>
      </c>
      <c r="E65" s="305" t="s">
        <v>638</v>
      </c>
      <c r="F65" s="341">
        <f>F36</f>
        <v>1.7899999999999999E-2</v>
      </c>
      <c r="G65" s="307" t="s">
        <v>639</v>
      </c>
    </row>
    <row r="66" spans="2:7">
      <c r="B66" s="595"/>
      <c r="C66" s="325" t="s">
        <v>612</v>
      </c>
      <c r="D66" s="326">
        <v>21.2</v>
      </c>
      <c r="E66" s="305" t="s">
        <v>2318</v>
      </c>
      <c r="F66" s="340">
        <v>0</v>
      </c>
      <c r="G66" s="307" t="s">
        <v>656</v>
      </c>
    </row>
    <row r="67" spans="2:7">
      <c r="B67" s="595"/>
      <c r="C67" s="325" t="s">
        <v>613</v>
      </c>
      <c r="D67" s="326">
        <v>17.100000000000001</v>
      </c>
      <c r="E67" s="305" t="s">
        <v>642</v>
      </c>
      <c r="F67" s="340">
        <v>0</v>
      </c>
      <c r="G67" s="307" t="s">
        <v>639</v>
      </c>
    </row>
    <row r="68" spans="2:7">
      <c r="B68" s="595"/>
      <c r="C68" s="325" t="s">
        <v>614</v>
      </c>
      <c r="D68" s="326">
        <v>142</v>
      </c>
      <c r="E68" s="305" t="s">
        <v>642</v>
      </c>
      <c r="F68" s="327">
        <v>0</v>
      </c>
      <c r="G68" s="307" t="s">
        <v>639</v>
      </c>
    </row>
    <row r="69" spans="2:7">
      <c r="B69" s="595"/>
      <c r="C69" s="325" t="s">
        <v>615</v>
      </c>
      <c r="D69" s="326">
        <v>22.5</v>
      </c>
      <c r="E69" s="305" t="s">
        <v>642</v>
      </c>
      <c r="F69" s="327">
        <v>0</v>
      </c>
      <c r="G69" s="307" t="s">
        <v>639</v>
      </c>
    </row>
    <row r="70" spans="2:7">
      <c r="B70" s="595" t="s">
        <v>616</v>
      </c>
      <c r="C70" s="325" t="s">
        <v>617</v>
      </c>
      <c r="D70" s="328">
        <v>1</v>
      </c>
      <c r="E70" s="305" t="s">
        <v>655</v>
      </c>
      <c r="F70" s="327">
        <v>0</v>
      </c>
      <c r="G70" s="307" t="s">
        <v>639</v>
      </c>
    </row>
    <row r="71" spans="2:7">
      <c r="B71" s="595"/>
      <c r="C71" s="325" t="s">
        <v>618</v>
      </c>
      <c r="D71" s="328">
        <v>1</v>
      </c>
      <c r="E71" s="305" t="s">
        <v>655</v>
      </c>
      <c r="F71" s="327">
        <v>0</v>
      </c>
      <c r="G71" s="307" t="s">
        <v>639</v>
      </c>
    </row>
    <row r="72" spans="2:7">
      <c r="B72" s="595" t="s">
        <v>506</v>
      </c>
      <c r="C72" s="325" t="s">
        <v>619</v>
      </c>
      <c r="D72" s="329">
        <v>3600</v>
      </c>
      <c r="E72" s="305" t="s">
        <v>128</v>
      </c>
      <c r="F72" s="327">
        <v>0</v>
      </c>
      <c r="G72" s="307" t="s">
        <v>657</v>
      </c>
    </row>
    <row r="73" spans="2:7">
      <c r="B73" s="595"/>
      <c r="C73" s="325" t="s">
        <v>620</v>
      </c>
      <c r="D73" s="329">
        <v>3600</v>
      </c>
      <c r="E73" s="305" t="s">
        <v>128</v>
      </c>
      <c r="F73" s="327">
        <v>0</v>
      </c>
      <c r="G73" s="307" t="s">
        <v>657</v>
      </c>
    </row>
    <row r="74" spans="2:7" ht="13.5" thickBot="1">
      <c r="B74" s="628"/>
      <c r="C74" s="330" t="s">
        <v>621</v>
      </c>
      <c r="D74" s="320">
        <v>3600</v>
      </c>
      <c r="E74" s="309" t="s">
        <v>128</v>
      </c>
      <c r="F74" s="331">
        <v>0</v>
      </c>
      <c r="G74" s="311" t="s">
        <v>657</v>
      </c>
    </row>
    <row r="75" spans="2:7">
      <c r="B75" s="292"/>
      <c r="C75" s="292"/>
      <c r="D75" s="292"/>
      <c r="E75" s="292"/>
      <c r="F75" s="292"/>
      <c r="G75" s="292"/>
    </row>
    <row r="76" spans="2:7">
      <c r="B76" s="292"/>
      <c r="C76" s="292"/>
      <c r="D76" s="292"/>
      <c r="E76" s="292"/>
      <c r="F76" s="292"/>
      <c r="G76" s="292"/>
    </row>
    <row r="77" spans="2:7" ht="14.25">
      <c r="B77" s="630" t="s">
        <v>658</v>
      </c>
      <c r="C77" s="630"/>
      <c r="D77" s="630"/>
      <c r="E77" s="630"/>
      <c r="F77" s="630"/>
      <c r="G77" s="631"/>
    </row>
    <row r="78" spans="2:7" ht="13.5" thickBot="1">
      <c r="B78" s="292"/>
      <c r="C78" s="292"/>
      <c r="D78" s="292"/>
      <c r="E78" s="292"/>
      <c r="F78" s="292"/>
      <c r="G78" s="292"/>
    </row>
    <row r="79" spans="2:7">
      <c r="B79" s="632"/>
      <c r="C79" s="633"/>
      <c r="D79" s="633"/>
      <c r="E79" s="633"/>
      <c r="F79" s="634"/>
      <c r="G79" s="332" t="s">
        <v>124</v>
      </c>
    </row>
    <row r="80" spans="2:7">
      <c r="B80" s="625" t="s">
        <v>125</v>
      </c>
      <c r="C80" s="626"/>
      <c r="D80" s="626"/>
      <c r="E80" s="626"/>
      <c r="F80" s="627"/>
      <c r="G80" s="333">
        <v>1</v>
      </c>
    </row>
    <row r="81" spans="2:7">
      <c r="B81" s="625" t="s">
        <v>144</v>
      </c>
      <c r="C81" s="626"/>
      <c r="D81" s="626"/>
      <c r="E81" s="626"/>
      <c r="F81" s="627"/>
      <c r="G81" s="334">
        <v>28</v>
      </c>
    </row>
    <row r="82" spans="2:7">
      <c r="B82" s="625" t="s">
        <v>126</v>
      </c>
      <c r="C82" s="626"/>
      <c r="D82" s="626"/>
      <c r="E82" s="626"/>
      <c r="F82" s="627"/>
      <c r="G82" s="335">
        <v>265</v>
      </c>
    </row>
    <row r="83" spans="2:7" ht="12.75" customHeight="1">
      <c r="B83" s="635" t="s">
        <v>659</v>
      </c>
      <c r="C83" s="638" t="s">
        <v>660</v>
      </c>
      <c r="D83" s="639"/>
      <c r="E83" s="640"/>
      <c r="F83" s="336" t="s">
        <v>145</v>
      </c>
      <c r="G83" s="335">
        <v>12400</v>
      </c>
    </row>
    <row r="84" spans="2:7">
      <c r="B84" s="636"/>
      <c r="C84" s="638" t="s">
        <v>661</v>
      </c>
      <c r="D84" s="639"/>
      <c r="E84" s="640"/>
      <c r="F84" s="336" t="s">
        <v>146</v>
      </c>
      <c r="G84" s="335">
        <v>677</v>
      </c>
    </row>
    <row r="85" spans="2:7">
      <c r="B85" s="636"/>
      <c r="C85" s="638" t="s">
        <v>662</v>
      </c>
      <c r="D85" s="639"/>
      <c r="E85" s="640"/>
      <c r="F85" s="336" t="s">
        <v>147</v>
      </c>
      <c r="G85" s="335">
        <v>116</v>
      </c>
    </row>
    <row r="86" spans="2:7">
      <c r="B86" s="636"/>
      <c r="C86" s="638" t="s">
        <v>663</v>
      </c>
      <c r="D86" s="639"/>
      <c r="E86" s="640"/>
      <c r="F86" s="336" t="s">
        <v>148</v>
      </c>
      <c r="G86" s="335">
        <v>3170</v>
      </c>
    </row>
    <row r="87" spans="2:7">
      <c r="B87" s="636"/>
      <c r="C87" s="638" t="s">
        <v>664</v>
      </c>
      <c r="D87" s="639"/>
      <c r="E87" s="640"/>
      <c r="F87" s="336" t="s">
        <v>149</v>
      </c>
      <c r="G87" s="335">
        <v>1120</v>
      </c>
    </row>
    <row r="88" spans="2:7">
      <c r="B88" s="636"/>
      <c r="C88" s="638" t="s">
        <v>665</v>
      </c>
      <c r="D88" s="639"/>
      <c r="E88" s="640"/>
      <c r="F88" s="336" t="s">
        <v>150</v>
      </c>
      <c r="G88" s="335">
        <v>1300</v>
      </c>
    </row>
    <row r="89" spans="2:7">
      <c r="B89" s="636"/>
      <c r="C89" s="638" t="s">
        <v>666</v>
      </c>
      <c r="D89" s="639"/>
      <c r="E89" s="640"/>
      <c r="F89" s="336" t="s">
        <v>151</v>
      </c>
      <c r="G89" s="335">
        <v>328</v>
      </c>
    </row>
    <row r="90" spans="2:7">
      <c r="B90" s="636"/>
      <c r="C90" s="638" t="s">
        <v>667</v>
      </c>
      <c r="D90" s="639"/>
      <c r="E90" s="640"/>
      <c r="F90" s="336" t="s">
        <v>152</v>
      </c>
      <c r="G90" s="335">
        <v>4800</v>
      </c>
    </row>
    <row r="91" spans="2:7">
      <c r="B91" s="636"/>
      <c r="C91" s="638" t="s">
        <v>668</v>
      </c>
      <c r="D91" s="639"/>
      <c r="E91" s="640"/>
      <c r="F91" s="336" t="s">
        <v>629</v>
      </c>
      <c r="G91" s="335">
        <v>16</v>
      </c>
    </row>
    <row r="92" spans="2:7">
      <c r="B92" s="636"/>
      <c r="C92" s="638" t="s">
        <v>669</v>
      </c>
      <c r="D92" s="639"/>
      <c r="E92" s="640"/>
      <c r="F92" s="336" t="s">
        <v>153</v>
      </c>
      <c r="G92" s="335">
        <v>138</v>
      </c>
    </row>
    <row r="93" spans="2:7">
      <c r="B93" s="636"/>
      <c r="C93" s="638" t="s">
        <v>670</v>
      </c>
      <c r="D93" s="639"/>
      <c r="E93" s="640"/>
      <c r="F93" s="336" t="s">
        <v>630</v>
      </c>
      <c r="G93" s="335">
        <v>4</v>
      </c>
    </row>
    <row r="94" spans="2:7">
      <c r="B94" s="636"/>
      <c r="C94" s="638" t="s">
        <v>671</v>
      </c>
      <c r="D94" s="639"/>
      <c r="E94" s="640"/>
      <c r="F94" s="336" t="s">
        <v>154</v>
      </c>
      <c r="G94" s="335">
        <v>3350</v>
      </c>
    </row>
    <row r="95" spans="2:7">
      <c r="B95" s="636"/>
      <c r="C95" s="638" t="s">
        <v>672</v>
      </c>
      <c r="D95" s="639"/>
      <c r="E95" s="640"/>
      <c r="F95" s="160" t="s">
        <v>631</v>
      </c>
      <c r="G95" s="335">
        <v>8060</v>
      </c>
    </row>
    <row r="96" spans="2:7">
      <c r="B96" s="636"/>
      <c r="C96" s="638" t="s">
        <v>673</v>
      </c>
      <c r="D96" s="639"/>
      <c r="E96" s="640"/>
      <c r="F96" s="160" t="s">
        <v>632</v>
      </c>
      <c r="G96" s="335">
        <v>1330</v>
      </c>
    </row>
    <row r="97" spans="2:7">
      <c r="B97" s="636"/>
      <c r="C97" s="638" t="s">
        <v>674</v>
      </c>
      <c r="D97" s="639"/>
      <c r="E97" s="640"/>
      <c r="F97" s="160" t="s">
        <v>633</v>
      </c>
      <c r="G97" s="335">
        <v>1210</v>
      </c>
    </row>
    <row r="98" spans="2:7">
      <c r="B98" s="636"/>
      <c r="C98" s="638" t="s">
        <v>675</v>
      </c>
      <c r="D98" s="639"/>
      <c r="E98" s="640"/>
      <c r="F98" s="336" t="s">
        <v>155</v>
      </c>
      <c r="G98" s="335">
        <v>716</v>
      </c>
    </row>
    <row r="99" spans="2:7">
      <c r="B99" s="636"/>
      <c r="C99" s="638" t="s">
        <v>676</v>
      </c>
      <c r="D99" s="639"/>
      <c r="E99" s="640"/>
      <c r="F99" s="336" t="s">
        <v>634</v>
      </c>
      <c r="G99" s="335">
        <v>858</v>
      </c>
    </row>
    <row r="100" spans="2:7">
      <c r="B100" s="636"/>
      <c r="C100" s="638" t="s">
        <v>677</v>
      </c>
      <c r="D100" s="639"/>
      <c r="E100" s="640"/>
      <c r="F100" s="336" t="s">
        <v>635</v>
      </c>
      <c r="G100" s="335">
        <v>804</v>
      </c>
    </row>
    <row r="101" spans="2:7">
      <c r="B101" s="636"/>
      <c r="C101" s="638" t="s">
        <v>678</v>
      </c>
      <c r="D101" s="639"/>
      <c r="E101" s="640"/>
      <c r="F101" s="336" t="s">
        <v>156</v>
      </c>
      <c r="G101" s="335">
        <v>1650</v>
      </c>
    </row>
    <row r="102" spans="2:7">
      <c r="B102" s="637"/>
      <c r="C102" s="638"/>
      <c r="D102" s="639"/>
      <c r="E102" s="640"/>
      <c r="F102" s="337"/>
      <c r="G102" s="334"/>
    </row>
    <row r="103" spans="2:7" ht="12.75" customHeight="1">
      <c r="B103" s="635" t="s">
        <v>679</v>
      </c>
      <c r="C103" s="638" t="s">
        <v>680</v>
      </c>
      <c r="D103" s="639"/>
      <c r="E103" s="640"/>
      <c r="F103" s="161" t="s">
        <v>78</v>
      </c>
      <c r="G103" s="335">
        <v>6630</v>
      </c>
    </row>
    <row r="104" spans="2:7">
      <c r="B104" s="636"/>
      <c r="C104" s="638" t="s">
        <v>681</v>
      </c>
      <c r="D104" s="639"/>
      <c r="E104" s="640"/>
      <c r="F104" s="161" t="s">
        <v>79</v>
      </c>
      <c r="G104" s="335">
        <v>11100</v>
      </c>
    </row>
    <row r="105" spans="2:7">
      <c r="B105" s="636"/>
      <c r="C105" s="638" t="s">
        <v>682</v>
      </c>
      <c r="D105" s="639"/>
      <c r="E105" s="640"/>
      <c r="F105" s="161" t="s">
        <v>80</v>
      </c>
      <c r="G105" s="335">
        <v>8900</v>
      </c>
    </row>
    <row r="106" spans="2:7">
      <c r="B106" s="636"/>
      <c r="C106" s="638" t="s">
        <v>3436</v>
      </c>
      <c r="D106" s="639"/>
      <c r="E106" s="640"/>
      <c r="F106" s="161" t="s">
        <v>3436</v>
      </c>
      <c r="G106" s="335">
        <v>9200</v>
      </c>
    </row>
    <row r="107" spans="2:7">
      <c r="B107" s="636"/>
      <c r="C107" s="638" t="s">
        <v>683</v>
      </c>
      <c r="D107" s="639"/>
      <c r="E107" s="640"/>
      <c r="F107" s="161" t="s">
        <v>81</v>
      </c>
      <c r="G107" s="335">
        <v>9200</v>
      </c>
    </row>
    <row r="108" spans="2:7">
      <c r="B108" s="636"/>
      <c r="C108" s="638" t="s">
        <v>684</v>
      </c>
      <c r="D108" s="639"/>
      <c r="E108" s="640"/>
      <c r="F108" s="161" t="s">
        <v>82</v>
      </c>
      <c r="G108" s="335">
        <v>9540</v>
      </c>
    </row>
    <row r="109" spans="2:7">
      <c r="B109" s="636"/>
      <c r="C109" s="638" t="s">
        <v>685</v>
      </c>
      <c r="D109" s="639"/>
      <c r="E109" s="640"/>
      <c r="F109" s="161" t="s">
        <v>83</v>
      </c>
      <c r="G109" s="335">
        <v>8550</v>
      </c>
    </row>
    <row r="110" spans="2:7">
      <c r="B110" s="636"/>
      <c r="C110" s="638" t="s">
        <v>686</v>
      </c>
      <c r="D110" s="639"/>
      <c r="E110" s="640"/>
      <c r="F110" s="161" t="s">
        <v>84</v>
      </c>
      <c r="G110" s="335">
        <v>7910</v>
      </c>
    </row>
    <row r="111" spans="2:7">
      <c r="B111" s="636"/>
      <c r="C111" s="638" t="s">
        <v>687</v>
      </c>
      <c r="D111" s="639"/>
      <c r="E111" s="640"/>
      <c r="F111" s="161" t="s">
        <v>628</v>
      </c>
      <c r="G111" s="335">
        <v>7190</v>
      </c>
    </row>
    <row r="112" spans="2:7">
      <c r="B112" s="637"/>
      <c r="C112" s="638"/>
      <c r="D112" s="639"/>
      <c r="E112" s="640"/>
      <c r="F112" s="161"/>
      <c r="G112" s="335"/>
    </row>
    <row r="113" spans="2:7">
      <c r="B113" s="625" t="s">
        <v>127</v>
      </c>
      <c r="C113" s="626"/>
      <c r="D113" s="626"/>
      <c r="E113" s="626"/>
      <c r="F113" s="627"/>
      <c r="G113" s="338">
        <v>23500</v>
      </c>
    </row>
    <row r="114" spans="2:7" ht="13.5" thickBot="1">
      <c r="B114" s="641" t="s">
        <v>252</v>
      </c>
      <c r="C114" s="642"/>
      <c r="D114" s="642"/>
      <c r="E114" s="642"/>
      <c r="F114" s="643"/>
      <c r="G114" s="339">
        <v>16100</v>
      </c>
    </row>
  </sheetData>
  <sheetProtection password="CF70" sheet="1" objects="1" scenarios="1"/>
  <mergeCells count="95">
    <mergeCell ref="C101:E101"/>
    <mergeCell ref="C112:E112"/>
    <mergeCell ref="B113:F113"/>
    <mergeCell ref="B114:F114"/>
    <mergeCell ref="B103:B112"/>
    <mergeCell ref="C103:E103"/>
    <mergeCell ref="C104:E104"/>
    <mergeCell ref="C105:E105"/>
    <mergeCell ref="C106:E106"/>
    <mergeCell ref="C107:E107"/>
    <mergeCell ref="C108:E108"/>
    <mergeCell ref="C109:E109"/>
    <mergeCell ref="C110:E110"/>
    <mergeCell ref="C111:E111"/>
    <mergeCell ref="C96:E96"/>
    <mergeCell ref="C97:E97"/>
    <mergeCell ref="C98:E98"/>
    <mergeCell ref="C99:E99"/>
    <mergeCell ref="C100:E100"/>
    <mergeCell ref="B82:F82"/>
    <mergeCell ref="B83:B102"/>
    <mergeCell ref="C83:E83"/>
    <mergeCell ref="C84:E84"/>
    <mergeCell ref="C85:E85"/>
    <mergeCell ref="C86:E86"/>
    <mergeCell ref="C87:E87"/>
    <mergeCell ref="C88:E88"/>
    <mergeCell ref="C89:E89"/>
    <mergeCell ref="C90:E90"/>
    <mergeCell ref="C102:E102"/>
    <mergeCell ref="C91:E91"/>
    <mergeCell ref="C92:E92"/>
    <mergeCell ref="C93:E93"/>
    <mergeCell ref="C94:E94"/>
    <mergeCell ref="C95:E95"/>
    <mergeCell ref="B81:F81"/>
    <mergeCell ref="B49:C49"/>
    <mergeCell ref="B52:G52"/>
    <mergeCell ref="B53:C54"/>
    <mergeCell ref="D53:E53"/>
    <mergeCell ref="F53:G53"/>
    <mergeCell ref="B55:B69"/>
    <mergeCell ref="B70:B71"/>
    <mergeCell ref="B72:B74"/>
    <mergeCell ref="B77:G77"/>
    <mergeCell ref="B79:F79"/>
    <mergeCell ref="B80:F80"/>
    <mergeCell ref="B43:C43"/>
    <mergeCell ref="B44:C44"/>
    <mergeCell ref="B46:G46"/>
    <mergeCell ref="B47:C48"/>
    <mergeCell ref="D47:E47"/>
    <mergeCell ref="F47:G47"/>
    <mergeCell ref="B36:C36"/>
    <mergeCell ref="B37:C37"/>
    <mergeCell ref="B40:G40"/>
    <mergeCell ref="B41:C42"/>
    <mergeCell ref="D41:E41"/>
    <mergeCell ref="F41:G41"/>
    <mergeCell ref="B35:C35"/>
    <mergeCell ref="B24:C24"/>
    <mergeCell ref="B25:C25"/>
    <mergeCell ref="B26:C26"/>
    <mergeCell ref="B27:C27"/>
    <mergeCell ref="B28:C28"/>
    <mergeCell ref="B29:C29"/>
    <mergeCell ref="B30:C30"/>
    <mergeCell ref="B31:C31"/>
    <mergeCell ref="B32:C32"/>
    <mergeCell ref="B33:C33"/>
    <mergeCell ref="B34:C34"/>
    <mergeCell ref="B23:C23"/>
    <mergeCell ref="B12:C12"/>
    <mergeCell ref="B13:C13"/>
    <mergeCell ref="B14:C14"/>
    <mergeCell ref="B15:C15"/>
    <mergeCell ref="B16:C16"/>
    <mergeCell ref="B17:C17"/>
    <mergeCell ref="B18:C18"/>
    <mergeCell ref="B19:C19"/>
    <mergeCell ref="B20:C20"/>
    <mergeCell ref="B21:C21"/>
    <mergeCell ref="B22:C22"/>
    <mergeCell ref="B11:C11"/>
    <mergeCell ref="B1:G1"/>
    <mergeCell ref="B2:G2"/>
    <mergeCell ref="B3:G3"/>
    <mergeCell ref="B4:C5"/>
    <mergeCell ref="D4:E4"/>
    <mergeCell ref="F4:G4"/>
    <mergeCell ref="B6:C6"/>
    <mergeCell ref="B7:C7"/>
    <mergeCell ref="B8:C8"/>
    <mergeCell ref="B9:C9"/>
    <mergeCell ref="B10:C10"/>
  </mergeCells>
  <phoneticPr fontId="4"/>
  <pageMargins left="0.78740157480314965" right="0.39370078740157483" top="0.78740157480314965" bottom="0.59055118110236227" header="0.51181102362204722" footer="0.51181102362204722"/>
  <pageSetup paperSize="9" fitToWidth="0" fitToHeight="0" orientation="portrait" r:id="rId1"/>
  <headerFooter alignWithMargins="0"/>
  <rowBreaks count="1" manualBreakCount="1">
    <brk id="50" max="9"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39997558519241921"/>
    <pageSetUpPr fitToPage="1"/>
  </sheetPr>
  <dimension ref="A1:I1185"/>
  <sheetViews>
    <sheetView showGridLines="0" view="pageBreakPreview" zoomScaleNormal="115" zoomScaleSheetLayoutView="100" workbookViewId="0">
      <pane ySplit="8" topLeftCell="A9" activePane="bottomLeft" state="frozen"/>
      <selection activeCell="A2" sqref="A2:G2"/>
      <selection pane="bottomLeft" activeCell="A2" sqref="A2:G2"/>
    </sheetView>
  </sheetViews>
  <sheetFormatPr defaultColWidth="10.28515625" defaultRowHeight="14.25"/>
  <cols>
    <col min="1" max="1" width="10.42578125" style="163" customWidth="1"/>
    <col min="2" max="2" width="61.28515625" style="230" customWidth="1"/>
    <col min="3" max="3" width="13.7109375" style="246" customWidth="1"/>
    <col min="4" max="4" width="18" style="247" customWidth="1"/>
    <col min="5" max="5" width="13.7109375" style="246" customWidth="1"/>
    <col min="6" max="6" width="13.42578125" style="256" customWidth="1"/>
    <col min="7" max="7" width="32.28515625" style="256" customWidth="1"/>
    <col min="8" max="16384" width="10.28515625" style="163"/>
  </cols>
  <sheetData>
    <row r="1" spans="1:7" s="162" customFormat="1" ht="28.5" customHeight="1">
      <c r="A1" s="661" t="s">
        <v>688</v>
      </c>
      <c r="B1" s="662"/>
      <c r="C1" s="662"/>
      <c r="D1" s="662"/>
      <c r="E1" s="662"/>
      <c r="F1" s="662"/>
      <c r="G1" s="662"/>
    </row>
    <row r="2" spans="1:7" ht="25.5" customHeight="1">
      <c r="A2" s="663"/>
      <c r="B2" s="663"/>
      <c r="C2" s="663"/>
      <c r="D2" s="663"/>
      <c r="E2" s="663"/>
      <c r="F2" s="663"/>
      <c r="G2" s="663"/>
    </row>
    <row r="3" spans="1:7" ht="99.75" hidden="1" customHeight="1">
      <c r="A3" s="664" t="s">
        <v>689</v>
      </c>
      <c r="B3" s="664"/>
      <c r="C3" s="664"/>
      <c r="D3" s="664"/>
      <c r="E3" s="664"/>
      <c r="F3" s="664"/>
      <c r="G3" s="664"/>
    </row>
    <row r="4" spans="1:7" ht="48" hidden="1" customHeight="1">
      <c r="A4" s="664" t="s">
        <v>690</v>
      </c>
      <c r="B4" s="664"/>
      <c r="C4" s="664"/>
      <c r="D4" s="664"/>
      <c r="E4" s="664"/>
      <c r="F4" s="664"/>
      <c r="G4" s="664"/>
    </row>
    <row r="5" spans="1:7" hidden="1">
      <c r="A5" s="164"/>
      <c r="B5" s="164"/>
      <c r="C5" s="164"/>
      <c r="D5" s="164"/>
      <c r="E5" s="164"/>
      <c r="F5" s="164"/>
      <c r="G5" s="165"/>
    </row>
    <row r="6" spans="1:7" s="166" customFormat="1" ht="13.5">
      <c r="A6" s="665" t="s">
        <v>691</v>
      </c>
      <c r="B6" s="665"/>
      <c r="C6" s="665"/>
      <c r="D6" s="665"/>
      <c r="E6" s="665"/>
      <c r="F6" s="665"/>
      <c r="G6" s="665"/>
    </row>
    <row r="7" spans="1:7" ht="13.9" customHeight="1">
      <c r="A7" s="666" t="s">
        <v>692</v>
      </c>
      <c r="B7" s="666" t="s">
        <v>693</v>
      </c>
      <c r="C7" s="167" t="s">
        <v>694</v>
      </c>
      <c r="D7" s="667" t="s">
        <v>695</v>
      </c>
      <c r="E7" s="668"/>
      <c r="F7" s="669" t="s">
        <v>696</v>
      </c>
      <c r="G7" s="671" t="s">
        <v>697</v>
      </c>
    </row>
    <row r="8" spans="1:7" ht="14.25" customHeight="1">
      <c r="A8" s="666"/>
      <c r="B8" s="666"/>
      <c r="C8" s="168" t="s">
        <v>698</v>
      </c>
      <c r="D8" s="644" t="s">
        <v>698</v>
      </c>
      <c r="E8" s="645"/>
      <c r="F8" s="670"/>
      <c r="G8" s="672"/>
    </row>
    <row r="9" spans="1:7" ht="15" customHeight="1">
      <c r="A9" s="646" t="s">
        <v>699</v>
      </c>
      <c r="B9" s="649" t="s">
        <v>700</v>
      </c>
      <c r="C9" s="652">
        <v>4.7199999999999998E-4</v>
      </c>
      <c r="D9" s="169" t="s">
        <v>701</v>
      </c>
      <c r="E9" s="170">
        <v>0</v>
      </c>
      <c r="F9" s="655" t="s">
        <v>702</v>
      </c>
      <c r="G9" s="658"/>
    </row>
    <row r="10" spans="1:7" ht="15" customHeight="1">
      <c r="A10" s="647"/>
      <c r="B10" s="650"/>
      <c r="C10" s="653"/>
      <c r="D10" s="171" t="s">
        <v>703</v>
      </c>
      <c r="E10" s="172">
        <v>0</v>
      </c>
      <c r="F10" s="656"/>
      <c r="G10" s="659"/>
    </row>
    <row r="11" spans="1:7" ht="15" customHeight="1">
      <c r="A11" s="647"/>
      <c r="B11" s="650"/>
      <c r="C11" s="653"/>
      <c r="D11" s="173" t="s">
        <v>704</v>
      </c>
      <c r="E11" s="172">
        <v>5.0500000000000002E-4</v>
      </c>
      <c r="F11" s="656"/>
      <c r="G11" s="659"/>
    </row>
    <row r="12" spans="1:7" ht="15" customHeight="1">
      <c r="A12" s="648"/>
      <c r="B12" s="651"/>
      <c r="C12" s="654"/>
      <c r="D12" s="174" t="s">
        <v>705</v>
      </c>
      <c r="E12" s="175">
        <v>4.8099999999999998E-4</v>
      </c>
      <c r="F12" s="657"/>
      <c r="G12" s="660"/>
    </row>
    <row r="13" spans="1:7" ht="15" customHeight="1">
      <c r="A13" s="176" t="s">
        <v>706</v>
      </c>
      <c r="B13" s="177" t="s">
        <v>707</v>
      </c>
      <c r="C13" s="178" t="s">
        <v>708</v>
      </c>
      <c r="D13" s="179"/>
      <c r="E13" s="180" t="s">
        <v>708</v>
      </c>
      <c r="F13" s="181" t="s">
        <v>709</v>
      </c>
      <c r="G13" s="182"/>
    </row>
    <row r="14" spans="1:7" ht="15" customHeight="1">
      <c r="A14" s="183" t="s">
        <v>710</v>
      </c>
      <c r="B14" s="184" t="s">
        <v>711</v>
      </c>
      <c r="C14" s="185">
        <v>3.68E-4</v>
      </c>
      <c r="D14" s="186"/>
      <c r="E14" s="180">
        <v>0</v>
      </c>
      <c r="F14" s="187" t="s">
        <v>702</v>
      </c>
      <c r="G14" s="188"/>
    </row>
    <row r="15" spans="1:7" ht="15" customHeight="1">
      <c r="A15" s="646" t="s">
        <v>712</v>
      </c>
      <c r="B15" s="649" t="s">
        <v>713</v>
      </c>
      <c r="C15" s="652">
        <v>5.4799999999999998E-4</v>
      </c>
      <c r="D15" s="169" t="s">
        <v>701</v>
      </c>
      <c r="E15" s="170">
        <v>0</v>
      </c>
      <c r="F15" s="655" t="s">
        <v>702</v>
      </c>
      <c r="G15" s="658"/>
    </row>
    <row r="16" spans="1:7" ht="15" customHeight="1">
      <c r="A16" s="647"/>
      <c r="B16" s="650"/>
      <c r="C16" s="653"/>
      <c r="D16" s="173" t="s">
        <v>714</v>
      </c>
      <c r="E16" s="172">
        <v>4.9200000000000003E-4</v>
      </c>
      <c r="F16" s="656"/>
      <c r="G16" s="659"/>
    </row>
    <row r="17" spans="1:7" ht="15" customHeight="1">
      <c r="A17" s="648"/>
      <c r="B17" s="651"/>
      <c r="C17" s="654"/>
      <c r="D17" s="174" t="s">
        <v>715</v>
      </c>
      <c r="E17" s="175">
        <v>4.28E-4</v>
      </c>
      <c r="F17" s="657"/>
      <c r="G17" s="660"/>
    </row>
    <row r="18" spans="1:7" ht="15" customHeight="1">
      <c r="A18" s="646" t="s">
        <v>716</v>
      </c>
      <c r="B18" s="649" t="s">
        <v>717</v>
      </c>
      <c r="C18" s="652">
        <v>5.3499999999999999E-4</v>
      </c>
      <c r="D18" s="169" t="s">
        <v>701</v>
      </c>
      <c r="E18" s="170">
        <v>0</v>
      </c>
      <c r="F18" s="655" t="s">
        <v>702</v>
      </c>
      <c r="G18" s="658"/>
    </row>
    <row r="19" spans="1:7" ht="15" customHeight="1">
      <c r="A19" s="647"/>
      <c r="B19" s="650"/>
      <c r="C19" s="653"/>
      <c r="D19" s="173" t="s">
        <v>718</v>
      </c>
      <c r="E19" s="172">
        <v>0</v>
      </c>
      <c r="F19" s="656"/>
      <c r="G19" s="659"/>
    </row>
    <row r="20" spans="1:7" ht="15" customHeight="1">
      <c r="A20" s="647"/>
      <c r="B20" s="650"/>
      <c r="C20" s="653"/>
      <c r="D20" s="173" t="s">
        <v>704</v>
      </c>
      <c r="E20" s="172">
        <v>5.1800000000000001E-4</v>
      </c>
      <c r="F20" s="656"/>
      <c r="G20" s="659"/>
    </row>
    <row r="21" spans="1:7" ht="15" customHeight="1">
      <c r="A21" s="648"/>
      <c r="B21" s="651"/>
      <c r="C21" s="654"/>
      <c r="D21" s="174" t="s">
        <v>715</v>
      </c>
      <c r="E21" s="175">
        <v>5.4800000000000009E-4</v>
      </c>
      <c r="F21" s="657"/>
      <c r="G21" s="660"/>
    </row>
    <row r="22" spans="1:7" ht="15" customHeight="1">
      <c r="A22" s="183" t="s">
        <v>719</v>
      </c>
      <c r="B22" s="184" t="s">
        <v>720</v>
      </c>
      <c r="C22" s="185">
        <v>2.6200000000000003E-4</v>
      </c>
      <c r="D22" s="186"/>
      <c r="E22" s="180">
        <v>4.0099999999999999E-4</v>
      </c>
      <c r="F22" s="187" t="s">
        <v>702</v>
      </c>
      <c r="G22" s="188"/>
    </row>
    <row r="23" spans="1:7" ht="15" customHeight="1">
      <c r="A23" s="183" t="s">
        <v>721</v>
      </c>
      <c r="B23" s="184" t="s">
        <v>722</v>
      </c>
      <c r="C23" s="178">
        <v>4.75E-4</v>
      </c>
      <c r="D23" s="186"/>
      <c r="E23" s="180">
        <v>4.8200000000000001E-4</v>
      </c>
      <c r="F23" s="187" t="s">
        <v>702</v>
      </c>
      <c r="G23" s="188"/>
    </row>
    <row r="24" spans="1:7" ht="15" customHeight="1">
      <c r="A24" s="646" t="s">
        <v>723</v>
      </c>
      <c r="B24" s="649" t="s">
        <v>724</v>
      </c>
      <c r="C24" s="673">
        <v>4.0499999999999998E-4</v>
      </c>
      <c r="D24" s="189" t="s">
        <v>701</v>
      </c>
      <c r="E24" s="170">
        <v>0</v>
      </c>
      <c r="F24" s="676" t="s">
        <v>725</v>
      </c>
      <c r="G24" s="658" t="s">
        <v>726</v>
      </c>
    </row>
    <row r="25" spans="1:7" ht="15" customHeight="1">
      <c r="A25" s="647"/>
      <c r="B25" s="650"/>
      <c r="C25" s="674"/>
      <c r="D25" s="190" t="s">
        <v>718</v>
      </c>
      <c r="E25" s="172">
        <v>0</v>
      </c>
      <c r="F25" s="677"/>
      <c r="G25" s="659"/>
    </row>
    <row r="26" spans="1:7" ht="15" customHeight="1">
      <c r="A26" s="647"/>
      <c r="B26" s="650"/>
      <c r="C26" s="674"/>
      <c r="D26" s="190" t="s">
        <v>727</v>
      </c>
      <c r="E26" s="172">
        <v>2.0000000000000001E-4</v>
      </c>
      <c r="F26" s="677"/>
      <c r="G26" s="659"/>
    </row>
    <row r="27" spans="1:7" ht="15" customHeight="1">
      <c r="A27" s="647"/>
      <c r="B27" s="650"/>
      <c r="C27" s="674"/>
      <c r="D27" s="190" t="s">
        <v>728</v>
      </c>
      <c r="E27" s="172">
        <v>2.2000000000000001E-4</v>
      </c>
      <c r="F27" s="677"/>
      <c r="G27" s="659"/>
    </row>
    <row r="28" spans="1:7" ht="15" customHeight="1">
      <c r="A28" s="647"/>
      <c r="B28" s="650"/>
      <c r="C28" s="674"/>
      <c r="D28" s="190" t="s">
        <v>729</v>
      </c>
      <c r="E28" s="172">
        <v>2.9999999999999997E-4</v>
      </c>
      <c r="F28" s="677"/>
      <c r="G28" s="659"/>
    </row>
    <row r="29" spans="1:7" ht="15" customHeight="1">
      <c r="A29" s="647"/>
      <c r="B29" s="650"/>
      <c r="C29" s="674"/>
      <c r="D29" s="190" t="s">
        <v>730</v>
      </c>
      <c r="E29" s="172">
        <v>3.4899999999999997E-4</v>
      </c>
      <c r="F29" s="677"/>
      <c r="G29" s="659"/>
    </row>
    <row r="30" spans="1:7" ht="15" customHeight="1">
      <c r="A30" s="647"/>
      <c r="B30" s="650"/>
      <c r="C30" s="674"/>
      <c r="D30" s="190" t="s">
        <v>731</v>
      </c>
      <c r="E30" s="172">
        <v>3.6999999999999999E-4</v>
      </c>
      <c r="F30" s="677"/>
      <c r="G30" s="659"/>
    </row>
    <row r="31" spans="1:7" ht="15" customHeight="1">
      <c r="A31" s="647"/>
      <c r="B31" s="650"/>
      <c r="C31" s="674"/>
      <c r="D31" s="190" t="s">
        <v>732</v>
      </c>
      <c r="E31" s="172">
        <v>4.08E-4</v>
      </c>
      <c r="F31" s="677"/>
      <c r="G31" s="659"/>
    </row>
    <row r="32" spans="1:7" ht="15" customHeight="1">
      <c r="A32" s="648"/>
      <c r="B32" s="651"/>
      <c r="C32" s="675"/>
      <c r="D32" s="191" t="s">
        <v>705</v>
      </c>
      <c r="E32" s="175">
        <v>3.7199999999999999E-4</v>
      </c>
      <c r="F32" s="678"/>
      <c r="G32" s="660"/>
    </row>
    <row r="33" spans="1:7" ht="15" customHeight="1">
      <c r="A33" s="646" t="s">
        <v>733</v>
      </c>
      <c r="B33" s="649" t="s">
        <v>734</v>
      </c>
      <c r="C33" s="679">
        <v>4.3100000000000001E-4</v>
      </c>
      <c r="D33" s="169" t="s">
        <v>735</v>
      </c>
      <c r="E33" s="170">
        <v>0</v>
      </c>
      <c r="F33" s="655" t="s">
        <v>736</v>
      </c>
      <c r="G33" s="658" t="s">
        <v>737</v>
      </c>
    </row>
    <row r="34" spans="1:7" ht="15" customHeight="1">
      <c r="A34" s="647"/>
      <c r="B34" s="650"/>
      <c r="C34" s="653"/>
      <c r="D34" s="179" t="s">
        <v>738</v>
      </c>
      <c r="E34" s="172">
        <v>4.28E-4</v>
      </c>
      <c r="F34" s="656"/>
      <c r="G34" s="659"/>
    </row>
    <row r="35" spans="1:7" ht="15" customHeight="1">
      <c r="A35" s="648"/>
      <c r="B35" s="651"/>
      <c r="C35" s="654"/>
      <c r="D35" s="174" t="s">
        <v>705</v>
      </c>
      <c r="E35" s="175">
        <v>4.2499999999999998E-4</v>
      </c>
      <c r="F35" s="657"/>
      <c r="G35" s="660"/>
    </row>
    <row r="36" spans="1:7" ht="15" customHeight="1">
      <c r="A36" s="646" t="s">
        <v>739</v>
      </c>
      <c r="B36" s="649" t="s">
        <v>740</v>
      </c>
      <c r="C36" s="652">
        <v>4.5100000000000001E-4</v>
      </c>
      <c r="D36" s="169" t="s">
        <v>701</v>
      </c>
      <c r="E36" s="170">
        <v>0</v>
      </c>
      <c r="F36" s="655" t="s">
        <v>741</v>
      </c>
      <c r="G36" s="658" t="s">
        <v>737</v>
      </c>
    </row>
    <row r="37" spans="1:7" ht="15" customHeight="1">
      <c r="A37" s="647"/>
      <c r="B37" s="650"/>
      <c r="C37" s="653"/>
      <c r="D37" s="173" t="s">
        <v>718</v>
      </c>
      <c r="E37" s="172">
        <v>2.0000000000000001E-4</v>
      </c>
      <c r="F37" s="656"/>
      <c r="G37" s="659"/>
    </row>
    <row r="38" spans="1:7" ht="15" customHeight="1">
      <c r="A38" s="647"/>
      <c r="B38" s="650"/>
      <c r="C38" s="653"/>
      <c r="D38" s="173" t="s">
        <v>704</v>
      </c>
      <c r="E38" s="172">
        <v>5.2099999999999998E-4</v>
      </c>
      <c r="F38" s="656"/>
      <c r="G38" s="659"/>
    </row>
    <row r="39" spans="1:7" ht="15" customHeight="1">
      <c r="A39" s="648"/>
      <c r="B39" s="651"/>
      <c r="C39" s="654"/>
      <c r="D39" s="174" t="s">
        <v>705</v>
      </c>
      <c r="E39" s="175">
        <v>5.4000000000000001E-4</v>
      </c>
      <c r="F39" s="657"/>
      <c r="G39" s="660"/>
    </row>
    <row r="40" spans="1:7" ht="15" customHeight="1">
      <c r="A40" s="183" t="s">
        <v>742</v>
      </c>
      <c r="B40" s="184" t="s">
        <v>743</v>
      </c>
      <c r="C40" s="185">
        <v>5.4699999999999996E-4</v>
      </c>
      <c r="D40" s="186"/>
      <c r="E40" s="180">
        <v>5.0600000000000005E-4</v>
      </c>
      <c r="F40" s="187" t="s">
        <v>702</v>
      </c>
      <c r="G40" s="188"/>
    </row>
    <row r="41" spans="1:7" ht="15" customHeight="1">
      <c r="A41" s="646" t="s">
        <v>744</v>
      </c>
      <c r="B41" s="649" t="s">
        <v>745</v>
      </c>
      <c r="C41" s="652">
        <v>4.3199999999999998E-4</v>
      </c>
      <c r="D41" s="169" t="s">
        <v>701</v>
      </c>
      <c r="E41" s="170">
        <v>0</v>
      </c>
      <c r="F41" s="655" t="s">
        <v>746</v>
      </c>
      <c r="G41" s="658" t="s">
        <v>737</v>
      </c>
    </row>
    <row r="42" spans="1:7" ht="15" customHeight="1">
      <c r="A42" s="647"/>
      <c r="B42" s="650"/>
      <c r="C42" s="653"/>
      <c r="D42" s="173" t="s">
        <v>714</v>
      </c>
      <c r="E42" s="172">
        <v>5.5400000000000002E-4</v>
      </c>
      <c r="F42" s="656"/>
      <c r="G42" s="659"/>
    </row>
    <row r="43" spans="1:7" ht="15" customHeight="1">
      <c r="A43" s="648"/>
      <c r="B43" s="651"/>
      <c r="C43" s="654"/>
      <c r="D43" s="174" t="s">
        <v>715</v>
      </c>
      <c r="E43" s="175">
        <v>5.6800000000000004E-4</v>
      </c>
      <c r="F43" s="657"/>
      <c r="G43" s="660"/>
    </row>
    <row r="44" spans="1:7" ht="15" customHeight="1">
      <c r="A44" s="646" t="s">
        <v>747</v>
      </c>
      <c r="B44" s="649" t="s">
        <v>748</v>
      </c>
      <c r="C44" s="652">
        <v>4.9899999999999999E-4</v>
      </c>
      <c r="D44" s="169" t="s">
        <v>701</v>
      </c>
      <c r="E44" s="170">
        <v>0</v>
      </c>
      <c r="F44" s="655" t="s">
        <v>749</v>
      </c>
      <c r="G44" s="658" t="s">
        <v>737</v>
      </c>
    </row>
    <row r="45" spans="1:7" ht="15" customHeight="1">
      <c r="A45" s="647"/>
      <c r="B45" s="650"/>
      <c r="C45" s="653"/>
      <c r="D45" s="173" t="s">
        <v>750</v>
      </c>
      <c r="E45" s="172">
        <v>4.4799999999999999E-4</v>
      </c>
      <c r="F45" s="656"/>
      <c r="G45" s="659"/>
    </row>
    <row r="46" spans="1:7" ht="15" customHeight="1">
      <c r="A46" s="648"/>
      <c r="B46" s="651"/>
      <c r="C46" s="654"/>
      <c r="D46" s="174" t="s">
        <v>705</v>
      </c>
      <c r="E46" s="175">
        <v>4.0699999999999997E-4</v>
      </c>
      <c r="F46" s="657"/>
      <c r="G46" s="660"/>
    </row>
    <row r="47" spans="1:7" ht="15" customHeight="1">
      <c r="A47" s="646" t="s">
        <v>751</v>
      </c>
      <c r="B47" s="649" t="s">
        <v>752</v>
      </c>
      <c r="C47" s="652">
        <v>3.4200000000000002E-4</v>
      </c>
      <c r="D47" s="169" t="s">
        <v>701</v>
      </c>
      <c r="E47" s="170">
        <v>0</v>
      </c>
      <c r="F47" s="676" t="s">
        <v>753</v>
      </c>
      <c r="G47" s="658" t="s">
        <v>737</v>
      </c>
    </row>
    <row r="48" spans="1:7" ht="15" customHeight="1">
      <c r="A48" s="647"/>
      <c r="B48" s="650"/>
      <c r="C48" s="653"/>
      <c r="D48" s="173" t="s">
        <v>718</v>
      </c>
      <c r="E48" s="172">
        <v>1.9700000000000002E-4</v>
      </c>
      <c r="F48" s="677"/>
      <c r="G48" s="659"/>
    </row>
    <row r="49" spans="1:7" ht="15" customHeight="1">
      <c r="A49" s="647"/>
      <c r="B49" s="650"/>
      <c r="C49" s="653"/>
      <c r="D49" s="173" t="s">
        <v>727</v>
      </c>
      <c r="E49" s="172">
        <v>0</v>
      </c>
      <c r="F49" s="677"/>
      <c r="G49" s="659"/>
    </row>
    <row r="50" spans="1:7" ht="15" customHeight="1">
      <c r="A50" s="647"/>
      <c r="B50" s="650"/>
      <c r="C50" s="653"/>
      <c r="D50" s="173" t="s">
        <v>728</v>
      </c>
      <c r="E50" s="172">
        <v>0</v>
      </c>
      <c r="F50" s="677"/>
      <c r="G50" s="659"/>
    </row>
    <row r="51" spans="1:7" ht="15" customHeight="1">
      <c r="A51" s="647"/>
      <c r="B51" s="650"/>
      <c r="C51" s="653"/>
      <c r="D51" s="173" t="s">
        <v>729</v>
      </c>
      <c r="E51" s="172">
        <v>2.4699999999999999E-4</v>
      </c>
      <c r="F51" s="677"/>
      <c r="G51" s="659"/>
    </row>
    <row r="52" spans="1:7" ht="15" customHeight="1">
      <c r="A52" s="647"/>
      <c r="B52" s="650"/>
      <c r="C52" s="653"/>
      <c r="D52" s="173" t="s">
        <v>730</v>
      </c>
      <c r="E52" s="172">
        <v>0</v>
      </c>
      <c r="F52" s="677"/>
      <c r="G52" s="659"/>
    </row>
    <row r="53" spans="1:7" ht="15" customHeight="1">
      <c r="A53" s="647"/>
      <c r="B53" s="650"/>
      <c r="C53" s="653"/>
      <c r="D53" s="173" t="s">
        <v>731</v>
      </c>
      <c r="E53" s="172">
        <v>0</v>
      </c>
      <c r="F53" s="677"/>
      <c r="G53" s="659"/>
    </row>
    <row r="54" spans="1:7" ht="15" customHeight="1">
      <c r="A54" s="647"/>
      <c r="B54" s="650"/>
      <c r="C54" s="653"/>
      <c r="D54" s="173" t="s">
        <v>754</v>
      </c>
      <c r="E54" s="172">
        <v>0</v>
      </c>
      <c r="F54" s="677"/>
      <c r="G54" s="659"/>
    </row>
    <row r="55" spans="1:7" ht="15" customHeight="1">
      <c r="A55" s="647"/>
      <c r="B55" s="650"/>
      <c r="C55" s="653"/>
      <c r="D55" s="173" t="s">
        <v>755</v>
      </c>
      <c r="E55" s="172">
        <v>2.4800000000000001E-4</v>
      </c>
      <c r="F55" s="677"/>
      <c r="G55" s="659"/>
    </row>
    <row r="56" spans="1:7" ht="15" customHeight="1">
      <c r="A56" s="647"/>
      <c r="B56" s="650"/>
      <c r="C56" s="653"/>
      <c r="D56" s="173" t="s">
        <v>756</v>
      </c>
      <c r="E56" s="172">
        <v>4.08E-4</v>
      </c>
      <c r="F56" s="677"/>
      <c r="G56" s="659"/>
    </row>
    <row r="57" spans="1:7" ht="15" customHeight="1">
      <c r="A57" s="648"/>
      <c r="B57" s="651"/>
      <c r="C57" s="654"/>
      <c r="D57" s="174" t="s">
        <v>705</v>
      </c>
      <c r="E57" s="175">
        <v>4.6200000000000001E-4</v>
      </c>
      <c r="F57" s="678"/>
      <c r="G57" s="660"/>
    </row>
    <row r="58" spans="1:7" ht="15" customHeight="1">
      <c r="A58" s="183" t="s">
        <v>757</v>
      </c>
      <c r="B58" s="184" t="s">
        <v>758</v>
      </c>
      <c r="C58" s="185">
        <v>4.8999999999999998E-4</v>
      </c>
      <c r="D58" s="186"/>
      <c r="E58" s="180">
        <v>5.0100000000000003E-4</v>
      </c>
      <c r="F58" s="187" t="s">
        <v>702</v>
      </c>
      <c r="G58" s="188"/>
    </row>
    <row r="59" spans="1:7" ht="15" customHeight="1">
      <c r="A59" s="646" t="s">
        <v>759</v>
      </c>
      <c r="B59" s="649" t="s">
        <v>760</v>
      </c>
      <c r="C59" s="652">
        <v>3.8299999999999999E-4</v>
      </c>
      <c r="D59" s="169" t="s">
        <v>701</v>
      </c>
      <c r="E59" s="170">
        <v>0</v>
      </c>
      <c r="F59" s="655" t="s">
        <v>702</v>
      </c>
      <c r="G59" s="658"/>
    </row>
    <row r="60" spans="1:7" ht="15" customHeight="1">
      <c r="A60" s="647"/>
      <c r="B60" s="650"/>
      <c r="C60" s="653"/>
      <c r="D60" s="179" t="s">
        <v>750</v>
      </c>
      <c r="E60" s="172">
        <v>4.0400000000000001E-4</v>
      </c>
      <c r="F60" s="656"/>
      <c r="G60" s="659"/>
    </row>
    <row r="61" spans="1:7" ht="15" customHeight="1">
      <c r="A61" s="648"/>
      <c r="B61" s="651"/>
      <c r="C61" s="654"/>
      <c r="D61" s="174" t="s">
        <v>715</v>
      </c>
      <c r="E61" s="175">
        <v>4.75E-4</v>
      </c>
      <c r="F61" s="657"/>
      <c r="G61" s="660"/>
    </row>
    <row r="62" spans="1:7" ht="15" customHeight="1">
      <c r="A62" s="646" t="s">
        <v>761</v>
      </c>
      <c r="B62" s="649" t="s">
        <v>762</v>
      </c>
      <c r="C62" s="652">
        <v>4.6799999999999999E-4</v>
      </c>
      <c r="D62" s="169" t="s">
        <v>701</v>
      </c>
      <c r="E62" s="170">
        <v>0</v>
      </c>
      <c r="F62" s="655" t="s">
        <v>702</v>
      </c>
      <c r="G62" s="658"/>
    </row>
    <row r="63" spans="1:7" ht="15" customHeight="1">
      <c r="A63" s="647"/>
      <c r="B63" s="650"/>
      <c r="C63" s="653"/>
      <c r="D63" s="179" t="s">
        <v>750</v>
      </c>
      <c r="E63" s="172">
        <v>4.84E-4</v>
      </c>
      <c r="F63" s="656"/>
      <c r="G63" s="659"/>
    </row>
    <row r="64" spans="1:7" ht="15" customHeight="1">
      <c r="A64" s="648"/>
      <c r="B64" s="651"/>
      <c r="C64" s="654"/>
      <c r="D64" s="174" t="s">
        <v>705</v>
      </c>
      <c r="E64" s="175">
        <v>4.8500000000000003E-4</v>
      </c>
      <c r="F64" s="657"/>
      <c r="G64" s="660"/>
    </row>
    <row r="65" spans="1:7" ht="15" customHeight="1">
      <c r="A65" s="646" t="s">
        <v>763</v>
      </c>
      <c r="B65" s="649" t="s">
        <v>764</v>
      </c>
      <c r="C65" s="652">
        <v>5.0600000000000005E-4</v>
      </c>
      <c r="D65" s="169" t="s">
        <v>701</v>
      </c>
      <c r="E65" s="170">
        <v>0</v>
      </c>
      <c r="F65" s="655" t="s">
        <v>765</v>
      </c>
      <c r="G65" s="658" t="s">
        <v>737</v>
      </c>
    </row>
    <row r="66" spans="1:7" ht="15" customHeight="1">
      <c r="A66" s="647"/>
      <c r="B66" s="650"/>
      <c r="C66" s="653"/>
      <c r="D66" s="179" t="s">
        <v>750</v>
      </c>
      <c r="E66" s="172">
        <v>5.0900000000000001E-4</v>
      </c>
      <c r="F66" s="656"/>
      <c r="G66" s="659"/>
    </row>
    <row r="67" spans="1:7" ht="15" customHeight="1">
      <c r="A67" s="648"/>
      <c r="B67" s="651"/>
      <c r="C67" s="654"/>
      <c r="D67" s="174" t="s">
        <v>715</v>
      </c>
      <c r="E67" s="175">
        <v>4.8299999999999998E-4</v>
      </c>
      <c r="F67" s="657"/>
      <c r="G67" s="660"/>
    </row>
    <row r="68" spans="1:7" ht="15" customHeight="1">
      <c r="A68" s="646" t="s">
        <v>766</v>
      </c>
      <c r="B68" s="649" t="s">
        <v>767</v>
      </c>
      <c r="C68" s="652">
        <v>3.8000000000000002E-4</v>
      </c>
      <c r="D68" s="169" t="s">
        <v>701</v>
      </c>
      <c r="E68" s="170">
        <v>0</v>
      </c>
      <c r="F68" s="676" t="s">
        <v>768</v>
      </c>
      <c r="G68" s="658" t="s">
        <v>737</v>
      </c>
    </row>
    <row r="69" spans="1:7" ht="15" customHeight="1">
      <c r="A69" s="647"/>
      <c r="B69" s="650"/>
      <c r="C69" s="653"/>
      <c r="D69" s="173" t="s">
        <v>718</v>
      </c>
      <c r="E69" s="172">
        <v>3.4899999999999997E-4</v>
      </c>
      <c r="F69" s="677"/>
      <c r="G69" s="659"/>
    </row>
    <row r="70" spans="1:7" ht="15" customHeight="1">
      <c r="A70" s="647"/>
      <c r="B70" s="650"/>
      <c r="C70" s="653"/>
      <c r="D70" s="173" t="s">
        <v>727</v>
      </c>
      <c r="E70" s="172">
        <v>2.8100000000000005E-4</v>
      </c>
      <c r="F70" s="677"/>
      <c r="G70" s="659"/>
    </row>
    <row r="71" spans="1:7" ht="15" customHeight="1">
      <c r="A71" s="647"/>
      <c r="B71" s="650"/>
      <c r="C71" s="653"/>
      <c r="D71" s="173" t="s">
        <v>728</v>
      </c>
      <c r="E71" s="172">
        <v>3.0199999999999997E-4</v>
      </c>
      <c r="F71" s="677"/>
      <c r="G71" s="659"/>
    </row>
    <row r="72" spans="1:7" ht="15" customHeight="1">
      <c r="A72" s="647"/>
      <c r="B72" s="650"/>
      <c r="C72" s="653"/>
      <c r="D72" s="173" t="s">
        <v>729</v>
      </c>
      <c r="E72" s="172">
        <v>2.1599999999999999E-4</v>
      </c>
      <c r="F72" s="677"/>
      <c r="G72" s="659"/>
    </row>
    <row r="73" spans="1:7" ht="15" customHeight="1">
      <c r="A73" s="647"/>
      <c r="B73" s="650"/>
      <c r="C73" s="653"/>
      <c r="D73" s="173" t="s">
        <v>769</v>
      </c>
      <c r="E73" s="172">
        <v>4.9399999999999997E-4</v>
      </c>
      <c r="F73" s="677"/>
      <c r="G73" s="659"/>
    </row>
    <row r="74" spans="1:7" ht="15" customHeight="1">
      <c r="A74" s="648"/>
      <c r="B74" s="651"/>
      <c r="C74" s="654"/>
      <c r="D74" s="174" t="s">
        <v>705</v>
      </c>
      <c r="E74" s="175">
        <v>4.8899999999999996E-4</v>
      </c>
      <c r="F74" s="678"/>
      <c r="G74" s="660"/>
    </row>
    <row r="75" spans="1:7" ht="15" customHeight="1">
      <c r="A75" s="646" t="s">
        <v>770</v>
      </c>
      <c r="B75" s="649" t="s">
        <v>771</v>
      </c>
      <c r="C75" s="652">
        <v>5.8900000000000001E-4</v>
      </c>
      <c r="D75" s="169" t="s">
        <v>701</v>
      </c>
      <c r="E75" s="170">
        <v>0</v>
      </c>
      <c r="F75" s="655" t="s">
        <v>702</v>
      </c>
      <c r="G75" s="658"/>
    </row>
    <row r="76" spans="1:7" ht="15" customHeight="1">
      <c r="A76" s="647"/>
      <c r="B76" s="650"/>
      <c r="C76" s="653"/>
      <c r="D76" s="173" t="s">
        <v>714</v>
      </c>
      <c r="E76" s="172">
        <v>6.0599999999999998E-4</v>
      </c>
      <c r="F76" s="656"/>
      <c r="G76" s="659"/>
    </row>
    <row r="77" spans="1:7" ht="15" customHeight="1">
      <c r="A77" s="648"/>
      <c r="B77" s="651"/>
      <c r="C77" s="654"/>
      <c r="D77" s="174" t="s">
        <v>715</v>
      </c>
      <c r="E77" s="175">
        <v>6.3900000000000003E-4</v>
      </c>
      <c r="F77" s="657"/>
      <c r="G77" s="660"/>
    </row>
    <row r="78" spans="1:7" ht="15" customHeight="1">
      <c r="A78" s="646" t="s">
        <v>772</v>
      </c>
      <c r="B78" s="649" t="s">
        <v>773</v>
      </c>
      <c r="C78" s="652">
        <v>3.8299999999999999E-4</v>
      </c>
      <c r="D78" s="169" t="s">
        <v>701</v>
      </c>
      <c r="E78" s="170">
        <v>2.7E-4</v>
      </c>
      <c r="F78" s="655" t="s">
        <v>774</v>
      </c>
      <c r="G78" s="658" t="s">
        <v>737</v>
      </c>
    </row>
    <row r="79" spans="1:7" ht="15" customHeight="1">
      <c r="A79" s="647"/>
      <c r="B79" s="650"/>
      <c r="C79" s="653"/>
      <c r="D79" s="173" t="s">
        <v>718</v>
      </c>
      <c r="E79" s="172">
        <v>0</v>
      </c>
      <c r="F79" s="656"/>
      <c r="G79" s="659"/>
    </row>
    <row r="80" spans="1:7" ht="15" customHeight="1">
      <c r="A80" s="647"/>
      <c r="B80" s="650"/>
      <c r="C80" s="653"/>
      <c r="D80" s="173" t="s">
        <v>704</v>
      </c>
      <c r="E80" s="172">
        <v>3.4499999999999998E-4</v>
      </c>
      <c r="F80" s="656"/>
      <c r="G80" s="659"/>
    </row>
    <row r="81" spans="1:7" ht="15" customHeight="1">
      <c r="A81" s="648"/>
      <c r="B81" s="651"/>
      <c r="C81" s="654"/>
      <c r="D81" s="174" t="s">
        <v>715</v>
      </c>
      <c r="E81" s="175">
        <v>3.8000000000000002E-4</v>
      </c>
      <c r="F81" s="657"/>
      <c r="G81" s="660"/>
    </row>
    <row r="82" spans="1:7" ht="15" customHeight="1">
      <c r="A82" s="646" t="s">
        <v>775</v>
      </c>
      <c r="B82" s="649" t="s">
        <v>776</v>
      </c>
      <c r="C82" s="652">
        <v>1.47E-4</v>
      </c>
      <c r="D82" s="169" t="s">
        <v>701</v>
      </c>
      <c r="E82" s="170">
        <v>0</v>
      </c>
      <c r="F82" s="676" t="s">
        <v>777</v>
      </c>
      <c r="G82" s="658" t="s">
        <v>737</v>
      </c>
    </row>
    <row r="83" spans="1:7" ht="15" customHeight="1">
      <c r="A83" s="647"/>
      <c r="B83" s="650"/>
      <c r="C83" s="653"/>
      <c r="D83" s="173" t="s">
        <v>718</v>
      </c>
      <c r="E83" s="172">
        <v>0</v>
      </c>
      <c r="F83" s="677"/>
      <c r="G83" s="659"/>
    </row>
    <row r="84" spans="1:7" ht="15" customHeight="1">
      <c r="A84" s="647"/>
      <c r="B84" s="650"/>
      <c r="C84" s="653"/>
      <c r="D84" s="173" t="s">
        <v>727</v>
      </c>
      <c r="E84" s="172">
        <v>1.8599999999999999E-4</v>
      </c>
      <c r="F84" s="677"/>
      <c r="G84" s="659"/>
    </row>
    <row r="85" spans="1:7" ht="15" customHeight="1">
      <c r="A85" s="647"/>
      <c r="B85" s="650"/>
      <c r="C85" s="653"/>
      <c r="D85" s="173" t="s">
        <v>728</v>
      </c>
      <c r="E85" s="172">
        <v>1.8599999999999999E-4</v>
      </c>
      <c r="F85" s="677"/>
      <c r="G85" s="659"/>
    </row>
    <row r="86" spans="1:7" ht="15" customHeight="1">
      <c r="A86" s="647"/>
      <c r="B86" s="650"/>
      <c r="C86" s="653"/>
      <c r="D86" s="173" t="s">
        <v>729</v>
      </c>
      <c r="E86" s="172">
        <v>1.7999999999999998E-4</v>
      </c>
      <c r="F86" s="677"/>
      <c r="G86" s="659"/>
    </row>
    <row r="87" spans="1:7" ht="15" customHeight="1">
      <c r="A87" s="647"/>
      <c r="B87" s="650"/>
      <c r="C87" s="653"/>
      <c r="D87" s="173" t="s">
        <v>730</v>
      </c>
      <c r="E87" s="172">
        <v>1.8699999999999999E-4</v>
      </c>
      <c r="F87" s="677"/>
      <c r="G87" s="659"/>
    </row>
    <row r="88" spans="1:7" ht="15" customHeight="1">
      <c r="A88" s="647"/>
      <c r="B88" s="650"/>
      <c r="C88" s="653"/>
      <c r="D88" s="173" t="s">
        <v>731</v>
      </c>
      <c r="E88" s="172">
        <v>1.83E-4</v>
      </c>
      <c r="F88" s="677"/>
      <c r="G88" s="659"/>
    </row>
    <row r="89" spans="1:7" ht="15" customHeight="1">
      <c r="A89" s="647"/>
      <c r="B89" s="650"/>
      <c r="C89" s="653"/>
      <c r="D89" s="173" t="s">
        <v>754</v>
      </c>
      <c r="E89" s="172">
        <v>3.77E-4</v>
      </c>
      <c r="F89" s="677"/>
      <c r="G89" s="659"/>
    </row>
    <row r="90" spans="1:7" ht="15" customHeight="1">
      <c r="A90" s="647"/>
      <c r="B90" s="650"/>
      <c r="C90" s="653"/>
      <c r="D90" s="171" t="s">
        <v>778</v>
      </c>
      <c r="E90" s="172">
        <v>2.5000000000000001E-4</v>
      </c>
      <c r="F90" s="677"/>
      <c r="G90" s="659"/>
    </row>
    <row r="91" spans="1:7" ht="15" customHeight="1">
      <c r="A91" s="647"/>
      <c r="B91" s="650"/>
      <c r="C91" s="653"/>
      <c r="D91" s="173" t="s">
        <v>779</v>
      </c>
      <c r="E91" s="172">
        <v>3.5E-4</v>
      </c>
      <c r="F91" s="677"/>
      <c r="G91" s="659"/>
    </row>
    <row r="92" spans="1:7" ht="15" customHeight="1">
      <c r="A92" s="647"/>
      <c r="B92" s="650"/>
      <c r="C92" s="653"/>
      <c r="D92" s="173" t="s">
        <v>780</v>
      </c>
      <c r="E92" s="172">
        <v>1.84E-4</v>
      </c>
      <c r="F92" s="677"/>
      <c r="G92" s="659"/>
    </row>
    <row r="93" spans="1:7" ht="15" customHeight="1">
      <c r="A93" s="647"/>
      <c r="B93" s="650"/>
      <c r="C93" s="653"/>
      <c r="D93" s="173" t="s">
        <v>781</v>
      </c>
      <c r="E93" s="172">
        <v>1.85E-4</v>
      </c>
      <c r="F93" s="677"/>
      <c r="G93" s="659"/>
    </row>
    <row r="94" spans="1:7" ht="15" customHeight="1">
      <c r="A94" s="647"/>
      <c r="B94" s="650"/>
      <c r="C94" s="653"/>
      <c r="D94" s="173" t="s">
        <v>782</v>
      </c>
      <c r="E94" s="172">
        <v>3.5299999999999996E-4</v>
      </c>
      <c r="F94" s="677"/>
      <c r="G94" s="659"/>
    </row>
    <row r="95" spans="1:7" ht="15" customHeight="1">
      <c r="A95" s="647"/>
      <c r="B95" s="650"/>
      <c r="C95" s="653"/>
      <c r="D95" s="173" t="s">
        <v>783</v>
      </c>
      <c r="E95" s="172">
        <v>2.31E-4</v>
      </c>
      <c r="F95" s="677"/>
      <c r="G95" s="659"/>
    </row>
    <row r="96" spans="1:7" ht="15" customHeight="1">
      <c r="A96" s="648"/>
      <c r="B96" s="651"/>
      <c r="C96" s="654"/>
      <c r="D96" s="174" t="s">
        <v>715</v>
      </c>
      <c r="E96" s="175">
        <v>2.3599999999999999E-4</v>
      </c>
      <c r="F96" s="678"/>
      <c r="G96" s="660"/>
    </row>
    <row r="97" spans="1:7" ht="15" customHeight="1">
      <c r="A97" s="646" t="s">
        <v>784</v>
      </c>
      <c r="B97" s="649" t="s">
        <v>785</v>
      </c>
      <c r="C97" s="652">
        <v>8.7999999999999998E-5</v>
      </c>
      <c r="D97" s="169" t="s">
        <v>701</v>
      </c>
      <c r="E97" s="170">
        <v>0</v>
      </c>
      <c r="F97" s="655" t="s">
        <v>702</v>
      </c>
      <c r="G97" s="658"/>
    </row>
    <row r="98" spans="1:7" ht="15" customHeight="1">
      <c r="A98" s="647"/>
      <c r="B98" s="650"/>
      <c r="C98" s="653"/>
      <c r="D98" s="179" t="s">
        <v>750</v>
      </c>
      <c r="E98" s="172">
        <v>0</v>
      </c>
      <c r="F98" s="656"/>
      <c r="G98" s="659"/>
    </row>
    <row r="99" spans="1:7" ht="15" customHeight="1">
      <c r="A99" s="648"/>
      <c r="B99" s="651"/>
      <c r="C99" s="654"/>
      <c r="D99" s="174" t="s">
        <v>715</v>
      </c>
      <c r="E99" s="175">
        <v>4.6999999999999997E-5</v>
      </c>
      <c r="F99" s="657"/>
      <c r="G99" s="660"/>
    </row>
    <row r="100" spans="1:7" ht="15" customHeight="1">
      <c r="A100" s="646" t="s">
        <v>786</v>
      </c>
      <c r="B100" s="649" t="s">
        <v>787</v>
      </c>
      <c r="C100" s="652">
        <v>9.990000000000001E-4</v>
      </c>
      <c r="D100" s="169" t="s">
        <v>701</v>
      </c>
      <c r="E100" s="170">
        <v>0</v>
      </c>
      <c r="F100" s="655" t="s">
        <v>788</v>
      </c>
      <c r="G100" s="658" t="s">
        <v>737</v>
      </c>
    </row>
    <row r="101" spans="1:7" ht="15" customHeight="1">
      <c r="A101" s="647"/>
      <c r="B101" s="650"/>
      <c r="C101" s="653"/>
      <c r="D101" s="173" t="s">
        <v>718</v>
      </c>
      <c r="E101" s="172">
        <v>2.2700000000000002E-4</v>
      </c>
      <c r="F101" s="656"/>
      <c r="G101" s="659"/>
    </row>
    <row r="102" spans="1:7" ht="15" customHeight="1">
      <c r="A102" s="647"/>
      <c r="B102" s="650"/>
      <c r="C102" s="653"/>
      <c r="D102" s="173" t="s">
        <v>704</v>
      </c>
      <c r="E102" s="172">
        <v>1.2689999999999999E-3</v>
      </c>
      <c r="F102" s="656"/>
      <c r="G102" s="659"/>
    </row>
    <row r="103" spans="1:7" ht="15" customHeight="1">
      <c r="A103" s="648"/>
      <c r="B103" s="651"/>
      <c r="C103" s="654"/>
      <c r="D103" s="174" t="s">
        <v>715</v>
      </c>
      <c r="E103" s="175">
        <v>6.0899999999999995E-4</v>
      </c>
      <c r="F103" s="657"/>
      <c r="G103" s="660"/>
    </row>
    <row r="104" spans="1:7" ht="15" customHeight="1">
      <c r="A104" s="646" t="s">
        <v>789</v>
      </c>
      <c r="B104" s="649" t="s">
        <v>790</v>
      </c>
      <c r="C104" s="652">
        <v>2.9999999999999997E-4</v>
      </c>
      <c r="D104" s="169" t="s">
        <v>701</v>
      </c>
      <c r="E104" s="170">
        <v>0</v>
      </c>
      <c r="F104" s="655" t="s">
        <v>702</v>
      </c>
      <c r="G104" s="658"/>
    </row>
    <row r="105" spans="1:7" ht="15" customHeight="1">
      <c r="A105" s="647"/>
      <c r="B105" s="650"/>
      <c r="C105" s="653"/>
      <c r="D105" s="173" t="s">
        <v>718</v>
      </c>
      <c r="E105" s="172">
        <v>0</v>
      </c>
      <c r="F105" s="656"/>
      <c r="G105" s="659"/>
    </row>
    <row r="106" spans="1:7" ht="15" customHeight="1">
      <c r="A106" s="647"/>
      <c r="B106" s="650"/>
      <c r="C106" s="653"/>
      <c r="D106" s="173" t="s">
        <v>727</v>
      </c>
      <c r="E106" s="172">
        <v>2.0000000000000001E-4</v>
      </c>
      <c r="F106" s="656"/>
      <c r="G106" s="659"/>
    </row>
    <row r="107" spans="1:7" ht="15" customHeight="1">
      <c r="A107" s="647"/>
      <c r="B107" s="650"/>
      <c r="C107" s="653"/>
      <c r="D107" s="173" t="s">
        <v>791</v>
      </c>
      <c r="E107" s="172">
        <v>4.5100000000000001E-4</v>
      </c>
      <c r="F107" s="656"/>
      <c r="G107" s="659"/>
    </row>
    <row r="108" spans="1:7" ht="15" customHeight="1">
      <c r="A108" s="648"/>
      <c r="B108" s="651"/>
      <c r="C108" s="654"/>
      <c r="D108" s="174" t="s">
        <v>715</v>
      </c>
      <c r="E108" s="175">
        <v>3.9400000000000004E-4</v>
      </c>
      <c r="F108" s="657"/>
      <c r="G108" s="660"/>
    </row>
    <row r="109" spans="1:7" ht="15" customHeight="1">
      <c r="A109" s="646" t="s">
        <v>792</v>
      </c>
      <c r="B109" s="649" t="s">
        <v>793</v>
      </c>
      <c r="C109" s="652">
        <v>4.7399999999999997E-4</v>
      </c>
      <c r="D109" s="169" t="s">
        <v>701</v>
      </c>
      <c r="E109" s="170">
        <v>0</v>
      </c>
      <c r="F109" s="655" t="s">
        <v>794</v>
      </c>
      <c r="G109" s="658" t="s">
        <v>737</v>
      </c>
    </row>
    <row r="110" spans="1:7" ht="15" customHeight="1">
      <c r="A110" s="647"/>
      <c r="B110" s="650"/>
      <c r="C110" s="653"/>
      <c r="D110" s="173" t="s">
        <v>718</v>
      </c>
      <c r="E110" s="172">
        <v>0</v>
      </c>
      <c r="F110" s="656"/>
      <c r="G110" s="659"/>
    </row>
    <row r="111" spans="1:7" ht="15" customHeight="1">
      <c r="A111" s="647"/>
      <c r="B111" s="650"/>
      <c r="C111" s="653"/>
      <c r="D111" s="173" t="s">
        <v>727</v>
      </c>
      <c r="E111" s="172">
        <v>0</v>
      </c>
      <c r="F111" s="656"/>
      <c r="G111" s="659"/>
    </row>
    <row r="112" spans="1:7" ht="15" customHeight="1">
      <c r="A112" s="647"/>
      <c r="B112" s="650"/>
      <c r="C112" s="653"/>
      <c r="D112" s="171" t="s">
        <v>795</v>
      </c>
      <c r="E112" s="172">
        <v>1.11E-4</v>
      </c>
      <c r="F112" s="656"/>
      <c r="G112" s="659"/>
    </row>
    <row r="113" spans="1:7" ht="15" customHeight="1">
      <c r="A113" s="647"/>
      <c r="B113" s="650"/>
      <c r="C113" s="653"/>
      <c r="D113" s="171" t="s">
        <v>796</v>
      </c>
      <c r="E113" s="172">
        <v>0</v>
      </c>
      <c r="F113" s="656"/>
      <c r="G113" s="659"/>
    </row>
    <row r="114" spans="1:7" ht="15" customHeight="1">
      <c r="A114" s="647"/>
      <c r="B114" s="650"/>
      <c r="C114" s="653"/>
      <c r="D114" s="171" t="s">
        <v>797</v>
      </c>
      <c r="E114" s="172">
        <v>0</v>
      </c>
      <c r="F114" s="656"/>
      <c r="G114" s="659"/>
    </row>
    <row r="115" spans="1:7" ht="15" customHeight="1">
      <c r="A115" s="647"/>
      <c r="B115" s="650"/>
      <c r="C115" s="653"/>
      <c r="D115" s="171" t="s">
        <v>798</v>
      </c>
      <c r="E115" s="172">
        <v>0</v>
      </c>
      <c r="F115" s="656"/>
      <c r="G115" s="659"/>
    </row>
    <row r="116" spans="1:7" ht="15" customHeight="1">
      <c r="A116" s="647"/>
      <c r="B116" s="650"/>
      <c r="C116" s="653"/>
      <c r="D116" s="171" t="s">
        <v>799</v>
      </c>
      <c r="E116" s="172">
        <v>0</v>
      </c>
      <c r="F116" s="656"/>
      <c r="G116" s="659"/>
    </row>
    <row r="117" spans="1:7" ht="15" customHeight="1">
      <c r="A117" s="647"/>
      <c r="B117" s="650"/>
      <c r="C117" s="653"/>
      <c r="D117" s="192" t="s">
        <v>800</v>
      </c>
      <c r="E117" s="172">
        <v>4.9700000000000005E-4</v>
      </c>
      <c r="F117" s="656"/>
      <c r="G117" s="659"/>
    </row>
    <row r="118" spans="1:7" ht="15" customHeight="1">
      <c r="A118" s="648"/>
      <c r="B118" s="651"/>
      <c r="C118" s="654"/>
      <c r="D118" s="174" t="s">
        <v>715</v>
      </c>
      <c r="E118" s="175">
        <v>4.5800000000000002E-4</v>
      </c>
      <c r="F118" s="657"/>
      <c r="G118" s="660"/>
    </row>
    <row r="119" spans="1:7" ht="15" customHeight="1">
      <c r="A119" s="183" t="s">
        <v>801</v>
      </c>
      <c r="B119" s="184" t="s">
        <v>802</v>
      </c>
      <c r="C119" s="185">
        <v>4.9399999999999997E-4</v>
      </c>
      <c r="D119" s="186"/>
      <c r="E119" s="180">
        <v>4.3800000000000002E-4</v>
      </c>
      <c r="F119" s="187" t="s">
        <v>702</v>
      </c>
      <c r="G119" s="188"/>
    </row>
    <row r="120" spans="1:7" ht="15" customHeight="1">
      <c r="A120" s="183" t="s">
        <v>803</v>
      </c>
      <c r="B120" s="184" t="s">
        <v>804</v>
      </c>
      <c r="C120" s="185">
        <v>3.68E-4</v>
      </c>
      <c r="D120" s="186"/>
      <c r="E120" s="180">
        <v>4.37E-4</v>
      </c>
      <c r="F120" s="187" t="s">
        <v>702</v>
      </c>
      <c r="G120" s="188"/>
    </row>
    <row r="121" spans="1:7" ht="15" customHeight="1">
      <c r="A121" s="646" t="s">
        <v>805</v>
      </c>
      <c r="B121" s="649" t="s">
        <v>806</v>
      </c>
      <c r="C121" s="652">
        <v>3.0499999999999999E-4</v>
      </c>
      <c r="D121" s="169" t="s">
        <v>701</v>
      </c>
      <c r="E121" s="170">
        <v>0</v>
      </c>
      <c r="F121" s="655" t="s">
        <v>807</v>
      </c>
      <c r="G121" s="658" t="s">
        <v>737</v>
      </c>
    </row>
    <row r="122" spans="1:7" ht="15" customHeight="1">
      <c r="A122" s="647"/>
      <c r="B122" s="650"/>
      <c r="C122" s="653"/>
      <c r="D122" s="173" t="s">
        <v>750</v>
      </c>
      <c r="E122" s="172">
        <v>6.8800000000000003E-4</v>
      </c>
      <c r="F122" s="656"/>
      <c r="G122" s="659"/>
    </row>
    <row r="123" spans="1:7" ht="15" customHeight="1">
      <c r="A123" s="648"/>
      <c r="B123" s="651"/>
      <c r="C123" s="654"/>
      <c r="D123" s="174" t="s">
        <v>715</v>
      </c>
      <c r="E123" s="175">
        <v>5.04E-4</v>
      </c>
      <c r="F123" s="657"/>
      <c r="G123" s="660"/>
    </row>
    <row r="124" spans="1:7" ht="15" customHeight="1">
      <c r="A124" s="183" t="s">
        <v>808</v>
      </c>
      <c r="B124" s="184" t="s">
        <v>809</v>
      </c>
      <c r="C124" s="185">
        <v>3.8000000000000002E-5</v>
      </c>
      <c r="D124" s="186"/>
      <c r="E124" s="180">
        <v>4.4099999999999999E-4</v>
      </c>
      <c r="F124" s="187" t="s">
        <v>702</v>
      </c>
      <c r="G124" s="188"/>
    </row>
    <row r="125" spans="1:7" ht="15" customHeight="1">
      <c r="A125" s="646" t="s">
        <v>810</v>
      </c>
      <c r="B125" s="649" t="s">
        <v>811</v>
      </c>
      <c r="C125" s="652">
        <v>3.6900000000000002E-4</v>
      </c>
      <c r="D125" s="169" t="s">
        <v>701</v>
      </c>
      <c r="E125" s="170">
        <v>0</v>
      </c>
      <c r="F125" s="655" t="s">
        <v>702</v>
      </c>
      <c r="G125" s="658"/>
    </row>
    <row r="126" spans="1:7" ht="15" customHeight="1">
      <c r="A126" s="647"/>
      <c r="B126" s="650"/>
      <c r="C126" s="653"/>
      <c r="D126" s="173" t="s">
        <v>714</v>
      </c>
      <c r="E126" s="172">
        <v>3.0800000000000001E-4</v>
      </c>
      <c r="F126" s="656"/>
      <c r="G126" s="659"/>
    </row>
    <row r="127" spans="1:7" ht="15" customHeight="1">
      <c r="A127" s="648"/>
      <c r="B127" s="651"/>
      <c r="C127" s="654"/>
      <c r="D127" s="174" t="s">
        <v>715</v>
      </c>
      <c r="E127" s="175">
        <v>3.1799999999999998E-4</v>
      </c>
      <c r="F127" s="657"/>
      <c r="G127" s="660"/>
    </row>
    <row r="128" spans="1:7" ht="15" customHeight="1">
      <c r="A128" s="646" t="s">
        <v>812</v>
      </c>
      <c r="B128" s="649" t="s">
        <v>813</v>
      </c>
      <c r="C128" s="652">
        <v>4.7899999999999999E-4</v>
      </c>
      <c r="D128" s="169" t="s">
        <v>701</v>
      </c>
      <c r="E128" s="170">
        <v>0</v>
      </c>
      <c r="F128" s="655" t="s">
        <v>702</v>
      </c>
      <c r="G128" s="658"/>
    </row>
    <row r="129" spans="1:7" ht="15" customHeight="1">
      <c r="A129" s="647"/>
      <c r="B129" s="650"/>
      <c r="C129" s="653"/>
      <c r="D129" s="179" t="s">
        <v>750</v>
      </c>
      <c r="E129" s="172">
        <v>4.7899999999999999E-4</v>
      </c>
      <c r="F129" s="656"/>
      <c r="G129" s="659"/>
    </row>
    <row r="130" spans="1:7" ht="15" customHeight="1">
      <c r="A130" s="648"/>
      <c r="B130" s="651"/>
      <c r="C130" s="654"/>
      <c r="D130" s="174" t="s">
        <v>715</v>
      </c>
      <c r="E130" s="175">
        <v>4.6899999999999996E-4</v>
      </c>
      <c r="F130" s="657"/>
      <c r="G130" s="660"/>
    </row>
    <row r="131" spans="1:7" ht="15" customHeight="1">
      <c r="A131" s="183" t="s">
        <v>814</v>
      </c>
      <c r="B131" s="184" t="s">
        <v>815</v>
      </c>
      <c r="C131" s="185">
        <v>4.6999999999999999E-4</v>
      </c>
      <c r="D131" s="186"/>
      <c r="E131" s="180">
        <v>4.5399999999999998E-4</v>
      </c>
      <c r="F131" s="187" t="s">
        <v>702</v>
      </c>
      <c r="G131" s="188"/>
    </row>
    <row r="132" spans="1:7" ht="15" customHeight="1">
      <c r="A132" s="646" t="s">
        <v>816</v>
      </c>
      <c r="B132" s="649" t="s">
        <v>817</v>
      </c>
      <c r="C132" s="652" t="s">
        <v>708</v>
      </c>
      <c r="D132" s="169" t="s">
        <v>701</v>
      </c>
      <c r="E132" s="170">
        <v>3.97E-4</v>
      </c>
      <c r="F132" s="676" t="s">
        <v>709</v>
      </c>
      <c r="G132" s="658"/>
    </row>
    <row r="133" spans="1:7" ht="15" customHeight="1">
      <c r="A133" s="647"/>
      <c r="B133" s="650"/>
      <c r="C133" s="653"/>
      <c r="D133" s="173" t="s">
        <v>718</v>
      </c>
      <c r="E133" s="172">
        <v>3.5E-4</v>
      </c>
      <c r="F133" s="677"/>
      <c r="G133" s="659"/>
    </row>
    <row r="134" spans="1:7" ht="15" customHeight="1">
      <c r="A134" s="647"/>
      <c r="B134" s="650"/>
      <c r="C134" s="653"/>
      <c r="D134" s="173" t="s">
        <v>818</v>
      </c>
      <c r="E134" s="172">
        <v>3.6400000000000001E-4</v>
      </c>
      <c r="F134" s="677"/>
      <c r="G134" s="659"/>
    </row>
    <row r="135" spans="1:7" ht="15" customHeight="1">
      <c r="A135" s="648"/>
      <c r="B135" s="651"/>
      <c r="C135" s="654"/>
      <c r="D135" s="174" t="s">
        <v>705</v>
      </c>
      <c r="E135" s="175" t="s">
        <v>819</v>
      </c>
      <c r="F135" s="678"/>
      <c r="G135" s="660"/>
    </row>
    <row r="136" spans="1:7" ht="15" customHeight="1">
      <c r="A136" s="646" t="s">
        <v>820</v>
      </c>
      <c r="B136" s="649" t="s">
        <v>821</v>
      </c>
      <c r="C136" s="652">
        <v>3.8000000000000002E-4</v>
      </c>
      <c r="D136" s="169" t="s">
        <v>701</v>
      </c>
      <c r="E136" s="170">
        <v>2.72E-4</v>
      </c>
      <c r="F136" s="655" t="s">
        <v>702</v>
      </c>
      <c r="G136" s="658"/>
    </row>
    <row r="137" spans="1:7" ht="15" customHeight="1">
      <c r="A137" s="647"/>
      <c r="B137" s="650"/>
      <c r="C137" s="653"/>
      <c r="D137" s="173" t="s">
        <v>718</v>
      </c>
      <c r="E137" s="172">
        <v>0</v>
      </c>
      <c r="F137" s="656"/>
      <c r="G137" s="659"/>
    </row>
    <row r="138" spans="1:7" ht="15" customHeight="1">
      <c r="A138" s="647"/>
      <c r="B138" s="650"/>
      <c r="C138" s="653"/>
      <c r="D138" s="171" t="s">
        <v>822</v>
      </c>
      <c r="E138" s="172">
        <v>4.6999999999999999E-4</v>
      </c>
      <c r="F138" s="656"/>
      <c r="G138" s="659"/>
    </row>
    <row r="139" spans="1:7" ht="15" customHeight="1">
      <c r="A139" s="648"/>
      <c r="B139" s="651"/>
      <c r="C139" s="654"/>
      <c r="D139" s="174" t="s">
        <v>715</v>
      </c>
      <c r="E139" s="175">
        <v>4.5300000000000001E-4</v>
      </c>
      <c r="F139" s="657"/>
      <c r="G139" s="660"/>
    </row>
    <row r="140" spans="1:7" ht="15" customHeight="1">
      <c r="A140" s="646" t="s">
        <v>823</v>
      </c>
      <c r="B140" s="649" t="s">
        <v>824</v>
      </c>
      <c r="C140" s="652">
        <v>3.5599999999999998E-4</v>
      </c>
      <c r="D140" s="169" t="s">
        <v>701</v>
      </c>
      <c r="E140" s="170">
        <v>0</v>
      </c>
      <c r="F140" s="655" t="s">
        <v>702</v>
      </c>
      <c r="G140" s="658"/>
    </row>
    <row r="141" spans="1:7" ht="15" customHeight="1">
      <c r="A141" s="647"/>
      <c r="B141" s="650"/>
      <c r="C141" s="653"/>
      <c r="D141" s="173" t="s">
        <v>714</v>
      </c>
      <c r="E141" s="172">
        <v>2.9099999999999997E-4</v>
      </c>
      <c r="F141" s="656"/>
      <c r="G141" s="659"/>
    </row>
    <row r="142" spans="1:7" ht="15" customHeight="1">
      <c r="A142" s="648"/>
      <c r="B142" s="651"/>
      <c r="C142" s="654"/>
      <c r="D142" s="174" t="s">
        <v>715</v>
      </c>
      <c r="E142" s="175">
        <v>3.0199999999999997E-4</v>
      </c>
      <c r="F142" s="657"/>
      <c r="G142" s="660"/>
    </row>
    <row r="143" spans="1:7" ht="15" customHeight="1">
      <c r="A143" s="646" t="s">
        <v>825</v>
      </c>
      <c r="B143" s="649" t="s">
        <v>826</v>
      </c>
      <c r="C143" s="652">
        <v>4.1199999999999999E-4</v>
      </c>
      <c r="D143" s="169" t="s">
        <v>701</v>
      </c>
      <c r="E143" s="170">
        <v>0</v>
      </c>
      <c r="F143" s="655" t="s">
        <v>702</v>
      </c>
      <c r="G143" s="658"/>
    </row>
    <row r="144" spans="1:7" ht="15" customHeight="1">
      <c r="A144" s="647"/>
      <c r="B144" s="650"/>
      <c r="C144" s="653"/>
      <c r="D144" s="173" t="s">
        <v>718</v>
      </c>
      <c r="E144" s="172">
        <v>0</v>
      </c>
      <c r="F144" s="656"/>
      <c r="G144" s="659"/>
    </row>
    <row r="145" spans="1:7" ht="15" customHeight="1">
      <c r="A145" s="647"/>
      <c r="B145" s="650"/>
      <c r="C145" s="653"/>
      <c r="D145" s="173" t="s">
        <v>727</v>
      </c>
      <c r="E145" s="172">
        <v>3.9600000000000003E-4</v>
      </c>
      <c r="F145" s="656"/>
      <c r="G145" s="659"/>
    </row>
    <row r="146" spans="1:7" ht="15" customHeight="1">
      <c r="A146" s="647"/>
      <c r="B146" s="650"/>
      <c r="C146" s="653"/>
      <c r="D146" s="173" t="s">
        <v>791</v>
      </c>
      <c r="E146" s="172">
        <v>4.5800000000000002E-4</v>
      </c>
      <c r="F146" s="656"/>
      <c r="G146" s="659"/>
    </row>
    <row r="147" spans="1:7" ht="15" customHeight="1">
      <c r="A147" s="648"/>
      <c r="B147" s="680"/>
      <c r="C147" s="681"/>
      <c r="D147" s="174" t="s">
        <v>715</v>
      </c>
      <c r="E147" s="175">
        <v>4.2099999999999999E-4</v>
      </c>
      <c r="F147" s="657"/>
      <c r="G147" s="660"/>
    </row>
    <row r="148" spans="1:7" ht="15" customHeight="1">
      <c r="A148" s="682" t="s">
        <v>827</v>
      </c>
      <c r="B148" s="685" t="s">
        <v>828</v>
      </c>
      <c r="C148" s="688">
        <v>4.5800000000000002E-4</v>
      </c>
      <c r="D148" s="169" t="s">
        <v>701</v>
      </c>
      <c r="E148" s="170">
        <v>2.4800000000000001E-4</v>
      </c>
      <c r="F148" s="655" t="s">
        <v>829</v>
      </c>
      <c r="G148" s="658" t="s">
        <v>737</v>
      </c>
    </row>
    <row r="149" spans="1:7" ht="15" customHeight="1">
      <c r="A149" s="683"/>
      <c r="B149" s="686"/>
      <c r="C149" s="689"/>
      <c r="D149" s="173" t="s">
        <v>718</v>
      </c>
      <c r="E149" s="172">
        <v>0</v>
      </c>
      <c r="F149" s="656"/>
      <c r="G149" s="659"/>
    </row>
    <row r="150" spans="1:7" ht="15" customHeight="1">
      <c r="A150" s="683"/>
      <c r="B150" s="686"/>
      <c r="C150" s="689"/>
      <c r="D150" s="173" t="s">
        <v>704</v>
      </c>
      <c r="E150" s="172">
        <v>5.2800000000000004E-4</v>
      </c>
      <c r="F150" s="656"/>
      <c r="G150" s="659"/>
    </row>
    <row r="151" spans="1:7" ht="15" customHeight="1">
      <c r="A151" s="684"/>
      <c r="B151" s="687"/>
      <c r="C151" s="690"/>
      <c r="D151" s="174" t="s">
        <v>715</v>
      </c>
      <c r="E151" s="175">
        <v>4.7699999999999999E-4</v>
      </c>
      <c r="F151" s="657"/>
      <c r="G151" s="660"/>
    </row>
    <row r="152" spans="1:7" ht="15" customHeight="1">
      <c r="A152" s="682" t="s">
        <v>830</v>
      </c>
      <c r="B152" s="691" t="s">
        <v>831</v>
      </c>
      <c r="C152" s="688">
        <v>4.06E-4</v>
      </c>
      <c r="D152" s="169" t="s">
        <v>701</v>
      </c>
      <c r="E152" s="170">
        <v>0</v>
      </c>
      <c r="F152" s="655" t="s">
        <v>832</v>
      </c>
      <c r="G152" s="658" t="s">
        <v>737</v>
      </c>
    </row>
    <row r="153" spans="1:7" ht="15" customHeight="1">
      <c r="A153" s="683"/>
      <c r="B153" s="686"/>
      <c r="C153" s="689"/>
      <c r="D153" s="173" t="s">
        <v>718</v>
      </c>
      <c r="E153" s="172">
        <v>0</v>
      </c>
      <c r="F153" s="656"/>
      <c r="G153" s="659"/>
    </row>
    <row r="154" spans="1:7" ht="15" customHeight="1">
      <c r="A154" s="683"/>
      <c r="B154" s="686"/>
      <c r="C154" s="689"/>
      <c r="D154" s="173" t="s">
        <v>727</v>
      </c>
      <c r="E154" s="172">
        <v>0</v>
      </c>
      <c r="F154" s="656"/>
      <c r="G154" s="659"/>
    </row>
    <row r="155" spans="1:7" ht="15" customHeight="1">
      <c r="A155" s="683"/>
      <c r="B155" s="686"/>
      <c r="C155" s="689"/>
      <c r="D155" s="173" t="s">
        <v>791</v>
      </c>
      <c r="E155" s="172">
        <v>4.5199999999999998E-4</v>
      </c>
      <c r="F155" s="656"/>
      <c r="G155" s="659"/>
    </row>
    <row r="156" spans="1:7" ht="15" customHeight="1">
      <c r="A156" s="684"/>
      <c r="B156" s="692"/>
      <c r="C156" s="690"/>
      <c r="D156" s="174" t="s">
        <v>715</v>
      </c>
      <c r="E156" s="175">
        <v>4.7699999999999999E-4</v>
      </c>
      <c r="F156" s="657"/>
      <c r="G156" s="660"/>
    </row>
    <row r="157" spans="1:7" ht="15" customHeight="1">
      <c r="A157" s="183" t="s">
        <v>833</v>
      </c>
      <c r="B157" s="193" t="s">
        <v>834</v>
      </c>
      <c r="C157" s="194">
        <v>5.0000000000000002E-5</v>
      </c>
      <c r="D157" s="195"/>
      <c r="E157" s="194">
        <v>4.6200000000000001E-4</v>
      </c>
      <c r="F157" s="187" t="s">
        <v>702</v>
      </c>
      <c r="G157" s="188"/>
    </row>
    <row r="158" spans="1:7" ht="15" customHeight="1">
      <c r="A158" s="646" t="s">
        <v>835</v>
      </c>
      <c r="B158" s="649" t="s">
        <v>836</v>
      </c>
      <c r="C158" s="652" t="s">
        <v>708</v>
      </c>
      <c r="D158" s="169" t="s">
        <v>701</v>
      </c>
      <c r="E158" s="170">
        <v>0</v>
      </c>
      <c r="F158" s="676" t="s">
        <v>709</v>
      </c>
      <c r="G158" s="658"/>
    </row>
    <row r="159" spans="1:7" ht="15" customHeight="1">
      <c r="A159" s="647"/>
      <c r="B159" s="650"/>
      <c r="C159" s="653"/>
      <c r="D159" s="173" t="s">
        <v>718</v>
      </c>
      <c r="E159" s="172">
        <v>2.7300000000000002E-4</v>
      </c>
      <c r="F159" s="677"/>
      <c r="G159" s="659"/>
    </row>
    <row r="160" spans="1:7" ht="15" customHeight="1">
      <c r="A160" s="647"/>
      <c r="B160" s="650"/>
      <c r="C160" s="653"/>
      <c r="D160" s="196" t="s">
        <v>704</v>
      </c>
      <c r="E160" s="197">
        <v>6.7599999999999995E-4</v>
      </c>
      <c r="F160" s="677"/>
      <c r="G160" s="659"/>
    </row>
    <row r="161" spans="1:7" ht="15" customHeight="1">
      <c r="A161" s="648"/>
      <c r="B161" s="651"/>
      <c r="C161" s="654"/>
      <c r="D161" s="174" t="s">
        <v>715</v>
      </c>
      <c r="E161" s="175">
        <v>9.0200000000000002E-4</v>
      </c>
      <c r="F161" s="678"/>
      <c r="G161" s="660"/>
    </row>
    <row r="162" spans="1:7" ht="15" customHeight="1">
      <c r="A162" s="646" t="s">
        <v>837</v>
      </c>
      <c r="B162" s="649" t="s">
        <v>838</v>
      </c>
      <c r="C162" s="652">
        <v>5.22E-4</v>
      </c>
      <c r="D162" s="169" t="s">
        <v>701</v>
      </c>
      <c r="E162" s="170">
        <v>3.9899999999999999E-4</v>
      </c>
      <c r="F162" s="676">
        <v>92.43</v>
      </c>
      <c r="G162" s="658" t="s">
        <v>737</v>
      </c>
    </row>
    <row r="163" spans="1:7" ht="15" customHeight="1">
      <c r="A163" s="647"/>
      <c r="B163" s="650"/>
      <c r="C163" s="653"/>
      <c r="D163" s="173" t="s">
        <v>718</v>
      </c>
      <c r="E163" s="172">
        <v>2.99E-4</v>
      </c>
      <c r="F163" s="677"/>
      <c r="G163" s="659"/>
    </row>
    <row r="164" spans="1:7" ht="15" customHeight="1">
      <c r="A164" s="647"/>
      <c r="B164" s="650"/>
      <c r="C164" s="653"/>
      <c r="D164" s="173" t="s">
        <v>727</v>
      </c>
      <c r="E164" s="172">
        <v>1.9900000000000001E-4</v>
      </c>
      <c r="F164" s="677"/>
      <c r="G164" s="659"/>
    </row>
    <row r="165" spans="1:7" ht="15" customHeight="1">
      <c r="A165" s="647"/>
      <c r="B165" s="650"/>
      <c r="C165" s="653"/>
      <c r="D165" s="173" t="s">
        <v>728</v>
      </c>
      <c r="E165" s="172">
        <v>0</v>
      </c>
      <c r="F165" s="677"/>
      <c r="G165" s="659"/>
    </row>
    <row r="166" spans="1:7" ht="15" customHeight="1">
      <c r="A166" s="647"/>
      <c r="B166" s="650"/>
      <c r="C166" s="653"/>
      <c r="D166" s="173" t="s">
        <v>729</v>
      </c>
      <c r="E166" s="172">
        <v>4.4999999999999999E-4</v>
      </c>
      <c r="F166" s="677"/>
      <c r="G166" s="659"/>
    </row>
    <row r="167" spans="1:7" ht="15" customHeight="1">
      <c r="A167" s="647"/>
      <c r="B167" s="650"/>
      <c r="C167" s="653"/>
      <c r="D167" s="173" t="s">
        <v>730</v>
      </c>
      <c r="E167" s="172">
        <v>3.1500000000000001E-4</v>
      </c>
      <c r="F167" s="677"/>
      <c r="G167" s="659"/>
    </row>
    <row r="168" spans="1:7" ht="15" customHeight="1">
      <c r="A168" s="647"/>
      <c r="B168" s="650"/>
      <c r="C168" s="653"/>
      <c r="D168" s="173" t="s">
        <v>731</v>
      </c>
      <c r="E168" s="172">
        <v>2.3499999999999999E-4</v>
      </c>
      <c r="F168" s="677"/>
      <c r="G168" s="659"/>
    </row>
    <row r="169" spans="1:7" ht="15" customHeight="1">
      <c r="A169" s="647"/>
      <c r="B169" s="650"/>
      <c r="C169" s="653"/>
      <c r="D169" s="173" t="s">
        <v>732</v>
      </c>
      <c r="E169" s="172">
        <v>7.3399999999999995E-4</v>
      </c>
      <c r="F169" s="677"/>
      <c r="G169" s="659"/>
    </row>
    <row r="170" spans="1:7" ht="15" customHeight="1">
      <c r="A170" s="648"/>
      <c r="B170" s="651"/>
      <c r="C170" s="654"/>
      <c r="D170" s="174" t="s">
        <v>705</v>
      </c>
      <c r="E170" s="175">
        <v>5.2700000000000002E-4</v>
      </c>
      <c r="F170" s="678"/>
      <c r="G170" s="660"/>
    </row>
    <row r="171" spans="1:7" ht="15" customHeight="1">
      <c r="A171" s="183" t="s">
        <v>839</v>
      </c>
      <c r="B171" s="184" t="s">
        <v>840</v>
      </c>
      <c r="C171" s="185">
        <v>5.1900000000000004E-4</v>
      </c>
      <c r="D171" s="186"/>
      <c r="E171" s="180">
        <v>4.6299999999999998E-4</v>
      </c>
      <c r="F171" s="187" t="s">
        <v>702</v>
      </c>
      <c r="G171" s="188"/>
    </row>
    <row r="172" spans="1:7" ht="15" customHeight="1">
      <c r="A172" s="646" t="s">
        <v>841</v>
      </c>
      <c r="B172" s="649" t="s">
        <v>842</v>
      </c>
      <c r="C172" s="652">
        <v>1.0399999999999999E-4</v>
      </c>
      <c r="D172" s="169" t="s">
        <v>701</v>
      </c>
      <c r="E172" s="170">
        <v>0</v>
      </c>
      <c r="F172" s="655" t="s">
        <v>702</v>
      </c>
      <c r="G172" s="658"/>
    </row>
    <row r="173" spans="1:7" ht="15" customHeight="1">
      <c r="A173" s="647"/>
      <c r="B173" s="650"/>
      <c r="C173" s="653"/>
      <c r="D173" s="173" t="s">
        <v>718</v>
      </c>
      <c r="E173" s="172">
        <v>1.9900000000000001E-4</v>
      </c>
      <c r="F173" s="656"/>
      <c r="G173" s="659"/>
    </row>
    <row r="174" spans="1:7" ht="15" customHeight="1">
      <c r="A174" s="647"/>
      <c r="B174" s="650"/>
      <c r="C174" s="653"/>
      <c r="D174" s="173" t="s">
        <v>704</v>
      </c>
      <c r="E174" s="172">
        <v>3.6499999999999998E-4</v>
      </c>
      <c r="F174" s="656"/>
      <c r="G174" s="659"/>
    </row>
    <row r="175" spans="1:7" ht="15" customHeight="1">
      <c r="A175" s="648"/>
      <c r="B175" s="651"/>
      <c r="C175" s="654"/>
      <c r="D175" s="174" t="s">
        <v>705</v>
      </c>
      <c r="E175" s="175">
        <v>2.8200000000000002E-4</v>
      </c>
      <c r="F175" s="657"/>
      <c r="G175" s="660"/>
    </row>
    <row r="176" spans="1:7" ht="15" customHeight="1">
      <c r="A176" s="646" t="s">
        <v>843</v>
      </c>
      <c r="B176" s="649" t="s">
        <v>844</v>
      </c>
      <c r="C176" s="652">
        <v>4.73E-4</v>
      </c>
      <c r="D176" s="169" t="s">
        <v>701</v>
      </c>
      <c r="E176" s="170">
        <v>0</v>
      </c>
      <c r="F176" s="655" t="s">
        <v>765</v>
      </c>
      <c r="G176" s="658" t="s">
        <v>737</v>
      </c>
    </row>
    <row r="177" spans="1:7" ht="15" customHeight="1">
      <c r="A177" s="647"/>
      <c r="B177" s="650"/>
      <c r="C177" s="653"/>
      <c r="D177" s="173" t="s">
        <v>718</v>
      </c>
      <c r="E177" s="172">
        <v>1.25E-4</v>
      </c>
      <c r="F177" s="656"/>
      <c r="G177" s="659"/>
    </row>
    <row r="178" spans="1:7" ht="15" customHeight="1">
      <c r="A178" s="647"/>
      <c r="B178" s="650"/>
      <c r="C178" s="653"/>
      <c r="D178" s="173" t="s">
        <v>727</v>
      </c>
      <c r="E178" s="172">
        <v>2.23E-4</v>
      </c>
      <c r="F178" s="656"/>
      <c r="G178" s="659"/>
    </row>
    <row r="179" spans="1:7" ht="15" customHeight="1">
      <c r="A179" s="647"/>
      <c r="B179" s="650"/>
      <c r="C179" s="653"/>
      <c r="D179" s="196" t="s">
        <v>845</v>
      </c>
      <c r="E179" s="172">
        <v>4.35E-4</v>
      </c>
      <c r="F179" s="656"/>
      <c r="G179" s="659"/>
    </row>
    <row r="180" spans="1:7" ht="15" customHeight="1">
      <c r="A180" s="648"/>
      <c r="B180" s="651"/>
      <c r="C180" s="654"/>
      <c r="D180" s="174" t="s">
        <v>705</v>
      </c>
      <c r="E180" s="175">
        <v>4.7299999999999995E-4</v>
      </c>
      <c r="F180" s="657"/>
      <c r="G180" s="660"/>
    </row>
    <row r="181" spans="1:7" ht="15" customHeight="1">
      <c r="A181" s="646" t="s">
        <v>846</v>
      </c>
      <c r="B181" s="649" t="s">
        <v>847</v>
      </c>
      <c r="C181" s="652">
        <v>5.6200000000000011E-4</v>
      </c>
      <c r="D181" s="169" t="s">
        <v>701</v>
      </c>
      <c r="E181" s="170">
        <v>0</v>
      </c>
      <c r="F181" s="655" t="s">
        <v>848</v>
      </c>
      <c r="G181" s="658" t="s">
        <v>737</v>
      </c>
    </row>
    <row r="182" spans="1:7" ht="15" customHeight="1">
      <c r="A182" s="647"/>
      <c r="B182" s="650"/>
      <c r="C182" s="653"/>
      <c r="D182" s="173" t="s">
        <v>718</v>
      </c>
      <c r="E182" s="172">
        <v>0</v>
      </c>
      <c r="F182" s="656"/>
      <c r="G182" s="659"/>
    </row>
    <row r="183" spans="1:7" ht="15" customHeight="1">
      <c r="A183" s="647"/>
      <c r="B183" s="650"/>
      <c r="C183" s="653"/>
      <c r="D183" s="173" t="s">
        <v>727</v>
      </c>
      <c r="E183" s="172">
        <v>2.8000000000000003E-4</v>
      </c>
      <c r="F183" s="656"/>
      <c r="G183" s="659"/>
    </row>
    <row r="184" spans="1:7" ht="15" customHeight="1">
      <c r="A184" s="647"/>
      <c r="B184" s="650"/>
      <c r="C184" s="653"/>
      <c r="D184" s="196" t="s">
        <v>849</v>
      </c>
      <c r="E184" s="172">
        <v>6.4700000000000001E-4</v>
      </c>
      <c r="F184" s="656"/>
      <c r="G184" s="659"/>
    </row>
    <row r="185" spans="1:7" ht="15" customHeight="1">
      <c r="A185" s="648"/>
      <c r="B185" s="651"/>
      <c r="C185" s="654"/>
      <c r="D185" s="174" t="s">
        <v>705</v>
      </c>
      <c r="E185" s="175">
        <v>4.86E-4</v>
      </c>
      <c r="F185" s="657"/>
      <c r="G185" s="660"/>
    </row>
    <row r="186" spans="1:7" ht="15" customHeight="1">
      <c r="A186" s="646" t="s">
        <v>850</v>
      </c>
      <c r="B186" s="649" t="s">
        <v>851</v>
      </c>
      <c r="C186" s="652">
        <v>2.2800000000000001E-4</v>
      </c>
      <c r="D186" s="169" t="s">
        <v>701</v>
      </c>
      <c r="E186" s="170">
        <v>0</v>
      </c>
      <c r="F186" s="655" t="s">
        <v>852</v>
      </c>
      <c r="G186" s="658" t="s">
        <v>853</v>
      </c>
    </row>
    <row r="187" spans="1:7" ht="15" customHeight="1">
      <c r="A187" s="647"/>
      <c r="B187" s="650"/>
      <c r="C187" s="653"/>
      <c r="D187" s="179" t="s">
        <v>714</v>
      </c>
      <c r="E187" s="172">
        <v>4.8699999999999997E-4</v>
      </c>
      <c r="F187" s="656"/>
      <c r="G187" s="659"/>
    </row>
    <row r="188" spans="1:7" ht="15" customHeight="1">
      <c r="A188" s="648"/>
      <c r="B188" s="651"/>
      <c r="C188" s="654"/>
      <c r="D188" s="174" t="s">
        <v>705</v>
      </c>
      <c r="E188" s="175">
        <v>4.4900000000000002E-4</v>
      </c>
      <c r="F188" s="657"/>
      <c r="G188" s="660"/>
    </row>
    <row r="189" spans="1:7" ht="15" customHeight="1">
      <c r="A189" s="646" t="s">
        <v>854</v>
      </c>
      <c r="B189" s="649" t="s">
        <v>855</v>
      </c>
      <c r="C189" s="652">
        <v>5.31E-4</v>
      </c>
      <c r="D189" s="169" t="s">
        <v>701</v>
      </c>
      <c r="E189" s="170">
        <v>0</v>
      </c>
      <c r="F189" s="655" t="s">
        <v>856</v>
      </c>
      <c r="G189" s="658" t="s">
        <v>737</v>
      </c>
    </row>
    <row r="190" spans="1:7" ht="15" customHeight="1">
      <c r="A190" s="647"/>
      <c r="B190" s="650"/>
      <c r="C190" s="653"/>
      <c r="D190" s="173" t="s">
        <v>714</v>
      </c>
      <c r="E190" s="172">
        <v>5.0799999999999999E-4</v>
      </c>
      <c r="F190" s="656"/>
      <c r="G190" s="659"/>
    </row>
    <row r="191" spans="1:7" ht="15" customHeight="1">
      <c r="A191" s="648"/>
      <c r="B191" s="651"/>
      <c r="C191" s="654"/>
      <c r="D191" s="174" t="s">
        <v>715</v>
      </c>
      <c r="E191" s="175">
        <v>4.1199999999999999E-4</v>
      </c>
      <c r="F191" s="657"/>
      <c r="G191" s="660"/>
    </row>
    <row r="192" spans="1:7" ht="15" customHeight="1">
      <c r="A192" s="646" t="s">
        <v>857</v>
      </c>
      <c r="B192" s="649" t="s">
        <v>858</v>
      </c>
      <c r="C192" s="652">
        <v>4.5399999999999998E-4</v>
      </c>
      <c r="D192" s="169" t="s">
        <v>701</v>
      </c>
      <c r="E192" s="170">
        <v>0</v>
      </c>
      <c r="F192" s="655" t="s">
        <v>859</v>
      </c>
      <c r="G192" s="658" t="s">
        <v>737</v>
      </c>
    </row>
    <row r="193" spans="1:7" ht="15" customHeight="1">
      <c r="A193" s="647"/>
      <c r="B193" s="650"/>
      <c r="C193" s="653"/>
      <c r="D193" s="173" t="s">
        <v>714</v>
      </c>
      <c r="E193" s="172">
        <v>4.6200000000000001E-4</v>
      </c>
      <c r="F193" s="656"/>
      <c r="G193" s="659"/>
    </row>
    <row r="194" spans="1:7" ht="15" customHeight="1">
      <c r="A194" s="648"/>
      <c r="B194" s="651"/>
      <c r="C194" s="654"/>
      <c r="D194" s="174" t="s">
        <v>705</v>
      </c>
      <c r="E194" s="175">
        <v>4.2999999999999999E-4</v>
      </c>
      <c r="F194" s="657"/>
      <c r="G194" s="660"/>
    </row>
    <row r="195" spans="1:7" ht="15" customHeight="1">
      <c r="A195" s="646" t="s">
        <v>860</v>
      </c>
      <c r="B195" s="649" t="s">
        <v>861</v>
      </c>
      <c r="C195" s="652">
        <v>4.7899999999999999E-4</v>
      </c>
      <c r="D195" s="169" t="s">
        <v>701</v>
      </c>
      <c r="E195" s="170">
        <v>0</v>
      </c>
      <c r="F195" s="676" t="s">
        <v>862</v>
      </c>
      <c r="G195" s="658" t="s">
        <v>737</v>
      </c>
    </row>
    <row r="196" spans="1:7" ht="15" customHeight="1">
      <c r="A196" s="647"/>
      <c r="B196" s="650"/>
      <c r="C196" s="653"/>
      <c r="D196" s="173" t="s">
        <v>718</v>
      </c>
      <c r="E196" s="172">
        <v>0</v>
      </c>
      <c r="F196" s="677"/>
      <c r="G196" s="659"/>
    </row>
    <row r="197" spans="1:7" ht="15" customHeight="1">
      <c r="A197" s="647"/>
      <c r="B197" s="650"/>
      <c r="C197" s="653"/>
      <c r="D197" s="173" t="s">
        <v>727</v>
      </c>
      <c r="E197" s="172">
        <v>3.0199999999999997E-4</v>
      </c>
      <c r="F197" s="677"/>
      <c r="G197" s="659"/>
    </row>
    <row r="198" spans="1:7" ht="15" customHeight="1">
      <c r="A198" s="647"/>
      <c r="B198" s="650"/>
      <c r="C198" s="653"/>
      <c r="D198" s="173" t="s">
        <v>728</v>
      </c>
      <c r="E198" s="172">
        <v>0</v>
      </c>
      <c r="F198" s="677"/>
      <c r="G198" s="659"/>
    </row>
    <row r="199" spans="1:7" ht="15" customHeight="1">
      <c r="A199" s="647"/>
      <c r="B199" s="650"/>
      <c r="C199" s="653"/>
      <c r="D199" s="173" t="s">
        <v>729</v>
      </c>
      <c r="E199" s="172">
        <v>3.6999999999999999E-4</v>
      </c>
      <c r="F199" s="677"/>
      <c r="G199" s="659"/>
    </row>
    <row r="200" spans="1:7" ht="15" customHeight="1">
      <c r="A200" s="647"/>
      <c r="B200" s="650"/>
      <c r="C200" s="653"/>
      <c r="D200" s="173" t="s">
        <v>863</v>
      </c>
      <c r="E200" s="172">
        <v>4.7799999999999996E-4</v>
      </c>
      <c r="F200" s="677"/>
      <c r="G200" s="659"/>
    </row>
    <row r="201" spans="1:7" ht="15" customHeight="1">
      <c r="A201" s="648"/>
      <c r="B201" s="651"/>
      <c r="C201" s="654"/>
      <c r="D201" s="174" t="s">
        <v>705</v>
      </c>
      <c r="E201" s="175">
        <v>4.4099999999999999E-4</v>
      </c>
      <c r="F201" s="678"/>
      <c r="G201" s="660"/>
    </row>
    <row r="202" spans="1:7" ht="15" customHeight="1">
      <c r="A202" s="646" t="s">
        <v>864</v>
      </c>
      <c r="B202" s="649" t="s">
        <v>865</v>
      </c>
      <c r="C202" s="652" t="s">
        <v>708</v>
      </c>
      <c r="D202" s="169" t="s">
        <v>701</v>
      </c>
      <c r="E202" s="170">
        <v>0</v>
      </c>
      <c r="F202" s="655" t="s">
        <v>709</v>
      </c>
      <c r="G202" s="658"/>
    </row>
    <row r="203" spans="1:7" ht="15" customHeight="1">
      <c r="A203" s="647"/>
      <c r="B203" s="650"/>
      <c r="C203" s="653"/>
      <c r="D203" s="179" t="s">
        <v>714</v>
      </c>
      <c r="E203" s="172">
        <v>4.4099999999999999E-4</v>
      </c>
      <c r="F203" s="656"/>
      <c r="G203" s="659"/>
    </row>
    <row r="204" spans="1:7" ht="15" customHeight="1">
      <c r="A204" s="648"/>
      <c r="B204" s="651"/>
      <c r="C204" s="654"/>
      <c r="D204" s="174" t="s">
        <v>705</v>
      </c>
      <c r="E204" s="175">
        <v>5.9499999999999993E-4</v>
      </c>
      <c r="F204" s="657"/>
      <c r="G204" s="660"/>
    </row>
    <row r="205" spans="1:7" ht="15" customHeight="1">
      <c r="A205" s="646" t="s">
        <v>866</v>
      </c>
      <c r="B205" s="649" t="s">
        <v>867</v>
      </c>
      <c r="C205" s="652">
        <v>4.35E-4</v>
      </c>
      <c r="D205" s="169" t="s">
        <v>701</v>
      </c>
      <c r="E205" s="170">
        <v>0</v>
      </c>
      <c r="F205" s="655" t="s">
        <v>868</v>
      </c>
      <c r="G205" s="658" t="s">
        <v>737</v>
      </c>
    </row>
    <row r="206" spans="1:7" ht="15" customHeight="1">
      <c r="A206" s="647"/>
      <c r="B206" s="650"/>
      <c r="C206" s="653"/>
      <c r="D206" s="173" t="s">
        <v>718</v>
      </c>
      <c r="E206" s="172">
        <v>0</v>
      </c>
      <c r="F206" s="656"/>
      <c r="G206" s="659"/>
    </row>
    <row r="207" spans="1:7" ht="15" customHeight="1">
      <c r="A207" s="647"/>
      <c r="B207" s="650"/>
      <c r="C207" s="653"/>
      <c r="D207" s="173" t="s">
        <v>727</v>
      </c>
      <c r="E207" s="172">
        <v>6.6000000000000005E-5</v>
      </c>
      <c r="F207" s="656"/>
      <c r="G207" s="659"/>
    </row>
    <row r="208" spans="1:7" ht="15" customHeight="1">
      <c r="A208" s="647"/>
      <c r="B208" s="650"/>
      <c r="C208" s="653"/>
      <c r="D208" s="173" t="s">
        <v>728</v>
      </c>
      <c r="E208" s="172">
        <v>2.3499999999999999E-4</v>
      </c>
      <c r="F208" s="656"/>
      <c r="G208" s="659"/>
    </row>
    <row r="209" spans="1:9" ht="15" customHeight="1">
      <c r="A209" s="647"/>
      <c r="B209" s="650"/>
      <c r="C209" s="653"/>
      <c r="D209" s="173" t="s">
        <v>729</v>
      </c>
      <c r="E209" s="172">
        <v>2.4899999999999998E-4</v>
      </c>
      <c r="F209" s="656"/>
      <c r="G209" s="659"/>
    </row>
    <row r="210" spans="1:9" ht="15" customHeight="1">
      <c r="A210" s="647"/>
      <c r="B210" s="650"/>
      <c r="C210" s="653"/>
      <c r="D210" s="171" t="s">
        <v>869</v>
      </c>
      <c r="E210" s="172">
        <v>4.4299999999999998E-4</v>
      </c>
      <c r="F210" s="656"/>
      <c r="G210" s="659"/>
    </row>
    <row r="211" spans="1:9" ht="15" customHeight="1">
      <c r="A211" s="648"/>
      <c r="B211" s="651"/>
      <c r="C211" s="654"/>
      <c r="D211" s="174" t="s">
        <v>705</v>
      </c>
      <c r="E211" s="175">
        <v>2.7700000000000001E-4</v>
      </c>
      <c r="F211" s="657"/>
      <c r="G211" s="660"/>
    </row>
    <row r="212" spans="1:9" ht="15" customHeight="1">
      <c r="A212" s="646" t="s">
        <v>870</v>
      </c>
      <c r="B212" s="649" t="s">
        <v>871</v>
      </c>
      <c r="C212" s="652">
        <v>2.7099999999999997E-4</v>
      </c>
      <c r="D212" s="169" t="s">
        <v>701</v>
      </c>
      <c r="E212" s="170">
        <v>3.77E-4</v>
      </c>
      <c r="F212" s="655" t="s">
        <v>702</v>
      </c>
      <c r="G212" s="658"/>
    </row>
    <row r="213" spans="1:9" ht="15" customHeight="1">
      <c r="A213" s="647"/>
      <c r="B213" s="650"/>
      <c r="C213" s="653"/>
      <c r="D213" s="173" t="s">
        <v>714</v>
      </c>
      <c r="E213" s="172">
        <v>3.88E-4</v>
      </c>
      <c r="F213" s="656"/>
      <c r="G213" s="659"/>
    </row>
    <row r="214" spans="1:9" ht="15" customHeight="1">
      <c r="A214" s="648"/>
      <c r="B214" s="651"/>
      <c r="C214" s="654"/>
      <c r="D214" s="174" t="s">
        <v>715</v>
      </c>
      <c r="E214" s="175">
        <v>5.2900000000000006E-4</v>
      </c>
      <c r="F214" s="657"/>
      <c r="G214" s="660"/>
    </row>
    <row r="215" spans="1:9" ht="15" customHeight="1">
      <c r="A215" s="183" t="s">
        <v>872</v>
      </c>
      <c r="B215" s="184" t="s">
        <v>873</v>
      </c>
      <c r="C215" s="185">
        <v>3.6400000000000001E-4</v>
      </c>
      <c r="D215" s="186"/>
      <c r="E215" s="180">
        <v>3.0800000000000001E-4</v>
      </c>
      <c r="F215" s="187" t="s">
        <v>702</v>
      </c>
      <c r="G215" s="188"/>
    </row>
    <row r="216" spans="1:9" ht="15" customHeight="1">
      <c r="A216" s="646" t="s">
        <v>874</v>
      </c>
      <c r="B216" s="649" t="s">
        <v>875</v>
      </c>
      <c r="C216" s="652">
        <v>3.79E-4</v>
      </c>
      <c r="D216" s="169" t="s">
        <v>701</v>
      </c>
      <c r="E216" s="170">
        <v>0</v>
      </c>
      <c r="F216" s="655" t="s">
        <v>702</v>
      </c>
      <c r="G216" s="658"/>
    </row>
    <row r="217" spans="1:9" ht="15" customHeight="1">
      <c r="A217" s="647"/>
      <c r="B217" s="650"/>
      <c r="C217" s="653"/>
      <c r="D217" s="173" t="s">
        <v>718</v>
      </c>
      <c r="E217" s="172">
        <v>0</v>
      </c>
      <c r="F217" s="656"/>
      <c r="G217" s="659"/>
    </row>
    <row r="218" spans="1:9" ht="15" customHeight="1">
      <c r="A218" s="647"/>
      <c r="B218" s="650"/>
      <c r="C218" s="653"/>
      <c r="D218" s="173" t="s">
        <v>727</v>
      </c>
      <c r="E218" s="172">
        <v>0</v>
      </c>
      <c r="F218" s="656"/>
      <c r="G218" s="659"/>
    </row>
    <row r="219" spans="1:9" ht="15" customHeight="1">
      <c r="A219" s="647"/>
      <c r="B219" s="650"/>
      <c r="C219" s="653"/>
      <c r="D219" s="173" t="s">
        <v>728</v>
      </c>
      <c r="E219" s="172">
        <v>0</v>
      </c>
      <c r="F219" s="656"/>
      <c r="G219" s="659"/>
    </row>
    <row r="220" spans="1:9" ht="15" customHeight="1">
      <c r="A220" s="647"/>
      <c r="B220" s="650"/>
      <c r="C220" s="653"/>
      <c r="D220" s="173" t="s">
        <v>876</v>
      </c>
      <c r="E220" s="172">
        <v>3.2299999999999999E-4</v>
      </c>
      <c r="F220" s="656"/>
      <c r="G220" s="659"/>
    </row>
    <row r="221" spans="1:9" ht="15" customHeight="1">
      <c r="A221" s="648"/>
      <c r="B221" s="651"/>
      <c r="C221" s="654"/>
      <c r="D221" s="174" t="s">
        <v>705</v>
      </c>
      <c r="E221" s="175">
        <v>2.5300000000000002E-4</v>
      </c>
      <c r="F221" s="657"/>
      <c r="G221" s="660"/>
    </row>
    <row r="222" spans="1:9" ht="30" customHeight="1">
      <c r="A222" s="183" t="s">
        <v>877</v>
      </c>
      <c r="B222" s="184" t="s">
        <v>878</v>
      </c>
      <c r="C222" s="185">
        <v>4.5800000000000002E-4</v>
      </c>
      <c r="D222" s="186"/>
      <c r="E222" s="185">
        <v>4.0200000000000001E-4</v>
      </c>
      <c r="F222" s="187" t="s">
        <v>879</v>
      </c>
      <c r="G222" s="188" t="s">
        <v>737</v>
      </c>
    </row>
    <row r="223" spans="1:9" s="198" customFormat="1" ht="15" customHeight="1">
      <c r="A223" s="646" t="s">
        <v>880</v>
      </c>
      <c r="B223" s="649" t="s">
        <v>881</v>
      </c>
      <c r="C223" s="652">
        <v>4.9399999999999997E-4</v>
      </c>
      <c r="D223" s="169" t="s">
        <v>701</v>
      </c>
      <c r="E223" s="170">
        <v>0</v>
      </c>
      <c r="F223" s="655">
        <v>2.12</v>
      </c>
      <c r="G223" s="658" t="s">
        <v>737</v>
      </c>
      <c r="H223" s="163"/>
      <c r="I223" s="163"/>
    </row>
    <row r="224" spans="1:9" ht="15" customHeight="1">
      <c r="A224" s="647"/>
      <c r="B224" s="650"/>
      <c r="C224" s="653"/>
      <c r="D224" s="173" t="s">
        <v>718</v>
      </c>
      <c r="E224" s="172">
        <v>3.4000000000000002E-4</v>
      </c>
      <c r="F224" s="656"/>
      <c r="G224" s="659"/>
    </row>
    <row r="225" spans="1:9" ht="15" customHeight="1">
      <c r="A225" s="647"/>
      <c r="B225" s="650"/>
      <c r="C225" s="653"/>
      <c r="D225" s="173" t="s">
        <v>727</v>
      </c>
      <c r="E225" s="172">
        <v>0</v>
      </c>
      <c r="F225" s="656"/>
      <c r="G225" s="659"/>
    </row>
    <row r="226" spans="1:9" ht="15" customHeight="1">
      <c r="A226" s="647"/>
      <c r="B226" s="650"/>
      <c r="C226" s="653"/>
      <c r="D226" s="173" t="s">
        <v>728</v>
      </c>
      <c r="E226" s="172">
        <v>2.92E-4</v>
      </c>
      <c r="F226" s="656"/>
      <c r="G226" s="659"/>
    </row>
    <row r="227" spans="1:9" ht="15" customHeight="1">
      <c r="A227" s="647"/>
      <c r="B227" s="650"/>
      <c r="C227" s="653"/>
      <c r="D227" s="173" t="s">
        <v>729</v>
      </c>
      <c r="E227" s="172">
        <v>0</v>
      </c>
      <c r="F227" s="656"/>
      <c r="G227" s="659"/>
    </row>
    <row r="228" spans="1:9" ht="15" customHeight="1">
      <c r="A228" s="647"/>
      <c r="B228" s="650"/>
      <c r="C228" s="653"/>
      <c r="D228" s="173" t="s">
        <v>730</v>
      </c>
      <c r="E228" s="172">
        <v>0</v>
      </c>
      <c r="F228" s="656"/>
      <c r="G228" s="659"/>
    </row>
    <row r="229" spans="1:9" ht="15" customHeight="1">
      <c r="A229" s="647"/>
      <c r="B229" s="650"/>
      <c r="C229" s="653"/>
      <c r="D229" s="173" t="s">
        <v>882</v>
      </c>
      <c r="E229" s="172">
        <v>4.3100000000000001E-4</v>
      </c>
      <c r="F229" s="656"/>
      <c r="G229" s="659"/>
    </row>
    <row r="230" spans="1:9" s="199" customFormat="1" ht="15" customHeight="1">
      <c r="A230" s="648"/>
      <c r="B230" s="651"/>
      <c r="C230" s="654"/>
      <c r="D230" s="174" t="s">
        <v>715</v>
      </c>
      <c r="E230" s="175">
        <v>4.5600000000000003E-4</v>
      </c>
      <c r="F230" s="657"/>
      <c r="G230" s="660"/>
      <c r="H230" s="163"/>
      <c r="I230" s="163"/>
    </row>
    <row r="231" spans="1:9" ht="15" customHeight="1">
      <c r="A231" s="646" t="s">
        <v>883</v>
      </c>
      <c r="B231" s="649" t="s">
        <v>884</v>
      </c>
      <c r="C231" s="652">
        <v>5.2500000000000008E-4</v>
      </c>
      <c r="D231" s="169" t="s">
        <v>701</v>
      </c>
      <c r="E231" s="170">
        <v>0</v>
      </c>
      <c r="F231" s="655" t="s">
        <v>885</v>
      </c>
      <c r="G231" s="658" t="s">
        <v>737</v>
      </c>
    </row>
    <row r="232" spans="1:9" ht="15" customHeight="1">
      <c r="A232" s="647"/>
      <c r="B232" s="650"/>
      <c r="C232" s="653"/>
      <c r="D232" s="173" t="s">
        <v>718</v>
      </c>
      <c r="E232" s="172">
        <v>2.1699999999999999E-4</v>
      </c>
      <c r="F232" s="656"/>
      <c r="G232" s="659"/>
    </row>
    <row r="233" spans="1:9" ht="15" customHeight="1">
      <c r="A233" s="647"/>
      <c r="B233" s="650"/>
      <c r="C233" s="653"/>
      <c r="D233" s="173" t="s">
        <v>727</v>
      </c>
      <c r="E233" s="172">
        <v>3.0299999999999999E-4</v>
      </c>
      <c r="F233" s="656"/>
      <c r="G233" s="659"/>
    </row>
    <row r="234" spans="1:9" ht="15" customHeight="1">
      <c r="A234" s="647"/>
      <c r="B234" s="650"/>
      <c r="C234" s="653"/>
      <c r="D234" s="173" t="s">
        <v>791</v>
      </c>
      <c r="E234" s="172">
        <v>9.0899999999999998E-4</v>
      </c>
      <c r="F234" s="656"/>
      <c r="G234" s="659"/>
    </row>
    <row r="235" spans="1:9" ht="15" customHeight="1">
      <c r="A235" s="648"/>
      <c r="B235" s="651"/>
      <c r="C235" s="654"/>
      <c r="D235" s="174" t="s">
        <v>715</v>
      </c>
      <c r="E235" s="175">
        <v>3.9899999999999999E-4</v>
      </c>
      <c r="F235" s="657"/>
      <c r="G235" s="660"/>
    </row>
    <row r="236" spans="1:9" ht="15" customHeight="1">
      <c r="A236" s="646" t="s">
        <v>886</v>
      </c>
      <c r="B236" s="649" t="s">
        <v>887</v>
      </c>
      <c r="C236" s="652">
        <v>7.3999999999999999E-4</v>
      </c>
      <c r="D236" s="169" t="s">
        <v>701</v>
      </c>
      <c r="E236" s="170">
        <v>0</v>
      </c>
      <c r="F236" s="655" t="s">
        <v>702</v>
      </c>
      <c r="G236" s="658"/>
    </row>
    <row r="237" spans="1:9" ht="15" customHeight="1">
      <c r="A237" s="647"/>
      <c r="B237" s="650"/>
      <c r="C237" s="653"/>
      <c r="D237" s="173" t="s">
        <v>714</v>
      </c>
      <c r="E237" s="172" t="s">
        <v>888</v>
      </c>
      <c r="F237" s="656"/>
      <c r="G237" s="659"/>
    </row>
    <row r="238" spans="1:9" ht="15" customHeight="1">
      <c r="A238" s="648"/>
      <c r="B238" s="651"/>
      <c r="C238" s="654"/>
      <c r="D238" s="174" t="s">
        <v>705</v>
      </c>
      <c r="E238" s="175" t="s">
        <v>819</v>
      </c>
      <c r="F238" s="657"/>
      <c r="G238" s="660"/>
    </row>
    <row r="239" spans="1:9" ht="15" customHeight="1">
      <c r="A239" s="646" t="s">
        <v>889</v>
      </c>
      <c r="B239" s="649" t="s">
        <v>890</v>
      </c>
      <c r="C239" s="652">
        <v>4.1800000000000002E-4</v>
      </c>
      <c r="D239" s="169" t="s">
        <v>701</v>
      </c>
      <c r="E239" s="170">
        <v>0</v>
      </c>
      <c r="F239" s="655" t="s">
        <v>709</v>
      </c>
      <c r="G239" s="658"/>
    </row>
    <row r="240" spans="1:9" ht="15" customHeight="1">
      <c r="A240" s="647"/>
      <c r="B240" s="650"/>
      <c r="C240" s="653"/>
      <c r="D240" s="173" t="s">
        <v>718</v>
      </c>
      <c r="E240" s="172">
        <v>0</v>
      </c>
      <c r="F240" s="656"/>
      <c r="G240" s="659"/>
    </row>
    <row r="241" spans="1:7" ht="15" customHeight="1">
      <c r="A241" s="647"/>
      <c r="B241" s="650"/>
      <c r="C241" s="653"/>
      <c r="D241" s="173" t="s">
        <v>704</v>
      </c>
      <c r="E241" s="172">
        <v>5.9499999999999993E-4</v>
      </c>
      <c r="F241" s="656"/>
      <c r="G241" s="659"/>
    </row>
    <row r="242" spans="1:7" ht="15" customHeight="1">
      <c r="A242" s="648"/>
      <c r="B242" s="651"/>
      <c r="C242" s="654"/>
      <c r="D242" s="174" t="s">
        <v>715</v>
      </c>
      <c r="E242" s="175">
        <v>5.4000000000000001E-4</v>
      </c>
      <c r="F242" s="657"/>
      <c r="G242" s="660"/>
    </row>
    <row r="243" spans="1:7" ht="15" customHeight="1">
      <c r="A243" s="183" t="s">
        <v>891</v>
      </c>
      <c r="B243" s="184" t="s">
        <v>892</v>
      </c>
      <c r="C243" s="185">
        <v>3.6400000000000001E-4</v>
      </c>
      <c r="D243" s="186"/>
      <c r="E243" s="180">
        <v>3.0800000000000001E-4</v>
      </c>
      <c r="F243" s="187" t="s">
        <v>702</v>
      </c>
      <c r="G243" s="188"/>
    </row>
    <row r="244" spans="1:7" ht="15" customHeight="1">
      <c r="A244" s="176" t="s">
        <v>893</v>
      </c>
      <c r="B244" s="177" t="s">
        <v>894</v>
      </c>
      <c r="C244" s="178">
        <v>5.7499999999999999E-4</v>
      </c>
      <c r="D244" s="200"/>
      <c r="E244" s="180">
        <v>5.5800000000000001E-4</v>
      </c>
      <c r="F244" s="201" t="s">
        <v>702</v>
      </c>
      <c r="G244" s="182"/>
    </row>
    <row r="245" spans="1:7" ht="30" customHeight="1">
      <c r="A245" s="183" t="s">
        <v>895</v>
      </c>
      <c r="B245" s="184" t="s">
        <v>896</v>
      </c>
      <c r="C245" s="185">
        <v>4.0900000000000002E-4</v>
      </c>
      <c r="D245" s="186"/>
      <c r="E245" s="180">
        <v>5.1000000000000004E-4</v>
      </c>
      <c r="F245" s="187" t="s">
        <v>897</v>
      </c>
      <c r="G245" s="188" t="s">
        <v>737</v>
      </c>
    </row>
    <row r="246" spans="1:7" ht="15" customHeight="1">
      <c r="A246" s="646" t="s">
        <v>898</v>
      </c>
      <c r="B246" s="649" t="s">
        <v>899</v>
      </c>
      <c r="C246" s="652">
        <v>4.5399999999999998E-4</v>
      </c>
      <c r="D246" s="169" t="s">
        <v>701</v>
      </c>
      <c r="E246" s="170">
        <v>0</v>
      </c>
      <c r="F246" s="655" t="s">
        <v>702</v>
      </c>
      <c r="G246" s="658"/>
    </row>
    <row r="247" spans="1:7" ht="15" customHeight="1">
      <c r="A247" s="647"/>
      <c r="B247" s="650"/>
      <c r="C247" s="653"/>
      <c r="D247" s="173" t="s">
        <v>718</v>
      </c>
      <c r="E247" s="172">
        <v>0</v>
      </c>
      <c r="F247" s="656"/>
      <c r="G247" s="659"/>
    </row>
    <row r="248" spans="1:7" ht="15" customHeight="1">
      <c r="A248" s="647"/>
      <c r="B248" s="650"/>
      <c r="C248" s="653"/>
      <c r="D248" s="173" t="s">
        <v>727</v>
      </c>
      <c r="E248" s="172">
        <v>1E-4</v>
      </c>
      <c r="F248" s="656"/>
      <c r="G248" s="659"/>
    </row>
    <row r="249" spans="1:7" ht="15" customHeight="1">
      <c r="A249" s="647"/>
      <c r="B249" s="650"/>
      <c r="C249" s="653"/>
      <c r="D249" s="173" t="s">
        <v>728</v>
      </c>
      <c r="E249" s="172">
        <v>2.5000000000000001E-4</v>
      </c>
      <c r="F249" s="656"/>
      <c r="G249" s="659"/>
    </row>
    <row r="250" spans="1:7" ht="15" customHeight="1">
      <c r="A250" s="647"/>
      <c r="B250" s="650"/>
      <c r="C250" s="653"/>
      <c r="D250" s="173" t="s">
        <v>900</v>
      </c>
      <c r="E250" s="172">
        <v>6.8999999999999997E-4</v>
      </c>
      <c r="F250" s="656"/>
      <c r="G250" s="659"/>
    </row>
    <row r="251" spans="1:7" ht="15" customHeight="1">
      <c r="A251" s="648"/>
      <c r="B251" s="651"/>
      <c r="C251" s="654"/>
      <c r="D251" s="174" t="s">
        <v>715</v>
      </c>
      <c r="E251" s="175">
        <v>5.8900000000000001E-4</v>
      </c>
      <c r="F251" s="657"/>
      <c r="G251" s="660"/>
    </row>
    <row r="252" spans="1:7" ht="15" customHeight="1">
      <c r="A252" s="646" t="s">
        <v>901</v>
      </c>
      <c r="B252" s="649" t="s">
        <v>902</v>
      </c>
      <c r="C252" s="652">
        <v>5.2400000000000005E-4</v>
      </c>
      <c r="D252" s="169" t="s">
        <v>701</v>
      </c>
      <c r="E252" s="170">
        <v>0</v>
      </c>
      <c r="F252" s="655" t="s">
        <v>702</v>
      </c>
      <c r="G252" s="658"/>
    </row>
    <row r="253" spans="1:7" ht="15" customHeight="1">
      <c r="A253" s="647"/>
      <c r="B253" s="650"/>
      <c r="C253" s="653"/>
      <c r="D253" s="179" t="s">
        <v>714</v>
      </c>
      <c r="E253" s="172">
        <v>4.6800000000000005E-4</v>
      </c>
      <c r="F253" s="656"/>
      <c r="G253" s="659"/>
    </row>
    <row r="254" spans="1:7" ht="15" customHeight="1">
      <c r="A254" s="648"/>
      <c r="B254" s="651"/>
      <c r="C254" s="654"/>
      <c r="D254" s="174" t="s">
        <v>715</v>
      </c>
      <c r="E254" s="175">
        <v>4.17E-4</v>
      </c>
      <c r="F254" s="657"/>
      <c r="G254" s="660"/>
    </row>
    <row r="255" spans="1:7" ht="15" customHeight="1">
      <c r="A255" s="183" t="s">
        <v>903</v>
      </c>
      <c r="B255" s="184" t="s">
        <v>904</v>
      </c>
      <c r="C255" s="185">
        <v>7.2300000000000001E-4</v>
      </c>
      <c r="D255" s="186"/>
      <c r="E255" s="180">
        <v>7.1299999999999998E-4</v>
      </c>
      <c r="F255" s="187" t="s">
        <v>702</v>
      </c>
      <c r="G255" s="188"/>
    </row>
    <row r="256" spans="1:7" ht="15" customHeight="1">
      <c r="A256" s="183" t="s">
        <v>905</v>
      </c>
      <c r="B256" s="184" t="s">
        <v>906</v>
      </c>
      <c r="C256" s="185">
        <v>5.6999999999999998E-4</v>
      </c>
      <c r="D256" s="186"/>
      <c r="E256" s="180">
        <v>5.1400000000000003E-4</v>
      </c>
      <c r="F256" s="187" t="s">
        <v>702</v>
      </c>
      <c r="G256" s="188"/>
    </row>
    <row r="257" spans="1:7" ht="15" customHeight="1">
      <c r="A257" s="646" t="s">
        <v>907</v>
      </c>
      <c r="B257" s="649" t="s">
        <v>908</v>
      </c>
      <c r="C257" s="652">
        <v>3.5599999999999998E-4</v>
      </c>
      <c r="D257" s="169" t="s">
        <v>701</v>
      </c>
      <c r="E257" s="170">
        <v>0</v>
      </c>
      <c r="F257" s="655" t="s">
        <v>702</v>
      </c>
      <c r="G257" s="658"/>
    </row>
    <row r="258" spans="1:7" ht="15" customHeight="1">
      <c r="A258" s="647"/>
      <c r="B258" s="650"/>
      <c r="C258" s="653"/>
      <c r="D258" s="173" t="s">
        <v>718</v>
      </c>
      <c r="E258" s="172">
        <v>3.77E-4</v>
      </c>
      <c r="F258" s="656"/>
      <c r="G258" s="659"/>
    </row>
    <row r="259" spans="1:7" ht="15" customHeight="1">
      <c r="A259" s="647"/>
      <c r="B259" s="650"/>
      <c r="C259" s="653"/>
      <c r="D259" s="173" t="s">
        <v>704</v>
      </c>
      <c r="E259" s="172">
        <v>3.0899999999999998E-4</v>
      </c>
      <c r="F259" s="656"/>
      <c r="G259" s="659"/>
    </row>
    <row r="260" spans="1:7" ht="15" customHeight="1">
      <c r="A260" s="648"/>
      <c r="B260" s="651"/>
      <c r="C260" s="654"/>
      <c r="D260" s="174" t="s">
        <v>715</v>
      </c>
      <c r="E260" s="175">
        <v>3.9200000000000004E-4</v>
      </c>
      <c r="F260" s="657"/>
      <c r="G260" s="660"/>
    </row>
    <row r="261" spans="1:7" ht="15" customHeight="1">
      <c r="A261" s="646" t="s">
        <v>909</v>
      </c>
      <c r="B261" s="649" t="s">
        <v>910</v>
      </c>
      <c r="C261" s="652">
        <v>1.0399999999999999E-4</v>
      </c>
      <c r="D261" s="169" t="s">
        <v>701</v>
      </c>
      <c r="E261" s="170">
        <v>0</v>
      </c>
      <c r="F261" s="655" t="s">
        <v>702</v>
      </c>
      <c r="G261" s="658"/>
    </row>
    <row r="262" spans="1:7" ht="15" customHeight="1">
      <c r="A262" s="647"/>
      <c r="B262" s="650"/>
      <c r="C262" s="653"/>
      <c r="D262" s="173" t="s">
        <v>714</v>
      </c>
      <c r="E262" s="172">
        <v>4.8699999999999997E-4</v>
      </c>
      <c r="F262" s="656"/>
      <c r="G262" s="659"/>
    </row>
    <row r="263" spans="1:7" ht="15" customHeight="1">
      <c r="A263" s="648"/>
      <c r="B263" s="651"/>
      <c r="C263" s="654"/>
      <c r="D263" s="174" t="s">
        <v>715</v>
      </c>
      <c r="E263" s="175">
        <v>4.4999999999999999E-4</v>
      </c>
      <c r="F263" s="657"/>
      <c r="G263" s="660"/>
    </row>
    <row r="264" spans="1:7" ht="15" customHeight="1">
      <c r="A264" s="183" t="s">
        <v>911</v>
      </c>
      <c r="B264" s="184" t="s">
        <v>912</v>
      </c>
      <c r="C264" s="185">
        <v>5.0500000000000002E-4</v>
      </c>
      <c r="D264" s="186"/>
      <c r="E264" s="180">
        <v>4.4900000000000002E-4</v>
      </c>
      <c r="F264" s="187" t="s">
        <v>709</v>
      </c>
      <c r="G264" s="188"/>
    </row>
    <row r="265" spans="1:7" ht="15" customHeight="1">
      <c r="A265" s="183" t="s">
        <v>913</v>
      </c>
      <c r="B265" s="184" t="s">
        <v>914</v>
      </c>
      <c r="C265" s="185">
        <v>4.8999999999999998E-4</v>
      </c>
      <c r="D265" s="186"/>
      <c r="E265" s="180">
        <v>4.9399999999999997E-4</v>
      </c>
      <c r="F265" s="187" t="s">
        <v>702</v>
      </c>
      <c r="G265" s="188"/>
    </row>
    <row r="266" spans="1:7" ht="15" customHeight="1">
      <c r="A266" s="646" t="s">
        <v>915</v>
      </c>
      <c r="B266" s="649" t="s">
        <v>916</v>
      </c>
      <c r="C266" s="652">
        <v>4.46E-4</v>
      </c>
      <c r="D266" s="169" t="s">
        <v>701</v>
      </c>
      <c r="E266" s="170">
        <v>3.2000000000000003E-4</v>
      </c>
      <c r="F266" s="655" t="s">
        <v>917</v>
      </c>
      <c r="G266" s="658" t="s">
        <v>737</v>
      </c>
    </row>
    <row r="267" spans="1:7" ht="15" customHeight="1">
      <c r="A267" s="647"/>
      <c r="B267" s="650"/>
      <c r="C267" s="653"/>
      <c r="D267" s="173" t="s">
        <v>718</v>
      </c>
      <c r="E267" s="172">
        <v>0</v>
      </c>
      <c r="F267" s="656"/>
      <c r="G267" s="659"/>
    </row>
    <row r="268" spans="1:7" ht="15" customHeight="1">
      <c r="A268" s="647"/>
      <c r="B268" s="650"/>
      <c r="C268" s="653"/>
      <c r="D268" s="173" t="s">
        <v>704</v>
      </c>
      <c r="E268" s="172">
        <v>4.2499999999999998E-4</v>
      </c>
      <c r="F268" s="656"/>
      <c r="G268" s="659"/>
    </row>
    <row r="269" spans="1:7" ht="15" customHeight="1">
      <c r="A269" s="648"/>
      <c r="B269" s="651"/>
      <c r="C269" s="654"/>
      <c r="D269" s="174" t="s">
        <v>705</v>
      </c>
      <c r="E269" s="175">
        <v>4.2000000000000002E-4</v>
      </c>
      <c r="F269" s="657"/>
      <c r="G269" s="660"/>
    </row>
    <row r="270" spans="1:7" ht="15" customHeight="1">
      <c r="A270" s="646" t="s">
        <v>918</v>
      </c>
      <c r="B270" s="649" t="s">
        <v>919</v>
      </c>
      <c r="C270" s="652">
        <v>5.8500000000000002E-4</v>
      </c>
      <c r="D270" s="169" t="s">
        <v>701</v>
      </c>
      <c r="E270" s="170">
        <v>0</v>
      </c>
      <c r="F270" s="676" t="s">
        <v>709</v>
      </c>
      <c r="G270" s="658"/>
    </row>
    <row r="271" spans="1:7" ht="15" customHeight="1">
      <c r="A271" s="647"/>
      <c r="B271" s="650"/>
      <c r="C271" s="653"/>
      <c r="D271" s="173" t="s">
        <v>718</v>
      </c>
      <c r="E271" s="172">
        <v>2.9E-4</v>
      </c>
      <c r="F271" s="677"/>
      <c r="G271" s="659"/>
    </row>
    <row r="272" spans="1:7" ht="15" customHeight="1">
      <c r="A272" s="647"/>
      <c r="B272" s="650"/>
      <c r="C272" s="653"/>
      <c r="D272" s="173" t="s">
        <v>727</v>
      </c>
      <c r="E272" s="172">
        <v>3.8999999999999999E-4</v>
      </c>
      <c r="F272" s="677"/>
      <c r="G272" s="659"/>
    </row>
    <row r="273" spans="1:7" ht="15" customHeight="1">
      <c r="A273" s="647"/>
      <c r="B273" s="650"/>
      <c r="C273" s="653"/>
      <c r="D273" s="173" t="s">
        <v>728</v>
      </c>
      <c r="E273" s="172">
        <v>4.8999999999999998E-4</v>
      </c>
      <c r="F273" s="677"/>
      <c r="G273" s="659"/>
    </row>
    <row r="274" spans="1:7" ht="15" customHeight="1">
      <c r="A274" s="647"/>
      <c r="B274" s="650"/>
      <c r="C274" s="653"/>
      <c r="D274" s="173" t="s">
        <v>729</v>
      </c>
      <c r="E274" s="172">
        <v>2.72E-4</v>
      </c>
      <c r="F274" s="677"/>
      <c r="G274" s="659"/>
    </row>
    <row r="275" spans="1:7" ht="15" customHeight="1">
      <c r="A275" s="647"/>
      <c r="B275" s="650"/>
      <c r="C275" s="653"/>
      <c r="D275" s="173" t="s">
        <v>730</v>
      </c>
      <c r="E275" s="172">
        <v>3.6099999999999999E-4</v>
      </c>
      <c r="F275" s="677"/>
      <c r="G275" s="659"/>
    </row>
    <row r="276" spans="1:7" ht="15" customHeight="1">
      <c r="A276" s="647"/>
      <c r="B276" s="650"/>
      <c r="C276" s="653"/>
      <c r="D276" s="173" t="s">
        <v>920</v>
      </c>
      <c r="E276" s="172">
        <v>6.1200000000000002E-4</v>
      </c>
      <c r="F276" s="677"/>
      <c r="G276" s="659"/>
    </row>
    <row r="277" spans="1:7" ht="15" customHeight="1">
      <c r="A277" s="648"/>
      <c r="B277" s="651"/>
      <c r="C277" s="654"/>
      <c r="D277" s="174" t="s">
        <v>705</v>
      </c>
      <c r="E277" s="175">
        <v>5.2400000000000005E-4</v>
      </c>
      <c r="F277" s="678"/>
      <c r="G277" s="660"/>
    </row>
    <row r="278" spans="1:7" ht="15" customHeight="1">
      <c r="A278" s="646" t="s">
        <v>921</v>
      </c>
      <c r="B278" s="649" t="s">
        <v>922</v>
      </c>
      <c r="C278" s="652">
        <v>4.4799999999999999E-4</v>
      </c>
      <c r="D278" s="169" t="s">
        <v>701</v>
      </c>
      <c r="E278" s="170">
        <v>0</v>
      </c>
      <c r="F278" s="655" t="s">
        <v>923</v>
      </c>
      <c r="G278" s="658" t="s">
        <v>737</v>
      </c>
    </row>
    <row r="279" spans="1:7" ht="15" customHeight="1">
      <c r="A279" s="647"/>
      <c r="B279" s="650"/>
      <c r="C279" s="653"/>
      <c r="D279" s="173" t="s">
        <v>718</v>
      </c>
      <c r="E279" s="172">
        <v>3.48E-4</v>
      </c>
      <c r="F279" s="656"/>
      <c r="G279" s="659"/>
    </row>
    <row r="280" spans="1:7" ht="15" customHeight="1">
      <c r="A280" s="647"/>
      <c r="B280" s="650"/>
      <c r="C280" s="653"/>
      <c r="D280" s="173" t="s">
        <v>727</v>
      </c>
      <c r="E280" s="172">
        <v>3.39E-4</v>
      </c>
      <c r="F280" s="656"/>
      <c r="G280" s="659"/>
    </row>
    <row r="281" spans="1:7" ht="15" customHeight="1">
      <c r="A281" s="647"/>
      <c r="B281" s="650"/>
      <c r="C281" s="653"/>
      <c r="D281" s="173" t="s">
        <v>728</v>
      </c>
      <c r="E281" s="172">
        <v>3.6499999999999998E-4</v>
      </c>
      <c r="F281" s="656"/>
      <c r="G281" s="659"/>
    </row>
    <row r="282" spans="1:7" ht="15" customHeight="1">
      <c r="A282" s="647"/>
      <c r="B282" s="650"/>
      <c r="C282" s="653"/>
      <c r="D282" s="173" t="s">
        <v>729</v>
      </c>
      <c r="E282" s="172">
        <v>3.6600000000000001E-4</v>
      </c>
      <c r="F282" s="656"/>
      <c r="G282" s="659"/>
    </row>
    <row r="283" spans="1:7" ht="15" customHeight="1">
      <c r="A283" s="647"/>
      <c r="B283" s="650"/>
      <c r="C283" s="653"/>
      <c r="D283" s="173" t="s">
        <v>730</v>
      </c>
      <c r="E283" s="172">
        <v>3.6899999999999997E-4</v>
      </c>
      <c r="F283" s="656"/>
      <c r="G283" s="659"/>
    </row>
    <row r="284" spans="1:7" ht="15" customHeight="1">
      <c r="A284" s="647"/>
      <c r="B284" s="650"/>
      <c r="C284" s="653"/>
      <c r="D284" s="173" t="s">
        <v>731</v>
      </c>
      <c r="E284" s="172">
        <v>3.8000000000000002E-4</v>
      </c>
      <c r="F284" s="656"/>
      <c r="G284" s="659"/>
    </row>
    <row r="285" spans="1:7" ht="15" customHeight="1">
      <c r="A285" s="647"/>
      <c r="B285" s="650"/>
      <c r="C285" s="653"/>
      <c r="D285" s="173" t="s">
        <v>754</v>
      </c>
      <c r="E285" s="172">
        <v>1.7899999999999999E-4</v>
      </c>
      <c r="F285" s="656"/>
      <c r="G285" s="659"/>
    </row>
    <row r="286" spans="1:7" ht="15" customHeight="1">
      <c r="A286" s="647"/>
      <c r="B286" s="650"/>
      <c r="C286" s="653"/>
      <c r="D286" s="173" t="s">
        <v>924</v>
      </c>
      <c r="E286" s="172">
        <v>4.0899999999999997E-4</v>
      </c>
      <c r="F286" s="656"/>
      <c r="G286" s="659"/>
    </row>
    <row r="287" spans="1:7" ht="15" customHeight="1">
      <c r="A287" s="648"/>
      <c r="B287" s="651"/>
      <c r="C287" s="654"/>
      <c r="D287" s="174" t="s">
        <v>715</v>
      </c>
      <c r="E287" s="175">
        <v>3.86E-4</v>
      </c>
      <c r="F287" s="657"/>
      <c r="G287" s="660"/>
    </row>
    <row r="288" spans="1:7" ht="15" customHeight="1">
      <c r="A288" s="646" t="s">
        <v>925</v>
      </c>
      <c r="B288" s="649" t="s">
        <v>926</v>
      </c>
      <c r="C288" s="652">
        <v>4.5600000000000003E-4</v>
      </c>
      <c r="D288" s="169" t="s">
        <v>701</v>
      </c>
      <c r="E288" s="170">
        <v>0</v>
      </c>
      <c r="F288" s="655" t="s">
        <v>927</v>
      </c>
      <c r="G288" s="658" t="s">
        <v>737</v>
      </c>
    </row>
    <row r="289" spans="1:7" ht="15" customHeight="1">
      <c r="A289" s="647"/>
      <c r="B289" s="650"/>
      <c r="C289" s="653"/>
      <c r="D289" s="173" t="s">
        <v>718</v>
      </c>
      <c r="E289" s="172">
        <v>2.9999999999999997E-4</v>
      </c>
      <c r="F289" s="656"/>
      <c r="G289" s="659"/>
    </row>
    <row r="290" spans="1:7" ht="15" customHeight="1">
      <c r="A290" s="647"/>
      <c r="B290" s="650"/>
      <c r="C290" s="653"/>
      <c r="D290" s="173" t="s">
        <v>727</v>
      </c>
      <c r="E290" s="172">
        <v>4.4299999999999998E-4</v>
      </c>
      <c r="F290" s="656"/>
      <c r="G290" s="659"/>
    </row>
    <row r="291" spans="1:7" ht="15" customHeight="1">
      <c r="A291" s="647"/>
      <c r="B291" s="650"/>
      <c r="C291" s="653"/>
      <c r="D291" s="173" t="s">
        <v>791</v>
      </c>
      <c r="E291" s="172">
        <v>4.4700000000000002E-4</v>
      </c>
      <c r="F291" s="656"/>
      <c r="G291" s="659"/>
    </row>
    <row r="292" spans="1:7" ht="15" customHeight="1">
      <c r="A292" s="648"/>
      <c r="B292" s="651"/>
      <c r="C292" s="654"/>
      <c r="D292" s="174" t="s">
        <v>715</v>
      </c>
      <c r="E292" s="175">
        <v>5.2800000000000004E-4</v>
      </c>
      <c r="F292" s="657"/>
      <c r="G292" s="660"/>
    </row>
    <row r="293" spans="1:7" ht="15" customHeight="1">
      <c r="A293" s="183" t="s">
        <v>928</v>
      </c>
      <c r="B293" s="184" t="s">
        <v>929</v>
      </c>
      <c r="C293" s="185">
        <v>4.8899999999999996E-4</v>
      </c>
      <c r="D293" s="186"/>
      <c r="E293" s="180">
        <v>5.3399999999999997E-4</v>
      </c>
      <c r="F293" s="187" t="s">
        <v>702</v>
      </c>
      <c r="G293" s="188"/>
    </row>
    <row r="294" spans="1:7" ht="15" customHeight="1">
      <c r="A294" s="646" t="s">
        <v>930</v>
      </c>
      <c r="B294" s="649" t="s">
        <v>931</v>
      </c>
      <c r="C294" s="652">
        <v>4.35E-4</v>
      </c>
      <c r="D294" s="169" t="s">
        <v>701</v>
      </c>
      <c r="E294" s="170">
        <v>0</v>
      </c>
      <c r="F294" s="655" t="s">
        <v>932</v>
      </c>
      <c r="G294" s="658" t="s">
        <v>737</v>
      </c>
    </row>
    <row r="295" spans="1:7" ht="15" customHeight="1">
      <c r="A295" s="647"/>
      <c r="B295" s="650"/>
      <c r="C295" s="653"/>
      <c r="D295" s="173" t="s">
        <v>714</v>
      </c>
      <c r="E295" s="172">
        <v>4.3899999999999999E-4</v>
      </c>
      <c r="F295" s="656"/>
      <c r="G295" s="659"/>
    </row>
    <row r="296" spans="1:7" ht="15" customHeight="1">
      <c r="A296" s="648"/>
      <c r="B296" s="651"/>
      <c r="C296" s="654"/>
      <c r="D296" s="174" t="s">
        <v>715</v>
      </c>
      <c r="E296" s="175">
        <v>4.8500000000000003E-4</v>
      </c>
      <c r="F296" s="657"/>
      <c r="G296" s="660"/>
    </row>
    <row r="297" spans="1:7" ht="15" customHeight="1">
      <c r="A297" s="646" t="s">
        <v>933</v>
      </c>
      <c r="B297" s="649" t="s">
        <v>934</v>
      </c>
      <c r="C297" s="652">
        <v>3.7800000000000003E-4</v>
      </c>
      <c r="D297" s="169" t="s">
        <v>701</v>
      </c>
      <c r="E297" s="170">
        <v>0</v>
      </c>
      <c r="F297" s="655" t="s">
        <v>702</v>
      </c>
      <c r="G297" s="658"/>
    </row>
    <row r="298" spans="1:7" ht="15" customHeight="1">
      <c r="A298" s="647"/>
      <c r="B298" s="650"/>
      <c r="C298" s="653"/>
      <c r="D298" s="173" t="s">
        <v>714</v>
      </c>
      <c r="E298" s="172">
        <v>3.2299999999999999E-4</v>
      </c>
      <c r="F298" s="656"/>
      <c r="G298" s="659"/>
    </row>
    <row r="299" spans="1:7" ht="15" customHeight="1">
      <c r="A299" s="648"/>
      <c r="B299" s="651"/>
      <c r="C299" s="654"/>
      <c r="D299" s="174" t="s">
        <v>715</v>
      </c>
      <c r="E299" s="175">
        <v>3.0400000000000002E-4</v>
      </c>
      <c r="F299" s="657"/>
      <c r="G299" s="660"/>
    </row>
    <row r="300" spans="1:7" ht="30" customHeight="1">
      <c r="A300" s="183" t="s">
        <v>935</v>
      </c>
      <c r="B300" s="184" t="s">
        <v>936</v>
      </c>
      <c r="C300" s="185">
        <v>4.3399999999999998E-4</v>
      </c>
      <c r="D300" s="186"/>
      <c r="E300" s="180">
        <v>5.22E-4</v>
      </c>
      <c r="F300" s="187" t="s">
        <v>937</v>
      </c>
      <c r="G300" s="188" t="s">
        <v>737</v>
      </c>
    </row>
    <row r="301" spans="1:7" ht="30" customHeight="1">
      <c r="A301" s="183" t="s">
        <v>938</v>
      </c>
      <c r="B301" s="184" t="s">
        <v>939</v>
      </c>
      <c r="C301" s="185">
        <v>3.3E-4</v>
      </c>
      <c r="D301" s="186"/>
      <c r="E301" s="180">
        <v>8.8800000000000001E-4</v>
      </c>
      <c r="F301" s="187" t="s">
        <v>940</v>
      </c>
      <c r="G301" s="188" t="s">
        <v>737</v>
      </c>
    </row>
    <row r="302" spans="1:7" ht="15" customHeight="1">
      <c r="A302" s="646" t="s">
        <v>941</v>
      </c>
      <c r="B302" s="649" t="s">
        <v>942</v>
      </c>
      <c r="C302" s="652">
        <v>4.1100000000000002E-4</v>
      </c>
      <c r="D302" s="169" t="s">
        <v>701</v>
      </c>
      <c r="E302" s="170">
        <v>0</v>
      </c>
      <c r="F302" s="655" t="s">
        <v>702</v>
      </c>
      <c r="G302" s="658"/>
    </row>
    <row r="303" spans="1:7" ht="15" customHeight="1">
      <c r="A303" s="647"/>
      <c r="B303" s="650"/>
      <c r="C303" s="653"/>
      <c r="D303" s="179" t="s">
        <v>714</v>
      </c>
      <c r="E303" s="172">
        <v>3.5499999999999996E-4</v>
      </c>
      <c r="F303" s="656"/>
      <c r="G303" s="659"/>
    </row>
    <row r="304" spans="1:7" ht="15" customHeight="1">
      <c r="A304" s="648"/>
      <c r="B304" s="651"/>
      <c r="C304" s="654"/>
      <c r="D304" s="174" t="s">
        <v>715</v>
      </c>
      <c r="E304" s="175">
        <v>4.9100000000000001E-4</v>
      </c>
      <c r="F304" s="657"/>
      <c r="G304" s="660"/>
    </row>
    <row r="305" spans="1:7" ht="15" customHeight="1">
      <c r="A305" s="183" t="s">
        <v>943</v>
      </c>
      <c r="B305" s="184" t="s">
        <v>944</v>
      </c>
      <c r="C305" s="185">
        <v>4.5800000000000002E-4</v>
      </c>
      <c r="D305" s="186"/>
      <c r="E305" s="180">
        <v>4.7600000000000002E-4</v>
      </c>
      <c r="F305" s="187" t="s">
        <v>702</v>
      </c>
      <c r="G305" s="188"/>
    </row>
    <row r="306" spans="1:7" ht="15" customHeight="1">
      <c r="A306" s="183" t="s">
        <v>945</v>
      </c>
      <c r="B306" s="184" t="s">
        <v>946</v>
      </c>
      <c r="C306" s="185">
        <v>4.5399999999999998E-4</v>
      </c>
      <c r="D306" s="186"/>
      <c r="E306" s="180">
        <v>4.95E-4</v>
      </c>
      <c r="F306" s="187" t="s">
        <v>702</v>
      </c>
      <c r="G306" s="188"/>
    </row>
    <row r="307" spans="1:7" ht="15" customHeight="1">
      <c r="A307" s="183" t="s">
        <v>947</v>
      </c>
      <c r="B307" s="184" t="s">
        <v>948</v>
      </c>
      <c r="C307" s="185">
        <v>4.5800000000000002E-4</v>
      </c>
      <c r="D307" s="186"/>
      <c r="E307" s="180">
        <v>4.9899999999999999E-4</v>
      </c>
      <c r="F307" s="187" t="s">
        <v>702</v>
      </c>
      <c r="G307" s="188"/>
    </row>
    <row r="308" spans="1:7" ht="15" customHeight="1">
      <c r="A308" s="183" t="s">
        <v>949</v>
      </c>
      <c r="B308" s="184" t="s">
        <v>950</v>
      </c>
      <c r="C308" s="185">
        <v>4.5399999999999998E-4</v>
      </c>
      <c r="D308" s="186"/>
      <c r="E308" s="180">
        <v>4.9399999999999997E-4</v>
      </c>
      <c r="F308" s="187" t="s">
        <v>702</v>
      </c>
      <c r="G308" s="188"/>
    </row>
    <row r="309" spans="1:7" ht="15" customHeight="1">
      <c r="A309" s="183" t="s">
        <v>951</v>
      </c>
      <c r="B309" s="184" t="s">
        <v>952</v>
      </c>
      <c r="C309" s="185">
        <v>4.5399999999999998E-4</v>
      </c>
      <c r="D309" s="186"/>
      <c r="E309" s="180">
        <v>4.9399999999999997E-4</v>
      </c>
      <c r="F309" s="187" t="s">
        <v>702</v>
      </c>
      <c r="G309" s="188"/>
    </row>
    <row r="310" spans="1:7" ht="15" customHeight="1">
      <c r="A310" s="183" t="s">
        <v>953</v>
      </c>
      <c r="B310" s="184" t="s">
        <v>954</v>
      </c>
      <c r="C310" s="185">
        <v>4.5399999999999998E-4</v>
      </c>
      <c r="D310" s="186"/>
      <c r="E310" s="180">
        <v>4.6599999999999994E-4</v>
      </c>
      <c r="F310" s="187" t="s">
        <v>702</v>
      </c>
      <c r="G310" s="188"/>
    </row>
    <row r="311" spans="1:7" ht="15" customHeight="1">
      <c r="A311" s="183" t="s">
        <v>955</v>
      </c>
      <c r="B311" s="184" t="s">
        <v>956</v>
      </c>
      <c r="C311" s="185">
        <v>4.5399999999999998E-4</v>
      </c>
      <c r="D311" s="186"/>
      <c r="E311" s="180">
        <v>4.9399999999999997E-4</v>
      </c>
      <c r="F311" s="187" t="s">
        <v>702</v>
      </c>
      <c r="G311" s="188"/>
    </row>
    <row r="312" spans="1:7" ht="15" customHeight="1">
      <c r="A312" s="183" t="s">
        <v>957</v>
      </c>
      <c r="B312" s="184" t="s">
        <v>958</v>
      </c>
      <c r="C312" s="185">
        <v>4.9100000000000001E-4</v>
      </c>
      <c r="D312" s="186"/>
      <c r="E312" s="180">
        <v>4.35E-4</v>
      </c>
      <c r="F312" s="187" t="s">
        <v>702</v>
      </c>
      <c r="G312" s="188"/>
    </row>
    <row r="313" spans="1:7" ht="15" customHeight="1">
      <c r="A313" s="183" t="s">
        <v>959</v>
      </c>
      <c r="B313" s="184" t="s">
        <v>960</v>
      </c>
      <c r="C313" s="185">
        <v>4.44E-4</v>
      </c>
      <c r="D313" s="202"/>
      <c r="E313" s="180">
        <v>4.7699999999999999E-4</v>
      </c>
      <c r="F313" s="187" t="s">
        <v>702</v>
      </c>
      <c r="G313" s="188"/>
    </row>
    <row r="314" spans="1:7" ht="15" customHeight="1">
      <c r="A314" s="693" t="s">
        <v>961</v>
      </c>
      <c r="B314" s="649" t="s">
        <v>962</v>
      </c>
      <c r="C314" s="652">
        <v>2.41E-4</v>
      </c>
      <c r="D314" s="169" t="s">
        <v>701</v>
      </c>
      <c r="E314" s="170">
        <v>0</v>
      </c>
      <c r="F314" s="676" t="s">
        <v>702</v>
      </c>
      <c r="G314" s="658"/>
    </row>
    <row r="315" spans="1:7" ht="15" customHeight="1">
      <c r="A315" s="694"/>
      <c r="B315" s="650"/>
      <c r="C315" s="653"/>
      <c r="D315" s="173" t="s">
        <v>718</v>
      </c>
      <c r="E315" s="172">
        <v>2.92E-4</v>
      </c>
      <c r="F315" s="677"/>
      <c r="G315" s="659"/>
    </row>
    <row r="316" spans="1:7" ht="15" customHeight="1">
      <c r="A316" s="694"/>
      <c r="B316" s="650"/>
      <c r="C316" s="653"/>
      <c r="D316" s="173" t="s">
        <v>727</v>
      </c>
      <c r="E316" s="172">
        <v>3.5299999999999996E-4</v>
      </c>
      <c r="F316" s="677"/>
      <c r="G316" s="659"/>
    </row>
    <row r="317" spans="1:7" ht="15" customHeight="1">
      <c r="A317" s="694"/>
      <c r="B317" s="650"/>
      <c r="C317" s="653"/>
      <c r="D317" s="173" t="s">
        <v>728</v>
      </c>
      <c r="E317" s="172">
        <v>2.5000000000000001E-4</v>
      </c>
      <c r="F317" s="677"/>
      <c r="G317" s="659"/>
    </row>
    <row r="318" spans="1:7" ht="15" customHeight="1">
      <c r="A318" s="694"/>
      <c r="B318" s="650"/>
      <c r="C318" s="653"/>
      <c r="D318" s="173" t="s">
        <v>729</v>
      </c>
      <c r="E318" s="172">
        <v>3.77E-4</v>
      </c>
      <c r="F318" s="677"/>
      <c r="G318" s="659"/>
    </row>
    <row r="319" spans="1:7" ht="15" customHeight="1">
      <c r="A319" s="694"/>
      <c r="B319" s="650"/>
      <c r="C319" s="653"/>
      <c r="D319" s="173" t="s">
        <v>730</v>
      </c>
      <c r="E319" s="172">
        <v>0</v>
      </c>
      <c r="F319" s="677"/>
      <c r="G319" s="659"/>
    </row>
    <row r="320" spans="1:7" ht="15" customHeight="1">
      <c r="A320" s="694"/>
      <c r="B320" s="650"/>
      <c r="C320" s="653"/>
      <c r="D320" s="173" t="s">
        <v>731</v>
      </c>
      <c r="E320" s="172">
        <v>0</v>
      </c>
      <c r="F320" s="677"/>
      <c r="G320" s="659"/>
    </row>
    <row r="321" spans="1:7" ht="15" customHeight="1">
      <c r="A321" s="694"/>
      <c r="B321" s="650"/>
      <c r="C321" s="653"/>
      <c r="D321" s="173" t="s">
        <v>754</v>
      </c>
      <c r="E321" s="172">
        <v>0</v>
      </c>
      <c r="F321" s="677"/>
      <c r="G321" s="659"/>
    </row>
    <row r="322" spans="1:7" ht="15" customHeight="1">
      <c r="A322" s="694"/>
      <c r="B322" s="650"/>
      <c r="C322" s="653"/>
      <c r="D322" s="173" t="s">
        <v>924</v>
      </c>
      <c r="E322" s="172">
        <v>5.9000000000000003E-4</v>
      </c>
      <c r="F322" s="677"/>
      <c r="G322" s="659"/>
    </row>
    <row r="323" spans="1:7" ht="15" customHeight="1">
      <c r="A323" s="695"/>
      <c r="B323" s="651"/>
      <c r="C323" s="654"/>
      <c r="D323" s="174" t="s">
        <v>705</v>
      </c>
      <c r="E323" s="175">
        <v>4.3599999999999997E-4</v>
      </c>
      <c r="F323" s="678"/>
      <c r="G323" s="660"/>
    </row>
    <row r="324" spans="1:7" ht="30" customHeight="1">
      <c r="A324" s="183" t="s">
        <v>963</v>
      </c>
      <c r="B324" s="184" t="s">
        <v>964</v>
      </c>
      <c r="C324" s="185">
        <v>6.9999999999999999E-6</v>
      </c>
      <c r="D324" s="186"/>
      <c r="E324" s="180" t="s">
        <v>708</v>
      </c>
      <c r="F324" s="187" t="s">
        <v>965</v>
      </c>
      <c r="G324" s="188" t="s">
        <v>737</v>
      </c>
    </row>
    <row r="325" spans="1:7" ht="15" customHeight="1">
      <c r="A325" s="183" t="s">
        <v>966</v>
      </c>
      <c r="B325" s="184" t="s">
        <v>967</v>
      </c>
      <c r="C325" s="185">
        <v>2.3299999999999997E-4</v>
      </c>
      <c r="D325" s="186"/>
      <c r="E325" s="180">
        <v>5.1599999999999997E-4</v>
      </c>
      <c r="F325" s="187" t="s">
        <v>702</v>
      </c>
      <c r="G325" s="188"/>
    </row>
    <row r="326" spans="1:7" ht="15" customHeight="1">
      <c r="A326" s="183" t="s">
        <v>968</v>
      </c>
      <c r="B326" s="184" t="s">
        <v>969</v>
      </c>
      <c r="C326" s="185">
        <v>4.9899999999999999E-4</v>
      </c>
      <c r="D326" s="186"/>
      <c r="E326" s="180">
        <v>4.4299999999999998E-4</v>
      </c>
      <c r="F326" s="187" t="s">
        <v>702</v>
      </c>
      <c r="G326" s="188"/>
    </row>
    <row r="327" spans="1:7" ht="15" customHeight="1">
      <c r="A327" s="646" t="s">
        <v>970</v>
      </c>
      <c r="B327" s="649" t="s">
        <v>971</v>
      </c>
      <c r="C327" s="652">
        <v>3.8000000000000002E-5</v>
      </c>
      <c r="D327" s="169" t="s">
        <v>701</v>
      </c>
      <c r="E327" s="170">
        <v>0</v>
      </c>
      <c r="F327" s="676" t="s">
        <v>972</v>
      </c>
      <c r="G327" s="696" t="s">
        <v>853</v>
      </c>
    </row>
    <row r="328" spans="1:7" ht="15" customHeight="1">
      <c r="A328" s="647"/>
      <c r="B328" s="650"/>
      <c r="C328" s="653"/>
      <c r="D328" s="173" t="s">
        <v>973</v>
      </c>
      <c r="E328" s="172">
        <v>2.0000000000000002E-5</v>
      </c>
      <c r="F328" s="677"/>
      <c r="G328" s="697"/>
    </row>
    <row r="329" spans="1:7" ht="15" customHeight="1">
      <c r="A329" s="648"/>
      <c r="B329" s="651"/>
      <c r="C329" s="654"/>
      <c r="D329" s="174" t="s">
        <v>715</v>
      </c>
      <c r="E329" s="175">
        <v>3.5199999999999999E-4</v>
      </c>
      <c r="F329" s="678"/>
      <c r="G329" s="698"/>
    </row>
    <row r="330" spans="1:7" ht="15" customHeight="1">
      <c r="A330" s="646" t="s">
        <v>974</v>
      </c>
      <c r="B330" s="649" t="s">
        <v>975</v>
      </c>
      <c r="C330" s="652">
        <v>3.2299999999999999E-4</v>
      </c>
      <c r="D330" s="169" t="s">
        <v>701</v>
      </c>
      <c r="E330" s="170">
        <v>0</v>
      </c>
      <c r="F330" s="655" t="s">
        <v>702</v>
      </c>
      <c r="G330" s="658"/>
    </row>
    <row r="331" spans="1:7" ht="15" customHeight="1">
      <c r="A331" s="647"/>
      <c r="B331" s="650"/>
      <c r="C331" s="653"/>
      <c r="D331" s="173" t="s">
        <v>714</v>
      </c>
      <c r="E331" s="172">
        <v>4.4500000000000003E-4</v>
      </c>
      <c r="F331" s="656"/>
      <c r="G331" s="659"/>
    </row>
    <row r="332" spans="1:7" ht="15" customHeight="1">
      <c r="A332" s="648"/>
      <c r="B332" s="651"/>
      <c r="C332" s="654"/>
      <c r="D332" s="174" t="s">
        <v>715</v>
      </c>
      <c r="E332" s="175">
        <v>2.8899999999999998E-4</v>
      </c>
      <c r="F332" s="657"/>
      <c r="G332" s="660"/>
    </row>
    <row r="333" spans="1:7" ht="30" customHeight="1">
      <c r="A333" s="183" t="s">
        <v>976</v>
      </c>
      <c r="B333" s="184" t="s">
        <v>977</v>
      </c>
      <c r="C333" s="185">
        <v>3.8900000000000002E-4</v>
      </c>
      <c r="D333" s="186"/>
      <c r="E333" s="180">
        <v>4.2299999999999998E-4</v>
      </c>
      <c r="F333" s="187" t="s">
        <v>978</v>
      </c>
      <c r="G333" s="188" t="s">
        <v>853</v>
      </c>
    </row>
    <row r="334" spans="1:7" ht="15" customHeight="1">
      <c r="A334" s="646" t="s">
        <v>979</v>
      </c>
      <c r="B334" s="649" t="s">
        <v>980</v>
      </c>
      <c r="C334" s="652">
        <v>4.64E-4</v>
      </c>
      <c r="D334" s="169" t="s">
        <v>701</v>
      </c>
      <c r="E334" s="170">
        <v>0</v>
      </c>
      <c r="F334" s="655" t="s">
        <v>702</v>
      </c>
      <c r="G334" s="658"/>
    </row>
    <row r="335" spans="1:7" ht="15" customHeight="1">
      <c r="A335" s="647"/>
      <c r="B335" s="650"/>
      <c r="C335" s="653"/>
      <c r="D335" s="173" t="s">
        <v>718</v>
      </c>
      <c r="E335" s="172">
        <v>1.84E-4</v>
      </c>
      <c r="F335" s="656"/>
      <c r="G335" s="659"/>
    </row>
    <row r="336" spans="1:7" ht="15" customHeight="1">
      <c r="A336" s="647"/>
      <c r="B336" s="650"/>
      <c r="C336" s="653"/>
      <c r="D336" s="173" t="s">
        <v>727</v>
      </c>
      <c r="E336" s="172">
        <v>3.77E-4</v>
      </c>
      <c r="F336" s="656"/>
      <c r="G336" s="659"/>
    </row>
    <row r="337" spans="1:7" ht="15" customHeight="1">
      <c r="A337" s="647"/>
      <c r="B337" s="650"/>
      <c r="C337" s="653"/>
      <c r="D337" s="173" t="s">
        <v>728</v>
      </c>
      <c r="E337" s="172">
        <v>0</v>
      </c>
      <c r="F337" s="656"/>
      <c r="G337" s="659"/>
    </row>
    <row r="338" spans="1:7" ht="15" customHeight="1">
      <c r="A338" s="647"/>
      <c r="B338" s="650"/>
      <c r="C338" s="653"/>
      <c r="D338" s="173" t="s">
        <v>876</v>
      </c>
      <c r="E338" s="172">
        <v>5.669999999999999E-4</v>
      </c>
      <c r="F338" s="656"/>
      <c r="G338" s="659"/>
    </row>
    <row r="339" spans="1:7" ht="15" customHeight="1">
      <c r="A339" s="648"/>
      <c r="B339" s="651"/>
      <c r="C339" s="654"/>
      <c r="D339" s="174" t="s">
        <v>715</v>
      </c>
      <c r="E339" s="175">
        <v>4.9600000000000002E-4</v>
      </c>
      <c r="F339" s="657"/>
      <c r="G339" s="660"/>
    </row>
    <row r="340" spans="1:7" ht="30" customHeight="1">
      <c r="A340" s="183" t="s">
        <v>981</v>
      </c>
      <c r="B340" s="184" t="s">
        <v>982</v>
      </c>
      <c r="C340" s="185">
        <v>5.0500000000000002E-4</v>
      </c>
      <c r="D340" s="186"/>
      <c r="E340" s="180">
        <v>5.0799999999999999E-4</v>
      </c>
      <c r="F340" s="187" t="s">
        <v>983</v>
      </c>
      <c r="G340" s="188" t="s">
        <v>737</v>
      </c>
    </row>
    <row r="341" spans="1:7" ht="15" customHeight="1">
      <c r="A341" s="646" t="s">
        <v>984</v>
      </c>
      <c r="B341" s="649" t="s">
        <v>985</v>
      </c>
      <c r="C341" s="652">
        <v>1.75E-4</v>
      </c>
      <c r="D341" s="169" t="s">
        <v>701</v>
      </c>
      <c r="E341" s="170">
        <v>0</v>
      </c>
      <c r="F341" s="676" t="s">
        <v>702</v>
      </c>
      <c r="G341" s="658"/>
    </row>
    <row r="342" spans="1:7" ht="15" customHeight="1">
      <c r="A342" s="647"/>
      <c r="B342" s="650"/>
      <c r="C342" s="653"/>
      <c r="D342" s="173" t="s">
        <v>718</v>
      </c>
      <c r="E342" s="172">
        <v>0</v>
      </c>
      <c r="F342" s="677"/>
      <c r="G342" s="659"/>
    </row>
    <row r="343" spans="1:7" ht="15" customHeight="1">
      <c r="A343" s="647"/>
      <c r="B343" s="650"/>
      <c r="C343" s="653"/>
      <c r="D343" s="173" t="s">
        <v>704</v>
      </c>
      <c r="E343" s="172">
        <v>1.7699999999999999E-4</v>
      </c>
      <c r="F343" s="677"/>
      <c r="G343" s="659"/>
    </row>
    <row r="344" spans="1:7" ht="15" customHeight="1">
      <c r="A344" s="648"/>
      <c r="B344" s="651"/>
      <c r="C344" s="654"/>
      <c r="D344" s="174" t="s">
        <v>715</v>
      </c>
      <c r="E344" s="175">
        <v>1.7E-5</v>
      </c>
      <c r="F344" s="678"/>
      <c r="G344" s="660"/>
    </row>
    <row r="345" spans="1:7" ht="15" customHeight="1">
      <c r="A345" s="646" t="s">
        <v>986</v>
      </c>
      <c r="B345" s="649" t="s">
        <v>987</v>
      </c>
      <c r="C345" s="652">
        <v>3.6400000000000001E-4</v>
      </c>
      <c r="D345" s="169" t="s">
        <v>701</v>
      </c>
      <c r="E345" s="170">
        <v>0</v>
      </c>
      <c r="F345" s="655" t="s">
        <v>702</v>
      </c>
      <c r="G345" s="658"/>
    </row>
    <row r="346" spans="1:7" ht="15" customHeight="1">
      <c r="A346" s="647"/>
      <c r="B346" s="650"/>
      <c r="C346" s="653"/>
      <c r="D346" s="173" t="s">
        <v>714</v>
      </c>
      <c r="E346" s="172">
        <v>3.0699999999999998E-4</v>
      </c>
      <c r="F346" s="656"/>
      <c r="G346" s="659"/>
    </row>
    <row r="347" spans="1:7" ht="15" customHeight="1">
      <c r="A347" s="648"/>
      <c r="B347" s="651"/>
      <c r="C347" s="654"/>
      <c r="D347" s="174" t="s">
        <v>715</v>
      </c>
      <c r="E347" s="175">
        <v>3.9200000000000004E-4</v>
      </c>
      <c r="F347" s="657"/>
      <c r="G347" s="660"/>
    </row>
    <row r="348" spans="1:7" ht="15" customHeight="1">
      <c r="A348" s="646" t="s">
        <v>988</v>
      </c>
      <c r="B348" s="649" t="s">
        <v>989</v>
      </c>
      <c r="C348" s="652">
        <v>3.8400000000000001E-4</v>
      </c>
      <c r="D348" s="169" t="s">
        <v>701</v>
      </c>
      <c r="E348" s="170">
        <v>0</v>
      </c>
      <c r="F348" s="655" t="s">
        <v>990</v>
      </c>
      <c r="G348" s="658" t="s">
        <v>737</v>
      </c>
    </row>
    <row r="349" spans="1:7" ht="15" customHeight="1">
      <c r="A349" s="647"/>
      <c r="B349" s="650"/>
      <c r="C349" s="653"/>
      <c r="D349" s="173" t="s">
        <v>714</v>
      </c>
      <c r="E349" s="172">
        <v>4.2999999999999999E-4</v>
      </c>
      <c r="F349" s="656"/>
      <c r="G349" s="659"/>
    </row>
    <row r="350" spans="1:7" ht="15" customHeight="1">
      <c r="A350" s="648"/>
      <c r="B350" s="651"/>
      <c r="C350" s="654"/>
      <c r="D350" s="174" t="s">
        <v>715</v>
      </c>
      <c r="E350" s="175">
        <v>4.4700000000000002E-4</v>
      </c>
      <c r="F350" s="657"/>
      <c r="G350" s="660"/>
    </row>
    <row r="351" spans="1:7" ht="15" customHeight="1">
      <c r="A351" s="183" t="s">
        <v>991</v>
      </c>
      <c r="B351" s="184" t="s">
        <v>992</v>
      </c>
      <c r="C351" s="185">
        <v>5.1400000000000003E-4</v>
      </c>
      <c r="D351" s="186"/>
      <c r="E351" s="180">
        <v>5.7399999999999997E-4</v>
      </c>
      <c r="F351" s="187" t="s">
        <v>702</v>
      </c>
      <c r="G351" s="188"/>
    </row>
    <row r="352" spans="1:7" ht="15" customHeight="1">
      <c r="A352" s="646" t="s">
        <v>993</v>
      </c>
      <c r="B352" s="649" t="s">
        <v>994</v>
      </c>
      <c r="C352" s="652">
        <v>5.1000000000000004E-4</v>
      </c>
      <c r="D352" s="169" t="s">
        <v>701</v>
      </c>
      <c r="E352" s="170">
        <v>0</v>
      </c>
      <c r="F352" s="676" t="s">
        <v>995</v>
      </c>
      <c r="G352" s="658" t="s">
        <v>737</v>
      </c>
    </row>
    <row r="353" spans="1:7" ht="15" customHeight="1">
      <c r="A353" s="647"/>
      <c r="B353" s="650"/>
      <c r="C353" s="653"/>
      <c r="D353" s="173" t="s">
        <v>714</v>
      </c>
      <c r="E353" s="172">
        <v>4.8099999999999998E-4</v>
      </c>
      <c r="F353" s="677"/>
      <c r="G353" s="659"/>
    </row>
    <row r="354" spans="1:7" ht="15" customHeight="1">
      <c r="A354" s="648"/>
      <c r="B354" s="651"/>
      <c r="C354" s="654"/>
      <c r="D354" s="174" t="s">
        <v>715</v>
      </c>
      <c r="E354" s="175">
        <v>5.3300000000000005E-4</v>
      </c>
      <c r="F354" s="678"/>
      <c r="G354" s="660"/>
    </row>
    <row r="355" spans="1:7" ht="15" customHeight="1">
      <c r="A355" s="646" t="s">
        <v>996</v>
      </c>
      <c r="B355" s="649" t="s">
        <v>997</v>
      </c>
      <c r="C355" s="652">
        <v>4.6500000000000003E-4</v>
      </c>
      <c r="D355" s="169" t="s">
        <v>701</v>
      </c>
      <c r="E355" s="170">
        <v>0</v>
      </c>
      <c r="F355" s="655" t="s">
        <v>998</v>
      </c>
      <c r="G355" s="658" t="s">
        <v>737</v>
      </c>
    </row>
    <row r="356" spans="1:7" ht="15" customHeight="1">
      <c r="A356" s="647"/>
      <c r="B356" s="650"/>
      <c r="C356" s="653"/>
      <c r="D356" s="173" t="s">
        <v>718</v>
      </c>
      <c r="E356" s="172">
        <v>0</v>
      </c>
      <c r="F356" s="656"/>
      <c r="G356" s="659"/>
    </row>
    <row r="357" spans="1:7" ht="15" customHeight="1">
      <c r="A357" s="647"/>
      <c r="B357" s="650"/>
      <c r="C357" s="653"/>
      <c r="D357" s="173" t="s">
        <v>727</v>
      </c>
      <c r="E357" s="172">
        <v>0</v>
      </c>
      <c r="F357" s="656"/>
      <c r="G357" s="659"/>
    </row>
    <row r="358" spans="1:7" ht="15" customHeight="1">
      <c r="A358" s="647"/>
      <c r="B358" s="650"/>
      <c r="C358" s="653"/>
      <c r="D358" s="173" t="s">
        <v>791</v>
      </c>
      <c r="E358" s="172">
        <v>3.97E-4</v>
      </c>
      <c r="F358" s="656"/>
      <c r="G358" s="659"/>
    </row>
    <row r="359" spans="1:7" ht="15" customHeight="1">
      <c r="A359" s="648"/>
      <c r="B359" s="651"/>
      <c r="C359" s="654"/>
      <c r="D359" s="174" t="s">
        <v>715</v>
      </c>
      <c r="E359" s="175">
        <v>4.7899999999999999E-4</v>
      </c>
      <c r="F359" s="657"/>
      <c r="G359" s="660"/>
    </row>
    <row r="360" spans="1:7" ht="15" customHeight="1">
      <c r="A360" s="646" t="s">
        <v>999</v>
      </c>
      <c r="B360" s="649" t="s">
        <v>1000</v>
      </c>
      <c r="C360" s="652">
        <v>2.3900000000000001E-4</v>
      </c>
      <c r="D360" s="169" t="s">
        <v>701</v>
      </c>
      <c r="E360" s="170">
        <v>0</v>
      </c>
      <c r="F360" s="655" t="s">
        <v>702</v>
      </c>
      <c r="G360" s="658"/>
    </row>
    <row r="361" spans="1:7" ht="15" customHeight="1">
      <c r="A361" s="647"/>
      <c r="B361" s="650"/>
      <c r="C361" s="653"/>
      <c r="D361" s="179" t="s">
        <v>714</v>
      </c>
      <c r="E361" s="172">
        <v>3.1E-4</v>
      </c>
      <c r="F361" s="656"/>
      <c r="G361" s="659"/>
    </row>
    <row r="362" spans="1:7" ht="15" customHeight="1">
      <c r="A362" s="648"/>
      <c r="B362" s="651"/>
      <c r="C362" s="654"/>
      <c r="D362" s="174" t="s">
        <v>715</v>
      </c>
      <c r="E362" s="175">
        <v>3.8500000000000003E-4</v>
      </c>
      <c r="F362" s="657"/>
      <c r="G362" s="660"/>
    </row>
    <row r="363" spans="1:7" ht="15" customHeight="1">
      <c r="A363" s="646" t="s">
        <v>1001</v>
      </c>
      <c r="B363" s="649" t="s">
        <v>1002</v>
      </c>
      <c r="C363" s="652">
        <v>3.6400000000000001E-4</v>
      </c>
      <c r="D363" s="169" t="s">
        <v>701</v>
      </c>
      <c r="E363" s="170">
        <v>0</v>
      </c>
      <c r="F363" s="655" t="s">
        <v>702</v>
      </c>
      <c r="G363" s="658"/>
    </row>
    <row r="364" spans="1:7" ht="15" customHeight="1">
      <c r="A364" s="647"/>
      <c r="B364" s="650"/>
      <c r="C364" s="653"/>
      <c r="D364" s="173" t="s">
        <v>714</v>
      </c>
      <c r="E364" s="172">
        <v>3.0800000000000001E-4</v>
      </c>
      <c r="F364" s="656"/>
      <c r="G364" s="659"/>
    </row>
    <row r="365" spans="1:7" ht="15" customHeight="1">
      <c r="A365" s="648"/>
      <c r="B365" s="651"/>
      <c r="C365" s="654"/>
      <c r="D365" s="174" t="s">
        <v>715</v>
      </c>
      <c r="E365" s="175">
        <v>3.8900000000000002E-4</v>
      </c>
      <c r="F365" s="657"/>
      <c r="G365" s="660"/>
    </row>
    <row r="366" spans="1:7" ht="15" customHeight="1">
      <c r="A366" s="646" t="s">
        <v>1003</v>
      </c>
      <c r="B366" s="649" t="s">
        <v>1004</v>
      </c>
      <c r="C366" s="652">
        <v>3.1199999999999999E-4</v>
      </c>
      <c r="D366" s="169" t="s">
        <v>701</v>
      </c>
      <c r="E366" s="170">
        <v>0</v>
      </c>
      <c r="F366" s="655" t="s">
        <v>702</v>
      </c>
      <c r="G366" s="658"/>
    </row>
    <row r="367" spans="1:7" ht="15" customHeight="1">
      <c r="A367" s="647"/>
      <c r="B367" s="650"/>
      <c r="C367" s="653"/>
      <c r="D367" s="173" t="s">
        <v>718</v>
      </c>
      <c r="E367" s="172">
        <v>1.27E-4</v>
      </c>
      <c r="F367" s="656"/>
      <c r="G367" s="659"/>
    </row>
    <row r="368" spans="1:7" ht="15" customHeight="1">
      <c r="A368" s="647"/>
      <c r="B368" s="650"/>
      <c r="C368" s="653"/>
      <c r="D368" s="173" t="s">
        <v>727</v>
      </c>
      <c r="E368" s="172">
        <v>1.83E-4</v>
      </c>
      <c r="F368" s="656"/>
      <c r="G368" s="659"/>
    </row>
    <row r="369" spans="1:7" ht="15" customHeight="1">
      <c r="A369" s="647"/>
      <c r="B369" s="650"/>
      <c r="C369" s="653"/>
      <c r="D369" s="173" t="s">
        <v>728</v>
      </c>
      <c r="E369" s="172">
        <v>0</v>
      </c>
      <c r="F369" s="656"/>
      <c r="G369" s="659"/>
    </row>
    <row r="370" spans="1:7" ht="15" customHeight="1">
      <c r="A370" s="647"/>
      <c r="B370" s="650"/>
      <c r="C370" s="653"/>
      <c r="D370" s="173" t="s">
        <v>876</v>
      </c>
      <c r="E370" s="172">
        <v>3.5100000000000002E-4</v>
      </c>
      <c r="F370" s="656"/>
      <c r="G370" s="659"/>
    </row>
    <row r="371" spans="1:7" ht="15" customHeight="1">
      <c r="A371" s="648"/>
      <c r="B371" s="651"/>
      <c r="C371" s="654"/>
      <c r="D371" s="174" t="s">
        <v>715</v>
      </c>
      <c r="E371" s="175">
        <v>5.7499999999999999E-4</v>
      </c>
      <c r="F371" s="657"/>
      <c r="G371" s="660"/>
    </row>
    <row r="372" spans="1:7" ht="15" customHeight="1">
      <c r="A372" s="183" t="s">
        <v>1005</v>
      </c>
      <c r="B372" s="184" t="s">
        <v>1006</v>
      </c>
      <c r="C372" s="185">
        <v>3.6400000000000001E-4</v>
      </c>
      <c r="D372" s="186"/>
      <c r="E372" s="180">
        <v>3.0800000000000001E-4</v>
      </c>
      <c r="F372" s="187" t="s">
        <v>702</v>
      </c>
      <c r="G372" s="188"/>
    </row>
    <row r="373" spans="1:7" ht="15" customHeight="1">
      <c r="A373" s="646" t="s">
        <v>1007</v>
      </c>
      <c r="B373" s="649" t="s">
        <v>1008</v>
      </c>
      <c r="C373" s="652">
        <v>4.86E-4</v>
      </c>
      <c r="D373" s="169" t="s">
        <v>701</v>
      </c>
      <c r="E373" s="170">
        <v>0</v>
      </c>
      <c r="F373" s="655" t="s">
        <v>702</v>
      </c>
      <c r="G373" s="658"/>
    </row>
    <row r="374" spans="1:7" ht="15" customHeight="1">
      <c r="A374" s="647"/>
      <c r="B374" s="650"/>
      <c r="C374" s="653"/>
      <c r="D374" s="173" t="s">
        <v>714</v>
      </c>
      <c r="E374" s="172">
        <v>4.66E-4</v>
      </c>
      <c r="F374" s="656"/>
      <c r="G374" s="659"/>
    </row>
    <row r="375" spans="1:7" ht="15" customHeight="1">
      <c r="A375" s="648"/>
      <c r="B375" s="651"/>
      <c r="C375" s="654"/>
      <c r="D375" s="174" t="s">
        <v>715</v>
      </c>
      <c r="E375" s="175">
        <v>5.3899999999999998E-4</v>
      </c>
      <c r="F375" s="657"/>
      <c r="G375" s="660"/>
    </row>
    <row r="376" spans="1:7" ht="15" customHeight="1">
      <c r="A376" s="183" t="s">
        <v>1009</v>
      </c>
      <c r="B376" s="184" t="s">
        <v>1010</v>
      </c>
      <c r="C376" s="185">
        <v>4.5800000000000002E-4</v>
      </c>
      <c r="D376" s="186"/>
      <c r="E376" s="180">
        <v>5.0000000000000001E-4</v>
      </c>
      <c r="F376" s="187" t="s">
        <v>702</v>
      </c>
      <c r="G376" s="188"/>
    </row>
    <row r="377" spans="1:7" ht="15" customHeight="1">
      <c r="A377" s="183" t="s">
        <v>1011</v>
      </c>
      <c r="B377" s="184" t="s">
        <v>1012</v>
      </c>
      <c r="C377" s="185">
        <v>4.6099999999999998E-4</v>
      </c>
      <c r="D377" s="186"/>
      <c r="E377" s="180">
        <v>5.0299999999999997E-4</v>
      </c>
      <c r="F377" s="187" t="s">
        <v>702</v>
      </c>
      <c r="G377" s="188"/>
    </row>
    <row r="378" spans="1:7" ht="15" customHeight="1">
      <c r="A378" s="646" t="s">
        <v>1013</v>
      </c>
      <c r="B378" s="649" t="s">
        <v>1014</v>
      </c>
      <c r="C378" s="652">
        <v>5.4299999999999997E-4</v>
      </c>
      <c r="D378" s="169" t="s">
        <v>701</v>
      </c>
      <c r="E378" s="170">
        <v>0</v>
      </c>
      <c r="F378" s="655" t="s">
        <v>702</v>
      </c>
      <c r="G378" s="658"/>
    </row>
    <row r="379" spans="1:7" ht="15" customHeight="1">
      <c r="A379" s="647"/>
      <c r="B379" s="650"/>
      <c r="C379" s="653"/>
      <c r="D379" s="173" t="s">
        <v>714</v>
      </c>
      <c r="E379" s="172">
        <v>5.7300000000000005E-4</v>
      </c>
      <c r="F379" s="656"/>
      <c r="G379" s="659"/>
    </row>
    <row r="380" spans="1:7" ht="15" customHeight="1">
      <c r="A380" s="648"/>
      <c r="B380" s="651"/>
      <c r="C380" s="654"/>
      <c r="D380" s="174" t="s">
        <v>715</v>
      </c>
      <c r="E380" s="175">
        <v>3.77E-4</v>
      </c>
      <c r="F380" s="657"/>
      <c r="G380" s="660"/>
    </row>
    <row r="381" spans="1:7" ht="15" customHeight="1">
      <c r="A381" s="646" t="s">
        <v>1015</v>
      </c>
      <c r="B381" s="649" t="s">
        <v>1016</v>
      </c>
      <c r="C381" s="652">
        <v>4.7600000000000002E-4</v>
      </c>
      <c r="D381" s="169" t="s">
        <v>701</v>
      </c>
      <c r="E381" s="170">
        <v>0</v>
      </c>
      <c r="F381" s="655" t="s">
        <v>702</v>
      </c>
      <c r="G381" s="658"/>
    </row>
    <row r="382" spans="1:7" ht="15" customHeight="1">
      <c r="A382" s="647"/>
      <c r="B382" s="650"/>
      <c r="C382" s="653"/>
      <c r="D382" s="173" t="s">
        <v>714</v>
      </c>
      <c r="E382" s="172">
        <v>4.37E-4</v>
      </c>
      <c r="F382" s="656"/>
      <c r="G382" s="659"/>
    </row>
    <row r="383" spans="1:7" ht="15" customHeight="1">
      <c r="A383" s="648"/>
      <c r="B383" s="651"/>
      <c r="C383" s="654"/>
      <c r="D383" s="174" t="s">
        <v>715</v>
      </c>
      <c r="E383" s="175">
        <v>4.6799999999999999E-4</v>
      </c>
      <c r="F383" s="657"/>
      <c r="G383" s="660"/>
    </row>
    <row r="384" spans="1:7" ht="30" customHeight="1">
      <c r="A384" s="183" t="s">
        <v>1017</v>
      </c>
      <c r="B384" s="184" t="s">
        <v>1018</v>
      </c>
      <c r="C384" s="185">
        <v>4.3300000000000001E-4</v>
      </c>
      <c r="D384" s="186"/>
      <c r="E384" s="180">
        <v>4.2400000000000001E-4</v>
      </c>
      <c r="F384" s="187" t="s">
        <v>1019</v>
      </c>
      <c r="G384" s="188" t="s">
        <v>737</v>
      </c>
    </row>
    <row r="385" spans="1:7" ht="15" customHeight="1">
      <c r="A385" s="646" t="s">
        <v>1020</v>
      </c>
      <c r="B385" s="649" t="s">
        <v>1021</v>
      </c>
      <c r="C385" s="652">
        <v>4.5199999999999998E-4</v>
      </c>
      <c r="D385" s="169" t="s">
        <v>701</v>
      </c>
      <c r="E385" s="170">
        <v>0</v>
      </c>
      <c r="F385" s="655" t="s">
        <v>1022</v>
      </c>
      <c r="G385" s="699" t="s">
        <v>1023</v>
      </c>
    </row>
    <row r="386" spans="1:7" ht="15" customHeight="1">
      <c r="A386" s="647"/>
      <c r="B386" s="650"/>
      <c r="C386" s="653"/>
      <c r="D386" s="173" t="s">
        <v>718</v>
      </c>
      <c r="E386" s="172">
        <v>3.77E-4</v>
      </c>
      <c r="F386" s="656"/>
      <c r="G386" s="700"/>
    </row>
    <row r="387" spans="1:7" ht="15" customHeight="1">
      <c r="A387" s="647"/>
      <c r="B387" s="650"/>
      <c r="C387" s="653"/>
      <c r="D387" s="173" t="s">
        <v>727</v>
      </c>
      <c r="E387" s="172">
        <v>0</v>
      </c>
      <c r="F387" s="656"/>
      <c r="G387" s="700"/>
    </row>
    <row r="388" spans="1:7" ht="15" customHeight="1">
      <c r="A388" s="647"/>
      <c r="B388" s="650"/>
      <c r="C388" s="653"/>
      <c r="D388" s="173" t="s">
        <v>728</v>
      </c>
      <c r="E388" s="172">
        <v>0</v>
      </c>
      <c r="F388" s="656"/>
      <c r="G388" s="700"/>
    </row>
    <row r="389" spans="1:7" ht="15" customHeight="1">
      <c r="A389" s="647"/>
      <c r="B389" s="650"/>
      <c r="C389" s="653"/>
      <c r="D389" s="173" t="s">
        <v>729</v>
      </c>
      <c r="E389" s="172">
        <v>0</v>
      </c>
      <c r="F389" s="656"/>
      <c r="G389" s="700"/>
    </row>
    <row r="390" spans="1:7" ht="15" customHeight="1">
      <c r="A390" s="647"/>
      <c r="B390" s="650"/>
      <c r="C390" s="653"/>
      <c r="D390" s="173" t="s">
        <v>730</v>
      </c>
      <c r="E390" s="172">
        <v>0</v>
      </c>
      <c r="F390" s="656"/>
      <c r="G390" s="700"/>
    </row>
    <row r="391" spans="1:7" ht="15" customHeight="1">
      <c r="A391" s="647"/>
      <c r="B391" s="650"/>
      <c r="C391" s="653"/>
      <c r="D391" s="173" t="s">
        <v>731</v>
      </c>
      <c r="E391" s="172">
        <v>0</v>
      </c>
      <c r="F391" s="656"/>
      <c r="G391" s="700"/>
    </row>
    <row r="392" spans="1:7" ht="15" customHeight="1">
      <c r="A392" s="647"/>
      <c r="B392" s="650"/>
      <c r="C392" s="653"/>
      <c r="D392" s="173" t="s">
        <v>754</v>
      </c>
      <c r="E392" s="172">
        <v>1E-4</v>
      </c>
      <c r="F392" s="656"/>
      <c r="G392" s="700"/>
    </row>
    <row r="393" spans="1:7" ht="15" customHeight="1">
      <c r="A393" s="647"/>
      <c r="B393" s="650"/>
      <c r="C393" s="653"/>
      <c r="D393" s="173" t="s">
        <v>755</v>
      </c>
      <c r="E393" s="172">
        <v>2.9999999999999997E-4</v>
      </c>
      <c r="F393" s="656"/>
      <c r="G393" s="700"/>
    </row>
    <row r="394" spans="1:7" ht="15" customHeight="1">
      <c r="A394" s="647"/>
      <c r="B394" s="650"/>
      <c r="C394" s="653"/>
      <c r="D394" s="173" t="s">
        <v>779</v>
      </c>
      <c r="E394" s="172">
        <v>4.0000000000000002E-4</v>
      </c>
      <c r="F394" s="656"/>
      <c r="G394" s="700"/>
    </row>
    <row r="395" spans="1:7" ht="15" customHeight="1">
      <c r="A395" s="647"/>
      <c r="B395" s="650"/>
      <c r="C395" s="653"/>
      <c r="D395" s="173" t="s">
        <v>780</v>
      </c>
      <c r="E395" s="172">
        <v>4.0000000000000002E-4</v>
      </c>
      <c r="F395" s="656"/>
      <c r="G395" s="700"/>
    </row>
    <row r="396" spans="1:7" ht="15" customHeight="1">
      <c r="A396" s="647"/>
      <c r="B396" s="650"/>
      <c r="C396" s="653"/>
      <c r="D396" s="173" t="s">
        <v>1024</v>
      </c>
      <c r="E396" s="172">
        <v>5.8E-4</v>
      </c>
      <c r="F396" s="656"/>
      <c r="G396" s="700"/>
    </row>
    <row r="397" spans="1:7" ht="15" customHeight="1">
      <c r="A397" s="648"/>
      <c r="B397" s="651"/>
      <c r="C397" s="654"/>
      <c r="D397" s="174" t="s">
        <v>715</v>
      </c>
      <c r="E397" s="175">
        <v>6.2399999999999999E-4</v>
      </c>
      <c r="F397" s="657"/>
      <c r="G397" s="701"/>
    </row>
    <row r="398" spans="1:7" ht="15" customHeight="1">
      <c r="A398" s="203" t="s">
        <v>1025</v>
      </c>
      <c r="B398" s="204" t="s">
        <v>1026</v>
      </c>
      <c r="C398" s="205">
        <v>5.2800000000000004E-4</v>
      </c>
      <c r="D398" s="179"/>
      <c r="E398" s="205">
        <v>5.5500000000000005E-4</v>
      </c>
      <c r="F398" s="206">
        <v>100</v>
      </c>
      <c r="G398" s="207"/>
    </row>
    <row r="399" spans="1:7" ht="15" customHeight="1">
      <c r="A399" s="646" t="s">
        <v>1027</v>
      </c>
      <c r="B399" s="649" t="s">
        <v>1028</v>
      </c>
      <c r="C399" s="652">
        <v>4.1300000000000001E-4</v>
      </c>
      <c r="D399" s="169" t="s">
        <v>701</v>
      </c>
      <c r="E399" s="170">
        <v>0</v>
      </c>
      <c r="F399" s="655" t="s">
        <v>702</v>
      </c>
      <c r="G399" s="658"/>
    </row>
    <row r="400" spans="1:7" ht="15" customHeight="1">
      <c r="A400" s="647"/>
      <c r="B400" s="650"/>
      <c r="C400" s="653"/>
      <c r="D400" s="179" t="s">
        <v>714</v>
      </c>
      <c r="E400" s="172">
        <v>4.0000000000000002E-4</v>
      </c>
      <c r="F400" s="656"/>
      <c r="G400" s="659"/>
    </row>
    <row r="401" spans="1:7" ht="15" customHeight="1">
      <c r="A401" s="648"/>
      <c r="B401" s="651"/>
      <c r="C401" s="654"/>
      <c r="D401" s="174" t="s">
        <v>715</v>
      </c>
      <c r="E401" s="175">
        <v>4.3399999999999998E-4</v>
      </c>
      <c r="F401" s="657"/>
      <c r="G401" s="660"/>
    </row>
    <row r="402" spans="1:7" ht="15" customHeight="1">
      <c r="A402" s="183" t="s">
        <v>1029</v>
      </c>
      <c r="B402" s="184" t="s">
        <v>1030</v>
      </c>
      <c r="C402" s="185" t="s">
        <v>708</v>
      </c>
      <c r="D402" s="186"/>
      <c r="E402" s="180" t="s">
        <v>888</v>
      </c>
      <c r="F402" s="187" t="s">
        <v>709</v>
      </c>
      <c r="G402" s="188"/>
    </row>
    <row r="403" spans="1:7" ht="15" customHeight="1">
      <c r="A403" s="646" t="s">
        <v>1031</v>
      </c>
      <c r="B403" s="649" t="s">
        <v>1032</v>
      </c>
      <c r="C403" s="652">
        <v>6.7999999999999999E-5</v>
      </c>
      <c r="D403" s="169" t="s">
        <v>701</v>
      </c>
      <c r="E403" s="170">
        <v>2.5000000000000001E-4</v>
      </c>
      <c r="F403" s="655" t="s">
        <v>702</v>
      </c>
      <c r="G403" s="658"/>
    </row>
    <row r="404" spans="1:7" ht="15" customHeight="1">
      <c r="A404" s="647"/>
      <c r="B404" s="650"/>
      <c r="C404" s="653"/>
      <c r="D404" s="173" t="s">
        <v>714</v>
      </c>
      <c r="E404" s="172">
        <v>4.7199999999999998E-4</v>
      </c>
      <c r="F404" s="656"/>
      <c r="G404" s="659"/>
    </row>
    <row r="405" spans="1:7" ht="15" customHeight="1">
      <c r="A405" s="648"/>
      <c r="B405" s="651"/>
      <c r="C405" s="654"/>
      <c r="D405" s="174" t="s">
        <v>715</v>
      </c>
      <c r="E405" s="175">
        <v>4.3899999999999999E-4</v>
      </c>
      <c r="F405" s="657"/>
      <c r="G405" s="660"/>
    </row>
    <row r="406" spans="1:7" ht="15" customHeight="1">
      <c r="A406" s="183" t="s">
        <v>1033</v>
      </c>
      <c r="B406" s="184" t="s">
        <v>1034</v>
      </c>
      <c r="C406" s="185">
        <v>2.7500000000000002E-4</v>
      </c>
      <c r="D406" s="186"/>
      <c r="E406" s="180">
        <v>3.6000000000000002E-4</v>
      </c>
      <c r="F406" s="187" t="s">
        <v>702</v>
      </c>
      <c r="G406" s="188"/>
    </row>
    <row r="407" spans="1:7" ht="15" customHeight="1">
      <c r="A407" s="183" t="s">
        <v>1035</v>
      </c>
      <c r="B407" s="184" t="s">
        <v>1036</v>
      </c>
      <c r="C407" s="185">
        <v>3.88E-4</v>
      </c>
      <c r="D407" s="186"/>
      <c r="E407" s="180">
        <v>3.3199999999999999E-4</v>
      </c>
      <c r="F407" s="187" t="s">
        <v>702</v>
      </c>
      <c r="G407" s="188"/>
    </row>
    <row r="408" spans="1:7" ht="15" customHeight="1">
      <c r="A408" s="183" t="s">
        <v>1037</v>
      </c>
      <c r="B408" s="184" t="s">
        <v>1038</v>
      </c>
      <c r="C408" s="185">
        <v>3.6400000000000001E-4</v>
      </c>
      <c r="D408" s="186"/>
      <c r="E408" s="180">
        <v>3.0800000000000001E-4</v>
      </c>
      <c r="F408" s="187" t="s">
        <v>702</v>
      </c>
      <c r="G408" s="188"/>
    </row>
    <row r="409" spans="1:7" ht="15" customHeight="1">
      <c r="A409" s="646" t="s">
        <v>1039</v>
      </c>
      <c r="B409" s="649" t="s">
        <v>1040</v>
      </c>
      <c r="C409" s="652">
        <v>4.35E-4</v>
      </c>
      <c r="D409" s="169" t="s">
        <v>701</v>
      </c>
      <c r="E409" s="170">
        <v>0</v>
      </c>
      <c r="F409" s="655" t="s">
        <v>702</v>
      </c>
      <c r="G409" s="658"/>
    </row>
    <row r="410" spans="1:7" ht="15" customHeight="1">
      <c r="A410" s="647"/>
      <c r="B410" s="650"/>
      <c r="C410" s="653"/>
      <c r="D410" s="179" t="s">
        <v>714</v>
      </c>
      <c r="E410" s="172">
        <v>4.2699999999999997E-4</v>
      </c>
      <c r="F410" s="656"/>
      <c r="G410" s="659"/>
    </row>
    <row r="411" spans="1:7" ht="15" customHeight="1">
      <c r="A411" s="648"/>
      <c r="B411" s="651"/>
      <c r="C411" s="654"/>
      <c r="D411" s="174" t="s">
        <v>715</v>
      </c>
      <c r="E411" s="175">
        <v>4.7799999999999996E-4</v>
      </c>
      <c r="F411" s="657"/>
      <c r="G411" s="660"/>
    </row>
    <row r="412" spans="1:7" ht="15" customHeight="1">
      <c r="A412" s="646" t="s">
        <v>1041</v>
      </c>
      <c r="B412" s="649" t="s">
        <v>1042</v>
      </c>
      <c r="C412" s="652">
        <v>4.64E-4</v>
      </c>
      <c r="D412" s="169" t="s">
        <v>701</v>
      </c>
      <c r="E412" s="170">
        <v>2.33E-4</v>
      </c>
      <c r="F412" s="655" t="s">
        <v>1043</v>
      </c>
      <c r="G412" s="658" t="s">
        <v>737</v>
      </c>
    </row>
    <row r="413" spans="1:7" ht="15" customHeight="1">
      <c r="A413" s="647"/>
      <c r="B413" s="650"/>
      <c r="C413" s="653"/>
      <c r="D413" s="179" t="s">
        <v>714</v>
      </c>
      <c r="E413" s="172">
        <v>4.2400000000000001E-4</v>
      </c>
      <c r="F413" s="656"/>
      <c r="G413" s="659"/>
    </row>
    <row r="414" spans="1:7" ht="15" customHeight="1">
      <c r="A414" s="648"/>
      <c r="B414" s="651"/>
      <c r="C414" s="654"/>
      <c r="D414" s="174" t="s">
        <v>715</v>
      </c>
      <c r="E414" s="175">
        <v>4.8299999999999998E-4</v>
      </c>
      <c r="F414" s="657"/>
      <c r="G414" s="660"/>
    </row>
    <row r="415" spans="1:7" ht="15" customHeight="1">
      <c r="A415" s="183" t="s">
        <v>1044</v>
      </c>
      <c r="B415" s="184" t="s">
        <v>1045</v>
      </c>
      <c r="C415" s="185">
        <v>3.6400000000000001E-4</v>
      </c>
      <c r="D415" s="186"/>
      <c r="E415" s="180">
        <v>3.0800000000000001E-4</v>
      </c>
      <c r="F415" s="187" t="s">
        <v>702</v>
      </c>
      <c r="G415" s="188"/>
    </row>
    <row r="416" spans="1:7" ht="15" customHeight="1">
      <c r="A416" s="183" t="s">
        <v>1046</v>
      </c>
      <c r="B416" s="184" t="s">
        <v>1047</v>
      </c>
      <c r="C416" s="185">
        <v>3.6600000000000001E-4</v>
      </c>
      <c r="D416" s="186"/>
      <c r="E416" s="180">
        <v>3.1E-4</v>
      </c>
      <c r="F416" s="187" t="s">
        <v>702</v>
      </c>
      <c r="G416" s="188"/>
    </row>
    <row r="417" spans="1:7" ht="15" customHeight="1">
      <c r="A417" s="646" t="s">
        <v>1048</v>
      </c>
      <c r="B417" s="649" t="s">
        <v>1049</v>
      </c>
      <c r="C417" s="652">
        <v>3.5799999999999997E-4</v>
      </c>
      <c r="D417" s="169" t="s">
        <v>701</v>
      </c>
      <c r="E417" s="170">
        <v>0</v>
      </c>
      <c r="F417" s="655" t="s">
        <v>1050</v>
      </c>
      <c r="G417" s="658" t="s">
        <v>737</v>
      </c>
    </row>
    <row r="418" spans="1:7" ht="15" customHeight="1">
      <c r="A418" s="647"/>
      <c r="B418" s="650"/>
      <c r="C418" s="653"/>
      <c r="D418" s="179" t="s">
        <v>714</v>
      </c>
      <c r="E418" s="172">
        <v>3.7599999999999998E-4</v>
      </c>
      <c r="F418" s="656"/>
      <c r="G418" s="659"/>
    </row>
    <row r="419" spans="1:7" ht="15" customHeight="1">
      <c r="A419" s="648"/>
      <c r="B419" s="651"/>
      <c r="C419" s="654"/>
      <c r="D419" s="174" t="s">
        <v>715</v>
      </c>
      <c r="E419" s="175">
        <v>3.3400000000000004E-4</v>
      </c>
      <c r="F419" s="657"/>
      <c r="G419" s="660"/>
    </row>
    <row r="420" spans="1:7" ht="15" customHeight="1">
      <c r="A420" s="183" t="s">
        <v>1051</v>
      </c>
      <c r="B420" s="184" t="s">
        <v>1052</v>
      </c>
      <c r="C420" s="185">
        <v>4.95E-4</v>
      </c>
      <c r="D420" s="186"/>
      <c r="E420" s="180">
        <v>5.2599999999999999E-4</v>
      </c>
      <c r="F420" s="187" t="s">
        <v>702</v>
      </c>
      <c r="G420" s="188"/>
    </row>
    <row r="421" spans="1:7" ht="15" customHeight="1">
      <c r="A421" s="183" t="s">
        <v>1053</v>
      </c>
      <c r="B421" s="184" t="s">
        <v>1054</v>
      </c>
      <c r="C421" s="185">
        <v>3.6400000000000001E-4</v>
      </c>
      <c r="D421" s="186"/>
      <c r="E421" s="180">
        <v>3.0800000000000001E-4</v>
      </c>
      <c r="F421" s="187" t="s">
        <v>702</v>
      </c>
      <c r="G421" s="188"/>
    </row>
    <row r="422" spans="1:7" ht="15" customHeight="1">
      <c r="A422" s="183" t="s">
        <v>1055</v>
      </c>
      <c r="B422" s="184" t="s">
        <v>1056</v>
      </c>
      <c r="C422" s="185">
        <v>3.6400000000000001E-4</v>
      </c>
      <c r="D422" s="186"/>
      <c r="E422" s="180">
        <v>3.0800000000000001E-4</v>
      </c>
      <c r="F422" s="187" t="s">
        <v>702</v>
      </c>
      <c r="G422" s="188"/>
    </row>
    <row r="423" spans="1:7" ht="15" customHeight="1">
      <c r="A423" s="646" t="s">
        <v>1057</v>
      </c>
      <c r="B423" s="649" t="s">
        <v>1058</v>
      </c>
      <c r="C423" s="652">
        <v>3.7399999999999998E-4</v>
      </c>
      <c r="D423" s="169" t="s">
        <v>701</v>
      </c>
      <c r="E423" s="170">
        <v>0</v>
      </c>
      <c r="F423" s="655" t="s">
        <v>702</v>
      </c>
      <c r="G423" s="658"/>
    </row>
    <row r="424" spans="1:7" ht="15" customHeight="1">
      <c r="A424" s="647"/>
      <c r="B424" s="650"/>
      <c r="C424" s="653"/>
      <c r="D424" s="173" t="s">
        <v>714</v>
      </c>
      <c r="E424" s="172">
        <v>8.7900000000000001E-4</v>
      </c>
      <c r="F424" s="656"/>
      <c r="G424" s="659"/>
    </row>
    <row r="425" spans="1:7" ht="15" customHeight="1">
      <c r="A425" s="648"/>
      <c r="B425" s="651"/>
      <c r="C425" s="654"/>
      <c r="D425" s="174" t="s">
        <v>715</v>
      </c>
      <c r="E425" s="175">
        <v>4.9600000000000002E-4</v>
      </c>
      <c r="F425" s="657"/>
      <c r="G425" s="660"/>
    </row>
    <row r="426" spans="1:7" ht="15" customHeight="1">
      <c r="A426" s="646" t="s">
        <v>1059</v>
      </c>
      <c r="B426" s="649" t="s">
        <v>1060</v>
      </c>
      <c r="C426" s="652">
        <v>4.8899999999999996E-4</v>
      </c>
      <c r="D426" s="169" t="s">
        <v>701</v>
      </c>
      <c r="E426" s="170">
        <v>0</v>
      </c>
      <c r="F426" s="676" t="s">
        <v>1061</v>
      </c>
      <c r="G426" s="658" t="s">
        <v>737</v>
      </c>
    </row>
    <row r="427" spans="1:7" ht="15" customHeight="1">
      <c r="A427" s="647"/>
      <c r="B427" s="650"/>
      <c r="C427" s="653"/>
      <c r="D427" s="173" t="s">
        <v>718</v>
      </c>
      <c r="E427" s="172">
        <v>2.0999999999999998E-4</v>
      </c>
      <c r="F427" s="677"/>
      <c r="G427" s="659"/>
    </row>
    <row r="428" spans="1:7" ht="15" customHeight="1">
      <c r="A428" s="647"/>
      <c r="B428" s="650"/>
      <c r="C428" s="653"/>
      <c r="D428" s="173" t="s">
        <v>727</v>
      </c>
      <c r="E428" s="172">
        <v>2.9399999999999999E-4</v>
      </c>
      <c r="F428" s="677"/>
      <c r="G428" s="659"/>
    </row>
    <row r="429" spans="1:7" ht="15" customHeight="1">
      <c r="A429" s="647"/>
      <c r="B429" s="650"/>
      <c r="C429" s="653"/>
      <c r="D429" s="173" t="s">
        <v>728</v>
      </c>
      <c r="E429" s="172">
        <v>3.1500000000000001E-4</v>
      </c>
      <c r="F429" s="677"/>
      <c r="G429" s="659"/>
    </row>
    <row r="430" spans="1:7" ht="15" customHeight="1">
      <c r="A430" s="647"/>
      <c r="B430" s="650"/>
      <c r="C430" s="653"/>
      <c r="D430" s="173" t="s">
        <v>729</v>
      </c>
      <c r="E430" s="172">
        <v>3.7800000000000003E-4</v>
      </c>
      <c r="F430" s="677"/>
      <c r="G430" s="659"/>
    </row>
    <row r="431" spans="1:7" ht="15" customHeight="1">
      <c r="A431" s="647"/>
      <c r="B431" s="650"/>
      <c r="C431" s="653"/>
      <c r="D431" s="173" t="s">
        <v>730</v>
      </c>
      <c r="E431" s="172">
        <v>3.57E-4</v>
      </c>
      <c r="F431" s="677"/>
      <c r="G431" s="659"/>
    </row>
    <row r="432" spans="1:7" ht="15" customHeight="1">
      <c r="A432" s="647"/>
      <c r="B432" s="650"/>
      <c r="C432" s="653"/>
      <c r="D432" s="173" t="s">
        <v>731</v>
      </c>
      <c r="E432" s="172">
        <v>3.3600000000000004E-4</v>
      </c>
      <c r="F432" s="677"/>
      <c r="G432" s="659"/>
    </row>
    <row r="433" spans="1:7" ht="15" customHeight="1">
      <c r="A433" s="647"/>
      <c r="B433" s="650"/>
      <c r="C433" s="653"/>
      <c r="D433" s="173" t="s">
        <v>754</v>
      </c>
      <c r="E433" s="172">
        <v>2.7300000000000002E-4</v>
      </c>
      <c r="F433" s="677"/>
      <c r="G433" s="659"/>
    </row>
    <row r="434" spans="1:7" ht="15" customHeight="1">
      <c r="A434" s="647"/>
      <c r="B434" s="650"/>
      <c r="C434" s="653"/>
      <c r="D434" s="173" t="s">
        <v>755</v>
      </c>
      <c r="E434" s="172">
        <v>1.6800000000000002E-4</v>
      </c>
      <c r="F434" s="677"/>
      <c r="G434" s="659"/>
    </row>
    <row r="435" spans="1:7" ht="15" customHeight="1">
      <c r="A435" s="647"/>
      <c r="B435" s="650"/>
      <c r="C435" s="653"/>
      <c r="D435" s="173" t="s">
        <v>779</v>
      </c>
      <c r="E435" s="172">
        <v>3.9899999999999999E-4</v>
      </c>
      <c r="F435" s="677"/>
      <c r="G435" s="659"/>
    </row>
    <row r="436" spans="1:7" ht="15" customHeight="1">
      <c r="A436" s="647"/>
      <c r="B436" s="650"/>
      <c r="C436" s="653"/>
      <c r="D436" s="173" t="s">
        <v>1062</v>
      </c>
      <c r="E436" s="172">
        <v>4.4799999999999999E-4</v>
      </c>
      <c r="F436" s="677"/>
      <c r="G436" s="659"/>
    </row>
    <row r="437" spans="1:7" ht="15" customHeight="1">
      <c r="A437" s="648"/>
      <c r="B437" s="651"/>
      <c r="C437" s="654"/>
      <c r="D437" s="174" t="s">
        <v>715</v>
      </c>
      <c r="E437" s="175">
        <v>4.17E-4</v>
      </c>
      <c r="F437" s="678"/>
      <c r="G437" s="660"/>
    </row>
    <row r="438" spans="1:7" ht="15" customHeight="1">
      <c r="A438" s="646" t="s">
        <v>1063</v>
      </c>
      <c r="B438" s="649" t="s">
        <v>1064</v>
      </c>
      <c r="C438" s="652">
        <v>2.3000000000000001E-4</v>
      </c>
      <c r="D438" s="169" t="s">
        <v>701</v>
      </c>
      <c r="E438" s="170">
        <v>0</v>
      </c>
      <c r="F438" s="655" t="s">
        <v>1065</v>
      </c>
      <c r="G438" s="658" t="s">
        <v>737</v>
      </c>
    </row>
    <row r="439" spans="1:7" ht="15" customHeight="1">
      <c r="A439" s="647"/>
      <c r="B439" s="650"/>
      <c r="C439" s="653"/>
      <c r="D439" s="173" t="s">
        <v>718</v>
      </c>
      <c r="E439" s="172">
        <v>0</v>
      </c>
      <c r="F439" s="656"/>
      <c r="G439" s="659"/>
    </row>
    <row r="440" spans="1:7" ht="15" customHeight="1">
      <c r="A440" s="647"/>
      <c r="B440" s="650"/>
      <c r="C440" s="653"/>
      <c r="D440" s="196" t="s">
        <v>704</v>
      </c>
      <c r="E440" s="172">
        <v>2.0000000000000001E-4</v>
      </c>
      <c r="F440" s="656"/>
      <c r="G440" s="659"/>
    </row>
    <row r="441" spans="1:7" ht="15" customHeight="1">
      <c r="A441" s="648"/>
      <c r="B441" s="651"/>
      <c r="C441" s="654"/>
      <c r="D441" s="174" t="s">
        <v>715</v>
      </c>
      <c r="E441" s="175">
        <v>5.3799999999999996E-4</v>
      </c>
      <c r="F441" s="657"/>
      <c r="G441" s="660"/>
    </row>
    <row r="442" spans="1:7" ht="15" customHeight="1">
      <c r="A442" s="183" t="s">
        <v>1066</v>
      </c>
      <c r="B442" s="184" t="s">
        <v>1067</v>
      </c>
      <c r="C442" s="185">
        <v>5.1800000000000001E-4</v>
      </c>
      <c r="D442" s="186"/>
      <c r="E442" s="180">
        <v>5.4000000000000001E-4</v>
      </c>
      <c r="F442" s="187" t="s">
        <v>702</v>
      </c>
      <c r="G442" s="188"/>
    </row>
    <row r="443" spans="1:7" ht="15" customHeight="1">
      <c r="A443" s="183" t="s">
        <v>1068</v>
      </c>
      <c r="B443" s="184" t="s">
        <v>1069</v>
      </c>
      <c r="C443" s="185">
        <v>4.8500000000000003E-4</v>
      </c>
      <c r="D443" s="186"/>
      <c r="E443" s="180">
        <v>5.4699999999999996E-4</v>
      </c>
      <c r="F443" s="187" t="s">
        <v>702</v>
      </c>
      <c r="G443" s="188"/>
    </row>
    <row r="444" spans="1:7" ht="15" customHeight="1">
      <c r="A444" s="646" t="s">
        <v>1070</v>
      </c>
      <c r="B444" s="649" t="s">
        <v>1071</v>
      </c>
      <c r="C444" s="652">
        <v>4.17E-4</v>
      </c>
      <c r="D444" s="169" t="s">
        <v>701</v>
      </c>
      <c r="E444" s="170">
        <v>0</v>
      </c>
      <c r="F444" s="655" t="s">
        <v>1072</v>
      </c>
      <c r="G444" s="658" t="s">
        <v>853</v>
      </c>
    </row>
    <row r="445" spans="1:7" ht="15" customHeight="1">
      <c r="A445" s="647"/>
      <c r="B445" s="650"/>
      <c r="C445" s="653"/>
      <c r="D445" s="173" t="s">
        <v>714</v>
      </c>
      <c r="E445" s="172">
        <v>4.5800000000000002E-4</v>
      </c>
      <c r="F445" s="656"/>
      <c r="G445" s="659"/>
    </row>
    <row r="446" spans="1:7" ht="15" customHeight="1">
      <c r="A446" s="648"/>
      <c r="B446" s="651"/>
      <c r="C446" s="654"/>
      <c r="D446" s="174" t="s">
        <v>715</v>
      </c>
      <c r="E446" s="175">
        <v>4.6999999999999999E-4</v>
      </c>
      <c r="F446" s="657"/>
      <c r="G446" s="660"/>
    </row>
    <row r="447" spans="1:7" ht="15" customHeight="1">
      <c r="A447" s="183" t="s">
        <v>1073</v>
      </c>
      <c r="B447" s="184" t="s">
        <v>1074</v>
      </c>
      <c r="C447" s="185">
        <v>5.1000000000000004E-4</v>
      </c>
      <c r="D447" s="186"/>
      <c r="E447" s="180">
        <v>5.5900000000000004E-4</v>
      </c>
      <c r="F447" s="187" t="s">
        <v>702</v>
      </c>
      <c r="G447" s="188"/>
    </row>
    <row r="448" spans="1:7" ht="15" customHeight="1">
      <c r="A448" s="646" t="s">
        <v>1075</v>
      </c>
      <c r="B448" s="702" t="s">
        <v>1076</v>
      </c>
      <c r="C448" s="652">
        <v>5.5400000000000002E-4</v>
      </c>
      <c r="D448" s="169" t="s">
        <v>701</v>
      </c>
      <c r="E448" s="170">
        <v>0</v>
      </c>
      <c r="F448" s="655" t="s">
        <v>702</v>
      </c>
      <c r="G448" s="658"/>
    </row>
    <row r="449" spans="1:7" ht="15" customHeight="1">
      <c r="A449" s="647"/>
      <c r="B449" s="650"/>
      <c r="C449" s="653"/>
      <c r="D449" s="173" t="s">
        <v>718</v>
      </c>
      <c r="E449" s="172">
        <v>0</v>
      </c>
      <c r="F449" s="656"/>
      <c r="G449" s="659"/>
    </row>
    <row r="450" spans="1:7" ht="15" customHeight="1">
      <c r="A450" s="647"/>
      <c r="B450" s="650"/>
      <c r="C450" s="653"/>
      <c r="D450" s="173" t="s">
        <v>818</v>
      </c>
      <c r="E450" s="172">
        <v>5.6399999999999994E-4</v>
      </c>
      <c r="F450" s="656"/>
      <c r="G450" s="659"/>
    </row>
    <row r="451" spans="1:7" ht="15" customHeight="1">
      <c r="A451" s="648"/>
      <c r="B451" s="680"/>
      <c r="C451" s="654"/>
      <c r="D451" s="174" t="s">
        <v>715</v>
      </c>
      <c r="E451" s="175">
        <v>4.7699999999999999E-4</v>
      </c>
      <c r="F451" s="703"/>
      <c r="G451" s="660"/>
    </row>
    <row r="452" spans="1:7" ht="15" customHeight="1">
      <c r="A452" s="682" t="s">
        <v>1077</v>
      </c>
      <c r="B452" s="704" t="s">
        <v>1078</v>
      </c>
      <c r="C452" s="652" t="s">
        <v>708</v>
      </c>
      <c r="D452" s="169" t="s">
        <v>701</v>
      </c>
      <c r="E452" s="170">
        <v>1.25E-4</v>
      </c>
      <c r="F452" s="707" t="s">
        <v>709</v>
      </c>
      <c r="G452" s="710"/>
    </row>
    <row r="453" spans="1:7" ht="15" customHeight="1">
      <c r="A453" s="683"/>
      <c r="B453" s="705"/>
      <c r="C453" s="653"/>
      <c r="D453" s="173" t="s">
        <v>718</v>
      </c>
      <c r="E453" s="172">
        <v>3.2499999999999999E-4</v>
      </c>
      <c r="F453" s="708"/>
      <c r="G453" s="711"/>
    </row>
    <row r="454" spans="1:7" ht="15" customHeight="1">
      <c r="A454" s="683"/>
      <c r="B454" s="705"/>
      <c r="C454" s="653"/>
      <c r="D454" s="196" t="s">
        <v>704</v>
      </c>
      <c r="E454" s="172" t="s">
        <v>888</v>
      </c>
      <c r="F454" s="708"/>
      <c r="G454" s="711"/>
    </row>
    <row r="455" spans="1:7" ht="15" customHeight="1">
      <c r="A455" s="684"/>
      <c r="B455" s="706"/>
      <c r="C455" s="654"/>
      <c r="D455" s="174" t="s">
        <v>715</v>
      </c>
      <c r="E455" s="175" t="s">
        <v>819</v>
      </c>
      <c r="F455" s="709"/>
      <c r="G455" s="712"/>
    </row>
    <row r="456" spans="1:7" ht="15" customHeight="1">
      <c r="A456" s="646" t="s">
        <v>1079</v>
      </c>
      <c r="B456" s="713" t="s">
        <v>1080</v>
      </c>
      <c r="C456" s="652">
        <v>3.6200000000000002E-4</v>
      </c>
      <c r="D456" s="169" t="s">
        <v>701</v>
      </c>
      <c r="E456" s="170">
        <v>2.9499999999999996E-4</v>
      </c>
      <c r="F456" s="714" t="s">
        <v>702</v>
      </c>
      <c r="G456" s="658"/>
    </row>
    <row r="457" spans="1:7" ht="15" customHeight="1">
      <c r="A457" s="647"/>
      <c r="B457" s="650"/>
      <c r="C457" s="653"/>
      <c r="D457" s="173" t="s">
        <v>718</v>
      </c>
      <c r="E457" s="172">
        <v>0</v>
      </c>
      <c r="F457" s="677"/>
      <c r="G457" s="659"/>
    </row>
    <row r="458" spans="1:7" ht="15" customHeight="1">
      <c r="A458" s="647"/>
      <c r="B458" s="650"/>
      <c r="C458" s="653"/>
      <c r="D458" s="173" t="s">
        <v>727</v>
      </c>
      <c r="E458" s="172">
        <v>0</v>
      </c>
      <c r="F458" s="677"/>
      <c r="G458" s="659"/>
    </row>
    <row r="459" spans="1:7" ht="15" customHeight="1">
      <c r="A459" s="647"/>
      <c r="B459" s="650"/>
      <c r="C459" s="653"/>
      <c r="D459" s="173" t="s">
        <v>1081</v>
      </c>
      <c r="E459" s="172">
        <v>6.1200000000000002E-4</v>
      </c>
      <c r="F459" s="677"/>
      <c r="G459" s="659"/>
    </row>
    <row r="460" spans="1:7" ht="15" customHeight="1">
      <c r="A460" s="648"/>
      <c r="B460" s="651"/>
      <c r="C460" s="654"/>
      <c r="D460" s="174" t="s">
        <v>715</v>
      </c>
      <c r="E460" s="175">
        <v>3.8299999999999999E-4</v>
      </c>
      <c r="F460" s="678"/>
      <c r="G460" s="660"/>
    </row>
    <row r="461" spans="1:7" ht="15" customHeight="1">
      <c r="A461" s="183" t="s">
        <v>1082</v>
      </c>
      <c r="B461" s="184" t="s">
        <v>1083</v>
      </c>
      <c r="C461" s="185">
        <v>4.15E-4</v>
      </c>
      <c r="D461" s="186"/>
      <c r="E461" s="180">
        <v>4.06E-4</v>
      </c>
      <c r="F461" s="187" t="s">
        <v>702</v>
      </c>
      <c r="G461" s="188"/>
    </row>
    <row r="462" spans="1:7" ht="15" customHeight="1">
      <c r="A462" s="646" t="s">
        <v>1084</v>
      </c>
      <c r="B462" s="649" t="s">
        <v>1085</v>
      </c>
      <c r="C462" s="652">
        <v>4.35E-4</v>
      </c>
      <c r="D462" s="169" t="s">
        <v>701</v>
      </c>
      <c r="E462" s="170">
        <v>0</v>
      </c>
      <c r="F462" s="655" t="s">
        <v>1086</v>
      </c>
      <c r="G462" s="658" t="s">
        <v>737</v>
      </c>
    </row>
    <row r="463" spans="1:7" ht="15" customHeight="1">
      <c r="A463" s="647"/>
      <c r="B463" s="650"/>
      <c r="C463" s="653"/>
      <c r="D463" s="173" t="s">
        <v>714</v>
      </c>
      <c r="E463" s="172">
        <v>4.7199999999999998E-4</v>
      </c>
      <c r="F463" s="656"/>
      <c r="G463" s="659"/>
    </row>
    <row r="464" spans="1:7" ht="15" customHeight="1">
      <c r="A464" s="648"/>
      <c r="B464" s="651"/>
      <c r="C464" s="654"/>
      <c r="D464" s="174" t="s">
        <v>715</v>
      </c>
      <c r="E464" s="175">
        <v>4.9200000000000003E-4</v>
      </c>
      <c r="F464" s="657"/>
      <c r="G464" s="660"/>
    </row>
    <row r="465" spans="1:7" ht="15" customHeight="1">
      <c r="A465" s="183" t="s">
        <v>1087</v>
      </c>
      <c r="B465" s="184" t="s">
        <v>1088</v>
      </c>
      <c r="C465" s="185">
        <v>7.7999999999999999E-5</v>
      </c>
      <c r="D465" s="186"/>
      <c r="E465" s="180">
        <v>6.4999999999999997E-4</v>
      </c>
      <c r="F465" s="187" t="s">
        <v>702</v>
      </c>
      <c r="G465" s="188"/>
    </row>
    <row r="466" spans="1:7" ht="15" customHeight="1">
      <c r="A466" s="646" t="s">
        <v>1089</v>
      </c>
      <c r="B466" s="649" t="s">
        <v>1090</v>
      </c>
      <c r="C466" s="652">
        <v>4.3600000000000008E-4</v>
      </c>
      <c r="D466" s="169" t="s">
        <v>701</v>
      </c>
      <c r="E466" s="170">
        <v>0</v>
      </c>
      <c r="F466" s="655">
        <v>96.97</v>
      </c>
      <c r="G466" s="658" t="s">
        <v>737</v>
      </c>
    </row>
    <row r="467" spans="1:7" ht="15" customHeight="1">
      <c r="A467" s="647"/>
      <c r="B467" s="650"/>
      <c r="C467" s="653"/>
      <c r="D467" s="173" t="s">
        <v>718</v>
      </c>
      <c r="E467" s="172">
        <v>1.9000000000000001E-4</v>
      </c>
      <c r="F467" s="656"/>
      <c r="G467" s="659"/>
    </row>
    <row r="468" spans="1:7" ht="15" customHeight="1">
      <c r="A468" s="647"/>
      <c r="B468" s="650"/>
      <c r="C468" s="653"/>
      <c r="D468" s="171" t="s">
        <v>822</v>
      </c>
      <c r="E468" s="172">
        <v>4.8500000000000003E-4</v>
      </c>
      <c r="F468" s="656"/>
      <c r="G468" s="659"/>
    </row>
    <row r="469" spans="1:7" ht="15" customHeight="1">
      <c r="A469" s="648"/>
      <c r="B469" s="651"/>
      <c r="C469" s="654"/>
      <c r="D469" s="174" t="s">
        <v>715</v>
      </c>
      <c r="E469" s="175">
        <v>5.0299999999999997E-4</v>
      </c>
      <c r="F469" s="657"/>
      <c r="G469" s="660"/>
    </row>
    <row r="470" spans="1:7" ht="15" customHeight="1">
      <c r="A470" s="646" t="s">
        <v>1091</v>
      </c>
      <c r="B470" s="649" t="s">
        <v>1092</v>
      </c>
      <c r="C470" s="652">
        <v>4.3600000000000008E-4</v>
      </c>
      <c r="D470" s="169" t="s">
        <v>701</v>
      </c>
      <c r="E470" s="170">
        <v>0</v>
      </c>
      <c r="F470" s="655" t="s">
        <v>702</v>
      </c>
      <c r="G470" s="658"/>
    </row>
    <row r="471" spans="1:7" ht="15" customHeight="1">
      <c r="A471" s="647"/>
      <c r="B471" s="650"/>
      <c r="C471" s="653"/>
      <c r="D471" s="173" t="s">
        <v>714</v>
      </c>
      <c r="E471" s="172">
        <v>3.9600000000000003E-4</v>
      </c>
      <c r="F471" s="656"/>
      <c r="G471" s="659"/>
    </row>
    <row r="472" spans="1:7" ht="15" customHeight="1">
      <c r="A472" s="648"/>
      <c r="B472" s="651"/>
      <c r="C472" s="654"/>
      <c r="D472" s="174" t="s">
        <v>715</v>
      </c>
      <c r="E472" s="175">
        <v>4.2000000000000002E-4</v>
      </c>
      <c r="F472" s="657"/>
      <c r="G472" s="660"/>
    </row>
    <row r="473" spans="1:7" ht="15" customHeight="1">
      <c r="A473" s="646" t="s">
        <v>1093</v>
      </c>
      <c r="B473" s="649" t="s">
        <v>1094</v>
      </c>
      <c r="C473" s="652">
        <v>4.4700000000000002E-4</v>
      </c>
      <c r="D473" s="169" t="s">
        <v>701</v>
      </c>
      <c r="E473" s="170">
        <v>3.9600000000000003E-4</v>
      </c>
      <c r="F473" s="655" t="s">
        <v>702</v>
      </c>
      <c r="G473" s="658"/>
    </row>
    <row r="474" spans="1:7" ht="15" customHeight="1">
      <c r="A474" s="647"/>
      <c r="B474" s="650"/>
      <c r="C474" s="653"/>
      <c r="D474" s="173" t="s">
        <v>718</v>
      </c>
      <c r="E474" s="172">
        <v>4.44E-4</v>
      </c>
      <c r="F474" s="656"/>
      <c r="G474" s="659"/>
    </row>
    <row r="475" spans="1:7" ht="15" customHeight="1">
      <c r="A475" s="647"/>
      <c r="B475" s="650"/>
      <c r="C475" s="653"/>
      <c r="D475" s="173" t="s">
        <v>704</v>
      </c>
      <c r="E475" s="172">
        <v>4.2299999999999998E-4</v>
      </c>
      <c r="F475" s="656"/>
      <c r="G475" s="659"/>
    </row>
    <row r="476" spans="1:7" ht="15" customHeight="1">
      <c r="A476" s="648"/>
      <c r="B476" s="651"/>
      <c r="C476" s="654"/>
      <c r="D476" s="174" t="s">
        <v>715</v>
      </c>
      <c r="E476" s="175">
        <v>4.9200000000000003E-4</v>
      </c>
      <c r="F476" s="657"/>
      <c r="G476" s="660"/>
    </row>
    <row r="477" spans="1:7" ht="15" customHeight="1">
      <c r="A477" s="183" t="s">
        <v>1095</v>
      </c>
      <c r="B477" s="184" t="s">
        <v>1096</v>
      </c>
      <c r="C477" s="185">
        <v>4.75E-4</v>
      </c>
      <c r="D477" s="186"/>
      <c r="E477" s="180">
        <v>5.2800000000000004E-4</v>
      </c>
      <c r="F477" s="187" t="s">
        <v>702</v>
      </c>
      <c r="G477" s="188"/>
    </row>
    <row r="478" spans="1:7" ht="15" customHeight="1">
      <c r="A478" s="183" t="s">
        <v>1097</v>
      </c>
      <c r="B478" s="184" t="s">
        <v>1098</v>
      </c>
      <c r="C478" s="185">
        <v>5.04E-4</v>
      </c>
      <c r="D478" s="186"/>
      <c r="E478" s="180">
        <v>4.8999999999999998E-4</v>
      </c>
      <c r="F478" s="187" t="s">
        <v>702</v>
      </c>
      <c r="G478" s="188"/>
    </row>
    <row r="479" spans="1:7" ht="15" customHeight="1">
      <c r="A479" s="183" t="s">
        <v>1099</v>
      </c>
      <c r="B479" s="184" t="s">
        <v>1100</v>
      </c>
      <c r="C479" s="185">
        <v>4.6999999999999999E-4</v>
      </c>
      <c r="D479" s="186"/>
      <c r="E479" s="180">
        <v>3.7199999999999999E-4</v>
      </c>
      <c r="F479" s="187" t="s">
        <v>709</v>
      </c>
      <c r="G479" s="188"/>
    </row>
    <row r="480" spans="1:7" ht="15" customHeight="1">
      <c r="A480" s="646" t="s">
        <v>1101</v>
      </c>
      <c r="B480" s="649" t="s">
        <v>1102</v>
      </c>
      <c r="C480" s="652">
        <v>4.6999999999999999E-4</v>
      </c>
      <c r="D480" s="169" t="s">
        <v>701</v>
      </c>
      <c r="E480" s="170">
        <v>0</v>
      </c>
      <c r="F480" s="655" t="s">
        <v>1103</v>
      </c>
      <c r="G480" s="658" t="s">
        <v>737</v>
      </c>
    </row>
    <row r="481" spans="1:7" ht="15" customHeight="1">
      <c r="A481" s="647"/>
      <c r="B481" s="650"/>
      <c r="C481" s="653"/>
      <c r="D481" s="173" t="s">
        <v>718</v>
      </c>
      <c r="E481" s="172">
        <v>4.3100000000000001E-4</v>
      </c>
      <c r="F481" s="656"/>
      <c r="G481" s="659"/>
    </row>
    <row r="482" spans="1:7" ht="15" customHeight="1">
      <c r="A482" s="647"/>
      <c r="B482" s="650"/>
      <c r="C482" s="653"/>
      <c r="D482" s="196" t="s">
        <v>704</v>
      </c>
      <c r="E482" s="172">
        <v>4.7399999999999997E-4</v>
      </c>
      <c r="F482" s="656"/>
      <c r="G482" s="659"/>
    </row>
    <row r="483" spans="1:7" ht="15" customHeight="1">
      <c r="A483" s="648"/>
      <c r="B483" s="651"/>
      <c r="C483" s="654"/>
      <c r="D483" s="174" t="s">
        <v>715</v>
      </c>
      <c r="E483" s="175">
        <v>4.7399999999999997E-4</v>
      </c>
      <c r="F483" s="657"/>
      <c r="G483" s="660"/>
    </row>
    <row r="484" spans="1:7" ht="15" customHeight="1">
      <c r="A484" s="183" t="s">
        <v>1104</v>
      </c>
      <c r="B484" s="184" t="s">
        <v>1105</v>
      </c>
      <c r="C484" s="185">
        <v>5.2500000000000008E-4</v>
      </c>
      <c r="D484" s="186"/>
      <c r="E484" s="180">
        <v>4.6900000000000002E-4</v>
      </c>
      <c r="F484" s="187" t="s">
        <v>702</v>
      </c>
      <c r="G484" s="188"/>
    </row>
    <row r="485" spans="1:7" ht="15" customHeight="1">
      <c r="A485" s="646" t="s">
        <v>1106</v>
      </c>
      <c r="B485" s="649" t="s">
        <v>1107</v>
      </c>
      <c r="C485" s="652">
        <v>3.1999999999999999E-5</v>
      </c>
      <c r="D485" s="169" t="s">
        <v>701</v>
      </c>
      <c r="E485" s="170">
        <v>3.77E-4</v>
      </c>
      <c r="F485" s="655" t="s">
        <v>702</v>
      </c>
      <c r="G485" s="658"/>
    </row>
    <row r="486" spans="1:7" ht="15" customHeight="1">
      <c r="A486" s="647"/>
      <c r="B486" s="650"/>
      <c r="C486" s="653"/>
      <c r="D486" s="173" t="s">
        <v>714</v>
      </c>
      <c r="E486" s="172">
        <v>4.2999999999999999E-4</v>
      </c>
      <c r="F486" s="656"/>
      <c r="G486" s="659"/>
    </row>
    <row r="487" spans="1:7" ht="15" customHeight="1">
      <c r="A487" s="648"/>
      <c r="B487" s="651"/>
      <c r="C487" s="654"/>
      <c r="D487" s="174" t="s">
        <v>715</v>
      </c>
      <c r="E487" s="175">
        <v>5.6899999999999995E-4</v>
      </c>
      <c r="F487" s="657"/>
      <c r="G487" s="660"/>
    </row>
    <row r="488" spans="1:7" ht="15" customHeight="1">
      <c r="A488" s="183" t="s">
        <v>1108</v>
      </c>
      <c r="B488" s="184" t="s">
        <v>1109</v>
      </c>
      <c r="C488" s="185">
        <v>3.6400000000000001E-4</v>
      </c>
      <c r="D488" s="186"/>
      <c r="E488" s="180">
        <v>3.0800000000000001E-4</v>
      </c>
      <c r="F488" s="187" t="s">
        <v>702</v>
      </c>
      <c r="G488" s="188"/>
    </row>
    <row r="489" spans="1:7" ht="15" customHeight="1">
      <c r="A489" s="646" t="s">
        <v>1110</v>
      </c>
      <c r="B489" s="649" t="s">
        <v>1111</v>
      </c>
      <c r="C489" s="652">
        <v>3.8299999999999999E-4</v>
      </c>
      <c r="D489" s="169" t="s">
        <v>701</v>
      </c>
      <c r="E489" s="170">
        <v>0</v>
      </c>
      <c r="F489" s="655" t="s">
        <v>709</v>
      </c>
      <c r="G489" s="658"/>
    </row>
    <row r="490" spans="1:7" ht="15" customHeight="1">
      <c r="A490" s="647"/>
      <c r="B490" s="650"/>
      <c r="C490" s="653"/>
      <c r="D490" s="173" t="s">
        <v>718</v>
      </c>
      <c r="E490" s="172">
        <v>0</v>
      </c>
      <c r="F490" s="656"/>
      <c r="G490" s="659"/>
    </row>
    <row r="491" spans="1:7" ht="15" customHeight="1">
      <c r="A491" s="647"/>
      <c r="B491" s="650"/>
      <c r="C491" s="653"/>
      <c r="D491" s="173" t="s">
        <v>727</v>
      </c>
      <c r="E491" s="172">
        <v>0</v>
      </c>
      <c r="F491" s="656"/>
      <c r="G491" s="659"/>
    </row>
    <row r="492" spans="1:7" ht="15" customHeight="1">
      <c r="A492" s="647"/>
      <c r="B492" s="650"/>
      <c r="C492" s="653"/>
      <c r="D492" s="173" t="s">
        <v>728</v>
      </c>
      <c r="E492" s="172">
        <v>8.8400000000000002E-4</v>
      </c>
      <c r="F492" s="656"/>
      <c r="G492" s="659"/>
    </row>
    <row r="493" spans="1:7" ht="15" customHeight="1">
      <c r="A493" s="647"/>
      <c r="B493" s="650"/>
      <c r="C493" s="653"/>
      <c r="D493" s="196" t="s">
        <v>876</v>
      </c>
      <c r="E493" s="172">
        <v>4.2000000000000004E-5</v>
      </c>
      <c r="F493" s="656"/>
      <c r="G493" s="659"/>
    </row>
    <row r="494" spans="1:7" ht="15" customHeight="1">
      <c r="A494" s="648"/>
      <c r="B494" s="651"/>
      <c r="C494" s="654"/>
      <c r="D494" s="174" t="s">
        <v>715</v>
      </c>
      <c r="E494" s="175">
        <v>4.9799999999999996E-4</v>
      </c>
      <c r="F494" s="657"/>
      <c r="G494" s="660"/>
    </row>
    <row r="495" spans="1:7" ht="15" customHeight="1">
      <c r="A495" s="646" t="s">
        <v>1112</v>
      </c>
      <c r="B495" s="649" t="s">
        <v>1113</v>
      </c>
      <c r="C495" s="652">
        <v>4.4000000000000002E-4</v>
      </c>
      <c r="D495" s="169" t="s">
        <v>701</v>
      </c>
      <c r="E495" s="170">
        <v>0</v>
      </c>
      <c r="F495" s="655" t="s">
        <v>1114</v>
      </c>
      <c r="G495" s="658" t="s">
        <v>737</v>
      </c>
    </row>
    <row r="496" spans="1:7" ht="15" customHeight="1">
      <c r="A496" s="647"/>
      <c r="B496" s="650"/>
      <c r="C496" s="653"/>
      <c r="D496" s="173" t="s">
        <v>714</v>
      </c>
      <c r="E496" s="172">
        <v>4.2099999999999999E-4</v>
      </c>
      <c r="F496" s="656"/>
      <c r="G496" s="659"/>
    </row>
    <row r="497" spans="1:7" ht="15" customHeight="1">
      <c r="A497" s="648"/>
      <c r="B497" s="651"/>
      <c r="C497" s="654"/>
      <c r="D497" s="174" t="s">
        <v>715</v>
      </c>
      <c r="E497" s="175">
        <v>3.19E-4</v>
      </c>
      <c r="F497" s="657"/>
      <c r="G497" s="660"/>
    </row>
    <row r="498" spans="1:7" ht="15" customHeight="1">
      <c r="A498" s="646" t="s">
        <v>1115</v>
      </c>
      <c r="B498" s="649" t="s">
        <v>1116</v>
      </c>
      <c r="C498" s="652">
        <v>3.01E-4</v>
      </c>
      <c r="D498" s="169" t="s">
        <v>701</v>
      </c>
      <c r="E498" s="170">
        <v>0</v>
      </c>
      <c r="F498" s="655" t="s">
        <v>702</v>
      </c>
      <c r="G498" s="658"/>
    </row>
    <row r="499" spans="1:7" ht="15" customHeight="1">
      <c r="A499" s="647"/>
      <c r="B499" s="650"/>
      <c r="C499" s="653"/>
      <c r="D499" s="179" t="s">
        <v>714</v>
      </c>
      <c r="E499" s="172">
        <v>2.12E-4</v>
      </c>
      <c r="F499" s="656"/>
      <c r="G499" s="659"/>
    </row>
    <row r="500" spans="1:7" ht="15" customHeight="1">
      <c r="A500" s="648"/>
      <c r="B500" s="651"/>
      <c r="C500" s="654"/>
      <c r="D500" s="174" t="s">
        <v>715</v>
      </c>
      <c r="E500" s="175">
        <v>2.5599999999999999E-4</v>
      </c>
      <c r="F500" s="657"/>
      <c r="G500" s="660"/>
    </row>
    <row r="501" spans="1:7" ht="15" customHeight="1">
      <c r="A501" s="183" t="s">
        <v>1117</v>
      </c>
      <c r="B501" s="184" t="s">
        <v>1118</v>
      </c>
      <c r="C501" s="185">
        <v>4.0999999999999999E-4</v>
      </c>
      <c r="D501" s="186"/>
      <c r="E501" s="180">
        <v>3.5399999999999999E-4</v>
      </c>
      <c r="F501" s="187" t="s">
        <v>702</v>
      </c>
      <c r="G501" s="188"/>
    </row>
    <row r="502" spans="1:7" ht="15" customHeight="1">
      <c r="A502" s="183" t="s">
        <v>1119</v>
      </c>
      <c r="B502" s="184" t="s">
        <v>1120</v>
      </c>
      <c r="C502" s="185">
        <v>3.4E-5</v>
      </c>
      <c r="D502" s="186"/>
      <c r="E502" s="180">
        <v>4.1800000000000002E-4</v>
      </c>
      <c r="F502" s="187" t="s">
        <v>702</v>
      </c>
      <c r="G502" s="188"/>
    </row>
    <row r="503" spans="1:7" ht="15" customHeight="1">
      <c r="A503" s="646" t="s">
        <v>1121</v>
      </c>
      <c r="B503" s="649" t="s">
        <v>1122</v>
      </c>
      <c r="C503" s="652">
        <v>3.6999999999999998E-5</v>
      </c>
      <c r="D503" s="169" t="s">
        <v>701</v>
      </c>
      <c r="E503" s="170">
        <v>0</v>
      </c>
      <c r="F503" s="655" t="s">
        <v>702</v>
      </c>
      <c r="G503" s="658"/>
    </row>
    <row r="504" spans="1:7" ht="15" customHeight="1">
      <c r="A504" s="647"/>
      <c r="B504" s="650"/>
      <c r="C504" s="653"/>
      <c r="D504" s="173" t="s">
        <v>714</v>
      </c>
      <c r="E504" s="172">
        <v>4.0899999999999997E-4</v>
      </c>
      <c r="F504" s="656"/>
      <c r="G504" s="659"/>
    </row>
    <row r="505" spans="1:7" ht="15" customHeight="1">
      <c r="A505" s="648"/>
      <c r="B505" s="651"/>
      <c r="C505" s="654"/>
      <c r="D505" s="174" t="s">
        <v>715</v>
      </c>
      <c r="E505" s="175">
        <v>3.3600000000000004E-4</v>
      </c>
      <c r="F505" s="657"/>
      <c r="G505" s="660"/>
    </row>
    <row r="506" spans="1:7" ht="15" customHeight="1">
      <c r="A506" s="183" t="s">
        <v>1123</v>
      </c>
      <c r="B506" s="184" t="s">
        <v>1124</v>
      </c>
      <c r="C506" s="185">
        <v>1.5E-5</v>
      </c>
      <c r="D506" s="186"/>
      <c r="E506" s="180">
        <v>4.3600000000000008E-4</v>
      </c>
      <c r="F506" s="187" t="s">
        <v>702</v>
      </c>
      <c r="G506" s="188"/>
    </row>
    <row r="507" spans="1:7" ht="15" customHeight="1">
      <c r="A507" s="183" t="s">
        <v>1125</v>
      </c>
      <c r="B507" s="184" t="s">
        <v>1126</v>
      </c>
      <c r="C507" s="185">
        <v>1.2999999999999999E-5</v>
      </c>
      <c r="D507" s="186"/>
      <c r="E507" s="180">
        <v>4.35E-4</v>
      </c>
      <c r="F507" s="187" t="s">
        <v>702</v>
      </c>
      <c r="G507" s="188"/>
    </row>
    <row r="508" spans="1:7" ht="15" customHeight="1">
      <c r="A508" s="183" t="s">
        <v>1127</v>
      </c>
      <c r="B508" s="184" t="s">
        <v>1128</v>
      </c>
      <c r="C508" s="185">
        <v>3.6400000000000001E-4</v>
      </c>
      <c r="D508" s="186"/>
      <c r="E508" s="180">
        <v>3.0800000000000001E-4</v>
      </c>
      <c r="F508" s="187" t="s">
        <v>702</v>
      </c>
      <c r="G508" s="188"/>
    </row>
    <row r="509" spans="1:7" ht="15" customHeight="1">
      <c r="A509" s="183" t="s">
        <v>1129</v>
      </c>
      <c r="B509" s="184" t="s">
        <v>1130</v>
      </c>
      <c r="C509" s="185">
        <v>4.3000000000000002E-5</v>
      </c>
      <c r="D509" s="186"/>
      <c r="E509" s="180">
        <v>4.15E-4</v>
      </c>
      <c r="F509" s="187" t="s">
        <v>702</v>
      </c>
      <c r="G509" s="188"/>
    </row>
    <row r="510" spans="1:7" ht="15" customHeight="1">
      <c r="A510" s="183" t="s">
        <v>1131</v>
      </c>
      <c r="B510" s="184" t="s">
        <v>1132</v>
      </c>
      <c r="C510" s="185">
        <v>4.7800000000000002E-4</v>
      </c>
      <c r="D510" s="186"/>
      <c r="E510" s="180">
        <v>5.22E-4</v>
      </c>
      <c r="F510" s="187" t="s">
        <v>702</v>
      </c>
      <c r="G510" s="188"/>
    </row>
    <row r="511" spans="1:7" ht="15" customHeight="1">
      <c r="A511" s="183" t="s">
        <v>1133</v>
      </c>
      <c r="B511" s="184" t="s">
        <v>1134</v>
      </c>
      <c r="C511" s="185">
        <v>4.6799999999999999E-4</v>
      </c>
      <c r="D511" s="186"/>
      <c r="E511" s="180">
        <v>4.9100000000000001E-4</v>
      </c>
      <c r="F511" s="187" t="s">
        <v>702</v>
      </c>
      <c r="G511" s="188"/>
    </row>
    <row r="512" spans="1:7" ht="15" customHeight="1">
      <c r="A512" s="183" t="s">
        <v>1135</v>
      </c>
      <c r="B512" s="184" t="s">
        <v>1136</v>
      </c>
      <c r="C512" s="185">
        <v>4.75E-4</v>
      </c>
      <c r="D512" s="186"/>
      <c r="E512" s="180">
        <v>4.2200000000000001E-4</v>
      </c>
      <c r="F512" s="187" t="s">
        <v>702</v>
      </c>
      <c r="G512" s="188"/>
    </row>
    <row r="513" spans="1:7" ht="15" customHeight="1">
      <c r="A513" s="183" t="s">
        <v>1137</v>
      </c>
      <c r="B513" s="184" t="s">
        <v>1138</v>
      </c>
      <c r="C513" s="185" t="s">
        <v>708</v>
      </c>
      <c r="D513" s="186"/>
      <c r="E513" s="180">
        <v>4.5100000000000001E-4</v>
      </c>
      <c r="F513" s="187" t="s">
        <v>709</v>
      </c>
      <c r="G513" s="188"/>
    </row>
    <row r="514" spans="1:7" ht="15" customHeight="1">
      <c r="A514" s="183" t="s">
        <v>1139</v>
      </c>
      <c r="B514" s="184" t="s">
        <v>1140</v>
      </c>
      <c r="C514" s="185" t="s">
        <v>708</v>
      </c>
      <c r="D514" s="186"/>
      <c r="E514" s="180">
        <v>4.9399999999999997E-4</v>
      </c>
      <c r="F514" s="187" t="s">
        <v>709</v>
      </c>
      <c r="G514" s="188"/>
    </row>
    <row r="515" spans="1:7" ht="15" customHeight="1">
      <c r="A515" s="646" t="s">
        <v>1141</v>
      </c>
      <c r="B515" s="649" t="s">
        <v>1142</v>
      </c>
      <c r="C515" s="652">
        <v>3.2699999999999998E-4</v>
      </c>
      <c r="D515" s="169" t="s">
        <v>701</v>
      </c>
      <c r="E515" s="170">
        <v>0</v>
      </c>
      <c r="F515" s="655" t="s">
        <v>702</v>
      </c>
      <c r="G515" s="658"/>
    </row>
    <row r="516" spans="1:7" ht="15" customHeight="1">
      <c r="A516" s="647"/>
      <c r="B516" s="650"/>
      <c r="C516" s="653"/>
      <c r="D516" s="179" t="s">
        <v>714</v>
      </c>
      <c r="E516" s="172">
        <v>4.84E-4</v>
      </c>
      <c r="F516" s="656"/>
      <c r="G516" s="659"/>
    </row>
    <row r="517" spans="1:7" ht="15" customHeight="1">
      <c r="A517" s="648"/>
      <c r="B517" s="651"/>
      <c r="C517" s="654"/>
      <c r="D517" s="174" t="s">
        <v>715</v>
      </c>
      <c r="E517" s="175">
        <v>4.6800000000000005E-4</v>
      </c>
      <c r="F517" s="657"/>
      <c r="G517" s="660"/>
    </row>
    <row r="518" spans="1:7" ht="30" customHeight="1">
      <c r="A518" s="183" t="s">
        <v>1143</v>
      </c>
      <c r="B518" s="184" t="s">
        <v>1144</v>
      </c>
      <c r="C518" s="185">
        <v>5.1800000000000001E-4</v>
      </c>
      <c r="D518" s="186"/>
      <c r="E518" s="180">
        <v>5.4699999999999996E-4</v>
      </c>
      <c r="F518" s="187" t="s">
        <v>1145</v>
      </c>
      <c r="G518" s="188" t="s">
        <v>853</v>
      </c>
    </row>
    <row r="519" spans="1:7" ht="15" customHeight="1">
      <c r="A519" s="646" t="s">
        <v>1146</v>
      </c>
      <c r="B519" s="649" t="s">
        <v>1147</v>
      </c>
      <c r="C519" s="652">
        <v>4.08E-4</v>
      </c>
      <c r="D519" s="208" t="s">
        <v>1148</v>
      </c>
      <c r="E519" s="172">
        <v>0</v>
      </c>
      <c r="F519" s="655" t="s">
        <v>702</v>
      </c>
      <c r="G519" s="658"/>
    </row>
    <row r="520" spans="1:7" ht="15" customHeight="1">
      <c r="A520" s="647"/>
      <c r="B520" s="650"/>
      <c r="C520" s="653"/>
      <c r="D520" s="209" t="s">
        <v>1149</v>
      </c>
      <c r="E520" s="197">
        <v>5.0600000000000005E-4</v>
      </c>
      <c r="F520" s="656"/>
      <c r="G520" s="659"/>
    </row>
    <row r="521" spans="1:7" ht="15" customHeight="1">
      <c r="A521" s="648"/>
      <c r="B521" s="651"/>
      <c r="C521" s="654"/>
      <c r="D521" s="174" t="s">
        <v>715</v>
      </c>
      <c r="E521" s="175">
        <v>5.2599999999999999E-4</v>
      </c>
      <c r="F521" s="657"/>
      <c r="G521" s="660"/>
    </row>
    <row r="522" spans="1:7" ht="15" customHeight="1">
      <c r="A522" s="183" t="s">
        <v>1150</v>
      </c>
      <c r="B522" s="184" t="s">
        <v>1151</v>
      </c>
      <c r="C522" s="185">
        <v>7.2099999999999996E-4</v>
      </c>
      <c r="D522" s="186"/>
      <c r="E522" s="180">
        <v>7.0899999999999999E-4</v>
      </c>
      <c r="F522" s="187" t="s">
        <v>702</v>
      </c>
      <c r="G522" s="188"/>
    </row>
    <row r="523" spans="1:7" ht="30" customHeight="1">
      <c r="A523" s="183" t="s">
        <v>1152</v>
      </c>
      <c r="B523" s="184" t="s">
        <v>1153</v>
      </c>
      <c r="C523" s="185">
        <v>4.6900000000000002E-4</v>
      </c>
      <c r="D523" s="186"/>
      <c r="E523" s="180">
        <v>4.1300000000000001E-4</v>
      </c>
      <c r="F523" s="187">
        <v>0.19</v>
      </c>
      <c r="G523" s="188" t="s">
        <v>737</v>
      </c>
    </row>
    <row r="524" spans="1:7" ht="15" customHeight="1">
      <c r="A524" s="646" t="s">
        <v>1154</v>
      </c>
      <c r="B524" s="649" t="s">
        <v>1155</v>
      </c>
      <c r="C524" s="652">
        <v>4.44E-4</v>
      </c>
      <c r="D524" s="208" t="s">
        <v>1148</v>
      </c>
      <c r="E524" s="170">
        <v>0</v>
      </c>
      <c r="F524" s="655" t="s">
        <v>702</v>
      </c>
      <c r="G524" s="658"/>
    </row>
    <row r="525" spans="1:7" ht="15" customHeight="1">
      <c r="A525" s="647"/>
      <c r="B525" s="650"/>
      <c r="C525" s="653"/>
      <c r="D525" s="173" t="s">
        <v>718</v>
      </c>
      <c r="E525" s="172">
        <v>0</v>
      </c>
      <c r="F525" s="656"/>
      <c r="G525" s="659"/>
    </row>
    <row r="526" spans="1:7" ht="15" customHeight="1">
      <c r="A526" s="647"/>
      <c r="B526" s="650"/>
      <c r="C526" s="653"/>
      <c r="D526" s="173" t="s">
        <v>818</v>
      </c>
      <c r="E526" s="172">
        <v>0</v>
      </c>
      <c r="F526" s="656"/>
      <c r="G526" s="659"/>
    </row>
    <row r="527" spans="1:7" ht="15" customHeight="1">
      <c r="A527" s="648"/>
      <c r="B527" s="651"/>
      <c r="C527" s="654"/>
      <c r="D527" s="174" t="s">
        <v>715</v>
      </c>
      <c r="E527" s="175">
        <v>0</v>
      </c>
      <c r="F527" s="657"/>
      <c r="G527" s="660"/>
    </row>
    <row r="528" spans="1:7" ht="30" customHeight="1">
      <c r="A528" s="183" t="s">
        <v>1156</v>
      </c>
      <c r="B528" s="184" t="s">
        <v>1157</v>
      </c>
      <c r="C528" s="185">
        <v>4.95E-4</v>
      </c>
      <c r="D528" s="186"/>
      <c r="E528" s="180">
        <v>5.2599999999999999E-4</v>
      </c>
      <c r="F528" s="187" t="s">
        <v>1158</v>
      </c>
      <c r="G528" s="188" t="s">
        <v>853</v>
      </c>
    </row>
    <row r="529" spans="1:7" ht="15" customHeight="1">
      <c r="A529" s="183" t="s">
        <v>1159</v>
      </c>
      <c r="B529" s="184" t="s">
        <v>1160</v>
      </c>
      <c r="C529" s="185">
        <v>4.5000000000000003E-5</v>
      </c>
      <c r="D529" s="186"/>
      <c r="E529" s="180">
        <v>5.0100000000000003E-4</v>
      </c>
      <c r="F529" s="187" t="s">
        <v>702</v>
      </c>
      <c r="G529" s="188"/>
    </row>
    <row r="530" spans="1:7" ht="15" customHeight="1">
      <c r="A530" s="176" t="s">
        <v>1161</v>
      </c>
      <c r="B530" s="177" t="s">
        <v>1162</v>
      </c>
      <c r="C530" s="178">
        <v>2.5000000000000001E-5</v>
      </c>
      <c r="D530" s="210" t="s">
        <v>1148</v>
      </c>
      <c r="E530" s="197">
        <v>0</v>
      </c>
      <c r="F530" s="181" t="s">
        <v>702</v>
      </c>
      <c r="G530" s="182"/>
    </row>
    <row r="531" spans="1:7" ht="15" customHeight="1">
      <c r="A531" s="211" t="s">
        <v>1163</v>
      </c>
      <c r="B531" s="212" t="s">
        <v>1164</v>
      </c>
      <c r="C531" s="213" t="s">
        <v>708</v>
      </c>
      <c r="D531" s="214"/>
      <c r="E531" s="213" t="s">
        <v>888</v>
      </c>
      <c r="F531" s="215" t="s">
        <v>709</v>
      </c>
      <c r="G531" s="216"/>
    </row>
    <row r="532" spans="1:7" ht="15" customHeight="1">
      <c r="A532" s="715" t="s">
        <v>1165</v>
      </c>
      <c r="B532" s="716" t="s">
        <v>1166</v>
      </c>
      <c r="C532" s="679">
        <v>6.0000000000000002E-6</v>
      </c>
      <c r="D532" s="217" t="s">
        <v>701</v>
      </c>
      <c r="E532" s="218">
        <v>0</v>
      </c>
      <c r="F532" s="717" t="s">
        <v>702</v>
      </c>
      <c r="G532" s="718"/>
    </row>
    <row r="533" spans="1:7" ht="15" customHeight="1">
      <c r="A533" s="683"/>
      <c r="B533" s="705"/>
      <c r="C533" s="653"/>
      <c r="D533" s="173" t="s">
        <v>714</v>
      </c>
      <c r="E533" s="172">
        <v>6.1600000000000001E-4</v>
      </c>
      <c r="F533" s="656"/>
      <c r="G533" s="659"/>
    </row>
    <row r="534" spans="1:7" ht="15" customHeight="1">
      <c r="A534" s="684"/>
      <c r="B534" s="706"/>
      <c r="C534" s="654"/>
      <c r="D534" s="174" t="s">
        <v>715</v>
      </c>
      <c r="E534" s="175">
        <v>4.44E-4</v>
      </c>
      <c r="F534" s="657"/>
      <c r="G534" s="660"/>
    </row>
    <row r="535" spans="1:7" ht="30" customHeight="1">
      <c r="A535" s="183" t="s">
        <v>1167</v>
      </c>
      <c r="B535" s="193" t="s">
        <v>1168</v>
      </c>
      <c r="C535" s="185">
        <v>3.6299999999999999E-4</v>
      </c>
      <c r="D535" s="186"/>
      <c r="E535" s="180">
        <v>5.5500000000000005E-4</v>
      </c>
      <c r="F535" s="187" t="s">
        <v>1169</v>
      </c>
      <c r="G535" s="188" t="s">
        <v>737</v>
      </c>
    </row>
    <row r="536" spans="1:7" ht="15" customHeight="1">
      <c r="A536" s="646" t="s">
        <v>1170</v>
      </c>
      <c r="B536" s="649" t="s">
        <v>1171</v>
      </c>
      <c r="C536" s="652">
        <v>1.6000000000000001E-4</v>
      </c>
      <c r="D536" s="169" t="s">
        <v>701</v>
      </c>
      <c r="E536" s="170">
        <v>0</v>
      </c>
      <c r="F536" s="655" t="s">
        <v>702</v>
      </c>
      <c r="G536" s="658"/>
    </row>
    <row r="537" spans="1:7" ht="15" customHeight="1">
      <c r="A537" s="647"/>
      <c r="B537" s="650"/>
      <c r="C537" s="653"/>
      <c r="D537" s="179" t="s">
        <v>714</v>
      </c>
      <c r="E537" s="172">
        <v>2.0100000000000001E-4</v>
      </c>
      <c r="F537" s="656"/>
      <c r="G537" s="659"/>
    </row>
    <row r="538" spans="1:7" ht="15" customHeight="1">
      <c r="A538" s="648"/>
      <c r="B538" s="651"/>
      <c r="C538" s="654"/>
      <c r="D538" s="174" t="s">
        <v>715</v>
      </c>
      <c r="E538" s="175">
        <v>1.9600000000000002E-4</v>
      </c>
      <c r="F538" s="657"/>
      <c r="G538" s="660"/>
    </row>
    <row r="539" spans="1:7" ht="15" customHeight="1">
      <c r="A539" s="183" t="s">
        <v>1172</v>
      </c>
      <c r="B539" s="184" t="s">
        <v>1173</v>
      </c>
      <c r="C539" s="185">
        <v>7.0500000000000001E-4</v>
      </c>
      <c r="D539" s="186"/>
      <c r="E539" s="180">
        <v>6.9899999999999997E-4</v>
      </c>
      <c r="F539" s="187" t="s">
        <v>702</v>
      </c>
      <c r="G539" s="188"/>
    </row>
    <row r="540" spans="1:7" ht="15" customHeight="1">
      <c r="A540" s="646" t="s">
        <v>1174</v>
      </c>
      <c r="B540" s="649" t="s">
        <v>1175</v>
      </c>
      <c r="C540" s="652">
        <v>4.9899999999999999E-4</v>
      </c>
      <c r="D540" s="169" t="s">
        <v>701</v>
      </c>
      <c r="E540" s="170">
        <v>0</v>
      </c>
      <c r="F540" s="655" t="s">
        <v>1176</v>
      </c>
      <c r="G540" s="658" t="s">
        <v>737</v>
      </c>
    </row>
    <row r="541" spans="1:7" ht="15" customHeight="1">
      <c r="A541" s="647"/>
      <c r="B541" s="650"/>
      <c r="C541" s="653"/>
      <c r="D541" s="179" t="s">
        <v>714</v>
      </c>
      <c r="E541" s="172">
        <v>5.4600000000000004E-4</v>
      </c>
      <c r="F541" s="656"/>
      <c r="G541" s="659"/>
    </row>
    <row r="542" spans="1:7" ht="15" customHeight="1">
      <c r="A542" s="648"/>
      <c r="B542" s="651"/>
      <c r="C542" s="654"/>
      <c r="D542" s="174" t="s">
        <v>715</v>
      </c>
      <c r="E542" s="175">
        <v>5.1699999999999999E-4</v>
      </c>
      <c r="F542" s="657"/>
      <c r="G542" s="660"/>
    </row>
    <row r="543" spans="1:7" ht="15" customHeight="1">
      <c r="A543" s="183" t="s">
        <v>1177</v>
      </c>
      <c r="B543" s="184" t="s">
        <v>1178</v>
      </c>
      <c r="C543" s="185">
        <v>3.4E-5</v>
      </c>
      <c r="D543" s="186"/>
      <c r="E543" s="180">
        <v>4.5199999999999998E-4</v>
      </c>
      <c r="F543" s="187" t="s">
        <v>702</v>
      </c>
      <c r="G543" s="188"/>
    </row>
    <row r="544" spans="1:7" ht="15" customHeight="1">
      <c r="A544" s="183" t="s">
        <v>1179</v>
      </c>
      <c r="B544" s="184" t="s">
        <v>1180</v>
      </c>
      <c r="C544" s="185" t="s">
        <v>888</v>
      </c>
      <c r="D544" s="186"/>
      <c r="E544" s="180">
        <v>4.3800000000000002E-4</v>
      </c>
      <c r="F544" s="215" t="s">
        <v>709</v>
      </c>
      <c r="G544" s="188"/>
    </row>
    <row r="545" spans="1:7" ht="15" customHeight="1">
      <c r="A545" s="183" t="s">
        <v>1181</v>
      </c>
      <c r="B545" s="184" t="s">
        <v>1182</v>
      </c>
      <c r="C545" s="185">
        <v>4.0400000000000001E-4</v>
      </c>
      <c r="D545" s="186"/>
      <c r="E545" s="180">
        <v>3.86E-4</v>
      </c>
      <c r="F545" s="187" t="s">
        <v>702</v>
      </c>
      <c r="G545" s="188"/>
    </row>
    <row r="546" spans="1:7" ht="15" customHeight="1">
      <c r="A546" s="183" t="s">
        <v>1183</v>
      </c>
      <c r="B546" s="184" t="s">
        <v>1184</v>
      </c>
      <c r="C546" s="185">
        <v>4.9100000000000001E-4</v>
      </c>
      <c r="D546" s="186"/>
      <c r="E546" s="180">
        <v>4.35E-4</v>
      </c>
      <c r="F546" s="187" t="s">
        <v>702</v>
      </c>
      <c r="G546" s="188"/>
    </row>
    <row r="547" spans="1:7" ht="30" customHeight="1">
      <c r="A547" s="183" t="s">
        <v>1185</v>
      </c>
      <c r="B547" s="184" t="s">
        <v>1186</v>
      </c>
      <c r="C547" s="185">
        <v>4.9799999999999996E-4</v>
      </c>
      <c r="D547" s="186"/>
      <c r="E547" s="180">
        <v>4.4200000000000001E-4</v>
      </c>
      <c r="F547" s="187" t="s">
        <v>1187</v>
      </c>
      <c r="G547" s="188" t="s">
        <v>737</v>
      </c>
    </row>
    <row r="548" spans="1:7" ht="30" customHeight="1">
      <c r="A548" s="183" t="s">
        <v>1188</v>
      </c>
      <c r="B548" s="184" t="s">
        <v>1189</v>
      </c>
      <c r="C548" s="185">
        <v>4.8500000000000003E-4</v>
      </c>
      <c r="D548" s="186"/>
      <c r="E548" s="180">
        <v>4.6200000000000001E-4</v>
      </c>
      <c r="F548" s="187" t="s">
        <v>1190</v>
      </c>
      <c r="G548" s="188" t="s">
        <v>737</v>
      </c>
    </row>
    <row r="549" spans="1:7" ht="30" customHeight="1">
      <c r="A549" s="183" t="s">
        <v>1191</v>
      </c>
      <c r="B549" s="184" t="s">
        <v>1192</v>
      </c>
      <c r="C549" s="185">
        <v>4.3300000000000001E-4</v>
      </c>
      <c r="D549" s="186"/>
      <c r="E549" s="180">
        <v>4.2000000000000002E-4</v>
      </c>
      <c r="F549" s="187">
        <v>66.52</v>
      </c>
      <c r="G549" s="188" t="s">
        <v>737</v>
      </c>
    </row>
    <row r="550" spans="1:7" ht="30" customHeight="1">
      <c r="A550" s="176" t="s">
        <v>1193</v>
      </c>
      <c r="B550" s="177" t="s">
        <v>1194</v>
      </c>
      <c r="C550" s="178">
        <v>5.0100000000000003E-4</v>
      </c>
      <c r="D550" s="179"/>
      <c r="E550" s="180">
        <v>4.9799999999999996E-4</v>
      </c>
      <c r="F550" s="181" t="s">
        <v>1195</v>
      </c>
      <c r="G550" s="182" t="s">
        <v>853</v>
      </c>
    </row>
    <row r="551" spans="1:7" ht="15" customHeight="1">
      <c r="A551" s="183" t="s">
        <v>1196</v>
      </c>
      <c r="B551" s="184" t="s">
        <v>1197</v>
      </c>
      <c r="C551" s="185">
        <v>5.3600000000000002E-4</v>
      </c>
      <c r="D551" s="186"/>
      <c r="E551" s="180">
        <v>5.71E-4</v>
      </c>
      <c r="F551" s="187" t="s">
        <v>702</v>
      </c>
      <c r="G551" s="188"/>
    </row>
    <row r="552" spans="1:7" ht="15" customHeight="1">
      <c r="A552" s="183" t="s">
        <v>1198</v>
      </c>
      <c r="B552" s="184" t="s">
        <v>1199</v>
      </c>
      <c r="C552" s="185">
        <v>2.8800000000000001E-4</v>
      </c>
      <c r="D552" s="219"/>
      <c r="E552" s="180">
        <v>4.5199999999999998E-4</v>
      </c>
      <c r="F552" s="187" t="s">
        <v>702</v>
      </c>
      <c r="G552" s="188"/>
    </row>
    <row r="553" spans="1:7" ht="30" customHeight="1">
      <c r="A553" s="183" t="s">
        <v>1200</v>
      </c>
      <c r="B553" s="184" t="s">
        <v>1201</v>
      </c>
      <c r="C553" s="185">
        <v>4.84E-4</v>
      </c>
      <c r="D553" s="186"/>
      <c r="E553" s="180">
        <v>4.7699999999999999E-4</v>
      </c>
      <c r="F553" s="187" t="s">
        <v>1202</v>
      </c>
      <c r="G553" s="188" t="s">
        <v>737</v>
      </c>
    </row>
    <row r="554" spans="1:7" ht="15" customHeight="1">
      <c r="A554" s="183" t="s">
        <v>1203</v>
      </c>
      <c r="B554" s="184" t="s">
        <v>1204</v>
      </c>
      <c r="C554" s="185">
        <v>2.0799999999999999E-4</v>
      </c>
      <c r="D554" s="186"/>
      <c r="E554" s="180">
        <v>1.9600000000000002E-4</v>
      </c>
      <c r="F554" s="187" t="s">
        <v>702</v>
      </c>
      <c r="G554" s="188"/>
    </row>
    <row r="555" spans="1:7" ht="15" customHeight="1">
      <c r="A555" s="183" t="s">
        <v>1205</v>
      </c>
      <c r="B555" s="184" t="s">
        <v>1206</v>
      </c>
      <c r="C555" s="185">
        <v>3.1700000000000001E-4</v>
      </c>
      <c r="D555" s="186"/>
      <c r="E555" s="180">
        <v>3.9599999999999998E-4</v>
      </c>
      <c r="F555" s="187" t="s">
        <v>702</v>
      </c>
      <c r="G555" s="188"/>
    </row>
    <row r="556" spans="1:7" ht="15" customHeight="1">
      <c r="A556" s="646" t="s">
        <v>1207</v>
      </c>
      <c r="B556" s="649" t="s">
        <v>1208</v>
      </c>
      <c r="C556" s="652">
        <v>4.9700000000000005E-4</v>
      </c>
      <c r="D556" s="169" t="s">
        <v>701</v>
      </c>
      <c r="E556" s="170">
        <v>0</v>
      </c>
      <c r="F556" s="655" t="s">
        <v>702</v>
      </c>
      <c r="G556" s="658"/>
    </row>
    <row r="557" spans="1:7" ht="15" customHeight="1">
      <c r="A557" s="647"/>
      <c r="B557" s="650"/>
      <c r="C557" s="653"/>
      <c r="D557" s="179" t="s">
        <v>714</v>
      </c>
      <c r="E557" s="172">
        <v>4.4200000000000001E-4</v>
      </c>
      <c r="F557" s="656"/>
      <c r="G557" s="659"/>
    </row>
    <row r="558" spans="1:7" ht="15" customHeight="1">
      <c r="A558" s="648"/>
      <c r="B558" s="651"/>
      <c r="C558" s="654"/>
      <c r="D558" s="174" t="s">
        <v>715</v>
      </c>
      <c r="E558" s="175">
        <v>4.7399999999999997E-4</v>
      </c>
      <c r="F558" s="657"/>
      <c r="G558" s="660"/>
    </row>
    <row r="559" spans="1:7" ht="15" customHeight="1">
      <c r="A559" s="183" t="s">
        <v>1209</v>
      </c>
      <c r="B559" s="184" t="s">
        <v>1210</v>
      </c>
      <c r="C559" s="185">
        <v>4.46E-4</v>
      </c>
      <c r="D559" s="186"/>
      <c r="E559" s="180">
        <v>4.5300000000000001E-4</v>
      </c>
      <c r="F559" s="187" t="s">
        <v>702</v>
      </c>
      <c r="G559" s="188"/>
    </row>
    <row r="560" spans="1:7" ht="15" customHeight="1">
      <c r="A560" s="183" t="s">
        <v>1211</v>
      </c>
      <c r="B560" s="184" t="s">
        <v>1212</v>
      </c>
      <c r="C560" s="185">
        <v>4.84E-4</v>
      </c>
      <c r="D560" s="186"/>
      <c r="E560" s="180">
        <v>4.28E-4</v>
      </c>
      <c r="F560" s="187" t="s">
        <v>702</v>
      </c>
      <c r="G560" s="188"/>
    </row>
    <row r="561" spans="1:7" ht="15" customHeight="1">
      <c r="A561" s="183" t="s">
        <v>1213</v>
      </c>
      <c r="B561" s="184" t="s">
        <v>1214</v>
      </c>
      <c r="C561" s="185">
        <v>1.3200000000000001E-4</v>
      </c>
      <c r="D561" s="186"/>
      <c r="E561" s="180">
        <v>7.7000000000000001E-5</v>
      </c>
      <c r="F561" s="187" t="s">
        <v>702</v>
      </c>
      <c r="G561" s="188"/>
    </row>
    <row r="562" spans="1:7" ht="15" customHeight="1">
      <c r="A562" s="183" t="s">
        <v>1215</v>
      </c>
      <c r="B562" s="184" t="s">
        <v>1216</v>
      </c>
      <c r="C562" s="185">
        <v>0</v>
      </c>
      <c r="D562" s="186"/>
      <c r="E562" s="180">
        <v>4.0400000000000001E-4</v>
      </c>
      <c r="F562" s="187" t="s">
        <v>702</v>
      </c>
      <c r="G562" s="188"/>
    </row>
    <row r="563" spans="1:7" ht="15" customHeight="1">
      <c r="A563" s="183" t="s">
        <v>1217</v>
      </c>
      <c r="B563" s="184" t="s">
        <v>1218</v>
      </c>
      <c r="C563" s="185">
        <v>4.84E-4</v>
      </c>
      <c r="D563" s="186"/>
      <c r="E563" s="180">
        <v>4.2900000000000002E-4</v>
      </c>
      <c r="F563" s="187" t="s">
        <v>702</v>
      </c>
      <c r="G563" s="188"/>
    </row>
    <row r="564" spans="1:7" ht="15" customHeight="1">
      <c r="A564" s="183" t="s">
        <v>1219</v>
      </c>
      <c r="B564" s="184" t="s">
        <v>1220</v>
      </c>
      <c r="C564" s="185">
        <v>3.6400000000000001E-4</v>
      </c>
      <c r="D564" s="186"/>
      <c r="E564" s="180">
        <v>3.0800000000000001E-4</v>
      </c>
      <c r="F564" s="187" t="s">
        <v>702</v>
      </c>
      <c r="G564" s="188"/>
    </row>
    <row r="565" spans="1:7" ht="15" customHeight="1">
      <c r="A565" s="646" t="s">
        <v>1221</v>
      </c>
      <c r="B565" s="649" t="s">
        <v>1222</v>
      </c>
      <c r="C565" s="652">
        <v>5.4900000000000001E-4</v>
      </c>
      <c r="D565" s="169" t="s">
        <v>701</v>
      </c>
      <c r="E565" s="170">
        <v>0</v>
      </c>
      <c r="F565" s="655" t="s">
        <v>702</v>
      </c>
      <c r="G565" s="658"/>
    </row>
    <row r="566" spans="1:7" ht="15" customHeight="1">
      <c r="A566" s="647"/>
      <c r="B566" s="650"/>
      <c r="C566" s="653"/>
      <c r="D566" s="173" t="s">
        <v>718</v>
      </c>
      <c r="E566" s="172">
        <v>0</v>
      </c>
      <c r="F566" s="656"/>
      <c r="G566" s="659"/>
    </row>
    <row r="567" spans="1:7" ht="15" customHeight="1">
      <c r="A567" s="647"/>
      <c r="B567" s="650"/>
      <c r="C567" s="653"/>
      <c r="D567" s="173" t="s">
        <v>704</v>
      </c>
      <c r="E567" s="172">
        <v>5.3700000000000004E-4</v>
      </c>
      <c r="F567" s="656"/>
      <c r="G567" s="659"/>
    </row>
    <row r="568" spans="1:7" ht="15" customHeight="1">
      <c r="A568" s="648"/>
      <c r="B568" s="651"/>
      <c r="C568" s="654"/>
      <c r="D568" s="174" t="s">
        <v>715</v>
      </c>
      <c r="E568" s="175">
        <v>5.4900000000000001E-4</v>
      </c>
      <c r="F568" s="657"/>
      <c r="G568" s="660"/>
    </row>
    <row r="569" spans="1:7" ht="15" customHeight="1">
      <c r="A569" s="646" t="s">
        <v>1223</v>
      </c>
      <c r="B569" s="649" t="s">
        <v>1224</v>
      </c>
      <c r="C569" s="652">
        <v>4.9600000000000002E-4</v>
      </c>
      <c r="D569" s="169" t="s">
        <v>701</v>
      </c>
      <c r="E569" s="170">
        <v>0</v>
      </c>
      <c r="F569" s="655" t="s">
        <v>1225</v>
      </c>
      <c r="G569" s="658" t="s">
        <v>737</v>
      </c>
    </row>
    <row r="570" spans="1:7" ht="15" customHeight="1">
      <c r="A570" s="647"/>
      <c r="B570" s="650"/>
      <c r="C570" s="653"/>
      <c r="D570" s="173" t="s">
        <v>718</v>
      </c>
      <c r="E570" s="172">
        <v>0</v>
      </c>
      <c r="F570" s="656"/>
      <c r="G570" s="659"/>
    </row>
    <row r="571" spans="1:7" ht="15" customHeight="1">
      <c r="A571" s="647"/>
      <c r="B571" s="650"/>
      <c r="C571" s="653"/>
      <c r="D571" s="173" t="s">
        <v>704</v>
      </c>
      <c r="E571" s="172">
        <v>4.8799999999999999E-4</v>
      </c>
      <c r="F571" s="656"/>
      <c r="G571" s="659"/>
    </row>
    <row r="572" spans="1:7" ht="15" customHeight="1">
      <c r="A572" s="648"/>
      <c r="B572" s="651"/>
      <c r="C572" s="654"/>
      <c r="D572" s="174" t="s">
        <v>715</v>
      </c>
      <c r="E572" s="175">
        <v>4.57E-4</v>
      </c>
      <c r="F572" s="657"/>
      <c r="G572" s="660"/>
    </row>
    <row r="573" spans="1:7" ht="15" customHeight="1">
      <c r="A573" s="646" t="s">
        <v>1226</v>
      </c>
      <c r="B573" s="649" t="s">
        <v>1227</v>
      </c>
      <c r="C573" s="652">
        <v>4.57E-4</v>
      </c>
      <c r="D573" s="169" t="s">
        <v>701</v>
      </c>
      <c r="E573" s="170">
        <v>0</v>
      </c>
      <c r="F573" s="676" t="s">
        <v>702</v>
      </c>
      <c r="G573" s="658"/>
    </row>
    <row r="574" spans="1:7" ht="15" customHeight="1">
      <c r="A574" s="647"/>
      <c r="B574" s="650"/>
      <c r="C574" s="653"/>
      <c r="D574" s="173" t="s">
        <v>718</v>
      </c>
      <c r="E574" s="172">
        <v>0</v>
      </c>
      <c r="F574" s="677"/>
      <c r="G574" s="659"/>
    </row>
    <row r="575" spans="1:7" ht="15" customHeight="1">
      <c r="A575" s="647"/>
      <c r="B575" s="650"/>
      <c r="C575" s="653"/>
      <c r="D575" s="173" t="s">
        <v>727</v>
      </c>
      <c r="E575" s="172">
        <v>0</v>
      </c>
      <c r="F575" s="677"/>
      <c r="G575" s="659"/>
    </row>
    <row r="576" spans="1:7" ht="15" customHeight="1">
      <c r="A576" s="647"/>
      <c r="B576" s="650"/>
      <c r="C576" s="653"/>
      <c r="D576" s="173" t="s">
        <v>728</v>
      </c>
      <c r="E576" s="172">
        <v>0</v>
      </c>
      <c r="F576" s="677"/>
      <c r="G576" s="659"/>
    </row>
    <row r="577" spans="1:7" ht="15" customHeight="1">
      <c r="A577" s="647"/>
      <c r="B577" s="650"/>
      <c r="C577" s="653"/>
      <c r="D577" s="173" t="s">
        <v>729</v>
      </c>
      <c r="E577" s="172">
        <v>0</v>
      </c>
      <c r="F577" s="677"/>
      <c r="G577" s="659"/>
    </row>
    <row r="578" spans="1:7" ht="15" customHeight="1">
      <c r="A578" s="647"/>
      <c r="B578" s="650"/>
      <c r="C578" s="653"/>
      <c r="D578" s="173" t="s">
        <v>730</v>
      </c>
      <c r="E578" s="172">
        <v>0</v>
      </c>
      <c r="F578" s="677"/>
      <c r="G578" s="659"/>
    </row>
    <row r="579" spans="1:7" ht="15" customHeight="1">
      <c r="A579" s="647"/>
      <c r="B579" s="650"/>
      <c r="C579" s="653"/>
      <c r="D579" s="173" t="s">
        <v>731</v>
      </c>
      <c r="E579" s="172">
        <v>0</v>
      </c>
      <c r="F579" s="677"/>
      <c r="G579" s="659"/>
    </row>
    <row r="580" spans="1:7" ht="15" customHeight="1">
      <c r="A580" s="647"/>
      <c r="B580" s="650"/>
      <c r="C580" s="653"/>
      <c r="D580" s="173" t="s">
        <v>754</v>
      </c>
      <c r="E580" s="172">
        <v>0</v>
      </c>
      <c r="F580" s="677"/>
      <c r="G580" s="659"/>
    </row>
    <row r="581" spans="1:7" ht="15" customHeight="1">
      <c r="A581" s="647"/>
      <c r="B581" s="650"/>
      <c r="C581" s="653"/>
      <c r="D581" s="173" t="s">
        <v>755</v>
      </c>
      <c r="E581" s="172">
        <v>0</v>
      </c>
      <c r="F581" s="677"/>
      <c r="G581" s="659"/>
    </row>
    <row r="582" spans="1:7" ht="15" customHeight="1">
      <c r="A582" s="647"/>
      <c r="B582" s="650"/>
      <c r="C582" s="653"/>
      <c r="D582" s="173" t="s">
        <v>756</v>
      </c>
      <c r="E582" s="172">
        <v>4.57E-4</v>
      </c>
      <c r="F582" s="677"/>
      <c r="G582" s="659"/>
    </row>
    <row r="583" spans="1:7" ht="15" customHeight="1">
      <c r="A583" s="648"/>
      <c r="B583" s="651"/>
      <c r="C583" s="654"/>
      <c r="D583" s="174" t="s">
        <v>715</v>
      </c>
      <c r="E583" s="175">
        <v>4.4099999999999999E-4</v>
      </c>
      <c r="F583" s="678"/>
      <c r="G583" s="660"/>
    </row>
    <row r="584" spans="1:7" ht="15" customHeight="1">
      <c r="A584" s="646" t="s">
        <v>1228</v>
      </c>
      <c r="B584" s="649" t="s">
        <v>1229</v>
      </c>
      <c r="C584" s="719">
        <v>4.4900000000000002E-4</v>
      </c>
      <c r="D584" s="169" t="s">
        <v>701</v>
      </c>
      <c r="E584" s="170">
        <v>0</v>
      </c>
      <c r="F584" s="655">
        <v>99.8</v>
      </c>
      <c r="G584" s="658" t="s">
        <v>737</v>
      </c>
    </row>
    <row r="585" spans="1:7" ht="15" customHeight="1">
      <c r="A585" s="647"/>
      <c r="B585" s="650"/>
      <c r="C585" s="720"/>
      <c r="D585" s="173" t="s">
        <v>714</v>
      </c>
      <c r="E585" s="172">
        <v>3.88E-4</v>
      </c>
      <c r="F585" s="656"/>
      <c r="G585" s="659"/>
    </row>
    <row r="586" spans="1:7" ht="15" customHeight="1">
      <c r="A586" s="648"/>
      <c r="B586" s="651"/>
      <c r="C586" s="721"/>
      <c r="D586" s="174" t="s">
        <v>715</v>
      </c>
      <c r="E586" s="175">
        <v>3.77E-4</v>
      </c>
      <c r="F586" s="657"/>
      <c r="G586" s="660"/>
    </row>
    <row r="587" spans="1:7" ht="15" customHeight="1">
      <c r="A587" s="646" t="s">
        <v>1230</v>
      </c>
      <c r="B587" s="649" t="s">
        <v>1231</v>
      </c>
      <c r="C587" s="719">
        <v>4.8000000000000001E-4</v>
      </c>
      <c r="D587" s="169" t="s">
        <v>701</v>
      </c>
      <c r="E587" s="170">
        <v>0</v>
      </c>
      <c r="F587" s="655" t="s">
        <v>1232</v>
      </c>
      <c r="G587" s="658" t="s">
        <v>737</v>
      </c>
    </row>
    <row r="588" spans="1:7" ht="15" customHeight="1">
      <c r="A588" s="647"/>
      <c r="B588" s="650"/>
      <c r="C588" s="720"/>
      <c r="D588" s="173" t="s">
        <v>718</v>
      </c>
      <c r="E588" s="172">
        <v>0</v>
      </c>
      <c r="F588" s="656"/>
      <c r="G588" s="659"/>
    </row>
    <row r="589" spans="1:7" ht="15" customHeight="1">
      <c r="A589" s="647"/>
      <c r="B589" s="650"/>
      <c r="C589" s="720"/>
      <c r="D589" s="173" t="s">
        <v>727</v>
      </c>
      <c r="E589" s="172">
        <v>0</v>
      </c>
      <c r="F589" s="656"/>
      <c r="G589" s="659"/>
    </row>
    <row r="590" spans="1:7" ht="15" customHeight="1">
      <c r="A590" s="647"/>
      <c r="B590" s="650"/>
      <c r="C590" s="720"/>
      <c r="D590" s="173" t="s">
        <v>728</v>
      </c>
      <c r="E590" s="172">
        <v>0</v>
      </c>
      <c r="F590" s="656"/>
      <c r="G590" s="659"/>
    </row>
    <row r="591" spans="1:7" ht="15" customHeight="1">
      <c r="A591" s="647"/>
      <c r="B591" s="650"/>
      <c r="C591" s="720"/>
      <c r="D591" s="173" t="s">
        <v>876</v>
      </c>
      <c r="E591" s="172">
        <v>4.8899999999999996E-4</v>
      </c>
      <c r="F591" s="656"/>
      <c r="G591" s="659"/>
    </row>
    <row r="592" spans="1:7" ht="15" customHeight="1">
      <c r="A592" s="648"/>
      <c r="B592" s="651"/>
      <c r="C592" s="721"/>
      <c r="D592" s="174" t="s">
        <v>715</v>
      </c>
      <c r="E592" s="175">
        <v>4.6500000000000003E-4</v>
      </c>
      <c r="F592" s="657"/>
      <c r="G592" s="660"/>
    </row>
    <row r="593" spans="1:7" ht="15" customHeight="1">
      <c r="A593" s="646" t="s">
        <v>1233</v>
      </c>
      <c r="B593" s="649" t="s">
        <v>1234</v>
      </c>
      <c r="C593" s="652">
        <v>2.99E-4</v>
      </c>
      <c r="D593" s="169" t="s">
        <v>701</v>
      </c>
      <c r="E593" s="170">
        <v>0</v>
      </c>
      <c r="F593" s="655" t="s">
        <v>702</v>
      </c>
      <c r="G593" s="658"/>
    </row>
    <row r="594" spans="1:7" ht="15" customHeight="1">
      <c r="A594" s="647"/>
      <c r="B594" s="650"/>
      <c r="C594" s="653"/>
      <c r="D594" s="173" t="s">
        <v>718</v>
      </c>
      <c r="E594" s="172">
        <v>0</v>
      </c>
      <c r="F594" s="656"/>
      <c r="G594" s="659"/>
    </row>
    <row r="595" spans="1:7" ht="15" customHeight="1">
      <c r="A595" s="647"/>
      <c r="B595" s="650"/>
      <c r="C595" s="653"/>
      <c r="D595" s="173" t="s">
        <v>727</v>
      </c>
      <c r="E595" s="172">
        <v>0</v>
      </c>
      <c r="F595" s="656"/>
      <c r="G595" s="659"/>
    </row>
    <row r="596" spans="1:7" ht="15" customHeight="1">
      <c r="A596" s="647"/>
      <c r="B596" s="650"/>
      <c r="C596" s="653"/>
      <c r="D596" s="173" t="s">
        <v>728</v>
      </c>
      <c r="E596" s="172">
        <v>0</v>
      </c>
      <c r="F596" s="656"/>
      <c r="G596" s="659"/>
    </row>
    <row r="597" spans="1:7" ht="15" customHeight="1">
      <c r="A597" s="647"/>
      <c r="B597" s="650"/>
      <c r="C597" s="653"/>
      <c r="D597" s="173" t="s">
        <v>729</v>
      </c>
      <c r="E597" s="172">
        <v>0</v>
      </c>
      <c r="F597" s="656"/>
      <c r="G597" s="659"/>
    </row>
    <row r="598" spans="1:7" ht="15" customHeight="1">
      <c r="A598" s="647"/>
      <c r="B598" s="650"/>
      <c r="C598" s="653"/>
      <c r="D598" s="173" t="s">
        <v>769</v>
      </c>
      <c r="E598" s="172">
        <v>3.1100000000000002E-4</v>
      </c>
      <c r="F598" s="656"/>
      <c r="G598" s="659"/>
    </row>
    <row r="599" spans="1:7" ht="15" customHeight="1">
      <c r="A599" s="648"/>
      <c r="B599" s="651"/>
      <c r="C599" s="654"/>
      <c r="D599" s="174" t="s">
        <v>715</v>
      </c>
      <c r="E599" s="175">
        <v>3.5E-4</v>
      </c>
      <c r="F599" s="657"/>
      <c r="G599" s="660"/>
    </row>
    <row r="600" spans="1:7" ht="15" customHeight="1">
      <c r="A600" s="646" t="s">
        <v>1235</v>
      </c>
      <c r="B600" s="649" t="s">
        <v>1236</v>
      </c>
      <c r="C600" s="652">
        <v>5.3399999999999997E-4</v>
      </c>
      <c r="D600" s="169" t="s">
        <v>701</v>
      </c>
      <c r="E600" s="170">
        <v>0</v>
      </c>
      <c r="F600" s="655" t="s">
        <v>1237</v>
      </c>
      <c r="G600" s="658" t="s">
        <v>737</v>
      </c>
    </row>
    <row r="601" spans="1:7" ht="15" customHeight="1">
      <c r="A601" s="647"/>
      <c r="B601" s="650"/>
      <c r="C601" s="653"/>
      <c r="D601" s="173" t="s">
        <v>718</v>
      </c>
      <c r="E601" s="172">
        <v>0</v>
      </c>
      <c r="F601" s="656"/>
      <c r="G601" s="659"/>
    </row>
    <row r="602" spans="1:7" ht="15" customHeight="1">
      <c r="A602" s="647"/>
      <c r="B602" s="650"/>
      <c r="C602" s="653"/>
      <c r="D602" s="173" t="s">
        <v>727</v>
      </c>
      <c r="E602" s="172">
        <v>0</v>
      </c>
      <c r="F602" s="656"/>
      <c r="G602" s="659"/>
    </row>
    <row r="603" spans="1:7" ht="15" customHeight="1">
      <c r="A603" s="647"/>
      <c r="B603" s="650"/>
      <c r="C603" s="653"/>
      <c r="D603" s="173" t="s">
        <v>728</v>
      </c>
      <c r="E603" s="172">
        <v>0</v>
      </c>
      <c r="F603" s="656"/>
      <c r="G603" s="659"/>
    </row>
    <row r="604" spans="1:7" ht="15" customHeight="1">
      <c r="A604" s="647"/>
      <c r="B604" s="650"/>
      <c r="C604" s="653"/>
      <c r="D604" s="173" t="s">
        <v>876</v>
      </c>
      <c r="E604" s="172">
        <v>5.4500000000000002E-4</v>
      </c>
      <c r="F604" s="656"/>
      <c r="G604" s="659"/>
    </row>
    <row r="605" spans="1:7" ht="15" customHeight="1">
      <c r="A605" s="648"/>
      <c r="B605" s="651"/>
      <c r="C605" s="654"/>
      <c r="D605" s="174" t="s">
        <v>715</v>
      </c>
      <c r="E605" s="175">
        <v>5.2099999999999998E-4</v>
      </c>
      <c r="F605" s="657"/>
      <c r="G605" s="660"/>
    </row>
    <row r="606" spans="1:7" ht="15" customHeight="1">
      <c r="A606" s="646" t="s">
        <v>1238</v>
      </c>
      <c r="B606" s="649" t="s">
        <v>1239</v>
      </c>
      <c r="C606" s="652">
        <v>4.8500000000000003E-4</v>
      </c>
      <c r="D606" s="169" t="s">
        <v>701</v>
      </c>
      <c r="E606" s="170">
        <v>0</v>
      </c>
      <c r="F606" s="655">
        <v>99.88</v>
      </c>
      <c r="G606" s="658" t="s">
        <v>737</v>
      </c>
    </row>
    <row r="607" spans="1:7" ht="15" customHeight="1">
      <c r="A607" s="647"/>
      <c r="B607" s="650"/>
      <c r="C607" s="653"/>
      <c r="D607" s="173" t="s">
        <v>718</v>
      </c>
      <c r="E607" s="172">
        <v>0</v>
      </c>
      <c r="F607" s="656"/>
      <c r="G607" s="659"/>
    </row>
    <row r="608" spans="1:7" ht="15" customHeight="1">
      <c r="A608" s="647"/>
      <c r="B608" s="650"/>
      <c r="C608" s="653"/>
      <c r="D608" s="173" t="s">
        <v>704</v>
      </c>
      <c r="E608" s="172">
        <v>5.3300000000000005E-4</v>
      </c>
      <c r="F608" s="656"/>
      <c r="G608" s="659"/>
    </row>
    <row r="609" spans="1:7" ht="15" customHeight="1">
      <c r="A609" s="648"/>
      <c r="B609" s="651"/>
      <c r="C609" s="654"/>
      <c r="D609" s="174" t="s">
        <v>715</v>
      </c>
      <c r="E609" s="175">
        <v>5.6899999999999995E-4</v>
      </c>
      <c r="F609" s="657"/>
      <c r="G609" s="660"/>
    </row>
    <row r="610" spans="1:7" ht="15" customHeight="1">
      <c r="A610" s="646" t="s">
        <v>1240</v>
      </c>
      <c r="B610" s="649" t="s">
        <v>1241</v>
      </c>
      <c r="C610" s="652">
        <v>2.99E-4</v>
      </c>
      <c r="D610" s="169" t="s">
        <v>701</v>
      </c>
      <c r="E610" s="170">
        <v>0</v>
      </c>
      <c r="F610" s="655" t="s">
        <v>702</v>
      </c>
      <c r="G610" s="658"/>
    </row>
    <row r="611" spans="1:7" ht="15" customHeight="1">
      <c r="A611" s="647"/>
      <c r="B611" s="650"/>
      <c r="C611" s="653"/>
      <c r="D611" s="173" t="s">
        <v>714</v>
      </c>
      <c r="E611" s="172">
        <v>3.9200000000000004E-4</v>
      </c>
      <c r="F611" s="656"/>
      <c r="G611" s="659"/>
    </row>
    <row r="612" spans="1:7" ht="15" customHeight="1">
      <c r="A612" s="648"/>
      <c r="B612" s="651"/>
      <c r="C612" s="654"/>
      <c r="D612" s="174" t="s">
        <v>715</v>
      </c>
      <c r="E612" s="175">
        <v>4.7899999999999999E-4</v>
      </c>
      <c r="F612" s="657"/>
      <c r="G612" s="660"/>
    </row>
    <row r="613" spans="1:7" ht="15" customHeight="1">
      <c r="A613" s="646" t="s">
        <v>1242</v>
      </c>
      <c r="B613" s="649" t="s">
        <v>1243</v>
      </c>
      <c r="C613" s="652">
        <v>7.3899999999999997E-4</v>
      </c>
      <c r="D613" s="169" t="s">
        <v>701</v>
      </c>
      <c r="E613" s="170">
        <v>0</v>
      </c>
      <c r="F613" s="655" t="s">
        <v>702</v>
      </c>
      <c r="G613" s="658"/>
    </row>
    <row r="614" spans="1:7" ht="15" customHeight="1">
      <c r="A614" s="647"/>
      <c r="B614" s="650"/>
      <c r="C614" s="653"/>
      <c r="D614" s="179" t="s">
        <v>714</v>
      </c>
      <c r="E614" s="172">
        <v>7.0699999999999995E-4</v>
      </c>
      <c r="F614" s="656"/>
      <c r="G614" s="659"/>
    </row>
    <row r="615" spans="1:7" ht="15" customHeight="1">
      <c r="A615" s="648"/>
      <c r="B615" s="651"/>
      <c r="C615" s="654"/>
      <c r="D615" s="174" t="s">
        <v>715</v>
      </c>
      <c r="E615" s="175">
        <v>7.0500000000000001E-4</v>
      </c>
      <c r="F615" s="657"/>
      <c r="G615" s="660"/>
    </row>
    <row r="616" spans="1:7" ht="15" customHeight="1">
      <c r="A616" s="183" t="s">
        <v>1244</v>
      </c>
      <c r="B616" s="184" t="s">
        <v>1245</v>
      </c>
      <c r="C616" s="185">
        <v>4.28E-4</v>
      </c>
      <c r="D616" s="186"/>
      <c r="E616" s="180">
        <v>3.8900000000000002E-4</v>
      </c>
      <c r="F616" s="187" t="s">
        <v>702</v>
      </c>
      <c r="G616" s="188"/>
    </row>
    <row r="617" spans="1:7" ht="30" customHeight="1">
      <c r="A617" s="183" t="s">
        <v>1246</v>
      </c>
      <c r="B617" s="184" t="s">
        <v>1247</v>
      </c>
      <c r="C617" s="185">
        <v>5.0600000000000005E-4</v>
      </c>
      <c r="D617" s="186"/>
      <c r="E617" s="180">
        <v>5.6300000000000002E-4</v>
      </c>
      <c r="F617" s="187" t="s">
        <v>1248</v>
      </c>
      <c r="G617" s="188" t="s">
        <v>737</v>
      </c>
    </row>
    <row r="618" spans="1:7" ht="15" customHeight="1">
      <c r="A618" s="183" t="s">
        <v>1249</v>
      </c>
      <c r="B618" s="184" t="s">
        <v>1250</v>
      </c>
      <c r="C618" s="185">
        <v>4.1300000000000001E-4</v>
      </c>
      <c r="D618" s="186"/>
      <c r="E618" s="180">
        <v>3.59E-4</v>
      </c>
      <c r="F618" s="187" t="s">
        <v>702</v>
      </c>
      <c r="G618" s="188"/>
    </row>
    <row r="619" spans="1:7" ht="30" customHeight="1">
      <c r="A619" s="183" t="s">
        <v>1251</v>
      </c>
      <c r="B619" s="184" t="s">
        <v>1252</v>
      </c>
      <c r="C619" s="185">
        <v>4.6799999999999999E-4</v>
      </c>
      <c r="D619" s="186"/>
      <c r="E619" s="180">
        <v>4.7399999999999997E-4</v>
      </c>
      <c r="F619" s="187" t="s">
        <v>1253</v>
      </c>
      <c r="G619" s="188" t="s">
        <v>737</v>
      </c>
    </row>
    <row r="620" spans="1:7" ht="30" customHeight="1">
      <c r="A620" s="183" t="s">
        <v>1254</v>
      </c>
      <c r="B620" s="184" t="s">
        <v>1255</v>
      </c>
      <c r="C620" s="185">
        <v>5.4299999999999997E-4</v>
      </c>
      <c r="D620" s="186"/>
      <c r="E620" s="180">
        <v>5.5099999999999995E-4</v>
      </c>
      <c r="F620" s="187" t="s">
        <v>1256</v>
      </c>
      <c r="G620" s="188" t="s">
        <v>737</v>
      </c>
    </row>
    <row r="621" spans="1:7" ht="15" customHeight="1">
      <c r="A621" s="183" t="s">
        <v>1257</v>
      </c>
      <c r="B621" s="184" t="s">
        <v>1258</v>
      </c>
      <c r="C621" s="185">
        <v>3.6400000000000001E-4</v>
      </c>
      <c r="D621" s="186"/>
      <c r="E621" s="180">
        <v>3.0800000000000001E-4</v>
      </c>
      <c r="F621" s="187" t="s">
        <v>702</v>
      </c>
      <c r="G621" s="188"/>
    </row>
    <row r="622" spans="1:7" ht="15" customHeight="1">
      <c r="A622" s="183" t="s">
        <v>1259</v>
      </c>
      <c r="B622" s="184" t="s">
        <v>1260</v>
      </c>
      <c r="C622" s="185">
        <v>3.79E-4</v>
      </c>
      <c r="D622" s="186"/>
      <c r="E622" s="180">
        <v>3.2299999999999999E-4</v>
      </c>
      <c r="F622" s="187" t="s">
        <v>702</v>
      </c>
      <c r="G622" s="188"/>
    </row>
    <row r="623" spans="1:7" ht="15" customHeight="1">
      <c r="A623" s="183" t="s">
        <v>1261</v>
      </c>
      <c r="B623" s="184" t="s">
        <v>1262</v>
      </c>
      <c r="C623" s="185">
        <v>4.84E-4</v>
      </c>
      <c r="D623" s="186"/>
      <c r="E623" s="180">
        <v>4.28E-4</v>
      </c>
      <c r="F623" s="187" t="s">
        <v>702</v>
      </c>
      <c r="G623" s="188"/>
    </row>
    <row r="624" spans="1:7" ht="30" customHeight="1">
      <c r="A624" s="183" t="s">
        <v>1263</v>
      </c>
      <c r="B624" s="184" t="s">
        <v>1264</v>
      </c>
      <c r="C624" s="185">
        <v>4.8700000000000002E-4</v>
      </c>
      <c r="D624" s="186"/>
      <c r="E624" s="180">
        <v>5.0199999999999995E-4</v>
      </c>
      <c r="F624" s="187" t="s">
        <v>1265</v>
      </c>
      <c r="G624" s="188" t="s">
        <v>737</v>
      </c>
    </row>
    <row r="625" spans="1:7" ht="15" customHeight="1">
      <c r="A625" s="183" t="s">
        <v>1266</v>
      </c>
      <c r="B625" s="184" t="s">
        <v>1267</v>
      </c>
      <c r="C625" s="185">
        <v>4.84E-4</v>
      </c>
      <c r="D625" s="186"/>
      <c r="E625" s="180">
        <v>4.2900000000000002E-4</v>
      </c>
      <c r="F625" s="187" t="s">
        <v>702</v>
      </c>
      <c r="G625" s="188"/>
    </row>
    <row r="626" spans="1:7" ht="30" customHeight="1">
      <c r="A626" s="183" t="s">
        <v>1268</v>
      </c>
      <c r="B626" s="184" t="s">
        <v>1269</v>
      </c>
      <c r="C626" s="185">
        <v>4.8999999999999998E-4</v>
      </c>
      <c r="D626" s="186"/>
      <c r="E626" s="180">
        <v>5.2599999999999999E-4</v>
      </c>
      <c r="F626" s="187" t="s">
        <v>1270</v>
      </c>
      <c r="G626" s="188" t="s">
        <v>853</v>
      </c>
    </row>
    <row r="627" spans="1:7" ht="15" customHeight="1">
      <c r="A627" s="183" t="s">
        <v>1271</v>
      </c>
      <c r="B627" s="184" t="s">
        <v>1272</v>
      </c>
      <c r="C627" s="185">
        <v>5.0600000000000005E-4</v>
      </c>
      <c r="D627" s="186"/>
      <c r="E627" s="180">
        <v>5.0699999999999996E-4</v>
      </c>
      <c r="F627" s="187" t="s">
        <v>702</v>
      </c>
      <c r="G627" s="188"/>
    </row>
    <row r="628" spans="1:7" ht="15" customHeight="1">
      <c r="A628" s="183" t="s">
        <v>1273</v>
      </c>
      <c r="B628" s="184" t="s">
        <v>1274</v>
      </c>
      <c r="C628" s="185">
        <v>5.2700000000000002E-4</v>
      </c>
      <c r="D628" s="186"/>
      <c r="E628" s="180">
        <v>4.7100000000000001E-4</v>
      </c>
      <c r="F628" s="187" t="s">
        <v>702</v>
      </c>
      <c r="G628" s="188"/>
    </row>
    <row r="629" spans="1:7" ht="15" customHeight="1">
      <c r="A629" s="183" t="s">
        <v>1275</v>
      </c>
      <c r="B629" s="184" t="s">
        <v>1276</v>
      </c>
      <c r="C629" s="185">
        <v>4.84E-4</v>
      </c>
      <c r="D629" s="186"/>
      <c r="E629" s="180">
        <v>4.2900000000000002E-4</v>
      </c>
      <c r="F629" s="187" t="s">
        <v>702</v>
      </c>
      <c r="G629" s="188"/>
    </row>
    <row r="630" spans="1:7" ht="30" customHeight="1">
      <c r="A630" s="183" t="s">
        <v>1277</v>
      </c>
      <c r="B630" s="184" t="s">
        <v>1278</v>
      </c>
      <c r="C630" s="185">
        <v>4.9299999999999995E-4</v>
      </c>
      <c r="D630" s="186"/>
      <c r="E630" s="180">
        <v>4.73E-4</v>
      </c>
      <c r="F630" s="187" t="s">
        <v>1279</v>
      </c>
      <c r="G630" s="188" t="s">
        <v>853</v>
      </c>
    </row>
    <row r="631" spans="1:7" ht="15" customHeight="1">
      <c r="A631" s="183" t="s">
        <v>1280</v>
      </c>
      <c r="B631" s="184" t="s">
        <v>1281</v>
      </c>
      <c r="C631" s="185">
        <v>0</v>
      </c>
      <c r="D631" s="186"/>
      <c r="E631" s="180">
        <v>4.1199999999999999E-4</v>
      </c>
      <c r="F631" s="187" t="s">
        <v>702</v>
      </c>
      <c r="G631" s="188"/>
    </row>
    <row r="632" spans="1:7" ht="15" customHeight="1">
      <c r="A632" s="183" t="s">
        <v>1282</v>
      </c>
      <c r="B632" s="184" t="s">
        <v>1283</v>
      </c>
      <c r="C632" s="185" t="s">
        <v>708</v>
      </c>
      <c r="D632" s="186"/>
      <c r="E632" s="180">
        <v>0</v>
      </c>
      <c r="F632" s="187" t="s">
        <v>709</v>
      </c>
      <c r="G632" s="188"/>
    </row>
    <row r="633" spans="1:7" ht="15" customHeight="1">
      <c r="A633" s="183" t="s">
        <v>1284</v>
      </c>
      <c r="B633" s="184" t="s">
        <v>1285</v>
      </c>
      <c r="C633" s="185">
        <v>4.64E-4</v>
      </c>
      <c r="D633" s="186"/>
      <c r="E633" s="180">
        <v>4.08E-4</v>
      </c>
      <c r="F633" s="187" t="s">
        <v>702</v>
      </c>
      <c r="G633" s="220"/>
    </row>
    <row r="634" spans="1:7" ht="15" customHeight="1">
      <c r="A634" s="646" t="s">
        <v>1286</v>
      </c>
      <c r="B634" s="649" t="s">
        <v>1287</v>
      </c>
      <c r="C634" s="652">
        <v>4.3800000000000002E-4</v>
      </c>
      <c r="D634" s="169" t="s">
        <v>701</v>
      </c>
      <c r="E634" s="170">
        <v>0</v>
      </c>
      <c r="F634" s="655" t="s">
        <v>702</v>
      </c>
      <c r="G634" s="658"/>
    </row>
    <row r="635" spans="1:7" ht="15" customHeight="1">
      <c r="A635" s="647"/>
      <c r="B635" s="650"/>
      <c r="C635" s="653"/>
      <c r="D635" s="173" t="s">
        <v>718</v>
      </c>
      <c r="E635" s="172">
        <v>0</v>
      </c>
      <c r="F635" s="656"/>
      <c r="G635" s="659"/>
    </row>
    <row r="636" spans="1:7" ht="15" customHeight="1">
      <c r="A636" s="647"/>
      <c r="B636" s="650"/>
      <c r="C636" s="653"/>
      <c r="D636" s="173" t="s">
        <v>704</v>
      </c>
      <c r="E636" s="172">
        <v>4.7999999999999996E-4</v>
      </c>
      <c r="F636" s="656"/>
      <c r="G636" s="659"/>
    </row>
    <row r="637" spans="1:7" ht="15" customHeight="1">
      <c r="A637" s="648"/>
      <c r="B637" s="651"/>
      <c r="C637" s="654"/>
      <c r="D637" s="174" t="s">
        <v>715</v>
      </c>
      <c r="E637" s="175">
        <v>3.1399999999999999E-4</v>
      </c>
      <c r="F637" s="657"/>
      <c r="G637" s="660"/>
    </row>
    <row r="638" spans="1:7" ht="15" customHeight="1">
      <c r="A638" s="183" t="s">
        <v>1288</v>
      </c>
      <c r="B638" s="184" t="s">
        <v>1289</v>
      </c>
      <c r="C638" s="185">
        <v>4.4900000000000002E-4</v>
      </c>
      <c r="D638" s="186"/>
      <c r="E638" s="180">
        <v>4.1199999999999999E-4</v>
      </c>
      <c r="F638" s="187" t="s">
        <v>702</v>
      </c>
      <c r="G638" s="188"/>
    </row>
    <row r="639" spans="1:7" ht="15" customHeight="1">
      <c r="A639" s="183" t="s">
        <v>1290</v>
      </c>
      <c r="B639" s="184" t="s">
        <v>1291</v>
      </c>
      <c r="C639" s="185">
        <v>5.22E-4</v>
      </c>
      <c r="D639" s="186"/>
      <c r="E639" s="180">
        <v>5.5900000000000004E-4</v>
      </c>
      <c r="F639" s="187" t="s">
        <v>702</v>
      </c>
      <c r="G639" s="188"/>
    </row>
    <row r="640" spans="1:7" ht="15" customHeight="1">
      <c r="A640" s="183" t="s">
        <v>1292</v>
      </c>
      <c r="B640" s="184" t="s">
        <v>1293</v>
      </c>
      <c r="C640" s="185">
        <v>3.68E-4</v>
      </c>
      <c r="D640" s="186"/>
      <c r="E640" s="180">
        <v>3.77E-4</v>
      </c>
      <c r="F640" s="187" t="s">
        <v>702</v>
      </c>
      <c r="G640" s="188"/>
    </row>
    <row r="641" spans="1:7" ht="15" customHeight="1">
      <c r="A641" s="646" t="s">
        <v>1294</v>
      </c>
      <c r="B641" s="649" t="s">
        <v>1295</v>
      </c>
      <c r="C641" s="652">
        <v>2.13E-4</v>
      </c>
      <c r="D641" s="169" t="s">
        <v>701</v>
      </c>
      <c r="E641" s="170">
        <v>0</v>
      </c>
      <c r="F641" s="655" t="s">
        <v>702</v>
      </c>
      <c r="G641" s="658"/>
    </row>
    <row r="642" spans="1:7" ht="15" customHeight="1">
      <c r="A642" s="647"/>
      <c r="B642" s="650"/>
      <c r="C642" s="653"/>
      <c r="D642" s="173" t="s">
        <v>714</v>
      </c>
      <c r="E642" s="172">
        <v>0</v>
      </c>
      <c r="F642" s="656"/>
      <c r="G642" s="659"/>
    </row>
    <row r="643" spans="1:7" ht="15" customHeight="1">
      <c r="A643" s="648"/>
      <c r="B643" s="651"/>
      <c r="C643" s="654"/>
      <c r="D643" s="174" t="s">
        <v>715</v>
      </c>
      <c r="E643" s="175">
        <v>0</v>
      </c>
      <c r="F643" s="657"/>
      <c r="G643" s="660"/>
    </row>
    <row r="644" spans="1:7" ht="15" customHeight="1">
      <c r="A644" s="646" t="s">
        <v>1296</v>
      </c>
      <c r="B644" s="649" t="s">
        <v>1297</v>
      </c>
      <c r="C644" s="652">
        <v>5.0199999999999995E-4</v>
      </c>
      <c r="D644" s="169" t="s">
        <v>701</v>
      </c>
      <c r="E644" s="170">
        <v>0</v>
      </c>
      <c r="F644" s="655" t="s">
        <v>1298</v>
      </c>
      <c r="G644" s="658" t="s">
        <v>737</v>
      </c>
    </row>
    <row r="645" spans="1:7" ht="15" customHeight="1">
      <c r="A645" s="647"/>
      <c r="B645" s="650"/>
      <c r="C645" s="653"/>
      <c r="D645" s="173" t="s">
        <v>718</v>
      </c>
      <c r="E645" s="172">
        <v>0</v>
      </c>
      <c r="F645" s="656"/>
      <c r="G645" s="659"/>
    </row>
    <row r="646" spans="1:7" ht="15" customHeight="1">
      <c r="A646" s="647"/>
      <c r="B646" s="650"/>
      <c r="C646" s="653"/>
      <c r="D646" s="173" t="s">
        <v>727</v>
      </c>
      <c r="E646" s="172">
        <v>0</v>
      </c>
      <c r="F646" s="656"/>
      <c r="G646" s="659"/>
    </row>
    <row r="647" spans="1:7" ht="15" customHeight="1">
      <c r="A647" s="647"/>
      <c r="B647" s="650"/>
      <c r="C647" s="653"/>
      <c r="D647" s="196" t="s">
        <v>791</v>
      </c>
      <c r="E647" s="172">
        <v>4.8799999999999999E-4</v>
      </c>
      <c r="F647" s="656"/>
      <c r="G647" s="659"/>
    </row>
    <row r="648" spans="1:7" ht="15" customHeight="1">
      <c r="A648" s="648"/>
      <c r="B648" s="651"/>
      <c r="C648" s="654"/>
      <c r="D648" s="174" t="s">
        <v>715</v>
      </c>
      <c r="E648" s="175">
        <v>4.7899999999999999E-4</v>
      </c>
      <c r="F648" s="657"/>
      <c r="G648" s="660"/>
    </row>
    <row r="649" spans="1:7" ht="30" customHeight="1">
      <c r="A649" s="183" t="s">
        <v>1299</v>
      </c>
      <c r="B649" s="184" t="s">
        <v>1300</v>
      </c>
      <c r="C649" s="185">
        <v>4.9700000000000005E-4</v>
      </c>
      <c r="D649" s="186"/>
      <c r="E649" s="180">
        <v>4.6599999999999994E-4</v>
      </c>
      <c r="F649" s="187" t="s">
        <v>1301</v>
      </c>
      <c r="G649" s="188" t="s">
        <v>737</v>
      </c>
    </row>
    <row r="650" spans="1:7" ht="15" customHeight="1">
      <c r="A650" s="183" t="s">
        <v>1302</v>
      </c>
      <c r="B650" s="184" t="s">
        <v>1303</v>
      </c>
      <c r="C650" s="185">
        <v>5.0299999999999997E-4</v>
      </c>
      <c r="D650" s="186"/>
      <c r="E650" s="180">
        <v>4.4700000000000002E-4</v>
      </c>
      <c r="F650" s="187" t="s">
        <v>702</v>
      </c>
      <c r="G650" s="188"/>
    </row>
    <row r="651" spans="1:7" ht="15" customHeight="1">
      <c r="A651" s="183" t="s">
        <v>1304</v>
      </c>
      <c r="B651" s="184" t="s">
        <v>1305</v>
      </c>
      <c r="C651" s="185">
        <v>4.9100000000000001E-4</v>
      </c>
      <c r="D651" s="186"/>
      <c r="E651" s="180">
        <v>5.1000000000000004E-4</v>
      </c>
      <c r="F651" s="187" t="s">
        <v>702</v>
      </c>
      <c r="G651" s="188"/>
    </row>
    <row r="652" spans="1:7" ht="15" customHeight="1">
      <c r="A652" s="183" t="s">
        <v>1306</v>
      </c>
      <c r="B652" s="184" t="s">
        <v>1307</v>
      </c>
      <c r="C652" s="185">
        <v>5.5699999999999999E-4</v>
      </c>
      <c r="D652" s="186"/>
      <c r="E652" s="180">
        <v>5.9299999999999999E-4</v>
      </c>
      <c r="F652" s="187" t="s">
        <v>702</v>
      </c>
      <c r="G652" s="188"/>
    </row>
    <row r="653" spans="1:7" ht="15" customHeight="1">
      <c r="A653" s="183" t="s">
        <v>1308</v>
      </c>
      <c r="B653" s="184" t="s">
        <v>1309</v>
      </c>
      <c r="C653" s="185">
        <v>3.6400000000000001E-4</v>
      </c>
      <c r="D653" s="186"/>
      <c r="E653" s="180">
        <v>3.0800000000000001E-4</v>
      </c>
      <c r="F653" s="187" t="s">
        <v>702</v>
      </c>
      <c r="G653" s="188"/>
    </row>
    <row r="654" spans="1:7" ht="15" customHeight="1">
      <c r="A654" s="183" t="s">
        <v>1310</v>
      </c>
      <c r="B654" s="184" t="s">
        <v>1311</v>
      </c>
      <c r="C654" s="185">
        <v>4.8099999999999998E-4</v>
      </c>
      <c r="D654" s="186"/>
      <c r="E654" s="180">
        <v>5.9199999999999997E-4</v>
      </c>
      <c r="F654" s="187" t="s">
        <v>702</v>
      </c>
      <c r="G654" s="188"/>
    </row>
    <row r="655" spans="1:7" ht="30" customHeight="1">
      <c r="A655" s="183" t="s">
        <v>1312</v>
      </c>
      <c r="B655" s="184" t="s">
        <v>1313</v>
      </c>
      <c r="C655" s="185">
        <v>5.1699999999999999E-4</v>
      </c>
      <c r="D655" s="186"/>
      <c r="E655" s="180">
        <v>4.95E-4</v>
      </c>
      <c r="F655" s="187" t="s">
        <v>1314</v>
      </c>
      <c r="G655" s="188" t="s">
        <v>737</v>
      </c>
    </row>
    <row r="656" spans="1:7" ht="15" customHeight="1">
      <c r="A656" s="183" t="s">
        <v>1315</v>
      </c>
      <c r="B656" s="184" t="s">
        <v>1316</v>
      </c>
      <c r="C656" s="185">
        <v>4.5399999999999998E-4</v>
      </c>
      <c r="D656" s="186"/>
      <c r="E656" s="180">
        <v>3.9800000000000002E-4</v>
      </c>
      <c r="F656" s="187" t="s">
        <v>702</v>
      </c>
      <c r="G656" s="188"/>
    </row>
    <row r="657" spans="1:7" ht="15" customHeight="1">
      <c r="A657" s="646" t="s">
        <v>1317</v>
      </c>
      <c r="B657" s="649" t="s">
        <v>1318</v>
      </c>
      <c r="C657" s="652">
        <v>3.7399999999999998E-4</v>
      </c>
      <c r="D657" s="169" t="s">
        <v>701</v>
      </c>
      <c r="E657" s="170">
        <v>0</v>
      </c>
      <c r="F657" s="655" t="s">
        <v>702</v>
      </c>
      <c r="G657" s="658"/>
    </row>
    <row r="658" spans="1:7" ht="15" customHeight="1">
      <c r="A658" s="647"/>
      <c r="B658" s="650"/>
      <c r="C658" s="653"/>
      <c r="D658" s="173" t="s">
        <v>714</v>
      </c>
      <c r="E658" s="172">
        <v>3.19E-4</v>
      </c>
      <c r="F658" s="656"/>
      <c r="G658" s="659"/>
    </row>
    <row r="659" spans="1:7" ht="15" customHeight="1">
      <c r="A659" s="648"/>
      <c r="B659" s="651"/>
      <c r="C659" s="654"/>
      <c r="D659" s="174" t="s">
        <v>715</v>
      </c>
      <c r="E659" s="175">
        <v>3.4000000000000002E-4</v>
      </c>
      <c r="F659" s="657"/>
      <c r="G659" s="660"/>
    </row>
    <row r="660" spans="1:7" ht="15" customHeight="1">
      <c r="A660" s="646" t="s">
        <v>1319</v>
      </c>
      <c r="B660" s="649" t="s">
        <v>1320</v>
      </c>
      <c r="C660" s="652">
        <v>4.8500000000000003E-4</v>
      </c>
      <c r="D660" s="169" t="s">
        <v>701</v>
      </c>
      <c r="E660" s="170">
        <v>0</v>
      </c>
      <c r="F660" s="655" t="s">
        <v>1321</v>
      </c>
      <c r="G660" s="658" t="s">
        <v>737</v>
      </c>
    </row>
    <row r="661" spans="1:7" ht="15" customHeight="1">
      <c r="A661" s="647"/>
      <c r="B661" s="650"/>
      <c r="C661" s="653"/>
      <c r="D661" s="173" t="s">
        <v>714</v>
      </c>
      <c r="E661" s="172">
        <v>4.84E-4</v>
      </c>
      <c r="F661" s="656"/>
      <c r="G661" s="659"/>
    </row>
    <row r="662" spans="1:7" ht="15" customHeight="1">
      <c r="A662" s="648"/>
      <c r="B662" s="651"/>
      <c r="C662" s="654"/>
      <c r="D662" s="174" t="s">
        <v>715</v>
      </c>
      <c r="E662" s="175">
        <v>5.04E-4</v>
      </c>
      <c r="F662" s="657"/>
      <c r="G662" s="660"/>
    </row>
    <row r="663" spans="1:7" ht="15" customHeight="1">
      <c r="A663" s="183" t="s">
        <v>1322</v>
      </c>
      <c r="B663" s="184" t="s">
        <v>1323</v>
      </c>
      <c r="C663" s="185">
        <v>4.8999999999999998E-4</v>
      </c>
      <c r="D663" s="186"/>
      <c r="E663" s="180">
        <v>4.3399999999999998E-4</v>
      </c>
      <c r="F663" s="187" t="s">
        <v>702</v>
      </c>
      <c r="G663" s="188"/>
    </row>
    <row r="664" spans="1:7" ht="15" customHeight="1">
      <c r="A664" s="646" t="s">
        <v>1324</v>
      </c>
      <c r="B664" s="649" t="s">
        <v>1325</v>
      </c>
      <c r="C664" s="652" t="s">
        <v>708</v>
      </c>
      <c r="D664" s="169" t="s">
        <v>701</v>
      </c>
      <c r="E664" s="170">
        <v>0</v>
      </c>
      <c r="F664" s="655" t="s">
        <v>709</v>
      </c>
      <c r="G664" s="658"/>
    </row>
    <row r="665" spans="1:7" ht="15" customHeight="1">
      <c r="A665" s="647"/>
      <c r="B665" s="650"/>
      <c r="C665" s="653"/>
      <c r="D665" s="179" t="s">
        <v>714</v>
      </c>
      <c r="E665" s="172">
        <v>3.2499999999999999E-4</v>
      </c>
      <c r="F665" s="656"/>
      <c r="G665" s="659"/>
    </row>
    <row r="666" spans="1:7" ht="15" customHeight="1">
      <c r="A666" s="648"/>
      <c r="B666" s="651"/>
      <c r="C666" s="654"/>
      <c r="D666" s="174" t="s">
        <v>715</v>
      </c>
      <c r="E666" s="175">
        <v>7.4899999999999999E-4</v>
      </c>
      <c r="F666" s="657"/>
      <c r="G666" s="660"/>
    </row>
    <row r="667" spans="1:7" ht="15" customHeight="1">
      <c r="A667" s="183" t="s">
        <v>1326</v>
      </c>
      <c r="B667" s="184" t="s">
        <v>1327</v>
      </c>
      <c r="C667" s="185">
        <v>3.6400000000000001E-4</v>
      </c>
      <c r="D667" s="186"/>
      <c r="E667" s="180">
        <v>3.0800000000000001E-4</v>
      </c>
      <c r="F667" s="187" t="s">
        <v>702</v>
      </c>
      <c r="G667" s="188"/>
    </row>
    <row r="668" spans="1:7" ht="15" customHeight="1">
      <c r="A668" s="183" t="s">
        <v>1328</v>
      </c>
      <c r="B668" s="184" t="s">
        <v>1329</v>
      </c>
      <c r="C668" s="185">
        <v>4.9299999999999995E-4</v>
      </c>
      <c r="D668" s="186"/>
      <c r="E668" s="180">
        <v>4.37E-4</v>
      </c>
      <c r="F668" s="187" t="s">
        <v>702</v>
      </c>
      <c r="G668" s="188"/>
    </row>
    <row r="669" spans="1:7" ht="15" customHeight="1">
      <c r="A669" s="183" t="s">
        <v>1330</v>
      </c>
      <c r="B669" s="184" t="s">
        <v>1331</v>
      </c>
      <c r="C669" s="185">
        <v>3.8299999999999999E-4</v>
      </c>
      <c r="D669" s="186"/>
      <c r="E669" s="180">
        <v>3.2699999999999998E-4</v>
      </c>
      <c r="F669" s="187" t="s">
        <v>702</v>
      </c>
      <c r="G669" s="188"/>
    </row>
    <row r="670" spans="1:7" ht="15" customHeight="1">
      <c r="A670" s="183" t="s">
        <v>1332</v>
      </c>
      <c r="B670" s="184" t="s">
        <v>1333</v>
      </c>
      <c r="C670" s="185">
        <v>5.5099999999999995E-4</v>
      </c>
      <c r="D670" s="186"/>
      <c r="E670" s="180">
        <v>5.3399999999999997E-4</v>
      </c>
      <c r="F670" s="187" t="s">
        <v>702</v>
      </c>
      <c r="G670" s="188"/>
    </row>
    <row r="671" spans="1:7" ht="15" customHeight="1">
      <c r="A671" s="183" t="s">
        <v>1334</v>
      </c>
      <c r="B671" s="184" t="s">
        <v>1335</v>
      </c>
      <c r="C671" s="185">
        <v>4.3100000000000001E-4</v>
      </c>
      <c r="D671" s="186"/>
      <c r="E671" s="180">
        <v>4.7899999999999999E-4</v>
      </c>
      <c r="F671" s="187" t="s">
        <v>702</v>
      </c>
      <c r="G671" s="188"/>
    </row>
    <row r="672" spans="1:7" ht="15" customHeight="1">
      <c r="A672" s="183" t="s">
        <v>1336</v>
      </c>
      <c r="B672" s="184" t="s">
        <v>1337</v>
      </c>
      <c r="C672" s="185">
        <v>3.6400000000000001E-4</v>
      </c>
      <c r="D672" s="186"/>
      <c r="E672" s="180">
        <v>3.0800000000000001E-4</v>
      </c>
      <c r="F672" s="187" t="s">
        <v>702</v>
      </c>
      <c r="G672" s="188"/>
    </row>
    <row r="673" spans="1:7" ht="15" customHeight="1">
      <c r="A673" s="183" t="s">
        <v>1338</v>
      </c>
      <c r="B673" s="184" t="s">
        <v>1339</v>
      </c>
      <c r="C673" s="185">
        <v>3.6400000000000001E-4</v>
      </c>
      <c r="D673" s="186"/>
      <c r="E673" s="180">
        <v>3.0800000000000001E-4</v>
      </c>
      <c r="F673" s="187" t="s">
        <v>702</v>
      </c>
      <c r="G673" s="188"/>
    </row>
    <row r="674" spans="1:7" ht="15" customHeight="1">
      <c r="A674" s="183" t="s">
        <v>1340</v>
      </c>
      <c r="B674" s="184" t="s">
        <v>1341</v>
      </c>
      <c r="C674" s="185">
        <v>4.7100000000000001E-4</v>
      </c>
      <c r="D674" s="186"/>
      <c r="E674" s="180">
        <v>4.5600000000000003E-4</v>
      </c>
      <c r="F674" s="187" t="s">
        <v>702</v>
      </c>
      <c r="G674" s="188"/>
    </row>
    <row r="675" spans="1:7" ht="15" customHeight="1">
      <c r="A675" s="183" t="s">
        <v>1342</v>
      </c>
      <c r="B675" s="184" t="s">
        <v>1343</v>
      </c>
      <c r="C675" s="185">
        <v>2.3499999999999999E-4</v>
      </c>
      <c r="D675" s="186"/>
      <c r="E675" s="180">
        <v>4.4700000000000002E-4</v>
      </c>
      <c r="F675" s="187" t="s">
        <v>702</v>
      </c>
      <c r="G675" s="188"/>
    </row>
    <row r="676" spans="1:7" ht="30" customHeight="1">
      <c r="A676" s="183" t="s">
        <v>1344</v>
      </c>
      <c r="B676" s="184" t="s">
        <v>1345</v>
      </c>
      <c r="C676" s="185">
        <v>5.1199999999999998E-4</v>
      </c>
      <c r="D676" s="186"/>
      <c r="E676" s="180">
        <v>5.5800000000000001E-4</v>
      </c>
      <c r="F676" s="187" t="s">
        <v>794</v>
      </c>
      <c r="G676" s="188" t="s">
        <v>737</v>
      </c>
    </row>
    <row r="677" spans="1:7" ht="15" customHeight="1">
      <c r="A677" s="183" t="s">
        <v>1346</v>
      </c>
      <c r="B677" s="184" t="s">
        <v>1347</v>
      </c>
      <c r="C677" s="185">
        <v>2.8299999999999999E-4</v>
      </c>
      <c r="D677" s="186"/>
      <c r="E677" s="180">
        <v>4.55E-4</v>
      </c>
      <c r="F677" s="187" t="s">
        <v>702</v>
      </c>
      <c r="G677" s="188"/>
    </row>
    <row r="678" spans="1:7" ht="15" customHeight="1">
      <c r="A678" s="183" t="s">
        <v>1348</v>
      </c>
      <c r="B678" s="184" t="s">
        <v>1349</v>
      </c>
      <c r="C678" s="185">
        <v>3.2499999999999999E-4</v>
      </c>
      <c r="D678" s="186"/>
      <c r="E678" s="180">
        <v>5.7600000000000001E-4</v>
      </c>
      <c r="F678" s="187" t="s">
        <v>702</v>
      </c>
      <c r="G678" s="188"/>
    </row>
    <row r="679" spans="1:7" ht="15" customHeight="1">
      <c r="A679" s="183" t="s">
        <v>1350</v>
      </c>
      <c r="B679" s="184" t="s">
        <v>1351</v>
      </c>
      <c r="C679" s="185">
        <v>4.7399999999999997E-4</v>
      </c>
      <c r="D679" s="186"/>
      <c r="E679" s="180">
        <v>5.2500000000000008E-4</v>
      </c>
      <c r="F679" s="187" t="s">
        <v>702</v>
      </c>
      <c r="G679" s="188"/>
    </row>
    <row r="680" spans="1:7" ht="15" customHeight="1">
      <c r="A680" s="183" t="s">
        <v>1352</v>
      </c>
      <c r="B680" s="184" t="s">
        <v>1353</v>
      </c>
      <c r="C680" s="178">
        <v>1.65E-4</v>
      </c>
      <c r="D680" s="186"/>
      <c r="E680" s="180">
        <v>4.6799999999999999E-4</v>
      </c>
      <c r="F680" s="187" t="s">
        <v>702</v>
      </c>
      <c r="G680" s="188"/>
    </row>
    <row r="681" spans="1:7" ht="15" customHeight="1">
      <c r="A681" s="646" t="s">
        <v>1354</v>
      </c>
      <c r="B681" s="649" t="s">
        <v>1355</v>
      </c>
      <c r="C681" s="688">
        <v>4.7699999999999999E-4</v>
      </c>
      <c r="D681" s="169" t="s">
        <v>701</v>
      </c>
      <c r="E681" s="170">
        <v>0</v>
      </c>
      <c r="F681" s="655" t="s">
        <v>702</v>
      </c>
      <c r="G681" s="658"/>
    </row>
    <row r="682" spans="1:7" ht="15" customHeight="1">
      <c r="A682" s="647"/>
      <c r="B682" s="650"/>
      <c r="C682" s="689"/>
      <c r="D682" s="173" t="s">
        <v>718</v>
      </c>
      <c r="E682" s="172">
        <v>0</v>
      </c>
      <c r="F682" s="656"/>
      <c r="G682" s="659"/>
    </row>
    <row r="683" spans="1:7" ht="15" customHeight="1">
      <c r="A683" s="647"/>
      <c r="B683" s="650"/>
      <c r="C683" s="689"/>
      <c r="D683" s="173" t="s">
        <v>727</v>
      </c>
      <c r="E683" s="172">
        <v>0</v>
      </c>
      <c r="F683" s="656"/>
      <c r="G683" s="659"/>
    </row>
    <row r="684" spans="1:7" ht="15" customHeight="1">
      <c r="A684" s="647"/>
      <c r="B684" s="650"/>
      <c r="C684" s="689"/>
      <c r="D684" s="173" t="s">
        <v>791</v>
      </c>
      <c r="E684" s="172">
        <v>4.8499999999999997E-4</v>
      </c>
      <c r="F684" s="656"/>
      <c r="G684" s="659"/>
    </row>
    <row r="685" spans="1:7" ht="15" customHeight="1">
      <c r="A685" s="648"/>
      <c r="B685" s="651"/>
      <c r="C685" s="690"/>
      <c r="D685" s="174" t="s">
        <v>715</v>
      </c>
      <c r="E685" s="175">
        <v>4.8999999999999998E-4</v>
      </c>
      <c r="F685" s="657"/>
      <c r="G685" s="660"/>
    </row>
    <row r="686" spans="1:7" ht="15" customHeight="1">
      <c r="A686" s="183" t="s">
        <v>1356</v>
      </c>
      <c r="B686" s="184" t="s">
        <v>1357</v>
      </c>
      <c r="C686" s="221">
        <v>3.4699999999999998E-4</v>
      </c>
      <c r="D686" s="222"/>
      <c r="E686" s="223">
        <v>4.3300000000000001E-4</v>
      </c>
      <c r="F686" s="187" t="s">
        <v>702</v>
      </c>
      <c r="G686" s="188"/>
    </row>
    <row r="687" spans="1:7" ht="30" customHeight="1">
      <c r="A687" s="183" t="s">
        <v>1358</v>
      </c>
      <c r="B687" s="184" t="s">
        <v>1359</v>
      </c>
      <c r="C687" s="185">
        <v>5.0000000000000001E-4</v>
      </c>
      <c r="D687" s="195"/>
      <c r="E687" s="180">
        <v>5.4199999999999995E-4</v>
      </c>
      <c r="F687" s="187" t="s">
        <v>1360</v>
      </c>
      <c r="G687" s="188" t="s">
        <v>737</v>
      </c>
    </row>
    <row r="688" spans="1:7" ht="15" customHeight="1">
      <c r="A688" s="183" t="s">
        <v>1361</v>
      </c>
      <c r="B688" s="184" t="s">
        <v>1362</v>
      </c>
      <c r="C688" s="185">
        <v>2.5000000000000001E-4</v>
      </c>
      <c r="D688" s="186"/>
      <c r="E688" s="180">
        <v>3.01E-4</v>
      </c>
      <c r="F688" s="187" t="s">
        <v>702</v>
      </c>
      <c r="G688" s="188"/>
    </row>
    <row r="689" spans="1:7" ht="15" customHeight="1">
      <c r="A689" s="183" t="s">
        <v>1363</v>
      </c>
      <c r="B689" s="184" t="s">
        <v>1364</v>
      </c>
      <c r="C689" s="185">
        <v>4.9799999999999996E-4</v>
      </c>
      <c r="D689" s="186"/>
      <c r="E689" s="180">
        <v>4.8299999999999998E-4</v>
      </c>
      <c r="F689" s="187" t="s">
        <v>702</v>
      </c>
      <c r="G689" s="188"/>
    </row>
    <row r="690" spans="1:7" ht="15" customHeight="1">
      <c r="A690" s="183" t="s">
        <v>1365</v>
      </c>
      <c r="B690" s="184" t="s">
        <v>1366</v>
      </c>
      <c r="C690" s="185">
        <v>5.1199999999999998E-4</v>
      </c>
      <c r="D690" s="186"/>
      <c r="E690" s="180">
        <v>4.5600000000000003E-4</v>
      </c>
      <c r="F690" s="187" t="s">
        <v>702</v>
      </c>
      <c r="G690" s="188"/>
    </row>
    <row r="691" spans="1:7" ht="15" customHeight="1">
      <c r="A691" s="183" t="s">
        <v>1367</v>
      </c>
      <c r="B691" s="184" t="s">
        <v>1368</v>
      </c>
      <c r="C691" s="185">
        <v>4.6999999999999999E-4</v>
      </c>
      <c r="D691" s="186"/>
      <c r="E691" s="180">
        <v>4.1100000000000002E-4</v>
      </c>
      <c r="F691" s="187" t="s">
        <v>709</v>
      </c>
      <c r="G691" s="188"/>
    </row>
    <row r="692" spans="1:7" ht="30" customHeight="1">
      <c r="A692" s="183" t="s">
        <v>1369</v>
      </c>
      <c r="B692" s="184" t="s">
        <v>1370</v>
      </c>
      <c r="C692" s="185">
        <v>2.4899999999999998E-4</v>
      </c>
      <c r="D692" s="186"/>
      <c r="E692" s="180">
        <v>3.2200000000000002E-4</v>
      </c>
      <c r="F692" s="187" t="s">
        <v>1371</v>
      </c>
      <c r="G692" s="188" t="s">
        <v>737</v>
      </c>
    </row>
    <row r="693" spans="1:7" ht="15" customHeight="1">
      <c r="A693" s="183" t="s">
        <v>1372</v>
      </c>
      <c r="B693" s="184" t="s">
        <v>1373</v>
      </c>
      <c r="C693" s="185">
        <v>5.0799999999999999E-4</v>
      </c>
      <c r="D693" s="186"/>
      <c r="E693" s="180">
        <v>4.2400000000000001E-4</v>
      </c>
      <c r="F693" s="187" t="s">
        <v>702</v>
      </c>
      <c r="G693" s="188"/>
    </row>
    <row r="694" spans="1:7" ht="15" customHeight="1">
      <c r="A694" s="646" t="s">
        <v>1374</v>
      </c>
      <c r="B694" s="649" t="s">
        <v>1375</v>
      </c>
      <c r="C694" s="652">
        <v>3.7300000000000001E-4</v>
      </c>
      <c r="D694" s="169" t="s">
        <v>701</v>
      </c>
      <c r="E694" s="170">
        <v>0</v>
      </c>
      <c r="F694" s="655" t="s">
        <v>702</v>
      </c>
      <c r="G694" s="658"/>
    </row>
    <row r="695" spans="1:7" ht="15" customHeight="1">
      <c r="A695" s="647"/>
      <c r="B695" s="650"/>
      <c r="C695" s="653"/>
      <c r="D695" s="173" t="s">
        <v>714</v>
      </c>
      <c r="E695" s="172">
        <v>3.19E-4</v>
      </c>
      <c r="F695" s="656"/>
      <c r="G695" s="659"/>
    </row>
    <row r="696" spans="1:7" ht="15" customHeight="1">
      <c r="A696" s="648"/>
      <c r="B696" s="651"/>
      <c r="C696" s="654"/>
      <c r="D696" s="174" t="s">
        <v>715</v>
      </c>
      <c r="E696" s="175">
        <v>3.39E-4</v>
      </c>
      <c r="F696" s="657"/>
      <c r="G696" s="660"/>
    </row>
    <row r="697" spans="1:7" ht="15" customHeight="1">
      <c r="A697" s="646" t="s">
        <v>1376</v>
      </c>
      <c r="B697" s="649" t="s">
        <v>1377</v>
      </c>
      <c r="C697" s="652">
        <v>4.9899999999999999E-4</v>
      </c>
      <c r="D697" s="169" t="s">
        <v>701</v>
      </c>
      <c r="E697" s="170">
        <v>0</v>
      </c>
      <c r="F697" s="655" t="s">
        <v>1378</v>
      </c>
      <c r="G697" s="658" t="s">
        <v>737</v>
      </c>
    </row>
    <row r="698" spans="1:7" ht="15" customHeight="1">
      <c r="A698" s="647"/>
      <c r="B698" s="650"/>
      <c r="C698" s="653"/>
      <c r="D698" s="173" t="s">
        <v>718</v>
      </c>
      <c r="E698" s="172">
        <v>0</v>
      </c>
      <c r="F698" s="656"/>
      <c r="G698" s="659"/>
    </row>
    <row r="699" spans="1:7" ht="15" customHeight="1">
      <c r="A699" s="647"/>
      <c r="B699" s="650"/>
      <c r="C699" s="653"/>
      <c r="D699" s="173" t="s">
        <v>727</v>
      </c>
      <c r="E699" s="172">
        <v>0</v>
      </c>
      <c r="F699" s="656"/>
      <c r="G699" s="659"/>
    </row>
    <row r="700" spans="1:7" ht="15" customHeight="1">
      <c r="A700" s="647"/>
      <c r="B700" s="650"/>
      <c r="C700" s="653"/>
      <c r="D700" s="173" t="s">
        <v>728</v>
      </c>
      <c r="E700" s="172">
        <v>0</v>
      </c>
      <c r="F700" s="656"/>
      <c r="G700" s="659"/>
    </row>
    <row r="701" spans="1:7" ht="15" customHeight="1">
      <c r="A701" s="647"/>
      <c r="B701" s="650"/>
      <c r="C701" s="653"/>
      <c r="D701" s="196" t="s">
        <v>876</v>
      </c>
      <c r="E701" s="172">
        <v>5.31E-4</v>
      </c>
      <c r="F701" s="656"/>
      <c r="G701" s="659"/>
    </row>
    <row r="702" spans="1:7" ht="15" customHeight="1">
      <c r="A702" s="648"/>
      <c r="B702" s="651"/>
      <c r="C702" s="654"/>
      <c r="D702" s="174" t="s">
        <v>715</v>
      </c>
      <c r="E702" s="175">
        <v>5.3499999999999999E-4</v>
      </c>
      <c r="F702" s="657"/>
      <c r="G702" s="660"/>
    </row>
    <row r="703" spans="1:7" ht="30" customHeight="1">
      <c r="A703" s="183" t="s">
        <v>1379</v>
      </c>
      <c r="B703" s="184" t="s">
        <v>1380</v>
      </c>
      <c r="C703" s="185">
        <v>4.8000000000000001E-4</v>
      </c>
      <c r="D703" s="186"/>
      <c r="E703" s="180">
        <v>4.86E-4</v>
      </c>
      <c r="F703" s="187" t="s">
        <v>1381</v>
      </c>
      <c r="G703" s="188" t="s">
        <v>853</v>
      </c>
    </row>
    <row r="704" spans="1:7" ht="15" customHeight="1">
      <c r="A704" s="646" t="s">
        <v>1382</v>
      </c>
      <c r="B704" s="649" t="s">
        <v>1383</v>
      </c>
      <c r="C704" s="652">
        <v>4.7600000000000002E-4</v>
      </c>
      <c r="D704" s="169" t="s">
        <v>701</v>
      </c>
      <c r="E704" s="170">
        <v>0</v>
      </c>
      <c r="F704" s="655" t="s">
        <v>702</v>
      </c>
      <c r="G704" s="658"/>
    </row>
    <row r="705" spans="1:7" ht="15" customHeight="1">
      <c r="A705" s="647"/>
      <c r="B705" s="650"/>
      <c r="C705" s="653"/>
      <c r="D705" s="179" t="s">
        <v>714</v>
      </c>
      <c r="E705" s="172">
        <v>2.92E-4</v>
      </c>
      <c r="F705" s="656"/>
      <c r="G705" s="659"/>
    </row>
    <row r="706" spans="1:7" ht="15" customHeight="1">
      <c r="A706" s="648"/>
      <c r="B706" s="651"/>
      <c r="C706" s="654"/>
      <c r="D706" s="174" t="s">
        <v>715</v>
      </c>
      <c r="E706" s="175">
        <v>4.7800000000000002E-4</v>
      </c>
      <c r="F706" s="657"/>
      <c r="G706" s="660"/>
    </row>
    <row r="707" spans="1:7" ht="15" customHeight="1">
      <c r="A707" s="183" t="s">
        <v>1384</v>
      </c>
      <c r="B707" s="184" t="s">
        <v>1385</v>
      </c>
      <c r="C707" s="185">
        <v>4.55E-4</v>
      </c>
      <c r="D707" s="186"/>
      <c r="E707" s="180">
        <v>3.9899999999999999E-4</v>
      </c>
      <c r="F707" s="187" t="s">
        <v>702</v>
      </c>
      <c r="G707" s="188"/>
    </row>
    <row r="708" spans="1:7" ht="30" customHeight="1">
      <c r="A708" s="183" t="s">
        <v>1386</v>
      </c>
      <c r="B708" s="184" t="s">
        <v>1387</v>
      </c>
      <c r="C708" s="185">
        <v>5.0600000000000005E-4</v>
      </c>
      <c r="D708" s="186"/>
      <c r="E708" s="180">
        <v>4.7399999999999997E-4</v>
      </c>
      <c r="F708" s="187" t="s">
        <v>1388</v>
      </c>
      <c r="G708" s="188" t="s">
        <v>737</v>
      </c>
    </row>
    <row r="709" spans="1:7" ht="15" customHeight="1">
      <c r="A709" s="646" t="s">
        <v>1389</v>
      </c>
      <c r="B709" s="649" t="s">
        <v>1390</v>
      </c>
      <c r="C709" s="652">
        <v>3.9599999999999998E-4</v>
      </c>
      <c r="D709" s="169" t="s">
        <v>701</v>
      </c>
      <c r="E709" s="170">
        <v>0</v>
      </c>
      <c r="F709" s="655" t="s">
        <v>1391</v>
      </c>
      <c r="G709" s="658" t="s">
        <v>737</v>
      </c>
    </row>
    <row r="710" spans="1:7" ht="15" customHeight="1">
      <c r="A710" s="647"/>
      <c r="B710" s="650"/>
      <c r="C710" s="653"/>
      <c r="D710" s="173" t="s">
        <v>718</v>
      </c>
      <c r="E710" s="172">
        <v>0</v>
      </c>
      <c r="F710" s="656"/>
      <c r="G710" s="659"/>
    </row>
    <row r="711" spans="1:7" ht="15" customHeight="1">
      <c r="A711" s="647"/>
      <c r="B711" s="650"/>
      <c r="C711" s="653"/>
      <c r="D711" s="173" t="s">
        <v>727</v>
      </c>
      <c r="E711" s="172">
        <v>0</v>
      </c>
      <c r="F711" s="656"/>
      <c r="G711" s="659"/>
    </row>
    <row r="712" spans="1:7" ht="15" customHeight="1">
      <c r="A712" s="647"/>
      <c r="B712" s="650"/>
      <c r="C712" s="653"/>
      <c r="D712" s="173" t="s">
        <v>728</v>
      </c>
      <c r="E712" s="172">
        <v>0</v>
      </c>
      <c r="F712" s="656"/>
      <c r="G712" s="659"/>
    </row>
    <row r="713" spans="1:7" ht="15" customHeight="1">
      <c r="A713" s="648"/>
      <c r="B713" s="651"/>
      <c r="C713" s="654"/>
      <c r="D713" s="174" t="s">
        <v>715</v>
      </c>
      <c r="E713" s="175">
        <v>2.3499999999999999E-4</v>
      </c>
      <c r="F713" s="657"/>
      <c r="G713" s="660"/>
    </row>
    <row r="714" spans="1:7" ht="15" customHeight="1">
      <c r="A714" s="183" t="s">
        <v>1392</v>
      </c>
      <c r="B714" s="184" t="s">
        <v>1393</v>
      </c>
      <c r="C714" s="185">
        <v>5.5000000000000003E-4</v>
      </c>
      <c r="D714" s="186"/>
      <c r="E714" s="180">
        <v>5.2400000000000005E-4</v>
      </c>
      <c r="F714" s="187" t="s">
        <v>702</v>
      </c>
      <c r="G714" s="188"/>
    </row>
    <row r="715" spans="1:7" ht="15" customHeight="1">
      <c r="A715" s="183" t="s">
        <v>1394</v>
      </c>
      <c r="B715" s="184" t="s">
        <v>1395</v>
      </c>
      <c r="C715" s="185">
        <v>3.6400000000000001E-4</v>
      </c>
      <c r="D715" s="186"/>
      <c r="E715" s="180">
        <v>3.0800000000000001E-4</v>
      </c>
      <c r="F715" s="187" t="s">
        <v>702</v>
      </c>
      <c r="G715" s="188"/>
    </row>
    <row r="716" spans="1:7" ht="15" customHeight="1">
      <c r="A716" s="183" t="s">
        <v>1396</v>
      </c>
      <c r="B716" s="184" t="s">
        <v>1397</v>
      </c>
      <c r="C716" s="185">
        <v>4.57E-4</v>
      </c>
      <c r="D716" s="186"/>
      <c r="E716" s="180">
        <v>4.0099999999999999E-4</v>
      </c>
      <c r="F716" s="187" t="s">
        <v>702</v>
      </c>
      <c r="G716" s="188"/>
    </row>
    <row r="717" spans="1:7" ht="15" customHeight="1">
      <c r="A717" s="183" t="s">
        <v>1398</v>
      </c>
      <c r="B717" s="184" t="s">
        <v>1399</v>
      </c>
      <c r="C717" s="185">
        <v>4.2999999999999999E-4</v>
      </c>
      <c r="D717" s="186"/>
      <c r="E717" s="180">
        <v>5.0000000000000001E-4</v>
      </c>
      <c r="F717" s="187" t="s">
        <v>702</v>
      </c>
      <c r="G717" s="188"/>
    </row>
    <row r="718" spans="1:7" ht="15" customHeight="1">
      <c r="A718" s="183" t="s">
        <v>1400</v>
      </c>
      <c r="B718" s="184" t="s">
        <v>1401</v>
      </c>
      <c r="C718" s="185">
        <v>4.1399999999999998E-4</v>
      </c>
      <c r="D718" s="186"/>
      <c r="E718" s="180">
        <v>6.29E-4</v>
      </c>
      <c r="F718" s="187" t="s">
        <v>702</v>
      </c>
      <c r="G718" s="188"/>
    </row>
    <row r="719" spans="1:7" ht="15" customHeight="1">
      <c r="A719" s="646" t="s">
        <v>1402</v>
      </c>
      <c r="B719" s="649" t="s">
        <v>1403</v>
      </c>
      <c r="C719" s="652" t="s">
        <v>708</v>
      </c>
      <c r="D719" s="169" t="s">
        <v>701</v>
      </c>
      <c r="E719" s="170">
        <v>0</v>
      </c>
      <c r="F719" s="655" t="s">
        <v>709</v>
      </c>
      <c r="G719" s="658"/>
    </row>
    <row r="720" spans="1:7" ht="15" customHeight="1">
      <c r="A720" s="647"/>
      <c r="B720" s="650"/>
      <c r="C720" s="653"/>
      <c r="D720" s="173" t="s">
        <v>714</v>
      </c>
      <c r="E720" s="172">
        <v>4.4200000000000001E-4</v>
      </c>
      <c r="F720" s="656"/>
      <c r="G720" s="659"/>
    </row>
    <row r="721" spans="1:7" ht="15" customHeight="1">
      <c r="A721" s="648"/>
      <c r="B721" s="651"/>
      <c r="C721" s="654"/>
      <c r="D721" s="174" t="s">
        <v>715</v>
      </c>
      <c r="E721" s="175">
        <v>3.3E-4</v>
      </c>
      <c r="F721" s="657"/>
      <c r="G721" s="660"/>
    </row>
    <row r="722" spans="1:7" ht="15" customHeight="1">
      <c r="A722" s="183" t="s">
        <v>1404</v>
      </c>
      <c r="B722" s="184" t="s">
        <v>1405</v>
      </c>
      <c r="C722" s="185">
        <v>4.6000000000000001E-4</v>
      </c>
      <c r="D722" s="186"/>
      <c r="E722" s="180">
        <v>4.0400000000000001E-4</v>
      </c>
      <c r="F722" s="187" t="s">
        <v>702</v>
      </c>
      <c r="G722" s="188"/>
    </row>
    <row r="723" spans="1:7" ht="15" customHeight="1">
      <c r="A723" s="646" t="s">
        <v>1406</v>
      </c>
      <c r="B723" s="649" t="s">
        <v>1407</v>
      </c>
      <c r="C723" s="652">
        <v>2.9500000000000001E-4</v>
      </c>
      <c r="D723" s="169" t="s">
        <v>701</v>
      </c>
      <c r="E723" s="170">
        <v>0</v>
      </c>
      <c r="F723" s="655" t="s">
        <v>1408</v>
      </c>
      <c r="G723" s="658" t="s">
        <v>737</v>
      </c>
    </row>
    <row r="724" spans="1:7" ht="15" customHeight="1">
      <c r="A724" s="647"/>
      <c r="B724" s="650"/>
      <c r="C724" s="653"/>
      <c r="D724" s="179" t="s">
        <v>714</v>
      </c>
      <c r="E724" s="172">
        <v>4.0100000000000004E-4</v>
      </c>
      <c r="F724" s="656"/>
      <c r="G724" s="659"/>
    </row>
    <row r="725" spans="1:7" ht="15" customHeight="1">
      <c r="A725" s="648"/>
      <c r="B725" s="651"/>
      <c r="C725" s="654"/>
      <c r="D725" s="174" t="s">
        <v>715</v>
      </c>
      <c r="E725" s="175">
        <v>5.5400000000000002E-4</v>
      </c>
      <c r="F725" s="657"/>
      <c r="G725" s="660"/>
    </row>
    <row r="726" spans="1:7" ht="30" customHeight="1">
      <c r="A726" s="183" t="s">
        <v>1409</v>
      </c>
      <c r="B726" s="184" t="s">
        <v>1410</v>
      </c>
      <c r="C726" s="185">
        <v>1.65E-4</v>
      </c>
      <c r="D726" s="186"/>
      <c r="E726" s="180">
        <v>1.0900000000000002E-4</v>
      </c>
      <c r="F726" s="187" t="s">
        <v>1411</v>
      </c>
      <c r="G726" s="188" t="s">
        <v>737</v>
      </c>
    </row>
    <row r="727" spans="1:7" ht="15" customHeight="1">
      <c r="A727" s="183" t="s">
        <v>1412</v>
      </c>
      <c r="B727" s="184" t="s">
        <v>1413</v>
      </c>
      <c r="C727" s="185">
        <v>4.9799999999999996E-4</v>
      </c>
      <c r="D727" s="186"/>
      <c r="E727" s="180">
        <v>5.44E-4</v>
      </c>
      <c r="F727" s="187" t="s">
        <v>702</v>
      </c>
      <c r="G727" s="188"/>
    </row>
    <row r="728" spans="1:7" ht="15" customHeight="1">
      <c r="A728" s="646" t="s">
        <v>1414</v>
      </c>
      <c r="B728" s="649" t="s">
        <v>1415</v>
      </c>
      <c r="C728" s="652">
        <v>4.8500000000000003E-4</v>
      </c>
      <c r="D728" s="169" t="s">
        <v>701</v>
      </c>
      <c r="E728" s="170">
        <v>0</v>
      </c>
      <c r="F728" s="655">
        <v>86.46</v>
      </c>
      <c r="G728" s="658" t="s">
        <v>737</v>
      </c>
    </row>
    <row r="729" spans="1:7" ht="15" customHeight="1">
      <c r="A729" s="647"/>
      <c r="B729" s="650"/>
      <c r="C729" s="653"/>
      <c r="D729" s="173" t="s">
        <v>718</v>
      </c>
      <c r="E729" s="172">
        <v>0</v>
      </c>
      <c r="F729" s="656"/>
      <c r="G729" s="659"/>
    </row>
    <row r="730" spans="1:7" ht="15" customHeight="1">
      <c r="A730" s="647"/>
      <c r="B730" s="650"/>
      <c r="C730" s="653"/>
      <c r="D730" s="173" t="s">
        <v>704</v>
      </c>
      <c r="E730" s="172">
        <v>4.26E-4</v>
      </c>
      <c r="F730" s="656"/>
      <c r="G730" s="659"/>
    </row>
    <row r="731" spans="1:7" ht="15" customHeight="1">
      <c r="A731" s="648"/>
      <c r="B731" s="651"/>
      <c r="C731" s="654"/>
      <c r="D731" s="174" t="s">
        <v>715</v>
      </c>
      <c r="E731" s="175">
        <v>5.4500000000000002E-4</v>
      </c>
      <c r="F731" s="657"/>
      <c r="G731" s="660"/>
    </row>
    <row r="732" spans="1:7" ht="15" customHeight="1">
      <c r="A732" s="183" t="s">
        <v>1416</v>
      </c>
      <c r="B732" s="184" t="s">
        <v>1417</v>
      </c>
      <c r="C732" s="185">
        <v>3.86E-4</v>
      </c>
      <c r="D732" s="186"/>
      <c r="E732" s="180">
        <v>3.86E-4</v>
      </c>
      <c r="F732" s="187" t="s">
        <v>702</v>
      </c>
      <c r="G732" s="188"/>
    </row>
    <row r="733" spans="1:7" ht="15" customHeight="1">
      <c r="A733" s="183" t="s">
        <v>1418</v>
      </c>
      <c r="B733" s="184" t="s">
        <v>1419</v>
      </c>
      <c r="C733" s="185">
        <v>4.9399999999999997E-4</v>
      </c>
      <c r="D733" s="186"/>
      <c r="E733" s="180">
        <v>5.2899999999999996E-4</v>
      </c>
      <c r="F733" s="187" t="s">
        <v>702</v>
      </c>
      <c r="G733" s="188"/>
    </row>
    <row r="734" spans="1:7" ht="30" customHeight="1">
      <c r="A734" s="183" t="s">
        <v>1420</v>
      </c>
      <c r="B734" s="184" t="s">
        <v>1421</v>
      </c>
      <c r="C734" s="185">
        <v>4.8999999999999998E-4</v>
      </c>
      <c r="D734" s="186"/>
      <c r="E734" s="180">
        <v>5.3200000000000003E-4</v>
      </c>
      <c r="F734" s="187" t="s">
        <v>1422</v>
      </c>
      <c r="G734" s="188" t="s">
        <v>853</v>
      </c>
    </row>
    <row r="735" spans="1:7" ht="30" customHeight="1">
      <c r="A735" s="183" t="s">
        <v>1423</v>
      </c>
      <c r="B735" s="184" t="s">
        <v>1424</v>
      </c>
      <c r="C735" s="185">
        <v>4.95E-4</v>
      </c>
      <c r="D735" s="186"/>
      <c r="E735" s="180">
        <v>5.1999999999999995E-4</v>
      </c>
      <c r="F735" s="187" t="s">
        <v>1425</v>
      </c>
      <c r="G735" s="188" t="s">
        <v>737</v>
      </c>
    </row>
    <row r="736" spans="1:7" ht="15" customHeight="1">
      <c r="A736" s="183" t="s">
        <v>1426</v>
      </c>
      <c r="B736" s="184" t="s">
        <v>1427</v>
      </c>
      <c r="C736" s="185">
        <v>3.8299999999999999E-4</v>
      </c>
      <c r="D736" s="186"/>
      <c r="E736" s="180">
        <v>3.2699999999999998E-4</v>
      </c>
      <c r="F736" s="187" t="s">
        <v>702</v>
      </c>
      <c r="G736" s="188"/>
    </row>
    <row r="737" spans="1:7" ht="15" customHeight="1">
      <c r="A737" s="183" t="s">
        <v>1428</v>
      </c>
      <c r="B737" s="184" t="s">
        <v>1429</v>
      </c>
      <c r="C737" s="185">
        <v>5.0699999999999996E-4</v>
      </c>
      <c r="D737" s="186"/>
      <c r="E737" s="180">
        <v>4.5100000000000001E-4</v>
      </c>
      <c r="F737" s="187" t="s">
        <v>702</v>
      </c>
      <c r="G737" s="188"/>
    </row>
    <row r="738" spans="1:7" ht="15" customHeight="1">
      <c r="A738" s="183" t="s">
        <v>1430</v>
      </c>
      <c r="B738" s="184" t="s">
        <v>1431</v>
      </c>
      <c r="C738" s="185">
        <v>6.2600000000000004E-4</v>
      </c>
      <c r="D738" s="186"/>
      <c r="E738" s="180">
        <v>6.2500000000000001E-4</v>
      </c>
      <c r="F738" s="187" t="s">
        <v>702</v>
      </c>
      <c r="G738" s="188"/>
    </row>
    <row r="739" spans="1:7" ht="15" customHeight="1">
      <c r="A739" s="183" t="s">
        <v>1432</v>
      </c>
      <c r="B739" s="184" t="s">
        <v>1433</v>
      </c>
      <c r="C739" s="185">
        <v>5.1099999999999995E-4</v>
      </c>
      <c r="D739" s="186"/>
      <c r="E739" s="180">
        <v>5.6200000000000011E-4</v>
      </c>
      <c r="F739" s="187" t="s">
        <v>702</v>
      </c>
      <c r="G739" s="188"/>
    </row>
    <row r="740" spans="1:7" ht="30" customHeight="1">
      <c r="A740" s="183" t="s">
        <v>1434</v>
      </c>
      <c r="B740" s="184" t="s">
        <v>1435</v>
      </c>
      <c r="C740" s="185">
        <v>9.5000000000000005E-5</v>
      </c>
      <c r="D740" s="186"/>
      <c r="E740" s="180">
        <v>7.2999999999999999E-5</v>
      </c>
      <c r="F740" s="187" t="s">
        <v>1436</v>
      </c>
      <c r="G740" s="188" t="s">
        <v>737</v>
      </c>
    </row>
    <row r="741" spans="1:7" ht="15" customHeight="1">
      <c r="A741" s="183" t="s">
        <v>1437</v>
      </c>
      <c r="B741" s="184" t="s">
        <v>1438</v>
      </c>
      <c r="C741" s="185">
        <v>5.1699999999999999E-4</v>
      </c>
      <c r="D741" s="186"/>
      <c r="E741" s="180">
        <v>5.7200000000000003E-4</v>
      </c>
      <c r="F741" s="187" t="s">
        <v>702</v>
      </c>
      <c r="G741" s="188"/>
    </row>
    <row r="742" spans="1:7" ht="15" customHeight="1">
      <c r="A742" s="183" t="s">
        <v>1439</v>
      </c>
      <c r="B742" s="184" t="s">
        <v>1440</v>
      </c>
      <c r="C742" s="185">
        <v>4.6099999999999998E-4</v>
      </c>
      <c r="D742" s="186"/>
      <c r="E742" s="180">
        <v>5.0299999999999997E-4</v>
      </c>
      <c r="F742" s="187" t="s">
        <v>702</v>
      </c>
      <c r="G742" s="188"/>
    </row>
    <row r="743" spans="1:7" ht="15" customHeight="1">
      <c r="A743" s="183" t="s">
        <v>1441</v>
      </c>
      <c r="B743" s="184" t="s">
        <v>1442</v>
      </c>
      <c r="C743" s="185">
        <v>5.1400000000000003E-4</v>
      </c>
      <c r="D743" s="186"/>
      <c r="E743" s="180">
        <v>4.5800000000000002E-4</v>
      </c>
      <c r="F743" s="187" t="s">
        <v>709</v>
      </c>
      <c r="G743" s="188"/>
    </row>
    <row r="744" spans="1:7" ht="15" customHeight="1">
      <c r="A744" s="183" t="s">
        <v>1443</v>
      </c>
      <c r="B744" s="184" t="s">
        <v>1444</v>
      </c>
      <c r="C744" s="185">
        <v>3.7199999999999999E-4</v>
      </c>
      <c r="D744" s="186"/>
      <c r="E744" s="180">
        <v>3.1599999999999998E-4</v>
      </c>
      <c r="F744" s="187" t="s">
        <v>702</v>
      </c>
      <c r="G744" s="188"/>
    </row>
    <row r="745" spans="1:7" ht="30" customHeight="1">
      <c r="A745" s="183" t="s">
        <v>1445</v>
      </c>
      <c r="B745" s="184" t="s">
        <v>1446</v>
      </c>
      <c r="C745" s="185">
        <v>4.86E-4</v>
      </c>
      <c r="D745" s="186"/>
      <c r="E745" s="180">
        <v>4.57E-4</v>
      </c>
      <c r="F745" s="187" t="s">
        <v>1447</v>
      </c>
      <c r="G745" s="188" t="s">
        <v>737</v>
      </c>
    </row>
    <row r="746" spans="1:7" ht="30" customHeight="1">
      <c r="A746" s="183" t="s">
        <v>1448</v>
      </c>
      <c r="B746" s="184" t="s">
        <v>1449</v>
      </c>
      <c r="C746" s="185">
        <v>9.9400000000000009E-4</v>
      </c>
      <c r="D746" s="186"/>
      <c r="E746" s="180">
        <v>9.3800000000000003E-4</v>
      </c>
      <c r="F746" s="187" t="s">
        <v>1450</v>
      </c>
      <c r="G746" s="188" t="s">
        <v>737</v>
      </c>
    </row>
    <row r="747" spans="1:7" ht="15" customHeight="1">
      <c r="A747" s="183" t="s">
        <v>1451</v>
      </c>
      <c r="B747" s="184" t="s">
        <v>1452</v>
      </c>
      <c r="C747" s="185">
        <v>4.8099999999999998E-4</v>
      </c>
      <c r="D747" s="186"/>
      <c r="E747" s="180">
        <v>4.2499999999999998E-4</v>
      </c>
      <c r="F747" s="187" t="s">
        <v>702</v>
      </c>
      <c r="G747" s="188"/>
    </row>
    <row r="748" spans="1:7" ht="15" customHeight="1">
      <c r="A748" s="183" t="s">
        <v>1453</v>
      </c>
      <c r="B748" s="184" t="s">
        <v>1454</v>
      </c>
      <c r="C748" s="185">
        <v>5.44E-4</v>
      </c>
      <c r="D748" s="186"/>
      <c r="E748" s="180">
        <v>5.8799999999999998E-4</v>
      </c>
      <c r="F748" s="187" t="s">
        <v>702</v>
      </c>
      <c r="G748" s="188"/>
    </row>
    <row r="749" spans="1:7" ht="15" customHeight="1">
      <c r="A749" s="183" t="s">
        <v>1455</v>
      </c>
      <c r="B749" s="184" t="s">
        <v>1456</v>
      </c>
      <c r="C749" s="185">
        <v>4.84E-4</v>
      </c>
      <c r="D749" s="186"/>
      <c r="E749" s="180">
        <v>4.28E-4</v>
      </c>
      <c r="F749" s="187" t="s">
        <v>702</v>
      </c>
      <c r="G749" s="188"/>
    </row>
    <row r="750" spans="1:7" ht="15" customHeight="1">
      <c r="A750" s="646" t="s">
        <v>1457</v>
      </c>
      <c r="B750" s="649" t="s">
        <v>1458</v>
      </c>
      <c r="C750" s="652">
        <v>5.3899999999999998E-4</v>
      </c>
      <c r="D750" s="169" t="s">
        <v>701</v>
      </c>
      <c r="E750" s="170">
        <v>0</v>
      </c>
      <c r="F750" s="655" t="s">
        <v>702</v>
      </c>
      <c r="G750" s="658"/>
    </row>
    <row r="751" spans="1:7" ht="15" customHeight="1">
      <c r="A751" s="647"/>
      <c r="B751" s="650"/>
      <c r="C751" s="653"/>
      <c r="D751" s="179" t="s">
        <v>714</v>
      </c>
      <c r="E751" s="172">
        <v>4.8299999999999998E-4</v>
      </c>
      <c r="F751" s="656"/>
      <c r="G751" s="659"/>
    </row>
    <row r="752" spans="1:7" ht="15" customHeight="1">
      <c r="A752" s="648"/>
      <c r="B752" s="651"/>
      <c r="C752" s="654"/>
      <c r="D752" s="174" t="s">
        <v>715</v>
      </c>
      <c r="E752" s="175">
        <v>4.0400000000000001E-4</v>
      </c>
      <c r="F752" s="657"/>
      <c r="G752" s="660"/>
    </row>
    <row r="753" spans="1:7" ht="30" customHeight="1">
      <c r="A753" s="183" t="s">
        <v>1459</v>
      </c>
      <c r="B753" s="184" t="s">
        <v>1460</v>
      </c>
      <c r="C753" s="185">
        <v>5.0699999999999996E-4</v>
      </c>
      <c r="D753" s="186"/>
      <c r="E753" s="180">
        <v>5.3399999999999997E-4</v>
      </c>
      <c r="F753" s="187" t="s">
        <v>1461</v>
      </c>
      <c r="G753" s="188" t="s">
        <v>737</v>
      </c>
    </row>
    <row r="754" spans="1:7" ht="15" customHeight="1">
      <c r="A754" s="183" t="s">
        <v>1462</v>
      </c>
      <c r="B754" s="184" t="s">
        <v>1463</v>
      </c>
      <c r="C754" s="185">
        <v>3.88E-4</v>
      </c>
      <c r="D754" s="186"/>
      <c r="E754" s="180">
        <v>5.2599999999999999E-4</v>
      </c>
      <c r="F754" s="187" t="s">
        <v>702</v>
      </c>
      <c r="G754" s="188"/>
    </row>
    <row r="755" spans="1:7" ht="15" customHeight="1">
      <c r="A755" s="646" t="s">
        <v>1464</v>
      </c>
      <c r="B755" s="649" t="s">
        <v>1465</v>
      </c>
      <c r="C755" s="652">
        <v>1.74E-4</v>
      </c>
      <c r="D755" s="169" t="s">
        <v>701</v>
      </c>
      <c r="E755" s="170">
        <v>0</v>
      </c>
      <c r="F755" s="655" t="s">
        <v>702</v>
      </c>
      <c r="G755" s="658"/>
    </row>
    <row r="756" spans="1:7" ht="15" customHeight="1">
      <c r="A756" s="647"/>
      <c r="B756" s="650"/>
      <c r="C756" s="653"/>
      <c r="D756" s="173" t="s">
        <v>718</v>
      </c>
      <c r="E756" s="172">
        <v>3.19E-4</v>
      </c>
      <c r="F756" s="656"/>
      <c r="G756" s="659"/>
    </row>
    <row r="757" spans="1:7" ht="15" customHeight="1">
      <c r="A757" s="647"/>
      <c r="B757" s="650"/>
      <c r="C757" s="653"/>
      <c r="D757" s="173" t="s">
        <v>704</v>
      </c>
      <c r="E757" s="172">
        <v>3.5499999999999996E-4</v>
      </c>
      <c r="F757" s="656"/>
      <c r="G757" s="659"/>
    </row>
    <row r="758" spans="1:7" ht="15" customHeight="1">
      <c r="A758" s="648"/>
      <c r="B758" s="651"/>
      <c r="C758" s="654"/>
      <c r="D758" s="174" t="s">
        <v>715</v>
      </c>
      <c r="E758" s="175">
        <v>4.0299999999999998E-4</v>
      </c>
      <c r="F758" s="657"/>
      <c r="G758" s="660"/>
    </row>
    <row r="759" spans="1:7" ht="15" customHeight="1">
      <c r="A759" s="183" t="s">
        <v>1466</v>
      </c>
      <c r="B759" s="184" t="s">
        <v>1467</v>
      </c>
      <c r="C759" s="185">
        <v>3.2600000000000001E-4</v>
      </c>
      <c r="D759" s="186"/>
      <c r="E759" s="180">
        <v>4.2400000000000001E-4</v>
      </c>
      <c r="F759" s="187" t="s">
        <v>702</v>
      </c>
      <c r="G759" s="188"/>
    </row>
    <row r="760" spans="1:7" ht="15" customHeight="1">
      <c r="A760" s="183" t="s">
        <v>1468</v>
      </c>
      <c r="B760" s="184" t="s">
        <v>1469</v>
      </c>
      <c r="C760" s="185">
        <v>4.28E-4</v>
      </c>
      <c r="D760" s="186"/>
      <c r="E760" s="180">
        <v>4.1199999999999999E-4</v>
      </c>
      <c r="F760" s="187" t="s">
        <v>702</v>
      </c>
      <c r="G760" s="188"/>
    </row>
    <row r="761" spans="1:7" ht="15" customHeight="1">
      <c r="A761" s="183" t="s">
        <v>1470</v>
      </c>
      <c r="B761" s="184" t="s">
        <v>1471</v>
      </c>
      <c r="C761" s="185" t="s">
        <v>708</v>
      </c>
      <c r="D761" s="186"/>
      <c r="E761" s="180" t="s">
        <v>708</v>
      </c>
      <c r="F761" s="187" t="s">
        <v>709</v>
      </c>
      <c r="G761" s="188"/>
    </row>
    <row r="762" spans="1:7" ht="15" customHeight="1">
      <c r="A762" s="183" t="s">
        <v>1472</v>
      </c>
      <c r="B762" s="184" t="s">
        <v>1473</v>
      </c>
      <c r="C762" s="185">
        <v>5.1199999999999998E-4</v>
      </c>
      <c r="D762" s="186"/>
      <c r="E762" s="180">
        <v>5.6300000000000002E-4</v>
      </c>
      <c r="F762" s="187" t="s">
        <v>702</v>
      </c>
      <c r="G762" s="188"/>
    </row>
    <row r="763" spans="1:7" ht="15" customHeight="1">
      <c r="A763" s="183" t="s">
        <v>1474</v>
      </c>
      <c r="B763" s="184" t="s">
        <v>1475</v>
      </c>
      <c r="C763" s="185">
        <v>5.0299999999999997E-4</v>
      </c>
      <c r="D763" s="186"/>
      <c r="E763" s="180">
        <v>5.5400000000000002E-4</v>
      </c>
      <c r="F763" s="187" t="s">
        <v>702</v>
      </c>
      <c r="G763" s="188"/>
    </row>
    <row r="764" spans="1:7" ht="15" customHeight="1">
      <c r="A764" s="646" t="s">
        <v>1476</v>
      </c>
      <c r="B764" s="649" t="s">
        <v>1477</v>
      </c>
      <c r="C764" s="652">
        <v>4.0400000000000001E-4</v>
      </c>
      <c r="D764" s="169" t="s">
        <v>701</v>
      </c>
      <c r="E764" s="170">
        <v>0</v>
      </c>
      <c r="F764" s="655" t="s">
        <v>702</v>
      </c>
      <c r="G764" s="658"/>
    </row>
    <row r="765" spans="1:7" ht="15" customHeight="1">
      <c r="A765" s="647"/>
      <c r="B765" s="650"/>
      <c r="C765" s="653"/>
      <c r="D765" s="179" t="s">
        <v>714</v>
      </c>
      <c r="E765" s="172">
        <v>4.2999999999999999E-4</v>
      </c>
      <c r="F765" s="656"/>
      <c r="G765" s="659"/>
    </row>
    <row r="766" spans="1:7" ht="15" customHeight="1">
      <c r="A766" s="648"/>
      <c r="B766" s="651"/>
      <c r="C766" s="654"/>
      <c r="D766" s="174" t="s">
        <v>715</v>
      </c>
      <c r="E766" s="175">
        <v>5.3300000000000005E-4</v>
      </c>
      <c r="F766" s="657"/>
      <c r="G766" s="660"/>
    </row>
    <row r="767" spans="1:7" ht="15" customHeight="1">
      <c r="A767" s="183" t="s">
        <v>1478</v>
      </c>
      <c r="B767" s="184" t="s">
        <v>1479</v>
      </c>
      <c r="C767" s="185">
        <v>4.0099999999999999E-4</v>
      </c>
      <c r="D767" s="186"/>
      <c r="E767" s="180">
        <v>3.4400000000000001E-4</v>
      </c>
      <c r="F767" s="187" t="s">
        <v>702</v>
      </c>
      <c r="G767" s="188"/>
    </row>
    <row r="768" spans="1:7" ht="15" customHeight="1">
      <c r="A768" s="183" t="s">
        <v>1480</v>
      </c>
      <c r="B768" s="184" t="s">
        <v>1481</v>
      </c>
      <c r="C768" s="185">
        <v>1.05E-4</v>
      </c>
      <c r="D768" s="186"/>
      <c r="E768" s="180">
        <v>3.9399999999999998E-4</v>
      </c>
      <c r="F768" s="187" t="s">
        <v>702</v>
      </c>
      <c r="G768" s="188"/>
    </row>
    <row r="769" spans="1:7" ht="15" customHeight="1">
      <c r="A769" s="183" t="s">
        <v>1482</v>
      </c>
      <c r="B769" s="184" t="s">
        <v>1483</v>
      </c>
      <c r="C769" s="185">
        <v>4.1899999999999999E-4</v>
      </c>
      <c r="D769" s="186"/>
      <c r="E769" s="180">
        <v>3.6299999999999999E-4</v>
      </c>
      <c r="F769" s="187" t="s">
        <v>702</v>
      </c>
      <c r="G769" s="188"/>
    </row>
    <row r="770" spans="1:7" ht="15" customHeight="1">
      <c r="A770" s="183" t="s">
        <v>1484</v>
      </c>
      <c r="B770" s="184" t="s">
        <v>1485</v>
      </c>
      <c r="C770" s="185">
        <v>1.54E-4</v>
      </c>
      <c r="D770" s="186"/>
      <c r="E770" s="180">
        <v>9.800000000000001E-5</v>
      </c>
      <c r="F770" s="187" t="s">
        <v>702</v>
      </c>
      <c r="G770" s="188"/>
    </row>
    <row r="771" spans="1:7" ht="15" customHeight="1">
      <c r="A771" s="183" t="s">
        <v>1486</v>
      </c>
      <c r="B771" s="184" t="s">
        <v>1487</v>
      </c>
      <c r="C771" s="185">
        <v>3.6400000000000001E-4</v>
      </c>
      <c r="D771" s="186"/>
      <c r="E771" s="180">
        <v>3.0800000000000001E-4</v>
      </c>
      <c r="F771" s="187" t="s">
        <v>702</v>
      </c>
      <c r="G771" s="188"/>
    </row>
    <row r="772" spans="1:7" ht="15" customHeight="1">
      <c r="A772" s="183" t="s">
        <v>1488</v>
      </c>
      <c r="B772" s="184" t="s">
        <v>1489</v>
      </c>
      <c r="C772" s="185">
        <v>3.6400000000000001E-4</v>
      </c>
      <c r="D772" s="186"/>
      <c r="E772" s="180">
        <v>3.0800000000000001E-4</v>
      </c>
      <c r="F772" s="187" t="s">
        <v>702</v>
      </c>
      <c r="G772" s="188"/>
    </row>
    <row r="773" spans="1:7" ht="15" customHeight="1">
      <c r="A773" s="646" t="s">
        <v>1490</v>
      </c>
      <c r="B773" s="649" t="s">
        <v>1491</v>
      </c>
      <c r="C773" s="652">
        <v>4.9200000000000003E-4</v>
      </c>
      <c r="D773" s="169" t="s">
        <v>701</v>
      </c>
      <c r="E773" s="170">
        <v>0</v>
      </c>
      <c r="F773" s="655" t="s">
        <v>702</v>
      </c>
      <c r="G773" s="658"/>
    </row>
    <row r="774" spans="1:7" ht="15" customHeight="1">
      <c r="A774" s="647"/>
      <c r="B774" s="650"/>
      <c r="C774" s="653"/>
      <c r="D774" s="179" t="s">
        <v>714</v>
      </c>
      <c r="E774" s="172">
        <v>4.3100000000000001E-4</v>
      </c>
      <c r="F774" s="656"/>
      <c r="G774" s="659"/>
    </row>
    <row r="775" spans="1:7" ht="15" customHeight="1">
      <c r="A775" s="648"/>
      <c r="B775" s="651"/>
      <c r="C775" s="654"/>
      <c r="D775" s="174" t="s">
        <v>715</v>
      </c>
      <c r="E775" s="175">
        <v>4.95E-4</v>
      </c>
      <c r="F775" s="657"/>
      <c r="G775" s="660"/>
    </row>
    <row r="776" spans="1:7" ht="15" customHeight="1">
      <c r="A776" s="183" t="s">
        <v>1492</v>
      </c>
      <c r="B776" s="184" t="s">
        <v>1493</v>
      </c>
      <c r="C776" s="185">
        <v>5.0799999999999999E-4</v>
      </c>
      <c r="D776" s="186"/>
      <c r="E776" s="180">
        <v>4.5199999999999998E-4</v>
      </c>
      <c r="F776" s="187" t="s">
        <v>702</v>
      </c>
      <c r="G776" s="188"/>
    </row>
    <row r="777" spans="1:7" ht="15" customHeight="1">
      <c r="A777" s="183" t="s">
        <v>1494</v>
      </c>
      <c r="B777" s="184" t="s">
        <v>1495</v>
      </c>
      <c r="C777" s="185">
        <v>5.2999999999999998E-4</v>
      </c>
      <c r="D777" s="186"/>
      <c r="E777" s="180">
        <v>4.7399999999999997E-4</v>
      </c>
      <c r="F777" s="187" t="s">
        <v>702</v>
      </c>
      <c r="G777" s="188"/>
    </row>
    <row r="778" spans="1:7" ht="15" customHeight="1">
      <c r="A778" s="183" t="s">
        <v>1496</v>
      </c>
      <c r="B778" s="184" t="s">
        <v>1497</v>
      </c>
      <c r="C778" s="185">
        <v>4.8899999999999996E-4</v>
      </c>
      <c r="D778" s="186"/>
      <c r="E778" s="180">
        <v>5.1199999999999998E-4</v>
      </c>
      <c r="F778" s="187" t="s">
        <v>702</v>
      </c>
      <c r="G778" s="188"/>
    </row>
    <row r="779" spans="1:7" ht="30" customHeight="1">
      <c r="A779" s="183" t="s">
        <v>1498</v>
      </c>
      <c r="B779" s="184" t="s">
        <v>1499</v>
      </c>
      <c r="C779" s="185">
        <v>5.22E-4</v>
      </c>
      <c r="D779" s="186"/>
      <c r="E779" s="180">
        <v>5.0799999999999999E-4</v>
      </c>
      <c r="F779" s="187" t="s">
        <v>1500</v>
      </c>
      <c r="G779" s="188" t="s">
        <v>853</v>
      </c>
    </row>
    <row r="780" spans="1:7" ht="30" customHeight="1">
      <c r="A780" s="183" t="s">
        <v>1501</v>
      </c>
      <c r="B780" s="184" t="s">
        <v>1502</v>
      </c>
      <c r="C780" s="185">
        <v>4.95E-4</v>
      </c>
      <c r="D780" s="186"/>
      <c r="E780" s="180">
        <v>5.3899999999999998E-4</v>
      </c>
      <c r="F780" s="187" t="s">
        <v>1503</v>
      </c>
      <c r="G780" s="188" t="s">
        <v>737</v>
      </c>
    </row>
    <row r="781" spans="1:7" ht="15" customHeight="1">
      <c r="A781" s="183" t="s">
        <v>1504</v>
      </c>
      <c r="B781" s="184" t="s">
        <v>1505</v>
      </c>
      <c r="C781" s="185">
        <v>4.7600000000000002E-4</v>
      </c>
      <c r="D781" s="186"/>
      <c r="E781" s="180">
        <v>4.2000000000000002E-4</v>
      </c>
      <c r="F781" s="187" t="s">
        <v>702</v>
      </c>
      <c r="G781" s="188"/>
    </row>
    <row r="782" spans="1:7" ht="15" customHeight="1">
      <c r="A782" s="646" t="s">
        <v>1506</v>
      </c>
      <c r="B782" s="649" t="s">
        <v>1507</v>
      </c>
      <c r="C782" s="652">
        <v>4.7600000000000002E-4</v>
      </c>
      <c r="D782" s="169" t="s">
        <v>701</v>
      </c>
      <c r="E782" s="170">
        <v>0</v>
      </c>
      <c r="F782" s="655" t="s">
        <v>702</v>
      </c>
      <c r="G782" s="658"/>
    </row>
    <row r="783" spans="1:7" ht="15" customHeight="1">
      <c r="A783" s="647"/>
      <c r="B783" s="650"/>
      <c r="C783" s="653"/>
      <c r="D783" s="179" t="s">
        <v>714</v>
      </c>
      <c r="E783" s="172">
        <v>4.2400000000000001E-4</v>
      </c>
      <c r="F783" s="656"/>
      <c r="G783" s="659"/>
    </row>
    <row r="784" spans="1:7" ht="15" customHeight="1">
      <c r="A784" s="648"/>
      <c r="B784" s="651"/>
      <c r="C784" s="654"/>
      <c r="D784" s="174" t="s">
        <v>715</v>
      </c>
      <c r="E784" s="175">
        <v>4.26E-4</v>
      </c>
      <c r="F784" s="657"/>
      <c r="G784" s="660"/>
    </row>
    <row r="785" spans="1:7" ht="30" customHeight="1">
      <c r="A785" s="183" t="s">
        <v>1508</v>
      </c>
      <c r="B785" s="184" t="s">
        <v>1509</v>
      </c>
      <c r="C785" s="185">
        <v>3.2499999999999999E-4</v>
      </c>
      <c r="D785" s="186"/>
      <c r="E785" s="180">
        <v>3.1100000000000002E-4</v>
      </c>
      <c r="F785" s="187" t="s">
        <v>1510</v>
      </c>
      <c r="G785" s="188" t="s">
        <v>737</v>
      </c>
    </row>
    <row r="786" spans="1:7" ht="15" customHeight="1">
      <c r="A786" s="183" t="s">
        <v>1511</v>
      </c>
      <c r="B786" s="184" t="s">
        <v>1512</v>
      </c>
      <c r="C786" s="185" t="s">
        <v>708</v>
      </c>
      <c r="D786" s="186"/>
      <c r="E786" s="180" t="s">
        <v>708</v>
      </c>
      <c r="F786" s="187" t="s">
        <v>709</v>
      </c>
      <c r="G786" s="188"/>
    </row>
    <row r="787" spans="1:7" ht="15" customHeight="1">
      <c r="A787" s="646" t="s">
        <v>1513</v>
      </c>
      <c r="B787" s="649" t="s">
        <v>1514</v>
      </c>
      <c r="C787" s="652">
        <v>3.8900000000000002E-4</v>
      </c>
      <c r="D787" s="169" t="s">
        <v>701</v>
      </c>
      <c r="E787" s="170">
        <v>0</v>
      </c>
      <c r="F787" s="655" t="s">
        <v>702</v>
      </c>
      <c r="G787" s="658"/>
    </row>
    <row r="788" spans="1:7" ht="15" customHeight="1">
      <c r="A788" s="647"/>
      <c r="B788" s="650"/>
      <c r="C788" s="653"/>
      <c r="D788" s="179" t="s">
        <v>714</v>
      </c>
      <c r="E788" s="172">
        <v>4.46E-4</v>
      </c>
      <c r="F788" s="656"/>
      <c r="G788" s="659"/>
    </row>
    <row r="789" spans="1:7" ht="15" customHeight="1">
      <c r="A789" s="648"/>
      <c r="B789" s="651"/>
      <c r="C789" s="654"/>
      <c r="D789" s="174" t="s">
        <v>715</v>
      </c>
      <c r="E789" s="175">
        <v>4.6000000000000001E-4</v>
      </c>
      <c r="F789" s="657"/>
      <c r="G789" s="660"/>
    </row>
    <row r="790" spans="1:7" ht="15" customHeight="1">
      <c r="A790" s="183" t="s">
        <v>1515</v>
      </c>
      <c r="B790" s="184" t="s">
        <v>1516</v>
      </c>
      <c r="C790" s="185">
        <v>3.0200000000000002E-4</v>
      </c>
      <c r="D790" s="186"/>
      <c r="E790" s="180">
        <v>5.2899999999999996E-4</v>
      </c>
      <c r="F790" s="187" t="s">
        <v>702</v>
      </c>
      <c r="G790" s="188"/>
    </row>
    <row r="791" spans="1:7" ht="30" customHeight="1">
      <c r="A791" s="183" t="s">
        <v>1517</v>
      </c>
      <c r="B791" s="184" t="s">
        <v>1518</v>
      </c>
      <c r="C791" s="185">
        <v>4.9399999999999997E-4</v>
      </c>
      <c r="D791" s="186"/>
      <c r="E791" s="180">
        <v>4.8799999999999999E-4</v>
      </c>
      <c r="F791" s="187" t="s">
        <v>1519</v>
      </c>
      <c r="G791" s="188" t="s">
        <v>737</v>
      </c>
    </row>
    <row r="792" spans="1:7" ht="15" customHeight="1">
      <c r="A792" s="646" t="s">
        <v>1520</v>
      </c>
      <c r="B792" s="649" t="s">
        <v>1521</v>
      </c>
      <c r="C792" s="652">
        <v>5.0500000000000002E-4</v>
      </c>
      <c r="D792" s="169" t="s">
        <v>701</v>
      </c>
      <c r="E792" s="170">
        <v>0</v>
      </c>
      <c r="F792" s="655" t="s">
        <v>702</v>
      </c>
      <c r="G792" s="658"/>
    </row>
    <row r="793" spans="1:7" ht="15" customHeight="1">
      <c r="A793" s="647"/>
      <c r="B793" s="650"/>
      <c r="C793" s="653"/>
      <c r="D793" s="179" t="s">
        <v>714</v>
      </c>
      <c r="E793" s="172">
        <v>5.5800000000000001E-4</v>
      </c>
      <c r="F793" s="656"/>
      <c r="G793" s="659"/>
    </row>
    <row r="794" spans="1:7" ht="15" customHeight="1">
      <c r="A794" s="648"/>
      <c r="B794" s="651"/>
      <c r="C794" s="654"/>
      <c r="D794" s="174" t="s">
        <v>715</v>
      </c>
      <c r="E794" s="175">
        <v>5.3600000000000002E-4</v>
      </c>
      <c r="F794" s="657"/>
      <c r="G794" s="660"/>
    </row>
    <row r="795" spans="1:7" ht="15" customHeight="1">
      <c r="A795" s="183" t="s">
        <v>1522</v>
      </c>
      <c r="B795" s="184" t="s">
        <v>1523</v>
      </c>
      <c r="C795" s="185">
        <v>4.5900000000000004E-4</v>
      </c>
      <c r="D795" s="186"/>
      <c r="E795" s="185">
        <v>4.7299999999999995E-4</v>
      </c>
      <c r="F795" s="187">
        <v>100</v>
      </c>
      <c r="G795" s="220"/>
    </row>
    <row r="796" spans="1:7" ht="15" customHeight="1">
      <c r="A796" s="183" t="s">
        <v>1524</v>
      </c>
      <c r="B796" s="184" t="s">
        <v>1525</v>
      </c>
      <c r="C796" s="185">
        <v>4.6500000000000003E-4</v>
      </c>
      <c r="D796" s="186"/>
      <c r="E796" s="180">
        <v>4.35E-4</v>
      </c>
      <c r="F796" s="187" t="s">
        <v>702</v>
      </c>
      <c r="G796" s="188"/>
    </row>
    <row r="797" spans="1:7" ht="15" customHeight="1">
      <c r="A797" s="183" t="s">
        <v>1526</v>
      </c>
      <c r="B797" s="184" t="s">
        <v>1527</v>
      </c>
      <c r="C797" s="185">
        <v>4.9399999999999997E-4</v>
      </c>
      <c r="D797" s="186"/>
      <c r="E797" s="180">
        <v>5.1599999999999997E-4</v>
      </c>
      <c r="F797" s="187" t="s">
        <v>702</v>
      </c>
      <c r="G797" s="188"/>
    </row>
    <row r="798" spans="1:7" ht="15" customHeight="1">
      <c r="A798" s="646" t="s">
        <v>1528</v>
      </c>
      <c r="B798" s="649" t="s">
        <v>1529</v>
      </c>
      <c r="C798" s="652">
        <v>4.9700000000000005E-4</v>
      </c>
      <c r="D798" s="169" t="s">
        <v>701</v>
      </c>
      <c r="E798" s="170">
        <v>0</v>
      </c>
      <c r="F798" s="655" t="s">
        <v>702</v>
      </c>
      <c r="G798" s="658"/>
    </row>
    <row r="799" spans="1:7" ht="15" customHeight="1">
      <c r="A799" s="647"/>
      <c r="B799" s="650"/>
      <c r="C799" s="653"/>
      <c r="D799" s="173" t="s">
        <v>718</v>
      </c>
      <c r="E799" s="172">
        <v>2.0100000000000001E-4</v>
      </c>
      <c r="F799" s="656"/>
      <c r="G799" s="659"/>
    </row>
    <row r="800" spans="1:7" ht="15" customHeight="1">
      <c r="A800" s="647"/>
      <c r="B800" s="650"/>
      <c r="C800" s="653"/>
      <c r="D800" s="173" t="s">
        <v>704</v>
      </c>
      <c r="E800" s="172">
        <v>5.2900000000000006E-4</v>
      </c>
      <c r="F800" s="656"/>
      <c r="G800" s="659"/>
    </row>
    <row r="801" spans="1:7" ht="15" customHeight="1">
      <c r="A801" s="648"/>
      <c r="B801" s="651"/>
      <c r="C801" s="654"/>
      <c r="D801" s="174" t="s">
        <v>715</v>
      </c>
      <c r="E801" s="175">
        <v>4.9200000000000003E-4</v>
      </c>
      <c r="F801" s="657"/>
      <c r="G801" s="660"/>
    </row>
    <row r="802" spans="1:7" ht="30" customHeight="1">
      <c r="A802" s="183" t="s">
        <v>1530</v>
      </c>
      <c r="B802" s="184" t="s">
        <v>1531</v>
      </c>
      <c r="C802" s="185">
        <v>5.31E-4</v>
      </c>
      <c r="D802" s="186"/>
      <c r="E802" s="180">
        <v>5.1400000000000003E-4</v>
      </c>
      <c r="F802" s="187" t="s">
        <v>1532</v>
      </c>
      <c r="G802" s="188" t="s">
        <v>737</v>
      </c>
    </row>
    <row r="803" spans="1:7" ht="15" customHeight="1">
      <c r="A803" s="183" t="s">
        <v>1533</v>
      </c>
      <c r="B803" s="184" t="s">
        <v>1534</v>
      </c>
      <c r="C803" s="185">
        <v>5.8100000000000003E-4</v>
      </c>
      <c r="D803" s="186"/>
      <c r="E803" s="180">
        <v>5.6400000000000005E-4</v>
      </c>
      <c r="F803" s="187" t="s">
        <v>702</v>
      </c>
      <c r="G803" s="188"/>
    </row>
    <row r="804" spans="1:7" ht="15" customHeight="1">
      <c r="A804" s="183" t="s">
        <v>1535</v>
      </c>
      <c r="B804" s="184" t="s">
        <v>1536</v>
      </c>
      <c r="C804" s="185">
        <v>3.2200000000000002E-4</v>
      </c>
      <c r="D804" s="186"/>
      <c r="E804" s="180">
        <v>2.6600000000000001E-4</v>
      </c>
      <c r="F804" s="187" t="s">
        <v>702</v>
      </c>
      <c r="G804" s="188"/>
    </row>
    <row r="805" spans="1:7" ht="30" customHeight="1">
      <c r="A805" s="183" t="s">
        <v>1537</v>
      </c>
      <c r="B805" s="184" t="s">
        <v>1538</v>
      </c>
      <c r="C805" s="185">
        <v>5.1000000000000004E-4</v>
      </c>
      <c r="D805" s="186"/>
      <c r="E805" s="180">
        <v>5.2800000000000004E-4</v>
      </c>
      <c r="F805" s="187" t="s">
        <v>1539</v>
      </c>
      <c r="G805" s="188" t="s">
        <v>737</v>
      </c>
    </row>
    <row r="806" spans="1:7" ht="15" customHeight="1">
      <c r="A806" s="183" t="s">
        <v>1540</v>
      </c>
      <c r="B806" s="184" t="s">
        <v>1541</v>
      </c>
      <c r="C806" s="185">
        <v>4.5800000000000002E-4</v>
      </c>
      <c r="D806" s="186"/>
      <c r="E806" s="180">
        <v>4.5800000000000002E-4</v>
      </c>
      <c r="F806" s="187" t="s">
        <v>702</v>
      </c>
      <c r="G806" s="188"/>
    </row>
    <row r="807" spans="1:7" ht="15" customHeight="1">
      <c r="A807" s="183" t="s">
        <v>1542</v>
      </c>
      <c r="B807" s="184" t="s">
        <v>1543</v>
      </c>
      <c r="C807" s="185">
        <v>6.96E-4</v>
      </c>
      <c r="D807" s="186"/>
      <c r="E807" s="180">
        <v>6.8300000000000001E-4</v>
      </c>
      <c r="F807" s="187" t="s">
        <v>702</v>
      </c>
      <c r="G807" s="188"/>
    </row>
    <row r="808" spans="1:7" ht="15" customHeight="1">
      <c r="A808" s="176" t="s">
        <v>1544</v>
      </c>
      <c r="B808" s="177" t="s">
        <v>1545</v>
      </c>
      <c r="C808" s="178">
        <v>4.26E-4</v>
      </c>
      <c r="D808" s="208"/>
      <c r="E808" s="170">
        <v>4.9200000000000003E-4</v>
      </c>
      <c r="F808" s="181" t="s">
        <v>702</v>
      </c>
      <c r="G808" s="182"/>
    </row>
    <row r="809" spans="1:7" ht="30" customHeight="1">
      <c r="A809" s="183" t="s">
        <v>1546</v>
      </c>
      <c r="B809" s="184" t="s">
        <v>1547</v>
      </c>
      <c r="C809" s="185">
        <v>4.7699999999999999E-4</v>
      </c>
      <c r="D809" s="186"/>
      <c r="E809" s="180">
        <v>4.6799999999999999E-4</v>
      </c>
      <c r="F809" s="187" t="s">
        <v>1548</v>
      </c>
      <c r="G809" s="188" t="s">
        <v>737</v>
      </c>
    </row>
    <row r="810" spans="1:7" ht="15" customHeight="1">
      <c r="A810" s="646" t="s">
        <v>1549</v>
      </c>
      <c r="B810" s="649" t="s">
        <v>1550</v>
      </c>
      <c r="C810" s="652">
        <v>4.75E-4</v>
      </c>
      <c r="D810" s="169" t="s">
        <v>701</v>
      </c>
      <c r="E810" s="170">
        <v>0</v>
      </c>
      <c r="F810" s="655" t="s">
        <v>702</v>
      </c>
      <c r="G810" s="658"/>
    </row>
    <row r="811" spans="1:7" ht="15" customHeight="1">
      <c r="A811" s="647"/>
      <c r="B811" s="650"/>
      <c r="C811" s="653"/>
      <c r="D811" s="179" t="s">
        <v>714</v>
      </c>
      <c r="E811" s="172">
        <v>4.1899999999999999E-4</v>
      </c>
      <c r="F811" s="656"/>
      <c r="G811" s="659"/>
    </row>
    <row r="812" spans="1:7" ht="15" customHeight="1">
      <c r="A812" s="648"/>
      <c r="B812" s="651"/>
      <c r="C812" s="654"/>
      <c r="D812" s="174" t="s">
        <v>715</v>
      </c>
      <c r="E812" s="175">
        <v>3.8900000000000002E-4</v>
      </c>
      <c r="F812" s="657"/>
      <c r="G812" s="660"/>
    </row>
    <row r="813" spans="1:7" ht="30" customHeight="1">
      <c r="A813" s="183" t="s">
        <v>1551</v>
      </c>
      <c r="B813" s="184" t="s">
        <v>1552</v>
      </c>
      <c r="C813" s="185">
        <v>5.22E-4</v>
      </c>
      <c r="D813" s="186"/>
      <c r="E813" s="180">
        <v>5.1999999999999995E-4</v>
      </c>
      <c r="F813" s="187" t="s">
        <v>1553</v>
      </c>
      <c r="G813" s="188" t="s">
        <v>737</v>
      </c>
    </row>
    <row r="814" spans="1:7" ht="15" customHeight="1">
      <c r="A814" s="183" t="s">
        <v>1554</v>
      </c>
      <c r="B814" s="184" t="s">
        <v>1555</v>
      </c>
      <c r="C814" s="185">
        <v>5.5400000000000002E-4</v>
      </c>
      <c r="D814" s="186"/>
      <c r="E814" s="180">
        <v>4.9799999999999996E-4</v>
      </c>
      <c r="F814" s="187" t="s">
        <v>702</v>
      </c>
      <c r="G814" s="188"/>
    </row>
    <row r="815" spans="1:7" ht="15" customHeight="1">
      <c r="A815" s="183" t="s">
        <v>1556</v>
      </c>
      <c r="B815" s="184" t="s">
        <v>1557</v>
      </c>
      <c r="C815" s="185">
        <v>4.95E-4</v>
      </c>
      <c r="D815" s="186"/>
      <c r="E815" s="180">
        <v>5.3600000000000002E-4</v>
      </c>
      <c r="F815" s="187" t="s">
        <v>702</v>
      </c>
      <c r="G815" s="188"/>
    </row>
    <row r="816" spans="1:7" ht="15" customHeight="1">
      <c r="A816" s="183" t="s">
        <v>1558</v>
      </c>
      <c r="B816" s="184" t="s">
        <v>1559</v>
      </c>
      <c r="C816" s="185">
        <v>9.2E-5</v>
      </c>
      <c r="D816" s="186"/>
      <c r="E816" s="180">
        <v>3.5100000000000002E-4</v>
      </c>
      <c r="F816" s="187" t="s">
        <v>702</v>
      </c>
      <c r="G816" s="188"/>
    </row>
    <row r="817" spans="1:7" ht="30" customHeight="1">
      <c r="A817" s="183" t="s">
        <v>1560</v>
      </c>
      <c r="B817" s="184" t="s">
        <v>1561</v>
      </c>
      <c r="C817" s="185">
        <v>3.1500000000000001E-4</v>
      </c>
      <c r="D817" s="186"/>
      <c r="E817" s="180">
        <v>4.95E-4</v>
      </c>
      <c r="F817" s="187" t="s">
        <v>1562</v>
      </c>
      <c r="G817" s="188" t="s">
        <v>853</v>
      </c>
    </row>
    <row r="818" spans="1:7" ht="15" customHeight="1">
      <c r="A818" s="183" t="s">
        <v>1563</v>
      </c>
      <c r="B818" s="184" t="s">
        <v>1564</v>
      </c>
      <c r="C818" s="185">
        <v>4.0299999999999998E-4</v>
      </c>
      <c r="D818" s="186"/>
      <c r="E818" s="180">
        <v>4.4999999999999999E-4</v>
      </c>
      <c r="F818" s="187" t="s">
        <v>702</v>
      </c>
      <c r="G818" s="188"/>
    </row>
    <row r="819" spans="1:7" ht="15" customHeight="1">
      <c r="A819" s="183" t="s">
        <v>1565</v>
      </c>
      <c r="B819" s="184" t="s">
        <v>1566</v>
      </c>
      <c r="C819" s="185">
        <v>5.1800000000000001E-4</v>
      </c>
      <c r="D819" s="186"/>
      <c r="E819" s="180">
        <v>5.6300000000000002E-4</v>
      </c>
      <c r="F819" s="187" t="s">
        <v>702</v>
      </c>
      <c r="G819" s="188"/>
    </row>
    <row r="820" spans="1:7" ht="15" customHeight="1">
      <c r="A820" s="183" t="s">
        <v>1567</v>
      </c>
      <c r="B820" s="184" t="s">
        <v>1568</v>
      </c>
      <c r="C820" s="185">
        <v>4.75E-4</v>
      </c>
      <c r="D820" s="186"/>
      <c r="E820" s="180">
        <v>4.1899999999999999E-4</v>
      </c>
      <c r="F820" s="187" t="s">
        <v>702</v>
      </c>
      <c r="G820" s="188"/>
    </row>
    <row r="821" spans="1:7" ht="15" customHeight="1">
      <c r="A821" s="646" t="s">
        <v>1569</v>
      </c>
      <c r="B821" s="649" t="s">
        <v>1570</v>
      </c>
      <c r="C821" s="652">
        <v>4.8000000000000001E-4</v>
      </c>
      <c r="D821" s="186" t="s">
        <v>701</v>
      </c>
      <c r="E821" s="180">
        <v>0</v>
      </c>
      <c r="F821" s="655">
        <v>100</v>
      </c>
      <c r="G821" s="658"/>
    </row>
    <row r="822" spans="1:7" ht="15" customHeight="1">
      <c r="A822" s="647"/>
      <c r="B822" s="650"/>
      <c r="C822" s="653"/>
      <c r="D822" s="186" t="s">
        <v>714</v>
      </c>
      <c r="E822" s="180">
        <v>5.3499999999999999E-4</v>
      </c>
      <c r="F822" s="656"/>
      <c r="G822" s="659"/>
    </row>
    <row r="823" spans="1:7" ht="15" customHeight="1">
      <c r="A823" s="648"/>
      <c r="B823" s="651"/>
      <c r="C823" s="654"/>
      <c r="D823" s="186" t="s">
        <v>715</v>
      </c>
      <c r="E823" s="180">
        <v>4.95E-4</v>
      </c>
      <c r="F823" s="657"/>
      <c r="G823" s="660"/>
    </row>
    <row r="824" spans="1:7" ht="15" customHeight="1">
      <c r="A824" s="183" t="s">
        <v>1571</v>
      </c>
      <c r="B824" s="184" t="s">
        <v>1572</v>
      </c>
      <c r="C824" s="185">
        <v>4.8299999999999998E-4</v>
      </c>
      <c r="D824" s="186"/>
      <c r="E824" s="180">
        <v>4.8299999999999998E-4</v>
      </c>
      <c r="F824" s="187" t="s">
        <v>702</v>
      </c>
      <c r="G824" s="188"/>
    </row>
    <row r="825" spans="1:7" ht="15" customHeight="1">
      <c r="A825" s="646" t="s">
        <v>1573</v>
      </c>
      <c r="B825" s="649" t="s">
        <v>1574</v>
      </c>
      <c r="C825" s="652">
        <v>4.1100000000000002E-4</v>
      </c>
      <c r="D825" s="169" t="s">
        <v>701</v>
      </c>
      <c r="E825" s="170">
        <v>0</v>
      </c>
      <c r="F825" s="655" t="s">
        <v>1575</v>
      </c>
      <c r="G825" s="658" t="s">
        <v>737</v>
      </c>
    </row>
    <row r="826" spans="1:7" ht="15" customHeight="1">
      <c r="A826" s="647"/>
      <c r="B826" s="650"/>
      <c r="C826" s="653"/>
      <c r="D826" s="173" t="s">
        <v>714</v>
      </c>
      <c r="E826" s="172">
        <v>3.2400000000000001E-4</v>
      </c>
      <c r="F826" s="656"/>
      <c r="G826" s="659"/>
    </row>
    <row r="827" spans="1:7" ht="15" customHeight="1">
      <c r="A827" s="648"/>
      <c r="B827" s="651"/>
      <c r="C827" s="654"/>
      <c r="D827" s="174" t="s">
        <v>715</v>
      </c>
      <c r="E827" s="175">
        <v>3.6099999999999999E-4</v>
      </c>
      <c r="F827" s="657"/>
      <c r="G827" s="660"/>
    </row>
    <row r="828" spans="1:7" ht="15" customHeight="1">
      <c r="A828" s="646" t="s">
        <v>1576</v>
      </c>
      <c r="B828" s="649" t="s">
        <v>1577</v>
      </c>
      <c r="C828" s="652">
        <v>4.5899999999999999E-4</v>
      </c>
      <c r="D828" s="169" t="s">
        <v>701</v>
      </c>
      <c r="E828" s="170">
        <v>0</v>
      </c>
      <c r="F828" s="655" t="s">
        <v>1578</v>
      </c>
      <c r="G828" s="658" t="s">
        <v>737</v>
      </c>
    </row>
    <row r="829" spans="1:7" ht="15" customHeight="1">
      <c r="A829" s="647"/>
      <c r="B829" s="650"/>
      <c r="C829" s="653"/>
      <c r="D829" s="173" t="s">
        <v>718</v>
      </c>
      <c r="E829" s="172">
        <v>3.3100000000000002E-4</v>
      </c>
      <c r="F829" s="656"/>
      <c r="G829" s="659"/>
    </row>
    <row r="830" spans="1:7" ht="15" customHeight="1">
      <c r="A830" s="647"/>
      <c r="B830" s="650"/>
      <c r="C830" s="653"/>
      <c r="D830" s="196" t="s">
        <v>704</v>
      </c>
      <c r="E830" s="172">
        <v>4.2999999999999999E-4</v>
      </c>
      <c r="F830" s="656"/>
      <c r="G830" s="659"/>
    </row>
    <row r="831" spans="1:7" ht="15" customHeight="1">
      <c r="A831" s="648"/>
      <c r="B831" s="651"/>
      <c r="C831" s="654"/>
      <c r="D831" s="174" t="s">
        <v>715</v>
      </c>
      <c r="E831" s="175">
        <v>4.7199999999999998E-4</v>
      </c>
      <c r="F831" s="657"/>
      <c r="G831" s="660"/>
    </row>
    <row r="832" spans="1:7" ht="30" customHeight="1">
      <c r="A832" s="183" t="s">
        <v>1579</v>
      </c>
      <c r="B832" s="184" t="s">
        <v>1580</v>
      </c>
      <c r="C832" s="185">
        <v>3.77E-4</v>
      </c>
      <c r="D832" s="186"/>
      <c r="E832" s="180">
        <v>4.1899999999999999E-4</v>
      </c>
      <c r="F832" s="187" t="s">
        <v>1581</v>
      </c>
      <c r="G832" s="188" t="s">
        <v>737</v>
      </c>
    </row>
    <row r="833" spans="1:7" ht="15" customHeight="1">
      <c r="A833" s="183" t="s">
        <v>1582</v>
      </c>
      <c r="B833" s="184" t="s">
        <v>1583</v>
      </c>
      <c r="C833" s="185">
        <v>3.79E-4</v>
      </c>
      <c r="D833" s="186"/>
      <c r="E833" s="180">
        <v>3.2299999999999999E-4</v>
      </c>
      <c r="F833" s="187" t="s">
        <v>702</v>
      </c>
      <c r="G833" s="188"/>
    </row>
    <row r="834" spans="1:7" ht="15" customHeight="1">
      <c r="A834" s="183" t="s">
        <v>1584</v>
      </c>
      <c r="B834" s="184" t="s">
        <v>1585</v>
      </c>
      <c r="C834" s="185">
        <v>3.39E-4</v>
      </c>
      <c r="D834" s="186"/>
      <c r="E834" s="180">
        <v>2.9300000000000002E-4</v>
      </c>
      <c r="F834" s="187" t="s">
        <v>702</v>
      </c>
      <c r="G834" s="188"/>
    </row>
    <row r="835" spans="1:7" ht="15" customHeight="1">
      <c r="A835" s="646" t="s">
        <v>1586</v>
      </c>
      <c r="B835" s="649" t="s">
        <v>1587</v>
      </c>
      <c r="C835" s="652">
        <v>3.6400000000000001E-4</v>
      </c>
      <c r="D835" s="169" t="s">
        <v>701</v>
      </c>
      <c r="E835" s="170">
        <v>0</v>
      </c>
      <c r="F835" s="655" t="s">
        <v>702</v>
      </c>
      <c r="G835" s="658"/>
    </row>
    <row r="836" spans="1:7" ht="15" customHeight="1">
      <c r="A836" s="647"/>
      <c r="B836" s="650"/>
      <c r="C836" s="653"/>
      <c r="D836" s="179" t="s">
        <v>714</v>
      </c>
      <c r="E836" s="172">
        <v>3.0699999999999998E-4</v>
      </c>
      <c r="F836" s="656"/>
      <c r="G836" s="659"/>
    </row>
    <row r="837" spans="1:7" ht="15" customHeight="1">
      <c r="A837" s="648"/>
      <c r="B837" s="651"/>
      <c r="C837" s="654"/>
      <c r="D837" s="174" t="s">
        <v>715</v>
      </c>
      <c r="E837" s="175">
        <v>3.9200000000000004E-4</v>
      </c>
      <c r="F837" s="657"/>
      <c r="G837" s="660"/>
    </row>
    <row r="838" spans="1:7" ht="15" customHeight="1">
      <c r="A838" s="183" t="s">
        <v>1588</v>
      </c>
      <c r="B838" s="184" t="s">
        <v>1589</v>
      </c>
      <c r="C838" s="185">
        <v>2.92E-4</v>
      </c>
      <c r="D838" s="186"/>
      <c r="E838" s="180">
        <v>2.3599999999999999E-4</v>
      </c>
      <c r="F838" s="187" t="s">
        <v>702</v>
      </c>
      <c r="G838" s="188"/>
    </row>
    <row r="839" spans="1:7" ht="15" customHeight="1">
      <c r="A839" s="183" t="s">
        <v>1590</v>
      </c>
      <c r="B839" s="184" t="s">
        <v>1591</v>
      </c>
      <c r="C839" s="185">
        <v>3.6400000000000001E-4</v>
      </c>
      <c r="D839" s="186"/>
      <c r="E839" s="180">
        <v>3.0800000000000001E-4</v>
      </c>
      <c r="F839" s="187" t="s">
        <v>702</v>
      </c>
      <c r="G839" s="188"/>
    </row>
    <row r="840" spans="1:7" ht="30" customHeight="1">
      <c r="A840" s="183" t="s">
        <v>1592</v>
      </c>
      <c r="B840" s="184" t="s">
        <v>1593</v>
      </c>
      <c r="C840" s="185">
        <v>4.64E-4</v>
      </c>
      <c r="D840" s="186"/>
      <c r="E840" s="180">
        <v>4.4700000000000002E-4</v>
      </c>
      <c r="F840" s="187" t="s">
        <v>1594</v>
      </c>
      <c r="G840" s="188" t="s">
        <v>737</v>
      </c>
    </row>
    <row r="841" spans="1:7" ht="15" customHeight="1">
      <c r="A841" s="183" t="s">
        <v>1595</v>
      </c>
      <c r="B841" s="184" t="s">
        <v>1596</v>
      </c>
      <c r="C841" s="185">
        <v>4.3199999999999998E-4</v>
      </c>
      <c r="D841" s="186"/>
      <c r="E841" s="180">
        <v>3.9899999999999999E-4</v>
      </c>
      <c r="F841" s="187" t="s">
        <v>702</v>
      </c>
      <c r="G841" s="188"/>
    </row>
    <row r="842" spans="1:7" ht="15" customHeight="1">
      <c r="A842" s="646" t="s">
        <v>1597</v>
      </c>
      <c r="B842" s="649" t="s">
        <v>1598</v>
      </c>
      <c r="C842" s="652">
        <v>4.5899999999999999E-4</v>
      </c>
      <c r="D842" s="169" t="s">
        <v>701</v>
      </c>
      <c r="E842" s="170">
        <v>0</v>
      </c>
      <c r="F842" s="655" t="s">
        <v>702</v>
      </c>
      <c r="G842" s="658"/>
    </row>
    <row r="843" spans="1:7" ht="15" customHeight="1">
      <c r="A843" s="647"/>
      <c r="B843" s="650"/>
      <c r="C843" s="653"/>
      <c r="D843" s="173" t="s">
        <v>718</v>
      </c>
      <c r="E843" s="172">
        <v>0</v>
      </c>
      <c r="F843" s="656"/>
      <c r="G843" s="659"/>
    </row>
    <row r="844" spans="1:7" ht="15" customHeight="1">
      <c r="A844" s="647"/>
      <c r="B844" s="650"/>
      <c r="C844" s="653"/>
      <c r="D844" s="173" t="s">
        <v>727</v>
      </c>
      <c r="E844" s="172">
        <v>0</v>
      </c>
      <c r="F844" s="656"/>
      <c r="G844" s="659"/>
    </row>
    <row r="845" spans="1:7" ht="15" customHeight="1">
      <c r="A845" s="647"/>
      <c r="B845" s="650"/>
      <c r="C845" s="653"/>
      <c r="D845" s="173" t="s">
        <v>728</v>
      </c>
      <c r="E845" s="172">
        <v>0</v>
      </c>
      <c r="F845" s="656"/>
      <c r="G845" s="659"/>
    </row>
    <row r="846" spans="1:7" ht="15" customHeight="1">
      <c r="A846" s="647"/>
      <c r="B846" s="650"/>
      <c r="C846" s="653"/>
      <c r="D846" s="173" t="s">
        <v>876</v>
      </c>
      <c r="E846" s="172">
        <v>5.2099999999999998E-4</v>
      </c>
      <c r="F846" s="656"/>
      <c r="G846" s="659"/>
    </row>
    <row r="847" spans="1:7" ht="15" customHeight="1">
      <c r="A847" s="648"/>
      <c r="B847" s="651"/>
      <c r="C847" s="654"/>
      <c r="D847" s="174" t="s">
        <v>715</v>
      </c>
      <c r="E847" s="175">
        <v>4.5900000000000004E-4</v>
      </c>
      <c r="F847" s="657"/>
      <c r="G847" s="660"/>
    </row>
    <row r="848" spans="1:7" ht="30" customHeight="1">
      <c r="A848" s="183" t="s">
        <v>1599</v>
      </c>
      <c r="B848" s="184" t="s">
        <v>1600</v>
      </c>
      <c r="C848" s="185">
        <v>2.3000000000000001E-4</v>
      </c>
      <c r="D848" s="186"/>
      <c r="E848" s="180">
        <v>3.8699999999999997E-4</v>
      </c>
      <c r="F848" s="187">
        <v>51.04</v>
      </c>
      <c r="G848" s="188" t="s">
        <v>737</v>
      </c>
    </row>
    <row r="849" spans="1:7" ht="15" customHeight="1">
      <c r="A849" s="183" t="s">
        <v>1601</v>
      </c>
      <c r="B849" s="184" t="s">
        <v>1602</v>
      </c>
      <c r="C849" s="185">
        <v>3.7100000000000002E-4</v>
      </c>
      <c r="D849" s="186"/>
      <c r="E849" s="180">
        <v>3.1599999999999998E-4</v>
      </c>
      <c r="F849" s="187" t="s">
        <v>702</v>
      </c>
      <c r="G849" s="188"/>
    </row>
    <row r="850" spans="1:7" ht="15" customHeight="1">
      <c r="A850" s="183" t="s">
        <v>1603</v>
      </c>
      <c r="B850" s="184" t="s">
        <v>1604</v>
      </c>
      <c r="C850" s="185">
        <v>3.7199999999999999E-4</v>
      </c>
      <c r="D850" s="186"/>
      <c r="E850" s="180">
        <v>3.1599999999999998E-4</v>
      </c>
      <c r="F850" s="187" t="s">
        <v>702</v>
      </c>
      <c r="G850" s="188"/>
    </row>
    <row r="851" spans="1:7" ht="15" customHeight="1">
      <c r="A851" s="183" t="s">
        <v>1605</v>
      </c>
      <c r="B851" s="184" t="s">
        <v>1606</v>
      </c>
      <c r="C851" s="185">
        <v>3.7199999999999999E-4</v>
      </c>
      <c r="D851" s="186"/>
      <c r="E851" s="180">
        <v>3.1599999999999998E-4</v>
      </c>
      <c r="F851" s="187" t="s">
        <v>702</v>
      </c>
      <c r="G851" s="188"/>
    </row>
    <row r="852" spans="1:7" ht="30" customHeight="1">
      <c r="A852" s="183" t="s">
        <v>1607</v>
      </c>
      <c r="B852" s="184" t="s">
        <v>1608</v>
      </c>
      <c r="C852" s="185">
        <v>7.4999999999999993E-5</v>
      </c>
      <c r="D852" s="186"/>
      <c r="E852" s="180">
        <v>5.1400000000000003E-4</v>
      </c>
      <c r="F852" s="187" t="s">
        <v>702</v>
      </c>
      <c r="G852" s="188"/>
    </row>
    <row r="853" spans="1:7" ht="15" customHeight="1">
      <c r="A853" s="646" t="s">
        <v>1609</v>
      </c>
      <c r="B853" s="649" t="s">
        <v>1610</v>
      </c>
      <c r="C853" s="652">
        <v>4.7100000000000001E-4</v>
      </c>
      <c r="D853" s="169" t="s">
        <v>701</v>
      </c>
      <c r="E853" s="170">
        <v>0</v>
      </c>
      <c r="F853" s="655" t="s">
        <v>702</v>
      </c>
      <c r="G853" s="658"/>
    </row>
    <row r="854" spans="1:7" ht="15" customHeight="1">
      <c r="A854" s="647"/>
      <c r="B854" s="650"/>
      <c r="C854" s="653"/>
      <c r="D854" s="179" t="s">
        <v>714</v>
      </c>
      <c r="E854" s="172">
        <v>4.1299999999999996E-4</v>
      </c>
      <c r="F854" s="656"/>
      <c r="G854" s="659"/>
    </row>
    <row r="855" spans="1:7" ht="15" customHeight="1">
      <c r="A855" s="648"/>
      <c r="B855" s="651"/>
      <c r="C855" s="654"/>
      <c r="D855" s="174" t="s">
        <v>715</v>
      </c>
      <c r="E855" s="175">
        <v>4.4900000000000002E-4</v>
      </c>
      <c r="F855" s="657"/>
      <c r="G855" s="660"/>
    </row>
    <row r="856" spans="1:7" ht="15" customHeight="1">
      <c r="A856" s="646" t="s">
        <v>1611</v>
      </c>
      <c r="B856" s="649" t="s">
        <v>1612</v>
      </c>
      <c r="C856" s="652">
        <v>4.5199999999999998E-4</v>
      </c>
      <c r="D856" s="169" t="s">
        <v>701</v>
      </c>
      <c r="E856" s="170">
        <v>0</v>
      </c>
      <c r="F856" s="655" t="s">
        <v>702</v>
      </c>
      <c r="G856" s="658"/>
    </row>
    <row r="857" spans="1:7" ht="15" customHeight="1">
      <c r="A857" s="647"/>
      <c r="B857" s="650"/>
      <c r="C857" s="653"/>
      <c r="D857" s="173" t="s">
        <v>714</v>
      </c>
      <c r="E857" s="172">
        <v>3.9899999999999999E-4</v>
      </c>
      <c r="F857" s="656"/>
      <c r="G857" s="659"/>
    </row>
    <row r="858" spans="1:7" ht="15" customHeight="1">
      <c r="A858" s="648"/>
      <c r="B858" s="651"/>
      <c r="C858" s="654"/>
      <c r="D858" s="174" t="s">
        <v>715</v>
      </c>
      <c r="E858" s="175">
        <v>4.2900000000000002E-4</v>
      </c>
      <c r="F858" s="657"/>
      <c r="G858" s="660"/>
    </row>
    <row r="859" spans="1:7" ht="15" customHeight="1">
      <c r="A859" s="183" t="s">
        <v>1613</v>
      </c>
      <c r="B859" s="184" t="s">
        <v>1614</v>
      </c>
      <c r="C859" s="185">
        <v>5.1599999999999997E-4</v>
      </c>
      <c r="D859" s="186"/>
      <c r="E859" s="180">
        <v>5.31E-4</v>
      </c>
      <c r="F859" s="187" t="s">
        <v>702</v>
      </c>
      <c r="G859" s="188"/>
    </row>
    <row r="860" spans="1:7" ht="30" customHeight="1">
      <c r="A860" s="183" t="s">
        <v>1615</v>
      </c>
      <c r="B860" s="184" t="s">
        <v>1616</v>
      </c>
      <c r="C860" s="185">
        <v>3.7399999999999998E-4</v>
      </c>
      <c r="D860" s="186"/>
      <c r="E860" s="180">
        <v>3.1800000000000003E-4</v>
      </c>
      <c r="F860" s="187" t="s">
        <v>1617</v>
      </c>
      <c r="G860" s="188" t="s">
        <v>737</v>
      </c>
    </row>
    <row r="861" spans="1:7" ht="15" customHeight="1">
      <c r="A861" s="646" t="s">
        <v>1618</v>
      </c>
      <c r="B861" s="649" t="s">
        <v>1619</v>
      </c>
      <c r="C861" s="652">
        <v>5.0000000000000001E-4</v>
      </c>
      <c r="D861" s="169" t="s">
        <v>701</v>
      </c>
      <c r="E861" s="170">
        <v>0</v>
      </c>
      <c r="F861" s="655" t="s">
        <v>702</v>
      </c>
      <c r="G861" s="658"/>
    </row>
    <row r="862" spans="1:7" ht="15" customHeight="1">
      <c r="A862" s="647"/>
      <c r="B862" s="650"/>
      <c r="C862" s="653"/>
      <c r="D862" s="173" t="s">
        <v>714</v>
      </c>
      <c r="E862" s="172">
        <v>4.7199999999999998E-4</v>
      </c>
      <c r="F862" s="656"/>
      <c r="G862" s="659"/>
    </row>
    <row r="863" spans="1:7" ht="15" customHeight="1">
      <c r="A863" s="648"/>
      <c r="B863" s="651"/>
      <c r="C863" s="654"/>
      <c r="D863" s="174" t="s">
        <v>715</v>
      </c>
      <c r="E863" s="175">
        <v>4.6200000000000001E-4</v>
      </c>
      <c r="F863" s="657"/>
      <c r="G863" s="660"/>
    </row>
    <row r="864" spans="1:7" ht="15" customHeight="1">
      <c r="A864" s="183" t="s">
        <v>1620</v>
      </c>
      <c r="B864" s="184" t="s">
        <v>1621</v>
      </c>
      <c r="C864" s="185">
        <v>3.6400000000000001E-4</v>
      </c>
      <c r="D864" s="186"/>
      <c r="E864" s="180">
        <v>3.0800000000000001E-4</v>
      </c>
      <c r="F864" s="187" t="s">
        <v>702</v>
      </c>
      <c r="G864" s="188"/>
    </row>
    <row r="865" spans="1:7" ht="15" customHeight="1">
      <c r="A865" s="183" t="s">
        <v>1622</v>
      </c>
      <c r="B865" s="184" t="s">
        <v>1623</v>
      </c>
      <c r="C865" s="185">
        <v>4.75E-4</v>
      </c>
      <c r="D865" s="186"/>
      <c r="E865" s="180">
        <v>4.64E-4</v>
      </c>
      <c r="F865" s="187" t="s">
        <v>702</v>
      </c>
      <c r="G865" s="220"/>
    </row>
    <row r="866" spans="1:7" ht="15" customHeight="1">
      <c r="A866" s="646" t="s">
        <v>1624</v>
      </c>
      <c r="B866" s="649" t="s">
        <v>1625</v>
      </c>
      <c r="C866" s="652">
        <v>5.8E-5</v>
      </c>
      <c r="D866" s="169" t="s">
        <v>701</v>
      </c>
      <c r="E866" s="170">
        <v>2.81E-4</v>
      </c>
      <c r="F866" s="655" t="s">
        <v>702</v>
      </c>
      <c r="G866" s="658"/>
    </row>
    <row r="867" spans="1:7" ht="15" customHeight="1">
      <c r="A867" s="647"/>
      <c r="B867" s="650"/>
      <c r="C867" s="653"/>
      <c r="D867" s="171" t="s">
        <v>703</v>
      </c>
      <c r="E867" s="172">
        <v>0</v>
      </c>
      <c r="F867" s="656"/>
      <c r="G867" s="659"/>
    </row>
    <row r="868" spans="1:7" ht="15" customHeight="1">
      <c r="A868" s="647"/>
      <c r="B868" s="650"/>
      <c r="C868" s="653"/>
      <c r="D868" s="173" t="s">
        <v>704</v>
      </c>
      <c r="E868" s="172">
        <v>2.8100000000000005E-4</v>
      </c>
      <c r="F868" s="656"/>
      <c r="G868" s="659"/>
    </row>
    <row r="869" spans="1:7" ht="15" customHeight="1">
      <c r="A869" s="648"/>
      <c r="B869" s="651"/>
      <c r="C869" s="654"/>
      <c r="D869" s="174" t="s">
        <v>715</v>
      </c>
      <c r="E869" s="175">
        <v>3.1800000000000003E-4</v>
      </c>
      <c r="F869" s="657"/>
      <c r="G869" s="660"/>
    </row>
    <row r="870" spans="1:7" ht="15" customHeight="1">
      <c r="A870" s="183" t="s">
        <v>1626</v>
      </c>
      <c r="B870" s="184" t="s">
        <v>1627</v>
      </c>
      <c r="C870" s="185">
        <v>3.6400000000000001E-4</v>
      </c>
      <c r="D870" s="186"/>
      <c r="E870" s="180">
        <v>3.0800000000000001E-4</v>
      </c>
      <c r="F870" s="187" t="s">
        <v>702</v>
      </c>
      <c r="G870" s="188"/>
    </row>
    <row r="871" spans="1:7" ht="15" customHeight="1">
      <c r="A871" s="646" t="s">
        <v>1628</v>
      </c>
      <c r="B871" s="649" t="s">
        <v>1629</v>
      </c>
      <c r="C871" s="652">
        <v>4.6299999999999998E-4</v>
      </c>
      <c r="D871" s="169" t="s">
        <v>701</v>
      </c>
      <c r="E871" s="170">
        <v>0</v>
      </c>
      <c r="F871" s="655" t="s">
        <v>702</v>
      </c>
      <c r="G871" s="658"/>
    </row>
    <row r="872" spans="1:7" ht="15" customHeight="1">
      <c r="A872" s="647"/>
      <c r="B872" s="650"/>
      <c r="C872" s="653"/>
      <c r="D872" s="173" t="s">
        <v>718</v>
      </c>
      <c r="E872" s="172">
        <v>0</v>
      </c>
      <c r="F872" s="656"/>
      <c r="G872" s="659"/>
    </row>
    <row r="873" spans="1:7" ht="15" customHeight="1">
      <c r="A873" s="647"/>
      <c r="B873" s="650"/>
      <c r="C873" s="653"/>
      <c r="D873" s="173" t="s">
        <v>704</v>
      </c>
      <c r="E873" s="172">
        <v>4.6100000000000004E-4</v>
      </c>
      <c r="F873" s="656"/>
      <c r="G873" s="659"/>
    </row>
    <row r="874" spans="1:7" ht="15" customHeight="1">
      <c r="A874" s="648"/>
      <c r="B874" s="651"/>
      <c r="C874" s="654"/>
      <c r="D874" s="174" t="s">
        <v>715</v>
      </c>
      <c r="E874" s="175">
        <v>5.0100000000000003E-4</v>
      </c>
      <c r="F874" s="657"/>
      <c r="G874" s="660"/>
    </row>
    <row r="875" spans="1:7" ht="15" customHeight="1">
      <c r="A875" s="183" t="s">
        <v>1630</v>
      </c>
      <c r="B875" s="184" t="s">
        <v>1631</v>
      </c>
      <c r="C875" s="185">
        <v>4.7800000000000002E-4</v>
      </c>
      <c r="D875" s="186"/>
      <c r="E875" s="180">
        <v>5.22E-4</v>
      </c>
      <c r="F875" s="187" t="s">
        <v>702</v>
      </c>
      <c r="G875" s="188"/>
    </row>
    <row r="876" spans="1:7" ht="30" customHeight="1">
      <c r="A876" s="183" t="s">
        <v>1632</v>
      </c>
      <c r="B876" s="184" t="s">
        <v>1633</v>
      </c>
      <c r="C876" s="185">
        <v>3.8499999999999998E-4</v>
      </c>
      <c r="D876" s="186"/>
      <c r="E876" s="180">
        <v>3.7199999999999999E-4</v>
      </c>
      <c r="F876" s="187" t="s">
        <v>1634</v>
      </c>
      <c r="G876" s="188" t="s">
        <v>737</v>
      </c>
    </row>
    <row r="877" spans="1:7" ht="15" customHeight="1">
      <c r="A877" s="646" t="s">
        <v>1635</v>
      </c>
      <c r="B877" s="649" t="s">
        <v>1636</v>
      </c>
      <c r="C877" s="652">
        <v>3.1399999999999999E-4</v>
      </c>
      <c r="D877" s="169" t="s">
        <v>701</v>
      </c>
      <c r="E877" s="170">
        <v>0</v>
      </c>
      <c r="F877" s="655" t="s">
        <v>702</v>
      </c>
      <c r="G877" s="658"/>
    </row>
    <row r="878" spans="1:7" ht="15" customHeight="1">
      <c r="A878" s="647"/>
      <c r="B878" s="650"/>
      <c r="C878" s="653"/>
      <c r="D878" s="173" t="s">
        <v>718</v>
      </c>
      <c r="E878" s="172">
        <v>0</v>
      </c>
      <c r="F878" s="656"/>
      <c r="G878" s="659"/>
    </row>
    <row r="879" spans="1:7" ht="15" customHeight="1">
      <c r="A879" s="647"/>
      <c r="B879" s="650"/>
      <c r="C879" s="653"/>
      <c r="D879" s="173" t="s">
        <v>727</v>
      </c>
      <c r="E879" s="172">
        <v>2.99E-4</v>
      </c>
      <c r="F879" s="656"/>
      <c r="G879" s="659"/>
    </row>
    <row r="880" spans="1:7" ht="15" customHeight="1">
      <c r="A880" s="647"/>
      <c r="B880" s="650"/>
      <c r="C880" s="653"/>
      <c r="D880" s="173" t="s">
        <v>791</v>
      </c>
      <c r="E880" s="172">
        <v>3.3300000000000002E-4</v>
      </c>
      <c r="F880" s="656"/>
      <c r="G880" s="659"/>
    </row>
    <row r="881" spans="1:7" ht="15" customHeight="1">
      <c r="A881" s="648"/>
      <c r="B881" s="651"/>
      <c r="C881" s="654"/>
      <c r="D881" s="174" t="s">
        <v>715</v>
      </c>
      <c r="E881" s="175">
        <v>2.9399999999999999E-4</v>
      </c>
      <c r="F881" s="657"/>
      <c r="G881" s="660"/>
    </row>
    <row r="882" spans="1:7" ht="15" customHeight="1">
      <c r="A882" s="183" t="s">
        <v>1637</v>
      </c>
      <c r="B882" s="184" t="s">
        <v>1638</v>
      </c>
      <c r="C882" s="185">
        <v>2.33E-4</v>
      </c>
      <c r="D882" s="186"/>
      <c r="E882" s="180">
        <v>4.9399999999999997E-4</v>
      </c>
      <c r="F882" s="187">
        <v>100</v>
      </c>
      <c r="G882" s="188"/>
    </row>
    <row r="883" spans="1:7" ht="15" customHeight="1">
      <c r="A883" s="183" t="s">
        <v>1639</v>
      </c>
      <c r="B883" s="184" t="s">
        <v>1640</v>
      </c>
      <c r="C883" s="185">
        <v>4.9299999999999995E-4</v>
      </c>
      <c r="D883" s="186"/>
      <c r="E883" s="180">
        <v>4.3600000000000008E-4</v>
      </c>
      <c r="F883" s="187" t="s">
        <v>702</v>
      </c>
      <c r="G883" s="188"/>
    </row>
    <row r="884" spans="1:7" ht="15" customHeight="1">
      <c r="A884" s="646" t="s">
        <v>1641</v>
      </c>
      <c r="B884" s="649" t="s">
        <v>1642</v>
      </c>
      <c r="C884" s="652">
        <v>4.9299999999999995E-4</v>
      </c>
      <c r="D884" s="169" t="s">
        <v>701</v>
      </c>
      <c r="E884" s="170">
        <v>0</v>
      </c>
      <c r="F884" s="655" t="s">
        <v>702</v>
      </c>
      <c r="G884" s="658"/>
    </row>
    <row r="885" spans="1:7" ht="15" customHeight="1">
      <c r="A885" s="647"/>
      <c r="B885" s="650"/>
      <c r="C885" s="653"/>
      <c r="D885" s="179" t="s">
        <v>714</v>
      </c>
      <c r="E885" s="172">
        <v>4.37E-4</v>
      </c>
      <c r="F885" s="656"/>
      <c r="G885" s="659"/>
    </row>
    <row r="886" spans="1:7" ht="15" customHeight="1">
      <c r="A886" s="648"/>
      <c r="B886" s="651"/>
      <c r="C886" s="654"/>
      <c r="D886" s="174" t="s">
        <v>715</v>
      </c>
      <c r="E886" s="175">
        <v>4.9399999999999997E-4</v>
      </c>
      <c r="F886" s="657"/>
      <c r="G886" s="660"/>
    </row>
    <row r="887" spans="1:7" ht="15" customHeight="1">
      <c r="A887" s="183" t="s">
        <v>1643</v>
      </c>
      <c r="B887" s="184" t="s">
        <v>1644</v>
      </c>
      <c r="C887" s="185">
        <v>5.1199999999999998E-4</v>
      </c>
      <c r="D887" s="186"/>
      <c r="E887" s="180">
        <v>5.5999999999999995E-4</v>
      </c>
      <c r="F887" s="187" t="s">
        <v>702</v>
      </c>
      <c r="G887" s="188"/>
    </row>
    <row r="888" spans="1:7" ht="15" customHeight="1">
      <c r="A888" s="183" t="s">
        <v>1645</v>
      </c>
      <c r="B888" s="184" t="s">
        <v>1646</v>
      </c>
      <c r="C888" s="185">
        <v>1.01E-4</v>
      </c>
      <c r="D888" s="186"/>
      <c r="E888" s="180">
        <v>4.0700000000000003E-4</v>
      </c>
      <c r="F888" s="187" t="s">
        <v>702</v>
      </c>
      <c r="G888" s="188"/>
    </row>
    <row r="889" spans="1:7" ht="15" customHeight="1">
      <c r="A889" s="183" t="s">
        <v>1647</v>
      </c>
      <c r="B889" s="184" t="s">
        <v>1648</v>
      </c>
      <c r="C889" s="185">
        <v>5.0699999999999996E-4</v>
      </c>
      <c r="D889" s="186"/>
      <c r="E889" s="180">
        <v>5.4199999999999995E-4</v>
      </c>
      <c r="F889" s="187" t="s">
        <v>702</v>
      </c>
      <c r="G889" s="220"/>
    </row>
    <row r="890" spans="1:7" ht="15" customHeight="1">
      <c r="A890" s="183" t="s">
        <v>1649</v>
      </c>
      <c r="B890" s="184" t="s">
        <v>1650</v>
      </c>
      <c r="C890" s="185">
        <v>3.2600000000000001E-4</v>
      </c>
      <c r="D890" s="186"/>
      <c r="E890" s="180">
        <v>4.6900000000000002E-4</v>
      </c>
      <c r="F890" s="187" t="s">
        <v>702</v>
      </c>
      <c r="G890" s="188"/>
    </row>
    <row r="891" spans="1:7" ht="15" customHeight="1">
      <c r="A891" s="183" t="s">
        <v>1651</v>
      </c>
      <c r="B891" s="184" t="s">
        <v>1652</v>
      </c>
      <c r="C891" s="185">
        <v>4.8099999999999998E-4</v>
      </c>
      <c r="D891" s="186"/>
      <c r="E891" s="180">
        <v>4.4700000000000002E-4</v>
      </c>
      <c r="F891" s="187" t="s">
        <v>702</v>
      </c>
      <c r="G891" s="188"/>
    </row>
    <row r="892" spans="1:7" ht="15" customHeight="1">
      <c r="A892" s="183" t="s">
        <v>1653</v>
      </c>
      <c r="B892" s="184" t="s">
        <v>1654</v>
      </c>
      <c r="C892" s="185">
        <v>3.28E-4</v>
      </c>
      <c r="D892" s="186"/>
      <c r="E892" s="180">
        <v>2.72E-4</v>
      </c>
      <c r="F892" s="187" t="s">
        <v>702</v>
      </c>
      <c r="G892" s="188"/>
    </row>
    <row r="893" spans="1:7" ht="15" customHeight="1">
      <c r="A893" s="183" t="s">
        <v>1655</v>
      </c>
      <c r="B893" s="184" t="s">
        <v>1656</v>
      </c>
      <c r="C893" s="185">
        <v>4.9299999999999995E-4</v>
      </c>
      <c r="D893" s="186"/>
      <c r="E893" s="180">
        <v>4.35E-4</v>
      </c>
      <c r="F893" s="187" t="s">
        <v>702</v>
      </c>
      <c r="G893" s="188"/>
    </row>
    <row r="894" spans="1:7" ht="15" customHeight="1">
      <c r="A894" s="183" t="s">
        <v>1657</v>
      </c>
      <c r="B894" s="184" t="s">
        <v>1658</v>
      </c>
      <c r="C894" s="185">
        <v>5.0100000000000003E-4</v>
      </c>
      <c r="D894" s="186"/>
      <c r="E894" s="180">
        <v>5.31E-4</v>
      </c>
      <c r="F894" s="187" t="s">
        <v>702</v>
      </c>
      <c r="G894" s="220"/>
    </row>
    <row r="895" spans="1:7" ht="30" customHeight="1">
      <c r="A895" s="183" t="s">
        <v>1659</v>
      </c>
      <c r="B895" s="184" t="s">
        <v>1660</v>
      </c>
      <c r="C895" s="185">
        <v>5.4200000000000006E-4</v>
      </c>
      <c r="D895" s="186"/>
      <c r="E895" s="185">
        <v>5.4500000000000002E-4</v>
      </c>
      <c r="F895" s="187">
        <v>48.6</v>
      </c>
      <c r="G895" s="220" t="s">
        <v>737</v>
      </c>
    </row>
    <row r="896" spans="1:7" ht="15" customHeight="1">
      <c r="A896" s="646" t="s">
        <v>1661</v>
      </c>
      <c r="B896" s="649" t="s">
        <v>1662</v>
      </c>
      <c r="C896" s="652">
        <v>2.6600000000000001E-4</v>
      </c>
      <c r="D896" s="169" t="s">
        <v>701</v>
      </c>
      <c r="E896" s="170">
        <v>3.4200000000000002E-4</v>
      </c>
      <c r="F896" s="655" t="s">
        <v>702</v>
      </c>
      <c r="G896" s="658"/>
    </row>
    <row r="897" spans="1:7" ht="15" customHeight="1">
      <c r="A897" s="647"/>
      <c r="B897" s="650"/>
      <c r="C897" s="653"/>
      <c r="D897" s="179" t="s">
        <v>714</v>
      </c>
      <c r="E897" s="172">
        <v>4.64E-4</v>
      </c>
      <c r="F897" s="656"/>
      <c r="G897" s="659"/>
    </row>
    <row r="898" spans="1:7" ht="15" customHeight="1">
      <c r="A898" s="648"/>
      <c r="B898" s="651"/>
      <c r="C898" s="654"/>
      <c r="D898" s="174" t="s">
        <v>715</v>
      </c>
      <c r="E898" s="175">
        <v>4.5600000000000003E-4</v>
      </c>
      <c r="F898" s="657"/>
      <c r="G898" s="660"/>
    </row>
    <row r="899" spans="1:7" ht="15" customHeight="1">
      <c r="A899" s="183" t="s">
        <v>1663</v>
      </c>
      <c r="B899" s="184" t="s">
        <v>1664</v>
      </c>
      <c r="C899" s="185">
        <v>3.6400000000000001E-4</v>
      </c>
      <c r="D899" s="202"/>
      <c r="E899" s="224">
        <v>3.0800000000000001E-4</v>
      </c>
      <c r="F899" s="187" t="s">
        <v>702</v>
      </c>
      <c r="G899" s="188"/>
    </row>
    <row r="900" spans="1:7" ht="15" customHeight="1">
      <c r="A900" s="646" t="s">
        <v>1665</v>
      </c>
      <c r="B900" s="649" t="s">
        <v>1666</v>
      </c>
      <c r="C900" s="652" t="s">
        <v>708</v>
      </c>
      <c r="D900" s="208" t="s">
        <v>1148</v>
      </c>
      <c r="E900" s="170">
        <v>2.5000000000000001E-4</v>
      </c>
      <c r="F900" s="655" t="s">
        <v>709</v>
      </c>
      <c r="G900" s="658"/>
    </row>
    <row r="901" spans="1:7" ht="15" customHeight="1">
      <c r="A901" s="647"/>
      <c r="B901" s="650"/>
      <c r="C901" s="653"/>
      <c r="D901" s="173" t="s">
        <v>718</v>
      </c>
      <c r="E901" s="172">
        <v>3.1500000000000001E-4</v>
      </c>
      <c r="F901" s="656"/>
      <c r="G901" s="659"/>
    </row>
    <row r="902" spans="1:7" ht="15" customHeight="1">
      <c r="A902" s="647"/>
      <c r="B902" s="650"/>
      <c r="C902" s="653"/>
      <c r="D902" s="173" t="s">
        <v>704</v>
      </c>
      <c r="E902" s="172">
        <v>7.8999999999999996E-5</v>
      </c>
      <c r="F902" s="656"/>
      <c r="G902" s="659"/>
    </row>
    <row r="903" spans="1:7" ht="15" customHeight="1">
      <c r="A903" s="648"/>
      <c r="B903" s="651"/>
      <c r="C903" s="654"/>
      <c r="D903" s="174" t="s">
        <v>715</v>
      </c>
      <c r="E903" s="175">
        <v>6.3000000000000003E-4</v>
      </c>
      <c r="F903" s="657"/>
      <c r="G903" s="660"/>
    </row>
    <row r="904" spans="1:7" ht="15" customHeight="1">
      <c r="A904" s="183" t="s">
        <v>1667</v>
      </c>
      <c r="B904" s="184" t="s">
        <v>1668</v>
      </c>
      <c r="C904" s="185">
        <v>3.9899999999999999E-4</v>
      </c>
      <c r="D904" s="195"/>
      <c r="E904" s="194">
        <v>3.4299999999999999E-4</v>
      </c>
      <c r="F904" s="187" t="s">
        <v>702</v>
      </c>
      <c r="G904" s="188"/>
    </row>
    <row r="905" spans="1:7" ht="15" customHeight="1">
      <c r="A905" s="183" t="s">
        <v>1669</v>
      </c>
      <c r="B905" s="184" t="s">
        <v>1670</v>
      </c>
      <c r="C905" s="185" t="s">
        <v>708</v>
      </c>
      <c r="D905" s="186"/>
      <c r="E905" s="185" t="s">
        <v>708</v>
      </c>
      <c r="F905" s="187" t="s">
        <v>709</v>
      </c>
      <c r="G905" s="188"/>
    </row>
    <row r="906" spans="1:7" ht="15" customHeight="1">
      <c r="A906" s="646" t="s">
        <v>1671</v>
      </c>
      <c r="B906" s="649" t="s">
        <v>1672</v>
      </c>
      <c r="C906" s="652">
        <v>5.22E-4</v>
      </c>
      <c r="D906" s="169" t="s">
        <v>701</v>
      </c>
      <c r="E906" s="170">
        <v>0</v>
      </c>
      <c r="F906" s="655" t="s">
        <v>702</v>
      </c>
      <c r="G906" s="658"/>
    </row>
    <row r="907" spans="1:7" ht="15" customHeight="1">
      <c r="A907" s="647"/>
      <c r="B907" s="650"/>
      <c r="C907" s="653"/>
      <c r="D907" s="179" t="s">
        <v>714</v>
      </c>
      <c r="E907" s="172">
        <v>5.9899999999999992E-4</v>
      </c>
      <c r="F907" s="656"/>
      <c r="G907" s="659"/>
    </row>
    <row r="908" spans="1:7" ht="15" customHeight="1">
      <c r="A908" s="648"/>
      <c r="B908" s="651"/>
      <c r="C908" s="654"/>
      <c r="D908" s="174" t="s">
        <v>715</v>
      </c>
      <c r="E908" s="175">
        <v>2.9299999999999997E-4</v>
      </c>
      <c r="F908" s="657"/>
      <c r="G908" s="660"/>
    </row>
    <row r="909" spans="1:7" ht="15" customHeight="1">
      <c r="A909" s="183" t="s">
        <v>1673</v>
      </c>
      <c r="B909" s="184" t="s">
        <v>1674</v>
      </c>
      <c r="C909" s="185">
        <v>1.4E-5</v>
      </c>
      <c r="D909" s="186"/>
      <c r="E909" s="180">
        <v>4.2299999999999998E-4</v>
      </c>
      <c r="F909" s="187" t="s">
        <v>702</v>
      </c>
      <c r="G909" s="188"/>
    </row>
    <row r="910" spans="1:7" ht="15" customHeight="1">
      <c r="A910" s="183" t="s">
        <v>1675</v>
      </c>
      <c r="B910" s="184" t="s">
        <v>1676</v>
      </c>
      <c r="C910" s="185">
        <v>4.0700000000000003E-4</v>
      </c>
      <c r="D910" s="186"/>
      <c r="E910" s="180">
        <v>3.5100000000000002E-4</v>
      </c>
      <c r="F910" s="187" t="s">
        <v>702</v>
      </c>
      <c r="G910" s="188"/>
    </row>
    <row r="911" spans="1:7" ht="15" customHeight="1">
      <c r="A911" s="183" t="s">
        <v>1677</v>
      </c>
      <c r="B911" s="184" t="s">
        <v>1678</v>
      </c>
      <c r="C911" s="185">
        <v>4.0000000000000002E-4</v>
      </c>
      <c r="D911" s="186"/>
      <c r="E911" s="180">
        <v>3.4400000000000001E-4</v>
      </c>
      <c r="F911" s="187" t="s">
        <v>702</v>
      </c>
      <c r="G911" s="188"/>
    </row>
    <row r="912" spans="1:7" ht="30" customHeight="1">
      <c r="A912" s="183" t="s">
        <v>1679</v>
      </c>
      <c r="B912" s="184" t="s">
        <v>1680</v>
      </c>
      <c r="C912" s="185">
        <v>6.29E-4</v>
      </c>
      <c r="D912" s="186"/>
      <c r="E912" s="180">
        <v>5.8600000000000004E-4</v>
      </c>
      <c r="F912" s="187" t="s">
        <v>1681</v>
      </c>
      <c r="G912" s="188" t="s">
        <v>737</v>
      </c>
    </row>
    <row r="913" spans="1:7" ht="15" customHeight="1">
      <c r="A913" s="183" t="s">
        <v>1682</v>
      </c>
      <c r="B913" s="184" t="s">
        <v>1683</v>
      </c>
      <c r="C913" s="185">
        <v>3.8499999999999998E-4</v>
      </c>
      <c r="D913" s="186"/>
      <c r="E913" s="180">
        <v>3.4200000000000002E-4</v>
      </c>
      <c r="F913" s="187" t="s">
        <v>702</v>
      </c>
      <c r="G913" s="188"/>
    </row>
    <row r="914" spans="1:7" ht="15" customHeight="1">
      <c r="A914" s="183" t="s">
        <v>1684</v>
      </c>
      <c r="B914" s="184" t="s">
        <v>1685</v>
      </c>
      <c r="C914" s="185" t="s">
        <v>708</v>
      </c>
      <c r="D914" s="186"/>
      <c r="E914" s="180">
        <v>5.0199999999999995E-4</v>
      </c>
      <c r="F914" s="187" t="s">
        <v>709</v>
      </c>
      <c r="G914" s="188"/>
    </row>
    <row r="915" spans="1:7" ht="15" customHeight="1">
      <c r="A915" s="183" t="s">
        <v>1686</v>
      </c>
      <c r="B915" s="184" t="s">
        <v>1687</v>
      </c>
      <c r="C915" s="225">
        <v>4.4700000000000002E-4</v>
      </c>
      <c r="D915" s="186"/>
      <c r="E915" s="180">
        <v>4.5899999999999999E-4</v>
      </c>
      <c r="F915" s="187" t="s">
        <v>702</v>
      </c>
      <c r="G915" s="220"/>
    </row>
    <row r="916" spans="1:7" ht="15" customHeight="1">
      <c r="A916" s="183" t="s">
        <v>1688</v>
      </c>
      <c r="B916" s="184" t="s">
        <v>1689</v>
      </c>
      <c r="C916" s="185">
        <v>5.1000000000000004E-4</v>
      </c>
      <c r="D916" s="186"/>
      <c r="E916" s="180">
        <v>4.5399999999999998E-4</v>
      </c>
      <c r="F916" s="187" t="s">
        <v>702</v>
      </c>
      <c r="G916" s="188"/>
    </row>
    <row r="917" spans="1:7" ht="15" customHeight="1">
      <c r="A917" s="183" t="s">
        <v>1690</v>
      </c>
      <c r="B917" s="184" t="s">
        <v>1691</v>
      </c>
      <c r="C917" s="185">
        <v>4.64E-4</v>
      </c>
      <c r="D917" s="186"/>
      <c r="E917" s="180">
        <v>4.08E-4</v>
      </c>
      <c r="F917" s="187" t="s">
        <v>702</v>
      </c>
      <c r="G917" s="188"/>
    </row>
    <row r="918" spans="1:7" ht="15" customHeight="1">
      <c r="A918" s="183" t="s">
        <v>1692</v>
      </c>
      <c r="B918" s="184" t="s">
        <v>1693</v>
      </c>
      <c r="C918" s="185">
        <v>3.6400000000000001E-4</v>
      </c>
      <c r="D918" s="186"/>
      <c r="E918" s="180">
        <v>3.0800000000000001E-4</v>
      </c>
      <c r="F918" s="187" t="s">
        <v>702</v>
      </c>
      <c r="G918" s="188"/>
    </row>
    <row r="919" spans="1:7" ht="15" customHeight="1">
      <c r="A919" s="646" t="s">
        <v>1694</v>
      </c>
      <c r="B919" s="649" t="s">
        <v>1695</v>
      </c>
      <c r="C919" s="652">
        <v>4.6999999999999999E-4</v>
      </c>
      <c r="D919" s="169" t="s">
        <v>701</v>
      </c>
      <c r="E919" s="170">
        <v>0</v>
      </c>
      <c r="F919" s="655" t="s">
        <v>702</v>
      </c>
      <c r="G919" s="658"/>
    </row>
    <row r="920" spans="1:7" ht="15" customHeight="1">
      <c r="A920" s="647"/>
      <c r="B920" s="650"/>
      <c r="C920" s="653"/>
      <c r="D920" s="173" t="s">
        <v>718</v>
      </c>
      <c r="E920" s="172">
        <v>0</v>
      </c>
      <c r="F920" s="656"/>
      <c r="G920" s="659"/>
    </row>
    <row r="921" spans="1:7" ht="15" customHeight="1">
      <c r="A921" s="647"/>
      <c r="B921" s="650"/>
      <c r="C921" s="653"/>
      <c r="D921" s="196" t="s">
        <v>704</v>
      </c>
      <c r="E921" s="172">
        <v>2.3000000000000001E-4</v>
      </c>
      <c r="F921" s="656"/>
      <c r="G921" s="659"/>
    </row>
    <row r="922" spans="1:7" ht="15" customHeight="1">
      <c r="A922" s="648"/>
      <c r="B922" s="651"/>
      <c r="C922" s="654"/>
      <c r="D922" s="174" t="s">
        <v>715</v>
      </c>
      <c r="E922" s="175">
        <v>5.4199999999999995E-4</v>
      </c>
      <c r="F922" s="657"/>
      <c r="G922" s="660"/>
    </row>
    <row r="923" spans="1:7" ht="15" customHeight="1">
      <c r="A923" s="183" t="s">
        <v>1696</v>
      </c>
      <c r="B923" s="184" t="s">
        <v>1697</v>
      </c>
      <c r="C923" s="185">
        <v>5.0900000000000001E-4</v>
      </c>
      <c r="D923" s="186"/>
      <c r="E923" s="180">
        <v>5.7200000000000003E-4</v>
      </c>
      <c r="F923" s="187" t="s">
        <v>702</v>
      </c>
      <c r="G923" s="188"/>
    </row>
    <row r="924" spans="1:7" ht="15" customHeight="1">
      <c r="A924" s="183" t="s">
        <v>1698</v>
      </c>
      <c r="B924" s="184" t="s">
        <v>1699</v>
      </c>
      <c r="C924" s="185">
        <v>7.7000000000000007E-4</v>
      </c>
      <c r="D924" s="186"/>
      <c r="E924" s="185">
        <v>2.4800000000000001E-4</v>
      </c>
      <c r="F924" s="187">
        <v>100</v>
      </c>
      <c r="G924" s="220"/>
    </row>
    <row r="925" spans="1:7" ht="15" customHeight="1">
      <c r="A925" s="183" t="s">
        <v>1700</v>
      </c>
      <c r="B925" s="184" t="s">
        <v>1701</v>
      </c>
      <c r="C925" s="185">
        <v>4.9600000000000002E-4</v>
      </c>
      <c r="D925" s="186"/>
      <c r="E925" s="180">
        <v>4.9299999999999995E-4</v>
      </c>
      <c r="F925" s="187" t="s">
        <v>702</v>
      </c>
      <c r="G925" s="188"/>
    </row>
    <row r="926" spans="1:7" ht="15" customHeight="1">
      <c r="A926" s="646" t="s">
        <v>1702</v>
      </c>
      <c r="B926" s="649" t="s">
        <v>1703</v>
      </c>
      <c r="C926" s="652">
        <v>1.8000000000000001E-4</v>
      </c>
      <c r="D926" s="169" t="s">
        <v>701</v>
      </c>
      <c r="E926" s="170">
        <v>0</v>
      </c>
      <c r="F926" s="655" t="s">
        <v>702</v>
      </c>
      <c r="G926" s="658"/>
    </row>
    <row r="927" spans="1:7" ht="15" customHeight="1">
      <c r="A927" s="647"/>
      <c r="B927" s="650"/>
      <c r="C927" s="653"/>
      <c r="D927" s="173" t="s">
        <v>714</v>
      </c>
      <c r="E927" s="172">
        <v>2.9799999999999998E-4</v>
      </c>
      <c r="F927" s="656"/>
      <c r="G927" s="659"/>
    </row>
    <row r="928" spans="1:7" ht="15" customHeight="1">
      <c r="A928" s="648"/>
      <c r="B928" s="651"/>
      <c r="C928" s="654"/>
      <c r="D928" s="174" t="s">
        <v>715</v>
      </c>
      <c r="E928" s="175">
        <v>2.9E-4</v>
      </c>
      <c r="F928" s="657"/>
      <c r="G928" s="660"/>
    </row>
    <row r="929" spans="1:7" ht="15" customHeight="1">
      <c r="A929" s="183" t="s">
        <v>1704</v>
      </c>
      <c r="B929" s="184" t="s">
        <v>1705</v>
      </c>
      <c r="C929" s="185">
        <v>4.7899999999999999E-4</v>
      </c>
      <c r="D929" s="186"/>
      <c r="E929" s="180">
        <v>5.1400000000000003E-4</v>
      </c>
      <c r="F929" s="187" t="s">
        <v>702</v>
      </c>
      <c r="G929" s="188"/>
    </row>
    <row r="930" spans="1:7" ht="30" customHeight="1">
      <c r="A930" s="183" t="s">
        <v>1706</v>
      </c>
      <c r="B930" s="184" t="s">
        <v>1707</v>
      </c>
      <c r="C930" s="185">
        <v>4.6799999999999999E-4</v>
      </c>
      <c r="D930" s="186"/>
      <c r="E930" s="180">
        <v>4.4099999999999999E-4</v>
      </c>
      <c r="F930" s="187" t="s">
        <v>1708</v>
      </c>
      <c r="G930" s="188" t="s">
        <v>737</v>
      </c>
    </row>
    <row r="931" spans="1:7" ht="15" customHeight="1">
      <c r="A931" s="646" t="s">
        <v>1709</v>
      </c>
      <c r="B931" s="649" t="s">
        <v>1710</v>
      </c>
      <c r="C931" s="652">
        <v>3.6400000000000001E-4</v>
      </c>
      <c r="D931" s="169" t="s">
        <v>701</v>
      </c>
      <c r="E931" s="170">
        <v>0</v>
      </c>
      <c r="F931" s="655" t="s">
        <v>702</v>
      </c>
      <c r="G931" s="658"/>
    </row>
    <row r="932" spans="1:7" ht="15" customHeight="1">
      <c r="A932" s="647"/>
      <c r="B932" s="650" t="s">
        <v>590</v>
      </c>
      <c r="C932" s="653"/>
      <c r="D932" s="171" t="s">
        <v>703</v>
      </c>
      <c r="E932" s="172">
        <v>1.8000000000000001E-4</v>
      </c>
      <c r="F932" s="656"/>
      <c r="G932" s="659"/>
    </row>
    <row r="933" spans="1:7" ht="15" customHeight="1">
      <c r="A933" s="647"/>
      <c r="B933" s="650" t="s">
        <v>590</v>
      </c>
      <c r="C933" s="653"/>
      <c r="D933" s="171" t="s">
        <v>822</v>
      </c>
      <c r="E933" s="172">
        <v>3.0800000000000001E-4</v>
      </c>
      <c r="F933" s="656"/>
      <c r="G933" s="659"/>
    </row>
    <row r="934" spans="1:7" ht="15" customHeight="1">
      <c r="A934" s="648"/>
      <c r="B934" s="651" t="s">
        <v>590</v>
      </c>
      <c r="C934" s="654"/>
      <c r="D934" s="174" t="s">
        <v>715</v>
      </c>
      <c r="E934" s="175">
        <v>3.7199999999999999E-4</v>
      </c>
      <c r="F934" s="657"/>
      <c r="G934" s="660"/>
    </row>
    <row r="935" spans="1:7" ht="15" customHeight="1">
      <c r="A935" s="183" t="s">
        <v>1711</v>
      </c>
      <c r="B935" s="184" t="s">
        <v>1712</v>
      </c>
      <c r="C935" s="185">
        <v>4.6299999999999998E-4</v>
      </c>
      <c r="D935" s="186"/>
      <c r="E935" s="180">
        <v>4.0700000000000003E-4</v>
      </c>
      <c r="F935" s="187" t="s">
        <v>702</v>
      </c>
      <c r="G935" s="188"/>
    </row>
    <row r="936" spans="1:7" ht="15" customHeight="1">
      <c r="A936" s="183" t="s">
        <v>1713</v>
      </c>
      <c r="B936" s="184" t="s">
        <v>1714</v>
      </c>
      <c r="C936" s="185">
        <v>4.86E-4</v>
      </c>
      <c r="D936" s="186"/>
      <c r="E936" s="180">
        <v>5.2500000000000008E-4</v>
      </c>
      <c r="F936" s="187" t="s">
        <v>702</v>
      </c>
      <c r="G936" s="188"/>
    </row>
    <row r="937" spans="1:7" ht="15" customHeight="1">
      <c r="A937" s="646" t="s">
        <v>1715</v>
      </c>
      <c r="B937" s="649" t="s">
        <v>1716</v>
      </c>
      <c r="C937" s="652">
        <v>3.6600000000000001E-4</v>
      </c>
      <c r="D937" s="169" t="s">
        <v>701</v>
      </c>
      <c r="E937" s="170">
        <v>0</v>
      </c>
      <c r="F937" s="655" t="s">
        <v>702</v>
      </c>
      <c r="G937" s="658"/>
    </row>
    <row r="938" spans="1:7" ht="15" customHeight="1">
      <c r="A938" s="647"/>
      <c r="B938" s="650" t="s">
        <v>590</v>
      </c>
      <c r="C938" s="653"/>
      <c r="D938" s="171" t="s">
        <v>703</v>
      </c>
      <c r="E938" s="172">
        <v>1.95E-4</v>
      </c>
      <c r="F938" s="656"/>
      <c r="G938" s="659"/>
    </row>
    <row r="939" spans="1:7" ht="15" customHeight="1">
      <c r="A939" s="648"/>
      <c r="B939" s="651" t="s">
        <v>590</v>
      </c>
      <c r="C939" s="654"/>
      <c r="D939" s="174" t="s">
        <v>715</v>
      </c>
      <c r="E939" s="175">
        <v>4.3100000000000001E-4</v>
      </c>
      <c r="F939" s="657"/>
      <c r="G939" s="660"/>
    </row>
    <row r="940" spans="1:7" ht="15" customHeight="1">
      <c r="A940" s="183" t="s">
        <v>1717</v>
      </c>
      <c r="B940" s="184" t="s">
        <v>1718</v>
      </c>
      <c r="C940" s="185">
        <v>4.28E-4</v>
      </c>
      <c r="D940" s="186"/>
      <c r="E940" s="180">
        <v>5.0699999999999996E-4</v>
      </c>
      <c r="F940" s="187" t="s">
        <v>702</v>
      </c>
      <c r="G940" s="188"/>
    </row>
    <row r="941" spans="1:7" ht="15" customHeight="1">
      <c r="A941" s="183" t="s">
        <v>1719</v>
      </c>
      <c r="B941" s="184" t="s">
        <v>1720</v>
      </c>
      <c r="C941" s="185">
        <v>3.6400000000000001E-4</v>
      </c>
      <c r="D941" s="186"/>
      <c r="E941" s="180">
        <v>3.0800000000000001E-4</v>
      </c>
      <c r="F941" s="187" t="s">
        <v>702</v>
      </c>
      <c r="G941" s="188"/>
    </row>
    <row r="942" spans="1:7" ht="15" customHeight="1">
      <c r="A942" s="183" t="s">
        <v>1721</v>
      </c>
      <c r="B942" s="184" t="s">
        <v>1722</v>
      </c>
      <c r="C942" s="185">
        <v>4.5000000000000003E-5</v>
      </c>
      <c r="D942" s="186"/>
      <c r="E942" s="180">
        <v>0</v>
      </c>
      <c r="F942" s="187" t="s">
        <v>702</v>
      </c>
      <c r="G942" s="188"/>
    </row>
    <row r="943" spans="1:7" ht="15" customHeight="1">
      <c r="A943" s="183" t="s">
        <v>1723</v>
      </c>
      <c r="B943" s="184" t="s">
        <v>1724</v>
      </c>
      <c r="C943" s="185">
        <v>2.0799999999999999E-4</v>
      </c>
      <c r="D943" s="186"/>
      <c r="E943" s="180">
        <v>3.5100000000000002E-4</v>
      </c>
      <c r="F943" s="187" t="s">
        <v>702</v>
      </c>
      <c r="G943" s="188"/>
    </row>
    <row r="944" spans="1:7" ht="15" customHeight="1">
      <c r="A944" s="646" t="s">
        <v>1725</v>
      </c>
      <c r="B944" s="649" t="s">
        <v>1726</v>
      </c>
      <c r="C944" s="652">
        <v>4.95E-4</v>
      </c>
      <c r="D944" s="169" t="s">
        <v>701</v>
      </c>
      <c r="E944" s="170">
        <v>0</v>
      </c>
      <c r="F944" s="655" t="s">
        <v>702</v>
      </c>
      <c r="G944" s="658"/>
    </row>
    <row r="945" spans="1:7" ht="15" customHeight="1">
      <c r="A945" s="647"/>
      <c r="B945" s="650"/>
      <c r="C945" s="653"/>
      <c r="D945" s="179" t="s">
        <v>714</v>
      </c>
      <c r="E945" s="172">
        <v>5.1500000000000005E-4</v>
      </c>
      <c r="F945" s="656"/>
      <c r="G945" s="659"/>
    </row>
    <row r="946" spans="1:7" ht="15" customHeight="1">
      <c r="A946" s="648"/>
      <c r="B946" s="651"/>
      <c r="C946" s="654"/>
      <c r="D946" s="174" t="s">
        <v>715</v>
      </c>
      <c r="E946" s="175">
        <v>4.8999999999999998E-4</v>
      </c>
      <c r="F946" s="657"/>
      <c r="G946" s="660"/>
    </row>
    <row r="947" spans="1:7" ht="15" customHeight="1">
      <c r="A947" s="183" t="s">
        <v>1727</v>
      </c>
      <c r="B947" s="184" t="s">
        <v>1728</v>
      </c>
      <c r="C947" s="185">
        <v>4.9899999999999999E-4</v>
      </c>
      <c r="D947" s="186"/>
      <c r="E947" s="180">
        <v>5.5000000000000003E-4</v>
      </c>
      <c r="F947" s="187" t="s">
        <v>702</v>
      </c>
      <c r="G947" s="188"/>
    </row>
    <row r="948" spans="1:7" ht="15" customHeight="1">
      <c r="A948" s="646" t="s">
        <v>1729</v>
      </c>
      <c r="B948" s="649" t="s">
        <v>1730</v>
      </c>
      <c r="C948" s="652">
        <v>3.8699999999999997E-4</v>
      </c>
      <c r="D948" s="169" t="s">
        <v>701</v>
      </c>
      <c r="E948" s="170">
        <v>0</v>
      </c>
      <c r="F948" s="655" t="s">
        <v>702</v>
      </c>
      <c r="G948" s="658"/>
    </row>
    <row r="949" spans="1:7" ht="15" customHeight="1">
      <c r="A949" s="647"/>
      <c r="B949" s="650"/>
      <c r="C949" s="653"/>
      <c r="D949" s="173" t="s">
        <v>718</v>
      </c>
      <c r="E949" s="172">
        <v>0</v>
      </c>
      <c r="F949" s="656"/>
      <c r="G949" s="659"/>
    </row>
    <row r="950" spans="1:7" ht="15" customHeight="1">
      <c r="A950" s="647"/>
      <c r="B950" s="650"/>
      <c r="C950" s="653"/>
      <c r="D950" s="196" t="s">
        <v>704</v>
      </c>
      <c r="E950" s="172">
        <v>4.4799999999999999E-4</v>
      </c>
      <c r="F950" s="656"/>
      <c r="G950" s="659"/>
    </row>
    <row r="951" spans="1:7" ht="15" customHeight="1">
      <c r="A951" s="648"/>
      <c r="B951" s="651"/>
      <c r="C951" s="654"/>
      <c r="D951" s="174" t="s">
        <v>715</v>
      </c>
      <c r="E951" s="175">
        <v>4.1299999999999996E-4</v>
      </c>
      <c r="F951" s="657"/>
      <c r="G951" s="660"/>
    </row>
    <row r="952" spans="1:7" ht="15" customHeight="1">
      <c r="A952" s="183" t="s">
        <v>1731</v>
      </c>
      <c r="B952" s="184" t="s">
        <v>1732</v>
      </c>
      <c r="C952" s="185">
        <v>4.0000000000000002E-4</v>
      </c>
      <c r="D952" s="186"/>
      <c r="E952" s="180">
        <v>3.4400000000000001E-4</v>
      </c>
      <c r="F952" s="187" t="s">
        <v>702</v>
      </c>
      <c r="G952" s="188"/>
    </row>
    <row r="953" spans="1:7" ht="15" customHeight="1">
      <c r="A953" s="183" t="s">
        <v>1733</v>
      </c>
      <c r="B953" s="184" t="s">
        <v>1734</v>
      </c>
      <c r="C953" s="185">
        <v>5.0100000000000003E-4</v>
      </c>
      <c r="D953" s="186"/>
      <c r="E953" s="180">
        <v>5.3799999999999996E-4</v>
      </c>
      <c r="F953" s="187" t="s">
        <v>702</v>
      </c>
      <c r="G953" s="188"/>
    </row>
    <row r="954" spans="1:7" ht="15" customHeight="1">
      <c r="A954" s="183" t="s">
        <v>1735</v>
      </c>
      <c r="B954" s="184" t="s">
        <v>1736</v>
      </c>
      <c r="C954" s="185">
        <v>4.44E-4</v>
      </c>
      <c r="D954" s="186"/>
      <c r="E954" s="180">
        <v>4.7699999999999999E-4</v>
      </c>
      <c r="F954" s="187">
        <v>100</v>
      </c>
      <c r="G954" s="188"/>
    </row>
    <row r="955" spans="1:7" ht="15" customHeight="1">
      <c r="A955" s="183" t="s">
        <v>1737</v>
      </c>
      <c r="B955" s="184" t="s">
        <v>1738</v>
      </c>
      <c r="C955" s="185">
        <v>5.2999999999999998E-4</v>
      </c>
      <c r="D955" s="186"/>
      <c r="E955" s="180">
        <v>4.7399999999999997E-4</v>
      </c>
      <c r="F955" s="187" t="s">
        <v>702</v>
      </c>
      <c r="G955" s="220"/>
    </row>
    <row r="956" spans="1:7" ht="30" customHeight="1">
      <c r="A956" s="183" t="s">
        <v>1739</v>
      </c>
      <c r="B956" s="184" t="s">
        <v>1740</v>
      </c>
      <c r="C956" s="185">
        <v>6.8900000000000005E-4</v>
      </c>
      <c r="D956" s="186"/>
      <c r="E956" s="180">
        <v>6.2200000000000005E-4</v>
      </c>
      <c r="F956" s="187" t="s">
        <v>1741</v>
      </c>
      <c r="G956" s="220" t="s">
        <v>737</v>
      </c>
    </row>
    <row r="957" spans="1:7" ht="15" customHeight="1">
      <c r="A957" s="183" t="s">
        <v>1742</v>
      </c>
      <c r="B957" s="184" t="s">
        <v>1743</v>
      </c>
      <c r="C957" s="185">
        <v>3.0800000000000001E-4</v>
      </c>
      <c r="D957" s="186"/>
      <c r="E957" s="180">
        <v>2.52E-4</v>
      </c>
      <c r="F957" s="187">
        <v>100</v>
      </c>
      <c r="G957" s="220"/>
    </row>
    <row r="958" spans="1:7" ht="15" customHeight="1">
      <c r="A958" s="183" t="s">
        <v>1744</v>
      </c>
      <c r="B958" s="184" t="s">
        <v>1745</v>
      </c>
      <c r="C958" s="185">
        <v>5.0799999999999999E-4</v>
      </c>
      <c r="D958" s="186"/>
      <c r="E958" s="180">
        <v>5.4500000000000002E-4</v>
      </c>
      <c r="F958" s="187" t="s">
        <v>702</v>
      </c>
      <c r="G958" s="188"/>
    </row>
    <row r="959" spans="1:7" ht="15" customHeight="1">
      <c r="A959" s="183" t="s">
        <v>1746</v>
      </c>
      <c r="B959" s="184" t="s">
        <v>1747</v>
      </c>
      <c r="C959" s="185">
        <v>4.1300000000000001E-4</v>
      </c>
      <c r="D959" s="186"/>
      <c r="E959" s="180">
        <v>3.57E-4</v>
      </c>
      <c r="F959" s="187" t="s">
        <v>702</v>
      </c>
      <c r="G959" s="188"/>
    </row>
    <row r="960" spans="1:7" ht="15" customHeight="1">
      <c r="A960" s="183" t="s">
        <v>1748</v>
      </c>
      <c r="B960" s="184" t="s">
        <v>1749</v>
      </c>
      <c r="C960" s="185">
        <v>4.4700000000000002E-4</v>
      </c>
      <c r="D960" s="186"/>
      <c r="E960" s="180">
        <v>4.8700000000000002E-4</v>
      </c>
      <c r="F960" s="187" t="s">
        <v>702</v>
      </c>
      <c r="G960" s="188"/>
    </row>
    <row r="961" spans="1:7" ht="30" customHeight="1">
      <c r="A961" s="183" t="s">
        <v>1750</v>
      </c>
      <c r="B961" s="184" t="s">
        <v>1751</v>
      </c>
      <c r="C961" s="185">
        <v>3.1700000000000001E-4</v>
      </c>
      <c r="D961" s="186"/>
      <c r="E961" s="180">
        <v>2.9999999999999997E-4</v>
      </c>
      <c r="F961" s="187" t="s">
        <v>1752</v>
      </c>
      <c r="G961" s="188" t="s">
        <v>737</v>
      </c>
    </row>
    <row r="962" spans="1:7" ht="15" customHeight="1">
      <c r="A962" s="183" t="s">
        <v>1753</v>
      </c>
      <c r="B962" s="184" t="s">
        <v>1754</v>
      </c>
      <c r="C962" s="225">
        <v>3.9300000000000001E-4</v>
      </c>
      <c r="D962" s="186"/>
      <c r="E962" s="180">
        <v>3.3700000000000001E-4</v>
      </c>
      <c r="F962" s="187" t="s">
        <v>702</v>
      </c>
      <c r="G962" s="220"/>
    </row>
    <row r="963" spans="1:7" ht="15" customHeight="1">
      <c r="A963" s="646" t="s">
        <v>1755</v>
      </c>
      <c r="B963" s="649" t="s">
        <v>1756</v>
      </c>
      <c r="C963" s="652">
        <v>1.6000000000000001E-4</v>
      </c>
      <c r="D963" s="169" t="s">
        <v>701</v>
      </c>
      <c r="E963" s="170">
        <v>0</v>
      </c>
      <c r="F963" s="655" t="s">
        <v>702</v>
      </c>
      <c r="G963" s="658"/>
    </row>
    <row r="964" spans="1:7" ht="15" customHeight="1">
      <c r="A964" s="647"/>
      <c r="B964" s="650" t="s">
        <v>590</v>
      </c>
      <c r="C964" s="653"/>
      <c r="D964" s="173" t="s">
        <v>714</v>
      </c>
      <c r="E964" s="172">
        <v>8.7100000000000003E-4</v>
      </c>
      <c r="F964" s="656"/>
      <c r="G964" s="659"/>
    </row>
    <row r="965" spans="1:7" ht="15" customHeight="1">
      <c r="A965" s="648"/>
      <c r="B965" s="651" t="s">
        <v>590</v>
      </c>
      <c r="C965" s="654"/>
      <c r="D965" s="174" t="s">
        <v>715</v>
      </c>
      <c r="E965" s="175">
        <v>0</v>
      </c>
      <c r="F965" s="657"/>
      <c r="G965" s="660"/>
    </row>
    <row r="966" spans="1:7" ht="15" customHeight="1">
      <c r="A966" s="183" t="s">
        <v>1757</v>
      </c>
      <c r="B966" s="184" t="s">
        <v>1758</v>
      </c>
      <c r="C966" s="185">
        <v>4.5100000000000001E-4</v>
      </c>
      <c r="D966" s="186"/>
      <c r="E966" s="180">
        <v>3.9500000000000001E-4</v>
      </c>
      <c r="F966" s="187" t="s">
        <v>702</v>
      </c>
      <c r="G966" s="188"/>
    </row>
    <row r="967" spans="1:7" ht="15" customHeight="1">
      <c r="A967" s="646" t="s">
        <v>1759</v>
      </c>
      <c r="B967" s="649" t="s">
        <v>1760</v>
      </c>
      <c r="C967" s="652">
        <v>4.1800000000000002E-4</v>
      </c>
      <c r="D967" s="169" t="s">
        <v>701</v>
      </c>
      <c r="E967" s="170">
        <v>0</v>
      </c>
      <c r="F967" s="655" t="s">
        <v>1761</v>
      </c>
      <c r="G967" s="658" t="s">
        <v>737</v>
      </c>
    </row>
    <row r="968" spans="1:7" ht="15" customHeight="1">
      <c r="A968" s="647"/>
      <c r="B968" s="650"/>
      <c r="C968" s="653"/>
      <c r="D968" s="173" t="s">
        <v>718</v>
      </c>
      <c r="E968" s="172">
        <v>2.0000000000000001E-4</v>
      </c>
      <c r="F968" s="656"/>
      <c r="G968" s="659"/>
    </row>
    <row r="969" spans="1:7" ht="15" customHeight="1">
      <c r="A969" s="647"/>
      <c r="B969" s="650"/>
      <c r="C969" s="653"/>
      <c r="D969" s="173" t="s">
        <v>704</v>
      </c>
      <c r="E969" s="172">
        <v>4.2400000000000001E-4</v>
      </c>
      <c r="F969" s="656"/>
      <c r="G969" s="659"/>
    </row>
    <row r="970" spans="1:7" ht="15" customHeight="1">
      <c r="A970" s="648"/>
      <c r="B970" s="651"/>
      <c r="C970" s="654"/>
      <c r="D970" s="174" t="s">
        <v>715</v>
      </c>
      <c r="E970" s="175">
        <v>3.6099999999999999E-4</v>
      </c>
      <c r="F970" s="657"/>
      <c r="G970" s="660"/>
    </row>
    <row r="971" spans="1:7" ht="15" customHeight="1">
      <c r="A971" s="183" t="s">
        <v>1762</v>
      </c>
      <c r="B971" s="184" t="s">
        <v>1763</v>
      </c>
      <c r="C971" s="185">
        <v>4.9700000000000005E-4</v>
      </c>
      <c r="D971" s="186"/>
      <c r="E971" s="180">
        <v>5.4199999999999995E-4</v>
      </c>
      <c r="F971" s="187" t="s">
        <v>702</v>
      </c>
      <c r="G971" s="220"/>
    </row>
    <row r="972" spans="1:7" ht="15" customHeight="1">
      <c r="A972" s="183" t="s">
        <v>1764</v>
      </c>
      <c r="B972" s="184" t="s">
        <v>1765</v>
      </c>
      <c r="C972" s="185">
        <v>5.71E-4</v>
      </c>
      <c r="D972" s="186"/>
      <c r="E972" s="180">
        <v>5.1500000000000005E-4</v>
      </c>
      <c r="F972" s="187" t="s">
        <v>702</v>
      </c>
      <c r="G972" s="188"/>
    </row>
    <row r="973" spans="1:7" ht="15" customHeight="1">
      <c r="A973" s="183" t="s">
        <v>1766</v>
      </c>
      <c r="B973" s="184" t="s">
        <v>1767</v>
      </c>
      <c r="C973" s="185">
        <v>4.8200000000000001E-4</v>
      </c>
      <c r="D973" s="186"/>
      <c r="E973" s="185">
        <v>5.04E-4</v>
      </c>
      <c r="F973" s="187">
        <v>100</v>
      </c>
      <c r="G973" s="220"/>
    </row>
    <row r="974" spans="1:7" ht="15" customHeight="1">
      <c r="A974" s="183" t="s">
        <v>1768</v>
      </c>
      <c r="B974" s="184" t="s">
        <v>1769</v>
      </c>
      <c r="C974" s="185">
        <v>3.6400000000000001E-4</v>
      </c>
      <c r="D974" s="186"/>
      <c r="E974" s="180">
        <v>3.0800000000000001E-4</v>
      </c>
      <c r="F974" s="187" t="s">
        <v>702</v>
      </c>
      <c r="G974" s="188"/>
    </row>
    <row r="975" spans="1:7" ht="15" customHeight="1">
      <c r="A975" s="183" t="s">
        <v>1770</v>
      </c>
      <c r="B975" s="184" t="s">
        <v>1771</v>
      </c>
      <c r="C975" s="185">
        <v>4.9600000000000002E-4</v>
      </c>
      <c r="D975" s="186"/>
      <c r="E975" s="180">
        <v>5.4699999999999996E-4</v>
      </c>
      <c r="F975" s="187" t="s">
        <v>702</v>
      </c>
      <c r="G975" s="188"/>
    </row>
    <row r="976" spans="1:7" ht="15" customHeight="1">
      <c r="A976" s="183" t="s">
        <v>1772</v>
      </c>
      <c r="B976" s="184" t="s">
        <v>1773</v>
      </c>
      <c r="C976" s="185">
        <v>3.79E-4</v>
      </c>
      <c r="D976" s="186"/>
      <c r="E976" s="180">
        <v>3.2299999999999999E-4</v>
      </c>
      <c r="F976" s="187" t="s">
        <v>702</v>
      </c>
      <c r="G976" s="188"/>
    </row>
    <row r="977" spans="1:7" ht="15" customHeight="1">
      <c r="A977" s="183" t="s">
        <v>1774</v>
      </c>
      <c r="B977" s="184" t="s">
        <v>1775</v>
      </c>
      <c r="C977" s="185">
        <v>1.15E-4</v>
      </c>
      <c r="D977" s="186"/>
      <c r="E977" s="180">
        <v>4.4799999999999999E-4</v>
      </c>
      <c r="F977" s="187" t="s">
        <v>702</v>
      </c>
      <c r="G977" s="188"/>
    </row>
    <row r="978" spans="1:7" ht="15" customHeight="1">
      <c r="A978" s="646" t="s">
        <v>1776</v>
      </c>
      <c r="B978" s="649" t="s">
        <v>1777</v>
      </c>
      <c r="C978" s="652">
        <v>2.7900000000000001E-4</v>
      </c>
      <c r="D978" s="202" t="s">
        <v>701</v>
      </c>
      <c r="E978" s="180">
        <v>0</v>
      </c>
      <c r="F978" s="655">
        <v>100</v>
      </c>
      <c r="G978" s="658"/>
    </row>
    <row r="979" spans="1:7" ht="15" customHeight="1">
      <c r="A979" s="647"/>
      <c r="B979" s="650"/>
      <c r="C979" s="653"/>
      <c r="D979" s="202" t="s">
        <v>714</v>
      </c>
      <c r="E979" s="180">
        <v>5.4199999999999995E-4</v>
      </c>
      <c r="F979" s="656"/>
      <c r="G979" s="659"/>
    </row>
    <row r="980" spans="1:7" ht="15" customHeight="1">
      <c r="A980" s="648"/>
      <c r="B980" s="651"/>
      <c r="C980" s="654"/>
      <c r="D980" s="219" t="s">
        <v>715</v>
      </c>
      <c r="E980" s="180">
        <v>5.4699999999999996E-4</v>
      </c>
      <c r="F980" s="657"/>
      <c r="G980" s="660"/>
    </row>
    <row r="981" spans="1:7" ht="15" customHeight="1">
      <c r="A981" s="646" t="s">
        <v>1778</v>
      </c>
      <c r="B981" s="649" t="s">
        <v>1779</v>
      </c>
      <c r="C981" s="652">
        <v>3.1199999999999999E-4</v>
      </c>
      <c r="D981" s="169" t="s">
        <v>701</v>
      </c>
      <c r="E981" s="170">
        <v>0</v>
      </c>
      <c r="F981" s="655" t="s">
        <v>702</v>
      </c>
      <c r="G981" s="658"/>
    </row>
    <row r="982" spans="1:7" ht="15" customHeight="1">
      <c r="A982" s="647"/>
      <c r="B982" s="650"/>
      <c r="C982" s="653"/>
      <c r="D982" s="173" t="s">
        <v>714</v>
      </c>
      <c r="E982" s="172">
        <v>0</v>
      </c>
      <c r="F982" s="656"/>
      <c r="G982" s="659"/>
    </row>
    <row r="983" spans="1:7" ht="15" customHeight="1">
      <c r="A983" s="648"/>
      <c r="B983" s="651"/>
      <c r="C983" s="681"/>
      <c r="D983" s="174" t="s">
        <v>715</v>
      </c>
      <c r="E983" s="175">
        <v>2.1999999999999999E-5</v>
      </c>
      <c r="F983" s="657"/>
      <c r="G983" s="660"/>
    </row>
    <row r="984" spans="1:7" ht="15" customHeight="1">
      <c r="A984" s="183" t="s">
        <v>1780</v>
      </c>
      <c r="B984" s="184" t="s">
        <v>1781</v>
      </c>
      <c r="C984" s="226">
        <v>5.8200000000000005E-4</v>
      </c>
      <c r="D984" s="227"/>
      <c r="E984" s="180">
        <v>6.5300000000000004E-4</v>
      </c>
      <c r="F984" s="187" t="s">
        <v>702</v>
      </c>
      <c r="G984" s="220"/>
    </row>
    <row r="985" spans="1:7" ht="15" customHeight="1">
      <c r="A985" s="183" t="s">
        <v>1782</v>
      </c>
      <c r="B985" s="184" t="s">
        <v>1783</v>
      </c>
      <c r="C985" s="194">
        <v>3.7199999999999999E-4</v>
      </c>
      <c r="D985" s="186"/>
      <c r="E985" s="180">
        <v>3.1599999999999998E-4</v>
      </c>
      <c r="F985" s="187" t="s">
        <v>702</v>
      </c>
      <c r="G985" s="188"/>
    </row>
    <row r="986" spans="1:7" ht="15" customHeight="1">
      <c r="A986" s="183" t="s">
        <v>1784</v>
      </c>
      <c r="B986" s="184" t="s">
        <v>1785</v>
      </c>
      <c r="C986" s="185">
        <v>6.3699999999999998E-4</v>
      </c>
      <c r="D986" s="186"/>
      <c r="E986" s="180">
        <v>6.0300000000000002E-4</v>
      </c>
      <c r="F986" s="187" t="s">
        <v>702</v>
      </c>
      <c r="G986" s="188"/>
    </row>
    <row r="987" spans="1:7" ht="15" customHeight="1">
      <c r="A987" s="183" t="s">
        <v>1786</v>
      </c>
      <c r="B987" s="184" t="s">
        <v>1787</v>
      </c>
      <c r="C987" s="185">
        <v>3.6400000000000001E-4</v>
      </c>
      <c r="D987" s="186"/>
      <c r="E987" s="180">
        <v>3.0800000000000001E-4</v>
      </c>
      <c r="F987" s="187" t="s">
        <v>702</v>
      </c>
      <c r="G987" s="188"/>
    </row>
    <row r="988" spans="1:7" ht="15" customHeight="1">
      <c r="A988" s="183" t="s">
        <v>1788</v>
      </c>
      <c r="B988" s="184" t="s">
        <v>1789</v>
      </c>
      <c r="C988" s="185">
        <v>5.0699999999999996E-4</v>
      </c>
      <c r="D988" s="186"/>
      <c r="E988" s="180">
        <v>5.4100000000000003E-4</v>
      </c>
      <c r="F988" s="187" t="s">
        <v>702</v>
      </c>
      <c r="G988" s="220"/>
    </row>
    <row r="989" spans="1:7" ht="15" customHeight="1">
      <c r="A989" s="183" t="s">
        <v>1790</v>
      </c>
      <c r="B989" s="184" t="s">
        <v>1791</v>
      </c>
      <c r="C989" s="185">
        <v>3.6400000000000001E-4</v>
      </c>
      <c r="D989" s="186"/>
      <c r="E989" s="180">
        <v>3.0800000000000001E-4</v>
      </c>
      <c r="F989" s="187" t="s">
        <v>702</v>
      </c>
      <c r="G989" s="188"/>
    </row>
    <row r="990" spans="1:7" ht="15" customHeight="1">
      <c r="A990" s="646" t="s">
        <v>1792</v>
      </c>
      <c r="B990" s="649" t="s">
        <v>1793</v>
      </c>
      <c r="C990" s="652">
        <v>1.03E-4</v>
      </c>
      <c r="D990" s="169" t="s">
        <v>701</v>
      </c>
      <c r="E990" s="170">
        <v>0</v>
      </c>
      <c r="F990" s="655" t="s">
        <v>702</v>
      </c>
      <c r="G990" s="658"/>
    </row>
    <row r="991" spans="1:7" ht="15" customHeight="1">
      <c r="A991" s="647"/>
      <c r="B991" s="650"/>
      <c r="C991" s="653"/>
      <c r="D991" s="173" t="s">
        <v>718</v>
      </c>
      <c r="E991" s="172">
        <v>2.9E-4</v>
      </c>
      <c r="F991" s="656"/>
      <c r="G991" s="659"/>
    </row>
    <row r="992" spans="1:7" ht="15" customHeight="1">
      <c r="A992" s="647"/>
      <c r="B992" s="650"/>
      <c r="C992" s="653"/>
      <c r="D992" s="171" t="s">
        <v>1794</v>
      </c>
      <c r="E992" s="172">
        <v>2.7599999999999999E-4</v>
      </c>
      <c r="F992" s="656"/>
      <c r="G992" s="659"/>
    </row>
    <row r="993" spans="1:7" ht="15" customHeight="1">
      <c r="A993" s="647"/>
      <c r="B993" s="650"/>
      <c r="C993" s="653"/>
      <c r="D993" s="171" t="s">
        <v>1795</v>
      </c>
      <c r="E993" s="172">
        <v>2.9700000000000001E-4</v>
      </c>
      <c r="F993" s="656"/>
      <c r="G993" s="659"/>
    </row>
    <row r="994" spans="1:7" ht="15" customHeight="1">
      <c r="A994" s="648"/>
      <c r="B994" s="651"/>
      <c r="C994" s="654"/>
      <c r="D994" s="174" t="s">
        <v>715</v>
      </c>
      <c r="E994" s="175">
        <v>3.2400000000000001E-4</v>
      </c>
      <c r="F994" s="657"/>
      <c r="G994" s="660"/>
    </row>
    <row r="995" spans="1:7" ht="15" customHeight="1">
      <c r="A995" s="183" t="s">
        <v>1796</v>
      </c>
      <c r="B995" s="184" t="s">
        <v>1797</v>
      </c>
      <c r="C995" s="185">
        <v>2.5599999999999999E-4</v>
      </c>
      <c r="D995" s="186"/>
      <c r="E995" s="180">
        <v>5.1199999999999998E-4</v>
      </c>
      <c r="F995" s="187" t="s">
        <v>702</v>
      </c>
      <c r="G995" s="188"/>
    </row>
    <row r="996" spans="1:7" ht="15" customHeight="1">
      <c r="A996" s="183" t="s">
        <v>1798</v>
      </c>
      <c r="B996" s="184" t="s">
        <v>1799</v>
      </c>
      <c r="C996" s="185">
        <v>5.6299999999999992E-4</v>
      </c>
      <c r="D996" s="186"/>
      <c r="E996" s="185">
        <v>4.8799999999999999E-4</v>
      </c>
      <c r="F996" s="187">
        <v>100</v>
      </c>
      <c r="G996" s="220"/>
    </row>
    <row r="997" spans="1:7" ht="15" customHeight="1">
      <c r="A997" s="183" t="s">
        <v>1800</v>
      </c>
      <c r="B997" s="184" t="s">
        <v>1801</v>
      </c>
      <c r="C997" s="185">
        <v>9.7E-5</v>
      </c>
      <c r="D997" s="186"/>
      <c r="E997" s="180">
        <v>4.2700000000000002E-4</v>
      </c>
      <c r="F997" s="187" t="s">
        <v>702</v>
      </c>
      <c r="G997" s="220"/>
    </row>
    <row r="998" spans="1:7" ht="15" customHeight="1">
      <c r="A998" s="183" t="s">
        <v>1802</v>
      </c>
      <c r="B998" s="184" t="s">
        <v>1803</v>
      </c>
      <c r="C998" s="185">
        <v>4.3399999999999998E-4</v>
      </c>
      <c r="D998" s="186"/>
      <c r="E998" s="180">
        <v>4.2400000000000001E-4</v>
      </c>
      <c r="F998" s="187" t="s">
        <v>702</v>
      </c>
      <c r="G998" s="188"/>
    </row>
    <row r="999" spans="1:7" ht="30" customHeight="1">
      <c r="A999" s="183" t="s">
        <v>1804</v>
      </c>
      <c r="B999" s="184" t="s">
        <v>1805</v>
      </c>
      <c r="C999" s="185">
        <v>5.13E-4</v>
      </c>
      <c r="D999" s="186"/>
      <c r="E999" s="180">
        <v>5.5199999999999997E-4</v>
      </c>
      <c r="F999" s="187" t="s">
        <v>1806</v>
      </c>
      <c r="G999" s="188" t="s">
        <v>737</v>
      </c>
    </row>
    <row r="1000" spans="1:7" ht="15" customHeight="1">
      <c r="A1000" s="183" t="s">
        <v>1807</v>
      </c>
      <c r="B1000" s="184" t="s">
        <v>1808</v>
      </c>
      <c r="C1000" s="185">
        <v>7.0999999999999991E-4</v>
      </c>
      <c r="D1000" s="186"/>
      <c r="E1000" s="180">
        <v>6.5399999999999996E-4</v>
      </c>
      <c r="F1000" s="187" t="s">
        <v>702</v>
      </c>
      <c r="G1000" s="188"/>
    </row>
    <row r="1001" spans="1:7" ht="15" customHeight="1">
      <c r="A1001" s="646" t="s">
        <v>1809</v>
      </c>
      <c r="B1001" s="649" t="s">
        <v>1810</v>
      </c>
      <c r="C1001" s="652" t="s">
        <v>888</v>
      </c>
      <c r="D1001" s="169" t="s">
        <v>701</v>
      </c>
      <c r="E1001" s="170">
        <v>0</v>
      </c>
      <c r="F1001" s="655" t="s">
        <v>709</v>
      </c>
      <c r="G1001" s="658"/>
    </row>
    <row r="1002" spans="1:7" ht="15" customHeight="1">
      <c r="A1002" s="647"/>
      <c r="B1002" s="650" t="s">
        <v>590</v>
      </c>
      <c r="C1002" s="653"/>
      <c r="D1002" s="179" t="s">
        <v>714</v>
      </c>
      <c r="E1002" s="205">
        <v>4.6500000000000003E-4</v>
      </c>
      <c r="F1002" s="656"/>
      <c r="G1002" s="659"/>
    </row>
    <row r="1003" spans="1:7" ht="15" customHeight="1">
      <c r="A1003" s="648"/>
      <c r="B1003" s="651" t="s">
        <v>590</v>
      </c>
      <c r="C1003" s="654"/>
      <c r="D1003" s="174" t="s">
        <v>715</v>
      </c>
      <c r="E1003" s="175">
        <v>1.06E-4</v>
      </c>
      <c r="F1003" s="657"/>
      <c r="G1003" s="660"/>
    </row>
    <row r="1004" spans="1:7" ht="15" customHeight="1">
      <c r="A1004" s="183" t="s">
        <v>1811</v>
      </c>
      <c r="B1004" s="184" t="s">
        <v>1812</v>
      </c>
      <c r="C1004" s="185">
        <v>4.7599999999999997E-4</v>
      </c>
      <c r="D1004" s="186"/>
      <c r="E1004" s="185">
        <v>7.2399999999999993E-4</v>
      </c>
      <c r="F1004" s="187">
        <v>100</v>
      </c>
      <c r="G1004" s="220"/>
    </row>
    <row r="1005" spans="1:7" ht="15" customHeight="1">
      <c r="A1005" s="183" t="s">
        <v>1813</v>
      </c>
      <c r="B1005" s="184" t="s">
        <v>1814</v>
      </c>
      <c r="C1005" s="185">
        <v>4.86E-4</v>
      </c>
      <c r="D1005" s="186"/>
      <c r="E1005" s="180">
        <v>5.0000000000000001E-4</v>
      </c>
      <c r="F1005" s="187" t="s">
        <v>702</v>
      </c>
      <c r="G1005" s="188"/>
    </row>
    <row r="1006" spans="1:7" ht="15" customHeight="1">
      <c r="A1006" s="646" t="s">
        <v>1815</v>
      </c>
      <c r="B1006" s="649" t="s">
        <v>1816</v>
      </c>
      <c r="C1006" s="652">
        <v>4.7100000000000001E-4</v>
      </c>
      <c r="D1006" s="169" t="s">
        <v>701</v>
      </c>
      <c r="E1006" s="170">
        <v>0</v>
      </c>
      <c r="F1006" s="655" t="s">
        <v>702</v>
      </c>
      <c r="G1006" s="722"/>
    </row>
    <row r="1007" spans="1:7" ht="15" customHeight="1">
      <c r="A1007" s="647"/>
      <c r="B1007" s="650"/>
      <c r="C1007" s="653"/>
      <c r="D1007" s="179" t="s">
        <v>714</v>
      </c>
      <c r="E1007" s="172">
        <v>1.16E-4</v>
      </c>
      <c r="F1007" s="656"/>
      <c r="G1007" s="723"/>
    </row>
    <row r="1008" spans="1:7" ht="15" customHeight="1">
      <c r="A1008" s="648"/>
      <c r="B1008" s="651"/>
      <c r="C1008" s="654"/>
      <c r="D1008" s="174" t="s">
        <v>715</v>
      </c>
      <c r="E1008" s="175">
        <v>4.8899999999999996E-4</v>
      </c>
      <c r="F1008" s="657"/>
      <c r="G1008" s="724"/>
    </row>
    <row r="1009" spans="1:7" ht="15" customHeight="1">
      <c r="A1009" s="183" t="s">
        <v>1817</v>
      </c>
      <c r="B1009" s="184" t="s">
        <v>1818</v>
      </c>
      <c r="C1009" s="185">
        <v>4.15E-4</v>
      </c>
      <c r="D1009" s="186"/>
      <c r="E1009" s="180">
        <v>3.9100000000000002E-4</v>
      </c>
      <c r="F1009" s="187" t="s">
        <v>702</v>
      </c>
      <c r="G1009" s="220"/>
    </row>
    <row r="1010" spans="1:7" ht="15" customHeight="1">
      <c r="A1010" s="183" t="s">
        <v>1819</v>
      </c>
      <c r="B1010" s="184" t="s">
        <v>1820</v>
      </c>
      <c r="C1010" s="185">
        <v>3.4699999999999998E-4</v>
      </c>
      <c r="D1010" s="186"/>
      <c r="E1010" s="180">
        <v>2.9100000000000003E-4</v>
      </c>
      <c r="F1010" s="187">
        <v>100</v>
      </c>
      <c r="G1010" s="220"/>
    </row>
    <row r="1011" spans="1:7" ht="15" customHeight="1">
      <c r="A1011" s="176" t="s">
        <v>1821</v>
      </c>
      <c r="B1011" s="177" t="s">
        <v>1822</v>
      </c>
      <c r="C1011" s="185">
        <v>3.7300000000000001E-4</v>
      </c>
      <c r="D1011" s="202"/>
      <c r="E1011" s="185">
        <v>3.1700000000000001E-4</v>
      </c>
      <c r="F1011" s="187">
        <v>100</v>
      </c>
      <c r="G1011" s="220"/>
    </row>
    <row r="1012" spans="1:7" ht="15" customHeight="1">
      <c r="A1012" s="646" t="s">
        <v>1823</v>
      </c>
      <c r="B1012" s="649" t="s">
        <v>1824</v>
      </c>
      <c r="C1012" s="652">
        <v>4.6700000000000002E-4</v>
      </c>
      <c r="D1012" s="169" t="s">
        <v>701</v>
      </c>
      <c r="E1012" s="170">
        <v>0</v>
      </c>
      <c r="F1012" s="655" t="s">
        <v>702</v>
      </c>
      <c r="G1012" s="658"/>
    </row>
    <row r="1013" spans="1:7" ht="15" customHeight="1">
      <c r="A1013" s="647"/>
      <c r="B1013" s="650"/>
      <c r="C1013" s="653"/>
      <c r="D1013" s="173" t="s">
        <v>718</v>
      </c>
      <c r="E1013" s="172">
        <v>1.7799999999999999E-4</v>
      </c>
      <c r="F1013" s="656"/>
      <c r="G1013" s="659"/>
    </row>
    <row r="1014" spans="1:7" ht="15" customHeight="1">
      <c r="A1014" s="647"/>
      <c r="B1014" s="650"/>
      <c r="C1014" s="653"/>
      <c r="D1014" s="173" t="s">
        <v>727</v>
      </c>
      <c r="E1014" s="172">
        <v>3.2700000000000003E-4</v>
      </c>
      <c r="F1014" s="656"/>
      <c r="G1014" s="659"/>
    </row>
    <row r="1015" spans="1:7" ht="15" customHeight="1">
      <c r="A1015" s="647"/>
      <c r="B1015" s="650"/>
      <c r="C1015" s="653"/>
      <c r="D1015" s="173" t="s">
        <v>791</v>
      </c>
      <c r="E1015" s="172">
        <v>4.3800000000000002E-4</v>
      </c>
      <c r="F1015" s="656"/>
      <c r="G1015" s="659"/>
    </row>
    <row r="1016" spans="1:7" ht="15" customHeight="1">
      <c r="A1016" s="648"/>
      <c r="B1016" s="651"/>
      <c r="C1016" s="654"/>
      <c r="D1016" s="174" t="s">
        <v>715</v>
      </c>
      <c r="E1016" s="175">
        <v>3.5499999999999996E-4</v>
      </c>
      <c r="F1016" s="657"/>
      <c r="G1016" s="660"/>
    </row>
    <row r="1017" spans="1:7" ht="15" customHeight="1">
      <c r="A1017" s="228" t="s">
        <v>1825</v>
      </c>
      <c r="B1017" s="193" t="s">
        <v>1826</v>
      </c>
      <c r="C1017" s="194">
        <v>2.3800000000000001E-4</v>
      </c>
      <c r="D1017" s="195"/>
      <c r="E1017" s="180">
        <v>1.6200000000000001E-4</v>
      </c>
      <c r="F1017" s="187" t="s">
        <v>702</v>
      </c>
      <c r="G1017" s="220"/>
    </row>
    <row r="1018" spans="1:7" ht="15" customHeight="1">
      <c r="A1018" s="646" t="s">
        <v>1827</v>
      </c>
      <c r="B1018" s="649" t="s">
        <v>1828</v>
      </c>
      <c r="C1018" s="652">
        <v>0</v>
      </c>
      <c r="D1018" s="169" t="s">
        <v>701</v>
      </c>
      <c r="E1018" s="170">
        <v>0</v>
      </c>
      <c r="F1018" s="655" t="s">
        <v>702</v>
      </c>
      <c r="G1018" s="658"/>
    </row>
    <row r="1019" spans="1:7" ht="15" customHeight="1">
      <c r="A1019" s="647"/>
      <c r="B1019" s="650"/>
      <c r="C1019" s="653"/>
      <c r="D1019" s="173" t="s">
        <v>714</v>
      </c>
      <c r="E1019" s="172">
        <v>2.8699999999999998E-4</v>
      </c>
      <c r="F1019" s="656"/>
      <c r="G1019" s="659"/>
    </row>
    <row r="1020" spans="1:7" ht="15" customHeight="1">
      <c r="A1020" s="648"/>
      <c r="B1020" s="651"/>
      <c r="C1020" s="654"/>
      <c r="D1020" s="174" t="s">
        <v>715</v>
      </c>
      <c r="E1020" s="175">
        <v>0</v>
      </c>
      <c r="F1020" s="657"/>
      <c r="G1020" s="660"/>
    </row>
    <row r="1021" spans="1:7" ht="15" customHeight="1">
      <c r="A1021" s="183" t="s">
        <v>1829</v>
      </c>
      <c r="B1021" s="184" t="s">
        <v>1830</v>
      </c>
      <c r="C1021" s="185">
        <v>2.0599999999999999E-4</v>
      </c>
      <c r="D1021" s="186"/>
      <c r="E1021" s="180">
        <v>4.44E-4</v>
      </c>
      <c r="F1021" s="187" t="s">
        <v>702</v>
      </c>
      <c r="G1021" s="220"/>
    </row>
    <row r="1022" spans="1:7" ht="15" customHeight="1">
      <c r="A1022" s="646" t="s">
        <v>1831</v>
      </c>
      <c r="B1022" s="649" t="s">
        <v>1832</v>
      </c>
      <c r="C1022" s="652" t="s">
        <v>708</v>
      </c>
      <c r="D1022" s="169" t="s">
        <v>701</v>
      </c>
      <c r="E1022" s="170">
        <v>0</v>
      </c>
      <c r="F1022" s="655" t="s">
        <v>709</v>
      </c>
      <c r="G1022" s="722"/>
    </row>
    <row r="1023" spans="1:7" ht="15" customHeight="1">
      <c r="A1023" s="647"/>
      <c r="B1023" s="650"/>
      <c r="C1023" s="653"/>
      <c r="D1023" s="173" t="s">
        <v>718</v>
      </c>
      <c r="E1023" s="172">
        <v>0</v>
      </c>
      <c r="F1023" s="656"/>
      <c r="G1023" s="723"/>
    </row>
    <row r="1024" spans="1:7" ht="15" customHeight="1">
      <c r="A1024" s="647"/>
      <c r="B1024" s="650"/>
      <c r="C1024" s="653"/>
      <c r="D1024" s="196" t="s">
        <v>704</v>
      </c>
      <c r="E1024" s="172" t="s">
        <v>888</v>
      </c>
      <c r="F1024" s="656"/>
      <c r="G1024" s="723"/>
    </row>
    <row r="1025" spans="1:7" ht="15" customHeight="1">
      <c r="A1025" s="648"/>
      <c r="B1025" s="651"/>
      <c r="C1025" s="654"/>
      <c r="D1025" s="174" t="s">
        <v>715</v>
      </c>
      <c r="E1025" s="175" t="s">
        <v>819</v>
      </c>
      <c r="F1025" s="657"/>
      <c r="G1025" s="724"/>
    </row>
    <row r="1026" spans="1:7" ht="15" customHeight="1">
      <c r="A1026" s="183" t="s">
        <v>1833</v>
      </c>
      <c r="B1026" s="184" t="s">
        <v>1834</v>
      </c>
      <c r="C1026" s="185">
        <v>4.75E-4</v>
      </c>
      <c r="D1026" s="186"/>
      <c r="E1026" s="180">
        <v>4.1899999999999999E-4</v>
      </c>
      <c r="F1026" s="187">
        <v>100</v>
      </c>
      <c r="G1026" s="220"/>
    </row>
    <row r="1027" spans="1:7" ht="15" customHeight="1">
      <c r="A1027" s="183" t="s">
        <v>1835</v>
      </c>
      <c r="B1027" s="184" t="s">
        <v>1836</v>
      </c>
      <c r="C1027" s="185">
        <v>6.11E-4</v>
      </c>
      <c r="D1027" s="186"/>
      <c r="E1027" s="180">
        <v>5.5500000000000005E-4</v>
      </c>
      <c r="F1027" s="187" t="s">
        <v>702</v>
      </c>
      <c r="G1027" s="220"/>
    </row>
    <row r="1028" spans="1:7" ht="30" customHeight="1">
      <c r="A1028" s="183" t="s">
        <v>1837</v>
      </c>
      <c r="B1028" s="184" t="s">
        <v>1838</v>
      </c>
      <c r="C1028" s="185">
        <v>5.0699999999999996E-4</v>
      </c>
      <c r="D1028" s="186"/>
      <c r="E1028" s="180">
        <v>5.5699999999999999E-4</v>
      </c>
      <c r="F1028" s="187" t="s">
        <v>1839</v>
      </c>
      <c r="G1028" s="220" t="s">
        <v>737</v>
      </c>
    </row>
    <row r="1029" spans="1:7" ht="30" customHeight="1">
      <c r="A1029" s="183" t="s">
        <v>1840</v>
      </c>
      <c r="B1029" s="229" t="s">
        <v>1841</v>
      </c>
      <c r="C1029" s="185">
        <v>5.1599999999999997E-4</v>
      </c>
      <c r="D1029" s="186"/>
      <c r="E1029" s="180">
        <v>4.7800000000000002E-4</v>
      </c>
      <c r="F1029" s="187" t="s">
        <v>1842</v>
      </c>
      <c r="G1029" s="220" t="s">
        <v>737</v>
      </c>
    </row>
    <row r="1030" spans="1:7" ht="15" customHeight="1">
      <c r="A1030" s="183" t="s">
        <v>1843</v>
      </c>
      <c r="B1030" s="184" t="s">
        <v>1844</v>
      </c>
      <c r="C1030" s="185">
        <v>5.0900000000000001E-4</v>
      </c>
      <c r="D1030" s="186"/>
      <c r="E1030" s="180">
        <v>4.9799999999999996E-4</v>
      </c>
      <c r="F1030" s="187" t="s">
        <v>702</v>
      </c>
      <c r="G1030" s="220"/>
    </row>
    <row r="1031" spans="1:7" ht="15" customHeight="1">
      <c r="A1031" s="646" t="s">
        <v>1845</v>
      </c>
      <c r="B1031" s="649" t="s">
        <v>1846</v>
      </c>
      <c r="C1031" s="652">
        <v>1.13E-4</v>
      </c>
      <c r="D1031" s="169" t="s">
        <v>701</v>
      </c>
      <c r="E1031" s="170">
        <v>0</v>
      </c>
      <c r="F1031" s="655" t="s">
        <v>702</v>
      </c>
      <c r="G1031" s="722"/>
    </row>
    <row r="1032" spans="1:7" ht="15" customHeight="1">
      <c r="A1032" s="647"/>
      <c r="B1032" s="650"/>
      <c r="C1032" s="653"/>
      <c r="D1032" s="173" t="s">
        <v>718</v>
      </c>
      <c r="E1032" s="172">
        <v>1.8900000000000001E-4</v>
      </c>
      <c r="F1032" s="656"/>
      <c r="G1032" s="723"/>
    </row>
    <row r="1033" spans="1:7" ht="15" customHeight="1">
      <c r="A1033" s="647"/>
      <c r="B1033" s="650"/>
      <c r="C1033" s="653"/>
      <c r="D1033" s="173" t="s">
        <v>727</v>
      </c>
      <c r="E1033" s="172">
        <v>3.0199999999999997E-4</v>
      </c>
      <c r="F1033" s="656"/>
      <c r="G1033" s="723"/>
    </row>
    <row r="1034" spans="1:7" ht="15" customHeight="1">
      <c r="A1034" s="647"/>
      <c r="B1034" s="650"/>
      <c r="C1034" s="653"/>
      <c r="D1034" s="173" t="s">
        <v>728</v>
      </c>
      <c r="E1034" s="172">
        <v>3.39E-4</v>
      </c>
      <c r="F1034" s="656"/>
      <c r="G1034" s="723"/>
    </row>
    <row r="1035" spans="1:7" ht="15" customHeight="1">
      <c r="A1035" s="647"/>
      <c r="B1035" s="650"/>
      <c r="C1035" s="653"/>
      <c r="D1035" s="173" t="s">
        <v>729</v>
      </c>
      <c r="E1035" s="172">
        <v>3.6699999999999998E-4</v>
      </c>
      <c r="F1035" s="656"/>
      <c r="G1035" s="723"/>
    </row>
    <row r="1036" spans="1:7" ht="15" customHeight="1">
      <c r="A1036" s="648"/>
      <c r="B1036" s="651"/>
      <c r="C1036" s="654"/>
      <c r="D1036" s="174" t="s">
        <v>715</v>
      </c>
      <c r="E1036" s="175">
        <v>4.4000000000000002E-4</v>
      </c>
      <c r="F1036" s="657"/>
      <c r="G1036" s="724"/>
    </row>
    <row r="1037" spans="1:7" ht="15" customHeight="1">
      <c r="A1037" s="183" t="s">
        <v>1847</v>
      </c>
      <c r="B1037" s="184" t="s">
        <v>1848</v>
      </c>
      <c r="C1037" s="185">
        <v>4.9299999999999995E-4</v>
      </c>
      <c r="D1037" s="186"/>
      <c r="E1037" s="180">
        <v>4.44E-4</v>
      </c>
      <c r="F1037" s="187" t="s">
        <v>702</v>
      </c>
      <c r="G1037" s="188"/>
    </row>
    <row r="1038" spans="1:7" ht="15" customHeight="1">
      <c r="A1038" s="183" t="s">
        <v>1849</v>
      </c>
      <c r="B1038" s="184" t="s">
        <v>1850</v>
      </c>
      <c r="C1038" s="185">
        <v>1E-4</v>
      </c>
      <c r="D1038" s="186"/>
      <c r="E1038" s="185">
        <v>5.0500000000000002E-4</v>
      </c>
      <c r="F1038" s="187">
        <v>100</v>
      </c>
      <c r="G1038" s="220"/>
    </row>
    <row r="1039" spans="1:7" ht="15" customHeight="1">
      <c r="A1039" s="183" t="s">
        <v>1851</v>
      </c>
      <c r="B1039" s="184" t="s">
        <v>1852</v>
      </c>
      <c r="C1039" s="185">
        <v>2.9700000000000001E-4</v>
      </c>
      <c r="D1039" s="186"/>
      <c r="E1039" s="180">
        <v>4.9100000000000001E-4</v>
      </c>
      <c r="F1039" s="187" t="s">
        <v>702</v>
      </c>
      <c r="G1039" s="220"/>
    </row>
    <row r="1040" spans="1:7" ht="15" customHeight="1">
      <c r="A1040" s="183" t="s">
        <v>1853</v>
      </c>
      <c r="B1040" s="184" t="s">
        <v>1854</v>
      </c>
      <c r="C1040" s="185">
        <v>4.7299999999999995E-4</v>
      </c>
      <c r="D1040" s="186"/>
      <c r="E1040" s="185">
        <v>4.17E-4</v>
      </c>
      <c r="F1040" s="187">
        <v>100</v>
      </c>
      <c r="G1040" s="220"/>
    </row>
    <row r="1041" spans="1:7" ht="15" customHeight="1">
      <c r="A1041" s="183" t="s">
        <v>1855</v>
      </c>
      <c r="B1041" s="184" t="s">
        <v>1856</v>
      </c>
      <c r="C1041" s="185">
        <v>5.1500000000000005E-4</v>
      </c>
      <c r="D1041" s="186"/>
      <c r="E1041" s="180">
        <v>5.6700000000000001E-4</v>
      </c>
      <c r="F1041" s="187" t="s">
        <v>702</v>
      </c>
      <c r="G1041" s="220"/>
    </row>
    <row r="1042" spans="1:7" ht="15" customHeight="1">
      <c r="A1042" s="183" t="s">
        <v>1857</v>
      </c>
      <c r="B1042" s="184" t="s">
        <v>1858</v>
      </c>
      <c r="C1042" s="185">
        <v>4.9299999999999995E-4</v>
      </c>
      <c r="D1042" s="186"/>
      <c r="E1042" s="180">
        <v>5.1699999999999999E-4</v>
      </c>
      <c r="F1042" s="187" t="s">
        <v>702</v>
      </c>
      <c r="G1042" s="220"/>
    </row>
    <row r="1043" spans="1:7" ht="15" customHeight="1">
      <c r="A1043" s="183" t="s">
        <v>1859</v>
      </c>
      <c r="B1043" s="184" t="s">
        <v>1860</v>
      </c>
      <c r="C1043" s="185">
        <v>4.73E-4</v>
      </c>
      <c r="D1043" s="186"/>
      <c r="E1043" s="180">
        <v>5.1400000000000003E-4</v>
      </c>
      <c r="F1043" s="187" t="s">
        <v>702</v>
      </c>
      <c r="G1043" s="220"/>
    </row>
    <row r="1044" spans="1:7" ht="15" customHeight="1">
      <c r="A1044" s="646" t="s">
        <v>1861</v>
      </c>
      <c r="B1044" s="649" t="s">
        <v>1862</v>
      </c>
      <c r="C1044" s="652">
        <v>5.1599999999999997E-4</v>
      </c>
      <c r="D1044" s="169" t="s">
        <v>701</v>
      </c>
      <c r="E1044" s="170">
        <v>0</v>
      </c>
      <c r="F1044" s="655" t="s">
        <v>702</v>
      </c>
      <c r="G1044" s="722"/>
    </row>
    <row r="1045" spans="1:7" ht="15" customHeight="1">
      <c r="A1045" s="647"/>
      <c r="B1045" s="650"/>
      <c r="C1045" s="653"/>
      <c r="D1045" s="179" t="s">
        <v>714</v>
      </c>
      <c r="E1045" s="172">
        <v>5.4900000000000001E-4</v>
      </c>
      <c r="F1045" s="656"/>
      <c r="G1045" s="723"/>
    </row>
    <row r="1046" spans="1:7" ht="15" customHeight="1">
      <c r="A1046" s="648"/>
      <c r="B1046" s="651"/>
      <c r="C1046" s="654"/>
      <c r="D1046" s="174" t="s">
        <v>715</v>
      </c>
      <c r="E1046" s="175">
        <v>5.6800000000000004E-4</v>
      </c>
      <c r="F1046" s="657"/>
      <c r="G1046" s="724"/>
    </row>
    <row r="1047" spans="1:7" ht="15" customHeight="1">
      <c r="A1047" s="183" t="s">
        <v>1863</v>
      </c>
      <c r="B1047" s="184" t="s">
        <v>1864</v>
      </c>
      <c r="C1047" s="185">
        <v>5.6899999999999995E-4</v>
      </c>
      <c r="D1047" s="186"/>
      <c r="E1047" s="180">
        <v>4.44E-4</v>
      </c>
      <c r="F1047" s="187" t="s">
        <v>702</v>
      </c>
      <c r="G1047" s="220"/>
    </row>
    <row r="1048" spans="1:7" ht="15" customHeight="1">
      <c r="A1048" s="646" t="s">
        <v>1865</v>
      </c>
      <c r="B1048" s="649" t="s">
        <v>1866</v>
      </c>
      <c r="C1048" s="652">
        <v>4.7699999999999999E-4</v>
      </c>
      <c r="D1048" s="169" t="s">
        <v>701</v>
      </c>
      <c r="E1048" s="170">
        <v>3.1500000000000001E-4</v>
      </c>
      <c r="F1048" s="655" t="s">
        <v>702</v>
      </c>
      <c r="G1048" s="722"/>
    </row>
    <row r="1049" spans="1:7" ht="15" customHeight="1">
      <c r="A1049" s="647"/>
      <c r="B1049" s="650"/>
      <c r="C1049" s="653"/>
      <c r="D1049" s="173" t="s">
        <v>718</v>
      </c>
      <c r="E1049" s="172">
        <v>4.0500000000000003E-4</v>
      </c>
      <c r="F1049" s="656"/>
      <c r="G1049" s="723"/>
    </row>
    <row r="1050" spans="1:7" ht="15" customHeight="1">
      <c r="A1050" s="647"/>
      <c r="B1050" s="650"/>
      <c r="C1050" s="653"/>
      <c r="D1050" s="173" t="s">
        <v>727</v>
      </c>
      <c r="E1050" s="172">
        <v>4.1099999999999996E-4</v>
      </c>
      <c r="F1050" s="656"/>
      <c r="G1050" s="723"/>
    </row>
    <row r="1051" spans="1:7" ht="15" customHeight="1">
      <c r="A1051" s="647"/>
      <c r="B1051" s="650"/>
      <c r="C1051" s="653"/>
      <c r="D1051" s="173" t="s">
        <v>728</v>
      </c>
      <c r="E1051" s="172">
        <v>3.4599999999999995E-4</v>
      </c>
      <c r="F1051" s="656"/>
      <c r="G1051" s="723"/>
    </row>
    <row r="1052" spans="1:7" ht="15" customHeight="1">
      <c r="A1052" s="647"/>
      <c r="B1052" s="650"/>
      <c r="C1052" s="653"/>
      <c r="D1052" s="173" t="s">
        <v>729</v>
      </c>
      <c r="E1052" s="172">
        <v>3.5299999999999996E-4</v>
      </c>
      <c r="F1052" s="656"/>
      <c r="G1052" s="723"/>
    </row>
    <row r="1053" spans="1:7" ht="15" customHeight="1">
      <c r="A1053" s="647"/>
      <c r="B1053" s="650"/>
      <c r="C1053" s="653"/>
      <c r="D1053" s="173" t="s">
        <v>730</v>
      </c>
      <c r="E1053" s="172">
        <v>0</v>
      </c>
      <c r="F1053" s="656"/>
      <c r="G1053" s="723"/>
    </row>
    <row r="1054" spans="1:7" ht="15" customHeight="1">
      <c r="A1054" s="648"/>
      <c r="B1054" s="651"/>
      <c r="C1054" s="654"/>
      <c r="D1054" s="174" t="s">
        <v>715</v>
      </c>
      <c r="E1054" s="175">
        <v>5.0699999999999996E-4</v>
      </c>
      <c r="F1054" s="657"/>
      <c r="G1054" s="724"/>
    </row>
    <row r="1055" spans="1:7" ht="15" customHeight="1">
      <c r="A1055" s="183" t="s">
        <v>1867</v>
      </c>
      <c r="B1055" s="184" t="s">
        <v>1868</v>
      </c>
      <c r="C1055" s="185">
        <v>5.1500000000000005E-4</v>
      </c>
      <c r="D1055" s="186"/>
      <c r="E1055" s="180">
        <v>4.5899999999999999E-4</v>
      </c>
      <c r="F1055" s="187" t="s">
        <v>702</v>
      </c>
      <c r="G1055" s="220"/>
    </row>
    <row r="1056" spans="1:7" ht="15" customHeight="1">
      <c r="A1056" s="183" t="s">
        <v>1869</v>
      </c>
      <c r="B1056" s="184" t="s">
        <v>1870</v>
      </c>
      <c r="C1056" s="185">
        <v>4.9299999999999995E-4</v>
      </c>
      <c r="D1056" s="186"/>
      <c r="E1056" s="180">
        <v>4.37E-4</v>
      </c>
      <c r="F1056" s="187" t="s">
        <v>702</v>
      </c>
      <c r="G1056" s="220"/>
    </row>
    <row r="1057" spans="1:7" ht="15" customHeight="1">
      <c r="A1057" s="646" t="s">
        <v>1871</v>
      </c>
      <c r="B1057" s="649" t="s">
        <v>1872</v>
      </c>
      <c r="C1057" s="652" t="s">
        <v>708</v>
      </c>
      <c r="D1057" s="169" t="s">
        <v>701</v>
      </c>
      <c r="E1057" s="170">
        <v>0</v>
      </c>
      <c r="F1057" s="655" t="s">
        <v>709</v>
      </c>
      <c r="G1057" s="722"/>
    </row>
    <row r="1058" spans="1:7" ht="15" customHeight="1">
      <c r="A1058" s="647"/>
      <c r="B1058" s="650"/>
      <c r="C1058" s="653"/>
      <c r="D1058" s="173" t="s">
        <v>718</v>
      </c>
      <c r="E1058" s="172">
        <v>2.4699999999999999E-4</v>
      </c>
      <c r="F1058" s="656"/>
      <c r="G1058" s="723"/>
    </row>
    <row r="1059" spans="1:7" ht="15" customHeight="1">
      <c r="A1059" s="647"/>
      <c r="B1059" s="650"/>
      <c r="C1059" s="653"/>
      <c r="D1059" s="173" t="s">
        <v>727</v>
      </c>
      <c r="E1059" s="172">
        <v>2.9499999999999996E-4</v>
      </c>
      <c r="F1059" s="656"/>
      <c r="G1059" s="723"/>
    </row>
    <row r="1060" spans="1:7" ht="15" customHeight="1">
      <c r="A1060" s="647"/>
      <c r="B1060" s="650"/>
      <c r="C1060" s="653"/>
      <c r="D1060" s="173" t="s">
        <v>728</v>
      </c>
      <c r="E1060" s="172">
        <v>3.0899999999999998E-4</v>
      </c>
      <c r="F1060" s="656"/>
      <c r="G1060" s="723"/>
    </row>
    <row r="1061" spans="1:7" ht="15" customHeight="1">
      <c r="A1061" s="647"/>
      <c r="B1061" s="650"/>
      <c r="C1061" s="653"/>
      <c r="D1061" s="173" t="s">
        <v>729</v>
      </c>
      <c r="E1061" s="172">
        <v>3.3100000000000002E-4</v>
      </c>
      <c r="F1061" s="656"/>
      <c r="G1061" s="723"/>
    </row>
    <row r="1062" spans="1:7" ht="15" customHeight="1">
      <c r="A1062" s="647"/>
      <c r="B1062" s="650"/>
      <c r="C1062" s="653"/>
      <c r="D1062" s="173" t="s">
        <v>730</v>
      </c>
      <c r="E1062" s="172">
        <v>3.3500000000000001E-4</v>
      </c>
      <c r="F1062" s="656"/>
      <c r="G1062" s="723"/>
    </row>
    <row r="1063" spans="1:7" ht="15" customHeight="1">
      <c r="A1063" s="648"/>
      <c r="B1063" s="651"/>
      <c r="C1063" s="654"/>
      <c r="D1063" s="174" t="s">
        <v>715</v>
      </c>
      <c r="E1063" s="175">
        <v>4.1599999999999997E-4</v>
      </c>
      <c r="F1063" s="657"/>
      <c r="G1063" s="724"/>
    </row>
    <row r="1064" spans="1:7" ht="15" customHeight="1">
      <c r="A1064" s="183" t="s">
        <v>1873</v>
      </c>
      <c r="B1064" s="184" t="s">
        <v>1874</v>
      </c>
      <c r="C1064" s="185">
        <v>1.85E-4</v>
      </c>
      <c r="D1064" s="186"/>
      <c r="E1064" s="180">
        <v>3.1700000000000001E-4</v>
      </c>
      <c r="F1064" s="187" t="s">
        <v>702</v>
      </c>
      <c r="G1064" s="220"/>
    </row>
    <row r="1065" spans="1:7" ht="15" customHeight="1">
      <c r="A1065" s="183" t="s">
        <v>1875</v>
      </c>
      <c r="B1065" s="184" t="s">
        <v>1876</v>
      </c>
      <c r="C1065" s="185">
        <v>5.1599999999999997E-4</v>
      </c>
      <c r="D1065" s="186"/>
      <c r="E1065" s="180">
        <v>5.6099999999999998E-4</v>
      </c>
      <c r="F1065" s="187" t="s">
        <v>702</v>
      </c>
      <c r="G1065" s="220"/>
    </row>
    <row r="1066" spans="1:7" ht="15" customHeight="1">
      <c r="A1066" s="183" t="s">
        <v>1877</v>
      </c>
      <c r="B1066" s="184" t="s">
        <v>1878</v>
      </c>
      <c r="C1066" s="185" t="s">
        <v>888</v>
      </c>
      <c r="D1066" s="186"/>
      <c r="E1066" s="185">
        <v>7.0899999999999999E-4</v>
      </c>
      <c r="F1066" s="181" t="s">
        <v>709</v>
      </c>
      <c r="G1066" s="220"/>
    </row>
    <row r="1067" spans="1:7" ht="15" customHeight="1">
      <c r="A1067" s="183" t="s">
        <v>1879</v>
      </c>
      <c r="B1067" s="184" t="s">
        <v>1880</v>
      </c>
      <c r="C1067" s="185">
        <v>2.05E-4</v>
      </c>
      <c r="D1067" s="186"/>
      <c r="E1067" s="180">
        <v>1.4899999999999999E-4</v>
      </c>
      <c r="F1067" s="187" t="s">
        <v>702</v>
      </c>
      <c r="G1067" s="220"/>
    </row>
    <row r="1068" spans="1:7" ht="15" customHeight="1">
      <c r="A1068" s="183" t="s">
        <v>1881</v>
      </c>
      <c r="B1068" s="184" t="s">
        <v>1882</v>
      </c>
      <c r="C1068" s="185">
        <v>6.1799999999999995E-4</v>
      </c>
      <c r="D1068" s="186"/>
      <c r="E1068" s="180">
        <v>6.9200000000000002E-4</v>
      </c>
      <c r="F1068" s="187">
        <v>100</v>
      </c>
      <c r="G1068" s="220"/>
    </row>
    <row r="1069" spans="1:7" ht="15" customHeight="1">
      <c r="A1069" s="183" t="s">
        <v>1883</v>
      </c>
      <c r="B1069" s="184" t="s">
        <v>1884</v>
      </c>
      <c r="C1069" s="185">
        <v>6.0300000000000002E-4</v>
      </c>
      <c r="D1069" s="186"/>
      <c r="E1069" s="180">
        <v>5.4699999999999996E-4</v>
      </c>
      <c r="F1069" s="187" t="s">
        <v>702</v>
      </c>
      <c r="G1069" s="220"/>
    </row>
    <row r="1070" spans="1:7" ht="15" customHeight="1">
      <c r="A1070" s="646" t="s">
        <v>1885</v>
      </c>
      <c r="B1070" s="649" t="s">
        <v>1886</v>
      </c>
      <c r="C1070" s="652">
        <v>3.6699999999999998E-4</v>
      </c>
      <c r="D1070" s="169" t="s">
        <v>701</v>
      </c>
      <c r="E1070" s="170">
        <v>3.5100000000000002E-4</v>
      </c>
      <c r="F1070" s="655" t="s">
        <v>702</v>
      </c>
      <c r="G1070" s="722"/>
    </row>
    <row r="1071" spans="1:7" ht="15" customHeight="1">
      <c r="A1071" s="647"/>
      <c r="B1071" s="650"/>
      <c r="C1071" s="653"/>
      <c r="D1071" s="173" t="s">
        <v>714</v>
      </c>
      <c r="E1071" s="172">
        <v>3.21E-4</v>
      </c>
      <c r="F1071" s="656"/>
      <c r="G1071" s="723"/>
    </row>
    <row r="1072" spans="1:7" ht="15" customHeight="1">
      <c r="A1072" s="648"/>
      <c r="B1072" s="651"/>
      <c r="C1072" s="654"/>
      <c r="D1072" s="174" t="s">
        <v>715</v>
      </c>
      <c r="E1072" s="175">
        <v>3.4200000000000002E-4</v>
      </c>
      <c r="F1072" s="657"/>
      <c r="G1072" s="724"/>
    </row>
    <row r="1073" spans="1:7" ht="15" customHeight="1">
      <c r="A1073" s="228" t="s">
        <v>1887</v>
      </c>
      <c r="B1073" s="193" t="s">
        <v>1888</v>
      </c>
      <c r="C1073" s="185">
        <v>4.8299999999999998E-4</v>
      </c>
      <c r="D1073" s="195"/>
      <c r="E1073" s="185">
        <v>5.2999999999999998E-4</v>
      </c>
      <c r="F1073" s="187">
        <v>100</v>
      </c>
      <c r="G1073" s="220"/>
    </row>
    <row r="1074" spans="1:7" ht="15" customHeight="1">
      <c r="A1074" s="183" t="s">
        <v>1889</v>
      </c>
      <c r="B1074" s="184" t="s">
        <v>1890</v>
      </c>
      <c r="C1074" s="185">
        <v>5.1000000000000004E-4</v>
      </c>
      <c r="D1074" s="186"/>
      <c r="E1074" s="180">
        <v>5.6300000000000002E-4</v>
      </c>
      <c r="F1074" s="187" t="s">
        <v>702</v>
      </c>
      <c r="G1074" s="220"/>
    </row>
    <row r="1075" spans="1:7" ht="15" customHeight="1">
      <c r="A1075" s="183" t="s">
        <v>1891</v>
      </c>
      <c r="B1075" s="184" t="s">
        <v>1892</v>
      </c>
      <c r="C1075" s="185">
        <v>5.13E-4</v>
      </c>
      <c r="D1075" s="186"/>
      <c r="E1075" s="180">
        <v>0</v>
      </c>
      <c r="F1075" s="187" t="s">
        <v>702</v>
      </c>
      <c r="G1075" s="220"/>
    </row>
    <row r="1076" spans="1:7" ht="30" customHeight="1">
      <c r="A1076" s="183" t="s">
        <v>1893</v>
      </c>
      <c r="B1076" s="184" t="s">
        <v>1894</v>
      </c>
      <c r="C1076" s="185">
        <v>5.2500000000000008E-4</v>
      </c>
      <c r="D1076" s="186"/>
      <c r="E1076" s="180">
        <v>5.6999999999999998E-4</v>
      </c>
      <c r="F1076" s="187" t="s">
        <v>1895</v>
      </c>
      <c r="G1076" s="220" t="s">
        <v>737</v>
      </c>
    </row>
    <row r="1077" spans="1:7" ht="15" customHeight="1">
      <c r="A1077" s="183" t="s">
        <v>1896</v>
      </c>
      <c r="B1077" s="184" t="s">
        <v>1897</v>
      </c>
      <c r="C1077" s="185">
        <v>3.9100000000000002E-4</v>
      </c>
      <c r="D1077" s="186"/>
      <c r="E1077" s="180">
        <v>3.3500000000000001E-4</v>
      </c>
      <c r="F1077" s="187" t="s">
        <v>702</v>
      </c>
      <c r="G1077" s="220"/>
    </row>
    <row r="1078" spans="1:7" ht="15" customHeight="1">
      <c r="A1078" s="183" t="s">
        <v>1898</v>
      </c>
      <c r="B1078" s="184" t="s">
        <v>1899</v>
      </c>
      <c r="C1078" s="185">
        <v>4.9600000000000002E-4</v>
      </c>
      <c r="D1078" s="186"/>
      <c r="E1078" s="180">
        <v>5.4299999999999997E-4</v>
      </c>
      <c r="F1078" s="187" t="s">
        <v>702</v>
      </c>
      <c r="G1078" s="220"/>
    </row>
    <row r="1079" spans="1:7" ht="15" customHeight="1">
      <c r="A1079" s="183" t="s">
        <v>1900</v>
      </c>
      <c r="B1079" s="184" t="s">
        <v>1901</v>
      </c>
      <c r="C1079" s="185">
        <v>4.6000000000000001E-4</v>
      </c>
      <c r="D1079" s="186"/>
      <c r="E1079" s="185">
        <v>4.0400000000000001E-4</v>
      </c>
      <c r="F1079" s="187">
        <v>100</v>
      </c>
      <c r="G1079" s="220"/>
    </row>
    <row r="1080" spans="1:7" ht="15" customHeight="1">
      <c r="A1080" s="183" t="s">
        <v>1902</v>
      </c>
      <c r="B1080" s="184" t="s">
        <v>1903</v>
      </c>
      <c r="C1080" s="185">
        <v>3.7399999999999998E-4</v>
      </c>
      <c r="D1080" s="186"/>
      <c r="E1080" s="180">
        <v>3.1799999999999998E-4</v>
      </c>
      <c r="F1080" s="187">
        <v>100</v>
      </c>
      <c r="G1080" s="220"/>
    </row>
    <row r="1081" spans="1:7" ht="15" customHeight="1">
      <c r="A1081" s="183" t="s">
        <v>1904</v>
      </c>
      <c r="B1081" s="184" t="s">
        <v>1905</v>
      </c>
      <c r="C1081" s="185">
        <v>4.9600000000000002E-4</v>
      </c>
      <c r="D1081" s="186" t="s">
        <v>701</v>
      </c>
      <c r="E1081" s="180">
        <v>0</v>
      </c>
      <c r="F1081" s="187" t="s">
        <v>702</v>
      </c>
      <c r="G1081" s="220"/>
    </row>
    <row r="1082" spans="1:7" ht="15" customHeight="1">
      <c r="A1082" s="183" t="s">
        <v>1906</v>
      </c>
      <c r="B1082" s="184" t="s">
        <v>1907</v>
      </c>
      <c r="C1082" s="185">
        <v>5.3799999999999996E-4</v>
      </c>
      <c r="D1082" s="186"/>
      <c r="E1082" s="180">
        <v>5.9500000000000004E-4</v>
      </c>
      <c r="F1082" s="187" t="s">
        <v>702</v>
      </c>
      <c r="G1082" s="220"/>
    </row>
    <row r="1083" spans="1:7" ht="15" customHeight="1">
      <c r="A1083" s="183" t="s">
        <v>1908</v>
      </c>
      <c r="B1083" s="184" t="s">
        <v>1909</v>
      </c>
      <c r="C1083" s="185">
        <v>5.1400000000000003E-4</v>
      </c>
      <c r="D1083" s="186"/>
      <c r="E1083" s="180">
        <v>4.5800000000000002E-4</v>
      </c>
      <c r="F1083" s="187" t="s">
        <v>702</v>
      </c>
      <c r="G1083" s="220"/>
    </row>
    <row r="1084" spans="1:7" ht="15" customHeight="1">
      <c r="A1084" s="183" t="s">
        <v>1910</v>
      </c>
      <c r="B1084" s="184" t="s">
        <v>1911</v>
      </c>
      <c r="C1084" s="185">
        <v>4.75E-4</v>
      </c>
      <c r="D1084" s="186"/>
      <c r="E1084" s="185">
        <v>4.1899999999999999E-4</v>
      </c>
      <c r="F1084" s="187">
        <v>100</v>
      </c>
      <c r="G1084" s="220"/>
    </row>
    <row r="1085" spans="1:7" ht="15" customHeight="1">
      <c r="A1085" s="183" t="s">
        <v>1912</v>
      </c>
      <c r="B1085" s="184" t="s">
        <v>1913</v>
      </c>
      <c r="C1085" s="185">
        <v>4.7799999999999996E-4</v>
      </c>
      <c r="D1085" s="186"/>
      <c r="E1085" s="180">
        <v>0</v>
      </c>
      <c r="F1085" s="187">
        <v>100</v>
      </c>
      <c r="G1085" s="220"/>
    </row>
    <row r="1086" spans="1:7" ht="30" customHeight="1">
      <c r="A1086" s="183" t="s">
        <v>1914</v>
      </c>
      <c r="B1086" s="184" t="s">
        <v>1915</v>
      </c>
      <c r="C1086" s="185">
        <v>4.4900000000000002E-4</v>
      </c>
      <c r="D1086" s="186"/>
      <c r="E1086" s="180">
        <v>5.5699999999999999E-4</v>
      </c>
      <c r="F1086" s="187" t="s">
        <v>1916</v>
      </c>
      <c r="G1086" s="220" t="s">
        <v>737</v>
      </c>
    </row>
    <row r="1087" spans="1:7" ht="15" customHeight="1">
      <c r="A1087" s="183" t="s">
        <v>1917</v>
      </c>
      <c r="B1087" s="184" t="s">
        <v>1918</v>
      </c>
      <c r="C1087" s="185">
        <v>5.22E-4</v>
      </c>
      <c r="D1087" s="186"/>
      <c r="E1087" s="185">
        <v>4.6900000000000002E-4</v>
      </c>
      <c r="F1087" s="187">
        <v>100</v>
      </c>
      <c r="G1087" s="220"/>
    </row>
    <row r="1088" spans="1:7" ht="15" customHeight="1">
      <c r="A1088" s="183" t="s">
        <v>1919</v>
      </c>
      <c r="B1088" s="184" t="s">
        <v>1920</v>
      </c>
      <c r="C1088" s="185">
        <v>8.1000000000000004E-5</v>
      </c>
      <c r="D1088" s="186"/>
      <c r="E1088" s="180">
        <v>0</v>
      </c>
      <c r="F1088" s="187" t="s">
        <v>702</v>
      </c>
      <c r="G1088" s="220"/>
    </row>
    <row r="1089" spans="1:7" ht="15" customHeight="1">
      <c r="A1089" s="183" t="s">
        <v>1921</v>
      </c>
      <c r="B1089" s="184" t="s">
        <v>1922</v>
      </c>
      <c r="C1089" s="185">
        <v>5.3200000000000003E-4</v>
      </c>
      <c r="D1089" s="186"/>
      <c r="E1089" s="185">
        <v>4.7599999999999997E-4</v>
      </c>
      <c r="F1089" s="187">
        <v>100</v>
      </c>
      <c r="G1089" s="220"/>
    </row>
    <row r="1090" spans="1:7" ht="15" customHeight="1">
      <c r="A1090" s="183" t="s">
        <v>1923</v>
      </c>
      <c r="B1090" s="184" t="s">
        <v>1924</v>
      </c>
      <c r="C1090" s="185">
        <v>5.6999999999999998E-4</v>
      </c>
      <c r="D1090" s="186"/>
      <c r="E1090" s="180">
        <v>6.1700000000000004E-4</v>
      </c>
      <c r="F1090" s="187">
        <v>100</v>
      </c>
      <c r="G1090" s="220"/>
    </row>
    <row r="1091" spans="1:7" ht="15" customHeight="1">
      <c r="A1091" s="183" t="s">
        <v>1925</v>
      </c>
      <c r="B1091" s="184" t="s">
        <v>1926</v>
      </c>
      <c r="C1091" s="185">
        <v>4.6599999999999994E-4</v>
      </c>
      <c r="D1091" s="186"/>
      <c r="E1091" s="180">
        <v>4.86E-4</v>
      </c>
      <c r="F1091" s="187" t="s">
        <v>702</v>
      </c>
      <c r="G1091" s="220"/>
    </row>
    <row r="1092" spans="1:7" ht="15" customHeight="1">
      <c r="A1092" s="183" t="s">
        <v>1927</v>
      </c>
      <c r="B1092" s="184" t="s">
        <v>1928</v>
      </c>
      <c r="C1092" s="185">
        <v>4.9799999999999996E-4</v>
      </c>
      <c r="D1092" s="186"/>
      <c r="E1092" s="180">
        <v>4.4200000000000001E-4</v>
      </c>
      <c r="F1092" s="187" t="s">
        <v>702</v>
      </c>
      <c r="G1092" s="220"/>
    </row>
    <row r="1093" spans="1:7" ht="15" customHeight="1">
      <c r="A1093" s="183" t="s">
        <v>1929</v>
      </c>
      <c r="B1093" s="184" t="s">
        <v>1930</v>
      </c>
      <c r="C1093" s="185">
        <v>5.8500000000000002E-4</v>
      </c>
      <c r="D1093" s="186"/>
      <c r="E1093" s="185">
        <v>6.2299999999999996E-4</v>
      </c>
      <c r="F1093" s="187">
        <v>100</v>
      </c>
      <c r="G1093" s="220"/>
    </row>
    <row r="1094" spans="1:7" ht="15" customHeight="1">
      <c r="A1094" s="183" t="s">
        <v>1931</v>
      </c>
      <c r="B1094" s="184" t="s">
        <v>1932</v>
      </c>
      <c r="C1094" s="185">
        <v>4.9299999999999995E-4</v>
      </c>
      <c r="D1094" s="186"/>
      <c r="E1094" s="180">
        <v>4.37E-4</v>
      </c>
      <c r="F1094" s="187" t="s">
        <v>702</v>
      </c>
      <c r="G1094" s="220"/>
    </row>
    <row r="1095" spans="1:7" ht="15" customHeight="1">
      <c r="A1095" s="646" t="s">
        <v>1933</v>
      </c>
      <c r="B1095" s="649" t="s">
        <v>1934</v>
      </c>
      <c r="C1095" s="652">
        <v>4.4700000000000002E-4</v>
      </c>
      <c r="D1095" s="169" t="s">
        <v>701</v>
      </c>
      <c r="E1095" s="170">
        <v>0</v>
      </c>
      <c r="F1095" s="655">
        <v>100</v>
      </c>
      <c r="G1095" s="722"/>
    </row>
    <row r="1096" spans="1:7" ht="15" customHeight="1">
      <c r="A1096" s="647"/>
      <c r="B1096" s="650"/>
      <c r="C1096" s="653"/>
      <c r="D1096" s="173" t="s">
        <v>718</v>
      </c>
      <c r="E1096" s="172">
        <v>3.4900000000000003E-4</v>
      </c>
      <c r="F1096" s="656"/>
      <c r="G1096" s="723"/>
    </row>
    <row r="1097" spans="1:7" ht="15" customHeight="1">
      <c r="A1097" s="647"/>
      <c r="B1097" s="650"/>
      <c r="C1097" s="653"/>
      <c r="D1097" s="196" t="s">
        <v>704</v>
      </c>
      <c r="E1097" s="172">
        <v>3.9100000000000002E-4</v>
      </c>
      <c r="F1097" s="656"/>
      <c r="G1097" s="723"/>
    </row>
    <row r="1098" spans="1:7" ht="15" customHeight="1">
      <c r="A1098" s="648"/>
      <c r="B1098" s="651"/>
      <c r="C1098" s="654"/>
      <c r="D1098" s="174" t="s">
        <v>715</v>
      </c>
      <c r="E1098" s="175">
        <v>4.3899999999999999E-4</v>
      </c>
      <c r="F1098" s="657"/>
      <c r="G1098" s="724"/>
    </row>
    <row r="1099" spans="1:7" ht="15" customHeight="1">
      <c r="A1099" s="183" t="s">
        <v>1935</v>
      </c>
      <c r="B1099" s="184" t="s">
        <v>1936</v>
      </c>
      <c r="C1099" s="185" t="s">
        <v>888</v>
      </c>
      <c r="D1099" s="186"/>
      <c r="E1099" s="185">
        <v>7.8700000000000005E-4</v>
      </c>
      <c r="F1099" s="187" t="s">
        <v>709</v>
      </c>
      <c r="G1099" s="220"/>
    </row>
    <row r="1100" spans="1:7" ht="15" customHeight="1">
      <c r="A1100" s="183" t="s">
        <v>1937</v>
      </c>
      <c r="B1100" s="184" t="s">
        <v>1938</v>
      </c>
      <c r="C1100" s="185">
        <v>4.6999999999999999E-4</v>
      </c>
      <c r="D1100" s="186"/>
      <c r="E1100" s="180">
        <v>5.2000000000000006E-4</v>
      </c>
      <c r="F1100" s="187">
        <v>100</v>
      </c>
      <c r="G1100" s="220"/>
    </row>
    <row r="1101" spans="1:7" ht="15" customHeight="1">
      <c r="A1101" s="183" t="s">
        <v>1939</v>
      </c>
      <c r="B1101" s="184" t="s">
        <v>1940</v>
      </c>
      <c r="C1101" s="185">
        <v>5.6000000000000006E-4</v>
      </c>
      <c r="D1101" s="186"/>
      <c r="E1101" s="180">
        <v>5.4500000000000002E-4</v>
      </c>
      <c r="F1101" s="187">
        <v>100</v>
      </c>
      <c r="G1101" s="220"/>
    </row>
    <row r="1102" spans="1:7" ht="15" customHeight="1">
      <c r="A1102" s="183" t="s">
        <v>1941</v>
      </c>
      <c r="B1102" s="184" t="s">
        <v>1942</v>
      </c>
      <c r="C1102" s="185">
        <v>1.22E-4</v>
      </c>
      <c r="D1102" s="186"/>
      <c r="E1102" s="180">
        <v>3.1100000000000002E-4</v>
      </c>
      <c r="F1102" s="187" t="s">
        <v>702</v>
      </c>
      <c r="G1102" s="220"/>
    </row>
    <row r="1103" spans="1:7" ht="15" customHeight="1">
      <c r="A1103" s="183" t="s">
        <v>1943</v>
      </c>
      <c r="B1103" s="184" t="s">
        <v>1944</v>
      </c>
      <c r="C1103" s="185">
        <v>1.0989999999999999E-3</v>
      </c>
      <c r="D1103" s="186"/>
      <c r="E1103" s="185">
        <v>1.0429999999999999E-3</v>
      </c>
      <c r="F1103" s="187">
        <v>100</v>
      </c>
      <c r="G1103" s="220"/>
    </row>
    <row r="1104" spans="1:7" ht="15" customHeight="1">
      <c r="A1104" s="183" t="s">
        <v>1945</v>
      </c>
      <c r="B1104" s="184" t="s">
        <v>1946</v>
      </c>
      <c r="C1104" s="185">
        <v>4.4799999999999999E-4</v>
      </c>
      <c r="D1104" s="186"/>
      <c r="E1104" s="180">
        <v>3.9200000000000004E-4</v>
      </c>
      <c r="F1104" s="187">
        <v>100</v>
      </c>
      <c r="G1104" s="220"/>
    </row>
    <row r="1105" spans="1:7" ht="15" customHeight="1">
      <c r="A1105" s="183" t="s">
        <v>1947</v>
      </c>
      <c r="B1105" s="184" t="s">
        <v>1948</v>
      </c>
      <c r="C1105" s="185">
        <v>4.0400000000000001E-4</v>
      </c>
      <c r="D1105" s="186"/>
      <c r="E1105" s="180">
        <v>5.7700000000000004E-4</v>
      </c>
      <c r="F1105" s="187">
        <v>100</v>
      </c>
      <c r="G1105" s="220"/>
    </row>
    <row r="1106" spans="1:7" ht="15" customHeight="1">
      <c r="A1106" s="183" t="s">
        <v>1949</v>
      </c>
      <c r="B1106" s="184" t="s">
        <v>1950</v>
      </c>
      <c r="C1106" s="185">
        <v>4.6799999999999999E-4</v>
      </c>
      <c r="D1106" s="186"/>
      <c r="E1106" s="180">
        <v>4.7199999999999998E-4</v>
      </c>
      <c r="F1106" s="187">
        <v>100</v>
      </c>
      <c r="G1106" s="220"/>
    </row>
    <row r="1107" spans="1:7" ht="15" customHeight="1">
      <c r="A1107" s="183" t="s">
        <v>1951</v>
      </c>
      <c r="B1107" s="184" t="s">
        <v>1952</v>
      </c>
      <c r="C1107" s="185">
        <v>5.3300000000000005E-4</v>
      </c>
      <c r="D1107" s="186"/>
      <c r="E1107" s="180">
        <v>5.8399999999999999E-4</v>
      </c>
      <c r="F1107" s="187">
        <v>100</v>
      </c>
      <c r="G1107" s="220"/>
    </row>
    <row r="1108" spans="1:7" ht="15" customHeight="1">
      <c r="A1108" s="183" t="s">
        <v>1953</v>
      </c>
      <c r="B1108" s="184" t="s">
        <v>1954</v>
      </c>
      <c r="C1108" s="185">
        <v>5.0000000000000001E-4</v>
      </c>
      <c r="D1108" s="186"/>
      <c r="E1108" s="180">
        <v>5.9599999999999996E-4</v>
      </c>
      <c r="F1108" s="187">
        <v>100</v>
      </c>
      <c r="G1108" s="220"/>
    </row>
    <row r="1109" spans="1:7" ht="15" customHeight="1">
      <c r="A1109" s="183" t="s">
        <v>1955</v>
      </c>
      <c r="B1109" s="184" t="s">
        <v>1956</v>
      </c>
      <c r="C1109" s="185">
        <v>4.6999999999999999E-4</v>
      </c>
      <c r="D1109" s="186"/>
      <c r="E1109" s="180">
        <v>4.1399999999999998E-4</v>
      </c>
      <c r="F1109" s="187">
        <v>100</v>
      </c>
      <c r="G1109" s="220"/>
    </row>
    <row r="1110" spans="1:7" ht="15" customHeight="1">
      <c r="A1110" s="183" t="s">
        <v>1957</v>
      </c>
      <c r="B1110" s="184" t="s">
        <v>1958</v>
      </c>
      <c r="C1110" s="185">
        <v>5.2999999999999998E-4</v>
      </c>
      <c r="D1110" s="186"/>
      <c r="E1110" s="180">
        <v>4.7399999999999997E-4</v>
      </c>
      <c r="F1110" s="187">
        <v>100</v>
      </c>
      <c r="G1110" s="220"/>
    </row>
    <row r="1111" spans="1:7" ht="15" customHeight="1">
      <c r="A1111" s="183" t="s">
        <v>1959</v>
      </c>
      <c r="B1111" s="184" t="s">
        <v>1960</v>
      </c>
      <c r="C1111" s="185">
        <v>5.4800000000000009E-4</v>
      </c>
      <c r="D1111" s="186"/>
      <c r="E1111" s="180">
        <v>6.0099999999999997E-4</v>
      </c>
      <c r="F1111" s="187">
        <v>100</v>
      </c>
      <c r="G1111" s="220"/>
    </row>
    <row r="1112" spans="1:7" ht="15" customHeight="1">
      <c r="A1112" s="183" t="s">
        <v>1961</v>
      </c>
      <c r="B1112" s="184" t="s">
        <v>1962</v>
      </c>
      <c r="C1112" s="185">
        <v>5.0000000000000001E-4</v>
      </c>
      <c r="D1112" s="186"/>
      <c r="E1112" s="180">
        <v>6.0800000000000003E-4</v>
      </c>
      <c r="F1112" s="187">
        <v>100</v>
      </c>
      <c r="G1112" s="220"/>
    </row>
    <row r="1113" spans="1:7" ht="15" customHeight="1">
      <c r="A1113" s="646" t="s">
        <v>1963</v>
      </c>
      <c r="B1113" s="649" t="s">
        <v>1964</v>
      </c>
      <c r="C1113" s="652">
        <v>4.8000000000000001E-5</v>
      </c>
      <c r="D1113" s="169" t="s">
        <v>701</v>
      </c>
      <c r="E1113" s="170">
        <v>0</v>
      </c>
      <c r="F1113" s="655">
        <v>100</v>
      </c>
      <c r="G1113" s="658" t="s">
        <v>590</v>
      </c>
    </row>
    <row r="1114" spans="1:7" ht="15" customHeight="1">
      <c r="A1114" s="647"/>
      <c r="B1114" s="650"/>
      <c r="C1114" s="653"/>
      <c r="D1114" s="179" t="s">
        <v>714</v>
      </c>
      <c r="E1114" s="172">
        <v>2.5900000000000001E-4</v>
      </c>
      <c r="F1114" s="656"/>
      <c r="G1114" s="659"/>
    </row>
    <row r="1115" spans="1:7" ht="15" customHeight="1">
      <c r="A1115" s="648"/>
      <c r="B1115" s="651"/>
      <c r="C1115" s="654"/>
      <c r="D1115" s="174" t="s">
        <v>715</v>
      </c>
      <c r="E1115" s="175">
        <v>2.8199999999999997E-4</v>
      </c>
      <c r="F1115" s="657"/>
      <c r="G1115" s="660"/>
    </row>
    <row r="1116" spans="1:7" ht="15" customHeight="1">
      <c r="A1116" s="183" t="s">
        <v>1965</v>
      </c>
      <c r="B1116" s="184" t="s">
        <v>1966</v>
      </c>
      <c r="C1116" s="185">
        <v>3.2299999999999999E-4</v>
      </c>
      <c r="D1116" s="186"/>
      <c r="E1116" s="185">
        <v>2.6600000000000001E-4</v>
      </c>
      <c r="F1116" s="187">
        <v>100</v>
      </c>
      <c r="G1116" s="220"/>
    </row>
    <row r="1117" spans="1:7" ht="15" customHeight="1">
      <c r="A1117" s="183" t="s">
        <v>1967</v>
      </c>
      <c r="B1117" s="184" t="s">
        <v>1968</v>
      </c>
      <c r="C1117" s="185">
        <v>4.8299999999999998E-4</v>
      </c>
      <c r="D1117" s="186"/>
      <c r="E1117" s="185">
        <v>4.4900000000000002E-4</v>
      </c>
      <c r="F1117" s="187">
        <v>100</v>
      </c>
      <c r="G1117" s="220"/>
    </row>
    <row r="1118" spans="1:7" ht="15" customHeight="1">
      <c r="A1118" s="183" t="s">
        <v>1969</v>
      </c>
      <c r="B1118" s="184" t="s">
        <v>1970</v>
      </c>
      <c r="C1118" s="185">
        <v>5.0299999999999997E-4</v>
      </c>
      <c r="D1118" s="186"/>
      <c r="E1118" s="185">
        <v>4.4700000000000002E-4</v>
      </c>
      <c r="F1118" s="187">
        <v>100</v>
      </c>
      <c r="G1118" s="220"/>
    </row>
    <row r="1119" spans="1:7" ht="15" customHeight="1">
      <c r="A1119" s="183" t="s">
        <v>1971</v>
      </c>
      <c r="B1119" s="184" t="s">
        <v>1972</v>
      </c>
      <c r="C1119" s="185">
        <v>3.28E-4</v>
      </c>
      <c r="D1119" s="186"/>
      <c r="E1119" s="185">
        <v>2.72E-4</v>
      </c>
      <c r="F1119" s="187">
        <v>100</v>
      </c>
      <c r="G1119" s="220"/>
    </row>
    <row r="1120" spans="1:7" ht="15" customHeight="1">
      <c r="A1120" s="183" t="s">
        <v>1973</v>
      </c>
      <c r="B1120" s="184" t="s">
        <v>1974</v>
      </c>
      <c r="C1120" s="185">
        <v>3.79E-4</v>
      </c>
      <c r="D1120" s="186"/>
      <c r="E1120" s="185">
        <v>3.2299999999999999E-4</v>
      </c>
      <c r="F1120" s="187">
        <v>100</v>
      </c>
      <c r="G1120" s="220"/>
    </row>
    <row r="1121" spans="1:7" ht="15" customHeight="1">
      <c r="A1121" s="183" t="s">
        <v>1975</v>
      </c>
      <c r="B1121" s="184" t="s">
        <v>1976</v>
      </c>
      <c r="C1121" s="185">
        <v>5.8900000000000001E-4</v>
      </c>
      <c r="D1121" s="186"/>
      <c r="E1121" s="185">
        <v>6.6300000000000007E-4</v>
      </c>
      <c r="F1121" s="187">
        <v>100</v>
      </c>
      <c r="G1121" s="220"/>
    </row>
    <row r="1122" spans="1:7" ht="15" customHeight="1">
      <c r="A1122" s="183" t="s">
        <v>1977</v>
      </c>
      <c r="B1122" s="184" t="s">
        <v>1978</v>
      </c>
      <c r="C1122" s="185">
        <v>7.8399999999999997E-4</v>
      </c>
      <c r="D1122" s="186"/>
      <c r="E1122" s="185">
        <v>7.3099999999999999E-4</v>
      </c>
      <c r="F1122" s="187">
        <v>100</v>
      </c>
      <c r="G1122" s="220"/>
    </row>
    <row r="1123" spans="1:7" ht="15" customHeight="1">
      <c r="A1123" s="183" t="s">
        <v>1979</v>
      </c>
      <c r="B1123" s="184" t="s">
        <v>1980</v>
      </c>
      <c r="C1123" s="185">
        <v>5.5500000000000005E-4</v>
      </c>
      <c r="D1123" s="186"/>
      <c r="E1123" s="185">
        <v>4.9899999999999999E-4</v>
      </c>
      <c r="F1123" s="187">
        <v>100</v>
      </c>
      <c r="G1123" s="220"/>
    </row>
    <row r="1124" spans="1:7" ht="15" customHeight="1">
      <c r="A1124" s="183" t="s">
        <v>1981</v>
      </c>
      <c r="B1124" s="184" t="s">
        <v>1982</v>
      </c>
      <c r="C1124" s="185">
        <v>5.5100000000000006E-4</v>
      </c>
      <c r="D1124" s="186"/>
      <c r="E1124" s="185">
        <v>4.95E-4</v>
      </c>
      <c r="F1124" s="187">
        <v>100</v>
      </c>
      <c r="G1124" s="220"/>
    </row>
    <row r="1125" spans="1:7" ht="15" customHeight="1">
      <c r="A1125" s="183" t="s">
        <v>1983</v>
      </c>
      <c r="B1125" s="184" t="s">
        <v>1984</v>
      </c>
      <c r="C1125" s="185">
        <v>5.6200000000000011E-4</v>
      </c>
      <c r="D1125" s="186"/>
      <c r="E1125" s="185">
        <v>5.0600000000000005E-4</v>
      </c>
      <c r="F1125" s="187">
        <v>100</v>
      </c>
      <c r="G1125" s="220"/>
    </row>
    <row r="1126" spans="1:7" ht="15" customHeight="1">
      <c r="A1126" s="646" t="s">
        <v>1985</v>
      </c>
      <c r="B1126" s="649" t="s">
        <v>1986</v>
      </c>
      <c r="C1126" s="652">
        <v>3.9399999999999998E-4</v>
      </c>
      <c r="D1126" s="169" t="s">
        <v>701</v>
      </c>
      <c r="E1126" s="170">
        <v>0</v>
      </c>
      <c r="F1126" s="655">
        <v>100</v>
      </c>
      <c r="G1126" s="722"/>
    </row>
    <row r="1127" spans="1:7" ht="15" customHeight="1">
      <c r="A1127" s="647"/>
      <c r="B1127" s="650" t="s">
        <v>590</v>
      </c>
      <c r="C1127" s="653"/>
      <c r="D1127" s="171" t="s">
        <v>703</v>
      </c>
      <c r="E1127" s="172">
        <v>0</v>
      </c>
      <c r="F1127" s="656"/>
      <c r="G1127" s="723"/>
    </row>
    <row r="1128" spans="1:7" ht="15" customHeight="1">
      <c r="A1128" s="648"/>
      <c r="B1128" s="651" t="s">
        <v>590</v>
      </c>
      <c r="C1128" s="654"/>
      <c r="D1128" s="174" t="s">
        <v>715</v>
      </c>
      <c r="E1128" s="175">
        <v>0</v>
      </c>
      <c r="F1128" s="657"/>
      <c r="G1128" s="724"/>
    </row>
    <row r="1129" spans="1:7" ht="15" customHeight="1">
      <c r="A1129" s="183" t="s">
        <v>1987</v>
      </c>
      <c r="B1129" s="184" t="s">
        <v>1988</v>
      </c>
      <c r="C1129" s="185">
        <v>6.2399999999999999E-4</v>
      </c>
      <c r="D1129" s="186"/>
      <c r="E1129" s="185">
        <v>5.6799999999999993E-4</v>
      </c>
      <c r="F1129" s="187">
        <v>100</v>
      </c>
      <c r="G1129" s="220"/>
    </row>
    <row r="1130" spans="1:7" ht="15" customHeight="1">
      <c r="A1130" s="183" t="s">
        <v>1989</v>
      </c>
      <c r="B1130" s="184" t="s">
        <v>1990</v>
      </c>
      <c r="C1130" s="185">
        <v>4.7799999999999996E-4</v>
      </c>
      <c r="D1130" s="186"/>
      <c r="E1130" s="185">
        <v>5.22E-4</v>
      </c>
      <c r="F1130" s="187">
        <v>100</v>
      </c>
      <c r="G1130" s="220"/>
    </row>
    <row r="1131" spans="1:7" ht="30" customHeight="1">
      <c r="A1131" s="183" t="s">
        <v>1991</v>
      </c>
      <c r="B1131" s="184" t="s">
        <v>1992</v>
      </c>
      <c r="C1131" s="185">
        <v>4.1299999999999996E-4</v>
      </c>
      <c r="D1131" s="186"/>
      <c r="E1131" s="185">
        <v>4.6500000000000003E-4</v>
      </c>
      <c r="F1131" s="187">
        <v>83.1</v>
      </c>
      <c r="G1131" s="220" t="s">
        <v>737</v>
      </c>
    </row>
    <row r="1132" spans="1:7" ht="15" customHeight="1">
      <c r="A1132" s="183" t="s">
        <v>1993</v>
      </c>
      <c r="B1132" s="184" t="s">
        <v>1994</v>
      </c>
      <c r="C1132" s="185">
        <v>1.02E-4</v>
      </c>
      <c r="D1132" s="186"/>
      <c r="E1132" s="185">
        <v>2.8100000000000005E-4</v>
      </c>
      <c r="F1132" s="187">
        <v>100</v>
      </c>
      <c r="G1132" s="220"/>
    </row>
    <row r="1133" spans="1:7" ht="15" customHeight="1">
      <c r="A1133" s="183" t="s">
        <v>1995</v>
      </c>
      <c r="B1133" s="184" t="s">
        <v>1996</v>
      </c>
      <c r="C1133" s="185">
        <v>3.1300000000000002E-4</v>
      </c>
      <c r="D1133" s="186"/>
      <c r="E1133" s="185">
        <v>4.17E-4</v>
      </c>
      <c r="F1133" s="187">
        <v>100</v>
      </c>
      <c r="G1133" s="220"/>
    </row>
    <row r="1134" spans="1:7">
      <c r="C1134" s="231"/>
      <c r="D1134" s="232"/>
      <c r="E1134" s="231"/>
      <c r="F1134" s="233"/>
      <c r="G1134" s="234"/>
    </row>
    <row r="1135" spans="1:7">
      <c r="C1135" s="725"/>
      <c r="D1135" s="725"/>
      <c r="E1135" s="725"/>
      <c r="F1135" s="725"/>
      <c r="G1135" s="725"/>
    </row>
    <row r="1136" spans="1:7">
      <c r="A1136" s="235" t="s">
        <v>1997</v>
      </c>
      <c r="B1136" s="236"/>
      <c r="C1136" s="729"/>
      <c r="D1136" s="729"/>
      <c r="E1136" s="729"/>
      <c r="F1136" s="729"/>
      <c r="G1136" s="729"/>
    </row>
    <row r="1137" spans="1:7" ht="13.9" customHeight="1">
      <c r="A1137" s="730" t="s">
        <v>1998</v>
      </c>
      <c r="B1137" s="730" t="s">
        <v>693</v>
      </c>
      <c r="C1137" s="237"/>
      <c r="D1137" s="667" t="s">
        <v>695</v>
      </c>
      <c r="E1137" s="668"/>
      <c r="F1137" s="669" t="s">
        <v>696</v>
      </c>
      <c r="G1137" s="733" t="s">
        <v>697</v>
      </c>
    </row>
    <row r="1138" spans="1:7">
      <c r="A1138" s="731"/>
      <c r="B1138" s="731"/>
      <c r="C1138" s="238"/>
      <c r="D1138" s="644" t="s">
        <v>1999</v>
      </c>
      <c r="E1138" s="645"/>
      <c r="F1138" s="732"/>
      <c r="G1138" s="734"/>
    </row>
    <row r="1139" spans="1:7">
      <c r="A1139" s="183">
        <v>1</v>
      </c>
      <c r="B1139" s="239" t="s">
        <v>2000</v>
      </c>
      <c r="C1139" s="185">
        <v>4.35E-4</v>
      </c>
      <c r="D1139" s="240"/>
      <c r="E1139" s="185">
        <v>4.35E-4</v>
      </c>
      <c r="F1139" s="185"/>
      <c r="G1139" s="241"/>
    </row>
    <row r="1140" spans="1:7">
      <c r="A1140" s="183">
        <v>2</v>
      </c>
      <c r="B1140" s="239" t="s">
        <v>2001</v>
      </c>
      <c r="C1140" s="185">
        <v>4.35E-4</v>
      </c>
      <c r="D1140" s="242"/>
      <c r="E1140" s="185">
        <v>4.35E-4</v>
      </c>
      <c r="F1140" s="185"/>
      <c r="G1140" s="241"/>
    </row>
    <row r="1141" spans="1:7">
      <c r="A1141" s="183">
        <v>3</v>
      </c>
      <c r="B1141" s="239" t="s">
        <v>2002</v>
      </c>
      <c r="C1141" s="185">
        <v>4.35E-4</v>
      </c>
      <c r="D1141" s="242"/>
      <c r="E1141" s="185">
        <v>4.35E-4</v>
      </c>
      <c r="F1141" s="185"/>
      <c r="G1141" s="241"/>
    </row>
    <row r="1142" spans="1:7">
      <c r="A1142" s="183">
        <v>4</v>
      </c>
      <c r="B1142" s="239" t="s">
        <v>2003</v>
      </c>
      <c r="C1142" s="185">
        <v>4.35E-4</v>
      </c>
      <c r="D1142" s="240"/>
      <c r="E1142" s="185">
        <v>4.35E-4</v>
      </c>
      <c r="F1142" s="185"/>
      <c r="G1142" s="241"/>
    </row>
    <row r="1143" spans="1:7">
      <c r="A1143" s="183">
        <v>5</v>
      </c>
      <c r="B1143" s="243" t="s">
        <v>2004</v>
      </c>
      <c r="C1143" s="185">
        <v>4.35E-4</v>
      </c>
      <c r="D1143" s="240"/>
      <c r="E1143" s="185">
        <v>4.35E-4</v>
      </c>
      <c r="F1143" s="185"/>
      <c r="G1143" s="241"/>
    </row>
    <row r="1144" spans="1:7">
      <c r="A1144" s="183">
        <v>6</v>
      </c>
      <c r="B1144" s="243" t="s">
        <v>2005</v>
      </c>
      <c r="C1144" s="185">
        <v>4.35E-4</v>
      </c>
      <c r="D1144" s="240"/>
      <c r="E1144" s="185">
        <v>4.35E-4</v>
      </c>
      <c r="F1144" s="185"/>
      <c r="G1144" s="241"/>
    </row>
    <row r="1145" spans="1:7">
      <c r="A1145" s="183">
        <v>7</v>
      </c>
      <c r="B1145" s="243" t="s">
        <v>2006</v>
      </c>
      <c r="C1145" s="185">
        <v>4.35E-4</v>
      </c>
      <c r="D1145" s="240"/>
      <c r="E1145" s="185">
        <v>4.35E-4</v>
      </c>
      <c r="F1145" s="185"/>
      <c r="G1145" s="241"/>
    </row>
    <row r="1146" spans="1:7">
      <c r="A1146" s="183">
        <v>8</v>
      </c>
      <c r="B1146" s="243" t="s">
        <v>2007</v>
      </c>
      <c r="C1146" s="185">
        <v>4.35E-4</v>
      </c>
      <c r="D1146" s="240"/>
      <c r="E1146" s="185">
        <v>4.35E-4</v>
      </c>
      <c r="F1146" s="185"/>
      <c r="G1146" s="241"/>
    </row>
    <row r="1147" spans="1:7">
      <c r="A1147" s="183">
        <v>9</v>
      </c>
      <c r="B1147" s="243" t="s">
        <v>2008</v>
      </c>
      <c r="C1147" s="185">
        <v>4.35E-4</v>
      </c>
      <c r="D1147" s="186"/>
      <c r="E1147" s="185">
        <v>4.35E-4</v>
      </c>
      <c r="F1147" s="185"/>
      <c r="G1147" s="241"/>
    </row>
    <row r="1148" spans="1:7">
      <c r="A1148" s="183">
        <v>10</v>
      </c>
      <c r="B1148" s="243" t="s">
        <v>172</v>
      </c>
      <c r="C1148" s="185">
        <v>6.9300000000000004E-4</v>
      </c>
      <c r="D1148" s="240"/>
      <c r="E1148" s="185">
        <v>6.4899999999999995E-4</v>
      </c>
      <c r="F1148" s="241">
        <v>100</v>
      </c>
      <c r="G1148" s="244"/>
    </row>
    <row r="1149" spans="1:7" ht="28.5" customHeight="1">
      <c r="B1149" s="236"/>
      <c r="C1149" s="245"/>
      <c r="D1149" s="726" t="s">
        <v>2009</v>
      </c>
      <c r="E1149" s="726"/>
      <c r="F1149" s="726"/>
      <c r="G1149" s="726"/>
    </row>
    <row r="1150" spans="1:7">
      <c r="F1150" s="248"/>
      <c r="G1150" s="249"/>
    </row>
    <row r="1151" spans="1:7">
      <c r="B1151" s="250" t="s">
        <v>2010</v>
      </c>
      <c r="C1151" s="251">
        <v>4.4099999999999999E-4</v>
      </c>
      <c r="D1151" s="252"/>
      <c r="E1151" s="253"/>
      <c r="F1151" s="248"/>
      <c r="G1151" s="249"/>
    </row>
    <row r="1152" spans="1:7">
      <c r="B1152" s="165"/>
      <c r="C1152" s="253"/>
      <c r="D1152" s="252"/>
      <c r="E1152" s="253"/>
      <c r="F1152" s="248"/>
      <c r="G1152" s="249"/>
    </row>
    <row r="1153" spans="1:7">
      <c r="B1153" s="254"/>
      <c r="C1153" s="254"/>
      <c r="D1153" s="254"/>
      <c r="E1153" s="254"/>
      <c r="F1153" s="254"/>
      <c r="G1153" s="230"/>
    </row>
    <row r="1154" spans="1:7">
      <c r="A1154" s="727" t="s">
        <v>2011</v>
      </c>
      <c r="B1154" s="727"/>
      <c r="C1154" s="727"/>
      <c r="D1154" s="727"/>
      <c r="E1154" s="727"/>
      <c r="F1154" s="727"/>
      <c r="G1154" s="727"/>
    </row>
    <row r="1155" spans="1:7" ht="40.5" customHeight="1">
      <c r="A1155" s="728" t="s">
        <v>2012</v>
      </c>
      <c r="B1155" s="664"/>
      <c r="C1155" s="664"/>
      <c r="D1155" s="664"/>
      <c r="E1155" s="664"/>
      <c r="F1155" s="664"/>
      <c r="G1155" s="664"/>
    </row>
    <row r="1156" spans="1:7">
      <c r="A1156" s="235"/>
      <c r="B1156" s="255" t="s">
        <v>2013</v>
      </c>
      <c r="C1156" s="185">
        <v>4.35E-4</v>
      </c>
    </row>
    <row r="1157" spans="1:7">
      <c r="B1157" s="250" t="s">
        <v>2014</v>
      </c>
      <c r="C1157" s="185" t="s">
        <v>2015</v>
      </c>
    </row>
    <row r="1159" spans="1:7">
      <c r="C1159" s="257"/>
    </row>
    <row r="1160" spans="1:7">
      <c r="C1160" s="257"/>
    </row>
    <row r="1161" spans="1:7">
      <c r="C1161" s="257"/>
    </row>
    <row r="1162" spans="1:7">
      <c r="C1162" s="257"/>
    </row>
    <row r="1163" spans="1:7">
      <c r="C1163" s="257"/>
    </row>
    <row r="1185" spans="2:7" s="253" customFormat="1">
      <c r="B1185" s="230"/>
      <c r="C1185" s="246"/>
      <c r="D1185" s="247"/>
      <c r="E1185" s="246"/>
      <c r="F1185" s="256"/>
      <c r="G1185" s="256"/>
    </row>
  </sheetData>
  <sheetProtection password="CF70" sheet="1" objects="1" scenarios="1"/>
  <mergeCells count="892">
    <mergeCell ref="D1149:G1149"/>
    <mergeCell ref="A1154:G1154"/>
    <mergeCell ref="A1155:G1155"/>
    <mergeCell ref="C1136:G1136"/>
    <mergeCell ref="A1137:A1138"/>
    <mergeCell ref="B1137:B1138"/>
    <mergeCell ref="D1137:E1137"/>
    <mergeCell ref="F1137:F1138"/>
    <mergeCell ref="G1137:G1138"/>
    <mergeCell ref="D1138:E1138"/>
    <mergeCell ref="A1126:A1128"/>
    <mergeCell ref="B1126:B1128"/>
    <mergeCell ref="C1126:C1128"/>
    <mergeCell ref="F1126:F1128"/>
    <mergeCell ref="G1126:G1128"/>
    <mergeCell ref="C1135:G1135"/>
    <mergeCell ref="A1095:A1098"/>
    <mergeCell ref="B1095:B1098"/>
    <mergeCell ref="C1095:C1098"/>
    <mergeCell ref="F1095:F1098"/>
    <mergeCell ref="G1095:G1098"/>
    <mergeCell ref="A1113:A1115"/>
    <mergeCell ref="B1113:B1115"/>
    <mergeCell ref="C1113:C1115"/>
    <mergeCell ref="F1113:F1115"/>
    <mergeCell ref="G1113:G1115"/>
    <mergeCell ref="A1057:A1063"/>
    <mergeCell ref="B1057:B1063"/>
    <mergeCell ref="C1057:C1063"/>
    <mergeCell ref="F1057:F1063"/>
    <mergeCell ref="G1057:G1063"/>
    <mergeCell ref="A1070:A1072"/>
    <mergeCell ref="B1070:B1072"/>
    <mergeCell ref="C1070:C1072"/>
    <mergeCell ref="F1070:F1072"/>
    <mergeCell ref="G1070:G1072"/>
    <mergeCell ref="A1044:A1046"/>
    <mergeCell ref="B1044:B1046"/>
    <mergeCell ref="C1044:C1046"/>
    <mergeCell ref="F1044:F1046"/>
    <mergeCell ref="G1044:G1046"/>
    <mergeCell ref="A1048:A1054"/>
    <mergeCell ref="B1048:B1054"/>
    <mergeCell ref="C1048:C1054"/>
    <mergeCell ref="F1048:F1054"/>
    <mergeCell ref="G1048:G1054"/>
    <mergeCell ref="A1022:A1025"/>
    <mergeCell ref="B1022:B1025"/>
    <mergeCell ref="C1022:C1025"/>
    <mergeCell ref="F1022:F1025"/>
    <mergeCell ref="G1022:G1025"/>
    <mergeCell ref="A1031:A1036"/>
    <mergeCell ref="B1031:B1036"/>
    <mergeCell ref="C1031:C1036"/>
    <mergeCell ref="F1031:F1036"/>
    <mergeCell ref="G1031:G1036"/>
    <mergeCell ref="A1012:A1016"/>
    <mergeCell ref="B1012:B1016"/>
    <mergeCell ref="C1012:C1016"/>
    <mergeCell ref="F1012:F1016"/>
    <mergeCell ref="G1012:G1016"/>
    <mergeCell ref="A1018:A1020"/>
    <mergeCell ref="B1018:B1020"/>
    <mergeCell ref="C1018:C1020"/>
    <mergeCell ref="F1018:F1020"/>
    <mergeCell ref="G1018:G1020"/>
    <mergeCell ref="A1001:A1003"/>
    <mergeCell ref="B1001:B1003"/>
    <mergeCell ref="C1001:C1003"/>
    <mergeCell ref="F1001:F1003"/>
    <mergeCell ref="G1001:G1003"/>
    <mergeCell ref="A1006:A1008"/>
    <mergeCell ref="B1006:B1008"/>
    <mergeCell ref="C1006:C1008"/>
    <mergeCell ref="F1006:F1008"/>
    <mergeCell ref="G1006:G1008"/>
    <mergeCell ref="A981:A983"/>
    <mergeCell ref="B981:B983"/>
    <mergeCell ref="C981:C983"/>
    <mergeCell ref="F981:F983"/>
    <mergeCell ref="G981:G983"/>
    <mergeCell ref="A990:A994"/>
    <mergeCell ref="B990:B994"/>
    <mergeCell ref="C990:C994"/>
    <mergeCell ref="F990:F994"/>
    <mergeCell ref="G990:G994"/>
    <mergeCell ref="A967:A970"/>
    <mergeCell ref="B967:B970"/>
    <mergeCell ref="C967:C970"/>
    <mergeCell ref="F967:F970"/>
    <mergeCell ref="G967:G970"/>
    <mergeCell ref="A978:A980"/>
    <mergeCell ref="B978:B980"/>
    <mergeCell ref="C978:C980"/>
    <mergeCell ref="F978:F980"/>
    <mergeCell ref="G978:G980"/>
    <mergeCell ref="A948:A951"/>
    <mergeCell ref="B948:B951"/>
    <mergeCell ref="C948:C951"/>
    <mergeCell ref="F948:F951"/>
    <mergeCell ref="G948:G951"/>
    <mergeCell ref="A963:A965"/>
    <mergeCell ref="B963:B965"/>
    <mergeCell ref="C963:C965"/>
    <mergeCell ref="F963:F965"/>
    <mergeCell ref="G963:G965"/>
    <mergeCell ref="A937:A939"/>
    <mergeCell ref="B937:B939"/>
    <mergeCell ref="C937:C939"/>
    <mergeCell ref="F937:F939"/>
    <mergeCell ref="G937:G939"/>
    <mergeCell ref="A944:A946"/>
    <mergeCell ref="B944:B946"/>
    <mergeCell ref="C944:C946"/>
    <mergeCell ref="F944:F946"/>
    <mergeCell ref="G944:G946"/>
    <mergeCell ref="A926:A928"/>
    <mergeCell ref="B926:B928"/>
    <mergeCell ref="C926:C928"/>
    <mergeCell ref="F926:F928"/>
    <mergeCell ref="G926:G928"/>
    <mergeCell ref="A931:A934"/>
    <mergeCell ref="B931:B934"/>
    <mergeCell ref="C931:C934"/>
    <mergeCell ref="F931:F934"/>
    <mergeCell ref="G931:G934"/>
    <mergeCell ref="A906:A908"/>
    <mergeCell ref="B906:B908"/>
    <mergeCell ref="C906:C908"/>
    <mergeCell ref="F906:F908"/>
    <mergeCell ref="G906:G908"/>
    <mergeCell ref="A919:A922"/>
    <mergeCell ref="B919:B922"/>
    <mergeCell ref="C919:C922"/>
    <mergeCell ref="F919:F922"/>
    <mergeCell ref="G919:G922"/>
    <mergeCell ref="A896:A898"/>
    <mergeCell ref="B896:B898"/>
    <mergeCell ref="C896:C898"/>
    <mergeCell ref="F896:F898"/>
    <mergeCell ref="G896:G898"/>
    <mergeCell ref="A900:A903"/>
    <mergeCell ref="B900:B903"/>
    <mergeCell ref="C900:C903"/>
    <mergeCell ref="F900:F903"/>
    <mergeCell ref="G900:G903"/>
    <mergeCell ref="A877:A881"/>
    <mergeCell ref="B877:B881"/>
    <mergeCell ref="C877:C881"/>
    <mergeCell ref="F877:F881"/>
    <mergeCell ref="G877:G881"/>
    <mergeCell ref="A884:A886"/>
    <mergeCell ref="B884:B886"/>
    <mergeCell ref="C884:C886"/>
    <mergeCell ref="F884:F886"/>
    <mergeCell ref="G884:G886"/>
    <mergeCell ref="A866:A869"/>
    <mergeCell ref="B866:B869"/>
    <mergeCell ref="C866:C869"/>
    <mergeCell ref="F866:F869"/>
    <mergeCell ref="G866:G869"/>
    <mergeCell ref="A871:A874"/>
    <mergeCell ref="B871:B874"/>
    <mergeCell ref="C871:C874"/>
    <mergeCell ref="F871:F874"/>
    <mergeCell ref="G871:G874"/>
    <mergeCell ref="A856:A858"/>
    <mergeCell ref="B856:B858"/>
    <mergeCell ref="C856:C858"/>
    <mergeCell ref="F856:F858"/>
    <mergeCell ref="G856:G858"/>
    <mergeCell ref="A861:A863"/>
    <mergeCell ref="B861:B863"/>
    <mergeCell ref="C861:C863"/>
    <mergeCell ref="F861:F863"/>
    <mergeCell ref="G861:G863"/>
    <mergeCell ref="A842:A847"/>
    <mergeCell ref="B842:B847"/>
    <mergeCell ref="C842:C847"/>
    <mergeCell ref="F842:F847"/>
    <mergeCell ref="G842:G847"/>
    <mergeCell ref="A853:A855"/>
    <mergeCell ref="B853:B855"/>
    <mergeCell ref="C853:C855"/>
    <mergeCell ref="F853:F855"/>
    <mergeCell ref="G853:G855"/>
    <mergeCell ref="A828:A831"/>
    <mergeCell ref="B828:B831"/>
    <mergeCell ref="C828:C831"/>
    <mergeCell ref="F828:F831"/>
    <mergeCell ref="G828:G831"/>
    <mergeCell ref="A835:A837"/>
    <mergeCell ref="B835:B837"/>
    <mergeCell ref="C835:C837"/>
    <mergeCell ref="F835:F837"/>
    <mergeCell ref="G835:G837"/>
    <mergeCell ref="A821:A823"/>
    <mergeCell ref="B821:B823"/>
    <mergeCell ref="C821:C823"/>
    <mergeCell ref="F821:F823"/>
    <mergeCell ref="G821:G823"/>
    <mergeCell ref="A825:A827"/>
    <mergeCell ref="B825:B827"/>
    <mergeCell ref="C825:C827"/>
    <mergeCell ref="F825:F827"/>
    <mergeCell ref="G825:G827"/>
    <mergeCell ref="A798:A801"/>
    <mergeCell ref="B798:B801"/>
    <mergeCell ref="C798:C801"/>
    <mergeCell ref="F798:F801"/>
    <mergeCell ref="G798:G801"/>
    <mergeCell ref="A810:A812"/>
    <mergeCell ref="B810:B812"/>
    <mergeCell ref="C810:C812"/>
    <mergeCell ref="F810:F812"/>
    <mergeCell ref="G810:G812"/>
    <mergeCell ref="A787:A789"/>
    <mergeCell ref="B787:B789"/>
    <mergeCell ref="C787:C789"/>
    <mergeCell ref="F787:F789"/>
    <mergeCell ref="G787:G789"/>
    <mergeCell ref="A792:A794"/>
    <mergeCell ref="B792:B794"/>
    <mergeCell ref="C792:C794"/>
    <mergeCell ref="F792:F794"/>
    <mergeCell ref="G792:G794"/>
    <mergeCell ref="A773:A775"/>
    <mergeCell ref="B773:B775"/>
    <mergeCell ref="C773:C775"/>
    <mergeCell ref="F773:F775"/>
    <mergeCell ref="G773:G775"/>
    <mergeCell ref="A782:A784"/>
    <mergeCell ref="B782:B784"/>
    <mergeCell ref="C782:C784"/>
    <mergeCell ref="F782:F784"/>
    <mergeCell ref="G782:G784"/>
    <mergeCell ref="A755:A758"/>
    <mergeCell ref="B755:B758"/>
    <mergeCell ref="C755:C758"/>
    <mergeCell ref="F755:F758"/>
    <mergeCell ref="G755:G758"/>
    <mergeCell ref="A764:A766"/>
    <mergeCell ref="B764:B766"/>
    <mergeCell ref="C764:C766"/>
    <mergeCell ref="F764:F766"/>
    <mergeCell ref="G764:G766"/>
    <mergeCell ref="A728:A731"/>
    <mergeCell ref="B728:B731"/>
    <mergeCell ref="C728:C731"/>
    <mergeCell ref="F728:F731"/>
    <mergeCell ref="G728:G731"/>
    <mergeCell ref="A750:A752"/>
    <mergeCell ref="B750:B752"/>
    <mergeCell ref="C750:C752"/>
    <mergeCell ref="F750:F752"/>
    <mergeCell ref="G750:G752"/>
    <mergeCell ref="A719:A721"/>
    <mergeCell ref="B719:B721"/>
    <mergeCell ref="C719:C721"/>
    <mergeCell ref="F719:F721"/>
    <mergeCell ref="G719:G721"/>
    <mergeCell ref="A723:A725"/>
    <mergeCell ref="B723:B725"/>
    <mergeCell ref="C723:C725"/>
    <mergeCell ref="F723:F725"/>
    <mergeCell ref="G723:G725"/>
    <mergeCell ref="A704:A706"/>
    <mergeCell ref="B704:B706"/>
    <mergeCell ref="C704:C706"/>
    <mergeCell ref="F704:F706"/>
    <mergeCell ref="G704:G706"/>
    <mergeCell ref="A709:A713"/>
    <mergeCell ref="B709:B713"/>
    <mergeCell ref="C709:C713"/>
    <mergeCell ref="F709:F713"/>
    <mergeCell ref="G709:G713"/>
    <mergeCell ref="A694:A696"/>
    <mergeCell ref="B694:B696"/>
    <mergeCell ref="C694:C696"/>
    <mergeCell ref="F694:F696"/>
    <mergeCell ref="G694:G696"/>
    <mergeCell ref="A697:A702"/>
    <mergeCell ref="B697:B702"/>
    <mergeCell ref="C697:C702"/>
    <mergeCell ref="F697:F702"/>
    <mergeCell ref="G697:G702"/>
    <mergeCell ref="A664:A666"/>
    <mergeCell ref="B664:B666"/>
    <mergeCell ref="C664:C666"/>
    <mergeCell ref="F664:F666"/>
    <mergeCell ref="G664:G666"/>
    <mergeCell ref="A681:A685"/>
    <mergeCell ref="B681:B685"/>
    <mergeCell ref="C681:C685"/>
    <mergeCell ref="F681:F685"/>
    <mergeCell ref="G681:G685"/>
    <mergeCell ref="A657:A659"/>
    <mergeCell ref="B657:B659"/>
    <mergeCell ref="C657:C659"/>
    <mergeCell ref="F657:F659"/>
    <mergeCell ref="G657:G659"/>
    <mergeCell ref="A660:A662"/>
    <mergeCell ref="B660:B662"/>
    <mergeCell ref="C660:C662"/>
    <mergeCell ref="F660:F662"/>
    <mergeCell ref="G660:G662"/>
    <mergeCell ref="A641:A643"/>
    <mergeCell ref="B641:B643"/>
    <mergeCell ref="C641:C643"/>
    <mergeCell ref="F641:F643"/>
    <mergeCell ref="G641:G643"/>
    <mergeCell ref="A644:A648"/>
    <mergeCell ref="B644:B648"/>
    <mergeCell ref="C644:C648"/>
    <mergeCell ref="F644:F648"/>
    <mergeCell ref="G644:G648"/>
    <mergeCell ref="A613:A615"/>
    <mergeCell ref="B613:B615"/>
    <mergeCell ref="C613:C615"/>
    <mergeCell ref="F613:F615"/>
    <mergeCell ref="G613:G615"/>
    <mergeCell ref="A634:A637"/>
    <mergeCell ref="B634:B637"/>
    <mergeCell ref="C634:C637"/>
    <mergeCell ref="F634:F637"/>
    <mergeCell ref="G634:G637"/>
    <mergeCell ref="A606:A609"/>
    <mergeCell ref="B606:B609"/>
    <mergeCell ref="C606:C609"/>
    <mergeCell ref="F606:F609"/>
    <mergeCell ref="G606:G609"/>
    <mergeCell ref="A610:A612"/>
    <mergeCell ref="B610:B612"/>
    <mergeCell ref="C610:C612"/>
    <mergeCell ref="F610:F612"/>
    <mergeCell ref="G610:G612"/>
    <mergeCell ref="A593:A599"/>
    <mergeCell ref="B593:B599"/>
    <mergeCell ref="C593:C599"/>
    <mergeCell ref="F593:F599"/>
    <mergeCell ref="G593:G599"/>
    <mergeCell ref="A600:A605"/>
    <mergeCell ref="B600:B605"/>
    <mergeCell ref="C600:C605"/>
    <mergeCell ref="F600:F605"/>
    <mergeCell ref="G600:G605"/>
    <mergeCell ref="A584:A586"/>
    <mergeCell ref="B584:B586"/>
    <mergeCell ref="C584:C586"/>
    <mergeCell ref="F584:F586"/>
    <mergeCell ref="G584:G586"/>
    <mergeCell ref="A587:A592"/>
    <mergeCell ref="B587:B592"/>
    <mergeCell ref="C587:C592"/>
    <mergeCell ref="F587:F592"/>
    <mergeCell ref="G587:G592"/>
    <mergeCell ref="A569:A572"/>
    <mergeCell ref="B569:B572"/>
    <mergeCell ref="C569:C572"/>
    <mergeCell ref="F569:F572"/>
    <mergeCell ref="G569:G572"/>
    <mergeCell ref="A573:A583"/>
    <mergeCell ref="B573:B583"/>
    <mergeCell ref="C573:C583"/>
    <mergeCell ref="F573:F583"/>
    <mergeCell ref="G573:G583"/>
    <mergeCell ref="A556:A558"/>
    <mergeCell ref="B556:B558"/>
    <mergeCell ref="C556:C558"/>
    <mergeCell ref="F556:F558"/>
    <mergeCell ref="G556:G558"/>
    <mergeCell ref="A565:A568"/>
    <mergeCell ref="B565:B568"/>
    <mergeCell ref="C565:C568"/>
    <mergeCell ref="F565:F568"/>
    <mergeCell ref="G565:G568"/>
    <mergeCell ref="A536:A538"/>
    <mergeCell ref="B536:B538"/>
    <mergeCell ref="C536:C538"/>
    <mergeCell ref="F536:F538"/>
    <mergeCell ref="G536:G538"/>
    <mergeCell ref="A540:A542"/>
    <mergeCell ref="B540:B542"/>
    <mergeCell ref="C540:C542"/>
    <mergeCell ref="F540:F542"/>
    <mergeCell ref="G540:G542"/>
    <mergeCell ref="A524:A527"/>
    <mergeCell ref="B524:B527"/>
    <mergeCell ref="C524:C527"/>
    <mergeCell ref="F524:F527"/>
    <mergeCell ref="G524:G527"/>
    <mergeCell ref="A532:A534"/>
    <mergeCell ref="B532:B534"/>
    <mergeCell ref="C532:C534"/>
    <mergeCell ref="F532:F534"/>
    <mergeCell ref="G532:G534"/>
    <mergeCell ref="A515:A517"/>
    <mergeCell ref="B515:B517"/>
    <mergeCell ref="C515:C517"/>
    <mergeCell ref="F515:F517"/>
    <mergeCell ref="G515:G517"/>
    <mergeCell ref="A519:A521"/>
    <mergeCell ref="B519:B521"/>
    <mergeCell ref="C519:C521"/>
    <mergeCell ref="F519:F521"/>
    <mergeCell ref="G519:G521"/>
    <mergeCell ref="A498:A500"/>
    <mergeCell ref="B498:B500"/>
    <mergeCell ref="C498:C500"/>
    <mergeCell ref="F498:F500"/>
    <mergeCell ref="G498:G500"/>
    <mergeCell ref="A503:A505"/>
    <mergeCell ref="B503:B505"/>
    <mergeCell ref="C503:C505"/>
    <mergeCell ref="F503:F505"/>
    <mergeCell ref="G503:G505"/>
    <mergeCell ref="A489:A494"/>
    <mergeCell ref="B489:B494"/>
    <mergeCell ref="C489:C494"/>
    <mergeCell ref="F489:F494"/>
    <mergeCell ref="G489:G494"/>
    <mergeCell ref="A495:A497"/>
    <mergeCell ref="B495:B497"/>
    <mergeCell ref="C495:C497"/>
    <mergeCell ref="F495:F497"/>
    <mergeCell ref="G495:G497"/>
    <mergeCell ref="A480:A483"/>
    <mergeCell ref="B480:B483"/>
    <mergeCell ref="C480:C483"/>
    <mergeCell ref="F480:F483"/>
    <mergeCell ref="G480:G483"/>
    <mergeCell ref="A485:A487"/>
    <mergeCell ref="B485:B487"/>
    <mergeCell ref="C485:C487"/>
    <mergeCell ref="F485:F487"/>
    <mergeCell ref="G485:G487"/>
    <mergeCell ref="A470:A472"/>
    <mergeCell ref="B470:B472"/>
    <mergeCell ref="C470:C472"/>
    <mergeCell ref="F470:F472"/>
    <mergeCell ref="G470:G472"/>
    <mergeCell ref="A473:A476"/>
    <mergeCell ref="B473:B476"/>
    <mergeCell ref="C473:C476"/>
    <mergeCell ref="F473:F476"/>
    <mergeCell ref="G473:G476"/>
    <mergeCell ref="A462:A464"/>
    <mergeCell ref="B462:B464"/>
    <mergeCell ref="C462:C464"/>
    <mergeCell ref="F462:F464"/>
    <mergeCell ref="G462:G464"/>
    <mergeCell ref="A466:A469"/>
    <mergeCell ref="B466:B469"/>
    <mergeCell ref="C466:C469"/>
    <mergeCell ref="F466:F469"/>
    <mergeCell ref="G466:G469"/>
    <mergeCell ref="A452:A455"/>
    <mergeCell ref="B452:B455"/>
    <mergeCell ref="C452:C455"/>
    <mergeCell ref="F452:F455"/>
    <mergeCell ref="G452:G455"/>
    <mergeCell ref="A456:A460"/>
    <mergeCell ref="B456:B460"/>
    <mergeCell ref="C456:C460"/>
    <mergeCell ref="F456:F460"/>
    <mergeCell ref="G456:G460"/>
    <mergeCell ref="A444:A446"/>
    <mergeCell ref="B444:B446"/>
    <mergeCell ref="C444:C446"/>
    <mergeCell ref="F444:F446"/>
    <mergeCell ref="G444:G446"/>
    <mergeCell ref="A448:A451"/>
    <mergeCell ref="B448:B451"/>
    <mergeCell ref="C448:C451"/>
    <mergeCell ref="F448:F451"/>
    <mergeCell ref="G448:G451"/>
    <mergeCell ref="A426:A437"/>
    <mergeCell ref="B426:B437"/>
    <mergeCell ref="C426:C437"/>
    <mergeCell ref="F426:F437"/>
    <mergeCell ref="G426:G437"/>
    <mergeCell ref="A438:A441"/>
    <mergeCell ref="B438:B441"/>
    <mergeCell ref="C438:C441"/>
    <mergeCell ref="F438:F441"/>
    <mergeCell ref="G438:G441"/>
    <mergeCell ref="A417:A419"/>
    <mergeCell ref="B417:B419"/>
    <mergeCell ref="C417:C419"/>
    <mergeCell ref="F417:F419"/>
    <mergeCell ref="G417:G419"/>
    <mergeCell ref="A423:A425"/>
    <mergeCell ref="B423:B425"/>
    <mergeCell ref="C423:C425"/>
    <mergeCell ref="F423:F425"/>
    <mergeCell ref="G423:G425"/>
    <mergeCell ref="A409:A411"/>
    <mergeCell ref="B409:B411"/>
    <mergeCell ref="C409:C411"/>
    <mergeCell ref="F409:F411"/>
    <mergeCell ref="G409:G411"/>
    <mergeCell ref="A412:A414"/>
    <mergeCell ref="B412:B414"/>
    <mergeCell ref="C412:C414"/>
    <mergeCell ref="F412:F414"/>
    <mergeCell ref="G412:G414"/>
    <mergeCell ref="A399:A401"/>
    <mergeCell ref="B399:B401"/>
    <mergeCell ref="C399:C401"/>
    <mergeCell ref="F399:F401"/>
    <mergeCell ref="G399:G401"/>
    <mergeCell ref="A403:A405"/>
    <mergeCell ref="B403:B405"/>
    <mergeCell ref="C403:C405"/>
    <mergeCell ref="F403:F405"/>
    <mergeCell ref="G403:G405"/>
    <mergeCell ref="A381:A383"/>
    <mergeCell ref="B381:B383"/>
    <mergeCell ref="C381:C383"/>
    <mergeCell ref="F381:F383"/>
    <mergeCell ref="G381:G383"/>
    <mergeCell ref="A385:A397"/>
    <mergeCell ref="B385:B397"/>
    <mergeCell ref="C385:C397"/>
    <mergeCell ref="F385:F397"/>
    <mergeCell ref="G385:G397"/>
    <mergeCell ref="A373:A375"/>
    <mergeCell ref="B373:B375"/>
    <mergeCell ref="C373:C375"/>
    <mergeCell ref="F373:F375"/>
    <mergeCell ref="G373:G375"/>
    <mergeCell ref="A378:A380"/>
    <mergeCell ref="B378:B380"/>
    <mergeCell ref="C378:C380"/>
    <mergeCell ref="F378:F380"/>
    <mergeCell ref="G378:G380"/>
    <mergeCell ref="A363:A365"/>
    <mergeCell ref="B363:B365"/>
    <mergeCell ref="C363:C365"/>
    <mergeCell ref="F363:F365"/>
    <mergeCell ref="G363:G365"/>
    <mergeCell ref="A366:A371"/>
    <mergeCell ref="B366:B371"/>
    <mergeCell ref="C366:C371"/>
    <mergeCell ref="F366:F371"/>
    <mergeCell ref="G366:G371"/>
    <mergeCell ref="A355:A359"/>
    <mergeCell ref="B355:B359"/>
    <mergeCell ref="C355:C359"/>
    <mergeCell ref="F355:F359"/>
    <mergeCell ref="G355:G359"/>
    <mergeCell ref="A360:A362"/>
    <mergeCell ref="B360:B362"/>
    <mergeCell ref="C360:C362"/>
    <mergeCell ref="F360:F362"/>
    <mergeCell ref="G360:G362"/>
    <mergeCell ref="A348:A350"/>
    <mergeCell ref="B348:B350"/>
    <mergeCell ref="C348:C350"/>
    <mergeCell ref="F348:F350"/>
    <mergeCell ref="G348:G350"/>
    <mergeCell ref="A352:A354"/>
    <mergeCell ref="B352:B354"/>
    <mergeCell ref="C352:C354"/>
    <mergeCell ref="F352:F354"/>
    <mergeCell ref="G352:G354"/>
    <mergeCell ref="A341:A344"/>
    <mergeCell ref="B341:B344"/>
    <mergeCell ref="C341:C344"/>
    <mergeCell ref="F341:F344"/>
    <mergeCell ref="G341:G344"/>
    <mergeCell ref="A345:A347"/>
    <mergeCell ref="B345:B347"/>
    <mergeCell ref="C345:C347"/>
    <mergeCell ref="F345:F347"/>
    <mergeCell ref="G345:G347"/>
    <mergeCell ref="A330:A332"/>
    <mergeCell ref="B330:B332"/>
    <mergeCell ref="C330:C332"/>
    <mergeCell ref="F330:F332"/>
    <mergeCell ref="G330:G332"/>
    <mergeCell ref="A334:A339"/>
    <mergeCell ref="B334:B339"/>
    <mergeCell ref="C334:C339"/>
    <mergeCell ref="F334:F339"/>
    <mergeCell ref="G334:G339"/>
    <mergeCell ref="A314:A323"/>
    <mergeCell ref="B314:B323"/>
    <mergeCell ref="C314:C323"/>
    <mergeCell ref="F314:F323"/>
    <mergeCell ref="G314:G323"/>
    <mergeCell ref="A327:A329"/>
    <mergeCell ref="B327:B329"/>
    <mergeCell ref="C327:C329"/>
    <mergeCell ref="F327:F329"/>
    <mergeCell ref="G327:G329"/>
    <mergeCell ref="A297:A299"/>
    <mergeCell ref="B297:B299"/>
    <mergeCell ref="C297:C299"/>
    <mergeCell ref="F297:F299"/>
    <mergeCell ref="G297:G299"/>
    <mergeCell ref="A302:A304"/>
    <mergeCell ref="B302:B304"/>
    <mergeCell ref="C302:C304"/>
    <mergeCell ref="F302:F304"/>
    <mergeCell ref="G302:G304"/>
    <mergeCell ref="A288:A292"/>
    <mergeCell ref="B288:B292"/>
    <mergeCell ref="C288:C292"/>
    <mergeCell ref="F288:F292"/>
    <mergeCell ref="G288:G292"/>
    <mergeCell ref="A294:A296"/>
    <mergeCell ref="B294:B296"/>
    <mergeCell ref="C294:C296"/>
    <mergeCell ref="F294:F296"/>
    <mergeCell ref="G294:G296"/>
    <mergeCell ref="A270:A277"/>
    <mergeCell ref="B270:B277"/>
    <mergeCell ref="C270:C277"/>
    <mergeCell ref="F270:F277"/>
    <mergeCell ref="G270:G277"/>
    <mergeCell ref="A278:A287"/>
    <mergeCell ref="B278:B287"/>
    <mergeCell ref="C278:C287"/>
    <mergeCell ref="F278:F287"/>
    <mergeCell ref="G278:G287"/>
    <mergeCell ref="A261:A263"/>
    <mergeCell ref="B261:B263"/>
    <mergeCell ref="C261:C263"/>
    <mergeCell ref="F261:F263"/>
    <mergeCell ref="G261:G263"/>
    <mergeCell ref="A266:A269"/>
    <mergeCell ref="B266:B269"/>
    <mergeCell ref="C266:C269"/>
    <mergeCell ref="F266:F269"/>
    <mergeCell ref="G266:G269"/>
    <mergeCell ref="A252:A254"/>
    <mergeCell ref="B252:B254"/>
    <mergeCell ref="C252:C254"/>
    <mergeCell ref="F252:F254"/>
    <mergeCell ref="G252:G254"/>
    <mergeCell ref="A257:A260"/>
    <mergeCell ref="B257:B260"/>
    <mergeCell ref="C257:C260"/>
    <mergeCell ref="F257:F260"/>
    <mergeCell ref="G257:G260"/>
    <mergeCell ref="A239:A242"/>
    <mergeCell ref="B239:B242"/>
    <mergeCell ref="C239:C242"/>
    <mergeCell ref="F239:F242"/>
    <mergeCell ref="G239:G242"/>
    <mergeCell ref="A246:A251"/>
    <mergeCell ref="B246:B251"/>
    <mergeCell ref="C246:C251"/>
    <mergeCell ref="F246:F251"/>
    <mergeCell ref="G246:G251"/>
    <mergeCell ref="A231:A235"/>
    <mergeCell ref="B231:B235"/>
    <mergeCell ref="C231:C235"/>
    <mergeCell ref="F231:F235"/>
    <mergeCell ref="G231:G235"/>
    <mergeCell ref="A236:A238"/>
    <mergeCell ref="B236:B238"/>
    <mergeCell ref="C236:C238"/>
    <mergeCell ref="F236:F238"/>
    <mergeCell ref="G236:G238"/>
    <mergeCell ref="A216:A221"/>
    <mergeCell ref="B216:B221"/>
    <mergeCell ref="C216:C221"/>
    <mergeCell ref="F216:F221"/>
    <mergeCell ref="G216:G221"/>
    <mergeCell ref="A223:A230"/>
    <mergeCell ref="B223:B230"/>
    <mergeCell ref="C223:C230"/>
    <mergeCell ref="F223:F230"/>
    <mergeCell ref="G223:G230"/>
    <mergeCell ref="A205:A211"/>
    <mergeCell ref="B205:B211"/>
    <mergeCell ref="C205:C211"/>
    <mergeCell ref="F205:F211"/>
    <mergeCell ref="G205:G211"/>
    <mergeCell ref="A212:A214"/>
    <mergeCell ref="B212:B214"/>
    <mergeCell ref="C212:C214"/>
    <mergeCell ref="F212:F214"/>
    <mergeCell ref="G212:G214"/>
    <mergeCell ref="A195:A201"/>
    <mergeCell ref="B195:B201"/>
    <mergeCell ref="C195:C201"/>
    <mergeCell ref="F195:F201"/>
    <mergeCell ref="G195:G201"/>
    <mergeCell ref="A202:A204"/>
    <mergeCell ref="B202:B204"/>
    <mergeCell ref="C202:C204"/>
    <mergeCell ref="F202:F204"/>
    <mergeCell ref="G202:G204"/>
    <mergeCell ref="A189:A191"/>
    <mergeCell ref="B189:B191"/>
    <mergeCell ref="C189:C191"/>
    <mergeCell ref="F189:F191"/>
    <mergeCell ref="G189:G191"/>
    <mergeCell ref="A192:A194"/>
    <mergeCell ref="B192:B194"/>
    <mergeCell ref="C192:C194"/>
    <mergeCell ref="F192:F194"/>
    <mergeCell ref="G192:G194"/>
    <mergeCell ref="A181:A185"/>
    <mergeCell ref="B181:B185"/>
    <mergeCell ref="C181:C185"/>
    <mergeCell ref="F181:F185"/>
    <mergeCell ref="G181:G185"/>
    <mergeCell ref="A186:A188"/>
    <mergeCell ref="B186:B188"/>
    <mergeCell ref="C186:C188"/>
    <mergeCell ref="F186:F188"/>
    <mergeCell ref="G186:G188"/>
    <mergeCell ref="A172:A175"/>
    <mergeCell ref="B172:B175"/>
    <mergeCell ref="C172:C175"/>
    <mergeCell ref="F172:F175"/>
    <mergeCell ref="G172:G175"/>
    <mergeCell ref="A176:A180"/>
    <mergeCell ref="B176:B180"/>
    <mergeCell ref="C176:C180"/>
    <mergeCell ref="F176:F180"/>
    <mergeCell ref="G176:G180"/>
    <mergeCell ref="A158:A161"/>
    <mergeCell ref="B158:B161"/>
    <mergeCell ref="C158:C161"/>
    <mergeCell ref="F158:F161"/>
    <mergeCell ref="G158:G161"/>
    <mergeCell ref="A162:A170"/>
    <mergeCell ref="B162:B170"/>
    <mergeCell ref="C162:C170"/>
    <mergeCell ref="F162:F170"/>
    <mergeCell ref="G162:G170"/>
    <mergeCell ref="A148:A151"/>
    <mergeCell ref="B148:B151"/>
    <mergeCell ref="C148:C151"/>
    <mergeCell ref="F148:F151"/>
    <mergeCell ref="G148:G151"/>
    <mergeCell ref="A152:A156"/>
    <mergeCell ref="B152:B156"/>
    <mergeCell ref="C152:C156"/>
    <mergeCell ref="F152:F156"/>
    <mergeCell ref="G152:G156"/>
    <mergeCell ref="A140:A142"/>
    <mergeCell ref="B140:B142"/>
    <mergeCell ref="C140:C142"/>
    <mergeCell ref="F140:F142"/>
    <mergeCell ref="G140:G142"/>
    <mergeCell ref="A143:A147"/>
    <mergeCell ref="B143:B147"/>
    <mergeCell ref="C143:C147"/>
    <mergeCell ref="F143:F147"/>
    <mergeCell ref="G143:G147"/>
    <mergeCell ref="A132:A135"/>
    <mergeCell ref="B132:B135"/>
    <mergeCell ref="C132:C135"/>
    <mergeCell ref="F132:F135"/>
    <mergeCell ref="G132:G135"/>
    <mergeCell ref="A136:A139"/>
    <mergeCell ref="B136:B139"/>
    <mergeCell ref="C136:C139"/>
    <mergeCell ref="F136:F139"/>
    <mergeCell ref="G136:G139"/>
    <mergeCell ref="A125:A127"/>
    <mergeCell ref="B125:B127"/>
    <mergeCell ref="C125:C127"/>
    <mergeCell ref="F125:F127"/>
    <mergeCell ref="G125:G127"/>
    <mergeCell ref="A128:A130"/>
    <mergeCell ref="B128:B130"/>
    <mergeCell ref="C128:C130"/>
    <mergeCell ref="F128:F130"/>
    <mergeCell ref="G128:G130"/>
    <mergeCell ref="A109:A118"/>
    <mergeCell ref="B109:B118"/>
    <mergeCell ref="C109:C118"/>
    <mergeCell ref="F109:F118"/>
    <mergeCell ref="G109:G118"/>
    <mergeCell ref="A121:A123"/>
    <mergeCell ref="B121:B123"/>
    <mergeCell ref="C121:C123"/>
    <mergeCell ref="F121:F123"/>
    <mergeCell ref="G121:G123"/>
    <mergeCell ref="A100:A103"/>
    <mergeCell ref="B100:B103"/>
    <mergeCell ref="C100:C103"/>
    <mergeCell ref="F100:F103"/>
    <mergeCell ref="G100:G103"/>
    <mergeCell ref="A104:A108"/>
    <mergeCell ref="B104:B108"/>
    <mergeCell ref="C104:C108"/>
    <mergeCell ref="F104:F108"/>
    <mergeCell ref="G104:G108"/>
    <mergeCell ref="A82:A96"/>
    <mergeCell ref="B82:B96"/>
    <mergeCell ref="C82:C96"/>
    <mergeCell ref="F82:F96"/>
    <mergeCell ref="G82:G96"/>
    <mergeCell ref="A97:A99"/>
    <mergeCell ref="B97:B99"/>
    <mergeCell ref="C97:C99"/>
    <mergeCell ref="F97:F99"/>
    <mergeCell ref="G97:G99"/>
    <mergeCell ref="A75:A77"/>
    <mergeCell ref="B75:B77"/>
    <mergeCell ref="C75:C77"/>
    <mergeCell ref="F75:F77"/>
    <mergeCell ref="G75:G77"/>
    <mergeCell ref="A78:A81"/>
    <mergeCell ref="B78:B81"/>
    <mergeCell ref="C78:C81"/>
    <mergeCell ref="F78:F81"/>
    <mergeCell ref="G78:G81"/>
    <mergeCell ref="A65:A67"/>
    <mergeCell ref="B65:B67"/>
    <mergeCell ref="C65:C67"/>
    <mergeCell ref="F65:F67"/>
    <mergeCell ref="G65:G67"/>
    <mergeCell ref="A68:A74"/>
    <mergeCell ref="B68:B74"/>
    <mergeCell ref="C68:C74"/>
    <mergeCell ref="F68:F74"/>
    <mergeCell ref="G68:G74"/>
    <mergeCell ref="A59:A61"/>
    <mergeCell ref="B59:B61"/>
    <mergeCell ref="C59:C61"/>
    <mergeCell ref="F59:F61"/>
    <mergeCell ref="G59:G61"/>
    <mergeCell ref="A62:A64"/>
    <mergeCell ref="B62:B64"/>
    <mergeCell ref="C62:C64"/>
    <mergeCell ref="F62:F64"/>
    <mergeCell ref="G62:G64"/>
    <mergeCell ref="A44:A46"/>
    <mergeCell ref="B44:B46"/>
    <mergeCell ref="C44:C46"/>
    <mergeCell ref="F44:F46"/>
    <mergeCell ref="G44:G46"/>
    <mergeCell ref="A47:A57"/>
    <mergeCell ref="B47:B57"/>
    <mergeCell ref="C47:C57"/>
    <mergeCell ref="F47:F57"/>
    <mergeCell ref="G47:G57"/>
    <mergeCell ref="A36:A39"/>
    <mergeCell ref="B36:B39"/>
    <mergeCell ref="C36:C39"/>
    <mergeCell ref="F36:F39"/>
    <mergeCell ref="G36:G39"/>
    <mergeCell ref="A41:A43"/>
    <mergeCell ref="B41:B43"/>
    <mergeCell ref="C41:C43"/>
    <mergeCell ref="F41:F43"/>
    <mergeCell ref="G41:G43"/>
    <mergeCell ref="A24:A32"/>
    <mergeCell ref="B24:B32"/>
    <mergeCell ref="C24:C32"/>
    <mergeCell ref="F24:F32"/>
    <mergeCell ref="G24:G32"/>
    <mergeCell ref="A33:A35"/>
    <mergeCell ref="B33:B35"/>
    <mergeCell ref="C33:C35"/>
    <mergeCell ref="F33:F35"/>
    <mergeCell ref="G33:G35"/>
    <mergeCell ref="A15:A17"/>
    <mergeCell ref="B15:B17"/>
    <mergeCell ref="C15:C17"/>
    <mergeCell ref="F15:F17"/>
    <mergeCell ref="G15:G17"/>
    <mergeCell ref="A18:A21"/>
    <mergeCell ref="B18:B21"/>
    <mergeCell ref="C18:C21"/>
    <mergeCell ref="F18:F21"/>
    <mergeCell ref="G18:G21"/>
    <mergeCell ref="D8:E8"/>
    <mergeCell ref="A9:A12"/>
    <mergeCell ref="B9:B12"/>
    <mergeCell ref="C9:C12"/>
    <mergeCell ref="F9:F12"/>
    <mergeCell ref="G9:G12"/>
    <mergeCell ref="A1:G1"/>
    <mergeCell ref="A2:G2"/>
    <mergeCell ref="A3:G3"/>
    <mergeCell ref="A4:G4"/>
    <mergeCell ref="A6:G6"/>
    <mergeCell ref="A7:A8"/>
    <mergeCell ref="B7:B8"/>
    <mergeCell ref="D7:E7"/>
    <mergeCell ref="F7:F8"/>
    <mergeCell ref="G7:G8"/>
  </mergeCells>
  <phoneticPr fontId="4"/>
  <printOptions horizontalCentered="1"/>
  <pageMargins left="0.39370078740157483" right="0.39370078740157483" top="0.59055118110236227" bottom="0.78740157480314965" header="0.19685039370078741" footer="0.19685039370078741"/>
  <pageSetup paperSize="9" scale="62" fitToHeight="0" orientation="portrait" r:id="rId1"/>
  <headerFooter>
    <oddHeader>&amp;R&amp;"HG丸ｺﾞｼｯｸM-PRO,標準"&amp;10&amp;P/&amp;N</oddHeader>
    <oddFooter>&amp;R&amp;"HG丸ｺﾞｼｯｸM-PRO,標準"（※）通達に定める方法によって算出した結果、異常値となった基礎排出係数または調整後排出係数に代替値を適用。
（－）代替値を適用、または基礎排出係数が代替値である事業者からの受電量が販売電力量を上回ったため、把握率の算出が困難。</oddFooter>
  </headerFooter>
  <rowBreaks count="6" manualBreakCount="6">
    <brk id="67" max="6" man="1"/>
    <brk id="142" max="6" man="1"/>
    <brk id="215" max="6" man="1"/>
    <brk id="287" max="6" man="1"/>
    <brk id="354" max="6" man="1"/>
    <brk id="425" max="6"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U1128"/>
  <sheetViews>
    <sheetView showGridLines="0" zoomScaleNormal="100" workbookViewId="0">
      <pane ySplit="3" topLeftCell="A4" activePane="bottomLeft" state="frozen"/>
      <selection activeCell="A2" sqref="A2:G2"/>
      <selection pane="bottomLeft"/>
    </sheetView>
  </sheetViews>
  <sheetFormatPr defaultRowHeight="12.75"/>
  <cols>
    <col min="1" max="3" width="11.140625" customWidth="1"/>
    <col min="4" max="4" width="20.85546875" bestFit="1" customWidth="1"/>
    <col min="5" max="5" width="11.140625" customWidth="1"/>
    <col min="6" max="7" width="43.28515625" customWidth="1"/>
    <col min="8" max="8" width="16.42578125" bestFit="1" customWidth="1"/>
    <col min="9" max="9" width="34.42578125" customWidth="1"/>
    <col min="10" max="10" width="32.140625" customWidth="1"/>
    <col min="11" max="11" width="30" customWidth="1"/>
    <col min="12" max="12" width="43" customWidth="1"/>
    <col min="13" max="13" width="28.140625" customWidth="1"/>
    <col min="14" max="14" width="13.7109375" customWidth="1"/>
    <col min="16" max="16" width="16.28515625" customWidth="1"/>
    <col min="17" max="17" width="17.5703125" customWidth="1"/>
    <col min="18" max="18" width="15.7109375" customWidth="1"/>
    <col min="19" max="19" width="15.28515625" customWidth="1"/>
    <col min="20" max="20" width="4.42578125" customWidth="1"/>
  </cols>
  <sheetData>
    <row r="2" spans="1:21" s="259" customFormat="1" ht="32.25" customHeight="1">
      <c r="A2" s="258" t="s">
        <v>2016</v>
      </c>
      <c r="F2" s="258" t="s">
        <v>2017</v>
      </c>
      <c r="G2" s="258" t="s">
        <v>2018</v>
      </c>
      <c r="H2" s="258"/>
      <c r="I2" s="289" t="s">
        <v>2340</v>
      </c>
      <c r="J2" s="258" t="s">
        <v>3416</v>
      </c>
      <c r="L2" s="258" t="s">
        <v>3418</v>
      </c>
      <c r="M2" s="258"/>
      <c r="N2" s="258"/>
    </row>
    <row r="3" spans="1:21" ht="25.5">
      <c r="A3" s="260" t="s">
        <v>563</v>
      </c>
      <c r="B3" s="260" t="s">
        <v>564</v>
      </c>
      <c r="C3" s="260" t="s">
        <v>565</v>
      </c>
      <c r="D3" s="260" t="s">
        <v>566</v>
      </c>
      <c r="E3" s="260" t="s">
        <v>567</v>
      </c>
      <c r="F3" t="s">
        <v>2019</v>
      </c>
      <c r="G3" t="s">
        <v>2020</v>
      </c>
      <c r="H3" s="261" t="s">
        <v>2021</v>
      </c>
      <c r="I3" s="290" t="s">
        <v>2019</v>
      </c>
      <c r="J3" s="261" t="s">
        <v>2341</v>
      </c>
      <c r="K3" t="s">
        <v>3417</v>
      </c>
      <c r="L3" s="291" t="s">
        <v>3419</v>
      </c>
      <c r="M3" s="291" t="s">
        <v>3417</v>
      </c>
      <c r="N3" s="291" t="s">
        <v>3420</v>
      </c>
      <c r="P3" s="262" t="s">
        <v>2022</v>
      </c>
      <c r="Q3" s="262" t="s">
        <v>92</v>
      </c>
      <c r="R3" s="262" t="s">
        <v>6</v>
      </c>
      <c r="S3" s="14"/>
      <c r="T3" t="s">
        <v>3421</v>
      </c>
    </row>
    <row r="4" spans="1:21">
      <c r="A4" s="260" t="s">
        <v>699</v>
      </c>
      <c r="B4" s="260" t="s">
        <v>197</v>
      </c>
      <c r="C4" s="260">
        <v>4.7199999999999998E-4</v>
      </c>
      <c r="D4" s="260" t="s">
        <v>2023</v>
      </c>
      <c r="E4" s="260">
        <v>0</v>
      </c>
      <c r="F4" t="str">
        <f>IF(A4="",F3,B4)</f>
        <v>(株)Ｆ－Ｐｏｗｅｒ</v>
      </c>
      <c r="G4" t="str">
        <f>F4&amp;"_"&amp;D4</f>
        <v>(株)Ｆ－Ｐｏｗｅｒ_メニューA</v>
      </c>
      <c r="H4">
        <v>0</v>
      </c>
      <c r="I4" s="260" t="s">
        <v>197</v>
      </c>
      <c r="J4" t="s">
        <v>2342</v>
      </c>
      <c r="K4" t="s">
        <v>2878</v>
      </c>
      <c r="L4" s="260" t="s">
        <v>165</v>
      </c>
      <c r="M4" s="260">
        <v>1</v>
      </c>
      <c r="N4" s="260" t="s">
        <v>1221</v>
      </c>
      <c r="P4" s="159" t="s">
        <v>2024</v>
      </c>
      <c r="Q4" s="345">
        <v>4.4099999999999999E-4</v>
      </c>
      <c r="R4" s="159" t="s">
        <v>3437</v>
      </c>
      <c r="T4" s="284">
        <v>1</v>
      </c>
      <c r="U4" t="s">
        <v>3422</v>
      </c>
    </row>
    <row r="5" spans="1:21">
      <c r="A5" s="260"/>
      <c r="B5" s="260"/>
      <c r="C5" s="260"/>
      <c r="D5" s="260" t="s">
        <v>2025</v>
      </c>
      <c r="E5" s="260">
        <v>0</v>
      </c>
      <c r="F5" t="str">
        <f t="shared" ref="F5:F68" si="0">IF(A5="",F4,B5)</f>
        <v>(株)Ｆ－Ｐｏｗｅｒ</v>
      </c>
      <c r="G5" t="str">
        <f t="shared" ref="G5:G68" si="1">F5&amp;"_"&amp;D5</f>
        <v>(株)Ｆ－Ｐｏｗｅｒ_メニューB</v>
      </c>
      <c r="H5">
        <v>0</v>
      </c>
      <c r="I5" s="260" t="s">
        <v>197</v>
      </c>
      <c r="J5" t="s">
        <v>2343</v>
      </c>
      <c r="K5" t="s">
        <v>2879</v>
      </c>
      <c r="L5" s="260" t="s">
        <v>166</v>
      </c>
      <c r="M5" s="260">
        <v>2</v>
      </c>
      <c r="N5" s="260" t="s">
        <v>1223</v>
      </c>
      <c r="P5" s="159" t="s">
        <v>2026</v>
      </c>
      <c r="Q5" s="345">
        <v>4.35E-4</v>
      </c>
      <c r="R5" s="159" t="s">
        <v>3437</v>
      </c>
      <c r="T5" s="284"/>
      <c r="U5" t="s">
        <v>2027</v>
      </c>
    </row>
    <row r="6" spans="1:21">
      <c r="A6" s="260"/>
      <c r="B6" s="260"/>
      <c r="C6" s="260"/>
      <c r="D6" s="260" t="s">
        <v>2028</v>
      </c>
      <c r="E6" s="260">
        <v>5.0500000000000002E-4</v>
      </c>
      <c r="F6" t="str">
        <f t="shared" si="0"/>
        <v>(株)Ｆ－Ｐｏｗｅｒ</v>
      </c>
      <c r="G6" t="str">
        <f t="shared" si="1"/>
        <v>(株)Ｆ－Ｐｏｗｅｒ_メニューC(残差)</v>
      </c>
      <c r="H6">
        <v>5.0500000000000002E-4</v>
      </c>
      <c r="I6" s="260" t="s">
        <v>197</v>
      </c>
      <c r="J6" t="s">
        <v>2344</v>
      </c>
      <c r="K6" t="s">
        <v>2880</v>
      </c>
      <c r="L6" s="260" t="s">
        <v>337</v>
      </c>
      <c r="M6" s="260">
        <v>3</v>
      </c>
      <c r="N6" s="260" t="s">
        <v>1226</v>
      </c>
      <c r="P6" s="159" t="s">
        <v>2029</v>
      </c>
      <c r="Q6" s="345">
        <v>1.02</v>
      </c>
      <c r="R6" s="159" t="s">
        <v>14</v>
      </c>
      <c r="T6" s="284"/>
      <c r="U6" t="s">
        <v>2030</v>
      </c>
    </row>
    <row r="7" spans="1:21">
      <c r="A7" s="260"/>
      <c r="B7" s="260"/>
      <c r="C7" s="260"/>
      <c r="D7" s="260" t="s">
        <v>705</v>
      </c>
      <c r="E7" s="260">
        <v>4.8099999999999998E-4</v>
      </c>
      <c r="F7" t="str">
        <f t="shared" si="0"/>
        <v>(株)Ｆ－Ｐｏｗｅｒ</v>
      </c>
      <c r="G7" t="str">
        <f t="shared" si="1"/>
        <v>(株)Ｆ－Ｐｏｗｅｒ_(参考値)事業者全体</v>
      </c>
      <c r="H7">
        <v>4.8099999999999998E-4</v>
      </c>
      <c r="I7" s="260" t="s">
        <v>197</v>
      </c>
      <c r="J7" t="s">
        <v>2345</v>
      </c>
      <c r="K7" t="s">
        <v>2881</v>
      </c>
      <c r="L7" s="260" t="s">
        <v>2098</v>
      </c>
      <c r="M7" s="260">
        <v>4</v>
      </c>
      <c r="N7" s="260" t="s">
        <v>1228</v>
      </c>
      <c r="T7" s="263" t="s">
        <v>2031</v>
      </c>
      <c r="U7" t="s">
        <v>2032</v>
      </c>
    </row>
    <row r="8" spans="1:21">
      <c r="A8" s="260" t="s">
        <v>706</v>
      </c>
      <c r="B8" s="260" t="s">
        <v>175</v>
      </c>
      <c r="C8" s="260" t="s">
        <v>2033</v>
      </c>
      <c r="D8" s="260"/>
      <c r="E8" s="260">
        <v>4.5300000000000001E-4</v>
      </c>
      <c r="F8" t="str">
        <f t="shared" si="0"/>
        <v>イーレックス(株)</v>
      </c>
      <c r="G8" t="str">
        <f t="shared" si="1"/>
        <v>イーレックス(株)_</v>
      </c>
      <c r="H8" t="s">
        <v>2033</v>
      </c>
      <c r="I8" s="260" t="s">
        <v>175</v>
      </c>
      <c r="J8" t="s">
        <v>2346</v>
      </c>
      <c r="K8" t="s">
        <v>2882</v>
      </c>
      <c r="L8" s="260" t="s">
        <v>167</v>
      </c>
      <c r="M8" s="260">
        <v>5</v>
      </c>
      <c r="N8" s="260" t="s">
        <v>1230</v>
      </c>
      <c r="P8" t="s">
        <v>2034</v>
      </c>
      <c r="T8" s="284">
        <v>2</v>
      </c>
      <c r="U8" t="s">
        <v>2035</v>
      </c>
    </row>
    <row r="9" spans="1:21">
      <c r="A9" s="260" t="s">
        <v>710</v>
      </c>
      <c r="B9" s="260" t="s">
        <v>249</v>
      </c>
      <c r="C9" s="260">
        <v>3.68E-4</v>
      </c>
      <c r="D9" s="260"/>
      <c r="E9" s="260">
        <v>0</v>
      </c>
      <c r="F9" t="str">
        <f t="shared" si="0"/>
        <v>リエスパワー(株)</v>
      </c>
      <c r="G9" t="str">
        <f t="shared" si="1"/>
        <v>リエスパワー(株)_</v>
      </c>
      <c r="H9">
        <v>0</v>
      </c>
      <c r="I9" s="260" t="s">
        <v>249</v>
      </c>
      <c r="J9" t="s">
        <v>2347</v>
      </c>
      <c r="K9" t="s">
        <v>2883</v>
      </c>
      <c r="L9" s="260" t="s">
        <v>168</v>
      </c>
      <c r="M9" s="260">
        <v>6</v>
      </c>
      <c r="N9" s="260" t="s">
        <v>1233</v>
      </c>
      <c r="P9" t="s">
        <v>2036</v>
      </c>
      <c r="T9" s="284"/>
      <c r="U9" t="s">
        <v>3423</v>
      </c>
    </row>
    <row r="10" spans="1:21">
      <c r="A10" s="260" t="s">
        <v>712</v>
      </c>
      <c r="B10" s="260" t="s">
        <v>2037</v>
      </c>
      <c r="C10" s="260">
        <v>5.4799999999999998E-4</v>
      </c>
      <c r="D10" s="260" t="s">
        <v>2023</v>
      </c>
      <c r="E10" s="260">
        <v>0</v>
      </c>
      <c r="F10" t="str">
        <f t="shared" si="0"/>
        <v>エバーグリーン・リテイリング(株)</v>
      </c>
      <c r="G10" t="str">
        <f t="shared" si="1"/>
        <v>エバーグリーン・リテイリング(株)_メニューA</v>
      </c>
      <c r="H10">
        <v>0</v>
      </c>
      <c r="I10" s="260" t="s">
        <v>2037</v>
      </c>
      <c r="J10" t="s">
        <v>2348</v>
      </c>
      <c r="K10" t="s">
        <v>2884</v>
      </c>
      <c r="L10" s="260" t="s">
        <v>169</v>
      </c>
      <c r="M10" s="260">
        <v>7</v>
      </c>
      <c r="N10" s="260" t="s">
        <v>1235</v>
      </c>
      <c r="P10" t="s">
        <v>2038</v>
      </c>
      <c r="T10" s="284">
        <v>3</v>
      </c>
      <c r="U10" t="s">
        <v>3424</v>
      </c>
    </row>
    <row r="11" spans="1:21">
      <c r="A11" s="260"/>
      <c r="B11" s="260"/>
      <c r="C11" s="260"/>
      <c r="D11" s="260" t="s">
        <v>2039</v>
      </c>
      <c r="E11" s="260">
        <v>4.9200000000000003E-4</v>
      </c>
      <c r="F11" t="str">
        <f t="shared" si="0"/>
        <v>エバーグリーン・リテイリング(株)</v>
      </c>
      <c r="G11" t="str">
        <f t="shared" si="1"/>
        <v>エバーグリーン・リテイリング(株)_メニューB(残差)</v>
      </c>
      <c r="H11">
        <v>4.9200000000000003E-4</v>
      </c>
      <c r="I11" s="260" t="s">
        <v>2037</v>
      </c>
      <c r="J11" t="s">
        <v>2349</v>
      </c>
      <c r="K11" t="s">
        <v>2885</v>
      </c>
      <c r="L11" s="260" t="s">
        <v>170</v>
      </c>
      <c r="M11" s="260">
        <v>8</v>
      </c>
      <c r="N11" s="260" t="s">
        <v>1238</v>
      </c>
      <c r="U11" t="s">
        <v>3423</v>
      </c>
    </row>
    <row r="12" spans="1:21">
      <c r="A12" s="260"/>
      <c r="B12" s="260"/>
      <c r="C12" s="260"/>
      <c r="D12" s="260" t="s">
        <v>2040</v>
      </c>
      <c r="E12" s="260">
        <v>4.28E-4</v>
      </c>
      <c r="F12" t="str">
        <f t="shared" si="0"/>
        <v>エバーグリーン・リテイリング(株)</v>
      </c>
      <c r="G12" t="str">
        <f t="shared" si="1"/>
        <v>エバーグリーン・リテイリング(株)_(参考値)事業者全体</v>
      </c>
      <c r="H12">
        <v>4.28E-4</v>
      </c>
      <c r="I12" s="260" t="s">
        <v>2037</v>
      </c>
      <c r="J12" t="s">
        <v>2350</v>
      </c>
      <c r="K12" t="s">
        <v>2886</v>
      </c>
      <c r="L12" s="260" t="s">
        <v>171</v>
      </c>
      <c r="M12" s="260">
        <v>9</v>
      </c>
      <c r="N12" s="260" t="s">
        <v>1240</v>
      </c>
      <c r="U12" s="292" t="s">
        <v>3425</v>
      </c>
    </row>
    <row r="13" spans="1:21">
      <c r="A13" s="260" t="s">
        <v>716</v>
      </c>
      <c r="B13" s="260" t="s">
        <v>2041</v>
      </c>
      <c r="C13" s="260">
        <v>5.3499999999999999E-4</v>
      </c>
      <c r="D13" s="260" t="s">
        <v>2023</v>
      </c>
      <c r="E13" s="260">
        <v>0</v>
      </c>
      <c r="F13" t="str">
        <f t="shared" si="0"/>
        <v>エバーグリーン・マーケティング(株)</v>
      </c>
      <c r="G13" t="str">
        <f t="shared" si="1"/>
        <v>エバーグリーン・マーケティング(株)_メニューA</v>
      </c>
      <c r="H13">
        <v>0</v>
      </c>
      <c r="I13" s="260" t="s">
        <v>2041</v>
      </c>
      <c r="J13" t="s">
        <v>2351</v>
      </c>
      <c r="K13" t="s">
        <v>2887</v>
      </c>
      <c r="L13" s="260" t="s">
        <v>172</v>
      </c>
      <c r="M13" s="260">
        <v>10</v>
      </c>
      <c r="N13" s="260" t="s">
        <v>1242</v>
      </c>
      <c r="T13" s="263" t="s">
        <v>2031</v>
      </c>
      <c r="U13" t="s">
        <v>3426</v>
      </c>
    </row>
    <row r="14" spans="1:21">
      <c r="A14" s="260"/>
      <c r="B14" s="260"/>
      <c r="C14" s="260"/>
      <c r="D14" s="260" t="s">
        <v>2025</v>
      </c>
      <c r="E14" s="260">
        <v>0</v>
      </c>
      <c r="F14" t="str">
        <f t="shared" si="0"/>
        <v>エバーグリーン・マーケティング(株)</v>
      </c>
      <c r="G14" t="str">
        <f t="shared" si="1"/>
        <v>エバーグリーン・マーケティング(株)_メニューB</v>
      </c>
      <c r="H14">
        <v>0</v>
      </c>
      <c r="I14" s="260" t="s">
        <v>2041</v>
      </c>
      <c r="J14" t="s">
        <v>2352</v>
      </c>
      <c r="K14" t="s">
        <v>2888</v>
      </c>
      <c r="L14" s="260" t="s">
        <v>2249</v>
      </c>
      <c r="M14" s="260" t="s">
        <v>2834</v>
      </c>
      <c r="N14" s="260" t="s">
        <v>1904</v>
      </c>
      <c r="T14" s="284">
        <v>4</v>
      </c>
      <c r="U14" t="s">
        <v>3427</v>
      </c>
    </row>
    <row r="15" spans="1:21">
      <c r="A15" s="260"/>
      <c r="B15" s="260"/>
      <c r="C15" s="260"/>
      <c r="D15" s="260" t="s">
        <v>2028</v>
      </c>
      <c r="E15" s="260">
        <v>5.1800000000000001E-4</v>
      </c>
      <c r="F15" t="str">
        <f t="shared" si="0"/>
        <v>エバーグリーン・マーケティング(株)</v>
      </c>
      <c r="G15" t="str">
        <f t="shared" si="1"/>
        <v>エバーグリーン・マーケティング(株)_メニューC(残差)</v>
      </c>
      <c r="H15">
        <v>5.1800000000000001E-4</v>
      </c>
      <c r="I15" s="260" t="s">
        <v>2041</v>
      </c>
      <c r="J15" t="s">
        <v>2353</v>
      </c>
      <c r="K15" t="s">
        <v>2889</v>
      </c>
      <c r="L15" s="260" t="s">
        <v>404</v>
      </c>
      <c r="M15" s="260" t="s">
        <v>3160</v>
      </c>
      <c r="N15" s="260" t="s">
        <v>1432</v>
      </c>
      <c r="T15" s="284"/>
      <c r="U15" t="s">
        <v>3428</v>
      </c>
    </row>
    <row r="16" spans="1:21">
      <c r="A16" s="260"/>
      <c r="B16" s="260"/>
      <c r="C16" s="260"/>
      <c r="D16" s="260" t="s">
        <v>2040</v>
      </c>
      <c r="E16" s="260">
        <v>5.4800000000000009E-4</v>
      </c>
      <c r="F16" t="str">
        <f t="shared" si="0"/>
        <v>エバーグリーン・マーケティング(株)</v>
      </c>
      <c r="G16" t="str">
        <f t="shared" si="1"/>
        <v>エバーグリーン・マーケティング(株)_(参考値)事業者全体</v>
      </c>
      <c r="H16">
        <v>5.4800000000000009E-4</v>
      </c>
      <c r="I16" s="260" t="s">
        <v>2041</v>
      </c>
      <c r="J16" t="s">
        <v>2354</v>
      </c>
      <c r="K16" t="s">
        <v>2890</v>
      </c>
      <c r="L16" s="260" t="s">
        <v>902</v>
      </c>
      <c r="M16" s="260" t="s">
        <v>2939</v>
      </c>
      <c r="N16" s="260" t="s">
        <v>901</v>
      </c>
      <c r="U16" t="s">
        <v>3429</v>
      </c>
    </row>
    <row r="17" spans="1:21">
      <c r="A17" s="260" t="s">
        <v>719</v>
      </c>
      <c r="B17" s="260" t="s">
        <v>195</v>
      </c>
      <c r="C17" s="260">
        <v>2.6200000000000003E-4</v>
      </c>
      <c r="D17" s="260"/>
      <c r="E17" s="260">
        <v>4.0099999999999999E-4</v>
      </c>
      <c r="F17" t="str">
        <f t="shared" si="0"/>
        <v>(株)ＳＥウイングズ</v>
      </c>
      <c r="G17" t="str">
        <f t="shared" si="1"/>
        <v>(株)ＳＥウイングズ_</v>
      </c>
      <c r="H17">
        <v>4.0099999999999999E-4</v>
      </c>
      <c r="I17" s="260" t="s">
        <v>195</v>
      </c>
      <c r="J17" t="s">
        <v>2355</v>
      </c>
      <c r="K17" t="s">
        <v>2891</v>
      </c>
      <c r="L17" s="260" t="s">
        <v>2238</v>
      </c>
      <c r="M17" s="260" t="s">
        <v>3363</v>
      </c>
      <c r="N17" s="260" t="s">
        <v>1879</v>
      </c>
      <c r="U17" t="s">
        <v>3430</v>
      </c>
    </row>
    <row r="18" spans="1:21">
      <c r="A18" s="260" t="s">
        <v>721</v>
      </c>
      <c r="B18" s="260" t="s">
        <v>191</v>
      </c>
      <c r="C18" s="260">
        <v>4.75E-4</v>
      </c>
      <c r="D18" s="260"/>
      <c r="E18" s="260">
        <v>4.8200000000000001E-4</v>
      </c>
      <c r="F18" t="str">
        <f t="shared" si="0"/>
        <v>(株)イーセル</v>
      </c>
      <c r="G18" t="str">
        <f t="shared" si="1"/>
        <v>(株)イーセル_</v>
      </c>
      <c r="H18">
        <v>4.8200000000000001E-4</v>
      </c>
      <c r="I18" s="260" t="s">
        <v>191</v>
      </c>
      <c r="J18" t="s">
        <v>2356</v>
      </c>
      <c r="K18" t="s">
        <v>2892</v>
      </c>
      <c r="L18" s="260" t="s">
        <v>456</v>
      </c>
      <c r="M18" s="260" t="s">
        <v>3223</v>
      </c>
      <c r="N18" s="260" t="s">
        <v>1573</v>
      </c>
      <c r="T18" s="284">
        <v>5</v>
      </c>
      <c r="U18" s="292" t="s">
        <v>3431</v>
      </c>
    </row>
    <row r="19" spans="1:21">
      <c r="A19" s="260" t="s">
        <v>723</v>
      </c>
      <c r="B19" s="260" t="s">
        <v>196</v>
      </c>
      <c r="C19" s="260">
        <v>4.0499999999999998E-4</v>
      </c>
      <c r="D19" s="260" t="s">
        <v>2023</v>
      </c>
      <c r="E19" s="260">
        <v>0</v>
      </c>
      <c r="F19" t="str">
        <f t="shared" si="0"/>
        <v>(株)エネット</v>
      </c>
      <c r="G19" t="str">
        <f t="shared" si="1"/>
        <v>(株)エネット_メニューA</v>
      </c>
      <c r="H19">
        <v>0</v>
      </c>
      <c r="I19" s="260" t="s">
        <v>196</v>
      </c>
      <c r="J19" t="s">
        <v>2357</v>
      </c>
      <c r="K19" t="s">
        <v>2893</v>
      </c>
      <c r="L19" s="260" t="s">
        <v>374</v>
      </c>
      <c r="M19" s="260" t="s">
        <v>3124</v>
      </c>
      <c r="N19" s="260" t="s">
        <v>1348</v>
      </c>
      <c r="U19" t="s">
        <v>3432</v>
      </c>
    </row>
    <row r="20" spans="1:21">
      <c r="A20" s="260"/>
      <c r="B20" s="260"/>
      <c r="C20" s="260"/>
      <c r="D20" s="260" t="s">
        <v>2025</v>
      </c>
      <c r="E20" s="260">
        <v>0</v>
      </c>
      <c r="F20" t="str">
        <f t="shared" si="0"/>
        <v>(株)エネット</v>
      </c>
      <c r="G20" t="str">
        <f t="shared" si="1"/>
        <v>(株)エネット_メニューB</v>
      </c>
      <c r="H20">
        <v>0</v>
      </c>
      <c r="I20" s="260" t="s">
        <v>196</v>
      </c>
      <c r="J20" t="s">
        <v>2358</v>
      </c>
      <c r="K20" t="s">
        <v>2894</v>
      </c>
      <c r="L20" s="260" t="s">
        <v>433</v>
      </c>
      <c r="M20" s="260" t="s">
        <v>3195</v>
      </c>
      <c r="N20" s="260" t="s">
        <v>1508</v>
      </c>
      <c r="T20" s="284">
        <v>6</v>
      </c>
      <c r="U20" s="292" t="s">
        <v>3433</v>
      </c>
    </row>
    <row r="21" spans="1:21">
      <c r="A21" s="260"/>
      <c r="B21" s="260"/>
      <c r="C21" s="260"/>
      <c r="D21" s="260" t="s">
        <v>2043</v>
      </c>
      <c r="E21" s="260">
        <v>2.0000000000000001E-4</v>
      </c>
      <c r="F21" t="str">
        <f t="shared" si="0"/>
        <v>(株)エネット</v>
      </c>
      <c r="G21" t="str">
        <f t="shared" si="1"/>
        <v>(株)エネット_メニューC</v>
      </c>
      <c r="H21">
        <v>2.0000000000000001E-4</v>
      </c>
      <c r="I21" s="260" t="s">
        <v>196</v>
      </c>
      <c r="J21" t="s">
        <v>2359</v>
      </c>
      <c r="K21" t="s">
        <v>2895</v>
      </c>
      <c r="L21" s="260" t="s">
        <v>379</v>
      </c>
      <c r="M21" s="260" t="s">
        <v>2601</v>
      </c>
      <c r="N21" s="260" t="s">
        <v>1361</v>
      </c>
      <c r="T21" s="284">
        <v>7</v>
      </c>
      <c r="U21" t="s">
        <v>2042</v>
      </c>
    </row>
    <row r="22" spans="1:21">
      <c r="A22" s="260"/>
      <c r="B22" s="260"/>
      <c r="C22" s="260"/>
      <c r="D22" s="260" t="s">
        <v>2044</v>
      </c>
      <c r="E22" s="260">
        <v>2.2000000000000001E-4</v>
      </c>
      <c r="F22" t="str">
        <f t="shared" si="0"/>
        <v>(株)エネット</v>
      </c>
      <c r="G22" t="str">
        <f t="shared" si="1"/>
        <v>(株)エネット_メニューD</v>
      </c>
      <c r="H22">
        <v>2.2000000000000001E-4</v>
      </c>
      <c r="I22" s="260" t="s">
        <v>196</v>
      </c>
      <c r="J22" t="s">
        <v>2360</v>
      </c>
      <c r="K22" t="s">
        <v>2360</v>
      </c>
      <c r="L22" s="260" t="s">
        <v>2068</v>
      </c>
      <c r="M22" s="260" t="s">
        <v>2379</v>
      </c>
      <c r="N22" s="260" t="s">
        <v>830</v>
      </c>
    </row>
    <row r="23" spans="1:21">
      <c r="A23" s="260"/>
      <c r="B23" s="260"/>
      <c r="C23" s="260"/>
      <c r="D23" s="260" t="s">
        <v>2045</v>
      </c>
      <c r="E23" s="260">
        <v>2.9999999999999997E-4</v>
      </c>
      <c r="F23" t="str">
        <f t="shared" si="0"/>
        <v>(株)エネット</v>
      </c>
      <c r="G23" t="str">
        <f t="shared" si="1"/>
        <v>(株)エネット_メニューE</v>
      </c>
      <c r="H23">
        <v>2.9999999999999997E-4</v>
      </c>
      <c r="I23" s="260" t="s">
        <v>196</v>
      </c>
      <c r="J23" t="s">
        <v>2361</v>
      </c>
      <c r="K23" t="s">
        <v>2896</v>
      </c>
      <c r="L23" s="260" t="s">
        <v>197</v>
      </c>
      <c r="M23" s="260" t="s">
        <v>2878</v>
      </c>
      <c r="N23" s="260" t="s">
        <v>699</v>
      </c>
    </row>
    <row r="24" spans="1:21">
      <c r="A24" s="260"/>
      <c r="B24" s="260"/>
      <c r="C24" s="260"/>
      <c r="D24" s="260" t="s">
        <v>2046</v>
      </c>
      <c r="E24" s="260">
        <v>3.4899999999999997E-4</v>
      </c>
      <c r="F24" t="str">
        <f t="shared" si="0"/>
        <v>(株)エネット</v>
      </c>
      <c r="G24" t="str">
        <f t="shared" si="1"/>
        <v>(株)エネット_メニューF</v>
      </c>
      <c r="H24">
        <v>3.4899999999999997E-4</v>
      </c>
      <c r="I24" s="260" t="s">
        <v>196</v>
      </c>
      <c r="J24" t="s">
        <v>2362</v>
      </c>
      <c r="K24" t="s">
        <v>2897</v>
      </c>
      <c r="L24" s="260" t="s">
        <v>370</v>
      </c>
      <c r="M24" s="260" t="s">
        <v>3120</v>
      </c>
      <c r="N24" s="260" t="s">
        <v>1340</v>
      </c>
    </row>
    <row r="25" spans="1:21">
      <c r="A25" s="260"/>
      <c r="B25" s="260"/>
      <c r="C25" s="260"/>
      <c r="D25" s="260" t="s">
        <v>2047</v>
      </c>
      <c r="E25" s="260">
        <v>3.6999999999999999E-4</v>
      </c>
      <c r="F25" t="str">
        <f t="shared" si="0"/>
        <v>(株)エネット</v>
      </c>
      <c r="G25" t="str">
        <f t="shared" si="1"/>
        <v>(株)エネット_メニューG</v>
      </c>
      <c r="H25">
        <v>3.6999999999999999E-4</v>
      </c>
      <c r="I25" s="260" t="s">
        <v>196</v>
      </c>
      <c r="J25" t="s">
        <v>2363</v>
      </c>
      <c r="K25" t="s">
        <v>2898</v>
      </c>
      <c r="L25" s="260" t="s">
        <v>179</v>
      </c>
      <c r="M25" s="260" t="s">
        <v>3008</v>
      </c>
      <c r="N25" s="260" t="s">
        <v>1063</v>
      </c>
    </row>
    <row r="26" spans="1:21">
      <c r="A26" s="260"/>
      <c r="B26" s="260"/>
      <c r="C26" s="260"/>
      <c r="D26" s="260" t="s">
        <v>2048</v>
      </c>
      <c r="E26" s="260">
        <v>4.08E-4</v>
      </c>
      <c r="F26" t="str">
        <f t="shared" si="0"/>
        <v>(株)エネット</v>
      </c>
      <c r="G26" t="str">
        <f t="shared" si="1"/>
        <v>(株)エネット_メニューH(残差)</v>
      </c>
      <c r="H26">
        <v>4.08E-4</v>
      </c>
      <c r="I26" s="260" t="s">
        <v>196</v>
      </c>
      <c r="J26" t="s">
        <v>2364</v>
      </c>
      <c r="K26" t="s">
        <v>2899</v>
      </c>
      <c r="L26" s="260" t="s">
        <v>2257</v>
      </c>
      <c r="M26" s="260" t="s">
        <v>3381</v>
      </c>
      <c r="N26" s="260" t="s">
        <v>1921</v>
      </c>
    </row>
    <row r="27" spans="1:21">
      <c r="A27" s="260"/>
      <c r="B27" s="260"/>
      <c r="C27" s="260"/>
      <c r="D27" s="260" t="s">
        <v>705</v>
      </c>
      <c r="E27" s="260">
        <v>3.7199999999999999E-4</v>
      </c>
      <c r="F27" t="str">
        <f t="shared" si="0"/>
        <v>(株)エネット</v>
      </c>
      <c r="G27" t="str">
        <f t="shared" si="1"/>
        <v>(株)エネット_(参考値)事業者全体</v>
      </c>
      <c r="H27">
        <v>3.7199999999999999E-4</v>
      </c>
      <c r="I27" s="260" t="s">
        <v>196</v>
      </c>
      <c r="J27" t="s">
        <v>2365</v>
      </c>
      <c r="K27" t="s">
        <v>2900</v>
      </c>
      <c r="L27" s="260" t="s">
        <v>2086</v>
      </c>
      <c r="M27" s="260" t="s">
        <v>3013</v>
      </c>
      <c r="N27" s="260" t="s">
        <v>1075</v>
      </c>
    </row>
    <row r="28" spans="1:21">
      <c r="A28" s="260" t="s">
        <v>733</v>
      </c>
      <c r="B28" s="260" t="s">
        <v>225</v>
      </c>
      <c r="C28" s="260">
        <v>4.3100000000000001E-4</v>
      </c>
      <c r="D28" s="260" t="s">
        <v>2023</v>
      </c>
      <c r="E28" s="260">
        <v>0</v>
      </c>
      <c r="F28" t="str">
        <f t="shared" si="0"/>
        <v>須賀川瓦斯(株)</v>
      </c>
      <c r="G28" t="str">
        <f t="shared" si="1"/>
        <v>須賀川瓦斯(株)_メニューA</v>
      </c>
      <c r="H28">
        <v>0</v>
      </c>
      <c r="I28" s="260" t="s">
        <v>225</v>
      </c>
      <c r="J28" t="s">
        <v>2366</v>
      </c>
      <c r="K28" t="s">
        <v>2901</v>
      </c>
      <c r="L28" s="260" t="s">
        <v>430</v>
      </c>
      <c r="M28" s="260" t="s">
        <v>3192</v>
      </c>
      <c r="N28" s="260" t="s">
        <v>1501</v>
      </c>
    </row>
    <row r="29" spans="1:21">
      <c r="A29" s="260"/>
      <c r="B29" s="260"/>
      <c r="C29" s="260"/>
      <c r="D29" s="260" t="s">
        <v>738</v>
      </c>
      <c r="E29" s="260">
        <v>4.28E-4</v>
      </c>
      <c r="F29" t="str">
        <f t="shared" si="0"/>
        <v>須賀川瓦斯(株)</v>
      </c>
      <c r="G29" t="str">
        <f t="shared" si="1"/>
        <v>須賀川瓦斯(株)_メニューB(残差)</v>
      </c>
      <c r="H29">
        <v>4.28E-4</v>
      </c>
      <c r="I29" s="260" t="s">
        <v>225</v>
      </c>
      <c r="J29" t="s">
        <v>2367</v>
      </c>
      <c r="K29" t="s">
        <v>2902</v>
      </c>
      <c r="L29" s="260" t="s">
        <v>2237</v>
      </c>
      <c r="M29" s="260" t="s">
        <v>3362</v>
      </c>
      <c r="N29" s="260" t="s">
        <v>1877</v>
      </c>
    </row>
    <row r="30" spans="1:21">
      <c r="A30" s="260"/>
      <c r="B30" s="260"/>
      <c r="C30" s="260"/>
      <c r="D30" s="260" t="s">
        <v>705</v>
      </c>
      <c r="E30" s="260">
        <v>4.2499999999999998E-4</v>
      </c>
      <c r="F30" t="str">
        <f t="shared" si="0"/>
        <v>須賀川瓦斯(株)</v>
      </c>
      <c r="G30" t="str">
        <f t="shared" si="1"/>
        <v>須賀川瓦斯(株)_(参考値)事業者全体</v>
      </c>
      <c r="H30">
        <v>4.2499999999999998E-4</v>
      </c>
      <c r="I30" s="260" t="s">
        <v>225</v>
      </c>
      <c r="J30" t="s">
        <v>2368</v>
      </c>
      <c r="K30" t="s">
        <v>2903</v>
      </c>
      <c r="L30" s="260" t="s">
        <v>2208</v>
      </c>
      <c r="M30" s="260" t="s">
        <v>3335</v>
      </c>
      <c r="N30" s="260" t="s">
        <v>1819</v>
      </c>
    </row>
    <row r="31" spans="1:21">
      <c r="A31" s="260" t="s">
        <v>739</v>
      </c>
      <c r="B31" s="260" t="s">
        <v>2049</v>
      </c>
      <c r="C31" s="260">
        <v>4.5100000000000001E-4</v>
      </c>
      <c r="D31" s="260" t="s">
        <v>2023</v>
      </c>
      <c r="E31" s="260">
        <v>0</v>
      </c>
      <c r="F31" t="str">
        <f t="shared" si="0"/>
        <v>出光興産(株)</v>
      </c>
      <c r="G31" t="str">
        <f t="shared" si="1"/>
        <v>出光興産(株)_メニューA</v>
      </c>
      <c r="H31">
        <v>0</v>
      </c>
      <c r="I31" s="260" t="s">
        <v>2049</v>
      </c>
      <c r="J31" t="s">
        <v>2064</v>
      </c>
      <c r="K31" t="s">
        <v>2904</v>
      </c>
      <c r="L31" s="260" t="s">
        <v>354</v>
      </c>
      <c r="M31" s="260" t="s">
        <v>3099</v>
      </c>
      <c r="N31" s="260" t="s">
        <v>1292</v>
      </c>
    </row>
    <row r="32" spans="1:21">
      <c r="A32" s="260"/>
      <c r="B32" s="260"/>
      <c r="C32" s="260"/>
      <c r="D32" s="260" t="s">
        <v>2025</v>
      </c>
      <c r="E32" s="260">
        <v>2.0000000000000001E-4</v>
      </c>
      <c r="F32" t="str">
        <f t="shared" si="0"/>
        <v>出光興産(株)</v>
      </c>
      <c r="G32" t="str">
        <f t="shared" si="1"/>
        <v>出光興産(株)_メニューB</v>
      </c>
      <c r="H32">
        <v>2.0000000000000001E-4</v>
      </c>
      <c r="I32" s="260" t="s">
        <v>2049</v>
      </c>
      <c r="J32" t="s">
        <v>2369</v>
      </c>
      <c r="K32" t="s">
        <v>2905</v>
      </c>
      <c r="L32" s="260" t="s">
        <v>482</v>
      </c>
      <c r="M32" s="260" t="s">
        <v>2719</v>
      </c>
      <c r="N32" s="260" t="s">
        <v>1645</v>
      </c>
    </row>
    <row r="33" spans="1:14">
      <c r="A33" s="260"/>
      <c r="B33" s="260"/>
      <c r="C33" s="260"/>
      <c r="D33" s="260" t="s">
        <v>2028</v>
      </c>
      <c r="E33" s="260">
        <v>5.2099999999999998E-4</v>
      </c>
      <c r="F33" t="str">
        <f t="shared" si="0"/>
        <v>出光興産(株)</v>
      </c>
      <c r="G33" t="str">
        <f t="shared" si="1"/>
        <v>出光興産(株)_メニューC(残差)</v>
      </c>
      <c r="H33">
        <v>5.2099999999999998E-4</v>
      </c>
      <c r="I33" s="260" t="s">
        <v>2049</v>
      </c>
      <c r="J33" t="s">
        <v>2370</v>
      </c>
      <c r="K33" t="s">
        <v>2906</v>
      </c>
      <c r="L33" s="260" t="s">
        <v>2219</v>
      </c>
      <c r="M33" s="260" t="s">
        <v>2806</v>
      </c>
      <c r="N33" s="260" t="s">
        <v>2218</v>
      </c>
    </row>
    <row r="34" spans="1:14">
      <c r="A34" s="260"/>
      <c r="B34" s="260"/>
      <c r="C34" s="260"/>
      <c r="D34" s="260" t="s">
        <v>705</v>
      </c>
      <c r="E34" s="260">
        <v>5.4000000000000001E-4</v>
      </c>
      <c r="F34" t="str">
        <f t="shared" si="0"/>
        <v>出光興産(株)</v>
      </c>
      <c r="G34" t="str">
        <f t="shared" si="1"/>
        <v>出光興産(株)_(参考値)事業者全体</v>
      </c>
      <c r="H34">
        <v>5.4000000000000001E-4</v>
      </c>
      <c r="I34" s="260" t="s">
        <v>2049</v>
      </c>
      <c r="J34" t="s">
        <v>2371</v>
      </c>
      <c r="K34" t="s">
        <v>2907</v>
      </c>
      <c r="L34" s="260" t="s">
        <v>325</v>
      </c>
      <c r="M34" s="260" t="s">
        <v>3057</v>
      </c>
      <c r="N34" s="260" t="s">
        <v>1172</v>
      </c>
    </row>
    <row r="35" spans="1:14">
      <c r="A35" s="260" t="s">
        <v>742</v>
      </c>
      <c r="B35" s="260" t="s">
        <v>2050</v>
      </c>
      <c r="C35" s="260">
        <v>5.4699999999999996E-4</v>
      </c>
      <c r="D35" s="260"/>
      <c r="E35" s="260">
        <v>5.0600000000000005E-4</v>
      </c>
      <c r="F35" t="str">
        <f t="shared" si="0"/>
        <v>(株)オプテージ</v>
      </c>
      <c r="G35" t="str">
        <f t="shared" si="1"/>
        <v>(株)オプテージ_</v>
      </c>
      <c r="H35">
        <v>5.0600000000000005E-4</v>
      </c>
      <c r="I35" s="260" t="s">
        <v>2050</v>
      </c>
      <c r="J35" t="s">
        <v>2372</v>
      </c>
      <c r="K35" t="s">
        <v>2908</v>
      </c>
      <c r="L35" s="260" t="s">
        <v>2181</v>
      </c>
      <c r="M35" s="260" t="s">
        <v>2773</v>
      </c>
      <c r="N35" s="260" t="s">
        <v>1762</v>
      </c>
    </row>
    <row r="36" spans="1:14">
      <c r="A36" s="260" t="s">
        <v>744</v>
      </c>
      <c r="B36" s="260" t="s">
        <v>182</v>
      </c>
      <c r="C36" s="260">
        <v>4.3199999999999998E-4</v>
      </c>
      <c r="D36" s="260" t="s">
        <v>2023</v>
      </c>
      <c r="E36" s="260">
        <v>0</v>
      </c>
      <c r="F36" t="str">
        <f t="shared" si="0"/>
        <v>エネサーブ(株)</v>
      </c>
      <c r="G36" t="str">
        <f t="shared" si="1"/>
        <v>エネサーブ(株)_メニューA</v>
      </c>
      <c r="H36">
        <v>0</v>
      </c>
      <c r="I36" s="260" t="s">
        <v>182</v>
      </c>
      <c r="J36" t="s">
        <v>2373</v>
      </c>
      <c r="K36" t="s">
        <v>2909</v>
      </c>
      <c r="L36" s="260" t="s">
        <v>473</v>
      </c>
      <c r="M36" s="260" t="s">
        <v>3241</v>
      </c>
      <c r="N36" s="260" t="s">
        <v>1613</v>
      </c>
    </row>
    <row r="37" spans="1:14">
      <c r="A37" s="260"/>
      <c r="B37" s="260"/>
      <c r="C37" s="260"/>
      <c r="D37" s="260" t="s">
        <v>2039</v>
      </c>
      <c r="E37" s="260">
        <v>5.5400000000000002E-4</v>
      </c>
      <c r="F37" t="str">
        <f t="shared" si="0"/>
        <v>エネサーブ(株)</v>
      </c>
      <c r="G37" t="str">
        <f t="shared" si="1"/>
        <v>エネサーブ(株)_メニューB(残差)</v>
      </c>
      <c r="H37">
        <v>5.5400000000000002E-4</v>
      </c>
      <c r="I37" s="260" t="s">
        <v>182</v>
      </c>
      <c r="J37" t="s">
        <v>2374</v>
      </c>
      <c r="K37" t="s">
        <v>2910</v>
      </c>
      <c r="L37" s="260" t="s">
        <v>440</v>
      </c>
      <c r="M37" s="260" t="s">
        <v>3203</v>
      </c>
      <c r="N37" s="260" t="s">
        <v>1528</v>
      </c>
    </row>
    <row r="38" spans="1:14">
      <c r="A38" s="260"/>
      <c r="B38" s="260"/>
      <c r="C38" s="260"/>
      <c r="D38" s="260" t="s">
        <v>2040</v>
      </c>
      <c r="E38" s="260">
        <v>5.6800000000000004E-4</v>
      </c>
      <c r="F38" t="str">
        <f t="shared" si="0"/>
        <v>エネサーブ(株)</v>
      </c>
      <c r="G38" t="str">
        <f t="shared" si="1"/>
        <v>エネサーブ(株)_(参考値)事業者全体</v>
      </c>
      <c r="H38">
        <v>5.6800000000000004E-4</v>
      </c>
      <c r="I38" s="260" t="s">
        <v>182</v>
      </c>
      <c r="J38" t="s">
        <v>2375</v>
      </c>
      <c r="K38" t="s">
        <v>2911</v>
      </c>
      <c r="L38" s="260" t="s">
        <v>214</v>
      </c>
      <c r="M38" s="260" t="s">
        <v>2360</v>
      </c>
      <c r="N38" s="260" t="s">
        <v>766</v>
      </c>
    </row>
    <row r="39" spans="1:14">
      <c r="A39" s="260" t="s">
        <v>747</v>
      </c>
      <c r="B39" s="260" t="s">
        <v>2051</v>
      </c>
      <c r="C39" s="260">
        <v>4.9899999999999999E-4</v>
      </c>
      <c r="D39" s="260" t="s">
        <v>2023</v>
      </c>
      <c r="E39" s="260">
        <v>0</v>
      </c>
      <c r="F39" t="str">
        <f t="shared" si="0"/>
        <v>(株)エネワンでんき(旧：(株)サイサン)</v>
      </c>
      <c r="G39" t="str">
        <f t="shared" si="1"/>
        <v>(株)エネワンでんき(旧：(株)サイサン)_メニューA</v>
      </c>
      <c r="H39">
        <v>0</v>
      </c>
      <c r="I39" s="260" t="s">
        <v>2051</v>
      </c>
      <c r="J39" t="s">
        <v>2376</v>
      </c>
      <c r="K39" t="s">
        <v>2912</v>
      </c>
      <c r="L39" s="260" t="s">
        <v>1716</v>
      </c>
      <c r="M39" s="260" t="s">
        <v>3288</v>
      </c>
      <c r="N39" s="260" t="s">
        <v>1715</v>
      </c>
    </row>
    <row r="40" spans="1:14">
      <c r="A40" s="260"/>
      <c r="B40" s="260"/>
      <c r="C40" s="260"/>
      <c r="D40" s="260" t="s">
        <v>2039</v>
      </c>
      <c r="E40" s="260">
        <v>4.4799999999999999E-4</v>
      </c>
      <c r="F40" t="str">
        <f t="shared" si="0"/>
        <v>(株)エネワンでんき(旧：(株)サイサン)</v>
      </c>
      <c r="G40" t="str">
        <f t="shared" si="1"/>
        <v>(株)エネワンでんき(旧：(株)サイサン)_メニューB(残差)</v>
      </c>
      <c r="H40">
        <v>4.4799999999999999E-4</v>
      </c>
      <c r="I40" s="260" t="s">
        <v>2051</v>
      </c>
      <c r="J40" t="s">
        <v>2377</v>
      </c>
      <c r="K40" t="s">
        <v>2913</v>
      </c>
      <c r="L40" s="260" t="s">
        <v>287</v>
      </c>
      <c r="M40" s="260" t="s">
        <v>2979</v>
      </c>
      <c r="N40" s="260" t="s">
        <v>996</v>
      </c>
    </row>
    <row r="41" spans="1:14">
      <c r="A41" s="260"/>
      <c r="B41" s="260"/>
      <c r="C41" s="260"/>
      <c r="D41" s="260" t="s">
        <v>705</v>
      </c>
      <c r="E41" s="260">
        <v>4.0699999999999997E-4</v>
      </c>
      <c r="F41" t="str">
        <f t="shared" si="0"/>
        <v>(株)エネワンでんき(旧：(株)サイサン)</v>
      </c>
      <c r="G41" t="str">
        <f t="shared" si="1"/>
        <v>(株)エネワンでんき(旧：(株)サイサン)_(参考値)事業者全体</v>
      </c>
      <c r="H41">
        <v>4.0699999999999997E-4</v>
      </c>
      <c r="I41" s="260" t="s">
        <v>2051</v>
      </c>
      <c r="J41" t="s">
        <v>2378</v>
      </c>
      <c r="K41" t="s">
        <v>2914</v>
      </c>
      <c r="L41" s="260" t="s">
        <v>2144</v>
      </c>
      <c r="M41" s="260" t="s">
        <v>3272</v>
      </c>
      <c r="N41" s="260" t="s">
        <v>1682</v>
      </c>
    </row>
    <row r="42" spans="1:14">
      <c r="A42" s="260" t="s">
        <v>751</v>
      </c>
      <c r="B42" s="260" t="s">
        <v>244</v>
      </c>
      <c r="C42" s="260">
        <v>3.4200000000000002E-4</v>
      </c>
      <c r="D42" s="260" t="s">
        <v>2023</v>
      </c>
      <c r="E42" s="260">
        <v>0</v>
      </c>
      <c r="F42" t="str">
        <f t="shared" si="0"/>
        <v>ミツウロコグリーンエネルギー(株)</v>
      </c>
      <c r="G42" t="str">
        <f t="shared" si="1"/>
        <v>ミツウロコグリーンエネルギー(株)_メニューA</v>
      </c>
      <c r="H42">
        <v>0</v>
      </c>
      <c r="I42" s="260" t="s">
        <v>244</v>
      </c>
      <c r="J42" t="s">
        <v>2379</v>
      </c>
      <c r="K42" t="s">
        <v>2379</v>
      </c>
      <c r="L42" s="260" t="s">
        <v>343</v>
      </c>
      <c r="M42" s="260" t="s">
        <v>2557</v>
      </c>
      <c r="N42" s="260" t="s">
        <v>1259</v>
      </c>
    </row>
    <row r="43" spans="1:14">
      <c r="A43" s="260"/>
      <c r="B43" s="260"/>
      <c r="C43" s="260"/>
      <c r="D43" s="260" t="s">
        <v>2025</v>
      </c>
      <c r="E43" s="260">
        <v>1.9700000000000002E-4</v>
      </c>
      <c r="F43" t="str">
        <f t="shared" si="0"/>
        <v>ミツウロコグリーンエネルギー(株)</v>
      </c>
      <c r="G43" t="str">
        <f t="shared" si="1"/>
        <v>ミツウロコグリーンエネルギー(株)_メニューB</v>
      </c>
      <c r="H43">
        <v>1.9700000000000002E-4</v>
      </c>
      <c r="I43" s="260" t="s">
        <v>244</v>
      </c>
      <c r="J43" t="s">
        <v>2380</v>
      </c>
      <c r="K43" t="s">
        <v>2915</v>
      </c>
      <c r="L43" s="260" t="s">
        <v>2116</v>
      </c>
      <c r="M43" s="260" t="s">
        <v>3169</v>
      </c>
      <c r="N43" s="260" t="s">
        <v>1453</v>
      </c>
    </row>
    <row r="44" spans="1:14">
      <c r="A44" s="260"/>
      <c r="B44" s="260"/>
      <c r="C44" s="260"/>
      <c r="D44" s="260" t="s">
        <v>2043</v>
      </c>
      <c r="E44" s="260">
        <v>0</v>
      </c>
      <c r="F44" t="str">
        <f t="shared" si="0"/>
        <v>ミツウロコグリーンエネルギー(株)</v>
      </c>
      <c r="G44" t="str">
        <f t="shared" si="1"/>
        <v>ミツウロコグリーンエネルギー(株)_メニューC</v>
      </c>
      <c r="H44">
        <v>0</v>
      </c>
      <c r="I44" s="260" t="s">
        <v>244</v>
      </c>
      <c r="J44" t="s">
        <v>2381</v>
      </c>
      <c r="K44" t="s">
        <v>2916</v>
      </c>
      <c r="L44" s="260" t="s">
        <v>353</v>
      </c>
      <c r="M44" s="260" t="s">
        <v>3097</v>
      </c>
      <c r="N44" s="260" t="s">
        <v>1288</v>
      </c>
    </row>
    <row r="45" spans="1:14">
      <c r="A45" s="260"/>
      <c r="B45" s="260"/>
      <c r="C45" s="260"/>
      <c r="D45" s="260" t="s">
        <v>2044</v>
      </c>
      <c r="E45" s="260">
        <v>0</v>
      </c>
      <c r="F45" t="str">
        <f t="shared" si="0"/>
        <v>ミツウロコグリーンエネルギー(株)</v>
      </c>
      <c r="G45" t="str">
        <f t="shared" si="1"/>
        <v>ミツウロコグリーンエネルギー(株)_メニューD</v>
      </c>
      <c r="H45">
        <v>0</v>
      </c>
      <c r="I45" s="260" t="s">
        <v>244</v>
      </c>
      <c r="J45" t="s">
        <v>2382</v>
      </c>
      <c r="K45" t="s">
        <v>2917</v>
      </c>
      <c r="L45" s="260" t="s">
        <v>2129</v>
      </c>
      <c r="M45" s="260" t="s">
        <v>2713</v>
      </c>
      <c r="N45" s="260" t="s">
        <v>1632</v>
      </c>
    </row>
    <row r="46" spans="1:14">
      <c r="A46" s="260"/>
      <c r="B46" s="260"/>
      <c r="C46" s="260"/>
      <c r="D46" s="260" t="s">
        <v>2045</v>
      </c>
      <c r="E46" s="260">
        <v>2.4699999999999999E-4</v>
      </c>
      <c r="F46" t="str">
        <f t="shared" si="0"/>
        <v>ミツウロコグリーンエネルギー(株)</v>
      </c>
      <c r="G46" t="str">
        <f t="shared" si="1"/>
        <v>ミツウロコグリーンエネルギー(株)_メニューE</v>
      </c>
      <c r="H46">
        <v>2.4699999999999999E-4</v>
      </c>
      <c r="I46" s="260" t="s">
        <v>244</v>
      </c>
      <c r="J46" t="s">
        <v>2383</v>
      </c>
      <c r="K46" t="s">
        <v>2918</v>
      </c>
      <c r="L46" s="260" t="s">
        <v>418</v>
      </c>
      <c r="M46" s="260" t="s">
        <v>3178</v>
      </c>
      <c r="N46" s="260" t="s">
        <v>1472</v>
      </c>
    </row>
    <row r="47" spans="1:14">
      <c r="A47" s="260"/>
      <c r="B47" s="260"/>
      <c r="C47" s="260"/>
      <c r="D47" s="260" t="s">
        <v>2046</v>
      </c>
      <c r="E47" s="260">
        <v>0</v>
      </c>
      <c r="F47" t="str">
        <f t="shared" si="0"/>
        <v>ミツウロコグリーンエネルギー(株)</v>
      </c>
      <c r="G47" t="str">
        <f t="shared" si="1"/>
        <v>ミツウロコグリーンエネルギー(株)_メニューF</v>
      </c>
      <c r="H47">
        <v>0</v>
      </c>
      <c r="I47" s="260" t="s">
        <v>244</v>
      </c>
      <c r="J47" t="s">
        <v>2384</v>
      </c>
      <c r="K47" t="s">
        <v>2384</v>
      </c>
      <c r="L47" s="260" t="s">
        <v>2122</v>
      </c>
      <c r="M47" s="260" t="s">
        <v>3204</v>
      </c>
      <c r="N47" s="260" t="s">
        <v>1530</v>
      </c>
    </row>
    <row r="48" spans="1:14">
      <c r="A48" s="260"/>
      <c r="B48" s="260"/>
      <c r="C48" s="260"/>
      <c r="D48" s="260" t="s">
        <v>2047</v>
      </c>
      <c r="E48" s="260">
        <v>0</v>
      </c>
      <c r="F48" t="str">
        <f t="shared" si="0"/>
        <v>ミツウロコグリーンエネルギー(株)</v>
      </c>
      <c r="G48" t="str">
        <f t="shared" si="1"/>
        <v>ミツウロコグリーンエネルギー(株)_メニューG</v>
      </c>
      <c r="H48">
        <v>0</v>
      </c>
      <c r="I48" s="260" t="s">
        <v>244</v>
      </c>
      <c r="J48" t="s">
        <v>2385</v>
      </c>
      <c r="K48" t="s">
        <v>2919</v>
      </c>
      <c r="L48" s="260" t="s">
        <v>2092</v>
      </c>
      <c r="M48" s="260" t="s">
        <v>3047</v>
      </c>
      <c r="N48" s="260" t="s">
        <v>1150</v>
      </c>
    </row>
    <row r="49" spans="1:14">
      <c r="A49" s="260"/>
      <c r="B49" s="260"/>
      <c r="C49" s="260"/>
      <c r="D49" s="260" t="s">
        <v>2052</v>
      </c>
      <c r="E49" s="260">
        <v>0</v>
      </c>
      <c r="F49" t="str">
        <f t="shared" si="0"/>
        <v>ミツウロコグリーンエネルギー(株)</v>
      </c>
      <c r="G49" t="str">
        <f t="shared" si="1"/>
        <v>ミツウロコグリーンエネルギー(株)_メニューH</v>
      </c>
      <c r="H49">
        <v>0</v>
      </c>
      <c r="I49" s="260" t="s">
        <v>244</v>
      </c>
      <c r="J49" t="s">
        <v>2386</v>
      </c>
      <c r="K49" t="s">
        <v>2920</v>
      </c>
      <c r="L49" s="260" t="s">
        <v>181</v>
      </c>
      <c r="M49" s="260" t="s">
        <v>3020</v>
      </c>
      <c r="N49" s="260" t="s">
        <v>1091</v>
      </c>
    </row>
    <row r="50" spans="1:14">
      <c r="A50" s="260"/>
      <c r="B50" s="260"/>
      <c r="C50" s="260"/>
      <c r="D50" s="260" t="s">
        <v>2053</v>
      </c>
      <c r="E50" s="260">
        <v>2.4800000000000001E-4</v>
      </c>
      <c r="F50" t="str">
        <f t="shared" si="0"/>
        <v>ミツウロコグリーンエネルギー(株)</v>
      </c>
      <c r="G50" t="str">
        <f t="shared" si="1"/>
        <v>ミツウロコグリーンエネルギー(株)_メニューI</v>
      </c>
      <c r="H50">
        <v>2.4800000000000001E-4</v>
      </c>
      <c r="I50" s="260" t="s">
        <v>244</v>
      </c>
      <c r="J50" t="s">
        <v>2387</v>
      </c>
      <c r="K50" t="s">
        <v>2921</v>
      </c>
      <c r="L50" s="260" t="s">
        <v>2203</v>
      </c>
      <c r="M50" s="260" t="s">
        <v>3331</v>
      </c>
      <c r="N50" s="260" t="s">
        <v>1809</v>
      </c>
    </row>
    <row r="51" spans="1:14">
      <c r="A51" s="260"/>
      <c r="B51" s="260"/>
      <c r="C51" s="260"/>
      <c r="D51" s="260" t="s">
        <v>2054</v>
      </c>
      <c r="E51" s="260">
        <v>4.08E-4</v>
      </c>
      <c r="F51" t="str">
        <f t="shared" si="0"/>
        <v>ミツウロコグリーンエネルギー(株)</v>
      </c>
      <c r="G51" t="str">
        <f t="shared" si="1"/>
        <v>ミツウロコグリーンエネルギー(株)_メニューJ(残差)</v>
      </c>
      <c r="H51">
        <v>4.08E-4</v>
      </c>
      <c r="I51" s="260" t="s">
        <v>244</v>
      </c>
      <c r="J51" t="s">
        <v>2388</v>
      </c>
      <c r="K51" t="s">
        <v>2922</v>
      </c>
      <c r="L51" s="260" t="s">
        <v>412</v>
      </c>
      <c r="M51" s="260" t="s">
        <v>3170</v>
      </c>
      <c r="N51" s="260" t="s">
        <v>1455</v>
      </c>
    </row>
    <row r="52" spans="1:14">
      <c r="A52" s="260"/>
      <c r="B52" s="260"/>
      <c r="C52" s="260"/>
      <c r="D52" s="260" t="s">
        <v>705</v>
      </c>
      <c r="E52" s="260">
        <v>4.6200000000000001E-4</v>
      </c>
      <c r="F52" t="str">
        <f t="shared" si="0"/>
        <v>ミツウロコグリーンエネルギー(株)</v>
      </c>
      <c r="G52" t="str">
        <f t="shared" si="1"/>
        <v>ミツウロコグリーンエネルギー(株)_(参考値)事業者全体</v>
      </c>
      <c r="H52">
        <v>4.6200000000000001E-4</v>
      </c>
      <c r="I52" s="260" t="s">
        <v>244</v>
      </c>
      <c r="J52" t="s">
        <v>2389</v>
      </c>
      <c r="K52" t="s">
        <v>2923</v>
      </c>
      <c r="L52" s="260" t="s">
        <v>2105</v>
      </c>
      <c r="M52" s="260" t="s">
        <v>2582</v>
      </c>
      <c r="N52" s="260" t="s">
        <v>1322</v>
      </c>
    </row>
    <row r="53" spans="1:14">
      <c r="A53" s="260" t="s">
        <v>757</v>
      </c>
      <c r="B53" s="260" t="s">
        <v>2055</v>
      </c>
      <c r="C53" s="260">
        <v>4.8999999999999998E-4</v>
      </c>
      <c r="D53" s="260"/>
      <c r="E53" s="260">
        <v>5.0100000000000003E-4</v>
      </c>
      <c r="F53" t="str">
        <f t="shared" si="0"/>
        <v>(株)Ｓｈａｒｅｄ　Ｅｎｅｒｇｙ</v>
      </c>
      <c r="G53" t="str">
        <f t="shared" si="1"/>
        <v>(株)Ｓｈａｒｅｄ　Ｅｎｅｒｇｙ_</v>
      </c>
      <c r="H53">
        <v>5.0100000000000003E-4</v>
      </c>
      <c r="I53" s="260" t="s">
        <v>2055</v>
      </c>
      <c r="J53" t="s">
        <v>2390</v>
      </c>
      <c r="K53" t="s">
        <v>2924</v>
      </c>
      <c r="L53" s="260" t="s">
        <v>1577</v>
      </c>
      <c r="M53" s="260" t="s">
        <v>3224</v>
      </c>
      <c r="N53" s="260" t="s">
        <v>1576</v>
      </c>
    </row>
    <row r="54" spans="1:14">
      <c r="A54" s="260" t="s">
        <v>759</v>
      </c>
      <c r="B54" s="260" t="s">
        <v>253</v>
      </c>
      <c r="C54" s="260">
        <v>3.8299999999999999E-4</v>
      </c>
      <c r="D54" s="260" t="s">
        <v>2023</v>
      </c>
      <c r="E54" s="260">
        <v>0</v>
      </c>
      <c r="F54" t="str">
        <f t="shared" si="0"/>
        <v>ネクストパワーやまと(株)</v>
      </c>
      <c r="G54" t="str">
        <f t="shared" si="1"/>
        <v>ネクストパワーやまと(株)_メニューA</v>
      </c>
      <c r="H54">
        <v>0</v>
      </c>
      <c r="I54" s="260" t="s">
        <v>253</v>
      </c>
      <c r="J54" t="s">
        <v>2391</v>
      </c>
      <c r="K54" t="s">
        <v>2925</v>
      </c>
      <c r="L54" s="260" t="s">
        <v>2178</v>
      </c>
      <c r="M54" s="260" t="s">
        <v>3307</v>
      </c>
      <c r="N54" s="260" t="s">
        <v>1755</v>
      </c>
    </row>
    <row r="55" spans="1:14">
      <c r="A55" s="260"/>
      <c r="B55" s="260"/>
      <c r="C55" s="260"/>
      <c r="D55" s="260" t="s">
        <v>2039</v>
      </c>
      <c r="E55" s="260">
        <v>4.0400000000000001E-4</v>
      </c>
      <c r="F55" t="str">
        <f t="shared" si="0"/>
        <v>ネクストパワーやまと(株)</v>
      </c>
      <c r="G55" t="str">
        <f t="shared" si="1"/>
        <v>ネクストパワーやまと(株)_メニューB(残差)</v>
      </c>
      <c r="H55">
        <v>4.0400000000000001E-4</v>
      </c>
      <c r="I55" s="260" t="s">
        <v>253</v>
      </c>
      <c r="J55" t="s">
        <v>2392</v>
      </c>
      <c r="K55" t="s">
        <v>2926</v>
      </c>
      <c r="L55" s="260" t="s">
        <v>2242</v>
      </c>
      <c r="M55" s="260" t="s">
        <v>2828</v>
      </c>
      <c r="N55" s="260" t="s">
        <v>1889</v>
      </c>
    </row>
    <row r="56" spans="1:14">
      <c r="A56" s="260"/>
      <c r="B56" s="260"/>
      <c r="C56" s="260"/>
      <c r="D56" s="260" t="s">
        <v>2040</v>
      </c>
      <c r="E56" s="260">
        <v>4.75E-4</v>
      </c>
      <c r="F56" t="str">
        <f t="shared" si="0"/>
        <v>ネクストパワーやまと(株)</v>
      </c>
      <c r="G56" t="str">
        <f t="shared" si="1"/>
        <v>ネクストパワーやまと(株)_(参考値)事業者全体</v>
      </c>
      <c r="H56">
        <v>4.75E-4</v>
      </c>
      <c r="I56" s="260" t="s">
        <v>253</v>
      </c>
      <c r="J56" t="s">
        <v>2393</v>
      </c>
      <c r="K56" t="s">
        <v>2927</v>
      </c>
      <c r="L56" s="260" t="s">
        <v>2165</v>
      </c>
      <c r="M56" s="260" t="s">
        <v>3294</v>
      </c>
      <c r="N56" s="260" t="s">
        <v>1727</v>
      </c>
    </row>
    <row r="57" spans="1:14">
      <c r="A57" s="260" t="s">
        <v>761</v>
      </c>
      <c r="B57" s="260" t="s">
        <v>238</v>
      </c>
      <c r="C57" s="260">
        <v>4.6799999999999999E-4</v>
      </c>
      <c r="D57" s="260" t="s">
        <v>2023</v>
      </c>
      <c r="E57" s="260">
        <v>0</v>
      </c>
      <c r="F57" t="str">
        <f t="shared" si="0"/>
        <v>日本テクノ(株)</v>
      </c>
      <c r="G57" t="str">
        <f t="shared" si="1"/>
        <v>日本テクノ(株)_メニューA</v>
      </c>
      <c r="H57">
        <v>0</v>
      </c>
      <c r="I57" s="260" t="s">
        <v>238</v>
      </c>
      <c r="J57" t="s">
        <v>2394</v>
      </c>
      <c r="K57" t="s">
        <v>2928</v>
      </c>
      <c r="L57" s="260" t="s">
        <v>180</v>
      </c>
      <c r="M57" s="260" t="s">
        <v>3019</v>
      </c>
      <c r="N57" s="260" t="s">
        <v>1089</v>
      </c>
    </row>
    <row r="58" spans="1:14">
      <c r="A58" s="260"/>
      <c r="B58" s="260"/>
      <c r="C58" s="260"/>
      <c r="D58" s="260" t="s">
        <v>2039</v>
      </c>
      <c r="E58" s="260">
        <v>4.84E-4</v>
      </c>
      <c r="F58" t="str">
        <f t="shared" si="0"/>
        <v>日本テクノ(株)</v>
      </c>
      <c r="G58" t="str">
        <f t="shared" si="1"/>
        <v>日本テクノ(株)_メニューB(残差)</v>
      </c>
      <c r="H58">
        <v>4.84E-4</v>
      </c>
      <c r="I58" s="260" t="s">
        <v>238</v>
      </c>
      <c r="J58" t="s">
        <v>2395</v>
      </c>
      <c r="K58" t="s">
        <v>2929</v>
      </c>
      <c r="L58" s="260" t="s">
        <v>195</v>
      </c>
      <c r="M58" s="260" t="s">
        <v>2883</v>
      </c>
      <c r="N58" s="260" t="s">
        <v>719</v>
      </c>
    </row>
    <row r="59" spans="1:14">
      <c r="A59" s="260"/>
      <c r="B59" s="260"/>
      <c r="C59" s="260"/>
      <c r="D59" s="260" t="s">
        <v>705</v>
      </c>
      <c r="E59" s="260">
        <v>4.8500000000000003E-4</v>
      </c>
      <c r="F59" t="str">
        <f t="shared" si="0"/>
        <v>日本テクノ(株)</v>
      </c>
      <c r="G59" t="str">
        <f t="shared" si="1"/>
        <v>日本テクノ(株)_(参考値)事業者全体</v>
      </c>
      <c r="H59">
        <v>4.8500000000000003E-4</v>
      </c>
      <c r="I59" s="260" t="s">
        <v>238</v>
      </c>
      <c r="J59" t="s">
        <v>2396</v>
      </c>
      <c r="K59" t="s">
        <v>2930</v>
      </c>
      <c r="L59" s="260" t="s">
        <v>2055</v>
      </c>
      <c r="M59" s="260" t="s">
        <v>2892</v>
      </c>
      <c r="N59" s="260" t="s">
        <v>757</v>
      </c>
    </row>
    <row r="60" spans="1:14">
      <c r="A60" s="260" t="s">
        <v>763</v>
      </c>
      <c r="B60" s="260" t="s">
        <v>232</v>
      </c>
      <c r="C60" s="260">
        <v>5.0600000000000005E-4</v>
      </c>
      <c r="D60" s="260" t="s">
        <v>2023</v>
      </c>
      <c r="E60" s="260">
        <v>0</v>
      </c>
      <c r="F60" t="str">
        <f t="shared" si="0"/>
        <v>中央電力エナジー(株)</v>
      </c>
      <c r="G60" t="str">
        <f t="shared" si="1"/>
        <v>中央電力エナジー(株)_メニューA</v>
      </c>
      <c r="H60">
        <v>0</v>
      </c>
      <c r="I60" s="260" t="s">
        <v>232</v>
      </c>
      <c r="J60" t="s">
        <v>2397</v>
      </c>
      <c r="K60" t="s">
        <v>2931</v>
      </c>
      <c r="L60" s="260" t="s">
        <v>2266</v>
      </c>
      <c r="M60" s="260" t="s">
        <v>2849</v>
      </c>
      <c r="N60" s="260" t="s">
        <v>1939</v>
      </c>
    </row>
    <row r="61" spans="1:14">
      <c r="A61" s="260"/>
      <c r="B61" s="260"/>
      <c r="C61" s="260"/>
      <c r="D61" s="260" t="s">
        <v>2039</v>
      </c>
      <c r="E61" s="260">
        <v>5.0900000000000001E-4</v>
      </c>
      <c r="F61" t="str">
        <f t="shared" si="0"/>
        <v>中央電力エナジー(株)</v>
      </c>
      <c r="G61" t="str">
        <f t="shared" si="1"/>
        <v>中央電力エナジー(株)_メニューB(残差)</v>
      </c>
      <c r="H61">
        <v>5.0900000000000001E-4</v>
      </c>
      <c r="I61" s="260" t="s">
        <v>232</v>
      </c>
      <c r="J61" t="s">
        <v>2398</v>
      </c>
      <c r="K61" t="s">
        <v>2932</v>
      </c>
      <c r="L61" s="260" t="s">
        <v>2222</v>
      </c>
      <c r="M61" s="260" t="s">
        <v>3347</v>
      </c>
      <c r="N61" s="260" t="s">
        <v>1847</v>
      </c>
    </row>
    <row r="62" spans="1:14">
      <c r="A62" s="260"/>
      <c r="B62" s="260"/>
      <c r="C62" s="260"/>
      <c r="D62" s="260" t="s">
        <v>2040</v>
      </c>
      <c r="E62" s="260">
        <v>4.8299999999999998E-4</v>
      </c>
      <c r="F62" t="str">
        <f t="shared" si="0"/>
        <v>中央電力エナジー(株)</v>
      </c>
      <c r="G62" t="str">
        <f t="shared" si="1"/>
        <v>中央電力エナジー(株)_(参考値)事業者全体</v>
      </c>
      <c r="H62">
        <v>4.8299999999999998E-4</v>
      </c>
      <c r="I62" s="260" t="s">
        <v>232</v>
      </c>
      <c r="J62" t="s">
        <v>2399</v>
      </c>
      <c r="K62" t="s">
        <v>2933</v>
      </c>
      <c r="L62" s="260" t="s">
        <v>2159</v>
      </c>
      <c r="M62" s="260" t="s">
        <v>3286</v>
      </c>
      <c r="N62" s="260" t="s">
        <v>1711</v>
      </c>
    </row>
    <row r="63" spans="1:14">
      <c r="A63" s="260" t="s">
        <v>766</v>
      </c>
      <c r="B63" s="260" t="s">
        <v>214</v>
      </c>
      <c r="C63" s="260">
        <v>3.8000000000000002E-4</v>
      </c>
      <c r="D63" s="260" t="s">
        <v>2023</v>
      </c>
      <c r="E63" s="260">
        <v>0</v>
      </c>
      <c r="F63" t="str">
        <f t="shared" si="0"/>
        <v>(株)Ｌｏｏｏｐ</v>
      </c>
      <c r="G63" t="str">
        <f t="shared" si="1"/>
        <v>(株)Ｌｏｏｏｐ_メニューA</v>
      </c>
      <c r="H63">
        <v>0</v>
      </c>
      <c r="I63" s="260" t="s">
        <v>214</v>
      </c>
      <c r="J63" t="s">
        <v>2400</v>
      </c>
      <c r="K63" t="s">
        <v>2934</v>
      </c>
      <c r="L63" s="260" t="s">
        <v>2289</v>
      </c>
      <c r="M63" s="260" t="s">
        <v>3410</v>
      </c>
      <c r="N63" s="260" t="s">
        <v>1985</v>
      </c>
    </row>
    <row r="64" spans="1:14">
      <c r="A64" s="260"/>
      <c r="B64" s="260"/>
      <c r="C64" s="260"/>
      <c r="D64" s="260" t="s">
        <v>2025</v>
      </c>
      <c r="E64" s="260">
        <v>3.4899999999999997E-4</v>
      </c>
      <c r="F64" t="str">
        <f t="shared" si="0"/>
        <v>(株)Ｌｏｏｏｐ</v>
      </c>
      <c r="G64" t="str">
        <f t="shared" si="1"/>
        <v>(株)Ｌｏｏｏｐ_メニューB</v>
      </c>
      <c r="H64">
        <v>3.4899999999999997E-4</v>
      </c>
      <c r="I64" s="260" t="s">
        <v>214</v>
      </c>
      <c r="J64" t="s">
        <v>2401</v>
      </c>
      <c r="K64" t="s">
        <v>2935</v>
      </c>
      <c r="L64" s="260" t="s">
        <v>406</v>
      </c>
      <c r="M64" s="260" t="s">
        <v>3162</v>
      </c>
      <c r="N64" s="260" t="s">
        <v>1437</v>
      </c>
    </row>
    <row r="65" spans="1:14">
      <c r="A65" s="260"/>
      <c r="B65" s="260"/>
      <c r="C65" s="260"/>
      <c r="D65" s="260" t="s">
        <v>2043</v>
      </c>
      <c r="E65" s="260">
        <v>2.8100000000000005E-4</v>
      </c>
      <c r="F65" t="str">
        <f t="shared" si="0"/>
        <v>(株)Ｌｏｏｏｐ</v>
      </c>
      <c r="G65" t="str">
        <f t="shared" si="1"/>
        <v>(株)Ｌｏｏｏｐ_メニューC</v>
      </c>
      <c r="H65">
        <v>2.8100000000000005E-4</v>
      </c>
      <c r="I65" s="260" t="s">
        <v>214</v>
      </c>
      <c r="J65" t="s">
        <v>2402</v>
      </c>
      <c r="K65" t="s">
        <v>2936</v>
      </c>
      <c r="L65" s="260" t="s">
        <v>437</v>
      </c>
      <c r="M65" s="260" t="s">
        <v>2664</v>
      </c>
      <c r="N65" s="260" t="s">
        <v>1517</v>
      </c>
    </row>
    <row r="66" spans="1:14">
      <c r="A66" s="260"/>
      <c r="B66" s="260"/>
      <c r="C66" s="260"/>
      <c r="D66" s="260" t="s">
        <v>2044</v>
      </c>
      <c r="E66" s="260">
        <v>3.0199999999999997E-4</v>
      </c>
      <c r="F66" t="str">
        <f t="shared" si="0"/>
        <v>(株)Ｌｏｏｏｐ</v>
      </c>
      <c r="G66" t="str">
        <f t="shared" si="1"/>
        <v>(株)Ｌｏｏｏｐ_メニューD</v>
      </c>
      <c r="H66">
        <v>3.0199999999999997E-4</v>
      </c>
      <c r="I66" s="260" t="s">
        <v>214</v>
      </c>
      <c r="J66" t="s">
        <v>2403</v>
      </c>
      <c r="K66" t="s">
        <v>2937</v>
      </c>
      <c r="L66" s="260" t="s">
        <v>316</v>
      </c>
      <c r="M66" s="260" t="s">
        <v>3041</v>
      </c>
      <c r="N66" s="260" t="s">
        <v>1135</v>
      </c>
    </row>
    <row r="67" spans="1:14">
      <c r="A67" s="260"/>
      <c r="B67" s="260"/>
      <c r="C67" s="260"/>
      <c r="D67" s="260" t="s">
        <v>2045</v>
      </c>
      <c r="E67" s="260">
        <v>2.1599999999999999E-4</v>
      </c>
      <c r="F67" t="str">
        <f t="shared" si="0"/>
        <v>(株)Ｌｏｏｏｐ</v>
      </c>
      <c r="G67" t="str">
        <f t="shared" si="1"/>
        <v>(株)Ｌｏｏｏｐ_メニューE</v>
      </c>
      <c r="H67">
        <v>2.1599999999999999E-4</v>
      </c>
      <c r="I67" s="260" t="s">
        <v>214</v>
      </c>
      <c r="J67" t="s">
        <v>2404</v>
      </c>
      <c r="K67" t="s">
        <v>2938</v>
      </c>
      <c r="L67" s="260" t="s">
        <v>2262</v>
      </c>
      <c r="M67" s="260" t="s">
        <v>3386</v>
      </c>
      <c r="N67" s="260" t="s">
        <v>1931</v>
      </c>
    </row>
    <row r="68" spans="1:14">
      <c r="A68" s="260"/>
      <c r="B68" s="260"/>
      <c r="C68" s="260"/>
      <c r="D68" s="260" t="s">
        <v>2056</v>
      </c>
      <c r="E68" s="260">
        <v>4.9399999999999997E-4</v>
      </c>
      <c r="F68" t="str">
        <f t="shared" si="0"/>
        <v>(株)Ｌｏｏｏｐ</v>
      </c>
      <c r="G68" t="str">
        <f t="shared" si="1"/>
        <v>(株)Ｌｏｏｏｐ_メニューF(残差)</v>
      </c>
      <c r="H68">
        <v>4.9399999999999997E-4</v>
      </c>
      <c r="I68" s="260" t="s">
        <v>214</v>
      </c>
      <c r="J68" t="s">
        <v>2405</v>
      </c>
      <c r="K68" t="s">
        <v>2939</v>
      </c>
      <c r="L68" s="260" t="s">
        <v>2207</v>
      </c>
      <c r="M68" s="260" t="s">
        <v>2795</v>
      </c>
      <c r="N68" s="260" t="s">
        <v>1817</v>
      </c>
    </row>
    <row r="69" spans="1:14">
      <c r="A69" s="260"/>
      <c r="B69" s="260"/>
      <c r="C69" s="260"/>
      <c r="D69" s="260" t="s">
        <v>705</v>
      </c>
      <c r="E69" s="260">
        <v>4.8899999999999996E-4</v>
      </c>
      <c r="F69" t="str">
        <f t="shared" ref="F69:F132" si="2">IF(A69="",F68,B69)</f>
        <v>(株)Ｌｏｏｏｐ</v>
      </c>
      <c r="G69" t="str">
        <f t="shared" ref="G69:G132" si="3">F69&amp;"_"&amp;D69</f>
        <v>(株)Ｌｏｏｏｐ_(参考値)事業者全体</v>
      </c>
      <c r="H69">
        <v>4.8899999999999996E-4</v>
      </c>
      <c r="I69" s="260" t="s">
        <v>214</v>
      </c>
      <c r="J69" t="s">
        <v>2406</v>
      </c>
      <c r="K69" t="s">
        <v>2940</v>
      </c>
      <c r="L69" s="260" t="s">
        <v>2069</v>
      </c>
      <c r="M69" s="260" t="s">
        <v>2384</v>
      </c>
      <c r="N69" s="260" t="s">
        <v>841</v>
      </c>
    </row>
    <row r="70" spans="1:14">
      <c r="A70" s="260" t="s">
        <v>770</v>
      </c>
      <c r="B70" s="260" t="s">
        <v>207</v>
      </c>
      <c r="C70" s="260">
        <v>5.8900000000000001E-4</v>
      </c>
      <c r="D70" s="260" t="s">
        <v>2023</v>
      </c>
      <c r="E70" s="260">
        <v>0</v>
      </c>
      <c r="F70" t="str">
        <f t="shared" si="2"/>
        <v>(株)ナンワエナジー</v>
      </c>
      <c r="G70" t="str">
        <f t="shared" si="3"/>
        <v>(株)ナンワエナジー_メニューA</v>
      </c>
      <c r="H70">
        <v>0</v>
      </c>
      <c r="I70" s="260" t="s">
        <v>207</v>
      </c>
      <c r="J70" t="s">
        <v>2407</v>
      </c>
      <c r="K70" t="s">
        <v>2941</v>
      </c>
      <c r="L70" s="260" t="s">
        <v>2091</v>
      </c>
      <c r="M70" s="260" t="s">
        <v>3040</v>
      </c>
      <c r="N70" s="260" t="s">
        <v>1133</v>
      </c>
    </row>
    <row r="71" spans="1:14">
      <c r="A71" s="260"/>
      <c r="B71" s="260"/>
      <c r="C71" s="260"/>
      <c r="D71" s="260" t="s">
        <v>2039</v>
      </c>
      <c r="E71" s="260">
        <v>6.0599999999999998E-4</v>
      </c>
      <c r="F71" t="str">
        <f t="shared" si="2"/>
        <v>(株)ナンワエナジー</v>
      </c>
      <c r="G71" t="str">
        <f t="shared" si="3"/>
        <v>(株)ナンワエナジー_メニューB(残差)</v>
      </c>
      <c r="H71">
        <v>6.0599999999999998E-4</v>
      </c>
      <c r="I71" s="260" t="s">
        <v>207</v>
      </c>
      <c r="J71" t="s">
        <v>2408</v>
      </c>
      <c r="K71" t="s">
        <v>2942</v>
      </c>
      <c r="L71" s="260" t="s">
        <v>210</v>
      </c>
      <c r="M71" s="260" t="s">
        <v>2911</v>
      </c>
      <c r="N71" s="260" t="s">
        <v>820</v>
      </c>
    </row>
    <row r="72" spans="1:14">
      <c r="A72" s="260"/>
      <c r="B72" s="260"/>
      <c r="C72" s="260"/>
      <c r="D72" s="260" t="s">
        <v>2040</v>
      </c>
      <c r="E72" s="260">
        <v>6.3900000000000003E-4</v>
      </c>
      <c r="F72" t="str">
        <f t="shared" si="2"/>
        <v>(株)ナンワエナジー</v>
      </c>
      <c r="G72" t="str">
        <f t="shared" si="3"/>
        <v>(株)ナンワエナジー_(参考値)事業者全体</v>
      </c>
      <c r="H72">
        <v>6.3900000000000003E-4</v>
      </c>
      <c r="I72" s="260" t="s">
        <v>207</v>
      </c>
      <c r="J72" t="s">
        <v>2409</v>
      </c>
      <c r="K72" t="s">
        <v>2943</v>
      </c>
      <c r="L72" s="260" t="s">
        <v>2158</v>
      </c>
      <c r="M72" s="260" t="s">
        <v>3285</v>
      </c>
      <c r="N72" s="260" t="s">
        <v>1709</v>
      </c>
    </row>
    <row r="73" spans="1:14">
      <c r="A73" s="260" t="s">
        <v>772</v>
      </c>
      <c r="B73" s="260" t="s">
        <v>254</v>
      </c>
      <c r="C73" s="260">
        <v>3.8299999999999999E-4</v>
      </c>
      <c r="D73" s="260" t="s">
        <v>2023</v>
      </c>
      <c r="E73" s="260">
        <v>2.7E-4</v>
      </c>
      <c r="F73" t="str">
        <f t="shared" si="2"/>
        <v>静岡ガス＆パワー(株)</v>
      </c>
      <c r="G73" t="str">
        <f t="shared" si="3"/>
        <v>静岡ガス＆パワー(株)_メニューA</v>
      </c>
      <c r="H73">
        <v>2.7E-4</v>
      </c>
      <c r="I73" s="260" t="s">
        <v>254</v>
      </c>
      <c r="J73" t="s">
        <v>2410</v>
      </c>
      <c r="K73" t="s">
        <v>2944</v>
      </c>
      <c r="L73" s="260" t="s">
        <v>2288</v>
      </c>
      <c r="M73" s="260" t="s">
        <v>3409</v>
      </c>
      <c r="N73" s="260" t="s">
        <v>1983</v>
      </c>
    </row>
    <row r="74" spans="1:14">
      <c r="A74" s="260"/>
      <c r="B74" s="260"/>
      <c r="C74" s="260"/>
      <c r="D74" s="260" t="s">
        <v>2025</v>
      </c>
      <c r="E74" s="260">
        <v>0</v>
      </c>
      <c r="F74" t="str">
        <f t="shared" si="2"/>
        <v>静岡ガス＆パワー(株)</v>
      </c>
      <c r="G74" t="str">
        <f t="shared" si="3"/>
        <v>静岡ガス＆パワー(株)_メニューB</v>
      </c>
      <c r="H74">
        <v>0</v>
      </c>
      <c r="I74" s="260" t="s">
        <v>254</v>
      </c>
      <c r="J74" t="s">
        <v>2411</v>
      </c>
      <c r="K74" t="s">
        <v>2945</v>
      </c>
      <c r="L74" s="260" t="s">
        <v>2243</v>
      </c>
      <c r="M74" s="260" t="s">
        <v>3368</v>
      </c>
      <c r="N74" s="260" t="s">
        <v>1891</v>
      </c>
    </row>
    <row r="75" spans="1:14">
      <c r="A75" s="260"/>
      <c r="B75" s="260"/>
      <c r="C75" s="260"/>
      <c r="D75" s="260" t="s">
        <v>2028</v>
      </c>
      <c r="E75" s="260">
        <v>3.4499999999999998E-4</v>
      </c>
      <c r="F75" t="str">
        <f t="shared" si="2"/>
        <v>静岡ガス＆パワー(株)</v>
      </c>
      <c r="G75" t="str">
        <f t="shared" si="3"/>
        <v>静岡ガス＆パワー(株)_メニューC(残差)</v>
      </c>
      <c r="H75">
        <v>3.4499999999999998E-4</v>
      </c>
      <c r="I75" s="260" t="s">
        <v>254</v>
      </c>
      <c r="J75" t="s">
        <v>2412</v>
      </c>
      <c r="K75" t="s">
        <v>2946</v>
      </c>
      <c r="L75" s="260" t="s">
        <v>341</v>
      </c>
      <c r="M75" s="260" t="s">
        <v>3083</v>
      </c>
      <c r="N75" s="260" t="s">
        <v>1254</v>
      </c>
    </row>
    <row r="76" spans="1:14">
      <c r="A76" s="260"/>
      <c r="B76" s="260"/>
      <c r="C76" s="260"/>
      <c r="D76" s="260" t="s">
        <v>2040</v>
      </c>
      <c r="E76" s="260">
        <v>3.8000000000000002E-4</v>
      </c>
      <c r="F76" t="str">
        <f t="shared" si="2"/>
        <v>静岡ガス＆パワー(株)</v>
      </c>
      <c r="G76" t="str">
        <f t="shared" si="3"/>
        <v>静岡ガス＆パワー(株)_(参考値)事業者全体</v>
      </c>
      <c r="H76">
        <v>3.8000000000000002E-4</v>
      </c>
      <c r="I76" s="260" t="s">
        <v>254</v>
      </c>
      <c r="J76" t="s">
        <v>2413</v>
      </c>
      <c r="K76" t="s">
        <v>2947</v>
      </c>
      <c r="L76" s="260" t="s">
        <v>173</v>
      </c>
      <c r="M76" s="260" t="s">
        <v>2965</v>
      </c>
      <c r="N76" s="260" t="s">
        <v>961</v>
      </c>
    </row>
    <row r="77" spans="1:14">
      <c r="A77" s="260" t="s">
        <v>775</v>
      </c>
      <c r="B77" s="260" t="s">
        <v>184</v>
      </c>
      <c r="C77" s="260">
        <v>1.47E-4</v>
      </c>
      <c r="D77" s="260" t="s">
        <v>2023</v>
      </c>
      <c r="E77" s="260">
        <v>0</v>
      </c>
      <c r="F77" t="str">
        <f t="shared" si="2"/>
        <v>荏原環境プラント(株)</v>
      </c>
      <c r="G77" t="str">
        <f t="shared" si="3"/>
        <v>荏原環境プラント(株)_メニューA</v>
      </c>
      <c r="H77">
        <v>0</v>
      </c>
      <c r="I77" s="260" t="s">
        <v>184</v>
      </c>
      <c r="J77" t="s">
        <v>2414</v>
      </c>
      <c r="K77" t="s">
        <v>2948</v>
      </c>
      <c r="L77" s="260" t="s">
        <v>2182</v>
      </c>
      <c r="M77" s="260" t="s">
        <v>3310</v>
      </c>
      <c r="N77" s="260" t="s">
        <v>1764</v>
      </c>
    </row>
    <row r="78" spans="1:14">
      <c r="A78" s="260"/>
      <c r="B78" s="260"/>
      <c r="C78" s="260"/>
      <c r="D78" s="260" t="s">
        <v>2025</v>
      </c>
      <c r="E78" s="260">
        <v>0</v>
      </c>
      <c r="F78" t="str">
        <f t="shared" si="2"/>
        <v>荏原環境プラント(株)</v>
      </c>
      <c r="G78" t="str">
        <f t="shared" si="3"/>
        <v>荏原環境プラント(株)_メニューB</v>
      </c>
      <c r="H78">
        <v>0</v>
      </c>
      <c r="I78" s="260" t="s">
        <v>184</v>
      </c>
      <c r="J78" t="s">
        <v>2415</v>
      </c>
      <c r="K78" t="s">
        <v>2949</v>
      </c>
      <c r="L78" s="260" t="s">
        <v>2209</v>
      </c>
      <c r="M78" s="260" t="s">
        <v>3336</v>
      </c>
      <c r="N78" s="260" t="s">
        <v>1821</v>
      </c>
    </row>
    <row r="79" spans="1:14">
      <c r="A79" s="260"/>
      <c r="B79" s="260"/>
      <c r="C79" s="260"/>
      <c r="D79" s="260" t="s">
        <v>2043</v>
      </c>
      <c r="E79" s="260">
        <v>1.8599999999999999E-4</v>
      </c>
      <c r="F79" t="str">
        <f t="shared" si="2"/>
        <v>荏原環境プラント(株)</v>
      </c>
      <c r="G79" t="str">
        <f t="shared" si="3"/>
        <v>荏原環境プラント(株)_メニューC</v>
      </c>
      <c r="H79">
        <v>1.8599999999999999E-4</v>
      </c>
      <c r="I79" s="260" t="s">
        <v>184</v>
      </c>
      <c r="J79" t="s">
        <v>2416</v>
      </c>
      <c r="K79" t="s">
        <v>2950</v>
      </c>
      <c r="L79" s="260" t="s">
        <v>187</v>
      </c>
      <c r="M79" s="260" t="s">
        <v>2922</v>
      </c>
      <c r="N79" s="260" t="s">
        <v>854</v>
      </c>
    </row>
    <row r="80" spans="1:14">
      <c r="A80" s="260"/>
      <c r="B80" s="260"/>
      <c r="C80" s="260"/>
      <c r="D80" s="260" t="s">
        <v>2044</v>
      </c>
      <c r="E80" s="260">
        <v>1.8599999999999999E-4</v>
      </c>
      <c r="F80" t="str">
        <f t="shared" si="2"/>
        <v>荏原環境プラント(株)</v>
      </c>
      <c r="G80" t="str">
        <f t="shared" si="3"/>
        <v>荏原環境プラント(株)_メニューD</v>
      </c>
      <c r="H80">
        <v>1.8599999999999999E-4</v>
      </c>
      <c r="I80" s="260" t="s">
        <v>184</v>
      </c>
      <c r="J80" t="s">
        <v>2417</v>
      </c>
      <c r="K80" t="s">
        <v>2951</v>
      </c>
      <c r="L80" s="260" t="s">
        <v>2223</v>
      </c>
      <c r="M80" s="260" t="s">
        <v>3348</v>
      </c>
      <c r="N80" s="260" t="s">
        <v>1849</v>
      </c>
    </row>
    <row r="81" spans="1:14">
      <c r="A81" s="260"/>
      <c r="B81" s="260"/>
      <c r="C81" s="260"/>
      <c r="D81" s="260" t="s">
        <v>2045</v>
      </c>
      <c r="E81" s="260">
        <v>1.7999999999999998E-4</v>
      </c>
      <c r="F81" t="str">
        <f t="shared" si="2"/>
        <v>荏原環境プラント(株)</v>
      </c>
      <c r="G81" t="str">
        <f t="shared" si="3"/>
        <v>荏原環境プラント(株)_メニューE</v>
      </c>
      <c r="H81">
        <v>1.7999999999999998E-4</v>
      </c>
      <c r="I81" s="260" t="s">
        <v>184</v>
      </c>
      <c r="J81" t="s">
        <v>274</v>
      </c>
      <c r="K81" t="s">
        <v>2952</v>
      </c>
      <c r="L81" s="260" t="s">
        <v>392</v>
      </c>
      <c r="M81" s="260" t="s">
        <v>3145</v>
      </c>
      <c r="N81" s="260" t="s">
        <v>1398</v>
      </c>
    </row>
    <row r="82" spans="1:14">
      <c r="A82" s="260"/>
      <c r="B82" s="260"/>
      <c r="C82" s="260"/>
      <c r="D82" s="260" t="s">
        <v>2046</v>
      </c>
      <c r="E82" s="260">
        <v>1.8699999999999999E-4</v>
      </c>
      <c r="F82" t="str">
        <f t="shared" si="2"/>
        <v>荏原環境プラント(株)</v>
      </c>
      <c r="G82" t="str">
        <f t="shared" si="3"/>
        <v>荏原環境プラント(株)_メニューF</v>
      </c>
      <c r="H82">
        <v>1.8699999999999999E-4</v>
      </c>
      <c r="I82" s="260" t="s">
        <v>184</v>
      </c>
      <c r="J82" t="s">
        <v>2418</v>
      </c>
      <c r="K82" t="s">
        <v>2953</v>
      </c>
      <c r="L82" s="260" t="s">
        <v>477</v>
      </c>
      <c r="M82" s="260" t="s">
        <v>3247</v>
      </c>
      <c r="N82" s="260" t="s">
        <v>1626</v>
      </c>
    </row>
    <row r="83" spans="1:14">
      <c r="A83" s="260"/>
      <c r="B83" s="260"/>
      <c r="C83" s="260"/>
      <c r="D83" s="260" t="s">
        <v>2047</v>
      </c>
      <c r="E83" s="260">
        <v>1.83E-4</v>
      </c>
      <c r="F83" t="str">
        <f t="shared" si="2"/>
        <v>荏原環境プラント(株)</v>
      </c>
      <c r="G83" t="str">
        <f t="shared" si="3"/>
        <v>荏原環境プラント(株)_メニューG</v>
      </c>
      <c r="H83">
        <v>1.83E-4</v>
      </c>
      <c r="I83" s="260" t="s">
        <v>184</v>
      </c>
      <c r="J83" t="s">
        <v>2419</v>
      </c>
      <c r="K83" t="s">
        <v>2954</v>
      </c>
      <c r="L83" s="260" t="s">
        <v>2231</v>
      </c>
      <c r="M83" s="260" t="s">
        <v>3356</v>
      </c>
      <c r="N83" s="260" t="s">
        <v>1865</v>
      </c>
    </row>
    <row r="84" spans="1:14">
      <c r="A84" s="260"/>
      <c r="B84" s="260"/>
      <c r="C84" s="260"/>
      <c r="D84" s="260" t="s">
        <v>2052</v>
      </c>
      <c r="E84" s="260">
        <v>3.77E-4</v>
      </c>
      <c r="F84" t="str">
        <f t="shared" si="2"/>
        <v>荏原環境プラント(株)</v>
      </c>
      <c r="G84" t="str">
        <f t="shared" si="3"/>
        <v>荏原環境プラント(株)_メニューH</v>
      </c>
      <c r="H84">
        <v>3.77E-4</v>
      </c>
      <c r="I84" s="260" t="s">
        <v>184</v>
      </c>
      <c r="J84" t="s">
        <v>2420</v>
      </c>
      <c r="K84" t="s">
        <v>2955</v>
      </c>
      <c r="L84" s="260" t="s">
        <v>2236</v>
      </c>
      <c r="M84" s="260" t="s">
        <v>3361</v>
      </c>
      <c r="N84" s="260" t="s">
        <v>1875</v>
      </c>
    </row>
    <row r="85" spans="1:14">
      <c r="A85" s="260"/>
      <c r="B85" s="260"/>
      <c r="C85" s="260"/>
      <c r="D85" s="260" t="s">
        <v>2053</v>
      </c>
      <c r="E85" s="260">
        <v>2.5000000000000001E-4</v>
      </c>
      <c r="F85" t="str">
        <f t="shared" si="2"/>
        <v>荏原環境プラント(株)</v>
      </c>
      <c r="G85" t="str">
        <f t="shared" si="3"/>
        <v>荏原環境プラント(株)_メニューI</v>
      </c>
      <c r="H85">
        <v>2.5000000000000001E-4</v>
      </c>
      <c r="I85" s="260" t="s">
        <v>184</v>
      </c>
      <c r="J85" t="s">
        <v>2421</v>
      </c>
      <c r="K85" t="s">
        <v>2956</v>
      </c>
      <c r="L85" s="260" t="s">
        <v>342</v>
      </c>
      <c r="M85" s="260" t="s">
        <v>3084</v>
      </c>
      <c r="N85" s="260" t="s">
        <v>1257</v>
      </c>
    </row>
    <row r="86" spans="1:14">
      <c r="A86" s="260"/>
      <c r="B86" s="260"/>
      <c r="C86" s="260"/>
      <c r="D86" s="260" t="s">
        <v>2057</v>
      </c>
      <c r="E86" s="260">
        <v>3.5E-4</v>
      </c>
      <c r="F86" t="str">
        <f t="shared" si="2"/>
        <v>荏原環境プラント(株)</v>
      </c>
      <c r="G86" t="str">
        <f t="shared" si="3"/>
        <v>荏原環境プラント(株)_メニューJ</v>
      </c>
      <c r="H86">
        <v>3.5E-4</v>
      </c>
      <c r="I86" s="260" t="s">
        <v>184</v>
      </c>
      <c r="J86" t="s">
        <v>2422</v>
      </c>
      <c r="K86" t="s">
        <v>2957</v>
      </c>
      <c r="L86" s="260" t="s">
        <v>188</v>
      </c>
      <c r="M86" s="260" t="s">
        <v>3009</v>
      </c>
      <c r="N86" s="260" t="s">
        <v>1066</v>
      </c>
    </row>
    <row r="87" spans="1:14">
      <c r="A87" s="260"/>
      <c r="B87" s="260"/>
      <c r="C87" s="260"/>
      <c r="D87" s="260" t="s">
        <v>2058</v>
      </c>
      <c r="E87" s="260">
        <v>1.84E-4</v>
      </c>
      <c r="F87" t="str">
        <f t="shared" si="2"/>
        <v>荏原環境プラント(株)</v>
      </c>
      <c r="G87" t="str">
        <f t="shared" si="3"/>
        <v>荏原環境プラント(株)_メニューK</v>
      </c>
      <c r="H87">
        <v>1.84E-4</v>
      </c>
      <c r="I87" s="260" t="s">
        <v>184</v>
      </c>
      <c r="J87" t="s">
        <v>2423</v>
      </c>
      <c r="K87" t="s">
        <v>2958</v>
      </c>
      <c r="L87" s="260" t="s">
        <v>2221</v>
      </c>
      <c r="M87" s="260" t="s">
        <v>3346</v>
      </c>
      <c r="N87" s="260" t="s">
        <v>1845</v>
      </c>
    </row>
    <row r="88" spans="1:14">
      <c r="A88" s="260"/>
      <c r="B88" s="260"/>
      <c r="C88" s="260"/>
      <c r="D88" s="260" t="s">
        <v>2059</v>
      </c>
      <c r="E88" s="260">
        <v>1.85E-4</v>
      </c>
      <c r="F88" t="str">
        <f t="shared" si="2"/>
        <v>荏原環境プラント(株)</v>
      </c>
      <c r="G88" t="str">
        <f t="shared" si="3"/>
        <v>荏原環境プラント(株)_メニューL</v>
      </c>
      <c r="H88">
        <v>1.85E-4</v>
      </c>
      <c r="I88" s="260" t="s">
        <v>184</v>
      </c>
      <c r="J88" t="s">
        <v>2424</v>
      </c>
      <c r="K88" t="s">
        <v>2959</v>
      </c>
      <c r="L88" s="260" t="s">
        <v>2094</v>
      </c>
      <c r="M88" s="260" t="s">
        <v>3053</v>
      </c>
      <c r="N88" s="260" t="s">
        <v>1163</v>
      </c>
    </row>
    <row r="89" spans="1:14">
      <c r="A89" s="260"/>
      <c r="B89" s="260"/>
      <c r="C89" s="260"/>
      <c r="D89" s="260" t="s">
        <v>2060</v>
      </c>
      <c r="E89" s="260">
        <v>3.5299999999999996E-4</v>
      </c>
      <c r="F89" t="str">
        <f t="shared" si="2"/>
        <v>荏原環境プラント(株)</v>
      </c>
      <c r="G89" t="str">
        <f t="shared" si="3"/>
        <v>荏原環境プラント(株)_メニューM</v>
      </c>
      <c r="H89">
        <v>3.5299999999999996E-4</v>
      </c>
      <c r="I89" s="260" t="s">
        <v>184</v>
      </c>
      <c r="J89" t="s">
        <v>2425</v>
      </c>
      <c r="K89" t="s">
        <v>2960</v>
      </c>
      <c r="L89" s="260" t="s">
        <v>2115</v>
      </c>
      <c r="M89" s="260" t="s">
        <v>3164</v>
      </c>
      <c r="N89" s="260" t="s">
        <v>1441</v>
      </c>
    </row>
    <row r="90" spans="1:14">
      <c r="A90" s="260"/>
      <c r="B90" s="260"/>
      <c r="C90" s="260"/>
      <c r="D90" s="260" t="s">
        <v>783</v>
      </c>
      <c r="E90" s="260">
        <v>2.31E-4</v>
      </c>
      <c r="F90" t="str">
        <f t="shared" si="2"/>
        <v>荏原環境プラント(株)</v>
      </c>
      <c r="G90" t="str">
        <f t="shared" si="3"/>
        <v>荏原環境プラント(株)_メニューN(残差)</v>
      </c>
      <c r="H90">
        <v>2.31E-4</v>
      </c>
      <c r="I90" s="260" t="s">
        <v>184</v>
      </c>
      <c r="J90" t="s">
        <v>2426</v>
      </c>
      <c r="K90" t="s">
        <v>2961</v>
      </c>
      <c r="L90" s="260" t="s">
        <v>174</v>
      </c>
      <c r="M90" s="260" t="s">
        <v>2977</v>
      </c>
      <c r="N90" s="260" t="s">
        <v>991</v>
      </c>
    </row>
    <row r="91" spans="1:14">
      <c r="A91" s="260"/>
      <c r="B91" s="260"/>
      <c r="C91" s="260"/>
      <c r="D91" s="260" t="s">
        <v>2040</v>
      </c>
      <c r="E91" s="260">
        <v>2.3599999999999999E-4</v>
      </c>
      <c r="F91" t="str">
        <f t="shared" si="2"/>
        <v>荏原環境プラント(株)</v>
      </c>
      <c r="G91" t="str">
        <f t="shared" si="3"/>
        <v>荏原環境プラント(株)_(参考値)事業者全体</v>
      </c>
      <c r="H91">
        <v>2.3599999999999999E-4</v>
      </c>
      <c r="I91" s="260" t="s">
        <v>184</v>
      </c>
      <c r="J91" t="s">
        <v>2427</v>
      </c>
      <c r="K91" t="s">
        <v>2962</v>
      </c>
      <c r="L91" s="260" t="s">
        <v>460</v>
      </c>
      <c r="M91" s="260" t="s">
        <v>3228</v>
      </c>
      <c r="N91" s="260" t="s">
        <v>1586</v>
      </c>
    </row>
    <row r="92" spans="1:14">
      <c r="A92" s="260" t="s">
        <v>784</v>
      </c>
      <c r="B92" s="260" t="s">
        <v>235</v>
      </c>
      <c r="C92" s="260">
        <v>8.7999999999999998E-5</v>
      </c>
      <c r="D92" s="260" t="s">
        <v>2023</v>
      </c>
      <c r="E92" s="260">
        <v>0</v>
      </c>
      <c r="F92" t="str">
        <f t="shared" si="2"/>
        <v>東京エコサービス(株)</v>
      </c>
      <c r="G92" t="str">
        <f t="shared" si="3"/>
        <v>東京エコサービス(株)_メニューA</v>
      </c>
      <c r="H92">
        <v>0</v>
      </c>
      <c r="I92" s="260" t="s">
        <v>235</v>
      </c>
      <c r="J92" t="s">
        <v>2428</v>
      </c>
      <c r="K92" t="s">
        <v>2963</v>
      </c>
      <c r="L92" s="260" t="s">
        <v>189</v>
      </c>
      <c r="M92" s="260" t="s">
        <v>3029</v>
      </c>
      <c r="N92" s="260" t="s">
        <v>1110</v>
      </c>
    </row>
    <row r="93" spans="1:14">
      <c r="A93" s="260"/>
      <c r="B93" s="260"/>
      <c r="C93" s="260"/>
      <c r="D93" s="260" t="s">
        <v>2039</v>
      </c>
      <c r="E93" s="260">
        <v>0</v>
      </c>
      <c r="F93" t="str">
        <f t="shared" si="2"/>
        <v>東京エコサービス(株)</v>
      </c>
      <c r="G93" t="str">
        <f t="shared" si="3"/>
        <v>東京エコサービス(株)_メニューB(残差)</v>
      </c>
      <c r="H93">
        <v>0</v>
      </c>
      <c r="I93" s="260" t="s">
        <v>235</v>
      </c>
      <c r="J93" t="s">
        <v>2429</v>
      </c>
      <c r="K93" t="s">
        <v>2964</v>
      </c>
      <c r="L93" s="260" t="s">
        <v>347</v>
      </c>
      <c r="M93" s="260" t="s">
        <v>3088</v>
      </c>
      <c r="N93" s="260" t="s">
        <v>1268</v>
      </c>
    </row>
    <row r="94" spans="1:14">
      <c r="A94" s="260"/>
      <c r="B94" s="260"/>
      <c r="C94" s="260"/>
      <c r="D94" s="260" t="s">
        <v>2040</v>
      </c>
      <c r="E94" s="260">
        <v>4.6999999999999997E-5</v>
      </c>
      <c r="F94" t="str">
        <f t="shared" si="2"/>
        <v>東京エコサービス(株)</v>
      </c>
      <c r="G94" t="str">
        <f t="shared" si="3"/>
        <v>東京エコサービス(株)_(参考値)事業者全体</v>
      </c>
      <c r="H94">
        <v>4.6999999999999997E-5</v>
      </c>
      <c r="I94" s="260" t="s">
        <v>235</v>
      </c>
      <c r="J94" t="s">
        <v>2430</v>
      </c>
      <c r="K94" t="s">
        <v>2965</v>
      </c>
      <c r="L94" s="260" t="s">
        <v>459</v>
      </c>
      <c r="M94" s="260" t="s">
        <v>3227</v>
      </c>
      <c r="N94" s="260" t="s">
        <v>1584</v>
      </c>
    </row>
    <row r="95" spans="1:14">
      <c r="A95" s="260" t="s">
        <v>786</v>
      </c>
      <c r="B95" s="260" t="s">
        <v>229</v>
      </c>
      <c r="C95" s="260">
        <v>9.990000000000001E-4</v>
      </c>
      <c r="D95" s="260" t="s">
        <v>2023</v>
      </c>
      <c r="E95" s="260">
        <v>0</v>
      </c>
      <c r="F95" t="str">
        <f t="shared" si="2"/>
        <v>ダイヤモンドパワー(株)</v>
      </c>
      <c r="G95" t="str">
        <f t="shared" si="3"/>
        <v>ダイヤモンドパワー(株)_メニューA</v>
      </c>
      <c r="H95">
        <v>0</v>
      </c>
      <c r="I95" s="260" t="s">
        <v>229</v>
      </c>
      <c r="J95" t="s">
        <v>2431</v>
      </c>
      <c r="K95" t="s">
        <v>2966</v>
      </c>
      <c r="L95" s="260" t="s">
        <v>443</v>
      </c>
      <c r="M95" s="260" t="s">
        <v>3207</v>
      </c>
      <c r="N95" s="260" t="s">
        <v>1537</v>
      </c>
    </row>
    <row r="96" spans="1:14">
      <c r="A96" s="260"/>
      <c r="B96" s="260"/>
      <c r="C96" s="260"/>
      <c r="D96" s="260" t="s">
        <v>2025</v>
      </c>
      <c r="E96" s="260">
        <v>2.2700000000000002E-4</v>
      </c>
      <c r="F96" t="str">
        <f t="shared" si="2"/>
        <v>ダイヤモンドパワー(株)</v>
      </c>
      <c r="G96" t="str">
        <f t="shared" si="3"/>
        <v>ダイヤモンドパワー(株)_メニューB</v>
      </c>
      <c r="H96">
        <v>2.2700000000000002E-4</v>
      </c>
      <c r="I96" s="260" t="s">
        <v>229</v>
      </c>
      <c r="J96" t="s">
        <v>217</v>
      </c>
      <c r="K96" t="s">
        <v>2967</v>
      </c>
      <c r="L96" s="260" t="s">
        <v>2146</v>
      </c>
      <c r="M96" s="260" t="s">
        <v>3274</v>
      </c>
      <c r="N96" s="260" t="s">
        <v>1686</v>
      </c>
    </row>
    <row r="97" spans="1:14">
      <c r="A97" s="260"/>
      <c r="B97" s="260"/>
      <c r="C97" s="260"/>
      <c r="D97" s="260" t="s">
        <v>2028</v>
      </c>
      <c r="E97" s="260">
        <v>1.2689999999999999E-3</v>
      </c>
      <c r="F97" t="str">
        <f t="shared" si="2"/>
        <v>ダイヤモンドパワー(株)</v>
      </c>
      <c r="G97" t="str">
        <f t="shared" si="3"/>
        <v>ダイヤモンドパワー(株)_メニューC(残差)</v>
      </c>
      <c r="H97">
        <v>1.2689999999999999E-3</v>
      </c>
      <c r="I97" s="260" t="s">
        <v>229</v>
      </c>
      <c r="J97" t="s">
        <v>2432</v>
      </c>
      <c r="K97" t="s">
        <v>2968</v>
      </c>
      <c r="L97" s="260" t="s">
        <v>405</v>
      </c>
      <c r="M97" s="260" t="s">
        <v>3161</v>
      </c>
      <c r="N97" s="260" t="s">
        <v>1434</v>
      </c>
    </row>
    <row r="98" spans="1:14">
      <c r="A98" s="260"/>
      <c r="B98" s="260"/>
      <c r="C98" s="260"/>
      <c r="D98" s="260" t="s">
        <v>2040</v>
      </c>
      <c r="E98" s="260">
        <v>6.0899999999999995E-4</v>
      </c>
      <c r="F98" t="str">
        <f t="shared" si="2"/>
        <v>ダイヤモンドパワー(株)</v>
      </c>
      <c r="G98" t="str">
        <f t="shared" si="3"/>
        <v>ダイヤモンドパワー(株)_(参考値)事業者全体</v>
      </c>
      <c r="H98">
        <v>6.0899999999999995E-4</v>
      </c>
      <c r="I98" s="260" t="s">
        <v>229</v>
      </c>
      <c r="J98" t="s">
        <v>2433</v>
      </c>
      <c r="K98" t="s">
        <v>2969</v>
      </c>
      <c r="L98" s="260" t="s">
        <v>190</v>
      </c>
      <c r="M98" s="260" t="s">
        <v>3003</v>
      </c>
      <c r="N98" s="260" t="s">
        <v>1051</v>
      </c>
    </row>
    <row r="99" spans="1:14">
      <c r="A99" s="260" t="s">
        <v>789</v>
      </c>
      <c r="B99" s="260" t="s">
        <v>176</v>
      </c>
      <c r="C99" s="260">
        <v>2.9999999999999997E-4</v>
      </c>
      <c r="D99" s="260" t="s">
        <v>2023</v>
      </c>
      <c r="E99" s="260">
        <v>0</v>
      </c>
      <c r="F99" t="str">
        <f t="shared" si="2"/>
        <v>出光グリーンパワー(株)</v>
      </c>
      <c r="G99" t="str">
        <f t="shared" si="3"/>
        <v>出光グリーンパワー(株)_メニューA</v>
      </c>
      <c r="H99">
        <v>0</v>
      </c>
      <c r="I99" s="260" t="s">
        <v>176</v>
      </c>
      <c r="J99" t="s">
        <v>2434</v>
      </c>
      <c r="K99" t="s">
        <v>2970</v>
      </c>
      <c r="L99" s="260" t="s">
        <v>191</v>
      </c>
      <c r="M99" s="260" t="s">
        <v>2884</v>
      </c>
      <c r="N99" s="260" t="s">
        <v>721</v>
      </c>
    </row>
    <row r="100" spans="1:14">
      <c r="A100" s="260"/>
      <c r="B100" s="260"/>
      <c r="C100" s="260"/>
      <c r="D100" s="260" t="s">
        <v>2025</v>
      </c>
      <c r="E100" s="260">
        <v>0</v>
      </c>
      <c r="F100" t="str">
        <f t="shared" si="2"/>
        <v>出光グリーンパワー(株)</v>
      </c>
      <c r="G100" t="str">
        <f t="shared" si="3"/>
        <v>出光グリーンパワー(株)_メニューB</v>
      </c>
      <c r="H100">
        <v>0</v>
      </c>
      <c r="I100" s="260" t="s">
        <v>176</v>
      </c>
      <c r="J100" t="s">
        <v>2435</v>
      </c>
      <c r="K100" t="s">
        <v>2971</v>
      </c>
      <c r="L100" s="260" t="s">
        <v>2136</v>
      </c>
      <c r="M100" s="260" t="s">
        <v>3262</v>
      </c>
      <c r="N100" s="260" t="s">
        <v>1661</v>
      </c>
    </row>
    <row r="101" spans="1:14">
      <c r="A101" s="260"/>
      <c r="B101" s="260"/>
      <c r="C101" s="260"/>
      <c r="D101" s="260" t="s">
        <v>2043</v>
      </c>
      <c r="E101" s="260">
        <v>2.0000000000000001E-4</v>
      </c>
      <c r="F101" t="str">
        <f t="shared" si="2"/>
        <v>出光グリーンパワー(株)</v>
      </c>
      <c r="G101" t="str">
        <f t="shared" si="3"/>
        <v>出光グリーンパワー(株)_メニューC</v>
      </c>
      <c r="H101">
        <v>2.0000000000000001E-4</v>
      </c>
      <c r="I101" s="260" t="s">
        <v>176</v>
      </c>
      <c r="J101" t="s">
        <v>2436</v>
      </c>
      <c r="K101" t="s">
        <v>2972</v>
      </c>
      <c r="L101" s="260" t="s">
        <v>2179</v>
      </c>
      <c r="M101" s="260" t="s">
        <v>3308</v>
      </c>
      <c r="N101" s="260" t="s">
        <v>1757</v>
      </c>
    </row>
    <row r="102" spans="1:14">
      <c r="A102" s="260"/>
      <c r="B102" s="260"/>
      <c r="C102" s="260"/>
      <c r="D102" s="260" t="s">
        <v>2061</v>
      </c>
      <c r="E102" s="260">
        <v>4.5100000000000001E-4</v>
      </c>
      <c r="F102" t="str">
        <f t="shared" si="2"/>
        <v>出光グリーンパワー(株)</v>
      </c>
      <c r="G102" t="str">
        <f t="shared" si="3"/>
        <v>出光グリーンパワー(株)_メニューD(残差)</v>
      </c>
      <c r="H102">
        <v>4.5100000000000001E-4</v>
      </c>
      <c r="I102" s="260" t="s">
        <v>176</v>
      </c>
      <c r="J102" t="s">
        <v>2437</v>
      </c>
      <c r="K102" t="s">
        <v>2973</v>
      </c>
      <c r="L102" s="260" t="s">
        <v>263</v>
      </c>
      <c r="M102" s="260" t="s">
        <v>2929</v>
      </c>
      <c r="N102" s="260" t="s">
        <v>874</v>
      </c>
    </row>
    <row r="103" spans="1:14">
      <c r="A103" s="260"/>
      <c r="B103" s="260"/>
      <c r="C103" s="260"/>
      <c r="D103" s="260" t="s">
        <v>2040</v>
      </c>
      <c r="E103" s="260">
        <v>3.9400000000000004E-4</v>
      </c>
      <c r="F103" t="str">
        <f t="shared" si="2"/>
        <v>出光グリーンパワー(株)</v>
      </c>
      <c r="G103" t="str">
        <f t="shared" si="3"/>
        <v>出光グリーンパワー(株)_(参考値)事業者全体</v>
      </c>
      <c r="H103">
        <v>3.9400000000000004E-4</v>
      </c>
      <c r="I103" s="260" t="s">
        <v>176</v>
      </c>
      <c r="J103" t="s">
        <v>2438</v>
      </c>
      <c r="K103" t="s">
        <v>2974</v>
      </c>
      <c r="L103" s="260" t="s">
        <v>175</v>
      </c>
      <c r="M103" s="260" t="s">
        <v>2879</v>
      </c>
      <c r="N103" s="260" t="s">
        <v>706</v>
      </c>
    </row>
    <row r="104" spans="1:14">
      <c r="A104" s="260" t="s">
        <v>792</v>
      </c>
      <c r="B104" s="260" t="s">
        <v>202</v>
      </c>
      <c r="C104" s="260">
        <v>4.7399999999999997E-4</v>
      </c>
      <c r="D104" s="260" t="s">
        <v>2023</v>
      </c>
      <c r="E104" s="260">
        <v>0</v>
      </c>
      <c r="F104" t="str">
        <f t="shared" si="2"/>
        <v>(株)新出光</v>
      </c>
      <c r="G104" t="str">
        <f t="shared" si="3"/>
        <v>(株)新出光_メニューA</v>
      </c>
      <c r="H104">
        <v>0</v>
      </c>
      <c r="I104" s="260" t="s">
        <v>202</v>
      </c>
      <c r="J104" t="s">
        <v>2439</v>
      </c>
      <c r="K104" t="s">
        <v>2975</v>
      </c>
      <c r="L104" s="260" t="s">
        <v>2102</v>
      </c>
      <c r="M104" s="260" t="s">
        <v>3095</v>
      </c>
      <c r="N104" s="260" t="s">
        <v>1284</v>
      </c>
    </row>
    <row r="105" spans="1:14">
      <c r="A105" s="260"/>
      <c r="B105" s="260"/>
      <c r="C105" s="260"/>
      <c r="D105" s="260" t="s">
        <v>2025</v>
      </c>
      <c r="E105" s="260">
        <v>0</v>
      </c>
      <c r="F105" t="str">
        <f t="shared" si="2"/>
        <v>(株)新出光</v>
      </c>
      <c r="G105" t="str">
        <f t="shared" si="3"/>
        <v>(株)新出光_メニューB</v>
      </c>
      <c r="H105">
        <v>0</v>
      </c>
      <c r="I105" s="260" t="s">
        <v>202</v>
      </c>
      <c r="J105" t="s">
        <v>2440</v>
      </c>
      <c r="K105" t="s">
        <v>2976</v>
      </c>
      <c r="L105" s="260" t="s">
        <v>327</v>
      </c>
      <c r="M105" s="260" t="s">
        <v>3067</v>
      </c>
      <c r="N105" s="260" t="s">
        <v>1196</v>
      </c>
    </row>
    <row r="106" spans="1:14">
      <c r="A106" s="260"/>
      <c r="B106" s="260"/>
      <c r="C106" s="260"/>
      <c r="D106" s="260" t="s">
        <v>2043</v>
      </c>
      <c r="E106" s="260">
        <v>0</v>
      </c>
      <c r="F106" t="str">
        <f t="shared" si="2"/>
        <v>(株)新出光</v>
      </c>
      <c r="G106" t="str">
        <f t="shared" si="3"/>
        <v>(株)新出光_メニューC</v>
      </c>
      <c r="H106">
        <v>0</v>
      </c>
      <c r="I106" s="260" t="s">
        <v>202</v>
      </c>
      <c r="J106" t="s">
        <v>2441</v>
      </c>
      <c r="K106" t="s">
        <v>2977</v>
      </c>
      <c r="L106" s="260" t="s">
        <v>421</v>
      </c>
      <c r="M106" s="260" t="s">
        <v>3182</v>
      </c>
      <c r="N106" s="260" t="s">
        <v>1480</v>
      </c>
    </row>
    <row r="107" spans="1:14">
      <c r="A107" s="260"/>
      <c r="B107" s="260"/>
      <c r="C107" s="260"/>
      <c r="D107" s="260" t="s">
        <v>2044</v>
      </c>
      <c r="E107" s="260">
        <v>1.11E-4</v>
      </c>
      <c r="F107" t="str">
        <f t="shared" si="2"/>
        <v>(株)新出光</v>
      </c>
      <c r="G107" t="str">
        <f t="shared" si="3"/>
        <v>(株)新出光_メニューD</v>
      </c>
      <c r="H107">
        <v>1.11E-4</v>
      </c>
      <c r="I107" s="260" t="s">
        <v>202</v>
      </c>
      <c r="J107" t="s">
        <v>2442</v>
      </c>
      <c r="K107" t="s">
        <v>2978</v>
      </c>
      <c r="L107" s="260" t="s">
        <v>2152</v>
      </c>
      <c r="M107" s="260" t="s">
        <v>3279</v>
      </c>
      <c r="N107" s="260" t="s">
        <v>1696</v>
      </c>
    </row>
    <row r="108" spans="1:14">
      <c r="A108" s="260"/>
      <c r="B108" s="260"/>
      <c r="C108" s="260"/>
      <c r="D108" s="260" t="s">
        <v>2045</v>
      </c>
      <c r="E108" s="260">
        <v>0</v>
      </c>
      <c r="F108" t="str">
        <f t="shared" si="2"/>
        <v>(株)新出光</v>
      </c>
      <c r="G108" t="str">
        <f t="shared" si="3"/>
        <v>(株)新出光_メニューE</v>
      </c>
      <c r="H108">
        <v>0</v>
      </c>
      <c r="I108" s="260" t="s">
        <v>202</v>
      </c>
      <c r="J108" t="s">
        <v>2443</v>
      </c>
      <c r="K108" t="s">
        <v>2979</v>
      </c>
      <c r="L108" s="260" t="s">
        <v>410</v>
      </c>
      <c r="M108" s="260" t="s">
        <v>3167</v>
      </c>
      <c r="N108" s="260" t="s">
        <v>1448</v>
      </c>
    </row>
    <row r="109" spans="1:14">
      <c r="A109" s="260"/>
      <c r="B109" s="260"/>
      <c r="C109" s="260"/>
      <c r="D109" s="260" t="s">
        <v>2046</v>
      </c>
      <c r="E109" s="260">
        <v>0</v>
      </c>
      <c r="F109" t="str">
        <f t="shared" si="2"/>
        <v>(株)新出光</v>
      </c>
      <c r="G109" t="str">
        <f t="shared" si="3"/>
        <v>(株)新出光_メニューF</v>
      </c>
      <c r="H109">
        <v>0</v>
      </c>
      <c r="I109" s="260" t="s">
        <v>202</v>
      </c>
      <c r="J109" t="s">
        <v>2444</v>
      </c>
      <c r="K109" t="s">
        <v>2980</v>
      </c>
      <c r="L109" s="260" t="s">
        <v>2064</v>
      </c>
      <c r="M109" s="260" t="s">
        <v>2904</v>
      </c>
      <c r="N109" s="260" t="s">
        <v>803</v>
      </c>
    </row>
    <row r="110" spans="1:14">
      <c r="A110" s="260"/>
      <c r="B110" s="260"/>
      <c r="C110" s="260"/>
      <c r="D110" s="260" t="s">
        <v>2047</v>
      </c>
      <c r="E110" s="260">
        <v>0</v>
      </c>
      <c r="F110" t="str">
        <f t="shared" si="2"/>
        <v>(株)新出光</v>
      </c>
      <c r="G110" t="str">
        <f t="shared" si="3"/>
        <v>(株)新出光_メニューG</v>
      </c>
      <c r="H110">
        <v>0</v>
      </c>
      <c r="I110" s="260" t="s">
        <v>202</v>
      </c>
      <c r="J110" t="s">
        <v>2445</v>
      </c>
      <c r="K110" t="s">
        <v>2981</v>
      </c>
      <c r="L110" s="260" t="s">
        <v>2293</v>
      </c>
      <c r="M110" s="260" t="s">
        <v>3414</v>
      </c>
      <c r="N110" s="260" t="s">
        <v>1993</v>
      </c>
    </row>
    <row r="111" spans="1:14">
      <c r="A111" s="260"/>
      <c r="B111" s="260"/>
      <c r="C111" s="260"/>
      <c r="D111" s="260" t="s">
        <v>2052</v>
      </c>
      <c r="E111" s="260">
        <v>0</v>
      </c>
      <c r="F111" t="str">
        <f t="shared" si="2"/>
        <v>(株)新出光</v>
      </c>
      <c r="G111" t="str">
        <f t="shared" si="3"/>
        <v>(株)新出光_メニューH</v>
      </c>
      <c r="H111">
        <v>0</v>
      </c>
      <c r="I111" s="260" t="s">
        <v>202</v>
      </c>
      <c r="J111" t="s">
        <v>2446</v>
      </c>
      <c r="K111" t="s">
        <v>2982</v>
      </c>
      <c r="L111" s="260" t="s">
        <v>350</v>
      </c>
      <c r="M111" s="260" t="s">
        <v>3091</v>
      </c>
      <c r="N111" s="260" t="s">
        <v>1275</v>
      </c>
    </row>
    <row r="112" spans="1:14">
      <c r="A112" s="260"/>
      <c r="B112" s="260"/>
      <c r="C112" s="260"/>
      <c r="D112" s="260" t="s">
        <v>2062</v>
      </c>
      <c r="E112" s="260">
        <v>4.9700000000000005E-4</v>
      </c>
      <c r="F112" t="str">
        <f t="shared" si="2"/>
        <v>(株)新出光</v>
      </c>
      <c r="G112" t="str">
        <f t="shared" si="3"/>
        <v>(株)新出光_メニューI(残差)</v>
      </c>
      <c r="H112">
        <v>4.9700000000000005E-4</v>
      </c>
      <c r="I112" s="260" t="s">
        <v>202</v>
      </c>
      <c r="J112" t="s">
        <v>2447</v>
      </c>
      <c r="K112" t="s">
        <v>2983</v>
      </c>
      <c r="L112" s="260" t="s">
        <v>2292</v>
      </c>
      <c r="M112" s="260" t="s">
        <v>3413</v>
      </c>
      <c r="N112" s="260" t="s">
        <v>1991</v>
      </c>
    </row>
    <row r="113" spans="1:14">
      <c r="A113" s="260"/>
      <c r="B113" s="260"/>
      <c r="C113" s="260"/>
      <c r="D113" s="260" t="s">
        <v>2040</v>
      </c>
      <c r="E113" s="260">
        <v>4.5800000000000002E-4</v>
      </c>
      <c r="F113" t="str">
        <f t="shared" si="2"/>
        <v>(株)新出光</v>
      </c>
      <c r="G113" t="str">
        <f t="shared" si="3"/>
        <v>(株)新出光_(参考値)事業者全体</v>
      </c>
      <c r="H113">
        <v>4.5800000000000002E-4</v>
      </c>
      <c r="I113" s="260" t="s">
        <v>202</v>
      </c>
      <c r="J113" t="s">
        <v>2448</v>
      </c>
      <c r="K113" t="s">
        <v>2984</v>
      </c>
      <c r="L113" s="260" t="s">
        <v>299</v>
      </c>
      <c r="M113" s="260" t="s">
        <v>3000</v>
      </c>
      <c r="N113" s="260" t="s">
        <v>1044</v>
      </c>
    </row>
    <row r="114" spans="1:14">
      <c r="A114" s="260" t="s">
        <v>801</v>
      </c>
      <c r="B114" s="260" t="s">
        <v>2063</v>
      </c>
      <c r="C114" s="260">
        <v>4.9399999999999997E-4</v>
      </c>
      <c r="D114" s="260"/>
      <c r="E114" s="260">
        <v>4.3800000000000002E-4</v>
      </c>
      <c r="F114" t="str">
        <f t="shared" si="2"/>
        <v>セントラル石油瓦斯(株)</v>
      </c>
      <c r="G114" t="str">
        <f t="shared" si="3"/>
        <v>セントラル石油瓦斯(株)_</v>
      </c>
      <c r="H114">
        <v>4.3800000000000002E-4</v>
      </c>
      <c r="I114" s="260" t="s">
        <v>2063</v>
      </c>
      <c r="J114" t="s">
        <v>2449</v>
      </c>
      <c r="K114" t="s">
        <v>2985</v>
      </c>
      <c r="L114" s="260" t="s">
        <v>455</v>
      </c>
      <c r="M114" s="260" t="s">
        <v>3222</v>
      </c>
      <c r="N114" s="260" t="s">
        <v>1571</v>
      </c>
    </row>
    <row r="115" spans="1:14">
      <c r="A115" s="260" t="s">
        <v>803</v>
      </c>
      <c r="B115" s="260" t="s">
        <v>2064</v>
      </c>
      <c r="C115" s="260">
        <v>3.68E-4</v>
      </c>
      <c r="D115" s="260"/>
      <c r="E115" s="260">
        <v>4.37E-4</v>
      </c>
      <c r="F115" t="str">
        <f t="shared" si="2"/>
        <v>一般財団法人泉佐野電力　　</v>
      </c>
      <c r="G115" t="str">
        <f t="shared" si="3"/>
        <v>一般財団法人泉佐野電力　　_</v>
      </c>
      <c r="H115">
        <v>4.37E-4</v>
      </c>
      <c r="I115" s="260" t="s">
        <v>2064</v>
      </c>
      <c r="J115" t="s">
        <v>2450</v>
      </c>
      <c r="K115" t="s">
        <v>2986</v>
      </c>
      <c r="L115" s="260" t="s">
        <v>367</v>
      </c>
      <c r="M115" s="260" t="s">
        <v>3116</v>
      </c>
      <c r="N115" s="260" t="s">
        <v>1332</v>
      </c>
    </row>
    <row r="116" spans="1:14">
      <c r="A116" s="260" t="s">
        <v>805</v>
      </c>
      <c r="B116" s="260" t="s">
        <v>2065</v>
      </c>
      <c r="C116" s="260">
        <v>3.0499999999999999E-4</v>
      </c>
      <c r="D116" s="260" t="s">
        <v>2023</v>
      </c>
      <c r="E116" s="260">
        <v>0</v>
      </c>
      <c r="F116" t="str">
        <f t="shared" si="2"/>
        <v>コスモエネルギーソリューションズ(株)</v>
      </c>
      <c r="G116" t="str">
        <f t="shared" si="3"/>
        <v>コスモエネルギーソリューションズ(株)_メニューA</v>
      </c>
      <c r="H116">
        <v>0</v>
      </c>
      <c r="I116" s="260" t="s">
        <v>2065</v>
      </c>
      <c r="J116" t="s">
        <v>2451</v>
      </c>
      <c r="K116" t="s">
        <v>2987</v>
      </c>
      <c r="L116" s="260" t="s">
        <v>192</v>
      </c>
      <c r="M116" s="260" t="s">
        <v>2955</v>
      </c>
      <c r="N116" s="260" t="s">
        <v>941</v>
      </c>
    </row>
    <row r="117" spans="1:14">
      <c r="A117" s="260"/>
      <c r="B117" s="260"/>
      <c r="C117" s="260"/>
      <c r="D117" s="260" t="s">
        <v>2039</v>
      </c>
      <c r="E117" s="260">
        <v>6.8800000000000003E-4</v>
      </c>
      <c r="F117" t="str">
        <f t="shared" si="2"/>
        <v>コスモエネルギーソリューションズ(株)</v>
      </c>
      <c r="G117" t="str">
        <f t="shared" si="3"/>
        <v>コスモエネルギーソリューションズ(株)_メニューB(残差)</v>
      </c>
      <c r="H117">
        <v>6.8800000000000003E-4</v>
      </c>
      <c r="I117" s="260" t="s">
        <v>2065</v>
      </c>
      <c r="J117" t="s">
        <v>2452</v>
      </c>
      <c r="K117" t="s">
        <v>2988</v>
      </c>
      <c r="L117" s="260" t="s">
        <v>176</v>
      </c>
      <c r="M117" s="260" t="s">
        <v>2901</v>
      </c>
      <c r="N117" s="260" t="s">
        <v>789</v>
      </c>
    </row>
    <row r="118" spans="1:14">
      <c r="A118" s="260"/>
      <c r="B118" s="260"/>
      <c r="C118" s="260"/>
      <c r="D118" s="260" t="s">
        <v>2040</v>
      </c>
      <c r="E118" s="260">
        <v>5.04E-4</v>
      </c>
      <c r="F118" t="str">
        <f t="shared" si="2"/>
        <v>コスモエネルギーソリューションズ(株)</v>
      </c>
      <c r="G118" t="str">
        <f t="shared" si="3"/>
        <v>コスモエネルギーソリューションズ(株)_(参考値)事業者全体</v>
      </c>
      <c r="H118">
        <v>5.04E-4</v>
      </c>
      <c r="I118" s="260" t="s">
        <v>2065</v>
      </c>
      <c r="J118" t="s">
        <v>2453</v>
      </c>
      <c r="K118" t="s">
        <v>2989</v>
      </c>
      <c r="L118" s="260" t="s">
        <v>2049</v>
      </c>
      <c r="M118" s="260" t="s">
        <v>2887</v>
      </c>
      <c r="N118" s="260" t="s">
        <v>739</v>
      </c>
    </row>
    <row r="119" spans="1:14">
      <c r="A119" s="260" t="s">
        <v>808</v>
      </c>
      <c r="B119" s="260" t="s">
        <v>255</v>
      </c>
      <c r="C119" s="260">
        <v>3.8000000000000002E-5</v>
      </c>
      <c r="D119" s="260"/>
      <c r="E119" s="260">
        <v>4.4099999999999999E-4</v>
      </c>
      <c r="F119" t="str">
        <f t="shared" si="2"/>
        <v>(株)グリーンサークル</v>
      </c>
      <c r="G119" t="str">
        <f t="shared" si="3"/>
        <v>(株)グリーンサークル_</v>
      </c>
      <c r="H119">
        <v>4.4099999999999999E-4</v>
      </c>
      <c r="I119" s="260" t="s">
        <v>255</v>
      </c>
      <c r="J119" t="s">
        <v>2454</v>
      </c>
      <c r="K119" t="s">
        <v>2990</v>
      </c>
      <c r="L119" s="260" t="s">
        <v>177</v>
      </c>
      <c r="M119" s="260" t="s">
        <v>2910</v>
      </c>
      <c r="N119" s="260" t="s">
        <v>816</v>
      </c>
    </row>
    <row r="120" spans="1:14">
      <c r="A120" s="260" t="s">
        <v>810</v>
      </c>
      <c r="B120" s="260" t="s">
        <v>194</v>
      </c>
      <c r="C120" s="260">
        <v>3.6900000000000002E-4</v>
      </c>
      <c r="D120" s="260" t="s">
        <v>2023</v>
      </c>
      <c r="E120" s="260">
        <v>0</v>
      </c>
      <c r="F120" t="str">
        <f t="shared" si="2"/>
        <v>(株)ウエスト電力</v>
      </c>
      <c r="G120" t="str">
        <f t="shared" si="3"/>
        <v>(株)ウエスト電力_メニューA</v>
      </c>
      <c r="H120">
        <v>0</v>
      </c>
      <c r="I120" s="260" t="s">
        <v>194</v>
      </c>
      <c r="J120" t="s">
        <v>2455</v>
      </c>
      <c r="K120" t="s">
        <v>2991</v>
      </c>
      <c r="L120" s="260" t="s">
        <v>320</v>
      </c>
      <c r="M120" s="260" t="s">
        <v>3048</v>
      </c>
      <c r="N120" s="260" t="s">
        <v>1152</v>
      </c>
    </row>
    <row r="121" spans="1:14">
      <c r="A121" s="260"/>
      <c r="B121" s="260"/>
      <c r="C121" s="260"/>
      <c r="D121" s="260" t="s">
        <v>2039</v>
      </c>
      <c r="E121" s="260">
        <v>3.0800000000000001E-4</v>
      </c>
      <c r="F121" t="str">
        <f t="shared" si="2"/>
        <v>(株)ウエスト電力</v>
      </c>
      <c r="G121" t="str">
        <f t="shared" si="3"/>
        <v>(株)ウエスト電力_メニューB(残差)</v>
      </c>
      <c r="H121">
        <v>3.0800000000000001E-4</v>
      </c>
      <c r="I121" s="260" t="s">
        <v>194</v>
      </c>
      <c r="J121" t="s">
        <v>2456</v>
      </c>
      <c r="K121" t="s">
        <v>2992</v>
      </c>
      <c r="L121" s="260" t="s">
        <v>178</v>
      </c>
      <c r="M121" s="260" t="s">
        <v>2933</v>
      </c>
      <c r="N121" s="260" t="s">
        <v>886</v>
      </c>
    </row>
    <row r="122" spans="1:14">
      <c r="A122" s="260"/>
      <c r="B122" s="260"/>
      <c r="C122" s="260"/>
      <c r="D122" s="260" t="s">
        <v>2040</v>
      </c>
      <c r="E122" s="260">
        <v>3.1799999999999998E-4</v>
      </c>
      <c r="F122" t="str">
        <f t="shared" si="2"/>
        <v>(株)ウエスト電力</v>
      </c>
      <c r="G122" t="str">
        <f t="shared" si="3"/>
        <v>(株)ウエスト電力_(参考値)事業者全体</v>
      </c>
      <c r="H122">
        <v>3.1799999999999998E-4</v>
      </c>
      <c r="I122" s="260" t="s">
        <v>194</v>
      </c>
      <c r="J122" t="s">
        <v>2457</v>
      </c>
      <c r="K122" t="s">
        <v>2993</v>
      </c>
      <c r="L122" s="260" t="s">
        <v>361</v>
      </c>
      <c r="M122" s="260" t="s">
        <v>3107</v>
      </c>
      <c r="N122" s="260" t="s">
        <v>1310</v>
      </c>
    </row>
    <row r="123" spans="1:14">
      <c r="A123" s="260" t="s">
        <v>812</v>
      </c>
      <c r="B123" s="260" t="s">
        <v>242</v>
      </c>
      <c r="C123" s="260">
        <v>4.7899999999999999E-4</v>
      </c>
      <c r="D123" s="260" t="s">
        <v>2023</v>
      </c>
      <c r="E123" s="260">
        <v>0</v>
      </c>
      <c r="F123" t="str">
        <f t="shared" si="2"/>
        <v>北海道瓦斯(株)</v>
      </c>
      <c r="G123" t="str">
        <f t="shared" si="3"/>
        <v>北海道瓦斯(株)_メニューA</v>
      </c>
      <c r="H123">
        <v>0</v>
      </c>
      <c r="I123" s="260" t="s">
        <v>242</v>
      </c>
      <c r="J123" t="s">
        <v>2458</v>
      </c>
      <c r="K123" t="s">
        <v>2994</v>
      </c>
      <c r="L123" s="260" t="s">
        <v>469</v>
      </c>
      <c r="M123" s="260" t="s">
        <v>3237</v>
      </c>
      <c r="N123" s="260" t="s">
        <v>1605</v>
      </c>
    </row>
    <row r="124" spans="1:14">
      <c r="A124" s="260"/>
      <c r="B124" s="260"/>
      <c r="C124" s="260"/>
      <c r="D124" s="260" t="s">
        <v>2039</v>
      </c>
      <c r="E124" s="260">
        <v>4.7899999999999999E-4</v>
      </c>
      <c r="F124" t="str">
        <f t="shared" si="2"/>
        <v>北海道瓦斯(株)</v>
      </c>
      <c r="G124" t="str">
        <f t="shared" si="3"/>
        <v>北海道瓦斯(株)_メニューB(残差)</v>
      </c>
      <c r="H124">
        <v>4.7899999999999999E-4</v>
      </c>
      <c r="I124" s="260" t="s">
        <v>242</v>
      </c>
      <c r="J124" t="s">
        <v>227</v>
      </c>
      <c r="K124" t="s">
        <v>2995</v>
      </c>
      <c r="L124" s="260" t="s">
        <v>266</v>
      </c>
      <c r="M124" s="260" t="s">
        <v>2935</v>
      </c>
      <c r="N124" s="260" t="s">
        <v>891</v>
      </c>
    </row>
    <row r="125" spans="1:14">
      <c r="A125" s="260"/>
      <c r="B125" s="260"/>
      <c r="C125" s="260"/>
      <c r="D125" s="260" t="s">
        <v>2040</v>
      </c>
      <c r="E125" s="260">
        <v>4.6899999999999996E-4</v>
      </c>
      <c r="F125" t="str">
        <f t="shared" si="2"/>
        <v>北海道瓦斯(株)</v>
      </c>
      <c r="G125" t="str">
        <f t="shared" si="3"/>
        <v>北海道瓦斯(株)_(参考値)事業者全体</v>
      </c>
      <c r="H125">
        <v>4.6899999999999996E-4</v>
      </c>
      <c r="I125" s="260" t="s">
        <v>242</v>
      </c>
      <c r="J125" t="s">
        <v>2459</v>
      </c>
      <c r="K125" t="s">
        <v>2996</v>
      </c>
      <c r="L125" s="260" t="s">
        <v>268</v>
      </c>
      <c r="M125" s="260" t="s">
        <v>2940</v>
      </c>
      <c r="N125" s="260" t="s">
        <v>903</v>
      </c>
    </row>
    <row r="126" spans="1:14">
      <c r="A126" s="260" t="s">
        <v>814</v>
      </c>
      <c r="B126" s="260" t="s">
        <v>256</v>
      </c>
      <c r="C126" s="260">
        <v>4.6999999999999999E-4</v>
      </c>
      <c r="D126" s="260"/>
      <c r="E126" s="260">
        <v>4.5399999999999998E-4</v>
      </c>
      <c r="F126" t="str">
        <f t="shared" si="2"/>
        <v>新エネルギー開発(株)</v>
      </c>
      <c r="G126" t="str">
        <f t="shared" si="3"/>
        <v>新エネルギー開発(株)_</v>
      </c>
      <c r="H126">
        <v>4.5399999999999998E-4</v>
      </c>
      <c r="I126" s="260" t="s">
        <v>256</v>
      </c>
      <c r="J126" t="s">
        <v>2460</v>
      </c>
      <c r="K126" t="s">
        <v>2997</v>
      </c>
      <c r="L126" s="260" t="s">
        <v>269</v>
      </c>
      <c r="M126" s="260" t="s">
        <v>2941</v>
      </c>
      <c r="N126" s="260" t="s">
        <v>905</v>
      </c>
    </row>
    <row r="127" spans="1:14">
      <c r="A127" s="260" t="s">
        <v>816</v>
      </c>
      <c r="B127" s="260" t="s">
        <v>177</v>
      </c>
      <c r="C127" s="260" t="s">
        <v>2033</v>
      </c>
      <c r="D127" s="260" t="s">
        <v>2023</v>
      </c>
      <c r="E127" s="260">
        <v>3.97E-4</v>
      </c>
      <c r="F127" t="str">
        <f t="shared" si="2"/>
        <v>伊藤忠エネクス(株)</v>
      </c>
      <c r="G127" t="str">
        <f t="shared" si="3"/>
        <v>伊藤忠エネクス(株)_メニューA</v>
      </c>
      <c r="H127">
        <v>3.97E-4</v>
      </c>
      <c r="I127" s="260" t="s">
        <v>177</v>
      </c>
      <c r="J127" t="s">
        <v>2461</v>
      </c>
      <c r="K127" t="s">
        <v>2998</v>
      </c>
      <c r="L127" s="260" t="s">
        <v>2268</v>
      </c>
      <c r="M127" s="260" t="s">
        <v>3391</v>
      </c>
      <c r="N127" s="260" t="s">
        <v>1943</v>
      </c>
    </row>
    <row r="128" spans="1:14">
      <c r="A128" s="260"/>
      <c r="B128" s="260"/>
      <c r="C128" s="260"/>
      <c r="D128" s="260" t="s">
        <v>2025</v>
      </c>
      <c r="E128" s="260">
        <v>3.5E-4</v>
      </c>
      <c r="F128" t="str">
        <f t="shared" si="2"/>
        <v>伊藤忠エネクス(株)</v>
      </c>
      <c r="G128" t="str">
        <f t="shared" si="3"/>
        <v>伊藤忠エネクス(株)_メニューB</v>
      </c>
      <c r="H128">
        <v>3.5E-4</v>
      </c>
      <c r="I128" s="260" t="s">
        <v>177</v>
      </c>
      <c r="J128" t="s">
        <v>2462</v>
      </c>
      <c r="K128" t="s">
        <v>2999</v>
      </c>
      <c r="L128" s="260" t="s">
        <v>475</v>
      </c>
      <c r="M128" s="260" t="s">
        <v>3244</v>
      </c>
      <c r="N128" s="260" t="s">
        <v>1620</v>
      </c>
    </row>
    <row r="129" spans="1:14">
      <c r="A129" s="260"/>
      <c r="B129" s="260"/>
      <c r="C129" s="260"/>
      <c r="D129" s="260" t="s">
        <v>818</v>
      </c>
      <c r="E129" s="260">
        <v>3.6400000000000001E-4</v>
      </c>
      <c r="F129" t="str">
        <f t="shared" si="2"/>
        <v>伊藤忠エネクス(株)</v>
      </c>
      <c r="G129" t="str">
        <f t="shared" si="3"/>
        <v>伊藤忠エネクス(株)_メニューC(残差)</v>
      </c>
      <c r="H129">
        <v>3.6400000000000001E-4</v>
      </c>
      <c r="I129" s="260" t="s">
        <v>177</v>
      </c>
      <c r="J129" t="s">
        <v>2463</v>
      </c>
      <c r="K129" t="s">
        <v>3000</v>
      </c>
      <c r="L129" s="260" t="s">
        <v>485</v>
      </c>
      <c r="M129" s="260" t="s">
        <v>3263</v>
      </c>
      <c r="N129" s="260" t="s">
        <v>1663</v>
      </c>
    </row>
    <row r="130" spans="1:14">
      <c r="A130" s="260"/>
      <c r="B130" s="260"/>
      <c r="C130" s="260"/>
      <c r="D130" s="260" t="s">
        <v>705</v>
      </c>
      <c r="E130" s="260">
        <v>4.6999999999999999E-4</v>
      </c>
      <c r="F130" t="str">
        <f t="shared" si="2"/>
        <v>伊藤忠エネクス(株)</v>
      </c>
      <c r="G130" t="str">
        <f t="shared" si="3"/>
        <v>伊藤忠エネクス(株)_(参考値)事業者全体</v>
      </c>
      <c r="H130" t="s">
        <v>2066</v>
      </c>
      <c r="I130" s="260" t="s">
        <v>177</v>
      </c>
      <c r="J130" t="s">
        <v>2464</v>
      </c>
      <c r="K130" t="s">
        <v>3001</v>
      </c>
      <c r="L130" s="260" t="s">
        <v>462</v>
      </c>
      <c r="M130" s="260" t="s">
        <v>3230</v>
      </c>
      <c r="N130" s="260" t="s">
        <v>1590</v>
      </c>
    </row>
    <row r="131" spans="1:14">
      <c r="A131" s="260" t="s">
        <v>820</v>
      </c>
      <c r="B131" s="260" t="s">
        <v>210</v>
      </c>
      <c r="C131" s="260">
        <v>3.8000000000000002E-4</v>
      </c>
      <c r="D131" s="260" t="s">
        <v>2023</v>
      </c>
      <c r="E131" s="260">
        <v>2.72E-4</v>
      </c>
      <c r="F131" t="str">
        <f t="shared" si="2"/>
        <v>(株)Ｖ－Ｐｏｗｅｒ</v>
      </c>
      <c r="G131" t="str">
        <f t="shared" si="3"/>
        <v>(株)Ｖ－Ｐｏｗｅｒ_メニューA</v>
      </c>
      <c r="H131">
        <v>2.72E-4</v>
      </c>
      <c r="I131" s="260" t="s">
        <v>210</v>
      </c>
      <c r="J131" t="s">
        <v>2465</v>
      </c>
      <c r="K131" t="s">
        <v>3002</v>
      </c>
      <c r="L131" s="260" t="s">
        <v>193</v>
      </c>
      <c r="M131" s="260" t="s">
        <v>3042</v>
      </c>
      <c r="N131" s="260" t="s">
        <v>1137</v>
      </c>
    </row>
    <row r="132" spans="1:14">
      <c r="A132" s="260"/>
      <c r="B132" s="260"/>
      <c r="C132" s="260"/>
      <c r="D132" s="260" t="s">
        <v>2025</v>
      </c>
      <c r="E132" s="260">
        <v>0</v>
      </c>
      <c r="F132" t="str">
        <f t="shared" si="2"/>
        <v>(株)Ｖ－Ｐｏｗｅｒ</v>
      </c>
      <c r="G132" t="str">
        <f t="shared" si="3"/>
        <v>(株)Ｖ－Ｐｏｗｅｒ_メニューB</v>
      </c>
      <c r="H132">
        <v>0</v>
      </c>
      <c r="I132" s="260" t="s">
        <v>210</v>
      </c>
      <c r="J132" t="s">
        <v>2466</v>
      </c>
      <c r="K132" t="s">
        <v>3003</v>
      </c>
      <c r="L132" s="260" t="s">
        <v>429</v>
      </c>
      <c r="M132" s="260" t="s">
        <v>3191</v>
      </c>
      <c r="N132" s="260" t="s">
        <v>1498</v>
      </c>
    </row>
    <row r="133" spans="1:14">
      <c r="A133" s="260"/>
      <c r="B133" s="260"/>
      <c r="C133" s="260"/>
      <c r="D133" s="260" t="s">
        <v>2028</v>
      </c>
      <c r="E133" s="260">
        <v>4.6999999999999999E-4</v>
      </c>
      <c r="F133" t="str">
        <f t="shared" ref="F133:F196" si="4">IF(A133="",F132,B133)</f>
        <v>(株)Ｖ－Ｐｏｗｅｒ</v>
      </c>
      <c r="G133" t="str">
        <f t="shared" ref="G133:G196" si="5">F133&amp;"_"&amp;D133</f>
        <v>(株)Ｖ－Ｐｏｗｅｒ_メニューC(残差)</v>
      </c>
      <c r="H133">
        <v>4.6999999999999999E-4</v>
      </c>
      <c r="I133" s="260" t="s">
        <v>210</v>
      </c>
      <c r="J133" t="s">
        <v>2467</v>
      </c>
      <c r="K133" t="s">
        <v>3004</v>
      </c>
      <c r="L133" s="260" t="s">
        <v>2169</v>
      </c>
      <c r="M133" s="260" t="s">
        <v>3298</v>
      </c>
      <c r="N133" s="260" t="s">
        <v>1735</v>
      </c>
    </row>
    <row r="134" spans="1:14">
      <c r="A134" s="260"/>
      <c r="B134" s="260"/>
      <c r="C134" s="260"/>
      <c r="D134" s="260" t="s">
        <v>2040</v>
      </c>
      <c r="E134" s="260">
        <v>4.5300000000000001E-4</v>
      </c>
      <c r="F134" t="str">
        <f t="shared" si="4"/>
        <v>(株)Ｖ－Ｐｏｗｅｒ</v>
      </c>
      <c r="G134" t="str">
        <f t="shared" si="5"/>
        <v>(株)Ｖ－Ｐｏｗｅｒ_(参考値)事業者全体</v>
      </c>
      <c r="H134">
        <v>4.5300000000000001E-4</v>
      </c>
      <c r="I134" s="260" t="s">
        <v>210</v>
      </c>
      <c r="J134" t="s">
        <v>2468</v>
      </c>
      <c r="K134" t="s">
        <v>3005</v>
      </c>
      <c r="L134" s="260" t="s">
        <v>458</v>
      </c>
      <c r="M134" s="260" t="s">
        <v>3226</v>
      </c>
      <c r="N134" s="260" t="s">
        <v>1582</v>
      </c>
    </row>
    <row r="135" spans="1:14">
      <c r="A135" s="260" t="s">
        <v>823</v>
      </c>
      <c r="B135" s="260" t="s">
        <v>231</v>
      </c>
      <c r="C135" s="260">
        <v>3.5599999999999998E-4</v>
      </c>
      <c r="D135" s="260" t="s">
        <v>2023</v>
      </c>
      <c r="E135" s="260">
        <v>0</v>
      </c>
      <c r="F135" t="str">
        <f t="shared" si="4"/>
        <v>大和エネルギー(株)</v>
      </c>
      <c r="G135" t="str">
        <f t="shared" si="5"/>
        <v>大和エネルギー(株)_メニューA</v>
      </c>
      <c r="H135">
        <v>0</v>
      </c>
      <c r="I135" s="260" t="s">
        <v>231</v>
      </c>
      <c r="J135" t="s">
        <v>2469</v>
      </c>
      <c r="K135" t="s">
        <v>3006</v>
      </c>
      <c r="L135" s="260" t="s">
        <v>194</v>
      </c>
      <c r="M135" s="260" t="s">
        <v>2907</v>
      </c>
      <c r="N135" s="260" t="s">
        <v>810</v>
      </c>
    </row>
    <row r="136" spans="1:14">
      <c r="A136" s="260"/>
      <c r="B136" s="260"/>
      <c r="C136" s="260"/>
      <c r="D136" s="260" t="s">
        <v>2039</v>
      </c>
      <c r="E136" s="260">
        <v>2.9099999999999997E-4</v>
      </c>
      <c r="F136" t="str">
        <f t="shared" si="4"/>
        <v>大和エネルギー(株)</v>
      </c>
      <c r="G136" t="str">
        <f t="shared" si="5"/>
        <v>大和エネルギー(株)_メニューB(残差)</v>
      </c>
      <c r="H136">
        <v>2.9099999999999997E-4</v>
      </c>
      <c r="I136" s="260" t="s">
        <v>231</v>
      </c>
      <c r="J136" t="s">
        <v>2470</v>
      </c>
      <c r="K136" t="s">
        <v>3007</v>
      </c>
      <c r="L136" s="260" t="s">
        <v>425</v>
      </c>
      <c r="M136" s="260" t="s">
        <v>3186</v>
      </c>
      <c r="N136" s="260" t="s">
        <v>1488</v>
      </c>
    </row>
    <row r="137" spans="1:14">
      <c r="A137" s="260"/>
      <c r="B137" s="260"/>
      <c r="C137" s="260"/>
      <c r="D137" s="260" t="s">
        <v>2040</v>
      </c>
      <c r="E137" s="260">
        <v>3.0199999999999997E-4</v>
      </c>
      <c r="F137" t="str">
        <f t="shared" si="4"/>
        <v>大和エネルギー(株)</v>
      </c>
      <c r="G137" t="str">
        <f t="shared" si="5"/>
        <v>大和エネルギー(株)_(参考値)事業者全体</v>
      </c>
      <c r="H137">
        <v>3.0199999999999997E-4</v>
      </c>
      <c r="I137" s="260" t="s">
        <v>231</v>
      </c>
      <c r="J137" t="s">
        <v>2471</v>
      </c>
      <c r="K137" t="s">
        <v>3008</v>
      </c>
      <c r="L137" s="260" t="s">
        <v>399</v>
      </c>
      <c r="M137" s="260" t="s">
        <v>3153</v>
      </c>
      <c r="N137" s="260" t="s">
        <v>1416</v>
      </c>
    </row>
    <row r="138" spans="1:14">
      <c r="A138" s="260" t="s">
        <v>825</v>
      </c>
      <c r="B138" s="260" t="s">
        <v>257</v>
      </c>
      <c r="C138" s="260">
        <v>4.1199999999999999E-4</v>
      </c>
      <c r="D138" s="260" t="s">
        <v>2023</v>
      </c>
      <c r="E138" s="260">
        <v>0</v>
      </c>
      <c r="F138" t="str">
        <f t="shared" si="4"/>
        <v>大阪瓦斯(株)</v>
      </c>
      <c r="G138" t="str">
        <f t="shared" si="5"/>
        <v>大阪瓦斯(株)_メニューA</v>
      </c>
      <c r="H138">
        <v>0</v>
      </c>
      <c r="I138" s="260" t="s">
        <v>257</v>
      </c>
      <c r="J138" t="s">
        <v>2472</v>
      </c>
      <c r="K138" t="s">
        <v>3009</v>
      </c>
      <c r="L138" s="260" t="s">
        <v>334</v>
      </c>
      <c r="M138" s="260" t="s">
        <v>3076</v>
      </c>
      <c r="N138" s="260" t="s">
        <v>1215</v>
      </c>
    </row>
    <row r="139" spans="1:14">
      <c r="A139" s="260"/>
      <c r="B139" s="260"/>
      <c r="C139" s="260"/>
      <c r="D139" s="260" t="s">
        <v>2025</v>
      </c>
      <c r="E139" s="260">
        <v>0</v>
      </c>
      <c r="F139" t="str">
        <f t="shared" si="4"/>
        <v>大阪瓦斯(株)</v>
      </c>
      <c r="G139" t="str">
        <f t="shared" si="5"/>
        <v>大阪瓦斯(株)_メニューB</v>
      </c>
      <c r="H139">
        <v>0</v>
      </c>
      <c r="I139" s="260" t="s">
        <v>257</v>
      </c>
      <c r="J139" t="s">
        <v>2473</v>
      </c>
      <c r="K139" t="s">
        <v>3010</v>
      </c>
      <c r="L139" s="260" t="s">
        <v>2294</v>
      </c>
      <c r="M139" s="260" t="s">
        <v>3415</v>
      </c>
      <c r="N139" s="260" t="s">
        <v>1995</v>
      </c>
    </row>
    <row r="140" spans="1:14">
      <c r="A140" s="260"/>
      <c r="B140" s="260"/>
      <c r="C140" s="260"/>
      <c r="D140" s="260" t="s">
        <v>2043</v>
      </c>
      <c r="E140" s="260">
        <v>3.9600000000000003E-4</v>
      </c>
      <c r="F140" t="str">
        <f t="shared" si="4"/>
        <v>大阪瓦斯(株)</v>
      </c>
      <c r="G140" t="str">
        <f t="shared" si="5"/>
        <v>大阪瓦斯(株)_メニューC</v>
      </c>
      <c r="H140">
        <v>3.9600000000000003E-4</v>
      </c>
      <c r="I140" s="260" t="s">
        <v>257</v>
      </c>
      <c r="J140" t="s">
        <v>2474</v>
      </c>
      <c r="K140" t="s">
        <v>3011</v>
      </c>
      <c r="L140" s="260" t="s">
        <v>2224</v>
      </c>
      <c r="M140" s="260" t="s">
        <v>3349</v>
      </c>
      <c r="N140" s="260" t="s">
        <v>1851</v>
      </c>
    </row>
    <row r="141" spans="1:14">
      <c r="A141" s="260"/>
      <c r="B141" s="260"/>
      <c r="C141" s="260"/>
      <c r="D141" s="260" t="s">
        <v>2061</v>
      </c>
      <c r="E141" s="260">
        <v>4.5800000000000002E-4</v>
      </c>
      <c r="F141" t="str">
        <f t="shared" si="4"/>
        <v>大阪瓦斯(株)</v>
      </c>
      <c r="G141" t="str">
        <f t="shared" si="5"/>
        <v>大阪瓦斯(株)_メニューD(残差)</v>
      </c>
      <c r="H141">
        <v>4.5800000000000002E-4</v>
      </c>
      <c r="I141" s="260" t="s">
        <v>257</v>
      </c>
      <c r="J141" t="s">
        <v>2475</v>
      </c>
      <c r="K141" t="s">
        <v>3012</v>
      </c>
      <c r="L141" s="260" t="s">
        <v>2148</v>
      </c>
      <c r="M141" s="260" t="s">
        <v>3276</v>
      </c>
      <c r="N141" s="260" t="s">
        <v>1690</v>
      </c>
    </row>
    <row r="142" spans="1:14">
      <c r="A142" s="260"/>
      <c r="B142" s="260"/>
      <c r="C142" s="260"/>
      <c r="D142" s="260" t="s">
        <v>2040</v>
      </c>
      <c r="E142" s="260">
        <v>4.2099999999999999E-4</v>
      </c>
      <c r="F142" t="str">
        <f t="shared" si="4"/>
        <v>大阪瓦斯(株)</v>
      </c>
      <c r="G142" t="str">
        <f t="shared" si="5"/>
        <v>大阪瓦斯(株)_(参考値)事業者全体</v>
      </c>
      <c r="H142">
        <v>4.2099999999999999E-4</v>
      </c>
      <c r="I142" s="260" t="s">
        <v>257</v>
      </c>
      <c r="J142" t="s">
        <v>2476</v>
      </c>
      <c r="K142" t="s">
        <v>3013</v>
      </c>
      <c r="L142" s="260" t="s">
        <v>1884</v>
      </c>
      <c r="M142" s="260" t="s">
        <v>3365</v>
      </c>
      <c r="N142" s="260" t="s">
        <v>1883</v>
      </c>
    </row>
    <row r="143" spans="1:14">
      <c r="A143" s="260" t="s">
        <v>827</v>
      </c>
      <c r="B143" s="260" t="s">
        <v>2067</v>
      </c>
      <c r="C143" s="260">
        <v>4.5800000000000002E-4</v>
      </c>
      <c r="D143" s="260" t="s">
        <v>2023</v>
      </c>
      <c r="E143" s="260">
        <v>2.4800000000000001E-4</v>
      </c>
      <c r="F143" t="str">
        <f t="shared" si="4"/>
        <v>エフビットコミュニケーションズ(株)　</v>
      </c>
      <c r="G143" t="str">
        <f t="shared" si="5"/>
        <v>エフビットコミュニケーションズ(株)　_メニューA</v>
      </c>
      <c r="H143">
        <v>2.4800000000000001E-4</v>
      </c>
      <c r="I143" s="260" t="s">
        <v>2067</v>
      </c>
      <c r="J143" t="s">
        <v>2477</v>
      </c>
      <c r="K143" t="s">
        <v>3014</v>
      </c>
      <c r="L143" s="260" t="s">
        <v>2172</v>
      </c>
      <c r="M143" s="260" t="s">
        <v>3301</v>
      </c>
      <c r="N143" s="260" t="s">
        <v>1742</v>
      </c>
    </row>
    <row r="144" spans="1:14">
      <c r="A144" s="260"/>
      <c r="B144" s="260"/>
      <c r="C144" s="260"/>
      <c r="D144" s="260" t="s">
        <v>2025</v>
      </c>
      <c r="E144" s="260">
        <v>0</v>
      </c>
      <c r="F144" t="str">
        <f t="shared" si="4"/>
        <v>エフビットコミュニケーションズ(株)　</v>
      </c>
      <c r="G144" t="str">
        <f t="shared" si="5"/>
        <v>エフビットコミュニケーションズ(株)　_メニューB</v>
      </c>
      <c r="H144">
        <v>0</v>
      </c>
      <c r="I144" s="260" t="s">
        <v>2067</v>
      </c>
      <c r="J144" t="s">
        <v>2478</v>
      </c>
      <c r="K144" t="s">
        <v>3015</v>
      </c>
      <c r="L144" s="260" t="s">
        <v>329</v>
      </c>
      <c r="M144" s="260" t="s">
        <v>3071</v>
      </c>
      <c r="N144" s="260" t="s">
        <v>1205</v>
      </c>
    </row>
    <row r="145" spans="1:14">
      <c r="A145" s="260"/>
      <c r="B145" s="260"/>
      <c r="C145" s="260"/>
      <c r="D145" s="260" t="s">
        <v>2028</v>
      </c>
      <c r="E145" s="260">
        <v>5.2800000000000004E-4</v>
      </c>
      <c r="F145" t="str">
        <f t="shared" si="4"/>
        <v>エフビットコミュニケーションズ(株)　</v>
      </c>
      <c r="G145" t="str">
        <f t="shared" si="5"/>
        <v>エフビットコミュニケーションズ(株)　_メニューC(残差)</v>
      </c>
      <c r="H145">
        <v>5.2800000000000004E-4</v>
      </c>
      <c r="I145" s="260" t="s">
        <v>2067</v>
      </c>
      <c r="J145" t="s">
        <v>2479</v>
      </c>
      <c r="K145" t="s">
        <v>3016</v>
      </c>
      <c r="L145" s="260" t="s">
        <v>2107</v>
      </c>
      <c r="M145" s="260" t="s">
        <v>3115</v>
      </c>
      <c r="N145" s="260" t="s">
        <v>1330</v>
      </c>
    </row>
    <row r="146" spans="1:14">
      <c r="A146" s="260"/>
      <c r="B146" s="260"/>
      <c r="C146" s="260"/>
      <c r="D146" s="260" t="s">
        <v>2040</v>
      </c>
      <c r="E146" s="260">
        <v>4.7699999999999999E-4</v>
      </c>
      <c r="F146" t="str">
        <f t="shared" si="4"/>
        <v>エフビットコミュニケーションズ(株)　</v>
      </c>
      <c r="G146" t="str">
        <f t="shared" si="5"/>
        <v>エフビットコミュニケーションズ(株)　_(参考値)事業者全体</v>
      </c>
      <c r="H146">
        <v>4.7699999999999999E-4</v>
      </c>
      <c r="I146" s="260" t="s">
        <v>2067</v>
      </c>
      <c r="J146" t="s">
        <v>2480</v>
      </c>
      <c r="K146" t="s">
        <v>3017</v>
      </c>
      <c r="L146" s="260" t="s">
        <v>271</v>
      </c>
      <c r="M146" s="260" t="s">
        <v>2944</v>
      </c>
      <c r="N146" s="260" t="s">
        <v>911</v>
      </c>
    </row>
    <row r="147" spans="1:14">
      <c r="A147" s="260" t="s">
        <v>830</v>
      </c>
      <c r="B147" s="260" t="s">
        <v>2068</v>
      </c>
      <c r="C147" s="260">
        <v>4.06E-4</v>
      </c>
      <c r="D147" s="260" t="s">
        <v>2023</v>
      </c>
      <c r="E147" s="260">
        <v>0</v>
      </c>
      <c r="F147" t="str">
        <f t="shared" si="4"/>
        <v>ＥＮＥＯＳ(株)</v>
      </c>
      <c r="G147" t="str">
        <f t="shared" si="5"/>
        <v>ＥＮＥＯＳ(株)_メニューA</v>
      </c>
      <c r="H147">
        <v>0</v>
      </c>
      <c r="I147" s="260" t="s">
        <v>2068</v>
      </c>
      <c r="J147" t="s">
        <v>2481</v>
      </c>
      <c r="K147" t="s">
        <v>3018</v>
      </c>
      <c r="L147" s="260" t="s">
        <v>265</v>
      </c>
      <c r="M147" s="260" t="s">
        <v>2934</v>
      </c>
      <c r="N147" s="260" t="s">
        <v>889</v>
      </c>
    </row>
    <row r="148" spans="1:14">
      <c r="A148" s="260"/>
      <c r="B148" s="260"/>
      <c r="C148" s="260"/>
      <c r="D148" s="260" t="s">
        <v>2025</v>
      </c>
      <c r="E148" s="260">
        <v>0</v>
      </c>
      <c r="F148" t="str">
        <f t="shared" si="4"/>
        <v>ＥＮＥＯＳ(株)</v>
      </c>
      <c r="G148" t="str">
        <f t="shared" si="5"/>
        <v>ＥＮＥＯＳ(株)_メニューB</v>
      </c>
      <c r="H148">
        <v>0</v>
      </c>
      <c r="I148" s="260" t="s">
        <v>2068</v>
      </c>
      <c r="J148" t="s">
        <v>2482</v>
      </c>
      <c r="K148" t="s">
        <v>3019</v>
      </c>
      <c r="L148" s="260" t="s">
        <v>2135</v>
      </c>
      <c r="M148" s="260" t="s">
        <v>3261</v>
      </c>
      <c r="N148" s="260" t="s">
        <v>1659</v>
      </c>
    </row>
    <row r="149" spans="1:14">
      <c r="A149" s="260"/>
      <c r="B149" s="260"/>
      <c r="C149" s="260"/>
      <c r="D149" s="260" t="s">
        <v>2043</v>
      </c>
      <c r="E149" s="260">
        <v>0</v>
      </c>
      <c r="F149" t="str">
        <f t="shared" si="4"/>
        <v>ＥＮＥＯＳ(株)</v>
      </c>
      <c r="G149" t="str">
        <f t="shared" si="5"/>
        <v>ＥＮＥＯＳ(株)_メニューC</v>
      </c>
      <c r="H149">
        <v>0</v>
      </c>
      <c r="I149" s="260" t="s">
        <v>2068</v>
      </c>
      <c r="J149" t="s">
        <v>2483</v>
      </c>
      <c r="K149" t="s">
        <v>3020</v>
      </c>
      <c r="L149" s="260" t="s">
        <v>2128</v>
      </c>
      <c r="M149" s="260" t="s">
        <v>3249</v>
      </c>
      <c r="N149" s="260" t="s">
        <v>1630</v>
      </c>
    </row>
    <row r="150" spans="1:14">
      <c r="A150" s="260"/>
      <c r="B150" s="260"/>
      <c r="C150" s="260"/>
      <c r="D150" s="260" t="s">
        <v>2061</v>
      </c>
      <c r="E150" s="260">
        <v>4.5199999999999998E-4</v>
      </c>
      <c r="F150" t="str">
        <f t="shared" si="4"/>
        <v>ＥＮＥＯＳ(株)</v>
      </c>
      <c r="G150" t="str">
        <f t="shared" si="5"/>
        <v>ＥＮＥＯＳ(株)_メニューD(残差)</v>
      </c>
      <c r="H150">
        <v>4.5199999999999998E-4</v>
      </c>
      <c r="I150" s="260" t="s">
        <v>2068</v>
      </c>
      <c r="J150" t="s">
        <v>2484</v>
      </c>
      <c r="K150" t="s">
        <v>3021</v>
      </c>
      <c r="L150" s="260" t="s">
        <v>402</v>
      </c>
      <c r="M150" s="260" t="s">
        <v>3158</v>
      </c>
      <c r="N150" s="260" t="s">
        <v>1428</v>
      </c>
    </row>
    <row r="151" spans="1:14">
      <c r="A151" s="260"/>
      <c r="B151" s="260"/>
      <c r="C151" s="260"/>
      <c r="D151" s="260" t="s">
        <v>2040</v>
      </c>
      <c r="E151" s="260">
        <v>4.7699999999999999E-4</v>
      </c>
      <c r="F151" t="str">
        <f t="shared" si="4"/>
        <v>ＥＮＥＯＳ(株)</v>
      </c>
      <c r="G151" t="str">
        <f t="shared" si="5"/>
        <v>ＥＮＥＯＳ(株)_(参考値)事業者全体</v>
      </c>
      <c r="H151">
        <v>4.7699999999999999E-4</v>
      </c>
      <c r="I151" s="260" t="s">
        <v>2068</v>
      </c>
      <c r="J151" t="s">
        <v>2485</v>
      </c>
      <c r="K151" t="s">
        <v>3022</v>
      </c>
      <c r="L151" s="260" t="s">
        <v>2139</v>
      </c>
      <c r="M151" s="260" t="s">
        <v>3267</v>
      </c>
      <c r="N151" s="260" t="s">
        <v>1671</v>
      </c>
    </row>
    <row r="152" spans="1:14">
      <c r="A152" s="260" t="s">
        <v>833</v>
      </c>
      <c r="B152" s="260" t="s">
        <v>258</v>
      </c>
      <c r="C152" s="260">
        <v>5.0000000000000002E-5</v>
      </c>
      <c r="D152" s="260"/>
      <c r="E152" s="260">
        <v>4.6200000000000001E-4</v>
      </c>
      <c r="F152" t="str">
        <f t="shared" si="4"/>
        <v>真庭バイオエネルギー(株)</v>
      </c>
      <c r="G152" t="str">
        <f t="shared" si="5"/>
        <v>真庭バイオエネルギー(株)_</v>
      </c>
      <c r="H152">
        <v>4.6200000000000001E-4</v>
      </c>
      <c r="I152" s="260" t="s">
        <v>258</v>
      </c>
      <c r="J152" t="s">
        <v>2486</v>
      </c>
      <c r="K152" t="s">
        <v>3023</v>
      </c>
      <c r="L152" s="260" t="s">
        <v>2106</v>
      </c>
      <c r="M152" s="260" t="s">
        <v>3114</v>
      </c>
      <c r="N152" s="260" t="s">
        <v>1328</v>
      </c>
    </row>
    <row r="153" spans="1:14">
      <c r="A153" s="260" t="s">
        <v>835</v>
      </c>
      <c r="B153" s="260" t="s">
        <v>243</v>
      </c>
      <c r="C153" s="260" t="s">
        <v>2033</v>
      </c>
      <c r="D153" s="260" t="s">
        <v>2023</v>
      </c>
      <c r="E153" s="260">
        <v>0</v>
      </c>
      <c r="F153" t="str">
        <f t="shared" si="4"/>
        <v>三井物産(株)</v>
      </c>
      <c r="G153" t="str">
        <f t="shared" si="5"/>
        <v>三井物産(株)_メニューA</v>
      </c>
      <c r="H153">
        <v>0</v>
      </c>
      <c r="I153" s="260" t="s">
        <v>243</v>
      </c>
      <c r="J153" t="s">
        <v>2487</v>
      </c>
      <c r="K153" t="s">
        <v>3024</v>
      </c>
      <c r="L153" s="260" t="s">
        <v>2157</v>
      </c>
      <c r="M153" s="260" t="s">
        <v>3284</v>
      </c>
      <c r="N153" s="260" t="s">
        <v>1706</v>
      </c>
    </row>
    <row r="154" spans="1:14">
      <c r="A154" s="260"/>
      <c r="B154" s="260"/>
      <c r="C154" s="260"/>
      <c r="D154" s="260" t="s">
        <v>2025</v>
      </c>
      <c r="E154" s="260">
        <v>2.7300000000000002E-4</v>
      </c>
      <c r="F154" t="str">
        <f t="shared" si="4"/>
        <v>三井物産(株)</v>
      </c>
      <c r="G154" t="str">
        <f t="shared" si="5"/>
        <v>三井物産(株)_メニューB</v>
      </c>
      <c r="H154">
        <v>2.7300000000000002E-4</v>
      </c>
      <c r="I154" s="260" t="s">
        <v>243</v>
      </c>
      <c r="J154" t="s">
        <v>2488</v>
      </c>
      <c r="K154" t="s">
        <v>3025</v>
      </c>
      <c r="L154" s="260" t="s">
        <v>295</v>
      </c>
      <c r="M154" s="260" t="s">
        <v>2990</v>
      </c>
      <c r="N154" s="260" t="s">
        <v>1020</v>
      </c>
    </row>
    <row r="155" spans="1:14">
      <c r="A155" s="260"/>
      <c r="B155" s="260"/>
      <c r="C155" s="260"/>
      <c r="D155" s="260" t="s">
        <v>2028</v>
      </c>
      <c r="E155" s="260">
        <v>6.7599999999999995E-4</v>
      </c>
      <c r="F155" t="str">
        <f t="shared" si="4"/>
        <v>三井物産(株)</v>
      </c>
      <c r="G155" t="str">
        <f t="shared" si="5"/>
        <v>三井物産(株)_メニューC(残差)</v>
      </c>
      <c r="H155">
        <v>6.7599999999999995E-4</v>
      </c>
      <c r="I155" s="260" t="s">
        <v>243</v>
      </c>
      <c r="J155" t="s">
        <v>2489</v>
      </c>
      <c r="K155" t="s">
        <v>3026</v>
      </c>
      <c r="L155" s="260" t="s">
        <v>2096</v>
      </c>
      <c r="M155" s="260" t="s">
        <v>3063</v>
      </c>
      <c r="N155" s="260" t="s">
        <v>1185</v>
      </c>
    </row>
    <row r="156" spans="1:14">
      <c r="A156" s="260"/>
      <c r="B156" s="260"/>
      <c r="C156" s="260"/>
      <c r="D156" s="260" t="s">
        <v>2040</v>
      </c>
      <c r="E156" s="260">
        <v>9.0200000000000002E-4</v>
      </c>
      <c r="F156" t="str">
        <f t="shared" si="4"/>
        <v>三井物産(株)</v>
      </c>
      <c r="G156" t="str">
        <f t="shared" si="5"/>
        <v>三井物産(株)_(参考値)事業者全体</v>
      </c>
      <c r="H156">
        <v>9.0200000000000002E-4</v>
      </c>
      <c r="I156" s="260" t="s">
        <v>243</v>
      </c>
      <c r="J156" t="s">
        <v>2490</v>
      </c>
      <c r="K156" t="s">
        <v>3027</v>
      </c>
      <c r="L156" s="260" t="s">
        <v>2072</v>
      </c>
      <c r="M156" s="260" t="s">
        <v>2930</v>
      </c>
      <c r="N156" s="260" t="s">
        <v>877</v>
      </c>
    </row>
    <row r="157" spans="1:14">
      <c r="A157" s="260" t="s">
        <v>837</v>
      </c>
      <c r="B157" s="260" t="s">
        <v>186</v>
      </c>
      <c r="C157" s="260">
        <v>5.22E-4</v>
      </c>
      <c r="D157" s="260" t="s">
        <v>2023</v>
      </c>
      <c r="E157" s="260">
        <v>3.9899999999999999E-4</v>
      </c>
      <c r="F157" t="str">
        <f t="shared" si="4"/>
        <v>オリックス(株)</v>
      </c>
      <c r="G157" t="str">
        <f t="shared" si="5"/>
        <v>オリックス(株)_メニューA</v>
      </c>
      <c r="H157">
        <v>3.9899999999999999E-4</v>
      </c>
      <c r="I157" s="260" t="s">
        <v>186</v>
      </c>
      <c r="J157" t="s">
        <v>2491</v>
      </c>
      <c r="K157" t="s">
        <v>3028</v>
      </c>
      <c r="L157" s="260" t="s">
        <v>1147</v>
      </c>
      <c r="M157" s="260" t="s">
        <v>3046</v>
      </c>
      <c r="N157" s="260" t="s">
        <v>1146</v>
      </c>
    </row>
    <row r="158" spans="1:14">
      <c r="A158" s="260"/>
      <c r="B158" s="260"/>
      <c r="C158" s="260"/>
      <c r="D158" s="260" t="s">
        <v>2025</v>
      </c>
      <c r="E158" s="260">
        <v>2.99E-4</v>
      </c>
      <c r="F158" t="str">
        <f t="shared" si="4"/>
        <v>オリックス(株)</v>
      </c>
      <c r="G158" t="str">
        <f t="shared" si="5"/>
        <v>オリックス(株)_メニューB</v>
      </c>
      <c r="H158">
        <v>2.99E-4</v>
      </c>
      <c r="I158" s="260" t="s">
        <v>186</v>
      </c>
      <c r="J158" t="s">
        <v>2492</v>
      </c>
      <c r="K158" t="s">
        <v>3029</v>
      </c>
      <c r="L158" s="260" t="s">
        <v>381</v>
      </c>
      <c r="M158" s="260" t="s">
        <v>3132</v>
      </c>
      <c r="N158" s="260" t="s">
        <v>1367</v>
      </c>
    </row>
    <row r="159" spans="1:14">
      <c r="A159" s="260"/>
      <c r="B159" s="260"/>
      <c r="C159" s="260"/>
      <c r="D159" s="260" t="s">
        <v>2043</v>
      </c>
      <c r="E159" s="260">
        <v>1.9900000000000001E-4</v>
      </c>
      <c r="F159" t="str">
        <f t="shared" si="4"/>
        <v>オリックス(株)</v>
      </c>
      <c r="G159" t="str">
        <f t="shared" si="5"/>
        <v>オリックス(株)_メニューC</v>
      </c>
      <c r="H159">
        <v>1.9900000000000001E-4</v>
      </c>
      <c r="I159" s="260" t="s">
        <v>186</v>
      </c>
      <c r="J159" t="s">
        <v>2493</v>
      </c>
      <c r="K159" t="s">
        <v>3030</v>
      </c>
      <c r="L159" s="260" t="s">
        <v>1769</v>
      </c>
      <c r="M159" s="260" t="s">
        <v>3312</v>
      </c>
      <c r="N159" s="260" t="s">
        <v>1768</v>
      </c>
    </row>
    <row r="160" spans="1:14">
      <c r="A160" s="260"/>
      <c r="B160" s="260"/>
      <c r="C160" s="260"/>
      <c r="D160" s="260" t="s">
        <v>2044</v>
      </c>
      <c r="E160" s="260">
        <v>0</v>
      </c>
      <c r="F160" t="str">
        <f t="shared" si="4"/>
        <v>オリックス(株)</v>
      </c>
      <c r="G160" t="str">
        <f t="shared" si="5"/>
        <v>オリックス(株)_メニューD</v>
      </c>
      <c r="H160">
        <v>0</v>
      </c>
      <c r="I160" s="260" t="s">
        <v>186</v>
      </c>
      <c r="J160" t="s">
        <v>2494</v>
      </c>
      <c r="K160" t="s">
        <v>3031</v>
      </c>
      <c r="L160" s="260" t="s">
        <v>182</v>
      </c>
      <c r="M160" s="260" t="s">
        <v>2889</v>
      </c>
      <c r="N160" s="260" t="s">
        <v>744</v>
      </c>
    </row>
    <row r="161" spans="1:14">
      <c r="A161" s="260"/>
      <c r="B161" s="260"/>
      <c r="C161" s="260"/>
      <c r="D161" s="260" t="s">
        <v>2045</v>
      </c>
      <c r="E161" s="260">
        <v>4.4999999999999999E-4</v>
      </c>
      <c r="F161" t="str">
        <f t="shared" si="4"/>
        <v>オリックス(株)</v>
      </c>
      <c r="G161" t="str">
        <f t="shared" si="5"/>
        <v>オリックス(株)_メニューE</v>
      </c>
      <c r="H161">
        <v>4.4999999999999999E-4</v>
      </c>
      <c r="I161" s="260" t="s">
        <v>186</v>
      </c>
      <c r="J161" t="s">
        <v>2495</v>
      </c>
      <c r="K161" t="s">
        <v>3032</v>
      </c>
      <c r="L161" s="260" t="s">
        <v>259</v>
      </c>
      <c r="M161" s="260" t="s">
        <v>2918</v>
      </c>
      <c r="N161" s="260" t="s">
        <v>839</v>
      </c>
    </row>
    <row r="162" spans="1:14">
      <c r="A162" s="260"/>
      <c r="B162" s="260"/>
      <c r="C162" s="260"/>
      <c r="D162" s="260" t="s">
        <v>2046</v>
      </c>
      <c r="E162" s="260">
        <v>3.1500000000000001E-4</v>
      </c>
      <c r="F162" t="str">
        <f t="shared" si="4"/>
        <v>オリックス(株)</v>
      </c>
      <c r="G162" t="str">
        <f t="shared" si="5"/>
        <v>オリックス(株)_メニューF</v>
      </c>
      <c r="H162">
        <v>3.1500000000000001E-4</v>
      </c>
      <c r="I162" s="260" t="s">
        <v>186</v>
      </c>
      <c r="J162" t="s">
        <v>2496</v>
      </c>
      <c r="K162" t="s">
        <v>3033</v>
      </c>
      <c r="L162" s="260" t="s">
        <v>183</v>
      </c>
      <c r="M162" s="260" t="s">
        <v>3031</v>
      </c>
      <c r="N162" s="260" t="s">
        <v>1115</v>
      </c>
    </row>
    <row r="163" spans="1:14">
      <c r="A163" s="260"/>
      <c r="B163" s="260"/>
      <c r="C163" s="260"/>
      <c r="D163" s="260" t="s">
        <v>2047</v>
      </c>
      <c r="E163" s="260">
        <v>2.3499999999999999E-4</v>
      </c>
      <c r="F163" t="str">
        <f t="shared" si="4"/>
        <v>オリックス(株)</v>
      </c>
      <c r="G163" t="str">
        <f t="shared" si="5"/>
        <v>オリックス(株)_メニューG</v>
      </c>
      <c r="H163">
        <v>2.3499999999999999E-4</v>
      </c>
      <c r="I163" s="260" t="s">
        <v>186</v>
      </c>
      <c r="J163" t="s">
        <v>2497</v>
      </c>
      <c r="K163" t="s">
        <v>3034</v>
      </c>
      <c r="L163" s="260" t="s">
        <v>196</v>
      </c>
      <c r="M163" s="260" t="s">
        <v>2885</v>
      </c>
      <c r="N163" s="260" t="s">
        <v>723</v>
      </c>
    </row>
    <row r="164" spans="1:14">
      <c r="A164" s="260"/>
      <c r="B164" s="260"/>
      <c r="C164" s="260"/>
      <c r="D164" s="260" t="s">
        <v>2048</v>
      </c>
      <c r="E164" s="260">
        <v>7.3399999999999995E-4</v>
      </c>
      <c r="F164" t="str">
        <f t="shared" si="4"/>
        <v>オリックス(株)</v>
      </c>
      <c r="G164" t="str">
        <f t="shared" si="5"/>
        <v>オリックス(株)_メニューH(残差)</v>
      </c>
      <c r="H164">
        <v>7.3399999999999995E-4</v>
      </c>
      <c r="I164" s="260" t="s">
        <v>186</v>
      </c>
      <c r="J164" t="s">
        <v>2498</v>
      </c>
      <c r="K164" t="s">
        <v>3035</v>
      </c>
      <c r="L164" s="260" t="s">
        <v>417</v>
      </c>
      <c r="M164" s="260" t="s">
        <v>3177</v>
      </c>
      <c r="N164" s="260" t="s">
        <v>1470</v>
      </c>
    </row>
    <row r="165" spans="1:14">
      <c r="A165" s="260"/>
      <c r="B165" s="260"/>
      <c r="C165" s="260"/>
      <c r="D165" s="260" t="s">
        <v>705</v>
      </c>
      <c r="E165" s="260">
        <v>5.2700000000000002E-4</v>
      </c>
      <c r="F165" t="str">
        <f t="shared" si="4"/>
        <v>オリックス(株)</v>
      </c>
      <c r="G165" t="str">
        <f t="shared" si="5"/>
        <v>オリックス(株)_(参考値)事業者全体</v>
      </c>
      <c r="H165">
        <v>5.2700000000000002E-4</v>
      </c>
      <c r="I165" s="260" t="s">
        <v>186</v>
      </c>
      <c r="J165" t="s">
        <v>2499</v>
      </c>
      <c r="K165" t="s">
        <v>3036</v>
      </c>
      <c r="L165" s="260" t="s">
        <v>461</v>
      </c>
      <c r="M165" s="260" t="s">
        <v>3229</v>
      </c>
      <c r="N165" s="260" t="s">
        <v>1588</v>
      </c>
    </row>
    <row r="166" spans="1:14">
      <c r="A166" s="260" t="s">
        <v>839</v>
      </c>
      <c r="B166" s="260" t="s">
        <v>259</v>
      </c>
      <c r="C166" s="260">
        <v>5.1900000000000004E-4</v>
      </c>
      <c r="D166" s="260"/>
      <c r="E166" s="260">
        <v>4.6299999999999998E-4</v>
      </c>
      <c r="F166" t="str">
        <f t="shared" si="4"/>
        <v>(株)エネサンス関東</v>
      </c>
      <c r="G166" t="str">
        <f t="shared" si="5"/>
        <v>(株)エネサンス関東_</v>
      </c>
      <c r="H166">
        <v>4.6299999999999998E-4</v>
      </c>
      <c r="I166" s="260" t="s">
        <v>259</v>
      </c>
      <c r="J166" t="s">
        <v>2500</v>
      </c>
      <c r="K166" t="s">
        <v>3037</v>
      </c>
      <c r="L166" s="260" t="s">
        <v>478</v>
      </c>
      <c r="M166" s="260" t="s">
        <v>3248</v>
      </c>
      <c r="N166" s="260" t="s">
        <v>1628</v>
      </c>
    </row>
    <row r="167" spans="1:14">
      <c r="A167" s="260" t="s">
        <v>841</v>
      </c>
      <c r="B167" s="260" t="s">
        <v>2069</v>
      </c>
      <c r="C167" s="260">
        <v>1.0399999999999999E-4</v>
      </c>
      <c r="D167" s="260" t="s">
        <v>2023</v>
      </c>
      <c r="E167" s="260">
        <v>0</v>
      </c>
      <c r="F167" t="str">
        <f t="shared" si="4"/>
        <v>(株)ＵＰＤＡＴＥＲ</v>
      </c>
      <c r="G167" t="str">
        <f t="shared" si="5"/>
        <v>(株)ＵＰＤＡＴＥＲ_メニューA</v>
      </c>
      <c r="H167">
        <v>0</v>
      </c>
      <c r="I167" s="260" t="s">
        <v>2069</v>
      </c>
      <c r="J167" t="s">
        <v>2501</v>
      </c>
      <c r="K167" t="s">
        <v>3038</v>
      </c>
      <c r="L167" s="260" t="s">
        <v>2117</v>
      </c>
      <c r="M167" s="260" t="s">
        <v>3171</v>
      </c>
      <c r="N167" s="260" t="s">
        <v>1457</v>
      </c>
    </row>
    <row r="168" spans="1:14">
      <c r="A168" s="260"/>
      <c r="B168" s="260"/>
      <c r="C168" s="260"/>
      <c r="D168" s="260" t="s">
        <v>2025</v>
      </c>
      <c r="E168" s="260">
        <v>1.9900000000000001E-4</v>
      </c>
      <c r="F168" t="str">
        <f t="shared" si="4"/>
        <v>(株)ＵＰＤＡＴＥＲ</v>
      </c>
      <c r="G168" t="str">
        <f t="shared" si="5"/>
        <v>(株)ＵＰＤＡＴＥＲ_メニューB</v>
      </c>
      <c r="H168">
        <v>1.9900000000000001E-4</v>
      </c>
      <c r="I168" s="260" t="s">
        <v>2069</v>
      </c>
      <c r="J168" t="s">
        <v>2502</v>
      </c>
      <c r="K168" t="s">
        <v>3039</v>
      </c>
      <c r="L168" s="260" t="s">
        <v>260</v>
      </c>
      <c r="M168" s="260" t="s">
        <v>2925</v>
      </c>
      <c r="N168" s="260" t="s">
        <v>864</v>
      </c>
    </row>
    <row r="169" spans="1:14">
      <c r="A169" s="260"/>
      <c r="B169" s="260"/>
      <c r="C169" s="260"/>
      <c r="D169" s="260" t="s">
        <v>2028</v>
      </c>
      <c r="E169" s="260">
        <v>3.6499999999999998E-4</v>
      </c>
      <c r="F169" t="str">
        <f t="shared" si="4"/>
        <v>(株)ＵＰＤＡＴＥＲ</v>
      </c>
      <c r="G169" t="str">
        <f t="shared" si="5"/>
        <v>(株)ＵＰＤＡＴＥＲ_メニューC(残差)</v>
      </c>
      <c r="H169">
        <v>3.6499999999999998E-4</v>
      </c>
      <c r="I169" s="260" t="s">
        <v>2069</v>
      </c>
      <c r="J169" t="s">
        <v>2503</v>
      </c>
      <c r="K169" t="s">
        <v>3040</v>
      </c>
      <c r="L169" s="260" t="s">
        <v>2110</v>
      </c>
      <c r="M169" s="260" t="s">
        <v>3136</v>
      </c>
      <c r="N169" s="260" t="s">
        <v>1376</v>
      </c>
    </row>
    <row r="170" spans="1:14">
      <c r="A170" s="260"/>
      <c r="B170" s="260"/>
      <c r="C170" s="260"/>
      <c r="D170" s="260" t="s">
        <v>705</v>
      </c>
      <c r="E170" s="260">
        <v>2.8200000000000002E-4</v>
      </c>
      <c r="F170" t="str">
        <f t="shared" si="4"/>
        <v>(株)ＵＰＤＡＴＥＲ</v>
      </c>
      <c r="G170" t="str">
        <f t="shared" si="5"/>
        <v>(株)ＵＰＤＡＴＥＲ_(参考値)事業者全体</v>
      </c>
      <c r="H170">
        <v>2.8200000000000002E-4</v>
      </c>
      <c r="I170" s="260" t="s">
        <v>2069</v>
      </c>
      <c r="J170" t="s">
        <v>2504</v>
      </c>
      <c r="K170" t="s">
        <v>3041</v>
      </c>
      <c r="L170" s="260" t="s">
        <v>2051</v>
      </c>
      <c r="M170" s="260" t="s">
        <v>2890</v>
      </c>
      <c r="N170" s="260" t="s">
        <v>747</v>
      </c>
    </row>
    <row r="171" spans="1:14">
      <c r="A171" s="260" t="s">
        <v>843</v>
      </c>
      <c r="B171" s="260" t="s">
        <v>2070</v>
      </c>
      <c r="C171" s="260">
        <v>4.73E-4</v>
      </c>
      <c r="D171" s="260" t="s">
        <v>2023</v>
      </c>
      <c r="E171" s="260">
        <v>0</v>
      </c>
      <c r="F171" t="str">
        <f t="shared" si="4"/>
        <v>シン・エナジー(株)</v>
      </c>
      <c r="G171" t="str">
        <f t="shared" si="5"/>
        <v>シン・エナジー(株)_メニューA</v>
      </c>
      <c r="H171">
        <v>0</v>
      </c>
      <c r="I171" s="260" t="s">
        <v>2070</v>
      </c>
      <c r="J171" t="s">
        <v>2505</v>
      </c>
      <c r="K171" t="s">
        <v>3042</v>
      </c>
      <c r="L171" s="260" t="s">
        <v>2041</v>
      </c>
      <c r="M171" s="260" t="s">
        <v>2882</v>
      </c>
      <c r="N171" s="260" t="s">
        <v>716</v>
      </c>
    </row>
    <row r="172" spans="1:14">
      <c r="A172" s="260"/>
      <c r="B172" s="260"/>
      <c r="C172" s="260"/>
      <c r="D172" s="260" t="s">
        <v>2025</v>
      </c>
      <c r="E172" s="260">
        <v>1.25E-4</v>
      </c>
      <c r="F172" t="str">
        <f t="shared" si="4"/>
        <v>シン・エナジー(株)</v>
      </c>
      <c r="G172" t="str">
        <f t="shared" si="5"/>
        <v>シン・エナジー(株)_メニューB</v>
      </c>
      <c r="H172">
        <v>1.25E-4</v>
      </c>
      <c r="I172" s="260" t="s">
        <v>2070</v>
      </c>
      <c r="J172" t="s">
        <v>2506</v>
      </c>
      <c r="K172" t="s">
        <v>3043</v>
      </c>
      <c r="L172" s="260" t="s">
        <v>2037</v>
      </c>
      <c r="M172" s="260" t="s">
        <v>2881</v>
      </c>
      <c r="N172" s="260" t="s">
        <v>712</v>
      </c>
    </row>
    <row r="173" spans="1:14">
      <c r="A173" s="260"/>
      <c r="B173" s="260"/>
      <c r="C173" s="260"/>
      <c r="D173" s="260" t="s">
        <v>2043</v>
      </c>
      <c r="E173" s="260">
        <v>2.23E-4</v>
      </c>
      <c r="F173" t="str">
        <f t="shared" si="4"/>
        <v>シン・エナジー(株)</v>
      </c>
      <c r="G173" t="str">
        <f t="shared" si="5"/>
        <v>シン・エナジー(株)_メニューC</v>
      </c>
      <c r="H173">
        <v>2.23E-4</v>
      </c>
      <c r="I173" s="260" t="s">
        <v>2070</v>
      </c>
      <c r="J173" t="s">
        <v>2507</v>
      </c>
      <c r="K173" t="s">
        <v>3044</v>
      </c>
      <c r="L173" s="260" t="s">
        <v>184</v>
      </c>
      <c r="M173" s="260" t="s">
        <v>2898</v>
      </c>
      <c r="N173" s="260" t="s">
        <v>775</v>
      </c>
    </row>
    <row r="174" spans="1:14">
      <c r="A174" s="260"/>
      <c r="B174" s="260"/>
      <c r="C174" s="260"/>
      <c r="D174" s="260" t="s">
        <v>845</v>
      </c>
      <c r="E174" s="260">
        <v>4.35E-4</v>
      </c>
      <c r="F174" t="str">
        <f t="shared" si="4"/>
        <v>シン・エナジー(株)</v>
      </c>
      <c r="G174" t="str">
        <f t="shared" si="5"/>
        <v>シン・エナジー(株)_メニューD(残差)</v>
      </c>
      <c r="H174">
        <v>4.35E-4</v>
      </c>
      <c r="I174" s="260" t="s">
        <v>2070</v>
      </c>
      <c r="J174" t="s">
        <v>2508</v>
      </c>
      <c r="K174" t="s">
        <v>3045</v>
      </c>
      <c r="L174" s="260" t="s">
        <v>296</v>
      </c>
      <c r="M174" s="260" t="s">
        <v>2993</v>
      </c>
      <c r="N174" s="260" t="s">
        <v>1029</v>
      </c>
    </row>
    <row r="175" spans="1:14">
      <c r="A175" s="260"/>
      <c r="B175" s="260"/>
      <c r="C175" s="260"/>
      <c r="D175" s="260" t="s">
        <v>705</v>
      </c>
      <c r="E175" s="260">
        <v>4.7299999999999995E-4</v>
      </c>
      <c r="F175" t="str">
        <f t="shared" si="4"/>
        <v>シン・エナジー(株)</v>
      </c>
      <c r="G175" t="str">
        <f t="shared" si="5"/>
        <v>シン・エナジー(株)_(参考値)事業者全体</v>
      </c>
      <c r="H175">
        <v>4.7299999999999995E-4</v>
      </c>
      <c r="I175" s="260" t="s">
        <v>2070</v>
      </c>
      <c r="J175" t="s">
        <v>2509</v>
      </c>
      <c r="K175" t="s">
        <v>3046</v>
      </c>
      <c r="L175" s="260" t="s">
        <v>372</v>
      </c>
      <c r="M175" s="260" t="s">
        <v>3122</v>
      </c>
      <c r="N175" s="260" t="s">
        <v>1344</v>
      </c>
    </row>
    <row r="176" spans="1:14">
      <c r="A176" s="260" t="s">
        <v>846</v>
      </c>
      <c r="B176" s="260" t="s">
        <v>201</v>
      </c>
      <c r="C176" s="260">
        <v>5.6200000000000011E-4</v>
      </c>
      <c r="D176" s="260" t="s">
        <v>2023</v>
      </c>
      <c r="E176" s="260">
        <v>0</v>
      </c>
      <c r="F176" t="str">
        <f t="shared" si="4"/>
        <v>(株)サニックス</v>
      </c>
      <c r="G176" t="str">
        <f t="shared" si="5"/>
        <v>(株)サニックス_メニューA</v>
      </c>
      <c r="H176">
        <v>0</v>
      </c>
      <c r="I176" s="260" t="s">
        <v>201</v>
      </c>
      <c r="J176" t="s">
        <v>2510</v>
      </c>
      <c r="K176" t="s">
        <v>3047</v>
      </c>
      <c r="L176" s="260" t="s">
        <v>2234</v>
      </c>
      <c r="M176" s="260" t="s">
        <v>3359</v>
      </c>
      <c r="N176" s="260" t="s">
        <v>1871</v>
      </c>
    </row>
    <row r="177" spans="1:14">
      <c r="A177" s="260"/>
      <c r="B177" s="260"/>
      <c r="C177" s="260"/>
      <c r="D177" s="260" t="s">
        <v>2025</v>
      </c>
      <c r="E177" s="260">
        <v>0</v>
      </c>
      <c r="F177" t="str">
        <f t="shared" si="4"/>
        <v>(株)サニックス</v>
      </c>
      <c r="G177" t="str">
        <f t="shared" si="5"/>
        <v>(株)サニックス_メニューB</v>
      </c>
      <c r="H177">
        <v>0</v>
      </c>
      <c r="I177" s="260" t="s">
        <v>201</v>
      </c>
      <c r="J177" t="s">
        <v>2511</v>
      </c>
      <c r="K177" t="s">
        <v>3048</v>
      </c>
      <c r="L177" s="260" t="s">
        <v>2067</v>
      </c>
      <c r="M177" s="260" t="s">
        <v>2914</v>
      </c>
      <c r="N177" s="260" t="s">
        <v>827</v>
      </c>
    </row>
    <row r="178" spans="1:14">
      <c r="A178" s="260"/>
      <c r="B178" s="260"/>
      <c r="C178" s="260"/>
      <c r="D178" s="260" t="s">
        <v>2043</v>
      </c>
      <c r="E178" s="260">
        <v>2.8000000000000003E-4</v>
      </c>
      <c r="F178" t="str">
        <f t="shared" si="4"/>
        <v>(株)サニックス</v>
      </c>
      <c r="G178" t="str">
        <f t="shared" si="5"/>
        <v>(株)サニックス_メニューC</v>
      </c>
      <c r="H178">
        <v>2.8000000000000003E-4</v>
      </c>
      <c r="I178" s="260" t="s">
        <v>201</v>
      </c>
      <c r="J178" t="s">
        <v>2512</v>
      </c>
      <c r="K178" t="s">
        <v>3049</v>
      </c>
      <c r="L178" s="260" t="s">
        <v>345</v>
      </c>
      <c r="M178" s="260" t="s">
        <v>3086</v>
      </c>
      <c r="N178" s="260" t="s">
        <v>1263</v>
      </c>
    </row>
    <row r="179" spans="1:14">
      <c r="A179" s="260"/>
      <c r="B179" s="260"/>
      <c r="C179" s="260"/>
      <c r="D179" s="260" t="s">
        <v>2061</v>
      </c>
      <c r="E179" s="260">
        <v>6.4700000000000001E-4</v>
      </c>
      <c r="F179" t="str">
        <f t="shared" si="4"/>
        <v>(株)サニックス</v>
      </c>
      <c r="G179" t="str">
        <f t="shared" si="5"/>
        <v>(株)サニックス_メニューD(残差)</v>
      </c>
      <c r="H179">
        <v>6.4700000000000001E-4</v>
      </c>
      <c r="I179" s="260" t="s">
        <v>201</v>
      </c>
      <c r="J179" t="s">
        <v>2513</v>
      </c>
      <c r="K179" t="s">
        <v>3050</v>
      </c>
      <c r="L179" s="260" t="s">
        <v>2245</v>
      </c>
      <c r="M179" s="260" t="s">
        <v>3370</v>
      </c>
      <c r="N179" s="260" t="s">
        <v>1896</v>
      </c>
    </row>
    <row r="180" spans="1:14">
      <c r="A180" s="260"/>
      <c r="B180" s="260"/>
      <c r="C180" s="260"/>
      <c r="D180" s="260" t="s">
        <v>705</v>
      </c>
      <c r="E180" s="260">
        <v>4.86E-4</v>
      </c>
      <c r="F180" t="str">
        <f t="shared" si="4"/>
        <v>(株)サニックス</v>
      </c>
      <c r="G180" t="str">
        <f t="shared" si="5"/>
        <v>(株)サニックス_(参考値)事業者全体</v>
      </c>
      <c r="H180">
        <v>4.86E-4</v>
      </c>
      <c r="I180" s="260" t="s">
        <v>201</v>
      </c>
      <c r="J180" t="s">
        <v>2514</v>
      </c>
      <c r="K180" t="s">
        <v>3051</v>
      </c>
      <c r="L180" s="260" t="s">
        <v>2261</v>
      </c>
      <c r="M180" s="260" t="s">
        <v>3385</v>
      </c>
      <c r="N180" s="260" t="s">
        <v>1929</v>
      </c>
    </row>
    <row r="181" spans="1:14">
      <c r="A181" s="260" t="s">
        <v>850</v>
      </c>
      <c r="B181" s="260" t="s">
        <v>200</v>
      </c>
      <c r="C181" s="260">
        <v>2.2800000000000001E-4</v>
      </c>
      <c r="D181" s="260" t="s">
        <v>2023</v>
      </c>
      <c r="E181" s="260">
        <v>0</v>
      </c>
      <c r="F181" t="str">
        <f t="shared" si="4"/>
        <v>(株)コンシェルジュ</v>
      </c>
      <c r="G181" t="str">
        <f t="shared" si="5"/>
        <v>(株)コンシェルジュ_メニューA</v>
      </c>
      <c r="H181">
        <v>0</v>
      </c>
      <c r="I181" s="260" t="s">
        <v>200</v>
      </c>
      <c r="J181" t="s">
        <v>2515</v>
      </c>
      <c r="K181" t="s">
        <v>3052</v>
      </c>
      <c r="L181" s="260" t="s">
        <v>2151</v>
      </c>
      <c r="M181" s="260" t="s">
        <v>3278</v>
      </c>
      <c r="N181" s="260" t="s">
        <v>1694</v>
      </c>
    </row>
    <row r="182" spans="1:14">
      <c r="A182" s="260"/>
      <c r="B182" s="260"/>
      <c r="C182" s="260"/>
      <c r="D182" s="260" t="s">
        <v>2039</v>
      </c>
      <c r="E182" s="260">
        <v>4.8699999999999997E-4</v>
      </c>
      <c r="F182" t="str">
        <f t="shared" si="4"/>
        <v>(株)コンシェルジュ</v>
      </c>
      <c r="G182" t="str">
        <f t="shared" si="5"/>
        <v>(株)コンシェルジュ_メニューB(残差)</v>
      </c>
      <c r="H182">
        <v>4.8699999999999997E-4</v>
      </c>
      <c r="I182" s="260" t="s">
        <v>200</v>
      </c>
      <c r="J182" t="s">
        <v>2516</v>
      </c>
      <c r="K182" t="s">
        <v>3053</v>
      </c>
      <c r="L182" s="260" t="s">
        <v>185</v>
      </c>
      <c r="M182" s="260" t="s">
        <v>2932</v>
      </c>
      <c r="N182" s="260" t="s">
        <v>883</v>
      </c>
    </row>
    <row r="183" spans="1:14">
      <c r="A183" s="260"/>
      <c r="B183" s="260"/>
      <c r="C183" s="260"/>
      <c r="D183" s="260" t="s">
        <v>705</v>
      </c>
      <c r="E183" s="260">
        <v>4.4900000000000002E-4</v>
      </c>
      <c r="F183" t="str">
        <f t="shared" si="4"/>
        <v>(株)コンシェルジュ</v>
      </c>
      <c r="G183" t="str">
        <f t="shared" si="5"/>
        <v>(株)コンシェルジュ_(参考値)事業者全体</v>
      </c>
      <c r="H183">
        <v>4.4900000000000002E-4</v>
      </c>
      <c r="I183" s="260" t="s">
        <v>200</v>
      </c>
      <c r="J183" t="s">
        <v>2517</v>
      </c>
      <c r="K183" t="s">
        <v>3054</v>
      </c>
      <c r="L183" s="260" t="s">
        <v>262</v>
      </c>
      <c r="M183" s="260" t="s">
        <v>2928</v>
      </c>
      <c r="N183" s="260" t="s">
        <v>872</v>
      </c>
    </row>
    <row r="184" spans="1:14">
      <c r="A184" s="260" t="s">
        <v>854</v>
      </c>
      <c r="B184" s="260" t="s">
        <v>187</v>
      </c>
      <c r="C184" s="260">
        <v>5.31E-4</v>
      </c>
      <c r="D184" s="260" t="s">
        <v>2023</v>
      </c>
      <c r="E184" s="260">
        <v>0</v>
      </c>
      <c r="F184" t="str">
        <f t="shared" si="4"/>
        <v>(株)アイ・グリッド・ソリューションズ</v>
      </c>
      <c r="G184" t="str">
        <f t="shared" si="5"/>
        <v>(株)アイ・グリッド・ソリューションズ_メニューA</v>
      </c>
      <c r="H184">
        <v>0</v>
      </c>
      <c r="I184" s="260" t="s">
        <v>187</v>
      </c>
      <c r="J184" t="s">
        <v>2095</v>
      </c>
      <c r="K184" t="s">
        <v>3055</v>
      </c>
      <c r="L184" s="260" t="s">
        <v>407</v>
      </c>
      <c r="M184" s="260" t="s">
        <v>3163</v>
      </c>
      <c r="N184" s="260" t="s">
        <v>1439</v>
      </c>
    </row>
    <row r="185" spans="1:14">
      <c r="A185" s="260"/>
      <c r="B185" s="260"/>
      <c r="C185" s="260"/>
      <c r="D185" s="260" t="s">
        <v>2039</v>
      </c>
      <c r="E185" s="260">
        <v>5.0799999999999999E-4</v>
      </c>
      <c r="F185" t="str">
        <f t="shared" si="4"/>
        <v>(株)アイ・グリッド・ソリューションズ</v>
      </c>
      <c r="G185" t="str">
        <f t="shared" si="5"/>
        <v>(株)アイ・グリッド・ソリューションズ_メニューB(残差)</v>
      </c>
      <c r="H185">
        <v>5.0799999999999999E-4</v>
      </c>
      <c r="I185" s="260" t="s">
        <v>187</v>
      </c>
      <c r="J185" t="s">
        <v>2518</v>
      </c>
      <c r="K185" t="s">
        <v>3056</v>
      </c>
      <c r="L185" s="260" t="s">
        <v>290</v>
      </c>
      <c r="M185" s="260" t="s">
        <v>2983</v>
      </c>
      <c r="N185" s="260" t="s">
        <v>1005</v>
      </c>
    </row>
    <row r="186" spans="1:14">
      <c r="A186" s="260"/>
      <c r="B186" s="260"/>
      <c r="C186" s="260"/>
      <c r="D186" s="260" t="s">
        <v>2040</v>
      </c>
      <c r="E186" s="260">
        <v>4.1199999999999999E-4</v>
      </c>
      <c r="F186" t="str">
        <f t="shared" si="4"/>
        <v>(株)アイ・グリッド・ソリューションズ</v>
      </c>
      <c r="G186" t="str">
        <f t="shared" si="5"/>
        <v>(株)アイ・グリッド・ソリューションズ_(参考値)事業者全体</v>
      </c>
      <c r="H186">
        <v>4.1199999999999999E-4</v>
      </c>
      <c r="I186" s="260" t="s">
        <v>187</v>
      </c>
      <c r="J186" t="s">
        <v>2519</v>
      </c>
      <c r="K186" t="s">
        <v>3057</v>
      </c>
      <c r="L186" s="260" t="s">
        <v>274</v>
      </c>
      <c r="M186" s="260" t="s">
        <v>2952</v>
      </c>
      <c r="N186" s="260" t="s">
        <v>933</v>
      </c>
    </row>
    <row r="187" spans="1:14">
      <c r="A187" s="260" t="s">
        <v>857</v>
      </c>
      <c r="B187" s="260" t="s">
        <v>220</v>
      </c>
      <c r="C187" s="260">
        <v>4.5399999999999998E-4</v>
      </c>
      <c r="D187" s="260" t="s">
        <v>2023</v>
      </c>
      <c r="E187" s="260">
        <v>0</v>
      </c>
      <c r="F187" t="str">
        <f t="shared" si="4"/>
        <v>サミットエナジー(株)</v>
      </c>
      <c r="G187" t="str">
        <f t="shared" si="5"/>
        <v>サミットエナジー(株)_メニューA</v>
      </c>
      <c r="H187">
        <v>0</v>
      </c>
      <c r="I187" s="260" t="s">
        <v>220</v>
      </c>
      <c r="J187" t="s">
        <v>2520</v>
      </c>
      <c r="K187" t="s">
        <v>3058</v>
      </c>
      <c r="L187" s="260" t="s">
        <v>257</v>
      </c>
      <c r="M187" s="260" t="s">
        <v>2913</v>
      </c>
      <c r="N187" s="260" t="s">
        <v>825</v>
      </c>
    </row>
    <row r="188" spans="1:14">
      <c r="A188" s="260"/>
      <c r="B188" s="260"/>
      <c r="C188" s="260"/>
      <c r="D188" s="260" t="s">
        <v>2039</v>
      </c>
      <c r="E188" s="260">
        <v>4.6200000000000001E-4</v>
      </c>
      <c r="F188" t="str">
        <f t="shared" si="4"/>
        <v>サミットエナジー(株)</v>
      </c>
      <c r="G188" t="str">
        <f t="shared" si="5"/>
        <v>サミットエナジー(株)_メニューB(残差)</v>
      </c>
      <c r="H188">
        <v>4.6200000000000001E-4</v>
      </c>
      <c r="I188" s="260" t="s">
        <v>220</v>
      </c>
      <c r="J188" t="s">
        <v>2521</v>
      </c>
      <c r="K188" t="s">
        <v>3059</v>
      </c>
      <c r="L188" s="260" t="s">
        <v>444</v>
      </c>
      <c r="M188" s="260" t="s">
        <v>3208</v>
      </c>
      <c r="N188" s="260" t="s">
        <v>1540</v>
      </c>
    </row>
    <row r="189" spans="1:14">
      <c r="A189" s="260"/>
      <c r="B189" s="260"/>
      <c r="C189" s="260"/>
      <c r="D189" s="260" t="s">
        <v>705</v>
      </c>
      <c r="E189" s="260">
        <v>4.2999999999999999E-4</v>
      </c>
      <c r="F189" t="str">
        <f t="shared" si="4"/>
        <v>サミットエナジー(株)</v>
      </c>
      <c r="G189" t="str">
        <f t="shared" si="5"/>
        <v>サミットエナジー(株)_(参考値)事業者全体</v>
      </c>
      <c r="H189">
        <v>4.2999999999999999E-4</v>
      </c>
      <c r="I189" s="260" t="s">
        <v>220</v>
      </c>
      <c r="J189" t="s">
        <v>2522</v>
      </c>
      <c r="K189" t="s">
        <v>3060</v>
      </c>
      <c r="L189" s="260" t="s">
        <v>464</v>
      </c>
      <c r="M189" s="260" t="s">
        <v>3232</v>
      </c>
      <c r="N189" s="260" t="s">
        <v>1595</v>
      </c>
    </row>
    <row r="190" spans="1:14">
      <c r="A190" s="260" t="s">
        <v>860</v>
      </c>
      <c r="B190" s="260" t="s">
        <v>250</v>
      </c>
      <c r="C190" s="260">
        <v>4.7899999999999999E-4</v>
      </c>
      <c r="D190" s="260" t="s">
        <v>2023</v>
      </c>
      <c r="E190" s="260">
        <v>0</v>
      </c>
      <c r="F190" t="str">
        <f t="shared" si="4"/>
        <v>リコージャパン(株)</v>
      </c>
      <c r="G190" t="str">
        <f t="shared" si="5"/>
        <v>リコージャパン(株)_メニューA</v>
      </c>
      <c r="H190">
        <v>0</v>
      </c>
      <c r="I190" s="260" t="s">
        <v>250</v>
      </c>
      <c r="J190" t="s">
        <v>2523</v>
      </c>
      <c r="K190" t="s">
        <v>3061</v>
      </c>
      <c r="L190" s="260" t="s">
        <v>360</v>
      </c>
      <c r="M190" s="260" t="s">
        <v>3106</v>
      </c>
      <c r="N190" s="260" t="s">
        <v>1308</v>
      </c>
    </row>
    <row r="191" spans="1:14">
      <c r="A191" s="260"/>
      <c r="B191" s="260"/>
      <c r="C191" s="260"/>
      <c r="D191" s="260" t="s">
        <v>2025</v>
      </c>
      <c r="E191" s="260">
        <v>0</v>
      </c>
      <c r="F191" t="str">
        <f t="shared" si="4"/>
        <v>リコージャパン(株)</v>
      </c>
      <c r="G191" t="str">
        <f t="shared" si="5"/>
        <v>リコージャパン(株)_メニューB</v>
      </c>
      <c r="H191">
        <v>0</v>
      </c>
      <c r="I191" s="260" t="s">
        <v>250</v>
      </c>
      <c r="J191" t="s">
        <v>2524</v>
      </c>
      <c r="K191" t="s">
        <v>3062</v>
      </c>
      <c r="L191" s="260" t="s">
        <v>2233</v>
      </c>
      <c r="M191" s="260" t="s">
        <v>3358</v>
      </c>
      <c r="N191" s="260" t="s">
        <v>1869</v>
      </c>
    </row>
    <row r="192" spans="1:14">
      <c r="A192" s="260"/>
      <c r="B192" s="260"/>
      <c r="C192" s="260"/>
      <c r="D192" s="260" t="s">
        <v>2043</v>
      </c>
      <c r="E192" s="260">
        <v>3.0199999999999997E-4</v>
      </c>
      <c r="F192" t="str">
        <f t="shared" si="4"/>
        <v>リコージャパン(株)</v>
      </c>
      <c r="G192" t="str">
        <f t="shared" si="5"/>
        <v>リコージャパン(株)_メニューC</v>
      </c>
      <c r="H192">
        <v>3.0199999999999997E-4</v>
      </c>
      <c r="I192" s="260" t="s">
        <v>250</v>
      </c>
      <c r="J192" t="s">
        <v>2525</v>
      </c>
      <c r="K192" t="s">
        <v>3063</v>
      </c>
      <c r="L192" s="260" t="s">
        <v>2235</v>
      </c>
      <c r="M192" s="260" t="s">
        <v>3360</v>
      </c>
      <c r="N192" s="260" t="s">
        <v>1873</v>
      </c>
    </row>
    <row r="193" spans="1:14">
      <c r="A193" s="260"/>
      <c r="B193" s="260"/>
      <c r="C193" s="260"/>
      <c r="D193" s="260" t="s">
        <v>2044</v>
      </c>
      <c r="E193" s="260">
        <v>0</v>
      </c>
      <c r="F193" t="str">
        <f t="shared" si="4"/>
        <v>リコージャパン(株)</v>
      </c>
      <c r="G193" t="str">
        <f t="shared" si="5"/>
        <v>リコージャパン(株)_メニューD</v>
      </c>
      <c r="H193">
        <v>0</v>
      </c>
      <c r="I193" s="260" t="s">
        <v>250</v>
      </c>
      <c r="J193" t="s">
        <v>2526</v>
      </c>
      <c r="K193" t="s">
        <v>3064</v>
      </c>
      <c r="L193" s="260" t="s">
        <v>349</v>
      </c>
      <c r="M193" s="260" t="s">
        <v>3090</v>
      </c>
      <c r="N193" s="260" t="s">
        <v>1273</v>
      </c>
    </row>
    <row r="194" spans="1:14">
      <c r="A194" s="260"/>
      <c r="B194" s="260"/>
      <c r="C194" s="260"/>
      <c r="D194" s="260" t="s">
        <v>2045</v>
      </c>
      <c r="E194" s="260">
        <v>3.6999999999999999E-4</v>
      </c>
      <c r="F194" t="str">
        <f t="shared" si="4"/>
        <v>リコージャパン(株)</v>
      </c>
      <c r="G194" t="str">
        <f t="shared" si="5"/>
        <v>リコージャパン(株)_メニューE</v>
      </c>
      <c r="H194">
        <v>3.6999999999999999E-4</v>
      </c>
      <c r="I194" s="260" t="s">
        <v>250</v>
      </c>
      <c r="J194" t="s">
        <v>2527</v>
      </c>
      <c r="K194" t="s">
        <v>3065</v>
      </c>
      <c r="L194" s="260" t="s">
        <v>362</v>
      </c>
      <c r="M194" s="260" t="s">
        <v>3108</v>
      </c>
      <c r="N194" s="260" t="s">
        <v>1312</v>
      </c>
    </row>
    <row r="195" spans="1:14">
      <c r="A195" s="260"/>
      <c r="B195" s="260"/>
      <c r="C195" s="260"/>
      <c r="D195" s="260" t="s">
        <v>863</v>
      </c>
      <c r="E195" s="260">
        <v>4.7799999999999996E-4</v>
      </c>
      <c r="F195" t="str">
        <f t="shared" si="4"/>
        <v>リコージャパン(株)</v>
      </c>
      <c r="G195" t="str">
        <f t="shared" si="5"/>
        <v>リコージャパン(株)_メニューF(残差)</v>
      </c>
      <c r="H195">
        <v>4.7799999999999996E-4</v>
      </c>
      <c r="I195" s="260" t="s">
        <v>250</v>
      </c>
      <c r="J195" t="s">
        <v>2528</v>
      </c>
      <c r="K195" t="s">
        <v>3066</v>
      </c>
      <c r="L195" s="260" t="s">
        <v>396</v>
      </c>
      <c r="M195" s="260" t="s">
        <v>3149</v>
      </c>
      <c r="N195" s="260" t="s">
        <v>1406</v>
      </c>
    </row>
    <row r="196" spans="1:14">
      <c r="A196" s="260"/>
      <c r="B196" s="260"/>
      <c r="C196" s="260"/>
      <c r="D196" s="260" t="s">
        <v>705</v>
      </c>
      <c r="E196" s="260">
        <v>4.4099999999999999E-4</v>
      </c>
      <c r="F196" t="str">
        <f t="shared" si="4"/>
        <v>リコージャパン(株)</v>
      </c>
      <c r="G196" t="str">
        <f t="shared" si="5"/>
        <v>リコージャパン(株)_(参考値)事業者全体</v>
      </c>
      <c r="H196">
        <v>4.4099999999999999E-4</v>
      </c>
      <c r="I196" s="260" t="s">
        <v>250</v>
      </c>
      <c r="J196" t="s">
        <v>2529</v>
      </c>
      <c r="K196" t="s">
        <v>3067</v>
      </c>
      <c r="L196" s="260" t="s">
        <v>365</v>
      </c>
      <c r="M196" s="260" t="s">
        <v>3112</v>
      </c>
      <c r="N196" s="260" t="s">
        <v>1324</v>
      </c>
    </row>
    <row r="197" spans="1:14">
      <c r="A197" s="260" t="s">
        <v>864</v>
      </c>
      <c r="B197" s="260" t="s">
        <v>260</v>
      </c>
      <c r="C197" s="260" t="s">
        <v>2033</v>
      </c>
      <c r="D197" s="260" t="s">
        <v>2023</v>
      </c>
      <c r="E197" s="260">
        <v>0</v>
      </c>
      <c r="F197" t="str">
        <f t="shared" ref="F197:F260" si="6">IF(A197="",F196,B197)</f>
        <v>(株)エネルギア・ソリューション・アンド・サービス</v>
      </c>
      <c r="G197" t="str">
        <f t="shared" ref="G197:G260" si="7">F197&amp;"_"&amp;D197</f>
        <v>(株)エネルギア・ソリューション・アンド・サービス_メニューA</v>
      </c>
      <c r="H197">
        <v>0</v>
      </c>
      <c r="I197" s="260" t="s">
        <v>260</v>
      </c>
      <c r="J197" t="s">
        <v>2530</v>
      </c>
      <c r="K197" t="s">
        <v>3068</v>
      </c>
      <c r="L197" s="260" t="s">
        <v>445</v>
      </c>
      <c r="M197" s="260" t="s">
        <v>3209</v>
      </c>
      <c r="N197" s="260" t="s">
        <v>1542</v>
      </c>
    </row>
    <row r="198" spans="1:14">
      <c r="A198" s="260"/>
      <c r="B198" s="260"/>
      <c r="C198" s="260"/>
      <c r="D198" s="260" t="s">
        <v>2039</v>
      </c>
      <c r="E198" s="260">
        <v>4.4099999999999999E-4</v>
      </c>
      <c r="F198" t="str">
        <f t="shared" si="6"/>
        <v>(株)エネルギア・ソリューション・アンド・サービス</v>
      </c>
      <c r="G198" t="str">
        <f t="shared" si="7"/>
        <v>(株)エネルギア・ソリューション・アンド・サービス_メニューB(残差)</v>
      </c>
      <c r="H198">
        <v>4.4099999999999999E-4</v>
      </c>
      <c r="I198" s="260" t="s">
        <v>260</v>
      </c>
      <c r="J198" t="s">
        <v>2531</v>
      </c>
      <c r="K198" t="s">
        <v>3069</v>
      </c>
      <c r="L198" s="260" t="s">
        <v>2277</v>
      </c>
      <c r="M198" s="260" t="s">
        <v>3399</v>
      </c>
      <c r="N198" s="260" t="s">
        <v>1961</v>
      </c>
    </row>
    <row r="199" spans="1:14">
      <c r="A199" s="260"/>
      <c r="B199" s="260"/>
      <c r="C199" s="260"/>
      <c r="D199" s="260" t="s">
        <v>705</v>
      </c>
      <c r="E199" s="260">
        <v>5.9499999999999993E-4</v>
      </c>
      <c r="F199" t="str">
        <f t="shared" si="6"/>
        <v>(株)エネルギア・ソリューション・アンド・サービス</v>
      </c>
      <c r="G199" t="str">
        <f t="shared" si="7"/>
        <v>(株)エネルギア・ソリューション・アンド・サービス_(参考値)事業者全体</v>
      </c>
      <c r="H199">
        <v>5.9499999999999993E-4</v>
      </c>
      <c r="I199" s="260" t="s">
        <v>260</v>
      </c>
      <c r="J199" t="s">
        <v>2532</v>
      </c>
      <c r="K199" t="s">
        <v>3070</v>
      </c>
      <c r="L199" s="260" t="s">
        <v>375</v>
      </c>
      <c r="M199" s="260" t="s">
        <v>3126</v>
      </c>
      <c r="N199" s="260" t="s">
        <v>1352</v>
      </c>
    </row>
    <row r="200" spans="1:14">
      <c r="A200" s="260" t="s">
        <v>866</v>
      </c>
      <c r="B200" s="260" t="s">
        <v>261</v>
      </c>
      <c r="C200" s="260">
        <v>4.35E-4</v>
      </c>
      <c r="D200" s="260" t="s">
        <v>2023</v>
      </c>
      <c r="E200" s="260">
        <v>0</v>
      </c>
      <c r="F200" t="str">
        <f t="shared" si="6"/>
        <v>東京ガス(株)</v>
      </c>
      <c r="G200" t="str">
        <f t="shared" si="7"/>
        <v>東京ガス(株)_メニューA</v>
      </c>
      <c r="H200">
        <v>0</v>
      </c>
      <c r="I200" s="260" t="s">
        <v>261</v>
      </c>
      <c r="J200" t="s">
        <v>2533</v>
      </c>
      <c r="K200" t="s">
        <v>3071</v>
      </c>
      <c r="L200" s="260" t="s">
        <v>2246</v>
      </c>
      <c r="M200" s="260" t="s">
        <v>3371</v>
      </c>
      <c r="N200" s="260" t="s">
        <v>1898</v>
      </c>
    </row>
    <row r="201" spans="1:14">
      <c r="A201" s="260"/>
      <c r="B201" s="260"/>
      <c r="C201" s="260"/>
      <c r="D201" s="260" t="s">
        <v>2025</v>
      </c>
      <c r="E201" s="260">
        <v>0</v>
      </c>
      <c r="F201" t="str">
        <f t="shared" si="6"/>
        <v>東京ガス(株)</v>
      </c>
      <c r="G201" t="str">
        <f t="shared" si="7"/>
        <v>東京ガス(株)_メニューB</v>
      </c>
      <c r="H201">
        <v>0</v>
      </c>
      <c r="I201" s="260" t="s">
        <v>261</v>
      </c>
      <c r="J201" t="s">
        <v>2534</v>
      </c>
      <c r="K201" t="s">
        <v>3072</v>
      </c>
      <c r="L201" s="260" t="s">
        <v>389</v>
      </c>
      <c r="M201" s="260" t="s">
        <v>3142</v>
      </c>
      <c r="N201" s="260" t="s">
        <v>1392</v>
      </c>
    </row>
    <row r="202" spans="1:14">
      <c r="A202" s="260"/>
      <c r="B202" s="260"/>
      <c r="C202" s="260"/>
      <c r="D202" s="260" t="s">
        <v>2043</v>
      </c>
      <c r="E202" s="260">
        <v>6.6000000000000005E-5</v>
      </c>
      <c r="F202" t="str">
        <f t="shared" si="6"/>
        <v>東京ガス(株)</v>
      </c>
      <c r="G202" t="str">
        <f t="shared" si="7"/>
        <v>東京ガス(株)_メニューC</v>
      </c>
      <c r="H202">
        <v>6.6000000000000005E-5</v>
      </c>
      <c r="I202" s="260" t="s">
        <v>261</v>
      </c>
      <c r="J202" t="s">
        <v>2535</v>
      </c>
      <c r="K202" t="s">
        <v>3073</v>
      </c>
      <c r="L202" s="260" t="s">
        <v>2050</v>
      </c>
      <c r="M202" s="260" t="s">
        <v>2888</v>
      </c>
      <c r="N202" s="260" t="s">
        <v>742</v>
      </c>
    </row>
    <row r="203" spans="1:14">
      <c r="A203" s="260"/>
      <c r="B203" s="260"/>
      <c r="C203" s="260"/>
      <c r="D203" s="260" t="s">
        <v>2044</v>
      </c>
      <c r="E203" s="260">
        <v>2.3499999999999999E-4</v>
      </c>
      <c r="F203" t="str">
        <f t="shared" si="6"/>
        <v>東京ガス(株)</v>
      </c>
      <c r="G203" t="str">
        <f t="shared" si="7"/>
        <v>東京ガス(株)_メニューD</v>
      </c>
      <c r="H203">
        <v>2.3499999999999999E-4</v>
      </c>
      <c r="I203" s="260" t="s">
        <v>261</v>
      </c>
      <c r="J203" t="s">
        <v>2536</v>
      </c>
      <c r="K203" t="s">
        <v>3074</v>
      </c>
      <c r="L203" s="260" t="s">
        <v>423</v>
      </c>
      <c r="M203" s="260" t="s">
        <v>3184</v>
      </c>
      <c r="N203" s="260" t="s">
        <v>1484</v>
      </c>
    </row>
    <row r="204" spans="1:14">
      <c r="A204" s="260"/>
      <c r="B204" s="260"/>
      <c r="C204" s="260"/>
      <c r="D204" s="260" t="s">
        <v>2045</v>
      </c>
      <c r="E204" s="260">
        <v>2.4899999999999998E-4</v>
      </c>
      <c r="F204" t="str">
        <f t="shared" si="6"/>
        <v>東京ガス(株)</v>
      </c>
      <c r="G204" t="str">
        <f t="shared" si="7"/>
        <v>東京ガス(株)_メニューE</v>
      </c>
      <c r="H204">
        <v>2.4899999999999998E-4</v>
      </c>
      <c r="I204" s="260" t="s">
        <v>261</v>
      </c>
      <c r="J204" t="s">
        <v>2537</v>
      </c>
      <c r="K204" t="s">
        <v>3075</v>
      </c>
      <c r="L204" s="260" t="s">
        <v>186</v>
      </c>
      <c r="M204" s="260" t="s">
        <v>2917</v>
      </c>
      <c r="N204" s="260" t="s">
        <v>837</v>
      </c>
    </row>
    <row r="205" spans="1:14">
      <c r="A205" s="260"/>
      <c r="B205" s="260"/>
      <c r="C205" s="260"/>
      <c r="D205" s="260" t="s">
        <v>2056</v>
      </c>
      <c r="E205" s="260">
        <v>4.4299999999999998E-4</v>
      </c>
      <c r="F205" t="str">
        <f t="shared" si="6"/>
        <v>東京ガス(株)</v>
      </c>
      <c r="G205" t="str">
        <f t="shared" si="7"/>
        <v>東京ガス(株)_メニューF(残差)</v>
      </c>
      <c r="H205">
        <v>4.4299999999999998E-4</v>
      </c>
      <c r="I205" s="260" t="s">
        <v>261</v>
      </c>
      <c r="J205" t="s">
        <v>2538</v>
      </c>
      <c r="K205" t="s">
        <v>3076</v>
      </c>
      <c r="L205" s="260" t="s">
        <v>471</v>
      </c>
      <c r="M205" s="260" t="s">
        <v>3239</v>
      </c>
      <c r="N205" s="260" t="s">
        <v>1609</v>
      </c>
    </row>
    <row r="206" spans="1:14">
      <c r="A206" s="260"/>
      <c r="B206" s="260"/>
      <c r="C206" s="260"/>
      <c r="D206" s="260" t="s">
        <v>705</v>
      </c>
      <c r="E206" s="260">
        <v>2.7700000000000001E-4</v>
      </c>
      <c r="F206" t="str">
        <f t="shared" si="6"/>
        <v>東京ガス(株)</v>
      </c>
      <c r="G206" t="str">
        <f t="shared" si="7"/>
        <v>東京ガス(株)_(参考値)事業者全体</v>
      </c>
      <c r="H206">
        <v>2.7700000000000001E-4</v>
      </c>
      <c r="I206" s="260" t="s">
        <v>261</v>
      </c>
      <c r="J206" t="s">
        <v>2539</v>
      </c>
      <c r="K206" t="s">
        <v>3077</v>
      </c>
      <c r="L206" s="260" t="s">
        <v>1180</v>
      </c>
      <c r="M206" s="260" t="s">
        <v>3060</v>
      </c>
      <c r="N206" s="260" t="s">
        <v>1179</v>
      </c>
    </row>
    <row r="207" spans="1:14">
      <c r="A207" s="260" t="s">
        <v>870</v>
      </c>
      <c r="B207" s="260" t="s">
        <v>233</v>
      </c>
      <c r="C207" s="260">
        <v>2.7099999999999997E-4</v>
      </c>
      <c r="D207" s="260" t="s">
        <v>2023</v>
      </c>
      <c r="E207" s="260">
        <v>3.77E-4</v>
      </c>
      <c r="F207" t="str">
        <f t="shared" si="6"/>
        <v>テス・エンジニアリング(株)</v>
      </c>
      <c r="G207" t="str">
        <f t="shared" si="7"/>
        <v>テス・エンジニアリング(株)_メニューA</v>
      </c>
      <c r="H207">
        <v>3.77E-4</v>
      </c>
      <c r="I207" s="260" t="s">
        <v>233</v>
      </c>
      <c r="J207" t="s">
        <v>2540</v>
      </c>
      <c r="K207" t="s">
        <v>3078</v>
      </c>
      <c r="L207" s="260" t="s">
        <v>2154</v>
      </c>
      <c r="M207" s="260" t="s">
        <v>3281</v>
      </c>
      <c r="N207" s="260" t="s">
        <v>1700</v>
      </c>
    </row>
    <row r="208" spans="1:14">
      <c r="A208" s="260"/>
      <c r="B208" s="260"/>
      <c r="C208" s="260"/>
      <c r="D208" s="260" t="s">
        <v>2039</v>
      </c>
      <c r="E208" s="260">
        <v>3.88E-4</v>
      </c>
      <c r="F208" t="str">
        <f t="shared" si="6"/>
        <v>テス・エンジニアリング(株)</v>
      </c>
      <c r="G208" t="str">
        <f t="shared" si="7"/>
        <v>テス・エンジニアリング(株)_メニューB(残差)</v>
      </c>
      <c r="H208">
        <v>3.88E-4</v>
      </c>
      <c r="I208" s="260" t="s">
        <v>233</v>
      </c>
      <c r="J208" t="s">
        <v>2541</v>
      </c>
      <c r="K208">
        <v>1</v>
      </c>
      <c r="L208" s="260" t="s">
        <v>2104</v>
      </c>
      <c r="M208" s="260" t="s">
        <v>3111</v>
      </c>
      <c r="N208" s="260" t="s">
        <v>1319</v>
      </c>
    </row>
    <row r="209" spans="1:14">
      <c r="A209" s="260"/>
      <c r="B209" s="260"/>
      <c r="C209" s="260"/>
      <c r="D209" s="260" t="s">
        <v>2040</v>
      </c>
      <c r="E209" s="260">
        <v>5.2900000000000006E-4</v>
      </c>
      <c r="F209" t="str">
        <f t="shared" si="6"/>
        <v>テス・エンジニアリング(株)</v>
      </c>
      <c r="G209" t="str">
        <f t="shared" si="7"/>
        <v>テス・エンジニアリング(株)_(参考値)事業者全体</v>
      </c>
      <c r="H209">
        <v>5.2900000000000006E-4</v>
      </c>
      <c r="I209" s="260" t="s">
        <v>233</v>
      </c>
      <c r="J209" t="s">
        <v>2542</v>
      </c>
      <c r="K209">
        <v>2</v>
      </c>
      <c r="L209" s="260" t="s">
        <v>298</v>
      </c>
      <c r="M209" s="260" t="s">
        <v>2997</v>
      </c>
      <c r="N209" s="260" t="s">
        <v>1037</v>
      </c>
    </row>
    <row r="210" spans="1:14">
      <c r="A210" s="260" t="s">
        <v>872</v>
      </c>
      <c r="B210" s="260" t="s">
        <v>262</v>
      </c>
      <c r="C210" s="260">
        <v>3.6400000000000001E-4</v>
      </c>
      <c r="D210" s="260"/>
      <c r="E210" s="260">
        <v>3.0800000000000001E-4</v>
      </c>
      <c r="F210" t="str">
        <f t="shared" si="6"/>
        <v>青梅ガス(株)</v>
      </c>
      <c r="G210" t="str">
        <f t="shared" si="7"/>
        <v>青梅ガス(株)_</v>
      </c>
      <c r="H210">
        <v>3.0800000000000001E-4</v>
      </c>
      <c r="I210" s="260" t="s">
        <v>262</v>
      </c>
      <c r="J210" t="s">
        <v>2543</v>
      </c>
      <c r="K210">
        <v>3</v>
      </c>
      <c r="L210" s="260" t="s">
        <v>401</v>
      </c>
      <c r="M210" s="260" t="s">
        <v>3157</v>
      </c>
      <c r="N210" s="260" t="s">
        <v>1426</v>
      </c>
    </row>
    <row r="211" spans="1:14">
      <c r="A211" s="260" t="s">
        <v>874</v>
      </c>
      <c r="B211" s="260" t="s">
        <v>263</v>
      </c>
      <c r="C211" s="260">
        <v>3.79E-4</v>
      </c>
      <c r="D211" s="260" t="s">
        <v>2023</v>
      </c>
      <c r="E211" s="260">
        <v>0</v>
      </c>
      <c r="F211" t="str">
        <f t="shared" si="6"/>
        <v>(株)イーネットワークシステムズ</v>
      </c>
      <c r="G211" t="str">
        <f t="shared" si="7"/>
        <v>(株)イーネットワークシステムズ_メニューA</v>
      </c>
      <c r="H211">
        <v>0</v>
      </c>
      <c r="I211" s="260" t="s">
        <v>263</v>
      </c>
      <c r="J211" t="s">
        <v>2544</v>
      </c>
      <c r="K211">
        <v>4</v>
      </c>
      <c r="L211" s="260" t="s">
        <v>2254</v>
      </c>
      <c r="M211" s="260" t="s">
        <v>3378</v>
      </c>
      <c r="N211" s="260" t="s">
        <v>1914</v>
      </c>
    </row>
    <row r="212" spans="1:14">
      <c r="A212" s="260"/>
      <c r="B212" s="260"/>
      <c r="C212" s="260"/>
      <c r="D212" s="260" t="s">
        <v>2025</v>
      </c>
      <c r="E212" s="260">
        <v>0</v>
      </c>
      <c r="F212" t="str">
        <f t="shared" si="6"/>
        <v>(株)イーネットワークシステムズ</v>
      </c>
      <c r="G212" t="str">
        <f t="shared" si="7"/>
        <v>(株)イーネットワークシステムズ_メニューB</v>
      </c>
      <c r="H212">
        <v>0</v>
      </c>
      <c r="I212" s="260" t="s">
        <v>263</v>
      </c>
      <c r="J212" t="s">
        <v>2545</v>
      </c>
      <c r="K212">
        <v>5</v>
      </c>
      <c r="L212" s="260" t="s">
        <v>2265</v>
      </c>
      <c r="M212" s="260" t="s">
        <v>3389</v>
      </c>
      <c r="N212" s="260" t="s">
        <v>1937</v>
      </c>
    </row>
    <row r="213" spans="1:14">
      <c r="A213" s="260"/>
      <c r="B213" s="260"/>
      <c r="C213" s="260"/>
      <c r="D213" s="260" t="s">
        <v>2043</v>
      </c>
      <c r="E213" s="260">
        <v>0</v>
      </c>
      <c r="F213" t="str">
        <f t="shared" si="6"/>
        <v>(株)イーネットワークシステムズ</v>
      </c>
      <c r="G213" t="str">
        <f t="shared" si="7"/>
        <v>(株)イーネットワークシステムズ_メニューC</v>
      </c>
      <c r="H213">
        <v>0</v>
      </c>
      <c r="I213" s="260" t="s">
        <v>263</v>
      </c>
      <c r="J213" t="s">
        <v>2546</v>
      </c>
      <c r="K213">
        <v>6</v>
      </c>
      <c r="L213" s="260" t="s">
        <v>281</v>
      </c>
      <c r="M213" s="260" t="s">
        <v>2963</v>
      </c>
      <c r="N213" s="260" t="s">
        <v>957</v>
      </c>
    </row>
    <row r="214" spans="1:14">
      <c r="A214" s="260"/>
      <c r="B214" s="260"/>
      <c r="C214" s="260"/>
      <c r="D214" s="260" t="s">
        <v>2044</v>
      </c>
      <c r="E214" s="260">
        <v>0</v>
      </c>
      <c r="F214" t="str">
        <f t="shared" si="6"/>
        <v>(株)イーネットワークシステムズ</v>
      </c>
      <c r="G214" t="str">
        <f t="shared" si="7"/>
        <v>(株)イーネットワークシステムズ_メニューD</v>
      </c>
      <c r="H214">
        <v>0</v>
      </c>
      <c r="I214" s="260" t="s">
        <v>263</v>
      </c>
      <c r="J214" t="s">
        <v>2547</v>
      </c>
      <c r="K214">
        <v>7</v>
      </c>
      <c r="L214" s="260" t="s">
        <v>2082</v>
      </c>
      <c r="M214" s="260" t="s">
        <v>2991</v>
      </c>
      <c r="N214" s="260" t="s">
        <v>1025</v>
      </c>
    </row>
    <row r="215" spans="1:14">
      <c r="A215" s="260"/>
      <c r="B215" s="260"/>
      <c r="C215" s="260"/>
      <c r="D215" s="260" t="s">
        <v>2071</v>
      </c>
      <c r="E215" s="260">
        <v>3.2299999999999999E-4</v>
      </c>
      <c r="F215" t="str">
        <f t="shared" si="6"/>
        <v>(株)イーネットワークシステムズ</v>
      </c>
      <c r="G215" t="str">
        <f t="shared" si="7"/>
        <v>(株)イーネットワークシステムズ_メニューE(残差)</v>
      </c>
      <c r="H215">
        <v>3.2299999999999999E-4</v>
      </c>
      <c r="I215" s="260" t="s">
        <v>263</v>
      </c>
      <c r="J215" t="s">
        <v>2548</v>
      </c>
      <c r="K215">
        <v>8</v>
      </c>
      <c r="L215" s="260" t="s">
        <v>483</v>
      </c>
      <c r="M215" s="260" t="s">
        <v>3256</v>
      </c>
      <c r="N215" s="260" t="s">
        <v>1649</v>
      </c>
    </row>
    <row r="216" spans="1:14">
      <c r="A216" s="260"/>
      <c r="B216" s="260"/>
      <c r="C216" s="260"/>
      <c r="D216" s="260" t="s">
        <v>705</v>
      </c>
      <c r="E216" s="260">
        <v>2.5300000000000002E-4</v>
      </c>
      <c r="F216" t="str">
        <f t="shared" si="6"/>
        <v>(株)イーネットワークシステムズ</v>
      </c>
      <c r="G216" t="str">
        <f t="shared" si="7"/>
        <v>(株)イーネットワークシステムズ_(参考値)事業者全体</v>
      </c>
      <c r="H216">
        <v>2.5300000000000002E-4</v>
      </c>
      <c r="I216" s="260" t="s">
        <v>263</v>
      </c>
      <c r="J216" t="s">
        <v>2549</v>
      </c>
      <c r="K216">
        <v>9</v>
      </c>
      <c r="L216" s="260" t="s">
        <v>470</v>
      </c>
      <c r="M216" s="260" t="s">
        <v>3238</v>
      </c>
      <c r="N216" s="260" t="s">
        <v>1607</v>
      </c>
    </row>
    <row r="217" spans="1:14">
      <c r="A217" s="260" t="s">
        <v>877</v>
      </c>
      <c r="B217" s="260" t="s">
        <v>2072</v>
      </c>
      <c r="C217" s="260">
        <v>4.5800000000000002E-4</v>
      </c>
      <c r="D217" s="260"/>
      <c r="E217" s="260">
        <v>4.0200000000000001E-4</v>
      </c>
      <c r="F217" t="str">
        <f t="shared" si="6"/>
        <v>(株)エネアーク関東</v>
      </c>
      <c r="G217" t="str">
        <f t="shared" si="7"/>
        <v>(株)エネアーク関東_</v>
      </c>
      <c r="H217">
        <v>4.0200000000000001E-4</v>
      </c>
      <c r="I217" s="260" t="s">
        <v>2072</v>
      </c>
      <c r="J217" t="s">
        <v>2550</v>
      </c>
      <c r="K217">
        <v>10</v>
      </c>
      <c r="L217" s="260" t="s">
        <v>2177</v>
      </c>
      <c r="M217" s="260" t="s">
        <v>3306</v>
      </c>
      <c r="N217" s="260" t="s">
        <v>1753</v>
      </c>
    </row>
    <row r="218" spans="1:14">
      <c r="A218" s="260" t="s">
        <v>880</v>
      </c>
      <c r="B218" s="260" t="s">
        <v>264</v>
      </c>
      <c r="C218" s="260">
        <v>4.9399999999999997E-4</v>
      </c>
      <c r="D218" s="260" t="s">
        <v>2023</v>
      </c>
      <c r="E218" s="260">
        <v>0</v>
      </c>
      <c r="F218" t="str">
        <f t="shared" si="6"/>
        <v>(株)東急パワーサプライ</v>
      </c>
      <c r="G218" t="str">
        <f t="shared" si="7"/>
        <v>(株)東急パワーサプライ_メニューA</v>
      </c>
      <c r="H218">
        <v>0</v>
      </c>
      <c r="I218" s="260" t="s">
        <v>264</v>
      </c>
      <c r="J218" t="s">
        <v>2551</v>
      </c>
      <c r="K218" t="s">
        <v>3079</v>
      </c>
      <c r="L218" s="260" t="s">
        <v>2205</v>
      </c>
      <c r="M218" s="260" t="s">
        <v>3333</v>
      </c>
      <c r="N218" s="260" t="s">
        <v>1813</v>
      </c>
    </row>
    <row r="219" spans="1:14">
      <c r="A219" s="260"/>
      <c r="B219" s="260"/>
      <c r="C219" s="260"/>
      <c r="D219" s="260" t="s">
        <v>2025</v>
      </c>
      <c r="E219" s="260">
        <v>3.4000000000000002E-4</v>
      </c>
      <c r="F219" t="str">
        <f t="shared" si="6"/>
        <v>(株)東急パワーサプライ</v>
      </c>
      <c r="G219" t="str">
        <f t="shared" si="7"/>
        <v>(株)東急パワーサプライ_メニューB</v>
      </c>
      <c r="H219">
        <v>3.4000000000000002E-4</v>
      </c>
      <c r="I219" s="260" t="s">
        <v>264</v>
      </c>
      <c r="J219" t="s">
        <v>2552</v>
      </c>
      <c r="K219" t="s">
        <v>3080</v>
      </c>
      <c r="L219" s="260" t="s">
        <v>2075</v>
      </c>
      <c r="M219" s="260" t="s">
        <v>2949</v>
      </c>
      <c r="N219" s="260" t="s">
        <v>925</v>
      </c>
    </row>
    <row r="220" spans="1:14">
      <c r="A220" s="260"/>
      <c r="B220" s="260"/>
      <c r="C220" s="260"/>
      <c r="D220" s="260" t="s">
        <v>2043</v>
      </c>
      <c r="E220" s="260">
        <v>0</v>
      </c>
      <c r="F220" t="str">
        <f t="shared" si="6"/>
        <v>(株)東急パワーサプライ</v>
      </c>
      <c r="G220" t="str">
        <f t="shared" si="7"/>
        <v>(株)東急パワーサプライ_メニューC</v>
      </c>
      <c r="H220">
        <v>0</v>
      </c>
      <c r="I220" s="260" t="s">
        <v>264</v>
      </c>
      <c r="J220" t="s">
        <v>2553</v>
      </c>
      <c r="K220" t="s">
        <v>3081</v>
      </c>
      <c r="L220" s="260" t="s">
        <v>2108</v>
      </c>
      <c r="M220" s="260" t="s">
        <v>3125</v>
      </c>
      <c r="N220" s="260" t="s">
        <v>1350</v>
      </c>
    </row>
    <row r="221" spans="1:14">
      <c r="A221" s="260"/>
      <c r="B221" s="260"/>
      <c r="C221" s="260"/>
      <c r="D221" s="260" t="s">
        <v>2044</v>
      </c>
      <c r="E221" s="260">
        <v>2.92E-4</v>
      </c>
      <c r="F221" t="str">
        <f t="shared" si="6"/>
        <v>(株)東急パワーサプライ</v>
      </c>
      <c r="G221" t="str">
        <f t="shared" si="7"/>
        <v>(株)東急パワーサプライ_メニューD</v>
      </c>
      <c r="H221">
        <v>2.92E-4</v>
      </c>
      <c r="I221" s="260" t="s">
        <v>264</v>
      </c>
      <c r="J221" t="s">
        <v>2554</v>
      </c>
      <c r="K221" t="s">
        <v>3082</v>
      </c>
      <c r="L221" s="260" t="s">
        <v>198</v>
      </c>
      <c r="M221" s="260" t="s">
        <v>2978</v>
      </c>
      <c r="N221" s="260" t="s">
        <v>993</v>
      </c>
    </row>
    <row r="222" spans="1:14">
      <c r="A222" s="260"/>
      <c r="B222" s="260"/>
      <c r="C222" s="260"/>
      <c r="D222" s="260" t="s">
        <v>2045</v>
      </c>
      <c r="E222" s="260">
        <v>0</v>
      </c>
      <c r="F222" t="str">
        <f t="shared" si="6"/>
        <v>(株)東急パワーサプライ</v>
      </c>
      <c r="G222" t="str">
        <f t="shared" si="7"/>
        <v>(株)東急パワーサプライ_メニューE</v>
      </c>
      <c r="H222">
        <v>0</v>
      </c>
      <c r="I222" s="260" t="s">
        <v>264</v>
      </c>
      <c r="J222" t="s">
        <v>2555</v>
      </c>
      <c r="K222" t="s">
        <v>3083</v>
      </c>
      <c r="L222" s="260" t="s">
        <v>217</v>
      </c>
      <c r="M222" s="260" t="s">
        <v>2967</v>
      </c>
      <c r="N222" s="260" t="s">
        <v>966</v>
      </c>
    </row>
    <row r="223" spans="1:14">
      <c r="A223" s="260"/>
      <c r="B223" s="260"/>
      <c r="C223" s="260"/>
      <c r="D223" s="260" t="s">
        <v>2046</v>
      </c>
      <c r="E223" s="260">
        <v>0</v>
      </c>
      <c r="F223" t="str">
        <f t="shared" si="6"/>
        <v>(株)東急パワーサプライ</v>
      </c>
      <c r="G223" t="str">
        <f t="shared" si="7"/>
        <v>(株)東急パワーサプライ_メニューF</v>
      </c>
      <c r="H223">
        <v>0</v>
      </c>
      <c r="I223" s="260" t="s">
        <v>264</v>
      </c>
      <c r="J223" t="s">
        <v>2556</v>
      </c>
      <c r="K223" t="s">
        <v>3084</v>
      </c>
      <c r="L223" s="260" t="s">
        <v>288</v>
      </c>
      <c r="M223" s="260" t="s">
        <v>2980</v>
      </c>
      <c r="N223" s="260" t="s">
        <v>999</v>
      </c>
    </row>
    <row r="224" spans="1:14">
      <c r="A224" s="260"/>
      <c r="B224" s="260"/>
      <c r="C224" s="260"/>
      <c r="D224" s="260" t="s">
        <v>2073</v>
      </c>
      <c r="E224" s="260">
        <v>4.3100000000000001E-4</v>
      </c>
      <c r="F224" t="str">
        <f t="shared" si="6"/>
        <v>(株)東急パワーサプライ</v>
      </c>
      <c r="G224" t="str">
        <f t="shared" si="7"/>
        <v>(株)東急パワーサプライ_メニューG(残差)</v>
      </c>
      <c r="H224">
        <v>4.3100000000000001E-4</v>
      </c>
      <c r="I224" s="260" t="s">
        <v>264</v>
      </c>
      <c r="J224" t="s">
        <v>2557</v>
      </c>
      <c r="K224" t="s">
        <v>2557</v>
      </c>
      <c r="L224" s="260" t="s">
        <v>363</v>
      </c>
      <c r="M224" s="260" t="s">
        <v>3109</v>
      </c>
      <c r="N224" s="260" t="s">
        <v>1315</v>
      </c>
    </row>
    <row r="225" spans="1:14">
      <c r="A225" s="260"/>
      <c r="B225" s="260"/>
      <c r="C225" s="260"/>
      <c r="D225" s="260" t="s">
        <v>2040</v>
      </c>
      <c r="E225" s="260">
        <v>4.5600000000000003E-4</v>
      </c>
      <c r="F225" t="str">
        <f t="shared" si="6"/>
        <v>(株)東急パワーサプライ</v>
      </c>
      <c r="G225" t="str">
        <f t="shared" si="7"/>
        <v>(株)東急パワーサプライ_(参考値)事業者全体</v>
      </c>
      <c r="H225">
        <v>4.5600000000000003E-4</v>
      </c>
      <c r="I225" s="260" t="s">
        <v>264</v>
      </c>
      <c r="J225" t="s">
        <v>2558</v>
      </c>
      <c r="K225" t="s">
        <v>3085</v>
      </c>
      <c r="L225" s="260" t="s">
        <v>484</v>
      </c>
      <c r="M225" s="260" t="s">
        <v>3259</v>
      </c>
      <c r="N225" s="260" t="s">
        <v>1655</v>
      </c>
    </row>
    <row r="226" spans="1:14">
      <c r="A226" s="260" t="s">
        <v>883</v>
      </c>
      <c r="B226" s="260" t="s">
        <v>185</v>
      </c>
      <c r="C226" s="260">
        <v>5.2500000000000008E-4</v>
      </c>
      <c r="D226" s="260" t="s">
        <v>2023</v>
      </c>
      <c r="E226" s="260">
        <v>0</v>
      </c>
      <c r="F226" t="str">
        <f t="shared" si="6"/>
        <v>王子・伊藤忠エネクス電力販売(株)</v>
      </c>
      <c r="G226" t="str">
        <f t="shared" si="7"/>
        <v>王子・伊藤忠エネクス電力販売(株)_メニューA</v>
      </c>
      <c r="H226">
        <v>0</v>
      </c>
      <c r="I226" s="260" t="s">
        <v>185</v>
      </c>
      <c r="J226" t="s">
        <v>2559</v>
      </c>
      <c r="K226" t="s">
        <v>3086</v>
      </c>
      <c r="L226" s="260" t="s">
        <v>338</v>
      </c>
      <c r="M226" s="260" t="s">
        <v>3079</v>
      </c>
      <c r="N226" s="260" t="s">
        <v>1244</v>
      </c>
    </row>
    <row r="227" spans="1:14">
      <c r="A227" s="260"/>
      <c r="B227" s="260"/>
      <c r="C227" s="260"/>
      <c r="D227" s="260" t="s">
        <v>2025</v>
      </c>
      <c r="E227" s="260">
        <v>2.1699999999999999E-4</v>
      </c>
      <c r="F227" t="str">
        <f t="shared" si="6"/>
        <v>王子・伊藤忠エネクス電力販売(株)</v>
      </c>
      <c r="G227" t="str">
        <f t="shared" si="7"/>
        <v>王子・伊藤忠エネクス電力販売(株)_メニューB</v>
      </c>
      <c r="H227">
        <v>2.1699999999999999E-4</v>
      </c>
      <c r="I227" s="260" t="s">
        <v>185</v>
      </c>
      <c r="J227" t="s">
        <v>2560</v>
      </c>
      <c r="K227" t="s">
        <v>3087</v>
      </c>
      <c r="L227" s="260" t="s">
        <v>400</v>
      </c>
      <c r="M227" s="260" t="s">
        <v>3156</v>
      </c>
      <c r="N227" s="260" t="s">
        <v>1423</v>
      </c>
    </row>
    <row r="228" spans="1:14">
      <c r="A228" s="260"/>
      <c r="B228" s="260"/>
      <c r="C228" s="260"/>
      <c r="D228" s="260" t="s">
        <v>2043</v>
      </c>
      <c r="E228" s="260">
        <v>3.0299999999999999E-4</v>
      </c>
      <c r="F228" t="str">
        <f t="shared" si="6"/>
        <v>王子・伊藤忠エネクス電力販売(株)</v>
      </c>
      <c r="G228" t="str">
        <f t="shared" si="7"/>
        <v>王子・伊藤忠エネクス電力販売(株)_メニューC</v>
      </c>
      <c r="H228">
        <v>3.0299999999999999E-4</v>
      </c>
      <c r="I228" s="260" t="s">
        <v>185</v>
      </c>
      <c r="J228" t="s">
        <v>2561</v>
      </c>
      <c r="K228" t="s">
        <v>3088</v>
      </c>
      <c r="L228" s="260" t="s">
        <v>300</v>
      </c>
      <c r="M228" s="260" t="s">
        <v>3001</v>
      </c>
      <c r="N228" s="260" t="s">
        <v>1046</v>
      </c>
    </row>
    <row r="229" spans="1:14">
      <c r="A229" s="260"/>
      <c r="B229" s="260"/>
      <c r="C229" s="260"/>
      <c r="D229" s="260" t="s">
        <v>2061</v>
      </c>
      <c r="E229" s="260">
        <v>9.0899999999999998E-4</v>
      </c>
      <c r="F229" t="str">
        <f t="shared" si="6"/>
        <v>王子・伊藤忠エネクス電力販売(株)</v>
      </c>
      <c r="G229" t="str">
        <f t="shared" si="7"/>
        <v>王子・伊藤忠エネクス電力販売(株)_メニューD(残差)</v>
      </c>
      <c r="H229">
        <v>9.0899999999999998E-4</v>
      </c>
      <c r="I229" s="260" t="s">
        <v>185</v>
      </c>
      <c r="J229" t="s">
        <v>2562</v>
      </c>
      <c r="K229" t="s">
        <v>3089</v>
      </c>
      <c r="L229" s="260" t="s">
        <v>294</v>
      </c>
      <c r="M229" s="260" t="s">
        <v>2988</v>
      </c>
      <c r="N229" s="260" t="s">
        <v>1015</v>
      </c>
    </row>
    <row r="230" spans="1:14">
      <c r="A230" s="260"/>
      <c r="B230" s="260"/>
      <c r="C230" s="260"/>
      <c r="D230" s="260" t="s">
        <v>2040</v>
      </c>
      <c r="E230" s="260">
        <v>3.9899999999999999E-4</v>
      </c>
      <c r="F230" t="str">
        <f t="shared" si="6"/>
        <v>王子・伊藤忠エネクス電力販売(株)</v>
      </c>
      <c r="G230" t="str">
        <f t="shared" si="7"/>
        <v>王子・伊藤忠エネクス電力販売(株)_(参考値)事業者全体</v>
      </c>
      <c r="H230">
        <v>3.9899999999999999E-4</v>
      </c>
      <c r="I230" s="260" t="s">
        <v>185</v>
      </c>
      <c r="J230" t="s">
        <v>2563</v>
      </c>
      <c r="K230" t="s">
        <v>3090</v>
      </c>
      <c r="L230" s="260" t="s">
        <v>307</v>
      </c>
      <c r="M230" s="260" t="s">
        <v>3025</v>
      </c>
      <c r="N230" s="260" t="s">
        <v>1101</v>
      </c>
    </row>
    <row r="231" spans="1:14">
      <c r="A231" s="260" t="s">
        <v>886</v>
      </c>
      <c r="B231" s="260" t="s">
        <v>178</v>
      </c>
      <c r="C231" s="260">
        <v>7.3999999999999999E-4</v>
      </c>
      <c r="D231" s="260" t="s">
        <v>2023</v>
      </c>
      <c r="E231" s="260">
        <v>0</v>
      </c>
      <c r="F231" t="str">
        <f t="shared" si="6"/>
        <v>伊藤忠商事(株)</v>
      </c>
      <c r="G231" t="str">
        <f t="shared" si="7"/>
        <v>伊藤忠商事(株)_メニューA</v>
      </c>
      <c r="H231">
        <v>0</v>
      </c>
      <c r="I231" s="260" t="s">
        <v>178</v>
      </c>
      <c r="J231" t="s">
        <v>2564</v>
      </c>
      <c r="K231" t="s">
        <v>3091</v>
      </c>
      <c r="L231" s="260" t="s">
        <v>2192</v>
      </c>
      <c r="M231" s="260" t="s">
        <v>3320</v>
      </c>
      <c r="N231" s="260" t="s">
        <v>1784</v>
      </c>
    </row>
    <row r="232" spans="1:14">
      <c r="A232" s="260"/>
      <c r="B232" s="260"/>
      <c r="C232" s="260"/>
      <c r="D232" s="260" t="s">
        <v>2039</v>
      </c>
      <c r="E232" s="260">
        <v>4.5300000000000001E-4</v>
      </c>
      <c r="F232" t="str">
        <f t="shared" si="6"/>
        <v>伊藤忠商事(株)</v>
      </c>
      <c r="G232" t="str">
        <f t="shared" si="7"/>
        <v>伊藤忠商事(株)_メニューB(残差)</v>
      </c>
      <c r="H232" t="s">
        <v>2033</v>
      </c>
      <c r="I232" s="260" t="s">
        <v>178</v>
      </c>
      <c r="J232" t="s">
        <v>2565</v>
      </c>
      <c r="K232" t="s">
        <v>3092</v>
      </c>
      <c r="L232" s="260" t="s">
        <v>384</v>
      </c>
      <c r="M232" s="260" t="s">
        <v>3135</v>
      </c>
      <c r="N232" s="260" t="s">
        <v>1374</v>
      </c>
    </row>
    <row r="233" spans="1:14">
      <c r="A233" s="260"/>
      <c r="B233" s="260"/>
      <c r="C233" s="260"/>
      <c r="D233" s="260" t="s">
        <v>705</v>
      </c>
      <c r="E233" s="260">
        <v>4.6999999999999999E-4</v>
      </c>
      <c r="F233" t="str">
        <f t="shared" si="6"/>
        <v>伊藤忠商事(株)</v>
      </c>
      <c r="G233" t="str">
        <f t="shared" si="7"/>
        <v>伊藤忠商事(株)_(参考値)事業者全体</v>
      </c>
      <c r="H233" t="s">
        <v>2066</v>
      </c>
      <c r="I233" s="260" t="s">
        <v>178</v>
      </c>
      <c r="J233" t="s">
        <v>2100</v>
      </c>
      <c r="K233" t="s">
        <v>3093</v>
      </c>
      <c r="L233" s="260" t="s">
        <v>2241</v>
      </c>
      <c r="M233" s="260" t="s">
        <v>3367</v>
      </c>
      <c r="N233" s="260" t="s">
        <v>1887</v>
      </c>
    </row>
    <row r="234" spans="1:14">
      <c r="A234" s="260" t="s">
        <v>889</v>
      </c>
      <c r="B234" s="260" t="s">
        <v>265</v>
      </c>
      <c r="C234" s="260">
        <v>4.1800000000000002E-4</v>
      </c>
      <c r="D234" s="260" t="s">
        <v>2023</v>
      </c>
      <c r="E234" s="260">
        <v>0</v>
      </c>
      <c r="F234" t="str">
        <f t="shared" si="6"/>
        <v>(株)エコスタイル</v>
      </c>
      <c r="G234" t="str">
        <f t="shared" si="7"/>
        <v>(株)エコスタイル_メニューA</v>
      </c>
      <c r="H234">
        <v>0</v>
      </c>
      <c r="I234" s="260" t="s">
        <v>265</v>
      </c>
      <c r="J234" t="s">
        <v>2101</v>
      </c>
      <c r="K234" t="s">
        <v>3094</v>
      </c>
      <c r="L234" s="260" t="s">
        <v>303</v>
      </c>
      <c r="M234" s="260" t="s">
        <v>3005</v>
      </c>
      <c r="N234" s="260" t="s">
        <v>1055</v>
      </c>
    </row>
    <row r="235" spans="1:14">
      <c r="A235" s="260"/>
      <c r="B235" s="260"/>
      <c r="C235" s="260"/>
      <c r="D235" s="260" t="s">
        <v>2025</v>
      </c>
      <c r="E235" s="260">
        <v>0</v>
      </c>
      <c r="F235" t="str">
        <f t="shared" si="6"/>
        <v>(株)エコスタイル</v>
      </c>
      <c r="G235" t="str">
        <f t="shared" si="7"/>
        <v>(株)エコスタイル_メニューB</v>
      </c>
      <c r="H235">
        <v>0</v>
      </c>
      <c r="I235" s="260" t="s">
        <v>265</v>
      </c>
      <c r="J235" t="s">
        <v>2566</v>
      </c>
      <c r="K235" t="s">
        <v>3095</v>
      </c>
      <c r="L235" s="260" t="s">
        <v>215</v>
      </c>
      <c r="M235" s="260" t="s">
        <v>3064</v>
      </c>
      <c r="N235" s="260" t="s">
        <v>1188</v>
      </c>
    </row>
    <row r="236" spans="1:14">
      <c r="A236" s="260"/>
      <c r="B236" s="260"/>
      <c r="C236" s="260"/>
      <c r="D236" s="260" t="s">
        <v>2028</v>
      </c>
      <c r="E236" s="260">
        <v>5.9499999999999993E-4</v>
      </c>
      <c r="F236" t="str">
        <f t="shared" si="6"/>
        <v>(株)エコスタイル</v>
      </c>
      <c r="G236" t="str">
        <f t="shared" si="7"/>
        <v>(株)エコスタイル_メニューC(残差)</v>
      </c>
      <c r="H236">
        <v>5.9499999999999993E-4</v>
      </c>
      <c r="I236" s="260" t="s">
        <v>265</v>
      </c>
      <c r="J236" t="s">
        <v>2567</v>
      </c>
      <c r="K236" t="s">
        <v>3096</v>
      </c>
      <c r="L236" s="260" t="s">
        <v>2287</v>
      </c>
      <c r="M236" s="260" t="s">
        <v>3408</v>
      </c>
      <c r="N236" s="260" t="s">
        <v>1981</v>
      </c>
    </row>
    <row r="237" spans="1:14">
      <c r="A237" s="260"/>
      <c r="B237" s="260"/>
      <c r="C237" s="260"/>
      <c r="D237" s="260" t="s">
        <v>2040</v>
      </c>
      <c r="E237" s="260">
        <v>5.4000000000000001E-4</v>
      </c>
      <c r="F237" t="str">
        <f t="shared" si="6"/>
        <v>(株)エコスタイル</v>
      </c>
      <c r="G237" t="str">
        <f t="shared" si="7"/>
        <v>(株)エコスタイル_(参考値)事業者全体</v>
      </c>
      <c r="H237">
        <v>5.4000000000000001E-4</v>
      </c>
      <c r="I237" s="260" t="s">
        <v>265</v>
      </c>
      <c r="J237" t="s">
        <v>2568</v>
      </c>
      <c r="K237" t="s">
        <v>3097</v>
      </c>
      <c r="L237" s="260" t="s">
        <v>1658</v>
      </c>
      <c r="M237" s="260" t="s">
        <v>3260</v>
      </c>
      <c r="N237" s="260" t="s">
        <v>1657</v>
      </c>
    </row>
    <row r="238" spans="1:14">
      <c r="A238" s="260" t="s">
        <v>891</v>
      </c>
      <c r="B238" s="260" t="s">
        <v>266</v>
      </c>
      <c r="C238" s="260">
        <v>3.6400000000000001E-4</v>
      </c>
      <c r="D238" s="260"/>
      <c r="E238" s="260">
        <v>3.0800000000000001E-4</v>
      </c>
      <c r="F238" t="str">
        <f t="shared" si="6"/>
        <v>入間ガス(株)</v>
      </c>
      <c r="G238" t="str">
        <f t="shared" si="7"/>
        <v>入間ガス(株)_</v>
      </c>
      <c r="H238">
        <v>3.0800000000000001E-4</v>
      </c>
      <c r="I238" s="260" t="s">
        <v>266</v>
      </c>
      <c r="J238" t="s">
        <v>2569</v>
      </c>
      <c r="K238" t="s">
        <v>3098</v>
      </c>
      <c r="L238" s="260" t="s">
        <v>446</v>
      </c>
      <c r="M238" s="260" t="s">
        <v>3210</v>
      </c>
      <c r="N238" s="260" t="s">
        <v>1544</v>
      </c>
    </row>
    <row r="239" spans="1:14">
      <c r="A239" s="260" t="s">
        <v>893</v>
      </c>
      <c r="B239" s="260" t="s">
        <v>234</v>
      </c>
      <c r="C239" s="260">
        <v>5.7499999999999999E-4</v>
      </c>
      <c r="D239" s="260"/>
      <c r="E239" s="260">
        <v>5.5800000000000001E-4</v>
      </c>
      <c r="F239" t="str">
        <f t="shared" si="6"/>
        <v>テプコカスタマーサービス(株)</v>
      </c>
      <c r="G239" t="str">
        <f t="shared" si="7"/>
        <v>テプコカスタマーサービス(株)_</v>
      </c>
      <c r="H239">
        <v>5.5800000000000001E-4</v>
      </c>
      <c r="I239" s="260" t="s">
        <v>234</v>
      </c>
      <c r="J239" t="s">
        <v>2570</v>
      </c>
      <c r="K239" t="s">
        <v>3099</v>
      </c>
      <c r="L239" s="260" t="s">
        <v>486</v>
      </c>
      <c r="M239" s="260" t="s">
        <v>3265</v>
      </c>
      <c r="N239" s="260" t="s">
        <v>1667</v>
      </c>
    </row>
    <row r="240" spans="1:14">
      <c r="A240" s="260" t="s">
        <v>895</v>
      </c>
      <c r="B240" s="260" t="s">
        <v>267</v>
      </c>
      <c r="C240" s="260">
        <v>4.0900000000000002E-4</v>
      </c>
      <c r="D240" s="260"/>
      <c r="E240" s="260">
        <v>5.1000000000000004E-4</v>
      </c>
      <c r="F240" t="str">
        <f t="shared" si="6"/>
        <v>(株)とんでんホールディングス</v>
      </c>
      <c r="G240" t="str">
        <f t="shared" si="7"/>
        <v>(株)とんでんホールディングス_</v>
      </c>
      <c r="H240">
        <v>5.1000000000000004E-4</v>
      </c>
      <c r="I240" s="260" t="s">
        <v>267</v>
      </c>
      <c r="J240" t="s">
        <v>2571</v>
      </c>
      <c r="K240" t="s">
        <v>3100</v>
      </c>
      <c r="L240" s="260" t="s">
        <v>2134</v>
      </c>
      <c r="M240" s="260" t="s">
        <v>3258</v>
      </c>
      <c r="N240" s="260" t="s">
        <v>1653</v>
      </c>
    </row>
    <row r="241" spans="1:14">
      <c r="A241" s="260" t="s">
        <v>898</v>
      </c>
      <c r="B241" s="260" t="s">
        <v>2074</v>
      </c>
      <c r="C241" s="260">
        <v>4.5399999999999998E-4</v>
      </c>
      <c r="D241" s="260" t="s">
        <v>2023</v>
      </c>
      <c r="E241" s="260">
        <v>0</v>
      </c>
      <c r="F241" t="str">
        <f t="shared" si="6"/>
        <v>日鉄エンジニアリング(株)</v>
      </c>
      <c r="G241" t="str">
        <f t="shared" si="7"/>
        <v>日鉄エンジニアリング(株)_メニューA</v>
      </c>
      <c r="H241">
        <v>0</v>
      </c>
      <c r="I241" s="260" t="s">
        <v>2074</v>
      </c>
      <c r="J241" t="s">
        <v>2572</v>
      </c>
      <c r="K241" t="s">
        <v>3101</v>
      </c>
      <c r="L241" s="260" t="s">
        <v>2124</v>
      </c>
      <c r="M241" s="260" t="s">
        <v>3213</v>
      </c>
      <c r="N241" s="260" t="s">
        <v>1551</v>
      </c>
    </row>
    <row r="242" spans="1:14">
      <c r="A242" s="260"/>
      <c r="B242" s="260"/>
      <c r="C242" s="260"/>
      <c r="D242" s="260" t="s">
        <v>2025</v>
      </c>
      <c r="E242" s="260">
        <v>0</v>
      </c>
      <c r="F242" t="str">
        <f t="shared" si="6"/>
        <v>日鉄エンジニアリング(株)</v>
      </c>
      <c r="G242" t="str">
        <f t="shared" si="7"/>
        <v>日鉄エンジニアリング(株)_メニューB</v>
      </c>
      <c r="H242">
        <v>0</v>
      </c>
      <c r="I242" s="260" t="s">
        <v>2074</v>
      </c>
      <c r="J242" t="s">
        <v>2573</v>
      </c>
      <c r="K242" t="s">
        <v>3102</v>
      </c>
      <c r="L242" s="260" t="s">
        <v>2093</v>
      </c>
      <c r="M242" s="260" t="s">
        <v>3049</v>
      </c>
      <c r="N242" s="260" t="s">
        <v>1154</v>
      </c>
    </row>
    <row r="243" spans="1:14">
      <c r="A243" s="260"/>
      <c r="B243" s="260"/>
      <c r="C243" s="260"/>
      <c r="D243" s="260" t="s">
        <v>2043</v>
      </c>
      <c r="E243" s="260">
        <v>1E-4</v>
      </c>
      <c r="F243" t="str">
        <f t="shared" si="6"/>
        <v>日鉄エンジニアリング(株)</v>
      </c>
      <c r="G243" t="str">
        <f t="shared" si="7"/>
        <v>日鉄エンジニアリング(株)_メニューC</v>
      </c>
      <c r="H243">
        <v>1E-4</v>
      </c>
      <c r="I243" s="260" t="s">
        <v>2074</v>
      </c>
      <c r="J243" t="s">
        <v>2574</v>
      </c>
      <c r="K243" t="s">
        <v>3103</v>
      </c>
      <c r="L243" s="260" t="s">
        <v>2206</v>
      </c>
      <c r="M243" s="260" t="s">
        <v>3334</v>
      </c>
      <c r="N243" s="260" t="s">
        <v>1815</v>
      </c>
    </row>
    <row r="244" spans="1:14">
      <c r="A244" s="260"/>
      <c r="B244" s="260"/>
      <c r="C244" s="260"/>
      <c r="D244" s="260" t="s">
        <v>2044</v>
      </c>
      <c r="E244" s="260">
        <v>2.5000000000000001E-4</v>
      </c>
      <c r="F244" t="str">
        <f t="shared" si="6"/>
        <v>日鉄エンジニアリング(株)</v>
      </c>
      <c r="G244" t="str">
        <f t="shared" si="7"/>
        <v>日鉄エンジニアリング(株)_メニューD</v>
      </c>
      <c r="H244">
        <v>2.5000000000000001E-4</v>
      </c>
      <c r="I244" s="260" t="s">
        <v>2074</v>
      </c>
      <c r="J244" t="s">
        <v>2575</v>
      </c>
      <c r="K244" t="s">
        <v>3104</v>
      </c>
      <c r="L244" s="260" t="s">
        <v>2100</v>
      </c>
      <c r="M244" s="260" t="s">
        <v>3093</v>
      </c>
      <c r="N244" s="260" t="s">
        <v>1280</v>
      </c>
    </row>
    <row r="245" spans="1:14">
      <c r="A245" s="260"/>
      <c r="B245" s="260"/>
      <c r="C245" s="260"/>
      <c r="D245" s="260" t="s">
        <v>900</v>
      </c>
      <c r="E245" s="260">
        <v>6.8999999999999997E-4</v>
      </c>
      <c r="F245" t="str">
        <f t="shared" si="6"/>
        <v>日鉄エンジニアリング(株)</v>
      </c>
      <c r="G245" t="str">
        <f t="shared" si="7"/>
        <v>日鉄エンジニアリング(株)_メニューE(残差)</v>
      </c>
      <c r="H245">
        <v>6.8999999999999997E-4</v>
      </c>
      <c r="I245" s="260" t="s">
        <v>2074</v>
      </c>
      <c r="J245" t="s">
        <v>2576</v>
      </c>
      <c r="K245" t="s">
        <v>3105</v>
      </c>
      <c r="L245" s="260" t="s">
        <v>255</v>
      </c>
      <c r="M245" s="260" t="s">
        <v>2906</v>
      </c>
      <c r="N245" s="260" t="s">
        <v>808</v>
      </c>
    </row>
    <row r="246" spans="1:14">
      <c r="A246" s="260"/>
      <c r="B246" s="260"/>
      <c r="C246" s="260"/>
      <c r="D246" s="260" t="s">
        <v>2040</v>
      </c>
      <c r="E246" s="260">
        <v>5.8900000000000001E-4</v>
      </c>
      <c r="F246" t="str">
        <f t="shared" si="6"/>
        <v>日鉄エンジニアリング(株)</v>
      </c>
      <c r="G246" t="str">
        <f t="shared" si="7"/>
        <v>日鉄エンジニアリング(株)_(参考値)事業者全体</v>
      </c>
      <c r="H246">
        <v>5.8900000000000001E-4</v>
      </c>
      <c r="I246" s="260" t="s">
        <v>2074</v>
      </c>
      <c r="J246" t="s">
        <v>2577</v>
      </c>
      <c r="K246" t="s">
        <v>3106</v>
      </c>
      <c r="L246" s="260" t="s">
        <v>2160</v>
      </c>
      <c r="M246" s="260" t="s">
        <v>3289</v>
      </c>
      <c r="N246" s="260" t="s">
        <v>1717</v>
      </c>
    </row>
    <row r="247" spans="1:14">
      <c r="A247" s="260" t="s">
        <v>901</v>
      </c>
      <c r="B247" s="260" t="s">
        <v>902</v>
      </c>
      <c r="C247" s="260">
        <v>5.2400000000000005E-4</v>
      </c>
      <c r="D247" s="260" t="s">
        <v>2023</v>
      </c>
      <c r="E247" s="260">
        <v>0</v>
      </c>
      <c r="F247" t="str">
        <f t="shared" si="6"/>
        <v>ａｕエネルギー＆ライフ(株)(旧：ＫＤＤＩ(株))</v>
      </c>
      <c r="G247" t="str">
        <f t="shared" si="7"/>
        <v>ａｕエネルギー＆ライフ(株)(旧：ＫＤＤＩ(株))_メニューA</v>
      </c>
      <c r="H247">
        <v>0</v>
      </c>
      <c r="I247" s="260" t="s">
        <v>902</v>
      </c>
      <c r="J247" t="s">
        <v>2578</v>
      </c>
      <c r="K247" t="s">
        <v>3107</v>
      </c>
      <c r="L247" s="260" t="s">
        <v>324</v>
      </c>
      <c r="M247" s="260" t="s">
        <v>3056</v>
      </c>
      <c r="N247" s="260" t="s">
        <v>1170</v>
      </c>
    </row>
    <row r="248" spans="1:14">
      <c r="A248" s="260"/>
      <c r="B248" s="260"/>
      <c r="C248" s="260"/>
      <c r="D248" s="260" t="s">
        <v>2039</v>
      </c>
      <c r="E248" s="260">
        <v>4.6800000000000005E-4</v>
      </c>
      <c r="F248" t="str">
        <f t="shared" si="6"/>
        <v>ａｕエネルギー＆ライフ(株)(旧：ＫＤＤＩ(株))</v>
      </c>
      <c r="G248" t="str">
        <f t="shared" si="7"/>
        <v>ａｕエネルギー＆ライフ(株)(旧：ＫＤＤＩ(株))_メニューB(残差)</v>
      </c>
      <c r="H248">
        <v>4.6800000000000005E-4</v>
      </c>
      <c r="I248" s="260" t="s">
        <v>902</v>
      </c>
      <c r="J248" t="s">
        <v>2579</v>
      </c>
      <c r="K248" t="s">
        <v>3108</v>
      </c>
      <c r="L248" s="260" t="s">
        <v>2197</v>
      </c>
      <c r="M248" s="260" t="s">
        <v>3325</v>
      </c>
      <c r="N248" s="260" t="s">
        <v>1796</v>
      </c>
    </row>
    <row r="249" spans="1:14">
      <c r="A249" s="260"/>
      <c r="B249" s="260"/>
      <c r="C249" s="260"/>
      <c r="D249" s="260" t="s">
        <v>2040</v>
      </c>
      <c r="E249" s="260">
        <v>4.17E-4</v>
      </c>
      <c r="F249" t="str">
        <f t="shared" si="6"/>
        <v>ａｕエネルギー＆ライフ(株)(旧：ＫＤＤＩ(株))</v>
      </c>
      <c r="G249" t="str">
        <f t="shared" si="7"/>
        <v>ａｕエネルギー＆ライフ(株)(旧：ＫＤＤＩ(株))_(参考値)事業者全体</v>
      </c>
      <c r="H249">
        <v>4.17E-4</v>
      </c>
      <c r="I249" s="260" t="s">
        <v>902</v>
      </c>
      <c r="J249" t="s">
        <v>2580</v>
      </c>
      <c r="K249" t="s">
        <v>3109</v>
      </c>
      <c r="L249" s="260" t="s">
        <v>2272</v>
      </c>
      <c r="M249" s="260" t="s">
        <v>3395</v>
      </c>
      <c r="N249" s="260" t="s">
        <v>1951</v>
      </c>
    </row>
    <row r="250" spans="1:14">
      <c r="A250" s="260" t="s">
        <v>903</v>
      </c>
      <c r="B250" s="260" t="s">
        <v>268</v>
      </c>
      <c r="C250" s="260">
        <v>7.2300000000000001E-4</v>
      </c>
      <c r="D250" s="260"/>
      <c r="E250" s="260">
        <v>7.1299999999999998E-4</v>
      </c>
      <c r="F250" t="str">
        <f t="shared" si="6"/>
        <v>イワタニ関東(株)</v>
      </c>
      <c r="G250" t="str">
        <f t="shared" si="7"/>
        <v>イワタニ関東(株)_</v>
      </c>
      <c r="H250">
        <v>7.1299999999999998E-4</v>
      </c>
      <c r="I250" s="260" t="s">
        <v>268</v>
      </c>
      <c r="J250" t="s">
        <v>364</v>
      </c>
      <c r="K250" t="s">
        <v>3110</v>
      </c>
      <c r="L250" s="260" t="s">
        <v>385</v>
      </c>
      <c r="M250" s="260" t="s">
        <v>3137</v>
      </c>
      <c r="N250" s="260" t="s">
        <v>1379</v>
      </c>
    </row>
    <row r="251" spans="1:14">
      <c r="A251" s="260" t="s">
        <v>905</v>
      </c>
      <c r="B251" s="260" t="s">
        <v>269</v>
      </c>
      <c r="C251" s="260">
        <v>5.6999999999999998E-4</v>
      </c>
      <c r="D251" s="260"/>
      <c r="E251" s="260">
        <v>5.1400000000000003E-4</v>
      </c>
      <c r="F251" t="str">
        <f t="shared" si="6"/>
        <v>イワタニ首都圏(株)</v>
      </c>
      <c r="G251" t="str">
        <f t="shared" si="7"/>
        <v>イワタニ首都圏(株)_</v>
      </c>
      <c r="H251">
        <v>5.1400000000000003E-4</v>
      </c>
      <c r="I251" s="260" t="s">
        <v>269</v>
      </c>
      <c r="J251" t="s">
        <v>2581</v>
      </c>
      <c r="K251" t="s">
        <v>3111</v>
      </c>
      <c r="L251" s="260" t="s">
        <v>2258</v>
      </c>
      <c r="M251" s="260" t="s">
        <v>3382</v>
      </c>
      <c r="N251" s="260" t="s">
        <v>1923</v>
      </c>
    </row>
    <row r="252" spans="1:14">
      <c r="A252" s="260" t="s">
        <v>907</v>
      </c>
      <c r="B252" s="260" t="s">
        <v>270</v>
      </c>
      <c r="C252" s="260">
        <v>3.5599999999999998E-4</v>
      </c>
      <c r="D252" s="260" t="s">
        <v>2023</v>
      </c>
      <c r="E252" s="260">
        <v>0</v>
      </c>
      <c r="F252" t="str">
        <f t="shared" si="6"/>
        <v>サーラｅエナジー(株)</v>
      </c>
      <c r="G252" t="str">
        <f t="shared" si="7"/>
        <v>サーラｅエナジー(株)_メニューA</v>
      </c>
      <c r="H252">
        <v>0</v>
      </c>
      <c r="I252" s="260" t="s">
        <v>270</v>
      </c>
      <c r="J252" t="s">
        <v>2582</v>
      </c>
      <c r="K252" t="s">
        <v>2582</v>
      </c>
      <c r="L252" s="260" t="s">
        <v>448</v>
      </c>
      <c r="M252" s="260" t="s">
        <v>3214</v>
      </c>
      <c r="N252" s="260" t="s">
        <v>1554</v>
      </c>
    </row>
    <row r="253" spans="1:14">
      <c r="A253" s="260"/>
      <c r="B253" s="260"/>
      <c r="C253" s="260"/>
      <c r="D253" s="260" t="s">
        <v>2025</v>
      </c>
      <c r="E253" s="260">
        <v>3.77E-4</v>
      </c>
      <c r="F253" t="str">
        <f t="shared" si="6"/>
        <v>サーラｅエナジー(株)</v>
      </c>
      <c r="G253" t="str">
        <f t="shared" si="7"/>
        <v>サーラｅエナジー(株)_メニューB</v>
      </c>
      <c r="H253">
        <v>3.77E-4</v>
      </c>
      <c r="I253" s="260" t="s">
        <v>270</v>
      </c>
      <c r="J253" t="s">
        <v>2583</v>
      </c>
      <c r="K253" t="s">
        <v>3112</v>
      </c>
      <c r="L253" s="260" t="s">
        <v>420</v>
      </c>
      <c r="M253" s="260" t="s">
        <v>3181</v>
      </c>
      <c r="N253" s="260" t="s">
        <v>1478</v>
      </c>
    </row>
    <row r="254" spans="1:14">
      <c r="A254" s="260"/>
      <c r="B254" s="260"/>
      <c r="C254" s="260"/>
      <c r="D254" s="260" t="s">
        <v>2028</v>
      </c>
      <c r="E254" s="260">
        <v>3.0899999999999998E-4</v>
      </c>
      <c r="F254" t="str">
        <f t="shared" si="6"/>
        <v>サーラｅエナジー(株)</v>
      </c>
      <c r="G254" t="str">
        <f t="shared" si="7"/>
        <v>サーラｅエナジー(株)_メニューC(残差)</v>
      </c>
      <c r="H254">
        <v>3.0899999999999998E-4</v>
      </c>
      <c r="I254" s="260" t="s">
        <v>270</v>
      </c>
      <c r="J254" t="s">
        <v>2584</v>
      </c>
      <c r="K254" t="s">
        <v>3113</v>
      </c>
      <c r="L254" s="260" t="s">
        <v>1335</v>
      </c>
      <c r="M254" s="260" t="s">
        <v>3117</v>
      </c>
      <c r="N254" s="260" t="s">
        <v>1334</v>
      </c>
    </row>
    <row r="255" spans="1:14">
      <c r="A255" s="260"/>
      <c r="B255" s="260"/>
      <c r="C255" s="260"/>
      <c r="D255" s="260" t="s">
        <v>2040</v>
      </c>
      <c r="E255" s="260">
        <v>3.9200000000000004E-4</v>
      </c>
      <c r="F255" t="str">
        <f t="shared" si="6"/>
        <v>サーラｅエナジー(株)</v>
      </c>
      <c r="G255" t="str">
        <f t="shared" si="7"/>
        <v>サーラｅエナジー(株)_(参考値)事業者全体</v>
      </c>
      <c r="H255">
        <v>3.9200000000000004E-4</v>
      </c>
      <c r="I255" s="260" t="s">
        <v>270</v>
      </c>
      <c r="J255" t="s">
        <v>2585</v>
      </c>
      <c r="K255" t="s">
        <v>3114</v>
      </c>
      <c r="L255" s="260" t="s">
        <v>199</v>
      </c>
      <c r="M255" s="260" t="s">
        <v>2987</v>
      </c>
      <c r="N255" s="260" t="s">
        <v>1013</v>
      </c>
    </row>
    <row r="256" spans="1:14">
      <c r="A256" s="260" t="s">
        <v>909</v>
      </c>
      <c r="B256" s="260" t="s">
        <v>205</v>
      </c>
      <c r="C256" s="260">
        <v>1.0399999999999999E-4</v>
      </c>
      <c r="D256" s="260" t="s">
        <v>2023</v>
      </c>
      <c r="E256" s="260">
        <v>0</v>
      </c>
      <c r="F256" t="str">
        <f t="shared" si="6"/>
        <v>(株)地球クラブ</v>
      </c>
      <c r="G256" t="str">
        <f t="shared" si="7"/>
        <v>(株)地球クラブ_メニューA</v>
      </c>
      <c r="H256">
        <v>0</v>
      </c>
      <c r="I256" s="260" t="s">
        <v>205</v>
      </c>
      <c r="J256" t="s">
        <v>2586</v>
      </c>
      <c r="K256" t="s">
        <v>3115</v>
      </c>
      <c r="L256" s="260" t="s">
        <v>2126</v>
      </c>
      <c r="M256" s="260" t="s">
        <v>3242</v>
      </c>
      <c r="N256" s="260" t="s">
        <v>1615</v>
      </c>
    </row>
    <row r="257" spans="1:14">
      <c r="A257" s="260"/>
      <c r="B257" s="260"/>
      <c r="C257" s="260"/>
      <c r="D257" s="260" t="s">
        <v>2039</v>
      </c>
      <c r="E257" s="260">
        <v>4.8699999999999997E-4</v>
      </c>
      <c r="F257" t="str">
        <f t="shared" si="6"/>
        <v>(株)地球クラブ</v>
      </c>
      <c r="G257" t="str">
        <f t="shared" si="7"/>
        <v>(株)地球クラブ_メニューB(残差)</v>
      </c>
      <c r="H257">
        <v>4.8699999999999997E-4</v>
      </c>
      <c r="I257" s="260" t="s">
        <v>205</v>
      </c>
      <c r="J257" t="s">
        <v>2587</v>
      </c>
      <c r="K257" t="s">
        <v>3116</v>
      </c>
      <c r="L257" s="260" t="s">
        <v>378</v>
      </c>
      <c r="M257" s="260" t="s">
        <v>3129</v>
      </c>
      <c r="N257" s="260" t="s">
        <v>1358</v>
      </c>
    </row>
    <row r="258" spans="1:14">
      <c r="A258" s="260"/>
      <c r="B258" s="260"/>
      <c r="C258" s="260"/>
      <c r="D258" s="260" t="s">
        <v>2040</v>
      </c>
      <c r="E258" s="260">
        <v>4.4999999999999999E-4</v>
      </c>
      <c r="F258" t="str">
        <f t="shared" si="6"/>
        <v>(株)地球クラブ</v>
      </c>
      <c r="G258" t="str">
        <f t="shared" si="7"/>
        <v>(株)地球クラブ_(参考値)事業者全体</v>
      </c>
      <c r="H258">
        <v>4.4999999999999999E-4</v>
      </c>
      <c r="I258" s="260" t="s">
        <v>205</v>
      </c>
      <c r="J258" t="s">
        <v>2588</v>
      </c>
      <c r="K258" t="s">
        <v>3117</v>
      </c>
      <c r="L258" s="260" t="s">
        <v>1714</v>
      </c>
      <c r="M258" s="260" t="s">
        <v>3287</v>
      </c>
      <c r="N258" s="260" t="s">
        <v>1713</v>
      </c>
    </row>
    <row r="259" spans="1:14">
      <c r="A259" s="260" t="s">
        <v>911</v>
      </c>
      <c r="B259" s="260" t="s">
        <v>271</v>
      </c>
      <c r="C259" s="260">
        <v>5.0500000000000002E-4</v>
      </c>
      <c r="D259" s="260"/>
      <c r="E259" s="260">
        <v>4.4900000000000002E-4</v>
      </c>
      <c r="F259" t="str">
        <f t="shared" si="6"/>
        <v>(株)エコア</v>
      </c>
      <c r="G259" t="str">
        <f t="shared" si="7"/>
        <v>(株)エコア_</v>
      </c>
      <c r="H259">
        <v>4.4900000000000002E-4</v>
      </c>
      <c r="I259" s="260" t="s">
        <v>271</v>
      </c>
      <c r="J259" t="s">
        <v>2589</v>
      </c>
      <c r="K259" t="s">
        <v>3118</v>
      </c>
      <c r="L259" s="260" t="s">
        <v>216</v>
      </c>
      <c r="M259" s="260" t="s">
        <v>2998</v>
      </c>
      <c r="N259" s="260" t="s">
        <v>1039</v>
      </c>
    </row>
    <row r="260" spans="1:14">
      <c r="A260" s="260" t="s">
        <v>913</v>
      </c>
      <c r="B260" s="260" t="s">
        <v>219</v>
      </c>
      <c r="C260" s="260">
        <v>4.8999999999999998E-4</v>
      </c>
      <c r="D260" s="260"/>
      <c r="E260" s="260">
        <v>4.9399999999999997E-4</v>
      </c>
      <c r="F260" t="str">
        <f t="shared" si="6"/>
        <v>西部瓦斯(株)</v>
      </c>
      <c r="G260" t="str">
        <f t="shared" si="7"/>
        <v>西部瓦斯(株)_</v>
      </c>
      <c r="H260">
        <v>4.9399999999999997E-4</v>
      </c>
      <c r="I260" s="260" t="s">
        <v>219</v>
      </c>
      <c r="J260" t="s">
        <v>2590</v>
      </c>
      <c r="K260" t="s">
        <v>3119</v>
      </c>
      <c r="L260" s="260" t="s">
        <v>2232</v>
      </c>
      <c r="M260" s="260" t="s">
        <v>3357</v>
      </c>
      <c r="N260" s="260" t="s">
        <v>1867</v>
      </c>
    </row>
    <row r="261" spans="1:14">
      <c r="A261" s="260" t="s">
        <v>915</v>
      </c>
      <c r="B261" s="260" t="s">
        <v>272</v>
      </c>
      <c r="C261" s="260">
        <v>4.46E-4</v>
      </c>
      <c r="D261" s="260" t="s">
        <v>2023</v>
      </c>
      <c r="E261" s="260">
        <v>3.2000000000000003E-4</v>
      </c>
      <c r="F261" t="str">
        <f t="shared" ref="F261:F324" si="8">IF(A261="",F260,B261)</f>
        <v>東邦ガス(株)</v>
      </c>
      <c r="G261" t="str">
        <f t="shared" ref="G261:G324" si="9">F261&amp;"_"&amp;D261</f>
        <v>東邦ガス(株)_メニューA</v>
      </c>
      <c r="H261">
        <v>3.2000000000000003E-4</v>
      </c>
      <c r="I261" s="260" t="s">
        <v>272</v>
      </c>
      <c r="J261" t="s">
        <v>2591</v>
      </c>
      <c r="K261" t="s">
        <v>3120</v>
      </c>
      <c r="L261" s="260" t="s">
        <v>428</v>
      </c>
      <c r="M261" s="260" t="s">
        <v>3190</v>
      </c>
      <c r="N261" s="260" t="s">
        <v>1496</v>
      </c>
    </row>
    <row r="262" spans="1:14">
      <c r="A262" s="260"/>
      <c r="B262" s="260"/>
      <c r="C262" s="260"/>
      <c r="D262" s="260" t="s">
        <v>2025</v>
      </c>
      <c r="E262" s="260">
        <v>0</v>
      </c>
      <c r="F262" t="str">
        <f t="shared" si="8"/>
        <v>東邦ガス(株)</v>
      </c>
      <c r="G262" t="str">
        <f t="shared" si="9"/>
        <v>東邦ガス(株)_メニューB</v>
      </c>
      <c r="H262">
        <v>0</v>
      </c>
      <c r="I262" s="260" t="s">
        <v>272</v>
      </c>
      <c r="J262" t="s">
        <v>2592</v>
      </c>
      <c r="K262" t="s">
        <v>3121</v>
      </c>
      <c r="L262" s="260" t="s">
        <v>292</v>
      </c>
      <c r="M262" s="260" t="s">
        <v>2985</v>
      </c>
      <c r="N262" s="260" t="s">
        <v>1009</v>
      </c>
    </row>
    <row r="263" spans="1:14">
      <c r="A263" s="260"/>
      <c r="B263" s="260"/>
      <c r="C263" s="260"/>
      <c r="D263" s="260" t="s">
        <v>2028</v>
      </c>
      <c r="E263" s="260">
        <v>4.2499999999999998E-4</v>
      </c>
      <c r="F263" t="str">
        <f t="shared" si="8"/>
        <v>東邦ガス(株)</v>
      </c>
      <c r="G263" t="str">
        <f t="shared" si="9"/>
        <v>東邦ガス(株)_メニューC(残差)</v>
      </c>
      <c r="H263">
        <v>4.2499999999999998E-4</v>
      </c>
      <c r="I263" s="260" t="s">
        <v>272</v>
      </c>
      <c r="J263" t="s">
        <v>2593</v>
      </c>
      <c r="K263" t="s">
        <v>3122</v>
      </c>
      <c r="L263" s="260" t="s">
        <v>2188</v>
      </c>
      <c r="M263" s="260" t="s">
        <v>3316</v>
      </c>
      <c r="N263" s="260" t="s">
        <v>1776</v>
      </c>
    </row>
    <row r="264" spans="1:14">
      <c r="A264" s="260"/>
      <c r="B264" s="260"/>
      <c r="C264" s="260"/>
      <c r="D264" s="260" t="s">
        <v>705</v>
      </c>
      <c r="E264" s="260">
        <v>4.2000000000000002E-4</v>
      </c>
      <c r="F264" t="str">
        <f t="shared" si="8"/>
        <v>東邦ガス(株)</v>
      </c>
      <c r="G264" t="str">
        <f t="shared" si="9"/>
        <v>東邦ガス(株)_(参考値)事業者全体</v>
      </c>
      <c r="H264">
        <v>4.2000000000000002E-4</v>
      </c>
      <c r="I264" s="260" t="s">
        <v>272</v>
      </c>
      <c r="J264" t="s">
        <v>2594</v>
      </c>
      <c r="K264" t="s">
        <v>3123</v>
      </c>
      <c r="L264" s="260" t="s">
        <v>2259</v>
      </c>
      <c r="M264" s="260" t="s">
        <v>3383</v>
      </c>
      <c r="N264" s="260" t="s">
        <v>1925</v>
      </c>
    </row>
    <row r="265" spans="1:14">
      <c r="A265" s="260" t="s">
        <v>918</v>
      </c>
      <c r="B265" s="260" t="s">
        <v>221</v>
      </c>
      <c r="C265" s="260">
        <v>5.8500000000000002E-4</v>
      </c>
      <c r="D265" s="260" t="s">
        <v>2023</v>
      </c>
      <c r="E265" s="260">
        <v>0</v>
      </c>
      <c r="F265" t="str">
        <f t="shared" si="8"/>
        <v>シナネン(株)</v>
      </c>
      <c r="G265" t="str">
        <f t="shared" si="9"/>
        <v>シナネン(株)_メニューA</v>
      </c>
      <c r="H265">
        <v>0</v>
      </c>
      <c r="I265" s="260" t="s">
        <v>221</v>
      </c>
      <c r="J265" t="s">
        <v>2595</v>
      </c>
      <c r="K265" t="s">
        <v>3124</v>
      </c>
      <c r="L265" s="260" t="s">
        <v>2252</v>
      </c>
      <c r="M265" s="260" t="s">
        <v>3376</v>
      </c>
      <c r="N265" s="260" t="s">
        <v>1910</v>
      </c>
    </row>
    <row r="266" spans="1:14">
      <c r="A266" s="260"/>
      <c r="B266" s="260"/>
      <c r="C266" s="260"/>
      <c r="D266" s="260" t="s">
        <v>2025</v>
      </c>
      <c r="E266" s="260">
        <v>2.9E-4</v>
      </c>
      <c r="F266" t="str">
        <f t="shared" si="8"/>
        <v>シナネン(株)</v>
      </c>
      <c r="G266" t="str">
        <f t="shared" si="9"/>
        <v>シナネン(株)_メニューB</v>
      </c>
      <c r="H266">
        <v>2.9E-4</v>
      </c>
      <c r="I266" s="260" t="s">
        <v>221</v>
      </c>
      <c r="J266" t="s">
        <v>2596</v>
      </c>
      <c r="K266" t="s">
        <v>3125</v>
      </c>
      <c r="L266" s="260" t="s">
        <v>2239</v>
      </c>
      <c r="M266" s="260" t="s">
        <v>3364</v>
      </c>
      <c r="N266" s="260" t="s">
        <v>1881</v>
      </c>
    </row>
    <row r="267" spans="1:14">
      <c r="A267" s="260"/>
      <c r="B267" s="260"/>
      <c r="C267" s="260"/>
      <c r="D267" s="260" t="s">
        <v>2043</v>
      </c>
      <c r="E267" s="260">
        <v>3.8999999999999999E-4</v>
      </c>
      <c r="F267" t="str">
        <f t="shared" si="8"/>
        <v>シナネン(株)</v>
      </c>
      <c r="G267" t="str">
        <f t="shared" si="9"/>
        <v>シナネン(株)_メニューC</v>
      </c>
      <c r="H267">
        <v>3.8999999999999999E-4</v>
      </c>
      <c r="I267" s="260" t="s">
        <v>221</v>
      </c>
      <c r="J267" t="s">
        <v>2597</v>
      </c>
      <c r="K267" t="s">
        <v>3126</v>
      </c>
      <c r="L267" s="260" t="s">
        <v>422</v>
      </c>
      <c r="M267" s="260" t="s">
        <v>3183</v>
      </c>
      <c r="N267" s="260" t="s">
        <v>1482</v>
      </c>
    </row>
    <row r="268" spans="1:14">
      <c r="A268" s="260"/>
      <c r="B268" s="260"/>
      <c r="C268" s="260"/>
      <c r="D268" s="260" t="s">
        <v>2044</v>
      </c>
      <c r="E268" s="260">
        <v>4.8999999999999998E-4</v>
      </c>
      <c r="F268" t="str">
        <f t="shared" si="8"/>
        <v>シナネン(株)</v>
      </c>
      <c r="G268" t="str">
        <f t="shared" si="9"/>
        <v>シナネン(株)_メニューD</v>
      </c>
      <c r="H268">
        <v>4.8999999999999998E-4</v>
      </c>
      <c r="I268" s="260" t="s">
        <v>221</v>
      </c>
      <c r="J268" t="s">
        <v>2598</v>
      </c>
      <c r="K268" t="s">
        <v>3127</v>
      </c>
      <c r="L268" s="260" t="s">
        <v>466</v>
      </c>
      <c r="M268" s="260" t="s">
        <v>3234</v>
      </c>
      <c r="N268" s="260" t="s">
        <v>1599</v>
      </c>
    </row>
    <row r="269" spans="1:14">
      <c r="A269" s="260"/>
      <c r="B269" s="260"/>
      <c r="C269" s="260"/>
      <c r="D269" s="260" t="s">
        <v>2045</v>
      </c>
      <c r="E269" s="260">
        <v>2.72E-4</v>
      </c>
      <c r="F269" t="str">
        <f t="shared" si="8"/>
        <v>シナネン(株)</v>
      </c>
      <c r="G269" t="str">
        <f t="shared" si="9"/>
        <v>シナネン(株)_メニューE</v>
      </c>
      <c r="H269">
        <v>2.72E-4</v>
      </c>
      <c r="I269" s="260" t="s">
        <v>221</v>
      </c>
      <c r="J269" t="s">
        <v>2599</v>
      </c>
      <c r="K269" t="s">
        <v>3128</v>
      </c>
      <c r="L269" s="260" t="s">
        <v>393</v>
      </c>
      <c r="M269" s="260" t="s">
        <v>3146</v>
      </c>
      <c r="N269" s="260" t="s">
        <v>1400</v>
      </c>
    </row>
    <row r="270" spans="1:14">
      <c r="A270" s="260"/>
      <c r="B270" s="260"/>
      <c r="C270" s="260"/>
      <c r="D270" s="260" t="s">
        <v>2046</v>
      </c>
      <c r="E270" s="260">
        <v>3.6099999999999999E-4</v>
      </c>
      <c r="F270" t="str">
        <f t="shared" si="8"/>
        <v>シナネン(株)</v>
      </c>
      <c r="G270" t="str">
        <f t="shared" si="9"/>
        <v>シナネン(株)_メニューF</v>
      </c>
      <c r="H270">
        <v>3.6099999999999999E-4</v>
      </c>
      <c r="I270" s="260" t="s">
        <v>221</v>
      </c>
      <c r="J270" t="s">
        <v>2600</v>
      </c>
      <c r="K270" t="s">
        <v>3129</v>
      </c>
      <c r="L270" s="260" t="s">
        <v>2226</v>
      </c>
      <c r="M270" s="260" t="s">
        <v>3351</v>
      </c>
      <c r="N270" s="260" t="s">
        <v>1855</v>
      </c>
    </row>
    <row r="271" spans="1:14">
      <c r="A271" s="260"/>
      <c r="B271" s="260"/>
      <c r="C271" s="260"/>
      <c r="D271" s="260" t="s">
        <v>920</v>
      </c>
      <c r="E271" s="260">
        <v>6.1200000000000002E-4</v>
      </c>
      <c r="F271" t="str">
        <f t="shared" si="8"/>
        <v>シナネン(株)</v>
      </c>
      <c r="G271" t="str">
        <f t="shared" si="9"/>
        <v>シナネン(株)_メニューG(残差)</v>
      </c>
      <c r="H271">
        <v>6.1200000000000002E-4</v>
      </c>
      <c r="I271" s="260" t="s">
        <v>221</v>
      </c>
      <c r="J271" t="s">
        <v>2601</v>
      </c>
      <c r="K271" t="s">
        <v>2601</v>
      </c>
      <c r="L271" s="260" t="s">
        <v>218</v>
      </c>
      <c r="M271" s="260" t="s">
        <v>3059</v>
      </c>
      <c r="N271" s="260" t="s">
        <v>1177</v>
      </c>
    </row>
    <row r="272" spans="1:14">
      <c r="A272" s="260"/>
      <c r="B272" s="260"/>
      <c r="C272" s="260"/>
      <c r="D272" s="260" t="s">
        <v>705</v>
      </c>
      <c r="E272" s="260">
        <v>5.2400000000000005E-4</v>
      </c>
      <c r="F272" t="str">
        <f t="shared" si="8"/>
        <v>シナネン(株)</v>
      </c>
      <c r="G272" t="str">
        <f t="shared" si="9"/>
        <v>シナネン(株)_(参考値)事業者全体</v>
      </c>
      <c r="H272">
        <v>5.2400000000000005E-4</v>
      </c>
      <c r="I272" s="260" t="s">
        <v>221</v>
      </c>
      <c r="J272" t="s">
        <v>2602</v>
      </c>
      <c r="K272" t="s">
        <v>3130</v>
      </c>
      <c r="L272" s="260" t="s">
        <v>2065</v>
      </c>
      <c r="M272" s="260" t="s">
        <v>2905</v>
      </c>
      <c r="N272" s="260" t="s">
        <v>805</v>
      </c>
    </row>
    <row r="273" spans="1:14">
      <c r="A273" s="260" t="s">
        <v>921</v>
      </c>
      <c r="B273" s="260" t="s">
        <v>273</v>
      </c>
      <c r="C273" s="260">
        <v>4.4799999999999999E-4</v>
      </c>
      <c r="D273" s="260" t="s">
        <v>2023</v>
      </c>
      <c r="E273" s="260">
        <v>0</v>
      </c>
      <c r="F273" t="str">
        <f t="shared" si="8"/>
        <v>(株)シナジアパワー</v>
      </c>
      <c r="G273" t="str">
        <f t="shared" si="9"/>
        <v>(株)シナジアパワー_メニューA</v>
      </c>
      <c r="H273">
        <v>0</v>
      </c>
      <c r="I273" s="260" t="s">
        <v>273</v>
      </c>
      <c r="J273" t="s">
        <v>2109</v>
      </c>
      <c r="K273" t="s">
        <v>3131</v>
      </c>
      <c r="L273" s="260" t="s">
        <v>2166</v>
      </c>
      <c r="M273" s="260" t="s">
        <v>3295</v>
      </c>
      <c r="N273" s="260" t="s">
        <v>1729</v>
      </c>
    </row>
    <row r="274" spans="1:14">
      <c r="A274" s="260"/>
      <c r="B274" s="260"/>
      <c r="C274" s="260"/>
      <c r="D274" s="260" t="s">
        <v>2025</v>
      </c>
      <c r="E274" s="260">
        <v>3.48E-4</v>
      </c>
      <c r="F274" t="str">
        <f t="shared" si="8"/>
        <v>(株)シナジアパワー</v>
      </c>
      <c r="G274" t="str">
        <f t="shared" si="9"/>
        <v>(株)シナジアパワー_メニューB</v>
      </c>
      <c r="H274">
        <v>3.48E-4</v>
      </c>
      <c r="I274" s="260" t="s">
        <v>273</v>
      </c>
      <c r="J274" t="s">
        <v>2603</v>
      </c>
      <c r="K274" t="s">
        <v>3132</v>
      </c>
      <c r="L274" s="260" t="s">
        <v>373</v>
      </c>
      <c r="M274" s="260" t="s">
        <v>3123</v>
      </c>
      <c r="N274" s="260" t="s">
        <v>1346</v>
      </c>
    </row>
    <row r="275" spans="1:14">
      <c r="A275" s="260"/>
      <c r="B275" s="260"/>
      <c r="C275" s="260"/>
      <c r="D275" s="260" t="s">
        <v>2043</v>
      </c>
      <c r="E275" s="260">
        <v>3.39E-4</v>
      </c>
      <c r="F275" t="str">
        <f t="shared" si="8"/>
        <v>(株)シナジアパワー</v>
      </c>
      <c r="G275" t="str">
        <f t="shared" si="9"/>
        <v>(株)シナジアパワー_メニューC</v>
      </c>
      <c r="H275">
        <v>3.39E-4</v>
      </c>
      <c r="I275" s="260" t="s">
        <v>273</v>
      </c>
      <c r="J275" t="s">
        <v>2604</v>
      </c>
      <c r="K275" t="s">
        <v>3133</v>
      </c>
      <c r="L275" s="260" t="s">
        <v>2281</v>
      </c>
      <c r="M275" s="260" t="s">
        <v>3402</v>
      </c>
      <c r="N275" s="260" t="s">
        <v>1969</v>
      </c>
    </row>
    <row r="276" spans="1:14">
      <c r="A276" s="260"/>
      <c r="B276" s="260"/>
      <c r="C276" s="260"/>
      <c r="D276" s="260" t="s">
        <v>2044</v>
      </c>
      <c r="E276" s="260">
        <v>3.6499999999999998E-4</v>
      </c>
      <c r="F276" t="str">
        <f t="shared" si="8"/>
        <v>(株)シナジアパワー</v>
      </c>
      <c r="G276" t="str">
        <f t="shared" si="9"/>
        <v>(株)シナジアパワー_メニューD</v>
      </c>
      <c r="H276">
        <v>3.6499999999999998E-4</v>
      </c>
      <c r="I276" s="260" t="s">
        <v>273</v>
      </c>
      <c r="J276" t="s">
        <v>2605</v>
      </c>
      <c r="K276" t="s">
        <v>3134</v>
      </c>
      <c r="L276" s="260" t="s">
        <v>200</v>
      </c>
      <c r="M276" s="260" t="s">
        <v>2921</v>
      </c>
      <c r="N276" s="260" t="s">
        <v>850</v>
      </c>
    </row>
    <row r="277" spans="1:14">
      <c r="A277" s="260"/>
      <c r="B277" s="260"/>
      <c r="C277" s="260"/>
      <c r="D277" s="260" t="s">
        <v>2045</v>
      </c>
      <c r="E277" s="260">
        <v>3.6600000000000001E-4</v>
      </c>
      <c r="F277" t="str">
        <f t="shared" si="8"/>
        <v>(株)シナジアパワー</v>
      </c>
      <c r="G277" t="str">
        <f t="shared" si="9"/>
        <v>(株)シナジアパワー_メニューE</v>
      </c>
      <c r="H277">
        <v>3.6600000000000001E-4</v>
      </c>
      <c r="I277" s="260" t="s">
        <v>273</v>
      </c>
      <c r="J277" t="s">
        <v>384</v>
      </c>
      <c r="K277" t="s">
        <v>3135</v>
      </c>
      <c r="L277" s="260" t="s">
        <v>270</v>
      </c>
      <c r="M277" s="260" t="s">
        <v>2942</v>
      </c>
      <c r="N277" s="260" t="s">
        <v>907</v>
      </c>
    </row>
    <row r="278" spans="1:14">
      <c r="A278" s="260"/>
      <c r="B278" s="260"/>
      <c r="C278" s="260"/>
      <c r="D278" s="260" t="s">
        <v>2046</v>
      </c>
      <c r="E278" s="260">
        <v>3.6899999999999997E-4</v>
      </c>
      <c r="F278" t="str">
        <f t="shared" si="8"/>
        <v>(株)シナジアパワー</v>
      </c>
      <c r="G278" t="str">
        <f t="shared" si="9"/>
        <v>(株)シナジアパワー_メニューF</v>
      </c>
      <c r="H278">
        <v>3.6899999999999997E-4</v>
      </c>
      <c r="I278" s="260" t="s">
        <v>273</v>
      </c>
      <c r="J278" t="s">
        <v>2606</v>
      </c>
      <c r="K278" t="s">
        <v>3136</v>
      </c>
      <c r="L278" s="260" t="s">
        <v>2214</v>
      </c>
      <c r="M278" s="260" t="s">
        <v>3341</v>
      </c>
      <c r="N278" s="260" t="s">
        <v>1831</v>
      </c>
    </row>
    <row r="279" spans="1:14">
      <c r="A279" s="260"/>
      <c r="B279" s="260"/>
      <c r="C279" s="260"/>
      <c r="D279" s="260" t="s">
        <v>2047</v>
      </c>
      <c r="E279" s="260">
        <v>3.8000000000000002E-4</v>
      </c>
      <c r="F279" t="str">
        <f t="shared" si="8"/>
        <v>(株)シナジアパワー</v>
      </c>
      <c r="G279" t="str">
        <f t="shared" si="9"/>
        <v>(株)シナジアパワー_メニューG</v>
      </c>
      <c r="H279">
        <v>3.8000000000000002E-4</v>
      </c>
      <c r="I279" s="260" t="s">
        <v>273</v>
      </c>
      <c r="J279" t="s">
        <v>2607</v>
      </c>
      <c r="K279" t="s">
        <v>3137</v>
      </c>
      <c r="L279" s="260" t="s">
        <v>314</v>
      </c>
      <c r="M279" s="260" t="s">
        <v>3037</v>
      </c>
      <c r="N279" s="260" t="s">
        <v>1127</v>
      </c>
    </row>
    <row r="280" spans="1:14">
      <c r="A280" s="260"/>
      <c r="B280" s="260"/>
      <c r="C280" s="260"/>
      <c r="D280" s="260" t="s">
        <v>2052</v>
      </c>
      <c r="E280" s="260">
        <v>1.7899999999999999E-4</v>
      </c>
      <c r="F280" t="str">
        <f t="shared" si="8"/>
        <v>(株)シナジアパワー</v>
      </c>
      <c r="G280" t="str">
        <f t="shared" si="9"/>
        <v>(株)シナジアパワー_メニューH</v>
      </c>
      <c r="H280">
        <v>1.7899999999999999E-4</v>
      </c>
      <c r="I280" s="260" t="s">
        <v>273</v>
      </c>
      <c r="J280" t="s">
        <v>2608</v>
      </c>
      <c r="K280" t="s">
        <v>3138</v>
      </c>
      <c r="L280" s="260" t="s">
        <v>2270</v>
      </c>
      <c r="M280" s="260" t="s">
        <v>3393</v>
      </c>
      <c r="N280" s="260" t="s">
        <v>1947</v>
      </c>
    </row>
    <row r="281" spans="1:14">
      <c r="A281" s="260"/>
      <c r="B281" s="260"/>
      <c r="C281" s="260"/>
      <c r="D281" s="260" t="s">
        <v>2062</v>
      </c>
      <c r="E281" s="260">
        <v>4.0899999999999997E-4</v>
      </c>
      <c r="F281" t="str">
        <f t="shared" si="8"/>
        <v>(株)シナジアパワー</v>
      </c>
      <c r="G281" t="str">
        <f t="shared" si="9"/>
        <v>(株)シナジアパワー_メニューI(残差)</v>
      </c>
      <c r="H281">
        <v>4.0899999999999997E-4</v>
      </c>
      <c r="I281" s="260" t="s">
        <v>273</v>
      </c>
      <c r="J281" t="s">
        <v>2609</v>
      </c>
      <c r="K281" t="s">
        <v>3139</v>
      </c>
      <c r="L281" s="260" t="s">
        <v>219</v>
      </c>
      <c r="M281" s="260" t="s">
        <v>2945</v>
      </c>
      <c r="N281" s="260" t="s">
        <v>913</v>
      </c>
    </row>
    <row r="282" spans="1:14">
      <c r="A282" s="260"/>
      <c r="B282" s="260"/>
      <c r="C282" s="260"/>
      <c r="D282" s="260" t="s">
        <v>2040</v>
      </c>
      <c r="E282" s="260">
        <v>3.86E-4</v>
      </c>
      <c r="F282" t="str">
        <f t="shared" si="8"/>
        <v>(株)シナジアパワー</v>
      </c>
      <c r="G282" t="str">
        <f t="shared" si="9"/>
        <v>(株)シナジアパワー_(参考値)事業者全体</v>
      </c>
      <c r="H282">
        <v>3.86E-4</v>
      </c>
      <c r="I282" s="260" t="s">
        <v>273</v>
      </c>
      <c r="J282" t="s">
        <v>2111</v>
      </c>
      <c r="K282" t="s">
        <v>3140</v>
      </c>
      <c r="L282" s="260" t="s">
        <v>2190</v>
      </c>
      <c r="M282" s="260" t="s">
        <v>3318</v>
      </c>
      <c r="N282" s="260" t="s">
        <v>1780</v>
      </c>
    </row>
    <row r="283" spans="1:14">
      <c r="A283" s="260" t="s">
        <v>925</v>
      </c>
      <c r="B283" s="260" t="s">
        <v>2075</v>
      </c>
      <c r="C283" s="260">
        <v>4.5600000000000003E-4</v>
      </c>
      <c r="D283" s="260" t="s">
        <v>2023</v>
      </c>
      <c r="E283" s="260">
        <v>0</v>
      </c>
      <c r="F283" t="str">
        <f t="shared" si="8"/>
        <v>カワサキグリーンエナジー(株)</v>
      </c>
      <c r="G283" t="str">
        <f t="shared" si="9"/>
        <v>カワサキグリーンエナジー(株)_メニューA</v>
      </c>
      <c r="H283">
        <v>0</v>
      </c>
      <c r="I283" s="260" t="s">
        <v>2075</v>
      </c>
      <c r="J283" t="s">
        <v>2610</v>
      </c>
      <c r="K283" t="s">
        <v>3141</v>
      </c>
      <c r="L283" s="260" t="s">
        <v>2193</v>
      </c>
      <c r="M283" s="260" t="s">
        <v>3321</v>
      </c>
      <c r="N283" s="260" t="s">
        <v>1786</v>
      </c>
    </row>
    <row r="284" spans="1:14">
      <c r="A284" s="260"/>
      <c r="B284" s="260"/>
      <c r="C284" s="260"/>
      <c r="D284" s="260" t="s">
        <v>2025</v>
      </c>
      <c r="E284" s="260">
        <v>2.9999999999999997E-4</v>
      </c>
      <c r="F284" t="str">
        <f t="shared" si="8"/>
        <v>カワサキグリーンエナジー(株)</v>
      </c>
      <c r="G284" t="str">
        <f t="shared" si="9"/>
        <v>カワサキグリーンエナジー(株)_メニューB</v>
      </c>
      <c r="H284">
        <v>2.9999999999999997E-4</v>
      </c>
      <c r="I284" s="260" t="s">
        <v>2075</v>
      </c>
      <c r="J284" t="s">
        <v>2611</v>
      </c>
      <c r="K284" t="s">
        <v>3142</v>
      </c>
      <c r="L284" s="260" t="s">
        <v>2141</v>
      </c>
      <c r="M284" s="260" t="s">
        <v>3269</v>
      </c>
      <c r="N284" s="260" t="s">
        <v>1675</v>
      </c>
    </row>
    <row r="285" spans="1:14">
      <c r="A285" s="260"/>
      <c r="B285" s="260"/>
      <c r="C285" s="260"/>
      <c r="D285" s="260" t="s">
        <v>2043</v>
      </c>
      <c r="E285" s="260">
        <v>4.4299999999999998E-4</v>
      </c>
      <c r="F285" t="str">
        <f t="shared" si="8"/>
        <v>カワサキグリーンエナジー(株)</v>
      </c>
      <c r="G285" t="str">
        <f t="shared" si="9"/>
        <v>カワサキグリーンエナジー(株)_メニューC</v>
      </c>
      <c r="H285">
        <v>4.4299999999999998E-4</v>
      </c>
      <c r="I285" s="260" t="s">
        <v>2075</v>
      </c>
      <c r="J285" t="s">
        <v>2612</v>
      </c>
      <c r="K285" t="s">
        <v>3143</v>
      </c>
      <c r="L285" s="260" t="s">
        <v>419</v>
      </c>
      <c r="M285" s="260" t="s">
        <v>3180</v>
      </c>
      <c r="N285" s="260" t="s">
        <v>1476</v>
      </c>
    </row>
    <row r="286" spans="1:14">
      <c r="A286" s="260"/>
      <c r="B286" s="260"/>
      <c r="C286" s="260"/>
      <c r="D286" s="260" t="s">
        <v>2061</v>
      </c>
      <c r="E286" s="260">
        <v>4.4700000000000002E-4</v>
      </c>
      <c r="F286" t="str">
        <f t="shared" si="8"/>
        <v>カワサキグリーンエナジー(株)</v>
      </c>
      <c r="G286" t="str">
        <f t="shared" si="9"/>
        <v>カワサキグリーンエナジー(株)_メニューD(残差)</v>
      </c>
      <c r="H286">
        <v>4.4700000000000002E-4</v>
      </c>
      <c r="I286" s="260" t="s">
        <v>2075</v>
      </c>
      <c r="J286" t="s">
        <v>2613</v>
      </c>
      <c r="K286" t="s">
        <v>3144</v>
      </c>
      <c r="L286" s="260" t="s">
        <v>317</v>
      </c>
      <c r="M286" s="260" t="s">
        <v>3043</v>
      </c>
      <c r="N286" s="260" t="s">
        <v>1139</v>
      </c>
    </row>
    <row r="287" spans="1:14">
      <c r="A287" s="260"/>
      <c r="B287" s="260"/>
      <c r="C287" s="260"/>
      <c r="D287" s="260" t="s">
        <v>2040</v>
      </c>
      <c r="E287" s="260">
        <v>5.2800000000000004E-4</v>
      </c>
      <c r="F287" t="str">
        <f t="shared" si="8"/>
        <v>カワサキグリーンエナジー(株)</v>
      </c>
      <c r="G287" t="str">
        <f t="shared" si="9"/>
        <v>カワサキグリーンエナジー(株)_(参考値)事業者全体</v>
      </c>
      <c r="H287">
        <v>5.2800000000000004E-4</v>
      </c>
      <c r="I287" s="260" t="s">
        <v>2075</v>
      </c>
      <c r="J287" t="s">
        <v>2614</v>
      </c>
      <c r="K287" t="s">
        <v>3145</v>
      </c>
      <c r="L287" s="260" t="s">
        <v>201</v>
      </c>
      <c r="M287" s="260" t="s">
        <v>2920</v>
      </c>
      <c r="N287" s="260" t="s">
        <v>846</v>
      </c>
    </row>
    <row r="288" spans="1:14">
      <c r="A288" s="260" t="s">
        <v>928</v>
      </c>
      <c r="B288" s="260" t="s">
        <v>228</v>
      </c>
      <c r="C288" s="260">
        <v>4.8899999999999996E-4</v>
      </c>
      <c r="D288" s="260"/>
      <c r="E288" s="260">
        <v>5.3399999999999997E-4</v>
      </c>
      <c r="F288" t="str">
        <f t="shared" si="8"/>
        <v>大一ガス(株)</v>
      </c>
      <c r="G288" t="str">
        <f t="shared" si="9"/>
        <v>大一ガス(株)_</v>
      </c>
      <c r="H288">
        <v>5.3399999999999997E-4</v>
      </c>
      <c r="I288" s="260" t="s">
        <v>228</v>
      </c>
      <c r="J288" t="s">
        <v>2615</v>
      </c>
      <c r="K288" t="s">
        <v>3146</v>
      </c>
      <c r="L288" s="260" t="s">
        <v>302</v>
      </c>
      <c r="M288" s="260" t="s">
        <v>3004</v>
      </c>
      <c r="N288" s="260" t="s">
        <v>1053</v>
      </c>
    </row>
    <row r="289" spans="1:14">
      <c r="A289" s="260" t="s">
        <v>930</v>
      </c>
      <c r="B289" s="260" t="s">
        <v>213</v>
      </c>
      <c r="C289" s="260">
        <v>4.35E-4</v>
      </c>
      <c r="D289" s="260" t="s">
        <v>2023</v>
      </c>
      <c r="E289" s="260">
        <v>0</v>
      </c>
      <c r="F289" t="str">
        <f t="shared" si="8"/>
        <v>(株)リミックスポイント</v>
      </c>
      <c r="G289" t="str">
        <f t="shared" si="9"/>
        <v>(株)リミックスポイント_メニューA</v>
      </c>
      <c r="H289">
        <v>0</v>
      </c>
      <c r="I289" s="260" t="s">
        <v>213</v>
      </c>
      <c r="J289" t="s">
        <v>2616</v>
      </c>
      <c r="K289" t="s">
        <v>3147</v>
      </c>
      <c r="L289" s="260" t="s">
        <v>220</v>
      </c>
      <c r="M289" s="260" t="s">
        <v>2923</v>
      </c>
      <c r="N289" s="260" t="s">
        <v>857</v>
      </c>
    </row>
    <row r="290" spans="1:14">
      <c r="A290" s="260"/>
      <c r="B290" s="260"/>
      <c r="C290" s="260"/>
      <c r="D290" s="260" t="s">
        <v>2039</v>
      </c>
      <c r="E290" s="260">
        <v>4.3899999999999999E-4</v>
      </c>
      <c r="F290" t="str">
        <f t="shared" si="8"/>
        <v>(株)リミックスポイント</v>
      </c>
      <c r="G290" t="str">
        <f t="shared" si="9"/>
        <v>(株)リミックスポイント_メニューB(残差)</v>
      </c>
      <c r="H290">
        <v>4.3899999999999999E-4</v>
      </c>
      <c r="I290" s="260" t="s">
        <v>213</v>
      </c>
      <c r="J290" t="s">
        <v>2617</v>
      </c>
      <c r="K290" t="s">
        <v>3148</v>
      </c>
      <c r="L290" s="260" t="s">
        <v>1303</v>
      </c>
      <c r="M290" s="260" t="s">
        <v>3103</v>
      </c>
      <c r="N290" s="260" t="s">
        <v>1302</v>
      </c>
    </row>
    <row r="291" spans="1:14">
      <c r="A291" s="260"/>
      <c r="B291" s="260"/>
      <c r="C291" s="260"/>
      <c r="D291" s="260" t="s">
        <v>2040</v>
      </c>
      <c r="E291" s="260">
        <v>4.8500000000000003E-4</v>
      </c>
      <c r="F291" t="str">
        <f t="shared" si="8"/>
        <v>(株)リミックスポイント</v>
      </c>
      <c r="G291" t="str">
        <f t="shared" si="9"/>
        <v>(株)リミックスポイント_(参考値)事業者全体</v>
      </c>
      <c r="H291">
        <v>4.8500000000000003E-4</v>
      </c>
      <c r="I291" s="260" t="s">
        <v>213</v>
      </c>
      <c r="J291" t="s">
        <v>2618</v>
      </c>
      <c r="K291" t="s">
        <v>3149</v>
      </c>
      <c r="L291" s="260" t="s">
        <v>332</v>
      </c>
      <c r="M291" s="260" t="s">
        <v>3074</v>
      </c>
      <c r="N291" s="260" t="s">
        <v>1211</v>
      </c>
    </row>
    <row r="292" spans="1:14">
      <c r="A292" s="260" t="s">
        <v>933</v>
      </c>
      <c r="B292" s="260" t="s">
        <v>274</v>
      </c>
      <c r="C292" s="260">
        <v>3.7800000000000003E-4</v>
      </c>
      <c r="D292" s="260" t="s">
        <v>2023</v>
      </c>
      <c r="E292" s="260">
        <v>0</v>
      </c>
      <c r="F292" t="str">
        <f t="shared" si="8"/>
        <v>大阪いずみ市民生活協同組合</v>
      </c>
      <c r="G292" t="str">
        <f t="shared" si="9"/>
        <v>大阪いずみ市民生活協同組合_メニューA</v>
      </c>
      <c r="H292">
        <v>0</v>
      </c>
      <c r="I292" s="260" t="s">
        <v>274</v>
      </c>
      <c r="J292" t="s">
        <v>2619</v>
      </c>
      <c r="K292" t="s">
        <v>3150</v>
      </c>
      <c r="L292" s="260" t="s">
        <v>335</v>
      </c>
      <c r="M292" s="260" t="s">
        <v>3077</v>
      </c>
      <c r="N292" s="260" t="s">
        <v>1217</v>
      </c>
    </row>
    <row r="293" spans="1:14">
      <c r="A293" s="260"/>
      <c r="B293" s="260"/>
      <c r="C293" s="260"/>
      <c r="D293" s="260" t="s">
        <v>2039</v>
      </c>
      <c r="E293" s="260">
        <v>3.2299999999999999E-4</v>
      </c>
      <c r="F293" t="str">
        <f t="shared" si="8"/>
        <v>大阪いずみ市民生活協同組合</v>
      </c>
      <c r="G293" t="str">
        <f t="shared" si="9"/>
        <v>大阪いずみ市民生活協同組合_メニューB(残差)</v>
      </c>
      <c r="H293">
        <v>3.2299999999999999E-4</v>
      </c>
      <c r="I293" s="260" t="s">
        <v>274</v>
      </c>
      <c r="J293" t="s">
        <v>2620</v>
      </c>
      <c r="K293" t="s">
        <v>3151</v>
      </c>
      <c r="L293" s="260" t="s">
        <v>2133</v>
      </c>
      <c r="M293" s="260" t="s">
        <v>3257</v>
      </c>
      <c r="N293" s="260" t="s">
        <v>1651</v>
      </c>
    </row>
    <row r="294" spans="1:14">
      <c r="A294" s="260"/>
      <c r="B294" s="260"/>
      <c r="C294" s="260"/>
      <c r="D294" s="260" t="s">
        <v>2040</v>
      </c>
      <c r="E294" s="260">
        <v>3.0400000000000002E-4</v>
      </c>
      <c r="F294" t="str">
        <f t="shared" si="8"/>
        <v>大阪いずみ市民生活協同組合</v>
      </c>
      <c r="G294" t="str">
        <f t="shared" si="9"/>
        <v>大阪いずみ市民生活協同組合_(参考値)事業者全体</v>
      </c>
      <c r="H294">
        <v>3.0400000000000002E-4</v>
      </c>
      <c r="I294" s="260" t="s">
        <v>274</v>
      </c>
      <c r="J294" t="s">
        <v>2621</v>
      </c>
      <c r="K294" t="s">
        <v>3152</v>
      </c>
      <c r="L294" s="260" t="s">
        <v>2275</v>
      </c>
      <c r="M294" s="260" t="s">
        <v>3397</v>
      </c>
      <c r="N294" s="260" t="s">
        <v>1957</v>
      </c>
    </row>
    <row r="295" spans="1:14">
      <c r="A295" s="260" t="s">
        <v>935</v>
      </c>
      <c r="B295" s="260" t="s">
        <v>275</v>
      </c>
      <c r="C295" s="260">
        <v>4.3399999999999998E-4</v>
      </c>
      <c r="D295" s="260"/>
      <c r="E295" s="260">
        <v>5.22E-4</v>
      </c>
      <c r="F295" t="str">
        <f t="shared" si="8"/>
        <v>(株)中海テレビ放送</v>
      </c>
      <c r="G295" t="str">
        <f t="shared" si="9"/>
        <v>(株)中海テレビ放送_</v>
      </c>
      <c r="H295">
        <v>5.22E-4</v>
      </c>
      <c r="I295" s="260" t="s">
        <v>275</v>
      </c>
      <c r="J295" t="s">
        <v>2622</v>
      </c>
      <c r="K295" t="s">
        <v>3153</v>
      </c>
      <c r="L295" s="260" t="s">
        <v>2251</v>
      </c>
      <c r="M295" s="260" t="s">
        <v>3375</v>
      </c>
      <c r="N295" s="260" t="s">
        <v>1908</v>
      </c>
    </row>
    <row r="296" spans="1:14">
      <c r="A296" s="260" t="s">
        <v>938</v>
      </c>
      <c r="B296" s="260" t="s">
        <v>239</v>
      </c>
      <c r="C296" s="260">
        <v>3.3E-4</v>
      </c>
      <c r="D296" s="260"/>
      <c r="E296" s="260">
        <v>8.8800000000000001E-4</v>
      </c>
      <c r="F296" t="str">
        <f t="shared" si="8"/>
        <v>パシフィックパワー(株)</v>
      </c>
      <c r="G296" t="str">
        <f t="shared" si="9"/>
        <v>パシフィックパワー(株)_</v>
      </c>
      <c r="H296">
        <v>8.8800000000000001E-4</v>
      </c>
      <c r="I296" s="260" t="s">
        <v>239</v>
      </c>
      <c r="J296" t="s">
        <v>2623</v>
      </c>
      <c r="K296" t="s">
        <v>3154</v>
      </c>
      <c r="L296" s="260" t="s">
        <v>453</v>
      </c>
      <c r="M296" s="260" t="s">
        <v>3220</v>
      </c>
      <c r="N296" s="260" t="s">
        <v>1567</v>
      </c>
    </row>
    <row r="297" spans="1:14">
      <c r="A297" s="260" t="s">
        <v>941</v>
      </c>
      <c r="B297" s="260" t="s">
        <v>192</v>
      </c>
      <c r="C297" s="260">
        <v>4.1100000000000002E-4</v>
      </c>
      <c r="D297" s="260" t="s">
        <v>2023</v>
      </c>
      <c r="E297" s="260">
        <v>0</v>
      </c>
      <c r="F297" t="str">
        <f t="shared" si="8"/>
        <v>(株)いちたかガスワン</v>
      </c>
      <c r="G297" t="str">
        <f t="shared" si="9"/>
        <v>(株)いちたかガスワン_メニューA</v>
      </c>
      <c r="H297">
        <v>0</v>
      </c>
      <c r="I297" s="260" t="s">
        <v>192</v>
      </c>
      <c r="J297" t="s">
        <v>2624</v>
      </c>
      <c r="K297" t="s">
        <v>3155</v>
      </c>
      <c r="L297" s="260" t="s">
        <v>330</v>
      </c>
      <c r="M297" s="260" t="s">
        <v>3072</v>
      </c>
      <c r="N297" s="260" t="s">
        <v>1207</v>
      </c>
    </row>
    <row r="298" spans="1:14">
      <c r="A298" s="260"/>
      <c r="B298" s="260"/>
      <c r="C298" s="260"/>
      <c r="D298" s="260" t="s">
        <v>2039</v>
      </c>
      <c r="E298" s="260">
        <v>3.5499999999999996E-4</v>
      </c>
      <c r="F298" t="str">
        <f t="shared" si="8"/>
        <v>(株)いちたかガスワン</v>
      </c>
      <c r="G298" t="str">
        <f t="shared" si="9"/>
        <v>(株)いちたかガスワン_メニューB(残差)</v>
      </c>
      <c r="H298">
        <v>3.5499999999999996E-4</v>
      </c>
      <c r="I298" s="260" t="s">
        <v>192</v>
      </c>
      <c r="J298" t="s">
        <v>2625</v>
      </c>
      <c r="K298" t="s">
        <v>3156</v>
      </c>
      <c r="L298" s="260" t="s">
        <v>297</v>
      </c>
      <c r="M298" s="260" t="s">
        <v>2996</v>
      </c>
      <c r="N298" s="260" t="s">
        <v>1035</v>
      </c>
    </row>
    <row r="299" spans="1:14">
      <c r="A299" s="260"/>
      <c r="B299" s="260"/>
      <c r="C299" s="260"/>
      <c r="D299" s="260" t="s">
        <v>2040</v>
      </c>
      <c r="E299" s="260">
        <v>4.9100000000000001E-4</v>
      </c>
      <c r="F299" t="str">
        <f t="shared" si="8"/>
        <v>(株)いちたかガスワン</v>
      </c>
      <c r="G299" t="str">
        <f t="shared" si="9"/>
        <v>(株)いちたかガスワン_(参考値)事業者全体</v>
      </c>
      <c r="H299">
        <v>4.9100000000000001E-4</v>
      </c>
      <c r="I299" s="260" t="s">
        <v>192</v>
      </c>
      <c r="J299" t="s">
        <v>2626</v>
      </c>
      <c r="K299" t="s">
        <v>3157</v>
      </c>
      <c r="L299" s="260" t="s">
        <v>1175</v>
      </c>
      <c r="M299" s="260" t="s">
        <v>3058</v>
      </c>
      <c r="N299" s="260" t="s">
        <v>1174</v>
      </c>
    </row>
    <row r="300" spans="1:14">
      <c r="A300" s="260" t="s">
        <v>943</v>
      </c>
      <c r="B300" s="260" t="s">
        <v>276</v>
      </c>
      <c r="C300" s="260">
        <v>4.5800000000000002E-4</v>
      </c>
      <c r="D300" s="260"/>
      <c r="E300" s="260">
        <v>4.7600000000000002E-4</v>
      </c>
      <c r="F300" t="str">
        <f t="shared" si="8"/>
        <v>(株)ジェイコムウエスト</v>
      </c>
      <c r="G300" t="str">
        <f t="shared" si="9"/>
        <v>(株)ジェイコムウエスト_</v>
      </c>
      <c r="H300">
        <v>4.7600000000000002E-4</v>
      </c>
      <c r="I300" s="260" t="s">
        <v>276</v>
      </c>
      <c r="J300" t="s">
        <v>2627</v>
      </c>
      <c r="K300" t="s">
        <v>3158</v>
      </c>
      <c r="L300" s="260" t="s">
        <v>276</v>
      </c>
      <c r="M300" s="260" t="s">
        <v>2956</v>
      </c>
      <c r="N300" s="260" t="s">
        <v>943</v>
      </c>
    </row>
    <row r="301" spans="1:14">
      <c r="A301" s="260" t="s">
        <v>945</v>
      </c>
      <c r="B301" s="260" t="s">
        <v>2076</v>
      </c>
      <c r="C301" s="260">
        <v>4.5399999999999998E-4</v>
      </c>
      <c r="D301" s="260"/>
      <c r="E301" s="260">
        <v>4.95E-4</v>
      </c>
      <c r="F301" t="str">
        <f t="shared" si="8"/>
        <v>(株)ジェイコム埼玉・東日本</v>
      </c>
      <c r="G301" t="str">
        <f t="shared" si="9"/>
        <v>(株)ジェイコム埼玉・東日本_</v>
      </c>
      <c r="H301">
        <v>4.95E-4</v>
      </c>
      <c r="I301" s="260" t="s">
        <v>2076</v>
      </c>
      <c r="J301" t="s">
        <v>2628</v>
      </c>
      <c r="K301" t="s">
        <v>3159</v>
      </c>
      <c r="L301" s="260" t="s">
        <v>293</v>
      </c>
      <c r="M301" s="260" t="s">
        <v>2986</v>
      </c>
      <c r="N301" s="260" t="s">
        <v>1011</v>
      </c>
    </row>
    <row r="302" spans="1:14">
      <c r="A302" s="260" t="s">
        <v>947</v>
      </c>
      <c r="B302" s="260" t="s">
        <v>277</v>
      </c>
      <c r="C302" s="260">
        <v>4.5800000000000002E-4</v>
      </c>
      <c r="D302" s="260"/>
      <c r="E302" s="260">
        <v>4.9899999999999999E-4</v>
      </c>
      <c r="F302" t="str">
        <f t="shared" si="8"/>
        <v>(株)ジェイコム札幌</v>
      </c>
      <c r="G302" t="str">
        <f t="shared" si="9"/>
        <v>(株)ジェイコム札幌_</v>
      </c>
      <c r="H302">
        <v>4.9899999999999999E-4</v>
      </c>
      <c r="I302" s="260" t="s">
        <v>277</v>
      </c>
      <c r="J302" t="s">
        <v>2629</v>
      </c>
      <c r="K302" t="s">
        <v>3160</v>
      </c>
      <c r="L302" s="260" t="s">
        <v>2076</v>
      </c>
      <c r="M302" s="260" t="s">
        <v>2957</v>
      </c>
      <c r="N302" s="260" t="s">
        <v>945</v>
      </c>
    </row>
    <row r="303" spans="1:14">
      <c r="A303" s="260" t="s">
        <v>949</v>
      </c>
      <c r="B303" s="260" t="s">
        <v>2077</v>
      </c>
      <c r="C303" s="260">
        <v>4.5399999999999998E-4</v>
      </c>
      <c r="D303" s="260"/>
      <c r="E303" s="260">
        <v>4.9399999999999997E-4</v>
      </c>
      <c r="F303" t="str">
        <f t="shared" si="8"/>
        <v>(株)ジェイコム湘南・神奈川</v>
      </c>
      <c r="G303" t="str">
        <f t="shared" si="9"/>
        <v>(株)ジェイコム湘南・神奈川_</v>
      </c>
      <c r="H303">
        <v>4.9399999999999997E-4</v>
      </c>
      <c r="I303" s="260" t="s">
        <v>2077</v>
      </c>
      <c r="J303" t="s">
        <v>405</v>
      </c>
      <c r="K303" t="s">
        <v>3161</v>
      </c>
      <c r="L303" s="260" t="s">
        <v>277</v>
      </c>
      <c r="M303" s="260" t="s">
        <v>2958</v>
      </c>
      <c r="N303" s="260" t="s">
        <v>947</v>
      </c>
    </row>
    <row r="304" spans="1:14">
      <c r="A304" s="260" t="s">
        <v>951</v>
      </c>
      <c r="B304" s="260" t="s">
        <v>278</v>
      </c>
      <c r="C304" s="260">
        <v>4.5399999999999998E-4</v>
      </c>
      <c r="D304" s="260"/>
      <c r="E304" s="260">
        <v>4.9399999999999997E-4</v>
      </c>
      <c r="F304" t="str">
        <f t="shared" si="8"/>
        <v>(株)ジェイコム千葉</v>
      </c>
      <c r="G304" t="str">
        <f t="shared" si="9"/>
        <v>(株)ジェイコム千葉_</v>
      </c>
      <c r="H304">
        <v>4.9399999999999997E-4</v>
      </c>
      <c r="I304" s="260" t="s">
        <v>278</v>
      </c>
      <c r="J304" t="s">
        <v>2630</v>
      </c>
      <c r="K304" t="s">
        <v>3162</v>
      </c>
      <c r="L304" s="260" t="s">
        <v>2077</v>
      </c>
      <c r="M304" s="260" t="s">
        <v>2959</v>
      </c>
      <c r="N304" s="260" t="s">
        <v>949</v>
      </c>
    </row>
    <row r="305" spans="1:14">
      <c r="A305" s="260" t="s">
        <v>953</v>
      </c>
      <c r="B305" s="260" t="s">
        <v>279</v>
      </c>
      <c r="C305" s="260">
        <v>4.5399999999999998E-4</v>
      </c>
      <c r="D305" s="260"/>
      <c r="E305" s="260">
        <v>4.6599999999999994E-4</v>
      </c>
      <c r="F305" t="str">
        <f t="shared" si="8"/>
        <v>(株)ジェイコム東京</v>
      </c>
      <c r="G305" t="str">
        <f t="shared" si="9"/>
        <v>(株)ジェイコム東京_</v>
      </c>
      <c r="H305">
        <v>4.6599999999999994E-4</v>
      </c>
      <c r="I305" s="260" t="s">
        <v>279</v>
      </c>
      <c r="J305" t="s">
        <v>2631</v>
      </c>
      <c r="K305" t="s">
        <v>3163</v>
      </c>
      <c r="L305" s="260" t="s">
        <v>278</v>
      </c>
      <c r="M305" s="260" t="s">
        <v>2960</v>
      </c>
      <c r="N305" s="260" t="s">
        <v>951</v>
      </c>
    </row>
    <row r="306" spans="1:14">
      <c r="A306" s="260" t="s">
        <v>955</v>
      </c>
      <c r="B306" s="260" t="s">
        <v>280</v>
      </c>
      <c r="C306" s="260">
        <v>4.5399999999999998E-4</v>
      </c>
      <c r="D306" s="260"/>
      <c r="E306" s="260">
        <v>4.9399999999999997E-4</v>
      </c>
      <c r="F306" t="str">
        <f t="shared" si="8"/>
        <v>土浦ケーブルテレビ(株)</v>
      </c>
      <c r="G306" t="str">
        <f t="shared" si="9"/>
        <v>土浦ケーブルテレビ(株)_</v>
      </c>
      <c r="H306">
        <v>4.9399999999999997E-4</v>
      </c>
      <c r="I306" s="260" t="s">
        <v>280</v>
      </c>
      <c r="J306" t="s">
        <v>2115</v>
      </c>
      <c r="K306" t="s">
        <v>3164</v>
      </c>
      <c r="L306" s="260" t="s">
        <v>279</v>
      </c>
      <c r="M306" s="260" t="s">
        <v>2961</v>
      </c>
      <c r="N306" s="260" t="s">
        <v>953</v>
      </c>
    </row>
    <row r="307" spans="1:14">
      <c r="A307" s="260" t="s">
        <v>957</v>
      </c>
      <c r="B307" s="260" t="s">
        <v>281</v>
      </c>
      <c r="C307" s="260">
        <v>4.9100000000000001E-4</v>
      </c>
      <c r="D307" s="260"/>
      <c r="E307" s="260">
        <v>4.35E-4</v>
      </c>
      <c r="F307" t="str">
        <f t="shared" si="8"/>
        <v>鹿児島電力(株)</v>
      </c>
      <c r="G307" t="str">
        <f t="shared" si="9"/>
        <v>鹿児島電力(株)_</v>
      </c>
      <c r="H307">
        <v>4.35E-4</v>
      </c>
      <c r="I307" s="260" t="s">
        <v>281</v>
      </c>
      <c r="J307" t="s">
        <v>408</v>
      </c>
      <c r="K307" t="s">
        <v>3165</v>
      </c>
      <c r="L307" s="260" t="s">
        <v>2137</v>
      </c>
      <c r="M307" s="260" t="s">
        <v>3264</v>
      </c>
      <c r="N307" s="260" t="s">
        <v>1665</v>
      </c>
    </row>
    <row r="308" spans="1:14">
      <c r="A308" s="260" t="s">
        <v>959</v>
      </c>
      <c r="B308" s="260" t="s">
        <v>230</v>
      </c>
      <c r="C308" s="260">
        <v>4.44E-4</v>
      </c>
      <c r="D308" s="260"/>
      <c r="E308" s="260">
        <v>4.7699999999999999E-4</v>
      </c>
      <c r="F308" t="str">
        <f t="shared" si="8"/>
        <v>太陽ガス(株)</v>
      </c>
      <c r="G308" t="str">
        <f t="shared" si="9"/>
        <v>太陽ガス(株)_</v>
      </c>
      <c r="H308">
        <v>4.7699999999999999E-4</v>
      </c>
      <c r="I308" s="260" t="s">
        <v>230</v>
      </c>
      <c r="J308" t="s">
        <v>2632</v>
      </c>
      <c r="K308" t="s">
        <v>3166</v>
      </c>
      <c r="L308" s="260" t="s">
        <v>2220</v>
      </c>
      <c r="M308" s="260" t="s">
        <v>3345</v>
      </c>
      <c r="N308" s="260" t="s">
        <v>1843</v>
      </c>
    </row>
    <row r="309" spans="1:14">
      <c r="A309" s="260" t="s">
        <v>961</v>
      </c>
      <c r="B309" s="260" t="s">
        <v>173</v>
      </c>
      <c r="C309" s="260">
        <v>2.41E-4</v>
      </c>
      <c r="D309" s="260" t="s">
        <v>2023</v>
      </c>
      <c r="E309" s="260">
        <v>0</v>
      </c>
      <c r="F309" t="str">
        <f t="shared" si="8"/>
        <v>アーバンエナジー(株)</v>
      </c>
      <c r="G309" t="str">
        <f t="shared" si="9"/>
        <v>アーバンエナジー(株)_メニューA</v>
      </c>
      <c r="H309">
        <v>0</v>
      </c>
      <c r="I309" s="260" t="s">
        <v>173</v>
      </c>
      <c r="J309" t="s">
        <v>2633</v>
      </c>
      <c r="K309" t="s">
        <v>3167</v>
      </c>
      <c r="L309" s="260" t="s">
        <v>427</v>
      </c>
      <c r="M309" s="260" t="s">
        <v>3189</v>
      </c>
      <c r="N309" s="260" t="s">
        <v>1494</v>
      </c>
    </row>
    <row r="310" spans="1:14">
      <c r="A310" s="260"/>
      <c r="B310" s="260"/>
      <c r="C310" s="260"/>
      <c r="D310" s="260" t="s">
        <v>2025</v>
      </c>
      <c r="E310" s="260">
        <v>2.92E-4</v>
      </c>
      <c r="F310" t="str">
        <f t="shared" si="8"/>
        <v>アーバンエナジー(株)</v>
      </c>
      <c r="G310" t="str">
        <f t="shared" si="9"/>
        <v>アーバンエナジー(株)_メニューB</v>
      </c>
      <c r="H310">
        <v>2.92E-4</v>
      </c>
      <c r="I310" s="260" t="s">
        <v>173</v>
      </c>
      <c r="J310" t="s">
        <v>2634</v>
      </c>
      <c r="K310" t="s">
        <v>3168</v>
      </c>
      <c r="L310" s="260" t="s">
        <v>254</v>
      </c>
      <c r="M310" s="260" t="s">
        <v>2897</v>
      </c>
      <c r="N310" s="260" t="s">
        <v>772</v>
      </c>
    </row>
    <row r="311" spans="1:14">
      <c r="A311" s="260"/>
      <c r="B311" s="260"/>
      <c r="C311" s="260"/>
      <c r="D311" s="260" t="s">
        <v>2043</v>
      </c>
      <c r="E311" s="260">
        <v>3.5299999999999996E-4</v>
      </c>
      <c r="F311" t="str">
        <f t="shared" si="8"/>
        <v>アーバンエナジー(株)</v>
      </c>
      <c r="G311" t="str">
        <f t="shared" si="9"/>
        <v>アーバンエナジー(株)_メニューC</v>
      </c>
      <c r="H311">
        <v>3.5299999999999996E-4</v>
      </c>
      <c r="I311" s="260" t="s">
        <v>173</v>
      </c>
      <c r="J311" t="s">
        <v>2635</v>
      </c>
      <c r="K311" t="s">
        <v>3169</v>
      </c>
      <c r="L311" s="260" t="s">
        <v>388</v>
      </c>
      <c r="M311" s="260" t="s">
        <v>3141</v>
      </c>
      <c r="N311" s="260" t="s">
        <v>1389</v>
      </c>
    </row>
    <row r="312" spans="1:14">
      <c r="A312" s="260"/>
      <c r="B312" s="260"/>
      <c r="C312" s="260"/>
      <c r="D312" s="260" t="s">
        <v>2044</v>
      </c>
      <c r="E312" s="260">
        <v>2.5000000000000001E-4</v>
      </c>
      <c r="F312" t="str">
        <f t="shared" si="8"/>
        <v>アーバンエナジー(株)</v>
      </c>
      <c r="G312" t="str">
        <f t="shared" si="9"/>
        <v>アーバンエナジー(株)_メニューD</v>
      </c>
      <c r="H312">
        <v>2.5000000000000001E-4</v>
      </c>
      <c r="I312" s="260" t="s">
        <v>173</v>
      </c>
      <c r="J312" t="s">
        <v>2636</v>
      </c>
      <c r="K312" t="s">
        <v>3170</v>
      </c>
      <c r="L312" s="260" t="s">
        <v>273</v>
      </c>
      <c r="M312" s="260" t="s">
        <v>2948</v>
      </c>
      <c r="N312" s="260" t="s">
        <v>921</v>
      </c>
    </row>
    <row r="313" spans="1:14">
      <c r="A313" s="260"/>
      <c r="B313" s="260"/>
      <c r="C313" s="260"/>
      <c r="D313" s="260" t="s">
        <v>2045</v>
      </c>
      <c r="E313" s="260">
        <v>3.77E-4</v>
      </c>
      <c r="F313" t="str">
        <f t="shared" si="8"/>
        <v>アーバンエナジー(株)</v>
      </c>
      <c r="G313" t="str">
        <f t="shared" si="9"/>
        <v>アーバンエナジー(株)_メニューE</v>
      </c>
      <c r="H313">
        <v>3.77E-4</v>
      </c>
      <c r="I313" s="260" t="s">
        <v>173</v>
      </c>
      <c r="J313" t="s">
        <v>2637</v>
      </c>
      <c r="K313" t="s">
        <v>3171</v>
      </c>
      <c r="L313" s="260" t="s">
        <v>221</v>
      </c>
      <c r="M313" s="260" t="s">
        <v>2947</v>
      </c>
      <c r="N313" s="260" t="s">
        <v>918</v>
      </c>
    </row>
    <row r="314" spans="1:14">
      <c r="A314" s="260"/>
      <c r="B314" s="260"/>
      <c r="C314" s="260"/>
      <c r="D314" s="260" t="s">
        <v>2046</v>
      </c>
      <c r="E314" s="260">
        <v>0</v>
      </c>
      <c r="F314" t="str">
        <f t="shared" si="8"/>
        <v>アーバンエナジー(株)</v>
      </c>
      <c r="G314" t="str">
        <f t="shared" si="9"/>
        <v>アーバンエナジー(株)_メニューF</v>
      </c>
      <c r="H314">
        <v>0</v>
      </c>
      <c r="I314" s="260" t="s">
        <v>173</v>
      </c>
      <c r="J314" t="s">
        <v>2638</v>
      </c>
      <c r="K314" t="s">
        <v>3172</v>
      </c>
      <c r="L314" s="260" t="s">
        <v>222</v>
      </c>
      <c r="M314" s="260" t="s">
        <v>3068</v>
      </c>
      <c r="N314" s="260" t="s">
        <v>1198</v>
      </c>
    </row>
    <row r="315" spans="1:14">
      <c r="A315" s="260"/>
      <c r="B315" s="260"/>
      <c r="C315" s="260"/>
      <c r="D315" s="260" t="s">
        <v>2047</v>
      </c>
      <c r="E315" s="260">
        <v>0</v>
      </c>
      <c r="F315" t="str">
        <f t="shared" si="8"/>
        <v>アーバンエナジー(株)</v>
      </c>
      <c r="G315" t="str">
        <f t="shared" si="9"/>
        <v>アーバンエナジー(株)_メニューG</v>
      </c>
      <c r="H315">
        <v>0</v>
      </c>
      <c r="I315" s="260" t="s">
        <v>173</v>
      </c>
      <c r="J315" t="s">
        <v>2639</v>
      </c>
      <c r="K315" t="s">
        <v>3173</v>
      </c>
      <c r="L315" s="260" t="s">
        <v>2216</v>
      </c>
      <c r="M315" s="260" t="s">
        <v>3343</v>
      </c>
      <c r="N315" s="260" t="s">
        <v>1835</v>
      </c>
    </row>
    <row r="316" spans="1:14">
      <c r="A316" s="260"/>
      <c r="B316" s="260"/>
      <c r="C316" s="260"/>
      <c r="D316" s="260" t="s">
        <v>2052</v>
      </c>
      <c r="E316" s="260">
        <v>0</v>
      </c>
      <c r="F316" t="str">
        <f t="shared" si="8"/>
        <v>アーバンエナジー(株)</v>
      </c>
      <c r="G316" t="str">
        <f t="shared" si="9"/>
        <v>アーバンエナジー(株)_メニューH</v>
      </c>
      <c r="H316">
        <v>0</v>
      </c>
      <c r="I316" s="260" t="s">
        <v>173</v>
      </c>
      <c r="J316" t="s">
        <v>2640</v>
      </c>
      <c r="K316" t="s">
        <v>3174</v>
      </c>
      <c r="L316" s="260" t="s">
        <v>2282</v>
      </c>
      <c r="M316" s="260" t="s">
        <v>3403</v>
      </c>
      <c r="N316" s="260" t="s">
        <v>1971</v>
      </c>
    </row>
    <row r="317" spans="1:14">
      <c r="A317" s="260"/>
      <c r="B317" s="260"/>
      <c r="C317" s="260"/>
      <c r="D317" s="260" t="s">
        <v>2062</v>
      </c>
      <c r="E317" s="260">
        <v>5.9000000000000003E-4</v>
      </c>
      <c r="F317" t="str">
        <f t="shared" si="8"/>
        <v>アーバンエナジー(株)</v>
      </c>
      <c r="G317" t="str">
        <f t="shared" si="9"/>
        <v>アーバンエナジー(株)_メニューI(残差)</v>
      </c>
      <c r="H317">
        <v>5.9000000000000003E-4</v>
      </c>
      <c r="I317" s="260" t="s">
        <v>173</v>
      </c>
      <c r="J317" t="s">
        <v>415</v>
      </c>
      <c r="K317" t="s">
        <v>3175</v>
      </c>
      <c r="L317" s="260" t="s">
        <v>223</v>
      </c>
      <c r="M317" s="260" t="s">
        <v>3011</v>
      </c>
      <c r="N317" s="260" t="s">
        <v>1070</v>
      </c>
    </row>
    <row r="318" spans="1:14">
      <c r="A318" s="260"/>
      <c r="B318" s="260"/>
      <c r="C318" s="260"/>
      <c r="D318" s="260" t="s">
        <v>705</v>
      </c>
      <c r="E318" s="260">
        <v>4.3599999999999997E-4</v>
      </c>
      <c r="F318" t="str">
        <f t="shared" si="8"/>
        <v>アーバンエナジー(株)</v>
      </c>
      <c r="G318" t="str">
        <f t="shared" si="9"/>
        <v>アーバンエナジー(株)_(参考値)事業者全体</v>
      </c>
      <c r="H318">
        <v>4.3599999999999997E-4</v>
      </c>
      <c r="I318" s="260" t="s">
        <v>173</v>
      </c>
      <c r="J318" t="s">
        <v>2641</v>
      </c>
      <c r="K318" t="s">
        <v>3176</v>
      </c>
      <c r="L318" s="260" t="s">
        <v>2170</v>
      </c>
      <c r="M318" s="260" t="s">
        <v>3299</v>
      </c>
      <c r="N318" s="260" t="s">
        <v>1737</v>
      </c>
    </row>
    <row r="319" spans="1:14">
      <c r="A319" s="260" t="s">
        <v>963</v>
      </c>
      <c r="B319" s="260" t="s">
        <v>2078</v>
      </c>
      <c r="C319" s="260">
        <v>6.9999999999999999E-6</v>
      </c>
      <c r="D319" s="260"/>
      <c r="E319" s="260">
        <v>4.5300000000000001E-4</v>
      </c>
      <c r="F319" t="str">
        <f t="shared" si="8"/>
        <v>パワーネクスト(株)</v>
      </c>
      <c r="G319" t="str">
        <f t="shared" si="9"/>
        <v>パワーネクスト(株)_</v>
      </c>
      <c r="H319" t="s">
        <v>2033</v>
      </c>
      <c r="I319" s="260" t="s">
        <v>2078</v>
      </c>
      <c r="J319" t="s">
        <v>2642</v>
      </c>
      <c r="K319" t="s">
        <v>3177</v>
      </c>
      <c r="L319" s="260" t="s">
        <v>2111</v>
      </c>
      <c r="M319" s="260" t="s">
        <v>3140</v>
      </c>
      <c r="N319" s="260" t="s">
        <v>1386</v>
      </c>
    </row>
    <row r="320" spans="1:14">
      <c r="A320" s="260" t="s">
        <v>966</v>
      </c>
      <c r="B320" s="260" t="s">
        <v>217</v>
      </c>
      <c r="C320" s="260">
        <v>2.3299999999999997E-4</v>
      </c>
      <c r="D320" s="260"/>
      <c r="E320" s="260">
        <v>5.1599999999999997E-4</v>
      </c>
      <c r="F320" t="str">
        <f t="shared" si="8"/>
        <v>合同会社北上新電力</v>
      </c>
      <c r="G320" t="str">
        <f t="shared" si="9"/>
        <v>合同会社北上新電力_</v>
      </c>
      <c r="H320">
        <v>5.1599999999999997E-4</v>
      </c>
      <c r="I320" s="260" t="s">
        <v>217</v>
      </c>
      <c r="J320" t="s">
        <v>2643</v>
      </c>
      <c r="K320" t="s">
        <v>3178</v>
      </c>
      <c r="L320" s="260" t="s">
        <v>202</v>
      </c>
      <c r="M320" s="260" t="s">
        <v>2902</v>
      </c>
      <c r="N320" s="260" t="s">
        <v>792</v>
      </c>
    </row>
    <row r="321" spans="1:14">
      <c r="A321" s="260" t="s">
        <v>968</v>
      </c>
      <c r="B321" s="260" t="s">
        <v>282</v>
      </c>
      <c r="C321" s="260">
        <v>4.9899999999999999E-4</v>
      </c>
      <c r="D321" s="260"/>
      <c r="E321" s="260">
        <v>4.4299999999999998E-4</v>
      </c>
      <c r="F321" t="str">
        <f t="shared" si="8"/>
        <v>パーパススマートパワー(株)</v>
      </c>
      <c r="G321" t="str">
        <f t="shared" si="9"/>
        <v>パーパススマートパワー(株)_</v>
      </c>
      <c r="H321">
        <v>4.4299999999999998E-4</v>
      </c>
      <c r="I321" s="260" t="s">
        <v>282</v>
      </c>
      <c r="J321" t="s">
        <v>2644</v>
      </c>
      <c r="K321" t="s">
        <v>3179</v>
      </c>
      <c r="L321" s="260" t="s">
        <v>2070</v>
      </c>
      <c r="M321" s="260" t="s">
        <v>2919</v>
      </c>
      <c r="N321" s="260" t="s">
        <v>843</v>
      </c>
    </row>
    <row r="322" spans="1:14">
      <c r="A322" s="260" t="s">
        <v>970</v>
      </c>
      <c r="B322" s="260" t="s">
        <v>204</v>
      </c>
      <c r="C322" s="260">
        <v>3.8000000000000002E-5</v>
      </c>
      <c r="D322" s="260" t="s">
        <v>2023</v>
      </c>
      <c r="E322" s="260">
        <v>0</v>
      </c>
      <c r="F322" t="str">
        <f t="shared" si="8"/>
        <v>(株)タクマエナジー</v>
      </c>
      <c r="G322" t="str">
        <f t="shared" si="9"/>
        <v>(株)タクマエナジー_メニューA</v>
      </c>
      <c r="H322">
        <v>0</v>
      </c>
      <c r="I322" s="260" t="s">
        <v>204</v>
      </c>
      <c r="J322" t="s">
        <v>2645</v>
      </c>
      <c r="K322" t="s">
        <v>3180</v>
      </c>
      <c r="L322" s="260" t="s">
        <v>256</v>
      </c>
      <c r="M322" s="260" t="s">
        <v>2909</v>
      </c>
      <c r="N322" s="260" t="s">
        <v>814</v>
      </c>
    </row>
    <row r="323" spans="1:14">
      <c r="A323" s="260"/>
      <c r="B323" s="260"/>
      <c r="C323" s="260"/>
      <c r="D323" s="260" t="s">
        <v>973</v>
      </c>
      <c r="E323" s="260">
        <v>2.0000000000000002E-5</v>
      </c>
      <c r="F323" t="str">
        <f t="shared" si="8"/>
        <v>(株)タクマエナジー</v>
      </c>
      <c r="G323" t="str">
        <f t="shared" si="9"/>
        <v>(株)タクマエナジー_メニューB(残差)</v>
      </c>
      <c r="H323">
        <v>2.0000000000000002E-5</v>
      </c>
      <c r="I323" s="260" t="s">
        <v>204</v>
      </c>
      <c r="J323" t="s">
        <v>2646</v>
      </c>
      <c r="K323" t="s">
        <v>3181</v>
      </c>
      <c r="L323" s="260" t="s">
        <v>2174</v>
      </c>
      <c r="M323" s="260" t="s">
        <v>3303</v>
      </c>
      <c r="N323" s="260" t="s">
        <v>1746</v>
      </c>
    </row>
    <row r="324" spans="1:14">
      <c r="A324" s="260"/>
      <c r="B324" s="260"/>
      <c r="C324" s="260"/>
      <c r="D324" s="260" t="s">
        <v>2040</v>
      </c>
      <c r="E324" s="260">
        <v>3.5199999999999999E-4</v>
      </c>
      <c r="F324" t="str">
        <f t="shared" si="8"/>
        <v>(株)タクマエナジー</v>
      </c>
      <c r="G324" t="str">
        <f t="shared" si="9"/>
        <v>(株)タクマエナジー_(参考値)事業者全体</v>
      </c>
      <c r="H324">
        <v>3.5199999999999999E-4</v>
      </c>
      <c r="I324" s="260" t="s">
        <v>204</v>
      </c>
      <c r="J324" t="s">
        <v>2647</v>
      </c>
      <c r="K324" t="s">
        <v>3182</v>
      </c>
      <c r="L324" s="260" t="s">
        <v>224</v>
      </c>
      <c r="M324" s="260" t="s">
        <v>3065</v>
      </c>
      <c r="N324" s="260" t="s">
        <v>1191</v>
      </c>
    </row>
    <row r="325" spans="1:14">
      <c r="A325" s="260" t="s">
        <v>974</v>
      </c>
      <c r="B325" s="260" t="s">
        <v>283</v>
      </c>
      <c r="C325" s="260">
        <v>3.2299999999999999E-4</v>
      </c>
      <c r="D325" s="260" t="s">
        <v>2023</v>
      </c>
      <c r="E325" s="260">
        <v>0</v>
      </c>
      <c r="F325" t="str">
        <f t="shared" ref="F325:F388" si="10">IF(A325="",F324,B325)</f>
        <v>(株)スマートテック</v>
      </c>
      <c r="G325" t="str">
        <f t="shared" ref="G325:G388" si="11">F325&amp;"_"&amp;D325</f>
        <v>(株)スマートテック_メニューA</v>
      </c>
      <c r="H325">
        <v>0</v>
      </c>
      <c r="I325" s="260" t="s">
        <v>283</v>
      </c>
      <c r="J325" t="s">
        <v>2648</v>
      </c>
      <c r="K325" t="s">
        <v>3183</v>
      </c>
      <c r="L325" s="260" t="s">
        <v>2185</v>
      </c>
      <c r="M325" s="260" t="s">
        <v>3314</v>
      </c>
      <c r="N325" s="260" t="s">
        <v>1772</v>
      </c>
    </row>
    <row r="326" spans="1:14">
      <c r="A326" s="260"/>
      <c r="B326" s="260"/>
      <c r="C326" s="260"/>
      <c r="D326" s="260" t="s">
        <v>2039</v>
      </c>
      <c r="E326" s="260">
        <v>4.4500000000000003E-4</v>
      </c>
      <c r="F326" t="str">
        <f t="shared" si="10"/>
        <v>(株)スマートテック</v>
      </c>
      <c r="G326" t="str">
        <f t="shared" si="11"/>
        <v>(株)スマートテック_メニューB(残差)</v>
      </c>
      <c r="H326">
        <v>4.4500000000000003E-4</v>
      </c>
      <c r="I326" s="260" t="s">
        <v>283</v>
      </c>
      <c r="J326" t="s">
        <v>2649</v>
      </c>
      <c r="K326" t="s">
        <v>3184</v>
      </c>
      <c r="L326" s="260" t="s">
        <v>398</v>
      </c>
      <c r="M326" s="260" t="s">
        <v>3151</v>
      </c>
      <c r="N326" s="260" t="s">
        <v>1412</v>
      </c>
    </row>
    <row r="327" spans="1:14">
      <c r="A327" s="260"/>
      <c r="B327" s="260"/>
      <c r="C327" s="260"/>
      <c r="D327" s="260" t="s">
        <v>2040</v>
      </c>
      <c r="E327" s="260">
        <v>2.8899999999999998E-4</v>
      </c>
      <c r="F327" t="str">
        <f t="shared" si="10"/>
        <v>(株)スマートテック</v>
      </c>
      <c r="G327" t="str">
        <f t="shared" si="11"/>
        <v>(株)スマートテック_(参考値)事業者全体</v>
      </c>
      <c r="H327">
        <v>2.8899999999999998E-4</v>
      </c>
      <c r="I327" s="260" t="s">
        <v>283</v>
      </c>
      <c r="J327" t="s">
        <v>2650</v>
      </c>
      <c r="K327" t="s">
        <v>3185</v>
      </c>
      <c r="L327" s="260" t="s">
        <v>225</v>
      </c>
      <c r="M327" s="260" t="s">
        <v>2886</v>
      </c>
      <c r="N327" s="260" t="s">
        <v>733</v>
      </c>
    </row>
    <row r="328" spans="1:14">
      <c r="A328" s="260" t="s">
        <v>976</v>
      </c>
      <c r="B328" s="260" t="s">
        <v>245</v>
      </c>
      <c r="C328" s="260">
        <v>3.8900000000000002E-4</v>
      </c>
      <c r="D328" s="260"/>
      <c r="E328" s="260">
        <v>4.2299999999999998E-4</v>
      </c>
      <c r="F328" t="str">
        <f t="shared" si="10"/>
        <v>水戸電力(株)</v>
      </c>
      <c r="G328" t="str">
        <f t="shared" si="11"/>
        <v>水戸電力(株)_</v>
      </c>
      <c r="H328">
        <v>4.2299999999999998E-4</v>
      </c>
      <c r="I328" s="260" t="s">
        <v>245</v>
      </c>
      <c r="J328" t="s">
        <v>2651</v>
      </c>
      <c r="K328" t="s">
        <v>3186</v>
      </c>
      <c r="L328" s="260" t="s">
        <v>328</v>
      </c>
      <c r="M328" s="260" t="s">
        <v>3070</v>
      </c>
      <c r="N328" s="260" t="s">
        <v>1203</v>
      </c>
    </row>
    <row r="329" spans="1:14">
      <c r="A329" s="260" t="s">
        <v>979</v>
      </c>
      <c r="B329" s="260" t="s">
        <v>284</v>
      </c>
      <c r="C329" s="260">
        <v>4.64E-4</v>
      </c>
      <c r="D329" s="260" t="s">
        <v>2023</v>
      </c>
      <c r="E329" s="260">
        <v>0</v>
      </c>
      <c r="F329" t="str">
        <f t="shared" si="10"/>
        <v>丸紅新電力(株)</v>
      </c>
      <c r="G329" t="str">
        <f t="shared" si="11"/>
        <v>丸紅新電力(株)_メニューA</v>
      </c>
      <c r="H329">
        <v>0</v>
      </c>
      <c r="I329" s="260" t="s">
        <v>284</v>
      </c>
      <c r="J329" t="s">
        <v>2652</v>
      </c>
      <c r="K329" t="s">
        <v>3187</v>
      </c>
      <c r="L329" s="260" t="s">
        <v>226</v>
      </c>
      <c r="M329" s="260" t="s">
        <v>3015</v>
      </c>
      <c r="N329" s="260" t="s">
        <v>1079</v>
      </c>
    </row>
    <row r="330" spans="1:14">
      <c r="A330" s="260"/>
      <c r="B330" s="260"/>
      <c r="C330" s="260"/>
      <c r="D330" s="260" t="s">
        <v>2025</v>
      </c>
      <c r="E330" s="260">
        <v>1.84E-4</v>
      </c>
      <c r="F330" t="str">
        <f t="shared" si="10"/>
        <v>丸紅新電力(株)</v>
      </c>
      <c r="G330" t="str">
        <f t="shared" si="11"/>
        <v>丸紅新電力(株)_メニューB</v>
      </c>
      <c r="H330">
        <v>1.84E-4</v>
      </c>
      <c r="I330" s="260" t="s">
        <v>284</v>
      </c>
      <c r="J330" t="s">
        <v>2653</v>
      </c>
      <c r="K330" t="s">
        <v>3188</v>
      </c>
      <c r="L330" s="260" t="s">
        <v>465</v>
      </c>
      <c r="M330" s="260" t="s">
        <v>3233</v>
      </c>
      <c r="N330" s="260" t="s">
        <v>1597</v>
      </c>
    </row>
    <row r="331" spans="1:14">
      <c r="A331" s="260"/>
      <c r="B331" s="260"/>
      <c r="C331" s="260"/>
      <c r="D331" s="260" t="s">
        <v>2043</v>
      </c>
      <c r="E331" s="260">
        <v>3.77E-4</v>
      </c>
      <c r="F331" t="str">
        <f t="shared" si="10"/>
        <v>丸紅新電力(株)</v>
      </c>
      <c r="G331" t="str">
        <f t="shared" si="11"/>
        <v>丸紅新電力(株)_メニューC</v>
      </c>
      <c r="H331">
        <v>3.77E-4</v>
      </c>
      <c r="I331" s="260" t="s">
        <v>284</v>
      </c>
      <c r="J331" t="s">
        <v>2654</v>
      </c>
      <c r="K331" t="s">
        <v>3189</v>
      </c>
      <c r="L331" s="260" t="s">
        <v>2229</v>
      </c>
      <c r="M331" s="260" t="s">
        <v>3354</v>
      </c>
      <c r="N331" s="260" t="s">
        <v>1861</v>
      </c>
    </row>
    <row r="332" spans="1:14">
      <c r="A332" s="260"/>
      <c r="B332" s="260"/>
      <c r="C332" s="260"/>
      <c r="D332" s="260" t="s">
        <v>2044</v>
      </c>
      <c r="E332" s="260">
        <v>0</v>
      </c>
      <c r="F332" t="str">
        <f t="shared" si="10"/>
        <v>丸紅新電力(株)</v>
      </c>
      <c r="G332" t="str">
        <f t="shared" si="11"/>
        <v>丸紅新電力(株)_メニューD</v>
      </c>
      <c r="H332">
        <v>0</v>
      </c>
      <c r="I332" s="260" t="s">
        <v>284</v>
      </c>
      <c r="J332" t="s">
        <v>2655</v>
      </c>
      <c r="K332" t="s">
        <v>3190</v>
      </c>
      <c r="L332" s="260" t="s">
        <v>2215</v>
      </c>
      <c r="M332" s="260" t="s">
        <v>3342</v>
      </c>
      <c r="N332" s="260" t="s">
        <v>1833</v>
      </c>
    </row>
    <row r="333" spans="1:14">
      <c r="A333" s="260"/>
      <c r="B333" s="260"/>
      <c r="C333" s="260"/>
      <c r="D333" s="260" t="s">
        <v>2071</v>
      </c>
      <c r="E333" s="260">
        <v>5.669999999999999E-4</v>
      </c>
      <c r="F333" t="str">
        <f t="shared" si="10"/>
        <v>丸紅新電力(株)</v>
      </c>
      <c r="G333" t="str">
        <f t="shared" si="11"/>
        <v>丸紅新電力(株)_メニューE(残差)</v>
      </c>
      <c r="H333">
        <v>5.669999999999999E-4</v>
      </c>
      <c r="I333" s="260" t="s">
        <v>284</v>
      </c>
      <c r="J333" t="s">
        <v>2656</v>
      </c>
      <c r="K333" t="s">
        <v>3191</v>
      </c>
      <c r="L333" s="260" t="s">
        <v>2180</v>
      </c>
      <c r="M333" s="260" t="s">
        <v>3309</v>
      </c>
      <c r="N333" s="260" t="s">
        <v>1759</v>
      </c>
    </row>
    <row r="334" spans="1:14">
      <c r="A334" s="260"/>
      <c r="B334" s="260"/>
      <c r="C334" s="260"/>
      <c r="D334" s="260" t="s">
        <v>2040</v>
      </c>
      <c r="E334" s="260">
        <v>4.9600000000000002E-4</v>
      </c>
      <c r="F334" t="str">
        <f t="shared" si="10"/>
        <v>丸紅新電力(株)</v>
      </c>
      <c r="G334" t="str">
        <f t="shared" si="11"/>
        <v>丸紅新電力(株)_(参考値)事業者全体</v>
      </c>
      <c r="H334">
        <v>4.9600000000000002E-4</v>
      </c>
      <c r="I334" s="260" t="s">
        <v>284</v>
      </c>
      <c r="J334" t="s">
        <v>2657</v>
      </c>
      <c r="K334" t="s">
        <v>3192</v>
      </c>
      <c r="L334" s="260" t="s">
        <v>414</v>
      </c>
      <c r="M334" s="260" t="s">
        <v>3174</v>
      </c>
      <c r="N334" s="260" t="s">
        <v>1464</v>
      </c>
    </row>
    <row r="335" spans="1:14">
      <c r="A335" s="260" t="s">
        <v>981</v>
      </c>
      <c r="B335" s="260" t="s">
        <v>285</v>
      </c>
      <c r="C335" s="260">
        <v>5.0500000000000002E-4</v>
      </c>
      <c r="D335" s="260"/>
      <c r="E335" s="260">
        <v>5.0799999999999999E-4</v>
      </c>
      <c r="F335" t="str">
        <f t="shared" si="10"/>
        <v>奈良電力(株)</v>
      </c>
      <c r="G335" t="str">
        <f t="shared" si="11"/>
        <v>奈良電力(株)_</v>
      </c>
      <c r="H335">
        <v>5.0799999999999999E-4</v>
      </c>
      <c r="I335" s="260" t="s">
        <v>285</v>
      </c>
      <c r="J335" t="s">
        <v>2658</v>
      </c>
      <c r="K335" t="s">
        <v>3193</v>
      </c>
      <c r="L335" s="260" t="s">
        <v>2162</v>
      </c>
      <c r="M335" s="260" t="s">
        <v>3291</v>
      </c>
      <c r="N335" s="260" t="s">
        <v>1721</v>
      </c>
    </row>
    <row r="336" spans="1:14">
      <c r="A336" s="260" t="s">
        <v>984</v>
      </c>
      <c r="B336" s="260" t="s">
        <v>241</v>
      </c>
      <c r="C336" s="260">
        <v>1.75E-4</v>
      </c>
      <c r="D336" s="260" t="s">
        <v>2023</v>
      </c>
      <c r="E336" s="260">
        <v>0</v>
      </c>
      <c r="F336" t="str">
        <f t="shared" si="10"/>
        <v>日立造船(株)</v>
      </c>
      <c r="G336" t="str">
        <f t="shared" si="11"/>
        <v>日立造船(株)_メニューA</v>
      </c>
      <c r="H336">
        <v>0</v>
      </c>
      <c r="I336" s="260" t="s">
        <v>241</v>
      </c>
      <c r="J336" t="s">
        <v>2659</v>
      </c>
      <c r="K336" t="s">
        <v>3194</v>
      </c>
      <c r="L336" s="260" t="s">
        <v>283</v>
      </c>
      <c r="M336" s="260" t="s">
        <v>2970</v>
      </c>
      <c r="N336" s="260" t="s">
        <v>974</v>
      </c>
    </row>
    <row r="337" spans="1:14">
      <c r="A337" s="260"/>
      <c r="B337" s="260"/>
      <c r="C337" s="260"/>
      <c r="D337" s="260" t="s">
        <v>2025</v>
      </c>
      <c r="E337" s="260">
        <v>0</v>
      </c>
      <c r="F337" t="str">
        <f t="shared" si="10"/>
        <v>日立造船(株)</v>
      </c>
      <c r="G337" t="str">
        <f t="shared" si="11"/>
        <v>日立造船(株)_メニューB</v>
      </c>
      <c r="H337">
        <v>0</v>
      </c>
      <c r="I337" s="260" t="s">
        <v>241</v>
      </c>
      <c r="J337" t="s">
        <v>2660</v>
      </c>
      <c r="K337" t="s">
        <v>3195</v>
      </c>
      <c r="L337" s="260" t="s">
        <v>2204</v>
      </c>
      <c r="M337" s="260" t="s">
        <v>3332</v>
      </c>
      <c r="N337" s="260" t="s">
        <v>1811</v>
      </c>
    </row>
    <row r="338" spans="1:14">
      <c r="A338" s="260"/>
      <c r="B338" s="260"/>
      <c r="C338" s="260"/>
      <c r="D338" s="260" t="s">
        <v>2028</v>
      </c>
      <c r="E338" s="260">
        <v>1.7699999999999999E-4</v>
      </c>
      <c r="F338" t="str">
        <f t="shared" si="10"/>
        <v>日立造船(株)</v>
      </c>
      <c r="G338" t="str">
        <f t="shared" si="11"/>
        <v>日立造船(株)_メニューC(残差)</v>
      </c>
      <c r="H338">
        <v>1.7699999999999999E-4</v>
      </c>
      <c r="I338" s="260" t="s">
        <v>241</v>
      </c>
      <c r="J338" t="s">
        <v>2661</v>
      </c>
      <c r="K338" t="s">
        <v>3196</v>
      </c>
      <c r="L338" s="260" t="s">
        <v>366</v>
      </c>
      <c r="M338" s="260" t="s">
        <v>3113</v>
      </c>
      <c r="N338" s="260" t="s">
        <v>1326</v>
      </c>
    </row>
    <row r="339" spans="1:14">
      <c r="A339" s="260"/>
      <c r="B339" s="260"/>
      <c r="C339" s="260"/>
      <c r="D339" s="260" t="s">
        <v>2040</v>
      </c>
      <c r="E339" s="260">
        <v>1.7E-5</v>
      </c>
      <c r="F339" t="str">
        <f t="shared" si="10"/>
        <v>日立造船(株)</v>
      </c>
      <c r="G339" t="str">
        <f t="shared" si="11"/>
        <v>日立造船(株)_(参考値)事業者全体</v>
      </c>
      <c r="H339">
        <v>1.7E-5</v>
      </c>
      <c r="I339" s="260" t="s">
        <v>241</v>
      </c>
      <c r="J339" t="s">
        <v>2662</v>
      </c>
      <c r="K339" t="s">
        <v>3197</v>
      </c>
      <c r="L339" s="260" t="s">
        <v>467</v>
      </c>
      <c r="M339" s="260" t="s">
        <v>3235</v>
      </c>
      <c r="N339" s="260" t="s">
        <v>1601</v>
      </c>
    </row>
    <row r="340" spans="1:14">
      <c r="A340" s="260" t="s">
        <v>986</v>
      </c>
      <c r="B340" s="260" t="s">
        <v>286</v>
      </c>
      <c r="C340" s="260">
        <v>3.6400000000000001E-4</v>
      </c>
      <c r="D340" s="260" t="s">
        <v>2023</v>
      </c>
      <c r="E340" s="260">
        <v>0</v>
      </c>
      <c r="F340" t="str">
        <f t="shared" si="10"/>
        <v>大東ガス(株)</v>
      </c>
      <c r="G340" t="str">
        <f t="shared" si="11"/>
        <v>大東ガス(株)_メニューA</v>
      </c>
      <c r="H340">
        <v>0</v>
      </c>
      <c r="I340" s="260" t="s">
        <v>286</v>
      </c>
      <c r="J340" t="s">
        <v>2663</v>
      </c>
      <c r="K340" t="s">
        <v>3198</v>
      </c>
      <c r="L340" s="260" t="s">
        <v>227</v>
      </c>
      <c r="M340" s="260" t="s">
        <v>2995</v>
      </c>
      <c r="N340" s="260" t="s">
        <v>1033</v>
      </c>
    </row>
    <row r="341" spans="1:14">
      <c r="A341" s="260"/>
      <c r="B341" s="260"/>
      <c r="C341" s="260"/>
      <c r="D341" s="260" t="s">
        <v>2039</v>
      </c>
      <c r="E341" s="260">
        <v>3.0699999999999998E-4</v>
      </c>
      <c r="F341" t="str">
        <f t="shared" si="10"/>
        <v>大東ガス(株)</v>
      </c>
      <c r="G341" t="str">
        <f t="shared" si="11"/>
        <v>大東ガス(株)_メニューB(残差)</v>
      </c>
      <c r="H341">
        <v>3.0699999999999998E-4</v>
      </c>
      <c r="I341" s="260" t="s">
        <v>286</v>
      </c>
      <c r="J341" t="s">
        <v>2664</v>
      </c>
      <c r="K341" t="s">
        <v>2664</v>
      </c>
      <c r="L341" s="260" t="s">
        <v>364</v>
      </c>
      <c r="M341" s="260" t="s">
        <v>3110</v>
      </c>
      <c r="N341" s="260" t="s">
        <v>1317</v>
      </c>
    </row>
    <row r="342" spans="1:14">
      <c r="A342" s="260"/>
      <c r="B342" s="260"/>
      <c r="C342" s="260"/>
      <c r="D342" s="260" t="s">
        <v>2040</v>
      </c>
      <c r="E342" s="260">
        <v>3.9200000000000004E-4</v>
      </c>
      <c r="F342" t="str">
        <f t="shared" si="10"/>
        <v>大東ガス(株)</v>
      </c>
      <c r="G342" t="str">
        <f t="shared" si="11"/>
        <v>大東ガス(株)_(参考値)事業者全体</v>
      </c>
      <c r="H342">
        <v>3.9200000000000004E-4</v>
      </c>
      <c r="I342" s="260" t="s">
        <v>286</v>
      </c>
      <c r="J342" t="s">
        <v>2665</v>
      </c>
      <c r="K342" t="s">
        <v>3199</v>
      </c>
      <c r="L342" s="260" t="s">
        <v>2191</v>
      </c>
      <c r="M342" s="260" t="s">
        <v>3319</v>
      </c>
      <c r="N342" s="260" t="s">
        <v>1782</v>
      </c>
    </row>
    <row r="343" spans="1:14">
      <c r="A343" s="260" t="s">
        <v>988</v>
      </c>
      <c r="B343" s="260" t="s">
        <v>989</v>
      </c>
      <c r="C343" s="260">
        <v>3.8400000000000001E-4</v>
      </c>
      <c r="D343" s="260" t="s">
        <v>2023</v>
      </c>
      <c r="E343" s="260">
        <v>0</v>
      </c>
      <c r="F343" t="str">
        <f t="shared" si="10"/>
        <v>パナソニックオペレーショナルエクセレンス(株)(旧：パナソニック(株))</v>
      </c>
      <c r="G343" t="str">
        <f t="shared" si="11"/>
        <v>パナソニックオペレーショナルエクセレンス(株)(旧：パナソニック(株))_メニューA</v>
      </c>
      <c r="H343">
        <v>0</v>
      </c>
      <c r="I343" s="260" t="s">
        <v>989</v>
      </c>
      <c r="J343" t="s">
        <v>2666</v>
      </c>
      <c r="K343" t="s">
        <v>3200</v>
      </c>
      <c r="L343" s="260" t="s">
        <v>408</v>
      </c>
      <c r="M343" s="260" t="s">
        <v>3165</v>
      </c>
      <c r="N343" s="260" t="s">
        <v>1443</v>
      </c>
    </row>
    <row r="344" spans="1:14">
      <c r="A344" s="260"/>
      <c r="B344" s="260"/>
      <c r="C344" s="260"/>
      <c r="D344" s="260" t="s">
        <v>2039</v>
      </c>
      <c r="E344" s="260">
        <v>4.2999999999999999E-4</v>
      </c>
      <c r="F344" t="str">
        <f t="shared" si="10"/>
        <v>パナソニックオペレーショナルエクセレンス(株)(旧：パナソニック(株))</v>
      </c>
      <c r="G344" t="str">
        <f t="shared" si="11"/>
        <v>パナソニックオペレーショナルエクセレンス(株)(旧：パナソニック(株))_メニューB(残差)</v>
      </c>
      <c r="H344">
        <v>4.2999999999999999E-4</v>
      </c>
      <c r="I344" s="260" t="s">
        <v>989</v>
      </c>
      <c r="J344" t="s">
        <v>2667</v>
      </c>
      <c r="K344" t="s">
        <v>3201</v>
      </c>
      <c r="L344" s="260" t="s">
        <v>2240</v>
      </c>
      <c r="M344" s="260" t="s">
        <v>3366</v>
      </c>
      <c r="N344" s="260" t="s">
        <v>1885</v>
      </c>
    </row>
    <row r="345" spans="1:14">
      <c r="A345" s="260"/>
      <c r="B345" s="260"/>
      <c r="C345" s="260"/>
      <c r="D345" s="260" t="s">
        <v>2040</v>
      </c>
      <c r="E345" s="260">
        <v>4.4700000000000002E-4</v>
      </c>
      <c r="F345" t="str">
        <f t="shared" si="10"/>
        <v>パナソニックオペレーショナルエクセレンス(株)(旧：パナソニック(株))</v>
      </c>
      <c r="G345" t="str">
        <f t="shared" si="11"/>
        <v>パナソニックオペレーショナルエクセレンス(株)(旧：パナソニック(株))_(参考値)事業者全体</v>
      </c>
      <c r="H345">
        <v>4.4700000000000002E-4</v>
      </c>
      <c r="I345" s="260" t="s">
        <v>989</v>
      </c>
      <c r="J345" t="s">
        <v>2668</v>
      </c>
      <c r="K345" t="s">
        <v>3202</v>
      </c>
      <c r="L345" s="260" t="s">
        <v>203</v>
      </c>
      <c r="M345" s="260" t="s">
        <v>2994</v>
      </c>
      <c r="N345" s="260" t="s">
        <v>1031</v>
      </c>
    </row>
    <row r="346" spans="1:14">
      <c r="A346" s="260" t="s">
        <v>991</v>
      </c>
      <c r="B346" s="260" t="s">
        <v>174</v>
      </c>
      <c r="C346" s="260">
        <v>5.1400000000000003E-4</v>
      </c>
      <c r="D346" s="260"/>
      <c r="E346" s="260">
        <v>5.7399999999999997E-4</v>
      </c>
      <c r="F346" t="str">
        <f t="shared" si="10"/>
        <v>アストモスエネルギー(株)</v>
      </c>
      <c r="G346" t="str">
        <f t="shared" si="11"/>
        <v>アストモスエネルギー(株)_</v>
      </c>
      <c r="H346">
        <v>5.7399999999999997E-4</v>
      </c>
      <c r="I346" s="260" t="s">
        <v>174</v>
      </c>
      <c r="J346" t="s">
        <v>2669</v>
      </c>
      <c r="K346" t="s">
        <v>3203</v>
      </c>
      <c r="L346" s="260" t="s">
        <v>368</v>
      </c>
      <c r="M346" s="260" t="s">
        <v>3118</v>
      </c>
      <c r="N346" s="260" t="s">
        <v>1336</v>
      </c>
    </row>
    <row r="347" spans="1:14">
      <c r="A347" s="260" t="s">
        <v>993</v>
      </c>
      <c r="B347" s="260" t="s">
        <v>198</v>
      </c>
      <c r="C347" s="260">
        <v>5.1000000000000004E-4</v>
      </c>
      <c r="D347" s="260" t="s">
        <v>2023</v>
      </c>
      <c r="E347" s="260">
        <v>0</v>
      </c>
      <c r="F347" t="str">
        <f t="shared" si="10"/>
        <v>(株)関電エネルギーソリューション</v>
      </c>
      <c r="G347" t="str">
        <f t="shared" si="11"/>
        <v>(株)関電エネルギーソリューション_メニューA</v>
      </c>
      <c r="H347">
        <v>0</v>
      </c>
      <c r="I347" s="260" t="s">
        <v>198</v>
      </c>
      <c r="J347" t="s">
        <v>2670</v>
      </c>
      <c r="K347" t="s">
        <v>3204</v>
      </c>
      <c r="L347" s="260" t="s">
        <v>355</v>
      </c>
      <c r="M347" s="260" t="s">
        <v>3100</v>
      </c>
      <c r="N347" s="260" t="s">
        <v>1294</v>
      </c>
    </row>
    <row r="348" spans="1:14">
      <c r="A348" s="260"/>
      <c r="B348" s="260"/>
      <c r="C348" s="260"/>
      <c r="D348" s="260" t="s">
        <v>2039</v>
      </c>
      <c r="E348" s="260">
        <v>4.8099999999999998E-4</v>
      </c>
      <c r="F348" t="str">
        <f t="shared" si="10"/>
        <v>(株)関電エネルギーソリューション</v>
      </c>
      <c r="G348" t="str">
        <f t="shared" si="11"/>
        <v>(株)関電エネルギーソリューション_メニューB(残差)</v>
      </c>
      <c r="H348">
        <v>4.8099999999999998E-4</v>
      </c>
      <c r="I348" s="260" t="s">
        <v>198</v>
      </c>
      <c r="J348" t="s">
        <v>2671</v>
      </c>
      <c r="K348" t="s">
        <v>3205</v>
      </c>
      <c r="L348" s="260" t="s">
        <v>2138</v>
      </c>
      <c r="M348" s="260" t="s">
        <v>3266</v>
      </c>
      <c r="N348" s="260" t="s">
        <v>1669</v>
      </c>
    </row>
    <row r="349" spans="1:14">
      <c r="A349" s="260"/>
      <c r="B349" s="260"/>
      <c r="C349" s="260"/>
      <c r="D349" s="260" t="s">
        <v>2040</v>
      </c>
      <c r="E349" s="260">
        <v>5.3300000000000005E-4</v>
      </c>
      <c r="F349" t="str">
        <f t="shared" si="10"/>
        <v>(株)関電エネルギーソリューション</v>
      </c>
      <c r="G349" t="str">
        <f t="shared" si="11"/>
        <v>(株)関電エネルギーソリューション_(参考値)事業者全体</v>
      </c>
      <c r="H349">
        <v>5.3300000000000005E-4</v>
      </c>
      <c r="I349" s="260" t="s">
        <v>198</v>
      </c>
      <c r="J349" t="s">
        <v>2672</v>
      </c>
      <c r="K349" t="s">
        <v>3206</v>
      </c>
      <c r="L349" s="260" t="s">
        <v>322</v>
      </c>
      <c r="M349" s="260" t="s">
        <v>3052</v>
      </c>
      <c r="N349" s="260" t="s">
        <v>1161</v>
      </c>
    </row>
    <row r="350" spans="1:14">
      <c r="A350" s="260" t="s">
        <v>996</v>
      </c>
      <c r="B350" s="260" t="s">
        <v>287</v>
      </c>
      <c r="C350" s="260">
        <v>4.6500000000000003E-4</v>
      </c>
      <c r="D350" s="260" t="s">
        <v>2023</v>
      </c>
      <c r="E350" s="260">
        <v>0</v>
      </c>
      <c r="F350" t="str">
        <f t="shared" si="10"/>
        <v>ＭＣリテールエナジー(株)</v>
      </c>
      <c r="G350" t="str">
        <f t="shared" si="11"/>
        <v>ＭＣリテールエナジー(株)_メニューA</v>
      </c>
      <c r="H350">
        <v>0</v>
      </c>
      <c r="I350" s="260" t="s">
        <v>287</v>
      </c>
      <c r="J350" t="s">
        <v>2673</v>
      </c>
      <c r="K350" t="s">
        <v>3207</v>
      </c>
      <c r="L350" s="260" t="s">
        <v>2173</v>
      </c>
      <c r="M350" s="260" t="s">
        <v>3302</v>
      </c>
      <c r="N350" s="260" t="s">
        <v>1744</v>
      </c>
    </row>
    <row r="351" spans="1:14">
      <c r="A351" s="260"/>
      <c r="B351" s="260"/>
      <c r="C351" s="260"/>
      <c r="D351" s="260" t="s">
        <v>2025</v>
      </c>
      <c r="E351" s="260">
        <v>0</v>
      </c>
      <c r="F351" t="str">
        <f t="shared" si="10"/>
        <v>ＭＣリテールエナジー(株)</v>
      </c>
      <c r="G351" t="str">
        <f t="shared" si="11"/>
        <v>ＭＣリテールエナジー(株)_メニューB</v>
      </c>
      <c r="H351">
        <v>0</v>
      </c>
      <c r="I351" s="260" t="s">
        <v>287</v>
      </c>
      <c r="J351" t="s">
        <v>2674</v>
      </c>
      <c r="K351" t="s">
        <v>3208</v>
      </c>
      <c r="L351" s="260" t="s">
        <v>2063</v>
      </c>
      <c r="M351" s="260" t="s">
        <v>2903</v>
      </c>
      <c r="N351" s="260" t="s">
        <v>801</v>
      </c>
    </row>
    <row r="352" spans="1:14">
      <c r="A352" s="260"/>
      <c r="B352" s="260"/>
      <c r="C352" s="260"/>
      <c r="D352" s="260" t="s">
        <v>2043</v>
      </c>
      <c r="E352" s="260">
        <v>0</v>
      </c>
      <c r="F352" t="str">
        <f t="shared" si="10"/>
        <v>ＭＣリテールエナジー(株)</v>
      </c>
      <c r="G352" t="str">
        <f t="shared" si="11"/>
        <v>ＭＣリテールエナジー(株)_メニューC</v>
      </c>
      <c r="H352">
        <v>0</v>
      </c>
      <c r="I352" s="260" t="s">
        <v>287</v>
      </c>
      <c r="J352" t="s">
        <v>2675</v>
      </c>
      <c r="K352" t="s">
        <v>3209</v>
      </c>
      <c r="L352" s="260" t="s">
        <v>356</v>
      </c>
      <c r="M352" s="260" t="s">
        <v>3101</v>
      </c>
      <c r="N352" s="260" t="s">
        <v>1296</v>
      </c>
    </row>
    <row r="353" spans="1:14">
      <c r="A353" s="260"/>
      <c r="B353" s="260"/>
      <c r="C353" s="260"/>
      <c r="D353" s="260" t="s">
        <v>2061</v>
      </c>
      <c r="E353" s="260">
        <v>3.97E-4</v>
      </c>
      <c r="F353" t="str">
        <f t="shared" si="10"/>
        <v>ＭＣリテールエナジー(株)</v>
      </c>
      <c r="G353" t="str">
        <f t="shared" si="11"/>
        <v>ＭＣリテールエナジー(株)_メニューD(残差)</v>
      </c>
      <c r="H353">
        <v>3.97E-4</v>
      </c>
      <c r="I353" s="260" t="s">
        <v>287</v>
      </c>
      <c r="J353" t="s">
        <v>2676</v>
      </c>
      <c r="K353" t="s">
        <v>3210</v>
      </c>
      <c r="L353" s="260" t="s">
        <v>415</v>
      </c>
      <c r="M353" s="260" t="s">
        <v>3175</v>
      </c>
      <c r="N353" s="260" t="s">
        <v>1466</v>
      </c>
    </row>
    <row r="354" spans="1:14">
      <c r="A354" s="260"/>
      <c r="B354" s="260"/>
      <c r="C354" s="260"/>
      <c r="D354" s="260" t="s">
        <v>2040</v>
      </c>
      <c r="E354" s="260">
        <v>4.7899999999999999E-4</v>
      </c>
      <c r="F354" t="str">
        <f t="shared" si="10"/>
        <v>ＭＣリテールエナジー(株)</v>
      </c>
      <c r="G354" t="str">
        <f t="shared" si="11"/>
        <v>ＭＣリテールエナジー(株)_(参考値)事業者全体</v>
      </c>
      <c r="H354">
        <v>4.7899999999999999E-4</v>
      </c>
      <c r="I354" s="260" t="s">
        <v>287</v>
      </c>
      <c r="J354" t="s">
        <v>2677</v>
      </c>
      <c r="K354" t="s">
        <v>3211</v>
      </c>
      <c r="L354" s="260" t="s">
        <v>228</v>
      </c>
      <c r="M354" s="260" t="s">
        <v>2950</v>
      </c>
      <c r="N354" s="260" t="s">
        <v>928</v>
      </c>
    </row>
    <row r="355" spans="1:14">
      <c r="A355" s="260" t="s">
        <v>999</v>
      </c>
      <c r="B355" s="260" t="s">
        <v>288</v>
      </c>
      <c r="C355" s="260">
        <v>2.3900000000000001E-4</v>
      </c>
      <c r="D355" s="260" t="s">
        <v>2023</v>
      </c>
      <c r="E355" s="260">
        <v>0</v>
      </c>
      <c r="F355" t="str">
        <f t="shared" si="10"/>
        <v>(株)北九州パワー</v>
      </c>
      <c r="G355" t="str">
        <f t="shared" si="11"/>
        <v>(株)北九州パワー_メニューA</v>
      </c>
      <c r="H355">
        <v>0</v>
      </c>
      <c r="I355" s="260" t="s">
        <v>288</v>
      </c>
      <c r="J355" t="s">
        <v>2678</v>
      </c>
      <c r="K355" t="s">
        <v>3212</v>
      </c>
      <c r="L355" s="260" t="s">
        <v>2140</v>
      </c>
      <c r="M355" s="260" t="s">
        <v>3268</v>
      </c>
      <c r="N355" s="260" t="s">
        <v>1673</v>
      </c>
    </row>
    <row r="356" spans="1:14">
      <c r="A356" s="260"/>
      <c r="B356" s="260"/>
      <c r="C356" s="260"/>
      <c r="D356" s="260" t="s">
        <v>2039</v>
      </c>
      <c r="E356" s="260">
        <v>3.1E-4</v>
      </c>
      <c r="F356" t="str">
        <f t="shared" si="10"/>
        <v>(株)北九州パワー</v>
      </c>
      <c r="G356" t="str">
        <f t="shared" si="11"/>
        <v>(株)北九州パワー_メニューB(残差)</v>
      </c>
      <c r="H356">
        <v>3.1E-4</v>
      </c>
      <c r="I356" s="260" t="s">
        <v>288</v>
      </c>
      <c r="J356" t="s">
        <v>2679</v>
      </c>
      <c r="K356" t="s">
        <v>3213</v>
      </c>
      <c r="L356" s="260" t="s">
        <v>286</v>
      </c>
      <c r="M356" s="260" t="s">
        <v>2975</v>
      </c>
      <c r="N356" s="260" t="s">
        <v>986</v>
      </c>
    </row>
    <row r="357" spans="1:14">
      <c r="A357" s="260"/>
      <c r="B357" s="260"/>
      <c r="C357" s="260"/>
      <c r="D357" s="260" t="s">
        <v>2040</v>
      </c>
      <c r="E357" s="260">
        <v>3.8500000000000003E-4</v>
      </c>
      <c r="F357" t="str">
        <f t="shared" si="10"/>
        <v>(株)北九州パワー</v>
      </c>
      <c r="G357" t="str">
        <f t="shared" si="11"/>
        <v>(株)北九州パワー_(参考値)事業者全体</v>
      </c>
      <c r="H357">
        <v>3.8500000000000003E-4</v>
      </c>
      <c r="I357" s="260" t="s">
        <v>288</v>
      </c>
      <c r="J357" t="s">
        <v>2680</v>
      </c>
      <c r="K357" t="s">
        <v>3214</v>
      </c>
      <c r="L357" s="260" t="s">
        <v>2085</v>
      </c>
      <c r="M357" s="260" t="s">
        <v>3012</v>
      </c>
      <c r="N357" s="260" t="s">
        <v>1073</v>
      </c>
    </row>
    <row r="358" spans="1:14">
      <c r="A358" s="260" t="s">
        <v>1001</v>
      </c>
      <c r="B358" s="260" t="s">
        <v>289</v>
      </c>
      <c r="C358" s="260">
        <v>3.6400000000000001E-4</v>
      </c>
      <c r="D358" s="260" t="s">
        <v>2023</v>
      </c>
      <c r="E358" s="260">
        <v>0</v>
      </c>
      <c r="F358" t="str">
        <f t="shared" si="10"/>
        <v>武州瓦斯(株)</v>
      </c>
      <c r="G358" t="str">
        <f t="shared" si="11"/>
        <v>武州瓦斯(株)_メニューA</v>
      </c>
      <c r="H358">
        <v>0</v>
      </c>
      <c r="I358" s="260" t="s">
        <v>289</v>
      </c>
      <c r="J358" t="s">
        <v>2681</v>
      </c>
      <c r="K358" t="s">
        <v>3215</v>
      </c>
      <c r="L358" s="260" t="s">
        <v>229</v>
      </c>
      <c r="M358" s="260" t="s">
        <v>2900</v>
      </c>
      <c r="N358" s="260" t="s">
        <v>786</v>
      </c>
    </row>
    <row r="359" spans="1:14">
      <c r="A359" s="260"/>
      <c r="B359" s="260"/>
      <c r="C359" s="260"/>
      <c r="D359" s="260" t="s">
        <v>2039</v>
      </c>
      <c r="E359" s="260">
        <v>3.0800000000000001E-4</v>
      </c>
      <c r="F359" t="str">
        <f t="shared" si="10"/>
        <v>武州瓦斯(株)</v>
      </c>
      <c r="G359" t="str">
        <f t="shared" si="11"/>
        <v>武州瓦斯(株)_メニューB(残差)</v>
      </c>
      <c r="H359">
        <v>3.0800000000000001E-4</v>
      </c>
      <c r="I359" s="260" t="s">
        <v>289</v>
      </c>
      <c r="J359" t="s">
        <v>2682</v>
      </c>
      <c r="K359" t="s">
        <v>3216</v>
      </c>
      <c r="L359" s="260" t="s">
        <v>230</v>
      </c>
      <c r="M359" s="260" t="s">
        <v>2964</v>
      </c>
      <c r="N359" s="260" t="s">
        <v>959</v>
      </c>
    </row>
    <row r="360" spans="1:14">
      <c r="A360" s="260"/>
      <c r="B360" s="260"/>
      <c r="C360" s="260"/>
      <c r="D360" s="260" t="s">
        <v>2040</v>
      </c>
      <c r="E360" s="260">
        <v>3.8900000000000002E-4</v>
      </c>
      <c r="F360" t="str">
        <f t="shared" si="10"/>
        <v>武州瓦斯(株)</v>
      </c>
      <c r="G360" t="str">
        <f t="shared" si="11"/>
        <v>武州瓦斯(株)_(参考値)事業者全体</v>
      </c>
      <c r="H360">
        <v>3.8900000000000002E-4</v>
      </c>
      <c r="I360" s="260" t="s">
        <v>289</v>
      </c>
      <c r="J360" t="s">
        <v>2683</v>
      </c>
      <c r="K360" t="s">
        <v>3217</v>
      </c>
      <c r="L360" s="260" t="s">
        <v>231</v>
      </c>
      <c r="M360" s="260" t="s">
        <v>2912</v>
      </c>
      <c r="N360" s="260" t="s">
        <v>823</v>
      </c>
    </row>
    <row r="361" spans="1:14">
      <c r="A361" s="260" t="s">
        <v>1003</v>
      </c>
      <c r="B361" s="260" t="s">
        <v>2079</v>
      </c>
      <c r="C361" s="260">
        <v>3.1199999999999999E-4</v>
      </c>
      <c r="D361" s="260" t="s">
        <v>2023</v>
      </c>
      <c r="E361" s="260">
        <v>0</v>
      </c>
      <c r="F361" t="str">
        <f t="shared" si="10"/>
        <v>リニューアブル・ジャパン(株)(旧：(株)みらい電力)</v>
      </c>
      <c r="G361" t="str">
        <f t="shared" si="11"/>
        <v>リニューアブル・ジャパン(株)(旧：(株)みらい電力)_メニューA</v>
      </c>
      <c r="H361">
        <v>0</v>
      </c>
      <c r="I361" s="260" t="s">
        <v>2079</v>
      </c>
      <c r="J361" t="s">
        <v>2684</v>
      </c>
      <c r="K361" t="s">
        <v>3218</v>
      </c>
      <c r="L361" s="260" t="s">
        <v>2083</v>
      </c>
      <c r="M361" s="260" t="s">
        <v>3007</v>
      </c>
      <c r="N361" s="260" t="s">
        <v>1059</v>
      </c>
    </row>
    <row r="362" spans="1:14">
      <c r="A362" s="260"/>
      <c r="B362" s="260"/>
      <c r="C362" s="260"/>
      <c r="D362" s="260" t="s">
        <v>2025</v>
      </c>
      <c r="E362" s="260">
        <v>1.27E-4</v>
      </c>
      <c r="F362" t="str">
        <f t="shared" si="10"/>
        <v>リニューアブル・ジャパン(株)(旧：(株)みらい電力)</v>
      </c>
      <c r="G362" t="str">
        <f t="shared" si="11"/>
        <v>リニューアブル・ジャパン(株)(旧：(株)みらい電力)_メニューB</v>
      </c>
      <c r="H362">
        <v>1.27E-4</v>
      </c>
      <c r="I362" s="260" t="s">
        <v>2079</v>
      </c>
      <c r="J362" t="s">
        <v>2685</v>
      </c>
      <c r="K362" t="s">
        <v>3219</v>
      </c>
      <c r="L362" s="260" t="s">
        <v>432</v>
      </c>
      <c r="M362" s="260" t="s">
        <v>3194</v>
      </c>
      <c r="N362" s="260" t="s">
        <v>1506</v>
      </c>
    </row>
    <row r="363" spans="1:14">
      <c r="A363" s="260"/>
      <c r="B363" s="260"/>
      <c r="C363" s="260"/>
      <c r="D363" s="260" t="s">
        <v>2043</v>
      </c>
      <c r="E363" s="260">
        <v>1.83E-4</v>
      </c>
      <c r="F363" t="str">
        <f t="shared" si="10"/>
        <v>リニューアブル・ジャパン(株)(旧：(株)みらい電力)</v>
      </c>
      <c r="G363" t="str">
        <f t="shared" si="11"/>
        <v>リニューアブル・ジャパン(株)(旧：(株)みらい電力)_メニューC</v>
      </c>
      <c r="H363">
        <v>1.83E-4</v>
      </c>
      <c r="I363" s="260" t="s">
        <v>2079</v>
      </c>
      <c r="J363" t="s">
        <v>2686</v>
      </c>
      <c r="K363" t="s">
        <v>3220</v>
      </c>
      <c r="L363" s="260" t="s">
        <v>204</v>
      </c>
      <c r="M363" s="260" t="s">
        <v>2969</v>
      </c>
      <c r="N363" s="260" t="s">
        <v>970</v>
      </c>
    </row>
    <row r="364" spans="1:14">
      <c r="A364" s="260"/>
      <c r="B364" s="260"/>
      <c r="C364" s="260"/>
      <c r="D364" s="260" t="s">
        <v>2044</v>
      </c>
      <c r="E364" s="260">
        <v>0</v>
      </c>
      <c r="F364" t="str">
        <f t="shared" si="10"/>
        <v>リニューアブル・ジャパン(株)(旧：(株)みらい電力)</v>
      </c>
      <c r="G364" t="str">
        <f t="shared" si="11"/>
        <v>リニューアブル・ジャパン(株)(旧：(株)みらい電力)_メニューD</v>
      </c>
      <c r="H364">
        <v>0</v>
      </c>
      <c r="I364" s="260" t="s">
        <v>2079</v>
      </c>
      <c r="J364" t="s">
        <v>2687</v>
      </c>
      <c r="K364" t="s">
        <v>3221</v>
      </c>
      <c r="L364" s="260" t="s">
        <v>2187</v>
      </c>
      <c r="M364" s="260" t="s">
        <v>3315</v>
      </c>
      <c r="N364" s="260" t="s">
        <v>2186</v>
      </c>
    </row>
    <row r="365" spans="1:14">
      <c r="A365" s="260"/>
      <c r="B365" s="260"/>
      <c r="C365" s="260"/>
      <c r="D365" s="260" t="s">
        <v>2071</v>
      </c>
      <c r="E365" s="260">
        <v>3.5100000000000002E-4</v>
      </c>
      <c r="F365" t="str">
        <f t="shared" si="10"/>
        <v>リニューアブル・ジャパン(株)(旧：(株)みらい電力)</v>
      </c>
      <c r="G365" t="str">
        <f t="shared" si="11"/>
        <v>リニューアブル・ジャパン(株)(旧：(株)みらい電力)_メニューE(残差)</v>
      </c>
      <c r="H365">
        <v>3.5100000000000002E-4</v>
      </c>
      <c r="I365" s="260" t="s">
        <v>2079</v>
      </c>
      <c r="J365" t="s">
        <v>2688</v>
      </c>
      <c r="K365" t="s">
        <v>3222</v>
      </c>
      <c r="L365" s="260" t="s">
        <v>2212</v>
      </c>
      <c r="M365" s="260" t="s">
        <v>3339</v>
      </c>
      <c r="N365" s="260" t="s">
        <v>1827</v>
      </c>
    </row>
    <row r="366" spans="1:14">
      <c r="A366" s="260"/>
      <c r="B366" s="260"/>
      <c r="C366" s="260"/>
      <c r="D366" s="260" t="s">
        <v>2040</v>
      </c>
      <c r="E366" s="260">
        <v>5.7499999999999999E-4</v>
      </c>
      <c r="F366" t="str">
        <f t="shared" si="10"/>
        <v>リニューアブル・ジャパン(株)(旧：(株)みらい電力)</v>
      </c>
      <c r="G366" t="str">
        <f t="shared" si="11"/>
        <v>リニューアブル・ジャパン(株)(旧：(株)みらい電力)_(参考値)事業者全体</v>
      </c>
      <c r="H366">
        <v>5.7499999999999999E-4</v>
      </c>
      <c r="I366" s="260" t="s">
        <v>2079</v>
      </c>
      <c r="J366" t="s">
        <v>2689</v>
      </c>
      <c r="K366" t="s">
        <v>3223</v>
      </c>
      <c r="L366" s="260" t="s">
        <v>2097</v>
      </c>
      <c r="M366" s="260" t="s">
        <v>3069</v>
      </c>
      <c r="N366" s="260" t="s">
        <v>1200</v>
      </c>
    </row>
    <row r="367" spans="1:14">
      <c r="A367" s="260" t="s">
        <v>1005</v>
      </c>
      <c r="B367" s="260" t="s">
        <v>290</v>
      </c>
      <c r="C367" s="260">
        <v>3.6400000000000001E-4</v>
      </c>
      <c r="D367" s="260"/>
      <c r="E367" s="260">
        <v>3.0800000000000001E-4</v>
      </c>
      <c r="F367" t="str">
        <f t="shared" si="10"/>
        <v>大垣ガス(株)</v>
      </c>
      <c r="G367" t="str">
        <f t="shared" si="11"/>
        <v>大垣ガス(株)_</v>
      </c>
      <c r="H367">
        <v>3.0800000000000001E-4</v>
      </c>
      <c r="I367" s="260" t="s">
        <v>290</v>
      </c>
      <c r="J367" t="s">
        <v>2690</v>
      </c>
      <c r="K367" t="s">
        <v>3224</v>
      </c>
      <c r="L367" s="260" t="s">
        <v>205</v>
      </c>
      <c r="M367" s="260" t="s">
        <v>2943</v>
      </c>
      <c r="N367" s="260" t="s">
        <v>909</v>
      </c>
    </row>
    <row r="368" spans="1:14">
      <c r="A368" s="260" t="s">
        <v>1007</v>
      </c>
      <c r="B368" s="260" t="s">
        <v>291</v>
      </c>
      <c r="C368" s="260">
        <v>4.86E-4</v>
      </c>
      <c r="D368" s="260" t="s">
        <v>2023</v>
      </c>
      <c r="E368" s="260">
        <v>0</v>
      </c>
      <c r="F368" t="str">
        <f t="shared" si="10"/>
        <v>(株)藤田商店</v>
      </c>
      <c r="G368" t="str">
        <f t="shared" si="11"/>
        <v>(株)藤田商店_メニューA</v>
      </c>
      <c r="H368">
        <v>0</v>
      </c>
      <c r="I368" s="260" t="s">
        <v>291</v>
      </c>
      <c r="J368" t="s">
        <v>2691</v>
      </c>
      <c r="K368" t="s">
        <v>3225</v>
      </c>
      <c r="L368" s="260" t="s">
        <v>2130</v>
      </c>
      <c r="M368" s="260" t="s">
        <v>3250</v>
      </c>
      <c r="N368" s="260" t="s">
        <v>1635</v>
      </c>
    </row>
    <row r="369" spans="1:14">
      <c r="A369" s="260"/>
      <c r="B369" s="260"/>
      <c r="C369" s="260"/>
      <c r="D369" s="260" t="s">
        <v>2039</v>
      </c>
      <c r="E369" s="260">
        <v>4.66E-4</v>
      </c>
      <c r="F369" t="str">
        <f t="shared" si="10"/>
        <v>(株)藤田商店</v>
      </c>
      <c r="G369" t="str">
        <f t="shared" si="11"/>
        <v>(株)藤田商店_メニューB(残差)</v>
      </c>
      <c r="H369">
        <v>4.66E-4</v>
      </c>
      <c r="I369" s="260" t="s">
        <v>291</v>
      </c>
      <c r="J369" t="s">
        <v>2692</v>
      </c>
      <c r="K369" t="s">
        <v>3226</v>
      </c>
      <c r="L369" s="260" t="s">
        <v>339</v>
      </c>
      <c r="M369" s="260" t="s">
        <v>3080</v>
      </c>
      <c r="N369" s="260" t="s">
        <v>1246</v>
      </c>
    </row>
    <row r="370" spans="1:14">
      <c r="A370" s="260"/>
      <c r="B370" s="260"/>
      <c r="C370" s="260"/>
      <c r="D370" s="260" t="s">
        <v>2040</v>
      </c>
      <c r="E370" s="260">
        <v>5.3899999999999998E-4</v>
      </c>
      <c r="F370" t="str">
        <f t="shared" si="10"/>
        <v>(株)藤田商店</v>
      </c>
      <c r="G370" t="str">
        <f t="shared" si="11"/>
        <v>(株)藤田商店_(参考値)事業者全体</v>
      </c>
      <c r="H370">
        <v>5.3899999999999998E-4</v>
      </c>
      <c r="I370" s="260" t="s">
        <v>291</v>
      </c>
      <c r="J370" t="s">
        <v>2693</v>
      </c>
      <c r="K370" t="s">
        <v>3227</v>
      </c>
      <c r="L370" s="260" t="s">
        <v>2228</v>
      </c>
      <c r="M370" s="260" t="s">
        <v>3353</v>
      </c>
      <c r="N370" s="260" t="s">
        <v>1859</v>
      </c>
    </row>
    <row r="371" spans="1:14">
      <c r="A371" s="260" t="s">
        <v>1009</v>
      </c>
      <c r="B371" s="260" t="s">
        <v>292</v>
      </c>
      <c r="C371" s="260">
        <v>4.5800000000000002E-4</v>
      </c>
      <c r="D371" s="260"/>
      <c r="E371" s="260">
        <v>5.0000000000000001E-4</v>
      </c>
      <c r="F371" t="str">
        <f t="shared" si="10"/>
        <v>(株)ケーブルネット下関</v>
      </c>
      <c r="G371" t="str">
        <f t="shared" si="11"/>
        <v>(株)ケーブルネット下関_</v>
      </c>
      <c r="H371">
        <v>5.0000000000000001E-4</v>
      </c>
      <c r="I371" s="260" t="s">
        <v>292</v>
      </c>
      <c r="J371" t="s">
        <v>2694</v>
      </c>
      <c r="K371" t="s">
        <v>3228</v>
      </c>
      <c r="L371" s="260" t="s">
        <v>376</v>
      </c>
      <c r="M371" s="260" t="s">
        <v>3127</v>
      </c>
      <c r="N371" s="260" t="s">
        <v>1354</v>
      </c>
    </row>
    <row r="372" spans="1:14">
      <c r="A372" s="260" t="s">
        <v>1011</v>
      </c>
      <c r="B372" s="260" t="s">
        <v>293</v>
      </c>
      <c r="C372" s="260">
        <v>4.6099999999999998E-4</v>
      </c>
      <c r="D372" s="260"/>
      <c r="E372" s="260">
        <v>5.0299999999999997E-4</v>
      </c>
      <c r="F372" t="str">
        <f t="shared" si="10"/>
        <v>(株)ジェイコム九州</v>
      </c>
      <c r="G372" t="str">
        <f t="shared" si="11"/>
        <v>(株)ジェイコム九州_</v>
      </c>
      <c r="H372">
        <v>5.0299999999999997E-4</v>
      </c>
      <c r="I372" s="260" t="s">
        <v>293</v>
      </c>
      <c r="J372" t="s">
        <v>2695</v>
      </c>
      <c r="K372" t="s">
        <v>3229</v>
      </c>
      <c r="L372" s="260" t="s">
        <v>232</v>
      </c>
      <c r="M372" s="260" t="s">
        <v>2895</v>
      </c>
      <c r="N372" s="260" t="s">
        <v>763</v>
      </c>
    </row>
    <row r="373" spans="1:14">
      <c r="A373" s="260" t="s">
        <v>1013</v>
      </c>
      <c r="B373" s="260" t="s">
        <v>199</v>
      </c>
      <c r="C373" s="260">
        <v>5.4299999999999997E-4</v>
      </c>
      <c r="D373" s="260" t="s">
        <v>2023</v>
      </c>
      <c r="E373" s="260">
        <v>0</v>
      </c>
      <c r="F373" t="str">
        <f t="shared" si="10"/>
        <v>(株)グローバルエンジニアリング</v>
      </c>
      <c r="G373" t="str">
        <f t="shared" si="11"/>
        <v>(株)グローバルエンジニアリング_メニューA</v>
      </c>
      <c r="H373">
        <v>0</v>
      </c>
      <c r="I373" s="260" t="s">
        <v>199</v>
      </c>
      <c r="J373" t="s">
        <v>2696</v>
      </c>
      <c r="K373" t="s">
        <v>3230</v>
      </c>
      <c r="L373" s="260" t="s">
        <v>275</v>
      </c>
      <c r="M373" s="260" t="s">
        <v>2953</v>
      </c>
      <c r="N373" s="260" t="s">
        <v>935</v>
      </c>
    </row>
    <row r="374" spans="1:14">
      <c r="A374" s="260"/>
      <c r="B374" s="260"/>
      <c r="C374" s="260"/>
      <c r="D374" s="260" t="s">
        <v>2039</v>
      </c>
      <c r="E374" s="260">
        <v>5.7300000000000005E-4</v>
      </c>
      <c r="F374" t="str">
        <f t="shared" si="10"/>
        <v>(株)グローバルエンジニアリング</v>
      </c>
      <c r="G374" t="str">
        <f t="shared" si="11"/>
        <v>(株)グローバルエンジニアリング_メニューB(残差)</v>
      </c>
      <c r="H374">
        <v>5.7300000000000005E-4</v>
      </c>
      <c r="I374" s="260" t="s">
        <v>199</v>
      </c>
      <c r="J374" t="s">
        <v>2697</v>
      </c>
      <c r="K374" t="s">
        <v>3231</v>
      </c>
      <c r="L374" s="260" t="s">
        <v>2286</v>
      </c>
      <c r="M374" s="260" t="s">
        <v>3407</v>
      </c>
      <c r="N374" s="260" t="s">
        <v>1979</v>
      </c>
    </row>
    <row r="375" spans="1:14">
      <c r="A375" s="260"/>
      <c r="B375" s="260"/>
      <c r="C375" s="260"/>
      <c r="D375" s="260" t="s">
        <v>2040</v>
      </c>
      <c r="E375" s="260">
        <v>3.77E-4</v>
      </c>
      <c r="F375" t="str">
        <f t="shared" si="10"/>
        <v>(株)グローバルエンジニアリング</v>
      </c>
      <c r="G375" t="str">
        <f t="shared" si="11"/>
        <v>(株)グローバルエンジニアリング_(参考値)事業者全体</v>
      </c>
      <c r="H375">
        <v>3.77E-4</v>
      </c>
      <c r="I375" s="260" t="s">
        <v>199</v>
      </c>
      <c r="J375" t="s">
        <v>2698</v>
      </c>
      <c r="K375" t="s">
        <v>3232</v>
      </c>
      <c r="L375" s="260" t="s">
        <v>2250</v>
      </c>
      <c r="M375" s="260" t="s">
        <v>3374</v>
      </c>
      <c r="N375" s="260" t="s">
        <v>1906</v>
      </c>
    </row>
    <row r="376" spans="1:14">
      <c r="A376" s="260" t="s">
        <v>1015</v>
      </c>
      <c r="B376" s="260" t="s">
        <v>294</v>
      </c>
      <c r="C376" s="260">
        <v>4.7600000000000002E-4</v>
      </c>
      <c r="D376" s="260" t="s">
        <v>2023</v>
      </c>
      <c r="E376" s="260">
        <v>0</v>
      </c>
      <c r="F376" t="str">
        <f t="shared" si="10"/>
        <v>九州エナジー(株)</v>
      </c>
      <c r="G376" t="str">
        <f t="shared" si="11"/>
        <v>九州エナジー(株)_メニューA</v>
      </c>
      <c r="H376">
        <v>0</v>
      </c>
      <c r="I376" s="260" t="s">
        <v>294</v>
      </c>
      <c r="J376" t="s">
        <v>2699</v>
      </c>
      <c r="K376" t="s">
        <v>3233</v>
      </c>
      <c r="L376" s="260" t="s">
        <v>206</v>
      </c>
      <c r="M376" s="260" t="s">
        <v>3035</v>
      </c>
      <c r="N376" s="260" t="s">
        <v>1123</v>
      </c>
    </row>
    <row r="377" spans="1:14">
      <c r="A377" s="260"/>
      <c r="B377" s="260"/>
      <c r="C377" s="260"/>
      <c r="D377" s="260" t="s">
        <v>2039</v>
      </c>
      <c r="E377" s="260">
        <v>4.37E-4</v>
      </c>
      <c r="F377" t="str">
        <f t="shared" si="10"/>
        <v>九州エナジー(株)</v>
      </c>
      <c r="G377" t="str">
        <f t="shared" si="11"/>
        <v>九州エナジー(株)_メニューB(残差)</v>
      </c>
      <c r="H377">
        <v>4.37E-4</v>
      </c>
      <c r="I377" s="260" t="s">
        <v>294</v>
      </c>
      <c r="J377" t="s">
        <v>2700</v>
      </c>
      <c r="K377" t="s">
        <v>3234</v>
      </c>
      <c r="L377" s="260" t="s">
        <v>280</v>
      </c>
      <c r="M377" s="260" t="s">
        <v>2962</v>
      </c>
      <c r="N377" s="260" t="s">
        <v>955</v>
      </c>
    </row>
    <row r="378" spans="1:14">
      <c r="A378" s="260"/>
      <c r="B378" s="260"/>
      <c r="C378" s="260"/>
      <c r="D378" s="260" t="s">
        <v>2040</v>
      </c>
      <c r="E378" s="260">
        <v>4.6799999999999999E-4</v>
      </c>
      <c r="F378" t="str">
        <f t="shared" si="10"/>
        <v>九州エナジー(株)</v>
      </c>
      <c r="G378" t="str">
        <f t="shared" si="11"/>
        <v>九州エナジー(株)_(参考値)事業者全体</v>
      </c>
      <c r="H378">
        <v>4.6799999999999999E-4</v>
      </c>
      <c r="I378" s="260" t="s">
        <v>294</v>
      </c>
      <c r="J378" t="s">
        <v>467</v>
      </c>
      <c r="K378" t="s">
        <v>3235</v>
      </c>
      <c r="L378" s="260" t="s">
        <v>2278</v>
      </c>
      <c r="M378" s="260" t="s">
        <v>3400</v>
      </c>
      <c r="N378" s="260" t="s">
        <v>1963</v>
      </c>
    </row>
    <row r="379" spans="1:14">
      <c r="A379" s="260" t="s">
        <v>1017</v>
      </c>
      <c r="B379" s="260" t="s">
        <v>2080</v>
      </c>
      <c r="C379" s="260">
        <v>4.3300000000000001E-4</v>
      </c>
      <c r="D379" s="260"/>
      <c r="E379" s="260">
        <v>4.2400000000000001E-4</v>
      </c>
      <c r="F379" t="str">
        <f t="shared" si="10"/>
        <v>(株)トヨタエナジーソリューションズ</v>
      </c>
      <c r="G379" t="str">
        <f t="shared" si="11"/>
        <v>(株)トヨタエナジーソリューションズ_</v>
      </c>
      <c r="H379">
        <v>4.2400000000000001E-4</v>
      </c>
      <c r="I379" s="260" t="s">
        <v>2080</v>
      </c>
      <c r="J379" t="s">
        <v>468</v>
      </c>
      <c r="K379" t="s">
        <v>3236</v>
      </c>
      <c r="L379" s="260" t="s">
        <v>2109</v>
      </c>
      <c r="M379" s="260" t="s">
        <v>3131</v>
      </c>
      <c r="N379" s="260" t="s">
        <v>1365</v>
      </c>
    </row>
    <row r="380" spans="1:14">
      <c r="A380" s="260" t="s">
        <v>1020</v>
      </c>
      <c r="B380" s="260" t="s">
        <v>295</v>
      </c>
      <c r="C380" s="260">
        <v>4.5199999999999998E-4</v>
      </c>
      <c r="D380" s="260" t="s">
        <v>2023</v>
      </c>
      <c r="E380" s="260">
        <v>0</v>
      </c>
      <c r="F380" t="str">
        <f t="shared" si="10"/>
        <v>(株)エナリス・パワー・マーケティング</v>
      </c>
      <c r="G380" t="str">
        <f t="shared" si="11"/>
        <v>(株)エナリス・パワー・マーケティング_メニューA</v>
      </c>
      <c r="H380">
        <v>0</v>
      </c>
      <c r="I380" s="260" t="s">
        <v>295</v>
      </c>
      <c r="J380" t="s">
        <v>469</v>
      </c>
      <c r="K380" t="s">
        <v>3237</v>
      </c>
      <c r="L380" s="260" t="s">
        <v>2210</v>
      </c>
      <c r="M380" s="260" t="s">
        <v>3337</v>
      </c>
      <c r="N380" s="260" t="s">
        <v>1823</v>
      </c>
    </row>
    <row r="381" spans="1:14">
      <c r="A381" s="260"/>
      <c r="B381" s="260"/>
      <c r="C381" s="260"/>
      <c r="D381" s="260" t="s">
        <v>2025</v>
      </c>
      <c r="E381" s="260">
        <v>3.77E-4</v>
      </c>
      <c r="F381" t="str">
        <f t="shared" si="10"/>
        <v>(株)エナリス・パワー・マーケティング</v>
      </c>
      <c r="G381" t="str">
        <f t="shared" si="11"/>
        <v>(株)エナリス・パワー・マーケティング_メニューB</v>
      </c>
      <c r="H381">
        <v>3.77E-4</v>
      </c>
      <c r="I381" s="260" t="s">
        <v>295</v>
      </c>
      <c r="J381" t="s">
        <v>2701</v>
      </c>
      <c r="K381" t="s">
        <v>3238</v>
      </c>
      <c r="L381" s="260" t="s">
        <v>233</v>
      </c>
      <c r="M381" s="260" t="s">
        <v>2927</v>
      </c>
      <c r="N381" s="260" t="s">
        <v>870</v>
      </c>
    </row>
    <row r="382" spans="1:14">
      <c r="A382" s="260"/>
      <c r="B382" s="260"/>
      <c r="C382" s="260"/>
      <c r="D382" s="260" t="s">
        <v>2043</v>
      </c>
      <c r="E382" s="260">
        <v>0</v>
      </c>
      <c r="F382" t="str">
        <f t="shared" si="10"/>
        <v>(株)エナリス・パワー・マーケティング</v>
      </c>
      <c r="G382" t="str">
        <f t="shared" si="11"/>
        <v>(株)エナリス・パワー・マーケティング_メニューC</v>
      </c>
      <c r="H382">
        <v>0</v>
      </c>
      <c r="I382" s="260" t="s">
        <v>295</v>
      </c>
      <c r="J382" t="s">
        <v>2702</v>
      </c>
      <c r="K382" t="s">
        <v>3239</v>
      </c>
      <c r="L382" s="260" t="s">
        <v>234</v>
      </c>
      <c r="M382" s="260" t="s">
        <v>2936</v>
      </c>
      <c r="N382" s="260" t="s">
        <v>893</v>
      </c>
    </row>
    <row r="383" spans="1:14">
      <c r="A383" s="260"/>
      <c r="B383" s="260"/>
      <c r="C383" s="260"/>
      <c r="D383" s="260" t="s">
        <v>2044</v>
      </c>
      <c r="E383" s="260">
        <v>0</v>
      </c>
      <c r="F383" t="str">
        <f t="shared" si="10"/>
        <v>(株)エナリス・パワー・マーケティング</v>
      </c>
      <c r="G383" t="str">
        <f t="shared" si="11"/>
        <v>(株)エナリス・パワー・マーケティング_メニューD</v>
      </c>
      <c r="H383">
        <v>0</v>
      </c>
      <c r="I383" s="260" t="s">
        <v>295</v>
      </c>
      <c r="J383" t="s">
        <v>2703</v>
      </c>
      <c r="K383" t="s">
        <v>3240</v>
      </c>
      <c r="L383" s="260" t="s">
        <v>2142</v>
      </c>
      <c r="M383" s="260" t="s">
        <v>3270</v>
      </c>
      <c r="N383" s="260" t="s">
        <v>1677</v>
      </c>
    </row>
    <row r="384" spans="1:14">
      <c r="A384" s="260"/>
      <c r="B384" s="260"/>
      <c r="C384" s="260"/>
      <c r="D384" s="260" t="s">
        <v>2045</v>
      </c>
      <c r="E384" s="260">
        <v>0</v>
      </c>
      <c r="F384" t="str">
        <f t="shared" si="10"/>
        <v>(株)エナリス・パワー・マーケティング</v>
      </c>
      <c r="G384" t="str">
        <f t="shared" si="11"/>
        <v>(株)エナリス・パワー・マーケティング_メニューE</v>
      </c>
      <c r="H384">
        <v>0</v>
      </c>
      <c r="I384" s="260" t="s">
        <v>295</v>
      </c>
      <c r="J384" t="s">
        <v>2704</v>
      </c>
      <c r="K384" t="s">
        <v>3241</v>
      </c>
      <c r="L384" s="260" t="s">
        <v>2127</v>
      </c>
      <c r="M384" s="260" t="s">
        <v>3245</v>
      </c>
      <c r="N384" s="260" t="s">
        <v>1622</v>
      </c>
    </row>
    <row r="385" spans="1:14">
      <c r="A385" s="260"/>
      <c r="B385" s="260"/>
      <c r="C385" s="260"/>
      <c r="D385" s="260" t="s">
        <v>2046</v>
      </c>
      <c r="E385" s="260">
        <v>0</v>
      </c>
      <c r="F385" t="str">
        <f t="shared" si="10"/>
        <v>(株)エナリス・パワー・マーケティング</v>
      </c>
      <c r="G385" t="str">
        <f t="shared" si="11"/>
        <v>(株)エナリス・パワー・マーケティング_メニューF</v>
      </c>
      <c r="H385">
        <v>0</v>
      </c>
      <c r="I385" s="260" t="s">
        <v>295</v>
      </c>
      <c r="J385" t="s">
        <v>2705</v>
      </c>
      <c r="K385" t="s">
        <v>3242</v>
      </c>
      <c r="L385" s="260" t="s">
        <v>2143</v>
      </c>
      <c r="M385" s="260" t="s">
        <v>3271</v>
      </c>
      <c r="N385" s="260" t="s">
        <v>1679</v>
      </c>
    </row>
    <row r="386" spans="1:14">
      <c r="A386" s="260"/>
      <c r="B386" s="260"/>
      <c r="C386" s="260"/>
      <c r="D386" s="260" t="s">
        <v>2047</v>
      </c>
      <c r="E386" s="260">
        <v>0</v>
      </c>
      <c r="F386" t="str">
        <f t="shared" si="10"/>
        <v>(株)エナリス・パワー・マーケティング</v>
      </c>
      <c r="G386" t="str">
        <f t="shared" si="11"/>
        <v>(株)エナリス・パワー・マーケティング_メニューG</v>
      </c>
      <c r="H386">
        <v>0</v>
      </c>
      <c r="I386" s="260" t="s">
        <v>295</v>
      </c>
      <c r="J386" t="s">
        <v>2706</v>
      </c>
      <c r="K386" t="s">
        <v>3243</v>
      </c>
      <c r="L386" s="260" t="s">
        <v>2200</v>
      </c>
      <c r="M386" s="260" t="s">
        <v>3328</v>
      </c>
      <c r="N386" s="260" t="s">
        <v>1802</v>
      </c>
    </row>
    <row r="387" spans="1:14">
      <c r="A387" s="260"/>
      <c r="B387" s="260"/>
      <c r="C387" s="260"/>
      <c r="D387" s="260" t="s">
        <v>2052</v>
      </c>
      <c r="E387" s="260">
        <v>1E-4</v>
      </c>
      <c r="F387" t="str">
        <f t="shared" si="10"/>
        <v>(株)エナリス・パワー・マーケティング</v>
      </c>
      <c r="G387" t="str">
        <f t="shared" si="11"/>
        <v>(株)エナリス・パワー・マーケティング_メニューH</v>
      </c>
      <c r="H387">
        <v>1E-4</v>
      </c>
      <c r="I387" s="260" t="s">
        <v>295</v>
      </c>
      <c r="J387" t="s">
        <v>2707</v>
      </c>
      <c r="K387" t="s">
        <v>3244</v>
      </c>
      <c r="L387" s="260" t="s">
        <v>2087</v>
      </c>
      <c r="M387" s="260" t="s">
        <v>3014</v>
      </c>
      <c r="N387" s="260" t="s">
        <v>1077</v>
      </c>
    </row>
    <row r="388" spans="1:14">
      <c r="A388" s="260"/>
      <c r="B388" s="260"/>
      <c r="C388" s="260"/>
      <c r="D388" s="260" t="s">
        <v>2053</v>
      </c>
      <c r="E388" s="260">
        <v>2.9999999999999997E-4</v>
      </c>
      <c r="F388" t="str">
        <f t="shared" si="10"/>
        <v>(株)エナリス・パワー・マーケティング</v>
      </c>
      <c r="G388" t="str">
        <f t="shared" si="11"/>
        <v>(株)エナリス・パワー・マーケティング_メニューI</v>
      </c>
      <c r="H388">
        <v>2.9999999999999997E-4</v>
      </c>
      <c r="I388" s="260" t="s">
        <v>295</v>
      </c>
      <c r="J388" t="s">
        <v>2708</v>
      </c>
      <c r="K388" t="s">
        <v>3245</v>
      </c>
      <c r="L388" s="260" t="s">
        <v>2167</v>
      </c>
      <c r="M388" s="260" t="s">
        <v>3296</v>
      </c>
      <c r="N388" s="260" t="s">
        <v>1731</v>
      </c>
    </row>
    <row r="389" spans="1:14">
      <c r="A389" s="260"/>
      <c r="B389" s="260"/>
      <c r="C389" s="260"/>
      <c r="D389" s="260" t="s">
        <v>2057</v>
      </c>
      <c r="E389" s="260">
        <v>4.0000000000000002E-4</v>
      </c>
      <c r="F389" t="str">
        <f t="shared" ref="F389:F452" si="12">IF(A389="",F388,B389)</f>
        <v>(株)エナリス・パワー・マーケティング</v>
      </c>
      <c r="G389" t="str">
        <f t="shared" ref="G389:G452" si="13">F389&amp;"_"&amp;D389</f>
        <v>(株)エナリス・パワー・マーケティング_メニューJ</v>
      </c>
      <c r="H389">
        <v>4.0000000000000002E-4</v>
      </c>
      <c r="I389" s="260" t="s">
        <v>295</v>
      </c>
      <c r="J389" t="s">
        <v>2709</v>
      </c>
      <c r="K389" t="s">
        <v>3246</v>
      </c>
      <c r="L389" s="260" t="s">
        <v>2194</v>
      </c>
      <c r="M389" s="260" t="s">
        <v>3322</v>
      </c>
      <c r="N389" s="260" t="s">
        <v>1788</v>
      </c>
    </row>
    <row r="390" spans="1:14">
      <c r="A390" s="260"/>
      <c r="B390" s="260"/>
      <c r="C390" s="260"/>
      <c r="D390" s="260" t="s">
        <v>2058</v>
      </c>
      <c r="E390" s="260">
        <v>4.0000000000000002E-4</v>
      </c>
      <c r="F390" t="str">
        <f t="shared" si="12"/>
        <v>(株)エナリス・パワー・マーケティング</v>
      </c>
      <c r="G390" t="str">
        <f t="shared" si="13"/>
        <v>(株)エナリス・パワー・マーケティング_メニューK</v>
      </c>
      <c r="H390">
        <v>4.0000000000000002E-4</v>
      </c>
      <c r="I390" s="260" t="s">
        <v>295</v>
      </c>
      <c r="J390" t="s">
        <v>2710</v>
      </c>
      <c r="K390" t="s">
        <v>3247</v>
      </c>
      <c r="L390" s="260" t="s">
        <v>264</v>
      </c>
      <c r="M390" s="260" t="s">
        <v>2931</v>
      </c>
      <c r="N390" s="260" t="s">
        <v>880</v>
      </c>
    </row>
    <row r="391" spans="1:14">
      <c r="A391" s="260"/>
      <c r="B391" s="260"/>
      <c r="C391" s="260"/>
      <c r="D391" s="260" t="s">
        <v>2081</v>
      </c>
      <c r="E391" s="260">
        <v>5.8E-4</v>
      </c>
      <c r="F391" t="str">
        <f t="shared" si="12"/>
        <v>(株)エナリス・パワー・マーケティング</v>
      </c>
      <c r="G391" t="str">
        <f t="shared" si="13"/>
        <v>(株)エナリス・パワー・マーケティング_メニューL(残差)</v>
      </c>
      <c r="H391">
        <v>5.8E-4</v>
      </c>
      <c r="I391" s="260" t="s">
        <v>295</v>
      </c>
      <c r="J391" t="s">
        <v>2711</v>
      </c>
      <c r="K391" t="s">
        <v>3248</v>
      </c>
      <c r="L391" s="260" t="s">
        <v>235</v>
      </c>
      <c r="M391" s="260" t="s">
        <v>2899</v>
      </c>
      <c r="N391" s="260" t="s">
        <v>784</v>
      </c>
    </row>
    <row r="392" spans="1:14">
      <c r="A392" s="260"/>
      <c r="B392" s="260"/>
      <c r="C392" s="260"/>
      <c r="D392" s="260" t="s">
        <v>2040</v>
      </c>
      <c r="E392" s="260">
        <v>6.2399999999999999E-4</v>
      </c>
      <c r="F392" t="str">
        <f t="shared" si="12"/>
        <v>(株)エナリス・パワー・マーケティング</v>
      </c>
      <c r="G392" t="str">
        <f t="shared" si="13"/>
        <v>(株)エナリス・パワー・マーケティング_(参考値)事業者全体</v>
      </c>
      <c r="H392">
        <v>6.2399999999999999E-4</v>
      </c>
      <c r="I392" s="260" t="s">
        <v>295</v>
      </c>
      <c r="J392" t="s">
        <v>2712</v>
      </c>
      <c r="K392" t="s">
        <v>3249</v>
      </c>
      <c r="L392" s="260" t="s">
        <v>261</v>
      </c>
      <c r="M392" s="260" t="s">
        <v>2926</v>
      </c>
      <c r="N392" s="260" t="s">
        <v>866</v>
      </c>
    </row>
    <row r="393" spans="1:14">
      <c r="A393" s="260" t="s">
        <v>1025</v>
      </c>
      <c r="B393" s="260" t="s">
        <v>2082</v>
      </c>
      <c r="C393" s="260">
        <v>5.2800000000000004E-4</v>
      </c>
      <c r="D393" s="260"/>
      <c r="E393" s="260">
        <v>5.5500000000000005E-4</v>
      </c>
      <c r="F393" t="str">
        <f t="shared" si="12"/>
        <v>歌舞伎エナジー(株)</v>
      </c>
      <c r="G393" t="str">
        <f t="shared" si="13"/>
        <v>歌舞伎エナジー(株)_</v>
      </c>
      <c r="H393">
        <v>5.5500000000000005E-4</v>
      </c>
      <c r="I393" s="260" t="s">
        <v>2082</v>
      </c>
      <c r="J393" t="s">
        <v>2713</v>
      </c>
      <c r="K393" t="s">
        <v>2713</v>
      </c>
      <c r="L393" s="260" t="s">
        <v>2101</v>
      </c>
      <c r="M393" s="260" t="s">
        <v>3094</v>
      </c>
      <c r="N393" s="260" t="s">
        <v>1282</v>
      </c>
    </row>
    <row r="394" spans="1:14">
      <c r="A394" s="260" t="s">
        <v>1027</v>
      </c>
      <c r="B394" s="260" t="s">
        <v>247</v>
      </c>
      <c r="C394" s="260">
        <v>4.1300000000000001E-4</v>
      </c>
      <c r="D394" s="260" t="s">
        <v>2023</v>
      </c>
      <c r="E394" s="260">
        <v>0</v>
      </c>
      <c r="F394" t="str">
        <f t="shared" si="12"/>
        <v>みやまスマートエネルギー(株)</v>
      </c>
      <c r="G394" t="str">
        <f t="shared" si="13"/>
        <v>みやまスマートエネルギー(株)_メニューA</v>
      </c>
      <c r="H394">
        <v>0</v>
      </c>
      <c r="I394" s="260" t="s">
        <v>247</v>
      </c>
      <c r="J394" t="s">
        <v>2714</v>
      </c>
      <c r="K394" t="s">
        <v>3250</v>
      </c>
      <c r="L394" s="260" t="s">
        <v>481</v>
      </c>
      <c r="M394" s="260" t="s">
        <v>3253</v>
      </c>
      <c r="N394" s="260" t="s">
        <v>1641</v>
      </c>
    </row>
    <row r="395" spans="1:14">
      <c r="A395" s="260"/>
      <c r="B395" s="260"/>
      <c r="C395" s="260"/>
      <c r="D395" s="260" t="s">
        <v>2039</v>
      </c>
      <c r="E395" s="260">
        <v>4.0000000000000002E-4</v>
      </c>
      <c r="F395" t="str">
        <f t="shared" si="12"/>
        <v>みやまスマートエネルギー(株)</v>
      </c>
      <c r="G395" t="str">
        <f t="shared" si="13"/>
        <v>みやまスマートエネルギー(株)_メニューB(残差)</v>
      </c>
      <c r="H395">
        <v>4.0000000000000002E-4</v>
      </c>
      <c r="I395" s="260" t="s">
        <v>247</v>
      </c>
      <c r="J395" t="s">
        <v>2715</v>
      </c>
      <c r="K395" t="s">
        <v>3251</v>
      </c>
      <c r="L395" s="260" t="s">
        <v>272</v>
      </c>
      <c r="M395" s="260" t="s">
        <v>2946</v>
      </c>
      <c r="N395" s="260" t="s">
        <v>915</v>
      </c>
    </row>
    <row r="396" spans="1:14">
      <c r="A396" s="260"/>
      <c r="B396" s="260"/>
      <c r="C396" s="260"/>
      <c r="D396" s="260" t="s">
        <v>2040</v>
      </c>
      <c r="E396" s="260">
        <v>4.3399999999999998E-4</v>
      </c>
      <c r="F396" t="str">
        <f t="shared" si="12"/>
        <v>みやまスマートエネルギー(株)</v>
      </c>
      <c r="G396" t="str">
        <f t="shared" si="13"/>
        <v>みやまスマートエネルギー(株)_(参考値)事業者全体</v>
      </c>
      <c r="H396">
        <v>4.3399999999999998E-4</v>
      </c>
      <c r="I396" s="260" t="s">
        <v>247</v>
      </c>
      <c r="J396" t="s">
        <v>2716</v>
      </c>
      <c r="K396" t="s">
        <v>3252</v>
      </c>
      <c r="L396" s="260" t="s">
        <v>434</v>
      </c>
      <c r="M396" s="260" t="s">
        <v>3196</v>
      </c>
      <c r="N396" s="260" t="s">
        <v>1511</v>
      </c>
    </row>
    <row r="397" spans="1:14">
      <c r="A397" s="260" t="s">
        <v>1029</v>
      </c>
      <c r="B397" s="260" t="s">
        <v>296</v>
      </c>
      <c r="C397" s="260" t="s">
        <v>2033</v>
      </c>
      <c r="D397" s="260"/>
      <c r="E397" s="260">
        <v>4.5300000000000001E-4</v>
      </c>
      <c r="F397" t="str">
        <f t="shared" si="12"/>
        <v>エフィシエント(株)</v>
      </c>
      <c r="G397" t="str">
        <f t="shared" si="13"/>
        <v>エフィシエント(株)_</v>
      </c>
      <c r="H397" t="s">
        <v>2033</v>
      </c>
      <c r="I397" s="260" t="s">
        <v>296</v>
      </c>
      <c r="J397" t="s">
        <v>2717</v>
      </c>
      <c r="K397" t="s">
        <v>3253</v>
      </c>
      <c r="L397" s="260" t="s">
        <v>2290</v>
      </c>
      <c r="M397" s="260" t="s">
        <v>3411</v>
      </c>
      <c r="N397" s="260" t="s">
        <v>1987</v>
      </c>
    </row>
    <row r="398" spans="1:14">
      <c r="A398" s="260" t="s">
        <v>1031</v>
      </c>
      <c r="B398" s="260" t="s">
        <v>203</v>
      </c>
      <c r="C398" s="260">
        <v>6.7999999999999999E-5</v>
      </c>
      <c r="D398" s="260" t="s">
        <v>2023</v>
      </c>
      <c r="E398" s="260">
        <v>2.5000000000000001E-4</v>
      </c>
      <c r="F398" t="str">
        <f t="shared" si="12"/>
        <v>(株)生活クラブエナジー</v>
      </c>
      <c r="G398" t="str">
        <f t="shared" si="13"/>
        <v>(株)生活クラブエナジー_メニューA</v>
      </c>
      <c r="H398">
        <v>2.5000000000000001E-4</v>
      </c>
      <c r="I398" s="260" t="s">
        <v>203</v>
      </c>
      <c r="J398" t="s">
        <v>2718</v>
      </c>
      <c r="K398" t="s">
        <v>3254</v>
      </c>
      <c r="L398" s="260" t="s">
        <v>2201</v>
      </c>
      <c r="M398" s="260" t="s">
        <v>3329</v>
      </c>
      <c r="N398" s="260" t="s">
        <v>1804</v>
      </c>
    </row>
    <row r="399" spans="1:14">
      <c r="A399" s="260"/>
      <c r="B399" s="260"/>
      <c r="C399" s="260"/>
      <c r="D399" s="260" t="s">
        <v>2039</v>
      </c>
      <c r="E399" s="260">
        <v>4.7199999999999998E-4</v>
      </c>
      <c r="F399" t="str">
        <f t="shared" si="12"/>
        <v>(株)生活クラブエナジー</v>
      </c>
      <c r="G399" t="str">
        <f t="shared" si="13"/>
        <v>(株)生活クラブエナジー_メニューB(残差)</v>
      </c>
      <c r="H399">
        <v>4.7199999999999998E-4</v>
      </c>
      <c r="I399" s="260" t="s">
        <v>203</v>
      </c>
      <c r="J399" t="s">
        <v>2719</v>
      </c>
      <c r="K399" t="s">
        <v>2719</v>
      </c>
      <c r="L399" s="260" t="s">
        <v>2113</v>
      </c>
      <c r="M399" s="260" t="s">
        <v>3154</v>
      </c>
      <c r="N399" s="260" t="s">
        <v>1418</v>
      </c>
    </row>
    <row r="400" spans="1:14">
      <c r="A400" s="260"/>
      <c r="B400" s="260"/>
      <c r="C400" s="260"/>
      <c r="D400" s="260" t="s">
        <v>2040</v>
      </c>
      <c r="E400" s="260">
        <v>4.3899999999999999E-4</v>
      </c>
      <c r="F400" t="str">
        <f t="shared" si="12"/>
        <v>(株)生活クラブエナジー</v>
      </c>
      <c r="G400" t="str">
        <f t="shared" si="13"/>
        <v>(株)生活クラブエナジー_(参考値)事業者全体</v>
      </c>
      <c r="H400">
        <v>4.3899999999999999E-4</v>
      </c>
      <c r="I400" s="260" t="s">
        <v>203</v>
      </c>
      <c r="J400" t="s">
        <v>2720</v>
      </c>
      <c r="K400" t="s">
        <v>3255</v>
      </c>
      <c r="L400" s="260" t="s">
        <v>476</v>
      </c>
      <c r="M400" s="260" t="s">
        <v>3246</v>
      </c>
      <c r="N400" s="260" t="s">
        <v>1624</v>
      </c>
    </row>
    <row r="401" spans="1:14">
      <c r="A401" s="260" t="s">
        <v>1033</v>
      </c>
      <c r="B401" s="260" t="s">
        <v>227</v>
      </c>
      <c r="C401" s="260">
        <v>2.7500000000000002E-4</v>
      </c>
      <c r="D401" s="260"/>
      <c r="E401" s="260">
        <v>3.6000000000000002E-4</v>
      </c>
      <c r="F401" t="str">
        <f t="shared" si="12"/>
        <v>生活協同組合コープこうべ</v>
      </c>
      <c r="G401" t="str">
        <f t="shared" si="13"/>
        <v>生活協同組合コープこうべ_</v>
      </c>
      <c r="H401">
        <v>3.6000000000000002E-4</v>
      </c>
      <c r="I401" s="260" t="s">
        <v>227</v>
      </c>
      <c r="J401" t="s">
        <v>2721</v>
      </c>
      <c r="K401" t="s">
        <v>3256</v>
      </c>
      <c r="L401" s="260" t="s">
        <v>438</v>
      </c>
      <c r="M401" s="260" t="s">
        <v>3199</v>
      </c>
      <c r="N401" s="260" t="s">
        <v>1520</v>
      </c>
    </row>
    <row r="402" spans="1:14">
      <c r="A402" s="260" t="s">
        <v>1035</v>
      </c>
      <c r="B402" s="260" t="s">
        <v>297</v>
      </c>
      <c r="C402" s="260">
        <v>3.88E-4</v>
      </c>
      <c r="D402" s="260"/>
      <c r="E402" s="260">
        <v>3.3199999999999999E-4</v>
      </c>
      <c r="F402" t="str">
        <f t="shared" si="12"/>
        <v>(株)シーエナジー</v>
      </c>
      <c r="G402" t="str">
        <f t="shared" si="13"/>
        <v>(株)シーエナジー_</v>
      </c>
      <c r="H402">
        <v>3.3199999999999999E-4</v>
      </c>
      <c r="I402" s="260" t="s">
        <v>297</v>
      </c>
      <c r="J402" t="s">
        <v>2722</v>
      </c>
      <c r="K402" t="s">
        <v>3257</v>
      </c>
      <c r="L402" s="260" t="s">
        <v>468</v>
      </c>
      <c r="M402" s="260" t="s">
        <v>3236</v>
      </c>
      <c r="N402" s="260" t="s">
        <v>1603</v>
      </c>
    </row>
    <row r="403" spans="1:14">
      <c r="A403" s="260" t="s">
        <v>1037</v>
      </c>
      <c r="B403" s="260" t="s">
        <v>298</v>
      </c>
      <c r="C403" s="260">
        <v>3.6400000000000001E-4</v>
      </c>
      <c r="D403" s="260"/>
      <c r="E403" s="260">
        <v>3.0800000000000001E-4</v>
      </c>
      <c r="F403" t="str">
        <f t="shared" si="12"/>
        <v>角栄ガス(株)</v>
      </c>
      <c r="G403" t="str">
        <f t="shared" si="13"/>
        <v>角栄ガス(株)_</v>
      </c>
      <c r="H403">
        <v>3.0800000000000001E-4</v>
      </c>
      <c r="I403" s="260" t="s">
        <v>298</v>
      </c>
      <c r="J403" t="s">
        <v>2723</v>
      </c>
      <c r="K403" t="s">
        <v>3258</v>
      </c>
      <c r="L403" s="260" t="s">
        <v>301</v>
      </c>
      <c r="M403" s="260" t="s">
        <v>3002</v>
      </c>
      <c r="N403" s="260" t="s">
        <v>1048</v>
      </c>
    </row>
    <row r="404" spans="1:14">
      <c r="A404" s="260" t="s">
        <v>1039</v>
      </c>
      <c r="B404" s="260" t="s">
        <v>216</v>
      </c>
      <c r="C404" s="260">
        <v>4.35E-4</v>
      </c>
      <c r="D404" s="260" t="s">
        <v>2023</v>
      </c>
      <c r="E404" s="260">
        <v>0</v>
      </c>
      <c r="F404" t="str">
        <f t="shared" si="12"/>
        <v>京葉瓦斯(株)</v>
      </c>
      <c r="G404" t="str">
        <f t="shared" si="13"/>
        <v>京葉瓦斯(株)_メニューA</v>
      </c>
      <c r="H404">
        <v>0</v>
      </c>
      <c r="I404" s="260" t="s">
        <v>216</v>
      </c>
      <c r="J404" t="s">
        <v>2724</v>
      </c>
      <c r="K404" t="s">
        <v>3259</v>
      </c>
      <c r="L404" s="260" t="s">
        <v>236</v>
      </c>
      <c r="M404" s="260" t="s">
        <v>2999</v>
      </c>
      <c r="N404" s="260" t="s">
        <v>1041</v>
      </c>
    </row>
    <row r="405" spans="1:14">
      <c r="A405" s="260"/>
      <c r="B405" s="260"/>
      <c r="C405" s="260"/>
      <c r="D405" s="260" t="s">
        <v>2039</v>
      </c>
      <c r="E405" s="260">
        <v>4.2699999999999997E-4</v>
      </c>
      <c r="F405" t="str">
        <f t="shared" si="12"/>
        <v>京葉瓦斯(株)</v>
      </c>
      <c r="G405" t="str">
        <f t="shared" si="13"/>
        <v>京葉瓦斯(株)_メニューB(残差)</v>
      </c>
      <c r="H405">
        <v>4.2699999999999997E-4</v>
      </c>
      <c r="I405" s="260" t="s">
        <v>216</v>
      </c>
      <c r="J405" t="s">
        <v>2725</v>
      </c>
      <c r="K405" t="s">
        <v>3260</v>
      </c>
      <c r="L405" s="260" t="s">
        <v>306</v>
      </c>
      <c r="M405" s="260" t="s">
        <v>3024</v>
      </c>
      <c r="N405" s="260" t="s">
        <v>1099</v>
      </c>
    </row>
    <row r="406" spans="1:14">
      <c r="A406" s="260"/>
      <c r="B406" s="260"/>
      <c r="C406" s="260"/>
      <c r="D406" s="260" t="s">
        <v>2040</v>
      </c>
      <c r="E406" s="260">
        <v>4.7799999999999996E-4</v>
      </c>
      <c r="F406" t="str">
        <f t="shared" si="12"/>
        <v>京葉瓦斯(株)</v>
      </c>
      <c r="G406" t="str">
        <f t="shared" si="13"/>
        <v>京葉瓦斯(株)_(参考値)事業者全体</v>
      </c>
      <c r="H406">
        <v>4.7799999999999996E-4</v>
      </c>
      <c r="I406" s="260" t="s">
        <v>216</v>
      </c>
      <c r="J406" t="s">
        <v>2726</v>
      </c>
      <c r="K406" t="s">
        <v>3261</v>
      </c>
      <c r="L406" s="260" t="s">
        <v>387</v>
      </c>
      <c r="M406" s="260" t="s">
        <v>3139</v>
      </c>
      <c r="N406" s="260" t="s">
        <v>1384</v>
      </c>
    </row>
    <row r="407" spans="1:14">
      <c r="A407" s="260" t="s">
        <v>1041</v>
      </c>
      <c r="B407" s="260" t="s">
        <v>236</v>
      </c>
      <c r="C407" s="260">
        <v>4.64E-4</v>
      </c>
      <c r="D407" s="260" t="s">
        <v>2023</v>
      </c>
      <c r="E407" s="260">
        <v>2.33E-4</v>
      </c>
      <c r="F407" t="str">
        <f t="shared" si="12"/>
        <v>凸版印刷(株)</v>
      </c>
      <c r="G407" t="str">
        <f t="shared" si="13"/>
        <v>凸版印刷(株)_メニューA</v>
      </c>
      <c r="H407">
        <v>2.33E-4</v>
      </c>
      <c r="I407" s="260" t="s">
        <v>236</v>
      </c>
      <c r="J407" t="s">
        <v>2727</v>
      </c>
      <c r="K407" t="s">
        <v>3262</v>
      </c>
      <c r="L407" s="260" t="s">
        <v>351</v>
      </c>
      <c r="M407" s="260" t="s">
        <v>3092</v>
      </c>
      <c r="N407" s="260" t="s">
        <v>1277</v>
      </c>
    </row>
    <row r="408" spans="1:14">
      <c r="A408" s="260"/>
      <c r="B408" s="260"/>
      <c r="C408" s="260"/>
      <c r="D408" s="260" t="s">
        <v>2039</v>
      </c>
      <c r="E408" s="260">
        <v>4.2400000000000001E-4</v>
      </c>
      <c r="F408" t="str">
        <f t="shared" si="12"/>
        <v>凸版印刷(株)</v>
      </c>
      <c r="G408" t="str">
        <f t="shared" si="13"/>
        <v>凸版印刷(株)_メニューB(残差)</v>
      </c>
      <c r="H408">
        <v>4.2400000000000001E-4</v>
      </c>
      <c r="I408" s="260" t="s">
        <v>236</v>
      </c>
      <c r="J408" t="s">
        <v>2728</v>
      </c>
      <c r="K408" t="s">
        <v>3263</v>
      </c>
      <c r="L408" s="260" t="s">
        <v>2080</v>
      </c>
      <c r="M408" s="260" t="s">
        <v>2989</v>
      </c>
      <c r="N408" s="260" t="s">
        <v>1017</v>
      </c>
    </row>
    <row r="409" spans="1:14">
      <c r="A409" s="260"/>
      <c r="B409" s="260"/>
      <c r="C409" s="260"/>
      <c r="D409" s="260" t="s">
        <v>2040</v>
      </c>
      <c r="E409" s="260">
        <v>4.8299999999999998E-4</v>
      </c>
      <c r="F409" t="str">
        <f t="shared" si="12"/>
        <v>凸版印刷(株)</v>
      </c>
      <c r="G409" t="str">
        <f t="shared" si="13"/>
        <v>凸版印刷(株)_(参考値)事業者全体</v>
      </c>
      <c r="H409">
        <v>4.8299999999999998E-4</v>
      </c>
      <c r="I409" s="260" t="s">
        <v>236</v>
      </c>
      <c r="J409" t="s">
        <v>2729</v>
      </c>
      <c r="K409" t="s">
        <v>3264</v>
      </c>
      <c r="L409" s="260" t="s">
        <v>2121</v>
      </c>
      <c r="M409" s="260" t="s">
        <v>3200</v>
      </c>
      <c r="N409" s="260" t="s">
        <v>1522</v>
      </c>
    </row>
    <row r="410" spans="1:14">
      <c r="A410" s="260" t="s">
        <v>1044</v>
      </c>
      <c r="B410" s="260" t="s">
        <v>299</v>
      </c>
      <c r="C410" s="260">
        <v>3.6400000000000001E-4</v>
      </c>
      <c r="D410" s="260"/>
      <c r="E410" s="260">
        <v>3.0800000000000001E-4</v>
      </c>
      <c r="F410" t="str">
        <f t="shared" si="12"/>
        <v>伊勢崎ガス(株)</v>
      </c>
      <c r="G410" t="str">
        <f t="shared" si="13"/>
        <v>伊勢崎ガス(株)_</v>
      </c>
      <c r="H410">
        <v>3.0800000000000001E-4</v>
      </c>
      <c r="I410" s="260" t="s">
        <v>299</v>
      </c>
      <c r="J410" t="s">
        <v>2730</v>
      </c>
      <c r="K410" t="s">
        <v>3265</v>
      </c>
      <c r="L410" s="260" t="s">
        <v>267</v>
      </c>
      <c r="M410" s="260" t="s">
        <v>2937</v>
      </c>
      <c r="N410" s="260" t="s">
        <v>895</v>
      </c>
    </row>
    <row r="411" spans="1:14">
      <c r="A411" s="260" t="s">
        <v>1046</v>
      </c>
      <c r="B411" s="260" t="s">
        <v>300</v>
      </c>
      <c r="C411" s="260">
        <v>3.6600000000000001E-4</v>
      </c>
      <c r="D411" s="260"/>
      <c r="E411" s="260">
        <v>3.1E-4</v>
      </c>
      <c r="F411" t="str">
        <f t="shared" si="12"/>
        <v>キヤノンマーケティングジャパン(株)</v>
      </c>
      <c r="G411" t="str">
        <f t="shared" si="13"/>
        <v>キヤノンマーケティングジャパン(株)_</v>
      </c>
      <c r="H411">
        <v>3.1E-4</v>
      </c>
      <c r="I411" s="260" t="s">
        <v>300</v>
      </c>
      <c r="J411" t="s">
        <v>2731</v>
      </c>
      <c r="K411" t="s">
        <v>3266</v>
      </c>
      <c r="L411" s="260" t="s">
        <v>426</v>
      </c>
      <c r="M411" s="260" t="s">
        <v>3188</v>
      </c>
      <c r="N411" s="260" t="s">
        <v>1492</v>
      </c>
    </row>
    <row r="412" spans="1:14">
      <c r="A412" s="260" t="s">
        <v>1048</v>
      </c>
      <c r="B412" s="260" t="s">
        <v>301</v>
      </c>
      <c r="C412" s="260">
        <v>3.5799999999999997E-4</v>
      </c>
      <c r="D412" s="260" t="s">
        <v>2023</v>
      </c>
      <c r="E412" s="260">
        <v>0</v>
      </c>
      <c r="F412" t="str">
        <f t="shared" si="12"/>
        <v>(株)とっとり市民電力</v>
      </c>
      <c r="G412" t="str">
        <f t="shared" si="13"/>
        <v>(株)とっとり市民電力_メニューA</v>
      </c>
      <c r="H412">
        <v>0</v>
      </c>
      <c r="I412" s="260" t="s">
        <v>301</v>
      </c>
      <c r="J412" t="s">
        <v>2732</v>
      </c>
      <c r="K412" t="s">
        <v>3267</v>
      </c>
      <c r="L412" s="260" t="s">
        <v>2225</v>
      </c>
      <c r="M412" s="260" t="s">
        <v>3350</v>
      </c>
      <c r="N412" s="260" t="s">
        <v>1853</v>
      </c>
    </row>
    <row r="413" spans="1:14">
      <c r="A413" s="260"/>
      <c r="B413" s="260"/>
      <c r="C413" s="260"/>
      <c r="D413" s="260" t="s">
        <v>2039</v>
      </c>
      <c r="E413" s="260">
        <v>3.7599999999999998E-4</v>
      </c>
      <c r="F413" t="str">
        <f t="shared" si="12"/>
        <v>(株)とっとり市民電力</v>
      </c>
      <c r="G413" t="str">
        <f t="shared" si="13"/>
        <v>(株)とっとり市民電力_メニューB(残差)</v>
      </c>
      <c r="H413">
        <v>3.7599999999999998E-4</v>
      </c>
      <c r="I413" s="260" t="s">
        <v>301</v>
      </c>
      <c r="J413" t="s">
        <v>2733</v>
      </c>
      <c r="K413" t="s">
        <v>3268</v>
      </c>
      <c r="L413" s="260" t="s">
        <v>2256</v>
      </c>
      <c r="M413" s="260" t="s">
        <v>3380</v>
      </c>
      <c r="N413" s="260" t="s">
        <v>1919</v>
      </c>
    </row>
    <row r="414" spans="1:14">
      <c r="A414" s="260"/>
      <c r="B414" s="260"/>
      <c r="C414" s="260"/>
      <c r="D414" s="260" t="s">
        <v>2040</v>
      </c>
      <c r="E414" s="260">
        <v>3.3400000000000004E-4</v>
      </c>
      <c r="F414" t="str">
        <f t="shared" si="12"/>
        <v>(株)とっとり市民電力</v>
      </c>
      <c r="G414" t="str">
        <f t="shared" si="13"/>
        <v>(株)とっとり市民電力_(参考値)事業者全体</v>
      </c>
      <c r="H414">
        <v>3.3400000000000004E-4</v>
      </c>
      <c r="I414" s="260" t="s">
        <v>301</v>
      </c>
      <c r="J414" t="s">
        <v>2734</v>
      </c>
      <c r="K414" t="s">
        <v>3269</v>
      </c>
      <c r="L414" s="260" t="s">
        <v>237</v>
      </c>
      <c r="M414" s="260" t="s">
        <v>3062</v>
      </c>
      <c r="N414" s="260" t="s">
        <v>1183</v>
      </c>
    </row>
    <row r="415" spans="1:14">
      <c r="A415" s="260" t="s">
        <v>1051</v>
      </c>
      <c r="B415" s="260" t="s">
        <v>190</v>
      </c>
      <c r="C415" s="260">
        <v>4.95E-4</v>
      </c>
      <c r="D415" s="260"/>
      <c r="E415" s="260">
        <v>5.2599999999999999E-4</v>
      </c>
      <c r="F415" t="str">
        <f t="shared" si="12"/>
        <v>(株)イーエムアイ</v>
      </c>
      <c r="G415" t="str">
        <f t="shared" si="13"/>
        <v>(株)イーエムアイ_</v>
      </c>
      <c r="H415">
        <v>5.2599999999999999E-4</v>
      </c>
      <c r="I415" s="260" t="s">
        <v>190</v>
      </c>
      <c r="J415" t="s">
        <v>2735</v>
      </c>
      <c r="K415" t="s">
        <v>3270</v>
      </c>
      <c r="L415" s="260" t="s">
        <v>2279</v>
      </c>
      <c r="M415" s="260" t="s">
        <v>3401</v>
      </c>
      <c r="N415" s="260" t="s">
        <v>1965</v>
      </c>
    </row>
    <row r="416" spans="1:14">
      <c r="A416" s="260" t="s">
        <v>1053</v>
      </c>
      <c r="B416" s="260" t="s">
        <v>302</v>
      </c>
      <c r="C416" s="260">
        <v>3.6400000000000001E-4</v>
      </c>
      <c r="D416" s="260"/>
      <c r="E416" s="260">
        <v>3.0800000000000001E-4</v>
      </c>
      <c r="F416" t="str">
        <f t="shared" si="12"/>
        <v>佐野瓦斯(株)</v>
      </c>
      <c r="G416" t="str">
        <f t="shared" si="13"/>
        <v>佐野瓦斯(株)_</v>
      </c>
      <c r="H416">
        <v>3.0800000000000001E-4</v>
      </c>
      <c r="I416" s="260" t="s">
        <v>302</v>
      </c>
      <c r="J416" t="s">
        <v>2736</v>
      </c>
      <c r="K416" t="s">
        <v>3271</v>
      </c>
      <c r="L416" s="260" t="s">
        <v>318</v>
      </c>
      <c r="M416" s="260" t="s">
        <v>3044</v>
      </c>
      <c r="N416" s="260" t="s">
        <v>1141</v>
      </c>
    </row>
    <row r="417" spans="1:14">
      <c r="A417" s="260" t="s">
        <v>1055</v>
      </c>
      <c r="B417" s="260" t="s">
        <v>303</v>
      </c>
      <c r="C417" s="260">
        <v>3.6400000000000001E-4</v>
      </c>
      <c r="D417" s="260"/>
      <c r="E417" s="260">
        <v>3.0800000000000001E-4</v>
      </c>
      <c r="F417" t="str">
        <f t="shared" si="12"/>
        <v>桐生瓦斯(株)</v>
      </c>
      <c r="G417" t="str">
        <f t="shared" si="13"/>
        <v>桐生瓦斯(株)_</v>
      </c>
      <c r="H417">
        <v>3.0800000000000001E-4</v>
      </c>
      <c r="I417" s="260" t="s">
        <v>303</v>
      </c>
      <c r="J417" t="s">
        <v>2737</v>
      </c>
      <c r="K417" t="s">
        <v>3272</v>
      </c>
      <c r="L417" s="260" t="s">
        <v>424</v>
      </c>
      <c r="M417" s="260" t="s">
        <v>3185</v>
      </c>
      <c r="N417" s="260" t="s">
        <v>1486</v>
      </c>
    </row>
    <row r="418" spans="1:14">
      <c r="A418" s="260" t="s">
        <v>1057</v>
      </c>
      <c r="B418" s="260" t="s">
        <v>248</v>
      </c>
      <c r="C418" s="260">
        <v>3.7399999999999998E-4</v>
      </c>
      <c r="D418" s="260" t="s">
        <v>2023</v>
      </c>
      <c r="E418" s="260">
        <v>0</v>
      </c>
      <c r="F418" t="str">
        <f t="shared" si="12"/>
        <v>森の電力(株)</v>
      </c>
      <c r="G418" t="str">
        <f t="shared" si="13"/>
        <v>森の電力(株)_メニューA</v>
      </c>
      <c r="H418">
        <v>0</v>
      </c>
      <c r="I418" s="260" t="s">
        <v>248</v>
      </c>
      <c r="J418" t="s">
        <v>2738</v>
      </c>
      <c r="K418" t="s">
        <v>3273</v>
      </c>
      <c r="L418" s="260" t="s">
        <v>311</v>
      </c>
      <c r="M418" s="260" t="s">
        <v>3033</v>
      </c>
      <c r="N418" s="260" t="s">
        <v>1119</v>
      </c>
    </row>
    <row r="419" spans="1:14">
      <c r="A419" s="260"/>
      <c r="B419" s="260"/>
      <c r="C419" s="260"/>
      <c r="D419" s="260" t="s">
        <v>2039</v>
      </c>
      <c r="E419" s="260">
        <v>8.7900000000000001E-4</v>
      </c>
      <c r="F419" t="str">
        <f t="shared" si="12"/>
        <v>森の電力(株)</v>
      </c>
      <c r="G419" t="str">
        <f t="shared" si="13"/>
        <v>森の電力(株)_メニューB(残差)</v>
      </c>
      <c r="H419">
        <v>8.7900000000000001E-4</v>
      </c>
      <c r="I419" s="260" t="s">
        <v>248</v>
      </c>
      <c r="J419" t="s">
        <v>2146</v>
      </c>
      <c r="K419" t="s">
        <v>3274</v>
      </c>
      <c r="L419" s="260" t="s">
        <v>285</v>
      </c>
      <c r="M419" s="260" t="s">
        <v>2973</v>
      </c>
      <c r="N419" s="260" t="s">
        <v>981</v>
      </c>
    </row>
    <row r="420" spans="1:14">
      <c r="A420" s="260"/>
      <c r="B420" s="260"/>
      <c r="C420" s="260"/>
      <c r="D420" s="260" t="s">
        <v>2040</v>
      </c>
      <c r="E420" s="260">
        <v>4.9600000000000002E-4</v>
      </c>
      <c r="F420" t="str">
        <f t="shared" si="12"/>
        <v>森の電力(株)</v>
      </c>
      <c r="G420" t="str">
        <f t="shared" si="13"/>
        <v>森の電力(株)_(参考値)事業者全体</v>
      </c>
      <c r="H420">
        <v>4.9600000000000002E-4</v>
      </c>
      <c r="I420" s="260" t="s">
        <v>248</v>
      </c>
      <c r="J420" t="s">
        <v>2739</v>
      </c>
      <c r="K420" t="s">
        <v>3275</v>
      </c>
      <c r="L420" s="260" t="s">
        <v>377</v>
      </c>
      <c r="M420" s="260" t="s">
        <v>3128</v>
      </c>
      <c r="N420" s="260" t="s">
        <v>1356</v>
      </c>
    </row>
    <row r="421" spans="1:14">
      <c r="A421" s="260" t="s">
        <v>1059</v>
      </c>
      <c r="B421" s="260" t="s">
        <v>2083</v>
      </c>
      <c r="C421" s="260">
        <v>4.8899999999999996E-4</v>
      </c>
      <c r="D421" s="260" t="s">
        <v>2023</v>
      </c>
      <c r="E421" s="260">
        <v>0</v>
      </c>
      <c r="F421" t="str">
        <f t="shared" si="12"/>
        <v>大和ハウス工業(株)　</v>
      </c>
      <c r="G421" t="str">
        <f t="shared" si="13"/>
        <v>大和ハウス工業(株)　_メニューA</v>
      </c>
      <c r="H421">
        <v>0</v>
      </c>
      <c r="I421" s="260" t="s">
        <v>2083</v>
      </c>
      <c r="J421" t="s">
        <v>2740</v>
      </c>
      <c r="K421" t="s">
        <v>3276</v>
      </c>
      <c r="L421" s="260" t="s">
        <v>371</v>
      </c>
      <c r="M421" s="260" t="s">
        <v>3121</v>
      </c>
      <c r="N421" s="260" t="s">
        <v>1342</v>
      </c>
    </row>
    <row r="422" spans="1:14">
      <c r="A422" s="260"/>
      <c r="B422" s="260"/>
      <c r="C422" s="260"/>
      <c r="D422" s="260" t="s">
        <v>2025</v>
      </c>
      <c r="E422" s="260">
        <v>2.0999999999999998E-4</v>
      </c>
      <c r="F422" t="str">
        <f t="shared" si="12"/>
        <v>大和ハウス工業(株)　</v>
      </c>
      <c r="G422" t="str">
        <f t="shared" si="13"/>
        <v>大和ハウス工業(株)　_メニューB</v>
      </c>
      <c r="H422">
        <v>2.0999999999999998E-4</v>
      </c>
      <c r="I422" s="260" t="s">
        <v>2083</v>
      </c>
      <c r="J422" t="s">
        <v>2741</v>
      </c>
      <c r="K422" t="s">
        <v>3277</v>
      </c>
      <c r="L422" s="260" t="s">
        <v>207</v>
      </c>
      <c r="M422" s="260" t="s">
        <v>2896</v>
      </c>
      <c r="N422" s="260" t="s">
        <v>770</v>
      </c>
    </row>
    <row r="423" spans="1:14">
      <c r="A423" s="260"/>
      <c r="B423" s="260"/>
      <c r="C423" s="260"/>
      <c r="D423" s="260" t="s">
        <v>2043</v>
      </c>
      <c r="E423" s="260">
        <v>2.9399999999999999E-4</v>
      </c>
      <c r="F423" t="str">
        <f t="shared" si="12"/>
        <v>大和ハウス工業(株)　</v>
      </c>
      <c r="G423" t="str">
        <f t="shared" si="13"/>
        <v>大和ハウス工業(株)　_メニューC</v>
      </c>
      <c r="H423">
        <v>2.9399999999999999E-4</v>
      </c>
      <c r="I423" s="260" t="s">
        <v>2083</v>
      </c>
      <c r="J423" t="s">
        <v>2742</v>
      </c>
      <c r="K423" t="s">
        <v>3278</v>
      </c>
      <c r="L423" s="260" t="s">
        <v>416</v>
      </c>
      <c r="M423" s="260" t="s">
        <v>3176</v>
      </c>
      <c r="N423" s="260" t="s">
        <v>1468</v>
      </c>
    </row>
    <row r="424" spans="1:14">
      <c r="A424" s="260"/>
      <c r="B424" s="260"/>
      <c r="C424" s="260"/>
      <c r="D424" s="260" t="s">
        <v>2044</v>
      </c>
      <c r="E424" s="260">
        <v>3.1500000000000001E-4</v>
      </c>
      <c r="F424" t="str">
        <f t="shared" si="12"/>
        <v>大和ハウス工業(株)　</v>
      </c>
      <c r="G424" t="str">
        <f t="shared" si="13"/>
        <v>大和ハウス工業(株)　_メニューD</v>
      </c>
      <c r="H424">
        <v>3.1500000000000001E-4</v>
      </c>
      <c r="I424" s="260" t="s">
        <v>2083</v>
      </c>
      <c r="J424" t="s">
        <v>2743</v>
      </c>
      <c r="K424" t="s">
        <v>3279</v>
      </c>
      <c r="L424" s="260" t="s">
        <v>2196</v>
      </c>
      <c r="M424" s="260" t="s">
        <v>3324</v>
      </c>
      <c r="N424" s="260" t="s">
        <v>1792</v>
      </c>
    </row>
    <row r="425" spans="1:14">
      <c r="A425" s="260"/>
      <c r="B425" s="260"/>
      <c r="C425" s="260"/>
      <c r="D425" s="260" t="s">
        <v>2045</v>
      </c>
      <c r="E425" s="260">
        <v>3.7800000000000003E-4</v>
      </c>
      <c r="F425" t="str">
        <f t="shared" si="12"/>
        <v>大和ハウス工業(株)　</v>
      </c>
      <c r="G425" t="str">
        <f t="shared" si="13"/>
        <v>大和ハウス工業(株)　_メニューE</v>
      </c>
      <c r="H425">
        <v>3.7800000000000003E-4</v>
      </c>
      <c r="I425" s="260" t="s">
        <v>2083</v>
      </c>
      <c r="J425" t="s">
        <v>2744</v>
      </c>
      <c r="K425" t="s">
        <v>3280</v>
      </c>
      <c r="L425" s="260" t="s">
        <v>2285</v>
      </c>
      <c r="M425" s="260" t="s">
        <v>3406</v>
      </c>
      <c r="N425" s="260" t="s">
        <v>1977</v>
      </c>
    </row>
    <row r="426" spans="1:14">
      <c r="A426" s="260"/>
      <c r="B426" s="260"/>
      <c r="C426" s="260"/>
      <c r="D426" s="260" t="s">
        <v>2046</v>
      </c>
      <c r="E426" s="260">
        <v>3.57E-4</v>
      </c>
      <c r="F426" t="str">
        <f t="shared" si="12"/>
        <v>大和ハウス工業(株)　</v>
      </c>
      <c r="G426" t="str">
        <f t="shared" si="13"/>
        <v>大和ハウス工業(株)　_メニューF</v>
      </c>
      <c r="H426">
        <v>3.57E-4</v>
      </c>
      <c r="I426" s="260" t="s">
        <v>2083</v>
      </c>
      <c r="J426" t="s">
        <v>2745</v>
      </c>
      <c r="K426" t="s">
        <v>3281</v>
      </c>
      <c r="L426" s="260" t="s">
        <v>2211</v>
      </c>
      <c r="M426" s="260" t="s">
        <v>3338</v>
      </c>
      <c r="N426" s="260" t="s">
        <v>1825</v>
      </c>
    </row>
    <row r="427" spans="1:14">
      <c r="A427" s="260"/>
      <c r="B427" s="260"/>
      <c r="C427" s="260"/>
      <c r="D427" s="260" t="s">
        <v>2047</v>
      </c>
      <c r="E427" s="260">
        <v>3.3600000000000004E-4</v>
      </c>
      <c r="F427" t="str">
        <f t="shared" si="12"/>
        <v>大和ハウス工業(株)　</v>
      </c>
      <c r="G427" t="str">
        <f t="shared" si="13"/>
        <v>大和ハウス工業(株)　_メニューG</v>
      </c>
      <c r="H427">
        <v>3.3600000000000004E-4</v>
      </c>
      <c r="I427" s="260" t="s">
        <v>2083</v>
      </c>
      <c r="J427" t="s">
        <v>2746</v>
      </c>
      <c r="K427" t="s">
        <v>3282</v>
      </c>
      <c r="L427" s="260" t="s">
        <v>2119</v>
      </c>
      <c r="M427" s="260" t="s">
        <v>3179</v>
      </c>
      <c r="N427" s="260" t="s">
        <v>1474</v>
      </c>
    </row>
    <row r="428" spans="1:14">
      <c r="A428" s="260"/>
      <c r="B428" s="260"/>
      <c r="C428" s="260"/>
      <c r="D428" s="260" t="s">
        <v>2052</v>
      </c>
      <c r="E428" s="260">
        <v>2.7300000000000002E-4</v>
      </c>
      <c r="F428" t="str">
        <f t="shared" si="12"/>
        <v>大和ハウス工業(株)　</v>
      </c>
      <c r="G428" t="str">
        <f t="shared" si="13"/>
        <v>大和ハウス工業(株)　_メニューH</v>
      </c>
      <c r="H428">
        <v>2.7300000000000002E-4</v>
      </c>
      <c r="I428" s="260" t="s">
        <v>2083</v>
      </c>
      <c r="J428" t="s">
        <v>2747</v>
      </c>
      <c r="K428" t="s">
        <v>3283</v>
      </c>
      <c r="L428" s="260" t="s">
        <v>319</v>
      </c>
      <c r="M428" s="260" t="s">
        <v>3045</v>
      </c>
      <c r="N428" s="260" t="s">
        <v>1143</v>
      </c>
    </row>
    <row r="429" spans="1:14">
      <c r="A429" s="260"/>
      <c r="B429" s="260"/>
      <c r="C429" s="260"/>
      <c r="D429" s="260" t="s">
        <v>2053</v>
      </c>
      <c r="E429" s="260">
        <v>1.6800000000000002E-4</v>
      </c>
      <c r="F429" t="str">
        <f t="shared" si="12"/>
        <v>大和ハウス工業(株)　</v>
      </c>
      <c r="G429" t="str">
        <f t="shared" si="13"/>
        <v>大和ハウス工業(株)　_メニューI</v>
      </c>
      <c r="H429">
        <v>1.6800000000000002E-4</v>
      </c>
      <c r="I429" s="260" t="s">
        <v>2083</v>
      </c>
      <c r="J429" t="s">
        <v>2748</v>
      </c>
      <c r="K429" t="s">
        <v>3284</v>
      </c>
      <c r="L429" s="260" t="s">
        <v>2074</v>
      </c>
      <c r="M429" s="260" t="s">
        <v>2938</v>
      </c>
      <c r="N429" s="260" t="s">
        <v>898</v>
      </c>
    </row>
    <row r="430" spans="1:14">
      <c r="A430" s="260"/>
      <c r="B430" s="260"/>
      <c r="C430" s="260"/>
      <c r="D430" s="260" t="s">
        <v>2057</v>
      </c>
      <c r="E430" s="260">
        <v>3.9899999999999999E-4</v>
      </c>
      <c r="F430" t="str">
        <f t="shared" si="12"/>
        <v>大和ハウス工業(株)　</v>
      </c>
      <c r="G430" t="str">
        <f t="shared" si="13"/>
        <v>大和ハウス工業(株)　_メニューJ</v>
      </c>
      <c r="H430">
        <v>3.9899999999999999E-4</v>
      </c>
      <c r="I430" s="260" t="s">
        <v>2083</v>
      </c>
      <c r="J430" t="s">
        <v>2749</v>
      </c>
      <c r="K430" t="s">
        <v>3285</v>
      </c>
      <c r="L430" s="260" t="s">
        <v>2120</v>
      </c>
      <c r="M430" s="260" t="s">
        <v>3187</v>
      </c>
      <c r="N430" s="260" t="s">
        <v>1490</v>
      </c>
    </row>
    <row r="431" spans="1:14">
      <c r="A431" s="260"/>
      <c r="B431" s="260"/>
      <c r="C431" s="260"/>
      <c r="D431" s="260" t="s">
        <v>2084</v>
      </c>
      <c r="E431" s="260">
        <v>4.4799999999999999E-4</v>
      </c>
      <c r="F431" t="str">
        <f t="shared" si="12"/>
        <v>大和ハウス工業(株)　</v>
      </c>
      <c r="G431" t="str">
        <f t="shared" si="13"/>
        <v>大和ハウス工業(株)　_メニューK(残差)</v>
      </c>
      <c r="H431">
        <v>4.4799999999999999E-4</v>
      </c>
      <c r="I431" s="260" t="s">
        <v>2083</v>
      </c>
      <c r="J431" t="s">
        <v>2750</v>
      </c>
      <c r="K431" t="s">
        <v>3286</v>
      </c>
      <c r="L431" s="260" t="s">
        <v>2089</v>
      </c>
      <c r="M431" s="260" t="s">
        <v>3023</v>
      </c>
      <c r="N431" s="260" t="s">
        <v>1097</v>
      </c>
    </row>
    <row r="432" spans="1:14">
      <c r="A432" s="260"/>
      <c r="B432" s="260"/>
      <c r="C432" s="260"/>
      <c r="D432" s="260" t="s">
        <v>2040</v>
      </c>
      <c r="E432" s="260">
        <v>4.17E-4</v>
      </c>
      <c r="F432" t="str">
        <f t="shared" si="12"/>
        <v>大和ハウス工業(株)　</v>
      </c>
      <c r="G432" t="str">
        <f t="shared" si="13"/>
        <v>大和ハウス工業(株)　_(参考値)事業者全体</v>
      </c>
      <c r="H432">
        <v>4.17E-4</v>
      </c>
      <c r="I432" s="260" t="s">
        <v>2083</v>
      </c>
      <c r="J432" t="s">
        <v>2751</v>
      </c>
      <c r="K432" t="s">
        <v>3287</v>
      </c>
      <c r="L432" s="260" t="s">
        <v>474</v>
      </c>
      <c r="M432" s="260" t="s">
        <v>3243</v>
      </c>
      <c r="N432" s="260" t="s">
        <v>1618</v>
      </c>
    </row>
    <row r="433" spans="1:14">
      <c r="A433" s="260" t="s">
        <v>1063</v>
      </c>
      <c r="B433" s="260" t="s">
        <v>179</v>
      </c>
      <c r="C433" s="260">
        <v>2.3000000000000001E-4</v>
      </c>
      <c r="D433" s="260" t="s">
        <v>2023</v>
      </c>
      <c r="E433" s="260">
        <v>0</v>
      </c>
      <c r="F433" t="str">
        <f t="shared" si="12"/>
        <v>ＨＴＢエナジー(株)</v>
      </c>
      <c r="G433" t="str">
        <f t="shared" si="13"/>
        <v>ＨＴＢエナジー(株)_メニューA</v>
      </c>
      <c r="H433">
        <v>0</v>
      </c>
      <c r="I433" s="260" t="s">
        <v>179</v>
      </c>
      <c r="J433" t="s">
        <v>2752</v>
      </c>
      <c r="K433" t="s">
        <v>3288</v>
      </c>
      <c r="L433" s="260" t="s">
        <v>2248</v>
      </c>
      <c r="M433" s="260" t="s">
        <v>3373</v>
      </c>
      <c r="N433" s="260" t="s">
        <v>1902</v>
      </c>
    </row>
    <row r="434" spans="1:14">
      <c r="A434" s="260"/>
      <c r="B434" s="260"/>
      <c r="C434" s="260"/>
      <c r="D434" s="260" t="s">
        <v>2025</v>
      </c>
      <c r="E434" s="260">
        <v>0</v>
      </c>
      <c r="F434" t="str">
        <f t="shared" si="12"/>
        <v>ＨＴＢエナジー(株)</v>
      </c>
      <c r="G434" t="str">
        <f t="shared" si="13"/>
        <v>ＨＴＢエナジー(株)_メニューB</v>
      </c>
      <c r="H434">
        <v>0</v>
      </c>
      <c r="I434" s="260" t="s">
        <v>179</v>
      </c>
      <c r="J434" t="s">
        <v>2753</v>
      </c>
      <c r="K434" t="s">
        <v>3289</v>
      </c>
      <c r="L434" s="260" t="s">
        <v>208</v>
      </c>
      <c r="M434" s="260" t="s">
        <v>3066</v>
      </c>
      <c r="N434" s="260" t="s">
        <v>1193</v>
      </c>
    </row>
    <row r="435" spans="1:14">
      <c r="A435" s="260"/>
      <c r="B435" s="260"/>
      <c r="C435" s="260"/>
      <c r="D435" s="260" t="s">
        <v>2028</v>
      </c>
      <c r="E435" s="260">
        <v>2.0000000000000001E-4</v>
      </c>
      <c r="F435" t="str">
        <f t="shared" si="12"/>
        <v>ＨＴＢエナジー(株)</v>
      </c>
      <c r="G435" t="str">
        <f t="shared" si="13"/>
        <v>ＨＴＢエナジー(株)_メニューC(残差)</v>
      </c>
      <c r="H435">
        <v>2.0000000000000001E-4</v>
      </c>
      <c r="I435" s="260" t="s">
        <v>179</v>
      </c>
      <c r="J435" t="s">
        <v>2754</v>
      </c>
      <c r="K435" t="s">
        <v>3290</v>
      </c>
      <c r="L435" s="260" t="s">
        <v>238</v>
      </c>
      <c r="M435" s="260" t="s">
        <v>2894</v>
      </c>
      <c r="N435" s="260" t="s">
        <v>761</v>
      </c>
    </row>
    <row r="436" spans="1:14">
      <c r="A436" s="260"/>
      <c r="B436" s="260"/>
      <c r="C436" s="260"/>
      <c r="D436" s="260" t="s">
        <v>2040</v>
      </c>
      <c r="E436" s="260">
        <v>5.3799999999999996E-4</v>
      </c>
      <c r="F436" t="str">
        <f t="shared" si="12"/>
        <v>ＨＴＢエナジー(株)</v>
      </c>
      <c r="G436" t="str">
        <f t="shared" si="13"/>
        <v>ＨＴＢエナジー(株)_(参考値)事業者全体</v>
      </c>
      <c r="H436">
        <v>5.3799999999999996E-4</v>
      </c>
      <c r="I436" s="260" t="s">
        <v>179</v>
      </c>
      <c r="J436" t="s">
        <v>2755</v>
      </c>
      <c r="K436" t="s">
        <v>3291</v>
      </c>
      <c r="L436" s="260" t="s">
        <v>386</v>
      </c>
      <c r="M436" s="260" t="s">
        <v>3138</v>
      </c>
      <c r="N436" s="260" t="s">
        <v>1382</v>
      </c>
    </row>
    <row r="437" spans="1:14">
      <c r="A437" s="260" t="s">
        <v>1066</v>
      </c>
      <c r="B437" s="260" t="s">
        <v>188</v>
      </c>
      <c r="C437" s="260">
        <v>5.1800000000000001E-4</v>
      </c>
      <c r="D437" s="260"/>
      <c r="E437" s="260">
        <v>5.4000000000000001E-4</v>
      </c>
      <c r="F437" t="str">
        <f t="shared" si="12"/>
        <v>(株)アシストワンエナジー</v>
      </c>
      <c r="G437" t="str">
        <f t="shared" si="13"/>
        <v>(株)アシストワンエナジー_</v>
      </c>
      <c r="H437">
        <v>5.4000000000000001E-4</v>
      </c>
      <c r="I437" s="260" t="s">
        <v>188</v>
      </c>
      <c r="J437" t="s">
        <v>2756</v>
      </c>
      <c r="K437" t="s">
        <v>3292</v>
      </c>
      <c r="L437" s="260" t="s">
        <v>382</v>
      </c>
      <c r="M437" s="260" t="s">
        <v>3133</v>
      </c>
      <c r="N437" s="260" t="s">
        <v>1369</v>
      </c>
    </row>
    <row r="438" spans="1:14">
      <c r="A438" s="260" t="s">
        <v>1068</v>
      </c>
      <c r="B438" s="260" t="s">
        <v>212</v>
      </c>
      <c r="C438" s="260">
        <v>4.8500000000000003E-4</v>
      </c>
      <c r="D438" s="260"/>
      <c r="E438" s="260">
        <v>5.4699999999999996E-4</v>
      </c>
      <c r="F438" t="str">
        <f t="shared" si="12"/>
        <v>(株)フソウ・エナジー</v>
      </c>
      <c r="G438" t="str">
        <f t="shared" si="13"/>
        <v>(株)フソウ・エナジー_</v>
      </c>
      <c r="H438">
        <v>5.4699999999999996E-4</v>
      </c>
      <c r="I438" s="260" t="s">
        <v>212</v>
      </c>
      <c r="J438" t="s">
        <v>2757</v>
      </c>
      <c r="K438" t="s">
        <v>3293</v>
      </c>
      <c r="L438" s="260" t="s">
        <v>413</v>
      </c>
      <c r="M438" s="260" t="s">
        <v>3172</v>
      </c>
      <c r="N438" s="260" t="s">
        <v>1459</v>
      </c>
    </row>
    <row r="439" spans="1:14">
      <c r="A439" s="260" t="s">
        <v>1070</v>
      </c>
      <c r="B439" s="260" t="s">
        <v>223</v>
      </c>
      <c r="C439" s="260">
        <v>4.17E-4</v>
      </c>
      <c r="D439" s="260" t="s">
        <v>2023</v>
      </c>
      <c r="E439" s="260">
        <v>0</v>
      </c>
      <c r="F439" t="str">
        <f t="shared" si="12"/>
        <v>湘南電力(株)</v>
      </c>
      <c r="G439" t="str">
        <f t="shared" si="13"/>
        <v>湘南電力(株)_メニューA</v>
      </c>
      <c r="H439">
        <v>0</v>
      </c>
      <c r="I439" s="260" t="s">
        <v>223</v>
      </c>
      <c r="J439" t="s">
        <v>2758</v>
      </c>
      <c r="K439" t="s">
        <v>3294</v>
      </c>
      <c r="L439" s="260" t="s">
        <v>253</v>
      </c>
      <c r="M439" s="260" t="s">
        <v>2893</v>
      </c>
      <c r="N439" s="260" t="s">
        <v>759</v>
      </c>
    </row>
    <row r="440" spans="1:14">
      <c r="A440" s="260"/>
      <c r="B440" s="260"/>
      <c r="C440" s="260"/>
      <c r="D440" s="260" t="s">
        <v>2039</v>
      </c>
      <c r="E440" s="260">
        <v>4.5800000000000002E-4</v>
      </c>
      <c r="F440" t="str">
        <f t="shared" si="12"/>
        <v>湘南電力(株)</v>
      </c>
      <c r="G440" t="str">
        <f t="shared" si="13"/>
        <v>湘南電力(株)_メニューB(残差)</v>
      </c>
      <c r="H440">
        <v>4.5800000000000002E-4</v>
      </c>
      <c r="I440" s="260" t="s">
        <v>223</v>
      </c>
      <c r="J440" t="s">
        <v>2759</v>
      </c>
      <c r="K440" t="s">
        <v>3295</v>
      </c>
      <c r="L440" s="260" t="s">
        <v>409</v>
      </c>
      <c r="M440" s="260" t="s">
        <v>3166</v>
      </c>
      <c r="N440" s="260" t="s">
        <v>1445</v>
      </c>
    </row>
    <row r="441" spans="1:14">
      <c r="A441" s="260"/>
      <c r="B441" s="260"/>
      <c r="C441" s="260"/>
      <c r="D441" s="260" t="s">
        <v>2040</v>
      </c>
      <c r="E441" s="260">
        <v>4.6999999999999999E-4</v>
      </c>
      <c r="F441" t="str">
        <f t="shared" si="12"/>
        <v>湘南電力(株)</v>
      </c>
      <c r="G441" t="str">
        <f t="shared" si="13"/>
        <v>湘南電力(株)_(参考値)事業者全体</v>
      </c>
      <c r="H441">
        <v>4.6999999999999999E-4</v>
      </c>
      <c r="I441" s="260" t="s">
        <v>223</v>
      </c>
      <c r="J441" t="s">
        <v>2760</v>
      </c>
      <c r="K441" t="s">
        <v>3296</v>
      </c>
      <c r="L441" s="260" t="s">
        <v>2213</v>
      </c>
      <c r="M441" s="260" t="s">
        <v>3340</v>
      </c>
      <c r="N441" s="260" t="s">
        <v>1829</v>
      </c>
    </row>
    <row r="442" spans="1:14">
      <c r="A442" s="260" t="s">
        <v>1073</v>
      </c>
      <c r="B442" s="260" t="s">
        <v>2085</v>
      </c>
      <c r="C442" s="260">
        <v>5.1000000000000004E-4</v>
      </c>
      <c r="D442" s="260"/>
      <c r="E442" s="260">
        <v>5.5900000000000004E-4</v>
      </c>
      <c r="F442" t="str">
        <f t="shared" si="12"/>
        <v>大東建託パートナーズ(株)</v>
      </c>
      <c r="G442" t="str">
        <f t="shared" si="13"/>
        <v>大東建託パートナーズ(株)_</v>
      </c>
      <c r="H442">
        <v>5.5900000000000004E-4</v>
      </c>
      <c r="I442" s="260" t="s">
        <v>2085</v>
      </c>
      <c r="J442" t="s">
        <v>2761</v>
      </c>
      <c r="K442" t="s">
        <v>3297</v>
      </c>
      <c r="L442" s="260" t="s">
        <v>282</v>
      </c>
      <c r="M442" s="260" t="s">
        <v>2968</v>
      </c>
      <c r="N442" s="260" t="s">
        <v>968</v>
      </c>
    </row>
    <row r="443" spans="1:14">
      <c r="A443" s="260" t="s">
        <v>1075</v>
      </c>
      <c r="B443" s="260" t="s">
        <v>2086</v>
      </c>
      <c r="C443" s="260">
        <v>5.5400000000000002E-4</v>
      </c>
      <c r="D443" s="260" t="s">
        <v>2023</v>
      </c>
      <c r="E443" s="260">
        <v>0</v>
      </c>
      <c r="F443" t="str">
        <f t="shared" si="12"/>
        <v>Ｊａｐａｎ電力(株)</v>
      </c>
      <c r="G443" t="str">
        <f t="shared" si="13"/>
        <v>Ｊａｐａｎ電力(株)_メニューA</v>
      </c>
      <c r="H443">
        <v>0</v>
      </c>
      <c r="I443" s="260" t="s">
        <v>2086</v>
      </c>
      <c r="J443" t="s">
        <v>2762</v>
      </c>
      <c r="K443" t="s">
        <v>3298</v>
      </c>
      <c r="L443" s="260" t="s">
        <v>239</v>
      </c>
      <c r="M443" s="260" t="s">
        <v>2954</v>
      </c>
      <c r="N443" s="260" t="s">
        <v>938</v>
      </c>
    </row>
    <row r="444" spans="1:14">
      <c r="A444" s="260"/>
      <c r="B444" s="260"/>
      <c r="C444" s="260"/>
      <c r="D444" s="260" t="s">
        <v>2025</v>
      </c>
      <c r="E444" s="260">
        <v>0</v>
      </c>
      <c r="F444" t="str">
        <f t="shared" si="12"/>
        <v>Ｊａｐａｎ電力(株)</v>
      </c>
      <c r="G444" t="str">
        <f t="shared" si="13"/>
        <v>Ｊａｐａｎ電力(株)_メニューB</v>
      </c>
      <c r="H444">
        <v>0</v>
      </c>
      <c r="I444" s="260" t="s">
        <v>2086</v>
      </c>
      <c r="J444" t="s">
        <v>2763</v>
      </c>
      <c r="K444" t="s">
        <v>3299</v>
      </c>
      <c r="L444" s="260" t="s">
        <v>989</v>
      </c>
      <c r="M444" s="260" t="s">
        <v>2976</v>
      </c>
      <c r="N444" s="260" t="s">
        <v>988</v>
      </c>
    </row>
    <row r="445" spans="1:14">
      <c r="A445" s="260"/>
      <c r="B445" s="260"/>
      <c r="C445" s="260"/>
      <c r="D445" s="260" t="s">
        <v>818</v>
      </c>
      <c r="E445" s="260">
        <v>5.6399999999999994E-4</v>
      </c>
      <c r="F445" t="str">
        <f t="shared" si="12"/>
        <v>Ｊａｐａｎ電力(株)</v>
      </c>
      <c r="G445" t="str">
        <f t="shared" si="13"/>
        <v>Ｊａｐａｎ電力(株)_メニューC(残差)</v>
      </c>
      <c r="H445">
        <v>5.6399999999999994E-4</v>
      </c>
      <c r="I445" s="260" t="s">
        <v>2086</v>
      </c>
      <c r="J445" t="s">
        <v>2171</v>
      </c>
      <c r="K445" t="s">
        <v>3300</v>
      </c>
      <c r="L445" s="260" t="s">
        <v>313</v>
      </c>
      <c r="M445" s="260" t="s">
        <v>3036</v>
      </c>
      <c r="N445" s="260" t="s">
        <v>1125</v>
      </c>
    </row>
    <row r="446" spans="1:14">
      <c r="A446" s="260"/>
      <c r="B446" s="260"/>
      <c r="C446" s="260"/>
      <c r="D446" s="260" t="s">
        <v>2040</v>
      </c>
      <c r="E446" s="260">
        <v>4.7699999999999999E-4</v>
      </c>
      <c r="F446" t="str">
        <f t="shared" si="12"/>
        <v>Ｊａｐａｎ電力(株)</v>
      </c>
      <c r="G446" t="str">
        <f t="shared" si="13"/>
        <v>Ｊａｐａｎ電力(株)_(参考値)事業者全体</v>
      </c>
      <c r="H446">
        <v>4.7699999999999999E-4</v>
      </c>
      <c r="I446" s="260" t="s">
        <v>2086</v>
      </c>
      <c r="J446" t="s">
        <v>2764</v>
      </c>
      <c r="K446" t="s">
        <v>3301</v>
      </c>
      <c r="L446" s="260" t="s">
        <v>449</v>
      </c>
      <c r="M446" s="260" t="s">
        <v>3215</v>
      </c>
      <c r="N446" s="260" t="s">
        <v>1556</v>
      </c>
    </row>
    <row r="447" spans="1:14">
      <c r="A447" s="260" t="s">
        <v>1077</v>
      </c>
      <c r="B447" s="260" t="s">
        <v>2087</v>
      </c>
      <c r="C447" s="260" t="s">
        <v>2033</v>
      </c>
      <c r="D447" s="260" t="s">
        <v>2023</v>
      </c>
      <c r="E447" s="260">
        <v>1.25E-4</v>
      </c>
      <c r="F447" t="str">
        <f t="shared" si="12"/>
        <v>電源開発(株)</v>
      </c>
      <c r="G447" t="str">
        <f t="shared" si="13"/>
        <v>電源開発(株)_メニューA</v>
      </c>
      <c r="H447">
        <v>1.25E-4</v>
      </c>
      <c r="I447" s="260" t="s">
        <v>2087</v>
      </c>
      <c r="J447" t="s">
        <v>2765</v>
      </c>
      <c r="K447" t="s">
        <v>3302</v>
      </c>
      <c r="L447" s="260" t="s">
        <v>346</v>
      </c>
      <c r="M447" s="260" t="s">
        <v>3087</v>
      </c>
      <c r="N447" s="260" t="s">
        <v>1266</v>
      </c>
    </row>
    <row r="448" spans="1:14">
      <c r="A448" s="260"/>
      <c r="B448" s="260"/>
      <c r="C448" s="260"/>
      <c r="D448" s="260" t="s">
        <v>2025</v>
      </c>
      <c r="E448" s="260">
        <v>3.2499999999999999E-4</v>
      </c>
      <c r="F448" t="str">
        <f t="shared" si="12"/>
        <v>電源開発(株)</v>
      </c>
      <c r="G448" t="str">
        <f t="shared" si="13"/>
        <v>電源開発(株)_メニューB</v>
      </c>
      <c r="H448">
        <v>3.2499999999999999E-4</v>
      </c>
      <c r="I448" s="260" t="s">
        <v>2087</v>
      </c>
      <c r="J448" t="s">
        <v>2766</v>
      </c>
      <c r="K448" t="s">
        <v>3303</v>
      </c>
      <c r="L448" s="260" t="s">
        <v>321</v>
      </c>
      <c r="M448" s="260" t="s">
        <v>3051</v>
      </c>
      <c r="N448" s="260" t="s">
        <v>1159</v>
      </c>
    </row>
    <row r="449" spans="1:14">
      <c r="A449" s="260"/>
      <c r="B449" s="260"/>
      <c r="C449" s="260"/>
      <c r="D449" s="260" t="s">
        <v>2028</v>
      </c>
      <c r="E449" s="260">
        <v>4.5300000000000001E-4</v>
      </c>
      <c r="F449" t="str">
        <f t="shared" si="12"/>
        <v>電源開発(株)</v>
      </c>
      <c r="G449" t="str">
        <f t="shared" si="13"/>
        <v>電源開発(株)_メニューC(残差)</v>
      </c>
      <c r="H449" t="s">
        <v>2033</v>
      </c>
      <c r="I449" s="260" t="s">
        <v>2087</v>
      </c>
      <c r="J449" t="s">
        <v>2767</v>
      </c>
      <c r="K449" t="s">
        <v>3304</v>
      </c>
      <c r="L449" s="260" t="s">
        <v>209</v>
      </c>
      <c r="M449" s="260" t="s">
        <v>3016</v>
      </c>
      <c r="N449" s="260" t="s">
        <v>1082</v>
      </c>
    </row>
    <row r="450" spans="1:14">
      <c r="A450" s="260"/>
      <c r="B450" s="260"/>
      <c r="C450" s="260"/>
      <c r="D450" s="260" t="s">
        <v>2040</v>
      </c>
      <c r="E450" s="260">
        <v>4.6999999999999999E-4</v>
      </c>
      <c r="F450" t="str">
        <f t="shared" si="12"/>
        <v>電源開発(株)</v>
      </c>
      <c r="G450" t="str">
        <f t="shared" si="13"/>
        <v>電源開発(株)_(参考値)事業者全体</v>
      </c>
      <c r="H450" t="s">
        <v>2066</v>
      </c>
      <c r="I450" s="260" t="s">
        <v>2087</v>
      </c>
      <c r="J450" t="s">
        <v>2768</v>
      </c>
      <c r="K450" t="s">
        <v>3305</v>
      </c>
      <c r="L450" s="260" t="s">
        <v>240</v>
      </c>
      <c r="M450" s="260" t="s">
        <v>3050</v>
      </c>
      <c r="N450" s="260" t="s">
        <v>1156</v>
      </c>
    </row>
    <row r="451" spans="1:14">
      <c r="A451" s="260" t="s">
        <v>1079</v>
      </c>
      <c r="B451" s="260" t="s">
        <v>226</v>
      </c>
      <c r="C451" s="260">
        <v>3.6200000000000002E-4</v>
      </c>
      <c r="D451" s="260" t="s">
        <v>2023</v>
      </c>
      <c r="E451" s="260">
        <v>2.9499999999999996E-4</v>
      </c>
      <c r="F451" t="str">
        <f t="shared" si="12"/>
        <v>鈴与商事(株)</v>
      </c>
      <c r="G451" t="str">
        <f t="shared" si="13"/>
        <v>鈴与商事(株)_メニューA</v>
      </c>
      <c r="H451">
        <v>2.9499999999999996E-4</v>
      </c>
      <c r="I451" s="260" t="s">
        <v>226</v>
      </c>
      <c r="J451" t="s">
        <v>2769</v>
      </c>
      <c r="K451" t="s">
        <v>3306</v>
      </c>
      <c r="L451" s="260" t="s">
        <v>357</v>
      </c>
      <c r="M451" s="260" t="s">
        <v>3102</v>
      </c>
      <c r="N451" s="260" t="s">
        <v>1299</v>
      </c>
    </row>
    <row r="452" spans="1:14">
      <c r="A452" s="260"/>
      <c r="B452" s="260"/>
      <c r="C452" s="260"/>
      <c r="D452" s="260" t="s">
        <v>2025</v>
      </c>
      <c r="E452" s="260">
        <v>0</v>
      </c>
      <c r="F452" t="str">
        <f t="shared" si="12"/>
        <v>鈴与商事(株)</v>
      </c>
      <c r="G452" t="str">
        <f t="shared" si="13"/>
        <v>鈴与商事(株)_メニューB</v>
      </c>
      <c r="H452">
        <v>0</v>
      </c>
      <c r="I452" s="260" t="s">
        <v>226</v>
      </c>
      <c r="J452" t="s">
        <v>2770</v>
      </c>
      <c r="K452" t="s">
        <v>3307</v>
      </c>
      <c r="L452" s="260" t="s">
        <v>304</v>
      </c>
      <c r="M452" s="260" t="s">
        <v>3018</v>
      </c>
      <c r="N452" s="260" t="s">
        <v>1087</v>
      </c>
    </row>
    <row r="453" spans="1:14">
      <c r="A453" s="260"/>
      <c r="B453" s="260"/>
      <c r="C453" s="260"/>
      <c r="D453" s="260" t="s">
        <v>2043</v>
      </c>
      <c r="E453" s="260">
        <v>0</v>
      </c>
      <c r="F453" t="str">
        <f t="shared" ref="F453:F516" si="14">IF(A453="",F452,B453)</f>
        <v>鈴与商事(株)</v>
      </c>
      <c r="G453" t="str">
        <f t="shared" ref="G453:G516" si="15">F453&amp;"_"&amp;D453</f>
        <v>鈴与商事(株)_メニューC</v>
      </c>
      <c r="H453">
        <v>0</v>
      </c>
      <c r="I453" s="260" t="s">
        <v>226</v>
      </c>
      <c r="J453" t="s">
        <v>2771</v>
      </c>
      <c r="K453" t="s">
        <v>3308</v>
      </c>
      <c r="L453" s="260" t="s">
        <v>315</v>
      </c>
      <c r="M453" s="260" t="s">
        <v>3039</v>
      </c>
      <c r="N453" s="260" t="s">
        <v>1131</v>
      </c>
    </row>
    <row r="454" spans="1:14">
      <c r="A454" s="260"/>
      <c r="B454" s="260"/>
      <c r="C454" s="260"/>
      <c r="D454" s="260" t="s">
        <v>1081</v>
      </c>
      <c r="E454" s="260">
        <v>6.1200000000000002E-4</v>
      </c>
      <c r="F454" t="str">
        <f t="shared" si="14"/>
        <v>鈴与商事(株)</v>
      </c>
      <c r="G454" t="str">
        <f t="shared" si="15"/>
        <v>鈴与商事(株)_メニューD(残差)</v>
      </c>
      <c r="H454">
        <v>6.1200000000000002E-4</v>
      </c>
      <c r="I454" s="260" t="s">
        <v>226</v>
      </c>
      <c r="J454" t="s">
        <v>2772</v>
      </c>
      <c r="K454" t="s">
        <v>3309</v>
      </c>
      <c r="L454" s="260" t="s">
        <v>2078</v>
      </c>
      <c r="M454" s="260" t="s">
        <v>2966</v>
      </c>
      <c r="N454" s="260" t="s">
        <v>963</v>
      </c>
    </row>
    <row r="455" spans="1:14">
      <c r="A455" s="260"/>
      <c r="B455" s="260"/>
      <c r="C455" s="260"/>
      <c r="D455" s="260" t="s">
        <v>2040</v>
      </c>
      <c r="E455" s="260">
        <v>3.8299999999999999E-4</v>
      </c>
      <c r="F455" t="str">
        <f t="shared" si="14"/>
        <v>鈴与商事(株)</v>
      </c>
      <c r="G455" t="str">
        <f t="shared" si="15"/>
        <v>鈴与商事(株)_(参考値)事業者全体</v>
      </c>
      <c r="H455">
        <v>3.8299999999999999E-4</v>
      </c>
      <c r="I455" s="260" t="s">
        <v>226</v>
      </c>
      <c r="J455" t="s">
        <v>2773</v>
      </c>
      <c r="K455" t="s">
        <v>2773</v>
      </c>
      <c r="L455" s="260" t="s">
        <v>2171</v>
      </c>
      <c r="M455" s="260" t="s">
        <v>3300</v>
      </c>
      <c r="N455" s="260" t="s">
        <v>1739</v>
      </c>
    </row>
    <row r="456" spans="1:14">
      <c r="A456" s="260" t="s">
        <v>1082</v>
      </c>
      <c r="B456" s="260" t="s">
        <v>209</v>
      </c>
      <c r="C456" s="260">
        <v>4.15E-4</v>
      </c>
      <c r="D456" s="260"/>
      <c r="E456" s="260">
        <v>4.06E-4</v>
      </c>
      <c r="F456" t="str">
        <f t="shared" si="14"/>
        <v>(株)バランスハーツ</v>
      </c>
      <c r="G456" t="str">
        <f t="shared" si="15"/>
        <v>(株)バランスハーツ_</v>
      </c>
      <c r="H456">
        <v>4.06E-4</v>
      </c>
      <c r="I456" s="260" t="s">
        <v>209</v>
      </c>
      <c r="J456" t="s">
        <v>2774</v>
      </c>
      <c r="K456" t="s">
        <v>3310</v>
      </c>
      <c r="L456" s="260" t="s">
        <v>305</v>
      </c>
      <c r="M456" s="260" t="s">
        <v>3021</v>
      </c>
      <c r="N456" s="260" t="s">
        <v>1093</v>
      </c>
    </row>
    <row r="457" spans="1:14">
      <c r="A457" s="260" t="s">
        <v>1084</v>
      </c>
      <c r="B457" s="260" t="s">
        <v>2088</v>
      </c>
      <c r="C457" s="260">
        <v>4.35E-4</v>
      </c>
      <c r="D457" s="260" t="s">
        <v>2023</v>
      </c>
      <c r="E457" s="260">
        <v>0</v>
      </c>
      <c r="F457" t="str">
        <f t="shared" si="14"/>
        <v>ワタミエナジー(株)</v>
      </c>
      <c r="G457" t="str">
        <f t="shared" si="15"/>
        <v>ワタミエナジー(株)_メニューA</v>
      </c>
      <c r="H457">
        <v>0</v>
      </c>
      <c r="I457" s="260" t="s">
        <v>2088</v>
      </c>
      <c r="J457" t="s">
        <v>2775</v>
      </c>
      <c r="K457" t="s">
        <v>3311</v>
      </c>
      <c r="L457" s="260" t="s">
        <v>480</v>
      </c>
      <c r="M457" s="260" t="s">
        <v>3252</v>
      </c>
      <c r="N457" s="260" t="s">
        <v>1639</v>
      </c>
    </row>
    <row r="458" spans="1:14">
      <c r="A458" s="260"/>
      <c r="B458" s="260"/>
      <c r="C458" s="260"/>
      <c r="D458" s="260" t="s">
        <v>2039</v>
      </c>
      <c r="E458" s="260">
        <v>4.7199999999999998E-4</v>
      </c>
      <c r="F458" t="str">
        <f t="shared" si="14"/>
        <v>ワタミエナジー(株)</v>
      </c>
      <c r="G458" t="str">
        <f t="shared" si="15"/>
        <v>ワタミエナジー(株)_メニューB(残差)</v>
      </c>
      <c r="H458">
        <v>4.7199999999999998E-4</v>
      </c>
      <c r="I458" s="260" t="s">
        <v>2088</v>
      </c>
      <c r="J458" t="s">
        <v>2776</v>
      </c>
      <c r="K458" t="s">
        <v>3312</v>
      </c>
      <c r="L458" s="260" t="s">
        <v>2230</v>
      </c>
      <c r="M458" s="260" t="s">
        <v>3355</v>
      </c>
      <c r="N458" s="260" t="s">
        <v>1863</v>
      </c>
    </row>
    <row r="459" spans="1:14">
      <c r="A459" s="260"/>
      <c r="B459" s="260"/>
      <c r="C459" s="260"/>
      <c r="D459" s="260" t="s">
        <v>2040</v>
      </c>
      <c r="E459" s="260">
        <v>4.9200000000000003E-4</v>
      </c>
      <c r="F459" t="str">
        <f t="shared" si="14"/>
        <v>ワタミエナジー(株)</v>
      </c>
      <c r="G459" t="str">
        <f t="shared" si="15"/>
        <v>ワタミエナジー(株)_(参考値)事業者全体</v>
      </c>
      <c r="H459">
        <v>4.9200000000000003E-4</v>
      </c>
      <c r="I459" s="260" t="s">
        <v>2088</v>
      </c>
      <c r="J459" t="s">
        <v>2184</v>
      </c>
      <c r="K459" t="s">
        <v>3313</v>
      </c>
      <c r="L459" s="260" t="s">
        <v>2095</v>
      </c>
      <c r="M459" s="260" t="s">
        <v>3055</v>
      </c>
      <c r="N459" s="260" t="s">
        <v>1167</v>
      </c>
    </row>
    <row r="460" spans="1:14">
      <c r="A460" s="260" t="s">
        <v>1087</v>
      </c>
      <c r="B460" s="260" t="s">
        <v>304</v>
      </c>
      <c r="C460" s="260">
        <v>7.7999999999999999E-5</v>
      </c>
      <c r="D460" s="260"/>
      <c r="E460" s="260">
        <v>6.4999999999999997E-4</v>
      </c>
      <c r="F460" t="str">
        <f t="shared" si="14"/>
        <v>(株)パルシステム電力</v>
      </c>
      <c r="G460" t="str">
        <f t="shared" si="15"/>
        <v>(株)パルシステム電力_</v>
      </c>
      <c r="H460">
        <v>6.4999999999999997E-4</v>
      </c>
      <c r="I460" s="260" t="s">
        <v>304</v>
      </c>
      <c r="J460" t="s">
        <v>2777</v>
      </c>
      <c r="K460" t="s">
        <v>3314</v>
      </c>
      <c r="L460" s="260" t="s">
        <v>2283</v>
      </c>
      <c r="M460" s="260" t="s">
        <v>3404</v>
      </c>
      <c r="N460" s="260" t="s">
        <v>1973</v>
      </c>
    </row>
    <row r="461" spans="1:14">
      <c r="A461" s="260" t="s">
        <v>1089</v>
      </c>
      <c r="B461" s="260" t="s">
        <v>180</v>
      </c>
      <c r="C461" s="260">
        <v>4.3600000000000008E-4</v>
      </c>
      <c r="D461" s="260" t="s">
        <v>2023</v>
      </c>
      <c r="E461" s="260">
        <v>0</v>
      </c>
      <c r="F461" t="str">
        <f t="shared" si="14"/>
        <v>ＳＢパワー(株)</v>
      </c>
      <c r="G461" t="str">
        <f t="shared" si="15"/>
        <v>ＳＢパワー(株)_メニューA</v>
      </c>
      <c r="H461">
        <v>0</v>
      </c>
      <c r="I461" s="260" t="s">
        <v>180</v>
      </c>
      <c r="J461" t="s">
        <v>2778</v>
      </c>
      <c r="K461" t="s">
        <v>3315</v>
      </c>
      <c r="L461" s="260" t="s">
        <v>309</v>
      </c>
      <c r="M461" s="260" t="s">
        <v>3028</v>
      </c>
      <c r="N461" s="260" t="s">
        <v>1108</v>
      </c>
    </row>
    <row r="462" spans="1:14">
      <c r="A462" s="260"/>
      <c r="B462" s="260"/>
      <c r="C462" s="260"/>
      <c r="D462" s="260" t="s">
        <v>2025</v>
      </c>
      <c r="E462" s="260">
        <v>1.9000000000000001E-4</v>
      </c>
      <c r="F462" t="str">
        <f t="shared" si="14"/>
        <v>ＳＢパワー(株)</v>
      </c>
      <c r="G462" t="str">
        <f t="shared" si="15"/>
        <v>ＳＢパワー(株)_メニューB</v>
      </c>
      <c r="H462">
        <v>1.9000000000000001E-4</v>
      </c>
      <c r="I462" s="260" t="s">
        <v>180</v>
      </c>
      <c r="J462" t="s">
        <v>2779</v>
      </c>
      <c r="K462" t="s">
        <v>3316</v>
      </c>
      <c r="L462" s="260" t="s">
        <v>312</v>
      </c>
      <c r="M462" s="260" t="s">
        <v>3034</v>
      </c>
      <c r="N462" s="260" t="s">
        <v>1121</v>
      </c>
    </row>
    <row r="463" spans="1:14">
      <c r="A463" s="260"/>
      <c r="B463" s="260"/>
      <c r="C463" s="260"/>
      <c r="D463" s="260" t="s">
        <v>2028</v>
      </c>
      <c r="E463" s="260">
        <v>4.8500000000000003E-4</v>
      </c>
      <c r="F463" t="str">
        <f t="shared" si="14"/>
        <v>ＳＢパワー(株)</v>
      </c>
      <c r="G463" t="str">
        <f t="shared" si="15"/>
        <v>ＳＢパワー(株)_メニューC(残差)</v>
      </c>
      <c r="H463">
        <v>4.8500000000000003E-4</v>
      </c>
      <c r="I463" s="260" t="s">
        <v>180</v>
      </c>
      <c r="J463" t="s">
        <v>2780</v>
      </c>
      <c r="K463" t="s">
        <v>3317</v>
      </c>
      <c r="L463" s="260" t="s">
        <v>241</v>
      </c>
      <c r="M463" s="260" t="s">
        <v>2974</v>
      </c>
      <c r="N463" s="260" t="s">
        <v>984</v>
      </c>
    </row>
    <row r="464" spans="1:14">
      <c r="A464" s="260"/>
      <c r="B464" s="260"/>
      <c r="C464" s="260"/>
      <c r="D464" s="260" t="s">
        <v>2040</v>
      </c>
      <c r="E464" s="260">
        <v>5.0299999999999997E-4</v>
      </c>
      <c r="F464" t="str">
        <f t="shared" si="14"/>
        <v>ＳＢパワー(株)</v>
      </c>
      <c r="G464" t="str">
        <f t="shared" si="15"/>
        <v>ＳＢパワー(株)_(参考値)事業者全体</v>
      </c>
      <c r="H464">
        <v>5.0299999999999997E-4</v>
      </c>
      <c r="I464" s="260" t="s">
        <v>180</v>
      </c>
      <c r="J464" t="s">
        <v>2781</v>
      </c>
      <c r="K464" t="s">
        <v>3318</v>
      </c>
      <c r="L464" s="260" t="s">
        <v>359</v>
      </c>
      <c r="M464" s="260" t="s">
        <v>3105</v>
      </c>
      <c r="N464" s="260" t="s">
        <v>1306</v>
      </c>
    </row>
    <row r="465" spans="1:14">
      <c r="A465" s="260" t="s">
        <v>1091</v>
      </c>
      <c r="B465" s="260" t="s">
        <v>181</v>
      </c>
      <c r="C465" s="260">
        <v>4.3600000000000008E-4</v>
      </c>
      <c r="D465" s="260" t="s">
        <v>2023</v>
      </c>
      <c r="E465" s="260">
        <v>0</v>
      </c>
      <c r="F465" t="str">
        <f t="shared" si="14"/>
        <v>ＮＦパワーサービス(株)</v>
      </c>
      <c r="G465" t="str">
        <f t="shared" si="15"/>
        <v>ＮＦパワーサービス(株)_メニューA</v>
      </c>
      <c r="H465">
        <v>0</v>
      </c>
      <c r="I465" s="260" t="s">
        <v>181</v>
      </c>
      <c r="J465" t="s">
        <v>2191</v>
      </c>
      <c r="K465" t="s">
        <v>3319</v>
      </c>
      <c r="L465" s="260" t="s">
        <v>451</v>
      </c>
      <c r="M465" s="260" t="s">
        <v>3217</v>
      </c>
      <c r="N465" s="260" t="s">
        <v>1560</v>
      </c>
    </row>
    <row r="466" spans="1:14">
      <c r="A466" s="260"/>
      <c r="B466" s="260"/>
      <c r="C466" s="260"/>
      <c r="D466" s="260" t="s">
        <v>2039</v>
      </c>
      <c r="E466" s="260">
        <v>3.9600000000000003E-4</v>
      </c>
      <c r="F466" t="str">
        <f t="shared" si="14"/>
        <v>ＮＦパワーサービス(株)</v>
      </c>
      <c r="G466" t="str">
        <f t="shared" si="15"/>
        <v>ＮＦパワーサービス(株)_メニューB(残差)</v>
      </c>
      <c r="H466">
        <v>3.9600000000000003E-4</v>
      </c>
      <c r="I466" s="260" t="s">
        <v>181</v>
      </c>
      <c r="J466" t="s">
        <v>2192</v>
      </c>
      <c r="K466" t="s">
        <v>3320</v>
      </c>
      <c r="L466" s="260" t="s">
        <v>431</v>
      </c>
      <c r="M466" s="260" t="s">
        <v>3193</v>
      </c>
      <c r="N466" s="260" t="s">
        <v>1504</v>
      </c>
    </row>
    <row r="467" spans="1:14">
      <c r="A467" s="260"/>
      <c r="B467" s="260"/>
      <c r="C467" s="260"/>
      <c r="D467" s="260" t="s">
        <v>2040</v>
      </c>
      <c r="E467" s="260">
        <v>4.2000000000000002E-4</v>
      </c>
      <c r="F467" t="str">
        <f t="shared" si="14"/>
        <v>ＮＦパワーサービス(株)</v>
      </c>
      <c r="G467" t="str">
        <f t="shared" si="15"/>
        <v>ＮＦパワーサービス(株)_(参考値)事業者全体</v>
      </c>
      <c r="H467">
        <v>4.2000000000000002E-4</v>
      </c>
      <c r="I467" s="260" t="s">
        <v>181</v>
      </c>
      <c r="J467" t="s">
        <v>2782</v>
      </c>
      <c r="K467" t="s">
        <v>3321</v>
      </c>
      <c r="L467" s="260" t="s">
        <v>447</v>
      </c>
      <c r="M467" s="260" t="s">
        <v>3211</v>
      </c>
      <c r="N467" s="260" t="s">
        <v>1546</v>
      </c>
    </row>
    <row r="468" spans="1:14">
      <c r="A468" s="260" t="s">
        <v>1093</v>
      </c>
      <c r="B468" s="260" t="s">
        <v>305</v>
      </c>
      <c r="C468" s="260">
        <v>4.4700000000000002E-4</v>
      </c>
      <c r="D468" s="260" t="s">
        <v>2023</v>
      </c>
      <c r="E468" s="260">
        <v>3.9600000000000003E-4</v>
      </c>
      <c r="F468" t="str">
        <f t="shared" si="14"/>
        <v>ひおき地域エネルギー(株)</v>
      </c>
      <c r="G468" t="str">
        <f t="shared" si="15"/>
        <v>ひおき地域エネルギー(株)_メニューA</v>
      </c>
      <c r="H468">
        <v>3.9600000000000003E-4</v>
      </c>
      <c r="I468" s="260" t="s">
        <v>305</v>
      </c>
      <c r="J468" t="s">
        <v>2783</v>
      </c>
      <c r="K468" t="s">
        <v>3322</v>
      </c>
      <c r="L468" s="260" t="s">
        <v>352</v>
      </c>
      <c r="M468" s="260" t="s">
        <v>3096</v>
      </c>
      <c r="N468" s="260" t="s">
        <v>1286</v>
      </c>
    </row>
    <row r="469" spans="1:14">
      <c r="A469" s="260"/>
      <c r="B469" s="260"/>
      <c r="C469" s="260"/>
      <c r="D469" s="260" t="s">
        <v>2025</v>
      </c>
      <c r="E469" s="260">
        <v>4.44E-4</v>
      </c>
      <c r="F469" t="str">
        <f t="shared" si="14"/>
        <v>ひおき地域エネルギー(株)</v>
      </c>
      <c r="G469" t="str">
        <f t="shared" si="15"/>
        <v>ひおき地域エネルギー(株)_メニューB</v>
      </c>
      <c r="H469">
        <v>4.44E-4</v>
      </c>
      <c r="I469" s="260" t="s">
        <v>305</v>
      </c>
      <c r="J469" t="s">
        <v>2784</v>
      </c>
      <c r="K469" t="s">
        <v>3323</v>
      </c>
      <c r="L469" s="260" t="s">
        <v>2291</v>
      </c>
      <c r="M469" s="260" t="s">
        <v>3412</v>
      </c>
      <c r="N469" s="260" t="s">
        <v>1989</v>
      </c>
    </row>
    <row r="470" spans="1:14">
      <c r="A470" s="260"/>
      <c r="B470" s="260"/>
      <c r="C470" s="260"/>
      <c r="D470" s="260" t="s">
        <v>2028</v>
      </c>
      <c r="E470" s="260">
        <v>4.2299999999999998E-4</v>
      </c>
      <c r="F470" t="str">
        <f t="shared" si="14"/>
        <v>ひおき地域エネルギー(株)</v>
      </c>
      <c r="G470" t="str">
        <f t="shared" si="15"/>
        <v>ひおき地域エネルギー(株)_メニューC(残差)</v>
      </c>
      <c r="H470">
        <v>4.2299999999999998E-4</v>
      </c>
      <c r="I470" s="260" t="s">
        <v>305</v>
      </c>
      <c r="J470" t="s">
        <v>2785</v>
      </c>
      <c r="K470" t="s">
        <v>3324</v>
      </c>
      <c r="L470" s="260" t="s">
        <v>391</v>
      </c>
      <c r="M470" s="260" t="s">
        <v>3144</v>
      </c>
      <c r="N470" s="260" t="s">
        <v>1396</v>
      </c>
    </row>
    <row r="471" spans="1:14">
      <c r="A471" s="260"/>
      <c r="B471" s="260"/>
      <c r="C471" s="260"/>
      <c r="D471" s="260" t="s">
        <v>2040</v>
      </c>
      <c r="E471" s="260">
        <v>4.9200000000000003E-4</v>
      </c>
      <c r="F471" t="str">
        <f t="shared" si="14"/>
        <v>ひおき地域エネルギー(株)</v>
      </c>
      <c r="G471" t="str">
        <f t="shared" si="15"/>
        <v>ひおき地域エネルギー(株)_(参考値)事業者全体</v>
      </c>
      <c r="H471">
        <v>4.9200000000000003E-4</v>
      </c>
      <c r="I471" s="260" t="s">
        <v>305</v>
      </c>
      <c r="J471" t="s">
        <v>2786</v>
      </c>
      <c r="K471" t="s">
        <v>3325</v>
      </c>
      <c r="L471" s="260" t="s">
        <v>2184</v>
      </c>
      <c r="M471" s="260" t="s">
        <v>3313</v>
      </c>
      <c r="N471" s="260" t="s">
        <v>1770</v>
      </c>
    </row>
    <row r="472" spans="1:14">
      <c r="A472" s="260" t="s">
        <v>1095</v>
      </c>
      <c r="B472" s="260" t="s">
        <v>251</v>
      </c>
      <c r="C472" s="260">
        <v>4.75E-4</v>
      </c>
      <c r="D472" s="260"/>
      <c r="E472" s="260">
        <v>5.2800000000000004E-4</v>
      </c>
      <c r="F472" t="str">
        <f t="shared" si="14"/>
        <v>和歌山電力(株)</v>
      </c>
      <c r="G472" t="str">
        <f t="shared" si="15"/>
        <v>和歌山電力(株)_</v>
      </c>
      <c r="H472">
        <v>5.2800000000000004E-4</v>
      </c>
      <c r="I472" s="260" t="s">
        <v>251</v>
      </c>
      <c r="J472" t="s">
        <v>2198</v>
      </c>
      <c r="K472" t="s">
        <v>3326</v>
      </c>
      <c r="L472" s="260" t="s">
        <v>2123</v>
      </c>
      <c r="M472" s="260" t="s">
        <v>3212</v>
      </c>
      <c r="N472" s="260" t="s">
        <v>1549</v>
      </c>
    </row>
    <row r="473" spans="1:14">
      <c r="A473" s="260" t="s">
        <v>1097</v>
      </c>
      <c r="B473" s="260" t="s">
        <v>2089</v>
      </c>
      <c r="C473" s="260">
        <v>5.04E-4</v>
      </c>
      <c r="D473" s="260"/>
      <c r="E473" s="260">
        <v>4.8999999999999998E-4</v>
      </c>
      <c r="F473" t="str">
        <f t="shared" si="14"/>
        <v>日本瓦斯(株)(旧：(株)エナジードリーム)</v>
      </c>
      <c r="G473" t="str">
        <f t="shared" si="15"/>
        <v>日本瓦斯(株)(旧：(株)エナジードリーム)_</v>
      </c>
      <c r="H473">
        <v>4.8999999999999998E-4</v>
      </c>
      <c r="I473" s="260" t="s">
        <v>2089</v>
      </c>
      <c r="J473" t="s">
        <v>2787</v>
      </c>
      <c r="K473" t="s">
        <v>3327</v>
      </c>
      <c r="L473" s="260" t="s">
        <v>211</v>
      </c>
      <c r="M473" s="260" t="s">
        <v>3027</v>
      </c>
      <c r="N473" s="260" t="s">
        <v>1106</v>
      </c>
    </row>
    <row r="474" spans="1:14">
      <c r="A474" s="260" t="s">
        <v>1099</v>
      </c>
      <c r="B474" s="260" t="s">
        <v>306</v>
      </c>
      <c r="C474" s="260">
        <v>4.6999999999999999E-4</v>
      </c>
      <c r="D474" s="260"/>
      <c r="E474" s="260">
        <v>3.7199999999999999E-4</v>
      </c>
      <c r="F474" t="str">
        <f t="shared" si="14"/>
        <v>(株)トドック電力</v>
      </c>
      <c r="G474" t="str">
        <f t="shared" si="15"/>
        <v>(株)トドック電力_</v>
      </c>
      <c r="H474">
        <v>3.7199999999999999E-4</v>
      </c>
      <c r="I474" s="260" t="s">
        <v>306</v>
      </c>
      <c r="J474" t="s">
        <v>2788</v>
      </c>
      <c r="K474" t="s">
        <v>3328</v>
      </c>
      <c r="L474" s="260" t="s">
        <v>472</v>
      </c>
      <c r="M474" s="260" t="s">
        <v>3240</v>
      </c>
      <c r="N474" s="260" t="s">
        <v>1611</v>
      </c>
    </row>
    <row r="475" spans="1:14">
      <c r="A475" s="260" t="s">
        <v>1101</v>
      </c>
      <c r="B475" s="260" t="s">
        <v>307</v>
      </c>
      <c r="C475" s="260">
        <v>4.6999999999999999E-4</v>
      </c>
      <c r="D475" s="260" t="s">
        <v>2023</v>
      </c>
      <c r="E475" s="260">
        <v>0</v>
      </c>
      <c r="F475" t="str">
        <f t="shared" si="14"/>
        <v>九電みらいエナジー(株)</v>
      </c>
      <c r="G475" t="str">
        <f t="shared" si="15"/>
        <v>九電みらいエナジー(株)_メニューA</v>
      </c>
      <c r="H475">
        <v>0</v>
      </c>
      <c r="I475" s="260" t="s">
        <v>307</v>
      </c>
      <c r="J475" t="s">
        <v>2789</v>
      </c>
      <c r="K475" t="s">
        <v>3329</v>
      </c>
      <c r="L475" s="260" t="s">
        <v>411</v>
      </c>
      <c r="M475" s="260" t="s">
        <v>3168</v>
      </c>
      <c r="N475" s="260" t="s">
        <v>1451</v>
      </c>
    </row>
    <row r="476" spans="1:14">
      <c r="A476" s="260"/>
      <c r="B476" s="260"/>
      <c r="C476" s="260"/>
      <c r="D476" s="260" t="s">
        <v>2025</v>
      </c>
      <c r="E476" s="260">
        <v>4.3100000000000001E-4</v>
      </c>
      <c r="F476" t="str">
        <f t="shared" si="14"/>
        <v>九電みらいエナジー(株)</v>
      </c>
      <c r="G476" t="str">
        <f t="shared" si="15"/>
        <v>九電みらいエナジー(株)_メニューB</v>
      </c>
      <c r="H476">
        <v>4.3100000000000001E-4</v>
      </c>
      <c r="I476" s="260" t="s">
        <v>307</v>
      </c>
      <c r="J476" t="s">
        <v>2790</v>
      </c>
      <c r="K476" t="s">
        <v>3330</v>
      </c>
      <c r="L476" s="260" t="s">
        <v>380</v>
      </c>
      <c r="M476" s="260" t="s">
        <v>3130</v>
      </c>
      <c r="N476" s="260" t="s">
        <v>1363</v>
      </c>
    </row>
    <row r="477" spans="1:14">
      <c r="A477" s="260"/>
      <c r="B477" s="260"/>
      <c r="C477" s="260"/>
      <c r="D477" s="260" t="s">
        <v>2028</v>
      </c>
      <c r="E477" s="260">
        <v>4.7399999999999997E-4</v>
      </c>
      <c r="F477" t="str">
        <f t="shared" si="14"/>
        <v>九電みらいエナジー(株)</v>
      </c>
      <c r="G477" t="str">
        <f t="shared" si="15"/>
        <v>九電みらいエナジー(株)_メニューC(残差)</v>
      </c>
      <c r="H477">
        <v>4.7399999999999997E-4</v>
      </c>
      <c r="I477" s="260" t="s">
        <v>307</v>
      </c>
      <c r="J477" t="s">
        <v>2791</v>
      </c>
      <c r="K477" t="s">
        <v>3331</v>
      </c>
      <c r="L477" s="260" t="s">
        <v>2145</v>
      </c>
      <c r="M477" s="260" t="s">
        <v>3273</v>
      </c>
      <c r="N477" s="260" t="s">
        <v>1684</v>
      </c>
    </row>
    <row r="478" spans="1:14">
      <c r="A478" s="260"/>
      <c r="B478" s="260"/>
      <c r="C478" s="260"/>
      <c r="D478" s="260" t="s">
        <v>2040</v>
      </c>
      <c r="E478" s="260">
        <v>4.7399999999999997E-4</v>
      </c>
      <c r="F478" t="str">
        <f t="shared" si="14"/>
        <v>九電みらいエナジー(株)</v>
      </c>
      <c r="G478" t="str">
        <f t="shared" si="15"/>
        <v>九電みらいエナジー(株)_(参考値)事業者全体</v>
      </c>
      <c r="H478">
        <v>4.7399999999999997E-4</v>
      </c>
      <c r="I478" s="260" t="s">
        <v>307</v>
      </c>
      <c r="J478" t="s">
        <v>2792</v>
      </c>
      <c r="K478" t="s">
        <v>3332</v>
      </c>
      <c r="L478" s="260" t="s">
        <v>2264</v>
      </c>
      <c r="M478" s="260" t="s">
        <v>3388</v>
      </c>
      <c r="N478" s="260" t="s">
        <v>1935</v>
      </c>
    </row>
    <row r="479" spans="1:14">
      <c r="A479" s="260" t="s">
        <v>1104</v>
      </c>
      <c r="B479" s="260" t="s">
        <v>308</v>
      </c>
      <c r="C479" s="260">
        <v>5.2500000000000008E-4</v>
      </c>
      <c r="D479" s="260"/>
      <c r="E479" s="260">
        <v>4.6900000000000002E-4</v>
      </c>
      <c r="F479" t="str">
        <f t="shared" si="14"/>
        <v>(株)ミツウロコヴェッセル</v>
      </c>
      <c r="G479" t="str">
        <f t="shared" si="15"/>
        <v>(株)ミツウロコヴェッセル_</v>
      </c>
      <c r="H479">
        <v>4.6900000000000002E-4</v>
      </c>
      <c r="I479" s="260" t="s">
        <v>308</v>
      </c>
      <c r="J479" t="s">
        <v>2793</v>
      </c>
      <c r="K479" t="s">
        <v>3333</v>
      </c>
      <c r="L479" s="260" t="s">
        <v>348</v>
      </c>
      <c r="M479" s="260" t="s">
        <v>3089</v>
      </c>
      <c r="N479" s="260" t="s">
        <v>1271</v>
      </c>
    </row>
    <row r="480" spans="1:14">
      <c r="A480" s="260" t="s">
        <v>1106</v>
      </c>
      <c r="B480" s="260" t="s">
        <v>211</v>
      </c>
      <c r="C480" s="260">
        <v>3.1999999999999999E-5</v>
      </c>
      <c r="D480" s="260" t="s">
        <v>2023</v>
      </c>
      <c r="E480" s="260">
        <v>3.77E-4</v>
      </c>
      <c r="F480" t="str">
        <f t="shared" si="14"/>
        <v>(株)フォレストパワー</v>
      </c>
      <c r="G480" t="str">
        <f t="shared" si="15"/>
        <v>(株)フォレストパワー_メニューA</v>
      </c>
      <c r="H480">
        <v>3.77E-4</v>
      </c>
      <c r="I480" s="260" t="s">
        <v>211</v>
      </c>
      <c r="J480" t="s">
        <v>2794</v>
      </c>
      <c r="K480" t="s">
        <v>3334</v>
      </c>
      <c r="L480" s="260" t="s">
        <v>2163</v>
      </c>
      <c r="M480" s="260" t="s">
        <v>3292</v>
      </c>
      <c r="N480" s="260" t="s">
        <v>1723</v>
      </c>
    </row>
    <row r="481" spans="1:14">
      <c r="A481" s="260"/>
      <c r="B481" s="260"/>
      <c r="C481" s="260"/>
      <c r="D481" s="260" t="s">
        <v>2039</v>
      </c>
      <c r="E481" s="260">
        <v>4.2999999999999999E-4</v>
      </c>
      <c r="F481" t="str">
        <f t="shared" si="14"/>
        <v>(株)フォレストパワー</v>
      </c>
      <c r="G481" t="str">
        <f t="shared" si="15"/>
        <v>(株)フォレストパワー_メニューB(残差)</v>
      </c>
      <c r="H481">
        <v>4.2999999999999999E-4</v>
      </c>
      <c r="I481" s="260" t="s">
        <v>211</v>
      </c>
      <c r="J481" t="s">
        <v>2795</v>
      </c>
      <c r="K481" t="s">
        <v>2795</v>
      </c>
      <c r="L481" s="260" t="s">
        <v>2156</v>
      </c>
      <c r="M481" s="260" t="s">
        <v>3283</v>
      </c>
      <c r="N481" s="260" t="s">
        <v>1704</v>
      </c>
    </row>
    <row r="482" spans="1:14">
      <c r="A482" s="260"/>
      <c r="B482" s="260"/>
      <c r="C482" s="260"/>
      <c r="D482" s="260" t="s">
        <v>2040</v>
      </c>
      <c r="E482" s="260">
        <v>5.6899999999999995E-4</v>
      </c>
      <c r="F482" t="str">
        <f t="shared" si="14"/>
        <v>(株)フォレストパワー</v>
      </c>
      <c r="G482" t="str">
        <f t="shared" si="15"/>
        <v>(株)フォレストパワー_(参考値)事業者全体</v>
      </c>
      <c r="H482">
        <v>5.6899999999999995E-4</v>
      </c>
      <c r="I482" s="260" t="s">
        <v>211</v>
      </c>
      <c r="J482" t="s">
        <v>2796</v>
      </c>
      <c r="K482" t="s">
        <v>3335</v>
      </c>
      <c r="L482" s="260" t="s">
        <v>2183</v>
      </c>
      <c r="M482" s="260" t="s">
        <v>3311</v>
      </c>
      <c r="N482" s="260" t="s">
        <v>1766</v>
      </c>
    </row>
    <row r="483" spans="1:14">
      <c r="A483" s="260" t="s">
        <v>1108</v>
      </c>
      <c r="B483" s="260" t="s">
        <v>309</v>
      </c>
      <c r="C483" s="260">
        <v>3.6400000000000001E-4</v>
      </c>
      <c r="D483" s="260"/>
      <c r="E483" s="260">
        <v>3.0800000000000001E-4</v>
      </c>
      <c r="F483" t="str">
        <f t="shared" si="14"/>
        <v>日高都市ガス(株)</v>
      </c>
      <c r="G483" t="str">
        <f t="shared" si="15"/>
        <v>日高都市ガス(株)_</v>
      </c>
      <c r="H483">
        <v>3.0800000000000001E-4</v>
      </c>
      <c r="I483" s="260" t="s">
        <v>309</v>
      </c>
      <c r="J483" t="s">
        <v>2797</v>
      </c>
      <c r="K483" t="s">
        <v>3336</v>
      </c>
      <c r="L483" s="260" t="s">
        <v>291</v>
      </c>
      <c r="M483" s="260" t="s">
        <v>2984</v>
      </c>
      <c r="N483" s="260" t="s">
        <v>1007</v>
      </c>
    </row>
    <row r="484" spans="1:14">
      <c r="A484" s="260" t="s">
        <v>1110</v>
      </c>
      <c r="B484" s="260" t="s">
        <v>189</v>
      </c>
      <c r="C484" s="260">
        <v>3.8299999999999999E-4</v>
      </c>
      <c r="D484" s="260" t="s">
        <v>2023</v>
      </c>
      <c r="E484" s="260">
        <v>0</v>
      </c>
      <c r="F484" t="str">
        <f t="shared" si="14"/>
        <v>(株)アドバンテック</v>
      </c>
      <c r="G484" t="str">
        <f t="shared" si="15"/>
        <v>(株)アドバンテック_メニューA</v>
      </c>
      <c r="H484">
        <v>0</v>
      </c>
      <c r="I484" s="260" t="s">
        <v>189</v>
      </c>
      <c r="J484" t="s">
        <v>2798</v>
      </c>
      <c r="K484" t="s">
        <v>3337</v>
      </c>
      <c r="L484" s="260" t="s">
        <v>289</v>
      </c>
      <c r="M484" s="260" t="s">
        <v>2981</v>
      </c>
      <c r="N484" s="260" t="s">
        <v>1001</v>
      </c>
    </row>
    <row r="485" spans="1:14">
      <c r="A485" s="260"/>
      <c r="B485" s="260"/>
      <c r="C485" s="260"/>
      <c r="D485" s="260" t="s">
        <v>2025</v>
      </c>
      <c r="E485" s="260">
        <v>0</v>
      </c>
      <c r="F485" t="str">
        <f t="shared" si="14"/>
        <v>(株)アドバンテック</v>
      </c>
      <c r="G485" t="str">
        <f t="shared" si="15"/>
        <v>(株)アドバンテック_メニューB</v>
      </c>
      <c r="H485">
        <v>0</v>
      </c>
      <c r="I485" s="260" t="s">
        <v>189</v>
      </c>
      <c r="J485" t="s">
        <v>2799</v>
      </c>
      <c r="K485" t="s">
        <v>3338</v>
      </c>
      <c r="L485" s="260" t="s">
        <v>212</v>
      </c>
      <c r="M485" s="260" t="s">
        <v>3010</v>
      </c>
      <c r="N485" s="260" t="s">
        <v>1068</v>
      </c>
    </row>
    <row r="486" spans="1:14">
      <c r="A486" s="260"/>
      <c r="B486" s="260"/>
      <c r="C486" s="260"/>
      <c r="D486" s="260" t="s">
        <v>2043</v>
      </c>
      <c r="E486" s="260">
        <v>0</v>
      </c>
      <c r="F486" t="str">
        <f t="shared" si="14"/>
        <v>(株)アドバンテック</v>
      </c>
      <c r="G486" t="str">
        <f t="shared" si="15"/>
        <v>(株)アドバンテック_メニューC</v>
      </c>
      <c r="H486">
        <v>0</v>
      </c>
      <c r="I486" s="260" t="s">
        <v>189</v>
      </c>
      <c r="J486" t="s">
        <v>2800</v>
      </c>
      <c r="K486" t="s">
        <v>3339</v>
      </c>
      <c r="L486" s="260" t="s">
        <v>454</v>
      </c>
      <c r="M486" s="260" t="s">
        <v>3221</v>
      </c>
      <c r="N486" s="260" t="s">
        <v>1569</v>
      </c>
    </row>
    <row r="487" spans="1:14">
      <c r="A487" s="260"/>
      <c r="B487" s="260"/>
      <c r="C487" s="260"/>
      <c r="D487" s="260" t="s">
        <v>2044</v>
      </c>
      <c r="E487" s="260">
        <v>8.8400000000000002E-4</v>
      </c>
      <c r="F487" t="str">
        <f t="shared" si="14"/>
        <v>(株)アドバンテック</v>
      </c>
      <c r="G487" t="str">
        <f t="shared" si="15"/>
        <v>(株)アドバンテック_メニューD</v>
      </c>
      <c r="H487">
        <v>8.8400000000000002E-4</v>
      </c>
      <c r="I487" s="260" t="s">
        <v>189</v>
      </c>
      <c r="J487" t="s">
        <v>2801</v>
      </c>
      <c r="K487" t="s">
        <v>3340</v>
      </c>
      <c r="L487" s="260" t="s">
        <v>336</v>
      </c>
      <c r="M487" s="260" t="s">
        <v>3078</v>
      </c>
      <c r="N487" s="260" t="s">
        <v>1219</v>
      </c>
    </row>
    <row r="488" spans="1:14">
      <c r="A488" s="260"/>
      <c r="B488" s="260"/>
      <c r="C488" s="260"/>
      <c r="D488" s="260" t="s">
        <v>2071</v>
      </c>
      <c r="E488" s="260">
        <v>4.2000000000000004E-5</v>
      </c>
      <c r="F488" t="str">
        <f t="shared" si="14"/>
        <v>(株)アドバンテック</v>
      </c>
      <c r="G488" t="str">
        <f t="shared" si="15"/>
        <v>(株)アドバンテック_メニューE(残差)</v>
      </c>
      <c r="H488">
        <v>4.2000000000000004E-5</v>
      </c>
      <c r="I488" s="260" t="s">
        <v>189</v>
      </c>
      <c r="J488" t="s">
        <v>2802</v>
      </c>
      <c r="K488" t="s">
        <v>3341</v>
      </c>
      <c r="L488" s="260" t="s">
        <v>2276</v>
      </c>
      <c r="M488" s="260" t="s">
        <v>3398</v>
      </c>
      <c r="N488" s="260" t="s">
        <v>1959</v>
      </c>
    </row>
    <row r="489" spans="1:14">
      <c r="A489" s="260"/>
      <c r="B489" s="260"/>
      <c r="C489" s="260"/>
      <c r="D489" s="260" t="s">
        <v>2040</v>
      </c>
      <c r="E489" s="260">
        <v>4.9799999999999996E-4</v>
      </c>
      <c r="F489" t="str">
        <f t="shared" si="14"/>
        <v>(株)アドバンテック</v>
      </c>
      <c r="G489" t="str">
        <f t="shared" si="15"/>
        <v>(株)アドバンテック_(参考値)事業者全体</v>
      </c>
      <c r="H489">
        <v>4.9799999999999996E-4</v>
      </c>
      <c r="I489" s="260" t="s">
        <v>189</v>
      </c>
      <c r="J489" t="s">
        <v>2803</v>
      </c>
      <c r="K489" t="s">
        <v>3342</v>
      </c>
      <c r="L489" s="260" t="s">
        <v>2103</v>
      </c>
      <c r="M489" s="260" t="s">
        <v>3098</v>
      </c>
      <c r="N489" s="260" t="s">
        <v>1290</v>
      </c>
    </row>
    <row r="490" spans="1:14">
      <c r="A490" s="260" t="s">
        <v>1112</v>
      </c>
      <c r="B490" s="260" t="s">
        <v>310</v>
      </c>
      <c r="C490" s="260">
        <v>4.4000000000000002E-4</v>
      </c>
      <c r="D490" s="260" t="s">
        <v>2023</v>
      </c>
      <c r="E490" s="260">
        <v>0</v>
      </c>
      <c r="F490" t="str">
        <f t="shared" si="14"/>
        <v>ローカルエナジー(株)</v>
      </c>
      <c r="G490" t="str">
        <f t="shared" si="15"/>
        <v>ローカルエナジー(株)_メニューA</v>
      </c>
      <c r="H490">
        <v>0</v>
      </c>
      <c r="I490" s="260" t="s">
        <v>310</v>
      </c>
      <c r="J490" t="s">
        <v>2804</v>
      </c>
      <c r="K490" t="s">
        <v>3343</v>
      </c>
      <c r="L490" s="260" t="s">
        <v>457</v>
      </c>
      <c r="M490" s="260" t="s">
        <v>3225</v>
      </c>
      <c r="N490" s="260" t="s">
        <v>1579</v>
      </c>
    </row>
    <row r="491" spans="1:14">
      <c r="A491" s="260"/>
      <c r="B491" s="260"/>
      <c r="C491" s="260"/>
      <c r="D491" s="260" t="s">
        <v>2039</v>
      </c>
      <c r="E491" s="260">
        <v>4.2099999999999999E-4</v>
      </c>
      <c r="F491" t="str">
        <f t="shared" si="14"/>
        <v>ローカルエナジー(株)</v>
      </c>
      <c r="G491" t="str">
        <f t="shared" si="15"/>
        <v>ローカルエナジー(株)_メニューB(残差)</v>
      </c>
      <c r="H491">
        <v>4.2099999999999999E-4</v>
      </c>
      <c r="I491" s="260" t="s">
        <v>310</v>
      </c>
      <c r="J491" t="s">
        <v>2805</v>
      </c>
      <c r="K491" t="s">
        <v>3344</v>
      </c>
      <c r="L491" s="260" t="s">
        <v>2271</v>
      </c>
      <c r="M491" s="260" t="s">
        <v>3394</v>
      </c>
      <c r="N491" s="260" t="s">
        <v>1949</v>
      </c>
    </row>
    <row r="492" spans="1:14">
      <c r="A492" s="260"/>
      <c r="B492" s="260"/>
      <c r="C492" s="260"/>
      <c r="D492" s="260" t="s">
        <v>2040</v>
      </c>
      <c r="E492" s="260">
        <v>3.19E-4</v>
      </c>
      <c r="F492" t="str">
        <f t="shared" si="14"/>
        <v>ローカルエナジー(株)</v>
      </c>
      <c r="G492" t="str">
        <f t="shared" si="15"/>
        <v>ローカルエナジー(株)_(参考値)事業者全体</v>
      </c>
      <c r="H492">
        <v>3.19E-4</v>
      </c>
      <c r="I492" s="260" t="s">
        <v>310</v>
      </c>
      <c r="J492" t="s">
        <v>2806</v>
      </c>
      <c r="K492" t="s">
        <v>2806</v>
      </c>
      <c r="L492" s="260" t="s">
        <v>2269</v>
      </c>
      <c r="M492" s="260" t="s">
        <v>3392</v>
      </c>
      <c r="N492" s="260" t="s">
        <v>1945</v>
      </c>
    </row>
    <row r="493" spans="1:14">
      <c r="A493" s="260" t="s">
        <v>1115</v>
      </c>
      <c r="B493" s="260" t="s">
        <v>183</v>
      </c>
      <c r="C493" s="260">
        <v>3.01E-4</v>
      </c>
      <c r="D493" s="260" t="s">
        <v>2023</v>
      </c>
      <c r="E493" s="260">
        <v>0</v>
      </c>
      <c r="F493" t="str">
        <f t="shared" si="14"/>
        <v>エネックス(株)</v>
      </c>
      <c r="G493" t="str">
        <f t="shared" si="15"/>
        <v>エネックス(株)_メニューA</v>
      </c>
      <c r="H493">
        <v>0</v>
      </c>
      <c r="I493" s="260" t="s">
        <v>183</v>
      </c>
      <c r="J493" t="s">
        <v>2807</v>
      </c>
      <c r="K493" t="s">
        <v>3345</v>
      </c>
      <c r="L493" s="260" t="s">
        <v>2280</v>
      </c>
      <c r="M493" s="260" t="s">
        <v>2863</v>
      </c>
      <c r="N493" s="260" t="s">
        <v>1967</v>
      </c>
    </row>
    <row r="494" spans="1:14">
      <c r="A494" s="260"/>
      <c r="B494" s="260"/>
      <c r="C494" s="260"/>
      <c r="D494" s="260" t="s">
        <v>2039</v>
      </c>
      <c r="E494" s="260">
        <v>2.12E-4</v>
      </c>
      <c r="F494" t="str">
        <f t="shared" si="14"/>
        <v>エネックス(株)</v>
      </c>
      <c r="G494" t="str">
        <f t="shared" si="15"/>
        <v>エネックス(株)_メニューB(残差)</v>
      </c>
      <c r="H494">
        <v>2.12E-4</v>
      </c>
      <c r="I494" s="260" t="s">
        <v>183</v>
      </c>
      <c r="J494" t="s">
        <v>2808</v>
      </c>
      <c r="K494" t="s">
        <v>3346</v>
      </c>
      <c r="L494" s="260" t="s">
        <v>2153</v>
      </c>
      <c r="M494" s="260" t="s">
        <v>3280</v>
      </c>
      <c r="N494" s="260" t="s">
        <v>1698</v>
      </c>
    </row>
    <row r="495" spans="1:14">
      <c r="A495" s="260"/>
      <c r="B495" s="260"/>
      <c r="C495" s="260"/>
      <c r="D495" s="260" t="s">
        <v>2040</v>
      </c>
      <c r="E495" s="260">
        <v>2.5599999999999999E-4</v>
      </c>
      <c r="F495" t="str">
        <f t="shared" si="14"/>
        <v>エネックス(株)</v>
      </c>
      <c r="G495" t="str">
        <f t="shared" si="15"/>
        <v>エネックス(株)_(参考値)事業者全体</v>
      </c>
      <c r="H495">
        <v>2.5599999999999999E-4</v>
      </c>
      <c r="I495" s="260" t="s">
        <v>183</v>
      </c>
      <c r="J495" t="s">
        <v>2809</v>
      </c>
      <c r="K495" t="s">
        <v>3347</v>
      </c>
      <c r="L495" s="260" t="s">
        <v>242</v>
      </c>
      <c r="M495" s="260" t="s">
        <v>2908</v>
      </c>
      <c r="N495" s="260" t="s">
        <v>812</v>
      </c>
    </row>
    <row r="496" spans="1:14">
      <c r="A496" s="260" t="s">
        <v>1117</v>
      </c>
      <c r="B496" s="260" t="s">
        <v>2090</v>
      </c>
      <c r="C496" s="260">
        <v>4.0999999999999999E-4</v>
      </c>
      <c r="D496" s="260"/>
      <c r="E496" s="260">
        <v>3.5399999999999999E-4</v>
      </c>
      <c r="F496" t="str">
        <f t="shared" si="14"/>
        <v>(株)レクスポート</v>
      </c>
      <c r="G496" t="str">
        <f t="shared" si="15"/>
        <v>(株)レクスポート_</v>
      </c>
      <c r="H496">
        <v>3.5399999999999999E-4</v>
      </c>
      <c r="I496" s="260" t="s">
        <v>2090</v>
      </c>
      <c r="J496" t="s">
        <v>2810</v>
      </c>
      <c r="K496" t="s">
        <v>3348</v>
      </c>
      <c r="L496" s="260" t="s">
        <v>2202</v>
      </c>
      <c r="M496" s="260" t="s">
        <v>3330</v>
      </c>
      <c r="N496" s="260" t="s">
        <v>1807</v>
      </c>
    </row>
    <row r="497" spans="1:14">
      <c r="A497" s="260" t="s">
        <v>1119</v>
      </c>
      <c r="B497" s="260" t="s">
        <v>311</v>
      </c>
      <c r="C497" s="260">
        <v>3.4E-5</v>
      </c>
      <c r="D497" s="260"/>
      <c r="E497" s="260">
        <v>4.1800000000000002E-4</v>
      </c>
      <c r="F497" t="str">
        <f t="shared" si="14"/>
        <v>なでしこ電力(株)</v>
      </c>
      <c r="G497" t="str">
        <f t="shared" si="15"/>
        <v>なでしこ電力(株)_</v>
      </c>
      <c r="H497">
        <v>4.1800000000000002E-4</v>
      </c>
      <c r="I497" s="260" t="s">
        <v>311</v>
      </c>
      <c r="J497" t="s">
        <v>2811</v>
      </c>
      <c r="K497" t="s">
        <v>3349</v>
      </c>
      <c r="L497" s="260" t="s">
        <v>340</v>
      </c>
      <c r="M497" s="260" t="s">
        <v>3081</v>
      </c>
      <c r="N497" s="260" t="s">
        <v>1249</v>
      </c>
    </row>
    <row r="498" spans="1:14">
      <c r="A498" s="260" t="s">
        <v>1121</v>
      </c>
      <c r="B498" s="260" t="s">
        <v>312</v>
      </c>
      <c r="C498" s="260">
        <v>3.6999999999999998E-5</v>
      </c>
      <c r="D498" s="260" t="s">
        <v>2023</v>
      </c>
      <c r="E498" s="260">
        <v>0</v>
      </c>
      <c r="F498" t="str">
        <f t="shared" si="14"/>
        <v>日田グリーン電力(株)</v>
      </c>
      <c r="G498" t="str">
        <f t="shared" si="15"/>
        <v>日田グリーン電力(株)_メニューA</v>
      </c>
      <c r="H498">
        <v>0</v>
      </c>
      <c r="I498" s="260" t="s">
        <v>312</v>
      </c>
      <c r="J498" t="s">
        <v>2812</v>
      </c>
      <c r="K498" t="s">
        <v>3350</v>
      </c>
      <c r="L498" s="260" t="s">
        <v>2267</v>
      </c>
      <c r="M498" s="260" t="s">
        <v>3390</v>
      </c>
      <c r="N498" s="260" t="s">
        <v>1941</v>
      </c>
    </row>
    <row r="499" spans="1:14">
      <c r="A499" s="260"/>
      <c r="B499" s="260"/>
      <c r="C499" s="260"/>
      <c r="D499" s="260" t="s">
        <v>2039</v>
      </c>
      <c r="E499" s="260">
        <v>4.0899999999999997E-4</v>
      </c>
      <c r="F499" t="str">
        <f t="shared" si="14"/>
        <v>日田グリーン電力(株)</v>
      </c>
      <c r="G499" t="str">
        <f t="shared" si="15"/>
        <v>日田グリーン電力(株)_メニューB(残差)</v>
      </c>
      <c r="H499">
        <v>4.0899999999999997E-4</v>
      </c>
      <c r="I499" s="260" t="s">
        <v>312</v>
      </c>
      <c r="J499" t="s">
        <v>2813</v>
      </c>
      <c r="K499" t="s">
        <v>3351</v>
      </c>
      <c r="L499" s="260" t="s">
        <v>390</v>
      </c>
      <c r="M499" s="260" t="s">
        <v>3143</v>
      </c>
      <c r="N499" s="260" t="s">
        <v>1394</v>
      </c>
    </row>
    <row r="500" spans="1:14">
      <c r="A500" s="260"/>
      <c r="B500" s="260"/>
      <c r="C500" s="260"/>
      <c r="D500" s="260" t="s">
        <v>2040</v>
      </c>
      <c r="E500" s="260">
        <v>3.3600000000000004E-4</v>
      </c>
      <c r="F500" t="str">
        <f t="shared" si="14"/>
        <v>日田グリーン電力(株)</v>
      </c>
      <c r="G500" t="str">
        <f t="shared" si="15"/>
        <v>日田グリーン電力(株)_(参考値)事業者全体</v>
      </c>
      <c r="H500">
        <v>3.3600000000000004E-4</v>
      </c>
      <c r="I500" s="260" t="s">
        <v>312</v>
      </c>
      <c r="J500" t="s">
        <v>2814</v>
      </c>
      <c r="K500" t="s">
        <v>3352</v>
      </c>
      <c r="L500" s="260" t="s">
        <v>436</v>
      </c>
      <c r="M500" s="260" t="s">
        <v>3198</v>
      </c>
      <c r="N500" s="260" t="s">
        <v>1515</v>
      </c>
    </row>
    <row r="501" spans="1:14">
      <c r="A501" s="260" t="s">
        <v>1123</v>
      </c>
      <c r="B501" s="260" t="s">
        <v>206</v>
      </c>
      <c r="C501" s="260">
        <v>1.5E-5</v>
      </c>
      <c r="D501" s="260"/>
      <c r="E501" s="260">
        <v>4.3600000000000008E-4</v>
      </c>
      <c r="F501" t="str">
        <f t="shared" si="14"/>
        <v>(株)津軽あっぷるパワー</v>
      </c>
      <c r="G501" t="str">
        <f t="shared" si="15"/>
        <v>(株)津軽あっぷるパワー_</v>
      </c>
      <c r="H501">
        <v>4.3600000000000008E-4</v>
      </c>
      <c r="I501" s="260" t="s">
        <v>206</v>
      </c>
      <c r="J501" t="s">
        <v>2815</v>
      </c>
      <c r="K501" t="s">
        <v>3353</v>
      </c>
      <c r="L501" s="260" t="s">
        <v>450</v>
      </c>
      <c r="M501" s="260" t="s">
        <v>3216</v>
      </c>
      <c r="N501" s="260" t="s">
        <v>1558</v>
      </c>
    </row>
    <row r="502" spans="1:14">
      <c r="A502" s="260" t="s">
        <v>1125</v>
      </c>
      <c r="B502" s="260" t="s">
        <v>313</v>
      </c>
      <c r="C502" s="260">
        <v>1.2999999999999999E-5</v>
      </c>
      <c r="D502" s="260"/>
      <c r="E502" s="260">
        <v>4.35E-4</v>
      </c>
      <c r="F502" t="str">
        <f t="shared" si="14"/>
        <v>(株)花巻銀河パワー</v>
      </c>
      <c r="G502" t="str">
        <f t="shared" si="15"/>
        <v>(株)花巻銀河パワー_</v>
      </c>
      <c r="H502">
        <v>4.35E-4</v>
      </c>
      <c r="I502" s="260" t="s">
        <v>313</v>
      </c>
      <c r="J502" t="s">
        <v>2816</v>
      </c>
      <c r="K502" t="s">
        <v>3354</v>
      </c>
      <c r="L502" s="260" t="s">
        <v>369</v>
      </c>
      <c r="M502" s="260" t="s">
        <v>3119</v>
      </c>
      <c r="N502" s="260" t="s">
        <v>1338</v>
      </c>
    </row>
    <row r="503" spans="1:14">
      <c r="A503" s="260" t="s">
        <v>1127</v>
      </c>
      <c r="B503" s="260" t="s">
        <v>314</v>
      </c>
      <c r="C503" s="260">
        <v>3.6400000000000001E-4</v>
      </c>
      <c r="D503" s="260"/>
      <c r="E503" s="260">
        <v>3.0800000000000001E-4</v>
      </c>
      <c r="F503" t="str">
        <f t="shared" si="14"/>
        <v>埼玉ガス(株)</v>
      </c>
      <c r="G503" t="str">
        <f t="shared" si="15"/>
        <v>埼玉ガス(株)_</v>
      </c>
      <c r="H503">
        <v>3.0800000000000001E-4</v>
      </c>
      <c r="I503" s="260" t="s">
        <v>314</v>
      </c>
      <c r="J503" t="s">
        <v>2817</v>
      </c>
      <c r="K503" t="s">
        <v>3355</v>
      </c>
      <c r="L503" s="260" t="s">
        <v>258</v>
      </c>
      <c r="M503" s="260" t="s">
        <v>2915</v>
      </c>
      <c r="N503" s="260" t="s">
        <v>833</v>
      </c>
    </row>
    <row r="504" spans="1:14">
      <c r="A504" s="260" t="s">
        <v>1129</v>
      </c>
      <c r="B504" s="260" t="s">
        <v>246</v>
      </c>
      <c r="C504" s="260">
        <v>4.3000000000000002E-5</v>
      </c>
      <c r="D504" s="260"/>
      <c r="E504" s="260">
        <v>4.15E-4</v>
      </c>
      <c r="F504" t="str">
        <f t="shared" si="14"/>
        <v>宮崎パワーライン(株)</v>
      </c>
      <c r="G504" t="str">
        <f t="shared" si="15"/>
        <v>宮崎パワーライン(株)_</v>
      </c>
      <c r="H504">
        <v>4.15E-4</v>
      </c>
      <c r="I504" s="260" t="s">
        <v>246</v>
      </c>
      <c r="J504" t="s">
        <v>2818</v>
      </c>
      <c r="K504" t="s">
        <v>3356</v>
      </c>
      <c r="L504" s="260" t="s">
        <v>2199</v>
      </c>
      <c r="M504" s="260" t="s">
        <v>3327</v>
      </c>
      <c r="N504" s="260" t="s">
        <v>1800</v>
      </c>
    </row>
    <row r="505" spans="1:14">
      <c r="A505" s="260" t="s">
        <v>1131</v>
      </c>
      <c r="B505" s="260" t="s">
        <v>315</v>
      </c>
      <c r="C505" s="260">
        <v>4.7800000000000002E-4</v>
      </c>
      <c r="D505" s="260"/>
      <c r="E505" s="260">
        <v>5.22E-4</v>
      </c>
      <c r="F505" t="str">
        <f t="shared" si="14"/>
        <v>(株)パワー・オプティマイザー</v>
      </c>
      <c r="G505" t="str">
        <f t="shared" si="15"/>
        <v>(株)パワー・オプティマイザー_</v>
      </c>
      <c r="H505">
        <v>5.22E-4</v>
      </c>
      <c r="I505" s="260" t="s">
        <v>315</v>
      </c>
      <c r="J505" t="s">
        <v>2819</v>
      </c>
      <c r="K505" t="s">
        <v>3357</v>
      </c>
      <c r="L505" s="260" t="s">
        <v>2284</v>
      </c>
      <c r="M505" s="260" t="s">
        <v>3405</v>
      </c>
      <c r="N505" s="260" t="s">
        <v>1975</v>
      </c>
    </row>
    <row r="506" spans="1:14">
      <c r="A506" s="260" t="s">
        <v>1133</v>
      </c>
      <c r="B506" s="260" t="s">
        <v>2091</v>
      </c>
      <c r="C506" s="260">
        <v>4.6799999999999999E-4</v>
      </c>
      <c r="D506" s="260"/>
      <c r="E506" s="260">
        <v>4.9100000000000001E-4</v>
      </c>
      <c r="F506" t="str">
        <f t="shared" si="14"/>
        <v>(株)Ｕ－ＰＯＷＥＲ</v>
      </c>
      <c r="G506" t="str">
        <f t="shared" si="15"/>
        <v>(株)Ｕ－ＰＯＷＥＲ_</v>
      </c>
      <c r="H506">
        <v>4.9100000000000001E-4</v>
      </c>
      <c r="I506" s="260" t="s">
        <v>2091</v>
      </c>
      <c r="J506" t="s">
        <v>2820</v>
      </c>
      <c r="K506" t="s">
        <v>3358</v>
      </c>
      <c r="L506" s="260" t="s">
        <v>2155</v>
      </c>
      <c r="M506" s="260" t="s">
        <v>3282</v>
      </c>
      <c r="N506" s="260" t="s">
        <v>1702</v>
      </c>
    </row>
    <row r="507" spans="1:14">
      <c r="A507" s="260" t="s">
        <v>1135</v>
      </c>
      <c r="B507" s="260" t="s">
        <v>316</v>
      </c>
      <c r="C507" s="260">
        <v>4.75E-4</v>
      </c>
      <c r="D507" s="260"/>
      <c r="E507" s="260">
        <v>4.2200000000000001E-4</v>
      </c>
      <c r="F507" t="str">
        <f t="shared" si="14"/>
        <v>(株)ＴＴＳパワー</v>
      </c>
      <c r="G507" t="str">
        <f t="shared" si="15"/>
        <v>(株)ＴＴＳパワー_</v>
      </c>
      <c r="H507">
        <v>4.2200000000000001E-4</v>
      </c>
      <c r="I507" s="260" t="s">
        <v>316</v>
      </c>
      <c r="J507" t="s">
        <v>2821</v>
      </c>
      <c r="K507" t="s">
        <v>3359</v>
      </c>
      <c r="L507" s="260" t="s">
        <v>284</v>
      </c>
      <c r="M507" s="260" t="s">
        <v>2972</v>
      </c>
      <c r="N507" s="260" t="s">
        <v>979</v>
      </c>
    </row>
    <row r="508" spans="1:14">
      <c r="A508" s="260" t="s">
        <v>1137</v>
      </c>
      <c r="B508" s="260" t="s">
        <v>193</v>
      </c>
      <c r="C508" s="260" t="s">
        <v>2033</v>
      </c>
      <c r="D508" s="260"/>
      <c r="E508" s="260">
        <v>4.5100000000000001E-4</v>
      </c>
      <c r="F508" t="str">
        <f t="shared" si="14"/>
        <v>(株)岩手ウッドパワー</v>
      </c>
      <c r="G508" t="str">
        <f t="shared" si="15"/>
        <v>(株)岩手ウッドパワー_</v>
      </c>
      <c r="H508">
        <v>4.5100000000000001E-4</v>
      </c>
      <c r="I508" s="260" t="s">
        <v>193</v>
      </c>
      <c r="J508" t="s">
        <v>2822</v>
      </c>
      <c r="K508" t="s">
        <v>3360</v>
      </c>
      <c r="L508" s="260" t="s">
        <v>463</v>
      </c>
      <c r="M508" s="260" t="s">
        <v>3231</v>
      </c>
      <c r="N508" s="260" t="s">
        <v>1592</v>
      </c>
    </row>
    <row r="509" spans="1:14">
      <c r="A509" s="260" t="s">
        <v>1139</v>
      </c>
      <c r="B509" s="260" t="s">
        <v>317</v>
      </c>
      <c r="C509" s="260" t="s">
        <v>2033</v>
      </c>
      <c r="D509" s="260"/>
      <c r="E509" s="260">
        <v>4.9399999999999997E-4</v>
      </c>
      <c r="F509" t="str">
        <f t="shared" si="14"/>
        <v>里山パワーワークス(株)</v>
      </c>
      <c r="G509" t="str">
        <f t="shared" si="15"/>
        <v>里山パワーワークス(株)_</v>
      </c>
      <c r="H509">
        <v>4.9399999999999997E-4</v>
      </c>
      <c r="I509" s="260" t="s">
        <v>317</v>
      </c>
      <c r="J509" t="s">
        <v>2823</v>
      </c>
      <c r="K509" t="s">
        <v>3361</v>
      </c>
      <c r="L509" s="260" t="s">
        <v>2273</v>
      </c>
      <c r="M509" s="260" t="s">
        <v>3396</v>
      </c>
      <c r="N509" s="260" t="s">
        <v>1953</v>
      </c>
    </row>
    <row r="510" spans="1:14">
      <c r="A510" s="260" t="s">
        <v>1141</v>
      </c>
      <c r="B510" s="260" t="s">
        <v>318</v>
      </c>
      <c r="C510" s="260">
        <v>3.2699999999999998E-4</v>
      </c>
      <c r="D510" s="260" t="s">
        <v>2023</v>
      </c>
      <c r="E510" s="260">
        <v>0</v>
      </c>
      <c r="F510" t="str">
        <f t="shared" si="14"/>
        <v>(株)中之条パワー</v>
      </c>
      <c r="G510" t="str">
        <f t="shared" si="15"/>
        <v>(株)中之条パワー_メニューA</v>
      </c>
      <c r="H510">
        <v>0</v>
      </c>
      <c r="I510" s="260" t="s">
        <v>318</v>
      </c>
      <c r="J510" t="s">
        <v>2824</v>
      </c>
      <c r="K510" t="s">
        <v>3362</v>
      </c>
      <c r="L510" s="260" t="s">
        <v>2195</v>
      </c>
      <c r="M510" s="260" t="s">
        <v>3323</v>
      </c>
      <c r="N510" s="260" t="s">
        <v>1790</v>
      </c>
    </row>
    <row r="511" spans="1:14">
      <c r="A511" s="260"/>
      <c r="B511" s="260"/>
      <c r="C511" s="260"/>
      <c r="D511" s="260" t="s">
        <v>2039</v>
      </c>
      <c r="E511" s="260">
        <v>4.84E-4</v>
      </c>
      <c r="F511" t="str">
        <f t="shared" si="14"/>
        <v>(株)中之条パワー</v>
      </c>
      <c r="G511" t="str">
        <f t="shared" si="15"/>
        <v>(株)中之条パワー_メニューB(残差)</v>
      </c>
      <c r="H511">
        <v>4.84E-4</v>
      </c>
      <c r="I511" s="260" t="s">
        <v>318</v>
      </c>
      <c r="J511" t="s">
        <v>2238</v>
      </c>
      <c r="K511" t="s">
        <v>3363</v>
      </c>
      <c r="L511" s="260" t="s">
        <v>243</v>
      </c>
      <c r="M511" s="260" t="s">
        <v>2916</v>
      </c>
      <c r="N511" s="260" t="s">
        <v>835</v>
      </c>
    </row>
    <row r="512" spans="1:14">
      <c r="A512" s="260"/>
      <c r="B512" s="260"/>
      <c r="C512" s="260"/>
      <c r="D512" s="260" t="s">
        <v>2040</v>
      </c>
      <c r="E512" s="260">
        <v>4.6800000000000005E-4</v>
      </c>
      <c r="F512" t="str">
        <f t="shared" si="14"/>
        <v>(株)中之条パワー</v>
      </c>
      <c r="G512" t="str">
        <f t="shared" si="15"/>
        <v>(株)中之条パワー_(参考値)事業者全体</v>
      </c>
      <c r="H512">
        <v>4.6800000000000005E-4</v>
      </c>
      <c r="I512" s="260" t="s">
        <v>318</v>
      </c>
      <c r="J512" t="s">
        <v>2825</v>
      </c>
      <c r="K512" t="s">
        <v>3364</v>
      </c>
      <c r="L512" s="260" t="s">
        <v>308</v>
      </c>
      <c r="M512" s="260" t="s">
        <v>3026</v>
      </c>
      <c r="N512" s="260" t="s">
        <v>1104</v>
      </c>
    </row>
    <row r="513" spans="1:14">
      <c r="A513" s="260" t="s">
        <v>1143</v>
      </c>
      <c r="B513" s="260" t="s">
        <v>319</v>
      </c>
      <c r="C513" s="260">
        <v>5.1800000000000001E-4</v>
      </c>
      <c r="D513" s="260"/>
      <c r="E513" s="260">
        <v>5.4699999999999996E-4</v>
      </c>
      <c r="F513" t="str">
        <f t="shared" si="14"/>
        <v>日産トレーデイング(株)</v>
      </c>
      <c r="G513" t="str">
        <f t="shared" si="15"/>
        <v>日産トレーデイング(株)_</v>
      </c>
      <c r="H513">
        <v>5.4699999999999996E-4</v>
      </c>
      <c r="I513" s="260" t="s">
        <v>319</v>
      </c>
      <c r="J513" t="s">
        <v>2826</v>
      </c>
      <c r="K513" t="s">
        <v>3365</v>
      </c>
      <c r="L513" s="260" t="s">
        <v>244</v>
      </c>
      <c r="M513" s="260" t="s">
        <v>2891</v>
      </c>
      <c r="N513" s="260" t="s">
        <v>751</v>
      </c>
    </row>
    <row r="514" spans="1:14">
      <c r="A514" s="260" t="s">
        <v>1146</v>
      </c>
      <c r="B514" s="260" t="s">
        <v>1147</v>
      </c>
      <c r="C514" s="260">
        <v>4.08E-4</v>
      </c>
      <c r="D514" s="260" t="s">
        <v>2023</v>
      </c>
      <c r="E514" s="260">
        <v>0</v>
      </c>
      <c r="F514" t="str">
        <f t="shared" si="14"/>
        <v>(株)エネウィル(旧：ＪＡＧ国際エナジー(株))</v>
      </c>
      <c r="G514" t="str">
        <f t="shared" si="15"/>
        <v>(株)エネウィル(旧：ＪＡＧ国際エナジー(株))_メニューA</v>
      </c>
      <c r="H514">
        <v>0</v>
      </c>
      <c r="I514" s="260" t="s">
        <v>1147</v>
      </c>
      <c r="J514" t="s">
        <v>2240</v>
      </c>
      <c r="K514" t="s">
        <v>3366</v>
      </c>
      <c r="L514" s="260" t="s">
        <v>245</v>
      </c>
      <c r="M514" s="260" t="s">
        <v>2971</v>
      </c>
      <c r="N514" s="260" t="s">
        <v>976</v>
      </c>
    </row>
    <row r="515" spans="1:14">
      <c r="A515" s="260"/>
      <c r="B515" s="260"/>
      <c r="C515" s="260"/>
      <c r="D515" s="260" t="s">
        <v>2039</v>
      </c>
      <c r="E515" s="260">
        <v>5.0600000000000005E-4</v>
      </c>
      <c r="F515" t="str">
        <f t="shared" si="14"/>
        <v>(株)エネウィル(旧：ＪＡＧ国際エナジー(株))</v>
      </c>
      <c r="G515" t="str">
        <f t="shared" si="15"/>
        <v>(株)エネウィル(旧：ＪＡＧ国際エナジー(株))_メニューB(残差)</v>
      </c>
      <c r="H515">
        <v>5.0600000000000005E-4</v>
      </c>
      <c r="I515" s="260" t="s">
        <v>1147</v>
      </c>
      <c r="J515" t="s">
        <v>2827</v>
      </c>
      <c r="K515" t="s">
        <v>3367</v>
      </c>
      <c r="L515" s="260" t="s">
        <v>2274</v>
      </c>
      <c r="M515" s="260" t="s">
        <v>2857</v>
      </c>
      <c r="N515" s="260" t="s">
        <v>1955</v>
      </c>
    </row>
    <row r="516" spans="1:14">
      <c r="A516" s="260"/>
      <c r="B516" s="260"/>
      <c r="C516" s="260"/>
      <c r="D516" s="260" t="s">
        <v>2040</v>
      </c>
      <c r="E516" s="260">
        <v>5.2599999999999999E-4</v>
      </c>
      <c r="F516" t="str">
        <f t="shared" si="14"/>
        <v>(株)エネウィル(旧：ＪＡＧ国際エナジー(株))</v>
      </c>
      <c r="G516" t="str">
        <f t="shared" si="15"/>
        <v>(株)エネウィル(旧：ＪＡＧ国際エナジー(株))_(参考値)事業者全体</v>
      </c>
      <c r="H516">
        <v>5.2599999999999999E-4</v>
      </c>
      <c r="I516" s="260" t="s">
        <v>1147</v>
      </c>
      <c r="J516" t="s">
        <v>2828</v>
      </c>
      <c r="K516" t="s">
        <v>2828</v>
      </c>
      <c r="L516" s="260" t="s">
        <v>2175</v>
      </c>
      <c r="M516" s="260" t="s">
        <v>3304</v>
      </c>
      <c r="N516" s="260" t="s">
        <v>1748</v>
      </c>
    </row>
    <row r="517" spans="1:14">
      <c r="A517" s="260" t="s">
        <v>1150</v>
      </c>
      <c r="B517" s="260" t="s">
        <v>2092</v>
      </c>
      <c r="C517" s="260">
        <v>7.2099999999999996E-4</v>
      </c>
      <c r="D517" s="260"/>
      <c r="E517" s="260">
        <v>7.0899999999999999E-4</v>
      </c>
      <c r="F517" t="str">
        <f t="shared" ref="F517:F580" si="16">IF(A517="",F516,B517)</f>
        <v>Ｎｅｘｔ　Ｐｏｗｅｒ(株)</v>
      </c>
      <c r="G517" t="str">
        <f t="shared" ref="G517:G580" si="17">F517&amp;"_"&amp;D517</f>
        <v>Ｎｅｘｔ　Ｐｏｗｅｒ(株)_</v>
      </c>
      <c r="H517">
        <v>7.0899999999999999E-4</v>
      </c>
      <c r="I517" s="260" t="s">
        <v>2092</v>
      </c>
      <c r="J517" t="s">
        <v>2829</v>
      </c>
      <c r="K517" t="s">
        <v>3368</v>
      </c>
      <c r="L517" s="260" t="s">
        <v>2176</v>
      </c>
      <c r="M517" s="260" t="s">
        <v>3305</v>
      </c>
      <c r="N517" s="260" t="s">
        <v>1750</v>
      </c>
    </row>
    <row r="518" spans="1:14">
      <c r="A518" s="260" t="s">
        <v>1152</v>
      </c>
      <c r="B518" s="260" t="s">
        <v>320</v>
      </c>
      <c r="C518" s="260">
        <v>4.6900000000000002E-4</v>
      </c>
      <c r="D518" s="260"/>
      <c r="E518" s="260">
        <v>4.1300000000000001E-4</v>
      </c>
      <c r="F518" t="str">
        <f t="shared" si="16"/>
        <v>伊藤忠エネクスホームライフ西日本(株)</v>
      </c>
      <c r="G518" t="str">
        <f t="shared" si="17"/>
        <v>伊藤忠エネクスホームライフ西日本(株)_</v>
      </c>
      <c r="H518">
        <v>4.1300000000000001E-4</v>
      </c>
      <c r="I518" s="260" t="s">
        <v>320</v>
      </c>
      <c r="J518" t="s">
        <v>2244</v>
      </c>
      <c r="K518" t="s">
        <v>3369</v>
      </c>
      <c r="L518" s="260" t="s">
        <v>439</v>
      </c>
      <c r="M518" s="260" t="s">
        <v>3202</v>
      </c>
      <c r="N518" s="260" t="s">
        <v>1526</v>
      </c>
    </row>
    <row r="519" spans="1:14">
      <c r="A519" s="260" t="s">
        <v>1154</v>
      </c>
      <c r="B519" s="260" t="s">
        <v>2093</v>
      </c>
      <c r="C519" s="260">
        <v>4.44E-4</v>
      </c>
      <c r="D519" s="260" t="s">
        <v>2023</v>
      </c>
      <c r="E519" s="260">
        <v>0</v>
      </c>
      <c r="F519" t="str">
        <f t="shared" si="16"/>
        <v>グリーナ(株)</v>
      </c>
      <c r="G519" t="str">
        <f t="shared" si="17"/>
        <v>グリーナ(株)_メニューA</v>
      </c>
      <c r="H519">
        <v>0</v>
      </c>
      <c r="I519" s="260" t="s">
        <v>2093</v>
      </c>
      <c r="J519" t="s">
        <v>2830</v>
      </c>
      <c r="K519" t="s">
        <v>3370</v>
      </c>
      <c r="L519" s="260" t="s">
        <v>452</v>
      </c>
      <c r="M519" s="260" t="s">
        <v>3219</v>
      </c>
      <c r="N519" s="260" t="s">
        <v>1565</v>
      </c>
    </row>
    <row r="520" spans="1:14">
      <c r="A520" s="260"/>
      <c r="B520" s="260"/>
      <c r="C520" s="260"/>
      <c r="D520" s="260" t="s">
        <v>2025</v>
      </c>
      <c r="E520" s="260">
        <v>0</v>
      </c>
      <c r="F520" t="str">
        <f t="shared" si="16"/>
        <v>グリーナ(株)</v>
      </c>
      <c r="G520" t="str">
        <f t="shared" si="17"/>
        <v>グリーナ(株)_メニューB</v>
      </c>
      <c r="H520">
        <v>0</v>
      </c>
      <c r="I520" s="260" t="s">
        <v>2093</v>
      </c>
      <c r="J520" t="s">
        <v>2831</v>
      </c>
      <c r="K520" t="s">
        <v>3371</v>
      </c>
      <c r="L520" s="260" t="s">
        <v>2147</v>
      </c>
      <c r="M520" s="260" t="s">
        <v>3275</v>
      </c>
      <c r="N520" s="260" t="s">
        <v>1688</v>
      </c>
    </row>
    <row r="521" spans="1:14">
      <c r="A521" s="260"/>
      <c r="B521" s="260"/>
      <c r="C521" s="260"/>
      <c r="D521" s="260" t="s">
        <v>818</v>
      </c>
      <c r="E521" s="260">
        <v>0</v>
      </c>
      <c r="F521" t="str">
        <f t="shared" si="16"/>
        <v>グリーナ(株)</v>
      </c>
      <c r="G521" t="str">
        <f t="shared" si="17"/>
        <v>グリーナ(株)_メニューC(残差)</v>
      </c>
      <c r="H521">
        <v>0</v>
      </c>
      <c r="I521" s="260" t="s">
        <v>2093</v>
      </c>
      <c r="J521" t="s">
        <v>2832</v>
      </c>
      <c r="K521" t="s">
        <v>3372</v>
      </c>
      <c r="L521" s="260" t="s">
        <v>442</v>
      </c>
      <c r="M521" s="260" t="s">
        <v>3206</v>
      </c>
      <c r="N521" s="260" t="s">
        <v>1535</v>
      </c>
    </row>
    <row r="522" spans="1:14">
      <c r="A522" s="260"/>
      <c r="B522" s="260"/>
      <c r="C522" s="260"/>
      <c r="D522" s="260" t="s">
        <v>2040</v>
      </c>
      <c r="E522" s="260">
        <v>0</v>
      </c>
      <c r="F522" t="str">
        <f t="shared" si="16"/>
        <v>グリーナ(株)</v>
      </c>
      <c r="G522" t="str">
        <f t="shared" si="17"/>
        <v>グリーナ(株)_(参考値)事業者全体</v>
      </c>
      <c r="H522">
        <v>0</v>
      </c>
      <c r="I522" s="260" t="s">
        <v>2093</v>
      </c>
      <c r="J522" t="s">
        <v>2833</v>
      </c>
      <c r="K522" t="s">
        <v>3373</v>
      </c>
      <c r="L522" s="260" t="s">
        <v>326</v>
      </c>
      <c r="M522" s="260" t="s">
        <v>3061</v>
      </c>
      <c r="N522" s="260" t="s">
        <v>1181</v>
      </c>
    </row>
    <row r="523" spans="1:14">
      <c r="A523" s="260" t="s">
        <v>1156</v>
      </c>
      <c r="B523" s="260" t="s">
        <v>240</v>
      </c>
      <c r="C523" s="260">
        <v>4.95E-4</v>
      </c>
      <c r="D523" s="260"/>
      <c r="E523" s="260">
        <v>5.2599999999999999E-4</v>
      </c>
      <c r="F523" t="str">
        <f t="shared" si="16"/>
        <v>はりま電力(株)</v>
      </c>
      <c r="G523" t="str">
        <f t="shared" si="17"/>
        <v>はりま電力(株)_</v>
      </c>
      <c r="H523">
        <v>5.2599999999999999E-4</v>
      </c>
      <c r="I523" s="260" t="s">
        <v>240</v>
      </c>
      <c r="J523" t="s">
        <v>2834</v>
      </c>
      <c r="K523" t="s">
        <v>2834</v>
      </c>
      <c r="L523" s="260" t="s">
        <v>331</v>
      </c>
      <c r="M523" s="260" t="s">
        <v>3073</v>
      </c>
      <c r="N523" s="260" t="s">
        <v>1209</v>
      </c>
    </row>
    <row r="524" spans="1:14">
      <c r="A524" s="260" t="s">
        <v>1159</v>
      </c>
      <c r="B524" s="260" t="s">
        <v>321</v>
      </c>
      <c r="C524" s="260">
        <v>4.5000000000000003E-5</v>
      </c>
      <c r="D524" s="260"/>
      <c r="E524" s="260">
        <v>5.0100000000000003E-4</v>
      </c>
      <c r="F524" t="str">
        <f t="shared" si="16"/>
        <v>(株)浜松新電力</v>
      </c>
      <c r="G524" t="str">
        <f t="shared" si="17"/>
        <v>(株)浜松新電力_</v>
      </c>
      <c r="H524">
        <v>5.0100000000000003E-4</v>
      </c>
      <c r="I524" s="260" t="s">
        <v>321</v>
      </c>
      <c r="J524" t="s">
        <v>2835</v>
      </c>
      <c r="K524" t="s">
        <v>3374</v>
      </c>
      <c r="L524" s="260" t="s">
        <v>2125</v>
      </c>
      <c r="M524" s="260" t="s">
        <v>3218</v>
      </c>
      <c r="N524" s="260" t="s">
        <v>1563</v>
      </c>
    </row>
    <row r="525" spans="1:14">
      <c r="A525" s="260" t="s">
        <v>1161</v>
      </c>
      <c r="B525" s="260" t="s">
        <v>322</v>
      </c>
      <c r="C525" s="260">
        <v>2.5000000000000001E-5</v>
      </c>
      <c r="D525" s="260" t="s">
        <v>2023</v>
      </c>
      <c r="E525" s="260">
        <v>0</v>
      </c>
      <c r="F525" t="str">
        <f t="shared" si="16"/>
        <v>ゼロワットパワー(株)</v>
      </c>
      <c r="G525" t="str">
        <f t="shared" si="17"/>
        <v>ゼロワットパワー(株)_メニューA</v>
      </c>
      <c r="H525">
        <v>0</v>
      </c>
      <c r="I525" s="260" t="s">
        <v>322</v>
      </c>
      <c r="J525" t="s">
        <v>2251</v>
      </c>
      <c r="K525" t="s">
        <v>3375</v>
      </c>
      <c r="L525" s="260" t="s">
        <v>246</v>
      </c>
      <c r="M525" s="260" t="s">
        <v>3038</v>
      </c>
      <c r="N525" s="260" t="s">
        <v>1129</v>
      </c>
    </row>
    <row r="526" spans="1:14">
      <c r="A526" s="260" t="s">
        <v>1163</v>
      </c>
      <c r="B526" s="260" t="s">
        <v>2094</v>
      </c>
      <c r="C526" s="260" t="s">
        <v>2033</v>
      </c>
      <c r="D526" s="260"/>
      <c r="E526" s="260">
        <v>4.5300000000000001E-4</v>
      </c>
      <c r="F526" t="str">
        <f t="shared" si="16"/>
        <v>アストマックス(株)</v>
      </c>
      <c r="G526" t="str">
        <f t="shared" si="17"/>
        <v>アストマックス(株)_</v>
      </c>
      <c r="H526" t="s">
        <v>2033</v>
      </c>
      <c r="I526" s="260" t="s">
        <v>2094</v>
      </c>
      <c r="J526" t="s">
        <v>2252</v>
      </c>
      <c r="K526" t="s">
        <v>3376</v>
      </c>
      <c r="L526" s="260" t="s">
        <v>247</v>
      </c>
      <c r="M526" s="260" t="s">
        <v>2992</v>
      </c>
      <c r="N526" s="260" t="s">
        <v>1027</v>
      </c>
    </row>
    <row r="527" spans="1:14">
      <c r="A527" s="260" t="s">
        <v>1165</v>
      </c>
      <c r="B527" s="260" t="s">
        <v>323</v>
      </c>
      <c r="C527" s="260">
        <v>6.0000000000000002E-6</v>
      </c>
      <c r="D527" s="260" t="s">
        <v>2023</v>
      </c>
      <c r="E527" s="260">
        <v>0</v>
      </c>
      <c r="F527" t="str">
        <f t="shared" si="16"/>
        <v>(株)やまがた新電力</v>
      </c>
      <c r="G527" t="str">
        <f t="shared" si="17"/>
        <v>(株)やまがた新電力_メニューA</v>
      </c>
      <c r="H527">
        <v>0</v>
      </c>
      <c r="I527" s="260" t="s">
        <v>323</v>
      </c>
      <c r="J527" t="s">
        <v>2836</v>
      </c>
      <c r="K527" t="s">
        <v>3377</v>
      </c>
      <c r="L527" s="260" t="s">
        <v>479</v>
      </c>
      <c r="M527" s="260" t="s">
        <v>3251</v>
      </c>
      <c r="N527" s="260" t="s">
        <v>1637</v>
      </c>
    </row>
    <row r="528" spans="1:14">
      <c r="A528" s="260"/>
      <c r="B528" s="260"/>
      <c r="C528" s="260"/>
      <c r="D528" s="260" t="s">
        <v>2039</v>
      </c>
      <c r="E528" s="260">
        <v>6.1600000000000001E-4</v>
      </c>
      <c r="F528" t="str">
        <f t="shared" si="16"/>
        <v>(株)やまがた新電力</v>
      </c>
      <c r="G528" t="str">
        <f t="shared" si="17"/>
        <v>(株)やまがた新電力_メニューB(残差)</v>
      </c>
      <c r="H528">
        <v>6.1600000000000001E-4</v>
      </c>
      <c r="I528" s="260" t="s">
        <v>323</v>
      </c>
      <c r="J528" t="s">
        <v>2837</v>
      </c>
      <c r="K528" t="s">
        <v>3378</v>
      </c>
      <c r="L528" s="260" t="s">
        <v>397</v>
      </c>
      <c r="M528" s="260" t="s">
        <v>3150</v>
      </c>
      <c r="N528" s="260" t="s">
        <v>1409</v>
      </c>
    </row>
    <row r="529" spans="1:14">
      <c r="A529" s="260"/>
      <c r="B529" s="260"/>
      <c r="C529" s="260"/>
      <c r="D529" s="260" t="s">
        <v>2040</v>
      </c>
      <c r="E529" s="260">
        <v>4.44E-4</v>
      </c>
      <c r="F529" t="str">
        <f t="shared" si="16"/>
        <v>(株)やまがた新電力</v>
      </c>
      <c r="G529" t="str">
        <f t="shared" si="17"/>
        <v>(株)やまがた新電力_(参考値)事業者全体</v>
      </c>
      <c r="H529">
        <v>4.44E-4</v>
      </c>
      <c r="I529" s="260" t="s">
        <v>323</v>
      </c>
      <c r="J529" t="s">
        <v>2838</v>
      </c>
      <c r="K529" t="s">
        <v>3379</v>
      </c>
      <c r="L529" s="260" t="s">
        <v>333</v>
      </c>
      <c r="M529" s="260" t="s">
        <v>3075</v>
      </c>
      <c r="N529" s="260" t="s">
        <v>1213</v>
      </c>
    </row>
    <row r="530" spans="1:14">
      <c r="A530" s="260" t="s">
        <v>1167</v>
      </c>
      <c r="B530" s="260" t="s">
        <v>2095</v>
      </c>
      <c r="C530" s="260">
        <v>3.6299999999999999E-4</v>
      </c>
      <c r="D530" s="260"/>
      <c r="E530" s="260">
        <v>5.5500000000000005E-4</v>
      </c>
      <c r="F530" t="str">
        <f t="shared" si="16"/>
        <v>一般社団法人東松島みらいとし機構</v>
      </c>
      <c r="G530" t="str">
        <f t="shared" si="17"/>
        <v>一般社団法人東松島みらいとし機構_</v>
      </c>
      <c r="H530">
        <v>5.5500000000000005E-4</v>
      </c>
      <c r="I530" s="260" t="s">
        <v>2095</v>
      </c>
      <c r="J530" t="s">
        <v>2839</v>
      </c>
      <c r="K530" t="s">
        <v>3380</v>
      </c>
      <c r="L530" s="260" t="s">
        <v>395</v>
      </c>
      <c r="M530" s="260" t="s">
        <v>3148</v>
      </c>
      <c r="N530" s="260" t="s">
        <v>1404</v>
      </c>
    </row>
    <row r="531" spans="1:14">
      <c r="A531" s="260" t="s">
        <v>1170</v>
      </c>
      <c r="B531" s="260" t="s">
        <v>324</v>
      </c>
      <c r="C531" s="260">
        <v>1.6000000000000001E-4</v>
      </c>
      <c r="D531" s="260" t="s">
        <v>2023</v>
      </c>
      <c r="E531" s="260">
        <v>0</v>
      </c>
      <c r="F531" t="str">
        <f t="shared" si="16"/>
        <v>(株)グリーンパワー大東</v>
      </c>
      <c r="G531" t="str">
        <f t="shared" si="17"/>
        <v>(株)グリーンパワー大東_メニューA</v>
      </c>
      <c r="H531">
        <v>0</v>
      </c>
      <c r="I531" s="260" t="s">
        <v>324</v>
      </c>
      <c r="J531" t="s">
        <v>2840</v>
      </c>
      <c r="K531" t="s">
        <v>3381</v>
      </c>
      <c r="L531" s="260" t="s">
        <v>403</v>
      </c>
      <c r="M531" s="260" t="s">
        <v>3159</v>
      </c>
      <c r="N531" s="260" t="s">
        <v>1430</v>
      </c>
    </row>
    <row r="532" spans="1:14">
      <c r="A532" s="260"/>
      <c r="B532" s="260"/>
      <c r="C532" s="260"/>
      <c r="D532" s="260" t="s">
        <v>2039</v>
      </c>
      <c r="E532" s="260">
        <v>2.0100000000000001E-4</v>
      </c>
      <c r="F532" t="str">
        <f t="shared" si="16"/>
        <v>(株)グリーンパワー大東</v>
      </c>
      <c r="G532" t="str">
        <f t="shared" si="17"/>
        <v>(株)グリーンパワー大東_メニューB(残差)</v>
      </c>
      <c r="H532">
        <v>2.0100000000000001E-4</v>
      </c>
      <c r="I532" s="260" t="s">
        <v>324</v>
      </c>
      <c r="J532" t="s">
        <v>2841</v>
      </c>
      <c r="K532" t="s">
        <v>3382</v>
      </c>
      <c r="L532" s="260" t="s">
        <v>2164</v>
      </c>
      <c r="M532" s="260" t="s">
        <v>3293</v>
      </c>
      <c r="N532" s="260" t="s">
        <v>1725</v>
      </c>
    </row>
    <row r="533" spans="1:14">
      <c r="A533" s="260"/>
      <c r="B533" s="260"/>
      <c r="C533" s="260"/>
      <c r="D533" s="260" t="s">
        <v>2040</v>
      </c>
      <c r="E533" s="260">
        <v>1.9600000000000002E-4</v>
      </c>
      <c r="F533" t="str">
        <f t="shared" si="16"/>
        <v>(株)グリーンパワー大東</v>
      </c>
      <c r="G533" t="str">
        <f t="shared" si="17"/>
        <v>(株)グリーンパワー大東_(参考値)事業者全体</v>
      </c>
      <c r="H533">
        <v>1.9600000000000002E-4</v>
      </c>
      <c r="I533" s="260" t="s">
        <v>324</v>
      </c>
      <c r="J533" t="s">
        <v>2842</v>
      </c>
      <c r="K533" t="s">
        <v>3383</v>
      </c>
      <c r="L533" s="260" t="s">
        <v>2260</v>
      </c>
      <c r="M533" s="260" t="s">
        <v>3384</v>
      </c>
      <c r="N533" s="260" t="s">
        <v>1927</v>
      </c>
    </row>
    <row r="534" spans="1:14">
      <c r="A534" s="260" t="s">
        <v>1172</v>
      </c>
      <c r="B534" s="260" t="s">
        <v>325</v>
      </c>
      <c r="C534" s="260">
        <v>7.0500000000000001E-4</v>
      </c>
      <c r="D534" s="260"/>
      <c r="E534" s="260">
        <v>6.9899999999999997E-4</v>
      </c>
      <c r="F534" t="str">
        <f t="shared" si="16"/>
        <v>(株)Ｋｅｎｅｓエネルギーサービス</v>
      </c>
      <c r="G534" t="str">
        <f t="shared" si="17"/>
        <v>(株)Ｋｅｎｅｓエネルギーサービス_</v>
      </c>
      <c r="H534">
        <v>6.9899999999999997E-4</v>
      </c>
      <c r="I534" s="260" t="s">
        <v>325</v>
      </c>
      <c r="J534" t="s">
        <v>2843</v>
      </c>
      <c r="K534" t="s">
        <v>3384</v>
      </c>
      <c r="L534" s="260" t="s">
        <v>2132</v>
      </c>
      <c r="M534" s="260" t="s">
        <v>3255</v>
      </c>
      <c r="N534" s="260" t="s">
        <v>1647</v>
      </c>
    </row>
    <row r="535" spans="1:14">
      <c r="A535" s="260" t="s">
        <v>1174</v>
      </c>
      <c r="B535" s="260" t="s">
        <v>1175</v>
      </c>
      <c r="C535" s="260">
        <v>4.9899999999999999E-4</v>
      </c>
      <c r="D535" s="260" t="s">
        <v>2023</v>
      </c>
      <c r="E535" s="260">
        <v>0</v>
      </c>
      <c r="F535" t="str">
        <f t="shared" si="16"/>
        <v>(株)シーラパワー(旧：愛知電力(株))</v>
      </c>
      <c r="G535" t="str">
        <f t="shared" si="17"/>
        <v>(株)シーラパワー(旧：愛知電力(株))_メニューA</v>
      </c>
      <c r="H535">
        <v>0</v>
      </c>
      <c r="I535" s="260" t="s">
        <v>1175</v>
      </c>
      <c r="J535" t="s">
        <v>2844</v>
      </c>
      <c r="K535" t="s">
        <v>3385</v>
      </c>
      <c r="L535" s="260" t="s">
        <v>2114</v>
      </c>
      <c r="M535" s="260" t="s">
        <v>3155</v>
      </c>
      <c r="N535" s="260" t="s">
        <v>1420</v>
      </c>
    </row>
    <row r="536" spans="1:14">
      <c r="A536" s="260"/>
      <c r="B536" s="260"/>
      <c r="C536" s="260"/>
      <c r="D536" s="260" t="s">
        <v>2039</v>
      </c>
      <c r="E536" s="260">
        <v>5.4600000000000004E-4</v>
      </c>
      <c r="F536" t="str">
        <f t="shared" si="16"/>
        <v>(株)シーラパワー(旧：愛知電力(株))</v>
      </c>
      <c r="G536" t="str">
        <f t="shared" si="17"/>
        <v>(株)シーラパワー(旧：愛知電力(株))_メニューB(残差)</v>
      </c>
      <c r="H536">
        <v>5.4600000000000004E-4</v>
      </c>
      <c r="I536" s="260" t="s">
        <v>1175</v>
      </c>
      <c r="J536" t="s">
        <v>2845</v>
      </c>
      <c r="K536" t="s">
        <v>3386</v>
      </c>
      <c r="L536" s="260" t="s">
        <v>248</v>
      </c>
      <c r="M536" s="260" t="s">
        <v>3006</v>
      </c>
      <c r="N536" s="260" t="s">
        <v>1057</v>
      </c>
    </row>
    <row r="537" spans="1:14">
      <c r="A537" s="260"/>
      <c r="B537" s="260"/>
      <c r="C537" s="260"/>
      <c r="D537" s="260" t="s">
        <v>2040</v>
      </c>
      <c r="E537" s="260">
        <v>5.1699999999999999E-4</v>
      </c>
      <c r="F537" t="str">
        <f t="shared" si="16"/>
        <v>(株)シーラパワー(旧：愛知電力(株))</v>
      </c>
      <c r="G537" t="str">
        <f t="shared" si="17"/>
        <v>(株)シーラパワー(旧：愛知電力(株))_(参考値)事業者全体</v>
      </c>
      <c r="H537">
        <v>5.1699999999999999E-4</v>
      </c>
      <c r="I537" s="260" t="s">
        <v>1175</v>
      </c>
      <c r="J537" t="s">
        <v>2846</v>
      </c>
      <c r="K537" t="s">
        <v>3387</v>
      </c>
      <c r="L537" s="260" t="s">
        <v>2253</v>
      </c>
      <c r="M537" s="260" t="s">
        <v>3377</v>
      </c>
      <c r="N537" s="260" t="s">
        <v>1912</v>
      </c>
    </row>
    <row r="538" spans="1:14">
      <c r="A538" s="260" t="s">
        <v>1177</v>
      </c>
      <c r="B538" s="260" t="s">
        <v>218</v>
      </c>
      <c r="C538" s="260">
        <v>3.4E-5</v>
      </c>
      <c r="D538" s="260"/>
      <c r="E538" s="260">
        <v>4.5199999999999998E-4</v>
      </c>
      <c r="F538" t="str">
        <f t="shared" si="16"/>
        <v>御所野縄文電力(株)</v>
      </c>
      <c r="G538" t="str">
        <f t="shared" si="17"/>
        <v>御所野縄文電力(株)_</v>
      </c>
      <c r="H538">
        <v>4.5199999999999998E-4</v>
      </c>
      <c r="I538" s="260" t="s">
        <v>218</v>
      </c>
      <c r="J538" t="s">
        <v>2847</v>
      </c>
      <c r="K538" t="s">
        <v>3388</v>
      </c>
      <c r="L538" s="260" t="s">
        <v>2244</v>
      </c>
      <c r="M538" s="260" t="s">
        <v>3369</v>
      </c>
      <c r="N538" s="260" t="s">
        <v>1893</v>
      </c>
    </row>
    <row r="539" spans="1:14">
      <c r="A539" s="260" t="s">
        <v>1179</v>
      </c>
      <c r="B539" s="260" t="s">
        <v>1180</v>
      </c>
      <c r="C539" s="260" t="s">
        <v>2033</v>
      </c>
      <c r="D539" s="260"/>
      <c r="E539" s="260">
        <v>4.3800000000000002E-4</v>
      </c>
      <c r="F539" t="str">
        <f t="shared" si="16"/>
        <v>(株)カーボンニュートラル(旧：西多摩バイオパワー(株))</v>
      </c>
      <c r="G539" t="str">
        <f t="shared" si="17"/>
        <v>(株)カーボンニュートラル(旧：西多摩バイオパワー(株))_</v>
      </c>
      <c r="H539">
        <v>4.3800000000000002E-4</v>
      </c>
      <c r="I539" s="260" t="s">
        <v>1180</v>
      </c>
      <c r="J539" t="s">
        <v>2848</v>
      </c>
      <c r="K539" t="s">
        <v>3389</v>
      </c>
      <c r="L539" s="260" t="s">
        <v>2150</v>
      </c>
      <c r="M539" s="260" t="s">
        <v>3277</v>
      </c>
      <c r="N539" s="260" t="s">
        <v>2149</v>
      </c>
    </row>
    <row r="540" spans="1:14">
      <c r="A540" s="260" t="s">
        <v>1181</v>
      </c>
      <c r="B540" s="260" t="s">
        <v>326</v>
      </c>
      <c r="C540" s="260">
        <v>4.0400000000000001E-4</v>
      </c>
      <c r="D540" s="260"/>
      <c r="E540" s="260">
        <v>3.86E-4</v>
      </c>
      <c r="F540" t="str">
        <f t="shared" si="16"/>
        <v>宮古新電力(株)</v>
      </c>
      <c r="G540" t="str">
        <f t="shared" si="17"/>
        <v>宮古新電力(株)_</v>
      </c>
      <c r="H540">
        <v>3.86E-4</v>
      </c>
      <c r="I540" s="260" t="s">
        <v>326</v>
      </c>
      <c r="J540" t="s">
        <v>2849</v>
      </c>
      <c r="K540" t="s">
        <v>2849</v>
      </c>
      <c r="L540" s="260" t="s">
        <v>323</v>
      </c>
      <c r="M540" s="260" t="s">
        <v>3054</v>
      </c>
      <c r="N540" s="260" t="s">
        <v>1165</v>
      </c>
    </row>
    <row r="541" spans="1:14">
      <c r="A541" s="260" t="s">
        <v>1183</v>
      </c>
      <c r="B541" s="260" t="s">
        <v>237</v>
      </c>
      <c r="C541" s="260">
        <v>4.9100000000000001E-4</v>
      </c>
      <c r="D541" s="260"/>
      <c r="E541" s="260">
        <v>4.35E-4</v>
      </c>
      <c r="F541" t="str">
        <f t="shared" si="16"/>
        <v>長崎地域電力(株)</v>
      </c>
      <c r="G541" t="str">
        <f t="shared" si="17"/>
        <v>長崎地域電力(株)_</v>
      </c>
      <c r="H541">
        <v>4.35E-4</v>
      </c>
      <c r="I541" s="260" t="s">
        <v>237</v>
      </c>
      <c r="J541" t="s">
        <v>2850</v>
      </c>
      <c r="K541" t="s">
        <v>3390</v>
      </c>
      <c r="L541" s="260" t="s">
        <v>2099</v>
      </c>
      <c r="M541" s="260" t="s">
        <v>3082</v>
      </c>
      <c r="N541" s="260" t="s">
        <v>1251</v>
      </c>
    </row>
    <row r="542" spans="1:14">
      <c r="A542" s="260" t="s">
        <v>1185</v>
      </c>
      <c r="B542" s="260" t="s">
        <v>2096</v>
      </c>
      <c r="C542" s="260">
        <v>4.9799999999999996E-4</v>
      </c>
      <c r="D542" s="260"/>
      <c r="E542" s="260">
        <v>4.4200000000000001E-4</v>
      </c>
      <c r="F542" t="str">
        <f t="shared" si="16"/>
        <v>(株)エネアーク関西</v>
      </c>
      <c r="G542" t="str">
        <f t="shared" si="17"/>
        <v>(株)エネアーク関西_</v>
      </c>
      <c r="H542">
        <v>4.4200000000000001E-4</v>
      </c>
      <c r="I542" s="260" t="s">
        <v>2096</v>
      </c>
      <c r="J542" t="s">
        <v>2851</v>
      </c>
      <c r="K542" t="s">
        <v>3391</v>
      </c>
      <c r="L542" s="260" t="s">
        <v>2189</v>
      </c>
      <c r="M542" s="260" t="s">
        <v>3317</v>
      </c>
      <c r="N542" s="260" t="s">
        <v>1778</v>
      </c>
    </row>
    <row r="543" spans="1:14">
      <c r="A543" s="260" t="s">
        <v>1188</v>
      </c>
      <c r="B543" s="260" t="s">
        <v>215</v>
      </c>
      <c r="C543" s="260">
        <v>4.8500000000000003E-4</v>
      </c>
      <c r="D543" s="260"/>
      <c r="E543" s="260">
        <v>4.6200000000000001E-4</v>
      </c>
      <c r="F543" t="str">
        <f t="shared" si="16"/>
        <v>近畿電力(株)</v>
      </c>
      <c r="G543" t="str">
        <f t="shared" si="17"/>
        <v>近畿電力(株)_</v>
      </c>
      <c r="H543">
        <v>4.6200000000000001E-4</v>
      </c>
      <c r="I543" s="260" t="s">
        <v>215</v>
      </c>
      <c r="J543" t="s">
        <v>2852</v>
      </c>
      <c r="K543" t="s">
        <v>3392</v>
      </c>
      <c r="L543" s="260" t="s">
        <v>2255</v>
      </c>
      <c r="M543" s="260" t="s">
        <v>3379</v>
      </c>
      <c r="N543" s="260" t="s">
        <v>1917</v>
      </c>
    </row>
    <row r="544" spans="1:14">
      <c r="A544" s="260" t="s">
        <v>1191</v>
      </c>
      <c r="B544" s="260" t="s">
        <v>224</v>
      </c>
      <c r="C544" s="260">
        <v>4.3300000000000001E-4</v>
      </c>
      <c r="D544" s="260"/>
      <c r="E544" s="260">
        <v>4.2000000000000002E-4</v>
      </c>
      <c r="F544" t="str">
        <f t="shared" si="16"/>
        <v>新電力おおいた(株)</v>
      </c>
      <c r="G544" t="str">
        <f t="shared" si="17"/>
        <v>新電力おおいた(株)_</v>
      </c>
      <c r="H544">
        <v>4.2000000000000002E-4</v>
      </c>
      <c r="I544" s="260" t="s">
        <v>224</v>
      </c>
      <c r="J544" t="s">
        <v>2853</v>
      </c>
      <c r="K544" t="s">
        <v>3393</v>
      </c>
      <c r="L544" s="260" t="s">
        <v>441</v>
      </c>
      <c r="M544" s="260" t="s">
        <v>3205</v>
      </c>
      <c r="N544" s="260" t="s">
        <v>1533</v>
      </c>
    </row>
    <row r="545" spans="1:14">
      <c r="A545" s="260" t="s">
        <v>1193</v>
      </c>
      <c r="B545" s="260" t="s">
        <v>208</v>
      </c>
      <c r="C545" s="260">
        <v>5.0100000000000003E-4</v>
      </c>
      <c r="D545" s="260"/>
      <c r="E545" s="260">
        <v>4.9799999999999996E-4</v>
      </c>
      <c r="F545" t="str">
        <f t="shared" si="16"/>
        <v>(株)日本セレモニー</v>
      </c>
      <c r="G545" t="str">
        <f t="shared" si="17"/>
        <v>(株)日本セレモニー_</v>
      </c>
      <c r="H545">
        <v>4.9799999999999996E-4</v>
      </c>
      <c r="I545" s="260" t="s">
        <v>208</v>
      </c>
      <c r="J545" t="s">
        <v>2854</v>
      </c>
      <c r="K545" t="s">
        <v>3394</v>
      </c>
      <c r="L545" s="260" t="s">
        <v>2118</v>
      </c>
      <c r="M545" s="260" t="s">
        <v>3173</v>
      </c>
      <c r="N545" s="260" t="s">
        <v>1462</v>
      </c>
    </row>
    <row r="546" spans="1:14">
      <c r="A546" s="260" t="s">
        <v>1196</v>
      </c>
      <c r="B546" s="260" t="s">
        <v>327</v>
      </c>
      <c r="C546" s="260">
        <v>5.3600000000000002E-4</v>
      </c>
      <c r="D546" s="260"/>
      <c r="E546" s="260">
        <v>5.71E-4</v>
      </c>
      <c r="F546" t="str">
        <f t="shared" si="16"/>
        <v>(株)池見石油店</v>
      </c>
      <c r="G546" t="str">
        <f t="shared" si="17"/>
        <v>(株)池見石油店_</v>
      </c>
      <c r="H546">
        <v>5.71E-4</v>
      </c>
      <c r="I546" s="260" t="s">
        <v>327</v>
      </c>
      <c r="J546" t="s">
        <v>2855</v>
      </c>
      <c r="K546" t="s">
        <v>3395</v>
      </c>
      <c r="L546" s="260" t="s">
        <v>435</v>
      </c>
      <c r="M546" s="260" t="s">
        <v>3197</v>
      </c>
      <c r="N546" s="260" t="s">
        <v>1513</v>
      </c>
    </row>
    <row r="547" spans="1:14">
      <c r="A547" s="260" t="s">
        <v>1198</v>
      </c>
      <c r="B547" s="260" t="s">
        <v>222</v>
      </c>
      <c r="C547" s="260">
        <v>2.8800000000000001E-4</v>
      </c>
      <c r="D547" s="260"/>
      <c r="E547" s="260">
        <v>4.5199999999999998E-4</v>
      </c>
      <c r="F547" t="str">
        <f t="shared" si="16"/>
        <v>芝浦電力(株)</v>
      </c>
      <c r="G547" t="str">
        <f t="shared" si="17"/>
        <v>芝浦電力(株)_</v>
      </c>
      <c r="H547">
        <v>4.5199999999999998E-4</v>
      </c>
      <c r="I547" s="260" t="s">
        <v>222</v>
      </c>
      <c r="J547" t="s">
        <v>2856</v>
      </c>
      <c r="K547" t="s">
        <v>3396</v>
      </c>
      <c r="L547" s="260" t="s">
        <v>2161</v>
      </c>
      <c r="M547" s="260" t="s">
        <v>3290</v>
      </c>
      <c r="N547" s="260" t="s">
        <v>1719</v>
      </c>
    </row>
    <row r="548" spans="1:14">
      <c r="A548" s="260" t="s">
        <v>1200</v>
      </c>
      <c r="B548" s="260" t="s">
        <v>2097</v>
      </c>
      <c r="C548" s="260">
        <v>4.84E-4</v>
      </c>
      <c r="D548" s="260"/>
      <c r="E548" s="260">
        <v>4.7699999999999999E-4</v>
      </c>
      <c r="F548" t="str">
        <f t="shared" si="16"/>
        <v>(株)地域創生ホールディングス</v>
      </c>
      <c r="G548" t="str">
        <f t="shared" si="17"/>
        <v>(株)地域創生ホールディングス_</v>
      </c>
      <c r="H548">
        <v>4.7699999999999999E-4</v>
      </c>
      <c r="I548" s="260" t="s">
        <v>2097</v>
      </c>
      <c r="J548" t="s">
        <v>2857</v>
      </c>
      <c r="K548" t="s">
        <v>2857</v>
      </c>
      <c r="L548" s="260" t="s">
        <v>344</v>
      </c>
      <c r="M548" s="260" t="s">
        <v>3085</v>
      </c>
      <c r="N548" s="260" t="s">
        <v>1261</v>
      </c>
    </row>
    <row r="549" spans="1:14">
      <c r="A549" s="260" t="s">
        <v>1203</v>
      </c>
      <c r="B549" s="260" t="s">
        <v>328</v>
      </c>
      <c r="C549" s="260">
        <v>2.0799999999999999E-4</v>
      </c>
      <c r="D549" s="260"/>
      <c r="E549" s="260">
        <v>1.9600000000000002E-4</v>
      </c>
      <c r="F549" t="str">
        <f t="shared" si="16"/>
        <v>スズカ電工(株)</v>
      </c>
      <c r="G549" t="str">
        <f t="shared" si="17"/>
        <v>スズカ電工(株)_</v>
      </c>
      <c r="H549">
        <v>1.9600000000000002E-4</v>
      </c>
      <c r="I549" s="260" t="s">
        <v>328</v>
      </c>
      <c r="J549" t="s">
        <v>2858</v>
      </c>
      <c r="K549" t="s">
        <v>3397</v>
      </c>
      <c r="L549" s="260" t="s">
        <v>2112</v>
      </c>
      <c r="M549" s="260" t="s">
        <v>3152</v>
      </c>
      <c r="N549" s="260" t="s">
        <v>1414</v>
      </c>
    </row>
    <row r="550" spans="1:14">
      <c r="A550" s="260" t="s">
        <v>1205</v>
      </c>
      <c r="B550" s="260" t="s">
        <v>329</v>
      </c>
      <c r="C550" s="260">
        <v>3.1700000000000001E-4</v>
      </c>
      <c r="D550" s="260"/>
      <c r="E550" s="260">
        <v>3.9599999999999998E-4</v>
      </c>
      <c r="F550" t="str">
        <f t="shared" si="16"/>
        <v>(株)エーコープサービス</v>
      </c>
      <c r="G550" t="str">
        <f t="shared" si="17"/>
        <v>(株)エーコープサービス_</v>
      </c>
      <c r="H550">
        <v>3.9599999999999998E-4</v>
      </c>
      <c r="I550" s="260" t="s">
        <v>329</v>
      </c>
      <c r="J550" t="s">
        <v>2859</v>
      </c>
      <c r="K550" t="s">
        <v>3398</v>
      </c>
      <c r="L550" s="260" t="s">
        <v>249</v>
      </c>
      <c r="M550" s="260" t="s">
        <v>2880</v>
      </c>
      <c r="N550" s="260" t="s">
        <v>710</v>
      </c>
    </row>
    <row r="551" spans="1:14">
      <c r="A551" s="260" t="s">
        <v>1207</v>
      </c>
      <c r="B551" s="260" t="s">
        <v>330</v>
      </c>
      <c r="C551" s="260">
        <v>4.9700000000000005E-4</v>
      </c>
      <c r="D551" s="260" t="s">
        <v>2023</v>
      </c>
      <c r="E551" s="260">
        <v>0</v>
      </c>
      <c r="F551" t="str">
        <f t="shared" si="16"/>
        <v>サンリン(株)</v>
      </c>
      <c r="G551" t="str">
        <f t="shared" si="17"/>
        <v>サンリン(株)_メニューA</v>
      </c>
      <c r="H551">
        <v>0</v>
      </c>
      <c r="I551" s="260" t="s">
        <v>330</v>
      </c>
      <c r="J551" t="s">
        <v>2860</v>
      </c>
      <c r="K551" t="s">
        <v>3399</v>
      </c>
      <c r="L551" s="260" t="s">
        <v>383</v>
      </c>
      <c r="M551" s="260" t="s">
        <v>3134</v>
      </c>
      <c r="N551" s="260" t="s">
        <v>1372</v>
      </c>
    </row>
    <row r="552" spans="1:14">
      <c r="A552" s="260"/>
      <c r="B552" s="260"/>
      <c r="C552" s="260"/>
      <c r="D552" s="260" t="s">
        <v>2039</v>
      </c>
      <c r="E552" s="260">
        <v>4.4200000000000001E-4</v>
      </c>
      <c r="F552" t="str">
        <f t="shared" si="16"/>
        <v>サンリン(株)</v>
      </c>
      <c r="G552" t="str">
        <f t="shared" si="17"/>
        <v>サンリン(株)_メニューB(残差)</v>
      </c>
      <c r="H552">
        <v>4.4200000000000001E-4</v>
      </c>
      <c r="I552" s="260" t="s">
        <v>330</v>
      </c>
      <c r="J552" t="s">
        <v>2861</v>
      </c>
      <c r="K552" t="s">
        <v>3400</v>
      </c>
      <c r="L552" s="260" t="s">
        <v>2227</v>
      </c>
      <c r="M552" s="260" t="s">
        <v>3352</v>
      </c>
      <c r="N552" s="260" t="s">
        <v>1857</v>
      </c>
    </row>
    <row r="553" spans="1:14">
      <c r="A553" s="260"/>
      <c r="B553" s="260"/>
      <c r="C553" s="260"/>
      <c r="D553" s="260" t="s">
        <v>2040</v>
      </c>
      <c r="E553" s="260">
        <v>4.7399999999999997E-4</v>
      </c>
      <c r="F553" t="str">
        <f t="shared" si="16"/>
        <v>サンリン(株)</v>
      </c>
      <c r="G553" t="str">
        <f t="shared" si="17"/>
        <v>サンリン(株)_(参考値)事業者全体</v>
      </c>
      <c r="H553">
        <v>4.7399999999999997E-4</v>
      </c>
      <c r="I553" s="260" t="s">
        <v>330</v>
      </c>
      <c r="J553" t="s">
        <v>2862</v>
      </c>
      <c r="K553" t="s">
        <v>3401</v>
      </c>
      <c r="L553" s="260" t="s">
        <v>2217</v>
      </c>
      <c r="M553" s="260" t="s">
        <v>3344</v>
      </c>
      <c r="N553" s="260" t="s">
        <v>1837</v>
      </c>
    </row>
    <row r="554" spans="1:14">
      <c r="A554" s="260" t="s">
        <v>1209</v>
      </c>
      <c r="B554" s="260" t="s">
        <v>331</v>
      </c>
      <c r="C554" s="260">
        <v>4.46E-4</v>
      </c>
      <c r="D554" s="260"/>
      <c r="E554" s="260">
        <v>4.5300000000000001E-4</v>
      </c>
      <c r="F554" t="str">
        <f t="shared" si="16"/>
        <v>(株)宮崎ガスリビング</v>
      </c>
      <c r="G554" t="str">
        <f t="shared" si="17"/>
        <v>(株)宮崎ガスリビング_</v>
      </c>
      <c r="H554">
        <v>4.5300000000000001E-4</v>
      </c>
      <c r="I554" s="260" t="s">
        <v>331</v>
      </c>
      <c r="J554" t="s">
        <v>2863</v>
      </c>
      <c r="K554" t="s">
        <v>2863</v>
      </c>
      <c r="L554" s="260" t="s">
        <v>358</v>
      </c>
      <c r="M554" s="260" t="s">
        <v>3104</v>
      </c>
      <c r="N554" s="260" t="s">
        <v>1304</v>
      </c>
    </row>
    <row r="555" spans="1:14">
      <c r="A555" s="260" t="s">
        <v>1211</v>
      </c>
      <c r="B555" s="260" t="s">
        <v>332</v>
      </c>
      <c r="C555" s="260">
        <v>4.84E-4</v>
      </c>
      <c r="D555" s="260"/>
      <c r="E555" s="260">
        <v>4.28E-4</v>
      </c>
      <c r="F555" t="str">
        <f t="shared" si="16"/>
        <v>山陰エレキ・アライアンス(株)</v>
      </c>
      <c r="G555" t="str">
        <f t="shared" si="17"/>
        <v>山陰エレキ・アライアンス(株)_</v>
      </c>
      <c r="H555">
        <v>4.28E-4</v>
      </c>
      <c r="I555" s="260" t="s">
        <v>332</v>
      </c>
      <c r="J555" t="s">
        <v>2864</v>
      </c>
      <c r="K555" t="s">
        <v>3402</v>
      </c>
      <c r="L555" s="260" t="s">
        <v>250</v>
      </c>
      <c r="M555" s="260" t="s">
        <v>2924</v>
      </c>
      <c r="N555" s="260" t="s">
        <v>860</v>
      </c>
    </row>
    <row r="556" spans="1:14">
      <c r="A556" s="260" t="s">
        <v>1213</v>
      </c>
      <c r="B556" s="260" t="s">
        <v>333</v>
      </c>
      <c r="C556" s="260">
        <v>1.3200000000000001E-4</v>
      </c>
      <c r="D556" s="260"/>
      <c r="E556" s="260">
        <v>7.7000000000000001E-5</v>
      </c>
      <c r="F556" t="str">
        <f t="shared" si="16"/>
        <v>ミライフ東日本(株)</v>
      </c>
      <c r="G556" t="str">
        <f t="shared" si="17"/>
        <v>ミライフ東日本(株)_</v>
      </c>
      <c r="H556">
        <v>7.7000000000000001E-5</v>
      </c>
      <c r="I556" s="260" t="s">
        <v>333</v>
      </c>
      <c r="J556" t="s">
        <v>2865</v>
      </c>
      <c r="K556" t="s">
        <v>3403</v>
      </c>
      <c r="L556" s="260" t="s">
        <v>2168</v>
      </c>
      <c r="M556" s="260" t="s">
        <v>3297</v>
      </c>
      <c r="N556" s="260" t="s">
        <v>1733</v>
      </c>
    </row>
    <row r="557" spans="1:14">
      <c r="A557" s="260" t="s">
        <v>1215</v>
      </c>
      <c r="B557" s="260" t="s">
        <v>334</v>
      </c>
      <c r="C557" s="260">
        <v>0</v>
      </c>
      <c r="D557" s="260"/>
      <c r="E557" s="260">
        <v>4.0400000000000001E-4</v>
      </c>
      <c r="F557" t="str">
        <f t="shared" si="16"/>
        <v>(株)ウッドエナジー</v>
      </c>
      <c r="G557" t="str">
        <f t="shared" si="17"/>
        <v>(株)ウッドエナジー_</v>
      </c>
      <c r="H557">
        <v>4.0400000000000001E-4</v>
      </c>
      <c r="I557" s="260" t="s">
        <v>334</v>
      </c>
      <c r="J557" t="s">
        <v>2866</v>
      </c>
      <c r="K557" t="s">
        <v>3404</v>
      </c>
      <c r="L557" s="260" t="s">
        <v>2079</v>
      </c>
      <c r="M557" s="260" t="s">
        <v>2982</v>
      </c>
      <c r="N557" s="260" t="s">
        <v>1003</v>
      </c>
    </row>
    <row r="558" spans="1:14">
      <c r="A558" s="260" t="s">
        <v>1217</v>
      </c>
      <c r="B558" s="260" t="s">
        <v>335</v>
      </c>
      <c r="C558" s="260">
        <v>4.84E-4</v>
      </c>
      <c r="D558" s="260"/>
      <c r="E558" s="260">
        <v>4.2900000000000002E-4</v>
      </c>
      <c r="F558" t="str">
        <f t="shared" si="16"/>
        <v>山陰酸素工業(株)</v>
      </c>
      <c r="G558" t="str">
        <f t="shared" si="17"/>
        <v>山陰酸素工業(株)_</v>
      </c>
      <c r="H558">
        <v>4.2900000000000002E-4</v>
      </c>
      <c r="I558" s="260" t="s">
        <v>335</v>
      </c>
      <c r="J558" t="s">
        <v>2867</v>
      </c>
      <c r="K558" t="s">
        <v>3405</v>
      </c>
      <c r="L558" s="260" t="s">
        <v>213</v>
      </c>
      <c r="M558" s="260" t="s">
        <v>2951</v>
      </c>
      <c r="N558" s="260" t="s">
        <v>930</v>
      </c>
    </row>
    <row r="559" spans="1:14">
      <c r="A559" s="260" t="s">
        <v>1219</v>
      </c>
      <c r="B559" s="260" t="s">
        <v>336</v>
      </c>
      <c r="C559" s="260">
        <v>3.6400000000000001E-4</v>
      </c>
      <c r="D559" s="260"/>
      <c r="E559" s="260">
        <v>3.0800000000000001E-4</v>
      </c>
      <c r="F559" t="str">
        <f t="shared" si="16"/>
        <v>武陽ガス(株)</v>
      </c>
      <c r="G559" t="str">
        <f t="shared" si="17"/>
        <v>武陽ガス(株)_</v>
      </c>
      <c r="H559">
        <v>3.0800000000000001E-4</v>
      </c>
      <c r="I559" s="260" t="s">
        <v>336</v>
      </c>
      <c r="J559" t="s">
        <v>2868</v>
      </c>
      <c r="K559" t="s">
        <v>3406</v>
      </c>
      <c r="L559" s="260" t="s">
        <v>2263</v>
      </c>
      <c r="M559" s="260" t="s">
        <v>3387</v>
      </c>
      <c r="N559" s="260" t="s">
        <v>1933</v>
      </c>
    </row>
    <row r="560" spans="1:14">
      <c r="A560" s="260" t="s">
        <v>1221</v>
      </c>
      <c r="B560" s="260" t="s">
        <v>165</v>
      </c>
      <c r="C560" s="260">
        <v>5.4900000000000001E-4</v>
      </c>
      <c r="D560" s="260" t="s">
        <v>2023</v>
      </c>
      <c r="E560" s="260">
        <v>0</v>
      </c>
      <c r="F560" t="str">
        <f t="shared" si="16"/>
        <v>北海道電力(株)</v>
      </c>
      <c r="G560" t="str">
        <f t="shared" si="17"/>
        <v>北海道電力(株)_メニューA</v>
      </c>
      <c r="H560">
        <v>0</v>
      </c>
      <c r="I560" s="260" t="s">
        <v>165</v>
      </c>
      <c r="J560" t="s">
        <v>2869</v>
      </c>
      <c r="K560" t="s">
        <v>3407</v>
      </c>
      <c r="L560" s="260" t="s">
        <v>2090</v>
      </c>
      <c r="M560" s="260" t="s">
        <v>3032</v>
      </c>
      <c r="N560" s="260" t="s">
        <v>1117</v>
      </c>
    </row>
    <row r="561" spans="1:14">
      <c r="A561" s="260"/>
      <c r="B561" s="260"/>
      <c r="C561" s="260"/>
      <c r="D561" s="260" t="s">
        <v>2025</v>
      </c>
      <c r="E561" s="260">
        <v>0</v>
      </c>
      <c r="F561" t="str">
        <f t="shared" si="16"/>
        <v>北海道電力(株)</v>
      </c>
      <c r="G561" t="str">
        <f t="shared" si="17"/>
        <v>北海道電力(株)_メニューB</v>
      </c>
      <c r="H561">
        <v>0</v>
      </c>
      <c r="I561" s="260" t="s">
        <v>165</v>
      </c>
      <c r="J561" t="s">
        <v>2870</v>
      </c>
      <c r="K561" t="s">
        <v>3408</v>
      </c>
      <c r="L561" s="260" t="s">
        <v>2198</v>
      </c>
      <c r="M561" s="260" t="s">
        <v>3326</v>
      </c>
      <c r="N561" s="260" t="s">
        <v>1798</v>
      </c>
    </row>
    <row r="562" spans="1:14">
      <c r="A562" s="260"/>
      <c r="B562" s="260"/>
      <c r="C562" s="260"/>
      <c r="D562" s="260" t="s">
        <v>2028</v>
      </c>
      <c r="E562" s="260">
        <v>5.3700000000000004E-4</v>
      </c>
      <c r="F562" t="str">
        <f t="shared" si="16"/>
        <v>北海道電力(株)</v>
      </c>
      <c r="G562" t="str">
        <f t="shared" si="17"/>
        <v>北海道電力(株)_メニューC(残差)</v>
      </c>
      <c r="H562">
        <v>5.3700000000000004E-4</v>
      </c>
      <c r="I562" s="260" t="s">
        <v>165</v>
      </c>
      <c r="J562" t="s">
        <v>2871</v>
      </c>
      <c r="K562" t="s">
        <v>3409</v>
      </c>
      <c r="L562" s="260" t="s">
        <v>2247</v>
      </c>
      <c r="M562" s="260" t="s">
        <v>3372</v>
      </c>
      <c r="N562" s="260" t="s">
        <v>1900</v>
      </c>
    </row>
    <row r="563" spans="1:14">
      <c r="A563" s="260"/>
      <c r="B563" s="260"/>
      <c r="C563" s="260"/>
      <c r="D563" s="260" t="s">
        <v>2040</v>
      </c>
      <c r="E563" s="260">
        <v>5.4900000000000001E-4</v>
      </c>
      <c r="F563" t="str">
        <f t="shared" si="16"/>
        <v>北海道電力(株)</v>
      </c>
      <c r="G563" t="str">
        <f t="shared" si="17"/>
        <v>北海道電力(株)_(参考値)事業者全体</v>
      </c>
      <c r="H563">
        <v>5.4900000000000001E-4</v>
      </c>
      <c r="I563" s="260" t="s">
        <v>165</v>
      </c>
      <c r="J563" t="s">
        <v>2872</v>
      </c>
      <c r="K563" t="s">
        <v>3410</v>
      </c>
      <c r="L563" s="260" t="s">
        <v>310</v>
      </c>
      <c r="M563" s="260" t="s">
        <v>3030</v>
      </c>
      <c r="N563" s="260" t="s">
        <v>1112</v>
      </c>
    </row>
    <row r="564" spans="1:14">
      <c r="A564" s="260" t="s">
        <v>1223</v>
      </c>
      <c r="B564" s="260" t="s">
        <v>166</v>
      </c>
      <c r="C564" s="260">
        <v>4.9600000000000002E-4</v>
      </c>
      <c r="D564" s="260" t="s">
        <v>2023</v>
      </c>
      <c r="E564" s="260">
        <v>0</v>
      </c>
      <c r="F564" t="str">
        <f t="shared" si="16"/>
        <v>東北電力(株)</v>
      </c>
      <c r="G564" t="str">
        <f t="shared" si="17"/>
        <v>東北電力(株)_メニューA</v>
      </c>
      <c r="H564">
        <v>0</v>
      </c>
      <c r="I564" s="260" t="s">
        <v>166</v>
      </c>
      <c r="J564" t="s">
        <v>2873</v>
      </c>
      <c r="K564" t="s">
        <v>3411</v>
      </c>
      <c r="L564" s="260" t="s">
        <v>394</v>
      </c>
      <c r="M564" s="260" t="s">
        <v>3147</v>
      </c>
      <c r="N564" s="260" t="s">
        <v>1402</v>
      </c>
    </row>
    <row r="565" spans="1:14">
      <c r="A565" s="260"/>
      <c r="B565" s="260"/>
      <c r="C565" s="260"/>
      <c r="D565" s="260" t="s">
        <v>2025</v>
      </c>
      <c r="E565" s="260">
        <v>0</v>
      </c>
      <c r="F565" t="str">
        <f t="shared" si="16"/>
        <v>東北電力(株)</v>
      </c>
      <c r="G565" t="str">
        <f t="shared" si="17"/>
        <v>東北電力(株)_メニューB</v>
      </c>
      <c r="H565">
        <v>0</v>
      </c>
      <c r="I565" s="260" t="s">
        <v>166</v>
      </c>
      <c r="J565" t="s">
        <v>2874</v>
      </c>
      <c r="K565" t="s">
        <v>3412</v>
      </c>
      <c r="L565" s="260" t="s">
        <v>251</v>
      </c>
      <c r="M565" s="260" t="s">
        <v>3022</v>
      </c>
      <c r="N565" s="260" t="s">
        <v>1095</v>
      </c>
    </row>
    <row r="566" spans="1:14">
      <c r="A566" s="260"/>
      <c r="B566" s="260"/>
      <c r="C566" s="260"/>
      <c r="D566" s="260" t="s">
        <v>2028</v>
      </c>
      <c r="E566" s="260">
        <v>4.8799999999999999E-4</v>
      </c>
      <c r="F566" t="str">
        <f t="shared" si="16"/>
        <v>東北電力(株)</v>
      </c>
      <c r="G566" t="str">
        <f t="shared" si="17"/>
        <v>東北電力(株)_メニューC(残差)</v>
      </c>
      <c r="H566">
        <v>4.8799999999999999E-4</v>
      </c>
      <c r="I566" s="260" t="s">
        <v>166</v>
      </c>
      <c r="J566" t="s">
        <v>2875</v>
      </c>
      <c r="K566" t="s">
        <v>3413</v>
      </c>
      <c r="L566" s="260" t="s">
        <v>2131</v>
      </c>
      <c r="M566" s="260" t="s">
        <v>3254</v>
      </c>
      <c r="N566" s="260" t="s">
        <v>1643</v>
      </c>
    </row>
    <row r="567" spans="1:14">
      <c r="A567" s="260"/>
      <c r="B567" s="260"/>
      <c r="C567" s="260"/>
      <c r="D567" s="260" t="s">
        <v>2040</v>
      </c>
      <c r="E567" s="260">
        <v>4.57E-4</v>
      </c>
      <c r="F567" t="str">
        <f t="shared" si="16"/>
        <v>東北電力(株)</v>
      </c>
      <c r="G567" t="str">
        <f t="shared" si="17"/>
        <v>東北電力(株)_(参考値)事業者全体</v>
      </c>
      <c r="H567">
        <v>4.57E-4</v>
      </c>
      <c r="I567" s="260" t="s">
        <v>166</v>
      </c>
      <c r="J567" t="s">
        <v>2876</v>
      </c>
      <c r="K567" t="s">
        <v>3414</v>
      </c>
      <c r="L567" s="260" t="s">
        <v>2088</v>
      </c>
      <c r="M567" s="260" t="s">
        <v>3017</v>
      </c>
      <c r="N567" s="260" t="s">
        <v>1084</v>
      </c>
    </row>
    <row r="568" spans="1:14">
      <c r="A568" s="260" t="s">
        <v>1226</v>
      </c>
      <c r="B568" s="260" t="s">
        <v>337</v>
      </c>
      <c r="C568" s="260">
        <v>4.57E-4</v>
      </c>
      <c r="D568" s="260" t="s">
        <v>2023</v>
      </c>
      <c r="E568" s="260">
        <v>0</v>
      </c>
      <c r="F568" t="str">
        <f t="shared" si="16"/>
        <v>東京電力エナジーパートナー(株)</v>
      </c>
      <c r="G568" t="str">
        <f t="shared" si="17"/>
        <v>東京電力エナジーパートナー(株)_メニューA</v>
      </c>
      <c r="H568">
        <v>0</v>
      </c>
      <c r="I568" s="260" t="s">
        <v>337</v>
      </c>
      <c r="J568" t="s">
        <v>2877</v>
      </c>
      <c r="K568" t="s">
        <v>3415</v>
      </c>
      <c r="L568" s="260" t="s">
        <v>1525</v>
      </c>
      <c r="M568" s="260" t="s">
        <v>3201</v>
      </c>
      <c r="N568" s="260" t="s">
        <v>1524</v>
      </c>
    </row>
    <row r="569" spans="1:14">
      <c r="A569" s="260"/>
      <c r="B569" s="260"/>
      <c r="C569" s="260"/>
      <c r="D569" s="260" t="s">
        <v>2025</v>
      </c>
      <c r="E569" s="260">
        <v>0</v>
      </c>
      <c r="F569" t="str">
        <f t="shared" si="16"/>
        <v>東京電力エナジーパートナー(株)</v>
      </c>
      <c r="G569" t="str">
        <f t="shared" si="17"/>
        <v>東京電力エナジーパートナー(株)_メニューB</v>
      </c>
      <c r="H569">
        <v>0</v>
      </c>
      <c r="I569" s="260" t="s">
        <v>337</v>
      </c>
      <c r="L569" s="260"/>
      <c r="M569" s="260"/>
      <c r="N569" s="260"/>
    </row>
    <row r="570" spans="1:14">
      <c r="A570" s="260"/>
      <c r="B570" s="260"/>
      <c r="C570" s="260"/>
      <c r="D570" s="260" t="s">
        <v>2043</v>
      </c>
      <c r="E570" s="260">
        <v>0</v>
      </c>
      <c r="F570" t="str">
        <f t="shared" si="16"/>
        <v>東京電力エナジーパートナー(株)</v>
      </c>
      <c r="G570" t="str">
        <f t="shared" si="17"/>
        <v>東京電力エナジーパートナー(株)_メニューC</v>
      </c>
      <c r="H570">
        <v>0</v>
      </c>
      <c r="I570" s="260" t="s">
        <v>337</v>
      </c>
      <c r="L570" s="260"/>
      <c r="M570" s="260"/>
      <c r="N570" s="260"/>
    </row>
    <row r="571" spans="1:14">
      <c r="A571" s="260"/>
      <c r="B571" s="260"/>
      <c r="C571" s="260"/>
      <c r="D571" s="260" t="s">
        <v>2044</v>
      </c>
      <c r="E571" s="260">
        <v>0</v>
      </c>
      <c r="F571" t="str">
        <f t="shared" si="16"/>
        <v>東京電力エナジーパートナー(株)</v>
      </c>
      <c r="G571" t="str">
        <f t="shared" si="17"/>
        <v>東京電力エナジーパートナー(株)_メニューD</v>
      </c>
      <c r="H571">
        <v>0</v>
      </c>
      <c r="I571" s="260" t="s">
        <v>337</v>
      </c>
      <c r="L571" s="260"/>
      <c r="M571" s="260"/>
      <c r="N571" s="260"/>
    </row>
    <row r="572" spans="1:14">
      <c r="A572" s="260"/>
      <c r="B572" s="260"/>
      <c r="C572" s="260"/>
      <c r="D572" s="260" t="s">
        <v>2045</v>
      </c>
      <c r="E572" s="260">
        <v>0</v>
      </c>
      <c r="F572" t="str">
        <f t="shared" si="16"/>
        <v>東京電力エナジーパートナー(株)</v>
      </c>
      <c r="G572" t="str">
        <f t="shared" si="17"/>
        <v>東京電力エナジーパートナー(株)_メニューE</v>
      </c>
      <c r="H572">
        <v>0</v>
      </c>
      <c r="I572" s="260" t="s">
        <v>337</v>
      </c>
      <c r="L572" s="260"/>
      <c r="M572" s="260"/>
      <c r="N572" s="260"/>
    </row>
    <row r="573" spans="1:14">
      <c r="A573" s="260"/>
      <c r="B573" s="260"/>
      <c r="C573" s="260"/>
      <c r="D573" s="260" t="s">
        <v>2046</v>
      </c>
      <c r="E573" s="260">
        <v>0</v>
      </c>
      <c r="F573" t="str">
        <f t="shared" si="16"/>
        <v>東京電力エナジーパートナー(株)</v>
      </c>
      <c r="G573" t="str">
        <f t="shared" si="17"/>
        <v>東京電力エナジーパートナー(株)_メニューF</v>
      </c>
      <c r="H573">
        <v>0</v>
      </c>
      <c r="I573" s="260" t="s">
        <v>337</v>
      </c>
      <c r="L573" s="260"/>
      <c r="M573" s="260"/>
      <c r="N573" s="260"/>
    </row>
    <row r="574" spans="1:14">
      <c r="A574" s="260"/>
      <c r="B574" s="260"/>
      <c r="C574" s="260"/>
      <c r="D574" s="260" t="s">
        <v>2047</v>
      </c>
      <c r="E574" s="260">
        <v>0</v>
      </c>
      <c r="F574" t="str">
        <f t="shared" si="16"/>
        <v>東京電力エナジーパートナー(株)</v>
      </c>
      <c r="G574" t="str">
        <f t="shared" si="17"/>
        <v>東京電力エナジーパートナー(株)_メニューG</v>
      </c>
      <c r="H574">
        <v>0</v>
      </c>
      <c r="I574" s="260" t="s">
        <v>337</v>
      </c>
      <c r="L574" s="260"/>
      <c r="M574" s="260"/>
      <c r="N574" s="260"/>
    </row>
    <row r="575" spans="1:14">
      <c r="A575" s="260"/>
      <c r="B575" s="260"/>
      <c r="C575" s="260"/>
      <c r="D575" s="260" t="s">
        <v>2052</v>
      </c>
      <c r="E575" s="260">
        <v>0</v>
      </c>
      <c r="F575" t="str">
        <f t="shared" si="16"/>
        <v>東京電力エナジーパートナー(株)</v>
      </c>
      <c r="G575" t="str">
        <f t="shared" si="17"/>
        <v>東京電力エナジーパートナー(株)_メニューH</v>
      </c>
      <c r="H575">
        <v>0</v>
      </c>
      <c r="I575" s="260" t="s">
        <v>337</v>
      </c>
      <c r="L575" s="260"/>
      <c r="M575" s="260"/>
      <c r="N575" s="260"/>
    </row>
    <row r="576" spans="1:14">
      <c r="A576" s="260"/>
      <c r="B576" s="260"/>
      <c r="C576" s="260"/>
      <c r="D576" s="260" t="s">
        <v>2053</v>
      </c>
      <c r="E576" s="260">
        <v>0</v>
      </c>
      <c r="F576" t="str">
        <f t="shared" si="16"/>
        <v>東京電力エナジーパートナー(株)</v>
      </c>
      <c r="G576" t="str">
        <f t="shared" si="17"/>
        <v>東京電力エナジーパートナー(株)_メニューI</v>
      </c>
      <c r="H576">
        <v>0</v>
      </c>
      <c r="I576" s="260" t="s">
        <v>337</v>
      </c>
      <c r="L576" s="260"/>
      <c r="M576" s="260"/>
      <c r="N576" s="260"/>
    </row>
    <row r="577" spans="1:14">
      <c r="A577" s="260"/>
      <c r="B577" s="260"/>
      <c r="C577" s="260"/>
      <c r="D577" s="260" t="s">
        <v>2054</v>
      </c>
      <c r="E577" s="260">
        <v>4.57E-4</v>
      </c>
      <c r="F577" t="str">
        <f t="shared" si="16"/>
        <v>東京電力エナジーパートナー(株)</v>
      </c>
      <c r="G577" t="str">
        <f t="shared" si="17"/>
        <v>東京電力エナジーパートナー(株)_メニューJ(残差)</v>
      </c>
      <c r="H577">
        <v>4.57E-4</v>
      </c>
      <c r="I577" s="260" t="s">
        <v>337</v>
      </c>
      <c r="L577" s="260"/>
      <c r="M577" s="260"/>
      <c r="N577" s="260"/>
    </row>
    <row r="578" spans="1:14">
      <c r="A578" s="260"/>
      <c r="B578" s="260"/>
      <c r="C578" s="260"/>
      <c r="D578" s="260" t="s">
        <v>2040</v>
      </c>
      <c r="E578" s="260">
        <v>4.4099999999999999E-4</v>
      </c>
      <c r="F578" t="str">
        <f t="shared" si="16"/>
        <v>東京電力エナジーパートナー(株)</v>
      </c>
      <c r="G578" t="str">
        <f t="shared" si="17"/>
        <v>東京電力エナジーパートナー(株)_(参考値)事業者全体</v>
      </c>
      <c r="H578">
        <v>4.4099999999999999E-4</v>
      </c>
      <c r="I578" s="260" t="s">
        <v>337</v>
      </c>
      <c r="L578" s="260"/>
      <c r="M578" s="260"/>
      <c r="N578" s="260"/>
    </row>
    <row r="579" spans="1:14">
      <c r="A579" s="260" t="s">
        <v>1228</v>
      </c>
      <c r="B579" s="260" t="s">
        <v>2098</v>
      </c>
      <c r="C579" s="260">
        <v>4.4900000000000002E-4</v>
      </c>
      <c r="D579" s="260" t="s">
        <v>2023</v>
      </c>
      <c r="E579" s="260">
        <v>0</v>
      </c>
      <c r="F579" t="str">
        <f t="shared" si="16"/>
        <v>中部電力ミライズ(株)</v>
      </c>
      <c r="G579" t="str">
        <f t="shared" si="17"/>
        <v>中部電力ミライズ(株)_メニューA</v>
      </c>
      <c r="H579">
        <v>0</v>
      </c>
      <c r="I579" s="260" t="s">
        <v>2098</v>
      </c>
      <c r="L579" s="260"/>
      <c r="M579" s="260"/>
      <c r="N579" s="260"/>
    </row>
    <row r="580" spans="1:14">
      <c r="A580" s="260"/>
      <c r="B580" s="260"/>
      <c r="C580" s="260"/>
      <c r="D580" s="260" t="s">
        <v>2039</v>
      </c>
      <c r="E580" s="260">
        <v>3.88E-4</v>
      </c>
      <c r="F580" t="str">
        <f t="shared" si="16"/>
        <v>中部電力ミライズ(株)</v>
      </c>
      <c r="G580" t="str">
        <f t="shared" si="17"/>
        <v>中部電力ミライズ(株)_メニューB(残差)</v>
      </c>
      <c r="H580">
        <v>3.88E-4</v>
      </c>
      <c r="I580" s="260" t="s">
        <v>2098</v>
      </c>
      <c r="L580" s="260"/>
      <c r="M580" s="260"/>
      <c r="N580" s="260"/>
    </row>
    <row r="581" spans="1:14">
      <c r="A581" s="260"/>
      <c r="B581" s="260"/>
      <c r="C581" s="260"/>
      <c r="D581" s="260" t="s">
        <v>2040</v>
      </c>
      <c r="E581" s="260">
        <v>3.77E-4</v>
      </c>
      <c r="F581" t="str">
        <f t="shared" ref="F581:F644" si="18">IF(A581="",F580,B581)</f>
        <v>中部電力ミライズ(株)</v>
      </c>
      <c r="G581" t="str">
        <f t="shared" ref="G581:G644" si="19">F581&amp;"_"&amp;D581</f>
        <v>中部電力ミライズ(株)_(参考値)事業者全体</v>
      </c>
      <c r="H581">
        <v>3.77E-4</v>
      </c>
      <c r="I581" s="260" t="s">
        <v>2098</v>
      </c>
      <c r="L581" s="260"/>
      <c r="M581" s="260"/>
      <c r="N581" s="260"/>
    </row>
    <row r="582" spans="1:14">
      <c r="A582" s="260" t="s">
        <v>1230</v>
      </c>
      <c r="B582" s="260" t="s">
        <v>167</v>
      </c>
      <c r="C582" s="260">
        <v>4.8000000000000001E-4</v>
      </c>
      <c r="D582" s="260" t="s">
        <v>2023</v>
      </c>
      <c r="E582" s="260">
        <v>0</v>
      </c>
      <c r="F582" t="str">
        <f t="shared" si="18"/>
        <v>北陸電力(株)</v>
      </c>
      <c r="G582" t="str">
        <f t="shared" si="19"/>
        <v>北陸電力(株)_メニューA</v>
      </c>
      <c r="H582">
        <v>0</v>
      </c>
      <c r="I582" s="260" t="s">
        <v>167</v>
      </c>
      <c r="L582" s="260"/>
      <c r="M582" s="260"/>
      <c r="N582" s="260"/>
    </row>
    <row r="583" spans="1:14">
      <c r="A583" s="260"/>
      <c r="B583" s="260"/>
      <c r="C583" s="260"/>
      <c r="D583" s="260" t="s">
        <v>2025</v>
      </c>
      <c r="E583" s="260">
        <v>0</v>
      </c>
      <c r="F583" t="str">
        <f t="shared" si="18"/>
        <v>北陸電力(株)</v>
      </c>
      <c r="G583" t="str">
        <f t="shared" si="19"/>
        <v>北陸電力(株)_メニューB</v>
      </c>
      <c r="H583">
        <v>0</v>
      </c>
      <c r="I583" s="260" t="s">
        <v>167</v>
      </c>
      <c r="L583" s="260"/>
      <c r="M583" s="260"/>
      <c r="N583" s="260"/>
    </row>
    <row r="584" spans="1:14">
      <c r="A584" s="260"/>
      <c r="B584" s="260"/>
      <c r="C584" s="260"/>
      <c r="D584" s="260" t="s">
        <v>2043</v>
      </c>
      <c r="E584" s="260">
        <v>0</v>
      </c>
      <c r="F584" t="str">
        <f t="shared" si="18"/>
        <v>北陸電力(株)</v>
      </c>
      <c r="G584" t="str">
        <f t="shared" si="19"/>
        <v>北陸電力(株)_メニューC</v>
      </c>
      <c r="H584">
        <v>0</v>
      </c>
      <c r="I584" s="260" t="s">
        <v>167</v>
      </c>
      <c r="L584" s="260"/>
      <c r="M584" s="260"/>
      <c r="N584" s="260"/>
    </row>
    <row r="585" spans="1:14">
      <c r="A585" s="260"/>
      <c r="B585" s="260"/>
      <c r="C585" s="260"/>
      <c r="D585" s="260" t="s">
        <v>2044</v>
      </c>
      <c r="E585" s="260">
        <v>0</v>
      </c>
      <c r="F585" t="str">
        <f t="shared" si="18"/>
        <v>北陸電力(株)</v>
      </c>
      <c r="G585" t="str">
        <f t="shared" si="19"/>
        <v>北陸電力(株)_メニューD</v>
      </c>
      <c r="H585">
        <v>0</v>
      </c>
      <c r="I585" s="260" t="s">
        <v>167</v>
      </c>
      <c r="L585" s="260"/>
      <c r="M585" s="260"/>
      <c r="N585" s="260"/>
    </row>
    <row r="586" spans="1:14">
      <c r="A586" s="260"/>
      <c r="B586" s="260"/>
      <c r="C586" s="260"/>
      <c r="D586" s="260" t="s">
        <v>2071</v>
      </c>
      <c r="E586" s="260">
        <v>4.8899999999999996E-4</v>
      </c>
      <c r="F586" t="str">
        <f t="shared" si="18"/>
        <v>北陸電力(株)</v>
      </c>
      <c r="G586" t="str">
        <f t="shared" si="19"/>
        <v>北陸電力(株)_メニューE(残差)</v>
      </c>
      <c r="H586">
        <v>4.8899999999999996E-4</v>
      </c>
      <c r="I586" s="260" t="s">
        <v>167</v>
      </c>
      <c r="L586" s="260"/>
      <c r="M586" s="260"/>
      <c r="N586" s="260"/>
    </row>
    <row r="587" spans="1:14">
      <c r="A587" s="260"/>
      <c r="B587" s="260"/>
      <c r="C587" s="260"/>
      <c r="D587" s="260" t="s">
        <v>2040</v>
      </c>
      <c r="E587" s="260">
        <v>4.6500000000000003E-4</v>
      </c>
      <c r="F587" t="str">
        <f t="shared" si="18"/>
        <v>北陸電力(株)</v>
      </c>
      <c r="G587" t="str">
        <f t="shared" si="19"/>
        <v>北陸電力(株)_(参考値)事業者全体</v>
      </c>
      <c r="H587">
        <v>4.6500000000000003E-4</v>
      </c>
      <c r="I587" s="260" t="s">
        <v>167</v>
      </c>
      <c r="L587" s="260"/>
      <c r="M587" s="260"/>
      <c r="N587" s="260"/>
    </row>
    <row r="588" spans="1:14">
      <c r="A588" s="260" t="s">
        <v>1233</v>
      </c>
      <c r="B588" s="260" t="s">
        <v>168</v>
      </c>
      <c r="C588" s="260">
        <v>2.99E-4</v>
      </c>
      <c r="D588" s="260" t="s">
        <v>2023</v>
      </c>
      <c r="E588" s="260">
        <v>0</v>
      </c>
      <c r="F588" t="str">
        <f t="shared" si="18"/>
        <v>関西電力(株)</v>
      </c>
      <c r="G588" t="str">
        <f t="shared" si="19"/>
        <v>関西電力(株)_メニューA</v>
      </c>
      <c r="H588">
        <v>0</v>
      </c>
      <c r="I588" s="260" t="s">
        <v>168</v>
      </c>
      <c r="L588" s="260"/>
      <c r="M588" s="260"/>
      <c r="N588" s="260"/>
    </row>
    <row r="589" spans="1:14">
      <c r="A589" s="260"/>
      <c r="B589" s="260"/>
      <c r="C589" s="260"/>
      <c r="D589" s="260" t="s">
        <v>2025</v>
      </c>
      <c r="E589" s="260">
        <v>0</v>
      </c>
      <c r="F589" t="str">
        <f t="shared" si="18"/>
        <v>関西電力(株)</v>
      </c>
      <c r="G589" t="str">
        <f t="shared" si="19"/>
        <v>関西電力(株)_メニューB</v>
      </c>
      <c r="H589">
        <v>0</v>
      </c>
      <c r="I589" s="260" t="s">
        <v>168</v>
      </c>
      <c r="L589" s="260"/>
      <c r="M589" s="260"/>
      <c r="N589" s="260"/>
    </row>
    <row r="590" spans="1:14">
      <c r="A590" s="260"/>
      <c r="B590" s="260"/>
      <c r="C590" s="260"/>
      <c r="D590" s="260" t="s">
        <v>2043</v>
      </c>
      <c r="E590" s="260">
        <v>0</v>
      </c>
      <c r="F590" t="str">
        <f t="shared" si="18"/>
        <v>関西電力(株)</v>
      </c>
      <c r="G590" t="str">
        <f t="shared" si="19"/>
        <v>関西電力(株)_メニューC</v>
      </c>
      <c r="H590">
        <v>0</v>
      </c>
      <c r="I590" s="260" t="s">
        <v>168</v>
      </c>
      <c r="L590" s="260"/>
      <c r="M590" s="260"/>
      <c r="N590" s="260"/>
    </row>
    <row r="591" spans="1:14">
      <c r="A591" s="260"/>
      <c r="B591" s="260"/>
      <c r="C591" s="260"/>
      <c r="D591" s="260" t="s">
        <v>2044</v>
      </c>
      <c r="E591" s="260">
        <v>0</v>
      </c>
      <c r="F591" t="str">
        <f t="shared" si="18"/>
        <v>関西電力(株)</v>
      </c>
      <c r="G591" t="str">
        <f t="shared" si="19"/>
        <v>関西電力(株)_メニューD</v>
      </c>
      <c r="H591">
        <v>0</v>
      </c>
      <c r="I591" s="260" t="s">
        <v>168</v>
      </c>
      <c r="L591" s="260"/>
      <c r="M591" s="260"/>
      <c r="N591" s="260"/>
    </row>
    <row r="592" spans="1:14">
      <c r="A592" s="260"/>
      <c r="B592" s="260"/>
      <c r="C592" s="260"/>
      <c r="D592" s="260" t="s">
        <v>2045</v>
      </c>
      <c r="E592" s="260">
        <v>0</v>
      </c>
      <c r="F592" t="str">
        <f t="shared" si="18"/>
        <v>関西電力(株)</v>
      </c>
      <c r="G592" t="str">
        <f t="shared" si="19"/>
        <v>関西電力(株)_メニューE</v>
      </c>
      <c r="H592">
        <v>0</v>
      </c>
      <c r="I592" s="260" t="s">
        <v>168</v>
      </c>
      <c r="L592" s="260"/>
      <c r="M592" s="260"/>
      <c r="N592" s="260"/>
    </row>
    <row r="593" spans="1:14">
      <c r="A593" s="260"/>
      <c r="B593" s="260"/>
      <c r="C593" s="260"/>
      <c r="D593" s="260" t="s">
        <v>2056</v>
      </c>
      <c r="E593" s="260">
        <v>3.1100000000000002E-4</v>
      </c>
      <c r="F593" t="str">
        <f t="shared" si="18"/>
        <v>関西電力(株)</v>
      </c>
      <c r="G593" t="str">
        <f t="shared" si="19"/>
        <v>関西電力(株)_メニューF(残差)</v>
      </c>
      <c r="H593">
        <v>3.1100000000000002E-4</v>
      </c>
      <c r="I593" s="260" t="s">
        <v>168</v>
      </c>
      <c r="L593" s="260"/>
      <c r="M593" s="260"/>
      <c r="N593" s="260"/>
    </row>
    <row r="594" spans="1:14">
      <c r="A594" s="260"/>
      <c r="B594" s="260"/>
      <c r="C594" s="260"/>
      <c r="D594" s="260" t="s">
        <v>2040</v>
      </c>
      <c r="E594" s="260">
        <v>3.5E-4</v>
      </c>
      <c r="F594" t="str">
        <f t="shared" si="18"/>
        <v>関西電力(株)</v>
      </c>
      <c r="G594" t="str">
        <f t="shared" si="19"/>
        <v>関西電力(株)_(参考値)事業者全体</v>
      </c>
      <c r="H594">
        <v>3.5E-4</v>
      </c>
      <c r="I594" s="260" t="s">
        <v>168</v>
      </c>
      <c r="L594" s="260"/>
      <c r="M594" s="260"/>
      <c r="N594" s="260"/>
    </row>
    <row r="595" spans="1:14">
      <c r="A595" s="260" t="s">
        <v>1235</v>
      </c>
      <c r="B595" s="260" t="s">
        <v>169</v>
      </c>
      <c r="C595" s="260">
        <v>5.3399999999999997E-4</v>
      </c>
      <c r="D595" s="260" t="s">
        <v>2023</v>
      </c>
      <c r="E595" s="260">
        <v>0</v>
      </c>
      <c r="F595" t="str">
        <f t="shared" si="18"/>
        <v>中国電力(株)</v>
      </c>
      <c r="G595" t="str">
        <f t="shared" si="19"/>
        <v>中国電力(株)_メニューA</v>
      </c>
      <c r="H595">
        <v>0</v>
      </c>
      <c r="I595" s="260" t="s">
        <v>169</v>
      </c>
      <c r="L595" s="260"/>
      <c r="M595" s="260"/>
      <c r="N595" s="260"/>
    </row>
    <row r="596" spans="1:14">
      <c r="A596" s="260"/>
      <c r="B596" s="260"/>
      <c r="C596" s="260"/>
      <c r="D596" s="260" t="s">
        <v>2025</v>
      </c>
      <c r="E596" s="260">
        <v>0</v>
      </c>
      <c r="F596" t="str">
        <f t="shared" si="18"/>
        <v>中国電力(株)</v>
      </c>
      <c r="G596" t="str">
        <f t="shared" si="19"/>
        <v>中国電力(株)_メニューB</v>
      </c>
      <c r="H596">
        <v>0</v>
      </c>
      <c r="I596" s="260" t="s">
        <v>169</v>
      </c>
      <c r="L596" s="260"/>
      <c r="M596" s="260"/>
      <c r="N596" s="260"/>
    </row>
    <row r="597" spans="1:14">
      <c r="A597" s="260"/>
      <c r="B597" s="260"/>
      <c r="C597" s="260"/>
      <c r="D597" s="260" t="s">
        <v>2043</v>
      </c>
      <c r="E597" s="260">
        <v>0</v>
      </c>
      <c r="F597" t="str">
        <f t="shared" si="18"/>
        <v>中国電力(株)</v>
      </c>
      <c r="G597" t="str">
        <f t="shared" si="19"/>
        <v>中国電力(株)_メニューC</v>
      </c>
      <c r="H597">
        <v>0</v>
      </c>
      <c r="I597" s="260" t="s">
        <v>169</v>
      </c>
      <c r="L597" s="260"/>
      <c r="M597" s="260"/>
      <c r="N597" s="260"/>
    </row>
    <row r="598" spans="1:14">
      <c r="A598" s="260"/>
      <c r="B598" s="260"/>
      <c r="C598" s="260"/>
      <c r="D598" s="260" t="s">
        <v>2044</v>
      </c>
      <c r="E598" s="260">
        <v>0</v>
      </c>
      <c r="F598" t="str">
        <f t="shared" si="18"/>
        <v>中国電力(株)</v>
      </c>
      <c r="G598" t="str">
        <f t="shared" si="19"/>
        <v>中国電力(株)_メニューD</v>
      </c>
      <c r="H598">
        <v>0</v>
      </c>
      <c r="I598" s="260" t="s">
        <v>169</v>
      </c>
      <c r="L598" s="260"/>
      <c r="M598" s="260"/>
      <c r="N598" s="260"/>
    </row>
    <row r="599" spans="1:14">
      <c r="A599" s="260"/>
      <c r="B599" s="260"/>
      <c r="C599" s="260"/>
      <c r="D599" s="260" t="s">
        <v>2071</v>
      </c>
      <c r="E599" s="260">
        <v>5.4500000000000002E-4</v>
      </c>
      <c r="F599" t="str">
        <f t="shared" si="18"/>
        <v>中国電力(株)</v>
      </c>
      <c r="G599" t="str">
        <f t="shared" si="19"/>
        <v>中国電力(株)_メニューE(残差)</v>
      </c>
      <c r="H599">
        <v>5.4500000000000002E-4</v>
      </c>
      <c r="I599" s="260" t="s">
        <v>169</v>
      </c>
      <c r="L599" s="260"/>
      <c r="M599" s="260"/>
      <c r="N599" s="260"/>
    </row>
    <row r="600" spans="1:14">
      <c r="A600" s="260"/>
      <c r="B600" s="260"/>
      <c r="C600" s="260"/>
      <c r="D600" s="260" t="s">
        <v>2040</v>
      </c>
      <c r="E600" s="260">
        <v>5.2099999999999998E-4</v>
      </c>
      <c r="F600" t="str">
        <f t="shared" si="18"/>
        <v>中国電力(株)</v>
      </c>
      <c r="G600" t="str">
        <f t="shared" si="19"/>
        <v>中国電力(株)_(参考値)事業者全体</v>
      </c>
      <c r="H600">
        <v>5.2099999999999998E-4</v>
      </c>
      <c r="I600" s="260" t="s">
        <v>169</v>
      </c>
      <c r="L600" s="260"/>
      <c r="M600" s="260"/>
      <c r="N600" s="260"/>
    </row>
    <row r="601" spans="1:14">
      <c r="A601" s="260" t="s">
        <v>1238</v>
      </c>
      <c r="B601" s="260" t="s">
        <v>170</v>
      </c>
      <c r="C601" s="260">
        <v>4.8500000000000003E-4</v>
      </c>
      <c r="D601" s="260" t="s">
        <v>2023</v>
      </c>
      <c r="E601" s="260">
        <v>0</v>
      </c>
      <c r="F601" t="str">
        <f t="shared" si="18"/>
        <v>四国電力(株)</v>
      </c>
      <c r="G601" t="str">
        <f t="shared" si="19"/>
        <v>四国電力(株)_メニューA</v>
      </c>
      <c r="H601">
        <v>0</v>
      </c>
      <c r="I601" s="260" t="s">
        <v>170</v>
      </c>
      <c r="L601" s="260"/>
      <c r="M601" s="260"/>
      <c r="N601" s="260"/>
    </row>
    <row r="602" spans="1:14">
      <c r="A602" s="260"/>
      <c r="B602" s="260"/>
      <c r="C602" s="260"/>
      <c r="D602" s="260" t="s">
        <v>2025</v>
      </c>
      <c r="E602" s="260">
        <v>0</v>
      </c>
      <c r="F602" t="str">
        <f t="shared" si="18"/>
        <v>四国電力(株)</v>
      </c>
      <c r="G602" t="str">
        <f t="shared" si="19"/>
        <v>四国電力(株)_メニューB</v>
      </c>
      <c r="H602">
        <v>0</v>
      </c>
      <c r="I602" s="260" t="s">
        <v>170</v>
      </c>
      <c r="L602" s="260"/>
      <c r="M602" s="260"/>
      <c r="N602" s="260"/>
    </row>
    <row r="603" spans="1:14">
      <c r="A603" s="260"/>
      <c r="B603" s="260"/>
      <c r="C603" s="260"/>
      <c r="D603" s="260" t="s">
        <v>2028</v>
      </c>
      <c r="E603" s="260">
        <v>5.3300000000000005E-4</v>
      </c>
      <c r="F603" t="str">
        <f t="shared" si="18"/>
        <v>四国電力(株)</v>
      </c>
      <c r="G603" t="str">
        <f t="shared" si="19"/>
        <v>四国電力(株)_メニューC(残差)</v>
      </c>
      <c r="H603">
        <v>5.3300000000000005E-4</v>
      </c>
      <c r="I603" s="260" t="s">
        <v>170</v>
      </c>
      <c r="L603" s="260"/>
      <c r="M603" s="260"/>
      <c r="N603" s="260"/>
    </row>
    <row r="604" spans="1:14">
      <c r="A604" s="260"/>
      <c r="B604" s="260"/>
      <c r="C604" s="260"/>
      <c r="D604" s="260" t="s">
        <v>2040</v>
      </c>
      <c r="E604" s="260">
        <v>5.6899999999999995E-4</v>
      </c>
      <c r="F604" t="str">
        <f t="shared" si="18"/>
        <v>四国電力(株)</v>
      </c>
      <c r="G604" t="str">
        <f t="shared" si="19"/>
        <v>四国電力(株)_(参考値)事業者全体</v>
      </c>
      <c r="H604">
        <v>5.6899999999999995E-4</v>
      </c>
      <c r="I604" s="260" t="s">
        <v>170</v>
      </c>
      <c r="L604" s="260"/>
      <c r="M604" s="260"/>
      <c r="N604" s="260"/>
    </row>
    <row r="605" spans="1:14">
      <c r="A605" s="260" t="s">
        <v>1240</v>
      </c>
      <c r="B605" s="260" t="s">
        <v>171</v>
      </c>
      <c r="C605" s="260">
        <v>2.99E-4</v>
      </c>
      <c r="D605" s="260" t="s">
        <v>2023</v>
      </c>
      <c r="E605" s="260">
        <v>0</v>
      </c>
      <c r="F605" t="str">
        <f t="shared" si="18"/>
        <v>九州電力(株)</v>
      </c>
      <c r="G605" t="str">
        <f t="shared" si="19"/>
        <v>九州電力(株)_メニューA</v>
      </c>
      <c r="H605">
        <v>0</v>
      </c>
      <c r="I605" s="260" t="s">
        <v>171</v>
      </c>
      <c r="L605" s="260"/>
      <c r="M605" s="260"/>
      <c r="N605" s="260"/>
    </row>
    <row r="606" spans="1:14">
      <c r="A606" s="260"/>
      <c r="B606" s="260"/>
      <c r="C606" s="260"/>
      <c r="D606" s="260" t="s">
        <v>2039</v>
      </c>
      <c r="E606" s="260">
        <v>3.9200000000000004E-4</v>
      </c>
      <c r="F606" t="str">
        <f t="shared" si="18"/>
        <v>九州電力(株)</v>
      </c>
      <c r="G606" t="str">
        <f t="shared" si="19"/>
        <v>九州電力(株)_メニューB(残差)</v>
      </c>
      <c r="H606">
        <v>3.9200000000000004E-4</v>
      </c>
      <c r="I606" s="260" t="s">
        <v>171</v>
      </c>
      <c r="L606" s="260"/>
      <c r="M606" s="260"/>
      <c r="N606" s="260"/>
    </row>
    <row r="607" spans="1:14">
      <c r="A607" s="260"/>
      <c r="B607" s="260"/>
      <c r="C607" s="260"/>
      <c r="D607" s="260" t="s">
        <v>2040</v>
      </c>
      <c r="E607" s="260">
        <v>4.7899999999999999E-4</v>
      </c>
      <c r="F607" t="str">
        <f t="shared" si="18"/>
        <v>九州電力(株)</v>
      </c>
      <c r="G607" t="str">
        <f t="shared" si="19"/>
        <v>九州電力(株)_(参考値)事業者全体</v>
      </c>
      <c r="H607">
        <v>4.7899999999999999E-4</v>
      </c>
      <c r="I607" s="260" t="s">
        <v>171</v>
      </c>
      <c r="L607" s="260"/>
      <c r="M607" s="260"/>
      <c r="N607" s="260"/>
    </row>
    <row r="608" spans="1:14">
      <c r="A608" s="260" t="s">
        <v>1242</v>
      </c>
      <c r="B608" s="260" t="s">
        <v>172</v>
      </c>
      <c r="C608" s="260">
        <v>7.3899999999999997E-4</v>
      </c>
      <c r="D608" s="260" t="s">
        <v>2023</v>
      </c>
      <c r="E608" s="260">
        <v>0</v>
      </c>
      <c r="F608" t="str">
        <f t="shared" si="18"/>
        <v>沖縄電力(株)</v>
      </c>
      <c r="G608" t="str">
        <f t="shared" si="19"/>
        <v>沖縄電力(株)_メニューA</v>
      </c>
      <c r="H608">
        <v>0</v>
      </c>
      <c r="I608" s="260" t="s">
        <v>172</v>
      </c>
      <c r="L608" s="260"/>
      <c r="M608" s="260"/>
      <c r="N608" s="260"/>
    </row>
    <row r="609" spans="1:14">
      <c r="A609" s="260"/>
      <c r="B609" s="260"/>
      <c r="C609" s="260"/>
      <c r="D609" s="260" t="s">
        <v>2039</v>
      </c>
      <c r="E609" s="260">
        <v>7.0699999999999995E-4</v>
      </c>
      <c r="F609" t="str">
        <f t="shared" si="18"/>
        <v>沖縄電力(株)</v>
      </c>
      <c r="G609" t="str">
        <f t="shared" si="19"/>
        <v>沖縄電力(株)_メニューB(残差)</v>
      </c>
      <c r="H609">
        <v>7.0699999999999995E-4</v>
      </c>
      <c r="I609" s="260" t="s">
        <v>172</v>
      </c>
      <c r="L609" s="260"/>
      <c r="M609" s="260"/>
      <c r="N609" s="260"/>
    </row>
    <row r="610" spans="1:14">
      <c r="A610" s="260"/>
      <c r="B610" s="260"/>
      <c r="C610" s="260"/>
      <c r="D610" s="260" t="s">
        <v>2040</v>
      </c>
      <c r="E610" s="260">
        <v>7.0500000000000001E-4</v>
      </c>
      <c r="F610" t="str">
        <f t="shared" si="18"/>
        <v>沖縄電力(株)</v>
      </c>
      <c r="G610" t="str">
        <f t="shared" si="19"/>
        <v>沖縄電力(株)_(参考値)事業者全体</v>
      </c>
      <c r="H610">
        <v>7.0500000000000001E-4</v>
      </c>
      <c r="I610" s="260" t="s">
        <v>172</v>
      </c>
      <c r="L610" s="260"/>
      <c r="M610" s="260"/>
      <c r="N610" s="260"/>
    </row>
    <row r="611" spans="1:14">
      <c r="A611" s="260" t="s">
        <v>1244</v>
      </c>
      <c r="B611" s="260" t="s">
        <v>338</v>
      </c>
      <c r="C611" s="260">
        <v>4.28E-4</v>
      </c>
      <c r="D611" s="260"/>
      <c r="E611" s="260">
        <v>3.8900000000000002E-4</v>
      </c>
      <c r="F611" t="str">
        <f t="shared" si="18"/>
        <v>北日本石油(株)</v>
      </c>
      <c r="G611" t="str">
        <f t="shared" si="19"/>
        <v>北日本石油(株)_</v>
      </c>
      <c r="H611">
        <v>3.8900000000000002E-4</v>
      </c>
      <c r="I611" s="260" t="s">
        <v>338</v>
      </c>
      <c r="L611" s="260"/>
      <c r="M611" s="260"/>
      <c r="N611" s="260"/>
    </row>
    <row r="612" spans="1:14">
      <c r="A612" s="260" t="s">
        <v>1246</v>
      </c>
      <c r="B612" s="260" t="s">
        <v>339</v>
      </c>
      <c r="C612" s="260">
        <v>5.0600000000000005E-4</v>
      </c>
      <c r="D612" s="260"/>
      <c r="E612" s="260">
        <v>5.6300000000000002E-4</v>
      </c>
      <c r="F612" t="str">
        <f t="shared" si="18"/>
        <v>千葉電力(株)</v>
      </c>
      <c r="G612" t="str">
        <f t="shared" si="19"/>
        <v>千葉電力(株)_</v>
      </c>
      <c r="H612">
        <v>5.6300000000000002E-4</v>
      </c>
      <c r="I612" s="260" t="s">
        <v>339</v>
      </c>
      <c r="L612" s="260"/>
      <c r="M612" s="260"/>
      <c r="N612" s="260"/>
    </row>
    <row r="613" spans="1:14">
      <c r="A613" s="260" t="s">
        <v>1249</v>
      </c>
      <c r="B613" s="260" t="s">
        <v>340</v>
      </c>
      <c r="C613" s="260">
        <v>4.1300000000000001E-4</v>
      </c>
      <c r="D613" s="260"/>
      <c r="E613" s="260">
        <v>3.59E-4</v>
      </c>
      <c r="F613" t="str">
        <f t="shared" si="18"/>
        <v>(株)坊っちゃん電力</v>
      </c>
      <c r="G613" t="str">
        <f t="shared" si="19"/>
        <v>(株)坊っちゃん電力_</v>
      </c>
      <c r="H613">
        <v>3.59E-4</v>
      </c>
      <c r="I613" s="260" t="s">
        <v>340</v>
      </c>
      <c r="L613" s="260"/>
      <c r="M613" s="260"/>
      <c r="N613" s="260"/>
    </row>
    <row r="614" spans="1:14">
      <c r="A614" s="260" t="s">
        <v>1251</v>
      </c>
      <c r="B614" s="260" t="s">
        <v>2099</v>
      </c>
      <c r="C614" s="260">
        <v>4.6799999999999999E-4</v>
      </c>
      <c r="D614" s="260"/>
      <c r="E614" s="260">
        <v>4.7399999999999997E-4</v>
      </c>
      <c r="F614" t="str">
        <f t="shared" si="18"/>
        <v>やめエネルギー(株)</v>
      </c>
      <c r="G614" t="str">
        <f t="shared" si="19"/>
        <v>やめエネルギー(株)_</v>
      </c>
      <c r="H614">
        <v>4.7399999999999997E-4</v>
      </c>
      <c r="I614" s="260" t="s">
        <v>2099</v>
      </c>
      <c r="L614" s="260"/>
      <c r="M614" s="260"/>
      <c r="N614" s="260"/>
    </row>
    <row r="615" spans="1:14">
      <c r="A615" s="260" t="s">
        <v>1254</v>
      </c>
      <c r="B615" s="260" t="s">
        <v>341</v>
      </c>
      <c r="C615" s="260">
        <v>5.4299999999999997E-4</v>
      </c>
      <c r="D615" s="260"/>
      <c r="E615" s="260">
        <v>5.5099999999999995E-4</v>
      </c>
      <c r="F615" t="str">
        <f t="shared" si="18"/>
        <v>(株)アースインフィニティ</v>
      </c>
      <c r="G615" t="str">
        <f t="shared" si="19"/>
        <v>(株)アースインフィニティ_</v>
      </c>
      <c r="H615">
        <v>5.5099999999999995E-4</v>
      </c>
      <c r="I615" s="260" t="s">
        <v>341</v>
      </c>
      <c r="L615" s="260"/>
      <c r="M615" s="260"/>
      <c r="N615" s="260"/>
    </row>
    <row r="616" spans="1:14">
      <c r="A616" s="260" t="s">
        <v>1257</v>
      </c>
      <c r="B616" s="260" t="s">
        <v>342</v>
      </c>
      <c r="C616" s="260">
        <v>3.6400000000000001E-4</v>
      </c>
      <c r="D616" s="260"/>
      <c r="E616" s="260">
        <v>3.0800000000000001E-4</v>
      </c>
      <c r="F616" t="str">
        <f t="shared" si="18"/>
        <v>足利ガス(株)</v>
      </c>
      <c r="G616" t="str">
        <f t="shared" si="19"/>
        <v>足利ガス(株)_</v>
      </c>
      <c r="H616">
        <v>3.0800000000000001E-4</v>
      </c>
      <c r="I616" s="260" t="s">
        <v>342</v>
      </c>
      <c r="L616" s="260"/>
      <c r="M616" s="260"/>
      <c r="N616" s="260"/>
    </row>
    <row r="617" spans="1:14">
      <c r="A617" s="260" t="s">
        <v>1259</v>
      </c>
      <c r="B617" s="260" t="s">
        <v>343</v>
      </c>
      <c r="C617" s="260">
        <v>3.79E-4</v>
      </c>
      <c r="D617" s="260"/>
      <c r="E617" s="260">
        <v>3.2299999999999999E-4</v>
      </c>
      <c r="F617" t="str">
        <f t="shared" si="18"/>
        <v>(株)Ｍｉｓｕｍｉ</v>
      </c>
      <c r="G617" t="str">
        <f t="shared" si="19"/>
        <v>(株)Ｍｉｓｕｍｉ_</v>
      </c>
      <c r="H617">
        <v>3.2299999999999999E-4</v>
      </c>
      <c r="I617" s="260" t="s">
        <v>343</v>
      </c>
      <c r="L617" s="260"/>
      <c r="M617" s="260"/>
      <c r="N617" s="260"/>
    </row>
    <row r="618" spans="1:14">
      <c r="A618" s="260" t="s">
        <v>1261</v>
      </c>
      <c r="B618" s="260" t="s">
        <v>344</v>
      </c>
      <c r="C618" s="260">
        <v>4.84E-4</v>
      </c>
      <c r="D618" s="260"/>
      <c r="E618" s="260">
        <v>4.28E-4</v>
      </c>
      <c r="F618" t="str">
        <f t="shared" si="18"/>
        <v>米子瓦斯(株)</v>
      </c>
      <c r="G618" t="str">
        <f t="shared" si="19"/>
        <v>米子瓦斯(株)_</v>
      </c>
      <c r="H618">
        <v>4.28E-4</v>
      </c>
      <c r="I618" s="260" t="s">
        <v>344</v>
      </c>
      <c r="L618" s="260"/>
      <c r="M618" s="260"/>
      <c r="N618" s="260"/>
    </row>
    <row r="619" spans="1:14">
      <c r="A619" s="260" t="s">
        <v>1263</v>
      </c>
      <c r="B619" s="260" t="s">
        <v>345</v>
      </c>
      <c r="C619" s="260">
        <v>4.8700000000000002E-4</v>
      </c>
      <c r="D619" s="260"/>
      <c r="E619" s="260">
        <v>5.0199999999999995E-4</v>
      </c>
      <c r="F619" t="str">
        <f t="shared" si="18"/>
        <v>(株)エルピオ</v>
      </c>
      <c r="G619" t="str">
        <f t="shared" si="19"/>
        <v>(株)エルピオ_</v>
      </c>
      <c r="H619">
        <v>5.0199999999999995E-4</v>
      </c>
      <c r="I619" s="260" t="s">
        <v>345</v>
      </c>
      <c r="L619" s="260"/>
      <c r="M619" s="260"/>
      <c r="N619" s="260"/>
    </row>
    <row r="620" spans="1:14">
      <c r="A620" s="260" t="s">
        <v>1266</v>
      </c>
      <c r="B620" s="260" t="s">
        <v>346</v>
      </c>
      <c r="C620" s="260">
        <v>4.84E-4</v>
      </c>
      <c r="D620" s="260"/>
      <c r="E620" s="260">
        <v>4.2900000000000002E-4</v>
      </c>
      <c r="F620" t="str">
        <f t="shared" si="18"/>
        <v>浜田ガス(株)</v>
      </c>
      <c r="G620" t="str">
        <f t="shared" si="19"/>
        <v>浜田ガス(株)_</v>
      </c>
      <c r="H620">
        <v>4.2900000000000002E-4</v>
      </c>
      <c r="I620" s="260" t="s">
        <v>346</v>
      </c>
      <c r="L620" s="260"/>
      <c r="M620" s="260"/>
      <c r="N620" s="260"/>
    </row>
    <row r="621" spans="1:14">
      <c r="A621" s="260" t="s">
        <v>1268</v>
      </c>
      <c r="B621" s="260" t="s">
        <v>347</v>
      </c>
      <c r="C621" s="260">
        <v>4.8999999999999998E-4</v>
      </c>
      <c r="D621" s="260"/>
      <c r="E621" s="260">
        <v>5.2599999999999999E-4</v>
      </c>
      <c r="F621" t="str">
        <f t="shared" si="18"/>
        <v>(株)アメニティ電力</v>
      </c>
      <c r="G621" t="str">
        <f t="shared" si="19"/>
        <v>(株)アメニティ電力_</v>
      </c>
      <c r="H621">
        <v>5.2599999999999999E-4</v>
      </c>
      <c r="I621" s="260" t="s">
        <v>347</v>
      </c>
      <c r="L621" s="260"/>
      <c r="M621" s="260"/>
      <c r="N621" s="260"/>
    </row>
    <row r="622" spans="1:14">
      <c r="A622" s="260" t="s">
        <v>1271</v>
      </c>
      <c r="B622" s="260" t="s">
        <v>348</v>
      </c>
      <c r="C622" s="260">
        <v>5.0600000000000005E-4</v>
      </c>
      <c r="D622" s="260"/>
      <c r="E622" s="260">
        <v>5.0699999999999996E-4</v>
      </c>
      <c r="F622" t="str">
        <f t="shared" si="18"/>
        <v>ふくのしま電力(株)</v>
      </c>
      <c r="G622" t="str">
        <f t="shared" si="19"/>
        <v>ふくのしま電力(株)_</v>
      </c>
      <c r="H622">
        <v>5.0699999999999996E-4</v>
      </c>
      <c r="I622" s="260" t="s">
        <v>348</v>
      </c>
      <c r="L622" s="260"/>
      <c r="M622" s="260"/>
      <c r="N622" s="260"/>
    </row>
    <row r="623" spans="1:14">
      <c r="A623" s="260" t="s">
        <v>1273</v>
      </c>
      <c r="B623" s="260" t="s">
        <v>349</v>
      </c>
      <c r="C623" s="260">
        <v>5.2700000000000002E-4</v>
      </c>
      <c r="D623" s="260"/>
      <c r="E623" s="260">
        <v>4.7100000000000001E-4</v>
      </c>
      <c r="F623" t="str">
        <f t="shared" si="18"/>
        <v>岡田建設(株)</v>
      </c>
      <c r="G623" t="str">
        <f t="shared" si="19"/>
        <v>岡田建設(株)_</v>
      </c>
      <c r="H623">
        <v>4.7100000000000001E-4</v>
      </c>
      <c r="I623" s="260" t="s">
        <v>349</v>
      </c>
      <c r="L623" s="260"/>
      <c r="M623" s="260"/>
      <c r="N623" s="260"/>
    </row>
    <row r="624" spans="1:14">
      <c r="A624" s="260" t="s">
        <v>1275</v>
      </c>
      <c r="B624" s="260" t="s">
        <v>350</v>
      </c>
      <c r="C624" s="260">
        <v>4.84E-4</v>
      </c>
      <c r="D624" s="260"/>
      <c r="E624" s="260">
        <v>4.2900000000000002E-4</v>
      </c>
      <c r="F624" t="str">
        <f t="shared" si="18"/>
        <v>出雲ガス(株)</v>
      </c>
      <c r="G624" t="str">
        <f t="shared" si="19"/>
        <v>出雲ガス(株)_</v>
      </c>
      <c r="H624">
        <v>4.2900000000000002E-4</v>
      </c>
      <c r="I624" s="260" t="s">
        <v>350</v>
      </c>
      <c r="L624" s="260"/>
      <c r="M624" s="260"/>
      <c r="N624" s="260"/>
    </row>
    <row r="625" spans="1:14">
      <c r="A625" s="260" t="s">
        <v>1277</v>
      </c>
      <c r="B625" s="260" t="s">
        <v>351</v>
      </c>
      <c r="C625" s="260">
        <v>4.9299999999999995E-4</v>
      </c>
      <c r="D625" s="260"/>
      <c r="E625" s="260">
        <v>4.73E-4</v>
      </c>
      <c r="F625" t="str">
        <f t="shared" si="18"/>
        <v>富山電力(株)</v>
      </c>
      <c r="G625" t="str">
        <f t="shared" si="19"/>
        <v>富山電力(株)_</v>
      </c>
      <c r="H625">
        <v>4.73E-4</v>
      </c>
      <c r="I625" s="260" t="s">
        <v>351</v>
      </c>
      <c r="L625" s="260"/>
      <c r="M625" s="260"/>
      <c r="N625" s="260"/>
    </row>
    <row r="626" spans="1:14">
      <c r="A626" s="260" t="s">
        <v>1280</v>
      </c>
      <c r="B626" s="260" t="s">
        <v>2100</v>
      </c>
      <c r="C626" s="260">
        <v>0</v>
      </c>
      <c r="D626" s="260"/>
      <c r="E626" s="260">
        <v>4.1199999999999999E-4</v>
      </c>
      <c r="F626" t="str">
        <f t="shared" si="18"/>
        <v>一般社団法人グリーンコープでんき</v>
      </c>
      <c r="G626" t="str">
        <f t="shared" si="19"/>
        <v>一般社団法人グリーンコープでんき_</v>
      </c>
      <c r="H626">
        <v>4.1199999999999999E-4</v>
      </c>
      <c r="I626" s="260" t="s">
        <v>2100</v>
      </c>
      <c r="L626" s="260"/>
      <c r="M626" s="260"/>
      <c r="N626" s="260"/>
    </row>
    <row r="627" spans="1:14">
      <c r="A627" s="260" t="s">
        <v>1282</v>
      </c>
      <c r="B627" s="260" t="s">
        <v>2101</v>
      </c>
      <c r="C627" s="260" t="s">
        <v>2033</v>
      </c>
      <c r="D627" s="260"/>
      <c r="E627" s="260">
        <v>0</v>
      </c>
      <c r="F627" t="str">
        <f t="shared" si="18"/>
        <v>公益財団法人東京都環境公社</v>
      </c>
      <c r="G627" t="str">
        <f t="shared" si="19"/>
        <v>公益財団法人東京都環境公社_</v>
      </c>
      <c r="H627">
        <v>0</v>
      </c>
      <c r="I627" s="260" t="s">
        <v>2101</v>
      </c>
      <c r="L627" s="260"/>
      <c r="M627" s="260"/>
      <c r="N627" s="260"/>
    </row>
    <row r="628" spans="1:14">
      <c r="A628" s="260" t="s">
        <v>1284</v>
      </c>
      <c r="B628" s="260" t="s">
        <v>2102</v>
      </c>
      <c r="C628" s="260">
        <v>4.64E-4</v>
      </c>
      <c r="D628" s="260"/>
      <c r="E628" s="260">
        <v>4.08E-4</v>
      </c>
      <c r="F628" t="str">
        <f t="shared" si="18"/>
        <v>イオンディライト(株)</v>
      </c>
      <c r="G628" t="str">
        <f t="shared" si="19"/>
        <v>イオンディライト(株)_</v>
      </c>
      <c r="H628">
        <v>4.08E-4</v>
      </c>
      <c r="I628" s="260" t="s">
        <v>2102</v>
      </c>
      <c r="L628" s="260"/>
      <c r="M628" s="260"/>
      <c r="N628" s="260"/>
    </row>
    <row r="629" spans="1:14">
      <c r="A629" s="260" t="s">
        <v>1286</v>
      </c>
      <c r="B629" s="260" t="s">
        <v>352</v>
      </c>
      <c r="C629" s="260">
        <v>4.3800000000000002E-4</v>
      </c>
      <c r="D629" s="260" t="s">
        <v>2023</v>
      </c>
      <c r="E629" s="260">
        <v>0</v>
      </c>
      <c r="F629" t="str">
        <f t="shared" si="18"/>
        <v>(株)ファミリーネット・ジャパン</v>
      </c>
      <c r="G629" t="str">
        <f t="shared" si="19"/>
        <v>(株)ファミリーネット・ジャパン_メニューA</v>
      </c>
      <c r="H629">
        <v>0</v>
      </c>
      <c r="I629" s="260" t="s">
        <v>352</v>
      </c>
      <c r="L629" s="260"/>
      <c r="M629" s="260"/>
      <c r="N629" s="260"/>
    </row>
    <row r="630" spans="1:14">
      <c r="A630" s="260"/>
      <c r="B630" s="260"/>
      <c r="C630" s="260"/>
      <c r="D630" s="260" t="s">
        <v>2025</v>
      </c>
      <c r="E630" s="260">
        <v>0</v>
      </c>
      <c r="F630" t="str">
        <f t="shared" si="18"/>
        <v>(株)ファミリーネット・ジャパン</v>
      </c>
      <c r="G630" t="str">
        <f t="shared" si="19"/>
        <v>(株)ファミリーネット・ジャパン_メニューB</v>
      </c>
      <c r="H630">
        <v>0</v>
      </c>
      <c r="I630" s="260" t="s">
        <v>352</v>
      </c>
      <c r="L630" s="260"/>
      <c r="M630" s="260"/>
      <c r="N630" s="260"/>
    </row>
    <row r="631" spans="1:14">
      <c r="A631" s="260"/>
      <c r="B631" s="260"/>
      <c r="C631" s="260"/>
      <c r="D631" s="260" t="s">
        <v>2028</v>
      </c>
      <c r="E631" s="260">
        <v>4.7999999999999996E-4</v>
      </c>
      <c r="F631" t="str">
        <f t="shared" si="18"/>
        <v>(株)ファミリーネット・ジャパン</v>
      </c>
      <c r="G631" t="str">
        <f t="shared" si="19"/>
        <v>(株)ファミリーネット・ジャパン_メニューC(残差)</v>
      </c>
      <c r="H631">
        <v>4.7999999999999996E-4</v>
      </c>
      <c r="I631" s="260" t="s">
        <v>352</v>
      </c>
      <c r="L631" s="260"/>
      <c r="M631" s="260"/>
      <c r="N631" s="260"/>
    </row>
    <row r="632" spans="1:14">
      <c r="A632" s="260"/>
      <c r="B632" s="260"/>
      <c r="C632" s="260"/>
      <c r="D632" s="260" t="s">
        <v>2040</v>
      </c>
      <c r="E632" s="260">
        <v>3.1399999999999999E-4</v>
      </c>
      <c r="F632" t="str">
        <f t="shared" si="18"/>
        <v>(株)ファミリーネット・ジャパン</v>
      </c>
      <c r="G632" t="str">
        <f t="shared" si="19"/>
        <v>(株)ファミリーネット・ジャパン_(参考値)事業者全体</v>
      </c>
      <c r="H632">
        <v>3.1399999999999999E-4</v>
      </c>
      <c r="I632" s="260" t="s">
        <v>352</v>
      </c>
      <c r="L632" s="260"/>
      <c r="M632" s="260"/>
      <c r="N632" s="260"/>
    </row>
    <row r="633" spans="1:14">
      <c r="A633" s="260" t="s">
        <v>1288</v>
      </c>
      <c r="B633" s="260" t="s">
        <v>353</v>
      </c>
      <c r="C633" s="260">
        <v>4.4900000000000002E-4</v>
      </c>
      <c r="D633" s="260"/>
      <c r="E633" s="260">
        <v>4.1199999999999999E-4</v>
      </c>
      <c r="F633" t="str">
        <f t="shared" si="18"/>
        <v>ＭＫステーションズ(株)</v>
      </c>
      <c r="G633" t="str">
        <f t="shared" si="19"/>
        <v>ＭＫステーションズ(株)_</v>
      </c>
      <c r="H633">
        <v>4.1199999999999999E-4</v>
      </c>
      <c r="I633" s="260" t="s">
        <v>353</v>
      </c>
      <c r="L633" s="260"/>
      <c r="M633" s="260"/>
      <c r="N633" s="260"/>
    </row>
    <row r="634" spans="1:14">
      <c r="A634" s="260" t="s">
        <v>1290</v>
      </c>
      <c r="B634" s="260" t="s">
        <v>2103</v>
      </c>
      <c r="C634" s="260">
        <v>5.22E-4</v>
      </c>
      <c r="D634" s="260"/>
      <c r="E634" s="260">
        <v>5.5900000000000004E-4</v>
      </c>
      <c r="F634" t="str">
        <f t="shared" si="18"/>
        <v>フラワーペイメント(株)</v>
      </c>
      <c r="G634" t="str">
        <f t="shared" si="19"/>
        <v>フラワーペイメント(株)_</v>
      </c>
      <c r="H634">
        <v>5.5900000000000004E-4</v>
      </c>
      <c r="I634" s="260" t="s">
        <v>2103</v>
      </c>
      <c r="L634" s="260"/>
      <c r="M634" s="260"/>
      <c r="N634" s="260"/>
    </row>
    <row r="635" spans="1:14">
      <c r="A635" s="260" t="s">
        <v>1292</v>
      </c>
      <c r="B635" s="260" t="s">
        <v>354</v>
      </c>
      <c r="C635" s="260">
        <v>3.68E-4</v>
      </c>
      <c r="D635" s="260"/>
      <c r="E635" s="260">
        <v>3.77E-4</v>
      </c>
      <c r="F635" t="str">
        <f t="shared" si="18"/>
        <v>(株)ＪＴＢコミュニケーションデザイン</v>
      </c>
      <c r="G635" t="str">
        <f t="shared" si="19"/>
        <v>(株)ＪＴＢコミュニケーションデザイン_</v>
      </c>
      <c r="H635">
        <v>3.77E-4</v>
      </c>
      <c r="I635" s="260" t="s">
        <v>354</v>
      </c>
      <c r="L635" s="260"/>
      <c r="M635" s="260"/>
      <c r="N635" s="260"/>
    </row>
    <row r="636" spans="1:14">
      <c r="A636" s="260" t="s">
        <v>1294</v>
      </c>
      <c r="B636" s="260" t="s">
        <v>355</v>
      </c>
      <c r="C636" s="260">
        <v>2.13E-4</v>
      </c>
      <c r="D636" s="260" t="s">
        <v>2023</v>
      </c>
      <c r="E636" s="260">
        <v>0</v>
      </c>
      <c r="F636" t="str">
        <f t="shared" si="18"/>
        <v>積水化学工業(株)</v>
      </c>
      <c r="G636" t="str">
        <f t="shared" si="19"/>
        <v>積水化学工業(株)_メニューA</v>
      </c>
      <c r="H636">
        <v>0</v>
      </c>
      <c r="I636" s="260" t="s">
        <v>355</v>
      </c>
      <c r="L636" s="260"/>
      <c r="M636" s="260"/>
      <c r="N636" s="260"/>
    </row>
    <row r="637" spans="1:14">
      <c r="A637" s="260"/>
      <c r="B637" s="260"/>
      <c r="C637" s="260"/>
      <c r="D637" s="260" t="s">
        <v>2039</v>
      </c>
      <c r="E637" s="260">
        <v>0</v>
      </c>
      <c r="F637" t="str">
        <f t="shared" si="18"/>
        <v>積水化学工業(株)</v>
      </c>
      <c r="G637" t="str">
        <f t="shared" si="19"/>
        <v>積水化学工業(株)_メニューB(残差)</v>
      </c>
      <c r="H637">
        <v>0</v>
      </c>
      <c r="I637" s="260" t="s">
        <v>355</v>
      </c>
      <c r="L637" s="260"/>
      <c r="M637" s="260"/>
      <c r="N637" s="260"/>
    </row>
    <row r="638" spans="1:14">
      <c r="A638" s="260"/>
      <c r="B638" s="260"/>
      <c r="C638" s="260"/>
      <c r="D638" s="260" t="s">
        <v>2040</v>
      </c>
      <c r="E638" s="260">
        <v>0</v>
      </c>
      <c r="F638" t="str">
        <f t="shared" si="18"/>
        <v>積水化学工業(株)</v>
      </c>
      <c r="G638" t="str">
        <f t="shared" si="19"/>
        <v>積水化学工業(株)_(参考値)事業者全体</v>
      </c>
      <c r="H638">
        <v>0</v>
      </c>
      <c r="I638" s="260" t="s">
        <v>355</v>
      </c>
      <c r="L638" s="260"/>
      <c r="M638" s="260"/>
      <c r="N638" s="260"/>
    </row>
    <row r="639" spans="1:14">
      <c r="A639" s="260" t="s">
        <v>1296</v>
      </c>
      <c r="B639" s="260" t="s">
        <v>356</v>
      </c>
      <c r="C639" s="260">
        <v>5.0199999999999995E-4</v>
      </c>
      <c r="D639" s="260" t="s">
        <v>2023</v>
      </c>
      <c r="E639" s="260">
        <v>0</v>
      </c>
      <c r="F639" t="str">
        <f t="shared" si="18"/>
        <v>全農エネルギー(株)</v>
      </c>
      <c r="G639" t="str">
        <f t="shared" si="19"/>
        <v>全農エネルギー(株)_メニューA</v>
      </c>
      <c r="H639">
        <v>0</v>
      </c>
      <c r="I639" s="260" t="s">
        <v>356</v>
      </c>
      <c r="L639" s="260"/>
      <c r="M639" s="260"/>
      <c r="N639" s="260"/>
    </row>
    <row r="640" spans="1:14">
      <c r="A640" s="260"/>
      <c r="B640" s="260"/>
      <c r="C640" s="260"/>
      <c r="D640" s="260" t="s">
        <v>2025</v>
      </c>
      <c r="E640" s="260">
        <v>0</v>
      </c>
      <c r="F640" t="str">
        <f t="shared" si="18"/>
        <v>全農エネルギー(株)</v>
      </c>
      <c r="G640" t="str">
        <f t="shared" si="19"/>
        <v>全農エネルギー(株)_メニューB</v>
      </c>
      <c r="H640">
        <v>0</v>
      </c>
      <c r="I640" s="260" t="s">
        <v>356</v>
      </c>
      <c r="L640" s="260"/>
      <c r="M640" s="260"/>
      <c r="N640" s="260"/>
    </row>
    <row r="641" spans="1:14">
      <c r="A641" s="260"/>
      <c r="B641" s="260"/>
      <c r="C641" s="260"/>
      <c r="D641" s="260" t="s">
        <v>2043</v>
      </c>
      <c r="E641" s="260">
        <v>0</v>
      </c>
      <c r="F641" t="str">
        <f t="shared" si="18"/>
        <v>全農エネルギー(株)</v>
      </c>
      <c r="G641" t="str">
        <f t="shared" si="19"/>
        <v>全農エネルギー(株)_メニューC</v>
      </c>
      <c r="H641">
        <v>0</v>
      </c>
      <c r="I641" s="260" t="s">
        <v>356</v>
      </c>
      <c r="L641" s="260"/>
      <c r="M641" s="260"/>
      <c r="N641" s="260"/>
    </row>
    <row r="642" spans="1:14">
      <c r="A642" s="260"/>
      <c r="B642" s="260"/>
      <c r="C642" s="260"/>
      <c r="D642" s="260" t="s">
        <v>2061</v>
      </c>
      <c r="E642" s="260">
        <v>4.8799999999999999E-4</v>
      </c>
      <c r="F642" t="str">
        <f t="shared" si="18"/>
        <v>全農エネルギー(株)</v>
      </c>
      <c r="G642" t="str">
        <f t="shared" si="19"/>
        <v>全農エネルギー(株)_メニューD(残差)</v>
      </c>
      <c r="H642">
        <v>4.8799999999999999E-4</v>
      </c>
      <c r="I642" s="260" t="s">
        <v>356</v>
      </c>
      <c r="L642" s="260"/>
      <c r="M642" s="260"/>
      <c r="N642" s="260"/>
    </row>
    <row r="643" spans="1:14">
      <c r="A643" s="260"/>
      <c r="B643" s="260"/>
      <c r="C643" s="260"/>
      <c r="D643" s="260" t="s">
        <v>2040</v>
      </c>
      <c r="E643" s="260">
        <v>4.7899999999999999E-4</v>
      </c>
      <c r="F643" t="str">
        <f t="shared" si="18"/>
        <v>全農エネルギー(株)</v>
      </c>
      <c r="G643" t="str">
        <f t="shared" si="19"/>
        <v>全農エネルギー(株)_(参考値)事業者全体</v>
      </c>
      <c r="H643">
        <v>4.7899999999999999E-4</v>
      </c>
      <c r="I643" s="260" t="s">
        <v>356</v>
      </c>
      <c r="L643" s="260"/>
      <c r="M643" s="260"/>
      <c r="N643" s="260"/>
    </row>
    <row r="644" spans="1:14">
      <c r="A644" s="260" t="s">
        <v>1299</v>
      </c>
      <c r="B644" s="260" t="s">
        <v>357</v>
      </c>
      <c r="C644" s="260">
        <v>4.9700000000000005E-4</v>
      </c>
      <c r="D644" s="260"/>
      <c r="E644" s="260">
        <v>4.6599999999999994E-4</v>
      </c>
      <c r="F644" t="str">
        <f t="shared" si="18"/>
        <v>(株)ハルエネ</v>
      </c>
      <c r="G644" t="str">
        <f t="shared" si="19"/>
        <v>(株)ハルエネ_</v>
      </c>
      <c r="H644">
        <v>4.6599999999999994E-4</v>
      </c>
      <c r="I644" s="260" t="s">
        <v>357</v>
      </c>
      <c r="L644" s="260"/>
      <c r="M644" s="260"/>
      <c r="N644" s="260"/>
    </row>
    <row r="645" spans="1:14">
      <c r="A645" s="260" t="s">
        <v>1302</v>
      </c>
      <c r="B645" s="260" t="s">
        <v>1303</v>
      </c>
      <c r="C645" s="260">
        <v>5.0299999999999997E-4</v>
      </c>
      <c r="D645" s="260"/>
      <c r="E645" s="260">
        <v>4.4700000000000002E-4</v>
      </c>
      <c r="F645" t="str">
        <f t="shared" ref="F645:F708" si="20">IF(A645="",F644,B645)</f>
        <v>三愛オブリ(株)(旧：三愛石油(株))</v>
      </c>
      <c r="G645" t="str">
        <f t="shared" ref="G645:G708" si="21">F645&amp;"_"&amp;D645</f>
        <v>三愛オブリ(株)(旧：三愛石油(株))_</v>
      </c>
      <c r="H645">
        <v>4.4700000000000002E-4</v>
      </c>
      <c r="I645" s="260" t="s">
        <v>1303</v>
      </c>
      <c r="L645" s="260"/>
      <c r="M645" s="260"/>
      <c r="N645" s="260"/>
    </row>
    <row r="646" spans="1:14">
      <c r="A646" s="260" t="s">
        <v>1304</v>
      </c>
      <c r="B646" s="260" t="s">
        <v>358</v>
      </c>
      <c r="C646" s="260">
        <v>4.9100000000000001E-4</v>
      </c>
      <c r="D646" s="260"/>
      <c r="E646" s="260">
        <v>5.1000000000000004E-4</v>
      </c>
      <c r="F646" t="str">
        <f t="shared" si="20"/>
        <v>(株)リケン工業</v>
      </c>
      <c r="G646" t="str">
        <f t="shared" si="21"/>
        <v>(株)リケン工業_</v>
      </c>
      <c r="H646">
        <v>5.1000000000000004E-4</v>
      </c>
      <c r="I646" s="260" t="s">
        <v>358</v>
      </c>
      <c r="L646" s="260"/>
      <c r="M646" s="260"/>
      <c r="N646" s="260"/>
    </row>
    <row r="647" spans="1:14">
      <c r="A647" s="260" t="s">
        <v>1306</v>
      </c>
      <c r="B647" s="260" t="s">
        <v>359</v>
      </c>
      <c r="C647" s="260">
        <v>5.5699999999999999E-4</v>
      </c>
      <c r="D647" s="260"/>
      <c r="E647" s="260">
        <v>5.9299999999999999E-4</v>
      </c>
      <c r="F647" t="str">
        <f t="shared" si="20"/>
        <v>(株)ビビット</v>
      </c>
      <c r="G647" t="str">
        <f t="shared" si="21"/>
        <v>(株)ビビット_</v>
      </c>
      <c r="H647">
        <v>5.9299999999999999E-4</v>
      </c>
      <c r="I647" s="260" t="s">
        <v>359</v>
      </c>
      <c r="L647" s="260"/>
      <c r="M647" s="260"/>
      <c r="N647" s="260"/>
    </row>
    <row r="648" spans="1:14">
      <c r="A648" s="260" t="s">
        <v>1308</v>
      </c>
      <c r="B648" s="260" t="s">
        <v>360</v>
      </c>
      <c r="C648" s="260">
        <v>3.6400000000000001E-4</v>
      </c>
      <c r="D648" s="260"/>
      <c r="E648" s="260">
        <v>3.0800000000000001E-4</v>
      </c>
      <c r="F648" t="str">
        <f t="shared" si="20"/>
        <v>(株)おおた電力</v>
      </c>
      <c r="G648" t="str">
        <f t="shared" si="21"/>
        <v>(株)おおた電力_</v>
      </c>
      <c r="H648">
        <v>3.0800000000000001E-4</v>
      </c>
      <c r="I648" s="260" t="s">
        <v>360</v>
      </c>
      <c r="L648" s="260"/>
      <c r="M648" s="260"/>
      <c r="N648" s="260"/>
    </row>
    <row r="649" spans="1:14">
      <c r="A649" s="260" t="s">
        <v>1310</v>
      </c>
      <c r="B649" s="260" t="s">
        <v>361</v>
      </c>
      <c r="C649" s="260">
        <v>4.8099999999999998E-4</v>
      </c>
      <c r="D649" s="260"/>
      <c r="E649" s="260">
        <v>5.9199999999999997E-4</v>
      </c>
      <c r="F649" t="str">
        <f t="shared" si="20"/>
        <v>伊藤忠プランテック(株)</v>
      </c>
      <c r="G649" t="str">
        <f t="shared" si="21"/>
        <v>伊藤忠プランテック(株)_</v>
      </c>
      <c r="H649">
        <v>5.9199999999999997E-4</v>
      </c>
      <c r="I649" s="260" t="s">
        <v>361</v>
      </c>
      <c r="L649" s="260"/>
      <c r="M649" s="260"/>
      <c r="N649" s="260"/>
    </row>
    <row r="650" spans="1:14">
      <c r="A650" s="260" t="s">
        <v>1312</v>
      </c>
      <c r="B650" s="260" t="s">
        <v>362</v>
      </c>
      <c r="C650" s="260">
        <v>5.1699999999999999E-4</v>
      </c>
      <c r="D650" s="260"/>
      <c r="E650" s="260">
        <v>4.95E-4</v>
      </c>
      <c r="F650" t="str">
        <f t="shared" si="20"/>
        <v>(株)オカモト</v>
      </c>
      <c r="G650" t="str">
        <f t="shared" si="21"/>
        <v>(株)オカモト_</v>
      </c>
      <c r="H650">
        <v>4.95E-4</v>
      </c>
      <c r="I650" s="260" t="s">
        <v>362</v>
      </c>
      <c r="L650" s="260"/>
      <c r="M650" s="260"/>
      <c r="N650" s="260"/>
    </row>
    <row r="651" spans="1:14">
      <c r="A651" s="260" t="s">
        <v>1315</v>
      </c>
      <c r="B651" s="260" t="s">
        <v>363</v>
      </c>
      <c r="C651" s="260">
        <v>4.5399999999999998E-4</v>
      </c>
      <c r="D651" s="260"/>
      <c r="E651" s="260">
        <v>3.9800000000000002E-4</v>
      </c>
      <c r="F651" t="str">
        <f t="shared" si="20"/>
        <v>キタコー(株)</v>
      </c>
      <c r="G651" t="str">
        <f t="shared" si="21"/>
        <v>キタコー(株)_</v>
      </c>
      <c r="H651">
        <v>3.9800000000000002E-4</v>
      </c>
      <c r="I651" s="260" t="s">
        <v>363</v>
      </c>
      <c r="L651" s="260"/>
      <c r="M651" s="260"/>
      <c r="N651" s="260"/>
    </row>
    <row r="652" spans="1:14">
      <c r="A652" s="260" t="s">
        <v>1317</v>
      </c>
      <c r="B652" s="260" t="s">
        <v>364</v>
      </c>
      <c r="C652" s="260">
        <v>3.7399999999999998E-4</v>
      </c>
      <c r="D652" s="260" t="s">
        <v>2023</v>
      </c>
      <c r="E652" s="260">
        <v>0</v>
      </c>
      <c r="F652" t="str">
        <f t="shared" si="20"/>
        <v>生活協同組合コープしが</v>
      </c>
      <c r="G652" t="str">
        <f t="shared" si="21"/>
        <v>生活協同組合コープしが_メニューA</v>
      </c>
      <c r="H652">
        <v>0</v>
      </c>
      <c r="I652" s="260" t="s">
        <v>364</v>
      </c>
      <c r="L652" s="260"/>
      <c r="M652" s="260"/>
      <c r="N652" s="260"/>
    </row>
    <row r="653" spans="1:14">
      <c r="A653" s="260"/>
      <c r="B653" s="260"/>
      <c r="C653" s="260"/>
      <c r="D653" s="260" t="s">
        <v>2039</v>
      </c>
      <c r="E653" s="260">
        <v>3.19E-4</v>
      </c>
      <c r="F653" t="str">
        <f t="shared" si="20"/>
        <v>生活協同組合コープしが</v>
      </c>
      <c r="G653" t="str">
        <f t="shared" si="21"/>
        <v>生活協同組合コープしが_メニューB(残差)</v>
      </c>
      <c r="H653">
        <v>3.19E-4</v>
      </c>
      <c r="I653" s="260" t="s">
        <v>364</v>
      </c>
      <c r="L653" s="260"/>
      <c r="M653" s="260"/>
      <c r="N653" s="260"/>
    </row>
    <row r="654" spans="1:14">
      <c r="A654" s="260"/>
      <c r="B654" s="260"/>
      <c r="C654" s="260"/>
      <c r="D654" s="260" t="s">
        <v>2040</v>
      </c>
      <c r="E654" s="260">
        <v>3.4000000000000002E-4</v>
      </c>
      <c r="F654" t="str">
        <f t="shared" si="20"/>
        <v>生活協同組合コープしが</v>
      </c>
      <c r="G654" t="str">
        <f t="shared" si="21"/>
        <v>生活協同組合コープしが_(参考値)事業者全体</v>
      </c>
      <c r="H654">
        <v>3.4000000000000002E-4</v>
      </c>
      <c r="I654" s="260" t="s">
        <v>364</v>
      </c>
      <c r="L654" s="260"/>
      <c r="M654" s="260"/>
      <c r="N654" s="260"/>
    </row>
    <row r="655" spans="1:14">
      <c r="A655" s="260" t="s">
        <v>1319</v>
      </c>
      <c r="B655" s="260" t="s">
        <v>2104</v>
      </c>
      <c r="C655" s="260">
        <v>4.8500000000000003E-4</v>
      </c>
      <c r="D655" s="260" t="s">
        <v>2023</v>
      </c>
      <c r="E655" s="260">
        <v>0</v>
      </c>
      <c r="F655" t="str">
        <f t="shared" si="20"/>
        <v>香川電力(株)　</v>
      </c>
      <c r="G655" t="str">
        <f t="shared" si="21"/>
        <v>香川電力(株)　_メニューA</v>
      </c>
      <c r="H655">
        <v>0</v>
      </c>
      <c r="I655" s="260" t="s">
        <v>2104</v>
      </c>
      <c r="L655" s="260"/>
      <c r="M655" s="260"/>
      <c r="N655" s="260"/>
    </row>
    <row r="656" spans="1:14">
      <c r="A656" s="260"/>
      <c r="B656" s="260"/>
      <c r="C656" s="260"/>
      <c r="D656" s="260" t="s">
        <v>2039</v>
      </c>
      <c r="E656" s="260">
        <v>4.84E-4</v>
      </c>
      <c r="F656" t="str">
        <f t="shared" si="20"/>
        <v>香川電力(株)　</v>
      </c>
      <c r="G656" t="str">
        <f t="shared" si="21"/>
        <v>香川電力(株)　_メニューB(残差)</v>
      </c>
      <c r="H656">
        <v>4.84E-4</v>
      </c>
      <c r="I656" s="260" t="s">
        <v>2104</v>
      </c>
      <c r="L656" s="260"/>
      <c r="M656" s="260"/>
      <c r="N656" s="260"/>
    </row>
    <row r="657" spans="1:14">
      <c r="A657" s="260"/>
      <c r="B657" s="260"/>
      <c r="C657" s="260"/>
      <c r="D657" s="260" t="s">
        <v>2040</v>
      </c>
      <c r="E657" s="260">
        <v>5.04E-4</v>
      </c>
      <c r="F657" t="str">
        <f t="shared" si="20"/>
        <v>香川電力(株)　</v>
      </c>
      <c r="G657" t="str">
        <f t="shared" si="21"/>
        <v>香川電力(株)　_(参考値)事業者全体</v>
      </c>
      <c r="H657">
        <v>5.04E-4</v>
      </c>
      <c r="I657" s="260" t="s">
        <v>2104</v>
      </c>
      <c r="L657" s="260"/>
      <c r="M657" s="260"/>
      <c r="N657" s="260"/>
    </row>
    <row r="658" spans="1:14">
      <c r="A658" s="260" t="s">
        <v>1322</v>
      </c>
      <c r="B658" s="260" t="s">
        <v>2105</v>
      </c>
      <c r="C658" s="260">
        <v>4.8999999999999998E-4</v>
      </c>
      <c r="D658" s="260"/>
      <c r="E658" s="260">
        <v>4.3399999999999998E-4</v>
      </c>
      <c r="F658" t="str">
        <f t="shared" si="20"/>
        <v>(株)ＰｉｎＴ</v>
      </c>
      <c r="G658" t="str">
        <f t="shared" si="21"/>
        <v>(株)ＰｉｎＴ_</v>
      </c>
      <c r="H658">
        <v>4.3399999999999998E-4</v>
      </c>
      <c r="I658" s="260" t="s">
        <v>2105</v>
      </c>
      <c r="L658" s="260"/>
      <c r="M658" s="260"/>
      <c r="N658" s="260"/>
    </row>
    <row r="659" spans="1:14">
      <c r="A659" s="260" t="s">
        <v>1324</v>
      </c>
      <c r="B659" s="260" t="s">
        <v>365</v>
      </c>
      <c r="C659" s="260" t="s">
        <v>2033</v>
      </c>
      <c r="D659" s="260" t="s">
        <v>2023</v>
      </c>
      <c r="E659" s="260">
        <v>0</v>
      </c>
      <c r="F659" t="str">
        <f t="shared" si="20"/>
        <v>(株)沖縄ガスニューパワー</v>
      </c>
      <c r="G659" t="str">
        <f t="shared" si="21"/>
        <v>(株)沖縄ガスニューパワー_メニューA</v>
      </c>
      <c r="H659">
        <v>0</v>
      </c>
      <c r="I659" s="260" t="s">
        <v>365</v>
      </c>
      <c r="L659" s="260"/>
      <c r="M659" s="260"/>
      <c r="N659" s="260"/>
    </row>
    <row r="660" spans="1:14">
      <c r="A660" s="260"/>
      <c r="B660" s="260"/>
      <c r="C660" s="260"/>
      <c r="D660" s="260" t="s">
        <v>2039</v>
      </c>
      <c r="E660" s="260">
        <v>3.2499999999999999E-4</v>
      </c>
      <c r="F660" t="str">
        <f t="shared" si="20"/>
        <v>(株)沖縄ガスニューパワー</v>
      </c>
      <c r="G660" t="str">
        <f t="shared" si="21"/>
        <v>(株)沖縄ガスニューパワー_メニューB(残差)</v>
      </c>
      <c r="H660">
        <v>3.2499999999999999E-4</v>
      </c>
      <c r="I660" s="260" t="s">
        <v>365</v>
      </c>
      <c r="L660" s="260"/>
      <c r="M660" s="260"/>
      <c r="N660" s="260"/>
    </row>
    <row r="661" spans="1:14">
      <c r="A661" s="260"/>
      <c r="B661" s="260"/>
      <c r="C661" s="260"/>
      <c r="D661" s="260" t="s">
        <v>2040</v>
      </c>
      <c r="E661" s="260">
        <v>7.4899999999999999E-4</v>
      </c>
      <c r="F661" t="str">
        <f t="shared" si="20"/>
        <v>(株)沖縄ガスニューパワー</v>
      </c>
      <c r="G661" t="str">
        <f t="shared" si="21"/>
        <v>(株)沖縄ガスニューパワー_(参考値)事業者全体</v>
      </c>
      <c r="H661">
        <v>7.4899999999999999E-4</v>
      </c>
      <c r="I661" s="260" t="s">
        <v>365</v>
      </c>
      <c r="L661" s="260"/>
      <c r="M661" s="260"/>
      <c r="N661" s="260"/>
    </row>
    <row r="662" spans="1:14">
      <c r="A662" s="260" t="s">
        <v>1326</v>
      </c>
      <c r="B662" s="260" t="s">
        <v>366</v>
      </c>
      <c r="C662" s="260">
        <v>3.6400000000000001E-4</v>
      </c>
      <c r="D662" s="260"/>
      <c r="E662" s="260">
        <v>3.0800000000000001E-4</v>
      </c>
      <c r="F662" t="str">
        <f t="shared" si="20"/>
        <v>諏訪瓦斯(株)</v>
      </c>
      <c r="G662" t="str">
        <f t="shared" si="21"/>
        <v>諏訪瓦斯(株)_</v>
      </c>
      <c r="H662">
        <v>3.0800000000000001E-4</v>
      </c>
      <c r="I662" s="260" t="s">
        <v>366</v>
      </c>
      <c r="L662" s="260"/>
      <c r="M662" s="260"/>
      <c r="N662" s="260"/>
    </row>
    <row r="663" spans="1:14">
      <c r="A663" s="260" t="s">
        <v>1328</v>
      </c>
      <c r="B663" s="260" t="s">
        <v>2106</v>
      </c>
      <c r="C663" s="260">
        <v>4.9299999999999995E-4</v>
      </c>
      <c r="D663" s="260"/>
      <c r="E663" s="260">
        <v>4.37E-4</v>
      </c>
      <c r="F663" t="str">
        <f t="shared" si="20"/>
        <v>エッセンシャルエナジー(株)</v>
      </c>
      <c r="G663" t="str">
        <f t="shared" si="21"/>
        <v>エッセンシャルエナジー(株)_</v>
      </c>
      <c r="H663">
        <v>4.37E-4</v>
      </c>
      <c r="I663" s="260" t="s">
        <v>2106</v>
      </c>
      <c r="L663" s="260"/>
      <c r="M663" s="260"/>
      <c r="N663" s="260"/>
    </row>
    <row r="664" spans="1:14">
      <c r="A664" s="260" t="s">
        <v>1330</v>
      </c>
      <c r="B664" s="260" t="s">
        <v>2107</v>
      </c>
      <c r="C664" s="260">
        <v>3.8299999999999999E-4</v>
      </c>
      <c r="D664" s="260"/>
      <c r="E664" s="260">
        <v>3.2699999999999998E-4</v>
      </c>
      <c r="F664" t="str">
        <f t="shared" si="20"/>
        <v>(株)エージーピー　</v>
      </c>
      <c r="G664" t="str">
        <f t="shared" si="21"/>
        <v>(株)エージーピー　_</v>
      </c>
      <c r="H664">
        <v>3.2699999999999998E-4</v>
      </c>
      <c r="I664" s="260" t="s">
        <v>2107</v>
      </c>
      <c r="L664" s="260"/>
      <c r="M664" s="260"/>
      <c r="N664" s="260"/>
    </row>
    <row r="665" spans="1:14">
      <c r="A665" s="260" t="s">
        <v>1332</v>
      </c>
      <c r="B665" s="260" t="s">
        <v>367</v>
      </c>
      <c r="C665" s="260">
        <v>5.5099999999999995E-4</v>
      </c>
      <c r="D665" s="260"/>
      <c r="E665" s="260">
        <v>5.3399999999999997E-4</v>
      </c>
      <c r="F665" t="str">
        <f t="shared" si="20"/>
        <v>(株)いちき串木野電力</v>
      </c>
      <c r="G665" t="str">
        <f t="shared" si="21"/>
        <v>(株)いちき串木野電力_</v>
      </c>
      <c r="H665">
        <v>5.3399999999999997E-4</v>
      </c>
      <c r="I665" s="260" t="s">
        <v>367</v>
      </c>
      <c r="L665" s="260"/>
      <c r="M665" s="260"/>
      <c r="N665" s="260"/>
    </row>
    <row r="666" spans="1:14">
      <c r="A666" s="260" t="s">
        <v>1334</v>
      </c>
      <c r="B666" s="260" t="s">
        <v>1335</v>
      </c>
      <c r="C666" s="260">
        <v>4.3100000000000001E-4</v>
      </c>
      <c r="D666" s="260"/>
      <c r="E666" s="260">
        <v>4.7899999999999999E-4</v>
      </c>
      <c r="F666" t="str">
        <f t="shared" si="20"/>
        <v>(株)クローバー・テクノロジーズ(旧：四つ葉電力(株))</v>
      </c>
      <c r="G666" t="str">
        <f t="shared" si="21"/>
        <v>(株)クローバー・テクノロジーズ(旧：四つ葉電力(株))_</v>
      </c>
      <c r="H666">
        <v>4.7899999999999999E-4</v>
      </c>
      <c r="I666" s="260" t="s">
        <v>1335</v>
      </c>
      <c r="L666" s="260"/>
      <c r="M666" s="260"/>
      <c r="N666" s="260"/>
    </row>
    <row r="667" spans="1:14">
      <c r="A667" s="260" t="s">
        <v>1336</v>
      </c>
      <c r="B667" s="260" t="s">
        <v>368</v>
      </c>
      <c r="C667" s="260">
        <v>3.6400000000000001E-4</v>
      </c>
      <c r="D667" s="260"/>
      <c r="E667" s="260">
        <v>3.0800000000000001E-4</v>
      </c>
      <c r="F667" t="str">
        <f t="shared" si="20"/>
        <v>西武ガス(株)</v>
      </c>
      <c r="G667" t="str">
        <f t="shared" si="21"/>
        <v>西武ガス(株)_</v>
      </c>
      <c r="H667">
        <v>3.0800000000000001E-4</v>
      </c>
      <c r="I667" s="260" t="s">
        <v>368</v>
      </c>
      <c r="L667" s="260"/>
      <c r="M667" s="260"/>
      <c r="N667" s="260"/>
    </row>
    <row r="668" spans="1:14">
      <c r="A668" s="260" t="s">
        <v>1338</v>
      </c>
      <c r="B668" s="260" t="s">
        <v>369</v>
      </c>
      <c r="C668" s="260">
        <v>3.6400000000000001E-4</v>
      </c>
      <c r="D668" s="260"/>
      <c r="E668" s="260">
        <v>3.0800000000000001E-4</v>
      </c>
      <c r="F668" t="str">
        <f t="shared" si="20"/>
        <v>松本ガス(株)</v>
      </c>
      <c r="G668" t="str">
        <f t="shared" si="21"/>
        <v>松本ガス(株)_</v>
      </c>
      <c r="H668">
        <v>3.0800000000000001E-4</v>
      </c>
      <c r="I668" s="260" t="s">
        <v>369</v>
      </c>
      <c r="L668" s="260"/>
      <c r="M668" s="260"/>
      <c r="N668" s="260"/>
    </row>
    <row r="669" spans="1:14">
      <c r="A669" s="260" t="s">
        <v>1340</v>
      </c>
      <c r="B669" s="260" t="s">
        <v>370</v>
      </c>
      <c r="C669" s="260">
        <v>4.7100000000000001E-4</v>
      </c>
      <c r="D669" s="260"/>
      <c r="E669" s="260">
        <v>4.5600000000000003E-4</v>
      </c>
      <c r="F669" t="str">
        <f t="shared" si="20"/>
        <v>ＦＴエナジー(株)</v>
      </c>
      <c r="G669" t="str">
        <f t="shared" si="21"/>
        <v>ＦＴエナジー(株)_</v>
      </c>
      <c r="H669">
        <v>4.5600000000000003E-4</v>
      </c>
      <c r="I669" s="260" t="s">
        <v>370</v>
      </c>
      <c r="L669" s="260"/>
      <c r="M669" s="260"/>
      <c r="N669" s="260"/>
    </row>
    <row r="670" spans="1:14">
      <c r="A670" s="260" t="s">
        <v>1342</v>
      </c>
      <c r="B670" s="260" t="s">
        <v>371</v>
      </c>
      <c r="C670" s="260">
        <v>2.3499999999999999E-4</v>
      </c>
      <c r="D670" s="260"/>
      <c r="E670" s="260">
        <v>4.4700000000000002E-4</v>
      </c>
      <c r="F670" t="str">
        <f t="shared" si="20"/>
        <v>南部だんだんエナジー(株)</v>
      </c>
      <c r="G670" t="str">
        <f t="shared" si="21"/>
        <v>南部だんだんエナジー(株)_</v>
      </c>
      <c r="H670">
        <v>4.4700000000000002E-4</v>
      </c>
      <c r="I670" s="260" t="s">
        <v>371</v>
      </c>
      <c r="L670" s="260"/>
      <c r="M670" s="260"/>
      <c r="N670" s="260"/>
    </row>
    <row r="671" spans="1:14">
      <c r="A671" s="260" t="s">
        <v>1344</v>
      </c>
      <c r="B671" s="260" t="s">
        <v>372</v>
      </c>
      <c r="C671" s="260">
        <v>5.1199999999999998E-4</v>
      </c>
      <c r="D671" s="260"/>
      <c r="E671" s="260">
        <v>5.5800000000000001E-4</v>
      </c>
      <c r="F671" t="str">
        <f t="shared" si="20"/>
        <v>(株)エフエネ</v>
      </c>
      <c r="G671" t="str">
        <f t="shared" si="21"/>
        <v>(株)エフエネ_</v>
      </c>
      <c r="H671">
        <v>5.5800000000000001E-4</v>
      </c>
      <c r="I671" s="260" t="s">
        <v>372</v>
      </c>
      <c r="L671" s="260"/>
      <c r="M671" s="260"/>
      <c r="N671" s="260"/>
    </row>
    <row r="672" spans="1:14">
      <c r="A672" s="260" t="s">
        <v>1346</v>
      </c>
      <c r="B672" s="260" t="s">
        <v>373</v>
      </c>
      <c r="C672" s="260">
        <v>2.8299999999999999E-4</v>
      </c>
      <c r="D672" s="260"/>
      <c r="E672" s="260">
        <v>4.55E-4</v>
      </c>
      <c r="F672" t="str">
        <f t="shared" si="20"/>
        <v>こなんウルトラパワー(株)</v>
      </c>
      <c r="G672" t="str">
        <f t="shared" si="21"/>
        <v>こなんウルトラパワー(株)_</v>
      </c>
      <c r="H672">
        <v>4.55E-4</v>
      </c>
      <c r="I672" s="260" t="s">
        <v>373</v>
      </c>
      <c r="L672" s="260"/>
      <c r="M672" s="260"/>
      <c r="N672" s="260"/>
    </row>
    <row r="673" spans="1:14">
      <c r="A673" s="260" t="s">
        <v>1348</v>
      </c>
      <c r="B673" s="260" t="s">
        <v>374</v>
      </c>
      <c r="C673" s="260">
        <v>3.2499999999999999E-4</v>
      </c>
      <c r="D673" s="260"/>
      <c r="E673" s="260">
        <v>5.7600000000000001E-4</v>
      </c>
      <c r="F673" t="str">
        <f t="shared" si="20"/>
        <v>(株)ＣＨＩＢＡむつざわエナジー</v>
      </c>
      <c r="G673" t="str">
        <f t="shared" si="21"/>
        <v>(株)ＣＨＩＢＡむつざわエナジー_</v>
      </c>
      <c r="H673">
        <v>5.7600000000000001E-4</v>
      </c>
      <c r="I673" s="260" t="s">
        <v>374</v>
      </c>
      <c r="L673" s="260"/>
      <c r="M673" s="260"/>
      <c r="N673" s="260"/>
    </row>
    <row r="674" spans="1:14">
      <c r="A674" s="260" t="s">
        <v>1350</v>
      </c>
      <c r="B674" s="260" t="s">
        <v>2108</v>
      </c>
      <c r="C674" s="260">
        <v>4.7399999999999997E-4</v>
      </c>
      <c r="D674" s="260"/>
      <c r="E674" s="260">
        <v>5.2500000000000008E-4</v>
      </c>
      <c r="F674" t="str">
        <f t="shared" si="20"/>
        <v>(株)関西空調　</v>
      </c>
      <c r="G674" t="str">
        <f t="shared" si="21"/>
        <v>(株)関西空調　_</v>
      </c>
      <c r="H674">
        <v>5.2500000000000008E-4</v>
      </c>
      <c r="I674" s="260" t="s">
        <v>2108</v>
      </c>
      <c r="L674" s="260"/>
      <c r="M674" s="260"/>
      <c r="N674" s="260"/>
    </row>
    <row r="675" spans="1:14">
      <c r="A675" s="260" t="s">
        <v>1352</v>
      </c>
      <c r="B675" s="260" t="s">
        <v>375</v>
      </c>
      <c r="C675" s="260">
        <v>1.65E-4</v>
      </c>
      <c r="D675" s="260"/>
      <c r="E675" s="260">
        <v>4.6799999999999999E-4</v>
      </c>
      <c r="F675" t="str">
        <f t="shared" si="20"/>
        <v>奥出雲電力(株)</v>
      </c>
      <c r="G675" t="str">
        <f t="shared" si="21"/>
        <v>奥出雲電力(株)_</v>
      </c>
      <c r="H675">
        <v>4.6799999999999999E-4</v>
      </c>
      <c r="I675" s="260" t="s">
        <v>375</v>
      </c>
      <c r="L675" s="260"/>
      <c r="M675" s="260"/>
      <c r="N675" s="260"/>
    </row>
    <row r="676" spans="1:14">
      <c r="A676" s="260" t="s">
        <v>1354</v>
      </c>
      <c r="B676" s="260" t="s">
        <v>376</v>
      </c>
      <c r="C676" s="260">
        <v>4.7699999999999999E-4</v>
      </c>
      <c r="D676" s="260" t="s">
        <v>2023</v>
      </c>
      <c r="E676" s="260">
        <v>0</v>
      </c>
      <c r="F676" t="str">
        <f t="shared" si="20"/>
        <v>中央電力(株)</v>
      </c>
      <c r="G676" t="str">
        <f t="shared" si="21"/>
        <v>中央電力(株)_メニューA</v>
      </c>
      <c r="H676">
        <v>0</v>
      </c>
      <c r="I676" s="260" t="s">
        <v>376</v>
      </c>
      <c r="L676" s="260"/>
      <c r="M676" s="260"/>
      <c r="N676" s="260"/>
    </row>
    <row r="677" spans="1:14">
      <c r="A677" s="260"/>
      <c r="B677" s="260"/>
      <c r="C677" s="260"/>
      <c r="D677" s="260" t="s">
        <v>2025</v>
      </c>
      <c r="E677" s="260">
        <v>0</v>
      </c>
      <c r="F677" t="str">
        <f t="shared" si="20"/>
        <v>中央電力(株)</v>
      </c>
      <c r="G677" t="str">
        <f t="shared" si="21"/>
        <v>中央電力(株)_メニューB</v>
      </c>
      <c r="H677">
        <v>0</v>
      </c>
      <c r="I677" s="260" t="s">
        <v>376</v>
      </c>
      <c r="L677" s="260"/>
      <c r="M677" s="260"/>
      <c r="N677" s="260"/>
    </row>
    <row r="678" spans="1:14">
      <c r="A678" s="260"/>
      <c r="B678" s="260"/>
      <c r="C678" s="260"/>
      <c r="D678" s="260" t="s">
        <v>2043</v>
      </c>
      <c r="E678" s="260">
        <v>0</v>
      </c>
      <c r="F678" t="str">
        <f t="shared" si="20"/>
        <v>中央電力(株)</v>
      </c>
      <c r="G678" t="str">
        <f t="shared" si="21"/>
        <v>中央電力(株)_メニューC</v>
      </c>
      <c r="H678">
        <v>0</v>
      </c>
      <c r="I678" s="260" t="s">
        <v>376</v>
      </c>
      <c r="L678" s="260"/>
      <c r="M678" s="260"/>
      <c r="N678" s="260"/>
    </row>
    <row r="679" spans="1:14">
      <c r="A679" s="260"/>
      <c r="B679" s="260"/>
      <c r="C679" s="260"/>
      <c r="D679" s="260" t="s">
        <v>2061</v>
      </c>
      <c r="E679" s="260">
        <v>4.8499999999999997E-4</v>
      </c>
      <c r="F679" t="str">
        <f t="shared" si="20"/>
        <v>中央電力(株)</v>
      </c>
      <c r="G679" t="str">
        <f t="shared" si="21"/>
        <v>中央電力(株)_メニューD(残差)</v>
      </c>
      <c r="H679">
        <v>4.8499999999999997E-4</v>
      </c>
      <c r="I679" s="260" t="s">
        <v>376</v>
      </c>
      <c r="L679" s="260"/>
      <c r="M679" s="260"/>
      <c r="N679" s="260"/>
    </row>
    <row r="680" spans="1:14">
      <c r="A680" s="260"/>
      <c r="B680" s="260"/>
      <c r="C680" s="260"/>
      <c r="D680" s="260" t="s">
        <v>2040</v>
      </c>
      <c r="E680" s="260">
        <v>4.8999999999999998E-4</v>
      </c>
      <c r="F680" t="str">
        <f t="shared" si="20"/>
        <v>中央電力(株)</v>
      </c>
      <c r="G680" t="str">
        <f t="shared" si="21"/>
        <v>中央電力(株)_(参考値)事業者全体</v>
      </c>
      <c r="H680">
        <v>4.8999999999999998E-4</v>
      </c>
      <c r="I680" s="260" t="s">
        <v>376</v>
      </c>
      <c r="L680" s="260"/>
      <c r="M680" s="260"/>
      <c r="N680" s="260"/>
    </row>
    <row r="681" spans="1:14">
      <c r="A681" s="260" t="s">
        <v>1356</v>
      </c>
      <c r="B681" s="260" t="s">
        <v>377</v>
      </c>
      <c r="C681" s="260">
        <v>3.4699999999999998E-4</v>
      </c>
      <c r="D681" s="260"/>
      <c r="E681" s="260">
        <v>4.3300000000000001E-4</v>
      </c>
      <c r="F681" t="str">
        <f t="shared" si="20"/>
        <v>(株)成田香取エネルギー</v>
      </c>
      <c r="G681" t="str">
        <f t="shared" si="21"/>
        <v>(株)成田香取エネルギー_</v>
      </c>
      <c r="H681">
        <v>4.3300000000000001E-4</v>
      </c>
      <c r="I681" s="260" t="s">
        <v>377</v>
      </c>
      <c r="L681" s="260"/>
      <c r="M681" s="260"/>
      <c r="N681" s="260"/>
    </row>
    <row r="682" spans="1:14">
      <c r="A682" s="260" t="s">
        <v>1358</v>
      </c>
      <c r="B682" s="260" t="s">
        <v>378</v>
      </c>
      <c r="C682" s="260">
        <v>5.0000000000000001E-4</v>
      </c>
      <c r="D682" s="260"/>
      <c r="E682" s="260">
        <v>5.4199999999999995E-4</v>
      </c>
      <c r="F682" t="str">
        <f t="shared" si="20"/>
        <v>グローバルソリューションサービス(株)</v>
      </c>
      <c r="G682" t="str">
        <f t="shared" si="21"/>
        <v>グローバルソリューションサービス(株)_</v>
      </c>
      <c r="H682">
        <v>5.4199999999999995E-4</v>
      </c>
      <c r="I682" s="260" t="s">
        <v>378</v>
      </c>
      <c r="L682" s="260"/>
      <c r="M682" s="260"/>
      <c r="N682" s="260"/>
    </row>
    <row r="683" spans="1:14">
      <c r="A683" s="260" t="s">
        <v>1361</v>
      </c>
      <c r="B683" s="260" t="s">
        <v>379</v>
      </c>
      <c r="C683" s="260">
        <v>2.5000000000000001E-4</v>
      </c>
      <c r="D683" s="260"/>
      <c r="E683" s="260">
        <v>3.01E-4</v>
      </c>
      <c r="F683" t="str">
        <f t="shared" si="20"/>
        <v>(株)ＣＷＳ</v>
      </c>
      <c r="G683" t="str">
        <f t="shared" si="21"/>
        <v>(株)ＣＷＳ_</v>
      </c>
      <c r="H683">
        <v>3.01E-4</v>
      </c>
      <c r="I683" s="260" t="s">
        <v>379</v>
      </c>
      <c r="L683" s="260"/>
      <c r="M683" s="260"/>
      <c r="N683" s="260"/>
    </row>
    <row r="684" spans="1:14">
      <c r="A684" s="260" t="s">
        <v>1363</v>
      </c>
      <c r="B684" s="260" t="s">
        <v>380</v>
      </c>
      <c r="C684" s="260">
        <v>4.9799999999999996E-4</v>
      </c>
      <c r="D684" s="260"/>
      <c r="E684" s="260">
        <v>4.8299999999999998E-4</v>
      </c>
      <c r="F684" t="str">
        <f t="shared" si="20"/>
        <v>ふくしま新電力(株)</v>
      </c>
      <c r="G684" t="str">
        <f t="shared" si="21"/>
        <v>ふくしま新電力(株)_</v>
      </c>
      <c r="H684">
        <v>4.8299999999999998E-4</v>
      </c>
      <c r="I684" s="260" t="s">
        <v>380</v>
      </c>
      <c r="L684" s="260"/>
      <c r="M684" s="260"/>
      <c r="N684" s="260"/>
    </row>
    <row r="685" spans="1:14">
      <c r="A685" s="260" t="s">
        <v>1365</v>
      </c>
      <c r="B685" s="260" t="s">
        <v>2109</v>
      </c>
      <c r="C685" s="260">
        <v>5.1199999999999998E-4</v>
      </c>
      <c r="D685" s="260"/>
      <c r="E685" s="260">
        <v>4.5600000000000003E-4</v>
      </c>
      <c r="F685" t="str">
        <f t="shared" si="20"/>
        <v>ティーダッシュ合同会社</v>
      </c>
      <c r="G685" t="str">
        <f t="shared" si="21"/>
        <v>ティーダッシュ合同会社_</v>
      </c>
      <c r="H685">
        <v>4.5600000000000003E-4</v>
      </c>
      <c r="I685" s="260" t="s">
        <v>2109</v>
      </c>
      <c r="L685" s="260"/>
      <c r="M685" s="260"/>
      <c r="N685" s="260"/>
    </row>
    <row r="686" spans="1:14">
      <c r="A686" s="260" t="s">
        <v>1367</v>
      </c>
      <c r="B686" s="260" t="s">
        <v>381</v>
      </c>
      <c r="C686" s="260">
        <v>4.6999999999999999E-4</v>
      </c>
      <c r="D686" s="260"/>
      <c r="E686" s="260">
        <v>4.1100000000000002E-4</v>
      </c>
      <c r="F686" t="str">
        <f t="shared" si="20"/>
        <v>(株)エネクスライフサービス</v>
      </c>
      <c r="G686" t="str">
        <f t="shared" si="21"/>
        <v>(株)エネクスライフサービス_</v>
      </c>
      <c r="H686">
        <v>4.1100000000000002E-4</v>
      </c>
      <c r="I686" s="260" t="s">
        <v>381</v>
      </c>
      <c r="L686" s="260"/>
      <c r="M686" s="260"/>
      <c r="N686" s="260"/>
    </row>
    <row r="687" spans="1:14">
      <c r="A687" s="260" t="s">
        <v>1369</v>
      </c>
      <c r="B687" s="260" t="s">
        <v>382</v>
      </c>
      <c r="C687" s="260">
        <v>2.4899999999999998E-4</v>
      </c>
      <c r="D687" s="260"/>
      <c r="E687" s="260">
        <v>3.2200000000000002E-4</v>
      </c>
      <c r="F687" t="str">
        <f t="shared" si="20"/>
        <v>ネイチャーエナジー小国(株)</v>
      </c>
      <c r="G687" t="str">
        <f t="shared" si="21"/>
        <v>ネイチャーエナジー小国(株)_</v>
      </c>
      <c r="H687">
        <v>3.2200000000000002E-4</v>
      </c>
      <c r="I687" s="260" t="s">
        <v>382</v>
      </c>
      <c r="L687" s="260"/>
      <c r="M687" s="260"/>
      <c r="N687" s="260"/>
    </row>
    <row r="688" spans="1:14">
      <c r="A688" s="260" t="s">
        <v>1372</v>
      </c>
      <c r="B688" s="260" t="s">
        <v>383</v>
      </c>
      <c r="C688" s="260">
        <v>5.0799999999999999E-4</v>
      </c>
      <c r="D688" s="260"/>
      <c r="E688" s="260">
        <v>4.2400000000000001E-4</v>
      </c>
      <c r="F688" t="str">
        <f t="shared" si="20"/>
        <v>リエスパワーネクスト(株)</v>
      </c>
      <c r="G688" t="str">
        <f t="shared" si="21"/>
        <v>リエスパワーネクスト(株)_</v>
      </c>
      <c r="H688">
        <v>4.2400000000000001E-4</v>
      </c>
      <c r="I688" s="260" t="s">
        <v>383</v>
      </c>
      <c r="L688" s="260"/>
      <c r="M688" s="260"/>
      <c r="N688" s="260"/>
    </row>
    <row r="689" spans="1:14">
      <c r="A689" s="260" t="s">
        <v>1374</v>
      </c>
      <c r="B689" s="260" t="s">
        <v>384</v>
      </c>
      <c r="C689" s="260">
        <v>3.7300000000000001E-4</v>
      </c>
      <c r="D689" s="260" t="s">
        <v>2023</v>
      </c>
      <c r="E689" s="260">
        <v>0</v>
      </c>
      <c r="F689" t="str">
        <f t="shared" si="20"/>
        <v>京都生活協同組合</v>
      </c>
      <c r="G689" t="str">
        <f t="shared" si="21"/>
        <v>京都生活協同組合_メニューA</v>
      </c>
      <c r="H689">
        <v>0</v>
      </c>
      <c r="I689" s="260" t="s">
        <v>384</v>
      </c>
      <c r="L689" s="260"/>
      <c r="M689" s="260"/>
      <c r="N689" s="260"/>
    </row>
    <row r="690" spans="1:14">
      <c r="A690" s="260"/>
      <c r="B690" s="260"/>
      <c r="C690" s="260"/>
      <c r="D690" s="260" t="s">
        <v>2039</v>
      </c>
      <c r="E690" s="260">
        <v>3.19E-4</v>
      </c>
      <c r="F690" t="str">
        <f t="shared" si="20"/>
        <v>京都生活協同組合</v>
      </c>
      <c r="G690" t="str">
        <f t="shared" si="21"/>
        <v>京都生活協同組合_メニューB(残差)</v>
      </c>
      <c r="H690">
        <v>3.19E-4</v>
      </c>
      <c r="I690" s="260" t="s">
        <v>384</v>
      </c>
      <c r="L690" s="260"/>
      <c r="M690" s="260"/>
      <c r="N690" s="260"/>
    </row>
    <row r="691" spans="1:14">
      <c r="A691" s="260"/>
      <c r="B691" s="260"/>
      <c r="C691" s="260"/>
      <c r="D691" s="260" t="s">
        <v>2040</v>
      </c>
      <c r="E691" s="260">
        <v>3.39E-4</v>
      </c>
      <c r="F691" t="str">
        <f t="shared" si="20"/>
        <v>京都生活協同組合</v>
      </c>
      <c r="G691" t="str">
        <f t="shared" si="21"/>
        <v>京都生活協同組合_(参考値)事業者全体</v>
      </c>
      <c r="H691">
        <v>3.39E-4</v>
      </c>
      <c r="I691" s="260" t="s">
        <v>384</v>
      </c>
      <c r="L691" s="260"/>
      <c r="M691" s="260"/>
      <c r="N691" s="260"/>
    </row>
    <row r="692" spans="1:14">
      <c r="A692" s="260" t="s">
        <v>1376</v>
      </c>
      <c r="B692" s="260" t="s">
        <v>2110</v>
      </c>
      <c r="C692" s="260">
        <v>4.9899999999999999E-4</v>
      </c>
      <c r="D692" s="260" t="s">
        <v>2023</v>
      </c>
      <c r="E692" s="260">
        <v>0</v>
      </c>
      <c r="F692" t="str">
        <f t="shared" si="20"/>
        <v>エネルギーパワー(株)</v>
      </c>
      <c r="G692" t="str">
        <f t="shared" si="21"/>
        <v>エネルギーパワー(株)_メニューA</v>
      </c>
      <c r="H692">
        <v>0</v>
      </c>
      <c r="I692" s="260" t="s">
        <v>2110</v>
      </c>
      <c r="L692" s="260"/>
      <c r="M692" s="260"/>
      <c r="N692" s="260"/>
    </row>
    <row r="693" spans="1:14">
      <c r="A693" s="260"/>
      <c r="B693" s="260"/>
      <c r="C693" s="260"/>
      <c r="D693" s="260" t="s">
        <v>2025</v>
      </c>
      <c r="E693" s="260">
        <v>0</v>
      </c>
      <c r="F693" t="str">
        <f t="shared" si="20"/>
        <v>エネルギーパワー(株)</v>
      </c>
      <c r="G693" t="str">
        <f t="shared" si="21"/>
        <v>エネルギーパワー(株)_メニューB</v>
      </c>
      <c r="H693">
        <v>0</v>
      </c>
      <c r="I693" s="260" t="s">
        <v>2110</v>
      </c>
      <c r="L693" s="260"/>
      <c r="M693" s="260"/>
      <c r="N693" s="260"/>
    </row>
    <row r="694" spans="1:14">
      <c r="A694" s="260"/>
      <c r="B694" s="260"/>
      <c r="C694" s="260"/>
      <c r="D694" s="260" t="s">
        <v>2043</v>
      </c>
      <c r="E694" s="260">
        <v>0</v>
      </c>
      <c r="F694" t="str">
        <f t="shared" si="20"/>
        <v>エネルギーパワー(株)</v>
      </c>
      <c r="G694" t="str">
        <f t="shared" si="21"/>
        <v>エネルギーパワー(株)_メニューC</v>
      </c>
      <c r="H694">
        <v>0</v>
      </c>
      <c r="I694" s="260" t="s">
        <v>2110</v>
      </c>
      <c r="L694" s="260"/>
      <c r="M694" s="260"/>
      <c r="N694" s="260"/>
    </row>
    <row r="695" spans="1:14">
      <c r="A695" s="260"/>
      <c r="B695" s="260"/>
      <c r="C695" s="260"/>
      <c r="D695" s="260" t="s">
        <v>2044</v>
      </c>
      <c r="E695" s="260">
        <v>0</v>
      </c>
      <c r="F695" t="str">
        <f t="shared" si="20"/>
        <v>エネルギーパワー(株)</v>
      </c>
      <c r="G695" t="str">
        <f t="shared" si="21"/>
        <v>エネルギーパワー(株)_メニューD</v>
      </c>
      <c r="H695">
        <v>0</v>
      </c>
      <c r="I695" s="260" t="s">
        <v>2110</v>
      </c>
      <c r="L695" s="260"/>
      <c r="M695" s="260"/>
      <c r="N695" s="260"/>
    </row>
    <row r="696" spans="1:14">
      <c r="A696" s="260"/>
      <c r="B696" s="260"/>
      <c r="C696" s="260"/>
      <c r="D696" s="260" t="s">
        <v>2071</v>
      </c>
      <c r="E696" s="260">
        <v>5.31E-4</v>
      </c>
      <c r="F696" t="str">
        <f t="shared" si="20"/>
        <v>エネルギーパワー(株)</v>
      </c>
      <c r="G696" t="str">
        <f t="shared" si="21"/>
        <v>エネルギーパワー(株)_メニューE(残差)</v>
      </c>
      <c r="H696">
        <v>5.31E-4</v>
      </c>
      <c r="I696" s="260" t="s">
        <v>2110</v>
      </c>
      <c r="L696" s="260"/>
      <c r="M696" s="260"/>
      <c r="N696" s="260"/>
    </row>
    <row r="697" spans="1:14">
      <c r="A697" s="260"/>
      <c r="B697" s="260"/>
      <c r="C697" s="260"/>
      <c r="D697" s="260" t="s">
        <v>2040</v>
      </c>
      <c r="E697" s="260">
        <v>5.3499999999999999E-4</v>
      </c>
      <c r="F697" t="str">
        <f t="shared" si="20"/>
        <v>エネルギーパワー(株)</v>
      </c>
      <c r="G697" t="str">
        <f t="shared" si="21"/>
        <v>エネルギーパワー(株)_(参考値)事業者全体</v>
      </c>
      <c r="H697">
        <v>5.3499999999999999E-4</v>
      </c>
      <c r="I697" s="260" t="s">
        <v>2110</v>
      </c>
      <c r="L697" s="260"/>
      <c r="M697" s="260"/>
      <c r="N697" s="260"/>
    </row>
    <row r="698" spans="1:14">
      <c r="A698" s="260" t="s">
        <v>1379</v>
      </c>
      <c r="B698" s="260" t="s">
        <v>385</v>
      </c>
      <c r="C698" s="260">
        <v>4.8000000000000001E-4</v>
      </c>
      <c r="D698" s="260"/>
      <c r="E698" s="260">
        <v>4.86E-4</v>
      </c>
      <c r="F698" t="str">
        <f t="shared" si="20"/>
        <v>(株)グリムスパワー</v>
      </c>
      <c r="G698" t="str">
        <f t="shared" si="21"/>
        <v>(株)グリムスパワー_</v>
      </c>
      <c r="H698">
        <v>4.86E-4</v>
      </c>
      <c r="I698" s="260" t="s">
        <v>385</v>
      </c>
      <c r="L698" s="260"/>
      <c r="M698" s="260"/>
      <c r="N698" s="260"/>
    </row>
    <row r="699" spans="1:14">
      <c r="A699" s="260" t="s">
        <v>1382</v>
      </c>
      <c r="B699" s="260" t="s">
        <v>386</v>
      </c>
      <c r="C699" s="260">
        <v>4.7600000000000002E-4</v>
      </c>
      <c r="D699" s="260" t="s">
        <v>2023</v>
      </c>
      <c r="E699" s="260">
        <v>0</v>
      </c>
      <c r="F699" t="str">
        <f t="shared" si="20"/>
        <v>日本ファシリティ・ソリューション(株)</v>
      </c>
      <c r="G699" t="str">
        <f t="shared" si="21"/>
        <v>日本ファシリティ・ソリューション(株)_メニューA</v>
      </c>
      <c r="H699">
        <v>0</v>
      </c>
      <c r="I699" s="260" t="s">
        <v>386</v>
      </c>
      <c r="L699" s="260"/>
      <c r="M699" s="260"/>
      <c r="N699" s="260"/>
    </row>
    <row r="700" spans="1:14">
      <c r="A700" s="260"/>
      <c r="B700" s="260"/>
      <c r="C700" s="260"/>
      <c r="D700" s="260" t="s">
        <v>2039</v>
      </c>
      <c r="E700" s="260">
        <v>2.92E-4</v>
      </c>
      <c r="F700" t="str">
        <f t="shared" si="20"/>
        <v>日本ファシリティ・ソリューション(株)</v>
      </c>
      <c r="G700" t="str">
        <f t="shared" si="21"/>
        <v>日本ファシリティ・ソリューション(株)_メニューB(残差)</v>
      </c>
      <c r="H700">
        <v>2.92E-4</v>
      </c>
      <c r="I700" s="260" t="s">
        <v>386</v>
      </c>
      <c r="L700" s="260"/>
      <c r="M700" s="260"/>
      <c r="N700" s="260"/>
    </row>
    <row r="701" spans="1:14">
      <c r="A701" s="260"/>
      <c r="B701" s="260"/>
      <c r="C701" s="260"/>
      <c r="D701" s="260" t="s">
        <v>2040</v>
      </c>
      <c r="E701" s="260">
        <v>4.7800000000000002E-4</v>
      </c>
      <c r="F701" t="str">
        <f t="shared" si="20"/>
        <v>日本ファシリティ・ソリューション(株)</v>
      </c>
      <c r="G701" t="str">
        <f t="shared" si="21"/>
        <v>日本ファシリティ・ソリューション(株)_(参考値)事業者全体</v>
      </c>
      <c r="H701">
        <v>4.7800000000000002E-4</v>
      </c>
      <c r="I701" s="260" t="s">
        <v>386</v>
      </c>
      <c r="L701" s="260"/>
      <c r="M701" s="260"/>
      <c r="N701" s="260"/>
    </row>
    <row r="702" spans="1:14">
      <c r="A702" s="260" t="s">
        <v>1384</v>
      </c>
      <c r="B702" s="260" t="s">
        <v>387</v>
      </c>
      <c r="C702" s="260">
        <v>4.55E-4</v>
      </c>
      <c r="D702" s="260"/>
      <c r="E702" s="260">
        <v>3.9899999999999999E-4</v>
      </c>
      <c r="F702" t="str">
        <f t="shared" si="20"/>
        <v>(株)登米電力</v>
      </c>
      <c r="G702" t="str">
        <f t="shared" si="21"/>
        <v>(株)登米電力_</v>
      </c>
      <c r="H702">
        <v>3.9899999999999999E-4</v>
      </c>
      <c r="I702" s="260" t="s">
        <v>387</v>
      </c>
      <c r="L702" s="260"/>
      <c r="M702" s="260"/>
      <c r="N702" s="260"/>
    </row>
    <row r="703" spans="1:14">
      <c r="A703" s="260" t="s">
        <v>1386</v>
      </c>
      <c r="B703" s="260" t="s">
        <v>2111</v>
      </c>
      <c r="C703" s="260">
        <v>5.0600000000000005E-4</v>
      </c>
      <c r="D703" s="260"/>
      <c r="E703" s="260">
        <v>4.7399999999999997E-4</v>
      </c>
      <c r="F703" t="str">
        <f t="shared" si="20"/>
        <v>情報ハイウェイ協同組合</v>
      </c>
      <c r="G703" t="str">
        <f t="shared" si="21"/>
        <v>情報ハイウェイ協同組合_</v>
      </c>
      <c r="H703">
        <v>4.7399999999999997E-4</v>
      </c>
      <c r="I703" s="260" t="s">
        <v>2111</v>
      </c>
      <c r="L703" s="260"/>
      <c r="M703" s="260"/>
      <c r="N703" s="260"/>
    </row>
    <row r="704" spans="1:14">
      <c r="A704" s="260" t="s">
        <v>1389</v>
      </c>
      <c r="B704" s="260" t="s">
        <v>388</v>
      </c>
      <c r="C704" s="260">
        <v>3.9599999999999998E-4</v>
      </c>
      <c r="D704" s="260" t="s">
        <v>2023</v>
      </c>
      <c r="E704" s="260">
        <v>0</v>
      </c>
      <c r="F704" t="str">
        <f t="shared" si="20"/>
        <v>自然電力(株)</v>
      </c>
      <c r="G704" t="str">
        <f t="shared" si="21"/>
        <v>自然電力(株)_メニューA</v>
      </c>
      <c r="H704">
        <v>0</v>
      </c>
      <c r="I704" s="260" t="s">
        <v>388</v>
      </c>
      <c r="L704" s="260"/>
      <c r="M704" s="260"/>
      <c r="N704" s="260"/>
    </row>
    <row r="705" spans="1:14">
      <c r="A705" s="260"/>
      <c r="B705" s="260"/>
      <c r="C705" s="260"/>
      <c r="D705" s="260" t="s">
        <v>2025</v>
      </c>
      <c r="E705" s="260">
        <v>0</v>
      </c>
      <c r="F705" t="str">
        <f t="shared" si="20"/>
        <v>自然電力(株)</v>
      </c>
      <c r="G705" t="str">
        <f t="shared" si="21"/>
        <v>自然電力(株)_メニューB</v>
      </c>
      <c r="H705">
        <v>0</v>
      </c>
      <c r="I705" s="260" t="s">
        <v>388</v>
      </c>
      <c r="L705" s="260"/>
      <c r="M705" s="260"/>
      <c r="N705" s="260"/>
    </row>
    <row r="706" spans="1:14">
      <c r="A706" s="260"/>
      <c r="B706" s="260"/>
      <c r="C706" s="260"/>
      <c r="D706" s="260" t="s">
        <v>2043</v>
      </c>
      <c r="E706" s="260">
        <v>0</v>
      </c>
      <c r="F706" t="str">
        <f t="shared" si="20"/>
        <v>自然電力(株)</v>
      </c>
      <c r="G706" t="str">
        <f t="shared" si="21"/>
        <v>自然電力(株)_メニューC</v>
      </c>
      <c r="H706">
        <v>0</v>
      </c>
      <c r="I706" s="260" t="s">
        <v>388</v>
      </c>
      <c r="L706" s="260"/>
      <c r="M706" s="260"/>
      <c r="N706" s="260"/>
    </row>
    <row r="707" spans="1:14">
      <c r="A707" s="260"/>
      <c r="B707" s="260"/>
      <c r="C707" s="260"/>
      <c r="D707" s="260" t="s">
        <v>2044</v>
      </c>
      <c r="E707" s="260">
        <v>0</v>
      </c>
      <c r="F707" t="str">
        <f t="shared" si="20"/>
        <v>自然電力(株)</v>
      </c>
      <c r="G707" t="str">
        <f t="shared" si="21"/>
        <v>自然電力(株)_メニューD</v>
      </c>
      <c r="H707">
        <v>0</v>
      </c>
      <c r="I707" s="260" t="s">
        <v>388</v>
      </c>
      <c r="L707" s="260"/>
      <c r="M707" s="260"/>
      <c r="N707" s="260"/>
    </row>
    <row r="708" spans="1:14">
      <c r="A708" s="260"/>
      <c r="B708" s="260"/>
      <c r="C708" s="260"/>
      <c r="D708" s="260" t="s">
        <v>2040</v>
      </c>
      <c r="E708" s="260">
        <v>2.3499999999999999E-4</v>
      </c>
      <c r="F708" t="str">
        <f t="shared" si="20"/>
        <v>自然電力(株)</v>
      </c>
      <c r="G708" t="str">
        <f t="shared" si="21"/>
        <v>自然電力(株)_(参考値)事業者全体</v>
      </c>
      <c r="H708">
        <v>2.3499999999999999E-4</v>
      </c>
      <c r="I708" s="260" t="s">
        <v>388</v>
      </c>
      <c r="L708" s="260"/>
      <c r="M708" s="260"/>
      <c r="N708" s="260"/>
    </row>
    <row r="709" spans="1:14">
      <c r="A709" s="260" t="s">
        <v>1392</v>
      </c>
      <c r="B709" s="260" t="s">
        <v>389</v>
      </c>
      <c r="C709" s="260">
        <v>5.5000000000000003E-4</v>
      </c>
      <c r="D709" s="260"/>
      <c r="E709" s="260">
        <v>5.2400000000000005E-4</v>
      </c>
      <c r="F709" t="str">
        <f t="shared" ref="F709:F772" si="22">IF(A709="",F708,B709)</f>
        <v>(株)オノプロックス</v>
      </c>
      <c r="G709" t="str">
        <f t="shared" ref="G709:G772" si="23">F709&amp;"_"&amp;D709</f>
        <v>(株)オノプロックス_</v>
      </c>
      <c r="H709">
        <v>5.2400000000000005E-4</v>
      </c>
      <c r="I709" s="260" t="s">
        <v>389</v>
      </c>
      <c r="L709" s="260"/>
      <c r="M709" s="260"/>
      <c r="N709" s="260"/>
    </row>
    <row r="710" spans="1:14">
      <c r="A710" s="260" t="s">
        <v>1394</v>
      </c>
      <c r="B710" s="260" t="s">
        <v>390</v>
      </c>
      <c r="C710" s="260">
        <v>3.6400000000000001E-4</v>
      </c>
      <c r="D710" s="260"/>
      <c r="E710" s="260">
        <v>3.0800000000000001E-4</v>
      </c>
      <c r="F710" t="str">
        <f t="shared" si="22"/>
        <v>本庄ガス(株)</v>
      </c>
      <c r="G710" t="str">
        <f t="shared" si="23"/>
        <v>本庄ガス(株)_</v>
      </c>
      <c r="H710">
        <v>3.0800000000000001E-4</v>
      </c>
      <c r="I710" s="260" t="s">
        <v>390</v>
      </c>
      <c r="L710" s="260"/>
      <c r="M710" s="260"/>
      <c r="N710" s="260"/>
    </row>
    <row r="711" spans="1:14">
      <c r="A711" s="260" t="s">
        <v>1396</v>
      </c>
      <c r="B711" s="260" t="s">
        <v>391</v>
      </c>
      <c r="C711" s="260">
        <v>4.57E-4</v>
      </c>
      <c r="D711" s="260"/>
      <c r="E711" s="260">
        <v>4.0099999999999999E-4</v>
      </c>
      <c r="F711" t="str">
        <f t="shared" si="22"/>
        <v>(株)フィット</v>
      </c>
      <c r="G711" t="str">
        <f t="shared" si="23"/>
        <v>(株)フィット_</v>
      </c>
      <c r="H711">
        <v>4.0099999999999999E-4</v>
      </c>
      <c r="I711" s="260" t="s">
        <v>391</v>
      </c>
      <c r="L711" s="260"/>
      <c r="M711" s="260"/>
      <c r="N711" s="260"/>
    </row>
    <row r="712" spans="1:14">
      <c r="A712" s="260" t="s">
        <v>1398</v>
      </c>
      <c r="B712" s="260" t="s">
        <v>392</v>
      </c>
      <c r="C712" s="260">
        <v>4.2999999999999999E-4</v>
      </c>
      <c r="D712" s="260"/>
      <c r="E712" s="260">
        <v>5.0000000000000001E-4</v>
      </c>
      <c r="F712" t="str">
        <f t="shared" si="22"/>
        <v>青森県民エナジー(株)</v>
      </c>
      <c r="G712" t="str">
        <f t="shared" si="23"/>
        <v>青森県民エナジー(株)_</v>
      </c>
      <c r="H712">
        <v>5.0000000000000001E-4</v>
      </c>
      <c r="I712" s="260" t="s">
        <v>392</v>
      </c>
      <c r="L712" s="260"/>
      <c r="M712" s="260"/>
      <c r="N712" s="260"/>
    </row>
    <row r="713" spans="1:14">
      <c r="A713" s="260" t="s">
        <v>1400</v>
      </c>
      <c r="B713" s="260" t="s">
        <v>393</v>
      </c>
      <c r="C713" s="260">
        <v>4.1399999999999998E-4</v>
      </c>
      <c r="D713" s="260"/>
      <c r="E713" s="260">
        <v>6.29E-4</v>
      </c>
      <c r="F713" t="str">
        <f t="shared" si="22"/>
        <v>国際航業(株)</v>
      </c>
      <c r="G713" t="str">
        <f t="shared" si="23"/>
        <v>国際航業(株)_</v>
      </c>
      <c r="H713">
        <v>6.29E-4</v>
      </c>
      <c r="I713" s="260" t="s">
        <v>393</v>
      </c>
      <c r="L713" s="260"/>
      <c r="M713" s="260"/>
      <c r="N713" s="260"/>
    </row>
    <row r="714" spans="1:14">
      <c r="A714" s="260" t="s">
        <v>1402</v>
      </c>
      <c r="B714" s="260" t="s">
        <v>394</v>
      </c>
      <c r="C714" s="260" t="s">
        <v>2033</v>
      </c>
      <c r="D714" s="260" t="s">
        <v>2023</v>
      </c>
      <c r="E714" s="260">
        <v>0</v>
      </c>
      <c r="F714" t="str">
        <f t="shared" si="22"/>
        <v>ローカルでんき(株)</v>
      </c>
      <c r="G714" t="str">
        <f t="shared" si="23"/>
        <v>ローカルでんき(株)_メニューA</v>
      </c>
      <c r="H714">
        <v>0</v>
      </c>
      <c r="I714" s="260" t="s">
        <v>394</v>
      </c>
      <c r="L714" s="260"/>
      <c r="M714" s="260"/>
      <c r="N714" s="260"/>
    </row>
    <row r="715" spans="1:14">
      <c r="A715" s="260"/>
      <c r="B715" s="260"/>
      <c r="C715" s="260"/>
      <c r="D715" s="260" t="s">
        <v>2039</v>
      </c>
      <c r="E715" s="260">
        <v>4.4200000000000001E-4</v>
      </c>
      <c r="F715" t="str">
        <f t="shared" si="22"/>
        <v>ローカルでんき(株)</v>
      </c>
      <c r="G715" t="str">
        <f t="shared" si="23"/>
        <v>ローカルでんき(株)_メニューB(残差)</v>
      </c>
      <c r="H715">
        <v>4.4200000000000001E-4</v>
      </c>
      <c r="I715" s="260" t="s">
        <v>394</v>
      </c>
      <c r="L715" s="260"/>
      <c r="M715" s="260"/>
      <c r="N715" s="260"/>
    </row>
    <row r="716" spans="1:14">
      <c r="A716" s="260"/>
      <c r="B716" s="260"/>
      <c r="C716" s="260"/>
      <c r="D716" s="260" t="s">
        <v>2040</v>
      </c>
      <c r="E716" s="260">
        <v>3.3E-4</v>
      </c>
      <c r="F716" t="str">
        <f t="shared" si="22"/>
        <v>ローカルでんき(株)</v>
      </c>
      <c r="G716" t="str">
        <f t="shared" si="23"/>
        <v>ローカルでんき(株)_(参考値)事業者全体</v>
      </c>
      <c r="H716">
        <v>3.3E-4</v>
      </c>
      <c r="I716" s="260" t="s">
        <v>394</v>
      </c>
      <c r="L716" s="260"/>
      <c r="M716" s="260"/>
      <c r="N716" s="260"/>
    </row>
    <row r="717" spans="1:14">
      <c r="A717" s="260" t="s">
        <v>1404</v>
      </c>
      <c r="B717" s="260" t="s">
        <v>395</v>
      </c>
      <c r="C717" s="260">
        <v>4.6000000000000001E-4</v>
      </c>
      <c r="D717" s="260"/>
      <c r="E717" s="260">
        <v>4.0400000000000001E-4</v>
      </c>
      <c r="F717" t="str">
        <f t="shared" si="22"/>
        <v>(株)明治産業</v>
      </c>
      <c r="G717" t="str">
        <f t="shared" si="23"/>
        <v>(株)明治産業_</v>
      </c>
      <c r="H717">
        <v>4.0400000000000001E-4</v>
      </c>
      <c r="I717" s="260" t="s">
        <v>395</v>
      </c>
      <c r="L717" s="260"/>
      <c r="M717" s="260"/>
      <c r="N717" s="260"/>
    </row>
    <row r="718" spans="1:14">
      <c r="A718" s="260" t="s">
        <v>1406</v>
      </c>
      <c r="B718" s="260" t="s">
        <v>396</v>
      </c>
      <c r="C718" s="260">
        <v>2.9500000000000001E-4</v>
      </c>
      <c r="D718" s="260" t="s">
        <v>2023</v>
      </c>
      <c r="E718" s="260">
        <v>0</v>
      </c>
      <c r="F718" t="str">
        <f t="shared" si="22"/>
        <v>岡山電力(株)</v>
      </c>
      <c r="G718" t="str">
        <f t="shared" si="23"/>
        <v>岡山電力(株)_メニューA</v>
      </c>
      <c r="H718">
        <v>0</v>
      </c>
      <c r="I718" s="260" t="s">
        <v>396</v>
      </c>
      <c r="L718" s="260"/>
      <c r="M718" s="260"/>
      <c r="N718" s="260"/>
    </row>
    <row r="719" spans="1:14">
      <c r="A719" s="260"/>
      <c r="B719" s="260"/>
      <c r="C719" s="260"/>
      <c r="D719" s="260" t="s">
        <v>2039</v>
      </c>
      <c r="E719" s="260">
        <v>4.0100000000000004E-4</v>
      </c>
      <c r="F719" t="str">
        <f t="shared" si="22"/>
        <v>岡山電力(株)</v>
      </c>
      <c r="G719" t="str">
        <f t="shared" si="23"/>
        <v>岡山電力(株)_メニューB(残差)</v>
      </c>
      <c r="H719">
        <v>4.0100000000000004E-4</v>
      </c>
      <c r="I719" s="260" t="s">
        <v>396</v>
      </c>
      <c r="L719" s="260"/>
      <c r="M719" s="260"/>
      <c r="N719" s="260"/>
    </row>
    <row r="720" spans="1:14">
      <c r="A720" s="260"/>
      <c r="B720" s="260"/>
      <c r="C720" s="260"/>
      <c r="D720" s="260" t="s">
        <v>2040</v>
      </c>
      <c r="E720" s="260">
        <v>5.5400000000000002E-4</v>
      </c>
      <c r="F720" t="str">
        <f t="shared" si="22"/>
        <v>岡山電力(株)</v>
      </c>
      <c r="G720" t="str">
        <f t="shared" si="23"/>
        <v>岡山電力(株)_(参考値)事業者全体</v>
      </c>
      <c r="H720">
        <v>5.5400000000000002E-4</v>
      </c>
      <c r="I720" s="260" t="s">
        <v>396</v>
      </c>
      <c r="L720" s="260"/>
      <c r="M720" s="260"/>
      <c r="N720" s="260"/>
    </row>
    <row r="721" spans="1:14">
      <c r="A721" s="260" t="s">
        <v>1409</v>
      </c>
      <c r="B721" s="260" t="s">
        <v>397</v>
      </c>
      <c r="C721" s="260">
        <v>1.65E-4</v>
      </c>
      <c r="D721" s="260"/>
      <c r="E721" s="260">
        <v>1.0900000000000002E-4</v>
      </c>
      <c r="F721" t="str">
        <f t="shared" si="22"/>
        <v>ミライフ(株)</v>
      </c>
      <c r="G721" t="str">
        <f t="shared" si="23"/>
        <v>ミライフ(株)_</v>
      </c>
      <c r="H721">
        <v>1.0900000000000002E-4</v>
      </c>
      <c r="I721" s="260" t="s">
        <v>397</v>
      </c>
      <c r="L721" s="260"/>
      <c r="M721" s="260"/>
      <c r="N721" s="260"/>
    </row>
    <row r="722" spans="1:14">
      <c r="A722" s="260" t="s">
        <v>1412</v>
      </c>
      <c r="B722" s="260" t="s">
        <v>398</v>
      </c>
      <c r="C722" s="260">
        <v>4.9799999999999996E-4</v>
      </c>
      <c r="D722" s="260"/>
      <c r="E722" s="260">
        <v>5.44E-4</v>
      </c>
      <c r="F722" t="str">
        <f t="shared" si="22"/>
        <v>(株)翠光トップライン</v>
      </c>
      <c r="G722" t="str">
        <f t="shared" si="23"/>
        <v>(株)翠光トップライン_</v>
      </c>
      <c r="H722">
        <v>5.44E-4</v>
      </c>
      <c r="I722" s="260" t="s">
        <v>398</v>
      </c>
      <c r="L722" s="260"/>
      <c r="M722" s="260"/>
      <c r="N722" s="260"/>
    </row>
    <row r="723" spans="1:14">
      <c r="A723" s="260" t="s">
        <v>1414</v>
      </c>
      <c r="B723" s="260" t="s">
        <v>2112</v>
      </c>
      <c r="C723" s="260">
        <v>4.8500000000000003E-4</v>
      </c>
      <c r="D723" s="260" t="s">
        <v>2023</v>
      </c>
      <c r="E723" s="260">
        <v>0</v>
      </c>
      <c r="F723" t="str">
        <f t="shared" si="22"/>
        <v>楽天エナジー(株)</v>
      </c>
      <c r="G723" t="str">
        <f t="shared" si="23"/>
        <v>楽天エナジー(株)_メニューA</v>
      </c>
      <c r="H723">
        <v>0</v>
      </c>
      <c r="I723" s="260" t="s">
        <v>2112</v>
      </c>
      <c r="L723" s="260"/>
      <c r="M723" s="260"/>
      <c r="N723" s="260"/>
    </row>
    <row r="724" spans="1:14">
      <c r="A724" s="260"/>
      <c r="B724" s="260"/>
      <c r="C724" s="260"/>
      <c r="D724" s="260" t="s">
        <v>2025</v>
      </c>
      <c r="E724" s="260">
        <v>0</v>
      </c>
      <c r="F724" t="str">
        <f t="shared" si="22"/>
        <v>楽天エナジー(株)</v>
      </c>
      <c r="G724" t="str">
        <f t="shared" si="23"/>
        <v>楽天エナジー(株)_メニューB</v>
      </c>
      <c r="H724">
        <v>0</v>
      </c>
      <c r="I724" s="260" t="s">
        <v>2112</v>
      </c>
      <c r="L724" s="260"/>
      <c r="M724" s="260"/>
      <c r="N724" s="260"/>
    </row>
    <row r="725" spans="1:14">
      <c r="A725" s="260"/>
      <c r="B725" s="260"/>
      <c r="C725" s="260"/>
      <c r="D725" s="260" t="s">
        <v>2028</v>
      </c>
      <c r="E725" s="260">
        <v>4.26E-4</v>
      </c>
      <c r="F725" t="str">
        <f t="shared" si="22"/>
        <v>楽天エナジー(株)</v>
      </c>
      <c r="G725" t="str">
        <f t="shared" si="23"/>
        <v>楽天エナジー(株)_メニューC(残差)</v>
      </c>
      <c r="H725">
        <v>4.26E-4</v>
      </c>
      <c r="I725" s="260" t="s">
        <v>2112</v>
      </c>
      <c r="L725" s="260"/>
      <c r="M725" s="260"/>
      <c r="N725" s="260"/>
    </row>
    <row r="726" spans="1:14">
      <c r="A726" s="260"/>
      <c r="B726" s="260"/>
      <c r="C726" s="260"/>
      <c r="D726" s="260" t="s">
        <v>2040</v>
      </c>
      <c r="E726" s="260">
        <v>5.4500000000000002E-4</v>
      </c>
      <c r="F726" t="str">
        <f t="shared" si="22"/>
        <v>楽天エナジー(株)</v>
      </c>
      <c r="G726" t="str">
        <f t="shared" si="23"/>
        <v>楽天エナジー(株)_(参考値)事業者全体</v>
      </c>
      <c r="H726">
        <v>5.4500000000000002E-4</v>
      </c>
      <c r="I726" s="260" t="s">
        <v>2112</v>
      </c>
      <c r="L726" s="260"/>
      <c r="M726" s="260"/>
      <c r="N726" s="260"/>
    </row>
    <row r="727" spans="1:14">
      <c r="A727" s="260" t="s">
        <v>1416</v>
      </c>
      <c r="B727" s="260" t="s">
        <v>399</v>
      </c>
      <c r="C727" s="260">
        <v>3.86E-4</v>
      </c>
      <c r="D727" s="260"/>
      <c r="E727" s="260">
        <v>3.86E-4</v>
      </c>
      <c r="F727" t="str">
        <f t="shared" si="22"/>
        <v>うすきエネルギー(株)</v>
      </c>
      <c r="G727" t="str">
        <f t="shared" si="23"/>
        <v>うすきエネルギー(株)_</v>
      </c>
      <c r="H727">
        <v>3.86E-4</v>
      </c>
      <c r="I727" s="260" t="s">
        <v>399</v>
      </c>
      <c r="L727" s="260"/>
      <c r="M727" s="260"/>
      <c r="N727" s="260"/>
    </row>
    <row r="728" spans="1:14">
      <c r="A728" s="260" t="s">
        <v>1418</v>
      </c>
      <c r="B728" s="260" t="s">
        <v>2113</v>
      </c>
      <c r="C728" s="260">
        <v>4.9399999999999997E-4</v>
      </c>
      <c r="D728" s="260"/>
      <c r="E728" s="260">
        <v>5.2899999999999996E-4</v>
      </c>
      <c r="F728" t="str">
        <f t="shared" si="22"/>
        <v>(株)トーヨーエネルギーファーム</v>
      </c>
      <c r="G728" t="str">
        <f t="shared" si="23"/>
        <v>(株)トーヨーエネルギーファーム_</v>
      </c>
      <c r="H728">
        <v>5.2899999999999996E-4</v>
      </c>
      <c r="I728" s="260" t="s">
        <v>2113</v>
      </c>
      <c r="L728" s="260"/>
      <c r="M728" s="260"/>
      <c r="N728" s="260"/>
    </row>
    <row r="729" spans="1:14">
      <c r="A729" s="260" t="s">
        <v>1420</v>
      </c>
      <c r="B729" s="260" t="s">
        <v>2114</v>
      </c>
      <c r="C729" s="260">
        <v>4.8999999999999998E-4</v>
      </c>
      <c r="D729" s="260"/>
      <c r="E729" s="260">
        <v>5.3200000000000003E-4</v>
      </c>
      <c r="F729" t="str">
        <f t="shared" si="22"/>
        <v>森のエネルギー(株)</v>
      </c>
      <c r="G729" t="str">
        <f t="shared" si="23"/>
        <v>森のエネルギー(株)_</v>
      </c>
      <c r="H729">
        <v>5.3200000000000003E-4</v>
      </c>
      <c r="I729" s="260" t="s">
        <v>2114</v>
      </c>
      <c r="L729" s="260"/>
      <c r="M729" s="260"/>
      <c r="N729" s="260"/>
    </row>
    <row r="730" spans="1:14">
      <c r="A730" s="260" t="s">
        <v>1423</v>
      </c>
      <c r="B730" s="260" t="s">
        <v>400</v>
      </c>
      <c r="C730" s="260">
        <v>4.95E-4</v>
      </c>
      <c r="D730" s="260"/>
      <c r="E730" s="260">
        <v>5.1999999999999995E-4</v>
      </c>
      <c r="F730" t="str">
        <f t="shared" si="22"/>
        <v>岐阜電力(株)</v>
      </c>
      <c r="G730" t="str">
        <f t="shared" si="23"/>
        <v>岐阜電力(株)_</v>
      </c>
      <c r="H730">
        <v>5.1999999999999995E-4</v>
      </c>
      <c r="I730" s="260" t="s">
        <v>400</v>
      </c>
      <c r="L730" s="260"/>
      <c r="M730" s="260"/>
      <c r="N730" s="260"/>
    </row>
    <row r="731" spans="1:14">
      <c r="A731" s="260" t="s">
        <v>1426</v>
      </c>
      <c r="B731" s="260" t="s">
        <v>401</v>
      </c>
      <c r="C731" s="260">
        <v>3.8299999999999999E-4</v>
      </c>
      <c r="D731" s="260"/>
      <c r="E731" s="260">
        <v>3.2699999999999998E-4</v>
      </c>
      <c r="F731" t="str">
        <f t="shared" si="22"/>
        <v>格安電力(株)</v>
      </c>
      <c r="G731" t="str">
        <f t="shared" si="23"/>
        <v>格安電力(株)_</v>
      </c>
      <c r="H731">
        <v>3.2699999999999998E-4</v>
      </c>
      <c r="I731" s="260" t="s">
        <v>401</v>
      </c>
      <c r="L731" s="260"/>
      <c r="M731" s="260"/>
      <c r="N731" s="260"/>
    </row>
    <row r="732" spans="1:14">
      <c r="A732" s="260" t="s">
        <v>1428</v>
      </c>
      <c r="B732" s="260" t="s">
        <v>402</v>
      </c>
      <c r="C732" s="260">
        <v>5.0699999999999996E-4</v>
      </c>
      <c r="D732" s="260"/>
      <c r="E732" s="260">
        <v>4.5100000000000001E-4</v>
      </c>
      <c r="F732" t="str">
        <f t="shared" si="22"/>
        <v>(株)エスケーエナジー</v>
      </c>
      <c r="G732" t="str">
        <f t="shared" si="23"/>
        <v>(株)エスケーエナジー_</v>
      </c>
      <c r="H732">
        <v>4.5100000000000001E-4</v>
      </c>
      <c r="I732" s="260" t="s">
        <v>402</v>
      </c>
      <c r="L732" s="260"/>
      <c r="M732" s="260"/>
      <c r="N732" s="260"/>
    </row>
    <row r="733" spans="1:14">
      <c r="A733" s="260" t="s">
        <v>1430</v>
      </c>
      <c r="B733" s="260" t="s">
        <v>403</v>
      </c>
      <c r="C733" s="260">
        <v>6.2600000000000004E-4</v>
      </c>
      <c r="D733" s="260"/>
      <c r="E733" s="260">
        <v>6.2500000000000001E-4</v>
      </c>
      <c r="F733" t="str">
        <f t="shared" si="22"/>
        <v>名南共同エネルギー(株)</v>
      </c>
      <c r="G733" t="str">
        <f t="shared" si="23"/>
        <v>名南共同エネルギー(株)_</v>
      </c>
      <c r="H733">
        <v>6.2500000000000001E-4</v>
      </c>
      <c r="I733" s="260" t="s">
        <v>403</v>
      </c>
      <c r="L733" s="260"/>
      <c r="M733" s="260"/>
      <c r="N733" s="260"/>
    </row>
    <row r="734" spans="1:14">
      <c r="A734" s="260" t="s">
        <v>1432</v>
      </c>
      <c r="B734" s="260" t="s">
        <v>404</v>
      </c>
      <c r="C734" s="260">
        <v>5.1099999999999995E-4</v>
      </c>
      <c r="D734" s="260"/>
      <c r="E734" s="260">
        <v>5.6200000000000011E-4</v>
      </c>
      <c r="F734" t="str">
        <f t="shared" si="22"/>
        <v>Ａｐａｍａｎ　Ｅｎｅｒｇｙ(株)</v>
      </c>
      <c r="G734" t="str">
        <f t="shared" si="23"/>
        <v>Ａｐａｍａｎ　Ｅｎｅｒｇｙ(株)_</v>
      </c>
      <c r="H734">
        <v>5.6200000000000011E-4</v>
      </c>
      <c r="I734" s="260" t="s">
        <v>404</v>
      </c>
      <c r="L734" s="260"/>
      <c r="M734" s="260"/>
      <c r="N734" s="260"/>
    </row>
    <row r="735" spans="1:14">
      <c r="A735" s="260" t="s">
        <v>1434</v>
      </c>
      <c r="B735" s="260" t="s">
        <v>405</v>
      </c>
      <c r="C735" s="260">
        <v>9.5000000000000005E-5</v>
      </c>
      <c r="D735" s="260"/>
      <c r="E735" s="260">
        <v>7.2999999999999999E-5</v>
      </c>
      <c r="F735" t="str">
        <f t="shared" si="22"/>
        <v>アンビット・エナジー・ジャパン合同会社</v>
      </c>
      <c r="G735" t="str">
        <f t="shared" si="23"/>
        <v>アンビット・エナジー・ジャパン合同会社_</v>
      </c>
      <c r="H735">
        <v>7.2999999999999999E-5</v>
      </c>
      <c r="I735" s="260" t="s">
        <v>405</v>
      </c>
      <c r="L735" s="260"/>
      <c r="M735" s="260"/>
      <c r="N735" s="260"/>
    </row>
    <row r="736" spans="1:14">
      <c r="A736" s="260" t="s">
        <v>1437</v>
      </c>
      <c r="B736" s="260" t="s">
        <v>406</v>
      </c>
      <c r="C736" s="260">
        <v>5.1699999999999999E-4</v>
      </c>
      <c r="D736" s="260"/>
      <c r="E736" s="260">
        <v>5.7200000000000003E-4</v>
      </c>
      <c r="F736" t="str">
        <f t="shared" si="22"/>
        <v>(株)ＴＯＫＹＯ油電力</v>
      </c>
      <c r="G736" t="str">
        <f t="shared" si="23"/>
        <v>(株)ＴＯＫＹＯ油電力_</v>
      </c>
      <c r="H736">
        <v>5.7200000000000003E-4</v>
      </c>
      <c r="I736" s="260" t="s">
        <v>406</v>
      </c>
      <c r="L736" s="260"/>
      <c r="M736" s="260"/>
      <c r="N736" s="260"/>
    </row>
    <row r="737" spans="1:14">
      <c r="A737" s="260" t="s">
        <v>1439</v>
      </c>
      <c r="B737" s="260" t="s">
        <v>407</v>
      </c>
      <c r="C737" s="260">
        <v>4.6099999999999998E-4</v>
      </c>
      <c r="D737" s="260"/>
      <c r="E737" s="260">
        <v>5.0299999999999997E-4</v>
      </c>
      <c r="F737" t="str">
        <f t="shared" si="22"/>
        <v>大分ケーブルテレコム(株)</v>
      </c>
      <c r="G737" t="str">
        <f t="shared" si="23"/>
        <v>大分ケーブルテレコム(株)_</v>
      </c>
      <c r="H737">
        <v>5.0299999999999997E-4</v>
      </c>
      <c r="I737" s="260" t="s">
        <v>407</v>
      </c>
      <c r="L737" s="260"/>
      <c r="M737" s="260"/>
      <c r="N737" s="260"/>
    </row>
    <row r="738" spans="1:14">
      <c r="A738" s="260" t="s">
        <v>1441</v>
      </c>
      <c r="B738" s="260" t="s">
        <v>2115</v>
      </c>
      <c r="C738" s="260">
        <v>5.1400000000000003E-4</v>
      </c>
      <c r="D738" s="260"/>
      <c r="E738" s="260">
        <v>4.5800000000000002E-4</v>
      </c>
      <c r="F738" t="str">
        <f t="shared" si="22"/>
        <v>アストマックス・エネルギー合同会社</v>
      </c>
      <c r="G738" t="str">
        <f t="shared" si="23"/>
        <v>アストマックス・エネルギー合同会社_</v>
      </c>
      <c r="H738">
        <v>4.5800000000000002E-4</v>
      </c>
      <c r="I738" s="260" t="s">
        <v>2115</v>
      </c>
      <c r="L738" s="260"/>
      <c r="M738" s="260"/>
      <c r="N738" s="260"/>
    </row>
    <row r="739" spans="1:14">
      <c r="A739" s="260" t="s">
        <v>1443</v>
      </c>
      <c r="B739" s="260" t="s">
        <v>408</v>
      </c>
      <c r="C739" s="260">
        <v>3.7199999999999999E-4</v>
      </c>
      <c r="D739" s="260"/>
      <c r="E739" s="260">
        <v>3.1599999999999998E-4</v>
      </c>
      <c r="F739" t="str">
        <f t="shared" si="22"/>
        <v>生活協同組合コープみらい</v>
      </c>
      <c r="G739" t="str">
        <f t="shared" si="23"/>
        <v>生活協同組合コープみらい_</v>
      </c>
      <c r="H739">
        <v>3.1599999999999998E-4</v>
      </c>
      <c r="I739" s="260" t="s">
        <v>408</v>
      </c>
      <c r="L739" s="260"/>
      <c r="M739" s="260"/>
      <c r="N739" s="260"/>
    </row>
    <row r="740" spans="1:14">
      <c r="A740" s="260" t="s">
        <v>1445</v>
      </c>
      <c r="B740" s="260" t="s">
        <v>409</v>
      </c>
      <c r="C740" s="260">
        <v>4.86E-4</v>
      </c>
      <c r="D740" s="260"/>
      <c r="E740" s="260">
        <v>4.57E-4</v>
      </c>
      <c r="F740" t="str">
        <f t="shared" si="22"/>
        <v>寝屋川電力(株)</v>
      </c>
      <c r="G740" t="str">
        <f t="shared" si="23"/>
        <v>寝屋川電力(株)_</v>
      </c>
      <c r="H740">
        <v>4.57E-4</v>
      </c>
      <c r="I740" s="260" t="s">
        <v>409</v>
      </c>
      <c r="L740" s="260"/>
      <c r="M740" s="260"/>
      <c r="N740" s="260"/>
    </row>
    <row r="741" spans="1:14">
      <c r="A741" s="260" t="s">
        <v>1448</v>
      </c>
      <c r="B741" s="260" t="s">
        <v>410</v>
      </c>
      <c r="C741" s="260">
        <v>9.9400000000000009E-4</v>
      </c>
      <c r="D741" s="260"/>
      <c r="E741" s="260">
        <v>9.3800000000000003E-4</v>
      </c>
      <c r="F741" t="str">
        <f t="shared" si="22"/>
        <v>石川電力(株)</v>
      </c>
      <c r="G741" t="str">
        <f t="shared" si="23"/>
        <v>石川電力(株)_</v>
      </c>
      <c r="H741">
        <v>9.3800000000000003E-4</v>
      </c>
      <c r="I741" s="260" t="s">
        <v>410</v>
      </c>
      <c r="L741" s="260"/>
      <c r="M741" s="260"/>
      <c r="N741" s="260"/>
    </row>
    <row r="742" spans="1:14">
      <c r="A742" s="260" t="s">
        <v>1451</v>
      </c>
      <c r="B742" s="260" t="s">
        <v>411</v>
      </c>
      <c r="C742" s="260">
        <v>4.8099999999999998E-4</v>
      </c>
      <c r="D742" s="260"/>
      <c r="E742" s="260">
        <v>4.2499999999999998E-4</v>
      </c>
      <c r="F742" t="str">
        <f t="shared" si="22"/>
        <v>福井電力(株)</v>
      </c>
      <c r="G742" t="str">
        <f t="shared" si="23"/>
        <v>福井電力(株)_</v>
      </c>
      <c r="H742">
        <v>4.2499999999999998E-4</v>
      </c>
      <c r="I742" s="260" t="s">
        <v>411</v>
      </c>
      <c r="L742" s="260"/>
      <c r="M742" s="260"/>
      <c r="N742" s="260"/>
    </row>
    <row r="743" spans="1:14">
      <c r="A743" s="260" t="s">
        <v>1453</v>
      </c>
      <c r="B743" s="260" t="s">
        <v>2116</v>
      </c>
      <c r="C743" s="260">
        <v>5.44E-4</v>
      </c>
      <c r="D743" s="260"/>
      <c r="E743" s="260">
        <v>5.8799999999999998E-4</v>
      </c>
      <c r="F743" t="str">
        <f t="shared" si="22"/>
        <v>(株)MKエネルギー</v>
      </c>
      <c r="G743" t="str">
        <f t="shared" si="23"/>
        <v>(株)MKエネルギー_</v>
      </c>
      <c r="H743">
        <v>5.8799999999999998E-4</v>
      </c>
      <c r="I743" s="260" t="s">
        <v>2116</v>
      </c>
      <c r="L743" s="260"/>
      <c r="M743" s="260"/>
      <c r="N743" s="260"/>
    </row>
    <row r="744" spans="1:14">
      <c r="A744" s="260" t="s">
        <v>1455</v>
      </c>
      <c r="B744" s="260" t="s">
        <v>412</v>
      </c>
      <c r="C744" s="260">
        <v>4.84E-4</v>
      </c>
      <c r="D744" s="260"/>
      <c r="E744" s="260">
        <v>4.28E-4</v>
      </c>
      <c r="F744" t="str">
        <f t="shared" si="22"/>
        <v>(株)Ｏｐｔｉｍｉｚｅｄ　Ｅｎｅｒｇｙ</v>
      </c>
      <c r="G744" t="str">
        <f t="shared" si="23"/>
        <v>(株)Ｏｐｔｉｍｉｚｅｄ　Ｅｎｅｒｇｙ_</v>
      </c>
      <c r="H744">
        <v>4.28E-4</v>
      </c>
      <c r="I744" s="260" t="s">
        <v>412</v>
      </c>
      <c r="L744" s="260"/>
      <c r="M744" s="260"/>
      <c r="N744" s="260"/>
    </row>
    <row r="745" spans="1:14">
      <c r="A745" s="260" t="s">
        <v>1457</v>
      </c>
      <c r="B745" s="260" t="s">
        <v>2117</v>
      </c>
      <c r="C745" s="260">
        <v>5.3899999999999998E-4</v>
      </c>
      <c r="D745" s="260" t="s">
        <v>2023</v>
      </c>
      <c r="E745" s="260">
        <v>0</v>
      </c>
      <c r="F745" t="str">
        <f t="shared" si="22"/>
        <v>エネラボ(株)</v>
      </c>
      <c r="G745" t="str">
        <f t="shared" si="23"/>
        <v>エネラボ(株)_メニューA</v>
      </c>
      <c r="H745">
        <v>0</v>
      </c>
      <c r="I745" s="260" t="s">
        <v>2117</v>
      </c>
      <c r="L745" s="260"/>
      <c r="M745" s="260"/>
      <c r="N745" s="260"/>
    </row>
    <row r="746" spans="1:14">
      <c r="A746" s="260"/>
      <c r="B746" s="260"/>
      <c r="C746" s="260"/>
      <c r="D746" s="260" t="s">
        <v>2039</v>
      </c>
      <c r="E746" s="260">
        <v>4.8299999999999998E-4</v>
      </c>
      <c r="F746" t="str">
        <f t="shared" si="22"/>
        <v>エネラボ(株)</v>
      </c>
      <c r="G746" t="str">
        <f t="shared" si="23"/>
        <v>エネラボ(株)_メニューB(残差)</v>
      </c>
      <c r="H746">
        <v>4.8299999999999998E-4</v>
      </c>
      <c r="I746" s="260" t="s">
        <v>2117</v>
      </c>
      <c r="L746" s="260"/>
      <c r="M746" s="260"/>
      <c r="N746" s="260"/>
    </row>
    <row r="747" spans="1:14">
      <c r="A747" s="260"/>
      <c r="B747" s="260"/>
      <c r="C747" s="260"/>
      <c r="D747" s="260" t="s">
        <v>2040</v>
      </c>
      <c r="E747" s="260">
        <v>4.0400000000000001E-4</v>
      </c>
      <c r="F747" t="str">
        <f t="shared" si="22"/>
        <v>エネラボ(株)</v>
      </c>
      <c r="G747" t="str">
        <f t="shared" si="23"/>
        <v>エネラボ(株)_(参考値)事業者全体</v>
      </c>
      <c r="H747">
        <v>4.0400000000000001E-4</v>
      </c>
      <c r="I747" s="260" t="s">
        <v>2117</v>
      </c>
      <c r="L747" s="260"/>
      <c r="M747" s="260"/>
      <c r="N747" s="260"/>
    </row>
    <row r="748" spans="1:14">
      <c r="A748" s="260" t="s">
        <v>1459</v>
      </c>
      <c r="B748" s="260" t="s">
        <v>413</v>
      </c>
      <c r="C748" s="260">
        <v>5.0699999999999996E-4</v>
      </c>
      <c r="D748" s="260"/>
      <c r="E748" s="260">
        <v>5.3399999999999997E-4</v>
      </c>
      <c r="F748" t="str">
        <f t="shared" si="22"/>
        <v>(株)ネクシィーズ・ゼロ</v>
      </c>
      <c r="G748" t="str">
        <f t="shared" si="23"/>
        <v>(株)ネクシィーズ・ゼロ_</v>
      </c>
      <c r="H748">
        <v>5.3399999999999997E-4</v>
      </c>
      <c r="I748" s="260" t="s">
        <v>413</v>
      </c>
      <c r="L748" s="260"/>
      <c r="M748" s="260"/>
      <c r="N748" s="260"/>
    </row>
    <row r="749" spans="1:14">
      <c r="A749" s="260" t="s">
        <v>1462</v>
      </c>
      <c r="B749" s="260" t="s">
        <v>2118</v>
      </c>
      <c r="C749" s="260">
        <v>3.88E-4</v>
      </c>
      <c r="D749" s="260"/>
      <c r="E749" s="260">
        <v>5.2599999999999999E-4</v>
      </c>
      <c r="F749" t="str">
        <f t="shared" si="22"/>
        <v>横浜ウォーター(株)</v>
      </c>
      <c r="G749" t="str">
        <f t="shared" si="23"/>
        <v>横浜ウォーター(株)_</v>
      </c>
      <c r="H749">
        <v>5.2599999999999999E-4</v>
      </c>
      <c r="I749" s="260" t="s">
        <v>2118</v>
      </c>
      <c r="L749" s="260"/>
      <c r="M749" s="260"/>
      <c r="N749" s="260"/>
    </row>
    <row r="750" spans="1:14">
      <c r="A750" s="260" t="s">
        <v>1464</v>
      </c>
      <c r="B750" s="260" t="s">
        <v>414</v>
      </c>
      <c r="C750" s="260">
        <v>1.74E-4</v>
      </c>
      <c r="D750" s="260" t="s">
        <v>2023</v>
      </c>
      <c r="E750" s="260">
        <v>0</v>
      </c>
      <c r="F750" t="str">
        <f t="shared" si="22"/>
        <v>スマートエナジー磐田(株)</v>
      </c>
      <c r="G750" t="str">
        <f t="shared" si="23"/>
        <v>スマートエナジー磐田(株)_メニューA</v>
      </c>
      <c r="H750">
        <v>0</v>
      </c>
      <c r="I750" s="260" t="s">
        <v>414</v>
      </c>
      <c r="L750" s="260"/>
      <c r="M750" s="260"/>
      <c r="N750" s="260"/>
    </row>
    <row r="751" spans="1:14">
      <c r="A751" s="260"/>
      <c r="B751" s="260"/>
      <c r="C751" s="260"/>
      <c r="D751" s="260" t="s">
        <v>2025</v>
      </c>
      <c r="E751" s="260">
        <v>3.19E-4</v>
      </c>
      <c r="F751" t="str">
        <f t="shared" si="22"/>
        <v>スマートエナジー磐田(株)</v>
      </c>
      <c r="G751" t="str">
        <f t="shared" si="23"/>
        <v>スマートエナジー磐田(株)_メニューB</v>
      </c>
      <c r="H751">
        <v>3.19E-4</v>
      </c>
      <c r="I751" s="260" t="s">
        <v>414</v>
      </c>
      <c r="L751" s="260"/>
      <c r="M751" s="260"/>
      <c r="N751" s="260"/>
    </row>
    <row r="752" spans="1:14">
      <c r="A752" s="260"/>
      <c r="B752" s="260"/>
      <c r="C752" s="260"/>
      <c r="D752" s="260" t="s">
        <v>2028</v>
      </c>
      <c r="E752" s="260">
        <v>3.5499999999999996E-4</v>
      </c>
      <c r="F752" t="str">
        <f t="shared" si="22"/>
        <v>スマートエナジー磐田(株)</v>
      </c>
      <c r="G752" t="str">
        <f t="shared" si="23"/>
        <v>スマートエナジー磐田(株)_メニューC(残差)</v>
      </c>
      <c r="H752">
        <v>3.5499999999999996E-4</v>
      </c>
      <c r="I752" s="260" t="s">
        <v>414</v>
      </c>
      <c r="L752" s="260"/>
      <c r="M752" s="260"/>
      <c r="N752" s="260"/>
    </row>
    <row r="753" spans="1:14">
      <c r="A753" s="260"/>
      <c r="B753" s="260"/>
      <c r="C753" s="260"/>
      <c r="D753" s="260" t="s">
        <v>2040</v>
      </c>
      <c r="E753" s="260">
        <v>4.0299999999999998E-4</v>
      </c>
      <c r="F753" t="str">
        <f t="shared" si="22"/>
        <v>スマートエナジー磐田(株)</v>
      </c>
      <c r="G753" t="str">
        <f t="shared" si="23"/>
        <v>スマートエナジー磐田(株)_(参考値)事業者全体</v>
      </c>
      <c r="H753">
        <v>4.0299999999999998E-4</v>
      </c>
      <c r="I753" s="260" t="s">
        <v>414</v>
      </c>
      <c r="L753" s="260"/>
      <c r="M753" s="260"/>
      <c r="N753" s="260"/>
    </row>
    <row r="754" spans="1:14">
      <c r="A754" s="260" t="s">
        <v>1466</v>
      </c>
      <c r="B754" s="260" t="s">
        <v>415</v>
      </c>
      <c r="C754" s="260">
        <v>3.2600000000000001E-4</v>
      </c>
      <c r="D754" s="260"/>
      <c r="E754" s="260">
        <v>4.2400000000000001E-4</v>
      </c>
      <c r="F754" t="str">
        <f t="shared" si="22"/>
        <v>そうまＩグリッド合同会社</v>
      </c>
      <c r="G754" t="str">
        <f t="shared" si="23"/>
        <v>そうまＩグリッド合同会社_</v>
      </c>
      <c r="H754">
        <v>4.2400000000000001E-4</v>
      </c>
      <c r="I754" s="260" t="s">
        <v>415</v>
      </c>
      <c r="L754" s="260"/>
      <c r="M754" s="260"/>
      <c r="N754" s="260"/>
    </row>
    <row r="755" spans="1:14">
      <c r="A755" s="260" t="s">
        <v>1468</v>
      </c>
      <c r="B755" s="260" t="s">
        <v>416</v>
      </c>
      <c r="C755" s="260">
        <v>4.28E-4</v>
      </c>
      <c r="D755" s="260"/>
      <c r="E755" s="260">
        <v>4.1199999999999999E-4</v>
      </c>
      <c r="F755" t="str">
        <f t="shared" si="22"/>
        <v>新潟県民電力(株)</v>
      </c>
      <c r="G755" t="str">
        <f t="shared" si="23"/>
        <v>新潟県民電力(株)_</v>
      </c>
      <c r="H755">
        <v>4.1199999999999999E-4</v>
      </c>
      <c r="I755" s="260" t="s">
        <v>416</v>
      </c>
      <c r="L755" s="260"/>
      <c r="M755" s="260"/>
      <c r="N755" s="260"/>
    </row>
    <row r="756" spans="1:14">
      <c r="A756" s="260" t="s">
        <v>1470</v>
      </c>
      <c r="B756" s="260" t="s">
        <v>417</v>
      </c>
      <c r="C756" s="260" t="s">
        <v>2033</v>
      </c>
      <c r="D756" s="260"/>
      <c r="E756" s="260">
        <v>4.5300000000000001E-4</v>
      </c>
      <c r="F756" t="str">
        <f t="shared" si="22"/>
        <v>エネトレード(株)</v>
      </c>
      <c r="G756" t="str">
        <f t="shared" si="23"/>
        <v>エネトレード(株)_</v>
      </c>
      <c r="H756" t="s">
        <v>2033</v>
      </c>
      <c r="I756" s="260" t="s">
        <v>417</v>
      </c>
      <c r="L756" s="260"/>
      <c r="M756" s="260"/>
      <c r="N756" s="260"/>
    </row>
    <row r="757" spans="1:14">
      <c r="A757" s="260" t="s">
        <v>1472</v>
      </c>
      <c r="B757" s="260" t="s">
        <v>418</v>
      </c>
      <c r="C757" s="260">
        <v>5.1199999999999998E-4</v>
      </c>
      <c r="D757" s="260"/>
      <c r="E757" s="260">
        <v>5.6300000000000002E-4</v>
      </c>
      <c r="F757" t="str">
        <f t="shared" si="22"/>
        <v>Ｍｙシティ電力(株)</v>
      </c>
      <c r="G757" t="str">
        <f t="shared" si="23"/>
        <v>Ｍｙシティ電力(株)_</v>
      </c>
      <c r="H757">
        <v>5.6300000000000002E-4</v>
      </c>
      <c r="I757" s="260" t="s">
        <v>418</v>
      </c>
      <c r="L757" s="260"/>
      <c r="M757" s="260"/>
      <c r="N757" s="260"/>
    </row>
    <row r="758" spans="1:14">
      <c r="A758" s="260" t="s">
        <v>1474</v>
      </c>
      <c r="B758" s="260" t="s">
        <v>2119</v>
      </c>
      <c r="C758" s="260">
        <v>5.0299999999999997E-4</v>
      </c>
      <c r="D758" s="260"/>
      <c r="E758" s="260">
        <v>5.5400000000000002E-4</v>
      </c>
      <c r="F758" t="str">
        <f t="shared" si="22"/>
        <v>ニシムラ(株)</v>
      </c>
      <c r="G758" t="str">
        <f t="shared" si="23"/>
        <v>ニシムラ(株)_</v>
      </c>
      <c r="H758">
        <v>5.5400000000000002E-4</v>
      </c>
      <c r="I758" s="260" t="s">
        <v>2119</v>
      </c>
      <c r="L758" s="260"/>
      <c r="M758" s="260"/>
      <c r="N758" s="260"/>
    </row>
    <row r="759" spans="1:14">
      <c r="A759" s="260" t="s">
        <v>1476</v>
      </c>
      <c r="B759" s="260" t="s">
        <v>419</v>
      </c>
      <c r="C759" s="260">
        <v>4.0400000000000001E-4</v>
      </c>
      <c r="D759" s="260" t="s">
        <v>2023</v>
      </c>
      <c r="E759" s="260">
        <v>0</v>
      </c>
      <c r="F759" t="str">
        <f t="shared" si="22"/>
        <v>(株)さくら新電力</v>
      </c>
      <c r="G759" t="str">
        <f t="shared" si="23"/>
        <v>(株)さくら新電力_メニューA</v>
      </c>
      <c r="H759">
        <v>0</v>
      </c>
      <c r="I759" s="260" t="s">
        <v>419</v>
      </c>
      <c r="L759" s="260"/>
      <c r="M759" s="260"/>
      <c r="N759" s="260"/>
    </row>
    <row r="760" spans="1:14">
      <c r="A760" s="260"/>
      <c r="B760" s="260"/>
      <c r="C760" s="260"/>
      <c r="D760" s="260" t="s">
        <v>2039</v>
      </c>
      <c r="E760" s="260">
        <v>4.2999999999999999E-4</v>
      </c>
      <c r="F760" t="str">
        <f t="shared" si="22"/>
        <v>(株)さくら新電力</v>
      </c>
      <c r="G760" t="str">
        <f t="shared" si="23"/>
        <v>(株)さくら新電力_メニューB(残差)</v>
      </c>
      <c r="H760">
        <v>4.2999999999999999E-4</v>
      </c>
      <c r="I760" s="260" t="s">
        <v>419</v>
      </c>
      <c r="L760" s="260"/>
      <c r="M760" s="260"/>
      <c r="N760" s="260"/>
    </row>
    <row r="761" spans="1:14">
      <c r="A761" s="260"/>
      <c r="B761" s="260"/>
      <c r="C761" s="260"/>
      <c r="D761" s="260" t="s">
        <v>2040</v>
      </c>
      <c r="E761" s="260">
        <v>5.3300000000000005E-4</v>
      </c>
      <c r="F761" t="str">
        <f t="shared" si="22"/>
        <v>(株)さくら新電力</v>
      </c>
      <c r="G761" t="str">
        <f t="shared" si="23"/>
        <v>(株)さくら新電力_(参考値)事業者全体</v>
      </c>
      <c r="H761">
        <v>5.3300000000000005E-4</v>
      </c>
      <c r="I761" s="260" t="s">
        <v>419</v>
      </c>
      <c r="L761" s="260"/>
      <c r="M761" s="260"/>
      <c r="N761" s="260"/>
    </row>
    <row r="762" spans="1:14">
      <c r="A762" s="260" t="s">
        <v>1478</v>
      </c>
      <c r="B762" s="260" t="s">
        <v>420</v>
      </c>
      <c r="C762" s="260">
        <v>4.0099999999999999E-4</v>
      </c>
      <c r="D762" s="260"/>
      <c r="E762" s="260">
        <v>3.4400000000000001E-4</v>
      </c>
      <c r="F762" t="str">
        <f t="shared" si="22"/>
        <v>(株)グローアップ</v>
      </c>
      <c r="G762" t="str">
        <f t="shared" si="23"/>
        <v>(株)グローアップ_</v>
      </c>
      <c r="H762">
        <v>3.4400000000000001E-4</v>
      </c>
      <c r="I762" s="260" t="s">
        <v>420</v>
      </c>
      <c r="L762" s="260"/>
      <c r="M762" s="260"/>
      <c r="N762" s="260"/>
    </row>
    <row r="763" spans="1:14">
      <c r="A763" s="260" t="s">
        <v>1480</v>
      </c>
      <c r="B763" s="260" t="s">
        <v>421</v>
      </c>
      <c r="C763" s="260">
        <v>1.05E-4</v>
      </c>
      <c r="D763" s="260"/>
      <c r="E763" s="260">
        <v>3.9399999999999998E-4</v>
      </c>
      <c r="F763" t="str">
        <f t="shared" si="22"/>
        <v>いこま市民パワー(株)</v>
      </c>
      <c r="G763" t="str">
        <f t="shared" si="23"/>
        <v>いこま市民パワー(株)_</v>
      </c>
      <c r="H763">
        <v>3.9399999999999998E-4</v>
      </c>
      <c r="I763" s="260" t="s">
        <v>421</v>
      </c>
      <c r="L763" s="260"/>
      <c r="M763" s="260"/>
      <c r="N763" s="260"/>
    </row>
    <row r="764" spans="1:14">
      <c r="A764" s="260" t="s">
        <v>1482</v>
      </c>
      <c r="B764" s="260" t="s">
        <v>422</v>
      </c>
      <c r="C764" s="260">
        <v>4.1899999999999999E-4</v>
      </c>
      <c r="D764" s="260"/>
      <c r="E764" s="260">
        <v>3.6299999999999999E-4</v>
      </c>
      <c r="F764" t="str">
        <f t="shared" si="22"/>
        <v>(株)コープでんき東北</v>
      </c>
      <c r="G764" t="str">
        <f t="shared" si="23"/>
        <v>(株)コープでんき東北_</v>
      </c>
      <c r="H764">
        <v>3.6299999999999999E-4</v>
      </c>
      <c r="I764" s="260" t="s">
        <v>422</v>
      </c>
      <c r="L764" s="260"/>
      <c r="M764" s="260"/>
      <c r="N764" s="260"/>
    </row>
    <row r="765" spans="1:14">
      <c r="A765" s="260" t="s">
        <v>1484</v>
      </c>
      <c r="B765" s="260" t="s">
        <v>423</v>
      </c>
      <c r="C765" s="260">
        <v>1.54E-4</v>
      </c>
      <c r="D765" s="260"/>
      <c r="E765" s="260">
        <v>9.800000000000001E-5</v>
      </c>
      <c r="F765" t="str">
        <f t="shared" si="22"/>
        <v>おもてなし山形(株)</v>
      </c>
      <c r="G765" t="str">
        <f t="shared" si="23"/>
        <v>おもてなし山形(株)_</v>
      </c>
      <c r="H765">
        <v>9.800000000000001E-5</v>
      </c>
      <c r="I765" s="260" t="s">
        <v>423</v>
      </c>
      <c r="L765" s="260"/>
      <c r="M765" s="260"/>
      <c r="N765" s="260"/>
    </row>
    <row r="766" spans="1:14">
      <c r="A766" s="260" t="s">
        <v>1486</v>
      </c>
      <c r="B766" s="260" t="s">
        <v>424</v>
      </c>
      <c r="C766" s="260">
        <v>3.6400000000000001E-4</v>
      </c>
      <c r="D766" s="260"/>
      <c r="E766" s="260">
        <v>3.0800000000000001E-4</v>
      </c>
      <c r="F766" t="str">
        <f t="shared" si="22"/>
        <v>長野都市ガス(株)</v>
      </c>
      <c r="G766" t="str">
        <f t="shared" si="23"/>
        <v>長野都市ガス(株)_</v>
      </c>
      <c r="H766">
        <v>3.0800000000000001E-4</v>
      </c>
      <c r="I766" s="260" t="s">
        <v>424</v>
      </c>
      <c r="L766" s="260"/>
      <c r="M766" s="260"/>
      <c r="N766" s="260"/>
    </row>
    <row r="767" spans="1:14">
      <c r="A767" s="260" t="s">
        <v>1488</v>
      </c>
      <c r="B767" s="260" t="s">
        <v>425</v>
      </c>
      <c r="C767" s="260">
        <v>3.6400000000000001E-4</v>
      </c>
      <c r="D767" s="260"/>
      <c r="E767" s="260">
        <v>3.0800000000000001E-4</v>
      </c>
      <c r="F767" t="str">
        <f t="shared" si="22"/>
        <v>上田ガス(株)</v>
      </c>
      <c r="G767" t="str">
        <f t="shared" si="23"/>
        <v>上田ガス(株)_</v>
      </c>
      <c r="H767">
        <v>3.0800000000000001E-4</v>
      </c>
      <c r="I767" s="260" t="s">
        <v>425</v>
      </c>
      <c r="L767" s="260"/>
      <c r="M767" s="260"/>
      <c r="N767" s="260"/>
    </row>
    <row r="768" spans="1:14">
      <c r="A768" s="260" t="s">
        <v>1490</v>
      </c>
      <c r="B768" s="260" t="s">
        <v>2120</v>
      </c>
      <c r="C768" s="260">
        <v>4.9200000000000003E-4</v>
      </c>
      <c r="D768" s="260" t="s">
        <v>2023</v>
      </c>
      <c r="E768" s="260">
        <v>0</v>
      </c>
      <c r="F768" t="str">
        <f t="shared" si="22"/>
        <v>日本瓦斯(株)</v>
      </c>
      <c r="G768" t="str">
        <f t="shared" si="23"/>
        <v>日本瓦斯(株)_メニューA</v>
      </c>
      <c r="H768">
        <v>0</v>
      </c>
      <c r="I768" s="260" t="s">
        <v>2120</v>
      </c>
      <c r="L768" s="260"/>
      <c r="M768" s="260"/>
      <c r="N768" s="260"/>
    </row>
    <row r="769" spans="1:14">
      <c r="A769" s="260"/>
      <c r="B769" s="260"/>
      <c r="C769" s="260"/>
      <c r="D769" s="260" t="s">
        <v>2039</v>
      </c>
      <c r="E769" s="260">
        <v>4.3100000000000001E-4</v>
      </c>
      <c r="F769" t="str">
        <f t="shared" si="22"/>
        <v>日本瓦斯(株)</v>
      </c>
      <c r="G769" t="str">
        <f t="shared" si="23"/>
        <v>日本瓦斯(株)_メニューB(残差)</v>
      </c>
      <c r="H769">
        <v>4.3100000000000001E-4</v>
      </c>
      <c r="I769" s="260" t="s">
        <v>2120</v>
      </c>
      <c r="L769" s="260"/>
      <c r="M769" s="260"/>
      <c r="N769" s="260"/>
    </row>
    <row r="770" spans="1:14">
      <c r="A770" s="260"/>
      <c r="B770" s="260"/>
      <c r="C770" s="260"/>
      <c r="D770" s="260" t="s">
        <v>2040</v>
      </c>
      <c r="E770" s="260">
        <v>4.95E-4</v>
      </c>
      <c r="F770" t="str">
        <f t="shared" si="22"/>
        <v>日本瓦斯(株)</v>
      </c>
      <c r="G770" t="str">
        <f t="shared" si="23"/>
        <v>日本瓦斯(株)_(参考値)事業者全体</v>
      </c>
      <c r="H770">
        <v>4.95E-4</v>
      </c>
      <c r="I770" s="260" t="s">
        <v>2120</v>
      </c>
      <c r="L770" s="260"/>
      <c r="M770" s="260"/>
      <c r="N770" s="260"/>
    </row>
    <row r="771" spans="1:14">
      <c r="A771" s="260" t="s">
        <v>1492</v>
      </c>
      <c r="B771" s="260" t="s">
        <v>426</v>
      </c>
      <c r="C771" s="260">
        <v>5.0799999999999999E-4</v>
      </c>
      <c r="D771" s="260"/>
      <c r="E771" s="260">
        <v>4.5199999999999998E-4</v>
      </c>
      <c r="F771" t="str">
        <f t="shared" si="22"/>
        <v>(株)内藤工業所</v>
      </c>
      <c r="G771" t="str">
        <f t="shared" si="23"/>
        <v>(株)内藤工業所_</v>
      </c>
      <c r="H771">
        <v>4.5199999999999998E-4</v>
      </c>
      <c r="I771" s="260" t="s">
        <v>426</v>
      </c>
      <c r="L771" s="260"/>
      <c r="M771" s="260"/>
      <c r="N771" s="260"/>
    </row>
    <row r="772" spans="1:14">
      <c r="A772" s="260" t="s">
        <v>1494</v>
      </c>
      <c r="B772" s="260" t="s">
        <v>427</v>
      </c>
      <c r="C772" s="260">
        <v>5.2999999999999998E-4</v>
      </c>
      <c r="D772" s="260"/>
      <c r="E772" s="260">
        <v>4.7399999999999997E-4</v>
      </c>
      <c r="F772" t="str">
        <f t="shared" si="22"/>
        <v>(株)シグナストラスト</v>
      </c>
      <c r="G772" t="str">
        <f t="shared" si="23"/>
        <v>(株)シグナストラスト_</v>
      </c>
      <c r="H772">
        <v>4.7399999999999997E-4</v>
      </c>
      <c r="I772" s="260" t="s">
        <v>427</v>
      </c>
      <c r="L772" s="260"/>
      <c r="M772" s="260"/>
      <c r="N772" s="260"/>
    </row>
    <row r="773" spans="1:14">
      <c r="A773" s="260" t="s">
        <v>1496</v>
      </c>
      <c r="B773" s="260" t="s">
        <v>428</v>
      </c>
      <c r="C773" s="260">
        <v>4.8899999999999996E-4</v>
      </c>
      <c r="D773" s="260"/>
      <c r="E773" s="260">
        <v>5.1199999999999998E-4</v>
      </c>
      <c r="F773" t="str">
        <f t="shared" ref="F773:F836" si="24">IF(A773="",F772,B773)</f>
        <v>ゲーテハウス(株)</v>
      </c>
      <c r="G773" t="str">
        <f t="shared" ref="G773:G836" si="25">F773&amp;"_"&amp;D773</f>
        <v>ゲーテハウス(株)_</v>
      </c>
      <c r="H773">
        <v>5.1199999999999998E-4</v>
      </c>
      <c r="I773" s="260" t="s">
        <v>428</v>
      </c>
      <c r="L773" s="260"/>
      <c r="M773" s="260"/>
      <c r="N773" s="260"/>
    </row>
    <row r="774" spans="1:14">
      <c r="A774" s="260" t="s">
        <v>1498</v>
      </c>
      <c r="B774" s="260" t="s">
        <v>429</v>
      </c>
      <c r="C774" s="260">
        <v>5.22E-4</v>
      </c>
      <c r="D774" s="260"/>
      <c r="E774" s="260">
        <v>5.0799999999999999E-4</v>
      </c>
      <c r="F774" t="str">
        <f t="shared" si="24"/>
        <v>岩手電力(株)</v>
      </c>
      <c r="G774" t="str">
        <f t="shared" si="25"/>
        <v>岩手電力(株)_</v>
      </c>
      <c r="H774">
        <v>5.0799999999999999E-4</v>
      </c>
      <c r="I774" s="260" t="s">
        <v>429</v>
      </c>
      <c r="L774" s="260"/>
      <c r="M774" s="260"/>
      <c r="N774" s="260"/>
    </row>
    <row r="775" spans="1:14">
      <c r="A775" s="260" t="s">
        <v>1501</v>
      </c>
      <c r="B775" s="260" t="s">
        <v>430</v>
      </c>
      <c r="C775" s="260">
        <v>4.95E-4</v>
      </c>
      <c r="D775" s="260"/>
      <c r="E775" s="260">
        <v>5.3899999999999998E-4</v>
      </c>
      <c r="F775" t="str">
        <f t="shared" si="24"/>
        <v>ＪＰエネルギー(株)</v>
      </c>
      <c r="G775" t="str">
        <f t="shared" si="25"/>
        <v>ＪＰエネルギー(株)_</v>
      </c>
      <c r="H775">
        <v>5.3899999999999998E-4</v>
      </c>
      <c r="I775" s="260" t="s">
        <v>430</v>
      </c>
      <c r="L775" s="260"/>
      <c r="M775" s="260"/>
      <c r="N775" s="260"/>
    </row>
    <row r="776" spans="1:14">
      <c r="A776" s="260" t="s">
        <v>1504</v>
      </c>
      <c r="B776" s="260" t="s">
        <v>431</v>
      </c>
      <c r="C776" s="260">
        <v>4.7600000000000002E-4</v>
      </c>
      <c r="D776" s="260"/>
      <c r="E776" s="260">
        <v>4.2000000000000002E-4</v>
      </c>
      <c r="F776" t="str">
        <f t="shared" si="24"/>
        <v>兵庫電力(株)</v>
      </c>
      <c r="G776" t="str">
        <f t="shared" si="25"/>
        <v>兵庫電力(株)_</v>
      </c>
      <c r="H776">
        <v>4.2000000000000002E-4</v>
      </c>
      <c r="I776" s="260" t="s">
        <v>431</v>
      </c>
      <c r="L776" s="260"/>
      <c r="M776" s="260"/>
      <c r="N776" s="260"/>
    </row>
    <row r="777" spans="1:14">
      <c r="A777" s="260" t="s">
        <v>1506</v>
      </c>
      <c r="B777" s="260" t="s">
        <v>432</v>
      </c>
      <c r="C777" s="260">
        <v>4.7600000000000002E-4</v>
      </c>
      <c r="D777" s="260" t="s">
        <v>2023</v>
      </c>
      <c r="E777" s="260">
        <v>0</v>
      </c>
      <c r="F777" t="str">
        <f t="shared" si="24"/>
        <v>大和ライフエナジア(株)</v>
      </c>
      <c r="G777" t="str">
        <f t="shared" si="25"/>
        <v>大和ライフエナジア(株)_メニューA</v>
      </c>
      <c r="H777">
        <v>0</v>
      </c>
      <c r="I777" s="260" t="s">
        <v>432</v>
      </c>
      <c r="L777" s="260"/>
      <c r="M777" s="260"/>
      <c r="N777" s="260"/>
    </row>
    <row r="778" spans="1:14">
      <c r="A778" s="260"/>
      <c r="B778" s="260"/>
      <c r="C778" s="260"/>
      <c r="D778" s="260" t="s">
        <v>2039</v>
      </c>
      <c r="E778" s="260">
        <v>4.2400000000000001E-4</v>
      </c>
      <c r="F778" t="str">
        <f t="shared" si="24"/>
        <v>大和ライフエナジア(株)</v>
      </c>
      <c r="G778" t="str">
        <f t="shared" si="25"/>
        <v>大和ライフエナジア(株)_メニューB(残差)</v>
      </c>
      <c r="H778">
        <v>4.2400000000000001E-4</v>
      </c>
      <c r="I778" s="260" t="s">
        <v>432</v>
      </c>
      <c r="L778" s="260"/>
      <c r="M778" s="260"/>
      <c r="N778" s="260"/>
    </row>
    <row r="779" spans="1:14">
      <c r="A779" s="260"/>
      <c r="B779" s="260"/>
      <c r="C779" s="260"/>
      <c r="D779" s="260" t="s">
        <v>2040</v>
      </c>
      <c r="E779" s="260">
        <v>4.26E-4</v>
      </c>
      <c r="F779" t="str">
        <f t="shared" si="24"/>
        <v>大和ライフエナジア(株)</v>
      </c>
      <c r="G779" t="str">
        <f t="shared" si="25"/>
        <v>大和ライフエナジア(株)_(参考値)事業者全体</v>
      </c>
      <c r="H779">
        <v>4.26E-4</v>
      </c>
      <c r="I779" s="260" t="s">
        <v>432</v>
      </c>
      <c r="L779" s="260"/>
      <c r="M779" s="260"/>
      <c r="N779" s="260"/>
    </row>
    <row r="780" spans="1:14">
      <c r="A780" s="260" t="s">
        <v>1508</v>
      </c>
      <c r="B780" s="260" t="s">
        <v>433</v>
      </c>
      <c r="C780" s="260">
        <v>3.2499999999999999E-4</v>
      </c>
      <c r="D780" s="260"/>
      <c r="E780" s="260">
        <v>3.1100000000000002E-4</v>
      </c>
      <c r="F780" t="str">
        <f t="shared" si="24"/>
        <v>Ｃｏｃｏテラスたがわ(株)</v>
      </c>
      <c r="G780" t="str">
        <f t="shared" si="25"/>
        <v>Ｃｏｃｏテラスたがわ(株)_</v>
      </c>
      <c r="H780">
        <v>3.1100000000000002E-4</v>
      </c>
      <c r="I780" s="260" t="s">
        <v>433</v>
      </c>
      <c r="L780" s="260"/>
      <c r="M780" s="260"/>
      <c r="N780" s="260"/>
    </row>
    <row r="781" spans="1:14">
      <c r="A781" s="260" t="s">
        <v>1511</v>
      </c>
      <c r="B781" s="260" t="s">
        <v>434</v>
      </c>
      <c r="C781" s="260" t="s">
        <v>2033</v>
      </c>
      <c r="D781" s="260"/>
      <c r="E781" s="260">
        <v>4.5300000000000001E-4</v>
      </c>
      <c r="F781" t="str">
        <f t="shared" si="24"/>
        <v>東北電力エナジートレーディング(株)</v>
      </c>
      <c r="G781" t="str">
        <f t="shared" si="25"/>
        <v>東北電力エナジートレーディング(株)_</v>
      </c>
      <c r="H781" t="s">
        <v>2033</v>
      </c>
      <c r="I781" s="260" t="s">
        <v>434</v>
      </c>
      <c r="L781" s="260"/>
      <c r="M781" s="260"/>
      <c r="N781" s="260"/>
    </row>
    <row r="782" spans="1:14">
      <c r="A782" s="260" t="s">
        <v>1513</v>
      </c>
      <c r="B782" s="260" t="s">
        <v>435</v>
      </c>
      <c r="C782" s="260">
        <v>3.8900000000000002E-4</v>
      </c>
      <c r="D782" s="260" t="s">
        <v>2023</v>
      </c>
      <c r="E782" s="260">
        <v>0</v>
      </c>
      <c r="F782" t="str">
        <f t="shared" si="24"/>
        <v>(株)横浜環境デザイン</v>
      </c>
      <c r="G782" t="str">
        <f t="shared" si="25"/>
        <v>(株)横浜環境デザイン_メニューA</v>
      </c>
      <c r="H782">
        <v>0</v>
      </c>
      <c r="I782" s="260" t="s">
        <v>435</v>
      </c>
      <c r="L782" s="260"/>
      <c r="M782" s="260"/>
      <c r="N782" s="260"/>
    </row>
    <row r="783" spans="1:14">
      <c r="A783" s="260"/>
      <c r="B783" s="260"/>
      <c r="C783" s="260"/>
      <c r="D783" s="260" t="s">
        <v>2039</v>
      </c>
      <c r="E783" s="260">
        <v>4.46E-4</v>
      </c>
      <c r="F783" t="str">
        <f t="shared" si="24"/>
        <v>(株)横浜環境デザイン</v>
      </c>
      <c r="G783" t="str">
        <f t="shared" si="25"/>
        <v>(株)横浜環境デザイン_メニューB(残差)</v>
      </c>
      <c r="H783">
        <v>4.46E-4</v>
      </c>
      <c r="I783" s="260" t="s">
        <v>435</v>
      </c>
      <c r="L783" s="260"/>
      <c r="M783" s="260"/>
      <c r="N783" s="260"/>
    </row>
    <row r="784" spans="1:14">
      <c r="A784" s="260"/>
      <c r="B784" s="260"/>
      <c r="C784" s="260"/>
      <c r="D784" s="260" t="s">
        <v>2040</v>
      </c>
      <c r="E784" s="260">
        <v>4.6000000000000001E-4</v>
      </c>
      <c r="F784" t="str">
        <f t="shared" si="24"/>
        <v>(株)横浜環境デザイン</v>
      </c>
      <c r="G784" t="str">
        <f t="shared" si="25"/>
        <v>(株)横浜環境デザイン_(参考値)事業者全体</v>
      </c>
      <c r="H784">
        <v>4.6000000000000001E-4</v>
      </c>
      <c r="I784" s="260" t="s">
        <v>435</v>
      </c>
      <c r="L784" s="260"/>
      <c r="M784" s="260"/>
      <c r="N784" s="260"/>
    </row>
    <row r="785" spans="1:14">
      <c r="A785" s="260" t="s">
        <v>1515</v>
      </c>
      <c r="B785" s="260" t="s">
        <v>436</v>
      </c>
      <c r="C785" s="260">
        <v>3.0200000000000002E-4</v>
      </c>
      <c r="D785" s="260"/>
      <c r="E785" s="260">
        <v>5.2899999999999996E-4</v>
      </c>
      <c r="F785" t="str">
        <f t="shared" si="24"/>
        <v>(株)まち未来製作所</v>
      </c>
      <c r="G785" t="str">
        <f t="shared" si="25"/>
        <v>(株)まち未来製作所_</v>
      </c>
      <c r="H785">
        <v>5.2899999999999996E-4</v>
      </c>
      <c r="I785" s="260" t="s">
        <v>436</v>
      </c>
      <c r="L785" s="260"/>
      <c r="M785" s="260"/>
      <c r="N785" s="260"/>
    </row>
    <row r="786" spans="1:14">
      <c r="A786" s="260" t="s">
        <v>1517</v>
      </c>
      <c r="B786" s="260" t="s">
        <v>437</v>
      </c>
      <c r="C786" s="260">
        <v>4.9399999999999997E-4</v>
      </c>
      <c r="D786" s="260"/>
      <c r="E786" s="260">
        <v>4.8799999999999999E-4</v>
      </c>
      <c r="F786" t="str">
        <f t="shared" si="24"/>
        <v>ＴＲＥＮＤＥ(株)</v>
      </c>
      <c r="G786" t="str">
        <f t="shared" si="25"/>
        <v>ＴＲＥＮＤＥ(株)_</v>
      </c>
      <c r="H786">
        <v>4.8799999999999999E-4</v>
      </c>
      <c r="I786" s="260" t="s">
        <v>437</v>
      </c>
      <c r="L786" s="260"/>
      <c r="M786" s="260"/>
      <c r="N786" s="260"/>
    </row>
    <row r="787" spans="1:14">
      <c r="A787" s="260" t="s">
        <v>1520</v>
      </c>
      <c r="B787" s="260" t="s">
        <v>438</v>
      </c>
      <c r="C787" s="260">
        <v>5.0500000000000002E-4</v>
      </c>
      <c r="D787" s="260" t="s">
        <v>2023</v>
      </c>
      <c r="E787" s="260">
        <v>0</v>
      </c>
      <c r="F787" t="str">
        <f t="shared" si="24"/>
        <v>(株)どさんこパワー</v>
      </c>
      <c r="G787" t="str">
        <f t="shared" si="25"/>
        <v>(株)どさんこパワー_メニューA</v>
      </c>
      <c r="H787">
        <v>0</v>
      </c>
      <c r="I787" s="260" t="s">
        <v>438</v>
      </c>
      <c r="L787" s="260"/>
      <c r="M787" s="260"/>
      <c r="N787" s="260"/>
    </row>
    <row r="788" spans="1:14">
      <c r="A788" s="260"/>
      <c r="B788" s="260"/>
      <c r="C788" s="260"/>
      <c r="D788" s="260" t="s">
        <v>2039</v>
      </c>
      <c r="E788" s="260">
        <v>5.5800000000000001E-4</v>
      </c>
      <c r="F788" t="str">
        <f t="shared" si="24"/>
        <v>(株)どさんこパワー</v>
      </c>
      <c r="G788" t="str">
        <f t="shared" si="25"/>
        <v>(株)どさんこパワー_メニューB(残差)</v>
      </c>
      <c r="H788">
        <v>5.5800000000000001E-4</v>
      </c>
      <c r="I788" s="260" t="s">
        <v>438</v>
      </c>
      <c r="L788" s="260"/>
      <c r="M788" s="260"/>
      <c r="N788" s="260"/>
    </row>
    <row r="789" spans="1:14">
      <c r="A789" s="260"/>
      <c r="B789" s="260"/>
      <c r="C789" s="260"/>
      <c r="D789" s="260" t="s">
        <v>2040</v>
      </c>
      <c r="E789" s="260">
        <v>5.3600000000000002E-4</v>
      </c>
      <c r="F789" t="str">
        <f t="shared" si="24"/>
        <v>(株)どさんこパワー</v>
      </c>
      <c r="G789" t="str">
        <f t="shared" si="25"/>
        <v>(株)どさんこパワー_(参考値)事業者全体</v>
      </c>
      <c r="H789">
        <v>5.3600000000000002E-4</v>
      </c>
      <c r="I789" s="260" t="s">
        <v>438</v>
      </c>
      <c r="L789" s="260"/>
      <c r="M789" s="260"/>
      <c r="N789" s="260"/>
    </row>
    <row r="790" spans="1:14">
      <c r="A790" s="260" t="s">
        <v>1522</v>
      </c>
      <c r="B790" s="260" t="s">
        <v>2121</v>
      </c>
      <c r="C790" s="260">
        <v>4.5900000000000004E-4</v>
      </c>
      <c r="D790" s="260"/>
      <c r="E790" s="260">
        <v>4.7299999999999995E-4</v>
      </c>
      <c r="F790" t="str">
        <f t="shared" si="24"/>
        <v>トリニティエナジー(株)</v>
      </c>
      <c r="G790" t="str">
        <f t="shared" si="25"/>
        <v>トリニティエナジー(株)_</v>
      </c>
      <c r="H790">
        <v>4.7299999999999995E-4</v>
      </c>
      <c r="I790" s="260" t="s">
        <v>2121</v>
      </c>
      <c r="L790" s="260"/>
      <c r="M790" s="260"/>
      <c r="N790" s="260"/>
    </row>
    <row r="791" spans="1:14">
      <c r="A791" s="260" t="s">
        <v>1524</v>
      </c>
      <c r="B791" s="260" t="s">
        <v>1525</v>
      </c>
      <c r="C791" s="260">
        <v>4.6500000000000003E-4</v>
      </c>
      <c r="D791" s="260"/>
      <c r="E791" s="260">
        <v>4.35E-4</v>
      </c>
      <c r="F791" t="str">
        <f t="shared" si="24"/>
        <v>ワンワールドエナジー(株)(旧：(株)地方創生テクノロジーラボ)</v>
      </c>
      <c r="G791" t="str">
        <f t="shared" si="25"/>
        <v>ワンワールドエナジー(株)(旧：(株)地方創生テクノロジーラボ)_</v>
      </c>
      <c r="H791">
        <v>4.35E-4</v>
      </c>
      <c r="I791" s="260" t="s">
        <v>1525</v>
      </c>
      <c r="L791" s="260"/>
      <c r="M791" s="260"/>
      <c r="N791" s="260"/>
    </row>
    <row r="792" spans="1:14">
      <c r="A792" s="260" t="s">
        <v>1526</v>
      </c>
      <c r="B792" s="260" t="s">
        <v>439</v>
      </c>
      <c r="C792" s="260">
        <v>4.9399999999999997E-4</v>
      </c>
      <c r="D792" s="260"/>
      <c r="E792" s="260">
        <v>5.1599999999999997E-4</v>
      </c>
      <c r="F792" t="str">
        <f t="shared" si="24"/>
        <v>みなとみらい電力(株)</v>
      </c>
      <c r="G792" t="str">
        <f t="shared" si="25"/>
        <v>みなとみらい電力(株)_</v>
      </c>
      <c r="H792">
        <v>5.1599999999999997E-4</v>
      </c>
      <c r="I792" s="260" t="s">
        <v>439</v>
      </c>
      <c r="L792" s="260"/>
      <c r="M792" s="260"/>
      <c r="N792" s="260"/>
    </row>
    <row r="793" spans="1:14">
      <c r="A793" s="260" t="s">
        <v>1528</v>
      </c>
      <c r="B793" s="260" t="s">
        <v>440</v>
      </c>
      <c r="C793" s="260">
        <v>4.9700000000000005E-4</v>
      </c>
      <c r="D793" s="260" t="s">
        <v>2023</v>
      </c>
      <c r="E793" s="260">
        <v>0</v>
      </c>
      <c r="F793" t="str">
        <f t="shared" si="24"/>
        <v>(株)ＬＩＸＩＬ　ＴＥＰＣＯ　スマートパートナーズ</v>
      </c>
      <c r="G793" t="str">
        <f t="shared" si="25"/>
        <v>(株)ＬＩＸＩＬ　ＴＥＰＣＯ　スマートパートナーズ_メニューA</v>
      </c>
      <c r="H793">
        <v>0</v>
      </c>
      <c r="I793" s="260" t="s">
        <v>440</v>
      </c>
      <c r="L793" s="260"/>
      <c r="M793" s="260"/>
      <c r="N793" s="260"/>
    </row>
    <row r="794" spans="1:14">
      <c r="A794" s="260"/>
      <c r="B794" s="260"/>
      <c r="C794" s="260"/>
      <c r="D794" s="260" t="s">
        <v>2025</v>
      </c>
      <c r="E794" s="260">
        <v>2.0100000000000001E-4</v>
      </c>
      <c r="F794" t="str">
        <f t="shared" si="24"/>
        <v>(株)ＬＩＸＩＬ　ＴＥＰＣＯ　スマートパートナーズ</v>
      </c>
      <c r="G794" t="str">
        <f t="shared" si="25"/>
        <v>(株)ＬＩＸＩＬ　ＴＥＰＣＯ　スマートパートナーズ_メニューB</v>
      </c>
      <c r="H794">
        <v>2.0100000000000001E-4</v>
      </c>
      <c r="I794" s="260" t="s">
        <v>440</v>
      </c>
      <c r="L794" s="260"/>
      <c r="M794" s="260"/>
      <c r="N794" s="260"/>
    </row>
    <row r="795" spans="1:14">
      <c r="A795" s="260"/>
      <c r="B795" s="260"/>
      <c r="C795" s="260"/>
      <c r="D795" s="260" t="s">
        <v>2028</v>
      </c>
      <c r="E795" s="260">
        <v>5.2900000000000006E-4</v>
      </c>
      <c r="F795" t="str">
        <f t="shared" si="24"/>
        <v>(株)ＬＩＸＩＬ　ＴＥＰＣＯ　スマートパートナーズ</v>
      </c>
      <c r="G795" t="str">
        <f t="shared" si="25"/>
        <v>(株)ＬＩＸＩＬ　ＴＥＰＣＯ　スマートパートナーズ_メニューC(残差)</v>
      </c>
      <c r="H795">
        <v>5.2900000000000006E-4</v>
      </c>
      <c r="I795" s="260" t="s">
        <v>440</v>
      </c>
      <c r="L795" s="260"/>
      <c r="M795" s="260"/>
      <c r="N795" s="260"/>
    </row>
    <row r="796" spans="1:14">
      <c r="A796" s="260"/>
      <c r="B796" s="260"/>
      <c r="C796" s="260"/>
      <c r="D796" s="260" t="s">
        <v>2040</v>
      </c>
      <c r="E796" s="260">
        <v>4.9200000000000003E-4</v>
      </c>
      <c r="F796" t="str">
        <f t="shared" si="24"/>
        <v>(株)ＬＩＸＩＬ　ＴＥＰＣＯ　スマートパートナーズ</v>
      </c>
      <c r="G796" t="str">
        <f t="shared" si="25"/>
        <v>(株)ＬＩＸＩＬ　ＴＥＰＣＯ　スマートパートナーズ_(参考値)事業者全体</v>
      </c>
      <c r="H796">
        <v>4.9200000000000003E-4</v>
      </c>
      <c r="I796" s="260" t="s">
        <v>440</v>
      </c>
      <c r="L796" s="260"/>
      <c r="M796" s="260"/>
      <c r="N796" s="260"/>
    </row>
    <row r="797" spans="1:14">
      <c r="A797" s="260" t="s">
        <v>1530</v>
      </c>
      <c r="B797" s="260" t="s">
        <v>2122</v>
      </c>
      <c r="C797" s="260">
        <v>5.31E-4</v>
      </c>
      <c r="D797" s="260"/>
      <c r="E797" s="260">
        <v>5.1400000000000003E-4</v>
      </c>
      <c r="F797" t="str">
        <f t="shared" si="24"/>
        <v>(株)ＮＥＸＴ　ＯＮＥ</v>
      </c>
      <c r="G797" t="str">
        <f t="shared" si="25"/>
        <v>(株)ＮＥＸＴ　ＯＮＥ_</v>
      </c>
      <c r="H797">
        <v>5.1400000000000003E-4</v>
      </c>
      <c r="I797" s="260" t="s">
        <v>2122</v>
      </c>
      <c r="L797" s="260"/>
      <c r="M797" s="260"/>
      <c r="N797" s="260"/>
    </row>
    <row r="798" spans="1:14">
      <c r="A798" s="260" t="s">
        <v>1533</v>
      </c>
      <c r="B798" s="260" t="s">
        <v>441</v>
      </c>
      <c r="C798" s="260">
        <v>5.8100000000000003E-4</v>
      </c>
      <c r="D798" s="260"/>
      <c r="E798" s="260">
        <v>5.6400000000000005E-4</v>
      </c>
      <c r="F798" t="str">
        <f t="shared" si="24"/>
        <v>(株)ユビニティー</v>
      </c>
      <c r="G798" t="str">
        <f t="shared" si="25"/>
        <v>(株)ユビニティー_</v>
      </c>
      <c r="H798">
        <v>5.6400000000000005E-4</v>
      </c>
      <c r="I798" s="260" t="s">
        <v>441</v>
      </c>
      <c r="L798" s="260"/>
      <c r="M798" s="260"/>
      <c r="N798" s="260"/>
    </row>
    <row r="799" spans="1:14">
      <c r="A799" s="260" t="s">
        <v>1535</v>
      </c>
      <c r="B799" s="260" t="s">
        <v>442</v>
      </c>
      <c r="C799" s="260">
        <v>3.2200000000000002E-4</v>
      </c>
      <c r="D799" s="260"/>
      <c r="E799" s="260">
        <v>2.6600000000000001E-4</v>
      </c>
      <c r="F799" t="str">
        <f t="shared" si="24"/>
        <v>(株)宮交シティ</v>
      </c>
      <c r="G799" t="str">
        <f t="shared" si="25"/>
        <v>(株)宮交シティ_</v>
      </c>
      <c r="H799">
        <v>2.6600000000000001E-4</v>
      </c>
      <c r="I799" s="260" t="s">
        <v>442</v>
      </c>
      <c r="L799" s="260"/>
      <c r="M799" s="260"/>
      <c r="N799" s="260"/>
    </row>
    <row r="800" spans="1:14">
      <c r="A800" s="260" t="s">
        <v>1537</v>
      </c>
      <c r="B800" s="260" t="s">
        <v>443</v>
      </c>
      <c r="C800" s="260">
        <v>5.1000000000000004E-4</v>
      </c>
      <c r="D800" s="260"/>
      <c r="E800" s="260">
        <v>5.2800000000000004E-4</v>
      </c>
      <c r="F800" t="str">
        <f t="shared" si="24"/>
        <v>(株)アルファライズ</v>
      </c>
      <c r="G800" t="str">
        <f t="shared" si="25"/>
        <v>(株)アルファライズ_</v>
      </c>
      <c r="H800">
        <v>5.2800000000000004E-4</v>
      </c>
      <c r="I800" s="260" t="s">
        <v>443</v>
      </c>
      <c r="L800" s="260"/>
      <c r="M800" s="260"/>
      <c r="N800" s="260"/>
    </row>
    <row r="801" spans="1:14">
      <c r="A801" s="260" t="s">
        <v>1540</v>
      </c>
      <c r="B801" s="260" t="s">
        <v>444</v>
      </c>
      <c r="C801" s="260">
        <v>4.5800000000000002E-4</v>
      </c>
      <c r="D801" s="260"/>
      <c r="E801" s="260">
        <v>4.5800000000000002E-4</v>
      </c>
      <c r="F801" t="str">
        <f t="shared" si="24"/>
        <v>おおすみ半島スマートエネルギー(株)</v>
      </c>
      <c r="G801" t="str">
        <f t="shared" si="25"/>
        <v>おおすみ半島スマートエネルギー(株)_</v>
      </c>
      <c r="H801">
        <v>4.5800000000000002E-4</v>
      </c>
      <c r="I801" s="260" t="s">
        <v>444</v>
      </c>
      <c r="L801" s="260"/>
      <c r="M801" s="260"/>
      <c r="N801" s="260"/>
    </row>
    <row r="802" spans="1:14">
      <c r="A802" s="260" t="s">
        <v>1542</v>
      </c>
      <c r="B802" s="260" t="s">
        <v>445</v>
      </c>
      <c r="C802" s="260">
        <v>6.96E-4</v>
      </c>
      <c r="D802" s="260"/>
      <c r="E802" s="260">
        <v>6.8300000000000001E-4</v>
      </c>
      <c r="F802" t="str">
        <f t="shared" si="24"/>
        <v>おきなわコープエナジー(株)</v>
      </c>
      <c r="G802" t="str">
        <f t="shared" si="25"/>
        <v>おきなわコープエナジー(株)_</v>
      </c>
      <c r="H802">
        <v>6.8300000000000001E-4</v>
      </c>
      <c r="I802" s="260" t="s">
        <v>445</v>
      </c>
      <c r="L802" s="260"/>
      <c r="M802" s="260"/>
      <c r="N802" s="260"/>
    </row>
    <row r="803" spans="1:14">
      <c r="A803" s="260" t="s">
        <v>1544</v>
      </c>
      <c r="B803" s="260" t="s">
        <v>446</v>
      </c>
      <c r="C803" s="260">
        <v>4.26E-4</v>
      </c>
      <c r="D803" s="260"/>
      <c r="E803" s="260">
        <v>4.9200000000000003E-4</v>
      </c>
      <c r="F803" t="str">
        <f t="shared" si="24"/>
        <v>久慈地域エネルギー(株)</v>
      </c>
      <c r="G803" t="str">
        <f t="shared" si="25"/>
        <v>久慈地域エネルギー(株)_</v>
      </c>
      <c r="H803">
        <v>4.9200000000000003E-4</v>
      </c>
      <c r="I803" s="260" t="s">
        <v>446</v>
      </c>
      <c r="L803" s="260"/>
      <c r="M803" s="260"/>
      <c r="N803" s="260"/>
    </row>
    <row r="804" spans="1:14">
      <c r="A804" s="260" t="s">
        <v>1546</v>
      </c>
      <c r="B804" s="260" t="s">
        <v>447</v>
      </c>
      <c r="C804" s="260">
        <v>4.7699999999999999E-4</v>
      </c>
      <c r="D804" s="260"/>
      <c r="E804" s="260">
        <v>4.6799999999999999E-4</v>
      </c>
      <c r="F804" t="str">
        <f t="shared" si="24"/>
        <v>弘前ガス(株)</v>
      </c>
      <c r="G804" t="str">
        <f t="shared" si="25"/>
        <v>弘前ガス(株)_</v>
      </c>
      <c r="H804">
        <v>4.6799999999999999E-4</v>
      </c>
      <c r="I804" s="260" t="s">
        <v>447</v>
      </c>
      <c r="L804" s="260"/>
      <c r="M804" s="260"/>
      <c r="N804" s="260"/>
    </row>
    <row r="805" spans="1:14">
      <c r="A805" s="260" t="s">
        <v>1549</v>
      </c>
      <c r="B805" s="260" t="s">
        <v>2123</v>
      </c>
      <c r="C805" s="260">
        <v>4.75E-4</v>
      </c>
      <c r="D805" s="260" t="s">
        <v>2023</v>
      </c>
      <c r="E805" s="260">
        <v>0</v>
      </c>
      <c r="F805" t="str">
        <f t="shared" si="24"/>
        <v>(株)フォーバルテレコム　</v>
      </c>
      <c r="G805" t="str">
        <f t="shared" si="25"/>
        <v>(株)フォーバルテレコム　_メニューA</v>
      </c>
      <c r="H805">
        <v>0</v>
      </c>
      <c r="I805" s="260" t="s">
        <v>2123</v>
      </c>
      <c r="L805" s="260"/>
      <c r="M805" s="260"/>
      <c r="N805" s="260"/>
    </row>
    <row r="806" spans="1:14">
      <c r="A806" s="260"/>
      <c r="B806" s="260"/>
      <c r="C806" s="260"/>
      <c r="D806" s="260" t="s">
        <v>2039</v>
      </c>
      <c r="E806" s="260">
        <v>4.1899999999999999E-4</v>
      </c>
      <c r="F806" t="str">
        <f t="shared" si="24"/>
        <v>(株)フォーバルテレコム　</v>
      </c>
      <c r="G806" t="str">
        <f t="shared" si="25"/>
        <v>(株)フォーバルテレコム　_メニューB(残差)</v>
      </c>
      <c r="H806">
        <v>4.1899999999999999E-4</v>
      </c>
      <c r="I806" s="260" t="s">
        <v>2123</v>
      </c>
      <c r="L806" s="260"/>
      <c r="M806" s="260"/>
      <c r="N806" s="260"/>
    </row>
    <row r="807" spans="1:14">
      <c r="A807" s="260"/>
      <c r="B807" s="260"/>
      <c r="C807" s="260"/>
      <c r="D807" s="260" t="s">
        <v>2040</v>
      </c>
      <c r="E807" s="260">
        <v>3.8900000000000002E-4</v>
      </c>
      <c r="F807" t="str">
        <f t="shared" si="24"/>
        <v>(株)フォーバルテレコム　</v>
      </c>
      <c r="G807" t="str">
        <f t="shared" si="25"/>
        <v>(株)フォーバルテレコム　_(参考値)事業者全体</v>
      </c>
      <c r="H807">
        <v>3.8900000000000002E-4</v>
      </c>
      <c r="I807" s="260" t="s">
        <v>2123</v>
      </c>
      <c r="L807" s="260"/>
      <c r="M807" s="260"/>
      <c r="N807" s="260"/>
    </row>
    <row r="808" spans="1:14">
      <c r="A808" s="260" t="s">
        <v>1551</v>
      </c>
      <c r="B808" s="260" t="s">
        <v>2124</v>
      </c>
      <c r="C808" s="260">
        <v>5.22E-4</v>
      </c>
      <c r="D808" s="260"/>
      <c r="E808" s="260">
        <v>5.1999999999999995E-4</v>
      </c>
      <c r="F808" t="str">
        <f t="shared" si="24"/>
        <v>(株)グランデータ</v>
      </c>
      <c r="G808" t="str">
        <f t="shared" si="25"/>
        <v>(株)グランデータ_</v>
      </c>
      <c r="H808">
        <v>5.1999999999999995E-4</v>
      </c>
      <c r="I808" s="260" t="s">
        <v>2124</v>
      </c>
      <c r="L808" s="260"/>
      <c r="M808" s="260"/>
      <c r="N808" s="260"/>
    </row>
    <row r="809" spans="1:14">
      <c r="A809" s="260" t="s">
        <v>1554</v>
      </c>
      <c r="B809" s="260" t="s">
        <v>448</v>
      </c>
      <c r="C809" s="260">
        <v>5.5400000000000002E-4</v>
      </c>
      <c r="D809" s="260"/>
      <c r="E809" s="260">
        <v>4.9799999999999996E-4</v>
      </c>
      <c r="F809" t="str">
        <f t="shared" si="24"/>
        <v>くるめエネルギー(株)</v>
      </c>
      <c r="G809" t="str">
        <f t="shared" si="25"/>
        <v>くるめエネルギー(株)_</v>
      </c>
      <c r="H809">
        <v>4.9799999999999996E-4</v>
      </c>
      <c r="I809" s="260" t="s">
        <v>448</v>
      </c>
      <c r="L809" s="260"/>
      <c r="M809" s="260"/>
      <c r="N809" s="260"/>
    </row>
    <row r="810" spans="1:14">
      <c r="A810" s="260" t="s">
        <v>1556</v>
      </c>
      <c r="B810" s="260" t="s">
        <v>449</v>
      </c>
      <c r="C810" s="260">
        <v>4.95E-4</v>
      </c>
      <c r="D810" s="260"/>
      <c r="E810" s="260">
        <v>5.3600000000000002E-4</v>
      </c>
      <c r="F810" t="str">
        <f t="shared" si="24"/>
        <v>(株)はまエネ</v>
      </c>
      <c r="G810" t="str">
        <f t="shared" si="25"/>
        <v>(株)はまエネ_</v>
      </c>
      <c r="H810">
        <v>5.3600000000000002E-4</v>
      </c>
      <c r="I810" s="260" t="s">
        <v>449</v>
      </c>
      <c r="L810" s="260"/>
      <c r="M810" s="260"/>
      <c r="N810" s="260"/>
    </row>
    <row r="811" spans="1:14">
      <c r="A811" s="260" t="s">
        <v>1558</v>
      </c>
      <c r="B811" s="260" t="s">
        <v>450</v>
      </c>
      <c r="C811" s="260">
        <v>9.2E-5</v>
      </c>
      <c r="D811" s="260"/>
      <c r="E811" s="260">
        <v>3.5100000000000002E-4</v>
      </c>
      <c r="F811" t="str">
        <f t="shared" si="24"/>
        <v>松阪新電力(株)</v>
      </c>
      <c r="G811" t="str">
        <f t="shared" si="25"/>
        <v>松阪新電力(株)_</v>
      </c>
      <c r="H811">
        <v>3.5100000000000002E-4</v>
      </c>
      <c r="I811" s="260" t="s">
        <v>450</v>
      </c>
      <c r="L811" s="260"/>
      <c r="M811" s="260"/>
      <c r="N811" s="260"/>
    </row>
    <row r="812" spans="1:14">
      <c r="A812" s="260" t="s">
        <v>1560</v>
      </c>
      <c r="B812" s="260" t="s">
        <v>451</v>
      </c>
      <c r="C812" s="260">
        <v>3.1500000000000001E-4</v>
      </c>
      <c r="D812" s="260"/>
      <c r="E812" s="260">
        <v>4.95E-4</v>
      </c>
      <c r="F812" t="str">
        <f t="shared" si="24"/>
        <v>ヒューリックプロパティソリューション(株)</v>
      </c>
      <c r="G812" t="str">
        <f t="shared" si="25"/>
        <v>ヒューリックプロパティソリューション(株)_</v>
      </c>
      <c r="H812">
        <v>4.95E-4</v>
      </c>
      <c r="I812" s="260" t="s">
        <v>451</v>
      </c>
      <c r="L812" s="260"/>
      <c r="M812" s="260"/>
      <c r="N812" s="260"/>
    </row>
    <row r="813" spans="1:14">
      <c r="A813" s="260" t="s">
        <v>1563</v>
      </c>
      <c r="B813" s="260" t="s">
        <v>2125</v>
      </c>
      <c r="C813" s="260">
        <v>4.0299999999999998E-4</v>
      </c>
      <c r="D813" s="260"/>
      <c r="E813" s="260">
        <v>4.4999999999999999E-4</v>
      </c>
      <c r="F813" t="str">
        <f t="shared" si="24"/>
        <v>宮崎電力(株)</v>
      </c>
      <c r="G813" t="str">
        <f t="shared" si="25"/>
        <v>宮崎電力(株)_</v>
      </c>
      <c r="H813">
        <v>4.4999999999999999E-4</v>
      </c>
      <c r="I813" s="260" t="s">
        <v>2125</v>
      </c>
      <c r="L813" s="260"/>
      <c r="M813" s="260"/>
      <c r="N813" s="260"/>
    </row>
    <row r="814" spans="1:14">
      <c r="A814" s="260" t="s">
        <v>1565</v>
      </c>
      <c r="B814" s="260" t="s">
        <v>452</v>
      </c>
      <c r="C814" s="260">
        <v>5.1800000000000001E-4</v>
      </c>
      <c r="D814" s="260"/>
      <c r="E814" s="260">
        <v>5.6300000000000002E-4</v>
      </c>
      <c r="F814" t="str">
        <f t="shared" si="24"/>
        <v>みの市民エネルギー(株)</v>
      </c>
      <c r="G814" t="str">
        <f t="shared" si="25"/>
        <v>みの市民エネルギー(株)_</v>
      </c>
      <c r="H814">
        <v>5.6300000000000002E-4</v>
      </c>
      <c r="I814" s="260" t="s">
        <v>452</v>
      </c>
      <c r="L814" s="260"/>
      <c r="M814" s="260"/>
      <c r="N814" s="260"/>
    </row>
    <row r="815" spans="1:14">
      <c r="A815" s="260" t="s">
        <v>1567</v>
      </c>
      <c r="B815" s="260" t="s">
        <v>453</v>
      </c>
      <c r="C815" s="260">
        <v>4.75E-4</v>
      </c>
      <c r="D815" s="260"/>
      <c r="E815" s="260">
        <v>4.1899999999999999E-4</v>
      </c>
      <c r="F815" t="str">
        <f t="shared" si="24"/>
        <v>三友エンテック(株)</v>
      </c>
      <c r="G815" t="str">
        <f t="shared" si="25"/>
        <v>三友エンテック(株)_</v>
      </c>
      <c r="H815">
        <v>4.1899999999999999E-4</v>
      </c>
      <c r="I815" s="260" t="s">
        <v>453</v>
      </c>
      <c r="L815" s="260"/>
      <c r="M815" s="260"/>
      <c r="N815" s="260"/>
    </row>
    <row r="816" spans="1:14">
      <c r="A816" s="260" t="s">
        <v>1569</v>
      </c>
      <c r="B816" s="260" t="s">
        <v>454</v>
      </c>
      <c r="C816" s="260">
        <v>4.8000000000000001E-4</v>
      </c>
      <c r="D816" s="260" t="s">
        <v>2023</v>
      </c>
      <c r="E816" s="260">
        <v>0</v>
      </c>
      <c r="F816" t="str">
        <f t="shared" si="24"/>
        <v>府中・調布まちなかエナジー(株)</v>
      </c>
      <c r="G816" t="str">
        <f t="shared" si="25"/>
        <v>府中・調布まちなかエナジー(株)_メニューA</v>
      </c>
      <c r="H816">
        <v>0</v>
      </c>
      <c r="I816" s="260" t="s">
        <v>454</v>
      </c>
      <c r="L816" s="260"/>
      <c r="M816" s="260"/>
      <c r="N816" s="260"/>
    </row>
    <row r="817" spans="1:14">
      <c r="A817" s="260"/>
      <c r="B817" s="260"/>
      <c r="C817" s="260"/>
      <c r="D817" s="260" t="s">
        <v>2039</v>
      </c>
      <c r="E817" s="260">
        <v>5.3499999999999999E-4</v>
      </c>
      <c r="F817" t="str">
        <f t="shared" si="24"/>
        <v>府中・調布まちなかエナジー(株)</v>
      </c>
      <c r="G817" t="str">
        <f t="shared" si="25"/>
        <v>府中・調布まちなかエナジー(株)_メニューB(残差)</v>
      </c>
      <c r="H817">
        <v>5.3499999999999999E-4</v>
      </c>
      <c r="I817" s="260" t="s">
        <v>454</v>
      </c>
      <c r="L817" s="260"/>
      <c r="M817" s="260"/>
      <c r="N817" s="260"/>
    </row>
    <row r="818" spans="1:14">
      <c r="A818" s="260"/>
      <c r="B818" s="260"/>
      <c r="C818" s="260"/>
      <c r="D818" s="260" t="s">
        <v>2040</v>
      </c>
      <c r="E818" s="260">
        <v>4.95E-4</v>
      </c>
      <c r="F818" t="str">
        <f t="shared" si="24"/>
        <v>府中・調布まちなかエナジー(株)</v>
      </c>
      <c r="G818" t="str">
        <f t="shared" si="25"/>
        <v>府中・調布まちなかエナジー(株)_(参考値)事業者全体</v>
      </c>
      <c r="H818">
        <v>4.95E-4</v>
      </c>
      <c r="I818" s="260" t="s">
        <v>454</v>
      </c>
      <c r="L818" s="260"/>
      <c r="M818" s="260"/>
      <c r="N818" s="260"/>
    </row>
    <row r="819" spans="1:14">
      <c r="A819" s="260" t="s">
        <v>1571</v>
      </c>
      <c r="B819" s="260" t="s">
        <v>455</v>
      </c>
      <c r="C819" s="260">
        <v>4.8299999999999998E-4</v>
      </c>
      <c r="D819" s="260"/>
      <c r="E819" s="260">
        <v>4.8299999999999998E-4</v>
      </c>
      <c r="F819" t="str">
        <f t="shared" si="24"/>
        <v>伊勢志摩電力(株)</v>
      </c>
      <c r="G819" t="str">
        <f t="shared" si="25"/>
        <v>伊勢志摩電力(株)_</v>
      </c>
      <c r="H819">
        <v>4.8299999999999998E-4</v>
      </c>
      <c r="I819" s="260" t="s">
        <v>455</v>
      </c>
      <c r="L819" s="260"/>
      <c r="M819" s="260"/>
      <c r="N819" s="260"/>
    </row>
    <row r="820" spans="1:14">
      <c r="A820" s="260" t="s">
        <v>1573</v>
      </c>
      <c r="B820" s="260" t="s">
        <v>456</v>
      </c>
      <c r="C820" s="260">
        <v>4.1100000000000002E-4</v>
      </c>
      <c r="D820" s="260" t="s">
        <v>2023</v>
      </c>
      <c r="E820" s="260">
        <v>0</v>
      </c>
      <c r="F820" t="str">
        <f t="shared" si="24"/>
        <v>(株)ＣＤエナジーダイレクト</v>
      </c>
      <c r="G820" t="str">
        <f t="shared" si="25"/>
        <v>(株)ＣＤエナジーダイレクト_メニューA</v>
      </c>
      <c r="H820">
        <v>0</v>
      </c>
      <c r="I820" s="260" t="s">
        <v>456</v>
      </c>
      <c r="L820" s="260"/>
      <c r="M820" s="260"/>
      <c r="N820" s="260"/>
    </row>
    <row r="821" spans="1:14">
      <c r="A821" s="260"/>
      <c r="B821" s="260"/>
      <c r="C821" s="260"/>
      <c r="D821" s="260" t="s">
        <v>2039</v>
      </c>
      <c r="E821" s="260">
        <v>3.2400000000000001E-4</v>
      </c>
      <c r="F821" t="str">
        <f t="shared" si="24"/>
        <v>(株)ＣＤエナジーダイレクト</v>
      </c>
      <c r="G821" t="str">
        <f t="shared" si="25"/>
        <v>(株)ＣＤエナジーダイレクト_メニューB(残差)</v>
      </c>
      <c r="H821">
        <v>3.2400000000000001E-4</v>
      </c>
      <c r="I821" s="260" t="s">
        <v>456</v>
      </c>
      <c r="L821" s="260"/>
      <c r="M821" s="260"/>
      <c r="N821" s="260"/>
    </row>
    <row r="822" spans="1:14">
      <c r="A822" s="260"/>
      <c r="B822" s="260"/>
      <c r="C822" s="260"/>
      <c r="D822" s="260" t="s">
        <v>2040</v>
      </c>
      <c r="E822" s="260">
        <v>3.6099999999999999E-4</v>
      </c>
      <c r="F822" t="str">
        <f t="shared" si="24"/>
        <v>(株)ＣＤエナジーダイレクト</v>
      </c>
      <c r="G822" t="str">
        <f t="shared" si="25"/>
        <v>(株)ＣＤエナジーダイレクト_(参考値)事業者全体</v>
      </c>
      <c r="H822">
        <v>3.6099999999999999E-4</v>
      </c>
      <c r="I822" s="260" t="s">
        <v>456</v>
      </c>
      <c r="L822" s="260"/>
      <c r="M822" s="260"/>
      <c r="N822" s="260"/>
    </row>
    <row r="823" spans="1:14">
      <c r="A823" s="260" t="s">
        <v>1576</v>
      </c>
      <c r="B823" s="260" t="s">
        <v>1577</v>
      </c>
      <c r="C823" s="260">
        <v>4.5899999999999999E-4</v>
      </c>
      <c r="D823" s="260" t="s">
        <v>2023</v>
      </c>
      <c r="E823" s="260">
        <v>0</v>
      </c>
      <c r="F823" t="str">
        <f t="shared" si="24"/>
        <v>Ｑ．ＥＮＥＳＴでんき(株)(旧：ジニーエナジー合同会社)</v>
      </c>
      <c r="G823" t="str">
        <f t="shared" si="25"/>
        <v>Ｑ．ＥＮＥＳＴでんき(株)(旧：ジニーエナジー合同会社)_メニューA</v>
      </c>
      <c r="H823">
        <v>0</v>
      </c>
      <c r="I823" s="260" t="s">
        <v>1577</v>
      </c>
      <c r="L823" s="260"/>
      <c r="M823" s="260"/>
      <c r="N823" s="260"/>
    </row>
    <row r="824" spans="1:14">
      <c r="A824" s="260"/>
      <c r="B824" s="260"/>
      <c r="C824" s="260"/>
      <c r="D824" s="260" t="s">
        <v>2025</v>
      </c>
      <c r="E824" s="260">
        <v>3.3100000000000002E-4</v>
      </c>
      <c r="F824" t="str">
        <f t="shared" si="24"/>
        <v>Ｑ．ＥＮＥＳＴでんき(株)(旧：ジニーエナジー合同会社)</v>
      </c>
      <c r="G824" t="str">
        <f t="shared" si="25"/>
        <v>Ｑ．ＥＮＥＳＴでんき(株)(旧：ジニーエナジー合同会社)_メニューB</v>
      </c>
      <c r="H824">
        <v>3.3100000000000002E-4</v>
      </c>
      <c r="I824" s="260" t="s">
        <v>1577</v>
      </c>
      <c r="L824" s="260"/>
      <c r="M824" s="260"/>
      <c r="N824" s="260"/>
    </row>
    <row r="825" spans="1:14">
      <c r="A825" s="260"/>
      <c r="B825" s="260"/>
      <c r="C825" s="260"/>
      <c r="D825" s="260" t="s">
        <v>2028</v>
      </c>
      <c r="E825" s="260">
        <v>4.2999999999999999E-4</v>
      </c>
      <c r="F825" t="str">
        <f t="shared" si="24"/>
        <v>Ｑ．ＥＮＥＳＴでんき(株)(旧：ジニーエナジー合同会社)</v>
      </c>
      <c r="G825" t="str">
        <f t="shared" si="25"/>
        <v>Ｑ．ＥＮＥＳＴでんき(株)(旧：ジニーエナジー合同会社)_メニューC(残差)</v>
      </c>
      <c r="H825">
        <v>4.2999999999999999E-4</v>
      </c>
      <c r="I825" s="260" t="s">
        <v>1577</v>
      </c>
      <c r="L825" s="260"/>
      <c r="M825" s="260"/>
      <c r="N825" s="260"/>
    </row>
    <row r="826" spans="1:14">
      <c r="A826" s="260"/>
      <c r="B826" s="260"/>
      <c r="C826" s="260"/>
      <c r="D826" s="260" t="s">
        <v>2040</v>
      </c>
      <c r="E826" s="260">
        <v>4.7199999999999998E-4</v>
      </c>
      <c r="F826" t="str">
        <f t="shared" si="24"/>
        <v>Ｑ．ＥＮＥＳＴでんき(株)(旧：ジニーエナジー合同会社)</v>
      </c>
      <c r="G826" t="str">
        <f t="shared" si="25"/>
        <v>Ｑ．ＥＮＥＳＴでんき(株)(旧：ジニーエナジー合同会社)_(参考値)事業者全体</v>
      </c>
      <c r="H826">
        <v>4.7199999999999998E-4</v>
      </c>
      <c r="I826" s="260" t="s">
        <v>1577</v>
      </c>
      <c r="L826" s="260"/>
      <c r="M826" s="260"/>
      <c r="N826" s="260"/>
    </row>
    <row r="827" spans="1:14">
      <c r="A827" s="260" t="s">
        <v>1579</v>
      </c>
      <c r="B827" s="260" t="s">
        <v>457</v>
      </c>
      <c r="C827" s="260">
        <v>3.77E-4</v>
      </c>
      <c r="D827" s="260"/>
      <c r="E827" s="260">
        <v>4.1899999999999999E-4</v>
      </c>
      <c r="F827" t="str">
        <f t="shared" si="24"/>
        <v>(株)ぶんごおおのエナジー</v>
      </c>
      <c r="G827" t="str">
        <f t="shared" si="25"/>
        <v>(株)ぶんごおおのエナジー_</v>
      </c>
      <c r="H827">
        <v>4.1899999999999999E-4</v>
      </c>
      <c r="I827" s="260" t="s">
        <v>457</v>
      </c>
      <c r="L827" s="260"/>
      <c r="M827" s="260"/>
      <c r="N827" s="260"/>
    </row>
    <row r="828" spans="1:14">
      <c r="A828" s="260" t="s">
        <v>1582</v>
      </c>
      <c r="B828" s="260" t="s">
        <v>458</v>
      </c>
      <c r="C828" s="260">
        <v>3.79E-4</v>
      </c>
      <c r="D828" s="260"/>
      <c r="E828" s="260">
        <v>3.2299999999999999E-4</v>
      </c>
      <c r="F828" t="str">
        <f t="shared" si="24"/>
        <v>ヴィジョナリーパワー(株)</v>
      </c>
      <c r="G828" t="str">
        <f t="shared" si="25"/>
        <v>ヴィジョナリーパワー(株)_</v>
      </c>
      <c r="H828">
        <v>3.2299999999999999E-4</v>
      </c>
      <c r="I828" s="260" t="s">
        <v>458</v>
      </c>
      <c r="L828" s="260"/>
      <c r="M828" s="260"/>
      <c r="N828" s="260"/>
    </row>
    <row r="829" spans="1:14">
      <c r="A829" s="260" t="s">
        <v>1584</v>
      </c>
      <c r="B829" s="260" t="s">
        <v>459</v>
      </c>
      <c r="C829" s="260">
        <v>3.39E-4</v>
      </c>
      <c r="D829" s="260"/>
      <c r="E829" s="260">
        <v>2.9300000000000002E-4</v>
      </c>
      <c r="F829" t="str">
        <f t="shared" si="24"/>
        <v>有明エナジー(株)</v>
      </c>
      <c r="G829" t="str">
        <f t="shared" si="25"/>
        <v>有明エナジー(株)_</v>
      </c>
      <c r="H829">
        <v>2.9300000000000002E-4</v>
      </c>
      <c r="I829" s="260" t="s">
        <v>459</v>
      </c>
      <c r="L829" s="260"/>
      <c r="M829" s="260"/>
      <c r="N829" s="260"/>
    </row>
    <row r="830" spans="1:14">
      <c r="A830" s="260" t="s">
        <v>1586</v>
      </c>
      <c r="B830" s="260" t="s">
        <v>460</v>
      </c>
      <c r="C830" s="260">
        <v>3.6400000000000001E-4</v>
      </c>
      <c r="D830" s="260" t="s">
        <v>2023</v>
      </c>
      <c r="E830" s="260">
        <v>0</v>
      </c>
      <c r="F830" t="str">
        <f t="shared" si="24"/>
        <v>厚木瓦斯(株)</v>
      </c>
      <c r="G830" t="str">
        <f t="shared" si="25"/>
        <v>厚木瓦斯(株)_メニューA</v>
      </c>
      <c r="H830">
        <v>0</v>
      </c>
      <c r="I830" s="260" t="s">
        <v>460</v>
      </c>
      <c r="L830" s="260"/>
      <c r="M830" s="260"/>
      <c r="N830" s="260"/>
    </row>
    <row r="831" spans="1:14">
      <c r="A831" s="260"/>
      <c r="B831" s="260"/>
      <c r="C831" s="260"/>
      <c r="D831" s="260" t="s">
        <v>2039</v>
      </c>
      <c r="E831" s="260">
        <v>3.0699999999999998E-4</v>
      </c>
      <c r="F831" t="str">
        <f t="shared" si="24"/>
        <v>厚木瓦斯(株)</v>
      </c>
      <c r="G831" t="str">
        <f t="shared" si="25"/>
        <v>厚木瓦斯(株)_メニューB(残差)</v>
      </c>
      <c r="H831">
        <v>3.0699999999999998E-4</v>
      </c>
      <c r="I831" s="260" t="s">
        <v>460</v>
      </c>
      <c r="L831" s="260"/>
      <c r="M831" s="260"/>
      <c r="N831" s="260"/>
    </row>
    <row r="832" spans="1:14">
      <c r="A832" s="260"/>
      <c r="B832" s="260"/>
      <c r="C832" s="260"/>
      <c r="D832" s="260" t="s">
        <v>2040</v>
      </c>
      <c r="E832" s="260">
        <v>3.9200000000000004E-4</v>
      </c>
      <c r="F832" t="str">
        <f t="shared" si="24"/>
        <v>厚木瓦斯(株)</v>
      </c>
      <c r="G832" t="str">
        <f t="shared" si="25"/>
        <v>厚木瓦斯(株)_(参考値)事業者全体</v>
      </c>
      <c r="H832">
        <v>3.9200000000000004E-4</v>
      </c>
      <c r="I832" s="260" t="s">
        <v>460</v>
      </c>
      <c r="L832" s="260"/>
      <c r="M832" s="260"/>
      <c r="N832" s="260"/>
    </row>
    <row r="833" spans="1:14">
      <c r="A833" s="260" t="s">
        <v>1588</v>
      </c>
      <c r="B833" s="260" t="s">
        <v>461</v>
      </c>
      <c r="C833" s="260">
        <v>2.92E-4</v>
      </c>
      <c r="D833" s="260"/>
      <c r="E833" s="260">
        <v>2.3599999999999999E-4</v>
      </c>
      <c r="F833" t="str">
        <f t="shared" si="24"/>
        <v>(株)エネ・ビジョン</v>
      </c>
      <c r="G833" t="str">
        <f t="shared" si="25"/>
        <v>(株)エネ・ビジョン_</v>
      </c>
      <c r="H833">
        <v>2.3599999999999999E-4</v>
      </c>
      <c r="I833" s="260" t="s">
        <v>461</v>
      </c>
      <c r="L833" s="260"/>
      <c r="M833" s="260"/>
      <c r="N833" s="260"/>
    </row>
    <row r="834" spans="1:14">
      <c r="A834" s="260" t="s">
        <v>1590</v>
      </c>
      <c r="B834" s="260" t="s">
        <v>462</v>
      </c>
      <c r="C834" s="260">
        <v>3.6400000000000001E-4</v>
      </c>
      <c r="D834" s="260"/>
      <c r="E834" s="260">
        <v>3.0800000000000001E-4</v>
      </c>
      <c r="F834" t="str">
        <f t="shared" si="24"/>
        <v>イワタニ三重(株)</v>
      </c>
      <c r="G834" t="str">
        <f t="shared" si="25"/>
        <v>イワタニ三重(株)_</v>
      </c>
      <c r="H834">
        <v>3.0800000000000001E-4</v>
      </c>
      <c r="I834" s="260" t="s">
        <v>462</v>
      </c>
      <c r="L834" s="260"/>
      <c r="M834" s="260"/>
      <c r="N834" s="260"/>
    </row>
    <row r="835" spans="1:14">
      <c r="A835" s="260" t="s">
        <v>1592</v>
      </c>
      <c r="B835" s="260" t="s">
        <v>463</v>
      </c>
      <c r="C835" s="260">
        <v>4.64E-4</v>
      </c>
      <c r="D835" s="260"/>
      <c r="E835" s="260">
        <v>4.4700000000000002E-4</v>
      </c>
      <c r="F835" t="str">
        <f t="shared" si="24"/>
        <v>(株)マルヰ</v>
      </c>
      <c r="G835" t="str">
        <f t="shared" si="25"/>
        <v>(株)マルヰ_</v>
      </c>
      <c r="H835">
        <v>4.4700000000000002E-4</v>
      </c>
      <c r="I835" s="260" t="s">
        <v>463</v>
      </c>
      <c r="L835" s="260"/>
      <c r="M835" s="260"/>
      <c r="N835" s="260"/>
    </row>
    <row r="836" spans="1:14">
      <c r="A836" s="260" t="s">
        <v>1595</v>
      </c>
      <c r="B836" s="260" t="s">
        <v>464</v>
      </c>
      <c r="C836" s="260">
        <v>4.3199999999999998E-4</v>
      </c>
      <c r="D836" s="260"/>
      <c r="E836" s="260">
        <v>3.9899999999999999E-4</v>
      </c>
      <c r="F836" t="str">
        <f t="shared" si="24"/>
        <v>大多喜ガス(株)</v>
      </c>
      <c r="G836" t="str">
        <f t="shared" si="25"/>
        <v>大多喜ガス(株)_</v>
      </c>
      <c r="H836">
        <v>3.9899999999999999E-4</v>
      </c>
      <c r="I836" s="260" t="s">
        <v>464</v>
      </c>
      <c r="L836" s="260"/>
      <c r="M836" s="260"/>
      <c r="N836" s="260"/>
    </row>
    <row r="837" spans="1:14">
      <c r="A837" s="260" t="s">
        <v>1597</v>
      </c>
      <c r="B837" s="260" t="s">
        <v>465</v>
      </c>
      <c r="C837" s="260">
        <v>4.5899999999999999E-4</v>
      </c>
      <c r="D837" s="260" t="s">
        <v>2023</v>
      </c>
      <c r="E837" s="260">
        <v>0</v>
      </c>
      <c r="F837" t="str">
        <f t="shared" ref="F837:F900" si="26">IF(A837="",F836,B837)</f>
        <v>鈴与電力(株)</v>
      </c>
      <c r="G837" t="str">
        <f t="shared" ref="G837:G900" si="27">F837&amp;"_"&amp;D837</f>
        <v>鈴与電力(株)_メニューA</v>
      </c>
      <c r="H837">
        <v>0</v>
      </c>
      <c r="I837" s="260" t="s">
        <v>465</v>
      </c>
      <c r="L837" s="260"/>
      <c r="M837" s="260"/>
      <c r="N837" s="260"/>
    </row>
    <row r="838" spans="1:14">
      <c r="A838" s="260"/>
      <c r="B838" s="260"/>
      <c r="C838" s="260"/>
      <c r="D838" s="260" t="s">
        <v>2025</v>
      </c>
      <c r="E838" s="260">
        <v>0</v>
      </c>
      <c r="F838" t="str">
        <f t="shared" si="26"/>
        <v>鈴与電力(株)</v>
      </c>
      <c r="G838" t="str">
        <f t="shared" si="27"/>
        <v>鈴与電力(株)_メニューB</v>
      </c>
      <c r="H838">
        <v>0</v>
      </c>
      <c r="I838" s="260" t="s">
        <v>465</v>
      </c>
      <c r="L838" s="260"/>
      <c r="M838" s="260"/>
      <c r="N838" s="260"/>
    </row>
    <row r="839" spans="1:14">
      <c r="A839" s="260"/>
      <c r="B839" s="260"/>
      <c r="C839" s="260"/>
      <c r="D839" s="260" t="s">
        <v>2043</v>
      </c>
      <c r="E839" s="260">
        <v>0</v>
      </c>
      <c r="F839" t="str">
        <f t="shared" si="26"/>
        <v>鈴与電力(株)</v>
      </c>
      <c r="G839" t="str">
        <f t="shared" si="27"/>
        <v>鈴与電力(株)_メニューC</v>
      </c>
      <c r="H839">
        <v>0</v>
      </c>
      <c r="I839" s="260" t="s">
        <v>465</v>
      </c>
      <c r="L839" s="260"/>
      <c r="M839" s="260"/>
      <c r="N839" s="260"/>
    </row>
    <row r="840" spans="1:14">
      <c r="A840" s="260"/>
      <c r="B840" s="260"/>
      <c r="C840" s="260"/>
      <c r="D840" s="260" t="s">
        <v>2044</v>
      </c>
      <c r="E840" s="260">
        <v>0</v>
      </c>
      <c r="F840" t="str">
        <f t="shared" si="26"/>
        <v>鈴与電力(株)</v>
      </c>
      <c r="G840" t="str">
        <f t="shared" si="27"/>
        <v>鈴与電力(株)_メニューD</v>
      </c>
      <c r="H840">
        <v>0</v>
      </c>
      <c r="I840" s="260" t="s">
        <v>465</v>
      </c>
      <c r="L840" s="260"/>
      <c r="M840" s="260"/>
      <c r="N840" s="260"/>
    </row>
    <row r="841" spans="1:14">
      <c r="A841" s="260"/>
      <c r="B841" s="260"/>
      <c r="C841" s="260"/>
      <c r="D841" s="260" t="s">
        <v>2071</v>
      </c>
      <c r="E841" s="260">
        <v>5.2099999999999998E-4</v>
      </c>
      <c r="F841" t="str">
        <f t="shared" si="26"/>
        <v>鈴与電力(株)</v>
      </c>
      <c r="G841" t="str">
        <f t="shared" si="27"/>
        <v>鈴与電力(株)_メニューE(残差)</v>
      </c>
      <c r="H841">
        <v>5.2099999999999998E-4</v>
      </c>
      <c r="I841" s="260" t="s">
        <v>465</v>
      </c>
      <c r="L841" s="260"/>
      <c r="M841" s="260"/>
      <c r="N841" s="260"/>
    </row>
    <row r="842" spans="1:14">
      <c r="A842" s="260"/>
      <c r="B842" s="260"/>
      <c r="C842" s="260"/>
      <c r="D842" s="260" t="s">
        <v>2040</v>
      </c>
      <c r="E842" s="260">
        <v>4.5900000000000004E-4</v>
      </c>
      <c r="F842" t="str">
        <f t="shared" si="26"/>
        <v>鈴与電力(株)</v>
      </c>
      <c r="G842" t="str">
        <f t="shared" si="27"/>
        <v>鈴与電力(株)_(参考値)事業者全体</v>
      </c>
      <c r="H842">
        <v>4.5900000000000004E-4</v>
      </c>
      <c r="I842" s="260" t="s">
        <v>465</v>
      </c>
      <c r="L842" s="260"/>
      <c r="M842" s="260"/>
      <c r="N842" s="260"/>
    </row>
    <row r="843" spans="1:14">
      <c r="A843" s="260" t="s">
        <v>1599</v>
      </c>
      <c r="B843" s="260" t="s">
        <v>466</v>
      </c>
      <c r="C843" s="260">
        <v>2.3000000000000001E-4</v>
      </c>
      <c r="D843" s="260"/>
      <c r="E843" s="260">
        <v>3.8699999999999997E-4</v>
      </c>
      <c r="F843" t="str">
        <f t="shared" si="26"/>
        <v>コープ電力(株)</v>
      </c>
      <c r="G843" t="str">
        <f t="shared" si="27"/>
        <v>コープ電力(株)_</v>
      </c>
      <c r="H843">
        <v>3.8699999999999997E-4</v>
      </c>
      <c r="I843" s="260" t="s">
        <v>466</v>
      </c>
      <c r="L843" s="260"/>
      <c r="M843" s="260"/>
      <c r="N843" s="260"/>
    </row>
    <row r="844" spans="1:14">
      <c r="A844" s="260" t="s">
        <v>1601</v>
      </c>
      <c r="B844" s="260" t="s">
        <v>467</v>
      </c>
      <c r="C844" s="260">
        <v>3.7100000000000002E-4</v>
      </c>
      <c r="D844" s="260"/>
      <c r="E844" s="260">
        <v>3.1599999999999998E-4</v>
      </c>
      <c r="F844" t="str">
        <f t="shared" si="26"/>
        <v>生活協同組合コープぐんま</v>
      </c>
      <c r="G844" t="str">
        <f t="shared" si="27"/>
        <v>生活協同組合コープぐんま_</v>
      </c>
      <c r="H844">
        <v>3.1599999999999998E-4</v>
      </c>
      <c r="I844" s="260" t="s">
        <v>467</v>
      </c>
      <c r="L844" s="260"/>
      <c r="M844" s="260"/>
      <c r="N844" s="260"/>
    </row>
    <row r="845" spans="1:14">
      <c r="A845" s="260" t="s">
        <v>1603</v>
      </c>
      <c r="B845" s="260" t="s">
        <v>468</v>
      </c>
      <c r="C845" s="260">
        <v>3.7199999999999999E-4</v>
      </c>
      <c r="D845" s="260"/>
      <c r="E845" s="260">
        <v>3.1599999999999998E-4</v>
      </c>
      <c r="F845" t="str">
        <f t="shared" si="26"/>
        <v>とちぎコープ生活協同組合</v>
      </c>
      <c r="G845" t="str">
        <f t="shared" si="27"/>
        <v>とちぎコープ生活協同組合_</v>
      </c>
      <c r="H845">
        <v>3.1599999999999998E-4</v>
      </c>
      <c r="I845" s="260" t="s">
        <v>468</v>
      </c>
      <c r="L845" s="260"/>
      <c r="M845" s="260"/>
      <c r="N845" s="260"/>
    </row>
    <row r="846" spans="1:14">
      <c r="A846" s="260" t="s">
        <v>1605</v>
      </c>
      <c r="B846" s="260" t="s">
        <v>469</v>
      </c>
      <c r="C846" s="260">
        <v>3.7199999999999999E-4</v>
      </c>
      <c r="D846" s="260"/>
      <c r="E846" s="260">
        <v>3.1599999999999998E-4</v>
      </c>
      <c r="F846" t="str">
        <f t="shared" si="26"/>
        <v>いばらきコープ生活協同組合</v>
      </c>
      <c r="G846" t="str">
        <f t="shared" si="27"/>
        <v>いばらきコープ生活協同組合_</v>
      </c>
      <c r="H846">
        <v>3.1599999999999998E-4</v>
      </c>
      <c r="I846" s="260" t="s">
        <v>469</v>
      </c>
      <c r="L846" s="260"/>
      <c r="M846" s="260"/>
      <c r="N846" s="260"/>
    </row>
    <row r="847" spans="1:14">
      <c r="A847" s="260" t="s">
        <v>1607</v>
      </c>
      <c r="B847" s="260" t="s">
        <v>470</v>
      </c>
      <c r="C847" s="260">
        <v>7.4999999999999993E-5</v>
      </c>
      <c r="D847" s="260"/>
      <c r="E847" s="260">
        <v>5.1400000000000003E-4</v>
      </c>
      <c r="F847" t="str">
        <f t="shared" si="26"/>
        <v>亀岡ふるさとエナジー(株)</v>
      </c>
      <c r="G847" t="str">
        <f t="shared" si="27"/>
        <v>亀岡ふるさとエナジー(株)_</v>
      </c>
      <c r="H847">
        <v>5.1400000000000003E-4</v>
      </c>
      <c r="I847" s="260" t="s">
        <v>470</v>
      </c>
      <c r="L847" s="260"/>
      <c r="M847" s="260"/>
      <c r="N847" s="260"/>
    </row>
    <row r="848" spans="1:14">
      <c r="A848" s="260" t="s">
        <v>1609</v>
      </c>
      <c r="B848" s="260" t="s">
        <v>471</v>
      </c>
      <c r="C848" s="260">
        <v>4.7100000000000001E-4</v>
      </c>
      <c r="D848" s="260" t="s">
        <v>2023</v>
      </c>
      <c r="E848" s="260">
        <v>0</v>
      </c>
      <c r="F848" t="str">
        <f t="shared" si="26"/>
        <v>(株)織戸組</v>
      </c>
      <c r="G848" t="str">
        <f t="shared" si="27"/>
        <v>(株)織戸組_メニューA</v>
      </c>
      <c r="H848">
        <v>0</v>
      </c>
      <c r="I848" s="260" t="s">
        <v>471</v>
      </c>
      <c r="L848" s="260"/>
      <c r="M848" s="260"/>
      <c r="N848" s="260"/>
    </row>
    <row r="849" spans="1:14">
      <c r="A849" s="260"/>
      <c r="B849" s="260"/>
      <c r="C849" s="260"/>
      <c r="D849" s="260" t="s">
        <v>2039</v>
      </c>
      <c r="E849" s="260">
        <v>4.1299999999999996E-4</v>
      </c>
      <c r="F849" t="str">
        <f t="shared" si="26"/>
        <v>(株)織戸組</v>
      </c>
      <c r="G849" t="str">
        <f t="shared" si="27"/>
        <v>(株)織戸組_メニューB(残差)</v>
      </c>
      <c r="H849">
        <v>4.1299999999999996E-4</v>
      </c>
      <c r="I849" s="260" t="s">
        <v>471</v>
      </c>
      <c r="L849" s="260"/>
      <c r="M849" s="260"/>
      <c r="N849" s="260"/>
    </row>
    <row r="850" spans="1:14">
      <c r="A850" s="260"/>
      <c r="B850" s="260"/>
      <c r="C850" s="260"/>
      <c r="D850" s="260" t="s">
        <v>2040</v>
      </c>
      <c r="E850" s="260">
        <v>4.4900000000000002E-4</v>
      </c>
      <c r="F850" t="str">
        <f t="shared" si="26"/>
        <v>(株)織戸組</v>
      </c>
      <c r="G850" t="str">
        <f t="shared" si="27"/>
        <v>(株)織戸組_(参考値)事業者全体</v>
      </c>
      <c r="H850">
        <v>4.4900000000000002E-4</v>
      </c>
      <c r="I850" s="260" t="s">
        <v>471</v>
      </c>
      <c r="L850" s="260"/>
      <c r="M850" s="260"/>
      <c r="N850" s="260"/>
    </row>
    <row r="851" spans="1:14">
      <c r="A851" s="260" t="s">
        <v>1611</v>
      </c>
      <c r="B851" s="260" t="s">
        <v>472</v>
      </c>
      <c r="C851" s="260">
        <v>4.5199999999999998E-4</v>
      </c>
      <c r="D851" s="260" t="s">
        <v>2023</v>
      </c>
      <c r="E851" s="260">
        <v>0</v>
      </c>
      <c r="F851" t="str">
        <f t="shared" si="26"/>
        <v>ふかやｅパワー(株)</v>
      </c>
      <c r="G851" t="str">
        <f t="shared" si="27"/>
        <v>ふかやｅパワー(株)_メニューA</v>
      </c>
      <c r="H851">
        <v>0</v>
      </c>
      <c r="I851" s="260" t="s">
        <v>472</v>
      </c>
      <c r="L851" s="260"/>
      <c r="M851" s="260"/>
      <c r="N851" s="260"/>
    </row>
    <row r="852" spans="1:14">
      <c r="A852" s="260"/>
      <c r="B852" s="260"/>
      <c r="C852" s="260"/>
      <c r="D852" s="260" t="s">
        <v>2039</v>
      </c>
      <c r="E852" s="260">
        <v>3.9899999999999999E-4</v>
      </c>
      <c r="F852" t="str">
        <f t="shared" si="26"/>
        <v>ふかやｅパワー(株)</v>
      </c>
      <c r="G852" t="str">
        <f t="shared" si="27"/>
        <v>ふかやｅパワー(株)_メニューB(残差)</v>
      </c>
      <c r="H852">
        <v>3.9899999999999999E-4</v>
      </c>
      <c r="I852" s="260" t="s">
        <v>472</v>
      </c>
      <c r="L852" s="260"/>
      <c r="M852" s="260"/>
      <c r="N852" s="260"/>
    </row>
    <row r="853" spans="1:14">
      <c r="A853" s="260"/>
      <c r="B853" s="260"/>
      <c r="C853" s="260"/>
      <c r="D853" s="260" t="s">
        <v>2040</v>
      </c>
      <c r="E853" s="260">
        <v>4.2900000000000002E-4</v>
      </c>
      <c r="F853" t="str">
        <f t="shared" si="26"/>
        <v>ふかやｅパワー(株)</v>
      </c>
      <c r="G853" t="str">
        <f t="shared" si="27"/>
        <v>ふかやｅパワー(株)_(参考値)事業者全体</v>
      </c>
      <c r="H853">
        <v>4.2900000000000002E-4</v>
      </c>
      <c r="I853" s="260" t="s">
        <v>472</v>
      </c>
      <c r="L853" s="260"/>
      <c r="M853" s="260"/>
      <c r="N853" s="260"/>
    </row>
    <row r="854" spans="1:14">
      <c r="A854" s="260" t="s">
        <v>1613</v>
      </c>
      <c r="B854" s="260" t="s">
        <v>473</v>
      </c>
      <c r="C854" s="260">
        <v>5.1599999999999997E-4</v>
      </c>
      <c r="D854" s="260"/>
      <c r="E854" s="260">
        <v>5.31E-4</v>
      </c>
      <c r="F854" t="str">
        <f t="shared" si="26"/>
        <v>(株)Ｌｉｎｋ　Ｌｉｆｅ</v>
      </c>
      <c r="G854" t="str">
        <f t="shared" si="27"/>
        <v>(株)Ｌｉｎｋ　Ｌｉｆｅ_</v>
      </c>
      <c r="H854">
        <v>5.31E-4</v>
      </c>
      <c r="I854" s="260" t="s">
        <v>473</v>
      </c>
      <c r="L854" s="260"/>
      <c r="M854" s="260"/>
      <c r="N854" s="260"/>
    </row>
    <row r="855" spans="1:14">
      <c r="A855" s="260" t="s">
        <v>1615</v>
      </c>
      <c r="B855" s="260" t="s">
        <v>2126</v>
      </c>
      <c r="C855" s="260">
        <v>3.7399999999999998E-4</v>
      </c>
      <c r="D855" s="260"/>
      <c r="E855" s="260">
        <v>3.1800000000000003E-4</v>
      </c>
      <c r="F855" t="str">
        <f t="shared" si="26"/>
        <v>(株)グローバルキャスト</v>
      </c>
      <c r="G855" t="str">
        <f t="shared" si="27"/>
        <v>(株)グローバルキャスト_</v>
      </c>
      <c r="H855">
        <v>3.1800000000000003E-4</v>
      </c>
      <c r="I855" s="260" t="s">
        <v>2126</v>
      </c>
      <c r="L855" s="260"/>
      <c r="M855" s="260"/>
      <c r="N855" s="260"/>
    </row>
    <row r="856" spans="1:14">
      <c r="A856" s="260" t="s">
        <v>1618</v>
      </c>
      <c r="B856" s="260" t="s">
        <v>474</v>
      </c>
      <c r="C856" s="260">
        <v>5.0000000000000001E-4</v>
      </c>
      <c r="D856" s="260" t="s">
        <v>2023</v>
      </c>
      <c r="E856" s="260">
        <v>0</v>
      </c>
      <c r="F856" t="str">
        <f t="shared" si="26"/>
        <v>日本エネルギー総合システム(株)</v>
      </c>
      <c r="G856" t="str">
        <f t="shared" si="27"/>
        <v>日本エネルギー総合システム(株)_メニューA</v>
      </c>
      <c r="H856">
        <v>0</v>
      </c>
      <c r="I856" s="260" t="s">
        <v>474</v>
      </c>
      <c r="L856" s="260"/>
      <c r="M856" s="260"/>
      <c r="N856" s="260"/>
    </row>
    <row r="857" spans="1:14">
      <c r="A857" s="260"/>
      <c r="B857" s="260"/>
      <c r="C857" s="260"/>
      <c r="D857" s="260" t="s">
        <v>2039</v>
      </c>
      <c r="E857" s="260">
        <v>4.7199999999999998E-4</v>
      </c>
      <c r="F857" t="str">
        <f t="shared" si="26"/>
        <v>日本エネルギー総合システム(株)</v>
      </c>
      <c r="G857" t="str">
        <f t="shared" si="27"/>
        <v>日本エネルギー総合システム(株)_メニューB(残差)</v>
      </c>
      <c r="H857">
        <v>4.7199999999999998E-4</v>
      </c>
      <c r="I857" s="260" t="s">
        <v>474</v>
      </c>
      <c r="L857" s="260"/>
      <c r="M857" s="260"/>
      <c r="N857" s="260"/>
    </row>
    <row r="858" spans="1:14">
      <c r="A858" s="260"/>
      <c r="B858" s="260"/>
      <c r="C858" s="260"/>
      <c r="D858" s="260" t="s">
        <v>2040</v>
      </c>
      <c r="E858" s="260">
        <v>4.6200000000000001E-4</v>
      </c>
      <c r="F858" t="str">
        <f t="shared" si="26"/>
        <v>日本エネルギー総合システム(株)</v>
      </c>
      <c r="G858" t="str">
        <f t="shared" si="27"/>
        <v>日本エネルギー総合システム(株)_(参考値)事業者全体</v>
      </c>
      <c r="H858">
        <v>4.6200000000000001E-4</v>
      </c>
      <c r="I858" s="260" t="s">
        <v>474</v>
      </c>
      <c r="L858" s="260"/>
      <c r="M858" s="260"/>
      <c r="N858" s="260"/>
    </row>
    <row r="859" spans="1:14">
      <c r="A859" s="260" t="s">
        <v>1620</v>
      </c>
      <c r="B859" s="260" t="s">
        <v>475</v>
      </c>
      <c r="C859" s="260">
        <v>3.6400000000000001E-4</v>
      </c>
      <c r="D859" s="260"/>
      <c r="E859" s="260">
        <v>3.0800000000000001E-4</v>
      </c>
      <c r="F859" t="str">
        <f t="shared" si="26"/>
        <v>イワタニ東海(株)</v>
      </c>
      <c r="G859" t="str">
        <f t="shared" si="27"/>
        <v>イワタニ東海(株)_</v>
      </c>
      <c r="H859">
        <v>3.0800000000000001E-4</v>
      </c>
      <c r="I859" s="260" t="s">
        <v>475</v>
      </c>
      <c r="L859" s="260"/>
      <c r="M859" s="260"/>
      <c r="N859" s="260"/>
    </row>
    <row r="860" spans="1:14">
      <c r="A860" s="260" t="s">
        <v>1622</v>
      </c>
      <c r="B860" s="260" t="s">
        <v>2127</v>
      </c>
      <c r="C860" s="260">
        <v>4.75E-4</v>
      </c>
      <c r="D860" s="260"/>
      <c r="E860" s="260">
        <v>4.64E-4</v>
      </c>
      <c r="F860" t="str">
        <f t="shared" si="26"/>
        <v>(株)デライトアップ</v>
      </c>
      <c r="G860" t="str">
        <f t="shared" si="27"/>
        <v>(株)デライトアップ_</v>
      </c>
      <c r="H860">
        <v>4.64E-4</v>
      </c>
      <c r="I860" s="260" t="s">
        <v>2127</v>
      </c>
      <c r="L860" s="260"/>
      <c r="M860" s="260"/>
      <c r="N860" s="260"/>
    </row>
    <row r="861" spans="1:14">
      <c r="A861" s="260" t="s">
        <v>1624</v>
      </c>
      <c r="B861" s="260" t="s">
        <v>476</v>
      </c>
      <c r="C861" s="260">
        <v>5.8E-5</v>
      </c>
      <c r="D861" s="260" t="s">
        <v>2023</v>
      </c>
      <c r="E861" s="260">
        <v>2.81E-4</v>
      </c>
      <c r="F861" t="str">
        <f t="shared" si="26"/>
        <v>(株)ところざわ未来電力</v>
      </c>
      <c r="G861" t="str">
        <f t="shared" si="27"/>
        <v>(株)ところざわ未来電力_メニューA</v>
      </c>
      <c r="H861">
        <v>2.81E-4</v>
      </c>
      <c r="I861" s="260" t="s">
        <v>476</v>
      </c>
      <c r="L861" s="260"/>
      <c r="M861" s="260"/>
      <c r="N861" s="260"/>
    </row>
    <row r="862" spans="1:14">
      <c r="A862" s="260"/>
      <c r="B862" s="260"/>
      <c r="C862" s="260"/>
      <c r="D862" s="260" t="s">
        <v>2025</v>
      </c>
      <c r="E862" s="260">
        <v>0</v>
      </c>
      <c r="F862" t="str">
        <f t="shared" si="26"/>
        <v>(株)ところざわ未来電力</v>
      </c>
      <c r="G862" t="str">
        <f t="shared" si="27"/>
        <v>(株)ところざわ未来電力_メニューB</v>
      </c>
      <c r="H862">
        <v>0</v>
      </c>
      <c r="I862" s="260" t="s">
        <v>476</v>
      </c>
      <c r="L862" s="260"/>
      <c r="M862" s="260"/>
      <c r="N862" s="260"/>
    </row>
    <row r="863" spans="1:14">
      <c r="A863" s="260"/>
      <c r="B863" s="260"/>
      <c r="C863" s="260"/>
      <c r="D863" s="260" t="s">
        <v>2028</v>
      </c>
      <c r="E863" s="260">
        <v>2.8100000000000005E-4</v>
      </c>
      <c r="F863" t="str">
        <f t="shared" si="26"/>
        <v>(株)ところざわ未来電力</v>
      </c>
      <c r="G863" t="str">
        <f t="shared" si="27"/>
        <v>(株)ところざわ未来電力_メニューC(残差)</v>
      </c>
      <c r="H863">
        <v>2.8100000000000005E-4</v>
      </c>
      <c r="I863" s="260" t="s">
        <v>476</v>
      </c>
      <c r="L863" s="260"/>
      <c r="M863" s="260"/>
      <c r="N863" s="260"/>
    </row>
    <row r="864" spans="1:14">
      <c r="A864" s="260"/>
      <c r="B864" s="260"/>
      <c r="C864" s="260"/>
      <c r="D864" s="260" t="s">
        <v>2040</v>
      </c>
      <c r="E864" s="260">
        <v>3.1800000000000003E-4</v>
      </c>
      <c r="F864" t="str">
        <f t="shared" si="26"/>
        <v>(株)ところざわ未来電力</v>
      </c>
      <c r="G864" t="str">
        <f t="shared" si="27"/>
        <v>(株)ところざわ未来電力_(参考値)事業者全体</v>
      </c>
      <c r="H864">
        <v>3.1800000000000003E-4</v>
      </c>
      <c r="I864" s="260" t="s">
        <v>476</v>
      </c>
      <c r="L864" s="260"/>
      <c r="M864" s="260"/>
      <c r="N864" s="260"/>
    </row>
    <row r="865" spans="1:14">
      <c r="A865" s="260" t="s">
        <v>1626</v>
      </c>
      <c r="B865" s="260" t="s">
        <v>477</v>
      </c>
      <c r="C865" s="260">
        <v>3.6400000000000001E-4</v>
      </c>
      <c r="D865" s="260"/>
      <c r="E865" s="260">
        <v>3.0800000000000001E-4</v>
      </c>
      <c r="F865" t="str">
        <f t="shared" si="26"/>
        <v>朝日ガスエナジー(株)</v>
      </c>
      <c r="G865" t="str">
        <f t="shared" si="27"/>
        <v>朝日ガスエナジー(株)_</v>
      </c>
      <c r="H865">
        <v>3.0800000000000001E-4</v>
      </c>
      <c r="I865" s="260" t="s">
        <v>477</v>
      </c>
      <c r="L865" s="260"/>
      <c r="M865" s="260"/>
      <c r="N865" s="260"/>
    </row>
    <row r="866" spans="1:14">
      <c r="A866" s="260" t="s">
        <v>1628</v>
      </c>
      <c r="B866" s="260" t="s">
        <v>478</v>
      </c>
      <c r="C866" s="260">
        <v>4.6299999999999998E-4</v>
      </c>
      <c r="D866" s="260" t="s">
        <v>2023</v>
      </c>
      <c r="E866" s="260">
        <v>0</v>
      </c>
      <c r="F866" t="str">
        <f t="shared" si="26"/>
        <v>(株)エネファント</v>
      </c>
      <c r="G866" t="str">
        <f t="shared" si="27"/>
        <v>(株)エネファント_メニューA</v>
      </c>
      <c r="H866">
        <v>0</v>
      </c>
      <c r="I866" s="260" t="s">
        <v>478</v>
      </c>
      <c r="L866" s="260"/>
      <c r="M866" s="260"/>
      <c r="N866" s="260"/>
    </row>
    <row r="867" spans="1:14">
      <c r="A867" s="260"/>
      <c r="B867" s="260"/>
      <c r="C867" s="260"/>
      <c r="D867" s="260" t="s">
        <v>2025</v>
      </c>
      <c r="E867" s="260">
        <v>0</v>
      </c>
      <c r="F867" t="str">
        <f t="shared" si="26"/>
        <v>(株)エネファント</v>
      </c>
      <c r="G867" t="str">
        <f t="shared" si="27"/>
        <v>(株)エネファント_メニューB</v>
      </c>
      <c r="H867">
        <v>0</v>
      </c>
      <c r="I867" s="260" t="s">
        <v>478</v>
      </c>
      <c r="L867" s="260"/>
      <c r="M867" s="260"/>
      <c r="N867" s="260"/>
    </row>
    <row r="868" spans="1:14">
      <c r="A868" s="260"/>
      <c r="B868" s="260"/>
      <c r="C868" s="260"/>
      <c r="D868" s="260" t="s">
        <v>2028</v>
      </c>
      <c r="E868" s="260">
        <v>4.6100000000000004E-4</v>
      </c>
      <c r="F868" t="str">
        <f t="shared" si="26"/>
        <v>(株)エネファント</v>
      </c>
      <c r="G868" t="str">
        <f t="shared" si="27"/>
        <v>(株)エネファント_メニューC(残差)</v>
      </c>
      <c r="H868">
        <v>4.6100000000000004E-4</v>
      </c>
      <c r="I868" s="260" t="s">
        <v>478</v>
      </c>
      <c r="L868" s="260"/>
      <c r="M868" s="260"/>
      <c r="N868" s="260"/>
    </row>
    <row r="869" spans="1:14">
      <c r="A869" s="260"/>
      <c r="B869" s="260"/>
      <c r="C869" s="260"/>
      <c r="D869" s="260" t="s">
        <v>2040</v>
      </c>
      <c r="E869" s="260">
        <v>5.0100000000000003E-4</v>
      </c>
      <c r="F869" t="str">
        <f t="shared" si="26"/>
        <v>(株)エネファント</v>
      </c>
      <c r="G869" t="str">
        <f t="shared" si="27"/>
        <v>(株)エネファント_(参考値)事業者全体</v>
      </c>
      <c r="H869">
        <v>5.0100000000000003E-4</v>
      </c>
      <c r="I869" s="260" t="s">
        <v>478</v>
      </c>
      <c r="L869" s="260"/>
      <c r="M869" s="260"/>
      <c r="N869" s="260"/>
    </row>
    <row r="870" spans="1:14">
      <c r="A870" s="260" t="s">
        <v>1630</v>
      </c>
      <c r="B870" s="260" t="s">
        <v>2128</v>
      </c>
      <c r="C870" s="260">
        <v>4.7800000000000002E-4</v>
      </c>
      <c r="D870" s="260"/>
      <c r="E870" s="260">
        <v>5.22E-4</v>
      </c>
      <c r="F870" t="str">
        <f t="shared" si="26"/>
        <v>(株)エスエナジー</v>
      </c>
      <c r="G870" t="str">
        <f t="shared" si="27"/>
        <v>(株)エスエナジー_</v>
      </c>
      <c r="H870">
        <v>5.22E-4</v>
      </c>
      <c r="I870" s="260" t="s">
        <v>2128</v>
      </c>
      <c r="L870" s="260"/>
      <c r="M870" s="260"/>
      <c r="N870" s="260"/>
    </row>
    <row r="871" spans="1:14">
      <c r="A871" s="260" t="s">
        <v>1632</v>
      </c>
      <c r="B871" s="260" t="s">
        <v>2129</v>
      </c>
      <c r="C871" s="260">
        <v>3.8499999999999998E-4</v>
      </c>
      <c r="D871" s="260"/>
      <c r="E871" s="260">
        <v>3.7199999999999999E-4</v>
      </c>
      <c r="F871" t="str">
        <f t="shared" si="26"/>
        <v>(株)Ｍｐｏｗｅｒ</v>
      </c>
      <c r="G871" t="str">
        <f t="shared" si="27"/>
        <v>(株)Ｍｐｏｗｅｒ_</v>
      </c>
      <c r="H871">
        <v>3.7199999999999999E-4</v>
      </c>
      <c r="I871" s="260" t="s">
        <v>2129</v>
      </c>
      <c r="L871" s="260"/>
      <c r="M871" s="260"/>
      <c r="N871" s="260"/>
    </row>
    <row r="872" spans="1:14">
      <c r="A872" s="260" t="s">
        <v>1635</v>
      </c>
      <c r="B872" s="260" t="s">
        <v>2130</v>
      </c>
      <c r="C872" s="260">
        <v>3.1399999999999999E-4</v>
      </c>
      <c r="D872" s="260" t="s">
        <v>2023</v>
      </c>
      <c r="E872" s="260">
        <v>0</v>
      </c>
      <c r="F872" t="str">
        <f t="shared" si="26"/>
        <v>秩父新電力(株)</v>
      </c>
      <c r="G872" t="str">
        <f t="shared" si="27"/>
        <v>秩父新電力(株)_メニューA</v>
      </c>
      <c r="H872">
        <v>0</v>
      </c>
      <c r="I872" s="260" t="s">
        <v>2130</v>
      </c>
      <c r="L872" s="260"/>
      <c r="M872" s="260"/>
      <c r="N872" s="260"/>
    </row>
    <row r="873" spans="1:14">
      <c r="A873" s="260"/>
      <c r="B873" s="260"/>
      <c r="C873" s="260"/>
      <c r="D873" s="260" t="s">
        <v>2025</v>
      </c>
      <c r="E873" s="260">
        <v>0</v>
      </c>
      <c r="F873" t="str">
        <f t="shared" si="26"/>
        <v>秩父新電力(株)</v>
      </c>
      <c r="G873" t="str">
        <f t="shared" si="27"/>
        <v>秩父新電力(株)_メニューB</v>
      </c>
      <c r="H873">
        <v>0</v>
      </c>
      <c r="I873" s="260" t="s">
        <v>2130</v>
      </c>
      <c r="L873" s="260"/>
      <c r="M873" s="260"/>
      <c r="N873" s="260"/>
    </row>
    <row r="874" spans="1:14">
      <c r="A874" s="260"/>
      <c r="B874" s="260"/>
      <c r="C874" s="260"/>
      <c r="D874" s="260" t="s">
        <v>2043</v>
      </c>
      <c r="E874" s="260">
        <v>2.99E-4</v>
      </c>
      <c r="F874" t="str">
        <f t="shared" si="26"/>
        <v>秩父新電力(株)</v>
      </c>
      <c r="G874" t="str">
        <f t="shared" si="27"/>
        <v>秩父新電力(株)_メニューC</v>
      </c>
      <c r="H874">
        <v>2.99E-4</v>
      </c>
      <c r="I874" s="260" t="s">
        <v>2130</v>
      </c>
      <c r="L874" s="260"/>
      <c r="M874" s="260"/>
      <c r="N874" s="260"/>
    </row>
    <row r="875" spans="1:14">
      <c r="A875" s="260"/>
      <c r="B875" s="260"/>
      <c r="C875" s="260"/>
      <c r="D875" s="260" t="s">
        <v>2061</v>
      </c>
      <c r="E875" s="260">
        <v>3.3300000000000002E-4</v>
      </c>
      <c r="F875" t="str">
        <f t="shared" si="26"/>
        <v>秩父新電力(株)</v>
      </c>
      <c r="G875" t="str">
        <f t="shared" si="27"/>
        <v>秩父新電力(株)_メニューD(残差)</v>
      </c>
      <c r="H875">
        <v>3.3300000000000002E-4</v>
      </c>
      <c r="I875" s="260" t="s">
        <v>2130</v>
      </c>
      <c r="L875" s="260"/>
      <c r="M875" s="260"/>
      <c r="N875" s="260"/>
    </row>
    <row r="876" spans="1:14">
      <c r="A876" s="260"/>
      <c r="B876" s="260"/>
      <c r="C876" s="260"/>
      <c r="D876" s="260" t="s">
        <v>2040</v>
      </c>
      <c r="E876" s="260">
        <v>2.9399999999999999E-4</v>
      </c>
      <c r="F876" t="str">
        <f t="shared" si="26"/>
        <v>秩父新電力(株)</v>
      </c>
      <c r="G876" t="str">
        <f t="shared" si="27"/>
        <v>秩父新電力(株)_(参考値)事業者全体</v>
      </c>
      <c r="H876">
        <v>2.9399999999999999E-4</v>
      </c>
      <c r="I876" s="260" t="s">
        <v>2130</v>
      </c>
      <c r="L876" s="260"/>
      <c r="M876" s="260"/>
      <c r="N876" s="260"/>
    </row>
    <row r="877" spans="1:14">
      <c r="A877" s="260" t="s">
        <v>1637</v>
      </c>
      <c r="B877" s="260" t="s">
        <v>479</v>
      </c>
      <c r="C877" s="260">
        <v>2.33E-4</v>
      </c>
      <c r="D877" s="260"/>
      <c r="E877" s="260">
        <v>4.9399999999999997E-4</v>
      </c>
      <c r="F877" t="str">
        <f t="shared" si="26"/>
        <v>みよしエナジー(株)</v>
      </c>
      <c r="G877" t="str">
        <f t="shared" si="27"/>
        <v>みよしエナジー(株)_</v>
      </c>
      <c r="H877">
        <v>4.9399999999999997E-4</v>
      </c>
      <c r="I877" s="260" t="s">
        <v>479</v>
      </c>
      <c r="L877" s="260"/>
      <c r="M877" s="260"/>
      <c r="N877" s="260"/>
    </row>
    <row r="878" spans="1:14">
      <c r="A878" s="260" t="s">
        <v>1639</v>
      </c>
      <c r="B878" s="260" t="s">
        <v>480</v>
      </c>
      <c r="C878" s="260">
        <v>4.9299999999999995E-4</v>
      </c>
      <c r="D878" s="260"/>
      <c r="E878" s="260">
        <v>4.3600000000000008E-4</v>
      </c>
      <c r="F878" t="str">
        <f t="shared" si="26"/>
        <v>東日本ガス(株)</v>
      </c>
      <c r="G878" t="str">
        <f t="shared" si="27"/>
        <v>東日本ガス(株)_</v>
      </c>
      <c r="H878">
        <v>4.3600000000000008E-4</v>
      </c>
      <c r="I878" s="260" t="s">
        <v>480</v>
      </c>
      <c r="L878" s="260"/>
      <c r="M878" s="260"/>
      <c r="N878" s="260"/>
    </row>
    <row r="879" spans="1:14">
      <c r="A879" s="260" t="s">
        <v>1641</v>
      </c>
      <c r="B879" s="260" t="s">
        <v>481</v>
      </c>
      <c r="C879" s="260">
        <v>4.9299999999999995E-4</v>
      </c>
      <c r="D879" s="260" t="s">
        <v>2023</v>
      </c>
      <c r="E879" s="260">
        <v>0</v>
      </c>
      <c r="F879" t="str">
        <f t="shared" si="26"/>
        <v>東彩ガス(株)</v>
      </c>
      <c r="G879" t="str">
        <f t="shared" si="27"/>
        <v>東彩ガス(株)_メニューA</v>
      </c>
      <c r="H879">
        <v>0</v>
      </c>
      <c r="I879" s="260" t="s">
        <v>481</v>
      </c>
      <c r="L879" s="260"/>
      <c r="M879" s="260"/>
      <c r="N879" s="260"/>
    </row>
    <row r="880" spans="1:14">
      <c r="A880" s="260"/>
      <c r="B880" s="260"/>
      <c r="C880" s="260"/>
      <c r="D880" s="260" t="s">
        <v>2039</v>
      </c>
      <c r="E880" s="260">
        <v>4.37E-4</v>
      </c>
      <c r="F880" t="str">
        <f t="shared" si="26"/>
        <v>東彩ガス(株)</v>
      </c>
      <c r="G880" t="str">
        <f t="shared" si="27"/>
        <v>東彩ガス(株)_メニューB(残差)</v>
      </c>
      <c r="H880">
        <v>4.37E-4</v>
      </c>
      <c r="I880" s="260" t="s">
        <v>481</v>
      </c>
      <c r="L880" s="260"/>
      <c r="M880" s="260"/>
      <c r="N880" s="260"/>
    </row>
    <row r="881" spans="1:14">
      <c r="A881" s="260"/>
      <c r="B881" s="260"/>
      <c r="C881" s="260"/>
      <c r="D881" s="260" t="s">
        <v>2040</v>
      </c>
      <c r="E881" s="260">
        <v>4.9399999999999997E-4</v>
      </c>
      <c r="F881" t="str">
        <f t="shared" si="26"/>
        <v>東彩ガス(株)</v>
      </c>
      <c r="G881" t="str">
        <f t="shared" si="27"/>
        <v>東彩ガス(株)_(参考値)事業者全体</v>
      </c>
      <c r="H881">
        <v>4.9399999999999997E-4</v>
      </c>
      <c r="I881" s="260" t="s">
        <v>481</v>
      </c>
      <c r="L881" s="260"/>
      <c r="M881" s="260"/>
      <c r="N881" s="260"/>
    </row>
    <row r="882" spans="1:14">
      <c r="A882" s="260" t="s">
        <v>1643</v>
      </c>
      <c r="B882" s="260" t="s">
        <v>2131</v>
      </c>
      <c r="C882" s="260">
        <v>5.1199999999999998E-4</v>
      </c>
      <c r="D882" s="260"/>
      <c r="E882" s="260">
        <v>5.5999999999999995E-4</v>
      </c>
      <c r="F882" t="str">
        <f t="shared" si="26"/>
        <v>綿半パートナーズ(株)</v>
      </c>
      <c r="G882" t="str">
        <f t="shared" si="27"/>
        <v>綿半パートナーズ(株)_</v>
      </c>
      <c r="H882">
        <v>5.5999999999999995E-4</v>
      </c>
      <c r="I882" s="260" t="s">
        <v>2131</v>
      </c>
      <c r="L882" s="260"/>
      <c r="M882" s="260"/>
      <c r="N882" s="260"/>
    </row>
    <row r="883" spans="1:14">
      <c r="A883" s="260" t="s">
        <v>1645</v>
      </c>
      <c r="B883" s="260" t="s">
        <v>482</v>
      </c>
      <c r="C883" s="260">
        <v>1.01E-4</v>
      </c>
      <c r="D883" s="260"/>
      <c r="E883" s="260">
        <v>4.0700000000000003E-4</v>
      </c>
      <c r="F883" t="str">
        <f t="shared" si="26"/>
        <v>(株)ｋａｒｃｈ</v>
      </c>
      <c r="G883" t="str">
        <f t="shared" si="27"/>
        <v>(株)ｋａｒｃｈ_</v>
      </c>
      <c r="H883">
        <v>4.0700000000000003E-4</v>
      </c>
      <c r="I883" s="260" t="s">
        <v>482</v>
      </c>
      <c r="L883" s="260"/>
      <c r="M883" s="260"/>
      <c r="N883" s="260"/>
    </row>
    <row r="884" spans="1:14">
      <c r="A884" s="260" t="s">
        <v>1647</v>
      </c>
      <c r="B884" s="260" t="s">
        <v>2132</v>
      </c>
      <c r="C884" s="260">
        <v>5.0699999999999996E-4</v>
      </c>
      <c r="D884" s="260"/>
      <c r="E884" s="260">
        <v>5.4199999999999995E-4</v>
      </c>
      <c r="F884" t="str">
        <f t="shared" si="26"/>
        <v>森の灯り(株)</v>
      </c>
      <c r="G884" t="str">
        <f t="shared" si="27"/>
        <v>森の灯り(株)_</v>
      </c>
      <c r="H884">
        <v>5.4199999999999995E-4</v>
      </c>
      <c r="I884" s="260" t="s">
        <v>2132</v>
      </c>
      <c r="L884" s="260"/>
      <c r="M884" s="260"/>
      <c r="N884" s="260"/>
    </row>
    <row r="885" spans="1:14">
      <c r="A885" s="260" t="s">
        <v>1649</v>
      </c>
      <c r="B885" s="260" t="s">
        <v>483</v>
      </c>
      <c r="C885" s="260">
        <v>3.2600000000000001E-4</v>
      </c>
      <c r="D885" s="260"/>
      <c r="E885" s="260">
        <v>4.6900000000000002E-4</v>
      </c>
      <c r="F885" t="str">
        <f t="shared" si="26"/>
        <v>(株)かみでん里山公社</v>
      </c>
      <c r="G885" t="str">
        <f t="shared" si="27"/>
        <v>(株)かみでん里山公社_</v>
      </c>
      <c r="H885">
        <v>4.6900000000000002E-4</v>
      </c>
      <c r="I885" s="260" t="s">
        <v>483</v>
      </c>
      <c r="L885" s="260"/>
      <c r="M885" s="260"/>
      <c r="N885" s="260"/>
    </row>
    <row r="886" spans="1:14">
      <c r="A886" s="260" t="s">
        <v>1651</v>
      </c>
      <c r="B886" s="260" t="s">
        <v>2133</v>
      </c>
      <c r="C886" s="260">
        <v>4.8099999999999998E-4</v>
      </c>
      <c r="D886" s="260"/>
      <c r="E886" s="260">
        <v>4.4700000000000002E-4</v>
      </c>
      <c r="F886" t="str">
        <f t="shared" si="26"/>
        <v>(株)三郷ひまわりエナジー</v>
      </c>
      <c r="G886" t="str">
        <f t="shared" si="27"/>
        <v>(株)三郷ひまわりエナジー_</v>
      </c>
      <c r="H886">
        <v>4.4700000000000002E-4</v>
      </c>
      <c r="I886" s="260" t="s">
        <v>2133</v>
      </c>
      <c r="L886" s="260"/>
      <c r="M886" s="260"/>
      <c r="N886" s="260"/>
    </row>
    <row r="887" spans="1:14">
      <c r="A887" s="260" t="s">
        <v>1653</v>
      </c>
      <c r="B887" s="260" t="s">
        <v>2134</v>
      </c>
      <c r="C887" s="260">
        <v>3.28E-4</v>
      </c>
      <c r="D887" s="260"/>
      <c r="E887" s="260">
        <v>2.72E-4</v>
      </c>
      <c r="F887" t="str">
        <f t="shared" si="26"/>
        <v>(株)球磨村森電力</v>
      </c>
      <c r="G887" t="str">
        <f t="shared" si="27"/>
        <v>(株)球磨村森電力_</v>
      </c>
      <c r="H887">
        <v>2.72E-4</v>
      </c>
      <c r="I887" s="260" t="s">
        <v>2134</v>
      </c>
      <c r="L887" s="260"/>
      <c r="M887" s="260"/>
      <c r="N887" s="260"/>
    </row>
    <row r="888" spans="1:14">
      <c r="A888" s="260" t="s">
        <v>1655</v>
      </c>
      <c r="B888" s="260" t="s">
        <v>484</v>
      </c>
      <c r="C888" s="260">
        <v>4.9299999999999995E-4</v>
      </c>
      <c r="D888" s="260"/>
      <c r="E888" s="260">
        <v>4.35E-4</v>
      </c>
      <c r="F888" t="str">
        <f t="shared" si="26"/>
        <v>北日本ガス(株)</v>
      </c>
      <c r="G888" t="str">
        <f t="shared" si="27"/>
        <v>北日本ガス(株)_</v>
      </c>
      <c r="H888">
        <v>4.35E-4</v>
      </c>
      <c r="I888" s="260" t="s">
        <v>484</v>
      </c>
      <c r="L888" s="260"/>
      <c r="M888" s="260"/>
      <c r="N888" s="260"/>
    </row>
    <row r="889" spans="1:14">
      <c r="A889" s="260" t="s">
        <v>1657</v>
      </c>
      <c r="B889" s="260" t="s">
        <v>1658</v>
      </c>
      <c r="C889" s="260">
        <v>5.0100000000000003E-4</v>
      </c>
      <c r="D889" s="260"/>
      <c r="E889" s="260">
        <v>5.31E-4</v>
      </c>
      <c r="F889" t="str">
        <f t="shared" si="26"/>
        <v>くこくエネルギー(株)(旧：熊本電力(株))</v>
      </c>
      <c r="G889" t="str">
        <f t="shared" si="27"/>
        <v>くこくエネルギー(株)(旧：熊本電力(株))_</v>
      </c>
      <c r="H889">
        <v>5.31E-4</v>
      </c>
      <c r="I889" s="260" t="s">
        <v>1658</v>
      </c>
      <c r="L889" s="260"/>
      <c r="M889" s="260"/>
      <c r="N889" s="260"/>
    </row>
    <row r="890" spans="1:14">
      <c r="A890" s="260" t="s">
        <v>1659</v>
      </c>
      <c r="B890" s="260" t="s">
        <v>2135</v>
      </c>
      <c r="C890" s="260">
        <v>5.4200000000000006E-4</v>
      </c>
      <c r="D890" s="260"/>
      <c r="E890" s="260">
        <v>5.4500000000000002E-4</v>
      </c>
      <c r="F890" t="str">
        <f t="shared" si="26"/>
        <v>(株)エコログ</v>
      </c>
      <c r="G890" t="str">
        <f t="shared" si="27"/>
        <v>(株)エコログ_</v>
      </c>
      <c r="H890">
        <v>5.4500000000000002E-4</v>
      </c>
      <c r="I890" s="260" t="s">
        <v>2135</v>
      </c>
      <c r="L890" s="260"/>
      <c r="M890" s="260"/>
      <c r="N890" s="260"/>
    </row>
    <row r="891" spans="1:14">
      <c r="A891" s="260" t="s">
        <v>1661</v>
      </c>
      <c r="B891" s="260" t="s">
        <v>2136</v>
      </c>
      <c r="C891" s="260">
        <v>2.6600000000000001E-4</v>
      </c>
      <c r="D891" s="260" t="s">
        <v>2023</v>
      </c>
      <c r="E891" s="260">
        <v>3.4200000000000002E-4</v>
      </c>
      <c r="F891" t="str">
        <f t="shared" si="26"/>
        <v>飯田まちづくり電力(株)</v>
      </c>
      <c r="G891" t="str">
        <f t="shared" si="27"/>
        <v>飯田まちづくり電力(株)_メニューA</v>
      </c>
      <c r="H891">
        <v>3.4200000000000002E-4</v>
      </c>
      <c r="I891" s="260" t="s">
        <v>2136</v>
      </c>
      <c r="L891" s="260"/>
      <c r="M891" s="260"/>
      <c r="N891" s="260"/>
    </row>
    <row r="892" spans="1:14">
      <c r="A892" s="260"/>
      <c r="B892" s="260"/>
      <c r="C892" s="260"/>
      <c r="D892" s="260" t="s">
        <v>2039</v>
      </c>
      <c r="E892" s="260">
        <v>4.64E-4</v>
      </c>
      <c r="F892" t="str">
        <f t="shared" si="26"/>
        <v>飯田まちづくり電力(株)</v>
      </c>
      <c r="G892" t="str">
        <f t="shared" si="27"/>
        <v>飯田まちづくり電力(株)_メニューB(残差)</v>
      </c>
      <c r="H892">
        <v>4.64E-4</v>
      </c>
      <c r="I892" s="260" t="s">
        <v>2136</v>
      </c>
      <c r="L892" s="260"/>
      <c r="M892" s="260"/>
      <c r="N892" s="260"/>
    </row>
    <row r="893" spans="1:14">
      <c r="A893" s="260"/>
      <c r="B893" s="260"/>
      <c r="C893" s="260"/>
      <c r="D893" s="260" t="s">
        <v>2040</v>
      </c>
      <c r="E893" s="260">
        <v>4.5600000000000003E-4</v>
      </c>
      <c r="F893" t="str">
        <f t="shared" si="26"/>
        <v>飯田まちづくり電力(株)</v>
      </c>
      <c r="G893" t="str">
        <f t="shared" si="27"/>
        <v>飯田まちづくり電力(株)_(参考値)事業者全体</v>
      </c>
      <c r="H893">
        <v>4.5600000000000003E-4</v>
      </c>
      <c r="I893" s="260" t="s">
        <v>2136</v>
      </c>
      <c r="L893" s="260"/>
      <c r="M893" s="260"/>
      <c r="N893" s="260"/>
    </row>
    <row r="894" spans="1:14">
      <c r="A894" s="260" t="s">
        <v>1663</v>
      </c>
      <c r="B894" s="260" t="s">
        <v>485</v>
      </c>
      <c r="C894" s="260">
        <v>3.6400000000000001E-4</v>
      </c>
      <c r="D894" s="260"/>
      <c r="E894" s="260">
        <v>3.0800000000000001E-4</v>
      </c>
      <c r="F894" t="str">
        <f t="shared" si="26"/>
        <v>イワタニ長野(株)</v>
      </c>
      <c r="G894" t="str">
        <f t="shared" si="27"/>
        <v>イワタニ長野(株)_</v>
      </c>
      <c r="H894">
        <v>3.0800000000000001E-4</v>
      </c>
      <c r="I894" s="260" t="s">
        <v>485</v>
      </c>
      <c r="L894" s="260"/>
      <c r="M894" s="260"/>
      <c r="N894" s="260"/>
    </row>
    <row r="895" spans="1:14">
      <c r="A895" s="260" t="s">
        <v>1665</v>
      </c>
      <c r="B895" s="260" t="s">
        <v>2137</v>
      </c>
      <c r="C895" s="260" t="s">
        <v>2033</v>
      </c>
      <c r="D895" s="260" t="s">
        <v>2023</v>
      </c>
      <c r="E895" s="260">
        <v>2.5000000000000001E-4</v>
      </c>
      <c r="F895" t="str">
        <f t="shared" si="26"/>
        <v>シェルジャパン(株)</v>
      </c>
      <c r="G895" t="str">
        <f t="shared" si="27"/>
        <v>シェルジャパン(株)_メニューA</v>
      </c>
      <c r="H895">
        <v>2.5000000000000001E-4</v>
      </c>
      <c r="I895" s="260" t="s">
        <v>2137</v>
      </c>
      <c r="L895" s="260"/>
      <c r="M895" s="260"/>
      <c r="N895" s="260"/>
    </row>
    <row r="896" spans="1:14">
      <c r="A896" s="260"/>
      <c r="B896" s="260"/>
      <c r="C896" s="260"/>
      <c r="D896" s="260" t="s">
        <v>2025</v>
      </c>
      <c r="E896" s="260">
        <v>3.1500000000000001E-4</v>
      </c>
      <c r="F896" t="str">
        <f t="shared" si="26"/>
        <v>シェルジャパン(株)</v>
      </c>
      <c r="G896" t="str">
        <f t="shared" si="27"/>
        <v>シェルジャパン(株)_メニューB</v>
      </c>
      <c r="H896">
        <v>3.1500000000000001E-4</v>
      </c>
      <c r="I896" s="260" t="s">
        <v>2137</v>
      </c>
      <c r="L896" s="260"/>
      <c r="M896" s="260"/>
      <c r="N896" s="260"/>
    </row>
    <row r="897" spans="1:14">
      <c r="A897" s="260"/>
      <c r="B897" s="260"/>
      <c r="C897" s="260"/>
      <c r="D897" s="260" t="s">
        <v>2028</v>
      </c>
      <c r="E897" s="260">
        <v>7.8999999999999996E-5</v>
      </c>
      <c r="F897" t="str">
        <f t="shared" si="26"/>
        <v>シェルジャパン(株)</v>
      </c>
      <c r="G897" t="str">
        <f t="shared" si="27"/>
        <v>シェルジャパン(株)_メニューC(残差)</v>
      </c>
      <c r="H897">
        <v>7.8999999999999996E-5</v>
      </c>
      <c r="I897" s="260" t="s">
        <v>2137</v>
      </c>
      <c r="L897" s="260"/>
      <c r="M897" s="260"/>
      <c r="N897" s="260"/>
    </row>
    <row r="898" spans="1:14">
      <c r="A898" s="260"/>
      <c r="B898" s="260"/>
      <c r="C898" s="260"/>
      <c r="D898" s="260" t="s">
        <v>2040</v>
      </c>
      <c r="E898" s="260">
        <v>6.3000000000000003E-4</v>
      </c>
      <c r="F898" t="str">
        <f t="shared" si="26"/>
        <v>シェルジャパン(株)</v>
      </c>
      <c r="G898" t="str">
        <f t="shared" si="27"/>
        <v>シェルジャパン(株)_(参考値)事業者全体</v>
      </c>
      <c r="H898">
        <v>6.3000000000000003E-4</v>
      </c>
      <c r="I898" s="260" t="s">
        <v>2137</v>
      </c>
      <c r="L898" s="260"/>
      <c r="M898" s="260"/>
      <c r="N898" s="260"/>
    </row>
    <row r="899" spans="1:14">
      <c r="A899" s="260" t="s">
        <v>1667</v>
      </c>
      <c r="B899" s="260" t="s">
        <v>486</v>
      </c>
      <c r="C899" s="260">
        <v>3.9899999999999999E-4</v>
      </c>
      <c r="D899" s="260"/>
      <c r="E899" s="260">
        <v>3.4299999999999999E-4</v>
      </c>
      <c r="F899" t="str">
        <f t="shared" si="26"/>
        <v>(株)クボタ</v>
      </c>
      <c r="G899" t="str">
        <f t="shared" si="27"/>
        <v>(株)クボタ_</v>
      </c>
      <c r="H899">
        <v>3.4299999999999999E-4</v>
      </c>
      <c r="I899" s="260" t="s">
        <v>486</v>
      </c>
      <c r="L899" s="260"/>
      <c r="M899" s="260"/>
      <c r="N899" s="260"/>
    </row>
    <row r="900" spans="1:14">
      <c r="A900" s="260" t="s">
        <v>1669</v>
      </c>
      <c r="B900" s="260" t="s">
        <v>2138</v>
      </c>
      <c r="C900" s="260" t="s">
        <v>2033</v>
      </c>
      <c r="D900" s="260"/>
      <c r="E900" s="260">
        <v>4.5300000000000001E-4</v>
      </c>
      <c r="F900" t="str">
        <f t="shared" si="26"/>
        <v>石油資源開発(株)</v>
      </c>
      <c r="G900" t="str">
        <f t="shared" si="27"/>
        <v>石油資源開発(株)_</v>
      </c>
      <c r="H900" t="s">
        <v>2033</v>
      </c>
      <c r="I900" s="260" t="s">
        <v>2138</v>
      </c>
      <c r="L900" s="260"/>
      <c r="M900" s="260"/>
      <c r="N900" s="260"/>
    </row>
    <row r="901" spans="1:14">
      <c r="A901" s="260" t="s">
        <v>1671</v>
      </c>
      <c r="B901" s="260" t="s">
        <v>2139</v>
      </c>
      <c r="C901" s="260">
        <v>5.22E-4</v>
      </c>
      <c r="D901" s="260" t="s">
        <v>2023</v>
      </c>
      <c r="E901" s="260">
        <v>0</v>
      </c>
      <c r="F901" t="str">
        <f t="shared" ref="F901:F964" si="28">IF(A901="",F900,B901)</f>
        <v>越後天然ガス(株)</v>
      </c>
      <c r="G901" t="str">
        <f t="shared" ref="G901:G964" si="29">F901&amp;"_"&amp;D901</f>
        <v>越後天然ガス(株)_メニューA</v>
      </c>
      <c r="H901">
        <v>0</v>
      </c>
      <c r="I901" s="260" t="s">
        <v>2139</v>
      </c>
      <c r="L901" s="260"/>
      <c r="M901" s="260"/>
      <c r="N901" s="260"/>
    </row>
    <row r="902" spans="1:14">
      <c r="A902" s="260"/>
      <c r="B902" s="260"/>
      <c r="C902" s="260"/>
      <c r="D902" s="260" t="s">
        <v>2039</v>
      </c>
      <c r="E902" s="260">
        <v>5.9899999999999992E-4</v>
      </c>
      <c r="F902" t="str">
        <f t="shared" si="28"/>
        <v>越後天然ガス(株)</v>
      </c>
      <c r="G902" t="str">
        <f t="shared" si="29"/>
        <v>越後天然ガス(株)_メニューB(残差)</v>
      </c>
      <c r="H902">
        <v>5.9899999999999992E-4</v>
      </c>
      <c r="I902" s="260" t="s">
        <v>2139</v>
      </c>
      <c r="L902" s="260"/>
      <c r="M902" s="260"/>
      <c r="N902" s="260"/>
    </row>
    <row r="903" spans="1:14">
      <c r="A903" s="260"/>
      <c r="B903" s="260"/>
      <c r="C903" s="260"/>
      <c r="D903" s="260" t="s">
        <v>2040</v>
      </c>
      <c r="E903" s="260">
        <v>2.9299999999999997E-4</v>
      </c>
      <c r="F903" t="str">
        <f t="shared" si="28"/>
        <v>越後天然ガス(株)</v>
      </c>
      <c r="G903" t="str">
        <f t="shared" si="29"/>
        <v>越後天然ガス(株)_(参考値)事業者全体</v>
      </c>
      <c r="H903">
        <v>2.9299999999999997E-4</v>
      </c>
      <c r="I903" s="260" t="s">
        <v>2139</v>
      </c>
      <c r="L903" s="260"/>
      <c r="M903" s="260"/>
      <c r="N903" s="260"/>
    </row>
    <row r="904" spans="1:14">
      <c r="A904" s="260" t="s">
        <v>1673</v>
      </c>
      <c r="B904" s="260" t="s">
        <v>2140</v>
      </c>
      <c r="C904" s="260">
        <v>1.4E-5</v>
      </c>
      <c r="D904" s="260"/>
      <c r="E904" s="260">
        <v>4.2299999999999998E-4</v>
      </c>
      <c r="F904" t="str">
        <f t="shared" si="28"/>
        <v>(株)大仙こまちパワー</v>
      </c>
      <c r="G904" t="str">
        <f t="shared" si="29"/>
        <v>(株)大仙こまちパワー_</v>
      </c>
      <c r="H904">
        <v>4.2299999999999998E-4</v>
      </c>
      <c r="I904" s="260" t="s">
        <v>2140</v>
      </c>
      <c r="L904" s="260"/>
      <c r="M904" s="260"/>
      <c r="N904" s="260"/>
    </row>
    <row r="905" spans="1:14">
      <c r="A905" s="260" t="s">
        <v>1675</v>
      </c>
      <c r="B905" s="260" t="s">
        <v>2141</v>
      </c>
      <c r="C905" s="260">
        <v>4.0700000000000003E-4</v>
      </c>
      <c r="D905" s="260"/>
      <c r="E905" s="260">
        <v>3.5100000000000002E-4</v>
      </c>
      <c r="F905" t="str">
        <f t="shared" si="28"/>
        <v>坂戸ガス(株)</v>
      </c>
      <c r="G905" t="str">
        <f t="shared" si="29"/>
        <v>坂戸ガス(株)_</v>
      </c>
      <c r="H905">
        <v>3.5100000000000002E-4</v>
      </c>
      <c r="I905" s="260" t="s">
        <v>2141</v>
      </c>
      <c r="L905" s="260"/>
      <c r="M905" s="260"/>
      <c r="N905" s="260"/>
    </row>
    <row r="906" spans="1:14">
      <c r="A906" s="260" t="s">
        <v>1677</v>
      </c>
      <c r="B906" s="260" t="s">
        <v>2142</v>
      </c>
      <c r="C906" s="260">
        <v>4.0000000000000002E-4</v>
      </c>
      <c r="D906" s="260"/>
      <c r="E906" s="260">
        <v>3.4400000000000001E-4</v>
      </c>
      <c r="F906" t="str">
        <f t="shared" si="28"/>
        <v>(株)デベロップ</v>
      </c>
      <c r="G906" t="str">
        <f t="shared" si="29"/>
        <v>(株)デベロップ_</v>
      </c>
      <c r="H906">
        <v>3.4400000000000001E-4</v>
      </c>
      <c r="I906" s="260" t="s">
        <v>2142</v>
      </c>
      <c r="L906" s="260"/>
      <c r="M906" s="260"/>
      <c r="N906" s="260"/>
    </row>
    <row r="907" spans="1:14">
      <c r="A907" s="260" t="s">
        <v>1679</v>
      </c>
      <c r="B907" s="260" t="s">
        <v>2143</v>
      </c>
      <c r="C907" s="260">
        <v>6.29E-4</v>
      </c>
      <c r="D907" s="260"/>
      <c r="E907" s="260">
        <v>5.8600000000000004E-4</v>
      </c>
      <c r="F907" t="str">
        <f t="shared" si="28"/>
        <v>(株)テレ・マーカー</v>
      </c>
      <c r="G907" t="str">
        <f t="shared" si="29"/>
        <v>(株)テレ・マーカー_</v>
      </c>
      <c r="H907">
        <v>5.8600000000000004E-4</v>
      </c>
      <c r="I907" s="260" t="s">
        <v>2143</v>
      </c>
      <c r="L907" s="260"/>
      <c r="M907" s="260"/>
      <c r="N907" s="260"/>
    </row>
    <row r="908" spans="1:14">
      <c r="A908" s="260" t="s">
        <v>1682</v>
      </c>
      <c r="B908" s="260" t="s">
        <v>2144</v>
      </c>
      <c r="C908" s="260">
        <v>3.8499999999999998E-4</v>
      </c>
      <c r="D908" s="260"/>
      <c r="E908" s="260">
        <v>3.4200000000000002E-4</v>
      </c>
      <c r="F908" t="str">
        <f t="shared" si="28"/>
        <v>ＭＧＣエネルギー(株)</v>
      </c>
      <c r="G908" t="str">
        <f t="shared" si="29"/>
        <v>ＭＧＣエネルギー(株)_</v>
      </c>
      <c r="H908">
        <v>3.4200000000000002E-4</v>
      </c>
      <c r="I908" s="260" t="s">
        <v>2144</v>
      </c>
      <c r="L908" s="260"/>
      <c r="M908" s="260"/>
      <c r="N908" s="260"/>
    </row>
    <row r="909" spans="1:14">
      <c r="A909" s="260" t="s">
        <v>1684</v>
      </c>
      <c r="B909" s="260" t="s">
        <v>2145</v>
      </c>
      <c r="C909" s="260" t="s">
        <v>2033</v>
      </c>
      <c r="D909" s="260"/>
      <c r="E909" s="260">
        <v>5.0199999999999995E-4</v>
      </c>
      <c r="F909" t="str">
        <f t="shared" si="28"/>
        <v>福島フェニックス電力(株)</v>
      </c>
      <c r="G909" t="str">
        <f t="shared" si="29"/>
        <v>福島フェニックス電力(株)_</v>
      </c>
      <c r="H909">
        <v>5.0199999999999995E-4</v>
      </c>
      <c r="I909" s="260" t="s">
        <v>2145</v>
      </c>
      <c r="L909" s="260"/>
      <c r="M909" s="260"/>
      <c r="N909" s="260"/>
    </row>
    <row r="910" spans="1:14">
      <c r="A910" s="260" t="s">
        <v>1686</v>
      </c>
      <c r="B910" s="260" t="s">
        <v>2146</v>
      </c>
      <c r="C910" s="260">
        <v>4.4700000000000002E-4</v>
      </c>
      <c r="D910" s="260"/>
      <c r="E910" s="260">
        <v>4.5899999999999999E-4</v>
      </c>
      <c r="F910" t="str">
        <f t="shared" si="28"/>
        <v>あんしん電力合同会社</v>
      </c>
      <c r="G910" t="str">
        <f t="shared" si="29"/>
        <v>あんしん電力合同会社_</v>
      </c>
      <c r="H910">
        <v>4.5899999999999999E-4</v>
      </c>
      <c r="I910" s="260" t="s">
        <v>2146</v>
      </c>
      <c r="L910" s="260"/>
      <c r="M910" s="260"/>
      <c r="N910" s="260"/>
    </row>
    <row r="911" spans="1:14">
      <c r="A911" s="260" t="s">
        <v>1688</v>
      </c>
      <c r="B911" s="260" t="s">
        <v>2147</v>
      </c>
      <c r="C911" s="260">
        <v>5.1000000000000004E-4</v>
      </c>
      <c r="D911" s="260"/>
      <c r="E911" s="260">
        <v>4.5399999999999998E-4</v>
      </c>
      <c r="F911" t="str">
        <f t="shared" si="28"/>
        <v>(株)美作国電力</v>
      </c>
      <c r="G911" t="str">
        <f t="shared" si="29"/>
        <v>(株)美作国電力_</v>
      </c>
      <c r="H911">
        <v>4.5399999999999998E-4</v>
      </c>
      <c r="I911" s="260" t="s">
        <v>2147</v>
      </c>
      <c r="L911" s="260"/>
      <c r="M911" s="260"/>
      <c r="N911" s="260"/>
    </row>
    <row r="912" spans="1:14">
      <c r="A912" s="260" t="s">
        <v>1690</v>
      </c>
      <c r="B912" s="260" t="s">
        <v>2148</v>
      </c>
      <c r="C912" s="260">
        <v>4.64E-4</v>
      </c>
      <c r="D912" s="260"/>
      <c r="E912" s="260">
        <v>4.08E-4</v>
      </c>
      <c r="F912" t="str">
        <f t="shared" si="28"/>
        <v>エア・ウォーター(株)</v>
      </c>
      <c r="G912" t="str">
        <f t="shared" si="29"/>
        <v>エア・ウォーター(株)_</v>
      </c>
      <c r="H912">
        <v>4.08E-4</v>
      </c>
      <c r="I912" s="260" t="s">
        <v>2148</v>
      </c>
      <c r="L912" s="260"/>
      <c r="M912" s="260"/>
      <c r="N912" s="260"/>
    </row>
    <row r="913" spans="1:14">
      <c r="A913" s="260" t="s">
        <v>2149</v>
      </c>
      <c r="B913" s="260" t="s">
        <v>2150</v>
      </c>
      <c r="C913" s="260">
        <v>3.6400000000000001E-4</v>
      </c>
      <c r="D913" s="260"/>
      <c r="E913" s="260">
        <v>3.0800000000000001E-4</v>
      </c>
      <c r="F913" t="str">
        <f t="shared" si="28"/>
        <v>八幡商事(株)</v>
      </c>
      <c r="G913" t="str">
        <f t="shared" si="29"/>
        <v>八幡商事(株)_</v>
      </c>
      <c r="H913">
        <v>3.0800000000000001E-4</v>
      </c>
      <c r="I913" s="260" t="s">
        <v>2150</v>
      </c>
      <c r="L913" s="260"/>
      <c r="M913" s="260"/>
      <c r="N913" s="260"/>
    </row>
    <row r="914" spans="1:14">
      <c r="A914" s="260" t="s">
        <v>1694</v>
      </c>
      <c r="B914" s="260" t="s">
        <v>2151</v>
      </c>
      <c r="C914" s="260">
        <v>4.6999999999999999E-4</v>
      </c>
      <c r="D914" s="260" t="s">
        <v>2023</v>
      </c>
      <c r="E914" s="260">
        <v>0</v>
      </c>
      <c r="F914" t="str">
        <f t="shared" si="28"/>
        <v>おいでんエネルギー(株)</v>
      </c>
      <c r="G914" t="str">
        <f t="shared" si="29"/>
        <v>おいでんエネルギー(株)_メニューA</v>
      </c>
      <c r="H914">
        <v>0</v>
      </c>
      <c r="I914" s="260" t="s">
        <v>2151</v>
      </c>
      <c r="L914" s="260"/>
      <c r="M914" s="260"/>
      <c r="N914" s="260"/>
    </row>
    <row r="915" spans="1:14">
      <c r="A915" s="260"/>
      <c r="B915" s="260"/>
      <c r="C915" s="260"/>
      <c r="D915" s="260" t="s">
        <v>2025</v>
      </c>
      <c r="E915" s="260">
        <v>0</v>
      </c>
      <c r="F915" t="str">
        <f t="shared" si="28"/>
        <v>おいでんエネルギー(株)</v>
      </c>
      <c r="G915" t="str">
        <f t="shared" si="29"/>
        <v>おいでんエネルギー(株)_メニューB</v>
      </c>
      <c r="H915">
        <v>0</v>
      </c>
      <c r="I915" s="260" t="s">
        <v>2151</v>
      </c>
      <c r="L915" s="260"/>
      <c r="M915" s="260"/>
      <c r="N915" s="260"/>
    </row>
    <row r="916" spans="1:14">
      <c r="A916" s="260"/>
      <c r="B916" s="260"/>
      <c r="C916" s="260"/>
      <c r="D916" s="260" t="s">
        <v>2028</v>
      </c>
      <c r="E916" s="260">
        <v>2.3000000000000001E-4</v>
      </c>
      <c r="F916" t="str">
        <f t="shared" si="28"/>
        <v>おいでんエネルギー(株)</v>
      </c>
      <c r="G916" t="str">
        <f t="shared" si="29"/>
        <v>おいでんエネルギー(株)_メニューC(残差)</v>
      </c>
      <c r="H916">
        <v>2.3000000000000001E-4</v>
      </c>
      <c r="I916" s="260" t="s">
        <v>2151</v>
      </c>
      <c r="L916" s="260"/>
      <c r="M916" s="260"/>
      <c r="N916" s="260"/>
    </row>
    <row r="917" spans="1:14">
      <c r="A917" s="260"/>
      <c r="B917" s="260"/>
      <c r="C917" s="260"/>
      <c r="D917" s="260" t="s">
        <v>2040</v>
      </c>
      <c r="E917" s="260">
        <v>5.4199999999999995E-4</v>
      </c>
      <c r="F917" t="str">
        <f t="shared" si="28"/>
        <v>おいでんエネルギー(株)</v>
      </c>
      <c r="G917" t="str">
        <f t="shared" si="29"/>
        <v>おいでんエネルギー(株)_(参考値)事業者全体</v>
      </c>
      <c r="H917">
        <v>5.4199999999999995E-4</v>
      </c>
      <c r="I917" s="260" t="s">
        <v>2151</v>
      </c>
      <c r="L917" s="260"/>
      <c r="M917" s="260"/>
      <c r="N917" s="260"/>
    </row>
    <row r="918" spans="1:14">
      <c r="A918" s="260" t="s">
        <v>1696</v>
      </c>
      <c r="B918" s="260" t="s">
        <v>2152</v>
      </c>
      <c r="C918" s="260">
        <v>5.0900000000000001E-4</v>
      </c>
      <c r="D918" s="260"/>
      <c r="E918" s="260">
        <v>5.7200000000000003E-4</v>
      </c>
      <c r="F918" t="str">
        <f t="shared" si="28"/>
        <v>(株)イシオ</v>
      </c>
      <c r="G918" t="str">
        <f t="shared" si="29"/>
        <v>(株)イシオ_</v>
      </c>
      <c r="H918">
        <v>5.7200000000000003E-4</v>
      </c>
      <c r="I918" s="260" t="s">
        <v>2152</v>
      </c>
      <c r="L918" s="260"/>
      <c r="M918" s="260"/>
      <c r="N918" s="260"/>
    </row>
    <row r="919" spans="1:14">
      <c r="A919" s="260" t="s">
        <v>1698</v>
      </c>
      <c r="B919" s="260" t="s">
        <v>2153</v>
      </c>
      <c r="C919" s="260">
        <v>7.7000000000000007E-4</v>
      </c>
      <c r="D919" s="260"/>
      <c r="E919" s="260">
        <v>2.4800000000000001E-4</v>
      </c>
      <c r="F919" t="str">
        <f t="shared" si="28"/>
        <v>北陸電力ビズ・エナジーソリューション(株)</v>
      </c>
      <c r="G919" t="str">
        <f t="shared" si="29"/>
        <v>北陸電力ビズ・エナジーソリューション(株)_</v>
      </c>
      <c r="H919">
        <v>2.4800000000000001E-4</v>
      </c>
      <c r="I919" s="260" t="s">
        <v>2153</v>
      </c>
      <c r="L919" s="260"/>
      <c r="M919" s="260"/>
      <c r="N919" s="260"/>
    </row>
    <row r="920" spans="1:14">
      <c r="A920" s="260" t="s">
        <v>1700</v>
      </c>
      <c r="B920" s="260" t="s">
        <v>2154</v>
      </c>
      <c r="C920" s="260">
        <v>4.9600000000000002E-4</v>
      </c>
      <c r="D920" s="260"/>
      <c r="E920" s="260">
        <v>4.9299999999999995E-4</v>
      </c>
      <c r="F920" t="str">
        <f t="shared" si="28"/>
        <v>加賀市総合サービス(株)</v>
      </c>
      <c r="G920" t="str">
        <f t="shared" si="29"/>
        <v>加賀市総合サービス(株)_</v>
      </c>
      <c r="H920">
        <v>4.9299999999999995E-4</v>
      </c>
      <c r="I920" s="260" t="s">
        <v>2154</v>
      </c>
      <c r="L920" s="260"/>
      <c r="M920" s="260"/>
      <c r="N920" s="260"/>
    </row>
    <row r="921" spans="1:14">
      <c r="A921" s="260" t="s">
        <v>1702</v>
      </c>
      <c r="B921" s="260" t="s">
        <v>2155</v>
      </c>
      <c r="C921" s="260">
        <v>1.8000000000000001E-4</v>
      </c>
      <c r="D921" s="260" t="s">
        <v>2023</v>
      </c>
      <c r="E921" s="260">
        <v>0</v>
      </c>
      <c r="F921" t="str">
        <f t="shared" si="28"/>
        <v>丸紅伊那みらいでんき(株)</v>
      </c>
      <c r="G921" t="str">
        <f t="shared" si="29"/>
        <v>丸紅伊那みらいでんき(株)_メニューA</v>
      </c>
      <c r="H921">
        <v>0</v>
      </c>
      <c r="I921" s="260" t="s">
        <v>2155</v>
      </c>
      <c r="L921" s="260"/>
      <c r="M921" s="260"/>
      <c r="N921" s="260"/>
    </row>
    <row r="922" spans="1:14">
      <c r="A922" s="260"/>
      <c r="B922" s="260"/>
      <c r="C922" s="260"/>
      <c r="D922" s="260" t="s">
        <v>2039</v>
      </c>
      <c r="E922" s="260">
        <v>2.9799999999999998E-4</v>
      </c>
      <c r="F922" t="str">
        <f t="shared" si="28"/>
        <v>丸紅伊那みらいでんき(株)</v>
      </c>
      <c r="G922" t="str">
        <f t="shared" si="29"/>
        <v>丸紅伊那みらいでんき(株)_メニューB(残差)</v>
      </c>
      <c r="H922">
        <v>2.9799999999999998E-4</v>
      </c>
      <c r="I922" s="260" t="s">
        <v>2155</v>
      </c>
      <c r="L922" s="260"/>
      <c r="M922" s="260"/>
      <c r="N922" s="260"/>
    </row>
    <row r="923" spans="1:14">
      <c r="A923" s="260"/>
      <c r="B923" s="260"/>
      <c r="C923" s="260"/>
      <c r="D923" s="260" t="s">
        <v>2040</v>
      </c>
      <c r="E923" s="260">
        <v>2.9E-4</v>
      </c>
      <c r="F923" t="str">
        <f t="shared" si="28"/>
        <v>丸紅伊那みらいでんき(株)</v>
      </c>
      <c r="G923" t="str">
        <f t="shared" si="29"/>
        <v>丸紅伊那みらいでんき(株)_(参考値)事業者全体</v>
      </c>
      <c r="H923">
        <v>2.9E-4</v>
      </c>
      <c r="I923" s="260" t="s">
        <v>2155</v>
      </c>
      <c r="L923" s="260"/>
      <c r="M923" s="260"/>
      <c r="N923" s="260"/>
    </row>
    <row r="924" spans="1:14">
      <c r="A924" s="260" t="s">
        <v>1704</v>
      </c>
      <c r="B924" s="260" t="s">
        <v>2156</v>
      </c>
      <c r="C924" s="260">
        <v>4.7899999999999999E-4</v>
      </c>
      <c r="D924" s="260"/>
      <c r="E924" s="260">
        <v>5.1400000000000003E-4</v>
      </c>
      <c r="F924" t="str">
        <f t="shared" si="28"/>
        <v>富士山エナジー(株)</v>
      </c>
      <c r="G924" t="str">
        <f t="shared" si="29"/>
        <v>富士山エナジー(株)_</v>
      </c>
      <c r="H924">
        <v>5.1400000000000003E-4</v>
      </c>
      <c r="I924" s="260" t="s">
        <v>2156</v>
      </c>
      <c r="L924" s="260"/>
      <c r="M924" s="260"/>
      <c r="N924" s="260"/>
    </row>
    <row r="925" spans="1:14">
      <c r="A925" s="260" t="s">
        <v>1706</v>
      </c>
      <c r="B925" s="260" t="s">
        <v>2157</v>
      </c>
      <c r="C925" s="260">
        <v>4.6799999999999999E-4</v>
      </c>
      <c r="D925" s="260"/>
      <c r="E925" s="260">
        <v>4.4099999999999999E-4</v>
      </c>
      <c r="F925" t="str">
        <f t="shared" si="28"/>
        <v>(株)エナネス</v>
      </c>
      <c r="G925" t="str">
        <f t="shared" si="29"/>
        <v>(株)エナネス_</v>
      </c>
      <c r="H925">
        <v>4.4099999999999999E-4</v>
      </c>
      <c r="I925" s="260" t="s">
        <v>2157</v>
      </c>
      <c r="L925" s="260"/>
      <c r="M925" s="260"/>
      <c r="N925" s="260"/>
    </row>
    <row r="926" spans="1:14">
      <c r="A926" s="260" t="s">
        <v>1709</v>
      </c>
      <c r="B926" s="260" t="s">
        <v>2158</v>
      </c>
      <c r="C926" s="260">
        <v>3.6400000000000001E-4</v>
      </c>
      <c r="D926" s="260" t="s">
        <v>2023</v>
      </c>
      <c r="E926" s="260">
        <v>0</v>
      </c>
      <c r="F926" t="str">
        <f t="shared" si="28"/>
        <v>ＷＳエナジー(株)</v>
      </c>
      <c r="G926" t="str">
        <f t="shared" si="29"/>
        <v>ＷＳエナジー(株)_メニューA</v>
      </c>
      <c r="H926">
        <v>0</v>
      </c>
      <c r="I926" s="260" t="s">
        <v>2158</v>
      </c>
      <c r="L926" s="260"/>
      <c r="M926" s="260"/>
      <c r="N926" s="260"/>
    </row>
    <row r="927" spans="1:14">
      <c r="A927" s="260"/>
      <c r="B927" s="260" t="s">
        <v>590</v>
      </c>
      <c r="C927" s="260"/>
      <c r="D927" s="260" t="s">
        <v>2025</v>
      </c>
      <c r="E927" s="260">
        <v>1.8000000000000001E-4</v>
      </c>
      <c r="F927" t="str">
        <f t="shared" si="28"/>
        <v>ＷＳエナジー(株)</v>
      </c>
      <c r="G927" t="str">
        <f t="shared" si="29"/>
        <v>ＷＳエナジー(株)_メニューB</v>
      </c>
      <c r="H927">
        <v>1.8000000000000001E-4</v>
      </c>
      <c r="I927" s="260" t="s">
        <v>2158</v>
      </c>
      <c r="L927" s="260"/>
      <c r="M927" s="260"/>
      <c r="N927" s="260"/>
    </row>
    <row r="928" spans="1:14">
      <c r="A928" s="260"/>
      <c r="B928" s="260" t="s">
        <v>590</v>
      </c>
      <c r="C928" s="260"/>
      <c r="D928" s="260" t="s">
        <v>2028</v>
      </c>
      <c r="E928" s="260">
        <v>3.0800000000000001E-4</v>
      </c>
      <c r="F928" t="str">
        <f t="shared" si="28"/>
        <v>ＷＳエナジー(株)</v>
      </c>
      <c r="G928" t="str">
        <f t="shared" si="29"/>
        <v>ＷＳエナジー(株)_メニューC(残差)</v>
      </c>
      <c r="H928">
        <v>3.0800000000000001E-4</v>
      </c>
      <c r="I928" s="260" t="s">
        <v>2158</v>
      </c>
      <c r="L928" s="260"/>
      <c r="M928" s="260"/>
      <c r="N928" s="260"/>
    </row>
    <row r="929" spans="1:14">
      <c r="A929" s="260"/>
      <c r="B929" s="260" t="s">
        <v>590</v>
      </c>
      <c r="C929" s="260"/>
      <c r="D929" s="260" t="s">
        <v>2040</v>
      </c>
      <c r="E929" s="260">
        <v>3.7199999999999999E-4</v>
      </c>
      <c r="F929" t="str">
        <f t="shared" si="28"/>
        <v>ＷＳエナジー(株)</v>
      </c>
      <c r="G929" t="str">
        <f t="shared" si="29"/>
        <v>ＷＳエナジー(株)_(参考値)事業者全体</v>
      </c>
      <c r="H929">
        <v>3.7199999999999999E-4</v>
      </c>
      <c r="I929" s="260" t="s">
        <v>2158</v>
      </c>
      <c r="L929" s="260"/>
      <c r="M929" s="260"/>
      <c r="N929" s="260"/>
    </row>
    <row r="930" spans="1:14">
      <c r="A930" s="260" t="s">
        <v>1711</v>
      </c>
      <c r="B930" s="260" t="s">
        <v>2159</v>
      </c>
      <c r="C930" s="260">
        <v>4.6299999999999998E-4</v>
      </c>
      <c r="D930" s="260"/>
      <c r="E930" s="260">
        <v>4.0700000000000003E-4</v>
      </c>
      <c r="F930" t="str">
        <f t="shared" si="28"/>
        <v>TERA Energy(株)</v>
      </c>
      <c r="G930" t="str">
        <f t="shared" si="29"/>
        <v>TERA Energy(株)_</v>
      </c>
      <c r="H930">
        <v>4.0700000000000003E-4</v>
      </c>
      <c r="I930" s="260" t="s">
        <v>2159</v>
      </c>
      <c r="L930" s="260"/>
      <c r="M930" s="260"/>
      <c r="N930" s="260"/>
    </row>
    <row r="931" spans="1:14">
      <c r="A931" s="260" t="s">
        <v>1713</v>
      </c>
      <c r="B931" s="260" t="s">
        <v>1714</v>
      </c>
      <c r="C931" s="260">
        <v>4.86E-4</v>
      </c>
      <c r="D931" s="260"/>
      <c r="E931" s="260">
        <v>5.2500000000000008E-4</v>
      </c>
      <c r="F931" t="str">
        <f t="shared" si="28"/>
        <v>(株)ケアネス(旧：(株)ルーア)</v>
      </c>
      <c r="G931" t="str">
        <f t="shared" si="29"/>
        <v>(株)ケアネス(旧：(株)ルーア)_</v>
      </c>
      <c r="H931">
        <v>5.2500000000000008E-4</v>
      </c>
      <c r="I931" s="260" t="s">
        <v>1714</v>
      </c>
      <c r="L931" s="260"/>
      <c r="M931" s="260"/>
      <c r="N931" s="260"/>
    </row>
    <row r="932" spans="1:14">
      <c r="A932" s="260" t="s">
        <v>1715</v>
      </c>
      <c r="B932" s="260" t="s">
        <v>1716</v>
      </c>
      <c r="C932" s="260">
        <v>3.6600000000000001E-4</v>
      </c>
      <c r="D932" s="260" t="s">
        <v>2023</v>
      </c>
      <c r="E932" s="260">
        <v>0</v>
      </c>
      <c r="F932" t="str">
        <f t="shared" si="28"/>
        <v>ＭＣＰＤ(株)(旧：ＭＣＰＤ合同会社)</v>
      </c>
      <c r="G932" t="str">
        <f t="shared" si="29"/>
        <v>ＭＣＰＤ(株)(旧：ＭＣＰＤ合同会社)_メニューA</v>
      </c>
      <c r="H932">
        <v>0</v>
      </c>
      <c r="I932" s="260" t="s">
        <v>1716</v>
      </c>
      <c r="L932" s="260"/>
      <c r="M932" s="260"/>
      <c r="N932" s="260"/>
    </row>
    <row r="933" spans="1:14">
      <c r="A933" s="260"/>
      <c r="B933" s="260" t="s">
        <v>590</v>
      </c>
      <c r="C933" s="260"/>
      <c r="D933" s="260" t="s">
        <v>2025</v>
      </c>
      <c r="E933" s="260">
        <v>1.95E-4</v>
      </c>
      <c r="F933" t="str">
        <f t="shared" si="28"/>
        <v>ＭＣＰＤ(株)(旧：ＭＣＰＤ合同会社)</v>
      </c>
      <c r="G933" t="str">
        <f t="shared" si="29"/>
        <v>ＭＣＰＤ(株)(旧：ＭＣＰＤ合同会社)_メニューB</v>
      </c>
      <c r="H933">
        <v>1.95E-4</v>
      </c>
      <c r="I933" s="260" t="s">
        <v>1716</v>
      </c>
      <c r="L933" s="260"/>
      <c r="M933" s="260"/>
      <c r="N933" s="260"/>
    </row>
    <row r="934" spans="1:14">
      <c r="A934" s="260"/>
      <c r="B934" s="260" t="s">
        <v>590</v>
      </c>
      <c r="C934" s="260"/>
      <c r="D934" s="260" t="s">
        <v>2040</v>
      </c>
      <c r="E934" s="260">
        <v>4.3100000000000001E-4</v>
      </c>
      <c r="F934" t="str">
        <f t="shared" si="28"/>
        <v>ＭＣＰＤ(株)(旧：ＭＣＰＤ合同会社)</v>
      </c>
      <c r="G934" t="str">
        <f t="shared" si="29"/>
        <v>ＭＣＰＤ(株)(旧：ＭＣＰＤ合同会社)_(参考値)事業者全体</v>
      </c>
      <c r="H934">
        <v>4.3100000000000001E-4</v>
      </c>
      <c r="I934" s="260" t="s">
        <v>1716</v>
      </c>
      <c r="L934" s="260"/>
      <c r="M934" s="260"/>
      <c r="N934" s="260"/>
    </row>
    <row r="935" spans="1:14">
      <c r="A935" s="260" t="s">
        <v>1717</v>
      </c>
      <c r="B935" s="260" t="s">
        <v>2160</v>
      </c>
      <c r="C935" s="260">
        <v>4.28E-4</v>
      </c>
      <c r="D935" s="260"/>
      <c r="E935" s="260">
        <v>5.0699999999999996E-4</v>
      </c>
      <c r="F935" t="str">
        <f t="shared" si="28"/>
        <v>グリーンシティこばやし(株)</v>
      </c>
      <c r="G935" t="str">
        <f t="shared" si="29"/>
        <v>グリーンシティこばやし(株)_</v>
      </c>
      <c r="H935">
        <v>5.0699999999999996E-4</v>
      </c>
      <c r="I935" s="260" t="s">
        <v>2160</v>
      </c>
      <c r="L935" s="260"/>
      <c r="M935" s="260"/>
      <c r="N935" s="260"/>
    </row>
    <row r="936" spans="1:14">
      <c r="A936" s="260" t="s">
        <v>1719</v>
      </c>
      <c r="B936" s="260" t="s">
        <v>2161</v>
      </c>
      <c r="C936" s="260">
        <v>3.6400000000000001E-4</v>
      </c>
      <c r="D936" s="260"/>
      <c r="E936" s="260">
        <v>3.0800000000000001E-4</v>
      </c>
      <c r="F936" t="str">
        <f t="shared" si="28"/>
        <v>(株)吉田石油店</v>
      </c>
      <c r="G936" t="str">
        <f t="shared" si="29"/>
        <v>(株)吉田石油店_</v>
      </c>
      <c r="H936">
        <v>3.0800000000000001E-4</v>
      </c>
      <c r="I936" s="260" t="s">
        <v>2161</v>
      </c>
      <c r="L936" s="260"/>
      <c r="M936" s="260"/>
      <c r="N936" s="260"/>
    </row>
    <row r="937" spans="1:14">
      <c r="A937" s="260" t="s">
        <v>1721</v>
      </c>
      <c r="B937" s="260" t="s">
        <v>2162</v>
      </c>
      <c r="C937" s="260">
        <v>4.5000000000000003E-5</v>
      </c>
      <c r="D937" s="260"/>
      <c r="E937" s="260">
        <v>0</v>
      </c>
      <c r="F937" t="str">
        <f t="shared" si="28"/>
        <v>スマートエナジー熊本(株)</v>
      </c>
      <c r="G937" t="str">
        <f t="shared" si="29"/>
        <v>スマートエナジー熊本(株)_</v>
      </c>
      <c r="H937">
        <v>0</v>
      </c>
      <c r="I937" s="260" t="s">
        <v>2162</v>
      </c>
      <c r="L937" s="260"/>
      <c r="M937" s="260"/>
      <c r="N937" s="260"/>
    </row>
    <row r="938" spans="1:14">
      <c r="A938" s="260" t="s">
        <v>1723</v>
      </c>
      <c r="B938" s="260" t="s">
        <v>2163</v>
      </c>
      <c r="C938" s="260">
        <v>2.0799999999999999E-4</v>
      </c>
      <c r="D938" s="260"/>
      <c r="E938" s="260">
        <v>3.5100000000000002E-4</v>
      </c>
      <c r="F938" t="str">
        <f t="shared" si="28"/>
        <v>福山未来エナジー(株)</v>
      </c>
      <c r="G938" t="str">
        <f t="shared" si="29"/>
        <v>福山未来エナジー(株)_</v>
      </c>
      <c r="H938">
        <v>3.5100000000000002E-4</v>
      </c>
      <c r="I938" s="260" t="s">
        <v>2163</v>
      </c>
      <c r="L938" s="260"/>
      <c r="M938" s="260"/>
      <c r="N938" s="260"/>
    </row>
    <row r="939" spans="1:14">
      <c r="A939" s="260" t="s">
        <v>1725</v>
      </c>
      <c r="B939" s="260" t="s">
        <v>2164</v>
      </c>
      <c r="C939" s="260">
        <v>4.95E-4</v>
      </c>
      <c r="D939" s="260" t="s">
        <v>2023</v>
      </c>
      <c r="E939" s="260">
        <v>0</v>
      </c>
      <c r="F939" t="str">
        <f t="shared" si="28"/>
        <v>(株)メディオテック</v>
      </c>
      <c r="G939" t="str">
        <f t="shared" si="29"/>
        <v>(株)メディオテック_メニューA</v>
      </c>
      <c r="H939">
        <v>0</v>
      </c>
      <c r="I939" s="260" t="s">
        <v>2164</v>
      </c>
      <c r="L939" s="260"/>
      <c r="M939" s="260"/>
      <c r="N939" s="260"/>
    </row>
    <row r="940" spans="1:14">
      <c r="A940" s="260"/>
      <c r="B940" s="260"/>
      <c r="C940" s="260"/>
      <c r="D940" s="260" t="s">
        <v>2039</v>
      </c>
      <c r="E940" s="260">
        <v>5.1500000000000005E-4</v>
      </c>
      <c r="F940" t="str">
        <f t="shared" si="28"/>
        <v>(株)メディオテック</v>
      </c>
      <c r="G940" t="str">
        <f t="shared" si="29"/>
        <v>(株)メディオテック_メニューB(残差)</v>
      </c>
      <c r="H940">
        <v>5.1500000000000005E-4</v>
      </c>
      <c r="I940" s="260" t="s">
        <v>2164</v>
      </c>
      <c r="L940" s="260"/>
      <c r="M940" s="260"/>
      <c r="N940" s="260"/>
    </row>
    <row r="941" spans="1:14">
      <c r="A941" s="260"/>
      <c r="B941" s="260"/>
      <c r="C941" s="260"/>
      <c r="D941" s="260" t="s">
        <v>2040</v>
      </c>
      <c r="E941" s="260">
        <v>4.8999999999999998E-4</v>
      </c>
      <c r="F941" t="str">
        <f t="shared" si="28"/>
        <v>(株)メディオテック</v>
      </c>
      <c r="G941" t="str">
        <f t="shared" si="29"/>
        <v>(株)メディオテック_(参考値)事業者全体</v>
      </c>
      <c r="H941">
        <v>4.8999999999999998E-4</v>
      </c>
      <c r="I941" s="260" t="s">
        <v>2164</v>
      </c>
      <c r="L941" s="260"/>
      <c r="M941" s="260"/>
      <c r="N941" s="260"/>
    </row>
    <row r="942" spans="1:14">
      <c r="A942" s="260" t="s">
        <v>1727</v>
      </c>
      <c r="B942" s="260" t="s">
        <v>2165</v>
      </c>
      <c r="C942" s="260">
        <v>4.9899999999999999E-4</v>
      </c>
      <c r="D942" s="260"/>
      <c r="E942" s="260">
        <v>5.5000000000000003E-4</v>
      </c>
      <c r="F942" t="str">
        <f t="shared" si="28"/>
        <v>(株)Ｓａｎｋｏ　ＩＢ</v>
      </c>
      <c r="G942" t="str">
        <f t="shared" si="29"/>
        <v>(株)Ｓａｎｋｏ　ＩＢ_</v>
      </c>
      <c r="H942">
        <v>5.5000000000000003E-4</v>
      </c>
      <c r="I942" s="260" t="s">
        <v>2165</v>
      </c>
      <c r="L942" s="260"/>
      <c r="M942" s="260"/>
      <c r="N942" s="260"/>
    </row>
    <row r="943" spans="1:14">
      <c r="A943" s="260" t="s">
        <v>1729</v>
      </c>
      <c r="B943" s="260" t="s">
        <v>2166</v>
      </c>
      <c r="C943" s="260">
        <v>3.8699999999999997E-4</v>
      </c>
      <c r="D943" s="260" t="s">
        <v>2023</v>
      </c>
      <c r="E943" s="260">
        <v>0</v>
      </c>
      <c r="F943" t="str">
        <f t="shared" si="28"/>
        <v>五島市民電力(株)</v>
      </c>
      <c r="G943" t="str">
        <f t="shared" si="29"/>
        <v>五島市民電力(株)_メニューA</v>
      </c>
      <c r="H943">
        <v>0</v>
      </c>
      <c r="I943" s="260" t="s">
        <v>2166</v>
      </c>
      <c r="L943" s="260"/>
      <c r="M943" s="260"/>
      <c r="N943" s="260"/>
    </row>
    <row r="944" spans="1:14">
      <c r="A944" s="260"/>
      <c r="B944" s="260"/>
      <c r="C944" s="260"/>
      <c r="D944" s="260" t="s">
        <v>2025</v>
      </c>
      <c r="E944" s="260">
        <v>0</v>
      </c>
      <c r="F944" t="str">
        <f t="shared" si="28"/>
        <v>五島市民電力(株)</v>
      </c>
      <c r="G944" t="str">
        <f t="shared" si="29"/>
        <v>五島市民電力(株)_メニューB</v>
      </c>
      <c r="H944">
        <v>0</v>
      </c>
      <c r="I944" s="260" t="s">
        <v>2166</v>
      </c>
      <c r="L944" s="260"/>
      <c r="M944" s="260"/>
      <c r="N944" s="260"/>
    </row>
    <row r="945" spans="1:14">
      <c r="A945" s="260"/>
      <c r="B945" s="260"/>
      <c r="C945" s="260"/>
      <c r="D945" s="260" t="s">
        <v>2028</v>
      </c>
      <c r="E945" s="260">
        <v>4.4799999999999999E-4</v>
      </c>
      <c r="F945" t="str">
        <f t="shared" si="28"/>
        <v>五島市民電力(株)</v>
      </c>
      <c r="G945" t="str">
        <f t="shared" si="29"/>
        <v>五島市民電力(株)_メニューC(残差)</v>
      </c>
      <c r="H945">
        <v>4.4799999999999999E-4</v>
      </c>
      <c r="I945" s="260" t="s">
        <v>2166</v>
      </c>
      <c r="L945" s="260"/>
      <c r="M945" s="260"/>
      <c r="N945" s="260"/>
    </row>
    <row r="946" spans="1:14">
      <c r="A946" s="260"/>
      <c r="B946" s="260"/>
      <c r="C946" s="260"/>
      <c r="D946" s="260" t="s">
        <v>2040</v>
      </c>
      <c r="E946" s="260">
        <v>4.1299999999999996E-4</v>
      </c>
      <c r="F946" t="str">
        <f t="shared" si="28"/>
        <v>五島市民電力(株)</v>
      </c>
      <c r="G946" t="str">
        <f t="shared" si="29"/>
        <v>五島市民電力(株)_(参考値)事業者全体</v>
      </c>
      <c r="H946">
        <v>4.1299999999999996E-4</v>
      </c>
      <c r="I946" s="260" t="s">
        <v>2166</v>
      </c>
      <c r="L946" s="260"/>
      <c r="M946" s="260"/>
      <c r="N946" s="260"/>
    </row>
    <row r="947" spans="1:14">
      <c r="A947" s="260" t="s">
        <v>1731</v>
      </c>
      <c r="B947" s="260" t="s">
        <v>2167</v>
      </c>
      <c r="C947" s="260">
        <v>4.0000000000000002E-4</v>
      </c>
      <c r="D947" s="260"/>
      <c r="E947" s="260">
        <v>3.4400000000000001E-4</v>
      </c>
      <c r="F947" t="str">
        <f t="shared" si="28"/>
        <v>電力保全サービス(株)</v>
      </c>
      <c r="G947" t="str">
        <f t="shared" si="29"/>
        <v>電力保全サービス(株)_</v>
      </c>
      <c r="H947">
        <v>3.4400000000000001E-4</v>
      </c>
      <c r="I947" s="260" t="s">
        <v>2167</v>
      </c>
      <c r="L947" s="260"/>
      <c r="M947" s="260"/>
      <c r="N947" s="260"/>
    </row>
    <row r="948" spans="1:14">
      <c r="A948" s="260" t="s">
        <v>1733</v>
      </c>
      <c r="B948" s="260" t="s">
        <v>2168</v>
      </c>
      <c r="C948" s="260">
        <v>5.0100000000000003E-4</v>
      </c>
      <c r="D948" s="260"/>
      <c r="E948" s="260">
        <v>5.3799999999999996E-4</v>
      </c>
      <c r="F948" t="str">
        <f t="shared" si="28"/>
        <v>リストプロパティーズ(株)</v>
      </c>
      <c r="G948" t="str">
        <f t="shared" si="29"/>
        <v>リストプロパティーズ(株)_</v>
      </c>
      <c r="H948">
        <v>5.3799999999999996E-4</v>
      </c>
      <c r="I948" s="260" t="s">
        <v>2168</v>
      </c>
      <c r="L948" s="260"/>
      <c r="M948" s="260"/>
      <c r="N948" s="260"/>
    </row>
    <row r="949" spans="1:14">
      <c r="A949" s="260" t="s">
        <v>1735</v>
      </c>
      <c r="B949" s="260" t="s">
        <v>2169</v>
      </c>
      <c r="C949" s="260">
        <v>4.44E-4</v>
      </c>
      <c r="D949" s="260"/>
      <c r="E949" s="260">
        <v>4.7699999999999999E-4</v>
      </c>
      <c r="F949" t="str">
        <f t="shared" si="28"/>
        <v>(株)インフォシステム</v>
      </c>
      <c r="G949" t="str">
        <f t="shared" si="29"/>
        <v>(株)インフォシステム_</v>
      </c>
      <c r="H949">
        <v>4.7699999999999999E-4</v>
      </c>
      <c r="I949" s="260" t="s">
        <v>2169</v>
      </c>
      <c r="L949" s="260"/>
      <c r="M949" s="260"/>
      <c r="N949" s="260"/>
    </row>
    <row r="950" spans="1:14">
      <c r="A950" s="260" t="s">
        <v>1737</v>
      </c>
      <c r="B950" s="260" t="s">
        <v>2170</v>
      </c>
      <c r="C950" s="260">
        <v>5.2999999999999998E-4</v>
      </c>
      <c r="D950" s="260"/>
      <c r="E950" s="260">
        <v>4.7399999999999997E-4</v>
      </c>
      <c r="F950" t="str">
        <f t="shared" si="28"/>
        <v>(株)情熱電力</v>
      </c>
      <c r="G950" t="str">
        <f t="shared" si="29"/>
        <v>(株)情熱電力_</v>
      </c>
      <c r="H950">
        <v>4.7399999999999997E-4</v>
      </c>
      <c r="I950" s="260" t="s">
        <v>2170</v>
      </c>
      <c r="L950" s="260"/>
      <c r="M950" s="260"/>
      <c r="N950" s="260"/>
    </row>
    <row r="951" spans="1:14">
      <c r="A951" s="260" t="s">
        <v>1739</v>
      </c>
      <c r="B951" s="260" t="s">
        <v>2171</v>
      </c>
      <c r="C951" s="260">
        <v>6.8900000000000005E-4</v>
      </c>
      <c r="D951" s="260"/>
      <c r="E951" s="260">
        <v>6.2200000000000005E-4</v>
      </c>
      <c r="F951" t="str">
        <f t="shared" si="28"/>
        <v>バンプーパワートレーディング合同会社</v>
      </c>
      <c r="G951" t="str">
        <f t="shared" si="29"/>
        <v>バンプーパワートレーディング合同会社_</v>
      </c>
      <c r="H951">
        <v>6.2200000000000005E-4</v>
      </c>
      <c r="I951" s="260" t="s">
        <v>2171</v>
      </c>
      <c r="L951" s="260"/>
      <c r="M951" s="260"/>
      <c r="N951" s="260"/>
    </row>
    <row r="952" spans="1:14">
      <c r="A952" s="260" t="s">
        <v>1742</v>
      </c>
      <c r="B952" s="260" t="s">
        <v>2172</v>
      </c>
      <c r="C952" s="260">
        <v>3.0800000000000001E-4</v>
      </c>
      <c r="D952" s="260"/>
      <c r="E952" s="260">
        <v>2.52E-4</v>
      </c>
      <c r="F952" t="str">
        <f t="shared" si="28"/>
        <v>(株)エイチティーピー</v>
      </c>
      <c r="G952" t="str">
        <f t="shared" si="29"/>
        <v>(株)エイチティーピー_</v>
      </c>
      <c r="H952">
        <v>2.52E-4</v>
      </c>
      <c r="I952" s="260" t="s">
        <v>2172</v>
      </c>
      <c r="L952" s="260"/>
      <c r="M952" s="260"/>
      <c r="N952" s="260"/>
    </row>
    <row r="953" spans="1:14">
      <c r="A953" s="260" t="s">
        <v>1744</v>
      </c>
      <c r="B953" s="260" t="s">
        <v>2173</v>
      </c>
      <c r="C953" s="260">
        <v>5.0799999999999999E-4</v>
      </c>
      <c r="D953" s="260"/>
      <c r="E953" s="260">
        <v>5.4500000000000002E-4</v>
      </c>
      <c r="F953" t="str">
        <f t="shared" si="28"/>
        <v>(株)センカク</v>
      </c>
      <c r="G953" t="str">
        <f t="shared" si="29"/>
        <v>(株)センカク_</v>
      </c>
      <c r="H953">
        <v>5.4500000000000002E-4</v>
      </c>
      <c r="I953" s="260" t="s">
        <v>2173</v>
      </c>
      <c r="L953" s="260"/>
      <c r="M953" s="260"/>
      <c r="N953" s="260"/>
    </row>
    <row r="954" spans="1:14">
      <c r="A954" s="260" t="s">
        <v>1746</v>
      </c>
      <c r="B954" s="260" t="s">
        <v>2174</v>
      </c>
      <c r="C954" s="260">
        <v>4.1300000000000001E-4</v>
      </c>
      <c r="D954" s="260"/>
      <c r="E954" s="260">
        <v>3.57E-4</v>
      </c>
      <c r="F954" t="str">
        <f t="shared" si="28"/>
        <v>新電力いばらき(株)</v>
      </c>
      <c r="G954" t="str">
        <f t="shared" si="29"/>
        <v>新電力いばらき(株)_</v>
      </c>
      <c r="H954">
        <v>3.57E-4</v>
      </c>
      <c r="I954" s="260" t="s">
        <v>2174</v>
      </c>
      <c r="L954" s="260"/>
      <c r="M954" s="260"/>
      <c r="N954" s="260"/>
    </row>
    <row r="955" spans="1:14">
      <c r="A955" s="260" t="s">
        <v>1748</v>
      </c>
      <c r="B955" s="260" t="s">
        <v>2175</v>
      </c>
      <c r="C955" s="260">
        <v>4.4700000000000002E-4</v>
      </c>
      <c r="D955" s="260"/>
      <c r="E955" s="260">
        <v>4.8700000000000002E-4</v>
      </c>
      <c r="F955" t="str">
        <f t="shared" si="28"/>
        <v>緑屋電気(株)</v>
      </c>
      <c r="G955" t="str">
        <f t="shared" si="29"/>
        <v>緑屋電気(株)_</v>
      </c>
      <c r="H955">
        <v>4.8700000000000002E-4</v>
      </c>
      <c r="I955" s="260" t="s">
        <v>2175</v>
      </c>
      <c r="L955" s="260"/>
      <c r="M955" s="260"/>
      <c r="N955" s="260"/>
    </row>
    <row r="956" spans="1:14">
      <c r="A956" s="260" t="s">
        <v>1750</v>
      </c>
      <c r="B956" s="260" t="s">
        <v>2176</v>
      </c>
      <c r="C956" s="260">
        <v>3.1700000000000001E-4</v>
      </c>
      <c r="D956" s="260"/>
      <c r="E956" s="260">
        <v>2.9999999999999997E-4</v>
      </c>
      <c r="F956" t="str">
        <f t="shared" si="28"/>
        <v>(株)ミナサポ</v>
      </c>
      <c r="G956" t="str">
        <f t="shared" si="29"/>
        <v>(株)ミナサポ_</v>
      </c>
      <c r="H956">
        <v>2.9999999999999997E-4</v>
      </c>
      <c r="I956" s="260" t="s">
        <v>2176</v>
      </c>
      <c r="L956" s="260"/>
      <c r="M956" s="260"/>
      <c r="N956" s="260"/>
    </row>
    <row r="957" spans="1:14">
      <c r="A957" s="260" t="s">
        <v>1753</v>
      </c>
      <c r="B957" s="260" t="s">
        <v>2177</v>
      </c>
      <c r="C957" s="260">
        <v>3.9300000000000001E-4</v>
      </c>
      <c r="D957" s="260"/>
      <c r="E957" s="260">
        <v>3.3700000000000001E-4</v>
      </c>
      <c r="F957" t="str">
        <f t="shared" si="28"/>
        <v>唐津電力(株)</v>
      </c>
      <c r="G957" t="str">
        <f t="shared" si="29"/>
        <v>唐津電力(株)_</v>
      </c>
      <c r="H957">
        <v>3.3700000000000001E-4</v>
      </c>
      <c r="I957" s="260" t="s">
        <v>2177</v>
      </c>
      <c r="L957" s="260"/>
      <c r="M957" s="260"/>
      <c r="N957" s="260"/>
    </row>
    <row r="958" spans="1:14">
      <c r="A958" s="260" t="s">
        <v>1755</v>
      </c>
      <c r="B958" s="260" t="s">
        <v>2178</v>
      </c>
      <c r="C958" s="260">
        <v>1.6000000000000001E-4</v>
      </c>
      <c r="D958" s="260" t="s">
        <v>2023</v>
      </c>
      <c r="E958" s="260">
        <v>0</v>
      </c>
      <c r="F958" t="str">
        <f t="shared" si="28"/>
        <v>ＲＥ１００電力(株)</v>
      </c>
      <c r="G958" t="str">
        <f t="shared" si="29"/>
        <v>ＲＥ１００電力(株)_メニューA</v>
      </c>
      <c r="H958">
        <v>0</v>
      </c>
      <c r="I958" s="260" t="s">
        <v>2178</v>
      </c>
      <c r="L958" s="260"/>
      <c r="M958" s="260"/>
      <c r="N958" s="260"/>
    </row>
    <row r="959" spans="1:14">
      <c r="A959" s="260"/>
      <c r="B959" s="260" t="s">
        <v>590</v>
      </c>
      <c r="C959" s="260"/>
      <c r="D959" s="260" t="s">
        <v>2039</v>
      </c>
      <c r="E959" s="260">
        <v>8.7100000000000003E-4</v>
      </c>
      <c r="F959" t="str">
        <f t="shared" si="28"/>
        <v>ＲＥ１００電力(株)</v>
      </c>
      <c r="G959" t="str">
        <f t="shared" si="29"/>
        <v>ＲＥ１００電力(株)_メニューB(残差)</v>
      </c>
      <c r="H959">
        <v>8.7100000000000003E-4</v>
      </c>
      <c r="I959" s="260" t="s">
        <v>2178</v>
      </c>
      <c r="L959" s="260"/>
      <c r="M959" s="260"/>
      <c r="N959" s="260"/>
    </row>
    <row r="960" spans="1:14">
      <c r="A960" s="260"/>
      <c r="B960" s="260" t="s">
        <v>590</v>
      </c>
      <c r="C960" s="260"/>
      <c r="D960" s="260" t="s">
        <v>2040</v>
      </c>
      <c r="E960" s="260">
        <v>0</v>
      </c>
      <c r="F960" t="str">
        <f t="shared" si="28"/>
        <v>ＲＥ１００電力(株)</v>
      </c>
      <c r="G960" t="str">
        <f t="shared" si="29"/>
        <v>ＲＥ１００電力(株)_(参考値)事業者全体</v>
      </c>
      <c r="H960">
        <v>0</v>
      </c>
      <c r="I960" s="260" t="s">
        <v>2178</v>
      </c>
      <c r="L960" s="260"/>
      <c r="M960" s="260"/>
      <c r="N960" s="260"/>
    </row>
    <row r="961" spans="1:14">
      <c r="A961" s="260" t="s">
        <v>1757</v>
      </c>
      <c r="B961" s="260" t="s">
        <v>2179</v>
      </c>
      <c r="C961" s="260">
        <v>4.5100000000000001E-4</v>
      </c>
      <c r="D961" s="260"/>
      <c r="E961" s="260">
        <v>3.9500000000000001E-4</v>
      </c>
      <c r="F961" t="str">
        <f t="shared" si="28"/>
        <v>(株)イーネットワーク</v>
      </c>
      <c r="G961" t="str">
        <f t="shared" si="29"/>
        <v>(株)イーネットワーク_</v>
      </c>
      <c r="H961">
        <v>3.9500000000000001E-4</v>
      </c>
      <c r="I961" s="260" t="s">
        <v>2179</v>
      </c>
      <c r="L961" s="260"/>
      <c r="M961" s="260"/>
      <c r="N961" s="260"/>
    </row>
    <row r="962" spans="1:14">
      <c r="A962" s="260" t="s">
        <v>1759</v>
      </c>
      <c r="B962" s="260" t="s">
        <v>2180</v>
      </c>
      <c r="C962" s="260">
        <v>4.1800000000000002E-4</v>
      </c>
      <c r="D962" s="260" t="s">
        <v>2023</v>
      </c>
      <c r="E962" s="260">
        <v>0</v>
      </c>
      <c r="F962" t="str">
        <f t="shared" si="28"/>
        <v>スマートエコエナジー(株)</v>
      </c>
      <c r="G962" t="str">
        <f t="shared" si="29"/>
        <v>スマートエコエナジー(株)_メニューA</v>
      </c>
      <c r="H962">
        <v>0</v>
      </c>
      <c r="I962" s="260" t="s">
        <v>2180</v>
      </c>
      <c r="L962" s="260"/>
      <c r="M962" s="260"/>
      <c r="N962" s="260"/>
    </row>
    <row r="963" spans="1:14">
      <c r="A963" s="260"/>
      <c r="B963" s="260"/>
      <c r="C963" s="260"/>
      <c r="D963" s="260" t="s">
        <v>2025</v>
      </c>
      <c r="E963" s="260">
        <v>2.0000000000000001E-4</v>
      </c>
      <c r="F963" t="str">
        <f t="shared" si="28"/>
        <v>スマートエコエナジー(株)</v>
      </c>
      <c r="G963" t="str">
        <f t="shared" si="29"/>
        <v>スマートエコエナジー(株)_メニューB</v>
      </c>
      <c r="H963">
        <v>2.0000000000000001E-4</v>
      </c>
      <c r="I963" s="260" t="s">
        <v>2180</v>
      </c>
      <c r="L963" s="260"/>
      <c r="M963" s="260"/>
      <c r="N963" s="260"/>
    </row>
    <row r="964" spans="1:14">
      <c r="A964" s="260"/>
      <c r="B964" s="260"/>
      <c r="C964" s="260"/>
      <c r="D964" s="260" t="s">
        <v>2028</v>
      </c>
      <c r="E964" s="260">
        <v>4.2400000000000001E-4</v>
      </c>
      <c r="F964" t="str">
        <f t="shared" si="28"/>
        <v>スマートエコエナジー(株)</v>
      </c>
      <c r="G964" t="str">
        <f t="shared" si="29"/>
        <v>スマートエコエナジー(株)_メニューC(残差)</v>
      </c>
      <c r="H964">
        <v>4.2400000000000001E-4</v>
      </c>
      <c r="I964" s="260" t="s">
        <v>2180</v>
      </c>
      <c r="L964" s="260"/>
      <c r="M964" s="260"/>
      <c r="N964" s="260"/>
    </row>
    <row r="965" spans="1:14">
      <c r="A965" s="260"/>
      <c r="B965" s="260"/>
      <c r="C965" s="260"/>
      <c r="D965" s="260" t="s">
        <v>2040</v>
      </c>
      <c r="E965" s="260">
        <v>3.6099999999999999E-4</v>
      </c>
      <c r="F965" t="str">
        <f t="shared" ref="F965:F1028" si="30">IF(A965="",F964,B965)</f>
        <v>スマートエコエナジー(株)</v>
      </c>
      <c r="G965" t="str">
        <f t="shared" ref="G965:G1028" si="31">F965&amp;"_"&amp;D965</f>
        <v>スマートエコエナジー(株)_(参考値)事業者全体</v>
      </c>
      <c r="H965">
        <v>3.6099999999999999E-4</v>
      </c>
      <c r="I965" s="260" t="s">
        <v>2180</v>
      </c>
      <c r="L965" s="260"/>
      <c r="M965" s="260"/>
      <c r="N965" s="260"/>
    </row>
    <row r="966" spans="1:14">
      <c r="A966" s="260" t="s">
        <v>1762</v>
      </c>
      <c r="B966" s="260" t="s">
        <v>2181</v>
      </c>
      <c r="C966" s="260">
        <v>4.9700000000000005E-4</v>
      </c>
      <c r="D966" s="260"/>
      <c r="E966" s="260">
        <v>5.4199999999999995E-4</v>
      </c>
      <c r="F966" t="str">
        <f t="shared" si="30"/>
        <v>(株)ＬＥＮＥＴＳ</v>
      </c>
      <c r="G966" t="str">
        <f t="shared" si="31"/>
        <v>(株)ＬＥＮＥＴＳ_</v>
      </c>
      <c r="H966">
        <v>5.4199999999999995E-4</v>
      </c>
      <c r="I966" s="260" t="s">
        <v>2181</v>
      </c>
      <c r="L966" s="260"/>
      <c r="M966" s="260"/>
      <c r="N966" s="260"/>
    </row>
    <row r="967" spans="1:14">
      <c r="A967" s="260" t="s">
        <v>1764</v>
      </c>
      <c r="B967" s="260" t="s">
        <v>2182</v>
      </c>
      <c r="C967" s="260">
        <v>5.71E-4</v>
      </c>
      <c r="D967" s="260"/>
      <c r="E967" s="260">
        <v>5.1500000000000005E-4</v>
      </c>
      <c r="F967" t="str">
        <f t="shared" si="30"/>
        <v>アイエスジー(株)</v>
      </c>
      <c r="G967" t="str">
        <f t="shared" si="31"/>
        <v>アイエスジー(株)_</v>
      </c>
      <c r="H967">
        <v>5.1500000000000005E-4</v>
      </c>
      <c r="I967" s="260" t="s">
        <v>2182</v>
      </c>
      <c r="L967" s="260"/>
      <c r="M967" s="260"/>
      <c r="N967" s="260"/>
    </row>
    <row r="968" spans="1:14">
      <c r="A968" s="260" t="s">
        <v>1766</v>
      </c>
      <c r="B968" s="260" t="s">
        <v>2183</v>
      </c>
      <c r="C968" s="260">
        <v>4.8200000000000001E-4</v>
      </c>
      <c r="D968" s="260"/>
      <c r="E968" s="260">
        <v>5.04E-4</v>
      </c>
      <c r="F968" t="str">
        <f t="shared" si="30"/>
        <v>(株)富士山電力</v>
      </c>
      <c r="G968" t="str">
        <f t="shared" si="31"/>
        <v>(株)富士山電力_</v>
      </c>
      <c r="H968">
        <v>5.04E-4</v>
      </c>
      <c r="I968" s="260" t="s">
        <v>2183</v>
      </c>
      <c r="L968" s="260"/>
      <c r="M968" s="260"/>
      <c r="N968" s="260"/>
    </row>
    <row r="969" spans="1:14">
      <c r="A969" s="260" t="s">
        <v>1768</v>
      </c>
      <c r="B969" s="260" t="s">
        <v>1769</v>
      </c>
      <c r="C969" s="260">
        <v>3.6400000000000001E-4</v>
      </c>
      <c r="D969" s="260"/>
      <c r="E969" s="260">
        <v>3.0800000000000001E-4</v>
      </c>
      <c r="F969" t="str">
        <f t="shared" si="30"/>
        <v>(株)エネクル(旧：堀川産業(株))</v>
      </c>
      <c r="G969" t="str">
        <f t="shared" si="31"/>
        <v>(株)エネクル(旧：堀川産業(株))_</v>
      </c>
      <c r="H969">
        <v>3.0800000000000001E-4</v>
      </c>
      <c r="I969" s="260" t="s">
        <v>1769</v>
      </c>
      <c r="L969" s="260"/>
      <c r="M969" s="260"/>
      <c r="N969" s="260"/>
    </row>
    <row r="970" spans="1:14">
      <c r="A970" s="260" t="s">
        <v>1770</v>
      </c>
      <c r="B970" s="260" t="s">
        <v>2184</v>
      </c>
      <c r="C970" s="260">
        <v>4.9600000000000002E-4</v>
      </c>
      <c r="D970" s="260"/>
      <c r="E970" s="260">
        <v>5.4699999999999996E-4</v>
      </c>
      <c r="F970" t="str">
        <f t="shared" si="30"/>
        <v>フィンテックラボ協同組合</v>
      </c>
      <c r="G970" t="str">
        <f t="shared" si="31"/>
        <v>フィンテックラボ協同組合_</v>
      </c>
      <c r="H970">
        <v>5.4699999999999996E-4</v>
      </c>
      <c r="I970" s="260" t="s">
        <v>2184</v>
      </c>
      <c r="L970" s="260"/>
      <c r="M970" s="260"/>
      <c r="N970" s="260"/>
    </row>
    <row r="971" spans="1:14">
      <c r="A971" s="260" t="s">
        <v>1772</v>
      </c>
      <c r="B971" s="260" t="s">
        <v>2185</v>
      </c>
      <c r="C971" s="260">
        <v>3.79E-4</v>
      </c>
      <c r="D971" s="260"/>
      <c r="E971" s="260">
        <v>3.2299999999999999E-4</v>
      </c>
      <c r="F971" t="str">
        <f t="shared" si="30"/>
        <v>新電力新潟(株)</v>
      </c>
      <c r="G971" t="str">
        <f t="shared" si="31"/>
        <v>新電力新潟(株)_</v>
      </c>
      <c r="H971">
        <v>3.2299999999999999E-4</v>
      </c>
      <c r="I971" s="260" t="s">
        <v>2185</v>
      </c>
      <c r="L971" s="260"/>
      <c r="M971" s="260"/>
      <c r="N971" s="260"/>
    </row>
    <row r="972" spans="1:14">
      <c r="A972" s="260" t="s">
        <v>2186</v>
      </c>
      <c r="B972" s="260" t="s">
        <v>2187</v>
      </c>
      <c r="C972" s="260">
        <v>1.15E-4</v>
      </c>
      <c r="D972" s="260"/>
      <c r="E972" s="260">
        <v>4.4799999999999999E-4</v>
      </c>
      <c r="F972" t="str">
        <f t="shared" si="30"/>
        <v>(株)タケエイでんき(旧：(株)横須賀アーバンウッドパワー)</v>
      </c>
      <c r="G972" t="str">
        <f t="shared" si="31"/>
        <v>(株)タケエイでんき(旧：(株)横須賀アーバンウッドパワー)_</v>
      </c>
      <c r="H972">
        <v>4.4799999999999999E-4</v>
      </c>
      <c r="I972" s="260" t="s">
        <v>2187</v>
      </c>
      <c r="L972" s="260"/>
      <c r="M972" s="260"/>
      <c r="N972" s="260"/>
    </row>
    <row r="973" spans="1:14">
      <c r="A973" s="260" t="s">
        <v>1776</v>
      </c>
      <c r="B973" s="260" t="s">
        <v>2188</v>
      </c>
      <c r="C973" s="260">
        <v>2.7900000000000001E-4</v>
      </c>
      <c r="D973" s="260" t="s">
        <v>2023</v>
      </c>
      <c r="E973" s="260">
        <v>0</v>
      </c>
      <c r="F973" t="str">
        <f t="shared" si="30"/>
        <v>気仙沼グリーンエナジー(株)</v>
      </c>
      <c r="G973" t="str">
        <f t="shared" si="31"/>
        <v>気仙沼グリーンエナジー(株)_メニューA</v>
      </c>
      <c r="H973">
        <v>0</v>
      </c>
      <c r="I973" s="260" t="s">
        <v>2188</v>
      </c>
      <c r="L973" s="260"/>
      <c r="M973" s="260"/>
      <c r="N973" s="260"/>
    </row>
    <row r="974" spans="1:14">
      <c r="A974" s="260"/>
      <c r="B974" s="260"/>
      <c r="C974" s="260"/>
      <c r="D974" s="260" t="s">
        <v>2039</v>
      </c>
      <c r="E974" s="260">
        <v>5.4199999999999995E-4</v>
      </c>
      <c r="F974" t="str">
        <f t="shared" si="30"/>
        <v>気仙沼グリーンエナジー(株)</v>
      </c>
      <c r="G974" t="str">
        <f t="shared" si="31"/>
        <v>気仙沼グリーンエナジー(株)_メニューB(残差)</v>
      </c>
      <c r="H974">
        <v>5.4199999999999995E-4</v>
      </c>
      <c r="I974" s="260" t="s">
        <v>2188</v>
      </c>
      <c r="L974" s="260"/>
      <c r="M974" s="260"/>
      <c r="N974" s="260"/>
    </row>
    <row r="975" spans="1:14">
      <c r="A975" s="260"/>
      <c r="B975" s="260"/>
      <c r="C975" s="260"/>
      <c r="D975" s="260" t="s">
        <v>2040</v>
      </c>
      <c r="E975" s="260">
        <v>5.4699999999999996E-4</v>
      </c>
      <c r="F975" t="str">
        <f t="shared" si="30"/>
        <v>気仙沼グリーンエナジー(株)</v>
      </c>
      <c r="G975" t="str">
        <f t="shared" si="31"/>
        <v>気仙沼グリーンエナジー(株)_(参考値)事業者全体</v>
      </c>
      <c r="H975">
        <v>5.4699999999999996E-4</v>
      </c>
      <c r="I975" s="260" t="s">
        <v>2188</v>
      </c>
      <c r="L975" s="260"/>
      <c r="M975" s="260"/>
      <c r="N975" s="260"/>
    </row>
    <row r="976" spans="1:14">
      <c r="A976" s="260" t="s">
        <v>1778</v>
      </c>
      <c r="B976" s="260" t="s">
        <v>2189</v>
      </c>
      <c r="C976" s="260">
        <v>3.1199999999999999E-4</v>
      </c>
      <c r="D976" s="260" t="s">
        <v>2023</v>
      </c>
      <c r="E976" s="260">
        <v>0</v>
      </c>
      <c r="F976" t="str">
        <f t="shared" si="30"/>
        <v>(株)ユーラスグリーンエナジー</v>
      </c>
      <c r="G976" t="str">
        <f t="shared" si="31"/>
        <v>(株)ユーラスグリーンエナジー_メニューA</v>
      </c>
      <c r="H976">
        <v>0</v>
      </c>
      <c r="I976" s="260" t="s">
        <v>2189</v>
      </c>
      <c r="L976" s="260"/>
      <c r="M976" s="260"/>
      <c r="N976" s="260"/>
    </row>
    <row r="977" spans="1:14">
      <c r="A977" s="260"/>
      <c r="B977" s="260"/>
      <c r="C977" s="260"/>
      <c r="D977" s="260" t="s">
        <v>2039</v>
      </c>
      <c r="E977" s="260">
        <v>0</v>
      </c>
      <c r="F977" t="str">
        <f t="shared" si="30"/>
        <v>(株)ユーラスグリーンエナジー</v>
      </c>
      <c r="G977" t="str">
        <f t="shared" si="31"/>
        <v>(株)ユーラスグリーンエナジー_メニューB(残差)</v>
      </c>
      <c r="H977">
        <v>0</v>
      </c>
      <c r="I977" s="260" t="s">
        <v>2189</v>
      </c>
      <c r="L977" s="260"/>
      <c r="M977" s="260"/>
      <c r="N977" s="260"/>
    </row>
    <row r="978" spans="1:14">
      <c r="A978" s="260"/>
      <c r="B978" s="260"/>
      <c r="C978" s="260"/>
      <c r="D978" s="260" t="s">
        <v>2040</v>
      </c>
      <c r="E978" s="260">
        <v>2.1999999999999999E-5</v>
      </c>
      <c r="F978" t="str">
        <f t="shared" si="30"/>
        <v>(株)ユーラスグリーンエナジー</v>
      </c>
      <c r="G978" t="str">
        <f t="shared" si="31"/>
        <v>(株)ユーラスグリーンエナジー_(参考値)事業者全体</v>
      </c>
      <c r="H978">
        <v>2.1999999999999999E-5</v>
      </c>
      <c r="I978" s="260" t="s">
        <v>2189</v>
      </c>
      <c r="L978" s="260"/>
      <c r="M978" s="260"/>
      <c r="N978" s="260"/>
    </row>
    <row r="979" spans="1:14">
      <c r="A979" s="260" t="s">
        <v>1780</v>
      </c>
      <c r="B979" s="260" t="s">
        <v>2190</v>
      </c>
      <c r="C979" s="260">
        <v>5.8200000000000005E-4</v>
      </c>
      <c r="D979" s="260"/>
      <c r="E979" s="260">
        <v>6.5300000000000004E-4</v>
      </c>
      <c r="F979" t="str">
        <f t="shared" si="30"/>
        <v>(株)サイホープロパティーズ</v>
      </c>
      <c r="G979" t="str">
        <f t="shared" si="31"/>
        <v>(株)サイホープロパティーズ_</v>
      </c>
      <c r="H979">
        <v>6.5300000000000004E-4</v>
      </c>
      <c r="I979" s="260" t="s">
        <v>2190</v>
      </c>
      <c r="L979" s="260"/>
      <c r="M979" s="260"/>
      <c r="N979" s="260"/>
    </row>
    <row r="980" spans="1:14">
      <c r="A980" s="260" t="s">
        <v>1782</v>
      </c>
      <c r="B980" s="260" t="s">
        <v>2191</v>
      </c>
      <c r="C980" s="260">
        <v>3.7199999999999999E-4</v>
      </c>
      <c r="D980" s="260"/>
      <c r="E980" s="260">
        <v>3.1599999999999998E-4</v>
      </c>
      <c r="F980" t="str">
        <f t="shared" si="30"/>
        <v>生活協同組合コープながの</v>
      </c>
      <c r="G980" t="str">
        <f t="shared" si="31"/>
        <v>生活協同組合コープながの_</v>
      </c>
      <c r="H980">
        <v>3.1599999999999998E-4</v>
      </c>
      <c r="I980" s="260" t="s">
        <v>2191</v>
      </c>
      <c r="L980" s="260"/>
      <c r="M980" s="260"/>
      <c r="N980" s="260"/>
    </row>
    <row r="981" spans="1:14">
      <c r="A981" s="260" t="s">
        <v>1784</v>
      </c>
      <c r="B981" s="260" t="s">
        <v>2192</v>
      </c>
      <c r="C981" s="260">
        <v>6.3699999999999998E-4</v>
      </c>
      <c r="D981" s="260"/>
      <c r="E981" s="260">
        <v>6.0300000000000002E-4</v>
      </c>
      <c r="F981" t="str">
        <f t="shared" si="30"/>
        <v>京セラ関電エナジー合同会社</v>
      </c>
      <c r="G981" t="str">
        <f t="shared" si="31"/>
        <v>京セラ関電エナジー合同会社_</v>
      </c>
      <c r="H981">
        <v>6.0300000000000002E-4</v>
      </c>
      <c r="I981" s="260" t="s">
        <v>2192</v>
      </c>
      <c r="L981" s="260"/>
      <c r="M981" s="260"/>
      <c r="N981" s="260"/>
    </row>
    <row r="982" spans="1:14">
      <c r="A982" s="260" t="s">
        <v>1786</v>
      </c>
      <c r="B982" s="260" t="s">
        <v>2193</v>
      </c>
      <c r="C982" s="260">
        <v>3.6400000000000001E-4</v>
      </c>
      <c r="D982" s="260"/>
      <c r="E982" s="260">
        <v>3.0800000000000001E-4</v>
      </c>
      <c r="F982" t="str">
        <f t="shared" si="30"/>
        <v>酒田天然瓦斯(株)</v>
      </c>
      <c r="G982" t="str">
        <f t="shared" si="31"/>
        <v>酒田天然瓦斯(株)_</v>
      </c>
      <c r="H982">
        <v>3.0800000000000001E-4</v>
      </c>
      <c r="I982" s="260" t="s">
        <v>2193</v>
      </c>
      <c r="L982" s="260"/>
      <c r="M982" s="260"/>
      <c r="N982" s="260"/>
    </row>
    <row r="983" spans="1:14">
      <c r="A983" s="260" t="s">
        <v>1788</v>
      </c>
      <c r="B983" s="260" t="s">
        <v>2194</v>
      </c>
      <c r="C983" s="260">
        <v>5.0699999999999996E-4</v>
      </c>
      <c r="D983" s="260"/>
      <c r="E983" s="260">
        <v>5.4100000000000003E-4</v>
      </c>
      <c r="F983" t="str">
        <f t="shared" si="30"/>
        <v>東亜ガス(株)</v>
      </c>
      <c r="G983" t="str">
        <f t="shared" si="31"/>
        <v>東亜ガス(株)_</v>
      </c>
      <c r="H983">
        <v>5.4100000000000003E-4</v>
      </c>
      <c r="I983" s="260" t="s">
        <v>2194</v>
      </c>
      <c r="L983" s="260"/>
      <c r="M983" s="260"/>
      <c r="N983" s="260"/>
    </row>
    <row r="984" spans="1:14">
      <c r="A984" s="260" t="s">
        <v>1790</v>
      </c>
      <c r="B984" s="260" t="s">
        <v>2195</v>
      </c>
      <c r="C984" s="260">
        <v>3.6400000000000001E-4</v>
      </c>
      <c r="D984" s="260"/>
      <c r="E984" s="260">
        <v>3.0800000000000001E-4</v>
      </c>
      <c r="F984" t="str">
        <f t="shared" si="30"/>
        <v>(株)三河の山里コミュニティパワー</v>
      </c>
      <c r="G984" t="str">
        <f t="shared" si="31"/>
        <v>(株)三河の山里コミュニティパワー_</v>
      </c>
      <c r="H984">
        <v>3.0800000000000001E-4</v>
      </c>
      <c r="I984" s="260" t="s">
        <v>2195</v>
      </c>
      <c r="L984" s="260"/>
      <c r="M984" s="260"/>
      <c r="N984" s="260"/>
    </row>
    <row r="985" spans="1:14">
      <c r="A985" s="260" t="s">
        <v>1792</v>
      </c>
      <c r="B985" s="260" t="s">
        <v>2196</v>
      </c>
      <c r="C985" s="260">
        <v>1.03E-4</v>
      </c>
      <c r="D985" s="260" t="s">
        <v>2023</v>
      </c>
      <c r="E985" s="260">
        <v>0</v>
      </c>
      <c r="F985" t="str">
        <f t="shared" si="30"/>
        <v>新潟スワンエナジー(株)</v>
      </c>
      <c r="G985" t="str">
        <f t="shared" si="31"/>
        <v>新潟スワンエナジー(株)_メニューA</v>
      </c>
      <c r="H985">
        <v>0</v>
      </c>
      <c r="I985" s="260" t="s">
        <v>2196</v>
      </c>
      <c r="L985" s="260"/>
      <c r="M985" s="260"/>
      <c r="N985" s="260"/>
    </row>
    <row r="986" spans="1:14">
      <c r="A986" s="260"/>
      <c r="B986" s="260"/>
      <c r="C986" s="260"/>
      <c r="D986" s="260" t="s">
        <v>2025</v>
      </c>
      <c r="E986" s="260">
        <v>2.9E-4</v>
      </c>
      <c r="F986" t="str">
        <f t="shared" si="30"/>
        <v>新潟スワンエナジー(株)</v>
      </c>
      <c r="G986" t="str">
        <f t="shared" si="31"/>
        <v>新潟スワンエナジー(株)_メニューB</v>
      </c>
      <c r="H986">
        <v>2.9E-4</v>
      </c>
      <c r="I986" s="260" t="s">
        <v>2196</v>
      </c>
      <c r="L986" s="260"/>
      <c r="M986" s="260"/>
      <c r="N986" s="260"/>
    </row>
    <row r="987" spans="1:14">
      <c r="A987" s="260"/>
      <c r="B987" s="260"/>
      <c r="C987" s="260"/>
      <c r="D987" s="260" t="s">
        <v>2043</v>
      </c>
      <c r="E987" s="260">
        <v>2.7599999999999999E-4</v>
      </c>
      <c r="F987" t="str">
        <f t="shared" si="30"/>
        <v>新潟スワンエナジー(株)</v>
      </c>
      <c r="G987" t="str">
        <f t="shared" si="31"/>
        <v>新潟スワンエナジー(株)_メニューC</v>
      </c>
      <c r="H987">
        <v>2.7599999999999999E-4</v>
      </c>
      <c r="I987" s="260" t="s">
        <v>2196</v>
      </c>
      <c r="L987" s="260"/>
      <c r="M987" s="260"/>
      <c r="N987" s="260"/>
    </row>
    <row r="988" spans="1:14">
      <c r="A988" s="260"/>
      <c r="B988" s="260"/>
      <c r="C988" s="260"/>
      <c r="D988" s="260" t="s">
        <v>2061</v>
      </c>
      <c r="E988" s="260">
        <v>2.9700000000000001E-4</v>
      </c>
      <c r="F988" t="str">
        <f t="shared" si="30"/>
        <v>新潟スワンエナジー(株)</v>
      </c>
      <c r="G988" t="str">
        <f t="shared" si="31"/>
        <v>新潟スワンエナジー(株)_メニューD(残差)</v>
      </c>
      <c r="H988">
        <v>2.9700000000000001E-4</v>
      </c>
      <c r="I988" s="260" t="s">
        <v>2196</v>
      </c>
      <c r="L988" s="260"/>
      <c r="M988" s="260"/>
      <c r="N988" s="260"/>
    </row>
    <row r="989" spans="1:14">
      <c r="A989" s="260"/>
      <c r="B989" s="260"/>
      <c r="C989" s="260"/>
      <c r="D989" s="260" t="s">
        <v>2040</v>
      </c>
      <c r="E989" s="260">
        <v>3.2400000000000001E-4</v>
      </c>
      <c r="F989" t="str">
        <f t="shared" si="30"/>
        <v>新潟スワンエナジー(株)</v>
      </c>
      <c r="G989" t="str">
        <f t="shared" si="31"/>
        <v>新潟スワンエナジー(株)_(参考値)事業者全体</v>
      </c>
      <c r="H989">
        <v>3.2400000000000001E-4</v>
      </c>
      <c r="I989" s="260" t="s">
        <v>2196</v>
      </c>
      <c r="L989" s="260"/>
      <c r="M989" s="260"/>
      <c r="N989" s="260"/>
    </row>
    <row r="990" spans="1:14">
      <c r="A990" s="260" t="s">
        <v>1796</v>
      </c>
      <c r="B990" s="260" t="s">
        <v>2197</v>
      </c>
      <c r="C990" s="260">
        <v>2.5599999999999999E-4</v>
      </c>
      <c r="D990" s="260"/>
      <c r="E990" s="260">
        <v>5.1199999999999998E-4</v>
      </c>
      <c r="F990" t="str">
        <f t="shared" si="30"/>
        <v>グリーンピープルズパワー(株)</v>
      </c>
      <c r="G990" t="str">
        <f t="shared" si="31"/>
        <v>グリーンピープルズパワー(株)_</v>
      </c>
      <c r="H990">
        <v>5.1199999999999998E-4</v>
      </c>
      <c r="I990" s="260" t="s">
        <v>2197</v>
      </c>
      <c r="L990" s="260"/>
      <c r="M990" s="260"/>
      <c r="N990" s="260"/>
    </row>
    <row r="991" spans="1:14">
      <c r="A991" s="260" t="s">
        <v>1798</v>
      </c>
      <c r="B991" s="260" t="s">
        <v>2198</v>
      </c>
      <c r="C991" s="260">
        <v>5.6299999999999992E-4</v>
      </c>
      <c r="D991" s="260"/>
      <c r="E991" s="260">
        <v>4.8799999999999999E-4</v>
      </c>
      <c r="F991" t="str">
        <f t="shared" si="30"/>
        <v>レネックス電力合同会社</v>
      </c>
      <c r="G991" t="str">
        <f t="shared" si="31"/>
        <v>レネックス電力合同会社_</v>
      </c>
      <c r="H991">
        <v>4.8799999999999999E-4</v>
      </c>
      <c r="I991" s="260" t="s">
        <v>2198</v>
      </c>
      <c r="L991" s="260"/>
      <c r="M991" s="260"/>
      <c r="N991" s="260"/>
    </row>
    <row r="992" spans="1:14">
      <c r="A992" s="260" t="s">
        <v>1800</v>
      </c>
      <c r="B992" s="260" t="s">
        <v>2199</v>
      </c>
      <c r="C992" s="260">
        <v>9.7E-5</v>
      </c>
      <c r="D992" s="260"/>
      <c r="E992" s="260">
        <v>4.2700000000000002E-4</v>
      </c>
      <c r="F992" t="str">
        <f t="shared" si="30"/>
        <v>(株)マルイファシリティーズ</v>
      </c>
      <c r="G992" t="str">
        <f t="shared" si="31"/>
        <v>(株)マルイファシリティーズ_</v>
      </c>
      <c r="H992">
        <v>4.2700000000000002E-4</v>
      </c>
      <c r="I992" s="260" t="s">
        <v>2199</v>
      </c>
      <c r="L992" s="260"/>
      <c r="M992" s="260"/>
      <c r="N992" s="260"/>
    </row>
    <row r="993" spans="1:14">
      <c r="A993" s="260" t="s">
        <v>1802</v>
      </c>
      <c r="B993" s="260" t="s">
        <v>2200</v>
      </c>
      <c r="C993" s="260">
        <v>4.3399999999999998E-4</v>
      </c>
      <c r="D993" s="260"/>
      <c r="E993" s="260">
        <v>4.2400000000000001E-4</v>
      </c>
      <c r="F993" t="str">
        <f t="shared" si="30"/>
        <v>(株)デンケン</v>
      </c>
      <c r="G993" t="str">
        <f t="shared" si="31"/>
        <v>(株)デンケン_</v>
      </c>
      <c r="H993">
        <v>4.2400000000000001E-4</v>
      </c>
      <c r="I993" s="260" t="s">
        <v>2200</v>
      </c>
      <c r="L993" s="260"/>
      <c r="M993" s="260"/>
      <c r="N993" s="260"/>
    </row>
    <row r="994" spans="1:14">
      <c r="A994" s="260" t="s">
        <v>1804</v>
      </c>
      <c r="B994" s="260" t="s">
        <v>2201</v>
      </c>
      <c r="C994" s="260">
        <v>5.13E-4</v>
      </c>
      <c r="D994" s="260"/>
      <c r="E994" s="260">
        <v>5.5199999999999997E-4</v>
      </c>
      <c r="F994" t="str">
        <f t="shared" si="30"/>
        <v>(株)東名</v>
      </c>
      <c r="G994" t="str">
        <f t="shared" si="31"/>
        <v>(株)東名_</v>
      </c>
      <c r="H994">
        <v>5.5199999999999997E-4</v>
      </c>
      <c r="I994" s="260" t="s">
        <v>2201</v>
      </c>
      <c r="L994" s="260"/>
      <c r="M994" s="260"/>
      <c r="N994" s="260"/>
    </row>
    <row r="995" spans="1:14">
      <c r="A995" s="260" t="s">
        <v>1807</v>
      </c>
      <c r="B995" s="260" t="s">
        <v>2202</v>
      </c>
      <c r="C995" s="260">
        <v>7.0999999999999991E-4</v>
      </c>
      <c r="D995" s="260"/>
      <c r="E995" s="260">
        <v>6.5399999999999996E-4</v>
      </c>
      <c r="F995" t="str">
        <f t="shared" si="30"/>
        <v>北海道電力コクリエーション(株)</v>
      </c>
      <c r="G995" t="str">
        <f t="shared" si="31"/>
        <v>北海道電力コクリエーション(株)_</v>
      </c>
      <c r="H995">
        <v>6.5399999999999996E-4</v>
      </c>
      <c r="I995" s="260" t="s">
        <v>2202</v>
      </c>
      <c r="L995" s="260"/>
      <c r="M995" s="260"/>
      <c r="N995" s="260"/>
    </row>
    <row r="996" spans="1:14">
      <c r="A996" s="260" t="s">
        <v>1809</v>
      </c>
      <c r="B996" s="260" t="s">
        <v>2203</v>
      </c>
      <c r="C996" s="260" t="s">
        <v>2033</v>
      </c>
      <c r="D996" s="260" t="s">
        <v>2023</v>
      </c>
      <c r="E996" s="260">
        <v>0</v>
      </c>
      <c r="F996" t="str">
        <f t="shared" si="30"/>
        <v>ＮＴＴアノードエナジー(株)</v>
      </c>
      <c r="G996" t="str">
        <f t="shared" si="31"/>
        <v>ＮＴＴアノードエナジー(株)_メニューA</v>
      </c>
      <c r="H996">
        <v>0</v>
      </c>
      <c r="I996" s="260" t="s">
        <v>2203</v>
      </c>
      <c r="L996" s="260"/>
      <c r="M996" s="260"/>
      <c r="N996" s="260"/>
    </row>
    <row r="997" spans="1:14">
      <c r="A997" s="260"/>
      <c r="B997" s="260" t="s">
        <v>590</v>
      </c>
      <c r="C997" s="260"/>
      <c r="D997" s="260" t="s">
        <v>2039</v>
      </c>
      <c r="E997" s="260">
        <v>4.6500000000000003E-4</v>
      </c>
      <c r="F997" t="str">
        <f t="shared" si="30"/>
        <v>ＮＴＴアノードエナジー(株)</v>
      </c>
      <c r="G997" t="str">
        <f t="shared" si="31"/>
        <v>ＮＴＴアノードエナジー(株)_メニューB(残差)</v>
      </c>
      <c r="H997">
        <v>4.6500000000000003E-4</v>
      </c>
      <c r="I997" s="260" t="s">
        <v>2203</v>
      </c>
      <c r="L997" s="260"/>
      <c r="M997" s="260"/>
      <c r="N997" s="260"/>
    </row>
    <row r="998" spans="1:14">
      <c r="A998" s="260"/>
      <c r="B998" s="260" t="s">
        <v>590</v>
      </c>
      <c r="C998" s="260"/>
      <c r="D998" s="260" t="s">
        <v>2040</v>
      </c>
      <c r="E998" s="260">
        <v>1.06E-4</v>
      </c>
      <c r="F998" t="str">
        <f t="shared" si="30"/>
        <v>ＮＴＴアノードエナジー(株)</v>
      </c>
      <c r="G998" t="str">
        <f t="shared" si="31"/>
        <v>ＮＴＴアノードエナジー(株)_(参考値)事業者全体</v>
      </c>
      <c r="H998">
        <v>1.06E-4</v>
      </c>
      <c r="I998" s="260" t="s">
        <v>2203</v>
      </c>
      <c r="L998" s="260"/>
      <c r="M998" s="260"/>
      <c r="N998" s="260"/>
    </row>
    <row r="999" spans="1:14">
      <c r="A999" s="260" t="s">
        <v>1811</v>
      </c>
      <c r="B999" s="260" t="s">
        <v>2204</v>
      </c>
      <c r="C999" s="260">
        <v>4.7599999999999997E-4</v>
      </c>
      <c r="D999" s="260"/>
      <c r="E999" s="260">
        <v>7.2399999999999993E-4</v>
      </c>
      <c r="F999" t="str">
        <f t="shared" si="30"/>
        <v>スマート電気(株)</v>
      </c>
      <c r="G999" t="str">
        <f t="shared" si="31"/>
        <v>スマート電気(株)_</v>
      </c>
      <c r="H999">
        <v>7.2399999999999993E-4</v>
      </c>
      <c r="I999" s="260" t="s">
        <v>2204</v>
      </c>
      <c r="L999" s="260"/>
      <c r="M999" s="260"/>
      <c r="N999" s="260"/>
    </row>
    <row r="1000" spans="1:14">
      <c r="A1000" s="260" t="s">
        <v>1813</v>
      </c>
      <c r="B1000" s="260" t="s">
        <v>2205</v>
      </c>
      <c r="C1000" s="260">
        <v>4.86E-4</v>
      </c>
      <c r="D1000" s="260"/>
      <c r="E1000" s="260">
        <v>5.0000000000000001E-4</v>
      </c>
      <c r="F1000" t="str">
        <f t="shared" si="30"/>
        <v>(株)唐津パワーホールディングス</v>
      </c>
      <c r="G1000" t="str">
        <f t="shared" si="31"/>
        <v>(株)唐津パワーホールディングス_</v>
      </c>
      <c r="H1000">
        <v>5.0000000000000001E-4</v>
      </c>
      <c r="I1000" s="260" t="s">
        <v>2205</v>
      </c>
      <c r="L1000" s="260"/>
      <c r="M1000" s="260"/>
      <c r="N1000" s="260"/>
    </row>
    <row r="1001" spans="1:14">
      <c r="A1001" s="260" t="s">
        <v>1815</v>
      </c>
      <c r="B1001" s="260" t="s">
        <v>2206</v>
      </c>
      <c r="C1001" s="260">
        <v>4.7100000000000001E-4</v>
      </c>
      <c r="D1001" s="260" t="s">
        <v>2023</v>
      </c>
      <c r="E1001" s="260">
        <v>0</v>
      </c>
      <c r="F1001" t="str">
        <f t="shared" si="30"/>
        <v>(株)クリーンエネルギー総合研究所</v>
      </c>
      <c r="G1001" t="str">
        <f t="shared" si="31"/>
        <v>(株)クリーンエネルギー総合研究所_メニューA</v>
      </c>
      <c r="H1001">
        <v>0</v>
      </c>
      <c r="I1001" s="260" t="s">
        <v>2206</v>
      </c>
      <c r="L1001" s="260"/>
      <c r="M1001" s="260"/>
      <c r="N1001" s="260"/>
    </row>
    <row r="1002" spans="1:14">
      <c r="A1002" s="260"/>
      <c r="B1002" s="260"/>
      <c r="C1002" s="260"/>
      <c r="D1002" s="260" t="s">
        <v>2039</v>
      </c>
      <c r="E1002" s="260">
        <v>1.16E-4</v>
      </c>
      <c r="F1002" t="str">
        <f t="shared" si="30"/>
        <v>(株)クリーンエネルギー総合研究所</v>
      </c>
      <c r="G1002" t="str">
        <f t="shared" si="31"/>
        <v>(株)クリーンエネルギー総合研究所_メニューB(残差)</v>
      </c>
      <c r="H1002">
        <v>1.16E-4</v>
      </c>
      <c r="I1002" s="260" t="s">
        <v>2206</v>
      </c>
      <c r="L1002" s="260"/>
      <c r="M1002" s="260"/>
      <c r="N1002" s="260"/>
    </row>
    <row r="1003" spans="1:14">
      <c r="A1003" s="260"/>
      <c r="B1003" s="260"/>
      <c r="C1003" s="260"/>
      <c r="D1003" s="260" t="s">
        <v>2040</v>
      </c>
      <c r="E1003" s="260">
        <v>4.8899999999999996E-4</v>
      </c>
      <c r="F1003" t="str">
        <f t="shared" si="30"/>
        <v>(株)クリーンエネルギー総合研究所</v>
      </c>
      <c r="G1003" t="str">
        <f t="shared" si="31"/>
        <v>(株)クリーンエネルギー総合研究所_(参考値)事業者全体</v>
      </c>
      <c r="H1003">
        <v>4.8899999999999996E-4</v>
      </c>
      <c r="I1003" s="260" t="s">
        <v>2206</v>
      </c>
      <c r="L1003" s="260"/>
      <c r="M1003" s="260"/>
      <c r="N1003" s="260"/>
    </row>
    <row r="1004" spans="1:14">
      <c r="A1004" s="260" t="s">
        <v>1817</v>
      </c>
      <c r="B1004" s="260" t="s">
        <v>2207</v>
      </c>
      <c r="C1004" s="260">
        <v>4.15E-4</v>
      </c>
      <c r="D1004" s="260"/>
      <c r="E1004" s="260">
        <v>3.9100000000000002E-4</v>
      </c>
      <c r="F1004" t="str">
        <f t="shared" si="30"/>
        <v>ＵＮＩＶＥＲＧＹ(株)</v>
      </c>
      <c r="G1004" t="str">
        <f t="shared" si="31"/>
        <v>ＵＮＩＶＥＲＧＹ(株)_</v>
      </c>
      <c r="H1004">
        <v>3.9100000000000002E-4</v>
      </c>
      <c r="I1004" s="260" t="s">
        <v>2207</v>
      </c>
      <c r="L1004" s="260"/>
      <c r="M1004" s="260"/>
      <c r="N1004" s="260"/>
    </row>
    <row r="1005" spans="1:14">
      <c r="A1005" s="260" t="s">
        <v>1819</v>
      </c>
      <c r="B1005" s="260" t="s">
        <v>2208</v>
      </c>
      <c r="C1005" s="260">
        <v>3.4699999999999998E-4</v>
      </c>
      <c r="D1005" s="260"/>
      <c r="E1005" s="260">
        <v>2.9100000000000003E-4</v>
      </c>
      <c r="F1005" t="str">
        <f t="shared" si="30"/>
        <v>ＪＲ西日本住宅サービス(株)</v>
      </c>
      <c r="G1005" t="str">
        <f t="shared" si="31"/>
        <v>ＪＲ西日本住宅サービス(株)_</v>
      </c>
      <c r="H1005">
        <v>2.9100000000000003E-4</v>
      </c>
      <c r="I1005" s="260" t="s">
        <v>2208</v>
      </c>
      <c r="L1005" s="260"/>
      <c r="M1005" s="260"/>
      <c r="N1005" s="260"/>
    </row>
    <row r="1006" spans="1:14">
      <c r="A1006" s="260" t="s">
        <v>1821</v>
      </c>
      <c r="B1006" s="260" t="s">
        <v>2209</v>
      </c>
      <c r="C1006" s="260">
        <v>3.7300000000000001E-4</v>
      </c>
      <c r="D1006" s="260"/>
      <c r="E1006" s="260">
        <v>3.1700000000000001E-4</v>
      </c>
      <c r="F1006" t="str">
        <f t="shared" si="30"/>
        <v>(株)アイキューブ・マーケティング</v>
      </c>
      <c r="G1006" t="str">
        <f t="shared" si="31"/>
        <v>(株)アイキューブ・マーケティング_</v>
      </c>
      <c r="H1006">
        <v>3.1700000000000001E-4</v>
      </c>
      <c r="I1006" s="260" t="s">
        <v>2209</v>
      </c>
      <c r="L1006" s="260"/>
      <c r="M1006" s="260"/>
      <c r="N1006" s="260"/>
    </row>
    <row r="1007" spans="1:14">
      <c r="A1007" s="260" t="s">
        <v>1823</v>
      </c>
      <c r="B1007" s="260" t="s">
        <v>2210</v>
      </c>
      <c r="C1007" s="260">
        <v>4.6700000000000002E-4</v>
      </c>
      <c r="D1007" s="260" t="s">
        <v>2023</v>
      </c>
      <c r="E1007" s="260">
        <v>0</v>
      </c>
      <c r="F1007" t="str">
        <f t="shared" si="30"/>
        <v>デジタルグリッド(株)</v>
      </c>
      <c r="G1007" t="str">
        <f t="shared" si="31"/>
        <v>デジタルグリッド(株)_メニューA</v>
      </c>
      <c r="H1007">
        <v>0</v>
      </c>
      <c r="I1007" s="260" t="s">
        <v>2210</v>
      </c>
      <c r="L1007" s="260"/>
      <c r="M1007" s="260"/>
      <c r="N1007" s="260"/>
    </row>
    <row r="1008" spans="1:14">
      <c r="A1008" s="260"/>
      <c r="B1008" s="260"/>
      <c r="C1008" s="260"/>
      <c r="D1008" s="260" t="s">
        <v>2025</v>
      </c>
      <c r="E1008" s="260">
        <v>1.7799999999999999E-4</v>
      </c>
      <c r="F1008" t="str">
        <f t="shared" si="30"/>
        <v>デジタルグリッド(株)</v>
      </c>
      <c r="G1008" t="str">
        <f t="shared" si="31"/>
        <v>デジタルグリッド(株)_メニューB</v>
      </c>
      <c r="H1008">
        <v>1.7799999999999999E-4</v>
      </c>
      <c r="I1008" s="260" t="s">
        <v>2210</v>
      </c>
      <c r="L1008" s="260"/>
      <c r="M1008" s="260"/>
      <c r="N1008" s="260"/>
    </row>
    <row r="1009" spans="1:14">
      <c r="A1009" s="260"/>
      <c r="B1009" s="260"/>
      <c r="C1009" s="260"/>
      <c r="D1009" s="260" t="s">
        <v>2043</v>
      </c>
      <c r="E1009" s="260">
        <v>3.2700000000000003E-4</v>
      </c>
      <c r="F1009" t="str">
        <f t="shared" si="30"/>
        <v>デジタルグリッド(株)</v>
      </c>
      <c r="G1009" t="str">
        <f t="shared" si="31"/>
        <v>デジタルグリッド(株)_メニューC</v>
      </c>
      <c r="H1009">
        <v>3.2700000000000003E-4</v>
      </c>
      <c r="I1009" s="260" t="s">
        <v>2210</v>
      </c>
      <c r="L1009" s="260"/>
      <c r="M1009" s="260"/>
      <c r="N1009" s="260"/>
    </row>
    <row r="1010" spans="1:14">
      <c r="A1010" s="260"/>
      <c r="B1010" s="260"/>
      <c r="C1010" s="260"/>
      <c r="D1010" s="260" t="s">
        <v>2061</v>
      </c>
      <c r="E1010" s="260">
        <v>4.3800000000000002E-4</v>
      </c>
      <c r="F1010" t="str">
        <f t="shared" si="30"/>
        <v>デジタルグリッド(株)</v>
      </c>
      <c r="G1010" t="str">
        <f t="shared" si="31"/>
        <v>デジタルグリッド(株)_メニューD(残差)</v>
      </c>
      <c r="H1010">
        <v>4.3800000000000002E-4</v>
      </c>
      <c r="I1010" s="260" t="s">
        <v>2210</v>
      </c>
      <c r="L1010" s="260"/>
      <c r="M1010" s="260"/>
      <c r="N1010" s="260"/>
    </row>
    <row r="1011" spans="1:14">
      <c r="A1011" s="260"/>
      <c r="B1011" s="260"/>
      <c r="C1011" s="260"/>
      <c r="D1011" s="260" t="s">
        <v>2040</v>
      </c>
      <c r="E1011" s="260">
        <v>3.5499999999999996E-4</v>
      </c>
      <c r="F1011" t="str">
        <f t="shared" si="30"/>
        <v>デジタルグリッド(株)</v>
      </c>
      <c r="G1011" t="str">
        <f t="shared" si="31"/>
        <v>デジタルグリッド(株)_(参考値)事業者全体</v>
      </c>
      <c r="H1011">
        <v>3.5499999999999996E-4</v>
      </c>
      <c r="I1011" s="260" t="s">
        <v>2210</v>
      </c>
      <c r="L1011" s="260"/>
      <c r="M1011" s="260"/>
      <c r="N1011" s="260"/>
    </row>
    <row r="1012" spans="1:14">
      <c r="A1012" s="260" t="s">
        <v>1825</v>
      </c>
      <c r="B1012" s="260" t="s">
        <v>2211</v>
      </c>
      <c r="C1012" s="260">
        <v>2.3800000000000001E-4</v>
      </c>
      <c r="D1012" s="260"/>
      <c r="E1012" s="260">
        <v>1.6200000000000001E-4</v>
      </c>
      <c r="F1012" t="str">
        <f t="shared" si="30"/>
        <v>(株)西九州させぼパワーズ</v>
      </c>
      <c r="G1012" t="str">
        <f t="shared" si="31"/>
        <v>(株)西九州させぼパワーズ_</v>
      </c>
      <c r="H1012">
        <v>1.6200000000000001E-4</v>
      </c>
      <c r="I1012" s="260" t="s">
        <v>2211</v>
      </c>
      <c r="L1012" s="260"/>
      <c r="M1012" s="260"/>
      <c r="N1012" s="260"/>
    </row>
    <row r="1013" spans="1:14">
      <c r="A1013" s="260" t="s">
        <v>1827</v>
      </c>
      <c r="B1013" s="260" t="s">
        <v>2212</v>
      </c>
      <c r="C1013" s="260">
        <v>0</v>
      </c>
      <c r="D1013" s="260" t="s">
        <v>2023</v>
      </c>
      <c r="E1013" s="260">
        <v>0</v>
      </c>
      <c r="F1013" t="str">
        <f t="shared" si="30"/>
        <v>たんたんエナジー(株)</v>
      </c>
      <c r="G1013" t="str">
        <f t="shared" si="31"/>
        <v>たんたんエナジー(株)_メニューA</v>
      </c>
      <c r="H1013">
        <v>0</v>
      </c>
      <c r="I1013" s="260" t="s">
        <v>2212</v>
      </c>
      <c r="L1013" s="260"/>
      <c r="M1013" s="260"/>
      <c r="N1013" s="260"/>
    </row>
    <row r="1014" spans="1:14">
      <c r="A1014" s="260"/>
      <c r="B1014" s="260"/>
      <c r="C1014" s="260"/>
      <c r="D1014" s="260" t="s">
        <v>2039</v>
      </c>
      <c r="E1014" s="260">
        <v>2.8699999999999998E-4</v>
      </c>
      <c r="F1014" t="str">
        <f t="shared" si="30"/>
        <v>たんたんエナジー(株)</v>
      </c>
      <c r="G1014" t="str">
        <f t="shared" si="31"/>
        <v>たんたんエナジー(株)_メニューB(残差)</v>
      </c>
      <c r="H1014">
        <v>2.8699999999999998E-4</v>
      </c>
      <c r="I1014" s="260" t="s">
        <v>2212</v>
      </c>
      <c r="L1014" s="260"/>
      <c r="M1014" s="260"/>
      <c r="N1014" s="260"/>
    </row>
    <row r="1015" spans="1:14">
      <c r="A1015" s="260"/>
      <c r="B1015" s="260"/>
      <c r="C1015" s="260"/>
      <c r="D1015" s="260" t="s">
        <v>2040</v>
      </c>
      <c r="E1015" s="260">
        <v>0</v>
      </c>
      <c r="F1015" t="str">
        <f t="shared" si="30"/>
        <v>たんたんエナジー(株)</v>
      </c>
      <c r="G1015" t="str">
        <f t="shared" si="31"/>
        <v>たんたんエナジー(株)_(参考値)事業者全体</v>
      </c>
      <c r="H1015">
        <v>0</v>
      </c>
      <c r="I1015" s="260" t="s">
        <v>2212</v>
      </c>
      <c r="L1015" s="260"/>
      <c r="M1015" s="260"/>
      <c r="N1015" s="260"/>
    </row>
    <row r="1016" spans="1:14">
      <c r="A1016" s="260" t="s">
        <v>1829</v>
      </c>
      <c r="B1016" s="260" t="s">
        <v>2213</v>
      </c>
      <c r="C1016" s="260">
        <v>2.0599999999999999E-4</v>
      </c>
      <c r="D1016" s="260"/>
      <c r="E1016" s="260">
        <v>4.44E-4</v>
      </c>
      <c r="F1016" t="str">
        <f t="shared" si="30"/>
        <v>(株)能勢・豊能まちづくり</v>
      </c>
      <c r="G1016" t="str">
        <f t="shared" si="31"/>
        <v>(株)能勢・豊能まちづくり_</v>
      </c>
      <c r="H1016">
        <v>4.44E-4</v>
      </c>
      <c r="I1016" s="260" t="s">
        <v>2213</v>
      </c>
      <c r="L1016" s="260"/>
      <c r="M1016" s="260"/>
      <c r="N1016" s="260"/>
    </row>
    <row r="1017" spans="1:14">
      <c r="A1017" s="260" t="s">
        <v>1831</v>
      </c>
      <c r="B1017" s="260" t="s">
        <v>2214</v>
      </c>
      <c r="C1017" s="260" t="s">
        <v>2033</v>
      </c>
      <c r="D1017" s="260" t="s">
        <v>2023</v>
      </c>
      <c r="E1017" s="260">
        <v>0</v>
      </c>
      <c r="F1017" t="str">
        <f t="shared" si="30"/>
        <v>(株)再エネ思考電力</v>
      </c>
      <c r="G1017" t="str">
        <f t="shared" si="31"/>
        <v>(株)再エネ思考電力_メニューA</v>
      </c>
      <c r="H1017">
        <v>0</v>
      </c>
      <c r="I1017" s="260" t="s">
        <v>2214</v>
      </c>
      <c r="L1017" s="260"/>
      <c r="M1017" s="260"/>
      <c r="N1017" s="260"/>
    </row>
    <row r="1018" spans="1:14">
      <c r="A1018" s="260"/>
      <c r="B1018" s="260"/>
      <c r="C1018" s="260"/>
      <c r="D1018" s="260" t="s">
        <v>2025</v>
      </c>
      <c r="E1018" s="260">
        <v>0</v>
      </c>
      <c r="F1018" t="str">
        <f t="shared" si="30"/>
        <v>(株)再エネ思考電力</v>
      </c>
      <c r="G1018" t="str">
        <f t="shared" si="31"/>
        <v>(株)再エネ思考電力_メニューB</v>
      </c>
      <c r="H1018">
        <v>0</v>
      </c>
      <c r="I1018" s="260" t="s">
        <v>2214</v>
      </c>
      <c r="L1018" s="260"/>
      <c r="M1018" s="260"/>
      <c r="N1018" s="260"/>
    </row>
    <row r="1019" spans="1:14">
      <c r="A1019" s="260"/>
      <c r="B1019" s="260"/>
      <c r="C1019" s="260"/>
      <c r="D1019" s="260" t="s">
        <v>2028</v>
      </c>
      <c r="E1019" s="260">
        <v>4.5300000000000001E-4</v>
      </c>
      <c r="F1019" t="str">
        <f t="shared" si="30"/>
        <v>(株)再エネ思考電力</v>
      </c>
      <c r="G1019" t="str">
        <f t="shared" si="31"/>
        <v>(株)再エネ思考電力_メニューC(残差)</v>
      </c>
      <c r="H1019" t="s">
        <v>2033</v>
      </c>
      <c r="I1019" s="260" t="s">
        <v>2214</v>
      </c>
      <c r="L1019" s="260"/>
      <c r="M1019" s="260"/>
      <c r="N1019" s="260"/>
    </row>
    <row r="1020" spans="1:14">
      <c r="A1020" s="260"/>
      <c r="B1020" s="260"/>
      <c r="C1020" s="260"/>
      <c r="D1020" s="260" t="s">
        <v>2040</v>
      </c>
      <c r="E1020" s="260">
        <v>4.6999999999999999E-4</v>
      </c>
      <c r="F1020" t="str">
        <f t="shared" si="30"/>
        <v>(株)再エネ思考電力</v>
      </c>
      <c r="G1020" t="str">
        <f t="shared" si="31"/>
        <v>(株)再エネ思考電力_(参考値)事業者全体</v>
      </c>
      <c r="H1020" t="s">
        <v>2066</v>
      </c>
      <c r="I1020" s="260" t="s">
        <v>2214</v>
      </c>
      <c r="L1020" s="260"/>
      <c r="M1020" s="260"/>
      <c r="N1020" s="260"/>
    </row>
    <row r="1021" spans="1:14">
      <c r="A1021" s="260" t="s">
        <v>1833</v>
      </c>
      <c r="B1021" s="260" t="s">
        <v>2215</v>
      </c>
      <c r="C1021" s="260">
        <v>4.75E-4</v>
      </c>
      <c r="D1021" s="260"/>
      <c r="E1021" s="260">
        <v>4.1899999999999999E-4</v>
      </c>
      <c r="F1021" t="str">
        <f t="shared" si="30"/>
        <v>(株)スマート</v>
      </c>
      <c r="G1021" t="str">
        <f t="shared" si="31"/>
        <v>(株)スマート_</v>
      </c>
      <c r="H1021">
        <v>4.1899999999999999E-4</v>
      </c>
      <c r="I1021" s="260" t="s">
        <v>2215</v>
      </c>
      <c r="L1021" s="260"/>
      <c r="M1021" s="260"/>
      <c r="N1021" s="260"/>
    </row>
    <row r="1022" spans="1:14">
      <c r="A1022" s="260" t="s">
        <v>1835</v>
      </c>
      <c r="B1022" s="260" t="s">
        <v>2216</v>
      </c>
      <c r="C1022" s="260">
        <v>6.11E-4</v>
      </c>
      <c r="D1022" s="260"/>
      <c r="E1022" s="260">
        <v>5.5500000000000005E-4</v>
      </c>
      <c r="F1022" t="str">
        <f t="shared" si="30"/>
        <v>(株)ジャパネットサービスイノベーション</v>
      </c>
      <c r="G1022" t="str">
        <f t="shared" si="31"/>
        <v>(株)ジャパネットサービスイノベーション_</v>
      </c>
      <c r="H1022">
        <v>5.5500000000000005E-4</v>
      </c>
      <c r="I1022" s="260" t="s">
        <v>2216</v>
      </c>
      <c r="L1022" s="260"/>
      <c r="M1022" s="260"/>
      <c r="N1022" s="260"/>
    </row>
    <row r="1023" spans="1:14">
      <c r="A1023" s="260" t="s">
        <v>1837</v>
      </c>
      <c r="B1023" s="260" t="s">
        <v>2217</v>
      </c>
      <c r="C1023" s="260">
        <v>5.0699999999999996E-4</v>
      </c>
      <c r="D1023" s="260"/>
      <c r="E1023" s="260">
        <v>5.5699999999999999E-4</v>
      </c>
      <c r="F1023" t="str">
        <f t="shared" si="30"/>
        <v>(株)リクルート</v>
      </c>
      <c r="G1023" t="str">
        <f t="shared" si="31"/>
        <v>(株)リクルート_</v>
      </c>
      <c r="H1023">
        <v>5.5699999999999999E-4</v>
      </c>
      <c r="I1023" s="260" t="s">
        <v>2217</v>
      </c>
      <c r="L1023" s="260"/>
      <c r="M1023" s="260"/>
      <c r="N1023" s="260"/>
    </row>
    <row r="1024" spans="1:14">
      <c r="A1024" s="260" t="s">
        <v>2218</v>
      </c>
      <c r="B1024" s="260" t="s">
        <v>2219</v>
      </c>
      <c r="C1024" s="260">
        <v>5.1599999999999997E-4</v>
      </c>
      <c r="D1024" s="260"/>
      <c r="E1024" s="260">
        <v>4.7800000000000002E-4</v>
      </c>
      <c r="F1024" t="str">
        <f t="shared" si="30"/>
        <v>ＫＢＮ(株)</v>
      </c>
      <c r="G1024" t="str">
        <f t="shared" si="31"/>
        <v>ＫＢＮ(株)_</v>
      </c>
      <c r="H1024">
        <v>4.7800000000000002E-4</v>
      </c>
      <c r="I1024" s="260" t="s">
        <v>2219</v>
      </c>
      <c r="L1024" s="260"/>
      <c r="M1024" s="260"/>
      <c r="N1024" s="260"/>
    </row>
    <row r="1025" spans="1:14">
      <c r="A1025" s="260" t="s">
        <v>1843</v>
      </c>
      <c r="B1025" s="260" t="s">
        <v>2220</v>
      </c>
      <c r="C1025" s="260">
        <v>5.0900000000000001E-4</v>
      </c>
      <c r="D1025" s="260"/>
      <c r="E1025" s="260">
        <v>4.9799999999999996E-4</v>
      </c>
      <c r="F1025" t="str">
        <f t="shared" si="30"/>
        <v>(株)しおさい電力</v>
      </c>
      <c r="G1025" t="str">
        <f t="shared" si="31"/>
        <v>(株)しおさい電力_</v>
      </c>
      <c r="H1025">
        <v>4.9799999999999996E-4</v>
      </c>
      <c r="I1025" s="260" t="s">
        <v>2220</v>
      </c>
      <c r="L1025" s="260"/>
      <c r="M1025" s="260"/>
      <c r="N1025" s="260"/>
    </row>
    <row r="1026" spans="1:14">
      <c r="A1026" s="260" t="s">
        <v>1845</v>
      </c>
      <c r="B1026" s="260" t="s">
        <v>2221</v>
      </c>
      <c r="C1026" s="260">
        <v>1.13E-4</v>
      </c>
      <c r="D1026" s="260" t="s">
        <v>2023</v>
      </c>
      <c r="E1026" s="260">
        <v>0</v>
      </c>
      <c r="F1026" t="str">
        <f t="shared" si="30"/>
        <v>アスエネ(株)</v>
      </c>
      <c r="G1026" t="str">
        <f t="shared" si="31"/>
        <v>アスエネ(株)_メニューA</v>
      </c>
      <c r="H1026">
        <v>0</v>
      </c>
      <c r="I1026" s="260" t="s">
        <v>2221</v>
      </c>
      <c r="L1026" s="260"/>
      <c r="M1026" s="260"/>
      <c r="N1026" s="260"/>
    </row>
    <row r="1027" spans="1:14">
      <c r="A1027" s="260"/>
      <c r="B1027" s="260"/>
      <c r="C1027" s="260"/>
      <c r="D1027" s="260" t="s">
        <v>2025</v>
      </c>
      <c r="E1027" s="260">
        <v>1.8900000000000001E-4</v>
      </c>
      <c r="F1027" t="str">
        <f t="shared" si="30"/>
        <v>アスエネ(株)</v>
      </c>
      <c r="G1027" t="str">
        <f t="shared" si="31"/>
        <v>アスエネ(株)_メニューB</v>
      </c>
      <c r="H1027">
        <v>1.8900000000000001E-4</v>
      </c>
      <c r="I1027" s="260" t="s">
        <v>2221</v>
      </c>
      <c r="L1027" s="260"/>
      <c r="M1027" s="260"/>
      <c r="N1027" s="260"/>
    </row>
    <row r="1028" spans="1:14">
      <c r="A1028" s="260"/>
      <c r="B1028" s="260"/>
      <c r="C1028" s="260"/>
      <c r="D1028" s="260" t="s">
        <v>2043</v>
      </c>
      <c r="E1028" s="260">
        <v>3.0199999999999997E-4</v>
      </c>
      <c r="F1028" t="str">
        <f t="shared" si="30"/>
        <v>アスエネ(株)</v>
      </c>
      <c r="G1028" t="str">
        <f t="shared" si="31"/>
        <v>アスエネ(株)_メニューC</v>
      </c>
      <c r="H1028">
        <v>3.0199999999999997E-4</v>
      </c>
      <c r="I1028" s="260" t="s">
        <v>2221</v>
      </c>
      <c r="L1028" s="260"/>
      <c r="M1028" s="260"/>
      <c r="N1028" s="260"/>
    </row>
    <row r="1029" spans="1:14">
      <c r="A1029" s="260"/>
      <c r="B1029" s="260"/>
      <c r="C1029" s="260"/>
      <c r="D1029" s="260" t="s">
        <v>2044</v>
      </c>
      <c r="E1029" s="260">
        <v>3.39E-4</v>
      </c>
      <c r="F1029" t="str">
        <f t="shared" ref="F1029:F1092" si="32">IF(A1029="",F1028,B1029)</f>
        <v>アスエネ(株)</v>
      </c>
      <c r="G1029" t="str">
        <f t="shared" ref="G1029:G1092" si="33">F1029&amp;"_"&amp;D1029</f>
        <v>アスエネ(株)_メニューD</v>
      </c>
      <c r="H1029">
        <v>3.39E-4</v>
      </c>
      <c r="I1029" s="260" t="s">
        <v>2221</v>
      </c>
      <c r="L1029" s="260"/>
      <c r="M1029" s="260"/>
      <c r="N1029" s="260"/>
    </row>
    <row r="1030" spans="1:14">
      <c r="A1030" s="260"/>
      <c r="B1030" s="260"/>
      <c r="C1030" s="260"/>
      <c r="D1030" s="260" t="s">
        <v>2045</v>
      </c>
      <c r="E1030" s="260">
        <v>3.6699999999999998E-4</v>
      </c>
      <c r="F1030" t="str">
        <f t="shared" si="32"/>
        <v>アスエネ(株)</v>
      </c>
      <c r="G1030" t="str">
        <f t="shared" si="33"/>
        <v>アスエネ(株)_メニューE</v>
      </c>
      <c r="H1030">
        <v>3.6699999999999998E-4</v>
      </c>
      <c r="I1030" s="260" t="s">
        <v>2221</v>
      </c>
      <c r="L1030" s="260"/>
      <c r="M1030" s="260"/>
      <c r="N1030" s="260"/>
    </row>
    <row r="1031" spans="1:14">
      <c r="A1031" s="260"/>
      <c r="B1031" s="260"/>
      <c r="C1031" s="260"/>
      <c r="D1031" s="260" t="s">
        <v>2040</v>
      </c>
      <c r="E1031" s="260">
        <v>4.4000000000000002E-4</v>
      </c>
      <c r="F1031" t="str">
        <f t="shared" si="32"/>
        <v>アスエネ(株)</v>
      </c>
      <c r="G1031" t="str">
        <f t="shared" si="33"/>
        <v>アスエネ(株)_(参考値)事業者全体</v>
      </c>
      <c r="H1031">
        <v>4.4000000000000002E-4</v>
      </c>
      <c r="I1031" s="260" t="s">
        <v>2221</v>
      </c>
      <c r="L1031" s="260"/>
      <c r="M1031" s="260"/>
      <c r="N1031" s="260"/>
    </row>
    <row r="1032" spans="1:14">
      <c r="A1032" s="260" t="s">
        <v>1847</v>
      </c>
      <c r="B1032" s="260" t="s">
        <v>2222</v>
      </c>
      <c r="C1032" s="260">
        <v>4.9299999999999995E-4</v>
      </c>
      <c r="D1032" s="260"/>
      <c r="E1032" s="260">
        <v>4.44E-4</v>
      </c>
      <c r="F1032" t="str">
        <f t="shared" si="32"/>
        <v>ＴＥＰＣＯライフサービス(株)</v>
      </c>
      <c r="G1032" t="str">
        <f t="shared" si="33"/>
        <v>ＴＥＰＣＯライフサービス(株)_</v>
      </c>
      <c r="H1032">
        <v>4.44E-4</v>
      </c>
      <c r="I1032" s="260" t="s">
        <v>2222</v>
      </c>
      <c r="L1032" s="260"/>
      <c r="M1032" s="260"/>
      <c r="N1032" s="260"/>
    </row>
    <row r="1033" spans="1:14">
      <c r="A1033" s="260" t="s">
        <v>1849</v>
      </c>
      <c r="B1033" s="260" t="s">
        <v>2223</v>
      </c>
      <c r="C1033" s="260">
        <v>1E-4</v>
      </c>
      <c r="D1033" s="260"/>
      <c r="E1033" s="260">
        <v>5.0500000000000002E-4</v>
      </c>
      <c r="F1033" t="str">
        <f t="shared" si="32"/>
        <v>会津エナジー(株)</v>
      </c>
      <c r="G1033" t="str">
        <f t="shared" si="33"/>
        <v>会津エナジー(株)_</v>
      </c>
      <c r="H1033">
        <v>5.0500000000000002E-4</v>
      </c>
      <c r="I1033" s="260" t="s">
        <v>2223</v>
      </c>
      <c r="L1033" s="260"/>
      <c r="M1033" s="260"/>
      <c r="N1033" s="260"/>
    </row>
    <row r="1034" spans="1:14">
      <c r="A1034" s="260" t="s">
        <v>1851</v>
      </c>
      <c r="B1034" s="260" t="s">
        <v>2224</v>
      </c>
      <c r="C1034" s="260">
        <v>2.9700000000000001E-4</v>
      </c>
      <c r="D1034" s="260"/>
      <c r="E1034" s="260">
        <v>4.9100000000000001E-4</v>
      </c>
      <c r="F1034" t="str">
        <f t="shared" si="32"/>
        <v>うべ未来エネルギー(株)</v>
      </c>
      <c r="G1034" t="str">
        <f t="shared" si="33"/>
        <v>うべ未来エネルギー(株)_</v>
      </c>
      <c r="H1034">
        <v>4.9100000000000001E-4</v>
      </c>
      <c r="I1034" s="260" t="s">
        <v>2224</v>
      </c>
      <c r="L1034" s="260"/>
      <c r="M1034" s="260"/>
      <c r="N1034" s="260"/>
    </row>
    <row r="1035" spans="1:14">
      <c r="A1035" s="260" t="s">
        <v>1853</v>
      </c>
      <c r="B1035" s="260" t="s">
        <v>2225</v>
      </c>
      <c r="C1035" s="260">
        <v>4.7299999999999995E-4</v>
      </c>
      <c r="D1035" s="260"/>
      <c r="E1035" s="260">
        <v>4.17E-4</v>
      </c>
      <c r="F1035" t="str">
        <f t="shared" si="32"/>
        <v>永井自動車工業(株)</v>
      </c>
      <c r="G1035" t="str">
        <f t="shared" si="33"/>
        <v>永井自動車工業(株)_</v>
      </c>
      <c r="H1035">
        <v>4.17E-4</v>
      </c>
      <c r="I1035" s="260" t="s">
        <v>2225</v>
      </c>
      <c r="L1035" s="260"/>
      <c r="M1035" s="260"/>
      <c r="N1035" s="260"/>
    </row>
    <row r="1036" spans="1:14">
      <c r="A1036" s="260" t="s">
        <v>1855</v>
      </c>
      <c r="B1036" s="260" t="s">
        <v>2226</v>
      </c>
      <c r="C1036" s="260">
        <v>5.1500000000000005E-4</v>
      </c>
      <c r="D1036" s="260"/>
      <c r="E1036" s="260">
        <v>5.6700000000000001E-4</v>
      </c>
      <c r="F1036" t="str">
        <f t="shared" si="32"/>
        <v>小島電機工業(株)</v>
      </c>
      <c r="G1036" t="str">
        <f t="shared" si="33"/>
        <v>小島電機工業(株)_</v>
      </c>
      <c r="H1036">
        <v>5.6700000000000001E-4</v>
      </c>
      <c r="I1036" s="260" t="s">
        <v>2226</v>
      </c>
      <c r="L1036" s="260"/>
      <c r="M1036" s="260"/>
      <c r="N1036" s="260"/>
    </row>
    <row r="1037" spans="1:14">
      <c r="A1037" s="260" t="s">
        <v>1857</v>
      </c>
      <c r="B1037" s="260" t="s">
        <v>2227</v>
      </c>
      <c r="C1037" s="260">
        <v>4.9299999999999995E-4</v>
      </c>
      <c r="D1037" s="260"/>
      <c r="E1037" s="260">
        <v>5.1699999999999999E-4</v>
      </c>
      <c r="F1037" t="str">
        <f t="shared" si="32"/>
        <v>陸前高田しみんエネルギー(株)</v>
      </c>
      <c r="G1037" t="str">
        <f t="shared" si="33"/>
        <v>陸前高田しみんエネルギー(株)_</v>
      </c>
      <c r="H1037">
        <v>5.1699999999999999E-4</v>
      </c>
      <c r="I1037" s="260" t="s">
        <v>2227</v>
      </c>
      <c r="L1037" s="260"/>
      <c r="M1037" s="260"/>
      <c r="N1037" s="260"/>
    </row>
    <row r="1038" spans="1:14">
      <c r="A1038" s="260" t="s">
        <v>1859</v>
      </c>
      <c r="B1038" s="260" t="s">
        <v>2228</v>
      </c>
      <c r="C1038" s="260">
        <v>4.73E-4</v>
      </c>
      <c r="D1038" s="260"/>
      <c r="E1038" s="260">
        <v>5.1400000000000003E-4</v>
      </c>
      <c r="F1038" t="str">
        <f t="shared" si="32"/>
        <v>(株)チャームドライフ</v>
      </c>
      <c r="G1038" t="str">
        <f t="shared" si="33"/>
        <v>(株)チャームドライフ_</v>
      </c>
      <c r="H1038">
        <v>5.1400000000000003E-4</v>
      </c>
      <c r="I1038" s="260" t="s">
        <v>2228</v>
      </c>
      <c r="L1038" s="260"/>
      <c r="M1038" s="260"/>
      <c r="N1038" s="260"/>
    </row>
    <row r="1039" spans="1:14">
      <c r="A1039" s="260" t="s">
        <v>1861</v>
      </c>
      <c r="B1039" s="260" t="s">
        <v>2229</v>
      </c>
      <c r="C1039" s="260">
        <v>5.1599999999999997E-4</v>
      </c>
      <c r="D1039" s="260" t="s">
        <v>2023</v>
      </c>
      <c r="E1039" s="260">
        <v>0</v>
      </c>
      <c r="F1039" t="str">
        <f t="shared" si="32"/>
        <v>スターティア(株)</v>
      </c>
      <c r="G1039" t="str">
        <f t="shared" si="33"/>
        <v>スターティア(株)_メニューA</v>
      </c>
      <c r="H1039">
        <v>0</v>
      </c>
      <c r="I1039" s="260" t="s">
        <v>2229</v>
      </c>
      <c r="L1039" s="260"/>
      <c r="M1039" s="260"/>
      <c r="N1039" s="260"/>
    </row>
    <row r="1040" spans="1:14">
      <c r="A1040" s="260"/>
      <c r="B1040" s="260"/>
      <c r="C1040" s="260"/>
      <c r="D1040" s="260" t="s">
        <v>2039</v>
      </c>
      <c r="E1040" s="260">
        <v>5.4900000000000001E-4</v>
      </c>
      <c r="F1040" t="str">
        <f t="shared" si="32"/>
        <v>スターティア(株)</v>
      </c>
      <c r="G1040" t="str">
        <f t="shared" si="33"/>
        <v>スターティア(株)_メニューB(残差)</v>
      </c>
      <c r="H1040">
        <v>5.4900000000000001E-4</v>
      </c>
      <c r="I1040" s="260" t="s">
        <v>2229</v>
      </c>
      <c r="L1040" s="260"/>
      <c r="M1040" s="260"/>
      <c r="N1040" s="260"/>
    </row>
    <row r="1041" spans="1:14">
      <c r="A1041" s="260"/>
      <c r="B1041" s="260"/>
      <c r="C1041" s="260"/>
      <c r="D1041" s="260" t="s">
        <v>2040</v>
      </c>
      <c r="E1041" s="260">
        <v>5.6800000000000004E-4</v>
      </c>
      <c r="F1041" t="str">
        <f t="shared" si="32"/>
        <v>スターティア(株)</v>
      </c>
      <c r="G1041" t="str">
        <f t="shared" si="33"/>
        <v>スターティア(株)_(参考値)事業者全体</v>
      </c>
      <c r="H1041">
        <v>5.6800000000000004E-4</v>
      </c>
      <c r="I1041" s="260" t="s">
        <v>2229</v>
      </c>
      <c r="L1041" s="260"/>
      <c r="M1041" s="260"/>
      <c r="N1041" s="260"/>
    </row>
    <row r="1042" spans="1:14">
      <c r="A1042" s="260" t="s">
        <v>1863</v>
      </c>
      <c r="B1042" s="260" t="s">
        <v>2230</v>
      </c>
      <c r="C1042" s="260">
        <v>5.6899999999999995E-4</v>
      </c>
      <c r="D1042" s="260"/>
      <c r="E1042" s="260">
        <v>4.44E-4</v>
      </c>
      <c r="F1042" t="str">
        <f t="shared" si="32"/>
        <v>東広島スマートエネルギー(株)</v>
      </c>
      <c r="G1042" t="str">
        <f t="shared" si="33"/>
        <v>東広島スマートエネルギー(株)_</v>
      </c>
      <c r="H1042">
        <v>4.44E-4</v>
      </c>
      <c r="I1042" s="260" t="s">
        <v>2230</v>
      </c>
      <c r="L1042" s="260"/>
      <c r="M1042" s="260"/>
      <c r="N1042" s="260"/>
    </row>
    <row r="1043" spans="1:14">
      <c r="A1043" s="260" t="s">
        <v>1865</v>
      </c>
      <c r="B1043" s="260" t="s">
        <v>2231</v>
      </c>
      <c r="C1043" s="260">
        <v>4.7699999999999999E-4</v>
      </c>
      <c r="D1043" s="260" t="s">
        <v>2023</v>
      </c>
      <c r="E1043" s="260">
        <v>3.1500000000000001E-4</v>
      </c>
      <c r="F1043" t="str">
        <f t="shared" si="32"/>
        <v>旭化成(株)</v>
      </c>
      <c r="G1043" t="str">
        <f t="shared" si="33"/>
        <v>旭化成(株)_メニューA</v>
      </c>
      <c r="H1043">
        <v>3.1500000000000001E-4</v>
      </c>
      <c r="I1043" s="260" t="s">
        <v>2231</v>
      </c>
      <c r="L1043" s="260"/>
      <c r="M1043" s="260"/>
      <c r="N1043" s="260"/>
    </row>
    <row r="1044" spans="1:14">
      <c r="A1044" s="260"/>
      <c r="B1044" s="260"/>
      <c r="C1044" s="260"/>
      <c r="D1044" s="260" t="s">
        <v>2025</v>
      </c>
      <c r="E1044" s="260">
        <v>4.0500000000000003E-4</v>
      </c>
      <c r="F1044" t="str">
        <f t="shared" si="32"/>
        <v>旭化成(株)</v>
      </c>
      <c r="G1044" t="str">
        <f t="shared" si="33"/>
        <v>旭化成(株)_メニューB</v>
      </c>
      <c r="H1044">
        <v>4.0500000000000003E-4</v>
      </c>
      <c r="I1044" s="260" t="s">
        <v>2231</v>
      </c>
      <c r="L1044" s="260"/>
      <c r="M1044" s="260"/>
      <c r="N1044" s="260"/>
    </row>
    <row r="1045" spans="1:14">
      <c r="A1045" s="260"/>
      <c r="B1045" s="260"/>
      <c r="C1045" s="260"/>
      <c r="D1045" s="260" t="s">
        <v>2043</v>
      </c>
      <c r="E1045" s="260">
        <v>4.1099999999999996E-4</v>
      </c>
      <c r="F1045" t="str">
        <f t="shared" si="32"/>
        <v>旭化成(株)</v>
      </c>
      <c r="G1045" t="str">
        <f t="shared" si="33"/>
        <v>旭化成(株)_メニューC</v>
      </c>
      <c r="H1045">
        <v>4.1099999999999996E-4</v>
      </c>
      <c r="I1045" s="260" t="s">
        <v>2231</v>
      </c>
      <c r="L1045" s="260"/>
      <c r="M1045" s="260"/>
      <c r="N1045" s="260"/>
    </row>
    <row r="1046" spans="1:14">
      <c r="A1046" s="260"/>
      <c r="B1046" s="260"/>
      <c r="C1046" s="260"/>
      <c r="D1046" s="260" t="s">
        <v>2044</v>
      </c>
      <c r="E1046" s="260">
        <v>3.4599999999999995E-4</v>
      </c>
      <c r="F1046" t="str">
        <f t="shared" si="32"/>
        <v>旭化成(株)</v>
      </c>
      <c r="G1046" t="str">
        <f t="shared" si="33"/>
        <v>旭化成(株)_メニューD</v>
      </c>
      <c r="H1046">
        <v>3.4599999999999995E-4</v>
      </c>
      <c r="I1046" s="260" t="s">
        <v>2231</v>
      </c>
      <c r="L1046" s="260"/>
      <c r="M1046" s="260"/>
      <c r="N1046" s="260"/>
    </row>
    <row r="1047" spans="1:14">
      <c r="A1047" s="260"/>
      <c r="B1047" s="260"/>
      <c r="C1047" s="260"/>
      <c r="D1047" s="260" t="s">
        <v>2045</v>
      </c>
      <c r="E1047" s="260">
        <v>3.5299999999999996E-4</v>
      </c>
      <c r="F1047" t="str">
        <f t="shared" si="32"/>
        <v>旭化成(株)</v>
      </c>
      <c r="G1047" t="str">
        <f t="shared" si="33"/>
        <v>旭化成(株)_メニューE</v>
      </c>
      <c r="H1047">
        <v>3.5299999999999996E-4</v>
      </c>
      <c r="I1047" s="260" t="s">
        <v>2231</v>
      </c>
      <c r="L1047" s="260"/>
      <c r="M1047" s="260"/>
      <c r="N1047" s="260"/>
    </row>
    <row r="1048" spans="1:14">
      <c r="A1048" s="260"/>
      <c r="B1048" s="260"/>
      <c r="C1048" s="260"/>
      <c r="D1048" s="260" t="s">
        <v>2046</v>
      </c>
      <c r="E1048" s="260">
        <v>0</v>
      </c>
      <c r="F1048" t="str">
        <f t="shared" si="32"/>
        <v>旭化成(株)</v>
      </c>
      <c r="G1048" t="str">
        <f t="shared" si="33"/>
        <v>旭化成(株)_メニューF</v>
      </c>
      <c r="H1048">
        <v>0</v>
      </c>
      <c r="I1048" s="260" t="s">
        <v>2231</v>
      </c>
      <c r="L1048" s="260"/>
      <c r="M1048" s="260"/>
      <c r="N1048" s="260"/>
    </row>
    <row r="1049" spans="1:14">
      <c r="A1049" s="260"/>
      <c r="B1049" s="260"/>
      <c r="C1049" s="260"/>
      <c r="D1049" s="260" t="s">
        <v>2040</v>
      </c>
      <c r="E1049" s="260">
        <v>5.0699999999999996E-4</v>
      </c>
      <c r="F1049" t="str">
        <f t="shared" si="32"/>
        <v>旭化成(株)</v>
      </c>
      <c r="G1049" t="str">
        <f t="shared" si="33"/>
        <v>旭化成(株)_(参考値)事業者全体</v>
      </c>
      <c r="H1049">
        <v>5.0699999999999996E-4</v>
      </c>
      <c r="I1049" s="260" t="s">
        <v>2231</v>
      </c>
      <c r="L1049" s="260"/>
      <c r="M1049" s="260"/>
      <c r="N1049" s="260"/>
    </row>
    <row r="1050" spans="1:14">
      <c r="A1050" s="260" t="s">
        <v>1867</v>
      </c>
      <c r="B1050" s="260" t="s">
        <v>2232</v>
      </c>
      <c r="C1050" s="260">
        <v>5.1500000000000005E-4</v>
      </c>
      <c r="D1050" s="260"/>
      <c r="E1050" s="260">
        <v>4.5899999999999999E-4</v>
      </c>
      <c r="F1050" t="str">
        <f t="shared" si="32"/>
        <v>京和ガス(株)</v>
      </c>
      <c r="G1050" t="str">
        <f t="shared" si="33"/>
        <v>京和ガス(株)_</v>
      </c>
      <c r="H1050">
        <v>4.5899999999999999E-4</v>
      </c>
      <c r="I1050" s="260" t="s">
        <v>2232</v>
      </c>
      <c r="L1050" s="260"/>
      <c r="M1050" s="260"/>
      <c r="N1050" s="260"/>
    </row>
    <row r="1051" spans="1:14">
      <c r="A1051" s="260" t="s">
        <v>1869</v>
      </c>
      <c r="B1051" s="260" t="s">
        <v>2233</v>
      </c>
      <c r="C1051" s="260">
        <v>4.9299999999999995E-4</v>
      </c>
      <c r="D1051" s="260"/>
      <c r="E1051" s="260">
        <v>4.37E-4</v>
      </c>
      <c r="F1051" t="str">
        <f t="shared" si="32"/>
        <v>(株)岡崎建材</v>
      </c>
      <c r="G1051" t="str">
        <f t="shared" si="33"/>
        <v>(株)岡崎建材_</v>
      </c>
      <c r="H1051">
        <v>4.37E-4</v>
      </c>
      <c r="I1051" s="260" t="s">
        <v>2233</v>
      </c>
      <c r="L1051" s="260"/>
      <c r="M1051" s="260"/>
      <c r="N1051" s="260"/>
    </row>
    <row r="1052" spans="1:14">
      <c r="A1052" s="260" t="s">
        <v>1871</v>
      </c>
      <c r="B1052" s="260" t="s">
        <v>2234</v>
      </c>
      <c r="C1052" s="260" t="s">
        <v>2033</v>
      </c>
      <c r="D1052" s="260" t="s">
        <v>2023</v>
      </c>
      <c r="E1052" s="260">
        <v>0</v>
      </c>
      <c r="F1052" t="str">
        <f t="shared" si="32"/>
        <v>(株)エフオン</v>
      </c>
      <c r="G1052" t="str">
        <f t="shared" si="33"/>
        <v>(株)エフオン_メニューA</v>
      </c>
      <c r="H1052">
        <v>0</v>
      </c>
      <c r="I1052" s="260" t="s">
        <v>2234</v>
      </c>
      <c r="L1052" s="260"/>
      <c r="M1052" s="260"/>
      <c r="N1052" s="260"/>
    </row>
    <row r="1053" spans="1:14">
      <c r="A1053" s="260"/>
      <c r="B1053" s="260"/>
      <c r="C1053" s="260"/>
      <c r="D1053" s="260" t="s">
        <v>2025</v>
      </c>
      <c r="E1053" s="260">
        <v>2.4699999999999999E-4</v>
      </c>
      <c r="F1053" t="str">
        <f t="shared" si="32"/>
        <v>(株)エフオン</v>
      </c>
      <c r="G1053" t="str">
        <f t="shared" si="33"/>
        <v>(株)エフオン_メニューB</v>
      </c>
      <c r="H1053">
        <v>2.4699999999999999E-4</v>
      </c>
      <c r="I1053" s="260" t="s">
        <v>2234</v>
      </c>
      <c r="L1053" s="260"/>
      <c r="M1053" s="260"/>
      <c r="N1053" s="260"/>
    </row>
    <row r="1054" spans="1:14">
      <c r="A1054" s="260"/>
      <c r="B1054" s="260"/>
      <c r="C1054" s="260"/>
      <c r="D1054" s="260" t="s">
        <v>2043</v>
      </c>
      <c r="E1054" s="260">
        <v>2.9499999999999996E-4</v>
      </c>
      <c r="F1054" t="str">
        <f t="shared" si="32"/>
        <v>(株)エフオン</v>
      </c>
      <c r="G1054" t="str">
        <f t="shared" si="33"/>
        <v>(株)エフオン_メニューC</v>
      </c>
      <c r="H1054">
        <v>2.9499999999999996E-4</v>
      </c>
      <c r="I1054" s="260" t="s">
        <v>2234</v>
      </c>
      <c r="L1054" s="260"/>
      <c r="M1054" s="260"/>
      <c r="N1054" s="260"/>
    </row>
    <row r="1055" spans="1:14">
      <c r="A1055" s="260"/>
      <c r="B1055" s="260"/>
      <c r="C1055" s="260"/>
      <c r="D1055" s="260" t="s">
        <v>2044</v>
      </c>
      <c r="E1055" s="260">
        <v>3.0899999999999998E-4</v>
      </c>
      <c r="F1055" t="str">
        <f t="shared" si="32"/>
        <v>(株)エフオン</v>
      </c>
      <c r="G1055" t="str">
        <f t="shared" si="33"/>
        <v>(株)エフオン_メニューD</v>
      </c>
      <c r="H1055">
        <v>3.0899999999999998E-4</v>
      </c>
      <c r="I1055" s="260" t="s">
        <v>2234</v>
      </c>
      <c r="L1055" s="260"/>
      <c r="M1055" s="260"/>
      <c r="N1055" s="260"/>
    </row>
    <row r="1056" spans="1:14">
      <c r="A1056" s="260"/>
      <c r="B1056" s="260"/>
      <c r="C1056" s="260"/>
      <c r="D1056" s="260" t="s">
        <v>2045</v>
      </c>
      <c r="E1056" s="260">
        <v>3.3100000000000002E-4</v>
      </c>
      <c r="F1056" t="str">
        <f t="shared" si="32"/>
        <v>(株)エフオン</v>
      </c>
      <c r="G1056" t="str">
        <f t="shared" si="33"/>
        <v>(株)エフオン_メニューE</v>
      </c>
      <c r="H1056">
        <v>3.3100000000000002E-4</v>
      </c>
      <c r="I1056" s="260" t="s">
        <v>2234</v>
      </c>
      <c r="L1056" s="260"/>
      <c r="M1056" s="260"/>
      <c r="N1056" s="260"/>
    </row>
    <row r="1057" spans="1:14">
      <c r="A1057" s="260"/>
      <c r="B1057" s="260"/>
      <c r="C1057" s="260"/>
      <c r="D1057" s="260" t="s">
        <v>2046</v>
      </c>
      <c r="E1057" s="260">
        <v>3.3500000000000001E-4</v>
      </c>
      <c r="F1057" t="str">
        <f t="shared" si="32"/>
        <v>(株)エフオン</v>
      </c>
      <c r="G1057" t="str">
        <f t="shared" si="33"/>
        <v>(株)エフオン_メニューF</v>
      </c>
      <c r="H1057">
        <v>3.3500000000000001E-4</v>
      </c>
      <c r="I1057" s="260" t="s">
        <v>2234</v>
      </c>
      <c r="L1057" s="260"/>
      <c r="M1057" s="260"/>
      <c r="N1057" s="260"/>
    </row>
    <row r="1058" spans="1:14">
      <c r="A1058" s="260"/>
      <c r="B1058" s="260"/>
      <c r="C1058" s="260"/>
      <c r="D1058" s="260" t="s">
        <v>2040</v>
      </c>
      <c r="E1058" s="260">
        <v>4.1599999999999997E-4</v>
      </c>
      <c r="F1058" t="str">
        <f t="shared" si="32"/>
        <v>(株)エフオン</v>
      </c>
      <c r="G1058" t="str">
        <f t="shared" si="33"/>
        <v>(株)エフオン_(参考値)事業者全体</v>
      </c>
      <c r="H1058">
        <v>4.1599999999999997E-4</v>
      </c>
      <c r="I1058" s="260" t="s">
        <v>2234</v>
      </c>
      <c r="L1058" s="260"/>
      <c r="M1058" s="260"/>
      <c r="N1058" s="260"/>
    </row>
    <row r="1059" spans="1:14">
      <c r="A1059" s="260" t="s">
        <v>1873</v>
      </c>
      <c r="B1059" s="260" t="s">
        <v>2235</v>
      </c>
      <c r="C1059" s="260">
        <v>1.85E-4</v>
      </c>
      <c r="D1059" s="260"/>
      <c r="E1059" s="260">
        <v>3.1700000000000001E-4</v>
      </c>
      <c r="F1059" t="str">
        <f t="shared" si="32"/>
        <v>(株)岡崎さくら電力</v>
      </c>
      <c r="G1059" t="str">
        <f t="shared" si="33"/>
        <v>(株)岡崎さくら電力_</v>
      </c>
      <c r="H1059">
        <v>3.1700000000000001E-4</v>
      </c>
      <c r="I1059" s="260" t="s">
        <v>2235</v>
      </c>
      <c r="L1059" s="260"/>
      <c r="M1059" s="260"/>
      <c r="N1059" s="260"/>
    </row>
    <row r="1060" spans="1:14">
      <c r="A1060" s="260" t="s">
        <v>1875</v>
      </c>
      <c r="B1060" s="260" t="s">
        <v>2236</v>
      </c>
      <c r="C1060" s="260">
        <v>5.1599999999999997E-4</v>
      </c>
      <c r="D1060" s="260"/>
      <c r="E1060" s="260">
        <v>5.6099999999999998E-4</v>
      </c>
      <c r="F1060" t="str">
        <f t="shared" si="32"/>
        <v>旭マルヰガス(株)</v>
      </c>
      <c r="G1060" t="str">
        <f t="shared" si="33"/>
        <v>旭マルヰガス(株)_</v>
      </c>
      <c r="H1060">
        <v>5.6099999999999998E-4</v>
      </c>
      <c r="I1060" s="260" t="s">
        <v>2236</v>
      </c>
      <c r="L1060" s="260"/>
      <c r="M1060" s="260"/>
      <c r="N1060" s="260"/>
    </row>
    <row r="1061" spans="1:14">
      <c r="A1061" s="260" t="s">
        <v>1877</v>
      </c>
      <c r="B1061" s="260" t="s">
        <v>2237</v>
      </c>
      <c r="C1061" s="260" t="s">
        <v>2033</v>
      </c>
      <c r="D1061" s="260"/>
      <c r="E1061" s="260">
        <v>7.0899999999999999E-4</v>
      </c>
      <c r="F1061" t="str">
        <f t="shared" si="32"/>
        <v>ＪＲＥトレーディング(株)</v>
      </c>
      <c r="G1061" t="str">
        <f t="shared" si="33"/>
        <v>ＪＲＥトレーディング(株)_</v>
      </c>
      <c r="H1061">
        <v>7.0899999999999999E-4</v>
      </c>
      <c r="I1061" s="260" t="s">
        <v>2237</v>
      </c>
      <c r="L1061" s="260"/>
      <c r="M1061" s="260"/>
      <c r="N1061" s="260"/>
    </row>
    <row r="1062" spans="1:14">
      <c r="A1062" s="260" t="s">
        <v>1879</v>
      </c>
      <c r="B1062" s="260" t="s">
        <v>2238</v>
      </c>
      <c r="C1062" s="260">
        <v>2.05E-4</v>
      </c>
      <c r="D1062" s="260"/>
      <c r="E1062" s="260">
        <v>1.4899999999999999E-4</v>
      </c>
      <c r="F1062" t="str">
        <f t="shared" si="32"/>
        <v>Ｃａｓｔｌｅｔｏｎ　Ｃｏｍｍｏｄｉｔｉｅｓ　Ｊａｐａｎ合同会社</v>
      </c>
      <c r="G1062" t="str">
        <f t="shared" si="33"/>
        <v>Ｃａｓｔｌｅｔｏｎ　Ｃｏｍｍｏｄｉｔｉｅｓ　Ｊａｐａｎ合同会社_</v>
      </c>
      <c r="H1062">
        <v>1.4899999999999999E-4</v>
      </c>
      <c r="I1062" s="260" t="s">
        <v>2238</v>
      </c>
      <c r="L1062" s="260"/>
      <c r="M1062" s="260"/>
      <c r="N1062" s="260"/>
    </row>
    <row r="1063" spans="1:14">
      <c r="A1063" s="260" t="s">
        <v>1881</v>
      </c>
      <c r="B1063" s="260" t="s">
        <v>2239</v>
      </c>
      <c r="C1063" s="260">
        <v>6.1799999999999995E-4</v>
      </c>
      <c r="D1063" s="260"/>
      <c r="E1063" s="260">
        <v>6.9200000000000002E-4</v>
      </c>
      <c r="F1063" t="str">
        <f t="shared" si="32"/>
        <v>神戸電力(株)</v>
      </c>
      <c r="G1063" t="str">
        <f t="shared" si="33"/>
        <v>神戸電力(株)_</v>
      </c>
      <c r="H1063">
        <v>6.9200000000000002E-4</v>
      </c>
      <c r="I1063" s="260" t="s">
        <v>2239</v>
      </c>
      <c r="L1063" s="260"/>
      <c r="M1063" s="260"/>
      <c r="N1063" s="260"/>
    </row>
    <row r="1064" spans="1:14">
      <c r="A1064" s="260" t="s">
        <v>1883</v>
      </c>
      <c r="B1064" s="260" t="s">
        <v>1884</v>
      </c>
      <c r="C1064" s="260">
        <v>6.0300000000000002E-4</v>
      </c>
      <c r="D1064" s="260"/>
      <c r="E1064" s="260">
        <v>5.4699999999999996E-4</v>
      </c>
      <c r="F1064" t="str">
        <f t="shared" si="32"/>
        <v>エア・ウォーター・ライフソリューション(株)(旧：エア・ウォーター北海道(株))</v>
      </c>
      <c r="G1064" t="str">
        <f t="shared" si="33"/>
        <v>エア・ウォーター・ライフソリューション(株)(旧：エア・ウォーター北海道(株))_</v>
      </c>
      <c r="H1064">
        <v>5.4699999999999996E-4</v>
      </c>
      <c r="I1064" s="260" t="s">
        <v>1884</v>
      </c>
      <c r="L1064" s="260"/>
      <c r="M1064" s="260"/>
      <c r="N1064" s="260"/>
    </row>
    <row r="1065" spans="1:14">
      <c r="A1065" s="260" t="s">
        <v>1885</v>
      </c>
      <c r="B1065" s="260" t="s">
        <v>2240</v>
      </c>
      <c r="C1065" s="260">
        <v>3.6699999999999998E-4</v>
      </c>
      <c r="D1065" s="260" t="s">
        <v>2023</v>
      </c>
      <c r="E1065" s="260">
        <v>3.5100000000000002E-4</v>
      </c>
      <c r="F1065" t="str">
        <f t="shared" si="32"/>
        <v>生活協同組合ひろしま</v>
      </c>
      <c r="G1065" t="str">
        <f t="shared" si="33"/>
        <v>生活協同組合ひろしま_メニューA</v>
      </c>
      <c r="H1065">
        <v>3.5100000000000002E-4</v>
      </c>
      <c r="I1065" s="260" t="s">
        <v>2240</v>
      </c>
      <c r="L1065" s="260"/>
      <c r="M1065" s="260"/>
      <c r="N1065" s="260"/>
    </row>
    <row r="1066" spans="1:14">
      <c r="A1066" s="260"/>
      <c r="B1066" s="260"/>
      <c r="C1066" s="260"/>
      <c r="D1066" s="260" t="s">
        <v>2039</v>
      </c>
      <c r="E1066" s="260">
        <v>3.21E-4</v>
      </c>
      <c r="F1066" t="str">
        <f t="shared" si="32"/>
        <v>生活協同組合ひろしま</v>
      </c>
      <c r="G1066" t="str">
        <f t="shared" si="33"/>
        <v>生活協同組合ひろしま_メニューB(残差)</v>
      </c>
      <c r="H1066">
        <v>3.21E-4</v>
      </c>
      <c r="I1066" s="260" t="s">
        <v>2240</v>
      </c>
      <c r="L1066" s="260"/>
      <c r="M1066" s="260"/>
      <c r="N1066" s="260"/>
    </row>
    <row r="1067" spans="1:14">
      <c r="A1067" s="260"/>
      <c r="B1067" s="260"/>
      <c r="C1067" s="260"/>
      <c r="D1067" s="260" t="s">
        <v>2040</v>
      </c>
      <c r="E1067" s="260">
        <v>3.4200000000000002E-4</v>
      </c>
      <c r="F1067" t="str">
        <f t="shared" si="32"/>
        <v>生活協同組合ひろしま</v>
      </c>
      <c r="G1067" t="str">
        <f t="shared" si="33"/>
        <v>生活協同組合ひろしま_(参考値)事業者全体</v>
      </c>
      <c r="H1067">
        <v>3.4200000000000002E-4</v>
      </c>
      <c r="I1067" s="260" t="s">
        <v>2240</v>
      </c>
      <c r="L1067" s="260"/>
      <c r="M1067" s="260"/>
      <c r="N1067" s="260"/>
    </row>
    <row r="1068" spans="1:14">
      <c r="A1068" s="260" t="s">
        <v>1887</v>
      </c>
      <c r="B1068" s="260" t="s">
        <v>2241</v>
      </c>
      <c r="C1068" s="260">
        <v>4.8299999999999998E-4</v>
      </c>
      <c r="D1068" s="260"/>
      <c r="E1068" s="260">
        <v>5.2999999999999998E-4</v>
      </c>
      <c r="F1068" t="str">
        <f t="shared" si="32"/>
        <v>(株)京楽産業ホールディングス</v>
      </c>
      <c r="G1068" t="str">
        <f t="shared" si="33"/>
        <v>(株)京楽産業ホールディングス_</v>
      </c>
      <c r="H1068">
        <v>5.2999999999999998E-4</v>
      </c>
      <c r="I1068" s="260" t="s">
        <v>2241</v>
      </c>
      <c r="L1068" s="260"/>
      <c r="M1068" s="260"/>
      <c r="N1068" s="260"/>
    </row>
    <row r="1069" spans="1:14">
      <c r="A1069" s="260" t="s">
        <v>1889</v>
      </c>
      <c r="B1069" s="260" t="s">
        <v>2242</v>
      </c>
      <c r="C1069" s="260">
        <v>5.1000000000000004E-4</v>
      </c>
      <c r="D1069" s="260"/>
      <c r="E1069" s="260">
        <v>5.6300000000000002E-4</v>
      </c>
      <c r="F1069" t="str">
        <f t="shared" si="32"/>
        <v>(株)ＲｅｎｏＬａｂｏ</v>
      </c>
      <c r="G1069" t="str">
        <f t="shared" si="33"/>
        <v>(株)ＲｅｎｏＬａｂｏ_</v>
      </c>
      <c r="H1069">
        <v>5.6300000000000002E-4</v>
      </c>
      <c r="I1069" s="260" t="s">
        <v>2242</v>
      </c>
      <c r="L1069" s="260"/>
      <c r="M1069" s="260"/>
      <c r="N1069" s="260"/>
    </row>
    <row r="1070" spans="1:14">
      <c r="A1070" s="260" t="s">
        <v>1891</v>
      </c>
      <c r="B1070" s="260" t="s">
        <v>2243</v>
      </c>
      <c r="C1070" s="260">
        <v>5.13E-4</v>
      </c>
      <c r="D1070" s="260"/>
      <c r="E1070" s="260">
        <v>0</v>
      </c>
      <c r="F1070" t="str">
        <f t="shared" si="32"/>
        <v>アークエルテクノロジーズ(株)</v>
      </c>
      <c r="G1070" t="str">
        <f t="shared" si="33"/>
        <v>アークエルテクノロジーズ(株)_</v>
      </c>
      <c r="H1070">
        <v>0</v>
      </c>
      <c r="I1070" s="260" t="s">
        <v>2243</v>
      </c>
      <c r="L1070" s="260"/>
      <c r="M1070" s="260"/>
      <c r="N1070" s="260"/>
    </row>
    <row r="1071" spans="1:14">
      <c r="A1071" s="260" t="s">
        <v>1893</v>
      </c>
      <c r="B1071" s="260" t="s">
        <v>2244</v>
      </c>
      <c r="C1071" s="260">
        <v>5.2500000000000008E-4</v>
      </c>
      <c r="D1071" s="260"/>
      <c r="E1071" s="260">
        <v>5.6999999999999998E-4</v>
      </c>
      <c r="F1071" t="str">
        <f t="shared" si="32"/>
        <v>弥富ガス協同組合</v>
      </c>
      <c r="G1071" t="str">
        <f t="shared" si="33"/>
        <v>弥富ガス協同組合_</v>
      </c>
      <c r="H1071">
        <v>5.6999999999999998E-4</v>
      </c>
      <c r="I1071" s="260" t="s">
        <v>2244</v>
      </c>
      <c r="L1071" s="260"/>
      <c r="M1071" s="260"/>
      <c r="N1071" s="260"/>
    </row>
    <row r="1072" spans="1:14">
      <c r="A1072" s="260" t="s">
        <v>1896</v>
      </c>
      <c r="B1072" s="260" t="s">
        <v>2245</v>
      </c>
      <c r="C1072" s="260">
        <v>3.9100000000000002E-4</v>
      </c>
      <c r="D1072" s="260"/>
      <c r="E1072" s="260">
        <v>3.3500000000000001E-4</v>
      </c>
      <c r="F1072" t="str">
        <f t="shared" si="32"/>
        <v>エルメック(株)</v>
      </c>
      <c r="G1072" t="str">
        <f t="shared" si="33"/>
        <v>エルメック(株)_</v>
      </c>
      <c r="H1072">
        <v>3.3500000000000001E-4</v>
      </c>
      <c r="I1072" s="260" t="s">
        <v>2245</v>
      </c>
      <c r="L1072" s="260"/>
      <c r="M1072" s="260"/>
      <c r="N1072" s="260"/>
    </row>
    <row r="1073" spans="1:14">
      <c r="A1073" s="260" t="s">
        <v>1898</v>
      </c>
      <c r="B1073" s="260" t="s">
        <v>2246</v>
      </c>
      <c r="C1073" s="260">
        <v>4.9600000000000002E-4</v>
      </c>
      <c r="D1073" s="260"/>
      <c r="E1073" s="260">
        <v>5.4299999999999997E-4</v>
      </c>
      <c r="F1073" t="str">
        <f t="shared" si="32"/>
        <v>(株)オズエナジー</v>
      </c>
      <c r="G1073" t="str">
        <f t="shared" si="33"/>
        <v>(株)オズエナジー_</v>
      </c>
      <c r="H1073">
        <v>5.4299999999999997E-4</v>
      </c>
      <c r="I1073" s="260" t="s">
        <v>2246</v>
      </c>
      <c r="L1073" s="260"/>
      <c r="M1073" s="260"/>
      <c r="N1073" s="260"/>
    </row>
    <row r="1074" spans="1:14">
      <c r="A1074" s="260" t="s">
        <v>1900</v>
      </c>
      <c r="B1074" s="260" t="s">
        <v>2247</v>
      </c>
      <c r="C1074" s="260">
        <v>4.6000000000000001E-4</v>
      </c>
      <c r="D1074" s="260"/>
      <c r="E1074" s="260">
        <v>4.0400000000000001E-4</v>
      </c>
      <c r="F1074" t="str">
        <f t="shared" si="32"/>
        <v>レモンガス(株)</v>
      </c>
      <c r="G1074" t="str">
        <f t="shared" si="33"/>
        <v>レモンガス(株)_</v>
      </c>
      <c r="H1074">
        <v>4.0400000000000001E-4</v>
      </c>
      <c r="I1074" s="260" t="s">
        <v>2247</v>
      </c>
      <c r="L1074" s="260"/>
      <c r="M1074" s="260"/>
      <c r="N1074" s="260"/>
    </row>
    <row r="1075" spans="1:14">
      <c r="A1075" s="260" t="s">
        <v>1902</v>
      </c>
      <c r="B1075" s="260" t="s">
        <v>2248</v>
      </c>
      <c r="C1075" s="260">
        <v>3.7399999999999998E-4</v>
      </c>
      <c r="D1075" s="260"/>
      <c r="E1075" s="260">
        <v>3.1799999999999998E-4</v>
      </c>
      <c r="F1075" t="str">
        <f t="shared" si="32"/>
        <v>(株)日本海水</v>
      </c>
      <c r="G1075" t="str">
        <f t="shared" si="33"/>
        <v>(株)日本海水_</v>
      </c>
      <c r="H1075">
        <v>3.1799999999999998E-4</v>
      </c>
      <c r="I1075" s="260" t="s">
        <v>2248</v>
      </c>
      <c r="L1075" s="260"/>
      <c r="M1075" s="260"/>
      <c r="N1075" s="260"/>
    </row>
    <row r="1076" spans="1:14">
      <c r="A1076" s="260" t="s">
        <v>1904</v>
      </c>
      <c r="B1076" s="260" t="s">
        <v>2249</v>
      </c>
      <c r="C1076" s="260">
        <v>4.9600000000000002E-4</v>
      </c>
      <c r="D1076" s="260" t="s">
        <v>2023</v>
      </c>
      <c r="E1076" s="260">
        <v>0</v>
      </c>
      <c r="F1076" t="str">
        <f t="shared" si="32"/>
        <v>(株)ａｆｔｅｒＦＩＴ</v>
      </c>
      <c r="G1076" t="str">
        <f t="shared" si="33"/>
        <v>(株)ａｆｔｅｒＦＩＴ_メニューA</v>
      </c>
      <c r="H1076">
        <v>0</v>
      </c>
      <c r="I1076" s="260" t="s">
        <v>2249</v>
      </c>
      <c r="L1076" s="260"/>
      <c r="M1076" s="260"/>
      <c r="N1076" s="260"/>
    </row>
    <row r="1077" spans="1:14">
      <c r="A1077" s="260" t="s">
        <v>1906</v>
      </c>
      <c r="B1077" s="260" t="s">
        <v>2250</v>
      </c>
      <c r="C1077" s="260">
        <v>5.3799999999999996E-4</v>
      </c>
      <c r="D1077" s="260"/>
      <c r="E1077" s="260">
        <v>5.9500000000000004E-4</v>
      </c>
      <c r="F1077" t="str">
        <f t="shared" si="32"/>
        <v>中小企業支援(株)</v>
      </c>
      <c r="G1077" t="str">
        <f t="shared" si="33"/>
        <v>中小企業支援(株)_</v>
      </c>
      <c r="H1077">
        <v>5.9500000000000004E-4</v>
      </c>
      <c r="I1077" s="260" t="s">
        <v>2250</v>
      </c>
      <c r="L1077" s="260"/>
      <c r="M1077" s="260"/>
      <c r="N1077" s="260"/>
    </row>
    <row r="1078" spans="1:14">
      <c r="A1078" s="260" t="s">
        <v>1908</v>
      </c>
      <c r="B1078" s="260" t="s">
        <v>2251</v>
      </c>
      <c r="C1078" s="260">
        <v>5.1400000000000003E-4</v>
      </c>
      <c r="D1078" s="260"/>
      <c r="E1078" s="260">
        <v>4.5800000000000002E-4</v>
      </c>
      <c r="F1078" t="str">
        <f t="shared" si="32"/>
        <v>サントラベラーズサービス有限会社</v>
      </c>
      <c r="G1078" t="str">
        <f t="shared" si="33"/>
        <v>サントラベラーズサービス有限会社_</v>
      </c>
      <c r="H1078">
        <v>4.5800000000000002E-4</v>
      </c>
      <c r="I1078" s="260" t="s">
        <v>2251</v>
      </c>
      <c r="L1078" s="260"/>
      <c r="M1078" s="260"/>
      <c r="N1078" s="260"/>
    </row>
    <row r="1079" spans="1:14">
      <c r="A1079" s="260" t="s">
        <v>1910</v>
      </c>
      <c r="B1079" s="260" t="s">
        <v>2252</v>
      </c>
      <c r="C1079" s="260">
        <v>4.75E-4</v>
      </c>
      <c r="D1079" s="260"/>
      <c r="E1079" s="260">
        <v>4.1899999999999999E-4</v>
      </c>
      <c r="F1079" t="str">
        <f t="shared" si="32"/>
        <v>合同会社Ｐｅａｋ８</v>
      </c>
      <c r="G1079" t="str">
        <f t="shared" si="33"/>
        <v>合同会社Ｐｅａｋ８_</v>
      </c>
      <c r="H1079">
        <v>4.1899999999999999E-4</v>
      </c>
      <c r="I1079" s="260" t="s">
        <v>2252</v>
      </c>
      <c r="L1079" s="260"/>
      <c r="M1079" s="260"/>
      <c r="N1079" s="260"/>
    </row>
    <row r="1080" spans="1:14">
      <c r="A1080" s="260" t="s">
        <v>1912</v>
      </c>
      <c r="B1080" s="260" t="s">
        <v>2253</v>
      </c>
      <c r="C1080" s="260">
        <v>4.7799999999999996E-4</v>
      </c>
      <c r="D1080" s="260"/>
      <c r="E1080" s="260">
        <v>0</v>
      </c>
      <c r="F1080" t="str">
        <f t="shared" si="32"/>
        <v>八千代エンジニヤリング(株)</v>
      </c>
      <c r="G1080" t="str">
        <f t="shared" si="33"/>
        <v>八千代エンジニヤリング(株)_</v>
      </c>
      <c r="H1080">
        <v>0</v>
      </c>
      <c r="I1080" s="260" t="s">
        <v>2253</v>
      </c>
      <c r="L1080" s="260"/>
      <c r="M1080" s="260"/>
      <c r="N1080" s="260"/>
    </row>
    <row r="1081" spans="1:14">
      <c r="A1081" s="260" t="s">
        <v>1914</v>
      </c>
      <c r="B1081" s="260" t="s">
        <v>2254</v>
      </c>
      <c r="C1081" s="260">
        <v>4.4900000000000002E-4</v>
      </c>
      <c r="D1081" s="260"/>
      <c r="E1081" s="260">
        <v>5.5699999999999999E-4</v>
      </c>
      <c r="F1081" t="str">
        <f t="shared" si="32"/>
        <v>神楽電力(株)</v>
      </c>
      <c r="G1081" t="str">
        <f t="shared" si="33"/>
        <v>神楽電力(株)_</v>
      </c>
      <c r="H1081">
        <v>5.5699999999999999E-4</v>
      </c>
      <c r="I1081" s="260" t="s">
        <v>2254</v>
      </c>
      <c r="L1081" s="260"/>
      <c r="M1081" s="260"/>
      <c r="N1081" s="260"/>
    </row>
    <row r="1082" spans="1:14">
      <c r="A1082" s="260" t="s">
        <v>1917</v>
      </c>
      <c r="B1082" s="260" t="s">
        <v>2255</v>
      </c>
      <c r="C1082" s="260">
        <v>5.22E-4</v>
      </c>
      <c r="D1082" s="260"/>
      <c r="E1082" s="260">
        <v>4.6900000000000002E-4</v>
      </c>
      <c r="F1082" t="str">
        <f t="shared" si="32"/>
        <v>ゆきぐに新電力(株)</v>
      </c>
      <c r="G1082" t="str">
        <f t="shared" si="33"/>
        <v>ゆきぐに新電力(株)_</v>
      </c>
      <c r="H1082">
        <v>4.6900000000000002E-4</v>
      </c>
      <c r="I1082" s="260" t="s">
        <v>2255</v>
      </c>
      <c r="L1082" s="260"/>
      <c r="M1082" s="260"/>
      <c r="N1082" s="260"/>
    </row>
    <row r="1083" spans="1:14">
      <c r="A1083" s="260" t="s">
        <v>1919</v>
      </c>
      <c r="B1083" s="260" t="s">
        <v>2256</v>
      </c>
      <c r="C1083" s="260">
        <v>8.1000000000000004E-5</v>
      </c>
      <c r="D1083" s="260"/>
      <c r="E1083" s="260">
        <v>0</v>
      </c>
      <c r="F1083" t="str">
        <f t="shared" si="32"/>
        <v>(株)ながさきサステナエナジー</v>
      </c>
      <c r="G1083" t="str">
        <f t="shared" si="33"/>
        <v>(株)ながさきサステナエナジー_</v>
      </c>
      <c r="H1083">
        <v>0</v>
      </c>
      <c r="I1083" s="260" t="s">
        <v>2256</v>
      </c>
      <c r="L1083" s="260"/>
      <c r="M1083" s="260"/>
      <c r="N1083" s="260"/>
    </row>
    <row r="1084" spans="1:14">
      <c r="A1084" s="260" t="s">
        <v>1921</v>
      </c>
      <c r="B1084" s="260" t="s">
        <v>2257</v>
      </c>
      <c r="C1084" s="260">
        <v>5.3200000000000003E-4</v>
      </c>
      <c r="D1084" s="260"/>
      <c r="E1084" s="260">
        <v>4.7599999999999997E-4</v>
      </c>
      <c r="F1084" t="str">
        <f t="shared" si="32"/>
        <v>(株)Ｉ＆Ｉ</v>
      </c>
      <c r="G1084" t="str">
        <f t="shared" si="33"/>
        <v>(株)Ｉ＆Ｉ_</v>
      </c>
      <c r="H1084">
        <v>4.7599999999999997E-4</v>
      </c>
      <c r="I1084" s="260" t="s">
        <v>2257</v>
      </c>
      <c r="L1084" s="260"/>
      <c r="M1084" s="260"/>
      <c r="N1084" s="260"/>
    </row>
    <row r="1085" spans="1:14">
      <c r="A1085" s="260" t="s">
        <v>1923</v>
      </c>
      <c r="B1085" s="260" t="s">
        <v>2258</v>
      </c>
      <c r="C1085" s="260">
        <v>5.6999999999999998E-4</v>
      </c>
      <c r="D1085" s="260"/>
      <c r="E1085" s="260">
        <v>6.1700000000000004E-4</v>
      </c>
      <c r="F1085" t="str">
        <f t="shared" si="32"/>
        <v>(株)グルーヴエナジー</v>
      </c>
      <c r="G1085" t="str">
        <f t="shared" si="33"/>
        <v>(株)グルーヴエナジー_</v>
      </c>
      <c r="H1085">
        <v>6.1700000000000004E-4</v>
      </c>
      <c r="I1085" s="260" t="s">
        <v>2258</v>
      </c>
      <c r="L1085" s="260"/>
      <c r="M1085" s="260"/>
      <c r="N1085" s="260"/>
    </row>
    <row r="1086" spans="1:14">
      <c r="A1086" s="260" t="s">
        <v>1925</v>
      </c>
      <c r="B1086" s="260" t="s">
        <v>2259</v>
      </c>
      <c r="C1086" s="260">
        <v>4.6599999999999994E-4</v>
      </c>
      <c r="D1086" s="260"/>
      <c r="E1086" s="260">
        <v>4.86E-4</v>
      </c>
      <c r="F1086" t="str">
        <f t="shared" si="32"/>
        <v>高知ニューエナジー(株)</v>
      </c>
      <c r="G1086" t="str">
        <f t="shared" si="33"/>
        <v>高知ニューエナジー(株)_</v>
      </c>
      <c r="H1086">
        <v>4.86E-4</v>
      </c>
      <c r="I1086" s="260" t="s">
        <v>2259</v>
      </c>
      <c r="L1086" s="260"/>
      <c r="M1086" s="260"/>
      <c r="N1086" s="260"/>
    </row>
    <row r="1087" spans="1:14">
      <c r="A1087" s="260" t="s">
        <v>1927</v>
      </c>
      <c r="B1087" s="260" t="s">
        <v>2260</v>
      </c>
      <c r="C1087" s="260">
        <v>4.9799999999999996E-4</v>
      </c>
      <c r="D1087" s="260"/>
      <c r="E1087" s="260">
        <v>4.4200000000000001E-4</v>
      </c>
      <c r="F1087" t="str">
        <f t="shared" si="32"/>
        <v>もみじ電力(株)</v>
      </c>
      <c r="G1087" t="str">
        <f t="shared" si="33"/>
        <v>もみじ電力(株)_</v>
      </c>
      <c r="H1087">
        <v>4.4200000000000001E-4</v>
      </c>
      <c r="I1087" s="260" t="s">
        <v>2260</v>
      </c>
      <c r="L1087" s="260"/>
      <c r="M1087" s="260"/>
      <c r="N1087" s="260"/>
    </row>
    <row r="1088" spans="1:14">
      <c r="A1088" s="260" t="s">
        <v>1929</v>
      </c>
      <c r="B1088" s="260" t="s">
        <v>2261</v>
      </c>
      <c r="C1088" s="260">
        <v>5.8500000000000002E-4</v>
      </c>
      <c r="D1088" s="260"/>
      <c r="E1088" s="260">
        <v>6.2299999999999996E-4</v>
      </c>
      <c r="F1088" t="str">
        <f t="shared" si="32"/>
        <v>(株)縁人</v>
      </c>
      <c r="G1088" t="str">
        <f t="shared" si="33"/>
        <v>(株)縁人_</v>
      </c>
      <c r="H1088">
        <v>6.2299999999999996E-4</v>
      </c>
      <c r="I1088" s="260" t="s">
        <v>2261</v>
      </c>
      <c r="L1088" s="260"/>
      <c r="M1088" s="260"/>
      <c r="N1088" s="260"/>
    </row>
    <row r="1089" spans="1:14">
      <c r="A1089" s="260" t="s">
        <v>1931</v>
      </c>
      <c r="B1089" s="260" t="s">
        <v>2262</v>
      </c>
      <c r="C1089" s="260">
        <v>4.9299999999999995E-4</v>
      </c>
      <c r="D1089" s="260"/>
      <c r="E1089" s="260">
        <v>4.37E-4</v>
      </c>
      <c r="F1089" t="str">
        <f t="shared" si="32"/>
        <v>Ｔ＆Ｔエナジー(株)</v>
      </c>
      <c r="G1089" t="str">
        <f t="shared" si="33"/>
        <v>Ｔ＆Ｔエナジー(株)_</v>
      </c>
      <c r="H1089">
        <v>4.37E-4</v>
      </c>
      <c r="I1089" s="260" t="s">
        <v>2262</v>
      </c>
      <c r="L1089" s="260"/>
      <c r="M1089" s="260"/>
      <c r="N1089" s="260"/>
    </row>
    <row r="1090" spans="1:14">
      <c r="A1090" s="260" t="s">
        <v>1933</v>
      </c>
      <c r="B1090" s="260" t="s">
        <v>2263</v>
      </c>
      <c r="C1090" s="260">
        <v>4.4700000000000002E-4</v>
      </c>
      <c r="D1090" s="260" t="s">
        <v>2023</v>
      </c>
      <c r="E1090" s="260">
        <v>0</v>
      </c>
      <c r="F1090" t="str">
        <f t="shared" si="32"/>
        <v>(株)ルーク</v>
      </c>
      <c r="G1090" t="str">
        <f t="shared" si="33"/>
        <v>(株)ルーク_メニューA</v>
      </c>
      <c r="H1090">
        <v>0</v>
      </c>
      <c r="I1090" s="260" t="s">
        <v>2263</v>
      </c>
      <c r="L1090" s="260"/>
      <c r="M1090" s="260"/>
      <c r="N1090" s="260"/>
    </row>
    <row r="1091" spans="1:14">
      <c r="A1091" s="260"/>
      <c r="B1091" s="260"/>
      <c r="C1091" s="260"/>
      <c r="D1091" s="260" t="s">
        <v>2025</v>
      </c>
      <c r="E1091" s="260">
        <v>3.4900000000000003E-4</v>
      </c>
      <c r="F1091" t="str">
        <f t="shared" si="32"/>
        <v>(株)ルーク</v>
      </c>
      <c r="G1091" t="str">
        <f t="shared" si="33"/>
        <v>(株)ルーク_メニューB</v>
      </c>
      <c r="H1091">
        <v>3.4900000000000003E-4</v>
      </c>
      <c r="I1091" s="260" t="s">
        <v>2263</v>
      </c>
      <c r="L1091" s="260"/>
      <c r="M1091" s="260"/>
      <c r="N1091" s="260"/>
    </row>
    <row r="1092" spans="1:14">
      <c r="A1092" s="260"/>
      <c r="B1092" s="260"/>
      <c r="C1092" s="260"/>
      <c r="D1092" s="260" t="s">
        <v>2028</v>
      </c>
      <c r="E1092" s="260">
        <v>3.9100000000000002E-4</v>
      </c>
      <c r="F1092" t="str">
        <f t="shared" si="32"/>
        <v>(株)ルーク</v>
      </c>
      <c r="G1092" t="str">
        <f t="shared" si="33"/>
        <v>(株)ルーク_メニューC(残差)</v>
      </c>
      <c r="H1092">
        <v>3.9100000000000002E-4</v>
      </c>
      <c r="I1092" s="260" t="s">
        <v>2263</v>
      </c>
      <c r="L1092" s="260"/>
      <c r="M1092" s="260"/>
      <c r="N1092" s="260"/>
    </row>
    <row r="1093" spans="1:14">
      <c r="A1093" s="260"/>
      <c r="B1093" s="260"/>
      <c r="C1093" s="260"/>
      <c r="D1093" s="260" t="s">
        <v>2040</v>
      </c>
      <c r="E1093" s="260">
        <v>4.3899999999999999E-4</v>
      </c>
      <c r="F1093" t="str">
        <f t="shared" ref="F1093:F1128" si="34">IF(A1093="",F1092,B1093)</f>
        <v>(株)ルーク</v>
      </c>
      <c r="G1093" t="str">
        <f t="shared" ref="G1093:G1128" si="35">F1093&amp;"_"&amp;D1093</f>
        <v>(株)ルーク_(参考値)事業者全体</v>
      </c>
      <c r="H1093">
        <v>4.3899999999999999E-4</v>
      </c>
      <c r="I1093" s="260" t="s">
        <v>2263</v>
      </c>
      <c r="L1093" s="260"/>
      <c r="M1093" s="260"/>
      <c r="N1093" s="260"/>
    </row>
    <row r="1094" spans="1:14">
      <c r="A1094" s="260" t="s">
        <v>1935</v>
      </c>
      <c r="B1094" s="260" t="s">
        <v>2264</v>
      </c>
      <c r="C1094" s="260" t="s">
        <v>2033</v>
      </c>
      <c r="D1094" s="260"/>
      <c r="E1094" s="260">
        <v>7.8700000000000005E-4</v>
      </c>
      <c r="F1094" t="str">
        <f t="shared" si="34"/>
        <v>(株)ふくしま未来パワー</v>
      </c>
      <c r="G1094" t="str">
        <f t="shared" si="35"/>
        <v>(株)ふくしま未来パワー_</v>
      </c>
      <c r="H1094">
        <v>7.8700000000000005E-4</v>
      </c>
      <c r="I1094" s="260" t="s">
        <v>2264</v>
      </c>
      <c r="L1094" s="260"/>
      <c r="M1094" s="260"/>
      <c r="N1094" s="260"/>
    </row>
    <row r="1095" spans="1:14">
      <c r="A1095" s="260" t="s">
        <v>1937</v>
      </c>
      <c r="B1095" s="260" t="s">
        <v>2265</v>
      </c>
      <c r="C1095" s="260">
        <v>4.6999999999999999E-4</v>
      </c>
      <c r="D1095" s="260"/>
      <c r="E1095" s="260">
        <v>5.2000000000000006E-4</v>
      </c>
      <c r="F1095" t="str">
        <f t="shared" si="34"/>
        <v>かけがわ報徳パワー(株)</v>
      </c>
      <c r="G1095" t="str">
        <f t="shared" si="35"/>
        <v>かけがわ報徳パワー(株)_</v>
      </c>
      <c r="H1095">
        <v>5.2000000000000006E-4</v>
      </c>
      <c r="I1095" s="260" t="s">
        <v>2265</v>
      </c>
      <c r="L1095" s="260"/>
      <c r="M1095" s="260"/>
      <c r="N1095" s="260"/>
    </row>
    <row r="1096" spans="1:14">
      <c r="A1096" s="260" t="s">
        <v>1939</v>
      </c>
      <c r="B1096" s="260" t="s">
        <v>2266</v>
      </c>
      <c r="C1096" s="260">
        <v>5.6000000000000006E-4</v>
      </c>
      <c r="D1096" s="260"/>
      <c r="E1096" s="260">
        <v>5.4500000000000002E-4</v>
      </c>
      <c r="F1096" t="str">
        <f t="shared" si="34"/>
        <v>ＳｕｓｔａｉｎａｂｌｅＥｎｅｒｇｙ(株)</v>
      </c>
      <c r="G1096" t="str">
        <f t="shared" si="35"/>
        <v>ＳｕｓｔａｉｎａｂｌｅＥｎｅｒｇｙ(株)_</v>
      </c>
      <c r="H1096">
        <v>5.4500000000000002E-4</v>
      </c>
      <c r="I1096" s="260" t="s">
        <v>2266</v>
      </c>
      <c r="L1096" s="260"/>
      <c r="M1096" s="260"/>
      <c r="N1096" s="260"/>
    </row>
    <row r="1097" spans="1:14">
      <c r="A1097" s="260" t="s">
        <v>1941</v>
      </c>
      <c r="B1097" s="260" t="s">
        <v>2267</v>
      </c>
      <c r="C1097" s="260">
        <v>1.22E-4</v>
      </c>
      <c r="D1097" s="260"/>
      <c r="E1097" s="260">
        <v>3.1100000000000002E-4</v>
      </c>
      <c r="F1097" t="str">
        <f t="shared" si="34"/>
        <v>穂の国とよはし電力(株)</v>
      </c>
      <c r="G1097" t="str">
        <f t="shared" si="35"/>
        <v>穂の国とよはし電力(株)_</v>
      </c>
      <c r="H1097">
        <v>3.1100000000000002E-4</v>
      </c>
      <c r="I1097" s="260" t="s">
        <v>2267</v>
      </c>
      <c r="L1097" s="260"/>
      <c r="M1097" s="260"/>
      <c r="N1097" s="260"/>
    </row>
    <row r="1098" spans="1:14">
      <c r="A1098" s="260" t="s">
        <v>1943</v>
      </c>
      <c r="B1098" s="260" t="s">
        <v>2268</v>
      </c>
      <c r="C1098" s="260">
        <v>1.0989999999999999E-3</v>
      </c>
      <c r="D1098" s="260"/>
      <c r="E1098" s="260">
        <v>1.0429999999999999E-3</v>
      </c>
      <c r="F1098" t="str">
        <f t="shared" si="34"/>
        <v>イワタニセントラル北海道(株)</v>
      </c>
      <c r="G1098" t="str">
        <f t="shared" si="35"/>
        <v>イワタニセントラル北海道(株)_</v>
      </c>
      <c r="H1098">
        <v>1.0429999999999999E-3</v>
      </c>
      <c r="I1098" s="260" t="s">
        <v>2268</v>
      </c>
      <c r="L1098" s="260"/>
      <c r="M1098" s="260"/>
      <c r="N1098" s="260"/>
    </row>
    <row r="1099" spans="1:14">
      <c r="A1099" s="260" t="s">
        <v>1945</v>
      </c>
      <c r="B1099" s="260" t="s">
        <v>2269</v>
      </c>
      <c r="C1099" s="260">
        <v>4.4799999999999999E-4</v>
      </c>
      <c r="D1099" s="260"/>
      <c r="E1099" s="260">
        <v>3.9200000000000004E-4</v>
      </c>
      <c r="F1099" t="str">
        <f t="shared" si="34"/>
        <v>ホームタウンエナジー(株)</v>
      </c>
      <c r="G1099" t="str">
        <f t="shared" si="35"/>
        <v>ホームタウンエナジー(株)_</v>
      </c>
      <c r="H1099">
        <v>3.9200000000000004E-4</v>
      </c>
      <c r="I1099" s="260" t="s">
        <v>2269</v>
      </c>
      <c r="L1099" s="260"/>
      <c r="M1099" s="260"/>
      <c r="N1099" s="260"/>
    </row>
    <row r="1100" spans="1:14">
      <c r="A1100" s="260" t="s">
        <v>1947</v>
      </c>
      <c r="B1100" s="260" t="s">
        <v>2270</v>
      </c>
      <c r="C1100" s="260">
        <v>4.0400000000000001E-4</v>
      </c>
      <c r="D1100" s="260"/>
      <c r="E1100" s="260">
        <v>5.7700000000000004E-4</v>
      </c>
      <c r="F1100" t="str">
        <f t="shared" si="34"/>
        <v>(株)彩の国でんき</v>
      </c>
      <c r="G1100" t="str">
        <f t="shared" si="35"/>
        <v>(株)彩の国でんき_</v>
      </c>
      <c r="H1100">
        <v>5.7700000000000004E-4</v>
      </c>
      <c r="I1100" s="260" t="s">
        <v>2270</v>
      </c>
      <c r="L1100" s="260"/>
      <c r="M1100" s="260"/>
      <c r="N1100" s="260"/>
    </row>
    <row r="1101" spans="1:14">
      <c r="A1101" s="260" t="s">
        <v>1949</v>
      </c>
      <c r="B1101" s="260" t="s">
        <v>2271</v>
      </c>
      <c r="C1101" s="260">
        <v>4.6799999999999999E-4</v>
      </c>
      <c r="D1101" s="260"/>
      <c r="E1101" s="260">
        <v>4.7199999999999998E-4</v>
      </c>
      <c r="F1101" t="str">
        <f t="shared" si="34"/>
        <v>(株)ホープエナジー</v>
      </c>
      <c r="G1101" t="str">
        <f t="shared" si="35"/>
        <v>(株)ホープエナジー_</v>
      </c>
      <c r="H1101">
        <v>4.7199999999999998E-4</v>
      </c>
      <c r="I1101" s="260" t="s">
        <v>2271</v>
      </c>
      <c r="L1101" s="260"/>
      <c r="M1101" s="260"/>
      <c r="N1101" s="260"/>
    </row>
    <row r="1102" spans="1:14">
      <c r="A1102" s="260" t="s">
        <v>1951</v>
      </c>
      <c r="B1102" s="260" t="s">
        <v>2272</v>
      </c>
      <c r="C1102" s="260">
        <v>5.3300000000000005E-4</v>
      </c>
      <c r="D1102" s="260"/>
      <c r="E1102" s="260">
        <v>5.8399999999999999E-4</v>
      </c>
      <c r="F1102" t="str">
        <f t="shared" si="34"/>
        <v>(株)クリーンベンチャー２１</v>
      </c>
      <c r="G1102" t="str">
        <f t="shared" si="35"/>
        <v>(株)クリーンベンチャー２１_</v>
      </c>
      <c r="H1102">
        <v>5.8399999999999999E-4</v>
      </c>
      <c r="I1102" s="260" t="s">
        <v>2272</v>
      </c>
      <c r="L1102" s="260"/>
      <c r="M1102" s="260"/>
      <c r="N1102" s="260"/>
    </row>
    <row r="1103" spans="1:14">
      <c r="A1103" s="260" t="s">
        <v>1953</v>
      </c>
      <c r="B1103" s="260" t="s">
        <v>2273</v>
      </c>
      <c r="C1103" s="260">
        <v>5.0000000000000001E-4</v>
      </c>
      <c r="D1103" s="260"/>
      <c r="E1103" s="260">
        <v>5.9599999999999996E-4</v>
      </c>
      <c r="F1103" t="str">
        <f t="shared" si="34"/>
        <v>三河商事(株)</v>
      </c>
      <c r="G1103" t="str">
        <f t="shared" si="35"/>
        <v>三河商事(株)_</v>
      </c>
      <c r="H1103">
        <v>5.9599999999999996E-4</v>
      </c>
      <c r="I1103" s="260" t="s">
        <v>2273</v>
      </c>
      <c r="L1103" s="260"/>
      <c r="M1103" s="260"/>
      <c r="N1103" s="260"/>
    </row>
    <row r="1104" spans="1:14">
      <c r="A1104" s="260" t="s">
        <v>1955</v>
      </c>
      <c r="B1104" s="260" t="s">
        <v>2274</v>
      </c>
      <c r="C1104" s="260">
        <v>4.6999999999999999E-4</v>
      </c>
      <c r="D1104" s="260"/>
      <c r="E1104" s="260">
        <v>4.1399999999999998E-4</v>
      </c>
      <c r="F1104" t="str">
        <f t="shared" si="34"/>
        <v>(株)みとや</v>
      </c>
      <c r="G1104" t="str">
        <f t="shared" si="35"/>
        <v>(株)みとや_</v>
      </c>
      <c r="H1104">
        <v>4.1399999999999998E-4</v>
      </c>
      <c r="I1104" s="260" t="s">
        <v>2274</v>
      </c>
      <c r="L1104" s="260"/>
      <c r="M1104" s="260"/>
      <c r="N1104" s="260"/>
    </row>
    <row r="1105" spans="1:14">
      <c r="A1105" s="260" t="s">
        <v>1957</v>
      </c>
      <c r="B1105" s="260" t="s">
        <v>2275</v>
      </c>
      <c r="C1105" s="260">
        <v>5.2999999999999998E-4</v>
      </c>
      <c r="D1105" s="260"/>
      <c r="E1105" s="260">
        <v>4.7399999999999997E-4</v>
      </c>
      <c r="F1105" t="str">
        <f t="shared" si="34"/>
        <v>三州電力(株)</v>
      </c>
      <c r="G1105" t="str">
        <f t="shared" si="35"/>
        <v>三州電力(株)_</v>
      </c>
      <c r="H1105">
        <v>4.7399999999999997E-4</v>
      </c>
      <c r="I1105" s="260" t="s">
        <v>2275</v>
      </c>
      <c r="L1105" s="260"/>
      <c r="M1105" s="260"/>
      <c r="N1105" s="260"/>
    </row>
    <row r="1106" spans="1:14">
      <c r="A1106" s="260" t="s">
        <v>1959</v>
      </c>
      <c r="B1106" s="260" t="s">
        <v>2276</v>
      </c>
      <c r="C1106" s="260">
        <v>5.4800000000000009E-4</v>
      </c>
      <c r="D1106" s="260"/>
      <c r="E1106" s="260">
        <v>6.0099999999999997E-4</v>
      </c>
      <c r="F1106" t="str">
        <f t="shared" si="34"/>
        <v>フラットエナジー(株)</v>
      </c>
      <c r="G1106" t="str">
        <f t="shared" si="35"/>
        <v>フラットエナジー(株)_</v>
      </c>
      <c r="H1106">
        <v>6.0099999999999997E-4</v>
      </c>
      <c r="I1106" s="260" t="s">
        <v>2276</v>
      </c>
      <c r="L1106" s="260"/>
      <c r="M1106" s="260"/>
      <c r="N1106" s="260"/>
    </row>
    <row r="1107" spans="1:14">
      <c r="A1107" s="260" t="s">
        <v>1961</v>
      </c>
      <c r="B1107" s="260" t="s">
        <v>2277</v>
      </c>
      <c r="C1107" s="260">
        <v>5.0000000000000001E-4</v>
      </c>
      <c r="D1107" s="260"/>
      <c r="E1107" s="260">
        <v>6.0800000000000003E-4</v>
      </c>
      <c r="F1107" t="str">
        <f t="shared" si="34"/>
        <v>沖縄新エネ開発(株)</v>
      </c>
      <c r="G1107" t="str">
        <f t="shared" si="35"/>
        <v>沖縄新エネ開発(株)_</v>
      </c>
      <c r="H1107">
        <v>6.0800000000000003E-4</v>
      </c>
      <c r="I1107" s="260" t="s">
        <v>2277</v>
      </c>
      <c r="L1107" s="260"/>
      <c r="M1107" s="260"/>
      <c r="N1107" s="260"/>
    </row>
    <row r="1108" spans="1:14">
      <c r="A1108" s="260" t="s">
        <v>1963</v>
      </c>
      <c r="B1108" s="260" t="s">
        <v>2278</v>
      </c>
      <c r="C1108" s="260">
        <v>4.8000000000000001E-5</v>
      </c>
      <c r="D1108" s="260" t="s">
        <v>2023</v>
      </c>
      <c r="E1108" s="260">
        <v>0</v>
      </c>
      <c r="F1108" t="str">
        <f t="shared" si="34"/>
        <v>つづくみらいエナジー(株)</v>
      </c>
      <c r="G1108" t="str">
        <f t="shared" si="35"/>
        <v>つづくみらいエナジー(株)_メニューA</v>
      </c>
      <c r="H1108">
        <v>0</v>
      </c>
      <c r="I1108" s="260" t="s">
        <v>2278</v>
      </c>
      <c r="L1108" s="260"/>
      <c r="M1108" s="260"/>
      <c r="N1108" s="260"/>
    </row>
    <row r="1109" spans="1:14">
      <c r="A1109" s="260"/>
      <c r="B1109" s="260"/>
      <c r="C1109" s="260"/>
      <c r="D1109" s="260" t="s">
        <v>2039</v>
      </c>
      <c r="E1109" s="260">
        <v>2.5900000000000001E-4</v>
      </c>
      <c r="F1109" t="str">
        <f t="shared" si="34"/>
        <v>つづくみらいエナジー(株)</v>
      </c>
      <c r="G1109" t="str">
        <f t="shared" si="35"/>
        <v>つづくみらいエナジー(株)_メニューB(残差)</v>
      </c>
      <c r="H1109">
        <v>2.5900000000000001E-4</v>
      </c>
      <c r="I1109" s="260" t="s">
        <v>2278</v>
      </c>
      <c r="L1109" s="260"/>
      <c r="M1109" s="260"/>
      <c r="N1109" s="260"/>
    </row>
    <row r="1110" spans="1:14">
      <c r="A1110" s="260"/>
      <c r="B1110" s="260"/>
      <c r="C1110" s="260"/>
      <c r="D1110" s="260" t="s">
        <v>2040</v>
      </c>
      <c r="E1110" s="260">
        <v>2.8199999999999997E-4</v>
      </c>
      <c r="F1110" t="str">
        <f t="shared" si="34"/>
        <v>つづくみらいエナジー(株)</v>
      </c>
      <c r="G1110" t="str">
        <f t="shared" si="35"/>
        <v>つづくみらいエナジー(株)_(参考値)事業者全体</v>
      </c>
      <c r="H1110">
        <v>2.8199999999999997E-4</v>
      </c>
      <c r="I1110" s="260" t="s">
        <v>2278</v>
      </c>
      <c r="L1110" s="260"/>
      <c r="M1110" s="260"/>
      <c r="N1110" s="260"/>
    </row>
    <row r="1111" spans="1:14">
      <c r="A1111" s="260" t="s">
        <v>1965</v>
      </c>
      <c r="B1111" s="260" t="s">
        <v>2279</v>
      </c>
      <c r="C1111" s="260">
        <v>3.2299999999999999E-4</v>
      </c>
      <c r="D1111" s="260"/>
      <c r="E1111" s="260">
        <v>2.6600000000000001E-4</v>
      </c>
      <c r="F1111" t="str">
        <f t="shared" si="34"/>
        <v>(株)中庄商店</v>
      </c>
      <c r="G1111" t="str">
        <f t="shared" si="35"/>
        <v>(株)中庄商店_</v>
      </c>
      <c r="H1111">
        <v>2.6600000000000001E-4</v>
      </c>
      <c r="I1111" s="260" t="s">
        <v>2279</v>
      </c>
      <c r="L1111" s="260"/>
      <c r="M1111" s="260"/>
      <c r="N1111" s="260"/>
    </row>
    <row r="1112" spans="1:14">
      <c r="A1112" s="260" t="s">
        <v>1967</v>
      </c>
      <c r="B1112" s="260" t="s">
        <v>2280</v>
      </c>
      <c r="C1112" s="260">
        <v>4.8299999999999998E-4</v>
      </c>
      <c r="D1112" s="260"/>
      <c r="E1112" s="260">
        <v>4.4900000000000002E-4</v>
      </c>
      <c r="F1112" t="str">
        <f t="shared" si="34"/>
        <v>(株)ほくだん</v>
      </c>
      <c r="G1112" t="str">
        <f t="shared" si="35"/>
        <v>(株)ほくだん_</v>
      </c>
      <c r="H1112">
        <v>4.4900000000000002E-4</v>
      </c>
      <c r="I1112" s="260" t="s">
        <v>2280</v>
      </c>
      <c r="L1112" s="260"/>
      <c r="M1112" s="260"/>
      <c r="N1112" s="260"/>
    </row>
    <row r="1113" spans="1:14">
      <c r="A1113" s="260" t="s">
        <v>1969</v>
      </c>
      <c r="B1113" s="260" t="s">
        <v>2281</v>
      </c>
      <c r="C1113" s="260">
        <v>5.0299999999999997E-4</v>
      </c>
      <c r="D1113" s="260"/>
      <c r="E1113" s="260">
        <v>4.4700000000000002E-4</v>
      </c>
      <c r="F1113" t="str">
        <f t="shared" si="34"/>
        <v>(株)コノミヤホールディングス</v>
      </c>
      <c r="G1113" t="str">
        <f t="shared" si="35"/>
        <v>(株)コノミヤホールディングス_</v>
      </c>
      <c r="H1113">
        <v>4.4700000000000002E-4</v>
      </c>
      <c r="I1113" s="260" t="s">
        <v>2281</v>
      </c>
      <c r="L1113" s="260"/>
      <c r="M1113" s="260"/>
      <c r="N1113" s="260"/>
    </row>
    <row r="1114" spans="1:14">
      <c r="A1114" s="260" t="s">
        <v>1971</v>
      </c>
      <c r="B1114" s="260" t="s">
        <v>2282</v>
      </c>
      <c r="C1114" s="260">
        <v>3.28E-4</v>
      </c>
      <c r="D1114" s="260"/>
      <c r="E1114" s="260">
        <v>2.72E-4</v>
      </c>
      <c r="F1114" t="str">
        <f t="shared" si="34"/>
        <v>自由でんき(株)</v>
      </c>
      <c r="G1114" t="str">
        <f t="shared" si="35"/>
        <v>自由でんき(株)_</v>
      </c>
      <c r="H1114">
        <v>2.72E-4</v>
      </c>
      <c r="I1114" s="260" t="s">
        <v>2282</v>
      </c>
      <c r="L1114" s="260"/>
      <c r="M1114" s="260"/>
      <c r="N1114" s="260"/>
    </row>
    <row r="1115" spans="1:14">
      <c r="A1115" s="260" t="s">
        <v>1973</v>
      </c>
      <c r="B1115" s="260" t="s">
        <v>2283</v>
      </c>
      <c r="C1115" s="260">
        <v>3.79E-4</v>
      </c>
      <c r="D1115" s="260"/>
      <c r="E1115" s="260">
        <v>3.2299999999999999E-4</v>
      </c>
      <c r="F1115" t="str">
        <f t="shared" si="34"/>
        <v>(株)ビジョン</v>
      </c>
      <c r="G1115" t="str">
        <f t="shared" si="35"/>
        <v>(株)ビジョン_</v>
      </c>
      <c r="H1115">
        <v>3.2299999999999999E-4</v>
      </c>
      <c r="I1115" s="260" t="s">
        <v>2283</v>
      </c>
      <c r="L1115" s="260"/>
      <c r="M1115" s="260"/>
      <c r="N1115" s="260"/>
    </row>
    <row r="1116" spans="1:14">
      <c r="A1116" s="260" t="s">
        <v>1975</v>
      </c>
      <c r="B1116" s="260" t="s">
        <v>2284</v>
      </c>
      <c r="C1116" s="260">
        <v>5.8900000000000001E-4</v>
      </c>
      <c r="D1116" s="260"/>
      <c r="E1116" s="260">
        <v>6.6300000000000007E-4</v>
      </c>
      <c r="F1116" t="str">
        <f t="shared" si="34"/>
        <v>(株)丸の内電力</v>
      </c>
      <c r="G1116" t="str">
        <f t="shared" si="35"/>
        <v>(株)丸の内電力_</v>
      </c>
      <c r="H1116">
        <v>6.6300000000000007E-4</v>
      </c>
      <c r="I1116" s="260" t="s">
        <v>2284</v>
      </c>
      <c r="L1116" s="260"/>
      <c r="M1116" s="260"/>
      <c r="N1116" s="260"/>
    </row>
    <row r="1117" spans="1:14">
      <c r="A1117" s="260" t="s">
        <v>1977</v>
      </c>
      <c r="B1117" s="260" t="s">
        <v>2285</v>
      </c>
      <c r="C1117" s="260">
        <v>7.8399999999999997E-4</v>
      </c>
      <c r="D1117" s="260"/>
      <c r="E1117" s="260">
        <v>7.3099999999999999E-4</v>
      </c>
      <c r="F1117" t="str">
        <f t="shared" si="34"/>
        <v>西川建材工業(株)</v>
      </c>
      <c r="G1117" t="str">
        <f t="shared" si="35"/>
        <v>西川建材工業(株)_</v>
      </c>
      <c r="H1117">
        <v>7.3099999999999999E-4</v>
      </c>
      <c r="I1117" s="260" t="s">
        <v>2285</v>
      </c>
      <c r="L1117" s="260"/>
      <c r="M1117" s="260"/>
      <c r="N1117" s="260"/>
    </row>
    <row r="1118" spans="1:14">
      <c r="A1118" s="260" t="s">
        <v>1979</v>
      </c>
      <c r="B1118" s="260" t="s">
        <v>2286</v>
      </c>
      <c r="C1118" s="260">
        <v>5.5500000000000005E-4</v>
      </c>
      <c r="D1118" s="260"/>
      <c r="E1118" s="260">
        <v>4.9899999999999999E-4</v>
      </c>
      <c r="F1118" t="str">
        <f t="shared" si="34"/>
        <v>(株)中京電力</v>
      </c>
      <c r="G1118" t="str">
        <f t="shared" si="35"/>
        <v>(株)中京電力_</v>
      </c>
      <c r="H1118">
        <v>4.9899999999999999E-4</v>
      </c>
      <c r="I1118" s="260" t="s">
        <v>2286</v>
      </c>
      <c r="L1118" s="260"/>
      <c r="M1118" s="260"/>
      <c r="N1118" s="260"/>
    </row>
    <row r="1119" spans="1:14">
      <c r="A1119" s="260" t="s">
        <v>1981</v>
      </c>
      <c r="B1119" s="260" t="s">
        <v>2287</v>
      </c>
      <c r="C1119" s="260">
        <v>5.5100000000000006E-4</v>
      </c>
      <c r="D1119" s="260"/>
      <c r="E1119" s="260">
        <v>4.95E-4</v>
      </c>
      <c r="F1119" t="str">
        <f t="shared" si="34"/>
        <v>(株)クオリティプラス</v>
      </c>
      <c r="G1119" t="str">
        <f t="shared" si="35"/>
        <v>(株)クオリティプラス_</v>
      </c>
      <c r="H1119">
        <v>4.95E-4</v>
      </c>
      <c r="I1119" s="260" t="s">
        <v>2287</v>
      </c>
      <c r="L1119" s="260"/>
      <c r="M1119" s="260"/>
      <c r="N1119" s="260"/>
    </row>
    <row r="1120" spans="1:14">
      <c r="A1120" s="260" t="s">
        <v>1983</v>
      </c>
      <c r="B1120" s="260" t="s">
        <v>2288</v>
      </c>
      <c r="C1120" s="260">
        <v>5.6200000000000011E-4</v>
      </c>
      <c r="D1120" s="260"/>
      <c r="E1120" s="260">
        <v>5.0600000000000005E-4</v>
      </c>
      <c r="F1120" t="str">
        <f t="shared" si="34"/>
        <v>Ｙ．Ｗ．Ｃ(株)</v>
      </c>
      <c r="G1120" t="str">
        <f t="shared" si="35"/>
        <v>Ｙ．Ｗ．Ｃ(株)_</v>
      </c>
      <c r="H1120">
        <v>5.0600000000000005E-4</v>
      </c>
      <c r="I1120" s="260" t="s">
        <v>2288</v>
      </c>
      <c r="L1120" s="260"/>
      <c r="M1120" s="260"/>
      <c r="N1120" s="260"/>
    </row>
    <row r="1121" spans="1:14">
      <c r="A1121" s="260" t="s">
        <v>1985</v>
      </c>
      <c r="B1121" s="260" t="s">
        <v>2289</v>
      </c>
      <c r="C1121" s="260">
        <v>3.9399999999999998E-4</v>
      </c>
      <c r="D1121" s="260" t="s">
        <v>2023</v>
      </c>
      <c r="E1121" s="260">
        <v>0</v>
      </c>
      <c r="F1121" t="str">
        <f t="shared" si="34"/>
        <v>ＴＧオクトパスエナジー(株)</v>
      </c>
      <c r="G1121" t="str">
        <f t="shared" si="35"/>
        <v>ＴＧオクトパスエナジー(株)_メニューA</v>
      </c>
      <c r="H1121">
        <v>0</v>
      </c>
      <c r="I1121" s="260" t="s">
        <v>2289</v>
      </c>
      <c r="L1121" s="260"/>
      <c r="M1121" s="260"/>
      <c r="N1121" s="260"/>
    </row>
    <row r="1122" spans="1:14">
      <c r="A1122" s="260"/>
      <c r="B1122" s="260" t="s">
        <v>590</v>
      </c>
      <c r="C1122" s="260"/>
      <c r="D1122" s="260" t="s">
        <v>2025</v>
      </c>
      <c r="E1122" s="260">
        <v>0</v>
      </c>
      <c r="F1122" t="str">
        <f t="shared" si="34"/>
        <v>ＴＧオクトパスエナジー(株)</v>
      </c>
      <c r="G1122" t="str">
        <f t="shared" si="35"/>
        <v>ＴＧオクトパスエナジー(株)_メニューB</v>
      </c>
      <c r="H1122">
        <v>0</v>
      </c>
      <c r="I1122" s="260" t="s">
        <v>2289</v>
      </c>
      <c r="L1122" s="260"/>
      <c r="M1122" s="260"/>
      <c r="N1122" s="260"/>
    </row>
    <row r="1123" spans="1:14">
      <c r="A1123" s="260"/>
      <c r="B1123" s="260" t="s">
        <v>590</v>
      </c>
      <c r="C1123" s="260"/>
      <c r="D1123" s="260" t="s">
        <v>2040</v>
      </c>
      <c r="E1123" s="260">
        <v>0</v>
      </c>
      <c r="F1123" t="str">
        <f t="shared" si="34"/>
        <v>ＴＧオクトパスエナジー(株)</v>
      </c>
      <c r="G1123" t="str">
        <f t="shared" si="35"/>
        <v>ＴＧオクトパスエナジー(株)_(参考値)事業者全体</v>
      </c>
      <c r="H1123">
        <v>0</v>
      </c>
      <c r="I1123" s="260" t="s">
        <v>2289</v>
      </c>
      <c r="L1123" s="260"/>
      <c r="M1123" s="260"/>
      <c r="N1123" s="260"/>
    </row>
    <row r="1124" spans="1:14">
      <c r="A1124" s="260" t="s">
        <v>1987</v>
      </c>
      <c r="B1124" s="260" t="s">
        <v>2290</v>
      </c>
      <c r="C1124" s="260">
        <v>6.2399999999999999E-4</v>
      </c>
      <c r="D1124" s="260"/>
      <c r="E1124" s="260">
        <v>5.6799999999999993E-4</v>
      </c>
      <c r="F1124" t="str">
        <f t="shared" si="34"/>
        <v>東北電力フロンティア(株)</v>
      </c>
      <c r="G1124" t="str">
        <f t="shared" si="35"/>
        <v>東北電力フロンティア(株)_</v>
      </c>
      <c r="H1124">
        <v>5.6799999999999993E-4</v>
      </c>
      <c r="I1124" s="260" t="s">
        <v>2290</v>
      </c>
      <c r="L1124" s="260"/>
      <c r="M1124" s="260"/>
      <c r="N1124" s="260"/>
    </row>
    <row r="1125" spans="1:14">
      <c r="A1125" s="260" t="s">
        <v>1989</v>
      </c>
      <c r="B1125" s="260" t="s">
        <v>2291</v>
      </c>
      <c r="C1125" s="260">
        <v>4.7799999999999996E-4</v>
      </c>
      <c r="D1125" s="260"/>
      <c r="E1125" s="260">
        <v>5.22E-4</v>
      </c>
      <c r="F1125" t="str">
        <f t="shared" si="34"/>
        <v>(株)ファラデー</v>
      </c>
      <c r="G1125" t="str">
        <f t="shared" si="35"/>
        <v>(株)ファラデー_</v>
      </c>
      <c r="H1125">
        <v>5.22E-4</v>
      </c>
      <c r="I1125" s="260" t="s">
        <v>2291</v>
      </c>
      <c r="L1125" s="260"/>
      <c r="M1125" s="260"/>
      <c r="N1125" s="260"/>
    </row>
    <row r="1126" spans="1:14">
      <c r="A1126" s="260" t="s">
        <v>1991</v>
      </c>
      <c r="B1126" s="260" t="s">
        <v>2292</v>
      </c>
      <c r="C1126" s="260">
        <v>4.1299999999999996E-4</v>
      </c>
      <c r="D1126" s="260"/>
      <c r="E1126" s="260">
        <v>4.6500000000000003E-4</v>
      </c>
      <c r="F1126" t="str">
        <f t="shared" si="34"/>
        <v>出雲ケーブルビジョン(株)</v>
      </c>
      <c r="G1126" t="str">
        <f t="shared" si="35"/>
        <v>出雲ケーブルビジョン(株)_</v>
      </c>
      <c r="H1126">
        <v>4.6500000000000003E-4</v>
      </c>
      <c r="I1126" s="260" t="s">
        <v>2292</v>
      </c>
      <c r="L1126" s="260"/>
      <c r="M1126" s="260"/>
      <c r="N1126" s="260"/>
    </row>
    <row r="1127" spans="1:14">
      <c r="A1127" s="260" t="s">
        <v>1993</v>
      </c>
      <c r="B1127" s="260" t="s">
        <v>2293</v>
      </c>
      <c r="C1127" s="260">
        <v>1.02E-4</v>
      </c>
      <c r="D1127" s="260"/>
      <c r="E1127" s="260">
        <v>2.8100000000000005E-4</v>
      </c>
      <c r="F1127" t="str">
        <f t="shared" si="34"/>
        <v>いずも縁結び電力(株)</v>
      </c>
      <c r="G1127" t="str">
        <f t="shared" si="35"/>
        <v>いずも縁結び電力(株)_</v>
      </c>
      <c r="H1127">
        <v>2.8100000000000005E-4</v>
      </c>
      <c r="I1127" s="260" t="s">
        <v>2293</v>
      </c>
      <c r="L1127" s="260"/>
      <c r="M1127" s="260"/>
      <c r="N1127" s="260"/>
    </row>
    <row r="1128" spans="1:14">
      <c r="A1128" s="260" t="s">
        <v>1995</v>
      </c>
      <c r="B1128" s="260" t="s">
        <v>2294</v>
      </c>
      <c r="C1128" s="260">
        <v>3.1300000000000002E-4</v>
      </c>
      <c r="D1128" s="260"/>
      <c r="E1128" s="260">
        <v>4.17E-4</v>
      </c>
      <c r="F1128" t="str">
        <f t="shared" si="34"/>
        <v>宇都宮ライトパワー(株)</v>
      </c>
      <c r="G1128" t="str">
        <f t="shared" si="35"/>
        <v>宇都宮ライトパワー(株)_</v>
      </c>
      <c r="H1128">
        <v>4.17E-4</v>
      </c>
      <c r="I1128" s="260" t="s">
        <v>2294</v>
      </c>
      <c r="L1128" s="260"/>
      <c r="M1128" s="260"/>
      <c r="N1128" s="260"/>
    </row>
  </sheetData>
  <sortState xmlns:xlrd2="http://schemas.microsoft.com/office/spreadsheetml/2017/richdata2" ref="L4:N568">
    <sortCondition ref="M4:M568"/>
  </sortState>
  <phoneticPr fontId="4"/>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H1128"/>
  <sheetViews>
    <sheetView showGridLines="0" zoomScaleNormal="100" zoomScaleSheetLayoutView="90" workbookViewId="0">
      <selection activeCell="I10" sqref="I10"/>
    </sheetView>
  </sheetViews>
  <sheetFormatPr defaultRowHeight="10.5"/>
  <cols>
    <col min="1" max="1" width="1.140625" style="28" customWidth="1"/>
    <col min="2" max="2" width="2" style="28" customWidth="1"/>
    <col min="3" max="3" width="6.140625" style="28" customWidth="1"/>
    <col min="4" max="4" width="3" style="28" customWidth="1"/>
    <col min="5" max="5" width="11.85546875" style="28" customWidth="1"/>
    <col min="6" max="6" width="5.140625" style="28" customWidth="1"/>
    <col min="7" max="7" width="13.7109375" style="28" customWidth="1"/>
    <col min="8" max="8" width="15.28515625" style="28" customWidth="1"/>
    <col min="9" max="9" width="13.7109375" style="28" customWidth="1"/>
    <col min="10" max="11" width="16.7109375" style="28" customWidth="1"/>
    <col min="12" max="12" width="3.140625" style="28" customWidth="1"/>
    <col min="13" max="13" width="2.28515625" style="28" customWidth="1"/>
    <col min="14" max="14" width="4.85546875" style="28" customWidth="1"/>
    <col min="15" max="15" width="33.140625" style="28" customWidth="1"/>
    <col min="16" max="16" width="19.28515625" style="28" customWidth="1"/>
    <col min="17" max="18" width="23.140625" style="28" customWidth="1"/>
    <col min="19" max="19" width="17.5703125" style="28" customWidth="1"/>
    <col min="20" max="20" width="11.85546875" style="28" hidden="1" customWidth="1"/>
    <col min="21" max="21" width="16.5703125" style="28" hidden="1" customWidth="1"/>
    <col min="22" max="25" width="20.85546875" style="28" hidden="1" customWidth="1"/>
    <col min="26" max="26" width="10.85546875" style="28" hidden="1" customWidth="1"/>
    <col min="27" max="28" width="8.28515625" style="28" hidden="1" customWidth="1"/>
    <col min="29" max="30" width="10.7109375" style="28" hidden="1" customWidth="1"/>
    <col min="31" max="32" width="7.7109375" style="28" hidden="1" customWidth="1"/>
    <col min="33" max="33" width="5.7109375" style="28" customWidth="1"/>
    <col min="34" max="34" width="4.85546875" style="28" customWidth="1"/>
    <col min="35" max="35" width="23.7109375" style="28" customWidth="1"/>
    <col min="36" max="36" width="17.140625" style="28" customWidth="1"/>
    <col min="37" max="37" width="5.5703125" style="28" customWidth="1"/>
    <col min="38" max="38" width="16.85546875" style="28" customWidth="1"/>
    <col min="39" max="39" width="18.28515625" style="28" customWidth="1"/>
    <col min="40" max="40" width="13.42578125" style="28" hidden="1" customWidth="1"/>
    <col min="41" max="41" width="18.28515625" style="28" hidden="1" customWidth="1"/>
    <col min="42" max="42" width="19.85546875" style="28" hidden="1" customWidth="1"/>
    <col min="43" max="45" width="18.7109375" style="28" hidden="1" customWidth="1"/>
    <col min="46" max="51" width="9.140625" style="28" hidden="1" customWidth="1"/>
    <col min="52" max="53" width="32" style="28" hidden="1" customWidth="1"/>
    <col min="54" max="55" width="9.140625" style="28" hidden="1" customWidth="1"/>
    <col min="56" max="56" width="28.7109375" style="28" hidden="1" customWidth="1"/>
    <col min="57" max="57" width="9.140625" style="28" hidden="1" customWidth="1"/>
    <col min="58" max="58" width="25.42578125" style="28" hidden="1" customWidth="1"/>
    <col min="59" max="60" width="9.140625" style="28" hidden="1" customWidth="1"/>
    <col min="61" max="16384" width="9.140625" style="28"/>
  </cols>
  <sheetData>
    <row r="1" spans="1:60" ht="12.75" customHeight="1">
      <c r="A1" s="1"/>
      <c r="B1" s="12" t="s">
        <v>487</v>
      </c>
      <c r="C1" s="1"/>
      <c r="D1" s="48"/>
      <c r="E1" s="48"/>
      <c r="F1" s="48"/>
      <c r="G1" s="48"/>
      <c r="H1" s="1"/>
      <c r="I1" s="1"/>
      <c r="J1" s="1"/>
      <c r="K1" s="1"/>
      <c r="L1" s="1"/>
      <c r="T1" s="30" t="s">
        <v>557</v>
      </c>
      <c r="U1" s="30" t="s">
        <v>557</v>
      </c>
      <c r="V1" s="30" t="s">
        <v>557</v>
      </c>
      <c r="W1" s="30" t="s">
        <v>557</v>
      </c>
      <c r="X1" s="30" t="s">
        <v>557</v>
      </c>
      <c r="Y1" s="30" t="s">
        <v>557</v>
      </c>
      <c r="Z1" s="30" t="s">
        <v>557</v>
      </c>
      <c r="AA1" s="30" t="s">
        <v>557</v>
      </c>
      <c r="AB1" s="30" t="s">
        <v>557</v>
      </c>
      <c r="AC1" s="30" t="s">
        <v>557</v>
      </c>
      <c r="AD1" s="30" t="s">
        <v>557</v>
      </c>
      <c r="AE1" s="30" t="s">
        <v>557</v>
      </c>
      <c r="AF1" s="30" t="s">
        <v>557</v>
      </c>
      <c r="AG1" s="30"/>
      <c r="AM1" s="30"/>
      <c r="AN1" s="30" t="s">
        <v>557</v>
      </c>
      <c r="AO1" s="30" t="s">
        <v>557</v>
      </c>
      <c r="AP1" s="30" t="s">
        <v>557</v>
      </c>
      <c r="AQ1" s="30" t="s">
        <v>557</v>
      </c>
      <c r="AR1" s="30" t="s">
        <v>557</v>
      </c>
      <c r="AS1" s="30" t="s">
        <v>557</v>
      </c>
      <c r="AT1" s="30" t="s">
        <v>557</v>
      </c>
      <c r="AU1" s="30" t="s">
        <v>557</v>
      </c>
      <c r="AV1" s="30" t="s">
        <v>557</v>
      </c>
      <c r="AW1" s="30" t="s">
        <v>557</v>
      </c>
      <c r="AX1" s="30" t="s">
        <v>557</v>
      </c>
      <c r="AY1" s="30" t="s">
        <v>557</v>
      </c>
      <c r="AZ1" s="30" t="s">
        <v>557</v>
      </c>
      <c r="BA1" s="30" t="s">
        <v>557</v>
      </c>
      <c r="BB1" s="30" t="s">
        <v>557</v>
      </c>
      <c r="BC1" s="30" t="s">
        <v>557</v>
      </c>
      <c r="BD1" s="30" t="s">
        <v>557</v>
      </c>
      <c r="BE1" s="30" t="s">
        <v>557</v>
      </c>
      <c r="BF1" s="30" t="s">
        <v>557</v>
      </c>
      <c r="BG1" s="30" t="s">
        <v>557</v>
      </c>
      <c r="BH1" s="30" t="s">
        <v>557</v>
      </c>
    </row>
    <row r="2" spans="1:60" ht="26.25" customHeight="1">
      <c r="A2" s="1"/>
      <c r="B2" s="1"/>
      <c r="C2" s="481" t="s">
        <v>17</v>
      </c>
      <c r="D2" s="481"/>
      <c r="E2" s="481"/>
      <c r="F2" s="481"/>
      <c r="G2" s="481"/>
      <c r="H2" s="481"/>
      <c r="I2" s="481"/>
      <c r="J2" s="481"/>
      <c r="K2" s="481"/>
      <c r="L2" s="1"/>
      <c r="AU2" s="28" t="s">
        <v>558</v>
      </c>
      <c r="AX2" s="30" t="s">
        <v>559</v>
      </c>
      <c r="BB2" s="30" t="s">
        <v>560</v>
      </c>
      <c r="BD2" s="30" t="s">
        <v>561</v>
      </c>
    </row>
    <row r="3" spans="1:60" ht="12.75" customHeight="1">
      <c r="A3" s="1"/>
      <c r="B3" s="1"/>
      <c r="C3" s="482" t="s">
        <v>2</v>
      </c>
      <c r="D3" s="483"/>
      <c r="E3" s="483"/>
      <c r="F3" s="484"/>
      <c r="G3" s="504" t="str">
        <f>別紙!F5&amp;"（原油換算数量500kL未満の事業所【合計】）"</f>
        <v>株式会社 地球温暖化対策室（原油換算数量500kL未満の事業所【合計】）</v>
      </c>
      <c r="H3" s="505"/>
      <c r="I3" s="505"/>
      <c r="J3" s="505"/>
      <c r="K3" s="505"/>
      <c r="L3" s="1"/>
      <c r="T3" s="49"/>
      <c r="U3" s="28" t="s">
        <v>562</v>
      </c>
      <c r="AU3" s="50" t="s">
        <v>563</v>
      </c>
      <c r="AV3" s="50" t="s">
        <v>564</v>
      </c>
      <c r="AW3" s="50" t="s">
        <v>565</v>
      </c>
      <c r="AX3" s="50" t="s">
        <v>566</v>
      </c>
      <c r="AY3" s="50" t="s">
        <v>567</v>
      </c>
      <c r="AZ3" s="51" t="s">
        <v>568</v>
      </c>
      <c r="BA3" s="51" t="s">
        <v>569</v>
      </c>
      <c r="BB3" s="50" t="s">
        <v>570</v>
      </c>
      <c r="BD3" s="51" t="s">
        <v>571</v>
      </c>
      <c r="BF3" s="28" t="s">
        <v>572</v>
      </c>
    </row>
    <row r="4" spans="1:60" ht="12.75" customHeight="1">
      <c r="A4" s="1"/>
      <c r="B4" s="1"/>
      <c r="C4" s="486" t="s">
        <v>15</v>
      </c>
      <c r="D4" s="487"/>
      <c r="E4" s="487"/>
      <c r="F4" s="487"/>
      <c r="G4" s="488"/>
      <c r="H4" s="486" t="s">
        <v>4</v>
      </c>
      <c r="I4" s="488"/>
      <c r="J4" s="486" t="s">
        <v>3</v>
      </c>
      <c r="K4" s="488"/>
      <c r="L4" s="1"/>
      <c r="N4" s="38" t="s">
        <v>132</v>
      </c>
      <c r="AH4" s="38"/>
      <c r="AU4" s="52" t="str">
        <f>IF(参照!A4="","",参照!A4)</f>
        <v>A0001</v>
      </c>
      <c r="AV4" s="52" t="str">
        <f>IF(参照!B4="","",参照!B4)</f>
        <v>(株)Ｆ－Ｐｏｗｅｒ</v>
      </c>
      <c r="AW4" s="52">
        <f>IF(参照!C4="","",参照!C4)</f>
        <v>4.7199999999999998E-4</v>
      </c>
      <c r="AX4" s="52" t="str">
        <f>IF(参照!D4="","",参照!D4)</f>
        <v>メニューA</v>
      </c>
      <c r="AY4" s="52">
        <f>IF(参照!E4="","",参照!E4)</f>
        <v>0</v>
      </c>
      <c r="AZ4" s="52" t="str">
        <f>IF(参照!F4="","",参照!F4)</f>
        <v>(株)Ｆ－Ｐｏｗｅｒ</v>
      </c>
      <c r="BA4" s="52" t="str">
        <f>IF(参照!G4="","",参照!G4)</f>
        <v>(株)Ｆ－Ｐｏｗｅｒ_メニューA</v>
      </c>
      <c r="BB4" s="52">
        <f>AY4*1000</f>
        <v>0</v>
      </c>
      <c r="BD4" s="52" t="str">
        <f>IF(参照!L4="","",参照!L4)</f>
        <v>北海道電力(株)</v>
      </c>
      <c r="BF4" s="53" t="s">
        <v>573</v>
      </c>
      <c r="BG4" s="54" t="s">
        <v>574</v>
      </c>
      <c r="BH4" s="28" t="s">
        <v>561</v>
      </c>
    </row>
    <row r="5" spans="1:60" ht="12.75" customHeight="1" thickBot="1">
      <c r="A5" s="1"/>
      <c r="B5" s="1"/>
      <c r="C5" s="512" t="s">
        <v>36</v>
      </c>
      <c r="D5" s="513"/>
      <c r="E5" s="513"/>
      <c r="F5" s="513"/>
      <c r="G5" s="514"/>
      <c r="H5" s="512" t="s">
        <v>500</v>
      </c>
      <c r="I5" s="514"/>
      <c r="J5" s="512" t="s">
        <v>56</v>
      </c>
      <c r="K5" s="514"/>
      <c r="L5" s="1"/>
      <c r="N5" s="55" t="s">
        <v>501</v>
      </c>
      <c r="O5" s="56"/>
      <c r="P5" s="56"/>
      <c r="Q5" s="56"/>
      <c r="R5" s="56"/>
      <c r="S5" s="56"/>
      <c r="T5" s="57"/>
      <c r="U5" s="57"/>
      <c r="V5" s="57"/>
      <c r="W5" s="57"/>
      <c r="X5" s="57"/>
      <c r="Y5" s="57"/>
      <c r="Z5" s="57"/>
      <c r="AE5" s="57"/>
      <c r="AF5" s="57"/>
      <c r="AH5" s="55" t="s">
        <v>502</v>
      </c>
      <c r="AI5" s="56"/>
      <c r="AJ5" s="56"/>
      <c r="AK5" s="56"/>
      <c r="AL5" s="56"/>
      <c r="AM5" s="57"/>
      <c r="AN5" s="57"/>
      <c r="AU5" s="52" t="str">
        <f>IF(参照!A5="","",参照!A5)</f>
        <v/>
      </c>
      <c r="AV5" s="52" t="str">
        <f>IF(参照!B5="","",参照!B5)</f>
        <v/>
      </c>
      <c r="AW5" s="52" t="str">
        <f>IF(参照!C5="","",参照!C5)</f>
        <v/>
      </c>
      <c r="AX5" s="52" t="str">
        <f>IF(参照!D5="","",参照!D5)</f>
        <v>メニューB</v>
      </c>
      <c r="AY5" s="52">
        <f>IF(参照!E5="","",参照!E5)</f>
        <v>0</v>
      </c>
      <c r="AZ5" s="52" t="str">
        <f>IF(参照!F5="","",参照!F5)</f>
        <v>(株)Ｆ－Ｐｏｗｅｒ</v>
      </c>
      <c r="BA5" s="52" t="str">
        <f>IF(参照!G5="","",参照!G5)</f>
        <v>(株)Ｆ－Ｐｏｗｅｒ_メニューB</v>
      </c>
      <c r="BB5" s="52">
        <f t="shared" ref="BB5:BB68" si="0">AY5*1000</f>
        <v>0</v>
      </c>
      <c r="BD5" s="52" t="str">
        <f>IF(参照!L5="","",参照!L5)</f>
        <v>東北電力(株)</v>
      </c>
      <c r="BF5" s="53" t="s">
        <v>575</v>
      </c>
      <c r="BG5" s="54" t="s">
        <v>576</v>
      </c>
      <c r="BH5" s="28" t="s">
        <v>559</v>
      </c>
    </row>
    <row r="6" spans="1:60" ht="12.75" customHeight="1" thickBot="1">
      <c r="A6" s="1"/>
      <c r="B6" s="1"/>
      <c r="C6" s="515"/>
      <c r="D6" s="516"/>
      <c r="E6" s="516"/>
      <c r="F6" s="516"/>
      <c r="G6" s="517"/>
      <c r="H6" s="515"/>
      <c r="I6" s="517"/>
      <c r="J6" s="515"/>
      <c r="K6" s="517"/>
      <c r="L6" s="1"/>
      <c r="N6" s="58"/>
      <c r="O6" s="59" t="s">
        <v>85</v>
      </c>
      <c r="P6" s="60" t="s">
        <v>493</v>
      </c>
      <c r="Q6" s="287" t="s">
        <v>2296</v>
      </c>
      <c r="R6" s="286" t="s">
        <v>2297</v>
      </c>
      <c r="S6" s="347" t="s">
        <v>158</v>
      </c>
      <c r="T6" s="62" t="s">
        <v>577</v>
      </c>
      <c r="U6" s="63" t="s">
        <v>578</v>
      </c>
      <c r="V6" s="63" t="s">
        <v>579</v>
      </c>
      <c r="W6" s="286" t="s">
        <v>2298</v>
      </c>
      <c r="X6" s="288" t="s">
        <v>2299</v>
      </c>
      <c r="Y6" s="64" t="s">
        <v>2300</v>
      </c>
      <c r="Z6" s="64" t="s">
        <v>580</v>
      </c>
      <c r="AA6" s="64" t="s">
        <v>581</v>
      </c>
      <c r="AB6" s="64" t="s">
        <v>582</v>
      </c>
      <c r="AC6" s="64" t="s">
        <v>583</v>
      </c>
      <c r="AD6" s="64" t="s">
        <v>584</v>
      </c>
      <c r="AE6" s="63" t="s">
        <v>585</v>
      </c>
      <c r="AF6" s="61" t="s">
        <v>586</v>
      </c>
      <c r="AH6" s="65"/>
      <c r="AI6" s="287" t="s">
        <v>2295</v>
      </c>
      <c r="AJ6" s="521" t="s">
        <v>2301</v>
      </c>
      <c r="AK6" s="522"/>
      <c r="AL6" s="67" t="s">
        <v>158</v>
      </c>
      <c r="AN6" s="62" t="s">
        <v>577</v>
      </c>
      <c r="AO6" s="63" t="s">
        <v>578</v>
      </c>
      <c r="AP6" s="61" t="s">
        <v>579</v>
      </c>
      <c r="AU6" s="52" t="str">
        <f>IF(参照!A6="","",参照!A6)</f>
        <v/>
      </c>
      <c r="AV6" s="52" t="str">
        <f>IF(参照!B6="","",参照!B6)</f>
        <v/>
      </c>
      <c r="AW6" s="52" t="str">
        <f>IF(参照!C6="","",参照!C6)</f>
        <v/>
      </c>
      <c r="AX6" s="52" t="str">
        <f>IF(参照!D6="","",参照!D6)</f>
        <v>メニューC(残差)</v>
      </c>
      <c r="AY6" s="52">
        <f>IF(参照!E6="","",参照!E6)</f>
        <v>5.0500000000000002E-4</v>
      </c>
      <c r="AZ6" s="52" t="str">
        <f>IF(参照!F6="","",参照!F6)</f>
        <v>(株)Ｆ－Ｐｏｗｅｒ</v>
      </c>
      <c r="BA6" s="52" t="str">
        <f>IF(参照!G6="","",参照!G6)</f>
        <v>(株)Ｆ－Ｐｏｗｅｒ_メニューC(残差)</v>
      </c>
      <c r="BB6" s="52">
        <f t="shared" si="0"/>
        <v>0.505</v>
      </c>
      <c r="BD6" s="52" t="str">
        <f>IF(参照!L6="","",参照!L6)</f>
        <v>東京電力エナジーパートナー(株)</v>
      </c>
      <c r="BF6" s="49" t="s">
        <v>587</v>
      </c>
      <c r="BG6" s="54" t="s">
        <v>588</v>
      </c>
      <c r="BH6" s="28" t="s">
        <v>589</v>
      </c>
    </row>
    <row r="7" spans="1:60" ht="12.75" customHeight="1" thickTop="1">
      <c r="A7" s="1"/>
      <c r="B7" s="1"/>
      <c r="C7" s="518"/>
      <c r="D7" s="519"/>
      <c r="E7" s="519"/>
      <c r="F7" s="519"/>
      <c r="G7" s="520"/>
      <c r="H7" s="518"/>
      <c r="I7" s="520"/>
      <c r="J7" s="518"/>
      <c r="K7" s="520"/>
      <c r="L7" s="1"/>
      <c r="N7" s="68">
        <v>1</v>
      </c>
      <c r="O7" s="364" t="s">
        <v>168</v>
      </c>
      <c r="P7" s="364" t="s">
        <v>2056</v>
      </c>
      <c r="Q7" s="70">
        <f t="shared" ref="Q7:Q36" si="1">IF(O7="","",_xlfn.IFNA(VLOOKUP(O7&amp;"_"&amp;P7,$BA:$BB,2,FALSE),"該当する排出係数がありません"))</f>
        <v>0.311</v>
      </c>
      <c r="R7" s="71"/>
      <c r="S7" s="365">
        <v>1600</v>
      </c>
      <c r="T7" s="346">
        <f>係数１!D$49</f>
        <v>8640</v>
      </c>
      <c r="U7" s="73">
        <f>IF(OR(S7="",O7=""),"",S7/1000*T7*0.0258)</f>
        <v>356.6592</v>
      </c>
      <c r="V7" s="73">
        <f>IF(OR(S7="",O7=""),"",IF(R7="",S7*Q7,S7*R7))</f>
        <v>497.6</v>
      </c>
      <c r="W7" s="74">
        <f t="array" aca="1" ref="W7" ca="1">IF(O7="","",IF(ISNUMBER(AA7),INDIRECT($BG$6&amp;AA7),IF(AA7="a",Q7,IF(AA7="b",INDIRECT($BG$6&amp;AB7),IF(AA7="c",R7,"")))))</f>
        <v>0.311</v>
      </c>
      <c r="X7" s="75"/>
      <c r="Y7" s="73">
        <f ca="1">IF(OR(S7="",O7=""),"",IF(X7="",S7*W7,S7*X7))</f>
        <v>497.6</v>
      </c>
      <c r="Z7" s="76">
        <f t="shared" ref="Z7:Z36" ca="1" si="2">IF(O7="","",IF(COUNTIF(INDIRECT($BG$4&amp;":"&amp;$BG$4),O7),1,0))</f>
        <v>1</v>
      </c>
      <c r="AA7" s="76">
        <f ca="1">IF(O7="","",IF(OR(AE7="",AF7=""),"c",IFERROR(MATCH("*残差*",INDIRECT($BG$5&amp;AE7&amp;":"&amp;$BG$5&amp;AF7),0)+AE7-1,IF(AF7-AE7&gt;=1,"b","a"))))</f>
        <v>593</v>
      </c>
      <c r="AB7" s="76">
        <f ca="1">IF(O7="","",IF(OR(AE7="",AF7=""),"-",IFERROR(MATCH("*事業者全体*",INDIRECT($BG$5&amp;AE7&amp;":"&amp;$BG$5&amp;AF7),0)+AE7-1,"-")))</f>
        <v>594</v>
      </c>
      <c r="AC7" s="76">
        <f ca="1">IF(Z7=0,1,IF(R7="",0,1))</f>
        <v>0</v>
      </c>
      <c r="AD7" s="76">
        <f>IF(R7="",0,1)</f>
        <v>0</v>
      </c>
      <c r="AE7" s="76">
        <f t="shared" ref="AE7:AE36" si="3">_xlfn.IFNA(MATCH(O7,$AZ:$AZ,0),"")</f>
        <v>588</v>
      </c>
      <c r="AF7" s="77">
        <f t="shared" ref="AF7:AF36" si="4">IFERROR(IF(O7="","",AE7+COUNTIF($AZ:$AZ,O7)-1),"")</f>
        <v>594</v>
      </c>
      <c r="AH7" s="78">
        <v>1</v>
      </c>
      <c r="AI7" s="31"/>
      <c r="AJ7" s="523"/>
      <c r="AK7" s="524"/>
      <c r="AL7" s="34"/>
      <c r="AN7" s="72" t="str">
        <f>IF(AJ7="","",IF(AJ7=0,3600,係数１!D$49))</f>
        <v/>
      </c>
      <c r="AO7" s="73" t="str">
        <f>IF(OR(AL7="",AJ7="",AI7=""),"",AL7/1000*AN7*0.0258)</f>
        <v/>
      </c>
      <c r="AP7" s="273" t="str">
        <f>IF(OR(AL7="",AI7=""),"",AL7*AJ7)</f>
        <v/>
      </c>
      <c r="AU7" s="52" t="str">
        <f>IF(参照!A7="","",参照!A7)</f>
        <v/>
      </c>
      <c r="AV7" s="52" t="str">
        <f>IF(参照!B7="","",参照!B7)</f>
        <v/>
      </c>
      <c r="AW7" s="52" t="str">
        <f>IF(参照!C7="","",参照!C7)</f>
        <v/>
      </c>
      <c r="AX7" s="52" t="str">
        <f>IF(参照!D7="","",参照!D7)</f>
        <v>(参考値)事業者全体</v>
      </c>
      <c r="AY7" s="52">
        <f>IF(参照!E7="","",参照!E7)</f>
        <v>4.8099999999999998E-4</v>
      </c>
      <c r="AZ7" s="52" t="str">
        <f>IF(参照!F7="","",参照!F7)</f>
        <v>(株)Ｆ－Ｐｏｗｅｒ</v>
      </c>
      <c r="BA7" s="52" t="str">
        <f>IF(参照!G7="","",参照!G7)</f>
        <v>(株)Ｆ－Ｐｏｗｅｒ_(参考値)事業者全体</v>
      </c>
      <c r="BB7" s="52">
        <f t="shared" si="0"/>
        <v>0.48099999999999998</v>
      </c>
      <c r="BD7" s="52" t="str">
        <f>IF(参照!L7="","",参照!L7)</f>
        <v>中部電力ミライズ(株)</v>
      </c>
    </row>
    <row r="8" spans="1:60" ht="15" customHeight="1">
      <c r="A8" s="1"/>
      <c r="B8" s="1"/>
      <c r="C8" s="489" t="s">
        <v>22</v>
      </c>
      <c r="D8" s="490"/>
      <c r="E8" s="490"/>
      <c r="F8" s="490"/>
      <c r="G8" s="490"/>
      <c r="H8" s="490"/>
      <c r="I8" s="490"/>
      <c r="J8" s="490"/>
      <c r="K8" s="491"/>
      <c r="L8" s="1"/>
      <c r="N8" s="79">
        <v>2</v>
      </c>
      <c r="O8" s="69"/>
      <c r="P8" s="69"/>
      <c r="Q8" s="70" t="str">
        <f t="shared" si="1"/>
        <v/>
      </c>
      <c r="R8" s="80"/>
      <c r="S8" s="348"/>
      <c r="T8" s="346">
        <f>係数１!D$49</f>
        <v>8640</v>
      </c>
      <c r="U8" s="73" t="str">
        <f t="shared" ref="U8:U36" si="5">IF(OR(S8="",O8=""),"",S8/1000*T8*0.0258)</f>
        <v/>
      </c>
      <c r="V8" s="73" t="str">
        <f t="shared" ref="V8:V36" si="6">IF(OR(S8="",O8=""),"",IF(R8="",S8*Q8,S8*R8))</f>
        <v/>
      </c>
      <c r="W8" s="74" t="str">
        <f t="array" aca="1" ref="W8" ca="1">IF(O8="","",IF(ISNUMBER(AA8),INDIRECT($BG$6&amp;AA8),IF(AA8="a",Q8,IF(AA8="b",INDIRECT($BG$6&amp;AB8),IF(AA8="c",R8,"")))))</f>
        <v/>
      </c>
      <c r="X8" s="75"/>
      <c r="Y8" s="73" t="str">
        <f t="shared" ref="Y8:Y36" si="7">IF(OR(S8="",O8=""),"",IF(X8="",S8*W8,S8*X8))</f>
        <v/>
      </c>
      <c r="Z8" s="76" t="str">
        <f t="shared" ca="1" si="2"/>
        <v/>
      </c>
      <c r="AA8" s="76" t="str">
        <f t="shared" ref="AA8:AA36" ca="1" si="8">IF(O8="","",IF(OR(AE8="",AF8=""),"c",IFERROR(MATCH("*残差*",INDIRECT($BG$5&amp;AE8&amp;":"&amp;$BG$5&amp;AF8),0)+AE8-1,IF(AF8-AE8&gt;=1,"b","a"))))</f>
        <v/>
      </c>
      <c r="AB8" s="76" t="str">
        <f t="shared" ref="AB8:AB36" ca="1" si="9">IF(O8="","",IF(OR(AE8="",AF8=""),"-",IFERROR(MATCH("*事業者全体*",INDIRECT($BG$5&amp;AE8&amp;":"&amp;$BG$5&amp;AF8),0)+AE8-1,"-")))</f>
        <v/>
      </c>
      <c r="AC8" s="76">
        <f t="shared" ref="AC8:AC36" ca="1" si="10">IF(Z8=0,1,IF(R8="",0,1))</f>
        <v>0</v>
      </c>
      <c r="AD8" s="76">
        <f t="shared" ref="AD8:AD36" si="11">IF(R8="",0,1)</f>
        <v>0</v>
      </c>
      <c r="AE8" s="76" t="str">
        <f t="shared" si="3"/>
        <v/>
      </c>
      <c r="AF8" s="77" t="str">
        <f t="shared" si="4"/>
        <v/>
      </c>
      <c r="AH8" s="79">
        <v>2</v>
      </c>
      <c r="AI8" s="32"/>
      <c r="AJ8" s="506"/>
      <c r="AK8" s="507"/>
      <c r="AL8" s="35"/>
      <c r="AN8" s="72" t="str">
        <f>IF(AJ8="","",IF(AJ8=0,3600,係数１!D$49))</f>
        <v/>
      </c>
      <c r="AO8" s="73" t="str">
        <f t="shared" ref="AO8:AO11" si="12">IF(OR(AL8="",AJ8="",AI8=""),"",AL8/1000*AN8*0.0258)</f>
        <v/>
      </c>
      <c r="AP8" s="273" t="str">
        <f t="shared" ref="AP8:AP11" si="13">IF(OR(AL8="",AI8=""),"",AL8*AJ8)</f>
        <v/>
      </c>
      <c r="AU8" s="52" t="str">
        <f>IF(参照!A8="","",参照!A8)</f>
        <v>A0002</v>
      </c>
      <c r="AV8" s="52" t="str">
        <f>IF(参照!B8="","",参照!B8)</f>
        <v>イーレックス(株)</v>
      </c>
      <c r="AW8" s="52" t="str">
        <f>IF(参照!C8="","",参照!C8)</f>
        <v>0.000453※</v>
      </c>
      <c r="AX8" s="52" t="str">
        <f>IF(参照!D8="","",参照!D8)</f>
        <v/>
      </c>
      <c r="AY8" s="52">
        <f>IF(参照!E8="","",参照!E8)</f>
        <v>4.5300000000000001E-4</v>
      </c>
      <c r="AZ8" s="52" t="str">
        <f>IF(参照!F8="","",参照!F8)</f>
        <v>イーレックス(株)</v>
      </c>
      <c r="BA8" s="52" t="str">
        <f>IF(参照!G8="","",参照!G8)</f>
        <v>イーレックス(株)_</v>
      </c>
      <c r="BB8" s="52">
        <f t="shared" si="0"/>
        <v>0.45300000000000001</v>
      </c>
      <c r="BD8" s="52" t="str">
        <f>IF(参照!L8="","",参照!L8)</f>
        <v>北陸電力(株)</v>
      </c>
      <c r="BF8" s="53" t="s">
        <v>591</v>
      </c>
      <c r="BG8" s="81">
        <f>COUNTA(BD4:BD1128)-COUNTBLANK(BD4:BD1128)</f>
        <v>565</v>
      </c>
    </row>
    <row r="9" spans="1:60" ht="18.75" customHeight="1">
      <c r="A9" s="1"/>
      <c r="B9" s="1"/>
      <c r="C9" s="495" t="s">
        <v>25</v>
      </c>
      <c r="D9" s="456" t="s">
        <v>5</v>
      </c>
      <c r="E9" s="456"/>
      <c r="F9" s="456"/>
      <c r="G9" s="456"/>
      <c r="H9" s="82" t="s">
        <v>6</v>
      </c>
      <c r="I9" s="82" t="s">
        <v>21</v>
      </c>
      <c r="J9" s="83" t="s">
        <v>488</v>
      </c>
      <c r="K9" s="84" t="s">
        <v>498</v>
      </c>
      <c r="L9" s="1"/>
      <c r="N9" s="79">
        <v>3</v>
      </c>
      <c r="O9" s="69"/>
      <c r="P9" s="69"/>
      <c r="Q9" s="70" t="str">
        <f t="shared" si="1"/>
        <v/>
      </c>
      <c r="R9" s="80"/>
      <c r="S9" s="348"/>
      <c r="T9" s="346">
        <f>係数１!D$49</f>
        <v>8640</v>
      </c>
      <c r="U9" s="73" t="str">
        <f t="shared" si="5"/>
        <v/>
      </c>
      <c r="V9" s="73" t="str">
        <f t="shared" si="6"/>
        <v/>
      </c>
      <c r="W9" s="74" t="str">
        <f t="array" aca="1" ref="W9" ca="1">IF(O9="","",IF(ISNUMBER(AA9),INDIRECT($BG$6&amp;AA9),IF(AA9="a",Q9,IF(AA9="b",INDIRECT($BG$6&amp;AB9),IF(AA9="c",R9,"")))))</f>
        <v/>
      </c>
      <c r="X9" s="75"/>
      <c r="Y9" s="73" t="str">
        <f t="shared" si="7"/>
        <v/>
      </c>
      <c r="Z9" s="76" t="str">
        <f t="shared" ca="1" si="2"/>
        <v/>
      </c>
      <c r="AA9" s="76" t="str">
        <f t="shared" ca="1" si="8"/>
        <v/>
      </c>
      <c r="AB9" s="76" t="str">
        <f t="shared" ca="1" si="9"/>
        <v/>
      </c>
      <c r="AC9" s="76">
        <f t="shared" ca="1" si="10"/>
        <v>0</v>
      </c>
      <c r="AD9" s="76">
        <f t="shared" si="11"/>
        <v>0</v>
      </c>
      <c r="AE9" s="76" t="str">
        <f t="shared" si="3"/>
        <v/>
      </c>
      <c r="AF9" s="77" t="str">
        <f t="shared" si="4"/>
        <v/>
      </c>
      <c r="AH9" s="79">
        <v>3</v>
      </c>
      <c r="AI9" s="32"/>
      <c r="AJ9" s="506"/>
      <c r="AK9" s="507"/>
      <c r="AL9" s="35"/>
      <c r="AN9" s="72" t="str">
        <f>IF(AJ9="","",IF(AJ9=0,3600,係数１!D$49))</f>
        <v/>
      </c>
      <c r="AO9" s="73" t="str">
        <f t="shared" si="12"/>
        <v/>
      </c>
      <c r="AP9" s="273" t="str">
        <f t="shared" si="13"/>
        <v/>
      </c>
      <c r="AU9" s="52" t="str">
        <f>IF(参照!A9="","",参照!A9)</f>
        <v>A0003</v>
      </c>
      <c r="AV9" s="52" t="str">
        <f>IF(参照!B9="","",参照!B9)</f>
        <v>リエスパワー(株)</v>
      </c>
      <c r="AW9" s="52">
        <f>IF(参照!C9="","",参照!C9)</f>
        <v>3.68E-4</v>
      </c>
      <c r="AX9" s="52" t="str">
        <f>IF(参照!D9="","",参照!D9)</f>
        <v/>
      </c>
      <c r="AY9" s="52">
        <f>IF(参照!E9="","",参照!E9)</f>
        <v>0</v>
      </c>
      <c r="AZ9" s="52" t="str">
        <f>IF(参照!F9="","",参照!F9)</f>
        <v>リエスパワー(株)</v>
      </c>
      <c r="BA9" s="52" t="str">
        <f>IF(参照!G9="","",参照!G9)</f>
        <v>リエスパワー(株)_</v>
      </c>
      <c r="BB9" s="52">
        <f t="shared" si="0"/>
        <v>0</v>
      </c>
      <c r="BD9" s="52" t="str">
        <f>IF(参照!L9="","",参照!L9)</f>
        <v>関西電力(株)</v>
      </c>
    </row>
    <row r="10" spans="1:60" ht="12.75" customHeight="1">
      <c r="A10" s="1"/>
      <c r="B10" s="1"/>
      <c r="C10" s="496"/>
      <c r="D10" s="492" t="s">
        <v>52</v>
      </c>
      <c r="E10" s="493"/>
      <c r="F10" s="493"/>
      <c r="G10" s="494"/>
      <c r="H10" s="82" t="s">
        <v>26</v>
      </c>
      <c r="I10" s="361">
        <v>10</v>
      </c>
      <c r="J10" s="371">
        <f>IF($I10="","",$I10*係数１!$D$8*0.0258)</f>
        <v>8.6172000000000004</v>
      </c>
      <c r="K10" s="371">
        <f>IF($I10="","",$I10*係数１!$D$8*係数１!$F$8*44/12)</f>
        <v>22.901266666666668</v>
      </c>
      <c r="L10" s="1"/>
      <c r="N10" s="79">
        <v>4</v>
      </c>
      <c r="O10" s="69"/>
      <c r="P10" s="69"/>
      <c r="Q10" s="70" t="str">
        <f t="shared" si="1"/>
        <v/>
      </c>
      <c r="R10" s="80"/>
      <c r="S10" s="348"/>
      <c r="T10" s="346">
        <f>係数１!D$49</f>
        <v>8640</v>
      </c>
      <c r="U10" s="73" t="str">
        <f t="shared" si="5"/>
        <v/>
      </c>
      <c r="V10" s="73" t="str">
        <f t="shared" si="6"/>
        <v/>
      </c>
      <c r="W10" s="74" t="str">
        <f t="array" aca="1" ref="W10" ca="1">IF(O10="","",IF(ISNUMBER(AA10),INDIRECT($BG$6&amp;AA10),IF(AA10="a",Q10,IF(AA10="b",INDIRECT($BG$6&amp;AB10),IF(AA10="c",R10,"")))))</f>
        <v/>
      </c>
      <c r="X10" s="75"/>
      <c r="Y10" s="73" t="str">
        <f t="shared" si="7"/>
        <v/>
      </c>
      <c r="Z10" s="76" t="str">
        <f t="shared" ca="1" si="2"/>
        <v/>
      </c>
      <c r="AA10" s="76" t="str">
        <f t="shared" ca="1" si="8"/>
        <v/>
      </c>
      <c r="AB10" s="76" t="str">
        <f t="shared" ca="1" si="9"/>
        <v/>
      </c>
      <c r="AC10" s="76">
        <f t="shared" ca="1" si="10"/>
        <v>0</v>
      </c>
      <c r="AD10" s="76">
        <f t="shared" si="11"/>
        <v>0</v>
      </c>
      <c r="AE10" s="76" t="str">
        <f t="shared" si="3"/>
        <v/>
      </c>
      <c r="AF10" s="77" t="str">
        <f t="shared" si="4"/>
        <v/>
      </c>
      <c r="AH10" s="79">
        <v>4</v>
      </c>
      <c r="AI10" s="32"/>
      <c r="AJ10" s="506"/>
      <c r="AK10" s="507"/>
      <c r="AL10" s="35"/>
      <c r="AN10" s="72" t="str">
        <f>IF(AJ10="","",IF(AJ10=0,3600,係数１!D$49))</f>
        <v/>
      </c>
      <c r="AO10" s="73" t="str">
        <f t="shared" si="12"/>
        <v/>
      </c>
      <c r="AP10" s="273" t="str">
        <f t="shared" si="13"/>
        <v/>
      </c>
      <c r="AU10" s="52" t="str">
        <f>IF(参照!A10="","",参照!A10)</f>
        <v>A0004</v>
      </c>
      <c r="AV10" s="52" t="str">
        <f>IF(参照!B10="","",参照!B10)</f>
        <v>エバーグリーン・リテイリング(株)</v>
      </c>
      <c r="AW10" s="52">
        <f>IF(参照!C10="","",参照!C10)</f>
        <v>5.4799999999999998E-4</v>
      </c>
      <c r="AX10" s="52" t="str">
        <f>IF(参照!D10="","",参照!D10)</f>
        <v>メニューA</v>
      </c>
      <c r="AY10" s="52">
        <f>IF(参照!E10="","",参照!E10)</f>
        <v>0</v>
      </c>
      <c r="AZ10" s="52" t="str">
        <f>IF(参照!F10="","",参照!F10)</f>
        <v>エバーグリーン・リテイリング(株)</v>
      </c>
      <c r="BA10" s="52" t="str">
        <f>IF(参照!G10="","",参照!G10)</f>
        <v>エバーグリーン・リテイリング(株)_メニューA</v>
      </c>
      <c r="BB10" s="52">
        <f t="shared" si="0"/>
        <v>0</v>
      </c>
      <c r="BD10" s="52" t="str">
        <f>IF(参照!L10="","",参照!L10)</f>
        <v>中国電力(株)</v>
      </c>
    </row>
    <row r="11" spans="1:60" ht="12.75" customHeight="1" thickBot="1">
      <c r="A11" s="1"/>
      <c r="B11" s="1"/>
      <c r="C11" s="496"/>
      <c r="D11" s="456" t="s">
        <v>7</v>
      </c>
      <c r="E11" s="456"/>
      <c r="F11" s="456"/>
      <c r="G11" s="456"/>
      <c r="H11" s="82" t="s">
        <v>26</v>
      </c>
      <c r="I11" s="361">
        <v>0</v>
      </c>
      <c r="J11" s="371">
        <f>IF($I11="","",$I11*係数１!$D$11*0.0258)</f>
        <v>0</v>
      </c>
      <c r="K11" s="371">
        <f>IF($I11="","",$I11*係数１!$D$11*係数１!$F$11*44/12)</f>
        <v>0</v>
      </c>
      <c r="L11" s="1"/>
      <c r="N11" s="79">
        <v>5</v>
      </c>
      <c r="O11" s="69"/>
      <c r="P11" s="69"/>
      <c r="Q11" s="70" t="str">
        <f t="shared" si="1"/>
        <v/>
      </c>
      <c r="R11" s="80"/>
      <c r="S11" s="348"/>
      <c r="T11" s="346">
        <f>係数１!D$49</f>
        <v>8640</v>
      </c>
      <c r="U11" s="73" t="str">
        <f t="shared" si="5"/>
        <v/>
      </c>
      <c r="V11" s="73" t="str">
        <f t="shared" si="6"/>
        <v/>
      </c>
      <c r="W11" s="74" t="str">
        <f t="array" aca="1" ref="W11" ca="1">IF(O11="","",IF(ISNUMBER(AA11),INDIRECT($BG$6&amp;AA11),IF(AA11="a",Q11,IF(AA11="b",INDIRECT($BG$6&amp;AB11),IF(AA11="c",R11,"")))))</f>
        <v/>
      </c>
      <c r="X11" s="75"/>
      <c r="Y11" s="73" t="str">
        <f t="shared" si="7"/>
        <v/>
      </c>
      <c r="Z11" s="76" t="str">
        <f t="shared" ca="1" si="2"/>
        <v/>
      </c>
      <c r="AA11" s="76" t="str">
        <f t="shared" ca="1" si="8"/>
        <v/>
      </c>
      <c r="AB11" s="76" t="str">
        <f t="shared" ca="1" si="9"/>
        <v/>
      </c>
      <c r="AC11" s="76">
        <f t="shared" ca="1" si="10"/>
        <v>0</v>
      </c>
      <c r="AD11" s="76">
        <f t="shared" si="11"/>
        <v>0</v>
      </c>
      <c r="AE11" s="76" t="str">
        <f t="shared" si="3"/>
        <v/>
      </c>
      <c r="AF11" s="77" t="str">
        <f t="shared" si="4"/>
        <v/>
      </c>
      <c r="AH11" s="85">
        <v>5</v>
      </c>
      <c r="AI11" s="33"/>
      <c r="AJ11" s="508"/>
      <c r="AK11" s="509"/>
      <c r="AL11" s="29"/>
      <c r="AN11" s="72" t="str">
        <f>IF(AJ11="","",IF(AJ11=0,3600,係数１!D$49))</f>
        <v/>
      </c>
      <c r="AO11" s="73" t="str">
        <f t="shared" si="12"/>
        <v/>
      </c>
      <c r="AP11" s="273" t="str">
        <f t="shared" si="13"/>
        <v/>
      </c>
      <c r="AU11" s="52" t="str">
        <f>IF(参照!A11="","",参照!A11)</f>
        <v/>
      </c>
      <c r="AV11" s="52" t="str">
        <f>IF(参照!B11="","",参照!B11)</f>
        <v/>
      </c>
      <c r="AW11" s="52" t="str">
        <f>IF(参照!C11="","",参照!C11)</f>
        <v/>
      </c>
      <c r="AX11" s="52" t="str">
        <f>IF(参照!D11="","",参照!D11)</f>
        <v>メニューB(残差)</v>
      </c>
      <c r="AY11" s="52">
        <f>IF(参照!E11="","",参照!E11)</f>
        <v>4.9200000000000003E-4</v>
      </c>
      <c r="AZ11" s="52" t="str">
        <f>IF(参照!F11="","",参照!F11)</f>
        <v>エバーグリーン・リテイリング(株)</v>
      </c>
      <c r="BA11" s="52" t="str">
        <f>IF(参照!G11="","",参照!G11)</f>
        <v>エバーグリーン・リテイリング(株)_メニューB(残差)</v>
      </c>
      <c r="BB11" s="52">
        <f t="shared" si="0"/>
        <v>0.49200000000000005</v>
      </c>
      <c r="BD11" s="52" t="str">
        <f>IF(参照!L11="","",参照!L11)</f>
        <v>四国電力(株)</v>
      </c>
    </row>
    <row r="12" spans="1:60" ht="12.75" customHeight="1" thickTop="1" thickBot="1">
      <c r="A12" s="1"/>
      <c r="B12" s="1"/>
      <c r="C12" s="496"/>
      <c r="D12" s="499" t="s">
        <v>8</v>
      </c>
      <c r="E12" s="473"/>
      <c r="F12" s="473"/>
      <c r="G12" s="474"/>
      <c r="H12" s="82" t="s">
        <v>26</v>
      </c>
      <c r="I12" s="361">
        <v>0</v>
      </c>
      <c r="J12" s="371">
        <f>IF($I12="","",$I12*係数１!$D$12*0.0258)</f>
        <v>0</v>
      </c>
      <c r="K12" s="371">
        <f>IF($I12="","",$I12*係数１!$D$12*係数１!$F$12*44/12)</f>
        <v>0</v>
      </c>
      <c r="L12" s="1"/>
      <c r="N12" s="79">
        <v>6</v>
      </c>
      <c r="O12" s="69"/>
      <c r="P12" s="69"/>
      <c r="Q12" s="70" t="str">
        <f t="shared" si="1"/>
        <v/>
      </c>
      <c r="R12" s="80"/>
      <c r="S12" s="348"/>
      <c r="T12" s="346">
        <f>係数１!D$49</f>
        <v>8640</v>
      </c>
      <c r="U12" s="73" t="str">
        <f t="shared" si="5"/>
        <v/>
      </c>
      <c r="V12" s="73" t="str">
        <f t="shared" si="6"/>
        <v/>
      </c>
      <c r="W12" s="74" t="str">
        <f t="array" aca="1" ref="W12" ca="1">IF(O12="","",IF(ISNUMBER(AA12),INDIRECT($BG$6&amp;AA12),IF(AA12="a",Q12,IF(AA12="b",INDIRECT($BG$6&amp;AB12),IF(AA12="c",R12,"")))))</f>
        <v/>
      </c>
      <c r="X12" s="75"/>
      <c r="Y12" s="73" t="str">
        <f t="shared" si="7"/>
        <v/>
      </c>
      <c r="Z12" s="76" t="str">
        <f t="shared" ca="1" si="2"/>
        <v/>
      </c>
      <c r="AA12" s="76" t="str">
        <f t="shared" ca="1" si="8"/>
        <v/>
      </c>
      <c r="AB12" s="76" t="str">
        <f t="shared" ca="1" si="9"/>
        <v/>
      </c>
      <c r="AC12" s="76">
        <f t="shared" ca="1" si="10"/>
        <v>0</v>
      </c>
      <c r="AD12" s="76">
        <f t="shared" si="11"/>
        <v>0</v>
      </c>
      <c r="AE12" s="76" t="str">
        <f t="shared" si="3"/>
        <v/>
      </c>
      <c r="AF12" s="77" t="str">
        <f t="shared" si="4"/>
        <v/>
      </c>
      <c r="AH12" s="510" t="s">
        <v>67</v>
      </c>
      <c r="AI12" s="511"/>
      <c r="AJ12" s="511"/>
      <c r="AK12" s="511"/>
      <c r="AL12" s="86">
        <f>SUM(AL7:AL11)</f>
        <v>0</v>
      </c>
      <c r="AN12" s="87"/>
      <c r="AO12" s="88">
        <f>SUM(AO7:AO11)</f>
        <v>0</v>
      </c>
      <c r="AP12" s="86">
        <f>SUM(AP7:AP11)</f>
        <v>0</v>
      </c>
      <c r="AU12" s="52" t="str">
        <f>IF(参照!A12="","",参照!A12)</f>
        <v/>
      </c>
      <c r="AV12" s="52" t="str">
        <f>IF(参照!B12="","",参照!B12)</f>
        <v/>
      </c>
      <c r="AW12" s="52" t="str">
        <f>IF(参照!C12="","",参照!C12)</f>
        <v/>
      </c>
      <c r="AX12" s="52" t="str">
        <f>IF(参照!D12="","",参照!D12)</f>
        <v>(参考値)事業者全体</v>
      </c>
      <c r="AY12" s="52">
        <f>IF(参照!E12="","",参照!E12)</f>
        <v>4.28E-4</v>
      </c>
      <c r="AZ12" s="52" t="str">
        <f>IF(参照!F12="","",参照!F12)</f>
        <v>エバーグリーン・リテイリング(株)</v>
      </c>
      <c r="BA12" s="52" t="str">
        <f>IF(参照!G12="","",参照!G12)</f>
        <v>エバーグリーン・リテイリング(株)_(参考値)事業者全体</v>
      </c>
      <c r="BB12" s="52">
        <f t="shared" si="0"/>
        <v>0.42799999999999999</v>
      </c>
      <c r="BD12" s="52" t="str">
        <f>IF(参照!L12="","",参照!L12)</f>
        <v>九州電力(株)</v>
      </c>
    </row>
    <row r="13" spans="1:60" ht="12.75" customHeight="1">
      <c r="A13" s="1"/>
      <c r="B13" s="1"/>
      <c r="C13" s="496"/>
      <c r="D13" s="456" t="s">
        <v>9</v>
      </c>
      <c r="E13" s="456"/>
      <c r="F13" s="456"/>
      <c r="G13" s="456"/>
      <c r="H13" s="82" t="s">
        <v>26</v>
      </c>
      <c r="I13" s="361">
        <v>50</v>
      </c>
      <c r="J13" s="371">
        <f>IF($I13="","",$I13*係数１!$D$13*0.0258)</f>
        <v>50.180999999999997</v>
      </c>
      <c r="K13" s="371">
        <f>IF($I13="","",$I13*係数１!$D$13*係数１!$F$13*44/12)</f>
        <v>137.64116666666666</v>
      </c>
      <c r="L13" s="1"/>
      <c r="N13" s="79">
        <v>7</v>
      </c>
      <c r="O13" s="69"/>
      <c r="P13" s="69"/>
      <c r="Q13" s="70" t="str">
        <f t="shared" si="1"/>
        <v/>
      </c>
      <c r="R13" s="80"/>
      <c r="S13" s="348"/>
      <c r="T13" s="346">
        <f>係数１!D$49</f>
        <v>8640</v>
      </c>
      <c r="U13" s="73" t="str">
        <f t="shared" si="5"/>
        <v/>
      </c>
      <c r="V13" s="73" t="str">
        <f t="shared" si="6"/>
        <v/>
      </c>
      <c r="W13" s="74" t="str">
        <f t="array" aca="1" ref="W13" ca="1">IF(O13="","",IF(ISNUMBER(AA13),INDIRECT($BG$6&amp;AA13),IF(AA13="a",Q13,IF(AA13="b",INDIRECT($BG$6&amp;AB13),IF(AA13="c",R13,"")))))</f>
        <v/>
      </c>
      <c r="X13" s="75"/>
      <c r="Y13" s="73" t="str">
        <f t="shared" si="7"/>
        <v/>
      </c>
      <c r="Z13" s="76" t="str">
        <f t="shared" ca="1" si="2"/>
        <v/>
      </c>
      <c r="AA13" s="76" t="str">
        <f t="shared" ca="1" si="8"/>
        <v/>
      </c>
      <c r="AB13" s="76" t="str">
        <f t="shared" ca="1" si="9"/>
        <v/>
      </c>
      <c r="AC13" s="76">
        <f t="shared" ca="1" si="10"/>
        <v>0</v>
      </c>
      <c r="AD13" s="76">
        <f t="shared" si="11"/>
        <v>0</v>
      </c>
      <c r="AE13" s="76" t="str">
        <f t="shared" si="3"/>
        <v/>
      </c>
      <c r="AF13" s="77" t="str">
        <f t="shared" si="4"/>
        <v/>
      </c>
      <c r="AU13" s="52" t="str">
        <f>IF(参照!A13="","",参照!A13)</f>
        <v>A0006</v>
      </c>
      <c r="AV13" s="52" t="str">
        <f>IF(参照!B13="","",参照!B13)</f>
        <v>エバーグリーン・マーケティング(株)</v>
      </c>
      <c r="AW13" s="52">
        <f>IF(参照!C13="","",参照!C13)</f>
        <v>5.3499999999999999E-4</v>
      </c>
      <c r="AX13" s="52" t="str">
        <f>IF(参照!D13="","",参照!D13)</f>
        <v>メニューA</v>
      </c>
      <c r="AY13" s="52">
        <f>IF(参照!E13="","",参照!E13)</f>
        <v>0</v>
      </c>
      <c r="AZ13" s="52" t="str">
        <f>IF(参照!F13="","",参照!F13)</f>
        <v>エバーグリーン・マーケティング(株)</v>
      </c>
      <c r="BA13" s="52" t="str">
        <f>IF(参照!G13="","",参照!G13)</f>
        <v>エバーグリーン・マーケティング(株)_メニューA</v>
      </c>
      <c r="BB13" s="52">
        <f t="shared" si="0"/>
        <v>0</v>
      </c>
      <c r="BD13" s="52" t="str">
        <f>IF(参照!L13="","",参照!L13)</f>
        <v>沖縄電力(株)</v>
      </c>
    </row>
    <row r="14" spans="1:60" ht="12.75" customHeight="1">
      <c r="A14" s="1"/>
      <c r="B14" s="1"/>
      <c r="C14" s="496"/>
      <c r="D14" s="492" t="s">
        <v>53</v>
      </c>
      <c r="E14" s="493"/>
      <c r="F14" s="493"/>
      <c r="G14" s="494"/>
      <c r="H14" s="20" t="s">
        <v>33</v>
      </c>
      <c r="I14" s="361">
        <v>0</v>
      </c>
      <c r="J14" s="371">
        <f>IF($I14="","",$I14*係数１!$D$18*0.0258)</f>
        <v>0</v>
      </c>
      <c r="K14" s="371">
        <f>IF($I14="","",$I14*係数１!$D$18*係数１!$F$18*44/12)</f>
        <v>0</v>
      </c>
      <c r="L14" s="1"/>
      <c r="N14" s="79">
        <v>8</v>
      </c>
      <c r="O14" s="69"/>
      <c r="P14" s="69"/>
      <c r="Q14" s="70" t="str">
        <f t="shared" si="1"/>
        <v/>
      </c>
      <c r="R14" s="80"/>
      <c r="S14" s="348"/>
      <c r="T14" s="346">
        <f>係数１!D$49</f>
        <v>8640</v>
      </c>
      <c r="U14" s="73" t="str">
        <f t="shared" si="5"/>
        <v/>
      </c>
      <c r="V14" s="73" t="str">
        <f t="shared" si="6"/>
        <v/>
      </c>
      <c r="W14" s="74" t="str">
        <f t="array" aca="1" ref="W14" ca="1">IF(O14="","",IF(ISNUMBER(AA14),INDIRECT($BG$6&amp;AA14),IF(AA14="a",Q14,IF(AA14="b",INDIRECT($BG$6&amp;AB14),IF(AA14="c",R14,"")))))</f>
        <v/>
      </c>
      <c r="X14" s="75"/>
      <c r="Y14" s="73" t="str">
        <f t="shared" si="7"/>
        <v/>
      </c>
      <c r="Z14" s="76" t="str">
        <f t="shared" ca="1" si="2"/>
        <v/>
      </c>
      <c r="AA14" s="76" t="str">
        <f t="shared" ca="1" si="8"/>
        <v/>
      </c>
      <c r="AB14" s="76" t="str">
        <f t="shared" ca="1" si="9"/>
        <v/>
      </c>
      <c r="AC14" s="76">
        <f t="shared" ca="1" si="10"/>
        <v>0</v>
      </c>
      <c r="AD14" s="76">
        <f t="shared" si="11"/>
        <v>0</v>
      </c>
      <c r="AE14" s="76" t="str">
        <f t="shared" si="3"/>
        <v/>
      </c>
      <c r="AF14" s="77" t="str">
        <f t="shared" si="4"/>
        <v/>
      </c>
      <c r="AU14" s="52" t="str">
        <f>IF(参照!A14="","",参照!A14)</f>
        <v/>
      </c>
      <c r="AV14" s="52" t="str">
        <f>IF(参照!B14="","",参照!B14)</f>
        <v/>
      </c>
      <c r="AW14" s="52" t="str">
        <f>IF(参照!C14="","",参照!C14)</f>
        <v/>
      </c>
      <c r="AX14" s="52" t="str">
        <f>IF(参照!D14="","",参照!D14)</f>
        <v>メニューB</v>
      </c>
      <c r="AY14" s="52">
        <f>IF(参照!E14="","",参照!E14)</f>
        <v>0</v>
      </c>
      <c r="AZ14" s="52" t="str">
        <f>IF(参照!F14="","",参照!F14)</f>
        <v>エバーグリーン・マーケティング(株)</v>
      </c>
      <c r="BA14" s="52" t="str">
        <f>IF(参照!G14="","",参照!G14)</f>
        <v>エバーグリーン・マーケティング(株)_メニューB</v>
      </c>
      <c r="BB14" s="52">
        <f t="shared" si="0"/>
        <v>0</v>
      </c>
      <c r="BD14" s="52" t="str">
        <f>IF(参照!L14="","",参照!L14)</f>
        <v>(株)ａｆｔｅｒＦＩＴ</v>
      </c>
    </row>
    <row r="15" spans="1:60" ht="12.75" customHeight="1" thickBot="1">
      <c r="A15" s="1"/>
      <c r="B15" s="1"/>
      <c r="C15" s="496"/>
      <c r="D15" s="492" t="s">
        <v>54</v>
      </c>
      <c r="E15" s="493"/>
      <c r="F15" s="493"/>
      <c r="G15" s="494"/>
      <c r="H15" s="20" t="s">
        <v>33</v>
      </c>
      <c r="I15" s="361">
        <v>0</v>
      </c>
      <c r="J15" s="371">
        <f>IF($I15="","",$I15*係数１!$D$20*0.0258)</f>
        <v>0</v>
      </c>
      <c r="K15" s="371">
        <f>IF($I15="","",$I15*係数１!$D$20*係数１!$F$20*44/12)</f>
        <v>0</v>
      </c>
      <c r="L15" s="1"/>
      <c r="N15" s="79">
        <v>9</v>
      </c>
      <c r="O15" s="69"/>
      <c r="P15" s="69"/>
      <c r="Q15" s="70" t="str">
        <f t="shared" si="1"/>
        <v/>
      </c>
      <c r="R15" s="80"/>
      <c r="S15" s="348"/>
      <c r="T15" s="346">
        <f>係数１!D$49</f>
        <v>8640</v>
      </c>
      <c r="U15" s="73" t="str">
        <f t="shared" si="5"/>
        <v/>
      </c>
      <c r="V15" s="73" t="str">
        <f t="shared" si="6"/>
        <v/>
      </c>
      <c r="W15" s="74" t="str">
        <f t="array" aca="1" ref="W15" ca="1">IF(O15="","",IF(ISNUMBER(AA15),INDIRECT($BG$6&amp;AA15),IF(AA15="a",Q15,IF(AA15="b",INDIRECT($BG$6&amp;AB15),IF(AA15="c",R15,"")))))</f>
        <v/>
      </c>
      <c r="X15" s="75"/>
      <c r="Y15" s="73" t="str">
        <f t="shared" si="7"/>
        <v/>
      </c>
      <c r="Z15" s="76" t="str">
        <f t="shared" ca="1" si="2"/>
        <v/>
      </c>
      <c r="AA15" s="76" t="str">
        <f t="shared" ca="1" si="8"/>
        <v/>
      </c>
      <c r="AB15" s="76" t="str">
        <f t="shared" ca="1" si="9"/>
        <v/>
      </c>
      <c r="AC15" s="76">
        <f t="shared" ca="1" si="10"/>
        <v>0</v>
      </c>
      <c r="AD15" s="76">
        <f t="shared" si="11"/>
        <v>0</v>
      </c>
      <c r="AE15" s="76" t="str">
        <f t="shared" si="3"/>
        <v/>
      </c>
      <c r="AF15" s="77" t="str">
        <f t="shared" si="4"/>
        <v/>
      </c>
      <c r="AH15" s="38" t="s">
        <v>508</v>
      </c>
      <c r="AU15" s="52" t="str">
        <f>IF(参照!A15="","",参照!A15)</f>
        <v/>
      </c>
      <c r="AV15" s="52" t="str">
        <f>IF(参照!B15="","",参照!B15)</f>
        <v/>
      </c>
      <c r="AW15" s="52" t="str">
        <f>IF(参照!C15="","",参照!C15)</f>
        <v/>
      </c>
      <c r="AX15" s="52" t="str">
        <f>IF(参照!D15="","",参照!D15)</f>
        <v>メニューC(残差)</v>
      </c>
      <c r="AY15" s="52">
        <f>IF(参照!E15="","",参照!E15)</f>
        <v>5.1800000000000001E-4</v>
      </c>
      <c r="AZ15" s="52" t="str">
        <f>IF(参照!F15="","",参照!F15)</f>
        <v>エバーグリーン・マーケティング(株)</v>
      </c>
      <c r="BA15" s="52" t="str">
        <f>IF(参照!G15="","",参照!G15)</f>
        <v>エバーグリーン・マーケティング(株)_メニューC(残差)</v>
      </c>
      <c r="BB15" s="52">
        <f t="shared" si="0"/>
        <v>0.51800000000000002</v>
      </c>
      <c r="BD15" s="52" t="str">
        <f>IF(参照!L15="","",参照!L15)</f>
        <v>Ａｐａｍａｎ　Ｅｎｅｒｇｙ(株)</v>
      </c>
    </row>
    <row r="16" spans="1:60" ht="12.75" customHeight="1" thickBot="1">
      <c r="A16" s="1"/>
      <c r="B16" s="1"/>
      <c r="C16" s="496"/>
      <c r="D16" s="499" t="s">
        <v>55</v>
      </c>
      <c r="E16" s="473"/>
      <c r="F16" s="473"/>
      <c r="G16" s="474"/>
      <c r="H16" s="82" t="s">
        <v>18</v>
      </c>
      <c r="I16" s="361">
        <v>50</v>
      </c>
      <c r="J16" s="371">
        <f>IF($I16="","",$I16*係数１!$D$30*0.0258)</f>
        <v>58.05</v>
      </c>
      <c r="K16" s="371">
        <f>IF($I16="","",$I16*係数１!$D$30*係数１!$F$30)</f>
        <v>114.52500000000001</v>
      </c>
      <c r="L16" s="1"/>
      <c r="N16" s="79">
        <v>10</v>
      </c>
      <c r="O16" s="69"/>
      <c r="P16" s="69"/>
      <c r="Q16" s="70" t="str">
        <f t="shared" si="1"/>
        <v/>
      </c>
      <c r="R16" s="80"/>
      <c r="S16" s="348"/>
      <c r="T16" s="346">
        <f>係数１!D$49</f>
        <v>8640</v>
      </c>
      <c r="U16" s="73" t="str">
        <f t="shared" si="5"/>
        <v/>
      </c>
      <c r="V16" s="73" t="str">
        <f t="shared" si="6"/>
        <v/>
      </c>
      <c r="W16" s="74" t="str">
        <f t="array" aca="1" ref="W16" ca="1">IF(O16="","",IF(ISNUMBER(AA16),INDIRECT($BG$6&amp;AA16),IF(AA16="a",Q16,IF(AA16="b",INDIRECT($BG$6&amp;AB16),IF(AA16="c",R16,"")))))</f>
        <v/>
      </c>
      <c r="X16" s="75"/>
      <c r="Y16" s="73" t="str">
        <f t="shared" si="7"/>
        <v/>
      </c>
      <c r="Z16" s="76" t="str">
        <f t="shared" ca="1" si="2"/>
        <v/>
      </c>
      <c r="AA16" s="76" t="str">
        <f t="shared" ca="1" si="8"/>
        <v/>
      </c>
      <c r="AB16" s="76" t="str">
        <f t="shared" ca="1" si="9"/>
        <v/>
      </c>
      <c r="AC16" s="76">
        <f t="shared" ca="1" si="10"/>
        <v>0</v>
      </c>
      <c r="AD16" s="76">
        <f t="shared" si="11"/>
        <v>0</v>
      </c>
      <c r="AE16" s="76" t="str">
        <f t="shared" si="3"/>
        <v/>
      </c>
      <c r="AF16" s="77" t="str">
        <f t="shared" si="4"/>
        <v/>
      </c>
      <c r="AH16" s="89"/>
      <c r="AI16" s="90" t="s">
        <v>507</v>
      </c>
      <c r="AJ16" s="525" t="s">
        <v>504</v>
      </c>
      <c r="AK16" s="526"/>
      <c r="AL16" s="66" t="s">
        <v>592</v>
      </c>
      <c r="AM16" s="91" t="s">
        <v>593</v>
      </c>
      <c r="AN16" s="92" t="s">
        <v>594</v>
      </c>
      <c r="AO16" s="59" t="s">
        <v>595</v>
      </c>
      <c r="AP16" s="93" t="s">
        <v>596</v>
      </c>
      <c r="AQ16" s="59" t="s">
        <v>597</v>
      </c>
      <c r="AR16" s="66" t="s">
        <v>598</v>
      </c>
      <c r="AU16" s="52" t="str">
        <f>IF(参照!A16="","",参照!A16)</f>
        <v/>
      </c>
      <c r="AV16" s="52" t="str">
        <f>IF(参照!B16="","",参照!B16)</f>
        <v/>
      </c>
      <c r="AW16" s="52" t="str">
        <f>IF(参照!C16="","",参照!C16)</f>
        <v/>
      </c>
      <c r="AX16" s="52" t="str">
        <f>IF(参照!D16="","",参照!D16)</f>
        <v>(参考値)事業者全体</v>
      </c>
      <c r="AY16" s="52">
        <f>IF(参照!E16="","",参照!E16)</f>
        <v>5.4800000000000009E-4</v>
      </c>
      <c r="AZ16" s="52" t="str">
        <f>IF(参照!F16="","",参照!F16)</f>
        <v>エバーグリーン・マーケティング(株)</v>
      </c>
      <c r="BA16" s="52" t="str">
        <f>IF(参照!G16="","",参照!G16)</f>
        <v>エバーグリーン・マーケティング(株)_(参考値)事業者全体</v>
      </c>
      <c r="BB16" s="52">
        <f t="shared" si="0"/>
        <v>0.54800000000000004</v>
      </c>
      <c r="BD16" s="52" t="str">
        <f>IF(参照!L16="","",参照!L16)</f>
        <v>ａｕエネルギー＆ライフ(株)(旧：ＫＤＤＩ(株))</v>
      </c>
    </row>
    <row r="17" spans="1:56" ht="12.75" customHeight="1" thickTop="1">
      <c r="A17" s="1"/>
      <c r="B17" s="1"/>
      <c r="C17" s="496"/>
      <c r="D17" s="456" t="s">
        <v>10</v>
      </c>
      <c r="E17" s="456"/>
      <c r="F17" s="456"/>
      <c r="G17" s="456"/>
      <c r="H17" s="82" t="s">
        <v>27</v>
      </c>
      <c r="I17" s="361">
        <v>0</v>
      </c>
      <c r="J17" s="371">
        <f>IF($I17="","",$I17*係数１!$D$43*0.0258)</f>
        <v>0</v>
      </c>
      <c r="K17" s="371">
        <f>IF($I17="","",$I17*係数１!$F$43)</f>
        <v>0</v>
      </c>
      <c r="L17" s="1"/>
      <c r="N17" s="79">
        <v>11</v>
      </c>
      <c r="O17" s="69"/>
      <c r="P17" s="69"/>
      <c r="Q17" s="70" t="str">
        <f t="shared" si="1"/>
        <v/>
      </c>
      <c r="R17" s="80"/>
      <c r="S17" s="348"/>
      <c r="T17" s="346">
        <f>係数１!D$49</f>
        <v>8640</v>
      </c>
      <c r="U17" s="73" t="str">
        <f t="shared" si="5"/>
        <v/>
      </c>
      <c r="V17" s="73" t="str">
        <f t="shared" si="6"/>
        <v/>
      </c>
      <c r="W17" s="74" t="str">
        <f t="array" aca="1" ref="W17" ca="1">IF(O17="","",IF(ISNUMBER(AA17),INDIRECT($BG$6&amp;AA17),IF(AA17="a",Q17,IF(AA17="b",INDIRECT($BG$6&amp;AB17),IF(AA17="c",R17,"")))))</f>
        <v/>
      </c>
      <c r="X17" s="75"/>
      <c r="Y17" s="73" t="str">
        <f t="shared" si="7"/>
        <v/>
      </c>
      <c r="Z17" s="76" t="str">
        <f t="shared" ca="1" si="2"/>
        <v/>
      </c>
      <c r="AA17" s="76" t="str">
        <f t="shared" ca="1" si="8"/>
        <v/>
      </c>
      <c r="AB17" s="76" t="str">
        <f t="shared" ca="1" si="9"/>
        <v/>
      </c>
      <c r="AC17" s="76">
        <f t="shared" ca="1" si="10"/>
        <v>0</v>
      </c>
      <c r="AD17" s="76">
        <f t="shared" si="11"/>
        <v>0</v>
      </c>
      <c r="AE17" s="76" t="str">
        <f t="shared" si="3"/>
        <v/>
      </c>
      <c r="AF17" s="77" t="str">
        <f t="shared" si="4"/>
        <v/>
      </c>
      <c r="AH17" s="527" t="s">
        <v>505</v>
      </c>
      <c r="AI17" s="94" t="s">
        <v>599</v>
      </c>
      <c r="AJ17" s="366">
        <v>0</v>
      </c>
      <c r="AK17" s="272" t="s">
        <v>2319</v>
      </c>
      <c r="AL17" s="96">
        <f>IF(AJ17="","",AJ17*AN17*0.0258)</f>
        <v>0</v>
      </c>
      <c r="AM17" s="97">
        <f>IF(AJ17="","",AJ17*AN17*AO17*44/12)</f>
        <v>0</v>
      </c>
      <c r="AN17" s="98">
        <f>係数１!D55</f>
        <v>13.6</v>
      </c>
      <c r="AO17" s="99">
        <f>係数１!F55</f>
        <v>0</v>
      </c>
      <c r="AP17" s="99" t="str">
        <f>係数１!G55</f>
        <v>ｔ－C/GJ</v>
      </c>
      <c r="AQ17" s="100">
        <v>0.8</v>
      </c>
      <c r="AR17" s="101">
        <f>IF(AJ17="","",AL17*AQ17)</f>
        <v>0</v>
      </c>
      <c r="AU17" s="52" t="str">
        <f>IF(参照!A17="","",参照!A17)</f>
        <v>A0007</v>
      </c>
      <c r="AV17" s="52" t="str">
        <f>IF(参照!B17="","",参照!B17)</f>
        <v>(株)ＳＥウイングズ</v>
      </c>
      <c r="AW17" s="52">
        <f>IF(参照!C17="","",参照!C17)</f>
        <v>2.6200000000000003E-4</v>
      </c>
      <c r="AX17" s="52" t="str">
        <f>IF(参照!D17="","",参照!D17)</f>
        <v/>
      </c>
      <c r="AY17" s="52">
        <f>IF(参照!E17="","",参照!E17)</f>
        <v>4.0099999999999999E-4</v>
      </c>
      <c r="AZ17" s="52" t="str">
        <f>IF(参照!F17="","",参照!F17)</f>
        <v>(株)ＳＥウイングズ</v>
      </c>
      <c r="BA17" s="52" t="str">
        <f>IF(参照!G17="","",参照!G17)</f>
        <v>(株)ＳＥウイングズ_</v>
      </c>
      <c r="BB17" s="52">
        <f t="shared" si="0"/>
        <v>0.40099999999999997</v>
      </c>
      <c r="BD17" s="52" t="str">
        <f>IF(参照!L17="","",参照!L17)</f>
        <v>Ｃａｓｔｌｅｔｏｎ　Ｃｏｍｍｏｄｉｔｉｅｓ　Ｊａｐａｎ合同会社</v>
      </c>
    </row>
    <row r="18" spans="1:56" ht="12.75" customHeight="1">
      <c r="A18" s="1"/>
      <c r="B18" s="1"/>
      <c r="C18" s="496"/>
      <c r="D18" s="492" t="s">
        <v>134</v>
      </c>
      <c r="E18" s="493"/>
      <c r="F18" s="493"/>
      <c r="G18" s="494"/>
      <c r="H18" s="102" t="s">
        <v>27</v>
      </c>
      <c r="I18" s="362">
        <v>0</v>
      </c>
      <c r="J18" s="371">
        <f>IF($I18="","",$I18*係数１!$D$44*0.0258)</f>
        <v>0</v>
      </c>
      <c r="K18" s="371">
        <f>IF($I18="","",$I18*係数１!$F$44)</f>
        <v>0</v>
      </c>
      <c r="L18" s="1"/>
      <c r="N18" s="79">
        <v>12</v>
      </c>
      <c r="O18" s="69"/>
      <c r="P18" s="69"/>
      <c r="Q18" s="70" t="str">
        <f t="shared" si="1"/>
        <v/>
      </c>
      <c r="R18" s="80"/>
      <c r="S18" s="348"/>
      <c r="T18" s="346">
        <f>係数１!D$49</f>
        <v>8640</v>
      </c>
      <c r="U18" s="73" t="str">
        <f t="shared" si="5"/>
        <v/>
      </c>
      <c r="V18" s="73" t="str">
        <f t="shared" si="6"/>
        <v/>
      </c>
      <c r="W18" s="74" t="str">
        <f t="array" aca="1" ref="W18" ca="1">IF(O18="","",IF(ISNUMBER(AA18),INDIRECT($BG$6&amp;AA18),IF(AA18="a",Q18,IF(AA18="b",INDIRECT($BG$6&amp;AB18),IF(AA18="c",R18,"")))))</f>
        <v/>
      </c>
      <c r="X18" s="75"/>
      <c r="Y18" s="73" t="str">
        <f t="shared" si="7"/>
        <v/>
      </c>
      <c r="Z18" s="76" t="str">
        <f t="shared" ca="1" si="2"/>
        <v/>
      </c>
      <c r="AA18" s="76" t="str">
        <f t="shared" ca="1" si="8"/>
        <v/>
      </c>
      <c r="AB18" s="76" t="str">
        <f t="shared" ca="1" si="9"/>
        <v/>
      </c>
      <c r="AC18" s="76">
        <f t="shared" ca="1" si="10"/>
        <v>0</v>
      </c>
      <c r="AD18" s="76">
        <f t="shared" si="11"/>
        <v>0</v>
      </c>
      <c r="AE18" s="76" t="str">
        <f t="shared" si="3"/>
        <v/>
      </c>
      <c r="AF18" s="77" t="str">
        <f t="shared" si="4"/>
        <v/>
      </c>
      <c r="AH18" s="528"/>
      <c r="AI18" s="103" t="s">
        <v>601</v>
      </c>
      <c r="AJ18" s="367">
        <v>0</v>
      </c>
      <c r="AK18" s="272" t="s">
        <v>2319</v>
      </c>
      <c r="AL18" s="21">
        <f t="shared" ref="AL18:AL33" si="14">IF(AJ18="","",AJ18*AN18*0.0258)</f>
        <v>0</v>
      </c>
      <c r="AM18" s="97">
        <f t="shared" ref="AM18:AM33" si="15">IF(AJ18="","",AJ18*AN18*AO18*44/12)</f>
        <v>0</v>
      </c>
      <c r="AN18" s="98">
        <f>係数１!D56</f>
        <v>13.2</v>
      </c>
      <c r="AO18" s="99">
        <f>係数１!F56</f>
        <v>0</v>
      </c>
      <c r="AP18" s="99" t="str">
        <f>係数１!G56</f>
        <v>ｔ－C/GJ</v>
      </c>
      <c r="AQ18" s="22">
        <v>0.8</v>
      </c>
      <c r="AR18" s="101">
        <f t="shared" ref="AR18:AR36" si="16">IF(AJ18="","",AL18*AQ18)</f>
        <v>0</v>
      </c>
      <c r="AU18" s="52" t="str">
        <f>IF(参照!A18="","",参照!A18)</f>
        <v>A0008</v>
      </c>
      <c r="AV18" s="52" t="str">
        <f>IF(参照!B18="","",参照!B18)</f>
        <v>(株)イーセル</v>
      </c>
      <c r="AW18" s="52">
        <f>IF(参照!C18="","",参照!C18)</f>
        <v>4.75E-4</v>
      </c>
      <c r="AX18" s="52" t="str">
        <f>IF(参照!D18="","",参照!D18)</f>
        <v/>
      </c>
      <c r="AY18" s="52">
        <f>IF(参照!E18="","",参照!E18)</f>
        <v>4.8200000000000001E-4</v>
      </c>
      <c r="AZ18" s="52" t="str">
        <f>IF(参照!F18="","",参照!F18)</f>
        <v>(株)イーセル</v>
      </c>
      <c r="BA18" s="52" t="str">
        <f>IF(参照!G18="","",参照!G18)</f>
        <v>(株)イーセル_</v>
      </c>
      <c r="BB18" s="52">
        <f t="shared" si="0"/>
        <v>0.48199999999999998</v>
      </c>
      <c r="BD18" s="52" t="str">
        <f>IF(参照!L18="","",参照!L18)</f>
        <v>(株)ＣＤエナジーダイレクト</v>
      </c>
    </row>
    <row r="19" spans="1:56" ht="16.5" customHeight="1">
      <c r="A19" s="1"/>
      <c r="B19" s="1"/>
      <c r="C19" s="496"/>
      <c r="D19" s="470" t="s">
        <v>59</v>
      </c>
      <c r="E19" s="530" t="s">
        <v>135</v>
      </c>
      <c r="F19" s="470" t="s">
        <v>60</v>
      </c>
      <c r="G19" s="105" t="s">
        <v>131</v>
      </c>
      <c r="H19" s="454" t="s">
        <v>19</v>
      </c>
      <c r="I19" s="539">
        <f>S37</f>
        <v>1600</v>
      </c>
      <c r="J19" s="539">
        <f>U37</f>
        <v>356.6592</v>
      </c>
      <c r="K19" s="539">
        <f>V37</f>
        <v>497.6</v>
      </c>
      <c r="L19" s="1"/>
      <c r="N19" s="79">
        <v>13</v>
      </c>
      <c r="O19" s="69"/>
      <c r="P19" s="69"/>
      <c r="Q19" s="70" t="str">
        <f t="shared" si="1"/>
        <v/>
      </c>
      <c r="R19" s="80"/>
      <c r="S19" s="348"/>
      <c r="T19" s="346">
        <f>係数１!D$49</f>
        <v>8640</v>
      </c>
      <c r="U19" s="73" t="str">
        <f t="shared" si="5"/>
        <v/>
      </c>
      <c r="V19" s="73" t="str">
        <f t="shared" si="6"/>
        <v/>
      </c>
      <c r="W19" s="74" t="str">
        <f t="array" aca="1" ref="W19" ca="1">IF(O19="","",IF(ISNUMBER(AA19),INDIRECT($BG$6&amp;AA19),IF(AA19="a",Q19,IF(AA19="b",INDIRECT($BG$6&amp;AB19),IF(AA19="c",R19,"")))))</f>
        <v/>
      </c>
      <c r="X19" s="75"/>
      <c r="Y19" s="73" t="str">
        <f t="shared" si="7"/>
        <v/>
      </c>
      <c r="Z19" s="76" t="str">
        <f t="shared" ca="1" si="2"/>
        <v/>
      </c>
      <c r="AA19" s="76" t="str">
        <f t="shared" ca="1" si="8"/>
        <v/>
      </c>
      <c r="AB19" s="76" t="str">
        <f t="shared" ca="1" si="9"/>
        <v/>
      </c>
      <c r="AC19" s="76">
        <f t="shared" ca="1" si="10"/>
        <v>0</v>
      </c>
      <c r="AD19" s="76">
        <f t="shared" si="11"/>
        <v>0</v>
      </c>
      <c r="AE19" s="76" t="str">
        <f t="shared" si="3"/>
        <v/>
      </c>
      <c r="AF19" s="77" t="str">
        <f t="shared" si="4"/>
        <v/>
      </c>
      <c r="AH19" s="528"/>
      <c r="AI19" s="103" t="s">
        <v>602</v>
      </c>
      <c r="AJ19" s="367">
        <v>0</v>
      </c>
      <c r="AK19" s="272" t="s">
        <v>2319</v>
      </c>
      <c r="AL19" s="21">
        <f t="shared" si="14"/>
        <v>0</v>
      </c>
      <c r="AM19" s="97">
        <f t="shared" si="15"/>
        <v>0</v>
      </c>
      <c r="AN19" s="98">
        <f>係数１!D57</f>
        <v>17.100000000000001</v>
      </c>
      <c r="AO19" s="99">
        <f>係数１!F57</f>
        <v>0</v>
      </c>
      <c r="AP19" s="99" t="str">
        <f>係数１!G57</f>
        <v>ｔ－C/GJ</v>
      </c>
      <c r="AQ19" s="22">
        <v>0.8</v>
      </c>
      <c r="AR19" s="101">
        <f t="shared" si="16"/>
        <v>0</v>
      </c>
      <c r="AU19" s="52" t="str">
        <f>IF(参照!A19="","",参照!A19)</f>
        <v>A0009</v>
      </c>
      <c r="AV19" s="52" t="str">
        <f>IF(参照!B19="","",参照!B19)</f>
        <v>(株)エネット</v>
      </c>
      <c r="AW19" s="52">
        <f>IF(参照!C19="","",参照!C19)</f>
        <v>4.0499999999999998E-4</v>
      </c>
      <c r="AX19" s="52" t="str">
        <f>IF(参照!D19="","",参照!D19)</f>
        <v>メニューA</v>
      </c>
      <c r="AY19" s="52">
        <f>IF(参照!E19="","",参照!E19)</f>
        <v>0</v>
      </c>
      <c r="AZ19" s="52" t="str">
        <f>IF(参照!F19="","",参照!F19)</f>
        <v>(株)エネット</v>
      </c>
      <c r="BA19" s="52" t="str">
        <f>IF(参照!G19="","",参照!G19)</f>
        <v>(株)エネット_メニューA</v>
      </c>
      <c r="BB19" s="52">
        <f t="shared" si="0"/>
        <v>0</v>
      </c>
      <c r="BD19" s="52" t="str">
        <f>IF(参照!L19="","",参照!L19)</f>
        <v>(株)ＣＨＩＢＡむつざわエナジー</v>
      </c>
    </row>
    <row r="20" spans="1:56" ht="16.5" customHeight="1">
      <c r="A20" s="1"/>
      <c r="B20" s="1"/>
      <c r="C20" s="496"/>
      <c r="D20" s="471"/>
      <c r="E20" s="531"/>
      <c r="F20" s="472"/>
      <c r="G20" s="106" t="str">
        <f>IF(COUNTA(O7:O36)=0,"（　　　 　　）",IF(COUNTA(O7:O36)=1,"（"&amp;O7&amp;"）","（複数の電気事業者）"))</f>
        <v>（関西電力(株)）</v>
      </c>
      <c r="H20" s="455"/>
      <c r="I20" s="540"/>
      <c r="J20" s="540"/>
      <c r="K20" s="540"/>
      <c r="L20" s="1"/>
      <c r="N20" s="79">
        <v>14</v>
      </c>
      <c r="O20" s="69"/>
      <c r="P20" s="69"/>
      <c r="Q20" s="70" t="str">
        <f t="shared" si="1"/>
        <v/>
      </c>
      <c r="R20" s="80"/>
      <c r="S20" s="348"/>
      <c r="T20" s="346">
        <f>係数１!D$49</f>
        <v>8640</v>
      </c>
      <c r="U20" s="73" t="str">
        <f t="shared" si="5"/>
        <v/>
      </c>
      <c r="V20" s="73" t="str">
        <f t="shared" si="6"/>
        <v/>
      </c>
      <c r="W20" s="74" t="str">
        <f t="array" aca="1" ref="W20" ca="1">IF(O20="","",IF(ISNUMBER(AA20),INDIRECT($BG$6&amp;AA20),IF(AA20="a",Q20,IF(AA20="b",INDIRECT($BG$6&amp;AB20),IF(AA20="c",R20,"")))))</f>
        <v/>
      </c>
      <c r="X20" s="75"/>
      <c r="Y20" s="73" t="str">
        <f t="shared" si="7"/>
        <v/>
      </c>
      <c r="Z20" s="76" t="str">
        <f t="shared" ca="1" si="2"/>
        <v/>
      </c>
      <c r="AA20" s="76" t="str">
        <f t="shared" ca="1" si="8"/>
        <v/>
      </c>
      <c r="AB20" s="76" t="str">
        <f t="shared" ca="1" si="9"/>
        <v/>
      </c>
      <c r="AC20" s="76">
        <f t="shared" ca="1" si="10"/>
        <v>0</v>
      </c>
      <c r="AD20" s="76">
        <f t="shared" si="11"/>
        <v>0</v>
      </c>
      <c r="AE20" s="76" t="str">
        <f t="shared" si="3"/>
        <v/>
      </c>
      <c r="AF20" s="77" t="str">
        <f t="shared" si="4"/>
        <v/>
      </c>
      <c r="AH20" s="528"/>
      <c r="AI20" s="103" t="s">
        <v>603</v>
      </c>
      <c r="AJ20" s="367">
        <v>0</v>
      </c>
      <c r="AK20" s="272" t="s">
        <v>2320</v>
      </c>
      <c r="AL20" s="21">
        <f t="shared" si="14"/>
        <v>0</v>
      </c>
      <c r="AM20" s="97">
        <f t="shared" si="15"/>
        <v>0</v>
      </c>
      <c r="AN20" s="98">
        <f>係数１!D58</f>
        <v>23.4</v>
      </c>
      <c r="AO20" s="99">
        <f>係数１!F58</f>
        <v>0</v>
      </c>
      <c r="AP20" s="99" t="str">
        <f>係数１!G58</f>
        <v>ｔ－C/GJ</v>
      </c>
      <c r="AQ20" s="22">
        <v>0.8</v>
      </c>
      <c r="AR20" s="101">
        <f t="shared" si="16"/>
        <v>0</v>
      </c>
      <c r="AU20" s="52" t="str">
        <f>IF(参照!A20="","",参照!A20)</f>
        <v/>
      </c>
      <c r="AV20" s="52" t="str">
        <f>IF(参照!B20="","",参照!B20)</f>
        <v/>
      </c>
      <c r="AW20" s="52" t="str">
        <f>IF(参照!C20="","",参照!C20)</f>
        <v/>
      </c>
      <c r="AX20" s="52" t="str">
        <f>IF(参照!D20="","",参照!D20)</f>
        <v>メニューB</v>
      </c>
      <c r="AY20" s="52">
        <f>IF(参照!E20="","",参照!E20)</f>
        <v>0</v>
      </c>
      <c r="AZ20" s="52" t="str">
        <f>IF(参照!F20="","",参照!F20)</f>
        <v>(株)エネット</v>
      </c>
      <c r="BA20" s="52" t="str">
        <f>IF(参照!G20="","",参照!G20)</f>
        <v>(株)エネット_メニューB</v>
      </c>
      <c r="BB20" s="52">
        <f t="shared" si="0"/>
        <v>0</v>
      </c>
      <c r="BD20" s="52" t="str">
        <f>IF(参照!L20="","",参照!L20)</f>
        <v>Ｃｏｃｏテラスたがわ(株)</v>
      </c>
    </row>
    <row r="21" spans="1:56" ht="15.75" customHeight="1">
      <c r="A21" s="1"/>
      <c r="B21" s="1"/>
      <c r="C21" s="496"/>
      <c r="D21" s="471"/>
      <c r="E21" s="531"/>
      <c r="F21" s="470" t="s">
        <v>61</v>
      </c>
      <c r="G21" s="105" t="s">
        <v>131</v>
      </c>
      <c r="H21" s="454" t="s">
        <v>19</v>
      </c>
      <c r="I21" s="541"/>
      <c r="J21" s="541"/>
      <c r="K21" s="541"/>
      <c r="L21" s="1"/>
      <c r="N21" s="79">
        <v>15</v>
      </c>
      <c r="O21" s="69"/>
      <c r="P21" s="69"/>
      <c r="Q21" s="70" t="str">
        <f t="shared" si="1"/>
        <v/>
      </c>
      <c r="R21" s="80"/>
      <c r="S21" s="348"/>
      <c r="T21" s="346">
        <f>係数１!D$49</f>
        <v>8640</v>
      </c>
      <c r="U21" s="73" t="str">
        <f t="shared" si="5"/>
        <v/>
      </c>
      <c r="V21" s="73" t="str">
        <f t="shared" si="6"/>
        <v/>
      </c>
      <c r="W21" s="74" t="str">
        <f t="array" aca="1" ref="W21" ca="1">IF(O21="","",IF(ISNUMBER(AA21),INDIRECT($BG$6&amp;AA21),IF(AA21="a",Q21,IF(AA21="b",INDIRECT($BG$6&amp;AB21),IF(AA21="c",R21,"")))))</f>
        <v/>
      </c>
      <c r="X21" s="75"/>
      <c r="Y21" s="73" t="str">
        <f t="shared" si="7"/>
        <v/>
      </c>
      <c r="Z21" s="76" t="str">
        <f t="shared" ca="1" si="2"/>
        <v/>
      </c>
      <c r="AA21" s="76" t="str">
        <f t="shared" ca="1" si="8"/>
        <v/>
      </c>
      <c r="AB21" s="76" t="str">
        <f t="shared" ca="1" si="9"/>
        <v/>
      </c>
      <c r="AC21" s="76">
        <f t="shared" ca="1" si="10"/>
        <v>0</v>
      </c>
      <c r="AD21" s="76">
        <f t="shared" si="11"/>
        <v>0</v>
      </c>
      <c r="AE21" s="76" t="str">
        <f t="shared" si="3"/>
        <v/>
      </c>
      <c r="AF21" s="77" t="str">
        <f t="shared" si="4"/>
        <v/>
      </c>
      <c r="AH21" s="528"/>
      <c r="AI21" s="103" t="s">
        <v>604</v>
      </c>
      <c r="AJ21" s="367">
        <v>0</v>
      </c>
      <c r="AK21" s="272" t="s">
        <v>2320</v>
      </c>
      <c r="AL21" s="21">
        <f t="shared" si="14"/>
        <v>0</v>
      </c>
      <c r="AM21" s="97">
        <f t="shared" si="15"/>
        <v>0</v>
      </c>
      <c r="AN21" s="98">
        <f>係数１!D59</f>
        <v>35.6</v>
      </c>
      <c r="AO21" s="99">
        <f>係数１!F59</f>
        <v>0</v>
      </c>
      <c r="AP21" s="99" t="str">
        <f>係数１!G59</f>
        <v>ｔ－C/GJ</v>
      </c>
      <c r="AQ21" s="22">
        <v>0.8</v>
      </c>
      <c r="AR21" s="101">
        <f t="shared" si="16"/>
        <v>0</v>
      </c>
      <c r="AU21" s="52" t="str">
        <f>IF(参照!A21="","",参照!A21)</f>
        <v/>
      </c>
      <c r="AV21" s="52" t="str">
        <f>IF(参照!B21="","",参照!B21)</f>
        <v/>
      </c>
      <c r="AW21" s="52" t="str">
        <f>IF(参照!C21="","",参照!C21)</f>
        <v/>
      </c>
      <c r="AX21" s="52" t="str">
        <f>IF(参照!D21="","",参照!D21)</f>
        <v>メニューC</v>
      </c>
      <c r="AY21" s="52">
        <f>IF(参照!E21="","",参照!E21)</f>
        <v>2.0000000000000001E-4</v>
      </c>
      <c r="AZ21" s="52" t="str">
        <f>IF(参照!F21="","",参照!F21)</f>
        <v>(株)エネット</v>
      </c>
      <c r="BA21" s="52" t="str">
        <f>IF(参照!G21="","",参照!G21)</f>
        <v>(株)エネット_メニューC</v>
      </c>
      <c r="BB21" s="52">
        <f t="shared" si="0"/>
        <v>0.2</v>
      </c>
      <c r="BD21" s="52" t="str">
        <f>IF(参照!L21="","",参照!L21)</f>
        <v>(株)ＣＷＳ</v>
      </c>
    </row>
    <row r="22" spans="1:56" ht="15.75" customHeight="1">
      <c r="A22" s="1"/>
      <c r="B22" s="1"/>
      <c r="C22" s="496"/>
      <c r="D22" s="471"/>
      <c r="E22" s="532"/>
      <c r="F22" s="472"/>
      <c r="G22" s="293" t="s">
        <v>2323</v>
      </c>
      <c r="H22" s="455"/>
      <c r="I22" s="542"/>
      <c r="J22" s="542"/>
      <c r="K22" s="542"/>
      <c r="L22" s="1"/>
      <c r="N22" s="79">
        <v>16</v>
      </c>
      <c r="O22" s="69"/>
      <c r="P22" s="69"/>
      <c r="Q22" s="70" t="str">
        <f t="shared" si="1"/>
        <v/>
      </c>
      <c r="R22" s="80"/>
      <c r="S22" s="348"/>
      <c r="T22" s="346">
        <f>係数１!D$49</f>
        <v>8640</v>
      </c>
      <c r="U22" s="73" t="str">
        <f t="shared" si="5"/>
        <v/>
      </c>
      <c r="V22" s="73" t="str">
        <f t="shared" si="6"/>
        <v/>
      </c>
      <c r="W22" s="74" t="str">
        <f t="array" aca="1" ref="W22" ca="1">IF(O22="","",IF(ISNUMBER(AA22),INDIRECT($BG$6&amp;AA22),IF(AA22="a",Q22,IF(AA22="b",INDIRECT($BG$6&amp;AB22),IF(AA22="c",R22,"")))))</f>
        <v/>
      </c>
      <c r="X22" s="75"/>
      <c r="Y22" s="73" t="str">
        <f t="shared" si="7"/>
        <v/>
      </c>
      <c r="Z22" s="76" t="str">
        <f t="shared" ca="1" si="2"/>
        <v/>
      </c>
      <c r="AA22" s="76" t="str">
        <f t="shared" ca="1" si="8"/>
        <v/>
      </c>
      <c r="AB22" s="76" t="str">
        <f t="shared" ca="1" si="9"/>
        <v/>
      </c>
      <c r="AC22" s="76">
        <f t="shared" ca="1" si="10"/>
        <v>0</v>
      </c>
      <c r="AD22" s="76">
        <f t="shared" si="11"/>
        <v>0</v>
      </c>
      <c r="AE22" s="76" t="str">
        <f t="shared" si="3"/>
        <v/>
      </c>
      <c r="AF22" s="77" t="str">
        <f t="shared" si="4"/>
        <v/>
      </c>
      <c r="AH22" s="528"/>
      <c r="AI22" s="103" t="s">
        <v>605</v>
      </c>
      <c r="AJ22" s="367">
        <v>0</v>
      </c>
      <c r="AK22" s="272" t="s">
        <v>2321</v>
      </c>
      <c r="AL22" s="21">
        <f t="shared" si="14"/>
        <v>0</v>
      </c>
      <c r="AM22" s="97">
        <f t="shared" si="15"/>
        <v>0</v>
      </c>
      <c r="AN22" s="98">
        <f>係数１!D60</f>
        <v>21.2</v>
      </c>
      <c r="AO22" s="99">
        <f>係数１!F60</f>
        <v>0</v>
      </c>
      <c r="AP22" s="99" t="str">
        <f>係数１!G60</f>
        <v>ｔ－C/GJ</v>
      </c>
      <c r="AQ22" s="22">
        <v>0.8</v>
      </c>
      <c r="AR22" s="101">
        <f t="shared" si="16"/>
        <v>0</v>
      </c>
      <c r="AU22" s="52" t="str">
        <f>IF(参照!A22="","",参照!A22)</f>
        <v/>
      </c>
      <c r="AV22" s="52" t="str">
        <f>IF(参照!B22="","",参照!B22)</f>
        <v/>
      </c>
      <c r="AW22" s="52" t="str">
        <f>IF(参照!C22="","",参照!C22)</f>
        <v/>
      </c>
      <c r="AX22" s="52" t="str">
        <f>IF(参照!D22="","",参照!D22)</f>
        <v>メニューD</v>
      </c>
      <c r="AY22" s="52">
        <f>IF(参照!E22="","",参照!E22)</f>
        <v>2.2000000000000001E-4</v>
      </c>
      <c r="AZ22" s="52" t="str">
        <f>IF(参照!F22="","",参照!F22)</f>
        <v>(株)エネット</v>
      </c>
      <c r="BA22" s="52" t="str">
        <f>IF(参照!G22="","",参照!G22)</f>
        <v>(株)エネット_メニューD</v>
      </c>
      <c r="BB22" s="52">
        <f t="shared" si="0"/>
        <v>0.22</v>
      </c>
      <c r="BD22" s="52" t="str">
        <f>IF(参照!L22="","",参照!L22)</f>
        <v>ＥＮＥＯＳ(株)</v>
      </c>
    </row>
    <row r="23" spans="1:56" ht="16.5" customHeight="1">
      <c r="A23" s="1"/>
      <c r="B23" s="1"/>
      <c r="C23" s="496"/>
      <c r="D23" s="471"/>
      <c r="E23" s="499" t="s">
        <v>0</v>
      </c>
      <c r="F23" s="474"/>
      <c r="G23" s="105" t="s">
        <v>131</v>
      </c>
      <c r="H23" s="454" t="s">
        <v>19</v>
      </c>
      <c r="I23" s="534">
        <f>AL12</f>
        <v>0</v>
      </c>
      <c r="J23" s="534">
        <f>AO12</f>
        <v>0</v>
      </c>
      <c r="K23" s="534">
        <f>AP12</f>
        <v>0</v>
      </c>
      <c r="L23" s="107"/>
      <c r="M23" s="108"/>
      <c r="N23" s="79">
        <v>17</v>
      </c>
      <c r="O23" s="69"/>
      <c r="P23" s="69"/>
      <c r="Q23" s="70" t="str">
        <f t="shared" si="1"/>
        <v/>
      </c>
      <c r="R23" s="80"/>
      <c r="S23" s="348"/>
      <c r="T23" s="346">
        <f>係数１!D$49</f>
        <v>8640</v>
      </c>
      <c r="U23" s="73" t="str">
        <f t="shared" si="5"/>
        <v/>
      </c>
      <c r="V23" s="73" t="str">
        <f t="shared" si="6"/>
        <v/>
      </c>
      <c r="W23" s="74" t="str">
        <f t="array" aca="1" ref="W23" ca="1">IF(O23="","",IF(ISNUMBER(AA23),INDIRECT($BG$6&amp;AA23),IF(AA23="a",Q23,IF(AA23="b",INDIRECT($BG$6&amp;AB23),IF(AA23="c",R23,"")))))</f>
        <v/>
      </c>
      <c r="X23" s="75"/>
      <c r="Y23" s="73" t="str">
        <f t="shared" si="7"/>
        <v/>
      </c>
      <c r="Z23" s="76" t="str">
        <f t="shared" ca="1" si="2"/>
        <v/>
      </c>
      <c r="AA23" s="76" t="str">
        <f t="shared" ca="1" si="8"/>
        <v/>
      </c>
      <c r="AB23" s="76" t="str">
        <f t="shared" ca="1" si="9"/>
        <v/>
      </c>
      <c r="AC23" s="76">
        <f t="shared" ca="1" si="10"/>
        <v>0</v>
      </c>
      <c r="AD23" s="76">
        <f t="shared" si="11"/>
        <v>0</v>
      </c>
      <c r="AE23" s="76" t="str">
        <f t="shared" si="3"/>
        <v/>
      </c>
      <c r="AF23" s="77" t="str">
        <f t="shared" si="4"/>
        <v/>
      </c>
      <c r="AH23" s="528"/>
      <c r="AI23" s="103" t="s">
        <v>606</v>
      </c>
      <c r="AJ23" s="367">
        <v>0</v>
      </c>
      <c r="AK23" s="272" t="s">
        <v>2319</v>
      </c>
      <c r="AL23" s="21">
        <f t="shared" si="14"/>
        <v>0</v>
      </c>
      <c r="AM23" s="97">
        <f t="shared" si="15"/>
        <v>0</v>
      </c>
      <c r="AN23" s="98">
        <f>係数１!D61</f>
        <v>18</v>
      </c>
      <c r="AO23" s="99">
        <f>係数１!F61</f>
        <v>1.7000000000000001E-2</v>
      </c>
      <c r="AP23" s="99" t="str">
        <f>係数１!G61</f>
        <v>ｔ－C/GJ</v>
      </c>
      <c r="AQ23" s="22">
        <v>0.8</v>
      </c>
      <c r="AR23" s="101">
        <f t="shared" si="16"/>
        <v>0</v>
      </c>
      <c r="AU23" s="52" t="str">
        <f>IF(参照!A23="","",参照!A23)</f>
        <v/>
      </c>
      <c r="AV23" s="52" t="str">
        <f>IF(参照!B23="","",参照!B23)</f>
        <v/>
      </c>
      <c r="AW23" s="52" t="str">
        <f>IF(参照!C23="","",参照!C23)</f>
        <v/>
      </c>
      <c r="AX23" s="52" t="str">
        <f>IF(参照!D23="","",参照!D23)</f>
        <v>メニューE</v>
      </c>
      <c r="AY23" s="52">
        <f>IF(参照!E23="","",参照!E23)</f>
        <v>2.9999999999999997E-4</v>
      </c>
      <c r="AZ23" s="52" t="str">
        <f>IF(参照!F23="","",参照!F23)</f>
        <v>(株)エネット</v>
      </c>
      <c r="BA23" s="52" t="str">
        <f>IF(参照!G23="","",参照!G23)</f>
        <v>(株)エネット_メニューE</v>
      </c>
      <c r="BB23" s="52">
        <f t="shared" si="0"/>
        <v>0.3</v>
      </c>
      <c r="BD23" s="52" t="str">
        <f>IF(参照!L23="","",参照!L23)</f>
        <v>(株)Ｆ－Ｐｏｗｅｒ</v>
      </c>
    </row>
    <row r="24" spans="1:56" ht="16.5" customHeight="1">
      <c r="A24" s="1"/>
      <c r="B24" s="1"/>
      <c r="C24" s="496"/>
      <c r="D24" s="472"/>
      <c r="E24" s="533"/>
      <c r="F24" s="476"/>
      <c r="G24" s="106" t="str">
        <f>IF(COUNTA(AI7:AI11)=0,"（　　　 　　）",IF(COUNTA(AI7:AI11)=1,"（"&amp;AI7&amp;"）","（複数の電気事業者）"))</f>
        <v>（　　　 　　）</v>
      </c>
      <c r="H24" s="455"/>
      <c r="I24" s="535"/>
      <c r="J24" s="535"/>
      <c r="K24" s="535"/>
      <c r="L24" s="107"/>
      <c r="M24" s="108"/>
      <c r="N24" s="79">
        <v>18</v>
      </c>
      <c r="O24" s="69"/>
      <c r="P24" s="69"/>
      <c r="Q24" s="70" t="str">
        <f t="shared" si="1"/>
        <v/>
      </c>
      <c r="R24" s="80"/>
      <c r="S24" s="348"/>
      <c r="T24" s="346">
        <f>係数１!D$49</f>
        <v>8640</v>
      </c>
      <c r="U24" s="73" t="str">
        <f t="shared" si="5"/>
        <v/>
      </c>
      <c r="V24" s="73" t="str">
        <f t="shared" si="6"/>
        <v/>
      </c>
      <c r="W24" s="74" t="str">
        <f t="array" aca="1" ref="W24" ca="1">IF(O24="","",IF(ISNUMBER(AA24),INDIRECT($BG$6&amp;AA24),IF(AA24="a",Q24,IF(AA24="b",INDIRECT($BG$6&amp;AB24),IF(AA24="c",R24,"")))))</f>
        <v/>
      </c>
      <c r="X24" s="75"/>
      <c r="Y24" s="73" t="str">
        <f t="shared" si="7"/>
        <v/>
      </c>
      <c r="Z24" s="76" t="str">
        <f t="shared" ca="1" si="2"/>
        <v/>
      </c>
      <c r="AA24" s="76" t="str">
        <f t="shared" ca="1" si="8"/>
        <v/>
      </c>
      <c r="AB24" s="76" t="str">
        <f t="shared" ca="1" si="9"/>
        <v/>
      </c>
      <c r="AC24" s="76">
        <f t="shared" ca="1" si="10"/>
        <v>0</v>
      </c>
      <c r="AD24" s="76">
        <f t="shared" si="11"/>
        <v>0</v>
      </c>
      <c r="AE24" s="76" t="str">
        <f t="shared" si="3"/>
        <v/>
      </c>
      <c r="AF24" s="77" t="str">
        <f t="shared" si="4"/>
        <v/>
      </c>
      <c r="AH24" s="528"/>
      <c r="AI24" s="103" t="s">
        <v>607</v>
      </c>
      <c r="AJ24" s="367">
        <v>0</v>
      </c>
      <c r="AK24" s="272" t="s">
        <v>2319</v>
      </c>
      <c r="AL24" s="21">
        <f t="shared" si="14"/>
        <v>0</v>
      </c>
      <c r="AM24" s="97">
        <f t="shared" si="15"/>
        <v>0</v>
      </c>
      <c r="AN24" s="98">
        <f>係数１!D62</f>
        <v>26.9</v>
      </c>
      <c r="AO24" s="99">
        <f>係数１!F62</f>
        <v>1.52E-2</v>
      </c>
      <c r="AP24" s="99" t="str">
        <f>係数１!G62</f>
        <v>ｔ－C/GJ</v>
      </c>
      <c r="AQ24" s="22">
        <v>0.8</v>
      </c>
      <c r="AR24" s="101">
        <f t="shared" si="16"/>
        <v>0</v>
      </c>
      <c r="AU24" s="52" t="str">
        <f>IF(参照!A24="","",参照!A24)</f>
        <v/>
      </c>
      <c r="AV24" s="52" t="str">
        <f>IF(参照!B24="","",参照!B24)</f>
        <v/>
      </c>
      <c r="AW24" s="52" t="str">
        <f>IF(参照!C24="","",参照!C24)</f>
        <v/>
      </c>
      <c r="AX24" s="52" t="str">
        <f>IF(参照!D24="","",参照!D24)</f>
        <v>メニューF</v>
      </c>
      <c r="AY24" s="52">
        <f>IF(参照!E24="","",参照!E24)</f>
        <v>3.4899999999999997E-4</v>
      </c>
      <c r="AZ24" s="52" t="str">
        <f>IF(参照!F24="","",参照!F24)</f>
        <v>(株)エネット</v>
      </c>
      <c r="BA24" s="52" t="str">
        <f>IF(参照!G24="","",参照!G24)</f>
        <v>(株)エネット_メニューF</v>
      </c>
      <c r="BB24" s="52">
        <f t="shared" si="0"/>
        <v>0.34899999999999998</v>
      </c>
      <c r="BD24" s="52" t="str">
        <f>IF(参照!L24="","",参照!L24)</f>
        <v>ＦＴエナジー(株)</v>
      </c>
    </row>
    <row r="25" spans="1:56" ht="12.75" customHeight="1">
      <c r="A25" s="1"/>
      <c r="B25" s="1"/>
      <c r="C25" s="496"/>
      <c r="D25" s="501" t="s">
        <v>23</v>
      </c>
      <c r="E25" s="502"/>
      <c r="F25" s="503"/>
      <c r="G25" s="267" t="s">
        <v>608</v>
      </c>
      <c r="H25" s="20" t="s">
        <v>3434</v>
      </c>
      <c r="I25" s="20" t="s">
        <v>3434</v>
      </c>
      <c r="J25" s="373">
        <f>AL37</f>
        <v>0</v>
      </c>
      <c r="K25" s="373">
        <f>AM37</f>
        <v>0</v>
      </c>
      <c r="L25" s="1"/>
      <c r="N25" s="79">
        <v>19</v>
      </c>
      <c r="O25" s="69"/>
      <c r="P25" s="69"/>
      <c r="Q25" s="70" t="str">
        <f t="shared" si="1"/>
        <v/>
      </c>
      <c r="R25" s="80"/>
      <c r="S25" s="348"/>
      <c r="T25" s="346">
        <f>係数１!D$49</f>
        <v>8640</v>
      </c>
      <c r="U25" s="73" t="str">
        <f t="shared" si="5"/>
        <v/>
      </c>
      <c r="V25" s="73" t="str">
        <f t="shared" si="6"/>
        <v/>
      </c>
      <c r="W25" s="74" t="str">
        <f t="array" aca="1" ref="W25" ca="1">IF(O25="","",IF(ISNUMBER(AA25),INDIRECT($BG$6&amp;AA25),IF(AA25="a",Q25,IF(AA25="b",INDIRECT($BG$6&amp;AB25),IF(AA25="c",R25,"")))))</f>
        <v/>
      </c>
      <c r="X25" s="75"/>
      <c r="Y25" s="73" t="str">
        <f t="shared" si="7"/>
        <v/>
      </c>
      <c r="Z25" s="76" t="str">
        <f t="shared" ca="1" si="2"/>
        <v/>
      </c>
      <c r="AA25" s="76" t="str">
        <f t="shared" ca="1" si="8"/>
        <v/>
      </c>
      <c r="AB25" s="76" t="str">
        <f t="shared" ca="1" si="9"/>
        <v/>
      </c>
      <c r="AC25" s="76">
        <f t="shared" ca="1" si="10"/>
        <v>0</v>
      </c>
      <c r="AD25" s="76">
        <f t="shared" si="11"/>
        <v>0</v>
      </c>
      <c r="AE25" s="76" t="str">
        <f t="shared" si="3"/>
        <v/>
      </c>
      <c r="AF25" s="77" t="str">
        <f t="shared" si="4"/>
        <v/>
      </c>
      <c r="AH25" s="528"/>
      <c r="AI25" s="103" t="s">
        <v>609</v>
      </c>
      <c r="AJ25" s="367">
        <v>0</v>
      </c>
      <c r="AK25" s="272" t="s">
        <v>2319</v>
      </c>
      <c r="AL25" s="21">
        <f t="shared" si="14"/>
        <v>0</v>
      </c>
      <c r="AM25" s="97">
        <f t="shared" si="15"/>
        <v>0</v>
      </c>
      <c r="AN25" s="98">
        <f>係数１!D63</f>
        <v>33.200000000000003</v>
      </c>
      <c r="AO25" s="99">
        <f>係数１!F63</f>
        <v>1.35E-2</v>
      </c>
      <c r="AP25" s="99" t="str">
        <f>係数１!G63</f>
        <v>ｔ－C/GJ</v>
      </c>
      <c r="AQ25" s="22">
        <v>0.8</v>
      </c>
      <c r="AR25" s="101">
        <f t="shared" si="16"/>
        <v>0</v>
      </c>
      <c r="AU25" s="52" t="str">
        <f>IF(参照!A25="","",参照!A25)</f>
        <v/>
      </c>
      <c r="AV25" s="52" t="str">
        <f>IF(参照!B25="","",参照!B25)</f>
        <v/>
      </c>
      <c r="AW25" s="52" t="str">
        <f>IF(参照!C25="","",参照!C25)</f>
        <v/>
      </c>
      <c r="AX25" s="52" t="str">
        <f>IF(参照!D25="","",参照!D25)</f>
        <v>メニューG</v>
      </c>
      <c r="AY25" s="52">
        <f>IF(参照!E25="","",参照!E25)</f>
        <v>3.6999999999999999E-4</v>
      </c>
      <c r="AZ25" s="52" t="str">
        <f>IF(参照!F25="","",参照!F25)</f>
        <v>(株)エネット</v>
      </c>
      <c r="BA25" s="52" t="str">
        <f>IF(参照!G25="","",参照!G25)</f>
        <v>(株)エネット_メニューG</v>
      </c>
      <c r="BB25" s="52">
        <f t="shared" si="0"/>
        <v>0.37</v>
      </c>
      <c r="BD25" s="52" t="str">
        <f>IF(参照!L25="","",参照!L25)</f>
        <v>ＨＴＢエナジー(株)</v>
      </c>
    </row>
    <row r="26" spans="1:56" ht="12.75" customHeight="1">
      <c r="A26" s="1"/>
      <c r="B26" s="1"/>
      <c r="C26" s="496"/>
      <c r="D26" s="501"/>
      <c r="E26" s="502"/>
      <c r="F26" s="503"/>
      <c r="G26" s="41"/>
      <c r="H26" s="110"/>
      <c r="I26" s="22"/>
      <c r="J26" s="361"/>
      <c r="K26" s="361"/>
      <c r="L26" s="1"/>
      <c r="N26" s="79">
        <v>20</v>
      </c>
      <c r="O26" s="69"/>
      <c r="P26" s="69"/>
      <c r="Q26" s="70" t="str">
        <f t="shared" si="1"/>
        <v/>
      </c>
      <c r="R26" s="80"/>
      <c r="S26" s="348"/>
      <c r="T26" s="346">
        <f>係数１!D$49</f>
        <v>8640</v>
      </c>
      <c r="U26" s="73" t="str">
        <f t="shared" si="5"/>
        <v/>
      </c>
      <c r="V26" s="73" t="str">
        <f t="shared" si="6"/>
        <v/>
      </c>
      <c r="W26" s="74" t="str">
        <f t="array" aca="1" ref="W26" ca="1">IF(O26="","",IF(ISNUMBER(AA26),INDIRECT($BG$6&amp;AA26),IF(AA26="a",Q26,IF(AA26="b",INDIRECT($BG$6&amp;AB26),IF(AA26="c",R26,"")))))</f>
        <v/>
      </c>
      <c r="X26" s="75"/>
      <c r="Y26" s="73" t="str">
        <f t="shared" si="7"/>
        <v/>
      </c>
      <c r="Z26" s="76" t="str">
        <f t="shared" ca="1" si="2"/>
        <v/>
      </c>
      <c r="AA26" s="76" t="str">
        <f t="shared" ca="1" si="8"/>
        <v/>
      </c>
      <c r="AB26" s="76" t="str">
        <f t="shared" ca="1" si="9"/>
        <v/>
      </c>
      <c r="AC26" s="76">
        <f t="shared" ca="1" si="10"/>
        <v>0</v>
      </c>
      <c r="AD26" s="76">
        <f t="shared" si="11"/>
        <v>0</v>
      </c>
      <c r="AE26" s="76" t="str">
        <f t="shared" si="3"/>
        <v/>
      </c>
      <c r="AF26" s="77" t="str">
        <f t="shared" si="4"/>
        <v/>
      </c>
      <c r="AH26" s="528"/>
      <c r="AI26" s="103" t="s">
        <v>610</v>
      </c>
      <c r="AJ26" s="367">
        <v>0</v>
      </c>
      <c r="AK26" s="272" t="s">
        <v>2319</v>
      </c>
      <c r="AL26" s="21">
        <f t="shared" si="14"/>
        <v>0</v>
      </c>
      <c r="AM26" s="97">
        <f t="shared" si="15"/>
        <v>0</v>
      </c>
      <c r="AN26" s="98">
        <f>係数１!D64</f>
        <v>29.3</v>
      </c>
      <c r="AO26" s="99">
        <f>係数１!F64</f>
        <v>2.6200000000000001E-2</v>
      </c>
      <c r="AP26" s="99" t="str">
        <f>係数１!G64</f>
        <v>ｔ－C/GJ</v>
      </c>
      <c r="AQ26" s="22">
        <v>0.8</v>
      </c>
      <c r="AR26" s="101">
        <f t="shared" si="16"/>
        <v>0</v>
      </c>
      <c r="AU26" s="52" t="str">
        <f>IF(参照!A26="","",参照!A26)</f>
        <v/>
      </c>
      <c r="AV26" s="52" t="str">
        <f>IF(参照!B26="","",参照!B26)</f>
        <v/>
      </c>
      <c r="AW26" s="52" t="str">
        <f>IF(参照!C26="","",参照!C26)</f>
        <v/>
      </c>
      <c r="AX26" s="52" t="str">
        <f>IF(参照!D26="","",参照!D26)</f>
        <v>メニューH(残差)</v>
      </c>
      <c r="AY26" s="52">
        <f>IF(参照!E26="","",参照!E26)</f>
        <v>4.08E-4</v>
      </c>
      <c r="AZ26" s="52" t="str">
        <f>IF(参照!F26="","",参照!F26)</f>
        <v>(株)エネット</v>
      </c>
      <c r="BA26" s="52" t="str">
        <f>IF(参照!G26="","",参照!G26)</f>
        <v>(株)エネット_メニューH(残差)</v>
      </c>
      <c r="BB26" s="52">
        <f t="shared" si="0"/>
        <v>0.40799999999999997</v>
      </c>
      <c r="BD26" s="52" t="str">
        <f>IF(参照!L26="","",参照!L26)</f>
        <v>(株)Ｉ＆Ｉ</v>
      </c>
    </row>
    <row r="27" spans="1:56" ht="12.75" customHeight="1">
      <c r="A27" s="1"/>
      <c r="B27" s="1"/>
      <c r="C27" s="496"/>
      <c r="D27" s="536"/>
      <c r="E27" s="537"/>
      <c r="F27" s="538"/>
      <c r="G27" s="41"/>
      <c r="H27" s="41"/>
      <c r="I27" s="22"/>
      <c r="J27" s="361"/>
      <c r="K27" s="361"/>
      <c r="L27" s="1"/>
      <c r="N27" s="79">
        <v>21</v>
      </c>
      <c r="O27" s="69"/>
      <c r="P27" s="69"/>
      <c r="Q27" s="70" t="str">
        <f t="shared" si="1"/>
        <v/>
      </c>
      <c r="R27" s="80"/>
      <c r="S27" s="348"/>
      <c r="T27" s="346">
        <f>係数１!D$49</f>
        <v>8640</v>
      </c>
      <c r="U27" s="73" t="str">
        <f t="shared" si="5"/>
        <v/>
      </c>
      <c r="V27" s="73" t="str">
        <f t="shared" si="6"/>
        <v/>
      </c>
      <c r="W27" s="74" t="str">
        <f t="array" aca="1" ref="W27" ca="1">IF(O27="","",IF(ISNUMBER(AA27),INDIRECT($BG$6&amp;AA27),IF(AA27="a",Q27,IF(AA27="b",INDIRECT($BG$6&amp;AB27),IF(AA27="c",R27,"")))))</f>
        <v/>
      </c>
      <c r="X27" s="75"/>
      <c r="Y27" s="73" t="str">
        <f t="shared" si="7"/>
        <v/>
      </c>
      <c r="Z27" s="76" t="str">
        <f t="shared" ca="1" si="2"/>
        <v/>
      </c>
      <c r="AA27" s="76" t="str">
        <f t="shared" ca="1" si="8"/>
        <v/>
      </c>
      <c r="AB27" s="76" t="str">
        <f t="shared" ca="1" si="9"/>
        <v/>
      </c>
      <c r="AC27" s="76">
        <f t="shared" ca="1" si="10"/>
        <v>0</v>
      </c>
      <c r="AD27" s="76">
        <f t="shared" si="11"/>
        <v>0</v>
      </c>
      <c r="AE27" s="76" t="str">
        <f t="shared" si="3"/>
        <v/>
      </c>
      <c r="AF27" s="77" t="str">
        <f t="shared" si="4"/>
        <v/>
      </c>
      <c r="AH27" s="528"/>
      <c r="AI27" s="103" t="s">
        <v>611</v>
      </c>
      <c r="AJ27" s="367">
        <v>0</v>
      </c>
      <c r="AK27" s="272" t="s">
        <v>2320</v>
      </c>
      <c r="AL27" s="21">
        <f t="shared" si="14"/>
        <v>0</v>
      </c>
      <c r="AM27" s="97">
        <f t="shared" si="15"/>
        <v>0</v>
      </c>
      <c r="AN27" s="98">
        <f>係数１!D65</f>
        <v>40.200000000000003</v>
      </c>
      <c r="AO27" s="99">
        <f>係数１!F65</f>
        <v>1.7899999999999999E-2</v>
      </c>
      <c r="AP27" s="99" t="str">
        <f>係数１!G65</f>
        <v>ｔ－C/GJ</v>
      </c>
      <c r="AQ27" s="22">
        <v>0.8</v>
      </c>
      <c r="AR27" s="101">
        <f t="shared" si="16"/>
        <v>0</v>
      </c>
      <c r="AU27" s="52" t="str">
        <f>IF(参照!A27="","",参照!A27)</f>
        <v/>
      </c>
      <c r="AV27" s="52" t="str">
        <f>IF(参照!B27="","",参照!B27)</f>
        <v/>
      </c>
      <c r="AW27" s="52" t="str">
        <f>IF(参照!C27="","",参照!C27)</f>
        <v/>
      </c>
      <c r="AX27" s="52" t="str">
        <f>IF(参照!D27="","",参照!D27)</f>
        <v>(参考値)事業者全体</v>
      </c>
      <c r="AY27" s="52">
        <f>IF(参照!E27="","",参照!E27)</f>
        <v>3.7199999999999999E-4</v>
      </c>
      <c r="AZ27" s="52" t="str">
        <f>IF(参照!F27="","",参照!F27)</f>
        <v>(株)エネット</v>
      </c>
      <c r="BA27" s="52" t="str">
        <f>IF(参照!G27="","",参照!G27)</f>
        <v>(株)エネット_(参考値)事業者全体</v>
      </c>
      <c r="BB27" s="52">
        <f t="shared" si="0"/>
        <v>0.372</v>
      </c>
      <c r="BD27" s="52" t="str">
        <f>IF(参照!L27="","",参照!L27)</f>
        <v>Ｊａｐａｎ電力(株)</v>
      </c>
    </row>
    <row r="28" spans="1:56" ht="12.75" customHeight="1">
      <c r="A28" s="1"/>
      <c r="B28" s="1"/>
      <c r="C28" s="496"/>
      <c r="D28" s="543" t="s">
        <v>24</v>
      </c>
      <c r="E28" s="544"/>
      <c r="F28" s="544"/>
      <c r="G28" s="545"/>
      <c r="H28" s="111" t="s">
        <v>14</v>
      </c>
      <c r="I28" s="111" t="s">
        <v>14</v>
      </c>
      <c r="J28" s="371">
        <f>SUM(J10:J27)</f>
        <v>473.50739999999996</v>
      </c>
      <c r="K28" s="371">
        <f>SUM(K10:K27)</f>
        <v>772.66743333333329</v>
      </c>
      <c r="L28" s="1"/>
      <c r="N28" s="79">
        <v>22</v>
      </c>
      <c r="O28" s="69"/>
      <c r="P28" s="69"/>
      <c r="Q28" s="70" t="str">
        <f t="shared" si="1"/>
        <v/>
      </c>
      <c r="R28" s="80"/>
      <c r="S28" s="348"/>
      <c r="T28" s="346">
        <f>係数１!D$49</f>
        <v>8640</v>
      </c>
      <c r="U28" s="73" t="str">
        <f t="shared" si="5"/>
        <v/>
      </c>
      <c r="V28" s="73" t="str">
        <f t="shared" si="6"/>
        <v/>
      </c>
      <c r="W28" s="74" t="str">
        <f t="array" aca="1" ref="W28" ca="1">IF(O28="","",IF(ISNUMBER(AA28),INDIRECT($BG$6&amp;AA28),IF(AA28="a",Q28,IF(AA28="b",INDIRECT($BG$6&amp;AB28),IF(AA28="c",R28,"")))))</f>
        <v/>
      </c>
      <c r="X28" s="75"/>
      <c r="Y28" s="73" t="str">
        <f t="shared" si="7"/>
        <v/>
      </c>
      <c r="Z28" s="76" t="str">
        <f t="shared" ca="1" si="2"/>
        <v/>
      </c>
      <c r="AA28" s="76" t="str">
        <f t="shared" ca="1" si="8"/>
        <v/>
      </c>
      <c r="AB28" s="76" t="str">
        <f t="shared" ca="1" si="9"/>
        <v/>
      </c>
      <c r="AC28" s="76">
        <f t="shared" ca="1" si="10"/>
        <v>0</v>
      </c>
      <c r="AD28" s="76">
        <f t="shared" si="11"/>
        <v>0</v>
      </c>
      <c r="AE28" s="76" t="str">
        <f t="shared" si="3"/>
        <v/>
      </c>
      <c r="AF28" s="77" t="str">
        <f t="shared" si="4"/>
        <v/>
      </c>
      <c r="AH28" s="528"/>
      <c r="AI28" s="103" t="s">
        <v>612</v>
      </c>
      <c r="AJ28" s="367">
        <v>0</v>
      </c>
      <c r="AK28" s="272" t="s">
        <v>2321</v>
      </c>
      <c r="AL28" s="21">
        <f t="shared" si="14"/>
        <v>0</v>
      </c>
      <c r="AM28" s="97">
        <f t="shared" si="15"/>
        <v>0</v>
      </c>
      <c r="AN28" s="98">
        <f>係数１!D66</f>
        <v>21.2</v>
      </c>
      <c r="AO28" s="99">
        <f>係数１!F66</f>
        <v>0</v>
      </c>
      <c r="AP28" s="99" t="str">
        <f>係数１!G66</f>
        <v>ｔ－C/GJ</v>
      </c>
      <c r="AQ28" s="22">
        <v>0.8</v>
      </c>
      <c r="AR28" s="101">
        <f t="shared" si="16"/>
        <v>0</v>
      </c>
      <c r="AU28" s="52" t="str">
        <f>IF(参照!A28="","",参照!A28)</f>
        <v>A0011</v>
      </c>
      <c r="AV28" s="52" t="str">
        <f>IF(参照!B28="","",参照!B28)</f>
        <v>須賀川瓦斯(株)</v>
      </c>
      <c r="AW28" s="52">
        <f>IF(参照!C28="","",参照!C28)</f>
        <v>4.3100000000000001E-4</v>
      </c>
      <c r="AX28" s="52" t="str">
        <f>IF(参照!D28="","",参照!D28)</f>
        <v>メニューA</v>
      </c>
      <c r="AY28" s="52">
        <f>IF(参照!E28="","",参照!E28)</f>
        <v>0</v>
      </c>
      <c r="AZ28" s="52" t="str">
        <f>IF(参照!F28="","",参照!F28)</f>
        <v>須賀川瓦斯(株)</v>
      </c>
      <c r="BA28" s="52" t="str">
        <f>IF(参照!G28="","",参照!G28)</f>
        <v>須賀川瓦斯(株)_メニューA</v>
      </c>
      <c r="BB28" s="52">
        <f t="shared" si="0"/>
        <v>0</v>
      </c>
      <c r="BD28" s="52" t="str">
        <f>IF(参照!L28="","",参照!L28)</f>
        <v>ＪＰエネルギー(株)</v>
      </c>
    </row>
    <row r="29" spans="1:56" ht="12.75" customHeight="1">
      <c r="A29" s="1"/>
      <c r="B29" s="1"/>
      <c r="C29" s="496"/>
      <c r="D29" s="456" t="s">
        <v>136</v>
      </c>
      <c r="E29" s="456"/>
      <c r="F29" s="456"/>
      <c r="G29" s="456"/>
      <c r="H29" s="546"/>
      <c r="I29" s="546"/>
      <c r="J29" s="546"/>
      <c r="K29" s="546"/>
      <c r="L29" s="1"/>
      <c r="N29" s="79">
        <v>23</v>
      </c>
      <c r="O29" s="69"/>
      <c r="P29" s="69"/>
      <c r="Q29" s="70" t="str">
        <f t="shared" si="1"/>
        <v/>
      </c>
      <c r="R29" s="80"/>
      <c r="S29" s="348"/>
      <c r="T29" s="346">
        <f>係数１!D$49</f>
        <v>8640</v>
      </c>
      <c r="U29" s="73" t="str">
        <f t="shared" si="5"/>
        <v/>
      </c>
      <c r="V29" s="73" t="str">
        <f t="shared" si="6"/>
        <v/>
      </c>
      <c r="W29" s="74" t="str">
        <f t="array" aca="1" ref="W29" ca="1">IF(O29="","",IF(ISNUMBER(AA29),INDIRECT($BG$6&amp;AA29),IF(AA29="a",Q29,IF(AA29="b",INDIRECT($BG$6&amp;AB29),IF(AA29="c",R29,"")))))</f>
        <v/>
      </c>
      <c r="X29" s="75"/>
      <c r="Y29" s="73" t="str">
        <f t="shared" si="7"/>
        <v/>
      </c>
      <c r="Z29" s="76" t="str">
        <f t="shared" ca="1" si="2"/>
        <v/>
      </c>
      <c r="AA29" s="76" t="str">
        <f t="shared" ca="1" si="8"/>
        <v/>
      </c>
      <c r="AB29" s="76" t="str">
        <f t="shared" ca="1" si="9"/>
        <v/>
      </c>
      <c r="AC29" s="76">
        <f t="shared" ca="1" si="10"/>
        <v>0</v>
      </c>
      <c r="AD29" s="76">
        <f t="shared" si="11"/>
        <v>0</v>
      </c>
      <c r="AE29" s="76" t="str">
        <f t="shared" si="3"/>
        <v/>
      </c>
      <c r="AF29" s="77" t="str">
        <f t="shared" si="4"/>
        <v/>
      </c>
      <c r="AH29" s="528"/>
      <c r="AI29" s="103" t="s">
        <v>613</v>
      </c>
      <c r="AJ29" s="367">
        <v>0</v>
      </c>
      <c r="AK29" s="272" t="s">
        <v>2319</v>
      </c>
      <c r="AL29" s="21">
        <f t="shared" si="14"/>
        <v>0</v>
      </c>
      <c r="AM29" s="97">
        <f t="shared" si="15"/>
        <v>0</v>
      </c>
      <c r="AN29" s="98">
        <f>係数１!D67</f>
        <v>17.100000000000001</v>
      </c>
      <c r="AO29" s="99">
        <f>係数１!F67</f>
        <v>0</v>
      </c>
      <c r="AP29" s="99" t="str">
        <f>係数１!G67</f>
        <v>ｔ－C/GJ</v>
      </c>
      <c r="AQ29" s="22">
        <v>0.8</v>
      </c>
      <c r="AR29" s="101">
        <f t="shared" si="16"/>
        <v>0</v>
      </c>
      <c r="AU29" s="52" t="str">
        <f>IF(参照!A29="","",参照!A29)</f>
        <v/>
      </c>
      <c r="AV29" s="52" t="str">
        <f>IF(参照!B29="","",参照!B29)</f>
        <v/>
      </c>
      <c r="AW29" s="52" t="str">
        <f>IF(参照!C29="","",参照!C29)</f>
        <v/>
      </c>
      <c r="AX29" s="52" t="str">
        <f>IF(参照!D29="","",参照!D29)</f>
        <v>メニューB(残差)</v>
      </c>
      <c r="AY29" s="52">
        <f>IF(参照!E29="","",参照!E29)</f>
        <v>4.28E-4</v>
      </c>
      <c r="AZ29" s="52" t="str">
        <f>IF(参照!F29="","",参照!F29)</f>
        <v>須賀川瓦斯(株)</v>
      </c>
      <c r="BA29" s="52" t="str">
        <f>IF(参照!G29="","",参照!G29)</f>
        <v>須賀川瓦斯(株)_メニューB(残差)</v>
      </c>
      <c r="BB29" s="52">
        <f t="shared" si="0"/>
        <v>0.42799999999999999</v>
      </c>
      <c r="BD29" s="52" t="str">
        <f>IF(参照!L29="","",参照!L29)</f>
        <v>ＪＲＥトレーディング(株)</v>
      </c>
    </row>
    <row r="30" spans="1:56" ht="12.75" customHeight="1" thickBot="1">
      <c r="A30" s="1"/>
      <c r="B30" s="1"/>
      <c r="C30" s="547"/>
      <c r="D30" s="452" t="s">
        <v>12</v>
      </c>
      <c r="E30" s="452"/>
      <c r="F30" s="452"/>
      <c r="G30" s="452"/>
      <c r="H30" s="112" t="s">
        <v>19</v>
      </c>
      <c r="I30" s="369">
        <v>0</v>
      </c>
      <c r="J30" s="112" t="s">
        <v>14</v>
      </c>
      <c r="K30" s="112" t="s">
        <v>14</v>
      </c>
      <c r="L30" s="1"/>
      <c r="N30" s="79">
        <v>24</v>
      </c>
      <c r="O30" s="69"/>
      <c r="P30" s="69"/>
      <c r="Q30" s="70" t="str">
        <f t="shared" si="1"/>
        <v/>
      </c>
      <c r="R30" s="80"/>
      <c r="S30" s="348"/>
      <c r="T30" s="346">
        <f>係数１!D$49</f>
        <v>8640</v>
      </c>
      <c r="U30" s="73" t="str">
        <f t="shared" si="5"/>
        <v/>
      </c>
      <c r="V30" s="73" t="str">
        <f t="shared" si="6"/>
        <v/>
      </c>
      <c r="W30" s="74" t="str">
        <f t="array" aca="1" ref="W30" ca="1">IF(O30="","",IF(ISNUMBER(AA30),INDIRECT($BG$6&amp;AA30),IF(AA30="a",Q30,IF(AA30="b",INDIRECT($BG$6&amp;AB30),IF(AA30="c",R30,"")))))</f>
        <v/>
      </c>
      <c r="X30" s="75"/>
      <c r="Y30" s="73" t="str">
        <f t="shared" si="7"/>
        <v/>
      </c>
      <c r="Z30" s="76" t="str">
        <f t="shared" ca="1" si="2"/>
        <v/>
      </c>
      <c r="AA30" s="76" t="str">
        <f t="shared" ca="1" si="8"/>
        <v/>
      </c>
      <c r="AB30" s="76" t="str">
        <f t="shared" ca="1" si="9"/>
        <v/>
      </c>
      <c r="AC30" s="76">
        <f t="shared" ca="1" si="10"/>
        <v>0</v>
      </c>
      <c r="AD30" s="76">
        <f t="shared" si="11"/>
        <v>0</v>
      </c>
      <c r="AE30" s="76" t="str">
        <f t="shared" si="3"/>
        <v/>
      </c>
      <c r="AF30" s="77" t="str">
        <f t="shared" si="4"/>
        <v/>
      </c>
      <c r="AH30" s="528"/>
      <c r="AI30" s="103" t="s">
        <v>614</v>
      </c>
      <c r="AJ30" s="367">
        <v>0</v>
      </c>
      <c r="AK30" s="272" t="s">
        <v>2319</v>
      </c>
      <c r="AL30" s="21">
        <f t="shared" si="14"/>
        <v>0</v>
      </c>
      <c r="AM30" s="97">
        <f t="shared" si="15"/>
        <v>0</v>
      </c>
      <c r="AN30" s="98">
        <f>係数１!D68</f>
        <v>142</v>
      </c>
      <c r="AO30" s="99">
        <f>係数１!F68</f>
        <v>0</v>
      </c>
      <c r="AP30" s="99" t="str">
        <f>係数１!G68</f>
        <v>ｔ－C/GJ</v>
      </c>
      <c r="AQ30" s="22">
        <v>0.8</v>
      </c>
      <c r="AR30" s="101">
        <f t="shared" si="16"/>
        <v>0</v>
      </c>
      <c r="AU30" s="52" t="str">
        <f>IF(参照!A30="","",参照!A30)</f>
        <v/>
      </c>
      <c r="AV30" s="52" t="str">
        <f>IF(参照!B30="","",参照!B30)</f>
        <v/>
      </c>
      <c r="AW30" s="52" t="str">
        <f>IF(参照!C30="","",参照!C30)</f>
        <v/>
      </c>
      <c r="AX30" s="52" t="str">
        <f>IF(参照!D30="","",参照!D30)</f>
        <v>(参考値)事業者全体</v>
      </c>
      <c r="AY30" s="52">
        <f>IF(参照!E30="","",参照!E30)</f>
        <v>4.2499999999999998E-4</v>
      </c>
      <c r="AZ30" s="52" t="str">
        <f>IF(参照!F30="","",参照!F30)</f>
        <v>須賀川瓦斯(株)</v>
      </c>
      <c r="BA30" s="52" t="str">
        <f>IF(参照!G30="","",参照!G30)</f>
        <v>須賀川瓦斯(株)_(参考値)事業者全体</v>
      </c>
      <c r="BB30" s="52">
        <f t="shared" si="0"/>
        <v>0.42499999999999999</v>
      </c>
      <c r="BD30" s="52" t="str">
        <f>IF(参照!L30="","",参照!L30)</f>
        <v>ＪＲ西日本住宅サービス(株)</v>
      </c>
    </row>
    <row r="31" spans="1:56" ht="19.5" customHeight="1" thickTop="1">
      <c r="A31" s="1"/>
      <c r="B31" s="1"/>
      <c r="C31" s="468" t="s">
        <v>1</v>
      </c>
      <c r="D31" s="455" t="s">
        <v>16</v>
      </c>
      <c r="E31" s="455"/>
      <c r="F31" s="455"/>
      <c r="G31" s="455"/>
      <c r="H31" s="111" t="s">
        <v>6</v>
      </c>
      <c r="I31" s="111" t="s">
        <v>21</v>
      </c>
      <c r="J31" s="113" t="s">
        <v>488</v>
      </c>
      <c r="K31" s="114" t="s">
        <v>498</v>
      </c>
      <c r="L31" s="1"/>
      <c r="N31" s="79">
        <v>25</v>
      </c>
      <c r="O31" s="69"/>
      <c r="P31" s="69"/>
      <c r="Q31" s="70" t="str">
        <f t="shared" si="1"/>
        <v/>
      </c>
      <c r="R31" s="80"/>
      <c r="S31" s="348"/>
      <c r="T31" s="346">
        <f>係数１!D$49</f>
        <v>8640</v>
      </c>
      <c r="U31" s="73" t="str">
        <f t="shared" si="5"/>
        <v/>
      </c>
      <c r="V31" s="73" t="str">
        <f t="shared" si="6"/>
        <v/>
      </c>
      <c r="W31" s="74" t="str">
        <f t="array" aca="1" ref="W31" ca="1">IF(O31="","",IF(ISNUMBER(AA31),INDIRECT($BG$6&amp;AA31),IF(AA31="a",Q31,IF(AA31="b",INDIRECT($BG$6&amp;AB31),IF(AA31="c",R31,"")))))</f>
        <v/>
      </c>
      <c r="X31" s="75"/>
      <c r="Y31" s="73" t="str">
        <f t="shared" si="7"/>
        <v/>
      </c>
      <c r="Z31" s="76" t="str">
        <f t="shared" ca="1" si="2"/>
        <v/>
      </c>
      <c r="AA31" s="76" t="str">
        <f t="shared" ca="1" si="8"/>
        <v/>
      </c>
      <c r="AB31" s="76" t="str">
        <f t="shared" ca="1" si="9"/>
        <v/>
      </c>
      <c r="AC31" s="76">
        <f t="shared" ca="1" si="10"/>
        <v>0</v>
      </c>
      <c r="AD31" s="76">
        <f t="shared" si="11"/>
        <v>0</v>
      </c>
      <c r="AE31" s="76" t="str">
        <f t="shared" si="3"/>
        <v/>
      </c>
      <c r="AF31" s="77" t="str">
        <f t="shared" si="4"/>
        <v/>
      </c>
      <c r="AH31" s="529"/>
      <c r="AI31" s="103" t="s">
        <v>615</v>
      </c>
      <c r="AJ31" s="367">
        <v>0</v>
      </c>
      <c r="AK31" s="272" t="s">
        <v>2319</v>
      </c>
      <c r="AL31" s="21">
        <f t="shared" si="14"/>
        <v>0</v>
      </c>
      <c r="AM31" s="97">
        <f t="shared" si="15"/>
        <v>0</v>
      </c>
      <c r="AN31" s="98">
        <f>係数１!D69</f>
        <v>22.5</v>
      </c>
      <c r="AO31" s="99">
        <f>係数１!F69</f>
        <v>0</v>
      </c>
      <c r="AP31" s="99" t="str">
        <f>係数１!G69</f>
        <v>ｔ－C/GJ</v>
      </c>
      <c r="AQ31" s="22">
        <v>0.8</v>
      </c>
      <c r="AR31" s="101">
        <f t="shared" si="16"/>
        <v>0</v>
      </c>
      <c r="AU31" s="52" t="str">
        <f>IF(参照!A31="","",参照!A31)</f>
        <v>A0012</v>
      </c>
      <c r="AV31" s="52" t="str">
        <f>IF(参照!B31="","",参照!B31)</f>
        <v>出光興産(株)</v>
      </c>
      <c r="AW31" s="52">
        <f>IF(参照!C31="","",参照!C31)</f>
        <v>4.5100000000000001E-4</v>
      </c>
      <c r="AX31" s="52" t="str">
        <f>IF(参照!D31="","",参照!D31)</f>
        <v>メニューA</v>
      </c>
      <c r="AY31" s="52">
        <f>IF(参照!E31="","",参照!E31)</f>
        <v>0</v>
      </c>
      <c r="AZ31" s="52" t="str">
        <f>IF(参照!F31="","",参照!F31)</f>
        <v>出光興産(株)</v>
      </c>
      <c r="BA31" s="52" t="str">
        <f>IF(参照!G31="","",参照!G31)</f>
        <v>出光興産(株)_メニューA</v>
      </c>
      <c r="BB31" s="52">
        <f t="shared" si="0"/>
        <v>0</v>
      </c>
      <c r="BD31" s="52" t="str">
        <f>IF(参照!L31="","",参照!L31)</f>
        <v>(株)ＪＴＢコミュニケーションデザイン</v>
      </c>
    </row>
    <row r="32" spans="1:56" ht="12.75" customHeight="1">
      <c r="A32" s="1"/>
      <c r="B32" s="1"/>
      <c r="C32" s="466"/>
      <c r="D32" s="456" t="s">
        <v>51</v>
      </c>
      <c r="E32" s="456"/>
      <c r="F32" s="456"/>
      <c r="G32" s="456"/>
      <c r="H32" s="82" t="s">
        <v>26</v>
      </c>
      <c r="I32" s="361">
        <v>0</v>
      </c>
      <c r="J32" s="371">
        <f>IF($I32="","",$I32*係数１!$D$8*0.0258)</f>
        <v>0</v>
      </c>
      <c r="K32" s="371">
        <f>IF($I32="","",$I32*係数１!$D$8*係数１!$F$8*44/12)</f>
        <v>0</v>
      </c>
      <c r="L32" s="1"/>
      <c r="N32" s="79">
        <v>26</v>
      </c>
      <c r="O32" s="69"/>
      <c r="P32" s="69"/>
      <c r="Q32" s="70" t="str">
        <f t="shared" si="1"/>
        <v/>
      </c>
      <c r="R32" s="80"/>
      <c r="S32" s="348"/>
      <c r="T32" s="346">
        <f>係数１!D$49</f>
        <v>8640</v>
      </c>
      <c r="U32" s="73" t="str">
        <f t="shared" si="5"/>
        <v/>
      </c>
      <c r="V32" s="73" t="str">
        <f t="shared" si="6"/>
        <v/>
      </c>
      <c r="W32" s="74" t="str">
        <f t="array" aca="1" ref="W32" ca="1">IF(O32="","",IF(ISNUMBER(AA32),INDIRECT($BG$6&amp;AA32),IF(AA32="a",Q32,IF(AA32="b",INDIRECT($BG$6&amp;AB32),IF(AA32="c",R32,"")))))</f>
        <v/>
      </c>
      <c r="X32" s="75"/>
      <c r="Y32" s="73" t="str">
        <f t="shared" si="7"/>
        <v/>
      </c>
      <c r="Z32" s="76" t="str">
        <f t="shared" ca="1" si="2"/>
        <v/>
      </c>
      <c r="AA32" s="76" t="str">
        <f t="shared" ca="1" si="8"/>
        <v/>
      </c>
      <c r="AB32" s="76" t="str">
        <f t="shared" ca="1" si="9"/>
        <v/>
      </c>
      <c r="AC32" s="76">
        <f t="shared" ca="1" si="10"/>
        <v>0</v>
      </c>
      <c r="AD32" s="76">
        <f t="shared" si="11"/>
        <v>0</v>
      </c>
      <c r="AE32" s="76" t="str">
        <f t="shared" si="3"/>
        <v/>
      </c>
      <c r="AF32" s="77" t="str">
        <f t="shared" si="4"/>
        <v/>
      </c>
      <c r="AH32" s="553" t="s">
        <v>616</v>
      </c>
      <c r="AI32" s="103" t="s">
        <v>617</v>
      </c>
      <c r="AJ32" s="367">
        <v>0</v>
      </c>
      <c r="AK32" s="271" t="s">
        <v>600</v>
      </c>
      <c r="AL32" s="21">
        <f t="shared" si="14"/>
        <v>0</v>
      </c>
      <c r="AM32" s="97">
        <f t="shared" si="15"/>
        <v>0</v>
      </c>
      <c r="AN32" s="98">
        <f>係数１!D70</f>
        <v>1</v>
      </c>
      <c r="AO32" s="99">
        <f>係数１!F70</f>
        <v>0</v>
      </c>
      <c r="AP32" s="99" t="str">
        <f>係数１!G70</f>
        <v>ｔ－C/GJ</v>
      </c>
      <c r="AQ32" s="22">
        <v>1</v>
      </c>
      <c r="AR32" s="101">
        <f t="shared" si="16"/>
        <v>0</v>
      </c>
      <c r="AU32" s="52" t="str">
        <f>IF(参照!A32="","",参照!A32)</f>
        <v/>
      </c>
      <c r="AV32" s="52" t="str">
        <f>IF(参照!B32="","",参照!B32)</f>
        <v/>
      </c>
      <c r="AW32" s="52" t="str">
        <f>IF(参照!C32="","",参照!C32)</f>
        <v/>
      </c>
      <c r="AX32" s="52" t="str">
        <f>IF(参照!D32="","",参照!D32)</f>
        <v>メニューB</v>
      </c>
      <c r="AY32" s="52">
        <f>IF(参照!E32="","",参照!E32)</f>
        <v>2.0000000000000001E-4</v>
      </c>
      <c r="AZ32" s="52" t="str">
        <f>IF(参照!F32="","",参照!F32)</f>
        <v>出光興産(株)</v>
      </c>
      <c r="BA32" s="52" t="str">
        <f>IF(参照!G32="","",参照!G32)</f>
        <v>出光興産(株)_メニューB</v>
      </c>
      <c r="BB32" s="52">
        <f t="shared" si="0"/>
        <v>0.2</v>
      </c>
      <c r="BD32" s="52" t="str">
        <f>IF(参照!L32="","",参照!L32)</f>
        <v>(株)ｋａｒｃｈ</v>
      </c>
    </row>
    <row r="33" spans="1:56" ht="12.75" customHeight="1">
      <c r="A33" s="1"/>
      <c r="B33" s="1"/>
      <c r="C33" s="466"/>
      <c r="D33" s="456" t="s">
        <v>28</v>
      </c>
      <c r="E33" s="456"/>
      <c r="F33" s="456"/>
      <c r="G33" s="456"/>
      <c r="H33" s="82" t="s">
        <v>26</v>
      </c>
      <c r="I33" s="361">
        <v>0</v>
      </c>
      <c r="J33" s="371">
        <f>IF($I33="","",$I33*係数１!$D$12*0.0258)</f>
        <v>0</v>
      </c>
      <c r="K33" s="371">
        <f>IF($I33="","",$I33*係数１!$D$12*係数１!$F$12*44/12)</f>
        <v>0</v>
      </c>
      <c r="L33" s="1"/>
      <c r="N33" s="79">
        <v>27</v>
      </c>
      <c r="O33" s="69"/>
      <c r="P33" s="69"/>
      <c r="Q33" s="70" t="str">
        <f t="shared" si="1"/>
        <v/>
      </c>
      <c r="R33" s="80"/>
      <c r="S33" s="348"/>
      <c r="T33" s="346">
        <f>係数１!D$49</f>
        <v>8640</v>
      </c>
      <c r="U33" s="73" t="str">
        <f t="shared" si="5"/>
        <v/>
      </c>
      <c r="V33" s="73" t="str">
        <f t="shared" si="6"/>
        <v/>
      </c>
      <c r="W33" s="74" t="str">
        <f t="array" aca="1" ref="W33" ca="1">IF(O33="","",IF(ISNUMBER(AA33),INDIRECT($BG$6&amp;AA33),IF(AA33="a",Q33,IF(AA33="b",INDIRECT($BG$6&amp;AB33),IF(AA33="c",R33,"")))))</f>
        <v/>
      </c>
      <c r="X33" s="75"/>
      <c r="Y33" s="73" t="str">
        <f t="shared" si="7"/>
        <v/>
      </c>
      <c r="Z33" s="76" t="str">
        <f t="shared" ca="1" si="2"/>
        <v/>
      </c>
      <c r="AA33" s="76" t="str">
        <f t="shared" ca="1" si="8"/>
        <v/>
      </c>
      <c r="AB33" s="76" t="str">
        <f t="shared" ca="1" si="9"/>
        <v/>
      </c>
      <c r="AC33" s="76">
        <f t="shared" ca="1" si="10"/>
        <v>0</v>
      </c>
      <c r="AD33" s="76">
        <f t="shared" si="11"/>
        <v>0</v>
      </c>
      <c r="AE33" s="76" t="str">
        <f t="shared" si="3"/>
        <v/>
      </c>
      <c r="AF33" s="77" t="str">
        <f t="shared" si="4"/>
        <v/>
      </c>
      <c r="AH33" s="528"/>
      <c r="AI33" s="103" t="s">
        <v>618</v>
      </c>
      <c r="AJ33" s="367">
        <v>0</v>
      </c>
      <c r="AK33" s="271" t="s">
        <v>600</v>
      </c>
      <c r="AL33" s="21">
        <f t="shared" si="14"/>
        <v>0</v>
      </c>
      <c r="AM33" s="97">
        <f t="shared" si="15"/>
        <v>0</v>
      </c>
      <c r="AN33" s="98">
        <f>係数１!D71</f>
        <v>1</v>
      </c>
      <c r="AO33" s="99">
        <f>係数１!F71</f>
        <v>0</v>
      </c>
      <c r="AP33" s="99" t="str">
        <f>係数１!G71</f>
        <v>ｔ－C/GJ</v>
      </c>
      <c r="AQ33" s="22">
        <v>1</v>
      </c>
      <c r="AR33" s="101">
        <f t="shared" si="16"/>
        <v>0</v>
      </c>
      <c r="AU33" s="52" t="str">
        <f>IF(参照!A33="","",参照!A33)</f>
        <v/>
      </c>
      <c r="AV33" s="52" t="str">
        <f>IF(参照!B33="","",参照!B33)</f>
        <v/>
      </c>
      <c r="AW33" s="52" t="str">
        <f>IF(参照!C33="","",参照!C33)</f>
        <v/>
      </c>
      <c r="AX33" s="52" t="str">
        <f>IF(参照!D33="","",参照!D33)</f>
        <v>メニューC(残差)</v>
      </c>
      <c r="AY33" s="52">
        <f>IF(参照!E33="","",参照!E33)</f>
        <v>5.2099999999999998E-4</v>
      </c>
      <c r="AZ33" s="52" t="str">
        <f>IF(参照!F33="","",参照!F33)</f>
        <v>出光興産(株)</v>
      </c>
      <c r="BA33" s="52" t="str">
        <f>IF(参照!G33="","",参照!G33)</f>
        <v>出光興産(株)_メニューC(残差)</v>
      </c>
      <c r="BB33" s="52">
        <f t="shared" si="0"/>
        <v>0.52100000000000002</v>
      </c>
      <c r="BD33" s="52" t="str">
        <f>IF(参照!L33="","",参照!L33)</f>
        <v>ＫＢＮ(株)</v>
      </c>
    </row>
    <row r="34" spans="1:56" ht="12.75" customHeight="1">
      <c r="A34" s="1"/>
      <c r="B34" s="1"/>
      <c r="C34" s="466"/>
      <c r="D34" s="456" t="s">
        <v>50</v>
      </c>
      <c r="E34" s="456"/>
      <c r="F34" s="456"/>
      <c r="G34" s="456"/>
      <c r="H34" s="20" t="s">
        <v>33</v>
      </c>
      <c r="I34" s="361">
        <v>0</v>
      </c>
      <c r="J34" s="371">
        <f>IF($I34="","",$I34*係数１!$D$18*0.0258)</f>
        <v>0</v>
      </c>
      <c r="K34" s="371">
        <f>IF($I34="","",$I34*係数１!$D$18*係数１!$F$18*44/12)</f>
        <v>0</v>
      </c>
      <c r="L34" s="1"/>
      <c r="N34" s="79">
        <v>28</v>
      </c>
      <c r="O34" s="69"/>
      <c r="P34" s="69"/>
      <c r="Q34" s="70" t="str">
        <f t="shared" si="1"/>
        <v/>
      </c>
      <c r="R34" s="80"/>
      <c r="S34" s="348"/>
      <c r="T34" s="346">
        <f>係数１!D$49</f>
        <v>8640</v>
      </c>
      <c r="U34" s="73" t="str">
        <f t="shared" si="5"/>
        <v/>
      </c>
      <c r="V34" s="73" t="str">
        <f t="shared" si="6"/>
        <v/>
      </c>
      <c r="W34" s="74" t="str">
        <f t="array" aca="1" ref="W34" ca="1">IF(O34="","",IF(ISNUMBER(AA34),INDIRECT($BG$6&amp;AA34),IF(AA34="a",Q34,IF(AA34="b",INDIRECT($BG$6&amp;AB34),IF(AA34="c",R34,"")))))</f>
        <v/>
      </c>
      <c r="X34" s="75"/>
      <c r="Y34" s="73" t="str">
        <f t="shared" si="7"/>
        <v/>
      </c>
      <c r="Z34" s="76" t="str">
        <f t="shared" ca="1" si="2"/>
        <v/>
      </c>
      <c r="AA34" s="76" t="str">
        <f t="shared" ca="1" si="8"/>
        <v/>
      </c>
      <c r="AB34" s="76" t="str">
        <f t="shared" ca="1" si="9"/>
        <v/>
      </c>
      <c r="AC34" s="76">
        <f t="shared" ca="1" si="10"/>
        <v>0</v>
      </c>
      <c r="AD34" s="76">
        <f t="shared" si="11"/>
        <v>0</v>
      </c>
      <c r="AE34" s="76" t="str">
        <f t="shared" si="3"/>
        <v/>
      </c>
      <c r="AF34" s="77" t="str">
        <f t="shared" si="4"/>
        <v/>
      </c>
      <c r="AH34" s="553" t="s">
        <v>506</v>
      </c>
      <c r="AI34" s="103" t="s">
        <v>619</v>
      </c>
      <c r="AJ34" s="367">
        <v>0</v>
      </c>
      <c r="AK34" s="271" t="s">
        <v>2322</v>
      </c>
      <c r="AL34" s="21">
        <f>IF(AJ34="","",AJ34/1000*AN34*0.0258)</f>
        <v>0</v>
      </c>
      <c r="AM34" s="97">
        <f>IF(AJ34="","",AJ34/1000*AO34)</f>
        <v>0</v>
      </c>
      <c r="AN34" s="115">
        <f>係数１!D72</f>
        <v>3600</v>
      </c>
      <c r="AO34" s="99">
        <f>係数１!F72</f>
        <v>0</v>
      </c>
      <c r="AP34" s="99" t="str">
        <f>係数１!G72</f>
        <v>ｔ－CO2/千kWh</v>
      </c>
      <c r="AQ34" s="22">
        <v>1</v>
      </c>
      <c r="AR34" s="101">
        <f t="shared" si="16"/>
        <v>0</v>
      </c>
      <c r="AU34" s="52" t="str">
        <f>IF(参照!A34="","",参照!A34)</f>
        <v/>
      </c>
      <c r="AV34" s="52" t="str">
        <f>IF(参照!B34="","",参照!B34)</f>
        <v/>
      </c>
      <c r="AW34" s="52" t="str">
        <f>IF(参照!C34="","",参照!C34)</f>
        <v/>
      </c>
      <c r="AX34" s="52" t="str">
        <f>IF(参照!D34="","",参照!D34)</f>
        <v>(参考値)事業者全体</v>
      </c>
      <c r="AY34" s="52">
        <f>IF(参照!E34="","",参照!E34)</f>
        <v>5.4000000000000001E-4</v>
      </c>
      <c r="AZ34" s="52" t="str">
        <f>IF(参照!F34="","",参照!F34)</f>
        <v>出光興産(株)</v>
      </c>
      <c r="BA34" s="52" t="str">
        <f>IF(参照!G34="","",参照!G34)</f>
        <v>出光興産(株)_(参考値)事業者全体</v>
      </c>
      <c r="BB34" s="52">
        <f t="shared" si="0"/>
        <v>0.54</v>
      </c>
      <c r="BD34" s="52" t="str">
        <f>IF(参照!L34="","",参照!L34)</f>
        <v>(株)Ｋｅｎｅｓエネルギーサービス</v>
      </c>
    </row>
    <row r="35" spans="1:56" ht="12.75" customHeight="1">
      <c r="A35" s="1"/>
      <c r="B35" s="1"/>
      <c r="C35" s="466"/>
      <c r="D35" s="456" t="s">
        <v>49</v>
      </c>
      <c r="E35" s="456"/>
      <c r="F35" s="456"/>
      <c r="G35" s="456"/>
      <c r="H35" s="20" t="s">
        <v>33</v>
      </c>
      <c r="I35" s="361">
        <v>0</v>
      </c>
      <c r="J35" s="371">
        <f>IF($I35="","",$I35*係数１!$D$20*0.0258)</f>
        <v>0</v>
      </c>
      <c r="K35" s="371">
        <f>IF($I35="","",$I35*係数１!$D$20*係数１!$F$20*44/12)</f>
        <v>0</v>
      </c>
      <c r="L35" s="1"/>
      <c r="N35" s="79">
        <v>29</v>
      </c>
      <c r="O35" s="69"/>
      <c r="P35" s="69"/>
      <c r="Q35" s="70" t="str">
        <f t="shared" si="1"/>
        <v/>
      </c>
      <c r="R35" s="80"/>
      <c r="S35" s="348"/>
      <c r="T35" s="346">
        <f>係数１!D$49</f>
        <v>8640</v>
      </c>
      <c r="U35" s="73" t="str">
        <f t="shared" si="5"/>
        <v/>
      </c>
      <c r="V35" s="73" t="str">
        <f t="shared" si="6"/>
        <v/>
      </c>
      <c r="W35" s="74" t="str">
        <f t="array" aca="1" ref="W35" ca="1">IF(O35="","",IF(ISNUMBER(AA35),INDIRECT($BG$6&amp;AA35),IF(AA35="a",Q35,IF(AA35="b",INDIRECT($BG$6&amp;AB35),IF(AA35="c",R35,"")))))</f>
        <v/>
      </c>
      <c r="X35" s="75"/>
      <c r="Y35" s="73" t="str">
        <f t="shared" si="7"/>
        <v/>
      </c>
      <c r="Z35" s="76" t="str">
        <f t="shared" ca="1" si="2"/>
        <v/>
      </c>
      <c r="AA35" s="76" t="str">
        <f t="shared" ca="1" si="8"/>
        <v/>
      </c>
      <c r="AB35" s="76" t="str">
        <f t="shared" ca="1" si="9"/>
        <v/>
      </c>
      <c r="AC35" s="76">
        <f t="shared" ca="1" si="10"/>
        <v>0</v>
      </c>
      <c r="AD35" s="76">
        <f t="shared" si="11"/>
        <v>0</v>
      </c>
      <c r="AE35" s="76" t="str">
        <f t="shared" si="3"/>
        <v/>
      </c>
      <c r="AF35" s="77" t="str">
        <f t="shared" si="4"/>
        <v/>
      </c>
      <c r="AH35" s="554"/>
      <c r="AI35" s="103" t="s">
        <v>620</v>
      </c>
      <c r="AJ35" s="367">
        <v>0</v>
      </c>
      <c r="AK35" s="271" t="s">
        <v>2322</v>
      </c>
      <c r="AL35" s="21">
        <f t="shared" ref="AL35:AL36" si="17">IF(AJ35="","",AJ35/1000*AN35*0.0258)</f>
        <v>0</v>
      </c>
      <c r="AM35" s="97">
        <f t="shared" ref="AM35:AM36" si="18">IF(AJ35="","",AJ35/1000*AO35)</f>
        <v>0</v>
      </c>
      <c r="AN35" s="115">
        <f>係数１!D73</f>
        <v>3600</v>
      </c>
      <c r="AO35" s="99">
        <f>係数１!F73</f>
        <v>0</v>
      </c>
      <c r="AP35" s="99" t="str">
        <f>係数１!G73</f>
        <v>ｔ－CO2/千kWh</v>
      </c>
      <c r="AQ35" s="22">
        <v>1</v>
      </c>
      <c r="AR35" s="101">
        <f t="shared" si="16"/>
        <v>0</v>
      </c>
      <c r="AU35" s="52" t="str">
        <f>IF(参照!A35="","",参照!A35)</f>
        <v>A0013</v>
      </c>
      <c r="AV35" s="52" t="str">
        <f>IF(参照!B35="","",参照!B35)</f>
        <v>(株)オプテージ</v>
      </c>
      <c r="AW35" s="52">
        <f>IF(参照!C35="","",参照!C35)</f>
        <v>5.4699999999999996E-4</v>
      </c>
      <c r="AX35" s="52" t="str">
        <f>IF(参照!D35="","",参照!D35)</f>
        <v/>
      </c>
      <c r="AY35" s="52">
        <f>IF(参照!E35="","",参照!E35)</f>
        <v>5.0600000000000005E-4</v>
      </c>
      <c r="AZ35" s="52" t="str">
        <f>IF(参照!F35="","",参照!F35)</f>
        <v>(株)オプテージ</v>
      </c>
      <c r="BA35" s="52" t="str">
        <f>IF(参照!G35="","",参照!G35)</f>
        <v>(株)オプテージ_</v>
      </c>
      <c r="BB35" s="52">
        <f t="shared" si="0"/>
        <v>0.50600000000000001</v>
      </c>
      <c r="BD35" s="52" t="str">
        <f>IF(参照!L35="","",参照!L35)</f>
        <v>(株)ＬＥＮＥＴＳ</v>
      </c>
    </row>
    <row r="36" spans="1:56" ht="12.75" customHeight="1" thickBot="1">
      <c r="A36" s="1"/>
      <c r="B36" s="1"/>
      <c r="C36" s="466"/>
      <c r="D36" s="454" t="s">
        <v>48</v>
      </c>
      <c r="E36" s="454"/>
      <c r="F36" s="454"/>
      <c r="G36" s="454"/>
      <c r="H36" s="102" t="s">
        <v>18</v>
      </c>
      <c r="I36" s="362">
        <v>0</v>
      </c>
      <c r="J36" s="371">
        <f>IF($I36="","",$I36*係数１!$D$30*0.0258)</f>
        <v>0</v>
      </c>
      <c r="K36" s="371">
        <f>IF($I36="","",$I36*係数１!$D$30*係数１!$F$30)</f>
        <v>0</v>
      </c>
      <c r="L36" s="1"/>
      <c r="N36" s="85">
        <v>30</v>
      </c>
      <c r="O36" s="69"/>
      <c r="P36" s="69"/>
      <c r="Q36" s="70" t="str">
        <f t="shared" si="1"/>
        <v/>
      </c>
      <c r="R36" s="116"/>
      <c r="S36" s="117"/>
      <c r="T36" s="72">
        <f>係数１!D$49</f>
        <v>8640</v>
      </c>
      <c r="U36" s="73" t="str">
        <f t="shared" si="5"/>
        <v/>
      </c>
      <c r="V36" s="73" t="str">
        <f t="shared" si="6"/>
        <v/>
      </c>
      <c r="W36" s="74" t="str">
        <f t="array" aca="1" ref="W36" ca="1">IF(O36="","",IF(ISNUMBER(AA36),INDIRECT($BG$6&amp;AA36),IF(AA36="a",Q36,IF(AA36="b",INDIRECT($BG$6&amp;AB36),IF(AA36="c",R36,"")))))</f>
        <v/>
      </c>
      <c r="X36" s="75"/>
      <c r="Y36" s="73" t="str">
        <f t="shared" si="7"/>
        <v/>
      </c>
      <c r="Z36" s="76" t="str">
        <f t="shared" ca="1" si="2"/>
        <v/>
      </c>
      <c r="AA36" s="76" t="str">
        <f t="shared" ca="1" si="8"/>
        <v/>
      </c>
      <c r="AB36" s="76" t="str">
        <f t="shared" ca="1" si="9"/>
        <v/>
      </c>
      <c r="AC36" s="76">
        <f t="shared" ca="1" si="10"/>
        <v>0</v>
      </c>
      <c r="AD36" s="76">
        <f t="shared" si="11"/>
        <v>0</v>
      </c>
      <c r="AE36" s="76" t="str">
        <f t="shared" si="3"/>
        <v/>
      </c>
      <c r="AF36" s="77" t="str">
        <f t="shared" si="4"/>
        <v/>
      </c>
      <c r="AH36" s="554"/>
      <c r="AI36" s="118" t="s">
        <v>621</v>
      </c>
      <c r="AJ36" s="368">
        <v>0</v>
      </c>
      <c r="AK36" s="271" t="s">
        <v>2322</v>
      </c>
      <c r="AL36" s="120">
        <f t="shared" si="17"/>
        <v>0</v>
      </c>
      <c r="AM36" s="97">
        <f t="shared" si="18"/>
        <v>0</v>
      </c>
      <c r="AN36" s="121">
        <f>係数１!D74</f>
        <v>3600</v>
      </c>
      <c r="AO36" s="99">
        <f>係数１!F74</f>
        <v>0</v>
      </c>
      <c r="AP36" s="99" t="str">
        <f>係数１!G74</f>
        <v>ｔ－CO2/千kWh</v>
      </c>
      <c r="AQ36" s="23">
        <v>1</v>
      </c>
      <c r="AR36" s="101">
        <f t="shared" si="16"/>
        <v>0</v>
      </c>
      <c r="AU36" s="52" t="str">
        <f>IF(参照!A36="","",参照!A36)</f>
        <v>A0014</v>
      </c>
      <c r="AV36" s="52" t="str">
        <f>IF(参照!B36="","",参照!B36)</f>
        <v>エネサーブ(株)</v>
      </c>
      <c r="AW36" s="52">
        <f>IF(参照!C36="","",参照!C36)</f>
        <v>4.3199999999999998E-4</v>
      </c>
      <c r="AX36" s="52" t="str">
        <f>IF(参照!D36="","",参照!D36)</f>
        <v>メニューA</v>
      </c>
      <c r="AY36" s="52">
        <f>IF(参照!E36="","",参照!E36)</f>
        <v>0</v>
      </c>
      <c r="AZ36" s="52" t="str">
        <f>IF(参照!F36="","",参照!F36)</f>
        <v>エネサーブ(株)</v>
      </c>
      <c r="BA36" s="52" t="str">
        <f>IF(参照!G36="","",参照!G36)</f>
        <v>エネサーブ(株)_メニューA</v>
      </c>
      <c r="BB36" s="52">
        <f t="shared" si="0"/>
        <v>0</v>
      </c>
      <c r="BD36" s="52" t="str">
        <f>IF(参照!L36="","",参照!L36)</f>
        <v>(株)Ｌｉｎｋ　Ｌｉｆｅ</v>
      </c>
    </row>
    <row r="37" spans="1:56" ht="16.5" customHeight="1" thickTop="1" thickBot="1">
      <c r="A37" s="1"/>
      <c r="B37" s="1"/>
      <c r="C37" s="466"/>
      <c r="D37" s="470" t="s">
        <v>59</v>
      </c>
      <c r="E37" s="478" t="s">
        <v>135</v>
      </c>
      <c r="F37" s="470" t="s">
        <v>60</v>
      </c>
      <c r="G37" s="105" t="s">
        <v>131</v>
      </c>
      <c r="H37" s="454" t="s">
        <v>19</v>
      </c>
      <c r="I37" s="548">
        <f>S47</f>
        <v>0</v>
      </c>
      <c r="J37" s="548">
        <f>U47</f>
        <v>0</v>
      </c>
      <c r="K37" s="548">
        <f>V47</f>
        <v>0</v>
      </c>
      <c r="L37" s="1"/>
      <c r="N37" s="510" t="s">
        <v>67</v>
      </c>
      <c r="O37" s="511"/>
      <c r="P37" s="511"/>
      <c r="Q37" s="511"/>
      <c r="R37" s="550"/>
      <c r="S37" s="122">
        <f>SUM(S7:S36)</f>
        <v>1600</v>
      </c>
      <c r="T37" s="87"/>
      <c r="U37" s="123">
        <f>SUM(U7:U36)</f>
        <v>356.6592</v>
      </c>
      <c r="V37" s="123">
        <f>SUM(V7:V36)</f>
        <v>497.6</v>
      </c>
      <c r="W37" s="124"/>
      <c r="X37" s="124"/>
      <c r="Y37" s="123">
        <f ca="1">SUM(Y7:Y36)</f>
        <v>497.6</v>
      </c>
      <c r="Z37" s="125">
        <f ca="1">SUM(Z7:Z36)</f>
        <v>1</v>
      </c>
      <c r="AA37" s="124"/>
      <c r="AB37" s="124"/>
      <c r="AC37" s="125">
        <f ca="1">SUM(AC7:AC36)</f>
        <v>0</v>
      </c>
      <c r="AD37" s="125">
        <f>SUM(AD7:AD36)</f>
        <v>0</v>
      </c>
      <c r="AE37" s="124"/>
      <c r="AF37" s="126"/>
      <c r="AH37" s="551" t="s">
        <v>622</v>
      </c>
      <c r="AI37" s="552"/>
      <c r="AJ37" s="552"/>
      <c r="AK37" s="552"/>
      <c r="AL37" s="127">
        <f>SUM(AL17:AL36)</f>
        <v>0</v>
      </c>
      <c r="AM37" s="128">
        <f>SUM(AM17:AM36)</f>
        <v>0</v>
      </c>
      <c r="AN37" s="129"/>
      <c r="AO37" s="130"/>
      <c r="AP37" s="130"/>
      <c r="AQ37" s="130"/>
      <c r="AR37" s="127">
        <f>SUM(AR17:AR36)</f>
        <v>0</v>
      </c>
      <c r="AU37" s="52" t="str">
        <f>IF(参照!A37="","",参照!A37)</f>
        <v/>
      </c>
      <c r="AV37" s="52" t="str">
        <f>IF(参照!B37="","",参照!B37)</f>
        <v/>
      </c>
      <c r="AW37" s="52" t="str">
        <f>IF(参照!C37="","",参照!C37)</f>
        <v/>
      </c>
      <c r="AX37" s="52" t="str">
        <f>IF(参照!D37="","",参照!D37)</f>
        <v>メニューB(残差)</v>
      </c>
      <c r="AY37" s="52">
        <f>IF(参照!E37="","",参照!E37)</f>
        <v>5.5400000000000002E-4</v>
      </c>
      <c r="AZ37" s="52" t="str">
        <f>IF(参照!F37="","",参照!F37)</f>
        <v>エネサーブ(株)</v>
      </c>
      <c r="BA37" s="52" t="str">
        <f>IF(参照!G37="","",参照!G37)</f>
        <v>エネサーブ(株)_メニューB(残差)</v>
      </c>
      <c r="BB37" s="52">
        <f t="shared" si="0"/>
        <v>0.55400000000000005</v>
      </c>
      <c r="BD37" s="52" t="str">
        <f>IF(参照!L37="","",参照!L37)</f>
        <v>(株)ＬＩＸＩＬ　ＴＥＰＣＯ　スマートパートナーズ</v>
      </c>
    </row>
    <row r="38" spans="1:56" ht="16.5" customHeight="1">
      <c r="A38" s="1"/>
      <c r="B38" s="1"/>
      <c r="C38" s="466"/>
      <c r="D38" s="471"/>
      <c r="E38" s="479"/>
      <c r="F38" s="472"/>
      <c r="G38" s="106" t="str">
        <f>IF(COUNTA(O42:O46)=0,"（　　　 　　）",IF(COUNTA(O42:O46)=1,"（"&amp;O42&amp;"）","（複数の電気事業者）"))</f>
        <v>（　　　 　　）</v>
      </c>
      <c r="H38" s="455"/>
      <c r="I38" s="549"/>
      <c r="J38" s="549"/>
      <c r="K38" s="549"/>
      <c r="L38" s="1"/>
      <c r="AU38" s="52" t="str">
        <f>IF(参照!A38="","",参照!A38)</f>
        <v/>
      </c>
      <c r="AV38" s="52" t="str">
        <f>IF(参照!B38="","",参照!B38)</f>
        <v/>
      </c>
      <c r="AW38" s="52" t="str">
        <f>IF(参照!C38="","",参照!C38)</f>
        <v/>
      </c>
      <c r="AX38" s="52" t="str">
        <f>IF(参照!D38="","",参照!D38)</f>
        <v>(参考値)事業者全体</v>
      </c>
      <c r="AY38" s="52">
        <f>IF(参照!E38="","",参照!E38)</f>
        <v>5.6800000000000004E-4</v>
      </c>
      <c r="AZ38" s="52" t="str">
        <f>IF(参照!F38="","",参照!F38)</f>
        <v>エネサーブ(株)</v>
      </c>
      <c r="BA38" s="52" t="str">
        <f>IF(参照!G38="","",参照!G38)</f>
        <v>エネサーブ(株)_(参考値)事業者全体</v>
      </c>
      <c r="BB38" s="52">
        <f t="shared" si="0"/>
        <v>0.56800000000000006</v>
      </c>
      <c r="BD38" s="52" t="str">
        <f>IF(参照!L38="","",参照!L38)</f>
        <v>(株)Ｌｏｏｏｐ</v>
      </c>
    </row>
    <row r="39" spans="1:56" ht="16.5" customHeight="1">
      <c r="A39" s="1"/>
      <c r="B39" s="1"/>
      <c r="C39" s="466"/>
      <c r="D39" s="471"/>
      <c r="E39" s="479"/>
      <c r="F39" s="470" t="s">
        <v>61</v>
      </c>
      <c r="G39" s="105" t="s">
        <v>131</v>
      </c>
      <c r="H39" s="454" t="s">
        <v>19</v>
      </c>
      <c r="I39" s="541"/>
      <c r="J39" s="541"/>
      <c r="K39" s="541"/>
      <c r="L39" s="1"/>
      <c r="N39" s="131" t="s">
        <v>494</v>
      </c>
      <c r="AH39" s="131" t="s">
        <v>494</v>
      </c>
      <c r="AU39" s="52" t="str">
        <f>IF(参照!A39="","",参照!A39)</f>
        <v>A0015</v>
      </c>
      <c r="AV39" s="52" t="str">
        <f>IF(参照!B39="","",参照!B39)</f>
        <v>(株)エネワンでんき(旧：(株)サイサン)</v>
      </c>
      <c r="AW39" s="52">
        <f>IF(参照!C39="","",参照!C39)</f>
        <v>4.9899999999999999E-4</v>
      </c>
      <c r="AX39" s="52" t="str">
        <f>IF(参照!D39="","",参照!D39)</f>
        <v>メニューA</v>
      </c>
      <c r="AY39" s="52">
        <f>IF(参照!E39="","",参照!E39)</f>
        <v>0</v>
      </c>
      <c r="AZ39" s="52" t="str">
        <f>IF(参照!F39="","",参照!F39)</f>
        <v>(株)エネワンでんき(旧：(株)サイサン)</v>
      </c>
      <c r="BA39" s="52" t="str">
        <f>IF(参照!G39="","",参照!G39)</f>
        <v>(株)エネワンでんき(旧：(株)サイサン)_メニューA</v>
      </c>
      <c r="BB39" s="52">
        <f t="shared" si="0"/>
        <v>0</v>
      </c>
      <c r="BD39" s="52" t="str">
        <f>IF(参照!L39="","",参照!L39)</f>
        <v>ＭＣＰＤ(株)(旧：ＭＣＰＤ合同会社)</v>
      </c>
    </row>
    <row r="40" spans="1:56" ht="16.5" customHeight="1" thickBot="1">
      <c r="A40" s="1"/>
      <c r="B40" s="1"/>
      <c r="C40" s="466"/>
      <c r="D40" s="471"/>
      <c r="E40" s="480"/>
      <c r="F40" s="472"/>
      <c r="G40" s="293" t="s">
        <v>2323</v>
      </c>
      <c r="H40" s="455"/>
      <c r="I40" s="542"/>
      <c r="J40" s="542"/>
      <c r="K40" s="542"/>
      <c r="L40" s="1"/>
      <c r="N40" s="38" t="s">
        <v>501</v>
      </c>
      <c r="AH40" s="38" t="s">
        <v>503</v>
      </c>
      <c r="AJ40" s="38"/>
      <c r="AK40" s="38"/>
      <c r="AL40" s="38"/>
      <c r="AU40" s="52" t="str">
        <f>IF(参照!A40="","",参照!A40)</f>
        <v/>
      </c>
      <c r="AV40" s="52" t="str">
        <f>IF(参照!B40="","",参照!B40)</f>
        <v/>
      </c>
      <c r="AW40" s="52" t="str">
        <f>IF(参照!C40="","",参照!C40)</f>
        <v/>
      </c>
      <c r="AX40" s="52" t="str">
        <f>IF(参照!D40="","",参照!D40)</f>
        <v>メニューB(残差)</v>
      </c>
      <c r="AY40" s="52">
        <f>IF(参照!E40="","",参照!E40)</f>
        <v>4.4799999999999999E-4</v>
      </c>
      <c r="AZ40" s="52" t="str">
        <f>IF(参照!F40="","",参照!F40)</f>
        <v>(株)エネワンでんき(旧：(株)サイサン)</v>
      </c>
      <c r="BA40" s="52" t="str">
        <f>IF(参照!G40="","",参照!G40)</f>
        <v>(株)エネワンでんき(旧：(株)サイサン)_メニューB(残差)</v>
      </c>
      <c r="BB40" s="52">
        <f t="shared" si="0"/>
        <v>0.44800000000000001</v>
      </c>
      <c r="BD40" s="52" t="str">
        <f>IF(参照!L40="","",参照!L40)</f>
        <v>ＭＣリテールエナジー(株)</v>
      </c>
    </row>
    <row r="41" spans="1:56" ht="16.5" customHeight="1" thickBot="1">
      <c r="A41" s="1"/>
      <c r="B41" s="1"/>
      <c r="C41" s="466"/>
      <c r="D41" s="471"/>
      <c r="E41" s="473" t="s">
        <v>0</v>
      </c>
      <c r="F41" s="474"/>
      <c r="G41" s="105" t="s">
        <v>131</v>
      </c>
      <c r="H41" s="454" t="s">
        <v>19</v>
      </c>
      <c r="I41" s="548">
        <f>AL47</f>
        <v>0</v>
      </c>
      <c r="J41" s="548">
        <f>AO47</f>
        <v>0</v>
      </c>
      <c r="K41" s="548">
        <f>AP47</f>
        <v>0</v>
      </c>
      <c r="L41" s="1"/>
      <c r="N41" s="58"/>
      <c r="O41" s="59" t="s">
        <v>85</v>
      </c>
      <c r="P41" s="60" t="s">
        <v>495</v>
      </c>
      <c r="Q41" s="287" t="s">
        <v>2296</v>
      </c>
      <c r="R41" s="286" t="s">
        <v>2297</v>
      </c>
      <c r="S41" s="347" t="s">
        <v>158</v>
      </c>
      <c r="T41" s="62" t="s">
        <v>577</v>
      </c>
      <c r="U41" s="63" t="s">
        <v>578</v>
      </c>
      <c r="V41" s="63" t="s">
        <v>579</v>
      </c>
      <c r="W41" s="286" t="s">
        <v>2298</v>
      </c>
      <c r="X41" s="288" t="s">
        <v>2299</v>
      </c>
      <c r="Y41" s="64" t="s">
        <v>2300</v>
      </c>
      <c r="Z41" s="64" t="s">
        <v>580</v>
      </c>
      <c r="AA41" s="64" t="s">
        <v>581</v>
      </c>
      <c r="AB41" s="64" t="s">
        <v>582</v>
      </c>
      <c r="AC41" s="64" t="s">
        <v>583</v>
      </c>
      <c r="AD41" s="64" t="s">
        <v>584</v>
      </c>
      <c r="AE41" s="63" t="s">
        <v>585</v>
      </c>
      <c r="AF41" s="61" t="s">
        <v>586</v>
      </c>
      <c r="AH41" s="65"/>
      <c r="AI41" s="287" t="s">
        <v>2295</v>
      </c>
      <c r="AJ41" s="521" t="s">
        <v>2301</v>
      </c>
      <c r="AK41" s="522"/>
      <c r="AL41" s="67" t="s">
        <v>158</v>
      </c>
      <c r="AN41" s="62" t="s">
        <v>577</v>
      </c>
      <c r="AO41" s="63" t="s">
        <v>578</v>
      </c>
      <c r="AP41" s="61" t="s">
        <v>579</v>
      </c>
      <c r="AU41" s="52" t="str">
        <f>IF(参照!A41="","",参照!A41)</f>
        <v/>
      </c>
      <c r="AV41" s="52" t="str">
        <f>IF(参照!B41="","",参照!B41)</f>
        <v/>
      </c>
      <c r="AW41" s="52" t="str">
        <f>IF(参照!C41="","",参照!C41)</f>
        <v/>
      </c>
      <c r="AX41" s="52" t="str">
        <f>IF(参照!D41="","",参照!D41)</f>
        <v>(参考値)事業者全体</v>
      </c>
      <c r="AY41" s="52">
        <f>IF(参照!E41="","",参照!E41)</f>
        <v>4.0699999999999997E-4</v>
      </c>
      <c r="AZ41" s="52" t="str">
        <f>IF(参照!F41="","",参照!F41)</f>
        <v>(株)エネワンでんき(旧：(株)サイサン)</v>
      </c>
      <c r="BA41" s="52" t="str">
        <f>IF(参照!G41="","",参照!G41)</f>
        <v>(株)エネワンでんき(旧：(株)サイサン)_(参考値)事業者全体</v>
      </c>
      <c r="BB41" s="52">
        <f t="shared" si="0"/>
        <v>0.40699999999999997</v>
      </c>
      <c r="BD41" s="52" t="str">
        <f>IF(参照!L41="","",参照!L41)</f>
        <v>ＭＧＣエネルギー(株)</v>
      </c>
    </row>
    <row r="42" spans="1:56" ht="16.5" customHeight="1" thickTop="1">
      <c r="A42" s="1"/>
      <c r="B42" s="1"/>
      <c r="C42" s="466"/>
      <c r="D42" s="472"/>
      <c r="E42" s="475"/>
      <c r="F42" s="476"/>
      <c r="G42" s="106" t="str">
        <f>IF(COUNTA(AI42:AI46)=0,"（　　　 　　）",IF(COUNTA(AI42:AI46)=1,"（"&amp;AI42&amp;"）","（複数の電気事業者）"))</f>
        <v>（　　　 　　）</v>
      </c>
      <c r="H42" s="455"/>
      <c r="I42" s="549"/>
      <c r="J42" s="549"/>
      <c r="K42" s="549"/>
      <c r="L42" s="1"/>
      <c r="N42" s="78">
        <v>1</v>
      </c>
      <c r="O42" s="69"/>
      <c r="P42" s="69"/>
      <c r="Q42" s="70" t="str">
        <f>IF(O42="","",_xlfn.IFNA(VLOOKUP(O42&amp;"_"&amp;P42,$BA:$BB,2,FALSE),"該当する排出係数がありません"))</f>
        <v/>
      </c>
      <c r="R42" s="71"/>
      <c r="S42" s="350"/>
      <c r="T42" s="346">
        <f>係数１!D$49</f>
        <v>8640</v>
      </c>
      <c r="U42" s="132" t="str">
        <f>IF(OR(S42="",O42=""),"",S42/1000*T42*0.0258)</f>
        <v/>
      </c>
      <c r="V42" s="132" t="str">
        <f>IF(OR(S42="",O42=""),"",IF(R42="",S42*Q42,S42*R42))</f>
        <v/>
      </c>
      <c r="W42" s="70" t="str">
        <f t="array" aca="1" ref="W42" ca="1">IF(O42="","",IF(ISNUMBER(AA42),INDIRECT($BG$6&amp;AA42),IF(AA42="a",Q42,IF(AA42="b",INDIRECT($BG$6&amp;AB42),IF(AA42="c",R42,"")))))</f>
        <v/>
      </c>
      <c r="X42" s="133"/>
      <c r="Y42" s="132" t="str">
        <f>IF(OR(S42="",O42=""),"",IF(X42="",S42*W42,S42*X42))</f>
        <v/>
      </c>
      <c r="Z42" s="134" t="str">
        <f t="shared" ref="Z42:Z46" ca="1" si="19">IF(O42="","",IF(COUNTIF(INDIRECT($BG$4&amp;":"&amp;$BG$4),O42),1,0))</f>
        <v/>
      </c>
      <c r="AA42" s="134" t="str">
        <f ca="1">IF(O42="","",IF(OR(AE42="",AF42=""),"c",IFERROR(MATCH("*残差*",INDIRECT($BG$5&amp;AE42&amp;":"&amp;$BG$5&amp;AF42),0)+AE42-1,IF(AF42-AE42&gt;=1,"b","a"))))</f>
        <v/>
      </c>
      <c r="AB42" s="134" t="str">
        <f ca="1">IF(O42="","",IF(OR(AE42="",AF42=""),"-",IFERROR(MATCH("*事業者全体*",INDIRECT($BG$5&amp;AE42&amp;":"&amp;$BG$5&amp;AF42),0)+AE42-1,"-")))</f>
        <v/>
      </c>
      <c r="AC42" s="134">
        <f ca="1">IF(Z42=0,1,IF(R42="",0,1))</f>
        <v>0</v>
      </c>
      <c r="AD42" s="134">
        <f>IF(R42="",0,1)</f>
        <v>0</v>
      </c>
      <c r="AE42" s="134" t="str">
        <f t="shared" ref="AE42:AE46" si="20">_xlfn.IFNA(MATCH(O42,$AZ:$AZ,0),"")</f>
        <v/>
      </c>
      <c r="AF42" s="135" t="str">
        <f t="shared" ref="AF42:AF46" si="21">IFERROR(IF(O42="","",AE42+COUNTIF($AZ:$AZ,O42)-1),"")</f>
        <v/>
      </c>
      <c r="AH42" s="78">
        <v>1</v>
      </c>
      <c r="AI42" s="31"/>
      <c r="AJ42" s="558"/>
      <c r="AK42" s="559"/>
      <c r="AL42" s="34"/>
      <c r="AN42" s="72" t="str">
        <f>IF(AJ42="","",IF(AJ42=0,3600,係数１!D$49))</f>
        <v/>
      </c>
      <c r="AO42" s="73" t="str">
        <f>IF(OR(AL42="",AJ42="",AI42=""),"",AL42/1000*AN42*0.0258)</f>
        <v/>
      </c>
      <c r="AP42" s="273" t="str">
        <f>IF(OR(AL42="",AI42=""),"",AL42*AJ42)</f>
        <v/>
      </c>
      <c r="AU42" s="52" t="str">
        <f>IF(参照!A42="","",参照!A42)</f>
        <v>A0016</v>
      </c>
      <c r="AV42" s="52" t="str">
        <f>IF(参照!B42="","",参照!B42)</f>
        <v>ミツウロコグリーンエネルギー(株)</v>
      </c>
      <c r="AW42" s="52">
        <f>IF(参照!C42="","",参照!C42)</f>
        <v>3.4200000000000002E-4</v>
      </c>
      <c r="AX42" s="52" t="str">
        <f>IF(参照!D42="","",参照!D42)</f>
        <v>メニューA</v>
      </c>
      <c r="AY42" s="52">
        <f>IF(参照!E42="","",参照!E42)</f>
        <v>0</v>
      </c>
      <c r="AZ42" s="52" t="str">
        <f>IF(参照!F42="","",参照!F42)</f>
        <v>ミツウロコグリーンエネルギー(株)</v>
      </c>
      <c r="BA42" s="52" t="str">
        <f>IF(参照!G42="","",参照!G42)</f>
        <v>ミツウロコグリーンエネルギー(株)_メニューA</v>
      </c>
      <c r="BB42" s="52">
        <f t="shared" si="0"/>
        <v>0</v>
      </c>
      <c r="BD42" s="52" t="str">
        <f>IF(参照!L42="","",参照!L42)</f>
        <v>(株)Ｍｉｓｕｍｉ</v>
      </c>
    </row>
    <row r="43" spans="1:56" ht="12.75" customHeight="1">
      <c r="A43" s="1"/>
      <c r="B43" s="1"/>
      <c r="C43" s="466"/>
      <c r="D43" s="543" t="s">
        <v>24</v>
      </c>
      <c r="E43" s="544"/>
      <c r="F43" s="544"/>
      <c r="G43" s="545"/>
      <c r="H43" s="111" t="s">
        <v>14</v>
      </c>
      <c r="I43" s="111" t="s">
        <v>14</v>
      </c>
      <c r="J43" s="101">
        <f>SUM(J32:J42)</f>
        <v>0</v>
      </c>
      <c r="K43" s="101">
        <f>SUM(K32:K42)</f>
        <v>0</v>
      </c>
      <c r="L43" s="1"/>
      <c r="N43" s="79">
        <v>2</v>
      </c>
      <c r="O43" s="69"/>
      <c r="P43" s="69"/>
      <c r="Q43" s="70" t="str">
        <f>IF(O43="","",_xlfn.IFNA(VLOOKUP(O43&amp;"_"&amp;P43,$BA:$BB,2,FALSE),"該当する排出係数がありません"))</f>
        <v/>
      </c>
      <c r="R43" s="80"/>
      <c r="S43" s="350"/>
      <c r="T43" s="346">
        <f>係数１!D$49</f>
        <v>8640</v>
      </c>
      <c r="U43" s="132" t="str">
        <f t="shared" ref="U43:U46" si="22">IF(OR(S43="",O43=""),"",S43/1000*T43*0.0258)</f>
        <v/>
      </c>
      <c r="V43" s="132" t="str">
        <f t="shared" ref="V43:V46" si="23">IF(OR(S43="",O43=""),"",IF(R43="",S43*Q43,S43*R43))</f>
        <v/>
      </c>
      <c r="W43" s="70" t="str">
        <f t="array" aca="1" ref="W43" ca="1">IF(O43="","",IF(ISNUMBER(AA43),INDIRECT($BG$6&amp;AA43),IF(AA43="a",Q43,IF(AA43="b",INDIRECT($BG$6&amp;AB43),IF(AA43="c",R43,"")))))</f>
        <v/>
      </c>
      <c r="X43" s="133"/>
      <c r="Y43" s="132" t="str">
        <f t="shared" ref="Y43:Y46" si="24">IF(OR(S43="",O43=""),"",IF(X43="",S43*W43,S43*X43))</f>
        <v/>
      </c>
      <c r="Z43" s="134" t="str">
        <f t="shared" ca="1" si="19"/>
        <v/>
      </c>
      <c r="AA43" s="134" t="str">
        <f t="shared" ref="AA43:AA46" ca="1" si="25">IF(O43="","",IF(OR(AE43="",AF43=""),"c",IFERROR(MATCH("*残差*",INDIRECT($BG$5&amp;AE43&amp;":"&amp;$BG$5&amp;AF43),0)+AE43-1,IF(AF43-AE43&gt;=1,"b","a"))))</f>
        <v/>
      </c>
      <c r="AB43" s="134" t="str">
        <f t="shared" ref="AB43:AB46" ca="1" si="26">IF(O43="","",IF(OR(AE43="",AF43=""),"-",IFERROR(MATCH("*事業者全体*",INDIRECT($BG$5&amp;AE43&amp;":"&amp;$BG$5&amp;AF43),0)+AE43-1,"-")))</f>
        <v/>
      </c>
      <c r="AC43" s="134">
        <f t="shared" ref="AC43:AC46" ca="1" si="27">IF(Z43=0,1,IF(R43="",0,1))</f>
        <v>0</v>
      </c>
      <c r="AD43" s="134">
        <f t="shared" ref="AD43:AD46" si="28">IF(R43="",0,1)</f>
        <v>0</v>
      </c>
      <c r="AE43" s="134" t="str">
        <f t="shared" si="20"/>
        <v/>
      </c>
      <c r="AF43" s="135" t="str">
        <f t="shared" si="21"/>
        <v/>
      </c>
      <c r="AH43" s="79">
        <v>2</v>
      </c>
      <c r="AI43" s="32"/>
      <c r="AJ43" s="560"/>
      <c r="AK43" s="561"/>
      <c r="AL43" s="35"/>
      <c r="AN43" s="72" t="str">
        <f>IF(AJ43="","",IF(AJ43=0,3600,係数１!D$49))</f>
        <v/>
      </c>
      <c r="AO43" s="73" t="str">
        <f t="shared" ref="AO43:AO46" si="29">IF(OR(AL43="",AJ43="",AI43=""),"",AL43/1000*AN43*0.0258)</f>
        <v/>
      </c>
      <c r="AP43" s="273" t="str">
        <f t="shared" ref="AP43:AP46" si="30">IF(OR(AL43="",AI43=""),"",AL43*AJ43)</f>
        <v/>
      </c>
      <c r="AU43" s="52" t="str">
        <f>IF(参照!A43="","",参照!A43)</f>
        <v/>
      </c>
      <c r="AV43" s="52" t="str">
        <f>IF(参照!B43="","",参照!B43)</f>
        <v/>
      </c>
      <c r="AW43" s="52" t="str">
        <f>IF(参照!C43="","",参照!C43)</f>
        <v/>
      </c>
      <c r="AX43" s="52" t="str">
        <f>IF(参照!D43="","",参照!D43)</f>
        <v>メニューB</v>
      </c>
      <c r="AY43" s="52">
        <f>IF(参照!E43="","",参照!E43)</f>
        <v>1.9700000000000002E-4</v>
      </c>
      <c r="AZ43" s="52" t="str">
        <f>IF(参照!F43="","",参照!F43)</f>
        <v>ミツウロコグリーンエネルギー(株)</v>
      </c>
      <c r="BA43" s="52" t="str">
        <f>IF(参照!G43="","",参照!G43)</f>
        <v>ミツウロコグリーンエネルギー(株)_メニューB</v>
      </c>
      <c r="BB43" s="52">
        <f t="shared" si="0"/>
        <v>0.19700000000000001</v>
      </c>
      <c r="BD43" s="52" t="str">
        <f>IF(参照!L43="","",参照!L43)</f>
        <v>(株)MKエネルギー</v>
      </c>
    </row>
    <row r="44" spans="1:56" ht="12.75" customHeight="1">
      <c r="A44" s="1"/>
      <c r="B44" s="1"/>
      <c r="C44" s="466"/>
      <c r="D44" s="456" t="s">
        <v>47</v>
      </c>
      <c r="E44" s="456"/>
      <c r="F44" s="456"/>
      <c r="G44" s="456"/>
      <c r="H44" s="82" t="s">
        <v>29</v>
      </c>
      <c r="I44" s="82" t="s">
        <v>30</v>
      </c>
      <c r="J44" s="82" t="s">
        <v>31</v>
      </c>
      <c r="K44" s="82" t="s">
        <v>11</v>
      </c>
      <c r="L44" s="1"/>
      <c r="N44" s="78">
        <v>3</v>
      </c>
      <c r="O44" s="69"/>
      <c r="P44" s="69"/>
      <c r="Q44" s="70" t="str">
        <f>IF(O44="","",_xlfn.IFNA(VLOOKUP(O44&amp;"_"&amp;P44,$BA:$BB,2,FALSE),"該当する排出係数がありません"))</f>
        <v/>
      </c>
      <c r="R44" s="71"/>
      <c r="S44" s="350"/>
      <c r="T44" s="346">
        <f>係数１!D$49</f>
        <v>8640</v>
      </c>
      <c r="U44" s="132" t="str">
        <f t="shared" si="22"/>
        <v/>
      </c>
      <c r="V44" s="132" t="str">
        <f t="shared" si="23"/>
        <v/>
      </c>
      <c r="W44" s="70" t="str">
        <f t="array" aca="1" ref="W44" ca="1">IF(O44="","",IF(ISNUMBER(AA44),INDIRECT($BG$6&amp;AA44),IF(AA44="a",Q44,IF(AA44="b",INDIRECT($BG$6&amp;AB44),IF(AA44="c",R44,"")))))</f>
        <v/>
      </c>
      <c r="X44" s="133"/>
      <c r="Y44" s="132" t="str">
        <f t="shared" si="24"/>
        <v/>
      </c>
      <c r="Z44" s="134" t="str">
        <f t="shared" ca="1" si="19"/>
        <v/>
      </c>
      <c r="AA44" s="134" t="str">
        <f t="shared" ca="1" si="25"/>
        <v/>
      </c>
      <c r="AB44" s="134" t="str">
        <f t="shared" ca="1" si="26"/>
        <v/>
      </c>
      <c r="AC44" s="134">
        <f t="shared" ca="1" si="27"/>
        <v>0</v>
      </c>
      <c r="AD44" s="134">
        <f t="shared" si="28"/>
        <v>0</v>
      </c>
      <c r="AE44" s="134" t="str">
        <f t="shared" si="20"/>
        <v/>
      </c>
      <c r="AF44" s="135" t="str">
        <f t="shared" si="21"/>
        <v/>
      </c>
      <c r="AH44" s="79">
        <v>3</v>
      </c>
      <c r="AI44" s="32"/>
      <c r="AJ44" s="560"/>
      <c r="AK44" s="561"/>
      <c r="AL44" s="35"/>
      <c r="AN44" s="72" t="str">
        <f>IF(AJ44="","",IF(AJ44=0,3600,係数１!D$49))</f>
        <v/>
      </c>
      <c r="AO44" s="73" t="str">
        <f t="shared" si="29"/>
        <v/>
      </c>
      <c r="AP44" s="273" t="str">
        <f t="shared" si="30"/>
        <v/>
      </c>
      <c r="AU44" s="52" t="str">
        <f>IF(参照!A44="","",参照!A44)</f>
        <v/>
      </c>
      <c r="AV44" s="52" t="str">
        <f>IF(参照!B44="","",参照!B44)</f>
        <v/>
      </c>
      <c r="AW44" s="52" t="str">
        <f>IF(参照!C44="","",参照!C44)</f>
        <v/>
      </c>
      <c r="AX44" s="52" t="str">
        <f>IF(参照!D44="","",参照!D44)</f>
        <v>メニューC</v>
      </c>
      <c r="AY44" s="52">
        <f>IF(参照!E44="","",参照!E44)</f>
        <v>0</v>
      </c>
      <c r="AZ44" s="52" t="str">
        <f>IF(参照!F44="","",参照!F44)</f>
        <v>ミツウロコグリーンエネルギー(株)</v>
      </c>
      <c r="BA44" s="52" t="str">
        <f>IF(参照!G44="","",参照!G44)</f>
        <v>ミツウロコグリーンエネルギー(株)_メニューC</v>
      </c>
      <c r="BB44" s="52">
        <f t="shared" si="0"/>
        <v>0</v>
      </c>
      <c r="BD44" s="52" t="str">
        <f>IF(参照!L44="","",参照!L44)</f>
        <v>ＭＫステーションズ(株)</v>
      </c>
    </row>
    <row r="45" spans="1:56" ht="12.75" customHeight="1">
      <c r="A45" s="1"/>
      <c r="B45" s="1"/>
      <c r="C45" s="466"/>
      <c r="D45" s="456"/>
      <c r="E45" s="456"/>
      <c r="F45" s="456"/>
      <c r="G45" s="456"/>
      <c r="H45" s="137"/>
      <c r="I45" s="137"/>
      <c r="J45" s="137"/>
      <c r="K45" s="138"/>
      <c r="L45" s="1"/>
      <c r="N45" s="79">
        <v>4</v>
      </c>
      <c r="O45" s="69"/>
      <c r="P45" s="69"/>
      <c r="Q45" s="70" t="str">
        <f>IF(O45="","",_xlfn.IFNA(VLOOKUP(O45&amp;"_"&amp;P45,$BA:$BB,2,FALSE),"該当する排出係数がありません"))</f>
        <v/>
      </c>
      <c r="R45" s="80"/>
      <c r="S45" s="350"/>
      <c r="T45" s="346">
        <f>係数１!D$49</f>
        <v>8640</v>
      </c>
      <c r="U45" s="132" t="str">
        <f t="shared" si="22"/>
        <v/>
      </c>
      <c r="V45" s="132" t="str">
        <f t="shared" si="23"/>
        <v/>
      </c>
      <c r="W45" s="70" t="str">
        <f t="array" aca="1" ref="W45" ca="1">IF(O45="","",IF(ISNUMBER(AA45),INDIRECT($BG$6&amp;AA45),IF(AA45="a",Q45,IF(AA45="b",INDIRECT($BG$6&amp;AB45),IF(AA45="c",R45,"")))))</f>
        <v/>
      </c>
      <c r="X45" s="133"/>
      <c r="Y45" s="132" t="str">
        <f t="shared" si="24"/>
        <v/>
      </c>
      <c r="Z45" s="134" t="str">
        <f t="shared" ca="1" si="19"/>
        <v/>
      </c>
      <c r="AA45" s="134" t="str">
        <f t="shared" ca="1" si="25"/>
        <v/>
      </c>
      <c r="AB45" s="134" t="str">
        <f t="shared" ca="1" si="26"/>
        <v/>
      </c>
      <c r="AC45" s="134">
        <f t="shared" ca="1" si="27"/>
        <v>0</v>
      </c>
      <c r="AD45" s="134">
        <f t="shared" si="28"/>
        <v>0</v>
      </c>
      <c r="AE45" s="134" t="str">
        <f t="shared" si="20"/>
        <v/>
      </c>
      <c r="AF45" s="135" t="str">
        <f t="shared" si="21"/>
        <v/>
      </c>
      <c r="AH45" s="79">
        <v>4</v>
      </c>
      <c r="AI45" s="32"/>
      <c r="AJ45" s="560"/>
      <c r="AK45" s="561"/>
      <c r="AL45" s="35"/>
      <c r="AN45" s="72" t="str">
        <f>IF(AJ45="","",IF(AJ45=0,3600,係数１!D$49))</f>
        <v/>
      </c>
      <c r="AO45" s="73" t="str">
        <f t="shared" si="29"/>
        <v/>
      </c>
      <c r="AP45" s="273" t="str">
        <f t="shared" si="30"/>
        <v/>
      </c>
      <c r="AU45" s="52" t="str">
        <f>IF(参照!A45="","",参照!A45)</f>
        <v/>
      </c>
      <c r="AV45" s="52" t="str">
        <f>IF(参照!B45="","",参照!B45)</f>
        <v/>
      </c>
      <c r="AW45" s="52" t="str">
        <f>IF(参照!C45="","",参照!C45)</f>
        <v/>
      </c>
      <c r="AX45" s="52" t="str">
        <f>IF(参照!D45="","",参照!D45)</f>
        <v>メニューD</v>
      </c>
      <c r="AY45" s="52">
        <f>IF(参照!E45="","",参照!E45)</f>
        <v>0</v>
      </c>
      <c r="AZ45" s="52" t="str">
        <f>IF(参照!F45="","",参照!F45)</f>
        <v>ミツウロコグリーンエネルギー(株)</v>
      </c>
      <c r="BA45" s="52" t="str">
        <f>IF(参照!G45="","",参照!G45)</f>
        <v>ミツウロコグリーンエネルギー(株)_メニューD</v>
      </c>
      <c r="BB45" s="52">
        <f t="shared" si="0"/>
        <v>0</v>
      </c>
      <c r="BD45" s="52" t="str">
        <f>IF(参照!L45="","",参照!L45)</f>
        <v>(株)Ｍｐｏｗｅｒ</v>
      </c>
    </row>
    <row r="46" spans="1:56" ht="12.75" customHeight="1" thickBot="1">
      <c r="A46" s="1"/>
      <c r="B46" s="1"/>
      <c r="C46" s="466"/>
      <c r="D46" s="477" t="s">
        <v>163</v>
      </c>
      <c r="E46" s="477"/>
      <c r="F46" s="477"/>
      <c r="G46" s="477"/>
      <c r="H46" s="456" t="s">
        <v>58</v>
      </c>
      <c r="I46" s="456"/>
      <c r="J46" s="456" t="s">
        <v>162</v>
      </c>
      <c r="K46" s="456"/>
      <c r="L46" s="1"/>
      <c r="N46" s="139">
        <v>5</v>
      </c>
      <c r="O46" s="69"/>
      <c r="P46" s="69"/>
      <c r="Q46" s="70" t="str">
        <f>IF(O46="","",_xlfn.IFNA(VLOOKUP(O46&amp;"_"&amp;P46,$BA:$BB,2,FALSE),"該当する排出係数がありません"))</f>
        <v/>
      </c>
      <c r="R46" s="71"/>
      <c r="S46" s="350"/>
      <c r="T46" s="346">
        <f>係数１!D$49</f>
        <v>8640</v>
      </c>
      <c r="U46" s="132" t="str">
        <f t="shared" si="22"/>
        <v/>
      </c>
      <c r="V46" s="132" t="str">
        <f t="shared" si="23"/>
        <v/>
      </c>
      <c r="W46" s="70" t="str">
        <f t="array" aca="1" ref="W46" ca="1">IF(O46="","",IF(ISNUMBER(AA46),INDIRECT($BG$6&amp;AA46),IF(AA46="a",Q46,IF(AA46="b",INDIRECT($BG$6&amp;AB46),IF(AA46="c",R46,"")))))</f>
        <v/>
      </c>
      <c r="X46" s="133"/>
      <c r="Y46" s="132" t="str">
        <f t="shared" si="24"/>
        <v/>
      </c>
      <c r="Z46" s="134" t="str">
        <f t="shared" ca="1" si="19"/>
        <v/>
      </c>
      <c r="AA46" s="134" t="str">
        <f t="shared" ca="1" si="25"/>
        <v/>
      </c>
      <c r="AB46" s="134" t="str">
        <f t="shared" ca="1" si="26"/>
        <v/>
      </c>
      <c r="AC46" s="134">
        <f t="shared" ca="1" si="27"/>
        <v>0</v>
      </c>
      <c r="AD46" s="134">
        <f t="shared" si="28"/>
        <v>0</v>
      </c>
      <c r="AE46" s="134" t="str">
        <f t="shared" si="20"/>
        <v/>
      </c>
      <c r="AF46" s="135" t="str">
        <f t="shared" si="21"/>
        <v/>
      </c>
      <c r="AH46" s="85">
        <v>5</v>
      </c>
      <c r="AI46" s="33"/>
      <c r="AJ46" s="555"/>
      <c r="AK46" s="556"/>
      <c r="AL46" s="29"/>
      <c r="AN46" s="72" t="str">
        <f>IF(AJ46="","",IF(AJ46=0,3600,係数１!D$49))</f>
        <v/>
      </c>
      <c r="AO46" s="73" t="str">
        <f t="shared" si="29"/>
        <v/>
      </c>
      <c r="AP46" s="273" t="str">
        <f t="shared" si="30"/>
        <v/>
      </c>
      <c r="AU46" s="52" t="str">
        <f>IF(参照!A46="","",参照!A46)</f>
        <v/>
      </c>
      <c r="AV46" s="52" t="str">
        <f>IF(参照!B46="","",参照!B46)</f>
        <v/>
      </c>
      <c r="AW46" s="52" t="str">
        <f>IF(参照!C46="","",参照!C46)</f>
        <v/>
      </c>
      <c r="AX46" s="52" t="str">
        <f>IF(参照!D46="","",参照!D46)</f>
        <v>メニューE</v>
      </c>
      <c r="AY46" s="52">
        <f>IF(参照!E46="","",参照!E46)</f>
        <v>2.4699999999999999E-4</v>
      </c>
      <c r="AZ46" s="52" t="str">
        <f>IF(参照!F46="","",参照!F46)</f>
        <v>ミツウロコグリーンエネルギー(株)</v>
      </c>
      <c r="BA46" s="52" t="str">
        <f>IF(参照!G46="","",参照!G46)</f>
        <v>ミツウロコグリーンエネルギー(株)_メニューE</v>
      </c>
      <c r="BB46" s="52">
        <f t="shared" si="0"/>
        <v>0.247</v>
      </c>
      <c r="BD46" s="52" t="str">
        <f>IF(参照!L46="","",参照!L46)</f>
        <v>Ｍｙシティ電力(株)</v>
      </c>
    </row>
    <row r="47" spans="1:56" ht="12.75" customHeight="1" thickTop="1" thickBot="1">
      <c r="A47" s="1"/>
      <c r="B47" s="1"/>
      <c r="C47" s="466"/>
      <c r="D47" s="477"/>
      <c r="E47" s="477"/>
      <c r="F47" s="477"/>
      <c r="G47" s="477"/>
      <c r="H47" s="557"/>
      <c r="I47" s="557"/>
      <c r="J47" s="557"/>
      <c r="K47" s="557"/>
      <c r="L47" s="1"/>
      <c r="N47" s="510" t="s">
        <v>67</v>
      </c>
      <c r="O47" s="511"/>
      <c r="P47" s="511"/>
      <c r="Q47" s="511"/>
      <c r="R47" s="550"/>
      <c r="S47" s="349">
        <f>SUM(S42:S46)</f>
        <v>0</v>
      </c>
      <c r="T47" s="87"/>
      <c r="U47" s="88">
        <f>SUM(U42:U46)</f>
        <v>0</v>
      </c>
      <c r="V47" s="88">
        <f>SUM(V42:V46)</f>
        <v>0</v>
      </c>
      <c r="W47" s="124"/>
      <c r="X47" s="124"/>
      <c r="Y47" s="88">
        <f>SUM(Y42:Y46)</f>
        <v>0</v>
      </c>
      <c r="Z47" s="140">
        <f t="shared" ref="Z47:AD47" ca="1" si="31">SUM(Z42:Z46)</f>
        <v>0</v>
      </c>
      <c r="AA47" s="124"/>
      <c r="AB47" s="124"/>
      <c r="AC47" s="140">
        <f t="shared" ca="1" si="31"/>
        <v>0</v>
      </c>
      <c r="AD47" s="140">
        <f t="shared" si="31"/>
        <v>0</v>
      </c>
      <c r="AE47" s="124"/>
      <c r="AF47" s="126"/>
      <c r="AH47" s="510" t="s">
        <v>67</v>
      </c>
      <c r="AI47" s="511"/>
      <c r="AJ47" s="511"/>
      <c r="AK47" s="511"/>
      <c r="AL47" s="86">
        <f>SUM(AL42:AL46)</f>
        <v>0</v>
      </c>
      <c r="AN47" s="87"/>
      <c r="AO47" s="88">
        <f>SUM(AO42:AO46)</f>
        <v>0</v>
      </c>
      <c r="AP47" s="86">
        <f>SUM(AP42:AP46)</f>
        <v>0</v>
      </c>
      <c r="AU47" s="52" t="str">
        <f>IF(参照!A47="","",参照!A47)</f>
        <v/>
      </c>
      <c r="AV47" s="52" t="str">
        <f>IF(参照!B47="","",参照!B47)</f>
        <v/>
      </c>
      <c r="AW47" s="52" t="str">
        <f>IF(参照!C47="","",参照!C47)</f>
        <v/>
      </c>
      <c r="AX47" s="52" t="str">
        <f>IF(参照!D47="","",参照!D47)</f>
        <v>メニューF</v>
      </c>
      <c r="AY47" s="52">
        <f>IF(参照!E47="","",参照!E47)</f>
        <v>0</v>
      </c>
      <c r="AZ47" s="52" t="str">
        <f>IF(参照!F47="","",参照!F47)</f>
        <v>ミツウロコグリーンエネルギー(株)</v>
      </c>
      <c r="BA47" s="52" t="str">
        <f>IF(参照!G47="","",参照!G47)</f>
        <v>ミツウロコグリーンエネルギー(株)_メニューF</v>
      </c>
      <c r="BB47" s="52">
        <f t="shared" si="0"/>
        <v>0</v>
      </c>
      <c r="BD47" s="52" t="str">
        <f>IF(参照!L47="","",参照!L47)</f>
        <v>(株)ＮＥＸＴ　ＯＮＥ</v>
      </c>
    </row>
    <row r="48" spans="1:56" ht="12.75" customHeight="1" thickBot="1">
      <c r="A48" s="1"/>
      <c r="B48" s="1"/>
      <c r="C48" s="469"/>
      <c r="D48" s="452" t="s">
        <v>12</v>
      </c>
      <c r="E48" s="452"/>
      <c r="F48" s="452"/>
      <c r="G48" s="452"/>
      <c r="H48" s="112" t="s">
        <v>19</v>
      </c>
      <c r="I48" s="369">
        <v>0</v>
      </c>
      <c r="J48" s="112" t="s">
        <v>14</v>
      </c>
      <c r="K48" s="112" t="s">
        <v>14</v>
      </c>
      <c r="L48" s="1"/>
      <c r="AU48" s="52" t="str">
        <f>IF(参照!A48="","",参照!A48)</f>
        <v/>
      </c>
      <c r="AV48" s="52" t="str">
        <f>IF(参照!B48="","",参照!B48)</f>
        <v/>
      </c>
      <c r="AW48" s="52" t="str">
        <f>IF(参照!C48="","",参照!C48)</f>
        <v/>
      </c>
      <c r="AX48" s="52" t="str">
        <f>IF(参照!D48="","",参照!D48)</f>
        <v>メニューG</v>
      </c>
      <c r="AY48" s="52">
        <f>IF(参照!E48="","",参照!E48)</f>
        <v>0</v>
      </c>
      <c r="AZ48" s="52" t="str">
        <f>IF(参照!F48="","",参照!F48)</f>
        <v>ミツウロコグリーンエネルギー(株)</v>
      </c>
      <c r="BA48" s="52" t="str">
        <f>IF(参照!G48="","",参照!G48)</f>
        <v>ミツウロコグリーンエネルギー(株)_メニューG</v>
      </c>
      <c r="BB48" s="52">
        <f t="shared" si="0"/>
        <v>0</v>
      </c>
      <c r="BD48" s="52" t="str">
        <f>IF(参照!L48="","",参照!L48)</f>
        <v>Ｎｅｘｔ　Ｐｏｗｅｒ(株)</v>
      </c>
    </row>
    <row r="49" spans="1:56" ht="12.75" customHeight="1" thickTop="1">
      <c r="A49" s="1"/>
      <c r="B49" s="1"/>
      <c r="C49" s="465" t="s">
        <v>32</v>
      </c>
      <c r="D49" s="455" t="s">
        <v>20</v>
      </c>
      <c r="E49" s="455"/>
      <c r="F49" s="455"/>
      <c r="G49" s="455"/>
      <c r="H49" s="111" t="s">
        <v>6</v>
      </c>
      <c r="I49" s="111" t="s">
        <v>21</v>
      </c>
      <c r="J49" s="467" t="s">
        <v>499</v>
      </c>
      <c r="K49" s="467"/>
      <c r="L49" s="1"/>
      <c r="AU49" s="52" t="str">
        <f>IF(参照!A49="","",参照!A49)</f>
        <v/>
      </c>
      <c r="AV49" s="52" t="str">
        <f>IF(参照!B49="","",参照!B49)</f>
        <v/>
      </c>
      <c r="AW49" s="52" t="str">
        <f>IF(参照!C49="","",参照!C49)</f>
        <v/>
      </c>
      <c r="AX49" s="52" t="str">
        <f>IF(参照!D49="","",参照!D49)</f>
        <v>メニューH</v>
      </c>
      <c r="AY49" s="52">
        <f>IF(参照!E49="","",参照!E49)</f>
        <v>0</v>
      </c>
      <c r="AZ49" s="52" t="str">
        <f>IF(参照!F49="","",参照!F49)</f>
        <v>ミツウロコグリーンエネルギー(株)</v>
      </c>
      <c r="BA49" s="52" t="str">
        <f>IF(参照!G49="","",参照!G49)</f>
        <v>ミツウロコグリーンエネルギー(株)_メニューH</v>
      </c>
      <c r="BB49" s="52">
        <f t="shared" si="0"/>
        <v>0</v>
      </c>
      <c r="BD49" s="52" t="str">
        <f>IF(参照!L49="","",参照!L49)</f>
        <v>ＮＦパワーサービス(株)</v>
      </c>
    </row>
    <row r="50" spans="1:56" ht="13.5" customHeight="1" thickBot="1">
      <c r="A50" s="1"/>
      <c r="B50" s="1"/>
      <c r="C50" s="466"/>
      <c r="D50" s="456" t="s">
        <v>45</v>
      </c>
      <c r="E50" s="456"/>
      <c r="F50" s="456"/>
      <c r="G50" s="456"/>
      <c r="H50" s="82" t="s">
        <v>33</v>
      </c>
      <c r="I50" s="361">
        <v>0</v>
      </c>
      <c r="J50" s="562">
        <f>IF($I50="","",$I50*係数１!G80)</f>
        <v>0</v>
      </c>
      <c r="K50" s="562"/>
      <c r="L50" s="1"/>
      <c r="N50" s="38" t="s">
        <v>623</v>
      </c>
      <c r="P50" s="359"/>
      <c r="Q50" s="359"/>
      <c r="R50" s="359"/>
      <c r="S50" s="358"/>
      <c r="T50" s="141"/>
      <c r="U50" s="141"/>
      <c r="V50" s="141"/>
      <c r="W50" s="141"/>
      <c r="X50" s="141"/>
      <c r="Y50" s="141"/>
      <c r="Z50" s="141"/>
      <c r="AA50" s="141"/>
      <c r="AB50" s="141"/>
      <c r="AC50" s="141"/>
      <c r="AD50" s="141"/>
      <c r="AF50" s="141"/>
      <c r="AJ50" s="38"/>
      <c r="AK50" s="38"/>
      <c r="AN50" s="142" t="s">
        <v>624</v>
      </c>
      <c r="AO50" s="28" t="s">
        <v>625</v>
      </c>
      <c r="AU50" s="52" t="str">
        <f>IF(参照!A50="","",参照!A50)</f>
        <v/>
      </c>
      <c r="AV50" s="52" t="str">
        <f>IF(参照!B50="","",参照!B50)</f>
        <v/>
      </c>
      <c r="AW50" s="52" t="str">
        <f>IF(参照!C50="","",参照!C50)</f>
        <v/>
      </c>
      <c r="AX50" s="52" t="str">
        <f>IF(参照!D50="","",参照!D50)</f>
        <v>メニューI</v>
      </c>
      <c r="AY50" s="52">
        <f>IF(参照!E50="","",参照!E50)</f>
        <v>2.4800000000000001E-4</v>
      </c>
      <c r="AZ50" s="52" t="str">
        <f>IF(参照!F50="","",参照!F50)</f>
        <v>ミツウロコグリーンエネルギー(株)</v>
      </c>
      <c r="BA50" s="52" t="str">
        <f>IF(参照!G50="","",参照!G50)</f>
        <v>ミツウロコグリーンエネルギー(株)_メニューI</v>
      </c>
      <c r="BB50" s="52">
        <f t="shared" si="0"/>
        <v>0.248</v>
      </c>
      <c r="BD50" s="52" t="str">
        <f>IF(参照!L50="","",参照!L50)</f>
        <v>ＮＴＴアノードエナジー(株)</v>
      </c>
    </row>
    <row r="51" spans="1:56" ht="12.75" customHeight="1" thickBot="1">
      <c r="A51" s="1"/>
      <c r="B51" s="1"/>
      <c r="C51" s="466"/>
      <c r="D51" s="456" t="s">
        <v>46</v>
      </c>
      <c r="E51" s="456"/>
      <c r="F51" s="456"/>
      <c r="G51" s="456"/>
      <c r="H51" s="82" t="s">
        <v>33</v>
      </c>
      <c r="I51" s="361">
        <v>0</v>
      </c>
      <c r="J51" s="562">
        <f>IF($I51="","",$I51*係数１!G81)</f>
        <v>0</v>
      </c>
      <c r="K51" s="562"/>
      <c r="L51" s="1"/>
      <c r="N51" s="58"/>
      <c r="O51" s="574" t="s">
        <v>86</v>
      </c>
      <c r="P51" s="574"/>
      <c r="Q51" s="574"/>
      <c r="R51" s="574"/>
      <c r="S51" s="91" t="s">
        <v>87</v>
      </c>
      <c r="T51" s="573" t="s">
        <v>124</v>
      </c>
      <c r="U51" s="574"/>
      <c r="V51" s="61" t="s">
        <v>626</v>
      </c>
      <c r="W51" s="143"/>
      <c r="X51" s="143"/>
      <c r="Y51" s="143"/>
      <c r="Z51" s="143"/>
      <c r="AA51" s="143"/>
      <c r="AB51" s="143"/>
      <c r="AC51" s="143"/>
      <c r="AD51" s="143"/>
      <c r="AJ51" s="144"/>
      <c r="AK51" s="144"/>
      <c r="AN51" s="28" t="s">
        <v>78</v>
      </c>
      <c r="AO51" s="28" t="s">
        <v>145</v>
      </c>
      <c r="AU51" s="52" t="str">
        <f>IF(参照!A51="","",参照!A51)</f>
        <v/>
      </c>
      <c r="AV51" s="52" t="str">
        <f>IF(参照!B51="","",参照!B51)</f>
        <v/>
      </c>
      <c r="AW51" s="52" t="str">
        <f>IF(参照!C51="","",参照!C51)</f>
        <v/>
      </c>
      <c r="AX51" s="52" t="str">
        <f>IF(参照!D51="","",参照!D51)</f>
        <v>メニューJ(残差)</v>
      </c>
      <c r="AY51" s="52">
        <f>IF(参照!E51="","",参照!E51)</f>
        <v>4.08E-4</v>
      </c>
      <c r="AZ51" s="52" t="str">
        <f>IF(参照!F51="","",参照!F51)</f>
        <v>ミツウロコグリーンエネルギー(株)</v>
      </c>
      <c r="BA51" s="52" t="str">
        <f>IF(参照!G51="","",参照!G51)</f>
        <v>ミツウロコグリーンエネルギー(株)_メニューJ(残差)</v>
      </c>
      <c r="BB51" s="52">
        <f t="shared" si="0"/>
        <v>0.40799999999999997</v>
      </c>
      <c r="BD51" s="52" t="str">
        <f>IF(参照!L51="","",参照!L51)</f>
        <v>(株)Ｏｐｔｉｍｉｚｅｄ　Ｅｎｅｒｇｙ</v>
      </c>
    </row>
    <row r="52" spans="1:56" ht="12" customHeight="1" thickTop="1">
      <c r="A52" s="1"/>
      <c r="B52" s="1"/>
      <c r="C52" s="466"/>
      <c r="D52" s="456" t="s">
        <v>44</v>
      </c>
      <c r="E52" s="456"/>
      <c r="F52" s="456"/>
      <c r="G52" s="456"/>
      <c r="H52" s="82" t="s">
        <v>33</v>
      </c>
      <c r="I52" s="361">
        <v>0</v>
      </c>
      <c r="J52" s="562">
        <f>IF($I52="","",$I52*係数１!G82)</f>
        <v>0</v>
      </c>
      <c r="K52" s="562"/>
      <c r="L52" s="1"/>
      <c r="N52" s="78">
        <v>1</v>
      </c>
      <c r="O52" s="577" t="s">
        <v>627</v>
      </c>
      <c r="P52" s="577"/>
      <c r="Q52" s="577"/>
      <c r="R52" s="577"/>
      <c r="S52" s="370">
        <v>0.1</v>
      </c>
      <c r="T52" s="575">
        <f>IF(O52="","",VLOOKUP(O52,係数１!$F:$G,2,0))</f>
        <v>9200</v>
      </c>
      <c r="U52" s="576"/>
      <c r="V52" s="145">
        <f>IF(OR(S52="",O52=""),"",S52*T52)</f>
        <v>920</v>
      </c>
      <c r="W52" s="143"/>
      <c r="X52" s="143"/>
      <c r="Y52" s="143"/>
      <c r="Z52" s="143"/>
      <c r="AA52" s="143"/>
      <c r="AB52" s="143"/>
      <c r="AC52" s="143"/>
      <c r="AD52" s="143"/>
      <c r="AJ52" s="146"/>
      <c r="AK52" s="146"/>
      <c r="AN52" s="28" t="s">
        <v>79</v>
      </c>
      <c r="AO52" s="28" t="s">
        <v>146</v>
      </c>
      <c r="AU52" s="52" t="str">
        <f>IF(参照!A52="","",参照!A52)</f>
        <v/>
      </c>
      <c r="AV52" s="52" t="str">
        <f>IF(参照!B52="","",参照!B52)</f>
        <v/>
      </c>
      <c r="AW52" s="52" t="str">
        <f>IF(参照!C52="","",参照!C52)</f>
        <v/>
      </c>
      <c r="AX52" s="52" t="str">
        <f>IF(参照!D52="","",参照!D52)</f>
        <v>(参考値)事業者全体</v>
      </c>
      <c r="AY52" s="52">
        <f>IF(参照!E52="","",参照!E52)</f>
        <v>4.6200000000000001E-4</v>
      </c>
      <c r="AZ52" s="52" t="str">
        <f>IF(参照!F52="","",参照!F52)</f>
        <v>ミツウロコグリーンエネルギー(株)</v>
      </c>
      <c r="BA52" s="52" t="str">
        <f>IF(参照!G52="","",参照!G52)</f>
        <v>ミツウロコグリーンエネルギー(株)_(参考値)事業者全体</v>
      </c>
      <c r="BB52" s="52">
        <f t="shared" si="0"/>
        <v>0.46200000000000002</v>
      </c>
      <c r="BD52" s="52" t="str">
        <f>IF(参照!L52="","",参照!L52)</f>
        <v>(株)ＰｉｎＴ</v>
      </c>
    </row>
    <row r="53" spans="1:56" ht="12" customHeight="1">
      <c r="A53" s="1"/>
      <c r="B53" s="1"/>
      <c r="C53" s="466"/>
      <c r="D53" s="449" t="s">
        <v>43</v>
      </c>
      <c r="E53" s="449"/>
      <c r="F53" s="449"/>
      <c r="G53" s="449"/>
      <c r="H53" s="82" t="s">
        <v>33</v>
      </c>
      <c r="I53" s="371">
        <f>IF(S55=0,"",S55)</f>
        <v>0.1</v>
      </c>
      <c r="J53" s="562">
        <f>IF(V55=0,"",V55)</f>
        <v>920</v>
      </c>
      <c r="K53" s="562"/>
      <c r="L53" s="1"/>
      <c r="N53" s="79">
        <v>2</v>
      </c>
      <c r="O53" s="578"/>
      <c r="P53" s="578"/>
      <c r="Q53" s="578"/>
      <c r="R53" s="578"/>
      <c r="S53" s="354"/>
      <c r="T53" s="569" t="str">
        <f>IF(O53="","",VLOOKUP(O53,係数１!$F:$G,2,0))</f>
        <v/>
      </c>
      <c r="U53" s="570"/>
      <c r="V53" s="147" t="str">
        <f>IF(OR(S53="",O53=""),"",S53*T53)</f>
        <v/>
      </c>
      <c r="W53" s="143"/>
      <c r="X53" s="143"/>
      <c r="Y53" s="143"/>
      <c r="Z53" s="143"/>
      <c r="AA53" s="143"/>
      <c r="AB53" s="143"/>
      <c r="AC53" s="143"/>
      <c r="AD53" s="143"/>
      <c r="AJ53" s="146"/>
      <c r="AK53" s="146"/>
      <c r="AN53" s="28" t="s">
        <v>80</v>
      </c>
      <c r="AO53" s="28" t="s">
        <v>147</v>
      </c>
      <c r="AU53" s="52" t="str">
        <f>IF(参照!A53="","",参照!A53)</f>
        <v>A0017</v>
      </c>
      <c r="AV53" s="52" t="str">
        <f>IF(参照!B53="","",参照!B53)</f>
        <v>(株)Ｓｈａｒｅｄ　Ｅｎｅｒｇｙ</v>
      </c>
      <c r="AW53" s="52">
        <f>IF(参照!C53="","",参照!C53)</f>
        <v>4.8999999999999998E-4</v>
      </c>
      <c r="AX53" s="52" t="str">
        <f>IF(参照!D53="","",参照!D53)</f>
        <v/>
      </c>
      <c r="AY53" s="52">
        <f>IF(参照!E53="","",参照!E53)</f>
        <v>5.0100000000000003E-4</v>
      </c>
      <c r="AZ53" s="52" t="str">
        <f>IF(参照!F53="","",参照!F53)</f>
        <v>(株)Ｓｈａｒｅｄ　Ｅｎｅｒｇｙ</v>
      </c>
      <c r="BA53" s="52" t="str">
        <f>IF(参照!G53="","",参照!G53)</f>
        <v>(株)Ｓｈａｒｅｄ　Ｅｎｅｒｇｙ_</v>
      </c>
      <c r="BB53" s="52">
        <f t="shared" si="0"/>
        <v>0.501</v>
      </c>
      <c r="BD53" s="52" t="str">
        <f>IF(参照!L53="","",参照!L53)</f>
        <v>Ｑ．ＥＮＥＳＴでんき(株)(旧：ジニーエナジー合同会社)</v>
      </c>
    </row>
    <row r="54" spans="1:56" ht="13.5" customHeight="1" thickBot="1">
      <c r="A54" s="1"/>
      <c r="B54" s="1"/>
      <c r="C54" s="466"/>
      <c r="D54" s="449" t="s">
        <v>129</v>
      </c>
      <c r="E54" s="449"/>
      <c r="F54" s="449"/>
      <c r="G54" s="449"/>
      <c r="H54" s="82" t="s">
        <v>33</v>
      </c>
      <c r="I54" s="371">
        <f>IF(S62=0,"",S62)</f>
        <v>0.1</v>
      </c>
      <c r="J54" s="562">
        <f>IF(V62=0,"",V62)</f>
        <v>11.600000000000001</v>
      </c>
      <c r="K54" s="562"/>
      <c r="L54" s="1"/>
      <c r="N54" s="85">
        <v>3</v>
      </c>
      <c r="O54" s="579"/>
      <c r="P54" s="579"/>
      <c r="Q54" s="579"/>
      <c r="R54" s="579"/>
      <c r="S54" s="355"/>
      <c r="T54" s="571" t="str">
        <f>IF(O54="","",VLOOKUP(O54,係数１!$F:$G,2,0))</f>
        <v/>
      </c>
      <c r="U54" s="572"/>
      <c r="V54" s="148" t="str">
        <f>IF(OR(S54="",O54=""),"",S54*T54)</f>
        <v/>
      </c>
      <c r="W54" s="143"/>
      <c r="X54" s="143"/>
      <c r="Y54" s="143"/>
      <c r="Z54" s="143"/>
      <c r="AA54" s="143"/>
      <c r="AB54" s="143"/>
      <c r="AC54" s="143"/>
      <c r="AD54" s="143"/>
      <c r="AJ54" s="146"/>
      <c r="AK54" s="146"/>
      <c r="AN54" s="28" t="s">
        <v>627</v>
      </c>
      <c r="AO54" s="28" t="s">
        <v>148</v>
      </c>
      <c r="AU54" s="52" t="str">
        <f>IF(参照!A54="","",参照!A54)</f>
        <v>A0018</v>
      </c>
      <c r="AV54" s="52" t="str">
        <f>IF(参照!B54="","",参照!B54)</f>
        <v>ネクストパワーやまと(株)</v>
      </c>
      <c r="AW54" s="52">
        <f>IF(参照!C54="","",参照!C54)</f>
        <v>3.8299999999999999E-4</v>
      </c>
      <c r="AX54" s="52" t="str">
        <f>IF(参照!D54="","",参照!D54)</f>
        <v>メニューA</v>
      </c>
      <c r="AY54" s="52">
        <f>IF(参照!E54="","",参照!E54)</f>
        <v>0</v>
      </c>
      <c r="AZ54" s="52" t="str">
        <f>IF(参照!F54="","",参照!F54)</f>
        <v>ネクストパワーやまと(株)</v>
      </c>
      <c r="BA54" s="52" t="str">
        <f>IF(参照!G54="","",参照!G54)</f>
        <v>ネクストパワーやまと(株)_メニューA</v>
      </c>
      <c r="BB54" s="52">
        <f t="shared" si="0"/>
        <v>0</v>
      </c>
      <c r="BD54" s="52" t="str">
        <f>IF(参照!L54="","",参照!L54)</f>
        <v>ＲＥ１００電力(株)</v>
      </c>
    </row>
    <row r="55" spans="1:56" ht="14.25" customHeight="1" thickTop="1" thickBot="1">
      <c r="A55" s="1"/>
      <c r="B55" s="1"/>
      <c r="C55" s="466"/>
      <c r="D55" s="456" t="s">
        <v>42</v>
      </c>
      <c r="E55" s="456"/>
      <c r="F55" s="456"/>
      <c r="G55" s="456"/>
      <c r="H55" s="82" t="s">
        <v>33</v>
      </c>
      <c r="I55" s="361">
        <v>0</v>
      </c>
      <c r="J55" s="562">
        <f>IF($I55="","",$I55*係数１!G113)</f>
        <v>0</v>
      </c>
      <c r="K55" s="562"/>
      <c r="L55" s="1"/>
      <c r="N55" s="582" t="s">
        <v>67</v>
      </c>
      <c r="O55" s="583"/>
      <c r="P55" s="583"/>
      <c r="Q55" s="583"/>
      <c r="R55" s="583"/>
      <c r="S55" s="356">
        <f>SUM(S52:S54)</f>
        <v>0.1</v>
      </c>
      <c r="T55" s="580"/>
      <c r="U55" s="581"/>
      <c r="V55" s="86">
        <f>SUM(V52:V54)</f>
        <v>920</v>
      </c>
      <c r="W55" s="143"/>
      <c r="X55" s="143"/>
      <c r="Y55" s="143"/>
      <c r="Z55" s="143"/>
      <c r="AA55" s="143"/>
      <c r="AB55" s="143"/>
      <c r="AC55" s="143"/>
      <c r="AD55" s="143"/>
      <c r="AJ55" s="146"/>
      <c r="AK55" s="146"/>
      <c r="AN55" s="28" t="s">
        <v>81</v>
      </c>
      <c r="AO55" s="28" t="s">
        <v>149</v>
      </c>
      <c r="AU55" s="52" t="str">
        <f>IF(参照!A55="","",参照!A55)</f>
        <v/>
      </c>
      <c r="AV55" s="52" t="str">
        <f>IF(参照!B55="","",参照!B55)</f>
        <v/>
      </c>
      <c r="AW55" s="52" t="str">
        <f>IF(参照!C55="","",参照!C55)</f>
        <v/>
      </c>
      <c r="AX55" s="52" t="str">
        <f>IF(参照!D55="","",参照!D55)</f>
        <v>メニューB(残差)</v>
      </c>
      <c r="AY55" s="52">
        <f>IF(参照!E55="","",参照!E55)</f>
        <v>4.0400000000000001E-4</v>
      </c>
      <c r="AZ55" s="52" t="str">
        <f>IF(参照!F55="","",参照!F55)</f>
        <v>ネクストパワーやまと(株)</v>
      </c>
      <c r="BA55" s="52" t="str">
        <f>IF(参照!G55="","",参照!G55)</f>
        <v>ネクストパワーやまと(株)_メニューB(残差)</v>
      </c>
      <c r="BB55" s="52">
        <f t="shared" si="0"/>
        <v>0.40400000000000003</v>
      </c>
      <c r="BD55" s="52" t="str">
        <f>IF(参照!L55="","",参照!L55)</f>
        <v>(株)ＲｅｎｏＬａｂｏ</v>
      </c>
    </row>
    <row r="56" spans="1:56" ht="12">
      <c r="A56" s="1"/>
      <c r="B56" s="1"/>
      <c r="C56" s="466"/>
      <c r="D56" s="456" t="s">
        <v>57</v>
      </c>
      <c r="E56" s="456"/>
      <c r="F56" s="456"/>
      <c r="G56" s="456"/>
      <c r="H56" s="82" t="s">
        <v>33</v>
      </c>
      <c r="I56" s="361">
        <v>0</v>
      </c>
      <c r="J56" s="562">
        <f>IF($I56="","",$I56*係数１!G114)</f>
        <v>0</v>
      </c>
      <c r="K56" s="562"/>
      <c r="L56" s="1"/>
      <c r="W56" s="143"/>
      <c r="X56" s="143"/>
      <c r="Y56" s="143"/>
      <c r="Z56" s="143"/>
      <c r="AA56" s="143"/>
      <c r="AB56" s="143"/>
      <c r="AC56" s="143"/>
      <c r="AD56" s="143"/>
      <c r="AN56" s="28" t="s">
        <v>82</v>
      </c>
      <c r="AO56" s="28" t="s">
        <v>150</v>
      </c>
      <c r="AU56" s="52" t="str">
        <f>IF(参照!A56="","",参照!A56)</f>
        <v/>
      </c>
      <c r="AV56" s="52" t="str">
        <f>IF(参照!B56="","",参照!B56)</f>
        <v/>
      </c>
      <c r="AW56" s="52" t="str">
        <f>IF(参照!C56="","",参照!C56)</f>
        <v/>
      </c>
      <c r="AX56" s="52" t="str">
        <f>IF(参照!D56="","",参照!D56)</f>
        <v>(参考値)事業者全体</v>
      </c>
      <c r="AY56" s="52">
        <f>IF(参照!E56="","",参照!E56)</f>
        <v>4.75E-4</v>
      </c>
      <c r="AZ56" s="52" t="str">
        <f>IF(参照!F56="","",参照!F56)</f>
        <v>ネクストパワーやまと(株)</v>
      </c>
      <c r="BA56" s="52" t="str">
        <f>IF(参照!G56="","",参照!G56)</f>
        <v>ネクストパワーやまと(株)_(参考値)事業者全体</v>
      </c>
      <c r="BB56" s="52">
        <f t="shared" si="0"/>
        <v>0.47499999999999998</v>
      </c>
      <c r="BD56" s="52" t="str">
        <f>IF(参照!L56="","",参照!L56)</f>
        <v>(株)Ｓａｎｋｏ　ＩＢ</v>
      </c>
    </row>
    <row r="57" spans="1:56" ht="12.75" thickBot="1">
      <c r="A57" s="1"/>
      <c r="B57" s="1"/>
      <c r="C57" s="466"/>
      <c r="D57" s="456" t="s">
        <v>24</v>
      </c>
      <c r="E57" s="456"/>
      <c r="F57" s="456"/>
      <c r="G57" s="456"/>
      <c r="H57" s="82" t="s">
        <v>14</v>
      </c>
      <c r="I57" s="82" t="s">
        <v>14</v>
      </c>
      <c r="J57" s="562">
        <f>SUM(J50:J56)</f>
        <v>931.6</v>
      </c>
      <c r="K57" s="562"/>
      <c r="L57" s="1"/>
      <c r="N57" s="38" t="s">
        <v>130</v>
      </c>
      <c r="P57" s="38"/>
      <c r="Q57" s="38"/>
      <c r="R57" s="38"/>
      <c r="AN57" s="28" t="s">
        <v>83</v>
      </c>
      <c r="AO57" s="28" t="s">
        <v>151</v>
      </c>
      <c r="AU57" s="52" t="str">
        <f>IF(参照!A57="","",参照!A57)</f>
        <v>A0019</v>
      </c>
      <c r="AV57" s="52" t="str">
        <f>IF(参照!B57="","",参照!B57)</f>
        <v>日本テクノ(株)</v>
      </c>
      <c r="AW57" s="52">
        <f>IF(参照!C57="","",参照!C57)</f>
        <v>4.6799999999999999E-4</v>
      </c>
      <c r="AX57" s="52" t="str">
        <f>IF(参照!D57="","",参照!D57)</f>
        <v>メニューA</v>
      </c>
      <c r="AY57" s="52">
        <f>IF(参照!E57="","",参照!E57)</f>
        <v>0</v>
      </c>
      <c r="AZ57" s="52" t="str">
        <f>IF(参照!F57="","",参照!F57)</f>
        <v>日本テクノ(株)</v>
      </c>
      <c r="BA57" s="52" t="str">
        <f>IF(参照!G57="","",参照!G57)</f>
        <v>日本テクノ(株)_メニューA</v>
      </c>
      <c r="BB57" s="52">
        <f t="shared" si="0"/>
        <v>0</v>
      </c>
      <c r="BD57" s="52" t="str">
        <f>IF(参照!L57="","",参照!L57)</f>
        <v>ＳＢパワー(株)</v>
      </c>
    </row>
    <row r="58" spans="1:56" ht="15.75" customHeight="1" thickBot="1">
      <c r="A58" s="1"/>
      <c r="B58" s="1"/>
      <c r="C58" s="466"/>
      <c r="D58" s="456" t="s">
        <v>34</v>
      </c>
      <c r="E58" s="456"/>
      <c r="F58" s="456"/>
      <c r="G58" s="456"/>
      <c r="H58" s="563"/>
      <c r="I58" s="564"/>
      <c r="J58" s="564"/>
      <c r="K58" s="565"/>
      <c r="L58" s="1"/>
      <c r="N58" s="58"/>
      <c r="O58" s="574" t="s">
        <v>86</v>
      </c>
      <c r="P58" s="574"/>
      <c r="Q58" s="574"/>
      <c r="R58" s="574"/>
      <c r="S58" s="91" t="s">
        <v>87</v>
      </c>
      <c r="T58" s="573" t="s">
        <v>124</v>
      </c>
      <c r="U58" s="574"/>
      <c r="V58" s="61" t="s">
        <v>626</v>
      </c>
      <c r="W58" s="143"/>
      <c r="X58" s="143"/>
      <c r="Y58" s="143"/>
      <c r="Z58" s="143"/>
      <c r="AA58" s="143"/>
      <c r="AB58" s="143"/>
      <c r="AC58" s="143"/>
      <c r="AD58" s="143"/>
      <c r="AN58" s="28" t="s">
        <v>84</v>
      </c>
      <c r="AO58" s="28" t="s">
        <v>152</v>
      </c>
      <c r="AU58" s="52" t="str">
        <f>IF(参照!A58="","",参照!A58)</f>
        <v/>
      </c>
      <c r="AV58" s="52" t="str">
        <f>IF(参照!B58="","",参照!B58)</f>
        <v/>
      </c>
      <c r="AW58" s="52" t="str">
        <f>IF(参照!C58="","",参照!C58)</f>
        <v/>
      </c>
      <c r="AX58" s="52" t="str">
        <f>IF(参照!D58="","",参照!D58)</f>
        <v>メニューB(残差)</v>
      </c>
      <c r="AY58" s="52">
        <f>IF(参照!E58="","",参照!E58)</f>
        <v>4.84E-4</v>
      </c>
      <c r="AZ58" s="52" t="str">
        <f>IF(参照!F58="","",参照!F58)</f>
        <v>日本テクノ(株)</v>
      </c>
      <c r="BA58" s="52" t="str">
        <f>IF(参照!G58="","",参照!G58)</f>
        <v>日本テクノ(株)_メニューB(残差)</v>
      </c>
      <c r="BB58" s="52">
        <f t="shared" si="0"/>
        <v>0.48399999999999999</v>
      </c>
      <c r="BD58" s="52" t="str">
        <f>IF(参照!L58="","",参照!L58)</f>
        <v>(株)ＳＥウイングズ</v>
      </c>
    </row>
    <row r="59" spans="1:56" ht="15.75" customHeight="1" thickTop="1">
      <c r="A59" s="1"/>
      <c r="B59" s="1"/>
      <c r="C59" s="466"/>
      <c r="D59" s="456"/>
      <c r="E59" s="456"/>
      <c r="F59" s="456"/>
      <c r="G59" s="456"/>
      <c r="H59" s="566"/>
      <c r="I59" s="567"/>
      <c r="J59" s="567"/>
      <c r="K59" s="568"/>
      <c r="L59" s="1"/>
      <c r="N59" s="78">
        <v>1</v>
      </c>
      <c r="O59" s="577" t="s">
        <v>147</v>
      </c>
      <c r="P59" s="577"/>
      <c r="Q59" s="577"/>
      <c r="R59" s="577"/>
      <c r="S59" s="370">
        <v>0.1</v>
      </c>
      <c r="T59" s="575">
        <f>IF(O59="","",VLOOKUP(O59,係数１!$F:$G,2,0))</f>
        <v>116</v>
      </c>
      <c r="U59" s="576"/>
      <c r="V59" s="136">
        <f>IF(OR(S59="",O59=""),"",S59*T59)</f>
        <v>11.600000000000001</v>
      </c>
      <c r="W59" s="143"/>
      <c r="X59" s="143"/>
      <c r="Y59" s="143"/>
      <c r="Z59" s="143"/>
      <c r="AA59" s="143"/>
      <c r="AB59" s="143"/>
      <c r="AC59" s="143"/>
      <c r="AD59" s="143"/>
      <c r="AN59" s="28" t="s">
        <v>628</v>
      </c>
      <c r="AO59" s="28" t="s">
        <v>629</v>
      </c>
      <c r="AU59" s="52" t="str">
        <f>IF(参照!A59="","",参照!A59)</f>
        <v/>
      </c>
      <c r="AV59" s="52" t="str">
        <f>IF(参照!B59="","",参照!B59)</f>
        <v/>
      </c>
      <c r="AW59" s="52" t="str">
        <f>IF(参照!C59="","",参照!C59)</f>
        <v/>
      </c>
      <c r="AX59" s="52" t="str">
        <f>IF(参照!D59="","",参照!D59)</f>
        <v>(参考値)事業者全体</v>
      </c>
      <c r="AY59" s="52">
        <f>IF(参照!E59="","",参照!E59)</f>
        <v>4.8500000000000003E-4</v>
      </c>
      <c r="AZ59" s="52" t="str">
        <f>IF(参照!F59="","",参照!F59)</f>
        <v>日本テクノ(株)</v>
      </c>
      <c r="BA59" s="52" t="str">
        <f>IF(参照!G59="","",参照!G59)</f>
        <v>日本テクノ(株)_(参考値)事業者全体</v>
      </c>
      <c r="BB59" s="52">
        <f t="shared" si="0"/>
        <v>0.48500000000000004</v>
      </c>
      <c r="BD59" s="52" t="str">
        <f>IF(参照!L59="","",参照!L59)</f>
        <v>(株)Ｓｈａｒｅｄ　Ｅｎｅｒｇｙ</v>
      </c>
    </row>
    <row r="60" spans="1:56" ht="12.75">
      <c r="A60" s="1"/>
      <c r="B60" s="1"/>
      <c r="C60" s="1"/>
      <c r="D60" s="1"/>
      <c r="E60" s="1"/>
      <c r="F60" s="1"/>
      <c r="G60" s="1"/>
      <c r="H60" s="1"/>
      <c r="I60" s="1"/>
      <c r="J60" s="1"/>
      <c r="K60" s="1"/>
      <c r="L60" s="1"/>
      <c r="N60" s="79">
        <v>2</v>
      </c>
      <c r="O60" s="578"/>
      <c r="P60" s="578"/>
      <c r="Q60" s="578"/>
      <c r="R60" s="578"/>
      <c r="S60" s="354"/>
      <c r="T60" s="569" t="str">
        <f>IF(O60="","",VLOOKUP(O60,係数１!$F:$G,2,0))</f>
        <v/>
      </c>
      <c r="U60" s="570"/>
      <c r="V60" s="147" t="str">
        <f>IF(OR(S60="",O60=""),"",S60*T60)</f>
        <v/>
      </c>
      <c r="W60" s="143"/>
      <c r="X60" s="143"/>
      <c r="Y60" s="143"/>
      <c r="Z60" s="143"/>
      <c r="AA60" s="143"/>
      <c r="AB60" s="143"/>
      <c r="AC60" s="143"/>
      <c r="AD60" s="143"/>
      <c r="AO60" s="28" t="s">
        <v>153</v>
      </c>
      <c r="AU60" s="52" t="str">
        <f>IF(参照!A60="","",参照!A60)</f>
        <v>A0020</v>
      </c>
      <c r="AV60" s="52" t="str">
        <f>IF(参照!B60="","",参照!B60)</f>
        <v>中央電力エナジー(株)</v>
      </c>
      <c r="AW60" s="52">
        <f>IF(参照!C60="","",参照!C60)</f>
        <v>5.0600000000000005E-4</v>
      </c>
      <c r="AX60" s="52" t="str">
        <f>IF(参照!D60="","",参照!D60)</f>
        <v>メニューA</v>
      </c>
      <c r="AY60" s="52">
        <f>IF(参照!E60="","",参照!E60)</f>
        <v>0</v>
      </c>
      <c r="AZ60" s="52" t="str">
        <f>IF(参照!F60="","",参照!F60)</f>
        <v>中央電力エナジー(株)</v>
      </c>
      <c r="BA60" s="52" t="str">
        <f>IF(参照!G60="","",参照!G60)</f>
        <v>中央電力エナジー(株)_メニューA</v>
      </c>
      <c r="BB60" s="52">
        <f t="shared" si="0"/>
        <v>0</v>
      </c>
      <c r="BD60" s="52" t="str">
        <f>IF(参照!L60="","",参照!L60)</f>
        <v>ＳｕｓｔａｉｎａｂｌｅＥｎｅｒｇｙ(株)</v>
      </c>
    </row>
    <row r="61" spans="1:56" ht="13.5" customHeight="1" thickBot="1">
      <c r="A61" s="1"/>
      <c r="B61" s="1"/>
      <c r="C61" s="149" t="s">
        <v>13</v>
      </c>
      <c r="D61" s="442" t="s">
        <v>35</v>
      </c>
      <c r="E61" s="442"/>
      <c r="F61" s="442"/>
      <c r="G61" s="442"/>
      <c r="H61" s="442"/>
      <c r="I61" s="442"/>
      <c r="J61" s="442"/>
      <c r="K61" s="442"/>
      <c r="L61" s="150"/>
      <c r="M61" s="151"/>
      <c r="N61" s="85">
        <v>3</v>
      </c>
      <c r="O61" s="579"/>
      <c r="P61" s="579"/>
      <c r="Q61" s="579"/>
      <c r="R61" s="579"/>
      <c r="S61" s="354"/>
      <c r="T61" s="571" t="str">
        <f>IF(O61="","",VLOOKUP(O61,係数１!$F:$G,2,0))</f>
        <v/>
      </c>
      <c r="U61" s="572"/>
      <c r="V61" s="148" t="str">
        <f>IF(OR(S61="",O61=""),"",S61*T61)</f>
        <v/>
      </c>
      <c r="W61" s="143"/>
      <c r="X61" s="143"/>
      <c r="Y61" s="143"/>
      <c r="Z61" s="143"/>
      <c r="AA61" s="143"/>
      <c r="AB61" s="143"/>
      <c r="AC61" s="143"/>
      <c r="AD61" s="143"/>
      <c r="AO61" s="28" t="s">
        <v>630</v>
      </c>
      <c r="AU61" s="52" t="str">
        <f>IF(参照!A61="","",参照!A61)</f>
        <v/>
      </c>
      <c r="AV61" s="52" t="str">
        <f>IF(参照!B61="","",参照!B61)</f>
        <v/>
      </c>
      <c r="AW61" s="52" t="str">
        <f>IF(参照!C61="","",参照!C61)</f>
        <v/>
      </c>
      <c r="AX61" s="52" t="str">
        <f>IF(参照!D61="","",参照!D61)</f>
        <v>メニューB(残差)</v>
      </c>
      <c r="AY61" s="52">
        <f>IF(参照!E61="","",参照!E61)</f>
        <v>5.0900000000000001E-4</v>
      </c>
      <c r="AZ61" s="52" t="str">
        <f>IF(参照!F61="","",参照!F61)</f>
        <v>中央電力エナジー(株)</v>
      </c>
      <c r="BA61" s="52" t="str">
        <f>IF(参照!G61="","",参照!G61)</f>
        <v>中央電力エナジー(株)_メニューB(残差)</v>
      </c>
      <c r="BB61" s="52">
        <f t="shared" si="0"/>
        <v>0.50900000000000001</v>
      </c>
      <c r="BD61" s="52" t="str">
        <f>IF(参照!L61="","",参照!L61)</f>
        <v>ＴＥＰＣＯライフサービス(株)</v>
      </c>
    </row>
    <row r="62" spans="1:56" ht="23.25" customHeight="1" thickTop="1" thickBot="1">
      <c r="A62" s="1"/>
      <c r="B62" s="1"/>
      <c r="C62" s="152" t="s">
        <v>37</v>
      </c>
      <c r="D62" s="442" t="s">
        <v>137</v>
      </c>
      <c r="E62" s="442"/>
      <c r="F62" s="442"/>
      <c r="G62" s="442"/>
      <c r="H62" s="442"/>
      <c r="I62" s="442"/>
      <c r="J62" s="442"/>
      <c r="K62" s="442"/>
      <c r="L62" s="150"/>
      <c r="M62" s="151"/>
      <c r="N62" s="582" t="s">
        <v>67</v>
      </c>
      <c r="O62" s="583"/>
      <c r="P62" s="583"/>
      <c r="Q62" s="583"/>
      <c r="R62" s="583"/>
      <c r="S62" s="356">
        <f>SUM(S59:S61)</f>
        <v>0.1</v>
      </c>
      <c r="T62" s="580"/>
      <c r="U62" s="581"/>
      <c r="V62" s="86">
        <f>SUM(V59:V61)</f>
        <v>11.600000000000001</v>
      </c>
      <c r="W62" s="143"/>
      <c r="X62" s="143"/>
      <c r="Y62" s="143"/>
      <c r="Z62" s="143"/>
      <c r="AA62" s="143"/>
      <c r="AB62" s="143"/>
      <c r="AC62" s="143"/>
      <c r="AD62" s="143"/>
      <c r="AO62" s="28" t="s">
        <v>154</v>
      </c>
      <c r="AU62" s="52" t="str">
        <f>IF(参照!A62="","",参照!A62)</f>
        <v/>
      </c>
      <c r="AV62" s="52" t="str">
        <f>IF(参照!B62="","",参照!B62)</f>
        <v/>
      </c>
      <c r="AW62" s="52" t="str">
        <f>IF(参照!C62="","",参照!C62)</f>
        <v/>
      </c>
      <c r="AX62" s="52" t="str">
        <f>IF(参照!D62="","",参照!D62)</f>
        <v>(参考値)事業者全体</v>
      </c>
      <c r="AY62" s="52">
        <f>IF(参照!E62="","",参照!E62)</f>
        <v>4.8299999999999998E-4</v>
      </c>
      <c r="AZ62" s="52" t="str">
        <f>IF(参照!F62="","",参照!F62)</f>
        <v>中央電力エナジー(株)</v>
      </c>
      <c r="BA62" s="52" t="str">
        <f>IF(参照!G62="","",参照!G62)</f>
        <v>中央電力エナジー(株)_(参考値)事業者全体</v>
      </c>
      <c r="BB62" s="52">
        <f t="shared" si="0"/>
        <v>0.48299999999999998</v>
      </c>
      <c r="BD62" s="52" t="str">
        <f>IF(参照!L62="","",参照!L62)</f>
        <v>TERA Energy(株)</v>
      </c>
    </row>
    <row r="63" spans="1:56" ht="42.75" customHeight="1">
      <c r="A63" s="1"/>
      <c r="B63" s="1"/>
      <c r="C63" s="152" t="s">
        <v>38</v>
      </c>
      <c r="D63" s="442" t="s">
        <v>164</v>
      </c>
      <c r="E63" s="442"/>
      <c r="F63" s="442"/>
      <c r="G63" s="442"/>
      <c r="H63" s="442"/>
      <c r="I63" s="442"/>
      <c r="J63" s="442"/>
      <c r="K63" s="442"/>
      <c r="L63" s="150"/>
      <c r="M63" s="151"/>
      <c r="W63" s="143"/>
      <c r="X63" s="143"/>
      <c r="Y63" s="143"/>
      <c r="Z63" s="143"/>
      <c r="AA63" s="143"/>
      <c r="AB63" s="143"/>
      <c r="AC63" s="143"/>
      <c r="AD63" s="143"/>
      <c r="AO63" s="28" t="s">
        <v>631</v>
      </c>
      <c r="AU63" s="52" t="str">
        <f>IF(参照!A63="","",参照!A63)</f>
        <v>A0021</v>
      </c>
      <c r="AV63" s="52" t="str">
        <f>IF(参照!B63="","",参照!B63)</f>
        <v>(株)Ｌｏｏｏｐ</v>
      </c>
      <c r="AW63" s="52">
        <f>IF(参照!C63="","",参照!C63)</f>
        <v>3.8000000000000002E-4</v>
      </c>
      <c r="AX63" s="52" t="str">
        <f>IF(参照!D63="","",参照!D63)</f>
        <v>メニューA</v>
      </c>
      <c r="AY63" s="52">
        <f>IF(参照!E63="","",参照!E63)</f>
        <v>0</v>
      </c>
      <c r="AZ63" s="52" t="str">
        <f>IF(参照!F63="","",参照!F63)</f>
        <v>(株)Ｌｏｏｏｐ</v>
      </c>
      <c r="BA63" s="52" t="str">
        <f>IF(参照!G63="","",参照!G63)</f>
        <v>(株)Ｌｏｏｏｐ_メニューA</v>
      </c>
      <c r="BB63" s="52">
        <f t="shared" si="0"/>
        <v>0</v>
      </c>
      <c r="BD63" s="52" t="str">
        <f>IF(参照!L63="","",参照!L63)</f>
        <v>ＴＧオクトパスエナジー(株)</v>
      </c>
    </row>
    <row r="64" spans="1:56">
      <c r="A64" s="1"/>
      <c r="B64" s="1"/>
      <c r="C64" s="152" t="s">
        <v>39</v>
      </c>
      <c r="D64" s="447" t="s">
        <v>138</v>
      </c>
      <c r="E64" s="447"/>
      <c r="F64" s="447"/>
      <c r="G64" s="447"/>
      <c r="H64" s="447"/>
      <c r="I64" s="447"/>
      <c r="J64" s="447"/>
      <c r="K64" s="447"/>
      <c r="L64" s="150"/>
      <c r="M64" s="151"/>
      <c r="AO64" s="28" t="s">
        <v>632</v>
      </c>
      <c r="AU64" s="52" t="str">
        <f>IF(参照!A64="","",参照!A64)</f>
        <v/>
      </c>
      <c r="AV64" s="52" t="str">
        <f>IF(参照!B64="","",参照!B64)</f>
        <v/>
      </c>
      <c r="AW64" s="52" t="str">
        <f>IF(参照!C64="","",参照!C64)</f>
        <v/>
      </c>
      <c r="AX64" s="52" t="str">
        <f>IF(参照!D64="","",参照!D64)</f>
        <v>メニューB</v>
      </c>
      <c r="AY64" s="52">
        <f>IF(参照!E64="","",参照!E64)</f>
        <v>3.4899999999999997E-4</v>
      </c>
      <c r="AZ64" s="52" t="str">
        <f>IF(参照!F64="","",参照!F64)</f>
        <v>(株)Ｌｏｏｏｐ</v>
      </c>
      <c r="BA64" s="52" t="str">
        <f>IF(参照!G64="","",参照!G64)</f>
        <v>(株)Ｌｏｏｏｐ_メニューB</v>
      </c>
      <c r="BB64" s="52">
        <f t="shared" si="0"/>
        <v>0.34899999999999998</v>
      </c>
      <c r="BD64" s="52" t="str">
        <f>IF(参照!L64="","",参照!L64)</f>
        <v>(株)ＴＯＫＹＯ油電力</v>
      </c>
    </row>
    <row r="65" spans="1:56" ht="10.5" customHeight="1">
      <c r="A65" s="1"/>
      <c r="B65" s="1"/>
      <c r="C65" s="152" t="s">
        <v>40</v>
      </c>
      <c r="D65" s="442" t="s">
        <v>139</v>
      </c>
      <c r="E65" s="442"/>
      <c r="F65" s="442"/>
      <c r="G65" s="442"/>
      <c r="H65" s="442"/>
      <c r="I65" s="442"/>
      <c r="J65" s="442"/>
      <c r="K65" s="442"/>
      <c r="L65" s="153"/>
      <c r="M65" s="154"/>
      <c r="AO65" s="28" t="s">
        <v>633</v>
      </c>
      <c r="AU65" s="52" t="str">
        <f>IF(参照!A65="","",参照!A65)</f>
        <v/>
      </c>
      <c r="AV65" s="52" t="str">
        <f>IF(参照!B65="","",参照!B65)</f>
        <v/>
      </c>
      <c r="AW65" s="52" t="str">
        <f>IF(参照!C65="","",参照!C65)</f>
        <v/>
      </c>
      <c r="AX65" s="52" t="str">
        <f>IF(参照!D65="","",参照!D65)</f>
        <v>メニューC</v>
      </c>
      <c r="AY65" s="52">
        <f>IF(参照!E65="","",参照!E65)</f>
        <v>2.8100000000000005E-4</v>
      </c>
      <c r="AZ65" s="52" t="str">
        <f>IF(参照!F65="","",参照!F65)</f>
        <v>(株)Ｌｏｏｏｐ</v>
      </c>
      <c r="BA65" s="52" t="str">
        <f>IF(参照!G65="","",参照!G65)</f>
        <v>(株)Ｌｏｏｏｐ_メニューC</v>
      </c>
      <c r="BB65" s="52">
        <f t="shared" si="0"/>
        <v>0.28100000000000003</v>
      </c>
      <c r="BD65" s="52" t="str">
        <f>IF(参照!L65="","",参照!L65)</f>
        <v>ＴＲＥＮＤＥ(株)</v>
      </c>
    </row>
    <row r="66" spans="1:56">
      <c r="A66" s="1"/>
      <c r="B66" s="1"/>
      <c r="C66" s="152" t="s">
        <v>41</v>
      </c>
      <c r="D66" s="442" t="s">
        <v>140</v>
      </c>
      <c r="E66" s="442"/>
      <c r="F66" s="442"/>
      <c r="G66" s="442"/>
      <c r="H66" s="442"/>
      <c r="I66" s="442"/>
      <c r="J66" s="442"/>
      <c r="K66" s="442"/>
      <c r="L66" s="155"/>
      <c r="M66" s="156"/>
      <c r="AO66" s="28" t="s">
        <v>155</v>
      </c>
      <c r="AU66" s="52" t="str">
        <f>IF(参照!A66="","",参照!A66)</f>
        <v/>
      </c>
      <c r="AV66" s="52" t="str">
        <f>IF(参照!B66="","",参照!B66)</f>
        <v/>
      </c>
      <c r="AW66" s="52" t="str">
        <f>IF(参照!C66="","",参照!C66)</f>
        <v/>
      </c>
      <c r="AX66" s="52" t="str">
        <f>IF(参照!D66="","",参照!D66)</f>
        <v>メニューD</v>
      </c>
      <c r="AY66" s="52">
        <f>IF(参照!E66="","",参照!E66)</f>
        <v>3.0199999999999997E-4</v>
      </c>
      <c r="AZ66" s="52" t="str">
        <f>IF(参照!F66="","",参照!F66)</f>
        <v>(株)Ｌｏｏｏｐ</v>
      </c>
      <c r="BA66" s="52" t="str">
        <f>IF(参照!G66="","",参照!G66)</f>
        <v>(株)Ｌｏｏｏｐ_メニューD</v>
      </c>
      <c r="BB66" s="52">
        <f t="shared" si="0"/>
        <v>0.30199999999999999</v>
      </c>
      <c r="BD66" s="52" t="str">
        <f>IF(参照!L66="","",参照!L66)</f>
        <v>(株)ＴＴＳパワー</v>
      </c>
    </row>
    <row r="67" spans="1:56">
      <c r="A67" s="1"/>
      <c r="B67" s="1"/>
      <c r="C67" s="152" t="s">
        <v>159</v>
      </c>
      <c r="D67" s="442" t="s">
        <v>141</v>
      </c>
      <c r="E67" s="442"/>
      <c r="F67" s="442"/>
      <c r="G67" s="442"/>
      <c r="H67" s="442"/>
      <c r="I67" s="442"/>
      <c r="J67" s="442"/>
      <c r="K67" s="442"/>
      <c r="L67" s="155"/>
      <c r="M67" s="156"/>
      <c r="AO67" s="28" t="s">
        <v>634</v>
      </c>
      <c r="AU67" s="52" t="str">
        <f>IF(参照!A67="","",参照!A67)</f>
        <v/>
      </c>
      <c r="AV67" s="52" t="str">
        <f>IF(参照!B67="","",参照!B67)</f>
        <v/>
      </c>
      <c r="AW67" s="52" t="str">
        <f>IF(参照!C67="","",参照!C67)</f>
        <v/>
      </c>
      <c r="AX67" s="52" t="str">
        <f>IF(参照!D67="","",参照!D67)</f>
        <v>メニューE</v>
      </c>
      <c r="AY67" s="52">
        <f>IF(参照!E67="","",参照!E67)</f>
        <v>2.1599999999999999E-4</v>
      </c>
      <c r="AZ67" s="52" t="str">
        <f>IF(参照!F67="","",参照!F67)</f>
        <v>(株)Ｌｏｏｏｐ</v>
      </c>
      <c r="BA67" s="52" t="str">
        <f>IF(参照!G67="","",参照!G67)</f>
        <v>(株)Ｌｏｏｏｐ_メニューE</v>
      </c>
      <c r="BB67" s="52">
        <f t="shared" si="0"/>
        <v>0.216</v>
      </c>
      <c r="BD67" s="52" t="str">
        <f>IF(参照!L67="","",参照!L67)</f>
        <v>Ｔ＆Ｔエナジー(株)</v>
      </c>
    </row>
    <row r="68" spans="1:56" ht="21" customHeight="1">
      <c r="A68" s="1"/>
      <c r="B68" s="1"/>
      <c r="C68" s="152" t="s">
        <v>160</v>
      </c>
      <c r="D68" s="442" t="s">
        <v>142</v>
      </c>
      <c r="E68" s="442"/>
      <c r="F68" s="442"/>
      <c r="G68" s="442"/>
      <c r="H68" s="442"/>
      <c r="I68" s="442"/>
      <c r="J68" s="442"/>
      <c r="K68" s="442"/>
      <c r="L68" s="155"/>
      <c r="M68" s="156"/>
      <c r="N68" s="157"/>
      <c r="AO68" s="28" t="s">
        <v>635</v>
      </c>
      <c r="AU68" s="52" t="str">
        <f>IF(参照!A68="","",参照!A68)</f>
        <v/>
      </c>
      <c r="AV68" s="52" t="str">
        <f>IF(参照!B68="","",参照!B68)</f>
        <v/>
      </c>
      <c r="AW68" s="52" t="str">
        <f>IF(参照!C68="","",参照!C68)</f>
        <v/>
      </c>
      <c r="AX68" s="52" t="str">
        <f>IF(参照!D68="","",参照!D68)</f>
        <v>メニューF(残差)</v>
      </c>
      <c r="AY68" s="52">
        <f>IF(参照!E68="","",参照!E68)</f>
        <v>4.9399999999999997E-4</v>
      </c>
      <c r="AZ68" s="52" t="str">
        <f>IF(参照!F68="","",参照!F68)</f>
        <v>(株)Ｌｏｏｏｐ</v>
      </c>
      <c r="BA68" s="52" t="str">
        <f>IF(参照!G68="","",参照!G68)</f>
        <v>(株)Ｌｏｏｏｐ_メニューF(残差)</v>
      </c>
      <c r="BB68" s="52">
        <f t="shared" si="0"/>
        <v>0.49399999999999999</v>
      </c>
      <c r="BD68" s="52" t="str">
        <f>IF(参照!L68="","",参照!L68)</f>
        <v>ＵＮＩＶＥＲＧＹ(株)</v>
      </c>
    </row>
    <row r="69" spans="1:56">
      <c r="A69" s="1"/>
      <c r="B69" s="1"/>
      <c r="C69" s="152" t="s">
        <v>161</v>
      </c>
      <c r="D69" s="442" t="s">
        <v>143</v>
      </c>
      <c r="E69" s="442"/>
      <c r="F69" s="442"/>
      <c r="G69" s="442"/>
      <c r="H69" s="442"/>
      <c r="I69" s="442"/>
      <c r="J69" s="442"/>
      <c r="K69" s="442"/>
      <c r="L69" s="155"/>
      <c r="M69" s="156"/>
      <c r="AO69" s="28" t="s">
        <v>156</v>
      </c>
      <c r="AU69" s="52" t="str">
        <f>IF(参照!A69="","",参照!A69)</f>
        <v/>
      </c>
      <c r="AV69" s="52" t="str">
        <f>IF(参照!B69="","",参照!B69)</f>
        <v/>
      </c>
      <c r="AW69" s="52" t="str">
        <f>IF(参照!C69="","",参照!C69)</f>
        <v/>
      </c>
      <c r="AX69" s="52" t="str">
        <f>IF(参照!D69="","",参照!D69)</f>
        <v>(参考値)事業者全体</v>
      </c>
      <c r="AY69" s="52">
        <f>IF(参照!E69="","",参照!E69)</f>
        <v>4.8899999999999996E-4</v>
      </c>
      <c r="AZ69" s="52" t="str">
        <f>IF(参照!F69="","",参照!F69)</f>
        <v>(株)Ｌｏｏｏｐ</v>
      </c>
      <c r="BA69" s="52" t="str">
        <f>IF(参照!G69="","",参照!G69)</f>
        <v>(株)Ｌｏｏｏｐ_(参考値)事業者全体</v>
      </c>
      <c r="BB69" s="52">
        <f t="shared" ref="BB69:BB132" si="32">AY69*1000</f>
        <v>0.48899999999999993</v>
      </c>
      <c r="BD69" s="52" t="str">
        <f>IF(参照!L69="","",参照!L69)</f>
        <v>(株)ＵＰＤＡＴＥＲ</v>
      </c>
    </row>
    <row r="70" spans="1:56">
      <c r="A70" s="1"/>
      <c r="B70" s="1"/>
      <c r="C70" s="1"/>
      <c r="D70" s="1"/>
      <c r="E70" s="1"/>
      <c r="F70" s="1"/>
      <c r="G70" s="1"/>
      <c r="H70" s="1"/>
      <c r="I70" s="1"/>
      <c r="J70" s="1"/>
      <c r="K70" s="1"/>
      <c r="L70" s="1"/>
      <c r="AU70" s="52" t="str">
        <f>IF(参照!A70="","",参照!A70)</f>
        <v>A0023</v>
      </c>
      <c r="AV70" s="52" t="str">
        <f>IF(参照!B70="","",参照!B70)</f>
        <v>(株)ナンワエナジー</v>
      </c>
      <c r="AW70" s="52">
        <f>IF(参照!C70="","",参照!C70)</f>
        <v>5.8900000000000001E-4</v>
      </c>
      <c r="AX70" s="52" t="str">
        <f>IF(参照!D70="","",参照!D70)</f>
        <v>メニューA</v>
      </c>
      <c r="AY70" s="52">
        <f>IF(参照!E70="","",参照!E70)</f>
        <v>0</v>
      </c>
      <c r="AZ70" s="52" t="str">
        <f>IF(参照!F70="","",参照!F70)</f>
        <v>(株)ナンワエナジー</v>
      </c>
      <c r="BA70" s="52" t="str">
        <f>IF(参照!G70="","",参照!G70)</f>
        <v>(株)ナンワエナジー_メニューA</v>
      </c>
      <c r="BB70" s="52">
        <f t="shared" si="32"/>
        <v>0</v>
      </c>
      <c r="BD70" s="52" t="str">
        <f>IF(参照!L70="","",参照!L70)</f>
        <v>(株)Ｕ－ＰＯＷＥＲ</v>
      </c>
    </row>
    <row r="71" spans="1:56">
      <c r="AU71" s="52" t="str">
        <f>IF(参照!A71="","",参照!A71)</f>
        <v/>
      </c>
      <c r="AV71" s="52" t="str">
        <f>IF(参照!B71="","",参照!B71)</f>
        <v/>
      </c>
      <c r="AW71" s="52" t="str">
        <f>IF(参照!C71="","",参照!C71)</f>
        <v/>
      </c>
      <c r="AX71" s="52" t="str">
        <f>IF(参照!D71="","",参照!D71)</f>
        <v>メニューB(残差)</v>
      </c>
      <c r="AY71" s="52">
        <f>IF(参照!E71="","",参照!E71)</f>
        <v>6.0599999999999998E-4</v>
      </c>
      <c r="AZ71" s="52" t="str">
        <f>IF(参照!F71="","",参照!F71)</f>
        <v>(株)ナンワエナジー</v>
      </c>
      <c r="BA71" s="52" t="str">
        <f>IF(参照!G71="","",参照!G71)</f>
        <v>(株)ナンワエナジー_メニューB(残差)</v>
      </c>
      <c r="BB71" s="52">
        <f t="shared" si="32"/>
        <v>0.60599999999999998</v>
      </c>
      <c r="BD71" s="52" t="str">
        <f>IF(参照!L71="","",参照!L71)</f>
        <v>(株)Ｖ－Ｐｏｗｅｒ</v>
      </c>
    </row>
    <row r="72" spans="1:56">
      <c r="AU72" s="52" t="str">
        <f>IF(参照!A72="","",参照!A72)</f>
        <v/>
      </c>
      <c r="AV72" s="52" t="str">
        <f>IF(参照!B72="","",参照!B72)</f>
        <v/>
      </c>
      <c r="AW72" s="52" t="str">
        <f>IF(参照!C72="","",参照!C72)</f>
        <v/>
      </c>
      <c r="AX72" s="52" t="str">
        <f>IF(参照!D72="","",参照!D72)</f>
        <v>(参考値)事業者全体</v>
      </c>
      <c r="AY72" s="52">
        <f>IF(参照!E72="","",参照!E72)</f>
        <v>6.3900000000000003E-4</v>
      </c>
      <c r="AZ72" s="52" t="str">
        <f>IF(参照!F72="","",参照!F72)</f>
        <v>(株)ナンワエナジー</v>
      </c>
      <c r="BA72" s="52" t="str">
        <f>IF(参照!G72="","",参照!G72)</f>
        <v>(株)ナンワエナジー_(参考値)事業者全体</v>
      </c>
      <c r="BB72" s="52">
        <f t="shared" si="32"/>
        <v>0.63900000000000001</v>
      </c>
      <c r="BD72" s="52" t="str">
        <f>IF(参照!L72="","",参照!L72)</f>
        <v>ＷＳエナジー(株)</v>
      </c>
    </row>
    <row r="73" spans="1:56">
      <c r="AU73" s="52" t="str">
        <f>IF(参照!A73="","",参照!A73)</f>
        <v>A0024</v>
      </c>
      <c r="AV73" s="52" t="str">
        <f>IF(参照!B73="","",参照!B73)</f>
        <v>静岡ガス＆パワー(株)</v>
      </c>
      <c r="AW73" s="52">
        <f>IF(参照!C73="","",参照!C73)</f>
        <v>3.8299999999999999E-4</v>
      </c>
      <c r="AX73" s="52" t="str">
        <f>IF(参照!D73="","",参照!D73)</f>
        <v>メニューA</v>
      </c>
      <c r="AY73" s="52">
        <f>IF(参照!E73="","",参照!E73)</f>
        <v>2.7E-4</v>
      </c>
      <c r="AZ73" s="52" t="str">
        <f>IF(参照!F73="","",参照!F73)</f>
        <v>静岡ガス＆パワー(株)</v>
      </c>
      <c r="BA73" s="52" t="str">
        <f>IF(参照!G73="","",参照!G73)</f>
        <v>静岡ガス＆パワー(株)_メニューA</v>
      </c>
      <c r="BB73" s="52">
        <f t="shared" si="32"/>
        <v>0.27</v>
      </c>
      <c r="BD73" s="52" t="str">
        <f>IF(参照!L73="","",参照!L73)</f>
        <v>Ｙ．Ｗ．Ｃ(株)</v>
      </c>
    </row>
    <row r="74" spans="1:56">
      <c r="AU74" s="52" t="str">
        <f>IF(参照!A74="","",参照!A74)</f>
        <v/>
      </c>
      <c r="AV74" s="52" t="str">
        <f>IF(参照!B74="","",参照!B74)</f>
        <v/>
      </c>
      <c r="AW74" s="52" t="str">
        <f>IF(参照!C74="","",参照!C74)</f>
        <v/>
      </c>
      <c r="AX74" s="52" t="str">
        <f>IF(参照!D74="","",参照!D74)</f>
        <v>メニューB</v>
      </c>
      <c r="AY74" s="52">
        <f>IF(参照!E74="","",参照!E74)</f>
        <v>0</v>
      </c>
      <c r="AZ74" s="52" t="str">
        <f>IF(参照!F74="","",参照!F74)</f>
        <v>静岡ガス＆パワー(株)</v>
      </c>
      <c r="BA74" s="52" t="str">
        <f>IF(参照!G74="","",参照!G74)</f>
        <v>静岡ガス＆パワー(株)_メニューB</v>
      </c>
      <c r="BB74" s="52">
        <f t="shared" si="32"/>
        <v>0</v>
      </c>
      <c r="BD74" s="52" t="str">
        <f>IF(参照!L74="","",参照!L74)</f>
        <v>アークエルテクノロジーズ(株)</v>
      </c>
    </row>
    <row r="75" spans="1:56">
      <c r="AU75" s="52" t="str">
        <f>IF(参照!A75="","",参照!A75)</f>
        <v/>
      </c>
      <c r="AV75" s="52" t="str">
        <f>IF(参照!B75="","",参照!B75)</f>
        <v/>
      </c>
      <c r="AW75" s="52" t="str">
        <f>IF(参照!C75="","",参照!C75)</f>
        <v/>
      </c>
      <c r="AX75" s="52" t="str">
        <f>IF(参照!D75="","",参照!D75)</f>
        <v>メニューC(残差)</v>
      </c>
      <c r="AY75" s="52">
        <f>IF(参照!E75="","",参照!E75)</f>
        <v>3.4499999999999998E-4</v>
      </c>
      <c r="AZ75" s="52" t="str">
        <f>IF(参照!F75="","",参照!F75)</f>
        <v>静岡ガス＆パワー(株)</v>
      </c>
      <c r="BA75" s="52" t="str">
        <f>IF(参照!G75="","",参照!G75)</f>
        <v>静岡ガス＆パワー(株)_メニューC(残差)</v>
      </c>
      <c r="BB75" s="52">
        <f t="shared" si="32"/>
        <v>0.34499999999999997</v>
      </c>
      <c r="BD75" s="52" t="str">
        <f>IF(参照!L75="","",参照!L75)</f>
        <v>(株)アースインフィニティ</v>
      </c>
    </row>
    <row r="76" spans="1:56">
      <c r="AU76" s="52" t="str">
        <f>IF(参照!A76="","",参照!A76)</f>
        <v/>
      </c>
      <c r="AV76" s="52" t="str">
        <f>IF(参照!B76="","",参照!B76)</f>
        <v/>
      </c>
      <c r="AW76" s="52" t="str">
        <f>IF(参照!C76="","",参照!C76)</f>
        <v/>
      </c>
      <c r="AX76" s="52" t="str">
        <f>IF(参照!D76="","",参照!D76)</f>
        <v>(参考値)事業者全体</v>
      </c>
      <c r="AY76" s="52">
        <f>IF(参照!E76="","",参照!E76)</f>
        <v>3.8000000000000002E-4</v>
      </c>
      <c r="AZ76" s="52" t="str">
        <f>IF(参照!F76="","",参照!F76)</f>
        <v>静岡ガス＆パワー(株)</v>
      </c>
      <c r="BA76" s="52" t="str">
        <f>IF(参照!G76="","",参照!G76)</f>
        <v>静岡ガス＆パワー(株)_(参考値)事業者全体</v>
      </c>
      <c r="BB76" s="52">
        <f t="shared" si="32"/>
        <v>0.38</v>
      </c>
      <c r="BD76" s="52" t="str">
        <f>IF(参照!L76="","",参照!L76)</f>
        <v>アーバンエナジー(株)</v>
      </c>
    </row>
    <row r="77" spans="1:56">
      <c r="AU77" s="52" t="str">
        <f>IF(参照!A77="","",参照!A77)</f>
        <v>A0025</v>
      </c>
      <c r="AV77" s="52" t="str">
        <f>IF(参照!B77="","",参照!B77)</f>
        <v>荏原環境プラント(株)</v>
      </c>
      <c r="AW77" s="52">
        <f>IF(参照!C77="","",参照!C77)</f>
        <v>1.47E-4</v>
      </c>
      <c r="AX77" s="52" t="str">
        <f>IF(参照!D77="","",参照!D77)</f>
        <v>メニューA</v>
      </c>
      <c r="AY77" s="52">
        <f>IF(参照!E77="","",参照!E77)</f>
        <v>0</v>
      </c>
      <c r="AZ77" s="52" t="str">
        <f>IF(参照!F77="","",参照!F77)</f>
        <v>荏原環境プラント(株)</v>
      </c>
      <c r="BA77" s="52" t="str">
        <f>IF(参照!G77="","",参照!G77)</f>
        <v>荏原環境プラント(株)_メニューA</v>
      </c>
      <c r="BB77" s="52">
        <f t="shared" si="32"/>
        <v>0</v>
      </c>
      <c r="BD77" s="52" t="str">
        <f>IF(参照!L77="","",参照!L77)</f>
        <v>アイエスジー(株)</v>
      </c>
    </row>
    <row r="78" spans="1:56">
      <c r="AU78" s="52" t="str">
        <f>IF(参照!A78="","",参照!A78)</f>
        <v/>
      </c>
      <c r="AV78" s="52" t="str">
        <f>IF(参照!B78="","",参照!B78)</f>
        <v/>
      </c>
      <c r="AW78" s="52" t="str">
        <f>IF(参照!C78="","",参照!C78)</f>
        <v/>
      </c>
      <c r="AX78" s="52" t="str">
        <f>IF(参照!D78="","",参照!D78)</f>
        <v>メニューB</v>
      </c>
      <c r="AY78" s="52">
        <f>IF(参照!E78="","",参照!E78)</f>
        <v>0</v>
      </c>
      <c r="AZ78" s="52" t="str">
        <f>IF(参照!F78="","",参照!F78)</f>
        <v>荏原環境プラント(株)</v>
      </c>
      <c r="BA78" s="52" t="str">
        <f>IF(参照!G78="","",参照!G78)</f>
        <v>荏原環境プラント(株)_メニューB</v>
      </c>
      <c r="BB78" s="52">
        <f t="shared" si="32"/>
        <v>0</v>
      </c>
      <c r="BD78" s="52" t="str">
        <f>IF(参照!L78="","",参照!L78)</f>
        <v>(株)アイキューブ・マーケティング</v>
      </c>
    </row>
    <row r="79" spans="1:56">
      <c r="AU79" s="52" t="str">
        <f>IF(参照!A79="","",参照!A79)</f>
        <v/>
      </c>
      <c r="AV79" s="52" t="str">
        <f>IF(参照!B79="","",参照!B79)</f>
        <v/>
      </c>
      <c r="AW79" s="52" t="str">
        <f>IF(参照!C79="","",参照!C79)</f>
        <v/>
      </c>
      <c r="AX79" s="52" t="str">
        <f>IF(参照!D79="","",参照!D79)</f>
        <v>メニューC</v>
      </c>
      <c r="AY79" s="52">
        <f>IF(参照!E79="","",参照!E79)</f>
        <v>1.8599999999999999E-4</v>
      </c>
      <c r="AZ79" s="52" t="str">
        <f>IF(参照!F79="","",参照!F79)</f>
        <v>荏原環境プラント(株)</v>
      </c>
      <c r="BA79" s="52" t="str">
        <f>IF(参照!G79="","",参照!G79)</f>
        <v>荏原環境プラント(株)_メニューC</v>
      </c>
      <c r="BB79" s="52">
        <f t="shared" si="32"/>
        <v>0.186</v>
      </c>
      <c r="BD79" s="52" t="str">
        <f>IF(参照!L79="","",参照!L79)</f>
        <v>(株)アイ・グリッド・ソリューションズ</v>
      </c>
    </row>
    <row r="80" spans="1:56">
      <c r="AU80" s="52" t="str">
        <f>IF(参照!A80="","",参照!A80)</f>
        <v/>
      </c>
      <c r="AV80" s="52" t="str">
        <f>IF(参照!B80="","",参照!B80)</f>
        <v/>
      </c>
      <c r="AW80" s="52" t="str">
        <f>IF(参照!C80="","",参照!C80)</f>
        <v/>
      </c>
      <c r="AX80" s="52" t="str">
        <f>IF(参照!D80="","",参照!D80)</f>
        <v>メニューD</v>
      </c>
      <c r="AY80" s="52">
        <f>IF(参照!E80="","",参照!E80)</f>
        <v>1.8599999999999999E-4</v>
      </c>
      <c r="AZ80" s="52" t="str">
        <f>IF(参照!F80="","",参照!F80)</f>
        <v>荏原環境プラント(株)</v>
      </c>
      <c r="BA80" s="52" t="str">
        <f>IF(参照!G80="","",参照!G80)</f>
        <v>荏原環境プラント(株)_メニューD</v>
      </c>
      <c r="BB80" s="52">
        <f t="shared" si="32"/>
        <v>0.186</v>
      </c>
      <c r="BD80" s="52" t="str">
        <f>IF(参照!L80="","",参照!L80)</f>
        <v>会津エナジー(株)</v>
      </c>
    </row>
    <row r="81" spans="47:56">
      <c r="AU81" s="52" t="str">
        <f>IF(参照!A81="","",参照!A81)</f>
        <v/>
      </c>
      <c r="AV81" s="52" t="str">
        <f>IF(参照!B81="","",参照!B81)</f>
        <v/>
      </c>
      <c r="AW81" s="52" t="str">
        <f>IF(参照!C81="","",参照!C81)</f>
        <v/>
      </c>
      <c r="AX81" s="52" t="str">
        <f>IF(参照!D81="","",参照!D81)</f>
        <v>メニューE</v>
      </c>
      <c r="AY81" s="52">
        <f>IF(参照!E81="","",参照!E81)</f>
        <v>1.7999999999999998E-4</v>
      </c>
      <c r="AZ81" s="52" t="str">
        <f>IF(参照!F81="","",参照!F81)</f>
        <v>荏原環境プラント(株)</v>
      </c>
      <c r="BA81" s="52" t="str">
        <f>IF(参照!G81="","",参照!G81)</f>
        <v>荏原環境プラント(株)_メニューE</v>
      </c>
      <c r="BB81" s="52">
        <f t="shared" si="32"/>
        <v>0.18</v>
      </c>
      <c r="BD81" s="52" t="str">
        <f>IF(参照!L81="","",参照!L81)</f>
        <v>青森県民エナジー(株)</v>
      </c>
    </row>
    <row r="82" spans="47:56">
      <c r="AU82" s="52" t="str">
        <f>IF(参照!A82="","",参照!A82)</f>
        <v/>
      </c>
      <c r="AV82" s="52" t="str">
        <f>IF(参照!B82="","",参照!B82)</f>
        <v/>
      </c>
      <c r="AW82" s="52" t="str">
        <f>IF(参照!C82="","",参照!C82)</f>
        <v/>
      </c>
      <c r="AX82" s="52" t="str">
        <f>IF(参照!D82="","",参照!D82)</f>
        <v>メニューF</v>
      </c>
      <c r="AY82" s="52">
        <f>IF(参照!E82="","",参照!E82)</f>
        <v>1.8699999999999999E-4</v>
      </c>
      <c r="AZ82" s="52" t="str">
        <f>IF(参照!F82="","",参照!F82)</f>
        <v>荏原環境プラント(株)</v>
      </c>
      <c r="BA82" s="52" t="str">
        <f>IF(参照!G82="","",参照!G82)</f>
        <v>荏原環境プラント(株)_メニューF</v>
      </c>
      <c r="BB82" s="52">
        <f t="shared" si="32"/>
        <v>0.187</v>
      </c>
      <c r="BD82" s="52" t="str">
        <f>IF(参照!L82="","",参照!L82)</f>
        <v>朝日ガスエナジー(株)</v>
      </c>
    </row>
    <row r="83" spans="47:56">
      <c r="AU83" s="52" t="str">
        <f>IF(参照!A83="","",参照!A83)</f>
        <v/>
      </c>
      <c r="AV83" s="52" t="str">
        <f>IF(参照!B83="","",参照!B83)</f>
        <v/>
      </c>
      <c r="AW83" s="52" t="str">
        <f>IF(参照!C83="","",参照!C83)</f>
        <v/>
      </c>
      <c r="AX83" s="52" t="str">
        <f>IF(参照!D83="","",参照!D83)</f>
        <v>メニューG</v>
      </c>
      <c r="AY83" s="52">
        <f>IF(参照!E83="","",参照!E83)</f>
        <v>1.83E-4</v>
      </c>
      <c r="AZ83" s="52" t="str">
        <f>IF(参照!F83="","",参照!F83)</f>
        <v>荏原環境プラント(株)</v>
      </c>
      <c r="BA83" s="52" t="str">
        <f>IF(参照!G83="","",参照!G83)</f>
        <v>荏原環境プラント(株)_メニューG</v>
      </c>
      <c r="BB83" s="52">
        <f t="shared" si="32"/>
        <v>0.183</v>
      </c>
      <c r="BD83" s="52" t="str">
        <f>IF(参照!L83="","",参照!L83)</f>
        <v>旭化成(株)</v>
      </c>
    </row>
    <row r="84" spans="47:56">
      <c r="AU84" s="52" t="str">
        <f>IF(参照!A84="","",参照!A84)</f>
        <v/>
      </c>
      <c r="AV84" s="52" t="str">
        <f>IF(参照!B84="","",参照!B84)</f>
        <v/>
      </c>
      <c r="AW84" s="52" t="str">
        <f>IF(参照!C84="","",参照!C84)</f>
        <v/>
      </c>
      <c r="AX84" s="52" t="str">
        <f>IF(参照!D84="","",参照!D84)</f>
        <v>メニューH</v>
      </c>
      <c r="AY84" s="52">
        <f>IF(参照!E84="","",参照!E84)</f>
        <v>3.77E-4</v>
      </c>
      <c r="AZ84" s="52" t="str">
        <f>IF(参照!F84="","",参照!F84)</f>
        <v>荏原環境プラント(株)</v>
      </c>
      <c r="BA84" s="52" t="str">
        <f>IF(参照!G84="","",参照!G84)</f>
        <v>荏原環境プラント(株)_メニューH</v>
      </c>
      <c r="BB84" s="52">
        <f t="shared" si="32"/>
        <v>0.377</v>
      </c>
      <c r="BD84" s="52" t="str">
        <f>IF(参照!L84="","",参照!L84)</f>
        <v>旭マルヰガス(株)</v>
      </c>
    </row>
    <row r="85" spans="47:56">
      <c r="AU85" s="52" t="str">
        <f>IF(参照!A85="","",参照!A85)</f>
        <v/>
      </c>
      <c r="AV85" s="52" t="str">
        <f>IF(参照!B85="","",参照!B85)</f>
        <v/>
      </c>
      <c r="AW85" s="52" t="str">
        <f>IF(参照!C85="","",参照!C85)</f>
        <v/>
      </c>
      <c r="AX85" s="52" t="str">
        <f>IF(参照!D85="","",参照!D85)</f>
        <v>メニューI</v>
      </c>
      <c r="AY85" s="52">
        <f>IF(参照!E85="","",参照!E85)</f>
        <v>2.5000000000000001E-4</v>
      </c>
      <c r="AZ85" s="52" t="str">
        <f>IF(参照!F85="","",参照!F85)</f>
        <v>荏原環境プラント(株)</v>
      </c>
      <c r="BA85" s="52" t="str">
        <f>IF(参照!G85="","",参照!G85)</f>
        <v>荏原環境プラント(株)_メニューI</v>
      </c>
      <c r="BB85" s="52">
        <f t="shared" si="32"/>
        <v>0.25</v>
      </c>
      <c r="BD85" s="52" t="str">
        <f>IF(参照!L85="","",参照!L85)</f>
        <v>足利ガス(株)</v>
      </c>
    </row>
    <row r="86" spans="47:56">
      <c r="AU86" s="52" t="str">
        <f>IF(参照!A86="","",参照!A86)</f>
        <v/>
      </c>
      <c r="AV86" s="52" t="str">
        <f>IF(参照!B86="","",参照!B86)</f>
        <v/>
      </c>
      <c r="AW86" s="52" t="str">
        <f>IF(参照!C86="","",参照!C86)</f>
        <v/>
      </c>
      <c r="AX86" s="52" t="str">
        <f>IF(参照!D86="","",参照!D86)</f>
        <v>メニューJ</v>
      </c>
      <c r="AY86" s="52">
        <f>IF(参照!E86="","",参照!E86)</f>
        <v>3.5E-4</v>
      </c>
      <c r="AZ86" s="52" t="str">
        <f>IF(参照!F86="","",参照!F86)</f>
        <v>荏原環境プラント(株)</v>
      </c>
      <c r="BA86" s="52" t="str">
        <f>IF(参照!G86="","",参照!G86)</f>
        <v>荏原環境プラント(株)_メニューJ</v>
      </c>
      <c r="BB86" s="52">
        <f t="shared" si="32"/>
        <v>0.35</v>
      </c>
      <c r="BD86" s="52" t="str">
        <f>IF(参照!L86="","",参照!L86)</f>
        <v>(株)アシストワンエナジー</v>
      </c>
    </row>
    <row r="87" spans="47:56">
      <c r="AU87" s="52" t="str">
        <f>IF(参照!A87="","",参照!A87)</f>
        <v/>
      </c>
      <c r="AV87" s="52" t="str">
        <f>IF(参照!B87="","",参照!B87)</f>
        <v/>
      </c>
      <c r="AW87" s="52" t="str">
        <f>IF(参照!C87="","",参照!C87)</f>
        <v/>
      </c>
      <c r="AX87" s="52" t="str">
        <f>IF(参照!D87="","",参照!D87)</f>
        <v>メニューK</v>
      </c>
      <c r="AY87" s="52">
        <f>IF(参照!E87="","",参照!E87)</f>
        <v>1.84E-4</v>
      </c>
      <c r="AZ87" s="52" t="str">
        <f>IF(参照!F87="","",参照!F87)</f>
        <v>荏原環境プラント(株)</v>
      </c>
      <c r="BA87" s="52" t="str">
        <f>IF(参照!G87="","",参照!G87)</f>
        <v>荏原環境プラント(株)_メニューK</v>
      </c>
      <c r="BB87" s="52">
        <f t="shared" si="32"/>
        <v>0.184</v>
      </c>
      <c r="BD87" s="52" t="str">
        <f>IF(参照!L87="","",参照!L87)</f>
        <v>アスエネ(株)</v>
      </c>
    </row>
    <row r="88" spans="47:56">
      <c r="AU88" s="52" t="str">
        <f>IF(参照!A88="","",参照!A88)</f>
        <v/>
      </c>
      <c r="AV88" s="52" t="str">
        <f>IF(参照!B88="","",参照!B88)</f>
        <v/>
      </c>
      <c r="AW88" s="52" t="str">
        <f>IF(参照!C88="","",参照!C88)</f>
        <v/>
      </c>
      <c r="AX88" s="52" t="str">
        <f>IF(参照!D88="","",参照!D88)</f>
        <v>メニューL</v>
      </c>
      <c r="AY88" s="52">
        <f>IF(参照!E88="","",参照!E88)</f>
        <v>1.85E-4</v>
      </c>
      <c r="AZ88" s="52" t="str">
        <f>IF(参照!F88="","",参照!F88)</f>
        <v>荏原環境プラント(株)</v>
      </c>
      <c r="BA88" s="52" t="str">
        <f>IF(参照!G88="","",参照!G88)</f>
        <v>荏原環境プラント(株)_メニューL</v>
      </c>
      <c r="BB88" s="52">
        <f t="shared" si="32"/>
        <v>0.185</v>
      </c>
      <c r="BD88" s="52" t="str">
        <f>IF(参照!L88="","",参照!L88)</f>
        <v>アストマックス(株)</v>
      </c>
    </row>
    <row r="89" spans="47:56">
      <c r="AU89" s="52" t="str">
        <f>IF(参照!A89="","",参照!A89)</f>
        <v/>
      </c>
      <c r="AV89" s="52" t="str">
        <f>IF(参照!B89="","",参照!B89)</f>
        <v/>
      </c>
      <c r="AW89" s="52" t="str">
        <f>IF(参照!C89="","",参照!C89)</f>
        <v/>
      </c>
      <c r="AX89" s="52" t="str">
        <f>IF(参照!D89="","",参照!D89)</f>
        <v>メニューM</v>
      </c>
      <c r="AY89" s="52">
        <f>IF(参照!E89="","",参照!E89)</f>
        <v>3.5299999999999996E-4</v>
      </c>
      <c r="AZ89" s="52" t="str">
        <f>IF(参照!F89="","",参照!F89)</f>
        <v>荏原環境プラント(株)</v>
      </c>
      <c r="BA89" s="52" t="str">
        <f>IF(参照!G89="","",参照!G89)</f>
        <v>荏原環境プラント(株)_メニューM</v>
      </c>
      <c r="BB89" s="52">
        <f t="shared" si="32"/>
        <v>0.35299999999999998</v>
      </c>
      <c r="BD89" s="52" t="str">
        <f>IF(参照!L89="","",参照!L89)</f>
        <v>アストマックス・エネルギー合同会社</v>
      </c>
    </row>
    <row r="90" spans="47:56">
      <c r="AU90" s="52" t="str">
        <f>IF(参照!A90="","",参照!A90)</f>
        <v/>
      </c>
      <c r="AV90" s="52" t="str">
        <f>IF(参照!B90="","",参照!B90)</f>
        <v/>
      </c>
      <c r="AW90" s="52" t="str">
        <f>IF(参照!C90="","",参照!C90)</f>
        <v/>
      </c>
      <c r="AX90" s="52" t="str">
        <f>IF(参照!D90="","",参照!D90)</f>
        <v>メニューN(残差)</v>
      </c>
      <c r="AY90" s="52">
        <f>IF(参照!E90="","",参照!E90)</f>
        <v>2.31E-4</v>
      </c>
      <c r="AZ90" s="52" t="str">
        <f>IF(参照!F90="","",参照!F90)</f>
        <v>荏原環境プラント(株)</v>
      </c>
      <c r="BA90" s="52" t="str">
        <f>IF(参照!G90="","",参照!G90)</f>
        <v>荏原環境プラント(株)_メニューN(残差)</v>
      </c>
      <c r="BB90" s="52">
        <f t="shared" si="32"/>
        <v>0.23100000000000001</v>
      </c>
      <c r="BD90" s="52" t="str">
        <f>IF(参照!L90="","",参照!L90)</f>
        <v>アストモスエネルギー(株)</v>
      </c>
    </row>
    <row r="91" spans="47:56">
      <c r="AU91" s="52" t="str">
        <f>IF(参照!A91="","",参照!A91)</f>
        <v/>
      </c>
      <c r="AV91" s="52" t="str">
        <f>IF(参照!B91="","",参照!B91)</f>
        <v/>
      </c>
      <c r="AW91" s="52" t="str">
        <f>IF(参照!C91="","",参照!C91)</f>
        <v/>
      </c>
      <c r="AX91" s="52" t="str">
        <f>IF(参照!D91="","",参照!D91)</f>
        <v>(参考値)事業者全体</v>
      </c>
      <c r="AY91" s="52">
        <f>IF(参照!E91="","",参照!E91)</f>
        <v>2.3599999999999999E-4</v>
      </c>
      <c r="AZ91" s="52" t="str">
        <f>IF(参照!F91="","",参照!F91)</f>
        <v>荏原環境プラント(株)</v>
      </c>
      <c r="BA91" s="52" t="str">
        <f>IF(参照!G91="","",参照!G91)</f>
        <v>荏原環境プラント(株)_(参考値)事業者全体</v>
      </c>
      <c r="BB91" s="52">
        <f t="shared" si="32"/>
        <v>0.23599999999999999</v>
      </c>
      <c r="BD91" s="52" t="str">
        <f>IF(参照!L91="","",参照!L91)</f>
        <v>厚木瓦斯(株)</v>
      </c>
    </row>
    <row r="92" spans="47:56">
      <c r="AU92" s="52" t="str">
        <f>IF(参照!A92="","",参照!A92)</f>
        <v>A0026</v>
      </c>
      <c r="AV92" s="52" t="str">
        <f>IF(参照!B92="","",参照!B92)</f>
        <v>東京エコサービス(株)</v>
      </c>
      <c r="AW92" s="52">
        <f>IF(参照!C92="","",参照!C92)</f>
        <v>8.7999999999999998E-5</v>
      </c>
      <c r="AX92" s="52" t="str">
        <f>IF(参照!D92="","",参照!D92)</f>
        <v>メニューA</v>
      </c>
      <c r="AY92" s="52">
        <f>IF(参照!E92="","",参照!E92)</f>
        <v>0</v>
      </c>
      <c r="AZ92" s="52" t="str">
        <f>IF(参照!F92="","",参照!F92)</f>
        <v>東京エコサービス(株)</v>
      </c>
      <c r="BA92" s="52" t="str">
        <f>IF(参照!G92="","",参照!G92)</f>
        <v>東京エコサービス(株)_メニューA</v>
      </c>
      <c r="BB92" s="52">
        <f t="shared" si="32"/>
        <v>0</v>
      </c>
      <c r="BD92" s="52" t="str">
        <f>IF(参照!L92="","",参照!L92)</f>
        <v>(株)アドバンテック</v>
      </c>
    </row>
    <row r="93" spans="47:56">
      <c r="AU93" s="52" t="str">
        <f>IF(参照!A93="","",参照!A93)</f>
        <v/>
      </c>
      <c r="AV93" s="52" t="str">
        <f>IF(参照!B93="","",参照!B93)</f>
        <v/>
      </c>
      <c r="AW93" s="52" t="str">
        <f>IF(参照!C93="","",参照!C93)</f>
        <v/>
      </c>
      <c r="AX93" s="52" t="str">
        <f>IF(参照!D93="","",参照!D93)</f>
        <v>メニューB(残差)</v>
      </c>
      <c r="AY93" s="52">
        <f>IF(参照!E93="","",参照!E93)</f>
        <v>0</v>
      </c>
      <c r="AZ93" s="52" t="str">
        <f>IF(参照!F93="","",参照!F93)</f>
        <v>東京エコサービス(株)</v>
      </c>
      <c r="BA93" s="52" t="str">
        <f>IF(参照!G93="","",参照!G93)</f>
        <v>東京エコサービス(株)_メニューB(残差)</v>
      </c>
      <c r="BB93" s="52">
        <f t="shared" si="32"/>
        <v>0</v>
      </c>
      <c r="BD93" s="52" t="str">
        <f>IF(参照!L93="","",参照!L93)</f>
        <v>(株)アメニティ電力</v>
      </c>
    </row>
    <row r="94" spans="47:56">
      <c r="AU94" s="52" t="str">
        <f>IF(参照!A94="","",参照!A94)</f>
        <v/>
      </c>
      <c r="AV94" s="52" t="str">
        <f>IF(参照!B94="","",参照!B94)</f>
        <v/>
      </c>
      <c r="AW94" s="52" t="str">
        <f>IF(参照!C94="","",参照!C94)</f>
        <v/>
      </c>
      <c r="AX94" s="52" t="str">
        <f>IF(参照!D94="","",参照!D94)</f>
        <v>(参考値)事業者全体</v>
      </c>
      <c r="AY94" s="52">
        <f>IF(参照!E94="","",参照!E94)</f>
        <v>4.6999999999999997E-5</v>
      </c>
      <c r="AZ94" s="52" t="str">
        <f>IF(参照!F94="","",参照!F94)</f>
        <v>東京エコサービス(株)</v>
      </c>
      <c r="BA94" s="52" t="str">
        <f>IF(参照!G94="","",参照!G94)</f>
        <v>東京エコサービス(株)_(参考値)事業者全体</v>
      </c>
      <c r="BB94" s="52">
        <f t="shared" si="32"/>
        <v>4.7E-2</v>
      </c>
      <c r="BD94" s="52" t="str">
        <f>IF(参照!L94="","",参照!L94)</f>
        <v>有明エナジー(株)</v>
      </c>
    </row>
    <row r="95" spans="47:56">
      <c r="AU95" s="52" t="str">
        <f>IF(参照!A95="","",参照!A95)</f>
        <v>A0027</v>
      </c>
      <c r="AV95" s="52" t="str">
        <f>IF(参照!B95="","",参照!B95)</f>
        <v>ダイヤモンドパワー(株)</v>
      </c>
      <c r="AW95" s="52">
        <f>IF(参照!C95="","",参照!C95)</f>
        <v>9.990000000000001E-4</v>
      </c>
      <c r="AX95" s="52" t="str">
        <f>IF(参照!D95="","",参照!D95)</f>
        <v>メニューA</v>
      </c>
      <c r="AY95" s="52">
        <f>IF(参照!E95="","",参照!E95)</f>
        <v>0</v>
      </c>
      <c r="AZ95" s="52" t="str">
        <f>IF(参照!F95="","",参照!F95)</f>
        <v>ダイヤモンドパワー(株)</v>
      </c>
      <c r="BA95" s="52" t="str">
        <f>IF(参照!G95="","",参照!G95)</f>
        <v>ダイヤモンドパワー(株)_メニューA</v>
      </c>
      <c r="BB95" s="52">
        <f t="shared" si="32"/>
        <v>0</v>
      </c>
      <c r="BD95" s="52" t="str">
        <f>IF(参照!L95="","",参照!L95)</f>
        <v>(株)アルファライズ</v>
      </c>
    </row>
    <row r="96" spans="47:56">
      <c r="AU96" s="52" t="str">
        <f>IF(参照!A96="","",参照!A96)</f>
        <v/>
      </c>
      <c r="AV96" s="52" t="str">
        <f>IF(参照!B96="","",参照!B96)</f>
        <v/>
      </c>
      <c r="AW96" s="52" t="str">
        <f>IF(参照!C96="","",参照!C96)</f>
        <v/>
      </c>
      <c r="AX96" s="52" t="str">
        <f>IF(参照!D96="","",参照!D96)</f>
        <v>メニューB</v>
      </c>
      <c r="AY96" s="52">
        <f>IF(参照!E96="","",参照!E96)</f>
        <v>2.2700000000000002E-4</v>
      </c>
      <c r="AZ96" s="52" t="str">
        <f>IF(参照!F96="","",参照!F96)</f>
        <v>ダイヤモンドパワー(株)</v>
      </c>
      <c r="BA96" s="52" t="str">
        <f>IF(参照!G96="","",参照!G96)</f>
        <v>ダイヤモンドパワー(株)_メニューB</v>
      </c>
      <c r="BB96" s="52">
        <f t="shared" si="32"/>
        <v>0.22700000000000001</v>
      </c>
      <c r="BD96" s="52" t="str">
        <f>IF(参照!L96="","",参照!L96)</f>
        <v>あんしん電力合同会社</v>
      </c>
    </row>
    <row r="97" spans="47:56">
      <c r="AU97" s="52" t="str">
        <f>IF(参照!A97="","",参照!A97)</f>
        <v/>
      </c>
      <c r="AV97" s="52" t="str">
        <f>IF(参照!B97="","",参照!B97)</f>
        <v/>
      </c>
      <c r="AW97" s="52" t="str">
        <f>IF(参照!C97="","",参照!C97)</f>
        <v/>
      </c>
      <c r="AX97" s="52" t="str">
        <f>IF(参照!D97="","",参照!D97)</f>
        <v>メニューC(残差)</v>
      </c>
      <c r="AY97" s="52">
        <f>IF(参照!E97="","",参照!E97)</f>
        <v>1.2689999999999999E-3</v>
      </c>
      <c r="AZ97" s="52" t="str">
        <f>IF(参照!F97="","",参照!F97)</f>
        <v>ダイヤモンドパワー(株)</v>
      </c>
      <c r="BA97" s="52" t="str">
        <f>IF(参照!G97="","",参照!G97)</f>
        <v>ダイヤモンドパワー(株)_メニューC(残差)</v>
      </c>
      <c r="BB97" s="52">
        <f t="shared" si="32"/>
        <v>1.2689999999999999</v>
      </c>
      <c r="BD97" s="52" t="str">
        <f>IF(参照!L97="","",参照!L97)</f>
        <v>アンビット・エナジー・ジャパン合同会社</v>
      </c>
    </row>
    <row r="98" spans="47:56">
      <c r="AU98" s="52" t="str">
        <f>IF(参照!A98="","",参照!A98)</f>
        <v/>
      </c>
      <c r="AV98" s="52" t="str">
        <f>IF(参照!B98="","",参照!B98)</f>
        <v/>
      </c>
      <c r="AW98" s="52" t="str">
        <f>IF(参照!C98="","",参照!C98)</f>
        <v/>
      </c>
      <c r="AX98" s="52" t="str">
        <f>IF(参照!D98="","",参照!D98)</f>
        <v>(参考値)事業者全体</v>
      </c>
      <c r="AY98" s="52">
        <f>IF(参照!E98="","",参照!E98)</f>
        <v>6.0899999999999995E-4</v>
      </c>
      <c r="AZ98" s="52" t="str">
        <f>IF(参照!F98="","",参照!F98)</f>
        <v>ダイヤモンドパワー(株)</v>
      </c>
      <c r="BA98" s="52" t="str">
        <f>IF(参照!G98="","",参照!G98)</f>
        <v>ダイヤモンドパワー(株)_(参考値)事業者全体</v>
      </c>
      <c r="BB98" s="52">
        <f t="shared" si="32"/>
        <v>0.60899999999999999</v>
      </c>
      <c r="BD98" s="52" t="str">
        <f>IF(参照!L98="","",参照!L98)</f>
        <v>(株)イーエムアイ</v>
      </c>
    </row>
    <row r="99" spans="47:56">
      <c r="AU99" s="52" t="str">
        <f>IF(参照!A99="","",参照!A99)</f>
        <v>A0028</v>
      </c>
      <c r="AV99" s="52" t="str">
        <f>IF(参照!B99="","",参照!B99)</f>
        <v>出光グリーンパワー(株)</v>
      </c>
      <c r="AW99" s="52">
        <f>IF(参照!C99="","",参照!C99)</f>
        <v>2.9999999999999997E-4</v>
      </c>
      <c r="AX99" s="52" t="str">
        <f>IF(参照!D99="","",参照!D99)</f>
        <v>メニューA</v>
      </c>
      <c r="AY99" s="52">
        <f>IF(参照!E99="","",参照!E99)</f>
        <v>0</v>
      </c>
      <c r="AZ99" s="52" t="str">
        <f>IF(参照!F99="","",参照!F99)</f>
        <v>出光グリーンパワー(株)</v>
      </c>
      <c r="BA99" s="52" t="str">
        <f>IF(参照!G99="","",参照!G99)</f>
        <v>出光グリーンパワー(株)_メニューA</v>
      </c>
      <c r="BB99" s="52">
        <f t="shared" si="32"/>
        <v>0</v>
      </c>
      <c r="BD99" s="52" t="str">
        <f>IF(参照!L99="","",参照!L99)</f>
        <v>(株)イーセル</v>
      </c>
    </row>
    <row r="100" spans="47:56">
      <c r="AU100" s="52" t="str">
        <f>IF(参照!A100="","",参照!A100)</f>
        <v/>
      </c>
      <c r="AV100" s="52" t="str">
        <f>IF(参照!B100="","",参照!B100)</f>
        <v/>
      </c>
      <c r="AW100" s="52" t="str">
        <f>IF(参照!C100="","",参照!C100)</f>
        <v/>
      </c>
      <c r="AX100" s="52" t="str">
        <f>IF(参照!D100="","",参照!D100)</f>
        <v>メニューB</v>
      </c>
      <c r="AY100" s="52">
        <f>IF(参照!E100="","",参照!E100)</f>
        <v>0</v>
      </c>
      <c r="AZ100" s="52" t="str">
        <f>IF(参照!F100="","",参照!F100)</f>
        <v>出光グリーンパワー(株)</v>
      </c>
      <c r="BA100" s="52" t="str">
        <f>IF(参照!G100="","",参照!G100)</f>
        <v>出光グリーンパワー(株)_メニューB</v>
      </c>
      <c r="BB100" s="52">
        <f t="shared" si="32"/>
        <v>0</v>
      </c>
      <c r="BD100" s="52" t="str">
        <f>IF(参照!L100="","",参照!L100)</f>
        <v>飯田まちづくり電力(株)</v>
      </c>
    </row>
    <row r="101" spans="47:56">
      <c r="AU101" s="52" t="str">
        <f>IF(参照!A101="","",参照!A101)</f>
        <v/>
      </c>
      <c r="AV101" s="52" t="str">
        <f>IF(参照!B101="","",参照!B101)</f>
        <v/>
      </c>
      <c r="AW101" s="52" t="str">
        <f>IF(参照!C101="","",参照!C101)</f>
        <v/>
      </c>
      <c r="AX101" s="52" t="str">
        <f>IF(参照!D101="","",参照!D101)</f>
        <v>メニューC</v>
      </c>
      <c r="AY101" s="52">
        <f>IF(参照!E101="","",参照!E101)</f>
        <v>2.0000000000000001E-4</v>
      </c>
      <c r="AZ101" s="52" t="str">
        <f>IF(参照!F101="","",参照!F101)</f>
        <v>出光グリーンパワー(株)</v>
      </c>
      <c r="BA101" s="52" t="str">
        <f>IF(参照!G101="","",参照!G101)</f>
        <v>出光グリーンパワー(株)_メニューC</v>
      </c>
      <c r="BB101" s="52">
        <f t="shared" si="32"/>
        <v>0.2</v>
      </c>
      <c r="BD101" s="52" t="str">
        <f>IF(参照!L101="","",参照!L101)</f>
        <v>(株)イーネットワーク</v>
      </c>
    </row>
    <row r="102" spans="47:56">
      <c r="AU102" s="52" t="str">
        <f>IF(参照!A102="","",参照!A102)</f>
        <v/>
      </c>
      <c r="AV102" s="52" t="str">
        <f>IF(参照!B102="","",参照!B102)</f>
        <v/>
      </c>
      <c r="AW102" s="52" t="str">
        <f>IF(参照!C102="","",参照!C102)</f>
        <v/>
      </c>
      <c r="AX102" s="52" t="str">
        <f>IF(参照!D102="","",参照!D102)</f>
        <v>メニューD(残差)</v>
      </c>
      <c r="AY102" s="52">
        <f>IF(参照!E102="","",参照!E102)</f>
        <v>4.5100000000000001E-4</v>
      </c>
      <c r="AZ102" s="52" t="str">
        <f>IF(参照!F102="","",参照!F102)</f>
        <v>出光グリーンパワー(株)</v>
      </c>
      <c r="BA102" s="52" t="str">
        <f>IF(参照!G102="","",参照!G102)</f>
        <v>出光グリーンパワー(株)_メニューD(残差)</v>
      </c>
      <c r="BB102" s="52">
        <f t="shared" si="32"/>
        <v>0.45100000000000001</v>
      </c>
      <c r="BD102" s="52" t="str">
        <f>IF(参照!L102="","",参照!L102)</f>
        <v>(株)イーネットワークシステムズ</v>
      </c>
    </row>
    <row r="103" spans="47:56">
      <c r="AU103" s="52" t="str">
        <f>IF(参照!A103="","",参照!A103)</f>
        <v/>
      </c>
      <c r="AV103" s="52" t="str">
        <f>IF(参照!B103="","",参照!B103)</f>
        <v/>
      </c>
      <c r="AW103" s="52" t="str">
        <f>IF(参照!C103="","",参照!C103)</f>
        <v/>
      </c>
      <c r="AX103" s="52" t="str">
        <f>IF(参照!D103="","",参照!D103)</f>
        <v>(参考値)事業者全体</v>
      </c>
      <c r="AY103" s="52">
        <f>IF(参照!E103="","",参照!E103)</f>
        <v>3.9400000000000004E-4</v>
      </c>
      <c r="AZ103" s="52" t="str">
        <f>IF(参照!F103="","",参照!F103)</f>
        <v>出光グリーンパワー(株)</v>
      </c>
      <c r="BA103" s="52" t="str">
        <f>IF(参照!G103="","",参照!G103)</f>
        <v>出光グリーンパワー(株)_(参考値)事業者全体</v>
      </c>
      <c r="BB103" s="52">
        <f t="shared" si="32"/>
        <v>0.39400000000000002</v>
      </c>
      <c r="BD103" s="52" t="str">
        <f>IF(参照!L103="","",参照!L103)</f>
        <v>イーレックス(株)</v>
      </c>
    </row>
    <row r="104" spans="47:56">
      <c r="AU104" s="52" t="str">
        <f>IF(参照!A104="","",参照!A104)</f>
        <v>A0031</v>
      </c>
      <c r="AV104" s="52" t="str">
        <f>IF(参照!B104="","",参照!B104)</f>
        <v>(株)新出光</v>
      </c>
      <c r="AW104" s="52">
        <f>IF(参照!C104="","",参照!C104)</f>
        <v>4.7399999999999997E-4</v>
      </c>
      <c r="AX104" s="52" t="str">
        <f>IF(参照!D104="","",参照!D104)</f>
        <v>メニューA</v>
      </c>
      <c r="AY104" s="52">
        <f>IF(参照!E104="","",参照!E104)</f>
        <v>0</v>
      </c>
      <c r="AZ104" s="52" t="str">
        <f>IF(参照!F104="","",参照!F104)</f>
        <v>(株)新出光</v>
      </c>
      <c r="BA104" s="52" t="str">
        <f>IF(参照!G104="","",参照!G104)</f>
        <v>(株)新出光_メニューA</v>
      </c>
      <c r="BB104" s="52">
        <f t="shared" si="32"/>
        <v>0</v>
      </c>
      <c r="BD104" s="52" t="str">
        <f>IF(参照!L104="","",参照!L104)</f>
        <v>イオンディライト(株)</v>
      </c>
    </row>
    <row r="105" spans="47:56">
      <c r="AU105" s="52" t="str">
        <f>IF(参照!A105="","",参照!A105)</f>
        <v/>
      </c>
      <c r="AV105" s="52" t="str">
        <f>IF(参照!B105="","",参照!B105)</f>
        <v/>
      </c>
      <c r="AW105" s="52" t="str">
        <f>IF(参照!C105="","",参照!C105)</f>
        <v/>
      </c>
      <c r="AX105" s="52" t="str">
        <f>IF(参照!D105="","",参照!D105)</f>
        <v>メニューB</v>
      </c>
      <c r="AY105" s="52">
        <f>IF(参照!E105="","",参照!E105)</f>
        <v>0</v>
      </c>
      <c r="AZ105" s="52" t="str">
        <f>IF(参照!F105="","",参照!F105)</f>
        <v>(株)新出光</v>
      </c>
      <c r="BA105" s="52" t="str">
        <f>IF(参照!G105="","",参照!G105)</f>
        <v>(株)新出光_メニューB</v>
      </c>
      <c r="BB105" s="52">
        <f t="shared" si="32"/>
        <v>0</v>
      </c>
      <c r="BD105" s="52" t="str">
        <f>IF(参照!L105="","",参照!L105)</f>
        <v>(株)池見石油店</v>
      </c>
    </row>
    <row r="106" spans="47:56">
      <c r="AU106" s="52" t="str">
        <f>IF(参照!A106="","",参照!A106)</f>
        <v/>
      </c>
      <c r="AV106" s="52" t="str">
        <f>IF(参照!B106="","",参照!B106)</f>
        <v/>
      </c>
      <c r="AW106" s="52" t="str">
        <f>IF(参照!C106="","",参照!C106)</f>
        <v/>
      </c>
      <c r="AX106" s="52" t="str">
        <f>IF(参照!D106="","",参照!D106)</f>
        <v>メニューC</v>
      </c>
      <c r="AY106" s="52">
        <f>IF(参照!E106="","",参照!E106)</f>
        <v>0</v>
      </c>
      <c r="AZ106" s="52" t="str">
        <f>IF(参照!F106="","",参照!F106)</f>
        <v>(株)新出光</v>
      </c>
      <c r="BA106" s="52" t="str">
        <f>IF(参照!G106="","",参照!G106)</f>
        <v>(株)新出光_メニューC</v>
      </c>
      <c r="BB106" s="52">
        <f t="shared" si="32"/>
        <v>0</v>
      </c>
      <c r="BD106" s="52" t="str">
        <f>IF(参照!L106="","",参照!L106)</f>
        <v>いこま市民パワー(株)</v>
      </c>
    </row>
    <row r="107" spans="47:56">
      <c r="AU107" s="52" t="str">
        <f>IF(参照!A107="","",参照!A107)</f>
        <v/>
      </c>
      <c r="AV107" s="52" t="str">
        <f>IF(参照!B107="","",参照!B107)</f>
        <v/>
      </c>
      <c r="AW107" s="52" t="str">
        <f>IF(参照!C107="","",参照!C107)</f>
        <v/>
      </c>
      <c r="AX107" s="52" t="str">
        <f>IF(参照!D107="","",参照!D107)</f>
        <v>メニューD</v>
      </c>
      <c r="AY107" s="52">
        <f>IF(参照!E107="","",参照!E107)</f>
        <v>1.11E-4</v>
      </c>
      <c r="AZ107" s="52" t="str">
        <f>IF(参照!F107="","",参照!F107)</f>
        <v>(株)新出光</v>
      </c>
      <c r="BA107" s="52" t="str">
        <f>IF(参照!G107="","",参照!G107)</f>
        <v>(株)新出光_メニューD</v>
      </c>
      <c r="BB107" s="52">
        <f t="shared" si="32"/>
        <v>0.111</v>
      </c>
      <c r="BD107" s="52" t="str">
        <f>IF(参照!L107="","",参照!L107)</f>
        <v>(株)イシオ</v>
      </c>
    </row>
    <row r="108" spans="47:56">
      <c r="AU108" s="52" t="str">
        <f>IF(参照!A108="","",参照!A108)</f>
        <v/>
      </c>
      <c r="AV108" s="52" t="str">
        <f>IF(参照!B108="","",参照!B108)</f>
        <v/>
      </c>
      <c r="AW108" s="52" t="str">
        <f>IF(参照!C108="","",参照!C108)</f>
        <v/>
      </c>
      <c r="AX108" s="52" t="str">
        <f>IF(参照!D108="","",参照!D108)</f>
        <v>メニューE</v>
      </c>
      <c r="AY108" s="52">
        <f>IF(参照!E108="","",参照!E108)</f>
        <v>0</v>
      </c>
      <c r="AZ108" s="52" t="str">
        <f>IF(参照!F108="","",参照!F108)</f>
        <v>(株)新出光</v>
      </c>
      <c r="BA108" s="52" t="str">
        <f>IF(参照!G108="","",参照!G108)</f>
        <v>(株)新出光_メニューE</v>
      </c>
      <c r="BB108" s="52">
        <f t="shared" si="32"/>
        <v>0</v>
      </c>
      <c r="BD108" s="52" t="str">
        <f>IF(参照!L108="","",参照!L108)</f>
        <v>石川電力(株)</v>
      </c>
    </row>
    <row r="109" spans="47:56">
      <c r="AU109" s="52" t="str">
        <f>IF(参照!A109="","",参照!A109)</f>
        <v/>
      </c>
      <c r="AV109" s="52" t="str">
        <f>IF(参照!B109="","",参照!B109)</f>
        <v/>
      </c>
      <c r="AW109" s="52" t="str">
        <f>IF(参照!C109="","",参照!C109)</f>
        <v/>
      </c>
      <c r="AX109" s="52" t="str">
        <f>IF(参照!D109="","",参照!D109)</f>
        <v>メニューF</v>
      </c>
      <c r="AY109" s="52">
        <f>IF(参照!E109="","",参照!E109)</f>
        <v>0</v>
      </c>
      <c r="AZ109" s="52" t="str">
        <f>IF(参照!F109="","",参照!F109)</f>
        <v>(株)新出光</v>
      </c>
      <c r="BA109" s="52" t="str">
        <f>IF(参照!G109="","",参照!G109)</f>
        <v>(株)新出光_メニューF</v>
      </c>
      <c r="BB109" s="52">
        <f t="shared" si="32"/>
        <v>0</v>
      </c>
      <c r="BD109" s="52" t="str">
        <f>IF(参照!L109="","",参照!L109)</f>
        <v>一般財団法人泉佐野電力　　</v>
      </c>
    </row>
    <row r="110" spans="47:56">
      <c r="AU110" s="52" t="str">
        <f>IF(参照!A110="","",参照!A110)</f>
        <v/>
      </c>
      <c r="AV110" s="52" t="str">
        <f>IF(参照!B110="","",参照!B110)</f>
        <v/>
      </c>
      <c r="AW110" s="52" t="str">
        <f>IF(参照!C110="","",参照!C110)</f>
        <v/>
      </c>
      <c r="AX110" s="52" t="str">
        <f>IF(参照!D110="","",参照!D110)</f>
        <v>メニューG</v>
      </c>
      <c r="AY110" s="52">
        <f>IF(参照!E110="","",参照!E110)</f>
        <v>0</v>
      </c>
      <c r="AZ110" s="52" t="str">
        <f>IF(参照!F110="","",参照!F110)</f>
        <v>(株)新出光</v>
      </c>
      <c r="BA110" s="52" t="str">
        <f>IF(参照!G110="","",参照!G110)</f>
        <v>(株)新出光_メニューG</v>
      </c>
      <c r="BB110" s="52">
        <f t="shared" si="32"/>
        <v>0</v>
      </c>
      <c r="BD110" s="52" t="str">
        <f>IF(参照!L110="","",参照!L110)</f>
        <v>いずも縁結び電力(株)</v>
      </c>
    </row>
    <row r="111" spans="47:56">
      <c r="AU111" s="52" t="str">
        <f>IF(参照!A111="","",参照!A111)</f>
        <v/>
      </c>
      <c r="AV111" s="52" t="str">
        <f>IF(参照!B111="","",参照!B111)</f>
        <v/>
      </c>
      <c r="AW111" s="52" t="str">
        <f>IF(参照!C111="","",参照!C111)</f>
        <v/>
      </c>
      <c r="AX111" s="52" t="str">
        <f>IF(参照!D111="","",参照!D111)</f>
        <v>メニューH</v>
      </c>
      <c r="AY111" s="52">
        <f>IF(参照!E111="","",参照!E111)</f>
        <v>0</v>
      </c>
      <c r="AZ111" s="52" t="str">
        <f>IF(参照!F111="","",参照!F111)</f>
        <v>(株)新出光</v>
      </c>
      <c r="BA111" s="52" t="str">
        <f>IF(参照!G111="","",参照!G111)</f>
        <v>(株)新出光_メニューH</v>
      </c>
      <c r="BB111" s="52">
        <f t="shared" si="32"/>
        <v>0</v>
      </c>
      <c r="BD111" s="52" t="str">
        <f>IF(参照!L111="","",参照!L111)</f>
        <v>出雲ガス(株)</v>
      </c>
    </row>
    <row r="112" spans="47:56">
      <c r="AU112" s="52" t="str">
        <f>IF(参照!A112="","",参照!A112)</f>
        <v/>
      </c>
      <c r="AV112" s="52" t="str">
        <f>IF(参照!B112="","",参照!B112)</f>
        <v/>
      </c>
      <c r="AW112" s="52" t="str">
        <f>IF(参照!C112="","",参照!C112)</f>
        <v/>
      </c>
      <c r="AX112" s="52" t="str">
        <f>IF(参照!D112="","",参照!D112)</f>
        <v>メニューI(残差)</v>
      </c>
      <c r="AY112" s="52">
        <f>IF(参照!E112="","",参照!E112)</f>
        <v>4.9700000000000005E-4</v>
      </c>
      <c r="AZ112" s="52" t="str">
        <f>IF(参照!F112="","",参照!F112)</f>
        <v>(株)新出光</v>
      </c>
      <c r="BA112" s="52" t="str">
        <f>IF(参照!G112="","",参照!G112)</f>
        <v>(株)新出光_メニューI(残差)</v>
      </c>
      <c r="BB112" s="52">
        <f t="shared" si="32"/>
        <v>0.49700000000000005</v>
      </c>
      <c r="BD112" s="52" t="str">
        <f>IF(参照!L112="","",参照!L112)</f>
        <v>出雲ケーブルビジョン(株)</v>
      </c>
    </row>
    <row r="113" spans="47:56">
      <c r="AU113" s="52" t="str">
        <f>IF(参照!A113="","",参照!A113)</f>
        <v/>
      </c>
      <c r="AV113" s="52" t="str">
        <f>IF(参照!B113="","",参照!B113)</f>
        <v/>
      </c>
      <c r="AW113" s="52" t="str">
        <f>IF(参照!C113="","",参照!C113)</f>
        <v/>
      </c>
      <c r="AX113" s="52" t="str">
        <f>IF(参照!D113="","",参照!D113)</f>
        <v>(参考値)事業者全体</v>
      </c>
      <c r="AY113" s="52">
        <f>IF(参照!E113="","",参照!E113)</f>
        <v>4.5800000000000002E-4</v>
      </c>
      <c r="AZ113" s="52" t="str">
        <f>IF(参照!F113="","",参照!F113)</f>
        <v>(株)新出光</v>
      </c>
      <c r="BA113" s="52" t="str">
        <f>IF(参照!G113="","",参照!G113)</f>
        <v>(株)新出光_(参考値)事業者全体</v>
      </c>
      <c r="BB113" s="52">
        <f t="shared" si="32"/>
        <v>0.45800000000000002</v>
      </c>
      <c r="BD113" s="52" t="str">
        <f>IF(参照!L113="","",参照!L113)</f>
        <v>伊勢崎ガス(株)</v>
      </c>
    </row>
    <row r="114" spans="47:56">
      <c r="AU114" s="52" t="str">
        <f>IF(参照!A114="","",参照!A114)</f>
        <v>A0032</v>
      </c>
      <c r="AV114" s="52" t="str">
        <f>IF(参照!B114="","",参照!B114)</f>
        <v>セントラル石油瓦斯(株)</v>
      </c>
      <c r="AW114" s="52">
        <f>IF(参照!C114="","",参照!C114)</f>
        <v>4.9399999999999997E-4</v>
      </c>
      <c r="AX114" s="52" t="str">
        <f>IF(参照!D114="","",参照!D114)</f>
        <v/>
      </c>
      <c r="AY114" s="52">
        <f>IF(参照!E114="","",参照!E114)</f>
        <v>4.3800000000000002E-4</v>
      </c>
      <c r="AZ114" s="52" t="str">
        <f>IF(参照!F114="","",参照!F114)</f>
        <v>セントラル石油瓦斯(株)</v>
      </c>
      <c r="BA114" s="52" t="str">
        <f>IF(参照!G114="","",参照!G114)</f>
        <v>セントラル石油瓦斯(株)_</v>
      </c>
      <c r="BB114" s="52">
        <f t="shared" si="32"/>
        <v>0.438</v>
      </c>
      <c r="BD114" s="52" t="str">
        <f>IF(参照!L114="","",参照!L114)</f>
        <v>伊勢志摩電力(株)</v>
      </c>
    </row>
    <row r="115" spans="47:56">
      <c r="AU115" s="52" t="str">
        <f>IF(参照!A115="","",参照!A115)</f>
        <v>A0034</v>
      </c>
      <c r="AV115" s="52" t="str">
        <f>IF(参照!B115="","",参照!B115)</f>
        <v>一般財団法人泉佐野電力　　</v>
      </c>
      <c r="AW115" s="52">
        <f>IF(参照!C115="","",参照!C115)</f>
        <v>3.68E-4</v>
      </c>
      <c r="AX115" s="52" t="str">
        <f>IF(参照!D115="","",参照!D115)</f>
        <v/>
      </c>
      <c r="AY115" s="52">
        <f>IF(参照!E115="","",参照!E115)</f>
        <v>4.37E-4</v>
      </c>
      <c r="AZ115" s="52" t="str">
        <f>IF(参照!F115="","",参照!F115)</f>
        <v>一般財団法人泉佐野電力　　</v>
      </c>
      <c r="BA115" s="52" t="str">
        <f>IF(参照!G115="","",参照!G115)</f>
        <v>一般財団法人泉佐野電力　　_</v>
      </c>
      <c r="BB115" s="52">
        <f t="shared" si="32"/>
        <v>0.437</v>
      </c>
      <c r="BD115" s="52" t="str">
        <f>IF(参照!L115="","",参照!L115)</f>
        <v>(株)いちき串木野電力</v>
      </c>
    </row>
    <row r="116" spans="47:56">
      <c r="AU116" s="52" t="str">
        <f>IF(参照!A116="","",参照!A116)</f>
        <v>A0035</v>
      </c>
      <c r="AV116" s="52" t="str">
        <f>IF(参照!B116="","",参照!B116)</f>
        <v>コスモエネルギーソリューションズ(株)</v>
      </c>
      <c r="AW116" s="52">
        <f>IF(参照!C116="","",参照!C116)</f>
        <v>3.0499999999999999E-4</v>
      </c>
      <c r="AX116" s="52" t="str">
        <f>IF(参照!D116="","",参照!D116)</f>
        <v>メニューA</v>
      </c>
      <c r="AY116" s="52">
        <f>IF(参照!E116="","",参照!E116)</f>
        <v>0</v>
      </c>
      <c r="AZ116" s="52" t="str">
        <f>IF(参照!F116="","",参照!F116)</f>
        <v>コスモエネルギーソリューションズ(株)</v>
      </c>
      <c r="BA116" s="52" t="str">
        <f>IF(参照!G116="","",参照!G116)</f>
        <v>コスモエネルギーソリューションズ(株)_メニューA</v>
      </c>
      <c r="BB116" s="52">
        <f t="shared" si="32"/>
        <v>0</v>
      </c>
      <c r="BD116" s="52" t="str">
        <f>IF(参照!L116="","",参照!L116)</f>
        <v>(株)いちたかガスワン</v>
      </c>
    </row>
    <row r="117" spans="47:56">
      <c r="AU117" s="52" t="str">
        <f>IF(参照!A117="","",参照!A117)</f>
        <v/>
      </c>
      <c r="AV117" s="52" t="str">
        <f>IF(参照!B117="","",参照!B117)</f>
        <v/>
      </c>
      <c r="AW117" s="52" t="str">
        <f>IF(参照!C117="","",参照!C117)</f>
        <v/>
      </c>
      <c r="AX117" s="52" t="str">
        <f>IF(参照!D117="","",参照!D117)</f>
        <v>メニューB(残差)</v>
      </c>
      <c r="AY117" s="52">
        <f>IF(参照!E117="","",参照!E117)</f>
        <v>6.8800000000000003E-4</v>
      </c>
      <c r="AZ117" s="52" t="str">
        <f>IF(参照!F117="","",参照!F117)</f>
        <v>コスモエネルギーソリューションズ(株)</v>
      </c>
      <c r="BA117" s="52" t="str">
        <f>IF(参照!G117="","",参照!G117)</f>
        <v>コスモエネルギーソリューションズ(株)_メニューB(残差)</v>
      </c>
      <c r="BB117" s="52">
        <f t="shared" si="32"/>
        <v>0.68800000000000006</v>
      </c>
      <c r="BD117" s="52" t="str">
        <f>IF(参照!L117="","",参照!L117)</f>
        <v>出光グリーンパワー(株)</v>
      </c>
    </row>
    <row r="118" spans="47:56">
      <c r="AU118" s="52" t="str">
        <f>IF(参照!A118="","",参照!A118)</f>
        <v/>
      </c>
      <c r="AV118" s="52" t="str">
        <f>IF(参照!B118="","",参照!B118)</f>
        <v/>
      </c>
      <c r="AW118" s="52" t="str">
        <f>IF(参照!C118="","",参照!C118)</f>
        <v/>
      </c>
      <c r="AX118" s="52" t="str">
        <f>IF(参照!D118="","",参照!D118)</f>
        <v>(参考値)事業者全体</v>
      </c>
      <c r="AY118" s="52">
        <f>IF(参照!E118="","",参照!E118)</f>
        <v>5.04E-4</v>
      </c>
      <c r="AZ118" s="52" t="str">
        <f>IF(参照!F118="","",参照!F118)</f>
        <v>コスモエネルギーソリューションズ(株)</v>
      </c>
      <c r="BA118" s="52" t="str">
        <f>IF(参照!G118="","",参照!G118)</f>
        <v>コスモエネルギーソリューションズ(株)_(参考値)事業者全体</v>
      </c>
      <c r="BB118" s="52">
        <f t="shared" si="32"/>
        <v>0.504</v>
      </c>
      <c r="BD118" s="52" t="str">
        <f>IF(参照!L118="","",参照!L118)</f>
        <v>出光興産(株)</v>
      </c>
    </row>
    <row r="119" spans="47:56">
      <c r="AU119" s="52" t="str">
        <f>IF(参照!A119="","",参照!A119)</f>
        <v>A0036</v>
      </c>
      <c r="AV119" s="52" t="str">
        <f>IF(参照!B119="","",参照!B119)</f>
        <v>(株)グリーンサークル</v>
      </c>
      <c r="AW119" s="52">
        <f>IF(参照!C119="","",参照!C119)</f>
        <v>3.8000000000000002E-5</v>
      </c>
      <c r="AX119" s="52" t="str">
        <f>IF(参照!D119="","",参照!D119)</f>
        <v/>
      </c>
      <c r="AY119" s="52">
        <f>IF(参照!E119="","",参照!E119)</f>
        <v>4.4099999999999999E-4</v>
      </c>
      <c r="AZ119" s="52" t="str">
        <f>IF(参照!F119="","",参照!F119)</f>
        <v>(株)グリーンサークル</v>
      </c>
      <c r="BA119" s="52" t="str">
        <f>IF(参照!G119="","",参照!G119)</f>
        <v>(株)グリーンサークル_</v>
      </c>
      <c r="BB119" s="52">
        <f t="shared" si="32"/>
        <v>0.441</v>
      </c>
      <c r="BD119" s="52" t="str">
        <f>IF(参照!L119="","",参照!L119)</f>
        <v>伊藤忠エネクス(株)</v>
      </c>
    </row>
    <row r="120" spans="47:56">
      <c r="AU120" s="52" t="str">
        <f>IF(参照!A120="","",参照!A120)</f>
        <v>A0037</v>
      </c>
      <c r="AV120" s="52" t="str">
        <f>IF(参照!B120="","",参照!B120)</f>
        <v>(株)ウエスト電力</v>
      </c>
      <c r="AW120" s="52">
        <f>IF(参照!C120="","",参照!C120)</f>
        <v>3.6900000000000002E-4</v>
      </c>
      <c r="AX120" s="52" t="str">
        <f>IF(参照!D120="","",参照!D120)</f>
        <v>メニューA</v>
      </c>
      <c r="AY120" s="52">
        <f>IF(参照!E120="","",参照!E120)</f>
        <v>0</v>
      </c>
      <c r="AZ120" s="52" t="str">
        <f>IF(参照!F120="","",参照!F120)</f>
        <v>(株)ウエスト電力</v>
      </c>
      <c r="BA120" s="52" t="str">
        <f>IF(参照!G120="","",参照!G120)</f>
        <v>(株)ウエスト電力_メニューA</v>
      </c>
      <c r="BB120" s="52">
        <f t="shared" si="32"/>
        <v>0</v>
      </c>
      <c r="BD120" s="52" t="str">
        <f>IF(参照!L120="","",参照!L120)</f>
        <v>伊藤忠エネクスホームライフ西日本(株)</v>
      </c>
    </row>
    <row r="121" spans="47:56">
      <c r="AU121" s="52" t="str">
        <f>IF(参照!A121="","",参照!A121)</f>
        <v/>
      </c>
      <c r="AV121" s="52" t="str">
        <f>IF(参照!B121="","",参照!B121)</f>
        <v/>
      </c>
      <c r="AW121" s="52" t="str">
        <f>IF(参照!C121="","",参照!C121)</f>
        <v/>
      </c>
      <c r="AX121" s="52" t="str">
        <f>IF(参照!D121="","",参照!D121)</f>
        <v>メニューB(残差)</v>
      </c>
      <c r="AY121" s="52">
        <f>IF(参照!E121="","",参照!E121)</f>
        <v>3.0800000000000001E-4</v>
      </c>
      <c r="AZ121" s="52" t="str">
        <f>IF(参照!F121="","",参照!F121)</f>
        <v>(株)ウエスト電力</v>
      </c>
      <c r="BA121" s="52" t="str">
        <f>IF(参照!G121="","",参照!G121)</f>
        <v>(株)ウエスト電力_メニューB(残差)</v>
      </c>
      <c r="BB121" s="52">
        <f t="shared" si="32"/>
        <v>0.308</v>
      </c>
      <c r="BD121" s="52" t="str">
        <f>IF(参照!L121="","",参照!L121)</f>
        <v>伊藤忠商事(株)</v>
      </c>
    </row>
    <row r="122" spans="47:56">
      <c r="AU122" s="52" t="str">
        <f>IF(参照!A122="","",参照!A122)</f>
        <v/>
      </c>
      <c r="AV122" s="52" t="str">
        <f>IF(参照!B122="","",参照!B122)</f>
        <v/>
      </c>
      <c r="AW122" s="52" t="str">
        <f>IF(参照!C122="","",参照!C122)</f>
        <v/>
      </c>
      <c r="AX122" s="52" t="str">
        <f>IF(参照!D122="","",参照!D122)</f>
        <v>(参考値)事業者全体</v>
      </c>
      <c r="AY122" s="52">
        <f>IF(参照!E122="","",参照!E122)</f>
        <v>3.1799999999999998E-4</v>
      </c>
      <c r="AZ122" s="52" t="str">
        <f>IF(参照!F122="","",参照!F122)</f>
        <v>(株)ウエスト電力</v>
      </c>
      <c r="BA122" s="52" t="str">
        <f>IF(参照!G122="","",参照!G122)</f>
        <v>(株)ウエスト電力_(参考値)事業者全体</v>
      </c>
      <c r="BB122" s="52">
        <f t="shared" si="32"/>
        <v>0.318</v>
      </c>
      <c r="BD122" s="52" t="str">
        <f>IF(参照!L122="","",参照!L122)</f>
        <v>伊藤忠プランテック(株)</v>
      </c>
    </row>
    <row r="123" spans="47:56">
      <c r="AU123" s="52" t="str">
        <f>IF(参照!A123="","",参照!A123)</f>
        <v>A0039</v>
      </c>
      <c r="AV123" s="52" t="str">
        <f>IF(参照!B123="","",参照!B123)</f>
        <v>北海道瓦斯(株)</v>
      </c>
      <c r="AW123" s="52">
        <f>IF(参照!C123="","",参照!C123)</f>
        <v>4.7899999999999999E-4</v>
      </c>
      <c r="AX123" s="52" t="str">
        <f>IF(参照!D123="","",参照!D123)</f>
        <v>メニューA</v>
      </c>
      <c r="AY123" s="52">
        <f>IF(参照!E123="","",参照!E123)</f>
        <v>0</v>
      </c>
      <c r="AZ123" s="52" t="str">
        <f>IF(参照!F123="","",参照!F123)</f>
        <v>北海道瓦斯(株)</v>
      </c>
      <c r="BA123" s="52" t="str">
        <f>IF(参照!G123="","",参照!G123)</f>
        <v>北海道瓦斯(株)_メニューA</v>
      </c>
      <c r="BB123" s="52">
        <f t="shared" si="32"/>
        <v>0</v>
      </c>
      <c r="BD123" s="52" t="str">
        <f>IF(参照!L123="","",参照!L123)</f>
        <v>いばらきコープ生活協同組合</v>
      </c>
    </row>
    <row r="124" spans="47:56">
      <c r="AU124" s="52" t="str">
        <f>IF(参照!A124="","",参照!A124)</f>
        <v/>
      </c>
      <c r="AV124" s="52" t="str">
        <f>IF(参照!B124="","",参照!B124)</f>
        <v/>
      </c>
      <c r="AW124" s="52" t="str">
        <f>IF(参照!C124="","",参照!C124)</f>
        <v/>
      </c>
      <c r="AX124" s="52" t="str">
        <f>IF(参照!D124="","",参照!D124)</f>
        <v>メニューB(残差)</v>
      </c>
      <c r="AY124" s="52">
        <f>IF(参照!E124="","",参照!E124)</f>
        <v>4.7899999999999999E-4</v>
      </c>
      <c r="AZ124" s="52" t="str">
        <f>IF(参照!F124="","",参照!F124)</f>
        <v>北海道瓦斯(株)</v>
      </c>
      <c r="BA124" s="52" t="str">
        <f>IF(参照!G124="","",参照!G124)</f>
        <v>北海道瓦斯(株)_メニューB(残差)</v>
      </c>
      <c r="BB124" s="52">
        <f t="shared" si="32"/>
        <v>0.47899999999999998</v>
      </c>
      <c r="BD124" s="52" t="str">
        <f>IF(参照!L124="","",参照!L124)</f>
        <v>入間ガス(株)</v>
      </c>
    </row>
    <row r="125" spans="47:56">
      <c r="AU125" s="52" t="str">
        <f>IF(参照!A125="","",参照!A125)</f>
        <v/>
      </c>
      <c r="AV125" s="52" t="str">
        <f>IF(参照!B125="","",参照!B125)</f>
        <v/>
      </c>
      <c r="AW125" s="52" t="str">
        <f>IF(参照!C125="","",参照!C125)</f>
        <v/>
      </c>
      <c r="AX125" s="52" t="str">
        <f>IF(参照!D125="","",参照!D125)</f>
        <v>(参考値)事業者全体</v>
      </c>
      <c r="AY125" s="52">
        <f>IF(参照!E125="","",参照!E125)</f>
        <v>4.6899999999999996E-4</v>
      </c>
      <c r="AZ125" s="52" t="str">
        <f>IF(参照!F125="","",参照!F125)</f>
        <v>北海道瓦斯(株)</v>
      </c>
      <c r="BA125" s="52" t="str">
        <f>IF(参照!G125="","",参照!G125)</f>
        <v>北海道瓦斯(株)_(参考値)事業者全体</v>
      </c>
      <c r="BB125" s="52">
        <f t="shared" si="32"/>
        <v>0.46899999999999997</v>
      </c>
      <c r="BD125" s="52" t="str">
        <f>IF(参照!L125="","",参照!L125)</f>
        <v>イワタニ関東(株)</v>
      </c>
    </row>
    <row r="126" spans="47:56">
      <c r="AU126" s="52" t="str">
        <f>IF(参照!A126="","",参照!A126)</f>
        <v>A0042</v>
      </c>
      <c r="AV126" s="52" t="str">
        <f>IF(参照!B126="","",参照!B126)</f>
        <v>新エネルギー開発(株)</v>
      </c>
      <c r="AW126" s="52">
        <f>IF(参照!C126="","",参照!C126)</f>
        <v>4.6999999999999999E-4</v>
      </c>
      <c r="AX126" s="52" t="str">
        <f>IF(参照!D126="","",参照!D126)</f>
        <v/>
      </c>
      <c r="AY126" s="52">
        <f>IF(参照!E126="","",参照!E126)</f>
        <v>4.5399999999999998E-4</v>
      </c>
      <c r="AZ126" s="52" t="str">
        <f>IF(参照!F126="","",参照!F126)</f>
        <v>新エネルギー開発(株)</v>
      </c>
      <c r="BA126" s="52" t="str">
        <f>IF(参照!G126="","",参照!G126)</f>
        <v>新エネルギー開発(株)_</v>
      </c>
      <c r="BB126" s="52">
        <f t="shared" si="32"/>
        <v>0.45399999999999996</v>
      </c>
      <c r="BD126" s="52" t="str">
        <f>IF(参照!L126="","",参照!L126)</f>
        <v>イワタニ首都圏(株)</v>
      </c>
    </row>
    <row r="127" spans="47:56">
      <c r="AU127" s="52" t="str">
        <f>IF(参照!A127="","",参照!A127)</f>
        <v>A0043</v>
      </c>
      <c r="AV127" s="52" t="str">
        <f>IF(参照!B127="","",参照!B127)</f>
        <v>伊藤忠エネクス(株)</v>
      </c>
      <c r="AW127" s="52" t="str">
        <f>IF(参照!C127="","",参照!C127)</f>
        <v>0.000453※</v>
      </c>
      <c r="AX127" s="52" t="str">
        <f>IF(参照!D127="","",参照!D127)</f>
        <v>メニューA</v>
      </c>
      <c r="AY127" s="52">
        <f>IF(参照!E127="","",参照!E127)</f>
        <v>3.97E-4</v>
      </c>
      <c r="AZ127" s="52" t="str">
        <f>IF(参照!F127="","",参照!F127)</f>
        <v>伊藤忠エネクス(株)</v>
      </c>
      <c r="BA127" s="52" t="str">
        <f>IF(参照!G127="","",参照!G127)</f>
        <v>伊藤忠エネクス(株)_メニューA</v>
      </c>
      <c r="BB127" s="52">
        <f t="shared" si="32"/>
        <v>0.39700000000000002</v>
      </c>
      <c r="BD127" s="52" t="str">
        <f>IF(参照!L127="","",参照!L127)</f>
        <v>イワタニセントラル北海道(株)</v>
      </c>
    </row>
    <row r="128" spans="47:56">
      <c r="AU128" s="52" t="str">
        <f>IF(参照!A128="","",参照!A128)</f>
        <v/>
      </c>
      <c r="AV128" s="52" t="str">
        <f>IF(参照!B128="","",参照!B128)</f>
        <v/>
      </c>
      <c r="AW128" s="52" t="str">
        <f>IF(参照!C128="","",参照!C128)</f>
        <v/>
      </c>
      <c r="AX128" s="52" t="str">
        <f>IF(参照!D128="","",参照!D128)</f>
        <v>メニューB</v>
      </c>
      <c r="AY128" s="52">
        <f>IF(参照!E128="","",参照!E128)</f>
        <v>3.5E-4</v>
      </c>
      <c r="AZ128" s="52" t="str">
        <f>IF(参照!F128="","",参照!F128)</f>
        <v>伊藤忠エネクス(株)</v>
      </c>
      <c r="BA128" s="52" t="str">
        <f>IF(参照!G128="","",参照!G128)</f>
        <v>伊藤忠エネクス(株)_メニューB</v>
      </c>
      <c r="BB128" s="52">
        <f t="shared" si="32"/>
        <v>0.35</v>
      </c>
      <c r="BD128" s="52" t="str">
        <f>IF(参照!L128="","",参照!L128)</f>
        <v>イワタニ東海(株)</v>
      </c>
    </row>
    <row r="129" spans="47:56">
      <c r="AU129" s="52" t="str">
        <f>IF(参照!A129="","",参照!A129)</f>
        <v/>
      </c>
      <c r="AV129" s="52" t="str">
        <f>IF(参照!B129="","",参照!B129)</f>
        <v/>
      </c>
      <c r="AW129" s="52" t="str">
        <f>IF(参照!C129="","",参照!C129)</f>
        <v/>
      </c>
      <c r="AX129" s="52" t="str">
        <f>IF(参照!D129="","",参照!D129)</f>
        <v>メニューC(残差)</v>
      </c>
      <c r="AY129" s="52">
        <f>IF(参照!E129="","",参照!E129)</f>
        <v>3.6400000000000001E-4</v>
      </c>
      <c r="AZ129" s="52" t="str">
        <f>IF(参照!F129="","",参照!F129)</f>
        <v>伊藤忠エネクス(株)</v>
      </c>
      <c r="BA129" s="52" t="str">
        <f>IF(参照!G129="","",参照!G129)</f>
        <v>伊藤忠エネクス(株)_メニューC(残差)</v>
      </c>
      <c r="BB129" s="52">
        <f t="shared" si="32"/>
        <v>0.36399999999999999</v>
      </c>
      <c r="BD129" s="52" t="str">
        <f>IF(参照!L129="","",参照!L129)</f>
        <v>イワタニ長野(株)</v>
      </c>
    </row>
    <row r="130" spans="47:56">
      <c r="AU130" s="52" t="str">
        <f>IF(参照!A130="","",参照!A130)</f>
        <v/>
      </c>
      <c r="AV130" s="52" t="str">
        <f>IF(参照!B130="","",参照!B130)</f>
        <v/>
      </c>
      <c r="AW130" s="52" t="str">
        <f>IF(参照!C130="","",参照!C130)</f>
        <v/>
      </c>
      <c r="AX130" s="52" t="str">
        <f>IF(参照!D130="","",参照!D130)</f>
        <v>(参考値)事業者全体</v>
      </c>
      <c r="AY130" s="52">
        <f>IF(参照!E130="","",参照!E130)</f>
        <v>4.6999999999999999E-4</v>
      </c>
      <c r="AZ130" s="52" t="str">
        <f>IF(参照!F130="","",参照!F130)</f>
        <v>伊藤忠エネクス(株)</v>
      </c>
      <c r="BA130" s="52" t="str">
        <f>IF(参照!G130="","",参照!G130)</f>
        <v>伊藤忠エネクス(株)_(参考値)事業者全体</v>
      </c>
      <c r="BB130" s="52">
        <f t="shared" si="32"/>
        <v>0.47</v>
      </c>
      <c r="BD130" s="52" t="str">
        <f>IF(参照!L130="","",参照!L130)</f>
        <v>イワタニ三重(株)</v>
      </c>
    </row>
    <row r="131" spans="47:56">
      <c r="AU131" s="52" t="str">
        <f>IF(参照!A131="","",参照!A131)</f>
        <v>A0045</v>
      </c>
      <c r="AV131" s="52" t="str">
        <f>IF(参照!B131="","",参照!B131)</f>
        <v>(株)Ｖ－Ｐｏｗｅｒ</v>
      </c>
      <c r="AW131" s="52">
        <f>IF(参照!C131="","",参照!C131)</f>
        <v>3.8000000000000002E-4</v>
      </c>
      <c r="AX131" s="52" t="str">
        <f>IF(参照!D131="","",参照!D131)</f>
        <v>メニューA</v>
      </c>
      <c r="AY131" s="52">
        <f>IF(参照!E131="","",参照!E131)</f>
        <v>2.72E-4</v>
      </c>
      <c r="AZ131" s="52" t="str">
        <f>IF(参照!F131="","",参照!F131)</f>
        <v>(株)Ｖ－Ｐｏｗｅｒ</v>
      </c>
      <c r="BA131" s="52" t="str">
        <f>IF(参照!G131="","",参照!G131)</f>
        <v>(株)Ｖ－Ｐｏｗｅｒ_メニューA</v>
      </c>
      <c r="BB131" s="52">
        <f t="shared" si="32"/>
        <v>0.27200000000000002</v>
      </c>
      <c r="BD131" s="52" t="str">
        <f>IF(参照!L131="","",参照!L131)</f>
        <v>(株)岩手ウッドパワー</v>
      </c>
    </row>
    <row r="132" spans="47:56">
      <c r="AU132" s="52" t="str">
        <f>IF(参照!A132="","",参照!A132)</f>
        <v/>
      </c>
      <c r="AV132" s="52" t="str">
        <f>IF(参照!B132="","",参照!B132)</f>
        <v/>
      </c>
      <c r="AW132" s="52" t="str">
        <f>IF(参照!C132="","",参照!C132)</f>
        <v/>
      </c>
      <c r="AX132" s="52" t="str">
        <f>IF(参照!D132="","",参照!D132)</f>
        <v>メニューB</v>
      </c>
      <c r="AY132" s="52">
        <f>IF(参照!E132="","",参照!E132)</f>
        <v>0</v>
      </c>
      <c r="AZ132" s="52" t="str">
        <f>IF(参照!F132="","",参照!F132)</f>
        <v>(株)Ｖ－Ｐｏｗｅｒ</v>
      </c>
      <c r="BA132" s="52" t="str">
        <f>IF(参照!G132="","",参照!G132)</f>
        <v>(株)Ｖ－Ｐｏｗｅｒ_メニューB</v>
      </c>
      <c r="BB132" s="52">
        <f t="shared" si="32"/>
        <v>0</v>
      </c>
      <c r="BD132" s="52" t="str">
        <f>IF(参照!L132="","",参照!L132)</f>
        <v>岩手電力(株)</v>
      </c>
    </row>
    <row r="133" spans="47:56">
      <c r="AU133" s="52" t="str">
        <f>IF(参照!A133="","",参照!A133)</f>
        <v/>
      </c>
      <c r="AV133" s="52" t="str">
        <f>IF(参照!B133="","",参照!B133)</f>
        <v/>
      </c>
      <c r="AW133" s="52" t="str">
        <f>IF(参照!C133="","",参照!C133)</f>
        <v/>
      </c>
      <c r="AX133" s="52" t="str">
        <f>IF(参照!D133="","",参照!D133)</f>
        <v>メニューC(残差)</v>
      </c>
      <c r="AY133" s="52">
        <f>IF(参照!E133="","",参照!E133)</f>
        <v>4.6999999999999999E-4</v>
      </c>
      <c r="AZ133" s="52" t="str">
        <f>IF(参照!F133="","",参照!F133)</f>
        <v>(株)Ｖ－Ｐｏｗｅｒ</v>
      </c>
      <c r="BA133" s="52" t="str">
        <f>IF(参照!G133="","",参照!G133)</f>
        <v>(株)Ｖ－Ｐｏｗｅｒ_メニューC(残差)</v>
      </c>
      <c r="BB133" s="52">
        <f t="shared" ref="BB133:BB196" si="33">AY133*1000</f>
        <v>0.47</v>
      </c>
      <c r="BD133" s="52" t="str">
        <f>IF(参照!L133="","",参照!L133)</f>
        <v>(株)インフォシステム</v>
      </c>
    </row>
    <row r="134" spans="47:56">
      <c r="AU134" s="52" t="str">
        <f>IF(参照!A134="","",参照!A134)</f>
        <v/>
      </c>
      <c r="AV134" s="52" t="str">
        <f>IF(参照!B134="","",参照!B134)</f>
        <v/>
      </c>
      <c r="AW134" s="52" t="str">
        <f>IF(参照!C134="","",参照!C134)</f>
        <v/>
      </c>
      <c r="AX134" s="52" t="str">
        <f>IF(参照!D134="","",参照!D134)</f>
        <v>(参考値)事業者全体</v>
      </c>
      <c r="AY134" s="52">
        <f>IF(参照!E134="","",参照!E134)</f>
        <v>4.5300000000000001E-4</v>
      </c>
      <c r="AZ134" s="52" t="str">
        <f>IF(参照!F134="","",参照!F134)</f>
        <v>(株)Ｖ－Ｐｏｗｅｒ</v>
      </c>
      <c r="BA134" s="52" t="str">
        <f>IF(参照!G134="","",参照!G134)</f>
        <v>(株)Ｖ－Ｐｏｗｅｒ_(参考値)事業者全体</v>
      </c>
      <c r="BB134" s="52">
        <f t="shared" si="33"/>
        <v>0.45300000000000001</v>
      </c>
      <c r="BD134" s="52" t="str">
        <f>IF(参照!L134="","",参照!L134)</f>
        <v>ヴィジョナリーパワー(株)</v>
      </c>
    </row>
    <row r="135" spans="47:56">
      <c r="AU135" s="52" t="str">
        <f>IF(参照!A135="","",参照!A135)</f>
        <v>A0046</v>
      </c>
      <c r="AV135" s="52" t="str">
        <f>IF(参照!B135="","",参照!B135)</f>
        <v>大和エネルギー(株)</v>
      </c>
      <c r="AW135" s="52">
        <f>IF(参照!C135="","",参照!C135)</f>
        <v>3.5599999999999998E-4</v>
      </c>
      <c r="AX135" s="52" t="str">
        <f>IF(参照!D135="","",参照!D135)</f>
        <v>メニューA</v>
      </c>
      <c r="AY135" s="52">
        <f>IF(参照!E135="","",参照!E135)</f>
        <v>0</v>
      </c>
      <c r="AZ135" s="52" t="str">
        <f>IF(参照!F135="","",参照!F135)</f>
        <v>大和エネルギー(株)</v>
      </c>
      <c r="BA135" s="52" t="str">
        <f>IF(参照!G135="","",参照!G135)</f>
        <v>大和エネルギー(株)_メニューA</v>
      </c>
      <c r="BB135" s="52">
        <f t="shared" si="33"/>
        <v>0</v>
      </c>
      <c r="BD135" s="52" t="str">
        <f>IF(参照!L135="","",参照!L135)</f>
        <v>(株)ウエスト電力</v>
      </c>
    </row>
    <row r="136" spans="47:56">
      <c r="AU136" s="52" t="str">
        <f>IF(参照!A136="","",参照!A136)</f>
        <v/>
      </c>
      <c r="AV136" s="52" t="str">
        <f>IF(参照!B136="","",参照!B136)</f>
        <v/>
      </c>
      <c r="AW136" s="52" t="str">
        <f>IF(参照!C136="","",参照!C136)</f>
        <v/>
      </c>
      <c r="AX136" s="52" t="str">
        <f>IF(参照!D136="","",参照!D136)</f>
        <v>メニューB(残差)</v>
      </c>
      <c r="AY136" s="52">
        <f>IF(参照!E136="","",参照!E136)</f>
        <v>2.9099999999999997E-4</v>
      </c>
      <c r="AZ136" s="52" t="str">
        <f>IF(参照!F136="","",参照!F136)</f>
        <v>大和エネルギー(株)</v>
      </c>
      <c r="BA136" s="52" t="str">
        <f>IF(参照!G136="","",参照!G136)</f>
        <v>大和エネルギー(株)_メニューB(残差)</v>
      </c>
      <c r="BB136" s="52">
        <f t="shared" si="33"/>
        <v>0.29099999999999998</v>
      </c>
      <c r="BD136" s="52" t="str">
        <f>IF(参照!L136="","",参照!L136)</f>
        <v>上田ガス(株)</v>
      </c>
    </row>
    <row r="137" spans="47:56">
      <c r="AU137" s="52" t="str">
        <f>IF(参照!A137="","",参照!A137)</f>
        <v/>
      </c>
      <c r="AV137" s="52" t="str">
        <f>IF(参照!B137="","",参照!B137)</f>
        <v/>
      </c>
      <c r="AW137" s="52" t="str">
        <f>IF(参照!C137="","",参照!C137)</f>
        <v/>
      </c>
      <c r="AX137" s="52" t="str">
        <f>IF(参照!D137="","",参照!D137)</f>
        <v>(参考値)事業者全体</v>
      </c>
      <c r="AY137" s="52">
        <f>IF(参照!E137="","",参照!E137)</f>
        <v>3.0199999999999997E-4</v>
      </c>
      <c r="AZ137" s="52" t="str">
        <f>IF(参照!F137="","",参照!F137)</f>
        <v>大和エネルギー(株)</v>
      </c>
      <c r="BA137" s="52" t="str">
        <f>IF(参照!G137="","",参照!G137)</f>
        <v>大和エネルギー(株)_(参考値)事業者全体</v>
      </c>
      <c r="BB137" s="52">
        <f t="shared" si="33"/>
        <v>0.30199999999999999</v>
      </c>
      <c r="BD137" s="52" t="str">
        <f>IF(参照!L137="","",参照!L137)</f>
        <v>うすきエネルギー(株)</v>
      </c>
    </row>
    <row r="138" spans="47:56">
      <c r="AU138" s="52" t="str">
        <f>IF(参照!A138="","",参照!A138)</f>
        <v>A0048</v>
      </c>
      <c r="AV138" s="52" t="str">
        <f>IF(参照!B138="","",参照!B138)</f>
        <v>大阪瓦斯(株)</v>
      </c>
      <c r="AW138" s="52">
        <f>IF(参照!C138="","",参照!C138)</f>
        <v>4.1199999999999999E-4</v>
      </c>
      <c r="AX138" s="52" t="str">
        <f>IF(参照!D138="","",参照!D138)</f>
        <v>メニューA</v>
      </c>
      <c r="AY138" s="52">
        <f>IF(参照!E138="","",参照!E138)</f>
        <v>0</v>
      </c>
      <c r="AZ138" s="52" t="str">
        <f>IF(参照!F138="","",参照!F138)</f>
        <v>大阪瓦斯(株)</v>
      </c>
      <c r="BA138" s="52" t="str">
        <f>IF(参照!G138="","",参照!G138)</f>
        <v>大阪瓦斯(株)_メニューA</v>
      </c>
      <c r="BB138" s="52">
        <f t="shared" si="33"/>
        <v>0</v>
      </c>
      <c r="BD138" s="52" t="str">
        <f>IF(参照!L138="","",参照!L138)</f>
        <v>(株)ウッドエナジー</v>
      </c>
    </row>
    <row r="139" spans="47:56">
      <c r="AU139" s="52" t="str">
        <f>IF(参照!A139="","",参照!A139)</f>
        <v/>
      </c>
      <c r="AV139" s="52" t="str">
        <f>IF(参照!B139="","",参照!B139)</f>
        <v/>
      </c>
      <c r="AW139" s="52" t="str">
        <f>IF(参照!C139="","",参照!C139)</f>
        <v/>
      </c>
      <c r="AX139" s="52" t="str">
        <f>IF(参照!D139="","",参照!D139)</f>
        <v>メニューB</v>
      </c>
      <c r="AY139" s="52">
        <f>IF(参照!E139="","",参照!E139)</f>
        <v>0</v>
      </c>
      <c r="AZ139" s="52" t="str">
        <f>IF(参照!F139="","",参照!F139)</f>
        <v>大阪瓦斯(株)</v>
      </c>
      <c r="BA139" s="52" t="str">
        <f>IF(参照!G139="","",参照!G139)</f>
        <v>大阪瓦斯(株)_メニューB</v>
      </c>
      <c r="BB139" s="52">
        <f t="shared" si="33"/>
        <v>0</v>
      </c>
      <c r="BD139" s="52" t="str">
        <f>IF(参照!L139="","",参照!L139)</f>
        <v>宇都宮ライトパワー(株)</v>
      </c>
    </row>
    <row r="140" spans="47:56">
      <c r="AU140" s="52" t="str">
        <f>IF(参照!A140="","",参照!A140)</f>
        <v/>
      </c>
      <c r="AV140" s="52" t="str">
        <f>IF(参照!B140="","",参照!B140)</f>
        <v/>
      </c>
      <c r="AW140" s="52" t="str">
        <f>IF(参照!C140="","",参照!C140)</f>
        <v/>
      </c>
      <c r="AX140" s="52" t="str">
        <f>IF(参照!D140="","",参照!D140)</f>
        <v>メニューC</v>
      </c>
      <c r="AY140" s="52">
        <f>IF(参照!E140="","",参照!E140)</f>
        <v>3.9600000000000003E-4</v>
      </c>
      <c r="AZ140" s="52" t="str">
        <f>IF(参照!F140="","",参照!F140)</f>
        <v>大阪瓦斯(株)</v>
      </c>
      <c r="BA140" s="52" t="str">
        <f>IF(参照!G140="","",参照!G140)</f>
        <v>大阪瓦斯(株)_メニューC</v>
      </c>
      <c r="BB140" s="52">
        <f t="shared" si="33"/>
        <v>0.39600000000000002</v>
      </c>
      <c r="BD140" s="52" t="str">
        <f>IF(参照!L140="","",参照!L140)</f>
        <v>うべ未来エネルギー(株)</v>
      </c>
    </row>
    <row r="141" spans="47:56">
      <c r="AU141" s="52" t="str">
        <f>IF(参照!A141="","",参照!A141)</f>
        <v/>
      </c>
      <c r="AV141" s="52" t="str">
        <f>IF(参照!B141="","",参照!B141)</f>
        <v/>
      </c>
      <c r="AW141" s="52" t="str">
        <f>IF(参照!C141="","",参照!C141)</f>
        <v/>
      </c>
      <c r="AX141" s="52" t="str">
        <f>IF(参照!D141="","",参照!D141)</f>
        <v>メニューD(残差)</v>
      </c>
      <c r="AY141" s="52">
        <f>IF(参照!E141="","",参照!E141)</f>
        <v>4.5800000000000002E-4</v>
      </c>
      <c r="AZ141" s="52" t="str">
        <f>IF(参照!F141="","",参照!F141)</f>
        <v>大阪瓦斯(株)</v>
      </c>
      <c r="BA141" s="52" t="str">
        <f>IF(参照!G141="","",参照!G141)</f>
        <v>大阪瓦斯(株)_メニューD(残差)</v>
      </c>
      <c r="BB141" s="52">
        <f t="shared" si="33"/>
        <v>0.45800000000000002</v>
      </c>
      <c r="BD141" s="52" t="str">
        <f>IF(参照!L141="","",参照!L141)</f>
        <v>エア・ウォーター(株)</v>
      </c>
    </row>
    <row r="142" spans="47:56">
      <c r="AU142" s="52" t="str">
        <f>IF(参照!A142="","",参照!A142)</f>
        <v/>
      </c>
      <c r="AV142" s="52" t="str">
        <f>IF(参照!B142="","",参照!B142)</f>
        <v/>
      </c>
      <c r="AW142" s="52" t="str">
        <f>IF(参照!C142="","",参照!C142)</f>
        <v/>
      </c>
      <c r="AX142" s="52" t="str">
        <f>IF(参照!D142="","",参照!D142)</f>
        <v>(参考値)事業者全体</v>
      </c>
      <c r="AY142" s="52">
        <f>IF(参照!E142="","",参照!E142)</f>
        <v>4.2099999999999999E-4</v>
      </c>
      <c r="AZ142" s="52" t="str">
        <f>IF(参照!F142="","",参照!F142)</f>
        <v>大阪瓦斯(株)</v>
      </c>
      <c r="BA142" s="52" t="str">
        <f>IF(参照!G142="","",参照!G142)</f>
        <v>大阪瓦斯(株)_(参考値)事業者全体</v>
      </c>
      <c r="BB142" s="52">
        <f t="shared" si="33"/>
        <v>0.42099999999999999</v>
      </c>
      <c r="BD142" s="52" t="str">
        <f>IF(参照!L142="","",参照!L142)</f>
        <v>エア・ウォーター・ライフソリューション(株)(旧：エア・ウォーター北海道(株))</v>
      </c>
    </row>
    <row r="143" spans="47:56">
      <c r="AU143" s="52" t="str">
        <f>IF(参照!A143="","",参照!A143)</f>
        <v>A0049</v>
      </c>
      <c r="AV143" s="52" t="str">
        <f>IF(参照!B143="","",参照!B143)</f>
        <v>エフビットコミュニケーションズ(株)　</v>
      </c>
      <c r="AW143" s="52">
        <f>IF(参照!C143="","",参照!C143)</f>
        <v>4.5800000000000002E-4</v>
      </c>
      <c r="AX143" s="52" t="str">
        <f>IF(参照!D143="","",参照!D143)</f>
        <v>メニューA</v>
      </c>
      <c r="AY143" s="52">
        <f>IF(参照!E143="","",参照!E143)</f>
        <v>2.4800000000000001E-4</v>
      </c>
      <c r="AZ143" s="52" t="str">
        <f>IF(参照!F143="","",参照!F143)</f>
        <v>エフビットコミュニケーションズ(株)　</v>
      </c>
      <c r="BA143" s="52" t="str">
        <f>IF(参照!G143="","",参照!G143)</f>
        <v>エフビットコミュニケーションズ(株)　_メニューA</v>
      </c>
      <c r="BB143" s="52">
        <f t="shared" si="33"/>
        <v>0.248</v>
      </c>
      <c r="BD143" s="52" t="str">
        <f>IF(参照!L143="","",参照!L143)</f>
        <v>(株)エイチティーピー</v>
      </c>
    </row>
    <row r="144" spans="47:56">
      <c r="AU144" s="52" t="str">
        <f>IF(参照!A144="","",参照!A144)</f>
        <v/>
      </c>
      <c r="AV144" s="52" t="str">
        <f>IF(参照!B144="","",参照!B144)</f>
        <v/>
      </c>
      <c r="AW144" s="52" t="str">
        <f>IF(参照!C144="","",参照!C144)</f>
        <v/>
      </c>
      <c r="AX144" s="52" t="str">
        <f>IF(参照!D144="","",参照!D144)</f>
        <v>メニューB</v>
      </c>
      <c r="AY144" s="52">
        <f>IF(参照!E144="","",参照!E144)</f>
        <v>0</v>
      </c>
      <c r="AZ144" s="52" t="str">
        <f>IF(参照!F144="","",参照!F144)</f>
        <v>エフビットコミュニケーションズ(株)　</v>
      </c>
      <c r="BA144" s="52" t="str">
        <f>IF(参照!G144="","",参照!G144)</f>
        <v>エフビットコミュニケーションズ(株)　_メニューB</v>
      </c>
      <c r="BB144" s="52">
        <f t="shared" si="33"/>
        <v>0</v>
      </c>
      <c r="BD144" s="52" t="str">
        <f>IF(参照!L144="","",参照!L144)</f>
        <v>(株)エーコープサービス</v>
      </c>
    </row>
    <row r="145" spans="47:56">
      <c r="AU145" s="52" t="str">
        <f>IF(参照!A145="","",参照!A145)</f>
        <v/>
      </c>
      <c r="AV145" s="52" t="str">
        <f>IF(参照!B145="","",参照!B145)</f>
        <v/>
      </c>
      <c r="AW145" s="52" t="str">
        <f>IF(参照!C145="","",参照!C145)</f>
        <v/>
      </c>
      <c r="AX145" s="52" t="str">
        <f>IF(参照!D145="","",参照!D145)</f>
        <v>メニューC(残差)</v>
      </c>
      <c r="AY145" s="52">
        <f>IF(参照!E145="","",参照!E145)</f>
        <v>5.2800000000000004E-4</v>
      </c>
      <c r="AZ145" s="52" t="str">
        <f>IF(参照!F145="","",参照!F145)</f>
        <v>エフビットコミュニケーションズ(株)　</v>
      </c>
      <c r="BA145" s="52" t="str">
        <f>IF(参照!G145="","",参照!G145)</f>
        <v>エフビットコミュニケーションズ(株)　_メニューC(残差)</v>
      </c>
      <c r="BB145" s="52">
        <f t="shared" si="33"/>
        <v>0.52800000000000002</v>
      </c>
      <c r="BD145" s="52" t="str">
        <f>IF(参照!L145="","",参照!L145)</f>
        <v>(株)エージーピー　</v>
      </c>
    </row>
    <row r="146" spans="47:56">
      <c r="AU146" s="52" t="str">
        <f>IF(参照!A146="","",参照!A146)</f>
        <v/>
      </c>
      <c r="AV146" s="52" t="str">
        <f>IF(参照!B146="","",参照!B146)</f>
        <v/>
      </c>
      <c r="AW146" s="52" t="str">
        <f>IF(参照!C146="","",参照!C146)</f>
        <v/>
      </c>
      <c r="AX146" s="52" t="str">
        <f>IF(参照!D146="","",参照!D146)</f>
        <v>(参考値)事業者全体</v>
      </c>
      <c r="AY146" s="52">
        <f>IF(参照!E146="","",参照!E146)</f>
        <v>4.7699999999999999E-4</v>
      </c>
      <c r="AZ146" s="52" t="str">
        <f>IF(参照!F146="","",参照!F146)</f>
        <v>エフビットコミュニケーションズ(株)　</v>
      </c>
      <c r="BA146" s="52" t="str">
        <f>IF(参照!G146="","",参照!G146)</f>
        <v>エフビットコミュニケーションズ(株)　_(参考値)事業者全体</v>
      </c>
      <c r="BB146" s="52">
        <f t="shared" si="33"/>
        <v>0.47699999999999998</v>
      </c>
      <c r="BD146" s="52" t="str">
        <f>IF(参照!L146="","",参照!L146)</f>
        <v>(株)エコア</v>
      </c>
    </row>
    <row r="147" spans="47:56">
      <c r="AU147" s="52" t="str">
        <f>IF(参照!A147="","",参照!A147)</f>
        <v>A0050</v>
      </c>
      <c r="AV147" s="52" t="str">
        <f>IF(参照!B147="","",参照!B147)</f>
        <v>ＥＮＥＯＳ(株)</v>
      </c>
      <c r="AW147" s="52">
        <f>IF(参照!C147="","",参照!C147)</f>
        <v>4.06E-4</v>
      </c>
      <c r="AX147" s="52" t="str">
        <f>IF(参照!D147="","",参照!D147)</f>
        <v>メニューA</v>
      </c>
      <c r="AY147" s="52">
        <f>IF(参照!E147="","",参照!E147)</f>
        <v>0</v>
      </c>
      <c r="AZ147" s="52" t="str">
        <f>IF(参照!F147="","",参照!F147)</f>
        <v>ＥＮＥＯＳ(株)</v>
      </c>
      <c r="BA147" s="52" t="str">
        <f>IF(参照!G147="","",参照!G147)</f>
        <v>ＥＮＥＯＳ(株)_メニューA</v>
      </c>
      <c r="BB147" s="52">
        <f t="shared" si="33"/>
        <v>0</v>
      </c>
      <c r="BD147" s="52" t="str">
        <f>IF(参照!L147="","",参照!L147)</f>
        <v>(株)エコスタイル</v>
      </c>
    </row>
    <row r="148" spans="47:56">
      <c r="AU148" s="52" t="str">
        <f>IF(参照!A148="","",参照!A148)</f>
        <v/>
      </c>
      <c r="AV148" s="52" t="str">
        <f>IF(参照!B148="","",参照!B148)</f>
        <v/>
      </c>
      <c r="AW148" s="52" t="str">
        <f>IF(参照!C148="","",参照!C148)</f>
        <v/>
      </c>
      <c r="AX148" s="52" t="str">
        <f>IF(参照!D148="","",参照!D148)</f>
        <v>メニューB</v>
      </c>
      <c r="AY148" s="52">
        <f>IF(参照!E148="","",参照!E148)</f>
        <v>0</v>
      </c>
      <c r="AZ148" s="52" t="str">
        <f>IF(参照!F148="","",参照!F148)</f>
        <v>ＥＮＥＯＳ(株)</v>
      </c>
      <c r="BA148" s="52" t="str">
        <f>IF(参照!G148="","",参照!G148)</f>
        <v>ＥＮＥＯＳ(株)_メニューB</v>
      </c>
      <c r="BB148" s="52">
        <f t="shared" si="33"/>
        <v>0</v>
      </c>
      <c r="BD148" s="52" t="str">
        <f>IF(参照!L148="","",参照!L148)</f>
        <v>(株)エコログ</v>
      </c>
    </row>
    <row r="149" spans="47:56">
      <c r="AU149" s="52" t="str">
        <f>IF(参照!A149="","",参照!A149)</f>
        <v/>
      </c>
      <c r="AV149" s="52" t="str">
        <f>IF(参照!B149="","",参照!B149)</f>
        <v/>
      </c>
      <c r="AW149" s="52" t="str">
        <f>IF(参照!C149="","",参照!C149)</f>
        <v/>
      </c>
      <c r="AX149" s="52" t="str">
        <f>IF(参照!D149="","",参照!D149)</f>
        <v>メニューC</v>
      </c>
      <c r="AY149" s="52">
        <f>IF(参照!E149="","",参照!E149)</f>
        <v>0</v>
      </c>
      <c r="AZ149" s="52" t="str">
        <f>IF(参照!F149="","",参照!F149)</f>
        <v>ＥＮＥＯＳ(株)</v>
      </c>
      <c r="BA149" s="52" t="str">
        <f>IF(参照!G149="","",参照!G149)</f>
        <v>ＥＮＥＯＳ(株)_メニューC</v>
      </c>
      <c r="BB149" s="52">
        <f t="shared" si="33"/>
        <v>0</v>
      </c>
      <c r="BD149" s="52" t="str">
        <f>IF(参照!L149="","",参照!L149)</f>
        <v>(株)エスエナジー</v>
      </c>
    </row>
    <row r="150" spans="47:56">
      <c r="AU150" s="52" t="str">
        <f>IF(参照!A150="","",参照!A150)</f>
        <v/>
      </c>
      <c r="AV150" s="52" t="str">
        <f>IF(参照!B150="","",参照!B150)</f>
        <v/>
      </c>
      <c r="AW150" s="52" t="str">
        <f>IF(参照!C150="","",参照!C150)</f>
        <v/>
      </c>
      <c r="AX150" s="52" t="str">
        <f>IF(参照!D150="","",参照!D150)</f>
        <v>メニューD(残差)</v>
      </c>
      <c r="AY150" s="52">
        <f>IF(参照!E150="","",参照!E150)</f>
        <v>4.5199999999999998E-4</v>
      </c>
      <c r="AZ150" s="52" t="str">
        <f>IF(参照!F150="","",参照!F150)</f>
        <v>ＥＮＥＯＳ(株)</v>
      </c>
      <c r="BA150" s="52" t="str">
        <f>IF(参照!G150="","",参照!G150)</f>
        <v>ＥＮＥＯＳ(株)_メニューD(残差)</v>
      </c>
      <c r="BB150" s="52">
        <f t="shared" si="33"/>
        <v>0.45199999999999996</v>
      </c>
      <c r="BD150" s="52" t="str">
        <f>IF(参照!L150="","",参照!L150)</f>
        <v>(株)エスケーエナジー</v>
      </c>
    </row>
    <row r="151" spans="47:56">
      <c r="AU151" s="52" t="str">
        <f>IF(参照!A151="","",参照!A151)</f>
        <v/>
      </c>
      <c r="AV151" s="52" t="str">
        <f>IF(参照!B151="","",参照!B151)</f>
        <v/>
      </c>
      <c r="AW151" s="52" t="str">
        <f>IF(参照!C151="","",参照!C151)</f>
        <v/>
      </c>
      <c r="AX151" s="52" t="str">
        <f>IF(参照!D151="","",参照!D151)</f>
        <v>(参考値)事業者全体</v>
      </c>
      <c r="AY151" s="52">
        <f>IF(参照!E151="","",参照!E151)</f>
        <v>4.7699999999999999E-4</v>
      </c>
      <c r="AZ151" s="52" t="str">
        <f>IF(参照!F151="","",参照!F151)</f>
        <v>ＥＮＥＯＳ(株)</v>
      </c>
      <c r="BA151" s="52" t="str">
        <f>IF(参照!G151="","",参照!G151)</f>
        <v>ＥＮＥＯＳ(株)_(参考値)事業者全体</v>
      </c>
      <c r="BB151" s="52">
        <f t="shared" si="33"/>
        <v>0.47699999999999998</v>
      </c>
      <c r="BD151" s="52" t="str">
        <f>IF(参照!L151="","",参照!L151)</f>
        <v>越後天然ガス(株)</v>
      </c>
    </row>
    <row r="152" spans="47:56">
      <c r="AU152" s="52" t="str">
        <f>IF(参照!A152="","",参照!A152)</f>
        <v>A0051</v>
      </c>
      <c r="AV152" s="52" t="str">
        <f>IF(参照!B152="","",参照!B152)</f>
        <v>真庭バイオエネルギー(株)</v>
      </c>
      <c r="AW152" s="52">
        <f>IF(参照!C152="","",参照!C152)</f>
        <v>5.0000000000000002E-5</v>
      </c>
      <c r="AX152" s="52" t="str">
        <f>IF(参照!D152="","",参照!D152)</f>
        <v/>
      </c>
      <c r="AY152" s="52">
        <f>IF(参照!E152="","",参照!E152)</f>
        <v>4.6200000000000001E-4</v>
      </c>
      <c r="AZ152" s="52" t="str">
        <f>IF(参照!F152="","",参照!F152)</f>
        <v>真庭バイオエネルギー(株)</v>
      </c>
      <c r="BA152" s="52" t="str">
        <f>IF(参照!G152="","",参照!G152)</f>
        <v>真庭バイオエネルギー(株)_</v>
      </c>
      <c r="BB152" s="52">
        <f t="shared" si="33"/>
        <v>0.46200000000000002</v>
      </c>
      <c r="BD152" s="52" t="str">
        <f>IF(参照!L152="","",参照!L152)</f>
        <v>エッセンシャルエナジー(株)</v>
      </c>
    </row>
    <row r="153" spans="47:56">
      <c r="AU153" s="52" t="str">
        <f>IF(参照!A153="","",参照!A153)</f>
        <v>A0052</v>
      </c>
      <c r="AV153" s="52" t="str">
        <f>IF(参照!B153="","",参照!B153)</f>
        <v>三井物産(株)</v>
      </c>
      <c r="AW153" s="52" t="str">
        <f>IF(参照!C153="","",参照!C153)</f>
        <v>0.000453※</v>
      </c>
      <c r="AX153" s="52" t="str">
        <f>IF(参照!D153="","",参照!D153)</f>
        <v>メニューA</v>
      </c>
      <c r="AY153" s="52">
        <f>IF(参照!E153="","",参照!E153)</f>
        <v>0</v>
      </c>
      <c r="AZ153" s="52" t="str">
        <f>IF(参照!F153="","",参照!F153)</f>
        <v>三井物産(株)</v>
      </c>
      <c r="BA153" s="52" t="str">
        <f>IF(参照!G153="","",参照!G153)</f>
        <v>三井物産(株)_メニューA</v>
      </c>
      <c r="BB153" s="52">
        <f t="shared" si="33"/>
        <v>0</v>
      </c>
      <c r="BD153" s="52" t="str">
        <f>IF(参照!L153="","",参照!L153)</f>
        <v>(株)エナネス</v>
      </c>
    </row>
    <row r="154" spans="47:56">
      <c r="AU154" s="52" t="str">
        <f>IF(参照!A154="","",参照!A154)</f>
        <v/>
      </c>
      <c r="AV154" s="52" t="str">
        <f>IF(参照!B154="","",参照!B154)</f>
        <v/>
      </c>
      <c r="AW154" s="52" t="str">
        <f>IF(参照!C154="","",参照!C154)</f>
        <v/>
      </c>
      <c r="AX154" s="52" t="str">
        <f>IF(参照!D154="","",参照!D154)</f>
        <v>メニューB</v>
      </c>
      <c r="AY154" s="52">
        <f>IF(参照!E154="","",参照!E154)</f>
        <v>2.7300000000000002E-4</v>
      </c>
      <c r="AZ154" s="52" t="str">
        <f>IF(参照!F154="","",参照!F154)</f>
        <v>三井物産(株)</v>
      </c>
      <c r="BA154" s="52" t="str">
        <f>IF(参照!G154="","",参照!G154)</f>
        <v>三井物産(株)_メニューB</v>
      </c>
      <c r="BB154" s="52">
        <f t="shared" si="33"/>
        <v>0.27300000000000002</v>
      </c>
      <c r="BD154" s="52" t="str">
        <f>IF(参照!L154="","",参照!L154)</f>
        <v>(株)エナリス・パワー・マーケティング</v>
      </c>
    </row>
    <row r="155" spans="47:56">
      <c r="AU155" s="52" t="str">
        <f>IF(参照!A155="","",参照!A155)</f>
        <v/>
      </c>
      <c r="AV155" s="52" t="str">
        <f>IF(参照!B155="","",参照!B155)</f>
        <v/>
      </c>
      <c r="AW155" s="52" t="str">
        <f>IF(参照!C155="","",参照!C155)</f>
        <v/>
      </c>
      <c r="AX155" s="52" t="str">
        <f>IF(参照!D155="","",参照!D155)</f>
        <v>メニューC(残差)</v>
      </c>
      <c r="AY155" s="52">
        <f>IF(参照!E155="","",参照!E155)</f>
        <v>6.7599999999999995E-4</v>
      </c>
      <c r="AZ155" s="52" t="str">
        <f>IF(参照!F155="","",参照!F155)</f>
        <v>三井物産(株)</v>
      </c>
      <c r="BA155" s="52" t="str">
        <f>IF(参照!G155="","",参照!G155)</f>
        <v>三井物産(株)_メニューC(残差)</v>
      </c>
      <c r="BB155" s="52">
        <f t="shared" si="33"/>
        <v>0.67599999999999993</v>
      </c>
      <c r="BD155" s="52" t="str">
        <f>IF(参照!L155="","",参照!L155)</f>
        <v>(株)エネアーク関西</v>
      </c>
    </row>
    <row r="156" spans="47:56">
      <c r="AU156" s="52" t="str">
        <f>IF(参照!A156="","",参照!A156)</f>
        <v/>
      </c>
      <c r="AV156" s="52" t="str">
        <f>IF(参照!B156="","",参照!B156)</f>
        <v/>
      </c>
      <c r="AW156" s="52" t="str">
        <f>IF(参照!C156="","",参照!C156)</f>
        <v/>
      </c>
      <c r="AX156" s="52" t="str">
        <f>IF(参照!D156="","",参照!D156)</f>
        <v>(参考値)事業者全体</v>
      </c>
      <c r="AY156" s="52">
        <f>IF(参照!E156="","",参照!E156)</f>
        <v>9.0200000000000002E-4</v>
      </c>
      <c r="AZ156" s="52" t="str">
        <f>IF(参照!F156="","",参照!F156)</f>
        <v>三井物産(株)</v>
      </c>
      <c r="BA156" s="52" t="str">
        <f>IF(参照!G156="","",参照!G156)</f>
        <v>三井物産(株)_(参考値)事業者全体</v>
      </c>
      <c r="BB156" s="52">
        <f t="shared" si="33"/>
        <v>0.90200000000000002</v>
      </c>
      <c r="BD156" s="52" t="str">
        <f>IF(参照!L156="","",参照!L156)</f>
        <v>(株)エネアーク関東</v>
      </c>
    </row>
    <row r="157" spans="47:56">
      <c r="AU157" s="52" t="str">
        <f>IF(参照!A157="","",参照!A157)</f>
        <v>A0053</v>
      </c>
      <c r="AV157" s="52" t="str">
        <f>IF(参照!B157="","",参照!B157)</f>
        <v>オリックス(株)</v>
      </c>
      <c r="AW157" s="52">
        <f>IF(参照!C157="","",参照!C157)</f>
        <v>5.22E-4</v>
      </c>
      <c r="AX157" s="52" t="str">
        <f>IF(参照!D157="","",参照!D157)</f>
        <v>メニューA</v>
      </c>
      <c r="AY157" s="52">
        <f>IF(参照!E157="","",参照!E157)</f>
        <v>3.9899999999999999E-4</v>
      </c>
      <c r="AZ157" s="52" t="str">
        <f>IF(参照!F157="","",参照!F157)</f>
        <v>オリックス(株)</v>
      </c>
      <c r="BA157" s="52" t="str">
        <f>IF(参照!G157="","",参照!G157)</f>
        <v>オリックス(株)_メニューA</v>
      </c>
      <c r="BB157" s="52">
        <f t="shared" si="33"/>
        <v>0.39900000000000002</v>
      </c>
      <c r="BD157" s="52" t="str">
        <f>IF(参照!L157="","",参照!L157)</f>
        <v>(株)エネウィル(旧：ＪＡＧ国際エナジー(株))</v>
      </c>
    </row>
    <row r="158" spans="47:56">
      <c r="AU158" s="52" t="str">
        <f>IF(参照!A158="","",参照!A158)</f>
        <v/>
      </c>
      <c r="AV158" s="52" t="str">
        <f>IF(参照!B158="","",参照!B158)</f>
        <v/>
      </c>
      <c r="AW158" s="52" t="str">
        <f>IF(参照!C158="","",参照!C158)</f>
        <v/>
      </c>
      <c r="AX158" s="52" t="str">
        <f>IF(参照!D158="","",参照!D158)</f>
        <v>メニューB</v>
      </c>
      <c r="AY158" s="52">
        <f>IF(参照!E158="","",参照!E158)</f>
        <v>2.99E-4</v>
      </c>
      <c r="AZ158" s="52" t="str">
        <f>IF(参照!F158="","",参照!F158)</f>
        <v>オリックス(株)</v>
      </c>
      <c r="BA158" s="52" t="str">
        <f>IF(参照!G158="","",参照!G158)</f>
        <v>オリックス(株)_メニューB</v>
      </c>
      <c r="BB158" s="52">
        <f t="shared" si="33"/>
        <v>0.29899999999999999</v>
      </c>
      <c r="BD158" s="52" t="str">
        <f>IF(参照!L158="","",参照!L158)</f>
        <v>(株)エネクスライフサービス</v>
      </c>
    </row>
    <row r="159" spans="47:56">
      <c r="AU159" s="52" t="str">
        <f>IF(参照!A159="","",参照!A159)</f>
        <v/>
      </c>
      <c r="AV159" s="52" t="str">
        <f>IF(参照!B159="","",参照!B159)</f>
        <v/>
      </c>
      <c r="AW159" s="52" t="str">
        <f>IF(参照!C159="","",参照!C159)</f>
        <v/>
      </c>
      <c r="AX159" s="52" t="str">
        <f>IF(参照!D159="","",参照!D159)</f>
        <v>メニューC</v>
      </c>
      <c r="AY159" s="52">
        <f>IF(参照!E159="","",参照!E159)</f>
        <v>1.9900000000000001E-4</v>
      </c>
      <c r="AZ159" s="52" t="str">
        <f>IF(参照!F159="","",参照!F159)</f>
        <v>オリックス(株)</v>
      </c>
      <c r="BA159" s="52" t="str">
        <f>IF(参照!G159="","",参照!G159)</f>
        <v>オリックス(株)_メニューC</v>
      </c>
      <c r="BB159" s="52">
        <f t="shared" si="33"/>
        <v>0.19900000000000001</v>
      </c>
      <c r="BD159" s="52" t="str">
        <f>IF(参照!L159="","",参照!L159)</f>
        <v>(株)エネクル(旧：堀川産業(株))</v>
      </c>
    </row>
    <row r="160" spans="47:56">
      <c r="AU160" s="52" t="str">
        <f>IF(参照!A160="","",参照!A160)</f>
        <v/>
      </c>
      <c r="AV160" s="52" t="str">
        <f>IF(参照!B160="","",参照!B160)</f>
        <v/>
      </c>
      <c r="AW160" s="52" t="str">
        <f>IF(参照!C160="","",参照!C160)</f>
        <v/>
      </c>
      <c r="AX160" s="52" t="str">
        <f>IF(参照!D160="","",参照!D160)</f>
        <v>メニューD</v>
      </c>
      <c r="AY160" s="52">
        <f>IF(参照!E160="","",参照!E160)</f>
        <v>0</v>
      </c>
      <c r="AZ160" s="52" t="str">
        <f>IF(参照!F160="","",参照!F160)</f>
        <v>オリックス(株)</v>
      </c>
      <c r="BA160" s="52" t="str">
        <f>IF(参照!G160="","",参照!G160)</f>
        <v>オリックス(株)_メニューD</v>
      </c>
      <c r="BB160" s="52">
        <f t="shared" si="33"/>
        <v>0</v>
      </c>
      <c r="BD160" s="52" t="str">
        <f>IF(参照!L160="","",参照!L160)</f>
        <v>エネサーブ(株)</v>
      </c>
    </row>
    <row r="161" spans="47:56">
      <c r="AU161" s="52" t="str">
        <f>IF(参照!A161="","",参照!A161)</f>
        <v/>
      </c>
      <c r="AV161" s="52" t="str">
        <f>IF(参照!B161="","",参照!B161)</f>
        <v/>
      </c>
      <c r="AW161" s="52" t="str">
        <f>IF(参照!C161="","",参照!C161)</f>
        <v/>
      </c>
      <c r="AX161" s="52" t="str">
        <f>IF(参照!D161="","",参照!D161)</f>
        <v>メニューE</v>
      </c>
      <c r="AY161" s="52">
        <f>IF(参照!E161="","",参照!E161)</f>
        <v>4.4999999999999999E-4</v>
      </c>
      <c r="AZ161" s="52" t="str">
        <f>IF(参照!F161="","",参照!F161)</f>
        <v>オリックス(株)</v>
      </c>
      <c r="BA161" s="52" t="str">
        <f>IF(参照!G161="","",参照!G161)</f>
        <v>オリックス(株)_メニューE</v>
      </c>
      <c r="BB161" s="52">
        <f t="shared" si="33"/>
        <v>0.45</v>
      </c>
      <c r="BD161" s="52" t="str">
        <f>IF(参照!L161="","",参照!L161)</f>
        <v>(株)エネサンス関東</v>
      </c>
    </row>
    <row r="162" spans="47:56">
      <c r="AU162" s="52" t="str">
        <f>IF(参照!A162="","",参照!A162)</f>
        <v/>
      </c>
      <c r="AV162" s="52" t="str">
        <f>IF(参照!B162="","",参照!B162)</f>
        <v/>
      </c>
      <c r="AW162" s="52" t="str">
        <f>IF(参照!C162="","",参照!C162)</f>
        <v/>
      </c>
      <c r="AX162" s="52" t="str">
        <f>IF(参照!D162="","",参照!D162)</f>
        <v>メニューF</v>
      </c>
      <c r="AY162" s="52">
        <f>IF(参照!E162="","",参照!E162)</f>
        <v>3.1500000000000001E-4</v>
      </c>
      <c r="AZ162" s="52" t="str">
        <f>IF(参照!F162="","",参照!F162)</f>
        <v>オリックス(株)</v>
      </c>
      <c r="BA162" s="52" t="str">
        <f>IF(参照!G162="","",参照!G162)</f>
        <v>オリックス(株)_メニューF</v>
      </c>
      <c r="BB162" s="52">
        <f t="shared" si="33"/>
        <v>0.315</v>
      </c>
      <c r="BD162" s="52" t="str">
        <f>IF(参照!L162="","",参照!L162)</f>
        <v>エネックス(株)</v>
      </c>
    </row>
    <row r="163" spans="47:56">
      <c r="AU163" s="52" t="str">
        <f>IF(参照!A163="","",参照!A163)</f>
        <v/>
      </c>
      <c r="AV163" s="52" t="str">
        <f>IF(参照!B163="","",参照!B163)</f>
        <v/>
      </c>
      <c r="AW163" s="52" t="str">
        <f>IF(参照!C163="","",参照!C163)</f>
        <v/>
      </c>
      <c r="AX163" s="52" t="str">
        <f>IF(参照!D163="","",参照!D163)</f>
        <v>メニューG</v>
      </c>
      <c r="AY163" s="52">
        <f>IF(参照!E163="","",参照!E163)</f>
        <v>2.3499999999999999E-4</v>
      </c>
      <c r="AZ163" s="52" t="str">
        <f>IF(参照!F163="","",参照!F163)</f>
        <v>オリックス(株)</v>
      </c>
      <c r="BA163" s="52" t="str">
        <f>IF(参照!G163="","",参照!G163)</f>
        <v>オリックス(株)_メニューG</v>
      </c>
      <c r="BB163" s="52">
        <f t="shared" si="33"/>
        <v>0.23499999999999999</v>
      </c>
      <c r="BD163" s="52" t="str">
        <f>IF(参照!L163="","",参照!L163)</f>
        <v>(株)エネット</v>
      </c>
    </row>
    <row r="164" spans="47:56">
      <c r="AU164" s="52" t="str">
        <f>IF(参照!A164="","",参照!A164)</f>
        <v/>
      </c>
      <c r="AV164" s="52" t="str">
        <f>IF(参照!B164="","",参照!B164)</f>
        <v/>
      </c>
      <c r="AW164" s="52" t="str">
        <f>IF(参照!C164="","",参照!C164)</f>
        <v/>
      </c>
      <c r="AX164" s="52" t="str">
        <f>IF(参照!D164="","",参照!D164)</f>
        <v>メニューH(残差)</v>
      </c>
      <c r="AY164" s="52">
        <f>IF(参照!E164="","",参照!E164)</f>
        <v>7.3399999999999995E-4</v>
      </c>
      <c r="AZ164" s="52" t="str">
        <f>IF(参照!F164="","",参照!F164)</f>
        <v>オリックス(株)</v>
      </c>
      <c r="BA164" s="52" t="str">
        <f>IF(参照!G164="","",参照!G164)</f>
        <v>オリックス(株)_メニューH(残差)</v>
      </c>
      <c r="BB164" s="52">
        <f t="shared" si="33"/>
        <v>0.73399999999999999</v>
      </c>
      <c r="BD164" s="52" t="str">
        <f>IF(参照!L164="","",参照!L164)</f>
        <v>エネトレード(株)</v>
      </c>
    </row>
    <row r="165" spans="47:56">
      <c r="AU165" s="52" t="str">
        <f>IF(参照!A165="","",参照!A165)</f>
        <v/>
      </c>
      <c r="AV165" s="52" t="str">
        <f>IF(参照!B165="","",参照!B165)</f>
        <v/>
      </c>
      <c r="AW165" s="52" t="str">
        <f>IF(参照!C165="","",参照!C165)</f>
        <v/>
      </c>
      <c r="AX165" s="52" t="str">
        <f>IF(参照!D165="","",参照!D165)</f>
        <v>(参考値)事業者全体</v>
      </c>
      <c r="AY165" s="52">
        <f>IF(参照!E165="","",参照!E165)</f>
        <v>5.2700000000000002E-4</v>
      </c>
      <c r="AZ165" s="52" t="str">
        <f>IF(参照!F165="","",参照!F165)</f>
        <v>オリックス(株)</v>
      </c>
      <c r="BA165" s="52" t="str">
        <f>IF(参照!G165="","",参照!G165)</f>
        <v>オリックス(株)_(参考値)事業者全体</v>
      </c>
      <c r="BB165" s="52">
        <f t="shared" si="33"/>
        <v>0.52700000000000002</v>
      </c>
      <c r="BD165" s="52" t="str">
        <f>IF(参照!L165="","",参照!L165)</f>
        <v>(株)エネ・ビジョン</v>
      </c>
    </row>
    <row r="166" spans="47:56">
      <c r="AU166" s="52" t="str">
        <f>IF(参照!A166="","",参照!A166)</f>
        <v>A0054</v>
      </c>
      <c r="AV166" s="52" t="str">
        <f>IF(参照!B166="","",参照!B166)</f>
        <v>(株)エネサンス関東</v>
      </c>
      <c r="AW166" s="52">
        <f>IF(参照!C166="","",参照!C166)</f>
        <v>5.1900000000000004E-4</v>
      </c>
      <c r="AX166" s="52" t="str">
        <f>IF(参照!D166="","",参照!D166)</f>
        <v/>
      </c>
      <c r="AY166" s="52">
        <f>IF(参照!E166="","",参照!E166)</f>
        <v>4.6299999999999998E-4</v>
      </c>
      <c r="AZ166" s="52" t="str">
        <f>IF(参照!F166="","",参照!F166)</f>
        <v>(株)エネサンス関東</v>
      </c>
      <c r="BA166" s="52" t="str">
        <f>IF(参照!G166="","",参照!G166)</f>
        <v>(株)エネサンス関東_</v>
      </c>
      <c r="BB166" s="52">
        <f t="shared" si="33"/>
        <v>0.46299999999999997</v>
      </c>
      <c r="BD166" s="52" t="str">
        <f>IF(参照!L166="","",参照!L166)</f>
        <v>(株)エネファント</v>
      </c>
    </row>
    <row r="167" spans="47:56">
      <c r="AU167" s="52" t="str">
        <f>IF(参照!A167="","",参照!A167)</f>
        <v>A0055</v>
      </c>
      <c r="AV167" s="52" t="str">
        <f>IF(参照!B167="","",参照!B167)</f>
        <v>(株)ＵＰＤＡＴＥＲ</v>
      </c>
      <c r="AW167" s="52">
        <f>IF(参照!C167="","",参照!C167)</f>
        <v>1.0399999999999999E-4</v>
      </c>
      <c r="AX167" s="52" t="str">
        <f>IF(参照!D167="","",参照!D167)</f>
        <v>メニューA</v>
      </c>
      <c r="AY167" s="52">
        <f>IF(参照!E167="","",参照!E167)</f>
        <v>0</v>
      </c>
      <c r="AZ167" s="52" t="str">
        <f>IF(参照!F167="","",参照!F167)</f>
        <v>(株)ＵＰＤＡＴＥＲ</v>
      </c>
      <c r="BA167" s="52" t="str">
        <f>IF(参照!G167="","",参照!G167)</f>
        <v>(株)ＵＰＤＡＴＥＲ_メニューA</v>
      </c>
      <c r="BB167" s="52">
        <f t="shared" si="33"/>
        <v>0</v>
      </c>
      <c r="BD167" s="52" t="str">
        <f>IF(参照!L167="","",参照!L167)</f>
        <v>エネラボ(株)</v>
      </c>
    </row>
    <row r="168" spans="47:56">
      <c r="AU168" s="52" t="str">
        <f>IF(参照!A168="","",参照!A168)</f>
        <v/>
      </c>
      <c r="AV168" s="52" t="str">
        <f>IF(参照!B168="","",参照!B168)</f>
        <v/>
      </c>
      <c r="AW168" s="52" t="str">
        <f>IF(参照!C168="","",参照!C168)</f>
        <v/>
      </c>
      <c r="AX168" s="52" t="str">
        <f>IF(参照!D168="","",参照!D168)</f>
        <v>メニューB</v>
      </c>
      <c r="AY168" s="52">
        <f>IF(参照!E168="","",参照!E168)</f>
        <v>1.9900000000000001E-4</v>
      </c>
      <c r="AZ168" s="52" t="str">
        <f>IF(参照!F168="","",参照!F168)</f>
        <v>(株)ＵＰＤＡＴＥＲ</v>
      </c>
      <c r="BA168" s="52" t="str">
        <f>IF(参照!G168="","",参照!G168)</f>
        <v>(株)ＵＰＤＡＴＥＲ_メニューB</v>
      </c>
      <c r="BB168" s="52">
        <f t="shared" si="33"/>
        <v>0.19900000000000001</v>
      </c>
      <c r="BD168" s="52" t="str">
        <f>IF(参照!L168="","",参照!L168)</f>
        <v>(株)エネルギア・ソリューション・アンド・サービス</v>
      </c>
    </row>
    <row r="169" spans="47:56">
      <c r="AU169" s="52" t="str">
        <f>IF(参照!A169="","",参照!A169)</f>
        <v/>
      </c>
      <c r="AV169" s="52" t="str">
        <f>IF(参照!B169="","",参照!B169)</f>
        <v/>
      </c>
      <c r="AW169" s="52" t="str">
        <f>IF(参照!C169="","",参照!C169)</f>
        <v/>
      </c>
      <c r="AX169" s="52" t="str">
        <f>IF(参照!D169="","",参照!D169)</f>
        <v>メニューC(残差)</v>
      </c>
      <c r="AY169" s="52">
        <f>IF(参照!E169="","",参照!E169)</f>
        <v>3.6499999999999998E-4</v>
      </c>
      <c r="AZ169" s="52" t="str">
        <f>IF(参照!F169="","",参照!F169)</f>
        <v>(株)ＵＰＤＡＴＥＲ</v>
      </c>
      <c r="BA169" s="52" t="str">
        <f>IF(参照!G169="","",参照!G169)</f>
        <v>(株)ＵＰＤＡＴＥＲ_メニューC(残差)</v>
      </c>
      <c r="BB169" s="52">
        <f t="shared" si="33"/>
        <v>0.36499999999999999</v>
      </c>
      <c r="BD169" s="52" t="str">
        <f>IF(参照!L169="","",参照!L169)</f>
        <v>エネルギーパワー(株)</v>
      </c>
    </row>
    <row r="170" spans="47:56">
      <c r="AU170" s="52" t="str">
        <f>IF(参照!A170="","",参照!A170)</f>
        <v/>
      </c>
      <c r="AV170" s="52" t="str">
        <f>IF(参照!B170="","",参照!B170)</f>
        <v/>
      </c>
      <c r="AW170" s="52" t="str">
        <f>IF(参照!C170="","",参照!C170)</f>
        <v/>
      </c>
      <c r="AX170" s="52" t="str">
        <f>IF(参照!D170="","",参照!D170)</f>
        <v>(参考値)事業者全体</v>
      </c>
      <c r="AY170" s="52">
        <f>IF(参照!E170="","",参照!E170)</f>
        <v>2.8200000000000002E-4</v>
      </c>
      <c r="AZ170" s="52" t="str">
        <f>IF(参照!F170="","",参照!F170)</f>
        <v>(株)ＵＰＤＡＴＥＲ</v>
      </c>
      <c r="BA170" s="52" t="str">
        <f>IF(参照!G170="","",参照!G170)</f>
        <v>(株)ＵＰＤＡＴＥＲ_(参考値)事業者全体</v>
      </c>
      <c r="BB170" s="52">
        <f t="shared" si="33"/>
        <v>0.28200000000000003</v>
      </c>
      <c r="BD170" s="52" t="str">
        <f>IF(参照!L170="","",参照!L170)</f>
        <v>(株)エネワンでんき(旧：(株)サイサン)</v>
      </c>
    </row>
    <row r="171" spans="47:56">
      <c r="AU171" s="52" t="str">
        <f>IF(参照!A171="","",参照!A171)</f>
        <v>A0056</v>
      </c>
      <c r="AV171" s="52" t="str">
        <f>IF(参照!B171="","",参照!B171)</f>
        <v>シン・エナジー(株)</v>
      </c>
      <c r="AW171" s="52">
        <f>IF(参照!C171="","",参照!C171)</f>
        <v>4.73E-4</v>
      </c>
      <c r="AX171" s="52" t="str">
        <f>IF(参照!D171="","",参照!D171)</f>
        <v>メニューA</v>
      </c>
      <c r="AY171" s="52">
        <f>IF(参照!E171="","",参照!E171)</f>
        <v>0</v>
      </c>
      <c r="AZ171" s="52" t="str">
        <f>IF(参照!F171="","",参照!F171)</f>
        <v>シン・エナジー(株)</v>
      </c>
      <c r="BA171" s="52" t="str">
        <f>IF(参照!G171="","",参照!G171)</f>
        <v>シン・エナジー(株)_メニューA</v>
      </c>
      <c r="BB171" s="52">
        <f t="shared" si="33"/>
        <v>0</v>
      </c>
      <c r="BD171" s="52" t="str">
        <f>IF(参照!L171="","",参照!L171)</f>
        <v>エバーグリーン・マーケティング(株)</v>
      </c>
    </row>
    <row r="172" spans="47:56">
      <c r="AU172" s="52" t="str">
        <f>IF(参照!A172="","",参照!A172)</f>
        <v/>
      </c>
      <c r="AV172" s="52" t="str">
        <f>IF(参照!B172="","",参照!B172)</f>
        <v/>
      </c>
      <c r="AW172" s="52" t="str">
        <f>IF(参照!C172="","",参照!C172)</f>
        <v/>
      </c>
      <c r="AX172" s="52" t="str">
        <f>IF(参照!D172="","",参照!D172)</f>
        <v>メニューB</v>
      </c>
      <c r="AY172" s="52">
        <f>IF(参照!E172="","",参照!E172)</f>
        <v>1.25E-4</v>
      </c>
      <c r="AZ172" s="52" t="str">
        <f>IF(参照!F172="","",参照!F172)</f>
        <v>シン・エナジー(株)</v>
      </c>
      <c r="BA172" s="52" t="str">
        <f>IF(参照!G172="","",参照!G172)</f>
        <v>シン・エナジー(株)_メニューB</v>
      </c>
      <c r="BB172" s="52">
        <f t="shared" si="33"/>
        <v>0.125</v>
      </c>
      <c r="BD172" s="52" t="str">
        <f>IF(参照!L172="","",参照!L172)</f>
        <v>エバーグリーン・リテイリング(株)</v>
      </c>
    </row>
    <row r="173" spans="47:56">
      <c r="AU173" s="52" t="str">
        <f>IF(参照!A173="","",参照!A173)</f>
        <v/>
      </c>
      <c r="AV173" s="52" t="str">
        <f>IF(参照!B173="","",参照!B173)</f>
        <v/>
      </c>
      <c r="AW173" s="52" t="str">
        <f>IF(参照!C173="","",参照!C173)</f>
        <v/>
      </c>
      <c r="AX173" s="52" t="str">
        <f>IF(参照!D173="","",参照!D173)</f>
        <v>メニューC</v>
      </c>
      <c r="AY173" s="52">
        <f>IF(参照!E173="","",参照!E173)</f>
        <v>2.23E-4</v>
      </c>
      <c r="AZ173" s="52" t="str">
        <f>IF(参照!F173="","",参照!F173)</f>
        <v>シン・エナジー(株)</v>
      </c>
      <c r="BA173" s="52" t="str">
        <f>IF(参照!G173="","",参照!G173)</f>
        <v>シン・エナジー(株)_メニューC</v>
      </c>
      <c r="BB173" s="52">
        <f t="shared" si="33"/>
        <v>0.223</v>
      </c>
      <c r="BD173" s="52" t="str">
        <f>IF(参照!L173="","",参照!L173)</f>
        <v>荏原環境プラント(株)</v>
      </c>
    </row>
    <row r="174" spans="47:56">
      <c r="AU174" s="52" t="str">
        <f>IF(参照!A174="","",参照!A174)</f>
        <v/>
      </c>
      <c r="AV174" s="52" t="str">
        <f>IF(参照!B174="","",参照!B174)</f>
        <v/>
      </c>
      <c r="AW174" s="52" t="str">
        <f>IF(参照!C174="","",参照!C174)</f>
        <v/>
      </c>
      <c r="AX174" s="52" t="str">
        <f>IF(参照!D174="","",参照!D174)</f>
        <v>メニューD(残差)</v>
      </c>
      <c r="AY174" s="52">
        <f>IF(参照!E174="","",参照!E174)</f>
        <v>4.35E-4</v>
      </c>
      <c r="AZ174" s="52" t="str">
        <f>IF(参照!F174="","",参照!F174)</f>
        <v>シン・エナジー(株)</v>
      </c>
      <c r="BA174" s="52" t="str">
        <f>IF(参照!G174="","",参照!G174)</f>
        <v>シン・エナジー(株)_メニューD(残差)</v>
      </c>
      <c r="BB174" s="52">
        <f t="shared" si="33"/>
        <v>0.435</v>
      </c>
      <c r="BD174" s="52" t="str">
        <f>IF(参照!L174="","",参照!L174)</f>
        <v>エフィシエント(株)</v>
      </c>
    </row>
    <row r="175" spans="47:56">
      <c r="AU175" s="52" t="str">
        <f>IF(参照!A175="","",参照!A175)</f>
        <v/>
      </c>
      <c r="AV175" s="52" t="str">
        <f>IF(参照!B175="","",参照!B175)</f>
        <v/>
      </c>
      <c r="AW175" s="52" t="str">
        <f>IF(参照!C175="","",参照!C175)</f>
        <v/>
      </c>
      <c r="AX175" s="52" t="str">
        <f>IF(参照!D175="","",参照!D175)</f>
        <v>(参考値)事業者全体</v>
      </c>
      <c r="AY175" s="52">
        <f>IF(参照!E175="","",参照!E175)</f>
        <v>4.7299999999999995E-4</v>
      </c>
      <c r="AZ175" s="52" t="str">
        <f>IF(参照!F175="","",参照!F175)</f>
        <v>シン・エナジー(株)</v>
      </c>
      <c r="BA175" s="52" t="str">
        <f>IF(参照!G175="","",参照!G175)</f>
        <v>シン・エナジー(株)_(参考値)事業者全体</v>
      </c>
      <c r="BB175" s="52">
        <f t="shared" si="33"/>
        <v>0.47299999999999998</v>
      </c>
      <c r="BD175" s="52" t="str">
        <f>IF(参照!L175="","",参照!L175)</f>
        <v>(株)エフエネ</v>
      </c>
    </row>
    <row r="176" spans="47:56">
      <c r="AU176" s="52" t="str">
        <f>IF(参照!A176="","",参照!A176)</f>
        <v>A0057</v>
      </c>
      <c r="AV176" s="52" t="str">
        <f>IF(参照!B176="","",参照!B176)</f>
        <v>(株)サニックス</v>
      </c>
      <c r="AW176" s="52">
        <f>IF(参照!C176="","",参照!C176)</f>
        <v>5.6200000000000011E-4</v>
      </c>
      <c r="AX176" s="52" t="str">
        <f>IF(参照!D176="","",参照!D176)</f>
        <v>メニューA</v>
      </c>
      <c r="AY176" s="52">
        <f>IF(参照!E176="","",参照!E176)</f>
        <v>0</v>
      </c>
      <c r="AZ176" s="52" t="str">
        <f>IF(参照!F176="","",参照!F176)</f>
        <v>(株)サニックス</v>
      </c>
      <c r="BA176" s="52" t="str">
        <f>IF(参照!G176="","",参照!G176)</f>
        <v>(株)サニックス_メニューA</v>
      </c>
      <c r="BB176" s="52">
        <f t="shared" si="33"/>
        <v>0</v>
      </c>
      <c r="BD176" s="52" t="str">
        <f>IF(参照!L176="","",参照!L176)</f>
        <v>(株)エフオン</v>
      </c>
    </row>
    <row r="177" spans="47:56">
      <c r="AU177" s="52" t="str">
        <f>IF(参照!A177="","",参照!A177)</f>
        <v/>
      </c>
      <c r="AV177" s="52" t="str">
        <f>IF(参照!B177="","",参照!B177)</f>
        <v/>
      </c>
      <c r="AW177" s="52" t="str">
        <f>IF(参照!C177="","",参照!C177)</f>
        <v/>
      </c>
      <c r="AX177" s="52" t="str">
        <f>IF(参照!D177="","",参照!D177)</f>
        <v>メニューB</v>
      </c>
      <c r="AY177" s="52">
        <f>IF(参照!E177="","",参照!E177)</f>
        <v>0</v>
      </c>
      <c r="AZ177" s="52" t="str">
        <f>IF(参照!F177="","",参照!F177)</f>
        <v>(株)サニックス</v>
      </c>
      <c r="BA177" s="52" t="str">
        <f>IF(参照!G177="","",参照!G177)</f>
        <v>(株)サニックス_メニューB</v>
      </c>
      <c r="BB177" s="52">
        <f t="shared" si="33"/>
        <v>0</v>
      </c>
      <c r="BD177" s="52" t="str">
        <f>IF(参照!L177="","",参照!L177)</f>
        <v>エフビットコミュニケーションズ(株)　</v>
      </c>
    </row>
    <row r="178" spans="47:56">
      <c r="AU178" s="52" t="str">
        <f>IF(参照!A178="","",参照!A178)</f>
        <v/>
      </c>
      <c r="AV178" s="52" t="str">
        <f>IF(参照!B178="","",参照!B178)</f>
        <v/>
      </c>
      <c r="AW178" s="52" t="str">
        <f>IF(参照!C178="","",参照!C178)</f>
        <v/>
      </c>
      <c r="AX178" s="52" t="str">
        <f>IF(参照!D178="","",参照!D178)</f>
        <v>メニューC</v>
      </c>
      <c r="AY178" s="52">
        <f>IF(参照!E178="","",参照!E178)</f>
        <v>2.8000000000000003E-4</v>
      </c>
      <c r="AZ178" s="52" t="str">
        <f>IF(参照!F178="","",参照!F178)</f>
        <v>(株)サニックス</v>
      </c>
      <c r="BA178" s="52" t="str">
        <f>IF(参照!G178="","",参照!G178)</f>
        <v>(株)サニックス_メニューC</v>
      </c>
      <c r="BB178" s="52">
        <f t="shared" si="33"/>
        <v>0.28000000000000003</v>
      </c>
      <c r="BD178" s="52" t="str">
        <f>IF(参照!L178="","",参照!L178)</f>
        <v>(株)エルピオ</v>
      </c>
    </row>
    <row r="179" spans="47:56">
      <c r="AU179" s="52" t="str">
        <f>IF(参照!A179="","",参照!A179)</f>
        <v/>
      </c>
      <c r="AV179" s="52" t="str">
        <f>IF(参照!B179="","",参照!B179)</f>
        <v/>
      </c>
      <c r="AW179" s="52" t="str">
        <f>IF(参照!C179="","",参照!C179)</f>
        <v/>
      </c>
      <c r="AX179" s="52" t="str">
        <f>IF(参照!D179="","",参照!D179)</f>
        <v>メニューD(残差)</v>
      </c>
      <c r="AY179" s="52">
        <f>IF(参照!E179="","",参照!E179)</f>
        <v>6.4700000000000001E-4</v>
      </c>
      <c r="AZ179" s="52" t="str">
        <f>IF(参照!F179="","",参照!F179)</f>
        <v>(株)サニックス</v>
      </c>
      <c r="BA179" s="52" t="str">
        <f>IF(参照!G179="","",参照!G179)</f>
        <v>(株)サニックス_メニューD(残差)</v>
      </c>
      <c r="BB179" s="52">
        <f t="shared" si="33"/>
        <v>0.64700000000000002</v>
      </c>
      <c r="BD179" s="52" t="str">
        <f>IF(参照!L179="","",参照!L179)</f>
        <v>エルメック(株)</v>
      </c>
    </row>
    <row r="180" spans="47:56">
      <c r="AU180" s="52" t="str">
        <f>IF(参照!A180="","",参照!A180)</f>
        <v/>
      </c>
      <c r="AV180" s="52" t="str">
        <f>IF(参照!B180="","",参照!B180)</f>
        <v/>
      </c>
      <c r="AW180" s="52" t="str">
        <f>IF(参照!C180="","",参照!C180)</f>
        <v/>
      </c>
      <c r="AX180" s="52" t="str">
        <f>IF(参照!D180="","",参照!D180)</f>
        <v>(参考値)事業者全体</v>
      </c>
      <c r="AY180" s="52">
        <f>IF(参照!E180="","",参照!E180)</f>
        <v>4.86E-4</v>
      </c>
      <c r="AZ180" s="52" t="str">
        <f>IF(参照!F180="","",参照!F180)</f>
        <v>(株)サニックス</v>
      </c>
      <c r="BA180" s="52" t="str">
        <f>IF(参照!G180="","",参照!G180)</f>
        <v>(株)サニックス_(参考値)事業者全体</v>
      </c>
      <c r="BB180" s="52">
        <f t="shared" si="33"/>
        <v>0.48599999999999999</v>
      </c>
      <c r="BD180" s="52" t="str">
        <f>IF(参照!L180="","",参照!L180)</f>
        <v>(株)縁人</v>
      </c>
    </row>
    <row r="181" spans="47:56">
      <c r="AU181" s="52" t="str">
        <f>IF(参照!A181="","",参照!A181)</f>
        <v>A0058</v>
      </c>
      <c r="AV181" s="52" t="str">
        <f>IF(参照!B181="","",参照!B181)</f>
        <v>(株)コンシェルジュ</v>
      </c>
      <c r="AW181" s="52">
        <f>IF(参照!C181="","",参照!C181)</f>
        <v>2.2800000000000001E-4</v>
      </c>
      <c r="AX181" s="52" t="str">
        <f>IF(参照!D181="","",参照!D181)</f>
        <v>メニューA</v>
      </c>
      <c r="AY181" s="52">
        <f>IF(参照!E181="","",参照!E181)</f>
        <v>0</v>
      </c>
      <c r="AZ181" s="52" t="str">
        <f>IF(参照!F181="","",参照!F181)</f>
        <v>(株)コンシェルジュ</v>
      </c>
      <c r="BA181" s="52" t="str">
        <f>IF(参照!G181="","",参照!G181)</f>
        <v>(株)コンシェルジュ_メニューA</v>
      </c>
      <c r="BB181" s="52">
        <f t="shared" si="33"/>
        <v>0</v>
      </c>
      <c r="BD181" s="52" t="str">
        <f>IF(参照!L181="","",参照!L181)</f>
        <v>おいでんエネルギー(株)</v>
      </c>
    </row>
    <row r="182" spans="47:56">
      <c r="AU182" s="52" t="str">
        <f>IF(参照!A182="","",参照!A182)</f>
        <v/>
      </c>
      <c r="AV182" s="52" t="str">
        <f>IF(参照!B182="","",参照!B182)</f>
        <v/>
      </c>
      <c r="AW182" s="52" t="str">
        <f>IF(参照!C182="","",参照!C182)</f>
        <v/>
      </c>
      <c r="AX182" s="52" t="str">
        <f>IF(参照!D182="","",参照!D182)</f>
        <v>メニューB(残差)</v>
      </c>
      <c r="AY182" s="52">
        <f>IF(参照!E182="","",参照!E182)</f>
        <v>4.8699999999999997E-4</v>
      </c>
      <c r="AZ182" s="52" t="str">
        <f>IF(参照!F182="","",参照!F182)</f>
        <v>(株)コンシェルジュ</v>
      </c>
      <c r="BA182" s="52" t="str">
        <f>IF(参照!G182="","",参照!G182)</f>
        <v>(株)コンシェルジュ_メニューB(残差)</v>
      </c>
      <c r="BB182" s="52">
        <f t="shared" si="33"/>
        <v>0.48699999999999999</v>
      </c>
      <c r="BD182" s="52" t="str">
        <f>IF(参照!L182="","",参照!L182)</f>
        <v>王子・伊藤忠エネクス電力販売(株)</v>
      </c>
    </row>
    <row r="183" spans="47:56">
      <c r="AU183" s="52" t="str">
        <f>IF(参照!A183="","",参照!A183)</f>
        <v/>
      </c>
      <c r="AV183" s="52" t="str">
        <f>IF(参照!B183="","",参照!B183)</f>
        <v/>
      </c>
      <c r="AW183" s="52" t="str">
        <f>IF(参照!C183="","",参照!C183)</f>
        <v/>
      </c>
      <c r="AX183" s="52" t="str">
        <f>IF(参照!D183="","",参照!D183)</f>
        <v>(参考値)事業者全体</v>
      </c>
      <c r="AY183" s="52">
        <f>IF(参照!E183="","",参照!E183)</f>
        <v>4.4900000000000002E-4</v>
      </c>
      <c r="AZ183" s="52" t="str">
        <f>IF(参照!F183="","",参照!F183)</f>
        <v>(株)コンシェルジュ</v>
      </c>
      <c r="BA183" s="52" t="str">
        <f>IF(参照!G183="","",参照!G183)</f>
        <v>(株)コンシェルジュ_(参考値)事業者全体</v>
      </c>
      <c r="BB183" s="52">
        <f t="shared" si="33"/>
        <v>0.44900000000000001</v>
      </c>
      <c r="BD183" s="52" t="str">
        <f>IF(参照!L183="","",参照!L183)</f>
        <v>青梅ガス(株)</v>
      </c>
    </row>
    <row r="184" spans="47:56">
      <c r="AU184" s="52" t="str">
        <f>IF(参照!A184="","",参照!A184)</f>
        <v>A0060</v>
      </c>
      <c r="AV184" s="52" t="str">
        <f>IF(参照!B184="","",参照!B184)</f>
        <v>(株)アイ・グリッド・ソリューションズ</v>
      </c>
      <c r="AW184" s="52">
        <f>IF(参照!C184="","",参照!C184)</f>
        <v>5.31E-4</v>
      </c>
      <c r="AX184" s="52" t="str">
        <f>IF(参照!D184="","",参照!D184)</f>
        <v>メニューA</v>
      </c>
      <c r="AY184" s="52">
        <f>IF(参照!E184="","",参照!E184)</f>
        <v>0</v>
      </c>
      <c r="AZ184" s="52" t="str">
        <f>IF(参照!F184="","",参照!F184)</f>
        <v>(株)アイ・グリッド・ソリューションズ</v>
      </c>
      <c r="BA184" s="52" t="str">
        <f>IF(参照!G184="","",参照!G184)</f>
        <v>(株)アイ・グリッド・ソリューションズ_メニューA</v>
      </c>
      <c r="BB184" s="52">
        <f t="shared" si="33"/>
        <v>0</v>
      </c>
      <c r="BD184" s="52" t="str">
        <f>IF(参照!L184="","",参照!L184)</f>
        <v>大分ケーブルテレコム(株)</v>
      </c>
    </row>
    <row r="185" spans="47:56">
      <c r="AU185" s="52" t="str">
        <f>IF(参照!A185="","",参照!A185)</f>
        <v/>
      </c>
      <c r="AV185" s="52" t="str">
        <f>IF(参照!B185="","",参照!B185)</f>
        <v/>
      </c>
      <c r="AW185" s="52" t="str">
        <f>IF(参照!C185="","",参照!C185)</f>
        <v/>
      </c>
      <c r="AX185" s="52" t="str">
        <f>IF(参照!D185="","",参照!D185)</f>
        <v>メニューB(残差)</v>
      </c>
      <c r="AY185" s="52">
        <f>IF(参照!E185="","",参照!E185)</f>
        <v>5.0799999999999999E-4</v>
      </c>
      <c r="AZ185" s="52" t="str">
        <f>IF(参照!F185="","",参照!F185)</f>
        <v>(株)アイ・グリッド・ソリューションズ</v>
      </c>
      <c r="BA185" s="52" t="str">
        <f>IF(参照!G185="","",参照!G185)</f>
        <v>(株)アイ・グリッド・ソリューションズ_メニューB(残差)</v>
      </c>
      <c r="BB185" s="52">
        <f t="shared" si="33"/>
        <v>0.50800000000000001</v>
      </c>
      <c r="BD185" s="52" t="str">
        <f>IF(参照!L185="","",参照!L185)</f>
        <v>大垣ガス(株)</v>
      </c>
    </row>
    <row r="186" spans="47:56">
      <c r="AU186" s="52" t="str">
        <f>IF(参照!A186="","",参照!A186)</f>
        <v/>
      </c>
      <c r="AV186" s="52" t="str">
        <f>IF(参照!B186="","",参照!B186)</f>
        <v/>
      </c>
      <c r="AW186" s="52" t="str">
        <f>IF(参照!C186="","",参照!C186)</f>
        <v/>
      </c>
      <c r="AX186" s="52" t="str">
        <f>IF(参照!D186="","",参照!D186)</f>
        <v>(参考値)事業者全体</v>
      </c>
      <c r="AY186" s="52">
        <f>IF(参照!E186="","",参照!E186)</f>
        <v>4.1199999999999999E-4</v>
      </c>
      <c r="AZ186" s="52" t="str">
        <f>IF(参照!F186="","",参照!F186)</f>
        <v>(株)アイ・グリッド・ソリューションズ</v>
      </c>
      <c r="BA186" s="52" t="str">
        <f>IF(参照!G186="","",参照!G186)</f>
        <v>(株)アイ・グリッド・ソリューションズ_(参考値)事業者全体</v>
      </c>
      <c r="BB186" s="52">
        <f t="shared" si="33"/>
        <v>0.41199999999999998</v>
      </c>
      <c r="BD186" s="52" t="str">
        <f>IF(参照!L186="","",参照!L186)</f>
        <v>大阪いずみ市民生活協同組合</v>
      </c>
    </row>
    <row r="187" spans="47:56">
      <c r="AU187" s="52" t="str">
        <f>IF(参照!A187="","",参照!A187)</f>
        <v>A0061</v>
      </c>
      <c r="AV187" s="52" t="str">
        <f>IF(参照!B187="","",参照!B187)</f>
        <v>サミットエナジー(株)</v>
      </c>
      <c r="AW187" s="52">
        <f>IF(参照!C187="","",参照!C187)</f>
        <v>4.5399999999999998E-4</v>
      </c>
      <c r="AX187" s="52" t="str">
        <f>IF(参照!D187="","",参照!D187)</f>
        <v>メニューA</v>
      </c>
      <c r="AY187" s="52">
        <f>IF(参照!E187="","",参照!E187)</f>
        <v>0</v>
      </c>
      <c r="AZ187" s="52" t="str">
        <f>IF(参照!F187="","",参照!F187)</f>
        <v>サミットエナジー(株)</v>
      </c>
      <c r="BA187" s="52" t="str">
        <f>IF(参照!G187="","",参照!G187)</f>
        <v>サミットエナジー(株)_メニューA</v>
      </c>
      <c r="BB187" s="52">
        <f t="shared" si="33"/>
        <v>0</v>
      </c>
      <c r="BD187" s="52" t="str">
        <f>IF(参照!L187="","",参照!L187)</f>
        <v>大阪瓦斯(株)</v>
      </c>
    </row>
    <row r="188" spans="47:56">
      <c r="AU188" s="52" t="str">
        <f>IF(参照!A188="","",参照!A188)</f>
        <v/>
      </c>
      <c r="AV188" s="52" t="str">
        <f>IF(参照!B188="","",参照!B188)</f>
        <v/>
      </c>
      <c r="AW188" s="52" t="str">
        <f>IF(参照!C188="","",参照!C188)</f>
        <v/>
      </c>
      <c r="AX188" s="52" t="str">
        <f>IF(参照!D188="","",参照!D188)</f>
        <v>メニューB(残差)</v>
      </c>
      <c r="AY188" s="52">
        <f>IF(参照!E188="","",参照!E188)</f>
        <v>4.6200000000000001E-4</v>
      </c>
      <c r="AZ188" s="52" t="str">
        <f>IF(参照!F188="","",参照!F188)</f>
        <v>サミットエナジー(株)</v>
      </c>
      <c r="BA188" s="52" t="str">
        <f>IF(参照!G188="","",参照!G188)</f>
        <v>サミットエナジー(株)_メニューB(残差)</v>
      </c>
      <c r="BB188" s="52">
        <f t="shared" si="33"/>
        <v>0.46200000000000002</v>
      </c>
      <c r="BD188" s="52" t="str">
        <f>IF(参照!L188="","",参照!L188)</f>
        <v>おおすみ半島スマートエネルギー(株)</v>
      </c>
    </row>
    <row r="189" spans="47:56">
      <c r="AU189" s="52" t="str">
        <f>IF(参照!A189="","",参照!A189)</f>
        <v/>
      </c>
      <c r="AV189" s="52" t="str">
        <f>IF(参照!B189="","",参照!B189)</f>
        <v/>
      </c>
      <c r="AW189" s="52" t="str">
        <f>IF(参照!C189="","",参照!C189)</f>
        <v/>
      </c>
      <c r="AX189" s="52" t="str">
        <f>IF(参照!D189="","",参照!D189)</f>
        <v>(参考値)事業者全体</v>
      </c>
      <c r="AY189" s="52">
        <f>IF(参照!E189="","",参照!E189)</f>
        <v>4.2999999999999999E-4</v>
      </c>
      <c r="AZ189" s="52" t="str">
        <f>IF(参照!F189="","",参照!F189)</f>
        <v>サミットエナジー(株)</v>
      </c>
      <c r="BA189" s="52" t="str">
        <f>IF(参照!G189="","",参照!G189)</f>
        <v>サミットエナジー(株)_(参考値)事業者全体</v>
      </c>
      <c r="BB189" s="52">
        <f t="shared" si="33"/>
        <v>0.43</v>
      </c>
      <c r="BD189" s="52" t="str">
        <f>IF(参照!L189="","",参照!L189)</f>
        <v>大多喜ガス(株)</v>
      </c>
    </row>
    <row r="190" spans="47:56">
      <c r="AU190" s="52" t="str">
        <f>IF(参照!A190="","",参照!A190)</f>
        <v>A0062</v>
      </c>
      <c r="AV190" s="52" t="str">
        <f>IF(参照!B190="","",参照!B190)</f>
        <v>リコージャパン(株)</v>
      </c>
      <c r="AW190" s="52">
        <f>IF(参照!C190="","",参照!C190)</f>
        <v>4.7899999999999999E-4</v>
      </c>
      <c r="AX190" s="52" t="str">
        <f>IF(参照!D190="","",参照!D190)</f>
        <v>メニューA</v>
      </c>
      <c r="AY190" s="52">
        <f>IF(参照!E190="","",参照!E190)</f>
        <v>0</v>
      </c>
      <c r="AZ190" s="52" t="str">
        <f>IF(参照!F190="","",参照!F190)</f>
        <v>リコージャパン(株)</v>
      </c>
      <c r="BA190" s="52" t="str">
        <f>IF(参照!G190="","",参照!G190)</f>
        <v>リコージャパン(株)_メニューA</v>
      </c>
      <c r="BB190" s="52">
        <f t="shared" si="33"/>
        <v>0</v>
      </c>
      <c r="BD190" s="52" t="str">
        <f>IF(参照!L190="","",参照!L190)</f>
        <v>(株)おおた電力</v>
      </c>
    </row>
    <row r="191" spans="47:56">
      <c r="AU191" s="52" t="str">
        <f>IF(参照!A191="","",参照!A191)</f>
        <v/>
      </c>
      <c r="AV191" s="52" t="str">
        <f>IF(参照!B191="","",参照!B191)</f>
        <v/>
      </c>
      <c r="AW191" s="52" t="str">
        <f>IF(参照!C191="","",参照!C191)</f>
        <v/>
      </c>
      <c r="AX191" s="52" t="str">
        <f>IF(参照!D191="","",参照!D191)</f>
        <v>メニューB</v>
      </c>
      <c r="AY191" s="52">
        <f>IF(参照!E191="","",参照!E191)</f>
        <v>0</v>
      </c>
      <c r="AZ191" s="52" t="str">
        <f>IF(参照!F191="","",参照!F191)</f>
        <v>リコージャパン(株)</v>
      </c>
      <c r="BA191" s="52" t="str">
        <f>IF(参照!G191="","",参照!G191)</f>
        <v>リコージャパン(株)_メニューB</v>
      </c>
      <c r="BB191" s="52">
        <f t="shared" si="33"/>
        <v>0</v>
      </c>
      <c r="BD191" s="52" t="str">
        <f>IF(参照!L191="","",参照!L191)</f>
        <v>(株)岡崎建材</v>
      </c>
    </row>
    <row r="192" spans="47:56">
      <c r="AU192" s="52" t="str">
        <f>IF(参照!A192="","",参照!A192)</f>
        <v/>
      </c>
      <c r="AV192" s="52" t="str">
        <f>IF(参照!B192="","",参照!B192)</f>
        <v/>
      </c>
      <c r="AW192" s="52" t="str">
        <f>IF(参照!C192="","",参照!C192)</f>
        <v/>
      </c>
      <c r="AX192" s="52" t="str">
        <f>IF(参照!D192="","",参照!D192)</f>
        <v>メニューC</v>
      </c>
      <c r="AY192" s="52">
        <f>IF(参照!E192="","",参照!E192)</f>
        <v>3.0199999999999997E-4</v>
      </c>
      <c r="AZ192" s="52" t="str">
        <f>IF(参照!F192="","",参照!F192)</f>
        <v>リコージャパン(株)</v>
      </c>
      <c r="BA192" s="52" t="str">
        <f>IF(参照!G192="","",参照!G192)</f>
        <v>リコージャパン(株)_メニューC</v>
      </c>
      <c r="BB192" s="52">
        <f t="shared" si="33"/>
        <v>0.30199999999999999</v>
      </c>
      <c r="BD192" s="52" t="str">
        <f>IF(参照!L192="","",参照!L192)</f>
        <v>(株)岡崎さくら電力</v>
      </c>
    </row>
    <row r="193" spans="47:56">
      <c r="AU193" s="52" t="str">
        <f>IF(参照!A193="","",参照!A193)</f>
        <v/>
      </c>
      <c r="AV193" s="52" t="str">
        <f>IF(参照!B193="","",参照!B193)</f>
        <v/>
      </c>
      <c r="AW193" s="52" t="str">
        <f>IF(参照!C193="","",参照!C193)</f>
        <v/>
      </c>
      <c r="AX193" s="52" t="str">
        <f>IF(参照!D193="","",参照!D193)</f>
        <v>メニューD</v>
      </c>
      <c r="AY193" s="52">
        <f>IF(参照!E193="","",参照!E193)</f>
        <v>0</v>
      </c>
      <c r="AZ193" s="52" t="str">
        <f>IF(参照!F193="","",参照!F193)</f>
        <v>リコージャパン(株)</v>
      </c>
      <c r="BA193" s="52" t="str">
        <f>IF(参照!G193="","",参照!G193)</f>
        <v>リコージャパン(株)_メニューD</v>
      </c>
      <c r="BB193" s="52">
        <f t="shared" si="33"/>
        <v>0</v>
      </c>
      <c r="BD193" s="52" t="str">
        <f>IF(参照!L193="","",参照!L193)</f>
        <v>岡田建設(株)</v>
      </c>
    </row>
    <row r="194" spans="47:56">
      <c r="AU194" s="52" t="str">
        <f>IF(参照!A194="","",参照!A194)</f>
        <v/>
      </c>
      <c r="AV194" s="52" t="str">
        <f>IF(参照!B194="","",参照!B194)</f>
        <v/>
      </c>
      <c r="AW194" s="52" t="str">
        <f>IF(参照!C194="","",参照!C194)</f>
        <v/>
      </c>
      <c r="AX194" s="52" t="str">
        <f>IF(参照!D194="","",参照!D194)</f>
        <v>メニューE</v>
      </c>
      <c r="AY194" s="52">
        <f>IF(参照!E194="","",参照!E194)</f>
        <v>3.6999999999999999E-4</v>
      </c>
      <c r="AZ194" s="52" t="str">
        <f>IF(参照!F194="","",参照!F194)</f>
        <v>リコージャパン(株)</v>
      </c>
      <c r="BA194" s="52" t="str">
        <f>IF(参照!G194="","",参照!G194)</f>
        <v>リコージャパン(株)_メニューE</v>
      </c>
      <c r="BB194" s="52">
        <f t="shared" si="33"/>
        <v>0.37</v>
      </c>
      <c r="BD194" s="52" t="str">
        <f>IF(参照!L194="","",参照!L194)</f>
        <v>(株)オカモト</v>
      </c>
    </row>
    <row r="195" spans="47:56">
      <c r="AU195" s="52" t="str">
        <f>IF(参照!A195="","",参照!A195)</f>
        <v/>
      </c>
      <c r="AV195" s="52" t="str">
        <f>IF(参照!B195="","",参照!B195)</f>
        <v/>
      </c>
      <c r="AW195" s="52" t="str">
        <f>IF(参照!C195="","",参照!C195)</f>
        <v/>
      </c>
      <c r="AX195" s="52" t="str">
        <f>IF(参照!D195="","",参照!D195)</f>
        <v>メニューF(残差)</v>
      </c>
      <c r="AY195" s="52">
        <f>IF(参照!E195="","",参照!E195)</f>
        <v>4.7799999999999996E-4</v>
      </c>
      <c r="AZ195" s="52" t="str">
        <f>IF(参照!F195="","",参照!F195)</f>
        <v>リコージャパン(株)</v>
      </c>
      <c r="BA195" s="52" t="str">
        <f>IF(参照!G195="","",参照!G195)</f>
        <v>リコージャパン(株)_メニューF(残差)</v>
      </c>
      <c r="BB195" s="52">
        <f t="shared" si="33"/>
        <v>0.47799999999999998</v>
      </c>
      <c r="BD195" s="52" t="str">
        <f>IF(参照!L195="","",参照!L195)</f>
        <v>岡山電力(株)</v>
      </c>
    </row>
    <row r="196" spans="47:56">
      <c r="AU196" s="52" t="str">
        <f>IF(参照!A196="","",参照!A196)</f>
        <v/>
      </c>
      <c r="AV196" s="52" t="str">
        <f>IF(参照!B196="","",参照!B196)</f>
        <v/>
      </c>
      <c r="AW196" s="52" t="str">
        <f>IF(参照!C196="","",参照!C196)</f>
        <v/>
      </c>
      <c r="AX196" s="52" t="str">
        <f>IF(参照!D196="","",参照!D196)</f>
        <v>(参考値)事業者全体</v>
      </c>
      <c r="AY196" s="52">
        <f>IF(参照!E196="","",参照!E196)</f>
        <v>4.4099999999999999E-4</v>
      </c>
      <c r="AZ196" s="52" t="str">
        <f>IF(参照!F196="","",参照!F196)</f>
        <v>リコージャパン(株)</v>
      </c>
      <c r="BA196" s="52" t="str">
        <f>IF(参照!G196="","",参照!G196)</f>
        <v>リコージャパン(株)_(参考値)事業者全体</v>
      </c>
      <c r="BB196" s="52">
        <f t="shared" si="33"/>
        <v>0.441</v>
      </c>
      <c r="BD196" s="52" t="str">
        <f>IF(参照!L196="","",参照!L196)</f>
        <v>(株)沖縄ガスニューパワー</v>
      </c>
    </row>
    <row r="197" spans="47:56">
      <c r="AU197" s="52" t="str">
        <f>IF(参照!A197="","",参照!A197)</f>
        <v>A0063</v>
      </c>
      <c r="AV197" s="52" t="str">
        <f>IF(参照!B197="","",参照!B197)</f>
        <v>(株)エネルギア・ソリューション・アンド・サービス</v>
      </c>
      <c r="AW197" s="52" t="str">
        <f>IF(参照!C197="","",参照!C197)</f>
        <v>0.000453※</v>
      </c>
      <c r="AX197" s="52" t="str">
        <f>IF(参照!D197="","",参照!D197)</f>
        <v>メニューA</v>
      </c>
      <c r="AY197" s="52">
        <f>IF(参照!E197="","",参照!E197)</f>
        <v>0</v>
      </c>
      <c r="AZ197" s="52" t="str">
        <f>IF(参照!F197="","",参照!F197)</f>
        <v>(株)エネルギア・ソリューション・アンド・サービス</v>
      </c>
      <c r="BA197" s="52" t="str">
        <f>IF(参照!G197="","",参照!G197)</f>
        <v>(株)エネルギア・ソリューション・アンド・サービス_メニューA</v>
      </c>
      <c r="BB197" s="52">
        <f t="shared" ref="BB197:BB260" si="34">AY197*1000</f>
        <v>0</v>
      </c>
      <c r="BD197" s="52" t="str">
        <f>IF(参照!L197="","",参照!L197)</f>
        <v>おきなわコープエナジー(株)</v>
      </c>
    </row>
    <row r="198" spans="47:56">
      <c r="AU198" s="52" t="str">
        <f>IF(参照!A198="","",参照!A198)</f>
        <v/>
      </c>
      <c r="AV198" s="52" t="str">
        <f>IF(参照!B198="","",参照!B198)</f>
        <v/>
      </c>
      <c r="AW198" s="52" t="str">
        <f>IF(参照!C198="","",参照!C198)</f>
        <v/>
      </c>
      <c r="AX198" s="52" t="str">
        <f>IF(参照!D198="","",参照!D198)</f>
        <v>メニューB(残差)</v>
      </c>
      <c r="AY198" s="52">
        <f>IF(参照!E198="","",参照!E198)</f>
        <v>4.4099999999999999E-4</v>
      </c>
      <c r="AZ198" s="52" t="str">
        <f>IF(参照!F198="","",参照!F198)</f>
        <v>(株)エネルギア・ソリューション・アンド・サービス</v>
      </c>
      <c r="BA198" s="52" t="str">
        <f>IF(参照!G198="","",参照!G198)</f>
        <v>(株)エネルギア・ソリューション・アンド・サービス_メニューB(残差)</v>
      </c>
      <c r="BB198" s="52">
        <f t="shared" si="34"/>
        <v>0.441</v>
      </c>
      <c r="BD198" s="52" t="str">
        <f>IF(参照!L198="","",参照!L198)</f>
        <v>沖縄新エネ開発(株)</v>
      </c>
    </row>
    <row r="199" spans="47:56">
      <c r="AU199" s="52" t="str">
        <f>IF(参照!A199="","",参照!A199)</f>
        <v/>
      </c>
      <c r="AV199" s="52" t="str">
        <f>IF(参照!B199="","",参照!B199)</f>
        <v/>
      </c>
      <c r="AW199" s="52" t="str">
        <f>IF(参照!C199="","",参照!C199)</f>
        <v/>
      </c>
      <c r="AX199" s="52" t="str">
        <f>IF(参照!D199="","",参照!D199)</f>
        <v>(参考値)事業者全体</v>
      </c>
      <c r="AY199" s="52">
        <f>IF(参照!E199="","",参照!E199)</f>
        <v>5.9499999999999993E-4</v>
      </c>
      <c r="AZ199" s="52" t="str">
        <f>IF(参照!F199="","",参照!F199)</f>
        <v>(株)エネルギア・ソリューション・アンド・サービス</v>
      </c>
      <c r="BA199" s="52" t="str">
        <f>IF(参照!G199="","",参照!G199)</f>
        <v>(株)エネルギア・ソリューション・アンド・サービス_(参考値)事業者全体</v>
      </c>
      <c r="BB199" s="52">
        <f t="shared" si="34"/>
        <v>0.59499999999999997</v>
      </c>
      <c r="BD199" s="52" t="str">
        <f>IF(参照!L199="","",参照!L199)</f>
        <v>奥出雲電力(株)</v>
      </c>
    </row>
    <row r="200" spans="47:56">
      <c r="AU200" s="52" t="str">
        <f>IF(参照!A200="","",参照!A200)</f>
        <v>A0064</v>
      </c>
      <c r="AV200" s="52" t="str">
        <f>IF(参照!B200="","",参照!B200)</f>
        <v>東京ガス(株)</v>
      </c>
      <c r="AW200" s="52">
        <f>IF(参照!C200="","",参照!C200)</f>
        <v>4.35E-4</v>
      </c>
      <c r="AX200" s="52" t="str">
        <f>IF(参照!D200="","",参照!D200)</f>
        <v>メニューA</v>
      </c>
      <c r="AY200" s="52">
        <f>IF(参照!E200="","",参照!E200)</f>
        <v>0</v>
      </c>
      <c r="AZ200" s="52" t="str">
        <f>IF(参照!F200="","",参照!F200)</f>
        <v>東京ガス(株)</v>
      </c>
      <c r="BA200" s="52" t="str">
        <f>IF(参照!G200="","",参照!G200)</f>
        <v>東京ガス(株)_メニューA</v>
      </c>
      <c r="BB200" s="52">
        <f t="shared" si="34"/>
        <v>0</v>
      </c>
      <c r="BD200" s="52" t="str">
        <f>IF(参照!L200="","",参照!L200)</f>
        <v>(株)オズエナジー</v>
      </c>
    </row>
    <row r="201" spans="47:56">
      <c r="AU201" s="52" t="str">
        <f>IF(参照!A201="","",参照!A201)</f>
        <v/>
      </c>
      <c r="AV201" s="52" t="str">
        <f>IF(参照!B201="","",参照!B201)</f>
        <v/>
      </c>
      <c r="AW201" s="52" t="str">
        <f>IF(参照!C201="","",参照!C201)</f>
        <v/>
      </c>
      <c r="AX201" s="52" t="str">
        <f>IF(参照!D201="","",参照!D201)</f>
        <v>メニューB</v>
      </c>
      <c r="AY201" s="52">
        <f>IF(参照!E201="","",参照!E201)</f>
        <v>0</v>
      </c>
      <c r="AZ201" s="52" t="str">
        <f>IF(参照!F201="","",参照!F201)</f>
        <v>東京ガス(株)</v>
      </c>
      <c r="BA201" s="52" t="str">
        <f>IF(参照!G201="","",参照!G201)</f>
        <v>東京ガス(株)_メニューB</v>
      </c>
      <c r="BB201" s="52">
        <f t="shared" si="34"/>
        <v>0</v>
      </c>
      <c r="BD201" s="52" t="str">
        <f>IF(参照!L201="","",参照!L201)</f>
        <v>(株)オノプロックス</v>
      </c>
    </row>
    <row r="202" spans="47:56">
      <c r="AU202" s="52" t="str">
        <f>IF(参照!A202="","",参照!A202)</f>
        <v/>
      </c>
      <c r="AV202" s="52" t="str">
        <f>IF(参照!B202="","",参照!B202)</f>
        <v/>
      </c>
      <c r="AW202" s="52" t="str">
        <f>IF(参照!C202="","",参照!C202)</f>
        <v/>
      </c>
      <c r="AX202" s="52" t="str">
        <f>IF(参照!D202="","",参照!D202)</f>
        <v>メニューC</v>
      </c>
      <c r="AY202" s="52">
        <f>IF(参照!E202="","",参照!E202)</f>
        <v>6.6000000000000005E-5</v>
      </c>
      <c r="AZ202" s="52" t="str">
        <f>IF(参照!F202="","",参照!F202)</f>
        <v>東京ガス(株)</v>
      </c>
      <c r="BA202" s="52" t="str">
        <f>IF(参照!G202="","",参照!G202)</f>
        <v>東京ガス(株)_メニューC</v>
      </c>
      <c r="BB202" s="52">
        <f t="shared" si="34"/>
        <v>6.6000000000000003E-2</v>
      </c>
      <c r="BD202" s="52" t="str">
        <f>IF(参照!L202="","",参照!L202)</f>
        <v>(株)オプテージ</v>
      </c>
    </row>
    <row r="203" spans="47:56">
      <c r="AU203" s="52" t="str">
        <f>IF(参照!A203="","",参照!A203)</f>
        <v/>
      </c>
      <c r="AV203" s="52" t="str">
        <f>IF(参照!B203="","",参照!B203)</f>
        <v/>
      </c>
      <c r="AW203" s="52" t="str">
        <f>IF(参照!C203="","",参照!C203)</f>
        <v/>
      </c>
      <c r="AX203" s="52" t="str">
        <f>IF(参照!D203="","",参照!D203)</f>
        <v>メニューD</v>
      </c>
      <c r="AY203" s="52">
        <f>IF(参照!E203="","",参照!E203)</f>
        <v>2.3499999999999999E-4</v>
      </c>
      <c r="AZ203" s="52" t="str">
        <f>IF(参照!F203="","",参照!F203)</f>
        <v>東京ガス(株)</v>
      </c>
      <c r="BA203" s="52" t="str">
        <f>IF(参照!G203="","",参照!G203)</f>
        <v>東京ガス(株)_メニューD</v>
      </c>
      <c r="BB203" s="52">
        <f t="shared" si="34"/>
        <v>0.23499999999999999</v>
      </c>
      <c r="BD203" s="52" t="str">
        <f>IF(参照!L203="","",参照!L203)</f>
        <v>おもてなし山形(株)</v>
      </c>
    </row>
    <row r="204" spans="47:56">
      <c r="AU204" s="52" t="str">
        <f>IF(参照!A204="","",参照!A204)</f>
        <v/>
      </c>
      <c r="AV204" s="52" t="str">
        <f>IF(参照!B204="","",参照!B204)</f>
        <v/>
      </c>
      <c r="AW204" s="52" t="str">
        <f>IF(参照!C204="","",参照!C204)</f>
        <v/>
      </c>
      <c r="AX204" s="52" t="str">
        <f>IF(参照!D204="","",参照!D204)</f>
        <v>メニューE</v>
      </c>
      <c r="AY204" s="52">
        <f>IF(参照!E204="","",参照!E204)</f>
        <v>2.4899999999999998E-4</v>
      </c>
      <c r="AZ204" s="52" t="str">
        <f>IF(参照!F204="","",参照!F204)</f>
        <v>東京ガス(株)</v>
      </c>
      <c r="BA204" s="52" t="str">
        <f>IF(参照!G204="","",参照!G204)</f>
        <v>東京ガス(株)_メニューE</v>
      </c>
      <c r="BB204" s="52">
        <f t="shared" si="34"/>
        <v>0.24899999999999997</v>
      </c>
      <c r="BD204" s="52" t="str">
        <f>IF(参照!L204="","",参照!L204)</f>
        <v>オリックス(株)</v>
      </c>
    </row>
    <row r="205" spans="47:56">
      <c r="AU205" s="52" t="str">
        <f>IF(参照!A205="","",参照!A205)</f>
        <v/>
      </c>
      <c r="AV205" s="52" t="str">
        <f>IF(参照!B205="","",参照!B205)</f>
        <v/>
      </c>
      <c r="AW205" s="52" t="str">
        <f>IF(参照!C205="","",参照!C205)</f>
        <v/>
      </c>
      <c r="AX205" s="52" t="str">
        <f>IF(参照!D205="","",参照!D205)</f>
        <v>メニューF(残差)</v>
      </c>
      <c r="AY205" s="52">
        <f>IF(参照!E205="","",参照!E205)</f>
        <v>4.4299999999999998E-4</v>
      </c>
      <c r="AZ205" s="52" t="str">
        <f>IF(参照!F205="","",参照!F205)</f>
        <v>東京ガス(株)</v>
      </c>
      <c r="BA205" s="52" t="str">
        <f>IF(参照!G205="","",参照!G205)</f>
        <v>東京ガス(株)_メニューF(残差)</v>
      </c>
      <c r="BB205" s="52">
        <f t="shared" si="34"/>
        <v>0.443</v>
      </c>
      <c r="BD205" s="52" t="str">
        <f>IF(参照!L205="","",参照!L205)</f>
        <v>(株)織戸組</v>
      </c>
    </row>
    <row r="206" spans="47:56">
      <c r="AU206" s="52" t="str">
        <f>IF(参照!A206="","",参照!A206)</f>
        <v/>
      </c>
      <c r="AV206" s="52" t="str">
        <f>IF(参照!B206="","",参照!B206)</f>
        <v/>
      </c>
      <c r="AW206" s="52" t="str">
        <f>IF(参照!C206="","",参照!C206)</f>
        <v/>
      </c>
      <c r="AX206" s="52" t="str">
        <f>IF(参照!D206="","",参照!D206)</f>
        <v>(参考値)事業者全体</v>
      </c>
      <c r="AY206" s="52">
        <f>IF(参照!E206="","",参照!E206)</f>
        <v>2.7700000000000001E-4</v>
      </c>
      <c r="AZ206" s="52" t="str">
        <f>IF(参照!F206="","",参照!F206)</f>
        <v>東京ガス(株)</v>
      </c>
      <c r="BA206" s="52" t="str">
        <f>IF(参照!G206="","",参照!G206)</f>
        <v>東京ガス(株)_(参考値)事業者全体</v>
      </c>
      <c r="BB206" s="52">
        <f t="shared" si="34"/>
        <v>0.27700000000000002</v>
      </c>
      <c r="BD206" s="52" t="str">
        <f>IF(参照!L206="","",参照!L206)</f>
        <v>(株)カーボンニュートラル(旧：西多摩バイオパワー(株))</v>
      </c>
    </row>
    <row r="207" spans="47:56">
      <c r="AU207" s="52" t="str">
        <f>IF(参照!A207="","",参照!A207)</f>
        <v>A0065</v>
      </c>
      <c r="AV207" s="52" t="str">
        <f>IF(参照!B207="","",参照!B207)</f>
        <v>テス・エンジニアリング(株)</v>
      </c>
      <c r="AW207" s="52">
        <f>IF(参照!C207="","",参照!C207)</f>
        <v>2.7099999999999997E-4</v>
      </c>
      <c r="AX207" s="52" t="str">
        <f>IF(参照!D207="","",参照!D207)</f>
        <v>メニューA</v>
      </c>
      <c r="AY207" s="52">
        <f>IF(参照!E207="","",参照!E207)</f>
        <v>3.77E-4</v>
      </c>
      <c r="AZ207" s="52" t="str">
        <f>IF(参照!F207="","",参照!F207)</f>
        <v>テス・エンジニアリング(株)</v>
      </c>
      <c r="BA207" s="52" t="str">
        <f>IF(参照!G207="","",参照!G207)</f>
        <v>テス・エンジニアリング(株)_メニューA</v>
      </c>
      <c r="BB207" s="52">
        <f t="shared" si="34"/>
        <v>0.377</v>
      </c>
      <c r="BD207" s="52" t="str">
        <f>IF(参照!L207="","",参照!L207)</f>
        <v>加賀市総合サービス(株)</v>
      </c>
    </row>
    <row r="208" spans="47:56">
      <c r="AU208" s="52" t="str">
        <f>IF(参照!A208="","",参照!A208)</f>
        <v/>
      </c>
      <c r="AV208" s="52" t="str">
        <f>IF(参照!B208="","",参照!B208)</f>
        <v/>
      </c>
      <c r="AW208" s="52" t="str">
        <f>IF(参照!C208="","",参照!C208)</f>
        <v/>
      </c>
      <c r="AX208" s="52" t="str">
        <f>IF(参照!D208="","",参照!D208)</f>
        <v>メニューB(残差)</v>
      </c>
      <c r="AY208" s="52">
        <f>IF(参照!E208="","",参照!E208)</f>
        <v>3.88E-4</v>
      </c>
      <c r="AZ208" s="52" t="str">
        <f>IF(参照!F208="","",参照!F208)</f>
        <v>テス・エンジニアリング(株)</v>
      </c>
      <c r="BA208" s="52" t="str">
        <f>IF(参照!G208="","",参照!G208)</f>
        <v>テス・エンジニアリング(株)_メニューB(残差)</v>
      </c>
      <c r="BB208" s="52">
        <f t="shared" si="34"/>
        <v>0.38800000000000001</v>
      </c>
      <c r="BD208" s="52" t="str">
        <f>IF(参照!L208="","",参照!L208)</f>
        <v>香川電力(株)　</v>
      </c>
    </row>
    <row r="209" spans="47:56">
      <c r="AU209" s="52" t="str">
        <f>IF(参照!A209="","",参照!A209)</f>
        <v/>
      </c>
      <c r="AV209" s="52" t="str">
        <f>IF(参照!B209="","",参照!B209)</f>
        <v/>
      </c>
      <c r="AW209" s="52" t="str">
        <f>IF(参照!C209="","",参照!C209)</f>
        <v/>
      </c>
      <c r="AX209" s="52" t="str">
        <f>IF(参照!D209="","",参照!D209)</f>
        <v>(参考値)事業者全体</v>
      </c>
      <c r="AY209" s="52">
        <f>IF(参照!E209="","",参照!E209)</f>
        <v>5.2900000000000006E-4</v>
      </c>
      <c r="AZ209" s="52" t="str">
        <f>IF(参照!F209="","",参照!F209)</f>
        <v>テス・エンジニアリング(株)</v>
      </c>
      <c r="BA209" s="52" t="str">
        <f>IF(参照!G209="","",参照!G209)</f>
        <v>テス・エンジニアリング(株)_(参考値)事業者全体</v>
      </c>
      <c r="BB209" s="52">
        <f t="shared" si="34"/>
        <v>0.52900000000000003</v>
      </c>
      <c r="BD209" s="52" t="str">
        <f>IF(参照!L209="","",参照!L209)</f>
        <v>角栄ガス(株)</v>
      </c>
    </row>
    <row r="210" spans="47:56">
      <c r="AU210" s="52" t="str">
        <f>IF(参照!A210="","",参照!A210)</f>
        <v>A0066</v>
      </c>
      <c r="AV210" s="52" t="str">
        <f>IF(参照!B210="","",参照!B210)</f>
        <v>青梅ガス(株)</v>
      </c>
      <c r="AW210" s="52">
        <f>IF(参照!C210="","",参照!C210)</f>
        <v>3.6400000000000001E-4</v>
      </c>
      <c r="AX210" s="52" t="str">
        <f>IF(参照!D210="","",参照!D210)</f>
        <v/>
      </c>
      <c r="AY210" s="52">
        <f>IF(参照!E210="","",参照!E210)</f>
        <v>3.0800000000000001E-4</v>
      </c>
      <c r="AZ210" s="52" t="str">
        <f>IF(参照!F210="","",参照!F210)</f>
        <v>青梅ガス(株)</v>
      </c>
      <c r="BA210" s="52" t="str">
        <f>IF(参照!G210="","",参照!G210)</f>
        <v>青梅ガス(株)_</v>
      </c>
      <c r="BB210" s="52">
        <f t="shared" si="34"/>
        <v>0.308</v>
      </c>
      <c r="BD210" s="52" t="str">
        <f>IF(参照!L210="","",参照!L210)</f>
        <v>格安電力(株)</v>
      </c>
    </row>
    <row r="211" spans="47:56">
      <c r="AU211" s="52" t="str">
        <f>IF(参照!A211="","",参照!A211)</f>
        <v>A0067</v>
      </c>
      <c r="AV211" s="52" t="str">
        <f>IF(参照!B211="","",参照!B211)</f>
        <v>(株)イーネットワークシステムズ</v>
      </c>
      <c r="AW211" s="52">
        <f>IF(参照!C211="","",参照!C211)</f>
        <v>3.79E-4</v>
      </c>
      <c r="AX211" s="52" t="str">
        <f>IF(参照!D211="","",参照!D211)</f>
        <v>メニューA</v>
      </c>
      <c r="AY211" s="52">
        <f>IF(参照!E211="","",参照!E211)</f>
        <v>0</v>
      </c>
      <c r="AZ211" s="52" t="str">
        <f>IF(参照!F211="","",参照!F211)</f>
        <v>(株)イーネットワークシステムズ</v>
      </c>
      <c r="BA211" s="52" t="str">
        <f>IF(参照!G211="","",参照!G211)</f>
        <v>(株)イーネットワークシステムズ_メニューA</v>
      </c>
      <c r="BB211" s="52">
        <f t="shared" si="34"/>
        <v>0</v>
      </c>
      <c r="BD211" s="52" t="str">
        <f>IF(参照!L211="","",参照!L211)</f>
        <v>神楽電力(株)</v>
      </c>
    </row>
    <row r="212" spans="47:56">
      <c r="AU212" s="52" t="str">
        <f>IF(参照!A212="","",参照!A212)</f>
        <v/>
      </c>
      <c r="AV212" s="52" t="str">
        <f>IF(参照!B212="","",参照!B212)</f>
        <v/>
      </c>
      <c r="AW212" s="52" t="str">
        <f>IF(参照!C212="","",参照!C212)</f>
        <v/>
      </c>
      <c r="AX212" s="52" t="str">
        <f>IF(参照!D212="","",参照!D212)</f>
        <v>メニューB</v>
      </c>
      <c r="AY212" s="52">
        <f>IF(参照!E212="","",参照!E212)</f>
        <v>0</v>
      </c>
      <c r="AZ212" s="52" t="str">
        <f>IF(参照!F212="","",参照!F212)</f>
        <v>(株)イーネットワークシステムズ</v>
      </c>
      <c r="BA212" s="52" t="str">
        <f>IF(参照!G212="","",参照!G212)</f>
        <v>(株)イーネットワークシステムズ_メニューB</v>
      </c>
      <c r="BB212" s="52">
        <f t="shared" si="34"/>
        <v>0</v>
      </c>
      <c r="BD212" s="52" t="str">
        <f>IF(参照!L212="","",参照!L212)</f>
        <v>かけがわ報徳パワー(株)</v>
      </c>
    </row>
    <row r="213" spans="47:56">
      <c r="AU213" s="52" t="str">
        <f>IF(参照!A213="","",参照!A213)</f>
        <v/>
      </c>
      <c r="AV213" s="52" t="str">
        <f>IF(参照!B213="","",参照!B213)</f>
        <v/>
      </c>
      <c r="AW213" s="52" t="str">
        <f>IF(参照!C213="","",参照!C213)</f>
        <v/>
      </c>
      <c r="AX213" s="52" t="str">
        <f>IF(参照!D213="","",参照!D213)</f>
        <v>メニューC</v>
      </c>
      <c r="AY213" s="52">
        <f>IF(参照!E213="","",参照!E213)</f>
        <v>0</v>
      </c>
      <c r="AZ213" s="52" t="str">
        <f>IF(参照!F213="","",参照!F213)</f>
        <v>(株)イーネットワークシステムズ</v>
      </c>
      <c r="BA213" s="52" t="str">
        <f>IF(参照!G213="","",参照!G213)</f>
        <v>(株)イーネットワークシステムズ_メニューC</v>
      </c>
      <c r="BB213" s="52">
        <f t="shared" si="34"/>
        <v>0</v>
      </c>
      <c r="BD213" s="52" t="str">
        <f>IF(参照!L213="","",参照!L213)</f>
        <v>鹿児島電力(株)</v>
      </c>
    </row>
    <row r="214" spans="47:56">
      <c r="AU214" s="52" t="str">
        <f>IF(参照!A214="","",参照!A214)</f>
        <v/>
      </c>
      <c r="AV214" s="52" t="str">
        <f>IF(参照!B214="","",参照!B214)</f>
        <v/>
      </c>
      <c r="AW214" s="52" t="str">
        <f>IF(参照!C214="","",参照!C214)</f>
        <v/>
      </c>
      <c r="AX214" s="52" t="str">
        <f>IF(参照!D214="","",参照!D214)</f>
        <v>メニューD</v>
      </c>
      <c r="AY214" s="52">
        <f>IF(参照!E214="","",参照!E214)</f>
        <v>0</v>
      </c>
      <c r="AZ214" s="52" t="str">
        <f>IF(参照!F214="","",参照!F214)</f>
        <v>(株)イーネットワークシステムズ</v>
      </c>
      <c r="BA214" s="52" t="str">
        <f>IF(参照!G214="","",参照!G214)</f>
        <v>(株)イーネットワークシステムズ_メニューD</v>
      </c>
      <c r="BB214" s="52">
        <f t="shared" si="34"/>
        <v>0</v>
      </c>
      <c r="BD214" s="52" t="str">
        <f>IF(参照!L214="","",参照!L214)</f>
        <v>歌舞伎エナジー(株)</v>
      </c>
    </row>
    <row r="215" spans="47:56">
      <c r="AU215" s="52" t="str">
        <f>IF(参照!A215="","",参照!A215)</f>
        <v/>
      </c>
      <c r="AV215" s="52" t="str">
        <f>IF(参照!B215="","",参照!B215)</f>
        <v/>
      </c>
      <c r="AW215" s="52" t="str">
        <f>IF(参照!C215="","",参照!C215)</f>
        <v/>
      </c>
      <c r="AX215" s="52" t="str">
        <f>IF(参照!D215="","",参照!D215)</f>
        <v>メニューE(残差)</v>
      </c>
      <c r="AY215" s="52">
        <f>IF(参照!E215="","",参照!E215)</f>
        <v>3.2299999999999999E-4</v>
      </c>
      <c r="AZ215" s="52" t="str">
        <f>IF(参照!F215="","",参照!F215)</f>
        <v>(株)イーネットワークシステムズ</v>
      </c>
      <c r="BA215" s="52" t="str">
        <f>IF(参照!G215="","",参照!G215)</f>
        <v>(株)イーネットワークシステムズ_メニューE(残差)</v>
      </c>
      <c r="BB215" s="52">
        <f t="shared" si="34"/>
        <v>0.32300000000000001</v>
      </c>
      <c r="BD215" s="52" t="str">
        <f>IF(参照!L215="","",参照!L215)</f>
        <v>(株)かみでん里山公社</v>
      </c>
    </row>
    <row r="216" spans="47:56">
      <c r="AU216" s="52" t="str">
        <f>IF(参照!A216="","",参照!A216)</f>
        <v/>
      </c>
      <c r="AV216" s="52" t="str">
        <f>IF(参照!B216="","",参照!B216)</f>
        <v/>
      </c>
      <c r="AW216" s="52" t="str">
        <f>IF(参照!C216="","",参照!C216)</f>
        <v/>
      </c>
      <c r="AX216" s="52" t="str">
        <f>IF(参照!D216="","",参照!D216)</f>
        <v>(参考値)事業者全体</v>
      </c>
      <c r="AY216" s="52">
        <f>IF(参照!E216="","",参照!E216)</f>
        <v>2.5300000000000002E-4</v>
      </c>
      <c r="AZ216" s="52" t="str">
        <f>IF(参照!F216="","",参照!F216)</f>
        <v>(株)イーネットワークシステムズ</v>
      </c>
      <c r="BA216" s="52" t="str">
        <f>IF(参照!G216="","",参照!G216)</f>
        <v>(株)イーネットワークシステムズ_(参考値)事業者全体</v>
      </c>
      <c r="BB216" s="52">
        <f t="shared" si="34"/>
        <v>0.253</v>
      </c>
      <c r="BD216" s="52" t="str">
        <f>IF(参照!L216="","",参照!L216)</f>
        <v>亀岡ふるさとエナジー(株)</v>
      </c>
    </row>
    <row r="217" spans="47:56">
      <c r="AU217" s="52" t="str">
        <f>IF(参照!A217="","",参照!A217)</f>
        <v>A0068</v>
      </c>
      <c r="AV217" s="52" t="str">
        <f>IF(参照!B217="","",参照!B217)</f>
        <v>(株)エネアーク関東</v>
      </c>
      <c r="AW217" s="52">
        <f>IF(参照!C217="","",参照!C217)</f>
        <v>4.5800000000000002E-4</v>
      </c>
      <c r="AX217" s="52" t="str">
        <f>IF(参照!D217="","",参照!D217)</f>
        <v/>
      </c>
      <c r="AY217" s="52">
        <f>IF(参照!E217="","",参照!E217)</f>
        <v>4.0200000000000001E-4</v>
      </c>
      <c r="AZ217" s="52" t="str">
        <f>IF(参照!F217="","",参照!F217)</f>
        <v>(株)エネアーク関東</v>
      </c>
      <c r="BA217" s="52" t="str">
        <f>IF(参照!G217="","",参照!G217)</f>
        <v>(株)エネアーク関東_</v>
      </c>
      <c r="BB217" s="52">
        <f t="shared" si="34"/>
        <v>0.40200000000000002</v>
      </c>
      <c r="BD217" s="52" t="str">
        <f>IF(参照!L217="","",参照!L217)</f>
        <v>唐津電力(株)</v>
      </c>
    </row>
    <row r="218" spans="47:56">
      <c r="AU218" s="52" t="str">
        <f>IF(参照!A218="","",参照!A218)</f>
        <v>A0069</v>
      </c>
      <c r="AV218" s="52" t="str">
        <f>IF(参照!B218="","",参照!B218)</f>
        <v>(株)東急パワーサプライ</v>
      </c>
      <c r="AW218" s="52">
        <f>IF(参照!C218="","",参照!C218)</f>
        <v>4.9399999999999997E-4</v>
      </c>
      <c r="AX218" s="52" t="str">
        <f>IF(参照!D218="","",参照!D218)</f>
        <v>メニューA</v>
      </c>
      <c r="AY218" s="52">
        <f>IF(参照!E218="","",参照!E218)</f>
        <v>0</v>
      </c>
      <c r="AZ218" s="52" t="str">
        <f>IF(参照!F218="","",参照!F218)</f>
        <v>(株)東急パワーサプライ</v>
      </c>
      <c r="BA218" s="52" t="str">
        <f>IF(参照!G218="","",参照!G218)</f>
        <v>(株)東急パワーサプライ_メニューA</v>
      </c>
      <c r="BB218" s="52">
        <f t="shared" si="34"/>
        <v>0</v>
      </c>
      <c r="BD218" s="52" t="str">
        <f>IF(参照!L218="","",参照!L218)</f>
        <v>(株)唐津パワーホールディングス</v>
      </c>
    </row>
    <row r="219" spans="47:56">
      <c r="AU219" s="52" t="str">
        <f>IF(参照!A219="","",参照!A219)</f>
        <v/>
      </c>
      <c r="AV219" s="52" t="str">
        <f>IF(参照!B219="","",参照!B219)</f>
        <v/>
      </c>
      <c r="AW219" s="52" t="str">
        <f>IF(参照!C219="","",参照!C219)</f>
        <v/>
      </c>
      <c r="AX219" s="52" t="str">
        <f>IF(参照!D219="","",参照!D219)</f>
        <v>メニューB</v>
      </c>
      <c r="AY219" s="52">
        <f>IF(参照!E219="","",参照!E219)</f>
        <v>3.4000000000000002E-4</v>
      </c>
      <c r="AZ219" s="52" t="str">
        <f>IF(参照!F219="","",参照!F219)</f>
        <v>(株)東急パワーサプライ</v>
      </c>
      <c r="BA219" s="52" t="str">
        <f>IF(参照!G219="","",参照!G219)</f>
        <v>(株)東急パワーサプライ_メニューB</v>
      </c>
      <c r="BB219" s="52">
        <f t="shared" si="34"/>
        <v>0.34</v>
      </c>
      <c r="BD219" s="52" t="str">
        <f>IF(参照!L219="","",参照!L219)</f>
        <v>カワサキグリーンエナジー(株)</v>
      </c>
    </row>
    <row r="220" spans="47:56">
      <c r="AU220" s="52" t="str">
        <f>IF(参照!A220="","",参照!A220)</f>
        <v/>
      </c>
      <c r="AV220" s="52" t="str">
        <f>IF(参照!B220="","",参照!B220)</f>
        <v/>
      </c>
      <c r="AW220" s="52" t="str">
        <f>IF(参照!C220="","",参照!C220)</f>
        <v/>
      </c>
      <c r="AX220" s="52" t="str">
        <f>IF(参照!D220="","",参照!D220)</f>
        <v>メニューC</v>
      </c>
      <c r="AY220" s="52">
        <f>IF(参照!E220="","",参照!E220)</f>
        <v>0</v>
      </c>
      <c r="AZ220" s="52" t="str">
        <f>IF(参照!F220="","",参照!F220)</f>
        <v>(株)東急パワーサプライ</v>
      </c>
      <c r="BA220" s="52" t="str">
        <f>IF(参照!G220="","",参照!G220)</f>
        <v>(株)東急パワーサプライ_メニューC</v>
      </c>
      <c r="BB220" s="52">
        <f t="shared" si="34"/>
        <v>0</v>
      </c>
      <c r="BD220" s="52" t="str">
        <f>IF(参照!L220="","",参照!L220)</f>
        <v>(株)関西空調　</v>
      </c>
    </row>
    <row r="221" spans="47:56">
      <c r="AU221" s="52" t="str">
        <f>IF(参照!A221="","",参照!A221)</f>
        <v/>
      </c>
      <c r="AV221" s="52" t="str">
        <f>IF(参照!B221="","",参照!B221)</f>
        <v/>
      </c>
      <c r="AW221" s="52" t="str">
        <f>IF(参照!C221="","",参照!C221)</f>
        <v/>
      </c>
      <c r="AX221" s="52" t="str">
        <f>IF(参照!D221="","",参照!D221)</f>
        <v>メニューD</v>
      </c>
      <c r="AY221" s="52">
        <f>IF(参照!E221="","",参照!E221)</f>
        <v>2.92E-4</v>
      </c>
      <c r="AZ221" s="52" t="str">
        <f>IF(参照!F221="","",参照!F221)</f>
        <v>(株)東急パワーサプライ</v>
      </c>
      <c r="BA221" s="52" t="str">
        <f>IF(参照!G221="","",参照!G221)</f>
        <v>(株)東急パワーサプライ_メニューD</v>
      </c>
      <c r="BB221" s="52">
        <f t="shared" si="34"/>
        <v>0.29199999999999998</v>
      </c>
      <c r="BD221" s="52" t="str">
        <f>IF(参照!L221="","",参照!L221)</f>
        <v>(株)関電エネルギーソリューション</v>
      </c>
    </row>
    <row r="222" spans="47:56">
      <c r="AU222" s="52" t="str">
        <f>IF(参照!A222="","",参照!A222)</f>
        <v/>
      </c>
      <c r="AV222" s="52" t="str">
        <f>IF(参照!B222="","",参照!B222)</f>
        <v/>
      </c>
      <c r="AW222" s="52" t="str">
        <f>IF(参照!C222="","",参照!C222)</f>
        <v/>
      </c>
      <c r="AX222" s="52" t="str">
        <f>IF(参照!D222="","",参照!D222)</f>
        <v>メニューE</v>
      </c>
      <c r="AY222" s="52">
        <f>IF(参照!E222="","",参照!E222)</f>
        <v>0</v>
      </c>
      <c r="AZ222" s="52" t="str">
        <f>IF(参照!F222="","",参照!F222)</f>
        <v>(株)東急パワーサプライ</v>
      </c>
      <c r="BA222" s="52" t="str">
        <f>IF(参照!G222="","",参照!G222)</f>
        <v>(株)東急パワーサプライ_メニューE</v>
      </c>
      <c r="BB222" s="52">
        <f t="shared" si="34"/>
        <v>0</v>
      </c>
      <c r="BD222" s="52" t="str">
        <f>IF(参照!L222="","",参照!L222)</f>
        <v>合同会社北上新電力</v>
      </c>
    </row>
    <row r="223" spans="47:56">
      <c r="AU223" s="52" t="str">
        <f>IF(参照!A223="","",参照!A223)</f>
        <v/>
      </c>
      <c r="AV223" s="52" t="str">
        <f>IF(参照!B223="","",参照!B223)</f>
        <v/>
      </c>
      <c r="AW223" s="52" t="str">
        <f>IF(参照!C223="","",参照!C223)</f>
        <v/>
      </c>
      <c r="AX223" s="52" t="str">
        <f>IF(参照!D223="","",参照!D223)</f>
        <v>メニューF</v>
      </c>
      <c r="AY223" s="52">
        <f>IF(参照!E223="","",参照!E223)</f>
        <v>0</v>
      </c>
      <c r="AZ223" s="52" t="str">
        <f>IF(参照!F223="","",参照!F223)</f>
        <v>(株)東急パワーサプライ</v>
      </c>
      <c r="BA223" s="52" t="str">
        <f>IF(参照!G223="","",参照!G223)</f>
        <v>(株)東急パワーサプライ_メニューF</v>
      </c>
      <c r="BB223" s="52">
        <f t="shared" si="34"/>
        <v>0</v>
      </c>
      <c r="BD223" s="52" t="str">
        <f>IF(参照!L223="","",参照!L223)</f>
        <v>(株)北九州パワー</v>
      </c>
    </row>
    <row r="224" spans="47:56">
      <c r="AU224" s="52" t="str">
        <f>IF(参照!A224="","",参照!A224)</f>
        <v/>
      </c>
      <c r="AV224" s="52" t="str">
        <f>IF(参照!B224="","",参照!B224)</f>
        <v/>
      </c>
      <c r="AW224" s="52" t="str">
        <f>IF(参照!C224="","",参照!C224)</f>
        <v/>
      </c>
      <c r="AX224" s="52" t="str">
        <f>IF(参照!D224="","",参照!D224)</f>
        <v>メニューG(残差)</v>
      </c>
      <c r="AY224" s="52">
        <f>IF(参照!E224="","",参照!E224)</f>
        <v>4.3100000000000001E-4</v>
      </c>
      <c r="AZ224" s="52" t="str">
        <f>IF(参照!F224="","",参照!F224)</f>
        <v>(株)東急パワーサプライ</v>
      </c>
      <c r="BA224" s="52" t="str">
        <f>IF(参照!G224="","",参照!G224)</f>
        <v>(株)東急パワーサプライ_メニューG(残差)</v>
      </c>
      <c r="BB224" s="52">
        <f t="shared" si="34"/>
        <v>0.43099999999999999</v>
      </c>
      <c r="BD224" s="52" t="str">
        <f>IF(参照!L224="","",参照!L224)</f>
        <v>キタコー(株)</v>
      </c>
    </row>
    <row r="225" spans="47:56">
      <c r="AU225" s="52" t="str">
        <f>IF(参照!A225="","",参照!A225)</f>
        <v/>
      </c>
      <c r="AV225" s="52" t="str">
        <f>IF(参照!B225="","",参照!B225)</f>
        <v/>
      </c>
      <c r="AW225" s="52" t="str">
        <f>IF(参照!C225="","",参照!C225)</f>
        <v/>
      </c>
      <c r="AX225" s="52" t="str">
        <f>IF(参照!D225="","",参照!D225)</f>
        <v>(参考値)事業者全体</v>
      </c>
      <c r="AY225" s="52">
        <f>IF(参照!E225="","",参照!E225)</f>
        <v>4.5600000000000003E-4</v>
      </c>
      <c r="AZ225" s="52" t="str">
        <f>IF(参照!F225="","",参照!F225)</f>
        <v>(株)東急パワーサプライ</v>
      </c>
      <c r="BA225" s="52" t="str">
        <f>IF(参照!G225="","",参照!G225)</f>
        <v>(株)東急パワーサプライ_(参考値)事業者全体</v>
      </c>
      <c r="BB225" s="52">
        <f t="shared" si="34"/>
        <v>0.45600000000000002</v>
      </c>
      <c r="BD225" s="52" t="str">
        <f>IF(参照!L225="","",参照!L225)</f>
        <v>北日本ガス(株)</v>
      </c>
    </row>
    <row r="226" spans="47:56">
      <c r="AU226" s="52" t="str">
        <f>IF(参照!A226="","",参照!A226)</f>
        <v>A0070</v>
      </c>
      <c r="AV226" s="52" t="str">
        <f>IF(参照!B226="","",参照!B226)</f>
        <v>王子・伊藤忠エネクス電力販売(株)</v>
      </c>
      <c r="AW226" s="52">
        <f>IF(参照!C226="","",参照!C226)</f>
        <v>5.2500000000000008E-4</v>
      </c>
      <c r="AX226" s="52" t="str">
        <f>IF(参照!D226="","",参照!D226)</f>
        <v>メニューA</v>
      </c>
      <c r="AY226" s="52">
        <f>IF(参照!E226="","",参照!E226)</f>
        <v>0</v>
      </c>
      <c r="AZ226" s="52" t="str">
        <f>IF(参照!F226="","",参照!F226)</f>
        <v>王子・伊藤忠エネクス電力販売(株)</v>
      </c>
      <c r="BA226" s="52" t="str">
        <f>IF(参照!G226="","",参照!G226)</f>
        <v>王子・伊藤忠エネクス電力販売(株)_メニューA</v>
      </c>
      <c r="BB226" s="52">
        <f t="shared" si="34"/>
        <v>0</v>
      </c>
      <c r="BD226" s="52" t="str">
        <f>IF(参照!L226="","",参照!L226)</f>
        <v>北日本石油(株)</v>
      </c>
    </row>
    <row r="227" spans="47:56">
      <c r="AU227" s="52" t="str">
        <f>IF(参照!A227="","",参照!A227)</f>
        <v/>
      </c>
      <c r="AV227" s="52" t="str">
        <f>IF(参照!B227="","",参照!B227)</f>
        <v/>
      </c>
      <c r="AW227" s="52" t="str">
        <f>IF(参照!C227="","",参照!C227)</f>
        <v/>
      </c>
      <c r="AX227" s="52" t="str">
        <f>IF(参照!D227="","",参照!D227)</f>
        <v>メニューB</v>
      </c>
      <c r="AY227" s="52">
        <f>IF(参照!E227="","",参照!E227)</f>
        <v>2.1699999999999999E-4</v>
      </c>
      <c r="AZ227" s="52" t="str">
        <f>IF(参照!F227="","",参照!F227)</f>
        <v>王子・伊藤忠エネクス電力販売(株)</v>
      </c>
      <c r="BA227" s="52" t="str">
        <f>IF(参照!G227="","",参照!G227)</f>
        <v>王子・伊藤忠エネクス電力販売(株)_メニューB</v>
      </c>
      <c r="BB227" s="52">
        <f t="shared" si="34"/>
        <v>0.217</v>
      </c>
      <c r="BD227" s="52" t="str">
        <f>IF(参照!L227="","",参照!L227)</f>
        <v>岐阜電力(株)</v>
      </c>
    </row>
    <row r="228" spans="47:56">
      <c r="AU228" s="52" t="str">
        <f>IF(参照!A228="","",参照!A228)</f>
        <v/>
      </c>
      <c r="AV228" s="52" t="str">
        <f>IF(参照!B228="","",参照!B228)</f>
        <v/>
      </c>
      <c r="AW228" s="52" t="str">
        <f>IF(参照!C228="","",参照!C228)</f>
        <v/>
      </c>
      <c r="AX228" s="52" t="str">
        <f>IF(参照!D228="","",参照!D228)</f>
        <v>メニューC</v>
      </c>
      <c r="AY228" s="52">
        <f>IF(参照!E228="","",参照!E228)</f>
        <v>3.0299999999999999E-4</v>
      </c>
      <c r="AZ228" s="52" t="str">
        <f>IF(参照!F228="","",参照!F228)</f>
        <v>王子・伊藤忠エネクス電力販売(株)</v>
      </c>
      <c r="BA228" s="52" t="str">
        <f>IF(参照!G228="","",参照!G228)</f>
        <v>王子・伊藤忠エネクス電力販売(株)_メニューC</v>
      </c>
      <c r="BB228" s="52">
        <f t="shared" si="34"/>
        <v>0.30299999999999999</v>
      </c>
      <c r="BD228" s="52" t="str">
        <f>IF(参照!L228="","",参照!L228)</f>
        <v>キヤノンマーケティングジャパン(株)</v>
      </c>
    </row>
    <row r="229" spans="47:56">
      <c r="AU229" s="52" t="str">
        <f>IF(参照!A229="","",参照!A229)</f>
        <v/>
      </c>
      <c r="AV229" s="52" t="str">
        <f>IF(参照!B229="","",参照!B229)</f>
        <v/>
      </c>
      <c r="AW229" s="52" t="str">
        <f>IF(参照!C229="","",参照!C229)</f>
        <v/>
      </c>
      <c r="AX229" s="52" t="str">
        <f>IF(参照!D229="","",参照!D229)</f>
        <v>メニューD(残差)</v>
      </c>
      <c r="AY229" s="52">
        <f>IF(参照!E229="","",参照!E229)</f>
        <v>9.0899999999999998E-4</v>
      </c>
      <c r="AZ229" s="52" t="str">
        <f>IF(参照!F229="","",参照!F229)</f>
        <v>王子・伊藤忠エネクス電力販売(株)</v>
      </c>
      <c r="BA229" s="52" t="str">
        <f>IF(参照!G229="","",参照!G229)</f>
        <v>王子・伊藤忠エネクス電力販売(株)_メニューD(残差)</v>
      </c>
      <c r="BB229" s="52">
        <f t="shared" si="34"/>
        <v>0.90900000000000003</v>
      </c>
      <c r="BD229" s="52" t="str">
        <f>IF(参照!L229="","",参照!L229)</f>
        <v>九州エナジー(株)</v>
      </c>
    </row>
    <row r="230" spans="47:56">
      <c r="AU230" s="52" t="str">
        <f>IF(参照!A230="","",参照!A230)</f>
        <v/>
      </c>
      <c r="AV230" s="52" t="str">
        <f>IF(参照!B230="","",参照!B230)</f>
        <v/>
      </c>
      <c r="AW230" s="52" t="str">
        <f>IF(参照!C230="","",参照!C230)</f>
        <v/>
      </c>
      <c r="AX230" s="52" t="str">
        <f>IF(参照!D230="","",参照!D230)</f>
        <v>(参考値)事業者全体</v>
      </c>
      <c r="AY230" s="52">
        <f>IF(参照!E230="","",参照!E230)</f>
        <v>3.9899999999999999E-4</v>
      </c>
      <c r="AZ230" s="52" t="str">
        <f>IF(参照!F230="","",参照!F230)</f>
        <v>王子・伊藤忠エネクス電力販売(株)</v>
      </c>
      <c r="BA230" s="52" t="str">
        <f>IF(参照!G230="","",参照!G230)</f>
        <v>王子・伊藤忠エネクス電力販売(株)_(参考値)事業者全体</v>
      </c>
      <c r="BB230" s="52">
        <f t="shared" si="34"/>
        <v>0.39900000000000002</v>
      </c>
      <c r="BD230" s="52" t="str">
        <f>IF(参照!L230="","",参照!L230)</f>
        <v>九電みらいエナジー(株)</v>
      </c>
    </row>
    <row r="231" spans="47:56">
      <c r="AU231" s="52" t="str">
        <f>IF(参照!A231="","",参照!A231)</f>
        <v>A0071</v>
      </c>
      <c r="AV231" s="52" t="str">
        <f>IF(参照!B231="","",参照!B231)</f>
        <v>伊藤忠商事(株)</v>
      </c>
      <c r="AW231" s="52">
        <f>IF(参照!C231="","",参照!C231)</f>
        <v>7.3999999999999999E-4</v>
      </c>
      <c r="AX231" s="52" t="str">
        <f>IF(参照!D231="","",参照!D231)</f>
        <v>メニューA</v>
      </c>
      <c r="AY231" s="52">
        <f>IF(参照!E231="","",参照!E231)</f>
        <v>0</v>
      </c>
      <c r="AZ231" s="52" t="str">
        <f>IF(参照!F231="","",参照!F231)</f>
        <v>伊藤忠商事(株)</v>
      </c>
      <c r="BA231" s="52" t="str">
        <f>IF(参照!G231="","",参照!G231)</f>
        <v>伊藤忠商事(株)_メニューA</v>
      </c>
      <c r="BB231" s="52">
        <f t="shared" si="34"/>
        <v>0</v>
      </c>
      <c r="BD231" s="52" t="str">
        <f>IF(参照!L231="","",参照!L231)</f>
        <v>京セラ関電エナジー合同会社</v>
      </c>
    </row>
    <row r="232" spans="47:56">
      <c r="AU232" s="52" t="str">
        <f>IF(参照!A232="","",参照!A232)</f>
        <v/>
      </c>
      <c r="AV232" s="52" t="str">
        <f>IF(参照!B232="","",参照!B232)</f>
        <v/>
      </c>
      <c r="AW232" s="52" t="str">
        <f>IF(参照!C232="","",参照!C232)</f>
        <v/>
      </c>
      <c r="AX232" s="52" t="str">
        <f>IF(参照!D232="","",参照!D232)</f>
        <v>メニューB(残差)</v>
      </c>
      <c r="AY232" s="52">
        <f>IF(参照!E232="","",参照!E232)</f>
        <v>4.5300000000000001E-4</v>
      </c>
      <c r="AZ232" s="52" t="str">
        <f>IF(参照!F232="","",参照!F232)</f>
        <v>伊藤忠商事(株)</v>
      </c>
      <c r="BA232" s="52" t="str">
        <f>IF(参照!G232="","",参照!G232)</f>
        <v>伊藤忠商事(株)_メニューB(残差)</v>
      </c>
      <c r="BB232" s="52">
        <f t="shared" si="34"/>
        <v>0.45300000000000001</v>
      </c>
      <c r="BD232" s="52" t="str">
        <f>IF(参照!L232="","",参照!L232)</f>
        <v>京都生活協同組合</v>
      </c>
    </row>
    <row r="233" spans="47:56">
      <c r="AU233" s="52" t="str">
        <f>IF(参照!A233="","",参照!A233)</f>
        <v/>
      </c>
      <c r="AV233" s="52" t="str">
        <f>IF(参照!B233="","",参照!B233)</f>
        <v/>
      </c>
      <c r="AW233" s="52" t="str">
        <f>IF(参照!C233="","",参照!C233)</f>
        <v/>
      </c>
      <c r="AX233" s="52" t="str">
        <f>IF(参照!D233="","",参照!D233)</f>
        <v>(参考値)事業者全体</v>
      </c>
      <c r="AY233" s="52">
        <f>IF(参照!E233="","",参照!E233)</f>
        <v>4.6999999999999999E-4</v>
      </c>
      <c r="AZ233" s="52" t="str">
        <f>IF(参照!F233="","",参照!F233)</f>
        <v>伊藤忠商事(株)</v>
      </c>
      <c r="BA233" s="52" t="str">
        <f>IF(参照!G233="","",参照!G233)</f>
        <v>伊藤忠商事(株)_(参考値)事業者全体</v>
      </c>
      <c r="BB233" s="52">
        <f t="shared" si="34"/>
        <v>0.47</v>
      </c>
      <c r="BD233" s="52" t="str">
        <f>IF(参照!L233="","",参照!L233)</f>
        <v>(株)京楽産業ホールディングス</v>
      </c>
    </row>
    <row r="234" spans="47:56">
      <c r="AU234" s="52" t="str">
        <f>IF(参照!A234="","",参照!A234)</f>
        <v>A0072</v>
      </c>
      <c r="AV234" s="52" t="str">
        <f>IF(参照!B234="","",参照!B234)</f>
        <v>(株)エコスタイル</v>
      </c>
      <c r="AW234" s="52">
        <f>IF(参照!C234="","",参照!C234)</f>
        <v>4.1800000000000002E-4</v>
      </c>
      <c r="AX234" s="52" t="str">
        <f>IF(参照!D234="","",参照!D234)</f>
        <v>メニューA</v>
      </c>
      <c r="AY234" s="52">
        <f>IF(参照!E234="","",参照!E234)</f>
        <v>0</v>
      </c>
      <c r="AZ234" s="52" t="str">
        <f>IF(参照!F234="","",参照!F234)</f>
        <v>(株)エコスタイル</v>
      </c>
      <c r="BA234" s="52" t="str">
        <f>IF(参照!G234="","",参照!G234)</f>
        <v>(株)エコスタイル_メニューA</v>
      </c>
      <c r="BB234" s="52">
        <f t="shared" si="34"/>
        <v>0</v>
      </c>
      <c r="BD234" s="52" t="str">
        <f>IF(参照!L234="","",参照!L234)</f>
        <v>桐生瓦斯(株)</v>
      </c>
    </row>
    <row r="235" spans="47:56">
      <c r="AU235" s="52" t="str">
        <f>IF(参照!A235="","",参照!A235)</f>
        <v/>
      </c>
      <c r="AV235" s="52" t="str">
        <f>IF(参照!B235="","",参照!B235)</f>
        <v/>
      </c>
      <c r="AW235" s="52" t="str">
        <f>IF(参照!C235="","",参照!C235)</f>
        <v/>
      </c>
      <c r="AX235" s="52" t="str">
        <f>IF(参照!D235="","",参照!D235)</f>
        <v>メニューB</v>
      </c>
      <c r="AY235" s="52">
        <f>IF(参照!E235="","",参照!E235)</f>
        <v>0</v>
      </c>
      <c r="AZ235" s="52" t="str">
        <f>IF(参照!F235="","",参照!F235)</f>
        <v>(株)エコスタイル</v>
      </c>
      <c r="BA235" s="52" t="str">
        <f>IF(参照!G235="","",参照!G235)</f>
        <v>(株)エコスタイル_メニューB</v>
      </c>
      <c r="BB235" s="52">
        <f t="shared" si="34"/>
        <v>0</v>
      </c>
      <c r="BD235" s="52" t="str">
        <f>IF(参照!L235="","",参照!L235)</f>
        <v>近畿電力(株)</v>
      </c>
    </row>
    <row r="236" spans="47:56">
      <c r="AU236" s="52" t="str">
        <f>IF(参照!A236="","",参照!A236)</f>
        <v/>
      </c>
      <c r="AV236" s="52" t="str">
        <f>IF(参照!B236="","",参照!B236)</f>
        <v/>
      </c>
      <c r="AW236" s="52" t="str">
        <f>IF(参照!C236="","",参照!C236)</f>
        <v/>
      </c>
      <c r="AX236" s="52" t="str">
        <f>IF(参照!D236="","",参照!D236)</f>
        <v>メニューC(残差)</v>
      </c>
      <c r="AY236" s="52">
        <f>IF(参照!E236="","",参照!E236)</f>
        <v>5.9499999999999993E-4</v>
      </c>
      <c r="AZ236" s="52" t="str">
        <f>IF(参照!F236="","",参照!F236)</f>
        <v>(株)エコスタイル</v>
      </c>
      <c r="BA236" s="52" t="str">
        <f>IF(参照!G236="","",参照!G236)</f>
        <v>(株)エコスタイル_メニューC(残差)</v>
      </c>
      <c r="BB236" s="52">
        <f t="shared" si="34"/>
        <v>0.59499999999999997</v>
      </c>
      <c r="BD236" s="52" t="str">
        <f>IF(参照!L236="","",参照!L236)</f>
        <v>(株)クオリティプラス</v>
      </c>
    </row>
    <row r="237" spans="47:56">
      <c r="AU237" s="52" t="str">
        <f>IF(参照!A237="","",参照!A237)</f>
        <v/>
      </c>
      <c r="AV237" s="52" t="str">
        <f>IF(参照!B237="","",参照!B237)</f>
        <v/>
      </c>
      <c r="AW237" s="52" t="str">
        <f>IF(参照!C237="","",参照!C237)</f>
        <v/>
      </c>
      <c r="AX237" s="52" t="str">
        <f>IF(参照!D237="","",参照!D237)</f>
        <v>(参考値)事業者全体</v>
      </c>
      <c r="AY237" s="52">
        <f>IF(参照!E237="","",参照!E237)</f>
        <v>5.4000000000000001E-4</v>
      </c>
      <c r="AZ237" s="52" t="str">
        <f>IF(参照!F237="","",参照!F237)</f>
        <v>(株)エコスタイル</v>
      </c>
      <c r="BA237" s="52" t="str">
        <f>IF(参照!G237="","",参照!G237)</f>
        <v>(株)エコスタイル_(参考値)事業者全体</v>
      </c>
      <c r="BB237" s="52">
        <f t="shared" si="34"/>
        <v>0.54</v>
      </c>
      <c r="BD237" s="52" t="str">
        <f>IF(参照!L237="","",参照!L237)</f>
        <v>くこくエネルギー(株)(旧：熊本電力(株))</v>
      </c>
    </row>
    <row r="238" spans="47:56">
      <c r="AU238" s="52" t="str">
        <f>IF(参照!A238="","",参照!A238)</f>
        <v>A0073</v>
      </c>
      <c r="AV238" s="52" t="str">
        <f>IF(参照!B238="","",参照!B238)</f>
        <v>入間ガス(株)</v>
      </c>
      <c r="AW238" s="52">
        <f>IF(参照!C238="","",参照!C238)</f>
        <v>3.6400000000000001E-4</v>
      </c>
      <c r="AX238" s="52" t="str">
        <f>IF(参照!D238="","",参照!D238)</f>
        <v/>
      </c>
      <c r="AY238" s="52">
        <f>IF(参照!E238="","",参照!E238)</f>
        <v>3.0800000000000001E-4</v>
      </c>
      <c r="AZ238" s="52" t="str">
        <f>IF(参照!F238="","",参照!F238)</f>
        <v>入間ガス(株)</v>
      </c>
      <c r="BA238" s="52" t="str">
        <f>IF(参照!G238="","",参照!G238)</f>
        <v>入間ガス(株)_</v>
      </c>
      <c r="BB238" s="52">
        <f t="shared" si="34"/>
        <v>0.308</v>
      </c>
      <c r="BD238" s="52" t="str">
        <f>IF(参照!L238="","",参照!L238)</f>
        <v>久慈地域エネルギー(株)</v>
      </c>
    </row>
    <row r="239" spans="47:56">
      <c r="AU239" s="52" t="str">
        <f>IF(参照!A239="","",参照!A239)</f>
        <v>A0074</v>
      </c>
      <c r="AV239" s="52" t="str">
        <f>IF(参照!B239="","",参照!B239)</f>
        <v>テプコカスタマーサービス(株)</v>
      </c>
      <c r="AW239" s="52">
        <f>IF(参照!C239="","",参照!C239)</f>
        <v>5.7499999999999999E-4</v>
      </c>
      <c r="AX239" s="52" t="str">
        <f>IF(参照!D239="","",参照!D239)</f>
        <v/>
      </c>
      <c r="AY239" s="52">
        <f>IF(参照!E239="","",参照!E239)</f>
        <v>5.5800000000000001E-4</v>
      </c>
      <c r="AZ239" s="52" t="str">
        <f>IF(参照!F239="","",参照!F239)</f>
        <v>テプコカスタマーサービス(株)</v>
      </c>
      <c r="BA239" s="52" t="str">
        <f>IF(参照!G239="","",参照!G239)</f>
        <v>テプコカスタマーサービス(株)_</v>
      </c>
      <c r="BB239" s="52">
        <f t="shared" si="34"/>
        <v>0.55800000000000005</v>
      </c>
      <c r="BD239" s="52" t="str">
        <f>IF(参照!L239="","",参照!L239)</f>
        <v>(株)クボタ</v>
      </c>
    </row>
    <row r="240" spans="47:56">
      <c r="AU240" s="52" t="str">
        <f>IF(参照!A240="","",参照!A240)</f>
        <v>A0075</v>
      </c>
      <c r="AV240" s="52" t="str">
        <f>IF(参照!B240="","",参照!B240)</f>
        <v>(株)とんでんホールディングス</v>
      </c>
      <c r="AW240" s="52">
        <f>IF(参照!C240="","",参照!C240)</f>
        <v>4.0900000000000002E-4</v>
      </c>
      <c r="AX240" s="52" t="str">
        <f>IF(参照!D240="","",参照!D240)</f>
        <v/>
      </c>
      <c r="AY240" s="52">
        <f>IF(参照!E240="","",参照!E240)</f>
        <v>5.1000000000000004E-4</v>
      </c>
      <c r="AZ240" s="52" t="str">
        <f>IF(参照!F240="","",参照!F240)</f>
        <v>(株)とんでんホールディングス</v>
      </c>
      <c r="BA240" s="52" t="str">
        <f>IF(参照!G240="","",参照!G240)</f>
        <v>(株)とんでんホールディングス_</v>
      </c>
      <c r="BB240" s="52">
        <f t="shared" si="34"/>
        <v>0.51</v>
      </c>
      <c r="BD240" s="52" t="str">
        <f>IF(参照!L240="","",参照!L240)</f>
        <v>(株)球磨村森電力</v>
      </c>
    </row>
    <row r="241" spans="47:56">
      <c r="AU241" s="52" t="str">
        <f>IF(参照!A241="","",参照!A241)</f>
        <v>A0076</v>
      </c>
      <c r="AV241" s="52" t="str">
        <f>IF(参照!B241="","",参照!B241)</f>
        <v>日鉄エンジニアリング(株)</v>
      </c>
      <c r="AW241" s="52">
        <f>IF(参照!C241="","",参照!C241)</f>
        <v>4.5399999999999998E-4</v>
      </c>
      <c r="AX241" s="52" t="str">
        <f>IF(参照!D241="","",参照!D241)</f>
        <v>メニューA</v>
      </c>
      <c r="AY241" s="52">
        <f>IF(参照!E241="","",参照!E241)</f>
        <v>0</v>
      </c>
      <c r="AZ241" s="52" t="str">
        <f>IF(参照!F241="","",参照!F241)</f>
        <v>日鉄エンジニアリング(株)</v>
      </c>
      <c r="BA241" s="52" t="str">
        <f>IF(参照!G241="","",参照!G241)</f>
        <v>日鉄エンジニアリング(株)_メニューA</v>
      </c>
      <c r="BB241" s="52">
        <f t="shared" si="34"/>
        <v>0</v>
      </c>
      <c r="BD241" s="52" t="str">
        <f>IF(参照!L241="","",参照!L241)</f>
        <v>(株)グランデータ</v>
      </c>
    </row>
    <row r="242" spans="47:56">
      <c r="AU242" s="52" t="str">
        <f>IF(参照!A242="","",参照!A242)</f>
        <v/>
      </c>
      <c r="AV242" s="52" t="str">
        <f>IF(参照!B242="","",参照!B242)</f>
        <v/>
      </c>
      <c r="AW242" s="52" t="str">
        <f>IF(参照!C242="","",参照!C242)</f>
        <v/>
      </c>
      <c r="AX242" s="52" t="str">
        <f>IF(参照!D242="","",参照!D242)</f>
        <v>メニューB</v>
      </c>
      <c r="AY242" s="52">
        <f>IF(参照!E242="","",参照!E242)</f>
        <v>0</v>
      </c>
      <c r="AZ242" s="52" t="str">
        <f>IF(参照!F242="","",参照!F242)</f>
        <v>日鉄エンジニアリング(株)</v>
      </c>
      <c r="BA242" s="52" t="str">
        <f>IF(参照!G242="","",参照!G242)</f>
        <v>日鉄エンジニアリング(株)_メニューB</v>
      </c>
      <c r="BB242" s="52">
        <f t="shared" si="34"/>
        <v>0</v>
      </c>
      <c r="BD242" s="52" t="str">
        <f>IF(参照!L242="","",参照!L242)</f>
        <v>グリーナ(株)</v>
      </c>
    </row>
    <row r="243" spans="47:56">
      <c r="AU243" s="52" t="str">
        <f>IF(参照!A243="","",参照!A243)</f>
        <v/>
      </c>
      <c r="AV243" s="52" t="str">
        <f>IF(参照!B243="","",参照!B243)</f>
        <v/>
      </c>
      <c r="AW243" s="52" t="str">
        <f>IF(参照!C243="","",参照!C243)</f>
        <v/>
      </c>
      <c r="AX243" s="52" t="str">
        <f>IF(参照!D243="","",参照!D243)</f>
        <v>メニューC</v>
      </c>
      <c r="AY243" s="52">
        <f>IF(参照!E243="","",参照!E243)</f>
        <v>1E-4</v>
      </c>
      <c r="AZ243" s="52" t="str">
        <f>IF(参照!F243="","",参照!F243)</f>
        <v>日鉄エンジニアリング(株)</v>
      </c>
      <c r="BA243" s="52" t="str">
        <f>IF(参照!G243="","",参照!G243)</f>
        <v>日鉄エンジニアリング(株)_メニューC</v>
      </c>
      <c r="BB243" s="52">
        <f t="shared" si="34"/>
        <v>0.1</v>
      </c>
      <c r="BD243" s="52" t="str">
        <f>IF(参照!L243="","",参照!L243)</f>
        <v>(株)クリーンエネルギー総合研究所</v>
      </c>
    </row>
    <row r="244" spans="47:56">
      <c r="AU244" s="52" t="str">
        <f>IF(参照!A244="","",参照!A244)</f>
        <v/>
      </c>
      <c r="AV244" s="52" t="str">
        <f>IF(参照!B244="","",参照!B244)</f>
        <v/>
      </c>
      <c r="AW244" s="52" t="str">
        <f>IF(参照!C244="","",参照!C244)</f>
        <v/>
      </c>
      <c r="AX244" s="52" t="str">
        <f>IF(参照!D244="","",参照!D244)</f>
        <v>メニューD</v>
      </c>
      <c r="AY244" s="52">
        <f>IF(参照!E244="","",参照!E244)</f>
        <v>2.5000000000000001E-4</v>
      </c>
      <c r="AZ244" s="52" t="str">
        <f>IF(参照!F244="","",参照!F244)</f>
        <v>日鉄エンジニアリング(株)</v>
      </c>
      <c r="BA244" s="52" t="str">
        <f>IF(参照!G244="","",参照!G244)</f>
        <v>日鉄エンジニアリング(株)_メニューD</v>
      </c>
      <c r="BB244" s="52">
        <f t="shared" si="34"/>
        <v>0.25</v>
      </c>
      <c r="BD244" s="52" t="str">
        <f>IF(参照!L244="","",参照!L244)</f>
        <v>一般社団法人グリーンコープでんき</v>
      </c>
    </row>
    <row r="245" spans="47:56">
      <c r="AU245" s="52" t="str">
        <f>IF(参照!A245="","",参照!A245)</f>
        <v/>
      </c>
      <c r="AV245" s="52" t="str">
        <f>IF(参照!B245="","",参照!B245)</f>
        <v/>
      </c>
      <c r="AW245" s="52" t="str">
        <f>IF(参照!C245="","",参照!C245)</f>
        <v/>
      </c>
      <c r="AX245" s="52" t="str">
        <f>IF(参照!D245="","",参照!D245)</f>
        <v>メニューE(残差)</v>
      </c>
      <c r="AY245" s="52">
        <f>IF(参照!E245="","",参照!E245)</f>
        <v>6.8999999999999997E-4</v>
      </c>
      <c r="AZ245" s="52" t="str">
        <f>IF(参照!F245="","",参照!F245)</f>
        <v>日鉄エンジニアリング(株)</v>
      </c>
      <c r="BA245" s="52" t="str">
        <f>IF(参照!G245="","",参照!G245)</f>
        <v>日鉄エンジニアリング(株)_メニューE(残差)</v>
      </c>
      <c r="BB245" s="52">
        <f t="shared" si="34"/>
        <v>0.69</v>
      </c>
      <c r="BD245" s="52" t="str">
        <f>IF(参照!L245="","",参照!L245)</f>
        <v>(株)グリーンサークル</v>
      </c>
    </row>
    <row r="246" spans="47:56">
      <c r="AU246" s="52" t="str">
        <f>IF(参照!A246="","",参照!A246)</f>
        <v/>
      </c>
      <c r="AV246" s="52" t="str">
        <f>IF(参照!B246="","",参照!B246)</f>
        <v/>
      </c>
      <c r="AW246" s="52" t="str">
        <f>IF(参照!C246="","",参照!C246)</f>
        <v/>
      </c>
      <c r="AX246" s="52" t="str">
        <f>IF(参照!D246="","",参照!D246)</f>
        <v>(参考値)事業者全体</v>
      </c>
      <c r="AY246" s="52">
        <f>IF(参照!E246="","",参照!E246)</f>
        <v>5.8900000000000001E-4</v>
      </c>
      <c r="AZ246" s="52" t="str">
        <f>IF(参照!F246="","",参照!F246)</f>
        <v>日鉄エンジニアリング(株)</v>
      </c>
      <c r="BA246" s="52" t="str">
        <f>IF(参照!G246="","",参照!G246)</f>
        <v>日鉄エンジニアリング(株)_(参考値)事業者全体</v>
      </c>
      <c r="BB246" s="52">
        <f t="shared" si="34"/>
        <v>0.58899999999999997</v>
      </c>
      <c r="BD246" s="52" t="str">
        <f>IF(参照!L246="","",参照!L246)</f>
        <v>グリーンシティこばやし(株)</v>
      </c>
    </row>
    <row r="247" spans="47:56">
      <c r="AU247" s="52" t="str">
        <f>IF(参照!A247="","",参照!A247)</f>
        <v>A0077</v>
      </c>
      <c r="AV247" s="52" t="str">
        <f>IF(参照!B247="","",参照!B247)</f>
        <v>ａｕエネルギー＆ライフ(株)(旧：ＫＤＤＩ(株))</v>
      </c>
      <c r="AW247" s="52">
        <f>IF(参照!C247="","",参照!C247)</f>
        <v>5.2400000000000005E-4</v>
      </c>
      <c r="AX247" s="52" t="str">
        <f>IF(参照!D247="","",参照!D247)</f>
        <v>メニューA</v>
      </c>
      <c r="AY247" s="52">
        <f>IF(参照!E247="","",参照!E247)</f>
        <v>0</v>
      </c>
      <c r="AZ247" s="52" t="str">
        <f>IF(参照!F247="","",参照!F247)</f>
        <v>ａｕエネルギー＆ライフ(株)(旧：ＫＤＤＩ(株))</v>
      </c>
      <c r="BA247" s="52" t="str">
        <f>IF(参照!G247="","",参照!G247)</f>
        <v>ａｕエネルギー＆ライフ(株)(旧：ＫＤＤＩ(株))_メニューA</v>
      </c>
      <c r="BB247" s="52">
        <f t="shared" si="34"/>
        <v>0</v>
      </c>
      <c r="BD247" s="52" t="str">
        <f>IF(参照!L247="","",参照!L247)</f>
        <v>(株)グリーンパワー大東</v>
      </c>
    </row>
    <row r="248" spans="47:56">
      <c r="AU248" s="52" t="str">
        <f>IF(参照!A248="","",参照!A248)</f>
        <v/>
      </c>
      <c r="AV248" s="52" t="str">
        <f>IF(参照!B248="","",参照!B248)</f>
        <v/>
      </c>
      <c r="AW248" s="52" t="str">
        <f>IF(参照!C248="","",参照!C248)</f>
        <v/>
      </c>
      <c r="AX248" s="52" t="str">
        <f>IF(参照!D248="","",参照!D248)</f>
        <v>メニューB(残差)</v>
      </c>
      <c r="AY248" s="52">
        <f>IF(参照!E248="","",参照!E248)</f>
        <v>4.6800000000000005E-4</v>
      </c>
      <c r="AZ248" s="52" t="str">
        <f>IF(参照!F248="","",参照!F248)</f>
        <v>ａｕエネルギー＆ライフ(株)(旧：ＫＤＤＩ(株))</v>
      </c>
      <c r="BA248" s="52" t="str">
        <f>IF(参照!G248="","",参照!G248)</f>
        <v>ａｕエネルギー＆ライフ(株)(旧：ＫＤＤＩ(株))_メニューB(残差)</v>
      </c>
      <c r="BB248" s="52">
        <f t="shared" si="34"/>
        <v>0.46800000000000003</v>
      </c>
      <c r="BD248" s="52" t="str">
        <f>IF(参照!L248="","",参照!L248)</f>
        <v>グリーンピープルズパワー(株)</v>
      </c>
    </row>
    <row r="249" spans="47:56">
      <c r="AU249" s="52" t="str">
        <f>IF(参照!A249="","",参照!A249)</f>
        <v/>
      </c>
      <c r="AV249" s="52" t="str">
        <f>IF(参照!B249="","",参照!B249)</f>
        <v/>
      </c>
      <c r="AW249" s="52" t="str">
        <f>IF(参照!C249="","",参照!C249)</f>
        <v/>
      </c>
      <c r="AX249" s="52" t="str">
        <f>IF(参照!D249="","",参照!D249)</f>
        <v>(参考値)事業者全体</v>
      </c>
      <c r="AY249" s="52">
        <f>IF(参照!E249="","",参照!E249)</f>
        <v>4.17E-4</v>
      </c>
      <c r="AZ249" s="52" t="str">
        <f>IF(参照!F249="","",参照!F249)</f>
        <v>ａｕエネルギー＆ライフ(株)(旧：ＫＤＤＩ(株))</v>
      </c>
      <c r="BA249" s="52" t="str">
        <f>IF(参照!G249="","",参照!G249)</f>
        <v>ａｕエネルギー＆ライフ(株)(旧：ＫＤＤＩ(株))_(参考値)事業者全体</v>
      </c>
      <c r="BB249" s="52">
        <f t="shared" si="34"/>
        <v>0.41699999999999998</v>
      </c>
      <c r="BD249" s="52" t="str">
        <f>IF(参照!L249="","",参照!L249)</f>
        <v>(株)クリーンベンチャー２１</v>
      </c>
    </row>
    <row r="250" spans="47:56">
      <c r="AU250" s="52" t="str">
        <f>IF(参照!A250="","",参照!A250)</f>
        <v>A0079</v>
      </c>
      <c r="AV250" s="52" t="str">
        <f>IF(参照!B250="","",参照!B250)</f>
        <v>イワタニ関東(株)</v>
      </c>
      <c r="AW250" s="52">
        <f>IF(参照!C250="","",参照!C250)</f>
        <v>7.2300000000000001E-4</v>
      </c>
      <c r="AX250" s="52" t="str">
        <f>IF(参照!D250="","",参照!D250)</f>
        <v/>
      </c>
      <c r="AY250" s="52">
        <f>IF(参照!E250="","",参照!E250)</f>
        <v>7.1299999999999998E-4</v>
      </c>
      <c r="AZ250" s="52" t="str">
        <f>IF(参照!F250="","",参照!F250)</f>
        <v>イワタニ関東(株)</v>
      </c>
      <c r="BA250" s="52" t="str">
        <f>IF(参照!G250="","",参照!G250)</f>
        <v>イワタニ関東(株)_</v>
      </c>
      <c r="BB250" s="52">
        <f t="shared" si="34"/>
        <v>0.71299999999999997</v>
      </c>
      <c r="BD250" s="52" t="str">
        <f>IF(参照!L250="","",参照!L250)</f>
        <v>(株)グリムスパワー</v>
      </c>
    </row>
    <row r="251" spans="47:56">
      <c r="AU251" s="52" t="str">
        <f>IF(参照!A251="","",参照!A251)</f>
        <v>A0080</v>
      </c>
      <c r="AV251" s="52" t="str">
        <f>IF(参照!B251="","",参照!B251)</f>
        <v>イワタニ首都圏(株)</v>
      </c>
      <c r="AW251" s="52">
        <f>IF(参照!C251="","",参照!C251)</f>
        <v>5.6999999999999998E-4</v>
      </c>
      <c r="AX251" s="52" t="str">
        <f>IF(参照!D251="","",参照!D251)</f>
        <v/>
      </c>
      <c r="AY251" s="52">
        <f>IF(参照!E251="","",参照!E251)</f>
        <v>5.1400000000000003E-4</v>
      </c>
      <c r="AZ251" s="52" t="str">
        <f>IF(参照!F251="","",参照!F251)</f>
        <v>イワタニ首都圏(株)</v>
      </c>
      <c r="BA251" s="52" t="str">
        <f>IF(参照!G251="","",参照!G251)</f>
        <v>イワタニ首都圏(株)_</v>
      </c>
      <c r="BB251" s="52">
        <f t="shared" si="34"/>
        <v>0.51400000000000001</v>
      </c>
      <c r="BD251" s="52" t="str">
        <f>IF(参照!L251="","",参照!L251)</f>
        <v>(株)グルーヴエナジー</v>
      </c>
    </row>
    <row r="252" spans="47:56">
      <c r="AU252" s="52" t="str">
        <f>IF(参照!A252="","",参照!A252)</f>
        <v>A0081</v>
      </c>
      <c r="AV252" s="52" t="str">
        <f>IF(参照!B252="","",参照!B252)</f>
        <v>サーラｅエナジー(株)</v>
      </c>
      <c r="AW252" s="52">
        <f>IF(参照!C252="","",参照!C252)</f>
        <v>3.5599999999999998E-4</v>
      </c>
      <c r="AX252" s="52" t="str">
        <f>IF(参照!D252="","",参照!D252)</f>
        <v>メニューA</v>
      </c>
      <c r="AY252" s="52">
        <f>IF(参照!E252="","",参照!E252)</f>
        <v>0</v>
      </c>
      <c r="AZ252" s="52" t="str">
        <f>IF(参照!F252="","",参照!F252)</f>
        <v>サーラｅエナジー(株)</v>
      </c>
      <c r="BA252" s="52" t="str">
        <f>IF(参照!G252="","",参照!G252)</f>
        <v>サーラｅエナジー(株)_メニューA</v>
      </c>
      <c r="BB252" s="52">
        <f t="shared" si="34"/>
        <v>0</v>
      </c>
      <c r="BD252" s="52" t="str">
        <f>IF(参照!L252="","",参照!L252)</f>
        <v>くるめエネルギー(株)</v>
      </c>
    </row>
    <row r="253" spans="47:56">
      <c r="AU253" s="52" t="str">
        <f>IF(参照!A253="","",参照!A253)</f>
        <v/>
      </c>
      <c r="AV253" s="52" t="str">
        <f>IF(参照!B253="","",参照!B253)</f>
        <v/>
      </c>
      <c r="AW253" s="52" t="str">
        <f>IF(参照!C253="","",参照!C253)</f>
        <v/>
      </c>
      <c r="AX253" s="52" t="str">
        <f>IF(参照!D253="","",参照!D253)</f>
        <v>メニューB</v>
      </c>
      <c r="AY253" s="52">
        <f>IF(参照!E253="","",参照!E253)</f>
        <v>3.77E-4</v>
      </c>
      <c r="AZ253" s="52" t="str">
        <f>IF(参照!F253="","",参照!F253)</f>
        <v>サーラｅエナジー(株)</v>
      </c>
      <c r="BA253" s="52" t="str">
        <f>IF(参照!G253="","",参照!G253)</f>
        <v>サーラｅエナジー(株)_メニューB</v>
      </c>
      <c r="BB253" s="52">
        <f t="shared" si="34"/>
        <v>0.377</v>
      </c>
      <c r="BD253" s="52" t="str">
        <f>IF(参照!L253="","",参照!L253)</f>
        <v>(株)グローアップ</v>
      </c>
    </row>
    <row r="254" spans="47:56">
      <c r="AU254" s="52" t="str">
        <f>IF(参照!A254="","",参照!A254)</f>
        <v/>
      </c>
      <c r="AV254" s="52" t="str">
        <f>IF(参照!B254="","",参照!B254)</f>
        <v/>
      </c>
      <c r="AW254" s="52" t="str">
        <f>IF(参照!C254="","",参照!C254)</f>
        <v/>
      </c>
      <c r="AX254" s="52" t="str">
        <f>IF(参照!D254="","",参照!D254)</f>
        <v>メニューC(残差)</v>
      </c>
      <c r="AY254" s="52">
        <f>IF(参照!E254="","",参照!E254)</f>
        <v>3.0899999999999998E-4</v>
      </c>
      <c r="AZ254" s="52" t="str">
        <f>IF(参照!F254="","",参照!F254)</f>
        <v>サーラｅエナジー(株)</v>
      </c>
      <c r="BA254" s="52" t="str">
        <f>IF(参照!G254="","",参照!G254)</f>
        <v>サーラｅエナジー(株)_メニューC(残差)</v>
      </c>
      <c r="BB254" s="52">
        <f t="shared" si="34"/>
        <v>0.309</v>
      </c>
      <c r="BD254" s="52" t="str">
        <f>IF(参照!L254="","",参照!L254)</f>
        <v>(株)クローバー・テクノロジーズ(旧：四つ葉電力(株))</v>
      </c>
    </row>
    <row r="255" spans="47:56">
      <c r="AU255" s="52" t="str">
        <f>IF(参照!A255="","",参照!A255)</f>
        <v/>
      </c>
      <c r="AV255" s="52" t="str">
        <f>IF(参照!B255="","",参照!B255)</f>
        <v/>
      </c>
      <c r="AW255" s="52" t="str">
        <f>IF(参照!C255="","",参照!C255)</f>
        <v/>
      </c>
      <c r="AX255" s="52" t="str">
        <f>IF(参照!D255="","",参照!D255)</f>
        <v>(参考値)事業者全体</v>
      </c>
      <c r="AY255" s="52">
        <f>IF(参照!E255="","",参照!E255)</f>
        <v>3.9200000000000004E-4</v>
      </c>
      <c r="AZ255" s="52" t="str">
        <f>IF(参照!F255="","",参照!F255)</f>
        <v>サーラｅエナジー(株)</v>
      </c>
      <c r="BA255" s="52" t="str">
        <f>IF(参照!G255="","",参照!G255)</f>
        <v>サーラｅエナジー(株)_(参考値)事業者全体</v>
      </c>
      <c r="BB255" s="52">
        <f t="shared" si="34"/>
        <v>0.39200000000000002</v>
      </c>
      <c r="BD255" s="52" t="str">
        <f>IF(参照!L255="","",参照!L255)</f>
        <v>(株)グローバルエンジニアリング</v>
      </c>
    </row>
    <row r="256" spans="47:56">
      <c r="AU256" s="52" t="str">
        <f>IF(参照!A256="","",参照!A256)</f>
        <v>A0082</v>
      </c>
      <c r="AV256" s="52" t="str">
        <f>IF(参照!B256="","",参照!B256)</f>
        <v>(株)地球クラブ</v>
      </c>
      <c r="AW256" s="52">
        <f>IF(参照!C256="","",参照!C256)</f>
        <v>1.0399999999999999E-4</v>
      </c>
      <c r="AX256" s="52" t="str">
        <f>IF(参照!D256="","",参照!D256)</f>
        <v>メニューA</v>
      </c>
      <c r="AY256" s="52">
        <f>IF(参照!E256="","",参照!E256)</f>
        <v>0</v>
      </c>
      <c r="AZ256" s="52" t="str">
        <f>IF(参照!F256="","",参照!F256)</f>
        <v>(株)地球クラブ</v>
      </c>
      <c r="BA256" s="52" t="str">
        <f>IF(参照!G256="","",参照!G256)</f>
        <v>(株)地球クラブ_メニューA</v>
      </c>
      <c r="BB256" s="52">
        <f t="shared" si="34"/>
        <v>0</v>
      </c>
      <c r="BD256" s="52" t="str">
        <f>IF(参照!L256="","",参照!L256)</f>
        <v>(株)グローバルキャスト</v>
      </c>
    </row>
    <row r="257" spans="47:56">
      <c r="AU257" s="52" t="str">
        <f>IF(参照!A257="","",参照!A257)</f>
        <v/>
      </c>
      <c r="AV257" s="52" t="str">
        <f>IF(参照!B257="","",参照!B257)</f>
        <v/>
      </c>
      <c r="AW257" s="52" t="str">
        <f>IF(参照!C257="","",参照!C257)</f>
        <v/>
      </c>
      <c r="AX257" s="52" t="str">
        <f>IF(参照!D257="","",参照!D257)</f>
        <v>メニューB(残差)</v>
      </c>
      <c r="AY257" s="52">
        <f>IF(参照!E257="","",参照!E257)</f>
        <v>4.8699999999999997E-4</v>
      </c>
      <c r="AZ257" s="52" t="str">
        <f>IF(参照!F257="","",参照!F257)</f>
        <v>(株)地球クラブ</v>
      </c>
      <c r="BA257" s="52" t="str">
        <f>IF(参照!G257="","",参照!G257)</f>
        <v>(株)地球クラブ_メニューB(残差)</v>
      </c>
      <c r="BB257" s="52">
        <f t="shared" si="34"/>
        <v>0.48699999999999999</v>
      </c>
      <c r="BD257" s="52" t="str">
        <f>IF(参照!L257="","",参照!L257)</f>
        <v>グローバルソリューションサービス(株)</v>
      </c>
    </row>
    <row r="258" spans="47:56">
      <c r="AU258" s="52" t="str">
        <f>IF(参照!A258="","",参照!A258)</f>
        <v/>
      </c>
      <c r="AV258" s="52" t="str">
        <f>IF(参照!B258="","",参照!B258)</f>
        <v/>
      </c>
      <c r="AW258" s="52" t="str">
        <f>IF(参照!C258="","",参照!C258)</f>
        <v/>
      </c>
      <c r="AX258" s="52" t="str">
        <f>IF(参照!D258="","",参照!D258)</f>
        <v>(参考値)事業者全体</v>
      </c>
      <c r="AY258" s="52">
        <f>IF(参照!E258="","",参照!E258)</f>
        <v>4.4999999999999999E-4</v>
      </c>
      <c r="AZ258" s="52" t="str">
        <f>IF(参照!F258="","",参照!F258)</f>
        <v>(株)地球クラブ</v>
      </c>
      <c r="BA258" s="52" t="str">
        <f>IF(参照!G258="","",参照!G258)</f>
        <v>(株)地球クラブ_(参考値)事業者全体</v>
      </c>
      <c r="BB258" s="52">
        <f t="shared" si="34"/>
        <v>0.45</v>
      </c>
      <c r="BD258" s="52" t="str">
        <f>IF(参照!L258="","",参照!L258)</f>
        <v>(株)ケアネス(旧：(株)ルーア)</v>
      </c>
    </row>
    <row r="259" spans="47:56">
      <c r="AU259" s="52" t="str">
        <f>IF(参照!A259="","",参照!A259)</f>
        <v>A0083</v>
      </c>
      <c r="AV259" s="52" t="str">
        <f>IF(参照!B259="","",参照!B259)</f>
        <v>(株)エコア</v>
      </c>
      <c r="AW259" s="52">
        <f>IF(参照!C259="","",参照!C259)</f>
        <v>5.0500000000000002E-4</v>
      </c>
      <c r="AX259" s="52" t="str">
        <f>IF(参照!D259="","",参照!D259)</f>
        <v/>
      </c>
      <c r="AY259" s="52">
        <f>IF(参照!E259="","",参照!E259)</f>
        <v>4.4900000000000002E-4</v>
      </c>
      <c r="AZ259" s="52" t="str">
        <f>IF(参照!F259="","",参照!F259)</f>
        <v>(株)エコア</v>
      </c>
      <c r="BA259" s="52" t="str">
        <f>IF(参照!G259="","",参照!G259)</f>
        <v>(株)エコア_</v>
      </c>
      <c r="BB259" s="52">
        <f t="shared" si="34"/>
        <v>0.44900000000000001</v>
      </c>
      <c r="BD259" s="52" t="str">
        <f>IF(参照!L259="","",参照!L259)</f>
        <v>京葉瓦斯(株)</v>
      </c>
    </row>
    <row r="260" spans="47:56">
      <c r="AU260" s="52" t="str">
        <f>IF(参照!A260="","",参照!A260)</f>
        <v>A0084</v>
      </c>
      <c r="AV260" s="52" t="str">
        <f>IF(参照!B260="","",参照!B260)</f>
        <v>西部瓦斯(株)</v>
      </c>
      <c r="AW260" s="52">
        <f>IF(参照!C260="","",参照!C260)</f>
        <v>4.8999999999999998E-4</v>
      </c>
      <c r="AX260" s="52" t="str">
        <f>IF(参照!D260="","",参照!D260)</f>
        <v/>
      </c>
      <c r="AY260" s="52">
        <f>IF(参照!E260="","",参照!E260)</f>
        <v>4.9399999999999997E-4</v>
      </c>
      <c r="AZ260" s="52" t="str">
        <f>IF(参照!F260="","",参照!F260)</f>
        <v>西部瓦斯(株)</v>
      </c>
      <c r="BA260" s="52" t="str">
        <f>IF(参照!G260="","",参照!G260)</f>
        <v>西部瓦斯(株)_</v>
      </c>
      <c r="BB260" s="52">
        <f t="shared" si="34"/>
        <v>0.49399999999999999</v>
      </c>
      <c r="BD260" s="52" t="str">
        <f>IF(参照!L260="","",参照!L260)</f>
        <v>京和ガス(株)</v>
      </c>
    </row>
    <row r="261" spans="47:56">
      <c r="AU261" s="52" t="str">
        <f>IF(参照!A261="","",参照!A261)</f>
        <v>A0085</v>
      </c>
      <c r="AV261" s="52" t="str">
        <f>IF(参照!B261="","",参照!B261)</f>
        <v>東邦ガス(株)</v>
      </c>
      <c r="AW261" s="52">
        <f>IF(参照!C261="","",参照!C261)</f>
        <v>4.46E-4</v>
      </c>
      <c r="AX261" s="52" t="str">
        <f>IF(参照!D261="","",参照!D261)</f>
        <v>メニューA</v>
      </c>
      <c r="AY261" s="52">
        <f>IF(参照!E261="","",参照!E261)</f>
        <v>3.2000000000000003E-4</v>
      </c>
      <c r="AZ261" s="52" t="str">
        <f>IF(参照!F261="","",参照!F261)</f>
        <v>東邦ガス(株)</v>
      </c>
      <c r="BA261" s="52" t="str">
        <f>IF(参照!G261="","",参照!G261)</f>
        <v>東邦ガス(株)_メニューA</v>
      </c>
      <c r="BB261" s="52">
        <f t="shared" ref="BB261:BB324" si="35">AY261*1000</f>
        <v>0.32</v>
      </c>
      <c r="BD261" s="52" t="str">
        <f>IF(参照!L261="","",参照!L261)</f>
        <v>ゲーテハウス(株)</v>
      </c>
    </row>
    <row r="262" spans="47:56">
      <c r="AU262" s="52" t="str">
        <f>IF(参照!A262="","",参照!A262)</f>
        <v/>
      </c>
      <c r="AV262" s="52" t="str">
        <f>IF(参照!B262="","",参照!B262)</f>
        <v/>
      </c>
      <c r="AW262" s="52" t="str">
        <f>IF(参照!C262="","",参照!C262)</f>
        <v/>
      </c>
      <c r="AX262" s="52" t="str">
        <f>IF(参照!D262="","",参照!D262)</f>
        <v>メニューB</v>
      </c>
      <c r="AY262" s="52">
        <f>IF(参照!E262="","",参照!E262)</f>
        <v>0</v>
      </c>
      <c r="AZ262" s="52" t="str">
        <f>IF(参照!F262="","",参照!F262)</f>
        <v>東邦ガス(株)</v>
      </c>
      <c r="BA262" s="52" t="str">
        <f>IF(参照!G262="","",参照!G262)</f>
        <v>東邦ガス(株)_メニューB</v>
      </c>
      <c r="BB262" s="52">
        <f t="shared" si="35"/>
        <v>0</v>
      </c>
      <c r="BD262" s="52" t="str">
        <f>IF(参照!L262="","",参照!L262)</f>
        <v>(株)ケーブルネット下関</v>
      </c>
    </row>
    <row r="263" spans="47:56">
      <c r="AU263" s="52" t="str">
        <f>IF(参照!A263="","",参照!A263)</f>
        <v/>
      </c>
      <c r="AV263" s="52" t="str">
        <f>IF(参照!B263="","",参照!B263)</f>
        <v/>
      </c>
      <c r="AW263" s="52" t="str">
        <f>IF(参照!C263="","",参照!C263)</f>
        <v/>
      </c>
      <c r="AX263" s="52" t="str">
        <f>IF(参照!D263="","",参照!D263)</f>
        <v>メニューC(残差)</v>
      </c>
      <c r="AY263" s="52">
        <f>IF(参照!E263="","",参照!E263)</f>
        <v>4.2499999999999998E-4</v>
      </c>
      <c r="AZ263" s="52" t="str">
        <f>IF(参照!F263="","",参照!F263)</f>
        <v>東邦ガス(株)</v>
      </c>
      <c r="BA263" s="52" t="str">
        <f>IF(参照!G263="","",参照!G263)</f>
        <v>東邦ガス(株)_メニューC(残差)</v>
      </c>
      <c r="BB263" s="52">
        <f t="shared" si="35"/>
        <v>0.42499999999999999</v>
      </c>
      <c r="BD263" s="52" t="str">
        <f>IF(参照!L263="","",参照!L263)</f>
        <v>気仙沼グリーンエナジー(株)</v>
      </c>
    </row>
    <row r="264" spans="47:56">
      <c r="AU264" s="52" t="str">
        <f>IF(参照!A264="","",参照!A264)</f>
        <v/>
      </c>
      <c r="AV264" s="52" t="str">
        <f>IF(参照!B264="","",参照!B264)</f>
        <v/>
      </c>
      <c r="AW264" s="52" t="str">
        <f>IF(参照!C264="","",参照!C264)</f>
        <v/>
      </c>
      <c r="AX264" s="52" t="str">
        <f>IF(参照!D264="","",参照!D264)</f>
        <v>(参考値)事業者全体</v>
      </c>
      <c r="AY264" s="52">
        <f>IF(参照!E264="","",参照!E264)</f>
        <v>4.2000000000000002E-4</v>
      </c>
      <c r="AZ264" s="52" t="str">
        <f>IF(参照!F264="","",参照!F264)</f>
        <v>東邦ガス(株)</v>
      </c>
      <c r="BA264" s="52" t="str">
        <f>IF(参照!G264="","",参照!G264)</f>
        <v>東邦ガス(株)_(参考値)事業者全体</v>
      </c>
      <c r="BB264" s="52">
        <f t="shared" si="35"/>
        <v>0.42000000000000004</v>
      </c>
      <c r="BD264" s="52" t="str">
        <f>IF(参照!L264="","",参照!L264)</f>
        <v>高知ニューエナジー(株)</v>
      </c>
    </row>
    <row r="265" spans="47:56">
      <c r="AU265" s="52" t="str">
        <f>IF(参照!A265="","",参照!A265)</f>
        <v>A0086</v>
      </c>
      <c r="AV265" s="52" t="str">
        <f>IF(参照!B265="","",参照!B265)</f>
        <v>シナネン(株)</v>
      </c>
      <c r="AW265" s="52">
        <f>IF(参照!C265="","",参照!C265)</f>
        <v>5.8500000000000002E-4</v>
      </c>
      <c r="AX265" s="52" t="str">
        <f>IF(参照!D265="","",参照!D265)</f>
        <v>メニューA</v>
      </c>
      <c r="AY265" s="52">
        <f>IF(参照!E265="","",参照!E265)</f>
        <v>0</v>
      </c>
      <c r="AZ265" s="52" t="str">
        <f>IF(参照!F265="","",参照!F265)</f>
        <v>シナネン(株)</v>
      </c>
      <c r="BA265" s="52" t="str">
        <f>IF(参照!G265="","",参照!G265)</f>
        <v>シナネン(株)_メニューA</v>
      </c>
      <c r="BB265" s="52">
        <f t="shared" si="35"/>
        <v>0</v>
      </c>
      <c r="BD265" s="52" t="str">
        <f>IF(参照!L265="","",参照!L265)</f>
        <v>合同会社Ｐｅａｋ８</v>
      </c>
    </row>
    <row r="266" spans="47:56">
      <c r="AU266" s="52" t="str">
        <f>IF(参照!A266="","",参照!A266)</f>
        <v/>
      </c>
      <c r="AV266" s="52" t="str">
        <f>IF(参照!B266="","",参照!B266)</f>
        <v/>
      </c>
      <c r="AW266" s="52" t="str">
        <f>IF(参照!C266="","",参照!C266)</f>
        <v/>
      </c>
      <c r="AX266" s="52" t="str">
        <f>IF(参照!D266="","",参照!D266)</f>
        <v>メニューB</v>
      </c>
      <c r="AY266" s="52">
        <f>IF(参照!E266="","",参照!E266)</f>
        <v>2.9E-4</v>
      </c>
      <c r="AZ266" s="52" t="str">
        <f>IF(参照!F266="","",参照!F266)</f>
        <v>シナネン(株)</v>
      </c>
      <c r="BA266" s="52" t="str">
        <f>IF(参照!G266="","",参照!G266)</f>
        <v>シナネン(株)_メニューB</v>
      </c>
      <c r="BB266" s="52">
        <f t="shared" si="35"/>
        <v>0.28999999999999998</v>
      </c>
      <c r="BD266" s="52" t="str">
        <f>IF(参照!L266="","",参照!L266)</f>
        <v>神戸電力(株)</v>
      </c>
    </row>
    <row r="267" spans="47:56">
      <c r="AU267" s="52" t="str">
        <f>IF(参照!A267="","",参照!A267)</f>
        <v/>
      </c>
      <c r="AV267" s="52" t="str">
        <f>IF(参照!B267="","",参照!B267)</f>
        <v/>
      </c>
      <c r="AW267" s="52" t="str">
        <f>IF(参照!C267="","",参照!C267)</f>
        <v/>
      </c>
      <c r="AX267" s="52" t="str">
        <f>IF(参照!D267="","",参照!D267)</f>
        <v>メニューC</v>
      </c>
      <c r="AY267" s="52">
        <f>IF(参照!E267="","",参照!E267)</f>
        <v>3.8999999999999999E-4</v>
      </c>
      <c r="AZ267" s="52" t="str">
        <f>IF(参照!F267="","",参照!F267)</f>
        <v>シナネン(株)</v>
      </c>
      <c r="BA267" s="52" t="str">
        <f>IF(参照!G267="","",参照!G267)</f>
        <v>シナネン(株)_メニューC</v>
      </c>
      <c r="BB267" s="52">
        <f t="shared" si="35"/>
        <v>0.39</v>
      </c>
      <c r="BD267" s="52" t="str">
        <f>IF(参照!L267="","",参照!L267)</f>
        <v>(株)コープでんき東北</v>
      </c>
    </row>
    <row r="268" spans="47:56">
      <c r="AU268" s="52" t="str">
        <f>IF(参照!A268="","",参照!A268)</f>
        <v/>
      </c>
      <c r="AV268" s="52" t="str">
        <f>IF(参照!B268="","",参照!B268)</f>
        <v/>
      </c>
      <c r="AW268" s="52" t="str">
        <f>IF(参照!C268="","",参照!C268)</f>
        <v/>
      </c>
      <c r="AX268" s="52" t="str">
        <f>IF(参照!D268="","",参照!D268)</f>
        <v>メニューD</v>
      </c>
      <c r="AY268" s="52">
        <f>IF(参照!E268="","",参照!E268)</f>
        <v>4.8999999999999998E-4</v>
      </c>
      <c r="AZ268" s="52" t="str">
        <f>IF(参照!F268="","",参照!F268)</f>
        <v>シナネン(株)</v>
      </c>
      <c r="BA268" s="52" t="str">
        <f>IF(参照!G268="","",参照!G268)</f>
        <v>シナネン(株)_メニューD</v>
      </c>
      <c r="BB268" s="52">
        <f t="shared" si="35"/>
        <v>0.49</v>
      </c>
      <c r="BD268" s="52" t="str">
        <f>IF(参照!L268="","",参照!L268)</f>
        <v>コープ電力(株)</v>
      </c>
    </row>
    <row r="269" spans="47:56">
      <c r="AU269" s="52" t="str">
        <f>IF(参照!A269="","",参照!A269)</f>
        <v/>
      </c>
      <c r="AV269" s="52" t="str">
        <f>IF(参照!B269="","",参照!B269)</f>
        <v/>
      </c>
      <c r="AW269" s="52" t="str">
        <f>IF(参照!C269="","",参照!C269)</f>
        <v/>
      </c>
      <c r="AX269" s="52" t="str">
        <f>IF(参照!D269="","",参照!D269)</f>
        <v>メニューE</v>
      </c>
      <c r="AY269" s="52">
        <f>IF(参照!E269="","",参照!E269)</f>
        <v>2.72E-4</v>
      </c>
      <c r="AZ269" s="52" t="str">
        <f>IF(参照!F269="","",参照!F269)</f>
        <v>シナネン(株)</v>
      </c>
      <c r="BA269" s="52" t="str">
        <f>IF(参照!G269="","",参照!G269)</f>
        <v>シナネン(株)_メニューE</v>
      </c>
      <c r="BB269" s="52">
        <f t="shared" si="35"/>
        <v>0.27200000000000002</v>
      </c>
      <c r="BD269" s="52" t="str">
        <f>IF(参照!L269="","",参照!L269)</f>
        <v>国際航業(株)</v>
      </c>
    </row>
    <row r="270" spans="47:56">
      <c r="AU270" s="52" t="str">
        <f>IF(参照!A270="","",参照!A270)</f>
        <v/>
      </c>
      <c r="AV270" s="52" t="str">
        <f>IF(参照!B270="","",参照!B270)</f>
        <v/>
      </c>
      <c r="AW270" s="52" t="str">
        <f>IF(参照!C270="","",参照!C270)</f>
        <v/>
      </c>
      <c r="AX270" s="52" t="str">
        <f>IF(参照!D270="","",参照!D270)</f>
        <v>メニューF</v>
      </c>
      <c r="AY270" s="52">
        <f>IF(参照!E270="","",参照!E270)</f>
        <v>3.6099999999999999E-4</v>
      </c>
      <c r="AZ270" s="52" t="str">
        <f>IF(参照!F270="","",参照!F270)</f>
        <v>シナネン(株)</v>
      </c>
      <c r="BA270" s="52" t="str">
        <f>IF(参照!G270="","",参照!G270)</f>
        <v>シナネン(株)_メニューF</v>
      </c>
      <c r="BB270" s="52">
        <f t="shared" si="35"/>
        <v>0.36099999999999999</v>
      </c>
      <c r="BD270" s="52" t="str">
        <f>IF(参照!L270="","",参照!L270)</f>
        <v>小島電機工業(株)</v>
      </c>
    </row>
    <row r="271" spans="47:56">
      <c r="AU271" s="52" t="str">
        <f>IF(参照!A271="","",参照!A271)</f>
        <v/>
      </c>
      <c r="AV271" s="52" t="str">
        <f>IF(参照!B271="","",参照!B271)</f>
        <v/>
      </c>
      <c r="AW271" s="52" t="str">
        <f>IF(参照!C271="","",参照!C271)</f>
        <v/>
      </c>
      <c r="AX271" s="52" t="str">
        <f>IF(参照!D271="","",参照!D271)</f>
        <v>メニューG(残差)</v>
      </c>
      <c r="AY271" s="52">
        <f>IF(参照!E271="","",参照!E271)</f>
        <v>6.1200000000000002E-4</v>
      </c>
      <c r="AZ271" s="52" t="str">
        <f>IF(参照!F271="","",参照!F271)</f>
        <v>シナネン(株)</v>
      </c>
      <c r="BA271" s="52" t="str">
        <f>IF(参照!G271="","",参照!G271)</f>
        <v>シナネン(株)_メニューG(残差)</v>
      </c>
      <c r="BB271" s="52">
        <f t="shared" si="35"/>
        <v>0.61199999999999999</v>
      </c>
      <c r="BD271" s="52" t="str">
        <f>IF(参照!L271="","",参照!L271)</f>
        <v>御所野縄文電力(株)</v>
      </c>
    </row>
    <row r="272" spans="47:56">
      <c r="AU272" s="52" t="str">
        <f>IF(参照!A272="","",参照!A272)</f>
        <v/>
      </c>
      <c r="AV272" s="52" t="str">
        <f>IF(参照!B272="","",参照!B272)</f>
        <v/>
      </c>
      <c r="AW272" s="52" t="str">
        <f>IF(参照!C272="","",参照!C272)</f>
        <v/>
      </c>
      <c r="AX272" s="52" t="str">
        <f>IF(参照!D272="","",参照!D272)</f>
        <v>(参考値)事業者全体</v>
      </c>
      <c r="AY272" s="52">
        <f>IF(参照!E272="","",参照!E272)</f>
        <v>5.2400000000000005E-4</v>
      </c>
      <c r="AZ272" s="52" t="str">
        <f>IF(参照!F272="","",参照!F272)</f>
        <v>シナネン(株)</v>
      </c>
      <c r="BA272" s="52" t="str">
        <f>IF(参照!G272="","",参照!G272)</f>
        <v>シナネン(株)_(参考値)事業者全体</v>
      </c>
      <c r="BB272" s="52">
        <f t="shared" si="35"/>
        <v>0.52400000000000002</v>
      </c>
      <c r="BD272" s="52" t="str">
        <f>IF(参照!L272="","",参照!L272)</f>
        <v>コスモエネルギーソリューションズ(株)</v>
      </c>
    </row>
    <row r="273" spans="47:56">
      <c r="AU273" s="52" t="str">
        <f>IF(参照!A273="","",参照!A273)</f>
        <v>A0087</v>
      </c>
      <c r="AV273" s="52" t="str">
        <f>IF(参照!B273="","",参照!B273)</f>
        <v>(株)シナジアパワー</v>
      </c>
      <c r="AW273" s="52">
        <f>IF(参照!C273="","",参照!C273)</f>
        <v>4.4799999999999999E-4</v>
      </c>
      <c r="AX273" s="52" t="str">
        <f>IF(参照!D273="","",参照!D273)</f>
        <v>メニューA</v>
      </c>
      <c r="AY273" s="52">
        <f>IF(参照!E273="","",参照!E273)</f>
        <v>0</v>
      </c>
      <c r="AZ273" s="52" t="str">
        <f>IF(参照!F273="","",参照!F273)</f>
        <v>(株)シナジアパワー</v>
      </c>
      <c r="BA273" s="52" t="str">
        <f>IF(参照!G273="","",参照!G273)</f>
        <v>(株)シナジアパワー_メニューA</v>
      </c>
      <c r="BB273" s="52">
        <f t="shared" si="35"/>
        <v>0</v>
      </c>
      <c r="BD273" s="52" t="str">
        <f>IF(参照!L273="","",参照!L273)</f>
        <v>五島市民電力(株)</v>
      </c>
    </row>
    <row r="274" spans="47:56">
      <c r="AU274" s="52" t="str">
        <f>IF(参照!A274="","",参照!A274)</f>
        <v/>
      </c>
      <c r="AV274" s="52" t="str">
        <f>IF(参照!B274="","",参照!B274)</f>
        <v/>
      </c>
      <c r="AW274" s="52" t="str">
        <f>IF(参照!C274="","",参照!C274)</f>
        <v/>
      </c>
      <c r="AX274" s="52" t="str">
        <f>IF(参照!D274="","",参照!D274)</f>
        <v>メニューB</v>
      </c>
      <c r="AY274" s="52">
        <f>IF(参照!E274="","",参照!E274)</f>
        <v>3.48E-4</v>
      </c>
      <c r="AZ274" s="52" t="str">
        <f>IF(参照!F274="","",参照!F274)</f>
        <v>(株)シナジアパワー</v>
      </c>
      <c r="BA274" s="52" t="str">
        <f>IF(参照!G274="","",参照!G274)</f>
        <v>(株)シナジアパワー_メニューB</v>
      </c>
      <c r="BB274" s="52">
        <f t="shared" si="35"/>
        <v>0.34799999999999998</v>
      </c>
      <c r="BD274" s="52" t="str">
        <f>IF(参照!L274="","",参照!L274)</f>
        <v>こなんウルトラパワー(株)</v>
      </c>
    </row>
    <row r="275" spans="47:56">
      <c r="AU275" s="52" t="str">
        <f>IF(参照!A275="","",参照!A275)</f>
        <v/>
      </c>
      <c r="AV275" s="52" t="str">
        <f>IF(参照!B275="","",参照!B275)</f>
        <v/>
      </c>
      <c r="AW275" s="52" t="str">
        <f>IF(参照!C275="","",参照!C275)</f>
        <v/>
      </c>
      <c r="AX275" s="52" t="str">
        <f>IF(参照!D275="","",参照!D275)</f>
        <v>メニューC</v>
      </c>
      <c r="AY275" s="52">
        <f>IF(参照!E275="","",参照!E275)</f>
        <v>3.39E-4</v>
      </c>
      <c r="AZ275" s="52" t="str">
        <f>IF(参照!F275="","",参照!F275)</f>
        <v>(株)シナジアパワー</v>
      </c>
      <c r="BA275" s="52" t="str">
        <f>IF(参照!G275="","",参照!G275)</f>
        <v>(株)シナジアパワー_メニューC</v>
      </c>
      <c r="BB275" s="52">
        <f t="shared" si="35"/>
        <v>0.33900000000000002</v>
      </c>
      <c r="BD275" s="52" t="str">
        <f>IF(参照!L275="","",参照!L275)</f>
        <v>(株)コノミヤホールディングス</v>
      </c>
    </row>
    <row r="276" spans="47:56">
      <c r="AU276" s="52" t="str">
        <f>IF(参照!A276="","",参照!A276)</f>
        <v/>
      </c>
      <c r="AV276" s="52" t="str">
        <f>IF(参照!B276="","",参照!B276)</f>
        <v/>
      </c>
      <c r="AW276" s="52" t="str">
        <f>IF(参照!C276="","",参照!C276)</f>
        <v/>
      </c>
      <c r="AX276" s="52" t="str">
        <f>IF(参照!D276="","",参照!D276)</f>
        <v>メニューD</v>
      </c>
      <c r="AY276" s="52">
        <f>IF(参照!E276="","",参照!E276)</f>
        <v>3.6499999999999998E-4</v>
      </c>
      <c r="AZ276" s="52" t="str">
        <f>IF(参照!F276="","",参照!F276)</f>
        <v>(株)シナジアパワー</v>
      </c>
      <c r="BA276" s="52" t="str">
        <f>IF(参照!G276="","",参照!G276)</f>
        <v>(株)シナジアパワー_メニューD</v>
      </c>
      <c r="BB276" s="52">
        <f t="shared" si="35"/>
        <v>0.36499999999999999</v>
      </c>
      <c r="BD276" s="52" t="str">
        <f>IF(参照!L276="","",参照!L276)</f>
        <v>(株)コンシェルジュ</v>
      </c>
    </row>
    <row r="277" spans="47:56">
      <c r="AU277" s="52" t="str">
        <f>IF(参照!A277="","",参照!A277)</f>
        <v/>
      </c>
      <c r="AV277" s="52" t="str">
        <f>IF(参照!B277="","",参照!B277)</f>
        <v/>
      </c>
      <c r="AW277" s="52" t="str">
        <f>IF(参照!C277="","",参照!C277)</f>
        <v/>
      </c>
      <c r="AX277" s="52" t="str">
        <f>IF(参照!D277="","",参照!D277)</f>
        <v>メニューE</v>
      </c>
      <c r="AY277" s="52">
        <f>IF(参照!E277="","",参照!E277)</f>
        <v>3.6600000000000001E-4</v>
      </c>
      <c r="AZ277" s="52" t="str">
        <f>IF(参照!F277="","",参照!F277)</f>
        <v>(株)シナジアパワー</v>
      </c>
      <c r="BA277" s="52" t="str">
        <f>IF(参照!G277="","",参照!G277)</f>
        <v>(株)シナジアパワー_メニューE</v>
      </c>
      <c r="BB277" s="52">
        <f t="shared" si="35"/>
        <v>0.36599999999999999</v>
      </c>
      <c r="BD277" s="52" t="str">
        <f>IF(参照!L277="","",参照!L277)</f>
        <v>サーラｅエナジー(株)</v>
      </c>
    </row>
    <row r="278" spans="47:56">
      <c r="AU278" s="52" t="str">
        <f>IF(参照!A278="","",参照!A278)</f>
        <v/>
      </c>
      <c r="AV278" s="52" t="str">
        <f>IF(参照!B278="","",参照!B278)</f>
        <v/>
      </c>
      <c r="AW278" s="52" t="str">
        <f>IF(参照!C278="","",参照!C278)</f>
        <v/>
      </c>
      <c r="AX278" s="52" t="str">
        <f>IF(参照!D278="","",参照!D278)</f>
        <v>メニューF</v>
      </c>
      <c r="AY278" s="52">
        <f>IF(参照!E278="","",参照!E278)</f>
        <v>3.6899999999999997E-4</v>
      </c>
      <c r="AZ278" s="52" t="str">
        <f>IF(参照!F278="","",参照!F278)</f>
        <v>(株)シナジアパワー</v>
      </c>
      <c r="BA278" s="52" t="str">
        <f>IF(参照!G278="","",参照!G278)</f>
        <v>(株)シナジアパワー_メニューF</v>
      </c>
      <c r="BB278" s="52">
        <f t="shared" si="35"/>
        <v>0.36899999999999999</v>
      </c>
      <c r="BD278" s="52" t="str">
        <f>IF(参照!L278="","",参照!L278)</f>
        <v>(株)再エネ思考電力</v>
      </c>
    </row>
    <row r="279" spans="47:56">
      <c r="AU279" s="52" t="str">
        <f>IF(参照!A279="","",参照!A279)</f>
        <v/>
      </c>
      <c r="AV279" s="52" t="str">
        <f>IF(参照!B279="","",参照!B279)</f>
        <v/>
      </c>
      <c r="AW279" s="52" t="str">
        <f>IF(参照!C279="","",参照!C279)</f>
        <v/>
      </c>
      <c r="AX279" s="52" t="str">
        <f>IF(参照!D279="","",参照!D279)</f>
        <v>メニューG</v>
      </c>
      <c r="AY279" s="52">
        <f>IF(参照!E279="","",参照!E279)</f>
        <v>3.8000000000000002E-4</v>
      </c>
      <c r="AZ279" s="52" t="str">
        <f>IF(参照!F279="","",参照!F279)</f>
        <v>(株)シナジアパワー</v>
      </c>
      <c r="BA279" s="52" t="str">
        <f>IF(参照!G279="","",参照!G279)</f>
        <v>(株)シナジアパワー_メニューG</v>
      </c>
      <c r="BB279" s="52">
        <f t="shared" si="35"/>
        <v>0.38</v>
      </c>
      <c r="BD279" s="52" t="str">
        <f>IF(参照!L279="","",参照!L279)</f>
        <v>埼玉ガス(株)</v>
      </c>
    </row>
    <row r="280" spans="47:56">
      <c r="AU280" s="52" t="str">
        <f>IF(参照!A280="","",参照!A280)</f>
        <v/>
      </c>
      <c r="AV280" s="52" t="str">
        <f>IF(参照!B280="","",参照!B280)</f>
        <v/>
      </c>
      <c r="AW280" s="52" t="str">
        <f>IF(参照!C280="","",参照!C280)</f>
        <v/>
      </c>
      <c r="AX280" s="52" t="str">
        <f>IF(参照!D280="","",参照!D280)</f>
        <v>メニューH</v>
      </c>
      <c r="AY280" s="52">
        <f>IF(参照!E280="","",参照!E280)</f>
        <v>1.7899999999999999E-4</v>
      </c>
      <c r="AZ280" s="52" t="str">
        <f>IF(参照!F280="","",参照!F280)</f>
        <v>(株)シナジアパワー</v>
      </c>
      <c r="BA280" s="52" t="str">
        <f>IF(参照!G280="","",参照!G280)</f>
        <v>(株)シナジアパワー_メニューH</v>
      </c>
      <c r="BB280" s="52">
        <f t="shared" si="35"/>
        <v>0.17899999999999999</v>
      </c>
      <c r="BD280" s="52" t="str">
        <f>IF(参照!L280="","",参照!L280)</f>
        <v>(株)彩の国でんき</v>
      </c>
    </row>
    <row r="281" spans="47:56">
      <c r="AU281" s="52" t="str">
        <f>IF(参照!A281="","",参照!A281)</f>
        <v/>
      </c>
      <c r="AV281" s="52" t="str">
        <f>IF(参照!B281="","",参照!B281)</f>
        <v/>
      </c>
      <c r="AW281" s="52" t="str">
        <f>IF(参照!C281="","",参照!C281)</f>
        <v/>
      </c>
      <c r="AX281" s="52" t="str">
        <f>IF(参照!D281="","",参照!D281)</f>
        <v>メニューI(残差)</v>
      </c>
      <c r="AY281" s="52">
        <f>IF(参照!E281="","",参照!E281)</f>
        <v>4.0899999999999997E-4</v>
      </c>
      <c r="AZ281" s="52" t="str">
        <f>IF(参照!F281="","",参照!F281)</f>
        <v>(株)シナジアパワー</v>
      </c>
      <c r="BA281" s="52" t="str">
        <f>IF(参照!G281="","",参照!G281)</f>
        <v>(株)シナジアパワー_メニューI(残差)</v>
      </c>
      <c r="BB281" s="52">
        <f t="shared" si="35"/>
        <v>0.40899999999999997</v>
      </c>
      <c r="BD281" s="52" t="str">
        <f>IF(参照!L281="","",参照!L281)</f>
        <v>西部瓦斯(株)</v>
      </c>
    </row>
    <row r="282" spans="47:56">
      <c r="AU282" s="52" t="str">
        <f>IF(参照!A282="","",参照!A282)</f>
        <v/>
      </c>
      <c r="AV282" s="52" t="str">
        <f>IF(参照!B282="","",参照!B282)</f>
        <v/>
      </c>
      <c r="AW282" s="52" t="str">
        <f>IF(参照!C282="","",参照!C282)</f>
        <v/>
      </c>
      <c r="AX282" s="52" t="str">
        <f>IF(参照!D282="","",参照!D282)</f>
        <v>(参考値)事業者全体</v>
      </c>
      <c r="AY282" s="52">
        <f>IF(参照!E282="","",参照!E282)</f>
        <v>3.86E-4</v>
      </c>
      <c r="AZ282" s="52" t="str">
        <f>IF(参照!F282="","",参照!F282)</f>
        <v>(株)シナジアパワー</v>
      </c>
      <c r="BA282" s="52" t="str">
        <f>IF(参照!G282="","",参照!G282)</f>
        <v>(株)シナジアパワー_(参考値)事業者全体</v>
      </c>
      <c r="BB282" s="52">
        <f t="shared" si="35"/>
        <v>0.38600000000000001</v>
      </c>
      <c r="BD282" s="52" t="str">
        <f>IF(参照!L282="","",参照!L282)</f>
        <v>(株)サイホープロパティーズ</v>
      </c>
    </row>
    <row r="283" spans="47:56">
      <c r="AU283" s="52" t="str">
        <f>IF(参照!A283="","",参照!A283)</f>
        <v>A0088</v>
      </c>
      <c r="AV283" s="52" t="str">
        <f>IF(参照!B283="","",参照!B283)</f>
        <v>カワサキグリーンエナジー(株)</v>
      </c>
      <c r="AW283" s="52">
        <f>IF(参照!C283="","",参照!C283)</f>
        <v>4.5600000000000003E-4</v>
      </c>
      <c r="AX283" s="52" t="str">
        <f>IF(参照!D283="","",参照!D283)</f>
        <v>メニューA</v>
      </c>
      <c r="AY283" s="52">
        <f>IF(参照!E283="","",参照!E283)</f>
        <v>0</v>
      </c>
      <c r="AZ283" s="52" t="str">
        <f>IF(参照!F283="","",参照!F283)</f>
        <v>カワサキグリーンエナジー(株)</v>
      </c>
      <c r="BA283" s="52" t="str">
        <f>IF(参照!G283="","",参照!G283)</f>
        <v>カワサキグリーンエナジー(株)_メニューA</v>
      </c>
      <c r="BB283" s="52">
        <f t="shared" si="35"/>
        <v>0</v>
      </c>
      <c r="BD283" s="52" t="str">
        <f>IF(参照!L283="","",参照!L283)</f>
        <v>酒田天然瓦斯(株)</v>
      </c>
    </row>
    <row r="284" spans="47:56">
      <c r="AU284" s="52" t="str">
        <f>IF(参照!A284="","",参照!A284)</f>
        <v/>
      </c>
      <c r="AV284" s="52" t="str">
        <f>IF(参照!B284="","",参照!B284)</f>
        <v/>
      </c>
      <c r="AW284" s="52" t="str">
        <f>IF(参照!C284="","",参照!C284)</f>
        <v/>
      </c>
      <c r="AX284" s="52" t="str">
        <f>IF(参照!D284="","",参照!D284)</f>
        <v>メニューB</v>
      </c>
      <c r="AY284" s="52">
        <f>IF(参照!E284="","",参照!E284)</f>
        <v>2.9999999999999997E-4</v>
      </c>
      <c r="AZ284" s="52" t="str">
        <f>IF(参照!F284="","",参照!F284)</f>
        <v>カワサキグリーンエナジー(株)</v>
      </c>
      <c r="BA284" s="52" t="str">
        <f>IF(参照!G284="","",参照!G284)</f>
        <v>カワサキグリーンエナジー(株)_メニューB</v>
      </c>
      <c r="BB284" s="52">
        <f t="shared" si="35"/>
        <v>0.3</v>
      </c>
      <c r="BD284" s="52" t="str">
        <f>IF(参照!L284="","",参照!L284)</f>
        <v>坂戸ガス(株)</v>
      </c>
    </row>
    <row r="285" spans="47:56">
      <c r="AU285" s="52" t="str">
        <f>IF(参照!A285="","",参照!A285)</f>
        <v/>
      </c>
      <c r="AV285" s="52" t="str">
        <f>IF(参照!B285="","",参照!B285)</f>
        <v/>
      </c>
      <c r="AW285" s="52" t="str">
        <f>IF(参照!C285="","",参照!C285)</f>
        <v/>
      </c>
      <c r="AX285" s="52" t="str">
        <f>IF(参照!D285="","",参照!D285)</f>
        <v>メニューC</v>
      </c>
      <c r="AY285" s="52">
        <f>IF(参照!E285="","",参照!E285)</f>
        <v>4.4299999999999998E-4</v>
      </c>
      <c r="AZ285" s="52" t="str">
        <f>IF(参照!F285="","",参照!F285)</f>
        <v>カワサキグリーンエナジー(株)</v>
      </c>
      <c r="BA285" s="52" t="str">
        <f>IF(参照!G285="","",参照!G285)</f>
        <v>カワサキグリーンエナジー(株)_メニューC</v>
      </c>
      <c r="BB285" s="52">
        <f t="shared" si="35"/>
        <v>0.443</v>
      </c>
      <c r="BD285" s="52" t="str">
        <f>IF(参照!L285="","",参照!L285)</f>
        <v>(株)さくら新電力</v>
      </c>
    </row>
    <row r="286" spans="47:56">
      <c r="AU286" s="52" t="str">
        <f>IF(参照!A286="","",参照!A286)</f>
        <v/>
      </c>
      <c r="AV286" s="52" t="str">
        <f>IF(参照!B286="","",参照!B286)</f>
        <v/>
      </c>
      <c r="AW286" s="52" t="str">
        <f>IF(参照!C286="","",参照!C286)</f>
        <v/>
      </c>
      <c r="AX286" s="52" t="str">
        <f>IF(参照!D286="","",参照!D286)</f>
        <v>メニューD(残差)</v>
      </c>
      <c r="AY286" s="52">
        <f>IF(参照!E286="","",参照!E286)</f>
        <v>4.4700000000000002E-4</v>
      </c>
      <c r="AZ286" s="52" t="str">
        <f>IF(参照!F286="","",参照!F286)</f>
        <v>カワサキグリーンエナジー(株)</v>
      </c>
      <c r="BA286" s="52" t="str">
        <f>IF(参照!G286="","",参照!G286)</f>
        <v>カワサキグリーンエナジー(株)_メニューD(残差)</v>
      </c>
      <c r="BB286" s="52">
        <f t="shared" si="35"/>
        <v>0.44700000000000001</v>
      </c>
      <c r="BD286" s="52" t="str">
        <f>IF(参照!L286="","",参照!L286)</f>
        <v>里山パワーワークス(株)</v>
      </c>
    </row>
    <row r="287" spans="47:56">
      <c r="AU287" s="52" t="str">
        <f>IF(参照!A287="","",参照!A287)</f>
        <v/>
      </c>
      <c r="AV287" s="52" t="str">
        <f>IF(参照!B287="","",参照!B287)</f>
        <v/>
      </c>
      <c r="AW287" s="52" t="str">
        <f>IF(参照!C287="","",参照!C287)</f>
        <v/>
      </c>
      <c r="AX287" s="52" t="str">
        <f>IF(参照!D287="","",参照!D287)</f>
        <v>(参考値)事業者全体</v>
      </c>
      <c r="AY287" s="52">
        <f>IF(参照!E287="","",参照!E287)</f>
        <v>5.2800000000000004E-4</v>
      </c>
      <c r="AZ287" s="52" t="str">
        <f>IF(参照!F287="","",参照!F287)</f>
        <v>カワサキグリーンエナジー(株)</v>
      </c>
      <c r="BA287" s="52" t="str">
        <f>IF(参照!G287="","",参照!G287)</f>
        <v>カワサキグリーンエナジー(株)_(参考値)事業者全体</v>
      </c>
      <c r="BB287" s="52">
        <f t="shared" si="35"/>
        <v>0.52800000000000002</v>
      </c>
      <c r="BD287" s="52" t="str">
        <f>IF(参照!L287="","",参照!L287)</f>
        <v>(株)サニックス</v>
      </c>
    </row>
    <row r="288" spans="47:56">
      <c r="AU288" s="52" t="str">
        <f>IF(参照!A288="","",参照!A288)</f>
        <v>A0089</v>
      </c>
      <c r="AV288" s="52" t="str">
        <f>IF(参照!B288="","",参照!B288)</f>
        <v>大一ガス(株)</v>
      </c>
      <c r="AW288" s="52">
        <f>IF(参照!C288="","",参照!C288)</f>
        <v>4.8899999999999996E-4</v>
      </c>
      <c r="AX288" s="52" t="str">
        <f>IF(参照!D288="","",参照!D288)</f>
        <v/>
      </c>
      <c r="AY288" s="52">
        <f>IF(参照!E288="","",参照!E288)</f>
        <v>5.3399999999999997E-4</v>
      </c>
      <c r="AZ288" s="52" t="str">
        <f>IF(参照!F288="","",参照!F288)</f>
        <v>大一ガス(株)</v>
      </c>
      <c r="BA288" s="52" t="str">
        <f>IF(参照!G288="","",参照!G288)</f>
        <v>大一ガス(株)_</v>
      </c>
      <c r="BB288" s="52">
        <f t="shared" si="35"/>
        <v>0.53399999999999992</v>
      </c>
      <c r="BD288" s="52" t="str">
        <f>IF(参照!L288="","",参照!L288)</f>
        <v>佐野瓦斯(株)</v>
      </c>
    </row>
    <row r="289" spans="47:56">
      <c r="AU289" s="52" t="str">
        <f>IF(参照!A289="","",参照!A289)</f>
        <v>A0090</v>
      </c>
      <c r="AV289" s="52" t="str">
        <f>IF(参照!B289="","",参照!B289)</f>
        <v>(株)リミックスポイント</v>
      </c>
      <c r="AW289" s="52">
        <f>IF(参照!C289="","",参照!C289)</f>
        <v>4.35E-4</v>
      </c>
      <c r="AX289" s="52" t="str">
        <f>IF(参照!D289="","",参照!D289)</f>
        <v>メニューA</v>
      </c>
      <c r="AY289" s="52">
        <f>IF(参照!E289="","",参照!E289)</f>
        <v>0</v>
      </c>
      <c r="AZ289" s="52" t="str">
        <f>IF(参照!F289="","",参照!F289)</f>
        <v>(株)リミックスポイント</v>
      </c>
      <c r="BA289" s="52" t="str">
        <f>IF(参照!G289="","",参照!G289)</f>
        <v>(株)リミックスポイント_メニューA</v>
      </c>
      <c r="BB289" s="52">
        <f t="shared" si="35"/>
        <v>0</v>
      </c>
      <c r="BD289" s="52" t="str">
        <f>IF(参照!L289="","",参照!L289)</f>
        <v>サミットエナジー(株)</v>
      </c>
    </row>
    <row r="290" spans="47:56">
      <c r="AU290" s="52" t="str">
        <f>IF(参照!A290="","",参照!A290)</f>
        <v/>
      </c>
      <c r="AV290" s="52" t="str">
        <f>IF(参照!B290="","",参照!B290)</f>
        <v/>
      </c>
      <c r="AW290" s="52" t="str">
        <f>IF(参照!C290="","",参照!C290)</f>
        <v/>
      </c>
      <c r="AX290" s="52" t="str">
        <f>IF(参照!D290="","",参照!D290)</f>
        <v>メニューB(残差)</v>
      </c>
      <c r="AY290" s="52">
        <f>IF(参照!E290="","",参照!E290)</f>
        <v>4.3899999999999999E-4</v>
      </c>
      <c r="AZ290" s="52" t="str">
        <f>IF(参照!F290="","",参照!F290)</f>
        <v>(株)リミックスポイント</v>
      </c>
      <c r="BA290" s="52" t="str">
        <f>IF(参照!G290="","",参照!G290)</f>
        <v>(株)リミックスポイント_メニューB(残差)</v>
      </c>
      <c r="BB290" s="52">
        <f t="shared" si="35"/>
        <v>0.439</v>
      </c>
      <c r="BD290" s="52" t="str">
        <f>IF(参照!L290="","",参照!L290)</f>
        <v>三愛オブリ(株)(旧：三愛石油(株))</v>
      </c>
    </row>
    <row r="291" spans="47:56">
      <c r="AU291" s="52" t="str">
        <f>IF(参照!A291="","",参照!A291)</f>
        <v/>
      </c>
      <c r="AV291" s="52" t="str">
        <f>IF(参照!B291="","",参照!B291)</f>
        <v/>
      </c>
      <c r="AW291" s="52" t="str">
        <f>IF(参照!C291="","",参照!C291)</f>
        <v/>
      </c>
      <c r="AX291" s="52" t="str">
        <f>IF(参照!D291="","",参照!D291)</f>
        <v>(参考値)事業者全体</v>
      </c>
      <c r="AY291" s="52">
        <f>IF(参照!E291="","",参照!E291)</f>
        <v>4.8500000000000003E-4</v>
      </c>
      <c r="AZ291" s="52" t="str">
        <f>IF(参照!F291="","",参照!F291)</f>
        <v>(株)リミックスポイント</v>
      </c>
      <c r="BA291" s="52" t="str">
        <f>IF(参照!G291="","",参照!G291)</f>
        <v>(株)リミックスポイント_(参考値)事業者全体</v>
      </c>
      <c r="BB291" s="52">
        <f t="shared" si="35"/>
        <v>0.48500000000000004</v>
      </c>
      <c r="BD291" s="52" t="str">
        <f>IF(参照!L291="","",参照!L291)</f>
        <v>山陰エレキ・アライアンス(株)</v>
      </c>
    </row>
    <row r="292" spans="47:56">
      <c r="AU292" s="52" t="str">
        <f>IF(参照!A292="","",参照!A292)</f>
        <v>A0091</v>
      </c>
      <c r="AV292" s="52" t="str">
        <f>IF(参照!B292="","",参照!B292)</f>
        <v>大阪いずみ市民生活協同組合</v>
      </c>
      <c r="AW292" s="52">
        <f>IF(参照!C292="","",参照!C292)</f>
        <v>3.7800000000000003E-4</v>
      </c>
      <c r="AX292" s="52" t="str">
        <f>IF(参照!D292="","",参照!D292)</f>
        <v>メニューA</v>
      </c>
      <c r="AY292" s="52">
        <f>IF(参照!E292="","",参照!E292)</f>
        <v>0</v>
      </c>
      <c r="AZ292" s="52" t="str">
        <f>IF(参照!F292="","",参照!F292)</f>
        <v>大阪いずみ市民生活協同組合</v>
      </c>
      <c r="BA292" s="52" t="str">
        <f>IF(参照!G292="","",参照!G292)</f>
        <v>大阪いずみ市民生活協同組合_メニューA</v>
      </c>
      <c r="BB292" s="52">
        <f t="shared" si="35"/>
        <v>0</v>
      </c>
      <c r="BD292" s="52" t="str">
        <f>IF(参照!L292="","",参照!L292)</f>
        <v>山陰酸素工業(株)</v>
      </c>
    </row>
    <row r="293" spans="47:56">
      <c r="AU293" s="52" t="str">
        <f>IF(参照!A293="","",参照!A293)</f>
        <v/>
      </c>
      <c r="AV293" s="52" t="str">
        <f>IF(参照!B293="","",参照!B293)</f>
        <v/>
      </c>
      <c r="AW293" s="52" t="str">
        <f>IF(参照!C293="","",参照!C293)</f>
        <v/>
      </c>
      <c r="AX293" s="52" t="str">
        <f>IF(参照!D293="","",参照!D293)</f>
        <v>メニューB(残差)</v>
      </c>
      <c r="AY293" s="52">
        <f>IF(参照!E293="","",参照!E293)</f>
        <v>3.2299999999999999E-4</v>
      </c>
      <c r="AZ293" s="52" t="str">
        <f>IF(参照!F293="","",参照!F293)</f>
        <v>大阪いずみ市民生活協同組合</v>
      </c>
      <c r="BA293" s="52" t="str">
        <f>IF(参照!G293="","",参照!G293)</f>
        <v>大阪いずみ市民生活協同組合_メニューB(残差)</v>
      </c>
      <c r="BB293" s="52">
        <f t="shared" si="35"/>
        <v>0.32300000000000001</v>
      </c>
      <c r="BD293" s="52" t="str">
        <f>IF(参照!L293="","",参照!L293)</f>
        <v>(株)三郷ひまわりエナジー</v>
      </c>
    </row>
    <row r="294" spans="47:56">
      <c r="AU294" s="52" t="str">
        <f>IF(参照!A294="","",参照!A294)</f>
        <v/>
      </c>
      <c r="AV294" s="52" t="str">
        <f>IF(参照!B294="","",参照!B294)</f>
        <v/>
      </c>
      <c r="AW294" s="52" t="str">
        <f>IF(参照!C294="","",参照!C294)</f>
        <v/>
      </c>
      <c r="AX294" s="52" t="str">
        <f>IF(参照!D294="","",参照!D294)</f>
        <v>(参考値)事業者全体</v>
      </c>
      <c r="AY294" s="52">
        <f>IF(参照!E294="","",参照!E294)</f>
        <v>3.0400000000000002E-4</v>
      </c>
      <c r="AZ294" s="52" t="str">
        <f>IF(参照!F294="","",参照!F294)</f>
        <v>大阪いずみ市民生活協同組合</v>
      </c>
      <c r="BA294" s="52" t="str">
        <f>IF(参照!G294="","",参照!G294)</f>
        <v>大阪いずみ市民生活協同組合_(参考値)事業者全体</v>
      </c>
      <c r="BB294" s="52">
        <f t="shared" si="35"/>
        <v>0.30399999999999999</v>
      </c>
      <c r="BD294" s="52" t="str">
        <f>IF(参照!L294="","",参照!L294)</f>
        <v>三州電力(株)</v>
      </c>
    </row>
    <row r="295" spans="47:56">
      <c r="AU295" s="52" t="str">
        <f>IF(参照!A295="","",参照!A295)</f>
        <v>A0092</v>
      </c>
      <c r="AV295" s="52" t="str">
        <f>IF(参照!B295="","",参照!B295)</f>
        <v>(株)中海テレビ放送</v>
      </c>
      <c r="AW295" s="52">
        <f>IF(参照!C295="","",参照!C295)</f>
        <v>4.3399999999999998E-4</v>
      </c>
      <c r="AX295" s="52" t="str">
        <f>IF(参照!D295="","",参照!D295)</f>
        <v/>
      </c>
      <c r="AY295" s="52">
        <f>IF(参照!E295="","",参照!E295)</f>
        <v>5.22E-4</v>
      </c>
      <c r="AZ295" s="52" t="str">
        <f>IF(参照!F295="","",参照!F295)</f>
        <v>(株)中海テレビ放送</v>
      </c>
      <c r="BA295" s="52" t="str">
        <f>IF(参照!G295="","",参照!G295)</f>
        <v>(株)中海テレビ放送_</v>
      </c>
      <c r="BB295" s="52">
        <f t="shared" si="35"/>
        <v>0.52200000000000002</v>
      </c>
      <c r="BD295" s="52" t="str">
        <f>IF(参照!L295="","",参照!L295)</f>
        <v>サントラベラーズサービス有限会社</v>
      </c>
    </row>
    <row r="296" spans="47:56">
      <c r="AU296" s="52" t="str">
        <f>IF(参照!A296="","",参照!A296)</f>
        <v>A0093</v>
      </c>
      <c r="AV296" s="52" t="str">
        <f>IF(参照!B296="","",参照!B296)</f>
        <v>パシフィックパワー(株)</v>
      </c>
      <c r="AW296" s="52">
        <f>IF(参照!C296="","",参照!C296)</f>
        <v>3.3E-4</v>
      </c>
      <c r="AX296" s="52" t="str">
        <f>IF(参照!D296="","",参照!D296)</f>
        <v/>
      </c>
      <c r="AY296" s="52">
        <f>IF(参照!E296="","",参照!E296)</f>
        <v>8.8800000000000001E-4</v>
      </c>
      <c r="AZ296" s="52" t="str">
        <f>IF(参照!F296="","",参照!F296)</f>
        <v>パシフィックパワー(株)</v>
      </c>
      <c r="BA296" s="52" t="str">
        <f>IF(参照!G296="","",参照!G296)</f>
        <v>パシフィックパワー(株)_</v>
      </c>
      <c r="BB296" s="52">
        <f t="shared" si="35"/>
        <v>0.88800000000000001</v>
      </c>
      <c r="BD296" s="52" t="str">
        <f>IF(参照!L296="","",参照!L296)</f>
        <v>三友エンテック(株)</v>
      </c>
    </row>
    <row r="297" spans="47:56">
      <c r="AU297" s="52" t="str">
        <f>IF(参照!A297="","",参照!A297)</f>
        <v>A0094</v>
      </c>
      <c r="AV297" s="52" t="str">
        <f>IF(参照!B297="","",参照!B297)</f>
        <v>(株)いちたかガスワン</v>
      </c>
      <c r="AW297" s="52">
        <f>IF(参照!C297="","",参照!C297)</f>
        <v>4.1100000000000002E-4</v>
      </c>
      <c r="AX297" s="52" t="str">
        <f>IF(参照!D297="","",参照!D297)</f>
        <v>メニューA</v>
      </c>
      <c r="AY297" s="52">
        <f>IF(参照!E297="","",参照!E297)</f>
        <v>0</v>
      </c>
      <c r="AZ297" s="52" t="str">
        <f>IF(参照!F297="","",参照!F297)</f>
        <v>(株)いちたかガスワン</v>
      </c>
      <c r="BA297" s="52" t="str">
        <f>IF(参照!G297="","",参照!G297)</f>
        <v>(株)いちたかガスワン_メニューA</v>
      </c>
      <c r="BB297" s="52">
        <f t="shared" si="35"/>
        <v>0</v>
      </c>
      <c r="BD297" s="52" t="str">
        <f>IF(参照!L297="","",参照!L297)</f>
        <v>サンリン(株)</v>
      </c>
    </row>
    <row r="298" spans="47:56">
      <c r="AU298" s="52" t="str">
        <f>IF(参照!A298="","",参照!A298)</f>
        <v/>
      </c>
      <c r="AV298" s="52" t="str">
        <f>IF(参照!B298="","",参照!B298)</f>
        <v/>
      </c>
      <c r="AW298" s="52" t="str">
        <f>IF(参照!C298="","",参照!C298)</f>
        <v/>
      </c>
      <c r="AX298" s="52" t="str">
        <f>IF(参照!D298="","",参照!D298)</f>
        <v>メニューB(残差)</v>
      </c>
      <c r="AY298" s="52">
        <f>IF(参照!E298="","",参照!E298)</f>
        <v>3.5499999999999996E-4</v>
      </c>
      <c r="AZ298" s="52" t="str">
        <f>IF(参照!F298="","",参照!F298)</f>
        <v>(株)いちたかガスワン</v>
      </c>
      <c r="BA298" s="52" t="str">
        <f>IF(参照!G298="","",参照!G298)</f>
        <v>(株)いちたかガスワン_メニューB(残差)</v>
      </c>
      <c r="BB298" s="52">
        <f t="shared" si="35"/>
        <v>0.35499999999999998</v>
      </c>
      <c r="BD298" s="52" t="str">
        <f>IF(参照!L298="","",参照!L298)</f>
        <v>(株)シーエナジー</v>
      </c>
    </row>
    <row r="299" spans="47:56">
      <c r="AU299" s="52" t="str">
        <f>IF(参照!A299="","",参照!A299)</f>
        <v/>
      </c>
      <c r="AV299" s="52" t="str">
        <f>IF(参照!B299="","",参照!B299)</f>
        <v/>
      </c>
      <c r="AW299" s="52" t="str">
        <f>IF(参照!C299="","",参照!C299)</f>
        <v/>
      </c>
      <c r="AX299" s="52" t="str">
        <f>IF(参照!D299="","",参照!D299)</f>
        <v>(参考値)事業者全体</v>
      </c>
      <c r="AY299" s="52">
        <f>IF(参照!E299="","",参照!E299)</f>
        <v>4.9100000000000001E-4</v>
      </c>
      <c r="AZ299" s="52" t="str">
        <f>IF(参照!F299="","",参照!F299)</f>
        <v>(株)いちたかガスワン</v>
      </c>
      <c r="BA299" s="52" t="str">
        <f>IF(参照!G299="","",参照!G299)</f>
        <v>(株)いちたかガスワン_(参考値)事業者全体</v>
      </c>
      <c r="BB299" s="52">
        <f t="shared" si="35"/>
        <v>0.49099999999999999</v>
      </c>
      <c r="BD299" s="52" t="str">
        <f>IF(参照!L299="","",参照!L299)</f>
        <v>(株)シーラパワー(旧：愛知電力(株))</v>
      </c>
    </row>
    <row r="300" spans="47:56">
      <c r="AU300" s="52" t="str">
        <f>IF(参照!A300="","",参照!A300)</f>
        <v>A0098</v>
      </c>
      <c r="AV300" s="52" t="str">
        <f>IF(参照!B300="","",参照!B300)</f>
        <v>(株)ジェイコムウエスト</v>
      </c>
      <c r="AW300" s="52">
        <f>IF(参照!C300="","",参照!C300)</f>
        <v>4.5800000000000002E-4</v>
      </c>
      <c r="AX300" s="52" t="str">
        <f>IF(参照!D300="","",参照!D300)</f>
        <v/>
      </c>
      <c r="AY300" s="52">
        <f>IF(参照!E300="","",参照!E300)</f>
        <v>4.7600000000000002E-4</v>
      </c>
      <c r="AZ300" s="52" t="str">
        <f>IF(参照!F300="","",参照!F300)</f>
        <v>(株)ジェイコムウエスト</v>
      </c>
      <c r="BA300" s="52" t="str">
        <f>IF(参照!G300="","",参照!G300)</f>
        <v>(株)ジェイコムウエスト_</v>
      </c>
      <c r="BB300" s="52">
        <f t="shared" si="35"/>
        <v>0.47600000000000003</v>
      </c>
      <c r="BD300" s="52" t="str">
        <f>IF(参照!L300="","",参照!L300)</f>
        <v>(株)ジェイコムウエスト</v>
      </c>
    </row>
    <row r="301" spans="47:56">
      <c r="AU301" s="52" t="str">
        <f>IF(参照!A301="","",参照!A301)</f>
        <v>A0103</v>
      </c>
      <c r="AV301" s="52" t="str">
        <f>IF(参照!B301="","",参照!B301)</f>
        <v>(株)ジェイコム埼玉・東日本</v>
      </c>
      <c r="AW301" s="52">
        <f>IF(参照!C301="","",参照!C301)</f>
        <v>4.5399999999999998E-4</v>
      </c>
      <c r="AX301" s="52" t="str">
        <f>IF(参照!D301="","",参照!D301)</f>
        <v/>
      </c>
      <c r="AY301" s="52">
        <f>IF(参照!E301="","",参照!E301)</f>
        <v>4.95E-4</v>
      </c>
      <c r="AZ301" s="52" t="str">
        <f>IF(参照!F301="","",参照!F301)</f>
        <v>(株)ジェイコム埼玉・東日本</v>
      </c>
      <c r="BA301" s="52" t="str">
        <f>IF(参照!G301="","",参照!G301)</f>
        <v>(株)ジェイコム埼玉・東日本_</v>
      </c>
      <c r="BB301" s="52">
        <f t="shared" si="35"/>
        <v>0.495</v>
      </c>
      <c r="BD301" s="52" t="str">
        <f>IF(参照!L301="","",参照!L301)</f>
        <v>(株)ジェイコム九州</v>
      </c>
    </row>
    <row r="302" spans="47:56">
      <c r="AU302" s="52" t="str">
        <f>IF(参照!A302="","",参照!A302)</f>
        <v>A0104</v>
      </c>
      <c r="AV302" s="52" t="str">
        <f>IF(参照!B302="","",参照!B302)</f>
        <v>(株)ジェイコム札幌</v>
      </c>
      <c r="AW302" s="52">
        <f>IF(参照!C302="","",参照!C302)</f>
        <v>4.5800000000000002E-4</v>
      </c>
      <c r="AX302" s="52" t="str">
        <f>IF(参照!D302="","",参照!D302)</f>
        <v/>
      </c>
      <c r="AY302" s="52">
        <f>IF(参照!E302="","",参照!E302)</f>
        <v>4.9899999999999999E-4</v>
      </c>
      <c r="AZ302" s="52" t="str">
        <f>IF(参照!F302="","",参照!F302)</f>
        <v>(株)ジェイコム札幌</v>
      </c>
      <c r="BA302" s="52" t="str">
        <f>IF(参照!G302="","",参照!G302)</f>
        <v>(株)ジェイコム札幌_</v>
      </c>
      <c r="BB302" s="52">
        <f t="shared" si="35"/>
        <v>0.499</v>
      </c>
      <c r="BD302" s="52" t="str">
        <f>IF(参照!L302="","",参照!L302)</f>
        <v>(株)ジェイコム埼玉・東日本</v>
      </c>
    </row>
    <row r="303" spans="47:56">
      <c r="AU303" s="52" t="str">
        <f>IF(参照!A303="","",参照!A303)</f>
        <v>A0105</v>
      </c>
      <c r="AV303" s="52" t="str">
        <f>IF(参照!B303="","",参照!B303)</f>
        <v>(株)ジェイコム湘南・神奈川</v>
      </c>
      <c r="AW303" s="52">
        <f>IF(参照!C303="","",参照!C303)</f>
        <v>4.5399999999999998E-4</v>
      </c>
      <c r="AX303" s="52" t="str">
        <f>IF(参照!D303="","",参照!D303)</f>
        <v/>
      </c>
      <c r="AY303" s="52">
        <f>IF(参照!E303="","",参照!E303)</f>
        <v>4.9399999999999997E-4</v>
      </c>
      <c r="AZ303" s="52" t="str">
        <f>IF(参照!F303="","",参照!F303)</f>
        <v>(株)ジェイコム湘南・神奈川</v>
      </c>
      <c r="BA303" s="52" t="str">
        <f>IF(参照!G303="","",参照!G303)</f>
        <v>(株)ジェイコム湘南・神奈川_</v>
      </c>
      <c r="BB303" s="52">
        <f t="shared" si="35"/>
        <v>0.49399999999999999</v>
      </c>
      <c r="BD303" s="52" t="str">
        <f>IF(参照!L303="","",参照!L303)</f>
        <v>(株)ジェイコム札幌</v>
      </c>
    </row>
    <row r="304" spans="47:56">
      <c r="AU304" s="52" t="str">
        <f>IF(参照!A304="","",参照!A304)</f>
        <v>A0107</v>
      </c>
      <c r="AV304" s="52" t="str">
        <f>IF(参照!B304="","",参照!B304)</f>
        <v>(株)ジェイコム千葉</v>
      </c>
      <c r="AW304" s="52">
        <f>IF(参照!C304="","",参照!C304)</f>
        <v>4.5399999999999998E-4</v>
      </c>
      <c r="AX304" s="52" t="str">
        <f>IF(参照!D304="","",参照!D304)</f>
        <v/>
      </c>
      <c r="AY304" s="52">
        <f>IF(参照!E304="","",参照!E304)</f>
        <v>4.9399999999999997E-4</v>
      </c>
      <c r="AZ304" s="52" t="str">
        <f>IF(参照!F304="","",参照!F304)</f>
        <v>(株)ジェイコム千葉</v>
      </c>
      <c r="BA304" s="52" t="str">
        <f>IF(参照!G304="","",参照!G304)</f>
        <v>(株)ジェイコム千葉_</v>
      </c>
      <c r="BB304" s="52">
        <f t="shared" si="35"/>
        <v>0.49399999999999999</v>
      </c>
      <c r="BD304" s="52" t="str">
        <f>IF(参照!L304="","",参照!L304)</f>
        <v>(株)ジェイコム湘南・神奈川</v>
      </c>
    </row>
    <row r="305" spans="47:56">
      <c r="AU305" s="52" t="str">
        <f>IF(参照!A305="","",参照!A305)</f>
        <v>A0110</v>
      </c>
      <c r="AV305" s="52" t="str">
        <f>IF(参照!B305="","",参照!B305)</f>
        <v>(株)ジェイコム東京</v>
      </c>
      <c r="AW305" s="52">
        <f>IF(参照!C305="","",参照!C305)</f>
        <v>4.5399999999999998E-4</v>
      </c>
      <c r="AX305" s="52" t="str">
        <f>IF(参照!D305="","",参照!D305)</f>
        <v/>
      </c>
      <c r="AY305" s="52">
        <f>IF(参照!E305="","",参照!E305)</f>
        <v>4.6599999999999994E-4</v>
      </c>
      <c r="AZ305" s="52" t="str">
        <f>IF(参照!F305="","",参照!F305)</f>
        <v>(株)ジェイコム東京</v>
      </c>
      <c r="BA305" s="52" t="str">
        <f>IF(参照!G305="","",参照!G305)</f>
        <v>(株)ジェイコム東京_</v>
      </c>
      <c r="BB305" s="52">
        <f t="shared" si="35"/>
        <v>0.46599999999999997</v>
      </c>
      <c r="BD305" s="52" t="str">
        <f>IF(参照!L305="","",参照!L305)</f>
        <v>(株)ジェイコム千葉</v>
      </c>
    </row>
    <row r="306" spans="47:56">
      <c r="AU306" s="52" t="str">
        <f>IF(参照!A306="","",参照!A306)</f>
        <v>A0119</v>
      </c>
      <c r="AV306" s="52" t="str">
        <f>IF(参照!B306="","",参照!B306)</f>
        <v>土浦ケーブルテレビ(株)</v>
      </c>
      <c r="AW306" s="52">
        <f>IF(参照!C306="","",参照!C306)</f>
        <v>4.5399999999999998E-4</v>
      </c>
      <c r="AX306" s="52" t="str">
        <f>IF(参照!D306="","",参照!D306)</f>
        <v/>
      </c>
      <c r="AY306" s="52">
        <f>IF(参照!E306="","",参照!E306)</f>
        <v>4.9399999999999997E-4</v>
      </c>
      <c r="AZ306" s="52" t="str">
        <f>IF(参照!F306="","",参照!F306)</f>
        <v>土浦ケーブルテレビ(株)</v>
      </c>
      <c r="BA306" s="52" t="str">
        <f>IF(参照!G306="","",参照!G306)</f>
        <v>土浦ケーブルテレビ(株)_</v>
      </c>
      <c r="BB306" s="52">
        <f t="shared" si="35"/>
        <v>0.49399999999999999</v>
      </c>
      <c r="BD306" s="52" t="str">
        <f>IF(参照!L306="","",参照!L306)</f>
        <v>(株)ジェイコム東京</v>
      </c>
    </row>
    <row r="307" spans="47:56">
      <c r="AU307" s="52" t="str">
        <f>IF(参照!A307="","",参照!A307)</f>
        <v>A0120</v>
      </c>
      <c r="AV307" s="52" t="str">
        <f>IF(参照!B307="","",参照!B307)</f>
        <v>鹿児島電力(株)</v>
      </c>
      <c r="AW307" s="52">
        <f>IF(参照!C307="","",参照!C307)</f>
        <v>4.9100000000000001E-4</v>
      </c>
      <c r="AX307" s="52" t="str">
        <f>IF(参照!D307="","",参照!D307)</f>
        <v/>
      </c>
      <c r="AY307" s="52">
        <f>IF(参照!E307="","",参照!E307)</f>
        <v>4.35E-4</v>
      </c>
      <c r="AZ307" s="52" t="str">
        <f>IF(参照!F307="","",参照!F307)</f>
        <v>鹿児島電力(株)</v>
      </c>
      <c r="BA307" s="52" t="str">
        <f>IF(参照!G307="","",参照!G307)</f>
        <v>鹿児島電力(株)_</v>
      </c>
      <c r="BB307" s="52">
        <f t="shared" si="35"/>
        <v>0.435</v>
      </c>
      <c r="BD307" s="52" t="str">
        <f>IF(参照!L307="","",参照!L307)</f>
        <v>シェルジャパン(株)</v>
      </c>
    </row>
    <row r="308" spans="47:56">
      <c r="AU308" s="52" t="str">
        <f>IF(参照!A308="","",参照!A308)</f>
        <v>A0121</v>
      </c>
      <c r="AV308" s="52" t="str">
        <f>IF(参照!B308="","",参照!B308)</f>
        <v>太陽ガス(株)</v>
      </c>
      <c r="AW308" s="52">
        <f>IF(参照!C308="","",参照!C308)</f>
        <v>4.44E-4</v>
      </c>
      <c r="AX308" s="52" t="str">
        <f>IF(参照!D308="","",参照!D308)</f>
        <v/>
      </c>
      <c r="AY308" s="52">
        <f>IF(参照!E308="","",参照!E308)</f>
        <v>4.7699999999999999E-4</v>
      </c>
      <c r="AZ308" s="52" t="str">
        <f>IF(参照!F308="","",参照!F308)</f>
        <v>太陽ガス(株)</v>
      </c>
      <c r="BA308" s="52" t="str">
        <f>IF(参照!G308="","",参照!G308)</f>
        <v>太陽ガス(株)_</v>
      </c>
      <c r="BB308" s="52">
        <f t="shared" si="35"/>
        <v>0.47699999999999998</v>
      </c>
      <c r="BD308" s="52" t="str">
        <f>IF(参照!L308="","",参照!L308)</f>
        <v>(株)しおさい電力</v>
      </c>
    </row>
    <row r="309" spans="47:56">
      <c r="AU309" s="52" t="str">
        <f>IF(参照!A309="","",参照!A309)</f>
        <v>A0122</v>
      </c>
      <c r="AV309" s="52" t="str">
        <f>IF(参照!B309="","",参照!B309)</f>
        <v>アーバンエナジー(株)</v>
      </c>
      <c r="AW309" s="52">
        <f>IF(参照!C309="","",参照!C309)</f>
        <v>2.41E-4</v>
      </c>
      <c r="AX309" s="52" t="str">
        <f>IF(参照!D309="","",参照!D309)</f>
        <v>メニューA</v>
      </c>
      <c r="AY309" s="52">
        <f>IF(参照!E309="","",参照!E309)</f>
        <v>0</v>
      </c>
      <c r="AZ309" s="52" t="str">
        <f>IF(参照!F309="","",参照!F309)</f>
        <v>アーバンエナジー(株)</v>
      </c>
      <c r="BA309" s="52" t="str">
        <f>IF(参照!G309="","",参照!G309)</f>
        <v>アーバンエナジー(株)_メニューA</v>
      </c>
      <c r="BB309" s="52">
        <f t="shared" si="35"/>
        <v>0</v>
      </c>
      <c r="BD309" s="52" t="str">
        <f>IF(参照!L309="","",参照!L309)</f>
        <v>(株)シグナストラスト</v>
      </c>
    </row>
    <row r="310" spans="47:56">
      <c r="AU310" s="52" t="str">
        <f>IF(参照!A310="","",参照!A310)</f>
        <v/>
      </c>
      <c r="AV310" s="52" t="str">
        <f>IF(参照!B310="","",参照!B310)</f>
        <v/>
      </c>
      <c r="AW310" s="52" t="str">
        <f>IF(参照!C310="","",参照!C310)</f>
        <v/>
      </c>
      <c r="AX310" s="52" t="str">
        <f>IF(参照!D310="","",参照!D310)</f>
        <v>メニューB</v>
      </c>
      <c r="AY310" s="52">
        <f>IF(参照!E310="","",参照!E310)</f>
        <v>2.92E-4</v>
      </c>
      <c r="AZ310" s="52" t="str">
        <f>IF(参照!F310="","",参照!F310)</f>
        <v>アーバンエナジー(株)</v>
      </c>
      <c r="BA310" s="52" t="str">
        <f>IF(参照!G310="","",参照!G310)</f>
        <v>アーバンエナジー(株)_メニューB</v>
      </c>
      <c r="BB310" s="52">
        <f t="shared" si="35"/>
        <v>0.29199999999999998</v>
      </c>
      <c r="BD310" s="52" t="str">
        <f>IF(参照!L310="","",参照!L310)</f>
        <v>静岡ガス＆パワー(株)</v>
      </c>
    </row>
    <row r="311" spans="47:56">
      <c r="AU311" s="52" t="str">
        <f>IF(参照!A311="","",参照!A311)</f>
        <v/>
      </c>
      <c r="AV311" s="52" t="str">
        <f>IF(参照!B311="","",参照!B311)</f>
        <v/>
      </c>
      <c r="AW311" s="52" t="str">
        <f>IF(参照!C311="","",参照!C311)</f>
        <v/>
      </c>
      <c r="AX311" s="52" t="str">
        <f>IF(参照!D311="","",参照!D311)</f>
        <v>メニューC</v>
      </c>
      <c r="AY311" s="52">
        <f>IF(参照!E311="","",参照!E311)</f>
        <v>3.5299999999999996E-4</v>
      </c>
      <c r="AZ311" s="52" t="str">
        <f>IF(参照!F311="","",参照!F311)</f>
        <v>アーバンエナジー(株)</v>
      </c>
      <c r="BA311" s="52" t="str">
        <f>IF(参照!G311="","",参照!G311)</f>
        <v>アーバンエナジー(株)_メニューC</v>
      </c>
      <c r="BB311" s="52">
        <f t="shared" si="35"/>
        <v>0.35299999999999998</v>
      </c>
      <c r="BD311" s="52" t="str">
        <f>IF(参照!L311="","",参照!L311)</f>
        <v>自然電力(株)</v>
      </c>
    </row>
    <row r="312" spans="47:56">
      <c r="AU312" s="52" t="str">
        <f>IF(参照!A312="","",参照!A312)</f>
        <v/>
      </c>
      <c r="AV312" s="52" t="str">
        <f>IF(参照!B312="","",参照!B312)</f>
        <v/>
      </c>
      <c r="AW312" s="52" t="str">
        <f>IF(参照!C312="","",参照!C312)</f>
        <v/>
      </c>
      <c r="AX312" s="52" t="str">
        <f>IF(参照!D312="","",参照!D312)</f>
        <v>メニューD</v>
      </c>
      <c r="AY312" s="52">
        <f>IF(参照!E312="","",参照!E312)</f>
        <v>2.5000000000000001E-4</v>
      </c>
      <c r="AZ312" s="52" t="str">
        <f>IF(参照!F312="","",参照!F312)</f>
        <v>アーバンエナジー(株)</v>
      </c>
      <c r="BA312" s="52" t="str">
        <f>IF(参照!G312="","",参照!G312)</f>
        <v>アーバンエナジー(株)_メニューD</v>
      </c>
      <c r="BB312" s="52">
        <f t="shared" si="35"/>
        <v>0.25</v>
      </c>
      <c r="BD312" s="52" t="str">
        <f>IF(参照!L312="","",参照!L312)</f>
        <v>(株)シナジアパワー</v>
      </c>
    </row>
    <row r="313" spans="47:56">
      <c r="AU313" s="52" t="str">
        <f>IF(参照!A313="","",参照!A313)</f>
        <v/>
      </c>
      <c r="AV313" s="52" t="str">
        <f>IF(参照!B313="","",参照!B313)</f>
        <v/>
      </c>
      <c r="AW313" s="52" t="str">
        <f>IF(参照!C313="","",参照!C313)</f>
        <v/>
      </c>
      <c r="AX313" s="52" t="str">
        <f>IF(参照!D313="","",参照!D313)</f>
        <v>メニューE</v>
      </c>
      <c r="AY313" s="52">
        <f>IF(参照!E313="","",参照!E313)</f>
        <v>3.77E-4</v>
      </c>
      <c r="AZ313" s="52" t="str">
        <f>IF(参照!F313="","",参照!F313)</f>
        <v>アーバンエナジー(株)</v>
      </c>
      <c r="BA313" s="52" t="str">
        <f>IF(参照!G313="","",参照!G313)</f>
        <v>アーバンエナジー(株)_メニューE</v>
      </c>
      <c r="BB313" s="52">
        <f t="shared" si="35"/>
        <v>0.377</v>
      </c>
      <c r="BD313" s="52" t="str">
        <f>IF(参照!L313="","",参照!L313)</f>
        <v>シナネン(株)</v>
      </c>
    </row>
    <row r="314" spans="47:56">
      <c r="AU314" s="52" t="str">
        <f>IF(参照!A314="","",参照!A314)</f>
        <v/>
      </c>
      <c r="AV314" s="52" t="str">
        <f>IF(参照!B314="","",参照!B314)</f>
        <v/>
      </c>
      <c r="AW314" s="52" t="str">
        <f>IF(参照!C314="","",参照!C314)</f>
        <v/>
      </c>
      <c r="AX314" s="52" t="str">
        <f>IF(参照!D314="","",参照!D314)</f>
        <v>メニューF</v>
      </c>
      <c r="AY314" s="52">
        <f>IF(参照!E314="","",参照!E314)</f>
        <v>0</v>
      </c>
      <c r="AZ314" s="52" t="str">
        <f>IF(参照!F314="","",参照!F314)</f>
        <v>アーバンエナジー(株)</v>
      </c>
      <c r="BA314" s="52" t="str">
        <f>IF(参照!G314="","",参照!G314)</f>
        <v>アーバンエナジー(株)_メニューF</v>
      </c>
      <c r="BB314" s="52">
        <f t="shared" si="35"/>
        <v>0</v>
      </c>
      <c r="BD314" s="52" t="str">
        <f>IF(参照!L314="","",参照!L314)</f>
        <v>芝浦電力(株)</v>
      </c>
    </row>
    <row r="315" spans="47:56">
      <c r="AU315" s="52" t="str">
        <f>IF(参照!A315="","",参照!A315)</f>
        <v/>
      </c>
      <c r="AV315" s="52" t="str">
        <f>IF(参照!B315="","",参照!B315)</f>
        <v/>
      </c>
      <c r="AW315" s="52" t="str">
        <f>IF(参照!C315="","",参照!C315)</f>
        <v/>
      </c>
      <c r="AX315" s="52" t="str">
        <f>IF(参照!D315="","",参照!D315)</f>
        <v>メニューG</v>
      </c>
      <c r="AY315" s="52">
        <f>IF(参照!E315="","",参照!E315)</f>
        <v>0</v>
      </c>
      <c r="AZ315" s="52" t="str">
        <f>IF(参照!F315="","",参照!F315)</f>
        <v>アーバンエナジー(株)</v>
      </c>
      <c r="BA315" s="52" t="str">
        <f>IF(参照!G315="","",参照!G315)</f>
        <v>アーバンエナジー(株)_メニューG</v>
      </c>
      <c r="BB315" s="52">
        <f t="shared" si="35"/>
        <v>0</v>
      </c>
      <c r="BD315" s="52" t="str">
        <f>IF(参照!L315="","",参照!L315)</f>
        <v>(株)ジャパネットサービスイノベーション</v>
      </c>
    </row>
    <row r="316" spans="47:56">
      <c r="AU316" s="52" t="str">
        <f>IF(参照!A316="","",参照!A316)</f>
        <v/>
      </c>
      <c r="AV316" s="52" t="str">
        <f>IF(参照!B316="","",参照!B316)</f>
        <v/>
      </c>
      <c r="AW316" s="52" t="str">
        <f>IF(参照!C316="","",参照!C316)</f>
        <v/>
      </c>
      <c r="AX316" s="52" t="str">
        <f>IF(参照!D316="","",参照!D316)</f>
        <v>メニューH</v>
      </c>
      <c r="AY316" s="52">
        <f>IF(参照!E316="","",参照!E316)</f>
        <v>0</v>
      </c>
      <c r="AZ316" s="52" t="str">
        <f>IF(参照!F316="","",参照!F316)</f>
        <v>アーバンエナジー(株)</v>
      </c>
      <c r="BA316" s="52" t="str">
        <f>IF(参照!G316="","",参照!G316)</f>
        <v>アーバンエナジー(株)_メニューH</v>
      </c>
      <c r="BB316" s="52">
        <f t="shared" si="35"/>
        <v>0</v>
      </c>
      <c r="BD316" s="52" t="str">
        <f>IF(参照!L316="","",参照!L316)</f>
        <v>自由でんき(株)</v>
      </c>
    </row>
    <row r="317" spans="47:56">
      <c r="AU317" s="52" t="str">
        <f>IF(参照!A317="","",参照!A317)</f>
        <v/>
      </c>
      <c r="AV317" s="52" t="str">
        <f>IF(参照!B317="","",参照!B317)</f>
        <v/>
      </c>
      <c r="AW317" s="52" t="str">
        <f>IF(参照!C317="","",参照!C317)</f>
        <v/>
      </c>
      <c r="AX317" s="52" t="str">
        <f>IF(参照!D317="","",参照!D317)</f>
        <v>メニューI(残差)</v>
      </c>
      <c r="AY317" s="52">
        <f>IF(参照!E317="","",参照!E317)</f>
        <v>5.9000000000000003E-4</v>
      </c>
      <c r="AZ317" s="52" t="str">
        <f>IF(参照!F317="","",参照!F317)</f>
        <v>アーバンエナジー(株)</v>
      </c>
      <c r="BA317" s="52" t="str">
        <f>IF(参照!G317="","",参照!G317)</f>
        <v>アーバンエナジー(株)_メニューI(残差)</v>
      </c>
      <c r="BB317" s="52">
        <f t="shared" si="35"/>
        <v>0.59000000000000008</v>
      </c>
      <c r="BD317" s="52" t="str">
        <f>IF(参照!L317="","",参照!L317)</f>
        <v>湘南電力(株)</v>
      </c>
    </row>
    <row r="318" spans="47:56">
      <c r="AU318" s="52" t="str">
        <f>IF(参照!A318="","",参照!A318)</f>
        <v/>
      </c>
      <c r="AV318" s="52" t="str">
        <f>IF(参照!B318="","",参照!B318)</f>
        <v/>
      </c>
      <c r="AW318" s="52" t="str">
        <f>IF(参照!C318="","",参照!C318)</f>
        <v/>
      </c>
      <c r="AX318" s="52" t="str">
        <f>IF(参照!D318="","",参照!D318)</f>
        <v>(参考値)事業者全体</v>
      </c>
      <c r="AY318" s="52">
        <f>IF(参照!E318="","",参照!E318)</f>
        <v>4.3599999999999997E-4</v>
      </c>
      <c r="AZ318" s="52" t="str">
        <f>IF(参照!F318="","",参照!F318)</f>
        <v>アーバンエナジー(株)</v>
      </c>
      <c r="BA318" s="52" t="str">
        <f>IF(参照!G318="","",参照!G318)</f>
        <v>アーバンエナジー(株)_(参考値)事業者全体</v>
      </c>
      <c r="BB318" s="52">
        <f t="shared" si="35"/>
        <v>0.436</v>
      </c>
      <c r="BD318" s="52" t="str">
        <f>IF(参照!L318="","",参照!L318)</f>
        <v>(株)情熱電力</v>
      </c>
    </row>
    <row r="319" spans="47:56">
      <c r="AU319" s="52" t="str">
        <f>IF(参照!A319="","",参照!A319)</f>
        <v>A0123</v>
      </c>
      <c r="AV319" s="52" t="str">
        <f>IF(参照!B319="","",参照!B319)</f>
        <v>パワーネクスト(株)</v>
      </c>
      <c r="AW319" s="52">
        <f>IF(参照!C319="","",参照!C319)</f>
        <v>6.9999999999999999E-6</v>
      </c>
      <c r="AX319" s="52" t="str">
        <f>IF(参照!D319="","",参照!D319)</f>
        <v/>
      </c>
      <c r="AY319" s="52">
        <f>IF(参照!E319="","",参照!E319)</f>
        <v>4.5300000000000001E-4</v>
      </c>
      <c r="AZ319" s="52" t="str">
        <f>IF(参照!F319="","",参照!F319)</f>
        <v>パワーネクスト(株)</v>
      </c>
      <c r="BA319" s="52" t="str">
        <f>IF(参照!G319="","",参照!G319)</f>
        <v>パワーネクスト(株)_</v>
      </c>
      <c r="BB319" s="52">
        <f t="shared" si="35"/>
        <v>0.45300000000000001</v>
      </c>
      <c r="BD319" s="52" t="str">
        <f>IF(参照!L319="","",参照!L319)</f>
        <v>情報ハイウェイ協同組合</v>
      </c>
    </row>
    <row r="320" spans="47:56">
      <c r="AU320" s="52" t="str">
        <f>IF(参照!A320="","",参照!A320)</f>
        <v>A0124</v>
      </c>
      <c r="AV320" s="52" t="str">
        <f>IF(参照!B320="","",参照!B320)</f>
        <v>合同会社北上新電力</v>
      </c>
      <c r="AW320" s="52">
        <f>IF(参照!C320="","",参照!C320)</f>
        <v>2.3299999999999997E-4</v>
      </c>
      <c r="AX320" s="52" t="str">
        <f>IF(参照!D320="","",参照!D320)</f>
        <v/>
      </c>
      <c r="AY320" s="52">
        <f>IF(参照!E320="","",参照!E320)</f>
        <v>5.1599999999999997E-4</v>
      </c>
      <c r="AZ320" s="52" t="str">
        <f>IF(参照!F320="","",参照!F320)</f>
        <v>合同会社北上新電力</v>
      </c>
      <c r="BA320" s="52" t="str">
        <f>IF(参照!G320="","",参照!G320)</f>
        <v>合同会社北上新電力_</v>
      </c>
      <c r="BB320" s="52">
        <f t="shared" si="35"/>
        <v>0.51600000000000001</v>
      </c>
      <c r="BD320" s="52" t="str">
        <f>IF(参照!L320="","",参照!L320)</f>
        <v>(株)新出光</v>
      </c>
    </row>
    <row r="321" spans="47:56">
      <c r="AU321" s="52" t="str">
        <f>IF(参照!A321="","",参照!A321)</f>
        <v>A0125</v>
      </c>
      <c r="AV321" s="52" t="str">
        <f>IF(参照!B321="","",参照!B321)</f>
        <v>パーパススマートパワー(株)</v>
      </c>
      <c r="AW321" s="52">
        <f>IF(参照!C321="","",参照!C321)</f>
        <v>4.9899999999999999E-4</v>
      </c>
      <c r="AX321" s="52" t="str">
        <f>IF(参照!D321="","",参照!D321)</f>
        <v/>
      </c>
      <c r="AY321" s="52">
        <f>IF(参照!E321="","",参照!E321)</f>
        <v>4.4299999999999998E-4</v>
      </c>
      <c r="AZ321" s="52" t="str">
        <f>IF(参照!F321="","",参照!F321)</f>
        <v>パーパススマートパワー(株)</v>
      </c>
      <c r="BA321" s="52" t="str">
        <f>IF(参照!G321="","",参照!G321)</f>
        <v>パーパススマートパワー(株)_</v>
      </c>
      <c r="BB321" s="52">
        <f t="shared" si="35"/>
        <v>0.443</v>
      </c>
      <c r="BD321" s="52" t="str">
        <f>IF(参照!L321="","",参照!L321)</f>
        <v>シン・エナジー(株)</v>
      </c>
    </row>
    <row r="322" spans="47:56">
      <c r="AU322" s="52" t="str">
        <f>IF(参照!A322="","",参照!A322)</f>
        <v>A0126</v>
      </c>
      <c r="AV322" s="52" t="str">
        <f>IF(参照!B322="","",参照!B322)</f>
        <v>(株)タクマエナジー</v>
      </c>
      <c r="AW322" s="52">
        <f>IF(参照!C322="","",参照!C322)</f>
        <v>3.8000000000000002E-5</v>
      </c>
      <c r="AX322" s="52" t="str">
        <f>IF(参照!D322="","",参照!D322)</f>
        <v>メニューA</v>
      </c>
      <c r="AY322" s="52">
        <f>IF(参照!E322="","",参照!E322)</f>
        <v>0</v>
      </c>
      <c r="AZ322" s="52" t="str">
        <f>IF(参照!F322="","",参照!F322)</f>
        <v>(株)タクマエナジー</v>
      </c>
      <c r="BA322" s="52" t="str">
        <f>IF(参照!G322="","",参照!G322)</f>
        <v>(株)タクマエナジー_メニューA</v>
      </c>
      <c r="BB322" s="52">
        <f t="shared" si="35"/>
        <v>0</v>
      </c>
      <c r="BD322" s="52" t="str">
        <f>IF(参照!L322="","",参照!L322)</f>
        <v>新エネルギー開発(株)</v>
      </c>
    </row>
    <row r="323" spans="47:56">
      <c r="AU323" s="52" t="str">
        <f>IF(参照!A323="","",参照!A323)</f>
        <v/>
      </c>
      <c r="AV323" s="52" t="str">
        <f>IF(参照!B323="","",参照!B323)</f>
        <v/>
      </c>
      <c r="AW323" s="52" t="str">
        <f>IF(参照!C323="","",参照!C323)</f>
        <v/>
      </c>
      <c r="AX323" s="52" t="str">
        <f>IF(参照!D323="","",参照!D323)</f>
        <v>メニューB(残差)</v>
      </c>
      <c r="AY323" s="52">
        <f>IF(参照!E323="","",参照!E323)</f>
        <v>2.0000000000000002E-5</v>
      </c>
      <c r="AZ323" s="52" t="str">
        <f>IF(参照!F323="","",参照!F323)</f>
        <v>(株)タクマエナジー</v>
      </c>
      <c r="BA323" s="52" t="str">
        <f>IF(参照!G323="","",参照!G323)</f>
        <v>(株)タクマエナジー_メニューB(残差)</v>
      </c>
      <c r="BB323" s="52">
        <f t="shared" si="35"/>
        <v>0.02</v>
      </c>
      <c r="BD323" s="52" t="str">
        <f>IF(参照!L323="","",参照!L323)</f>
        <v>新電力いばらき(株)</v>
      </c>
    </row>
    <row r="324" spans="47:56">
      <c r="AU324" s="52" t="str">
        <f>IF(参照!A324="","",参照!A324)</f>
        <v/>
      </c>
      <c r="AV324" s="52" t="str">
        <f>IF(参照!B324="","",参照!B324)</f>
        <v/>
      </c>
      <c r="AW324" s="52" t="str">
        <f>IF(参照!C324="","",参照!C324)</f>
        <v/>
      </c>
      <c r="AX324" s="52" t="str">
        <f>IF(参照!D324="","",参照!D324)</f>
        <v>(参考値)事業者全体</v>
      </c>
      <c r="AY324" s="52">
        <f>IF(参照!E324="","",参照!E324)</f>
        <v>3.5199999999999999E-4</v>
      </c>
      <c r="AZ324" s="52" t="str">
        <f>IF(参照!F324="","",参照!F324)</f>
        <v>(株)タクマエナジー</v>
      </c>
      <c r="BA324" s="52" t="str">
        <f>IF(参照!G324="","",参照!G324)</f>
        <v>(株)タクマエナジー_(参考値)事業者全体</v>
      </c>
      <c r="BB324" s="52">
        <f t="shared" si="35"/>
        <v>0.35199999999999998</v>
      </c>
      <c r="BD324" s="52" t="str">
        <f>IF(参照!L324="","",参照!L324)</f>
        <v>新電力おおいた(株)</v>
      </c>
    </row>
    <row r="325" spans="47:56">
      <c r="AU325" s="52" t="str">
        <f>IF(参照!A325="","",参照!A325)</f>
        <v>A0127</v>
      </c>
      <c r="AV325" s="52" t="str">
        <f>IF(参照!B325="","",参照!B325)</f>
        <v>(株)スマートテック</v>
      </c>
      <c r="AW325" s="52">
        <f>IF(参照!C325="","",参照!C325)</f>
        <v>3.2299999999999999E-4</v>
      </c>
      <c r="AX325" s="52" t="str">
        <f>IF(参照!D325="","",参照!D325)</f>
        <v>メニューA</v>
      </c>
      <c r="AY325" s="52">
        <f>IF(参照!E325="","",参照!E325)</f>
        <v>0</v>
      </c>
      <c r="AZ325" s="52" t="str">
        <f>IF(参照!F325="","",参照!F325)</f>
        <v>(株)スマートテック</v>
      </c>
      <c r="BA325" s="52" t="str">
        <f>IF(参照!G325="","",参照!G325)</f>
        <v>(株)スマートテック_メニューA</v>
      </c>
      <c r="BB325" s="52">
        <f t="shared" ref="BB325:BB388" si="36">AY325*1000</f>
        <v>0</v>
      </c>
      <c r="BD325" s="52" t="str">
        <f>IF(参照!L325="","",参照!L325)</f>
        <v>新電力新潟(株)</v>
      </c>
    </row>
    <row r="326" spans="47:56">
      <c r="AU326" s="52" t="str">
        <f>IF(参照!A326="","",参照!A326)</f>
        <v/>
      </c>
      <c r="AV326" s="52" t="str">
        <f>IF(参照!B326="","",参照!B326)</f>
        <v/>
      </c>
      <c r="AW326" s="52" t="str">
        <f>IF(参照!C326="","",参照!C326)</f>
        <v/>
      </c>
      <c r="AX326" s="52" t="str">
        <f>IF(参照!D326="","",参照!D326)</f>
        <v>メニューB(残差)</v>
      </c>
      <c r="AY326" s="52">
        <f>IF(参照!E326="","",参照!E326)</f>
        <v>4.4500000000000003E-4</v>
      </c>
      <c r="AZ326" s="52" t="str">
        <f>IF(参照!F326="","",参照!F326)</f>
        <v>(株)スマートテック</v>
      </c>
      <c r="BA326" s="52" t="str">
        <f>IF(参照!G326="","",参照!G326)</f>
        <v>(株)スマートテック_メニューB(残差)</v>
      </c>
      <c r="BB326" s="52">
        <f t="shared" si="36"/>
        <v>0.44500000000000001</v>
      </c>
      <c r="BD326" s="52" t="str">
        <f>IF(参照!L326="","",参照!L326)</f>
        <v>(株)翠光トップライン</v>
      </c>
    </row>
    <row r="327" spans="47:56">
      <c r="AU327" s="52" t="str">
        <f>IF(参照!A327="","",参照!A327)</f>
        <v/>
      </c>
      <c r="AV327" s="52" t="str">
        <f>IF(参照!B327="","",参照!B327)</f>
        <v/>
      </c>
      <c r="AW327" s="52" t="str">
        <f>IF(参照!C327="","",参照!C327)</f>
        <v/>
      </c>
      <c r="AX327" s="52" t="str">
        <f>IF(参照!D327="","",参照!D327)</f>
        <v>(参考値)事業者全体</v>
      </c>
      <c r="AY327" s="52">
        <f>IF(参照!E327="","",参照!E327)</f>
        <v>2.8899999999999998E-4</v>
      </c>
      <c r="AZ327" s="52" t="str">
        <f>IF(参照!F327="","",参照!F327)</f>
        <v>(株)スマートテック</v>
      </c>
      <c r="BA327" s="52" t="str">
        <f>IF(参照!G327="","",参照!G327)</f>
        <v>(株)スマートテック_(参考値)事業者全体</v>
      </c>
      <c r="BB327" s="52">
        <f t="shared" si="36"/>
        <v>0.28899999999999998</v>
      </c>
      <c r="BD327" s="52" t="str">
        <f>IF(参照!L327="","",参照!L327)</f>
        <v>須賀川瓦斯(株)</v>
      </c>
    </row>
    <row r="328" spans="47:56">
      <c r="AU328" s="52" t="str">
        <f>IF(参照!A328="","",参照!A328)</f>
        <v>A0128</v>
      </c>
      <c r="AV328" s="52" t="str">
        <f>IF(参照!B328="","",参照!B328)</f>
        <v>水戸電力(株)</v>
      </c>
      <c r="AW328" s="52">
        <f>IF(参照!C328="","",参照!C328)</f>
        <v>3.8900000000000002E-4</v>
      </c>
      <c r="AX328" s="52" t="str">
        <f>IF(参照!D328="","",参照!D328)</f>
        <v/>
      </c>
      <c r="AY328" s="52">
        <f>IF(参照!E328="","",参照!E328)</f>
        <v>4.2299999999999998E-4</v>
      </c>
      <c r="AZ328" s="52" t="str">
        <f>IF(参照!F328="","",参照!F328)</f>
        <v>水戸電力(株)</v>
      </c>
      <c r="BA328" s="52" t="str">
        <f>IF(参照!G328="","",参照!G328)</f>
        <v>水戸電力(株)_</v>
      </c>
      <c r="BB328" s="52">
        <f t="shared" si="36"/>
        <v>0.42299999999999999</v>
      </c>
      <c r="BD328" s="52" t="str">
        <f>IF(参照!L328="","",参照!L328)</f>
        <v>スズカ電工(株)</v>
      </c>
    </row>
    <row r="329" spans="47:56">
      <c r="AU329" s="52" t="str">
        <f>IF(参照!A329="","",参照!A329)</f>
        <v>A0130</v>
      </c>
      <c r="AV329" s="52" t="str">
        <f>IF(参照!B329="","",参照!B329)</f>
        <v>丸紅新電力(株)</v>
      </c>
      <c r="AW329" s="52">
        <f>IF(参照!C329="","",参照!C329)</f>
        <v>4.64E-4</v>
      </c>
      <c r="AX329" s="52" t="str">
        <f>IF(参照!D329="","",参照!D329)</f>
        <v>メニューA</v>
      </c>
      <c r="AY329" s="52">
        <f>IF(参照!E329="","",参照!E329)</f>
        <v>0</v>
      </c>
      <c r="AZ329" s="52" t="str">
        <f>IF(参照!F329="","",参照!F329)</f>
        <v>丸紅新電力(株)</v>
      </c>
      <c r="BA329" s="52" t="str">
        <f>IF(参照!G329="","",参照!G329)</f>
        <v>丸紅新電力(株)_メニューA</v>
      </c>
      <c r="BB329" s="52">
        <f t="shared" si="36"/>
        <v>0</v>
      </c>
      <c r="BD329" s="52" t="str">
        <f>IF(参照!L329="","",参照!L329)</f>
        <v>鈴与商事(株)</v>
      </c>
    </row>
    <row r="330" spans="47:56">
      <c r="AU330" s="52" t="str">
        <f>IF(参照!A330="","",参照!A330)</f>
        <v/>
      </c>
      <c r="AV330" s="52" t="str">
        <f>IF(参照!B330="","",参照!B330)</f>
        <v/>
      </c>
      <c r="AW330" s="52" t="str">
        <f>IF(参照!C330="","",参照!C330)</f>
        <v/>
      </c>
      <c r="AX330" s="52" t="str">
        <f>IF(参照!D330="","",参照!D330)</f>
        <v>メニューB</v>
      </c>
      <c r="AY330" s="52">
        <f>IF(参照!E330="","",参照!E330)</f>
        <v>1.84E-4</v>
      </c>
      <c r="AZ330" s="52" t="str">
        <f>IF(参照!F330="","",参照!F330)</f>
        <v>丸紅新電力(株)</v>
      </c>
      <c r="BA330" s="52" t="str">
        <f>IF(参照!G330="","",参照!G330)</f>
        <v>丸紅新電力(株)_メニューB</v>
      </c>
      <c r="BB330" s="52">
        <f t="shared" si="36"/>
        <v>0.184</v>
      </c>
      <c r="BD330" s="52" t="str">
        <f>IF(参照!L330="","",参照!L330)</f>
        <v>鈴与電力(株)</v>
      </c>
    </row>
    <row r="331" spans="47:56">
      <c r="AU331" s="52" t="str">
        <f>IF(参照!A331="","",参照!A331)</f>
        <v/>
      </c>
      <c r="AV331" s="52" t="str">
        <f>IF(参照!B331="","",参照!B331)</f>
        <v/>
      </c>
      <c r="AW331" s="52" t="str">
        <f>IF(参照!C331="","",参照!C331)</f>
        <v/>
      </c>
      <c r="AX331" s="52" t="str">
        <f>IF(参照!D331="","",参照!D331)</f>
        <v>メニューC</v>
      </c>
      <c r="AY331" s="52">
        <f>IF(参照!E331="","",参照!E331)</f>
        <v>3.77E-4</v>
      </c>
      <c r="AZ331" s="52" t="str">
        <f>IF(参照!F331="","",参照!F331)</f>
        <v>丸紅新電力(株)</v>
      </c>
      <c r="BA331" s="52" t="str">
        <f>IF(参照!G331="","",参照!G331)</f>
        <v>丸紅新電力(株)_メニューC</v>
      </c>
      <c r="BB331" s="52">
        <f t="shared" si="36"/>
        <v>0.377</v>
      </c>
      <c r="BD331" s="52" t="str">
        <f>IF(参照!L331="","",参照!L331)</f>
        <v>スターティア(株)</v>
      </c>
    </row>
    <row r="332" spans="47:56">
      <c r="AU332" s="52" t="str">
        <f>IF(参照!A332="","",参照!A332)</f>
        <v/>
      </c>
      <c r="AV332" s="52" t="str">
        <f>IF(参照!B332="","",参照!B332)</f>
        <v/>
      </c>
      <c r="AW332" s="52" t="str">
        <f>IF(参照!C332="","",参照!C332)</f>
        <v/>
      </c>
      <c r="AX332" s="52" t="str">
        <f>IF(参照!D332="","",参照!D332)</f>
        <v>メニューD</v>
      </c>
      <c r="AY332" s="52">
        <f>IF(参照!E332="","",参照!E332)</f>
        <v>0</v>
      </c>
      <c r="AZ332" s="52" t="str">
        <f>IF(参照!F332="","",参照!F332)</f>
        <v>丸紅新電力(株)</v>
      </c>
      <c r="BA332" s="52" t="str">
        <f>IF(参照!G332="","",参照!G332)</f>
        <v>丸紅新電力(株)_メニューD</v>
      </c>
      <c r="BB332" s="52">
        <f t="shared" si="36"/>
        <v>0</v>
      </c>
      <c r="BD332" s="52" t="str">
        <f>IF(参照!L332="","",参照!L332)</f>
        <v>(株)スマート</v>
      </c>
    </row>
    <row r="333" spans="47:56">
      <c r="AU333" s="52" t="str">
        <f>IF(参照!A333="","",参照!A333)</f>
        <v/>
      </c>
      <c r="AV333" s="52" t="str">
        <f>IF(参照!B333="","",参照!B333)</f>
        <v/>
      </c>
      <c r="AW333" s="52" t="str">
        <f>IF(参照!C333="","",参照!C333)</f>
        <v/>
      </c>
      <c r="AX333" s="52" t="str">
        <f>IF(参照!D333="","",参照!D333)</f>
        <v>メニューE(残差)</v>
      </c>
      <c r="AY333" s="52">
        <f>IF(参照!E333="","",参照!E333)</f>
        <v>5.669999999999999E-4</v>
      </c>
      <c r="AZ333" s="52" t="str">
        <f>IF(参照!F333="","",参照!F333)</f>
        <v>丸紅新電力(株)</v>
      </c>
      <c r="BA333" s="52" t="str">
        <f>IF(参照!G333="","",参照!G333)</f>
        <v>丸紅新電力(株)_メニューE(残差)</v>
      </c>
      <c r="BB333" s="52">
        <f t="shared" si="36"/>
        <v>0.56699999999999995</v>
      </c>
      <c r="BD333" s="52" t="str">
        <f>IF(参照!L333="","",参照!L333)</f>
        <v>スマートエコエナジー(株)</v>
      </c>
    </row>
    <row r="334" spans="47:56">
      <c r="AU334" s="52" t="str">
        <f>IF(参照!A334="","",参照!A334)</f>
        <v/>
      </c>
      <c r="AV334" s="52" t="str">
        <f>IF(参照!B334="","",参照!B334)</f>
        <v/>
      </c>
      <c r="AW334" s="52" t="str">
        <f>IF(参照!C334="","",参照!C334)</f>
        <v/>
      </c>
      <c r="AX334" s="52" t="str">
        <f>IF(参照!D334="","",参照!D334)</f>
        <v>(参考値)事業者全体</v>
      </c>
      <c r="AY334" s="52">
        <f>IF(参照!E334="","",参照!E334)</f>
        <v>4.9600000000000002E-4</v>
      </c>
      <c r="AZ334" s="52" t="str">
        <f>IF(参照!F334="","",参照!F334)</f>
        <v>丸紅新電力(株)</v>
      </c>
      <c r="BA334" s="52" t="str">
        <f>IF(参照!G334="","",参照!G334)</f>
        <v>丸紅新電力(株)_(参考値)事業者全体</v>
      </c>
      <c r="BB334" s="52">
        <f t="shared" si="36"/>
        <v>0.496</v>
      </c>
      <c r="BD334" s="52" t="str">
        <f>IF(参照!L334="","",参照!L334)</f>
        <v>スマートエナジー磐田(株)</v>
      </c>
    </row>
    <row r="335" spans="47:56">
      <c r="AU335" s="52" t="str">
        <f>IF(参照!A335="","",参照!A335)</f>
        <v>A0133</v>
      </c>
      <c r="AV335" s="52" t="str">
        <f>IF(参照!B335="","",参照!B335)</f>
        <v>奈良電力(株)</v>
      </c>
      <c r="AW335" s="52">
        <f>IF(参照!C335="","",参照!C335)</f>
        <v>5.0500000000000002E-4</v>
      </c>
      <c r="AX335" s="52" t="str">
        <f>IF(参照!D335="","",参照!D335)</f>
        <v/>
      </c>
      <c r="AY335" s="52">
        <f>IF(参照!E335="","",参照!E335)</f>
        <v>5.0799999999999999E-4</v>
      </c>
      <c r="AZ335" s="52" t="str">
        <f>IF(参照!F335="","",参照!F335)</f>
        <v>奈良電力(株)</v>
      </c>
      <c r="BA335" s="52" t="str">
        <f>IF(参照!G335="","",参照!G335)</f>
        <v>奈良電力(株)_</v>
      </c>
      <c r="BB335" s="52">
        <f t="shared" si="36"/>
        <v>0.50800000000000001</v>
      </c>
      <c r="BD335" s="52" t="str">
        <f>IF(参照!L335="","",参照!L335)</f>
        <v>スマートエナジー熊本(株)</v>
      </c>
    </row>
    <row r="336" spans="47:56">
      <c r="AU336" s="52" t="str">
        <f>IF(参照!A336="","",参照!A336)</f>
        <v>A0134</v>
      </c>
      <c r="AV336" s="52" t="str">
        <f>IF(参照!B336="","",参照!B336)</f>
        <v>日立造船(株)</v>
      </c>
      <c r="AW336" s="52">
        <f>IF(参照!C336="","",参照!C336)</f>
        <v>1.75E-4</v>
      </c>
      <c r="AX336" s="52" t="str">
        <f>IF(参照!D336="","",参照!D336)</f>
        <v>メニューA</v>
      </c>
      <c r="AY336" s="52">
        <f>IF(参照!E336="","",参照!E336)</f>
        <v>0</v>
      </c>
      <c r="AZ336" s="52" t="str">
        <f>IF(参照!F336="","",参照!F336)</f>
        <v>日立造船(株)</v>
      </c>
      <c r="BA336" s="52" t="str">
        <f>IF(参照!G336="","",参照!G336)</f>
        <v>日立造船(株)_メニューA</v>
      </c>
      <c r="BB336" s="52">
        <f t="shared" si="36"/>
        <v>0</v>
      </c>
      <c r="BD336" s="52" t="str">
        <f>IF(参照!L336="","",参照!L336)</f>
        <v>(株)スマートテック</v>
      </c>
    </row>
    <row r="337" spans="47:56">
      <c r="AU337" s="52" t="str">
        <f>IF(参照!A337="","",参照!A337)</f>
        <v/>
      </c>
      <c r="AV337" s="52" t="str">
        <f>IF(参照!B337="","",参照!B337)</f>
        <v/>
      </c>
      <c r="AW337" s="52" t="str">
        <f>IF(参照!C337="","",参照!C337)</f>
        <v/>
      </c>
      <c r="AX337" s="52" t="str">
        <f>IF(参照!D337="","",参照!D337)</f>
        <v>メニューB</v>
      </c>
      <c r="AY337" s="52">
        <f>IF(参照!E337="","",参照!E337)</f>
        <v>0</v>
      </c>
      <c r="AZ337" s="52" t="str">
        <f>IF(参照!F337="","",参照!F337)</f>
        <v>日立造船(株)</v>
      </c>
      <c r="BA337" s="52" t="str">
        <f>IF(参照!G337="","",参照!G337)</f>
        <v>日立造船(株)_メニューB</v>
      </c>
      <c r="BB337" s="52">
        <f t="shared" si="36"/>
        <v>0</v>
      </c>
      <c r="BD337" s="52" t="str">
        <f>IF(参照!L337="","",参照!L337)</f>
        <v>スマート電気(株)</v>
      </c>
    </row>
    <row r="338" spans="47:56">
      <c r="AU338" s="52" t="str">
        <f>IF(参照!A338="","",参照!A338)</f>
        <v/>
      </c>
      <c r="AV338" s="52" t="str">
        <f>IF(参照!B338="","",参照!B338)</f>
        <v/>
      </c>
      <c r="AW338" s="52" t="str">
        <f>IF(参照!C338="","",参照!C338)</f>
        <v/>
      </c>
      <c r="AX338" s="52" t="str">
        <f>IF(参照!D338="","",参照!D338)</f>
        <v>メニューC(残差)</v>
      </c>
      <c r="AY338" s="52">
        <f>IF(参照!E338="","",参照!E338)</f>
        <v>1.7699999999999999E-4</v>
      </c>
      <c r="AZ338" s="52" t="str">
        <f>IF(参照!F338="","",参照!F338)</f>
        <v>日立造船(株)</v>
      </c>
      <c r="BA338" s="52" t="str">
        <f>IF(参照!G338="","",参照!G338)</f>
        <v>日立造船(株)_メニューC(残差)</v>
      </c>
      <c r="BB338" s="52">
        <f t="shared" si="36"/>
        <v>0.17699999999999999</v>
      </c>
      <c r="BD338" s="52" t="str">
        <f>IF(参照!L338="","",参照!L338)</f>
        <v>諏訪瓦斯(株)</v>
      </c>
    </row>
    <row r="339" spans="47:56">
      <c r="AU339" s="52" t="str">
        <f>IF(参照!A339="","",参照!A339)</f>
        <v/>
      </c>
      <c r="AV339" s="52" t="str">
        <f>IF(参照!B339="","",参照!B339)</f>
        <v/>
      </c>
      <c r="AW339" s="52" t="str">
        <f>IF(参照!C339="","",参照!C339)</f>
        <v/>
      </c>
      <c r="AX339" s="52" t="str">
        <f>IF(参照!D339="","",参照!D339)</f>
        <v>(参考値)事業者全体</v>
      </c>
      <c r="AY339" s="52">
        <f>IF(参照!E339="","",参照!E339)</f>
        <v>1.7E-5</v>
      </c>
      <c r="AZ339" s="52" t="str">
        <f>IF(参照!F339="","",参照!F339)</f>
        <v>日立造船(株)</v>
      </c>
      <c r="BA339" s="52" t="str">
        <f>IF(参照!G339="","",参照!G339)</f>
        <v>日立造船(株)_(参考値)事業者全体</v>
      </c>
      <c r="BB339" s="52">
        <f t="shared" si="36"/>
        <v>1.7000000000000001E-2</v>
      </c>
      <c r="BD339" s="52" t="str">
        <f>IF(参照!L339="","",参照!L339)</f>
        <v>生活協同組合コープぐんま</v>
      </c>
    </row>
    <row r="340" spans="47:56">
      <c r="AU340" s="52" t="str">
        <f>IF(参照!A340="","",参照!A340)</f>
        <v>A0135</v>
      </c>
      <c r="AV340" s="52" t="str">
        <f>IF(参照!B340="","",参照!B340)</f>
        <v>大東ガス(株)</v>
      </c>
      <c r="AW340" s="52">
        <f>IF(参照!C340="","",参照!C340)</f>
        <v>3.6400000000000001E-4</v>
      </c>
      <c r="AX340" s="52" t="str">
        <f>IF(参照!D340="","",参照!D340)</f>
        <v>メニューA</v>
      </c>
      <c r="AY340" s="52">
        <f>IF(参照!E340="","",参照!E340)</f>
        <v>0</v>
      </c>
      <c r="AZ340" s="52" t="str">
        <f>IF(参照!F340="","",参照!F340)</f>
        <v>大東ガス(株)</v>
      </c>
      <c r="BA340" s="52" t="str">
        <f>IF(参照!G340="","",参照!G340)</f>
        <v>大東ガス(株)_メニューA</v>
      </c>
      <c r="BB340" s="52">
        <f t="shared" si="36"/>
        <v>0</v>
      </c>
      <c r="BD340" s="52" t="str">
        <f>IF(参照!L340="","",参照!L340)</f>
        <v>生活協同組合コープこうべ</v>
      </c>
    </row>
    <row r="341" spans="47:56">
      <c r="AU341" s="52" t="str">
        <f>IF(参照!A341="","",参照!A341)</f>
        <v/>
      </c>
      <c r="AV341" s="52" t="str">
        <f>IF(参照!B341="","",参照!B341)</f>
        <v/>
      </c>
      <c r="AW341" s="52" t="str">
        <f>IF(参照!C341="","",参照!C341)</f>
        <v/>
      </c>
      <c r="AX341" s="52" t="str">
        <f>IF(参照!D341="","",参照!D341)</f>
        <v>メニューB(残差)</v>
      </c>
      <c r="AY341" s="52">
        <f>IF(参照!E341="","",参照!E341)</f>
        <v>3.0699999999999998E-4</v>
      </c>
      <c r="AZ341" s="52" t="str">
        <f>IF(参照!F341="","",参照!F341)</f>
        <v>大東ガス(株)</v>
      </c>
      <c r="BA341" s="52" t="str">
        <f>IF(参照!G341="","",参照!G341)</f>
        <v>大東ガス(株)_メニューB(残差)</v>
      </c>
      <c r="BB341" s="52">
        <f t="shared" si="36"/>
        <v>0.307</v>
      </c>
      <c r="BD341" s="52" t="str">
        <f>IF(参照!L341="","",参照!L341)</f>
        <v>生活協同組合コープしが</v>
      </c>
    </row>
    <row r="342" spans="47:56">
      <c r="AU342" s="52" t="str">
        <f>IF(参照!A342="","",参照!A342)</f>
        <v/>
      </c>
      <c r="AV342" s="52" t="str">
        <f>IF(参照!B342="","",参照!B342)</f>
        <v/>
      </c>
      <c r="AW342" s="52" t="str">
        <f>IF(参照!C342="","",参照!C342)</f>
        <v/>
      </c>
      <c r="AX342" s="52" t="str">
        <f>IF(参照!D342="","",参照!D342)</f>
        <v>(参考値)事業者全体</v>
      </c>
      <c r="AY342" s="52">
        <f>IF(参照!E342="","",参照!E342)</f>
        <v>3.9200000000000004E-4</v>
      </c>
      <c r="AZ342" s="52" t="str">
        <f>IF(参照!F342="","",参照!F342)</f>
        <v>大東ガス(株)</v>
      </c>
      <c r="BA342" s="52" t="str">
        <f>IF(参照!G342="","",参照!G342)</f>
        <v>大東ガス(株)_(参考値)事業者全体</v>
      </c>
      <c r="BB342" s="52">
        <f t="shared" si="36"/>
        <v>0.39200000000000002</v>
      </c>
      <c r="BD342" s="52" t="str">
        <f>IF(参照!L342="","",参照!L342)</f>
        <v>生活協同組合コープながの</v>
      </c>
    </row>
    <row r="343" spans="47:56">
      <c r="AU343" s="52" t="str">
        <f>IF(参照!A343="","",参照!A343)</f>
        <v>A0136</v>
      </c>
      <c r="AV343" s="52" t="str">
        <f>IF(参照!B343="","",参照!B343)</f>
        <v>パナソニックオペレーショナルエクセレンス(株)(旧：パナソニック(株))</v>
      </c>
      <c r="AW343" s="52">
        <f>IF(参照!C343="","",参照!C343)</f>
        <v>3.8400000000000001E-4</v>
      </c>
      <c r="AX343" s="52" t="str">
        <f>IF(参照!D343="","",参照!D343)</f>
        <v>メニューA</v>
      </c>
      <c r="AY343" s="52">
        <f>IF(参照!E343="","",参照!E343)</f>
        <v>0</v>
      </c>
      <c r="AZ343" s="52" t="str">
        <f>IF(参照!F343="","",参照!F343)</f>
        <v>パナソニックオペレーショナルエクセレンス(株)(旧：パナソニック(株))</v>
      </c>
      <c r="BA343" s="52" t="str">
        <f>IF(参照!G343="","",参照!G343)</f>
        <v>パナソニックオペレーショナルエクセレンス(株)(旧：パナソニック(株))_メニューA</v>
      </c>
      <c r="BB343" s="52">
        <f t="shared" si="36"/>
        <v>0</v>
      </c>
      <c r="BD343" s="52" t="str">
        <f>IF(参照!L343="","",参照!L343)</f>
        <v>生活協同組合コープみらい</v>
      </c>
    </row>
    <row r="344" spans="47:56">
      <c r="AU344" s="52" t="str">
        <f>IF(参照!A344="","",参照!A344)</f>
        <v/>
      </c>
      <c r="AV344" s="52" t="str">
        <f>IF(参照!B344="","",参照!B344)</f>
        <v/>
      </c>
      <c r="AW344" s="52" t="str">
        <f>IF(参照!C344="","",参照!C344)</f>
        <v/>
      </c>
      <c r="AX344" s="52" t="str">
        <f>IF(参照!D344="","",参照!D344)</f>
        <v>メニューB(残差)</v>
      </c>
      <c r="AY344" s="52">
        <f>IF(参照!E344="","",参照!E344)</f>
        <v>4.2999999999999999E-4</v>
      </c>
      <c r="AZ344" s="52" t="str">
        <f>IF(参照!F344="","",参照!F344)</f>
        <v>パナソニックオペレーショナルエクセレンス(株)(旧：パナソニック(株))</v>
      </c>
      <c r="BA344" s="52" t="str">
        <f>IF(参照!G344="","",参照!G344)</f>
        <v>パナソニックオペレーショナルエクセレンス(株)(旧：パナソニック(株))_メニューB(残差)</v>
      </c>
      <c r="BB344" s="52">
        <f t="shared" si="36"/>
        <v>0.43</v>
      </c>
      <c r="BD344" s="52" t="str">
        <f>IF(参照!L344="","",参照!L344)</f>
        <v>生活協同組合ひろしま</v>
      </c>
    </row>
    <row r="345" spans="47:56">
      <c r="AU345" s="52" t="str">
        <f>IF(参照!A345="","",参照!A345)</f>
        <v/>
      </c>
      <c r="AV345" s="52" t="str">
        <f>IF(参照!B345="","",参照!B345)</f>
        <v/>
      </c>
      <c r="AW345" s="52" t="str">
        <f>IF(参照!C345="","",参照!C345)</f>
        <v/>
      </c>
      <c r="AX345" s="52" t="str">
        <f>IF(参照!D345="","",参照!D345)</f>
        <v>(参考値)事業者全体</v>
      </c>
      <c r="AY345" s="52">
        <f>IF(参照!E345="","",参照!E345)</f>
        <v>4.4700000000000002E-4</v>
      </c>
      <c r="AZ345" s="52" t="str">
        <f>IF(参照!F345="","",参照!F345)</f>
        <v>パナソニックオペレーショナルエクセレンス(株)(旧：パナソニック(株))</v>
      </c>
      <c r="BA345" s="52" t="str">
        <f>IF(参照!G345="","",参照!G345)</f>
        <v>パナソニックオペレーショナルエクセレンス(株)(旧：パナソニック(株))_(参考値)事業者全体</v>
      </c>
      <c r="BB345" s="52">
        <f t="shared" si="36"/>
        <v>0.44700000000000001</v>
      </c>
      <c r="BD345" s="52" t="str">
        <f>IF(参照!L345="","",参照!L345)</f>
        <v>(株)生活クラブエナジー</v>
      </c>
    </row>
    <row r="346" spans="47:56">
      <c r="AU346" s="52" t="str">
        <f>IF(参照!A346="","",参照!A346)</f>
        <v>A0137</v>
      </c>
      <c r="AV346" s="52" t="str">
        <f>IF(参照!B346="","",参照!B346)</f>
        <v>アストモスエネルギー(株)</v>
      </c>
      <c r="AW346" s="52">
        <f>IF(参照!C346="","",参照!C346)</f>
        <v>5.1400000000000003E-4</v>
      </c>
      <c r="AX346" s="52" t="str">
        <f>IF(参照!D346="","",参照!D346)</f>
        <v/>
      </c>
      <c r="AY346" s="52">
        <f>IF(参照!E346="","",参照!E346)</f>
        <v>5.7399999999999997E-4</v>
      </c>
      <c r="AZ346" s="52" t="str">
        <f>IF(参照!F346="","",参照!F346)</f>
        <v>アストモスエネルギー(株)</v>
      </c>
      <c r="BA346" s="52" t="str">
        <f>IF(参照!G346="","",参照!G346)</f>
        <v>アストモスエネルギー(株)_</v>
      </c>
      <c r="BB346" s="52">
        <f t="shared" si="36"/>
        <v>0.57399999999999995</v>
      </c>
      <c r="BD346" s="52" t="str">
        <f>IF(参照!L346="","",参照!L346)</f>
        <v>西武ガス(株)</v>
      </c>
    </row>
    <row r="347" spans="47:56">
      <c r="AU347" s="52" t="str">
        <f>IF(参照!A347="","",参照!A347)</f>
        <v>A0138</v>
      </c>
      <c r="AV347" s="52" t="str">
        <f>IF(参照!B347="","",参照!B347)</f>
        <v>(株)関電エネルギーソリューション</v>
      </c>
      <c r="AW347" s="52">
        <f>IF(参照!C347="","",参照!C347)</f>
        <v>5.1000000000000004E-4</v>
      </c>
      <c r="AX347" s="52" t="str">
        <f>IF(参照!D347="","",参照!D347)</f>
        <v>メニューA</v>
      </c>
      <c r="AY347" s="52">
        <f>IF(参照!E347="","",参照!E347)</f>
        <v>0</v>
      </c>
      <c r="AZ347" s="52" t="str">
        <f>IF(参照!F347="","",参照!F347)</f>
        <v>(株)関電エネルギーソリューション</v>
      </c>
      <c r="BA347" s="52" t="str">
        <f>IF(参照!G347="","",参照!G347)</f>
        <v>(株)関電エネルギーソリューション_メニューA</v>
      </c>
      <c r="BB347" s="52">
        <f t="shared" si="36"/>
        <v>0</v>
      </c>
      <c r="BD347" s="52" t="str">
        <f>IF(参照!L347="","",参照!L347)</f>
        <v>積水化学工業(株)</v>
      </c>
    </row>
    <row r="348" spans="47:56">
      <c r="AU348" s="52" t="str">
        <f>IF(参照!A348="","",参照!A348)</f>
        <v/>
      </c>
      <c r="AV348" s="52" t="str">
        <f>IF(参照!B348="","",参照!B348)</f>
        <v/>
      </c>
      <c r="AW348" s="52" t="str">
        <f>IF(参照!C348="","",参照!C348)</f>
        <v/>
      </c>
      <c r="AX348" s="52" t="str">
        <f>IF(参照!D348="","",参照!D348)</f>
        <v>メニューB(残差)</v>
      </c>
      <c r="AY348" s="52">
        <f>IF(参照!E348="","",参照!E348)</f>
        <v>4.8099999999999998E-4</v>
      </c>
      <c r="AZ348" s="52" t="str">
        <f>IF(参照!F348="","",参照!F348)</f>
        <v>(株)関電エネルギーソリューション</v>
      </c>
      <c r="BA348" s="52" t="str">
        <f>IF(参照!G348="","",参照!G348)</f>
        <v>(株)関電エネルギーソリューション_メニューB(残差)</v>
      </c>
      <c r="BB348" s="52">
        <f t="shared" si="36"/>
        <v>0.48099999999999998</v>
      </c>
      <c r="BD348" s="52" t="str">
        <f>IF(参照!L348="","",参照!L348)</f>
        <v>石油資源開発(株)</v>
      </c>
    </row>
    <row r="349" spans="47:56">
      <c r="AU349" s="52" t="str">
        <f>IF(参照!A349="","",参照!A349)</f>
        <v/>
      </c>
      <c r="AV349" s="52" t="str">
        <f>IF(参照!B349="","",参照!B349)</f>
        <v/>
      </c>
      <c r="AW349" s="52" t="str">
        <f>IF(参照!C349="","",参照!C349)</f>
        <v/>
      </c>
      <c r="AX349" s="52" t="str">
        <f>IF(参照!D349="","",参照!D349)</f>
        <v>(参考値)事業者全体</v>
      </c>
      <c r="AY349" s="52">
        <f>IF(参照!E349="","",参照!E349)</f>
        <v>5.3300000000000005E-4</v>
      </c>
      <c r="AZ349" s="52" t="str">
        <f>IF(参照!F349="","",参照!F349)</f>
        <v>(株)関電エネルギーソリューション</v>
      </c>
      <c r="BA349" s="52" t="str">
        <f>IF(参照!G349="","",参照!G349)</f>
        <v>(株)関電エネルギーソリューション_(参考値)事業者全体</v>
      </c>
      <c r="BB349" s="52">
        <f t="shared" si="36"/>
        <v>0.53300000000000003</v>
      </c>
      <c r="BD349" s="52" t="str">
        <f>IF(参照!L349="","",参照!L349)</f>
        <v>ゼロワットパワー(株)</v>
      </c>
    </row>
    <row r="350" spans="47:56">
      <c r="AU350" s="52" t="str">
        <f>IF(参照!A350="","",参照!A350)</f>
        <v>A0140</v>
      </c>
      <c r="AV350" s="52" t="str">
        <f>IF(参照!B350="","",参照!B350)</f>
        <v>ＭＣリテールエナジー(株)</v>
      </c>
      <c r="AW350" s="52">
        <f>IF(参照!C350="","",参照!C350)</f>
        <v>4.6500000000000003E-4</v>
      </c>
      <c r="AX350" s="52" t="str">
        <f>IF(参照!D350="","",参照!D350)</f>
        <v>メニューA</v>
      </c>
      <c r="AY350" s="52">
        <f>IF(参照!E350="","",参照!E350)</f>
        <v>0</v>
      </c>
      <c r="AZ350" s="52" t="str">
        <f>IF(参照!F350="","",参照!F350)</f>
        <v>ＭＣリテールエナジー(株)</v>
      </c>
      <c r="BA350" s="52" t="str">
        <f>IF(参照!G350="","",参照!G350)</f>
        <v>ＭＣリテールエナジー(株)_メニューA</v>
      </c>
      <c r="BB350" s="52">
        <f t="shared" si="36"/>
        <v>0</v>
      </c>
      <c r="BD350" s="52" t="str">
        <f>IF(参照!L350="","",参照!L350)</f>
        <v>(株)センカク</v>
      </c>
    </row>
    <row r="351" spans="47:56">
      <c r="AU351" s="52" t="str">
        <f>IF(参照!A351="","",参照!A351)</f>
        <v/>
      </c>
      <c r="AV351" s="52" t="str">
        <f>IF(参照!B351="","",参照!B351)</f>
        <v/>
      </c>
      <c r="AW351" s="52" t="str">
        <f>IF(参照!C351="","",参照!C351)</f>
        <v/>
      </c>
      <c r="AX351" s="52" t="str">
        <f>IF(参照!D351="","",参照!D351)</f>
        <v>メニューB</v>
      </c>
      <c r="AY351" s="52">
        <f>IF(参照!E351="","",参照!E351)</f>
        <v>0</v>
      </c>
      <c r="AZ351" s="52" t="str">
        <f>IF(参照!F351="","",参照!F351)</f>
        <v>ＭＣリテールエナジー(株)</v>
      </c>
      <c r="BA351" s="52" t="str">
        <f>IF(参照!G351="","",参照!G351)</f>
        <v>ＭＣリテールエナジー(株)_メニューB</v>
      </c>
      <c r="BB351" s="52">
        <f t="shared" si="36"/>
        <v>0</v>
      </c>
      <c r="BD351" s="52" t="str">
        <f>IF(参照!L351="","",参照!L351)</f>
        <v>セントラル石油瓦斯(株)</v>
      </c>
    </row>
    <row r="352" spans="47:56">
      <c r="AU352" s="52" t="str">
        <f>IF(参照!A352="","",参照!A352)</f>
        <v/>
      </c>
      <c r="AV352" s="52" t="str">
        <f>IF(参照!B352="","",参照!B352)</f>
        <v/>
      </c>
      <c r="AW352" s="52" t="str">
        <f>IF(参照!C352="","",参照!C352)</f>
        <v/>
      </c>
      <c r="AX352" s="52" t="str">
        <f>IF(参照!D352="","",参照!D352)</f>
        <v>メニューC</v>
      </c>
      <c r="AY352" s="52">
        <f>IF(参照!E352="","",参照!E352)</f>
        <v>0</v>
      </c>
      <c r="AZ352" s="52" t="str">
        <f>IF(参照!F352="","",参照!F352)</f>
        <v>ＭＣリテールエナジー(株)</v>
      </c>
      <c r="BA352" s="52" t="str">
        <f>IF(参照!G352="","",参照!G352)</f>
        <v>ＭＣリテールエナジー(株)_メニューC</v>
      </c>
      <c r="BB352" s="52">
        <f t="shared" si="36"/>
        <v>0</v>
      </c>
      <c r="BD352" s="52" t="str">
        <f>IF(参照!L352="","",参照!L352)</f>
        <v>全農エネルギー(株)</v>
      </c>
    </row>
    <row r="353" spans="47:56">
      <c r="AU353" s="52" t="str">
        <f>IF(参照!A353="","",参照!A353)</f>
        <v/>
      </c>
      <c r="AV353" s="52" t="str">
        <f>IF(参照!B353="","",参照!B353)</f>
        <v/>
      </c>
      <c r="AW353" s="52" t="str">
        <f>IF(参照!C353="","",参照!C353)</f>
        <v/>
      </c>
      <c r="AX353" s="52" t="str">
        <f>IF(参照!D353="","",参照!D353)</f>
        <v>メニューD(残差)</v>
      </c>
      <c r="AY353" s="52">
        <f>IF(参照!E353="","",参照!E353)</f>
        <v>3.97E-4</v>
      </c>
      <c r="AZ353" s="52" t="str">
        <f>IF(参照!F353="","",参照!F353)</f>
        <v>ＭＣリテールエナジー(株)</v>
      </c>
      <c r="BA353" s="52" t="str">
        <f>IF(参照!G353="","",参照!G353)</f>
        <v>ＭＣリテールエナジー(株)_メニューD(残差)</v>
      </c>
      <c r="BB353" s="52">
        <f t="shared" si="36"/>
        <v>0.39700000000000002</v>
      </c>
      <c r="BD353" s="52" t="str">
        <f>IF(参照!L353="","",参照!L353)</f>
        <v>そうまＩグリッド合同会社</v>
      </c>
    </row>
    <row r="354" spans="47:56">
      <c r="AU354" s="52" t="str">
        <f>IF(参照!A354="","",参照!A354)</f>
        <v/>
      </c>
      <c r="AV354" s="52" t="str">
        <f>IF(参照!B354="","",参照!B354)</f>
        <v/>
      </c>
      <c r="AW354" s="52" t="str">
        <f>IF(参照!C354="","",参照!C354)</f>
        <v/>
      </c>
      <c r="AX354" s="52" t="str">
        <f>IF(参照!D354="","",参照!D354)</f>
        <v>(参考値)事業者全体</v>
      </c>
      <c r="AY354" s="52">
        <f>IF(参照!E354="","",参照!E354)</f>
        <v>4.7899999999999999E-4</v>
      </c>
      <c r="AZ354" s="52" t="str">
        <f>IF(参照!F354="","",参照!F354)</f>
        <v>ＭＣリテールエナジー(株)</v>
      </c>
      <c r="BA354" s="52" t="str">
        <f>IF(参照!G354="","",参照!G354)</f>
        <v>ＭＣリテールエナジー(株)_(参考値)事業者全体</v>
      </c>
      <c r="BB354" s="52">
        <f t="shared" si="36"/>
        <v>0.47899999999999998</v>
      </c>
      <c r="BD354" s="52" t="str">
        <f>IF(参照!L354="","",参照!L354)</f>
        <v>大一ガス(株)</v>
      </c>
    </row>
    <row r="355" spans="47:56">
      <c r="AU355" s="52" t="str">
        <f>IF(参照!A355="","",参照!A355)</f>
        <v>A0141</v>
      </c>
      <c r="AV355" s="52" t="str">
        <f>IF(参照!B355="","",参照!B355)</f>
        <v>(株)北九州パワー</v>
      </c>
      <c r="AW355" s="52">
        <f>IF(参照!C355="","",参照!C355)</f>
        <v>2.3900000000000001E-4</v>
      </c>
      <c r="AX355" s="52" t="str">
        <f>IF(参照!D355="","",参照!D355)</f>
        <v>メニューA</v>
      </c>
      <c r="AY355" s="52">
        <f>IF(参照!E355="","",参照!E355)</f>
        <v>0</v>
      </c>
      <c r="AZ355" s="52" t="str">
        <f>IF(参照!F355="","",参照!F355)</f>
        <v>(株)北九州パワー</v>
      </c>
      <c r="BA355" s="52" t="str">
        <f>IF(参照!G355="","",参照!G355)</f>
        <v>(株)北九州パワー_メニューA</v>
      </c>
      <c r="BB355" s="52">
        <f t="shared" si="36"/>
        <v>0</v>
      </c>
      <c r="BD355" s="52" t="str">
        <f>IF(参照!L355="","",参照!L355)</f>
        <v>(株)大仙こまちパワー</v>
      </c>
    </row>
    <row r="356" spans="47:56">
      <c r="AU356" s="52" t="str">
        <f>IF(参照!A356="","",参照!A356)</f>
        <v/>
      </c>
      <c r="AV356" s="52" t="str">
        <f>IF(参照!B356="","",参照!B356)</f>
        <v/>
      </c>
      <c r="AW356" s="52" t="str">
        <f>IF(参照!C356="","",参照!C356)</f>
        <v/>
      </c>
      <c r="AX356" s="52" t="str">
        <f>IF(参照!D356="","",参照!D356)</f>
        <v>メニューB(残差)</v>
      </c>
      <c r="AY356" s="52">
        <f>IF(参照!E356="","",参照!E356)</f>
        <v>3.1E-4</v>
      </c>
      <c r="AZ356" s="52" t="str">
        <f>IF(参照!F356="","",参照!F356)</f>
        <v>(株)北九州パワー</v>
      </c>
      <c r="BA356" s="52" t="str">
        <f>IF(参照!G356="","",参照!G356)</f>
        <v>(株)北九州パワー_メニューB(残差)</v>
      </c>
      <c r="BB356" s="52">
        <f t="shared" si="36"/>
        <v>0.31</v>
      </c>
      <c r="BD356" s="52" t="str">
        <f>IF(参照!L356="","",参照!L356)</f>
        <v>大東ガス(株)</v>
      </c>
    </row>
    <row r="357" spans="47:56">
      <c r="AU357" s="52" t="str">
        <f>IF(参照!A357="","",参照!A357)</f>
        <v/>
      </c>
      <c r="AV357" s="52" t="str">
        <f>IF(参照!B357="","",参照!B357)</f>
        <v/>
      </c>
      <c r="AW357" s="52" t="str">
        <f>IF(参照!C357="","",参照!C357)</f>
        <v/>
      </c>
      <c r="AX357" s="52" t="str">
        <f>IF(参照!D357="","",参照!D357)</f>
        <v>(参考値)事業者全体</v>
      </c>
      <c r="AY357" s="52">
        <f>IF(参照!E357="","",参照!E357)</f>
        <v>3.8500000000000003E-4</v>
      </c>
      <c r="AZ357" s="52" t="str">
        <f>IF(参照!F357="","",参照!F357)</f>
        <v>(株)北九州パワー</v>
      </c>
      <c r="BA357" s="52" t="str">
        <f>IF(参照!G357="","",参照!G357)</f>
        <v>(株)北九州パワー_(参考値)事業者全体</v>
      </c>
      <c r="BB357" s="52">
        <f t="shared" si="36"/>
        <v>0.38500000000000001</v>
      </c>
      <c r="BD357" s="52" t="str">
        <f>IF(参照!L357="","",参照!L357)</f>
        <v>大東建託パートナーズ(株)</v>
      </c>
    </row>
    <row r="358" spans="47:56">
      <c r="AU358" s="52" t="str">
        <f>IF(参照!A358="","",参照!A358)</f>
        <v>A0142</v>
      </c>
      <c r="AV358" s="52" t="str">
        <f>IF(参照!B358="","",参照!B358)</f>
        <v>武州瓦斯(株)</v>
      </c>
      <c r="AW358" s="52">
        <f>IF(参照!C358="","",参照!C358)</f>
        <v>3.6400000000000001E-4</v>
      </c>
      <c r="AX358" s="52" t="str">
        <f>IF(参照!D358="","",参照!D358)</f>
        <v>メニューA</v>
      </c>
      <c r="AY358" s="52">
        <f>IF(参照!E358="","",参照!E358)</f>
        <v>0</v>
      </c>
      <c r="AZ358" s="52" t="str">
        <f>IF(参照!F358="","",参照!F358)</f>
        <v>武州瓦斯(株)</v>
      </c>
      <c r="BA358" s="52" t="str">
        <f>IF(参照!G358="","",参照!G358)</f>
        <v>武州瓦斯(株)_メニューA</v>
      </c>
      <c r="BB358" s="52">
        <f t="shared" si="36"/>
        <v>0</v>
      </c>
      <c r="BD358" s="52" t="str">
        <f>IF(参照!L358="","",参照!L358)</f>
        <v>ダイヤモンドパワー(株)</v>
      </c>
    </row>
    <row r="359" spans="47:56">
      <c r="AU359" s="52" t="str">
        <f>IF(参照!A359="","",参照!A359)</f>
        <v/>
      </c>
      <c r="AV359" s="52" t="str">
        <f>IF(参照!B359="","",参照!B359)</f>
        <v/>
      </c>
      <c r="AW359" s="52" t="str">
        <f>IF(参照!C359="","",参照!C359)</f>
        <v/>
      </c>
      <c r="AX359" s="52" t="str">
        <f>IF(参照!D359="","",参照!D359)</f>
        <v>メニューB(残差)</v>
      </c>
      <c r="AY359" s="52">
        <f>IF(参照!E359="","",参照!E359)</f>
        <v>3.0800000000000001E-4</v>
      </c>
      <c r="AZ359" s="52" t="str">
        <f>IF(参照!F359="","",参照!F359)</f>
        <v>武州瓦斯(株)</v>
      </c>
      <c r="BA359" s="52" t="str">
        <f>IF(参照!G359="","",参照!G359)</f>
        <v>武州瓦斯(株)_メニューB(残差)</v>
      </c>
      <c r="BB359" s="52">
        <f t="shared" si="36"/>
        <v>0.308</v>
      </c>
      <c r="BD359" s="52" t="str">
        <f>IF(参照!L359="","",参照!L359)</f>
        <v>太陽ガス(株)</v>
      </c>
    </row>
    <row r="360" spans="47:56">
      <c r="AU360" s="52" t="str">
        <f>IF(参照!A360="","",参照!A360)</f>
        <v/>
      </c>
      <c r="AV360" s="52" t="str">
        <f>IF(参照!B360="","",参照!B360)</f>
        <v/>
      </c>
      <c r="AW360" s="52" t="str">
        <f>IF(参照!C360="","",参照!C360)</f>
        <v/>
      </c>
      <c r="AX360" s="52" t="str">
        <f>IF(参照!D360="","",参照!D360)</f>
        <v>(参考値)事業者全体</v>
      </c>
      <c r="AY360" s="52">
        <f>IF(参照!E360="","",参照!E360)</f>
        <v>3.8900000000000002E-4</v>
      </c>
      <c r="AZ360" s="52" t="str">
        <f>IF(参照!F360="","",参照!F360)</f>
        <v>武州瓦斯(株)</v>
      </c>
      <c r="BA360" s="52" t="str">
        <f>IF(参照!G360="","",参照!G360)</f>
        <v>武州瓦斯(株)_(参考値)事業者全体</v>
      </c>
      <c r="BB360" s="52">
        <f t="shared" si="36"/>
        <v>0.38900000000000001</v>
      </c>
      <c r="BD360" s="52" t="str">
        <f>IF(参照!L360="","",参照!L360)</f>
        <v>大和エネルギー(株)</v>
      </c>
    </row>
    <row r="361" spans="47:56">
      <c r="AU361" s="52" t="str">
        <f>IF(参照!A361="","",参照!A361)</f>
        <v>A0143</v>
      </c>
      <c r="AV361" s="52" t="str">
        <f>IF(参照!B361="","",参照!B361)</f>
        <v>リニューアブル・ジャパン(株)(旧：(株)みらい電力)</v>
      </c>
      <c r="AW361" s="52">
        <f>IF(参照!C361="","",参照!C361)</f>
        <v>3.1199999999999999E-4</v>
      </c>
      <c r="AX361" s="52" t="str">
        <f>IF(参照!D361="","",参照!D361)</f>
        <v>メニューA</v>
      </c>
      <c r="AY361" s="52">
        <f>IF(参照!E361="","",参照!E361)</f>
        <v>0</v>
      </c>
      <c r="AZ361" s="52" t="str">
        <f>IF(参照!F361="","",参照!F361)</f>
        <v>リニューアブル・ジャパン(株)(旧：(株)みらい電力)</v>
      </c>
      <c r="BA361" s="52" t="str">
        <f>IF(参照!G361="","",参照!G361)</f>
        <v>リニューアブル・ジャパン(株)(旧：(株)みらい電力)_メニューA</v>
      </c>
      <c r="BB361" s="52">
        <f t="shared" si="36"/>
        <v>0</v>
      </c>
      <c r="BD361" s="52" t="str">
        <f>IF(参照!L361="","",参照!L361)</f>
        <v>大和ハウス工業(株)　</v>
      </c>
    </row>
    <row r="362" spans="47:56">
      <c r="AU362" s="52" t="str">
        <f>IF(参照!A362="","",参照!A362)</f>
        <v/>
      </c>
      <c r="AV362" s="52" t="str">
        <f>IF(参照!B362="","",参照!B362)</f>
        <v/>
      </c>
      <c r="AW362" s="52" t="str">
        <f>IF(参照!C362="","",参照!C362)</f>
        <v/>
      </c>
      <c r="AX362" s="52" t="str">
        <f>IF(参照!D362="","",参照!D362)</f>
        <v>メニューB</v>
      </c>
      <c r="AY362" s="52">
        <f>IF(参照!E362="","",参照!E362)</f>
        <v>1.27E-4</v>
      </c>
      <c r="AZ362" s="52" t="str">
        <f>IF(参照!F362="","",参照!F362)</f>
        <v>リニューアブル・ジャパン(株)(旧：(株)みらい電力)</v>
      </c>
      <c r="BA362" s="52" t="str">
        <f>IF(参照!G362="","",参照!G362)</f>
        <v>リニューアブル・ジャパン(株)(旧：(株)みらい電力)_メニューB</v>
      </c>
      <c r="BB362" s="52">
        <f t="shared" si="36"/>
        <v>0.127</v>
      </c>
      <c r="BD362" s="52" t="str">
        <f>IF(参照!L362="","",参照!L362)</f>
        <v>大和ライフエナジア(株)</v>
      </c>
    </row>
    <row r="363" spans="47:56">
      <c r="AU363" s="52" t="str">
        <f>IF(参照!A363="","",参照!A363)</f>
        <v/>
      </c>
      <c r="AV363" s="52" t="str">
        <f>IF(参照!B363="","",参照!B363)</f>
        <v/>
      </c>
      <c r="AW363" s="52" t="str">
        <f>IF(参照!C363="","",参照!C363)</f>
        <v/>
      </c>
      <c r="AX363" s="52" t="str">
        <f>IF(参照!D363="","",参照!D363)</f>
        <v>メニューC</v>
      </c>
      <c r="AY363" s="52">
        <f>IF(参照!E363="","",参照!E363)</f>
        <v>1.83E-4</v>
      </c>
      <c r="AZ363" s="52" t="str">
        <f>IF(参照!F363="","",参照!F363)</f>
        <v>リニューアブル・ジャパン(株)(旧：(株)みらい電力)</v>
      </c>
      <c r="BA363" s="52" t="str">
        <f>IF(参照!G363="","",参照!G363)</f>
        <v>リニューアブル・ジャパン(株)(旧：(株)みらい電力)_メニューC</v>
      </c>
      <c r="BB363" s="52">
        <f t="shared" si="36"/>
        <v>0.183</v>
      </c>
      <c r="BD363" s="52" t="str">
        <f>IF(参照!L363="","",参照!L363)</f>
        <v>(株)タクマエナジー</v>
      </c>
    </row>
    <row r="364" spans="47:56">
      <c r="AU364" s="52" t="str">
        <f>IF(参照!A364="","",参照!A364)</f>
        <v/>
      </c>
      <c r="AV364" s="52" t="str">
        <f>IF(参照!B364="","",参照!B364)</f>
        <v/>
      </c>
      <c r="AW364" s="52" t="str">
        <f>IF(参照!C364="","",参照!C364)</f>
        <v/>
      </c>
      <c r="AX364" s="52" t="str">
        <f>IF(参照!D364="","",参照!D364)</f>
        <v>メニューD</v>
      </c>
      <c r="AY364" s="52">
        <f>IF(参照!E364="","",参照!E364)</f>
        <v>0</v>
      </c>
      <c r="AZ364" s="52" t="str">
        <f>IF(参照!F364="","",参照!F364)</f>
        <v>リニューアブル・ジャパン(株)(旧：(株)みらい電力)</v>
      </c>
      <c r="BA364" s="52" t="str">
        <f>IF(参照!G364="","",参照!G364)</f>
        <v>リニューアブル・ジャパン(株)(旧：(株)みらい電力)_メニューD</v>
      </c>
      <c r="BB364" s="52">
        <f t="shared" si="36"/>
        <v>0</v>
      </c>
      <c r="BD364" s="52" t="str">
        <f>IF(参照!L364="","",参照!L364)</f>
        <v>(株)タケエイでんき(旧：(株)横須賀アーバンウッドパワー)</v>
      </c>
    </row>
    <row r="365" spans="47:56">
      <c r="AU365" s="52" t="str">
        <f>IF(参照!A365="","",参照!A365)</f>
        <v/>
      </c>
      <c r="AV365" s="52" t="str">
        <f>IF(参照!B365="","",参照!B365)</f>
        <v/>
      </c>
      <c r="AW365" s="52" t="str">
        <f>IF(参照!C365="","",参照!C365)</f>
        <v/>
      </c>
      <c r="AX365" s="52" t="str">
        <f>IF(参照!D365="","",参照!D365)</f>
        <v>メニューE(残差)</v>
      </c>
      <c r="AY365" s="52">
        <f>IF(参照!E365="","",参照!E365)</f>
        <v>3.5100000000000002E-4</v>
      </c>
      <c r="AZ365" s="52" t="str">
        <f>IF(参照!F365="","",参照!F365)</f>
        <v>リニューアブル・ジャパン(株)(旧：(株)みらい電力)</v>
      </c>
      <c r="BA365" s="52" t="str">
        <f>IF(参照!G365="","",参照!G365)</f>
        <v>リニューアブル・ジャパン(株)(旧：(株)みらい電力)_メニューE(残差)</v>
      </c>
      <c r="BB365" s="52">
        <f t="shared" si="36"/>
        <v>0.35100000000000003</v>
      </c>
      <c r="BD365" s="52" t="str">
        <f>IF(参照!L365="","",参照!L365)</f>
        <v>たんたんエナジー(株)</v>
      </c>
    </row>
    <row r="366" spans="47:56">
      <c r="AU366" s="52" t="str">
        <f>IF(参照!A366="","",参照!A366)</f>
        <v/>
      </c>
      <c r="AV366" s="52" t="str">
        <f>IF(参照!B366="","",参照!B366)</f>
        <v/>
      </c>
      <c r="AW366" s="52" t="str">
        <f>IF(参照!C366="","",参照!C366)</f>
        <v/>
      </c>
      <c r="AX366" s="52" t="str">
        <f>IF(参照!D366="","",参照!D366)</f>
        <v>(参考値)事業者全体</v>
      </c>
      <c r="AY366" s="52">
        <f>IF(参照!E366="","",参照!E366)</f>
        <v>5.7499999999999999E-4</v>
      </c>
      <c r="AZ366" s="52" t="str">
        <f>IF(参照!F366="","",参照!F366)</f>
        <v>リニューアブル・ジャパン(株)(旧：(株)みらい電力)</v>
      </c>
      <c r="BA366" s="52" t="str">
        <f>IF(参照!G366="","",参照!G366)</f>
        <v>リニューアブル・ジャパン(株)(旧：(株)みらい電力)_(参考値)事業者全体</v>
      </c>
      <c r="BB366" s="52">
        <f t="shared" si="36"/>
        <v>0.57499999999999996</v>
      </c>
      <c r="BD366" s="52" t="str">
        <f>IF(参照!L366="","",参照!L366)</f>
        <v>(株)地域創生ホールディングス</v>
      </c>
    </row>
    <row r="367" spans="47:56">
      <c r="AU367" s="52" t="str">
        <f>IF(参照!A367="","",参照!A367)</f>
        <v>A0144</v>
      </c>
      <c r="AV367" s="52" t="str">
        <f>IF(参照!B367="","",参照!B367)</f>
        <v>大垣ガス(株)</v>
      </c>
      <c r="AW367" s="52">
        <f>IF(参照!C367="","",参照!C367)</f>
        <v>3.6400000000000001E-4</v>
      </c>
      <c r="AX367" s="52" t="str">
        <f>IF(参照!D367="","",参照!D367)</f>
        <v/>
      </c>
      <c r="AY367" s="52">
        <f>IF(参照!E367="","",参照!E367)</f>
        <v>3.0800000000000001E-4</v>
      </c>
      <c r="AZ367" s="52" t="str">
        <f>IF(参照!F367="","",参照!F367)</f>
        <v>大垣ガス(株)</v>
      </c>
      <c r="BA367" s="52" t="str">
        <f>IF(参照!G367="","",参照!G367)</f>
        <v>大垣ガス(株)_</v>
      </c>
      <c r="BB367" s="52">
        <f t="shared" si="36"/>
        <v>0.308</v>
      </c>
      <c r="BD367" s="52" t="str">
        <f>IF(参照!L367="","",参照!L367)</f>
        <v>(株)地球クラブ</v>
      </c>
    </row>
    <row r="368" spans="47:56">
      <c r="AU368" s="52" t="str">
        <f>IF(参照!A368="","",参照!A368)</f>
        <v>A0145</v>
      </c>
      <c r="AV368" s="52" t="str">
        <f>IF(参照!B368="","",参照!B368)</f>
        <v>(株)藤田商店</v>
      </c>
      <c r="AW368" s="52">
        <f>IF(参照!C368="","",参照!C368)</f>
        <v>4.86E-4</v>
      </c>
      <c r="AX368" s="52" t="str">
        <f>IF(参照!D368="","",参照!D368)</f>
        <v>メニューA</v>
      </c>
      <c r="AY368" s="52">
        <f>IF(参照!E368="","",参照!E368)</f>
        <v>0</v>
      </c>
      <c r="AZ368" s="52" t="str">
        <f>IF(参照!F368="","",参照!F368)</f>
        <v>(株)藤田商店</v>
      </c>
      <c r="BA368" s="52" t="str">
        <f>IF(参照!G368="","",参照!G368)</f>
        <v>(株)藤田商店_メニューA</v>
      </c>
      <c r="BB368" s="52">
        <f t="shared" si="36"/>
        <v>0</v>
      </c>
      <c r="BD368" s="52" t="str">
        <f>IF(参照!L368="","",参照!L368)</f>
        <v>秩父新電力(株)</v>
      </c>
    </row>
    <row r="369" spans="47:56">
      <c r="AU369" s="52" t="str">
        <f>IF(参照!A369="","",参照!A369)</f>
        <v/>
      </c>
      <c r="AV369" s="52" t="str">
        <f>IF(参照!B369="","",参照!B369)</f>
        <v/>
      </c>
      <c r="AW369" s="52" t="str">
        <f>IF(参照!C369="","",参照!C369)</f>
        <v/>
      </c>
      <c r="AX369" s="52" t="str">
        <f>IF(参照!D369="","",参照!D369)</f>
        <v>メニューB(残差)</v>
      </c>
      <c r="AY369" s="52">
        <f>IF(参照!E369="","",参照!E369)</f>
        <v>4.66E-4</v>
      </c>
      <c r="AZ369" s="52" t="str">
        <f>IF(参照!F369="","",参照!F369)</f>
        <v>(株)藤田商店</v>
      </c>
      <c r="BA369" s="52" t="str">
        <f>IF(参照!G369="","",参照!G369)</f>
        <v>(株)藤田商店_メニューB(残差)</v>
      </c>
      <c r="BB369" s="52">
        <f t="shared" si="36"/>
        <v>0.46599999999999997</v>
      </c>
      <c r="BD369" s="52" t="str">
        <f>IF(参照!L369="","",参照!L369)</f>
        <v>千葉電力(株)</v>
      </c>
    </row>
    <row r="370" spans="47:56">
      <c r="AU370" s="52" t="str">
        <f>IF(参照!A370="","",参照!A370)</f>
        <v/>
      </c>
      <c r="AV370" s="52" t="str">
        <f>IF(参照!B370="","",参照!B370)</f>
        <v/>
      </c>
      <c r="AW370" s="52" t="str">
        <f>IF(参照!C370="","",参照!C370)</f>
        <v/>
      </c>
      <c r="AX370" s="52" t="str">
        <f>IF(参照!D370="","",参照!D370)</f>
        <v>(参考値)事業者全体</v>
      </c>
      <c r="AY370" s="52">
        <f>IF(参照!E370="","",参照!E370)</f>
        <v>5.3899999999999998E-4</v>
      </c>
      <c r="AZ370" s="52" t="str">
        <f>IF(参照!F370="","",参照!F370)</f>
        <v>(株)藤田商店</v>
      </c>
      <c r="BA370" s="52" t="str">
        <f>IF(参照!G370="","",参照!G370)</f>
        <v>(株)藤田商店_(参考値)事業者全体</v>
      </c>
      <c r="BB370" s="52">
        <f t="shared" si="36"/>
        <v>0.53900000000000003</v>
      </c>
      <c r="BD370" s="52" t="str">
        <f>IF(参照!L370="","",参照!L370)</f>
        <v>(株)チャームドライフ</v>
      </c>
    </row>
    <row r="371" spans="47:56">
      <c r="AU371" s="52" t="str">
        <f>IF(参照!A371="","",参照!A371)</f>
        <v>A0146</v>
      </c>
      <c r="AV371" s="52" t="str">
        <f>IF(参照!B371="","",参照!B371)</f>
        <v>(株)ケーブルネット下関</v>
      </c>
      <c r="AW371" s="52">
        <f>IF(参照!C371="","",参照!C371)</f>
        <v>4.5800000000000002E-4</v>
      </c>
      <c r="AX371" s="52" t="str">
        <f>IF(参照!D371="","",参照!D371)</f>
        <v/>
      </c>
      <c r="AY371" s="52">
        <f>IF(参照!E371="","",参照!E371)</f>
        <v>5.0000000000000001E-4</v>
      </c>
      <c r="AZ371" s="52" t="str">
        <f>IF(参照!F371="","",参照!F371)</f>
        <v>(株)ケーブルネット下関</v>
      </c>
      <c r="BA371" s="52" t="str">
        <f>IF(参照!G371="","",参照!G371)</f>
        <v>(株)ケーブルネット下関_</v>
      </c>
      <c r="BB371" s="52">
        <f t="shared" si="36"/>
        <v>0.5</v>
      </c>
      <c r="BD371" s="52" t="str">
        <f>IF(参照!L371="","",参照!L371)</f>
        <v>中央電力(株)</v>
      </c>
    </row>
    <row r="372" spans="47:56">
      <c r="AU372" s="52" t="str">
        <f>IF(参照!A372="","",参照!A372)</f>
        <v>A0147</v>
      </c>
      <c r="AV372" s="52" t="str">
        <f>IF(参照!B372="","",参照!B372)</f>
        <v>(株)ジェイコム九州</v>
      </c>
      <c r="AW372" s="52">
        <f>IF(参照!C372="","",参照!C372)</f>
        <v>4.6099999999999998E-4</v>
      </c>
      <c r="AX372" s="52" t="str">
        <f>IF(参照!D372="","",参照!D372)</f>
        <v/>
      </c>
      <c r="AY372" s="52">
        <f>IF(参照!E372="","",参照!E372)</f>
        <v>5.0299999999999997E-4</v>
      </c>
      <c r="AZ372" s="52" t="str">
        <f>IF(参照!F372="","",参照!F372)</f>
        <v>(株)ジェイコム九州</v>
      </c>
      <c r="BA372" s="52" t="str">
        <f>IF(参照!G372="","",参照!G372)</f>
        <v>(株)ジェイコム九州_</v>
      </c>
      <c r="BB372" s="52">
        <f t="shared" si="36"/>
        <v>0.503</v>
      </c>
      <c r="BD372" s="52" t="str">
        <f>IF(参照!L372="","",参照!L372)</f>
        <v>中央電力エナジー(株)</v>
      </c>
    </row>
    <row r="373" spans="47:56">
      <c r="AU373" s="52" t="str">
        <f>IF(参照!A373="","",参照!A373)</f>
        <v>A0149</v>
      </c>
      <c r="AV373" s="52" t="str">
        <f>IF(参照!B373="","",参照!B373)</f>
        <v>(株)グローバルエンジニアリング</v>
      </c>
      <c r="AW373" s="52">
        <f>IF(参照!C373="","",参照!C373)</f>
        <v>5.4299999999999997E-4</v>
      </c>
      <c r="AX373" s="52" t="str">
        <f>IF(参照!D373="","",参照!D373)</f>
        <v>メニューA</v>
      </c>
      <c r="AY373" s="52">
        <f>IF(参照!E373="","",参照!E373)</f>
        <v>0</v>
      </c>
      <c r="AZ373" s="52" t="str">
        <f>IF(参照!F373="","",参照!F373)</f>
        <v>(株)グローバルエンジニアリング</v>
      </c>
      <c r="BA373" s="52" t="str">
        <f>IF(参照!G373="","",参照!G373)</f>
        <v>(株)グローバルエンジニアリング_メニューA</v>
      </c>
      <c r="BB373" s="52">
        <f t="shared" si="36"/>
        <v>0</v>
      </c>
      <c r="BD373" s="52" t="str">
        <f>IF(参照!L373="","",参照!L373)</f>
        <v>(株)中海テレビ放送</v>
      </c>
    </row>
    <row r="374" spans="47:56">
      <c r="AU374" s="52" t="str">
        <f>IF(参照!A374="","",参照!A374)</f>
        <v/>
      </c>
      <c r="AV374" s="52" t="str">
        <f>IF(参照!B374="","",参照!B374)</f>
        <v/>
      </c>
      <c r="AW374" s="52" t="str">
        <f>IF(参照!C374="","",参照!C374)</f>
        <v/>
      </c>
      <c r="AX374" s="52" t="str">
        <f>IF(参照!D374="","",参照!D374)</f>
        <v>メニューB(残差)</v>
      </c>
      <c r="AY374" s="52">
        <f>IF(参照!E374="","",参照!E374)</f>
        <v>5.7300000000000005E-4</v>
      </c>
      <c r="AZ374" s="52" t="str">
        <f>IF(参照!F374="","",参照!F374)</f>
        <v>(株)グローバルエンジニアリング</v>
      </c>
      <c r="BA374" s="52" t="str">
        <f>IF(参照!G374="","",参照!G374)</f>
        <v>(株)グローバルエンジニアリング_メニューB(残差)</v>
      </c>
      <c r="BB374" s="52">
        <f t="shared" si="36"/>
        <v>0.57300000000000006</v>
      </c>
      <c r="BD374" s="52" t="str">
        <f>IF(参照!L374="","",参照!L374)</f>
        <v>(株)中京電力</v>
      </c>
    </row>
    <row r="375" spans="47:56">
      <c r="AU375" s="52" t="str">
        <f>IF(参照!A375="","",参照!A375)</f>
        <v/>
      </c>
      <c r="AV375" s="52" t="str">
        <f>IF(参照!B375="","",参照!B375)</f>
        <v/>
      </c>
      <c r="AW375" s="52" t="str">
        <f>IF(参照!C375="","",参照!C375)</f>
        <v/>
      </c>
      <c r="AX375" s="52" t="str">
        <f>IF(参照!D375="","",参照!D375)</f>
        <v>(参考値)事業者全体</v>
      </c>
      <c r="AY375" s="52">
        <f>IF(参照!E375="","",参照!E375)</f>
        <v>3.77E-4</v>
      </c>
      <c r="AZ375" s="52" t="str">
        <f>IF(参照!F375="","",参照!F375)</f>
        <v>(株)グローバルエンジニアリング</v>
      </c>
      <c r="BA375" s="52" t="str">
        <f>IF(参照!G375="","",参照!G375)</f>
        <v>(株)グローバルエンジニアリング_(参考値)事業者全体</v>
      </c>
      <c r="BB375" s="52">
        <f t="shared" si="36"/>
        <v>0.377</v>
      </c>
      <c r="BD375" s="52" t="str">
        <f>IF(参照!L375="","",参照!L375)</f>
        <v>中小企業支援(株)</v>
      </c>
    </row>
    <row r="376" spans="47:56">
      <c r="AU376" s="52" t="str">
        <f>IF(参照!A376="","",参照!A376)</f>
        <v>A0150</v>
      </c>
      <c r="AV376" s="52" t="str">
        <f>IF(参照!B376="","",参照!B376)</f>
        <v>九州エナジー(株)</v>
      </c>
      <c r="AW376" s="52">
        <f>IF(参照!C376="","",参照!C376)</f>
        <v>4.7600000000000002E-4</v>
      </c>
      <c r="AX376" s="52" t="str">
        <f>IF(参照!D376="","",参照!D376)</f>
        <v>メニューA</v>
      </c>
      <c r="AY376" s="52">
        <f>IF(参照!E376="","",参照!E376)</f>
        <v>0</v>
      </c>
      <c r="AZ376" s="52" t="str">
        <f>IF(参照!F376="","",参照!F376)</f>
        <v>九州エナジー(株)</v>
      </c>
      <c r="BA376" s="52" t="str">
        <f>IF(参照!G376="","",参照!G376)</f>
        <v>九州エナジー(株)_メニューA</v>
      </c>
      <c r="BB376" s="52">
        <f t="shared" si="36"/>
        <v>0</v>
      </c>
      <c r="BD376" s="52" t="str">
        <f>IF(参照!L376="","",参照!L376)</f>
        <v>(株)津軽あっぷるパワー</v>
      </c>
    </row>
    <row r="377" spans="47:56">
      <c r="AU377" s="52" t="str">
        <f>IF(参照!A377="","",参照!A377)</f>
        <v/>
      </c>
      <c r="AV377" s="52" t="str">
        <f>IF(参照!B377="","",参照!B377)</f>
        <v/>
      </c>
      <c r="AW377" s="52" t="str">
        <f>IF(参照!C377="","",参照!C377)</f>
        <v/>
      </c>
      <c r="AX377" s="52" t="str">
        <f>IF(参照!D377="","",参照!D377)</f>
        <v>メニューB(残差)</v>
      </c>
      <c r="AY377" s="52">
        <f>IF(参照!E377="","",参照!E377)</f>
        <v>4.37E-4</v>
      </c>
      <c r="AZ377" s="52" t="str">
        <f>IF(参照!F377="","",参照!F377)</f>
        <v>九州エナジー(株)</v>
      </c>
      <c r="BA377" s="52" t="str">
        <f>IF(参照!G377="","",参照!G377)</f>
        <v>九州エナジー(株)_メニューB(残差)</v>
      </c>
      <c r="BB377" s="52">
        <f t="shared" si="36"/>
        <v>0.437</v>
      </c>
      <c r="BD377" s="52" t="str">
        <f>IF(参照!L377="","",参照!L377)</f>
        <v>土浦ケーブルテレビ(株)</v>
      </c>
    </row>
    <row r="378" spans="47:56">
      <c r="AU378" s="52" t="str">
        <f>IF(参照!A378="","",参照!A378)</f>
        <v/>
      </c>
      <c r="AV378" s="52" t="str">
        <f>IF(参照!B378="","",参照!B378)</f>
        <v/>
      </c>
      <c r="AW378" s="52" t="str">
        <f>IF(参照!C378="","",参照!C378)</f>
        <v/>
      </c>
      <c r="AX378" s="52" t="str">
        <f>IF(参照!D378="","",参照!D378)</f>
        <v>(参考値)事業者全体</v>
      </c>
      <c r="AY378" s="52">
        <f>IF(参照!E378="","",参照!E378)</f>
        <v>4.6799999999999999E-4</v>
      </c>
      <c r="AZ378" s="52" t="str">
        <f>IF(参照!F378="","",参照!F378)</f>
        <v>九州エナジー(株)</v>
      </c>
      <c r="BA378" s="52" t="str">
        <f>IF(参照!G378="","",参照!G378)</f>
        <v>九州エナジー(株)_(参考値)事業者全体</v>
      </c>
      <c r="BB378" s="52">
        <f t="shared" si="36"/>
        <v>0.46799999999999997</v>
      </c>
      <c r="BD378" s="52" t="str">
        <f>IF(参照!L378="","",参照!L378)</f>
        <v>つづくみらいエナジー(株)</v>
      </c>
    </row>
    <row r="379" spans="47:56">
      <c r="AU379" s="52" t="str">
        <f>IF(参照!A379="","",参照!A379)</f>
        <v>A0151</v>
      </c>
      <c r="AV379" s="52" t="str">
        <f>IF(参照!B379="","",参照!B379)</f>
        <v>(株)トヨタエナジーソリューションズ</v>
      </c>
      <c r="AW379" s="52">
        <f>IF(参照!C379="","",参照!C379)</f>
        <v>4.3300000000000001E-4</v>
      </c>
      <c r="AX379" s="52" t="str">
        <f>IF(参照!D379="","",参照!D379)</f>
        <v/>
      </c>
      <c r="AY379" s="52">
        <f>IF(参照!E379="","",参照!E379)</f>
        <v>4.2400000000000001E-4</v>
      </c>
      <c r="AZ379" s="52" t="str">
        <f>IF(参照!F379="","",参照!F379)</f>
        <v>(株)トヨタエナジーソリューションズ</v>
      </c>
      <c r="BA379" s="52" t="str">
        <f>IF(参照!G379="","",参照!G379)</f>
        <v>(株)トヨタエナジーソリューションズ_</v>
      </c>
      <c r="BB379" s="52">
        <f t="shared" si="36"/>
        <v>0.42399999999999999</v>
      </c>
      <c r="BD379" s="52" t="str">
        <f>IF(参照!L379="","",参照!L379)</f>
        <v>ティーダッシュ合同会社</v>
      </c>
    </row>
    <row r="380" spans="47:56">
      <c r="AU380" s="52" t="str">
        <f>IF(参照!A380="","",参照!A380)</f>
        <v>A0153</v>
      </c>
      <c r="AV380" s="52" t="str">
        <f>IF(参照!B380="","",参照!B380)</f>
        <v>(株)エナリス・パワー・マーケティング</v>
      </c>
      <c r="AW380" s="52">
        <f>IF(参照!C380="","",参照!C380)</f>
        <v>4.5199999999999998E-4</v>
      </c>
      <c r="AX380" s="52" t="str">
        <f>IF(参照!D380="","",参照!D380)</f>
        <v>メニューA</v>
      </c>
      <c r="AY380" s="52">
        <f>IF(参照!E380="","",参照!E380)</f>
        <v>0</v>
      </c>
      <c r="AZ380" s="52" t="str">
        <f>IF(参照!F380="","",参照!F380)</f>
        <v>(株)エナリス・パワー・マーケティング</v>
      </c>
      <c r="BA380" s="52" t="str">
        <f>IF(参照!G380="","",参照!G380)</f>
        <v>(株)エナリス・パワー・マーケティング_メニューA</v>
      </c>
      <c r="BB380" s="52">
        <f t="shared" si="36"/>
        <v>0</v>
      </c>
      <c r="BD380" s="52" t="str">
        <f>IF(参照!L380="","",参照!L380)</f>
        <v>デジタルグリッド(株)</v>
      </c>
    </row>
    <row r="381" spans="47:56">
      <c r="AU381" s="52" t="str">
        <f>IF(参照!A381="","",参照!A381)</f>
        <v/>
      </c>
      <c r="AV381" s="52" t="str">
        <f>IF(参照!B381="","",参照!B381)</f>
        <v/>
      </c>
      <c r="AW381" s="52" t="str">
        <f>IF(参照!C381="","",参照!C381)</f>
        <v/>
      </c>
      <c r="AX381" s="52" t="str">
        <f>IF(参照!D381="","",参照!D381)</f>
        <v>メニューB</v>
      </c>
      <c r="AY381" s="52">
        <f>IF(参照!E381="","",参照!E381)</f>
        <v>3.77E-4</v>
      </c>
      <c r="AZ381" s="52" t="str">
        <f>IF(参照!F381="","",参照!F381)</f>
        <v>(株)エナリス・パワー・マーケティング</v>
      </c>
      <c r="BA381" s="52" t="str">
        <f>IF(参照!G381="","",参照!G381)</f>
        <v>(株)エナリス・パワー・マーケティング_メニューB</v>
      </c>
      <c r="BB381" s="52">
        <f t="shared" si="36"/>
        <v>0.377</v>
      </c>
      <c r="BD381" s="52" t="str">
        <f>IF(参照!L381="","",参照!L381)</f>
        <v>テス・エンジニアリング(株)</v>
      </c>
    </row>
    <row r="382" spans="47:56">
      <c r="AU382" s="52" t="str">
        <f>IF(参照!A382="","",参照!A382)</f>
        <v/>
      </c>
      <c r="AV382" s="52" t="str">
        <f>IF(参照!B382="","",参照!B382)</f>
        <v/>
      </c>
      <c r="AW382" s="52" t="str">
        <f>IF(参照!C382="","",参照!C382)</f>
        <v/>
      </c>
      <c r="AX382" s="52" t="str">
        <f>IF(参照!D382="","",参照!D382)</f>
        <v>メニューC</v>
      </c>
      <c r="AY382" s="52">
        <f>IF(参照!E382="","",参照!E382)</f>
        <v>0</v>
      </c>
      <c r="AZ382" s="52" t="str">
        <f>IF(参照!F382="","",参照!F382)</f>
        <v>(株)エナリス・パワー・マーケティング</v>
      </c>
      <c r="BA382" s="52" t="str">
        <f>IF(参照!G382="","",参照!G382)</f>
        <v>(株)エナリス・パワー・マーケティング_メニューC</v>
      </c>
      <c r="BB382" s="52">
        <f t="shared" si="36"/>
        <v>0</v>
      </c>
      <c r="BD382" s="52" t="str">
        <f>IF(参照!L382="","",参照!L382)</f>
        <v>テプコカスタマーサービス(株)</v>
      </c>
    </row>
    <row r="383" spans="47:56">
      <c r="AU383" s="52" t="str">
        <f>IF(参照!A383="","",参照!A383)</f>
        <v/>
      </c>
      <c r="AV383" s="52" t="str">
        <f>IF(参照!B383="","",参照!B383)</f>
        <v/>
      </c>
      <c r="AW383" s="52" t="str">
        <f>IF(参照!C383="","",参照!C383)</f>
        <v/>
      </c>
      <c r="AX383" s="52" t="str">
        <f>IF(参照!D383="","",参照!D383)</f>
        <v>メニューD</v>
      </c>
      <c r="AY383" s="52">
        <f>IF(参照!E383="","",参照!E383)</f>
        <v>0</v>
      </c>
      <c r="AZ383" s="52" t="str">
        <f>IF(参照!F383="","",参照!F383)</f>
        <v>(株)エナリス・パワー・マーケティング</v>
      </c>
      <c r="BA383" s="52" t="str">
        <f>IF(参照!G383="","",参照!G383)</f>
        <v>(株)エナリス・パワー・マーケティング_メニューD</v>
      </c>
      <c r="BB383" s="52">
        <f t="shared" si="36"/>
        <v>0</v>
      </c>
      <c r="BD383" s="52" t="str">
        <f>IF(参照!L383="","",参照!L383)</f>
        <v>(株)デベロップ</v>
      </c>
    </row>
    <row r="384" spans="47:56">
      <c r="AU384" s="52" t="str">
        <f>IF(参照!A384="","",参照!A384)</f>
        <v/>
      </c>
      <c r="AV384" s="52" t="str">
        <f>IF(参照!B384="","",参照!B384)</f>
        <v/>
      </c>
      <c r="AW384" s="52" t="str">
        <f>IF(参照!C384="","",参照!C384)</f>
        <v/>
      </c>
      <c r="AX384" s="52" t="str">
        <f>IF(参照!D384="","",参照!D384)</f>
        <v>メニューE</v>
      </c>
      <c r="AY384" s="52">
        <f>IF(参照!E384="","",参照!E384)</f>
        <v>0</v>
      </c>
      <c r="AZ384" s="52" t="str">
        <f>IF(参照!F384="","",参照!F384)</f>
        <v>(株)エナリス・パワー・マーケティング</v>
      </c>
      <c r="BA384" s="52" t="str">
        <f>IF(参照!G384="","",参照!G384)</f>
        <v>(株)エナリス・パワー・マーケティング_メニューE</v>
      </c>
      <c r="BB384" s="52">
        <f t="shared" si="36"/>
        <v>0</v>
      </c>
      <c r="BD384" s="52" t="str">
        <f>IF(参照!L384="","",参照!L384)</f>
        <v>(株)デライトアップ</v>
      </c>
    </row>
    <row r="385" spans="47:56">
      <c r="AU385" s="52" t="str">
        <f>IF(参照!A385="","",参照!A385)</f>
        <v/>
      </c>
      <c r="AV385" s="52" t="str">
        <f>IF(参照!B385="","",参照!B385)</f>
        <v/>
      </c>
      <c r="AW385" s="52" t="str">
        <f>IF(参照!C385="","",参照!C385)</f>
        <v/>
      </c>
      <c r="AX385" s="52" t="str">
        <f>IF(参照!D385="","",参照!D385)</f>
        <v>メニューF</v>
      </c>
      <c r="AY385" s="52">
        <f>IF(参照!E385="","",参照!E385)</f>
        <v>0</v>
      </c>
      <c r="AZ385" s="52" t="str">
        <f>IF(参照!F385="","",参照!F385)</f>
        <v>(株)エナリス・パワー・マーケティング</v>
      </c>
      <c r="BA385" s="52" t="str">
        <f>IF(参照!G385="","",参照!G385)</f>
        <v>(株)エナリス・パワー・マーケティング_メニューF</v>
      </c>
      <c r="BB385" s="52">
        <f t="shared" si="36"/>
        <v>0</v>
      </c>
      <c r="BD385" s="52" t="str">
        <f>IF(参照!L385="","",参照!L385)</f>
        <v>(株)テレ・マーカー</v>
      </c>
    </row>
    <row r="386" spans="47:56">
      <c r="AU386" s="52" t="str">
        <f>IF(参照!A386="","",参照!A386)</f>
        <v/>
      </c>
      <c r="AV386" s="52" t="str">
        <f>IF(参照!B386="","",参照!B386)</f>
        <v/>
      </c>
      <c r="AW386" s="52" t="str">
        <f>IF(参照!C386="","",参照!C386)</f>
        <v/>
      </c>
      <c r="AX386" s="52" t="str">
        <f>IF(参照!D386="","",参照!D386)</f>
        <v>メニューG</v>
      </c>
      <c r="AY386" s="52">
        <f>IF(参照!E386="","",参照!E386)</f>
        <v>0</v>
      </c>
      <c r="AZ386" s="52" t="str">
        <f>IF(参照!F386="","",参照!F386)</f>
        <v>(株)エナリス・パワー・マーケティング</v>
      </c>
      <c r="BA386" s="52" t="str">
        <f>IF(参照!G386="","",参照!G386)</f>
        <v>(株)エナリス・パワー・マーケティング_メニューG</v>
      </c>
      <c r="BB386" s="52">
        <f t="shared" si="36"/>
        <v>0</v>
      </c>
      <c r="BD386" s="52" t="str">
        <f>IF(参照!L386="","",参照!L386)</f>
        <v>(株)デンケン</v>
      </c>
    </row>
    <row r="387" spans="47:56">
      <c r="AU387" s="52" t="str">
        <f>IF(参照!A387="","",参照!A387)</f>
        <v/>
      </c>
      <c r="AV387" s="52" t="str">
        <f>IF(参照!B387="","",参照!B387)</f>
        <v/>
      </c>
      <c r="AW387" s="52" t="str">
        <f>IF(参照!C387="","",参照!C387)</f>
        <v/>
      </c>
      <c r="AX387" s="52" t="str">
        <f>IF(参照!D387="","",参照!D387)</f>
        <v>メニューH</v>
      </c>
      <c r="AY387" s="52">
        <f>IF(参照!E387="","",参照!E387)</f>
        <v>1E-4</v>
      </c>
      <c r="AZ387" s="52" t="str">
        <f>IF(参照!F387="","",参照!F387)</f>
        <v>(株)エナリス・パワー・マーケティング</v>
      </c>
      <c r="BA387" s="52" t="str">
        <f>IF(参照!G387="","",参照!G387)</f>
        <v>(株)エナリス・パワー・マーケティング_メニューH</v>
      </c>
      <c r="BB387" s="52">
        <f t="shared" si="36"/>
        <v>0.1</v>
      </c>
      <c r="BD387" s="52" t="str">
        <f>IF(参照!L387="","",参照!L387)</f>
        <v>電源開発(株)</v>
      </c>
    </row>
    <row r="388" spans="47:56">
      <c r="AU388" s="52" t="str">
        <f>IF(参照!A388="","",参照!A388)</f>
        <v/>
      </c>
      <c r="AV388" s="52" t="str">
        <f>IF(参照!B388="","",参照!B388)</f>
        <v/>
      </c>
      <c r="AW388" s="52" t="str">
        <f>IF(参照!C388="","",参照!C388)</f>
        <v/>
      </c>
      <c r="AX388" s="52" t="str">
        <f>IF(参照!D388="","",参照!D388)</f>
        <v>メニューI</v>
      </c>
      <c r="AY388" s="52">
        <f>IF(参照!E388="","",参照!E388)</f>
        <v>2.9999999999999997E-4</v>
      </c>
      <c r="AZ388" s="52" t="str">
        <f>IF(参照!F388="","",参照!F388)</f>
        <v>(株)エナリス・パワー・マーケティング</v>
      </c>
      <c r="BA388" s="52" t="str">
        <f>IF(参照!G388="","",参照!G388)</f>
        <v>(株)エナリス・パワー・マーケティング_メニューI</v>
      </c>
      <c r="BB388" s="52">
        <f t="shared" si="36"/>
        <v>0.3</v>
      </c>
      <c r="BD388" s="52" t="str">
        <f>IF(参照!L388="","",参照!L388)</f>
        <v>電力保全サービス(株)</v>
      </c>
    </row>
    <row r="389" spans="47:56">
      <c r="AU389" s="52" t="str">
        <f>IF(参照!A389="","",参照!A389)</f>
        <v/>
      </c>
      <c r="AV389" s="52" t="str">
        <f>IF(参照!B389="","",参照!B389)</f>
        <v/>
      </c>
      <c r="AW389" s="52" t="str">
        <f>IF(参照!C389="","",参照!C389)</f>
        <v/>
      </c>
      <c r="AX389" s="52" t="str">
        <f>IF(参照!D389="","",参照!D389)</f>
        <v>メニューJ</v>
      </c>
      <c r="AY389" s="52">
        <f>IF(参照!E389="","",参照!E389)</f>
        <v>4.0000000000000002E-4</v>
      </c>
      <c r="AZ389" s="52" t="str">
        <f>IF(参照!F389="","",参照!F389)</f>
        <v>(株)エナリス・パワー・マーケティング</v>
      </c>
      <c r="BA389" s="52" t="str">
        <f>IF(参照!G389="","",参照!G389)</f>
        <v>(株)エナリス・パワー・マーケティング_メニューJ</v>
      </c>
      <c r="BB389" s="52">
        <f t="shared" ref="BB389:BB452" si="37">AY389*1000</f>
        <v>0.4</v>
      </c>
      <c r="BD389" s="52" t="str">
        <f>IF(参照!L389="","",参照!L389)</f>
        <v>東亜ガス(株)</v>
      </c>
    </row>
    <row r="390" spans="47:56">
      <c r="AU390" s="52" t="str">
        <f>IF(参照!A390="","",参照!A390)</f>
        <v/>
      </c>
      <c r="AV390" s="52" t="str">
        <f>IF(参照!B390="","",参照!B390)</f>
        <v/>
      </c>
      <c r="AW390" s="52" t="str">
        <f>IF(参照!C390="","",参照!C390)</f>
        <v/>
      </c>
      <c r="AX390" s="52" t="str">
        <f>IF(参照!D390="","",参照!D390)</f>
        <v>メニューK</v>
      </c>
      <c r="AY390" s="52">
        <f>IF(参照!E390="","",参照!E390)</f>
        <v>4.0000000000000002E-4</v>
      </c>
      <c r="AZ390" s="52" t="str">
        <f>IF(参照!F390="","",参照!F390)</f>
        <v>(株)エナリス・パワー・マーケティング</v>
      </c>
      <c r="BA390" s="52" t="str">
        <f>IF(参照!G390="","",参照!G390)</f>
        <v>(株)エナリス・パワー・マーケティング_メニューK</v>
      </c>
      <c r="BB390" s="52">
        <f t="shared" si="37"/>
        <v>0.4</v>
      </c>
      <c r="BD390" s="52" t="str">
        <f>IF(参照!L390="","",参照!L390)</f>
        <v>(株)東急パワーサプライ</v>
      </c>
    </row>
    <row r="391" spans="47:56">
      <c r="AU391" s="52" t="str">
        <f>IF(参照!A391="","",参照!A391)</f>
        <v/>
      </c>
      <c r="AV391" s="52" t="str">
        <f>IF(参照!B391="","",参照!B391)</f>
        <v/>
      </c>
      <c r="AW391" s="52" t="str">
        <f>IF(参照!C391="","",参照!C391)</f>
        <v/>
      </c>
      <c r="AX391" s="52" t="str">
        <f>IF(参照!D391="","",参照!D391)</f>
        <v>メニューL(残差)</v>
      </c>
      <c r="AY391" s="52">
        <f>IF(参照!E391="","",参照!E391)</f>
        <v>5.8E-4</v>
      </c>
      <c r="AZ391" s="52" t="str">
        <f>IF(参照!F391="","",参照!F391)</f>
        <v>(株)エナリス・パワー・マーケティング</v>
      </c>
      <c r="BA391" s="52" t="str">
        <f>IF(参照!G391="","",参照!G391)</f>
        <v>(株)エナリス・パワー・マーケティング_メニューL(残差)</v>
      </c>
      <c r="BB391" s="52">
        <f t="shared" si="37"/>
        <v>0.57999999999999996</v>
      </c>
      <c r="BD391" s="52" t="str">
        <f>IF(参照!L391="","",参照!L391)</f>
        <v>東京エコサービス(株)</v>
      </c>
    </row>
    <row r="392" spans="47:56">
      <c r="AU392" s="52" t="str">
        <f>IF(参照!A392="","",参照!A392)</f>
        <v/>
      </c>
      <c r="AV392" s="52" t="str">
        <f>IF(参照!B392="","",参照!B392)</f>
        <v/>
      </c>
      <c r="AW392" s="52" t="str">
        <f>IF(参照!C392="","",参照!C392)</f>
        <v/>
      </c>
      <c r="AX392" s="52" t="str">
        <f>IF(参照!D392="","",参照!D392)</f>
        <v>(参考値)事業者全体</v>
      </c>
      <c r="AY392" s="52">
        <f>IF(参照!E392="","",参照!E392)</f>
        <v>6.2399999999999999E-4</v>
      </c>
      <c r="AZ392" s="52" t="str">
        <f>IF(参照!F392="","",参照!F392)</f>
        <v>(株)エナリス・パワー・マーケティング</v>
      </c>
      <c r="BA392" s="52" t="str">
        <f>IF(参照!G392="","",参照!G392)</f>
        <v>(株)エナリス・パワー・マーケティング_(参考値)事業者全体</v>
      </c>
      <c r="BB392" s="52">
        <f t="shared" si="37"/>
        <v>0.624</v>
      </c>
      <c r="BD392" s="52" t="str">
        <f>IF(参照!L392="","",参照!L392)</f>
        <v>東京ガス(株)</v>
      </c>
    </row>
    <row r="393" spans="47:56">
      <c r="AU393" s="52" t="str">
        <f>IF(参照!A393="","",参照!A393)</f>
        <v>A0154</v>
      </c>
      <c r="AV393" s="52" t="str">
        <f>IF(参照!B393="","",参照!B393)</f>
        <v>歌舞伎エナジー(株)</v>
      </c>
      <c r="AW393" s="52">
        <f>IF(参照!C393="","",参照!C393)</f>
        <v>5.2800000000000004E-4</v>
      </c>
      <c r="AX393" s="52" t="str">
        <f>IF(参照!D393="","",参照!D393)</f>
        <v/>
      </c>
      <c r="AY393" s="52">
        <f>IF(参照!E393="","",参照!E393)</f>
        <v>5.5500000000000005E-4</v>
      </c>
      <c r="AZ393" s="52" t="str">
        <f>IF(参照!F393="","",参照!F393)</f>
        <v>歌舞伎エナジー(株)</v>
      </c>
      <c r="BA393" s="52" t="str">
        <f>IF(参照!G393="","",参照!G393)</f>
        <v>歌舞伎エナジー(株)_</v>
      </c>
      <c r="BB393" s="52">
        <f t="shared" si="37"/>
        <v>0.55500000000000005</v>
      </c>
      <c r="BD393" s="52" t="str">
        <f>IF(参照!L393="","",参照!L393)</f>
        <v>公益財団法人東京都環境公社</v>
      </c>
    </row>
    <row r="394" spans="47:56">
      <c r="AU394" s="52" t="str">
        <f>IF(参照!A394="","",参照!A394)</f>
        <v>A0155</v>
      </c>
      <c r="AV394" s="52" t="str">
        <f>IF(参照!B394="","",参照!B394)</f>
        <v>みやまスマートエネルギー(株)</v>
      </c>
      <c r="AW394" s="52">
        <f>IF(参照!C394="","",参照!C394)</f>
        <v>4.1300000000000001E-4</v>
      </c>
      <c r="AX394" s="52" t="str">
        <f>IF(参照!D394="","",参照!D394)</f>
        <v>メニューA</v>
      </c>
      <c r="AY394" s="52">
        <f>IF(参照!E394="","",参照!E394)</f>
        <v>0</v>
      </c>
      <c r="AZ394" s="52" t="str">
        <f>IF(参照!F394="","",参照!F394)</f>
        <v>みやまスマートエネルギー(株)</v>
      </c>
      <c r="BA394" s="52" t="str">
        <f>IF(参照!G394="","",参照!G394)</f>
        <v>みやまスマートエネルギー(株)_メニューA</v>
      </c>
      <c r="BB394" s="52">
        <f t="shared" si="37"/>
        <v>0</v>
      </c>
      <c r="BD394" s="52" t="str">
        <f>IF(参照!L394="","",参照!L394)</f>
        <v>東彩ガス(株)</v>
      </c>
    </row>
    <row r="395" spans="47:56">
      <c r="AU395" s="52" t="str">
        <f>IF(参照!A395="","",参照!A395)</f>
        <v/>
      </c>
      <c r="AV395" s="52" t="str">
        <f>IF(参照!B395="","",参照!B395)</f>
        <v/>
      </c>
      <c r="AW395" s="52" t="str">
        <f>IF(参照!C395="","",参照!C395)</f>
        <v/>
      </c>
      <c r="AX395" s="52" t="str">
        <f>IF(参照!D395="","",参照!D395)</f>
        <v>メニューB(残差)</v>
      </c>
      <c r="AY395" s="52">
        <f>IF(参照!E395="","",参照!E395)</f>
        <v>4.0000000000000002E-4</v>
      </c>
      <c r="AZ395" s="52" t="str">
        <f>IF(参照!F395="","",参照!F395)</f>
        <v>みやまスマートエネルギー(株)</v>
      </c>
      <c r="BA395" s="52" t="str">
        <f>IF(参照!G395="","",参照!G395)</f>
        <v>みやまスマートエネルギー(株)_メニューB(残差)</v>
      </c>
      <c r="BB395" s="52">
        <f t="shared" si="37"/>
        <v>0.4</v>
      </c>
      <c r="BD395" s="52" t="str">
        <f>IF(参照!L395="","",参照!L395)</f>
        <v>東邦ガス(株)</v>
      </c>
    </row>
    <row r="396" spans="47:56">
      <c r="AU396" s="52" t="str">
        <f>IF(参照!A396="","",参照!A396)</f>
        <v/>
      </c>
      <c r="AV396" s="52" t="str">
        <f>IF(参照!B396="","",参照!B396)</f>
        <v/>
      </c>
      <c r="AW396" s="52" t="str">
        <f>IF(参照!C396="","",参照!C396)</f>
        <v/>
      </c>
      <c r="AX396" s="52" t="str">
        <f>IF(参照!D396="","",参照!D396)</f>
        <v>(参考値)事業者全体</v>
      </c>
      <c r="AY396" s="52">
        <f>IF(参照!E396="","",参照!E396)</f>
        <v>4.3399999999999998E-4</v>
      </c>
      <c r="AZ396" s="52" t="str">
        <f>IF(参照!F396="","",参照!F396)</f>
        <v>みやまスマートエネルギー(株)</v>
      </c>
      <c r="BA396" s="52" t="str">
        <f>IF(参照!G396="","",参照!G396)</f>
        <v>みやまスマートエネルギー(株)_(参考値)事業者全体</v>
      </c>
      <c r="BB396" s="52">
        <f t="shared" si="37"/>
        <v>0.434</v>
      </c>
      <c r="BD396" s="52" t="str">
        <f>IF(参照!L396="","",参照!L396)</f>
        <v>東北電力エナジートレーディング(株)</v>
      </c>
    </row>
    <row r="397" spans="47:56">
      <c r="AU397" s="52" t="str">
        <f>IF(参照!A397="","",参照!A397)</f>
        <v>A0156</v>
      </c>
      <c r="AV397" s="52" t="str">
        <f>IF(参照!B397="","",参照!B397)</f>
        <v>エフィシエント(株)</v>
      </c>
      <c r="AW397" s="52" t="str">
        <f>IF(参照!C397="","",参照!C397)</f>
        <v>0.000453※</v>
      </c>
      <c r="AX397" s="52" t="str">
        <f>IF(参照!D397="","",参照!D397)</f>
        <v/>
      </c>
      <c r="AY397" s="52">
        <f>IF(参照!E397="","",参照!E397)</f>
        <v>4.5300000000000001E-4</v>
      </c>
      <c r="AZ397" s="52" t="str">
        <f>IF(参照!F397="","",参照!F397)</f>
        <v>エフィシエント(株)</v>
      </c>
      <c r="BA397" s="52" t="str">
        <f>IF(参照!G397="","",参照!G397)</f>
        <v>エフィシエント(株)_</v>
      </c>
      <c r="BB397" s="52">
        <f t="shared" si="37"/>
        <v>0.45300000000000001</v>
      </c>
      <c r="BD397" s="52" t="str">
        <f>IF(参照!L397="","",参照!L397)</f>
        <v>東北電力フロンティア(株)</v>
      </c>
    </row>
    <row r="398" spans="47:56">
      <c r="AU398" s="52" t="str">
        <f>IF(参照!A398="","",参照!A398)</f>
        <v>A0157</v>
      </c>
      <c r="AV398" s="52" t="str">
        <f>IF(参照!B398="","",参照!B398)</f>
        <v>(株)生活クラブエナジー</v>
      </c>
      <c r="AW398" s="52">
        <f>IF(参照!C398="","",参照!C398)</f>
        <v>6.7999999999999999E-5</v>
      </c>
      <c r="AX398" s="52" t="str">
        <f>IF(参照!D398="","",参照!D398)</f>
        <v>メニューA</v>
      </c>
      <c r="AY398" s="52">
        <f>IF(参照!E398="","",参照!E398)</f>
        <v>2.5000000000000001E-4</v>
      </c>
      <c r="AZ398" s="52" t="str">
        <f>IF(参照!F398="","",参照!F398)</f>
        <v>(株)生活クラブエナジー</v>
      </c>
      <c r="BA398" s="52" t="str">
        <f>IF(参照!G398="","",参照!G398)</f>
        <v>(株)生活クラブエナジー_メニューA</v>
      </c>
      <c r="BB398" s="52">
        <f t="shared" si="37"/>
        <v>0.25</v>
      </c>
      <c r="BD398" s="52" t="str">
        <f>IF(参照!L398="","",参照!L398)</f>
        <v>(株)東名</v>
      </c>
    </row>
    <row r="399" spans="47:56">
      <c r="AU399" s="52" t="str">
        <f>IF(参照!A399="","",参照!A399)</f>
        <v/>
      </c>
      <c r="AV399" s="52" t="str">
        <f>IF(参照!B399="","",参照!B399)</f>
        <v/>
      </c>
      <c r="AW399" s="52" t="str">
        <f>IF(参照!C399="","",参照!C399)</f>
        <v/>
      </c>
      <c r="AX399" s="52" t="str">
        <f>IF(参照!D399="","",参照!D399)</f>
        <v>メニューB(残差)</v>
      </c>
      <c r="AY399" s="52">
        <f>IF(参照!E399="","",参照!E399)</f>
        <v>4.7199999999999998E-4</v>
      </c>
      <c r="AZ399" s="52" t="str">
        <f>IF(参照!F399="","",参照!F399)</f>
        <v>(株)生活クラブエナジー</v>
      </c>
      <c r="BA399" s="52" t="str">
        <f>IF(参照!G399="","",参照!G399)</f>
        <v>(株)生活クラブエナジー_メニューB(残差)</v>
      </c>
      <c r="BB399" s="52">
        <f t="shared" si="37"/>
        <v>0.47199999999999998</v>
      </c>
      <c r="BD399" s="52" t="str">
        <f>IF(参照!L399="","",参照!L399)</f>
        <v>(株)トーヨーエネルギーファーム</v>
      </c>
    </row>
    <row r="400" spans="47:56">
      <c r="AU400" s="52" t="str">
        <f>IF(参照!A400="","",参照!A400)</f>
        <v/>
      </c>
      <c r="AV400" s="52" t="str">
        <f>IF(参照!B400="","",参照!B400)</f>
        <v/>
      </c>
      <c r="AW400" s="52" t="str">
        <f>IF(参照!C400="","",参照!C400)</f>
        <v/>
      </c>
      <c r="AX400" s="52" t="str">
        <f>IF(参照!D400="","",参照!D400)</f>
        <v>(参考値)事業者全体</v>
      </c>
      <c r="AY400" s="52">
        <f>IF(参照!E400="","",参照!E400)</f>
        <v>4.3899999999999999E-4</v>
      </c>
      <c r="AZ400" s="52" t="str">
        <f>IF(参照!F400="","",参照!F400)</f>
        <v>(株)生活クラブエナジー</v>
      </c>
      <c r="BA400" s="52" t="str">
        <f>IF(参照!G400="","",参照!G400)</f>
        <v>(株)生活クラブエナジー_(参考値)事業者全体</v>
      </c>
      <c r="BB400" s="52">
        <f t="shared" si="37"/>
        <v>0.439</v>
      </c>
      <c r="BD400" s="52" t="str">
        <f>IF(参照!L400="","",参照!L400)</f>
        <v>(株)ところざわ未来電力</v>
      </c>
    </row>
    <row r="401" spans="47:56">
      <c r="AU401" s="52" t="str">
        <f>IF(参照!A401="","",参照!A401)</f>
        <v>A0158</v>
      </c>
      <c r="AV401" s="52" t="str">
        <f>IF(参照!B401="","",参照!B401)</f>
        <v>生活協同組合コープこうべ</v>
      </c>
      <c r="AW401" s="52">
        <f>IF(参照!C401="","",参照!C401)</f>
        <v>2.7500000000000002E-4</v>
      </c>
      <c r="AX401" s="52" t="str">
        <f>IF(参照!D401="","",参照!D401)</f>
        <v/>
      </c>
      <c r="AY401" s="52">
        <f>IF(参照!E401="","",参照!E401)</f>
        <v>3.6000000000000002E-4</v>
      </c>
      <c r="AZ401" s="52" t="str">
        <f>IF(参照!F401="","",参照!F401)</f>
        <v>生活協同組合コープこうべ</v>
      </c>
      <c r="BA401" s="52" t="str">
        <f>IF(参照!G401="","",参照!G401)</f>
        <v>生活協同組合コープこうべ_</v>
      </c>
      <c r="BB401" s="52">
        <f t="shared" si="37"/>
        <v>0.36000000000000004</v>
      </c>
      <c r="BD401" s="52" t="str">
        <f>IF(参照!L401="","",参照!L401)</f>
        <v>(株)どさんこパワー</v>
      </c>
    </row>
    <row r="402" spans="47:56">
      <c r="AU402" s="52" t="str">
        <f>IF(参照!A402="","",参照!A402)</f>
        <v>A0159</v>
      </c>
      <c r="AV402" s="52" t="str">
        <f>IF(参照!B402="","",参照!B402)</f>
        <v>(株)シーエナジー</v>
      </c>
      <c r="AW402" s="52">
        <f>IF(参照!C402="","",参照!C402)</f>
        <v>3.88E-4</v>
      </c>
      <c r="AX402" s="52" t="str">
        <f>IF(参照!D402="","",参照!D402)</f>
        <v/>
      </c>
      <c r="AY402" s="52">
        <f>IF(参照!E402="","",参照!E402)</f>
        <v>3.3199999999999999E-4</v>
      </c>
      <c r="AZ402" s="52" t="str">
        <f>IF(参照!F402="","",参照!F402)</f>
        <v>(株)シーエナジー</v>
      </c>
      <c r="BA402" s="52" t="str">
        <f>IF(参照!G402="","",参照!G402)</f>
        <v>(株)シーエナジー_</v>
      </c>
      <c r="BB402" s="52">
        <f t="shared" si="37"/>
        <v>0.33200000000000002</v>
      </c>
      <c r="BD402" s="52" t="str">
        <f>IF(参照!L402="","",参照!L402)</f>
        <v>とちぎコープ生活協同組合</v>
      </c>
    </row>
    <row r="403" spans="47:56">
      <c r="AU403" s="52" t="str">
        <f>IF(参照!A403="","",参照!A403)</f>
        <v>A0160</v>
      </c>
      <c r="AV403" s="52" t="str">
        <f>IF(参照!B403="","",参照!B403)</f>
        <v>角栄ガス(株)</v>
      </c>
      <c r="AW403" s="52">
        <f>IF(参照!C403="","",参照!C403)</f>
        <v>3.6400000000000001E-4</v>
      </c>
      <c r="AX403" s="52" t="str">
        <f>IF(参照!D403="","",参照!D403)</f>
        <v/>
      </c>
      <c r="AY403" s="52">
        <f>IF(参照!E403="","",参照!E403)</f>
        <v>3.0800000000000001E-4</v>
      </c>
      <c r="AZ403" s="52" t="str">
        <f>IF(参照!F403="","",参照!F403)</f>
        <v>角栄ガス(株)</v>
      </c>
      <c r="BA403" s="52" t="str">
        <f>IF(参照!G403="","",参照!G403)</f>
        <v>角栄ガス(株)_</v>
      </c>
      <c r="BB403" s="52">
        <f t="shared" si="37"/>
        <v>0.308</v>
      </c>
      <c r="BD403" s="52" t="str">
        <f>IF(参照!L403="","",参照!L403)</f>
        <v>(株)とっとり市民電力</v>
      </c>
    </row>
    <row r="404" spans="47:56">
      <c r="AU404" s="52" t="str">
        <f>IF(参照!A404="","",参照!A404)</f>
        <v>A0161</v>
      </c>
      <c r="AV404" s="52" t="str">
        <f>IF(参照!B404="","",参照!B404)</f>
        <v>京葉瓦斯(株)</v>
      </c>
      <c r="AW404" s="52">
        <f>IF(参照!C404="","",参照!C404)</f>
        <v>4.35E-4</v>
      </c>
      <c r="AX404" s="52" t="str">
        <f>IF(参照!D404="","",参照!D404)</f>
        <v>メニューA</v>
      </c>
      <c r="AY404" s="52">
        <f>IF(参照!E404="","",参照!E404)</f>
        <v>0</v>
      </c>
      <c r="AZ404" s="52" t="str">
        <f>IF(参照!F404="","",参照!F404)</f>
        <v>京葉瓦斯(株)</v>
      </c>
      <c r="BA404" s="52" t="str">
        <f>IF(参照!G404="","",参照!G404)</f>
        <v>京葉瓦斯(株)_メニューA</v>
      </c>
      <c r="BB404" s="52">
        <f t="shared" si="37"/>
        <v>0</v>
      </c>
      <c r="BD404" s="52" t="str">
        <f>IF(参照!L404="","",参照!L404)</f>
        <v>凸版印刷(株)</v>
      </c>
    </row>
    <row r="405" spans="47:56">
      <c r="AU405" s="52" t="str">
        <f>IF(参照!A405="","",参照!A405)</f>
        <v/>
      </c>
      <c r="AV405" s="52" t="str">
        <f>IF(参照!B405="","",参照!B405)</f>
        <v/>
      </c>
      <c r="AW405" s="52" t="str">
        <f>IF(参照!C405="","",参照!C405)</f>
        <v/>
      </c>
      <c r="AX405" s="52" t="str">
        <f>IF(参照!D405="","",参照!D405)</f>
        <v>メニューB(残差)</v>
      </c>
      <c r="AY405" s="52">
        <f>IF(参照!E405="","",参照!E405)</f>
        <v>4.2699999999999997E-4</v>
      </c>
      <c r="AZ405" s="52" t="str">
        <f>IF(参照!F405="","",参照!F405)</f>
        <v>京葉瓦斯(株)</v>
      </c>
      <c r="BA405" s="52" t="str">
        <f>IF(参照!G405="","",参照!G405)</f>
        <v>京葉瓦斯(株)_メニューB(残差)</v>
      </c>
      <c r="BB405" s="52">
        <f t="shared" si="37"/>
        <v>0.42699999999999999</v>
      </c>
      <c r="BD405" s="52" t="str">
        <f>IF(参照!L405="","",参照!L405)</f>
        <v>(株)トドック電力</v>
      </c>
    </row>
    <row r="406" spans="47:56">
      <c r="AU406" s="52" t="str">
        <f>IF(参照!A406="","",参照!A406)</f>
        <v/>
      </c>
      <c r="AV406" s="52" t="str">
        <f>IF(参照!B406="","",参照!B406)</f>
        <v/>
      </c>
      <c r="AW406" s="52" t="str">
        <f>IF(参照!C406="","",参照!C406)</f>
        <v/>
      </c>
      <c r="AX406" s="52" t="str">
        <f>IF(参照!D406="","",参照!D406)</f>
        <v>(参考値)事業者全体</v>
      </c>
      <c r="AY406" s="52">
        <f>IF(参照!E406="","",参照!E406)</f>
        <v>4.7799999999999996E-4</v>
      </c>
      <c r="AZ406" s="52" t="str">
        <f>IF(参照!F406="","",参照!F406)</f>
        <v>京葉瓦斯(株)</v>
      </c>
      <c r="BA406" s="52" t="str">
        <f>IF(参照!G406="","",参照!G406)</f>
        <v>京葉瓦斯(株)_(参考値)事業者全体</v>
      </c>
      <c r="BB406" s="52">
        <f t="shared" si="37"/>
        <v>0.47799999999999998</v>
      </c>
      <c r="BD406" s="52" t="str">
        <f>IF(参照!L406="","",参照!L406)</f>
        <v>(株)登米電力</v>
      </c>
    </row>
    <row r="407" spans="47:56">
      <c r="AU407" s="52" t="str">
        <f>IF(参照!A407="","",参照!A407)</f>
        <v>A0162</v>
      </c>
      <c r="AV407" s="52" t="str">
        <f>IF(参照!B407="","",参照!B407)</f>
        <v>凸版印刷(株)</v>
      </c>
      <c r="AW407" s="52">
        <f>IF(参照!C407="","",参照!C407)</f>
        <v>4.64E-4</v>
      </c>
      <c r="AX407" s="52" t="str">
        <f>IF(参照!D407="","",参照!D407)</f>
        <v>メニューA</v>
      </c>
      <c r="AY407" s="52">
        <f>IF(参照!E407="","",参照!E407)</f>
        <v>2.33E-4</v>
      </c>
      <c r="AZ407" s="52" t="str">
        <f>IF(参照!F407="","",参照!F407)</f>
        <v>凸版印刷(株)</v>
      </c>
      <c r="BA407" s="52" t="str">
        <f>IF(参照!G407="","",参照!G407)</f>
        <v>凸版印刷(株)_メニューA</v>
      </c>
      <c r="BB407" s="52">
        <f t="shared" si="37"/>
        <v>0.23299999999999998</v>
      </c>
      <c r="BD407" s="52" t="str">
        <f>IF(参照!L407="","",参照!L407)</f>
        <v>富山電力(株)</v>
      </c>
    </row>
    <row r="408" spans="47:56">
      <c r="AU408" s="52" t="str">
        <f>IF(参照!A408="","",参照!A408)</f>
        <v/>
      </c>
      <c r="AV408" s="52" t="str">
        <f>IF(参照!B408="","",参照!B408)</f>
        <v/>
      </c>
      <c r="AW408" s="52" t="str">
        <f>IF(参照!C408="","",参照!C408)</f>
        <v/>
      </c>
      <c r="AX408" s="52" t="str">
        <f>IF(参照!D408="","",参照!D408)</f>
        <v>メニューB(残差)</v>
      </c>
      <c r="AY408" s="52">
        <f>IF(参照!E408="","",参照!E408)</f>
        <v>4.2400000000000001E-4</v>
      </c>
      <c r="AZ408" s="52" t="str">
        <f>IF(参照!F408="","",参照!F408)</f>
        <v>凸版印刷(株)</v>
      </c>
      <c r="BA408" s="52" t="str">
        <f>IF(参照!G408="","",参照!G408)</f>
        <v>凸版印刷(株)_メニューB(残差)</v>
      </c>
      <c r="BB408" s="52">
        <f t="shared" si="37"/>
        <v>0.42399999999999999</v>
      </c>
      <c r="BD408" s="52" t="str">
        <f>IF(参照!L408="","",参照!L408)</f>
        <v>(株)トヨタエナジーソリューションズ</v>
      </c>
    </row>
    <row r="409" spans="47:56">
      <c r="AU409" s="52" t="str">
        <f>IF(参照!A409="","",参照!A409)</f>
        <v/>
      </c>
      <c r="AV409" s="52" t="str">
        <f>IF(参照!B409="","",参照!B409)</f>
        <v/>
      </c>
      <c r="AW409" s="52" t="str">
        <f>IF(参照!C409="","",参照!C409)</f>
        <v/>
      </c>
      <c r="AX409" s="52" t="str">
        <f>IF(参照!D409="","",参照!D409)</f>
        <v>(参考値)事業者全体</v>
      </c>
      <c r="AY409" s="52">
        <f>IF(参照!E409="","",参照!E409)</f>
        <v>4.8299999999999998E-4</v>
      </c>
      <c r="AZ409" s="52" t="str">
        <f>IF(参照!F409="","",参照!F409)</f>
        <v>凸版印刷(株)</v>
      </c>
      <c r="BA409" s="52" t="str">
        <f>IF(参照!G409="","",参照!G409)</f>
        <v>凸版印刷(株)_(参考値)事業者全体</v>
      </c>
      <c r="BB409" s="52">
        <f t="shared" si="37"/>
        <v>0.48299999999999998</v>
      </c>
      <c r="BD409" s="52" t="str">
        <f>IF(参照!L409="","",参照!L409)</f>
        <v>トリニティエナジー(株)</v>
      </c>
    </row>
    <row r="410" spans="47:56">
      <c r="AU410" s="52" t="str">
        <f>IF(参照!A410="","",参照!A410)</f>
        <v>A0163</v>
      </c>
      <c r="AV410" s="52" t="str">
        <f>IF(参照!B410="","",参照!B410)</f>
        <v>伊勢崎ガス(株)</v>
      </c>
      <c r="AW410" s="52">
        <f>IF(参照!C410="","",参照!C410)</f>
        <v>3.6400000000000001E-4</v>
      </c>
      <c r="AX410" s="52" t="str">
        <f>IF(参照!D410="","",参照!D410)</f>
        <v/>
      </c>
      <c r="AY410" s="52">
        <f>IF(参照!E410="","",参照!E410)</f>
        <v>3.0800000000000001E-4</v>
      </c>
      <c r="AZ410" s="52" t="str">
        <f>IF(参照!F410="","",参照!F410)</f>
        <v>伊勢崎ガス(株)</v>
      </c>
      <c r="BA410" s="52" t="str">
        <f>IF(参照!G410="","",参照!G410)</f>
        <v>伊勢崎ガス(株)_</v>
      </c>
      <c r="BB410" s="52">
        <f t="shared" si="37"/>
        <v>0.308</v>
      </c>
      <c r="BD410" s="52" t="str">
        <f>IF(参照!L410="","",参照!L410)</f>
        <v>(株)とんでんホールディングス</v>
      </c>
    </row>
    <row r="411" spans="47:56">
      <c r="AU411" s="52" t="str">
        <f>IF(参照!A411="","",参照!A411)</f>
        <v>A0164</v>
      </c>
      <c r="AV411" s="52" t="str">
        <f>IF(参照!B411="","",参照!B411)</f>
        <v>キヤノンマーケティングジャパン(株)</v>
      </c>
      <c r="AW411" s="52">
        <f>IF(参照!C411="","",参照!C411)</f>
        <v>3.6600000000000001E-4</v>
      </c>
      <c r="AX411" s="52" t="str">
        <f>IF(参照!D411="","",参照!D411)</f>
        <v/>
      </c>
      <c r="AY411" s="52">
        <f>IF(参照!E411="","",参照!E411)</f>
        <v>3.1E-4</v>
      </c>
      <c r="AZ411" s="52" t="str">
        <f>IF(参照!F411="","",参照!F411)</f>
        <v>キヤノンマーケティングジャパン(株)</v>
      </c>
      <c r="BA411" s="52" t="str">
        <f>IF(参照!G411="","",参照!G411)</f>
        <v>キヤノンマーケティングジャパン(株)_</v>
      </c>
      <c r="BB411" s="52">
        <f t="shared" si="37"/>
        <v>0.31</v>
      </c>
      <c r="BD411" s="52" t="str">
        <f>IF(参照!L411="","",参照!L411)</f>
        <v>(株)内藤工業所</v>
      </c>
    </row>
    <row r="412" spans="47:56">
      <c r="AU412" s="52" t="str">
        <f>IF(参照!A412="","",参照!A412)</f>
        <v>A0165</v>
      </c>
      <c r="AV412" s="52" t="str">
        <f>IF(参照!B412="","",参照!B412)</f>
        <v>(株)とっとり市民電力</v>
      </c>
      <c r="AW412" s="52">
        <f>IF(参照!C412="","",参照!C412)</f>
        <v>3.5799999999999997E-4</v>
      </c>
      <c r="AX412" s="52" t="str">
        <f>IF(参照!D412="","",参照!D412)</f>
        <v>メニューA</v>
      </c>
      <c r="AY412" s="52">
        <f>IF(参照!E412="","",参照!E412)</f>
        <v>0</v>
      </c>
      <c r="AZ412" s="52" t="str">
        <f>IF(参照!F412="","",参照!F412)</f>
        <v>(株)とっとり市民電力</v>
      </c>
      <c r="BA412" s="52" t="str">
        <f>IF(参照!G412="","",参照!G412)</f>
        <v>(株)とっとり市民電力_メニューA</v>
      </c>
      <c r="BB412" s="52">
        <f t="shared" si="37"/>
        <v>0</v>
      </c>
      <c r="BD412" s="52" t="str">
        <f>IF(参照!L412="","",参照!L412)</f>
        <v>永井自動車工業(株)</v>
      </c>
    </row>
    <row r="413" spans="47:56">
      <c r="AU413" s="52" t="str">
        <f>IF(参照!A413="","",参照!A413)</f>
        <v/>
      </c>
      <c r="AV413" s="52" t="str">
        <f>IF(参照!B413="","",参照!B413)</f>
        <v/>
      </c>
      <c r="AW413" s="52" t="str">
        <f>IF(参照!C413="","",参照!C413)</f>
        <v/>
      </c>
      <c r="AX413" s="52" t="str">
        <f>IF(参照!D413="","",参照!D413)</f>
        <v>メニューB(残差)</v>
      </c>
      <c r="AY413" s="52">
        <f>IF(参照!E413="","",参照!E413)</f>
        <v>3.7599999999999998E-4</v>
      </c>
      <c r="AZ413" s="52" t="str">
        <f>IF(参照!F413="","",参照!F413)</f>
        <v>(株)とっとり市民電力</v>
      </c>
      <c r="BA413" s="52" t="str">
        <f>IF(参照!G413="","",参照!G413)</f>
        <v>(株)とっとり市民電力_メニューB(残差)</v>
      </c>
      <c r="BB413" s="52">
        <f t="shared" si="37"/>
        <v>0.376</v>
      </c>
      <c r="BD413" s="52" t="str">
        <f>IF(参照!L413="","",参照!L413)</f>
        <v>(株)ながさきサステナエナジー</v>
      </c>
    </row>
    <row r="414" spans="47:56">
      <c r="AU414" s="52" t="str">
        <f>IF(参照!A414="","",参照!A414)</f>
        <v/>
      </c>
      <c r="AV414" s="52" t="str">
        <f>IF(参照!B414="","",参照!B414)</f>
        <v/>
      </c>
      <c r="AW414" s="52" t="str">
        <f>IF(参照!C414="","",参照!C414)</f>
        <v/>
      </c>
      <c r="AX414" s="52" t="str">
        <f>IF(参照!D414="","",参照!D414)</f>
        <v>(参考値)事業者全体</v>
      </c>
      <c r="AY414" s="52">
        <f>IF(参照!E414="","",参照!E414)</f>
        <v>3.3400000000000004E-4</v>
      </c>
      <c r="AZ414" s="52" t="str">
        <f>IF(参照!F414="","",参照!F414)</f>
        <v>(株)とっとり市民電力</v>
      </c>
      <c r="BA414" s="52" t="str">
        <f>IF(参照!G414="","",参照!G414)</f>
        <v>(株)とっとり市民電力_(参考値)事業者全体</v>
      </c>
      <c r="BB414" s="52">
        <f t="shared" si="37"/>
        <v>0.33400000000000002</v>
      </c>
      <c r="BD414" s="52" t="str">
        <f>IF(参照!L414="","",参照!L414)</f>
        <v>長崎地域電力(株)</v>
      </c>
    </row>
    <row r="415" spans="47:56">
      <c r="AU415" s="52" t="str">
        <f>IF(参照!A415="","",参照!A415)</f>
        <v>A0166</v>
      </c>
      <c r="AV415" s="52" t="str">
        <f>IF(参照!B415="","",参照!B415)</f>
        <v>(株)イーエムアイ</v>
      </c>
      <c r="AW415" s="52">
        <f>IF(参照!C415="","",参照!C415)</f>
        <v>4.95E-4</v>
      </c>
      <c r="AX415" s="52" t="str">
        <f>IF(参照!D415="","",参照!D415)</f>
        <v/>
      </c>
      <c r="AY415" s="52">
        <f>IF(参照!E415="","",参照!E415)</f>
        <v>5.2599999999999999E-4</v>
      </c>
      <c r="AZ415" s="52" t="str">
        <f>IF(参照!F415="","",参照!F415)</f>
        <v>(株)イーエムアイ</v>
      </c>
      <c r="BA415" s="52" t="str">
        <f>IF(参照!G415="","",参照!G415)</f>
        <v>(株)イーエムアイ_</v>
      </c>
      <c r="BB415" s="52">
        <f t="shared" si="37"/>
        <v>0.52600000000000002</v>
      </c>
      <c r="BD415" s="52" t="str">
        <f>IF(参照!L415="","",参照!L415)</f>
        <v>(株)中庄商店</v>
      </c>
    </row>
    <row r="416" spans="47:56">
      <c r="AU416" s="52" t="str">
        <f>IF(参照!A416="","",参照!A416)</f>
        <v>A0167</v>
      </c>
      <c r="AV416" s="52" t="str">
        <f>IF(参照!B416="","",参照!B416)</f>
        <v>佐野瓦斯(株)</v>
      </c>
      <c r="AW416" s="52">
        <f>IF(参照!C416="","",参照!C416)</f>
        <v>3.6400000000000001E-4</v>
      </c>
      <c r="AX416" s="52" t="str">
        <f>IF(参照!D416="","",参照!D416)</f>
        <v/>
      </c>
      <c r="AY416" s="52">
        <f>IF(参照!E416="","",参照!E416)</f>
        <v>3.0800000000000001E-4</v>
      </c>
      <c r="AZ416" s="52" t="str">
        <f>IF(参照!F416="","",参照!F416)</f>
        <v>佐野瓦斯(株)</v>
      </c>
      <c r="BA416" s="52" t="str">
        <f>IF(参照!G416="","",参照!G416)</f>
        <v>佐野瓦斯(株)_</v>
      </c>
      <c r="BB416" s="52">
        <f t="shared" si="37"/>
        <v>0.308</v>
      </c>
      <c r="BD416" s="52" t="str">
        <f>IF(参照!L416="","",参照!L416)</f>
        <v>(株)中之条パワー</v>
      </c>
    </row>
    <row r="417" spans="47:56">
      <c r="AU417" s="52" t="str">
        <f>IF(参照!A417="","",参照!A417)</f>
        <v>A0168</v>
      </c>
      <c r="AV417" s="52" t="str">
        <f>IF(参照!B417="","",参照!B417)</f>
        <v>桐生瓦斯(株)</v>
      </c>
      <c r="AW417" s="52">
        <f>IF(参照!C417="","",参照!C417)</f>
        <v>3.6400000000000001E-4</v>
      </c>
      <c r="AX417" s="52" t="str">
        <f>IF(参照!D417="","",参照!D417)</f>
        <v/>
      </c>
      <c r="AY417" s="52">
        <f>IF(参照!E417="","",参照!E417)</f>
        <v>3.0800000000000001E-4</v>
      </c>
      <c r="AZ417" s="52" t="str">
        <f>IF(参照!F417="","",参照!F417)</f>
        <v>桐生瓦斯(株)</v>
      </c>
      <c r="BA417" s="52" t="str">
        <f>IF(参照!G417="","",参照!G417)</f>
        <v>桐生瓦斯(株)_</v>
      </c>
      <c r="BB417" s="52">
        <f t="shared" si="37"/>
        <v>0.308</v>
      </c>
      <c r="BD417" s="52" t="str">
        <f>IF(参照!L417="","",参照!L417)</f>
        <v>長野都市ガス(株)</v>
      </c>
    </row>
    <row r="418" spans="47:56">
      <c r="AU418" s="52" t="str">
        <f>IF(参照!A418="","",参照!A418)</f>
        <v>A0169</v>
      </c>
      <c r="AV418" s="52" t="str">
        <f>IF(参照!B418="","",参照!B418)</f>
        <v>森の電力(株)</v>
      </c>
      <c r="AW418" s="52">
        <f>IF(参照!C418="","",参照!C418)</f>
        <v>3.7399999999999998E-4</v>
      </c>
      <c r="AX418" s="52" t="str">
        <f>IF(参照!D418="","",参照!D418)</f>
        <v>メニューA</v>
      </c>
      <c r="AY418" s="52">
        <f>IF(参照!E418="","",参照!E418)</f>
        <v>0</v>
      </c>
      <c r="AZ418" s="52" t="str">
        <f>IF(参照!F418="","",参照!F418)</f>
        <v>森の電力(株)</v>
      </c>
      <c r="BA418" s="52" t="str">
        <f>IF(参照!G418="","",参照!G418)</f>
        <v>森の電力(株)_メニューA</v>
      </c>
      <c r="BB418" s="52">
        <f t="shared" si="37"/>
        <v>0</v>
      </c>
      <c r="BD418" s="52" t="str">
        <f>IF(参照!L418="","",参照!L418)</f>
        <v>なでしこ電力(株)</v>
      </c>
    </row>
    <row r="419" spans="47:56">
      <c r="AU419" s="52" t="str">
        <f>IF(参照!A419="","",参照!A419)</f>
        <v/>
      </c>
      <c r="AV419" s="52" t="str">
        <f>IF(参照!B419="","",参照!B419)</f>
        <v/>
      </c>
      <c r="AW419" s="52" t="str">
        <f>IF(参照!C419="","",参照!C419)</f>
        <v/>
      </c>
      <c r="AX419" s="52" t="str">
        <f>IF(参照!D419="","",参照!D419)</f>
        <v>メニューB(残差)</v>
      </c>
      <c r="AY419" s="52">
        <f>IF(参照!E419="","",参照!E419)</f>
        <v>8.7900000000000001E-4</v>
      </c>
      <c r="AZ419" s="52" t="str">
        <f>IF(参照!F419="","",参照!F419)</f>
        <v>森の電力(株)</v>
      </c>
      <c r="BA419" s="52" t="str">
        <f>IF(参照!G419="","",参照!G419)</f>
        <v>森の電力(株)_メニューB(残差)</v>
      </c>
      <c r="BB419" s="52">
        <f t="shared" si="37"/>
        <v>0.879</v>
      </c>
      <c r="BD419" s="52" t="str">
        <f>IF(参照!L419="","",参照!L419)</f>
        <v>奈良電力(株)</v>
      </c>
    </row>
    <row r="420" spans="47:56">
      <c r="AU420" s="52" t="str">
        <f>IF(参照!A420="","",参照!A420)</f>
        <v/>
      </c>
      <c r="AV420" s="52" t="str">
        <f>IF(参照!B420="","",参照!B420)</f>
        <v/>
      </c>
      <c r="AW420" s="52" t="str">
        <f>IF(参照!C420="","",参照!C420)</f>
        <v/>
      </c>
      <c r="AX420" s="52" t="str">
        <f>IF(参照!D420="","",参照!D420)</f>
        <v>(参考値)事業者全体</v>
      </c>
      <c r="AY420" s="52">
        <f>IF(参照!E420="","",参照!E420)</f>
        <v>4.9600000000000002E-4</v>
      </c>
      <c r="AZ420" s="52" t="str">
        <f>IF(参照!F420="","",参照!F420)</f>
        <v>森の電力(株)</v>
      </c>
      <c r="BA420" s="52" t="str">
        <f>IF(参照!G420="","",参照!G420)</f>
        <v>森の電力(株)_(参考値)事業者全体</v>
      </c>
      <c r="BB420" s="52">
        <f t="shared" si="37"/>
        <v>0.496</v>
      </c>
      <c r="BD420" s="52" t="str">
        <f>IF(参照!L420="","",参照!L420)</f>
        <v>(株)成田香取エネルギー</v>
      </c>
    </row>
    <row r="421" spans="47:56">
      <c r="AU421" s="52" t="str">
        <f>IF(参照!A421="","",参照!A421)</f>
        <v>A0170</v>
      </c>
      <c r="AV421" s="52" t="str">
        <f>IF(参照!B421="","",参照!B421)</f>
        <v>大和ハウス工業(株)　</v>
      </c>
      <c r="AW421" s="52">
        <f>IF(参照!C421="","",参照!C421)</f>
        <v>4.8899999999999996E-4</v>
      </c>
      <c r="AX421" s="52" t="str">
        <f>IF(参照!D421="","",参照!D421)</f>
        <v>メニューA</v>
      </c>
      <c r="AY421" s="52">
        <f>IF(参照!E421="","",参照!E421)</f>
        <v>0</v>
      </c>
      <c r="AZ421" s="52" t="str">
        <f>IF(参照!F421="","",参照!F421)</f>
        <v>大和ハウス工業(株)　</v>
      </c>
      <c r="BA421" s="52" t="str">
        <f>IF(参照!G421="","",参照!G421)</f>
        <v>大和ハウス工業(株)　_メニューA</v>
      </c>
      <c r="BB421" s="52">
        <f t="shared" si="37"/>
        <v>0</v>
      </c>
      <c r="BD421" s="52" t="str">
        <f>IF(参照!L421="","",参照!L421)</f>
        <v>南部だんだんエナジー(株)</v>
      </c>
    </row>
    <row r="422" spans="47:56">
      <c r="AU422" s="52" t="str">
        <f>IF(参照!A422="","",参照!A422)</f>
        <v/>
      </c>
      <c r="AV422" s="52" t="str">
        <f>IF(参照!B422="","",参照!B422)</f>
        <v/>
      </c>
      <c r="AW422" s="52" t="str">
        <f>IF(参照!C422="","",参照!C422)</f>
        <v/>
      </c>
      <c r="AX422" s="52" t="str">
        <f>IF(参照!D422="","",参照!D422)</f>
        <v>メニューB</v>
      </c>
      <c r="AY422" s="52">
        <f>IF(参照!E422="","",参照!E422)</f>
        <v>2.0999999999999998E-4</v>
      </c>
      <c r="AZ422" s="52" t="str">
        <f>IF(参照!F422="","",参照!F422)</f>
        <v>大和ハウス工業(株)　</v>
      </c>
      <c r="BA422" s="52" t="str">
        <f>IF(参照!G422="","",参照!G422)</f>
        <v>大和ハウス工業(株)　_メニューB</v>
      </c>
      <c r="BB422" s="52">
        <f t="shared" si="37"/>
        <v>0.21</v>
      </c>
      <c r="BD422" s="52" t="str">
        <f>IF(参照!L422="","",参照!L422)</f>
        <v>(株)ナンワエナジー</v>
      </c>
    </row>
    <row r="423" spans="47:56">
      <c r="AU423" s="52" t="str">
        <f>IF(参照!A423="","",参照!A423)</f>
        <v/>
      </c>
      <c r="AV423" s="52" t="str">
        <f>IF(参照!B423="","",参照!B423)</f>
        <v/>
      </c>
      <c r="AW423" s="52" t="str">
        <f>IF(参照!C423="","",参照!C423)</f>
        <v/>
      </c>
      <c r="AX423" s="52" t="str">
        <f>IF(参照!D423="","",参照!D423)</f>
        <v>メニューC</v>
      </c>
      <c r="AY423" s="52">
        <f>IF(参照!E423="","",参照!E423)</f>
        <v>2.9399999999999999E-4</v>
      </c>
      <c r="AZ423" s="52" t="str">
        <f>IF(参照!F423="","",参照!F423)</f>
        <v>大和ハウス工業(株)　</v>
      </c>
      <c r="BA423" s="52" t="str">
        <f>IF(参照!G423="","",参照!G423)</f>
        <v>大和ハウス工業(株)　_メニューC</v>
      </c>
      <c r="BB423" s="52">
        <f t="shared" si="37"/>
        <v>0.29399999999999998</v>
      </c>
      <c r="BD423" s="52" t="str">
        <f>IF(参照!L423="","",参照!L423)</f>
        <v>新潟県民電力(株)</v>
      </c>
    </row>
    <row r="424" spans="47:56">
      <c r="AU424" s="52" t="str">
        <f>IF(参照!A424="","",参照!A424)</f>
        <v/>
      </c>
      <c r="AV424" s="52" t="str">
        <f>IF(参照!B424="","",参照!B424)</f>
        <v/>
      </c>
      <c r="AW424" s="52" t="str">
        <f>IF(参照!C424="","",参照!C424)</f>
        <v/>
      </c>
      <c r="AX424" s="52" t="str">
        <f>IF(参照!D424="","",参照!D424)</f>
        <v>メニューD</v>
      </c>
      <c r="AY424" s="52">
        <f>IF(参照!E424="","",参照!E424)</f>
        <v>3.1500000000000001E-4</v>
      </c>
      <c r="AZ424" s="52" t="str">
        <f>IF(参照!F424="","",参照!F424)</f>
        <v>大和ハウス工業(株)　</v>
      </c>
      <c r="BA424" s="52" t="str">
        <f>IF(参照!G424="","",参照!G424)</f>
        <v>大和ハウス工業(株)　_メニューD</v>
      </c>
      <c r="BB424" s="52">
        <f t="shared" si="37"/>
        <v>0.315</v>
      </c>
      <c r="BD424" s="52" t="str">
        <f>IF(参照!L424="","",参照!L424)</f>
        <v>新潟スワンエナジー(株)</v>
      </c>
    </row>
    <row r="425" spans="47:56">
      <c r="AU425" s="52" t="str">
        <f>IF(参照!A425="","",参照!A425)</f>
        <v/>
      </c>
      <c r="AV425" s="52" t="str">
        <f>IF(参照!B425="","",参照!B425)</f>
        <v/>
      </c>
      <c r="AW425" s="52" t="str">
        <f>IF(参照!C425="","",参照!C425)</f>
        <v/>
      </c>
      <c r="AX425" s="52" t="str">
        <f>IF(参照!D425="","",参照!D425)</f>
        <v>メニューE</v>
      </c>
      <c r="AY425" s="52">
        <f>IF(参照!E425="","",参照!E425)</f>
        <v>3.7800000000000003E-4</v>
      </c>
      <c r="AZ425" s="52" t="str">
        <f>IF(参照!F425="","",参照!F425)</f>
        <v>大和ハウス工業(株)　</v>
      </c>
      <c r="BA425" s="52" t="str">
        <f>IF(参照!G425="","",参照!G425)</f>
        <v>大和ハウス工業(株)　_メニューE</v>
      </c>
      <c r="BB425" s="52">
        <f t="shared" si="37"/>
        <v>0.378</v>
      </c>
      <c r="BD425" s="52" t="str">
        <f>IF(参照!L425="","",参照!L425)</f>
        <v>西川建材工業(株)</v>
      </c>
    </row>
    <row r="426" spans="47:56">
      <c r="AU426" s="52" t="str">
        <f>IF(参照!A426="","",参照!A426)</f>
        <v/>
      </c>
      <c r="AV426" s="52" t="str">
        <f>IF(参照!B426="","",参照!B426)</f>
        <v/>
      </c>
      <c r="AW426" s="52" t="str">
        <f>IF(参照!C426="","",参照!C426)</f>
        <v/>
      </c>
      <c r="AX426" s="52" t="str">
        <f>IF(参照!D426="","",参照!D426)</f>
        <v>メニューF</v>
      </c>
      <c r="AY426" s="52">
        <f>IF(参照!E426="","",参照!E426)</f>
        <v>3.57E-4</v>
      </c>
      <c r="AZ426" s="52" t="str">
        <f>IF(参照!F426="","",参照!F426)</f>
        <v>大和ハウス工業(株)　</v>
      </c>
      <c r="BA426" s="52" t="str">
        <f>IF(参照!G426="","",参照!G426)</f>
        <v>大和ハウス工業(株)　_メニューF</v>
      </c>
      <c r="BB426" s="52">
        <f t="shared" si="37"/>
        <v>0.35699999999999998</v>
      </c>
      <c r="BD426" s="52" t="str">
        <f>IF(参照!L426="","",参照!L426)</f>
        <v>(株)西九州させぼパワーズ</v>
      </c>
    </row>
    <row r="427" spans="47:56">
      <c r="AU427" s="52" t="str">
        <f>IF(参照!A427="","",参照!A427)</f>
        <v/>
      </c>
      <c r="AV427" s="52" t="str">
        <f>IF(参照!B427="","",参照!B427)</f>
        <v/>
      </c>
      <c r="AW427" s="52" t="str">
        <f>IF(参照!C427="","",参照!C427)</f>
        <v/>
      </c>
      <c r="AX427" s="52" t="str">
        <f>IF(参照!D427="","",参照!D427)</f>
        <v>メニューG</v>
      </c>
      <c r="AY427" s="52">
        <f>IF(参照!E427="","",参照!E427)</f>
        <v>3.3600000000000004E-4</v>
      </c>
      <c r="AZ427" s="52" t="str">
        <f>IF(参照!F427="","",参照!F427)</f>
        <v>大和ハウス工業(株)　</v>
      </c>
      <c r="BA427" s="52" t="str">
        <f>IF(参照!G427="","",参照!G427)</f>
        <v>大和ハウス工業(株)　_メニューG</v>
      </c>
      <c r="BB427" s="52">
        <f t="shared" si="37"/>
        <v>0.33600000000000002</v>
      </c>
      <c r="BD427" s="52" t="str">
        <f>IF(参照!L427="","",参照!L427)</f>
        <v>ニシムラ(株)</v>
      </c>
    </row>
    <row r="428" spans="47:56">
      <c r="AU428" s="52" t="str">
        <f>IF(参照!A428="","",参照!A428)</f>
        <v/>
      </c>
      <c r="AV428" s="52" t="str">
        <f>IF(参照!B428="","",参照!B428)</f>
        <v/>
      </c>
      <c r="AW428" s="52" t="str">
        <f>IF(参照!C428="","",参照!C428)</f>
        <v/>
      </c>
      <c r="AX428" s="52" t="str">
        <f>IF(参照!D428="","",参照!D428)</f>
        <v>メニューH</v>
      </c>
      <c r="AY428" s="52">
        <f>IF(参照!E428="","",参照!E428)</f>
        <v>2.7300000000000002E-4</v>
      </c>
      <c r="AZ428" s="52" t="str">
        <f>IF(参照!F428="","",参照!F428)</f>
        <v>大和ハウス工業(株)　</v>
      </c>
      <c r="BA428" s="52" t="str">
        <f>IF(参照!G428="","",参照!G428)</f>
        <v>大和ハウス工業(株)　_メニューH</v>
      </c>
      <c r="BB428" s="52">
        <f t="shared" si="37"/>
        <v>0.27300000000000002</v>
      </c>
      <c r="BD428" s="52" t="str">
        <f>IF(参照!L428="","",参照!L428)</f>
        <v>日産トレーデイング(株)</v>
      </c>
    </row>
    <row r="429" spans="47:56">
      <c r="AU429" s="52" t="str">
        <f>IF(参照!A429="","",参照!A429)</f>
        <v/>
      </c>
      <c r="AV429" s="52" t="str">
        <f>IF(参照!B429="","",参照!B429)</f>
        <v/>
      </c>
      <c r="AW429" s="52" t="str">
        <f>IF(参照!C429="","",参照!C429)</f>
        <v/>
      </c>
      <c r="AX429" s="52" t="str">
        <f>IF(参照!D429="","",参照!D429)</f>
        <v>メニューI</v>
      </c>
      <c r="AY429" s="52">
        <f>IF(参照!E429="","",参照!E429)</f>
        <v>1.6800000000000002E-4</v>
      </c>
      <c r="AZ429" s="52" t="str">
        <f>IF(参照!F429="","",参照!F429)</f>
        <v>大和ハウス工業(株)　</v>
      </c>
      <c r="BA429" s="52" t="str">
        <f>IF(参照!G429="","",参照!G429)</f>
        <v>大和ハウス工業(株)　_メニューI</v>
      </c>
      <c r="BB429" s="52">
        <f t="shared" si="37"/>
        <v>0.16800000000000001</v>
      </c>
      <c r="BD429" s="52" t="str">
        <f>IF(参照!L429="","",参照!L429)</f>
        <v>日鉄エンジニアリング(株)</v>
      </c>
    </row>
    <row r="430" spans="47:56">
      <c r="AU430" s="52" t="str">
        <f>IF(参照!A430="","",参照!A430)</f>
        <v/>
      </c>
      <c r="AV430" s="52" t="str">
        <f>IF(参照!B430="","",参照!B430)</f>
        <v/>
      </c>
      <c r="AW430" s="52" t="str">
        <f>IF(参照!C430="","",参照!C430)</f>
        <v/>
      </c>
      <c r="AX430" s="52" t="str">
        <f>IF(参照!D430="","",参照!D430)</f>
        <v>メニューJ</v>
      </c>
      <c r="AY430" s="52">
        <f>IF(参照!E430="","",参照!E430)</f>
        <v>3.9899999999999999E-4</v>
      </c>
      <c r="AZ430" s="52" t="str">
        <f>IF(参照!F430="","",参照!F430)</f>
        <v>大和ハウス工業(株)　</v>
      </c>
      <c r="BA430" s="52" t="str">
        <f>IF(参照!G430="","",参照!G430)</f>
        <v>大和ハウス工業(株)　_メニューJ</v>
      </c>
      <c r="BB430" s="52">
        <f t="shared" si="37"/>
        <v>0.39900000000000002</v>
      </c>
      <c r="BD430" s="52" t="str">
        <f>IF(参照!L430="","",参照!L430)</f>
        <v>日本瓦斯(株)</v>
      </c>
    </row>
    <row r="431" spans="47:56">
      <c r="AU431" s="52" t="str">
        <f>IF(参照!A431="","",参照!A431)</f>
        <v/>
      </c>
      <c r="AV431" s="52" t="str">
        <f>IF(参照!B431="","",参照!B431)</f>
        <v/>
      </c>
      <c r="AW431" s="52" t="str">
        <f>IF(参照!C431="","",参照!C431)</f>
        <v/>
      </c>
      <c r="AX431" s="52" t="str">
        <f>IF(参照!D431="","",参照!D431)</f>
        <v>メニューK(残差)</v>
      </c>
      <c r="AY431" s="52">
        <f>IF(参照!E431="","",参照!E431)</f>
        <v>4.4799999999999999E-4</v>
      </c>
      <c r="AZ431" s="52" t="str">
        <f>IF(参照!F431="","",参照!F431)</f>
        <v>大和ハウス工業(株)　</v>
      </c>
      <c r="BA431" s="52" t="str">
        <f>IF(参照!G431="","",参照!G431)</f>
        <v>大和ハウス工業(株)　_メニューK(残差)</v>
      </c>
      <c r="BB431" s="52">
        <f t="shared" si="37"/>
        <v>0.44800000000000001</v>
      </c>
      <c r="BD431" s="52" t="str">
        <f>IF(参照!L431="","",参照!L431)</f>
        <v>日本瓦斯(株)(旧：(株)エナジードリーム)</v>
      </c>
    </row>
    <row r="432" spans="47:56">
      <c r="AU432" s="52" t="str">
        <f>IF(参照!A432="","",参照!A432)</f>
        <v/>
      </c>
      <c r="AV432" s="52" t="str">
        <f>IF(参照!B432="","",参照!B432)</f>
        <v/>
      </c>
      <c r="AW432" s="52" t="str">
        <f>IF(参照!C432="","",参照!C432)</f>
        <v/>
      </c>
      <c r="AX432" s="52" t="str">
        <f>IF(参照!D432="","",参照!D432)</f>
        <v>(参考値)事業者全体</v>
      </c>
      <c r="AY432" s="52">
        <f>IF(参照!E432="","",参照!E432)</f>
        <v>4.17E-4</v>
      </c>
      <c r="AZ432" s="52" t="str">
        <f>IF(参照!F432="","",参照!F432)</f>
        <v>大和ハウス工業(株)　</v>
      </c>
      <c r="BA432" s="52" t="str">
        <f>IF(参照!G432="","",参照!G432)</f>
        <v>大和ハウス工業(株)　_(参考値)事業者全体</v>
      </c>
      <c r="BB432" s="52">
        <f t="shared" si="37"/>
        <v>0.41699999999999998</v>
      </c>
      <c r="BD432" s="52" t="str">
        <f>IF(参照!L432="","",参照!L432)</f>
        <v>日本エネルギー総合システム(株)</v>
      </c>
    </row>
    <row r="433" spans="47:56">
      <c r="AU433" s="52" t="str">
        <f>IF(参照!A433="","",参照!A433)</f>
        <v>A0172</v>
      </c>
      <c r="AV433" s="52" t="str">
        <f>IF(参照!B433="","",参照!B433)</f>
        <v>ＨＴＢエナジー(株)</v>
      </c>
      <c r="AW433" s="52">
        <f>IF(参照!C433="","",参照!C433)</f>
        <v>2.3000000000000001E-4</v>
      </c>
      <c r="AX433" s="52" t="str">
        <f>IF(参照!D433="","",参照!D433)</f>
        <v>メニューA</v>
      </c>
      <c r="AY433" s="52">
        <f>IF(参照!E433="","",参照!E433)</f>
        <v>0</v>
      </c>
      <c r="AZ433" s="52" t="str">
        <f>IF(参照!F433="","",参照!F433)</f>
        <v>ＨＴＢエナジー(株)</v>
      </c>
      <c r="BA433" s="52" t="str">
        <f>IF(参照!G433="","",参照!G433)</f>
        <v>ＨＴＢエナジー(株)_メニューA</v>
      </c>
      <c r="BB433" s="52">
        <f t="shared" si="37"/>
        <v>0</v>
      </c>
      <c r="BD433" s="52" t="str">
        <f>IF(参照!L433="","",参照!L433)</f>
        <v>(株)日本海水</v>
      </c>
    </row>
    <row r="434" spans="47:56">
      <c r="AU434" s="52" t="str">
        <f>IF(参照!A434="","",参照!A434)</f>
        <v/>
      </c>
      <c r="AV434" s="52" t="str">
        <f>IF(参照!B434="","",参照!B434)</f>
        <v/>
      </c>
      <c r="AW434" s="52" t="str">
        <f>IF(参照!C434="","",参照!C434)</f>
        <v/>
      </c>
      <c r="AX434" s="52" t="str">
        <f>IF(参照!D434="","",参照!D434)</f>
        <v>メニューB</v>
      </c>
      <c r="AY434" s="52">
        <f>IF(参照!E434="","",参照!E434)</f>
        <v>0</v>
      </c>
      <c r="AZ434" s="52" t="str">
        <f>IF(参照!F434="","",参照!F434)</f>
        <v>ＨＴＢエナジー(株)</v>
      </c>
      <c r="BA434" s="52" t="str">
        <f>IF(参照!G434="","",参照!G434)</f>
        <v>ＨＴＢエナジー(株)_メニューB</v>
      </c>
      <c r="BB434" s="52">
        <f t="shared" si="37"/>
        <v>0</v>
      </c>
      <c r="BD434" s="52" t="str">
        <f>IF(参照!L434="","",参照!L434)</f>
        <v>(株)日本セレモニー</v>
      </c>
    </row>
    <row r="435" spans="47:56">
      <c r="AU435" s="52" t="str">
        <f>IF(参照!A435="","",参照!A435)</f>
        <v/>
      </c>
      <c r="AV435" s="52" t="str">
        <f>IF(参照!B435="","",参照!B435)</f>
        <v/>
      </c>
      <c r="AW435" s="52" t="str">
        <f>IF(参照!C435="","",参照!C435)</f>
        <v/>
      </c>
      <c r="AX435" s="52" t="str">
        <f>IF(参照!D435="","",参照!D435)</f>
        <v>メニューC(残差)</v>
      </c>
      <c r="AY435" s="52">
        <f>IF(参照!E435="","",参照!E435)</f>
        <v>2.0000000000000001E-4</v>
      </c>
      <c r="AZ435" s="52" t="str">
        <f>IF(参照!F435="","",参照!F435)</f>
        <v>ＨＴＢエナジー(株)</v>
      </c>
      <c r="BA435" s="52" t="str">
        <f>IF(参照!G435="","",参照!G435)</f>
        <v>ＨＴＢエナジー(株)_メニューC(残差)</v>
      </c>
      <c r="BB435" s="52">
        <f t="shared" si="37"/>
        <v>0.2</v>
      </c>
      <c r="BD435" s="52" t="str">
        <f>IF(参照!L435="","",参照!L435)</f>
        <v>日本テクノ(株)</v>
      </c>
    </row>
    <row r="436" spans="47:56">
      <c r="AU436" s="52" t="str">
        <f>IF(参照!A436="","",参照!A436)</f>
        <v/>
      </c>
      <c r="AV436" s="52" t="str">
        <f>IF(参照!B436="","",参照!B436)</f>
        <v/>
      </c>
      <c r="AW436" s="52" t="str">
        <f>IF(参照!C436="","",参照!C436)</f>
        <v/>
      </c>
      <c r="AX436" s="52" t="str">
        <f>IF(参照!D436="","",参照!D436)</f>
        <v>(参考値)事業者全体</v>
      </c>
      <c r="AY436" s="52">
        <f>IF(参照!E436="","",参照!E436)</f>
        <v>5.3799999999999996E-4</v>
      </c>
      <c r="AZ436" s="52" t="str">
        <f>IF(参照!F436="","",参照!F436)</f>
        <v>ＨＴＢエナジー(株)</v>
      </c>
      <c r="BA436" s="52" t="str">
        <f>IF(参照!G436="","",参照!G436)</f>
        <v>ＨＴＢエナジー(株)_(参考値)事業者全体</v>
      </c>
      <c r="BB436" s="52">
        <f t="shared" si="37"/>
        <v>0.53799999999999992</v>
      </c>
      <c r="BD436" s="52" t="str">
        <f>IF(参照!L436="","",参照!L436)</f>
        <v>日本ファシリティ・ソリューション(株)</v>
      </c>
    </row>
    <row r="437" spans="47:56">
      <c r="AU437" s="52" t="str">
        <f>IF(参照!A437="","",参照!A437)</f>
        <v>A0173</v>
      </c>
      <c r="AV437" s="52" t="str">
        <f>IF(参照!B437="","",参照!B437)</f>
        <v>(株)アシストワンエナジー</v>
      </c>
      <c r="AW437" s="52">
        <f>IF(参照!C437="","",参照!C437)</f>
        <v>5.1800000000000001E-4</v>
      </c>
      <c r="AX437" s="52" t="str">
        <f>IF(参照!D437="","",参照!D437)</f>
        <v/>
      </c>
      <c r="AY437" s="52">
        <f>IF(参照!E437="","",参照!E437)</f>
        <v>5.4000000000000001E-4</v>
      </c>
      <c r="AZ437" s="52" t="str">
        <f>IF(参照!F437="","",参照!F437)</f>
        <v>(株)アシストワンエナジー</v>
      </c>
      <c r="BA437" s="52" t="str">
        <f>IF(参照!G437="","",参照!G437)</f>
        <v>(株)アシストワンエナジー_</v>
      </c>
      <c r="BB437" s="52">
        <f t="shared" si="37"/>
        <v>0.54</v>
      </c>
      <c r="BD437" s="52" t="str">
        <f>IF(参照!L437="","",参照!L437)</f>
        <v>ネイチャーエナジー小国(株)</v>
      </c>
    </row>
    <row r="438" spans="47:56">
      <c r="AU438" s="52" t="str">
        <f>IF(参照!A438="","",参照!A438)</f>
        <v>A0175</v>
      </c>
      <c r="AV438" s="52" t="str">
        <f>IF(参照!B438="","",参照!B438)</f>
        <v>(株)フソウ・エナジー</v>
      </c>
      <c r="AW438" s="52">
        <f>IF(参照!C438="","",参照!C438)</f>
        <v>4.8500000000000003E-4</v>
      </c>
      <c r="AX438" s="52" t="str">
        <f>IF(参照!D438="","",参照!D438)</f>
        <v/>
      </c>
      <c r="AY438" s="52">
        <f>IF(参照!E438="","",参照!E438)</f>
        <v>5.4699999999999996E-4</v>
      </c>
      <c r="AZ438" s="52" t="str">
        <f>IF(参照!F438="","",参照!F438)</f>
        <v>(株)フソウ・エナジー</v>
      </c>
      <c r="BA438" s="52" t="str">
        <f>IF(参照!G438="","",参照!G438)</f>
        <v>(株)フソウ・エナジー_</v>
      </c>
      <c r="BB438" s="52">
        <f t="shared" si="37"/>
        <v>0.54699999999999993</v>
      </c>
      <c r="BD438" s="52" t="str">
        <f>IF(参照!L438="","",参照!L438)</f>
        <v>(株)ネクシィーズ・ゼロ</v>
      </c>
    </row>
    <row r="439" spans="47:56">
      <c r="AU439" s="52" t="str">
        <f>IF(参照!A439="","",参照!A439)</f>
        <v>A0177</v>
      </c>
      <c r="AV439" s="52" t="str">
        <f>IF(参照!B439="","",参照!B439)</f>
        <v>湘南電力(株)</v>
      </c>
      <c r="AW439" s="52">
        <f>IF(参照!C439="","",参照!C439)</f>
        <v>4.17E-4</v>
      </c>
      <c r="AX439" s="52" t="str">
        <f>IF(参照!D439="","",参照!D439)</f>
        <v>メニューA</v>
      </c>
      <c r="AY439" s="52">
        <f>IF(参照!E439="","",参照!E439)</f>
        <v>0</v>
      </c>
      <c r="AZ439" s="52" t="str">
        <f>IF(参照!F439="","",参照!F439)</f>
        <v>湘南電力(株)</v>
      </c>
      <c r="BA439" s="52" t="str">
        <f>IF(参照!G439="","",参照!G439)</f>
        <v>湘南電力(株)_メニューA</v>
      </c>
      <c r="BB439" s="52">
        <f t="shared" si="37"/>
        <v>0</v>
      </c>
      <c r="BD439" s="52" t="str">
        <f>IF(参照!L439="","",参照!L439)</f>
        <v>ネクストパワーやまと(株)</v>
      </c>
    </row>
    <row r="440" spans="47:56">
      <c r="AU440" s="52" t="str">
        <f>IF(参照!A440="","",参照!A440)</f>
        <v/>
      </c>
      <c r="AV440" s="52" t="str">
        <f>IF(参照!B440="","",参照!B440)</f>
        <v/>
      </c>
      <c r="AW440" s="52" t="str">
        <f>IF(参照!C440="","",参照!C440)</f>
        <v/>
      </c>
      <c r="AX440" s="52" t="str">
        <f>IF(参照!D440="","",参照!D440)</f>
        <v>メニューB(残差)</v>
      </c>
      <c r="AY440" s="52">
        <f>IF(参照!E440="","",参照!E440)</f>
        <v>4.5800000000000002E-4</v>
      </c>
      <c r="AZ440" s="52" t="str">
        <f>IF(参照!F440="","",参照!F440)</f>
        <v>湘南電力(株)</v>
      </c>
      <c r="BA440" s="52" t="str">
        <f>IF(参照!G440="","",参照!G440)</f>
        <v>湘南電力(株)_メニューB(残差)</v>
      </c>
      <c r="BB440" s="52">
        <f t="shared" si="37"/>
        <v>0.45800000000000002</v>
      </c>
      <c r="BD440" s="52" t="str">
        <f>IF(参照!L440="","",参照!L440)</f>
        <v>寝屋川電力(株)</v>
      </c>
    </row>
    <row r="441" spans="47:56">
      <c r="AU441" s="52" t="str">
        <f>IF(参照!A441="","",参照!A441)</f>
        <v/>
      </c>
      <c r="AV441" s="52" t="str">
        <f>IF(参照!B441="","",参照!B441)</f>
        <v/>
      </c>
      <c r="AW441" s="52" t="str">
        <f>IF(参照!C441="","",参照!C441)</f>
        <v/>
      </c>
      <c r="AX441" s="52" t="str">
        <f>IF(参照!D441="","",参照!D441)</f>
        <v>(参考値)事業者全体</v>
      </c>
      <c r="AY441" s="52">
        <f>IF(参照!E441="","",参照!E441)</f>
        <v>4.6999999999999999E-4</v>
      </c>
      <c r="AZ441" s="52" t="str">
        <f>IF(参照!F441="","",参照!F441)</f>
        <v>湘南電力(株)</v>
      </c>
      <c r="BA441" s="52" t="str">
        <f>IF(参照!G441="","",参照!G441)</f>
        <v>湘南電力(株)_(参考値)事業者全体</v>
      </c>
      <c r="BB441" s="52">
        <f t="shared" si="37"/>
        <v>0.47</v>
      </c>
      <c r="BD441" s="52" t="str">
        <f>IF(参照!L441="","",参照!L441)</f>
        <v>(株)能勢・豊能まちづくり</v>
      </c>
    </row>
    <row r="442" spans="47:56">
      <c r="AU442" s="52" t="str">
        <f>IF(参照!A442="","",参照!A442)</f>
        <v>A0178</v>
      </c>
      <c r="AV442" s="52" t="str">
        <f>IF(参照!B442="","",参照!B442)</f>
        <v>大東建託パートナーズ(株)</v>
      </c>
      <c r="AW442" s="52">
        <f>IF(参照!C442="","",参照!C442)</f>
        <v>5.1000000000000004E-4</v>
      </c>
      <c r="AX442" s="52" t="str">
        <f>IF(参照!D442="","",参照!D442)</f>
        <v/>
      </c>
      <c r="AY442" s="52">
        <f>IF(参照!E442="","",参照!E442)</f>
        <v>5.5900000000000004E-4</v>
      </c>
      <c r="AZ442" s="52" t="str">
        <f>IF(参照!F442="","",参照!F442)</f>
        <v>大東建託パートナーズ(株)</v>
      </c>
      <c r="BA442" s="52" t="str">
        <f>IF(参照!G442="","",参照!G442)</f>
        <v>大東建託パートナーズ(株)_</v>
      </c>
      <c r="BB442" s="52">
        <f t="shared" si="37"/>
        <v>0.55900000000000005</v>
      </c>
      <c r="BD442" s="52" t="str">
        <f>IF(参照!L442="","",参照!L442)</f>
        <v>パーパススマートパワー(株)</v>
      </c>
    </row>
    <row r="443" spans="47:56">
      <c r="AU443" s="52" t="str">
        <f>IF(参照!A443="","",参照!A443)</f>
        <v>A0179</v>
      </c>
      <c r="AV443" s="52" t="str">
        <f>IF(参照!B443="","",参照!B443)</f>
        <v>Ｊａｐａｎ電力(株)</v>
      </c>
      <c r="AW443" s="52">
        <f>IF(参照!C443="","",参照!C443)</f>
        <v>5.5400000000000002E-4</v>
      </c>
      <c r="AX443" s="52" t="str">
        <f>IF(参照!D443="","",参照!D443)</f>
        <v>メニューA</v>
      </c>
      <c r="AY443" s="52">
        <f>IF(参照!E443="","",参照!E443)</f>
        <v>0</v>
      </c>
      <c r="AZ443" s="52" t="str">
        <f>IF(参照!F443="","",参照!F443)</f>
        <v>Ｊａｐａｎ電力(株)</v>
      </c>
      <c r="BA443" s="52" t="str">
        <f>IF(参照!G443="","",参照!G443)</f>
        <v>Ｊａｐａｎ電力(株)_メニューA</v>
      </c>
      <c r="BB443" s="52">
        <f t="shared" si="37"/>
        <v>0</v>
      </c>
      <c r="BD443" s="52" t="str">
        <f>IF(参照!L443="","",参照!L443)</f>
        <v>パシフィックパワー(株)</v>
      </c>
    </row>
    <row r="444" spans="47:56">
      <c r="AU444" s="52" t="str">
        <f>IF(参照!A444="","",参照!A444)</f>
        <v/>
      </c>
      <c r="AV444" s="52" t="str">
        <f>IF(参照!B444="","",参照!B444)</f>
        <v/>
      </c>
      <c r="AW444" s="52" t="str">
        <f>IF(参照!C444="","",参照!C444)</f>
        <v/>
      </c>
      <c r="AX444" s="52" t="str">
        <f>IF(参照!D444="","",参照!D444)</f>
        <v>メニューB</v>
      </c>
      <c r="AY444" s="52">
        <f>IF(参照!E444="","",参照!E444)</f>
        <v>0</v>
      </c>
      <c r="AZ444" s="52" t="str">
        <f>IF(参照!F444="","",参照!F444)</f>
        <v>Ｊａｐａｎ電力(株)</v>
      </c>
      <c r="BA444" s="52" t="str">
        <f>IF(参照!G444="","",参照!G444)</f>
        <v>Ｊａｐａｎ電力(株)_メニューB</v>
      </c>
      <c r="BB444" s="52">
        <f t="shared" si="37"/>
        <v>0</v>
      </c>
      <c r="BD444" s="52" t="str">
        <f>IF(参照!L444="","",参照!L444)</f>
        <v>パナソニックオペレーショナルエクセレンス(株)(旧：パナソニック(株))</v>
      </c>
    </row>
    <row r="445" spans="47:56">
      <c r="AU445" s="52" t="str">
        <f>IF(参照!A445="","",参照!A445)</f>
        <v/>
      </c>
      <c r="AV445" s="52" t="str">
        <f>IF(参照!B445="","",参照!B445)</f>
        <v/>
      </c>
      <c r="AW445" s="52" t="str">
        <f>IF(参照!C445="","",参照!C445)</f>
        <v/>
      </c>
      <c r="AX445" s="52" t="str">
        <f>IF(参照!D445="","",参照!D445)</f>
        <v>メニューC(残差)</v>
      </c>
      <c r="AY445" s="52">
        <f>IF(参照!E445="","",参照!E445)</f>
        <v>5.6399999999999994E-4</v>
      </c>
      <c r="AZ445" s="52" t="str">
        <f>IF(参照!F445="","",参照!F445)</f>
        <v>Ｊａｐａｎ電力(株)</v>
      </c>
      <c r="BA445" s="52" t="str">
        <f>IF(参照!G445="","",参照!G445)</f>
        <v>Ｊａｐａｎ電力(株)_メニューC(残差)</v>
      </c>
      <c r="BB445" s="52">
        <f t="shared" si="37"/>
        <v>0.56399999999999995</v>
      </c>
      <c r="BD445" s="52" t="str">
        <f>IF(参照!L445="","",参照!L445)</f>
        <v>(株)花巻銀河パワー</v>
      </c>
    </row>
    <row r="446" spans="47:56">
      <c r="AU446" s="52" t="str">
        <f>IF(参照!A446="","",参照!A446)</f>
        <v/>
      </c>
      <c r="AV446" s="52" t="str">
        <f>IF(参照!B446="","",参照!B446)</f>
        <v/>
      </c>
      <c r="AW446" s="52" t="str">
        <f>IF(参照!C446="","",参照!C446)</f>
        <v/>
      </c>
      <c r="AX446" s="52" t="str">
        <f>IF(参照!D446="","",参照!D446)</f>
        <v>(参考値)事業者全体</v>
      </c>
      <c r="AY446" s="52">
        <f>IF(参照!E446="","",参照!E446)</f>
        <v>4.7699999999999999E-4</v>
      </c>
      <c r="AZ446" s="52" t="str">
        <f>IF(参照!F446="","",参照!F446)</f>
        <v>Ｊａｐａｎ電力(株)</v>
      </c>
      <c r="BA446" s="52" t="str">
        <f>IF(参照!G446="","",参照!G446)</f>
        <v>Ｊａｐａｎ電力(株)_(参考値)事業者全体</v>
      </c>
      <c r="BB446" s="52">
        <f t="shared" si="37"/>
        <v>0.47699999999999998</v>
      </c>
      <c r="BD446" s="52" t="str">
        <f>IF(参照!L446="","",参照!L446)</f>
        <v>(株)はまエネ</v>
      </c>
    </row>
    <row r="447" spans="47:56">
      <c r="AU447" s="52" t="str">
        <f>IF(参照!A447="","",参照!A447)</f>
        <v>A0180</v>
      </c>
      <c r="AV447" s="52" t="str">
        <f>IF(参照!B447="","",参照!B447)</f>
        <v>電源開発(株)</v>
      </c>
      <c r="AW447" s="52" t="str">
        <f>IF(参照!C447="","",参照!C447)</f>
        <v>0.000453※</v>
      </c>
      <c r="AX447" s="52" t="str">
        <f>IF(参照!D447="","",参照!D447)</f>
        <v>メニューA</v>
      </c>
      <c r="AY447" s="52">
        <f>IF(参照!E447="","",参照!E447)</f>
        <v>1.25E-4</v>
      </c>
      <c r="AZ447" s="52" t="str">
        <f>IF(参照!F447="","",参照!F447)</f>
        <v>電源開発(株)</v>
      </c>
      <c r="BA447" s="52" t="str">
        <f>IF(参照!G447="","",参照!G447)</f>
        <v>電源開発(株)_メニューA</v>
      </c>
      <c r="BB447" s="52">
        <f t="shared" si="37"/>
        <v>0.125</v>
      </c>
      <c r="BD447" s="52" t="str">
        <f>IF(参照!L447="","",参照!L447)</f>
        <v>浜田ガス(株)</v>
      </c>
    </row>
    <row r="448" spans="47:56">
      <c r="AU448" s="52" t="str">
        <f>IF(参照!A448="","",参照!A448)</f>
        <v/>
      </c>
      <c r="AV448" s="52" t="str">
        <f>IF(参照!B448="","",参照!B448)</f>
        <v/>
      </c>
      <c r="AW448" s="52" t="str">
        <f>IF(参照!C448="","",参照!C448)</f>
        <v/>
      </c>
      <c r="AX448" s="52" t="str">
        <f>IF(参照!D448="","",参照!D448)</f>
        <v>メニューB</v>
      </c>
      <c r="AY448" s="52">
        <f>IF(参照!E448="","",参照!E448)</f>
        <v>3.2499999999999999E-4</v>
      </c>
      <c r="AZ448" s="52" t="str">
        <f>IF(参照!F448="","",参照!F448)</f>
        <v>電源開発(株)</v>
      </c>
      <c r="BA448" s="52" t="str">
        <f>IF(参照!G448="","",参照!G448)</f>
        <v>電源開発(株)_メニューB</v>
      </c>
      <c r="BB448" s="52">
        <f t="shared" si="37"/>
        <v>0.32500000000000001</v>
      </c>
      <c r="BD448" s="52" t="str">
        <f>IF(参照!L448="","",参照!L448)</f>
        <v>(株)浜松新電力</v>
      </c>
    </row>
    <row r="449" spans="47:56">
      <c r="AU449" s="52" t="str">
        <f>IF(参照!A449="","",参照!A449)</f>
        <v/>
      </c>
      <c r="AV449" s="52" t="str">
        <f>IF(参照!B449="","",参照!B449)</f>
        <v/>
      </c>
      <c r="AW449" s="52" t="str">
        <f>IF(参照!C449="","",参照!C449)</f>
        <v/>
      </c>
      <c r="AX449" s="52" t="str">
        <f>IF(参照!D449="","",参照!D449)</f>
        <v>メニューC(残差)</v>
      </c>
      <c r="AY449" s="52">
        <f>IF(参照!E449="","",参照!E449)</f>
        <v>4.5300000000000001E-4</v>
      </c>
      <c r="AZ449" s="52" t="str">
        <f>IF(参照!F449="","",参照!F449)</f>
        <v>電源開発(株)</v>
      </c>
      <c r="BA449" s="52" t="str">
        <f>IF(参照!G449="","",参照!G449)</f>
        <v>電源開発(株)_メニューC(残差)</v>
      </c>
      <c r="BB449" s="52">
        <f t="shared" si="37"/>
        <v>0.45300000000000001</v>
      </c>
      <c r="BD449" s="52" t="str">
        <f>IF(参照!L449="","",参照!L449)</f>
        <v>(株)バランスハーツ</v>
      </c>
    </row>
    <row r="450" spans="47:56">
      <c r="AU450" s="52" t="str">
        <f>IF(参照!A450="","",参照!A450)</f>
        <v/>
      </c>
      <c r="AV450" s="52" t="str">
        <f>IF(参照!B450="","",参照!B450)</f>
        <v/>
      </c>
      <c r="AW450" s="52" t="str">
        <f>IF(参照!C450="","",参照!C450)</f>
        <v/>
      </c>
      <c r="AX450" s="52" t="str">
        <f>IF(参照!D450="","",参照!D450)</f>
        <v>(参考値)事業者全体</v>
      </c>
      <c r="AY450" s="52">
        <f>IF(参照!E450="","",参照!E450)</f>
        <v>4.6999999999999999E-4</v>
      </c>
      <c r="AZ450" s="52" t="str">
        <f>IF(参照!F450="","",参照!F450)</f>
        <v>電源開発(株)</v>
      </c>
      <c r="BA450" s="52" t="str">
        <f>IF(参照!G450="","",参照!G450)</f>
        <v>電源開発(株)_(参考値)事業者全体</v>
      </c>
      <c r="BB450" s="52">
        <f t="shared" si="37"/>
        <v>0.47</v>
      </c>
      <c r="BD450" s="52" t="str">
        <f>IF(参照!L450="","",参照!L450)</f>
        <v>はりま電力(株)</v>
      </c>
    </row>
    <row r="451" spans="47:56">
      <c r="AU451" s="52" t="str">
        <f>IF(参照!A451="","",参照!A451)</f>
        <v>A0181</v>
      </c>
      <c r="AV451" s="52" t="str">
        <f>IF(参照!B451="","",参照!B451)</f>
        <v>鈴与商事(株)</v>
      </c>
      <c r="AW451" s="52">
        <f>IF(参照!C451="","",参照!C451)</f>
        <v>3.6200000000000002E-4</v>
      </c>
      <c r="AX451" s="52" t="str">
        <f>IF(参照!D451="","",参照!D451)</f>
        <v>メニューA</v>
      </c>
      <c r="AY451" s="52">
        <f>IF(参照!E451="","",参照!E451)</f>
        <v>2.9499999999999996E-4</v>
      </c>
      <c r="AZ451" s="52" t="str">
        <f>IF(参照!F451="","",参照!F451)</f>
        <v>鈴与商事(株)</v>
      </c>
      <c r="BA451" s="52" t="str">
        <f>IF(参照!G451="","",参照!G451)</f>
        <v>鈴与商事(株)_メニューA</v>
      </c>
      <c r="BB451" s="52">
        <f t="shared" si="37"/>
        <v>0.29499999999999998</v>
      </c>
      <c r="BD451" s="52" t="str">
        <f>IF(参照!L451="","",参照!L451)</f>
        <v>(株)ハルエネ</v>
      </c>
    </row>
    <row r="452" spans="47:56">
      <c r="AU452" s="52" t="str">
        <f>IF(参照!A452="","",参照!A452)</f>
        <v/>
      </c>
      <c r="AV452" s="52" t="str">
        <f>IF(参照!B452="","",参照!B452)</f>
        <v/>
      </c>
      <c r="AW452" s="52" t="str">
        <f>IF(参照!C452="","",参照!C452)</f>
        <v/>
      </c>
      <c r="AX452" s="52" t="str">
        <f>IF(参照!D452="","",参照!D452)</f>
        <v>メニューB</v>
      </c>
      <c r="AY452" s="52">
        <f>IF(参照!E452="","",参照!E452)</f>
        <v>0</v>
      </c>
      <c r="AZ452" s="52" t="str">
        <f>IF(参照!F452="","",参照!F452)</f>
        <v>鈴与商事(株)</v>
      </c>
      <c r="BA452" s="52" t="str">
        <f>IF(参照!G452="","",参照!G452)</f>
        <v>鈴与商事(株)_メニューB</v>
      </c>
      <c r="BB452" s="52">
        <f t="shared" si="37"/>
        <v>0</v>
      </c>
      <c r="BD452" s="52" t="str">
        <f>IF(参照!L452="","",参照!L452)</f>
        <v>(株)パルシステム電力</v>
      </c>
    </row>
    <row r="453" spans="47:56">
      <c r="AU453" s="52" t="str">
        <f>IF(参照!A453="","",参照!A453)</f>
        <v/>
      </c>
      <c r="AV453" s="52" t="str">
        <f>IF(参照!B453="","",参照!B453)</f>
        <v/>
      </c>
      <c r="AW453" s="52" t="str">
        <f>IF(参照!C453="","",参照!C453)</f>
        <v/>
      </c>
      <c r="AX453" s="52" t="str">
        <f>IF(参照!D453="","",参照!D453)</f>
        <v>メニューC</v>
      </c>
      <c r="AY453" s="52">
        <f>IF(参照!E453="","",参照!E453)</f>
        <v>0</v>
      </c>
      <c r="AZ453" s="52" t="str">
        <f>IF(参照!F453="","",参照!F453)</f>
        <v>鈴与商事(株)</v>
      </c>
      <c r="BA453" s="52" t="str">
        <f>IF(参照!G453="","",参照!G453)</f>
        <v>鈴与商事(株)_メニューC</v>
      </c>
      <c r="BB453" s="52">
        <f t="shared" ref="BB453:BB516" si="38">AY453*1000</f>
        <v>0</v>
      </c>
      <c r="BD453" s="52" t="str">
        <f>IF(参照!L453="","",参照!L453)</f>
        <v>(株)パワー・オプティマイザー</v>
      </c>
    </row>
    <row r="454" spans="47:56">
      <c r="AU454" s="52" t="str">
        <f>IF(参照!A454="","",参照!A454)</f>
        <v/>
      </c>
      <c r="AV454" s="52" t="str">
        <f>IF(参照!B454="","",参照!B454)</f>
        <v/>
      </c>
      <c r="AW454" s="52" t="str">
        <f>IF(参照!C454="","",参照!C454)</f>
        <v/>
      </c>
      <c r="AX454" s="52" t="str">
        <f>IF(参照!D454="","",参照!D454)</f>
        <v>メニューD(残差)</v>
      </c>
      <c r="AY454" s="52">
        <f>IF(参照!E454="","",参照!E454)</f>
        <v>6.1200000000000002E-4</v>
      </c>
      <c r="AZ454" s="52" t="str">
        <f>IF(参照!F454="","",参照!F454)</f>
        <v>鈴与商事(株)</v>
      </c>
      <c r="BA454" s="52" t="str">
        <f>IF(参照!G454="","",参照!G454)</f>
        <v>鈴与商事(株)_メニューD(残差)</v>
      </c>
      <c r="BB454" s="52">
        <f t="shared" si="38"/>
        <v>0.61199999999999999</v>
      </c>
      <c r="BD454" s="52" t="str">
        <f>IF(参照!L454="","",参照!L454)</f>
        <v>パワーネクスト(株)</v>
      </c>
    </row>
    <row r="455" spans="47:56">
      <c r="AU455" s="52" t="str">
        <f>IF(参照!A455="","",参照!A455)</f>
        <v/>
      </c>
      <c r="AV455" s="52" t="str">
        <f>IF(参照!B455="","",参照!B455)</f>
        <v/>
      </c>
      <c r="AW455" s="52" t="str">
        <f>IF(参照!C455="","",参照!C455)</f>
        <v/>
      </c>
      <c r="AX455" s="52" t="str">
        <f>IF(参照!D455="","",参照!D455)</f>
        <v>(参考値)事業者全体</v>
      </c>
      <c r="AY455" s="52">
        <f>IF(参照!E455="","",参照!E455)</f>
        <v>3.8299999999999999E-4</v>
      </c>
      <c r="AZ455" s="52" t="str">
        <f>IF(参照!F455="","",参照!F455)</f>
        <v>鈴与商事(株)</v>
      </c>
      <c r="BA455" s="52" t="str">
        <f>IF(参照!G455="","",参照!G455)</f>
        <v>鈴与商事(株)_(参考値)事業者全体</v>
      </c>
      <c r="BB455" s="52">
        <f t="shared" si="38"/>
        <v>0.38300000000000001</v>
      </c>
      <c r="BD455" s="52" t="str">
        <f>IF(参照!L455="","",参照!L455)</f>
        <v>バンプーパワートレーディング合同会社</v>
      </c>
    </row>
    <row r="456" spans="47:56">
      <c r="AU456" s="52" t="str">
        <f>IF(参照!A456="","",参照!A456)</f>
        <v>A0183</v>
      </c>
      <c r="AV456" s="52" t="str">
        <f>IF(参照!B456="","",参照!B456)</f>
        <v>(株)バランスハーツ</v>
      </c>
      <c r="AW456" s="52">
        <f>IF(参照!C456="","",参照!C456)</f>
        <v>4.15E-4</v>
      </c>
      <c r="AX456" s="52" t="str">
        <f>IF(参照!D456="","",参照!D456)</f>
        <v/>
      </c>
      <c r="AY456" s="52">
        <f>IF(参照!E456="","",参照!E456)</f>
        <v>4.06E-4</v>
      </c>
      <c r="AZ456" s="52" t="str">
        <f>IF(参照!F456="","",参照!F456)</f>
        <v>(株)バランスハーツ</v>
      </c>
      <c r="BA456" s="52" t="str">
        <f>IF(参照!G456="","",参照!G456)</f>
        <v>(株)バランスハーツ_</v>
      </c>
      <c r="BB456" s="52">
        <f t="shared" si="38"/>
        <v>0.40600000000000003</v>
      </c>
      <c r="BD456" s="52" t="str">
        <f>IF(参照!L456="","",参照!L456)</f>
        <v>ひおき地域エネルギー(株)</v>
      </c>
    </row>
    <row r="457" spans="47:56">
      <c r="AU457" s="52" t="str">
        <f>IF(参照!A457="","",参照!A457)</f>
        <v>A0184</v>
      </c>
      <c r="AV457" s="52" t="str">
        <f>IF(参照!B457="","",参照!B457)</f>
        <v>ワタミエナジー(株)</v>
      </c>
      <c r="AW457" s="52">
        <f>IF(参照!C457="","",参照!C457)</f>
        <v>4.35E-4</v>
      </c>
      <c r="AX457" s="52" t="str">
        <f>IF(参照!D457="","",参照!D457)</f>
        <v>メニューA</v>
      </c>
      <c r="AY457" s="52">
        <f>IF(参照!E457="","",参照!E457)</f>
        <v>0</v>
      </c>
      <c r="AZ457" s="52" t="str">
        <f>IF(参照!F457="","",参照!F457)</f>
        <v>ワタミエナジー(株)</v>
      </c>
      <c r="BA457" s="52" t="str">
        <f>IF(参照!G457="","",参照!G457)</f>
        <v>ワタミエナジー(株)_メニューA</v>
      </c>
      <c r="BB457" s="52">
        <f t="shared" si="38"/>
        <v>0</v>
      </c>
      <c r="BD457" s="52" t="str">
        <f>IF(参照!L457="","",参照!L457)</f>
        <v>東日本ガス(株)</v>
      </c>
    </row>
    <row r="458" spans="47:56">
      <c r="AU458" s="52" t="str">
        <f>IF(参照!A458="","",参照!A458)</f>
        <v/>
      </c>
      <c r="AV458" s="52" t="str">
        <f>IF(参照!B458="","",参照!B458)</f>
        <v/>
      </c>
      <c r="AW458" s="52" t="str">
        <f>IF(参照!C458="","",参照!C458)</f>
        <v/>
      </c>
      <c r="AX458" s="52" t="str">
        <f>IF(参照!D458="","",参照!D458)</f>
        <v>メニューB(残差)</v>
      </c>
      <c r="AY458" s="52">
        <f>IF(参照!E458="","",参照!E458)</f>
        <v>4.7199999999999998E-4</v>
      </c>
      <c r="AZ458" s="52" t="str">
        <f>IF(参照!F458="","",参照!F458)</f>
        <v>ワタミエナジー(株)</v>
      </c>
      <c r="BA458" s="52" t="str">
        <f>IF(参照!G458="","",参照!G458)</f>
        <v>ワタミエナジー(株)_メニューB(残差)</v>
      </c>
      <c r="BB458" s="52">
        <f t="shared" si="38"/>
        <v>0.47199999999999998</v>
      </c>
      <c r="BD458" s="52" t="str">
        <f>IF(参照!L458="","",参照!L458)</f>
        <v>東広島スマートエネルギー(株)</v>
      </c>
    </row>
    <row r="459" spans="47:56">
      <c r="AU459" s="52" t="str">
        <f>IF(参照!A459="","",参照!A459)</f>
        <v/>
      </c>
      <c r="AV459" s="52" t="str">
        <f>IF(参照!B459="","",参照!B459)</f>
        <v/>
      </c>
      <c r="AW459" s="52" t="str">
        <f>IF(参照!C459="","",参照!C459)</f>
        <v/>
      </c>
      <c r="AX459" s="52" t="str">
        <f>IF(参照!D459="","",参照!D459)</f>
        <v>(参考値)事業者全体</v>
      </c>
      <c r="AY459" s="52">
        <f>IF(参照!E459="","",参照!E459)</f>
        <v>4.9200000000000003E-4</v>
      </c>
      <c r="AZ459" s="52" t="str">
        <f>IF(参照!F459="","",参照!F459)</f>
        <v>ワタミエナジー(株)</v>
      </c>
      <c r="BA459" s="52" t="str">
        <f>IF(参照!G459="","",参照!G459)</f>
        <v>ワタミエナジー(株)_(参考値)事業者全体</v>
      </c>
      <c r="BB459" s="52">
        <f t="shared" si="38"/>
        <v>0.49200000000000005</v>
      </c>
      <c r="BD459" s="52" t="str">
        <f>IF(参照!L459="","",参照!L459)</f>
        <v>一般社団法人東松島みらいとし機構</v>
      </c>
    </row>
    <row r="460" spans="47:56">
      <c r="AU460" s="52" t="str">
        <f>IF(参照!A460="","",参照!A460)</f>
        <v>A0185</v>
      </c>
      <c r="AV460" s="52" t="str">
        <f>IF(参照!B460="","",参照!B460)</f>
        <v>(株)パルシステム電力</v>
      </c>
      <c r="AW460" s="52">
        <f>IF(参照!C460="","",参照!C460)</f>
        <v>7.7999999999999999E-5</v>
      </c>
      <c r="AX460" s="52" t="str">
        <f>IF(参照!D460="","",参照!D460)</f>
        <v/>
      </c>
      <c r="AY460" s="52">
        <f>IF(参照!E460="","",参照!E460)</f>
        <v>6.4999999999999997E-4</v>
      </c>
      <c r="AZ460" s="52" t="str">
        <f>IF(参照!F460="","",参照!F460)</f>
        <v>(株)パルシステム電力</v>
      </c>
      <c r="BA460" s="52" t="str">
        <f>IF(参照!G460="","",参照!G460)</f>
        <v>(株)パルシステム電力_</v>
      </c>
      <c r="BB460" s="52">
        <f t="shared" si="38"/>
        <v>0.65</v>
      </c>
      <c r="BD460" s="52" t="str">
        <f>IF(参照!L460="","",参照!L460)</f>
        <v>(株)ビジョン</v>
      </c>
    </row>
    <row r="461" spans="47:56">
      <c r="AU461" s="52" t="str">
        <f>IF(参照!A461="","",参照!A461)</f>
        <v>A0186</v>
      </c>
      <c r="AV461" s="52" t="str">
        <f>IF(参照!B461="","",参照!B461)</f>
        <v>ＳＢパワー(株)</v>
      </c>
      <c r="AW461" s="52">
        <f>IF(参照!C461="","",参照!C461)</f>
        <v>4.3600000000000008E-4</v>
      </c>
      <c r="AX461" s="52" t="str">
        <f>IF(参照!D461="","",参照!D461)</f>
        <v>メニューA</v>
      </c>
      <c r="AY461" s="52">
        <f>IF(参照!E461="","",参照!E461)</f>
        <v>0</v>
      </c>
      <c r="AZ461" s="52" t="str">
        <f>IF(参照!F461="","",参照!F461)</f>
        <v>ＳＢパワー(株)</v>
      </c>
      <c r="BA461" s="52" t="str">
        <f>IF(参照!G461="","",参照!G461)</f>
        <v>ＳＢパワー(株)_メニューA</v>
      </c>
      <c r="BB461" s="52">
        <f t="shared" si="38"/>
        <v>0</v>
      </c>
      <c r="BD461" s="52" t="str">
        <f>IF(参照!L461="","",参照!L461)</f>
        <v>日高都市ガス(株)</v>
      </c>
    </row>
    <row r="462" spans="47:56">
      <c r="AU462" s="52" t="str">
        <f>IF(参照!A462="","",参照!A462)</f>
        <v/>
      </c>
      <c r="AV462" s="52" t="str">
        <f>IF(参照!B462="","",参照!B462)</f>
        <v/>
      </c>
      <c r="AW462" s="52" t="str">
        <f>IF(参照!C462="","",参照!C462)</f>
        <v/>
      </c>
      <c r="AX462" s="52" t="str">
        <f>IF(参照!D462="","",参照!D462)</f>
        <v>メニューB</v>
      </c>
      <c r="AY462" s="52">
        <f>IF(参照!E462="","",参照!E462)</f>
        <v>1.9000000000000001E-4</v>
      </c>
      <c r="AZ462" s="52" t="str">
        <f>IF(参照!F462="","",参照!F462)</f>
        <v>ＳＢパワー(株)</v>
      </c>
      <c r="BA462" s="52" t="str">
        <f>IF(参照!G462="","",参照!G462)</f>
        <v>ＳＢパワー(株)_メニューB</v>
      </c>
      <c r="BB462" s="52">
        <f t="shared" si="38"/>
        <v>0.19</v>
      </c>
      <c r="BD462" s="52" t="str">
        <f>IF(参照!L462="","",参照!L462)</f>
        <v>日田グリーン電力(株)</v>
      </c>
    </row>
    <row r="463" spans="47:56">
      <c r="AU463" s="52" t="str">
        <f>IF(参照!A463="","",参照!A463)</f>
        <v/>
      </c>
      <c r="AV463" s="52" t="str">
        <f>IF(参照!B463="","",参照!B463)</f>
        <v/>
      </c>
      <c r="AW463" s="52" t="str">
        <f>IF(参照!C463="","",参照!C463)</f>
        <v/>
      </c>
      <c r="AX463" s="52" t="str">
        <f>IF(参照!D463="","",参照!D463)</f>
        <v>メニューC(残差)</v>
      </c>
      <c r="AY463" s="52">
        <f>IF(参照!E463="","",参照!E463)</f>
        <v>4.8500000000000003E-4</v>
      </c>
      <c r="AZ463" s="52" t="str">
        <f>IF(参照!F463="","",参照!F463)</f>
        <v>ＳＢパワー(株)</v>
      </c>
      <c r="BA463" s="52" t="str">
        <f>IF(参照!G463="","",参照!G463)</f>
        <v>ＳＢパワー(株)_メニューC(残差)</v>
      </c>
      <c r="BB463" s="52">
        <f t="shared" si="38"/>
        <v>0.48500000000000004</v>
      </c>
      <c r="BD463" s="52" t="str">
        <f>IF(参照!L463="","",参照!L463)</f>
        <v>日立造船(株)</v>
      </c>
    </row>
    <row r="464" spans="47:56">
      <c r="AU464" s="52" t="str">
        <f>IF(参照!A464="","",参照!A464)</f>
        <v/>
      </c>
      <c r="AV464" s="52" t="str">
        <f>IF(参照!B464="","",参照!B464)</f>
        <v/>
      </c>
      <c r="AW464" s="52" t="str">
        <f>IF(参照!C464="","",参照!C464)</f>
        <v/>
      </c>
      <c r="AX464" s="52" t="str">
        <f>IF(参照!D464="","",参照!D464)</f>
        <v>(参考値)事業者全体</v>
      </c>
      <c r="AY464" s="52">
        <f>IF(参照!E464="","",参照!E464)</f>
        <v>5.0299999999999997E-4</v>
      </c>
      <c r="AZ464" s="52" t="str">
        <f>IF(参照!F464="","",参照!F464)</f>
        <v>ＳＢパワー(株)</v>
      </c>
      <c r="BA464" s="52" t="str">
        <f>IF(参照!G464="","",参照!G464)</f>
        <v>ＳＢパワー(株)_(参考値)事業者全体</v>
      </c>
      <c r="BB464" s="52">
        <f t="shared" si="38"/>
        <v>0.503</v>
      </c>
      <c r="BD464" s="52" t="str">
        <f>IF(参照!L464="","",参照!L464)</f>
        <v>(株)ビビット</v>
      </c>
    </row>
    <row r="465" spans="47:56">
      <c r="AU465" s="52" t="str">
        <f>IF(参照!A465="","",参照!A465)</f>
        <v>A0187</v>
      </c>
      <c r="AV465" s="52" t="str">
        <f>IF(参照!B465="","",参照!B465)</f>
        <v>ＮＦパワーサービス(株)</v>
      </c>
      <c r="AW465" s="52">
        <f>IF(参照!C465="","",参照!C465)</f>
        <v>4.3600000000000008E-4</v>
      </c>
      <c r="AX465" s="52" t="str">
        <f>IF(参照!D465="","",参照!D465)</f>
        <v>メニューA</v>
      </c>
      <c r="AY465" s="52">
        <f>IF(参照!E465="","",参照!E465)</f>
        <v>0</v>
      </c>
      <c r="AZ465" s="52" t="str">
        <f>IF(参照!F465="","",参照!F465)</f>
        <v>ＮＦパワーサービス(株)</v>
      </c>
      <c r="BA465" s="52" t="str">
        <f>IF(参照!G465="","",参照!G465)</f>
        <v>ＮＦパワーサービス(株)_メニューA</v>
      </c>
      <c r="BB465" s="52">
        <f t="shared" si="38"/>
        <v>0</v>
      </c>
      <c r="BD465" s="52" t="str">
        <f>IF(参照!L465="","",参照!L465)</f>
        <v>ヒューリックプロパティソリューション(株)</v>
      </c>
    </row>
    <row r="466" spans="47:56">
      <c r="AU466" s="52" t="str">
        <f>IF(参照!A466="","",参照!A466)</f>
        <v/>
      </c>
      <c r="AV466" s="52" t="str">
        <f>IF(参照!B466="","",参照!B466)</f>
        <v/>
      </c>
      <c r="AW466" s="52" t="str">
        <f>IF(参照!C466="","",参照!C466)</f>
        <v/>
      </c>
      <c r="AX466" s="52" t="str">
        <f>IF(参照!D466="","",参照!D466)</f>
        <v>メニューB(残差)</v>
      </c>
      <c r="AY466" s="52">
        <f>IF(参照!E466="","",参照!E466)</f>
        <v>3.9600000000000003E-4</v>
      </c>
      <c r="AZ466" s="52" t="str">
        <f>IF(参照!F466="","",参照!F466)</f>
        <v>ＮＦパワーサービス(株)</v>
      </c>
      <c r="BA466" s="52" t="str">
        <f>IF(参照!G466="","",参照!G466)</f>
        <v>ＮＦパワーサービス(株)_メニューB(残差)</v>
      </c>
      <c r="BB466" s="52">
        <f t="shared" si="38"/>
        <v>0.39600000000000002</v>
      </c>
      <c r="BD466" s="52" t="str">
        <f>IF(参照!L466="","",参照!L466)</f>
        <v>兵庫電力(株)</v>
      </c>
    </row>
    <row r="467" spans="47:56">
      <c r="AU467" s="52" t="str">
        <f>IF(参照!A467="","",参照!A467)</f>
        <v/>
      </c>
      <c r="AV467" s="52" t="str">
        <f>IF(参照!B467="","",参照!B467)</f>
        <v/>
      </c>
      <c r="AW467" s="52" t="str">
        <f>IF(参照!C467="","",参照!C467)</f>
        <v/>
      </c>
      <c r="AX467" s="52" t="str">
        <f>IF(参照!D467="","",参照!D467)</f>
        <v>(参考値)事業者全体</v>
      </c>
      <c r="AY467" s="52">
        <f>IF(参照!E467="","",参照!E467)</f>
        <v>4.2000000000000002E-4</v>
      </c>
      <c r="AZ467" s="52" t="str">
        <f>IF(参照!F467="","",参照!F467)</f>
        <v>ＮＦパワーサービス(株)</v>
      </c>
      <c r="BA467" s="52" t="str">
        <f>IF(参照!G467="","",参照!G467)</f>
        <v>ＮＦパワーサービス(株)_(参考値)事業者全体</v>
      </c>
      <c r="BB467" s="52">
        <f t="shared" si="38"/>
        <v>0.42000000000000004</v>
      </c>
      <c r="BD467" s="52" t="str">
        <f>IF(参照!L467="","",参照!L467)</f>
        <v>弘前ガス(株)</v>
      </c>
    </row>
    <row r="468" spans="47:56">
      <c r="AU468" s="52" t="str">
        <f>IF(参照!A468="","",参照!A468)</f>
        <v>A0188</v>
      </c>
      <c r="AV468" s="52" t="str">
        <f>IF(参照!B468="","",参照!B468)</f>
        <v>ひおき地域エネルギー(株)</v>
      </c>
      <c r="AW468" s="52">
        <f>IF(参照!C468="","",参照!C468)</f>
        <v>4.4700000000000002E-4</v>
      </c>
      <c r="AX468" s="52" t="str">
        <f>IF(参照!D468="","",参照!D468)</f>
        <v>メニューA</v>
      </c>
      <c r="AY468" s="52">
        <f>IF(参照!E468="","",参照!E468)</f>
        <v>3.9600000000000003E-4</v>
      </c>
      <c r="AZ468" s="52" t="str">
        <f>IF(参照!F468="","",参照!F468)</f>
        <v>ひおき地域エネルギー(株)</v>
      </c>
      <c r="BA468" s="52" t="str">
        <f>IF(参照!G468="","",参照!G468)</f>
        <v>ひおき地域エネルギー(株)_メニューA</v>
      </c>
      <c r="BB468" s="52">
        <f t="shared" si="38"/>
        <v>0.39600000000000002</v>
      </c>
      <c r="BD468" s="52" t="str">
        <f>IF(参照!L468="","",参照!L468)</f>
        <v>(株)ファミリーネット・ジャパン</v>
      </c>
    </row>
    <row r="469" spans="47:56">
      <c r="AU469" s="52" t="str">
        <f>IF(参照!A469="","",参照!A469)</f>
        <v/>
      </c>
      <c r="AV469" s="52" t="str">
        <f>IF(参照!B469="","",参照!B469)</f>
        <v/>
      </c>
      <c r="AW469" s="52" t="str">
        <f>IF(参照!C469="","",参照!C469)</f>
        <v/>
      </c>
      <c r="AX469" s="52" t="str">
        <f>IF(参照!D469="","",参照!D469)</f>
        <v>メニューB</v>
      </c>
      <c r="AY469" s="52">
        <f>IF(参照!E469="","",参照!E469)</f>
        <v>4.44E-4</v>
      </c>
      <c r="AZ469" s="52" t="str">
        <f>IF(参照!F469="","",参照!F469)</f>
        <v>ひおき地域エネルギー(株)</v>
      </c>
      <c r="BA469" s="52" t="str">
        <f>IF(参照!G469="","",参照!G469)</f>
        <v>ひおき地域エネルギー(株)_メニューB</v>
      </c>
      <c r="BB469" s="52">
        <f t="shared" si="38"/>
        <v>0.44400000000000001</v>
      </c>
      <c r="BD469" s="52" t="str">
        <f>IF(参照!L469="","",参照!L469)</f>
        <v>(株)ファラデー</v>
      </c>
    </row>
    <row r="470" spans="47:56">
      <c r="AU470" s="52" t="str">
        <f>IF(参照!A470="","",参照!A470)</f>
        <v/>
      </c>
      <c r="AV470" s="52" t="str">
        <f>IF(参照!B470="","",参照!B470)</f>
        <v/>
      </c>
      <c r="AW470" s="52" t="str">
        <f>IF(参照!C470="","",参照!C470)</f>
        <v/>
      </c>
      <c r="AX470" s="52" t="str">
        <f>IF(参照!D470="","",参照!D470)</f>
        <v>メニューC(残差)</v>
      </c>
      <c r="AY470" s="52">
        <f>IF(参照!E470="","",参照!E470)</f>
        <v>4.2299999999999998E-4</v>
      </c>
      <c r="AZ470" s="52" t="str">
        <f>IF(参照!F470="","",参照!F470)</f>
        <v>ひおき地域エネルギー(株)</v>
      </c>
      <c r="BA470" s="52" t="str">
        <f>IF(参照!G470="","",参照!G470)</f>
        <v>ひおき地域エネルギー(株)_メニューC(残差)</v>
      </c>
      <c r="BB470" s="52">
        <f t="shared" si="38"/>
        <v>0.42299999999999999</v>
      </c>
      <c r="BD470" s="52" t="str">
        <f>IF(参照!L470="","",参照!L470)</f>
        <v>(株)フィット</v>
      </c>
    </row>
    <row r="471" spans="47:56">
      <c r="AU471" s="52" t="str">
        <f>IF(参照!A471="","",参照!A471)</f>
        <v/>
      </c>
      <c r="AV471" s="52" t="str">
        <f>IF(参照!B471="","",参照!B471)</f>
        <v/>
      </c>
      <c r="AW471" s="52" t="str">
        <f>IF(参照!C471="","",参照!C471)</f>
        <v/>
      </c>
      <c r="AX471" s="52" t="str">
        <f>IF(参照!D471="","",参照!D471)</f>
        <v>(参考値)事業者全体</v>
      </c>
      <c r="AY471" s="52">
        <f>IF(参照!E471="","",参照!E471)</f>
        <v>4.9200000000000003E-4</v>
      </c>
      <c r="AZ471" s="52" t="str">
        <f>IF(参照!F471="","",参照!F471)</f>
        <v>ひおき地域エネルギー(株)</v>
      </c>
      <c r="BA471" s="52" t="str">
        <f>IF(参照!G471="","",参照!G471)</f>
        <v>ひおき地域エネルギー(株)_(参考値)事業者全体</v>
      </c>
      <c r="BB471" s="52">
        <f t="shared" si="38"/>
        <v>0.49200000000000005</v>
      </c>
      <c r="BD471" s="52" t="str">
        <f>IF(参照!L471="","",参照!L471)</f>
        <v>フィンテックラボ協同組合</v>
      </c>
    </row>
    <row r="472" spans="47:56">
      <c r="AU472" s="52" t="str">
        <f>IF(参照!A472="","",参照!A472)</f>
        <v>A0189</v>
      </c>
      <c r="AV472" s="52" t="str">
        <f>IF(参照!B472="","",参照!B472)</f>
        <v>和歌山電力(株)</v>
      </c>
      <c r="AW472" s="52">
        <f>IF(参照!C472="","",参照!C472)</f>
        <v>4.75E-4</v>
      </c>
      <c r="AX472" s="52" t="str">
        <f>IF(参照!D472="","",参照!D472)</f>
        <v/>
      </c>
      <c r="AY472" s="52">
        <f>IF(参照!E472="","",参照!E472)</f>
        <v>5.2800000000000004E-4</v>
      </c>
      <c r="AZ472" s="52" t="str">
        <f>IF(参照!F472="","",参照!F472)</f>
        <v>和歌山電力(株)</v>
      </c>
      <c r="BA472" s="52" t="str">
        <f>IF(参照!G472="","",参照!G472)</f>
        <v>和歌山電力(株)_</v>
      </c>
      <c r="BB472" s="52">
        <f t="shared" si="38"/>
        <v>0.52800000000000002</v>
      </c>
      <c r="BD472" s="52" t="str">
        <f>IF(参照!L472="","",参照!L472)</f>
        <v>(株)フォーバルテレコム　</v>
      </c>
    </row>
    <row r="473" spans="47:56">
      <c r="AU473" s="52" t="str">
        <f>IF(参照!A473="","",参照!A473)</f>
        <v>A0190</v>
      </c>
      <c r="AV473" s="52" t="str">
        <f>IF(参照!B473="","",参照!B473)</f>
        <v>日本瓦斯(株)(旧：(株)エナジードリーム)</v>
      </c>
      <c r="AW473" s="52">
        <f>IF(参照!C473="","",参照!C473)</f>
        <v>5.04E-4</v>
      </c>
      <c r="AX473" s="52" t="str">
        <f>IF(参照!D473="","",参照!D473)</f>
        <v/>
      </c>
      <c r="AY473" s="52">
        <f>IF(参照!E473="","",参照!E473)</f>
        <v>4.8999999999999998E-4</v>
      </c>
      <c r="AZ473" s="52" t="str">
        <f>IF(参照!F473="","",参照!F473)</f>
        <v>日本瓦斯(株)(旧：(株)エナジードリーム)</v>
      </c>
      <c r="BA473" s="52" t="str">
        <f>IF(参照!G473="","",参照!G473)</f>
        <v>日本瓦斯(株)(旧：(株)エナジードリーム)_</v>
      </c>
      <c r="BB473" s="52">
        <f t="shared" si="38"/>
        <v>0.49</v>
      </c>
      <c r="BD473" s="52" t="str">
        <f>IF(参照!L473="","",参照!L473)</f>
        <v>(株)フォレストパワー</v>
      </c>
    </row>
    <row r="474" spans="47:56">
      <c r="AU474" s="52" t="str">
        <f>IF(参照!A474="","",参照!A474)</f>
        <v>A0191</v>
      </c>
      <c r="AV474" s="52" t="str">
        <f>IF(参照!B474="","",参照!B474)</f>
        <v>(株)トドック電力</v>
      </c>
      <c r="AW474" s="52">
        <f>IF(参照!C474="","",参照!C474)</f>
        <v>4.6999999999999999E-4</v>
      </c>
      <c r="AX474" s="52" t="str">
        <f>IF(参照!D474="","",参照!D474)</f>
        <v/>
      </c>
      <c r="AY474" s="52">
        <f>IF(参照!E474="","",参照!E474)</f>
        <v>3.7199999999999999E-4</v>
      </c>
      <c r="AZ474" s="52" t="str">
        <f>IF(参照!F474="","",参照!F474)</f>
        <v>(株)トドック電力</v>
      </c>
      <c r="BA474" s="52" t="str">
        <f>IF(参照!G474="","",参照!G474)</f>
        <v>(株)トドック電力_</v>
      </c>
      <c r="BB474" s="52">
        <f t="shared" si="38"/>
        <v>0.372</v>
      </c>
      <c r="BD474" s="52" t="str">
        <f>IF(参照!L474="","",参照!L474)</f>
        <v>ふかやｅパワー(株)</v>
      </c>
    </row>
    <row r="475" spans="47:56">
      <c r="AU475" s="52" t="str">
        <f>IF(参照!A475="","",参照!A475)</f>
        <v>A0193</v>
      </c>
      <c r="AV475" s="52" t="str">
        <f>IF(参照!B475="","",参照!B475)</f>
        <v>九電みらいエナジー(株)</v>
      </c>
      <c r="AW475" s="52">
        <f>IF(参照!C475="","",参照!C475)</f>
        <v>4.6999999999999999E-4</v>
      </c>
      <c r="AX475" s="52" t="str">
        <f>IF(参照!D475="","",参照!D475)</f>
        <v>メニューA</v>
      </c>
      <c r="AY475" s="52">
        <f>IF(参照!E475="","",参照!E475)</f>
        <v>0</v>
      </c>
      <c r="AZ475" s="52" t="str">
        <f>IF(参照!F475="","",参照!F475)</f>
        <v>九電みらいエナジー(株)</v>
      </c>
      <c r="BA475" s="52" t="str">
        <f>IF(参照!G475="","",参照!G475)</f>
        <v>九電みらいエナジー(株)_メニューA</v>
      </c>
      <c r="BB475" s="52">
        <f t="shared" si="38"/>
        <v>0</v>
      </c>
      <c r="BD475" s="52" t="str">
        <f>IF(参照!L475="","",参照!L475)</f>
        <v>福井電力(株)</v>
      </c>
    </row>
    <row r="476" spans="47:56">
      <c r="AU476" s="52" t="str">
        <f>IF(参照!A476="","",参照!A476)</f>
        <v/>
      </c>
      <c r="AV476" s="52" t="str">
        <f>IF(参照!B476="","",参照!B476)</f>
        <v/>
      </c>
      <c r="AW476" s="52" t="str">
        <f>IF(参照!C476="","",参照!C476)</f>
        <v/>
      </c>
      <c r="AX476" s="52" t="str">
        <f>IF(参照!D476="","",参照!D476)</f>
        <v>メニューB</v>
      </c>
      <c r="AY476" s="52">
        <f>IF(参照!E476="","",参照!E476)</f>
        <v>4.3100000000000001E-4</v>
      </c>
      <c r="AZ476" s="52" t="str">
        <f>IF(参照!F476="","",参照!F476)</f>
        <v>九電みらいエナジー(株)</v>
      </c>
      <c r="BA476" s="52" t="str">
        <f>IF(参照!G476="","",参照!G476)</f>
        <v>九電みらいエナジー(株)_メニューB</v>
      </c>
      <c r="BB476" s="52">
        <f t="shared" si="38"/>
        <v>0.43099999999999999</v>
      </c>
      <c r="BD476" s="52" t="str">
        <f>IF(参照!L476="","",参照!L476)</f>
        <v>ふくしま新電力(株)</v>
      </c>
    </row>
    <row r="477" spans="47:56">
      <c r="AU477" s="52" t="str">
        <f>IF(参照!A477="","",参照!A477)</f>
        <v/>
      </c>
      <c r="AV477" s="52" t="str">
        <f>IF(参照!B477="","",参照!B477)</f>
        <v/>
      </c>
      <c r="AW477" s="52" t="str">
        <f>IF(参照!C477="","",参照!C477)</f>
        <v/>
      </c>
      <c r="AX477" s="52" t="str">
        <f>IF(参照!D477="","",参照!D477)</f>
        <v>メニューC(残差)</v>
      </c>
      <c r="AY477" s="52">
        <f>IF(参照!E477="","",参照!E477)</f>
        <v>4.7399999999999997E-4</v>
      </c>
      <c r="AZ477" s="52" t="str">
        <f>IF(参照!F477="","",参照!F477)</f>
        <v>九電みらいエナジー(株)</v>
      </c>
      <c r="BA477" s="52" t="str">
        <f>IF(参照!G477="","",参照!G477)</f>
        <v>九電みらいエナジー(株)_メニューC(残差)</v>
      </c>
      <c r="BB477" s="52">
        <f t="shared" si="38"/>
        <v>0.47399999999999998</v>
      </c>
      <c r="BD477" s="52" t="str">
        <f>IF(参照!L477="","",参照!L477)</f>
        <v>福島フェニックス電力(株)</v>
      </c>
    </row>
    <row r="478" spans="47:56">
      <c r="AU478" s="52" t="str">
        <f>IF(参照!A478="","",参照!A478)</f>
        <v/>
      </c>
      <c r="AV478" s="52" t="str">
        <f>IF(参照!B478="","",参照!B478)</f>
        <v/>
      </c>
      <c r="AW478" s="52" t="str">
        <f>IF(参照!C478="","",参照!C478)</f>
        <v/>
      </c>
      <c r="AX478" s="52" t="str">
        <f>IF(参照!D478="","",参照!D478)</f>
        <v>(参考値)事業者全体</v>
      </c>
      <c r="AY478" s="52">
        <f>IF(参照!E478="","",参照!E478)</f>
        <v>4.7399999999999997E-4</v>
      </c>
      <c r="AZ478" s="52" t="str">
        <f>IF(参照!F478="","",参照!F478)</f>
        <v>九電みらいエナジー(株)</v>
      </c>
      <c r="BA478" s="52" t="str">
        <f>IF(参照!G478="","",参照!G478)</f>
        <v>九電みらいエナジー(株)_(参考値)事業者全体</v>
      </c>
      <c r="BB478" s="52">
        <f t="shared" si="38"/>
        <v>0.47399999999999998</v>
      </c>
      <c r="BD478" s="52" t="str">
        <f>IF(参照!L478="","",参照!L478)</f>
        <v>(株)ふくしま未来パワー</v>
      </c>
    </row>
    <row r="479" spans="47:56">
      <c r="AU479" s="52" t="str">
        <f>IF(参照!A479="","",参照!A479)</f>
        <v>A0194</v>
      </c>
      <c r="AV479" s="52" t="str">
        <f>IF(参照!B479="","",参照!B479)</f>
        <v>(株)ミツウロコヴェッセル</v>
      </c>
      <c r="AW479" s="52">
        <f>IF(参照!C479="","",参照!C479)</f>
        <v>5.2500000000000008E-4</v>
      </c>
      <c r="AX479" s="52" t="str">
        <f>IF(参照!D479="","",参照!D479)</f>
        <v/>
      </c>
      <c r="AY479" s="52">
        <f>IF(参照!E479="","",参照!E479)</f>
        <v>4.6900000000000002E-4</v>
      </c>
      <c r="AZ479" s="52" t="str">
        <f>IF(参照!F479="","",参照!F479)</f>
        <v>(株)ミツウロコヴェッセル</v>
      </c>
      <c r="BA479" s="52" t="str">
        <f>IF(参照!G479="","",参照!G479)</f>
        <v>(株)ミツウロコヴェッセル_</v>
      </c>
      <c r="BB479" s="52">
        <f t="shared" si="38"/>
        <v>0.46900000000000003</v>
      </c>
      <c r="BD479" s="52" t="str">
        <f>IF(参照!L479="","",参照!L479)</f>
        <v>ふくのしま電力(株)</v>
      </c>
    </row>
    <row r="480" spans="47:56">
      <c r="AU480" s="52" t="str">
        <f>IF(参照!A480="","",参照!A480)</f>
        <v>A0195</v>
      </c>
      <c r="AV480" s="52" t="str">
        <f>IF(参照!B480="","",参照!B480)</f>
        <v>(株)フォレストパワー</v>
      </c>
      <c r="AW480" s="52">
        <f>IF(参照!C480="","",参照!C480)</f>
        <v>3.1999999999999999E-5</v>
      </c>
      <c r="AX480" s="52" t="str">
        <f>IF(参照!D480="","",参照!D480)</f>
        <v>メニューA</v>
      </c>
      <c r="AY480" s="52">
        <f>IF(参照!E480="","",参照!E480)</f>
        <v>3.77E-4</v>
      </c>
      <c r="AZ480" s="52" t="str">
        <f>IF(参照!F480="","",参照!F480)</f>
        <v>(株)フォレストパワー</v>
      </c>
      <c r="BA480" s="52" t="str">
        <f>IF(参照!G480="","",参照!G480)</f>
        <v>(株)フォレストパワー_メニューA</v>
      </c>
      <c r="BB480" s="52">
        <f t="shared" si="38"/>
        <v>0.377</v>
      </c>
      <c r="BD480" s="52" t="str">
        <f>IF(参照!L480="","",参照!L480)</f>
        <v>福山未来エナジー(株)</v>
      </c>
    </row>
    <row r="481" spans="47:56">
      <c r="AU481" s="52" t="str">
        <f>IF(参照!A481="","",参照!A481)</f>
        <v/>
      </c>
      <c r="AV481" s="52" t="str">
        <f>IF(参照!B481="","",参照!B481)</f>
        <v/>
      </c>
      <c r="AW481" s="52" t="str">
        <f>IF(参照!C481="","",参照!C481)</f>
        <v/>
      </c>
      <c r="AX481" s="52" t="str">
        <f>IF(参照!D481="","",参照!D481)</f>
        <v>メニューB(残差)</v>
      </c>
      <c r="AY481" s="52">
        <f>IF(参照!E481="","",参照!E481)</f>
        <v>4.2999999999999999E-4</v>
      </c>
      <c r="AZ481" s="52" t="str">
        <f>IF(参照!F481="","",参照!F481)</f>
        <v>(株)フォレストパワー</v>
      </c>
      <c r="BA481" s="52" t="str">
        <f>IF(参照!G481="","",参照!G481)</f>
        <v>(株)フォレストパワー_メニューB(残差)</v>
      </c>
      <c r="BB481" s="52">
        <f t="shared" si="38"/>
        <v>0.43</v>
      </c>
      <c r="BD481" s="52" t="str">
        <f>IF(参照!L481="","",参照!L481)</f>
        <v>富士山エナジー(株)</v>
      </c>
    </row>
    <row r="482" spans="47:56">
      <c r="AU482" s="52" t="str">
        <f>IF(参照!A482="","",参照!A482)</f>
        <v/>
      </c>
      <c r="AV482" s="52" t="str">
        <f>IF(参照!B482="","",参照!B482)</f>
        <v/>
      </c>
      <c r="AW482" s="52" t="str">
        <f>IF(参照!C482="","",参照!C482)</f>
        <v/>
      </c>
      <c r="AX482" s="52" t="str">
        <f>IF(参照!D482="","",参照!D482)</f>
        <v>(参考値)事業者全体</v>
      </c>
      <c r="AY482" s="52">
        <f>IF(参照!E482="","",参照!E482)</f>
        <v>5.6899999999999995E-4</v>
      </c>
      <c r="AZ482" s="52" t="str">
        <f>IF(参照!F482="","",参照!F482)</f>
        <v>(株)フォレストパワー</v>
      </c>
      <c r="BA482" s="52" t="str">
        <f>IF(参照!G482="","",参照!G482)</f>
        <v>(株)フォレストパワー_(参考値)事業者全体</v>
      </c>
      <c r="BB482" s="52">
        <f t="shared" si="38"/>
        <v>0.56899999999999995</v>
      </c>
      <c r="BD482" s="52" t="str">
        <f>IF(参照!L482="","",参照!L482)</f>
        <v>(株)富士山電力</v>
      </c>
    </row>
    <row r="483" spans="47:56">
      <c r="AU483" s="52" t="str">
        <f>IF(参照!A483="","",参照!A483)</f>
        <v>A0196</v>
      </c>
      <c r="AV483" s="52" t="str">
        <f>IF(参照!B483="","",参照!B483)</f>
        <v>日高都市ガス(株)</v>
      </c>
      <c r="AW483" s="52">
        <f>IF(参照!C483="","",参照!C483)</f>
        <v>3.6400000000000001E-4</v>
      </c>
      <c r="AX483" s="52" t="str">
        <f>IF(参照!D483="","",参照!D483)</f>
        <v/>
      </c>
      <c r="AY483" s="52">
        <f>IF(参照!E483="","",参照!E483)</f>
        <v>3.0800000000000001E-4</v>
      </c>
      <c r="AZ483" s="52" t="str">
        <f>IF(参照!F483="","",参照!F483)</f>
        <v>日高都市ガス(株)</v>
      </c>
      <c r="BA483" s="52" t="str">
        <f>IF(参照!G483="","",参照!G483)</f>
        <v>日高都市ガス(株)_</v>
      </c>
      <c r="BB483" s="52">
        <f t="shared" si="38"/>
        <v>0.308</v>
      </c>
      <c r="BD483" s="52" t="str">
        <f>IF(参照!L483="","",参照!L483)</f>
        <v>(株)藤田商店</v>
      </c>
    </row>
    <row r="484" spans="47:56">
      <c r="AU484" s="52" t="str">
        <f>IF(参照!A484="","",参照!A484)</f>
        <v>A0197</v>
      </c>
      <c r="AV484" s="52" t="str">
        <f>IF(参照!B484="","",参照!B484)</f>
        <v>(株)アドバンテック</v>
      </c>
      <c r="AW484" s="52">
        <f>IF(参照!C484="","",参照!C484)</f>
        <v>3.8299999999999999E-4</v>
      </c>
      <c r="AX484" s="52" t="str">
        <f>IF(参照!D484="","",参照!D484)</f>
        <v>メニューA</v>
      </c>
      <c r="AY484" s="52">
        <f>IF(参照!E484="","",参照!E484)</f>
        <v>0</v>
      </c>
      <c r="AZ484" s="52" t="str">
        <f>IF(参照!F484="","",参照!F484)</f>
        <v>(株)アドバンテック</v>
      </c>
      <c r="BA484" s="52" t="str">
        <f>IF(参照!G484="","",参照!G484)</f>
        <v>(株)アドバンテック_メニューA</v>
      </c>
      <c r="BB484" s="52">
        <f t="shared" si="38"/>
        <v>0</v>
      </c>
      <c r="BD484" s="52" t="str">
        <f>IF(参照!L484="","",参照!L484)</f>
        <v>武州瓦斯(株)</v>
      </c>
    </row>
    <row r="485" spans="47:56">
      <c r="AU485" s="52" t="str">
        <f>IF(参照!A485="","",参照!A485)</f>
        <v/>
      </c>
      <c r="AV485" s="52" t="str">
        <f>IF(参照!B485="","",参照!B485)</f>
        <v/>
      </c>
      <c r="AW485" s="52" t="str">
        <f>IF(参照!C485="","",参照!C485)</f>
        <v/>
      </c>
      <c r="AX485" s="52" t="str">
        <f>IF(参照!D485="","",参照!D485)</f>
        <v>メニューB</v>
      </c>
      <c r="AY485" s="52">
        <f>IF(参照!E485="","",参照!E485)</f>
        <v>0</v>
      </c>
      <c r="AZ485" s="52" t="str">
        <f>IF(参照!F485="","",参照!F485)</f>
        <v>(株)アドバンテック</v>
      </c>
      <c r="BA485" s="52" t="str">
        <f>IF(参照!G485="","",参照!G485)</f>
        <v>(株)アドバンテック_メニューB</v>
      </c>
      <c r="BB485" s="52">
        <f t="shared" si="38"/>
        <v>0</v>
      </c>
      <c r="BD485" s="52" t="str">
        <f>IF(参照!L485="","",参照!L485)</f>
        <v>(株)フソウ・エナジー</v>
      </c>
    </row>
    <row r="486" spans="47:56">
      <c r="AU486" s="52" t="str">
        <f>IF(参照!A486="","",参照!A486)</f>
        <v/>
      </c>
      <c r="AV486" s="52" t="str">
        <f>IF(参照!B486="","",参照!B486)</f>
        <v/>
      </c>
      <c r="AW486" s="52" t="str">
        <f>IF(参照!C486="","",参照!C486)</f>
        <v/>
      </c>
      <c r="AX486" s="52" t="str">
        <f>IF(参照!D486="","",参照!D486)</f>
        <v>メニューC</v>
      </c>
      <c r="AY486" s="52">
        <f>IF(参照!E486="","",参照!E486)</f>
        <v>0</v>
      </c>
      <c r="AZ486" s="52" t="str">
        <f>IF(参照!F486="","",参照!F486)</f>
        <v>(株)アドバンテック</v>
      </c>
      <c r="BA486" s="52" t="str">
        <f>IF(参照!G486="","",参照!G486)</f>
        <v>(株)アドバンテック_メニューC</v>
      </c>
      <c r="BB486" s="52">
        <f t="shared" si="38"/>
        <v>0</v>
      </c>
      <c r="BD486" s="52" t="str">
        <f>IF(参照!L486="","",参照!L486)</f>
        <v>府中・調布まちなかエナジー(株)</v>
      </c>
    </row>
    <row r="487" spans="47:56">
      <c r="AU487" s="52" t="str">
        <f>IF(参照!A487="","",参照!A487)</f>
        <v/>
      </c>
      <c r="AV487" s="52" t="str">
        <f>IF(参照!B487="","",参照!B487)</f>
        <v/>
      </c>
      <c r="AW487" s="52" t="str">
        <f>IF(参照!C487="","",参照!C487)</f>
        <v/>
      </c>
      <c r="AX487" s="52" t="str">
        <f>IF(参照!D487="","",参照!D487)</f>
        <v>メニューD</v>
      </c>
      <c r="AY487" s="52">
        <f>IF(参照!E487="","",参照!E487)</f>
        <v>8.8400000000000002E-4</v>
      </c>
      <c r="AZ487" s="52" t="str">
        <f>IF(参照!F487="","",参照!F487)</f>
        <v>(株)アドバンテック</v>
      </c>
      <c r="BA487" s="52" t="str">
        <f>IF(参照!G487="","",参照!G487)</f>
        <v>(株)アドバンテック_メニューD</v>
      </c>
      <c r="BB487" s="52">
        <f t="shared" si="38"/>
        <v>0.88400000000000001</v>
      </c>
      <c r="BD487" s="52" t="str">
        <f>IF(参照!L487="","",参照!L487)</f>
        <v>武陽ガス(株)</v>
      </c>
    </row>
    <row r="488" spans="47:56">
      <c r="AU488" s="52" t="str">
        <f>IF(参照!A488="","",参照!A488)</f>
        <v/>
      </c>
      <c r="AV488" s="52" t="str">
        <f>IF(参照!B488="","",参照!B488)</f>
        <v/>
      </c>
      <c r="AW488" s="52" t="str">
        <f>IF(参照!C488="","",参照!C488)</f>
        <v/>
      </c>
      <c r="AX488" s="52" t="str">
        <f>IF(参照!D488="","",参照!D488)</f>
        <v>メニューE(残差)</v>
      </c>
      <c r="AY488" s="52">
        <f>IF(参照!E488="","",参照!E488)</f>
        <v>4.2000000000000004E-5</v>
      </c>
      <c r="AZ488" s="52" t="str">
        <f>IF(参照!F488="","",参照!F488)</f>
        <v>(株)アドバンテック</v>
      </c>
      <c r="BA488" s="52" t="str">
        <f>IF(参照!G488="","",参照!G488)</f>
        <v>(株)アドバンテック_メニューE(残差)</v>
      </c>
      <c r="BB488" s="52">
        <f t="shared" si="38"/>
        <v>4.2000000000000003E-2</v>
      </c>
      <c r="BD488" s="52" t="str">
        <f>IF(参照!L488="","",参照!L488)</f>
        <v>フラットエナジー(株)</v>
      </c>
    </row>
    <row r="489" spans="47:56">
      <c r="AU489" s="52" t="str">
        <f>IF(参照!A489="","",参照!A489)</f>
        <v/>
      </c>
      <c r="AV489" s="52" t="str">
        <f>IF(参照!B489="","",参照!B489)</f>
        <v/>
      </c>
      <c r="AW489" s="52" t="str">
        <f>IF(参照!C489="","",参照!C489)</f>
        <v/>
      </c>
      <c r="AX489" s="52" t="str">
        <f>IF(参照!D489="","",参照!D489)</f>
        <v>(参考値)事業者全体</v>
      </c>
      <c r="AY489" s="52">
        <f>IF(参照!E489="","",参照!E489)</f>
        <v>4.9799999999999996E-4</v>
      </c>
      <c r="AZ489" s="52" t="str">
        <f>IF(参照!F489="","",参照!F489)</f>
        <v>(株)アドバンテック</v>
      </c>
      <c r="BA489" s="52" t="str">
        <f>IF(参照!G489="","",参照!G489)</f>
        <v>(株)アドバンテック_(参考値)事業者全体</v>
      </c>
      <c r="BB489" s="52">
        <f t="shared" si="38"/>
        <v>0.49799999999999994</v>
      </c>
      <c r="BD489" s="52" t="str">
        <f>IF(参照!L489="","",参照!L489)</f>
        <v>フラワーペイメント(株)</v>
      </c>
    </row>
    <row r="490" spans="47:56">
      <c r="AU490" s="52" t="str">
        <f>IF(参照!A490="","",参照!A490)</f>
        <v>A0199</v>
      </c>
      <c r="AV490" s="52" t="str">
        <f>IF(参照!B490="","",参照!B490)</f>
        <v>ローカルエナジー(株)</v>
      </c>
      <c r="AW490" s="52">
        <f>IF(参照!C490="","",参照!C490)</f>
        <v>4.4000000000000002E-4</v>
      </c>
      <c r="AX490" s="52" t="str">
        <f>IF(参照!D490="","",参照!D490)</f>
        <v>メニューA</v>
      </c>
      <c r="AY490" s="52">
        <f>IF(参照!E490="","",参照!E490)</f>
        <v>0</v>
      </c>
      <c r="AZ490" s="52" t="str">
        <f>IF(参照!F490="","",参照!F490)</f>
        <v>ローカルエナジー(株)</v>
      </c>
      <c r="BA490" s="52" t="str">
        <f>IF(参照!G490="","",参照!G490)</f>
        <v>ローカルエナジー(株)_メニューA</v>
      </c>
      <c r="BB490" s="52">
        <f t="shared" si="38"/>
        <v>0</v>
      </c>
      <c r="BD490" s="52" t="str">
        <f>IF(参照!L490="","",参照!L490)</f>
        <v>(株)ぶんごおおのエナジー</v>
      </c>
    </row>
    <row r="491" spans="47:56">
      <c r="AU491" s="52" t="str">
        <f>IF(参照!A491="","",参照!A491)</f>
        <v/>
      </c>
      <c r="AV491" s="52" t="str">
        <f>IF(参照!B491="","",参照!B491)</f>
        <v/>
      </c>
      <c r="AW491" s="52" t="str">
        <f>IF(参照!C491="","",参照!C491)</f>
        <v/>
      </c>
      <c r="AX491" s="52" t="str">
        <f>IF(参照!D491="","",参照!D491)</f>
        <v>メニューB(残差)</v>
      </c>
      <c r="AY491" s="52">
        <f>IF(参照!E491="","",参照!E491)</f>
        <v>4.2099999999999999E-4</v>
      </c>
      <c r="AZ491" s="52" t="str">
        <f>IF(参照!F491="","",参照!F491)</f>
        <v>ローカルエナジー(株)</v>
      </c>
      <c r="BA491" s="52" t="str">
        <f>IF(参照!G491="","",参照!G491)</f>
        <v>ローカルエナジー(株)_メニューB(残差)</v>
      </c>
      <c r="BB491" s="52">
        <f t="shared" si="38"/>
        <v>0.42099999999999999</v>
      </c>
      <c r="BD491" s="52" t="str">
        <f>IF(参照!L491="","",参照!L491)</f>
        <v>(株)ホープエナジー</v>
      </c>
    </row>
    <row r="492" spans="47:56">
      <c r="AU492" s="52" t="str">
        <f>IF(参照!A492="","",参照!A492)</f>
        <v/>
      </c>
      <c r="AV492" s="52" t="str">
        <f>IF(参照!B492="","",参照!B492)</f>
        <v/>
      </c>
      <c r="AW492" s="52" t="str">
        <f>IF(参照!C492="","",参照!C492)</f>
        <v/>
      </c>
      <c r="AX492" s="52" t="str">
        <f>IF(参照!D492="","",参照!D492)</f>
        <v>(参考値)事業者全体</v>
      </c>
      <c r="AY492" s="52">
        <f>IF(参照!E492="","",参照!E492)</f>
        <v>3.19E-4</v>
      </c>
      <c r="AZ492" s="52" t="str">
        <f>IF(参照!F492="","",参照!F492)</f>
        <v>ローカルエナジー(株)</v>
      </c>
      <c r="BA492" s="52" t="str">
        <f>IF(参照!G492="","",参照!G492)</f>
        <v>ローカルエナジー(株)_(参考値)事業者全体</v>
      </c>
      <c r="BB492" s="52">
        <f t="shared" si="38"/>
        <v>0.31900000000000001</v>
      </c>
      <c r="BD492" s="52" t="str">
        <f>IF(参照!L492="","",参照!L492)</f>
        <v>ホームタウンエナジー(株)</v>
      </c>
    </row>
    <row r="493" spans="47:56">
      <c r="AU493" s="52" t="str">
        <f>IF(参照!A493="","",参照!A493)</f>
        <v>A0200</v>
      </c>
      <c r="AV493" s="52" t="str">
        <f>IF(参照!B493="","",参照!B493)</f>
        <v>エネックス(株)</v>
      </c>
      <c r="AW493" s="52">
        <f>IF(参照!C493="","",参照!C493)</f>
        <v>3.01E-4</v>
      </c>
      <c r="AX493" s="52" t="str">
        <f>IF(参照!D493="","",参照!D493)</f>
        <v>メニューA</v>
      </c>
      <c r="AY493" s="52">
        <f>IF(参照!E493="","",参照!E493)</f>
        <v>0</v>
      </c>
      <c r="AZ493" s="52" t="str">
        <f>IF(参照!F493="","",参照!F493)</f>
        <v>エネックス(株)</v>
      </c>
      <c r="BA493" s="52" t="str">
        <f>IF(参照!G493="","",参照!G493)</f>
        <v>エネックス(株)_メニューA</v>
      </c>
      <c r="BB493" s="52">
        <f t="shared" si="38"/>
        <v>0</v>
      </c>
      <c r="BD493" s="52" t="str">
        <f>IF(参照!L493="","",参照!L493)</f>
        <v>(株)ほくだん</v>
      </c>
    </row>
    <row r="494" spans="47:56">
      <c r="AU494" s="52" t="str">
        <f>IF(参照!A494="","",参照!A494)</f>
        <v/>
      </c>
      <c r="AV494" s="52" t="str">
        <f>IF(参照!B494="","",参照!B494)</f>
        <v/>
      </c>
      <c r="AW494" s="52" t="str">
        <f>IF(参照!C494="","",参照!C494)</f>
        <v/>
      </c>
      <c r="AX494" s="52" t="str">
        <f>IF(参照!D494="","",参照!D494)</f>
        <v>メニューB(残差)</v>
      </c>
      <c r="AY494" s="52">
        <f>IF(参照!E494="","",参照!E494)</f>
        <v>2.12E-4</v>
      </c>
      <c r="AZ494" s="52" t="str">
        <f>IF(参照!F494="","",参照!F494)</f>
        <v>エネックス(株)</v>
      </c>
      <c r="BA494" s="52" t="str">
        <f>IF(参照!G494="","",参照!G494)</f>
        <v>エネックス(株)_メニューB(残差)</v>
      </c>
      <c r="BB494" s="52">
        <f t="shared" si="38"/>
        <v>0.21199999999999999</v>
      </c>
      <c r="BD494" s="52" t="str">
        <f>IF(参照!L494="","",参照!L494)</f>
        <v>北陸電力ビズ・エナジーソリューション(株)</v>
      </c>
    </row>
    <row r="495" spans="47:56">
      <c r="AU495" s="52" t="str">
        <f>IF(参照!A495="","",参照!A495)</f>
        <v/>
      </c>
      <c r="AV495" s="52" t="str">
        <f>IF(参照!B495="","",参照!B495)</f>
        <v/>
      </c>
      <c r="AW495" s="52" t="str">
        <f>IF(参照!C495="","",参照!C495)</f>
        <v/>
      </c>
      <c r="AX495" s="52" t="str">
        <f>IF(参照!D495="","",参照!D495)</f>
        <v>(参考値)事業者全体</v>
      </c>
      <c r="AY495" s="52">
        <f>IF(参照!E495="","",参照!E495)</f>
        <v>2.5599999999999999E-4</v>
      </c>
      <c r="AZ495" s="52" t="str">
        <f>IF(参照!F495="","",参照!F495)</f>
        <v>エネックス(株)</v>
      </c>
      <c r="BA495" s="52" t="str">
        <f>IF(参照!G495="","",参照!G495)</f>
        <v>エネックス(株)_(参考値)事業者全体</v>
      </c>
      <c r="BB495" s="52">
        <f t="shared" si="38"/>
        <v>0.25600000000000001</v>
      </c>
      <c r="BD495" s="52" t="str">
        <f>IF(参照!L495="","",参照!L495)</f>
        <v>北海道瓦斯(株)</v>
      </c>
    </row>
    <row r="496" spans="47:56">
      <c r="AU496" s="52" t="str">
        <f>IF(参照!A496="","",参照!A496)</f>
        <v>A0203</v>
      </c>
      <c r="AV496" s="52" t="str">
        <f>IF(参照!B496="","",参照!B496)</f>
        <v>(株)レクスポート</v>
      </c>
      <c r="AW496" s="52">
        <f>IF(参照!C496="","",参照!C496)</f>
        <v>4.0999999999999999E-4</v>
      </c>
      <c r="AX496" s="52" t="str">
        <f>IF(参照!D496="","",参照!D496)</f>
        <v/>
      </c>
      <c r="AY496" s="52">
        <f>IF(参照!E496="","",参照!E496)</f>
        <v>3.5399999999999999E-4</v>
      </c>
      <c r="AZ496" s="52" t="str">
        <f>IF(参照!F496="","",参照!F496)</f>
        <v>(株)レクスポート</v>
      </c>
      <c r="BA496" s="52" t="str">
        <f>IF(参照!G496="","",参照!G496)</f>
        <v>(株)レクスポート_</v>
      </c>
      <c r="BB496" s="52">
        <f t="shared" si="38"/>
        <v>0.35399999999999998</v>
      </c>
      <c r="BD496" s="52" t="str">
        <f>IF(参照!L496="","",参照!L496)</f>
        <v>北海道電力コクリエーション(株)</v>
      </c>
    </row>
    <row r="497" spans="47:56">
      <c r="AU497" s="52" t="str">
        <f>IF(参照!A497="","",参照!A497)</f>
        <v>A0204</v>
      </c>
      <c r="AV497" s="52" t="str">
        <f>IF(参照!B497="","",参照!B497)</f>
        <v>なでしこ電力(株)</v>
      </c>
      <c r="AW497" s="52">
        <f>IF(参照!C497="","",参照!C497)</f>
        <v>3.4E-5</v>
      </c>
      <c r="AX497" s="52" t="str">
        <f>IF(参照!D497="","",参照!D497)</f>
        <v/>
      </c>
      <c r="AY497" s="52">
        <f>IF(参照!E497="","",参照!E497)</f>
        <v>4.1800000000000002E-4</v>
      </c>
      <c r="AZ497" s="52" t="str">
        <f>IF(参照!F497="","",参照!F497)</f>
        <v>なでしこ電力(株)</v>
      </c>
      <c r="BA497" s="52" t="str">
        <f>IF(参照!G497="","",参照!G497)</f>
        <v>なでしこ電力(株)_</v>
      </c>
      <c r="BB497" s="52">
        <f t="shared" si="38"/>
        <v>0.41800000000000004</v>
      </c>
      <c r="BD497" s="52" t="str">
        <f>IF(参照!L497="","",参照!L497)</f>
        <v>(株)坊っちゃん電力</v>
      </c>
    </row>
    <row r="498" spans="47:56">
      <c r="AU498" s="52" t="str">
        <f>IF(参照!A498="","",参照!A498)</f>
        <v>A0206</v>
      </c>
      <c r="AV498" s="52" t="str">
        <f>IF(参照!B498="","",参照!B498)</f>
        <v>日田グリーン電力(株)</v>
      </c>
      <c r="AW498" s="52">
        <f>IF(参照!C498="","",参照!C498)</f>
        <v>3.6999999999999998E-5</v>
      </c>
      <c r="AX498" s="52" t="str">
        <f>IF(参照!D498="","",参照!D498)</f>
        <v>メニューA</v>
      </c>
      <c r="AY498" s="52">
        <f>IF(参照!E498="","",参照!E498)</f>
        <v>0</v>
      </c>
      <c r="AZ498" s="52" t="str">
        <f>IF(参照!F498="","",参照!F498)</f>
        <v>日田グリーン電力(株)</v>
      </c>
      <c r="BA498" s="52" t="str">
        <f>IF(参照!G498="","",参照!G498)</f>
        <v>日田グリーン電力(株)_メニューA</v>
      </c>
      <c r="BB498" s="52">
        <f t="shared" si="38"/>
        <v>0</v>
      </c>
      <c r="BD498" s="52" t="str">
        <f>IF(参照!L498="","",参照!L498)</f>
        <v>穂の国とよはし電力(株)</v>
      </c>
    </row>
    <row r="499" spans="47:56">
      <c r="AU499" s="52" t="str">
        <f>IF(参照!A499="","",参照!A499)</f>
        <v/>
      </c>
      <c r="AV499" s="52" t="str">
        <f>IF(参照!B499="","",参照!B499)</f>
        <v/>
      </c>
      <c r="AW499" s="52" t="str">
        <f>IF(参照!C499="","",参照!C499)</f>
        <v/>
      </c>
      <c r="AX499" s="52" t="str">
        <f>IF(参照!D499="","",参照!D499)</f>
        <v>メニューB(残差)</v>
      </c>
      <c r="AY499" s="52">
        <f>IF(参照!E499="","",参照!E499)</f>
        <v>4.0899999999999997E-4</v>
      </c>
      <c r="AZ499" s="52" t="str">
        <f>IF(参照!F499="","",参照!F499)</f>
        <v>日田グリーン電力(株)</v>
      </c>
      <c r="BA499" s="52" t="str">
        <f>IF(参照!G499="","",参照!G499)</f>
        <v>日田グリーン電力(株)_メニューB(残差)</v>
      </c>
      <c r="BB499" s="52">
        <f t="shared" si="38"/>
        <v>0.40899999999999997</v>
      </c>
      <c r="BD499" s="52" t="str">
        <f>IF(参照!L499="","",参照!L499)</f>
        <v>本庄ガス(株)</v>
      </c>
    </row>
    <row r="500" spans="47:56">
      <c r="AU500" s="52" t="str">
        <f>IF(参照!A500="","",参照!A500)</f>
        <v/>
      </c>
      <c r="AV500" s="52" t="str">
        <f>IF(参照!B500="","",参照!B500)</f>
        <v/>
      </c>
      <c r="AW500" s="52" t="str">
        <f>IF(参照!C500="","",参照!C500)</f>
        <v/>
      </c>
      <c r="AX500" s="52" t="str">
        <f>IF(参照!D500="","",参照!D500)</f>
        <v>(参考値)事業者全体</v>
      </c>
      <c r="AY500" s="52">
        <f>IF(参照!E500="","",参照!E500)</f>
        <v>3.3600000000000004E-4</v>
      </c>
      <c r="AZ500" s="52" t="str">
        <f>IF(参照!F500="","",参照!F500)</f>
        <v>日田グリーン電力(株)</v>
      </c>
      <c r="BA500" s="52" t="str">
        <f>IF(参照!G500="","",参照!G500)</f>
        <v>日田グリーン電力(株)_(参考値)事業者全体</v>
      </c>
      <c r="BB500" s="52">
        <f t="shared" si="38"/>
        <v>0.33600000000000002</v>
      </c>
      <c r="BD500" s="52" t="str">
        <f>IF(参照!L500="","",参照!L500)</f>
        <v>(株)まち未来製作所</v>
      </c>
    </row>
    <row r="501" spans="47:56">
      <c r="AU501" s="52" t="str">
        <f>IF(参照!A501="","",参照!A501)</f>
        <v>A0207</v>
      </c>
      <c r="AV501" s="52" t="str">
        <f>IF(参照!B501="","",参照!B501)</f>
        <v>(株)津軽あっぷるパワー</v>
      </c>
      <c r="AW501" s="52">
        <f>IF(参照!C501="","",参照!C501)</f>
        <v>1.5E-5</v>
      </c>
      <c r="AX501" s="52" t="str">
        <f>IF(参照!D501="","",参照!D501)</f>
        <v/>
      </c>
      <c r="AY501" s="52">
        <f>IF(参照!E501="","",参照!E501)</f>
        <v>4.3600000000000008E-4</v>
      </c>
      <c r="AZ501" s="52" t="str">
        <f>IF(参照!F501="","",参照!F501)</f>
        <v>(株)津軽あっぷるパワー</v>
      </c>
      <c r="BA501" s="52" t="str">
        <f>IF(参照!G501="","",参照!G501)</f>
        <v>(株)津軽あっぷるパワー_</v>
      </c>
      <c r="BB501" s="52">
        <f t="shared" si="38"/>
        <v>0.43600000000000005</v>
      </c>
      <c r="BD501" s="52" t="str">
        <f>IF(参照!L501="","",参照!L501)</f>
        <v>松阪新電力(株)</v>
      </c>
    </row>
    <row r="502" spans="47:56">
      <c r="AU502" s="52" t="str">
        <f>IF(参照!A502="","",参照!A502)</f>
        <v>A0208</v>
      </c>
      <c r="AV502" s="52" t="str">
        <f>IF(参照!B502="","",参照!B502)</f>
        <v>(株)花巻銀河パワー</v>
      </c>
      <c r="AW502" s="52">
        <f>IF(参照!C502="","",参照!C502)</f>
        <v>1.2999999999999999E-5</v>
      </c>
      <c r="AX502" s="52" t="str">
        <f>IF(参照!D502="","",参照!D502)</f>
        <v/>
      </c>
      <c r="AY502" s="52">
        <f>IF(参照!E502="","",参照!E502)</f>
        <v>4.35E-4</v>
      </c>
      <c r="AZ502" s="52" t="str">
        <f>IF(参照!F502="","",参照!F502)</f>
        <v>(株)花巻銀河パワー</v>
      </c>
      <c r="BA502" s="52" t="str">
        <f>IF(参照!G502="","",参照!G502)</f>
        <v>(株)花巻銀河パワー_</v>
      </c>
      <c r="BB502" s="52">
        <f t="shared" si="38"/>
        <v>0.435</v>
      </c>
      <c r="BD502" s="52" t="str">
        <f>IF(参照!L502="","",参照!L502)</f>
        <v>松本ガス(株)</v>
      </c>
    </row>
    <row r="503" spans="47:56">
      <c r="AU503" s="52" t="str">
        <f>IF(参照!A503="","",参照!A503)</f>
        <v>A0209</v>
      </c>
      <c r="AV503" s="52" t="str">
        <f>IF(参照!B503="","",参照!B503)</f>
        <v>埼玉ガス(株)</v>
      </c>
      <c r="AW503" s="52">
        <f>IF(参照!C503="","",参照!C503)</f>
        <v>3.6400000000000001E-4</v>
      </c>
      <c r="AX503" s="52" t="str">
        <f>IF(参照!D503="","",参照!D503)</f>
        <v/>
      </c>
      <c r="AY503" s="52">
        <f>IF(参照!E503="","",参照!E503)</f>
        <v>3.0800000000000001E-4</v>
      </c>
      <c r="AZ503" s="52" t="str">
        <f>IF(参照!F503="","",参照!F503)</f>
        <v>埼玉ガス(株)</v>
      </c>
      <c r="BA503" s="52" t="str">
        <f>IF(参照!G503="","",参照!G503)</f>
        <v>埼玉ガス(株)_</v>
      </c>
      <c r="BB503" s="52">
        <f t="shared" si="38"/>
        <v>0.308</v>
      </c>
      <c r="BD503" s="52" t="str">
        <f>IF(参照!L503="","",参照!L503)</f>
        <v>真庭バイオエネルギー(株)</v>
      </c>
    </row>
    <row r="504" spans="47:56">
      <c r="AU504" s="52" t="str">
        <f>IF(参照!A504="","",参照!A504)</f>
        <v>A0210</v>
      </c>
      <c r="AV504" s="52" t="str">
        <f>IF(参照!B504="","",参照!B504)</f>
        <v>宮崎パワーライン(株)</v>
      </c>
      <c r="AW504" s="52">
        <f>IF(参照!C504="","",参照!C504)</f>
        <v>4.3000000000000002E-5</v>
      </c>
      <c r="AX504" s="52" t="str">
        <f>IF(参照!D504="","",参照!D504)</f>
        <v/>
      </c>
      <c r="AY504" s="52">
        <f>IF(参照!E504="","",参照!E504)</f>
        <v>4.15E-4</v>
      </c>
      <c r="AZ504" s="52" t="str">
        <f>IF(参照!F504="","",参照!F504)</f>
        <v>宮崎パワーライン(株)</v>
      </c>
      <c r="BA504" s="52" t="str">
        <f>IF(参照!G504="","",参照!G504)</f>
        <v>宮崎パワーライン(株)_</v>
      </c>
      <c r="BB504" s="52">
        <f t="shared" si="38"/>
        <v>0.41499999999999998</v>
      </c>
      <c r="BD504" s="52" t="str">
        <f>IF(参照!L504="","",参照!L504)</f>
        <v>(株)マルイファシリティーズ</v>
      </c>
    </row>
    <row r="505" spans="47:56">
      <c r="AU505" s="52" t="str">
        <f>IF(参照!A505="","",参照!A505)</f>
        <v>A0211</v>
      </c>
      <c r="AV505" s="52" t="str">
        <f>IF(参照!B505="","",参照!B505)</f>
        <v>(株)パワー・オプティマイザー</v>
      </c>
      <c r="AW505" s="52">
        <f>IF(参照!C505="","",参照!C505)</f>
        <v>4.7800000000000002E-4</v>
      </c>
      <c r="AX505" s="52" t="str">
        <f>IF(参照!D505="","",参照!D505)</f>
        <v/>
      </c>
      <c r="AY505" s="52">
        <f>IF(参照!E505="","",参照!E505)</f>
        <v>5.22E-4</v>
      </c>
      <c r="AZ505" s="52" t="str">
        <f>IF(参照!F505="","",参照!F505)</f>
        <v>(株)パワー・オプティマイザー</v>
      </c>
      <c r="BA505" s="52" t="str">
        <f>IF(参照!G505="","",参照!G505)</f>
        <v>(株)パワー・オプティマイザー_</v>
      </c>
      <c r="BB505" s="52">
        <f t="shared" si="38"/>
        <v>0.52200000000000002</v>
      </c>
      <c r="BD505" s="52" t="str">
        <f>IF(参照!L505="","",参照!L505)</f>
        <v>(株)丸の内電力</v>
      </c>
    </row>
    <row r="506" spans="47:56">
      <c r="AU506" s="52" t="str">
        <f>IF(参照!A506="","",参照!A506)</f>
        <v>A0213</v>
      </c>
      <c r="AV506" s="52" t="str">
        <f>IF(参照!B506="","",参照!B506)</f>
        <v>(株)Ｕ－ＰＯＷＥＲ</v>
      </c>
      <c r="AW506" s="52">
        <f>IF(参照!C506="","",参照!C506)</f>
        <v>4.6799999999999999E-4</v>
      </c>
      <c r="AX506" s="52" t="str">
        <f>IF(参照!D506="","",参照!D506)</f>
        <v/>
      </c>
      <c r="AY506" s="52">
        <f>IF(参照!E506="","",参照!E506)</f>
        <v>4.9100000000000001E-4</v>
      </c>
      <c r="AZ506" s="52" t="str">
        <f>IF(参照!F506="","",参照!F506)</f>
        <v>(株)Ｕ－ＰＯＷＥＲ</v>
      </c>
      <c r="BA506" s="52" t="str">
        <f>IF(参照!G506="","",参照!G506)</f>
        <v>(株)Ｕ－ＰＯＷＥＲ_</v>
      </c>
      <c r="BB506" s="52">
        <f t="shared" si="38"/>
        <v>0.49099999999999999</v>
      </c>
      <c r="BD506" s="52" t="str">
        <f>IF(参照!L506="","",参照!L506)</f>
        <v>丸紅伊那みらいでんき(株)</v>
      </c>
    </row>
    <row r="507" spans="47:56">
      <c r="AU507" s="52" t="str">
        <f>IF(参照!A507="","",参照!A507)</f>
        <v>A0214</v>
      </c>
      <c r="AV507" s="52" t="str">
        <f>IF(参照!B507="","",参照!B507)</f>
        <v>(株)ＴＴＳパワー</v>
      </c>
      <c r="AW507" s="52">
        <f>IF(参照!C507="","",参照!C507)</f>
        <v>4.75E-4</v>
      </c>
      <c r="AX507" s="52" t="str">
        <f>IF(参照!D507="","",参照!D507)</f>
        <v/>
      </c>
      <c r="AY507" s="52">
        <f>IF(参照!E507="","",参照!E507)</f>
        <v>4.2200000000000001E-4</v>
      </c>
      <c r="AZ507" s="52" t="str">
        <f>IF(参照!F507="","",参照!F507)</f>
        <v>(株)ＴＴＳパワー</v>
      </c>
      <c r="BA507" s="52" t="str">
        <f>IF(参照!G507="","",参照!G507)</f>
        <v>(株)ＴＴＳパワー_</v>
      </c>
      <c r="BB507" s="52">
        <f t="shared" si="38"/>
        <v>0.42199999999999999</v>
      </c>
      <c r="BD507" s="52" t="str">
        <f>IF(参照!L507="","",参照!L507)</f>
        <v>丸紅新電力(株)</v>
      </c>
    </row>
    <row r="508" spans="47:56">
      <c r="AU508" s="52" t="str">
        <f>IF(参照!A508="","",参照!A508)</f>
        <v>A0216</v>
      </c>
      <c r="AV508" s="52" t="str">
        <f>IF(参照!B508="","",参照!B508)</f>
        <v>(株)岩手ウッドパワー</v>
      </c>
      <c r="AW508" s="52" t="str">
        <f>IF(参照!C508="","",参照!C508)</f>
        <v>0.000453※</v>
      </c>
      <c r="AX508" s="52" t="str">
        <f>IF(参照!D508="","",参照!D508)</f>
        <v/>
      </c>
      <c r="AY508" s="52">
        <f>IF(参照!E508="","",参照!E508)</f>
        <v>4.5100000000000001E-4</v>
      </c>
      <c r="AZ508" s="52" t="str">
        <f>IF(参照!F508="","",参照!F508)</f>
        <v>(株)岩手ウッドパワー</v>
      </c>
      <c r="BA508" s="52" t="str">
        <f>IF(参照!G508="","",参照!G508)</f>
        <v>(株)岩手ウッドパワー_</v>
      </c>
      <c r="BB508" s="52">
        <f t="shared" si="38"/>
        <v>0.45100000000000001</v>
      </c>
      <c r="BD508" s="52" t="str">
        <f>IF(参照!L508="","",参照!L508)</f>
        <v>(株)マルヰ</v>
      </c>
    </row>
    <row r="509" spans="47:56">
      <c r="AU509" s="52" t="str">
        <f>IF(参照!A509="","",参照!A509)</f>
        <v>A0217</v>
      </c>
      <c r="AV509" s="52" t="str">
        <f>IF(参照!B509="","",参照!B509)</f>
        <v>里山パワーワークス(株)</v>
      </c>
      <c r="AW509" s="52" t="str">
        <f>IF(参照!C509="","",参照!C509)</f>
        <v>0.000453※</v>
      </c>
      <c r="AX509" s="52" t="str">
        <f>IF(参照!D509="","",参照!D509)</f>
        <v/>
      </c>
      <c r="AY509" s="52">
        <f>IF(参照!E509="","",参照!E509)</f>
        <v>4.9399999999999997E-4</v>
      </c>
      <c r="AZ509" s="52" t="str">
        <f>IF(参照!F509="","",参照!F509)</f>
        <v>里山パワーワークス(株)</v>
      </c>
      <c r="BA509" s="52" t="str">
        <f>IF(参照!G509="","",参照!G509)</f>
        <v>里山パワーワークス(株)_</v>
      </c>
      <c r="BB509" s="52">
        <f t="shared" si="38"/>
        <v>0.49399999999999999</v>
      </c>
      <c r="BD509" s="52" t="str">
        <f>IF(参照!L509="","",参照!L509)</f>
        <v>三河商事(株)</v>
      </c>
    </row>
    <row r="510" spans="47:56">
      <c r="AU510" s="52" t="str">
        <f>IF(参照!A510="","",参照!A510)</f>
        <v>A0218</v>
      </c>
      <c r="AV510" s="52" t="str">
        <f>IF(参照!B510="","",参照!B510)</f>
        <v>(株)中之条パワー</v>
      </c>
      <c r="AW510" s="52">
        <f>IF(参照!C510="","",参照!C510)</f>
        <v>3.2699999999999998E-4</v>
      </c>
      <c r="AX510" s="52" t="str">
        <f>IF(参照!D510="","",参照!D510)</f>
        <v>メニューA</v>
      </c>
      <c r="AY510" s="52">
        <f>IF(参照!E510="","",参照!E510)</f>
        <v>0</v>
      </c>
      <c r="AZ510" s="52" t="str">
        <f>IF(参照!F510="","",参照!F510)</f>
        <v>(株)中之条パワー</v>
      </c>
      <c r="BA510" s="52" t="str">
        <f>IF(参照!G510="","",参照!G510)</f>
        <v>(株)中之条パワー_メニューA</v>
      </c>
      <c r="BB510" s="52">
        <f t="shared" si="38"/>
        <v>0</v>
      </c>
      <c r="BD510" s="52" t="str">
        <f>IF(参照!L510="","",参照!L510)</f>
        <v>(株)三河の山里コミュニティパワー</v>
      </c>
    </row>
    <row r="511" spans="47:56">
      <c r="AU511" s="52" t="str">
        <f>IF(参照!A511="","",参照!A511)</f>
        <v/>
      </c>
      <c r="AV511" s="52" t="str">
        <f>IF(参照!B511="","",参照!B511)</f>
        <v/>
      </c>
      <c r="AW511" s="52" t="str">
        <f>IF(参照!C511="","",参照!C511)</f>
        <v/>
      </c>
      <c r="AX511" s="52" t="str">
        <f>IF(参照!D511="","",参照!D511)</f>
        <v>メニューB(残差)</v>
      </c>
      <c r="AY511" s="52">
        <f>IF(参照!E511="","",参照!E511)</f>
        <v>4.84E-4</v>
      </c>
      <c r="AZ511" s="52" t="str">
        <f>IF(参照!F511="","",参照!F511)</f>
        <v>(株)中之条パワー</v>
      </c>
      <c r="BA511" s="52" t="str">
        <f>IF(参照!G511="","",参照!G511)</f>
        <v>(株)中之条パワー_メニューB(残差)</v>
      </c>
      <c r="BB511" s="52">
        <f t="shared" si="38"/>
        <v>0.48399999999999999</v>
      </c>
      <c r="BD511" s="52" t="str">
        <f>IF(参照!L511="","",参照!L511)</f>
        <v>三井物産(株)</v>
      </c>
    </row>
    <row r="512" spans="47:56">
      <c r="AU512" s="52" t="str">
        <f>IF(参照!A512="","",参照!A512)</f>
        <v/>
      </c>
      <c r="AV512" s="52" t="str">
        <f>IF(参照!B512="","",参照!B512)</f>
        <v/>
      </c>
      <c r="AW512" s="52" t="str">
        <f>IF(参照!C512="","",参照!C512)</f>
        <v/>
      </c>
      <c r="AX512" s="52" t="str">
        <f>IF(参照!D512="","",参照!D512)</f>
        <v>(参考値)事業者全体</v>
      </c>
      <c r="AY512" s="52">
        <f>IF(参照!E512="","",参照!E512)</f>
        <v>4.6800000000000005E-4</v>
      </c>
      <c r="AZ512" s="52" t="str">
        <f>IF(参照!F512="","",参照!F512)</f>
        <v>(株)中之条パワー</v>
      </c>
      <c r="BA512" s="52" t="str">
        <f>IF(参照!G512="","",参照!G512)</f>
        <v>(株)中之条パワー_(参考値)事業者全体</v>
      </c>
      <c r="BB512" s="52">
        <f t="shared" si="38"/>
        <v>0.46800000000000003</v>
      </c>
      <c r="BD512" s="52" t="str">
        <f>IF(参照!L512="","",参照!L512)</f>
        <v>(株)ミツウロコヴェッセル</v>
      </c>
    </row>
    <row r="513" spans="47:56">
      <c r="AU513" s="52" t="str">
        <f>IF(参照!A513="","",参照!A513)</f>
        <v>A0220</v>
      </c>
      <c r="AV513" s="52" t="str">
        <f>IF(参照!B513="","",参照!B513)</f>
        <v>日産トレーデイング(株)</v>
      </c>
      <c r="AW513" s="52">
        <f>IF(参照!C513="","",参照!C513)</f>
        <v>5.1800000000000001E-4</v>
      </c>
      <c r="AX513" s="52" t="str">
        <f>IF(参照!D513="","",参照!D513)</f>
        <v/>
      </c>
      <c r="AY513" s="52">
        <f>IF(参照!E513="","",参照!E513)</f>
        <v>5.4699999999999996E-4</v>
      </c>
      <c r="AZ513" s="52" t="str">
        <f>IF(参照!F513="","",参照!F513)</f>
        <v>日産トレーデイング(株)</v>
      </c>
      <c r="BA513" s="52" t="str">
        <f>IF(参照!G513="","",参照!G513)</f>
        <v>日産トレーデイング(株)_</v>
      </c>
      <c r="BB513" s="52">
        <f t="shared" si="38"/>
        <v>0.54699999999999993</v>
      </c>
      <c r="BD513" s="52" t="str">
        <f>IF(参照!L513="","",参照!L513)</f>
        <v>ミツウロコグリーンエネルギー(株)</v>
      </c>
    </row>
    <row r="514" spans="47:56">
      <c r="AU514" s="52" t="str">
        <f>IF(参照!A514="","",参照!A514)</f>
        <v>A0221</v>
      </c>
      <c r="AV514" s="52" t="str">
        <f>IF(参照!B514="","",参照!B514)</f>
        <v>(株)エネウィル(旧：ＪＡＧ国際エナジー(株))</v>
      </c>
      <c r="AW514" s="52">
        <f>IF(参照!C514="","",参照!C514)</f>
        <v>4.08E-4</v>
      </c>
      <c r="AX514" s="52" t="str">
        <f>IF(参照!D514="","",参照!D514)</f>
        <v>メニューA</v>
      </c>
      <c r="AY514" s="52">
        <f>IF(参照!E514="","",参照!E514)</f>
        <v>0</v>
      </c>
      <c r="AZ514" s="52" t="str">
        <f>IF(参照!F514="","",参照!F514)</f>
        <v>(株)エネウィル(旧：ＪＡＧ国際エナジー(株))</v>
      </c>
      <c r="BA514" s="52" t="str">
        <f>IF(参照!G514="","",参照!G514)</f>
        <v>(株)エネウィル(旧：ＪＡＧ国際エナジー(株))_メニューA</v>
      </c>
      <c r="BB514" s="52">
        <f t="shared" si="38"/>
        <v>0</v>
      </c>
      <c r="BD514" s="52" t="str">
        <f>IF(参照!L514="","",参照!L514)</f>
        <v>水戸電力(株)</v>
      </c>
    </row>
    <row r="515" spans="47:56">
      <c r="AU515" s="52" t="str">
        <f>IF(参照!A515="","",参照!A515)</f>
        <v/>
      </c>
      <c r="AV515" s="52" t="str">
        <f>IF(参照!B515="","",参照!B515)</f>
        <v/>
      </c>
      <c r="AW515" s="52" t="str">
        <f>IF(参照!C515="","",参照!C515)</f>
        <v/>
      </c>
      <c r="AX515" s="52" t="str">
        <f>IF(参照!D515="","",参照!D515)</f>
        <v>メニューB(残差)</v>
      </c>
      <c r="AY515" s="52">
        <f>IF(参照!E515="","",参照!E515)</f>
        <v>5.0600000000000005E-4</v>
      </c>
      <c r="AZ515" s="52" t="str">
        <f>IF(参照!F515="","",参照!F515)</f>
        <v>(株)エネウィル(旧：ＪＡＧ国際エナジー(株))</v>
      </c>
      <c r="BA515" s="52" t="str">
        <f>IF(参照!G515="","",参照!G515)</f>
        <v>(株)エネウィル(旧：ＪＡＧ国際エナジー(株))_メニューB(残差)</v>
      </c>
      <c r="BB515" s="52">
        <f t="shared" si="38"/>
        <v>0.50600000000000001</v>
      </c>
      <c r="BD515" s="52" t="str">
        <f>IF(参照!L515="","",参照!L515)</f>
        <v>(株)みとや</v>
      </c>
    </row>
    <row r="516" spans="47:56">
      <c r="AU516" s="52" t="str">
        <f>IF(参照!A516="","",参照!A516)</f>
        <v/>
      </c>
      <c r="AV516" s="52" t="str">
        <f>IF(参照!B516="","",参照!B516)</f>
        <v/>
      </c>
      <c r="AW516" s="52" t="str">
        <f>IF(参照!C516="","",参照!C516)</f>
        <v/>
      </c>
      <c r="AX516" s="52" t="str">
        <f>IF(参照!D516="","",参照!D516)</f>
        <v>(参考値)事業者全体</v>
      </c>
      <c r="AY516" s="52">
        <f>IF(参照!E516="","",参照!E516)</f>
        <v>5.2599999999999999E-4</v>
      </c>
      <c r="AZ516" s="52" t="str">
        <f>IF(参照!F516="","",参照!F516)</f>
        <v>(株)エネウィル(旧：ＪＡＧ国際エナジー(株))</v>
      </c>
      <c r="BA516" s="52" t="str">
        <f>IF(参照!G516="","",参照!G516)</f>
        <v>(株)エネウィル(旧：ＪＡＧ国際エナジー(株))_(参考値)事業者全体</v>
      </c>
      <c r="BB516" s="52">
        <f t="shared" si="38"/>
        <v>0.52600000000000002</v>
      </c>
      <c r="BD516" s="52" t="str">
        <f>IF(参照!L516="","",参照!L516)</f>
        <v>緑屋電気(株)</v>
      </c>
    </row>
    <row r="517" spans="47:56">
      <c r="AU517" s="52" t="str">
        <f>IF(参照!A517="","",参照!A517)</f>
        <v>A0222</v>
      </c>
      <c r="AV517" s="52" t="str">
        <f>IF(参照!B517="","",参照!B517)</f>
        <v>Ｎｅｘｔ　Ｐｏｗｅｒ(株)</v>
      </c>
      <c r="AW517" s="52">
        <f>IF(参照!C517="","",参照!C517)</f>
        <v>7.2099999999999996E-4</v>
      </c>
      <c r="AX517" s="52" t="str">
        <f>IF(参照!D517="","",参照!D517)</f>
        <v/>
      </c>
      <c r="AY517" s="52">
        <f>IF(参照!E517="","",参照!E517)</f>
        <v>7.0899999999999999E-4</v>
      </c>
      <c r="AZ517" s="52" t="str">
        <f>IF(参照!F517="","",参照!F517)</f>
        <v>Ｎｅｘｔ　Ｐｏｗｅｒ(株)</v>
      </c>
      <c r="BA517" s="52" t="str">
        <f>IF(参照!G517="","",参照!G517)</f>
        <v>Ｎｅｘｔ　Ｐｏｗｅｒ(株)_</v>
      </c>
      <c r="BB517" s="52">
        <f t="shared" ref="BB517:BB580" si="39">AY517*1000</f>
        <v>0.70899999999999996</v>
      </c>
      <c r="BD517" s="52" t="str">
        <f>IF(参照!L517="","",参照!L517)</f>
        <v>(株)ミナサポ</v>
      </c>
    </row>
    <row r="518" spans="47:56">
      <c r="AU518" s="52" t="str">
        <f>IF(参照!A518="","",参照!A518)</f>
        <v>A0223</v>
      </c>
      <c r="AV518" s="52" t="str">
        <f>IF(参照!B518="","",参照!B518)</f>
        <v>伊藤忠エネクスホームライフ西日本(株)</v>
      </c>
      <c r="AW518" s="52">
        <f>IF(参照!C518="","",参照!C518)</f>
        <v>4.6900000000000002E-4</v>
      </c>
      <c r="AX518" s="52" t="str">
        <f>IF(参照!D518="","",参照!D518)</f>
        <v/>
      </c>
      <c r="AY518" s="52">
        <f>IF(参照!E518="","",参照!E518)</f>
        <v>4.1300000000000001E-4</v>
      </c>
      <c r="AZ518" s="52" t="str">
        <f>IF(参照!F518="","",参照!F518)</f>
        <v>伊藤忠エネクスホームライフ西日本(株)</v>
      </c>
      <c r="BA518" s="52" t="str">
        <f>IF(参照!G518="","",参照!G518)</f>
        <v>伊藤忠エネクスホームライフ西日本(株)_</v>
      </c>
      <c r="BB518" s="52">
        <f t="shared" si="39"/>
        <v>0.41300000000000003</v>
      </c>
      <c r="BD518" s="52" t="str">
        <f>IF(参照!L518="","",参照!L518)</f>
        <v>みなとみらい電力(株)</v>
      </c>
    </row>
    <row r="519" spans="47:56">
      <c r="AU519" s="52" t="str">
        <f>IF(参照!A519="","",参照!A519)</f>
        <v>A0226</v>
      </c>
      <c r="AV519" s="52" t="str">
        <f>IF(参照!B519="","",参照!B519)</f>
        <v>グリーナ(株)</v>
      </c>
      <c r="AW519" s="52">
        <f>IF(参照!C519="","",参照!C519)</f>
        <v>4.44E-4</v>
      </c>
      <c r="AX519" s="52" t="str">
        <f>IF(参照!D519="","",参照!D519)</f>
        <v>メニューA</v>
      </c>
      <c r="AY519" s="52">
        <f>IF(参照!E519="","",参照!E519)</f>
        <v>0</v>
      </c>
      <c r="AZ519" s="52" t="str">
        <f>IF(参照!F519="","",参照!F519)</f>
        <v>グリーナ(株)</v>
      </c>
      <c r="BA519" s="52" t="str">
        <f>IF(参照!G519="","",参照!G519)</f>
        <v>グリーナ(株)_メニューA</v>
      </c>
      <c r="BB519" s="52">
        <f t="shared" si="39"/>
        <v>0</v>
      </c>
      <c r="BD519" s="52" t="str">
        <f>IF(参照!L519="","",参照!L519)</f>
        <v>みの市民エネルギー(株)</v>
      </c>
    </row>
    <row r="520" spans="47:56">
      <c r="AU520" s="52" t="str">
        <f>IF(参照!A520="","",参照!A520)</f>
        <v/>
      </c>
      <c r="AV520" s="52" t="str">
        <f>IF(参照!B520="","",参照!B520)</f>
        <v/>
      </c>
      <c r="AW520" s="52" t="str">
        <f>IF(参照!C520="","",参照!C520)</f>
        <v/>
      </c>
      <c r="AX520" s="52" t="str">
        <f>IF(参照!D520="","",参照!D520)</f>
        <v>メニューB</v>
      </c>
      <c r="AY520" s="52">
        <f>IF(参照!E520="","",参照!E520)</f>
        <v>0</v>
      </c>
      <c r="AZ520" s="52" t="str">
        <f>IF(参照!F520="","",参照!F520)</f>
        <v>グリーナ(株)</v>
      </c>
      <c r="BA520" s="52" t="str">
        <f>IF(参照!G520="","",参照!G520)</f>
        <v>グリーナ(株)_メニューB</v>
      </c>
      <c r="BB520" s="52">
        <f t="shared" si="39"/>
        <v>0</v>
      </c>
      <c r="BD520" s="52" t="str">
        <f>IF(参照!L520="","",参照!L520)</f>
        <v>(株)美作国電力</v>
      </c>
    </row>
    <row r="521" spans="47:56">
      <c r="AU521" s="52" t="str">
        <f>IF(参照!A521="","",参照!A521)</f>
        <v/>
      </c>
      <c r="AV521" s="52" t="str">
        <f>IF(参照!B521="","",参照!B521)</f>
        <v/>
      </c>
      <c r="AW521" s="52" t="str">
        <f>IF(参照!C521="","",参照!C521)</f>
        <v/>
      </c>
      <c r="AX521" s="52" t="str">
        <f>IF(参照!D521="","",参照!D521)</f>
        <v>メニューC(残差)</v>
      </c>
      <c r="AY521" s="52">
        <f>IF(参照!E521="","",参照!E521)</f>
        <v>0</v>
      </c>
      <c r="AZ521" s="52" t="str">
        <f>IF(参照!F521="","",参照!F521)</f>
        <v>グリーナ(株)</v>
      </c>
      <c r="BA521" s="52" t="str">
        <f>IF(参照!G521="","",参照!G521)</f>
        <v>グリーナ(株)_メニューC(残差)</v>
      </c>
      <c r="BB521" s="52">
        <f t="shared" si="39"/>
        <v>0</v>
      </c>
      <c r="BD521" s="52" t="str">
        <f>IF(参照!L521="","",参照!L521)</f>
        <v>(株)宮交シティ</v>
      </c>
    </row>
    <row r="522" spans="47:56">
      <c r="AU522" s="52" t="str">
        <f>IF(参照!A522="","",参照!A522)</f>
        <v/>
      </c>
      <c r="AV522" s="52" t="str">
        <f>IF(参照!B522="","",参照!B522)</f>
        <v/>
      </c>
      <c r="AW522" s="52" t="str">
        <f>IF(参照!C522="","",参照!C522)</f>
        <v/>
      </c>
      <c r="AX522" s="52" t="str">
        <f>IF(参照!D522="","",参照!D522)</f>
        <v>(参考値)事業者全体</v>
      </c>
      <c r="AY522" s="52">
        <f>IF(参照!E522="","",参照!E522)</f>
        <v>0</v>
      </c>
      <c r="AZ522" s="52" t="str">
        <f>IF(参照!F522="","",参照!F522)</f>
        <v>グリーナ(株)</v>
      </c>
      <c r="BA522" s="52" t="str">
        <f>IF(参照!G522="","",参照!G522)</f>
        <v>グリーナ(株)_(参考値)事業者全体</v>
      </c>
      <c r="BB522" s="52">
        <f t="shared" si="39"/>
        <v>0</v>
      </c>
      <c r="BD522" s="52" t="str">
        <f>IF(参照!L522="","",参照!L522)</f>
        <v>宮古新電力(株)</v>
      </c>
    </row>
    <row r="523" spans="47:56">
      <c r="AU523" s="52" t="str">
        <f>IF(参照!A523="","",参照!A523)</f>
        <v>A0227</v>
      </c>
      <c r="AV523" s="52" t="str">
        <f>IF(参照!B523="","",参照!B523)</f>
        <v>はりま電力(株)</v>
      </c>
      <c r="AW523" s="52">
        <f>IF(参照!C523="","",参照!C523)</f>
        <v>4.95E-4</v>
      </c>
      <c r="AX523" s="52" t="str">
        <f>IF(参照!D523="","",参照!D523)</f>
        <v/>
      </c>
      <c r="AY523" s="52">
        <f>IF(参照!E523="","",参照!E523)</f>
        <v>5.2599999999999999E-4</v>
      </c>
      <c r="AZ523" s="52" t="str">
        <f>IF(参照!F523="","",参照!F523)</f>
        <v>はりま電力(株)</v>
      </c>
      <c r="BA523" s="52" t="str">
        <f>IF(参照!G523="","",参照!G523)</f>
        <v>はりま電力(株)_</v>
      </c>
      <c r="BB523" s="52">
        <f t="shared" si="39"/>
        <v>0.52600000000000002</v>
      </c>
      <c r="BD523" s="52" t="str">
        <f>IF(参照!L523="","",参照!L523)</f>
        <v>(株)宮崎ガスリビング</v>
      </c>
    </row>
    <row r="524" spans="47:56">
      <c r="AU524" s="52" t="str">
        <f>IF(参照!A524="","",参照!A524)</f>
        <v>A0228</v>
      </c>
      <c r="AV524" s="52" t="str">
        <f>IF(参照!B524="","",参照!B524)</f>
        <v>(株)浜松新電力</v>
      </c>
      <c r="AW524" s="52">
        <f>IF(参照!C524="","",参照!C524)</f>
        <v>4.5000000000000003E-5</v>
      </c>
      <c r="AX524" s="52" t="str">
        <f>IF(参照!D524="","",参照!D524)</f>
        <v/>
      </c>
      <c r="AY524" s="52">
        <f>IF(参照!E524="","",参照!E524)</f>
        <v>5.0100000000000003E-4</v>
      </c>
      <c r="AZ524" s="52" t="str">
        <f>IF(参照!F524="","",参照!F524)</f>
        <v>(株)浜松新電力</v>
      </c>
      <c r="BA524" s="52" t="str">
        <f>IF(参照!G524="","",参照!G524)</f>
        <v>(株)浜松新電力_</v>
      </c>
      <c r="BB524" s="52">
        <f t="shared" si="39"/>
        <v>0.501</v>
      </c>
      <c r="BD524" s="52" t="str">
        <f>IF(参照!L524="","",参照!L524)</f>
        <v>宮崎電力(株)</v>
      </c>
    </row>
    <row r="525" spans="47:56">
      <c r="AU525" s="52" t="str">
        <f>IF(参照!A525="","",参照!A525)</f>
        <v>A0229</v>
      </c>
      <c r="AV525" s="52" t="str">
        <f>IF(参照!B525="","",参照!B525)</f>
        <v>ゼロワットパワー(株)</v>
      </c>
      <c r="AW525" s="52">
        <f>IF(参照!C525="","",参照!C525)</f>
        <v>2.5000000000000001E-5</v>
      </c>
      <c r="AX525" s="52" t="str">
        <f>IF(参照!D525="","",参照!D525)</f>
        <v>メニューA</v>
      </c>
      <c r="AY525" s="52">
        <f>IF(参照!E525="","",参照!E525)</f>
        <v>0</v>
      </c>
      <c r="AZ525" s="52" t="str">
        <f>IF(参照!F525="","",参照!F525)</f>
        <v>ゼロワットパワー(株)</v>
      </c>
      <c r="BA525" s="52" t="str">
        <f>IF(参照!G525="","",参照!G525)</f>
        <v>ゼロワットパワー(株)_メニューA</v>
      </c>
      <c r="BB525" s="52">
        <f t="shared" si="39"/>
        <v>0</v>
      </c>
      <c r="BD525" s="52" t="str">
        <f>IF(参照!L525="","",参照!L525)</f>
        <v>宮崎パワーライン(株)</v>
      </c>
    </row>
    <row r="526" spans="47:56">
      <c r="AU526" s="52" t="str">
        <f>IF(参照!A526="","",参照!A526)</f>
        <v>A0230</v>
      </c>
      <c r="AV526" s="52" t="str">
        <f>IF(参照!B526="","",参照!B526)</f>
        <v>アストマックス(株)</v>
      </c>
      <c r="AW526" s="52" t="str">
        <f>IF(参照!C526="","",参照!C526)</f>
        <v>0.000453※</v>
      </c>
      <c r="AX526" s="52" t="str">
        <f>IF(参照!D526="","",参照!D526)</f>
        <v/>
      </c>
      <c r="AY526" s="52">
        <f>IF(参照!E526="","",参照!E526)</f>
        <v>4.5300000000000001E-4</v>
      </c>
      <c r="AZ526" s="52" t="str">
        <f>IF(参照!F526="","",参照!F526)</f>
        <v>アストマックス(株)</v>
      </c>
      <c r="BA526" s="52" t="str">
        <f>IF(参照!G526="","",参照!G526)</f>
        <v>アストマックス(株)_</v>
      </c>
      <c r="BB526" s="52">
        <f t="shared" si="39"/>
        <v>0.45300000000000001</v>
      </c>
      <c r="BD526" s="52" t="str">
        <f>IF(参照!L526="","",参照!L526)</f>
        <v>みやまスマートエネルギー(株)</v>
      </c>
    </row>
    <row r="527" spans="47:56">
      <c r="AU527" s="52" t="str">
        <f>IF(参照!A527="","",参照!A527)</f>
        <v>A0231</v>
      </c>
      <c r="AV527" s="52" t="str">
        <f>IF(参照!B527="","",参照!B527)</f>
        <v>(株)やまがた新電力</v>
      </c>
      <c r="AW527" s="52">
        <f>IF(参照!C527="","",参照!C527)</f>
        <v>6.0000000000000002E-6</v>
      </c>
      <c r="AX527" s="52" t="str">
        <f>IF(参照!D527="","",参照!D527)</f>
        <v>メニューA</v>
      </c>
      <c r="AY527" s="52">
        <f>IF(参照!E527="","",参照!E527)</f>
        <v>0</v>
      </c>
      <c r="AZ527" s="52" t="str">
        <f>IF(参照!F527="","",参照!F527)</f>
        <v>(株)やまがた新電力</v>
      </c>
      <c r="BA527" s="52" t="str">
        <f>IF(参照!G527="","",参照!G527)</f>
        <v>(株)やまがた新電力_メニューA</v>
      </c>
      <c r="BB527" s="52">
        <f t="shared" si="39"/>
        <v>0</v>
      </c>
      <c r="BD527" s="52" t="str">
        <f>IF(参照!L527="","",参照!L527)</f>
        <v>みよしエナジー(株)</v>
      </c>
    </row>
    <row r="528" spans="47:56">
      <c r="AU528" s="52" t="str">
        <f>IF(参照!A528="","",参照!A528)</f>
        <v/>
      </c>
      <c r="AV528" s="52" t="str">
        <f>IF(参照!B528="","",参照!B528)</f>
        <v/>
      </c>
      <c r="AW528" s="52" t="str">
        <f>IF(参照!C528="","",参照!C528)</f>
        <v/>
      </c>
      <c r="AX528" s="52" t="str">
        <f>IF(参照!D528="","",参照!D528)</f>
        <v>メニューB(残差)</v>
      </c>
      <c r="AY528" s="52">
        <f>IF(参照!E528="","",参照!E528)</f>
        <v>6.1600000000000001E-4</v>
      </c>
      <c r="AZ528" s="52" t="str">
        <f>IF(参照!F528="","",参照!F528)</f>
        <v>(株)やまがた新電力</v>
      </c>
      <c r="BA528" s="52" t="str">
        <f>IF(参照!G528="","",参照!G528)</f>
        <v>(株)やまがた新電力_メニューB(残差)</v>
      </c>
      <c r="BB528" s="52">
        <f t="shared" si="39"/>
        <v>0.61599999999999999</v>
      </c>
      <c r="BD528" s="52" t="str">
        <f>IF(参照!L528="","",参照!L528)</f>
        <v>ミライフ(株)</v>
      </c>
    </row>
    <row r="529" spans="47:56">
      <c r="AU529" s="52" t="str">
        <f>IF(参照!A529="","",参照!A529)</f>
        <v/>
      </c>
      <c r="AV529" s="52" t="str">
        <f>IF(参照!B529="","",参照!B529)</f>
        <v/>
      </c>
      <c r="AW529" s="52" t="str">
        <f>IF(参照!C529="","",参照!C529)</f>
        <v/>
      </c>
      <c r="AX529" s="52" t="str">
        <f>IF(参照!D529="","",参照!D529)</f>
        <v>(参考値)事業者全体</v>
      </c>
      <c r="AY529" s="52">
        <f>IF(参照!E529="","",参照!E529)</f>
        <v>4.44E-4</v>
      </c>
      <c r="AZ529" s="52" t="str">
        <f>IF(参照!F529="","",参照!F529)</f>
        <v>(株)やまがた新電力</v>
      </c>
      <c r="BA529" s="52" t="str">
        <f>IF(参照!G529="","",参照!G529)</f>
        <v>(株)やまがた新電力_(参考値)事業者全体</v>
      </c>
      <c r="BB529" s="52">
        <f t="shared" si="39"/>
        <v>0.44400000000000001</v>
      </c>
      <c r="BD529" s="52" t="str">
        <f>IF(参照!L529="","",参照!L529)</f>
        <v>ミライフ東日本(株)</v>
      </c>
    </row>
    <row r="530" spans="47:56">
      <c r="AU530" s="52" t="str">
        <f>IF(参照!A530="","",参照!A530)</f>
        <v>A0232</v>
      </c>
      <c r="AV530" s="52" t="str">
        <f>IF(参照!B530="","",参照!B530)</f>
        <v>一般社団法人東松島みらいとし機構</v>
      </c>
      <c r="AW530" s="52">
        <f>IF(参照!C530="","",参照!C530)</f>
        <v>3.6299999999999999E-4</v>
      </c>
      <c r="AX530" s="52" t="str">
        <f>IF(参照!D530="","",参照!D530)</f>
        <v/>
      </c>
      <c r="AY530" s="52">
        <f>IF(参照!E530="","",参照!E530)</f>
        <v>5.5500000000000005E-4</v>
      </c>
      <c r="AZ530" s="52" t="str">
        <f>IF(参照!F530="","",参照!F530)</f>
        <v>一般社団法人東松島みらいとし機構</v>
      </c>
      <c r="BA530" s="52" t="str">
        <f>IF(参照!G530="","",参照!G530)</f>
        <v>一般社団法人東松島みらいとし機構_</v>
      </c>
      <c r="BB530" s="52">
        <f t="shared" si="39"/>
        <v>0.55500000000000005</v>
      </c>
      <c r="BD530" s="52" t="str">
        <f>IF(参照!L530="","",参照!L530)</f>
        <v>(株)明治産業</v>
      </c>
    </row>
    <row r="531" spans="47:56">
      <c r="AU531" s="52" t="str">
        <f>IF(参照!A531="","",参照!A531)</f>
        <v>A0234</v>
      </c>
      <c r="AV531" s="52" t="str">
        <f>IF(参照!B531="","",参照!B531)</f>
        <v>(株)グリーンパワー大東</v>
      </c>
      <c r="AW531" s="52">
        <f>IF(参照!C531="","",参照!C531)</f>
        <v>1.6000000000000001E-4</v>
      </c>
      <c r="AX531" s="52" t="str">
        <f>IF(参照!D531="","",参照!D531)</f>
        <v>メニューA</v>
      </c>
      <c r="AY531" s="52">
        <f>IF(参照!E531="","",参照!E531)</f>
        <v>0</v>
      </c>
      <c r="AZ531" s="52" t="str">
        <f>IF(参照!F531="","",参照!F531)</f>
        <v>(株)グリーンパワー大東</v>
      </c>
      <c r="BA531" s="52" t="str">
        <f>IF(参照!G531="","",参照!G531)</f>
        <v>(株)グリーンパワー大東_メニューA</v>
      </c>
      <c r="BB531" s="52">
        <f t="shared" si="39"/>
        <v>0</v>
      </c>
      <c r="BD531" s="52" t="str">
        <f>IF(参照!L531="","",参照!L531)</f>
        <v>名南共同エネルギー(株)</v>
      </c>
    </row>
    <row r="532" spans="47:56">
      <c r="AU532" s="52" t="str">
        <f>IF(参照!A532="","",参照!A532)</f>
        <v/>
      </c>
      <c r="AV532" s="52" t="str">
        <f>IF(参照!B532="","",参照!B532)</f>
        <v/>
      </c>
      <c r="AW532" s="52" t="str">
        <f>IF(参照!C532="","",参照!C532)</f>
        <v/>
      </c>
      <c r="AX532" s="52" t="str">
        <f>IF(参照!D532="","",参照!D532)</f>
        <v>メニューB(残差)</v>
      </c>
      <c r="AY532" s="52">
        <f>IF(参照!E532="","",参照!E532)</f>
        <v>2.0100000000000001E-4</v>
      </c>
      <c r="AZ532" s="52" t="str">
        <f>IF(参照!F532="","",参照!F532)</f>
        <v>(株)グリーンパワー大東</v>
      </c>
      <c r="BA532" s="52" t="str">
        <f>IF(参照!G532="","",参照!G532)</f>
        <v>(株)グリーンパワー大東_メニューB(残差)</v>
      </c>
      <c r="BB532" s="52">
        <f t="shared" si="39"/>
        <v>0.20100000000000001</v>
      </c>
      <c r="BD532" s="52" t="str">
        <f>IF(参照!L532="","",参照!L532)</f>
        <v>(株)メディオテック</v>
      </c>
    </row>
    <row r="533" spans="47:56">
      <c r="AU533" s="52" t="str">
        <f>IF(参照!A533="","",参照!A533)</f>
        <v/>
      </c>
      <c r="AV533" s="52" t="str">
        <f>IF(参照!B533="","",参照!B533)</f>
        <v/>
      </c>
      <c r="AW533" s="52" t="str">
        <f>IF(参照!C533="","",参照!C533)</f>
        <v/>
      </c>
      <c r="AX533" s="52" t="str">
        <f>IF(参照!D533="","",参照!D533)</f>
        <v>(参考値)事業者全体</v>
      </c>
      <c r="AY533" s="52">
        <f>IF(参照!E533="","",参照!E533)</f>
        <v>1.9600000000000002E-4</v>
      </c>
      <c r="AZ533" s="52" t="str">
        <f>IF(参照!F533="","",参照!F533)</f>
        <v>(株)グリーンパワー大東</v>
      </c>
      <c r="BA533" s="52" t="str">
        <f>IF(参照!G533="","",参照!G533)</f>
        <v>(株)グリーンパワー大東_(参考値)事業者全体</v>
      </c>
      <c r="BB533" s="52">
        <f t="shared" si="39"/>
        <v>0.19600000000000001</v>
      </c>
      <c r="BD533" s="52" t="str">
        <f>IF(参照!L533="","",参照!L533)</f>
        <v>もみじ電力(株)</v>
      </c>
    </row>
    <row r="534" spans="47:56">
      <c r="AU534" s="52" t="str">
        <f>IF(参照!A534="","",参照!A534)</f>
        <v>A0235</v>
      </c>
      <c r="AV534" s="52" t="str">
        <f>IF(参照!B534="","",参照!B534)</f>
        <v>(株)Ｋｅｎｅｓエネルギーサービス</v>
      </c>
      <c r="AW534" s="52">
        <f>IF(参照!C534="","",参照!C534)</f>
        <v>7.0500000000000001E-4</v>
      </c>
      <c r="AX534" s="52" t="str">
        <f>IF(参照!D534="","",参照!D534)</f>
        <v/>
      </c>
      <c r="AY534" s="52">
        <f>IF(参照!E534="","",参照!E534)</f>
        <v>6.9899999999999997E-4</v>
      </c>
      <c r="AZ534" s="52" t="str">
        <f>IF(参照!F534="","",参照!F534)</f>
        <v>(株)Ｋｅｎｅｓエネルギーサービス</v>
      </c>
      <c r="BA534" s="52" t="str">
        <f>IF(参照!G534="","",参照!G534)</f>
        <v>(株)Ｋｅｎｅｓエネルギーサービス_</v>
      </c>
      <c r="BB534" s="52">
        <f t="shared" si="39"/>
        <v>0.69899999999999995</v>
      </c>
      <c r="BD534" s="52" t="str">
        <f>IF(参照!L534="","",参照!L534)</f>
        <v>森の灯り(株)</v>
      </c>
    </row>
    <row r="535" spans="47:56">
      <c r="AU535" s="52" t="str">
        <f>IF(参照!A535="","",参照!A535)</f>
        <v>A0236</v>
      </c>
      <c r="AV535" s="52" t="str">
        <f>IF(参照!B535="","",参照!B535)</f>
        <v>(株)シーラパワー(旧：愛知電力(株))</v>
      </c>
      <c r="AW535" s="52">
        <f>IF(参照!C535="","",参照!C535)</f>
        <v>4.9899999999999999E-4</v>
      </c>
      <c r="AX535" s="52" t="str">
        <f>IF(参照!D535="","",参照!D535)</f>
        <v>メニューA</v>
      </c>
      <c r="AY535" s="52">
        <f>IF(参照!E535="","",参照!E535)</f>
        <v>0</v>
      </c>
      <c r="AZ535" s="52" t="str">
        <f>IF(参照!F535="","",参照!F535)</f>
        <v>(株)シーラパワー(旧：愛知電力(株))</v>
      </c>
      <c r="BA535" s="52" t="str">
        <f>IF(参照!G535="","",参照!G535)</f>
        <v>(株)シーラパワー(旧：愛知電力(株))_メニューA</v>
      </c>
      <c r="BB535" s="52">
        <f t="shared" si="39"/>
        <v>0</v>
      </c>
      <c r="BD535" s="52" t="str">
        <f>IF(参照!L535="","",参照!L535)</f>
        <v>森のエネルギー(株)</v>
      </c>
    </row>
    <row r="536" spans="47:56">
      <c r="AU536" s="52" t="str">
        <f>IF(参照!A536="","",参照!A536)</f>
        <v/>
      </c>
      <c r="AV536" s="52" t="str">
        <f>IF(参照!B536="","",参照!B536)</f>
        <v/>
      </c>
      <c r="AW536" s="52" t="str">
        <f>IF(参照!C536="","",参照!C536)</f>
        <v/>
      </c>
      <c r="AX536" s="52" t="str">
        <f>IF(参照!D536="","",参照!D536)</f>
        <v>メニューB(残差)</v>
      </c>
      <c r="AY536" s="52">
        <f>IF(参照!E536="","",参照!E536)</f>
        <v>5.4600000000000004E-4</v>
      </c>
      <c r="AZ536" s="52" t="str">
        <f>IF(参照!F536="","",参照!F536)</f>
        <v>(株)シーラパワー(旧：愛知電力(株))</v>
      </c>
      <c r="BA536" s="52" t="str">
        <f>IF(参照!G536="","",参照!G536)</f>
        <v>(株)シーラパワー(旧：愛知電力(株))_メニューB(残差)</v>
      </c>
      <c r="BB536" s="52">
        <f t="shared" si="39"/>
        <v>0.54600000000000004</v>
      </c>
      <c r="BD536" s="52" t="str">
        <f>IF(参照!L536="","",参照!L536)</f>
        <v>森の電力(株)</v>
      </c>
    </row>
    <row r="537" spans="47:56">
      <c r="AU537" s="52" t="str">
        <f>IF(参照!A537="","",参照!A537)</f>
        <v/>
      </c>
      <c r="AV537" s="52" t="str">
        <f>IF(参照!B537="","",参照!B537)</f>
        <v/>
      </c>
      <c r="AW537" s="52" t="str">
        <f>IF(参照!C537="","",参照!C537)</f>
        <v/>
      </c>
      <c r="AX537" s="52" t="str">
        <f>IF(参照!D537="","",参照!D537)</f>
        <v>(参考値)事業者全体</v>
      </c>
      <c r="AY537" s="52">
        <f>IF(参照!E537="","",参照!E537)</f>
        <v>5.1699999999999999E-4</v>
      </c>
      <c r="AZ537" s="52" t="str">
        <f>IF(参照!F537="","",参照!F537)</f>
        <v>(株)シーラパワー(旧：愛知電力(株))</v>
      </c>
      <c r="BA537" s="52" t="str">
        <f>IF(参照!G537="","",参照!G537)</f>
        <v>(株)シーラパワー(旧：愛知電力(株))_(参考値)事業者全体</v>
      </c>
      <c r="BB537" s="52">
        <f t="shared" si="39"/>
        <v>0.51700000000000002</v>
      </c>
      <c r="BD537" s="52" t="str">
        <f>IF(参照!L537="","",参照!L537)</f>
        <v>八千代エンジニヤリング(株)</v>
      </c>
    </row>
    <row r="538" spans="47:56">
      <c r="AU538" s="52" t="str">
        <f>IF(参照!A538="","",参照!A538)</f>
        <v>A0237</v>
      </c>
      <c r="AV538" s="52" t="str">
        <f>IF(参照!B538="","",参照!B538)</f>
        <v>御所野縄文電力(株)</v>
      </c>
      <c r="AW538" s="52">
        <f>IF(参照!C538="","",参照!C538)</f>
        <v>3.4E-5</v>
      </c>
      <c r="AX538" s="52" t="str">
        <f>IF(参照!D538="","",参照!D538)</f>
        <v/>
      </c>
      <c r="AY538" s="52">
        <f>IF(参照!E538="","",参照!E538)</f>
        <v>4.5199999999999998E-4</v>
      </c>
      <c r="AZ538" s="52" t="str">
        <f>IF(参照!F538="","",参照!F538)</f>
        <v>御所野縄文電力(株)</v>
      </c>
      <c r="BA538" s="52" t="str">
        <f>IF(参照!G538="","",参照!G538)</f>
        <v>御所野縄文電力(株)_</v>
      </c>
      <c r="BB538" s="52">
        <f t="shared" si="39"/>
        <v>0.45199999999999996</v>
      </c>
      <c r="BD538" s="52" t="str">
        <f>IF(参照!L538="","",参照!L538)</f>
        <v>弥富ガス協同組合</v>
      </c>
    </row>
    <row r="539" spans="47:56">
      <c r="AU539" s="52" t="str">
        <f>IF(参照!A539="","",参照!A539)</f>
        <v>A0238</v>
      </c>
      <c r="AV539" s="52" t="str">
        <f>IF(参照!B539="","",参照!B539)</f>
        <v>(株)カーボンニュートラル(旧：西多摩バイオパワー(株))</v>
      </c>
      <c r="AW539" s="52" t="str">
        <f>IF(参照!C539="","",参照!C539)</f>
        <v>0.000453※</v>
      </c>
      <c r="AX539" s="52" t="str">
        <f>IF(参照!D539="","",参照!D539)</f>
        <v/>
      </c>
      <c r="AY539" s="52">
        <f>IF(参照!E539="","",参照!E539)</f>
        <v>4.3800000000000002E-4</v>
      </c>
      <c r="AZ539" s="52" t="str">
        <f>IF(参照!F539="","",参照!F539)</f>
        <v>(株)カーボンニュートラル(旧：西多摩バイオパワー(株))</v>
      </c>
      <c r="BA539" s="52" t="str">
        <f>IF(参照!G539="","",参照!G539)</f>
        <v>(株)カーボンニュートラル(旧：西多摩バイオパワー(株))_</v>
      </c>
      <c r="BB539" s="52">
        <f t="shared" si="39"/>
        <v>0.438</v>
      </c>
      <c r="BD539" s="52" t="str">
        <f>IF(参照!L539="","",参照!L539)</f>
        <v>八幡商事(株)</v>
      </c>
    </row>
    <row r="540" spans="47:56">
      <c r="AU540" s="52" t="str">
        <f>IF(参照!A540="","",参照!A540)</f>
        <v>A0239</v>
      </c>
      <c r="AV540" s="52" t="str">
        <f>IF(参照!B540="","",参照!B540)</f>
        <v>宮古新電力(株)</v>
      </c>
      <c r="AW540" s="52">
        <f>IF(参照!C540="","",参照!C540)</f>
        <v>4.0400000000000001E-4</v>
      </c>
      <c r="AX540" s="52" t="str">
        <f>IF(参照!D540="","",参照!D540)</f>
        <v/>
      </c>
      <c r="AY540" s="52">
        <f>IF(参照!E540="","",参照!E540)</f>
        <v>3.86E-4</v>
      </c>
      <c r="AZ540" s="52" t="str">
        <f>IF(参照!F540="","",参照!F540)</f>
        <v>宮古新電力(株)</v>
      </c>
      <c r="BA540" s="52" t="str">
        <f>IF(参照!G540="","",参照!G540)</f>
        <v>宮古新電力(株)_</v>
      </c>
      <c r="BB540" s="52">
        <f t="shared" si="39"/>
        <v>0.38600000000000001</v>
      </c>
      <c r="BD540" s="52" t="str">
        <f>IF(参照!L540="","",参照!L540)</f>
        <v>(株)やまがた新電力</v>
      </c>
    </row>
    <row r="541" spans="47:56">
      <c r="AU541" s="52" t="str">
        <f>IF(参照!A541="","",参照!A541)</f>
        <v>A0240</v>
      </c>
      <c r="AV541" s="52" t="str">
        <f>IF(参照!B541="","",参照!B541)</f>
        <v>長崎地域電力(株)</v>
      </c>
      <c r="AW541" s="52">
        <f>IF(参照!C541="","",参照!C541)</f>
        <v>4.9100000000000001E-4</v>
      </c>
      <c r="AX541" s="52" t="str">
        <f>IF(参照!D541="","",参照!D541)</f>
        <v/>
      </c>
      <c r="AY541" s="52">
        <f>IF(参照!E541="","",参照!E541)</f>
        <v>4.35E-4</v>
      </c>
      <c r="AZ541" s="52" t="str">
        <f>IF(参照!F541="","",参照!F541)</f>
        <v>長崎地域電力(株)</v>
      </c>
      <c r="BA541" s="52" t="str">
        <f>IF(参照!G541="","",参照!G541)</f>
        <v>長崎地域電力(株)_</v>
      </c>
      <c r="BB541" s="52">
        <f t="shared" si="39"/>
        <v>0.435</v>
      </c>
      <c r="BD541" s="52" t="str">
        <f>IF(参照!L541="","",参照!L541)</f>
        <v>やめエネルギー(株)</v>
      </c>
    </row>
    <row r="542" spans="47:56">
      <c r="AU542" s="52" t="str">
        <f>IF(参照!A542="","",参照!A542)</f>
        <v>A0241</v>
      </c>
      <c r="AV542" s="52" t="str">
        <f>IF(参照!B542="","",参照!B542)</f>
        <v>(株)エネアーク関西</v>
      </c>
      <c r="AW542" s="52">
        <f>IF(参照!C542="","",参照!C542)</f>
        <v>4.9799999999999996E-4</v>
      </c>
      <c r="AX542" s="52" t="str">
        <f>IF(参照!D542="","",参照!D542)</f>
        <v/>
      </c>
      <c r="AY542" s="52">
        <f>IF(参照!E542="","",参照!E542)</f>
        <v>4.4200000000000001E-4</v>
      </c>
      <c r="AZ542" s="52" t="str">
        <f>IF(参照!F542="","",参照!F542)</f>
        <v>(株)エネアーク関西</v>
      </c>
      <c r="BA542" s="52" t="str">
        <f>IF(参照!G542="","",参照!G542)</f>
        <v>(株)エネアーク関西_</v>
      </c>
      <c r="BB542" s="52">
        <f t="shared" si="39"/>
        <v>0.442</v>
      </c>
      <c r="BD542" s="52" t="str">
        <f>IF(参照!L542="","",参照!L542)</f>
        <v>(株)ユーラスグリーンエナジー</v>
      </c>
    </row>
    <row r="543" spans="47:56">
      <c r="AU543" s="52" t="str">
        <f>IF(参照!A543="","",参照!A543)</f>
        <v>A0243</v>
      </c>
      <c r="AV543" s="52" t="str">
        <f>IF(参照!B543="","",参照!B543)</f>
        <v>近畿電力(株)</v>
      </c>
      <c r="AW543" s="52">
        <f>IF(参照!C543="","",参照!C543)</f>
        <v>4.8500000000000003E-4</v>
      </c>
      <c r="AX543" s="52" t="str">
        <f>IF(参照!D543="","",参照!D543)</f>
        <v/>
      </c>
      <c r="AY543" s="52">
        <f>IF(参照!E543="","",参照!E543)</f>
        <v>4.6200000000000001E-4</v>
      </c>
      <c r="AZ543" s="52" t="str">
        <f>IF(参照!F543="","",参照!F543)</f>
        <v>近畿電力(株)</v>
      </c>
      <c r="BA543" s="52" t="str">
        <f>IF(参照!G543="","",参照!G543)</f>
        <v>近畿電力(株)_</v>
      </c>
      <c r="BB543" s="52">
        <f t="shared" si="39"/>
        <v>0.46200000000000002</v>
      </c>
      <c r="BD543" s="52" t="str">
        <f>IF(参照!L543="","",参照!L543)</f>
        <v>ゆきぐに新電力(株)</v>
      </c>
    </row>
    <row r="544" spans="47:56">
      <c r="AU544" s="52" t="str">
        <f>IF(参照!A544="","",参照!A544)</f>
        <v>A0245</v>
      </c>
      <c r="AV544" s="52" t="str">
        <f>IF(参照!B544="","",参照!B544)</f>
        <v>新電力おおいた(株)</v>
      </c>
      <c r="AW544" s="52">
        <f>IF(参照!C544="","",参照!C544)</f>
        <v>4.3300000000000001E-4</v>
      </c>
      <c r="AX544" s="52" t="str">
        <f>IF(参照!D544="","",参照!D544)</f>
        <v/>
      </c>
      <c r="AY544" s="52">
        <f>IF(参照!E544="","",参照!E544)</f>
        <v>4.2000000000000002E-4</v>
      </c>
      <c r="AZ544" s="52" t="str">
        <f>IF(参照!F544="","",参照!F544)</f>
        <v>新電力おおいた(株)</v>
      </c>
      <c r="BA544" s="52" t="str">
        <f>IF(参照!G544="","",参照!G544)</f>
        <v>新電力おおいた(株)_</v>
      </c>
      <c r="BB544" s="52">
        <f t="shared" si="39"/>
        <v>0.42000000000000004</v>
      </c>
      <c r="BD544" s="52" t="str">
        <f>IF(参照!L544="","",参照!L544)</f>
        <v>(株)ユビニティー</v>
      </c>
    </row>
    <row r="545" spans="47:56">
      <c r="AU545" s="52" t="str">
        <f>IF(参照!A545="","",参照!A545)</f>
        <v>A0246</v>
      </c>
      <c r="AV545" s="52" t="str">
        <f>IF(参照!B545="","",参照!B545)</f>
        <v>(株)日本セレモニー</v>
      </c>
      <c r="AW545" s="52">
        <f>IF(参照!C545="","",参照!C545)</f>
        <v>5.0100000000000003E-4</v>
      </c>
      <c r="AX545" s="52" t="str">
        <f>IF(参照!D545="","",参照!D545)</f>
        <v/>
      </c>
      <c r="AY545" s="52">
        <f>IF(参照!E545="","",参照!E545)</f>
        <v>4.9799999999999996E-4</v>
      </c>
      <c r="AZ545" s="52" t="str">
        <f>IF(参照!F545="","",参照!F545)</f>
        <v>(株)日本セレモニー</v>
      </c>
      <c r="BA545" s="52" t="str">
        <f>IF(参照!G545="","",参照!G545)</f>
        <v>(株)日本セレモニー_</v>
      </c>
      <c r="BB545" s="52">
        <f t="shared" si="39"/>
        <v>0.49799999999999994</v>
      </c>
      <c r="BD545" s="52" t="str">
        <f>IF(参照!L545="","",参照!L545)</f>
        <v>横浜ウォーター(株)</v>
      </c>
    </row>
    <row r="546" spans="47:56">
      <c r="AU546" s="52" t="str">
        <f>IF(参照!A546="","",参照!A546)</f>
        <v>A0248</v>
      </c>
      <c r="AV546" s="52" t="str">
        <f>IF(参照!B546="","",参照!B546)</f>
        <v>(株)池見石油店</v>
      </c>
      <c r="AW546" s="52">
        <f>IF(参照!C546="","",参照!C546)</f>
        <v>5.3600000000000002E-4</v>
      </c>
      <c r="AX546" s="52" t="str">
        <f>IF(参照!D546="","",参照!D546)</f>
        <v/>
      </c>
      <c r="AY546" s="52">
        <f>IF(参照!E546="","",参照!E546)</f>
        <v>5.71E-4</v>
      </c>
      <c r="AZ546" s="52" t="str">
        <f>IF(参照!F546="","",参照!F546)</f>
        <v>(株)池見石油店</v>
      </c>
      <c r="BA546" s="52" t="str">
        <f>IF(参照!G546="","",参照!G546)</f>
        <v>(株)池見石油店_</v>
      </c>
      <c r="BB546" s="52">
        <f t="shared" si="39"/>
        <v>0.57099999999999995</v>
      </c>
      <c r="BD546" s="52" t="str">
        <f>IF(参照!L546="","",参照!L546)</f>
        <v>(株)横浜環境デザイン</v>
      </c>
    </row>
    <row r="547" spans="47:56">
      <c r="AU547" s="52" t="str">
        <f>IF(参照!A547="","",参照!A547)</f>
        <v>A0250</v>
      </c>
      <c r="AV547" s="52" t="str">
        <f>IF(参照!B547="","",参照!B547)</f>
        <v>芝浦電力(株)</v>
      </c>
      <c r="AW547" s="52">
        <f>IF(参照!C547="","",参照!C547)</f>
        <v>2.8800000000000001E-4</v>
      </c>
      <c r="AX547" s="52" t="str">
        <f>IF(参照!D547="","",参照!D547)</f>
        <v/>
      </c>
      <c r="AY547" s="52">
        <f>IF(参照!E547="","",参照!E547)</f>
        <v>4.5199999999999998E-4</v>
      </c>
      <c r="AZ547" s="52" t="str">
        <f>IF(参照!F547="","",参照!F547)</f>
        <v>芝浦電力(株)</v>
      </c>
      <c r="BA547" s="52" t="str">
        <f>IF(参照!G547="","",参照!G547)</f>
        <v>芝浦電力(株)_</v>
      </c>
      <c r="BB547" s="52">
        <f t="shared" si="39"/>
        <v>0.45199999999999996</v>
      </c>
      <c r="BD547" s="52" t="str">
        <f>IF(参照!L547="","",参照!L547)</f>
        <v>(株)吉田石油店</v>
      </c>
    </row>
    <row r="548" spans="47:56">
      <c r="AU548" s="52" t="str">
        <f>IF(参照!A548="","",参照!A548)</f>
        <v>A0253</v>
      </c>
      <c r="AV548" s="52" t="str">
        <f>IF(参照!B548="","",参照!B548)</f>
        <v>(株)地域創生ホールディングス</v>
      </c>
      <c r="AW548" s="52">
        <f>IF(参照!C548="","",参照!C548)</f>
        <v>4.84E-4</v>
      </c>
      <c r="AX548" s="52" t="str">
        <f>IF(参照!D548="","",参照!D548)</f>
        <v/>
      </c>
      <c r="AY548" s="52">
        <f>IF(参照!E548="","",参照!E548)</f>
        <v>4.7699999999999999E-4</v>
      </c>
      <c r="AZ548" s="52" t="str">
        <f>IF(参照!F548="","",参照!F548)</f>
        <v>(株)地域創生ホールディングス</v>
      </c>
      <c r="BA548" s="52" t="str">
        <f>IF(参照!G548="","",参照!G548)</f>
        <v>(株)地域創生ホールディングス_</v>
      </c>
      <c r="BB548" s="52">
        <f t="shared" si="39"/>
        <v>0.47699999999999998</v>
      </c>
      <c r="BD548" s="52" t="str">
        <f>IF(参照!L548="","",参照!L548)</f>
        <v>米子瓦斯(株)</v>
      </c>
    </row>
    <row r="549" spans="47:56">
      <c r="AU549" s="52" t="str">
        <f>IF(参照!A549="","",参照!A549)</f>
        <v>A0254</v>
      </c>
      <c r="AV549" s="52" t="str">
        <f>IF(参照!B549="","",参照!B549)</f>
        <v>スズカ電工(株)</v>
      </c>
      <c r="AW549" s="52">
        <f>IF(参照!C549="","",参照!C549)</f>
        <v>2.0799999999999999E-4</v>
      </c>
      <c r="AX549" s="52" t="str">
        <f>IF(参照!D549="","",参照!D549)</f>
        <v/>
      </c>
      <c r="AY549" s="52">
        <f>IF(参照!E549="","",参照!E549)</f>
        <v>1.9600000000000002E-4</v>
      </c>
      <c r="AZ549" s="52" t="str">
        <f>IF(参照!F549="","",参照!F549)</f>
        <v>スズカ電工(株)</v>
      </c>
      <c r="BA549" s="52" t="str">
        <f>IF(参照!G549="","",参照!G549)</f>
        <v>スズカ電工(株)_</v>
      </c>
      <c r="BB549" s="52">
        <f t="shared" si="39"/>
        <v>0.19600000000000001</v>
      </c>
      <c r="BD549" s="52" t="str">
        <f>IF(参照!L549="","",参照!L549)</f>
        <v>楽天エナジー(株)</v>
      </c>
    </row>
    <row r="550" spans="47:56">
      <c r="AU550" s="52" t="str">
        <f>IF(参照!A550="","",参照!A550)</f>
        <v>A0256</v>
      </c>
      <c r="AV550" s="52" t="str">
        <f>IF(参照!B550="","",参照!B550)</f>
        <v>(株)エーコープサービス</v>
      </c>
      <c r="AW550" s="52">
        <f>IF(参照!C550="","",参照!C550)</f>
        <v>3.1700000000000001E-4</v>
      </c>
      <c r="AX550" s="52" t="str">
        <f>IF(参照!D550="","",参照!D550)</f>
        <v/>
      </c>
      <c r="AY550" s="52">
        <f>IF(参照!E550="","",参照!E550)</f>
        <v>3.9599999999999998E-4</v>
      </c>
      <c r="AZ550" s="52" t="str">
        <f>IF(参照!F550="","",参照!F550)</f>
        <v>(株)エーコープサービス</v>
      </c>
      <c r="BA550" s="52" t="str">
        <f>IF(参照!G550="","",参照!G550)</f>
        <v>(株)エーコープサービス_</v>
      </c>
      <c r="BB550" s="52">
        <f t="shared" si="39"/>
        <v>0.39599999999999996</v>
      </c>
      <c r="BD550" s="52" t="str">
        <f>IF(参照!L550="","",参照!L550)</f>
        <v>リエスパワー(株)</v>
      </c>
    </row>
    <row r="551" spans="47:56">
      <c r="AU551" s="52" t="str">
        <f>IF(参照!A551="","",参照!A551)</f>
        <v>A0257</v>
      </c>
      <c r="AV551" s="52" t="str">
        <f>IF(参照!B551="","",参照!B551)</f>
        <v>サンリン(株)</v>
      </c>
      <c r="AW551" s="52">
        <f>IF(参照!C551="","",参照!C551)</f>
        <v>4.9700000000000005E-4</v>
      </c>
      <c r="AX551" s="52" t="str">
        <f>IF(参照!D551="","",参照!D551)</f>
        <v>メニューA</v>
      </c>
      <c r="AY551" s="52">
        <f>IF(参照!E551="","",参照!E551)</f>
        <v>0</v>
      </c>
      <c r="AZ551" s="52" t="str">
        <f>IF(参照!F551="","",参照!F551)</f>
        <v>サンリン(株)</v>
      </c>
      <c r="BA551" s="52" t="str">
        <f>IF(参照!G551="","",参照!G551)</f>
        <v>サンリン(株)_メニューA</v>
      </c>
      <c r="BB551" s="52">
        <f t="shared" si="39"/>
        <v>0</v>
      </c>
      <c r="BD551" s="52" t="str">
        <f>IF(参照!L551="","",参照!L551)</f>
        <v>リエスパワーネクスト(株)</v>
      </c>
    </row>
    <row r="552" spans="47:56">
      <c r="AU552" s="52" t="str">
        <f>IF(参照!A552="","",参照!A552)</f>
        <v/>
      </c>
      <c r="AV552" s="52" t="str">
        <f>IF(参照!B552="","",参照!B552)</f>
        <v/>
      </c>
      <c r="AW552" s="52" t="str">
        <f>IF(参照!C552="","",参照!C552)</f>
        <v/>
      </c>
      <c r="AX552" s="52" t="str">
        <f>IF(参照!D552="","",参照!D552)</f>
        <v>メニューB(残差)</v>
      </c>
      <c r="AY552" s="52">
        <f>IF(参照!E552="","",参照!E552)</f>
        <v>4.4200000000000001E-4</v>
      </c>
      <c r="AZ552" s="52" t="str">
        <f>IF(参照!F552="","",参照!F552)</f>
        <v>サンリン(株)</v>
      </c>
      <c r="BA552" s="52" t="str">
        <f>IF(参照!G552="","",参照!G552)</f>
        <v>サンリン(株)_メニューB(残差)</v>
      </c>
      <c r="BB552" s="52">
        <f t="shared" si="39"/>
        <v>0.442</v>
      </c>
      <c r="BD552" s="52" t="str">
        <f>IF(参照!L552="","",参照!L552)</f>
        <v>陸前高田しみんエネルギー(株)</v>
      </c>
    </row>
    <row r="553" spans="47:56">
      <c r="AU553" s="52" t="str">
        <f>IF(参照!A553="","",参照!A553)</f>
        <v/>
      </c>
      <c r="AV553" s="52" t="str">
        <f>IF(参照!B553="","",参照!B553)</f>
        <v/>
      </c>
      <c r="AW553" s="52" t="str">
        <f>IF(参照!C553="","",参照!C553)</f>
        <v/>
      </c>
      <c r="AX553" s="52" t="str">
        <f>IF(参照!D553="","",参照!D553)</f>
        <v>(参考値)事業者全体</v>
      </c>
      <c r="AY553" s="52">
        <f>IF(参照!E553="","",参照!E553)</f>
        <v>4.7399999999999997E-4</v>
      </c>
      <c r="AZ553" s="52" t="str">
        <f>IF(参照!F553="","",参照!F553)</f>
        <v>サンリン(株)</v>
      </c>
      <c r="BA553" s="52" t="str">
        <f>IF(参照!G553="","",参照!G553)</f>
        <v>サンリン(株)_(参考値)事業者全体</v>
      </c>
      <c r="BB553" s="52">
        <f t="shared" si="39"/>
        <v>0.47399999999999998</v>
      </c>
      <c r="BD553" s="52" t="str">
        <f>IF(参照!L553="","",参照!L553)</f>
        <v>(株)リクルート</v>
      </c>
    </row>
    <row r="554" spans="47:56">
      <c r="AU554" s="52" t="str">
        <f>IF(参照!A554="","",参照!A554)</f>
        <v>A0258</v>
      </c>
      <c r="AV554" s="52" t="str">
        <f>IF(参照!B554="","",参照!B554)</f>
        <v>(株)宮崎ガスリビング</v>
      </c>
      <c r="AW554" s="52">
        <f>IF(参照!C554="","",参照!C554)</f>
        <v>4.46E-4</v>
      </c>
      <c r="AX554" s="52" t="str">
        <f>IF(参照!D554="","",参照!D554)</f>
        <v/>
      </c>
      <c r="AY554" s="52">
        <f>IF(参照!E554="","",参照!E554)</f>
        <v>4.5300000000000001E-4</v>
      </c>
      <c r="AZ554" s="52" t="str">
        <f>IF(参照!F554="","",参照!F554)</f>
        <v>(株)宮崎ガスリビング</v>
      </c>
      <c r="BA554" s="52" t="str">
        <f>IF(参照!G554="","",参照!G554)</f>
        <v>(株)宮崎ガスリビング_</v>
      </c>
      <c r="BB554" s="52">
        <f t="shared" si="39"/>
        <v>0.45300000000000001</v>
      </c>
      <c r="BD554" s="52" t="str">
        <f>IF(参照!L554="","",参照!L554)</f>
        <v>(株)リケン工業</v>
      </c>
    </row>
    <row r="555" spans="47:56">
      <c r="AU555" s="52" t="str">
        <f>IF(参照!A555="","",参照!A555)</f>
        <v>A0259</v>
      </c>
      <c r="AV555" s="52" t="str">
        <f>IF(参照!B555="","",参照!B555)</f>
        <v>山陰エレキ・アライアンス(株)</v>
      </c>
      <c r="AW555" s="52">
        <f>IF(参照!C555="","",参照!C555)</f>
        <v>4.84E-4</v>
      </c>
      <c r="AX555" s="52" t="str">
        <f>IF(参照!D555="","",参照!D555)</f>
        <v/>
      </c>
      <c r="AY555" s="52">
        <f>IF(参照!E555="","",参照!E555)</f>
        <v>4.28E-4</v>
      </c>
      <c r="AZ555" s="52" t="str">
        <f>IF(参照!F555="","",参照!F555)</f>
        <v>山陰エレキ・アライアンス(株)</v>
      </c>
      <c r="BA555" s="52" t="str">
        <f>IF(参照!G555="","",参照!G555)</f>
        <v>山陰エレキ・アライアンス(株)_</v>
      </c>
      <c r="BB555" s="52">
        <f t="shared" si="39"/>
        <v>0.42799999999999999</v>
      </c>
      <c r="BD555" s="52" t="str">
        <f>IF(参照!L555="","",参照!L555)</f>
        <v>リコージャパン(株)</v>
      </c>
    </row>
    <row r="556" spans="47:56">
      <c r="AU556" s="52" t="str">
        <f>IF(参照!A556="","",参照!A556)</f>
        <v>A0261</v>
      </c>
      <c r="AV556" s="52" t="str">
        <f>IF(参照!B556="","",参照!B556)</f>
        <v>ミライフ東日本(株)</v>
      </c>
      <c r="AW556" s="52">
        <f>IF(参照!C556="","",参照!C556)</f>
        <v>1.3200000000000001E-4</v>
      </c>
      <c r="AX556" s="52" t="str">
        <f>IF(参照!D556="","",参照!D556)</f>
        <v/>
      </c>
      <c r="AY556" s="52">
        <f>IF(参照!E556="","",参照!E556)</f>
        <v>7.7000000000000001E-5</v>
      </c>
      <c r="AZ556" s="52" t="str">
        <f>IF(参照!F556="","",参照!F556)</f>
        <v>ミライフ東日本(株)</v>
      </c>
      <c r="BA556" s="52" t="str">
        <f>IF(参照!G556="","",参照!G556)</f>
        <v>ミライフ東日本(株)_</v>
      </c>
      <c r="BB556" s="52">
        <f t="shared" si="39"/>
        <v>7.6999999999999999E-2</v>
      </c>
      <c r="BD556" s="52" t="str">
        <f>IF(参照!L556="","",参照!L556)</f>
        <v>リストプロパティーズ(株)</v>
      </c>
    </row>
    <row r="557" spans="47:56">
      <c r="AU557" s="52" t="str">
        <f>IF(参照!A557="","",参照!A557)</f>
        <v>A0263</v>
      </c>
      <c r="AV557" s="52" t="str">
        <f>IF(参照!B557="","",参照!B557)</f>
        <v>(株)ウッドエナジー</v>
      </c>
      <c r="AW557" s="52">
        <f>IF(参照!C557="","",参照!C557)</f>
        <v>0</v>
      </c>
      <c r="AX557" s="52" t="str">
        <f>IF(参照!D557="","",参照!D557)</f>
        <v/>
      </c>
      <c r="AY557" s="52">
        <f>IF(参照!E557="","",参照!E557)</f>
        <v>4.0400000000000001E-4</v>
      </c>
      <c r="AZ557" s="52" t="str">
        <f>IF(参照!F557="","",参照!F557)</f>
        <v>(株)ウッドエナジー</v>
      </c>
      <c r="BA557" s="52" t="str">
        <f>IF(参照!G557="","",参照!G557)</f>
        <v>(株)ウッドエナジー_</v>
      </c>
      <c r="BB557" s="52">
        <f t="shared" si="39"/>
        <v>0.40400000000000003</v>
      </c>
      <c r="BD557" s="52" t="str">
        <f>IF(参照!L557="","",参照!L557)</f>
        <v>リニューアブル・ジャパン(株)(旧：(株)みらい電力)</v>
      </c>
    </row>
    <row r="558" spans="47:56">
      <c r="AU558" s="52" t="str">
        <f>IF(参照!A558="","",参照!A558)</f>
        <v>A0264</v>
      </c>
      <c r="AV558" s="52" t="str">
        <f>IF(参照!B558="","",参照!B558)</f>
        <v>山陰酸素工業(株)</v>
      </c>
      <c r="AW558" s="52">
        <f>IF(参照!C558="","",参照!C558)</f>
        <v>4.84E-4</v>
      </c>
      <c r="AX558" s="52" t="str">
        <f>IF(参照!D558="","",参照!D558)</f>
        <v/>
      </c>
      <c r="AY558" s="52">
        <f>IF(参照!E558="","",参照!E558)</f>
        <v>4.2900000000000002E-4</v>
      </c>
      <c r="AZ558" s="52" t="str">
        <f>IF(参照!F558="","",参照!F558)</f>
        <v>山陰酸素工業(株)</v>
      </c>
      <c r="BA558" s="52" t="str">
        <f>IF(参照!G558="","",参照!G558)</f>
        <v>山陰酸素工業(株)_</v>
      </c>
      <c r="BB558" s="52">
        <f t="shared" si="39"/>
        <v>0.42899999999999999</v>
      </c>
      <c r="BD558" s="52" t="str">
        <f>IF(参照!L558="","",参照!L558)</f>
        <v>(株)リミックスポイント</v>
      </c>
    </row>
    <row r="559" spans="47:56">
      <c r="AU559" s="52" t="str">
        <f>IF(参照!A559="","",参照!A559)</f>
        <v>A0265</v>
      </c>
      <c r="AV559" s="52" t="str">
        <f>IF(参照!B559="","",参照!B559)</f>
        <v>武陽ガス(株)</v>
      </c>
      <c r="AW559" s="52">
        <f>IF(参照!C559="","",参照!C559)</f>
        <v>3.6400000000000001E-4</v>
      </c>
      <c r="AX559" s="52" t="str">
        <f>IF(参照!D559="","",参照!D559)</f>
        <v/>
      </c>
      <c r="AY559" s="52">
        <f>IF(参照!E559="","",参照!E559)</f>
        <v>3.0800000000000001E-4</v>
      </c>
      <c r="AZ559" s="52" t="str">
        <f>IF(参照!F559="","",参照!F559)</f>
        <v>武陽ガス(株)</v>
      </c>
      <c r="BA559" s="52" t="str">
        <f>IF(参照!G559="","",参照!G559)</f>
        <v>武陽ガス(株)_</v>
      </c>
      <c r="BB559" s="52">
        <f t="shared" si="39"/>
        <v>0.308</v>
      </c>
      <c r="BD559" s="52" t="str">
        <f>IF(参照!L559="","",参照!L559)</f>
        <v>(株)ルーク</v>
      </c>
    </row>
    <row r="560" spans="47:56">
      <c r="AU560" s="52" t="str">
        <f>IF(参照!A560="","",参照!A560)</f>
        <v>A0267</v>
      </c>
      <c r="AV560" s="52" t="str">
        <f>IF(参照!B560="","",参照!B560)</f>
        <v>北海道電力(株)</v>
      </c>
      <c r="AW560" s="52">
        <f>IF(参照!C560="","",参照!C560)</f>
        <v>5.4900000000000001E-4</v>
      </c>
      <c r="AX560" s="52" t="str">
        <f>IF(参照!D560="","",参照!D560)</f>
        <v>メニューA</v>
      </c>
      <c r="AY560" s="52">
        <f>IF(参照!E560="","",参照!E560)</f>
        <v>0</v>
      </c>
      <c r="AZ560" s="52" t="str">
        <f>IF(参照!F560="","",参照!F560)</f>
        <v>北海道電力(株)</v>
      </c>
      <c r="BA560" s="52" t="str">
        <f>IF(参照!G560="","",参照!G560)</f>
        <v>北海道電力(株)_メニューA</v>
      </c>
      <c r="BB560" s="52">
        <f t="shared" si="39"/>
        <v>0</v>
      </c>
      <c r="BD560" s="52" t="str">
        <f>IF(参照!L560="","",参照!L560)</f>
        <v>(株)レクスポート</v>
      </c>
    </row>
    <row r="561" spans="47:56">
      <c r="AU561" s="52" t="str">
        <f>IF(参照!A561="","",参照!A561)</f>
        <v/>
      </c>
      <c r="AV561" s="52" t="str">
        <f>IF(参照!B561="","",参照!B561)</f>
        <v/>
      </c>
      <c r="AW561" s="52" t="str">
        <f>IF(参照!C561="","",参照!C561)</f>
        <v/>
      </c>
      <c r="AX561" s="52" t="str">
        <f>IF(参照!D561="","",参照!D561)</f>
        <v>メニューB</v>
      </c>
      <c r="AY561" s="52">
        <f>IF(参照!E561="","",参照!E561)</f>
        <v>0</v>
      </c>
      <c r="AZ561" s="52" t="str">
        <f>IF(参照!F561="","",参照!F561)</f>
        <v>北海道電力(株)</v>
      </c>
      <c r="BA561" s="52" t="str">
        <f>IF(参照!G561="","",参照!G561)</f>
        <v>北海道電力(株)_メニューB</v>
      </c>
      <c r="BB561" s="52">
        <f t="shared" si="39"/>
        <v>0</v>
      </c>
      <c r="BD561" s="52" t="str">
        <f>IF(参照!L561="","",参照!L561)</f>
        <v>レネックス電力合同会社</v>
      </c>
    </row>
    <row r="562" spans="47:56">
      <c r="AU562" s="52" t="str">
        <f>IF(参照!A562="","",参照!A562)</f>
        <v/>
      </c>
      <c r="AV562" s="52" t="str">
        <f>IF(参照!B562="","",参照!B562)</f>
        <v/>
      </c>
      <c r="AW562" s="52" t="str">
        <f>IF(参照!C562="","",参照!C562)</f>
        <v/>
      </c>
      <c r="AX562" s="52" t="str">
        <f>IF(参照!D562="","",参照!D562)</f>
        <v>メニューC(残差)</v>
      </c>
      <c r="AY562" s="52">
        <f>IF(参照!E562="","",参照!E562)</f>
        <v>5.3700000000000004E-4</v>
      </c>
      <c r="AZ562" s="52" t="str">
        <f>IF(参照!F562="","",参照!F562)</f>
        <v>北海道電力(株)</v>
      </c>
      <c r="BA562" s="52" t="str">
        <f>IF(参照!G562="","",参照!G562)</f>
        <v>北海道電力(株)_メニューC(残差)</v>
      </c>
      <c r="BB562" s="52">
        <f t="shared" si="39"/>
        <v>0.53700000000000003</v>
      </c>
      <c r="BD562" s="52" t="str">
        <f>IF(参照!L562="","",参照!L562)</f>
        <v>レモンガス(株)</v>
      </c>
    </row>
    <row r="563" spans="47:56">
      <c r="AU563" s="52" t="str">
        <f>IF(参照!A563="","",参照!A563)</f>
        <v/>
      </c>
      <c r="AV563" s="52" t="str">
        <f>IF(参照!B563="","",参照!B563)</f>
        <v/>
      </c>
      <c r="AW563" s="52" t="str">
        <f>IF(参照!C563="","",参照!C563)</f>
        <v/>
      </c>
      <c r="AX563" s="52" t="str">
        <f>IF(参照!D563="","",参照!D563)</f>
        <v>(参考値)事業者全体</v>
      </c>
      <c r="AY563" s="52">
        <f>IF(参照!E563="","",参照!E563)</f>
        <v>5.4900000000000001E-4</v>
      </c>
      <c r="AZ563" s="52" t="str">
        <f>IF(参照!F563="","",参照!F563)</f>
        <v>北海道電力(株)</v>
      </c>
      <c r="BA563" s="52" t="str">
        <f>IF(参照!G563="","",参照!G563)</f>
        <v>北海道電力(株)_(参考値)事業者全体</v>
      </c>
      <c r="BB563" s="52">
        <f t="shared" si="39"/>
        <v>0.54900000000000004</v>
      </c>
      <c r="BD563" s="52" t="str">
        <f>IF(参照!L563="","",参照!L563)</f>
        <v>ローカルエナジー(株)</v>
      </c>
    </row>
    <row r="564" spans="47:56">
      <c r="AU564" s="52" t="str">
        <f>IF(参照!A564="","",参照!A564)</f>
        <v>A0268</v>
      </c>
      <c r="AV564" s="52" t="str">
        <f>IF(参照!B564="","",参照!B564)</f>
        <v>東北電力(株)</v>
      </c>
      <c r="AW564" s="52">
        <f>IF(参照!C564="","",参照!C564)</f>
        <v>4.9600000000000002E-4</v>
      </c>
      <c r="AX564" s="52" t="str">
        <f>IF(参照!D564="","",参照!D564)</f>
        <v>メニューA</v>
      </c>
      <c r="AY564" s="52">
        <f>IF(参照!E564="","",参照!E564)</f>
        <v>0</v>
      </c>
      <c r="AZ564" s="52" t="str">
        <f>IF(参照!F564="","",参照!F564)</f>
        <v>東北電力(株)</v>
      </c>
      <c r="BA564" s="52" t="str">
        <f>IF(参照!G564="","",参照!G564)</f>
        <v>東北電力(株)_メニューA</v>
      </c>
      <c r="BB564" s="52">
        <f t="shared" si="39"/>
        <v>0</v>
      </c>
      <c r="BD564" s="52" t="str">
        <f>IF(参照!L564="","",参照!L564)</f>
        <v>ローカルでんき(株)</v>
      </c>
    </row>
    <row r="565" spans="47:56">
      <c r="AU565" s="52" t="str">
        <f>IF(参照!A565="","",参照!A565)</f>
        <v/>
      </c>
      <c r="AV565" s="52" t="str">
        <f>IF(参照!B565="","",参照!B565)</f>
        <v/>
      </c>
      <c r="AW565" s="52" t="str">
        <f>IF(参照!C565="","",参照!C565)</f>
        <v/>
      </c>
      <c r="AX565" s="52" t="str">
        <f>IF(参照!D565="","",参照!D565)</f>
        <v>メニューB</v>
      </c>
      <c r="AY565" s="52">
        <f>IF(参照!E565="","",参照!E565)</f>
        <v>0</v>
      </c>
      <c r="AZ565" s="52" t="str">
        <f>IF(参照!F565="","",参照!F565)</f>
        <v>東北電力(株)</v>
      </c>
      <c r="BA565" s="52" t="str">
        <f>IF(参照!G565="","",参照!G565)</f>
        <v>東北電力(株)_メニューB</v>
      </c>
      <c r="BB565" s="52">
        <f t="shared" si="39"/>
        <v>0</v>
      </c>
      <c r="BD565" s="52" t="str">
        <f>IF(参照!L565="","",参照!L565)</f>
        <v>和歌山電力(株)</v>
      </c>
    </row>
    <row r="566" spans="47:56">
      <c r="AU566" s="52" t="str">
        <f>IF(参照!A566="","",参照!A566)</f>
        <v/>
      </c>
      <c r="AV566" s="52" t="str">
        <f>IF(参照!B566="","",参照!B566)</f>
        <v/>
      </c>
      <c r="AW566" s="52" t="str">
        <f>IF(参照!C566="","",参照!C566)</f>
        <v/>
      </c>
      <c r="AX566" s="52" t="str">
        <f>IF(参照!D566="","",参照!D566)</f>
        <v>メニューC(残差)</v>
      </c>
      <c r="AY566" s="52">
        <f>IF(参照!E566="","",参照!E566)</f>
        <v>4.8799999999999999E-4</v>
      </c>
      <c r="AZ566" s="52" t="str">
        <f>IF(参照!F566="","",参照!F566)</f>
        <v>東北電力(株)</v>
      </c>
      <c r="BA566" s="52" t="str">
        <f>IF(参照!G566="","",参照!G566)</f>
        <v>東北電力(株)_メニューC(残差)</v>
      </c>
      <c r="BB566" s="52">
        <f t="shared" si="39"/>
        <v>0.48799999999999999</v>
      </c>
      <c r="BD566" s="52" t="str">
        <f>IF(参照!L566="","",参照!L566)</f>
        <v>綿半パートナーズ(株)</v>
      </c>
    </row>
    <row r="567" spans="47:56">
      <c r="AU567" s="52" t="str">
        <f>IF(参照!A567="","",参照!A567)</f>
        <v/>
      </c>
      <c r="AV567" s="52" t="str">
        <f>IF(参照!B567="","",参照!B567)</f>
        <v/>
      </c>
      <c r="AW567" s="52" t="str">
        <f>IF(参照!C567="","",参照!C567)</f>
        <v/>
      </c>
      <c r="AX567" s="52" t="str">
        <f>IF(参照!D567="","",参照!D567)</f>
        <v>(参考値)事業者全体</v>
      </c>
      <c r="AY567" s="52">
        <f>IF(参照!E567="","",参照!E567)</f>
        <v>4.57E-4</v>
      </c>
      <c r="AZ567" s="52" t="str">
        <f>IF(参照!F567="","",参照!F567)</f>
        <v>東北電力(株)</v>
      </c>
      <c r="BA567" s="52" t="str">
        <f>IF(参照!G567="","",参照!G567)</f>
        <v>東北電力(株)_(参考値)事業者全体</v>
      </c>
      <c r="BB567" s="52">
        <f t="shared" si="39"/>
        <v>0.45700000000000002</v>
      </c>
      <c r="BD567" s="52" t="str">
        <f>IF(参照!L567="","",参照!L567)</f>
        <v>ワタミエナジー(株)</v>
      </c>
    </row>
    <row r="568" spans="47:56">
      <c r="AU568" s="52" t="str">
        <f>IF(参照!A568="","",参照!A568)</f>
        <v>A0269</v>
      </c>
      <c r="AV568" s="52" t="str">
        <f>IF(参照!B568="","",参照!B568)</f>
        <v>東京電力エナジーパートナー(株)</v>
      </c>
      <c r="AW568" s="52">
        <f>IF(参照!C568="","",参照!C568)</f>
        <v>4.57E-4</v>
      </c>
      <c r="AX568" s="52" t="str">
        <f>IF(参照!D568="","",参照!D568)</f>
        <v>メニューA</v>
      </c>
      <c r="AY568" s="52">
        <f>IF(参照!E568="","",参照!E568)</f>
        <v>0</v>
      </c>
      <c r="AZ568" s="52" t="str">
        <f>IF(参照!F568="","",参照!F568)</f>
        <v>東京電力エナジーパートナー(株)</v>
      </c>
      <c r="BA568" s="52" t="str">
        <f>IF(参照!G568="","",参照!G568)</f>
        <v>東京電力エナジーパートナー(株)_メニューA</v>
      </c>
      <c r="BB568" s="52">
        <f t="shared" si="39"/>
        <v>0</v>
      </c>
      <c r="BD568" s="52" t="str">
        <f>IF(参照!L568="","",参照!L568)</f>
        <v>ワンワールドエナジー(株)(旧：(株)地方創生テクノロジーラボ)</v>
      </c>
    </row>
    <row r="569" spans="47:56">
      <c r="AU569" s="52" t="str">
        <f>IF(参照!A569="","",参照!A569)</f>
        <v/>
      </c>
      <c r="AV569" s="52" t="str">
        <f>IF(参照!B569="","",参照!B569)</f>
        <v/>
      </c>
      <c r="AW569" s="52" t="str">
        <f>IF(参照!C569="","",参照!C569)</f>
        <v/>
      </c>
      <c r="AX569" s="52" t="str">
        <f>IF(参照!D569="","",参照!D569)</f>
        <v>メニューB</v>
      </c>
      <c r="AY569" s="52">
        <f>IF(参照!E569="","",参照!E569)</f>
        <v>0</v>
      </c>
      <c r="AZ569" s="52" t="str">
        <f>IF(参照!F569="","",参照!F569)</f>
        <v>東京電力エナジーパートナー(株)</v>
      </c>
      <c r="BA569" s="52" t="str">
        <f>IF(参照!G569="","",参照!G569)</f>
        <v>東京電力エナジーパートナー(株)_メニューB</v>
      </c>
      <c r="BB569" s="52">
        <f t="shared" si="39"/>
        <v>0</v>
      </c>
      <c r="BD569" s="52" t="str">
        <f>IF(参照!L569="","",参照!L569)</f>
        <v/>
      </c>
    </row>
    <row r="570" spans="47:56">
      <c r="AU570" s="52" t="str">
        <f>IF(参照!A570="","",参照!A570)</f>
        <v/>
      </c>
      <c r="AV570" s="52" t="str">
        <f>IF(参照!B570="","",参照!B570)</f>
        <v/>
      </c>
      <c r="AW570" s="52" t="str">
        <f>IF(参照!C570="","",参照!C570)</f>
        <v/>
      </c>
      <c r="AX570" s="52" t="str">
        <f>IF(参照!D570="","",参照!D570)</f>
        <v>メニューC</v>
      </c>
      <c r="AY570" s="52">
        <f>IF(参照!E570="","",参照!E570)</f>
        <v>0</v>
      </c>
      <c r="AZ570" s="52" t="str">
        <f>IF(参照!F570="","",参照!F570)</f>
        <v>東京電力エナジーパートナー(株)</v>
      </c>
      <c r="BA570" s="52" t="str">
        <f>IF(参照!G570="","",参照!G570)</f>
        <v>東京電力エナジーパートナー(株)_メニューC</v>
      </c>
      <c r="BB570" s="52">
        <f t="shared" si="39"/>
        <v>0</v>
      </c>
      <c r="BD570" s="52" t="str">
        <f>IF(参照!L570="","",参照!L570)</f>
        <v/>
      </c>
    </row>
    <row r="571" spans="47:56">
      <c r="AU571" s="52" t="str">
        <f>IF(参照!A571="","",参照!A571)</f>
        <v/>
      </c>
      <c r="AV571" s="52" t="str">
        <f>IF(参照!B571="","",参照!B571)</f>
        <v/>
      </c>
      <c r="AW571" s="52" t="str">
        <f>IF(参照!C571="","",参照!C571)</f>
        <v/>
      </c>
      <c r="AX571" s="52" t="str">
        <f>IF(参照!D571="","",参照!D571)</f>
        <v>メニューD</v>
      </c>
      <c r="AY571" s="52">
        <f>IF(参照!E571="","",参照!E571)</f>
        <v>0</v>
      </c>
      <c r="AZ571" s="52" t="str">
        <f>IF(参照!F571="","",参照!F571)</f>
        <v>東京電力エナジーパートナー(株)</v>
      </c>
      <c r="BA571" s="52" t="str">
        <f>IF(参照!G571="","",参照!G571)</f>
        <v>東京電力エナジーパートナー(株)_メニューD</v>
      </c>
      <c r="BB571" s="52">
        <f t="shared" si="39"/>
        <v>0</v>
      </c>
      <c r="BD571" s="52" t="str">
        <f>IF(参照!L571="","",参照!L571)</f>
        <v/>
      </c>
    </row>
    <row r="572" spans="47:56">
      <c r="AU572" s="52" t="str">
        <f>IF(参照!A572="","",参照!A572)</f>
        <v/>
      </c>
      <c r="AV572" s="52" t="str">
        <f>IF(参照!B572="","",参照!B572)</f>
        <v/>
      </c>
      <c r="AW572" s="52" t="str">
        <f>IF(参照!C572="","",参照!C572)</f>
        <v/>
      </c>
      <c r="AX572" s="52" t="str">
        <f>IF(参照!D572="","",参照!D572)</f>
        <v>メニューE</v>
      </c>
      <c r="AY572" s="52">
        <f>IF(参照!E572="","",参照!E572)</f>
        <v>0</v>
      </c>
      <c r="AZ572" s="52" t="str">
        <f>IF(参照!F572="","",参照!F572)</f>
        <v>東京電力エナジーパートナー(株)</v>
      </c>
      <c r="BA572" s="52" t="str">
        <f>IF(参照!G572="","",参照!G572)</f>
        <v>東京電力エナジーパートナー(株)_メニューE</v>
      </c>
      <c r="BB572" s="52">
        <f t="shared" si="39"/>
        <v>0</v>
      </c>
      <c r="BD572" s="52" t="str">
        <f>IF(参照!L572="","",参照!L572)</f>
        <v/>
      </c>
    </row>
    <row r="573" spans="47:56">
      <c r="AU573" s="52" t="str">
        <f>IF(参照!A573="","",参照!A573)</f>
        <v/>
      </c>
      <c r="AV573" s="52" t="str">
        <f>IF(参照!B573="","",参照!B573)</f>
        <v/>
      </c>
      <c r="AW573" s="52" t="str">
        <f>IF(参照!C573="","",参照!C573)</f>
        <v/>
      </c>
      <c r="AX573" s="52" t="str">
        <f>IF(参照!D573="","",参照!D573)</f>
        <v>メニューF</v>
      </c>
      <c r="AY573" s="52">
        <f>IF(参照!E573="","",参照!E573)</f>
        <v>0</v>
      </c>
      <c r="AZ573" s="52" t="str">
        <f>IF(参照!F573="","",参照!F573)</f>
        <v>東京電力エナジーパートナー(株)</v>
      </c>
      <c r="BA573" s="52" t="str">
        <f>IF(参照!G573="","",参照!G573)</f>
        <v>東京電力エナジーパートナー(株)_メニューF</v>
      </c>
      <c r="BB573" s="52">
        <f t="shared" si="39"/>
        <v>0</v>
      </c>
      <c r="BD573" s="52" t="str">
        <f>IF(参照!L573="","",参照!L573)</f>
        <v/>
      </c>
    </row>
    <row r="574" spans="47:56">
      <c r="AU574" s="52" t="str">
        <f>IF(参照!A574="","",参照!A574)</f>
        <v/>
      </c>
      <c r="AV574" s="52" t="str">
        <f>IF(参照!B574="","",参照!B574)</f>
        <v/>
      </c>
      <c r="AW574" s="52" t="str">
        <f>IF(参照!C574="","",参照!C574)</f>
        <v/>
      </c>
      <c r="AX574" s="52" t="str">
        <f>IF(参照!D574="","",参照!D574)</f>
        <v>メニューG</v>
      </c>
      <c r="AY574" s="52">
        <f>IF(参照!E574="","",参照!E574)</f>
        <v>0</v>
      </c>
      <c r="AZ574" s="52" t="str">
        <f>IF(参照!F574="","",参照!F574)</f>
        <v>東京電力エナジーパートナー(株)</v>
      </c>
      <c r="BA574" s="52" t="str">
        <f>IF(参照!G574="","",参照!G574)</f>
        <v>東京電力エナジーパートナー(株)_メニューG</v>
      </c>
      <c r="BB574" s="52">
        <f t="shared" si="39"/>
        <v>0</v>
      </c>
      <c r="BD574" s="52" t="str">
        <f>IF(参照!L574="","",参照!L574)</f>
        <v/>
      </c>
    </row>
    <row r="575" spans="47:56">
      <c r="AU575" s="52" t="str">
        <f>IF(参照!A575="","",参照!A575)</f>
        <v/>
      </c>
      <c r="AV575" s="52" t="str">
        <f>IF(参照!B575="","",参照!B575)</f>
        <v/>
      </c>
      <c r="AW575" s="52" t="str">
        <f>IF(参照!C575="","",参照!C575)</f>
        <v/>
      </c>
      <c r="AX575" s="52" t="str">
        <f>IF(参照!D575="","",参照!D575)</f>
        <v>メニューH</v>
      </c>
      <c r="AY575" s="52">
        <f>IF(参照!E575="","",参照!E575)</f>
        <v>0</v>
      </c>
      <c r="AZ575" s="52" t="str">
        <f>IF(参照!F575="","",参照!F575)</f>
        <v>東京電力エナジーパートナー(株)</v>
      </c>
      <c r="BA575" s="52" t="str">
        <f>IF(参照!G575="","",参照!G575)</f>
        <v>東京電力エナジーパートナー(株)_メニューH</v>
      </c>
      <c r="BB575" s="52">
        <f t="shared" si="39"/>
        <v>0</v>
      </c>
      <c r="BD575" s="52" t="str">
        <f>IF(参照!L575="","",参照!L575)</f>
        <v/>
      </c>
    </row>
    <row r="576" spans="47:56">
      <c r="AU576" s="52" t="str">
        <f>IF(参照!A576="","",参照!A576)</f>
        <v/>
      </c>
      <c r="AV576" s="52" t="str">
        <f>IF(参照!B576="","",参照!B576)</f>
        <v/>
      </c>
      <c r="AW576" s="52" t="str">
        <f>IF(参照!C576="","",参照!C576)</f>
        <v/>
      </c>
      <c r="AX576" s="52" t="str">
        <f>IF(参照!D576="","",参照!D576)</f>
        <v>メニューI</v>
      </c>
      <c r="AY576" s="52">
        <f>IF(参照!E576="","",参照!E576)</f>
        <v>0</v>
      </c>
      <c r="AZ576" s="52" t="str">
        <f>IF(参照!F576="","",参照!F576)</f>
        <v>東京電力エナジーパートナー(株)</v>
      </c>
      <c r="BA576" s="52" t="str">
        <f>IF(参照!G576="","",参照!G576)</f>
        <v>東京電力エナジーパートナー(株)_メニューI</v>
      </c>
      <c r="BB576" s="52">
        <f t="shared" si="39"/>
        <v>0</v>
      </c>
      <c r="BD576" s="52" t="str">
        <f>IF(参照!L576="","",参照!L576)</f>
        <v/>
      </c>
    </row>
    <row r="577" spans="47:56">
      <c r="AU577" s="52" t="str">
        <f>IF(参照!A577="","",参照!A577)</f>
        <v/>
      </c>
      <c r="AV577" s="52" t="str">
        <f>IF(参照!B577="","",参照!B577)</f>
        <v/>
      </c>
      <c r="AW577" s="52" t="str">
        <f>IF(参照!C577="","",参照!C577)</f>
        <v/>
      </c>
      <c r="AX577" s="52" t="str">
        <f>IF(参照!D577="","",参照!D577)</f>
        <v>メニューJ(残差)</v>
      </c>
      <c r="AY577" s="52">
        <f>IF(参照!E577="","",参照!E577)</f>
        <v>4.57E-4</v>
      </c>
      <c r="AZ577" s="52" t="str">
        <f>IF(参照!F577="","",参照!F577)</f>
        <v>東京電力エナジーパートナー(株)</v>
      </c>
      <c r="BA577" s="52" t="str">
        <f>IF(参照!G577="","",参照!G577)</f>
        <v>東京電力エナジーパートナー(株)_メニューJ(残差)</v>
      </c>
      <c r="BB577" s="52">
        <f t="shared" si="39"/>
        <v>0.45700000000000002</v>
      </c>
      <c r="BD577" s="52" t="str">
        <f>IF(参照!L577="","",参照!L577)</f>
        <v/>
      </c>
    </row>
    <row r="578" spans="47:56">
      <c r="AU578" s="52" t="str">
        <f>IF(参照!A578="","",参照!A578)</f>
        <v/>
      </c>
      <c r="AV578" s="52" t="str">
        <f>IF(参照!B578="","",参照!B578)</f>
        <v/>
      </c>
      <c r="AW578" s="52" t="str">
        <f>IF(参照!C578="","",参照!C578)</f>
        <v/>
      </c>
      <c r="AX578" s="52" t="str">
        <f>IF(参照!D578="","",参照!D578)</f>
        <v>(参考値)事業者全体</v>
      </c>
      <c r="AY578" s="52">
        <f>IF(参照!E578="","",参照!E578)</f>
        <v>4.4099999999999999E-4</v>
      </c>
      <c r="AZ578" s="52" t="str">
        <f>IF(参照!F578="","",参照!F578)</f>
        <v>東京電力エナジーパートナー(株)</v>
      </c>
      <c r="BA578" s="52" t="str">
        <f>IF(参照!G578="","",参照!G578)</f>
        <v>東京電力エナジーパートナー(株)_(参考値)事業者全体</v>
      </c>
      <c r="BB578" s="52">
        <f t="shared" si="39"/>
        <v>0.441</v>
      </c>
      <c r="BD578" s="52" t="str">
        <f>IF(参照!L578="","",参照!L578)</f>
        <v/>
      </c>
    </row>
    <row r="579" spans="47:56">
      <c r="AU579" s="52" t="str">
        <f>IF(参照!A579="","",参照!A579)</f>
        <v>A0270</v>
      </c>
      <c r="AV579" s="52" t="str">
        <f>IF(参照!B579="","",参照!B579)</f>
        <v>中部電力ミライズ(株)</v>
      </c>
      <c r="AW579" s="52">
        <f>IF(参照!C579="","",参照!C579)</f>
        <v>4.4900000000000002E-4</v>
      </c>
      <c r="AX579" s="52" t="str">
        <f>IF(参照!D579="","",参照!D579)</f>
        <v>メニューA</v>
      </c>
      <c r="AY579" s="52">
        <f>IF(参照!E579="","",参照!E579)</f>
        <v>0</v>
      </c>
      <c r="AZ579" s="52" t="str">
        <f>IF(参照!F579="","",参照!F579)</f>
        <v>中部電力ミライズ(株)</v>
      </c>
      <c r="BA579" s="52" t="str">
        <f>IF(参照!G579="","",参照!G579)</f>
        <v>中部電力ミライズ(株)_メニューA</v>
      </c>
      <c r="BB579" s="52">
        <f t="shared" si="39"/>
        <v>0</v>
      </c>
      <c r="BD579" s="52" t="str">
        <f>IF(参照!L579="","",参照!L579)</f>
        <v/>
      </c>
    </row>
    <row r="580" spans="47:56">
      <c r="AU580" s="52" t="str">
        <f>IF(参照!A580="","",参照!A580)</f>
        <v/>
      </c>
      <c r="AV580" s="52" t="str">
        <f>IF(参照!B580="","",参照!B580)</f>
        <v/>
      </c>
      <c r="AW580" s="52" t="str">
        <f>IF(参照!C580="","",参照!C580)</f>
        <v/>
      </c>
      <c r="AX580" s="52" t="str">
        <f>IF(参照!D580="","",参照!D580)</f>
        <v>メニューB(残差)</v>
      </c>
      <c r="AY580" s="52">
        <f>IF(参照!E580="","",参照!E580)</f>
        <v>3.88E-4</v>
      </c>
      <c r="AZ580" s="52" t="str">
        <f>IF(参照!F580="","",参照!F580)</f>
        <v>中部電力ミライズ(株)</v>
      </c>
      <c r="BA580" s="52" t="str">
        <f>IF(参照!G580="","",参照!G580)</f>
        <v>中部電力ミライズ(株)_メニューB(残差)</v>
      </c>
      <c r="BB580" s="52">
        <f t="shared" si="39"/>
        <v>0.38800000000000001</v>
      </c>
      <c r="BD580" s="52" t="str">
        <f>IF(参照!L580="","",参照!L580)</f>
        <v/>
      </c>
    </row>
    <row r="581" spans="47:56">
      <c r="AU581" s="52" t="str">
        <f>IF(参照!A581="","",参照!A581)</f>
        <v/>
      </c>
      <c r="AV581" s="52" t="str">
        <f>IF(参照!B581="","",参照!B581)</f>
        <v/>
      </c>
      <c r="AW581" s="52" t="str">
        <f>IF(参照!C581="","",参照!C581)</f>
        <v/>
      </c>
      <c r="AX581" s="52" t="str">
        <f>IF(参照!D581="","",参照!D581)</f>
        <v>(参考値)事業者全体</v>
      </c>
      <c r="AY581" s="52">
        <f>IF(参照!E581="","",参照!E581)</f>
        <v>3.77E-4</v>
      </c>
      <c r="AZ581" s="52" t="str">
        <f>IF(参照!F581="","",参照!F581)</f>
        <v>中部電力ミライズ(株)</v>
      </c>
      <c r="BA581" s="52" t="str">
        <f>IF(参照!G581="","",参照!G581)</f>
        <v>中部電力ミライズ(株)_(参考値)事業者全体</v>
      </c>
      <c r="BB581" s="52">
        <f t="shared" ref="BB581:BB644" si="40">AY581*1000</f>
        <v>0.377</v>
      </c>
      <c r="BD581" s="52" t="str">
        <f>IF(参照!L581="","",参照!L581)</f>
        <v/>
      </c>
    </row>
    <row r="582" spans="47:56">
      <c r="AU582" s="52" t="str">
        <f>IF(参照!A582="","",参照!A582)</f>
        <v>A0271</v>
      </c>
      <c r="AV582" s="52" t="str">
        <f>IF(参照!B582="","",参照!B582)</f>
        <v>北陸電力(株)</v>
      </c>
      <c r="AW582" s="52">
        <f>IF(参照!C582="","",参照!C582)</f>
        <v>4.8000000000000001E-4</v>
      </c>
      <c r="AX582" s="52" t="str">
        <f>IF(参照!D582="","",参照!D582)</f>
        <v>メニューA</v>
      </c>
      <c r="AY582" s="52">
        <f>IF(参照!E582="","",参照!E582)</f>
        <v>0</v>
      </c>
      <c r="AZ582" s="52" t="str">
        <f>IF(参照!F582="","",参照!F582)</f>
        <v>北陸電力(株)</v>
      </c>
      <c r="BA582" s="52" t="str">
        <f>IF(参照!G582="","",参照!G582)</f>
        <v>北陸電力(株)_メニューA</v>
      </c>
      <c r="BB582" s="52">
        <f t="shared" si="40"/>
        <v>0</v>
      </c>
      <c r="BD582" s="52" t="str">
        <f>IF(参照!L582="","",参照!L582)</f>
        <v/>
      </c>
    </row>
    <row r="583" spans="47:56">
      <c r="AU583" s="52" t="str">
        <f>IF(参照!A583="","",参照!A583)</f>
        <v/>
      </c>
      <c r="AV583" s="52" t="str">
        <f>IF(参照!B583="","",参照!B583)</f>
        <v/>
      </c>
      <c r="AW583" s="52" t="str">
        <f>IF(参照!C583="","",参照!C583)</f>
        <v/>
      </c>
      <c r="AX583" s="52" t="str">
        <f>IF(参照!D583="","",参照!D583)</f>
        <v>メニューB</v>
      </c>
      <c r="AY583" s="52">
        <f>IF(参照!E583="","",参照!E583)</f>
        <v>0</v>
      </c>
      <c r="AZ583" s="52" t="str">
        <f>IF(参照!F583="","",参照!F583)</f>
        <v>北陸電力(株)</v>
      </c>
      <c r="BA583" s="52" t="str">
        <f>IF(参照!G583="","",参照!G583)</f>
        <v>北陸電力(株)_メニューB</v>
      </c>
      <c r="BB583" s="52">
        <f t="shared" si="40"/>
        <v>0</v>
      </c>
      <c r="BD583" s="52" t="str">
        <f>IF(参照!L583="","",参照!L583)</f>
        <v/>
      </c>
    </row>
    <row r="584" spans="47:56">
      <c r="AU584" s="52" t="str">
        <f>IF(参照!A584="","",参照!A584)</f>
        <v/>
      </c>
      <c r="AV584" s="52" t="str">
        <f>IF(参照!B584="","",参照!B584)</f>
        <v/>
      </c>
      <c r="AW584" s="52" t="str">
        <f>IF(参照!C584="","",参照!C584)</f>
        <v/>
      </c>
      <c r="AX584" s="52" t="str">
        <f>IF(参照!D584="","",参照!D584)</f>
        <v>メニューC</v>
      </c>
      <c r="AY584" s="52">
        <f>IF(参照!E584="","",参照!E584)</f>
        <v>0</v>
      </c>
      <c r="AZ584" s="52" t="str">
        <f>IF(参照!F584="","",参照!F584)</f>
        <v>北陸電力(株)</v>
      </c>
      <c r="BA584" s="52" t="str">
        <f>IF(参照!G584="","",参照!G584)</f>
        <v>北陸電力(株)_メニューC</v>
      </c>
      <c r="BB584" s="52">
        <f t="shared" si="40"/>
        <v>0</v>
      </c>
      <c r="BD584" s="52" t="str">
        <f>IF(参照!L584="","",参照!L584)</f>
        <v/>
      </c>
    </row>
    <row r="585" spans="47:56">
      <c r="AU585" s="52" t="str">
        <f>IF(参照!A585="","",参照!A585)</f>
        <v/>
      </c>
      <c r="AV585" s="52" t="str">
        <f>IF(参照!B585="","",参照!B585)</f>
        <v/>
      </c>
      <c r="AW585" s="52" t="str">
        <f>IF(参照!C585="","",参照!C585)</f>
        <v/>
      </c>
      <c r="AX585" s="52" t="str">
        <f>IF(参照!D585="","",参照!D585)</f>
        <v>メニューD</v>
      </c>
      <c r="AY585" s="52">
        <f>IF(参照!E585="","",参照!E585)</f>
        <v>0</v>
      </c>
      <c r="AZ585" s="52" t="str">
        <f>IF(参照!F585="","",参照!F585)</f>
        <v>北陸電力(株)</v>
      </c>
      <c r="BA585" s="52" t="str">
        <f>IF(参照!G585="","",参照!G585)</f>
        <v>北陸電力(株)_メニューD</v>
      </c>
      <c r="BB585" s="52">
        <f t="shared" si="40"/>
        <v>0</v>
      </c>
      <c r="BD585" s="52" t="str">
        <f>IF(参照!L585="","",参照!L585)</f>
        <v/>
      </c>
    </row>
    <row r="586" spans="47:56">
      <c r="AU586" s="52" t="str">
        <f>IF(参照!A586="","",参照!A586)</f>
        <v/>
      </c>
      <c r="AV586" s="52" t="str">
        <f>IF(参照!B586="","",参照!B586)</f>
        <v/>
      </c>
      <c r="AW586" s="52" t="str">
        <f>IF(参照!C586="","",参照!C586)</f>
        <v/>
      </c>
      <c r="AX586" s="52" t="str">
        <f>IF(参照!D586="","",参照!D586)</f>
        <v>メニューE(残差)</v>
      </c>
      <c r="AY586" s="52">
        <f>IF(参照!E586="","",参照!E586)</f>
        <v>4.8899999999999996E-4</v>
      </c>
      <c r="AZ586" s="52" t="str">
        <f>IF(参照!F586="","",参照!F586)</f>
        <v>北陸電力(株)</v>
      </c>
      <c r="BA586" s="52" t="str">
        <f>IF(参照!G586="","",参照!G586)</f>
        <v>北陸電力(株)_メニューE(残差)</v>
      </c>
      <c r="BB586" s="52">
        <f t="shared" si="40"/>
        <v>0.48899999999999993</v>
      </c>
      <c r="BD586" s="52" t="str">
        <f>IF(参照!L586="","",参照!L586)</f>
        <v/>
      </c>
    </row>
    <row r="587" spans="47:56">
      <c r="AU587" s="52" t="str">
        <f>IF(参照!A587="","",参照!A587)</f>
        <v/>
      </c>
      <c r="AV587" s="52" t="str">
        <f>IF(参照!B587="","",参照!B587)</f>
        <v/>
      </c>
      <c r="AW587" s="52" t="str">
        <f>IF(参照!C587="","",参照!C587)</f>
        <v/>
      </c>
      <c r="AX587" s="52" t="str">
        <f>IF(参照!D587="","",参照!D587)</f>
        <v>(参考値)事業者全体</v>
      </c>
      <c r="AY587" s="52">
        <f>IF(参照!E587="","",参照!E587)</f>
        <v>4.6500000000000003E-4</v>
      </c>
      <c r="AZ587" s="52" t="str">
        <f>IF(参照!F587="","",参照!F587)</f>
        <v>北陸電力(株)</v>
      </c>
      <c r="BA587" s="52" t="str">
        <f>IF(参照!G587="","",参照!G587)</f>
        <v>北陸電力(株)_(参考値)事業者全体</v>
      </c>
      <c r="BB587" s="52">
        <f t="shared" si="40"/>
        <v>0.46500000000000002</v>
      </c>
      <c r="BD587" s="52" t="str">
        <f>IF(参照!L587="","",参照!L587)</f>
        <v/>
      </c>
    </row>
    <row r="588" spans="47:56">
      <c r="AU588" s="52" t="str">
        <f>IF(参照!A588="","",参照!A588)</f>
        <v>A0272</v>
      </c>
      <c r="AV588" s="52" t="str">
        <f>IF(参照!B588="","",参照!B588)</f>
        <v>関西電力(株)</v>
      </c>
      <c r="AW588" s="52">
        <f>IF(参照!C588="","",参照!C588)</f>
        <v>2.99E-4</v>
      </c>
      <c r="AX588" s="52" t="str">
        <f>IF(参照!D588="","",参照!D588)</f>
        <v>メニューA</v>
      </c>
      <c r="AY588" s="52">
        <f>IF(参照!E588="","",参照!E588)</f>
        <v>0</v>
      </c>
      <c r="AZ588" s="52" t="str">
        <f>IF(参照!F588="","",参照!F588)</f>
        <v>関西電力(株)</v>
      </c>
      <c r="BA588" s="52" t="str">
        <f>IF(参照!G588="","",参照!G588)</f>
        <v>関西電力(株)_メニューA</v>
      </c>
      <c r="BB588" s="52">
        <f t="shared" si="40"/>
        <v>0</v>
      </c>
      <c r="BD588" s="52" t="str">
        <f>IF(参照!L588="","",参照!L588)</f>
        <v/>
      </c>
    </row>
    <row r="589" spans="47:56">
      <c r="AU589" s="52" t="str">
        <f>IF(参照!A589="","",参照!A589)</f>
        <v/>
      </c>
      <c r="AV589" s="52" t="str">
        <f>IF(参照!B589="","",参照!B589)</f>
        <v/>
      </c>
      <c r="AW589" s="52" t="str">
        <f>IF(参照!C589="","",参照!C589)</f>
        <v/>
      </c>
      <c r="AX589" s="52" t="str">
        <f>IF(参照!D589="","",参照!D589)</f>
        <v>メニューB</v>
      </c>
      <c r="AY589" s="52">
        <f>IF(参照!E589="","",参照!E589)</f>
        <v>0</v>
      </c>
      <c r="AZ589" s="52" t="str">
        <f>IF(参照!F589="","",参照!F589)</f>
        <v>関西電力(株)</v>
      </c>
      <c r="BA589" s="52" t="str">
        <f>IF(参照!G589="","",参照!G589)</f>
        <v>関西電力(株)_メニューB</v>
      </c>
      <c r="BB589" s="52">
        <f t="shared" si="40"/>
        <v>0</v>
      </c>
      <c r="BD589" s="52" t="str">
        <f>IF(参照!L589="","",参照!L589)</f>
        <v/>
      </c>
    </row>
    <row r="590" spans="47:56">
      <c r="AU590" s="52" t="str">
        <f>IF(参照!A590="","",参照!A590)</f>
        <v/>
      </c>
      <c r="AV590" s="52" t="str">
        <f>IF(参照!B590="","",参照!B590)</f>
        <v/>
      </c>
      <c r="AW590" s="52" t="str">
        <f>IF(参照!C590="","",参照!C590)</f>
        <v/>
      </c>
      <c r="AX590" s="52" t="str">
        <f>IF(参照!D590="","",参照!D590)</f>
        <v>メニューC</v>
      </c>
      <c r="AY590" s="52">
        <f>IF(参照!E590="","",参照!E590)</f>
        <v>0</v>
      </c>
      <c r="AZ590" s="52" t="str">
        <f>IF(参照!F590="","",参照!F590)</f>
        <v>関西電力(株)</v>
      </c>
      <c r="BA590" s="52" t="str">
        <f>IF(参照!G590="","",参照!G590)</f>
        <v>関西電力(株)_メニューC</v>
      </c>
      <c r="BB590" s="52">
        <f t="shared" si="40"/>
        <v>0</v>
      </c>
      <c r="BD590" s="52" t="str">
        <f>IF(参照!L590="","",参照!L590)</f>
        <v/>
      </c>
    </row>
    <row r="591" spans="47:56">
      <c r="AU591" s="52" t="str">
        <f>IF(参照!A591="","",参照!A591)</f>
        <v/>
      </c>
      <c r="AV591" s="52" t="str">
        <f>IF(参照!B591="","",参照!B591)</f>
        <v/>
      </c>
      <c r="AW591" s="52" t="str">
        <f>IF(参照!C591="","",参照!C591)</f>
        <v/>
      </c>
      <c r="AX591" s="52" t="str">
        <f>IF(参照!D591="","",参照!D591)</f>
        <v>メニューD</v>
      </c>
      <c r="AY591" s="52">
        <f>IF(参照!E591="","",参照!E591)</f>
        <v>0</v>
      </c>
      <c r="AZ591" s="52" t="str">
        <f>IF(参照!F591="","",参照!F591)</f>
        <v>関西電力(株)</v>
      </c>
      <c r="BA591" s="52" t="str">
        <f>IF(参照!G591="","",参照!G591)</f>
        <v>関西電力(株)_メニューD</v>
      </c>
      <c r="BB591" s="52">
        <f t="shared" si="40"/>
        <v>0</v>
      </c>
      <c r="BD591" s="52" t="str">
        <f>IF(参照!L591="","",参照!L591)</f>
        <v/>
      </c>
    </row>
    <row r="592" spans="47:56">
      <c r="AU592" s="52" t="str">
        <f>IF(参照!A592="","",参照!A592)</f>
        <v/>
      </c>
      <c r="AV592" s="52" t="str">
        <f>IF(参照!B592="","",参照!B592)</f>
        <v/>
      </c>
      <c r="AW592" s="52" t="str">
        <f>IF(参照!C592="","",参照!C592)</f>
        <v/>
      </c>
      <c r="AX592" s="52" t="str">
        <f>IF(参照!D592="","",参照!D592)</f>
        <v>メニューE</v>
      </c>
      <c r="AY592" s="52">
        <f>IF(参照!E592="","",参照!E592)</f>
        <v>0</v>
      </c>
      <c r="AZ592" s="52" t="str">
        <f>IF(参照!F592="","",参照!F592)</f>
        <v>関西電力(株)</v>
      </c>
      <c r="BA592" s="52" t="str">
        <f>IF(参照!G592="","",参照!G592)</f>
        <v>関西電力(株)_メニューE</v>
      </c>
      <c r="BB592" s="52">
        <f t="shared" si="40"/>
        <v>0</v>
      </c>
      <c r="BD592" s="52" t="str">
        <f>IF(参照!L592="","",参照!L592)</f>
        <v/>
      </c>
    </row>
    <row r="593" spans="47:56">
      <c r="AU593" s="52" t="str">
        <f>IF(参照!A593="","",参照!A593)</f>
        <v/>
      </c>
      <c r="AV593" s="52" t="str">
        <f>IF(参照!B593="","",参照!B593)</f>
        <v/>
      </c>
      <c r="AW593" s="52" t="str">
        <f>IF(参照!C593="","",参照!C593)</f>
        <v/>
      </c>
      <c r="AX593" s="52" t="str">
        <f>IF(参照!D593="","",参照!D593)</f>
        <v>メニューF(残差)</v>
      </c>
      <c r="AY593" s="52">
        <f>IF(参照!E593="","",参照!E593)</f>
        <v>3.1100000000000002E-4</v>
      </c>
      <c r="AZ593" s="52" t="str">
        <f>IF(参照!F593="","",参照!F593)</f>
        <v>関西電力(株)</v>
      </c>
      <c r="BA593" s="52" t="str">
        <f>IF(参照!G593="","",参照!G593)</f>
        <v>関西電力(株)_メニューF(残差)</v>
      </c>
      <c r="BB593" s="52">
        <f t="shared" si="40"/>
        <v>0.311</v>
      </c>
      <c r="BD593" s="52" t="str">
        <f>IF(参照!L593="","",参照!L593)</f>
        <v/>
      </c>
    </row>
    <row r="594" spans="47:56">
      <c r="AU594" s="52" t="str">
        <f>IF(参照!A594="","",参照!A594)</f>
        <v/>
      </c>
      <c r="AV594" s="52" t="str">
        <f>IF(参照!B594="","",参照!B594)</f>
        <v/>
      </c>
      <c r="AW594" s="52" t="str">
        <f>IF(参照!C594="","",参照!C594)</f>
        <v/>
      </c>
      <c r="AX594" s="52" t="str">
        <f>IF(参照!D594="","",参照!D594)</f>
        <v>(参考値)事業者全体</v>
      </c>
      <c r="AY594" s="52">
        <f>IF(参照!E594="","",参照!E594)</f>
        <v>3.5E-4</v>
      </c>
      <c r="AZ594" s="52" t="str">
        <f>IF(参照!F594="","",参照!F594)</f>
        <v>関西電力(株)</v>
      </c>
      <c r="BA594" s="52" t="str">
        <f>IF(参照!G594="","",参照!G594)</f>
        <v>関西電力(株)_(参考値)事業者全体</v>
      </c>
      <c r="BB594" s="52">
        <f t="shared" si="40"/>
        <v>0.35</v>
      </c>
      <c r="BD594" s="52" t="str">
        <f>IF(参照!L594="","",参照!L594)</f>
        <v/>
      </c>
    </row>
    <row r="595" spans="47:56">
      <c r="AU595" s="52" t="str">
        <f>IF(参照!A595="","",参照!A595)</f>
        <v>A0273</v>
      </c>
      <c r="AV595" s="52" t="str">
        <f>IF(参照!B595="","",参照!B595)</f>
        <v>中国電力(株)</v>
      </c>
      <c r="AW595" s="52">
        <f>IF(参照!C595="","",参照!C595)</f>
        <v>5.3399999999999997E-4</v>
      </c>
      <c r="AX595" s="52" t="str">
        <f>IF(参照!D595="","",参照!D595)</f>
        <v>メニューA</v>
      </c>
      <c r="AY595" s="52">
        <f>IF(参照!E595="","",参照!E595)</f>
        <v>0</v>
      </c>
      <c r="AZ595" s="52" t="str">
        <f>IF(参照!F595="","",参照!F595)</f>
        <v>中国電力(株)</v>
      </c>
      <c r="BA595" s="52" t="str">
        <f>IF(参照!G595="","",参照!G595)</f>
        <v>中国電力(株)_メニューA</v>
      </c>
      <c r="BB595" s="52">
        <f t="shared" si="40"/>
        <v>0</v>
      </c>
      <c r="BD595" s="52" t="str">
        <f>IF(参照!L595="","",参照!L595)</f>
        <v/>
      </c>
    </row>
    <row r="596" spans="47:56">
      <c r="AU596" s="52" t="str">
        <f>IF(参照!A596="","",参照!A596)</f>
        <v/>
      </c>
      <c r="AV596" s="52" t="str">
        <f>IF(参照!B596="","",参照!B596)</f>
        <v/>
      </c>
      <c r="AW596" s="52" t="str">
        <f>IF(参照!C596="","",参照!C596)</f>
        <v/>
      </c>
      <c r="AX596" s="52" t="str">
        <f>IF(参照!D596="","",参照!D596)</f>
        <v>メニューB</v>
      </c>
      <c r="AY596" s="52">
        <f>IF(参照!E596="","",参照!E596)</f>
        <v>0</v>
      </c>
      <c r="AZ596" s="52" t="str">
        <f>IF(参照!F596="","",参照!F596)</f>
        <v>中国電力(株)</v>
      </c>
      <c r="BA596" s="52" t="str">
        <f>IF(参照!G596="","",参照!G596)</f>
        <v>中国電力(株)_メニューB</v>
      </c>
      <c r="BB596" s="52">
        <f t="shared" si="40"/>
        <v>0</v>
      </c>
      <c r="BD596" s="52" t="str">
        <f>IF(参照!L596="","",参照!L596)</f>
        <v/>
      </c>
    </row>
    <row r="597" spans="47:56">
      <c r="AU597" s="52" t="str">
        <f>IF(参照!A597="","",参照!A597)</f>
        <v/>
      </c>
      <c r="AV597" s="52" t="str">
        <f>IF(参照!B597="","",参照!B597)</f>
        <v/>
      </c>
      <c r="AW597" s="52" t="str">
        <f>IF(参照!C597="","",参照!C597)</f>
        <v/>
      </c>
      <c r="AX597" s="52" t="str">
        <f>IF(参照!D597="","",参照!D597)</f>
        <v>メニューC</v>
      </c>
      <c r="AY597" s="52">
        <f>IF(参照!E597="","",参照!E597)</f>
        <v>0</v>
      </c>
      <c r="AZ597" s="52" t="str">
        <f>IF(参照!F597="","",参照!F597)</f>
        <v>中国電力(株)</v>
      </c>
      <c r="BA597" s="52" t="str">
        <f>IF(参照!G597="","",参照!G597)</f>
        <v>中国電力(株)_メニューC</v>
      </c>
      <c r="BB597" s="52">
        <f t="shared" si="40"/>
        <v>0</v>
      </c>
      <c r="BD597" s="52" t="str">
        <f>IF(参照!L597="","",参照!L597)</f>
        <v/>
      </c>
    </row>
    <row r="598" spans="47:56">
      <c r="AU598" s="52" t="str">
        <f>IF(参照!A598="","",参照!A598)</f>
        <v/>
      </c>
      <c r="AV598" s="52" t="str">
        <f>IF(参照!B598="","",参照!B598)</f>
        <v/>
      </c>
      <c r="AW598" s="52" t="str">
        <f>IF(参照!C598="","",参照!C598)</f>
        <v/>
      </c>
      <c r="AX598" s="52" t="str">
        <f>IF(参照!D598="","",参照!D598)</f>
        <v>メニューD</v>
      </c>
      <c r="AY598" s="52">
        <f>IF(参照!E598="","",参照!E598)</f>
        <v>0</v>
      </c>
      <c r="AZ598" s="52" t="str">
        <f>IF(参照!F598="","",参照!F598)</f>
        <v>中国電力(株)</v>
      </c>
      <c r="BA598" s="52" t="str">
        <f>IF(参照!G598="","",参照!G598)</f>
        <v>中国電力(株)_メニューD</v>
      </c>
      <c r="BB598" s="52">
        <f t="shared" si="40"/>
        <v>0</v>
      </c>
      <c r="BD598" s="52" t="str">
        <f>IF(参照!L598="","",参照!L598)</f>
        <v/>
      </c>
    </row>
    <row r="599" spans="47:56">
      <c r="AU599" s="52" t="str">
        <f>IF(参照!A599="","",参照!A599)</f>
        <v/>
      </c>
      <c r="AV599" s="52" t="str">
        <f>IF(参照!B599="","",参照!B599)</f>
        <v/>
      </c>
      <c r="AW599" s="52" t="str">
        <f>IF(参照!C599="","",参照!C599)</f>
        <v/>
      </c>
      <c r="AX599" s="52" t="str">
        <f>IF(参照!D599="","",参照!D599)</f>
        <v>メニューE(残差)</v>
      </c>
      <c r="AY599" s="52">
        <f>IF(参照!E599="","",参照!E599)</f>
        <v>5.4500000000000002E-4</v>
      </c>
      <c r="AZ599" s="52" t="str">
        <f>IF(参照!F599="","",参照!F599)</f>
        <v>中国電力(株)</v>
      </c>
      <c r="BA599" s="52" t="str">
        <f>IF(参照!G599="","",参照!G599)</f>
        <v>中国電力(株)_メニューE(残差)</v>
      </c>
      <c r="BB599" s="52">
        <f t="shared" si="40"/>
        <v>0.54500000000000004</v>
      </c>
      <c r="BD599" s="52" t="str">
        <f>IF(参照!L599="","",参照!L599)</f>
        <v/>
      </c>
    </row>
    <row r="600" spans="47:56">
      <c r="AU600" s="52" t="str">
        <f>IF(参照!A600="","",参照!A600)</f>
        <v/>
      </c>
      <c r="AV600" s="52" t="str">
        <f>IF(参照!B600="","",参照!B600)</f>
        <v/>
      </c>
      <c r="AW600" s="52" t="str">
        <f>IF(参照!C600="","",参照!C600)</f>
        <v/>
      </c>
      <c r="AX600" s="52" t="str">
        <f>IF(参照!D600="","",参照!D600)</f>
        <v>(参考値)事業者全体</v>
      </c>
      <c r="AY600" s="52">
        <f>IF(参照!E600="","",参照!E600)</f>
        <v>5.2099999999999998E-4</v>
      </c>
      <c r="AZ600" s="52" t="str">
        <f>IF(参照!F600="","",参照!F600)</f>
        <v>中国電力(株)</v>
      </c>
      <c r="BA600" s="52" t="str">
        <f>IF(参照!G600="","",参照!G600)</f>
        <v>中国電力(株)_(参考値)事業者全体</v>
      </c>
      <c r="BB600" s="52">
        <f t="shared" si="40"/>
        <v>0.52100000000000002</v>
      </c>
      <c r="BD600" s="52" t="str">
        <f>IF(参照!L600="","",参照!L600)</f>
        <v/>
      </c>
    </row>
    <row r="601" spans="47:56">
      <c r="AU601" s="52" t="str">
        <f>IF(参照!A601="","",参照!A601)</f>
        <v>A0274</v>
      </c>
      <c r="AV601" s="52" t="str">
        <f>IF(参照!B601="","",参照!B601)</f>
        <v>四国電力(株)</v>
      </c>
      <c r="AW601" s="52">
        <f>IF(参照!C601="","",参照!C601)</f>
        <v>4.8500000000000003E-4</v>
      </c>
      <c r="AX601" s="52" t="str">
        <f>IF(参照!D601="","",参照!D601)</f>
        <v>メニューA</v>
      </c>
      <c r="AY601" s="52">
        <f>IF(参照!E601="","",参照!E601)</f>
        <v>0</v>
      </c>
      <c r="AZ601" s="52" t="str">
        <f>IF(参照!F601="","",参照!F601)</f>
        <v>四国電力(株)</v>
      </c>
      <c r="BA601" s="52" t="str">
        <f>IF(参照!G601="","",参照!G601)</f>
        <v>四国電力(株)_メニューA</v>
      </c>
      <c r="BB601" s="52">
        <f t="shared" si="40"/>
        <v>0</v>
      </c>
      <c r="BD601" s="52" t="str">
        <f>IF(参照!L601="","",参照!L601)</f>
        <v/>
      </c>
    </row>
    <row r="602" spans="47:56">
      <c r="AU602" s="52" t="str">
        <f>IF(参照!A602="","",参照!A602)</f>
        <v/>
      </c>
      <c r="AV602" s="52" t="str">
        <f>IF(参照!B602="","",参照!B602)</f>
        <v/>
      </c>
      <c r="AW602" s="52" t="str">
        <f>IF(参照!C602="","",参照!C602)</f>
        <v/>
      </c>
      <c r="AX602" s="52" t="str">
        <f>IF(参照!D602="","",参照!D602)</f>
        <v>メニューB</v>
      </c>
      <c r="AY602" s="52">
        <f>IF(参照!E602="","",参照!E602)</f>
        <v>0</v>
      </c>
      <c r="AZ602" s="52" t="str">
        <f>IF(参照!F602="","",参照!F602)</f>
        <v>四国電力(株)</v>
      </c>
      <c r="BA602" s="52" t="str">
        <f>IF(参照!G602="","",参照!G602)</f>
        <v>四国電力(株)_メニューB</v>
      </c>
      <c r="BB602" s="52">
        <f t="shared" si="40"/>
        <v>0</v>
      </c>
      <c r="BD602" s="52" t="str">
        <f>IF(参照!L602="","",参照!L602)</f>
        <v/>
      </c>
    </row>
    <row r="603" spans="47:56">
      <c r="AU603" s="52" t="str">
        <f>IF(参照!A603="","",参照!A603)</f>
        <v/>
      </c>
      <c r="AV603" s="52" t="str">
        <f>IF(参照!B603="","",参照!B603)</f>
        <v/>
      </c>
      <c r="AW603" s="52" t="str">
        <f>IF(参照!C603="","",参照!C603)</f>
        <v/>
      </c>
      <c r="AX603" s="52" t="str">
        <f>IF(参照!D603="","",参照!D603)</f>
        <v>メニューC(残差)</v>
      </c>
      <c r="AY603" s="52">
        <f>IF(参照!E603="","",参照!E603)</f>
        <v>5.3300000000000005E-4</v>
      </c>
      <c r="AZ603" s="52" t="str">
        <f>IF(参照!F603="","",参照!F603)</f>
        <v>四国電力(株)</v>
      </c>
      <c r="BA603" s="52" t="str">
        <f>IF(参照!G603="","",参照!G603)</f>
        <v>四国電力(株)_メニューC(残差)</v>
      </c>
      <c r="BB603" s="52">
        <f t="shared" si="40"/>
        <v>0.53300000000000003</v>
      </c>
      <c r="BD603" s="52" t="str">
        <f>IF(参照!L603="","",参照!L603)</f>
        <v/>
      </c>
    </row>
    <row r="604" spans="47:56">
      <c r="AU604" s="52" t="str">
        <f>IF(参照!A604="","",参照!A604)</f>
        <v/>
      </c>
      <c r="AV604" s="52" t="str">
        <f>IF(参照!B604="","",参照!B604)</f>
        <v/>
      </c>
      <c r="AW604" s="52" t="str">
        <f>IF(参照!C604="","",参照!C604)</f>
        <v/>
      </c>
      <c r="AX604" s="52" t="str">
        <f>IF(参照!D604="","",参照!D604)</f>
        <v>(参考値)事業者全体</v>
      </c>
      <c r="AY604" s="52">
        <f>IF(参照!E604="","",参照!E604)</f>
        <v>5.6899999999999995E-4</v>
      </c>
      <c r="AZ604" s="52" t="str">
        <f>IF(参照!F604="","",参照!F604)</f>
        <v>四国電力(株)</v>
      </c>
      <c r="BA604" s="52" t="str">
        <f>IF(参照!G604="","",参照!G604)</f>
        <v>四国電力(株)_(参考値)事業者全体</v>
      </c>
      <c r="BB604" s="52">
        <f t="shared" si="40"/>
        <v>0.56899999999999995</v>
      </c>
      <c r="BD604" s="52" t="str">
        <f>IF(参照!L604="","",参照!L604)</f>
        <v/>
      </c>
    </row>
    <row r="605" spans="47:56">
      <c r="AU605" s="52" t="str">
        <f>IF(参照!A605="","",参照!A605)</f>
        <v>A0275</v>
      </c>
      <c r="AV605" s="52" t="str">
        <f>IF(参照!B605="","",参照!B605)</f>
        <v>九州電力(株)</v>
      </c>
      <c r="AW605" s="52">
        <f>IF(参照!C605="","",参照!C605)</f>
        <v>2.99E-4</v>
      </c>
      <c r="AX605" s="52" t="str">
        <f>IF(参照!D605="","",参照!D605)</f>
        <v>メニューA</v>
      </c>
      <c r="AY605" s="52">
        <f>IF(参照!E605="","",参照!E605)</f>
        <v>0</v>
      </c>
      <c r="AZ605" s="52" t="str">
        <f>IF(参照!F605="","",参照!F605)</f>
        <v>九州電力(株)</v>
      </c>
      <c r="BA605" s="52" t="str">
        <f>IF(参照!G605="","",参照!G605)</f>
        <v>九州電力(株)_メニューA</v>
      </c>
      <c r="BB605" s="52">
        <f t="shared" si="40"/>
        <v>0</v>
      </c>
      <c r="BD605" s="52" t="str">
        <f>IF(参照!L605="","",参照!L605)</f>
        <v/>
      </c>
    </row>
    <row r="606" spans="47:56">
      <c r="AU606" s="52" t="str">
        <f>IF(参照!A606="","",参照!A606)</f>
        <v/>
      </c>
      <c r="AV606" s="52" t="str">
        <f>IF(参照!B606="","",参照!B606)</f>
        <v/>
      </c>
      <c r="AW606" s="52" t="str">
        <f>IF(参照!C606="","",参照!C606)</f>
        <v/>
      </c>
      <c r="AX606" s="52" t="str">
        <f>IF(参照!D606="","",参照!D606)</f>
        <v>メニューB(残差)</v>
      </c>
      <c r="AY606" s="52">
        <f>IF(参照!E606="","",参照!E606)</f>
        <v>3.9200000000000004E-4</v>
      </c>
      <c r="AZ606" s="52" t="str">
        <f>IF(参照!F606="","",参照!F606)</f>
        <v>九州電力(株)</v>
      </c>
      <c r="BA606" s="52" t="str">
        <f>IF(参照!G606="","",参照!G606)</f>
        <v>九州電力(株)_メニューB(残差)</v>
      </c>
      <c r="BB606" s="52">
        <f t="shared" si="40"/>
        <v>0.39200000000000002</v>
      </c>
      <c r="BD606" s="52" t="str">
        <f>IF(参照!L606="","",参照!L606)</f>
        <v/>
      </c>
    </row>
    <row r="607" spans="47:56">
      <c r="AU607" s="52" t="str">
        <f>IF(参照!A607="","",参照!A607)</f>
        <v/>
      </c>
      <c r="AV607" s="52" t="str">
        <f>IF(参照!B607="","",参照!B607)</f>
        <v/>
      </c>
      <c r="AW607" s="52" t="str">
        <f>IF(参照!C607="","",参照!C607)</f>
        <v/>
      </c>
      <c r="AX607" s="52" t="str">
        <f>IF(参照!D607="","",参照!D607)</f>
        <v>(参考値)事業者全体</v>
      </c>
      <c r="AY607" s="52">
        <f>IF(参照!E607="","",参照!E607)</f>
        <v>4.7899999999999999E-4</v>
      </c>
      <c r="AZ607" s="52" t="str">
        <f>IF(参照!F607="","",参照!F607)</f>
        <v>九州電力(株)</v>
      </c>
      <c r="BA607" s="52" t="str">
        <f>IF(参照!G607="","",参照!G607)</f>
        <v>九州電力(株)_(参考値)事業者全体</v>
      </c>
      <c r="BB607" s="52">
        <f t="shared" si="40"/>
        <v>0.47899999999999998</v>
      </c>
      <c r="BD607" s="52" t="str">
        <f>IF(参照!L607="","",参照!L607)</f>
        <v/>
      </c>
    </row>
    <row r="608" spans="47:56">
      <c r="AU608" s="52" t="str">
        <f>IF(参照!A608="","",参照!A608)</f>
        <v>A0276</v>
      </c>
      <c r="AV608" s="52" t="str">
        <f>IF(参照!B608="","",参照!B608)</f>
        <v>沖縄電力(株)</v>
      </c>
      <c r="AW608" s="52">
        <f>IF(参照!C608="","",参照!C608)</f>
        <v>7.3899999999999997E-4</v>
      </c>
      <c r="AX608" s="52" t="str">
        <f>IF(参照!D608="","",参照!D608)</f>
        <v>メニューA</v>
      </c>
      <c r="AY608" s="52">
        <f>IF(参照!E608="","",参照!E608)</f>
        <v>0</v>
      </c>
      <c r="AZ608" s="52" t="str">
        <f>IF(参照!F608="","",参照!F608)</f>
        <v>沖縄電力(株)</v>
      </c>
      <c r="BA608" s="52" t="str">
        <f>IF(参照!G608="","",参照!G608)</f>
        <v>沖縄電力(株)_メニューA</v>
      </c>
      <c r="BB608" s="52">
        <f t="shared" si="40"/>
        <v>0</v>
      </c>
      <c r="BD608" s="52" t="str">
        <f>IF(参照!L608="","",参照!L608)</f>
        <v/>
      </c>
    </row>
    <row r="609" spans="47:56">
      <c r="AU609" s="52" t="str">
        <f>IF(参照!A609="","",参照!A609)</f>
        <v/>
      </c>
      <c r="AV609" s="52" t="str">
        <f>IF(参照!B609="","",参照!B609)</f>
        <v/>
      </c>
      <c r="AW609" s="52" t="str">
        <f>IF(参照!C609="","",参照!C609)</f>
        <v/>
      </c>
      <c r="AX609" s="52" t="str">
        <f>IF(参照!D609="","",参照!D609)</f>
        <v>メニューB(残差)</v>
      </c>
      <c r="AY609" s="52">
        <f>IF(参照!E609="","",参照!E609)</f>
        <v>7.0699999999999995E-4</v>
      </c>
      <c r="AZ609" s="52" t="str">
        <f>IF(参照!F609="","",参照!F609)</f>
        <v>沖縄電力(株)</v>
      </c>
      <c r="BA609" s="52" t="str">
        <f>IF(参照!G609="","",参照!G609)</f>
        <v>沖縄電力(株)_メニューB(残差)</v>
      </c>
      <c r="BB609" s="52">
        <f t="shared" si="40"/>
        <v>0.70699999999999996</v>
      </c>
      <c r="BD609" s="52" t="str">
        <f>IF(参照!L609="","",参照!L609)</f>
        <v/>
      </c>
    </row>
    <row r="610" spans="47:56">
      <c r="AU610" s="52" t="str">
        <f>IF(参照!A610="","",参照!A610)</f>
        <v/>
      </c>
      <c r="AV610" s="52" t="str">
        <f>IF(参照!B610="","",参照!B610)</f>
        <v/>
      </c>
      <c r="AW610" s="52" t="str">
        <f>IF(参照!C610="","",参照!C610)</f>
        <v/>
      </c>
      <c r="AX610" s="52" t="str">
        <f>IF(参照!D610="","",参照!D610)</f>
        <v>(参考値)事業者全体</v>
      </c>
      <c r="AY610" s="52">
        <f>IF(参照!E610="","",参照!E610)</f>
        <v>7.0500000000000001E-4</v>
      </c>
      <c r="AZ610" s="52" t="str">
        <f>IF(参照!F610="","",参照!F610)</f>
        <v>沖縄電力(株)</v>
      </c>
      <c r="BA610" s="52" t="str">
        <f>IF(参照!G610="","",参照!G610)</f>
        <v>沖縄電力(株)_(参考値)事業者全体</v>
      </c>
      <c r="BB610" s="52">
        <f t="shared" si="40"/>
        <v>0.70499999999999996</v>
      </c>
      <c r="BD610" s="52" t="str">
        <f>IF(参照!L610="","",参照!L610)</f>
        <v/>
      </c>
    </row>
    <row r="611" spans="47:56">
      <c r="AU611" s="52" t="str">
        <f>IF(参照!A611="","",参照!A611)</f>
        <v>A0277</v>
      </c>
      <c r="AV611" s="52" t="str">
        <f>IF(参照!B611="","",参照!B611)</f>
        <v>北日本石油(株)</v>
      </c>
      <c r="AW611" s="52">
        <f>IF(参照!C611="","",参照!C611)</f>
        <v>4.28E-4</v>
      </c>
      <c r="AX611" s="52" t="str">
        <f>IF(参照!D611="","",参照!D611)</f>
        <v/>
      </c>
      <c r="AY611" s="52">
        <f>IF(参照!E611="","",参照!E611)</f>
        <v>3.8900000000000002E-4</v>
      </c>
      <c r="AZ611" s="52" t="str">
        <f>IF(参照!F611="","",参照!F611)</f>
        <v>北日本石油(株)</v>
      </c>
      <c r="BA611" s="52" t="str">
        <f>IF(参照!G611="","",参照!G611)</f>
        <v>北日本石油(株)_</v>
      </c>
      <c r="BB611" s="52">
        <f t="shared" si="40"/>
        <v>0.38900000000000001</v>
      </c>
      <c r="BD611" s="52" t="str">
        <f>IF(参照!L611="","",参照!L611)</f>
        <v/>
      </c>
    </row>
    <row r="612" spans="47:56">
      <c r="AU612" s="52" t="str">
        <f>IF(参照!A612="","",参照!A612)</f>
        <v>A0278</v>
      </c>
      <c r="AV612" s="52" t="str">
        <f>IF(参照!B612="","",参照!B612)</f>
        <v>千葉電力(株)</v>
      </c>
      <c r="AW612" s="52">
        <f>IF(参照!C612="","",参照!C612)</f>
        <v>5.0600000000000005E-4</v>
      </c>
      <c r="AX612" s="52" t="str">
        <f>IF(参照!D612="","",参照!D612)</f>
        <v/>
      </c>
      <c r="AY612" s="52">
        <f>IF(参照!E612="","",参照!E612)</f>
        <v>5.6300000000000002E-4</v>
      </c>
      <c r="AZ612" s="52" t="str">
        <f>IF(参照!F612="","",参照!F612)</f>
        <v>千葉電力(株)</v>
      </c>
      <c r="BA612" s="52" t="str">
        <f>IF(参照!G612="","",参照!G612)</f>
        <v>千葉電力(株)_</v>
      </c>
      <c r="BB612" s="52">
        <f t="shared" si="40"/>
        <v>0.56300000000000006</v>
      </c>
      <c r="BD612" s="52" t="str">
        <f>IF(参照!L612="","",参照!L612)</f>
        <v/>
      </c>
    </row>
    <row r="613" spans="47:56">
      <c r="AU613" s="52" t="str">
        <f>IF(参照!A613="","",参照!A613)</f>
        <v>A0279</v>
      </c>
      <c r="AV613" s="52" t="str">
        <f>IF(参照!B613="","",参照!B613)</f>
        <v>(株)坊っちゃん電力</v>
      </c>
      <c r="AW613" s="52">
        <f>IF(参照!C613="","",参照!C613)</f>
        <v>4.1300000000000001E-4</v>
      </c>
      <c r="AX613" s="52" t="str">
        <f>IF(参照!D613="","",参照!D613)</f>
        <v/>
      </c>
      <c r="AY613" s="52">
        <f>IF(参照!E613="","",参照!E613)</f>
        <v>3.59E-4</v>
      </c>
      <c r="AZ613" s="52" t="str">
        <f>IF(参照!F613="","",参照!F613)</f>
        <v>(株)坊っちゃん電力</v>
      </c>
      <c r="BA613" s="52" t="str">
        <f>IF(参照!G613="","",参照!G613)</f>
        <v>(株)坊っちゃん電力_</v>
      </c>
      <c r="BB613" s="52">
        <f t="shared" si="40"/>
        <v>0.35899999999999999</v>
      </c>
      <c r="BD613" s="52" t="str">
        <f>IF(参照!L613="","",参照!L613)</f>
        <v/>
      </c>
    </row>
    <row r="614" spans="47:56">
      <c r="AU614" s="52" t="str">
        <f>IF(参照!A614="","",参照!A614)</f>
        <v>A0280</v>
      </c>
      <c r="AV614" s="52" t="str">
        <f>IF(参照!B614="","",参照!B614)</f>
        <v>やめエネルギー(株)</v>
      </c>
      <c r="AW614" s="52">
        <f>IF(参照!C614="","",参照!C614)</f>
        <v>4.6799999999999999E-4</v>
      </c>
      <c r="AX614" s="52" t="str">
        <f>IF(参照!D614="","",参照!D614)</f>
        <v/>
      </c>
      <c r="AY614" s="52">
        <f>IF(参照!E614="","",参照!E614)</f>
        <v>4.7399999999999997E-4</v>
      </c>
      <c r="AZ614" s="52" t="str">
        <f>IF(参照!F614="","",参照!F614)</f>
        <v>やめエネルギー(株)</v>
      </c>
      <c r="BA614" s="52" t="str">
        <f>IF(参照!G614="","",参照!G614)</f>
        <v>やめエネルギー(株)_</v>
      </c>
      <c r="BB614" s="52">
        <f t="shared" si="40"/>
        <v>0.47399999999999998</v>
      </c>
      <c r="BD614" s="52" t="str">
        <f>IF(参照!L614="","",参照!L614)</f>
        <v/>
      </c>
    </row>
    <row r="615" spans="47:56">
      <c r="AU615" s="52" t="str">
        <f>IF(参照!A615="","",参照!A615)</f>
        <v>A0281</v>
      </c>
      <c r="AV615" s="52" t="str">
        <f>IF(参照!B615="","",参照!B615)</f>
        <v>(株)アースインフィニティ</v>
      </c>
      <c r="AW615" s="52">
        <f>IF(参照!C615="","",参照!C615)</f>
        <v>5.4299999999999997E-4</v>
      </c>
      <c r="AX615" s="52" t="str">
        <f>IF(参照!D615="","",参照!D615)</f>
        <v/>
      </c>
      <c r="AY615" s="52">
        <f>IF(参照!E615="","",参照!E615)</f>
        <v>5.5099999999999995E-4</v>
      </c>
      <c r="AZ615" s="52" t="str">
        <f>IF(参照!F615="","",参照!F615)</f>
        <v>(株)アースインフィニティ</v>
      </c>
      <c r="BA615" s="52" t="str">
        <f>IF(参照!G615="","",参照!G615)</f>
        <v>(株)アースインフィニティ_</v>
      </c>
      <c r="BB615" s="52">
        <f t="shared" si="40"/>
        <v>0.55099999999999993</v>
      </c>
      <c r="BD615" s="52" t="str">
        <f>IF(参照!L615="","",参照!L615)</f>
        <v/>
      </c>
    </row>
    <row r="616" spans="47:56">
      <c r="AU616" s="52" t="str">
        <f>IF(参照!A616="","",参照!A616)</f>
        <v>A0283</v>
      </c>
      <c r="AV616" s="52" t="str">
        <f>IF(参照!B616="","",参照!B616)</f>
        <v>足利ガス(株)</v>
      </c>
      <c r="AW616" s="52">
        <f>IF(参照!C616="","",参照!C616)</f>
        <v>3.6400000000000001E-4</v>
      </c>
      <c r="AX616" s="52" t="str">
        <f>IF(参照!D616="","",参照!D616)</f>
        <v/>
      </c>
      <c r="AY616" s="52">
        <f>IF(参照!E616="","",参照!E616)</f>
        <v>3.0800000000000001E-4</v>
      </c>
      <c r="AZ616" s="52" t="str">
        <f>IF(参照!F616="","",参照!F616)</f>
        <v>足利ガス(株)</v>
      </c>
      <c r="BA616" s="52" t="str">
        <f>IF(参照!G616="","",参照!G616)</f>
        <v>足利ガス(株)_</v>
      </c>
      <c r="BB616" s="52">
        <f t="shared" si="40"/>
        <v>0.308</v>
      </c>
      <c r="BD616" s="52" t="str">
        <f>IF(参照!L616="","",参照!L616)</f>
        <v/>
      </c>
    </row>
    <row r="617" spans="47:56">
      <c r="AU617" s="52" t="str">
        <f>IF(参照!A617="","",参照!A617)</f>
        <v>A0284</v>
      </c>
      <c r="AV617" s="52" t="str">
        <f>IF(参照!B617="","",参照!B617)</f>
        <v>(株)Ｍｉｓｕｍｉ</v>
      </c>
      <c r="AW617" s="52">
        <f>IF(参照!C617="","",参照!C617)</f>
        <v>3.79E-4</v>
      </c>
      <c r="AX617" s="52" t="str">
        <f>IF(参照!D617="","",参照!D617)</f>
        <v/>
      </c>
      <c r="AY617" s="52">
        <f>IF(参照!E617="","",参照!E617)</f>
        <v>3.2299999999999999E-4</v>
      </c>
      <c r="AZ617" s="52" t="str">
        <f>IF(参照!F617="","",参照!F617)</f>
        <v>(株)Ｍｉｓｕｍｉ</v>
      </c>
      <c r="BA617" s="52" t="str">
        <f>IF(参照!G617="","",参照!G617)</f>
        <v>(株)Ｍｉｓｕｍｉ_</v>
      </c>
      <c r="BB617" s="52">
        <f t="shared" si="40"/>
        <v>0.32300000000000001</v>
      </c>
      <c r="BD617" s="52" t="str">
        <f>IF(参照!L617="","",参照!L617)</f>
        <v/>
      </c>
    </row>
    <row r="618" spans="47:56">
      <c r="AU618" s="52" t="str">
        <f>IF(参照!A618="","",参照!A618)</f>
        <v>A0285</v>
      </c>
      <c r="AV618" s="52" t="str">
        <f>IF(参照!B618="","",参照!B618)</f>
        <v>米子瓦斯(株)</v>
      </c>
      <c r="AW618" s="52">
        <f>IF(参照!C618="","",参照!C618)</f>
        <v>4.84E-4</v>
      </c>
      <c r="AX618" s="52" t="str">
        <f>IF(参照!D618="","",参照!D618)</f>
        <v/>
      </c>
      <c r="AY618" s="52">
        <f>IF(参照!E618="","",参照!E618)</f>
        <v>4.28E-4</v>
      </c>
      <c r="AZ618" s="52" t="str">
        <f>IF(参照!F618="","",参照!F618)</f>
        <v>米子瓦斯(株)</v>
      </c>
      <c r="BA618" s="52" t="str">
        <f>IF(参照!G618="","",参照!G618)</f>
        <v>米子瓦斯(株)_</v>
      </c>
      <c r="BB618" s="52">
        <f t="shared" si="40"/>
        <v>0.42799999999999999</v>
      </c>
      <c r="BD618" s="52" t="str">
        <f>IF(参照!L618="","",参照!L618)</f>
        <v/>
      </c>
    </row>
    <row r="619" spans="47:56">
      <c r="AU619" s="52" t="str">
        <f>IF(参照!A619="","",参照!A619)</f>
        <v>A0286</v>
      </c>
      <c r="AV619" s="52" t="str">
        <f>IF(参照!B619="","",参照!B619)</f>
        <v>(株)エルピオ</v>
      </c>
      <c r="AW619" s="52">
        <f>IF(参照!C619="","",参照!C619)</f>
        <v>4.8700000000000002E-4</v>
      </c>
      <c r="AX619" s="52" t="str">
        <f>IF(参照!D619="","",参照!D619)</f>
        <v/>
      </c>
      <c r="AY619" s="52">
        <f>IF(参照!E619="","",参照!E619)</f>
        <v>5.0199999999999995E-4</v>
      </c>
      <c r="AZ619" s="52" t="str">
        <f>IF(参照!F619="","",参照!F619)</f>
        <v>(株)エルピオ</v>
      </c>
      <c r="BA619" s="52" t="str">
        <f>IF(参照!G619="","",参照!G619)</f>
        <v>(株)エルピオ_</v>
      </c>
      <c r="BB619" s="52">
        <f t="shared" si="40"/>
        <v>0.502</v>
      </c>
      <c r="BD619" s="52" t="str">
        <f>IF(参照!L619="","",参照!L619)</f>
        <v/>
      </c>
    </row>
    <row r="620" spans="47:56">
      <c r="AU620" s="52" t="str">
        <f>IF(参照!A620="","",参照!A620)</f>
        <v>A0287</v>
      </c>
      <c r="AV620" s="52" t="str">
        <f>IF(参照!B620="","",参照!B620)</f>
        <v>浜田ガス(株)</v>
      </c>
      <c r="AW620" s="52">
        <f>IF(参照!C620="","",参照!C620)</f>
        <v>4.84E-4</v>
      </c>
      <c r="AX620" s="52" t="str">
        <f>IF(参照!D620="","",参照!D620)</f>
        <v/>
      </c>
      <c r="AY620" s="52">
        <f>IF(参照!E620="","",参照!E620)</f>
        <v>4.2900000000000002E-4</v>
      </c>
      <c r="AZ620" s="52" t="str">
        <f>IF(参照!F620="","",参照!F620)</f>
        <v>浜田ガス(株)</v>
      </c>
      <c r="BA620" s="52" t="str">
        <f>IF(参照!G620="","",参照!G620)</f>
        <v>浜田ガス(株)_</v>
      </c>
      <c r="BB620" s="52">
        <f t="shared" si="40"/>
        <v>0.42899999999999999</v>
      </c>
      <c r="BD620" s="52" t="str">
        <f>IF(参照!L620="","",参照!L620)</f>
        <v/>
      </c>
    </row>
    <row r="621" spans="47:56">
      <c r="AU621" s="52" t="str">
        <f>IF(参照!A621="","",参照!A621)</f>
        <v>A0288</v>
      </c>
      <c r="AV621" s="52" t="str">
        <f>IF(参照!B621="","",参照!B621)</f>
        <v>(株)アメニティ電力</v>
      </c>
      <c r="AW621" s="52">
        <f>IF(参照!C621="","",参照!C621)</f>
        <v>4.8999999999999998E-4</v>
      </c>
      <c r="AX621" s="52" t="str">
        <f>IF(参照!D621="","",参照!D621)</f>
        <v/>
      </c>
      <c r="AY621" s="52">
        <f>IF(参照!E621="","",参照!E621)</f>
        <v>5.2599999999999999E-4</v>
      </c>
      <c r="AZ621" s="52" t="str">
        <f>IF(参照!F621="","",参照!F621)</f>
        <v>(株)アメニティ電力</v>
      </c>
      <c r="BA621" s="52" t="str">
        <f>IF(参照!G621="","",参照!G621)</f>
        <v>(株)アメニティ電力_</v>
      </c>
      <c r="BB621" s="52">
        <f t="shared" si="40"/>
        <v>0.52600000000000002</v>
      </c>
      <c r="BD621" s="52" t="str">
        <f>IF(参照!L621="","",参照!L621)</f>
        <v/>
      </c>
    </row>
    <row r="622" spans="47:56">
      <c r="AU622" s="52" t="str">
        <f>IF(参照!A622="","",参照!A622)</f>
        <v>A0290</v>
      </c>
      <c r="AV622" s="52" t="str">
        <f>IF(参照!B622="","",参照!B622)</f>
        <v>ふくのしま電力(株)</v>
      </c>
      <c r="AW622" s="52">
        <f>IF(参照!C622="","",参照!C622)</f>
        <v>5.0600000000000005E-4</v>
      </c>
      <c r="AX622" s="52" t="str">
        <f>IF(参照!D622="","",参照!D622)</f>
        <v/>
      </c>
      <c r="AY622" s="52">
        <f>IF(参照!E622="","",参照!E622)</f>
        <v>5.0699999999999996E-4</v>
      </c>
      <c r="AZ622" s="52" t="str">
        <f>IF(参照!F622="","",参照!F622)</f>
        <v>ふくのしま電力(株)</v>
      </c>
      <c r="BA622" s="52" t="str">
        <f>IF(参照!G622="","",参照!G622)</f>
        <v>ふくのしま電力(株)_</v>
      </c>
      <c r="BB622" s="52">
        <f t="shared" si="40"/>
        <v>0.50700000000000001</v>
      </c>
      <c r="BD622" s="52" t="str">
        <f>IF(参照!L622="","",参照!L622)</f>
        <v/>
      </c>
    </row>
    <row r="623" spans="47:56">
      <c r="AU623" s="52" t="str">
        <f>IF(参照!A623="","",参照!A623)</f>
        <v>A0292</v>
      </c>
      <c r="AV623" s="52" t="str">
        <f>IF(参照!B623="","",参照!B623)</f>
        <v>岡田建設(株)</v>
      </c>
      <c r="AW623" s="52">
        <f>IF(参照!C623="","",参照!C623)</f>
        <v>5.2700000000000002E-4</v>
      </c>
      <c r="AX623" s="52" t="str">
        <f>IF(参照!D623="","",参照!D623)</f>
        <v/>
      </c>
      <c r="AY623" s="52">
        <f>IF(参照!E623="","",参照!E623)</f>
        <v>4.7100000000000001E-4</v>
      </c>
      <c r="AZ623" s="52" t="str">
        <f>IF(参照!F623="","",参照!F623)</f>
        <v>岡田建設(株)</v>
      </c>
      <c r="BA623" s="52" t="str">
        <f>IF(参照!G623="","",参照!G623)</f>
        <v>岡田建設(株)_</v>
      </c>
      <c r="BB623" s="52">
        <f t="shared" si="40"/>
        <v>0.47100000000000003</v>
      </c>
      <c r="BD623" s="52" t="str">
        <f>IF(参照!L623="","",参照!L623)</f>
        <v/>
      </c>
    </row>
    <row r="624" spans="47:56">
      <c r="AU624" s="52" t="str">
        <f>IF(参照!A624="","",参照!A624)</f>
        <v>A0293</v>
      </c>
      <c r="AV624" s="52" t="str">
        <f>IF(参照!B624="","",参照!B624)</f>
        <v>出雲ガス(株)</v>
      </c>
      <c r="AW624" s="52">
        <f>IF(参照!C624="","",参照!C624)</f>
        <v>4.84E-4</v>
      </c>
      <c r="AX624" s="52" t="str">
        <f>IF(参照!D624="","",参照!D624)</f>
        <v/>
      </c>
      <c r="AY624" s="52">
        <f>IF(参照!E624="","",参照!E624)</f>
        <v>4.2900000000000002E-4</v>
      </c>
      <c r="AZ624" s="52" t="str">
        <f>IF(参照!F624="","",参照!F624)</f>
        <v>出雲ガス(株)</v>
      </c>
      <c r="BA624" s="52" t="str">
        <f>IF(参照!G624="","",参照!G624)</f>
        <v>出雲ガス(株)_</v>
      </c>
      <c r="BB624" s="52">
        <f t="shared" si="40"/>
        <v>0.42899999999999999</v>
      </c>
      <c r="BD624" s="52" t="str">
        <f>IF(参照!L624="","",参照!L624)</f>
        <v/>
      </c>
    </row>
    <row r="625" spans="47:56">
      <c r="AU625" s="52" t="str">
        <f>IF(参照!A625="","",参照!A625)</f>
        <v>A0294</v>
      </c>
      <c r="AV625" s="52" t="str">
        <f>IF(参照!B625="","",参照!B625)</f>
        <v>富山電力(株)</v>
      </c>
      <c r="AW625" s="52">
        <f>IF(参照!C625="","",参照!C625)</f>
        <v>4.9299999999999995E-4</v>
      </c>
      <c r="AX625" s="52" t="str">
        <f>IF(参照!D625="","",参照!D625)</f>
        <v/>
      </c>
      <c r="AY625" s="52">
        <f>IF(参照!E625="","",参照!E625)</f>
        <v>4.73E-4</v>
      </c>
      <c r="AZ625" s="52" t="str">
        <f>IF(参照!F625="","",参照!F625)</f>
        <v>富山電力(株)</v>
      </c>
      <c r="BA625" s="52" t="str">
        <f>IF(参照!G625="","",参照!G625)</f>
        <v>富山電力(株)_</v>
      </c>
      <c r="BB625" s="52">
        <f t="shared" si="40"/>
        <v>0.47300000000000003</v>
      </c>
      <c r="BD625" s="52" t="str">
        <f>IF(参照!L625="","",参照!L625)</f>
        <v/>
      </c>
    </row>
    <row r="626" spans="47:56">
      <c r="AU626" s="52" t="str">
        <f>IF(参照!A626="","",参照!A626)</f>
        <v>A0295</v>
      </c>
      <c r="AV626" s="52" t="str">
        <f>IF(参照!B626="","",参照!B626)</f>
        <v>一般社団法人グリーンコープでんき</v>
      </c>
      <c r="AW626" s="52">
        <f>IF(参照!C626="","",参照!C626)</f>
        <v>0</v>
      </c>
      <c r="AX626" s="52" t="str">
        <f>IF(参照!D626="","",参照!D626)</f>
        <v/>
      </c>
      <c r="AY626" s="52">
        <f>IF(参照!E626="","",参照!E626)</f>
        <v>4.1199999999999999E-4</v>
      </c>
      <c r="AZ626" s="52" t="str">
        <f>IF(参照!F626="","",参照!F626)</f>
        <v>一般社団法人グリーンコープでんき</v>
      </c>
      <c r="BA626" s="52" t="str">
        <f>IF(参照!G626="","",参照!G626)</f>
        <v>一般社団法人グリーンコープでんき_</v>
      </c>
      <c r="BB626" s="52">
        <f t="shared" si="40"/>
        <v>0.41199999999999998</v>
      </c>
      <c r="BD626" s="52" t="str">
        <f>IF(参照!L626="","",参照!L626)</f>
        <v/>
      </c>
    </row>
    <row r="627" spans="47:56">
      <c r="AU627" s="52" t="str">
        <f>IF(参照!A627="","",参照!A627)</f>
        <v>A0296</v>
      </c>
      <c r="AV627" s="52" t="str">
        <f>IF(参照!B627="","",参照!B627)</f>
        <v>公益財団法人東京都環境公社</v>
      </c>
      <c r="AW627" s="52" t="str">
        <f>IF(参照!C627="","",参照!C627)</f>
        <v>0.000453※</v>
      </c>
      <c r="AX627" s="52" t="str">
        <f>IF(参照!D627="","",参照!D627)</f>
        <v/>
      </c>
      <c r="AY627" s="52">
        <f>IF(参照!E627="","",参照!E627)</f>
        <v>0</v>
      </c>
      <c r="AZ627" s="52" t="str">
        <f>IF(参照!F627="","",参照!F627)</f>
        <v>公益財団法人東京都環境公社</v>
      </c>
      <c r="BA627" s="52" t="str">
        <f>IF(参照!G627="","",参照!G627)</f>
        <v>公益財団法人東京都環境公社_</v>
      </c>
      <c r="BB627" s="52">
        <f t="shared" si="40"/>
        <v>0</v>
      </c>
      <c r="BD627" s="52" t="str">
        <f>IF(参照!L627="","",参照!L627)</f>
        <v/>
      </c>
    </row>
    <row r="628" spans="47:56">
      <c r="AU628" s="52" t="str">
        <f>IF(参照!A628="","",参照!A628)</f>
        <v>A0298</v>
      </c>
      <c r="AV628" s="52" t="str">
        <f>IF(参照!B628="","",参照!B628)</f>
        <v>イオンディライト(株)</v>
      </c>
      <c r="AW628" s="52">
        <f>IF(参照!C628="","",参照!C628)</f>
        <v>4.64E-4</v>
      </c>
      <c r="AX628" s="52" t="str">
        <f>IF(参照!D628="","",参照!D628)</f>
        <v/>
      </c>
      <c r="AY628" s="52">
        <f>IF(参照!E628="","",参照!E628)</f>
        <v>4.08E-4</v>
      </c>
      <c r="AZ628" s="52" t="str">
        <f>IF(参照!F628="","",参照!F628)</f>
        <v>イオンディライト(株)</v>
      </c>
      <c r="BA628" s="52" t="str">
        <f>IF(参照!G628="","",参照!G628)</f>
        <v>イオンディライト(株)_</v>
      </c>
      <c r="BB628" s="52">
        <f t="shared" si="40"/>
        <v>0.40799999999999997</v>
      </c>
      <c r="BD628" s="52" t="str">
        <f>IF(参照!L628="","",参照!L628)</f>
        <v/>
      </c>
    </row>
    <row r="629" spans="47:56">
      <c r="AU629" s="52" t="str">
        <f>IF(参照!A629="","",参照!A629)</f>
        <v>A0300</v>
      </c>
      <c r="AV629" s="52" t="str">
        <f>IF(参照!B629="","",参照!B629)</f>
        <v>(株)ファミリーネット・ジャパン</v>
      </c>
      <c r="AW629" s="52">
        <f>IF(参照!C629="","",参照!C629)</f>
        <v>4.3800000000000002E-4</v>
      </c>
      <c r="AX629" s="52" t="str">
        <f>IF(参照!D629="","",参照!D629)</f>
        <v>メニューA</v>
      </c>
      <c r="AY629" s="52">
        <f>IF(参照!E629="","",参照!E629)</f>
        <v>0</v>
      </c>
      <c r="AZ629" s="52" t="str">
        <f>IF(参照!F629="","",参照!F629)</f>
        <v>(株)ファミリーネット・ジャパン</v>
      </c>
      <c r="BA629" s="52" t="str">
        <f>IF(参照!G629="","",参照!G629)</f>
        <v>(株)ファミリーネット・ジャパン_メニューA</v>
      </c>
      <c r="BB629" s="52">
        <f t="shared" si="40"/>
        <v>0</v>
      </c>
      <c r="BD629" s="52" t="str">
        <f>IF(参照!L629="","",参照!L629)</f>
        <v/>
      </c>
    </row>
    <row r="630" spans="47:56">
      <c r="AU630" s="52" t="str">
        <f>IF(参照!A630="","",参照!A630)</f>
        <v/>
      </c>
      <c r="AV630" s="52" t="str">
        <f>IF(参照!B630="","",参照!B630)</f>
        <v/>
      </c>
      <c r="AW630" s="52" t="str">
        <f>IF(参照!C630="","",参照!C630)</f>
        <v/>
      </c>
      <c r="AX630" s="52" t="str">
        <f>IF(参照!D630="","",参照!D630)</f>
        <v>メニューB</v>
      </c>
      <c r="AY630" s="52">
        <f>IF(参照!E630="","",参照!E630)</f>
        <v>0</v>
      </c>
      <c r="AZ630" s="52" t="str">
        <f>IF(参照!F630="","",参照!F630)</f>
        <v>(株)ファミリーネット・ジャパン</v>
      </c>
      <c r="BA630" s="52" t="str">
        <f>IF(参照!G630="","",参照!G630)</f>
        <v>(株)ファミリーネット・ジャパン_メニューB</v>
      </c>
      <c r="BB630" s="52">
        <f t="shared" si="40"/>
        <v>0</v>
      </c>
      <c r="BD630" s="52" t="str">
        <f>IF(参照!L630="","",参照!L630)</f>
        <v/>
      </c>
    </row>
    <row r="631" spans="47:56">
      <c r="AU631" s="52" t="str">
        <f>IF(参照!A631="","",参照!A631)</f>
        <v/>
      </c>
      <c r="AV631" s="52" t="str">
        <f>IF(参照!B631="","",参照!B631)</f>
        <v/>
      </c>
      <c r="AW631" s="52" t="str">
        <f>IF(参照!C631="","",参照!C631)</f>
        <v/>
      </c>
      <c r="AX631" s="52" t="str">
        <f>IF(参照!D631="","",参照!D631)</f>
        <v>メニューC(残差)</v>
      </c>
      <c r="AY631" s="52">
        <f>IF(参照!E631="","",参照!E631)</f>
        <v>4.7999999999999996E-4</v>
      </c>
      <c r="AZ631" s="52" t="str">
        <f>IF(参照!F631="","",参照!F631)</f>
        <v>(株)ファミリーネット・ジャパン</v>
      </c>
      <c r="BA631" s="52" t="str">
        <f>IF(参照!G631="","",参照!G631)</f>
        <v>(株)ファミリーネット・ジャパン_メニューC(残差)</v>
      </c>
      <c r="BB631" s="52">
        <f t="shared" si="40"/>
        <v>0.48</v>
      </c>
      <c r="BD631" s="52" t="str">
        <f>IF(参照!L631="","",参照!L631)</f>
        <v/>
      </c>
    </row>
    <row r="632" spans="47:56">
      <c r="AU632" s="52" t="str">
        <f>IF(参照!A632="","",参照!A632)</f>
        <v/>
      </c>
      <c r="AV632" s="52" t="str">
        <f>IF(参照!B632="","",参照!B632)</f>
        <v/>
      </c>
      <c r="AW632" s="52" t="str">
        <f>IF(参照!C632="","",参照!C632)</f>
        <v/>
      </c>
      <c r="AX632" s="52" t="str">
        <f>IF(参照!D632="","",参照!D632)</f>
        <v>(参考値)事業者全体</v>
      </c>
      <c r="AY632" s="52">
        <f>IF(参照!E632="","",参照!E632)</f>
        <v>3.1399999999999999E-4</v>
      </c>
      <c r="AZ632" s="52" t="str">
        <f>IF(参照!F632="","",参照!F632)</f>
        <v>(株)ファミリーネット・ジャパン</v>
      </c>
      <c r="BA632" s="52" t="str">
        <f>IF(参照!G632="","",参照!G632)</f>
        <v>(株)ファミリーネット・ジャパン_(参考値)事業者全体</v>
      </c>
      <c r="BB632" s="52">
        <f t="shared" si="40"/>
        <v>0.314</v>
      </c>
      <c r="BD632" s="52" t="str">
        <f>IF(参照!L632="","",参照!L632)</f>
        <v/>
      </c>
    </row>
    <row r="633" spans="47:56">
      <c r="AU633" s="52" t="str">
        <f>IF(参照!A633="","",参照!A633)</f>
        <v>A0303</v>
      </c>
      <c r="AV633" s="52" t="str">
        <f>IF(参照!B633="","",参照!B633)</f>
        <v>ＭＫステーションズ(株)</v>
      </c>
      <c r="AW633" s="52">
        <f>IF(参照!C633="","",参照!C633)</f>
        <v>4.4900000000000002E-4</v>
      </c>
      <c r="AX633" s="52" t="str">
        <f>IF(参照!D633="","",参照!D633)</f>
        <v/>
      </c>
      <c r="AY633" s="52">
        <f>IF(参照!E633="","",参照!E633)</f>
        <v>4.1199999999999999E-4</v>
      </c>
      <c r="AZ633" s="52" t="str">
        <f>IF(参照!F633="","",参照!F633)</f>
        <v>ＭＫステーションズ(株)</v>
      </c>
      <c r="BA633" s="52" t="str">
        <f>IF(参照!G633="","",参照!G633)</f>
        <v>ＭＫステーションズ(株)_</v>
      </c>
      <c r="BB633" s="52">
        <f t="shared" si="40"/>
        <v>0.41199999999999998</v>
      </c>
      <c r="BD633" s="52" t="str">
        <f>IF(参照!L633="","",参照!L633)</f>
        <v/>
      </c>
    </row>
    <row r="634" spans="47:56">
      <c r="AU634" s="52" t="str">
        <f>IF(参照!A634="","",参照!A634)</f>
        <v>A0305</v>
      </c>
      <c r="AV634" s="52" t="str">
        <f>IF(参照!B634="","",参照!B634)</f>
        <v>フラワーペイメント(株)</v>
      </c>
      <c r="AW634" s="52">
        <f>IF(参照!C634="","",参照!C634)</f>
        <v>5.22E-4</v>
      </c>
      <c r="AX634" s="52" t="str">
        <f>IF(参照!D634="","",参照!D634)</f>
        <v/>
      </c>
      <c r="AY634" s="52">
        <f>IF(参照!E634="","",参照!E634)</f>
        <v>5.5900000000000004E-4</v>
      </c>
      <c r="AZ634" s="52" t="str">
        <f>IF(参照!F634="","",参照!F634)</f>
        <v>フラワーペイメント(株)</v>
      </c>
      <c r="BA634" s="52" t="str">
        <f>IF(参照!G634="","",参照!G634)</f>
        <v>フラワーペイメント(株)_</v>
      </c>
      <c r="BB634" s="52">
        <f t="shared" si="40"/>
        <v>0.55900000000000005</v>
      </c>
      <c r="BD634" s="52" t="str">
        <f>IF(参照!L634="","",参照!L634)</f>
        <v/>
      </c>
    </row>
    <row r="635" spans="47:56">
      <c r="AU635" s="52" t="str">
        <f>IF(参照!A635="","",参照!A635)</f>
        <v>A0306</v>
      </c>
      <c r="AV635" s="52" t="str">
        <f>IF(参照!B635="","",参照!B635)</f>
        <v>(株)ＪＴＢコミュニケーションデザイン</v>
      </c>
      <c r="AW635" s="52">
        <f>IF(参照!C635="","",参照!C635)</f>
        <v>3.68E-4</v>
      </c>
      <c r="AX635" s="52" t="str">
        <f>IF(参照!D635="","",参照!D635)</f>
        <v/>
      </c>
      <c r="AY635" s="52">
        <f>IF(参照!E635="","",参照!E635)</f>
        <v>3.77E-4</v>
      </c>
      <c r="AZ635" s="52" t="str">
        <f>IF(参照!F635="","",参照!F635)</f>
        <v>(株)ＪＴＢコミュニケーションデザイン</v>
      </c>
      <c r="BA635" s="52" t="str">
        <f>IF(参照!G635="","",参照!G635)</f>
        <v>(株)ＪＴＢコミュニケーションデザイン_</v>
      </c>
      <c r="BB635" s="52">
        <f t="shared" si="40"/>
        <v>0.377</v>
      </c>
      <c r="BD635" s="52" t="str">
        <f>IF(参照!L635="","",参照!L635)</f>
        <v/>
      </c>
    </row>
    <row r="636" spans="47:56">
      <c r="AU636" s="52" t="str">
        <f>IF(参照!A636="","",参照!A636)</f>
        <v>A0308</v>
      </c>
      <c r="AV636" s="52" t="str">
        <f>IF(参照!B636="","",参照!B636)</f>
        <v>積水化学工業(株)</v>
      </c>
      <c r="AW636" s="52">
        <f>IF(参照!C636="","",参照!C636)</f>
        <v>2.13E-4</v>
      </c>
      <c r="AX636" s="52" t="str">
        <f>IF(参照!D636="","",参照!D636)</f>
        <v>メニューA</v>
      </c>
      <c r="AY636" s="52">
        <f>IF(参照!E636="","",参照!E636)</f>
        <v>0</v>
      </c>
      <c r="AZ636" s="52" t="str">
        <f>IF(参照!F636="","",参照!F636)</f>
        <v>積水化学工業(株)</v>
      </c>
      <c r="BA636" s="52" t="str">
        <f>IF(参照!G636="","",参照!G636)</f>
        <v>積水化学工業(株)_メニューA</v>
      </c>
      <c r="BB636" s="52">
        <f t="shared" si="40"/>
        <v>0</v>
      </c>
      <c r="BD636" s="52" t="str">
        <f>IF(参照!L636="","",参照!L636)</f>
        <v/>
      </c>
    </row>
    <row r="637" spans="47:56">
      <c r="AU637" s="52" t="str">
        <f>IF(参照!A637="","",参照!A637)</f>
        <v/>
      </c>
      <c r="AV637" s="52" t="str">
        <f>IF(参照!B637="","",参照!B637)</f>
        <v/>
      </c>
      <c r="AW637" s="52" t="str">
        <f>IF(参照!C637="","",参照!C637)</f>
        <v/>
      </c>
      <c r="AX637" s="52" t="str">
        <f>IF(参照!D637="","",参照!D637)</f>
        <v>メニューB(残差)</v>
      </c>
      <c r="AY637" s="52">
        <f>IF(参照!E637="","",参照!E637)</f>
        <v>0</v>
      </c>
      <c r="AZ637" s="52" t="str">
        <f>IF(参照!F637="","",参照!F637)</f>
        <v>積水化学工業(株)</v>
      </c>
      <c r="BA637" s="52" t="str">
        <f>IF(参照!G637="","",参照!G637)</f>
        <v>積水化学工業(株)_メニューB(残差)</v>
      </c>
      <c r="BB637" s="52">
        <f t="shared" si="40"/>
        <v>0</v>
      </c>
      <c r="BD637" s="52" t="str">
        <f>IF(参照!L637="","",参照!L637)</f>
        <v/>
      </c>
    </row>
    <row r="638" spans="47:56">
      <c r="AU638" s="52" t="str">
        <f>IF(参照!A638="","",参照!A638)</f>
        <v/>
      </c>
      <c r="AV638" s="52" t="str">
        <f>IF(参照!B638="","",参照!B638)</f>
        <v/>
      </c>
      <c r="AW638" s="52" t="str">
        <f>IF(参照!C638="","",参照!C638)</f>
        <v/>
      </c>
      <c r="AX638" s="52" t="str">
        <f>IF(参照!D638="","",参照!D638)</f>
        <v>(参考値)事業者全体</v>
      </c>
      <c r="AY638" s="52">
        <f>IF(参照!E638="","",参照!E638)</f>
        <v>0</v>
      </c>
      <c r="AZ638" s="52" t="str">
        <f>IF(参照!F638="","",参照!F638)</f>
        <v>積水化学工業(株)</v>
      </c>
      <c r="BA638" s="52" t="str">
        <f>IF(参照!G638="","",参照!G638)</f>
        <v>積水化学工業(株)_(参考値)事業者全体</v>
      </c>
      <c r="BB638" s="52">
        <f t="shared" si="40"/>
        <v>0</v>
      </c>
      <c r="BD638" s="52" t="str">
        <f>IF(参照!L638="","",参照!L638)</f>
        <v/>
      </c>
    </row>
    <row r="639" spans="47:56">
      <c r="AU639" s="52" t="str">
        <f>IF(参照!A639="","",参照!A639)</f>
        <v>A0310</v>
      </c>
      <c r="AV639" s="52" t="str">
        <f>IF(参照!B639="","",参照!B639)</f>
        <v>全農エネルギー(株)</v>
      </c>
      <c r="AW639" s="52">
        <f>IF(参照!C639="","",参照!C639)</f>
        <v>5.0199999999999995E-4</v>
      </c>
      <c r="AX639" s="52" t="str">
        <f>IF(参照!D639="","",参照!D639)</f>
        <v>メニューA</v>
      </c>
      <c r="AY639" s="52">
        <f>IF(参照!E639="","",参照!E639)</f>
        <v>0</v>
      </c>
      <c r="AZ639" s="52" t="str">
        <f>IF(参照!F639="","",参照!F639)</f>
        <v>全農エネルギー(株)</v>
      </c>
      <c r="BA639" s="52" t="str">
        <f>IF(参照!G639="","",参照!G639)</f>
        <v>全農エネルギー(株)_メニューA</v>
      </c>
      <c r="BB639" s="52">
        <f t="shared" si="40"/>
        <v>0</v>
      </c>
      <c r="BD639" s="52" t="str">
        <f>IF(参照!L639="","",参照!L639)</f>
        <v/>
      </c>
    </row>
    <row r="640" spans="47:56">
      <c r="AU640" s="52" t="str">
        <f>IF(参照!A640="","",参照!A640)</f>
        <v/>
      </c>
      <c r="AV640" s="52" t="str">
        <f>IF(参照!B640="","",参照!B640)</f>
        <v/>
      </c>
      <c r="AW640" s="52" t="str">
        <f>IF(参照!C640="","",参照!C640)</f>
        <v/>
      </c>
      <c r="AX640" s="52" t="str">
        <f>IF(参照!D640="","",参照!D640)</f>
        <v>メニューB</v>
      </c>
      <c r="AY640" s="52">
        <f>IF(参照!E640="","",参照!E640)</f>
        <v>0</v>
      </c>
      <c r="AZ640" s="52" t="str">
        <f>IF(参照!F640="","",参照!F640)</f>
        <v>全農エネルギー(株)</v>
      </c>
      <c r="BA640" s="52" t="str">
        <f>IF(参照!G640="","",参照!G640)</f>
        <v>全農エネルギー(株)_メニューB</v>
      </c>
      <c r="BB640" s="52">
        <f t="shared" si="40"/>
        <v>0</v>
      </c>
      <c r="BD640" s="52" t="str">
        <f>IF(参照!L640="","",参照!L640)</f>
        <v/>
      </c>
    </row>
    <row r="641" spans="47:56">
      <c r="AU641" s="52" t="str">
        <f>IF(参照!A641="","",参照!A641)</f>
        <v/>
      </c>
      <c r="AV641" s="52" t="str">
        <f>IF(参照!B641="","",参照!B641)</f>
        <v/>
      </c>
      <c r="AW641" s="52" t="str">
        <f>IF(参照!C641="","",参照!C641)</f>
        <v/>
      </c>
      <c r="AX641" s="52" t="str">
        <f>IF(参照!D641="","",参照!D641)</f>
        <v>メニューC</v>
      </c>
      <c r="AY641" s="52">
        <f>IF(参照!E641="","",参照!E641)</f>
        <v>0</v>
      </c>
      <c r="AZ641" s="52" t="str">
        <f>IF(参照!F641="","",参照!F641)</f>
        <v>全農エネルギー(株)</v>
      </c>
      <c r="BA641" s="52" t="str">
        <f>IF(参照!G641="","",参照!G641)</f>
        <v>全農エネルギー(株)_メニューC</v>
      </c>
      <c r="BB641" s="52">
        <f t="shared" si="40"/>
        <v>0</v>
      </c>
      <c r="BD641" s="52" t="str">
        <f>IF(参照!L641="","",参照!L641)</f>
        <v/>
      </c>
    </row>
    <row r="642" spans="47:56">
      <c r="AU642" s="52" t="str">
        <f>IF(参照!A642="","",参照!A642)</f>
        <v/>
      </c>
      <c r="AV642" s="52" t="str">
        <f>IF(参照!B642="","",参照!B642)</f>
        <v/>
      </c>
      <c r="AW642" s="52" t="str">
        <f>IF(参照!C642="","",参照!C642)</f>
        <v/>
      </c>
      <c r="AX642" s="52" t="str">
        <f>IF(参照!D642="","",参照!D642)</f>
        <v>メニューD(残差)</v>
      </c>
      <c r="AY642" s="52">
        <f>IF(参照!E642="","",参照!E642)</f>
        <v>4.8799999999999999E-4</v>
      </c>
      <c r="AZ642" s="52" t="str">
        <f>IF(参照!F642="","",参照!F642)</f>
        <v>全農エネルギー(株)</v>
      </c>
      <c r="BA642" s="52" t="str">
        <f>IF(参照!G642="","",参照!G642)</f>
        <v>全農エネルギー(株)_メニューD(残差)</v>
      </c>
      <c r="BB642" s="52">
        <f t="shared" si="40"/>
        <v>0.48799999999999999</v>
      </c>
      <c r="BD642" s="52" t="str">
        <f>IF(参照!L642="","",参照!L642)</f>
        <v/>
      </c>
    </row>
    <row r="643" spans="47:56">
      <c r="AU643" s="52" t="str">
        <f>IF(参照!A643="","",参照!A643)</f>
        <v/>
      </c>
      <c r="AV643" s="52" t="str">
        <f>IF(参照!B643="","",参照!B643)</f>
        <v/>
      </c>
      <c r="AW643" s="52" t="str">
        <f>IF(参照!C643="","",参照!C643)</f>
        <v/>
      </c>
      <c r="AX643" s="52" t="str">
        <f>IF(参照!D643="","",参照!D643)</f>
        <v>(参考値)事業者全体</v>
      </c>
      <c r="AY643" s="52">
        <f>IF(参照!E643="","",参照!E643)</f>
        <v>4.7899999999999999E-4</v>
      </c>
      <c r="AZ643" s="52" t="str">
        <f>IF(参照!F643="","",参照!F643)</f>
        <v>全農エネルギー(株)</v>
      </c>
      <c r="BA643" s="52" t="str">
        <f>IF(参照!G643="","",参照!G643)</f>
        <v>全農エネルギー(株)_(参考値)事業者全体</v>
      </c>
      <c r="BB643" s="52">
        <f t="shared" si="40"/>
        <v>0.47899999999999998</v>
      </c>
      <c r="BD643" s="52" t="str">
        <f>IF(参照!L643="","",参照!L643)</f>
        <v/>
      </c>
    </row>
    <row r="644" spans="47:56">
      <c r="AU644" s="52" t="str">
        <f>IF(参照!A644="","",参照!A644)</f>
        <v>A0311</v>
      </c>
      <c r="AV644" s="52" t="str">
        <f>IF(参照!B644="","",参照!B644)</f>
        <v>(株)ハルエネ</v>
      </c>
      <c r="AW644" s="52">
        <f>IF(参照!C644="","",参照!C644)</f>
        <v>4.9700000000000005E-4</v>
      </c>
      <c r="AX644" s="52" t="str">
        <f>IF(参照!D644="","",参照!D644)</f>
        <v/>
      </c>
      <c r="AY644" s="52">
        <f>IF(参照!E644="","",参照!E644)</f>
        <v>4.6599999999999994E-4</v>
      </c>
      <c r="AZ644" s="52" t="str">
        <f>IF(参照!F644="","",参照!F644)</f>
        <v>(株)ハルエネ</v>
      </c>
      <c r="BA644" s="52" t="str">
        <f>IF(参照!G644="","",参照!G644)</f>
        <v>(株)ハルエネ_</v>
      </c>
      <c r="BB644" s="52">
        <f t="shared" si="40"/>
        <v>0.46599999999999997</v>
      </c>
      <c r="BD644" s="52" t="str">
        <f>IF(参照!L644="","",参照!L644)</f>
        <v/>
      </c>
    </row>
    <row r="645" spans="47:56">
      <c r="AU645" s="52" t="str">
        <f>IF(参照!A645="","",参照!A645)</f>
        <v>A0312</v>
      </c>
      <c r="AV645" s="52" t="str">
        <f>IF(参照!B645="","",参照!B645)</f>
        <v>三愛オブリ(株)(旧：三愛石油(株))</v>
      </c>
      <c r="AW645" s="52">
        <f>IF(参照!C645="","",参照!C645)</f>
        <v>5.0299999999999997E-4</v>
      </c>
      <c r="AX645" s="52" t="str">
        <f>IF(参照!D645="","",参照!D645)</f>
        <v/>
      </c>
      <c r="AY645" s="52">
        <f>IF(参照!E645="","",参照!E645)</f>
        <v>4.4700000000000002E-4</v>
      </c>
      <c r="AZ645" s="52" t="str">
        <f>IF(参照!F645="","",参照!F645)</f>
        <v>三愛オブリ(株)(旧：三愛石油(株))</v>
      </c>
      <c r="BA645" s="52" t="str">
        <f>IF(参照!G645="","",参照!G645)</f>
        <v>三愛オブリ(株)(旧：三愛石油(株))_</v>
      </c>
      <c r="BB645" s="52">
        <f t="shared" ref="BB645:BB708" si="41">AY645*1000</f>
        <v>0.44700000000000001</v>
      </c>
      <c r="BD645" s="52" t="str">
        <f>IF(参照!L645="","",参照!L645)</f>
        <v/>
      </c>
    </row>
    <row r="646" spans="47:56">
      <c r="AU646" s="52" t="str">
        <f>IF(参照!A646="","",参照!A646)</f>
        <v>A0313</v>
      </c>
      <c r="AV646" s="52" t="str">
        <f>IF(参照!B646="","",参照!B646)</f>
        <v>(株)リケン工業</v>
      </c>
      <c r="AW646" s="52">
        <f>IF(参照!C646="","",参照!C646)</f>
        <v>4.9100000000000001E-4</v>
      </c>
      <c r="AX646" s="52" t="str">
        <f>IF(参照!D646="","",参照!D646)</f>
        <v/>
      </c>
      <c r="AY646" s="52">
        <f>IF(参照!E646="","",参照!E646)</f>
        <v>5.1000000000000004E-4</v>
      </c>
      <c r="AZ646" s="52" t="str">
        <f>IF(参照!F646="","",参照!F646)</f>
        <v>(株)リケン工業</v>
      </c>
      <c r="BA646" s="52" t="str">
        <f>IF(参照!G646="","",参照!G646)</f>
        <v>(株)リケン工業_</v>
      </c>
      <c r="BB646" s="52">
        <f t="shared" si="41"/>
        <v>0.51</v>
      </c>
      <c r="BD646" s="52" t="str">
        <f>IF(参照!L646="","",参照!L646)</f>
        <v/>
      </c>
    </row>
    <row r="647" spans="47:56">
      <c r="AU647" s="52" t="str">
        <f>IF(参照!A647="","",参照!A647)</f>
        <v>A0314</v>
      </c>
      <c r="AV647" s="52" t="str">
        <f>IF(参照!B647="","",参照!B647)</f>
        <v>(株)ビビット</v>
      </c>
      <c r="AW647" s="52">
        <f>IF(参照!C647="","",参照!C647)</f>
        <v>5.5699999999999999E-4</v>
      </c>
      <c r="AX647" s="52" t="str">
        <f>IF(参照!D647="","",参照!D647)</f>
        <v/>
      </c>
      <c r="AY647" s="52">
        <f>IF(参照!E647="","",参照!E647)</f>
        <v>5.9299999999999999E-4</v>
      </c>
      <c r="AZ647" s="52" t="str">
        <f>IF(参照!F647="","",参照!F647)</f>
        <v>(株)ビビット</v>
      </c>
      <c r="BA647" s="52" t="str">
        <f>IF(参照!G647="","",参照!G647)</f>
        <v>(株)ビビット_</v>
      </c>
      <c r="BB647" s="52">
        <f t="shared" si="41"/>
        <v>0.59299999999999997</v>
      </c>
      <c r="BD647" s="52" t="str">
        <f>IF(参照!L647="","",参照!L647)</f>
        <v/>
      </c>
    </row>
    <row r="648" spans="47:56">
      <c r="AU648" s="52" t="str">
        <f>IF(参照!A648="","",参照!A648)</f>
        <v>A0315</v>
      </c>
      <c r="AV648" s="52" t="str">
        <f>IF(参照!B648="","",参照!B648)</f>
        <v>(株)おおた電力</v>
      </c>
      <c r="AW648" s="52">
        <f>IF(参照!C648="","",参照!C648)</f>
        <v>3.6400000000000001E-4</v>
      </c>
      <c r="AX648" s="52" t="str">
        <f>IF(参照!D648="","",参照!D648)</f>
        <v/>
      </c>
      <c r="AY648" s="52">
        <f>IF(参照!E648="","",参照!E648)</f>
        <v>3.0800000000000001E-4</v>
      </c>
      <c r="AZ648" s="52" t="str">
        <f>IF(参照!F648="","",参照!F648)</f>
        <v>(株)おおた電力</v>
      </c>
      <c r="BA648" s="52" t="str">
        <f>IF(参照!G648="","",参照!G648)</f>
        <v>(株)おおた電力_</v>
      </c>
      <c r="BB648" s="52">
        <f t="shared" si="41"/>
        <v>0.308</v>
      </c>
      <c r="BD648" s="52" t="str">
        <f>IF(参照!L648="","",参照!L648)</f>
        <v/>
      </c>
    </row>
    <row r="649" spans="47:56">
      <c r="AU649" s="52" t="str">
        <f>IF(参照!A649="","",参照!A649)</f>
        <v>A0317</v>
      </c>
      <c r="AV649" s="52" t="str">
        <f>IF(参照!B649="","",参照!B649)</f>
        <v>伊藤忠プランテック(株)</v>
      </c>
      <c r="AW649" s="52">
        <f>IF(参照!C649="","",参照!C649)</f>
        <v>4.8099999999999998E-4</v>
      </c>
      <c r="AX649" s="52" t="str">
        <f>IF(参照!D649="","",参照!D649)</f>
        <v/>
      </c>
      <c r="AY649" s="52">
        <f>IF(参照!E649="","",参照!E649)</f>
        <v>5.9199999999999997E-4</v>
      </c>
      <c r="AZ649" s="52" t="str">
        <f>IF(参照!F649="","",参照!F649)</f>
        <v>伊藤忠プランテック(株)</v>
      </c>
      <c r="BA649" s="52" t="str">
        <f>IF(参照!G649="","",参照!G649)</f>
        <v>伊藤忠プランテック(株)_</v>
      </c>
      <c r="BB649" s="52">
        <f t="shared" si="41"/>
        <v>0.59199999999999997</v>
      </c>
      <c r="BD649" s="52" t="str">
        <f>IF(参照!L649="","",参照!L649)</f>
        <v/>
      </c>
    </row>
    <row r="650" spans="47:56">
      <c r="AU650" s="52" t="str">
        <f>IF(参照!A650="","",参照!A650)</f>
        <v>A0318</v>
      </c>
      <c r="AV650" s="52" t="str">
        <f>IF(参照!B650="","",参照!B650)</f>
        <v>(株)オカモト</v>
      </c>
      <c r="AW650" s="52">
        <f>IF(参照!C650="","",参照!C650)</f>
        <v>5.1699999999999999E-4</v>
      </c>
      <c r="AX650" s="52" t="str">
        <f>IF(参照!D650="","",参照!D650)</f>
        <v/>
      </c>
      <c r="AY650" s="52">
        <f>IF(参照!E650="","",参照!E650)</f>
        <v>4.95E-4</v>
      </c>
      <c r="AZ650" s="52" t="str">
        <f>IF(参照!F650="","",参照!F650)</f>
        <v>(株)オカモト</v>
      </c>
      <c r="BA650" s="52" t="str">
        <f>IF(参照!G650="","",参照!G650)</f>
        <v>(株)オカモト_</v>
      </c>
      <c r="BB650" s="52">
        <f t="shared" si="41"/>
        <v>0.495</v>
      </c>
      <c r="BD650" s="52" t="str">
        <f>IF(参照!L650="","",参照!L650)</f>
        <v/>
      </c>
    </row>
    <row r="651" spans="47:56">
      <c r="AU651" s="52" t="str">
        <f>IF(参照!A651="","",参照!A651)</f>
        <v>A0323</v>
      </c>
      <c r="AV651" s="52" t="str">
        <f>IF(参照!B651="","",参照!B651)</f>
        <v>キタコー(株)</v>
      </c>
      <c r="AW651" s="52">
        <f>IF(参照!C651="","",参照!C651)</f>
        <v>4.5399999999999998E-4</v>
      </c>
      <c r="AX651" s="52" t="str">
        <f>IF(参照!D651="","",参照!D651)</f>
        <v/>
      </c>
      <c r="AY651" s="52">
        <f>IF(参照!E651="","",参照!E651)</f>
        <v>3.9800000000000002E-4</v>
      </c>
      <c r="AZ651" s="52" t="str">
        <f>IF(参照!F651="","",参照!F651)</f>
        <v>キタコー(株)</v>
      </c>
      <c r="BA651" s="52" t="str">
        <f>IF(参照!G651="","",参照!G651)</f>
        <v>キタコー(株)_</v>
      </c>
      <c r="BB651" s="52">
        <f t="shared" si="41"/>
        <v>0.39800000000000002</v>
      </c>
      <c r="BD651" s="52" t="str">
        <f>IF(参照!L651="","",参照!L651)</f>
        <v/>
      </c>
    </row>
    <row r="652" spans="47:56">
      <c r="AU652" s="52" t="str">
        <f>IF(参照!A652="","",参照!A652)</f>
        <v>A0324</v>
      </c>
      <c r="AV652" s="52" t="str">
        <f>IF(参照!B652="","",参照!B652)</f>
        <v>生活協同組合コープしが</v>
      </c>
      <c r="AW652" s="52">
        <f>IF(参照!C652="","",参照!C652)</f>
        <v>3.7399999999999998E-4</v>
      </c>
      <c r="AX652" s="52" t="str">
        <f>IF(参照!D652="","",参照!D652)</f>
        <v>メニューA</v>
      </c>
      <c r="AY652" s="52">
        <f>IF(参照!E652="","",参照!E652)</f>
        <v>0</v>
      </c>
      <c r="AZ652" s="52" t="str">
        <f>IF(参照!F652="","",参照!F652)</f>
        <v>生活協同組合コープしが</v>
      </c>
      <c r="BA652" s="52" t="str">
        <f>IF(参照!G652="","",参照!G652)</f>
        <v>生活協同組合コープしが_メニューA</v>
      </c>
      <c r="BB652" s="52">
        <f t="shared" si="41"/>
        <v>0</v>
      </c>
      <c r="BD652" s="52" t="str">
        <f>IF(参照!L652="","",参照!L652)</f>
        <v/>
      </c>
    </row>
    <row r="653" spans="47:56">
      <c r="AU653" s="52" t="str">
        <f>IF(参照!A653="","",参照!A653)</f>
        <v/>
      </c>
      <c r="AV653" s="52" t="str">
        <f>IF(参照!B653="","",参照!B653)</f>
        <v/>
      </c>
      <c r="AW653" s="52" t="str">
        <f>IF(参照!C653="","",参照!C653)</f>
        <v/>
      </c>
      <c r="AX653" s="52" t="str">
        <f>IF(参照!D653="","",参照!D653)</f>
        <v>メニューB(残差)</v>
      </c>
      <c r="AY653" s="52">
        <f>IF(参照!E653="","",参照!E653)</f>
        <v>3.19E-4</v>
      </c>
      <c r="AZ653" s="52" t="str">
        <f>IF(参照!F653="","",参照!F653)</f>
        <v>生活協同組合コープしが</v>
      </c>
      <c r="BA653" s="52" t="str">
        <f>IF(参照!G653="","",参照!G653)</f>
        <v>生活協同組合コープしが_メニューB(残差)</v>
      </c>
      <c r="BB653" s="52">
        <f t="shared" si="41"/>
        <v>0.31900000000000001</v>
      </c>
      <c r="BD653" s="52" t="str">
        <f>IF(参照!L653="","",参照!L653)</f>
        <v/>
      </c>
    </row>
    <row r="654" spans="47:56">
      <c r="AU654" s="52" t="str">
        <f>IF(参照!A654="","",参照!A654)</f>
        <v/>
      </c>
      <c r="AV654" s="52" t="str">
        <f>IF(参照!B654="","",参照!B654)</f>
        <v/>
      </c>
      <c r="AW654" s="52" t="str">
        <f>IF(参照!C654="","",参照!C654)</f>
        <v/>
      </c>
      <c r="AX654" s="52" t="str">
        <f>IF(参照!D654="","",参照!D654)</f>
        <v>(参考値)事業者全体</v>
      </c>
      <c r="AY654" s="52">
        <f>IF(参照!E654="","",参照!E654)</f>
        <v>3.4000000000000002E-4</v>
      </c>
      <c r="AZ654" s="52" t="str">
        <f>IF(参照!F654="","",参照!F654)</f>
        <v>生活協同組合コープしが</v>
      </c>
      <c r="BA654" s="52" t="str">
        <f>IF(参照!G654="","",参照!G654)</f>
        <v>生活協同組合コープしが_(参考値)事業者全体</v>
      </c>
      <c r="BB654" s="52">
        <f t="shared" si="41"/>
        <v>0.34</v>
      </c>
      <c r="BD654" s="52" t="str">
        <f>IF(参照!L654="","",参照!L654)</f>
        <v/>
      </c>
    </row>
    <row r="655" spans="47:56">
      <c r="AU655" s="52" t="str">
        <f>IF(参照!A655="","",参照!A655)</f>
        <v>A0330</v>
      </c>
      <c r="AV655" s="52" t="str">
        <f>IF(参照!B655="","",参照!B655)</f>
        <v>香川電力(株)　</v>
      </c>
      <c r="AW655" s="52">
        <f>IF(参照!C655="","",参照!C655)</f>
        <v>4.8500000000000003E-4</v>
      </c>
      <c r="AX655" s="52" t="str">
        <f>IF(参照!D655="","",参照!D655)</f>
        <v>メニューA</v>
      </c>
      <c r="AY655" s="52">
        <f>IF(参照!E655="","",参照!E655)</f>
        <v>0</v>
      </c>
      <c r="AZ655" s="52" t="str">
        <f>IF(参照!F655="","",参照!F655)</f>
        <v>香川電力(株)　</v>
      </c>
      <c r="BA655" s="52" t="str">
        <f>IF(参照!G655="","",参照!G655)</f>
        <v>香川電力(株)　_メニューA</v>
      </c>
      <c r="BB655" s="52">
        <f t="shared" si="41"/>
        <v>0</v>
      </c>
      <c r="BD655" s="52" t="str">
        <f>IF(参照!L655="","",参照!L655)</f>
        <v/>
      </c>
    </row>
    <row r="656" spans="47:56">
      <c r="AU656" s="52" t="str">
        <f>IF(参照!A656="","",参照!A656)</f>
        <v/>
      </c>
      <c r="AV656" s="52" t="str">
        <f>IF(参照!B656="","",参照!B656)</f>
        <v/>
      </c>
      <c r="AW656" s="52" t="str">
        <f>IF(参照!C656="","",参照!C656)</f>
        <v/>
      </c>
      <c r="AX656" s="52" t="str">
        <f>IF(参照!D656="","",参照!D656)</f>
        <v>メニューB(残差)</v>
      </c>
      <c r="AY656" s="52">
        <f>IF(参照!E656="","",参照!E656)</f>
        <v>4.84E-4</v>
      </c>
      <c r="AZ656" s="52" t="str">
        <f>IF(参照!F656="","",参照!F656)</f>
        <v>香川電力(株)　</v>
      </c>
      <c r="BA656" s="52" t="str">
        <f>IF(参照!G656="","",参照!G656)</f>
        <v>香川電力(株)　_メニューB(残差)</v>
      </c>
      <c r="BB656" s="52">
        <f t="shared" si="41"/>
        <v>0.48399999999999999</v>
      </c>
      <c r="BD656" s="52" t="str">
        <f>IF(参照!L656="","",参照!L656)</f>
        <v/>
      </c>
    </row>
    <row r="657" spans="47:56">
      <c r="AU657" s="52" t="str">
        <f>IF(参照!A657="","",参照!A657)</f>
        <v/>
      </c>
      <c r="AV657" s="52" t="str">
        <f>IF(参照!B657="","",参照!B657)</f>
        <v/>
      </c>
      <c r="AW657" s="52" t="str">
        <f>IF(参照!C657="","",参照!C657)</f>
        <v/>
      </c>
      <c r="AX657" s="52" t="str">
        <f>IF(参照!D657="","",参照!D657)</f>
        <v>(参考値)事業者全体</v>
      </c>
      <c r="AY657" s="52">
        <f>IF(参照!E657="","",参照!E657)</f>
        <v>5.04E-4</v>
      </c>
      <c r="AZ657" s="52" t="str">
        <f>IF(参照!F657="","",参照!F657)</f>
        <v>香川電力(株)　</v>
      </c>
      <c r="BA657" s="52" t="str">
        <f>IF(参照!G657="","",参照!G657)</f>
        <v>香川電力(株)　_(参考値)事業者全体</v>
      </c>
      <c r="BB657" s="52">
        <f t="shared" si="41"/>
        <v>0.504</v>
      </c>
      <c r="BD657" s="52" t="str">
        <f>IF(参照!L657="","",参照!L657)</f>
        <v/>
      </c>
    </row>
    <row r="658" spans="47:56">
      <c r="AU658" s="52" t="str">
        <f>IF(参照!A658="","",参照!A658)</f>
        <v>A0332</v>
      </c>
      <c r="AV658" s="52" t="str">
        <f>IF(参照!B658="","",参照!B658)</f>
        <v>(株)ＰｉｎＴ</v>
      </c>
      <c r="AW658" s="52">
        <f>IF(参照!C658="","",参照!C658)</f>
        <v>4.8999999999999998E-4</v>
      </c>
      <c r="AX658" s="52" t="str">
        <f>IF(参照!D658="","",参照!D658)</f>
        <v/>
      </c>
      <c r="AY658" s="52">
        <f>IF(参照!E658="","",参照!E658)</f>
        <v>4.3399999999999998E-4</v>
      </c>
      <c r="AZ658" s="52" t="str">
        <f>IF(参照!F658="","",参照!F658)</f>
        <v>(株)ＰｉｎＴ</v>
      </c>
      <c r="BA658" s="52" t="str">
        <f>IF(参照!G658="","",参照!G658)</f>
        <v>(株)ＰｉｎＴ_</v>
      </c>
      <c r="BB658" s="52">
        <f t="shared" si="41"/>
        <v>0.434</v>
      </c>
      <c r="BD658" s="52" t="str">
        <f>IF(参照!L658="","",参照!L658)</f>
        <v/>
      </c>
    </row>
    <row r="659" spans="47:56">
      <c r="AU659" s="52" t="str">
        <f>IF(参照!A659="","",参照!A659)</f>
        <v>A0336</v>
      </c>
      <c r="AV659" s="52" t="str">
        <f>IF(参照!B659="","",参照!B659)</f>
        <v>(株)沖縄ガスニューパワー</v>
      </c>
      <c r="AW659" s="52" t="str">
        <f>IF(参照!C659="","",参照!C659)</f>
        <v>0.000453※</v>
      </c>
      <c r="AX659" s="52" t="str">
        <f>IF(参照!D659="","",参照!D659)</f>
        <v>メニューA</v>
      </c>
      <c r="AY659" s="52">
        <f>IF(参照!E659="","",参照!E659)</f>
        <v>0</v>
      </c>
      <c r="AZ659" s="52" t="str">
        <f>IF(参照!F659="","",参照!F659)</f>
        <v>(株)沖縄ガスニューパワー</v>
      </c>
      <c r="BA659" s="52" t="str">
        <f>IF(参照!G659="","",参照!G659)</f>
        <v>(株)沖縄ガスニューパワー_メニューA</v>
      </c>
      <c r="BB659" s="52">
        <f t="shared" si="41"/>
        <v>0</v>
      </c>
      <c r="BD659" s="52" t="str">
        <f>IF(参照!L659="","",参照!L659)</f>
        <v/>
      </c>
    </row>
    <row r="660" spans="47:56">
      <c r="AU660" s="52" t="str">
        <f>IF(参照!A660="","",参照!A660)</f>
        <v/>
      </c>
      <c r="AV660" s="52" t="str">
        <f>IF(参照!B660="","",参照!B660)</f>
        <v/>
      </c>
      <c r="AW660" s="52" t="str">
        <f>IF(参照!C660="","",参照!C660)</f>
        <v/>
      </c>
      <c r="AX660" s="52" t="str">
        <f>IF(参照!D660="","",参照!D660)</f>
        <v>メニューB(残差)</v>
      </c>
      <c r="AY660" s="52">
        <f>IF(参照!E660="","",参照!E660)</f>
        <v>3.2499999999999999E-4</v>
      </c>
      <c r="AZ660" s="52" t="str">
        <f>IF(参照!F660="","",参照!F660)</f>
        <v>(株)沖縄ガスニューパワー</v>
      </c>
      <c r="BA660" s="52" t="str">
        <f>IF(参照!G660="","",参照!G660)</f>
        <v>(株)沖縄ガスニューパワー_メニューB(残差)</v>
      </c>
      <c r="BB660" s="52">
        <f t="shared" si="41"/>
        <v>0.32500000000000001</v>
      </c>
      <c r="BD660" s="52" t="str">
        <f>IF(参照!L660="","",参照!L660)</f>
        <v/>
      </c>
    </row>
    <row r="661" spans="47:56">
      <c r="AU661" s="52" t="str">
        <f>IF(参照!A661="","",参照!A661)</f>
        <v/>
      </c>
      <c r="AV661" s="52" t="str">
        <f>IF(参照!B661="","",参照!B661)</f>
        <v/>
      </c>
      <c r="AW661" s="52" t="str">
        <f>IF(参照!C661="","",参照!C661)</f>
        <v/>
      </c>
      <c r="AX661" s="52" t="str">
        <f>IF(参照!D661="","",参照!D661)</f>
        <v>(参考値)事業者全体</v>
      </c>
      <c r="AY661" s="52">
        <f>IF(参照!E661="","",参照!E661)</f>
        <v>7.4899999999999999E-4</v>
      </c>
      <c r="AZ661" s="52" t="str">
        <f>IF(参照!F661="","",参照!F661)</f>
        <v>(株)沖縄ガスニューパワー</v>
      </c>
      <c r="BA661" s="52" t="str">
        <f>IF(参照!G661="","",参照!G661)</f>
        <v>(株)沖縄ガスニューパワー_(参考値)事業者全体</v>
      </c>
      <c r="BB661" s="52">
        <f t="shared" si="41"/>
        <v>0.749</v>
      </c>
      <c r="BD661" s="52" t="str">
        <f>IF(参照!L661="","",参照!L661)</f>
        <v/>
      </c>
    </row>
    <row r="662" spans="47:56">
      <c r="AU662" s="52" t="str">
        <f>IF(参照!A662="","",参照!A662)</f>
        <v>A0337</v>
      </c>
      <c r="AV662" s="52" t="str">
        <f>IF(参照!B662="","",参照!B662)</f>
        <v>諏訪瓦斯(株)</v>
      </c>
      <c r="AW662" s="52">
        <f>IF(参照!C662="","",参照!C662)</f>
        <v>3.6400000000000001E-4</v>
      </c>
      <c r="AX662" s="52" t="str">
        <f>IF(参照!D662="","",参照!D662)</f>
        <v/>
      </c>
      <c r="AY662" s="52">
        <f>IF(参照!E662="","",参照!E662)</f>
        <v>3.0800000000000001E-4</v>
      </c>
      <c r="AZ662" s="52" t="str">
        <f>IF(参照!F662="","",参照!F662)</f>
        <v>諏訪瓦斯(株)</v>
      </c>
      <c r="BA662" s="52" t="str">
        <f>IF(参照!G662="","",参照!G662)</f>
        <v>諏訪瓦斯(株)_</v>
      </c>
      <c r="BB662" s="52">
        <f t="shared" si="41"/>
        <v>0.308</v>
      </c>
      <c r="BD662" s="52" t="str">
        <f>IF(参照!L662="","",参照!L662)</f>
        <v/>
      </c>
    </row>
    <row r="663" spans="47:56">
      <c r="AU663" s="52" t="str">
        <f>IF(参照!A663="","",参照!A663)</f>
        <v>A0338</v>
      </c>
      <c r="AV663" s="52" t="str">
        <f>IF(参照!B663="","",参照!B663)</f>
        <v>エッセンシャルエナジー(株)</v>
      </c>
      <c r="AW663" s="52">
        <f>IF(参照!C663="","",参照!C663)</f>
        <v>4.9299999999999995E-4</v>
      </c>
      <c r="AX663" s="52" t="str">
        <f>IF(参照!D663="","",参照!D663)</f>
        <v/>
      </c>
      <c r="AY663" s="52">
        <f>IF(参照!E663="","",参照!E663)</f>
        <v>4.37E-4</v>
      </c>
      <c r="AZ663" s="52" t="str">
        <f>IF(参照!F663="","",参照!F663)</f>
        <v>エッセンシャルエナジー(株)</v>
      </c>
      <c r="BA663" s="52" t="str">
        <f>IF(参照!G663="","",参照!G663)</f>
        <v>エッセンシャルエナジー(株)_</v>
      </c>
      <c r="BB663" s="52">
        <f t="shared" si="41"/>
        <v>0.437</v>
      </c>
      <c r="BD663" s="52" t="str">
        <f>IF(参照!L663="","",参照!L663)</f>
        <v/>
      </c>
    </row>
    <row r="664" spans="47:56">
      <c r="AU664" s="52" t="str">
        <f>IF(参照!A664="","",参照!A664)</f>
        <v>A0340</v>
      </c>
      <c r="AV664" s="52" t="str">
        <f>IF(参照!B664="","",参照!B664)</f>
        <v>(株)エージーピー　</v>
      </c>
      <c r="AW664" s="52">
        <f>IF(参照!C664="","",参照!C664)</f>
        <v>3.8299999999999999E-4</v>
      </c>
      <c r="AX664" s="52" t="str">
        <f>IF(参照!D664="","",参照!D664)</f>
        <v/>
      </c>
      <c r="AY664" s="52">
        <f>IF(参照!E664="","",参照!E664)</f>
        <v>3.2699999999999998E-4</v>
      </c>
      <c r="AZ664" s="52" t="str">
        <f>IF(参照!F664="","",参照!F664)</f>
        <v>(株)エージーピー　</v>
      </c>
      <c r="BA664" s="52" t="str">
        <f>IF(参照!G664="","",参照!G664)</f>
        <v>(株)エージーピー　_</v>
      </c>
      <c r="BB664" s="52">
        <f t="shared" si="41"/>
        <v>0.32699999999999996</v>
      </c>
      <c r="BD664" s="52" t="str">
        <f>IF(参照!L664="","",参照!L664)</f>
        <v/>
      </c>
    </row>
    <row r="665" spans="47:56">
      <c r="AU665" s="52" t="str">
        <f>IF(参照!A665="","",参照!A665)</f>
        <v>A0342</v>
      </c>
      <c r="AV665" s="52" t="str">
        <f>IF(参照!B665="","",参照!B665)</f>
        <v>(株)いちき串木野電力</v>
      </c>
      <c r="AW665" s="52">
        <f>IF(参照!C665="","",参照!C665)</f>
        <v>5.5099999999999995E-4</v>
      </c>
      <c r="AX665" s="52" t="str">
        <f>IF(参照!D665="","",参照!D665)</f>
        <v/>
      </c>
      <c r="AY665" s="52">
        <f>IF(参照!E665="","",参照!E665)</f>
        <v>5.3399999999999997E-4</v>
      </c>
      <c r="AZ665" s="52" t="str">
        <f>IF(参照!F665="","",参照!F665)</f>
        <v>(株)いちき串木野電力</v>
      </c>
      <c r="BA665" s="52" t="str">
        <f>IF(参照!G665="","",参照!G665)</f>
        <v>(株)いちき串木野電力_</v>
      </c>
      <c r="BB665" s="52">
        <f t="shared" si="41"/>
        <v>0.53399999999999992</v>
      </c>
      <c r="BD665" s="52" t="str">
        <f>IF(参照!L665="","",参照!L665)</f>
        <v/>
      </c>
    </row>
    <row r="666" spans="47:56">
      <c r="AU666" s="52" t="str">
        <f>IF(参照!A666="","",参照!A666)</f>
        <v>A0343</v>
      </c>
      <c r="AV666" s="52" t="str">
        <f>IF(参照!B666="","",参照!B666)</f>
        <v>(株)クローバー・テクノロジーズ(旧：四つ葉電力(株))</v>
      </c>
      <c r="AW666" s="52">
        <f>IF(参照!C666="","",参照!C666)</f>
        <v>4.3100000000000001E-4</v>
      </c>
      <c r="AX666" s="52" t="str">
        <f>IF(参照!D666="","",参照!D666)</f>
        <v/>
      </c>
      <c r="AY666" s="52">
        <f>IF(参照!E666="","",参照!E666)</f>
        <v>4.7899999999999999E-4</v>
      </c>
      <c r="AZ666" s="52" t="str">
        <f>IF(参照!F666="","",参照!F666)</f>
        <v>(株)クローバー・テクノロジーズ(旧：四つ葉電力(株))</v>
      </c>
      <c r="BA666" s="52" t="str">
        <f>IF(参照!G666="","",参照!G666)</f>
        <v>(株)クローバー・テクノロジーズ(旧：四つ葉電力(株))_</v>
      </c>
      <c r="BB666" s="52">
        <f t="shared" si="41"/>
        <v>0.47899999999999998</v>
      </c>
      <c r="BD666" s="52" t="str">
        <f>IF(参照!L666="","",参照!L666)</f>
        <v/>
      </c>
    </row>
    <row r="667" spans="47:56">
      <c r="AU667" s="52" t="str">
        <f>IF(参照!A667="","",参照!A667)</f>
        <v>A0344</v>
      </c>
      <c r="AV667" s="52" t="str">
        <f>IF(参照!B667="","",参照!B667)</f>
        <v>西武ガス(株)</v>
      </c>
      <c r="AW667" s="52">
        <f>IF(参照!C667="","",参照!C667)</f>
        <v>3.6400000000000001E-4</v>
      </c>
      <c r="AX667" s="52" t="str">
        <f>IF(参照!D667="","",参照!D667)</f>
        <v/>
      </c>
      <c r="AY667" s="52">
        <f>IF(参照!E667="","",参照!E667)</f>
        <v>3.0800000000000001E-4</v>
      </c>
      <c r="AZ667" s="52" t="str">
        <f>IF(参照!F667="","",参照!F667)</f>
        <v>西武ガス(株)</v>
      </c>
      <c r="BA667" s="52" t="str">
        <f>IF(参照!G667="","",参照!G667)</f>
        <v>西武ガス(株)_</v>
      </c>
      <c r="BB667" s="52">
        <f t="shared" si="41"/>
        <v>0.308</v>
      </c>
      <c r="BD667" s="52" t="str">
        <f>IF(参照!L667="","",参照!L667)</f>
        <v/>
      </c>
    </row>
    <row r="668" spans="47:56">
      <c r="AU668" s="52" t="str">
        <f>IF(参照!A668="","",参照!A668)</f>
        <v>A0345</v>
      </c>
      <c r="AV668" s="52" t="str">
        <f>IF(参照!B668="","",参照!B668)</f>
        <v>松本ガス(株)</v>
      </c>
      <c r="AW668" s="52">
        <f>IF(参照!C668="","",参照!C668)</f>
        <v>3.6400000000000001E-4</v>
      </c>
      <c r="AX668" s="52" t="str">
        <f>IF(参照!D668="","",参照!D668)</f>
        <v/>
      </c>
      <c r="AY668" s="52">
        <f>IF(参照!E668="","",参照!E668)</f>
        <v>3.0800000000000001E-4</v>
      </c>
      <c r="AZ668" s="52" t="str">
        <f>IF(参照!F668="","",参照!F668)</f>
        <v>松本ガス(株)</v>
      </c>
      <c r="BA668" s="52" t="str">
        <f>IF(参照!G668="","",参照!G668)</f>
        <v>松本ガス(株)_</v>
      </c>
      <c r="BB668" s="52">
        <f t="shared" si="41"/>
        <v>0.308</v>
      </c>
      <c r="BD668" s="52" t="str">
        <f>IF(参照!L668="","",参照!L668)</f>
        <v/>
      </c>
    </row>
    <row r="669" spans="47:56">
      <c r="AU669" s="52" t="str">
        <f>IF(参照!A669="","",参照!A669)</f>
        <v>A0347</v>
      </c>
      <c r="AV669" s="52" t="str">
        <f>IF(参照!B669="","",参照!B669)</f>
        <v>ＦＴエナジー(株)</v>
      </c>
      <c r="AW669" s="52">
        <f>IF(参照!C669="","",参照!C669)</f>
        <v>4.7100000000000001E-4</v>
      </c>
      <c r="AX669" s="52" t="str">
        <f>IF(参照!D669="","",参照!D669)</f>
        <v/>
      </c>
      <c r="AY669" s="52">
        <f>IF(参照!E669="","",参照!E669)</f>
        <v>4.5600000000000003E-4</v>
      </c>
      <c r="AZ669" s="52" t="str">
        <f>IF(参照!F669="","",参照!F669)</f>
        <v>ＦＴエナジー(株)</v>
      </c>
      <c r="BA669" s="52" t="str">
        <f>IF(参照!G669="","",参照!G669)</f>
        <v>ＦＴエナジー(株)_</v>
      </c>
      <c r="BB669" s="52">
        <f t="shared" si="41"/>
        <v>0.45600000000000002</v>
      </c>
      <c r="BD669" s="52" t="str">
        <f>IF(参照!L669="","",参照!L669)</f>
        <v/>
      </c>
    </row>
    <row r="670" spans="47:56">
      <c r="AU670" s="52" t="str">
        <f>IF(参照!A670="","",参照!A670)</f>
        <v>A0348</v>
      </c>
      <c r="AV670" s="52" t="str">
        <f>IF(参照!B670="","",参照!B670)</f>
        <v>南部だんだんエナジー(株)</v>
      </c>
      <c r="AW670" s="52">
        <f>IF(参照!C670="","",参照!C670)</f>
        <v>2.3499999999999999E-4</v>
      </c>
      <c r="AX670" s="52" t="str">
        <f>IF(参照!D670="","",参照!D670)</f>
        <v/>
      </c>
      <c r="AY670" s="52">
        <f>IF(参照!E670="","",参照!E670)</f>
        <v>4.4700000000000002E-4</v>
      </c>
      <c r="AZ670" s="52" t="str">
        <f>IF(参照!F670="","",参照!F670)</f>
        <v>南部だんだんエナジー(株)</v>
      </c>
      <c r="BA670" s="52" t="str">
        <f>IF(参照!G670="","",参照!G670)</f>
        <v>南部だんだんエナジー(株)_</v>
      </c>
      <c r="BB670" s="52">
        <f t="shared" si="41"/>
        <v>0.44700000000000001</v>
      </c>
      <c r="BD670" s="52" t="str">
        <f>IF(参照!L670="","",参照!L670)</f>
        <v/>
      </c>
    </row>
    <row r="671" spans="47:56">
      <c r="AU671" s="52" t="str">
        <f>IF(参照!A671="","",参照!A671)</f>
        <v>A0349</v>
      </c>
      <c r="AV671" s="52" t="str">
        <f>IF(参照!B671="","",参照!B671)</f>
        <v>(株)エフエネ</v>
      </c>
      <c r="AW671" s="52">
        <f>IF(参照!C671="","",参照!C671)</f>
        <v>5.1199999999999998E-4</v>
      </c>
      <c r="AX671" s="52" t="str">
        <f>IF(参照!D671="","",参照!D671)</f>
        <v/>
      </c>
      <c r="AY671" s="52">
        <f>IF(参照!E671="","",参照!E671)</f>
        <v>5.5800000000000001E-4</v>
      </c>
      <c r="AZ671" s="52" t="str">
        <f>IF(参照!F671="","",参照!F671)</f>
        <v>(株)エフエネ</v>
      </c>
      <c r="BA671" s="52" t="str">
        <f>IF(参照!G671="","",参照!G671)</f>
        <v>(株)エフエネ_</v>
      </c>
      <c r="BB671" s="52">
        <f t="shared" si="41"/>
        <v>0.55800000000000005</v>
      </c>
      <c r="BD671" s="52" t="str">
        <f>IF(参照!L671="","",参照!L671)</f>
        <v/>
      </c>
    </row>
    <row r="672" spans="47:56">
      <c r="AU672" s="52" t="str">
        <f>IF(参照!A672="","",参照!A672)</f>
        <v>A0350</v>
      </c>
      <c r="AV672" s="52" t="str">
        <f>IF(参照!B672="","",参照!B672)</f>
        <v>こなんウルトラパワー(株)</v>
      </c>
      <c r="AW672" s="52">
        <f>IF(参照!C672="","",参照!C672)</f>
        <v>2.8299999999999999E-4</v>
      </c>
      <c r="AX672" s="52" t="str">
        <f>IF(参照!D672="","",参照!D672)</f>
        <v/>
      </c>
      <c r="AY672" s="52">
        <f>IF(参照!E672="","",参照!E672)</f>
        <v>4.55E-4</v>
      </c>
      <c r="AZ672" s="52" t="str">
        <f>IF(参照!F672="","",参照!F672)</f>
        <v>こなんウルトラパワー(株)</v>
      </c>
      <c r="BA672" s="52" t="str">
        <f>IF(参照!G672="","",参照!G672)</f>
        <v>こなんウルトラパワー(株)_</v>
      </c>
      <c r="BB672" s="52">
        <f t="shared" si="41"/>
        <v>0.45500000000000002</v>
      </c>
      <c r="BD672" s="52" t="str">
        <f>IF(参照!L672="","",参照!L672)</f>
        <v/>
      </c>
    </row>
    <row r="673" spans="47:56">
      <c r="AU673" s="52" t="str">
        <f>IF(参照!A673="","",参照!A673)</f>
        <v>A0351</v>
      </c>
      <c r="AV673" s="52" t="str">
        <f>IF(参照!B673="","",参照!B673)</f>
        <v>(株)ＣＨＩＢＡむつざわエナジー</v>
      </c>
      <c r="AW673" s="52">
        <f>IF(参照!C673="","",参照!C673)</f>
        <v>3.2499999999999999E-4</v>
      </c>
      <c r="AX673" s="52" t="str">
        <f>IF(参照!D673="","",参照!D673)</f>
        <v/>
      </c>
      <c r="AY673" s="52">
        <f>IF(参照!E673="","",参照!E673)</f>
        <v>5.7600000000000001E-4</v>
      </c>
      <c r="AZ673" s="52" t="str">
        <f>IF(参照!F673="","",参照!F673)</f>
        <v>(株)ＣＨＩＢＡむつざわエナジー</v>
      </c>
      <c r="BA673" s="52" t="str">
        <f>IF(参照!G673="","",参照!G673)</f>
        <v>(株)ＣＨＩＢＡむつざわエナジー_</v>
      </c>
      <c r="BB673" s="52">
        <f t="shared" si="41"/>
        <v>0.57600000000000007</v>
      </c>
      <c r="BD673" s="52" t="str">
        <f>IF(参照!L673="","",参照!L673)</f>
        <v/>
      </c>
    </row>
    <row r="674" spans="47:56">
      <c r="AU674" s="52" t="str">
        <f>IF(参照!A674="","",参照!A674)</f>
        <v>A0352</v>
      </c>
      <c r="AV674" s="52" t="str">
        <f>IF(参照!B674="","",参照!B674)</f>
        <v>(株)関西空調　</v>
      </c>
      <c r="AW674" s="52">
        <f>IF(参照!C674="","",参照!C674)</f>
        <v>4.7399999999999997E-4</v>
      </c>
      <c r="AX674" s="52" t="str">
        <f>IF(参照!D674="","",参照!D674)</f>
        <v/>
      </c>
      <c r="AY674" s="52">
        <f>IF(参照!E674="","",参照!E674)</f>
        <v>5.2500000000000008E-4</v>
      </c>
      <c r="AZ674" s="52" t="str">
        <f>IF(参照!F674="","",参照!F674)</f>
        <v>(株)関西空調　</v>
      </c>
      <c r="BA674" s="52" t="str">
        <f>IF(参照!G674="","",参照!G674)</f>
        <v>(株)関西空調　_</v>
      </c>
      <c r="BB674" s="52">
        <f t="shared" si="41"/>
        <v>0.52500000000000002</v>
      </c>
      <c r="BD674" s="52" t="str">
        <f>IF(参照!L674="","",参照!L674)</f>
        <v/>
      </c>
    </row>
    <row r="675" spans="47:56">
      <c r="AU675" s="52" t="str">
        <f>IF(参照!A675="","",参照!A675)</f>
        <v>A0353</v>
      </c>
      <c r="AV675" s="52" t="str">
        <f>IF(参照!B675="","",参照!B675)</f>
        <v>奥出雲電力(株)</v>
      </c>
      <c r="AW675" s="52">
        <f>IF(参照!C675="","",参照!C675)</f>
        <v>1.65E-4</v>
      </c>
      <c r="AX675" s="52" t="str">
        <f>IF(参照!D675="","",参照!D675)</f>
        <v/>
      </c>
      <c r="AY675" s="52">
        <f>IF(参照!E675="","",参照!E675)</f>
        <v>4.6799999999999999E-4</v>
      </c>
      <c r="AZ675" s="52" t="str">
        <f>IF(参照!F675="","",参照!F675)</f>
        <v>奥出雲電力(株)</v>
      </c>
      <c r="BA675" s="52" t="str">
        <f>IF(参照!G675="","",参照!G675)</f>
        <v>奥出雲電力(株)_</v>
      </c>
      <c r="BB675" s="52">
        <f t="shared" si="41"/>
        <v>0.46799999999999997</v>
      </c>
      <c r="BD675" s="52" t="str">
        <f>IF(参照!L675="","",参照!L675)</f>
        <v/>
      </c>
    </row>
    <row r="676" spans="47:56">
      <c r="AU676" s="52" t="str">
        <f>IF(参照!A676="","",参照!A676)</f>
        <v>A0355</v>
      </c>
      <c r="AV676" s="52" t="str">
        <f>IF(参照!B676="","",参照!B676)</f>
        <v>中央電力(株)</v>
      </c>
      <c r="AW676" s="52">
        <f>IF(参照!C676="","",参照!C676)</f>
        <v>4.7699999999999999E-4</v>
      </c>
      <c r="AX676" s="52" t="str">
        <f>IF(参照!D676="","",参照!D676)</f>
        <v>メニューA</v>
      </c>
      <c r="AY676" s="52">
        <f>IF(参照!E676="","",参照!E676)</f>
        <v>0</v>
      </c>
      <c r="AZ676" s="52" t="str">
        <f>IF(参照!F676="","",参照!F676)</f>
        <v>中央電力(株)</v>
      </c>
      <c r="BA676" s="52" t="str">
        <f>IF(参照!G676="","",参照!G676)</f>
        <v>中央電力(株)_メニューA</v>
      </c>
      <c r="BB676" s="52">
        <f t="shared" si="41"/>
        <v>0</v>
      </c>
      <c r="BD676" s="52" t="str">
        <f>IF(参照!L676="","",参照!L676)</f>
        <v/>
      </c>
    </row>
    <row r="677" spans="47:56">
      <c r="AU677" s="52" t="str">
        <f>IF(参照!A677="","",参照!A677)</f>
        <v/>
      </c>
      <c r="AV677" s="52" t="str">
        <f>IF(参照!B677="","",参照!B677)</f>
        <v/>
      </c>
      <c r="AW677" s="52" t="str">
        <f>IF(参照!C677="","",参照!C677)</f>
        <v/>
      </c>
      <c r="AX677" s="52" t="str">
        <f>IF(参照!D677="","",参照!D677)</f>
        <v>メニューB</v>
      </c>
      <c r="AY677" s="52">
        <f>IF(参照!E677="","",参照!E677)</f>
        <v>0</v>
      </c>
      <c r="AZ677" s="52" t="str">
        <f>IF(参照!F677="","",参照!F677)</f>
        <v>中央電力(株)</v>
      </c>
      <c r="BA677" s="52" t="str">
        <f>IF(参照!G677="","",参照!G677)</f>
        <v>中央電力(株)_メニューB</v>
      </c>
      <c r="BB677" s="52">
        <f t="shared" si="41"/>
        <v>0</v>
      </c>
      <c r="BD677" s="52" t="str">
        <f>IF(参照!L677="","",参照!L677)</f>
        <v/>
      </c>
    </row>
    <row r="678" spans="47:56">
      <c r="AU678" s="52" t="str">
        <f>IF(参照!A678="","",参照!A678)</f>
        <v/>
      </c>
      <c r="AV678" s="52" t="str">
        <f>IF(参照!B678="","",参照!B678)</f>
        <v/>
      </c>
      <c r="AW678" s="52" t="str">
        <f>IF(参照!C678="","",参照!C678)</f>
        <v/>
      </c>
      <c r="AX678" s="52" t="str">
        <f>IF(参照!D678="","",参照!D678)</f>
        <v>メニューC</v>
      </c>
      <c r="AY678" s="52">
        <f>IF(参照!E678="","",参照!E678)</f>
        <v>0</v>
      </c>
      <c r="AZ678" s="52" t="str">
        <f>IF(参照!F678="","",参照!F678)</f>
        <v>中央電力(株)</v>
      </c>
      <c r="BA678" s="52" t="str">
        <f>IF(参照!G678="","",参照!G678)</f>
        <v>中央電力(株)_メニューC</v>
      </c>
      <c r="BB678" s="52">
        <f t="shared" si="41"/>
        <v>0</v>
      </c>
      <c r="BD678" s="52" t="str">
        <f>IF(参照!L678="","",参照!L678)</f>
        <v/>
      </c>
    </row>
    <row r="679" spans="47:56">
      <c r="AU679" s="52" t="str">
        <f>IF(参照!A679="","",参照!A679)</f>
        <v/>
      </c>
      <c r="AV679" s="52" t="str">
        <f>IF(参照!B679="","",参照!B679)</f>
        <v/>
      </c>
      <c r="AW679" s="52" t="str">
        <f>IF(参照!C679="","",参照!C679)</f>
        <v/>
      </c>
      <c r="AX679" s="52" t="str">
        <f>IF(参照!D679="","",参照!D679)</f>
        <v>メニューD(残差)</v>
      </c>
      <c r="AY679" s="52">
        <f>IF(参照!E679="","",参照!E679)</f>
        <v>4.8499999999999997E-4</v>
      </c>
      <c r="AZ679" s="52" t="str">
        <f>IF(参照!F679="","",参照!F679)</f>
        <v>中央電力(株)</v>
      </c>
      <c r="BA679" s="52" t="str">
        <f>IF(参照!G679="","",参照!G679)</f>
        <v>中央電力(株)_メニューD(残差)</v>
      </c>
      <c r="BB679" s="52">
        <f t="shared" si="41"/>
        <v>0.48499999999999999</v>
      </c>
      <c r="BD679" s="52" t="str">
        <f>IF(参照!L679="","",参照!L679)</f>
        <v/>
      </c>
    </row>
    <row r="680" spans="47:56">
      <c r="AU680" s="52" t="str">
        <f>IF(参照!A680="","",参照!A680)</f>
        <v/>
      </c>
      <c r="AV680" s="52" t="str">
        <f>IF(参照!B680="","",参照!B680)</f>
        <v/>
      </c>
      <c r="AW680" s="52" t="str">
        <f>IF(参照!C680="","",参照!C680)</f>
        <v/>
      </c>
      <c r="AX680" s="52" t="str">
        <f>IF(参照!D680="","",参照!D680)</f>
        <v>(参考値)事業者全体</v>
      </c>
      <c r="AY680" s="52">
        <f>IF(参照!E680="","",参照!E680)</f>
        <v>4.8999999999999998E-4</v>
      </c>
      <c r="AZ680" s="52" t="str">
        <f>IF(参照!F680="","",参照!F680)</f>
        <v>中央電力(株)</v>
      </c>
      <c r="BA680" s="52" t="str">
        <f>IF(参照!G680="","",参照!G680)</f>
        <v>中央電力(株)_(参考値)事業者全体</v>
      </c>
      <c r="BB680" s="52">
        <f t="shared" si="41"/>
        <v>0.49</v>
      </c>
      <c r="BD680" s="52" t="str">
        <f>IF(参照!L680="","",参照!L680)</f>
        <v/>
      </c>
    </row>
    <row r="681" spans="47:56">
      <c r="AU681" s="52" t="str">
        <f>IF(参照!A681="","",参照!A681)</f>
        <v>A0356</v>
      </c>
      <c r="AV681" s="52" t="str">
        <f>IF(参照!B681="","",参照!B681)</f>
        <v>(株)成田香取エネルギー</v>
      </c>
      <c r="AW681" s="52">
        <f>IF(参照!C681="","",参照!C681)</f>
        <v>3.4699999999999998E-4</v>
      </c>
      <c r="AX681" s="52" t="str">
        <f>IF(参照!D681="","",参照!D681)</f>
        <v/>
      </c>
      <c r="AY681" s="52">
        <f>IF(参照!E681="","",参照!E681)</f>
        <v>4.3300000000000001E-4</v>
      </c>
      <c r="AZ681" s="52" t="str">
        <f>IF(参照!F681="","",参照!F681)</f>
        <v>(株)成田香取エネルギー</v>
      </c>
      <c r="BA681" s="52" t="str">
        <f>IF(参照!G681="","",参照!G681)</f>
        <v>(株)成田香取エネルギー_</v>
      </c>
      <c r="BB681" s="52">
        <f t="shared" si="41"/>
        <v>0.433</v>
      </c>
      <c r="BD681" s="52" t="str">
        <f>IF(参照!L681="","",参照!L681)</f>
        <v/>
      </c>
    </row>
    <row r="682" spans="47:56">
      <c r="AU682" s="52" t="str">
        <f>IF(参照!A682="","",参照!A682)</f>
        <v>A0360</v>
      </c>
      <c r="AV682" s="52" t="str">
        <f>IF(参照!B682="","",参照!B682)</f>
        <v>グローバルソリューションサービス(株)</v>
      </c>
      <c r="AW682" s="52">
        <f>IF(参照!C682="","",参照!C682)</f>
        <v>5.0000000000000001E-4</v>
      </c>
      <c r="AX682" s="52" t="str">
        <f>IF(参照!D682="","",参照!D682)</f>
        <v/>
      </c>
      <c r="AY682" s="52">
        <f>IF(参照!E682="","",参照!E682)</f>
        <v>5.4199999999999995E-4</v>
      </c>
      <c r="AZ682" s="52" t="str">
        <f>IF(参照!F682="","",参照!F682)</f>
        <v>グローバルソリューションサービス(株)</v>
      </c>
      <c r="BA682" s="52" t="str">
        <f>IF(参照!G682="","",参照!G682)</f>
        <v>グローバルソリューションサービス(株)_</v>
      </c>
      <c r="BB682" s="52">
        <f t="shared" si="41"/>
        <v>0.54199999999999993</v>
      </c>
      <c r="BD682" s="52" t="str">
        <f>IF(参照!L682="","",参照!L682)</f>
        <v/>
      </c>
    </row>
    <row r="683" spans="47:56">
      <c r="AU683" s="52" t="str">
        <f>IF(参照!A683="","",参照!A683)</f>
        <v>A0362</v>
      </c>
      <c r="AV683" s="52" t="str">
        <f>IF(参照!B683="","",参照!B683)</f>
        <v>(株)ＣＷＳ</v>
      </c>
      <c r="AW683" s="52">
        <f>IF(参照!C683="","",参照!C683)</f>
        <v>2.5000000000000001E-4</v>
      </c>
      <c r="AX683" s="52" t="str">
        <f>IF(参照!D683="","",参照!D683)</f>
        <v/>
      </c>
      <c r="AY683" s="52">
        <f>IF(参照!E683="","",参照!E683)</f>
        <v>3.01E-4</v>
      </c>
      <c r="AZ683" s="52" t="str">
        <f>IF(参照!F683="","",参照!F683)</f>
        <v>(株)ＣＷＳ</v>
      </c>
      <c r="BA683" s="52" t="str">
        <f>IF(参照!G683="","",参照!G683)</f>
        <v>(株)ＣＷＳ_</v>
      </c>
      <c r="BB683" s="52">
        <f t="shared" si="41"/>
        <v>0.30099999999999999</v>
      </c>
      <c r="BD683" s="52" t="str">
        <f>IF(参照!L683="","",参照!L683)</f>
        <v/>
      </c>
    </row>
    <row r="684" spans="47:56">
      <c r="AU684" s="52" t="str">
        <f>IF(参照!A684="","",参照!A684)</f>
        <v>A0364</v>
      </c>
      <c r="AV684" s="52" t="str">
        <f>IF(参照!B684="","",参照!B684)</f>
        <v>ふくしま新電力(株)</v>
      </c>
      <c r="AW684" s="52">
        <f>IF(参照!C684="","",参照!C684)</f>
        <v>4.9799999999999996E-4</v>
      </c>
      <c r="AX684" s="52" t="str">
        <f>IF(参照!D684="","",参照!D684)</f>
        <v/>
      </c>
      <c r="AY684" s="52">
        <f>IF(参照!E684="","",参照!E684)</f>
        <v>4.8299999999999998E-4</v>
      </c>
      <c r="AZ684" s="52" t="str">
        <f>IF(参照!F684="","",参照!F684)</f>
        <v>ふくしま新電力(株)</v>
      </c>
      <c r="BA684" s="52" t="str">
        <f>IF(参照!G684="","",参照!G684)</f>
        <v>ふくしま新電力(株)_</v>
      </c>
      <c r="BB684" s="52">
        <f t="shared" si="41"/>
        <v>0.48299999999999998</v>
      </c>
      <c r="BD684" s="52" t="str">
        <f>IF(参照!L684="","",参照!L684)</f>
        <v/>
      </c>
    </row>
    <row r="685" spans="47:56">
      <c r="AU685" s="52" t="str">
        <f>IF(参照!A685="","",参照!A685)</f>
        <v>A0365</v>
      </c>
      <c r="AV685" s="52" t="str">
        <f>IF(参照!B685="","",参照!B685)</f>
        <v>ティーダッシュ合同会社</v>
      </c>
      <c r="AW685" s="52">
        <f>IF(参照!C685="","",参照!C685)</f>
        <v>5.1199999999999998E-4</v>
      </c>
      <c r="AX685" s="52" t="str">
        <f>IF(参照!D685="","",参照!D685)</f>
        <v/>
      </c>
      <c r="AY685" s="52">
        <f>IF(参照!E685="","",参照!E685)</f>
        <v>4.5600000000000003E-4</v>
      </c>
      <c r="AZ685" s="52" t="str">
        <f>IF(参照!F685="","",参照!F685)</f>
        <v>ティーダッシュ合同会社</v>
      </c>
      <c r="BA685" s="52" t="str">
        <f>IF(参照!G685="","",参照!G685)</f>
        <v>ティーダッシュ合同会社_</v>
      </c>
      <c r="BB685" s="52">
        <f t="shared" si="41"/>
        <v>0.45600000000000002</v>
      </c>
      <c r="BD685" s="52" t="str">
        <f>IF(参照!L685="","",参照!L685)</f>
        <v/>
      </c>
    </row>
    <row r="686" spans="47:56">
      <c r="AU686" s="52" t="str">
        <f>IF(参照!A686="","",参照!A686)</f>
        <v>A0366</v>
      </c>
      <c r="AV686" s="52" t="str">
        <f>IF(参照!B686="","",参照!B686)</f>
        <v>(株)エネクスライフサービス</v>
      </c>
      <c r="AW686" s="52">
        <f>IF(参照!C686="","",参照!C686)</f>
        <v>4.6999999999999999E-4</v>
      </c>
      <c r="AX686" s="52" t="str">
        <f>IF(参照!D686="","",参照!D686)</f>
        <v/>
      </c>
      <c r="AY686" s="52">
        <f>IF(参照!E686="","",参照!E686)</f>
        <v>4.1100000000000002E-4</v>
      </c>
      <c r="AZ686" s="52" t="str">
        <f>IF(参照!F686="","",参照!F686)</f>
        <v>(株)エネクスライフサービス</v>
      </c>
      <c r="BA686" s="52" t="str">
        <f>IF(参照!G686="","",参照!G686)</f>
        <v>(株)エネクスライフサービス_</v>
      </c>
      <c r="BB686" s="52">
        <f t="shared" si="41"/>
        <v>0.41100000000000003</v>
      </c>
      <c r="BD686" s="52" t="str">
        <f>IF(参照!L686="","",参照!L686)</f>
        <v/>
      </c>
    </row>
    <row r="687" spans="47:56">
      <c r="AU687" s="52" t="str">
        <f>IF(参照!A687="","",参照!A687)</f>
        <v>A0367</v>
      </c>
      <c r="AV687" s="52" t="str">
        <f>IF(参照!B687="","",参照!B687)</f>
        <v>ネイチャーエナジー小国(株)</v>
      </c>
      <c r="AW687" s="52">
        <f>IF(参照!C687="","",参照!C687)</f>
        <v>2.4899999999999998E-4</v>
      </c>
      <c r="AX687" s="52" t="str">
        <f>IF(参照!D687="","",参照!D687)</f>
        <v/>
      </c>
      <c r="AY687" s="52">
        <f>IF(参照!E687="","",参照!E687)</f>
        <v>3.2200000000000002E-4</v>
      </c>
      <c r="AZ687" s="52" t="str">
        <f>IF(参照!F687="","",参照!F687)</f>
        <v>ネイチャーエナジー小国(株)</v>
      </c>
      <c r="BA687" s="52" t="str">
        <f>IF(参照!G687="","",参照!G687)</f>
        <v>ネイチャーエナジー小国(株)_</v>
      </c>
      <c r="BB687" s="52">
        <f t="shared" si="41"/>
        <v>0.32200000000000001</v>
      </c>
      <c r="BD687" s="52" t="str">
        <f>IF(参照!L687="","",参照!L687)</f>
        <v/>
      </c>
    </row>
    <row r="688" spans="47:56">
      <c r="AU688" s="52" t="str">
        <f>IF(参照!A688="","",参照!A688)</f>
        <v>A0368</v>
      </c>
      <c r="AV688" s="52" t="str">
        <f>IF(参照!B688="","",参照!B688)</f>
        <v>リエスパワーネクスト(株)</v>
      </c>
      <c r="AW688" s="52">
        <f>IF(参照!C688="","",参照!C688)</f>
        <v>5.0799999999999999E-4</v>
      </c>
      <c r="AX688" s="52" t="str">
        <f>IF(参照!D688="","",参照!D688)</f>
        <v/>
      </c>
      <c r="AY688" s="52">
        <f>IF(参照!E688="","",参照!E688)</f>
        <v>4.2400000000000001E-4</v>
      </c>
      <c r="AZ688" s="52" t="str">
        <f>IF(参照!F688="","",参照!F688)</f>
        <v>リエスパワーネクスト(株)</v>
      </c>
      <c r="BA688" s="52" t="str">
        <f>IF(参照!G688="","",参照!G688)</f>
        <v>リエスパワーネクスト(株)_</v>
      </c>
      <c r="BB688" s="52">
        <f t="shared" si="41"/>
        <v>0.42399999999999999</v>
      </c>
      <c r="BD688" s="52" t="str">
        <f>IF(参照!L688="","",参照!L688)</f>
        <v/>
      </c>
    </row>
    <row r="689" spans="47:56">
      <c r="AU689" s="52" t="str">
        <f>IF(参照!A689="","",参照!A689)</f>
        <v>A0369</v>
      </c>
      <c r="AV689" s="52" t="str">
        <f>IF(参照!B689="","",参照!B689)</f>
        <v>京都生活協同組合</v>
      </c>
      <c r="AW689" s="52">
        <f>IF(参照!C689="","",参照!C689)</f>
        <v>3.7300000000000001E-4</v>
      </c>
      <c r="AX689" s="52" t="str">
        <f>IF(参照!D689="","",参照!D689)</f>
        <v>メニューA</v>
      </c>
      <c r="AY689" s="52">
        <f>IF(参照!E689="","",参照!E689)</f>
        <v>0</v>
      </c>
      <c r="AZ689" s="52" t="str">
        <f>IF(参照!F689="","",参照!F689)</f>
        <v>京都生活協同組合</v>
      </c>
      <c r="BA689" s="52" t="str">
        <f>IF(参照!G689="","",参照!G689)</f>
        <v>京都生活協同組合_メニューA</v>
      </c>
      <c r="BB689" s="52">
        <f t="shared" si="41"/>
        <v>0</v>
      </c>
      <c r="BD689" s="52" t="str">
        <f>IF(参照!L689="","",参照!L689)</f>
        <v/>
      </c>
    </row>
    <row r="690" spans="47:56">
      <c r="AU690" s="52" t="str">
        <f>IF(参照!A690="","",参照!A690)</f>
        <v/>
      </c>
      <c r="AV690" s="52" t="str">
        <f>IF(参照!B690="","",参照!B690)</f>
        <v/>
      </c>
      <c r="AW690" s="52" t="str">
        <f>IF(参照!C690="","",参照!C690)</f>
        <v/>
      </c>
      <c r="AX690" s="52" t="str">
        <f>IF(参照!D690="","",参照!D690)</f>
        <v>メニューB(残差)</v>
      </c>
      <c r="AY690" s="52">
        <f>IF(参照!E690="","",参照!E690)</f>
        <v>3.19E-4</v>
      </c>
      <c r="AZ690" s="52" t="str">
        <f>IF(参照!F690="","",参照!F690)</f>
        <v>京都生活協同組合</v>
      </c>
      <c r="BA690" s="52" t="str">
        <f>IF(参照!G690="","",参照!G690)</f>
        <v>京都生活協同組合_メニューB(残差)</v>
      </c>
      <c r="BB690" s="52">
        <f t="shared" si="41"/>
        <v>0.31900000000000001</v>
      </c>
      <c r="BD690" s="52" t="str">
        <f>IF(参照!L690="","",参照!L690)</f>
        <v/>
      </c>
    </row>
    <row r="691" spans="47:56">
      <c r="AU691" s="52" t="str">
        <f>IF(参照!A691="","",参照!A691)</f>
        <v/>
      </c>
      <c r="AV691" s="52" t="str">
        <f>IF(参照!B691="","",参照!B691)</f>
        <v/>
      </c>
      <c r="AW691" s="52" t="str">
        <f>IF(参照!C691="","",参照!C691)</f>
        <v/>
      </c>
      <c r="AX691" s="52" t="str">
        <f>IF(参照!D691="","",参照!D691)</f>
        <v>(参考値)事業者全体</v>
      </c>
      <c r="AY691" s="52">
        <f>IF(参照!E691="","",参照!E691)</f>
        <v>3.39E-4</v>
      </c>
      <c r="AZ691" s="52" t="str">
        <f>IF(参照!F691="","",参照!F691)</f>
        <v>京都生活協同組合</v>
      </c>
      <c r="BA691" s="52" t="str">
        <f>IF(参照!G691="","",参照!G691)</f>
        <v>京都生活協同組合_(参考値)事業者全体</v>
      </c>
      <c r="BB691" s="52">
        <f t="shared" si="41"/>
        <v>0.33900000000000002</v>
      </c>
      <c r="BD691" s="52" t="str">
        <f>IF(参照!L691="","",参照!L691)</f>
        <v/>
      </c>
    </row>
    <row r="692" spans="47:56">
      <c r="AU692" s="52" t="str">
        <f>IF(参照!A692="","",参照!A692)</f>
        <v>A0371</v>
      </c>
      <c r="AV692" s="52" t="str">
        <f>IF(参照!B692="","",参照!B692)</f>
        <v>エネルギーパワー(株)</v>
      </c>
      <c r="AW692" s="52">
        <f>IF(参照!C692="","",参照!C692)</f>
        <v>4.9899999999999999E-4</v>
      </c>
      <c r="AX692" s="52" t="str">
        <f>IF(参照!D692="","",参照!D692)</f>
        <v>メニューA</v>
      </c>
      <c r="AY692" s="52">
        <f>IF(参照!E692="","",参照!E692)</f>
        <v>0</v>
      </c>
      <c r="AZ692" s="52" t="str">
        <f>IF(参照!F692="","",参照!F692)</f>
        <v>エネルギーパワー(株)</v>
      </c>
      <c r="BA692" s="52" t="str">
        <f>IF(参照!G692="","",参照!G692)</f>
        <v>エネルギーパワー(株)_メニューA</v>
      </c>
      <c r="BB692" s="52">
        <f t="shared" si="41"/>
        <v>0</v>
      </c>
      <c r="BD692" s="52" t="str">
        <f>IF(参照!L692="","",参照!L692)</f>
        <v/>
      </c>
    </row>
    <row r="693" spans="47:56">
      <c r="AU693" s="52" t="str">
        <f>IF(参照!A693="","",参照!A693)</f>
        <v/>
      </c>
      <c r="AV693" s="52" t="str">
        <f>IF(参照!B693="","",参照!B693)</f>
        <v/>
      </c>
      <c r="AW693" s="52" t="str">
        <f>IF(参照!C693="","",参照!C693)</f>
        <v/>
      </c>
      <c r="AX693" s="52" t="str">
        <f>IF(参照!D693="","",参照!D693)</f>
        <v>メニューB</v>
      </c>
      <c r="AY693" s="52">
        <f>IF(参照!E693="","",参照!E693)</f>
        <v>0</v>
      </c>
      <c r="AZ693" s="52" t="str">
        <f>IF(参照!F693="","",参照!F693)</f>
        <v>エネルギーパワー(株)</v>
      </c>
      <c r="BA693" s="52" t="str">
        <f>IF(参照!G693="","",参照!G693)</f>
        <v>エネルギーパワー(株)_メニューB</v>
      </c>
      <c r="BB693" s="52">
        <f t="shared" si="41"/>
        <v>0</v>
      </c>
      <c r="BD693" s="52" t="str">
        <f>IF(参照!L693="","",参照!L693)</f>
        <v/>
      </c>
    </row>
    <row r="694" spans="47:56">
      <c r="AU694" s="52" t="str">
        <f>IF(参照!A694="","",参照!A694)</f>
        <v/>
      </c>
      <c r="AV694" s="52" t="str">
        <f>IF(参照!B694="","",参照!B694)</f>
        <v/>
      </c>
      <c r="AW694" s="52" t="str">
        <f>IF(参照!C694="","",参照!C694)</f>
        <v/>
      </c>
      <c r="AX694" s="52" t="str">
        <f>IF(参照!D694="","",参照!D694)</f>
        <v>メニューC</v>
      </c>
      <c r="AY694" s="52">
        <f>IF(参照!E694="","",参照!E694)</f>
        <v>0</v>
      </c>
      <c r="AZ694" s="52" t="str">
        <f>IF(参照!F694="","",参照!F694)</f>
        <v>エネルギーパワー(株)</v>
      </c>
      <c r="BA694" s="52" t="str">
        <f>IF(参照!G694="","",参照!G694)</f>
        <v>エネルギーパワー(株)_メニューC</v>
      </c>
      <c r="BB694" s="52">
        <f t="shared" si="41"/>
        <v>0</v>
      </c>
      <c r="BD694" s="52" t="str">
        <f>IF(参照!L694="","",参照!L694)</f>
        <v/>
      </c>
    </row>
    <row r="695" spans="47:56">
      <c r="AU695" s="52" t="str">
        <f>IF(参照!A695="","",参照!A695)</f>
        <v/>
      </c>
      <c r="AV695" s="52" t="str">
        <f>IF(参照!B695="","",参照!B695)</f>
        <v/>
      </c>
      <c r="AW695" s="52" t="str">
        <f>IF(参照!C695="","",参照!C695)</f>
        <v/>
      </c>
      <c r="AX695" s="52" t="str">
        <f>IF(参照!D695="","",参照!D695)</f>
        <v>メニューD</v>
      </c>
      <c r="AY695" s="52">
        <f>IF(参照!E695="","",参照!E695)</f>
        <v>0</v>
      </c>
      <c r="AZ695" s="52" t="str">
        <f>IF(参照!F695="","",参照!F695)</f>
        <v>エネルギーパワー(株)</v>
      </c>
      <c r="BA695" s="52" t="str">
        <f>IF(参照!G695="","",参照!G695)</f>
        <v>エネルギーパワー(株)_メニューD</v>
      </c>
      <c r="BB695" s="52">
        <f t="shared" si="41"/>
        <v>0</v>
      </c>
      <c r="BD695" s="52" t="str">
        <f>IF(参照!L695="","",参照!L695)</f>
        <v/>
      </c>
    </row>
    <row r="696" spans="47:56">
      <c r="AU696" s="52" t="str">
        <f>IF(参照!A696="","",参照!A696)</f>
        <v/>
      </c>
      <c r="AV696" s="52" t="str">
        <f>IF(参照!B696="","",参照!B696)</f>
        <v/>
      </c>
      <c r="AW696" s="52" t="str">
        <f>IF(参照!C696="","",参照!C696)</f>
        <v/>
      </c>
      <c r="AX696" s="52" t="str">
        <f>IF(参照!D696="","",参照!D696)</f>
        <v>メニューE(残差)</v>
      </c>
      <c r="AY696" s="52">
        <f>IF(参照!E696="","",参照!E696)</f>
        <v>5.31E-4</v>
      </c>
      <c r="AZ696" s="52" t="str">
        <f>IF(参照!F696="","",参照!F696)</f>
        <v>エネルギーパワー(株)</v>
      </c>
      <c r="BA696" s="52" t="str">
        <f>IF(参照!G696="","",参照!G696)</f>
        <v>エネルギーパワー(株)_メニューE(残差)</v>
      </c>
      <c r="BB696" s="52">
        <f t="shared" si="41"/>
        <v>0.53100000000000003</v>
      </c>
      <c r="BD696" s="52" t="str">
        <f>IF(参照!L696="","",参照!L696)</f>
        <v/>
      </c>
    </row>
    <row r="697" spans="47:56">
      <c r="AU697" s="52" t="str">
        <f>IF(参照!A697="","",参照!A697)</f>
        <v/>
      </c>
      <c r="AV697" s="52" t="str">
        <f>IF(参照!B697="","",参照!B697)</f>
        <v/>
      </c>
      <c r="AW697" s="52" t="str">
        <f>IF(参照!C697="","",参照!C697)</f>
        <v/>
      </c>
      <c r="AX697" s="52" t="str">
        <f>IF(参照!D697="","",参照!D697)</f>
        <v>(参考値)事業者全体</v>
      </c>
      <c r="AY697" s="52">
        <f>IF(参照!E697="","",参照!E697)</f>
        <v>5.3499999999999999E-4</v>
      </c>
      <c r="AZ697" s="52" t="str">
        <f>IF(参照!F697="","",参照!F697)</f>
        <v>エネルギーパワー(株)</v>
      </c>
      <c r="BA697" s="52" t="str">
        <f>IF(参照!G697="","",参照!G697)</f>
        <v>エネルギーパワー(株)_(参考値)事業者全体</v>
      </c>
      <c r="BB697" s="52">
        <f t="shared" si="41"/>
        <v>0.53500000000000003</v>
      </c>
      <c r="BD697" s="52" t="str">
        <f>IF(参照!L697="","",参照!L697)</f>
        <v/>
      </c>
    </row>
    <row r="698" spans="47:56">
      <c r="AU698" s="52" t="str">
        <f>IF(参照!A698="","",参照!A698)</f>
        <v>A0372</v>
      </c>
      <c r="AV698" s="52" t="str">
        <f>IF(参照!B698="","",参照!B698)</f>
        <v>(株)グリムスパワー</v>
      </c>
      <c r="AW698" s="52">
        <f>IF(参照!C698="","",参照!C698)</f>
        <v>4.8000000000000001E-4</v>
      </c>
      <c r="AX698" s="52" t="str">
        <f>IF(参照!D698="","",参照!D698)</f>
        <v/>
      </c>
      <c r="AY698" s="52">
        <f>IF(参照!E698="","",参照!E698)</f>
        <v>4.86E-4</v>
      </c>
      <c r="AZ698" s="52" t="str">
        <f>IF(参照!F698="","",参照!F698)</f>
        <v>(株)グリムスパワー</v>
      </c>
      <c r="BA698" s="52" t="str">
        <f>IF(参照!G698="","",参照!G698)</f>
        <v>(株)グリムスパワー_</v>
      </c>
      <c r="BB698" s="52">
        <f t="shared" si="41"/>
        <v>0.48599999999999999</v>
      </c>
      <c r="BD698" s="52" t="str">
        <f>IF(参照!L698="","",参照!L698)</f>
        <v/>
      </c>
    </row>
    <row r="699" spans="47:56">
      <c r="AU699" s="52" t="str">
        <f>IF(参照!A699="","",参照!A699)</f>
        <v>A0373</v>
      </c>
      <c r="AV699" s="52" t="str">
        <f>IF(参照!B699="","",参照!B699)</f>
        <v>日本ファシリティ・ソリューション(株)</v>
      </c>
      <c r="AW699" s="52">
        <f>IF(参照!C699="","",参照!C699)</f>
        <v>4.7600000000000002E-4</v>
      </c>
      <c r="AX699" s="52" t="str">
        <f>IF(参照!D699="","",参照!D699)</f>
        <v>メニューA</v>
      </c>
      <c r="AY699" s="52">
        <f>IF(参照!E699="","",参照!E699)</f>
        <v>0</v>
      </c>
      <c r="AZ699" s="52" t="str">
        <f>IF(参照!F699="","",参照!F699)</f>
        <v>日本ファシリティ・ソリューション(株)</v>
      </c>
      <c r="BA699" s="52" t="str">
        <f>IF(参照!G699="","",参照!G699)</f>
        <v>日本ファシリティ・ソリューション(株)_メニューA</v>
      </c>
      <c r="BB699" s="52">
        <f t="shared" si="41"/>
        <v>0</v>
      </c>
      <c r="BD699" s="52" t="str">
        <f>IF(参照!L699="","",参照!L699)</f>
        <v/>
      </c>
    </row>
    <row r="700" spans="47:56">
      <c r="AU700" s="52" t="str">
        <f>IF(参照!A700="","",参照!A700)</f>
        <v/>
      </c>
      <c r="AV700" s="52" t="str">
        <f>IF(参照!B700="","",参照!B700)</f>
        <v/>
      </c>
      <c r="AW700" s="52" t="str">
        <f>IF(参照!C700="","",参照!C700)</f>
        <v/>
      </c>
      <c r="AX700" s="52" t="str">
        <f>IF(参照!D700="","",参照!D700)</f>
        <v>メニューB(残差)</v>
      </c>
      <c r="AY700" s="52">
        <f>IF(参照!E700="","",参照!E700)</f>
        <v>2.92E-4</v>
      </c>
      <c r="AZ700" s="52" t="str">
        <f>IF(参照!F700="","",参照!F700)</f>
        <v>日本ファシリティ・ソリューション(株)</v>
      </c>
      <c r="BA700" s="52" t="str">
        <f>IF(参照!G700="","",参照!G700)</f>
        <v>日本ファシリティ・ソリューション(株)_メニューB(残差)</v>
      </c>
      <c r="BB700" s="52">
        <f t="shared" si="41"/>
        <v>0.29199999999999998</v>
      </c>
      <c r="BD700" s="52" t="str">
        <f>IF(参照!L700="","",参照!L700)</f>
        <v/>
      </c>
    </row>
    <row r="701" spans="47:56">
      <c r="AU701" s="52" t="str">
        <f>IF(参照!A701="","",参照!A701)</f>
        <v/>
      </c>
      <c r="AV701" s="52" t="str">
        <f>IF(参照!B701="","",参照!B701)</f>
        <v/>
      </c>
      <c r="AW701" s="52" t="str">
        <f>IF(参照!C701="","",参照!C701)</f>
        <v/>
      </c>
      <c r="AX701" s="52" t="str">
        <f>IF(参照!D701="","",参照!D701)</f>
        <v>(参考値)事業者全体</v>
      </c>
      <c r="AY701" s="52">
        <f>IF(参照!E701="","",参照!E701)</f>
        <v>4.7800000000000002E-4</v>
      </c>
      <c r="AZ701" s="52" t="str">
        <f>IF(参照!F701="","",参照!F701)</f>
        <v>日本ファシリティ・ソリューション(株)</v>
      </c>
      <c r="BA701" s="52" t="str">
        <f>IF(参照!G701="","",参照!G701)</f>
        <v>日本ファシリティ・ソリューション(株)_(参考値)事業者全体</v>
      </c>
      <c r="BB701" s="52">
        <f t="shared" si="41"/>
        <v>0.47800000000000004</v>
      </c>
      <c r="BD701" s="52" t="str">
        <f>IF(参照!L701="","",参照!L701)</f>
        <v/>
      </c>
    </row>
    <row r="702" spans="47:56">
      <c r="AU702" s="52" t="str">
        <f>IF(参照!A702="","",参照!A702)</f>
        <v>A0374</v>
      </c>
      <c r="AV702" s="52" t="str">
        <f>IF(参照!B702="","",参照!B702)</f>
        <v>(株)登米電力</v>
      </c>
      <c r="AW702" s="52">
        <f>IF(参照!C702="","",参照!C702)</f>
        <v>4.55E-4</v>
      </c>
      <c r="AX702" s="52" t="str">
        <f>IF(参照!D702="","",参照!D702)</f>
        <v/>
      </c>
      <c r="AY702" s="52">
        <f>IF(参照!E702="","",参照!E702)</f>
        <v>3.9899999999999999E-4</v>
      </c>
      <c r="AZ702" s="52" t="str">
        <f>IF(参照!F702="","",参照!F702)</f>
        <v>(株)登米電力</v>
      </c>
      <c r="BA702" s="52" t="str">
        <f>IF(参照!G702="","",参照!G702)</f>
        <v>(株)登米電力_</v>
      </c>
      <c r="BB702" s="52">
        <f t="shared" si="41"/>
        <v>0.39900000000000002</v>
      </c>
      <c r="BD702" s="52" t="str">
        <f>IF(参照!L702="","",参照!L702)</f>
        <v/>
      </c>
    </row>
    <row r="703" spans="47:56">
      <c r="AU703" s="52" t="str">
        <f>IF(参照!A703="","",参照!A703)</f>
        <v>A0375</v>
      </c>
      <c r="AV703" s="52" t="str">
        <f>IF(参照!B703="","",参照!B703)</f>
        <v>情報ハイウェイ協同組合</v>
      </c>
      <c r="AW703" s="52">
        <f>IF(参照!C703="","",参照!C703)</f>
        <v>5.0600000000000005E-4</v>
      </c>
      <c r="AX703" s="52" t="str">
        <f>IF(参照!D703="","",参照!D703)</f>
        <v/>
      </c>
      <c r="AY703" s="52">
        <f>IF(参照!E703="","",参照!E703)</f>
        <v>4.7399999999999997E-4</v>
      </c>
      <c r="AZ703" s="52" t="str">
        <f>IF(参照!F703="","",参照!F703)</f>
        <v>情報ハイウェイ協同組合</v>
      </c>
      <c r="BA703" s="52" t="str">
        <f>IF(参照!G703="","",参照!G703)</f>
        <v>情報ハイウェイ協同組合_</v>
      </c>
      <c r="BB703" s="52">
        <f t="shared" si="41"/>
        <v>0.47399999999999998</v>
      </c>
      <c r="BD703" s="52" t="str">
        <f>IF(参照!L703="","",参照!L703)</f>
        <v/>
      </c>
    </row>
    <row r="704" spans="47:56">
      <c r="AU704" s="52" t="str">
        <f>IF(参照!A704="","",参照!A704)</f>
        <v>A0376</v>
      </c>
      <c r="AV704" s="52" t="str">
        <f>IF(参照!B704="","",参照!B704)</f>
        <v>自然電力(株)</v>
      </c>
      <c r="AW704" s="52">
        <f>IF(参照!C704="","",参照!C704)</f>
        <v>3.9599999999999998E-4</v>
      </c>
      <c r="AX704" s="52" t="str">
        <f>IF(参照!D704="","",参照!D704)</f>
        <v>メニューA</v>
      </c>
      <c r="AY704" s="52">
        <f>IF(参照!E704="","",参照!E704)</f>
        <v>0</v>
      </c>
      <c r="AZ704" s="52" t="str">
        <f>IF(参照!F704="","",参照!F704)</f>
        <v>自然電力(株)</v>
      </c>
      <c r="BA704" s="52" t="str">
        <f>IF(参照!G704="","",参照!G704)</f>
        <v>自然電力(株)_メニューA</v>
      </c>
      <c r="BB704" s="52">
        <f t="shared" si="41"/>
        <v>0</v>
      </c>
      <c r="BD704" s="52" t="str">
        <f>IF(参照!L704="","",参照!L704)</f>
        <v/>
      </c>
    </row>
    <row r="705" spans="47:56">
      <c r="AU705" s="52" t="str">
        <f>IF(参照!A705="","",参照!A705)</f>
        <v/>
      </c>
      <c r="AV705" s="52" t="str">
        <f>IF(参照!B705="","",参照!B705)</f>
        <v/>
      </c>
      <c r="AW705" s="52" t="str">
        <f>IF(参照!C705="","",参照!C705)</f>
        <v/>
      </c>
      <c r="AX705" s="52" t="str">
        <f>IF(参照!D705="","",参照!D705)</f>
        <v>メニューB</v>
      </c>
      <c r="AY705" s="52">
        <f>IF(参照!E705="","",参照!E705)</f>
        <v>0</v>
      </c>
      <c r="AZ705" s="52" t="str">
        <f>IF(参照!F705="","",参照!F705)</f>
        <v>自然電力(株)</v>
      </c>
      <c r="BA705" s="52" t="str">
        <f>IF(参照!G705="","",参照!G705)</f>
        <v>自然電力(株)_メニューB</v>
      </c>
      <c r="BB705" s="52">
        <f t="shared" si="41"/>
        <v>0</v>
      </c>
      <c r="BD705" s="52" t="str">
        <f>IF(参照!L705="","",参照!L705)</f>
        <v/>
      </c>
    </row>
    <row r="706" spans="47:56">
      <c r="AU706" s="52" t="str">
        <f>IF(参照!A706="","",参照!A706)</f>
        <v/>
      </c>
      <c r="AV706" s="52" t="str">
        <f>IF(参照!B706="","",参照!B706)</f>
        <v/>
      </c>
      <c r="AW706" s="52" t="str">
        <f>IF(参照!C706="","",参照!C706)</f>
        <v/>
      </c>
      <c r="AX706" s="52" t="str">
        <f>IF(参照!D706="","",参照!D706)</f>
        <v>メニューC</v>
      </c>
      <c r="AY706" s="52">
        <f>IF(参照!E706="","",参照!E706)</f>
        <v>0</v>
      </c>
      <c r="AZ706" s="52" t="str">
        <f>IF(参照!F706="","",参照!F706)</f>
        <v>自然電力(株)</v>
      </c>
      <c r="BA706" s="52" t="str">
        <f>IF(参照!G706="","",参照!G706)</f>
        <v>自然電力(株)_メニューC</v>
      </c>
      <c r="BB706" s="52">
        <f t="shared" si="41"/>
        <v>0</v>
      </c>
      <c r="BD706" s="52" t="str">
        <f>IF(参照!L706="","",参照!L706)</f>
        <v/>
      </c>
    </row>
    <row r="707" spans="47:56">
      <c r="AU707" s="52" t="str">
        <f>IF(参照!A707="","",参照!A707)</f>
        <v/>
      </c>
      <c r="AV707" s="52" t="str">
        <f>IF(参照!B707="","",参照!B707)</f>
        <v/>
      </c>
      <c r="AW707" s="52" t="str">
        <f>IF(参照!C707="","",参照!C707)</f>
        <v/>
      </c>
      <c r="AX707" s="52" t="str">
        <f>IF(参照!D707="","",参照!D707)</f>
        <v>メニューD</v>
      </c>
      <c r="AY707" s="52">
        <f>IF(参照!E707="","",参照!E707)</f>
        <v>0</v>
      </c>
      <c r="AZ707" s="52" t="str">
        <f>IF(参照!F707="","",参照!F707)</f>
        <v>自然電力(株)</v>
      </c>
      <c r="BA707" s="52" t="str">
        <f>IF(参照!G707="","",参照!G707)</f>
        <v>自然電力(株)_メニューD</v>
      </c>
      <c r="BB707" s="52">
        <f t="shared" si="41"/>
        <v>0</v>
      </c>
      <c r="BD707" s="52" t="str">
        <f>IF(参照!L707="","",参照!L707)</f>
        <v/>
      </c>
    </row>
    <row r="708" spans="47:56">
      <c r="AU708" s="52" t="str">
        <f>IF(参照!A708="","",参照!A708)</f>
        <v/>
      </c>
      <c r="AV708" s="52" t="str">
        <f>IF(参照!B708="","",参照!B708)</f>
        <v/>
      </c>
      <c r="AW708" s="52" t="str">
        <f>IF(参照!C708="","",参照!C708)</f>
        <v/>
      </c>
      <c r="AX708" s="52" t="str">
        <f>IF(参照!D708="","",参照!D708)</f>
        <v>(参考値)事業者全体</v>
      </c>
      <c r="AY708" s="52">
        <f>IF(参照!E708="","",参照!E708)</f>
        <v>2.3499999999999999E-4</v>
      </c>
      <c r="AZ708" s="52" t="str">
        <f>IF(参照!F708="","",参照!F708)</f>
        <v>自然電力(株)</v>
      </c>
      <c r="BA708" s="52" t="str">
        <f>IF(参照!G708="","",参照!G708)</f>
        <v>自然電力(株)_(参考値)事業者全体</v>
      </c>
      <c r="BB708" s="52">
        <f t="shared" si="41"/>
        <v>0.23499999999999999</v>
      </c>
      <c r="BD708" s="52" t="str">
        <f>IF(参照!L708="","",参照!L708)</f>
        <v/>
      </c>
    </row>
    <row r="709" spans="47:56">
      <c r="AU709" s="52" t="str">
        <f>IF(参照!A709="","",参照!A709)</f>
        <v>A0377</v>
      </c>
      <c r="AV709" s="52" t="str">
        <f>IF(参照!B709="","",参照!B709)</f>
        <v>(株)オノプロックス</v>
      </c>
      <c r="AW709" s="52">
        <f>IF(参照!C709="","",参照!C709)</f>
        <v>5.5000000000000003E-4</v>
      </c>
      <c r="AX709" s="52" t="str">
        <f>IF(参照!D709="","",参照!D709)</f>
        <v/>
      </c>
      <c r="AY709" s="52">
        <f>IF(参照!E709="","",参照!E709)</f>
        <v>5.2400000000000005E-4</v>
      </c>
      <c r="AZ709" s="52" t="str">
        <f>IF(参照!F709="","",参照!F709)</f>
        <v>(株)オノプロックス</v>
      </c>
      <c r="BA709" s="52" t="str">
        <f>IF(参照!G709="","",参照!G709)</f>
        <v>(株)オノプロックス_</v>
      </c>
      <c r="BB709" s="52">
        <f t="shared" ref="BB709:BB772" si="42">AY709*1000</f>
        <v>0.52400000000000002</v>
      </c>
      <c r="BD709" s="52" t="str">
        <f>IF(参照!L709="","",参照!L709)</f>
        <v/>
      </c>
    </row>
    <row r="710" spans="47:56">
      <c r="AU710" s="52" t="str">
        <f>IF(参照!A710="","",参照!A710)</f>
        <v>A0378</v>
      </c>
      <c r="AV710" s="52" t="str">
        <f>IF(参照!B710="","",参照!B710)</f>
        <v>本庄ガス(株)</v>
      </c>
      <c r="AW710" s="52">
        <f>IF(参照!C710="","",参照!C710)</f>
        <v>3.6400000000000001E-4</v>
      </c>
      <c r="AX710" s="52" t="str">
        <f>IF(参照!D710="","",参照!D710)</f>
        <v/>
      </c>
      <c r="AY710" s="52">
        <f>IF(参照!E710="","",参照!E710)</f>
        <v>3.0800000000000001E-4</v>
      </c>
      <c r="AZ710" s="52" t="str">
        <f>IF(参照!F710="","",参照!F710)</f>
        <v>本庄ガス(株)</v>
      </c>
      <c r="BA710" s="52" t="str">
        <f>IF(参照!G710="","",参照!G710)</f>
        <v>本庄ガス(株)_</v>
      </c>
      <c r="BB710" s="52">
        <f t="shared" si="42"/>
        <v>0.308</v>
      </c>
      <c r="BD710" s="52" t="str">
        <f>IF(参照!L710="","",参照!L710)</f>
        <v/>
      </c>
    </row>
    <row r="711" spans="47:56">
      <c r="AU711" s="52" t="str">
        <f>IF(参照!A711="","",参照!A711)</f>
        <v>A0379</v>
      </c>
      <c r="AV711" s="52" t="str">
        <f>IF(参照!B711="","",参照!B711)</f>
        <v>(株)フィット</v>
      </c>
      <c r="AW711" s="52">
        <f>IF(参照!C711="","",参照!C711)</f>
        <v>4.57E-4</v>
      </c>
      <c r="AX711" s="52" t="str">
        <f>IF(参照!D711="","",参照!D711)</f>
        <v/>
      </c>
      <c r="AY711" s="52">
        <f>IF(参照!E711="","",参照!E711)</f>
        <v>4.0099999999999999E-4</v>
      </c>
      <c r="AZ711" s="52" t="str">
        <f>IF(参照!F711="","",参照!F711)</f>
        <v>(株)フィット</v>
      </c>
      <c r="BA711" s="52" t="str">
        <f>IF(参照!G711="","",参照!G711)</f>
        <v>(株)フィット_</v>
      </c>
      <c r="BB711" s="52">
        <f t="shared" si="42"/>
        <v>0.40099999999999997</v>
      </c>
      <c r="BD711" s="52" t="str">
        <f>IF(参照!L711="","",参照!L711)</f>
        <v/>
      </c>
    </row>
    <row r="712" spans="47:56">
      <c r="AU712" s="52" t="str">
        <f>IF(参照!A712="","",参照!A712)</f>
        <v>A0380</v>
      </c>
      <c r="AV712" s="52" t="str">
        <f>IF(参照!B712="","",参照!B712)</f>
        <v>青森県民エナジー(株)</v>
      </c>
      <c r="AW712" s="52">
        <f>IF(参照!C712="","",参照!C712)</f>
        <v>4.2999999999999999E-4</v>
      </c>
      <c r="AX712" s="52" t="str">
        <f>IF(参照!D712="","",参照!D712)</f>
        <v/>
      </c>
      <c r="AY712" s="52">
        <f>IF(参照!E712="","",参照!E712)</f>
        <v>5.0000000000000001E-4</v>
      </c>
      <c r="AZ712" s="52" t="str">
        <f>IF(参照!F712="","",参照!F712)</f>
        <v>青森県民エナジー(株)</v>
      </c>
      <c r="BA712" s="52" t="str">
        <f>IF(参照!G712="","",参照!G712)</f>
        <v>青森県民エナジー(株)_</v>
      </c>
      <c r="BB712" s="52">
        <f t="shared" si="42"/>
        <v>0.5</v>
      </c>
      <c r="BD712" s="52" t="str">
        <f>IF(参照!L712="","",参照!L712)</f>
        <v/>
      </c>
    </row>
    <row r="713" spans="47:56">
      <c r="AU713" s="52" t="str">
        <f>IF(参照!A713="","",参照!A713)</f>
        <v>A0381</v>
      </c>
      <c r="AV713" s="52" t="str">
        <f>IF(参照!B713="","",参照!B713)</f>
        <v>国際航業(株)</v>
      </c>
      <c r="AW713" s="52">
        <f>IF(参照!C713="","",参照!C713)</f>
        <v>4.1399999999999998E-4</v>
      </c>
      <c r="AX713" s="52" t="str">
        <f>IF(参照!D713="","",参照!D713)</f>
        <v/>
      </c>
      <c r="AY713" s="52">
        <f>IF(参照!E713="","",参照!E713)</f>
        <v>6.29E-4</v>
      </c>
      <c r="AZ713" s="52" t="str">
        <f>IF(参照!F713="","",参照!F713)</f>
        <v>国際航業(株)</v>
      </c>
      <c r="BA713" s="52" t="str">
        <f>IF(参照!G713="","",参照!G713)</f>
        <v>国際航業(株)_</v>
      </c>
      <c r="BB713" s="52">
        <f t="shared" si="42"/>
        <v>0.629</v>
      </c>
      <c r="BD713" s="52" t="str">
        <f>IF(参照!L713="","",参照!L713)</f>
        <v/>
      </c>
    </row>
    <row r="714" spans="47:56">
      <c r="AU714" s="52" t="str">
        <f>IF(参照!A714="","",参照!A714)</f>
        <v>A0382</v>
      </c>
      <c r="AV714" s="52" t="str">
        <f>IF(参照!B714="","",参照!B714)</f>
        <v>ローカルでんき(株)</v>
      </c>
      <c r="AW714" s="52" t="str">
        <f>IF(参照!C714="","",参照!C714)</f>
        <v>0.000453※</v>
      </c>
      <c r="AX714" s="52" t="str">
        <f>IF(参照!D714="","",参照!D714)</f>
        <v>メニューA</v>
      </c>
      <c r="AY714" s="52">
        <f>IF(参照!E714="","",参照!E714)</f>
        <v>0</v>
      </c>
      <c r="AZ714" s="52" t="str">
        <f>IF(参照!F714="","",参照!F714)</f>
        <v>ローカルでんき(株)</v>
      </c>
      <c r="BA714" s="52" t="str">
        <f>IF(参照!G714="","",参照!G714)</f>
        <v>ローカルでんき(株)_メニューA</v>
      </c>
      <c r="BB714" s="52">
        <f t="shared" si="42"/>
        <v>0</v>
      </c>
      <c r="BD714" s="52" t="str">
        <f>IF(参照!L714="","",参照!L714)</f>
        <v/>
      </c>
    </row>
    <row r="715" spans="47:56">
      <c r="AU715" s="52" t="str">
        <f>IF(参照!A715="","",参照!A715)</f>
        <v/>
      </c>
      <c r="AV715" s="52" t="str">
        <f>IF(参照!B715="","",参照!B715)</f>
        <v/>
      </c>
      <c r="AW715" s="52" t="str">
        <f>IF(参照!C715="","",参照!C715)</f>
        <v/>
      </c>
      <c r="AX715" s="52" t="str">
        <f>IF(参照!D715="","",参照!D715)</f>
        <v>メニューB(残差)</v>
      </c>
      <c r="AY715" s="52">
        <f>IF(参照!E715="","",参照!E715)</f>
        <v>4.4200000000000001E-4</v>
      </c>
      <c r="AZ715" s="52" t="str">
        <f>IF(参照!F715="","",参照!F715)</f>
        <v>ローカルでんき(株)</v>
      </c>
      <c r="BA715" s="52" t="str">
        <f>IF(参照!G715="","",参照!G715)</f>
        <v>ローカルでんき(株)_メニューB(残差)</v>
      </c>
      <c r="BB715" s="52">
        <f t="shared" si="42"/>
        <v>0.442</v>
      </c>
      <c r="BD715" s="52" t="str">
        <f>IF(参照!L715="","",参照!L715)</f>
        <v/>
      </c>
    </row>
    <row r="716" spans="47:56">
      <c r="AU716" s="52" t="str">
        <f>IF(参照!A716="","",参照!A716)</f>
        <v/>
      </c>
      <c r="AV716" s="52" t="str">
        <f>IF(参照!B716="","",参照!B716)</f>
        <v/>
      </c>
      <c r="AW716" s="52" t="str">
        <f>IF(参照!C716="","",参照!C716)</f>
        <v/>
      </c>
      <c r="AX716" s="52" t="str">
        <f>IF(参照!D716="","",参照!D716)</f>
        <v>(参考値)事業者全体</v>
      </c>
      <c r="AY716" s="52">
        <f>IF(参照!E716="","",参照!E716)</f>
        <v>3.3E-4</v>
      </c>
      <c r="AZ716" s="52" t="str">
        <f>IF(参照!F716="","",参照!F716)</f>
        <v>ローカルでんき(株)</v>
      </c>
      <c r="BA716" s="52" t="str">
        <f>IF(参照!G716="","",参照!G716)</f>
        <v>ローカルでんき(株)_(参考値)事業者全体</v>
      </c>
      <c r="BB716" s="52">
        <f t="shared" si="42"/>
        <v>0.33</v>
      </c>
      <c r="BD716" s="52" t="str">
        <f>IF(参照!L716="","",参照!L716)</f>
        <v/>
      </c>
    </row>
    <row r="717" spans="47:56">
      <c r="AU717" s="52" t="str">
        <f>IF(参照!A717="","",参照!A717)</f>
        <v>A0383</v>
      </c>
      <c r="AV717" s="52" t="str">
        <f>IF(参照!B717="","",参照!B717)</f>
        <v>(株)明治産業</v>
      </c>
      <c r="AW717" s="52">
        <f>IF(参照!C717="","",参照!C717)</f>
        <v>4.6000000000000001E-4</v>
      </c>
      <c r="AX717" s="52" t="str">
        <f>IF(参照!D717="","",参照!D717)</f>
        <v/>
      </c>
      <c r="AY717" s="52">
        <f>IF(参照!E717="","",参照!E717)</f>
        <v>4.0400000000000001E-4</v>
      </c>
      <c r="AZ717" s="52" t="str">
        <f>IF(参照!F717="","",参照!F717)</f>
        <v>(株)明治産業</v>
      </c>
      <c r="BA717" s="52" t="str">
        <f>IF(参照!G717="","",参照!G717)</f>
        <v>(株)明治産業_</v>
      </c>
      <c r="BB717" s="52">
        <f t="shared" si="42"/>
        <v>0.40400000000000003</v>
      </c>
      <c r="BD717" s="52" t="str">
        <f>IF(参照!L717="","",参照!L717)</f>
        <v/>
      </c>
    </row>
    <row r="718" spans="47:56">
      <c r="AU718" s="52" t="str">
        <f>IF(参照!A718="","",参照!A718)</f>
        <v>A0385</v>
      </c>
      <c r="AV718" s="52" t="str">
        <f>IF(参照!B718="","",参照!B718)</f>
        <v>岡山電力(株)</v>
      </c>
      <c r="AW718" s="52">
        <f>IF(参照!C718="","",参照!C718)</f>
        <v>2.9500000000000001E-4</v>
      </c>
      <c r="AX718" s="52" t="str">
        <f>IF(参照!D718="","",参照!D718)</f>
        <v>メニューA</v>
      </c>
      <c r="AY718" s="52">
        <f>IF(参照!E718="","",参照!E718)</f>
        <v>0</v>
      </c>
      <c r="AZ718" s="52" t="str">
        <f>IF(参照!F718="","",参照!F718)</f>
        <v>岡山電力(株)</v>
      </c>
      <c r="BA718" s="52" t="str">
        <f>IF(参照!G718="","",参照!G718)</f>
        <v>岡山電力(株)_メニューA</v>
      </c>
      <c r="BB718" s="52">
        <f t="shared" si="42"/>
        <v>0</v>
      </c>
      <c r="BD718" s="52" t="str">
        <f>IF(参照!L718="","",参照!L718)</f>
        <v/>
      </c>
    </row>
    <row r="719" spans="47:56">
      <c r="AU719" s="52" t="str">
        <f>IF(参照!A719="","",参照!A719)</f>
        <v/>
      </c>
      <c r="AV719" s="52" t="str">
        <f>IF(参照!B719="","",参照!B719)</f>
        <v/>
      </c>
      <c r="AW719" s="52" t="str">
        <f>IF(参照!C719="","",参照!C719)</f>
        <v/>
      </c>
      <c r="AX719" s="52" t="str">
        <f>IF(参照!D719="","",参照!D719)</f>
        <v>メニューB(残差)</v>
      </c>
      <c r="AY719" s="52">
        <f>IF(参照!E719="","",参照!E719)</f>
        <v>4.0100000000000004E-4</v>
      </c>
      <c r="AZ719" s="52" t="str">
        <f>IF(参照!F719="","",参照!F719)</f>
        <v>岡山電力(株)</v>
      </c>
      <c r="BA719" s="52" t="str">
        <f>IF(参照!G719="","",参照!G719)</f>
        <v>岡山電力(株)_メニューB(残差)</v>
      </c>
      <c r="BB719" s="52">
        <f t="shared" si="42"/>
        <v>0.40100000000000002</v>
      </c>
      <c r="BD719" s="52" t="str">
        <f>IF(参照!L719="","",参照!L719)</f>
        <v/>
      </c>
    </row>
    <row r="720" spans="47:56">
      <c r="AU720" s="52" t="str">
        <f>IF(参照!A720="","",参照!A720)</f>
        <v/>
      </c>
      <c r="AV720" s="52" t="str">
        <f>IF(参照!B720="","",参照!B720)</f>
        <v/>
      </c>
      <c r="AW720" s="52" t="str">
        <f>IF(参照!C720="","",参照!C720)</f>
        <v/>
      </c>
      <c r="AX720" s="52" t="str">
        <f>IF(参照!D720="","",参照!D720)</f>
        <v>(参考値)事業者全体</v>
      </c>
      <c r="AY720" s="52">
        <f>IF(参照!E720="","",参照!E720)</f>
        <v>5.5400000000000002E-4</v>
      </c>
      <c r="AZ720" s="52" t="str">
        <f>IF(参照!F720="","",参照!F720)</f>
        <v>岡山電力(株)</v>
      </c>
      <c r="BA720" s="52" t="str">
        <f>IF(参照!G720="","",参照!G720)</f>
        <v>岡山電力(株)_(参考値)事業者全体</v>
      </c>
      <c r="BB720" s="52">
        <f t="shared" si="42"/>
        <v>0.55400000000000005</v>
      </c>
      <c r="BD720" s="52" t="str">
        <f>IF(参照!L720="","",参照!L720)</f>
        <v/>
      </c>
    </row>
    <row r="721" spans="47:56">
      <c r="AU721" s="52" t="str">
        <f>IF(参照!A721="","",参照!A721)</f>
        <v>A0386</v>
      </c>
      <c r="AV721" s="52" t="str">
        <f>IF(参照!B721="","",参照!B721)</f>
        <v>ミライフ(株)</v>
      </c>
      <c r="AW721" s="52">
        <f>IF(参照!C721="","",参照!C721)</f>
        <v>1.65E-4</v>
      </c>
      <c r="AX721" s="52" t="str">
        <f>IF(参照!D721="","",参照!D721)</f>
        <v/>
      </c>
      <c r="AY721" s="52">
        <f>IF(参照!E721="","",参照!E721)</f>
        <v>1.0900000000000002E-4</v>
      </c>
      <c r="AZ721" s="52" t="str">
        <f>IF(参照!F721="","",参照!F721)</f>
        <v>ミライフ(株)</v>
      </c>
      <c r="BA721" s="52" t="str">
        <f>IF(参照!G721="","",参照!G721)</f>
        <v>ミライフ(株)_</v>
      </c>
      <c r="BB721" s="52">
        <f t="shared" si="42"/>
        <v>0.10900000000000001</v>
      </c>
      <c r="BD721" s="52" t="str">
        <f>IF(参照!L721="","",参照!L721)</f>
        <v/>
      </c>
    </row>
    <row r="722" spans="47:56">
      <c r="AU722" s="52" t="str">
        <f>IF(参照!A722="","",参照!A722)</f>
        <v>A0387</v>
      </c>
      <c r="AV722" s="52" t="str">
        <f>IF(参照!B722="","",参照!B722)</f>
        <v>(株)翠光トップライン</v>
      </c>
      <c r="AW722" s="52">
        <f>IF(参照!C722="","",参照!C722)</f>
        <v>4.9799999999999996E-4</v>
      </c>
      <c r="AX722" s="52" t="str">
        <f>IF(参照!D722="","",参照!D722)</f>
        <v/>
      </c>
      <c r="AY722" s="52">
        <f>IF(参照!E722="","",参照!E722)</f>
        <v>5.44E-4</v>
      </c>
      <c r="AZ722" s="52" t="str">
        <f>IF(参照!F722="","",参照!F722)</f>
        <v>(株)翠光トップライン</v>
      </c>
      <c r="BA722" s="52" t="str">
        <f>IF(参照!G722="","",参照!G722)</f>
        <v>(株)翠光トップライン_</v>
      </c>
      <c r="BB722" s="52">
        <f t="shared" si="42"/>
        <v>0.54400000000000004</v>
      </c>
      <c r="BD722" s="52" t="str">
        <f>IF(参照!L722="","",参照!L722)</f>
        <v/>
      </c>
    </row>
    <row r="723" spans="47:56">
      <c r="AU723" s="52" t="str">
        <f>IF(参照!A723="","",参照!A723)</f>
        <v>A0388</v>
      </c>
      <c r="AV723" s="52" t="str">
        <f>IF(参照!B723="","",参照!B723)</f>
        <v>楽天エナジー(株)</v>
      </c>
      <c r="AW723" s="52">
        <f>IF(参照!C723="","",参照!C723)</f>
        <v>4.8500000000000003E-4</v>
      </c>
      <c r="AX723" s="52" t="str">
        <f>IF(参照!D723="","",参照!D723)</f>
        <v>メニューA</v>
      </c>
      <c r="AY723" s="52">
        <f>IF(参照!E723="","",参照!E723)</f>
        <v>0</v>
      </c>
      <c r="AZ723" s="52" t="str">
        <f>IF(参照!F723="","",参照!F723)</f>
        <v>楽天エナジー(株)</v>
      </c>
      <c r="BA723" s="52" t="str">
        <f>IF(参照!G723="","",参照!G723)</f>
        <v>楽天エナジー(株)_メニューA</v>
      </c>
      <c r="BB723" s="52">
        <f t="shared" si="42"/>
        <v>0</v>
      </c>
      <c r="BD723" s="52" t="str">
        <f>IF(参照!L723="","",参照!L723)</f>
        <v/>
      </c>
    </row>
    <row r="724" spans="47:56">
      <c r="AU724" s="52" t="str">
        <f>IF(参照!A724="","",参照!A724)</f>
        <v/>
      </c>
      <c r="AV724" s="52" t="str">
        <f>IF(参照!B724="","",参照!B724)</f>
        <v/>
      </c>
      <c r="AW724" s="52" t="str">
        <f>IF(参照!C724="","",参照!C724)</f>
        <v/>
      </c>
      <c r="AX724" s="52" t="str">
        <f>IF(参照!D724="","",参照!D724)</f>
        <v>メニューB</v>
      </c>
      <c r="AY724" s="52">
        <f>IF(参照!E724="","",参照!E724)</f>
        <v>0</v>
      </c>
      <c r="AZ724" s="52" t="str">
        <f>IF(参照!F724="","",参照!F724)</f>
        <v>楽天エナジー(株)</v>
      </c>
      <c r="BA724" s="52" t="str">
        <f>IF(参照!G724="","",参照!G724)</f>
        <v>楽天エナジー(株)_メニューB</v>
      </c>
      <c r="BB724" s="52">
        <f t="shared" si="42"/>
        <v>0</v>
      </c>
      <c r="BD724" s="52" t="str">
        <f>IF(参照!L724="","",参照!L724)</f>
        <v/>
      </c>
    </row>
    <row r="725" spans="47:56">
      <c r="AU725" s="52" t="str">
        <f>IF(参照!A725="","",参照!A725)</f>
        <v/>
      </c>
      <c r="AV725" s="52" t="str">
        <f>IF(参照!B725="","",参照!B725)</f>
        <v/>
      </c>
      <c r="AW725" s="52" t="str">
        <f>IF(参照!C725="","",参照!C725)</f>
        <v/>
      </c>
      <c r="AX725" s="52" t="str">
        <f>IF(参照!D725="","",参照!D725)</f>
        <v>メニューC(残差)</v>
      </c>
      <c r="AY725" s="52">
        <f>IF(参照!E725="","",参照!E725)</f>
        <v>4.26E-4</v>
      </c>
      <c r="AZ725" s="52" t="str">
        <f>IF(参照!F725="","",参照!F725)</f>
        <v>楽天エナジー(株)</v>
      </c>
      <c r="BA725" s="52" t="str">
        <f>IF(参照!G725="","",参照!G725)</f>
        <v>楽天エナジー(株)_メニューC(残差)</v>
      </c>
      <c r="BB725" s="52">
        <f t="shared" si="42"/>
        <v>0.42599999999999999</v>
      </c>
      <c r="BD725" s="52" t="str">
        <f>IF(参照!L725="","",参照!L725)</f>
        <v/>
      </c>
    </row>
    <row r="726" spans="47:56">
      <c r="AU726" s="52" t="str">
        <f>IF(参照!A726="","",参照!A726)</f>
        <v/>
      </c>
      <c r="AV726" s="52" t="str">
        <f>IF(参照!B726="","",参照!B726)</f>
        <v/>
      </c>
      <c r="AW726" s="52" t="str">
        <f>IF(参照!C726="","",参照!C726)</f>
        <v/>
      </c>
      <c r="AX726" s="52" t="str">
        <f>IF(参照!D726="","",参照!D726)</f>
        <v>(参考値)事業者全体</v>
      </c>
      <c r="AY726" s="52">
        <f>IF(参照!E726="","",参照!E726)</f>
        <v>5.4500000000000002E-4</v>
      </c>
      <c r="AZ726" s="52" t="str">
        <f>IF(参照!F726="","",参照!F726)</f>
        <v>楽天エナジー(株)</v>
      </c>
      <c r="BA726" s="52" t="str">
        <f>IF(参照!G726="","",参照!G726)</f>
        <v>楽天エナジー(株)_(参考値)事業者全体</v>
      </c>
      <c r="BB726" s="52">
        <f t="shared" si="42"/>
        <v>0.54500000000000004</v>
      </c>
      <c r="BD726" s="52" t="str">
        <f>IF(参照!L726="","",参照!L726)</f>
        <v/>
      </c>
    </row>
    <row r="727" spans="47:56">
      <c r="AU727" s="52" t="str">
        <f>IF(参照!A727="","",参照!A727)</f>
        <v>A0389</v>
      </c>
      <c r="AV727" s="52" t="str">
        <f>IF(参照!B727="","",参照!B727)</f>
        <v>うすきエネルギー(株)</v>
      </c>
      <c r="AW727" s="52">
        <f>IF(参照!C727="","",参照!C727)</f>
        <v>3.86E-4</v>
      </c>
      <c r="AX727" s="52" t="str">
        <f>IF(参照!D727="","",参照!D727)</f>
        <v/>
      </c>
      <c r="AY727" s="52">
        <f>IF(参照!E727="","",参照!E727)</f>
        <v>3.86E-4</v>
      </c>
      <c r="AZ727" s="52" t="str">
        <f>IF(参照!F727="","",参照!F727)</f>
        <v>うすきエネルギー(株)</v>
      </c>
      <c r="BA727" s="52" t="str">
        <f>IF(参照!G727="","",参照!G727)</f>
        <v>うすきエネルギー(株)_</v>
      </c>
      <c r="BB727" s="52">
        <f t="shared" si="42"/>
        <v>0.38600000000000001</v>
      </c>
      <c r="BD727" s="52" t="str">
        <f>IF(参照!L727="","",参照!L727)</f>
        <v/>
      </c>
    </row>
    <row r="728" spans="47:56">
      <c r="AU728" s="52" t="str">
        <f>IF(参照!A728="","",参照!A728)</f>
        <v>A0390</v>
      </c>
      <c r="AV728" s="52" t="str">
        <f>IF(参照!B728="","",参照!B728)</f>
        <v>(株)トーヨーエネルギーファーム</v>
      </c>
      <c r="AW728" s="52">
        <f>IF(参照!C728="","",参照!C728)</f>
        <v>4.9399999999999997E-4</v>
      </c>
      <c r="AX728" s="52" t="str">
        <f>IF(参照!D728="","",参照!D728)</f>
        <v/>
      </c>
      <c r="AY728" s="52">
        <f>IF(参照!E728="","",参照!E728)</f>
        <v>5.2899999999999996E-4</v>
      </c>
      <c r="AZ728" s="52" t="str">
        <f>IF(参照!F728="","",参照!F728)</f>
        <v>(株)トーヨーエネルギーファーム</v>
      </c>
      <c r="BA728" s="52" t="str">
        <f>IF(参照!G728="","",参照!G728)</f>
        <v>(株)トーヨーエネルギーファーム_</v>
      </c>
      <c r="BB728" s="52">
        <f t="shared" si="42"/>
        <v>0.52899999999999991</v>
      </c>
      <c r="BD728" s="52" t="str">
        <f>IF(参照!L728="","",参照!L728)</f>
        <v/>
      </c>
    </row>
    <row r="729" spans="47:56">
      <c r="AU729" s="52" t="str">
        <f>IF(参照!A729="","",参照!A729)</f>
        <v>A0391</v>
      </c>
      <c r="AV729" s="52" t="str">
        <f>IF(参照!B729="","",参照!B729)</f>
        <v>森のエネルギー(株)</v>
      </c>
      <c r="AW729" s="52">
        <f>IF(参照!C729="","",参照!C729)</f>
        <v>4.8999999999999998E-4</v>
      </c>
      <c r="AX729" s="52" t="str">
        <f>IF(参照!D729="","",参照!D729)</f>
        <v/>
      </c>
      <c r="AY729" s="52">
        <f>IF(参照!E729="","",参照!E729)</f>
        <v>5.3200000000000003E-4</v>
      </c>
      <c r="AZ729" s="52" t="str">
        <f>IF(参照!F729="","",参照!F729)</f>
        <v>森のエネルギー(株)</v>
      </c>
      <c r="BA729" s="52" t="str">
        <f>IF(参照!G729="","",参照!G729)</f>
        <v>森のエネルギー(株)_</v>
      </c>
      <c r="BB729" s="52">
        <f t="shared" si="42"/>
        <v>0.53200000000000003</v>
      </c>
      <c r="BD729" s="52" t="str">
        <f>IF(参照!L729="","",参照!L729)</f>
        <v/>
      </c>
    </row>
    <row r="730" spans="47:56">
      <c r="AU730" s="52" t="str">
        <f>IF(参照!A730="","",参照!A730)</f>
        <v>A0392</v>
      </c>
      <c r="AV730" s="52" t="str">
        <f>IF(参照!B730="","",参照!B730)</f>
        <v>岐阜電力(株)</v>
      </c>
      <c r="AW730" s="52">
        <f>IF(参照!C730="","",参照!C730)</f>
        <v>4.95E-4</v>
      </c>
      <c r="AX730" s="52" t="str">
        <f>IF(参照!D730="","",参照!D730)</f>
        <v/>
      </c>
      <c r="AY730" s="52">
        <f>IF(参照!E730="","",参照!E730)</f>
        <v>5.1999999999999995E-4</v>
      </c>
      <c r="AZ730" s="52" t="str">
        <f>IF(参照!F730="","",参照!F730)</f>
        <v>岐阜電力(株)</v>
      </c>
      <c r="BA730" s="52" t="str">
        <f>IF(参照!G730="","",参照!G730)</f>
        <v>岐阜電力(株)_</v>
      </c>
      <c r="BB730" s="52">
        <f t="shared" si="42"/>
        <v>0.51999999999999991</v>
      </c>
      <c r="BD730" s="52" t="str">
        <f>IF(参照!L730="","",参照!L730)</f>
        <v/>
      </c>
    </row>
    <row r="731" spans="47:56">
      <c r="AU731" s="52" t="str">
        <f>IF(参照!A731="","",参照!A731)</f>
        <v>A0393</v>
      </c>
      <c r="AV731" s="52" t="str">
        <f>IF(参照!B731="","",参照!B731)</f>
        <v>格安電力(株)</v>
      </c>
      <c r="AW731" s="52">
        <f>IF(参照!C731="","",参照!C731)</f>
        <v>3.8299999999999999E-4</v>
      </c>
      <c r="AX731" s="52" t="str">
        <f>IF(参照!D731="","",参照!D731)</f>
        <v/>
      </c>
      <c r="AY731" s="52">
        <f>IF(参照!E731="","",参照!E731)</f>
        <v>3.2699999999999998E-4</v>
      </c>
      <c r="AZ731" s="52" t="str">
        <f>IF(参照!F731="","",参照!F731)</f>
        <v>格安電力(株)</v>
      </c>
      <c r="BA731" s="52" t="str">
        <f>IF(参照!G731="","",参照!G731)</f>
        <v>格安電力(株)_</v>
      </c>
      <c r="BB731" s="52">
        <f t="shared" si="42"/>
        <v>0.32699999999999996</v>
      </c>
      <c r="BD731" s="52" t="str">
        <f>IF(参照!L731="","",参照!L731)</f>
        <v/>
      </c>
    </row>
    <row r="732" spans="47:56">
      <c r="AU732" s="52" t="str">
        <f>IF(参照!A732="","",参照!A732)</f>
        <v>A0396</v>
      </c>
      <c r="AV732" s="52" t="str">
        <f>IF(参照!B732="","",参照!B732)</f>
        <v>(株)エスケーエナジー</v>
      </c>
      <c r="AW732" s="52">
        <f>IF(参照!C732="","",参照!C732)</f>
        <v>5.0699999999999996E-4</v>
      </c>
      <c r="AX732" s="52" t="str">
        <f>IF(参照!D732="","",参照!D732)</f>
        <v/>
      </c>
      <c r="AY732" s="52">
        <f>IF(参照!E732="","",参照!E732)</f>
        <v>4.5100000000000001E-4</v>
      </c>
      <c r="AZ732" s="52" t="str">
        <f>IF(参照!F732="","",参照!F732)</f>
        <v>(株)エスケーエナジー</v>
      </c>
      <c r="BA732" s="52" t="str">
        <f>IF(参照!G732="","",参照!G732)</f>
        <v>(株)エスケーエナジー_</v>
      </c>
      <c r="BB732" s="52">
        <f t="shared" si="42"/>
        <v>0.45100000000000001</v>
      </c>
      <c r="BD732" s="52" t="str">
        <f>IF(参照!L732="","",参照!L732)</f>
        <v/>
      </c>
    </row>
    <row r="733" spans="47:56">
      <c r="AU733" s="52" t="str">
        <f>IF(参照!A733="","",参照!A733)</f>
        <v>A0397</v>
      </c>
      <c r="AV733" s="52" t="str">
        <f>IF(参照!B733="","",参照!B733)</f>
        <v>名南共同エネルギー(株)</v>
      </c>
      <c r="AW733" s="52">
        <f>IF(参照!C733="","",参照!C733)</f>
        <v>6.2600000000000004E-4</v>
      </c>
      <c r="AX733" s="52" t="str">
        <f>IF(参照!D733="","",参照!D733)</f>
        <v/>
      </c>
      <c r="AY733" s="52">
        <f>IF(参照!E733="","",参照!E733)</f>
        <v>6.2500000000000001E-4</v>
      </c>
      <c r="AZ733" s="52" t="str">
        <f>IF(参照!F733="","",参照!F733)</f>
        <v>名南共同エネルギー(株)</v>
      </c>
      <c r="BA733" s="52" t="str">
        <f>IF(参照!G733="","",参照!G733)</f>
        <v>名南共同エネルギー(株)_</v>
      </c>
      <c r="BB733" s="52">
        <f t="shared" si="42"/>
        <v>0.625</v>
      </c>
      <c r="BD733" s="52" t="str">
        <f>IF(参照!L733="","",参照!L733)</f>
        <v/>
      </c>
    </row>
    <row r="734" spans="47:56">
      <c r="AU734" s="52" t="str">
        <f>IF(参照!A734="","",参照!A734)</f>
        <v>A0398</v>
      </c>
      <c r="AV734" s="52" t="str">
        <f>IF(参照!B734="","",参照!B734)</f>
        <v>Ａｐａｍａｎ　Ｅｎｅｒｇｙ(株)</v>
      </c>
      <c r="AW734" s="52">
        <f>IF(参照!C734="","",参照!C734)</f>
        <v>5.1099999999999995E-4</v>
      </c>
      <c r="AX734" s="52" t="str">
        <f>IF(参照!D734="","",参照!D734)</f>
        <v/>
      </c>
      <c r="AY734" s="52">
        <f>IF(参照!E734="","",参照!E734)</f>
        <v>5.6200000000000011E-4</v>
      </c>
      <c r="AZ734" s="52" t="str">
        <f>IF(参照!F734="","",参照!F734)</f>
        <v>Ａｐａｍａｎ　Ｅｎｅｒｇｙ(株)</v>
      </c>
      <c r="BA734" s="52" t="str">
        <f>IF(参照!G734="","",参照!G734)</f>
        <v>Ａｐａｍａｎ　Ｅｎｅｒｇｙ(株)_</v>
      </c>
      <c r="BB734" s="52">
        <f t="shared" si="42"/>
        <v>0.56200000000000006</v>
      </c>
      <c r="BD734" s="52" t="str">
        <f>IF(参照!L734="","",参照!L734)</f>
        <v/>
      </c>
    </row>
    <row r="735" spans="47:56">
      <c r="AU735" s="52" t="str">
        <f>IF(参照!A735="","",参照!A735)</f>
        <v>A0401</v>
      </c>
      <c r="AV735" s="52" t="str">
        <f>IF(参照!B735="","",参照!B735)</f>
        <v>アンビット・エナジー・ジャパン合同会社</v>
      </c>
      <c r="AW735" s="52">
        <f>IF(参照!C735="","",参照!C735)</f>
        <v>9.5000000000000005E-5</v>
      </c>
      <c r="AX735" s="52" t="str">
        <f>IF(参照!D735="","",参照!D735)</f>
        <v/>
      </c>
      <c r="AY735" s="52">
        <f>IF(参照!E735="","",参照!E735)</f>
        <v>7.2999999999999999E-5</v>
      </c>
      <c r="AZ735" s="52" t="str">
        <f>IF(参照!F735="","",参照!F735)</f>
        <v>アンビット・エナジー・ジャパン合同会社</v>
      </c>
      <c r="BA735" s="52" t="str">
        <f>IF(参照!G735="","",参照!G735)</f>
        <v>アンビット・エナジー・ジャパン合同会社_</v>
      </c>
      <c r="BB735" s="52">
        <f t="shared" si="42"/>
        <v>7.2999999999999995E-2</v>
      </c>
      <c r="BD735" s="52" t="str">
        <f>IF(参照!L735="","",参照!L735)</f>
        <v/>
      </c>
    </row>
    <row r="736" spans="47:56">
      <c r="AU736" s="52" t="str">
        <f>IF(参照!A736="","",参照!A736)</f>
        <v>A0402</v>
      </c>
      <c r="AV736" s="52" t="str">
        <f>IF(参照!B736="","",参照!B736)</f>
        <v>(株)ＴＯＫＹＯ油電力</v>
      </c>
      <c r="AW736" s="52">
        <f>IF(参照!C736="","",参照!C736)</f>
        <v>5.1699999999999999E-4</v>
      </c>
      <c r="AX736" s="52" t="str">
        <f>IF(参照!D736="","",参照!D736)</f>
        <v/>
      </c>
      <c r="AY736" s="52">
        <f>IF(参照!E736="","",参照!E736)</f>
        <v>5.7200000000000003E-4</v>
      </c>
      <c r="AZ736" s="52" t="str">
        <f>IF(参照!F736="","",参照!F736)</f>
        <v>(株)ＴＯＫＹＯ油電力</v>
      </c>
      <c r="BA736" s="52" t="str">
        <f>IF(参照!G736="","",参照!G736)</f>
        <v>(株)ＴＯＫＹＯ油電力_</v>
      </c>
      <c r="BB736" s="52">
        <f t="shared" si="42"/>
        <v>0.57200000000000006</v>
      </c>
      <c r="BD736" s="52" t="str">
        <f>IF(参照!L736="","",参照!L736)</f>
        <v/>
      </c>
    </row>
    <row r="737" spans="47:56">
      <c r="AU737" s="52" t="str">
        <f>IF(参照!A737="","",参照!A737)</f>
        <v>A0403</v>
      </c>
      <c r="AV737" s="52" t="str">
        <f>IF(参照!B737="","",参照!B737)</f>
        <v>大分ケーブルテレコム(株)</v>
      </c>
      <c r="AW737" s="52">
        <f>IF(参照!C737="","",参照!C737)</f>
        <v>4.6099999999999998E-4</v>
      </c>
      <c r="AX737" s="52" t="str">
        <f>IF(参照!D737="","",参照!D737)</f>
        <v/>
      </c>
      <c r="AY737" s="52">
        <f>IF(参照!E737="","",参照!E737)</f>
        <v>5.0299999999999997E-4</v>
      </c>
      <c r="AZ737" s="52" t="str">
        <f>IF(参照!F737="","",参照!F737)</f>
        <v>大分ケーブルテレコム(株)</v>
      </c>
      <c r="BA737" s="52" t="str">
        <f>IF(参照!G737="","",参照!G737)</f>
        <v>大分ケーブルテレコム(株)_</v>
      </c>
      <c r="BB737" s="52">
        <f t="shared" si="42"/>
        <v>0.503</v>
      </c>
      <c r="BD737" s="52" t="str">
        <f>IF(参照!L737="","",参照!L737)</f>
        <v/>
      </c>
    </row>
    <row r="738" spans="47:56">
      <c r="AU738" s="52" t="str">
        <f>IF(参照!A738="","",参照!A738)</f>
        <v>A0405</v>
      </c>
      <c r="AV738" s="52" t="str">
        <f>IF(参照!B738="","",参照!B738)</f>
        <v>アストマックス・エネルギー合同会社</v>
      </c>
      <c r="AW738" s="52">
        <f>IF(参照!C738="","",参照!C738)</f>
        <v>5.1400000000000003E-4</v>
      </c>
      <c r="AX738" s="52" t="str">
        <f>IF(参照!D738="","",参照!D738)</f>
        <v/>
      </c>
      <c r="AY738" s="52">
        <f>IF(参照!E738="","",参照!E738)</f>
        <v>4.5800000000000002E-4</v>
      </c>
      <c r="AZ738" s="52" t="str">
        <f>IF(参照!F738="","",参照!F738)</f>
        <v>アストマックス・エネルギー合同会社</v>
      </c>
      <c r="BA738" s="52" t="str">
        <f>IF(参照!G738="","",参照!G738)</f>
        <v>アストマックス・エネルギー合同会社_</v>
      </c>
      <c r="BB738" s="52">
        <f t="shared" si="42"/>
        <v>0.45800000000000002</v>
      </c>
      <c r="BD738" s="52" t="str">
        <f>IF(参照!L738="","",参照!L738)</f>
        <v/>
      </c>
    </row>
    <row r="739" spans="47:56">
      <c r="AU739" s="52" t="str">
        <f>IF(参照!A739="","",参照!A739)</f>
        <v>A0406</v>
      </c>
      <c r="AV739" s="52" t="str">
        <f>IF(参照!B739="","",参照!B739)</f>
        <v>生活協同組合コープみらい</v>
      </c>
      <c r="AW739" s="52">
        <f>IF(参照!C739="","",参照!C739)</f>
        <v>3.7199999999999999E-4</v>
      </c>
      <c r="AX739" s="52" t="str">
        <f>IF(参照!D739="","",参照!D739)</f>
        <v/>
      </c>
      <c r="AY739" s="52">
        <f>IF(参照!E739="","",参照!E739)</f>
        <v>3.1599999999999998E-4</v>
      </c>
      <c r="AZ739" s="52" t="str">
        <f>IF(参照!F739="","",参照!F739)</f>
        <v>生活協同組合コープみらい</v>
      </c>
      <c r="BA739" s="52" t="str">
        <f>IF(参照!G739="","",参照!G739)</f>
        <v>生活協同組合コープみらい_</v>
      </c>
      <c r="BB739" s="52">
        <f t="shared" si="42"/>
        <v>0.316</v>
      </c>
      <c r="BD739" s="52" t="str">
        <f>IF(参照!L739="","",参照!L739)</f>
        <v/>
      </c>
    </row>
    <row r="740" spans="47:56">
      <c r="AU740" s="52" t="str">
        <f>IF(参照!A740="","",参照!A740)</f>
        <v>A0407</v>
      </c>
      <c r="AV740" s="52" t="str">
        <f>IF(参照!B740="","",参照!B740)</f>
        <v>寝屋川電力(株)</v>
      </c>
      <c r="AW740" s="52">
        <f>IF(参照!C740="","",参照!C740)</f>
        <v>4.86E-4</v>
      </c>
      <c r="AX740" s="52" t="str">
        <f>IF(参照!D740="","",参照!D740)</f>
        <v/>
      </c>
      <c r="AY740" s="52">
        <f>IF(参照!E740="","",参照!E740)</f>
        <v>4.57E-4</v>
      </c>
      <c r="AZ740" s="52" t="str">
        <f>IF(参照!F740="","",参照!F740)</f>
        <v>寝屋川電力(株)</v>
      </c>
      <c r="BA740" s="52" t="str">
        <f>IF(参照!G740="","",参照!G740)</f>
        <v>寝屋川電力(株)_</v>
      </c>
      <c r="BB740" s="52">
        <f t="shared" si="42"/>
        <v>0.45700000000000002</v>
      </c>
      <c r="BD740" s="52" t="str">
        <f>IF(参照!L740="","",参照!L740)</f>
        <v/>
      </c>
    </row>
    <row r="741" spans="47:56">
      <c r="AU741" s="52" t="str">
        <f>IF(参照!A741="","",参照!A741)</f>
        <v>A0410</v>
      </c>
      <c r="AV741" s="52" t="str">
        <f>IF(参照!B741="","",参照!B741)</f>
        <v>石川電力(株)</v>
      </c>
      <c r="AW741" s="52">
        <f>IF(参照!C741="","",参照!C741)</f>
        <v>9.9400000000000009E-4</v>
      </c>
      <c r="AX741" s="52" t="str">
        <f>IF(参照!D741="","",参照!D741)</f>
        <v/>
      </c>
      <c r="AY741" s="52">
        <f>IF(参照!E741="","",参照!E741)</f>
        <v>9.3800000000000003E-4</v>
      </c>
      <c r="AZ741" s="52" t="str">
        <f>IF(参照!F741="","",参照!F741)</f>
        <v>石川電力(株)</v>
      </c>
      <c r="BA741" s="52" t="str">
        <f>IF(参照!G741="","",参照!G741)</f>
        <v>石川電力(株)_</v>
      </c>
      <c r="BB741" s="52">
        <f t="shared" si="42"/>
        <v>0.93800000000000006</v>
      </c>
      <c r="BD741" s="52" t="str">
        <f>IF(参照!L741="","",参照!L741)</f>
        <v/>
      </c>
    </row>
    <row r="742" spans="47:56">
      <c r="AU742" s="52" t="str">
        <f>IF(参照!A742="","",参照!A742)</f>
        <v>A0411</v>
      </c>
      <c r="AV742" s="52" t="str">
        <f>IF(参照!B742="","",参照!B742)</f>
        <v>福井電力(株)</v>
      </c>
      <c r="AW742" s="52">
        <f>IF(参照!C742="","",参照!C742)</f>
        <v>4.8099999999999998E-4</v>
      </c>
      <c r="AX742" s="52" t="str">
        <f>IF(参照!D742="","",参照!D742)</f>
        <v/>
      </c>
      <c r="AY742" s="52">
        <f>IF(参照!E742="","",参照!E742)</f>
        <v>4.2499999999999998E-4</v>
      </c>
      <c r="AZ742" s="52" t="str">
        <f>IF(参照!F742="","",参照!F742)</f>
        <v>福井電力(株)</v>
      </c>
      <c r="BA742" s="52" t="str">
        <f>IF(参照!G742="","",参照!G742)</f>
        <v>福井電力(株)_</v>
      </c>
      <c r="BB742" s="52">
        <f t="shared" si="42"/>
        <v>0.42499999999999999</v>
      </c>
      <c r="BD742" s="52" t="str">
        <f>IF(参照!L742="","",参照!L742)</f>
        <v/>
      </c>
    </row>
    <row r="743" spans="47:56">
      <c r="AU743" s="52" t="str">
        <f>IF(参照!A743="","",参照!A743)</f>
        <v>A0413</v>
      </c>
      <c r="AV743" s="52" t="str">
        <f>IF(参照!B743="","",参照!B743)</f>
        <v>(株)MKエネルギー</v>
      </c>
      <c r="AW743" s="52">
        <f>IF(参照!C743="","",参照!C743)</f>
        <v>5.44E-4</v>
      </c>
      <c r="AX743" s="52" t="str">
        <f>IF(参照!D743="","",参照!D743)</f>
        <v/>
      </c>
      <c r="AY743" s="52">
        <f>IF(参照!E743="","",参照!E743)</f>
        <v>5.8799999999999998E-4</v>
      </c>
      <c r="AZ743" s="52" t="str">
        <f>IF(参照!F743="","",参照!F743)</f>
        <v>(株)MKエネルギー</v>
      </c>
      <c r="BA743" s="52" t="str">
        <f>IF(参照!G743="","",参照!G743)</f>
        <v>(株)MKエネルギー_</v>
      </c>
      <c r="BB743" s="52">
        <f t="shared" si="42"/>
        <v>0.58799999999999997</v>
      </c>
      <c r="BD743" s="52" t="str">
        <f>IF(参照!L743="","",参照!L743)</f>
        <v/>
      </c>
    </row>
    <row r="744" spans="47:56">
      <c r="AU744" s="52" t="str">
        <f>IF(参照!A744="","",参照!A744)</f>
        <v>A0414</v>
      </c>
      <c r="AV744" s="52" t="str">
        <f>IF(参照!B744="","",参照!B744)</f>
        <v>(株)Ｏｐｔｉｍｉｚｅｄ　Ｅｎｅｒｇｙ</v>
      </c>
      <c r="AW744" s="52">
        <f>IF(参照!C744="","",参照!C744)</f>
        <v>4.84E-4</v>
      </c>
      <c r="AX744" s="52" t="str">
        <f>IF(参照!D744="","",参照!D744)</f>
        <v/>
      </c>
      <c r="AY744" s="52">
        <f>IF(参照!E744="","",参照!E744)</f>
        <v>4.28E-4</v>
      </c>
      <c r="AZ744" s="52" t="str">
        <f>IF(参照!F744="","",参照!F744)</f>
        <v>(株)Ｏｐｔｉｍｉｚｅｄ　Ｅｎｅｒｇｙ</v>
      </c>
      <c r="BA744" s="52" t="str">
        <f>IF(参照!G744="","",参照!G744)</f>
        <v>(株)Ｏｐｔｉｍｉｚｅｄ　Ｅｎｅｒｇｙ_</v>
      </c>
      <c r="BB744" s="52">
        <f t="shared" si="42"/>
        <v>0.42799999999999999</v>
      </c>
      <c r="BD744" s="52" t="str">
        <f>IF(参照!L744="","",参照!L744)</f>
        <v/>
      </c>
    </row>
    <row r="745" spans="47:56">
      <c r="AU745" s="52" t="str">
        <f>IF(参照!A745="","",参照!A745)</f>
        <v>A0415</v>
      </c>
      <c r="AV745" s="52" t="str">
        <f>IF(参照!B745="","",参照!B745)</f>
        <v>エネラボ(株)</v>
      </c>
      <c r="AW745" s="52">
        <f>IF(参照!C745="","",参照!C745)</f>
        <v>5.3899999999999998E-4</v>
      </c>
      <c r="AX745" s="52" t="str">
        <f>IF(参照!D745="","",参照!D745)</f>
        <v>メニューA</v>
      </c>
      <c r="AY745" s="52">
        <f>IF(参照!E745="","",参照!E745)</f>
        <v>0</v>
      </c>
      <c r="AZ745" s="52" t="str">
        <f>IF(参照!F745="","",参照!F745)</f>
        <v>エネラボ(株)</v>
      </c>
      <c r="BA745" s="52" t="str">
        <f>IF(参照!G745="","",参照!G745)</f>
        <v>エネラボ(株)_メニューA</v>
      </c>
      <c r="BB745" s="52">
        <f t="shared" si="42"/>
        <v>0</v>
      </c>
      <c r="BD745" s="52" t="str">
        <f>IF(参照!L745="","",参照!L745)</f>
        <v/>
      </c>
    </row>
    <row r="746" spans="47:56">
      <c r="AU746" s="52" t="str">
        <f>IF(参照!A746="","",参照!A746)</f>
        <v/>
      </c>
      <c r="AV746" s="52" t="str">
        <f>IF(参照!B746="","",参照!B746)</f>
        <v/>
      </c>
      <c r="AW746" s="52" t="str">
        <f>IF(参照!C746="","",参照!C746)</f>
        <v/>
      </c>
      <c r="AX746" s="52" t="str">
        <f>IF(参照!D746="","",参照!D746)</f>
        <v>メニューB(残差)</v>
      </c>
      <c r="AY746" s="52">
        <f>IF(参照!E746="","",参照!E746)</f>
        <v>4.8299999999999998E-4</v>
      </c>
      <c r="AZ746" s="52" t="str">
        <f>IF(参照!F746="","",参照!F746)</f>
        <v>エネラボ(株)</v>
      </c>
      <c r="BA746" s="52" t="str">
        <f>IF(参照!G746="","",参照!G746)</f>
        <v>エネラボ(株)_メニューB(残差)</v>
      </c>
      <c r="BB746" s="52">
        <f t="shared" si="42"/>
        <v>0.48299999999999998</v>
      </c>
      <c r="BD746" s="52" t="str">
        <f>IF(参照!L746="","",参照!L746)</f>
        <v/>
      </c>
    </row>
    <row r="747" spans="47:56">
      <c r="AU747" s="52" t="str">
        <f>IF(参照!A747="","",参照!A747)</f>
        <v/>
      </c>
      <c r="AV747" s="52" t="str">
        <f>IF(参照!B747="","",参照!B747)</f>
        <v/>
      </c>
      <c r="AW747" s="52" t="str">
        <f>IF(参照!C747="","",参照!C747)</f>
        <v/>
      </c>
      <c r="AX747" s="52" t="str">
        <f>IF(参照!D747="","",参照!D747)</f>
        <v>(参考値)事業者全体</v>
      </c>
      <c r="AY747" s="52">
        <f>IF(参照!E747="","",参照!E747)</f>
        <v>4.0400000000000001E-4</v>
      </c>
      <c r="AZ747" s="52" t="str">
        <f>IF(参照!F747="","",参照!F747)</f>
        <v>エネラボ(株)</v>
      </c>
      <c r="BA747" s="52" t="str">
        <f>IF(参照!G747="","",参照!G747)</f>
        <v>エネラボ(株)_(参考値)事業者全体</v>
      </c>
      <c r="BB747" s="52">
        <f t="shared" si="42"/>
        <v>0.40400000000000003</v>
      </c>
      <c r="BD747" s="52" t="str">
        <f>IF(参照!L747="","",参照!L747)</f>
        <v/>
      </c>
    </row>
    <row r="748" spans="47:56">
      <c r="AU748" s="52" t="str">
        <f>IF(参照!A748="","",参照!A748)</f>
        <v>A0416</v>
      </c>
      <c r="AV748" s="52" t="str">
        <f>IF(参照!B748="","",参照!B748)</f>
        <v>(株)ネクシィーズ・ゼロ</v>
      </c>
      <c r="AW748" s="52">
        <f>IF(参照!C748="","",参照!C748)</f>
        <v>5.0699999999999996E-4</v>
      </c>
      <c r="AX748" s="52" t="str">
        <f>IF(参照!D748="","",参照!D748)</f>
        <v/>
      </c>
      <c r="AY748" s="52">
        <f>IF(参照!E748="","",参照!E748)</f>
        <v>5.3399999999999997E-4</v>
      </c>
      <c r="AZ748" s="52" t="str">
        <f>IF(参照!F748="","",参照!F748)</f>
        <v>(株)ネクシィーズ・ゼロ</v>
      </c>
      <c r="BA748" s="52" t="str">
        <f>IF(参照!G748="","",参照!G748)</f>
        <v>(株)ネクシィーズ・ゼロ_</v>
      </c>
      <c r="BB748" s="52">
        <f t="shared" si="42"/>
        <v>0.53399999999999992</v>
      </c>
      <c r="BD748" s="52" t="str">
        <f>IF(参照!L748="","",参照!L748)</f>
        <v/>
      </c>
    </row>
    <row r="749" spans="47:56">
      <c r="AU749" s="52" t="str">
        <f>IF(参照!A749="","",参照!A749)</f>
        <v>A0418</v>
      </c>
      <c r="AV749" s="52" t="str">
        <f>IF(参照!B749="","",参照!B749)</f>
        <v>横浜ウォーター(株)</v>
      </c>
      <c r="AW749" s="52">
        <f>IF(参照!C749="","",参照!C749)</f>
        <v>3.88E-4</v>
      </c>
      <c r="AX749" s="52" t="str">
        <f>IF(参照!D749="","",参照!D749)</f>
        <v/>
      </c>
      <c r="AY749" s="52">
        <f>IF(参照!E749="","",参照!E749)</f>
        <v>5.2599999999999999E-4</v>
      </c>
      <c r="AZ749" s="52" t="str">
        <f>IF(参照!F749="","",参照!F749)</f>
        <v>横浜ウォーター(株)</v>
      </c>
      <c r="BA749" s="52" t="str">
        <f>IF(参照!G749="","",参照!G749)</f>
        <v>横浜ウォーター(株)_</v>
      </c>
      <c r="BB749" s="52">
        <f t="shared" si="42"/>
        <v>0.52600000000000002</v>
      </c>
      <c r="BD749" s="52" t="str">
        <f>IF(参照!L749="","",参照!L749)</f>
        <v/>
      </c>
    </row>
    <row r="750" spans="47:56">
      <c r="AU750" s="52" t="str">
        <f>IF(参照!A750="","",参照!A750)</f>
        <v>A0419</v>
      </c>
      <c r="AV750" s="52" t="str">
        <f>IF(参照!B750="","",参照!B750)</f>
        <v>スマートエナジー磐田(株)</v>
      </c>
      <c r="AW750" s="52">
        <f>IF(参照!C750="","",参照!C750)</f>
        <v>1.74E-4</v>
      </c>
      <c r="AX750" s="52" t="str">
        <f>IF(参照!D750="","",参照!D750)</f>
        <v>メニューA</v>
      </c>
      <c r="AY750" s="52">
        <f>IF(参照!E750="","",参照!E750)</f>
        <v>0</v>
      </c>
      <c r="AZ750" s="52" t="str">
        <f>IF(参照!F750="","",参照!F750)</f>
        <v>スマートエナジー磐田(株)</v>
      </c>
      <c r="BA750" s="52" t="str">
        <f>IF(参照!G750="","",参照!G750)</f>
        <v>スマートエナジー磐田(株)_メニューA</v>
      </c>
      <c r="BB750" s="52">
        <f t="shared" si="42"/>
        <v>0</v>
      </c>
      <c r="BD750" s="52" t="str">
        <f>IF(参照!L750="","",参照!L750)</f>
        <v/>
      </c>
    </row>
    <row r="751" spans="47:56">
      <c r="AU751" s="52" t="str">
        <f>IF(参照!A751="","",参照!A751)</f>
        <v/>
      </c>
      <c r="AV751" s="52" t="str">
        <f>IF(参照!B751="","",参照!B751)</f>
        <v/>
      </c>
      <c r="AW751" s="52" t="str">
        <f>IF(参照!C751="","",参照!C751)</f>
        <v/>
      </c>
      <c r="AX751" s="52" t="str">
        <f>IF(参照!D751="","",参照!D751)</f>
        <v>メニューB</v>
      </c>
      <c r="AY751" s="52">
        <f>IF(参照!E751="","",参照!E751)</f>
        <v>3.19E-4</v>
      </c>
      <c r="AZ751" s="52" t="str">
        <f>IF(参照!F751="","",参照!F751)</f>
        <v>スマートエナジー磐田(株)</v>
      </c>
      <c r="BA751" s="52" t="str">
        <f>IF(参照!G751="","",参照!G751)</f>
        <v>スマートエナジー磐田(株)_メニューB</v>
      </c>
      <c r="BB751" s="52">
        <f t="shared" si="42"/>
        <v>0.31900000000000001</v>
      </c>
      <c r="BD751" s="52" t="str">
        <f>IF(参照!L751="","",参照!L751)</f>
        <v/>
      </c>
    </row>
    <row r="752" spans="47:56">
      <c r="AU752" s="52" t="str">
        <f>IF(参照!A752="","",参照!A752)</f>
        <v/>
      </c>
      <c r="AV752" s="52" t="str">
        <f>IF(参照!B752="","",参照!B752)</f>
        <v/>
      </c>
      <c r="AW752" s="52" t="str">
        <f>IF(参照!C752="","",参照!C752)</f>
        <v/>
      </c>
      <c r="AX752" s="52" t="str">
        <f>IF(参照!D752="","",参照!D752)</f>
        <v>メニューC(残差)</v>
      </c>
      <c r="AY752" s="52">
        <f>IF(参照!E752="","",参照!E752)</f>
        <v>3.5499999999999996E-4</v>
      </c>
      <c r="AZ752" s="52" t="str">
        <f>IF(参照!F752="","",参照!F752)</f>
        <v>スマートエナジー磐田(株)</v>
      </c>
      <c r="BA752" s="52" t="str">
        <f>IF(参照!G752="","",参照!G752)</f>
        <v>スマートエナジー磐田(株)_メニューC(残差)</v>
      </c>
      <c r="BB752" s="52">
        <f t="shared" si="42"/>
        <v>0.35499999999999998</v>
      </c>
      <c r="BD752" s="52" t="str">
        <f>IF(参照!L752="","",参照!L752)</f>
        <v/>
      </c>
    </row>
    <row r="753" spans="47:56">
      <c r="AU753" s="52" t="str">
        <f>IF(参照!A753="","",参照!A753)</f>
        <v/>
      </c>
      <c r="AV753" s="52" t="str">
        <f>IF(参照!B753="","",参照!B753)</f>
        <v/>
      </c>
      <c r="AW753" s="52" t="str">
        <f>IF(参照!C753="","",参照!C753)</f>
        <v/>
      </c>
      <c r="AX753" s="52" t="str">
        <f>IF(参照!D753="","",参照!D753)</f>
        <v>(参考値)事業者全体</v>
      </c>
      <c r="AY753" s="52">
        <f>IF(参照!E753="","",参照!E753)</f>
        <v>4.0299999999999998E-4</v>
      </c>
      <c r="AZ753" s="52" t="str">
        <f>IF(参照!F753="","",参照!F753)</f>
        <v>スマートエナジー磐田(株)</v>
      </c>
      <c r="BA753" s="52" t="str">
        <f>IF(参照!G753="","",参照!G753)</f>
        <v>スマートエナジー磐田(株)_(参考値)事業者全体</v>
      </c>
      <c r="BB753" s="52">
        <f t="shared" si="42"/>
        <v>0.40299999999999997</v>
      </c>
      <c r="BD753" s="52" t="str">
        <f>IF(参照!L753="","",参照!L753)</f>
        <v/>
      </c>
    </row>
    <row r="754" spans="47:56">
      <c r="AU754" s="52" t="str">
        <f>IF(参照!A754="","",参照!A754)</f>
        <v>A0420</v>
      </c>
      <c r="AV754" s="52" t="str">
        <f>IF(参照!B754="","",参照!B754)</f>
        <v>そうまＩグリッド合同会社</v>
      </c>
      <c r="AW754" s="52">
        <f>IF(参照!C754="","",参照!C754)</f>
        <v>3.2600000000000001E-4</v>
      </c>
      <c r="AX754" s="52" t="str">
        <f>IF(参照!D754="","",参照!D754)</f>
        <v/>
      </c>
      <c r="AY754" s="52">
        <f>IF(参照!E754="","",参照!E754)</f>
        <v>4.2400000000000001E-4</v>
      </c>
      <c r="AZ754" s="52" t="str">
        <f>IF(参照!F754="","",参照!F754)</f>
        <v>そうまＩグリッド合同会社</v>
      </c>
      <c r="BA754" s="52" t="str">
        <f>IF(参照!G754="","",参照!G754)</f>
        <v>そうまＩグリッド合同会社_</v>
      </c>
      <c r="BB754" s="52">
        <f t="shared" si="42"/>
        <v>0.42399999999999999</v>
      </c>
      <c r="BD754" s="52" t="str">
        <f>IF(参照!L754="","",参照!L754)</f>
        <v/>
      </c>
    </row>
    <row r="755" spans="47:56">
      <c r="AU755" s="52" t="str">
        <f>IF(参照!A755="","",参照!A755)</f>
        <v>A0424</v>
      </c>
      <c r="AV755" s="52" t="str">
        <f>IF(参照!B755="","",参照!B755)</f>
        <v>新潟県民電力(株)</v>
      </c>
      <c r="AW755" s="52">
        <f>IF(参照!C755="","",参照!C755)</f>
        <v>4.28E-4</v>
      </c>
      <c r="AX755" s="52" t="str">
        <f>IF(参照!D755="","",参照!D755)</f>
        <v/>
      </c>
      <c r="AY755" s="52">
        <f>IF(参照!E755="","",参照!E755)</f>
        <v>4.1199999999999999E-4</v>
      </c>
      <c r="AZ755" s="52" t="str">
        <f>IF(参照!F755="","",参照!F755)</f>
        <v>新潟県民電力(株)</v>
      </c>
      <c r="BA755" s="52" t="str">
        <f>IF(参照!G755="","",参照!G755)</f>
        <v>新潟県民電力(株)_</v>
      </c>
      <c r="BB755" s="52">
        <f t="shared" si="42"/>
        <v>0.41199999999999998</v>
      </c>
      <c r="BD755" s="52" t="str">
        <f>IF(参照!L755="","",参照!L755)</f>
        <v/>
      </c>
    </row>
    <row r="756" spans="47:56">
      <c r="AU756" s="52" t="str">
        <f>IF(参照!A756="","",参照!A756)</f>
        <v>A0425</v>
      </c>
      <c r="AV756" s="52" t="str">
        <f>IF(参照!B756="","",参照!B756)</f>
        <v>エネトレード(株)</v>
      </c>
      <c r="AW756" s="52" t="str">
        <f>IF(参照!C756="","",参照!C756)</f>
        <v>0.000453※</v>
      </c>
      <c r="AX756" s="52" t="str">
        <f>IF(参照!D756="","",参照!D756)</f>
        <v/>
      </c>
      <c r="AY756" s="52">
        <f>IF(参照!E756="","",参照!E756)</f>
        <v>4.5300000000000001E-4</v>
      </c>
      <c r="AZ756" s="52" t="str">
        <f>IF(参照!F756="","",参照!F756)</f>
        <v>エネトレード(株)</v>
      </c>
      <c r="BA756" s="52" t="str">
        <f>IF(参照!G756="","",参照!G756)</f>
        <v>エネトレード(株)_</v>
      </c>
      <c r="BB756" s="52">
        <f t="shared" si="42"/>
        <v>0.45300000000000001</v>
      </c>
      <c r="BD756" s="52" t="str">
        <f>IF(参照!L756="","",参照!L756)</f>
        <v/>
      </c>
    </row>
    <row r="757" spans="47:56">
      <c r="AU757" s="52" t="str">
        <f>IF(参照!A757="","",参照!A757)</f>
        <v>A0427</v>
      </c>
      <c r="AV757" s="52" t="str">
        <f>IF(参照!B757="","",参照!B757)</f>
        <v>Ｍｙシティ電力(株)</v>
      </c>
      <c r="AW757" s="52">
        <f>IF(参照!C757="","",参照!C757)</f>
        <v>5.1199999999999998E-4</v>
      </c>
      <c r="AX757" s="52" t="str">
        <f>IF(参照!D757="","",参照!D757)</f>
        <v/>
      </c>
      <c r="AY757" s="52">
        <f>IF(参照!E757="","",参照!E757)</f>
        <v>5.6300000000000002E-4</v>
      </c>
      <c r="AZ757" s="52" t="str">
        <f>IF(参照!F757="","",参照!F757)</f>
        <v>Ｍｙシティ電力(株)</v>
      </c>
      <c r="BA757" s="52" t="str">
        <f>IF(参照!G757="","",参照!G757)</f>
        <v>Ｍｙシティ電力(株)_</v>
      </c>
      <c r="BB757" s="52">
        <f t="shared" si="42"/>
        <v>0.56300000000000006</v>
      </c>
      <c r="BD757" s="52" t="str">
        <f>IF(参照!L757="","",参照!L757)</f>
        <v/>
      </c>
    </row>
    <row r="758" spans="47:56">
      <c r="AU758" s="52" t="str">
        <f>IF(参照!A758="","",参照!A758)</f>
        <v>A0429</v>
      </c>
      <c r="AV758" s="52" t="str">
        <f>IF(参照!B758="","",参照!B758)</f>
        <v>ニシムラ(株)</v>
      </c>
      <c r="AW758" s="52">
        <f>IF(参照!C758="","",参照!C758)</f>
        <v>5.0299999999999997E-4</v>
      </c>
      <c r="AX758" s="52" t="str">
        <f>IF(参照!D758="","",参照!D758)</f>
        <v/>
      </c>
      <c r="AY758" s="52">
        <f>IF(参照!E758="","",参照!E758)</f>
        <v>5.5400000000000002E-4</v>
      </c>
      <c r="AZ758" s="52" t="str">
        <f>IF(参照!F758="","",参照!F758)</f>
        <v>ニシムラ(株)</v>
      </c>
      <c r="BA758" s="52" t="str">
        <f>IF(参照!G758="","",参照!G758)</f>
        <v>ニシムラ(株)_</v>
      </c>
      <c r="BB758" s="52">
        <f t="shared" si="42"/>
        <v>0.55400000000000005</v>
      </c>
      <c r="BD758" s="52" t="str">
        <f>IF(参照!L758="","",参照!L758)</f>
        <v/>
      </c>
    </row>
    <row r="759" spans="47:56">
      <c r="AU759" s="52" t="str">
        <f>IF(参照!A759="","",参照!A759)</f>
        <v>A0430</v>
      </c>
      <c r="AV759" s="52" t="str">
        <f>IF(参照!B759="","",参照!B759)</f>
        <v>(株)さくら新電力</v>
      </c>
      <c r="AW759" s="52">
        <f>IF(参照!C759="","",参照!C759)</f>
        <v>4.0400000000000001E-4</v>
      </c>
      <c r="AX759" s="52" t="str">
        <f>IF(参照!D759="","",参照!D759)</f>
        <v>メニューA</v>
      </c>
      <c r="AY759" s="52">
        <f>IF(参照!E759="","",参照!E759)</f>
        <v>0</v>
      </c>
      <c r="AZ759" s="52" t="str">
        <f>IF(参照!F759="","",参照!F759)</f>
        <v>(株)さくら新電力</v>
      </c>
      <c r="BA759" s="52" t="str">
        <f>IF(参照!G759="","",参照!G759)</f>
        <v>(株)さくら新電力_メニューA</v>
      </c>
      <c r="BB759" s="52">
        <f t="shared" si="42"/>
        <v>0</v>
      </c>
      <c r="BD759" s="52" t="str">
        <f>IF(参照!L759="","",参照!L759)</f>
        <v/>
      </c>
    </row>
    <row r="760" spans="47:56">
      <c r="AU760" s="52" t="str">
        <f>IF(参照!A760="","",参照!A760)</f>
        <v/>
      </c>
      <c r="AV760" s="52" t="str">
        <f>IF(参照!B760="","",参照!B760)</f>
        <v/>
      </c>
      <c r="AW760" s="52" t="str">
        <f>IF(参照!C760="","",参照!C760)</f>
        <v/>
      </c>
      <c r="AX760" s="52" t="str">
        <f>IF(参照!D760="","",参照!D760)</f>
        <v>メニューB(残差)</v>
      </c>
      <c r="AY760" s="52">
        <f>IF(参照!E760="","",参照!E760)</f>
        <v>4.2999999999999999E-4</v>
      </c>
      <c r="AZ760" s="52" t="str">
        <f>IF(参照!F760="","",参照!F760)</f>
        <v>(株)さくら新電力</v>
      </c>
      <c r="BA760" s="52" t="str">
        <f>IF(参照!G760="","",参照!G760)</f>
        <v>(株)さくら新電力_メニューB(残差)</v>
      </c>
      <c r="BB760" s="52">
        <f t="shared" si="42"/>
        <v>0.43</v>
      </c>
      <c r="BD760" s="52" t="str">
        <f>IF(参照!L760="","",参照!L760)</f>
        <v/>
      </c>
    </row>
    <row r="761" spans="47:56">
      <c r="AU761" s="52" t="str">
        <f>IF(参照!A761="","",参照!A761)</f>
        <v/>
      </c>
      <c r="AV761" s="52" t="str">
        <f>IF(参照!B761="","",参照!B761)</f>
        <v/>
      </c>
      <c r="AW761" s="52" t="str">
        <f>IF(参照!C761="","",参照!C761)</f>
        <v/>
      </c>
      <c r="AX761" s="52" t="str">
        <f>IF(参照!D761="","",参照!D761)</f>
        <v>(参考値)事業者全体</v>
      </c>
      <c r="AY761" s="52">
        <f>IF(参照!E761="","",参照!E761)</f>
        <v>5.3300000000000005E-4</v>
      </c>
      <c r="AZ761" s="52" t="str">
        <f>IF(参照!F761="","",参照!F761)</f>
        <v>(株)さくら新電力</v>
      </c>
      <c r="BA761" s="52" t="str">
        <f>IF(参照!G761="","",参照!G761)</f>
        <v>(株)さくら新電力_(参考値)事業者全体</v>
      </c>
      <c r="BB761" s="52">
        <f t="shared" si="42"/>
        <v>0.53300000000000003</v>
      </c>
      <c r="BD761" s="52" t="str">
        <f>IF(参照!L761="","",参照!L761)</f>
        <v/>
      </c>
    </row>
    <row r="762" spans="47:56">
      <c r="AU762" s="52" t="str">
        <f>IF(参照!A762="","",参照!A762)</f>
        <v>A0431</v>
      </c>
      <c r="AV762" s="52" t="str">
        <f>IF(参照!B762="","",参照!B762)</f>
        <v>(株)グローアップ</v>
      </c>
      <c r="AW762" s="52">
        <f>IF(参照!C762="","",参照!C762)</f>
        <v>4.0099999999999999E-4</v>
      </c>
      <c r="AX762" s="52" t="str">
        <f>IF(参照!D762="","",参照!D762)</f>
        <v/>
      </c>
      <c r="AY762" s="52">
        <f>IF(参照!E762="","",参照!E762)</f>
        <v>3.4400000000000001E-4</v>
      </c>
      <c r="AZ762" s="52" t="str">
        <f>IF(参照!F762="","",参照!F762)</f>
        <v>(株)グローアップ</v>
      </c>
      <c r="BA762" s="52" t="str">
        <f>IF(参照!G762="","",参照!G762)</f>
        <v>(株)グローアップ_</v>
      </c>
      <c r="BB762" s="52">
        <f t="shared" si="42"/>
        <v>0.34400000000000003</v>
      </c>
      <c r="BD762" s="52" t="str">
        <f>IF(参照!L762="","",参照!L762)</f>
        <v/>
      </c>
    </row>
    <row r="763" spans="47:56">
      <c r="AU763" s="52" t="str">
        <f>IF(参照!A763="","",参照!A763)</f>
        <v>A0435</v>
      </c>
      <c r="AV763" s="52" t="str">
        <f>IF(参照!B763="","",参照!B763)</f>
        <v>いこま市民パワー(株)</v>
      </c>
      <c r="AW763" s="52">
        <f>IF(参照!C763="","",参照!C763)</f>
        <v>1.05E-4</v>
      </c>
      <c r="AX763" s="52" t="str">
        <f>IF(参照!D763="","",参照!D763)</f>
        <v/>
      </c>
      <c r="AY763" s="52">
        <f>IF(参照!E763="","",参照!E763)</f>
        <v>3.9399999999999998E-4</v>
      </c>
      <c r="AZ763" s="52" t="str">
        <f>IF(参照!F763="","",参照!F763)</f>
        <v>いこま市民パワー(株)</v>
      </c>
      <c r="BA763" s="52" t="str">
        <f>IF(参照!G763="","",参照!G763)</f>
        <v>いこま市民パワー(株)_</v>
      </c>
      <c r="BB763" s="52">
        <f t="shared" si="42"/>
        <v>0.39399999999999996</v>
      </c>
      <c r="BD763" s="52" t="str">
        <f>IF(参照!L763="","",参照!L763)</f>
        <v/>
      </c>
    </row>
    <row r="764" spans="47:56">
      <c r="AU764" s="52" t="str">
        <f>IF(参照!A764="","",参照!A764)</f>
        <v>A0436</v>
      </c>
      <c r="AV764" s="52" t="str">
        <f>IF(参照!B764="","",参照!B764)</f>
        <v>(株)コープでんき東北</v>
      </c>
      <c r="AW764" s="52">
        <f>IF(参照!C764="","",参照!C764)</f>
        <v>4.1899999999999999E-4</v>
      </c>
      <c r="AX764" s="52" t="str">
        <f>IF(参照!D764="","",参照!D764)</f>
        <v/>
      </c>
      <c r="AY764" s="52">
        <f>IF(参照!E764="","",参照!E764)</f>
        <v>3.6299999999999999E-4</v>
      </c>
      <c r="AZ764" s="52" t="str">
        <f>IF(参照!F764="","",参照!F764)</f>
        <v>(株)コープでんき東北</v>
      </c>
      <c r="BA764" s="52" t="str">
        <f>IF(参照!G764="","",参照!G764)</f>
        <v>(株)コープでんき東北_</v>
      </c>
      <c r="BB764" s="52">
        <f t="shared" si="42"/>
        <v>0.36299999999999999</v>
      </c>
      <c r="BD764" s="52" t="str">
        <f>IF(参照!L764="","",参照!L764)</f>
        <v/>
      </c>
    </row>
    <row r="765" spans="47:56">
      <c r="AU765" s="52" t="str">
        <f>IF(参照!A765="","",参照!A765)</f>
        <v>A0437</v>
      </c>
      <c r="AV765" s="52" t="str">
        <f>IF(参照!B765="","",参照!B765)</f>
        <v>おもてなし山形(株)</v>
      </c>
      <c r="AW765" s="52">
        <f>IF(参照!C765="","",参照!C765)</f>
        <v>1.54E-4</v>
      </c>
      <c r="AX765" s="52" t="str">
        <f>IF(参照!D765="","",参照!D765)</f>
        <v/>
      </c>
      <c r="AY765" s="52">
        <f>IF(参照!E765="","",参照!E765)</f>
        <v>9.800000000000001E-5</v>
      </c>
      <c r="AZ765" s="52" t="str">
        <f>IF(参照!F765="","",参照!F765)</f>
        <v>おもてなし山形(株)</v>
      </c>
      <c r="BA765" s="52" t="str">
        <f>IF(参照!G765="","",参照!G765)</f>
        <v>おもてなし山形(株)_</v>
      </c>
      <c r="BB765" s="52">
        <f t="shared" si="42"/>
        <v>9.8000000000000004E-2</v>
      </c>
      <c r="BD765" s="52" t="str">
        <f>IF(参照!L765="","",参照!L765)</f>
        <v/>
      </c>
    </row>
    <row r="766" spans="47:56">
      <c r="AU766" s="52" t="str">
        <f>IF(参照!A766="","",参照!A766)</f>
        <v>A0438</v>
      </c>
      <c r="AV766" s="52" t="str">
        <f>IF(参照!B766="","",参照!B766)</f>
        <v>長野都市ガス(株)</v>
      </c>
      <c r="AW766" s="52">
        <f>IF(参照!C766="","",参照!C766)</f>
        <v>3.6400000000000001E-4</v>
      </c>
      <c r="AX766" s="52" t="str">
        <f>IF(参照!D766="","",参照!D766)</f>
        <v/>
      </c>
      <c r="AY766" s="52">
        <f>IF(参照!E766="","",参照!E766)</f>
        <v>3.0800000000000001E-4</v>
      </c>
      <c r="AZ766" s="52" t="str">
        <f>IF(参照!F766="","",参照!F766)</f>
        <v>長野都市ガス(株)</v>
      </c>
      <c r="BA766" s="52" t="str">
        <f>IF(参照!G766="","",参照!G766)</f>
        <v>長野都市ガス(株)_</v>
      </c>
      <c r="BB766" s="52">
        <f t="shared" si="42"/>
        <v>0.308</v>
      </c>
      <c r="BD766" s="52" t="str">
        <f>IF(参照!L766="","",参照!L766)</f>
        <v/>
      </c>
    </row>
    <row r="767" spans="47:56">
      <c r="AU767" s="52" t="str">
        <f>IF(参照!A767="","",参照!A767)</f>
        <v>A0439</v>
      </c>
      <c r="AV767" s="52" t="str">
        <f>IF(参照!B767="","",参照!B767)</f>
        <v>上田ガス(株)</v>
      </c>
      <c r="AW767" s="52">
        <f>IF(参照!C767="","",参照!C767)</f>
        <v>3.6400000000000001E-4</v>
      </c>
      <c r="AX767" s="52" t="str">
        <f>IF(参照!D767="","",参照!D767)</f>
        <v/>
      </c>
      <c r="AY767" s="52">
        <f>IF(参照!E767="","",参照!E767)</f>
        <v>3.0800000000000001E-4</v>
      </c>
      <c r="AZ767" s="52" t="str">
        <f>IF(参照!F767="","",参照!F767)</f>
        <v>上田ガス(株)</v>
      </c>
      <c r="BA767" s="52" t="str">
        <f>IF(参照!G767="","",参照!G767)</f>
        <v>上田ガス(株)_</v>
      </c>
      <c r="BB767" s="52">
        <f t="shared" si="42"/>
        <v>0.308</v>
      </c>
      <c r="BD767" s="52" t="str">
        <f>IF(参照!L767="","",参照!L767)</f>
        <v/>
      </c>
    </row>
    <row r="768" spans="47:56">
      <c r="AU768" s="52" t="str">
        <f>IF(参照!A768="","",参照!A768)</f>
        <v>A0440</v>
      </c>
      <c r="AV768" s="52" t="str">
        <f>IF(参照!B768="","",参照!B768)</f>
        <v>日本瓦斯(株)</v>
      </c>
      <c r="AW768" s="52">
        <f>IF(参照!C768="","",参照!C768)</f>
        <v>4.9200000000000003E-4</v>
      </c>
      <c r="AX768" s="52" t="str">
        <f>IF(参照!D768="","",参照!D768)</f>
        <v>メニューA</v>
      </c>
      <c r="AY768" s="52">
        <f>IF(参照!E768="","",参照!E768)</f>
        <v>0</v>
      </c>
      <c r="AZ768" s="52" t="str">
        <f>IF(参照!F768="","",参照!F768)</f>
        <v>日本瓦斯(株)</v>
      </c>
      <c r="BA768" s="52" t="str">
        <f>IF(参照!G768="","",参照!G768)</f>
        <v>日本瓦斯(株)_メニューA</v>
      </c>
      <c r="BB768" s="52">
        <f t="shared" si="42"/>
        <v>0</v>
      </c>
      <c r="BD768" s="52" t="str">
        <f>IF(参照!L768="","",参照!L768)</f>
        <v/>
      </c>
    </row>
    <row r="769" spans="47:56">
      <c r="AU769" s="52" t="str">
        <f>IF(参照!A769="","",参照!A769)</f>
        <v/>
      </c>
      <c r="AV769" s="52" t="str">
        <f>IF(参照!B769="","",参照!B769)</f>
        <v/>
      </c>
      <c r="AW769" s="52" t="str">
        <f>IF(参照!C769="","",参照!C769)</f>
        <v/>
      </c>
      <c r="AX769" s="52" t="str">
        <f>IF(参照!D769="","",参照!D769)</f>
        <v>メニューB(残差)</v>
      </c>
      <c r="AY769" s="52">
        <f>IF(参照!E769="","",参照!E769)</f>
        <v>4.3100000000000001E-4</v>
      </c>
      <c r="AZ769" s="52" t="str">
        <f>IF(参照!F769="","",参照!F769)</f>
        <v>日本瓦斯(株)</v>
      </c>
      <c r="BA769" s="52" t="str">
        <f>IF(参照!G769="","",参照!G769)</f>
        <v>日本瓦斯(株)_メニューB(残差)</v>
      </c>
      <c r="BB769" s="52">
        <f t="shared" si="42"/>
        <v>0.43099999999999999</v>
      </c>
      <c r="BD769" s="52" t="str">
        <f>IF(参照!L769="","",参照!L769)</f>
        <v/>
      </c>
    </row>
    <row r="770" spans="47:56">
      <c r="AU770" s="52" t="str">
        <f>IF(参照!A770="","",参照!A770)</f>
        <v/>
      </c>
      <c r="AV770" s="52" t="str">
        <f>IF(参照!B770="","",参照!B770)</f>
        <v/>
      </c>
      <c r="AW770" s="52" t="str">
        <f>IF(参照!C770="","",参照!C770)</f>
        <v/>
      </c>
      <c r="AX770" s="52" t="str">
        <f>IF(参照!D770="","",参照!D770)</f>
        <v>(参考値)事業者全体</v>
      </c>
      <c r="AY770" s="52">
        <f>IF(参照!E770="","",参照!E770)</f>
        <v>4.95E-4</v>
      </c>
      <c r="AZ770" s="52" t="str">
        <f>IF(参照!F770="","",参照!F770)</f>
        <v>日本瓦斯(株)</v>
      </c>
      <c r="BA770" s="52" t="str">
        <f>IF(参照!G770="","",参照!G770)</f>
        <v>日本瓦斯(株)_(参考値)事業者全体</v>
      </c>
      <c r="BB770" s="52">
        <f t="shared" si="42"/>
        <v>0.495</v>
      </c>
      <c r="BD770" s="52" t="str">
        <f>IF(参照!L770="","",参照!L770)</f>
        <v/>
      </c>
    </row>
    <row r="771" spans="47:56">
      <c r="AU771" s="52" t="str">
        <f>IF(参照!A771="","",参照!A771)</f>
        <v>A0441</v>
      </c>
      <c r="AV771" s="52" t="str">
        <f>IF(参照!B771="","",参照!B771)</f>
        <v>(株)内藤工業所</v>
      </c>
      <c r="AW771" s="52">
        <f>IF(参照!C771="","",参照!C771)</f>
        <v>5.0799999999999999E-4</v>
      </c>
      <c r="AX771" s="52" t="str">
        <f>IF(参照!D771="","",参照!D771)</f>
        <v/>
      </c>
      <c r="AY771" s="52">
        <f>IF(参照!E771="","",参照!E771)</f>
        <v>4.5199999999999998E-4</v>
      </c>
      <c r="AZ771" s="52" t="str">
        <f>IF(参照!F771="","",参照!F771)</f>
        <v>(株)内藤工業所</v>
      </c>
      <c r="BA771" s="52" t="str">
        <f>IF(参照!G771="","",参照!G771)</f>
        <v>(株)内藤工業所_</v>
      </c>
      <c r="BB771" s="52">
        <f t="shared" si="42"/>
        <v>0.45199999999999996</v>
      </c>
      <c r="BD771" s="52" t="str">
        <f>IF(参照!L771="","",参照!L771)</f>
        <v/>
      </c>
    </row>
    <row r="772" spans="47:56">
      <c r="AU772" s="52" t="str">
        <f>IF(参照!A772="","",参照!A772)</f>
        <v>A0442</v>
      </c>
      <c r="AV772" s="52" t="str">
        <f>IF(参照!B772="","",参照!B772)</f>
        <v>(株)シグナストラスト</v>
      </c>
      <c r="AW772" s="52">
        <f>IF(参照!C772="","",参照!C772)</f>
        <v>5.2999999999999998E-4</v>
      </c>
      <c r="AX772" s="52" t="str">
        <f>IF(参照!D772="","",参照!D772)</f>
        <v/>
      </c>
      <c r="AY772" s="52">
        <f>IF(参照!E772="","",参照!E772)</f>
        <v>4.7399999999999997E-4</v>
      </c>
      <c r="AZ772" s="52" t="str">
        <f>IF(参照!F772="","",参照!F772)</f>
        <v>(株)シグナストラスト</v>
      </c>
      <c r="BA772" s="52" t="str">
        <f>IF(参照!G772="","",参照!G772)</f>
        <v>(株)シグナストラスト_</v>
      </c>
      <c r="BB772" s="52">
        <f t="shared" si="42"/>
        <v>0.47399999999999998</v>
      </c>
      <c r="BD772" s="52" t="str">
        <f>IF(参照!L772="","",参照!L772)</f>
        <v/>
      </c>
    </row>
    <row r="773" spans="47:56">
      <c r="AU773" s="52" t="str">
        <f>IF(参照!A773="","",参照!A773)</f>
        <v>A0443</v>
      </c>
      <c r="AV773" s="52" t="str">
        <f>IF(参照!B773="","",参照!B773)</f>
        <v>ゲーテハウス(株)</v>
      </c>
      <c r="AW773" s="52">
        <f>IF(参照!C773="","",参照!C773)</f>
        <v>4.8899999999999996E-4</v>
      </c>
      <c r="AX773" s="52" t="str">
        <f>IF(参照!D773="","",参照!D773)</f>
        <v/>
      </c>
      <c r="AY773" s="52">
        <f>IF(参照!E773="","",参照!E773)</f>
        <v>5.1199999999999998E-4</v>
      </c>
      <c r="AZ773" s="52" t="str">
        <f>IF(参照!F773="","",参照!F773)</f>
        <v>ゲーテハウス(株)</v>
      </c>
      <c r="BA773" s="52" t="str">
        <f>IF(参照!G773="","",参照!G773)</f>
        <v>ゲーテハウス(株)_</v>
      </c>
      <c r="BB773" s="52">
        <f t="shared" ref="BB773:BB836" si="43">AY773*1000</f>
        <v>0.51200000000000001</v>
      </c>
      <c r="BD773" s="52" t="str">
        <f>IF(参照!L773="","",参照!L773)</f>
        <v/>
      </c>
    </row>
    <row r="774" spans="47:56">
      <c r="AU774" s="52" t="str">
        <f>IF(参照!A774="","",参照!A774)</f>
        <v>A0445</v>
      </c>
      <c r="AV774" s="52" t="str">
        <f>IF(参照!B774="","",参照!B774)</f>
        <v>岩手電力(株)</v>
      </c>
      <c r="AW774" s="52">
        <f>IF(参照!C774="","",参照!C774)</f>
        <v>5.22E-4</v>
      </c>
      <c r="AX774" s="52" t="str">
        <f>IF(参照!D774="","",参照!D774)</f>
        <v/>
      </c>
      <c r="AY774" s="52">
        <f>IF(参照!E774="","",参照!E774)</f>
        <v>5.0799999999999999E-4</v>
      </c>
      <c r="AZ774" s="52" t="str">
        <f>IF(参照!F774="","",参照!F774)</f>
        <v>岩手電力(株)</v>
      </c>
      <c r="BA774" s="52" t="str">
        <f>IF(参照!G774="","",参照!G774)</f>
        <v>岩手電力(株)_</v>
      </c>
      <c r="BB774" s="52">
        <f t="shared" si="43"/>
        <v>0.50800000000000001</v>
      </c>
      <c r="BD774" s="52" t="str">
        <f>IF(参照!L774="","",参照!L774)</f>
        <v/>
      </c>
    </row>
    <row r="775" spans="47:56">
      <c r="AU775" s="52" t="str">
        <f>IF(参照!A775="","",参照!A775)</f>
        <v>A0446</v>
      </c>
      <c r="AV775" s="52" t="str">
        <f>IF(参照!B775="","",参照!B775)</f>
        <v>ＪＰエネルギー(株)</v>
      </c>
      <c r="AW775" s="52">
        <f>IF(参照!C775="","",参照!C775)</f>
        <v>4.95E-4</v>
      </c>
      <c r="AX775" s="52" t="str">
        <f>IF(参照!D775="","",参照!D775)</f>
        <v/>
      </c>
      <c r="AY775" s="52">
        <f>IF(参照!E775="","",参照!E775)</f>
        <v>5.3899999999999998E-4</v>
      </c>
      <c r="AZ775" s="52" t="str">
        <f>IF(参照!F775="","",参照!F775)</f>
        <v>ＪＰエネルギー(株)</v>
      </c>
      <c r="BA775" s="52" t="str">
        <f>IF(参照!G775="","",参照!G775)</f>
        <v>ＪＰエネルギー(株)_</v>
      </c>
      <c r="BB775" s="52">
        <f t="shared" si="43"/>
        <v>0.53900000000000003</v>
      </c>
      <c r="BD775" s="52" t="str">
        <f>IF(参照!L775="","",参照!L775)</f>
        <v/>
      </c>
    </row>
    <row r="776" spans="47:56">
      <c r="AU776" s="52" t="str">
        <f>IF(参照!A776="","",参照!A776)</f>
        <v>A0447</v>
      </c>
      <c r="AV776" s="52" t="str">
        <f>IF(参照!B776="","",参照!B776)</f>
        <v>兵庫電力(株)</v>
      </c>
      <c r="AW776" s="52">
        <f>IF(参照!C776="","",参照!C776)</f>
        <v>4.7600000000000002E-4</v>
      </c>
      <c r="AX776" s="52" t="str">
        <f>IF(参照!D776="","",参照!D776)</f>
        <v/>
      </c>
      <c r="AY776" s="52">
        <f>IF(参照!E776="","",参照!E776)</f>
        <v>4.2000000000000002E-4</v>
      </c>
      <c r="AZ776" s="52" t="str">
        <f>IF(参照!F776="","",参照!F776)</f>
        <v>兵庫電力(株)</v>
      </c>
      <c r="BA776" s="52" t="str">
        <f>IF(参照!G776="","",参照!G776)</f>
        <v>兵庫電力(株)_</v>
      </c>
      <c r="BB776" s="52">
        <f t="shared" si="43"/>
        <v>0.42000000000000004</v>
      </c>
      <c r="BD776" s="52" t="str">
        <f>IF(参照!L776="","",参照!L776)</f>
        <v/>
      </c>
    </row>
    <row r="777" spans="47:56">
      <c r="AU777" s="52" t="str">
        <f>IF(参照!A777="","",参照!A777)</f>
        <v>A0448</v>
      </c>
      <c r="AV777" s="52" t="str">
        <f>IF(参照!B777="","",参照!B777)</f>
        <v>大和ライフエナジア(株)</v>
      </c>
      <c r="AW777" s="52">
        <f>IF(参照!C777="","",参照!C777)</f>
        <v>4.7600000000000002E-4</v>
      </c>
      <c r="AX777" s="52" t="str">
        <f>IF(参照!D777="","",参照!D777)</f>
        <v>メニューA</v>
      </c>
      <c r="AY777" s="52">
        <f>IF(参照!E777="","",参照!E777)</f>
        <v>0</v>
      </c>
      <c r="AZ777" s="52" t="str">
        <f>IF(参照!F777="","",参照!F777)</f>
        <v>大和ライフエナジア(株)</v>
      </c>
      <c r="BA777" s="52" t="str">
        <f>IF(参照!G777="","",参照!G777)</f>
        <v>大和ライフエナジア(株)_メニューA</v>
      </c>
      <c r="BB777" s="52">
        <f t="shared" si="43"/>
        <v>0</v>
      </c>
      <c r="BD777" s="52" t="str">
        <f>IF(参照!L777="","",参照!L777)</f>
        <v/>
      </c>
    </row>
    <row r="778" spans="47:56">
      <c r="AU778" s="52" t="str">
        <f>IF(参照!A778="","",参照!A778)</f>
        <v/>
      </c>
      <c r="AV778" s="52" t="str">
        <f>IF(参照!B778="","",参照!B778)</f>
        <v/>
      </c>
      <c r="AW778" s="52" t="str">
        <f>IF(参照!C778="","",参照!C778)</f>
        <v/>
      </c>
      <c r="AX778" s="52" t="str">
        <f>IF(参照!D778="","",参照!D778)</f>
        <v>メニューB(残差)</v>
      </c>
      <c r="AY778" s="52">
        <f>IF(参照!E778="","",参照!E778)</f>
        <v>4.2400000000000001E-4</v>
      </c>
      <c r="AZ778" s="52" t="str">
        <f>IF(参照!F778="","",参照!F778)</f>
        <v>大和ライフエナジア(株)</v>
      </c>
      <c r="BA778" s="52" t="str">
        <f>IF(参照!G778="","",参照!G778)</f>
        <v>大和ライフエナジア(株)_メニューB(残差)</v>
      </c>
      <c r="BB778" s="52">
        <f t="shared" si="43"/>
        <v>0.42399999999999999</v>
      </c>
      <c r="BD778" s="52" t="str">
        <f>IF(参照!L778="","",参照!L778)</f>
        <v/>
      </c>
    </row>
    <row r="779" spans="47:56">
      <c r="AU779" s="52" t="str">
        <f>IF(参照!A779="","",参照!A779)</f>
        <v/>
      </c>
      <c r="AV779" s="52" t="str">
        <f>IF(参照!B779="","",参照!B779)</f>
        <v/>
      </c>
      <c r="AW779" s="52" t="str">
        <f>IF(参照!C779="","",参照!C779)</f>
        <v/>
      </c>
      <c r="AX779" s="52" t="str">
        <f>IF(参照!D779="","",参照!D779)</f>
        <v>(参考値)事業者全体</v>
      </c>
      <c r="AY779" s="52">
        <f>IF(参照!E779="","",参照!E779)</f>
        <v>4.26E-4</v>
      </c>
      <c r="AZ779" s="52" t="str">
        <f>IF(参照!F779="","",参照!F779)</f>
        <v>大和ライフエナジア(株)</v>
      </c>
      <c r="BA779" s="52" t="str">
        <f>IF(参照!G779="","",参照!G779)</f>
        <v>大和ライフエナジア(株)_(参考値)事業者全体</v>
      </c>
      <c r="BB779" s="52">
        <f t="shared" si="43"/>
        <v>0.42599999999999999</v>
      </c>
      <c r="BD779" s="52" t="str">
        <f>IF(参照!L779="","",参照!L779)</f>
        <v/>
      </c>
    </row>
    <row r="780" spans="47:56">
      <c r="AU780" s="52" t="str">
        <f>IF(参照!A780="","",参照!A780)</f>
        <v>A0451</v>
      </c>
      <c r="AV780" s="52" t="str">
        <f>IF(参照!B780="","",参照!B780)</f>
        <v>Ｃｏｃｏテラスたがわ(株)</v>
      </c>
      <c r="AW780" s="52">
        <f>IF(参照!C780="","",参照!C780)</f>
        <v>3.2499999999999999E-4</v>
      </c>
      <c r="AX780" s="52" t="str">
        <f>IF(参照!D780="","",参照!D780)</f>
        <v/>
      </c>
      <c r="AY780" s="52">
        <f>IF(参照!E780="","",参照!E780)</f>
        <v>3.1100000000000002E-4</v>
      </c>
      <c r="AZ780" s="52" t="str">
        <f>IF(参照!F780="","",参照!F780)</f>
        <v>Ｃｏｃｏテラスたがわ(株)</v>
      </c>
      <c r="BA780" s="52" t="str">
        <f>IF(参照!G780="","",参照!G780)</f>
        <v>Ｃｏｃｏテラスたがわ(株)_</v>
      </c>
      <c r="BB780" s="52">
        <f t="shared" si="43"/>
        <v>0.311</v>
      </c>
      <c r="BD780" s="52" t="str">
        <f>IF(参照!L780="","",参照!L780)</f>
        <v/>
      </c>
    </row>
    <row r="781" spans="47:56">
      <c r="AU781" s="52" t="str">
        <f>IF(参照!A781="","",参照!A781)</f>
        <v>A0452</v>
      </c>
      <c r="AV781" s="52" t="str">
        <f>IF(参照!B781="","",参照!B781)</f>
        <v>東北電力エナジートレーディング(株)</v>
      </c>
      <c r="AW781" s="52" t="str">
        <f>IF(参照!C781="","",参照!C781)</f>
        <v>0.000453※</v>
      </c>
      <c r="AX781" s="52" t="str">
        <f>IF(参照!D781="","",参照!D781)</f>
        <v/>
      </c>
      <c r="AY781" s="52">
        <f>IF(参照!E781="","",参照!E781)</f>
        <v>4.5300000000000001E-4</v>
      </c>
      <c r="AZ781" s="52" t="str">
        <f>IF(参照!F781="","",参照!F781)</f>
        <v>東北電力エナジートレーディング(株)</v>
      </c>
      <c r="BA781" s="52" t="str">
        <f>IF(参照!G781="","",参照!G781)</f>
        <v>東北電力エナジートレーディング(株)_</v>
      </c>
      <c r="BB781" s="52">
        <f t="shared" si="43"/>
        <v>0.45300000000000001</v>
      </c>
      <c r="BD781" s="52" t="str">
        <f>IF(参照!L781="","",参照!L781)</f>
        <v/>
      </c>
    </row>
    <row r="782" spans="47:56">
      <c r="AU782" s="52" t="str">
        <f>IF(参照!A782="","",参照!A782)</f>
        <v>A0453</v>
      </c>
      <c r="AV782" s="52" t="str">
        <f>IF(参照!B782="","",参照!B782)</f>
        <v>(株)横浜環境デザイン</v>
      </c>
      <c r="AW782" s="52">
        <f>IF(参照!C782="","",参照!C782)</f>
        <v>3.8900000000000002E-4</v>
      </c>
      <c r="AX782" s="52" t="str">
        <f>IF(参照!D782="","",参照!D782)</f>
        <v>メニューA</v>
      </c>
      <c r="AY782" s="52">
        <f>IF(参照!E782="","",参照!E782)</f>
        <v>0</v>
      </c>
      <c r="AZ782" s="52" t="str">
        <f>IF(参照!F782="","",参照!F782)</f>
        <v>(株)横浜環境デザイン</v>
      </c>
      <c r="BA782" s="52" t="str">
        <f>IF(参照!G782="","",参照!G782)</f>
        <v>(株)横浜環境デザイン_メニューA</v>
      </c>
      <c r="BB782" s="52">
        <f t="shared" si="43"/>
        <v>0</v>
      </c>
      <c r="BD782" s="52" t="str">
        <f>IF(参照!L782="","",参照!L782)</f>
        <v/>
      </c>
    </row>
    <row r="783" spans="47:56">
      <c r="AU783" s="52" t="str">
        <f>IF(参照!A783="","",参照!A783)</f>
        <v/>
      </c>
      <c r="AV783" s="52" t="str">
        <f>IF(参照!B783="","",参照!B783)</f>
        <v/>
      </c>
      <c r="AW783" s="52" t="str">
        <f>IF(参照!C783="","",参照!C783)</f>
        <v/>
      </c>
      <c r="AX783" s="52" t="str">
        <f>IF(参照!D783="","",参照!D783)</f>
        <v>メニューB(残差)</v>
      </c>
      <c r="AY783" s="52">
        <f>IF(参照!E783="","",参照!E783)</f>
        <v>4.46E-4</v>
      </c>
      <c r="AZ783" s="52" t="str">
        <f>IF(参照!F783="","",参照!F783)</f>
        <v>(株)横浜環境デザイン</v>
      </c>
      <c r="BA783" s="52" t="str">
        <f>IF(参照!G783="","",参照!G783)</f>
        <v>(株)横浜環境デザイン_メニューB(残差)</v>
      </c>
      <c r="BB783" s="52">
        <f t="shared" si="43"/>
        <v>0.44600000000000001</v>
      </c>
      <c r="BD783" s="52" t="str">
        <f>IF(参照!L783="","",参照!L783)</f>
        <v/>
      </c>
    </row>
    <row r="784" spans="47:56">
      <c r="AU784" s="52" t="str">
        <f>IF(参照!A784="","",参照!A784)</f>
        <v/>
      </c>
      <c r="AV784" s="52" t="str">
        <f>IF(参照!B784="","",参照!B784)</f>
        <v/>
      </c>
      <c r="AW784" s="52" t="str">
        <f>IF(参照!C784="","",参照!C784)</f>
        <v/>
      </c>
      <c r="AX784" s="52" t="str">
        <f>IF(参照!D784="","",参照!D784)</f>
        <v>(参考値)事業者全体</v>
      </c>
      <c r="AY784" s="52">
        <f>IF(参照!E784="","",参照!E784)</f>
        <v>4.6000000000000001E-4</v>
      </c>
      <c r="AZ784" s="52" t="str">
        <f>IF(参照!F784="","",参照!F784)</f>
        <v>(株)横浜環境デザイン</v>
      </c>
      <c r="BA784" s="52" t="str">
        <f>IF(参照!G784="","",参照!G784)</f>
        <v>(株)横浜環境デザイン_(参考値)事業者全体</v>
      </c>
      <c r="BB784" s="52">
        <f t="shared" si="43"/>
        <v>0.46</v>
      </c>
      <c r="BD784" s="52" t="str">
        <f>IF(参照!L784="","",参照!L784)</f>
        <v/>
      </c>
    </row>
    <row r="785" spans="47:56">
      <c r="AU785" s="52" t="str">
        <f>IF(参照!A785="","",参照!A785)</f>
        <v>A0454</v>
      </c>
      <c r="AV785" s="52" t="str">
        <f>IF(参照!B785="","",参照!B785)</f>
        <v>(株)まち未来製作所</v>
      </c>
      <c r="AW785" s="52">
        <f>IF(参照!C785="","",参照!C785)</f>
        <v>3.0200000000000002E-4</v>
      </c>
      <c r="AX785" s="52" t="str">
        <f>IF(参照!D785="","",参照!D785)</f>
        <v/>
      </c>
      <c r="AY785" s="52">
        <f>IF(参照!E785="","",参照!E785)</f>
        <v>5.2899999999999996E-4</v>
      </c>
      <c r="AZ785" s="52" t="str">
        <f>IF(参照!F785="","",参照!F785)</f>
        <v>(株)まち未来製作所</v>
      </c>
      <c r="BA785" s="52" t="str">
        <f>IF(参照!G785="","",参照!G785)</f>
        <v>(株)まち未来製作所_</v>
      </c>
      <c r="BB785" s="52">
        <f t="shared" si="43"/>
        <v>0.52899999999999991</v>
      </c>
      <c r="BD785" s="52" t="str">
        <f>IF(参照!L785="","",参照!L785)</f>
        <v/>
      </c>
    </row>
    <row r="786" spans="47:56">
      <c r="AU786" s="52" t="str">
        <f>IF(参照!A786="","",参照!A786)</f>
        <v>A0455</v>
      </c>
      <c r="AV786" s="52" t="str">
        <f>IF(参照!B786="","",参照!B786)</f>
        <v>ＴＲＥＮＤＥ(株)</v>
      </c>
      <c r="AW786" s="52">
        <f>IF(参照!C786="","",参照!C786)</f>
        <v>4.9399999999999997E-4</v>
      </c>
      <c r="AX786" s="52" t="str">
        <f>IF(参照!D786="","",参照!D786)</f>
        <v/>
      </c>
      <c r="AY786" s="52">
        <f>IF(参照!E786="","",参照!E786)</f>
        <v>4.8799999999999999E-4</v>
      </c>
      <c r="AZ786" s="52" t="str">
        <f>IF(参照!F786="","",参照!F786)</f>
        <v>ＴＲＥＮＤＥ(株)</v>
      </c>
      <c r="BA786" s="52" t="str">
        <f>IF(参照!G786="","",参照!G786)</f>
        <v>ＴＲＥＮＤＥ(株)_</v>
      </c>
      <c r="BB786" s="52">
        <f t="shared" si="43"/>
        <v>0.48799999999999999</v>
      </c>
      <c r="BD786" s="52" t="str">
        <f>IF(参照!L786="","",参照!L786)</f>
        <v/>
      </c>
    </row>
    <row r="787" spans="47:56">
      <c r="AU787" s="52" t="str">
        <f>IF(参照!A787="","",参照!A787)</f>
        <v>A0456</v>
      </c>
      <c r="AV787" s="52" t="str">
        <f>IF(参照!B787="","",参照!B787)</f>
        <v>(株)どさんこパワー</v>
      </c>
      <c r="AW787" s="52">
        <f>IF(参照!C787="","",参照!C787)</f>
        <v>5.0500000000000002E-4</v>
      </c>
      <c r="AX787" s="52" t="str">
        <f>IF(参照!D787="","",参照!D787)</f>
        <v>メニューA</v>
      </c>
      <c r="AY787" s="52">
        <f>IF(参照!E787="","",参照!E787)</f>
        <v>0</v>
      </c>
      <c r="AZ787" s="52" t="str">
        <f>IF(参照!F787="","",参照!F787)</f>
        <v>(株)どさんこパワー</v>
      </c>
      <c r="BA787" s="52" t="str">
        <f>IF(参照!G787="","",参照!G787)</f>
        <v>(株)どさんこパワー_メニューA</v>
      </c>
      <c r="BB787" s="52">
        <f t="shared" si="43"/>
        <v>0</v>
      </c>
      <c r="BD787" s="52" t="str">
        <f>IF(参照!L787="","",参照!L787)</f>
        <v/>
      </c>
    </row>
    <row r="788" spans="47:56">
      <c r="AU788" s="52" t="str">
        <f>IF(参照!A788="","",参照!A788)</f>
        <v/>
      </c>
      <c r="AV788" s="52" t="str">
        <f>IF(参照!B788="","",参照!B788)</f>
        <v/>
      </c>
      <c r="AW788" s="52" t="str">
        <f>IF(参照!C788="","",参照!C788)</f>
        <v/>
      </c>
      <c r="AX788" s="52" t="str">
        <f>IF(参照!D788="","",参照!D788)</f>
        <v>メニューB(残差)</v>
      </c>
      <c r="AY788" s="52">
        <f>IF(参照!E788="","",参照!E788)</f>
        <v>5.5800000000000001E-4</v>
      </c>
      <c r="AZ788" s="52" t="str">
        <f>IF(参照!F788="","",参照!F788)</f>
        <v>(株)どさんこパワー</v>
      </c>
      <c r="BA788" s="52" t="str">
        <f>IF(参照!G788="","",参照!G788)</f>
        <v>(株)どさんこパワー_メニューB(残差)</v>
      </c>
      <c r="BB788" s="52">
        <f t="shared" si="43"/>
        <v>0.55800000000000005</v>
      </c>
      <c r="BD788" s="52" t="str">
        <f>IF(参照!L788="","",参照!L788)</f>
        <v/>
      </c>
    </row>
    <row r="789" spans="47:56">
      <c r="AU789" s="52" t="str">
        <f>IF(参照!A789="","",参照!A789)</f>
        <v/>
      </c>
      <c r="AV789" s="52" t="str">
        <f>IF(参照!B789="","",参照!B789)</f>
        <v/>
      </c>
      <c r="AW789" s="52" t="str">
        <f>IF(参照!C789="","",参照!C789)</f>
        <v/>
      </c>
      <c r="AX789" s="52" t="str">
        <f>IF(参照!D789="","",参照!D789)</f>
        <v>(参考値)事業者全体</v>
      </c>
      <c r="AY789" s="52">
        <f>IF(参照!E789="","",参照!E789)</f>
        <v>5.3600000000000002E-4</v>
      </c>
      <c r="AZ789" s="52" t="str">
        <f>IF(参照!F789="","",参照!F789)</f>
        <v>(株)どさんこパワー</v>
      </c>
      <c r="BA789" s="52" t="str">
        <f>IF(参照!G789="","",参照!G789)</f>
        <v>(株)どさんこパワー_(参考値)事業者全体</v>
      </c>
      <c r="BB789" s="52">
        <f t="shared" si="43"/>
        <v>0.53600000000000003</v>
      </c>
      <c r="BD789" s="52" t="str">
        <f>IF(参照!L789="","",参照!L789)</f>
        <v/>
      </c>
    </row>
    <row r="790" spans="47:56">
      <c r="AU790" s="52" t="str">
        <f>IF(参照!A790="","",参照!A790)</f>
        <v>A0457</v>
      </c>
      <c r="AV790" s="52" t="str">
        <f>IF(参照!B790="","",参照!B790)</f>
        <v>トリニティエナジー(株)</v>
      </c>
      <c r="AW790" s="52">
        <f>IF(参照!C790="","",参照!C790)</f>
        <v>4.5900000000000004E-4</v>
      </c>
      <c r="AX790" s="52" t="str">
        <f>IF(参照!D790="","",参照!D790)</f>
        <v/>
      </c>
      <c r="AY790" s="52">
        <f>IF(参照!E790="","",参照!E790)</f>
        <v>4.7299999999999995E-4</v>
      </c>
      <c r="AZ790" s="52" t="str">
        <f>IF(参照!F790="","",参照!F790)</f>
        <v>トリニティエナジー(株)</v>
      </c>
      <c r="BA790" s="52" t="str">
        <f>IF(参照!G790="","",参照!G790)</f>
        <v>トリニティエナジー(株)_</v>
      </c>
      <c r="BB790" s="52">
        <f t="shared" si="43"/>
        <v>0.47299999999999998</v>
      </c>
      <c r="BD790" s="52" t="str">
        <f>IF(参照!L790="","",参照!L790)</f>
        <v/>
      </c>
    </row>
    <row r="791" spans="47:56">
      <c r="AU791" s="52" t="str">
        <f>IF(参照!A791="","",参照!A791)</f>
        <v>A0458</v>
      </c>
      <c r="AV791" s="52" t="str">
        <f>IF(参照!B791="","",参照!B791)</f>
        <v>ワンワールドエナジー(株)(旧：(株)地方創生テクノロジーラボ)</v>
      </c>
      <c r="AW791" s="52">
        <f>IF(参照!C791="","",参照!C791)</f>
        <v>4.6500000000000003E-4</v>
      </c>
      <c r="AX791" s="52" t="str">
        <f>IF(参照!D791="","",参照!D791)</f>
        <v/>
      </c>
      <c r="AY791" s="52">
        <f>IF(参照!E791="","",参照!E791)</f>
        <v>4.35E-4</v>
      </c>
      <c r="AZ791" s="52" t="str">
        <f>IF(参照!F791="","",参照!F791)</f>
        <v>ワンワールドエナジー(株)(旧：(株)地方創生テクノロジーラボ)</v>
      </c>
      <c r="BA791" s="52" t="str">
        <f>IF(参照!G791="","",参照!G791)</f>
        <v>ワンワールドエナジー(株)(旧：(株)地方創生テクノロジーラボ)_</v>
      </c>
      <c r="BB791" s="52">
        <f t="shared" si="43"/>
        <v>0.435</v>
      </c>
      <c r="BD791" s="52" t="str">
        <f>IF(参照!L791="","",参照!L791)</f>
        <v/>
      </c>
    </row>
    <row r="792" spans="47:56">
      <c r="AU792" s="52" t="str">
        <f>IF(参照!A792="","",参照!A792)</f>
        <v>A0459</v>
      </c>
      <c r="AV792" s="52" t="str">
        <f>IF(参照!B792="","",参照!B792)</f>
        <v>みなとみらい電力(株)</v>
      </c>
      <c r="AW792" s="52">
        <f>IF(参照!C792="","",参照!C792)</f>
        <v>4.9399999999999997E-4</v>
      </c>
      <c r="AX792" s="52" t="str">
        <f>IF(参照!D792="","",参照!D792)</f>
        <v/>
      </c>
      <c r="AY792" s="52">
        <f>IF(参照!E792="","",参照!E792)</f>
        <v>5.1599999999999997E-4</v>
      </c>
      <c r="AZ792" s="52" t="str">
        <f>IF(参照!F792="","",参照!F792)</f>
        <v>みなとみらい電力(株)</v>
      </c>
      <c r="BA792" s="52" t="str">
        <f>IF(参照!G792="","",参照!G792)</f>
        <v>みなとみらい電力(株)_</v>
      </c>
      <c r="BB792" s="52">
        <f t="shared" si="43"/>
        <v>0.51600000000000001</v>
      </c>
      <c r="BD792" s="52" t="str">
        <f>IF(参照!L792="","",参照!L792)</f>
        <v/>
      </c>
    </row>
    <row r="793" spans="47:56">
      <c r="AU793" s="52" t="str">
        <f>IF(参照!A793="","",参照!A793)</f>
        <v>A0461</v>
      </c>
      <c r="AV793" s="52" t="str">
        <f>IF(参照!B793="","",参照!B793)</f>
        <v>(株)ＬＩＸＩＬ　ＴＥＰＣＯ　スマートパートナーズ</v>
      </c>
      <c r="AW793" s="52">
        <f>IF(参照!C793="","",参照!C793)</f>
        <v>4.9700000000000005E-4</v>
      </c>
      <c r="AX793" s="52" t="str">
        <f>IF(参照!D793="","",参照!D793)</f>
        <v>メニューA</v>
      </c>
      <c r="AY793" s="52">
        <f>IF(参照!E793="","",参照!E793)</f>
        <v>0</v>
      </c>
      <c r="AZ793" s="52" t="str">
        <f>IF(参照!F793="","",参照!F793)</f>
        <v>(株)ＬＩＸＩＬ　ＴＥＰＣＯ　スマートパートナーズ</v>
      </c>
      <c r="BA793" s="52" t="str">
        <f>IF(参照!G793="","",参照!G793)</f>
        <v>(株)ＬＩＸＩＬ　ＴＥＰＣＯ　スマートパートナーズ_メニューA</v>
      </c>
      <c r="BB793" s="52">
        <f t="shared" si="43"/>
        <v>0</v>
      </c>
      <c r="BD793" s="52" t="str">
        <f>IF(参照!L793="","",参照!L793)</f>
        <v/>
      </c>
    </row>
    <row r="794" spans="47:56">
      <c r="AU794" s="52" t="str">
        <f>IF(参照!A794="","",参照!A794)</f>
        <v/>
      </c>
      <c r="AV794" s="52" t="str">
        <f>IF(参照!B794="","",参照!B794)</f>
        <v/>
      </c>
      <c r="AW794" s="52" t="str">
        <f>IF(参照!C794="","",参照!C794)</f>
        <v/>
      </c>
      <c r="AX794" s="52" t="str">
        <f>IF(参照!D794="","",参照!D794)</f>
        <v>メニューB</v>
      </c>
      <c r="AY794" s="52">
        <f>IF(参照!E794="","",参照!E794)</f>
        <v>2.0100000000000001E-4</v>
      </c>
      <c r="AZ794" s="52" t="str">
        <f>IF(参照!F794="","",参照!F794)</f>
        <v>(株)ＬＩＸＩＬ　ＴＥＰＣＯ　スマートパートナーズ</v>
      </c>
      <c r="BA794" s="52" t="str">
        <f>IF(参照!G794="","",参照!G794)</f>
        <v>(株)ＬＩＸＩＬ　ＴＥＰＣＯ　スマートパートナーズ_メニューB</v>
      </c>
      <c r="BB794" s="52">
        <f t="shared" si="43"/>
        <v>0.20100000000000001</v>
      </c>
      <c r="BD794" s="52" t="str">
        <f>IF(参照!L794="","",参照!L794)</f>
        <v/>
      </c>
    </row>
    <row r="795" spans="47:56">
      <c r="AU795" s="52" t="str">
        <f>IF(参照!A795="","",参照!A795)</f>
        <v/>
      </c>
      <c r="AV795" s="52" t="str">
        <f>IF(参照!B795="","",参照!B795)</f>
        <v/>
      </c>
      <c r="AW795" s="52" t="str">
        <f>IF(参照!C795="","",参照!C795)</f>
        <v/>
      </c>
      <c r="AX795" s="52" t="str">
        <f>IF(参照!D795="","",参照!D795)</f>
        <v>メニューC(残差)</v>
      </c>
      <c r="AY795" s="52">
        <f>IF(参照!E795="","",参照!E795)</f>
        <v>5.2900000000000006E-4</v>
      </c>
      <c r="AZ795" s="52" t="str">
        <f>IF(参照!F795="","",参照!F795)</f>
        <v>(株)ＬＩＸＩＬ　ＴＥＰＣＯ　スマートパートナーズ</v>
      </c>
      <c r="BA795" s="52" t="str">
        <f>IF(参照!G795="","",参照!G795)</f>
        <v>(株)ＬＩＸＩＬ　ＴＥＰＣＯ　スマートパートナーズ_メニューC(残差)</v>
      </c>
      <c r="BB795" s="52">
        <f t="shared" si="43"/>
        <v>0.52900000000000003</v>
      </c>
      <c r="BD795" s="52" t="str">
        <f>IF(参照!L795="","",参照!L795)</f>
        <v/>
      </c>
    </row>
    <row r="796" spans="47:56">
      <c r="AU796" s="52" t="str">
        <f>IF(参照!A796="","",参照!A796)</f>
        <v/>
      </c>
      <c r="AV796" s="52" t="str">
        <f>IF(参照!B796="","",参照!B796)</f>
        <v/>
      </c>
      <c r="AW796" s="52" t="str">
        <f>IF(参照!C796="","",参照!C796)</f>
        <v/>
      </c>
      <c r="AX796" s="52" t="str">
        <f>IF(参照!D796="","",参照!D796)</f>
        <v>(参考値)事業者全体</v>
      </c>
      <c r="AY796" s="52">
        <f>IF(参照!E796="","",参照!E796)</f>
        <v>4.9200000000000003E-4</v>
      </c>
      <c r="AZ796" s="52" t="str">
        <f>IF(参照!F796="","",参照!F796)</f>
        <v>(株)ＬＩＸＩＬ　ＴＥＰＣＯ　スマートパートナーズ</v>
      </c>
      <c r="BA796" s="52" t="str">
        <f>IF(参照!G796="","",参照!G796)</f>
        <v>(株)ＬＩＸＩＬ　ＴＥＰＣＯ　スマートパートナーズ_(参考値)事業者全体</v>
      </c>
      <c r="BB796" s="52">
        <f t="shared" si="43"/>
        <v>0.49200000000000005</v>
      </c>
      <c r="BD796" s="52" t="str">
        <f>IF(参照!L796="","",参照!L796)</f>
        <v/>
      </c>
    </row>
    <row r="797" spans="47:56">
      <c r="AU797" s="52" t="str">
        <f>IF(参照!A797="","",参照!A797)</f>
        <v>A0463</v>
      </c>
      <c r="AV797" s="52" t="str">
        <f>IF(参照!B797="","",参照!B797)</f>
        <v>(株)ＮＥＸＴ　ＯＮＥ</v>
      </c>
      <c r="AW797" s="52">
        <f>IF(参照!C797="","",参照!C797)</f>
        <v>5.31E-4</v>
      </c>
      <c r="AX797" s="52" t="str">
        <f>IF(参照!D797="","",参照!D797)</f>
        <v/>
      </c>
      <c r="AY797" s="52">
        <f>IF(参照!E797="","",参照!E797)</f>
        <v>5.1400000000000003E-4</v>
      </c>
      <c r="AZ797" s="52" t="str">
        <f>IF(参照!F797="","",参照!F797)</f>
        <v>(株)ＮＥＸＴ　ＯＮＥ</v>
      </c>
      <c r="BA797" s="52" t="str">
        <f>IF(参照!G797="","",参照!G797)</f>
        <v>(株)ＮＥＸＴ　ＯＮＥ_</v>
      </c>
      <c r="BB797" s="52">
        <f t="shared" si="43"/>
        <v>0.51400000000000001</v>
      </c>
      <c r="BD797" s="52" t="str">
        <f>IF(参照!L797="","",参照!L797)</f>
        <v/>
      </c>
    </row>
    <row r="798" spans="47:56">
      <c r="AU798" s="52" t="str">
        <f>IF(参照!A798="","",参照!A798)</f>
        <v>A0465</v>
      </c>
      <c r="AV798" s="52" t="str">
        <f>IF(参照!B798="","",参照!B798)</f>
        <v>(株)ユビニティー</v>
      </c>
      <c r="AW798" s="52">
        <f>IF(参照!C798="","",参照!C798)</f>
        <v>5.8100000000000003E-4</v>
      </c>
      <c r="AX798" s="52" t="str">
        <f>IF(参照!D798="","",参照!D798)</f>
        <v/>
      </c>
      <c r="AY798" s="52">
        <f>IF(参照!E798="","",参照!E798)</f>
        <v>5.6400000000000005E-4</v>
      </c>
      <c r="AZ798" s="52" t="str">
        <f>IF(参照!F798="","",参照!F798)</f>
        <v>(株)ユビニティー</v>
      </c>
      <c r="BA798" s="52" t="str">
        <f>IF(参照!G798="","",参照!G798)</f>
        <v>(株)ユビニティー_</v>
      </c>
      <c r="BB798" s="52">
        <f t="shared" si="43"/>
        <v>0.56400000000000006</v>
      </c>
      <c r="BD798" s="52" t="str">
        <f>IF(参照!L798="","",参照!L798)</f>
        <v/>
      </c>
    </row>
    <row r="799" spans="47:56">
      <c r="AU799" s="52" t="str">
        <f>IF(参照!A799="","",参照!A799)</f>
        <v>A0466</v>
      </c>
      <c r="AV799" s="52" t="str">
        <f>IF(参照!B799="","",参照!B799)</f>
        <v>(株)宮交シティ</v>
      </c>
      <c r="AW799" s="52">
        <f>IF(参照!C799="","",参照!C799)</f>
        <v>3.2200000000000002E-4</v>
      </c>
      <c r="AX799" s="52" t="str">
        <f>IF(参照!D799="","",参照!D799)</f>
        <v/>
      </c>
      <c r="AY799" s="52">
        <f>IF(参照!E799="","",参照!E799)</f>
        <v>2.6600000000000001E-4</v>
      </c>
      <c r="AZ799" s="52" t="str">
        <f>IF(参照!F799="","",参照!F799)</f>
        <v>(株)宮交シティ</v>
      </c>
      <c r="BA799" s="52" t="str">
        <f>IF(参照!G799="","",参照!G799)</f>
        <v>(株)宮交シティ_</v>
      </c>
      <c r="BB799" s="52">
        <f t="shared" si="43"/>
        <v>0.26600000000000001</v>
      </c>
      <c r="BD799" s="52" t="str">
        <f>IF(参照!L799="","",参照!L799)</f>
        <v/>
      </c>
    </row>
    <row r="800" spans="47:56">
      <c r="AU800" s="52" t="str">
        <f>IF(参照!A800="","",参照!A800)</f>
        <v>A0467</v>
      </c>
      <c r="AV800" s="52" t="str">
        <f>IF(参照!B800="","",参照!B800)</f>
        <v>(株)アルファライズ</v>
      </c>
      <c r="AW800" s="52">
        <f>IF(参照!C800="","",参照!C800)</f>
        <v>5.1000000000000004E-4</v>
      </c>
      <c r="AX800" s="52" t="str">
        <f>IF(参照!D800="","",参照!D800)</f>
        <v/>
      </c>
      <c r="AY800" s="52">
        <f>IF(参照!E800="","",参照!E800)</f>
        <v>5.2800000000000004E-4</v>
      </c>
      <c r="AZ800" s="52" t="str">
        <f>IF(参照!F800="","",参照!F800)</f>
        <v>(株)アルファライズ</v>
      </c>
      <c r="BA800" s="52" t="str">
        <f>IF(参照!G800="","",参照!G800)</f>
        <v>(株)アルファライズ_</v>
      </c>
      <c r="BB800" s="52">
        <f t="shared" si="43"/>
        <v>0.52800000000000002</v>
      </c>
      <c r="BD800" s="52" t="str">
        <f>IF(参照!L800="","",参照!L800)</f>
        <v/>
      </c>
    </row>
    <row r="801" spans="47:56">
      <c r="AU801" s="52" t="str">
        <f>IF(参照!A801="","",参照!A801)</f>
        <v>A0468</v>
      </c>
      <c r="AV801" s="52" t="str">
        <f>IF(参照!B801="","",参照!B801)</f>
        <v>おおすみ半島スマートエネルギー(株)</v>
      </c>
      <c r="AW801" s="52">
        <f>IF(参照!C801="","",参照!C801)</f>
        <v>4.5800000000000002E-4</v>
      </c>
      <c r="AX801" s="52" t="str">
        <f>IF(参照!D801="","",参照!D801)</f>
        <v/>
      </c>
      <c r="AY801" s="52">
        <f>IF(参照!E801="","",参照!E801)</f>
        <v>4.5800000000000002E-4</v>
      </c>
      <c r="AZ801" s="52" t="str">
        <f>IF(参照!F801="","",参照!F801)</f>
        <v>おおすみ半島スマートエネルギー(株)</v>
      </c>
      <c r="BA801" s="52" t="str">
        <f>IF(参照!G801="","",参照!G801)</f>
        <v>おおすみ半島スマートエネルギー(株)_</v>
      </c>
      <c r="BB801" s="52">
        <f t="shared" si="43"/>
        <v>0.45800000000000002</v>
      </c>
      <c r="BD801" s="52" t="str">
        <f>IF(参照!L801="","",参照!L801)</f>
        <v/>
      </c>
    </row>
    <row r="802" spans="47:56">
      <c r="AU802" s="52" t="str">
        <f>IF(参照!A802="","",参照!A802)</f>
        <v>A0470</v>
      </c>
      <c r="AV802" s="52" t="str">
        <f>IF(参照!B802="","",参照!B802)</f>
        <v>おきなわコープエナジー(株)</v>
      </c>
      <c r="AW802" s="52">
        <f>IF(参照!C802="","",参照!C802)</f>
        <v>6.96E-4</v>
      </c>
      <c r="AX802" s="52" t="str">
        <f>IF(参照!D802="","",参照!D802)</f>
        <v/>
      </c>
      <c r="AY802" s="52">
        <f>IF(参照!E802="","",参照!E802)</f>
        <v>6.8300000000000001E-4</v>
      </c>
      <c r="AZ802" s="52" t="str">
        <f>IF(参照!F802="","",参照!F802)</f>
        <v>おきなわコープエナジー(株)</v>
      </c>
      <c r="BA802" s="52" t="str">
        <f>IF(参照!G802="","",参照!G802)</f>
        <v>おきなわコープエナジー(株)_</v>
      </c>
      <c r="BB802" s="52">
        <f t="shared" si="43"/>
        <v>0.68300000000000005</v>
      </c>
      <c r="BD802" s="52" t="str">
        <f>IF(参照!L802="","",参照!L802)</f>
        <v/>
      </c>
    </row>
    <row r="803" spans="47:56">
      <c r="AU803" s="52" t="str">
        <f>IF(参照!A803="","",参照!A803)</f>
        <v>A0471</v>
      </c>
      <c r="AV803" s="52" t="str">
        <f>IF(参照!B803="","",参照!B803)</f>
        <v>久慈地域エネルギー(株)</v>
      </c>
      <c r="AW803" s="52">
        <f>IF(参照!C803="","",参照!C803)</f>
        <v>4.26E-4</v>
      </c>
      <c r="AX803" s="52" t="str">
        <f>IF(参照!D803="","",参照!D803)</f>
        <v/>
      </c>
      <c r="AY803" s="52">
        <f>IF(参照!E803="","",参照!E803)</f>
        <v>4.9200000000000003E-4</v>
      </c>
      <c r="AZ803" s="52" t="str">
        <f>IF(参照!F803="","",参照!F803)</f>
        <v>久慈地域エネルギー(株)</v>
      </c>
      <c r="BA803" s="52" t="str">
        <f>IF(参照!G803="","",参照!G803)</f>
        <v>久慈地域エネルギー(株)_</v>
      </c>
      <c r="BB803" s="52">
        <f t="shared" si="43"/>
        <v>0.49200000000000005</v>
      </c>
      <c r="BD803" s="52" t="str">
        <f>IF(参照!L803="","",参照!L803)</f>
        <v/>
      </c>
    </row>
    <row r="804" spans="47:56">
      <c r="AU804" s="52" t="str">
        <f>IF(参照!A804="","",参照!A804)</f>
        <v>A0472</v>
      </c>
      <c r="AV804" s="52" t="str">
        <f>IF(参照!B804="","",参照!B804)</f>
        <v>弘前ガス(株)</v>
      </c>
      <c r="AW804" s="52">
        <f>IF(参照!C804="","",参照!C804)</f>
        <v>4.7699999999999999E-4</v>
      </c>
      <c r="AX804" s="52" t="str">
        <f>IF(参照!D804="","",参照!D804)</f>
        <v/>
      </c>
      <c r="AY804" s="52">
        <f>IF(参照!E804="","",参照!E804)</f>
        <v>4.6799999999999999E-4</v>
      </c>
      <c r="AZ804" s="52" t="str">
        <f>IF(参照!F804="","",参照!F804)</f>
        <v>弘前ガス(株)</v>
      </c>
      <c r="BA804" s="52" t="str">
        <f>IF(参照!G804="","",参照!G804)</f>
        <v>弘前ガス(株)_</v>
      </c>
      <c r="BB804" s="52">
        <f t="shared" si="43"/>
        <v>0.46799999999999997</v>
      </c>
      <c r="BD804" s="52" t="str">
        <f>IF(参照!L804="","",参照!L804)</f>
        <v/>
      </c>
    </row>
    <row r="805" spans="47:56">
      <c r="AU805" s="52" t="str">
        <f>IF(参照!A805="","",参照!A805)</f>
        <v>A0473</v>
      </c>
      <c r="AV805" s="52" t="str">
        <f>IF(参照!B805="","",参照!B805)</f>
        <v>(株)フォーバルテレコム　</v>
      </c>
      <c r="AW805" s="52">
        <f>IF(参照!C805="","",参照!C805)</f>
        <v>4.75E-4</v>
      </c>
      <c r="AX805" s="52" t="str">
        <f>IF(参照!D805="","",参照!D805)</f>
        <v>メニューA</v>
      </c>
      <c r="AY805" s="52">
        <f>IF(参照!E805="","",参照!E805)</f>
        <v>0</v>
      </c>
      <c r="AZ805" s="52" t="str">
        <f>IF(参照!F805="","",参照!F805)</f>
        <v>(株)フォーバルテレコム　</v>
      </c>
      <c r="BA805" s="52" t="str">
        <f>IF(参照!G805="","",参照!G805)</f>
        <v>(株)フォーバルテレコム　_メニューA</v>
      </c>
      <c r="BB805" s="52">
        <f t="shared" si="43"/>
        <v>0</v>
      </c>
      <c r="BD805" s="52" t="str">
        <f>IF(参照!L805="","",参照!L805)</f>
        <v/>
      </c>
    </row>
    <row r="806" spans="47:56">
      <c r="AU806" s="52" t="str">
        <f>IF(参照!A806="","",参照!A806)</f>
        <v/>
      </c>
      <c r="AV806" s="52" t="str">
        <f>IF(参照!B806="","",参照!B806)</f>
        <v/>
      </c>
      <c r="AW806" s="52" t="str">
        <f>IF(参照!C806="","",参照!C806)</f>
        <v/>
      </c>
      <c r="AX806" s="52" t="str">
        <f>IF(参照!D806="","",参照!D806)</f>
        <v>メニューB(残差)</v>
      </c>
      <c r="AY806" s="52">
        <f>IF(参照!E806="","",参照!E806)</f>
        <v>4.1899999999999999E-4</v>
      </c>
      <c r="AZ806" s="52" t="str">
        <f>IF(参照!F806="","",参照!F806)</f>
        <v>(株)フォーバルテレコム　</v>
      </c>
      <c r="BA806" s="52" t="str">
        <f>IF(参照!G806="","",参照!G806)</f>
        <v>(株)フォーバルテレコム　_メニューB(残差)</v>
      </c>
      <c r="BB806" s="52">
        <f t="shared" si="43"/>
        <v>0.41899999999999998</v>
      </c>
      <c r="BD806" s="52" t="str">
        <f>IF(参照!L806="","",参照!L806)</f>
        <v/>
      </c>
    </row>
    <row r="807" spans="47:56">
      <c r="AU807" s="52" t="str">
        <f>IF(参照!A807="","",参照!A807)</f>
        <v/>
      </c>
      <c r="AV807" s="52" t="str">
        <f>IF(参照!B807="","",参照!B807)</f>
        <v/>
      </c>
      <c r="AW807" s="52" t="str">
        <f>IF(参照!C807="","",参照!C807)</f>
        <v/>
      </c>
      <c r="AX807" s="52" t="str">
        <f>IF(参照!D807="","",参照!D807)</f>
        <v>(参考値)事業者全体</v>
      </c>
      <c r="AY807" s="52">
        <f>IF(参照!E807="","",参照!E807)</f>
        <v>3.8900000000000002E-4</v>
      </c>
      <c r="AZ807" s="52" t="str">
        <f>IF(参照!F807="","",参照!F807)</f>
        <v>(株)フォーバルテレコム　</v>
      </c>
      <c r="BA807" s="52" t="str">
        <f>IF(参照!G807="","",参照!G807)</f>
        <v>(株)フォーバルテレコム　_(参考値)事業者全体</v>
      </c>
      <c r="BB807" s="52">
        <f t="shared" si="43"/>
        <v>0.38900000000000001</v>
      </c>
      <c r="BD807" s="52" t="str">
        <f>IF(参照!L807="","",参照!L807)</f>
        <v/>
      </c>
    </row>
    <row r="808" spans="47:56">
      <c r="AU808" s="52" t="str">
        <f>IF(参照!A808="","",参照!A808)</f>
        <v>A0476</v>
      </c>
      <c r="AV808" s="52" t="str">
        <f>IF(参照!B808="","",参照!B808)</f>
        <v>(株)グランデータ</v>
      </c>
      <c r="AW808" s="52">
        <f>IF(参照!C808="","",参照!C808)</f>
        <v>5.22E-4</v>
      </c>
      <c r="AX808" s="52" t="str">
        <f>IF(参照!D808="","",参照!D808)</f>
        <v/>
      </c>
      <c r="AY808" s="52">
        <f>IF(参照!E808="","",参照!E808)</f>
        <v>5.1999999999999995E-4</v>
      </c>
      <c r="AZ808" s="52" t="str">
        <f>IF(参照!F808="","",参照!F808)</f>
        <v>(株)グランデータ</v>
      </c>
      <c r="BA808" s="52" t="str">
        <f>IF(参照!G808="","",参照!G808)</f>
        <v>(株)グランデータ_</v>
      </c>
      <c r="BB808" s="52">
        <f t="shared" si="43"/>
        <v>0.51999999999999991</v>
      </c>
      <c r="BD808" s="52" t="str">
        <f>IF(参照!L808="","",参照!L808)</f>
        <v/>
      </c>
    </row>
    <row r="809" spans="47:56">
      <c r="AU809" s="52" t="str">
        <f>IF(参照!A809="","",参照!A809)</f>
        <v>A0477</v>
      </c>
      <c r="AV809" s="52" t="str">
        <f>IF(参照!B809="","",参照!B809)</f>
        <v>くるめエネルギー(株)</v>
      </c>
      <c r="AW809" s="52">
        <f>IF(参照!C809="","",参照!C809)</f>
        <v>5.5400000000000002E-4</v>
      </c>
      <c r="AX809" s="52" t="str">
        <f>IF(参照!D809="","",参照!D809)</f>
        <v/>
      </c>
      <c r="AY809" s="52">
        <f>IF(参照!E809="","",参照!E809)</f>
        <v>4.9799999999999996E-4</v>
      </c>
      <c r="AZ809" s="52" t="str">
        <f>IF(参照!F809="","",参照!F809)</f>
        <v>くるめエネルギー(株)</v>
      </c>
      <c r="BA809" s="52" t="str">
        <f>IF(参照!G809="","",参照!G809)</f>
        <v>くるめエネルギー(株)_</v>
      </c>
      <c r="BB809" s="52">
        <f t="shared" si="43"/>
        <v>0.49799999999999994</v>
      </c>
      <c r="BD809" s="52" t="str">
        <f>IF(参照!L809="","",参照!L809)</f>
        <v/>
      </c>
    </row>
    <row r="810" spans="47:56">
      <c r="AU810" s="52" t="str">
        <f>IF(参照!A810="","",参照!A810)</f>
        <v>A0478</v>
      </c>
      <c r="AV810" s="52" t="str">
        <f>IF(参照!B810="","",参照!B810)</f>
        <v>(株)はまエネ</v>
      </c>
      <c r="AW810" s="52">
        <f>IF(参照!C810="","",参照!C810)</f>
        <v>4.95E-4</v>
      </c>
      <c r="AX810" s="52" t="str">
        <f>IF(参照!D810="","",参照!D810)</f>
        <v/>
      </c>
      <c r="AY810" s="52">
        <f>IF(参照!E810="","",参照!E810)</f>
        <v>5.3600000000000002E-4</v>
      </c>
      <c r="AZ810" s="52" t="str">
        <f>IF(参照!F810="","",参照!F810)</f>
        <v>(株)はまエネ</v>
      </c>
      <c r="BA810" s="52" t="str">
        <f>IF(参照!G810="","",参照!G810)</f>
        <v>(株)はまエネ_</v>
      </c>
      <c r="BB810" s="52">
        <f t="shared" si="43"/>
        <v>0.53600000000000003</v>
      </c>
      <c r="BD810" s="52" t="str">
        <f>IF(参照!L810="","",参照!L810)</f>
        <v/>
      </c>
    </row>
    <row r="811" spans="47:56">
      <c r="AU811" s="52" t="str">
        <f>IF(参照!A811="","",参照!A811)</f>
        <v>A0480</v>
      </c>
      <c r="AV811" s="52" t="str">
        <f>IF(参照!B811="","",参照!B811)</f>
        <v>松阪新電力(株)</v>
      </c>
      <c r="AW811" s="52">
        <f>IF(参照!C811="","",参照!C811)</f>
        <v>9.2E-5</v>
      </c>
      <c r="AX811" s="52" t="str">
        <f>IF(参照!D811="","",参照!D811)</f>
        <v/>
      </c>
      <c r="AY811" s="52">
        <f>IF(参照!E811="","",参照!E811)</f>
        <v>3.5100000000000002E-4</v>
      </c>
      <c r="AZ811" s="52" t="str">
        <f>IF(参照!F811="","",参照!F811)</f>
        <v>松阪新電力(株)</v>
      </c>
      <c r="BA811" s="52" t="str">
        <f>IF(参照!G811="","",参照!G811)</f>
        <v>松阪新電力(株)_</v>
      </c>
      <c r="BB811" s="52">
        <f t="shared" si="43"/>
        <v>0.35100000000000003</v>
      </c>
      <c r="BD811" s="52" t="str">
        <f>IF(参照!L811="","",参照!L811)</f>
        <v/>
      </c>
    </row>
    <row r="812" spans="47:56">
      <c r="AU812" s="52" t="str">
        <f>IF(参照!A812="","",参照!A812)</f>
        <v>A0481</v>
      </c>
      <c r="AV812" s="52" t="str">
        <f>IF(参照!B812="","",参照!B812)</f>
        <v>ヒューリックプロパティソリューション(株)</v>
      </c>
      <c r="AW812" s="52">
        <f>IF(参照!C812="","",参照!C812)</f>
        <v>3.1500000000000001E-4</v>
      </c>
      <c r="AX812" s="52" t="str">
        <f>IF(参照!D812="","",参照!D812)</f>
        <v/>
      </c>
      <c r="AY812" s="52">
        <f>IF(参照!E812="","",参照!E812)</f>
        <v>4.95E-4</v>
      </c>
      <c r="AZ812" s="52" t="str">
        <f>IF(参照!F812="","",参照!F812)</f>
        <v>ヒューリックプロパティソリューション(株)</v>
      </c>
      <c r="BA812" s="52" t="str">
        <f>IF(参照!G812="","",参照!G812)</f>
        <v>ヒューリックプロパティソリューション(株)_</v>
      </c>
      <c r="BB812" s="52">
        <f t="shared" si="43"/>
        <v>0.495</v>
      </c>
      <c r="BD812" s="52" t="str">
        <f>IF(参照!L812="","",参照!L812)</f>
        <v/>
      </c>
    </row>
    <row r="813" spans="47:56">
      <c r="AU813" s="52" t="str">
        <f>IF(参照!A813="","",参照!A813)</f>
        <v>A0482</v>
      </c>
      <c r="AV813" s="52" t="str">
        <f>IF(参照!B813="","",参照!B813)</f>
        <v>宮崎電力(株)</v>
      </c>
      <c r="AW813" s="52">
        <f>IF(参照!C813="","",参照!C813)</f>
        <v>4.0299999999999998E-4</v>
      </c>
      <c r="AX813" s="52" t="str">
        <f>IF(参照!D813="","",参照!D813)</f>
        <v/>
      </c>
      <c r="AY813" s="52">
        <f>IF(参照!E813="","",参照!E813)</f>
        <v>4.4999999999999999E-4</v>
      </c>
      <c r="AZ813" s="52" t="str">
        <f>IF(参照!F813="","",参照!F813)</f>
        <v>宮崎電力(株)</v>
      </c>
      <c r="BA813" s="52" t="str">
        <f>IF(参照!G813="","",参照!G813)</f>
        <v>宮崎電力(株)_</v>
      </c>
      <c r="BB813" s="52">
        <f t="shared" si="43"/>
        <v>0.45</v>
      </c>
      <c r="BD813" s="52" t="str">
        <f>IF(参照!L813="","",参照!L813)</f>
        <v/>
      </c>
    </row>
    <row r="814" spans="47:56">
      <c r="AU814" s="52" t="str">
        <f>IF(参照!A814="","",参照!A814)</f>
        <v>A0483</v>
      </c>
      <c r="AV814" s="52" t="str">
        <f>IF(参照!B814="","",参照!B814)</f>
        <v>みの市民エネルギー(株)</v>
      </c>
      <c r="AW814" s="52">
        <f>IF(参照!C814="","",参照!C814)</f>
        <v>5.1800000000000001E-4</v>
      </c>
      <c r="AX814" s="52" t="str">
        <f>IF(参照!D814="","",参照!D814)</f>
        <v/>
      </c>
      <c r="AY814" s="52">
        <f>IF(参照!E814="","",参照!E814)</f>
        <v>5.6300000000000002E-4</v>
      </c>
      <c r="AZ814" s="52" t="str">
        <f>IF(参照!F814="","",参照!F814)</f>
        <v>みの市民エネルギー(株)</v>
      </c>
      <c r="BA814" s="52" t="str">
        <f>IF(参照!G814="","",参照!G814)</f>
        <v>みの市民エネルギー(株)_</v>
      </c>
      <c r="BB814" s="52">
        <f t="shared" si="43"/>
        <v>0.56300000000000006</v>
      </c>
      <c r="BD814" s="52" t="str">
        <f>IF(参照!L814="","",参照!L814)</f>
        <v/>
      </c>
    </row>
    <row r="815" spans="47:56">
      <c r="AU815" s="52" t="str">
        <f>IF(参照!A815="","",参照!A815)</f>
        <v>A0484</v>
      </c>
      <c r="AV815" s="52" t="str">
        <f>IF(参照!B815="","",参照!B815)</f>
        <v>三友エンテック(株)</v>
      </c>
      <c r="AW815" s="52">
        <f>IF(参照!C815="","",参照!C815)</f>
        <v>4.75E-4</v>
      </c>
      <c r="AX815" s="52" t="str">
        <f>IF(参照!D815="","",参照!D815)</f>
        <v/>
      </c>
      <c r="AY815" s="52">
        <f>IF(参照!E815="","",参照!E815)</f>
        <v>4.1899999999999999E-4</v>
      </c>
      <c r="AZ815" s="52" t="str">
        <f>IF(参照!F815="","",参照!F815)</f>
        <v>三友エンテック(株)</v>
      </c>
      <c r="BA815" s="52" t="str">
        <f>IF(参照!G815="","",参照!G815)</f>
        <v>三友エンテック(株)_</v>
      </c>
      <c r="BB815" s="52">
        <f t="shared" si="43"/>
        <v>0.41899999999999998</v>
      </c>
      <c r="BD815" s="52" t="str">
        <f>IF(参照!L815="","",参照!L815)</f>
        <v/>
      </c>
    </row>
    <row r="816" spans="47:56">
      <c r="AU816" s="52" t="str">
        <f>IF(参照!A816="","",参照!A816)</f>
        <v>A0486</v>
      </c>
      <c r="AV816" s="52" t="str">
        <f>IF(参照!B816="","",参照!B816)</f>
        <v>府中・調布まちなかエナジー(株)</v>
      </c>
      <c r="AW816" s="52">
        <f>IF(参照!C816="","",参照!C816)</f>
        <v>4.8000000000000001E-4</v>
      </c>
      <c r="AX816" s="52" t="str">
        <f>IF(参照!D816="","",参照!D816)</f>
        <v>メニューA</v>
      </c>
      <c r="AY816" s="52">
        <f>IF(参照!E816="","",参照!E816)</f>
        <v>0</v>
      </c>
      <c r="AZ816" s="52" t="str">
        <f>IF(参照!F816="","",参照!F816)</f>
        <v>府中・調布まちなかエナジー(株)</v>
      </c>
      <c r="BA816" s="52" t="str">
        <f>IF(参照!G816="","",参照!G816)</f>
        <v>府中・調布まちなかエナジー(株)_メニューA</v>
      </c>
      <c r="BB816" s="52">
        <f t="shared" si="43"/>
        <v>0</v>
      </c>
      <c r="BD816" s="52" t="str">
        <f>IF(参照!L816="","",参照!L816)</f>
        <v/>
      </c>
    </row>
    <row r="817" spans="47:56">
      <c r="AU817" s="52" t="str">
        <f>IF(参照!A817="","",参照!A817)</f>
        <v/>
      </c>
      <c r="AV817" s="52" t="str">
        <f>IF(参照!B817="","",参照!B817)</f>
        <v/>
      </c>
      <c r="AW817" s="52" t="str">
        <f>IF(参照!C817="","",参照!C817)</f>
        <v/>
      </c>
      <c r="AX817" s="52" t="str">
        <f>IF(参照!D817="","",参照!D817)</f>
        <v>メニューB(残差)</v>
      </c>
      <c r="AY817" s="52">
        <f>IF(参照!E817="","",参照!E817)</f>
        <v>5.3499999999999999E-4</v>
      </c>
      <c r="AZ817" s="52" t="str">
        <f>IF(参照!F817="","",参照!F817)</f>
        <v>府中・調布まちなかエナジー(株)</v>
      </c>
      <c r="BA817" s="52" t="str">
        <f>IF(参照!G817="","",参照!G817)</f>
        <v>府中・調布まちなかエナジー(株)_メニューB(残差)</v>
      </c>
      <c r="BB817" s="52">
        <f t="shared" si="43"/>
        <v>0.53500000000000003</v>
      </c>
      <c r="BD817" s="52" t="str">
        <f>IF(参照!L817="","",参照!L817)</f>
        <v/>
      </c>
    </row>
    <row r="818" spans="47:56">
      <c r="AU818" s="52" t="str">
        <f>IF(参照!A818="","",参照!A818)</f>
        <v/>
      </c>
      <c r="AV818" s="52" t="str">
        <f>IF(参照!B818="","",参照!B818)</f>
        <v/>
      </c>
      <c r="AW818" s="52" t="str">
        <f>IF(参照!C818="","",参照!C818)</f>
        <v/>
      </c>
      <c r="AX818" s="52" t="str">
        <f>IF(参照!D818="","",参照!D818)</f>
        <v>(参考値)事業者全体</v>
      </c>
      <c r="AY818" s="52">
        <f>IF(参照!E818="","",参照!E818)</f>
        <v>4.95E-4</v>
      </c>
      <c r="AZ818" s="52" t="str">
        <f>IF(参照!F818="","",参照!F818)</f>
        <v>府中・調布まちなかエナジー(株)</v>
      </c>
      <c r="BA818" s="52" t="str">
        <f>IF(参照!G818="","",参照!G818)</f>
        <v>府中・調布まちなかエナジー(株)_(参考値)事業者全体</v>
      </c>
      <c r="BB818" s="52">
        <f t="shared" si="43"/>
        <v>0.495</v>
      </c>
      <c r="BD818" s="52" t="str">
        <f>IF(参照!L818="","",参照!L818)</f>
        <v/>
      </c>
    </row>
    <row r="819" spans="47:56">
      <c r="AU819" s="52" t="str">
        <f>IF(参照!A819="","",参照!A819)</f>
        <v>A0487</v>
      </c>
      <c r="AV819" s="52" t="str">
        <f>IF(参照!B819="","",参照!B819)</f>
        <v>伊勢志摩電力(株)</v>
      </c>
      <c r="AW819" s="52">
        <f>IF(参照!C819="","",参照!C819)</f>
        <v>4.8299999999999998E-4</v>
      </c>
      <c r="AX819" s="52" t="str">
        <f>IF(参照!D819="","",参照!D819)</f>
        <v/>
      </c>
      <c r="AY819" s="52">
        <f>IF(参照!E819="","",参照!E819)</f>
        <v>4.8299999999999998E-4</v>
      </c>
      <c r="AZ819" s="52" t="str">
        <f>IF(参照!F819="","",参照!F819)</f>
        <v>伊勢志摩電力(株)</v>
      </c>
      <c r="BA819" s="52" t="str">
        <f>IF(参照!G819="","",参照!G819)</f>
        <v>伊勢志摩電力(株)_</v>
      </c>
      <c r="BB819" s="52">
        <f t="shared" si="43"/>
        <v>0.48299999999999998</v>
      </c>
      <c r="BD819" s="52" t="str">
        <f>IF(参照!L819="","",参照!L819)</f>
        <v/>
      </c>
    </row>
    <row r="820" spans="47:56">
      <c r="AU820" s="52" t="str">
        <f>IF(参照!A820="","",参照!A820)</f>
        <v>A0490</v>
      </c>
      <c r="AV820" s="52" t="str">
        <f>IF(参照!B820="","",参照!B820)</f>
        <v>(株)ＣＤエナジーダイレクト</v>
      </c>
      <c r="AW820" s="52">
        <f>IF(参照!C820="","",参照!C820)</f>
        <v>4.1100000000000002E-4</v>
      </c>
      <c r="AX820" s="52" t="str">
        <f>IF(参照!D820="","",参照!D820)</f>
        <v>メニューA</v>
      </c>
      <c r="AY820" s="52">
        <f>IF(参照!E820="","",参照!E820)</f>
        <v>0</v>
      </c>
      <c r="AZ820" s="52" t="str">
        <f>IF(参照!F820="","",参照!F820)</f>
        <v>(株)ＣＤエナジーダイレクト</v>
      </c>
      <c r="BA820" s="52" t="str">
        <f>IF(参照!G820="","",参照!G820)</f>
        <v>(株)ＣＤエナジーダイレクト_メニューA</v>
      </c>
      <c r="BB820" s="52">
        <f t="shared" si="43"/>
        <v>0</v>
      </c>
      <c r="BD820" s="52" t="str">
        <f>IF(参照!L820="","",参照!L820)</f>
        <v/>
      </c>
    </row>
    <row r="821" spans="47:56">
      <c r="AU821" s="52" t="str">
        <f>IF(参照!A821="","",参照!A821)</f>
        <v/>
      </c>
      <c r="AV821" s="52" t="str">
        <f>IF(参照!B821="","",参照!B821)</f>
        <v/>
      </c>
      <c r="AW821" s="52" t="str">
        <f>IF(参照!C821="","",参照!C821)</f>
        <v/>
      </c>
      <c r="AX821" s="52" t="str">
        <f>IF(参照!D821="","",参照!D821)</f>
        <v>メニューB(残差)</v>
      </c>
      <c r="AY821" s="52">
        <f>IF(参照!E821="","",参照!E821)</f>
        <v>3.2400000000000001E-4</v>
      </c>
      <c r="AZ821" s="52" t="str">
        <f>IF(参照!F821="","",参照!F821)</f>
        <v>(株)ＣＤエナジーダイレクト</v>
      </c>
      <c r="BA821" s="52" t="str">
        <f>IF(参照!G821="","",参照!G821)</f>
        <v>(株)ＣＤエナジーダイレクト_メニューB(残差)</v>
      </c>
      <c r="BB821" s="52">
        <f t="shared" si="43"/>
        <v>0.32400000000000001</v>
      </c>
      <c r="BD821" s="52" t="str">
        <f>IF(参照!L821="","",参照!L821)</f>
        <v/>
      </c>
    </row>
    <row r="822" spans="47:56">
      <c r="AU822" s="52" t="str">
        <f>IF(参照!A822="","",参照!A822)</f>
        <v/>
      </c>
      <c r="AV822" s="52" t="str">
        <f>IF(参照!B822="","",参照!B822)</f>
        <v/>
      </c>
      <c r="AW822" s="52" t="str">
        <f>IF(参照!C822="","",参照!C822)</f>
        <v/>
      </c>
      <c r="AX822" s="52" t="str">
        <f>IF(参照!D822="","",参照!D822)</f>
        <v>(参考値)事業者全体</v>
      </c>
      <c r="AY822" s="52">
        <f>IF(参照!E822="","",参照!E822)</f>
        <v>3.6099999999999999E-4</v>
      </c>
      <c r="AZ822" s="52" t="str">
        <f>IF(参照!F822="","",参照!F822)</f>
        <v>(株)ＣＤエナジーダイレクト</v>
      </c>
      <c r="BA822" s="52" t="str">
        <f>IF(参照!G822="","",参照!G822)</f>
        <v>(株)ＣＤエナジーダイレクト_(参考値)事業者全体</v>
      </c>
      <c r="BB822" s="52">
        <f t="shared" si="43"/>
        <v>0.36099999999999999</v>
      </c>
      <c r="BD822" s="52" t="str">
        <f>IF(参照!L822="","",参照!L822)</f>
        <v/>
      </c>
    </row>
    <row r="823" spans="47:56">
      <c r="AU823" s="52" t="str">
        <f>IF(参照!A823="","",参照!A823)</f>
        <v>A0491</v>
      </c>
      <c r="AV823" s="52" t="str">
        <f>IF(参照!B823="","",参照!B823)</f>
        <v>Ｑ．ＥＮＥＳＴでんき(株)(旧：ジニーエナジー合同会社)</v>
      </c>
      <c r="AW823" s="52">
        <f>IF(参照!C823="","",参照!C823)</f>
        <v>4.5899999999999999E-4</v>
      </c>
      <c r="AX823" s="52" t="str">
        <f>IF(参照!D823="","",参照!D823)</f>
        <v>メニューA</v>
      </c>
      <c r="AY823" s="52">
        <f>IF(参照!E823="","",参照!E823)</f>
        <v>0</v>
      </c>
      <c r="AZ823" s="52" t="str">
        <f>IF(参照!F823="","",参照!F823)</f>
        <v>Ｑ．ＥＮＥＳＴでんき(株)(旧：ジニーエナジー合同会社)</v>
      </c>
      <c r="BA823" s="52" t="str">
        <f>IF(参照!G823="","",参照!G823)</f>
        <v>Ｑ．ＥＮＥＳＴでんき(株)(旧：ジニーエナジー合同会社)_メニューA</v>
      </c>
      <c r="BB823" s="52">
        <f t="shared" si="43"/>
        <v>0</v>
      </c>
      <c r="BD823" s="52" t="str">
        <f>IF(参照!L823="","",参照!L823)</f>
        <v/>
      </c>
    </row>
    <row r="824" spans="47:56">
      <c r="AU824" s="52" t="str">
        <f>IF(参照!A824="","",参照!A824)</f>
        <v/>
      </c>
      <c r="AV824" s="52" t="str">
        <f>IF(参照!B824="","",参照!B824)</f>
        <v/>
      </c>
      <c r="AW824" s="52" t="str">
        <f>IF(参照!C824="","",参照!C824)</f>
        <v/>
      </c>
      <c r="AX824" s="52" t="str">
        <f>IF(参照!D824="","",参照!D824)</f>
        <v>メニューB</v>
      </c>
      <c r="AY824" s="52">
        <f>IF(参照!E824="","",参照!E824)</f>
        <v>3.3100000000000002E-4</v>
      </c>
      <c r="AZ824" s="52" t="str">
        <f>IF(参照!F824="","",参照!F824)</f>
        <v>Ｑ．ＥＮＥＳＴでんき(株)(旧：ジニーエナジー合同会社)</v>
      </c>
      <c r="BA824" s="52" t="str">
        <f>IF(参照!G824="","",参照!G824)</f>
        <v>Ｑ．ＥＮＥＳＴでんき(株)(旧：ジニーエナジー合同会社)_メニューB</v>
      </c>
      <c r="BB824" s="52">
        <f t="shared" si="43"/>
        <v>0.33100000000000002</v>
      </c>
      <c r="BD824" s="52" t="str">
        <f>IF(参照!L824="","",参照!L824)</f>
        <v/>
      </c>
    </row>
    <row r="825" spans="47:56">
      <c r="AU825" s="52" t="str">
        <f>IF(参照!A825="","",参照!A825)</f>
        <v/>
      </c>
      <c r="AV825" s="52" t="str">
        <f>IF(参照!B825="","",参照!B825)</f>
        <v/>
      </c>
      <c r="AW825" s="52" t="str">
        <f>IF(参照!C825="","",参照!C825)</f>
        <v/>
      </c>
      <c r="AX825" s="52" t="str">
        <f>IF(参照!D825="","",参照!D825)</f>
        <v>メニューC(残差)</v>
      </c>
      <c r="AY825" s="52">
        <f>IF(参照!E825="","",参照!E825)</f>
        <v>4.2999999999999999E-4</v>
      </c>
      <c r="AZ825" s="52" t="str">
        <f>IF(参照!F825="","",参照!F825)</f>
        <v>Ｑ．ＥＮＥＳＴでんき(株)(旧：ジニーエナジー合同会社)</v>
      </c>
      <c r="BA825" s="52" t="str">
        <f>IF(参照!G825="","",参照!G825)</f>
        <v>Ｑ．ＥＮＥＳＴでんき(株)(旧：ジニーエナジー合同会社)_メニューC(残差)</v>
      </c>
      <c r="BB825" s="52">
        <f t="shared" si="43"/>
        <v>0.43</v>
      </c>
      <c r="BD825" s="52" t="str">
        <f>IF(参照!L825="","",参照!L825)</f>
        <v/>
      </c>
    </row>
    <row r="826" spans="47:56">
      <c r="AU826" s="52" t="str">
        <f>IF(参照!A826="","",参照!A826)</f>
        <v/>
      </c>
      <c r="AV826" s="52" t="str">
        <f>IF(参照!B826="","",参照!B826)</f>
        <v/>
      </c>
      <c r="AW826" s="52" t="str">
        <f>IF(参照!C826="","",参照!C826)</f>
        <v/>
      </c>
      <c r="AX826" s="52" t="str">
        <f>IF(参照!D826="","",参照!D826)</f>
        <v>(参考値)事業者全体</v>
      </c>
      <c r="AY826" s="52">
        <f>IF(参照!E826="","",参照!E826)</f>
        <v>4.7199999999999998E-4</v>
      </c>
      <c r="AZ826" s="52" t="str">
        <f>IF(参照!F826="","",参照!F826)</f>
        <v>Ｑ．ＥＮＥＳＴでんき(株)(旧：ジニーエナジー合同会社)</v>
      </c>
      <c r="BA826" s="52" t="str">
        <f>IF(参照!G826="","",参照!G826)</f>
        <v>Ｑ．ＥＮＥＳＴでんき(株)(旧：ジニーエナジー合同会社)_(参考値)事業者全体</v>
      </c>
      <c r="BB826" s="52">
        <f t="shared" si="43"/>
        <v>0.47199999999999998</v>
      </c>
      <c r="BD826" s="52" t="str">
        <f>IF(参照!L826="","",参照!L826)</f>
        <v/>
      </c>
    </row>
    <row r="827" spans="47:56">
      <c r="AU827" s="52" t="str">
        <f>IF(参照!A827="","",参照!A827)</f>
        <v>A0493</v>
      </c>
      <c r="AV827" s="52" t="str">
        <f>IF(参照!B827="","",参照!B827)</f>
        <v>(株)ぶんごおおのエナジー</v>
      </c>
      <c r="AW827" s="52">
        <f>IF(参照!C827="","",参照!C827)</f>
        <v>3.77E-4</v>
      </c>
      <c r="AX827" s="52" t="str">
        <f>IF(参照!D827="","",参照!D827)</f>
        <v/>
      </c>
      <c r="AY827" s="52">
        <f>IF(参照!E827="","",参照!E827)</f>
        <v>4.1899999999999999E-4</v>
      </c>
      <c r="AZ827" s="52" t="str">
        <f>IF(参照!F827="","",参照!F827)</f>
        <v>(株)ぶんごおおのエナジー</v>
      </c>
      <c r="BA827" s="52" t="str">
        <f>IF(参照!G827="","",参照!G827)</f>
        <v>(株)ぶんごおおのエナジー_</v>
      </c>
      <c r="BB827" s="52">
        <f t="shared" si="43"/>
        <v>0.41899999999999998</v>
      </c>
      <c r="BD827" s="52" t="str">
        <f>IF(参照!L827="","",参照!L827)</f>
        <v/>
      </c>
    </row>
    <row r="828" spans="47:56">
      <c r="AU828" s="52" t="str">
        <f>IF(参照!A828="","",参照!A828)</f>
        <v>A0494</v>
      </c>
      <c r="AV828" s="52" t="str">
        <f>IF(参照!B828="","",参照!B828)</f>
        <v>ヴィジョナリーパワー(株)</v>
      </c>
      <c r="AW828" s="52">
        <f>IF(参照!C828="","",参照!C828)</f>
        <v>3.79E-4</v>
      </c>
      <c r="AX828" s="52" t="str">
        <f>IF(参照!D828="","",参照!D828)</f>
        <v/>
      </c>
      <c r="AY828" s="52">
        <f>IF(参照!E828="","",参照!E828)</f>
        <v>3.2299999999999999E-4</v>
      </c>
      <c r="AZ828" s="52" t="str">
        <f>IF(参照!F828="","",参照!F828)</f>
        <v>ヴィジョナリーパワー(株)</v>
      </c>
      <c r="BA828" s="52" t="str">
        <f>IF(参照!G828="","",参照!G828)</f>
        <v>ヴィジョナリーパワー(株)_</v>
      </c>
      <c r="BB828" s="52">
        <f t="shared" si="43"/>
        <v>0.32300000000000001</v>
      </c>
      <c r="BD828" s="52" t="str">
        <f>IF(参照!L828="","",参照!L828)</f>
        <v/>
      </c>
    </row>
    <row r="829" spans="47:56">
      <c r="AU829" s="52" t="str">
        <f>IF(参照!A829="","",参照!A829)</f>
        <v>A0495</v>
      </c>
      <c r="AV829" s="52" t="str">
        <f>IF(参照!B829="","",参照!B829)</f>
        <v>有明エナジー(株)</v>
      </c>
      <c r="AW829" s="52">
        <f>IF(参照!C829="","",参照!C829)</f>
        <v>3.39E-4</v>
      </c>
      <c r="AX829" s="52" t="str">
        <f>IF(参照!D829="","",参照!D829)</f>
        <v/>
      </c>
      <c r="AY829" s="52">
        <f>IF(参照!E829="","",参照!E829)</f>
        <v>2.9300000000000002E-4</v>
      </c>
      <c r="AZ829" s="52" t="str">
        <f>IF(参照!F829="","",参照!F829)</f>
        <v>有明エナジー(株)</v>
      </c>
      <c r="BA829" s="52" t="str">
        <f>IF(参照!G829="","",参照!G829)</f>
        <v>有明エナジー(株)_</v>
      </c>
      <c r="BB829" s="52">
        <f t="shared" si="43"/>
        <v>0.29300000000000004</v>
      </c>
      <c r="BD829" s="52" t="str">
        <f>IF(参照!L829="","",参照!L829)</f>
        <v/>
      </c>
    </row>
    <row r="830" spans="47:56">
      <c r="AU830" s="52" t="str">
        <f>IF(参照!A830="","",参照!A830)</f>
        <v>A0499</v>
      </c>
      <c r="AV830" s="52" t="str">
        <f>IF(参照!B830="","",参照!B830)</f>
        <v>厚木瓦斯(株)</v>
      </c>
      <c r="AW830" s="52">
        <f>IF(参照!C830="","",参照!C830)</f>
        <v>3.6400000000000001E-4</v>
      </c>
      <c r="AX830" s="52" t="str">
        <f>IF(参照!D830="","",参照!D830)</f>
        <v>メニューA</v>
      </c>
      <c r="AY830" s="52">
        <f>IF(参照!E830="","",参照!E830)</f>
        <v>0</v>
      </c>
      <c r="AZ830" s="52" t="str">
        <f>IF(参照!F830="","",参照!F830)</f>
        <v>厚木瓦斯(株)</v>
      </c>
      <c r="BA830" s="52" t="str">
        <f>IF(参照!G830="","",参照!G830)</f>
        <v>厚木瓦斯(株)_メニューA</v>
      </c>
      <c r="BB830" s="52">
        <f t="shared" si="43"/>
        <v>0</v>
      </c>
      <c r="BD830" s="52" t="str">
        <f>IF(参照!L830="","",参照!L830)</f>
        <v/>
      </c>
    </row>
    <row r="831" spans="47:56">
      <c r="AU831" s="52" t="str">
        <f>IF(参照!A831="","",参照!A831)</f>
        <v/>
      </c>
      <c r="AV831" s="52" t="str">
        <f>IF(参照!B831="","",参照!B831)</f>
        <v/>
      </c>
      <c r="AW831" s="52" t="str">
        <f>IF(参照!C831="","",参照!C831)</f>
        <v/>
      </c>
      <c r="AX831" s="52" t="str">
        <f>IF(参照!D831="","",参照!D831)</f>
        <v>メニューB(残差)</v>
      </c>
      <c r="AY831" s="52">
        <f>IF(参照!E831="","",参照!E831)</f>
        <v>3.0699999999999998E-4</v>
      </c>
      <c r="AZ831" s="52" t="str">
        <f>IF(参照!F831="","",参照!F831)</f>
        <v>厚木瓦斯(株)</v>
      </c>
      <c r="BA831" s="52" t="str">
        <f>IF(参照!G831="","",参照!G831)</f>
        <v>厚木瓦斯(株)_メニューB(残差)</v>
      </c>
      <c r="BB831" s="52">
        <f t="shared" si="43"/>
        <v>0.307</v>
      </c>
      <c r="BD831" s="52" t="str">
        <f>IF(参照!L831="","",参照!L831)</f>
        <v/>
      </c>
    </row>
    <row r="832" spans="47:56">
      <c r="AU832" s="52" t="str">
        <f>IF(参照!A832="","",参照!A832)</f>
        <v/>
      </c>
      <c r="AV832" s="52" t="str">
        <f>IF(参照!B832="","",参照!B832)</f>
        <v/>
      </c>
      <c r="AW832" s="52" t="str">
        <f>IF(参照!C832="","",参照!C832)</f>
        <v/>
      </c>
      <c r="AX832" s="52" t="str">
        <f>IF(参照!D832="","",参照!D832)</f>
        <v>(参考値)事業者全体</v>
      </c>
      <c r="AY832" s="52">
        <f>IF(参照!E832="","",参照!E832)</f>
        <v>3.9200000000000004E-4</v>
      </c>
      <c r="AZ832" s="52" t="str">
        <f>IF(参照!F832="","",参照!F832)</f>
        <v>厚木瓦斯(株)</v>
      </c>
      <c r="BA832" s="52" t="str">
        <f>IF(参照!G832="","",参照!G832)</f>
        <v>厚木瓦斯(株)_(参考値)事業者全体</v>
      </c>
      <c r="BB832" s="52">
        <f t="shared" si="43"/>
        <v>0.39200000000000002</v>
      </c>
      <c r="BD832" s="52" t="str">
        <f>IF(参照!L832="","",参照!L832)</f>
        <v/>
      </c>
    </row>
    <row r="833" spans="47:56">
      <c r="AU833" s="52" t="str">
        <f>IF(参照!A833="","",参照!A833)</f>
        <v>A0500</v>
      </c>
      <c r="AV833" s="52" t="str">
        <f>IF(参照!B833="","",参照!B833)</f>
        <v>(株)エネ・ビジョン</v>
      </c>
      <c r="AW833" s="52">
        <f>IF(参照!C833="","",参照!C833)</f>
        <v>2.92E-4</v>
      </c>
      <c r="AX833" s="52" t="str">
        <f>IF(参照!D833="","",参照!D833)</f>
        <v/>
      </c>
      <c r="AY833" s="52">
        <f>IF(参照!E833="","",参照!E833)</f>
        <v>2.3599999999999999E-4</v>
      </c>
      <c r="AZ833" s="52" t="str">
        <f>IF(参照!F833="","",参照!F833)</f>
        <v>(株)エネ・ビジョン</v>
      </c>
      <c r="BA833" s="52" t="str">
        <f>IF(参照!G833="","",参照!G833)</f>
        <v>(株)エネ・ビジョン_</v>
      </c>
      <c r="BB833" s="52">
        <f t="shared" si="43"/>
        <v>0.23599999999999999</v>
      </c>
      <c r="BD833" s="52" t="str">
        <f>IF(参照!L833="","",参照!L833)</f>
        <v/>
      </c>
    </row>
    <row r="834" spans="47:56">
      <c r="AU834" s="52" t="str">
        <f>IF(参照!A834="","",参照!A834)</f>
        <v>A0501</v>
      </c>
      <c r="AV834" s="52" t="str">
        <f>IF(参照!B834="","",参照!B834)</f>
        <v>イワタニ三重(株)</v>
      </c>
      <c r="AW834" s="52">
        <f>IF(参照!C834="","",参照!C834)</f>
        <v>3.6400000000000001E-4</v>
      </c>
      <c r="AX834" s="52" t="str">
        <f>IF(参照!D834="","",参照!D834)</f>
        <v/>
      </c>
      <c r="AY834" s="52">
        <f>IF(参照!E834="","",参照!E834)</f>
        <v>3.0800000000000001E-4</v>
      </c>
      <c r="AZ834" s="52" t="str">
        <f>IF(参照!F834="","",参照!F834)</f>
        <v>イワタニ三重(株)</v>
      </c>
      <c r="BA834" s="52" t="str">
        <f>IF(参照!G834="","",参照!G834)</f>
        <v>イワタニ三重(株)_</v>
      </c>
      <c r="BB834" s="52">
        <f t="shared" si="43"/>
        <v>0.308</v>
      </c>
      <c r="BD834" s="52" t="str">
        <f>IF(参照!L834="","",参照!L834)</f>
        <v/>
      </c>
    </row>
    <row r="835" spans="47:56">
      <c r="AU835" s="52" t="str">
        <f>IF(参照!A835="","",参照!A835)</f>
        <v>A0502</v>
      </c>
      <c r="AV835" s="52" t="str">
        <f>IF(参照!B835="","",参照!B835)</f>
        <v>(株)マルヰ</v>
      </c>
      <c r="AW835" s="52">
        <f>IF(参照!C835="","",参照!C835)</f>
        <v>4.64E-4</v>
      </c>
      <c r="AX835" s="52" t="str">
        <f>IF(参照!D835="","",参照!D835)</f>
        <v/>
      </c>
      <c r="AY835" s="52">
        <f>IF(参照!E835="","",参照!E835)</f>
        <v>4.4700000000000002E-4</v>
      </c>
      <c r="AZ835" s="52" t="str">
        <f>IF(参照!F835="","",参照!F835)</f>
        <v>(株)マルヰ</v>
      </c>
      <c r="BA835" s="52" t="str">
        <f>IF(参照!G835="","",参照!G835)</f>
        <v>(株)マルヰ_</v>
      </c>
      <c r="BB835" s="52">
        <f t="shared" si="43"/>
        <v>0.44700000000000001</v>
      </c>
      <c r="BD835" s="52" t="str">
        <f>IF(参照!L835="","",参照!L835)</f>
        <v/>
      </c>
    </row>
    <row r="836" spans="47:56">
      <c r="AU836" s="52" t="str">
        <f>IF(参照!A836="","",参照!A836)</f>
        <v>A0503</v>
      </c>
      <c r="AV836" s="52" t="str">
        <f>IF(参照!B836="","",参照!B836)</f>
        <v>大多喜ガス(株)</v>
      </c>
      <c r="AW836" s="52">
        <f>IF(参照!C836="","",参照!C836)</f>
        <v>4.3199999999999998E-4</v>
      </c>
      <c r="AX836" s="52" t="str">
        <f>IF(参照!D836="","",参照!D836)</f>
        <v/>
      </c>
      <c r="AY836" s="52">
        <f>IF(参照!E836="","",参照!E836)</f>
        <v>3.9899999999999999E-4</v>
      </c>
      <c r="AZ836" s="52" t="str">
        <f>IF(参照!F836="","",参照!F836)</f>
        <v>大多喜ガス(株)</v>
      </c>
      <c r="BA836" s="52" t="str">
        <f>IF(参照!G836="","",参照!G836)</f>
        <v>大多喜ガス(株)_</v>
      </c>
      <c r="BB836" s="52">
        <f t="shared" si="43"/>
        <v>0.39900000000000002</v>
      </c>
      <c r="BD836" s="52" t="str">
        <f>IF(参照!L836="","",参照!L836)</f>
        <v/>
      </c>
    </row>
    <row r="837" spans="47:56">
      <c r="AU837" s="52" t="str">
        <f>IF(参照!A837="","",参照!A837)</f>
        <v>A0506</v>
      </c>
      <c r="AV837" s="52" t="str">
        <f>IF(参照!B837="","",参照!B837)</f>
        <v>鈴与電力(株)</v>
      </c>
      <c r="AW837" s="52">
        <f>IF(参照!C837="","",参照!C837)</f>
        <v>4.5899999999999999E-4</v>
      </c>
      <c r="AX837" s="52" t="str">
        <f>IF(参照!D837="","",参照!D837)</f>
        <v>メニューA</v>
      </c>
      <c r="AY837" s="52">
        <f>IF(参照!E837="","",参照!E837)</f>
        <v>0</v>
      </c>
      <c r="AZ837" s="52" t="str">
        <f>IF(参照!F837="","",参照!F837)</f>
        <v>鈴与電力(株)</v>
      </c>
      <c r="BA837" s="52" t="str">
        <f>IF(参照!G837="","",参照!G837)</f>
        <v>鈴与電力(株)_メニューA</v>
      </c>
      <c r="BB837" s="52">
        <f t="shared" ref="BB837:BB900" si="44">AY837*1000</f>
        <v>0</v>
      </c>
      <c r="BD837" s="52" t="str">
        <f>IF(参照!L837="","",参照!L837)</f>
        <v/>
      </c>
    </row>
    <row r="838" spans="47:56">
      <c r="AU838" s="52" t="str">
        <f>IF(参照!A838="","",参照!A838)</f>
        <v/>
      </c>
      <c r="AV838" s="52" t="str">
        <f>IF(参照!B838="","",参照!B838)</f>
        <v/>
      </c>
      <c r="AW838" s="52" t="str">
        <f>IF(参照!C838="","",参照!C838)</f>
        <v/>
      </c>
      <c r="AX838" s="52" t="str">
        <f>IF(参照!D838="","",参照!D838)</f>
        <v>メニューB</v>
      </c>
      <c r="AY838" s="52">
        <f>IF(参照!E838="","",参照!E838)</f>
        <v>0</v>
      </c>
      <c r="AZ838" s="52" t="str">
        <f>IF(参照!F838="","",参照!F838)</f>
        <v>鈴与電力(株)</v>
      </c>
      <c r="BA838" s="52" t="str">
        <f>IF(参照!G838="","",参照!G838)</f>
        <v>鈴与電力(株)_メニューB</v>
      </c>
      <c r="BB838" s="52">
        <f t="shared" si="44"/>
        <v>0</v>
      </c>
      <c r="BD838" s="52" t="str">
        <f>IF(参照!L838="","",参照!L838)</f>
        <v/>
      </c>
    </row>
    <row r="839" spans="47:56">
      <c r="AU839" s="52" t="str">
        <f>IF(参照!A839="","",参照!A839)</f>
        <v/>
      </c>
      <c r="AV839" s="52" t="str">
        <f>IF(参照!B839="","",参照!B839)</f>
        <v/>
      </c>
      <c r="AW839" s="52" t="str">
        <f>IF(参照!C839="","",参照!C839)</f>
        <v/>
      </c>
      <c r="AX839" s="52" t="str">
        <f>IF(参照!D839="","",参照!D839)</f>
        <v>メニューC</v>
      </c>
      <c r="AY839" s="52">
        <f>IF(参照!E839="","",参照!E839)</f>
        <v>0</v>
      </c>
      <c r="AZ839" s="52" t="str">
        <f>IF(参照!F839="","",参照!F839)</f>
        <v>鈴与電力(株)</v>
      </c>
      <c r="BA839" s="52" t="str">
        <f>IF(参照!G839="","",参照!G839)</f>
        <v>鈴与電力(株)_メニューC</v>
      </c>
      <c r="BB839" s="52">
        <f t="shared" si="44"/>
        <v>0</v>
      </c>
      <c r="BD839" s="52" t="str">
        <f>IF(参照!L839="","",参照!L839)</f>
        <v/>
      </c>
    </row>
    <row r="840" spans="47:56">
      <c r="AU840" s="52" t="str">
        <f>IF(参照!A840="","",参照!A840)</f>
        <v/>
      </c>
      <c r="AV840" s="52" t="str">
        <f>IF(参照!B840="","",参照!B840)</f>
        <v/>
      </c>
      <c r="AW840" s="52" t="str">
        <f>IF(参照!C840="","",参照!C840)</f>
        <v/>
      </c>
      <c r="AX840" s="52" t="str">
        <f>IF(参照!D840="","",参照!D840)</f>
        <v>メニューD</v>
      </c>
      <c r="AY840" s="52">
        <f>IF(参照!E840="","",参照!E840)</f>
        <v>0</v>
      </c>
      <c r="AZ840" s="52" t="str">
        <f>IF(参照!F840="","",参照!F840)</f>
        <v>鈴与電力(株)</v>
      </c>
      <c r="BA840" s="52" t="str">
        <f>IF(参照!G840="","",参照!G840)</f>
        <v>鈴与電力(株)_メニューD</v>
      </c>
      <c r="BB840" s="52">
        <f t="shared" si="44"/>
        <v>0</v>
      </c>
      <c r="BD840" s="52" t="str">
        <f>IF(参照!L840="","",参照!L840)</f>
        <v/>
      </c>
    </row>
    <row r="841" spans="47:56">
      <c r="AU841" s="52" t="str">
        <f>IF(参照!A841="","",参照!A841)</f>
        <v/>
      </c>
      <c r="AV841" s="52" t="str">
        <f>IF(参照!B841="","",参照!B841)</f>
        <v/>
      </c>
      <c r="AW841" s="52" t="str">
        <f>IF(参照!C841="","",参照!C841)</f>
        <v/>
      </c>
      <c r="AX841" s="52" t="str">
        <f>IF(参照!D841="","",参照!D841)</f>
        <v>メニューE(残差)</v>
      </c>
      <c r="AY841" s="52">
        <f>IF(参照!E841="","",参照!E841)</f>
        <v>5.2099999999999998E-4</v>
      </c>
      <c r="AZ841" s="52" t="str">
        <f>IF(参照!F841="","",参照!F841)</f>
        <v>鈴与電力(株)</v>
      </c>
      <c r="BA841" s="52" t="str">
        <f>IF(参照!G841="","",参照!G841)</f>
        <v>鈴与電力(株)_メニューE(残差)</v>
      </c>
      <c r="BB841" s="52">
        <f t="shared" si="44"/>
        <v>0.52100000000000002</v>
      </c>
      <c r="BD841" s="52" t="str">
        <f>IF(参照!L841="","",参照!L841)</f>
        <v/>
      </c>
    </row>
    <row r="842" spans="47:56">
      <c r="AU842" s="52" t="str">
        <f>IF(参照!A842="","",参照!A842)</f>
        <v/>
      </c>
      <c r="AV842" s="52" t="str">
        <f>IF(参照!B842="","",参照!B842)</f>
        <v/>
      </c>
      <c r="AW842" s="52" t="str">
        <f>IF(参照!C842="","",参照!C842)</f>
        <v/>
      </c>
      <c r="AX842" s="52" t="str">
        <f>IF(参照!D842="","",参照!D842)</f>
        <v>(参考値)事業者全体</v>
      </c>
      <c r="AY842" s="52">
        <f>IF(参照!E842="","",参照!E842)</f>
        <v>4.5900000000000004E-4</v>
      </c>
      <c r="AZ842" s="52" t="str">
        <f>IF(参照!F842="","",参照!F842)</f>
        <v>鈴与電力(株)</v>
      </c>
      <c r="BA842" s="52" t="str">
        <f>IF(参照!G842="","",参照!G842)</f>
        <v>鈴与電力(株)_(参考値)事業者全体</v>
      </c>
      <c r="BB842" s="52">
        <f t="shared" si="44"/>
        <v>0.45900000000000002</v>
      </c>
      <c r="BD842" s="52" t="str">
        <f>IF(参照!L842="","",参照!L842)</f>
        <v/>
      </c>
    </row>
    <row r="843" spans="47:56">
      <c r="AU843" s="52" t="str">
        <f>IF(参照!A843="","",参照!A843)</f>
        <v>A0507</v>
      </c>
      <c r="AV843" s="52" t="str">
        <f>IF(参照!B843="","",参照!B843)</f>
        <v>コープ電力(株)</v>
      </c>
      <c r="AW843" s="52">
        <f>IF(参照!C843="","",参照!C843)</f>
        <v>2.3000000000000001E-4</v>
      </c>
      <c r="AX843" s="52" t="str">
        <f>IF(参照!D843="","",参照!D843)</f>
        <v/>
      </c>
      <c r="AY843" s="52">
        <f>IF(参照!E843="","",参照!E843)</f>
        <v>3.8699999999999997E-4</v>
      </c>
      <c r="AZ843" s="52" t="str">
        <f>IF(参照!F843="","",参照!F843)</f>
        <v>コープ電力(株)</v>
      </c>
      <c r="BA843" s="52" t="str">
        <f>IF(参照!G843="","",参照!G843)</f>
        <v>コープ電力(株)_</v>
      </c>
      <c r="BB843" s="52">
        <f t="shared" si="44"/>
        <v>0.38699999999999996</v>
      </c>
      <c r="BD843" s="52" t="str">
        <f>IF(参照!L843="","",参照!L843)</f>
        <v/>
      </c>
    </row>
    <row r="844" spans="47:56">
      <c r="AU844" s="52" t="str">
        <f>IF(参照!A844="","",参照!A844)</f>
        <v>A0508</v>
      </c>
      <c r="AV844" s="52" t="str">
        <f>IF(参照!B844="","",参照!B844)</f>
        <v>生活協同組合コープぐんま</v>
      </c>
      <c r="AW844" s="52">
        <f>IF(参照!C844="","",参照!C844)</f>
        <v>3.7100000000000002E-4</v>
      </c>
      <c r="AX844" s="52" t="str">
        <f>IF(参照!D844="","",参照!D844)</f>
        <v/>
      </c>
      <c r="AY844" s="52">
        <f>IF(参照!E844="","",参照!E844)</f>
        <v>3.1599999999999998E-4</v>
      </c>
      <c r="AZ844" s="52" t="str">
        <f>IF(参照!F844="","",参照!F844)</f>
        <v>生活協同組合コープぐんま</v>
      </c>
      <c r="BA844" s="52" t="str">
        <f>IF(参照!G844="","",参照!G844)</f>
        <v>生活協同組合コープぐんま_</v>
      </c>
      <c r="BB844" s="52">
        <f t="shared" si="44"/>
        <v>0.316</v>
      </c>
      <c r="BD844" s="52" t="str">
        <f>IF(参照!L844="","",参照!L844)</f>
        <v/>
      </c>
    </row>
    <row r="845" spans="47:56">
      <c r="AU845" s="52" t="str">
        <f>IF(参照!A845="","",参照!A845)</f>
        <v>A0509</v>
      </c>
      <c r="AV845" s="52" t="str">
        <f>IF(参照!B845="","",参照!B845)</f>
        <v>とちぎコープ生活協同組合</v>
      </c>
      <c r="AW845" s="52">
        <f>IF(参照!C845="","",参照!C845)</f>
        <v>3.7199999999999999E-4</v>
      </c>
      <c r="AX845" s="52" t="str">
        <f>IF(参照!D845="","",参照!D845)</f>
        <v/>
      </c>
      <c r="AY845" s="52">
        <f>IF(参照!E845="","",参照!E845)</f>
        <v>3.1599999999999998E-4</v>
      </c>
      <c r="AZ845" s="52" t="str">
        <f>IF(参照!F845="","",参照!F845)</f>
        <v>とちぎコープ生活協同組合</v>
      </c>
      <c r="BA845" s="52" t="str">
        <f>IF(参照!G845="","",参照!G845)</f>
        <v>とちぎコープ生活協同組合_</v>
      </c>
      <c r="BB845" s="52">
        <f t="shared" si="44"/>
        <v>0.316</v>
      </c>
      <c r="BD845" s="52" t="str">
        <f>IF(参照!L845="","",参照!L845)</f>
        <v/>
      </c>
    </row>
    <row r="846" spans="47:56">
      <c r="AU846" s="52" t="str">
        <f>IF(参照!A846="","",参照!A846)</f>
        <v>A0510</v>
      </c>
      <c r="AV846" s="52" t="str">
        <f>IF(参照!B846="","",参照!B846)</f>
        <v>いばらきコープ生活協同組合</v>
      </c>
      <c r="AW846" s="52">
        <f>IF(参照!C846="","",参照!C846)</f>
        <v>3.7199999999999999E-4</v>
      </c>
      <c r="AX846" s="52" t="str">
        <f>IF(参照!D846="","",参照!D846)</f>
        <v/>
      </c>
      <c r="AY846" s="52">
        <f>IF(参照!E846="","",参照!E846)</f>
        <v>3.1599999999999998E-4</v>
      </c>
      <c r="AZ846" s="52" t="str">
        <f>IF(参照!F846="","",参照!F846)</f>
        <v>いばらきコープ生活協同組合</v>
      </c>
      <c r="BA846" s="52" t="str">
        <f>IF(参照!G846="","",参照!G846)</f>
        <v>いばらきコープ生活協同組合_</v>
      </c>
      <c r="BB846" s="52">
        <f t="shared" si="44"/>
        <v>0.316</v>
      </c>
      <c r="BD846" s="52" t="str">
        <f>IF(参照!L846="","",参照!L846)</f>
        <v/>
      </c>
    </row>
    <row r="847" spans="47:56">
      <c r="AU847" s="52" t="str">
        <f>IF(参照!A847="","",参照!A847)</f>
        <v>A0511</v>
      </c>
      <c r="AV847" s="52" t="str">
        <f>IF(参照!B847="","",参照!B847)</f>
        <v>亀岡ふるさとエナジー(株)</v>
      </c>
      <c r="AW847" s="52">
        <f>IF(参照!C847="","",参照!C847)</f>
        <v>7.4999999999999993E-5</v>
      </c>
      <c r="AX847" s="52" t="str">
        <f>IF(参照!D847="","",参照!D847)</f>
        <v/>
      </c>
      <c r="AY847" s="52">
        <f>IF(参照!E847="","",参照!E847)</f>
        <v>5.1400000000000003E-4</v>
      </c>
      <c r="AZ847" s="52" t="str">
        <f>IF(参照!F847="","",参照!F847)</f>
        <v>亀岡ふるさとエナジー(株)</v>
      </c>
      <c r="BA847" s="52" t="str">
        <f>IF(参照!G847="","",参照!G847)</f>
        <v>亀岡ふるさとエナジー(株)_</v>
      </c>
      <c r="BB847" s="52">
        <f t="shared" si="44"/>
        <v>0.51400000000000001</v>
      </c>
      <c r="BD847" s="52" t="str">
        <f>IF(参照!L847="","",参照!L847)</f>
        <v/>
      </c>
    </row>
    <row r="848" spans="47:56">
      <c r="AU848" s="52" t="str">
        <f>IF(参照!A848="","",参照!A848)</f>
        <v>A0513</v>
      </c>
      <c r="AV848" s="52" t="str">
        <f>IF(参照!B848="","",参照!B848)</f>
        <v>(株)織戸組</v>
      </c>
      <c r="AW848" s="52">
        <f>IF(参照!C848="","",参照!C848)</f>
        <v>4.7100000000000001E-4</v>
      </c>
      <c r="AX848" s="52" t="str">
        <f>IF(参照!D848="","",参照!D848)</f>
        <v>メニューA</v>
      </c>
      <c r="AY848" s="52">
        <f>IF(参照!E848="","",参照!E848)</f>
        <v>0</v>
      </c>
      <c r="AZ848" s="52" t="str">
        <f>IF(参照!F848="","",参照!F848)</f>
        <v>(株)織戸組</v>
      </c>
      <c r="BA848" s="52" t="str">
        <f>IF(参照!G848="","",参照!G848)</f>
        <v>(株)織戸組_メニューA</v>
      </c>
      <c r="BB848" s="52">
        <f t="shared" si="44"/>
        <v>0</v>
      </c>
      <c r="BD848" s="52" t="str">
        <f>IF(参照!L848="","",参照!L848)</f>
        <v/>
      </c>
    </row>
    <row r="849" spans="47:56">
      <c r="AU849" s="52" t="str">
        <f>IF(参照!A849="","",参照!A849)</f>
        <v/>
      </c>
      <c r="AV849" s="52" t="str">
        <f>IF(参照!B849="","",参照!B849)</f>
        <v/>
      </c>
      <c r="AW849" s="52" t="str">
        <f>IF(参照!C849="","",参照!C849)</f>
        <v/>
      </c>
      <c r="AX849" s="52" t="str">
        <f>IF(参照!D849="","",参照!D849)</f>
        <v>メニューB(残差)</v>
      </c>
      <c r="AY849" s="52">
        <f>IF(参照!E849="","",参照!E849)</f>
        <v>4.1299999999999996E-4</v>
      </c>
      <c r="AZ849" s="52" t="str">
        <f>IF(参照!F849="","",参照!F849)</f>
        <v>(株)織戸組</v>
      </c>
      <c r="BA849" s="52" t="str">
        <f>IF(参照!G849="","",参照!G849)</f>
        <v>(株)織戸組_メニューB(残差)</v>
      </c>
      <c r="BB849" s="52">
        <f t="shared" si="44"/>
        <v>0.41299999999999998</v>
      </c>
      <c r="BD849" s="52" t="str">
        <f>IF(参照!L849="","",参照!L849)</f>
        <v/>
      </c>
    </row>
    <row r="850" spans="47:56">
      <c r="AU850" s="52" t="str">
        <f>IF(参照!A850="","",参照!A850)</f>
        <v/>
      </c>
      <c r="AV850" s="52" t="str">
        <f>IF(参照!B850="","",参照!B850)</f>
        <v/>
      </c>
      <c r="AW850" s="52" t="str">
        <f>IF(参照!C850="","",参照!C850)</f>
        <v/>
      </c>
      <c r="AX850" s="52" t="str">
        <f>IF(参照!D850="","",参照!D850)</f>
        <v>(参考値)事業者全体</v>
      </c>
      <c r="AY850" s="52">
        <f>IF(参照!E850="","",参照!E850)</f>
        <v>4.4900000000000002E-4</v>
      </c>
      <c r="AZ850" s="52" t="str">
        <f>IF(参照!F850="","",参照!F850)</f>
        <v>(株)織戸組</v>
      </c>
      <c r="BA850" s="52" t="str">
        <f>IF(参照!G850="","",参照!G850)</f>
        <v>(株)織戸組_(参考値)事業者全体</v>
      </c>
      <c r="BB850" s="52">
        <f t="shared" si="44"/>
        <v>0.44900000000000001</v>
      </c>
      <c r="BD850" s="52" t="str">
        <f>IF(参照!L850="","",参照!L850)</f>
        <v/>
      </c>
    </row>
    <row r="851" spans="47:56">
      <c r="AU851" s="52" t="str">
        <f>IF(参照!A851="","",参照!A851)</f>
        <v>A0514</v>
      </c>
      <c r="AV851" s="52" t="str">
        <f>IF(参照!B851="","",参照!B851)</f>
        <v>ふかやｅパワー(株)</v>
      </c>
      <c r="AW851" s="52">
        <f>IF(参照!C851="","",参照!C851)</f>
        <v>4.5199999999999998E-4</v>
      </c>
      <c r="AX851" s="52" t="str">
        <f>IF(参照!D851="","",参照!D851)</f>
        <v>メニューA</v>
      </c>
      <c r="AY851" s="52">
        <f>IF(参照!E851="","",参照!E851)</f>
        <v>0</v>
      </c>
      <c r="AZ851" s="52" t="str">
        <f>IF(参照!F851="","",参照!F851)</f>
        <v>ふかやｅパワー(株)</v>
      </c>
      <c r="BA851" s="52" t="str">
        <f>IF(参照!G851="","",参照!G851)</f>
        <v>ふかやｅパワー(株)_メニューA</v>
      </c>
      <c r="BB851" s="52">
        <f t="shared" si="44"/>
        <v>0</v>
      </c>
      <c r="BD851" s="52" t="str">
        <f>IF(参照!L851="","",参照!L851)</f>
        <v/>
      </c>
    </row>
    <row r="852" spans="47:56">
      <c r="AU852" s="52" t="str">
        <f>IF(参照!A852="","",参照!A852)</f>
        <v/>
      </c>
      <c r="AV852" s="52" t="str">
        <f>IF(参照!B852="","",参照!B852)</f>
        <v/>
      </c>
      <c r="AW852" s="52" t="str">
        <f>IF(参照!C852="","",参照!C852)</f>
        <v/>
      </c>
      <c r="AX852" s="52" t="str">
        <f>IF(参照!D852="","",参照!D852)</f>
        <v>メニューB(残差)</v>
      </c>
      <c r="AY852" s="52">
        <f>IF(参照!E852="","",参照!E852)</f>
        <v>3.9899999999999999E-4</v>
      </c>
      <c r="AZ852" s="52" t="str">
        <f>IF(参照!F852="","",参照!F852)</f>
        <v>ふかやｅパワー(株)</v>
      </c>
      <c r="BA852" s="52" t="str">
        <f>IF(参照!G852="","",参照!G852)</f>
        <v>ふかやｅパワー(株)_メニューB(残差)</v>
      </c>
      <c r="BB852" s="52">
        <f t="shared" si="44"/>
        <v>0.39900000000000002</v>
      </c>
      <c r="BD852" s="52" t="str">
        <f>IF(参照!L852="","",参照!L852)</f>
        <v/>
      </c>
    </row>
    <row r="853" spans="47:56">
      <c r="AU853" s="52" t="str">
        <f>IF(参照!A853="","",参照!A853)</f>
        <v/>
      </c>
      <c r="AV853" s="52" t="str">
        <f>IF(参照!B853="","",参照!B853)</f>
        <v/>
      </c>
      <c r="AW853" s="52" t="str">
        <f>IF(参照!C853="","",参照!C853)</f>
        <v/>
      </c>
      <c r="AX853" s="52" t="str">
        <f>IF(参照!D853="","",参照!D853)</f>
        <v>(参考値)事業者全体</v>
      </c>
      <c r="AY853" s="52">
        <f>IF(参照!E853="","",参照!E853)</f>
        <v>4.2900000000000002E-4</v>
      </c>
      <c r="AZ853" s="52" t="str">
        <f>IF(参照!F853="","",参照!F853)</f>
        <v>ふかやｅパワー(株)</v>
      </c>
      <c r="BA853" s="52" t="str">
        <f>IF(参照!G853="","",参照!G853)</f>
        <v>ふかやｅパワー(株)_(参考値)事業者全体</v>
      </c>
      <c r="BB853" s="52">
        <f t="shared" si="44"/>
        <v>0.42899999999999999</v>
      </c>
      <c r="BD853" s="52" t="str">
        <f>IF(参照!L853="","",参照!L853)</f>
        <v/>
      </c>
    </row>
    <row r="854" spans="47:56">
      <c r="AU854" s="52" t="str">
        <f>IF(参照!A854="","",参照!A854)</f>
        <v>A0515</v>
      </c>
      <c r="AV854" s="52" t="str">
        <f>IF(参照!B854="","",参照!B854)</f>
        <v>(株)Ｌｉｎｋ　Ｌｉｆｅ</v>
      </c>
      <c r="AW854" s="52">
        <f>IF(参照!C854="","",参照!C854)</f>
        <v>5.1599999999999997E-4</v>
      </c>
      <c r="AX854" s="52" t="str">
        <f>IF(参照!D854="","",参照!D854)</f>
        <v/>
      </c>
      <c r="AY854" s="52">
        <f>IF(参照!E854="","",参照!E854)</f>
        <v>5.31E-4</v>
      </c>
      <c r="AZ854" s="52" t="str">
        <f>IF(参照!F854="","",参照!F854)</f>
        <v>(株)Ｌｉｎｋ　Ｌｉｆｅ</v>
      </c>
      <c r="BA854" s="52" t="str">
        <f>IF(参照!G854="","",参照!G854)</f>
        <v>(株)Ｌｉｎｋ　Ｌｉｆｅ_</v>
      </c>
      <c r="BB854" s="52">
        <f t="shared" si="44"/>
        <v>0.53100000000000003</v>
      </c>
      <c r="BD854" s="52" t="str">
        <f>IF(参照!L854="","",参照!L854)</f>
        <v/>
      </c>
    </row>
    <row r="855" spans="47:56">
      <c r="AU855" s="52" t="str">
        <f>IF(参照!A855="","",参照!A855)</f>
        <v>A0518</v>
      </c>
      <c r="AV855" s="52" t="str">
        <f>IF(参照!B855="","",参照!B855)</f>
        <v>(株)グローバルキャスト</v>
      </c>
      <c r="AW855" s="52">
        <f>IF(参照!C855="","",参照!C855)</f>
        <v>3.7399999999999998E-4</v>
      </c>
      <c r="AX855" s="52" t="str">
        <f>IF(参照!D855="","",参照!D855)</f>
        <v/>
      </c>
      <c r="AY855" s="52">
        <f>IF(参照!E855="","",参照!E855)</f>
        <v>3.1800000000000003E-4</v>
      </c>
      <c r="AZ855" s="52" t="str">
        <f>IF(参照!F855="","",参照!F855)</f>
        <v>(株)グローバルキャスト</v>
      </c>
      <c r="BA855" s="52" t="str">
        <f>IF(参照!G855="","",参照!G855)</f>
        <v>(株)グローバルキャスト_</v>
      </c>
      <c r="BB855" s="52">
        <f t="shared" si="44"/>
        <v>0.318</v>
      </c>
      <c r="BD855" s="52" t="str">
        <f>IF(参照!L855="","",参照!L855)</f>
        <v/>
      </c>
    </row>
    <row r="856" spans="47:56">
      <c r="AU856" s="52" t="str">
        <f>IF(参照!A856="","",参照!A856)</f>
        <v>A0519</v>
      </c>
      <c r="AV856" s="52" t="str">
        <f>IF(参照!B856="","",参照!B856)</f>
        <v>日本エネルギー総合システム(株)</v>
      </c>
      <c r="AW856" s="52">
        <f>IF(参照!C856="","",参照!C856)</f>
        <v>5.0000000000000001E-4</v>
      </c>
      <c r="AX856" s="52" t="str">
        <f>IF(参照!D856="","",参照!D856)</f>
        <v>メニューA</v>
      </c>
      <c r="AY856" s="52">
        <f>IF(参照!E856="","",参照!E856)</f>
        <v>0</v>
      </c>
      <c r="AZ856" s="52" t="str">
        <f>IF(参照!F856="","",参照!F856)</f>
        <v>日本エネルギー総合システム(株)</v>
      </c>
      <c r="BA856" s="52" t="str">
        <f>IF(参照!G856="","",参照!G856)</f>
        <v>日本エネルギー総合システム(株)_メニューA</v>
      </c>
      <c r="BB856" s="52">
        <f t="shared" si="44"/>
        <v>0</v>
      </c>
      <c r="BD856" s="52" t="str">
        <f>IF(参照!L856="","",参照!L856)</f>
        <v/>
      </c>
    </row>
    <row r="857" spans="47:56">
      <c r="AU857" s="52" t="str">
        <f>IF(参照!A857="","",参照!A857)</f>
        <v/>
      </c>
      <c r="AV857" s="52" t="str">
        <f>IF(参照!B857="","",参照!B857)</f>
        <v/>
      </c>
      <c r="AW857" s="52" t="str">
        <f>IF(参照!C857="","",参照!C857)</f>
        <v/>
      </c>
      <c r="AX857" s="52" t="str">
        <f>IF(参照!D857="","",参照!D857)</f>
        <v>メニューB(残差)</v>
      </c>
      <c r="AY857" s="52">
        <f>IF(参照!E857="","",参照!E857)</f>
        <v>4.7199999999999998E-4</v>
      </c>
      <c r="AZ857" s="52" t="str">
        <f>IF(参照!F857="","",参照!F857)</f>
        <v>日本エネルギー総合システム(株)</v>
      </c>
      <c r="BA857" s="52" t="str">
        <f>IF(参照!G857="","",参照!G857)</f>
        <v>日本エネルギー総合システム(株)_メニューB(残差)</v>
      </c>
      <c r="BB857" s="52">
        <f t="shared" si="44"/>
        <v>0.47199999999999998</v>
      </c>
      <c r="BD857" s="52" t="str">
        <f>IF(参照!L857="","",参照!L857)</f>
        <v/>
      </c>
    </row>
    <row r="858" spans="47:56">
      <c r="AU858" s="52" t="str">
        <f>IF(参照!A858="","",参照!A858)</f>
        <v/>
      </c>
      <c r="AV858" s="52" t="str">
        <f>IF(参照!B858="","",参照!B858)</f>
        <v/>
      </c>
      <c r="AW858" s="52" t="str">
        <f>IF(参照!C858="","",参照!C858)</f>
        <v/>
      </c>
      <c r="AX858" s="52" t="str">
        <f>IF(参照!D858="","",参照!D858)</f>
        <v>(参考値)事業者全体</v>
      </c>
      <c r="AY858" s="52">
        <f>IF(参照!E858="","",参照!E858)</f>
        <v>4.6200000000000001E-4</v>
      </c>
      <c r="AZ858" s="52" t="str">
        <f>IF(参照!F858="","",参照!F858)</f>
        <v>日本エネルギー総合システム(株)</v>
      </c>
      <c r="BA858" s="52" t="str">
        <f>IF(参照!G858="","",参照!G858)</f>
        <v>日本エネルギー総合システム(株)_(参考値)事業者全体</v>
      </c>
      <c r="BB858" s="52">
        <f t="shared" si="44"/>
        <v>0.46200000000000002</v>
      </c>
      <c r="BD858" s="52" t="str">
        <f>IF(参照!L858="","",参照!L858)</f>
        <v/>
      </c>
    </row>
    <row r="859" spans="47:56">
      <c r="AU859" s="52" t="str">
        <f>IF(参照!A859="","",参照!A859)</f>
        <v>A0520</v>
      </c>
      <c r="AV859" s="52" t="str">
        <f>IF(参照!B859="","",参照!B859)</f>
        <v>イワタニ東海(株)</v>
      </c>
      <c r="AW859" s="52">
        <f>IF(参照!C859="","",参照!C859)</f>
        <v>3.6400000000000001E-4</v>
      </c>
      <c r="AX859" s="52" t="str">
        <f>IF(参照!D859="","",参照!D859)</f>
        <v/>
      </c>
      <c r="AY859" s="52">
        <f>IF(参照!E859="","",参照!E859)</f>
        <v>3.0800000000000001E-4</v>
      </c>
      <c r="AZ859" s="52" t="str">
        <f>IF(参照!F859="","",参照!F859)</f>
        <v>イワタニ東海(株)</v>
      </c>
      <c r="BA859" s="52" t="str">
        <f>IF(参照!G859="","",参照!G859)</f>
        <v>イワタニ東海(株)_</v>
      </c>
      <c r="BB859" s="52">
        <f t="shared" si="44"/>
        <v>0.308</v>
      </c>
      <c r="BD859" s="52" t="str">
        <f>IF(参照!L859="","",参照!L859)</f>
        <v/>
      </c>
    </row>
    <row r="860" spans="47:56">
      <c r="AU860" s="52" t="str">
        <f>IF(参照!A860="","",参照!A860)</f>
        <v>A0522</v>
      </c>
      <c r="AV860" s="52" t="str">
        <f>IF(参照!B860="","",参照!B860)</f>
        <v>(株)デライトアップ</v>
      </c>
      <c r="AW860" s="52">
        <f>IF(参照!C860="","",参照!C860)</f>
        <v>4.75E-4</v>
      </c>
      <c r="AX860" s="52" t="str">
        <f>IF(参照!D860="","",参照!D860)</f>
        <v/>
      </c>
      <c r="AY860" s="52">
        <f>IF(参照!E860="","",参照!E860)</f>
        <v>4.64E-4</v>
      </c>
      <c r="AZ860" s="52" t="str">
        <f>IF(参照!F860="","",参照!F860)</f>
        <v>(株)デライトアップ</v>
      </c>
      <c r="BA860" s="52" t="str">
        <f>IF(参照!G860="","",参照!G860)</f>
        <v>(株)デライトアップ_</v>
      </c>
      <c r="BB860" s="52">
        <f t="shared" si="44"/>
        <v>0.46400000000000002</v>
      </c>
      <c r="BD860" s="52" t="str">
        <f>IF(参照!L860="","",参照!L860)</f>
        <v/>
      </c>
    </row>
    <row r="861" spans="47:56">
      <c r="AU861" s="52" t="str">
        <f>IF(参照!A861="","",参照!A861)</f>
        <v>A0525</v>
      </c>
      <c r="AV861" s="52" t="str">
        <f>IF(参照!B861="","",参照!B861)</f>
        <v>(株)ところざわ未来電力</v>
      </c>
      <c r="AW861" s="52">
        <f>IF(参照!C861="","",参照!C861)</f>
        <v>5.8E-5</v>
      </c>
      <c r="AX861" s="52" t="str">
        <f>IF(参照!D861="","",参照!D861)</f>
        <v>メニューA</v>
      </c>
      <c r="AY861" s="52">
        <f>IF(参照!E861="","",参照!E861)</f>
        <v>2.81E-4</v>
      </c>
      <c r="AZ861" s="52" t="str">
        <f>IF(参照!F861="","",参照!F861)</f>
        <v>(株)ところざわ未来電力</v>
      </c>
      <c r="BA861" s="52" t="str">
        <f>IF(参照!G861="","",参照!G861)</f>
        <v>(株)ところざわ未来電力_メニューA</v>
      </c>
      <c r="BB861" s="52">
        <f t="shared" si="44"/>
        <v>0.28100000000000003</v>
      </c>
      <c r="BD861" s="52" t="str">
        <f>IF(参照!L861="","",参照!L861)</f>
        <v/>
      </c>
    </row>
    <row r="862" spans="47:56">
      <c r="AU862" s="52" t="str">
        <f>IF(参照!A862="","",参照!A862)</f>
        <v/>
      </c>
      <c r="AV862" s="52" t="str">
        <f>IF(参照!B862="","",参照!B862)</f>
        <v/>
      </c>
      <c r="AW862" s="52" t="str">
        <f>IF(参照!C862="","",参照!C862)</f>
        <v/>
      </c>
      <c r="AX862" s="52" t="str">
        <f>IF(参照!D862="","",参照!D862)</f>
        <v>メニューB</v>
      </c>
      <c r="AY862" s="52">
        <f>IF(参照!E862="","",参照!E862)</f>
        <v>0</v>
      </c>
      <c r="AZ862" s="52" t="str">
        <f>IF(参照!F862="","",参照!F862)</f>
        <v>(株)ところざわ未来電力</v>
      </c>
      <c r="BA862" s="52" t="str">
        <f>IF(参照!G862="","",参照!G862)</f>
        <v>(株)ところざわ未来電力_メニューB</v>
      </c>
      <c r="BB862" s="52">
        <f t="shared" si="44"/>
        <v>0</v>
      </c>
      <c r="BD862" s="52" t="str">
        <f>IF(参照!L862="","",参照!L862)</f>
        <v/>
      </c>
    </row>
    <row r="863" spans="47:56">
      <c r="AU863" s="52" t="str">
        <f>IF(参照!A863="","",参照!A863)</f>
        <v/>
      </c>
      <c r="AV863" s="52" t="str">
        <f>IF(参照!B863="","",参照!B863)</f>
        <v/>
      </c>
      <c r="AW863" s="52" t="str">
        <f>IF(参照!C863="","",参照!C863)</f>
        <v/>
      </c>
      <c r="AX863" s="52" t="str">
        <f>IF(参照!D863="","",参照!D863)</f>
        <v>メニューC(残差)</v>
      </c>
      <c r="AY863" s="52">
        <f>IF(参照!E863="","",参照!E863)</f>
        <v>2.8100000000000005E-4</v>
      </c>
      <c r="AZ863" s="52" t="str">
        <f>IF(参照!F863="","",参照!F863)</f>
        <v>(株)ところざわ未来電力</v>
      </c>
      <c r="BA863" s="52" t="str">
        <f>IF(参照!G863="","",参照!G863)</f>
        <v>(株)ところざわ未来電力_メニューC(残差)</v>
      </c>
      <c r="BB863" s="52">
        <f t="shared" si="44"/>
        <v>0.28100000000000003</v>
      </c>
      <c r="BD863" s="52" t="str">
        <f>IF(参照!L863="","",参照!L863)</f>
        <v/>
      </c>
    </row>
    <row r="864" spans="47:56">
      <c r="AU864" s="52" t="str">
        <f>IF(参照!A864="","",参照!A864)</f>
        <v/>
      </c>
      <c r="AV864" s="52" t="str">
        <f>IF(参照!B864="","",参照!B864)</f>
        <v/>
      </c>
      <c r="AW864" s="52" t="str">
        <f>IF(参照!C864="","",参照!C864)</f>
        <v/>
      </c>
      <c r="AX864" s="52" t="str">
        <f>IF(参照!D864="","",参照!D864)</f>
        <v>(参考値)事業者全体</v>
      </c>
      <c r="AY864" s="52">
        <f>IF(参照!E864="","",参照!E864)</f>
        <v>3.1800000000000003E-4</v>
      </c>
      <c r="AZ864" s="52" t="str">
        <f>IF(参照!F864="","",参照!F864)</f>
        <v>(株)ところざわ未来電力</v>
      </c>
      <c r="BA864" s="52" t="str">
        <f>IF(参照!G864="","",参照!G864)</f>
        <v>(株)ところざわ未来電力_(参考値)事業者全体</v>
      </c>
      <c r="BB864" s="52">
        <f t="shared" si="44"/>
        <v>0.318</v>
      </c>
      <c r="BD864" s="52" t="str">
        <f>IF(参照!L864="","",参照!L864)</f>
        <v/>
      </c>
    </row>
    <row r="865" spans="47:56">
      <c r="AU865" s="52" t="str">
        <f>IF(参照!A865="","",参照!A865)</f>
        <v>A0526</v>
      </c>
      <c r="AV865" s="52" t="str">
        <f>IF(参照!B865="","",参照!B865)</f>
        <v>朝日ガスエナジー(株)</v>
      </c>
      <c r="AW865" s="52">
        <f>IF(参照!C865="","",参照!C865)</f>
        <v>3.6400000000000001E-4</v>
      </c>
      <c r="AX865" s="52" t="str">
        <f>IF(参照!D865="","",参照!D865)</f>
        <v/>
      </c>
      <c r="AY865" s="52">
        <f>IF(参照!E865="","",参照!E865)</f>
        <v>3.0800000000000001E-4</v>
      </c>
      <c r="AZ865" s="52" t="str">
        <f>IF(参照!F865="","",参照!F865)</f>
        <v>朝日ガスエナジー(株)</v>
      </c>
      <c r="BA865" s="52" t="str">
        <f>IF(参照!G865="","",参照!G865)</f>
        <v>朝日ガスエナジー(株)_</v>
      </c>
      <c r="BB865" s="52">
        <f t="shared" si="44"/>
        <v>0.308</v>
      </c>
      <c r="BD865" s="52" t="str">
        <f>IF(参照!L865="","",参照!L865)</f>
        <v/>
      </c>
    </row>
    <row r="866" spans="47:56">
      <c r="AU866" s="52" t="str">
        <f>IF(参照!A866="","",参照!A866)</f>
        <v>A0528</v>
      </c>
      <c r="AV866" s="52" t="str">
        <f>IF(参照!B866="","",参照!B866)</f>
        <v>(株)エネファント</v>
      </c>
      <c r="AW866" s="52">
        <f>IF(参照!C866="","",参照!C866)</f>
        <v>4.6299999999999998E-4</v>
      </c>
      <c r="AX866" s="52" t="str">
        <f>IF(参照!D866="","",参照!D866)</f>
        <v>メニューA</v>
      </c>
      <c r="AY866" s="52">
        <f>IF(参照!E866="","",参照!E866)</f>
        <v>0</v>
      </c>
      <c r="AZ866" s="52" t="str">
        <f>IF(参照!F866="","",参照!F866)</f>
        <v>(株)エネファント</v>
      </c>
      <c r="BA866" s="52" t="str">
        <f>IF(参照!G866="","",参照!G866)</f>
        <v>(株)エネファント_メニューA</v>
      </c>
      <c r="BB866" s="52">
        <f t="shared" si="44"/>
        <v>0</v>
      </c>
      <c r="BD866" s="52" t="str">
        <f>IF(参照!L866="","",参照!L866)</f>
        <v/>
      </c>
    </row>
    <row r="867" spans="47:56">
      <c r="AU867" s="52" t="str">
        <f>IF(参照!A867="","",参照!A867)</f>
        <v/>
      </c>
      <c r="AV867" s="52" t="str">
        <f>IF(参照!B867="","",参照!B867)</f>
        <v/>
      </c>
      <c r="AW867" s="52" t="str">
        <f>IF(参照!C867="","",参照!C867)</f>
        <v/>
      </c>
      <c r="AX867" s="52" t="str">
        <f>IF(参照!D867="","",参照!D867)</f>
        <v>メニューB</v>
      </c>
      <c r="AY867" s="52">
        <f>IF(参照!E867="","",参照!E867)</f>
        <v>0</v>
      </c>
      <c r="AZ867" s="52" t="str">
        <f>IF(参照!F867="","",参照!F867)</f>
        <v>(株)エネファント</v>
      </c>
      <c r="BA867" s="52" t="str">
        <f>IF(参照!G867="","",参照!G867)</f>
        <v>(株)エネファント_メニューB</v>
      </c>
      <c r="BB867" s="52">
        <f t="shared" si="44"/>
        <v>0</v>
      </c>
      <c r="BD867" s="52" t="str">
        <f>IF(参照!L867="","",参照!L867)</f>
        <v/>
      </c>
    </row>
    <row r="868" spans="47:56">
      <c r="AU868" s="52" t="str">
        <f>IF(参照!A868="","",参照!A868)</f>
        <v/>
      </c>
      <c r="AV868" s="52" t="str">
        <f>IF(参照!B868="","",参照!B868)</f>
        <v/>
      </c>
      <c r="AW868" s="52" t="str">
        <f>IF(参照!C868="","",参照!C868)</f>
        <v/>
      </c>
      <c r="AX868" s="52" t="str">
        <f>IF(参照!D868="","",参照!D868)</f>
        <v>メニューC(残差)</v>
      </c>
      <c r="AY868" s="52">
        <f>IF(参照!E868="","",参照!E868)</f>
        <v>4.6100000000000004E-4</v>
      </c>
      <c r="AZ868" s="52" t="str">
        <f>IF(参照!F868="","",参照!F868)</f>
        <v>(株)エネファント</v>
      </c>
      <c r="BA868" s="52" t="str">
        <f>IF(参照!G868="","",参照!G868)</f>
        <v>(株)エネファント_メニューC(残差)</v>
      </c>
      <c r="BB868" s="52">
        <f t="shared" si="44"/>
        <v>0.46100000000000002</v>
      </c>
      <c r="BD868" s="52" t="str">
        <f>IF(参照!L868="","",参照!L868)</f>
        <v/>
      </c>
    </row>
    <row r="869" spans="47:56">
      <c r="AU869" s="52" t="str">
        <f>IF(参照!A869="","",参照!A869)</f>
        <v/>
      </c>
      <c r="AV869" s="52" t="str">
        <f>IF(参照!B869="","",参照!B869)</f>
        <v/>
      </c>
      <c r="AW869" s="52" t="str">
        <f>IF(参照!C869="","",参照!C869)</f>
        <v/>
      </c>
      <c r="AX869" s="52" t="str">
        <f>IF(参照!D869="","",参照!D869)</f>
        <v>(参考値)事業者全体</v>
      </c>
      <c r="AY869" s="52">
        <f>IF(参照!E869="","",参照!E869)</f>
        <v>5.0100000000000003E-4</v>
      </c>
      <c r="AZ869" s="52" t="str">
        <f>IF(参照!F869="","",参照!F869)</f>
        <v>(株)エネファント</v>
      </c>
      <c r="BA869" s="52" t="str">
        <f>IF(参照!G869="","",参照!G869)</f>
        <v>(株)エネファント_(参考値)事業者全体</v>
      </c>
      <c r="BB869" s="52">
        <f t="shared" si="44"/>
        <v>0.501</v>
      </c>
      <c r="BD869" s="52" t="str">
        <f>IF(参照!L869="","",参照!L869)</f>
        <v/>
      </c>
    </row>
    <row r="870" spans="47:56">
      <c r="AU870" s="52" t="str">
        <f>IF(参照!A870="","",参照!A870)</f>
        <v>A0529</v>
      </c>
      <c r="AV870" s="52" t="str">
        <f>IF(参照!B870="","",参照!B870)</f>
        <v>(株)エスエナジー</v>
      </c>
      <c r="AW870" s="52">
        <f>IF(参照!C870="","",参照!C870)</f>
        <v>4.7800000000000002E-4</v>
      </c>
      <c r="AX870" s="52" t="str">
        <f>IF(参照!D870="","",参照!D870)</f>
        <v/>
      </c>
      <c r="AY870" s="52">
        <f>IF(参照!E870="","",参照!E870)</f>
        <v>5.22E-4</v>
      </c>
      <c r="AZ870" s="52" t="str">
        <f>IF(参照!F870="","",参照!F870)</f>
        <v>(株)エスエナジー</v>
      </c>
      <c r="BA870" s="52" t="str">
        <f>IF(参照!G870="","",参照!G870)</f>
        <v>(株)エスエナジー_</v>
      </c>
      <c r="BB870" s="52">
        <f t="shared" si="44"/>
        <v>0.52200000000000002</v>
      </c>
      <c r="BD870" s="52" t="str">
        <f>IF(参照!L870="","",参照!L870)</f>
        <v/>
      </c>
    </row>
    <row r="871" spans="47:56">
      <c r="AU871" s="52" t="str">
        <f>IF(参照!A871="","",参照!A871)</f>
        <v>A0532</v>
      </c>
      <c r="AV871" s="52" t="str">
        <f>IF(参照!B871="","",参照!B871)</f>
        <v>(株)Ｍｐｏｗｅｒ</v>
      </c>
      <c r="AW871" s="52">
        <f>IF(参照!C871="","",参照!C871)</f>
        <v>3.8499999999999998E-4</v>
      </c>
      <c r="AX871" s="52" t="str">
        <f>IF(参照!D871="","",参照!D871)</f>
        <v/>
      </c>
      <c r="AY871" s="52">
        <f>IF(参照!E871="","",参照!E871)</f>
        <v>3.7199999999999999E-4</v>
      </c>
      <c r="AZ871" s="52" t="str">
        <f>IF(参照!F871="","",参照!F871)</f>
        <v>(株)Ｍｐｏｗｅｒ</v>
      </c>
      <c r="BA871" s="52" t="str">
        <f>IF(参照!G871="","",参照!G871)</f>
        <v>(株)Ｍｐｏｗｅｒ_</v>
      </c>
      <c r="BB871" s="52">
        <f t="shared" si="44"/>
        <v>0.372</v>
      </c>
      <c r="BD871" s="52" t="str">
        <f>IF(参照!L871="","",参照!L871)</f>
        <v/>
      </c>
    </row>
    <row r="872" spans="47:56">
      <c r="AU872" s="52" t="str">
        <f>IF(参照!A872="","",参照!A872)</f>
        <v>A0533</v>
      </c>
      <c r="AV872" s="52" t="str">
        <f>IF(参照!B872="","",参照!B872)</f>
        <v>秩父新電力(株)</v>
      </c>
      <c r="AW872" s="52">
        <f>IF(参照!C872="","",参照!C872)</f>
        <v>3.1399999999999999E-4</v>
      </c>
      <c r="AX872" s="52" t="str">
        <f>IF(参照!D872="","",参照!D872)</f>
        <v>メニューA</v>
      </c>
      <c r="AY872" s="52">
        <f>IF(参照!E872="","",参照!E872)</f>
        <v>0</v>
      </c>
      <c r="AZ872" s="52" t="str">
        <f>IF(参照!F872="","",参照!F872)</f>
        <v>秩父新電力(株)</v>
      </c>
      <c r="BA872" s="52" t="str">
        <f>IF(参照!G872="","",参照!G872)</f>
        <v>秩父新電力(株)_メニューA</v>
      </c>
      <c r="BB872" s="52">
        <f t="shared" si="44"/>
        <v>0</v>
      </c>
      <c r="BD872" s="52" t="str">
        <f>IF(参照!L872="","",参照!L872)</f>
        <v/>
      </c>
    </row>
    <row r="873" spans="47:56">
      <c r="AU873" s="52" t="str">
        <f>IF(参照!A873="","",参照!A873)</f>
        <v/>
      </c>
      <c r="AV873" s="52" t="str">
        <f>IF(参照!B873="","",参照!B873)</f>
        <v/>
      </c>
      <c r="AW873" s="52" t="str">
        <f>IF(参照!C873="","",参照!C873)</f>
        <v/>
      </c>
      <c r="AX873" s="52" t="str">
        <f>IF(参照!D873="","",参照!D873)</f>
        <v>メニューB</v>
      </c>
      <c r="AY873" s="52">
        <f>IF(参照!E873="","",参照!E873)</f>
        <v>0</v>
      </c>
      <c r="AZ873" s="52" t="str">
        <f>IF(参照!F873="","",参照!F873)</f>
        <v>秩父新電力(株)</v>
      </c>
      <c r="BA873" s="52" t="str">
        <f>IF(参照!G873="","",参照!G873)</f>
        <v>秩父新電力(株)_メニューB</v>
      </c>
      <c r="BB873" s="52">
        <f t="shared" si="44"/>
        <v>0</v>
      </c>
      <c r="BD873" s="52" t="str">
        <f>IF(参照!L873="","",参照!L873)</f>
        <v/>
      </c>
    </row>
    <row r="874" spans="47:56">
      <c r="AU874" s="52" t="str">
        <f>IF(参照!A874="","",参照!A874)</f>
        <v/>
      </c>
      <c r="AV874" s="52" t="str">
        <f>IF(参照!B874="","",参照!B874)</f>
        <v/>
      </c>
      <c r="AW874" s="52" t="str">
        <f>IF(参照!C874="","",参照!C874)</f>
        <v/>
      </c>
      <c r="AX874" s="52" t="str">
        <f>IF(参照!D874="","",参照!D874)</f>
        <v>メニューC</v>
      </c>
      <c r="AY874" s="52">
        <f>IF(参照!E874="","",参照!E874)</f>
        <v>2.99E-4</v>
      </c>
      <c r="AZ874" s="52" t="str">
        <f>IF(参照!F874="","",参照!F874)</f>
        <v>秩父新電力(株)</v>
      </c>
      <c r="BA874" s="52" t="str">
        <f>IF(参照!G874="","",参照!G874)</f>
        <v>秩父新電力(株)_メニューC</v>
      </c>
      <c r="BB874" s="52">
        <f t="shared" si="44"/>
        <v>0.29899999999999999</v>
      </c>
      <c r="BD874" s="52" t="str">
        <f>IF(参照!L874="","",参照!L874)</f>
        <v/>
      </c>
    </row>
    <row r="875" spans="47:56">
      <c r="AU875" s="52" t="str">
        <f>IF(参照!A875="","",参照!A875)</f>
        <v/>
      </c>
      <c r="AV875" s="52" t="str">
        <f>IF(参照!B875="","",参照!B875)</f>
        <v/>
      </c>
      <c r="AW875" s="52" t="str">
        <f>IF(参照!C875="","",参照!C875)</f>
        <v/>
      </c>
      <c r="AX875" s="52" t="str">
        <f>IF(参照!D875="","",参照!D875)</f>
        <v>メニューD(残差)</v>
      </c>
      <c r="AY875" s="52">
        <f>IF(参照!E875="","",参照!E875)</f>
        <v>3.3300000000000002E-4</v>
      </c>
      <c r="AZ875" s="52" t="str">
        <f>IF(参照!F875="","",参照!F875)</f>
        <v>秩父新電力(株)</v>
      </c>
      <c r="BA875" s="52" t="str">
        <f>IF(参照!G875="","",参照!G875)</f>
        <v>秩父新電力(株)_メニューD(残差)</v>
      </c>
      <c r="BB875" s="52">
        <f t="shared" si="44"/>
        <v>0.33300000000000002</v>
      </c>
      <c r="BD875" s="52" t="str">
        <f>IF(参照!L875="","",参照!L875)</f>
        <v/>
      </c>
    </row>
    <row r="876" spans="47:56">
      <c r="AU876" s="52" t="str">
        <f>IF(参照!A876="","",参照!A876)</f>
        <v/>
      </c>
      <c r="AV876" s="52" t="str">
        <f>IF(参照!B876="","",参照!B876)</f>
        <v/>
      </c>
      <c r="AW876" s="52" t="str">
        <f>IF(参照!C876="","",参照!C876)</f>
        <v/>
      </c>
      <c r="AX876" s="52" t="str">
        <f>IF(参照!D876="","",参照!D876)</f>
        <v>(参考値)事業者全体</v>
      </c>
      <c r="AY876" s="52">
        <f>IF(参照!E876="","",参照!E876)</f>
        <v>2.9399999999999999E-4</v>
      </c>
      <c r="AZ876" s="52" t="str">
        <f>IF(参照!F876="","",参照!F876)</f>
        <v>秩父新電力(株)</v>
      </c>
      <c r="BA876" s="52" t="str">
        <f>IF(参照!G876="","",参照!G876)</f>
        <v>秩父新電力(株)_(参考値)事業者全体</v>
      </c>
      <c r="BB876" s="52">
        <f t="shared" si="44"/>
        <v>0.29399999999999998</v>
      </c>
      <c r="BD876" s="52" t="str">
        <f>IF(参照!L876="","",参照!L876)</f>
        <v/>
      </c>
    </row>
    <row r="877" spans="47:56">
      <c r="AU877" s="52" t="str">
        <f>IF(参照!A877="","",参照!A877)</f>
        <v>A0534</v>
      </c>
      <c r="AV877" s="52" t="str">
        <f>IF(参照!B877="","",参照!B877)</f>
        <v>みよしエナジー(株)</v>
      </c>
      <c r="AW877" s="52">
        <f>IF(参照!C877="","",参照!C877)</f>
        <v>2.33E-4</v>
      </c>
      <c r="AX877" s="52" t="str">
        <f>IF(参照!D877="","",参照!D877)</f>
        <v/>
      </c>
      <c r="AY877" s="52">
        <f>IF(参照!E877="","",参照!E877)</f>
        <v>4.9399999999999997E-4</v>
      </c>
      <c r="AZ877" s="52" t="str">
        <f>IF(参照!F877="","",参照!F877)</f>
        <v>みよしエナジー(株)</v>
      </c>
      <c r="BA877" s="52" t="str">
        <f>IF(参照!G877="","",参照!G877)</f>
        <v>みよしエナジー(株)_</v>
      </c>
      <c r="BB877" s="52">
        <f t="shared" si="44"/>
        <v>0.49399999999999999</v>
      </c>
      <c r="BD877" s="52" t="str">
        <f>IF(参照!L877="","",参照!L877)</f>
        <v/>
      </c>
    </row>
    <row r="878" spans="47:56">
      <c r="AU878" s="52" t="str">
        <f>IF(参照!A878="","",参照!A878)</f>
        <v>A0536</v>
      </c>
      <c r="AV878" s="52" t="str">
        <f>IF(参照!B878="","",参照!B878)</f>
        <v>東日本ガス(株)</v>
      </c>
      <c r="AW878" s="52">
        <f>IF(参照!C878="","",参照!C878)</f>
        <v>4.9299999999999995E-4</v>
      </c>
      <c r="AX878" s="52" t="str">
        <f>IF(参照!D878="","",参照!D878)</f>
        <v/>
      </c>
      <c r="AY878" s="52">
        <f>IF(参照!E878="","",参照!E878)</f>
        <v>4.3600000000000008E-4</v>
      </c>
      <c r="AZ878" s="52" t="str">
        <f>IF(参照!F878="","",参照!F878)</f>
        <v>東日本ガス(株)</v>
      </c>
      <c r="BA878" s="52" t="str">
        <f>IF(参照!G878="","",参照!G878)</f>
        <v>東日本ガス(株)_</v>
      </c>
      <c r="BB878" s="52">
        <f t="shared" si="44"/>
        <v>0.43600000000000005</v>
      </c>
      <c r="BD878" s="52" t="str">
        <f>IF(参照!L878="","",参照!L878)</f>
        <v/>
      </c>
    </row>
    <row r="879" spans="47:56">
      <c r="AU879" s="52" t="str">
        <f>IF(参照!A879="","",参照!A879)</f>
        <v>A0537</v>
      </c>
      <c r="AV879" s="52" t="str">
        <f>IF(参照!B879="","",参照!B879)</f>
        <v>東彩ガス(株)</v>
      </c>
      <c r="AW879" s="52">
        <f>IF(参照!C879="","",参照!C879)</f>
        <v>4.9299999999999995E-4</v>
      </c>
      <c r="AX879" s="52" t="str">
        <f>IF(参照!D879="","",参照!D879)</f>
        <v>メニューA</v>
      </c>
      <c r="AY879" s="52">
        <f>IF(参照!E879="","",参照!E879)</f>
        <v>0</v>
      </c>
      <c r="AZ879" s="52" t="str">
        <f>IF(参照!F879="","",参照!F879)</f>
        <v>東彩ガス(株)</v>
      </c>
      <c r="BA879" s="52" t="str">
        <f>IF(参照!G879="","",参照!G879)</f>
        <v>東彩ガス(株)_メニューA</v>
      </c>
      <c r="BB879" s="52">
        <f t="shared" si="44"/>
        <v>0</v>
      </c>
      <c r="BD879" s="52" t="str">
        <f>IF(参照!L879="","",参照!L879)</f>
        <v/>
      </c>
    </row>
    <row r="880" spans="47:56">
      <c r="AU880" s="52" t="str">
        <f>IF(参照!A880="","",参照!A880)</f>
        <v/>
      </c>
      <c r="AV880" s="52" t="str">
        <f>IF(参照!B880="","",参照!B880)</f>
        <v/>
      </c>
      <c r="AW880" s="52" t="str">
        <f>IF(参照!C880="","",参照!C880)</f>
        <v/>
      </c>
      <c r="AX880" s="52" t="str">
        <f>IF(参照!D880="","",参照!D880)</f>
        <v>メニューB(残差)</v>
      </c>
      <c r="AY880" s="52">
        <f>IF(参照!E880="","",参照!E880)</f>
        <v>4.37E-4</v>
      </c>
      <c r="AZ880" s="52" t="str">
        <f>IF(参照!F880="","",参照!F880)</f>
        <v>東彩ガス(株)</v>
      </c>
      <c r="BA880" s="52" t="str">
        <f>IF(参照!G880="","",参照!G880)</f>
        <v>東彩ガス(株)_メニューB(残差)</v>
      </c>
      <c r="BB880" s="52">
        <f t="shared" si="44"/>
        <v>0.437</v>
      </c>
      <c r="BD880" s="52" t="str">
        <f>IF(参照!L880="","",参照!L880)</f>
        <v/>
      </c>
    </row>
    <row r="881" spans="47:56">
      <c r="AU881" s="52" t="str">
        <f>IF(参照!A881="","",参照!A881)</f>
        <v/>
      </c>
      <c r="AV881" s="52" t="str">
        <f>IF(参照!B881="","",参照!B881)</f>
        <v/>
      </c>
      <c r="AW881" s="52" t="str">
        <f>IF(参照!C881="","",参照!C881)</f>
        <v/>
      </c>
      <c r="AX881" s="52" t="str">
        <f>IF(参照!D881="","",参照!D881)</f>
        <v>(参考値)事業者全体</v>
      </c>
      <c r="AY881" s="52">
        <f>IF(参照!E881="","",参照!E881)</f>
        <v>4.9399999999999997E-4</v>
      </c>
      <c r="AZ881" s="52" t="str">
        <f>IF(参照!F881="","",参照!F881)</f>
        <v>東彩ガス(株)</v>
      </c>
      <c r="BA881" s="52" t="str">
        <f>IF(参照!G881="","",参照!G881)</f>
        <v>東彩ガス(株)_(参考値)事業者全体</v>
      </c>
      <c r="BB881" s="52">
        <f t="shared" si="44"/>
        <v>0.49399999999999999</v>
      </c>
      <c r="BD881" s="52" t="str">
        <f>IF(参照!L881="","",参照!L881)</f>
        <v/>
      </c>
    </row>
    <row r="882" spans="47:56">
      <c r="AU882" s="52" t="str">
        <f>IF(参照!A882="","",参照!A882)</f>
        <v>A0538</v>
      </c>
      <c r="AV882" s="52" t="str">
        <f>IF(参照!B882="","",参照!B882)</f>
        <v>綿半パートナーズ(株)</v>
      </c>
      <c r="AW882" s="52">
        <f>IF(参照!C882="","",参照!C882)</f>
        <v>5.1199999999999998E-4</v>
      </c>
      <c r="AX882" s="52" t="str">
        <f>IF(参照!D882="","",参照!D882)</f>
        <v/>
      </c>
      <c r="AY882" s="52">
        <f>IF(参照!E882="","",参照!E882)</f>
        <v>5.5999999999999995E-4</v>
      </c>
      <c r="AZ882" s="52" t="str">
        <f>IF(参照!F882="","",参照!F882)</f>
        <v>綿半パートナーズ(株)</v>
      </c>
      <c r="BA882" s="52" t="str">
        <f>IF(参照!G882="","",参照!G882)</f>
        <v>綿半パートナーズ(株)_</v>
      </c>
      <c r="BB882" s="52">
        <f t="shared" si="44"/>
        <v>0.55999999999999994</v>
      </c>
      <c r="BD882" s="52" t="str">
        <f>IF(参照!L882="","",参照!L882)</f>
        <v/>
      </c>
    </row>
    <row r="883" spans="47:56">
      <c r="AU883" s="52" t="str">
        <f>IF(参照!A883="","",参照!A883)</f>
        <v>A0539</v>
      </c>
      <c r="AV883" s="52" t="str">
        <f>IF(参照!B883="","",参照!B883)</f>
        <v>(株)ｋａｒｃｈ</v>
      </c>
      <c r="AW883" s="52">
        <f>IF(参照!C883="","",参照!C883)</f>
        <v>1.01E-4</v>
      </c>
      <c r="AX883" s="52" t="str">
        <f>IF(参照!D883="","",参照!D883)</f>
        <v/>
      </c>
      <c r="AY883" s="52">
        <f>IF(参照!E883="","",参照!E883)</f>
        <v>4.0700000000000003E-4</v>
      </c>
      <c r="AZ883" s="52" t="str">
        <f>IF(参照!F883="","",参照!F883)</f>
        <v>(株)ｋａｒｃｈ</v>
      </c>
      <c r="BA883" s="52" t="str">
        <f>IF(参照!G883="","",参照!G883)</f>
        <v>(株)ｋａｒｃｈ_</v>
      </c>
      <c r="BB883" s="52">
        <f t="shared" si="44"/>
        <v>0.40700000000000003</v>
      </c>
      <c r="BD883" s="52" t="str">
        <f>IF(参照!L883="","",参照!L883)</f>
        <v/>
      </c>
    </row>
    <row r="884" spans="47:56">
      <c r="AU884" s="52" t="str">
        <f>IF(参照!A884="","",参照!A884)</f>
        <v>A0542</v>
      </c>
      <c r="AV884" s="52" t="str">
        <f>IF(参照!B884="","",参照!B884)</f>
        <v>森の灯り(株)</v>
      </c>
      <c r="AW884" s="52">
        <f>IF(参照!C884="","",参照!C884)</f>
        <v>5.0699999999999996E-4</v>
      </c>
      <c r="AX884" s="52" t="str">
        <f>IF(参照!D884="","",参照!D884)</f>
        <v/>
      </c>
      <c r="AY884" s="52">
        <f>IF(参照!E884="","",参照!E884)</f>
        <v>5.4199999999999995E-4</v>
      </c>
      <c r="AZ884" s="52" t="str">
        <f>IF(参照!F884="","",参照!F884)</f>
        <v>森の灯り(株)</v>
      </c>
      <c r="BA884" s="52" t="str">
        <f>IF(参照!G884="","",参照!G884)</f>
        <v>森の灯り(株)_</v>
      </c>
      <c r="BB884" s="52">
        <f t="shared" si="44"/>
        <v>0.54199999999999993</v>
      </c>
      <c r="BD884" s="52" t="str">
        <f>IF(参照!L884="","",参照!L884)</f>
        <v/>
      </c>
    </row>
    <row r="885" spans="47:56">
      <c r="AU885" s="52" t="str">
        <f>IF(参照!A885="","",参照!A885)</f>
        <v>A0543</v>
      </c>
      <c r="AV885" s="52" t="str">
        <f>IF(参照!B885="","",参照!B885)</f>
        <v>(株)かみでん里山公社</v>
      </c>
      <c r="AW885" s="52">
        <f>IF(参照!C885="","",参照!C885)</f>
        <v>3.2600000000000001E-4</v>
      </c>
      <c r="AX885" s="52" t="str">
        <f>IF(参照!D885="","",参照!D885)</f>
        <v/>
      </c>
      <c r="AY885" s="52">
        <f>IF(参照!E885="","",参照!E885)</f>
        <v>4.6900000000000002E-4</v>
      </c>
      <c r="AZ885" s="52" t="str">
        <f>IF(参照!F885="","",参照!F885)</f>
        <v>(株)かみでん里山公社</v>
      </c>
      <c r="BA885" s="52" t="str">
        <f>IF(参照!G885="","",参照!G885)</f>
        <v>(株)かみでん里山公社_</v>
      </c>
      <c r="BB885" s="52">
        <f t="shared" si="44"/>
        <v>0.46900000000000003</v>
      </c>
      <c r="BD885" s="52" t="str">
        <f>IF(参照!L885="","",参照!L885)</f>
        <v/>
      </c>
    </row>
    <row r="886" spans="47:56">
      <c r="AU886" s="52" t="str">
        <f>IF(参照!A886="","",参照!A886)</f>
        <v>A0546</v>
      </c>
      <c r="AV886" s="52" t="str">
        <f>IF(参照!B886="","",参照!B886)</f>
        <v>(株)三郷ひまわりエナジー</v>
      </c>
      <c r="AW886" s="52">
        <f>IF(参照!C886="","",参照!C886)</f>
        <v>4.8099999999999998E-4</v>
      </c>
      <c r="AX886" s="52" t="str">
        <f>IF(参照!D886="","",参照!D886)</f>
        <v/>
      </c>
      <c r="AY886" s="52">
        <f>IF(参照!E886="","",参照!E886)</f>
        <v>4.4700000000000002E-4</v>
      </c>
      <c r="AZ886" s="52" t="str">
        <f>IF(参照!F886="","",参照!F886)</f>
        <v>(株)三郷ひまわりエナジー</v>
      </c>
      <c r="BA886" s="52" t="str">
        <f>IF(参照!G886="","",参照!G886)</f>
        <v>(株)三郷ひまわりエナジー_</v>
      </c>
      <c r="BB886" s="52">
        <f t="shared" si="44"/>
        <v>0.44700000000000001</v>
      </c>
      <c r="BD886" s="52" t="str">
        <f>IF(参照!L886="","",参照!L886)</f>
        <v/>
      </c>
    </row>
    <row r="887" spans="47:56">
      <c r="AU887" s="52" t="str">
        <f>IF(参照!A887="","",参照!A887)</f>
        <v>A0547</v>
      </c>
      <c r="AV887" s="52" t="str">
        <f>IF(参照!B887="","",参照!B887)</f>
        <v>(株)球磨村森電力</v>
      </c>
      <c r="AW887" s="52">
        <f>IF(参照!C887="","",参照!C887)</f>
        <v>3.28E-4</v>
      </c>
      <c r="AX887" s="52" t="str">
        <f>IF(参照!D887="","",参照!D887)</f>
        <v/>
      </c>
      <c r="AY887" s="52">
        <f>IF(参照!E887="","",参照!E887)</f>
        <v>2.72E-4</v>
      </c>
      <c r="AZ887" s="52" t="str">
        <f>IF(参照!F887="","",参照!F887)</f>
        <v>(株)球磨村森電力</v>
      </c>
      <c r="BA887" s="52" t="str">
        <f>IF(参照!G887="","",参照!G887)</f>
        <v>(株)球磨村森電力_</v>
      </c>
      <c r="BB887" s="52">
        <f t="shared" si="44"/>
        <v>0.27200000000000002</v>
      </c>
      <c r="BD887" s="52" t="str">
        <f>IF(参照!L887="","",参照!L887)</f>
        <v/>
      </c>
    </row>
    <row r="888" spans="47:56">
      <c r="AU888" s="52" t="str">
        <f>IF(参照!A888="","",参照!A888)</f>
        <v>A0548</v>
      </c>
      <c r="AV888" s="52" t="str">
        <f>IF(参照!B888="","",参照!B888)</f>
        <v>北日本ガス(株)</v>
      </c>
      <c r="AW888" s="52">
        <f>IF(参照!C888="","",参照!C888)</f>
        <v>4.9299999999999995E-4</v>
      </c>
      <c r="AX888" s="52" t="str">
        <f>IF(参照!D888="","",参照!D888)</f>
        <v/>
      </c>
      <c r="AY888" s="52">
        <f>IF(参照!E888="","",参照!E888)</f>
        <v>4.35E-4</v>
      </c>
      <c r="AZ888" s="52" t="str">
        <f>IF(参照!F888="","",参照!F888)</f>
        <v>北日本ガス(株)</v>
      </c>
      <c r="BA888" s="52" t="str">
        <f>IF(参照!G888="","",参照!G888)</f>
        <v>北日本ガス(株)_</v>
      </c>
      <c r="BB888" s="52">
        <f t="shared" si="44"/>
        <v>0.435</v>
      </c>
      <c r="BD888" s="52" t="str">
        <f>IF(参照!L888="","",参照!L888)</f>
        <v/>
      </c>
    </row>
    <row r="889" spans="47:56">
      <c r="AU889" s="52" t="str">
        <f>IF(参照!A889="","",参照!A889)</f>
        <v>A0549</v>
      </c>
      <c r="AV889" s="52" t="str">
        <f>IF(参照!B889="","",参照!B889)</f>
        <v>くこくエネルギー(株)(旧：熊本電力(株))</v>
      </c>
      <c r="AW889" s="52">
        <f>IF(参照!C889="","",参照!C889)</f>
        <v>5.0100000000000003E-4</v>
      </c>
      <c r="AX889" s="52" t="str">
        <f>IF(参照!D889="","",参照!D889)</f>
        <v/>
      </c>
      <c r="AY889" s="52">
        <f>IF(参照!E889="","",参照!E889)</f>
        <v>5.31E-4</v>
      </c>
      <c r="AZ889" s="52" t="str">
        <f>IF(参照!F889="","",参照!F889)</f>
        <v>くこくエネルギー(株)(旧：熊本電力(株))</v>
      </c>
      <c r="BA889" s="52" t="str">
        <f>IF(参照!G889="","",参照!G889)</f>
        <v>くこくエネルギー(株)(旧：熊本電力(株))_</v>
      </c>
      <c r="BB889" s="52">
        <f t="shared" si="44"/>
        <v>0.53100000000000003</v>
      </c>
      <c r="BD889" s="52" t="str">
        <f>IF(参照!L889="","",参照!L889)</f>
        <v/>
      </c>
    </row>
    <row r="890" spans="47:56">
      <c r="AU890" s="52" t="str">
        <f>IF(参照!A890="","",参照!A890)</f>
        <v>A0550</v>
      </c>
      <c r="AV890" s="52" t="str">
        <f>IF(参照!B890="","",参照!B890)</f>
        <v>(株)エコログ</v>
      </c>
      <c r="AW890" s="52">
        <f>IF(参照!C890="","",参照!C890)</f>
        <v>5.4200000000000006E-4</v>
      </c>
      <c r="AX890" s="52" t="str">
        <f>IF(参照!D890="","",参照!D890)</f>
        <v/>
      </c>
      <c r="AY890" s="52">
        <f>IF(参照!E890="","",参照!E890)</f>
        <v>5.4500000000000002E-4</v>
      </c>
      <c r="AZ890" s="52" t="str">
        <f>IF(参照!F890="","",参照!F890)</f>
        <v>(株)エコログ</v>
      </c>
      <c r="BA890" s="52" t="str">
        <f>IF(参照!G890="","",参照!G890)</f>
        <v>(株)エコログ_</v>
      </c>
      <c r="BB890" s="52">
        <f t="shared" si="44"/>
        <v>0.54500000000000004</v>
      </c>
      <c r="BD890" s="52" t="str">
        <f>IF(参照!L890="","",参照!L890)</f>
        <v/>
      </c>
    </row>
    <row r="891" spans="47:56">
      <c r="AU891" s="52" t="str">
        <f>IF(参照!A891="","",参照!A891)</f>
        <v>A0551</v>
      </c>
      <c r="AV891" s="52" t="str">
        <f>IF(参照!B891="","",参照!B891)</f>
        <v>飯田まちづくり電力(株)</v>
      </c>
      <c r="AW891" s="52">
        <f>IF(参照!C891="","",参照!C891)</f>
        <v>2.6600000000000001E-4</v>
      </c>
      <c r="AX891" s="52" t="str">
        <f>IF(参照!D891="","",参照!D891)</f>
        <v>メニューA</v>
      </c>
      <c r="AY891" s="52">
        <f>IF(参照!E891="","",参照!E891)</f>
        <v>3.4200000000000002E-4</v>
      </c>
      <c r="AZ891" s="52" t="str">
        <f>IF(参照!F891="","",参照!F891)</f>
        <v>飯田まちづくり電力(株)</v>
      </c>
      <c r="BA891" s="52" t="str">
        <f>IF(参照!G891="","",参照!G891)</f>
        <v>飯田まちづくり電力(株)_メニューA</v>
      </c>
      <c r="BB891" s="52">
        <f t="shared" si="44"/>
        <v>0.34200000000000003</v>
      </c>
      <c r="BD891" s="52" t="str">
        <f>IF(参照!L891="","",参照!L891)</f>
        <v/>
      </c>
    </row>
    <row r="892" spans="47:56">
      <c r="AU892" s="52" t="str">
        <f>IF(参照!A892="","",参照!A892)</f>
        <v/>
      </c>
      <c r="AV892" s="52" t="str">
        <f>IF(参照!B892="","",参照!B892)</f>
        <v/>
      </c>
      <c r="AW892" s="52" t="str">
        <f>IF(参照!C892="","",参照!C892)</f>
        <v/>
      </c>
      <c r="AX892" s="52" t="str">
        <f>IF(参照!D892="","",参照!D892)</f>
        <v>メニューB(残差)</v>
      </c>
      <c r="AY892" s="52">
        <f>IF(参照!E892="","",参照!E892)</f>
        <v>4.64E-4</v>
      </c>
      <c r="AZ892" s="52" t="str">
        <f>IF(参照!F892="","",参照!F892)</f>
        <v>飯田まちづくり電力(株)</v>
      </c>
      <c r="BA892" s="52" t="str">
        <f>IF(参照!G892="","",参照!G892)</f>
        <v>飯田まちづくり電力(株)_メニューB(残差)</v>
      </c>
      <c r="BB892" s="52">
        <f t="shared" si="44"/>
        <v>0.46400000000000002</v>
      </c>
      <c r="BD892" s="52" t="str">
        <f>IF(参照!L892="","",参照!L892)</f>
        <v/>
      </c>
    </row>
    <row r="893" spans="47:56">
      <c r="AU893" s="52" t="str">
        <f>IF(参照!A893="","",参照!A893)</f>
        <v/>
      </c>
      <c r="AV893" s="52" t="str">
        <f>IF(参照!B893="","",参照!B893)</f>
        <v/>
      </c>
      <c r="AW893" s="52" t="str">
        <f>IF(参照!C893="","",参照!C893)</f>
        <v/>
      </c>
      <c r="AX893" s="52" t="str">
        <f>IF(参照!D893="","",参照!D893)</f>
        <v>(参考値)事業者全体</v>
      </c>
      <c r="AY893" s="52">
        <f>IF(参照!E893="","",参照!E893)</f>
        <v>4.5600000000000003E-4</v>
      </c>
      <c r="AZ893" s="52" t="str">
        <f>IF(参照!F893="","",参照!F893)</f>
        <v>飯田まちづくり電力(株)</v>
      </c>
      <c r="BA893" s="52" t="str">
        <f>IF(参照!G893="","",参照!G893)</f>
        <v>飯田まちづくり電力(株)_(参考値)事業者全体</v>
      </c>
      <c r="BB893" s="52">
        <f t="shared" si="44"/>
        <v>0.45600000000000002</v>
      </c>
      <c r="BD893" s="52" t="str">
        <f>IF(参照!L893="","",参照!L893)</f>
        <v/>
      </c>
    </row>
    <row r="894" spans="47:56">
      <c r="AU894" s="52" t="str">
        <f>IF(参照!A894="","",参照!A894)</f>
        <v>A0552</v>
      </c>
      <c r="AV894" s="52" t="str">
        <f>IF(参照!B894="","",参照!B894)</f>
        <v>イワタニ長野(株)</v>
      </c>
      <c r="AW894" s="52">
        <f>IF(参照!C894="","",参照!C894)</f>
        <v>3.6400000000000001E-4</v>
      </c>
      <c r="AX894" s="52" t="str">
        <f>IF(参照!D894="","",参照!D894)</f>
        <v/>
      </c>
      <c r="AY894" s="52">
        <f>IF(参照!E894="","",参照!E894)</f>
        <v>3.0800000000000001E-4</v>
      </c>
      <c r="AZ894" s="52" t="str">
        <f>IF(参照!F894="","",参照!F894)</f>
        <v>イワタニ長野(株)</v>
      </c>
      <c r="BA894" s="52" t="str">
        <f>IF(参照!G894="","",参照!G894)</f>
        <v>イワタニ長野(株)_</v>
      </c>
      <c r="BB894" s="52">
        <f t="shared" si="44"/>
        <v>0.308</v>
      </c>
      <c r="BD894" s="52" t="str">
        <f>IF(参照!L894="","",参照!L894)</f>
        <v/>
      </c>
    </row>
    <row r="895" spans="47:56">
      <c r="AU895" s="52" t="str">
        <f>IF(参照!A895="","",参照!A895)</f>
        <v>A0553</v>
      </c>
      <c r="AV895" s="52" t="str">
        <f>IF(参照!B895="","",参照!B895)</f>
        <v>シェルジャパン(株)</v>
      </c>
      <c r="AW895" s="52" t="str">
        <f>IF(参照!C895="","",参照!C895)</f>
        <v>0.000453※</v>
      </c>
      <c r="AX895" s="52" t="str">
        <f>IF(参照!D895="","",参照!D895)</f>
        <v>メニューA</v>
      </c>
      <c r="AY895" s="52">
        <f>IF(参照!E895="","",参照!E895)</f>
        <v>2.5000000000000001E-4</v>
      </c>
      <c r="AZ895" s="52" t="str">
        <f>IF(参照!F895="","",参照!F895)</f>
        <v>シェルジャパン(株)</v>
      </c>
      <c r="BA895" s="52" t="str">
        <f>IF(参照!G895="","",参照!G895)</f>
        <v>シェルジャパン(株)_メニューA</v>
      </c>
      <c r="BB895" s="52">
        <f t="shared" si="44"/>
        <v>0.25</v>
      </c>
      <c r="BD895" s="52" t="str">
        <f>IF(参照!L895="","",参照!L895)</f>
        <v/>
      </c>
    </row>
    <row r="896" spans="47:56">
      <c r="AU896" s="52" t="str">
        <f>IF(参照!A896="","",参照!A896)</f>
        <v/>
      </c>
      <c r="AV896" s="52" t="str">
        <f>IF(参照!B896="","",参照!B896)</f>
        <v/>
      </c>
      <c r="AW896" s="52" t="str">
        <f>IF(参照!C896="","",参照!C896)</f>
        <v/>
      </c>
      <c r="AX896" s="52" t="str">
        <f>IF(参照!D896="","",参照!D896)</f>
        <v>メニューB</v>
      </c>
      <c r="AY896" s="52">
        <f>IF(参照!E896="","",参照!E896)</f>
        <v>3.1500000000000001E-4</v>
      </c>
      <c r="AZ896" s="52" t="str">
        <f>IF(参照!F896="","",参照!F896)</f>
        <v>シェルジャパン(株)</v>
      </c>
      <c r="BA896" s="52" t="str">
        <f>IF(参照!G896="","",参照!G896)</f>
        <v>シェルジャパン(株)_メニューB</v>
      </c>
      <c r="BB896" s="52">
        <f t="shared" si="44"/>
        <v>0.315</v>
      </c>
      <c r="BD896" s="52" t="str">
        <f>IF(参照!L896="","",参照!L896)</f>
        <v/>
      </c>
    </row>
    <row r="897" spans="47:56">
      <c r="AU897" s="52" t="str">
        <f>IF(参照!A897="","",参照!A897)</f>
        <v/>
      </c>
      <c r="AV897" s="52" t="str">
        <f>IF(参照!B897="","",参照!B897)</f>
        <v/>
      </c>
      <c r="AW897" s="52" t="str">
        <f>IF(参照!C897="","",参照!C897)</f>
        <v/>
      </c>
      <c r="AX897" s="52" t="str">
        <f>IF(参照!D897="","",参照!D897)</f>
        <v>メニューC(残差)</v>
      </c>
      <c r="AY897" s="52">
        <f>IF(参照!E897="","",参照!E897)</f>
        <v>7.8999999999999996E-5</v>
      </c>
      <c r="AZ897" s="52" t="str">
        <f>IF(参照!F897="","",参照!F897)</f>
        <v>シェルジャパン(株)</v>
      </c>
      <c r="BA897" s="52" t="str">
        <f>IF(参照!G897="","",参照!G897)</f>
        <v>シェルジャパン(株)_メニューC(残差)</v>
      </c>
      <c r="BB897" s="52">
        <f t="shared" si="44"/>
        <v>7.9000000000000001E-2</v>
      </c>
      <c r="BD897" s="52" t="str">
        <f>IF(参照!L897="","",参照!L897)</f>
        <v/>
      </c>
    </row>
    <row r="898" spans="47:56">
      <c r="AU898" s="52" t="str">
        <f>IF(参照!A898="","",参照!A898)</f>
        <v/>
      </c>
      <c r="AV898" s="52" t="str">
        <f>IF(参照!B898="","",参照!B898)</f>
        <v/>
      </c>
      <c r="AW898" s="52" t="str">
        <f>IF(参照!C898="","",参照!C898)</f>
        <v/>
      </c>
      <c r="AX898" s="52" t="str">
        <f>IF(参照!D898="","",参照!D898)</f>
        <v>(参考値)事業者全体</v>
      </c>
      <c r="AY898" s="52">
        <f>IF(参照!E898="","",参照!E898)</f>
        <v>6.3000000000000003E-4</v>
      </c>
      <c r="AZ898" s="52" t="str">
        <f>IF(参照!F898="","",参照!F898)</f>
        <v>シェルジャパン(株)</v>
      </c>
      <c r="BA898" s="52" t="str">
        <f>IF(参照!G898="","",参照!G898)</f>
        <v>シェルジャパン(株)_(参考値)事業者全体</v>
      </c>
      <c r="BB898" s="52">
        <f t="shared" si="44"/>
        <v>0.63</v>
      </c>
      <c r="BD898" s="52" t="str">
        <f>IF(参照!L898="","",参照!L898)</f>
        <v/>
      </c>
    </row>
    <row r="899" spans="47:56">
      <c r="AU899" s="52" t="str">
        <f>IF(参照!A899="","",参照!A899)</f>
        <v>A0554</v>
      </c>
      <c r="AV899" s="52" t="str">
        <f>IF(参照!B899="","",参照!B899)</f>
        <v>(株)クボタ</v>
      </c>
      <c r="AW899" s="52">
        <f>IF(参照!C899="","",参照!C899)</f>
        <v>3.9899999999999999E-4</v>
      </c>
      <c r="AX899" s="52" t="str">
        <f>IF(参照!D899="","",参照!D899)</f>
        <v/>
      </c>
      <c r="AY899" s="52">
        <f>IF(参照!E899="","",参照!E899)</f>
        <v>3.4299999999999999E-4</v>
      </c>
      <c r="AZ899" s="52" t="str">
        <f>IF(参照!F899="","",参照!F899)</f>
        <v>(株)クボタ</v>
      </c>
      <c r="BA899" s="52" t="str">
        <f>IF(参照!G899="","",参照!G899)</f>
        <v>(株)クボタ_</v>
      </c>
      <c r="BB899" s="52">
        <f t="shared" si="44"/>
        <v>0.34299999999999997</v>
      </c>
      <c r="BD899" s="52" t="str">
        <f>IF(参照!L899="","",参照!L899)</f>
        <v/>
      </c>
    </row>
    <row r="900" spans="47:56">
      <c r="AU900" s="52" t="str">
        <f>IF(参照!A900="","",参照!A900)</f>
        <v>A0555</v>
      </c>
      <c r="AV900" s="52" t="str">
        <f>IF(参照!B900="","",参照!B900)</f>
        <v>石油資源開発(株)</v>
      </c>
      <c r="AW900" s="52" t="str">
        <f>IF(参照!C900="","",参照!C900)</f>
        <v>0.000453※</v>
      </c>
      <c r="AX900" s="52" t="str">
        <f>IF(参照!D900="","",参照!D900)</f>
        <v/>
      </c>
      <c r="AY900" s="52">
        <f>IF(参照!E900="","",参照!E900)</f>
        <v>4.5300000000000001E-4</v>
      </c>
      <c r="AZ900" s="52" t="str">
        <f>IF(参照!F900="","",参照!F900)</f>
        <v>石油資源開発(株)</v>
      </c>
      <c r="BA900" s="52" t="str">
        <f>IF(参照!G900="","",参照!G900)</f>
        <v>石油資源開発(株)_</v>
      </c>
      <c r="BB900" s="52">
        <f t="shared" si="44"/>
        <v>0.45300000000000001</v>
      </c>
      <c r="BD900" s="52" t="str">
        <f>IF(参照!L900="","",参照!L900)</f>
        <v/>
      </c>
    </row>
    <row r="901" spans="47:56">
      <c r="AU901" s="52" t="str">
        <f>IF(参照!A901="","",参照!A901)</f>
        <v>A0556</v>
      </c>
      <c r="AV901" s="52" t="str">
        <f>IF(参照!B901="","",参照!B901)</f>
        <v>越後天然ガス(株)</v>
      </c>
      <c r="AW901" s="52">
        <f>IF(参照!C901="","",参照!C901)</f>
        <v>5.22E-4</v>
      </c>
      <c r="AX901" s="52" t="str">
        <f>IF(参照!D901="","",参照!D901)</f>
        <v>メニューA</v>
      </c>
      <c r="AY901" s="52">
        <f>IF(参照!E901="","",参照!E901)</f>
        <v>0</v>
      </c>
      <c r="AZ901" s="52" t="str">
        <f>IF(参照!F901="","",参照!F901)</f>
        <v>越後天然ガス(株)</v>
      </c>
      <c r="BA901" s="52" t="str">
        <f>IF(参照!G901="","",参照!G901)</f>
        <v>越後天然ガス(株)_メニューA</v>
      </c>
      <c r="BB901" s="52">
        <f t="shared" ref="BB901:BB964" si="45">AY901*1000</f>
        <v>0</v>
      </c>
      <c r="BD901" s="52" t="str">
        <f>IF(参照!L901="","",参照!L901)</f>
        <v/>
      </c>
    </row>
    <row r="902" spans="47:56">
      <c r="AU902" s="52" t="str">
        <f>IF(参照!A902="","",参照!A902)</f>
        <v/>
      </c>
      <c r="AV902" s="52" t="str">
        <f>IF(参照!B902="","",参照!B902)</f>
        <v/>
      </c>
      <c r="AW902" s="52" t="str">
        <f>IF(参照!C902="","",参照!C902)</f>
        <v/>
      </c>
      <c r="AX902" s="52" t="str">
        <f>IF(参照!D902="","",参照!D902)</f>
        <v>メニューB(残差)</v>
      </c>
      <c r="AY902" s="52">
        <f>IF(参照!E902="","",参照!E902)</f>
        <v>5.9899999999999992E-4</v>
      </c>
      <c r="AZ902" s="52" t="str">
        <f>IF(参照!F902="","",参照!F902)</f>
        <v>越後天然ガス(株)</v>
      </c>
      <c r="BA902" s="52" t="str">
        <f>IF(参照!G902="","",参照!G902)</f>
        <v>越後天然ガス(株)_メニューB(残差)</v>
      </c>
      <c r="BB902" s="52">
        <f t="shared" si="45"/>
        <v>0.59899999999999998</v>
      </c>
      <c r="BD902" s="52" t="str">
        <f>IF(参照!L902="","",参照!L902)</f>
        <v/>
      </c>
    </row>
    <row r="903" spans="47:56">
      <c r="AU903" s="52" t="str">
        <f>IF(参照!A903="","",参照!A903)</f>
        <v/>
      </c>
      <c r="AV903" s="52" t="str">
        <f>IF(参照!B903="","",参照!B903)</f>
        <v/>
      </c>
      <c r="AW903" s="52" t="str">
        <f>IF(参照!C903="","",参照!C903)</f>
        <v/>
      </c>
      <c r="AX903" s="52" t="str">
        <f>IF(参照!D903="","",参照!D903)</f>
        <v>(参考値)事業者全体</v>
      </c>
      <c r="AY903" s="52">
        <f>IF(参照!E903="","",参照!E903)</f>
        <v>2.9299999999999997E-4</v>
      </c>
      <c r="AZ903" s="52" t="str">
        <f>IF(参照!F903="","",参照!F903)</f>
        <v>越後天然ガス(株)</v>
      </c>
      <c r="BA903" s="52" t="str">
        <f>IF(参照!G903="","",参照!G903)</f>
        <v>越後天然ガス(株)_(参考値)事業者全体</v>
      </c>
      <c r="BB903" s="52">
        <f t="shared" si="45"/>
        <v>0.29299999999999998</v>
      </c>
      <c r="BD903" s="52" t="str">
        <f>IF(参照!L903="","",参照!L903)</f>
        <v/>
      </c>
    </row>
    <row r="904" spans="47:56">
      <c r="AU904" s="52" t="str">
        <f>IF(参照!A904="","",参照!A904)</f>
        <v>A0557</v>
      </c>
      <c r="AV904" s="52" t="str">
        <f>IF(参照!B904="","",参照!B904)</f>
        <v>(株)大仙こまちパワー</v>
      </c>
      <c r="AW904" s="52">
        <f>IF(参照!C904="","",参照!C904)</f>
        <v>1.4E-5</v>
      </c>
      <c r="AX904" s="52" t="str">
        <f>IF(参照!D904="","",参照!D904)</f>
        <v/>
      </c>
      <c r="AY904" s="52">
        <f>IF(参照!E904="","",参照!E904)</f>
        <v>4.2299999999999998E-4</v>
      </c>
      <c r="AZ904" s="52" t="str">
        <f>IF(参照!F904="","",参照!F904)</f>
        <v>(株)大仙こまちパワー</v>
      </c>
      <c r="BA904" s="52" t="str">
        <f>IF(参照!G904="","",参照!G904)</f>
        <v>(株)大仙こまちパワー_</v>
      </c>
      <c r="BB904" s="52">
        <f t="shared" si="45"/>
        <v>0.42299999999999999</v>
      </c>
      <c r="BD904" s="52" t="str">
        <f>IF(参照!L904="","",参照!L904)</f>
        <v/>
      </c>
    </row>
    <row r="905" spans="47:56">
      <c r="AU905" s="52" t="str">
        <f>IF(参照!A905="","",参照!A905)</f>
        <v>A0558</v>
      </c>
      <c r="AV905" s="52" t="str">
        <f>IF(参照!B905="","",参照!B905)</f>
        <v>坂戸ガス(株)</v>
      </c>
      <c r="AW905" s="52">
        <f>IF(参照!C905="","",参照!C905)</f>
        <v>4.0700000000000003E-4</v>
      </c>
      <c r="AX905" s="52" t="str">
        <f>IF(参照!D905="","",参照!D905)</f>
        <v/>
      </c>
      <c r="AY905" s="52">
        <f>IF(参照!E905="","",参照!E905)</f>
        <v>3.5100000000000002E-4</v>
      </c>
      <c r="AZ905" s="52" t="str">
        <f>IF(参照!F905="","",参照!F905)</f>
        <v>坂戸ガス(株)</v>
      </c>
      <c r="BA905" s="52" t="str">
        <f>IF(参照!G905="","",参照!G905)</f>
        <v>坂戸ガス(株)_</v>
      </c>
      <c r="BB905" s="52">
        <f t="shared" si="45"/>
        <v>0.35100000000000003</v>
      </c>
      <c r="BD905" s="52" t="str">
        <f>IF(参照!L905="","",参照!L905)</f>
        <v/>
      </c>
    </row>
    <row r="906" spans="47:56">
      <c r="AU906" s="52" t="str">
        <f>IF(参照!A906="","",参照!A906)</f>
        <v>A0559</v>
      </c>
      <c r="AV906" s="52" t="str">
        <f>IF(参照!B906="","",参照!B906)</f>
        <v>(株)デベロップ</v>
      </c>
      <c r="AW906" s="52">
        <f>IF(参照!C906="","",参照!C906)</f>
        <v>4.0000000000000002E-4</v>
      </c>
      <c r="AX906" s="52" t="str">
        <f>IF(参照!D906="","",参照!D906)</f>
        <v/>
      </c>
      <c r="AY906" s="52">
        <f>IF(参照!E906="","",参照!E906)</f>
        <v>3.4400000000000001E-4</v>
      </c>
      <c r="AZ906" s="52" t="str">
        <f>IF(参照!F906="","",参照!F906)</f>
        <v>(株)デベロップ</v>
      </c>
      <c r="BA906" s="52" t="str">
        <f>IF(参照!G906="","",参照!G906)</f>
        <v>(株)デベロップ_</v>
      </c>
      <c r="BB906" s="52">
        <f t="shared" si="45"/>
        <v>0.34400000000000003</v>
      </c>
      <c r="BD906" s="52" t="str">
        <f>IF(参照!L906="","",参照!L906)</f>
        <v/>
      </c>
    </row>
    <row r="907" spans="47:56">
      <c r="AU907" s="52" t="str">
        <f>IF(参照!A907="","",参照!A907)</f>
        <v>A0560</v>
      </c>
      <c r="AV907" s="52" t="str">
        <f>IF(参照!B907="","",参照!B907)</f>
        <v>(株)テレ・マーカー</v>
      </c>
      <c r="AW907" s="52">
        <f>IF(参照!C907="","",参照!C907)</f>
        <v>6.29E-4</v>
      </c>
      <c r="AX907" s="52" t="str">
        <f>IF(参照!D907="","",参照!D907)</f>
        <v/>
      </c>
      <c r="AY907" s="52">
        <f>IF(参照!E907="","",参照!E907)</f>
        <v>5.8600000000000004E-4</v>
      </c>
      <c r="AZ907" s="52" t="str">
        <f>IF(参照!F907="","",参照!F907)</f>
        <v>(株)テレ・マーカー</v>
      </c>
      <c r="BA907" s="52" t="str">
        <f>IF(参照!G907="","",参照!G907)</f>
        <v>(株)テレ・マーカー_</v>
      </c>
      <c r="BB907" s="52">
        <f t="shared" si="45"/>
        <v>0.58600000000000008</v>
      </c>
      <c r="BD907" s="52" t="str">
        <f>IF(参照!L907="","",参照!L907)</f>
        <v/>
      </c>
    </row>
    <row r="908" spans="47:56">
      <c r="AU908" s="52" t="str">
        <f>IF(参照!A908="","",参照!A908)</f>
        <v>A0562</v>
      </c>
      <c r="AV908" s="52" t="str">
        <f>IF(参照!B908="","",参照!B908)</f>
        <v>ＭＧＣエネルギー(株)</v>
      </c>
      <c r="AW908" s="52">
        <f>IF(参照!C908="","",参照!C908)</f>
        <v>3.8499999999999998E-4</v>
      </c>
      <c r="AX908" s="52" t="str">
        <f>IF(参照!D908="","",参照!D908)</f>
        <v/>
      </c>
      <c r="AY908" s="52">
        <f>IF(参照!E908="","",参照!E908)</f>
        <v>3.4200000000000002E-4</v>
      </c>
      <c r="AZ908" s="52" t="str">
        <f>IF(参照!F908="","",参照!F908)</f>
        <v>ＭＧＣエネルギー(株)</v>
      </c>
      <c r="BA908" s="52" t="str">
        <f>IF(参照!G908="","",参照!G908)</f>
        <v>ＭＧＣエネルギー(株)_</v>
      </c>
      <c r="BB908" s="52">
        <f t="shared" si="45"/>
        <v>0.34200000000000003</v>
      </c>
      <c r="BD908" s="52" t="str">
        <f>IF(参照!L908="","",参照!L908)</f>
        <v/>
      </c>
    </row>
    <row r="909" spans="47:56">
      <c r="AU909" s="52" t="str">
        <f>IF(参照!A909="","",参照!A909)</f>
        <v>A0565</v>
      </c>
      <c r="AV909" s="52" t="str">
        <f>IF(参照!B909="","",参照!B909)</f>
        <v>福島フェニックス電力(株)</v>
      </c>
      <c r="AW909" s="52" t="str">
        <f>IF(参照!C909="","",参照!C909)</f>
        <v>0.000453※</v>
      </c>
      <c r="AX909" s="52" t="str">
        <f>IF(参照!D909="","",参照!D909)</f>
        <v/>
      </c>
      <c r="AY909" s="52">
        <f>IF(参照!E909="","",参照!E909)</f>
        <v>5.0199999999999995E-4</v>
      </c>
      <c r="AZ909" s="52" t="str">
        <f>IF(参照!F909="","",参照!F909)</f>
        <v>福島フェニックス電力(株)</v>
      </c>
      <c r="BA909" s="52" t="str">
        <f>IF(参照!G909="","",参照!G909)</f>
        <v>福島フェニックス電力(株)_</v>
      </c>
      <c r="BB909" s="52">
        <f t="shared" si="45"/>
        <v>0.502</v>
      </c>
      <c r="BD909" s="52" t="str">
        <f>IF(参照!L909="","",参照!L909)</f>
        <v/>
      </c>
    </row>
    <row r="910" spans="47:56">
      <c r="AU910" s="52" t="str">
        <f>IF(参照!A910="","",参照!A910)</f>
        <v>A0566</v>
      </c>
      <c r="AV910" s="52" t="str">
        <f>IF(参照!B910="","",参照!B910)</f>
        <v>あんしん電力合同会社</v>
      </c>
      <c r="AW910" s="52">
        <f>IF(参照!C910="","",参照!C910)</f>
        <v>4.4700000000000002E-4</v>
      </c>
      <c r="AX910" s="52" t="str">
        <f>IF(参照!D910="","",参照!D910)</f>
        <v/>
      </c>
      <c r="AY910" s="52">
        <f>IF(参照!E910="","",参照!E910)</f>
        <v>4.5899999999999999E-4</v>
      </c>
      <c r="AZ910" s="52" t="str">
        <f>IF(参照!F910="","",参照!F910)</f>
        <v>あんしん電力合同会社</v>
      </c>
      <c r="BA910" s="52" t="str">
        <f>IF(参照!G910="","",参照!G910)</f>
        <v>あんしん電力合同会社_</v>
      </c>
      <c r="BB910" s="52">
        <f t="shared" si="45"/>
        <v>0.45899999999999996</v>
      </c>
      <c r="BD910" s="52" t="str">
        <f>IF(参照!L910="","",参照!L910)</f>
        <v/>
      </c>
    </row>
    <row r="911" spans="47:56">
      <c r="AU911" s="52" t="str">
        <f>IF(参照!A911="","",参照!A911)</f>
        <v>A0567</v>
      </c>
      <c r="AV911" s="52" t="str">
        <f>IF(参照!B911="","",参照!B911)</f>
        <v>(株)美作国電力</v>
      </c>
      <c r="AW911" s="52">
        <f>IF(参照!C911="","",参照!C911)</f>
        <v>5.1000000000000004E-4</v>
      </c>
      <c r="AX911" s="52" t="str">
        <f>IF(参照!D911="","",参照!D911)</f>
        <v/>
      </c>
      <c r="AY911" s="52">
        <f>IF(参照!E911="","",参照!E911)</f>
        <v>4.5399999999999998E-4</v>
      </c>
      <c r="AZ911" s="52" t="str">
        <f>IF(参照!F911="","",参照!F911)</f>
        <v>(株)美作国電力</v>
      </c>
      <c r="BA911" s="52" t="str">
        <f>IF(参照!G911="","",参照!G911)</f>
        <v>(株)美作国電力_</v>
      </c>
      <c r="BB911" s="52">
        <f t="shared" si="45"/>
        <v>0.45399999999999996</v>
      </c>
      <c r="BD911" s="52" t="str">
        <f>IF(参照!L911="","",参照!L911)</f>
        <v/>
      </c>
    </row>
    <row r="912" spans="47:56">
      <c r="AU912" s="52" t="str">
        <f>IF(参照!A912="","",参照!A912)</f>
        <v>A0568</v>
      </c>
      <c r="AV912" s="52" t="str">
        <f>IF(参照!B912="","",参照!B912)</f>
        <v>エア・ウォーター(株)</v>
      </c>
      <c r="AW912" s="52">
        <f>IF(参照!C912="","",参照!C912)</f>
        <v>4.64E-4</v>
      </c>
      <c r="AX912" s="52" t="str">
        <f>IF(参照!D912="","",参照!D912)</f>
        <v/>
      </c>
      <c r="AY912" s="52">
        <f>IF(参照!E912="","",参照!E912)</f>
        <v>4.08E-4</v>
      </c>
      <c r="AZ912" s="52" t="str">
        <f>IF(参照!F912="","",参照!F912)</f>
        <v>エア・ウォーター(株)</v>
      </c>
      <c r="BA912" s="52" t="str">
        <f>IF(参照!G912="","",参照!G912)</f>
        <v>エア・ウォーター(株)_</v>
      </c>
      <c r="BB912" s="52">
        <f t="shared" si="45"/>
        <v>0.40799999999999997</v>
      </c>
      <c r="BD912" s="52" t="str">
        <f>IF(参照!L912="","",参照!L912)</f>
        <v/>
      </c>
    </row>
    <row r="913" spans="47:56">
      <c r="AU913" s="52" t="str">
        <f>IF(参照!A913="","",参照!A913)</f>
        <v>A0570</v>
      </c>
      <c r="AV913" s="52" t="str">
        <f>IF(参照!B913="","",参照!B913)</f>
        <v>八幡商事(株)</v>
      </c>
      <c r="AW913" s="52">
        <f>IF(参照!C913="","",参照!C913)</f>
        <v>3.6400000000000001E-4</v>
      </c>
      <c r="AX913" s="52" t="str">
        <f>IF(参照!D913="","",参照!D913)</f>
        <v/>
      </c>
      <c r="AY913" s="52">
        <f>IF(参照!E913="","",参照!E913)</f>
        <v>3.0800000000000001E-4</v>
      </c>
      <c r="AZ913" s="52" t="str">
        <f>IF(参照!F913="","",参照!F913)</f>
        <v>八幡商事(株)</v>
      </c>
      <c r="BA913" s="52" t="str">
        <f>IF(参照!G913="","",参照!G913)</f>
        <v>八幡商事(株)_</v>
      </c>
      <c r="BB913" s="52">
        <f t="shared" si="45"/>
        <v>0.308</v>
      </c>
      <c r="BD913" s="52" t="str">
        <f>IF(参照!L913="","",参照!L913)</f>
        <v/>
      </c>
    </row>
    <row r="914" spans="47:56">
      <c r="AU914" s="52" t="str">
        <f>IF(参照!A914="","",参照!A914)</f>
        <v>A0571</v>
      </c>
      <c r="AV914" s="52" t="str">
        <f>IF(参照!B914="","",参照!B914)</f>
        <v>おいでんエネルギー(株)</v>
      </c>
      <c r="AW914" s="52">
        <f>IF(参照!C914="","",参照!C914)</f>
        <v>4.6999999999999999E-4</v>
      </c>
      <c r="AX914" s="52" t="str">
        <f>IF(参照!D914="","",参照!D914)</f>
        <v>メニューA</v>
      </c>
      <c r="AY914" s="52">
        <f>IF(参照!E914="","",参照!E914)</f>
        <v>0</v>
      </c>
      <c r="AZ914" s="52" t="str">
        <f>IF(参照!F914="","",参照!F914)</f>
        <v>おいでんエネルギー(株)</v>
      </c>
      <c r="BA914" s="52" t="str">
        <f>IF(参照!G914="","",参照!G914)</f>
        <v>おいでんエネルギー(株)_メニューA</v>
      </c>
      <c r="BB914" s="52">
        <f t="shared" si="45"/>
        <v>0</v>
      </c>
      <c r="BD914" s="52" t="str">
        <f>IF(参照!L914="","",参照!L914)</f>
        <v/>
      </c>
    </row>
    <row r="915" spans="47:56">
      <c r="AU915" s="52" t="str">
        <f>IF(参照!A915="","",参照!A915)</f>
        <v/>
      </c>
      <c r="AV915" s="52" t="str">
        <f>IF(参照!B915="","",参照!B915)</f>
        <v/>
      </c>
      <c r="AW915" s="52" t="str">
        <f>IF(参照!C915="","",参照!C915)</f>
        <v/>
      </c>
      <c r="AX915" s="52" t="str">
        <f>IF(参照!D915="","",参照!D915)</f>
        <v>メニューB</v>
      </c>
      <c r="AY915" s="52">
        <f>IF(参照!E915="","",参照!E915)</f>
        <v>0</v>
      </c>
      <c r="AZ915" s="52" t="str">
        <f>IF(参照!F915="","",参照!F915)</f>
        <v>おいでんエネルギー(株)</v>
      </c>
      <c r="BA915" s="52" t="str">
        <f>IF(参照!G915="","",参照!G915)</f>
        <v>おいでんエネルギー(株)_メニューB</v>
      </c>
      <c r="BB915" s="52">
        <f t="shared" si="45"/>
        <v>0</v>
      </c>
      <c r="BD915" s="52" t="str">
        <f>IF(参照!L915="","",参照!L915)</f>
        <v/>
      </c>
    </row>
    <row r="916" spans="47:56">
      <c r="AU916" s="52" t="str">
        <f>IF(参照!A916="","",参照!A916)</f>
        <v/>
      </c>
      <c r="AV916" s="52" t="str">
        <f>IF(参照!B916="","",参照!B916)</f>
        <v/>
      </c>
      <c r="AW916" s="52" t="str">
        <f>IF(参照!C916="","",参照!C916)</f>
        <v/>
      </c>
      <c r="AX916" s="52" t="str">
        <f>IF(参照!D916="","",参照!D916)</f>
        <v>メニューC(残差)</v>
      </c>
      <c r="AY916" s="52">
        <f>IF(参照!E916="","",参照!E916)</f>
        <v>2.3000000000000001E-4</v>
      </c>
      <c r="AZ916" s="52" t="str">
        <f>IF(参照!F916="","",参照!F916)</f>
        <v>おいでんエネルギー(株)</v>
      </c>
      <c r="BA916" s="52" t="str">
        <f>IF(参照!G916="","",参照!G916)</f>
        <v>おいでんエネルギー(株)_メニューC(残差)</v>
      </c>
      <c r="BB916" s="52">
        <f t="shared" si="45"/>
        <v>0.23</v>
      </c>
      <c r="BD916" s="52" t="str">
        <f>IF(参照!L916="","",参照!L916)</f>
        <v/>
      </c>
    </row>
    <row r="917" spans="47:56">
      <c r="AU917" s="52" t="str">
        <f>IF(参照!A917="","",参照!A917)</f>
        <v/>
      </c>
      <c r="AV917" s="52" t="str">
        <f>IF(参照!B917="","",参照!B917)</f>
        <v/>
      </c>
      <c r="AW917" s="52" t="str">
        <f>IF(参照!C917="","",参照!C917)</f>
        <v/>
      </c>
      <c r="AX917" s="52" t="str">
        <f>IF(参照!D917="","",参照!D917)</f>
        <v>(参考値)事業者全体</v>
      </c>
      <c r="AY917" s="52">
        <f>IF(参照!E917="","",参照!E917)</f>
        <v>5.4199999999999995E-4</v>
      </c>
      <c r="AZ917" s="52" t="str">
        <f>IF(参照!F917="","",参照!F917)</f>
        <v>おいでんエネルギー(株)</v>
      </c>
      <c r="BA917" s="52" t="str">
        <f>IF(参照!G917="","",参照!G917)</f>
        <v>おいでんエネルギー(株)_(参考値)事業者全体</v>
      </c>
      <c r="BB917" s="52">
        <f t="shared" si="45"/>
        <v>0.54199999999999993</v>
      </c>
      <c r="BD917" s="52" t="str">
        <f>IF(参照!L917="","",参照!L917)</f>
        <v/>
      </c>
    </row>
    <row r="918" spans="47:56">
      <c r="AU918" s="52" t="str">
        <f>IF(参照!A918="","",参照!A918)</f>
        <v>A0572</v>
      </c>
      <c r="AV918" s="52" t="str">
        <f>IF(参照!B918="","",参照!B918)</f>
        <v>(株)イシオ</v>
      </c>
      <c r="AW918" s="52">
        <f>IF(参照!C918="","",参照!C918)</f>
        <v>5.0900000000000001E-4</v>
      </c>
      <c r="AX918" s="52" t="str">
        <f>IF(参照!D918="","",参照!D918)</f>
        <v/>
      </c>
      <c r="AY918" s="52">
        <f>IF(参照!E918="","",参照!E918)</f>
        <v>5.7200000000000003E-4</v>
      </c>
      <c r="AZ918" s="52" t="str">
        <f>IF(参照!F918="","",参照!F918)</f>
        <v>(株)イシオ</v>
      </c>
      <c r="BA918" s="52" t="str">
        <f>IF(参照!G918="","",参照!G918)</f>
        <v>(株)イシオ_</v>
      </c>
      <c r="BB918" s="52">
        <f t="shared" si="45"/>
        <v>0.57200000000000006</v>
      </c>
      <c r="BD918" s="52" t="str">
        <f>IF(参照!L918="","",参照!L918)</f>
        <v/>
      </c>
    </row>
    <row r="919" spans="47:56">
      <c r="AU919" s="52" t="str">
        <f>IF(参照!A919="","",参照!A919)</f>
        <v>A0573</v>
      </c>
      <c r="AV919" s="52" t="str">
        <f>IF(参照!B919="","",参照!B919)</f>
        <v>北陸電力ビズ・エナジーソリューション(株)</v>
      </c>
      <c r="AW919" s="52">
        <f>IF(参照!C919="","",参照!C919)</f>
        <v>7.7000000000000007E-4</v>
      </c>
      <c r="AX919" s="52" t="str">
        <f>IF(参照!D919="","",参照!D919)</f>
        <v/>
      </c>
      <c r="AY919" s="52">
        <f>IF(参照!E919="","",参照!E919)</f>
        <v>2.4800000000000001E-4</v>
      </c>
      <c r="AZ919" s="52" t="str">
        <f>IF(参照!F919="","",参照!F919)</f>
        <v>北陸電力ビズ・エナジーソリューション(株)</v>
      </c>
      <c r="BA919" s="52" t="str">
        <f>IF(参照!G919="","",参照!G919)</f>
        <v>北陸電力ビズ・エナジーソリューション(株)_</v>
      </c>
      <c r="BB919" s="52">
        <f t="shared" si="45"/>
        <v>0.248</v>
      </c>
      <c r="BD919" s="52" t="str">
        <f>IF(参照!L919="","",参照!L919)</f>
        <v/>
      </c>
    </row>
    <row r="920" spans="47:56">
      <c r="AU920" s="52" t="str">
        <f>IF(参照!A920="","",参照!A920)</f>
        <v>A0575</v>
      </c>
      <c r="AV920" s="52" t="str">
        <f>IF(参照!B920="","",参照!B920)</f>
        <v>加賀市総合サービス(株)</v>
      </c>
      <c r="AW920" s="52">
        <f>IF(参照!C920="","",参照!C920)</f>
        <v>4.9600000000000002E-4</v>
      </c>
      <c r="AX920" s="52" t="str">
        <f>IF(参照!D920="","",参照!D920)</f>
        <v/>
      </c>
      <c r="AY920" s="52">
        <f>IF(参照!E920="","",参照!E920)</f>
        <v>4.9299999999999995E-4</v>
      </c>
      <c r="AZ920" s="52" t="str">
        <f>IF(参照!F920="","",参照!F920)</f>
        <v>加賀市総合サービス(株)</v>
      </c>
      <c r="BA920" s="52" t="str">
        <f>IF(参照!G920="","",参照!G920)</f>
        <v>加賀市総合サービス(株)_</v>
      </c>
      <c r="BB920" s="52">
        <f t="shared" si="45"/>
        <v>0.49299999999999994</v>
      </c>
      <c r="BD920" s="52" t="str">
        <f>IF(参照!L920="","",参照!L920)</f>
        <v/>
      </c>
    </row>
    <row r="921" spans="47:56">
      <c r="AU921" s="52" t="str">
        <f>IF(参照!A921="","",参照!A921)</f>
        <v>A0577</v>
      </c>
      <c r="AV921" s="52" t="str">
        <f>IF(参照!B921="","",参照!B921)</f>
        <v>丸紅伊那みらいでんき(株)</v>
      </c>
      <c r="AW921" s="52">
        <f>IF(参照!C921="","",参照!C921)</f>
        <v>1.8000000000000001E-4</v>
      </c>
      <c r="AX921" s="52" t="str">
        <f>IF(参照!D921="","",参照!D921)</f>
        <v>メニューA</v>
      </c>
      <c r="AY921" s="52">
        <f>IF(参照!E921="","",参照!E921)</f>
        <v>0</v>
      </c>
      <c r="AZ921" s="52" t="str">
        <f>IF(参照!F921="","",参照!F921)</f>
        <v>丸紅伊那みらいでんき(株)</v>
      </c>
      <c r="BA921" s="52" t="str">
        <f>IF(参照!G921="","",参照!G921)</f>
        <v>丸紅伊那みらいでんき(株)_メニューA</v>
      </c>
      <c r="BB921" s="52">
        <f t="shared" si="45"/>
        <v>0</v>
      </c>
      <c r="BD921" s="52" t="str">
        <f>IF(参照!L921="","",参照!L921)</f>
        <v/>
      </c>
    </row>
    <row r="922" spans="47:56">
      <c r="AU922" s="52" t="str">
        <f>IF(参照!A922="","",参照!A922)</f>
        <v/>
      </c>
      <c r="AV922" s="52" t="str">
        <f>IF(参照!B922="","",参照!B922)</f>
        <v/>
      </c>
      <c r="AW922" s="52" t="str">
        <f>IF(参照!C922="","",参照!C922)</f>
        <v/>
      </c>
      <c r="AX922" s="52" t="str">
        <f>IF(参照!D922="","",参照!D922)</f>
        <v>メニューB(残差)</v>
      </c>
      <c r="AY922" s="52">
        <f>IF(参照!E922="","",参照!E922)</f>
        <v>2.9799999999999998E-4</v>
      </c>
      <c r="AZ922" s="52" t="str">
        <f>IF(参照!F922="","",参照!F922)</f>
        <v>丸紅伊那みらいでんき(株)</v>
      </c>
      <c r="BA922" s="52" t="str">
        <f>IF(参照!G922="","",参照!G922)</f>
        <v>丸紅伊那みらいでんき(株)_メニューB(残差)</v>
      </c>
      <c r="BB922" s="52">
        <f t="shared" si="45"/>
        <v>0.29799999999999999</v>
      </c>
      <c r="BD922" s="52" t="str">
        <f>IF(参照!L922="","",参照!L922)</f>
        <v/>
      </c>
    </row>
    <row r="923" spans="47:56">
      <c r="AU923" s="52" t="str">
        <f>IF(参照!A923="","",参照!A923)</f>
        <v/>
      </c>
      <c r="AV923" s="52" t="str">
        <f>IF(参照!B923="","",参照!B923)</f>
        <v/>
      </c>
      <c r="AW923" s="52" t="str">
        <f>IF(参照!C923="","",参照!C923)</f>
        <v/>
      </c>
      <c r="AX923" s="52" t="str">
        <f>IF(参照!D923="","",参照!D923)</f>
        <v>(参考値)事業者全体</v>
      </c>
      <c r="AY923" s="52">
        <f>IF(参照!E923="","",参照!E923)</f>
        <v>2.9E-4</v>
      </c>
      <c r="AZ923" s="52" t="str">
        <f>IF(参照!F923="","",参照!F923)</f>
        <v>丸紅伊那みらいでんき(株)</v>
      </c>
      <c r="BA923" s="52" t="str">
        <f>IF(参照!G923="","",参照!G923)</f>
        <v>丸紅伊那みらいでんき(株)_(参考値)事業者全体</v>
      </c>
      <c r="BB923" s="52">
        <f t="shared" si="45"/>
        <v>0.28999999999999998</v>
      </c>
      <c r="BD923" s="52" t="str">
        <f>IF(参照!L923="","",参照!L923)</f>
        <v/>
      </c>
    </row>
    <row r="924" spans="47:56">
      <c r="AU924" s="52" t="str">
        <f>IF(参照!A924="","",参照!A924)</f>
        <v>A0578</v>
      </c>
      <c r="AV924" s="52" t="str">
        <f>IF(参照!B924="","",参照!B924)</f>
        <v>富士山エナジー(株)</v>
      </c>
      <c r="AW924" s="52">
        <f>IF(参照!C924="","",参照!C924)</f>
        <v>4.7899999999999999E-4</v>
      </c>
      <c r="AX924" s="52" t="str">
        <f>IF(参照!D924="","",参照!D924)</f>
        <v/>
      </c>
      <c r="AY924" s="52">
        <f>IF(参照!E924="","",参照!E924)</f>
        <v>5.1400000000000003E-4</v>
      </c>
      <c r="AZ924" s="52" t="str">
        <f>IF(参照!F924="","",参照!F924)</f>
        <v>富士山エナジー(株)</v>
      </c>
      <c r="BA924" s="52" t="str">
        <f>IF(参照!G924="","",参照!G924)</f>
        <v>富士山エナジー(株)_</v>
      </c>
      <c r="BB924" s="52">
        <f t="shared" si="45"/>
        <v>0.51400000000000001</v>
      </c>
      <c r="BD924" s="52" t="str">
        <f>IF(参照!L924="","",参照!L924)</f>
        <v/>
      </c>
    </row>
    <row r="925" spans="47:56">
      <c r="AU925" s="52" t="str">
        <f>IF(参照!A925="","",参照!A925)</f>
        <v>A0580</v>
      </c>
      <c r="AV925" s="52" t="str">
        <f>IF(参照!B925="","",参照!B925)</f>
        <v>(株)エナネス</v>
      </c>
      <c r="AW925" s="52">
        <f>IF(参照!C925="","",参照!C925)</f>
        <v>4.6799999999999999E-4</v>
      </c>
      <c r="AX925" s="52" t="str">
        <f>IF(参照!D925="","",参照!D925)</f>
        <v/>
      </c>
      <c r="AY925" s="52">
        <f>IF(参照!E925="","",参照!E925)</f>
        <v>4.4099999999999999E-4</v>
      </c>
      <c r="AZ925" s="52" t="str">
        <f>IF(参照!F925="","",参照!F925)</f>
        <v>(株)エナネス</v>
      </c>
      <c r="BA925" s="52" t="str">
        <f>IF(参照!G925="","",参照!G925)</f>
        <v>(株)エナネス_</v>
      </c>
      <c r="BB925" s="52">
        <f t="shared" si="45"/>
        <v>0.441</v>
      </c>
      <c r="BD925" s="52" t="str">
        <f>IF(参照!L925="","",参照!L925)</f>
        <v/>
      </c>
    </row>
    <row r="926" spans="47:56">
      <c r="AU926" s="52" t="str">
        <f>IF(参照!A926="","",参照!A926)</f>
        <v>A0581</v>
      </c>
      <c r="AV926" s="52" t="str">
        <f>IF(参照!B926="","",参照!B926)</f>
        <v>ＷＳエナジー(株)</v>
      </c>
      <c r="AW926" s="52">
        <f>IF(参照!C926="","",参照!C926)</f>
        <v>3.6400000000000001E-4</v>
      </c>
      <c r="AX926" s="52" t="str">
        <f>IF(参照!D926="","",参照!D926)</f>
        <v>メニューA</v>
      </c>
      <c r="AY926" s="52">
        <f>IF(参照!E926="","",参照!E926)</f>
        <v>0</v>
      </c>
      <c r="AZ926" s="52" t="str">
        <f>IF(参照!F926="","",参照!F926)</f>
        <v>ＷＳエナジー(株)</v>
      </c>
      <c r="BA926" s="52" t="str">
        <f>IF(参照!G926="","",参照!G926)</f>
        <v>ＷＳエナジー(株)_メニューA</v>
      </c>
      <c r="BB926" s="52">
        <f t="shared" si="45"/>
        <v>0</v>
      </c>
      <c r="BD926" s="52" t="str">
        <f>IF(参照!L926="","",参照!L926)</f>
        <v/>
      </c>
    </row>
    <row r="927" spans="47:56">
      <c r="AU927" s="52" t="str">
        <f>IF(参照!A927="","",参照!A927)</f>
        <v/>
      </c>
      <c r="AV927" s="52" t="str">
        <f>IF(参照!B927="","",参照!B927)</f>
        <v/>
      </c>
      <c r="AW927" s="52" t="str">
        <f>IF(参照!C927="","",参照!C927)</f>
        <v/>
      </c>
      <c r="AX927" s="52" t="str">
        <f>IF(参照!D927="","",参照!D927)</f>
        <v>メニューB</v>
      </c>
      <c r="AY927" s="52">
        <f>IF(参照!E927="","",参照!E927)</f>
        <v>1.8000000000000001E-4</v>
      </c>
      <c r="AZ927" s="52" t="str">
        <f>IF(参照!F927="","",参照!F927)</f>
        <v>ＷＳエナジー(株)</v>
      </c>
      <c r="BA927" s="52" t="str">
        <f>IF(参照!G927="","",参照!G927)</f>
        <v>ＷＳエナジー(株)_メニューB</v>
      </c>
      <c r="BB927" s="52">
        <f t="shared" si="45"/>
        <v>0.18000000000000002</v>
      </c>
      <c r="BD927" s="52" t="str">
        <f>IF(参照!L927="","",参照!L927)</f>
        <v/>
      </c>
    </row>
    <row r="928" spans="47:56">
      <c r="AU928" s="52" t="str">
        <f>IF(参照!A928="","",参照!A928)</f>
        <v/>
      </c>
      <c r="AV928" s="52" t="str">
        <f>IF(参照!B928="","",参照!B928)</f>
        <v/>
      </c>
      <c r="AW928" s="52" t="str">
        <f>IF(参照!C928="","",参照!C928)</f>
        <v/>
      </c>
      <c r="AX928" s="52" t="str">
        <f>IF(参照!D928="","",参照!D928)</f>
        <v>メニューC(残差)</v>
      </c>
      <c r="AY928" s="52">
        <f>IF(参照!E928="","",参照!E928)</f>
        <v>3.0800000000000001E-4</v>
      </c>
      <c r="AZ928" s="52" t="str">
        <f>IF(参照!F928="","",参照!F928)</f>
        <v>ＷＳエナジー(株)</v>
      </c>
      <c r="BA928" s="52" t="str">
        <f>IF(参照!G928="","",参照!G928)</f>
        <v>ＷＳエナジー(株)_メニューC(残差)</v>
      </c>
      <c r="BB928" s="52">
        <f t="shared" si="45"/>
        <v>0.308</v>
      </c>
      <c r="BD928" s="52" t="str">
        <f>IF(参照!L928="","",参照!L928)</f>
        <v/>
      </c>
    </row>
    <row r="929" spans="47:56">
      <c r="AU929" s="52" t="str">
        <f>IF(参照!A929="","",参照!A929)</f>
        <v/>
      </c>
      <c r="AV929" s="52" t="str">
        <f>IF(参照!B929="","",参照!B929)</f>
        <v/>
      </c>
      <c r="AW929" s="52" t="str">
        <f>IF(参照!C929="","",参照!C929)</f>
        <v/>
      </c>
      <c r="AX929" s="52" t="str">
        <f>IF(参照!D929="","",参照!D929)</f>
        <v>(参考値)事業者全体</v>
      </c>
      <c r="AY929" s="52">
        <f>IF(参照!E929="","",参照!E929)</f>
        <v>3.7199999999999999E-4</v>
      </c>
      <c r="AZ929" s="52" t="str">
        <f>IF(参照!F929="","",参照!F929)</f>
        <v>ＷＳエナジー(株)</v>
      </c>
      <c r="BA929" s="52" t="str">
        <f>IF(参照!G929="","",参照!G929)</f>
        <v>ＷＳエナジー(株)_(参考値)事業者全体</v>
      </c>
      <c r="BB929" s="52">
        <f t="shared" si="45"/>
        <v>0.372</v>
      </c>
      <c r="BD929" s="52" t="str">
        <f>IF(参照!L929="","",参照!L929)</f>
        <v/>
      </c>
    </row>
    <row r="930" spans="47:56">
      <c r="AU930" s="52" t="str">
        <f>IF(参照!A930="","",参照!A930)</f>
        <v>A0582</v>
      </c>
      <c r="AV930" s="52" t="str">
        <f>IF(参照!B930="","",参照!B930)</f>
        <v>TERA Energy(株)</v>
      </c>
      <c r="AW930" s="52">
        <f>IF(参照!C930="","",参照!C930)</f>
        <v>4.6299999999999998E-4</v>
      </c>
      <c r="AX930" s="52" t="str">
        <f>IF(参照!D930="","",参照!D930)</f>
        <v/>
      </c>
      <c r="AY930" s="52">
        <f>IF(参照!E930="","",参照!E930)</f>
        <v>4.0700000000000003E-4</v>
      </c>
      <c r="AZ930" s="52" t="str">
        <f>IF(参照!F930="","",参照!F930)</f>
        <v>TERA Energy(株)</v>
      </c>
      <c r="BA930" s="52" t="str">
        <f>IF(参照!G930="","",参照!G930)</f>
        <v>TERA Energy(株)_</v>
      </c>
      <c r="BB930" s="52">
        <f t="shared" si="45"/>
        <v>0.40700000000000003</v>
      </c>
      <c r="BD930" s="52" t="str">
        <f>IF(参照!L930="","",参照!L930)</f>
        <v/>
      </c>
    </row>
    <row r="931" spans="47:56">
      <c r="AU931" s="52" t="str">
        <f>IF(参照!A931="","",参照!A931)</f>
        <v>A0583</v>
      </c>
      <c r="AV931" s="52" t="str">
        <f>IF(参照!B931="","",参照!B931)</f>
        <v>(株)ケアネス(旧：(株)ルーア)</v>
      </c>
      <c r="AW931" s="52">
        <f>IF(参照!C931="","",参照!C931)</f>
        <v>4.86E-4</v>
      </c>
      <c r="AX931" s="52" t="str">
        <f>IF(参照!D931="","",参照!D931)</f>
        <v/>
      </c>
      <c r="AY931" s="52">
        <f>IF(参照!E931="","",参照!E931)</f>
        <v>5.2500000000000008E-4</v>
      </c>
      <c r="AZ931" s="52" t="str">
        <f>IF(参照!F931="","",参照!F931)</f>
        <v>(株)ケアネス(旧：(株)ルーア)</v>
      </c>
      <c r="BA931" s="52" t="str">
        <f>IF(参照!G931="","",参照!G931)</f>
        <v>(株)ケアネス(旧：(株)ルーア)_</v>
      </c>
      <c r="BB931" s="52">
        <f t="shared" si="45"/>
        <v>0.52500000000000002</v>
      </c>
      <c r="BD931" s="52" t="str">
        <f>IF(参照!L931="","",参照!L931)</f>
        <v/>
      </c>
    </row>
    <row r="932" spans="47:56">
      <c r="AU932" s="52" t="str">
        <f>IF(参照!A932="","",参照!A932)</f>
        <v>A0584</v>
      </c>
      <c r="AV932" s="52" t="str">
        <f>IF(参照!B932="","",参照!B932)</f>
        <v>ＭＣＰＤ(株)(旧：ＭＣＰＤ合同会社)</v>
      </c>
      <c r="AW932" s="52">
        <f>IF(参照!C932="","",参照!C932)</f>
        <v>3.6600000000000001E-4</v>
      </c>
      <c r="AX932" s="52" t="str">
        <f>IF(参照!D932="","",参照!D932)</f>
        <v>メニューA</v>
      </c>
      <c r="AY932" s="52">
        <f>IF(参照!E932="","",参照!E932)</f>
        <v>0</v>
      </c>
      <c r="AZ932" s="52" t="str">
        <f>IF(参照!F932="","",参照!F932)</f>
        <v>ＭＣＰＤ(株)(旧：ＭＣＰＤ合同会社)</v>
      </c>
      <c r="BA932" s="52" t="str">
        <f>IF(参照!G932="","",参照!G932)</f>
        <v>ＭＣＰＤ(株)(旧：ＭＣＰＤ合同会社)_メニューA</v>
      </c>
      <c r="BB932" s="52">
        <f t="shared" si="45"/>
        <v>0</v>
      </c>
      <c r="BD932" s="52" t="str">
        <f>IF(参照!L932="","",参照!L932)</f>
        <v/>
      </c>
    </row>
    <row r="933" spans="47:56">
      <c r="AU933" s="52" t="str">
        <f>IF(参照!A933="","",参照!A933)</f>
        <v/>
      </c>
      <c r="AV933" s="52" t="str">
        <f>IF(参照!B933="","",参照!B933)</f>
        <v/>
      </c>
      <c r="AW933" s="52" t="str">
        <f>IF(参照!C933="","",参照!C933)</f>
        <v/>
      </c>
      <c r="AX933" s="52" t="str">
        <f>IF(参照!D933="","",参照!D933)</f>
        <v>メニューB</v>
      </c>
      <c r="AY933" s="52">
        <f>IF(参照!E933="","",参照!E933)</f>
        <v>1.95E-4</v>
      </c>
      <c r="AZ933" s="52" t="str">
        <f>IF(参照!F933="","",参照!F933)</f>
        <v>ＭＣＰＤ(株)(旧：ＭＣＰＤ合同会社)</v>
      </c>
      <c r="BA933" s="52" t="str">
        <f>IF(参照!G933="","",参照!G933)</f>
        <v>ＭＣＰＤ(株)(旧：ＭＣＰＤ合同会社)_メニューB</v>
      </c>
      <c r="BB933" s="52">
        <f t="shared" si="45"/>
        <v>0.19500000000000001</v>
      </c>
      <c r="BD933" s="52" t="str">
        <f>IF(参照!L933="","",参照!L933)</f>
        <v/>
      </c>
    </row>
    <row r="934" spans="47:56">
      <c r="AU934" s="52" t="str">
        <f>IF(参照!A934="","",参照!A934)</f>
        <v/>
      </c>
      <c r="AV934" s="52" t="str">
        <f>IF(参照!B934="","",参照!B934)</f>
        <v/>
      </c>
      <c r="AW934" s="52" t="str">
        <f>IF(参照!C934="","",参照!C934)</f>
        <v/>
      </c>
      <c r="AX934" s="52" t="str">
        <f>IF(参照!D934="","",参照!D934)</f>
        <v>(参考値)事業者全体</v>
      </c>
      <c r="AY934" s="52">
        <f>IF(参照!E934="","",参照!E934)</f>
        <v>4.3100000000000001E-4</v>
      </c>
      <c r="AZ934" s="52" t="str">
        <f>IF(参照!F934="","",参照!F934)</f>
        <v>ＭＣＰＤ(株)(旧：ＭＣＰＤ合同会社)</v>
      </c>
      <c r="BA934" s="52" t="str">
        <f>IF(参照!G934="","",参照!G934)</f>
        <v>ＭＣＰＤ(株)(旧：ＭＣＰＤ合同会社)_(参考値)事業者全体</v>
      </c>
      <c r="BB934" s="52">
        <f t="shared" si="45"/>
        <v>0.43099999999999999</v>
      </c>
      <c r="BD934" s="52" t="str">
        <f>IF(参照!L934="","",参照!L934)</f>
        <v/>
      </c>
    </row>
    <row r="935" spans="47:56">
      <c r="AU935" s="52" t="str">
        <f>IF(参照!A935="","",参照!A935)</f>
        <v>A0586</v>
      </c>
      <c r="AV935" s="52" t="str">
        <f>IF(参照!B935="","",参照!B935)</f>
        <v>グリーンシティこばやし(株)</v>
      </c>
      <c r="AW935" s="52">
        <f>IF(参照!C935="","",参照!C935)</f>
        <v>4.28E-4</v>
      </c>
      <c r="AX935" s="52" t="str">
        <f>IF(参照!D935="","",参照!D935)</f>
        <v/>
      </c>
      <c r="AY935" s="52">
        <f>IF(参照!E935="","",参照!E935)</f>
        <v>5.0699999999999996E-4</v>
      </c>
      <c r="AZ935" s="52" t="str">
        <f>IF(参照!F935="","",参照!F935)</f>
        <v>グリーンシティこばやし(株)</v>
      </c>
      <c r="BA935" s="52" t="str">
        <f>IF(参照!G935="","",参照!G935)</f>
        <v>グリーンシティこばやし(株)_</v>
      </c>
      <c r="BB935" s="52">
        <f t="shared" si="45"/>
        <v>0.50700000000000001</v>
      </c>
      <c r="BD935" s="52" t="str">
        <f>IF(参照!L935="","",参照!L935)</f>
        <v/>
      </c>
    </row>
    <row r="936" spans="47:56">
      <c r="AU936" s="52" t="str">
        <f>IF(参照!A936="","",参照!A936)</f>
        <v>A0587</v>
      </c>
      <c r="AV936" s="52" t="str">
        <f>IF(参照!B936="","",参照!B936)</f>
        <v>(株)吉田石油店</v>
      </c>
      <c r="AW936" s="52">
        <f>IF(参照!C936="","",参照!C936)</f>
        <v>3.6400000000000001E-4</v>
      </c>
      <c r="AX936" s="52" t="str">
        <f>IF(参照!D936="","",参照!D936)</f>
        <v/>
      </c>
      <c r="AY936" s="52">
        <f>IF(参照!E936="","",参照!E936)</f>
        <v>3.0800000000000001E-4</v>
      </c>
      <c r="AZ936" s="52" t="str">
        <f>IF(参照!F936="","",参照!F936)</f>
        <v>(株)吉田石油店</v>
      </c>
      <c r="BA936" s="52" t="str">
        <f>IF(参照!G936="","",参照!G936)</f>
        <v>(株)吉田石油店_</v>
      </c>
      <c r="BB936" s="52">
        <f t="shared" si="45"/>
        <v>0.308</v>
      </c>
      <c r="BD936" s="52" t="str">
        <f>IF(参照!L936="","",参照!L936)</f>
        <v/>
      </c>
    </row>
    <row r="937" spans="47:56">
      <c r="AU937" s="52" t="str">
        <f>IF(参照!A937="","",参照!A937)</f>
        <v>A0589</v>
      </c>
      <c r="AV937" s="52" t="str">
        <f>IF(参照!B937="","",参照!B937)</f>
        <v>スマートエナジー熊本(株)</v>
      </c>
      <c r="AW937" s="52">
        <f>IF(参照!C937="","",参照!C937)</f>
        <v>4.5000000000000003E-5</v>
      </c>
      <c r="AX937" s="52" t="str">
        <f>IF(参照!D937="","",参照!D937)</f>
        <v/>
      </c>
      <c r="AY937" s="52">
        <f>IF(参照!E937="","",参照!E937)</f>
        <v>0</v>
      </c>
      <c r="AZ937" s="52" t="str">
        <f>IF(参照!F937="","",参照!F937)</f>
        <v>スマートエナジー熊本(株)</v>
      </c>
      <c r="BA937" s="52" t="str">
        <f>IF(参照!G937="","",参照!G937)</f>
        <v>スマートエナジー熊本(株)_</v>
      </c>
      <c r="BB937" s="52">
        <f t="shared" si="45"/>
        <v>0</v>
      </c>
      <c r="BD937" s="52" t="str">
        <f>IF(参照!L937="","",参照!L937)</f>
        <v/>
      </c>
    </row>
    <row r="938" spans="47:56">
      <c r="AU938" s="52" t="str">
        <f>IF(参照!A938="","",参照!A938)</f>
        <v>A0590</v>
      </c>
      <c r="AV938" s="52" t="str">
        <f>IF(参照!B938="","",参照!B938)</f>
        <v>福山未来エナジー(株)</v>
      </c>
      <c r="AW938" s="52">
        <f>IF(参照!C938="","",参照!C938)</f>
        <v>2.0799999999999999E-4</v>
      </c>
      <c r="AX938" s="52" t="str">
        <f>IF(参照!D938="","",参照!D938)</f>
        <v/>
      </c>
      <c r="AY938" s="52">
        <f>IF(参照!E938="","",参照!E938)</f>
        <v>3.5100000000000002E-4</v>
      </c>
      <c r="AZ938" s="52" t="str">
        <f>IF(参照!F938="","",参照!F938)</f>
        <v>福山未来エナジー(株)</v>
      </c>
      <c r="BA938" s="52" t="str">
        <f>IF(参照!G938="","",参照!G938)</f>
        <v>福山未来エナジー(株)_</v>
      </c>
      <c r="BB938" s="52">
        <f t="shared" si="45"/>
        <v>0.35100000000000003</v>
      </c>
      <c r="BD938" s="52" t="str">
        <f>IF(参照!L938="","",参照!L938)</f>
        <v/>
      </c>
    </row>
    <row r="939" spans="47:56">
      <c r="AU939" s="52" t="str">
        <f>IF(参照!A939="","",参照!A939)</f>
        <v>A0592</v>
      </c>
      <c r="AV939" s="52" t="str">
        <f>IF(参照!B939="","",参照!B939)</f>
        <v>(株)メディオテック</v>
      </c>
      <c r="AW939" s="52">
        <f>IF(参照!C939="","",参照!C939)</f>
        <v>4.95E-4</v>
      </c>
      <c r="AX939" s="52" t="str">
        <f>IF(参照!D939="","",参照!D939)</f>
        <v>メニューA</v>
      </c>
      <c r="AY939" s="52">
        <f>IF(参照!E939="","",参照!E939)</f>
        <v>0</v>
      </c>
      <c r="AZ939" s="52" t="str">
        <f>IF(参照!F939="","",参照!F939)</f>
        <v>(株)メディオテック</v>
      </c>
      <c r="BA939" s="52" t="str">
        <f>IF(参照!G939="","",参照!G939)</f>
        <v>(株)メディオテック_メニューA</v>
      </c>
      <c r="BB939" s="52">
        <f t="shared" si="45"/>
        <v>0</v>
      </c>
      <c r="BD939" s="52" t="str">
        <f>IF(参照!L939="","",参照!L939)</f>
        <v/>
      </c>
    </row>
    <row r="940" spans="47:56">
      <c r="AU940" s="52" t="str">
        <f>IF(参照!A940="","",参照!A940)</f>
        <v/>
      </c>
      <c r="AV940" s="52" t="str">
        <f>IF(参照!B940="","",参照!B940)</f>
        <v/>
      </c>
      <c r="AW940" s="52" t="str">
        <f>IF(参照!C940="","",参照!C940)</f>
        <v/>
      </c>
      <c r="AX940" s="52" t="str">
        <f>IF(参照!D940="","",参照!D940)</f>
        <v>メニューB(残差)</v>
      </c>
      <c r="AY940" s="52">
        <f>IF(参照!E940="","",参照!E940)</f>
        <v>5.1500000000000005E-4</v>
      </c>
      <c r="AZ940" s="52" t="str">
        <f>IF(参照!F940="","",参照!F940)</f>
        <v>(株)メディオテック</v>
      </c>
      <c r="BA940" s="52" t="str">
        <f>IF(参照!G940="","",参照!G940)</f>
        <v>(株)メディオテック_メニューB(残差)</v>
      </c>
      <c r="BB940" s="52">
        <f t="shared" si="45"/>
        <v>0.51500000000000001</v>
      </c>
      <c r="BD940" s="52" t="str">
        <f>IF(参照!L940="","",参照!L940)</f>
        <v/>
      </c>
    </row>
    <row r="941" spans="47:56">
      <c r="AU941" s="52" t="str">
        <f>IF(参照!A941="","",参照!A941)</f>
        <v/>
      </c>
      <c r="AV941" s="52" t="str">
        <f>IF(参照!B941="","",参照!B941)</f>
        <v/>
      </c>
      <c r="AW941" s="52" t="str">
        <f>IF(参照!C941="","",参照!C941)</f>
        <v/>
      </c>
      <c r="AX941" s="52" t="str">
        <f>IF(参照!D941="","",参照!D941)</f>
        <v>(参考値)事業者全体</v>
      </c>
      <c r="AY941" s="52">
        <f>IF(参照!E941="","",参照!E941)</f>
        <v>4.8999999999999998E-4</v>
      </c>
      <c r="AZ941" s="52" t="str">
        <f>IF(参照!F941="","",参照!F941)</f>
        <v>(株)メディオテック</v>
      </c>
      <c r="BA941" s="52" t="str">
        <f>IF(参照!G941="","",参照!G941)</f>
        <v>(株)メディオテック_(参考値)事業者全体</v>
      </c>
      <c r="BB941" s="52">
        <f t="shared" si="45"/>
        <v>0.49</v>
      </c>
      <c r="BD941" s="52" t="str">
        <f>IF(参照!L941="","",参照!L941)</f>
        <v/>
      </c>
    </row>
    <row r="942" spans="47:56">
      <c r="AU942" s="52" t="str">
        <f>IF(参照!A942="","",参照!A942)</f>
        <v>A0593</v>
      </c>
      <c r="AV942" s="52" t="str">
        <f>IF(参照!B942="","",参照!B942)</f>
        <v>(株)Ｓａｎｋｏ　ＩＢ</v>
      </c>
      <c r="AW942" s="52">
        <f>IF(参照!C942="","",参照!C942)</f>
        <v>4.9899999999999999E-4</v>
      </c>
      <c r="AX942" s="52" t="str">
        <f>IF(参照!D942="","",参照!D942)</f>
        <v/>
      </c>
      <c r="AY942" s="52">
        <f>IF(参照!E942="","",参照!E942)</f>
        <v>5.5000000000000003E-4</v>
      </c>
      <c r="AZ942" s="52" t="str">
        <f>IF(参照!F942="","",参照!F942)</f>
        <v>(株)Ｓａｎｋｏ　ＩＢ</v>
      </c>
      <c r="BA942" s="52" t="str">
        <f>IF(参照!G942="","",参照!G942)</f>
        <v>(株)Ｓａｎｋｏ　ＩＢ_</v>
      </c>
      <c r="BB942" s="52">
        <f t="shared" si="45"/>
        <v>0.55000000000000004</v>
      </c>
      <c r="BD942" s="52" t="str">
        <f>IF(参照!L942="","",参照!L942)</f>
        <v/>
      </c>
    </row>
    <row r="943" spans="47:56">
      <c r="AU943" s="52" t="str">
        <f>IF(参照!A943="","",参照!A943)</f>
        <v>A0596</v>
      </c>
      <c r="AV943" s="52" t="str">
        <f>IF(参照!B943="","",参照!B943)</f>
        <v>五島市民電力(株)</v>
      </c>
      <c r="AW943" s="52">
        <f>IF(参照!C943="","",参照!C943)</f>
        <v>3.8699999999999997E-4</v>
      </c>
      <c r="AX943" s="52" t="str">
        <f>IF(参照!D943="","",参照!D943)</f>
        <v>メニューA</v>
      </c>
      <c r="AY943" s="52">
        <f>IF(参照!E943="","",参照!E943)</f>
        <v>0</v>
      </c>
      <c r="AZ943" s="52" t="str">
        <f>IF(参照!F943="","",参照!F943)</f>
        <v>五島市民電力(株)</v>
      </c>
      <c r="BA943" s="52" t="str">
        <f>IF(参照!G943="","",参照!G943)</f>
        <v>五島市民電力(株)_メニューA</v>
      </c>
      <c r="BB943" s="52">
        <f t="shared" si="45"/>
        <v>0</v>
      </c>
      <c r="BD943" s="52" t="str">
        <f>IF(参照!L943="","",参照!L943)</f>
        <v/>
      </c>
    </row>
    <row r="944" spans="47:56">
      <c r="AU944" s="52" t="str">
        <f>IF(参照!A944="","",参照!A944)</f>
        <v/>
      </c>
      <c r="AV944" s="52" t="str">
        <f>IF(参照!B944="","",参照!B944)</f>
        <v/>
      </c>
      <c r="AW944" s="52" t="str">
        <f>IF(参照!C944="","",参照!C944)</f>
        <v/>
      </c>
      <c r="AX944" s="52" t="str">
        <f>IF(参照!D944="","",参照!D944)</f>
        <v>メニューB</v>
      </c>
      <c r="AY944" s="52">
        <f>IF(参照!E944="","",参照!E944)</f>
        <v>0</v>
      </c>
      <c r="AZ944" s="52" t="str">
        <f>IF(参照!F944="","",参照!F944)</f>
        <v>五島市民電力(株)</v>
      </c>
      <c r="BA944" s="52" t="str">
        <f>IF(参照!G944="","",参照!G944)</f>
        <v>五島市民電力(株)_メニューB</v>
      </c>
      <c r="BB944" s="52">
        <f t="shared" si="45"/>
        <v>0</v>
      </c>
      <c r="BD944" s="52" t="str">
        <f>IF(参照!L944="","",参照!L944)</f>
        <v/>
      </c>
    </row>
    <row r="945" spans="47:56">
      <c r="AU945" s="52" t="str">
        <f>IF(参照!A945="","",参照!A945)</f>
        <v/>
      </c>
      <c r="AV945" s="52" t="str">
        <f>IF(参照!B945="","",参照!B945)</f>
        <v/>
      </c>
      <c r="AW945" s="52" t="str">
        <f>IF(参照!C945="","",参照!C945)</f>
        <v/>
      </c>
      <c r="AX945" s="52" t="str">
        <f>IF(参照!D945="","",参照!D945)</f>
        <v>メニューC(残差)</v>
      </c>
      <c r="AY945" s="52">
        <f>IF(参照!E945="","",参照!E945)</f>
        <v>4.4799999999999999E-4</v>
      </c>
      <c r="AZ945" s="52" t="str">
        <f>IF(参照!F945="","",参照!F945)</f>
        <v>五島市民電力(株)</v>
      </c>
      <c r="BA945" s="52" t="str">
        <f>IF(参照!G945="","",参照!G945)</f>
        <v>五島市民電力(株)_メニューC(残差)</v>
      </c>
      <c r="BB945" s="52">
        <f t="shared" si="45"/>
        <v>0.44800000000000001</v>
      </c>
      <c r="BD945" s="52" t="str">
        <f>IF(参照!L945="","",参照!L945)</f>
        <v/>
      </c>
    </row>
    <row r="946" spans="47:56">
      <c r="AU946" s="52" t="str">
        <f>IF(参照!A946="","",参照!A946)</f>
        <v/>
      </c>
      <c r="AV946" s="52" t="str">
        <f>IF(参照!B946="","",参照!B946)</f>
        <v/>
      </c>
      <c r="AW946" s="52" t="str">
        <f>IF(参照!C946="","",参照!C946)</f>
        <v/>
      </c>
      <c r="AX946" s="52" t="str">
        <f>IF(参照!D946="","",参照!D946)</f>
        <v>(参考値)事業者全体</v>
      </c>
      <c r="AY946" s="52">
        <f>IF(参照!E946="","",参照!E946)</f>
        <v>4.1299999999999996E-4</v>
      </c>
      <c r="AZ946" s="52" t="str">
        <f>IF(参照!F946="","",参照!F946)</f>
        <v>五島市民電力(株)</v>
      </c>
      <c r="BA946" s="52" t="str">
        <f>IF(参照!G946="","",参照!G946)</f>
        <v>五島市民電力(株)_(参考値)事業者全体</v>
      </c>
      <c r="BB946" s="52">
        <f t="shared" si="45"/>
        <v>0.41299999999999998</v>
      </c>
      <c r="BD946" s="52" t="str">
        <f>IF(参照!L946="","",参照!L946)</f>
        <v/>
      </c>
    </row>
    <row r="947" spans="47:56">
      <c r="AU947" s="52" t="str">
        <f>IF(参照!A947="","",参照!A947)</f>
        <v>A0597</v>
      </c>
      <c r="AV947" s="52" t="str">
        <f>IF(参照!B947="","",参照!B947)</f>
        <v>電力保全サービス(株)</v>
      </c>
      <c r="AW947" s="52">
        <f>IF(参照!C947="","",参照!C947)</f>
        <v>4.0000000000000002E-4</v>
      </c>
      <c r="AX947" s="52" t="str">
        <f>IF(参照!D947="","",参照!D947)</f>
        <v/>
      </c>
      <c r="AY947" s="52">
        <f>IF(参照!E947="","",参照!E947)</f>
        <v>3.4400000000000001E-4</v>
      </c>
      <c r="AZ947" s="52" t="str">
        <f>IF(参照!F947="","",参照!F947)</f>
        <v>電力保全サービス(株)</v>
      </c>
      <c r="BA947" s="52" t="str">
        <f>IF(参照!G947="","",参照!G947)</f>
        <v>電力保全サービス(株)_</v>
      </c>
      <c r="BB947" s="52">
        <f t="shared" si="45"/>
        <v>0.34400000000000003</v>
      </c>
      <c r="BD947" s="52" t="str">
        <f>IF(参照!L947="","",参照!L947)</f>
        <v/>
      </c>
    </row>
    <row r="948" spans="47:56">
      <c r="AU948" s="52" t="str">
        <f>IF(参照!A948="","",参照!A948)</f>
        <v>A0598</v>
      </c>
      <c r="AV948" s="52" t="str">
        <f>IF(参照!B948="","",参照!B948)</f>
        <v>リストプロパティーズ(株)</v>
      </c>
      <c r="AW948" s="52">
        <f>IF(参照!C948="","",参照!C948)</f>
        <v>5.0100000000000003E-4</v>
      </c>
      <c r="AX948" s="52" t="str">
        <f>IF(参照!D948="","",参照!D948)</f>
        <v/>
      </c>
      <c r="AY948" s="52">
        <f>IF(参照!E948="","",参照!E948)</f>
        <v>5.3799999999999996E-4</v>
      </c>
      <c r="AZ948" s="52" t="str">
        <f>IF(参照!F948="","",参照!F948)</f>
        <v>リストプロパティーズ(株)</v>
      </c>
      <c r="BA948" s="52" t="str">
        <f>IF(参照!G948="","",参照!G948)</f>
        <v>リストプロパティーズ(株)_</v>
      </c>
      <c r="BB948" s="52">
        <f t="shared" si="45"/>
        <v>0.53799999999999992</v>
      </c>
      <c r="BD948" s="52" t="str">
        <f>IF(参照!L948="","",参照!L948)</f>
        <v/>
      </c>
    </row>
    <row r="949" spans="47:56">
      <c r="AU949" s="52" t="str">
        <f>IF(参照!A949="","",参照!A949)</f>
        <v>A0600</v>
      </c>
      <c r="AV949" s="52" t="str">
        <f>IF(参照!B949="","",参照!B949)</f>
        <v>(株)インフォシステム</v>
      </c>
      <c r="AW949" s="52">
        <f>IF(参照!C949="","",参照!C949)</f>
        <v>4.44E-4</v>
      </c>
      <c r="AX949" s="52" t="str">
        <f>IF(参照!D949="","",参照!D949)</f>
        <v/>
      </c>
      <c r="AY949" s="52">
        <f>IF(参照!E949="","",参照!E949)</f>
        <v>4.7699999999999999E-4</v>
      </c>
      <c r="AZ949" s="52" t="str">
        <f>IF(参照!F949="","",参照!F949)</f>
        <v>(株)インフォシステム</v>
      </c>
      <c r="BA949" s="52" t="str">
        <f>IF(参照!G949="","",参照!G949)</f>
        <v>(株)インフォシステム_</v>
      </c>
      <c r="BB949" s="52">
        <f t="shared" si="45"/>
        <v>0.47699999999999998</v>
      </c>
      <c r="BD949" s="52" t="str">
        <f>IF(参照!L949="","",参照!L949)</f>
        <v/>
      </c>
    </row>
    <row r="950" spans="47:56">
      <c r="AU950" s="52" t="str">
        <f>IF(参照!A950="","",参照!A950)</f>
        <v>A0602</v>
      </c>
      <c r="AV950" s="52" t="str">
        <f>IF(参照!B950="","",参照!B950)</f>
        <v>(株)情熱電力</v>
      </c>
      <c r="AW950" s="52">
        <f>IF(参照!C950="","",参照!C950)</f>
        <v>5.2999999999999998E-4</v>
      </c>
      <c r="AX950" s="52" t="str">
        <f>IF(参照!D950="","",参照!D950)</f>
        <v/>
      </c>
      <c r="AY950" s="52">
        <f>IF(参照!E950="","",参照!E950)</f>
        <v>4.7399999999999997E-4</v>
      </c>
      <c r="AZ950" s="52" t="str">
        <f>IF(参照!F950="","",参照!F950)</f>
        <v>(株)情熱電力</v>
      </c>
      <c r="BA950" s="52" t="str">
        <f>IF(参照!G950="","",参照!G950)</f>
        <v>(株)情熱電力_</v>
      </c>
      <c r="BB950" s="52">
        <f t="shared" si="45"/>
        <v>0.47399999999999998</v>
      </c>
      <c r="BD950" s="52" t="str">
        <f>IF(参照!L950="","",参照!L950)</f>
        <v/>
      </c>
    </row>
    <row r="951" spans="47:56">
      <c r="AU951" s="52" t="str">
        <f>IF(参照!A951="","",参照!A951)</f>
        <v>A0603</v>
      </c>
      <c r="AV951" s="52" t="str">
        <f>IF(参照!B951="","",参照!B951)</f>
        <v>バンプーパワートレーディング合同会社</v>
      </c>
      <c r="AW951" s="52">
        <f>IF(参照!C951="","",参照!C951)</f>
        <v>6.8900000000000005E-4</v>
      </c>
      <c r="AX951" s="52" t="str">
        <f>IF(参照!D951="","",参照!D951)</f>
        <v/>
      </c>
      <c r="AY951" s="52">
        <f>IF(参照!E951="","",参照!E951)</f>
        <v>6.2200000000000005E-4</v>
      </c>
      <c r="AZ951" s="52" t="str">
        <f>IF(参照!F951="","",参照!F951)</f>
        <v>バンプーパワートレーディング合同会社</v>
      </c>
      <c r="BA951" s="52" t="str">
        <f>IF(参照!G951="","",参照!G951)</f>
        <v>バンプーパワートレーディング合同会社_</v>
      </c>
      <c r="BB951" s="52">
        <f t="shared" si="45"/>
        <v>0.622</v>
      </c>
      <c r="BD951" s="52" t="str">
        <f>IF(参照!L951="","",参照!L951)</f>
        <v/>
      </c>
    </row>
    <row r="952" spans="47:56">
      <c r="AU952" s="52" t="str">
        <f>IF(参照!A952="","",参照!A952)</f>
        <v>A0604</v>
      </c>
      <c r="AV952" s="52" t="str">
        <f>IF(参照!B952="","",参照!B952)</f>
        <v>(株)エイチティーピー</v>
      </c>
      <c r="AW952" s="52">
        <f>IF(参照!C952="","",参照!C952)</f>
        <v>3.0800000000000001E-4</v>
      </c>
      <c r="AX952" s="52" t="str">
        <f>IF(参照!D952="","",参照!D952)</f>
        <v/>
      </c>
      <c r="AY952" s="52">
        <f>IF(参照!E952="","",参照!E952)</f>
        <v>2.52E-4</v>
      </c>
      <c r="AZ952" s="52" t="str">
        <f>IF(参照!F952="","",参照!F952)</f>
        <v>(株)エイチティーピー</v>
      </c>
      <c r="BA952" s="52" t="str">
        <f>IF(参照!G952="","",参照!G952)</f>
        <v>(株)エイチティーピー_</v>
      </c>
      <c r="BB952" s="52">
        <f t="shared" si="45"/>
        <v>0.252</v>
      </c>
      <c r="BD952" s="52" t="str">
        <f>IF(参照!L952="","",参照!L952)</f>
        <v/>
      </c>
    </row>
    <row r="953" spans="47:56">
      <c r="AU953" s="52" t="str">
        <f>IF(参照!A953="","",参照!A953)</f>
        <v>A0605</v>
      </c>
      <c r="AV953" s="52" t="str">
        <f>IF(参照!B953="","",参照!B953)</f>
        <v>(株)センカク</v>
      </c>
      <c r="AW953" s="52">
        <f>IF(参照!C953="","",参照!C953)</f>
        <v>5.0799999999999999E-4</v>
      </c>
      <c r="AX953" s="52" t="str">
        <f>IF(参照!D953="","",参照!D953)</f>
        <v/>
      </c>
      <c r="AY953" s="52">
        <f>IF(参照!E953="","",参照!E953)</f>
        <v>5.4500000000000002E-4</v>
      </c>
      <c r="AZ953" s="52" t="str">
        <f>IF(参照!F953="","",参照!F953)</f>
        <v>(株)センカク</v>
      </c>
      <c r="BA953" s="52" t="str">
        <f>IF(参照!G953="","",参照!G953)</f>
        <v>(株)センカク_</v>
      </c>
      <c r="BB953" s="52">
        <f t="shared" si="45"/>
        <v>0.54500000000000004</v>
      </c>
      <c r="BD953" s="52" t="str">
        <f>IF(参照!L953="","",参照!L953)</f>
        <v/>
      </c>
    </row>
    <row r="954" spans="47:56">
      <c r="AU954" s="52" t="str">
        <f>IF(参照!A954="","",参照!A954)</f>
        <v>A0606</v>
      </c>
      <c r="AV954" s="52" t="str">
        <f>IF(参照!B954="","",参照!B954)</f>
        <v>新電力いばらき(株)</v>
      </c>
      <c r="AW954" s="52">
        <f>IF(参照!C954="","",参照!C954)</f>
        <v>4.1300000000000001E-4</v>
      </c>
      <c r="AX954" s="52" t="str">
        <f>IF(参照!D954="","",参照!D954)</f>
        <v/>
      </c>
      <c r="AY954" s="52">
        <f>IF(参照!E954="","",参照!E954)</f>
        <v>3.57E-4</v>
      </c>
      <c r="AZ954" s="52" t="str">
        <f>IF(参照!F954="","",参照!F954)</f>
        <v>新電力いばらき(株)</v>
      </c>
      <c r="BA954" s="52" t="str">
        <f>IF(参照!G954="","",参照!G954)</f>
        <v>新電力いばらき(株)_</v>
      </c>
      <c r="BB954" s="52">
        <f t="shared" si="45"/>
        <v>0.35699999999999998</v>
      </c>
      <c r="BD954" s="52" t="str">
        <f>IF(参照!L954="","",参照!L954)</f>
        <v/>
      </c>
    </row>
    <row r="955" spans="47:56">
      <c r="AU955" s="52" t="str">
        <f>IF(参照!A955="","",参照!A955)</f>
        <v>A0607</v>
      </c>
      <c r="AV955" s="52" t="str">
        <f>IF(参照!B955="","",参照!B955)</f>
        <v>緑屋電気(株)</v>
      </c>
      <c r="AW955" s="52">
        <f>IF(参照!C955="","",参照!C955)</f>
        <v>4.4700000000000002E-4</v>
      </c>
      <c r="AX955" s="52" t="str">
        <f>IF(参照!D955="","",参照!D955)</f>
        <v/>
      </c>
      <c r="AY955" s="52">
        <f>IF(参照!E955="","",参照!E955)</f>
        <v>4.8700000000000002E-4</v>
      </c>
      <c r="AZ955" s="52" t="str">
        <f>IF(参照!F955="","",参照!F955)</f>
        <v>緑屋電気(株)</v>
      </c>
      <c r="BA955" s="52" t="str">
        <f>IF(参照!G955="","",参照!G955)</f>
        <v>緑屋電気(株)_</v>
      </c>
      <c r="BB955" s="52">
        <f t="shared" si="45"/>
        <v>0.48700000000000004</v>
      </c>
      <c r="BD955" s="52" t="str">
        <f>IF(参照!L955="","",参照!L955)</f>
        <v/>
      </c>
    </row>
    <row r="956" spans="47:56">
      <c r="AU956" s="52" t="str">
        <f>IF(参照!A956="","",参照!A956)</f>
        <v>A0609</v>
      </c>
      <c r="AV956" s="52" t="str">
        <f>IF(参照!B956="","",参照!B956)</f>
        <v>(株)ミナサポ</v>
      </c>
      <c r="AW956" s="52">
        <f>IF(参照!C956="","",参照!C956)</f>
        <v>3.1700000000000001E-4</v>
      </c>
      <c r="AX956" s="52" t="str">
        <f>IF(参照!D956="","",参照!D956)</f>
        <v/>
      </c>
      <c r="AY956" s="52">
        <f>IF(参照!E956="","",参照!E956)</f>
        <v>2.9999999999999997E-4</v>
      </c>
      <c r="AZ956" s="52" t="str">
        <f>IF(参照!F956="","",参照!F956)</f>
        <v>(株)ミナサポ</v>
      </c>
      <c r="BA956" s="52" t="str">
        <f>IF(参照!G956="","",参照!G956)</f>
        <v>(株)ミナサポ_</v>
      </c>
      <c r="BB956" s="52">
        <f t="shared" si="45"/>
        <v>0.3</v>
      </c>
      <c r="BD956" s="52" t="str">
        <f>IF(参照!L956="","",参照!L956)</f>
        <v/>
      </c>
    </row>
    <row r="957" spans="47:56">
      <c r="AU957" s="52" t="str">
        <f>IF(参照!A957="","",参照!A957)</f>
        <v>A0610</v>
      </c>
      <c r="AV957" s="52" t="str">
        <f>IF(参照!B957="","",参照!B957)</f>
        <v>唐津電力(株)</v>
      </c>
      <c r="AW957" s="52">
        <f>IF(参照!C957="","",参照!C957)</f>
        <v>3.9300000000000001E-4</v>
      </c>
      <c r="AX957" s="52" t="str">
        <f>IF(参照!D957="","",参照!D957)</f>
        <v/>
      </c>
      <c r="AY957" s="52">
        <f>IF(参照!E957="","",参照!E957)</f>
        <v>3.3700000000000001E-4</v>
      </c>
      <c r="AZ957" s="52" t="str">
        <f>IF(参照!F957="","",参照!F957)</f>
        <v>唐津電力(株)</v>
      </c>
      <c r="BA957" s="52" t="str">
        <f>IF(参照!G957="","",参照!G957)</f>
        <v>唐津電力(株)_</v>
      </c>
      <c r="BB957" s="52">
        <f t="shared" si="45"/>
        <v>0.33700000000000002</v>
      </c>
      <c r="BD957" s="52" t="str">
        <f>IF(参照!L957="","",参照!L957)</f>
        <v/>
      </c>
    </row>
    <row r="958" spans="47:56">
      <c r="AU958" s="52" t="str">
        <f>IF(参照!A958="","",参照!A958)</f>
        <v>A0611</v>
      </c>
      <c r="AV958" s="52" t="str">
        <f>IF(参照!B958="","",参照!B958)</f>
        <v>ＲＥ１００電力(株)</v>
      </c>
      <c r="AW958" s="52">
        <f>IF(参照!C958="","",参照!C958)</f>
        <v>1.6000000000000001E-4</v>
      </c>
      <c r="AX958" s="52" t="str">
        <f>IF(参照!D958="","",参照!D958)</f>
        <v>メニューA</v>
      </c>
      <c r="AY958" s="52">
        <f>IF(参照!E958="","",参照!E958)</f>
        <v>0</v>
      </c>
      <c r="AZ958" s="52" t="str">
        <f>IF(参照!F958="","",参照!F958)</f>
        <v>ＲＥ１００電力(株)</v>
      </c>
      <c r="BA958" s="52" t="str">
        <f>IF(参照!G958="","",参照!G958)</f>
        <v>ＲＥ１００電力(株)_メニューA</v>
      </c>
      <c r="BB958" s="52">
        <f t="shared" si="45"/>
        <v>0</v>
      </c>
      <c r="BD958" s="52" t="str">
        <f>IF(参照!L958="","",参照!L958)</f>
        <v/>
      </c>
    </row>
    <row r="959" spans="47:56">
      <c r="AU959" s="52" t="str">
        <f>IF(参照!A959="","",参照!A959)</f>
        <v/>
      </c>
      <c r="AV959" s="52" t="str">
        <f>IF(参照!B959="","",参照!B959)</f>
        <v/>
      </c>
      <c r="AW959" s="52" t="str">
        <f>IF(参照!C959="","",参照!C959)</f>
        <v/>
      </c>
      <c r="AX959" s="52" t="str">
        <f>IF(参照!D959="","",参照!D959)</f>
        <v>メニューB(残差)</v>
      </c>
      <c r="AY959" s="52">
        <f>IF(参照!E959="","",参照!E959)</f>
        <v>8.7100000000000003E-4</v>
      </c>
      <c r="AZ959" s="52" t="str">
        <f>IF(参照!F959="","",参照!F959)</f>
        <v>ＲＥ１００電力(株)</v>
      </c>
      <c r="BA959" s="52" t="str">
        <f>IF(参照!G959="","",参照!G959)</f>
        <v>ＲＥ１００電力(株)_メニューB(残差)</v>
      </c>
      <c r="BB959" s="52">
        <f t="shared" si="45"/>
        <v>0.871</v>
      </c>
      <c r="BD959" s="52" t="str">
        <f>IF(参照!L959="","",参照!L959)</f>
        <v/>
      </c>
    </row>
    <row r="960" spans="47:56">
      <c r="AU960" s="52" t="str">
        <f>IF(参照!A960="","",参照!A960)</f>
        <v/>
      </c>
      <c r="AV960" s="52" t="str">
        <f>IF(参照!B960="","",参照!B960)</f>
        <v/>
      </c>
      <c r="AW960" s="52" t="str">
        <f>IF(参照!C960="","",参照!C960)</f>
        <v/>
      </c>
      <c r="AX960" s="52" t="str">
        <f>IF(参照!D960="","",参照!D960)</f>
        <v>(参考値)事業者全体</v>
      </c>
      <c r="AY960" s="52">
        <f>IF(参照!E960="","",参照!E960)</f>
        <v>0</v>
      </c>
      <c r="AZ960" s="52" t="str">
        <f>IF(参照!F960="","",参照!F960)</f>
        <v>ＲＥ１００電力(株)</v>
      </c>
      <c r="BA960" s="52" t="str">
        <f>IF(参照!G960="","",参照!G960)</f>
        <v>ＲＥ１００電力(株)_(参考値)事業者全体</v>
      </c>
      <c r="BB960" s="52">
        <f t="shared" si="45"/>
        <v>0</v>
      </c>
      <c r="BD960" s="52" t="str">
        <f>IF(参照!L960="","",参照!L960)</f>
        <v/>
      </c>
    </row>
    <row r="961" spans="47:56">
      <c r="AU961" s="52" t="str">
        <f>IF(参照!A961="","",参照!A961)</f>
        <v>A0615</v>
      </c>
      <c r="AV961" s="52" t="str">
        <f>IF(参照!B961="","",参照!B961)</f>
        <v>(株)イーネットワーク</v>
      </c>
      <c r="AW961" s="52">
        <f>IF(参照!C961="","",参照!C961)</f>
        <v>4.5100000000000001E-4</v>
      </c>
      <c r="AX961" s="52" t="str">
        <f>IF(参照!D961="","",参照!D961)</f>
        <v/>
      </c>
      <c r="AY961" s="52">
        <f>IF(参照!E961="","",参照!E961)</f>
        <v>3.9500000000000001E-4</v>
      </c>
      <c r="AZ961" s="52" t="str">
        <f>IF(参照!F961="","",参照!F961)</f>
        <v>(株)イーネットワーク</v>
      </c>
      <c r="BA961" s="52" t="str">
        <f>IF(参照!G961="","",参照!G961)</f>
        <v>(株)イーネットワーク_</v>
      </c>
      <c r="BB961" s="52">
        <f t="shared" si="45"/>
        <v>0.39500000000000002</v>
      </c>
      <c r="BD961" s="52" t="str">
        <f>IF(参照!L961="","",参照!L961)</f>
        <v/>
      </c>
    </row>
    <row r="962" spans="47:56">
      <c r="AU962" s="52" t="str">
        <f>IF(参照!A962="","",参照!A962)</f>
        <v>A0617</v>
      </c>
      <c r="AV962" s="52" t="str">
        <f>IF(参照!B962="","",参照!B962)</f>
        <v>スマートエコエナジー(株)</v>
      </c>
      <c r="AW962" s="52">
        <f>IF(参照!C962="","",参照!C962)</f>
        <v>4.1800000000000002E-4</v>
      </c>
      <c r="AX962" s="52" t="str">
        <f>IF(参照!D962="","",参照!D962)</f>
        <v>メニューA</v>
      </c>
      <c r="AY962" s="52">
        <f>IF(参照!E962="","",参照!E962)</f>
        <v>0</v>
      </c>
      <c r="AZ962" s="52" t="str">
        <f>IF(参照!F962="","",参照!F962)</f>
        <v>スマートエコエナジー(株)</v>
      </c>
      <c r="BA962" s="52" t="str">
        <f>IF(参照!G962="","",参照!G962)</f>
        <v>スマートエコエナジー(株)_メニューA</v>
      </c>
      <c r="BB962" s="52">
        <f t="shared" si="45"/>
        <v>0</v>
      </c>
      <c r="BD962" s="52" t="str">
        <f>IF(参照!L962="","",参照!L962)</f>
        <v/>
      </c>
    </row>
    <row r="963" spans="47:56">
      <c r="AU963" s="52" t="str">
        <f>IF(参照!A963="","",参照!A963)</f>
        <v/>
      </c>
      <c r="AV963" s="52" t="str">
        <f>IF(参照!B963="","",参照!B963)</f>
        <v/>
      </c>
      <c r="AW963" s="52" t="str">
        <f>IF(参照!C963="","",参照!C963)</f>
        <v/>
      </c>
      <c r="AX963" s="52" t="str">
        <f>IF(参照!D963="","",参照!D963)</f>
        <v>メニューB</v>
      </c>
      <c r="AY963" s="52">
        <f>IF(参照!E963="","",参照!E963)</f>
        <v>2.0000000000000001E-4</v>
      </c>
      <c r="AZ963" s="52" t="str">
        <f>IF(参照!F963="","",参照!F963)</f>
        <v>スマートエコエナジー(株)</v>
      </c>
      <c r="BA963" s="52" t="str">
        <f>IF(参照!G963="","",参照!G963)</f>
        <v>スマートエコエナジー(株)_メニューB</v>
      </c>
      <c r="BB963" s="52">
        <f t="shared" si="45"/>
        <v>0.2</v>
      </c>
      <c r="BD963" s="52" t="str">
        <f>IF(参照!L963="","",参照!L963)</f>
        <v/>
      </c>
    </row>
    <row r="964" spans="47:56">
      <c r="AU964" s="52" t="str">
        <f>IF(参照!A964="","",参照!A964)</f>
        <v/>
      </c>
      <c r="AV964" s="52" t="str">
        <f>IF(参照!B964="","",参照!B964)</f>
        <v/>
      </c>
      <c r="AW964" s="52" t="str">
        <f>IF(参照!C964="","",参照!C964)</f>
        <v/>
      </c>
      <c r="AX964" s="52" t="str">
        <f>IF(参照!D964="","",参照!D964)</f>
        <v>メニューC(残差)</v>
      </c>
      <c r="AY964" s="52">
        <f>IF(参照!E964="","",参照!E964)</f>
        <v>4.2400000000000001E-4</v>
      </c>
      <c r="AZ964" s="52" t="str">
        <f>IF(参照!F964="","",参照!F964)</f>
        <v>スマートエコエナジー(株)</v>
      </c>
      <c r="BA964" s="52" t="str">
        <f>IF(参照!G964="","",参照!G964)</f>
        <v>スマートエコエナジー(株)_メニューC(残差)</v>
      </c>
      <c r="BB964" s="52">
        <f t="shared" si="45"/>
        <v>0.42399999999999999</v>
      </c>
      <c r="BD964" s="52" t="str">
        <f>IF(参照!L964="","",参照!L964)</f>
        <v/>
      </c>
    </row>
    <row r="965" spans="47:56">
      <c r="AU965" s="52" t="str">
        <f>IF(参照!A965="","",参照!A965)</f>
        <v/>
      </c>
      <c r="AV965" s="52" t="str">
        <f>IF(参照!B965="","",参照!B965)</f>
        <v/>
      </c>
      <c r="AW965" s="52" t="str">
        <f>IF(参照!C965="","",参照!C965)</f>
        <v/>
      </c>
      <c r="AX965" s="52" t="str">
        <f>IF(参照!D965="","",参照!D965)</f>
        <v>(参考値)事業者全体</v>
      </c>
      <c r="AY965" s="52">
        <f>IF(参照!E965="","",参照!E965)</f>
        <v>3.6099999999999999E-4</v>
      </c>
      <c r="AZ965" s="52" t="str">
        <f>IF(参照!F965="","",参照!F965)</f>
        <v>スマートエコエナジー(株)</v>
      </c>
      <c r="BA965" s="52" t="str">
        <f>IF(参照!G965="","",参照!G965)</f>
        <v>スマートエコエナジー(株)_(参考値)事業者全体</v>
      </c>
      <c r="BB965" s="52">
        <f t="shared" ref="BB965:BB1028" si="46">AY965*1000</f>
        <v>0.36099999999999999</v>
      </c>
      <c r="BD965" s="52" t="str">
        <f>IF(参照!L965="","",参照!L965)</f>
        <v/>
      </c>
    </row>
    <row r="966" spans="47:56">
      <c r="AU966" s="52" t="str">
        <f>IF(参照!A966="","",参照!A966)</f>
        <v>A0620</v>
      </c>
      <c r="AV966" s="52" t="str">
        <f>IF(参照!B966="","",参照!B966)</f>
        <v>(株)ＬＥＮＥＴＳ</v>
      </c>
      <c r="AW966" s="52">
        <f>IF(参照!C966="","",参照!C966)</f>
        <v>4.9700000000000005E-4</v>
      </c>
      <c r="AX966" s="52" t="str">
        <f>IF(参照!D966="","",参照!D966)</f>
        <v/>
      </c>
      <c r="AY966" s="52">
        <f>IF(参照!E966="","",参照!E966)</f>
        <v>5.4199999999999995E-4</v>
      </c>
      <c r="AZ966" s="52" t="str">
        <f>IF(参照!F966="","",参照!F966)</f>
        <v>(株)ＬＥＮＥＴＳ</v>
      </c>
      <c r="BA966" s="52" t="str">
        <f>IF(参照!G966="","",参照!G966)</f>
        <v>(株)ＬＥＮＥＴＳ_</v>
      </c>
      <c r="BB966" s="52">
        <f t="shared" si="46"/>
        <v>0.54199999999999993</v>
      </c>
      <c r="BD966" s="52" t="str">
        <f>IF(参照!L966="","",参照!L966)</f>
        <v/>
      </c>
    </row>
    <row r="967" spans="47:56">
      <c r="AU967" s="52" t="str">
        <f>IF(参照!A967="","",参照!A967)</f>
        <v>A0622</v>
      </c>
      <c r="AV967" s="52" t="str">
        <f>IF(参照!B967="","",参照!B967)</f>
        <v>アイエスジー(株)</v>
      </c>
      <c r="AW967" s="52">
        <f>IF(参照!C967="","",参照!C967)</f>
        <v>5.71E-4</v>
      </c>
      <c r="AX967" s="52" t="str">
        <f>IF(参照!D967="","",参照!D967)</f>
        <v/>
      </c>
      <c r="AY967" s="52">
        <f>IF(参照!E967="","",参照!E967)</f>
        <v>5.1500000000000005E-4</v>
      </c>
      <c r="AZ967" s="52" t="str">
        <f>IF(参照!F967="","",参照!F967)</f>
        <v>アイエスジー(株)</v>
      </c>
      <c r="BA967" s="52" t="str">
        <f>IF(参照!G967="","",参照!G967)</f>
        <v>アイエスジー(株)_</v>
      </c>
      <c r="BB967" s="52">
        <f t="shared" si="46"/>
        <v>0.51500000000000001</v>
      </c>
      <c r="BD967" s="52" t="str">
        <f>IF(参照!L967="","",参照!L967)</f>
        <v/>
      </c>
    </row>
    <row r="968" spans="47:56">
      <c r="AU968" s="52" t="str">
        <f>IF(参照!A968="","",参照!A968)</f>
        <v>A0623</v>
      </c>
      <c r="AV968" s="52" t="str">
        <f>IF(参照!B968="","",参照!B968)</f>
        <v>(株)富士山電力</v>
      </c>
      <c r="AW968" s="52">
        <f>IF(参照!C968="","",参照!C968)</f>
        <v>4.8200000000000001E-4</v>
      </c>
      <c r="AX968" s="52" t="str">
        <f>IF(参照!D968="","",参照!D968)</f>
        <v/>
      </c>
      <c r="AY968" s="52">
        <f>IF(参照!E968="","",参照!E968)</f>
        <v>5.04E-4</v>
      </c>
      <c r="AZ968" s="52" t="str">
        <f>IF(参照!F968="","",参照!F968)</f>
        <v>(株)富士山電力</v>
      </c>
      <c r="BA968" s="52" t="str">
        <f>IF(参照!G968="","",参照!G968)</f>
        <v>(株)富士山電力_</v>
      </c>
      <c r="BB968" s="52">
        <f t="shared" si="46"/>
        <v>0.504</v>
      </c>
      <c r="BD968" s="52" t="str">
        <f>IF(参照!L968="","",参照!L968)</f>
        <v/>
      </c>
    </row>
    <row r="969" spans="47:56">
      <c r="AU969" s="52" t="str">
        <f>IF(参照!A969="","",参照!A969)</f>
        <v>A0624</v>
      </c>
      <c r="AV969" s="52" t="str">
        <f>IF(参照!B969="","",参照!B969)</f>
        <v>(株)エネクル(旧：堀川産業(株))</v>
      </c>
      <c r="AW969" s="52">
        <f>IF(参照!C969="","",参照!C969)</f>
        <v>3.6400000000000001E-4</v>
      </c>
      <c r="AX969" s="52" t="str">
        <f>IF(参照!D969="","",参照!D969)</f>
        <v/>
      </c>
      <c r="AY969" s="52">
        <f>IF(参照!E969="","",参照!E969)</f>
        <v>3.0800000000000001E-4</v>
      </c>
      <c r="AZ969" s="52" t="str">
        <f>IF(参照!F969="","",参照!F969)</f>
        <v>(株)エネクル(旧：堀川産業(株))</v>
      </c>
      <c r="BA969" s="52" t="str">
        <f>IF(参照!G969="","",参照!G969)</f>
        <v>(株)エネクル(旧：堀川産業(株))_</v>
      </c>
      <c r="BB969" s="52">
        <f t="shared" si="46"/>
        <v>0.308</v>
      </c>
      <c r="BD969" s="52" t="str">
        <f>IF(参照!L969="","",参照!L969)</f>
        <v/>
      </c>
    </row>
    <row r="970" spans="47:56">
      <c r="AU970" s="52" t="str">
        <f>IF(参照!A970="","",参照!A970)</f>
        <v>A0627</v>
      </c>
      <c r="AV970" s="52" t="str">
        <f>IF(参照!B970="","",参照!B970)</f>
        <v>フィンテックラボ協同組合</v>
      </c>
      <c r="AW970" s="52">
        <f>IF(参照!C970="","",参照!C970)</f>
        <v>4.9600000000000002E-4</v>
      </c>
      <c r="AX970" s="52" t="str">
        <f>IF(参照!D970="","",参照!D970)</f>
        <v/>
      </c>
      <c r="AY970" s="52">
        <f>IF(参照!E970="","",参照!E970)</f>
        <v>5.4699999999999996E-4</v>
      </c>
      <c r="AZ970" s="52" t="str">
        <f>IF(参照!F970="","",参照!F970)</f>
        <v>フィンテックラボ協同組合</v>
      </c>
      <c r="BA970" s="52" t="str">
        <f>IF(参照!G970="","",参照!G970)</f>
        <v>フィンテックラボ協同組合_</v>
      </c>
      <c r="BB970" s="52">
        <f t="shared" si="46"/>
        <v>0.54699999999999993</v>
      </c>
      <c r="BD970" s="52" t="str">
        <f>IF(参照!L970="","",参照!L970)</f>
        <v/>
      </c>
    </row>
    <row r="971" spans="47:56">
      <c r="AU971" s="52" t="str">
        <f>IF(参照!A971="","",参照!A971)</f>
        <v>A0629</v>
      </c>
      <c r="AV971" s="52" t="str">
        <f>IF(参照!B971="","",参照!B971)</f>
        <v>新電力新潟(株)</v>
      </c>
      <c r="AW971" s="52">
        <f>IF(参照!C971="","",参照!C971)</f>
        <v>3.79E-4</v>
      </c>
      <c r="AX971" s="52" t="str">
        <f>IF(参照!D971="","",参照!D971)</f>
        <v/>
      </c>
      <c r="AY971" s="52">
        <f>IF(参照!E971="","",参照!E971)</f>
        <v>3.2299999999999999E-4</v>
      </c>
      <c r="AZ971" s="52" t="str">
        <f>IF(参照!F971="","",参照!F971)</f>
        <v>新電力新潟(株)</v>
      </c>
      <c r="BA971" s="52" t="str">
        <f>IF(参照!G971="","",参照!G971)</f>
        <v>新電力新潟(株)_</v>
      </c>
      <c r="BB971" s="52">
        <f t="shared" si="46"/>
        <v>0.32300000000000001</v>
      </c>
      <c r="BD971" s="52" t="str">
        <f>IF(参照!L971="","",参照!L971)</f>
        <v/>
      </c>
    </row>
    <row r="972" spans="47:56">
      <c r="AU972" s="52" t="str">
        <f>IF(参照!A972="","",参照!A972)</f>
        <v>A0630</v>
      </c>
      <c r="AV972" s="52" t="str">
        <f>IF(参照!B972="","",参照!B972)</f>
        <v>(株)タケエイでんき(旧：(株)横須賀アーバンウッドパワー)</v>
      </c>
      <c r="AW972" s="52">
        <f>IF(参照!C972="","",参照!C972)</f>
        <v>1.15E-4</v>
      </c>
      <c r="AX972" s="52" t="str">
        <f>IF(参照!D972="","",参照!D972)</f>
        <v/>
      </c>
      <c r="AY972" s="52">
        <f>IF(参照!E972="","",参照!E972)</f>
        <v>4.4799999999999999E-4</v>
      </c>
      <c r="AZ972" s="52" t="str">
        <f>IF(参照!F972="","",参照!F972)</f>
        <v>(株)タケエイでんき(旧：(株)横須賀アーバンウッドパワー)</v>
      </c>
      <c r="BA972" s="52" t="str">
        <f>IF(参照!G972="","",参照!G972)</f>
        <v>(株)タケエイでんき(旧：(株)横須賀アーバンウッドパワー)_</v>
      </c>
      <c r="BB972" s="52">
        <f t="shared" si="46"/>
        <v>0.44800000000000001</v>
      </c>
      <c r="BD972" s="52" t="str">
        <f>IF(参照!L972="","",参照!L972)</f>
        <v/>
      </c>
    </row>
    <row r="973" spans="47:56">
      <c r="AU973" s="52" t="str">
        <f>IF(参照!A973="","",参照!A973)</f>
        <v>A0631</v>
      </c>
      <c r="AV973" s="52" t="str">
        <f>IF(参照!B973="","",参照!B973)</f>
        <v>気仙沼グリーンエナジー(株)</v>
      </c>
      <c r="AW973" s="52">
        <f>IF(参照!C973="","",参照!C973)</f>
        <v>2.7900000000000001E-4</v>
      </c>
      <c r="AX973" s="52" t="str">
        <f>IF(参照!D973="","",参照!D973)</f>
        <v>メニューA</v>
      </c>
      <c r="AY973" s="52">
        <f>IF(参照!E973="","",参照!E973)</f>
        <v>0</v>
      </c>
      <c r="AZ973" s="52" t="str">
        <f>IF(参照!F973="","",参照!F973)</f>
        <v>気仙沼グリーンエナジー(株)</v>
      </c>
      <c r="BA973" s="52" t="str">
        <f>IF(参照!G973="","",参照!G973)</f>
        <v>気仙沼グリーンエナジー(株)_メニューA</v>
      </c>
      <c r="BB973" s="52">
        <f t="shared" si="46"/>
        <v>0</v>
      </c>
      <c r="BD973" s="52" t="str">
        <f>IF(参照!L973="","",参照!L973)</f>
        <v/>
      </c>
    </row>
    <row r="974" spans="47:56">
      <c r="AU974" s="52" t="str">
        <f>IF(参照!A974="","",参照!A974)</f>
        <v/>
      </c>
      <c r="AV974" s="52" t="str">
        <f>IF(参照!B974="","",参照!B974)</f>
        <v/>
      </c>
      <c r="AW974" s="52" t="str">
        <f>IF(参照!C974="","",参照!C974)</f>
        <v/>
      </c>
      <c r="AX974" s="52" t="str">
        <f>IF(参照!D974="","",参照!D974)</f>
        <v>メニューB(残差)</v>
      </c>
      <c r="AY974" s="52">
        <f>IF(参照!E974="","",参照!E974)</f>
        <v>5.4199999999999995E-4</v>
      </c>
      <c r="AZ974" s="52" t="str">
        <f>IF(参照!F974="","",参照!F974)</f>
        <v>気仙沼グリーンエナジー(株)</v>
      </c>
      <c r="BA974" s="52" t="str">
        <f>IF(参照!G974="","",参照!G974)</f>
        <v>気仙沼グリーンエナジー(株)_メニューB(残差)</v>
      </c>
      <c r="BB974" s="52">
        <f t="shared" si="46"/>
        <v>0.54199999999999993</v>
      </c>
      <c r="BD974" s="52" t="str">
        <f>IF(参照!L974="","",参照!L974)</f>
        <v/>
      </c>
    </row>
    <row r="975" spans="47:56">
      <c r="AU975" s="52" t="str">
        <f>IF(参照!A975="","",参照!A975)</f>
        <v/>
      </c>
      <c r="AV975" s="52" t="str">
        <f>IF(参照!B975="","",参照!B975)</f>
        <v/>
      </c>
      <c r="AW975" s="52" t="str">
        <f>IF(参照!C975="","",参照!C975)</f>
        <v/>
      </c>
      <c r="AX975" s="52" t="str">
        <f>IF(参照!D975="","",参照!D975)</f>
        <v>(参考値)事業者全体</v>
      </c>
      <c r="AY975" s="52">
        <f>IF(参照!E975="","",参照!E975)</f>
        <v>5.4699999999999996E-4</v>
      </c>
      <c r="AZ975" s="52" t="str">
        <f>IF(参照!F975="","",参照!F975)</f>
        <v>気仙沼グリーンエナジー(株)</v>
      </c>
      <c r="BA975" s="52" t="str">
        <f>IF(参照!G975="","",参照!G975)</f>
        <v>気仙沼グリーンエナジー(株)_(参考値)事業者全体</v>
      </c>
      <c r="BB975" s="52">
        <f t="shared" si="46"/>
        <v>0.54699999999999993</v>
      </c>
      <c r="BD975" s="52" t="str">
        <f>IF(参照!L975="","",参照!L975)</f>
        <v/>
      </c>
    </row>
    <row r="976" spans="47:56">
      <c r="AU976" s="52" t="str">
        <f>IF(参照!A976="","",参照!A976)</f>
        <v>A0632</v>
      </c>
      <c r="AV976" s="52" t="str">
        <f>IF(参照!B976="","",参照!B976)</f>
        <v>(株)ユーラスグリーンエナジー</v>
      </c>
      <c r="AW976" s="52">
        <f>IF(参照!C976="","",参照!C976)</f>
        <v>3.1199999999999999E-4</v>
      </c>
      <c r="AX976" s="52" t="str">
        <f>IF(参照!D976="","",参照!D976)</f>
        <v>メニューA</v>
      </c>
      <c r="AY976" s="52">
        <f>IF(参照!E976="","",参照!E976)</f>
        <v>0</v>
      </c>
      <c r="AZ976" s="52" t="str">
        <f>IF(参照!F976="","",参照!F976)</f>
        <v>(株)ユーラスグリーンエナジー</v>
      </c>
      <c r="BA976" s="52" t="str">
        <f>IF(参照!G976="","",参照!G976)</f>
        <v>(株)ユーラスグリーンエナジー_メニューA</v>
      </c>
      <c r="BB976" s="52">
        <f t="shared" si="46"/>
        <v>0</v>
      </c>
      <c r="BD976" s="52" t="str">
        <f>IF(参照!L976="","",参照!L976)</f>
        <v/>
      </c>
    </row>
    <row r="977" spans="47:56">
      <c r="AU977" s="52" t="str">
        <f>IF(参照!A977="","",参照!A977)</f>
        <v/>
      </c>
      <c r="AV977" s="52" t="str">
        <f>IF(参照!B977="","",参照!B977)</f>
        <v/>
      </c>
      <c r="AW977" s="52" t="str">
        <f>IF(参照!C977="","",参照!C977)</f>
        <v/>
      </c>
      <c r="AX977" s="52" t="str">
        <f>IF(参照!D977="","",参照!D977)</f>
        <v>メニューB(残差)</v>
      </c>
      <c r="AY977" s="52">
        <f>IF(参照!E977="","",参照!E977)</f>
        <v>0</v>
      </c>
      <c r="AZ977" s="52" t="str">
        <f>IF(参照!F977="","",参照!F977)</f>
        <v>(株)ユーラスグリーンエナジー</v>
      </c>
      <c r="BA977" s="52" t="str">
        <f>IF(参照!G977="","",参照!G977)</f>
        <v>(株)ユーラスグリーンエナジー_メニューB(残差)</v>
      </c>
      <c r="BB977" s="52">
        <f t="shared" si="46"/>
        <v>0</v>
      </c>
      <c r="BD977" s="52" t="str">
        <f>IF(参照!L977="","",参照!L977)</f>
        <v/>
      </c>
    </row>
    <row r="978" spans="47:56">
      <c r="AU978" s="52" t="str">
        <f>IF(参照!A978="","",参照!A978)</f>
        <v/>
      </c>
      <c r="AV978" s="52" t="str">
        <f>IF(参照!B978="","",参照!B978)</f>
        <v/>
      </c>
      <c r="AW978" s="52" t="str">
        <f>IF(参照!C978="","",参照!C978)</f>
        <v/>
      </c>
      <c r="AX978" s="52" t="str">
        <f>IF(参照!D978="","",参照!D978)</f>
        <v>(参考値)事業者全体</v>
      </c>
      <c r="AY978" s="52">
        <f>IF(参照!E978="","",参照!E978)</f>
        <v>2.1999999999999999E-5</v>
      </c>
      <c r="AZ978" s="52" t="str">
        <f>IF(参照!F978="","",参照!F978)</f>
        <v>(株)ユーラスグリーンエナジー</v>
      </c>
      <c r="BA978" s="52" t="str">
        <f>IF(参照!G978="","",参照!G978)</f>
        <v>(株)ユーラスグリーンエナジー_(参考値)事業者全体</v>
      </c>
      <c r="BB978" s="52">
        <f t="shared" si="46"/>
        <v>2.1999999999999999E-2</v>
      </c>
      <c r="BD978" s="52" t="str">
        <f>IF(参照!L978="","",参照!L978)</f>
        <v/>
      </c>
    </row>
    <row r="979" spans="47:56">
      <c r="AU979" s="52" t="str">
        <f>IF(参照!A979="","",参照!A979)</f>
        <v>A0633</v>
      </c>
      <c r="AV979" s="52" t="str">
        <f>IF(参照!B979="","",参照!B979)</f>
        <v>(株)サイホープロパティーズ</v>
      </c>
      <c r="AW979" s="52">
        <f>IF(参照!C979="","",参照!C979)</f>
        <v>5.8200000000000005E-4</v>
      </c>
      <c r="AX979" s="52" t="str">
        <f>IF(参照!D979="","",参照!D979)</f>
        <v/>
      </c>
      <c r="AY979" s="52">
        <f>IF(参照!E979="","",参照!E979)</f>
        <v>6.5300000000000004E-4</v>
      </c>
      <c r="AZ979" s="52" t="str">
        <f>IF(参照!F979="","",参照!F979)</f>
        <v>(株)サイホープロパティーズ</v>
      </c>
      <c r="BA979" s="52" t="str">
        <f>IF(参照!G979="","",参照!G979)</f>
        <v>(株)サイホープロパティーズ_</v>
      </c>
      <c r="BB979" s="52">
        <f t="shared" si="46"/>
        <v>0.65300000000000002</v>
      </c>
      <c r="BD979" s="52" t="str">
        <f>IF(参照!L979="","",参照!L979)</f>
        <v/>
      </c>
    </row>
    <row r="980" spans="47:56">
      <c r="AU980" s="52" t="str">
        <f>IF(参照!A980="","",参照!A980)</f>
        <v>A0636</v>
      </c>
      <c r="AV980" s="52" t="str">
        <f>IF(参照!B980="","",参照!B980)</f>
        <v>生活協同組合コープながの</v>
      </c>
      <c r="AW980" s="52">
        <f>IF(参照!C980="","",参照!C980)</f>
        <v>3.7199999999999999E-4</v>
      </c>
      <c r="AX980" s="52" t="str">
        <f>IF(参照!D980="","",参照!D980)</f>
        <v/>
      </c>
      <c r="AY980" s="52">
        <f>IF(参照!E980="","",参照!E980)</f>
        <v>3.1599999999999998E-4</v>
      </c>
      <c r="AZ980" s="52" t="str">
        <f>IF(参照!F980="","",参照!F980)</f>
        <v>生活協同組合コープながの</v>
      </c>
      <c r="BA980" s="52" t="str">
        <f>IF(参照!G980="","",参照!G980)</f>
        <v>生活協同組合コープながの_</v>
      </c>
      <c r="BB980" s="52">
        <f t="shared" si="46"/>
        <v>0.316</v>
      </c>
      <c r="BD980" s="52" t="str">
        <f>IF(参照!L980="","",参照!L980)</f>
        <v/>
      </c>
    </row>
    <row r="981" spans="47:56">
      <c r="AU981" s="52" t="str">
        <f>IF(参照!A981="","",参照!A981)</f>
        <v>A0637</v>
      </c>
      <c r="AV981" s="52" t="str">
        <f>IF(参照!B981="","",参照!B981)</f>
        <v>京セラ関電エナジー合同会社</v>
      </c>
      <c r="AW981" s="52">
        <f>IF(参照!C981="","",参照!C981)</f>
        <v>6.3699999999999998E-4</v>
      </c>
      <c r="AX981" s="52" t="str">
        <f>IF(参照!D981="","",参照!D981)</f>
        <v/>
      </c>
      <c r="AY981" s="52">
        <f>IF(参照!E981="","",参照!E981)</f>
        <v>6.0300000000000002E-4</v>
      </c>
      <c r="AZ981" s="52" t="str">
        <f>IF(参照!F981="","",参照!F981)</f>
        <v>京セラ関電エナジー合同会社</v>
      </c>
      <c r="BA981" s="52" t="str">
        <f>IF(参照!G981="","",参照!G981)</f>
        <v>京セラ関電エナジー合同会社_</v>
      </c>
      <c r="BB981" s="52">
        <f t="shared" si="46"/>
        <v>0.60299999999999998</v>
      </c>
      <c r="BD981" s="52" t="str">
        <f>IF(参照!L981="","",参照!L981)</f>
        <v/>
      </c>
    </row>
    <row r="982" spans="47:56">
      <c r="AU982" s="52" t="str">
        <f>IF(参照!A982="","",参照!A982)</f>
        <v>A0639</v>
      </c>
      <c r="AV982" s="52" t="str">
        <f>IF(参照!B982="","",参照!B982)</f>
        <v>酒田天然瓦斯(株)</v>
      </c>
      <c r="AW982" s="52">
        <f>IF(参照!C982="","",参照!C982)</f>
        <v>3.6400000000000001E-4</v>
      </c>
      <c r="AX982" s="52" t="str">
        <f>IF(参照!D982="","",参照!D982)</f>
        <v/>
      </c>
      <c r="AY982" s="52">
        <f>IF(参照!E982="","",参照!E982)</f>
        <v>3.0800000000000001E-4</v>
      </c>
      <c r="AZ982" s="52" t="str">
        <f>IF(参照!F982="","",参照!F982)</f>
        <v>酒田天然瓦斯(株)</v>
      </c>
      <c r="BA982" s="52" t="str">
        <f>IF(参照!G982="","",参照!G982)</f>
        <v>酒田天然瓦斯(株)_</v>
      </c>
      <c r="BB982" s="52">
        <f t="shared" si="46"/>
        <v>0.308</v>
      </c>
      <c r="BD982" s="52" t="str">
        <f>IF(参照!L982="","",参照!L982)</f>
        <v/>
      </c>
    </row>
    <row r="983" spans="47:56">
      <c r="AU983" s="52" t="str">
        <f>IF(参照!A983="","",参照!A983)</f>
        <v>A0640</v>
      </c>
      <c r="AV983" s="52" t="str">
        <f>IF(参照!B983="","",参照!B983)</f>
        <v>東亜ガス(株)</v>
      </c>
      <c r="AW983" s="52">
        <f>IF(参照!C983="","",参照!C983)</f>
        <v>5.0699999999999996E-4</v>
      </c>
      <c r="AX983" s="52" t="str">
        <f>IF(参照!D983="","",参照!D983)</f>
        <v/>
      </c>
      <c r="AY983" s="52">
        <f>IF(参照!E983="","",参照!E983)</f>
        <v>5.4100000000000003E-4</v>
      </c>
      <c r="AZ983" s="52" t="str">
        <f>IF(参照!F983="","",参照!F983)</f>
        <v>東亜ガス(株)</v>
      </c>
      <c r="BA983" s="52" t="str">
        <f>IF(参照!G983="","",参照!G983)</f>
        <v>東亜ガス(株)_</v>
      </c>
      <c r="BB983" s="52">
        <f t="shared" si="46"/>
        <v>0.54100000000000004</v>
      </c>
      <c r="BD983" s="52" t="str">
        <f>IF(参照!L983="","",参照!L983)</f>
        <v/>
      </c>
    </row>
    <row r="984" spans="47:56">
      <c r="AU984" s="52" t="str">
        <f>IF(参照!A984="","",参照!A984)</f>
        <v>A0641</v>
      </c>
      <c r="AV984" s="52" t="str">
        <f>IF(参照!B984="","",参照!B984)</f>
        <v>(株)三河の山里コミュニティパワー</v>
      </c>
      <c r="AW984" s="52">
        <f>IF(参照!C984="","",参照!C984)</f>
        <v>3.6400000000000001E-4</v>
      </c>
      <c r="AX984" s="52" t="str">
        <f>IF(参照!D984="","",参照!D984)</f>
        <v/>
      </c>
      <c r="AY984" s="52">
        <f>IF(参照!E984="","",参照!E984)</f>
        <v>3.0800000000000001E-4</v>
      </c>
      <c r="AZ984" s="52" t="str">
        <f>IF(参照!F984="","",参照!F984)</f>
        <v>(株)三河の山里コミュニティパワー</v>
      </c>
      <c r="BA984" s="52" t="str">
        <f>IF(参照!G984="","",参照!G984)</f>
        <v>(株)三河の山里コミュニティパワー_</v>
      </c>
      <c r="BB984" s="52">
        <f t="shared" si="46"/>
        <v>0.308</v>
      </c>
      <c r="BD984" s="52" t="str">
        <f>IF(参照!L984="","",参照!L984)</f>
        <v/>
      </c>
    </row>
    <row r="985" spans="47:56">
      <c r="AU985" s="52" t="str">
        <f>IF(参照!A985="","",参照!A985)</f>
        <v>A0642</v>
      </c>
      <c r="AV985" s="52" t="str">
        <f>IF(参照!B985="","",参照!B985)</f>
        <v>新潟スワンエナジー(株)</v>
      </c>
      <c r="AW985" s="52">
        <f>IF(参照!C985="","",参照!C985)</f>
        <v>1.03E-4</v>
      </c>
      <c r="AX985" s="52" t="str">
        <f>IF(参照!D985="","",参照!D985)</f>
        <v>メニューA</v>
      </c>
      <c r="AY985" s="52">
        <f>IF(参照!E985="","",参照!E985)</f>
        <v>0</v>
      </c>
      <c r="AZ985" s="52" t="str">
        <f>IF(参照!F985="","",参照!F985)</f>
        <v>新潟スワンエナジー(株)</v>
      </c>
      <c r="BA985" s="52" t="str">
        <f>IF(参照!G985="","",参照!G985)</f>
        <v>新潟スワンエナジー(株)_メニューA</v>
      </c>
      <c r="BB985" s="52">
        <f t="shared" si="46"/>
        <v>0</v>
      </c>
      <c r="BD985" s="52" t="str">
        <f>IF(参照!L985="","",参照!L985)</f>
        <v/>
      </c>
    </row>
    <row r="986" spans="47:56">
      <c r="AU986" s="52" t="str">
        <f>IF(参照!A986="","",参照!A986)</f>
        <v/>
      </c>
      <c r="AV986" s="52" t="str">
        <f>IF(参照!B986="","",参照!B986)</f>
        <v/>
      </c>
      <c r="AW986" s="52" t="str">
        <f>IF(参照!C986="","",参照!C986)</f>
        <v/>
      </c>
      <c r="AX986" s="52" t="str">
        <f>IF(参照!D986="","",参照!D986)</f>
        <v>メニューB</v>
      </c>
      <c r="AY986" s="52">
        <f>IF(参照!E986="","",参照!E986)</f>
        <v>2.9E-4</v>
      </c>
      <c r="AZ986" s="52" t="str">
        <f>IF(参照!F986="","",参照!F986)</f>
        <v>新潟スワンエナジー(株)</v>
      </c>
      <c r="BA986" s="52" t="str">
        <f>IF(参照!G986="","",参照!G986)</f>
        <v>新潟スワンエナジー(株)_メニューB</v>
      </c>
      <c r="BB986" s="52">
        <f t="shared" si="46"/>
        <v>0.28999999999999998</v>
      </c>
      <c r="BD986" s="52" t="str">
        <f>IF(参照!L986="","",参照!L986)</f>
        <v/>
      </c>
    </row>
    <row r="987" spans="47:56">
      <c r="AU987" s="52" t="str">
        <f>IF(参照!A987="","",参照!A987)</f>
        <v/>
      </c>
      <c r="AV987" s="52" t="str">
        <f>IF(参照!B987="","",参照!B987)</f>
        <v/>
      </c>
      <c r="AW987" s="52" t="str">
        <f>IF(参照!C987="","",参照!C987)</f>
        <v/>
      </c>
      <c r="AX987" s="52" t="str">
        <f>IF(参照!D987="","",参照!D987)</f>
        <v>メニューC</v>
      </c>
      <c r="AY987" s="52">
        <f>IF(参照!E987="","",参照!E987)</f>
        <v>2.7599999999999999E-4</v>
      </c>
      <c r="AZ987" s="52" t="str">
        <f>IF(参照!F987="","",参照!F987)</f>
        <v>新潟スワンエナジー(株)</v>
      </c>
      <c r="BA987" s="52" t="str">
        <f>IF(参照!G987="","",参照!G987)</f>
        <v>新潟スワンエナジー(株)_メニューC</v>
      </c>
      <c r="BB987" s="52">
        <f t="shared" si="46"/>
        <v>0.27599999999999997</v>
      </c>
      <c r="BD987" s="52" t="str">
        <f>IF(参照!L987="","",参照!L987)</f>
        <v/>
      </c>
    </row>
    <row r="988" spans="47:56">
      <c r="AU988" s="52" t="str">
        <f>IF(参照!A988="","",参照!A988)</f>
        <v/>
      </c>
      <c r="AV988" s="52" t="str">
        <f>IF(参照!B988="","",参照!B988)</f>
        <v/>
      </c>
      <c r="AW988" s="52" t="str">
        <f>IF(参照!C988="","",参照!C988)</f>
        <v/>
      </c>
      <c r="AX988" s="52" t="str">
        <f>IF(参照!D988="","",参照!D988)</f>
        <v>メニューD(残差)</v>
      </c>
      <c r="AY988" s="52">
        <f>IF(参照!E988="","",参照!E988)</f>
        <v>2.9700000000000001E-4</v>
      </c>
      <c r="AZ988" s="52" t="str">
        <f>IF(参照!F988="","",参照!F988)</f>
        <v>新潟スワンエナジー(株)</v>
      </c>
      <c r="BA988" s="52" t="str">
        <f>IF(参照!G988="","",参照!G988)</f>
        <v>新潟スワンエナジー(株)_メニューD(残差)</v>
      </c>
      <c r="BB988" s="52">
        <f t="shared" si="46"/>
        <v>0.29699999999999999</v>
      </c>
      <c r="BD988" s="52" t="str">
        <f>IF(参照!L988="","",参照!L988)</f>
        <v/>
      </c>
    </row>
    <row r="989" spans="47:56">
      <c r="AU989" s="52" t="str">
        <f>IF(参照!A989="","",参照!A989)</f>
        <v/>
      </c>
      <c r="AV989" s="52" t="str">
        <f>IF(参照!B989="","",参照!B989)</f>
        <v/>
      </c>
      <c r="AW989" s="52" t="str">
        <f>IF(参照!C989="","",参照!C989)</f>
        <v/>
      </c>
      <c r="AX989" s="52" t="str">
        <f>IF(参照!D989="","",参照!D989)</f>
        <v>(参考値)事業者全体</v>
      </c>
      <c r="AY989" s="52">
        <f>IF(参照!E989="","",参照!E989)</f>
        <v>3.2400000000000001E-4</v>
      </c>
      <c r="AZ989" s="52" t="str">
        <f>IF(参照!F989="","",参照!F989)</f>
        <v>新潟スワンエナジー(株)</v>
      </c>
      <c r="BA989" s="52" t="str">
        <f>IF(参照!G989="","",参照!G989)</f>
        <v>新潟スワンエナジー(株)_(参考値)事業者全体</v>
      </c>
      <c r="BB989" s="52">
        <f t="shared" si="46"/>
        <v>0.32400000000000001</v>
      </c>
      <c r="BD989" s="52" t="str">
        <f>IF(参照!L989="","",参照!L989)</f>
        <v/>
      </c>
    </row>
    <row r="990" spans="47:56">
      <c r="AU990" s="52" t="str">
        <f>IF(参照!A990="","",参照!A990)</f>
        <v>A0644</v>
      </c>
      <c r="AV990" s="52" t="str">
        <f>IF(参照!B990="","",参照!B990)</f>
        <v>グリーンピープルズパワー(株)</v>
      </c>
      <c r="AW990" s="52">
        <f>IF(参照!C990="","",参照!C990)</f>
        <v>2.5599999999999999E-4</v>
      </c>
      <c r="AX990" s="52" t="str">
        <f>IF(参照!D990="","",参照!D990)</f>
        <v/>
      </c>
      <c r="AY990" s="52">
        <f>IF(参照!E990="","",参照!E990)</f>
        <v>5.1199999999999998E-4</v>
      </c>
      <c r="AZ990" s="52" t="str">
        <f>IF(参照!F990="","",参照!F990)</f>
        <v>グリーンピープルズパワー(株)</v>
      </c>
      <c r="BA990" s="52" t="str">
        <f>IF(参照!G990="","",参照!G990)</f>
        <v>グリーンピープルズパワー(株)_</v>
      </c>
      <c r="BB990" s="52">
        <f t="shared" si="46"/>
        <v>0.51200000000000001</v>
      </c>
      <c r="BD990" s="52" t="str">
        <f>IF(参照!L990="","",参照!L990)</f>
        <v/>
      </c>
    </row>
    <row r="991" spans="47:56">
      <c r="AU991" s="52" t="str">
        <f>IF(参照!A991="","",参照!A991)</f>
        <v>A0647</v>
      </c>
      <c r="AV991" s="52" t="str">
        <f>IF(参照!B991="","",参照!B991)</f>
        <v>レネックス電力合同会社</v>
      </c>
      <c r="AW991" s="52">
        <f>IF(参照!C991="","",参照!C991)</f>
        <v>5.6299999999999992E-4</v>
      </c>
      <c r="AX991" s="52" t="str">
        <f>IF(参照!D991="","",参照!D991)</f>
        <v/>
      </c>
      <c r="AY991" s="52">
        <f>IF(参照!E991="","",参照!E991)</f>
        <v>4.8799999999999999E-4</v>
      </c>
      <c r="AZ991" s="52" t="str">
        <f>IF(参照!F991="","",参照!F991)</f>
        <v>レネックス電力合同会社</v>
      </c>
      <c r="BA991" s="52" t="str">
        <f>IF(参照!G991="","",参照!G991)</f>
        <v>レネックス電力合同会社_</v>
      </c>
      <c r="BB991" s="52">
        <f t="shared" si="46"/>
        <v>0.48799999999999999</v>
      </c>
      <c r="BD991" s="52" t="str">
        <f>IF(参照!L991="","",参照!L991)</f>
        <v/>
      </c>
    </row>
    <row r="992" spans="47:56">
      <c r="AU992" s="52" t="str">
        <f>IF(参照!A992="","",参照!A992)</f>
        <v>A0648</v>
      </c>
      <c r="AV992" s="52" t="str">
        <f>IF(参照!B992="","",参照!B992)</f>
        <v>(株)マルイファシリティーズ</v>
      </c>
      <c r="AW992" s="52">
        <f>IF(参照!C992="","",参照!C992)</f>
        <v>9.7E-5</v>
      </c>
      <c r="AX992" s="52" t="str">
        <f>IF(参照!D992="","",参照!D992)</f>
        <v/>
      </c>
      <c r="AY992" s="52">
        <f>IF(参照!E992="","",参照!E992)</f>
        <v>4.2700000000000002E-4</v>
      </c>
      <c r="AZ992" s="52" t="str">
        <f>IF(参照!F992="","",参照!F992)</f>
        <v>(株)マルイファシリティーズ</v>
      </c>
      <c r="BA992" s="52" t="str">
        <f>IF(参照!G992="","",参照!G992)</f>
        <v>(株)マルイファシリティーズ_</v>
      </c>
      <c r="BB992" s="52">
        <f t="shared" si="46"/>
        <v>0.42700000000000005</v>
      </c>
      <c r="BD992" s="52" t="str">
        <f>IF(参照!L992="","",参照!L992)</f>
        <v/>
      </c>
    </row>
    <row r="993" spans="47:56">
      <c r="AU993" s="52" t="str">
        <f>IF(参照!A993="","",参照!A993)</f>
        <v>A0649</v>
      </c>
      <c r="AV993" s="52" t="str">
        <f>IF(参照!B993="","",参照!B993)</f>
        <v>(株)デンケン</v>
      </c>
      <c r="AW993" s="52">
        <f>IF(参照!C993="","",参照!C993)</f>
        <v>4.3399999999999998E-4</v>
      </c>
      <c r="AX993" s="52" t="str">
        <f>IF(参照!D993="","",参照!D993)</f>
        <v/>
      </c>
      <c r="AY993" s="52">
        <f>IF(参照!E993="","",参照!E993)</f>
        <v>4.2400000000000001E-4</v>
      </c>
      <c r="AZ993" s="52" t="str">
        <f>IF(参照!F993="","",参照!F993)</f>
        <v>(株)デンケン</v>
      </c>
      <c r="BA993" s="52" t="str">
        <f>IF(参照!G993="","",参照!G993)</f>
        <v>(株)デンケン_</v>
      </c>
      <c r="BB993" s="52">
        <f t="shared" si="46"/>
        <v>0.42399999999999999</v>
      </c>
      <c r="BD993" s="52" t="str">
        <f>IF(参照!L993="","",参照!L993)</f>
        <v/>
      </c>
    </row>
    <row r="994" spans="47:56">
      <c r="AU994" s="52" t="str">
        <f>IF(参照!A994="","",参照!A994)</f>
        <v>A0650</v>
      </c>
      <c r="AV994" s="52" t="str">
        <f>IF(参照!B994="","",参照!B994)</f>
        <v>(株)東名</v>
      </c>
      <c r="AW994" s="52">
        <f>IF(参照!C994="","",参照!C994)</f>
        <v>5.13E-4</v>
      </c>
      <c r="AX994" s="52" t="str">
        <f>IF(参照!D994="","",参照!D994)</f>
        <v/>
      </c>
      <c r="AY994" s="52">
        <f>IF(参照!E994="","",参照!E994)</f>
        <v>5.5199999999999997E-4</v>
      </c>
      <c r="AZ994" s="52" t="str">
        <f>IF(参照!F994="","",参照!F994)</f>
        <v>(株)東名</v>
      </c>
      <c r="BA994" s="52" t="str">
        <f>IF(参照!G994="","",参照!G994)</f>
        <v>(株)東名_</v>
      </c>
      <c r="BB994" s="52">
        <f t="shared" si="46"/>
        <v>0.55199999999999994</v>
      </c>
      <c r="BD994" s="52" t="str">
        <f>IF(参照!L994="","",参照!L994)</f>
        <v/>
      </c>
    </row>
    <row r="995" spans="47:56">
      <c r="AU995" s="52" t="str">
        <f>IF(参照!A995="","",参照!A995)</f>
        <v>A0652</v>
      </c>
      <c r="AV995" s="52" t="str">
        <f>IF(参照!B995="","",参照!B995)</f>
        <v>北海道電力コクリエーション(株)</v>
      </c>
      <c r="AW995" s="52">
        <f>IF(参照!C995="","",参照!C995)</f>
        <v>7.0999999999999991E-4</v>
      </c>
      <c r="AX995" s="52" t="str">
        <f>IF(参照!D995="","",参照!D995)</f>
        <v/>
      </c>
      <c r="AY995" s="52">
        <f>IF(参照!E995="","",参照!E995)</f>
        <v>6.5399999999999996E-4</v>
      </c>
      <c r="AZ995" s="52" t="str">
        <f>IF(参照!F995="","",参照!F995)</f>
        <v>北海道電力コクリエーション(株)</v>
      </c>
      <c r="BA995" s="52" t="str">
        <f>IF(参照!G995="","",参照!G995)</f>
        <v>北海道電力コクリエーション(株)_</v>
      </c>
      <c r="BB995" s="52">
        <f t="shared" si="46"/>
        <v>0.65399999999999991</v>
      </c>
      <c r="BD995" s="52" t="str">
        <f>IF(参照!L995="","",参照!L995)</f>
        <v/>
      </c>
    </row>
    <row r="996" spans="47:56">
      <c r="AU996" s="52" t="str">
        <f>IF(参照!A996="","",参照!A996)</f>
        <v>A0653</v>
      </c>
      <c r="AV996" s="52" t="str">
        <f>IF(参照!B996="","",参照!B996)</f>
        <v>ＮＴＴアノードエナジー(株)</v>
      </c>
      <c r="AW996" s="52" t="str">
        <f>IF(参照!C996="","",参照!C996)</f>
        <v>0.000453※</v>
      </c>
      <c r="AX996" s="52" t="str">
        <f>IF(参照!D996="","",参照!D996)</f>
        <v>メニューA</v>
      </c>
      <c r="AY996" s="52">
        <f>IF(参照!E996="","",参照!E996)</f>
        <v>0</v>
      </c>
      <c r="AZ996" s="52" t="str">
        <f>IF(参照!F996="","",参照!F996)</f>
        <v>ＮＴＴアノードエナジー(株)</v>
      </c>
      <c r="BA996" s="52" t="str">
        <f>IF(参照!G996="","",参照!G996)</f>
        <v>ＮＴＴアノードエナジー(株)_メニューA</v>
      </c>
      <c r="BB996" s="52">
        <f t="shared" si="46"/>
        <v>0</v>
      </c>
      <c r="BD996" s="52" t="str">
        <f>IF(参照!L996="","",参照!L996)</f>
        <v/>
      </c>
    </row>
    <row r="997" spans="47:56">
      <c r="AU997" s="52" t="str">
        <f>IF(参照!A997="","",参照!A997)</f>
        <v/>
      </c>
      <c r="AV997" s="52" t="str">
        <f>IF(参照!B997="","",参照!B997)</f>
        <v/>
      </c>
      <c r="AW997" s="52" t="str">
        <f>IF(参照!C997="","",参照!C997)</f>
        <v/>
      </c>
      <c r="AX997" s="52" t="str">
        <f>IF(参照!D997="","",参照!D997)</f>
        <v>メニューB(残差)</v>
      </c>
      <c r="AY997" s="52">
        <f>IF(参照!E997="","",参照!E997)</f>
        <v>4.6500000000000003E-4</v>
      </c>
      <c r="AZ997" s="52" t="str">
        <f>IF(参照!F997="","",参照!F997)</f>
        <v>ＮＴＴアノードエナジー(株)</v>
      </c>
      <c r="BA997" s="52" t="str">
        <f>IF(参照!G997="","",参照!G997)</f>
        <v>ＮＴＴアノードエナジー(株)_メニューB(残差)</v>
      </c>
      <c r="BB997" s="52">
        <f t="shared" si="46"/>
        <v>0.46500000000000002</v>
      </c>
      <c r="BD997" s="52" t="str">
        <f>IF(参照!L997="","",参照!L997)</f>
        <v/>
      </c>
    </row>
    <row r="998" spans="47:56">
      <c r="AU998" s="52" t="str">
        <f>IF(参照!A998="","",参照!A998)</f>
        <v/>
      </c>
      <c r="AV998" s="52" t="str">
        <f>IF(参照!B998="","",参照!B998)</f>
        <v/>
      </c>
      <c r="AW998" s="52" t="str">
        <f>IF(参照!C998="","",参照!C998)</f>
        <v/>
      </c>
      <c r="AX998" s="52" t="str">
        <f>IF(参照!D998="","",参照!D998)</f>
        <v>(参考値)事業者全体</v>
      </c>
      <c r="AY998" s="52">
        <f>IF(参照!E998="","",参照!E998)</f>
        <v>1.06E-4</v>
      </c>
      <c r="AZ998" s="52" t="str">
        <f>IF(参照!F998="","",参照!F998)</f>
        <v>ＮＴＴアノードエナジー(株)</v>
      </c>
      <c r="BA998" s="52" t="str">
        <f>IF(参照!G998="","",参照!G998)</f>
        <v>ＮＴＴアノードエナジー(株)_(参考値)事業者全体</v>
      </c>
      <c r="BB998" s="52">
        <f t="shared" si="46"/>
        <v>0.106</v>
      </c>
      <c r="BD998" s="52" t="str">
        <f>IF(参照!L998="","",参照!L998)</f>
        <v/>
      </c>
    </row>
    <row r="999" spans="47:56">
      <c r="AU999" s="52" t="str">
        <f>IF(参照!A999="","",参照!A999)</f>
        <v>A0654</v>
      </c>
      <c r="AV999" s="52" t="str">
        <f>IF(参照!B999="","",参照!B999)</f>
        <v>スマート電気(株)</v>
      </c>
      <c r="AW999" s="52">
        <f>IF(参照!C999="","",参照!C999)</f>
        <v>4.7599999999999997E-4</v>
      </c>
      <c r="AX999" s="52" t="str">
        <f>IF(参照!D999="","",参照!D999)</f>
        <v/>
      </c>
      <c r="AY999" s="52">
        <f>IF(参照!E999="","",参照!E999)</f>
        <v>7.2399999999999993E-4</v>
      </c>
      <c r="AZ999" s="52" t="str">
        <f>IF(参照!F999="","",参照!F999)</f>
        <v>スマート電気(株)</v>
      </c>
      <c r="BA999" s="52" t="str">
        <f>IF(参照!G999="","",参照!G999)</f>
        <v>スマート電気(株)_</v>
      </c>
      <c r="BB999" s="52">
        <f t="shared" si="46"/>
        <v>0.72399999999999998</v>
      </c>
      <c r="BD999" s="52" t="str">
        <f>IF(参照!L999="","",参照!L999)</f>
        <v/>
      </c>
    </row>
    <row r="1000" spans="47:56">
      <c r="AU1000" s="52" t="str">
        <f>IF(参照!A1000="","",参照!A1000)</f>
        <v>A0655</v>
      </c>
      <c r="AV1000" s="52" t="str">
        <f>IF(参照!B1000="","",参照!B1000)</f>
        <v>(株)唐津パワーホールディングス</v>
      </c>
      <c r="AW1000" s="52">
        <f>IF(参照!C1000="","",参照!C1000)</f>
        <v>4.86E-4</v>
      </c>
      <c r="AX1000" s="52" t="str">
        <f>IF(参照!D1000="","",参照!D1000)</f>
        <v/>
      </c>
      <c r="AY1000" s="52">
        <f>IF(参照!E1000="","",参照!E1000)</f>
        <v>5.0000000000000001E-4</v>
      </c>
      <c r="AZ1000" s="52" t="str">
        <f>IF(参照!F1000="","",参照!F1000)</f>
        <v>(株)唐津パワーホールディングス</v>
      </c>
      <c r="BA1000" s="52" t="str">
        <f>IF(参照!G1000="","",参照!G1000)</f>
        <v>(株)唐津パワーホールディングス_</v>
      </c>
      <c r="BB1000" s="52">
        <f t="shared" si="46"/>
        <v>0.5</v>
      </c>
      <c r="BD1000" s="52" t="str">
        <f>IF(参照!L1000="","",参照!L1000)</f>
        <v/>
      </c>
    </row>
    <row r="1001" spans="47:56">
      <c r="AU1001" s="52" t="str">
        <f>IF(参照!A1001="","",参照!A1001)</f>
        <v>A0656</v>
      </c>
      <c r="AV1001" s="52" t="str">
        <f>IF(参照!B1001="","",参照!B1001)</f>
        <v>(株)クリーンエネルギー総合研究所</v>
      </c>
      <c r="AW1001" s="52">
        <f>IF(参照!C1001="","",参照!C1001)</f>
        <v>4.7100000000000001E-4</v>
      </c>
      <c r="AX1001" s="52" t="str">
        <f>IF(参照!D1001="","",参照!D1001)</f>
        <v>メニューA</v>
      </c>
      <c r="AY1001" s="52">
        <f>IF(参照!E1001="","",参照!E1001)</f>
        <v>0</v>
      </c>
      <c r="AZ1001" s="52" t="str">
        <f>IF(参照!F1001="","",参照!F1001)</f>
        <v>(株)クリーンエネルギー総合研究所</v>
      </c>
      <c r="BA1001" s="52" t="str">
        <f>IF(参照!G1001="","",参照!G1001)</f>
        <v>(株)クリーンエネルギー総合研究所_メニューA</v>
      </c>
      <c r="BB1001" s="52">
        <f t="shared" si="46"/>
        <v>0</v>
      </c>
      <c r="BD1001" s="52" t="str">
        <f>IF(参照!L1001="","",参照!L1001)</f>
        <v/>
      </c>
    </row>
    <row r="1002" spans="47:56">
      <c r="AU1002" s="52" t="str">
        <f>IF(参照!A1002="","",参照!A1002)</f>
        <v/>
      </c>
      <c r="AV1002" s="52" t="str">
        <f>IF(参照!B1002="","",参照!B1002)</f>
        <v/>
      </c>
      <c r="AW1002" s="52" t="str">
        <f>IF(参照!C1002="","",参照!C1002)</f>
        <v/>
      </c>
      <c r="AX1002" s="52" t="str">
        <f>IF(参照!D1002="","",参照!D1002)</f>
        <v>メニューB(残差)</v>
      </c>
      <c r="AY1002" s="52">
        <f>IF(参照!E1002="","",参照!E1002)</f>
        <v>1.16E-4</v>
      </c>
      <c r="AZ1002" s="52" t="str">
        <f>IF(参照!F1002="","",参照!F1002)</f>
        <v>(株)クリーンエネルギー総合研究所</v>
      </c>
      <c r="BA1002" s="52" t="str">
        <f>IF(参照!G1002="","",参照!G1002)</f>
        <v>(株)クリーンエネルギー総合研究所_メニューB(残差)</v>
      </c>
      <c r="BB1002" s="52">
        <f t="shared" si="46"/>
        <v>0.11600000000000001</v>
      </c>
      <c r="BD1002" s="52" t="str">
        <f>IF(参照!L1002="","",参照!L1002)</f>
        <v/>
      </c>
    </row>
    <row r="1003" spans="47:56">
      <c r="AU1003" s="52" t="str">
        <f>IF(参照!A1003="","",参照!A1003)</f>
        <v/>
      </c>
      <c r="AV1003" s="52" t="str">
        <f>IF(参照!B1003="","",参照!B1003)</f>
        <v/>
      </c>
      <c r="AW1003" s="52" t="str">
        <f>IF(参照!C1003="","",参照!C1003)</f>
        <v/>
      </c>
      <c r="AX1003" s="52" t="str">
        <f>IF(参照!D1003="","",参照!D1003)</f>
        <v>(参考値)事業者全体</v>
      </c>
      <c r="AY1003" s="52">
        <f>IF(参照!E1003="","",参照!E1003)</f>
        <v>4.8899999999999996E-4</v>
      </c>
      <c r="AZ1003" s="52" t="str">
        <f>IF(参照!F1003="","",参照!F1003)</f>
        <v>(株)クリーンエネルギー総合研究所</v>
      </c>
      <c r="BA1003" s="52" t="str">
        <f>IF(参照!G1003="","",参照!G1003)</f>
        <v>(株)クリーンエネルギー総合研究所_(参考値)事業者全体</v>
      </c>
      <c r="BB1003" s="52">
        <f t="shared" si="46"/>
        <v>0.48899999999999993</v>
      </c>
      <c r="BD1003" s="52" t="str">
        <f>IF(参照!L1003="","",参照!L1003)</f>
        <v/>
      </c>
    </row>
    <row r="1004" spans="47:56">
      <c r="AU1004" s="52" t="str">
        <f>IF(参照!A1004="","",参照!A1004)</f>
        <v>A0660</v>
      </c>
      <c r="AV1004" s="52" t="str">
        <f>IF(参照!B1004="","",参照!B1004)</f>
        <v>ＵＮＩＶＥＲＧＹ(株)</v>
      </c>
      <c r="AW1004" s="52">
        <f>IF(参照!C1004="","",参照!C1004)</f>
        <v>4.15E-4</v>
      </c>
      <c r="AX1004" s="52" t="str">
        <f>IF(参照!D1004="","",参照!D1004)</f>
        <v/>
      </c>
      <c r="AY1004" s="52">
        <f>IF(参照!E1004="","",参照!E1004)</f>
        <v>3.9100000000000002E-4</v>
      </c>
      <c r="AZ1004" s="52" t="str">
        <f>IF(参照!F1004="","",参照!F1004)</f>
        <v>ＵＮＩＶＥＲＧＹ(株)</v>
      </c>
      <c r="BA1004" s="52" t="str">
        <f>IF(参照!G1004="","",参照!G1004)</f>
        <v>ＵＮＩＶＥＲＧＹ(株)_</v>
      </c>
      <c r="BB1004" s="52">
        <f t="shared" si="46"/>
        <v>0.39100000000000001</v>
      </c>
      <c r="BD1004" s="52" t="str">
        <f>IF(参照!L1004="","",参照!L1004)</f>
        <v/>
      </c>
    </row>
    <row r="1005" spans="47:56">
      <c r="AU1005" s="52" t="str">
        <f>IF(参照!A1005="","",参照!A1005)</f>
        <v>A0661</v>
      </c>
      <c r="AV1005" s="52" t="str">
        <f>IF(参照!B1005="","",参照!B1005)</f>
        <v>ＪＲ西日本住宅サービス(株)</v>
      </c>
      <c r="AW1005" s="52">
        <f>IF(参照!C1005="","",参照!C1005)</f>
        <v>3.4699999999999998E-4</v>
      </c>
      <c r="AX1005" s="52" t="str">
        <f>IF(参照!D1005="","",参照!D1005)</f>
        <v/>
      </c>
      <c r="AY1005" s="52">
        <f>IF(参照!E1005="","",参照!E1005)</f>
        <v>2.9100000000000003E-4</v>
      </c>
      <c r="AZ1005" s="52" t="str">
        <f>IF(参照!F1005="","",参照!F1005)</f>
        <v>ＪＲ西日本住宅サービス(株)</v>
      </c>
      <c r="BA1005" s="52" t="str">
        <f>IF(参照!G1005="","",参照!G1005)</f>
        <v>ＪＲ西日本住宅サービス(株)_</v>
      </c>
      <c r="BB1005" s="52">
        <f t="shared" si="46"/>
        <v>0.29100000000000004</v>
      </c>
      <c r="BD1005" s="52" t="str">
        <f>IF(参照!L1005="","",参照!L1005)</f>
        <v/>
      </c>
    </row>
    <row r="1006" spans="47:56">
      <c r="AU1006" s="52" t="str">
        <f>IF(参照!A1006="","",参照!A1006)</f>
        <v>A0663</v>
      </c>
      <c r="AV1006" s="52" t="str">
        <f>IF(参照!B1006="","",参照!B1006)</f>
        <v>(株)アイキューブ・マーケティング</v>
      </c>
      <c r="AW1006" s="52">
        <f>IF(参照!C1006="","",参照!C1006)</f>
        <v>3.7300000000000001E-4</v>
      </c>
      <c r="AX1006" s="52" t="str">
        <f>IF(参照!D1006="","",参照!D1006)</f>
        <v/>
      </c>
      <c r="AY1006" s="52">
        <f>IF(参照!E1006="","",参照!E1006)</f>
        <v>3.1700000000000001E-4</v>
      </c>
      <c r="AZ1006" s="52" t="str">
        <f>IF(参照!F1006="","",参照!F1006)</f>
        <v>(株)アイキューブ・マーケティング</v>
      </c>
      <c r="BA1006" s="52" t="str">
        <f>IF(参照!G1006="","",参照!G1006)</f>
        <v>(株)アイキューブ・マーケティング_</v>
      </c>
      <c r="BB1006" s="52">
        <f t="shared" si="46"/>
        <v>0.317</v>
      </c>
      <c r="BD1006" s="52" t="str">
        <f>IF(参照!L1006="","",参照!L1006)</f>
        <v/>
      </c>
    </row>
    <row r="1007" spans="47:56">
      <c r="AU1007" s="52" t="str">
        <f>IF(参照!A1007="","",参照!A1007)</f>
        <v>A0664</v>
      </c>
      <c r="AV1007" s="52" t="str">
        <f>IF(参照!B1007="","",参照!B1007)</f>
        <v>デジタルグリッド(株)</v>
      </c>
      <c r="AW1007" s="52">
        <f>IF(参照!C1007="","",参照!C1007)</f>
        <v>4.6700000000000002E-4</v>
      </c>
      <c r="AX1007" s="52" t="str">
        <f>IF(参照!D1007="","",参照!D1007)</f>
        <v>メニューA</v>
      </c>
      <c r="AY1007" s="52">
        <f>IF(参照!E1007="","",参照!E1007)</f>
        <v>0</v>
      </c>
      <c r="AZ1007" s="52" t="str">
        <f>IF(参照!F1007="","",参照!F1007)</f>
        <v>デジタルグリッド(株)</v>
      </c>
      <c r="BA1007" s="52" t="str">
        <f>IF(参照!G1007="","",参照!G1007)</f>
        <v>デジタルグリッド(株)_メニューA</v>
      </c>
      <c r="BB1007" s="52">
        <f t="shared" si="46"/>
        <v>0</v>
      </c>
      <c r="BD1007" s="52" t="str">
        <f>IF(参照!L1007="","",参照!L1007)</f>
        <v/>
      </c>
    </row>
    <row r="1008" spans="47:56">
      <c r="AU1008" s="52" t="str">
        <f>IF(参照!A1008="","",参照!A1008)</f>
        <v/>
      </c>
      <c r="AV1008" s="52" t="str">
        <f>IF(参照!B1008="","",参照!B1008)</f>
        <v/>
      </c>
      <c r="AW1008" s="52" t="str">
        <f>IF(参照!C1008="","",参照!C1008)</f>
        <v/>
      </c>
      <c r="AX1008" s="52" t="str">
        <f>IF(参照!D1008="","",参照!D1008)</f>
        <v>メニューB</v>
      </c>
      <c r="AY1008" s="52">
        <f>IF(参照!E1008="","",参照!E1008)</f>
        <v>1.7799999999999999E-4</v>
      </c>
      <c r="AZ1008" s="52" t="str">
        <f>IF(参照!F1008="","",参照!F1008)</f>
        <v>デジタルグリッド(株)</v>
      </c>
      <c r="BA1008" s="52" t="str">
        <f>IF(参照!G1008="","",参照!G1008)</f>
        <v>デジタルグリッド(株)_メニューB</v>
      </c>
      <c r="BB1008" s="52">
        <f t="shared" si="46"/>
        <v>0.17799999999999999</v>
      </c>
      <c r="BD1008" s="52" t="str">
        <f>IF(参照!L1008="","",参照!L1008)</f>
        <v/>
      </c>
    </row>
    <row r="1009" spans="47:56">
      <c r="AU1009" s="52" t="str">
        <f>IF(参照!A1009="","",参照!A1009)</f>
        <v/>
      </c>
      <c r="AV1009" s="52" t="str">
        <f>IF(参照!B1009="","",参照!B1009)</f>
        <v/>
      </c>
      <c r="AW1009" s="52" t="str">
        <f>IF(参照!C1009="","",参照!C1009)</f>
        <v/>
      </c>
      <c r="AX1009" s="52" t="str">
        <f>IF(参照!D1009="","",参照!D1009)</f>
        <v>メニューC</v>
      </c>
      <c r="AY1009" s="52">
        <f>IF(参照!E1009="","",参照!E1009)</f>
        <v>3.2700000000000003E-4</v>
      </c>
      <c r="AZ1009" s="52" t="str">
        <f>IF(参照!F1009="","",参照!F1009)</f>
        <v>デジタルグリッド(株)</v>
      </c>
      <c r="BA1009" s="52" t="str">
        <f>IF(参照!G1009="","",参照!G1009)</f>
        <v>デジタルグリッド(株)_メニューC</v>
      </c>
      <c r="BB1009" s="52">
        <f t="shared" si="46"/>
        <v>0.32700000000000001</v>
      </c>
      <c r="BD1009" s="52" t="str">
        <f>IF(参照!L1009="","",参照!L1009)</f>
        <v/>
      </c>
    </row>
    <row r="1010" spans="47:56">
      <c r="AU1010" s="52" t="str">
        <f>IF(参照!A1010="","",参照!A1010)</f>
        <v/>
      </c>
      <c r="AV1010" s="52" t="str">
        <f>IF(参照!B1010="","",参照!B1010)</f>
        <v/>
      </c>
      <c r="AW1010" s="52" t="str">
        <f>IF(参照!C1010="","",参照!C1010)</f>
        <v/>
      </c>
      <c r="AX1010" s="52" t="str">
        <f>IF(参照!D1010="","",参照!D1010)</f>
        <v>メニューD(残差)</v>
      </c>
      <c r="AY1010" s="52">
        <f>IF(参照!E1010="","",参照!E1010)</f>
        <v>4.3800000000000002E-4</v>
      </c>
      <c r="AZ1010" s="52" t="str">
        <f>IF(参照!F1010="","",参照!F1010)</f>
        <v>デジタルグリッド(株)</v>
      </c>
      <c r="BA1010" s="52" t="str">
        <f>IF(参照!G1010="","",参照!G1010)</f>
        <v>デジタルグリッド(株)_メニューD(残差)</v>
      </c>
      <c r="BB1010" s="52">
        <f t="shared" si="46"/>
        <v>0.438</v>
      </c>
      <c r="BD1010" s="52" t="str">
        <f>IF(参照!L1010="","",参照!L1010)</f>
        <v/>
      </c>
    </row>
    <row r="1011" spans="47:56">
      <c r="AU1011" s="52" t="str">
        <f>IF(参照!A1011="","",参照!A1011)</f>
        <v/>
      </c>
      <c r="AV1011" s="52" t="str">
        <f>IF(参照!B1011="","",参照!B1011)</f>
        <v/>
      </c>
      <c r="AW1011" s="52" t="str">
        <f>IF(参照!C1011="","",参照!C1011)</f>
        <v/>
      </c>
      <c r="AX1011" s="52" t="str">
        <f>IF(参照!D1011="","",参照!D1011)</f>
        <v>(参考値)事業者全体</v>
      </c>
      <c r="AY1011" s="52">
        <f>IF(参照!E1011="","",参照!E1011)</f>
        <v>3.5499999999999996E-4</v>
      </c>
      <c r="AZ1011" s="52" t="str">
        <f>IF(参照!F1011="","",参照!F1011)</f>
        <v>デジタルグリッド(株)</v>
      </c>
      <c r="BA1011" s="52" t="str">
        <f>IF(参照!G1011="","",参照!G1011)</f>
        <v>デジタルグリッド(株)_(参考値)事業者全体</v>
      </c>
      <c r="BB1011" s="52">
        <f t="shared" si="46"/>
        <v>0.35499999999999998</v>
      </c>
      <c r="BD1011" s="52" t="str">
        <f>IF(参照!L1011="","",参照!L1011)</f>
        <v/>
      </c>
    </row>
    <row r="1012" spans="47:56">
      <c r="AU1012" s="52" t="str">
        <f>IF(参照!A1012="","",参照!A1012)</f>
        <v>A0666</v>
      </c>
      <c r="AV1012" s="52" t="str">
        <f>IF(参照!B1012="","",参照!B1012)</f>
        <v>(株)西九州させぼパワーズ</v>
      </c>
      <c r="AW1012" s="52">
        <f>IF(参照!C1012="","",参照!C1012)</f>
        <v>2.3800000000000001E-4</v>
      </c>
      <c r="AX1012" s="52" t="str">
        <f>IF(参照!D1012="","",参照!D1012)</f>
        <v/>
      </c>
      <c r="AY1012" s="52">
        <f>IF(参照!E1012="","",参照!E1012)</f>
        <v>1.6200000000000001E-4</v>
      </c>
      <c r="AZ1012" s="52" t="str">
        <f>IF(参照!F1012="","",参照!F1012)</f>
        <v>(株)西九州させぼパワーズ</v>
      </c>
      <c r="BA1012" s="52" t="str">
        <f>IF(参照!G1012="","",参照!G1012)</f>
        <v>(株)西九州させぼパワーズ_</v>
      </c>
      <c r="BB1012" s="52">
        <f t="shared" si="46"/>
        <v>0.16200000000000001</v>
      </c>
      <c r="BD1012" s="52" t="str">
        <f>IF(参照!L1012="","",参照!L1012)</f>
        <v/>
      </c>
    </row>
    <row r="1013" spans="47:56">
      <c r="AU1013" s="52" t="str">
        <f>IF(参照!A1013="","",参照!A1013)</f>
        <v>A0667</v>
      </c>
      <c r="AV1013" s="52" t="str">
        <f>IF(参照!B1013="","",参照!B1013)</f>
        <v>たんたんエナジー(株)</v>
      </c>
      <c r="AW1013" s="52">
        <f>IF(参照!C1013="","",参照!C1013)</f>
        <v>0</v>
      </c>
      <c r="AX1013" s="52" t="str">
        <f>IF(参照!D1013="","",参照!D1013)</f>
        <v>メニューA</v>
      </c>
      <c r="AY1013" s="52">
        <f>IF(参照!E1013="","",参照!E1013)</f>
        <v>0</v>
      </c>
      <c r="AZ1013" s="52" t="str">
        <f>IF(参照!F1013="","",参照!F1013)</f>
        <v>たんたんエナジー(株)</v>
      </c>
      <c r="BA1013" s="52" t="str">
        <f>IF(参照!G1013="","",参照!G1013)</f>
        <v>たんたんエナジー(株)_メニューA</v>
      </c>
      <c r="BB1013" s="52">
        <f t="shared" si="46"/>
        <v>0</v>
      </c>
      <c r="BD1013" s="52" t="str">
        <f>IF(参照!L1013="","",参照!L1013)</f>
        <v/>
      </c>
    </row>
    <row r="1014" spans="47:56">
      <c r="AU1014" s="52" t="str">
        <f>IF(参照!A1014="","",参照!A1014)</f>
        <v/>
      </c>
      <c r="AV1014" s="52" t="str">
        <f>IF(参照!B1014="","",参照!B1014)</f>
        <v/>
      </c>
      <c r="AW1014" s="52" t="str">
        <f>IF(参照!C1014="","",参照!C1014)</f>
        <v/>
      </c>
      <c r="AX1014" s="52" t="str">
        <f>IF(参照!D1014="","",参照!D1014)</f>
        <v>メニューB(残差)</v>
      </c>
      <c r="AY1014" s="52">
        <f>IF(参照!E1014="","",参照!E1014)</f>
        <v>2.8699999999999998E-4</v>
      </c>
      <c r="AZ1014" s="52" t="str">
        <f>IF(参照!F1014="","",参照!F1014)</f>
        <v>たんたんエナジー(株)</v>
      </c>
      <c r="BA1014" s="52" t="str">
        <f>IF(参照!G1014="","",参照!G1014)</f>
        <v>たんたんエナジー(株)_メニューB(残差)</v>
      </c>
      <c r="BB1014" s="52">
        <f t="shared" si="46"/>
        <v>0.28699999999999998</v>
      </c>
      <c r="BD1014" s="52" t="str">
        <f>IF(参照!L1014="","",参照!L1014)</f>
        <v/>
      </c>
    </row>
    <row r="1015" spans="47:56">
      <c r="AU1015" s="52" t="str">
        <f>IF(参照!A1015="","",参照!A1015)</f>
        <v/>
      </c>
      <c r="AV1015" s="52" t="str">
        <f>IF(参照!B1015="","",参照!B1015)</f>
        <v/>
      </c>
      <c r="AW1015" s="52" t="str">
        <f>IF(参照!C1015="","",参照!C1015)</f>
        <v/>
      </c>
      <c r="AX1015" s="52" t="str">
        <f>IF(参照!D1015="","",参照!D1015)</f>
        <v>(参考値)事業者全体</v>
      </c>
      <c r="AY1015" s="52">
        <f>IF(参照!E1015="","",参照!E1015)</f>
        <v>0</v>
      </c>
      <c r="AZ1015" s="52" t="str">
        <f>IF(参照!F1015="","",参照!F1015)</f>
        <v>たんたんエナジー(株)</v>
      </c>
      <c r="BA1015" s="52" t="str">
        <f>IF(参照!G1015="","",参照!G1015)</f>
        <v>たんたんエナジー(株)_(参考値)事業者全体</v>
      </c>
      <c r="BB1015" s="52">
        <f t="shared" si="46"/>
        <v>0</v>
      </c>
      <c r="BD1015" s="52" t="str">
        <f>IF(参照!L1015="","",参照!L1015)</f>
        <v/>
      </c>
    </row>
    <row r="1016" spans="47:56">
      <c r="AU1016" s="52" t="str">
        <f>IF(参照!A1016="","",参照!A1016)</f>
        <v>A0668</v>
      </c>
      <c r="AV1016" s="52" t="str">
        <f>IF(参照!B1016="","",参照!B1016)</f>
        <v>(株)能勢・豊能まちづくり</v>
      </c>
      <c r="AW1016" s="52">
        <f>IF(参照!C1016="","",参照!C1016)</f>
        <v>2.0599999999999999E-4</v>
      </c>
      <c r="AX1016" s="52" t="str">
        <f>IF(参照!D1016="","",参照!D1016)</f>
        <v/>
      </c>
      <c r="AY1016" s="52">
        <f>IF(参照!E1016="","",参照!E1016)</f>
        <v>4.44E-4</v>
      </c>
      <c r="AZ1016" s="52" t="str">
        <f>IF(参照!F1016="","",参照!F1016)</f>
        <v>(株)能勢・豊能まちづくり</v>
      </c>
      <c r="BA1016" s="52" t="str">
        <f>IF(参照!G1016="","",参照!G1016)</f>
        <v>(株)能勢・豊能まちづくり_</v>
      </c>
      <c r="BB1016" s="52">
        <f t="shared" si="46"/>
        <v>0.44400000000000001</v>
      </c>
      <c r="BD1016" s="52" t="str">
        <f>IF(参照!L1016="","",参照!L1016)</f>
        <v/>
      </c>
    </row>
    <row r="1017" spans="47:56">
      <c r="AU1017" s="52" t="str">
        <f>IF(参照!A1017="","",参照!A1017)</f>
        <v>A0670</v>
      </c>
      <c r="AV1017" s="52" t="str">
        <f>IF(参照!B1017="","",参照!B1017)</f>
        <v>(株)再エネ思考電力</v>
      </c>
      <c r="AW1017" s="52" t="str">
        <f>IF(参照!C1017="","",参照!C1017)</f>
        <v>0.000453※</v>
      </c>
      <c r="AX1017" s="52" t="str">
        <f>IF(参照!D1017="","",参照!D1017)</f>
        <v>メニューA</v>
      </c>
      <c r="AY1017" s="52">
        <f>IF(参照!E1017="","",参照!E1017)</f>
        <v>0</v>
      </c>
      <c r="AZ1017" s="52" t="str">
        <f>IF(参照!F1017="","",参照!F1017)</f>
        <v>(株)再エネ思考電力</v>
      </c>
      <c r="BA1017" s="52" t="str">
        <f>IF(参照!G1017="","",参照!G1017)</f>
        <v>(株)再エネ思考電力_メニューA</v>
      </c>
      <c r="BB1017" s="52">
        <f t="shared" si="46"/>
        <v>0</v>
      </c>
      <c r="BD1017" s="52" t="str">
        <f>IF(参照!L1017="","",参照!L1017)</f>
        <v/>
      </c>
    </row>
    <row r="1018" spans="47:56">
      <c r="AU1018" s="52" t="str">
        <f>IF(参照!A1018="","",参照!A1018)</f>
        <v/>
      </c>
      <c r="AV1018" s="52" t="str">
        <f>IF(参照!B1018="","",参照!B1018)</f>
        <v/>
      </c>
      <c r="AW1018" s="52" t="str">
        <f>IF(参照!C1018="","",参照!C1018)</f>
        <v/>
      </c>
      <c r="AX1018" s="52" t="str">
        <f>IF(参照!D1018="","",参照!D1018)</f>
        <v>メニューB</v>
      </c>
      <c r="AY1018" s="52">
        <f>IF(参照!E1018="","",参照!E1018)</f>
        <v>0</v>
      </c>
      <c r="AZ1018" s="52" t="str">
        <f>IF(参照!F1018="","",参照!F1018)</f>
        <v>(株)再エネ思考電力</v>
      </c>
      <c r="BA1018" s="52" t="str">
        <f>IF(参照!G1018="","",参照!G1018)</f>
        <v>(株)再エネ思考電力_メニューB</v>
      </c>
      <c r="BB1018" s="52">
        <f t="shared" si="46"/>
        <v>0</v>
      </c>
      <c r="BD1018" s="52" t="str">
        <f>IF(参照!L1018="","",参照!L1018)</f>
        <v/>
      </c>
    </row>
    <row r="1019" spans="47:56">
      <c r="AU1019" s="52" t="str">
        <f>IF(参照!A1019="","",参照!A1019)</f>
        <v/>
      </c>
      <c r="AV1019" s="52" t="str">
        <f>IF(参照!B1019="","",参照!B1019)</f>
        <v/>
      </c>
      <c r="AW1019" s="52" t="str">
        <f>IF(参照!C1019="","",参照!C1019)</f>
        <v/>
      </c>
      <c r="AX1019" s="52" t="str">
        <f>IF(参照!D1019="","",参照!D1019)</f>
        <v>メニューC(残差)</v>
      </c>
      <c r="AY1019" s="52">
        <f>IF(参照!E1019="","",参照!E1019)</f>
        <v>4.5300000000000001E-4</v>
      </c>
      <c r="AZ1019" s="52" t="str">
        <f>IF(参照!F1019="","",参照!F1019)</f>
        <v>(株)再エネ思考電力</v>
      </c>
      <c r="BA1019" s="52" t="str">
        <f>IF(参照!G1019="","",参照!G1019)</f>
        <v>(株)再エネ思考電力_メニューC(残差)</v>
      </c>
      <c r="BB1019" s="52">
        <f t="shared" si="46"/>
        <v>0.45300000000000001</v>
      </c>
      <c r="BD1019" s="52" t="str">
        <f>IF(参照!L1019="","",参照!L1019)</f>
        <v/>
      </c>
    </row>
    <row r="1020" spans="47:56">
      <c r="AU1020" s="52" t="str">
        <f>IF(参照!A1020="","",参照!A1020)</f>
        <v/>
      </c>
      <c r="AV1020" s="52" t="str">
        <f>IF(参照!B1020="","",参照!B1020)</f>
        <v/>
      </c>
      <c r="AW1020" s="52" t="str">
        <f>IF(参照!C1020="","",参照!C1020)</f>
        <v/>
      </c>
      <c r="AX1020" s="52" t="str">
        <f>IF(参照!D1020="","",参照!D1020)</f>
        <v>(参考値)事業者全体</v>
      </c>
      <c r="AY1020" s="52">
        <f>IF(参照!E1020="","",参照!E1020)</f>
        <v>4.6999999999999999E-4</v>
      </c>
      <c r="AZ1020" s="52" t="str">
        <f>IF(参照!F1020="","",参照!F1020)</f>
        <v>(株)再エネ思考電力</v>
      </c>
      <c r="BA1020" s="52" t="str">
        <f>IF(参照!G1020="","",参照!G1020)</f>
        <v>(株)再エネ思考電力_(参考値)事業者全体</v>
      </c>
      <c r="BB1020" s="52">
        <f t="shared" si="46"/>
        <v>0.47</v>
      </c>
      <c r="BD1020" s="52" t="str">
        <f>IF(参照!L1020="","",参照!L1020)</f>
        <v/>
      </c>
    </row>
    <row r="1021" spans="47:56">
      <c r="AU1021" s="52" t="str">
        <f>IF(参照!A1021="","",参照!A1021)</f>
        <v>A0671</v>
      </c>
      <c r="AV1021" s="52" t="str">
        <f>IF(参照!B1021="","",参照!B1021)</f>
        <v>(株)スマート</v>
      </c>
      <c r="AW1021" s="52">
        <f>IF(参照!C1021="","",参照!C1021)</f>
        <v>4.75E-4</v>
      </c>
      <c r="AX1021" s="52" t="str">
        <f>IF(参照!D1021="","",参照!D1021)</f>
        <v/>
      </c>
      <c r="AY1021" s="52">
        <f>IF(参照!E1021="","",参照!E1021)</f>
        <v>4.1899999999999999E-4</v>
      </c>
      <c r="AZ1021" s="52" t="str">
        <f>IF(参照!F1021="","",参照!F1021)</f>
        <v>(株)スマート</v>
      </c>
      <c r="BA1021" s="52" t="str">
        <f>IF(参照!G1021="","",参照!G1021)</f>
        <v>(株)スマート_</v>
      </c>
      <c r="BB1021" s="52">
        <f t="shared" si="46"/>
        <v>0.41899999999999998</v>
      </c>
      <c r="BD1021" s="52" t="str">
        <f>IF(参照!L1021="","",参照!L1021)</f>
        <v/>
      </c>
    </row>
    <row r="1022" spans="47:56">
      <c r="AU1022" s="52" t="str">
        <f>IF(参照!A1022="","",参照!A1022)</f>
        <v>A0673</v>
      </c>
      <c r="AV1022" s="52" t="str">
        <f>IF(参照!B1022="","",参照!B1022)</f>
        <v>(株)ジャパネットサービスイノベーション</v>
      </c>
      <c r="AW1022" s="52">
        <f>IF(参照!C1022="","",参照!C1022)</f>
        <v>6.11E-4</v>
      </c>
      <c r="AX1022" s="52" t="str">
        <f>IF(参照!D1022="","",参照!D1022)</f>
        <v/>
      </c>
      <c r="AY1022" s="52">
        <f>IF(参照!E1022="","",参照!E1022)</f>
        <v>5.5500000000000005E-4</v>
      </c>
      <c r="AZ1022" s="52" t="str">
        <f>IF(参照!F1022="","",参照!F1022)</f>
        <v>(株)ジャパネットサービスイノベーション</v>
      </c>
      <c r="BA1022" s="52" t="str">
        <f>IF(参照!G1022="","",参照!G1022)</f>
        <v>(株)ジャパネットサービスイノベーション_</v>
      </c>
      <c r="BB1022" s="52">
        <f t="shared" si="46"/>
        <v>0.55500000000000005</v>
      </c>
      <c r="BD1022" s="52" t="str">
        <f>IF(参照!L1022="","",参照!L1022)</f>
        <v/>
      </c>
    </row>
    <row r="1023" spans="47:56">
      <c r="AU1023" s="52" t="str">
        <f>IF(参照!A1023="","",参照!A1023)</f>
        <v>A0675</v>
      </c>
      <c r="AV1023" s="52" t="str">
        <f>IF(参照!B1023="","",参照!B1023)</f>
        <v>(株)リクルート</v>
      </c>
      <c r="AW1023" s="52">
        <f>IF(参照!C1023="","",参照!C1023)</f>
        <v>5.0699999999999996E-4</v>
      </c>
      <c r="AX1023" s="52" t="str">
        <f>IF(参照!D1023="","",参照!D1023)</f>
        <v/>
      </c>
      <c r="AY1023" s="52">
        <f>IF(参照!E1023="","",参照!E1023)</f>
        <v>5.5699999999999999E-4</v>
      </c>
      <c r="AZ1023" s="52" t="str">
        <f>IF(参照!F1023="","",参照!F1023)</f>
        <v>(株)リクルート</v>
      </c>
      <c r="BA1023" s="52" t="str">
        <f>IF(参照!G1023="","",参照!G1023)</f>
        <v>(株)リクルート_</v>
      </c>
      <c r="BB1023" s="52">
        <f t="shared" si="46"/>
        <v>0.55699999999999994</v>
      </c>
      <c r="BD1023" s="52" t="str">
        <f>IF(参照!L1023="","",参照!L1023)</f>
        <v/>
      </c>
    </row>
    <row r="1024" spans="47:56">
      <c r="AU1024" s="52" t="str">
        <f>IF(参照!A1024="","",参照!A1024)</f>
        <v>A0676</v>
      </c>
      <c r="AV1024" s="52" t="str">
        <f>IF(参照!B1024="","",参照!B1024)</f>
        <v>ＫＢＮ(株)</v>
      </c>
      <c r="AW1024" s="52">
        <f>IF(参照!C1024="","",参照!C1024)</f>
        <v>5.1599999999999997E-4</v>
      </c>
      <c r="AX1024" s="52" t="str">
        <f>IF(参照!D1024="","",参照!D1024)</f>
        <v/>
      </c>
      <c r="AY1024" s="52">
        <f>IF(参照!E1024="","",参照!E1024)</f>
        <v>4.7800000000000002E-4</v>
      </c>
      <c r="AZ1024" s="52" t="str">
        <f>IF(参照!F1024="","",参照!F1024)</f>
        <v>ＫＢＮ(株)</v>
      </c>
      <c r="BA1024" s="52" t="str">
        <f>IF(参照!G1024="","",参照!G1024)</f>
        <v>ＫＢＮ(株)_</v>
      </c>
      <c r="BB1024" s="52">
        <f t="shared" si="46"/>
        <v>0.47800000000000004</v>
      </c>
      <c r="BD1024" s="52" t="str">
        <f>IF(参照!L1024="","",参照!L1024)</f>
        <v/>
      </c>
    </row>
    <row r="1025" spans="47:56">
      <c r="AU1025" s="52" t="str">
        <f>IF(参照!A1025="","",参照!A1025)</f>
        <v>A0677</v>
      </c>
      <c r="AV1025" s="52" t="str">
        <f>IF(参照!B1025="","",参照!B1025)</f>
        <v>(株)しおさい電力</v>
      </c>
      <c r="AW1025" s="52">
        <f>IF(参照!C1025="","",参照!C1025)</f>
        <v>5.0900000000000001E-4</v>
      </c>
      <c r="AX1025" s="52" t="str">
        <f>IF(参照!D1025="","",参照!D1025)</f>
        <v/>
      </c>
      <c r="AY1025" s="52">
        <f>IF(参照!E1025="","",参照!E1025)</f>
        <v>4.9799999999999996E-4</v>
      </c>
      <c r="AZ1025" s="52" t="str">
        <f>IF(参照!F1025="","",参照!F1025)</f>
        <v>(株)しおさい電力</v>
      </c>
      <c r="BA1025" s="52" t="str">
        <f>IF(参照!G1025="","",参照!G1025)</f>
        <v>(株)しおさい電力_</v>
      </c>
      <c r="BB1025" s="52">
        <f t="shared" si="46"/>
        <v>0.49799999999999994</v>
      </c>
      <c r="BD1025" s="52" t="str">
        <f>IF(参照!L1025="","",参照!L1025)</f>
        <v/>
      </c>
    </row>
    <row r="1026" spans="47:56">
      <c r="AU1026" s="52" t="str">
        <f>IF(参照!A1026="","",参照!A1026)</f>
        <v>A0678</v>
      </c>
      <c r="AV1026" s="52" t="str">
        <f>IF(参照!B1026="","",参照!B1026)</f>
        <v>アスエネ(株)</v>
      </c>
      <c r="AW1026" s="52">
        <f>IF(参照!C1026="","",参照!C1026)</f>
        <v>1.13E-4</v>
      </c>
      <c r="AX1026" s="52" t="str">
        <f>IF(参照!D1026="","",参照!D1026)</f>
        <v>メニューA</v>
      </c>
      <c r="AY1026" s="52">
        <f>IF(参照!E1026="","",参照!E1026)</f>
        <v>0</v>
      </c>
      <c r="AZ1026" s="52" t="str">
        <f>IF(参照!F1026="","",参照!F1026)</f>
        <v>アスエネ(株)</v>
      </c>
      <c r="BA1026" s="52" t="str">
        <f>IF(参照!G1026="","",参照!G1026)</f>
        <v>アスエネ(株)_メニューA</v>
      </c>
      <c r="BB1026" s="52">
        <f t="shared" si="46"/>
        <v>0</v>
      </c>
      <c r="BD1026" s="52" t="str">
        <f>IF(参照!L1026="","",参照!L1026)</f>
        <v/>
      </c>
    </row>
    <row r="1027" spans="47:56">
      <c r="AU1027" s="52" t="str">
        <f>IF(参照!A1027="","",参照!A1027)</f>
        <v/>
      </c>
      <c r="AV1027" s="52" t="str">
        <f>IF(参照!B1027="","",参照!B1027)</f>
        <v/>
      </c>
      <c r="AW1027" s="52" t="str">
        <f>IF(参照!C1027="","",参照!C1027)</f>
        <v/>
      </c>
      <c r="AX1027" s="52" t="str">
        <f>IF(参照!D1027="","",参照!D1027)</f>
        <v>メニューB</v>
      </c>
      <c r="AY1027" s="52">
        <f>IF(参照!E1027="","",参照!E1027)</f>
        <v>1.8900000000000001E-4</v>
      </c>
      <c r="AZ1027" s="52" t="str">
        <f>IF(参照!F1027="","",参照!F1027)</f>
        <v>アスエネ(株)</v>
      </c>
      <c r="BA1027" s="52" t="str">
        <f>IF(参照!G1027="","",参照!G1027)</f>
        <v>アスエネ(株)_メニューB</v>
      </c>
      <c r="BB1027" s="52">
        <f t="shared" si="46"/>
        <v>0.189</v>
      </c>
      <c r="BD1027" s="52" t="str">
        <f>IF(参照!L1027="","",参照!L1027)</f>
        <v/>
      </c>
    </row>
    <row r="1028" spans="47:56">
      <c r="AU1028" s="52" t="str">
        <f>IF(参照!A1028="","",参照!A1028)</f>
        <v/>
      </c>
      <c r="AV1028" s="52" t="str">
        <f>IF(参照!B1028="","",参照!B1028)</f>
        <v/>
      </c>
      <c r="AW1028" s="52" t="str">
        <f>IF(参照!C1028="","",参照!C1028)</f>
        <v/>
      </c>
      <c r="AX1028" s="52" t="str">
        <f>IF(参照!D1028="","",参照!D1028)</f>
        <v>メニューC</v>
      </c>
      <c r="AY1028" s="52">
        <f>IF(参照!E1028="","",参照!E1028)</f>
        <v>3.0199999999999997E-4</v>
      </c>
      <c r="AZ1028" s="52" t="str">
        <f>IF(参照!F1028="","",参照!F1028)</f>
        <v>アスエネ(株)</v>
      </c>
      <c r="BA1028" s="52" t="str">
        <f>IF(参照!G1028="","",参照!G1028)</f>
        <v>アスエネ(株)_メニューC</v>
      </c>
      <c r="BB1028" s="52">
        <f t="shared" si="46"/>
        <v>0.30199999999999999</v>
      </c>
      <c r="BD1028" s="52" t="str">
        <f>IF(参照!L1028="","",参照!L1028)</f>
        <v/>
      </c>
    </row>
    <row r="1029" spans="47:56">
      <c r="AU1029" s="52" t="str">
        <f>IF(参照!A1029="","",参照!A1029)</f>
        <v/>
      </c>
      <c r="AV1029" s="52" t="str">
        <f>IF(参照!B1029="","",参照!B1029)</f>
        <v/>
      </c>
      <c r="AW1029" s="52" t="str">
        <f>IF(参照!C1029="","",参照!C1029)</f>
        <v/>
      </c>
      <c r="AX1029" s="52" t="str">
        <f>IF(参照!D1029="","",参照!D1029)</f>
        <v>メニューD</v>
      </c>
      <c r="AY1029" s="52">
        <f>IF(参照!E1029="","",参照!E1029)</f>
        <v>3.39E-4</v>
      </c>
      <c r="AZ1029" s="52" t="str">
        <f>IF(参照!F1029="","",参照!F1029)</f>
        <v>アスエネ(株)</v>
      </c>
      <c r="BA1029" s="52" t="str">
        <f>IF(参照!G1029="","",参照!G1029)</f>
        <v>アスエネ(株)_メニューD</v>
      </c>
      <c r="BB1029" s="52">
        <f t="shared" ref="BB1029:BB1092" si="47">AY1029*1000</f>
        <v>0.33900000000000002</v>
      </c>
      <c r="BD1029" s="52" t="str">
        <f>IF(参照!L1029="","",参照!L1029)</f>
        <v/>
      </c>
    </row>
    <row r="1030" spans="47:56">
      <c r="AU1030" s="52" t="str">
        <f>IF(参照!A1030="","",参照!A1030)</f>
        <v/>
      </c>
      <c r="AV1030" s="52" t="str">
        <f>IF(参照!B1030="","",参照!B1030)</f>
        <v/>
      </c>
      <c r="AW1030" s="52" t="str">
        <f>IF(参照!C1030="","",参照!C1030)</f>
        <v/>
      </c>
      <c r="AX1030" s="52" t="str">
        <f>IF(参照!D1030="","",参照!D1030)</f>
        <v>メニューE</v>
      </c>
      <c r="AY1030" s="52">
        <f>IF(参照!E1030="","",参照!E1030)</f>
        <v>3.6699999999999998E-4</v>
      </c>
      <c r="AZ1030" s="52" t="str">
        <f>IF(参照!F1030="","",参照!F1030)</f>
        <v>アスエネ(株)</v>
      </c>
      <c r="BA1030" s="52" t="str">
        <f>IF(参照!G1030="","",参照!G1030)</f>
        <v>アスエネ(株)_メニューE</v>
      </c>
      <c r="BB1030" s="52">
        <f t="shared" si="47"/>
        <v>0.36699999999999999</v>
      </c>
      <c r="BD1030" s="52" t="str">
        <f>IF(参照!L1030="","",参照!L1030)</f>
        <v/>
      </c>
    </row>
    <row r="1031" spans="47:56">
      <c r="AU1031" s="52" t="str">
        <f>IF(参照!A1031="","",参照!A1031)</f>
        <v/>
      </c>
      <c r="AV1031" s="52" t="str">
        <f>IF(参照!B1031="","",参照!B1031)</f>
        <v/>
      </c>
      <c r="AW1031" s="52" t="str">
        <f>IF(参照!C1031="","",参照!C1031)</f>
        <v/>
      </c>
      <c r="AX1031" s="52" t="str">
        <f>IF(参照!D1031="","",参照!D1031)</f>
        <v>(参考値)事業者全体</v>
      </c>
      <c r="AY1031" s="52">
        <f>IF(参照!E1031="","",参照!E1031)</f>
        <v>4.4000000000000002E-4</v>
      </c>
      <c r="AZ1031" s="52" t="str">
        <f>IF(参照!F1031="","",参照!F1031)</f>
        <v>アスエネ(株)</v>
      </c>
      <c r="BA1031" s="52" t="str">
        <f>IF(参照!G1031="","",参照!G1031)</f>
        <v>アスエネ(株)_(参考値)事業者全体</v>
      </c>
      <c r="BB1031" s="52">
        <f t="shared" si="47"/>
        <v>0.44</v>
      </c>
      <c r="BD1031" s="52" t="str">
        <f>IF(参照!L1031="","",参照!L1031)</f>
        <v/>
      </c>
    </row>
    <row r="1032" spans="47:56">
      <c r="AU1032" s="52" t="str">
        <f>IF(参照!A1032="","",参照!A1032)</f>
        <v>A0679</v>
      </c>
      <c r="AV1032" s="52" t="str">
        <f>IF(参照!B1032="","",参照!B1032)</f>
        <v>ＴＥＰＣＯライフサービス(株)</v>
      </c>
      <c r="AW1032" s="52">
        <f>IF(参照!C1032="","",参照!C1032)</f>
        <v>4.9299999999999995E-4</v>
      </c>
      <c r="AX1032" s="52" t="str">
        <f>IF(参照!D1032="","",参照!D1032)</f>
        <v/>
      </c>
      <c r="AY1032" s="52">
        <f>IF(参照!E1032="","",参照!E1032)</f>
        <v>4.44E-4</v>
      </c>
      <c r="AZ1032" s="52" t="str">
        <f>IF(参照!F1032="","",参照!F1032)</f>
        <v>ＴＥＰＣＯライフサービス(株)</v>
      </c>
      <c r="BA1032" s="52" t="str">
        <f>IF(参照!G1032="","",参照!G1032)</f>
        <v>ＴＥＰＣＯライフサービス(株)_</v>
      </c>
      <c r="BB1032" s="52">
        <f t="shared" si="47"/>
        <v>0.44400000000000001</v>
      </c>
      <c r="BD1032" s="52" t="str">
        <f>IF(参照!L1032="","",参照!L1032)</f>
        <v/>
      </c>
    </row>
    <row r="1033" spans="47:56">
      <c r="AU1033" s="52" t="str">
        <f>IF(参照!A1033="","",参照!A1033)</f>
        <v>A0680</v>
      </c>
      <c r="AV1033" s="52" t="str">
        <f>IF(参照!B1033="","",参照!B1033)</f>
        <v>会津エナジー(株)</v>
      </c>
      <c r="AW1033" s="52">
        <f>IF(参照!C1033="","",参照!C1033)</f>
        <v>1E-4</v>
      </c>
      <c r="AX1033" s="52" t="str">
        <f>IF(参照!D1033="","",参照!D1033)</f>
        <v/>
      </c>
      <c r="AY1033" s="52">
        <f>IF(参照!E1033="","",参照!E1033)</f>
        <v>5.0500000000000002E-4</v>
      </c>
      <c r="AZ1033" s="52" t="str">
        <f>IF(参照!F1033="","",参照!F1033)</f>
        <v>会津エナジー(株)</v>
      </c>
      <c r="BA1033" s="52" t="str">
        <f>IF(参照!G1033="","",参照!G1033)</f>
        <v>会津エナジー(株)_</v>
      </c>
      <c r="BB1033" s="52">
        <f t="shared" si="47"/>
        <v>0.505</v>
      </c>
      <c r="BD1033" s="52" t="str">
        <f>IF(参照!L1033="","",参照!L1033)</f>
        <v/>
      </c>
    </row>
    <row r="1034" spans="47:56">
      <c r="AU1034" s="52" t="str">
        <f>IF(参照!A1034="","",参照!A1034)</f>
        <v>A0681</v>
      </c>
      <c r="AV1034" s="52" t="str">
        <f>IF(参照!B1034="","",参照!B1034)</f>
        <v>うべ未来エネルギー(株)</v>
      </c>
      <c r="AW1034" s="52">
        <f>IF(参照!C1034="","",参照!C1034)</f>
        <v>2.9700000000000001E-4</v>
      </c>
      <c r="AX1034" s="52" t="str">
        <f>IF(参照!D1034="","",参照!D1034)</f>
        <v/>
      </c>
      <c r="AY1034" s="52">
        <f>IF(参照!E1034="","",参照!E1034)</f>
        <v>4.9100000000000001E-4</v>
      </c>
      <c r="AZ1034" s="52" t="str">
        <f>IF(参照!F1034="","",参照!F1034)</f>
        <v>うべ未来エネルギー(株)</v>
      </c>
      <c r="BA1034" s="52" t="str">
        <f>IF(参照!G1034="","",参照!G1034)</f>
        <v>うべ未来エネルギー(株)_</v>
      </c>
      <c r="BB1034" s="52">
        <f t="shared" si="47"/>
        <v>0.49099999999999999</v>
      </c>
      <c r="BD1034" s="52" t="str">
        <f>IF(参照!L1034="","",参照!L1034)</f>
        <v/>
      </c>
    </row>
    <row r="1035" spans="47:56">
      <c r="AU1035" s="52" t="str">
        <f>IF(参照!A1035="","",参照!A1035)</f>
        <v>A0683</v>
      </c>
      <c r="AV1035" s="52" t="str">
        <f>IF(参照!B1035="","",参照!B1035)</f>
        <v>永井自動車工業(株)</v>
      </c>
      <c r="AW1035" s="52">
        <f>IF(参照!C1035="","",参照!C1035)</f>
        <v>4.7299999999999995E-4</v>
      </c>
      <c r="AX1035" s="52" t="str">
        <f>IF(参照!D1035="","",参照!D1035)</f>
        <v/>
      </c>
      <c r="AY1035" s="52">
        <f>IF(参照!E1035="","",参照!E1035)</f>
        <v>4.17E-4</v>
      </c>
      <c r="AZ1035" s="52" t="str">
        <f>IF(参照!F1035="","",参照!F1035)</f>
        <v>永井自動車工業(株)</v>
      </c>
      <c r="BA1035" s="52" t="str">
        <f>IF(参照!G1035="","",参照!G1035)</f>
        <v>永井自動車工業(株)_</v>
      </c>
      <c r="BB1035" s="52">
        <f t="shared" si="47"/>
        <v>0.41699999999999998</v>
      </c>
      <c r="BD1035" s="52" t="str">
        <f>IF(参照!L1035="","",参照!L1035)</f>
        <v/>
      </c>
    </row>
    <row r="1036" spans="47:56">
      <c r="AU1036" s="52" t="str">
        <f>IF(参照!A1036="","",参照!A1036)</f>
        <v>A0684</v>
      </c>
      <c r="AV1036" s="52" t="str">
        <f>IF(参照!B1036="","",参照!B1036)</f>
        <v>小島電機工業(株)</v>
      </c>
      <c r="AW1036" s="52">
        <f>IF(参照!C1036="","",参照!C1036)</f>
        <v>5.1500000000000005E-4</v>
      </c>
      <c r="AX1036" s="52" t="str">
        <f>IF(参照!D1036="","",参照!D1036)</f>
        <v/>
      </c>
      <c r="AY1036" s="52">
        <f>IF(参照!E1036="","",参照!E1036)</f>
        <v>5.6700000000000001E-4</v>
      </c>
      <c r="AZ1036" s="52" t="str">
        <f>IF(参照!F1036="","",参照!F1036)</f>
        <v>小島電機工業(株)</v>
      </c>
      <c r="BA1036" s="52" t="str">
        <f>IF(参照!G1036="","",参照!G1036)</f>
        <v>小島電機工業(株)_</v>
      </c>
      <c r="BB1036" s="52">
        <f t="shared" si="47"/>
        <v>0.56700000000000006</v>
      </c>
      <c r="BD1036" s="52" t="str">
        <f>IF(参照!L1036="","",参照!L1036)</f>
        <v/>
      </c>
    </row>
    <row r="1037" spans="47:56">
      <c r="AU1037" s="52" t="str">
        <f>IF(参照!A1037="","",参照!A1037)</f>
        <v>A0685</v>
      </c>
      <c r="AV1037" s="52" t="str">
        <f>IF(参照!B1037="","",参照!B1037)</f>
        <v>陸前高田しみんエネルギー(株)</v>
      </c>
      <c r="AW1037" s="52">
        <f>IF(参照!C1037="","",参照!C1037)</f>
        <v>4.9299999999999995E-4</v>
      </c>
      <c r="AX1037" s="52" t="str">
        <f>IF(参照!D1037="","",参照!D1037)</f>
        <v/>
      </c>
      <c r="AY1037" s="52">
        <f>IF(参照!E1037="","",参照!E1037)</f>
        <v>5.1699999999999999E-4</v>
      </c>
      <c r="AZ1037" s="52" t="str">
        <f>IF(参照!F1037="","",参照!F1037)</f>
        <v>陸前高田しみんエネルギー(株)</v>
      </c>
      <c r="BA1037" s="52" t="str">
        <f>IF(参照!G1037="","",参照!G1037)</f>
        <v>陸前高田しみんエネルギー(株)_</v>
      </c>
      <c r="BB1037" s="52">
        <f t="shared" si="47"/>
        <v>0.51700000000000002</v>
      </c>
      <c r="BD1037" s="52" t="str">
        <f>IF(参照!L1037="","",参照!L1037)</f>
        <v/>
      </c>
    </row>
    <row r="1038" spans="47:56">
      <c r="AU1038" s="52" t="str">
        <f>IF(参照!A1038="","",参照!A1038)</f>
        <v>A0687</v>
      </c>
      <c r="AV1038" s="52" t="str">
        <f>IF(参照!B1038="","",参照!B1038)</f>
        <v>(株)チャームドライフ</v>
      </c>
      <c r="AW1038" s="52">
        <f>IF(参照!C1038="","",参照!C1038)</f>
        <v>4.73E-4</v>
      </c>
      <c r="AX1038" s="52" t="str">
        <f>IF(参照!D1038="","",参照!D1038)</f>
        <v/>
      </c>
      <c r="AY1038" s="52">
        <f>IF(参照!E1038="","",参照!E1038)</f>
        <v>5.1400000000000003E-4</v>
      </c>
      <c r="AZ1038" s="52" t="str">
        <f>IF(参照!F1038="","",参照!F1038)</f>
        <v>(株)チャームドライフ</v>
      </c>
      <c r="BA1038" s="52" t="str">
        <f>IF(参照!G1038="","",参照!G1038)</f>
        <v>(株)チャームドライフ_</v>
      </c>
      <c r="BB1038" s="52">
        <f t="shared" si="47"/>
        <v>0.51400000000000001</v>
      </c>
      <c r="BD1038" s="52" t="str">
        <f>IF(参照!L1038="","",参照!L1038)</f>
        <v/>
      </c>
    </row>
    <row r="1039" spans="47:56">
      <c r="AU1039" s="52" t="str">
        <f>IF(参照!A1039="","",参照!A1039)</f>
        <v>A0689</v>
      </c>
      <c r="AV1039" s="52" t="str">
        <f>IF(参照!B1039="","",参照!B1039)</f>
        <v>スターティア(株)</v>
      </c>
      <c r="AW1039" s="52">
        <f>IF(参照!C1039="","",参照!C1039)</f>
        <v>5.1599999999999997E-4</v>
      </c>
      <c r="AX1039" s="52" t="str">
        <f>IF(参照!D1039="","",参照!D1039)</f>
        <v>メニューA</v>
      </c>
      <c r="AY1039" s="52">
        <f>IF(参照!E1039="","",参照!E1039)</f>
        <v>0</v>
      </c>
      <c r="AZ1039" s="52" t="str">
        <f>IF(参照!F1039="","",参照!F1039)</f>
        <v>スターティア(株)</v>
      </c>
      <c r="BA1039" s="52" t="str">
        <f>IF(参照!G1039="","",参照!G1039)</f>
        <v>スターティア(株)_メニューA</v>
      </c>
      <c r="BB1039" s="52">
        <f t="shared" si="47"/>
        <v>0</v>
      </c>
      <c r="BD1039" s="52" t="str">
        <f>IF(参照!L1039="","",参照!L1039)</f>
        <v/>
      </c>
    </row>
    <row r="1040" spans="47:56">
      <c r="AU1040" s="52" t="str">
        <f>IF(参照!A1040="","",参照!A1040)</f>
        <v/>
      </c>
      <c r="AV1040" s="52" t="str">
        <f>IF(参照!B1040="","",参照!B1040)</f>
        <v/>
      </c>
      <c r="AW1040" s="52" t="str">
        <f>IF(参照!C1040="","",参照!C1040)</f>
        <v/>
      </c>
      <c r="AX1040" s="52" t="str">
        <f>IF(参照!D1040="","",参照!D1040)</f>
        <v>メニューB(残差)</v>
      </c>
      <c r="AY1040" s="52">
        <f>IF(参照!E1040="","",参照!E1040)</f>
        <v>5.4900000000000001E-4</v>
      </c>
      <c r="AZ1040" s="52" t="str">
        <f>IF(参照!F1040="","",参照!F1040)</f>
        <v>スターティア(株)</v>
      </c>
      <c r="BA1040" s="52" t="str">
        <f>IF(参照!G1040="","",参照!G1040)</f>
        <v>スターティア(株)_メニューB(残差)</v>
      </c>
      <c r="BB1040" s="52">
        <f t="shared" si="47"/>
        <v>0.54900000000000004</v>
      </c>
      <c r="BD1040" s="52" t="str">
        <f>IF(参照!L1040="","",参照!L1040)</f>
        <v/>
      </c>
    </row>
    <row r="1041" spans="47:56">
      <c r="AU1041" s="52" t="str">
        <f>IF(参照!A1041="","",参照!A1041)</f>
        <v/>
      </c>
      <c r="AV1041" s="52" t="str">
        <f>IF(参照!B1041="","",参照!B1041)</f>
        <v/>
      </c>
      <c r="AW1041" s="52" t="str">
        <f>IF(参照!C1041="","",参照!C1041)</f>
        <v/>
      </c>
      <c r="AX1041" s="52" t="str">
        <f>IF(参照!D1041="","",参照!D1041)</f>
        <v>(参考値)事業者全体</v>
      </c>
      <c r="AY1041" s="52">
        <f>IF(参照!E1041="","",参照!E1041)</f>
        <v>5.6800000000000004E-4</v>
      </c>
      <c r="AZ1041" s="52" t="str">
        <f>IF(参照!F1041="","",参照!F1041)</f>
        <v>スターティア(株)</v>
      </c>
      <c r="BA1041" s="52" t="str">
        <f>IF(参照!G1041="","",参照!G1041)</f>
        <v>スターティア(株)_(参考値)事業者全体</v>
      </c>
      <c r="BB1041" s="52">
        <f t="shared" si="47"/>
        <v>0.56800000000000006</v>
      </c>
      <c r="BD1041" s="52" t="str">
        <f>IF(参照!L1041="","",参照!L1041)</f>
        <v/>
      </c>
    </row>
    <row r="1042" spans="47:56">
      <c r="AU1042" s="52" t="str">
        <f>IF(参照!A1042="","",参照!A1042)</f>
        <v>A0690</v>
      </c>
      <c r="AV1042" s="52" t="str">
        <f>IF(参照!B1042="","",参照!B1042)</f>
        <v>東広島スマートエネルギー(株)</v>
      </c>
      <c r="AW1042" s="52">
        <f>IF(参照!C1042="","",参照!C1042)</f>
        <v>5.6899999999999995E-4</v>
      </c>
      <c r="AX1042" s="52" t="str">
        <f>IF(参照!D1042="","",参照!D1042)</f>
        <v/>
      </c>
      <c r="AY1042" s="52">
        <f>IF(参照!E1042="","",参照!E1042)</f>
        <v>4.44E-4</v>
      </c>
      <c r="AZ1042" s="52" t="str">
        <f>IF(参照!F1042="","",参照!F1042)</f>
        <v>東広島スマートエネルギー(株)</v>
      </c>
      <c r="BA1042" s="52" t="str">
        <f>IF(参照!G1042="","",参照!G1042)</f>
        <v>東広島スマートエネルギー(株)_</v>
      </c>
      <c r="BB1042" s="52">
        <f t="shared" si="47"/>
        <v>0.44400000000000001</v>
      </c>
      <c r="BD1042" s="52" t="str">
        <f>IF(参照!L1042="","",参照!L1042)</f>
        <v/>
      </c>
    </row>
    <row r="1043" spans="47:56">
      <c r="AU1043" s="52" t="str">
        <f>IF(参照!A1043="","",参照!A1043)</f>
        <v>A0692</v>
      </c>
      <c r="AV1043" s="52" t="str">
        <f>IF(参照!B1043="","",参照!B1043)</f>
        <v>旭化成(株)</v>
      </c>
      <c r="AW1043" s="52">
        <f>IF(参照!C1043="","",参照!C1043)</f>
        <v>4.7699999999999999E-4</v>
      </c>
      <c r="AX1043" s="52" t="str">
        <f>IF(参照!D1043="","",参照!D1043)</f>
        <v>メニューA</v>
      </c>
      <c r="AY1043" s="52">
        <f>IF(参照!E1043="","",参照!E1043)</f>
        <v>3.1500000000000001E-4</v>
      </c>
      <c r="AZ1043" s="52" t="str">
        <f>IF(参照!F1043="","",参照!F1043)</f>
        <v>旭化成(株)</v>
      </c>
      <c r="BA1043" s="52" t="str">
        <f>IF(参照!G1043="","",参照!G1043)</f>
        <v>旭化成(株)_メニューA</v>
      </c>
      <c r="BB1043" s="52">
        <f t="shared" si="47"/>
        <v>0.315</v>
      </c>
      <c r="BD1043" s="52" t="str">
        <f>IF(参照!L1043="","",参照!L1043)</f>
        <v/>
      </c>
    </row>
    <row r="1044" spans="47:56">
      <c r="AU1044" s="52" t="str">
        <f>IF(参照!A1044="","",参照!A1044)</f>
        <v/>
      </c>
      <c r="AV1044" s="52" t="str">
        <f>IF(参照!B1044="","",参照!B1044)</f>
        <v/>
      </c>
      <c r="AW1044" s="52" t="str">
        <f>IF(参照!C1044="","",参照!C1044)</f>
        <v/>
      </c>
      <c r="AX1044" s="52" t="str">
        <f>IF(参照!D1044="","",参照!D1044)</f>
        <v>メニューB</v>
      </c>
      <c r="AY1044" s="52">
        <f>IF(参照!E1044="","",参照!E1044)</f>
        <v>4.0500000000000003E-4</v>
      </c>
      <c r="AZ1044" s="52" t="str">
        <f>IF(参照!F1044="","",参照!F1044)</f>
        <v>旭化成(株)</v>
      </c>
      <c r="BA1044" s="52" t="str">
        <f>IF(参照!G1044="","",参照!G1044)</f>
        <v>旭化成(株)_メニューB</v>
      </c>
      <c r="BB1044" s="52">
        <f t="shared" si="47"/>
        <v>0.40500000000000003</v>
      </c>
      <c r="BD1044" s="52" t="str">
        <f>IF(参照!L1044="","",参照!L1044)</f>
        <v/>
      </c>
    </row>
    <row r="1045" spans="47:56">
      <c r="AU1045" s="52" t="str">
        <f>IF(参照!A1045="","",参照!A1045)</f>
        <v/>
      </c>
      <c r="AV1045" s="52" t="str">
        <f>IF(参照!B1045="","",参照!B1045)</f>
        <v/>
      </c>
      <c r="AW1045" s="52" t="str">
        <f>IF(参照!C1045="","",参照!C1045)</f>
        <v/>
      </c>
      <c r="AX1045" s="52" t="str">
        <f>IF(参照!D1045="","",参照!D1045)</f>
        <v>メニューC</v>
      </c>
      <c r="AY1045" s="52">
        <f>IF(参照!E1045="","",参照!E1045)</f>
        <v>4.1099999999999996E-4</v>
      </c>
      <c r="AZ1045" s="52" t="str">
        <f>IF(参照!F1045="","",参照!F1045)</f>
        <v>旭化成(株)</v>
      </c>
      <c r="BA1045" s="52" t="str">
        <f>IF(参照!G1045="","",参照!G1045)</f>
        <v>旭化成(株)_メニューC</v>
      </c>
      <c r="BB1045" s="52">
        <f t="shared" si="47"/>
        <v>0.41099999999999998</v>
      </c>
      <c r="BD1045" s="52" t="str">
        <f>IF(参照!L1045="","",参照!L1045)</f>
        <v/>
      </c>
    </row>
    <row r="1046" spans="47:56">
      <c r="AU1046" s="52" t="str">
        <f>IF(参照!A1046="","",参照!A1046)</f>
        <v/>
      </c>
      <c r="AV1046" s="52" t="str">
        <f>IF(参照!B1046="","",参照!B1046)</f>
        <v/>
      </c>
      <c r="AW1046" s="52" t="str">
        <f>IF(参照!C1046="","",参照!C1046)</f>
        <v/>
      </c>
      <c r="AX1046" s="52" t="str">
        <f>IF(参照!D1046="","",参照!D1046)</f>
        <v>メニューD</v>
      </c>
      <c r="AY1046" s="52">
        <f>IF(参照!E1046="","",参照!E1046)</f>
        <v>3.4599999999999995E-4</v>
      </c>
      <c r="AZ1046" s="52" t="str">
        <f>IF(参照!F1046="","",参照!F1046)</f>
        <v>旭化成(株)</v>
      </c>
      <c r="BA1046" s="52" t="str">
        <f>IF(参照!G1046="","",参照!G1046)</f>
        <v>旭化成(株)_メニューD</v>
      </c>
      <c r="BB1046" s="52">
        <f t="shared" si="47"/>
        <v>0.34599999999999997</v>
      </c>
      <c r="BD1046" s="52" t="str">
        <f>IF(参照!L1046="","",参照!L1046)</f>
        <v/>
      </c>
    </row>
    <row r="1047" spans="47:56">
      <c r="AU1047" s="52" t="str">
        <f>IF(参照!A1047="","",参照!A1047)</f>
        <v/>
      </c>
      <c r="AV1047" s="52" t="str">
        <f>IF(参照!B1047="","",参照!B1047)</f>
        <v/>
      </c>
      <c r="AW1047" s="52" t="str">
        <f>IF(参照!C1047="","",参照!C1047)</f>
        <v/>
      </c>
      <c r="AX1047" s="52" t="str">
        <f>IF(参照!D1047="","",参照!D1047)</f>
        <v>メニューE</v>
      </c>
      <c r="AY1047" s="52">
        <f>IF(参照!E1047="","",参照!E1047)</f>
        <v>3.5299999999999996E-4</v>
      </c>
      <c r="AZ1047" s="52" t="str">
        <f>IF(参照!F1047="","",参照!F1047)</f>
        <v>旭化成(株)</v>
      </c>
      <c r="BA1047" s="52" t="str">
        <f>IF(参照!G1047="","",参照!G1047)</f>
        <v>旭化成(株)_メニューE</v>
      </c>
      <c r="BB1047" s="52">
        <f t="shared" si="47"/>
        <v>0.35299999999999998</v>
      </c>
      <c r="BD1047" s="52" t="str">
        <f>IF(参照!L1047="","",参照!L1047)</f>
        <v/>
      </c>
    </row>
    <row r="1048" spans="47:56">
      <c r="AU1048" s="52" t="str">
        <f>IF(参照!A1048="","",参照!A1048)</f>
        <v/>
      </c>
      <c r="AV1048" s="52" t="str">
        <f>IF(参照!B1048="","",参照!B1048)</f>
        <v/>
      </c>
      <c r="AW1048" s="52" t="str">
        <f>IF(参照!C1048="","",参照!C1048)</f>
        <v/>
      </c>
      <c r="AX1048" s="52" t="str">
        <f>IF(参照!D1048="","",参照!D1048)</f>
        <v>メニューF</v>
      </c>
      <c r="AY1048" s="52">
        <f>IF(参照!E1048="","",参照!E1048)</f>
        <v>0</v>
      </c>
      <c r="AZ1048" s="52" t="str">
        <f>IF(参照!F1048="","",参照!F1048)</f>
        <v>旭化成(株)</v>
      </c>
      <c r="BA1048" s="52" t="str">
        <f>IF(参照!G1048="","",参照!G1048)</f>
        <v>旭化成(株)_メニューF</v>
      </c>
      <c r="BB1048" s="52">
        <f t="shared" si="47"/>
        <v>0</v>
      </c>
      <c r="BD1048" s="52" t="str">
        <f>IF(参照!L1048="","",参照!L1048)</f>
        <v/>
      </c>
    </row>
    <row r="1049" spans="47:56">
      <c r="AU1049" s="52" t="str">
        <f>IF(参照!A1049="","",参照!A1049)</f>
        <v/>
      </c>
      <c r="AV1049" s="52" t="str">
        <f>IF(参照!B1049="","",参照!B1049)</f>
        <v/>
      </c>
      <c r="AW1049" s="52" t="str">
        <f>IF(参照!C1049="","",参照!C1049)</f>
        <v/>
      </c>
      <c r="AX1049" s="52" t="str">
        <f>IF(参照!D1049="","",参照!D1049)</f>
        <v>(参考値)事業者全体</v>
      </c>
      <c r="AY1049" s="52">
        <f>IF(参照!E1049="","",参照!E1049)</f>
        <v>5.0699999999999996E-4</v>
      </c>
      <c r="AZ1049" s="52" t="str">
        <f>IF(参照!F1049="","",参照!F1049)</f>
        <v>旭化成(株)</v>
      </c>
      <c r="BA1049" s="52" t="str">
        <f>IF(参照!G1049="","",参照!G1049)</f>
        <v>旭化成(株)_(参考値)事業者全体</v>
      </c>
      <c r="BB1049" s="52">
        <f t="shared" si="47"/>
        <v>0.50700000000000001</v>
      </c>
      <c r="BD1049" s="52" t="str">
        <f>IF(参照!L1049="","",参照!L1049)</f>
        <v/>
      </c>
    </row>
    <row r="1050" spans="47:56">
      <c r="AU1050" s="52" t="str">
        <f>IF(参照!A1050="","",参照!A1050)</f>
        <v>A0693</v>
      </c>
      <c r="AV1050" s="52" t="str">
        <f>IF(参照!B1050="","",参照!B1050)</f>
        <v>京和ガス(株)</v>
      </c>
      <c r="AW1050" s="52">
        <f>IF(参照!C1050="","",参照!C1050)</f>
        <v>5.1500000000000005E-4</v>
      </c>
      <c r="AX1050" s="52" t="str">
        <f>IF(参照!D1050="","",参照!D1050)</f>
        <v/>
      </c>
      <c r="AY1050" s="52">
        <f>IF(参照!E1050="","",参照!E1050)</f>
        <v>4.5899999999999999E-4</v>
      </c>
      <c r="AZ1050" s="52" t="str">
        <f>IF(参照!F1050="","",参照!F1050)</f>
        <v>京和ガス(株)</v>
      </c>
      <c r="BA1050" s="52" t="str">
        <f>IF(参照!G1050="","",参照!G1050)</f>
        <v>京和ガス(株)_</v>
      </c>
      <c r="BB1050" s="52">
        <f t="shared" si="47"/>
        <v>0.45899999999999996</v>
      </c>
      <c r="BD1050" s="52" t="str">
        <f>IF(参照!L1050="","",参照!L1050)</f>
        <v/>
      </c>
    </row>
    <row r="1051" spans="47:56">
      <c r="AU1051" s="52" t="str">
        <f>IF(参照!A1051="","",参照!A1051)</f>
        <v>A0696</v>
      </c>
      <c r="AV1051" s="52" t="str">
        <f>IF(参照!B1051="","",参照!B1051)</f>
        <v>(株)岡崎建材</v>
      </c>
      <c r="AW1051" s="52">
        <f>IF(参照!C1051="","",参照!C1051)</f>
        <v>4.9299999999999995E-4</v>
      </c>
      <c r="AX1051" s="52" t="str">
        <f>IF(参照!D1051="","",参照!D1051)</f>
        <v/>
      </c>
      <c r="AY1051" s="52">
        <f>IF(参照!E1051="","",参照!E1051)</f>
        <v>4.37E-4</v>
      </c>
      <c r="AZ1051" s="52" t="str">
        <f>IF(参照!F1051="","",参照!F1051)</f>
        <v>(株)岡崎建材</v>
      </c>
      <c r="BA1051" s="52" t="str">
        <f>IF(参照!G1051="","",参照!G1051)</f>
        <v>(株)岡崎建材_</v>
      </c>
      <c r="BB1051" s="52">
        <f t="shared" si="47"/>
        <v>0.437</v>
      </c>
      <c r="BD1051" s="52" t="str">
        <f>IF(参照!L1051="","",参照!L1051)</f>
        <v/>
      </c>
    </row>
    <row r="1052" spans="47:56">
      <c r="AU1052" s="52" t="str">
        <f>IF(参照!A1052="","",参照!A1052)</f>
        <v>A0698</v>
      </c>
      <c r="AV1052" s="52" t="str">
        <f>IF(参照!B1052="","",参照!B1052)</f>
        <v>(株)エフオン</v>
      </c>
      <c r="AW1052" s="52" t="str">
        <f>IF(参照!C1052="","",参照!C1052)</f>
        <v>0.000453※</v>
      </c>
      <c r="AX1052" s="52" t="str">
        <f>IF(参照!D1052="","",参照!D1052)</f>
        <v>メニューA</v>
      </c>
      <c r="AY1052" s="52">
        <f>IF(参照!E1052="","",参照!E1052)</f>
        <v>0</v>
      </c>
      <c r="AZ1052" s="52" t="str">
        <f>IF(参照!F1052="","",参照!F1052)</f>
        <v>(株)エフオン</v>
      </c>
      <c r="BA1052" s="52" t="str">
        <f>IF(参照!G1052="","",参照!G1052)</f>
        <v>(株)エフオン_メニューA</v>
      </c>
      <c r="BB1052" s="52">
        <f t="shared" si="47"/>
        <v>0</v>
      </c>
      <c r="BD1052" s="52" t="str">
        <f>IF(参照!L1052="","",参照!L1052)</f>
        <v/>
      </c>
    </row>
    <row r="1053" spans="47:56">
      <c r="AU1053" s="52" t="str">
        <f>IF(参照!A1053="","",参照!A1053)</f>
        <v/>
      </c>
      <c r="AV1053" s="52" t="str">
        <f>IF(参照!B1053="","",参照!B1053)</f>
        <v/>
      </c>
      <c r="AW1053" s="52" t="str">
        <f>IF(参照!C1053="","",参照!C1053)</f>
        <v/>
      </c>
      <c r="AX1053" s="52" t="str">
        <f>IF(参照!D1053="","",参照!D1053)</f>
        <v>メニューB</v>
      </c>
      <c r="AY1053" s="52">
        <f>IF(参照!E1053="","",参照!E1053)</f>
        <v>2.4699999999999999E-4</v>
      </c>
      <c r="AZ1053" s="52" t="str">
        <f>IF(参照!F1053="","",参照!F1053)</f>
        <v>(株)エフオン</v>
      </c>
      <c r="BA1053" s="52" t="str">
        <f>IF(参照!G1053="","",参照!G1053)</f>
        <v>(株)エフオン_メニューB</v>
      </c>
      <c r="BB1053" s="52">
        <f t="shared" si="47"/>
        <v>0.247</v>
      </c>
      <c r="BD1053" s="52" t="str">
        <f>IF(参照!L1053="","",参照!L1053)</f>
        <v/>
      </c>
    </row>
    <row r="1054" spans="47:56">
      <c r="AU1054" s="52" t="str">
        <f>IF(参照!A1054="","",参照!A1054)</f>
        <v/>
      </c>
      <c r="AV1054" s="52" t="str">
        <f>IF(参照!B1054="","",参照!B1054)</f>
        <v/>
      </c>
      <c r="AW1054" s="52" t="str">
        <f>IF(参照!C1054="","",参照!C1054)</f>
        <v/>
      </c>
      <c r="AX1054" s="52" t="str">
        <f>IF(参照!D1054="","",参照!D1054)</f>
        <v>メニューC</v>
      </c>
      <c r="AY1054" s="52">
        <f>IF(参照!E1054="","",参照!E1054)</f>
        <v>2.9499999999999996E-4</v>
      </c>
      <c r="AZ1054" s="52" t="str">
        <f>IF(参照!F1054="","",参照!F1054)</f>
        <v>(株)エフオン</v>
      </c>
      <c r="BA1054" s="52" t="str">
        <f>IF(参照!G1054="","",参照!G1054)</f>
        <v>(株)エフオン_メニューC</v>
      </c>
      <c r="BB1054" s="52">
        <f t="shared" si="47"/>
        <v>0.29499999999999998</v>
      </c>
      <c r="BD1054" s="52" t="str">
        <f>IF(参照!L1054="","",参照!L1054)</f>
        <v/>
      </c>
    </row>
    <row r="1055" spans="47:56">
      <c r="AU1055" s="52" t="str">
        <f>IF(参照!A1055="","",参照!A1055)</f>
        <v/>
      </c>
      <c r="AV1055" s="52" t="str">
        <f>IF(参照!B1055="","",参照!B1055)</f>
        <v/>
      </c>
      <c r="AW1055" s="52" t="str">
        <f>IF(参照!C1055="","",参照!C1055)</f>
        <v/>
      </c>
      <c r="AX1055" s="52" t="str">
        <f>IF(参照!D1055="","",参照!D1055)</f>
        <v>メニューD</v>
      </c>
      <c r="AY1055" s="52">
        <f>IF(参照!E1055="","",参照!E1055)</f>
        <v>3.0899999999999998E-4</v>
      </c>
      <c r="AZ1055" s="52" t="str">
        <f>IF(参照!F1055="","",参照!F1055)</f>
        <v>(株)エフオン</v>
      </c>
      <c r="BA1055" s="52" t="str">
        <f>IF(参照!G1055="","",参照!G1055)</f>
        <v>(株)エフオン_メニューD</v>
      </c>
      <c r="BB1055" s="52">
        <f t="shared" si="47"/>
        <v>0.309</v>
      </c>
      <c r="BD1055" s="52" t="str">
        <f>IF(参照!L1055="","",参照!L1055)</f>
        <v/>
      </c>
    </row>
    <row r="1056" spans="47:56">
      <c r="AU1056" s="52" t="str">
        <f>IF(参照!A1056="","",参照!A1056)</f>
        <v/>
      </c>
      <c r="AV1056" s="52" t="str">
        <f>IF(参照!B1056="","",参照!B1056)</f>
        <v/>
      </c>
      <c r="AW1056" s="52" t="str">
        <f>IF(参照!C1056="","",参照!C1056)</f>
        <v/>
      </c>
      <c r="AX1056" s="52" t="str">
        <f>IF(参照!D1056="","",参照!D1056)</f>
        <v>メニューE</v>
      </c>
      <c r="AY1056" s="52">
        <f>IF(参照!E1056="","",参照!E1056)</f>
        <v>3.3100000000000002E-4</v>
      </c>
      <c r="AZ1056" s="52" t="str">
        <f>IF(参照!F1056="","",参照!F1056)</f>
        <v>(株)エフオン</v>
      </c>
      <c r="BA1056" s="52" t="str">
        <f>IF(参照!G1056="","",参照!G1056)</f>
        <v>(株)エフオン_メニューE</v>
      </c>
      <c r="BB1056" s="52">
        <f t="shared" si="47"/>
        <v>0.33100000000000002</v>
      </c>
      <c r="BD1056" s="52" t="str">
        <f>IF(参照!L1056="","",参照!L1056)</f>
        <v/>
      </c>
    </row>
    <row r="1057" spans="47:56">
      <c r="AU1057" s="52" t="str">
        <f>IF(参照!A1057="","",参照!A1057)</f>
        <v/>
      </c>
      <c r="AV1057" s="52" t="str">
        <f>IF(参照!B1057="","",参照!B1057)</f>
        <v/>
      </c>
      <c r="AW1057" s="52" t="str">
        <f>IF(参照!C1057="","",参照!C1057)</f>
        <v/>
      </c>
      <c r="AX1057" s="52" t="str">
        <f>IF(参照!D1057="","",参照!D1057)</f>
        <v>メニューF</v>
      </c>
      <c r="AY1057" s="52">
        <f>IF(参照!E1057="","",参照!E1057)</f>
        <v>3.3500000000000001E-4</v>
      </c>
      <c r="AZ1057" s="52" t="str">
        <f>IF(参照!F1057="","",参照!F1057)</f>
        <v>(株)エフオン</v>
      </c>
      <c r="BA1057" s="52" t="str">
        <f>IF(参照!G1057="","",参照!G1057)</f>
        <v>(株)エフオン_メニューF</v>
      </c>
      <c r="BB1057" s="52">
        <f t="shared" si="47"/>
        <v>0.33500000000000002</v>
      </c>
      <c r="BD1057" s="52" t="str">
        <f>IF(参照!L1057="","",参照!L1057)</f>
        <v/>
      </c>
    </row>
    <row r="1058" spans="47:56">
      <c r="AU1058" s="52" t="str">
        <f>IF(参照!A1058="","",参照!A1058)</f>
        <v/>
      </c>
      <c r="AV1058" s="52" t="str">
        <f>IF(参照!B1058="","",参照!B1058)</f>
        <v/>
      </c>
      <c r="AW1058" s="52" t="str">
        <f>IF(参照!C1058="","",参照!C1058)</f>
        <v/>
      </c>
      <c r="AX1058" s="52" t="str">
        <f>IF(参照!D1058="","",参照!D1058)</f>
        <v>(参考値)事業者全体</v>
      </c>
      <c r="AY1058" s="52">
        <f>IF(参照!E1058="","",参照!E1058)</f>
        <v>4.1599999999999997E-4</v>
      </c>
      <c r="AZ1058" s="52" t="str">
        <f>IF(参照!F1058="","",参照!F1058)</f>
        <v>(株)エフオン</v>
      </c>
      <c r="BA1058" s="52" t="str">
        <f>IF(参照!G1058="","",参照!G1058)</f>
        <v>(株)エフオン_(参考値)事業者全体</v>
      </c>
      <c r="BB1058" s="52">
        <f t="shared" si="47"/>
        <v>0.41599999999999998</v>
      </c>
      <c r="BD1058" s="52" t="str">
        <f>IF(参照!L1058="","",参照!L1058)</f>
        <v/>
      </c>
    </row>
    <row r="1059" spans="47:56">
      <c r="AU1059" s="52" t="str">
        <f>IF(参照!A1059="","",参照!A1059)</f>
        <v>A0699</v>
      </c>
      <c r="AV1059" s="52" t="str">
        <f>IF(参照!B1059="","",参照!B1059)</f>
        <v>(株)岡崎さくら電力</v>
      </c>
      <c r="AW1059" s="52">
        <f>IF(参照!C1059="","",参照!C1059)</f>
        <v>1.85E-4</v>
      </c>
      <c r="AX1059" s="52" t="str">
        <f>IF(参照!D1059="","",参照!D1059)</f>
        <v/>
      </c>
      <c r="AY1059" s="52">
        <f>IF(参照!E1059="","",参照!E1059)</f>
        <v>3.1700000000000001E-4</v>
      </c>
      <c r="AZ1059" s="52" t="str">
        <f>IF(参照!F1059="","",参照!F1059)</f>
        <v>(株)岡崎さくら電力</v>
      </c>
      <c r="BA1059" s="52" t="str">
        <f>IF(参照!G1059="","",参照!G1059)</f>
        <v>(株)岡崎さくら電力_</v>
      </c>
      <c r="BB1059" s="52">
        <f t="shared" si="47"/>
        <v>0.317</v>
      </c>
      <c r="BD1059" s="52" t="str">
        <f>IF(参照!L1059="","",参照!L1059)</f>
        <v/>
      </c>
    </row>
    <row r="1060" spans="47:56">
      <c r="AU1060" s="52" t="str">
        <f>IF(参照!A1060="","",参照!A1060)</f>
        <v>A0702</v>
      </c>
      <c r="AV1060" s="52" t="str">
        <f>IF(参照!B1060="","",参照!B1060)</f>
        <v>旭マルヰガス(株)</v>
      </c>
      <c r="AW1060" s="52">
        <f>IF(参照!C1060="","",参照!C1060)</f>
        <v>5.1599999999999997E-4</v>
      </c>
      <c r="AX1060" s="52" t="str">
        <f>IF(参照!D1060="","",参照!D1060)</f>
        <v/>
      </c>
      <c r="AY1060" s="52">
        <f>IF(参照!E1060="","",参照!E1060)</f>
        <v>5.6099999999999998E-4</v>
      </c>
      <c r="AZ1060" s="52" t="str">
        <f>IF(参照!F1060="","",参照!F1060)</f>
        <v>旭マルヰガス(株)</v>
      </c>
      <c r="BA1060" s="52" t="str">
        <f>IF(参照!G1060="","",参照!G1060)</f>
        <v>旭マルヰガス(株)_</v>
      </c>
      <c r="BB1060" s="52">
        <f t="shared" si="47"/>
        <v>0.56099999999999994</v>
      </c>
      <c r="BD1060" s="52" t="str">
        <f>IF(参照!L1060="","",参照!L1060)</f>
        <v/>
      </c>
    </row>
    <row r="1061" spans="47:56">
      <c r="AU1061" s="52" t="str">
        <f>IF(参照!A1061="","",参照!A1061)</f>
        <v>A0703</v>
      </c>
      <c r="AV1061" s="52" t="str">
        <f>IF(参照!B1061="","",参照!B1061)</f>
        <v>ＪＲＥトレーディング(株)</v>
      </c>
      <c r="AW1061" s="52" t="str">
        <f>IF(参照!C1061="","",参照!C1061)</f>
        <v>0.000453※</v>
      </c>
      <c r="AX1061" s="52" t="str">
        <f>IF(参照!D1061="","",参照!D1061)</f>
        <v/>
      </c>
      <c r="AY1061" s="52">
        <f>IF(参照!E1061="","",参照!E1061)</f>
        <v>7.0899999999999999E-4</v>
      </c>
      <c r="AZ1061" s="52" t="str">
        <f>IF(参照!F1061="","",参照!F1061)</f>
        <v>ＪＲＥトレーディング(株)</v>
      </c>
      <c r="BA1061" s="52" t="str">
        <f>IF(参照!G1061="","",参照!G1061)</f>
        <v>ＪＲＥトレーディング(株)_</v>
      </c>
      <c r="BB1061" s="52">
        <f t="shared" si="47"/>
        <v>0.70899999999999996</v>
      </c>
      <c r="BD1061" s="52" t="str">
        <f>IF(参照!L1061="","",参照!L1061)</f>
        <v/>
      </c>
    </row>
    <row r="1062" spans="47:56">
      <c r="AU1062" s="52" t="str">
        <f>IF(参照!A1062="","",参照!A1062)</f>
        <v>A0704</v>
      </c>
      <c r="AV1062" s="52" t="str">
        <f>IF(参照!B1062="","",参照!B1062)</f>
        <v>Ｃａｓｔｌｅｔｏｎ　Ｃｏｍｍｏｄｉｔｉｅｓ　Ｊａｐａｎ合同会社</v>
      </c>
      <c r="AW1062" s="52">
        <f>IF(参照!C1062="","",参照!C1062)</f>
        <v>2.05E-4</v>
      </c>
      <c r="AX1062" s="52" t="str">
        <f>IF(参照!D1062="","",参照!D1062)</f>
        <v/>
      </c>
      <c r="AY1062" s="52">
        <f>IF(参照!E1062="","",参照!E1062)</f>
        <v>1.4899999999999999E-4</v>
      </c>
      <c r="AZ1062" s="52" t="str">
        <f>IF(参照!F1062="","",参照!F1062)</f>
        <v>Ｃａｓｔｌｅｔｏｎ　Ｃｏｍｍｏｄｉｔｉｅｓ　Ｊａｐａｎ合同会社</v>
      </c>
      <c r="BA1062" s="52" t="str">
        <f>IF(参照!G1062="","",参照!G1062)</f>
        <v>Ｃａｓｔｌｅｔｏｎ　Ｃｏｍｍｏｄｉｔｉｅｓ　Ｊａｐａｎ合同会社_</v>
      </c>
      <c r="BB1062" s="52">
        <f t="shared" si="47"/>
        <v>0.14899999999999999</v>
      </c>
      <c r="BD1062" s="52" t="str">
        <f>IF(参照!L1062="","",参照!L1062)</f>
        <v/>
      </c>
    </row>
    <row r="1063" spans="47:56">
      <c r="AU1063" s="52" t="str">
        <f>IF(参照!A1063="","",参照!A1063)</f>
        <v>A0705</v>
      </c>
      <c r="AV1063" s="52" t="str">
        <f>IF(参照!B1063="","",参照!B1063)</f>
        <v>神戸電力(株)</v>
      </c>
      <c r="AW1063" s="52">
        <f>IF(参照!C1063="","",参照!C1063)</f>
        <v>6.1799999999999995E-4</v>
      </c>
      <c r="AX1063" s="52" t="str">
        <f>IF(参照!D1063="","",参照!D1063)</f>
        <v/>
      </c>
      <c r="AY1063" s="52">
        <f>IF(参照!E1063="","",参照!E1063)</f>
        <v>6.9200000000000002E-4</v>
      </c>
      <c r="AZ1063" s="52" t="str">
        <f>IF(参照!F1063="","",参照!F1063)</f>
        <v>神戸電力(株)</v>
      </c>
      <c r="BA1063" s="52" t="str">
        <f>IF(参照!G1063="","",参照!G1063)</f>
        <v>神戸電力(株)_</v>
      </c>
      <c r="BB1063" s="52">
        <f t="shared" si="47"/>
        <v>0.69200000000000006</v>
      </c>
      <c r="BD1063" s="52" t="str">
        <f>IF(参照!L1063="","",参照!L1063)</f>
        <v/>
      </c>
    </row>
    <row r="1064" spans="47:56">
      <c r="AU1064" s="52" t="str">
        <f>IF(参照!A1064="","",参照!A1064)</f>
        <v>A0708</v>
      </c>
      <c r="AV1064" s="52" t="str">
        <f>IF(参照!B1064="","",参照!B1064)</f>
        <v>エア・ウォーター・ライフソリューション(株)(旧：エア・ウォーター北海道(株))</v>
      </c>
      <c r="AW1064" s="52">
        <f>IF(参照!C1064="","",参照!C1064)</f>
        <v>6.0300000000000002E-4</v>
      </c>
      <c r="AX1064" s="52" t="str">
        <f>IF(参照!D1064="","",参照!D1064)</f>
        <v/>
      </c>
      <c r="AY1064" s="52">
        <f>IF(参照!E1064="","",参照!E1064)</f>
        <v>5.4699999999999996E-4</v>
      </c>
      <c r="AZ1064" s="52" t="str">
        <f>IF(参照!F1064="","",参照!F1064)</f>
        <v>エア・ウォーター・ライフソリューション(株)(旧：エア・ウォーター北海道(株))</v>
      </c>
      <c r="BA1064" s="52" t="str">
        <f>IF(参照!G1064="","",参照!G1064)</f>
        <v>エア・ウォーター・ライフソリューション(株)(旧：エア・ウォーター北海道(株))_</v>
      </c>
      <c r="BB1064" s="52">
        <f t="shared" si="47"/>
        <v>0.54699999999999993</v>
      </c>
      <c r="BD1064" s="52" t="str">
        <f>IF(参照!L1064="","",参照!L1064)</f>
        <v/>
      </c>
    </row>
    <row r="1065" spans="47:56">
      <c r="AU1065" s="52" t="str">
        <f>IF(参照!A1065="","",参照!A1065)</f>
        <v>A0709</v>
      </c>
      <c r="AV1065" s="52" t="str">
        <f>IF(参照!B1065="","",参照!B1065)</f>
        <v>生活協同組合ひろしま</v>
      </c>
      <c r="AW1065" s="52">
        <f>IF(参照!C1065="","",参照!C1065)</f>
        <v>3.6699999999999998E-4</v>
      </c>
      <c r="AX1065" s="52" t="str">
        <f>IF(参照!D1065="","",参照!D1065)</f>
        <v>メニューA</v>
      </c>
      <c r="AY1065" s="52">
        <f>IF(参照!E1065="","",参照!E1065)</f>
        <v>3.5100000000000002E-4</v>
      </c>
      <c r="AZ1065" s="52" t="str">
        <f>IF(参照!F1065="","",参照!F1065)</f>
        <v>生活協同組合ひろしま</v>
      </c>
      <c r="BA1065" s="52" t="str">
        <f>IF(参照!G1065="","",参照!G1065)</f>
        <v>生活協同組合ひろしま_メニューA</v>
      </c>
      <c r="BB1065" s="52">
        <f t="shared" si="47"/>
        <v>0.35100000000000003</v>
      </c>
      <c r="BD1065" s="52" t="str">
        <f>IF(参照!L1065="","",参照!L1065)</f>
        <v/>
      </c>
    </row>
    <row r="1066" spans="47:56">
      <c r="AU1066" s="52" t="str">
        <f>IF(参照!A1066="","",参照!A1066)</f>
        <v/>
      </c>
      <c r="AV1066" s="52" t="str">
        <f>IF(参照!B1066="","",参照!B1066)</f>
        <v/>
      </c>
      <c r="AW1066" s="52" t="str">
        <f>IF(参照!C1066="","",参照!C1066)</f>
        <v/>
      </c>
      <c r="AX1066" s="52" t="str">
        <f>IF(参照!D1066="","",参照!D1066)</f>
        <v>メニューB(残差)</v>
      </c>
      <c r="AY1066" s="52">
        <f>IF(参照!E1066="","",参照!E1066)</f>
        <v>3.21E-4</v>
      </c>
      <c r="AZ1066" s="52" t="str">
        <f>IF(参照!F1066="","",参照!F1066)</f>
        <v>生活協同組合ひろしま</v>
      </c>
      <c r="BA1066" s="52" t="str">
        <f>IF(参照!G1066="","",参照!G1066)</f>
        <v>生活協同組合ひろしま_メニューB(残差)</v>
      </c>
      <c r="BB1066" s="52">
        <f t="shared" si="47"/>
        <v>0.32100000000000001</v>
      </c>
      <c r="BD1066" s="52" t="str">
        <f>IF(参照!L1066="","",参照!L1066)</f>
        <v/>
      </c>
    </row>
    <row r="1067" spans="47:56">
      <c r="AU1067" s="52" t="str">
        <f>IF(参照!A1067="","",参照!A1067)</f>
        <v/>
      </c>
      <c r="AV1067" s="52" t="str">
        <f>IF(参照!B1067="","",参照!B1067)</f>
        <v/>
      </c>
      <c r="AW1067" s="52" t="str">
        <f>IF(参照!C1067="","",参照!C1067)</f>
        <v/>
      </c>
      <c r="AX1067" s="52" t="str">
        <f>IF(参照!D1067="","",参照!D1067)</f>
        <v>(参考値)事業者全体</v>
      </c>
      <c r="AY1067" s="52">
        <f>IF(参照!E1067="","",参照!E1067)</f>
        <v>3.4200000000000002E-4</v>
      </c>
      <c r="AZ1067" s="52" t="str">
        <f>IF(参照!F1067="","",参照!F1067)</f>
        <v>生活協同組合ひろしま</v>
      </c>
      <c r="BA1067" s="52" t="str">
        <f>IF(参照!G1067="","",参照!G1067)</f>
        <v>生活協同組合ひろしま_(参考値)事業者全体</v>
      </c>
      <c r="BB1067" s="52">
        <f t="shared" si="47"/>
        <v>0.34200000000000003</v>
      </c>
      <c r="BD1067" s="52" t="str">
        <f>IF(参照!L1067="","",参照!L1067)</f>
        <v/>
      </c>
    </row>
    <row r="1068" spans="47:56">
      <c r="AU1068" s="52" t="str">
        <f>IF(参照!A1068="","",参照!A1068)</f>
        <v>A0710</v>
      </c>
      <c r="AV1068" s="52" t="str">
        <f>IF(参照!B1068="","",参照!B1068)</f>
        <v>(株)京楽産業ホールディングス</v>
      </c>
      <c r="AW1068" s="52">
        <f>IF(参照!C1068="","",参照!C1068)</f>
        <v>4.8299999999999998E-4</v>
      </c>
      <c r="AX1068" s="52" t="str">
        <f>IF(参照!D1068="","",参照!D1068)</f>
        <v/>
      </c>
      <c r="AY1068" s="52">
        <f>IF(参照!E1068="","",参照!E1068)</f>
        <v>5.2999999999999998E-4</v>
      </c>
      <c r="AZ1068" s="52" t="str">
        <f>IF(参照!F1068="","",参照!F1068)</f>
        <v>(株)京楽産業ホールディングス</v>
      </c>
      <c r="BA1068" s="52" t="str">
        <f>IF(参照!G1068="","",参照!G1068)</f>
        <v>(株)京楽産業ホールディングス_</v>
      </c>
      <c r="BB1068" s="52">
        <f t="shared" si="47"/>
        <v>0.53</v>
      </c>
      <c r="BD1068" s="52" t="str">
        <f>IF(参照!L1068="","",参照!L1068)</f>
        <v/>
      </c>
    </row>
    <row r="1069" spans="47:56">
      <c r="AU1069" s="52" t="str">
        <f>IF(参照!A1069="","",参照!A1069)</f>
        <v>A0711</v>
      </c>
      <c r="AV1069" s="52" t="str">
        <f>IF(参照!B1069="","",参照!B1069)</f>
        <v>(株)ＲｅｎｏＬａｂｏ</v>
      </c>
      <c r="AW1069" s="52">
        <f>IF(参照!C1069="","",参照!C1069)</f>
        <v>5.1000000000000004E-4</v>
      </c>
      <c r="AX1069" s="52" t="str">
        <f>IF(参照!D1069="","",参照!D1069)</f>
        <v/>
      </c>
      <c r="AY1069" s="52">
        <f>IF(参照!E1069="","",参照!E1069)</f>
        <v>5.6300000000000002E-4</v>
      </c>
      <c r="AZ1069" s="52" t="str">
        <f>IF(参照!F1069="","",参照!F1069)</f>
        <v>(株)ＲｅｎｏＬａｂｏ</v>
      </c>
      <c r="BA1069" s="52" t="str">
        <f>IF(参照!G1069="","",参照!G1069)</f>
        <v>(株)ＲｅｎｏＬａｂｏ_</v>
      </c>
      <c r="BB1069" s="52">
        <f t="shared" si="47"/>
        <v>0.56300000000000006</v>
      </c>
      <c r="BD1069" s="52" t="str">
        <f>IF(参照!L1069="","",参照!L1069)</f>
        <v/>
      </c>
    </row>
    <row r="1070" spans="47:56">
      <c r="AU1070" s="52" t="str">
        <f>IF(参照!A1070="","",参照!A1070)</f>
        <v>A0712</v>
      </c>
      <c r="AV1070" s="52" t="str">
        <f>IF(参照!B1070="","",参照!B1070)</f>
        <v>アークエルテクノロジーズ(株)</v>
      </c>
      <c r="AW1070" s="52">
        <f>IF(参照!C1070="","",参照!C1070)</f>
        <v>5.13E-4</v>
      </c>
      <c r="AX1070" s="52" t="str">
        <f>IF(参照!D1070="","",参照!D1070)</f>
        <v/>
      </c>
      <c r="AY1070" s="52">
        <f>IF(参照!E1070="","",参照!E1070)</f>
        <v>0</v>
      </c>
      <c r="AZ1070" s="52" t="str">
        <f>IF(参照!F1070="","",参照!F1070)</f>
        <v>アークエルテクノロジーズ(株)</v>
      </c>
      <c r="BA1070" s="52" t="str">
        <f>IF(参照!G1070="","",参照!G1070)</f>
        <v>アークエルテクノロジーズ(株)_</v>
      </c>
      <c r="BB1070" s="52">
        <f t="shared" si="47"/>
        <v>0</v>
      </c>
      <c r="BD1070" s="52" t="str">
        <f>IF(参照!L1070="","",参照!L1070)</f>
        <v/>
      </c>
    </row>
    <row r="1071" spans="47:56">
      <c r="AU1071" s="52" t="str">
        <f>IF(参照!A1071="","",参照!A1071)</f>
        <v>A0713</v>
      </c>
      <c r="AV1071" s="52" t="str">
        <f>IF(参照!B1071="","",参照!B1071)</f>
        <v>弥富ガス協同組合</v>
      </c>
      <c r="AW1071" s="52">
        <f>IF(参照!C1071="","",参照!C1071)</f>
        <v>5.2500000000000008E-4</v>
      </c>
      <c r="AX1071" s="52" t="str">
        <f>IF(参照!D1071="","",参照!D1071)</f>
        <v/>
      </c>
      <c r="AY1071" s="52">
        <f>IF(参照!E1071="","",参照!E1071)</f>
        <v>5.6999999999999998E-4</v>
      </c>
      <c r="AZ1071" s="52" t="str">
        <f>IF(参照!F1071="","",参照!F1071)</f>
        <v>弥富ガス協同組合</v>
      </c>
      <c r="BA1071" s="52" t="str">
        <f>IF(参照!G1071="","",参照!G1071)</f>
        <v>弥富ガス協同組合_</v>
      </c>
      <c r="BB1071" s="52">
        <f t="shared" si="47"/>
        <v>0.56999999999999995</v>
      </c>
      <c r="BD1071" s="52" t="str">
        <f>IF(参照!L1071="","",参照!L1071)</f>
        <v/>
      </c>
    </row>
    <row r="1072" spans="47:56">
      <c r="AU1072" s="52" t="str">
        <f>IF(参照!A1072="","",参照!A1072)</f>
        <v>A0714</v>
      </c>
      <c r="AV1072" s="52" t="str">
        <f>IF(参照!B1072="","",参照!B1072)</f>
        <v>エルメック(株)</v>
      </c>
      <c r="AW1072" s="52">
        <f>IF(参照!C1072="","",参照!C1072)</f>
        <v>3.9100000000000002E-4</v>
      </c>
      <c r="AX1072" s="52" t="str">
        <f>IF(参照!D1072="","",参照!D1072)</f>
        <v/>
      </c>
      <c r="AY1072" s="52">
        <f>IF(参照!E1072="","",参照!E1072)</f>
        <v>3.3500000000000001E-4</v>
      </c>
      <c r="AZ1072" s="52" t="str">
        <f>IF(参照!F1072="","",参照!F1072)</f>
        <v>エルメック(株)</v>
      </c>
      <c r="BA1072" s="52" t="str">
        <f>IF(参照!G1072="","",参照!G1072)</f>
        <v>エルメック(株)_</v>
      </c>
      <c r="BB1072" s="52">
        <f t="shared" si="47"/>
        <v>0.33500000000000002</v>
      </c>
      <c r="BD1072" s="52" t="str">
        <f>IF(参照!L1072="","",参照!L1072)</f>
        <v/>
      </c>
    </row>
    <row r="1073" spans="47:56">
      <c r="AU1073" s="52" t="str">
        <f>IF(参照!A1073="","",参照!A1073)</f>
        <v>A0715</v>
      </c>
      <c r="AV1073" s="52" t="str">
        <f>IF(参照!B1073="","",参照!B1073)</f>
        <v>(株)オズエナジー</v>
      </c>
      <c r="AW1073" s="52">
        <f>IF(参照!C1073="","",参照!C1073)</f>
        <v>4.9600000000000002E-4</v>
      </c>
      <c r="AX1073" s="52" t="str">
        <f>IF(参照!D1073="","",参照!D1073)</f>
        <v/>
      </c>
      <c r="AY1073" s="52">
        <f>IF(参照!E1073="","",参照!E1073)</f>
        <v>5.4299999999999997E-4</v>
      </c>
      <c r="AZ1073" s="52" t="str">
        <f>IF(参照!F1073="","",参照!F1073)</f>
        <v>(株)オズエナジー</v>
      </c>
      <c r="BA1073" s="52" t="str">
        <f>IF(参照!G1073="","",参照!G1073)</f>
        <v>(株)オズエナジー_</v>
      </c>
      <c r="BB1073" s="52">
        <f t="shared" si="47"/>
        <v>0.54299999999999993</v>
      </c>
      <c r="BD1073" s="52" t="str">
        <f>IF(参照!L1073="","",参照!L1073)</f>
        <v/>
      </c>
    </row>
    <row r="1074" spans="47:56">
      <c r="AU1074" s="52" t="str">
        <f>IF(参照!A1074="","",参照!A1074)</f>
        <v>A0716</v>
      </c>
      <c r="AV1074" s="52" t="str">
        <f>IF(参照!B1074="","",参照!B1074)</f>
        <v>レモンガス(株)</v>
      </c>
      <c r="AW1074" s="52">
        <f>IF(参照!C1074="","",参照!C1074)</f>
        <v>4.6000000000000001E-4</v>
      </c>
      <c r="AX1074" s="52" t="str">
        <f>IF(参照!D1074="","",参照!D1074)</f>
        <v/>
      </c>
      <c r="AY1074" s="52">
        <f>IF(参照!E1074="","",参照!E1074)</f>
        <v>4.0400000000000001E-4</v>
      </c>
      <c r="AZ1074" s="52" t="str">
        <f>IF(参照!F1074="","",参照!F1074)</f>
        <v>レモンガス(株)</v>
      </c>
      <c r="BA1074" s="52" t="str">
        <f>IF(参照!G1074="","",参照!G1074)</f>
        <v>レモンガス(株)_</v>
      </c>
      <c r="BB1074" s="52">
        <f t="shared" si="47"/>
        <v>0.40400000000000003</v>
      </c>
      <c r="BD1074" s="52" t="str">
        <f>IF(参照!L1074="","",参照!L1074)</f>
        <v/>
      </c>
    </row>
    <row r="1075" spans="47:56">
      <c r="AU1075" s="52" t="str">
        <f>IF(参照!A1075="","",参照!A1075)</f>
        <v>A0718</v>
      </c>
      <c r="AV1075" s="52" t="str">
        <f>IF(参照!B1075="","",参照!B1075)</f>
        <v>(株)日本海水</v>
      </c>
      <c r="AW1075" s="52">
        <f>IF(参照!C1075="","",参照!C1075)</f>
        <v>3.7399999999999998E-4</v>
      </c>
      <c r="AX1075" s="52" t="str">
        <f>IF(参照!D1075="","",参照!D1075)</f>
        <v/>
      </c>
      <c r="AY1075" s="52">
        <f>IF(参照!E1075="","",参照!E1075)</f>
        <v>3.1799999999999998E-4</v>
      </c>
      <c r="AZ1075" s="52" t="str">
        <f>IF(参照!F1075="","",参照!F1075)</f>
        <v>(株)日本海水</v>
      </c>
      <c r="BA1075" s="52" t="str">
        <f>IF(参照!G1075="","",参照!G1075)</f>
        <v>(株)日本海水_</v>
      </c>
      <c r="BB1075" s="52">
        <f t="shared" si="47"/>
        <v>0.318</v>
      </c>
      <c r="BD1075" s="52" t="str">
        <f>IF(参照!L1075="","",参照!L1075)</f>
        <v/>
      </c>
    </row>
    <row r="1076" spans="47:56">
      <c r="AU1076" s="52" t="str">
        <f>IF(参照!A1076="","",参照!A1076)</f>
        <v>A0720</v>
      </c>
      <c r="AV1076" s="52" t="str">
        <f>IF(参照!B1076="","",参照!B1076)</f>
        <v>(株)ａｆｔｅｒＦＩＴ</v>
      </c>
      <c r="AW1076" s="52">
        <f>IF(参照!C1076="","",参照!C1076)</f>
        <v>4.9600000000000002E-4</v>
      </c>
      <c r="AX1076" s="52" t="str">
        <f>IF(参照!D1076="","",参照!D1076)</f>
        <v>メニューA</v>
      </c>
      <c r="AY1076" s="52">
        <f>IF(参照!E1076="","",参照!E1076)</f>
        <v>0</v>
      </c>
      <c r="AZ1076" s="52" t="str">
        <f>IF(参照!F1076="","",参照!F1076)</f>
        <v>(株)ａｆｔｅｒＦＩＴ</v>
      </c>
      <c r="BA1076" s="52" t="str">
        <f>IF(参照!G1076="","",参照!G1076)</f>
        <v>(株)ａｆｔｅｒＦＩＴ_メニューA</v>
      </c>
      <c r="BB1076" s="52">
        <f t="shared" si="47"/>
        <v>0</v>
      </c>
      <c r="BD1076" s="52" t="str">
        <f>IF(参照!L1076="","",参照!L1076)</f>
        <v/>
      </c>
    </row>
    <row r="1077" spans="47:56">
      <c r="AU1077" s="52" t="str">
        <f>IF(参照!A1077="","",参照!A1077)</f>
        <v>A0721</v>
      </c>
      <c r="AV1077" s="52" t="str">
        <f>IF(参照!B1077="","",参照!B1077)</f>
        <v>中小企業支援(株)</v>
      </c>
      <c r="AW1077" s="52">
        <f>IF(参照!C1077="","",参照!C1077)</f>
        <v>5.3799999999999996E-4</v>
      </c>
      <c r="AX1077" s="52" t="str">
        <f>IF(参照!D1077="","",参照!D1077)</f>
        <v/>
      </c>
      <c r="AY1077" s="52">
        <f>IF(参照!E1077="","",参照!E1077)</f>
        <v>5.9500000000000004E-4</v>
      </c>
      <c r="AZ1077" s="52" t="str">
        <f>IF(参照!F1077="","",参照!F1077)</f>
        <v>中小企業支援(株)</v>
      </c>
      <c r="BA1077" s="52" t="str">
        <f>IF(参照!G1077="","",参照!G1077)</f>
        <v>中小企業支援(株)_</v>
      </c>
      <c r="BB1077" s="52">
        <f t="shared" si="47"/>
        <v>0.59500000000000008</v>
      </c>
      <c r="BD1077" s="52" t="str">
        <f>IF(参照!L1077="","",参照!L1077)</f>
        <v/>
      </c>
    </row>
    <row r="1078" spans="47:56">
      <c r="AU1078" s="52" t="str">
        <f>IF(参照!A1078="","",参照!A1078)</f>
        <v>A0722</v>
      </c>
      <c r="AV1078" s="52" t="str">
        <f>IF(参照!B1078="","",参照!B1078)</f>
        <v>サントラベラーズサービス有限会社</v>
      </c>
      <c r="AW1078" s="52">
        <f>IF(参照!C1078="","",参照!C1078)</f>
        <v>5.1400000000000003E-4</v>
      </c>
      <c r="AX1078" s="52" t="str">
        <f>IF(参照!D1078="","",参照!D1078)</f>
        <v/>
      </c>
      <c r="AY1078" s="52">
        <f>IF(参照!E1078="","",参照!E1078)</f>
        <v>4.5800000000000002E-4</v>
      </c>
      <c r="AZ1078" s="52" t="str">
        <f>IF(参照!F1078="","",参照!F1078)</f>
        <v>サントラベラーズサービス有限会社</v>
      </c>
      <c r="BA1078" s="52" t="str">
        <f>IF(参照!G1078="","",参照!G1078)</f>
        <v>サントラベラーズサービス有限会社_</v>
      </c>
      <c r="BB1078" s="52">
        <f t="shared" si="47"/>
        <v>0.45800000000000002</v>
      </c>
      <c r="BD1078" s="52" t="str">
        <f>IF(参照!L1078="","",参照!L1078)</f>
        <v/>
      </c>
    </row>
    <row r="1079" spans="47:56">
      <c r="AU1079" s="52" t="str">
        <f>IF(参照!A1079="","",参照!A1079)</f>
        <v>A0725</v>
      </c>
      <c r="AV1079" s="52" t="str">
        <f>IF(参照!B1079="","",参照!B1079)</f>
        <v>合同会社Ｐｅａｋ８</v>
      </c>
      <c r="AW1079" s="52">
        <f>IF(参照!C1079="","",参照!C1079)</f>
        <v>4.75E-4</v>
      </c>
      <c r="AX1079" s="52" t="str">
        <f>IF(参照!D1079="","",参照!D1079)</f>
        <v/>
      </c>
      <c r="AY1079" s="52">
        <f>IF(参照!E1079="","",参照!E1079)</f>
        <v>4.1899999999999999E-4</v>
      </c>
      <c r="AZ1079" s="52" t="str">
        <f>IF(参照!F1079="","",参照!F1079)</f>
        <v>合同会社Ｐｅａｋ８</v>
      </c>
      <c r="BA1079" s="52" t="str">
        <f>IF(参照!G1079="","",参照!G1079)</f>
        <v>合同会社Ｐｅａｋ８_</v>
      </c>
      <c r="BB1079" s="52">
        <f t="shared" si="47"/>
        <v>0.41899999999999998</v>
      </c>
      <c r="BD1079" s="52" t="str">
        <f>IF(参照!L1079="","",参照!L1079)</f>
        <v/>
      </c>
    </row>
    <row r="1080" spans="47:56">
      <c r="AU1080" s="52" t="str">
        <f>IF(参照!A1080="","",参照!A1080)</f>
        <v>A0726</v>
      </c>
      <c r="AV1080" s="52" t="str">
        <f>IF(参照!B1080="","",参照!B1080)</f>
        <v>八千代エンジニヤリング(株)</v>
      </c>
      <c r="AW1080" s="52">
        <f>IF(参照!C1080="","",参照!C1080)</f>
        <v>4.7799999999999996E-4</v>
      </c>
      <c r="AX1080" s="52" t="str">
        <f>IF(参照!D1080="","",参照!D1080)</f>
        <v/>
      </c>
      <c r="AY1080" s="52">
        <f>IF(参照!E1080="","",参照!E1080)</f>
        <v>0</v>
      </c>
      <c r="AZ1080" s="52" t="str">
        <f>IF(参照!F1080="","",参照!F1080)</f>
        <v>八千代エンジニヤリング(株)</v>
      </c>
      <c r="BA1080" s="52" t="str">
        <f>IF(参照!G1080="","",参照!G1080)</f>
        <v>八千代エンジニヤリング(株)_</v>
      </c>
      <c r="BB1080" s="52">
        <f t="shared" si="47"/>
        <v>0</v>
      </c>
      <c r="BD1080" s="52" t="str">
        <f>IF(参照!L1080="","",参照!L1080)</f>
        <v/>
      </c>
    </row>
    <row r="1081" spans="47:56">
      <c r="AU1081" s="52" t="str">
        <f>IF(参照!A1081="","",参照!A1081)</f>
        <v>A0729</v>
      </c>
      <c r="AV1081" s="52" t="str">
        <f>IF(参照!B1081="","",参照!B1081)</f>
        <v>神楽電力(株)</v>
      </c>
      <c r="AW1081" s="52">
        <f>IF(参照!C1081="","",参照!C1081)</f>
        <v>4.4900000000000002E-4</v>
      </c>
      <c r="AX1081" s="52" t="str">
        <f>IF(参照!D1081="","",参照!D1081)</f>
        <v/>
      </c>
      <c r="AY1081" s="52">
        <f>IF(参照!E1081="","",参照!E1081)</f>
        <v>5.5699999999999999E-4</v>
      </c>
      <c r="AZ1081" s="52" t="str">
        <f>IF(参照!F1081="","",参照!F1081)</f>
        <v>神楽電力(株)</v>
      </c>
      <c r="BA1081" s="52" t="str">
        <f>IF(参照!G1081="","",参照!G1081)</f>
        <v>神楽電力(株)_</v>
      </c>
      <c r="BB1081" s="52">
        <f t="shared" si="47"/>
        <v>0.55699999999999994</v>
      </c>
      <c r="BD1081" s="52" t="str">
        <f>IF(参照!L1081="","",参照!L1081)</f>
        <v/>
      </c>
    </row>
    <row r="1082" spans="47:56">
      <c r="AU1082" s="52" t="str">
        <f>IF(参照!A1082="","",参照!A1082)</f>
        <v>A0730</v>
      </c>
      <c r="AV1082" s="52" t="str">
        <f>IF(参照!B1082="","",参照!B1082)</f>
        <v>ゆきぐに新電力(株)</v>
      </c>
      <c r="AW1082" s="52">
        <f>IF(参照!C1082="","",参照!C1082)</f>
        <v>5.22E-4</v>
      </c>
      <c r="AX1082" s="52" t="str">
        <f>IF(参照!D1082="","",参照!D1082)</f>
        <v/>
      </c>
      <c r="AY1082" s="52">
        <f>IF(参照!E1082="","",参照!E1082)</f>
        <v>4.6900000000000002E-4</v>
      </c>
      <c r="AZ1082" s="52" t="str">
        <f>IF(参照!F1082="","",参照!F1082)</f>
        <v>ゆきぐに新電力(株)</v>
      </c>
      <c r="BA1082" s="52" t="str">
        <f>IF(参照!G1082="","",参照!G1082)</f>
        <v>ゆきぐに新電力(株)_</v>
      </c>
      <c r="BB1082" s="52">
        <f t="shared" si="47"/>
        <v>0.46900000000000003</v>
      </c>
      <c r="BD1082" s="52" t="str">
        <f>IF(参照!L1082="","",参照!L1082)</f>
        <v/>
      </c>
    </row>
    <row r="1083" spans="47:56">
      <c r="AU1083" s="52" t="str">
        <f>IF(参照!A1083="","",参照!A1083)</f>
        <v>A0732</v>
      </c>
      <c r="AV1083" s="52" t="str">
        <f>IF(参照!B1083="","",参照!B1083)</f>
        <v>(株)ながさきサステナエナジー</v>
      </c>
      <c r="AW1083" s="52">
        <f>IF(参照!C1083="","",参照!C1083)</f>
        <v>8.1000000000000004E-5</v>
      </c>
      <c r="AX1083" s="52" t="str">
        <f>IF(参照!D1083="","",参照!D1083)</f>
        <v/>
      </c>
      <c r="AY1083" s="52">
        <f>IF(参照!E1083="","",参照!E1083)</f>
        <v>0</v>
      </c>
      <c r="AZ1083" s="52" t="str">
        <f>IF(参照!F1083="","",参照!F1083)</f>
        <v>(株)ながさきサステナエナジー</v>
      </c>
      <c r="BA1083" s="52" t="str">
        <f>IF(参照!G1083="","",参照!G1083)</f>
        <v>(株)ながさきサステナエナジー_</v>
      </c>
      <c r="BB1083" s="52">
        <f t="shared" si="47"/>
        <v>0</v>
      </c>
      <c r="BD1083" s="52" t="str">
        <f>IF(参照!L1083="","",参照!L1083)</f>
        <v/>
      </c>
    </row>
    <row r="1084" spans="47:56">
      <c r="AU1084" s="52" t="str">
        <f>IF(参照!A1084="","",参照!A1084)</f>
        <v>A0734</v>
      </c>
      <c r="AV1084" s="52" t="str">
        <f>IF(参照!B1084="","",参照!B1084)</f>
        <v>(株)Ｉ＆Ｉ</v>
      </c>
      <c r="AW1084" s="52">
        <f>IF(参照!C1084="","",参照!C1084)</f>
        <v>5.3200000000000003E-4</v>
      </c>
      <c r="AX1084" s="52" t="str">
        <f>IF(参照!D1084="","",参照!D1084)</f>
        <v/>
      </c>
      <c r="AY1084" s="52">
        <f>IF(参照!E1084="","",参照!E1084)</f>
        <v>4.7599999999999997E-4</v>
      </c>
      <c r="AZ1084" s="52" t="str">
        <f>IF(参照!F1084="","",参照!F1084)</f>
        <v>(株)Ｉ＆Ｉ</v>
      </c>
      <c r="BA1084" s="52" t="str">
        <f>IF(参照!G1084="","",参照!G1084)</f>
        <v>(株)Ｉ＆Ｉ_</v>
      </c>
      <c r="BB1084" s="52">
        <f t="shared" si="47"/>
        <v>0.47599999999999998</v>
      </c>
      <c r="BD1084" s="52" t="str">
        <f>IF(参照!L1084="","",参照!L1084)</f>
        <v/>
      </c>
    </row>
    <row r="1085" spans="47:56">
      <c r="AU1085" s="52" t="str">
        <f>IF(参照!A1085="","",参照!A1085)</f>
        <v>A0738</v>
      </c>
      <c r="AV1085" s="52" t="str">
        <f>IF(参照!B1085="","",参照!B1085)</f>
        <v>(株)グルーヴエナジー</v>
      </c>
      <c r="AW1085" s="52">
        <f>IF(参照!C1085="","",参照!C1085)</f>
        <v>5.6999999999999998E-4</v>
      </c>
      <c r="AX1085" s="52" t="str">
        <f>IF(参照!D1085="","",参照!D1085)</f>
        <v/>
      </c>
      <c r="AY1085" s="52">
        <f>IF(参照!E1085="","",参照!E1085)</f>
        <v>6.1700000000000004E-4</v>
      </c>
      <c r="AZ1085" s="52" t="str">
        <f>IF(参照!F1085="","",参照!F1085)</f>
        <v>(株)グルーヴエナジー</v>
      </c>
      <c r="BA1085" s="52" t="str">
        <f>IF(参照!G1085="","",参照!G1085)</f>
        <v>(株)グルーヴエナジー_</v>
      </c>
      <c r="BB1085" s="52">
        <f t="shared" si="47"/>
        <v>0.61699999999999999</v>
      </c>
      <c r="BD1085" s="52" t="str">
        <f>IF(参照!L1085="","",参照!L1085)</f>
        <v/>
      </c>
    </row>
    <row r="1086" spans="47:56">
      <c r="AU1086" s="52" t="str">
        <f>IF(参照!A1086="","",参照!A1086)</f>
        <v>A0739</v>
      </c>
      <c r="AV1086" s="52" t="str">
        <f>IF(参照!B1086="","",参照!B1086)</f>
        <v>高知ニューエナジー(株)</v>
      </c>
      <c r="AW1086" s="52">
        <f>IF(参照!C1086="","",参照!C1086)</f>
        <v>4.6599999999999994E-4</v>
      </c>
      <c r="AX1086" s="52" t="str">
        <f>IF(参照!D1086="","",参照!D1086)</f>
        <v/>
      </c>
      <c r="AY1086" s="52">
        <f>IF(参照!E1086="","",参照!E1086)</f>
        <v>4.86E-4</v>
      </c>
      <c r="AZ1086" s="52" t="str">
        <f>IF(参照!F1086="","",参照!F1086)</f>
        <v>高知ニューエナジー(株)</v>
      </c>
      <c r="BA1086" s="52" t="str">
        <f>IF(参照!G1086="","",参照!G1086)</f>
        <v>高知ニューエナジー(株)_</v>
      </c>
      <c r="BB1086" s="52">
        <f t="shared" si="47"/>
        <v>0.48599999999999999</v>
      </c>
      <c r="BD1086" s="52" t="str">
        <f>IF(参照!L1086="","",参照!L1086)</f>
        <v/>
      </c>
    </row>
    <row r="1087" spans="47:56">
      <c r="AU1087" s="52" t="str">
        <f>IF(参照!A1087="","",参照!A1087)</f>
        <v>A0740</v>
      </c>
      <c r="AV1087" s="52" t="str">
        <f>IF(参照!B1087="","",参照!B1087)</f>
        <v>もみじ電力(株)</v>
      </c>
      <c r="AW1087" s="52">
        <f>IF(参照!C1087="","",参照!C1087)</f>
        <v>4.9799999999999996E-4</v>
      </c>
      <c r="AX1087" s="52" t="str">
        <f>IF(参照!D1087="","",参照!D1087)</f>
        <v/>
      </c>
      <c r="AY1087" s="52">
        <f>IF(参照!E1087="","",参照!E1087)</f>
        <v>4.4200000000000001E-4</v>
      </c>
      <c r="AZ1087" s="52" t="str">
        <f>IF(参照!F1087="","",参照!F1087)</f>
        <v>もみじ電力(株)</v>
      </c>
      <c r="BA1087" s="52" t="str">
        <f>IF(参照!G1087="","",参照!G1087)</f>
        <v>もみじ電力(株)_</v>
      </c>
      <c r="BB1087" s="52">
        <f t="shared" si="47"/>
        <v>0.442</v>
      </c>
      <c r="BD1087" s="52" t="str">
        <f>IF(参照!L1087="","",参照!L1087)</f>
        <v/>
      </c>
    </row>
    <row r="1088" spans="47:56">
      <c r="AU1088" s="52" t="str">
        <f>IF(参照!A1088="","",参照!A1088)</f>
        <v>A0742</v>
      </c>
      <c r="AV1088" s="52" t="str">
        <f>IF(参照!B1088="","",参照!B1088)</f>
        <v>(株)縁人</v>
      </c>
      <c r="AW1088" s="52">
        <f>IF(参照!C1088="","",参照!C1088)</f>
        <v>5.8500000000000002E-4</v>
      </c>
      <c r="AX1088" s="52" t="str">
        <f>IF(参照!D1088="","",参照!D1088)</f>
        <v/>
      </c>
      <c r="AY1088" s="52">
        <f>IF(参照!E1088="","",参照!E1088)</f>
        <v>6.2299999999999996E-4</v>
      </c>
      <c r="AZ1088" s="52" t="str">
        <f>IF(参照!F1088="","",参照!F1088)</f>
        <v>(株)縁人</v>
      </c>
      <c r="BA1088" s="52" t="str">
        <f>IF(参照!G1088="","",参照!G1088)</f>
        <v>(株)縁人_</v>
      </c>
      <c r="BB1088" s="52">
        <f t="shared" si="47"/>
        <v>0.623</v>
      </c>
      <c r="BD1088" s="52" t="str">
        <f>IF(参照!L1088="","",参照!L1088)</f>
        <v/>
      </c>
    </row>
    <row r="1089" spans="47:56">
      <c r="AU1089" s="52" t="str">
        <f>IF(参照!A1089="","",参照!A1089)</f>
        <v>A0743</v>
      </c>
      <c r="AV1089" s="52" t="str">
        <f>IF(参照!B1089="","",参照!B1089)</f>
        <v>Ｔ＆Ｔエナジー(株)</v>
      </c>
      <c r="AW1089" s="52">
        <f>IF(参照!C1089="","",参照!C1089)</f>
        <v>4.9299999999999995E-4</v>
      </c>
      <c r="AX1089" s="52" t="str">
        <f>IF(参照!D1089="","",参照!D1089)</f>
        <v/>
      </c>
      <c r="AY1089" s="52">
        <f>IF(参照!E1089="","",参照!E1089)</f>
        <v>4.37E-4</v>
      </c>
      <c r="AZ1089" s="52" t="str">
        <f>IF(参照!F1089="","",参照!F1089)</f>
        <v>Ｔ＆Ｔエナジー(株)</v>
      </c>
      <c r="BA1089" s="52" t="str">
        <f>IF(参照!G1089="","",参照!G1089)</f>
        <v>Ｔ＆Ｔエナジー(株)_</v>
      </c>
      <c r="BB1089" s="52">
        <f t="shared" si="47"/>
        <v>0.437</v>
      </c>
      <c r="BD1089" s="52" t="str">
        <f>IF(参照!L1089="","",参照!L1089)</f>
        <v/>
      </c>
    </row>
    <row r="1090" spans="47:56">
      <c r="AU1090" s="52" t="str">
        <f>IF(参照!A1090="","",参照!A1090)</f>
        <v>A0744</v>
      </c>
      <c r="AV1090" s="52" t="str">
        <f>IF(参照!B1090="","",参照!B1090)</f>
        <v>(株)ルーク</v>
      </c>
      <c r="AW1090" s="52">
        <f>IF(参照!C1090="","",参照!C1090)</f>
        <v>4.4700000000000002E-4</v>
      </c>
      <c r="AX1090" s="52" t="str">
        <f>IF(参照!D1090="","",参照!D1090)</f>
        <v>メニューA</v>
      </c>
      <c r="AY1090" s="52">
        <f>IF(参照!E1090="","",参照!E1090)</f>
        <v>0</v>
      </c>
      <c r="AZ1090" s="52" t="str">
        <f>IF(参照!F1090="","",参照!F1090)</f>
        <v>(株)ルーク</v>
      </c>
      <c r="BA1090" s="52" t="str">
        <f>IF(参照!G1090="","",参照!G1090)</f>
        <v>(株)ルーク_メニューA</v>
      </c>
      <c r="BB1090" s="52">
        <f t="shared" si="47"/>
        <v>0</v>
      </c>
      <c r="BD1090" s="52" t="str">
        <f>IF(参照!L1090="","",参照!L1090)</f>
        <v/>
      </c>
    </row>
    <row r="1091" spans="47:56">
      <c r="AU1091" s="52" t="str">
        <f>IF(参照!A1091="","",参照!A1091)</f>
        <v/>
      </c>
      <c r="AV1091" s="52" t="str">
        <f>IF(参照!B1091="","",参照!B1091)</f>
        <v/>
      </c>
      <c r="AW1091" s="52" t="str">
        <f>IF(参照!C1091="","",参照!C1091)</f>
        <v/>
      </c>
      <c r="AX1091" s="52" t="str">
        <f>IF(参照!D1091="","",参照!D1091)</f>
        <v>メニューB</v>
      </c>
      <c r="AY1091" s="52">
        <f>IF(参照!E1091="","",参照!E1091)</f>
        <v>3.4900000000000003E-4</v>
      </c>
      <c r="AZ1091" s="52" t="str">
        <f>IF(参照!F1091="","",参照!F1091)</f>
        <v>(株)ルーク</v>
      </c>
      <c r="BA1091" s="52" t="str">
        <f>IF(参照!G1091="","",参照!G1091)</f>
        <v>(株)ルーク_メニューB</v>
      </c>
      <c r="BB1091" s="52">
        <f t="shared" si="47"/>
        <v>0.34900000000000003</v>
      </c>
      <c r="BD1091" s="52" t="str">
        <f>IF(参照!L1091="","",参照!L1091)</f>
        <v/>
      </c>
    </row>
    <row r="1092" spans="47:56">
      <c r="AU1092" s="52" t="str">
        <f>IF(参照!A1092="","",参照!A1092)</f>
        <v/>
      </c>
      <c r="AV1092" s="52" t="str">
        <f>IF(参照!B1092="","",参照!B1092)</f>
        <v/>
      </c>
      <c r="AW1092" s="52" t="str">
        <f>IF(参照!C1092="","",参照!C1092)</f>
        <v/>
      </c>
      <c r="AX1092" s="52" t="str">
        <f>IF(参照!D1092="","",参照!D1092)</f>
        <v>メニューC(残差)</v>
      </c>
      <c r="AY1092" s="52">
        <f>IF(参照!E1092="","",参照!E1092)</f>
        <v>3.9100000000000002E-4</v>
      </c>
      <c r="AZ1092" s="52" t="str">
        <f>IF(参照!F1092="","",参照!F1092)</f>
        <v>(株)ルーク</v>
      </c>
      <c r="BA1092" s="52" t="str">
        <f>IF(参照!G1092="","",参照!G1092)</f>
        <v>(株)ルーク_メニューC(残差)</v>
      </c>
      <c r="BB1092" s="52">
        <f t="shared" si="47"/>
        <v>0.39100000000000001</v>
      </c>
      <c r="BD1092" s="52" t="str">
        <f>IF(参照!L1092="","",参照!L1092)</f>
        <v/>
      </c>
    </row>
    <row r="1093" spans="47:56">
      <c r="AU1093" s="52" t="str">
        <f>IF(参照!A1093="","",参照!A1093)</f>
        <v/>
      </c>
      <c r="AV1093" s="52" t="str">
        <f>IF(参照!B1093="","",参照!B1093)</f>
        <v/>
      </c>
      <c r="AW1093" s="52" t="str">
        <f>IF(参照!C1093="","",参照!C1093)</f>
        <v/>
      </c>
      <c r="AX1093" s="52" t="str">
        <f>IF(参照!D1093="","",参照!D1093)</f>
        <v>(参考値)事業者全体</v>
      </c>
      <c r="AY1093" s="52">
        <f>IF(参照!E1093="","",参照!E1093)</f>
        <v>4.3899999999999999E-4</v>
      </c>
      <c r="AZ1093" s="52" t="str">
        <f>IF(参照!F1093="","",参照!F1093)</f>
        <v>(株)ルーク</v>
      </c>
      <c r="BA1093" s="52" t="str">
        <f>IF(参照!G1093="","",参照!G1093)</f>
        <v>(株)ルーク_(参考値)事業者全体</v>
      </c>
      <c r="BB1093" s="52">
        <f t="shared" ref="BB1093:BB1128" si="48">AY1093*1000</f>
        <v>0.439</v>
      </c>
      <c r="BD1093" s="52" t="str">
        <f>IF(参照!L1093="","",参照!L1093)</f>
        <v/>
      </c>
    </row>
    <row r="1094" spans="47:56">
      <c r="AU1094" s="52" t="str">
        <f>IF(参照!A1094="","",参照!A1094)</f>
        <v>A0745</v>
      </c>
      <c r="AV1094" s="52" t="str">
        <f>IF(参照!B1094="","",参照!B1094)</f>
        <v>(株)ふくしま未来パワー</v>
      </c>
      <c r="AW1094" s="52" t="str">
        <f>IF(参照!C1094="","",参照!C1094)</f>
        <v>0.000453※</v>
      </c>
      <c r="AX1094" s="52" t="str">
        <f>IF(参照!D1094="","",参照!D1094)</f>
        <v/>
      </c>
      <c r="AY1094" s="52">
        <f>IF(参照!E1094="","",参照!E1094)</f>
        <v>7.8700000000000005E-4</v>
      </c>
      <c r="AZ1094" s="52" t="str">
        <f>IF(参照!F1094="","",参照!F1094)</f>
        <v>(株)ふくしま未来パワー</v>
      </c>
      <c r="BA1094" s="52" t="str">
        <f>IF(参照!G1094="","",参照!G1094)</f>
        <v>(株)ふくしま未来パワー_</v>
      </c>
      <c r="BB1094" s="52">
        <f t="shared" si="48"/>
        <v>0.78700000000000003</v>
      </c>
      <c r="BD1094" s="52" t="str">
        <f>IF(参照!L1094="","",参照!L1094)</f>
        <v/>
      </c>
    </row>
    <row r="1095" spans="47:56">
      <c r="AU1095" s="52" t="str">
        <f>IF(参照!A1095="","",参照!A1095)</f>
        <v>A0746</v>
      </c>
      <c r="AV1095" s="52" t="str">
        <f>IF(参照!B1095="","",参照!B1095)</f>
        <v>かけがわ報徳パワー(株)</v>
      </c>
      <c r="AW1095" s="52">
        <f>IF(参照!C1095="","",参照!C1095)</f>
        <v>4.6999999999999999E-4</v>
      </c>
      <c r="AX1095" s="52" t="str">
        <f>IF(参照!D1095="","",参照!D1095)</f>
        <v/>
      </c>
      <c r="AY1095" s="52">
        <f>IF(参照!E1095="","",参照!E1095)</f>
        <v>5.2000000000000006E-4</v>
      </c>
      <c r="AZ1095" s="52" t="str">
        <f>IF(参照!F1095="","",参照!F1095)</f>
        <v>かけがわ報徳パワー(株)</v>
      </c>
      <c r="BA1095" s="52" t="str">
        <f>IF(参照!G1095="","",参照!G1095)</f>
        <v>かけがわ報徳パワー(株)_</v>
      </c>
      <c r="BB1095" s="52">
        <f t="shared" si="48"/>
        <v>0.52</v>
      </c>
      <c r="BD1095" s="52" t="str">
        <f>IF(参照!L1095="","",参照!L1095)</f>
        <v/>
      </c>
    </row>
    <row r="1096" spans="47:56">
      <c r="AU1096" s="52" t="str">
        <f>IF(参照!A1096="","",参照!A1096)</f>
        <v>A0747</v>
      </c>
      <c r="AV1096" s="52" t="str">
        <f>IF(参照!B1096="","",参照!B1096)</f>
        <v>ＳｕｓｔａｉｎａｂｌｅＥｎｅｒｇｙ(株)</v>
      </c>
      <c r="AW1096" s="52">
        <f>IF(参照!C1096="","",参照!C1096)</f>
        <v>5.6000000000000006E-4</v>
      </c>
      <c r="AX1096" s="52" t="str">
        <f>IF(参照!D1096="","",参照!D1096)</f>
        <v/>
      </c>
      <c r="AY1096" s="52">
        <f>IF(参照!E1096="","",参照!E1096)</f>
        <v>5.4500000000000002E-4</v>
      </c>
      <c r="AZ1096" s="52" t="str">
        <f>IF(参照!F1096="","",参照!F1096)</f>
        <v>ＳｕｓｔａｉｎａｂｌｅＥｎｅｒｇｙ(株)</v>
      </c>
      <c r="BA1096" s="52" t="str">
        <f>IF(参照!G1096="","",参照!G1096)</f>
        <v>ＳｕｓｔａｉｎａｂｌｅＥｎｅｒｇｙ(株)_</v>
      </c>
      <c r="BB1096" s="52">
        <f t="shared" si="48"/>
        <v>0.54500000000000004</v>
      </c>
      <c r="BD1096" s="52" t="str">
        <f>IF(参照!L1096="","",参照!L1096)</f>
        <v/>
      </c>
    </row>
    <row r="1097" spans="47:56">
      <c r="AU1097" s="52" t="str">
        <f>IF(参照!A1097="","",参照!A1097)</f>
        <v>A0748</v>
      </c>
      <c r="AV1097" s="52" t="str">
        <f>IF(参照!B1097="","",参照!B1097)</f>
        <v>穂の国とよはし電力(株)</v>
      </c>
      <c r="AW1097" s="52">
        <f>IF(参照!C1097="","",参照!C1097)</f>
        <v>1.22E-4</v>
      </c>
      <c r="AX1097" s="52" t="str">
        <f>IF(参照!D1097="","",参照!D1097)</f>
        <v/>
      </c>
      <c r="AY1097" s="52">
        <f>IF(参照!E1097="","",参照!E1097)</f>
        <v>3.1100000000000002E-4</v>
      </c>
      <c r="AZ1097" s="52" t="str">
        <f>IF(参照!F1097="","",参照!F1097)</f>
        <v>穂の国とよはし電力(株)</v>
      </c>
      <c r="BA1097" s="52" t="str">
        <f>IF(参照!G1097="","",参照!G1097)</f>
        <v>穂の国とよはし電力(株)_</v>
      </c>
      <c r="BB1097" s="52">
        <f t="shared" si="48"/>
        <v>0.311</v>
      </c>
      <c r="BD1097" s="52" t="str">
        <f>IF(参照!L1097="","",参照!L1097)</f>
        <v/>
      </c>
    </row>
    <row r="1098" spans="47:56">
      <c r="AU1098" s="52" t="str">
        <f>IF(参照!A1098="","",参照!A1098)</f>
        <v>A0752</v>
      </c>
      <c r="AV1098" s="52" t="str">
        <f>IF(参照!B1098="","",参照!B1098)</f>
        <v>イワタニセントラル北海道(株)</v>
      </c>
      <c r="AW1098" s="52">
        <f>IF(参照!C1098="","",参照!C1098)</f>
        <v>1.0989999999999999E-3</v>
      </c>
      <c r="AX1098" s="52" t="str">
        <f>IF(参照!D1098="","",参照!D1098)</f>
        <v/>
      </c>
      <c r="AY1098" s="52">
        <f>IF(参照!E1098="","",参照!E1098)</f>
        <v>1.0429999999999999E-3</v>
      </c>
      <c r="AZ1098" s="52" t="str">
        <f>IF(参照!F1098="","",参照!F1098)</f>
        <v>イワタニセントラル北海道(株)</v>
      </c>
      <c r="BA1098" s="52" t="str">
        <f>IF(参照!G1098="","",参照!G1098)</f>
        <v>イワタニセントラル北海道(株)_</v>
      </c>
      <c r="BB1098" s="52">
        <f t="shared" si="48"/>
        <v>1.0429999999999999</v>
      </c>
      <c r="BD1098" s="52" t="str">
        <f>IF(参照!L1098="","",参照!L1098)</f>
        <v/>
      </c>
    </row>
    <row r="1099" spans="47:56">
      <c r="AU1099" s="52" t="str">
        <f>IF(参照!A1099="","",参照!A1099)</f>
        <v>A0753</v>
      </c>
      <c r="AV1099" s="52" t="str">
        <f>IF(参照!B1099="","",参照!B1099)</f>
        <v>ホームタウンエナジー(株)</v>
      </c>
      <c r="AW1099" s="52">
        <f>IF(参照!C1099="","",参照!C1099)</f>
        <v>4.4799999999999999E-4</v>
      </c>
      <c r="AX1099" s="52" t="str">
        <f>IF(参照!D1099="","",参照!D1099)</f>
        <v/>
      </c>
      <c r="AY1099" s="52">
        <f>IF(参照!E1099="","",参照!E1099)</f>
        <v>3.9200000000000004E-4</v>
      </c>
      <c r="AZ1099" s="52" t="str">
        <f>IF(参照!F1099="","",参照!F1099)</f>
        <v>ホームタウンエナジー(株)</v>
      </c>
      <c r="BA1099" s="52" t="str">
        <f>IF(参照!G1099="","",参照!G1099)</f>
        <v>ホームタウンエナジー(株)_</v>
      </c>
      <c r="BB1099" s="52">
        <f t="shared" si="48"/>
        <v>0.39200000000000002</v>
      </c>
      <c r="BD1099" s="52" t="str">
        <f>IF(参照!L1099="","",参照!L1099)</f>
        <v/>
      </c>
    </row>
    <row r="1100" spans="47:56">
      <c r="AU1100" s="52" t="str">
        <f>IF(参照!A1100="","",参照!A1100)</f>
        <v>A0754</v>
      </c>
      <c r="AV1100" s="52" t="str">
        <f>IF(参照!B1100="","",参照!B1100)</f>
        <v>(株)彩の国でんき</v>
      </c>
      <c r="AW1100" s="52">
        <f>IF(参照!C1100="","",参照!C1100)</f>
        <v>4.0400000000000001E-4</v>
      </c>
      <c r="AX1100" s="52" t="str">
        <f>IF(参照!D1100="","",参照!D1100)</f>
        <v/>
      </c>
      <c r="AY1100" s="52">
        <f>IF(参照!E1100="","",参照!E1100)</f>
        <v>5.7700000000000004E-4</v>
      </c>
      <c r="AZ1100" s="52" t="str">
        <f>IF(参照!F1100="","",参照!F1100)</f>
        <v>(株)彩の国でんき</v>
      </c>
      <c r="BA1100" s="52" t="str">
        <f>IF(参照!G1100="","",参照!G1100)</f>
        <v>(株)彩の国でんき_</v>
      </c>
      <c r="BB1100" s="52">
        <f t="shared" si="48"/>
        <v>0.57700000000000007</v>
      </c>
      <c r="BD1100" s="52" t="str">
        <f>IF(参照!L1100="","",参照!L1100)</f>
        <v/>
      </c>
    </row>
    <row r="1101" spans="47:56">
      <c r="AU1101" s="52" t="str">
        <f>IF(参照!A1101="","",参照!A1101)</f>
        <v>A0756</v>
      </c>
      <c r="AV1101" s="52" t="str">
        <f>IF(参照!B1101="","",参照!B1101)</f>
        <v>(株)ホープエナジー</v>
      </c>
      <c r="AW1101" s="52">
        <f>IF(参照!C1101="","",参照!C1101)</f>
        <v>4.6799999999999999E-4</v>
      </c>
      <c r="AX1101" s="52" t="str">
        <f>IF(参照!D1101="","",参照!D1101)</f>
        <v/>
      </c>
      <c r="AY1101" s="52">
        <f>IF(参照!E1101="","",参照!E1101)</f>
        <v>4.7199999999999998E-4</v>
      </c>
      <c r="AZ1101" s="52" t="str">
        <f>IF(参照!F1101="","",参照!F1101)</f>
        <v>(株)ホープエナジー</v>
      </c>
      <c r="BA1101" s="52" t="str">
        <f>IF(参照!G1101="","",参照!G1101)</f>
        <v>(株)ホープエナジー_</v>
      </c>
      <c r="BB1101" s="52">
        <f t="shared" si="48"/>
        <v>0.47199999999999998</v>
      </c>
      <c r="BD1101" s="52" t="str">
        <f>IF(参照!L1101="","",参照!L1101)</f>
        <v/>
      </c>
    </row>
    <row r="1102" spans="47:56">
      <c r="AU1102" s="52" t="str">
        <f>IF(参照!A1102="","",参照!A1102)</f>
        <v>A0759</v>
      </c>
      <c r="AV1102" s="52" t="str">
        <f>IF(参照!B1102="","",参照!B1102)</f>
        <v>(株)クリーンベンチャー２１</v>
      </c>
      <c r="AW1102" s="52">
        <f>IF(参照!C1102="","",参照!C1102)</f>
        <v>5.3300000000000005E-4</v>
      </c>
      <c r="AX1102" s="52" t="str">
        <f>IF(参照!D1102="","",参照!D1102)</f>
        <v/>
      </c>
      <c r="AY1102" s="52">
        <f>IF(参照!E1102="","",参照!E1102)</f>
        <v>5.8399999999999999E-4</v>
      </c>
      <c r="AZ1102" s="52" t="str">
        <f>IF(参照!F1102="","",参照!F1102)</f>
        <v>(株)クリーンベンチャー２１</v>
      </c>
      <c r="BA1102" s="52" t="str">
        <f>IF(参照!G1102="","",参照!G1102)</f>
        <v>(株)クリーンベンチャー２１_</v>
      </c>
      <c r="BB1102" s="52">
        <f t="shared" si="48"/>
        <v>0.58399999999999996</v>
      </c>
      <c r="BD1102" s="52" t="str">
        <f>IF(参照!L1102="","",参照!L1102)</f>
        <v/>
      </c>
    </row>
    <row r="1103" spans="47:56">
      <c r="AU1103" s="52" t="str">
        <f>IF(参照!A1103="","",参照!A1103)</f>
        <v>A0760</v>
      </c>
      <c r="AV1103" s="52" t="str">
        <f>IF(参照!B1103="","",参照!B1103)</f>
        <v>三河商事(株)</v>
      </c>
      <c r="AW1103" s="52">
        <f>IF(参照!C1103="","",参照!C1103)</f>
        <v>5.0000000000000001E-4</v>
      </c>
      <c r="AX1103" s="52" t="str">
        <f>IF(参照!D1103="","",参照!D1103)</f>
        <v/>
      </c>
      <c r="AY1103" s="52">
        <f>IF(参照!E1103="","",参照!E1103)</f>
        <v>5.9599999999999996E-4</v>
      </c>
      <c r="AZ1103" s="52" t="str">
        <f>IF(参照!F1103="","",参照!F1103)</f>
        <v>三河商事(株)</v>
      </c>
      <c r="BA1103" s="52" t="str">
        <f>IF(参照!G1103="","",参照!G1103)</f>
        <v>三河商事(株)_</v>
      </c>
      <c r="BB1103" s="52">
        <f t="shared" si="48"/>
        <v>0.59599999999999997</v>
      </c>
      <c r="BD1103" s="52" t="str">
        <f>IF(参照!L1103="","",参照!L1103)</f>
        <v/>
      </c>
    </row>
    <row r="1104" spans="47:56">
      <c r="AU1104" s="52" t="str">
        <f>IF(参照!A1104="","",参照!A1104)</f>
        <v>A0761</v>
      </c>
      <c r="AV1104" s="52" t="str">
        <f>IF(参照!B1104="","",参照!B1104)</f>
        <v>(株)みとや</v>
      </c>
      <c r="AW1104" s="52">
        <f>IF(参照!C1104="","",参照!C1104)</f>
        <v>4.6999999999999999E-4</v>
      </c>
      <c r="AX1104" s="52" t="str">
        <f>IF(参照!D1104="","",参照!D1104)</f>
        <v/>
      </c>
      <c r="AY1104" s="52">
        <f>IF(参照!E1104="","",参照!E1104)</f>
        <v>4.1399999999999998E-4</v>
      </c>
      <c r="AZ1104" s="52" t="str">
        <f>IF(参照!F1104="","",参照!F1104)</f>
        <v>(株)みとや</v>
      </c>
      <c r="BA1104" s="52" t="str">
        <f>IF(参照!G1104="","",参照!G1104)</f>
        <v>(株)みとや_</v>
      </c>
      <c r="BB1104" s="52">
        <f t="shared" si="48"/>
        <v>0.41399999999999998</v>
      </c>
      <c r="BD1104" s="52" t="str">
        <f>IF(参照!L1104="","",参照!L1104)</f>
        <v/>
      </c>
    </row>
    <row r="1105" spans="47:56">
      <c r="AU1105" s="52" t="str">
        <f>IF(参照!A1105="","",参照!A1105)</f>
        <v>A0762</v>
      </c>
      <c r="AV1105" s="52" t="str">
        <f>IF(参照!B1105="","",参照!B1105)</f>
        <v>三州電力(株)</v>
      </c>
      <c r="AW1105" s="52">
        <f>IF(参照!C1105="","",参照!C1105)</f>
        <v>5.2999999999999998E-4</v>
      </c>
      <c r="AX1105" s="52" t="str">
        <f>IF(参照!D1105="","",参照!D1105)</f>
        <v/>
      </c>
      <c r="AY1105" s="52">
        <f>IF(参照!E1105="","",参照!E1105)</f>
        <v>4.7399999999999997E-4</v>
      </c>
      <c r="AZ1105" s="52" t="str">
        <f>IF(参照!F1105="","",参照!F1105)</f>
        <v>三州電力(株)</v>
      </c>
      <c r="BA1105" s="52" t="str">
        <f>IF(参照!G1105="","",参照!G1105)</f>
        <v>三州電力(株)_</v>
      </c>
      <c r="BB1105" s="52">
        <f t="shared" si="48"/>
        <v>0.47399999999999998</v>
      </c>
      <c r="BD1105" s="52" t="str">
        <f>IF(参照!L1105="","",参照!L1105)</f>
        <v/>
      </c>
    </row>
    <row r="1106" spans="47:56">
      <c r="AU1106" s="52" t="str">
        <f>IF(参照!A1106="","",参照!A1106)</f>
        <v>A0763</v>
      </c>
      <c r="AV1106" s="52" t="str">
        <f>IF(参照!B1106="","",参照!B1106)</f>
        <v>フラットエナジー(株)</v>
      </c>
      <c r="AW1106" s="52">
        <f>IF(参照!C1106="","",参照!C1106)</f>
        <v>5.4800000000000009E-4</v>
      </c>
      <c r="AX1106" s="52" t="str">
        <f>IF(参照!D1106="","",参照!D1106)</f>
        <v/>
      </c>
      <c r="AY1106" s="52">
        <f>IF(参照!E1106="","",参照!E1106)</f>
        <v>6.0099999999999997E-4</v>
      </c>
      <c r="AZ1106" s="52" t="str">
        <f>IF(参照!F1106="","",参照!F1106)</f>
        <v>フラットエナジー(株)</v>
      </c>
      <c r="BA1106" s="52" t="str">
        <f>IF(参照!G1106="","",参照!G1106)</f>
        <v>フラットエナジー(株)_</v>
      </c>
      <c r="BB1106" s="52">
        <f t="shared" si="48"/>
        <v>0.60099999999999998</v>
      </c>
      <c r="BD1106" s="52" t="str">
        <f>IF(参照!L1106="","",参照!L1106)</f>
        <v/>
      </c>
    </row>
    <row r="1107" spans="47:56">
      <c r="AU1107" s="52" t="str">
        <f>IF(参照!A1107="","",参照!A1107)</f>
        <v>A0764</v>
      </c>
      <c r="AV1107" s="52" t="str">
        <f>IF(参照!B1107="","",参照!B1107)</f>
        <v>沖縄新エネ開発(株)</v>
      </c>
      <c r="AW1107" s="52">
        <f>IF(参照!C1107="","",参照!C1107)</f>
        <v>5.0000000000000001E-4</v>
      </c>
      <c r="AX1107" s="52" t="str">
        <f>IF(参照!D1107="","",参照!D1107)</f>
        <v/>
      </c>
      <c r="AY1107" s="52">
        <f>IF(参照!E1107="","",参照!E1107)</f>
        <v>6.0800000000000003E-4</v>
      </c>
      <c r="AZ1107" s="52" t="str">
        <f>IF(参照!F1107="","",参照!F1107)</f>
        <v>沖縄新エネ開発(株)</v>
      </c>
      <c r="BA1107" s="52" t="str">
        <f>IF(参照!G1107="","",参照!G1107)</f>
        <v>沖縄新エネ開発(株)_</v>
      </c>
      <c r="BB1107" s="52">
        <f t="shared" si="48"/>
        <v>0.60799999999999998</v>
      </c>
      <c r="BD1107" s="52" t="str">
        <f>IF(参照!L1107="","",参照!L1107)</f>
        <v/>
      </c>
    </row>
    <row r="1108" spans="47:56">
      <c r="AU1108" s="52" t="str">
        <f>IF(参照!A1108="","",参照!A1108)</f>
        <v>A0766</v>
      </c>
      <c r="AV1108" s="52" t="str">
        <f>IF(参照!B1108="","",参照!B1108)</f>
        <v>つづくみらいエナジー(株)</v>
      </c>
      <c r="AW1108" s="52">
        <f>IF(参照!C1108="","",参照!C1108)</f>
        <v>4.8000000000000001E-5</v>
      </c>
      <c r="AX1108" s="52" t="str">
        <f>IF(参照!D1108="","",参照!D1108)</f>
        <v>メニューA</v>
      </c>
      <c r="AY1108" s="52">
        <f>IF(参照!E1108="","",参照!E1108)</f>
        <v>0</v>
      </c>
      <c r="AZ1108" s="52" t="str">
        <f>IF(参照!F1108="","",参照!F1108)</f>
        <v>つづくみらいエナジー(株)</v>
      </c>
      <c r="BA1108" s="52" t="str">
        <f>IF(参照!G1108="","",参照!G1108)</f>
        <v>つづくみらいエナジー(株)_メニューA</v>
      </c>
      <c r="BB1108" s="52">
        <f t="shared" si="48"/>
        <v>0</v>
      </c>
      <c r="BD1108" s="52" t="str">
        <f>IF(参照!L1108="","",参照!L1108)</f>
        <v/>
      </c>
    </row>
    <row r="1109" spans="47:56">
      <c r="AU1109" s="52" t="str">
        <f>IF(参照!A1109="","",参照!A1109)</f>
        <v/>
      </c>
      <c r="AV1109" s="52" t="str">
        <f>IF(参照!B1109="","",参照!B1109)</f>
        <v/>
      </c>
      <c r="AW1109" s="52" t="str">
        <f>IF(参照!C1109="","",参照!C1109)</f>
        <v/>
      </c>
      <c r="AX1109" s="52" t="str">
        <f>IF(参照!D1109="","",参照!D1109)</f>
        <v>メニューB(残差)</v>
      </c>
      <c r="AY1109" s="52">
        <f>IF(参照!E1109="","",参照!E1109)</f>
        <v>2.5900000000000001E-4</v>
      </c>
      <c r="AZ1109" s="52" t="str">
        <f>IF(参照!F1109="","",参照!F1109)</f>
        <v>つづくみらいエナジー(株)</v>
      </c>
      <c r="BA1109" s="52" t="str">
        <f>IF(参照!G1109="","",参照!G1109)</f>
        <v>つづくみらいエナジー(株)_メニューB(残差)</v>
      </c>
      <c r="BB1109" s="52">
        <f t="shared" si="48"/>
        <v>0.25900000000000001</v>
      </c>
      <c r="BD1109" s="52" t="str">
        <f>IF(参照!L1109="","",参照!L1109)</f>
        <v/>
      </c>
    </row>
    <row r="1110" spans="47:56">
      <c r="AU1110" s="52" t="str">
        <f>IF(参照!A1110="","",参照!A1110)</f>
        <v/>
      </c>
      <c r="AV1110" s="52" t="str">
        <f>IF(参照!B1110="","",参照!B1110)</f>
        <v/>
      </c>
      <c r="AW1110" s="52" t="str">
        <f>IF(参照!C1110="","",参照!C1110)</f>
        <v/>
      </c>
      <c r="AX1110" s="52" t="str">
        <f>IF(参照!D1110="","",参照!D1110)</f>
        <v>(参考値)事業者全体</v>
      </c>
      <c r="AY1110" s="52">
        <f>IF(参照!E1110="","",参照!E1110)</f>
        <v>2.8199999999999997E-4</v>
      </c>
      <c r="AZ1110" s="52" t="str">
        <f>IF(参照!F1110="","",参照!F1110)</f>
        <v>つづくみらいエナジー(株)</v>
      </c>
      <c r="BA1110" s="52" t="str">
        <f>IF(参照!G1110="","",参照!G1110)</f>
        <v>つづくみらいエナジー(株)_(参考値)事業者全体</v>
      </c>
      <c r="BB1110" s="52">
        <f t="shared" si="48"/>
        <v>0.28199999999999997</v>
      </c>
      <c r="BD1110" s="52" t="str">
        <f>IF(参照!L1110="","",参照!L1110)</f>
        <v/>
      </c>
    </row>
    <row r="1111" spans="47:56">
      <c r="AU1111" s="52" t="str">
        <f>IF(参照!A1111="","",参照!A1111)</f>
        <v>A0769</v>
      </c>
      <c r="AV1111" s="52" t="str">
        <f>IF(参照!B1111="","",参照!B1111)</f>
        <v>(株)中庄商店</v>
      </c>
      <c r="AW1111" s="52">
        <f>IF(参照!C1111="","",参照!C1111)</f>
        <v>3.2299999999999999E-4</v>
      </c>
      <c r="AX1111" s="52" t="str">
        <f>IF(参照!D1111="","",参照!D1111)</f>
        <v/>
      </c>
      <c r="AY1111" s="52">
        <f>IF(参照!E1111="","",参照!E1111)</f>
        <v>2.6600000000000001E-4</v>
      </c>
      <c r="AZ1111" s="52" t="str">
        <f>IF(参照!F1111="","",参照!F1111)</f>
        <v>(株)中庄商店</v>
      </c>
      <c r="BA1111" s="52" t="str">
        <f>IF(参照!G1111="","",参照!G1111)</f>
        <v>(株)中庄商店_</v>
      </c>
      <c r="BB1111" s="52">
        <f t="shared" si="48"/>
        <v>0.26600000000000001</v>
      </c>
      <c r="BD1111" s="52" t="str">
        <f>IF(参照!L1111="","",参照!L1111)</f>
        <v/>
      </c>
    </row>
    <row r="1112" spans="47:56">
      <c r="AU1112" s="52" t="str">
        <f>IF(参照!A1112="","",参照!A1112)</f>
        <v>A0770</v>
      </c>
      <c r="AV1112" s="52" t="str">
        <f>IF(参照!B1112="","",参照!B1112)</f>
        <v>(株)ほくだん</v>
      </c>
      <c r="AW1112" s="52">
        <f>IF(参照!C1112="","",参照!C1112)</f>
        <v>4.8299999999999998E-4</v>
      </c>
      <c r="AX1112" s="52" t="str">
        <f>IF(参照!D1112="","",参照!D1112)</f>
        <v/>
      </c>
      <c r="AY1112" s="52">
        <f>IF(参照!E1112="","",参照!E1112)</f>
        <v>4.4900000000000002E-4</v>
      </c>
      <c r="AZ1112" s="52" t="str">
        <f>IF(参照!F1112="","",参照!F1112)</f>
        <v>(株)ほくだん</v>
      </c>
      <c r="BA1112" s="52" t="str">
        <f>IF(参照!G1112="","",参照!G1112)</f>
        <v>(株)ほくだん_</v>
      </c>
      <c r="BB1112" s="52">
        <f t="shared" si="48"/>
        <v>0.44900000000000001</v>
      </c>
      <c r="BD1112" s="52" t="str">
        <f>IF(参照!L1112="","",参照!L1112)</f>
        <v/>
      </c>
    </row>
    <row r="1113" spans="47:56">
      <c r="AU1113" s="52" t="str">
        <f>IF(参照!A1113="","",参照!A1113)</f>
        <v>A0774</v>
      </c>
      <c r="AV1113" s="52" t="str">
        <f>IF(参照!B1113="","",参照!B1113)</f>
        <v>(株)コノミヤホールディングス</v>
      </c>
      <c r="AW1113" s="52">
        <f>IF(参照!C1113="","",参照!C1113)</f>
        <v>5.0299999999999997E-4</v>
      </c>
      <c r="AX1113" s="52" t="str">
        <f>IF(参照!D1113="","",参照!D1113)</f>
        <v/>
      </c>
      <c r="AY1113" s="52">
        <f>IF(参照!E1113="","",参照!E1113)</f>
        <v>4.4700000000000002E-4</v>
      </c>
      <c r="AZ1113" s="52" t="str">
        <f>IF(参照!F1113="","",参照!F1113)</f>
        <v>(株)コノミヤホールディングス</v>
      </c>
      <c r="BA1113" s="52" t="str">
        <f>IF(参照!G1113="","",参照!G1113)</f>
        <v>(株)コノミヤホールディングス_</v>
      </c>
      <c r="BB1113" s="52">
        <f t="shared" si="48"/>
        <v>0.44700000000000001</v>
      </c>
      <c r="BD1113" s="52" t="str">
        <f>IF(参照!L1113="","",参照!L1113)</f>
        <v/>
      </c>
    </row>
    <row r="1114" spans="47:56">
      <c r="AU1114" s="52" t="str">
        <f>IF(参照!A1114="","",参照!A1114)</f>
        <v>A0776</v>
      </c>
      <c r="AV1114" s="52" t="str">
        <f>IF(参照!B1114="","",参照!B1114)</f>
        <v>自由でんき(株)</v>
      </c>
      <c r="AW1114" s="52">
        <f>IF(参照!C1114="","",参照!C1114)</f>
        <v>3.28E-4</v>
      </c>
      <c r="AX1114" s="52" t="str">
        <f>IF(参照!D1114="","",参照!D1114)</f>
        <v/>
      </c>
      <c r="AY1114" s="52">
        <f>IF(参照!E1114="","",参照!E1114)</f>
        <v>2.72E-4</v>
      </c>
      <c r="AZ1114" s="52" t="str">
        <f>IF(参照!F1114="","",参照!F1114)</f>
        <v>自由でんき(株)</v>
      </c>
      <c r="BA1114" s="52" t="str">
        <f>IF(参照!G1114="","",参照!G1114)</f>
        <v>自由でんき(株)_</v>
      </c>
      <c r="BB1114" s="52">
        <f t="shared" si="48"/>
        <v>0.27200000000000002</v>
      </c>
      <c r="BD1114" s="52" t="str">
        <f>IF(参照!L1114="","",参照!L1114)</f>
        <v/>
      </c>
    </row>
    <row r="1115" spans="47:56">
      <c r="AU1115" s="52" t="str">
        <f>IF(参照!A1115="","",参照!A1115)</f>
        <v>A0780</v>
      </c>
      <c r="AV1115" s="52" t="str">
        <f>IF(参照!B1115="","",参照!B1115)</f>
        <v>(株)ビジョン</v>
      </c>
      <c r="AW1115" s="52">
        <f>IF(参照!C1115="","",参照!C1115)</f>
        <v>3.79E-4</v>
      </c>
      <c r="AX1115" s="52" t="str">
        <f>IF(参照!D1115="","",参照!D1115)</f>
        <v/>
      </c>
      <c r="AY1115" s="52">
        <f>IF(参照!E1115="","",参照!E1115)</f>
        <v>3.2299999999999999E-4</v>
      </c>
      <c r="AZ1115" s="52" t="str">
        <f>IF(参照!F1115="","",参照!F1115)</f>
        <v>(株)ビジョン</v>
      </c>
      <c r="BA1115" s="52" t="str">
        <f>IF(参照!G1115="","",参照!G1115)</f>
        <v>(株)ビジョン_</v>
      </c>
      <c r="BB1115" s="52">
        <f t="shared" si="48"/>
        <v>0.32300000000000001</v>
      </c>
      <c r="BD1115" s="52" t="str">
        <f>IF(参照!L1115="","",参照!L1115)</f>
        <v/>
      </c>
    </row>
    <row r="1116" spans="47:56">
      <c r="AU1116" s="52" t="str">
        <f>IF(参照!A1116="","",参照!A1116)</f>
        <v>A0781</v>
      </c>
      <c r="AV1116" s="52" t="str">
        <f>IF(参照!B1116="","",参照!B1116)</f>
        <v>(株)丸の内電力</v>
      </c>
      <c r="AW1116" s="52">
        <f>IF(参照!C1116="","",参照!C1116)</f>
        <v>5.8900000000000001E-4</v>
      </c>
      <c r="AX1116" s="52" t="str">
        <f>IF(参照!D1116="","",参照!D1116)</f>
        <v/>
      </c>
      <c r="AY1116" s="52">
        <f>IF(参照!E1116="","",参照!E1116)</f>
        <v>6.6300000000000007E-4</v>
      </c>
      <c r="AZ1116" s="52" t="str">
        <f>IF(参照!F1116="","",参照!F1116)</f>
        <v>(株)丸の内電力</v>
      </c>
      <c r="BA1116" s="52" t="str">
        <f>IF(参照!G1116="","",参照!G1116)</f>
        <v>(株)丸の内電力_</v>
      </c>
      <c r="BB1116" s="52">
        <f t="shared" si="48"/>
        <v>0.66300000000000003</v>
      </c>
      <c r="BD1116" s="52" t="str">
        <f>IF(参照!L1116="","",参照!L1116)</f>
        <v/>
      </c>
    </row>
    <row r="1117" spans="47:56">
      <c r="AU1117" s="52" t="str">
        <f>IF(参照!A1117="","",参照!A1117)</f>
        <v>A0782</v>
      </c>
      <c r="AV1117" s="52" t="str">
        <f>IF(参照!B1117="","",参照!B1117)</f>
        <v>西川建材工業(株)</v>
      </c>
      <c r="AW1117" s="52">
        <f>IF(参照!C1117="","",参照!C1117)</f>
        <v>7.8399999999999997E-4</v>
      </c>
      <c r="AX1117" s="52" t="str">
        <f>IF(参照!D1117="","",参照!D1117)</f>
        <v/>
      </c>
      <c r="AY1117" s="52">
        <f>IF(参照!E1117="","",参照!E1117)</f>
        <v>7.3099999999999999E-4</v>
      </c>
      <c r="AZ1117" s="52" t="str">
        <f>IF(参照!F1117="","",参照!F1117)</f>
        <v>西川建材工業(株)</v>
      </c>
      <c r="BA1117" s="52" t="str">
        <f>IF(参照!G1117="","",参照!G1117)</f>
        <v>西川建材工業(株)_</v>
      </c>
      <c r="BB1117" s="52">
        <f t="shared" si="48"/>
        <v>0.73099999999999998</v>
      </c>
      <c r="BD1117" s="52" t="str">
        <f>IF(参照!L1117="","",参照!L1117)</f>
        <v/>
      </c>
    </row>
    <row r="1118" spans="47:56">
      <c r="AU1118" s="52" t="str">
        <f>IF(参照!A1118="","",参照!A1118)</f>
        <v>A0783</v>
      </c>
      <c r="AV1118" s="52" t="str">
        <f>IF(参照!B1118="","",参照!B1118)</f>
        <v>(株)中京電力</v>
      </c>
      <c r="AW1118" s="52">
        <f>IF(参照!C1118="","",参照!C1118)</f>
        <v>5.5500000000000005E-4</v>
      </c>
      <c r="AX1118" s="52" t="str">
        <f>IF(参照!D1118="","",参照!D1118)</f>
        <v/>
      </c>
      <c r="AY1118" s="52">
        <f>IF(参照!E1118="","",参照!E1118)</f>
        <v>4.9899999999999999E-4</v>
      </c>
      <c r="AZ1118" s="52" t="str">
        <f>IF(参照!F1118="","",参照!F1118)</f>
        <v>(株)中京電力</v>
      </c>
      <c r="BA1118" s="52" t="str">
        <f>IF(参照!G1118="","",参照!G1118)</f>
        <v>(株)中京電力_</v>
      </c>
      <c r="BB1118" s="52">
        <f t="shared" si="48"/>
        <v>0.499</v>
      </c>
      <c r="BD1118" s="52" t="str">
        <f>IF(参照!L1118="","",参照!L1118)</f>
        <v/>
      </c>
    </row>
    <row r="1119" spans="47:56">
      <c r="AU1119" s="52" t="str">
        <f>IF(参照!A1119="","",参照!A1119)</f>
        <v>A0785</v>
      </c>
      <c r="AV1119" s="52" t="str">
        <f>IF(参照!B1119="","",参照!B1119)</f>
        <v>(株)クオリティプラス</v>
      </c>
      <c r="AW1119" s="52">
        <f>IF(参照!C1119="","",参照!C1119)</f>
        <v>5.5100000000000006E-4</v>
      </c>
      <c r="AX1119" s="52" t="str">
        <f>IF(参照!D1119="","",参照!D1119)</f>
        <v/>
      </c>
      <c r="AY1119" s="52">
        <f>IF(参照!E1119="","",参照!E1119)</f>
        <v>4.95E-4</v>
      </c>
      <c r="AZ1119" s="52" t="str">
        <f>IF(参照!F1119="","",参照!F1119)</f>
        <v>(株)クオリティプラス</v>
      </c>
      <c r="BA1119" s="52" t="str">
        <f>IF(参照!G1119="","",参照!G1119)</f>
        <v>(株)クオリティプラス_</v>
      </c>
      <c r="BB1119" s="52">
        <f t="shared" si="48"/>
        <v>0.495</v>
      </c>
      <c r="BD1119" s="52" t="str">
        <f>IF(参照!L1119="","",参照!L1119)</f>
        <v/>
      </c>
    </row>
    <row r="1120" spans="47:56">
      <c r="AU1120" s="52" t="str">
        <f>IF(参照!A1120="","",参照!A1120)</f>
        <v>A0786</v>
      </c>
      <c r="AV1120" s="52" t="str">
        <f>IF(参照!B1120="","",参照!B1120)</f>
        <v>Ｙ．Ｗ．Ｃ(株)</v>
      </c>
      <c r="AW1120" s="52">
        <f>IF(参照!C1120="","",参照!C1120)</f>
        <v>5.6200000000000011E-4</v>
      </c>
      <c r="AX1120" s="52" t="str">
        <f>IF(参照!D1120="","",参照!D1120)</f>
        <v/>
      </c>
      <c r="AY1120" s="52">
        <f>IF(参照!E1120="","",参照!E1120)</f>
        <v>5.0600000000000005E-4</v>
      </c>
      <c r="AZ1120" s="52" t="str">
        <f>IF(参照!F1120="","",参照!F1120)</f>
        <v>Ｙ．Ｗ．Ｃ(株)</v>
      </c>
      <c r="BA1120" s="52" t="str">
        <f>IF(参照!G1120="","",参照!G1120)</f>
        <v>Ｙ．Ｗ．Ｃ(株)_</v>
      </c>
      <c r="BB1120" s="52">
        <f t="shared" si="48"/>
        <v>0.50600000000000001</v>
      </c>
      <c r="BD1120" s="52" t="str">
        <f>IF(参照!L1120="","",参照!L1120)</f>
        <v/>
      </c>
    </row>
    <row r="1121" spans="47:56">
      <c r="AU1121" s="52" t="str">
        <f>IF(参照!A1121="","",参照!A1121)</f>
        <v>A0793</v>
      </c>
      <c r="AV1121" s="52" t="str">
        <f>IF(参照!B1121="","",参照!B1121)</f>
        <v>ＴＧオクトパスエナジー(株)</v>
      </c>
      <c r="AW1121" s="52">
        <f>IF(参照!C1121="","",参照!C1121)</f>
        <v>3.9399999999999998E-4</v>
      </c>
      <c r="AX1121" s="52" t="str">
        <f>IF(参照!D1121="","",参照!D1121)</f>
        <v>メニューA</v>
      </c>
      <c r="AY1121" s="52">
        <f>IF(参照!E1121="","",参照!E1121)</f>
        <v>0</v>
      </c>
      <c r="AZ1121" s="52" t="str">
        <f>IF(参照!F1121="","",参照!F1121)</f>
        <v>ＴＧオクトパスエナジー(株)</v>
      </c>
      <c r="BA1121" s="52" t="str">
        <f>IF(参照!G1121="","",参照!G1121)</f>
        <v>ＴＧオクトパスエナジー(株)_メニューA</v>
      </c>
      <c r="BB1121" s="52">
        <f t="shared" si="48"/>
        <v>0</v>
      </c>
      <c r="BD1121" s="52" t="str">
        <f>IF(参照!L1121="","",参照!L1121)</f>
        <v/>
      </c>
    </row>
    <row r="1122" spans="47:56">
      <c r="AU1122" s="52" t="str">
        <f>IF(参照!A1122="","",参照!A1122)</f>
        <v/>
      </c>
      <c r="AV1122" s="52" t="str">
        <f>IF(参照!B1122="","",参照!B1122)</f>
        <v/>
      </c>
      <c r="AW1122" s="52" t="str">
        <f>IF(参照!C1122="","",参照!C1122)</f>
        <v/>
      </c>
      <c r="AX1122" s="52" t="str">
        <f>IF(参照!D1122="","",参照!D1122)</f>
        <v>メニューB</v>
      </c>
      <c r="AY1122" s="52">
        <f>IF(参照!E1122="","",参照!E1122)</f>
        <v>0</v>
      </c>
      <c r="AZ1122" s="52" t="str">
        <f>IF(参照!F1122="","",参照!F1122)</f>
        <v>ＴＧオクトパスエナジー(株)</v>
      </c>
      <c r="BA1122" s="52" t="str">
        <f>IF(参照!G1122="","",参照!G1122)</f>
        <v>ＴＧオクトパスエナジー(株)_メニューB</v>
      </c>
      <c r="BB1122" s="52">
        <f t="shared" si="48"/>
        <v>0</v>
      </c>
      <c r="BD1122" s="52" t="str">
        <f>IF(参照!L1122="","",参照!L1122)</f>
        <v/>
      </c>
    </row>
    <row r="1123" spans="47:56">
      <c r="AU1123" s="52" t="str">
        <f>IF(参照!A1123="","",参照!A1123)</f>
        <v/>
      </c>
      <c r="AV1123" s="52" t="str">
        <f>IF(参照!B1123="","",参照!B1123)</f>
        <v/>
      </c>
      <c r="AW1123" s="52" t="str">
        <f>IF(参照!C1123="","",参照!C1123)</f>
        <v/>
      </c>
      <c r="AX1123" s="52" t="str">
        <f>IF(参照!D1123="","",参照!D1123)</f>
        <v>(参考値)事業者全体</v>
      </c>
      <c r="AY1123" s="52">
        <f>IF(参照!E1123="","",参照!E1123)</f>
        <v>0</v>
      </c>
      <c r="AZ1123" s="52" t="str">
        <f>IF(参照!F1123="","",参照!F1123)</f>
        <v>ＴＧオクトパスエナジー(株)</v>
      </c>
      <c r="BA1123" s="52" t="str">
        <f>IF(参照!G1123="","",参照!G1123)</f>
        <v>ＴＧオクトパスエナジー(株)_(参考値)事業者全体</v>
      </c>
      <c r="BB1123" s="52">
        <f t="shared" si="48"/>
        <v>0</v>
      </c>
      <c r="BD1123" s="52" t="str">
        <f>IF(参照!L1123="","",参照!L1123)</f>
        <v/>
      </c>
    </row>
    <row r="1124" spans="47:56">
      <c r="AU1124" s="52" t="str">
        <f>IF(参照!A1124="","",参照!A1124)</f>
        <v>A0796</v>
      </c>
      <c r="AV1124" s="52" t="str">
        <f>IF(参照!B1124="","",参照!B1124)</f>
        <v>東北電力フロンティア(株)</v>
      </c>
      <c r="AW1124" s="52">
        <f>IF(参照!C1124="","",参照!C1124)</f>
        <v>6.2399999999999999E-4</v>
      </c>
      <c r="AX1124" s="52" t="str">
        <f>IF(参照!D1124="","",参照!D1124)</f>
        <v/>
      </c>
      <c r="AY1124" s="52">
        <f>IF(参照!E1124="","",参照!E1124)</f>
        <v>5.6799999999999993E-4</v>
      </c>
      <c r="AZ1124" s="52" t="str">
        <f>IF(参照!F1124="","",参照!F1124)</f>
        <v>東北電力フロンティア(株)</v>
      </c>
      <c r="BA1124" s="52" t="str">
        <f>IF(参照!G1124="","",参照!G1124)</f>
        <v>東北電力フロンティア(株)_</v>
      </c>
      <c r="BB1124" s="52">
        <f t="shared" si="48"/>
        <v>0.56799999999999995</v>
      </c>
      <c r="BD1124" s="52" t="str">
        <f>IF(参照!L1124="","",参照!L1124)</f>
        <v/>
      </c>
    </row>
    <row r="1125" spans="47:56">
      <c r="AU1125" s="52" t="str">
        <f>IF(参照!A1125="","",参照!A1125)</f>
        <v>A0798</v>
      </c>
      <c r="AV1125" s="52" t="str">
        <f>IF(参照!B1125="","",参照!B1125)</f>
        <v>(株)ファラデー</v>
      </c>
      <c r="AW1125" s="52">
        <f>IF(参照!C1125="","",参照!C1125)</f>
        <v>4.7799999999999996E-4</v>
      </c>
      <c r="AX1125" s="52" t="str">
        <f>IF(参照!D1125="","",参照!D1125)</f>
        <v/>
      </c>
      <c r="AY1125" s="52">
        <f>IF(参照!E1125="","",参照!E1125)</f>
        <v>5.22E-4</v>
      </c>
      <c r="AZ1125" s="52" t="str">
        <f>IF(参照!F1125="","",参照!F1125)</f>
        <v>(株)ファラデー</v>
      </c>
      <c r="BA1125" s="52" t="str">
        <f>IF(参照!G1125="","",参照!G1125)</f>
        <v>(株)ファラデー_</v>
      </c>
      <c r="BB1125" s="52">
        <f t="shared" si="48"/>
        <v>0.52200000000000002</v>
      </c>
      <c r="BD1125" s="52" t="str">
        <f>IF(参照!L1125="","",参照!L1125)</f>
        <v/>
      </c>
    </row>
    <row r="1126" spans="47:56">
      <c r="AU1126" s="52" t="str">
        <f>IF(参照!A1126="","",参照!A1126)</f>
        <v>A0803</v>
      </c>
      <c r="AV1126" s="52" t="str">
        <f>IF(参照!B1126="","",参照!B1126)</f>
        <v>出雲ケーブルビジョン(株)</v>
      </c>
      <c r="AW1126" s="52">
        <f>IF(参照!C1126="","",参照!C1126)</f>
        <v>4.1299999999999996E-4</v>
      </c>
      <c r="AX1126" s="52" t="str">
        <f>IF(参照!D1126="","",参照!D1126)</f>
        <v/>
      </c>
      <c r="AY1126" s="52">
        <f>IF(参照!E1126="","",参照!E1126)</f>
        <v>4.6500000000000003E-4</v>
      </c>
      <c r="AZ1126" s="52" t="str">
        <f>IF(参照!F1126="","",参照!F1126)</f>
        <v>出雲ケーブルビジョン(株)</v>
      </c>
      <c r="BA1126" s="52" t="str">
        <f>IF(参照!G1126="","",参照!G1126)</f>
        <v>出雲ケーブルビジョン(株)_</v>
      </c>
      <c r="BB1126" s="52">
        <f t="shared" si="48"/>
        <v>0.46500000000000002</v>
      </c>
      <c r="BD1126" s="52" t="str">
        <f>IF(参照!L1126="","",参照!L1126)</f>
        <v/>
      </c>
    </row>
    <row r="1127" spans="47:56">
      <c r="AU1127" s="52" t="str">
        <f>IF(参照!A1127="","",参照!A1127)</f>
        <v>A0806</v>
      </c>
      <c r="AV1127" s="52" t="str">
        <f>IF(参照!B1127="","",参照!B1127)</f>
        <v>いずも縁結び電力(株)</v>
      </c>
      <c r="AW1127" s="52">
        <f>IF(参照!C1127="","",参照!C1127)</f>
        <v>1.02E-4</v>
      </c>
      <c r="AX1127" s="52" t="str">
        <f>IF(参照!D1127="","",参照!D1127)</f>
        <v/>
      </c>
      <c r="AY1127" s="52">
        <f>IF(参照!E1127="","",参照!E1127)</f>
        <v>2.8100000000000005E-4</v>
      </c>
      <c r="AZ1127" s="52" t="str">
        <f>IF(参照!F1127="","",参照!F1127)</f>
        <v>いずも縁結び電力(株)</v>
      </c>
      <c r="BA1127" s="52" t="str">
        <f>IF(参照!G1127="","",参照!G1127)</f>
        <v>いずも縁結び電力(株)_</v>
      </c>
      <c r="BB1127" s="52">
        <f t="shared" si="48"/>
        <v>0.28100000000000003</v>
      </c>
      <c r="BD1127" s="52" t="str">
        <f>IF(参照!L1127="","",参照!L1127)</f>
        <v/>
      </c>
    </row>
    <row r="1128" spans="47:56">
      <c r="AU1128" s="52" t="str">
        <f>IF(参照!A1128="","",参照!A1128)</f>
        <v>A0808</v>
      </c>
      <c r="AV1128" s="52" t="str">
        <f>IF(参照!B1128="","",参照!B1128)</f>
        <v>宇都宮ライトパワー(株)</v>
      </c>
      <c r="AW1128" s="52">
        <f>IF(参照!C1128="","",参照!C1128)</f>
        <v>3.1300000000000002E-4</v>
      </c>
      <c r="AX1128" s="52" t="str">
        <f>IF(参照!D1128="","",参照!D1128)</f>
        <v/>
      </c>
      <c r="AY1128" s="52">
        <f>IF(参照!E1128="","",参照!E1128)</f>
        <v>4.17E-4</v>
      </c>
      <c r="AZ1128" s="52" t="str">
        <f>IF(参照!F1128="","",参照!F1128)</f>
        <v>宇都宮ライトパワー(株)</v>
      </c>
      <c r="BA1128" s="52" t="str">
        <f>IF(参照!G1128="","",参照!G1128)</f>
        <v>宇都宮ライトパワー(株)_</v>
      </c>
      <c r="BB1128" s="52">
        <f t="shared" si="48"/>
        <v>0.41699999999999998</v>
      </c>
      <c r="BD1128" s="52" t="str">
        <f>IF(参照!L1128="","",参照!L1128)</f>
        <v/>
      </c>
    </row>
  </sheetData>
  <sheetProtection algorithmName="SHA-512" hashValue="CvimmCVYOrHKr3xtjBEuB/WOUB/u2Cf3zIvNKzXsN+a4CItLgl/vsTkNPe9omvxydybEu0TPAMG0jPNaYLVawQ==" saltValue="9Lqq2w+DKDrSnf71ZKRn3w==" spinCount="100000" sheet="1" objects="1" scenarios="1" selectLockedCells="1"/>
  <mergeCells count="146">
    <mergeCell ref="D69:K69"/>
    <mergeCell ref="D63:K63"/>
    <mergeCell ref="D64:K64"/>
    <mergeCell ref="D65:K65"/>
    <mergeCell ref="D66:K66"/>
    <mergeCell ref="D67:K67"/>
    <mergeCell ref="D68:K68"/>
    <mergeCell ref="T60:U60"/>
    <mergeCell ref="D61:K61"/>
    <mergeCell ref="T61:U61"/>
    <mergeCell ref="D62:K62"/>
    <mergeCell ref="T62:U62"/>
    <mergeCell ref="O60:R60"/>
    <mergeCell ref="O61:R61"/>
    <mergeCell ref="N62:R62"/>
    <mergeCell ref="T58:U58"/>
    <mergeCell ref="T59:U59"/>
    <mergeCell ref="T55:U55"/>
    <mergeCell ref="D56:G56"/>
    <mergeCell ref="J56:K56"/>
    <mergeCell ref="D57:G57"/>
    <mergeCell ref="J57:K57"/>
    <mergeCell ref="N55:R55"/>
    <mergeCell ref="O58:R58"/>
    <mergeCell ref="O59:R59"/>
    <mergeCell ref="T53:U53"/>
    <mergeCell ref="D54:G54"/>
    <mergeCell ref="J54:K54"/>
    <mergeCell ref="T54:U54"/>
    <mergeCell ref="D51:G51"/>
    <mergeCell ref="J51:K51"/>
    <mergeCell ref="T51:U51"/>
    <mergeCell ref="D52:G52"/>
    <mergeCell ref="J52:K52"/>
    <mergeCell ref="T52:U52"/>
    <mergeCell ref="O51:R51"/>
    <mergeCell ref="O52:R52"/>
    <mergeCell ref="O53:R53"/>
    <mergeCell ref="O54:R54"/>
    <mergeCell ref="D48:G48"/>
    <mergeCell ref="C49:C59"/>
    <mergeCell ref="D49:G49"/>
    <mergeCell ref="J49:K49"/>
    <mergeCell ref="D50:G50"/>
    <mergeCell ref="J50:K50"/>
    <mergeCell ref="D53:G53"/>
    <mergeCell ref="J53:K53"/>
    <mergeCell ref="D55:G55"/>
    <mergeCell ref="J55:K55"/>
    <mergeCell ref="D58:G59"/>
    <mergeCell ref="H58:K59"/>
    <mergeCell ref="J46:K46"/>
    <mergeCell ref="AJ46:AK46"/>
    <mergeCell ref="H47:I47"/>
    <mergeCell ref="J47:K47"/>
    <mergeCell ref="N47:R47"/>
    <mergeCell ref="AH47:AK47"/>
    <mergeCell ref="AJ41:AK41"/>
    <mergeCell ref="AJ42:AK42"/>
    <mergeCell ref="D43:G43"/>
    <mergeCell ref="AJ43:AK43"/>
    <mergeCell ref="D44:G45"/>
    <mergeCell ref="AJ44:AK44"/>
    <mergeCell ref="AJ45:AK45"/>
    <mergeCell ref="N37:R37"/>
    <mergeCell ref="AH37:AK37"/>
    <mergeCell ref="AH32:AH33"/>
    <mergeCell ref="D33:G33"/>
    <mergeCell ref="D34:G34"/>
    <mergeCell ref="AH34:AH36"/>
    <mergeCell ref="D35:G35"/>
    <mergeCell ref="D36:G36"/>
    <mergeCell ref="F39:F40"/>
    <mergeCell ref="H39:H40"/>
    <mergeCell ref="I39:I40"/>
    <mergeCell ref="J39:J40"/>
    <mergeCell ref="K39:K40"/>
    <mergeCell ref="K21:K22"/>
    <mergeCell ref="D28:G28"/>
    <mergeCell ref="D29:G29"/>
    <mergeCell ref="H29:K29"/>
    <mergeCell ref="D30:G30"/>
    <mergeCell ref="C31:C48"/>
    <mergeCell ref="D31:G31"/>
    <mergeCell ref="D32:G32"/>
    <mergeCell ref="D37:D42"/>
    <mergeCell ref="E37:E40"/>
    <mergeCell ref="F37:F38"/>
    <mergeCell ref="C9:C30"/>
    <mergeCell ref="D9:G9"/>
    <mergeCell ref="H37:H38"/>
    <mergeCell ref="I37:I38"/>
    <mergeCell ref="J37:J38"/>
    <mergeCell ref="K37:K38"/>
    <mergeCell ref="E41:F42"/>
    <mergeCell ref="H41:H42"/>
    <mergeCell ref="I41:I42"/>
    <mergeCell ref="J41:J42"/>
    <mergeCell ref="K41:K42"/>
    <mergeCell ref="D46:G47"/>
    <mergeCell ref="H46:I46"/>
    <mergeCell ref="D14:G14"/>
    <mergeCell ref="D15:G15"/>
    <mergeCell ref="D16:G16"/>
    <mergeCell ref="AJ16:AK16"/>
    <mergeCell ref="D17:G17"/>
    <mergeCell ref="AH17:AH31"/>
    <mergeCell ref="D18:G18"/>
    <mergeCell ref="D19:D24"/>
    <mergeCell ref="E19:E22"/>
    <mergeCell ref="F19:F20"/>
    <mergeCell ref="E23:F24"/>
    <mergeCell ref="H23:H24"/>
    <mergeCell ref="I23:I24"/>
    <mergeCell ref="J23:J24"/>
    <mergeCell ref="K23:K24"/>
    <mergeCell ref="D25:F27"/>
    <mergeCell ref="H19:H20"/>
    <mergeCell ref="I19:I20"/>
    <mergeCell ref="J19:J20"/>
    <mergeCell ref="K19:K20"/>
    <mergeCell ref="F21:F22"/>
    <mergeCell ref="H21:H22"/>
    <mergeCell ref="I21:I22"/>
    <mergeCell ref="J21:J22"/>
    <mergeCell ref="D11:G11"/>
    <mergeCell ref="AJ11:AK11"/>
    <mergeCell ref="D12:G12"/>
    <mergeCell ref="AH12:AK12"/>
    <mergeCell ref="D13:G13"/>
    <mergeCell ref="C5:G7"/>
    <mergeCell ref="H5:I7"/>
    <mergeCell ref="J5:K7"/>
    <mergeCell ref="AJ6:AK6"/>
    <mergeCell ref="AJ7:AK7"/>
    <mergeCell ref="C8:K8"/>
    <mergeCell ref="AJ8:AK8"/>
    <mergeCell ref="C2:K2"/>
    <mergeCell ref="C3:F3"/>
    <mergeCell ref="G3:K3"/>
    <mergeCell ref="C4:G4"/>
    <mergeCell ref="H4:I4"/>
    <mergeCell ref="J4:K4"/>
    <mergeCell ref="AJ9:AK9"/>
    <mergeCell ref="D10:G10"/>
    <mergeCell ref="AJ10:AK10"/>
  </mergeCells>
  <phoneticPr fontId="4"/>
  <dataValidations count="5">
    <dataValidation type="list" errorStyle="information" allowBlank="1" showInputMessage="1" showErrorMessage="1" errorTitle="リストにない情報" error="リストにない情報です" sqref="P42:P46 P7:P36" xr:uid="{00000000-0002-0000-0200-000000000000}">
      <formula1>IF(OR($Z7=0,$Z7=""),$T$3:$T$3,INDIRECT($BG$5&amp;AE7&amp;":"&amp;$BG$5&amp;AF7))</formula1>
    </dataValidation>
    <dataValidation type="list" allowBlank="1" showInputMessage="1" showErrorMessage="1" sqref="O59:R61" xr:uid="{00000000-0002-0000-0200-000001000000}">
      <formula1>$AO$51:$AO$69</formula1>
    </dataValidation>
    <dataValidation type="list" allowBlank="1" showInputMessage="1" showErrorMessage="1" sqref="O52:R54" xr:uid="{00000000-0002-0000-0200-000002000000}">
      <formula1>$AN$51:$AN$59</formula1>
    </dataValidation>
    <dataValidation type="list" errorStyle="information" allowBlank="1" showInputMessage="1" showErrorMessage="1" errorTitle="リストにない情報" error="リストにない情報です" sqref="O42:O46 O7:O36" xr:uid="{00000000-0002-0000-0200-000003000000}">
      <formula1>INDIRECT($BG$4&amp;"4:"&amp;$BG$4&amp;$BG$8+3)</formula1>
    </dataValidation>
    <dataValidation type="list" allowBlank="1" showInputMessage="1" showErrorMessage="1" sqref="AJ52:AK54" xr:uid="{00000000-0002-0000-0200-000004000000}">
      <formula1>#REF!</formula1>
    </dataValidation>
  </dataValidations>
  <printOptions horizontalCentered="1"/>
  <pageMargins left="0.39370078740157483" right="0.39370078740157483" top="0.39370078740157483" bottom="0.39370078740157483" header="0" footer="0"/>
  <pageSetup paperSize="8" scale="85" orientation="landscape"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64865" r:id="rId4" name="Check Box 1">
              <controlPr defaultSize="0" autoFill="0" autoLine="0" autoPict="0" altText="">
                <anchor moveWithCells="1">
                  <from>
                    <xdr:col>3</xdr:col>
                    <xdr:colOff>161925</xdr:colOff>
                    <xdr:row>4</xdr:row>
                    <xdr:rowOff>47625</xdr:rowOff>
                  </from>
                  <to>
                    <xdr:col>4</xdr:col>
                    <xdr:colOff>304800</xdr:colOff>
                    <xdr:row>5</xdr:row>
                    <xdr:rowOff>133350</xdr:rowOff>
                  </to>
                </anchor>
              </controlPr>
            </control>
          </mc:Choice>
        </mc:AlternateContent>
        <mc:AlternateContent xmlns:mc="http://schemas.openxmlformats.org/markup-compatibility/2006">
          <mc:Choice Requires="x14">
            <control shapeId="164866" r:id="rId5" name="Check Box 2">
              <controlPr defaultSize="0" autoFill="0" autoLine="0" autoPict="0">
                <anchor moveWithCells="1">
                  <from>
                    <xdr:col>3</xdr:col>
                    <xdr:colOff>161925</xdr:colOff>
                    <xdr:row>5</xdr:row>
                    <xdr:rowOff>38100</xdr:rowOff>
                  </from>
                  <to>
                    <xdr:col>4</xdr:col>
                    <xdr:colOff>304800</xdr:colOff>
                    <xdr:row>6</xdr:row>
                    <xdr:rowOff>114300</xdr:rowOff>
                  </to>
                </anchor>
              </controlPr>
            </control>
          </mc:Choice>
        </mc:AlternateContent>
        <mc:AlternateContent xmlns:mc="http://schemas.openxmlformats.org/markup-compatibility/2006">
          <mc:Choice Requires="x14">
            <control shapeId="164867" r:id="rId6" name="Check Box 3">
              <controlPr defaultSize="0" autoFill="0" autoLine="0" autoPict="0">
                <anchor moveWithCells="1">
                  <from>
                    <xdr:col>9</xdr:col>
                    <xdr:colOff>523875</xdr:colOff>
                    <xdr:row>3</xdr:row>
                    <xdr:rowOff>133350</xdr:rowOff>
                  </from>
                  <to>
                    <xdr:col>9</xdr:col>
                    <xdr:colOff>866775</xdr:colOff>
                    <xdr:row>5</xdr:row>
                    <xdr:rowOff>47625</xdr:rowOff>
                  </to>
                </anchor>
              </controlPr>
            </control>
          </mc:Choice>
        </mc:AlternateContent>
        <mc:AlternateContent xmlns:mc="http://schemas.openxmlformats.org/markup-compatibility/2006">
          <mc:Choice Requires="x14">
            <control shapeId="164868" r:id="rId7" name="Check Box 4">
              <controlPr defaultSize="0" autoFill="0" autoLine="0" autoPict="0">
                <anchor moveWithCells="1">
                  <from>
                    <xdr:col>9</xdr:col>
                    <xdr:colOff>523875</xdr:colOff>
                    <xdr:row>4</xdr:row>
                    <xdr:rowOff>123825</xdr:rowOff>
                  </from>
                  <to>
                    <xdr:col>9</xdr:col>
                    <xdr:colOff>866775</xdr:colOff>
                    <xdr:row>6</xdr:row>
                    <xdr:rowOff>38100</xdr:rowOff>
                  </to>
                </anchor>
              </controlPr>
            </control>
          </mc:Choice>
        </mc:AlternateContent>
        <mc:AlternateContent xmlns:mc="http://schemas.openxmlformats.org/markup-compatibility/2006">
          <mc:Choice Requires="x14">
            <control shapeId="164869" r:id="rId8" name="Check Box 5">
              <controlPr defaultSize="0" autoFill="0" autoLine="0" autoPict="0">
                <anchor moveWithCells="1">
                  <from>
                    <xdr:col>9</xdr:col>
                    <xdr:colOff>523875</xdr:colOff>
                    <xdr:row>5</xdr:row>
                    <xdr:rowOff>114300</xdr:rowOff>
                  </from>
                  <to>
                    <xdr:col>9</xdr:col>
                    <xdr:colOff>866775</xdr:colOff>
                    <xdr:row>7</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H1128"/>
  <sheetViews>
    <sheetView showGridLines="0" zoomScaleNormal="100" zoomScaleSheetLayoutView="90" workbookViewId="0">
      <selection activeCell="J3" sqref="J3:K3"/>
    </sheetView>
  </sheetViews>
  <sheetFormatPr defaultRowHeight="10.5"/>
  <cols>
    <col min="1" max="1" width="1.140625" style="28" customWidth="1"/>
    <col min="2" max="2" width="2" style="28" customWidth="1"/>
    <col min="3" max="3" width="6.140625" style="28" customWidth="1"/>
    <col min="4" max="4" width="3" style="28" customWidth="1"/>
    <col min="5" max="5" width="11.85546875" style="28" customWidth="1"/>
    <col min="6" max="6" width="5.140625" style="28" customWidth="1"/>
    <col min="7" max="7" width="13.7109375" style="28" customWidth="1"/>
    <col min="8" max="8" width="15.28515625" style="28" customWidth="1"/>
    <col min="9" max="9" width="13.7109375" style="28" customWidth="1"/>
    <col min="10" max="11" width="16.7109375" style="28" customWidth="1"/>
    <col min="12" max="12" width="3.140625" style="28" customWidth="1"/>
    <col min="13" max="13" width="2.28515625" style="28" customWidth="1"/>
    <col min="14" max="14" width="4.85546875" style="28" customWidth="1"/>
    <col min="15" max="15" width="33.140625" style="28" customWidth="1"/>
    <col min="16" max="16" width="19.28515625" style="28" customWidth="1"/>
    <col min="17" max="18" width="23.140625" style="28" customWidth="1"/>
    <col min="19" max="19" width="17.5703125" style="28" customWidth="1"/>
    <col min="20" max="20" width="11.85546875" style="28" hidden="1" customWidth="1"/>
    <col min="21" max="21" width="16.5703125" style="28" hidden="1" customWidth="1"/>
    <col min="22" max="25" width="20.85546875" style="28" hidden="1" customWidth="1"/>
    <col min="26" max="26" width="10.85546875" style="28" hidden="1" customWidth="1"/>
    <col min="27" max="28" width="8.28515625" style="28" hidden="1" customWidth="1"/>
    <col min="29" max="30" width="10.7109375" style="28" hidden="1" customWidth="1"/>
    <col min="31" max="32" width="7.7109375" style="28" hidden="1" customWidth="1"/>
    <col min="33" max="33" width="5.7109375" style="28" customWidth="1"/>
    <col min="34" max="34" width="4.85546875" style="28" customWidth="1"/>
    <col min="35" max="35" width="23.7109375" style="28" customWidth="1"/>
    <col min="36" max="36" width="17.140625" style="28" customWidth="1"/>
    <col min="37" max="37" width="5.5703125" style="28" customWidth="1"/>
    <col min="38" max="38" width="16.85546875" style="28" customWidth="1"/>
    <col min="39" max="39" width="18.28515625" style="28" customWidth="1"/>
    <col min="40" max="40" width="13.42578125" style="28" hidden="1" customWidth="1"/>
    <col min="41" max="41" width="18.28515625" style="28" hidden="1" customWidth="1"/>
    <col min="42" max="42" width="19.85546875" style="28" hidden="1" customWidth="1"/>
    <col min="43" max="45" width="18.7109375" style="28" hidden="1" customWidth="1"/>
    <col min="46" max="51" width="9.140625" style="28" hidden="1" customWidth="1"/>
    <col min="52" max="53" width="32" style="28" hidden="1" customWidth="1"/>
    <col min="54" max="55" width="9.140625" style="28" hidden="1" customWidth="1"/>
    <col min="56" max="56" width="28.7109375" style="28" hidden="1" customWidth="1"/>
    <col min="57" max="57" width="9.140625" style="28" hidden="1" customWidth="1"/>
    <col min="58" max="58" width="25.42578125" style="28" hidden="1" customWidth="1"/>
    <col min="59" max="60" width="9.140625" style="28" hidden="1" customWidth="1"/>
    <col min="61" max="16384" width="9.140625" style="28"/>
  </cols>
  <sheetData>
    <row r="1" spans="1:60" ht="12.75" customHeight="1">
      <c r="A1" s="1"/>
      <c r="B1" s="12" t="s">
        <v>487</v>
      </c>
      <c r="C1" s="1"/>
      <c r="D1" s="48"/>
      <c r="E1" s="48"/>
      <c r="F1" s="48"/>
      <c r="G1" s="48"/>
      <c r="H1" s="1"/>
      <c r="I1" s="1"/>
      <c r="J1" s="1"/>
      <c r="K1" s="1"/>
      <c r="L1" s="1"/>
      <c r="T1" s="30" t="s">
        <v>557</v>
      </c>
      <c r="U1" s="30" t="s">
        <v>557</v>
      </c>
      <c r="V1" s="30" t="s">
        <v>557</v>
      </c>
      <c r="W1" s="30" t="s">
        <v>557</v>
      </c>
      <c r="X1" s="30" t="s">
        <v>557</v>
      </c>
      <c r="Y1" s="30" t="s">
        <v>557</v>
      </c>
      <c r="Z1" s="30" t="s">
        <v>557</v>
      </c>
      <c r="AA1" s="30" t="s">
        <v>557</v>
      </c>
      <c r="AB1" s="30" t="s">
        <v>557</v>
      </c>
      <c r="AC1" s="30" t="s">
        <v>557</v>
      </c>
      <c r="AD1" s="30" t="s">
        <v>557</v>
      </c>
      <c r="AE1" s="30" t="s">
        <v>557</v>
      </c>
      <c r="AF1" s="30" t="s">
        <v>557</v>
      </c>
      <c r="AG1" s="30"/>
      <c r="AM1" s="30"/>
      <c r="AN1" s="30" t="s">
        <v>557</v>
      </c>
      <c r="AO1" s="30" t="s">
        <v>557</v>
      </c>
      <c r="AP1" s="30" t="s">
        <v>557</v>
      </c>
      <c r="AQ1" s="30" t="s">
        <v>557</v>
      </c>
      <c r="AR1" s="30" t="s">
        <v>557</v>
      </c>
      <c r="AS1" s="30" t="s">
        <v>557</v>
      </c>
      <c r="AT1" s="30" t="s">
        <v>557</v>
      </c>
      <c r="AU1" s="30" t="s">
        <v>557</v>
      </c>
      <c r="AV1" s="30" t="s">
        <v>557</v>
      </c>
      <c r="AW1" s="30" t="s">
        <v>557</v>
      </c>
      <c r="AX1" s="30" t="s">
        <v>557</v>
      </c>
      <c r="AY1" s="30" t="s">
        <v>557</v>
      </c>
      <c r="AZ1" s="30" t="s">
        <v>557</v>
      </c>
      <c r="BA1" s="30" t="s">
        <v>557</v>
      </c>
      <c r="BB1" s="30" t="s">
        <v>557</v>
      </c>
      <c r="BC1" s="30" t="s">
        <v>557</v>
      </c>
      <c r="BD1" s="30" t="s">
        <v>557</v>
      </c>
      <c r="BE1" s="30" t="s">
        <v>557</v>
      </c>
      <c r="BF1" s="30" t="s">
        <v>557</v>
      </c>
      <c r="BG1" s="30" t="s">
        <v>557</v>
      </c>
      <c r="BH1" s="30" t="s">
        <v>557</v>
      </c>
    </row>
    <row r="2" spans="1:60" ht="26.25" customHeight="1">
      <c r="A2" s="1"/>
      <c r="B2" s="1"/>
      <c r="C2" s="481" t="s">
        <v>17</v>
      </c>
      <c r="D2" s="481"/>
      <c r="E2" s="481"/>
      <c r="F2" s="481"/>
      <c r="G2" s="481"/>
      <c r="H2" s="481"/>
      <c r="I2" s="481"/>
      <c r="J2" s="481"/>
      <c r="K2" s="481"/>
      <c r="L2" s="1"/>
      <c r="AU2" s="28" t="s">
        <v>558</v>
      </c>
      <c r="AX2" s="30" t="s">
        <v>559</v>
      </c>
      <c r="BB2" s="30" t="s">
        <v>560</v>
      </c>
      <c r="BD2" s="30" t="s">
        <v>561</v>
      </c>
    </row>
    <row r="3" spans="1:60" ht="12.75" customHeight="1">
      <c r="A3" s="1"/>
      <c r="B3" s="1"/>
      <c r="C3" s="482" t="s">
        <v>2</v>
      </c>
      <c r="D3" s="483"/>
      <c r="E3" s="483"/>
      <c r="F3" s="484"/>
      <c r="G3" s="586" t="str">
        <f>別紙!F5</f>
        <v>株式会社 地球温暖化対策室</v>
      </c>
      <c r="H3" s="587"/>
      <c r="I3" s="588"/>
      <c r="J3" s="589" t="s">
        <v>3440</v>
      </c>
      <c r="K3" s="590"/>
      <c r="L3" s="1"/>
      <c r="T3" s="49"/>
      <c r="U3" s="28" t="s">
        <v>562</v>
      </c>
      <c r="AU3" s="50" t="s">
        <v>563</v>
      </c>
      <c r="AV3" s="50" t="s">
        <v>564</v>
      </c>
      <c r="AW3" s="50" t="s">
        <v>565</v>
      </c>
      <c r="AX3" s="50" t="s">
        <v>566</v>
      </c>
      <c r="AY3" s="50" t="s">
        <v>567</v>
      </c>
      <c r="AZ3" s="51" t="s">
        <v>568</v>
      </c>
      <c r="BA3" s="51" t="s">
        <v>569</v>
      </c>
      <c r="BB3" s="50" t="s">
        <v>570</v>
      </c>
      <c r="BD3" s="51" t="s">
        <v>571</v>
      </c>
      <c r="BF3" s="28" t="s">
        <v>572</v>
      </c>
    </row>
    <row r="4" spans="1:60" ht="12.75" customHeight="1">
      <c r="A4" s="1"/>
      <c r="B4" s="1"/>
      <c r="C4" s="486" t="s">
        <v>15</v>
      </c>
      <c r="D4" s="487"/>
      <c r="E4" s="487"/>
      <c r="F4" s="487"/>
      <c r="G4" s="488"/>
      <c r="H4" s="486" t="s">
        <v>4</v>
      </c>
      <c r="I4" s="488"/>
      <c r="J4" s="486" t="s">
        <v>3</v>
      </c>
      <c r="K4" s="488"/>
      <c r="L4" s="1"/>
      <c r="N4" s="38" t="s">
        <v>132</v>
      </c>
      <c r="AH4" s="38"/>
      <c r="AU4" s="52" t="str">
        <f>IF(参照!A4="","",参照!A4)</f>
        <v>A0001</v>
      </c>
      <c r="AV4" s="52" t="str">
        <f>IF(参照!B4="","",参照!B4)</f>
        <v>(株)Ｆ－Ｐｏｗｅｒ</v>
      </c>
      <c r="AW4" s="52">
        <f>IF(参照!C4="","",参照!C4)</f>
        <v>4.7199999999999998E-4</v>
      </c>
      <c r="AX4" s="52" t="str">
        <f>IF(参照!D4="","",参照!D4)</f>
        <v>メニューA</v>
      </c>
      <c r="AY4" s="52">
        <f>IF(参照!E4="","",参照!E4)</f>
        <v>0</v>
      </c>
      <c r="AZ4" s="52" t="str">
        <f>IF(参照!F4="","",参照!F4)</f>
        <v>(株)Ｆ－Ｐｏｗｅｒ</v>
      </c>
      <c r="BA4" s="52" t="str">
        <f>IF(参照!G4="","",参照!G4)</f>
        <v>(株)Ｆ－Ｐｏｗｅｒ_メニューA</v>
      </c>
      <c r="BB4" s="52">
        <f>AY4*1000</f>
        <v>0</v>
      </c>
      <c r="BD4" s="52" t="str">
        <f>IF(参照!L4="","",参照!L4)</f>
        <v>北海道電力(株)</v>
      </c>
      <c r="BF4" s="53" t="s">
        <v>573</v>
      </c>
      <c r="BG4" s="54" t="s">
        <v>574</v>
      </c>
      <c r="BH4" s="28" t="s">
        <v>561</v>
      </c>
    </row>
    <row r="5" spans="1:60" ht="12.75" customHeight="1" thickBot="1">
      <c r="A5" s="1"/>
      <c r="B5" s="1"/>
      <c r="C5" s="512" t="s">
        <v>36</v>
      </c>
      <c r="D5" s="513"/>
      <c r="E5" s="513"/>
      <c r="F5" s="513"/>
      <c r="G5" s="514"/>
      <c r="H5" s="512" t="s">
        <v>500</v>
      </c>
      <c r="I5" s="514"/>
      <c r="J5" s="512" t="s">
        <v>56</v>
      </c>
      <c r="K5" s="514"/>
      <c r="L5" s="1"/>
      <c r="N5" s="55" t="s">
        <v>501</v>
      </c>
      <c r="O5" s="56"/>
      <c r="P5" s="56"/>
      <c r="Q5" s="56"/>
      <c r="R5" s="56"/>
      <c r="S5" s="56"/>
      <c r="T5" s="57"/>
      <c r="U5" s="57"/>
      <c r="V5" s="57"/>
      <c r="W5" s="57"/>
      <c r="X5" s="57"/>
      <c r="Y5" s="57"/>
      <c r="Z5" s="57"/>
      <c r="AE5" s="57"/>
      <c r="AF5" s="57"/>
      <c r="AH5" s="55" t="s">
        <v>502</v>
      </c>
      <c r="AI5" s="56"/>
      <c r="AJ5" s="56"/>
      <c r="AK5" s="56"/>
      <c r="AL5" s="56"/>
      <c r="AM5" s="57"/>
      <c r="AN5" s="57"/>
      <c r="AU5" s="52" t="str">
        <f>IF(参照!A5="","",参照!A5)</f>
        <v/>
      </c>
      <c r="AV5" s="52" t="str">
        <f>IF(参照!B5="","",参照!B5)</f>
        <v/>
      </c>
      <c r="AW5" s="52" t="str">
        <f>IF(参照!C5="","",参照!C5)</f>
        <v/>
      </c>
      <c r="AX5" s="52" t="str">
        <f>IF(参照!D5="","",参照!D5)</f>
        <v>メニューB</v>
      </c>
      <c r="AY5" s="52">
        <f>IF(参照!E5="","",参照!E5)</f>
        <v>0</v>
      </c>
      <c r="AZ5" s="52" t="str">
        <f>IF(参照!F5="","",参照!F5)</f>
        <v>(株)Ｆ－Ｐｏｗｅｒ</v>
      </c>
      <c r="BA5" s="52" t="str">
        <f>IF(参照!G5="","",参照!G5)</f>
        <v>(株)Ｆ－Ｐｏｗｅｒ_メニューB</v>
      </c>
      <c r="BB5" s="52">
        <f t="shared" ref="BB5:BB68" si="0">AY5*1000</f>
        <v>0</v>
      </c>
      <c r="BD5" s="52" t="str">
        <f>IF(参照!L5="","",参照!L5)</f>
        <v>東北電力(株)</v>
      </c>
      <c r="BF5" s="53" t="s">
        <v>575</v>
      </c>
      <c r="BG5" s="54" t="s">
        <v>576</v>
      </c>
      <c r="BH5" s="28" t="s">
        <v>559</v>
      </c>
    </row>
    <row r="6" spans="1:60" ht="12.75" customHeight="1" thickBot="1">
      <c r="A6" s="1"/>
      <c r="B6" s="1"/>
      <c r="C6" s="515"/>
      <c r="D6" s="516"/>
      <c r="E6" s="516"/>
      <c r="F6" s="516"/>
      <c r="G6" s="517"/>
      <c r="H6" s="515"/>
      <c r="I6" s="517"/>
      <c r="J6" s="515"/>
      <c r="K6" s="517"/>
      <c r="L6" s="1"/>
      <c r="N6" s="58"/>
      <c r="O6" s="357" t="s">
        <v>85</v>
      </c>
      <c r="P6" s="60" t="s">
        <v>493</v>
      </c>
      <c r="Q6" s="287" t="s">
        <v>2296</v>
      </c>
      <c r="R6" s="286" t="s">
        <v>2297</v>
      </c>
      <c r="S6" s="347" t="s">
        <v>158</v>
      </c>
      <c r="T6" s="62" t="s">
        <v>577</v>
      </c>
      <c r="U6" s="63" t="s">
        <v>578</v>
      </c>
      <c r="V6" s="63" t="s">
        <v>579</v>
      </c>
      <c r="W6" s="59" t="s">
        <v>2298</v>
      </c>
      <c r="X6" s="93" t="s">
        <v>2299</v>
      </c>
      <c r="Y6" s="64" t="s">
        <v>2300</v>
      </c>
      <c r="Z6" s="64" t="s">
        <v>580</v>
      </c>
      <c r="AA6" s="64" t="s">
        <v>581</v>
      </c>
      <c r="AB6" s="64" t="s">
        <v>582</v>
      </c>
      <c r="AC6" s="64" t="s">
        <v>583</v>
      </c>
      <c r="AD6" s="64" t="s">
        <v>584</v>
      </c>
      <c r="AE6" s="63" t="s">
        <v>585</v>
      </c>
      <c r="AF6" s="61" t="s">
        <v>586</v>
      </c>
      <c r="AH6" s="65"/>
      <c r="AI6" s="66" t="s">
        <v>2295</v>
      </c>
      <c r="AJ6" s="521" t="s">
        <v>2301</v>
      </c>
      <c r="AK6" s="522"/>
      <c r="AL6" s="67" t="s">
        <v>158</v>
      </c>
      <c r="AN6" s="62" t="s">
        <v>577</v>
      </c>
      <c r="AO6" s="63" t="s">
        <v>578</v>
      </c>
      <c r="AP6" s="61" t="s">
        <v>579</v>
      </c>
      <c r="AU6" s="52" t="str">
        <f>IF(参照!A6="","",参照!A6)</f>
        <v/>
      </c>
      <c r="AV6" s="52" t="str">
        <f>IF(参照!B6="","",参照!B6)</f>
        <v/>
      </c>
      <c r="AW6" s="52" t="str">
        <f>IF(参照!C6="","",参照!C6)</f>
        <v/>
      </c>
      <c r="AX6" s="52" t="str">
        <f>IF(参照!D6="","",参照!D6)</f>
        <v>メニューC(残差)</v>
      </c>
      <c r="AY6" s="52">
        <f>IF(参照!E6="","",参照!E6)</f>
        <v>5.0500000000000002E-4</v>
      </c>
      <c r="AZ6" s="52" t="str">
        <f>IF(参照!F6="","",参照!F6)</f>
        <v>(株)Ｆ－Ｐｏｗｅｒ</v>
      </c>
      <c r="BA6" s="52" t="str">
        <f>IF(参照!G6="","",参照!G6)</f>
        <v>(株)Ｆ－Ｐｏｗｅｒ_メニューC(残差)</v>
      </c>
      <c r="BB6" s="52">
        <f t="shared" si="0"/>
        <v>0.505</v>
      </c>
      <c r="BD6" s="52" t="str">
        <f>IF(参照!L6="","",参照!L6)</f>
        <v>東京電力エナジーパートナー(株)</v>
      </c>
      <c r="BF6" s="49" t="s">
        <v>587</v>
      </c>
      <c r="BG6" s="54" t="s">
        <v>588</v>
      </c>
      <c r="BH6" s="28" t="s">
        <v>589</v>
      </c>
    </row>
    <row r="7" spans="1:60" ht="12.75" customHeight="1" thickTop="1">
      <c r="A7" s="1"/>
      <c r="B7" s="1"/>
      <c r="C7" s="518"/>
      <c r="D7" s="519"/>
      <c r="E7" s="519"/>
      <c r="F7" s="519"/>
      <c r="G7" s="520"/>
      <c r="H7" s="518"/>
      <c r="I7" s="520"/>
      <c r="J7" s="518"/>
      <c r="K7" s="520"/>
      <c r="L7" s="1"/>
      <c r="N7" s="68">
        <v>1</v>
      </c>
      <c r="O7" s="364" t="s">
        <v>168</v>
      </c>
      <c r="P7" s="364" t="s">
        <v>2056</v>
      </c>
      <c r="Q7" s="70">
        <f t="shared" ref="Q7:Q36" si="1">IF(O7="","",_xlfn.IFNA(VLOOKUP(O7&amp;"_"&amp;P7,$BA:$BB,2,FALSE),"該当する排出係数がありません"))</f>
        <v>0.311</v>
      </c>
      <c r="R7" s="71"/>
      <c r="S7" s="365">
        <v>3000</v>
      </c>
      <c r="T7" s="346">
        <f>係数１!D$49</f>
        <v>8640</v>
      </c>
      <c r="U7" s="73">
        <f>IF(OR(S7="",O7=""),"",S7/1000*T7*0.0258)</f>
        <v>668.73599999999999</v>
      </c>
      <c r="V7" s="73">
        <f>IF(OR(S7="",O7=""),"",IF(R7="",S7*Q7,S7*R7))</f>
        <v>933</v>
      </c>
      <c r="W7" s="74">
        <f t="array" aca="1" ref="W7" ca="1">IF(O7="","",IF(ISNUMBER(AA7),INDIRECT($BG$6&amp;AA7),IF(AA7="a",Q7,IF(AA7="b",INDIRECT($BG$6&amp;AB7),IF(AA7="c",R7,"")))))</f>
        <v>0.311</v>
      </c>
      <c r="X7" s="75"/>
      <c r="Y7" s="73">
        <f ca="1">IF(OR(S7="",O7=""),"",IF(X7="",S7*W7,S7*X7))</f>
        <v>933</v>
      </c>
      <c r="Z7" s="76">
        <f t="shared" ref="Z7:Z36" ca="1" si="2">IF(O7="","",IF(COUNTIF(INDIRECT($BG$4&amp;":"&amp;$BG$4),O7),1,0))</f>
        <v>1</v>
      </c>
      <c r="AA7" s="76">
        <f ca="1">IF(O7="","",IF(OR(AE7="",AF7=""),"c",IFERROR(MATCH("*残差*",INDIRECT($BG$5&amp;AE7&amp;":"&amp;$BG$5&amp;AF7),0)+AE7-1,IF(AF7-AE7&gt;=1,"b","a"))))</f>
        <v>593</v>
      </c>
      <c r="AB7" s="76">
        <f ca="1">IF(O7="","",IF(OR(AE7="",AF7=""),"-",IFERROR(MATCH("*事業者全体*",INDIRECT($BG$5&amp;AE7&amp;":"&amp;$BG$5&amp;AF7),0)+AE7-1,"-")))</f>
        <v>594</v>
      </c>
      <c r="AC7" s="76">
        <f ca="1">IF(Z7=0,1,IF(R7="",0,1))</f>
        <v>0</v>
      </c>
      <c r="AD7" s="76">
        <f>IF(R7="",0,1)</f>
        <v>0</v>
      </c>
      <c r="AE7" s="76">
        <f t="shared" ref="AE7:AE36" si="3">_xlfn.IFNA(MATCH(O7,$AZ:$AZ,0),"")</f>
        <v>588</v>
      </c>
      <c r="AF7" s="77">
        <f t="shared" ref="AF7:AF36" si="4">IFERROR(IF(O7="","",AE7+COUNTIF($AZ:$AZ,O7)-1),"")</f>
        <v>594</v>
      </c>
      <c r="AH7" s="78">
        <v>1</v>
      </c>
      <c r="AI7" s="31"/>
      <c r="AJ7" s="523"/>
      <c r="AK7" s="524"/>
      <c r="AL7" s="34"/>
      <c r="AN7" s="72" t="str">
        <f>IF(AJ7="","",IF(AJ7=0,3600,係数１!D$49))</f>
        <v/>
      </c>
      <c r="AO7" s="73" t="str">
        <f>IF(OR(AL7="",AJ7="",AI7=""),"",AL7/1000*AN7*0.0258)</f>
        <v/>
      </c>
      <c r="AP7" s="273" t="str">
        <f>IF(OR(AL7="",AI7=""),"",AL7*AJ7)</f>
        <v/>
      </c>
      <c r="AU7" s="52" t="str">
        <f>IF(参照!A7="","",参照!A7)</f>
        <v/>
      </c>
      <c r="AV7" s="52" t="str">
        <f>IF(参照!B7="","",参照!B7)</f>
        <v/>
      </c>
      <c r="AW7" s="52" t="str">
        <f>IF(参照!C7="","",参照!C7)</f>
        <v/>
      </c>
      <c r="AX7" s="52" t="str">
        <f>IF(参照!D7="","",参照!D7)</f>
        <v>(参考値)事業者全体</v>
      </c>
      <c r="AY7" s="52">
        <f>IF(参照!E7="","",参照!E7)</f>
        <v>4.8099999999999998E-4</v>
      </c>
      <c r="AZ7" s="52" t="str">
        <f>IF(参照!F7="","",参照!F7)</f>
        <v>(株)Ｆ－Ｐｏｗｅｒ</v>
      </c>
      <c r="BA7" s="52" t="str">
        <f>IF(参照!G7="","",参照!G7)</f>
        <v>(株)Ｆ－Ｐｏｗｅｒ_(参考値)事業者全体</v>
      </c>
      <c r="BB7" s="52">
        <f t="shared" si="0"/>
        <v>0.48099999999999998</v>
      </c>
      <c r="BD7" s="52" t="str">
        <f>IF(参照!L7="","",参照!L7)</f>
        <v>中部電力ミライズ(株)</v>
      </c>
    </row>
    <row r="8" spans="1:60" ht="15" customHeight="1">
      <c r="A8" s="1"/>
      <c r="B8" s="1"/>
      <c r="C8" s="489" t="s">
        <v>22</v>
      </c>
      <c r="D8" s="490"/>
      <c r="E8" s="490"/>
      <c r="F8" s="490"/>
      <c r="G8" s="490"/>
      <c r="H8" s="490"/>
      <c r="I8" s="490"/>
      <c r="J8" s="490"/>
      <c r="K8" s="491"/>
      <c r="L8" s="1"/>
      <c r="N8" s="79">
        <v>2</v>
      </c>
      <c r="O8" s="364" t="s">
        <v>168</v>
      </c>
      <c r="P8" s="364" t="s">
        <v>2023</v>
      </c>
      <c r="Q8" s="70">
        <f t="shared" si="1"/>
        <v>0</v>
      </c>
      <c r="R8" s="80"/>
      <c r="S8" s="365">
        <v>1000</v>
      </c>
      <c r="T8" s="346">
        <f>係数１!D$49</f>
        <v>8640</v>
      </c>
      <c r="U8" s="73">
        <f t="shared" ref="U8:U36" si="5">IF(OR(S8="",O8=""),"",S8/1000*T8*0.0258)</f>
        <v>222.91200000000001</v>
      </c>
      <c r="V8" s="73">
        <f t="shared" ref="V8:V36" si="6">IF(OR(S8="",O8=""),"",IF(R8="",S8*Q8,S8*R8))</f>
        <v>0</v>
      </c>
      <c r="W8" s="74">
        <f t="array" aca="1" ref="W8" ca="1">IF(O8="","",IF(ISNUMBER(AA8),INDIRECT($BG$6&amp;AA8),IF(AA8="a",Q8,IF(AA8="b",INDIRECT($BG$6&amp;AB8),IF(AA8="c",R8,"")))))</f>
        <v>0.311</v>
      </c>
      <c r="X8" s="75"/>
      <c r="Y8" s="73">
        <f t="shared" ref="Y8:Y36" ca="1" si="7">IF(OR(S8="",O8=""),"",IF(X8="",S8*W8,S8*X8))</f>
        <v>311</v>
      </c>
      <c r="Z8" s="76">
        <f t="shared" ca="1" si="2"/>
        <v>1</v>
      </c>
      <c r="AA8" s="76">
        <f t="shared" ref="AA8:AA36" ca="1" si="8">IF(O8="","",IF(OR(AE8="",AF8=""),"c",IFERROR(MATCH("*残差*",INDIRECT($BG$5&amp;AE8&amp;":"&amp;$BG$5&amp;AF8),0)+AE8-1,IF(AF8-AE8&gt;=1,"b","a"))))</f>
        <v>593</v>
      </c>
      <c r="AB8" s="76">
        <f t="shared" ref="AB8:AB36" ca="1" si="9">IF(O8="","",IF(OR(AE8="",AF8=""),"-",IFERROR(MATCH("*事業者全体*",INDIRECT($BG$5&amp;AE8&amp;":"&amp;$BG$5&amp;AF8),0)+AE8-1,"-")))</f>
        <v>594</v>
      </c>
      <c r="AC8" s="76">
        <f t="shared" ref="AC8:AC36" ca="1" si="10">IF(Z8=0,1,IF(R8="",0,1))</f>
        <v>0</v>
      </c>
      <c r="AD8" s="76">
        <f t="shared" ref="AD8:AD36" si="11">IF(R8="",0,1)</f>
        <v>0</v>
      </c>
      <c r="AE8" s="76">
        <f t="shared" si="3"/>
        <v>588</v>
      </c>
      <c r="AF8" s="77">
        <f t="shared" si="4"/>
        <v>594</v>
      </c>
      <c r="AH8" s="79">
        <v>2</v>
      </c>
      <c r="AI8" s="32"/>
      <c r="AJ8" s="506"/>
      <c r="AK8" s="507"/>
      <c r="AL8" s="35"/>
      <c r="AN8" s="72" t="str">
        <f>IF(AJ8="","",IF(AJ8=0,3600,係数１!D$49))</f>
        <v/>
      </c>
      <c r="AO8" s="73" t="str">
        <f t="shared" ref="AO8:AO11" si="12">IF(OR(AL8="",AJ8="",AI8=""),"",AL8/1000*AN8*0.0258)</f>
        <v/>
      </c>
      <c r="AP8" s="273" t="str">
        <f t="shared" ref="AP8:AP11" si="13">IF(OR(AL8="",AI8=""),"",AL8*AJ8)</f>
        <v/>
      </c>
      <c r="AU8" s="52" t="str">
        <f>IF(参照!A8="","",参照!A8)</f>
        <v>A0002</v>
      </c>
      <c r="AV8" s="52" t="str">
        <f>IF(参照!B8="","",参照!B8)</f>
        <v>イーレックス(株)</v>
      </c>
      <c r="AW8" s="52" t="str">
        <f>IF(参照!C8="","",参照!C8)</f>
        <v>0.000453※</v>
      </c>
      <c r="AX8" s="52" t="str">
        <f>IF(参照!D8="","",参照!D8)</f>
        <v/>
      </c>
      <c r="AY8" s="52">
        <f>IF(参照!E8="","",参照!E8)</f>
        <v>4.5300000000000001E-4</v>
      </c>
      <c r="AZ8" s="52" t="str">
        <f>IF(参照!F8="","",参照!F8)</f>
        <v>イーレックス(株)</v>
      </c>
      <c r="BA8" s="52" t="str">
        <f>IF(参照!G8="","",参照!G8)</f>
        <v>イーレックス(株)_</v>
      </c>
      <c r="BB8" s="52">
        <f t="shared" si="0"/>
        <v>0.45300000000000001</v>
      </c>
      <c r="BD8" s="52" t="str">
        <f>IF(参照!L8="","",参照!L8)</f>
        <v>北陸電力(株)</v>
      </c>
      <c r="BF8" s="53" t="s">
        <v>591</v>
      </c>
      <c r="BG8" s="81">
        <f>COUNTA(BD4:BD1128)-COUNTBLANK(BD4:BD1128)</f>
        <v>565</v>
      </c>
    </row>
    <row r="9" spans="1:60" ht="18.75" customHeight="1">
      <c r="A9" s="1"/>
      <c r="B9" s="1"/>
      <c r="C9" s="495" t="s">
        <v>25</v>
      </c>
      <c r="D9" s="456" t="s">
        <v>5</v>
      </c>
      <c r="E9" s="456"/>
      <c r="F9" s="456"/>
      <c r="G9" s="456"/>
      <c r="H9" s="82" t="s">
        <v>6</v>
      </c>
      <c r="I9" s="82" t="s">
        <v>21</v>
      </c>
      <c r="J9" s="83" t="s">
        <v>488</v>
      </c>
      <c r="K9" s="84" t="s">
        <v>498</v>
      </c>
      <c r="L9" s="1"/>
      <c r="N9" s="79">
        <v>3</v>
      </c>
      <c r="O9" s="69"/>
      <c r="P9" s="69"/>
      <c r="Q9" s="70" t="str">
        <f t="shared" si="1"/>
        <v/>
      </c>
      <c r="R9" s="80"/>
      <c r="S9" s="348"/>
      <c r="T9" s="346">
        <f>係数１!D$49</f>
        <v>8640</v>
      </c>
      <c r="U9" s="73" t="str">
        <f t="shared" si="5"/>
        <v/>
      </c>
      <c r="V9" s="73" t="str">
        <f t="shared" si="6"/>
        <v/>
      </c>
      <c r="W9" s="74" t="str">
        <f t="array" aca="1" ref="W9" ca="1">IF(O9="","",IF(ISNUMBER(AA9),INDIRECT($BG$6&amp;AA9),IF(AA9="a",Q9,IF(AA9="b",INDIRECT($BG$6&amp;AB9),IF(AA9="c",R9,"")))))</f>
        <v/>
      </c>
      <c r="X9" s="75"/>
      <c r="Y9" s="73" t="str">
        <f t="shared" si="7"/>
        <v/>
      </c>
      <c r="Z9" s="76" t="str">
        <f t="shared" ca="1" si="2"/>
        <v/>
      </c>
      <c r="AA9" s="76" t="str">
        <f t="shared" ca="1" si="8"/>
        <v/>
      </c>
      <c r="AB9" s="76" t="str">
        <f t="shared" ca="1" si="9"/>
        <v/>
      </c>
      <c r="AC9" s="76">
        <f t="shared" ca="1" si="10"/>
        <v>0</v>
      </c>
      <c r="AD9" s="76">
        <f t="shared" si="11"/>
        <v>0</v>
      </c>
      <c r="AE9" s="76" t="str">
        <f t="shared" si="3"/>
        <v/>
      </c>
      <c r="AF9" s="77" t="str">
        <f t="shared" si="4"/>
        <v/>
      </c>
      <c r="AH9" s="79">
        <v>3</v>
      </c>
      <c r="AI9" s="32"/>
      <c r="AJ9" s="506"/>
      <c r="AK9" s="507"/>
      <c r="AL9" s="35"/>
      <c r="AN9" s="72" t="str">
        <f>IF(AJ9="","",IF(AJ9=0,3600,係数１!D$49))</f>
        <v/>
      </c>
      <c r="AO9" s="73" t="str">
        <f t="shared" si="12"/>
        <v/>
      </c>
      <c r="AP9" s="273" t="str">
        <f t="shared" si="13"/>
        <v/>
      </c>
      <c r="AU9" s="52" t="str">
        <f>IF(参照!A9="","",参照!A9)</f>
        <v>A0003</v>
      </c>
      <c r="AV9" s="52" t="str">
        <f>IF(参照!B9="","",参照!B9)</f>
        <v>リエスパワー(株)</v>
      </c>
      <c r="AW9" s="52">
        <f>IF(参照!C9="","",参照!C9)</f>
        <v>3.68E-4</v>
      </c>
      <c r="AX9" s="52" t="str">
        <f>IF(参照!D9="","",参照!D9)</f>
        <v/>
      </c>
      <c r="AY9" s="52">
        <f>IF(参照!E9="","",参照!E9)</f>
        <v>0</v>
      </c>
      <c r="AZ9" s="52" t="str">
        <f>IF(参照!F9="","",参照!F9)</f>
        <v>リエスパワー(株)</v>
      </c>
      <c r="BA9" s="52" t="str">
        <f>IF(参照!G9="","",参照!G9)</f>
        <v>リエスパワー(株)_</v>
      </c>
      <c r="BB9" s="52">
        <f t="shared" si="0"/>
        <v>0</v>
      </c>
      <c r="BD9" s="52" t="str">
        <f>IF(参照!L9="","",参照!L9)</f>
        <v>関西電力(株)</v>
      </c>
    </row>
    <row r="10" spans="1:60" ht="12.75" customHeight="1">
      <c r="A10" s="1"/>
      <c r="B10" s="1"/>
      <c r="C10" s="496"/>
      <c r="D10" s="492" t="s">
        <v>52</v>
      </c>
      <c r="E10" s="493"/>
      <c r="F10" s="493"/>
      <c r="G10" s="494"/>
      <c r="H10" s="82" t="s">
        <v>26</v>
      </c>
      <c r="I10" s="361">
        <v>50</v>
      </c>
      <c r="J10" s="371">
        <f>IF($I10="","",$I10*係数１!$D$8*0.0258)</f>
        <v>43.085999999999999</v>
      </c>
      <c r="K10" s="371">
        <f>IF($I10="","",$I10*係数１!$D$8*係数１!$F$8*44/12)</f>
        <v>114.50633333333333</v>
      </c>
      <c r="L10" s="1"/>
      <c r="N10" s="79">
        <v>4</v>
      </c>
      <c r="O10" s="69"/>
      <c r="P10" s="69"/>
      <c r="Q10" s="70" t="str">
        <f t="shared" si="1"/>
        <v/>
      </c>
      <c r="R10" s="80"/>
      <c r="S10" s="348"/>
      <c r="T10" s="346">
        <f>係数１!D$49</f>
        <v>8640</v>
      </c>
      <c r="U10" s="73" t="str">
        <f t="shared" si="5"/>
        <v/>
      </c>
      <c r="V10" s="73" t="str">
        <f t="shared" si="6"/>
        <v/>
      </c>
      <c r="W10" s="74" t="str">
        <f t="array" aca="1" ref="W10" ca="1">IF(O10="","",IF(ISNUMBER(AA10),INDIRECT($BG$6&amp;AA10),IF(AA10="a",Q10,IF(AA10="b",INDIRECT($BG$6&amp;AB10),IF(AA10="c",R10,"")))))</f>
        <v/>
      </c>
      <c r="X10" s="75"/>
      <c r="Y10" s="73" t="str">
        <f t="shared" si="7"/>
        <v/>
      </c>
      <c r="Z10" s="76" t="str">
        <f t="shared" ca="1" si="2"/>
        <v/>
      </c>
      <c r="AA10" s="76" t="str">
        <f t="shared" ca="1" si="8"/>
        <v/>
      </c>
      <c r="AB10" s="76" t="str">
        <f t="shared" ca="1" si="9"/>
        <v/>
      </c>
      <c r="AC10" s="76">
        <f t="shared" ca="1" si="10"/>
        <v>0</v>
      </c>
      <c r="AD10" s="76">
        <f t="shared" si="11"/>
        <v>0</v>
      </c>
      <c r="AE10" s="76" t="str">
        <f t="shared" si="3"/>
        <v/>
      </c>
      <c r="AF10" s="77" t="str">
        <f t="shared" si="4"/>
        <v/>
      </c>
      <c r="AH10" s="79">
        <v>4</v>
      </c>
      <c r="AI10" s="32"/>
      <c r="AJ10" s="506"/>
      <c r="AK10" s="507"/>
      <c r="AL10" s="35"/>
      <c r="AN10" s="72" t="str">
        <f>IF(AJ10="","",IF(AJ10=0,3600,係数１!D$49))</f>
        <v/>
      </c>
      <c r="AO10" s="73" t="str">
        <f t="shared" si="12"/>
        <v/>
      </c>
      <c r="AP10" s="273" t="str">
        <f t="shared" si="13"/>
        <v/>
      </c>
      <c r="AU10" s="52" t="str">
        <f>IF(参照!A10="","",参照!A10)</f>
        <v>A0004</v>
      </c>
      <c r="AV10" s="52" t="str">
        <f>IF(参照!B10="","",参照!B10)</f>
        <v>エバーグリーン・リテイリング(株)</v>
      </c>
      <c r="AW10" s="52">
        <f>IF(参照!C10="","",参照!C10)</f>
        <v>5.4799999999999998E-4</v>
      </c>
      <c r="AX10" s="52" t="str">
        <f>IF(参照!D10="","",参照!D10)</f>
        <v>メニューA</v>
      </c>
      <c r="AY10" s="52">
        <f>IF(参照!E10="","",参照!E10)</f>
        <v>0</v>
      </c>
      <c r="AZ10" s="52" t="str">
        <f>IF(参照!F10="","",参照!F10)</f>
        <v>エバーグリーン・リテイリング(株)</v>
      </c>
      <c r="BA10" s="52" t="str">
        <f>IF(参照!G10="","",参照!G10)</f>
        <v>エバーグリーン・リテイリング(株)_メニューA</v>
      </c>
      <c r="BB10" s="52">
        <f t="shared" si="0"/>
        <v>0</v>
      </c>
      <c r="BD10" s="52" t="str">
        <f>IF(参照!L10="","",参照!L10)</f>
        <v>中国電力(株)</v>
      </c>
    </row>
    <row r="11" spans="1:60" ht="12.75" customHeight="1" thickBot="1">
      <c r="A11" s="1"/>
      <c r="B11" s="1"/>
      <c r="C11" s="496"/>
      <c r="D11" s="456" t="s">
        <v>7</v>
      </c>
      <c r="E11" s="456"/>
      <c r="F11" s="456"/>
      <c r="G11" s="456"/>
      <c r="H11" s="82" t="s">
        <v>26</v>
      </c>
      <c r="I11" s="361">
        <v>40</v>
      </c>
      <c r="J11" s="371">
        <f>IF($I11="","",$I11*係数１!$D$11*0.0258)</f>
        <v>37.667999999999999</v>
      </c>
      <c r="K11" s="371">
        <f>IF($I11="","",$I11*係数１!$D$11*係数１!$F$11*44/12)</f>
        <v>100.10733333333336</v>
      </c>
      <c r="L11" s="1"/>
      <c r="N11" s="79">
        <v>5</v>
      </c>
      <c r="O11" s="69"/>
      <c r="P11" s="69"/>
      <c r="Q11" s="70" t="str">
        <f t="shared" si="1"/>
        <v/>
      </c>
      <c r="R11" s="80"/>
      <c r="S11" s="348"/>
      <c r="T11" s="346">
        <f>係数１!D$49</f>
        <v>8640</v>
      </c>
      <c r="U11" s="73" t="str">
        <f t="shared" si="5"/>
        <v/>
      </c>
      <c r="V11" s="73" t="str">
        <f t="shared" si="6"/>
        <v/>
      </c>
      <c r="W11" s="74" t="str">
        <f t="array" aca="1" ref="W11" ca="1">IF(O11="","",IF(ISNUMBER(AA11),INDIRECT($BG$6&amp;AA11),IF(AA11="a",Q11,IF(AA11="b",INDIRECT($BG$6&amp;AB11),IF(AA11="c",R11,"")))))</f>
        <v/>
      </c>
      <c r="X11" s="75"/>
      <c r="Y11" s="73" t="str">
        <f t="shared" si="7"/>
        <v/>
      </c>
      <c r="Z11" s="76" t="str">
        <f t="shared" ca="1" si="2"/>
        <v/>
      </c>
      <c r="AA11" s="76" t="str">
        <f t="shared" ca="1" si="8"/>
        <v/>
      </c>
      <c r="AB11" s="76" t="str">
        <f t="shared" ca="1" si="9"/>
        <v/>
      </c>
      <c r="AC11" s="76">
        <f t="shared" ca="1" si="10"/>
        <v>0</v>
      </c>
      <c r="AD11" s="76">
        <f t="shared" si="11"/>
        <v>0</v>
      </c>
      <c r="AE11" s="76" t="str">
        <f t="shared" si="3"/>
        <v/>
      </c>
      <c r="AF11" s="77" t="str">
        <f t="shared" si="4"/>
        <v/>
      </c>
      <c r="AH11" s="85">
        <v>5</v>
      </c>
      <c r="AI11" s="33"/>
      <c r="AJ11" s="508"/>
      <c r="AK11" s="509"/>
      <c r="AL11" s="29"/>
      <c r="AN11" s="72" t="str">
        <f>IF(AJ11="","",IF(AJ11=0,3600,係数１!D$49))</f>
        <v/>
      </c>
      <c r="AO11" s="73" t="str">
        <f t="shared" si="12"/>
        <v/>
      </c>
      <c r="AP11" s="273" t="str">
        <f t="shared" si="13"/>
        <v/>
      </c>
      <c r="AU11" s="52" t="str">
        <f>IF(参照!A11="","",参照!A11)</f>
        <v/>
      </c>
      <c r="AV11" s="52" t="str">
        <f>IF(参照!B11="","",参照!B11)</f>
        <v/>
      </c>
      <c r="AW11" s="52" t="str">
        <f>IF(参照!C11="","",参照!C11)</f>
        <v/>
      </c>
      <c r="AX11" s="52" t="str">
        <f>IF(参照!D11="","",参照!D11)</f>
        <v>メニューB(残差)</v>
      </c>
      <c r="AY11" s="52">
        <f>IF(参照!E11="","",参照!E11)</f>
        <v>4.9200000000000003E-4</v>
      </c>
      <c r="AZ11" s="52" t="str">
        <f>IF(参照!F11="","",参照!F11)</f>
        <v>エバーグリーン・リテイリング(株)</v>
      </c>
      <c r="BA11" s="52" t="str">
        <f>IF(参照!G11="","",参照!G11)</f>
        <v>エバーグリーン・リテイリング(株)_メニューB(残差)</v>
      </c>
      <c r="BB11" s="52">
        <f t="shared" si="0"/>
        <v>0.49200000000000005</v>
      </c>
      <c r="BD11" s="52" t="str">
        <f>IF(参照!L11="","",参照!L11)</f>
        <v>四国電力(株)</v>
      </c>
    </row>
    <row r="12" spans="1:60" ht="12.75" customHeight="1" thickTop="1" thickBot="1">
      <c r="A12" s="1"/>
      <c r="B12" s="1"/>
      <c r="C12" s="496"/>
      <c r="D12" s="499" t="s">
        <v>8</v>
      </c>
      <c r="E12" s="473"/>
      <c r="F12" s="473"/>
      <c r="G12" s="474"/>
      <c r="H12" s="82" t="s">
        <v>26</v>
      </c>
      <c r="I12" s="361">
        <v>30</v>
      </c>
      <c r="J12" s="371">
        <f>IF($I12="","",$I12*係数１!$D$12*0.0258)</f>
        <v>29.411999999999999</v>
      </c>
      <c r="K12" s="371">
        <f>IF($I12="","",$I12*係数１!$D$12*係数１!$F$12*44/12)</f>
        <v>78.584000000000003</v>
      </c>
      <c r="L12" s="1"/>
      <c r="N12" s="79">
        <v>6</v>
      </c>
      <c r="O12" s="69"/>
      <c r="P12" s="69"/>
      <c r="Q12" s="70" t="str">
        <f t="shared" si="1"/>
        <v/>
      </c>
      <c r="R12" s="80"/>
      <c r="S12" s="348"/>
      <c r="T12" s="346">
        <f>係数１!D$49</f>
        <v>8640</v>
      </c>
      <c r="U12" s="73" t="str">
        <f t="shared" si="5"/>
        <v/>
      </c>
      <c r="V12" s="73" t="str">
        <f t="shared" si="6"/>
        <v/>
      </c>
      <c r="W12" s="74" t="str">
        <f t="array" aca="1" ref="W12" ca="1">IF(O12="","",IF(ISNUMBER(AA12),INDIRECT($BG$6&amp;AA12),IF(AA12="a",Q12,IF(AA12="b",INDIRECT($BG$6&amp;AB12),IF(AA12="c",R12,"")))))</f>
        <v/>
      </c>
      <c r="X12" s="75"/>
      <c r="Y12" s="73" t="str">
        <f t="shared" si="7"/>
        <v/>
      </c>
      <c r="Z12" s="76" t="str">
        <f t="shared" ca="1" si="2"/>
        <v/>
      </c>
      <c r="AA12" s="76" t="str">
        <f t="shared" ca="1" si="8"/>
        <v/>
      </c>
      <c r="AB12" s="76" t="str">
        <f t="shared" ca="1" si="9"/>
        <v/>
      </c>
      <c r="AC12" s="76">
        <f t="shared" ca="1" si="10"/>
        <v>0</v>
      </c>
      <c r="AD12" s="76">
        <f t="shared" si="11"/>
        <v>0</v>
      </c>
      <c r="AE12" s="76" t="str">
        <f t="shared" si="3"/>
        <v/>
      </c>
      <c r="AF12" s="77" t="str">
        <f t="shared" si="4"/>
        <v/>
      </c>
      <c r="AH12" s="510" t="s">
        <v>67</v>
      </c>
      <c r="AI12" s="511"/>
      <c r="AJ12" s="511"/>
      <c r="AK12" s="511"/>
      <c r="AL12" s="86">
        <f>SUM(AL7:AL11)</f>
        <v>0</v>
      </c>
      <c r="AN12" s="87"/>
      <c r="AO12" s="88">
        <f>SUM(AO7:AO11)</f>
        <v>0</v>
      </c>
      <c r="AP12" s="86">
        <f>SUM(AP7:AP11)</f>
        <v>0</v>
      </c>
      <c r="AU12" s="52" t="str">
        <f>IF(参照!A12="","",参照!A12)</f>
        <v/>
      </c>
      <c r="AV12" s="52" t="str">
        <f>IF(参照!B12="","",参照!B12)</f>
        <v/>
      </c>
      <c r="AW12" s="52" t="str">
        <f>IF(参照!C12="","",参照!C12)</f>
        <v/>
      </c>
      <c r="AX12" s="52" t="str">
        <f>IF(参照!D12="","",参照!D12)</f>
        <v>(参考値)事業者全体</v>
      </c>
      <c r="AY12" s="52">
        <f>IF(参照!E12="","",参照!E12)</f>
        <v>4.28E-4</v>
      </c>
      <c r="AZ12" s="52" t="str">
        <f>IF(参照!F12="","",参照!F12)</f>
        <v>エバーグリーン・リテイリング(株)</v>
      </c>
      <c r="BA12" s="52" t="str">
        <f>IF(参照!G12="","",参照!G12)</f>
        <v>エバーグリーン・リテイリング(株)_(参考値)事業者全体</v>
      </c>
      <c r="BB12" s="52">
        <f t="shared" si="0"/>
        <v>0.42799999999999999</v>
      </c>
      <c r="BD12" s="52" t="str">
        <f>IF(参照!L12="","",参照!L12)</f>
        <v>九州電力(株)</v>
      </c>
    </row>
    <row r="13" spans="1:60" ht="12.75" customHeight="1">
      <c r="A13" s="1"/>
      <c r="B13" s="1"/>
      <c r="C13" s="496"/>
      <c r="D13" s="456" t="s">
        <v>9</v>
      </c>
      <c r="E13" s="456"/>
      <c r="F13" s="456"/>
      <c r="G13" s="456"/>
      <c r="H13" s="82" t="s">
        <v>26</v>
      </c>
      <c r="I13" s="361">
        <v>100</v>
      </c>
      <c r="J13" s="371">
        <f>IF($I13="","",$I13*係数１!$D$13*0.0258)</f>
        <v>100.36199999999999</v>
      </c>
      <c r="K13" s="371">
        <f>IF($I13="","",$I13*係数１!$D$13*係数１!$F$13*44/12)</f>
        <v>275.28233333333333</v>
      </c>
      <c r="L13" s="1"/>
      <c r="N13" s="79">
        <v>7</v>
      </c>
      <c r="O13" s="69"/>
      <c r="P13" s="69"/>
      <c r="Q13" s="70" t="str">
        <f t="shared" si="1"/>
        <v/>
      </c>
      <c r="R13" s="80"/>
      <c r="S13" s="348"/>
      <c r="T13" s="346">
        <f>係数１!D$49</f>
        <v>8640</v>
      </c>
      <c r="U13" s="73" t="str">
        <f t="shared" si="5"/>
        <v/>
      </c>
      <c r="V13" s="73" t="str">
        <f t="shared" si="6"/>
        <v/>
      </c>
      <c r="W13" s="74" t="str">
        <f t="array" aca="1" ref="W13" ca="1">IF(O13="","",IF(ISNUMBER(AA13),INDIRECT($BG$6&amp;AA13),IF(AA13="a",Q13,IF(AA13="b",INDIRECT($BG$6&amp;AB13),IF(AA13="c",R13,"")))))</f>
        <v/>
      </c>
      <c r="X13" s="75"/>
      <c r="Y13" s="73" t="str">
        <f t="shared" si="7"/>
        <v/>
      </c>
      <c r="Z13" s="76" t="str">
        <f t="shared" ca="1" si="2"/>
        <v/>
      </c>
      <c r="AA13" s="76" t="str">
        <f t="shared" ca="1" si="8"/>
        <v/>
      </c>
      <c r="AB13" s="76" t="str">
        <f t="shared" ca="1" si="9"/>
        <v/>
      </c>
      <c r="AC13" s="76">
        <f t="shared" ca="1" si="10"/>
        <v>0</v>
      </c>
      <c r="AD13" s="76">
        <f t="shared" si="11"/>
        <v>0</v>
      </c>
      <c r="AE13" s="76" t="str">
        <f t="shared" si="3"/>
        <v/>
      </c>
      <c r="AF13" s="77" t="str">
        <f t="shared" si="4"/>
        <v/>
      </c>
      <c r="AU13" s="52" t="str">
        <f>IF(参照!A13="","",参照!A13)</f>
        <v>A0006</v>
      </c>
      <c r="AV13" s="52" t="str">
        <f>IF(参照!B13="","",参照!B13)</f>
        <v>エバーグリーン・マーケティング(株)</v>
      </c>
      <c r="AW13" s="52">
        <f>IF(参照!C13="","",参照!C13)</f>
        <v>5.3499999999999999E-4</v>
      </c>
      <c r="AX13" s="52" t="str">
        <f>IF(参照!D13="","",参照!D13)</f>
        <v>メニューA</v>
      </c>
      <c r="AY13" s="52">
        <f>IF(参照!E13="","",参照!E13)</f>
        <v>0</v>
      </c>
      <c r="AZ13" s="52" t="str">
        <f>IF(参照!F13="","",参照!F13)</f>
        <v>エバーグリーン・マーケティング(株)</v>
      </c>
      <c r="BA13" s="52" t="str">
        <f>IF(参照!G13="","",参照!G13)</f>
        <v>エバーグリーン・マーケティング(株)_メニューA</v>
      </c>
      <c r="BB13" s="52">
        <f t="shared" si="0"/>
        <v>0</v>
      </c>
      <c r="BD13" s="52" t="str">
        <f>IF(参照!L13="","",参照!L13)</f>
        <v>沖縄電力(株)</v>
      </c>
    </row>
    <row r="14" spans="1:60" ht="12.75" customHeight="1">
      <c r="A14" s="1"/>
      <c r="B14" s="1"/>
      <c r="C14" s="496"/>
      <c r="D14" s="492" t="s">
        <v>53</v>
      </c>
      <c r="E14" s="493"/>
      <c r="F14" s="493"/>
      <c r="G14" s="494"/>
      <c r="H14" s="20" t="s">
        <v>33</v>
      </c>
      <c r="I14" s="361">
        <v>0</v>
      </c>
      <c r="J14" s="371">
        <f>IF($I14="","",$I14*係数１!$D$18*0.0258)</f>
        <v>0</v>
      </c>
      <c r="K14" s="371">
        <f>IF($I14="","",$I14*係数１!$D$18*係数１!$F$18*44/12)</f>
        <v>0</v>
      </c>
      <c r="L14" s="1"/>
      <c r="N14" s="79">
        <v>8</v>
      </c>
      <c r="O14" s="69"/>
      <c r="P14" s="69"/>
      <c r="Q14" s="70" t="str">
        <f t="shared" si="1"/>
        <v/>
      </c>
      <c r="R14" s="80"/>
      <c r="S14" s="348"/>
      <c r="T14" s="346">
        <f>係数１!D$49</f>
        <v>8640</v>
      </c>
      <c r="U14" s="73" t="str">
        <f t="shared" si="5"/>
        <v/>
      </c>
      <c r="V14" s="73" t="str">
        <f t="shared" si="6"/>
        <v/>
      </c>
      <c r="W14" s="74" t="str">
        <f t="array" aca="1" ref="W14" ca="1">IF(O14="","",IF(ISNUMBER(AA14),INDIRECT($BG$6&amp;AA14),IF(AA14="a",Q14,IF(AA14="b",INDIRECT($BG$6&amp;AB14),IF(AA14="c",R14,"")))))</f>
        <v/>
      </c>
      <c r="X14" s="75"/>
      <c r="Y14" s="73" t="str">
        <f t="shared" si="7"/>
        <v/>
      </c>
      <c r="Z14" s="76" t="str">
        <f t="shared" ca="1" si="2"/>
        <v/>
      </c>
      <c r="AA14" s="76" t="str">
        <f t="shared" ca="1" si="8"/>
        <v/>
      </c>
      <c r="AB14" s="76" t="str">
        <f t="shared" ca="1" si="9"/>
        <v/>
      </c>
      <c r="AC14" s="76">
        <f t="shared" ca="1" si="10"/>
        <v>0</v>
      </c>
      <c r="AD14" s="76">
        <f t="shared" si="11"/>
        <v>0</v>
      </c>
      <c r="AE14" s="76" t="str">
        <f t="shared" si="3"/>
        <v/>
      </c>
      <c r="AF14" s="77" t="str">
        <f t="shared" si="4"/>
        <v/>
      </c>
      <c r="AU14" s="52" t="str">
        <f>IF(参照!A14="","",参照!A14)</f>
        <v/>
      </c>
      <c r="AV14" s="52" t="str">
        <f>IF(参照!B14="","",参照!B14)</f>
        <v/>
      </c>
      <c r="AW14" s="52" t="str">
        <f>IF(参照!C14="","",参照!C14)</f>
        <v/>
      </c>
      <c r="AX14" s="52" t="str">
        <f>IF(参照!D14="","",参照!D14)</f>
        <v>メニューB</v>
      </c>
      <c r="AY14" s="52">
        <f>IF(参照!E14="","",参照!E14)</f>
        <v>0</v>
      </c>
      <c r="AZ14" s="52" t="str">
        <f>IF(参照!F14="","",参照!F14)</f>
        <v>エバーグリーン・マーケティング(株)</v>
      </c>
      <c r="BA14" s="52" t="str">
        <f>IF(参照!G14="","",参照!G14)</f>
        <v>エバーグリーン・マーケティング(株)_メニューB</v>
      </c>
      <c r="BB14" s="52">
        <f t="shared" si="0"/>
        <v>0</v>
      </c>
      <c r="BD14" s="52" t="str">
        <f>IF(参照!L14="","",参照!L14)</f>
        <v>(株)ａｆｔｅｒＦＩＴ</v>
      </c>
    </row>
    <row r="15" spans="1:60" ht="12.75" customHeight="1" thickBot="1">
      <c r="A15" s="1"/>
      <c r="B15" s="1"/>
      <c r="C15" s="496"/>
      <c r="D15" s="492" t="s">
        <v>54</v>
      </c>
      <c r="E15" s="493"/>
      <c r="F15" s="493"/>
      <c r="G15" s="494"/>
      <c r="H15" s="20" t="s">
        <v>33</v>
      </c>
      <c r="I15" s="361">
        <v>0</v>
      </c>
      <c r="J15" s="371">
        <f>IF($I15="","",$I15*係数１!$D$20*0.0258)</f>
        <v>0</v>
      </c>
      <c r="K15" s="371">
        <f>IF($I15="","",$I15*係数１!$D$20*係数１!$F$20*44/12)</f>
        <v>0</v>
      </c>
      <c r="L15" s="1"/>
      <c r="N15" s="79">
        <v>9</v>
      </c>
      <c r="O15" s="69"/>
      <c r="P15" s="69"/>
      <c r="Q15" s="70" t="str">
        <f t="shared" si="1"/>
        <v/>
      </c>
      <c r="R15" s="80"/>
      <c r="S15" s="348"/>
      <c r="T15" s="346">
        <f>係数１!D$49</f>
        <v>8640</v>
      </c>
      <c r="U15" s="73" t="str">
        <f t="shared" si="5"/>
        <v/>
      </c>
      <c r="V15" s="73" t="str">
        <f t="shared" si="6"/>
        <v/>
      </c>
      <c r="W15" s="74" t="str">
        <f t="array" aca="1" ref="W15" ca="1">IF(O15="","",IF(ISNUMBER(AA15),INDIRECT($BG$6&amp;AA15),IF(AA15="a",Q15,IF(AA15="b",INDIRECT($BG$6&amp;AB15),IF(AA15="c",R15,"")))))</f>
        <v/>
      </c>
      <c r="X15" s="75"/>
      <c r="Y15" s="73" t="str">
        <f t="shared" si="7"/>
        <v/>
      </c>
      <c r="Z15" s="76" t="str">
        <f t="shared" ca="1" si="2"/>
        <v/>
      </c>
      <c r="AA15" s="76" t="str">
        <f t="shared" ca="1" si="8"/>
        <v/>
      </c>
      <c r="AB15" s="76" t="str">
        <f t="shared" ca="1" si="9"/>
        <v/>
      </c>
      <c r="AC15" s="76">
        <f t="shared" ca="1" si="10"/>
        <v>0</v>
      </c>
      <c r="AD15" s="76">
        <f t="shared" si="11"/>
        <v>0</v>
      </c>
      <c r="AE15" s="76" t="str">
        <f t="shared" si="3"/>
        <v/>
      </c>
      <c r="AF15" s="77" t="str">
        <f t="shared" si="4"/>
        <v/>
      </c>
      <c r="AH15" s="38" t="s">
        <v>508</v>
      </c>
      <c r="AU15" s="52" t="str">
        <f>IF(参照!A15="","",参照!A15)</f>
        <v/>
      </c>
      <c r="AV15" s="52" t="str">
        <f>IF(参照!B15="","",参照!B15)</f>
        <v/>
      </c>
      <c r="AW15" s="52" t="str">
        <f>IF(参照!C15="","",参照!C15)</f>
        <v/>
      </c>
      <c r="AX15" s="52" t="str">
        <f>IF(参照!D15="","",参照!D15)</f>
        <v>メニューC(残差)</v>
      </c>
      <c r="AY15" s="52">
        <f>IF(参照!E15="","",参照!E15)</f>
        <v>5.1800000000000001E-4</v>
      </c>
      <c r="AZ15" s="52" t="str">
        <f>IF(参照!F15="","",参照!F15)</f>
        <v>エバーグリーン・マーケティング(株)</v>
      </c>
      <c r="BA15" s="52" t="str">
        <f>IF(参照!G15="","",参照!G15)</f>
        <v>エバーグリーン・マーケティング(株)_メニューC(残差)</v>
      </c>
      <c r="BB15" s="52">
        <f t="shared" si="0"/>
        <v>0.51800000000000002</v>
      </c>
      <c r="BD15" s="52" t="str">
        <f>IF(参照!L15="","",参照!L15)</f>
        <v>Ａｐａｍａｎ　Ｅｎｅｒｇｙ(株)</v>
      </c>
    </row>
    <row r="16" spans="1:60" ht="12.75" customHeight="1" thickBot="1">
      <c r="A16" s="1"/>
      <c r="B16" s="1"/>
      <c r="C16" s="496"/>
      <c r="D16" s="499" t="s">
        <v>55</v>
      </c>
      <c r="E16" s="473"/>
      <c r="F16" s="473"/>
      <c r="G16" s="474"/>
      <c r="H16" s="82" t="s">
        <v>18</v>
      </c>
      <c r="I16" s="361">
        <v>0</v>
      </c>
      <c r="J16" s="371">
        <f>IF($I16="","",$I16*係数１!$D$30*0.0258)</f>
        <v>0</v>
      </c>
      <c r="K16" s="371">
        <f>IF($I16="","",$I16*係数１!$D$30*係数１!$F$30)</f>
        <v>0</v>
      </c>
      <c r="L16" s="1"/>
      <c r="N16" s="79">
        <v>10</v>
      </c>
      <c r="O16" s="69"/>
      <c r="P16" s="69"/>
      <c r="Q16" s="70" t="str">
        <f t="shared" si="1"/>
        <v/>
      </c>
      <c r="R16" s="80"/>
      <c r="S16" s="348"/>
      <c r="T16" s="346">
        <f>係数１!D$49</f>
        <v>8640</v>
      </c>
      <c r="U16" s="73" t="str">
        <f t="shared" si="5"/>
        <v/>
      </c>
      <c r="V16" s="73" t="str">
        <f t="shared" si="6"/>
        <v/>
      </c>
      <c r="W16" s="74" t="str">
        <f t="array" aca="1" ref="W16" ca="1">IF(O16="","",IF(ISNUMBER(AA16),INDIRECT($BG$6&amp;AA16),IF(AA16="a",Q16,IF(AA16="b",INDIRECT($BG$6&amp;AB16),IF(AA16="c",R16,"")))))</f>
        <v/>
      </c>
      <c r="X16" s="75"/>
      <c r="Y16" s="73" t="str">
        <f t="shared" si="7"/>
        <v/>
      </c>
      <c r="Z16" s="76" t="str">
        <f t="shared" ca="1" si="2"/>
        <v/>
      </c>
      <c r="AA16" s="76" t="str">
        <f t="shared" ca="1" si="8"/>
        <v/>
      </c>
      <c r="AB16" s="76" t="str">
        <f t="shared" ca="1" si="9"/>
        <v/>
      </c>
      <c r="AC16" s="76">
        <f t="shared" ca="1" si="10"/>
        <v>0</v>
      </c>
      <c r="AD16" s="76">
        <f t="shared" si="11"/>
        <v>0</v>
      </c>
      <c r="AE16" s="76" t="str">
        <f t="shared" si="3"/>
        <v/>
      </c>
      <c r="AF16" s="77" t="str">
        <f t="shared" si="4"/>
        <v/>
      </c>
      <c r="AH16" s="89"/>
      <c r="AI16" s="90" t="s">
        <v>507</v>
      </c>
      <c r="AJ16" s="525" t="s">
        <v>504</v>
      </c>
      <c r="AK16" s="526"/>
      <c r="AL16" s="66" t="s">
        <v>592</v>
      </c>
      <c r="AM16" s="91" t="s">
        <v>593</v>
      </c>
      <c r="AN16" s="92" t="s">
        <v>594</v>
      </c>
      <c r="AO16" s="59" t="s">
        <v>595</v>
      </c>
      <c r="AP16" s="93" t="s">
        <v>596</v>
      </c>
      <c r="AQ16" s="59" t="s">
        <v>597</v>
      </c>
      <c r="AR16" s="66" t="s">
        <v>598</v>
      </c>
      <c r="AU16" s="52" t="str">
        <f>IF(参照!A16="","",参照!A16)</f>
        <v/>
      </c>
      <c r="AV16" s="52" t="str">
        <f>IF(参照!B16="","",参照!B16)</f>
        <v/>
      </c>
      <c r="AW16" s="52" t="str">
        <f>IF(参照!C16="","",参照!C16)</f>
        <v/>
      </c>
      <c r="AX16" s="52" t="str">
        <f>IF(参照!D16="","",参照!D16)</f>
        <v>(参考値)事業者全体</v>
      </c>
      <c r="AY16" s="52">
        <f>IF(参照!E16="","",参照!E16)</f>
        <v>5.4800000000000009E-4</v>
      </c>
      <c r="AZ16" s="52" t="str">
        <f>IF(参照!F16="","",参照!F16)</f>
        <v>エバーグリーン・マーケティング(株)</v>
      </c>
      <c r="BA16" s="52" t="str">
        <f>IF(参照!G16="","",参照!G16)</f>
        <v>エバーグリーン・マーケティング(株)_(参考値)事業者全体</v>
      </c>
      <c r="BB16" s="52">
        <f t="shared" si="0"/>
        <v>0.54800000000000004</v>
      </c>
      <c r="BD16" s="52" t="str">
        <f>IF(参照!L16="","",参照!L16)</f>
        <v>ａｕエネルギー＆ライフ(株)(旧：ＫＤＤＩ(株))</v>
      </c>
    </row>
    <row r="17" spans="1:56" ht="12.75" customHeight="1" thickTop="1">
      <c r="A17" s="1"/>
      <c r="B17" s="1"/>
      <c r="C17" s="496"/>
      <c r="D17" s="456" t="s">
        <v>10</v>
      </c>
      <c r="E17" s="456"/>
      <c r="F17" s="456"/>
      <c r="G17" s="456"/>
      <c r="H17" s="82" t="s">
        <v>27</v>
      </c>
      <c r="I17" s="361">
        <v>0</v>
      </c>
      <c r="J17" s="371">
        <f>IF($I17="","",$I17*係数１!$D$43*0.0258)</f>
        <v>0</v>
      </c>
      <c r="K17" s="371">
        <f>IF($I17="","",$I17*係数１!$F$43)</f>
        <v>0</v>
      </c>
      <c r="L17" s="1"/>
      <c r="N17" s="79">
        <v>11</v>
      </c>
      <c r="O17" s="69"/>
      <c r="P17" s="69"/>
      <c r="Q17" s="70" t="str">
        <f t="shared" si="1"/>
        <v/>
      </c>
      <c r="R17" s="80"/>
      <c r="S17" s="348"/>
      <c r="T17" s="346">
        <f>係数１!D$49</f>
        <v>8640</v>
      </c>
      <c r="U17" s="73" t="str">
        <f t="shared" si="5"/>
        <v/>
      </c>
      <c r="V17" s="73" t="str">
        <f t="shared" si="6"/>
        <v/>
      </c>
      <c r="W17" s="74" t="str">
        <f t="array" aca="1" ref="W17" ca="1">IF(O17="","",IF(ISNUMBER(AA17),INDIRECT($BG$6&amp;AA17),IF(AA17="a",Q17,IF(AA17="b",INDIRECT($BG$6&amp;AB17),IF(AA17="c",R17,"")))))</f>
        <v/>
      </c>
      <c r="X17" s="75"/>
      <c r="Y17" s="73" t="str">
        <f t="shared" si="7"/>
        <v/>
      </c>
      <c r="Z17" s="76" t="str">
        <f t="shared" ca="1" si="2"/>
        <v/>
      </c>
      <c r="AA17" s="76" t="str">
        <f t="shared" ca="1" si="8"/>
        <v/>
      </c>
      <c r="AB17" s="76" t="str">
        <f t="shared" ca="1" si="9"/>
        <v/>
      </c>
      <c r="AC17" s="76">
        <f t="shared" ca="1" si="10"/>
        <v>0</v>
      </c>
      <c r="AD17" s="76">
        <f t="shared" si="11"/>
        <v>0</v>
      </c>
      <c r="AE17" s="76" t="str">
        <f t="shared" si="3"/>
        <v/>
      </c>
      <c r="AF17" s="77" t="str">
        <f t="shared" si="4"/>
        <v/>
      </c>
      <c r="AH17" s="527" t="s">
        <v>505</v>
      </c>
      <c r="AI17" s="94" t="s">
        <v>599</v>
      </c>
      <c r="AJ17" s="366">
        <v>0</v>
      </c>
      <c r="AK17" s="272" t="s">
        <v>2319</v>
      </c>
      <c r="AL17" s="96">
        <f>IF(AJ17="","",AJ17*AN17*0.0258)</f>
        <v>0</v>
      </c>
      <c r="AM17" s="97">
        <f>IF(AJ17="","",AJ17*AN17*AO17*44/12)</f>
        <v>0</v>
      </c>
      <c r="AN17" s="98">
        <f>係数１!D55</f>
        <v>13.6</v>
      </c>
      <c r="AO17" s="99">
        <f>係数１!F55</f>
        <v>0</v>
      </c>
      <c r="AP17" s="99" t="str">
        <f>係数１!G55</f>
        <v>ｔ－C/GJ</v>
      </c>
      <c r="AQ17" s="100">
        <v>0.8</v>
      </c>
      <c r="AR17" s="101">
        <f>IF(AJ17="","",AL17*AQ17)</f>
        <v>0</v>
      </c>
      <c r="AU17" s="52" t="str">
        <f>IF(参照!A17="","",参照!A17)</f>
        <v>A0007</v>
      </c>
      <c r="AV17" s="52" t="str">
        <f>IF(参照!B17="","",参照!B17)</f>
        <v>(株)ＳＥウイングズ</v>
      </c>
      <c r="AW17" s="52">
        <f>IF(参照!C17="","",参照!C17)</f>
        <v>2.6200000000000003E-4</v>
      </c>
      <c r="AX17" s="52" t="str">
        <f>IF(参照!D17="","",参照!D17)</f>
        <v/>
      </c>
      <c r="AY17" s="52">
        <f>IF(参照!E17="","",参照!E17)</f>
        <v>4.0099999999999999E-4</v>
      </c>
      <c r="AZ17" s="52" t="str">
        <f>IF(参照!F17="","",参照!F17)</f>
        <v>(株)ＳＥウイングズ</v>
      </c>
      <c r="BA17" s="52" t="str">
        <f>IF(参照!G17="","",参照!G17)</f>
        <v>(株)ＳＥウイングズ_</v>
      </c>
      <c r="BB17" s="52">
        <f t="shared" si="0"/>
        <v>0.40099999999999997</v>
      </c>
      <c r="BD17" s="52" t="str">
        <f>IF(参照!L17="","",参照!L17)</f>
        <v>Ｃａｓｔｌｅｔｏｎ　Ｃｏｍｍｏｄｉｔｉｅｓ　Ｊａｐａｎ合同会社</v>
      </c>
    </row>
    <row r="18" spans="1:56" ht="12.75" customHeight="1">
      <c r="A18" s="1"/>
      <c r="B18" s="1"/>
      <c r="C18" s="496"/>
      <c r="D18" s="492" t="s">
        <v>134</v>
      </c>
      <c r="E18" s="493"/>
      <c r="F18" s="493"/>
      <c r="G18" s="494"/>
      <c r="H18" s="102" t="s">
        <v>27</v>
      </c>
      <c r="I18" s="362">
        <v>0</v>
      </c>
      <c r="J18" s="371">
        <f>IF($I18="","",$I18*係数１!$D$44*0.0258)</f>
        <v>0</v>
      </c>
      <c r="K18" s="371">
        <f>IF($I18="","",$I18*係数１!$F$44)</f>
        <v>0</v>
      </c>
      <c r="L18" s="1"/>
      <c r="N18" s="79">
        <v>12</v>
      </c>
      <c r="O18" s="69"/>
      <c r="P18" s="69"/>
      <c r="Q18" s="70" t="str">
        <f t="shared" si="1"/>
        <v/>
      </c>
      <c r="R18" s="80"/>
      <c r="S18" s="348"/>
      <c r="T18" s="346">
        <f>係数１!D$49</f>
        <v>8640</v>
      </c>
      <c r="U18" s="73" t="str">
        <f t="shared" si="5"/>
        <v/>
      </c>
      <c r="V18" s="73" t="str">
        <f t="shared" si="6"/>
        <v/>
      </c>
      <c r="W18" s="74" t="str">
        <f t="array" aca="1" ref="W18" ca="1">IF(O18="","",IF(ISNUMBER(AA18),INDIRECT($BG$6&amp;AA18),IF(AA18="a",Q18,IF(AA18="b",INDIRECT($BG$6&amp;AB18),IF(AA18="c",R18,"")))))</f>
        <v/>
      </c>
      <c r="X18" s="75"/>
      <c r="Y18" s="73" t="str">
        <f t="shared" si="7"/>
        <v/>
      </c>
      <c r="Z18" s="76" t="str">
        <f t="shared" ca="1" si="2"/>
        <v/>
      </c>
      <c r="AA18" s="76" t="str">
        <f t="shared" ca="1" si="8"/>
        <v/>
      </c>
      <c r="AB18" s="76" t="str">
        <f t="shared" ca="1" si="9"/>
        <v/>
      </c>
      <c r="AC18" s="76">
        <f t="shared" ca="1" si="10"/>
        <v>0</v>
      </c>
      <c r="AD18" s="76">
        <f t="shared" si="11"/>
        <v>0</v>
      </c>
      <c r="AE18" s="76" t="str">
        <f t="shared" si="3"/>
        <v/>
      </c>
      <c r="AF18" s="77" t="str">
        <f t="shared" si="4"/>
        <v/>
      </c>
      <c r="AH18" s="528"/>
      <c r="AI18" s="103" t="s">
        <v>601</v>
      </c>
      <c r="AJ18" s="367">
        <v>0</v>
      </c>
      <c r="AK18" s="272" t="s">
        <v>2319</v>
      </c>
      <c r="AL18" s="21">
        <f t="shared" ref="AL18:AL33" si="14">IF(AJ18="","",AJ18*AN18*0.0258)</f>
        <v>0</v>
      </c>
      <c r="AM18" s="97">
        <f t="shared" ref="AM18:AM33" si="15">IF(AJ18="","",AJ18*AN18*AO18*44/12)</f>
        <v>0</v>
      </c>
      <c r="AN18" s="98">
        <f>係数１!D56</f>
        <v>13.2</v>
      </c>
      <c r="AO18" s="99">
        <f>係数１!F56</f>
        <v>0</v>
      </c>
      <c r="AP18" s="99" t="str">
        <f>係数１!G56</f>
        <v>ｔ－C/GJ</v>
      </c>
      <c r="AQ18" s="22">
        <v>0.8</v>
      </c>
      <c r="AR18" s="101">
        <f t="shared" ref="AR18:AR36" si="16">IF(AJ18="","",AL18*AQ18)</f>
        <v>0</v>
      </c>
      <c r="AU18" s="52" t="str">
        <f>IF(参照!A18="","",参照!A18)</f>
        <v>A0008</v>
      </c>
      <c r="AV18" s="52" t="str">
        <f>IF(参照!B18="","",参照!B18)</f>
        <v>(株)イーセル</v>
      </c>
      <c r="AW18" s="52">
        <f>IF(参照!C18="","",参照!C18)</f>
        <v>4.75E-4</v>
      </c>
      <c r="AX18" s="52" t="str">
        <f>IF(参照!D18="","",参照!D18)</f>
        <v/>
      </c>
      <c r="AY18" s="52">
        <f>IF(参照!E18="","",参照!E18)</f>
        <v>4.8200000000000001E-4</v>
      </c>
      <c r="AZ18" s="52" t="str">
        <f>IF(参照!F18="","",参照!F18)</f>
        <v>(株)イーセル</v>
      </c>
      <c r="BA18" s="52" t="str">
        <f>IF(参照!G18="","",参照!G18)</f>
        <v>(株)イーセル_</v>
      </c>
      <c r="BB18" s="52">
        <f t="shared" si="0"/>
        <v>0.48199999999999998</v>
      </c>
      <c r="BD18" s="52" t="str">
        <f>IF(参照!L18="","",参照!L18)</f>
        <v>(株)ＣＤエナジーダイレクト</v>
      </c>
    </row>
    <row r="19" spans="1:56" ht="16.5" customHeight="1">
      <c r="A19" s="1"/>
      <c r="B19" s="1"/>
      <c r="C19" s="496"/>
      <c r="D19" s="470" t="s">
        <v>59</v>
      </c>
      <c r="E19" s="530" t="s">
        <v>135</v>
      </c>
      <c r="F19" s="470" t="s">
        <v>60</v>
      </c>
      <c r="G19" s="105" t="s">
        <v>131</v>
      </c>
      <c r="H19" s="454" t="s">
        <v>19</v>
      </c>
      <c r="I19" s="539">
        <f>S37</f>
        <v>4000</v>
      </c>
      <c r="J19" s="539">
        <f>U37</f>
        <v>891.64800000000002</v>
      </c>
      <c r="K19" s="539">
        <f>V37</f>
        <v>933</v>
      </c>
      <c r="L19" s="1"/>
      <c r="N19" s="79">
        <v>13</v>
      </c>
      <c r="O19" s="69"/>
      <c r="P19" s="69"/>
      <c r="Q19" s="70" t="str">
        <f t="shared" si="1"/>
        <v/>
      </c>
      <c r="R19" s="80"/>
      <c r="S19" s="348"/>
      <c r="T19" s="346">
        <f>係数１!D$49</f>
        <v>8640</v>
      </c>
      <c r="U19" s="73" t="str">
        <f t="shared" si="5"/>
        <v/>
      </c>
      <c r="V19" s="73" t="str">
        <f t="shared" si="6"/>
        <v/>
      </c>
      <c r="W19" s="74" t="str">
        <f t="array" aca="1" ref="W19" ca="1">IF(O19="","",IF(ISNUMBER(AA19),INDIRECT($BG$6&amp;AA19),IF(AA19="a",Q19,IF(AA19="b",INDIRECT($BG$6&amp;AB19),IF(AA19="c",R19,"")))))</f>
        <v/>
      </c>
      <c r="X19" s="75"/>
      <c r="Y19" s="73" t="str">
        <f t="shared" si="7"/>
        <v/>
      </c>
      <c r="Z19" s="76" t="str">
        <f t="shared" ca="1" si="2"/>
        <v/>
      </c>
      <c r="AA19" s="76" t="str">
        <f t="shared" ca="1" si="8"/>
        <v/>
      </c>
      <c r="AB19" s="76" t="str">
        <f t="shared" ca="1" si="9"/>
        <v/>
      </c>
      <c r="AC19" s="76">
        <f t="shared" ca="1" si="10"/>
        <v>0</v>
      </c>
      <c r="AD19" s="76">
        <f t="shared" si="11"/>
        <v>0</v>
      </c>
      <c r="AE19" s="76" t="str">
        <f t="shared" si="3"/>
        <v/>
      </c>
      <c r="AF19" s="77" t="str">
        <f t="shared" si="4"/>
        <v/>
      </c>
      <c r="AH19" s="528"/>
      <c r="AI19" s="103" t="s">
        <v>602</v>
      </c>
      <c r="AJ19" s="367">
        <v>0</v>
      </c>
      <c r="AK19" s="272" t="s">
        <v>2319</v>
      </c>
      <c r="AL19" s="21">
        <f t="shared" si="14"/>
        <v>0</v>
      </c>
      <c r="AM19" s="97">
        <f t="shared" si="15"/>
        <v>0</v>
      </c>
      <c r="AN19" s="98">
        <f>係数１!D57</f>
        <v>17.100000000000001</v>
      </c>
      <c r="AO19" s="99">
        <f>係数１!F57</f>
        <v>0</v>
      </c>
      <c r="AP19" s="99" t="str">
        <f>係数１!G57</f>
        <v>ｔ－C/GJ</v>
      </c>
      <c r="AQ19" s="22">
        <v>0.8</v>
      </c>
      <c r="AR19" s="101">
        <f t="shared" si="16"/>
        <v>0</v>
      </c>
      <c r="AU19" s="52" t="str">
        <f>IF(参照!A19="","",参照!A19)</f>
        <v>A0009</v>
      </c>
      <c r="AV19" s="52" t="str">
        <f>IF(参照!B19="","",参照!B19)</f>
        <v>(株)エネット</v>
      </c>
      <c r="AW19" s="52">
        <f>IF(参照!C19="","",参照!C19)</f>
        <v>4.0499999999999998E-4</v>
      </c>
      <c r="AX19" s="52" t="str">
        <f>IF(参照!D19="","",参照!D19)</f>
        <v>メニューA</v>
      </c>
      <c r="AY19" s="52">
        <f>IF(参照!E19="","",参照!E19)</f>
        <v>0</v>
      </c>
      <c r="AZ19" s="52" t="str">
        <f>IF(参照!F19="","",参照!F19)</f>
        <v>(株)エネット</v>
      </c>
      <c r="BA19" s="52" t="str">
        <f>IF(参照!G19="","",参照!G19)</f>
        <v>(株)エネット_メニューA</v>
      </c>
      <c r="BB19" s="52">
        <f t="shared" si="0"/>
        <v>0</v>
      </c>
      <c r="BD19" s="52" t="str">
        <f>IF(参照!L19="","",参照!L19)</f>
        <v>(株)ＣＨＩＢＡむつざわエナジー</v>
      </c>
    </row>
    <row r="20" spans="1:56" ht="16.5" customHeight="1">
      <c r="A20" s="1"/>
      <c r="B20" s="1"/>
      <c r="C20" s="496"/>
      <c r="D20" s="471"/>
      <c r="E20" s="531"/>
      <c r="F20" s="472"/>
      <c r="G20" s="106" t="str">
        <f>IF(COUNTA(O7:O36)=0,"（　　　 　　）",IF(COUNTA(O7:O36)=1,"（"&amp;O7&amp;"）","（複数の電気事業者）"))</f>
        <v>（複数の電気事業者）</v>
      </c>
      <c r="H20" s="455"/>
      <c r="I20" s="540"/>
      <c r="J20" s="540"/>
      <c r="K20" s="540"/>
      <c r="L20" s="1"/>
      <c r="N20" s="79">
        <v>14</v>
      </c>
      <c r="O20" s="69"/>
      <c r="P20" s="69"/>
      <c r="Q20" s="70" t="str">
        <f t="shared" si="1"/>
        <v/>
      </c>
      <c r="R20" s="80"/>
      <c r="S20" s="348"/>
      <c r="T20" s="346">
        <f>係数１!D$49</f>
        <v>8640</v>
      </c>
      <c r="U20" s="73" t="str">
        <f t="shared" si="5"/>
        <v/>
      </c>
      <c r="V20" s="73" t="str">
        <f t="shared" si="6"/>
        <v/>
      </c>
      <c r="W20" s="74" t="str">
        <f t="array" aca="1" ref="W20" ca="1">IF(O20="","",IF(ISNUMBER(AA20),INDIRECT($BG$6&amp;AA20),IF(AA20="a",Q20,IF(AA20="b",INDIRECT($BG$6&amp;AB20),IF(AA20="c",R20,"")))))</f>
        <v/>
      </c>
      <c r="X20" s="75"/>
      <c r="Y20" s="73" t="str">
        <f t="shared" si="7"/>
        <v/>
      </c>
      <c r="Z20" s="76" t="str">
        <f t="shared" ca="1" si="2"/>
        <v/>
      </c>
      <c r="AA20" s="76" t="str">
        <f t="shared" ca="1" si="8"/>
        <v/>
      </c>
      <c r="AB20" s="76" t="str">
        <f t="shared" ca="1" si="9"/>
        <v/>
      </c>
      <c r="AC20" s="76">
        <f t="shared" ca="1" si="10"/>
        <v>0</v>
      </c>
      <c r="AD20" s="76">
        <f t="shared" si="11"/>
        <v>0</v>
      </c>
      <c r="AE20" s="76" t="str">
        <f t="shared" si="3"/>
        <v/>
      </c>
      <c r="AF20" s="77" t="str">
        <f t="shared" si="4"/>
        <v/>
      </c>
      <c r="AH20" s="528"/>
      <c r="AI20" s="103" t="s">
        <v>603</v>
      </c>
      <c r="AJ20" s="367">
        <v>0</v>
      </c>
      <c r="AK20" s="272" t="s">
        <v>2320</v>
      </c>
      <c r="AL20" s="21">
        <f t="shared" si="14"/>
        <v>0</v>
      </c>
      <c r="AM20" s="97">
        <f t="shared" si="15"/>
        <v>0</v>
      </c>
      <c r="AN20" s="98">
        <f>係数１!D58</f>
        <v>23.4</v>
      </c>
      <c r="AO20" s="99">
        <f>係数１!F58</f>
        <v>0</v>
      </c>
      <c r="AP20" s="99" t="str">
        <f>係数１!G58</f>
        <v>ｔ－C/GJ</v>
      </c>
      <c r="AQ20" s="22">
        <v>0.8</v>
      </c>
      <c r="AR20" s="101">
        <f t="shared" si="16"/>
        <v>0</v>
      </c>
      <c r="AU20" s="52" t="str">
        <f>IF(参照!A20="","",参照!A20)</f>
        <v/>
      </c>
      <c r="AV20" s="52" t="str">
        <f>IF(参照!B20="","",参照!B20)</f>
        <v/>
      </c>
      <c r="AW20" s="52" t="str">
        <f>IF(参照!C20="","",参照!C20)</f>
        <v/>
      </c>
      <c r="AX20" s="52" t="str">
        <f>IF(参照!D20="","",参照!D20)</f>
        <v>メニューB</v>
      </c>
      <c r="AY20" s="52">
        <f>IF(参照!E20="","",参照!E20)</f>
        <v>0</v>
      </c>
      <c r="AZ20" s="52" t="str">
        <f>IF(参照!F20="","",参照!F20)</f>
        <v>(株)エネット</v>
      </c>
      <c r="BA20" s="52" t="str">
        <f>IF(参照!G20="","",参照!G20)</f>
        <v>(株)エネット_メニューB</v>
      </c>
      <c r="BB20" s="52">
        <f t="shared" si="0"/>
        <v>0</v>
      </c>
      <c r="BD20" s="52" t="str">
        <f>IF(参照!L20="","",参照!L20)</f>
        <v>Ｃｏｃｏテラスたがわ(株)</v>
      </c>
    </row>
    <row r="21" spans="1:56" ht="15.75" customHeight="1">
      <c r="A21" s="1"/>
      <c r="B21" s="1"/>
      <c r="C21" s="496"/>
      <c r="D21" s="471"/>
      <c r="E21" s="531"/>
      <c r="F21" s="470" t="s">
        <v>61</v>
      </c>
      <c r="G21" s="105" t="s">
        <v>131</v>
      </c>
      <c r="H21" s="454" t="s">
        <v>19</v>
      </c>
      <c r="I21" s="541"/>
      <c r="J21" s="541"/>
      <c r="K21" s="541"/>
      <c r="L21" s="1"/>
      <c r="N21" s="79">
        <v>15</v>
      </c>
      <c r="O21" s="69"/>
      <c r="P21" s="69"/>
      <c r="Q21" s="70" t="str">
        <f t="shared" si="1"/>
        <v/>
      </c>
      <c r="R21" s="80"/>
      <c r="S21" s="348"/>
      <c r="T21" s="346">
        <f>係数１!D$49</f>
        <v>8640</v>
      </c>
      <c r="U21" s="73" t="str">
        <f t="shared" si="5"/>
        <v/>
      </c>
      <c r="V21" s="73" t="str">
        <f t="shared" si="6"/>
        <v/>
      </c>
      <c r="W21" s="74" t="str">
        <f t="array" aca="1" ref="W21" ca="1">IF(O21="","",IF(ISNUMBER(AA21),INDIRECT($BG$6&amp;AA21),IF(AA21="a",Q21,IF(AA21="b",INDIRECT($BG$6&amp;AB21),IF(AA21="c",R21,"")))))</f>
        <v/>
      </c>
      <c r="X21" s="75"/>
      <c r="Y21" s="73" t="str">
        <f t="shared" si="7"/>
        <v/>
      </c>
      <c r="Z21" s="76" t="str">
        <f t="shared" ca="1" si="2"/>
        <v/>
      </c>
      <c r="AA21" s="76" t="str">
        <f t="shared" ca="1" si="8"/>
        <v/>
      </c>
      <c r="AB21" s="76" t="str">
        <f t="shared" ca="1" si="9"/>
        <v/>
      </c>
      <c r="AC21" s="76">
        <f t="shared" ca="1" si="10"/>
        <v>0</v>
      </c>
      <c r="AD21" s="76">
        <f t="shared" si="11"/>
        <v>0</v>
      </c>
      <c r="AE21" s="76" t="str">
        <f t="shared" si="3"/>
        <v/>
      </c>
      <c r="AF21" s="77" t="str">
        <f t="shared" si="4"/>
        <v/>
      </c>
      <c r="AH21" s="528"/>
      <c r="AI21" s="103" t="s">
        <v>604</v>
      </c>
      <c r="AJ21" s="367">
        <v>0</v>
      </c>
      <c r="AK21" s="272" t="s">
        <v>2320</v>
      </c>
      <c r="AL21" s="21">
        <f t="shared" si="14"/>
        <v>0</v>
      </c>
      <c r="AM21" s="97">
        <f t="shared" si="15"/>
        <v>0</v>
      </c>
      <c r="AN21" s="98">
        <f>係数１!D59</f>
        <v>35.6</v>
      </c>
      <c r="AO21" s="99">
        <f>係数１!F59</f>
        <v>0</v>
      </c>
      <c r="AP21" s="99" t="str">
        <f>係数１!G59</f>
        <v>ｔ－C/GJ</v>
      </c>
      <c r="AQ21" s="22">
        <v>0.8</v>
      </c>
      <c r="AR21" s="101">
        <f t="shared" si="16"/>
        <v>0</v>
      </c>
      <c r="AU21" s="52" t="str">
        <f>IF(参照!A21="","",参照!A21)</f>
        <v/>
      </c>
      <c r="AV21" s="52" t="str">
        <f>IF(参照!B21="","",参照!B21)</f>
        <v/>
      </c>
      <c r="AW21" s="52" t="str">
        <f>IF(参照!C21="","",参照!C21)</f>
        <v/>
      </c>
      <c r="AX21" s="52" t="str">
        <f>IF(参照!D21="","",参照!D21)</f>
        <v>メニューC</v>
      </c>
      <c r="AY21" s="52">
        <f>IF(参照!E21="","",参照!E21)</f>
        <v>2.0000000000000001E-4</v>
      </c>
      <c r="AZ21" s="52" t="str">
        <f>IF(参照!F21="","",参照!F21)</f>
        <v>(株)エネット</v>
      </c>
      <c r="BA21" s="52" t="str">
        <f>IF(参照!G21="","",参照!G21)</f>
        <v>(株)エネット_メニューC</v>
      </c>
      <c r="BB21" s="52">
        <f t="shared" si="0"/>
        <v>0.2</v>
      </c>
      <c r="BD21" s="52" t="str">
        <f>IF(参照!L21="","",参照!L21)</f>
        <v>(株)ＣＷＳ</v>
      </c>
    </row>
    <row r="22" spans="1:56" ht="15.75" customHeight="1">
      <c r="A22" s="1"/>
      <c r="B22" s="1"/>
      <c r="C22" s="496"/>
      <c r="D22" s="471"/>
      <c r="E22" s="532"/>
      <c r="F22" s="472"/>
      <c r="G22" s="293" t="s">
        <v>2323</v>
      </c>
      <c r="H22" s="455"/>
      <c r="I22" s="542"/>
      <c r="J22" s="542"/>
      <c r="K22" s="542"/>
      <c r="L22" s="1"/>
      <c r="N22" s="79">
        <v>16</v>
      </c>
      <c r="O22" s="69"/>
      <c r="P22" s="69"/>
      <c r="Q22" s="70" t="str">
        <f t="shared" si="1"/>
        <v/>
      </c>
      <c r="R22" s="80"/>
      <c r="S22" s="348"/>
      <c r="T22" s="346">
        <f>係数１!D$49</f>
        <v>8640</v>
      </c>
      <c r="U22" s="73" t="str">
        <f t="shared" si="5"/>
        <v/>
      </c>
      <c r="V22" s="73" t="str">
        <f t="shared" si="6"/>
        <v/>
      </c>
      <c r="W22" s="74" t="str">
        <f t="array" aca="1" ref="W22" ca="1">IF(O22="","",IF(ISNUMBER(AA22),INDIRECT($BG$6&amp;AA22),IF(AA22="a",Q22,IF(AA22="b",INDIRECT($BG$6&amp;AB22),IF(AA22="c",R22,"")))))</f>
        <v/>
      </c>
      <c r="X22" s="75"/>
      <c r="Y22" s="73" t="str">
        <f t="shared" si="7"/>
        <v/>
      </c>
      <c r="Z22" s="76" t="str">
        <f t="shared" ca="1" si="2"/>
        <v/>
      </c>
      <c r="AA22" s="76" t="str">
        <f t="shared" ca="1" si="8"/>
        <v/>
      </c>
      <c r="AB22" s="76" t="str">
        <f t="shared" ca="1" si="9"/>
        <v/>
      </c>
      <c r="AC22" s="76">
        <f t="shared" ca="1" si="10"/>
        <v>0</v>
      </c>
      <c r="AD22" s="76">
        <f t="shared" si="11"/>
        <v>0</v>
      </c>
      <c r="AE22" s="76" t="str">
        <f t="shared" si="3"/>
        <v/>
      </c>
      <c r="AF22" s="77" t="str">
        <f t="shared" si="4"/>
        <v/>
      </c>
      <c r="AH22" s="528"/>
      <c r="AI22" s="103" t="s">
        <v>605</v>
      </c>
      <c r="AJ22" s="367">
        <v>0</v>
      </c>
      <c r="AK22" s="272" t="s">
        <v>2321</v>
      </c>
      <c r="AL22" s="21">
        <f t="shared" si="14"/>
        <v>0</v>
      </c>
      <c r="AM22" s="97">
        <f t="shared" si="15"/>
        <v>0</v>
      </c>
      <c r="AN22" s="98">
        <f>係数１!D60</f>
        <v>21.2</v>
      </c>
      <c r="AO22" s="99">
        <f>係数１!F60</f>
        <v>0</v>
      </c>
      <c r="AP22" s="99" t="str">
        <f>係数１!G60</f>
        <v>ｔ－C/GJ</v>
      </c>
      <c r="AQ22" s="22">
        <v>0.8</v>
      </c>
      <c r="AR22" s="101">
        <f t="shared" si="16"/>
        <v>0</v>
      </c>
      <c r="AU22" s="52" t="str">
        <f>IF(参照!A22="","",参照!A22)</f>
        <v/>
      </c>
      <c r="AV22" s="52" t="str">
        <f>IF(参照!B22="","",参照!B22)</f>
        <v/>
      </c>
      <c r="AW22" s="52" t="str">
        <f>IF(参照!C22="","",参照!C22)</f>
        <v/>
      </c>
      <c r="AX22" s="52" t="str">
        <f>IF(参照!D22="","",参照!D22)</f>
        <v>メニューD</v>
      </c>
      <c r="AY22" s="52">
        <f>IF(参照!E22="","",参照!E22)</f>
        <v>2.2000000000000001E-4</v>
      </c>
      <c r="AZ22" s="52" t="str">
        <f>IF(参照!F22="","",参照!F22)</f>
        <v>(株)エネット</v>
      </c>
      <c r="BA22" s="52" t="str">
        <f>IF(参照!G22="","",参照!G22)</f>
        <v>(株)エネット_メニューD</v>
      </c>
      <c r="BB22" s="52">
        <f t="shared" si="0"/>
        <v>0.22</v>
      </c>
      <c r="BD22" s="52" t="str">
        <f>IF(参照!L22="","",参照!L22)</f>
        <v>ＥＮＥＯＳ(株)</v>
      </c>
    </row>
    <row r="23" spans="1:56" ht="16.5" customHeight="1">
      <c r="A23" s="1"/>
      <c r="B23" s="1"/>
      <c r="C23" s="496"/>
      <c r="D23" s="471"/>
      <c r="E23" s="499" t="s">
        <v>0</v>
      </c>
      <c r="F23" s="474"/>
      <c r="G23" s="105" t="s">
        <v>131</v>
      </c>
      <c r="H23" s="454" t="s">
        <v>19</v>
      </c>
      <c r="I23" s="534">
        <f>AL12</f>
        <v>0</v>
      </c>
      <c r="J23" s="548">
        <f>AO12</f>
        <v>0</v>
      </c>
      <c r="K23" s="548">
        <f>AP12</f>
        <v>0</v>
      </c>
      <c r="L23" s="107"/>
      <c r="M23" s="108"/>
      <c r="N23" s="79">
        <v>17</v>
      </c>
      <c r="O23" s="69"/>
      <c r="P23" s="69"/>
      <c r="Q23" s="70" t="str">
        <f t="shared" si="1"/>
        <v/>
      </c>
      <c r="R23" s="80"/>
      <c r="S23" s="348"/>
      <c r="T23" s="346">
        <f>係数１!D$49</f>
        <v>8640</v>
      </c>
      <c r="U23" s="73" t="str">
        <f t="shared" si="5"/>
        <v/>
      </c>
      <c r="V23" s="73" t="str">
        <f t="shared" si="6"/>
        <v/>
      </c>
      <c r="W23" s="74" t="str">
        <f t="array" aca="1" ref="W23" ca="1">IF(O23="","",IF(ISNUMBER(AA23),INDIRECT($BG$6&amp;AA23),IF(AA23="a",Q23,IF(AA23="b",INDIRECT($BG$6&amp;AB23),IF(AA23="c",R23,"")))))</f>
        <v/>
      </c>
      <c r="X23" s="75"/>
      <c r="Y23" s="73" t="str">
        <f t="shared" si="7"/>
        <v/>
      </c>
      <c r="Z23" s="76" t="str">
        <f t="shared" ca="1" si="2"/>
        <v/>
      </c>
      <c r="AA23" s="76" t="str">
        <f t="shared" ca="1" si="8"/>
        <v/>
      </c>
      <c r="AB23" s="76" t="str">
        <f t="shared" ca="1" si="9"/>
        <v/>
      </c>
      <c r="AC23" s="76">
        <f t="shared" ca="1" si="10"/>
        <v>0</v>
      </c>
      <c r="AD23" s="76">
        <f t="shared" si="11"/>
        <v>0</v>
      </c>
      <c r="AE23" s="76" t="str">
        <f t="shared" si="3"/>
        <v/>
      </c>
      <c r="AF23" s="77" t="str">
        <f t="shared" si="4"/>
        <v/>
      </c>
      <c r="AH23" s="528"/>
      <c r="AI23" s="103" t="s">
        <v>606</v>
      </c>
      <c r="AJ23" s="367">
        <v>0</v>
      </c>
      <c r="AK23" s="272" t="s">
        <v>2319</v>
      </c>
      <c r="AL23" s="21">
        <f t="shared" si="14"/>
        <v>0</v>
      </c>
      <c r="AM23" s="97">
        <f t="shared" si="15"/>
        <v>0</v>
      </c>
      <c r="AN23" s="98">
        <f>係数１!D61</f>
        <v>18</v>
      </c>
      <c r="AO23" s="99">
        <f>係数１!F61</f>
        <v>1.7000000000000001E-2</v>
      </c>
      <c r="AP23" s="99" t="str">
        <f>係数１!G61</f>
        <v>ｔ－C/GJ</v>
      </c>
      <c r="AQ23" s="22">
        <v>0.8</v>
      </c>
      <c r="AR23" s="101">
        <f t="shared" si="16"/>
        <v>0</v>
      </c>
      <c r="AU23" s="52" t="str">
        <f>IF(参照!A23="","",参照!A23)</f>
        <v/>
      </c>
      <c r="AV23" s="52" t="str">
        <f>IF(参照!B23="","",参照!B23)</f>
        <v/>
      </c>
      <c r="AW23" s="52" t="str">
        <f>IF(参照!C23="","",参照!C23)</f>
        <v/>
      </c>
      <c r="AX23" s="52" t="str">
        <f>IF(参照!D23="","",参照!D23)</f>
        <v>メニューE</v>
      </c>
      <c r="AY23" s="52">
        <f>IF(参照!E23="","",参照!E23)</f>
        <v>2.9999999999999997E-4</v>
      </c>
      <c r="AZ23" s="52" t="str">
        <f>IF(参照!F23="","",参照!F23)</f>
        <v>(株)エネット</v>
      </c>
      <c r="BA23" s="52" t="str">
        <f>IF(参照!G23="","",参照!G23)</f>
        <v>(株)エネット_メニューE</v>
      </c>
      <c r="BB23" s="52">
        <f t="shared" si="0"/>
        <v>0.3</v>
      </c>
      <c r="BD23" s="52" t="str">
        <f>IF(参照!L23="","",参照!L23)</f>
        <v>(株)Ｆ－Ｐｏｗｅｒ</v>
      </c>
    </row>
    <row r="24" spans="1:56" ht="16.5" customHeight="1">
      <c r="A24" s="1"/>
      <c r="B24" s="1"/>
      <c r="C24" s="496"/>
      <c r="D24" s="472"/>
      <c r="E24" s="533"/>
      <c r="F24" s="476"/>
      <c r="G24" s="106" t="str">
        <f>IF(COUNTA(AI7:AI11)=0,"（　　　 　　）",IF(COUNTA(AI7:AI11)=1,"（"&amp;AI7&amp;"）","（複数の電気事業者）"))</f>
        <v>（　　　 　　）</v>
      </c>
      <c r="H24" s="455"/>
      <c r="I24" s="535"/>
      <c r="J24" s="549"/>
      <c r="K24" s="549"/>
      <c r="L24" s="107"/>
      <c r="M24" s="108"/>
      <c r="N24" s="79">
        <v>18</v>
      </c>
      <c r="O24" s="69"/>
      <c r="P24" s="69"/>
      <c r="Q24" s="70" t="str">
        <f t="shared" si="1"/>
        <v/>
      </c>
      <c r="R24" s="80"/>
      <c r="S24" s="348"/>
      <c r="T24" s="346">
        <f>係数１!D$49</f>
        <v>8640</v>
      </c>
      <c r="U24" s="73" t="str">
        <f t="shared" si="5"/>
        <v/>
      </c>
      <c r="V24" s="73" t="str">
        <f t="shared" si="6"/>
        <v/>
      </c>
      <c r="W24" s="74" t="str">
        <f t="array" aca="1" ref="W24" ca="1">IF(O24="","",IF(ISNUMBER(AA24),INDIRECT($BG$6&amp;AA24),IF(AA24="a",Q24,IF(AA24="b",INDIRECT($BG$6&amp;AB24),IF(AA24="c",R24,"")))))</f>
        <v/>
      </c>
      <c r="X24" s="75"/>
      <c r="Y24" s="73" t="str">
        <f t="shared" si="7"/>
        <v/>
      </c>
      <c r="Z24" s="76" t="str">
        <f t="shared" ca="1" si="2"/>
        <v/>
      </c>
      <c r="AA24" s="76" t="str">
        <f t="shared" ca="1" si="8"/>
        <v/>
      </c>
      <c r="AB24" s="76" t="str">
        <f t="shared" ca="1" si="9"/>
        <v/>
      </c>
      <c r="AC24" s="76">
        <f t="shared" ca="1" si="10"/>
        <v>0</v>
      </c>
      <c r="AD24" s="76">
        <f t="shared" si="11"/>
        <v>0</v>
      </c>
      <c r="AE24" s="76" t="str">
        <f t="shared" si="3"/>
        <v/>
      </c>
      <c r="AF24" s="77" t="str">
        <f t="shared" si="4"/>
        <v/>
      </c>
      <c r="AH24" s="528"/>
      <c r="AI24" s="103" t="s">
        <v>607</v>
      </c>
      <c r="AJ24" s="367">
        <v>0</v>
      </c>
      <c r="AK24" s="272" t="s">
        <v>2319</v>
      </c>
      <c r="AL24" s="21">
        <f t="shared" si="14"/>
        <v>0</v>
      </c>
      <c r="AM24" s="97">
        <f t="shared" si="15"/>
        <v>0</v>
      </c>
      <c r="AN24" s="98">
        <f>係数１!D62</f>
        <v>26.9</v>
      </c>
      <c r="AO24" s="99">
        <f>係数１!F62</f>
        <v>1.52E-2</v>
      </c>
      <c r="AP24" s="99" t="str">
        <f>係数１!G62</f>
        <v>ｔ－C/GJ</v>
      </c>
      <c r="AQ24" s="22">
        <v>0.8</v>
      </c>
      <c r="AR24" s="101">
        <f t="shared" si="16"/>
        <v>0</v>
      </c>
      <c r="AU24" s="52" t="str">
        <f>IF(参照!A24="","",参照!A24)</f>
        <v/>
      </c>
      <c r="AV24" s="52" t="str">
        <f>IF(参照!B24="","",参照!B24)</f>
        <v/>
      </c>
      <c r="AW24" s="52" t="str">
        <f>IF(参照!C24="","",参照!C24)</f>
        <v/>
      </c>
      <c r="AX24" s="52" t="str">
        <f>IF(参照!D24="","",参照!D24)</f>
        <v>メニューF</v>
      </c>
      <c r="AY24" s="52">
        <f>IF(参照!E24="","",参照!E24)</f>
        <v>3.4899999999999997E-4</v>
      </c>
      <c r="AZ24" s="52" t="str">
        <f>IF(参照!F24="","",参照!F24)</f>
        <v>(株)エネット</v>
      </c>
      <c r="BA24" s="52" t="str">
        <f>IF(参照!G24="","",参照!G24)</f>
        <v>(株)エネット_メニューF</v>
      </c>
      <c r="BB24" s="52">
        <f t="shared" si="0"/>
        <v>0.34899999999999998</v>
      </c>
      <c r="BD24" s="52" t="str">
        <f>IF(参照!L24="","",参照!L24)</f>
        <v>ＦＴエナジー(株)</v>
      </c>
    </row>
    <row r="25" spans="1:56" ht="12.75" customHeight="1">
      <c r="A25" s="1"/>
      <c r="B25" s="1"/>
      <c r="C25" s="496"/>
      <c r="D25" s="501" t="s">
        <v>23</v>
      </c>
      <c r="E25" s="502"/>
      <c r="F25" s="503"/>
      <c r="G25" s="267" t="s">
        <v>608</v>
      </c>
      <c r="H25" s="285" t="s">
        <v>14</v>
      </c>
      <c r="I25" s="285" t="s">
        <v>14</v>
      </c>
      <c r="J25" s="373">
        <f>AL37</f>
        <v>0</v>
      </c>
      <c r="K25" s="373">
        <f>AM37</f>
        <v>0</v>
      </c>
      <c r="L25" s="1"/>
      <c r="N25" s="79">
        <v>19</v>
      </c>
      <c r="O25" s="69"/>
      <c r="P25" s="69"/>
      <c r="Q25" s="70" t="str">
        <f t="shared" si="1"/>
        <v/>
      </c>
      <c r="R25" s="80"/>
      <c r="S25" s="348"/>
      <c r="T25" s="346">
        <f>係数１!D$49</f>
        <v>8640</v>
      </c>
      <c r="U25" s="73" t="str">
        <f t="shared" si="5"/>
        <v/>
      </c>
      <c r="V25" s="73" t="str">
        <f t="shared" si="6"/>
        <v/>
      </c>
      <c r="W25" s="74" t="str">
        <f t="array" aca="1" ref="W25" ca="1">IF(O25="","",IF(ISNUMBER(AA25),INDIRECT($BG$6&amp;AA25),IF(AA25="a",Q25,IF(AA25="b",INDIRECT($BG$6&amp;AB25),IF(AA25="c",R25,"")))))</f>
        <v/>
      </c>
      <c r="X25" s="75"/>
      <c r="Y25" s="73" t="str">
        <f t="shared" si="7"/>
        <v/>
      </c>
      <c r="Z25" s="76" t="str">
        <f t="shared" ca="1" si="2"/>
        <v/>
      </c>
      <c r="AA25" s="76" t="str">
        <f t="shared" ca="1" si="8"/>
        <v/>
      </c>
      <c r="AB25" s="76" t="str">
        <f t="shared" ca="1" si="9"/>
        <v/>
      </c>
      <c r="AC25" s="76">
        <f t="shared" ca="1" si="10"/>
        <v>0</v>
      </c>
      <c r="AD25" s="76">
        <f t="shared" si="11"/>
        <v>0</v>
      </c>
      <c r="AE25" s="76" t="str">
        <f t="shared" si="3"/>
        <v/>
      </c>
      <c r="AF25" s="77" t="str">
        <f t="shared" si="4"/>
        <v/>
      </c>
      <c r="AH25" s="528"/>
      <c r="AI25" s="103" t="s">
        <v>609</v>
      </c>
      <c r="AJ25" s="367">
        <v>0</v>
      </c>
      <c r="AK25" s="272" t="s">
        <v>2319</v>
      </c>
      <c r="AL25" s="21">
        <f t="shared" si="14"/>
        <v>0</v>
      </c>
      <c r="AM25" s="97">
        <f t="shared" si="15"/>
        <v>0</v>
      </c>
      <c r="AN25" s="98">
        <f>係数１!D63</f>
        <v>33.200000000000003</v>
      </c>
      <c r="AO25" s="99">
        <f>係数１!F63</f>
        <v>1.35E-2</v>
      </c>
      <c r="AP25" s="99" t="str">
        <f>係数１!G63</f>
        <v>ｔ－C/GJ</v>
      </c>
      <c r="AQ25" s="22">
        <v>0.8</v>
      </c>
      <c r="AR25" s="101">
        <f t="shared" si="16"/>
        <v>0</v>
      </c>
      <c r="AU25" s="52" t="str">
        <f>IF(参照!A25="","",参照!A25)</f>
        <v/>
      </c>
      <c r="AV25" s="52" t="str">
        <f>IF(参照!B25="","",参照!B25)</f>
        <v/>
      </c>
      <c r="AW25" s="52" t="str">
        <f>IF(参照!C25="","",参照!C25)</f>
        <v/>
      </c>
      <c r="AX25" s="52" t="str">
        <f>IF(参照!D25="","",参照!D25)</f>
        <v>メニューG</v>
      </c>
      <c r="AY25" s="52">
        <f>IF(参照!E25="","",参照!E25)</f>
        <v>3.6999999999999999E-4</v>
      </c>
      <c r="AZ25" s="52" t="str">
        <f>IF(参照!F25="","",参照!F25)</f>
        <v>(株)エネット</v>
      </c>
      <c r="BA25" s="52" t="str">
        <f>IF(参照!G25="","",参照!G25)</f>
        <v>(株)エネット_メニューG</v>
      </c>
      <c r="BB25" s="52">
        <f t="shared" si="0"/>
        <v>0.37</v>
      </c>
      <c r="BD25" s="52" t="str">
        <f>IF(参照!L25="","",参照!L25)</f>
        <v>ＨＴＢエナジー(株)</v>
      </c>
    </row>
    <row r="26" spans="1:56" ht="12.75" customHeight="1">
      <c r="A26" s="1"/>
      <c r="B26" s="1"/>
      <c r="C26" s="496"/>
      <c r="D26" s="501"/>
      <c r="E26" s="502"/>
      <c r="F26" s="503"/>
      <c r="G26" s="351"/>
      <c r="H26" s="110"/>
      <c r="I26" s="22"/>
      <c r="J26" s="22"/>
      <c r="K26" s="22"/>
      <c r="L26" s="1"/>
      <c r="N26" s="79">
        <v>20</v>
      </c>
      <c r="O26" s="69"/>
      <c r="P26" s="69"/>
      <c r="Q26" s="70" t="str">
        <f t="shared" si="1"/>
        <v/>
      </c>
      <c r="R26" s="80"/>
      <c r="S26" s="348"/>
      <c r="T26" s="346">
        <f>係数１!D$49</f>
        <v>8640</v>
      </c>
      <c r="U26" s="73" t="str">
        <f t="shared" si="5"/>
        <v/>
      </c>
      <c r="V26" s="73" t="str">
        <f t="shared" si="6"/>
        <v/>
      </c>
      <c r="W26" s="74" t="str">
        <f t="array" aca="1" ref="W26" ca="1">IF(O26="","",IF(ISNUMBER(AA26),INDIRECT($BG$6&amp;AA26),IF(AA26="a",Q26,IF(AA26="b",INDIRECT($BG$6&amp;AB26),IF(AA26="c",R26,"")))))</f>
        <v/>
      </c>
      <c r="X26" s="75"/>
      <c r="Y26" s="73" t="str">
        <f t="shared" si="7"/>
        <v/>
      </c>
      <c r="Z26" s="76" t="str">
        <f t="shared" ca="1" si="2"/>
        <v/>
      </c>
      <c r="AA26" s="76" t="str">
        <f t="shared" ca="1" si="8"/>
        <v/>
      </c>
      <c r="AB26" s="76" t="str">
        <f t="shared" ca="1" si="9"/>
        <v/>
      </c>
      <c r="AC26" s="76">
        <f t="shared" ca="1" si="10"/>
        <v>0</v>
      </c>
      <c r="AD26" s="76">
        <f t="shared" si="11"/>
        <v>0</v>
      </c>
      <c r="AE26" s="76" t="str">
        <f t="shared" si="3"/>
        <v/>
      </c>
      <c r="AF26" s="77" t="str">
        <f t="shared" si="4"/>
        <v/>
      </c>
      <c r="AH26" s="528"/>
      <c r="AI26" s="103" t="s">
        <v>610</v>
      </c>
      <c r="AJ26" s="367">
        <v>0</v>
      </c>
      <c r="AK26" s="272" t="s">
        <v>2319</v>
      </c>
      <c r="AL26" s="21">
        <f t="shared" si="14"/>
        <v>0</v>
      </c>
      <c r="AM26" s="97">
        <f t="shared" si="15"/>
        <v>0</v>
      </c>
      <c r="AN26" s="98">
        <f>係数１!D64</f>
        <v>29.3</v>
      </c>
      <c r="AO26" s="99">
        <f>係数１!F64</f>
        <v>2.6200000000000001E-2</v>
      </c>
      <c r="AP26" s="99" t="str">
        <f>係数１!G64</f>
        <v>ｔ－C/GJ</v>
      </c>
      <c r="AQ26" s="22">
        <v>0.8</v>
      </c>
      <c r="AR26" s="101">
        <f t="shared" si="16"/>
        <v>0</v>
      </c>
      <c r="AU26" s="52" t="str">
        <f>IF(参照!A26="","",参照!A26)</f>
        <v/>
      </c>
      <c r="AV26" s="52" t="str">
        <f>IF(参照!B26="","",参照!B26)</f>
        <v/>
      </c>
      <c r="AW26" s="52" t="str">
        <f>IF(参照!C26="","",参照!C26)</f>
        <v/>
      </c>
      <c r="AX26" s="52" t="str">
        <f>IF(参照!D26="","",参照!D26)</f>
        <v>メニューH(残差)</v>
      </c>
      <c r="AY26" s="52">
        <f>IF(参照!E26="","",参照!E26)</f>
        <v>4.08E-4</v>
      </c>
      <c r="AZ26" s="52" t="str">
        <f>IF(参照!F26="","",参照!F26)</f>
        <v>(株)エネット</v>
      </c>
      <c r="BA26" s="52" t="str">
        <f>IF(参照!G26="","",参照!G26)</f>
        <v>(株)エネット_メニューH(残差)</v>
      </c>
      <c r="BB26" s="52">
        <f t="shared" si="0"/>
        <v>0.40799999999999997</v>
      </c>
      <c r="BD26" s="52" t="str">
        <f>IF(参照!L26="","",参照!L26)</f>
        <v>(株)Ｉ＆Ｉ</v>
      </c>
    </row>
    <row r="27" spans="1:56" ht="12.75" customHeight="1">
      <c r="A27" s="1"/>
      <c r="B27" s="1"/>
      <c r="C27" s="496"/>
      <c r="D27" s="536"/>
      <c r="E27" s="537"/>
      <c r="F27" s="538"/>
      <c r="G27" s="41"/>
      <c r="H27" s="41"/>
      <c r="I27" s="22"/>
      <c r="J27" s="22"/>
      <c r="K27" s="22"/>
      <c r="L27" s="1"/>
      <c r="N27" s="79">
        <v>21</v>
      </c>
      <c r="O27" s="69"/>
      <c r="P27" s="69"/>
      <c r="Q27" s="70" t="str">
        <f t="shared" si="1"/>
        <v/>
      </c>
      <c r="R27" s="80"/>
      <c r="S27" s="348"/>
      <c r="T27" s="346">
        <f>係数１!D$49</f>
        <v>8640</v>
      </c>
      <c r="U27" s="73" t="str">
        <f t="shared" si="5"/>
        <v/>
      </c>
      <c r="V27" s="73" t="str">
        <f t="shared" si="6"/>
        <v/>
      </c>
      <c r="W27" s="74" t="str">
        <f t="array" aca="1" ref="W27" ca="1">IF(O27="","",IF(ISNUMBER(AA27),INDIRECT($BG$6&amp;AA27),IF(AA27="a",Q27,IF(AA27="b",INDIRECT($BG$6&amp;AB27),IF(AA27="c",R27,"")))))</f>
        <v/>
      </c>
      <c r="X27" s="75"/>
      <c r="Y27" s="73" t="str">
        <f t="shared" si="7"/>
        <v/>
      </c>
      <c r="Z27" s="76" t="str">
        <f t="shared" ca="1" si="2"/>
        <v/>
      </c>
      <c r="AA27" s="76" t="str">
        <f t="shared" ca="1" si="8"/>
        <v/>
      </c>
      <c r="AB27" s="76" t="str">
        <f t="shared" ca="1" si="9"/>
        <v/>
      </c>
      <c r="AC27" s="76">
        <f t="shared" ca="1" si="10"/>
        <v>0</v>
      </c>
      <c r="AD27" s="76">
        <f t="shared" si="11"/>
        <v>0</v>
      </c>
      <c r="AE27" s="76" t="str">
        <f t="shared" si="3"/>
        <v/>
      </c>
      <c r="AF27" s="77" t="str">
        <f t="shared" si="4"/>
        <v/>
      </c>
      <c r="AH27" s="528"/>
      <c r="AI27" s="103" t="s">
        <v>611</v>
      </c>
      <c r="AJ27" s="367">
        <v>0</v>
      </c>
      <c r="AK27" s="272" t="s">
        <v>2320</v>
      </c>
      <c r="AL27" s="21">
        <f t="shared" si="14"/>
        <v>0</v>
      </c>
      <c r="AM27" s="97">
        <f t="shared" si="15"/>
        <v>0</v>
      </c>
      <c r="AN27" s="98">
        <f>係数１!D65</f>
        <v>40.200000000000003</v>
      </c>
      <c r="AO27" s="99">
        <f>係数１!F65</f>
        <v>1.7899999999999999E-2</v>
      </c>
      <c r="AP27" s="99" t="str">
        <f>係数１!G65</f>
        <v>ｔ－C/GJ</v>
      </c>
      <c r="AQ27" s="22">
        <v>0.8</v>
      </c>
      <c r="AR27" s="101">
        <f t="shared" si="16"/>
        <v>0</v>
      </c>
      <c r="AU27" s="52" t="str">
        <f>IF(参照!A27="","",参照!A27)</f>
        <v/>
      </c>
      <c r="AV27" s="52" t="str">
        <f>IF(参照!B27="","",参照!B27)</f>
        <v/>
      </c>
      <c r="AW27" s="52" t="str">
        <f>IF(参照!C27="","",参照!C27)</f>
        <v/>
      </c>
      <c r="AX27" s="52" t="str">
        <f>IF(参照!D27="","",参照!D27)</f>
        <v>(参考値)事業者全体</v>
      </c>
      <c r="AY27" s="52">
        <f>IF(参照!E27="","",参照!E27)</f>
        <v>3.7199999999999999E-4</v>
      </c>
      <c r="AZ27" s="52" t="str">
        <f>IF(参照!F27="","",参照!F27)</f>
        <v>(株)エネット</v>
      </c>
      <c r="BA27" s="52" t="str">
        <f>IF(参照!G27="","",参照!G27)</f>
        <v>(株)エネット_(参考値)事業者全体</v>
      </c>
      <c r="BB27" s="52">
        <f t="shared" si="0"/>
        <v>0.372</v>
      </c>
      <c r="BD27" s="52" t="str">
        <f>IF(参照!L27="","",参照!L27)</f>
        <v>Ｊａｐａｎ電力(株)</v>
      </c>
    </row>
    <row r="28" spans="1:56" ht="12.75" customHeight="1">
      <c r="A28" s="1"/>
      <c r="B28" s="1"/>
      <c r="C28" s="496"/>
      <c r="D28" s="543" t="s">
        <v>24</v>
      </c>
      <c r="E28" s="544"/>
      <c r="F28" s="544"/>
      <c r="G28" s="545"/>
      <c r="H28" s="111" t="s">
        <v>14</v>
      </c>
      <c r="I28" s="111" t="s">
        <v>14</v>
      </c>
      <c r="J28" s="371">
        <f>SUM(J10:J27)</f>
        <v>1102.1759999999999</v>
      </c>
      <c r="K28" s="371">
        <f>SUM(K10:K27)</f>
        <v>1501.48</v>
      </c>
      <c r="L28" s="1"/>
      <c r="N28" s="79">
        <v>22</v>
      </c>
      <c r="O28" s="69"/>
      <c r="P28" s="69"/>
      <c r="Q28" s="70" t="str">
        <f t="shared" si="1"/>
        <v/>
      </c>
      <c r="R28" s="80"/>
      <c r="S28" s="348"/>
      <c r="T28" s="346">
        <f>係数１!D$49</f>
        <v>8640</v>
      </c>
      <c r="U28" s="73" t="str">
        <f t="shared" si="5"/>
        <v/>
      </c>
      <c r="V28" s="73" t="str">
        <f t="shared" si="6"/>
        <v/>
      </c>
      <c r="W28" s="74" t="str">
        <f t="array" aca="1" ref="W28" ca="1">IF(O28="","",IF(ISNUMBER(AA28),INDIRECT($BG$6&amp;AA28),IF(AA28="a",Q28,IF(AA28="b",INDIRECT($BG$6&amp;AB28),IF(AA28="c",R28,"")))))</f>
        <v/>
      </c>
      <c r="X28" s="75"/>
      <c r="Y28" s="73" t="str">
        <f t="shared" si="7"/>
        <v/>
      </c>
      <c r="Z28" s="76" t="str">
        <f t="shared" ca="1" si="2"/>
        <v/>
      </c>
      <c r="AA28" s="76" t="str">
        <f t="shared" ca="1" si="8"/>
        <v/>
      </c>
      <c r="AB28" s="76" t="str">
        <f t="shared" ca="1" si="9"/>
        <v/>
      </c>
      <c r="AC28" s="76">
        <f t="shared" ca="1" si="10"/>
        <v>0</v>
      </c>
      <c r="AD28" s="76">
        <f t="shared" si="11"/>
        <v>0</v>
      </c>
      <c r="AE28" s="76" t="str">
        <f t="shared" si="3"/>
        <v/>
      </c>
      <c r="AF28" s="77" t="str">
        <f t="shared" si="4"/>
        <v/>
      </c>
      <c r="AH28" s="528"/>
      <c r="AI28" s="103" t="s">
        <v>612</v>
      </c>
      <c r="AJ28" s="367">
        <v>0</v>
      </c>
      <c r="AK28" s="272" t="s">
        <v>2321</v>
      </c>
      <c r="AL28" s="21">
        <f t="shared" si="14"/>
        <v>0</v>
      </c>
      <c r="AM28" s="97">
        <f t="shared" si="15"/>
        <v>0</v>
      </c>
      <c r="AN28" s="98">
        <f>係数１!D66</f>
        <v>21.2</v>
      </c>
      <c r="AO28" s="99">
        <f>係数１!F66</f>
        <v>0</v>
      </c>
      <c r="AP28" s="99" t="str">
        <f>係数１!G66</f>
        <v>ｔ－C/GJ</v>
      </c>
      <c r="AQ28" s="22">
        <v>0.8</v>
      </c>
      <c r="AR28" s="101">
        <f t="shared" si="16"/>
        <v>0</v>
      </c>
      <c r="AU28" s="52" t="str">
        <f>IF(参照!A28="","",参照!A28)</f>
        <v>A0011</v>
      </c>
      <c r="AV28" s="52" t="str">
        <f>IF(参照!B28="","",参照!B28)</f>
        <v>須賀川瓦斯(株)</v>
      </c>
      <c r="AW28" s="52">
        <f>IF(参照!C28="","",参照!C28)</f>
        <v>4.3100000000000001E-4</v>
      </c>
      <c r="AX28" s="52" t="str">
        <f>IF(参照!D28="","",参照!D28)</f>
        <v>メニューA</v>
      </c>
      <c r="AY28" s="52">
        <f>IF(参照!E28="","",参照!E28)</f>
        <v>0</v>
      </c>
      <c r="AZ28" s="52" t="str">
        <f>IF(参照!F28="","",参照!F28)</f>
        <v>須賀川瓦斯(株)</v>
      </c>
      <c r="BA28" s="52" t="str">
        <f>IF(参照!G28="","",参照!G28)</f>
        <v>須賀川瓦斯(株)_メニューA</v>
      </c>
      <c r="BB28" s="52">
        <f t="shared" si="0"/>
        <v>0</v>
      </c>
      <c r="BD28" s="52" t="str">
        <f>IF(参照!L28="","",参照!L28)</f>
        <v>ＪＰエネルギー(株)</v>
      </c>
    </row>
    <row r="29" spans="1:56" ht="12.75" customHeight="1">
      <c r="A29" s="1"/>
      <c r="B29" s="1"/>
      <c r="C29" s="496"/>
      <c r="D29" s="456" t="s">
        <v>136</v>
      </c>
      <c r="E29" s="456"/>
      <c r="F29" s="456"/>
      <c r="G29" s="456"/>
      <c r="H29" s="546"/>
      <c r="I29" s="546"/>
      <c r="J29" s="546"/>
      <c r="K29" s="546"/>
      <c r="L29" s="1"/>
      <c r="N29" s="79">
        <v>23</v>
      </c>
      <c r="O29" s="69"/>
      <c r="P29" s="69"/>
      <c r="Q29" s="70" t="str">
        <f t="shared" si="1"/>
        <v/>
      </c>
      <c r="R29" s="80"/>
      <c r="S29" s="348"/>
      <c r="T29" s="346">
        <f>係数１!D$49</f>
        <v>8640</v>
      </c>
      <c r="U29" s="73" t="str">
        <f t="shared" si="5"/>
        <v/>
      </c>
      <c r="V29" s="73" t="str">
        <f t="shared" si="6"/>
        <v/>
      </c>
      <c r="W29" s="74" t="str">
        <f t="array" aca="1" ref="W29" ca="1">IF(O29="","",IF(ISNUMBER(AA29),INDIRECT($BG$6&amp;AA29),IF(AA29="a",Q29,IF(AA29="b",INDIRECT($BG$6&amp;AB29),IF(AA29="c",R29,"")))))</f>
        <v/>
      </c>
      <c r="X29" s="75"/>
      <c r="Y29" s="73" t="str">
        <f t="shared" si="7"/>
        <v/>
      </c>
      <c r="Z29" s="76" t="str">
        <f t="shared" ca="1" si="2"/>
        <v/>
      </c>
      <c r="AA29" s="76" t="str">
        <f t="shared" ca="1" si="8"/>
        <v/>
      </c>
      <c r="AB29" s="76" t="str">
        <f t="shared" ca="1" si="9"/>
        <v/>
      </c>
      <c r="AC29" s="76">
        <f t="shared" ca="1" si="10"/>
        <v>0</v>
      </c>
      <c r="AD29" s="76">
        <f t="shared" si="11"/>
        <v>0</v>
      </c>
      <c r="AE29" s="76" t="str">
        <f t="shared" si="3"/>
        <v/>
      </c>
      <c r="AF29" s="77" t="str">
        <f t="shared" si="4"/>
        <v/>
      </c>
      <c r="AH29" s="528"/>
      <c r="AI29" s="103" t="s">
        <v>613</v>
      </c>
      <c r="AJ29" s="367">
        <v>0</v>
      </c>
      <c r="AK29" s="272" t="s">
        <v>2319</v>
      </c>
      <c r="AL29" s="21">
        <f t="shared" si="14"/>
        <v>0</v>
      </c>
      <c r="AM29" s="97">
        <f t="shared" si="15"/>
        <v>0</v>
      </c>
      <c r="AN29" s="98">
        <f>係数１!D67</f>
        <v>17.100000000000001</v>
      </c>
      <c r="AO29" s="99">
        <f>係数１!F67</f>
        <v>0</v>
      </c>
      <c r="AP29" s="99" t="str">
        <f>係数１!G67</f>
        <v>ｔ－C/GJ</v>
      </c>
      <c r="AQ29" s="22">
        <v>0.8</v>
      </c>
      <c r="AR29" s="101">
        <f t="shared" si="16"/>
        <v>0</v>
      </c>
      <c r="AU29" s="52" t="str">
        <f>IF(参照!A29="","",参照!A29)</f>
        <v/>
      </c>
      <c r="AV29" s="52" t="str">
        <f>IF(参照!B29="","",参照!B29)</f>
        <v/>
      </c>
      <c r="AW29" s="52" t="str">
        <f>IF(参照!C29="","",参照!C29)</f>
        <v/>
      </c>
      <c r="AX29" s="52" t="str">
        <f>IF(参照!D29="","",参照!D29)</f>
        <v>メニューB(残差)</v>
      </c>
      <c r="AY29" s="52">
        <f>IF(参照!E29="","",参照!E29)</f>
        <v>4.28E-4</v>
      </c>
      <c r="AZ29" s="52" t="str">
        <f>IF(参照!F29="","",参照!F29)</f>
        <v>須賀川瓦斯(株)</v>
      </c>
      <c r="BA29" s="52" t="str">
        <f>IF(参照!G29="","",参照!G29)</f>
        <v>須賀川瓦斯(株)_メニューB(残差)</v>
      </c>
      <c r="BB29" s="52">
        <f t="shared" si="0"/>
        <v>0.42799999999999999</v>
      </c>
      <c r="BD29" s="52" t="str">
        <f>IF(参照!L29="","",参照!L29)</f>
        <v>ＪＲＥトレーディング(株)</v>
      </c>
    </row>
    <row r="30" spans="1:56" ht="12.75" customHeight="1" thickBot="1">
      <c r="A30" s="1"/>
      <c r="B30" s="1"/>
      <c r="C30" s="547"/>
      <c r="D30" s="452" t="s">
        <v>12</v>
      </c>
      <c r="E30" s="452"/>
      <c r="F30" s="452"/>
      <c r="G30" s="452"/>
      <c r="H30" s="112" t="s">
        <v>19</v>
      </c>
      <c r="I30" s="369">
        <v>0</v>
      </c>
      <c r="J30" s="112" t="s">
        <v>14</v>
      </c>
      <c r="K30" s="112" t="s">
        <v>14</v>
      </c>
      <c r="L30" s="1"/>
      <c r="N30" s="79">
        <v>24</v>
      </c>
      <c r="O30" s="69"/>
      <c r="P30" s="69"/>
      <c r="Q30" s="70" t="str">
        <f t="shared" si="1"/>
        <v/>
      </c>
      <c r="R30" s="80"/>
      <c r="S30" s="348"/>
      <c r="T30" s="346">
        <f>係数１!D$49</f>
        <v>8640</v>
      </c>
      <c r="U30" s="73" t="str">
        <f t="shared" si="5"/>
        <v/>
      </c>
      <c r="V30" s="73" t="str">
        <f t="shared" si="6"/>
        <v/>
      </c>
      <c r="W30" s="74" t="str">
        <f t="array" aca="1" ref="W30" ca="1">IF(O30="","",IF(ISNUMBER(AA30),INDIRECT($BG$6&amp;AA30),IF(AA30="a",Q30,IF(AA30="b",INDIRECT($BG$6&amp;AB30),IF(AA30="c",R30,"")))))</f>
        <v/>
      </c>
      <c r="X30" s="75"/>
      <c r="Y30" s="73" t="str">
        <f t="shared" si="7"/>
        <v/>
      </c>
      <c r="Z30" s="76" t="str">
        <f t="shared" ca="1" si="2"/>
        <v/>
      </c>
      <c r="AA30" s="76" t="str">
        <f t="shared" ca="1" si="8"/>
        <v/>
      </c>
      <c r="AB30" s="76" t="str">
        <f t="shared" ca="1" si="9"/>
        <v/>
      </c>
      <c r="AC30" s="76">
        <f t="shared" ca="1" si="10"/>
        <v>0</v>
      </c>
      <c r="AD30" s="76">
        <f t="shared" si="11"/>
        <v>0</v>
      </c>
      <c r="AE30" s="76" t="str">
        <f t="shared" si="3"/>
        <v/>
      </c>
      <c r="AF30" s="77" t="str">
        <f t="shared" si="4"/>
        <v/>
      </c>
      <c r="AH30" s="528"/>
      <c r="AI30" s="103" t="s">
        <v>614</v>
      </c>
      <c r="AJ30" s="367">
        <v>0</v>
      </c>
      <c r="AK30" s="272" t="s">
        <v>2319</v>
      </c>
      <c r="AL30" s="21">
        <f t="shared" si="14"/>
        <v>0</v>
      </c>
      <c r="AM30" s="97">
        <f t="shared" si="15"/>
        <v>0</v>
      </c>
      <c r="AN30" s="98">
        <f>係数１!D68</f>
        <v>142</v>
      </c>
      <c r="AO30" s="99">
        <f>係数１!F68</f>
        <v>0</v>
      </c>
      <c r="AP30" s="99" t="str">
        <f>係数１!G68</f>
        <v>ｔ－C/GJ</v>
      </c>
      <c r="AQ30" s="22">
        <v>0.8</v>
      </c>
      <c r="AR30" s="101">
        <f t="shared" si="16"/>
        <v>0</v>
      </c>
      <c r="AU30" s="52" t="str">
        <f>IF(参照!A30="","",参照!A30)</f>
        <v/>
      </c>
      <c r="AV30" s="52" t="str">
        <f>IF(参照!B30="","",参照!B30)</f>
        <v/>
      </c>
      <c r="AW30" s="52" t="str">
        <f>IF(参照!C30="","",参照!C30)</f>
        <v/>
      </c>
      <c r="AX30" s="52" t="str">
        <f>IF(参照!D30="","",参照!D30)</f>
        <v>(参考値)事業者全体</v>
      </c>
      <c r="AY30" s="52">
        <f>IF(参照!E30="","",参照!E30)</f>
        <v>4.2499999999999998E-4</v>
      </c>
      <c r="AZ30" s="52" t="str">
        <f>IF(参照!F30="","",参照!F30)</f>
        <v>須賀川瓦斯(株)</v>
      </c>
      <c r="BA30" s="52" t="str">
        <f>IF(参照!G30="","",参照!G30)</f>
        <v>須賀川瓦斯(株)_(参考値)事業者全体</v>
      </c>
      <c r="BB30" s="52">
        <f t="shared" si="0"/>
        <v>0.42499999999999999</v>
      </c>
      <c r="BD30" s="52" t="str">
        <f>IF(参照!L30="","",参照!L30)</f>
        <v>ＪＲ西日本住宅サービス(株)</v>
      </c>
    </row>
    <row r="31" spans="1:56" ht="19.5" customHeight="1" thickTop="1">
      <c r="A31" s="1"/>
      <c r="B31" s="1"/>
      <c r="C31" s="468" t="s">
        <v>1</v>
      </c>
      <c r="D31" s="455" t="s">
        <v>16</v>
      </c>
      <c r="E31" s="455"/>
      <c r="F31" s="455"/>
      <c r="G31" s="455"/>
      <c r="H31" s="111" t="s">
        <v>6</v>
      </c>
      <c r="I31" s="111" t="s">
        <v>21</v>
      </c>
      <c r="J31" s="113" t="s">
        <v>488</v>
      </c>
      <c r="K31" s="114" t="s">
        <v>498</v>
      </c>
      <c r="L31" s="1"/>
      <c r="N31" s="79">
        <v>25</v>
      </c>
      <c r="O31" s="69"/>
      <c r="P31" s="69"/>
      <c r="Q31" s="70" t="str">
        <f t="shared" si="1"/>
        <v/>
      </c>
      <c r="R31" s="80"/>
      <c r="S31" s="348"/>
      <c r="T31" s="346">
        <f>係数１!D$49</f>
        <v>8640</v>
      </c>
      <c r="U31" s="73" t="str">
        <f t="shared" si="5"/>
        <v/>
      </c>
      <c r="V31" s="73" t="str">
        <f t="shared" si="6"/>
        <v/>
      </c>
      <c r="W31" s="74" t="str">
        <f t="array" aca="1" ref="W31" ca="1">IF(O31="","",IF(ISNUMBER(AA31),INDIRECT($BG$6&amp;AA31),IF(AA31="a",Q31,IF(AA31="b",INDIRECT($BG$6&amp;AB31),IF(AA31="c",R31,"")))))</f>
        <v/>
      </c>
      <c r="X31" s="75"/>
      <c r="Y31" s="73" t="str">
        <f t="shared" si="7"/>
        <v/>
      </c>
      <c r="Z31" s="76" t="str">
        <f t="shared" ca="1" si="2"/>
        <v/>
      </c>
      <c r="AA31" s="76" t="str">
        <f t="shared" ca="1" si="8"/>
        <v/>
      </c>
      <c r="AB31" s="76" t="str">
        <f t="shared" ca="1" si="9"/>
        <v/>
      </c>
      <c r="AC31" s="76">
        <f t="shared" ca="1" si="10"/>
        <v>0</v>
      </c>
      <c r="AD31" s="76">
        <f t="shared" si="11"/>
        <v>0</v>
      </c>
      <c r="AE31" s="76" t="str">
        <f t="shared" si="3"/>
        <v/>
      </c>
      <c r="AF31" s="77" t="str">
        <f t="shared" si="4"/>
        <v/>
      </c>
      <c r="AH31" s="529"/>
      <c r="AI31" s="103" t="s">
        <v>615</v>
      </c>
      <c r="AJ31" s="367">
        <v>0</v>
      </c>
      <c r="AK31" s="272" t="s">
        <v>2319</v>
      </c>
      <c r="AL31" s="21">
        <f t="shared" si="14"/>
        <v>0</v>
      </c>
      <c r="AM31" s="97">
        <f t="shared" si="15"/>
        <v>0</v>
      </c>
      <c r="AN31" s="98">
        <f>係数１!D69</f>
        <v>22.5</v>
      </c>
      <c r="AO31" s="99">
        <f>係数１!F69</f>
        <v>0</v>
      </c>
      <c r="AP31" s="99" t="str">
        <f>係数１!G69</f>
        <v>ｔ－C/GJ</v>
      </c>
      <c r="AQ31" s="22">
        <v>0.8</v>
      </c>
      <c r="AR31" s="101">
        <f t="shared" si="16"/>
        <v>0</v>
      </c>
      <c r="AU31" s="52" t="str">
        <f>IF(参照!A31="","",参照!A31)</f>
        <v>A0012</v>
      </c>
      <c r="AV31" s="52" t="str">
        <f>IF(参照!B31="","",参照!B31)</f>
        <v>出光興産(株)</v>
      </c>
      <c r="AW31" s="52">
        <f>IF(参照!C31="","",参照!C31)</f>
        <v>4.5100000000000001E-4</v>
      </c>
      <c r="AX31" s="52" t="str">
        <f>IF(参照!D31="","",参照!D31)</f>
        <v>メニューA</v>
      </c>
      <c r="AY31" s="52">
        <f>IF(参照!E31="","",参照!E31)</f>
        <v>0</v>
      </c>
      <c r="AZ31" s="52" t="str">
        <f>IF(参照!F31="","",参照!F31)</f>
        <v>出光興産(株)</v>
      </c>
      <c r="BA31" s="52" t="str">
        <f>IF(参照!G31="","",参照!G31)</f>
        <v>出光興産(株)_メニューA</v>
      </c>
      <c r="BB31" s="52">
        <f t="shared" si="0"/>
        <v>0</v>
      </c>
      <c r="BD31" s="52" t="str">
        <f>IF(参照!L31="","",参照!L31)</f>
        <v>(株)ＪＴＢコミュニケーションデザイン</v>
      </c>
    </row>
    <row r="32" spans="1:56" ht="12.75" customHeight="1">
      <c r="A32" s="1"/>
      <c r="B32" s="1"/>
      <c r="C32" s="466"/>
      <c r="D32" s="456" t="s">
        <v>51</v>
      </c>
      <c r="E32" s="456"/>
      <c r="F32" s="456"/>
      <c r="G32" s="456"/>
      <c r="H32" s="82" t="s">
        <v>26</v>
      </c>
      <c r="I32" s="361">
        <v>0</v>
      </c>
      <c r="J32" s="371">
        <f>IF($I32="","",$I32*係数１!$D$8*0.0258)</f>
        <v>0</v>
      </c>
      <c r="K32" s="371">
        <f>IF($I32="","",$I32*係数１!$D$8*係数１!$F$8*44/12)</f>
        <v>0</v>
      </c>
      <c r="L32" s="1"/>
      <c r="N32" s="79">
        <v>26</v>
      </c>
      <c r="O32" s="69"/>
      <c r="P32" s="69"/>
      <c r="Q32" s="70" t="str">
        <f t="shared" si="1"/>
        <v/>
      </c>
      <c r="R32" s="80"/>
      <c r="S32" s="348"/>
      <c r="T32" s="346">
        <f>係数１!D$49</f>
        <v>8640</v>
      </c>
      <c r="U32" s="73" t="str">
        <f t="shared" si="5"/>
        <v/>
      </c>
      <c r="V32" s="73" t="str">
        <f t="shared" si="6"/>
        <v/>
      </c>
      <c r="W32" s="74" t="str">
        <f t="array" aca="1" ref="W32" ca="1">IF(O32="","",IF(ISNUMBER(AA32),INDIRECT($BG$6&amp;AA32),IF(AA32="a",Q32,IF(AA32="b",INDIRECT($BG$6&amp;AB32),IF(AA32="c",R32,"")))))</f>
        <v/>
      </c>
      <c r="X32" s="75"/>
      <c r="Y32" s="73" t="str">
        <f t="shared" si="7"/>
        <v/>
      </c>
      <c r="Z32" s="76" t="str">
        <f t="shared" ca="1" si="2"/>
        <v/>
      </c>
      <c r="AA32" s="76" t="str">
        <f t="shared" ca="1" si="8"/>
        <v/>
      </c>
      <c r="AB32" s="76" t="str">
        <f t="shared" ca="1" si="9"/>
        <v/>
      </c>
      <c r="AC32" s="76">
        <f t="shared" ca="1" si="10"/>
        <v>0</v>
      </c>
      <c r="AD32" s="76">
        <f t="shared" si="11"/>
        <v>0</v>
      </c>
      <c r="AE32" s="76" t="str">
        <f t="shared" si="3"/>
        <v/>
      </c>
      <c r="AF32" s="77" t="str">
        <f t="shared" si="4"/>
        <v/>
      </c>
      <c r="AH32" s="553" t="s">
        <v>616</v>
      </c>
      <c r="AI32" s="103" t="s">
        <v>617</v>
      </c>
      <c r="AJ32" s="367">
        <v>0</v>
      </c>
      <c r="AK32" s="271" t="s">
        <v>600</v>
      </c>
      <c r="AL32" s="21">
        <f t="shared" si="14"/>
        <v>0</v>
      </c>
      <c r="AM32" s="97">
        <f t="shared" si="15"/>
        <v>0</v>
      </c>
      <c r="AN32" s="98">
        <f>係数１!D70</f>
        <v>1</v>
      </c>
      <c r="AO32" s="99">
        <f>係数１!F70</f>
        <v>0</v>
      </c>
      <c r="AP32" s="99" t="str">
        <f>係数１!G70</f>
        <v>ｔ－C/GJ</v>
      </c>
      <c r="AQ32" s="22">
        <v>1</v>
      </c>
      <c r="AR32" s="101">
        <f t="shared" si="16"/>
        <v>0</v>
      </c>
      <c r="AU32" s="52" t="str">
        <f>IF(参照!A32="","",参照!A32)</f>
        <v/>
      </c>
      <c r="AV32" s="52" t="str">
        <f>IF(参照!B32="","",参照!B32)</f>
        <v/>
      </c>
      <c r="AW32" s="52" t="str">
        <f>IF(参照!C32="","",参照!C32)</f>
        <v/>
      </c>
      <c r="AX32" s="52" t="str">
        <f>IF(参照!D32="","",参照!D32)</f>
        <v>メニューB</v>
      </c>
      <c r="AY32" s="52">
        <f>IF(参照!E32="","",参照!E32)</f>
        <v>2.0000000000000001E-4</v>
      </c>
      <c r="AZ32" s="52" t="str">
        <f>IF(参照!F32="","",参照!F32)</f>
        <v>出光興産(株)</v>
      </c>
      <c r="BA32" s="52" t="str">
        <f>IF(参照!G32="","",参照!G32)</f>
        <v>出光興産(株)_メニューB</v>
      </c>
      <c r="BB32" s="52">
        <f t="shared" si="0"/>
        <v>0.2</v>
      </c>
      <c r="BD32" s="52" t="str">
        <f>IF(参照!L32="","",参照!L32)</f>
        <v>(株)ｋａｒｃｈ</v>
      </c>
    </row>
    <row r="33" spans="1:56" ht="12.75" customHeight="1">
      <c r="A33" s="1"/>
      <c r="B33" s="1"/>
      <c r="C33" s="466"/>
      <c r="D33" s="456" t="s">
        <v>28</v>
      </c>
      <c r="E33" s="456"/>
      <c r="F33" s="456"/>
      <c r="G33" s="456"/>
      <c r="H33" s="82" t="s">
        <v>26</v>
      </c>
      <c r="I33" s="361">
        <v>0</v>
      </c>
      <c r="J33" s="371">
        <f>IF($I33="","",$I33*係数１!$D$12*0.0258)</f>
        <v>0</v>
      </c>
      <c r="K33" s="371">
        <f>IF($I33="","",$I33*係数１!$D$12*係数１!$F$12*44/12)</f>
        <v>0</v>
      </c>
      <c r="L33" s="1"/>
      <c r="N33" s="79">
        <v>27</v>
      </c>
      <c r="O33" s="69"/>
      <c r="P33" s="69"/>
      <c r="Q33" s="70" t="str">
        <f t="shared" si="1"/>
        <v/>
      </c>
      <c r="R33" s="80"/>
      <c r="S33" s="348"/>
      <c r="T33" s="346">
        <f>係数１!D$49</f>
        <v>8640</v>
      </c>
      <c r="U33" s="73" t="str">
        <f t="shared" si="5"/>
        <v/>
      </c>
      <c r="V33" s="73" t="str">
        <f t="shared" si="6"/>
        <v/>
      </c>
      <c r="W33" s="74" t="str">
        <f t="array" aca="1" ref="W33" ca="1">IF(O33="","",IF(ISNUMBER(AA33),INDIRECT($BG$6&amp;AA33),IF(AA33="a",Q33,IF(AA33="b",INDIRECT($BG$6&amp;AB33),IF(AA33="c",R33,"")))))</f>
        <v/>
      </c>
      <c r="X33" s="75"/>
      <c r="Y33" s="73" t="str">
        <f t="shared" si="7"/>
        <v/>
      </c>
      <c r="Z33" s="76" t="str">
        <f t="shared" ca="1" si="2"/>
        <v/>
      </c>
      <c r="AA33" s="76" t="str">
        <f t="shared" ca="1" si="8"/>
        <v/>
      </c>
      <c r="AB33" s="76" t="str">
        <f t="shared" ca="1" si="9"/>
        <v/>
      </c>
      <c r="AC33" s="76">
        <f t="shared" ca="1" si="10"/>
        <v>0</v>
      </c>
      <c r="AD33" s="76">
        <f t="shared" si="11"/>
        <v>0</v>
      </c>
      <c r="AE33" s="76" t="str">
        <f t="shared" si="3"/>
        <v/>
      </c>
      <c r="AF33" s="77" t="str">
        <f t="shared" si="4"/>
        <v/>
      </c>
      <c r="AH33" s="528"/>
      <c r="AI33" s="103" t="s">
        <v>618</v>
      </c>
      <c r="AJ33" s="367">
        <v>0</v>
      </c>
      <c r="AK33" s="271" t="s">
        <v>600</v>
      </c>
      <c r="AL33" s="21">
        <f t="shared" si="14"/>
        <v>0</v>
      </c>
      <c r="AM33" s="97">
        <f t="shared" si="15"/>
        <v>0</v>
      </c>
      <c r="AN33" s="98">
        <f>係数１!D71</f>
        <v>1</v>
      </c>
      <c r="AO33" s="99">
        <f>係数１!F71</f>
        <v>0</v>
      </c>
      <c r="AP33" s="99" t="str">
        <f>係数１!G71</f>
        <v>ｔ－C/GJ</v>
      </c>
      <c r="AQ33" s="22">
        <v>1</v>
      </c>
      <c r="AR33" s="101">
        <f t="shared" si="16"/>
        <v>0</v>
      </c>
      <c r="AU33" s="52" t="str">
        <f>IF(参照!A33="","",参照!A33)</f>
        <v/>
      </c>
      <c r="AV33" s="52" t="str">
        <f>IF(参照!B33="","",参照!B33)</f>
        <v/>
      </c>
      <c r="AW33" s="52" t="str">
        <f>IF(参照!C33="","",参照!C33)</f>
        <v/>
      </c>
      <c r="AX33" s="52" t="str">
        <f>IF(参照!D33="","",参照!D33)</f>
        <v>メニューC(残差)</v>
      </c>
      <c r="AY33" s="52">
        <f>IF(参照!E33="","",参照!E33)</f>
        <v>5.2099999999999998E-4</v>
      </c>
      <c r="AZ33" s="52" t="str">
        <f>IF(参照!F33="","",参照!F33)</f>
        <v>出光興産(株)</v>
      </c>
      <c r="BA33" s="52" t="str">
        <f>IF(参照!G33="","",参照!G33)</f>
        <v>出光興産(株)_メニューC(残差)</v>
      </c>
      <c r="BB33" s="52">
        <f t="shared" si="0"/>
        <v>0.52100000000000002</v>
      </c>
      <c r="BD33" s="52" t="str">
        <f>IF(参照!L33="","",参照!L33)</f>
        <v>ＫＢＮ(株)</v>
      </c>
    </row>
    <row r="34" spans="1:56" ht="12.75" customHeight="1">
      <c r="A34" s="1"/>
      <c r="B34" s="1"/>
      <c r="C34" s="466"/>
      <c r="D34" s="456" t="s">
        <v>50</v>
      </c>
      <c r="E34" s="456"/>
      <c r="F34" s="456"/>
      <c r="G34" s="456"/>
      <c r="H34" s="20" t="s">
        <v>33</v>
      </c>
      <c r="I34" s="361">
        <v>0</v>
      </c>
      <c r="J34" s="371">
        <f>IF($I34="","",$I34*係数１!$D$18*0.0258)</f>
        <v>0</v>
      </c>
      <c r="K34" s="371">
        <f>IF($I34="","",$I34*係数１!$D$18*係数１!$F$18*44/12)</f>
        <v>0</v>
      </c>
      <c r="L34" s="1"/>
      <c r="N34" s="79">
        <v>28</v>
      </c>
      <c r="O34" s="69"/>
      <c r="P34" s="69"/>
      <c r="Q34" s="70" t="str">
        <f t="shared" si="1"/>
        <v/>
      </c>
      <c r="R34" s="80"/>
      <c r="S34" s="348"/>
      <c r="T34" s="346">
        <f>係数１!D$49</f>
        <v>8640</v>
      </c>
      <c r="U34" s="73" t="str">
        <f t="shared" si="5"/>
        <v/>
      </c>
      <c r="V34" s="73" t="str">
        <f t="shared" si="6"/>
        <v/>
      </c>
      <c r="W34" s="74" t="str">
        <f t="array" aca="1" ref="W34" ca="1">IF(O34="","",IF(ISNUMBER(AA34),INDIRECT($BG$6&amp;AA34),IF(AA34="a",Q34,IF(AA34="b",INDIRECT($BG$6&amp;AB34),IF(AA34="c",R34,"")))))</f>
        <v/>
      </c>
      <c r="X34" s="75"/>
      <c r="Y34" s="73" t="str">
        <f t="shared" si="7"/>
        <v/>
      </c>
      <c r="Z34" s="76" t="str">
        <f t="shared" ca="1" si="2"/>
        <v/>
      </c>
      <c r="AA34" s="76" t="str">
        <f t="shared" ca="1" si="8"/>
        <v/>
      </c>
      <c r="AB34" s="76" t="str">
        <f t="shared" ca="1" si="9"/>
        <v/>
      </c>
      <c r="AC34" s="76">
        <f t="shared" ca="1" si="10"/>
        <v>0</v>
      </c>
      <c r="AD34" s="76">
        <f t="shared" si="11"/>
        <v>0</v>
      </c>
      <c r="AE34" s="76" t="str">
        <f t="shared" si="3"/>
        <v/>
      </c>
      <c r="AF34" s="77" t="str">
        <f t="shared" si="4"/>
        <v/>
      </c>
      <c r="AH34" s="553" t="s">
        <v>506</v>
      </c>
      <c r="AI34" s="103" t="s">
        <v>619</v>
      </c>
      <c r="AJ34" s="367">
        <v>0</v>
      </c>
      <c r="AK34" s="271" t="s">
        <v>2322</v>
      </c>
      <c r="AL34" s="21">
        <f>IF(AJ34="","",AJ34/1000*AN34*0.0258)</f>
        <v>0</v>
      </c>
      <c r="AM34" s="97">
        <f>IF(AJ34="","",AJ34/1000*AO34)</f>
        <v>0</v>
      </c>
      <c r="AN34" s="115">
        <f>係数１!D72</f>
        <v>3600</v>
      </c>
      <c r="AO34" s="99">
        <f>係数１!F72</f>
        <v>0</v>
      </c>
      <c r="AP34" s="99" t="str">
        <f>係数１!G72</f>
        <v>ｔ－CO2/千kWh</v>
      </c>
      <c r="AQ34" s="22">
        <v>1</v>
      </c>
      <c r="AR34" s="101">
        <f t="shared" si="16"/>
        <v>0</v>
      </c>
      <c r="AU34" s="52" t="str">
        <f>IF(参照!A34="","",参照!A34)</f>
        <v/>
      </c>
      <c r="AV34" s="52" t="str">
        <f>IF(参照!B34="","",参照!B34)</f>
        <v/>
      </c>
      <c r="AW34" s="52" t="str">
        <f>IF(参照!C34="","",参照!C34)</f>
        <v/>
      </c>
      <c r="AX34" s="52" t="str">
        <f>IF(参照!D34="","",参照!D34)</f>
        <v>(参考値)事業者全体</v>
      </c>
      <c r="AY34" s="52">
        <f>IF(参照!E34="","",参照!E34)</f>
        <v>5.4000000000000001E-4</v>
      </c>
      <c r="AZ34" s="52" t="str">
        <f>IF(参照!F34="","",参照!F34)</f>
        <v>出光興産(株)</v>
      </c>
      <c r="BA34" s="52" t="str">
        <f>IF(参照!G34="","",参照!G34)</f>
        <v>出光興産(株)_(参考値)事業者全体</v>
      </c>
      <c r="BB34" s="52">
        <f t="shared" si="0"/>
        <v>0.54</v>
      </c>
      <c r="BD34" s="52" t="str">
        <f>IF(参照!L34="","",参照!L34)</f>
        <v>(株)Ｋｅｎｅｓエネルギーサービス</v>
      </c>
    </row>
    <row r="35" spans="1:56" ht="12.75" customHeight="1">
      <c r="A35" s="1"/>
      <c r="B35" s="1"/>
      <c r="C35" s="466"/>
      <c r="D35" s="456" t="s">
        <v>49</v>
      </c>
      <c r="E35" s="456"/>
      <c r="F35" s="456"/>
      <c r="G35" s="456"/>
      <c r="H35" s="20" t="s">
        <v>33</v>
      </c>
      <c r="I35" s="361">
        <v>0</v>
      </c>
      <c r="J35" s="371">
        <f>IF($I35="","",$I35*係数１!$D$20*0.0258)</f>
        <v>0</v>
      </c>
      <c r="K35" s="371">
        <f>IF($I35="","",$I35*係数１!$D$20*係数１!$F$20*44/12)</f>
        <v>0</v>
      </c>
      <c r="L35" s="1"/>
      <c r="N35" s="79">
        <v>29</v>
      </c>
      <c r="O35" s="69"/>
      <c r="P35" s="69"/>
      <c r="Q35" s="70" t="str">
        <f t="shared" si="1"/>
        <v/>
      </c>
      <c r="R35" s="80"/>
      <c r="S35" s="348"/>
      <c r="T35" s="346">
        <f>係数１!D$49</f>
        <v>8640</v>
      </c>
      <c r="U35" s="73" t="str">
        <f t="shared" si="5"/>
        <v/>
      </c>
      <c r="V35" s="73" t="str">
        <f t="shared" si="6"/>
        <v/>
      </c>
      <c r="W35" s="74" t="str">
        <f t="array" aca="1" ref="W35" ca="1">IF(O35="","",IF(ISNUMBER(AA35),INDIRECT($BG$6&amp;AA35),IF(AA35="a",Q35,IF(AA35="b",INDIRECT($BG$6&amp;AB35),IF(AA35="c",R35,"")))))</f>
        <v/>
      </c>
      <c r="X35" s="75"/>
      <c r="Y35" s="73" t="str">
        <f t="shared" si="7"/>
        <v/>
      </c>
      <c r="Z35" s="76" t="str">
        <f t="shared" ca="1" si="2"/>
        <v/>
      </c>
      <c r="AA35" s="76" t="str">
        <f t="shared" ca="1" si="8"/>
        <v/>
      </c>
      <c r="AB35" s="76" t="str">
        <f t="shared" ca="1" si="9"/>
        <v/>
      </c>
      <c r="AC35" s="76">
        <f t="shared" ca="1" si="10"/>
        <v>0</v>
      </c>
      <c r="AD35" s="76">
        <f t="shared" si="11"/>
        <v>0</v>
      </c>
      <c r="AE35" s="76" t="str">
        <f t="shared" si="3"/>
        <v/>
      </c>
      <c r="AF35" s="77" t="str">
        <f t="shared" si="4"/>
        <v/>
      </c>
      <c r="AH35" s="554"/>
      <c r="AI35" s="103" t="s">
        <v>620</v>
      </c>
      <c r="AJ35" s="367">
        <v>0</v>
      </c>
      <c r="AK35" s="271" t="s">
        <v>2322</v>
      </c>
      <c r="AL35" s="21">
        <f t="shared" ref="AL35:AL36" si="17">IF(AJ35="","",AJ35/1000*AN35*0.0258)</f>
        <v>0</v>
      </c>
      <c r="AM35" s="97">
        <f t="shared" ref="AM35:AM36" si="18">IF(AJ35="","",AJ35/1000*AO35)</f>
        <v>0</v>
      </c>
      <c r="AN35" s="115">
        <f>係数１!D73</f>
        <v>3600</v>
      </c>
      <c r="AO35" s="99">
        <f>係数１!F73</f>
        <v>0</v>
      </c>
      <c r="AP35" s="99" t="str">
        <f>係数１!G73</f>
        <v>ｔ－CO2/千kWh</v>
      </c>
      <c r="AQ35" s="22">
        <v>1</v>
      </c>
      <c r="AR35" s="101">
        <f t="shared" si="16"/>
        <v>0</v>
      </c>
      <c r="AU35" s="52" t="str">
        <f>IF(参照!A35="","",参照!A35)</f>
        <v>A0013</v>
      </c>
      <c r="AV35" s="52" t="str">
        <f>IF(参照!B35="","",参照!B35)</f>
        <v>(株)オプテージ</v>
      </c>
      <c r="AW35" s="52">
        <f>IF(参照!C35="","",参照!C35)</f>
        <v>5.4699999999999996E-4</v>
      </c>
      <c r="AX35" s="52" t="str">
        <f>IF(参照!D35="","",参照!D35)</f>
        <v/>
      </c>
      <c r="AY35" s="52">
        <f>IF(参照!E35="","",参照!E35)</f>
        <v>5.0600000000000005E-4</v>
      </c>
      <c r="AZ35" s="52" t="str">
        <f>IF(参照!F35="","",参照!F35)</f>
        <v>(株)オプテージ</v>
      </c>
      <c r="BA35" s="52" t="str">
        <f>IF(参照!G35="","",参照!G35)</f>
        <v>(株)オプテージ_</v>
      </c>
      <c r="BB35" s="52">
        <f t="shared" si="0"/>
        <v>0.50600000000000001</v>
      </c>
      <c r="BD35" s="52" t="str">
        <f>IF(参照!L35="","",参照!L35)</f>
        <v>(株)ＬＥＮＥＴＳ</v>
      </c>
    </row>
    <row r="36" spans="1:56" ht="12.75" customHeight="1" thickBot="1">
      <c r="A36" s="1"/>
      <c r="B36" s="1"/>
      <c r="C36" s="466"/>
      <c r="D36" s="454" t="s">
        <v>48</v>
      </c>
      <c r="E36" s="454"/>
      <c r="F36" s="454"/>
      <c r="G36" s="454"/>
      <c r="H36" s="102" t="s">
        <v>18</v>
      </c>
      <c r="I36" s="362">
        <v>0</v>
      </c>
      <c r="J36" s="371">
        <f>IF($I36="","",$I36*係数１!$D$30*0.0258)</f>
        <v>0</v>
      </c>
      <c r="K36" s="371">
        <f>IF($I36="","",$I36*係数１!$D$30*係数１!$F$30)</f>
        <v>0</v>
      </c>
      <c r="L36" s="1"/>
      <c r="N36" s="85">
        <v>30</v>
      </c>
      <c r="O36" s="69"/>
      <c r="P36" s="69"/>
      <c r="Q36" s="70" t="str">
        <f t="shared" si="1"/>
        <v/>
      </c>
      <c r="R36" s="116"/>
      <c r="S36" s="117"/>
      <c r="T36" s="72">
        <f>係数１!D$49</f>
        <v>8640</v>
      </c>
      <c r="U36" s="73" t="str">
        <f t="shared" si="5"/>
        <v/>
      </c>
      <c r="V36" s="73" t="str">
        <f t="shared" si="6"/>
        <v/>
      </c>
      <c r="W36" s="74" t="str">
        <f t="array" aca="1" ref="W36" ca="1">IF(O36="","",IF(ISNUMBER(AA36),INDIRECT($BG$6&amp;AA36),IF(AA36="a",Q36,IF(AA36="b",INDIRECT($BG$6&amp;AB36),IF(AA36="c",R36,"")))))</f>
        <v/>
      </c>
      <c r="X36" s="75"/>
      <c r="Y36" s="73" t="str">
        <f t="shared" si="7"/>
        <v/>
      </c>
      <c r="Z36" s="76" t="str">
        <f t="shared" ca="1" si="2"/>
        <v/>
      </c>
      <c r="AA36" s="76" t="str">
        <f t="shared" ca="1" si="8"/>
        <v/>
      </c>
      <c r="AB36" s="76" t="str">
        <f t="shared" ca="1" si="9"/>
        <v/>
      </c>
      <c r="AC36" s="76">
        <f t="shared" ca="1" si="10"/>
        <v>0</v>
      </c>
      <c r="AD36" s="76">
        <f t="shared" si="11"/>
        <v>0</v>
      </c>
      <c r="AE36" s="76" t="str">
        <f t="shared" si="3"/>
        <v/>
      </c>
      <c r="AF36" s="77" t="str">
        <f t="shared" si="4"/>
        <v/>
      </c>
      <c r="AH36" s="554"/>
      <c r="AI36" s="118" t="s">
        <v>621</v>
      </c>
      <c r="AJ36" s="368">
        <v>0</v>
      </c>
      <c r="AK36" s="271" t="s">
        <v>2322</v>
      </c>
      <c r="AL36" s="120">
        <f t="shared" si="17"/>
        <v>0</v>
      </c>
      <c r="AM36" s="97">
        <f t="shared" si="18"/>
        <v>0</v>
      </c>
      <c r="AN36" s="121">
        <f>係数１!D74</f>
        <v>3600</v>
      </c>
      <c r="AO36" s="99">
        <f>係数１!F74</f>
        <v>0</v>
      </c>
      <c r="AP36" s="99" t="str">
        <f>係数１!G74</f>
        <v>ｔ－CO2/千kWh</v>
      </c>
      <c r="AQ36" s="23">
        <v>1</v>
      </c>
      <c r="AR36" s="101">
        <f t="shared" si="16"/>
        <v>0</v>
      </c>
      <c r="AU36" s="52" t="str">
        <f>IF(参照!A36="","",参照!A36)</f>
        <v>A0014</v>
      </c>
      <c r="AV36" s="52" t="str">
        <f>IF(参照!B36="","",参照!B36)</f>
        <v>エネサーブ(株)</v>
      </c>
      <c r="AW36" s="52">
        <f>IF(参照!C36="","",参照!C36)</f>
        <v>4.3199999999999998E-4</v>
      </c>
      <c r="AX36" s="52" t="str">
        <f>IF(参照!D36="","",参照!D36)</f>
        <v>メニューA</v>
      </c>
      <c r="AY36" s="52">
        <f>IF(参照!E36="","",参照!E36)</f>
        <v>0</v>
      </c>
      <c r="AZ36" s="52" t="str">
        <f>IF(参照!F36="","",参照!F36)</f>
        <v>エネサーブ(株)</v>
      </c>
      <c r="BA36" s="52" t="str">
        <f>IF(参照!G36="","",参照!G36)</f>
        <v>エネサーブ(株)_メニューA</v>
      </c>
      <c r="BB36" s="52">
        <f t="shared" si="0"/>
        <v>0</v>
      </c>
      <c r="BD36" s="52" t="str">
        <f>IF(参照!L36="","",参照!L36)</f>
        <v>(株)Ｌｉｎｋ　Ｌｉｆｅ</v>
      </c>
    </row>
    <row r="37" spans="1:56" ht="16.5" customHeight="1" thickTop="1" thickBot="1">
      <c r="A37" s="1"/>
      <c r="B37" s="1"/>
      <c r="C37" s="466"/>
      <c r="D37" s="470" t="s">
        <v>59</v>
      </c>
      <c r="E37" s="478" t="s">
        <v>135</v>
      </c>
      <c r="F37" s="470" t="s">
        <v>60</v>
      </c>
      <c r="G37" s="105" t="s">
        <v>131</v>
      </c>
      <c r="H37" s="454" t="s">
        <v>19</v>
      </c>
      <c r="I37" s="548">
        <f>S47</f>
        <v>0</v>
      </c>
      <c r="J37" s="548">
        <f>U47</f>
        <v>0</v>
      </c>
      <c r="K37" s="548">
        <f>V47</f>
        <v>0</v>
      </c>
      <c r="L37" s="1"/>
      <c r="N37" s="510" t="s">
        <v>67</v>
      </c>
      <c r="O37" s="511"/>
      <c r="P37" s="511"/>
      <c r="Q37" s="511"/>
      <c r="R37" s="550"/>
      <c r="S37" s="122">
        <f>SUM(S7:S36)</f>
        <v>4000</v>
      </c>
      <c r="T37" s="87"/>
      <c r="U37" s="123">
        <f>SUM(U7:U36)</f>
        <v>891.64800000000002</v>
      </c>
      <c r="V37" s="123">
        <f>SUM(V7:V36)</f>
        <v>933</v>
      </c>
      <c r="W37" s="124"/>
      <c r="X37" s="124"/>
      <c r="Y37" s="123">
        <f ca="1">SUM(Y7:Y36)</f>
        <v>1244</v>
      </c>
      <c r="Z37" s="125">
        <f ca="1">SUM(Z7:Z36)</f>
        <v>2</v>
      </c>
      <c r="AA37" s="124"/>
      <c r="AB37" s="124"/>
      <c r="AC37" s="125">
        <f ca="1">SUM(AC7:AC36)</f>
        <v>0</v>
      </c>
      <c r="AD37" s="125">
        <f>SUM(AD7:AD36)</f>
        <v>0</v>
      </c>
      <c r="AE37" s="124"/>
      <c r="AF37" s="126"/>
      <c r="AH37" s="551" t="s">
        <v>622</v>
      </c>
      <c r="AI37" s="552"/>
      <c r="AJ37" s="552"/>
      <c r="AK37" s="552"/>
      <c r="AL37" s="127">
        <f>SUM(AL17:AL36)</f>
        <v>0</v>
      </c>
      <c r="AM37" s="128">
        <f>SUM(AM17:AM36)</f>
        <v>0</v>
      </c>
      <c r="AN37" s="129"/>
      <c r="AO37" s="130"/>
      <c r="AP37" s="130"/>
      <c r="AQ37" s="130"/>
      <c r="AR37" s="127">
        <f>SUM(AR17:AR36)</f>
        <v>0</v>
      </c>
      <c r="AU37" s="52" t="str">
        <f>IF(参照!A37="","",参照!A37)</f>
        <v/>
      </c>
      <c r="AV37" s="52" t="str">
        <f>IF(参照!B37="","",参照!B37)</f>
        <v/>
      </c>
      <c r="AW37" s="52" t="str">
        <f>IF(参照!C37="","",参照!C37)</f>
        <v/>
      </c>
      <c r="AX37" s="52" t="str">
        <f>IF(参照!D37="","",参照!D37)</f>
        <v>メニューB(残差)</v>
      </c>
      <c r="AY37" s="52">
        <f>IF(参照!E37="","",参照!E37)</f>
        <v>5.5400000000000002E-4</v>
      </c>
      <c r="AZ37" s="52" t="str">
        <f>IF(参照!F37="","",参照!F37)</f>
        <v>エネサーブ(株)</v>
      </c>
      <c r="BA37" s="52" t="str">
        <f>IF(参照!G37="","",参照!G37)</f>
        <v>エネサーブ(株)_メニューB(残差)</v>
      </c>
      <c r="BB37" s="52">
        <f t="shared" si="0"/>
        <v>0.55400000000000005</v>
      </c>
      <c r="BD37" s="52" t="str">
        <f>IF(参照!L37="","",参照!L37)</f>
        <v>(株)ＬＩＸＩＬ　ＴＥＰＣＯ　スマートパートナーズ</v>
      </c>
    </row>
    <row r="38" spans="1:56" ht="16.5" customHeight="1">
      <c r="A38" s="1"/>
      <c r="B38" s="1"/>
      <c r="C38" s="466"/>
      <c r="D38" s="471"/>
      <c r="E38" s="479"/>
      <c r="F38" s="472"/>
      <c r="G38" s="106" t="str">
        <f>IF(COUNTA(O42:O46)=0,"（　　　 　　）",IF(COUNTA(O42:O46)=1,"（"&amp;O42&amp;"）","（複数の電気事業者）"))</f>
        <v>（　　　 　　）</v>
      </c>
      <c r="H38" s="455"/>
      <c r="I38" s="549"/>
      <c r="J38" s="549"/>
      <c r="K38" s="549"/>
      <c r="L38" s="1"/>
      <c r="AU38" s="52" t="str">
        <f>IF(参照!A38="","",参照!A38)</f>
        <v/>
      </c>
      <c r="AV38" s="52" t="str">
        <f>IF(参照!B38="","",参照!B38)</f>
        <v/>
      </c>
      <c r="AW38" s="52" t="str">
        <f>IF(参照!C38="","",参照!C38)</f>
        <v/>
      </c>
      <c r="AX38" s="52" t="str">
        <f>IF(参照!D38="","",参照!D38)</f>
        <v>(参考値)事業者全体</v>
      </c>
      <c r="AY38" s="52">
        <f>IF(参照!E38="","",参照!E38)</f>
        <v>5.6800000000000004E-4</v>
      </c>
      <c r="AZ38" s="52" t="str">
        <f>IF(参照!F38="","",参照!F38)</f>
        <v>エネサーブ(株)</v>
      </c>
      <c r="BA38" s="52" t="str">
        <f>IF(参照!G38="","",参照!G38)</f>
        <v>エネサーブ(株)_(参考値)事業者全体</v>
      </c>
      <c r="BB38" s="52">
        <f t="shared" si="0"/>
        <v>0.56800000000000006</v>
      </c>
      <c r="BD38" s="52" t="str">
        <f>IF(参照!L38="","",参照!L38)</f>
        <v>(株)Ｌｏｏｏｐ</v>
      </c>
    </row>
    <row r="39" spans="1:56" ht="16.5" customHeight="1">
      <c r="A39" s="1"/>
      <c r="B39" s="1"/>
      <c r="C39" s="466"/>
      <c r="D39" s="471"/>
      <c r="E39" s="479"/>
      <c r="F39" s="470" t="s">
        <v>61</v>
      </c>
      <c r="G39" s="105" t="s">
        <v>131</v>
      </c>
      <c r="H39" s="454" t="s">
        <v>19</v>
      </c>
      <c r="I39" s="541"/>
      <c r="J39" s="541"/>
      <c r="K39" s="541"/>
      <c r="L39" s="1"/>
      <c r="N39" s="131" t="s">
        <v>494</v>
      </c>
      <c r="AH39" s="131" t="s">
        <v>494</v>
      </c>
      <c r="AU39" s="52" t="str">
        <f>IF(参照!A39="","",参照!A39)</f>
        <v>A0015</v>
      </c>
      <c r="AV39" s="52" t="str">
        <f>IF(参照!B39="","",参照!B39)</f>
        <v>(株)エネワンでんき(旧：(株)サイサン)</v>
      </c>
      <c r="AW39" s="52">
        <f>IF(参照!C39="","",参照!C39)</f>
        <v>4.9899999999999999E-4</v>
      </c>
      <c r="AX39" s="52" t="str">
        <f>IF(参照!D39="","",参照!D39)</f>
        <v>メニューA</v>
      </c>
      <c r="AY39" s="52">
        <f>IF(参照!E39="","",参照!E39)</f>
        <v>0</v>
      </c>
      <c r="AZ39" s="52" t="str">
        <f>IF(参照!F39="","",参照!F39)</f>
        <v>(株)エネワンでんき(旧：(株)サイサン)</v>
      </c>
      <c r="BA39" s="52" t="str">
        <f>IF(参照!G39="","",参照!G39)</f>
        <v>(株)エネワンでんき(旧：(株)サイサン)_メニューA</v>
      </c>
      <c r="BB39" s="52">
        <f t="shared" si="0"/>
        <v>0</v>
      </c>
      <c r="BD39" s="52" t="str">
        <f>IF(参照!L39="","",参照!L39)</f>
        <v>ＭＣＰＤ(株)(旧：ＭＣＰＤ合同会社)</v>
      </c>
    </row>
    <row r="40" spans="1:56" ht="16.5" customHeight="1" thickBot="1">
      <c r="A40" s="1"/>
      <c r="B40" s="1"/>
      <c r="C40" s="466"/>
      <c r="D40" s="471"/>
      <c r="E40" s="480"/>
      <c r="F40" s="472"/>
      <c r="G40" s="293" t="s">
        <v>2323</v>
      </c>
      <c r="H40" s="455"/>
      <c r="I40" s="542"/>
      <c r="J40" s="542"/>
      <c r="K40" s="542"/>
      <c r="L40" s="1"/>
      <c r="N40" s="38" t="s">
        <v>501</v>
      </c>
      <c r="AH40" s="38" t="s">
        <v>503</v>
      </c>
      <c r="AJ40" s="38"/>
      <c r="AK40" s="38"/>
      <c r="AL40" s="38"/>
      <c r="AU40" s="52" t="str">
        <f>IF(参照!A40="","",参照!A40)</f>
        <v/>
      </c>
      <c r="AV40" s="52" t="str">
        <f>IF(参照!B40="","",参照!B40)</f>
        <v/>
      </c>
      <c r="AW40" s="52" t="str">
        <f>IF(参照!C40="","",参照!C40)</f>
        <v/>
      </c>
      <c r="AX40" s="52" t="str">
        <f>IF(参照!D40="","",参照!D40)</f>
        <v>メニューB(残差)</v>
      </c>
      <c r="AY40" s="52">
        <f>IF(参照!E40="","",参照!E40)</f>
        <v>4.4799999999999999E-4</v>
      </c>
      <c r="AZ40" s="52" t="str">
        <f>IF(参照!F40="","",参照!F40)</f>
        <v>(株)エネワンでんき(旧：(株)サイサン)</v>
      </c>
      <c r="BA40" s="52" t="str">
        <f>IF(参照!G40="","",参照!G40)</f>
        <v>(株)エネワンでんき(旧：(株)サイサン)_メニューB(残差)</v>
      </c>
      <c r="BB40" s="52">
        <f t="shared" si="0"/>
        <v>0.44800000000000001</v>
      </c>
      <c r="BD40" s="52" t="str">
        <f>IF(参照!L40="","",参照!L40)</f>
        <v>ＭＣリテールエナジー(株)</v>
      </c>
    </row>
    <row r="41" spans="1:56" ht="16.5" customHeight="1" thickBot="1">
      <c r="A41" s="1"/>
      <c r="B41" s="1"/>
      <c r="C41" s="466"/>
      <c r="D41" s="471"/>
      <c r="E41" s="473" t="s">
        <v>0</v>
      </c>
      <c r="F41" s="474"/>
      <c r="G41" s="105" t="s">
        <v>131</v>
      </c>
      <c r="H41" s="454" t="s">
        <v>19</v>
      </c>
      <c r="I41" s="548">
        <f>AL47</f>
        <v>0</v>
      </c>
      <c r="J41" s="548">
        <f>AO47</f>
        <v>0</v>
      </c>
      <c r="K41" s="548">
        <f>AP47</f>
        <v>0</v>
      </c>
      <c r="L41" s="1"/>
      <c r="N41" s="58"/>
      <c r="O41" s="59" t="s">
        <v>85</v>
      </c>
      <c r="P41" s="60" t="s">
        <v>495</v>
      </c>
      <c r="Q41" s="66" t="s">
        <v>2296</v>
      </c>
      <c r="R41" s="59" t="s">
        <v>2297</v>
      </c>
      <c r="S41" s="347" t="s">
        <v>158</v>
      </c>
      <c r="T41" s="62" t="s">
        <v>577</v>
      </c>
      <c r="U41" s="63" t="s">
        <v>578</v>
      </c>
      <c r="V41" s="63" t="s">
        <v>579</v>
      </c>
      <c r="W41" s="59" t="s">
        <v>2298</v>
      </c>
      <c r="X41" s="93" t="s">
        <v>2299</v>
      </c>
      <c r="Y41" s="64" t="s">
        <v>2300</v>
      </c>
      <c r="Z41" s="64" t="s">
        <v>580</v>
      </c>
      <c r="AA41" s="64" t="s">
        <v>581</v>
      </c>
      <c r="AB41" s="64" t="s">
        <v>582</v>
      </c>
      <c r="AC41" s="64" t="s">
        <v>583</v>
      </c>
      <c r="AD41" s="64" t="s">
        <v>584</v>
      </c>
      <c r="AE41" s="63" t="s">
        <v>585</v>
      </c>
      <c r="AF41" s="61" t="s">
        <v>586</v>
      </c>
      <c r="AH41" s="65"/>
      <c r="AI41" s="66" t="s">
        <v>2295</v>
      </c>
      <c r="AJ41" s="521" t="s">
        <v>2301</v>
      </c>
      <c r="AK41" s="522"/>
      <c r="AL41" s="67" t="s">
        <v>158</v>
      </c>
      <c r="AN41" s="62" t="s">
        <v>577</v>
      </c>
      <c r="AO41" s="63" t="s">
        <v>578</v>
      </c>
      <c r="AP41" s="61" t="s">
        <v>579</v>
      </c>
      <c r="AU41" s="52" t="str">
        <f>IF(参照!A41="","",参照!A41)</f>
        <v/>
      </c>
      <c r="AV41" s="52" t="str">
        <f>IF(参照!B41="","",参照!B41)</f>
        <v/>
      </c>
      <c r="AW41" s="52" t="str">
        <f>IF(参照!C41="","",参照!C41)</f>
        <v/>
      </c>
      <c r="AX41" s="52" t="str">
        <f>IF(参照!D41="","",参照!D41)</f>
        <v>(参考値)事業者全体</v>
      </c>
      <c r="AY41" s="52">
        <f>IF(参照!E41="","",参照!E41)</f>
        <v>4.0699999999999997E-4</v>
      </c>
      <c r="AZ41" s="52" t="str">
        <f>IF(参照!F41="","",参照!F41)</f>
        <v>(株)エネワンでんき(旧：(株)サイサン)</v>
      </c>
      <c r="BA41" s="52" t="str">
        <f>IF(参照!G41="","",参照!G41)</f>
        <v>(株)エネワンでんき(旧：(株)サイサン)_(参考値)事業者全体</v>
      </c>
      <c r="BB41" s="52">
        <f t="shared" si="0"/>
        <v>0.40699999999999997</v>
      </c>
      <c r="BD41" s="52" t="str">
        <f>IF(参照!L41="","",参照!L41)</f>
        <v>ＭＧＣエネルギー(株)</v>
      </c>
    </row>
    <row r="42" spans="1:56" ht="16.5" customHeight="1" thickTop="1">
      <c r="A42" s="1"/>
      <c r="B42" s="1"/>
      <c r="C42" s="466"/>
      <c r="D42" s="472"/>
      <c r="E42" s="475"/>
      <c r="F42" s="476"/>
      <c r="G42" s="106" t="str">
        <f>IF(COUNTA(AI42:AI46)=0,"（　　　 　　）",IF(COUNTA(AI42:AI46)=1,"（"&amp;AI42&amp;"）","（複数の電気事業者）"))</f>
        <v>（　　　 　　）</v>
      </c>
      <c r="H42" s="455"/>
      <c r="I42" s="549"/>
      <c r="J42" s="549"/>
      <c r="K42" s="549"/>
      <c r="L42" s="1"/>
      <c r="N42" s="78">
        <v>1</v>
      </c>
      <c r="O42" s="69"/>
      <c r="P42" s="69"/>
      <c r="Q42" s="70" t="str">
        <f>IF(O42="","",_xlfn.IFNA(VLOOKUP(O42&amp;"_"&amp;P42,$BA:$BB,2,FALSE),"該当する排出係数がありません"))</f>
        <v/>
      </c>
      <c r="R42" s="71"/>
      <c r="S42" s="350"/>
      <c r="T42" s="346">
        <f>係数１!D$49</f>
        <v>8640</v>
      </c>
      <c r="U42" s="132" t="str">
        <f>IF(OR(S42="",O42=""),"",S42/1000*T42*0.0258)</f>
        <v/>
      </c>
      <c r="V42" s="132" t="str">
        <f>IF(OR(S42="",O42=""),"",IF(R42="",S42*Q42,S42*R42))</f>
        <v/>
      </c>
      <c r="W42" s="70" t="str">
        <f t="array" aca="1" ref="W42" ca="1">IF(O42="","",IF(ISNUMBER(AA42),INDIRECT($BG$6&amp;AA42),IF(AA42="a",Q42,IF(AA42="b",INDIRECT($BG$6&amp;AB42),IF(AA42="c",R42,"")))))</f>
        <v/>
      </c>
      <c r="X42" s="133"/>
      <c r="Y42" s="132" t="str">
        <f>IF(OR(S42="",O42=""),"",IF(X42="",S42*W42,S42*X42))</f>
        <v/>
      </c>
      <c r="Z42" s="134" t="str">
        <f t="shared" ref="Z42:Z46" ca="1" si="19">IF(O42="","",IF(COUNTIF(INDIRECT($BG$4&amp;":"&amp;$BG$4),O42),1,0))</f>
        <v/>
      </c>
      <c r="AA42" s="134" t="str">
        <f ca="1">IF(O42="","",IF(OR(AE42="",AF42=""),"c",IFERROR(MATCH("*残差*",INDIRECT($BG$5&amp;AE42&amp;":"&amp;$BG$5&amp;AF42),0)+AE42-1,IF(AF42-AE42&gt;=1,"b","a"))))</f>
        <v/>
      </c>
      <c r="AB42" s="134" t="str">
        <f ca="1">IF(O42="","",IF(OR(AE42="",AF42=""),"-",IFERROR(MATCH("*事業者全体*",INDIRECT($BG$5&amp;AE42&amp;":"&amp;$BG$5&amp;AF42),0)+AE42-1,"-")))</f>
        <v/>
      </c>
      <c r="AC42" s="134">
        <f ca="1">IF(Z42=0,1,IF(R42="",0,1))</f>
        <v>0</v>
      </c>
      <c r="AD42" s="134">
        <f>IF(R42="",0,1)</f>
        <v>0</v>
      </c>
      <c r="AE42" s="134" t="str">
        <f t="shared" ref="AE42:AE46" si="20">_xlfn.IFNA(MATCH(O42,$AZ:$AZ,0),"")</f>
        <v/>
      </c>
      <c r="AF42" s="135" t="str">
        <f t="shared" ref="AF42:AF46" si="21">IFERROR(IF(O42="","",AE42+COUNTIF($AZ:$AZ,O42)-1),"")</f>
        <v/>
      </c>
      <c r="AH42" s="78">
        <v>1</v>
      </c>
      <c r="AI42" s="31"/>
      <c r="AJ42" s="558"/>
      <c r="AK42" s="559"/>
      <c r="AL42" s="34"/>
      <c r="AN42" s="72" t="str">
        <f>IF(AJ42="","",IF(AJ42=0,3600,係数１!D$49))</f>
        <v/>
      </c>
      <c r="AO42" s="73" t="str">
        <f>IF(OR(AL42="",AJ42="",AI42=""),"",AL42/1000*AN42*0.0258)</f>
        <v/>
      </c>
      <c r="AP42" s="273" t="str">
        <f>IF(OR(AL42="",AI42=""),"",AL42*AJ42)</f>
        <v/>
      </c>
      <c r="AU42" s="52" t="str">
        <f>IF(参照!A42="","",参照!A42)</f>
        <v>A0016</v>
      </c>
      <c r="AV42" s="52" t="str">
        <f>IF(参照!B42="","",参照!B42)</f>
        <v>ミツウロコグリーンエネルギー(株)</v>
      </c>
      <c r="AW42" s="52">
        <f>IF(参照!C42="","",参照!C42)</f>
        <v>3.4200000000000002E-4</v>
      </c>
      <c r="AX42" s="52" t="str">
        <f>IF(参照!D42="","",参照!D42)</f>
        <v>メニューA</v>
      </c>
      <c r="AY42" s="52">
        <f>IF(参照!E42="","",参照!E42)</f>
        <v>0</v>
      </c>
      <c r="AZ42" s="52" t="str">
        <f>IF(参照!F42="","",参照!F42)</f>
        <v>ミツウロコグリーンエネルギー(株)</v>
      </c>
      <c r="BA42" s="52" t="str">
        <f>IF(参照!G42="","",参照!G42)</f>
        <v>ミツウロコグリーンエネルギー(株)_メニューA</v>
      </c>
      <c r="BB42" s="52">
        <f t="shared" si="0"/>
        <v>0</v>
      </c>
      <c r="BD42" s="52" t="str">
        <f>IF(参照!L42="","",参照!L42)</f>
        <v>(株)Ｍｉｓｕｍｉ</v>
      </c>
    </row>
    <row r="43" spans="1:56" ht="12.75" customHeight="1">
      <c r="A43" s="1"/>
      <c r="B43" s="1"/>
      <c r="C43" s="466"/>
      <c r="D43" s="543" t="s">
        <v>24</v>
      </c>
      <c r="E43" s="544"/>
      <c r="F43" s="544"/>
      <c r="G43" s="545"/>
      <c r="H43" s="111" t="s">
        <v>14</v>
      </c>
      <c r="I43" s="111" t="s">
        <v>14</v>
      </c>
      <c r="J43" s="373">
        <f>SUM(J32:J42)</f>
        <v>0</v>
      </c>
      <c r="K43" s="373">
        <f>SUM(K32:K42)</f>
        <v>0</v>
      </c>
      <c r="L43" s="1"/>
      <c r="N43" s="79">
        <v>2</v>
      </c>
      <c r="O43" s="69"/>
      <c r="P43" s="69"/>
      <c r="Q43" s="70" t="str">
        <f>IF(O43="","",_xlfn.IFNA(VLOOKUP(O43&amp;"_"&amp;P43,$BA:$BB,2,FALSE),"該当する排出係数がありません"))</f>
        <v/>
      </c>
      <c r="R43" s="80"/>
      <c r="S43" s="350"/>
      <c r="T43" s="346">
        <f>係数１!D$49</f>
        <v>8640</v>
      </c>
      <c r="U43" s="132" t="str">
        <f t="shared" ref="U43:U46" si="22">IF(OR(S43="",O43=""),"",S43/1000*T43*0.0258)</f>
        <v/>
      </c>
      <c r="V43" s="132" t="str">
        <f t="shared" ref="V43:V46" si="23">IF(OR(S43="",O43=""),"",IF(R43="",S43*Q43,S43*R43))</f>
        <v/>
      </c>
      <c r="W43" s="70" t="str">
        <f t="array" aca="1" ref="W43" ca="1">IF(O43="","",IF(ISNUMBER(AA43),INDIRECT($BG$6&amp;AA43),IF(AA43="a",Q43,IF(AA43="b",INDIRECT($BG$6&amp;AB43),IF(AA43="c",R43,"")))))</f>
        <v/>
      </c>
      <c r="X43" s="133"/>
      <c r="Y43" s="132" t="str">
        <f t="shared" ref="Y43:Y46" si="24">IF(OR(S43="",O43=""),"",IF(X43="",S43*W43,S43*X43))</f>
        <v/>
      </c>
      <c r="Z43" s="134" t="str">
        <f t="shared" ca="1" si="19"/>
        <v/>
      </c>
      <c r="AA43" s="134" t="str">
        <f t="shared" ref="AA43:AA46" ca="1" si="25">IF(O43="","",IF(OR(AE43="",AF43=""),"c",IFERROR(MATCH("*残差*",INDIRECT($BG$5&amp;AE43&amp;":"&amp;$BG$5&amp;AF43),0)+AE43-1,IF(AF43-AE43&gt;=1,"b","a"))))</f>
        <v/>
      </c>
      <c r="AB43" s="134" t="str">
        <f t="shared" ref="AB43:AB46" ca="1" si="26">IF(O43="","",IF(OR(AE43="",AF43=""),"-",IFERROR(MATCH("*事業者全体*",INDIRECT($BG$5&amp;AE43&amp;":"&amp;$BG$5&amp;AF43),0)+AE43-1,"-")))</f>
        <v/>
      </c>
      <c r="AC43" s="134">
        <f t="shared" ref="AC43:AC46" ca="1" si="27">IF(Z43=0,1,IF(R43="",0,1))</f>
        <v>0</v>
      </c>
      <c r="AD43" s="134">
        <f t="shared" ref="AD43:AD46" si="28">IF(R43="",0,1)</f>
        <v>0</v>
      </c>
      <c r="AE43" s="134" t="str">
        <f t="shared" si="20"/>
        <v/>
      </c>
      <c r="AF43" s="135" t="str">
        <f t="shared" si="21"/>
        <v/>
      </c>
      <c r="AH43" s="79">
        <v>2</v>
      </c>
      <c r="AI43" s="32"/>
      <c r="AJ43" s="560"/>
      <c r="AK43" s="561"/>
      <c r="AL43" s="35"/>
      <c r="AN43" s="72" t="str">
        <f>IF(AJ43="","",IF(AJ43=0,3600,係数１!D$49))</f>
        <v/>
      </c>
      <c r="AO43" s="73" t="str">
        <f t="shared" ref="AO43:AO46" si="29">IF(OR(AL43="",AJ43="",AI43=""),"",AL43/1000*AN43*0.0258)</f>
        <v/>
      </c>
      <c r="AP43" s="273" t="str">
        <f t="shared" ref="AP43:AP46" si="30">IF(OR(AL43="",AI43=""),"",AL43*AJ43)</f>
        <v/>
      </c>
      <c r="AU43" s="52" t="str">
        <f>IF(参照!A43="","",参照!A43)</f>
        <v/>
      </c>
      <c r="AV43" s="52" t="str">
        <f>IF(参照!B43="","",参照!B43)</f>
        <v/>
      </c>
      <c r="AW43" s="52" t="str">
        <f>IF(参照!C43="","",参照!C43)</f>
        <v/>
      </c>
      <c r="AX43" s="52" t="str">
        <f>IF(参照!D43="","",参照!D43)</f>
        <v>メニューB</v>
      </c>
      <c r="AY43" s="52">
        <f>IF(参照!E43="","",参照!E43)</f>
        <v>1.9700000000000002E-4</v>
      </c>
      <c r="AZ43" s="52" t="str">
        <f>IF(参照!F43="","",参照!F43)</f>
        <v>ミツウロコグリーンエネルギー(株)</v>
      </c>
      <c r="BA43" s="52" t="str">
        <f>IF(参照!G43="","",参照!G43)</f>
        <v>ミツウロコグリーンエネルギー(株)_メニューB</v>
      </c>
      <c r="BB43" s="52">
        <f t="shared" si="0"/>
        <v>0.19700000000000001</v>
      </c>
      <c r="BD43" s="52" t="str">
        <f>IF(参照!L43="","",参照!L43)</f>
        <v>(株)MKエネルギー</v>
      </c>
    </row>
    <row r="44" spans="1:56" ht="12.75" customHeight="1">
      <c r="A44" s="1"/>
      <c r="B44" s="1"/>
      <c r="C44" s="466"/>
      <c r="D44" s="456" t="s">
        <v>47</v>
      </c>
      <c r="E44" s="456"/>
      <c r="F44" s="456"/>
      <c r="G44" s="456"/>
      <c r="H44" s="82" t="s">
        <v>29</v>
      </c>
      <c r="I44" s="82" t="s">
        <v>30</v>
      </c>
      <c r="J44" s="82" t="s">
        <v>31</v>
      </c>
      <c r="K44" s="82" t="s">
        <v>11</v>
      </c>
      <c r="L44" s="1"/>
      <c r="N44" s="78">
        <v>3</v>
      </c>
      <c r="O44" s="69"/>
      <c r="P44" s="69"/>
      <c r="Q44" s="70" t="str">
        <f>IF(O44="","",_xlfn.IFNA(VLOOKUP(O44&amp;"_"&amp;P44,$BA:$BB,2,FALSE),"該当する排出係数がありません"))</f>
        <v/>
      </c>
      <c r="R44" s="71"/>
      <c r="S44" s="350"/>
      <c r="T44" s="346">
        <f>係数１!D$49</f>
        <v>8640</v>
      </c>
      <c r="U44" s="132" t="str">
        <f t="shared" si="22"/>
        <v/>
      </c>
      <c r="V44" s="132" t="str">
        <f t="shared" si="23"/>
        <v/>
      </c>
      <c r="W44" s="70" t="str">
        <f t="array" aca="1" ref="W44" ca="1">IF(O44="","",IF(ISNUMBER(AA44),INDIRECT($BG$6&amp;AA44),IF(AA44="a",Q44,IF(AA44="b",INDIRECT($BG$6&amp;AB44),IF(AA44="c",R44,"")))))</f>
        <v/>
      </c>
      <c r="X44" s="133"/>
      <c r="Y44" s="132" t="str">
        <f t="shared" si="24"/>
        <v/>
      </c>
      <c r="Z44" s="134" t="str">
        <f t="shared" ca="1" si="19"/>
        <v/>
      </c>
      <c r="AA44" s="134" t="str">
        <f t="shared" ca="1" si="25"/>
        <v/>
      </c>
      <c r="AB44" s="134" t="str">
        <f t="shared" ca="1" si="26"/>
        <v/>
      </c>
      <c r="AC44" s="134">
        <f t="shared" ca="1" si="27"/>
        <v>0</v>
      </c>
      <c r="AD44" s="134">
        <f t="shared" si="28"/>
        <v>0</v>
      </c>
      <c r="AE44" s="134" t="str">
        <f t="shared" si="20"/>
        <v/>
      </c>
      <c r="AF44" s="135" t="str">
        <f t="shared" si="21"/>
        <v/>
      </c>
      <c r="AH44" s="79">
        <v>3</v>
      </c>
      <c r="AI44" s="32"/>
      <c r="AJ44" s="560"/>
      <c r="AK44" s="561"/>
      <c r="AL44" s="35"/>
      <c r="AN44" s="72" t="str">
        <f>IF(AJ44="","",IF(AJ44=0,3600,係数１!D$49))</f>
        <v/>
      </c>
      <c r="AO44" s="73" t="str">
        <f t="shared" si="29"/>
        <v/>
      </c>
      <c r="AP44" s="273" t="str">
        <f t="shared" si="30"/>
        <v/>
      </c>
      <c r="AU44" s="52" t="str">
        <f>IF(参照!A44="","",参照!A44)</f>
        <v/>
      </c>
      <c r="AV44" s="52" t="str">
        <f>IF(参照!B44="","",参照!B44)</f>
        <v/>
      </c>
      <c r="AW44" s="52" t="str">
        <f>IF(参照!C44="","",参照!C44)</f>
        <v/>
      </c>
      <c r="AX44" s="52" t="str">
        <f>IF(参照!D44="","",参照!D44)</f>
        <v>メニューC</v>
      </c>
      <c r="AY44" s="52">
        <f>IF(参照!E44="","",参照!E44)</f>
        <v>0</v>
      </c>
      <c r="AZ44" s="52" t="str">
        <f>IF(参照!F44="","",参照!F44)</f>
        <v>ミツウロコグリーンエネルギー(株)</v>
      </c>
      <c r="BA44" s="52" t="str">
        <f>IF(参照!G44="","",参照!G44)</f>
        <v>ミツウロコグリーンエネルギー(株)_メニューC</v>
      </c>
      <c r="BB44" s="52">
        <f t="shared" si="0"/>
        <v>0</v>
      </c>
      <c r="BD44" s="52" t="str">
        <f>IF(参照!L44="","",参照!L44)</f>
        <v>ＭＫステーションズ(株)</v>
      </c>
    </row>
    <row r="45" spans="1:56" ht="12.75" customHeight="1">
      <c r="A45" s="1"/>
      <c r="B45" s="1"/>
      <c r="C45" s="466"/>
      <c r="D45" s="456"/>
      <c r="E45" s="456"/>
      <c r="F45" s="456"/>
      <c r="G45" s="456"/>
      <c r="H45" s="137"/>
      <c r="I45" s="137"/>
      <c r="J45" s="137"/>
      <c r="K45" s="138"/>
      <c r="L45" s="1"/>
      <c r="N45" s="79">
        <v>4</v>
      </c>
      <c r="O45" s="69"/>
      <c r="P45" s="69"/>
      <c r="Q45" s="70" t="str">
        <f>IF(O45="","",_xlfn.IFNA(VLOOKUP(O45&amp;"_"&amp;P45,$BA:$BB,2,FALSE),"該当する排出係数がありません"))</f>
        <v/>
      </c>
      <c r="R45" s="80"/>
      <c r="S45" s="350"/>
      <c r="T45" s="346">
        <f>係数１!D$49</f>
        <v>8640</v>
      </c>
      <c r="U45" s="132" t="str">
        <f t="shared" si="22"/>
        <v/>
      </c>
      <c r="V45" s="132" t="str">
        <f t="shared" si="23"/>
        <v/>
      </c>
      <c r="W45" s="70" t="str">
        <f t="array" aca="1" ref="W45" ca="1">IF(O45="","",IF(ISNUMBER(AA45),INDIRECT($BG$6&amp;AA45),IF(AA45="a",Q45,IF(AA45="b",INDIRECT($BG$6&amp;AB45),IF(AA45="c",R45,"")))))</f>
        <v/>
      </c>
      <c r="X45" s="133"/>
      <c r="Y45" s="132" t="str">
        <f t="shared" si="24"/>
        <v/>
      </c>
      <c r="Z45" s="134" t="str">
        <f t="shared" ca="1" si="19"/>
        <v/>
      </c>
      <c r="AA45" s="134" t="str">
        <f t="shared" ca="1" si="25"/>
        <v/>
      </c>
      <c r="AB45" s="134" t="str">
        <f t="shared" ca="1" si="26"/>
        <v/>
      </c>
      <c r="AC45" s="134">
        <f t="shared" ca="1" si="27"/>
        <v>0</v>
      </c>
      <c r="AD45" s="134">
        <f t="shared" si="28"/>
        <v>0</v>
      </c>
      <c r="AE45" s="134" t="str">
        <f t="shared" si="20"/>
        <v/>
      </c>
      <c r="AF45" s="135" t="str">
        <f t="shared" si="21"/>
        <v/>
      </c>
      <c r="AH45" s="79">
        <v>4</v>
      </c>
      <c r="AI45" s="32"/>
      <c r="AJ45" s="560"/>
      <c r="AK45" s="561"/>
      <c r="AL45" s="35"/>
      <c r="AN45" s="72" t="str">
        <f>IF(AJ45="","",IF(AJ45=0,3600,係数１!D$49))</f>
        <v/>
      </c>
      <c r="AO45" s="73" t="str">
        <f t="shared" si="29"/>
        <v/>
      </c>
      <c r="AP45" s="273" t="str">
        <f t="shared" si="30"/>
        <v/>
      </c>
      <c r="AU45" s="52" t="str">
        <f>IF(参照!A45="","",参照!A45)</f>
        <v/>
      </c>
      <c r="AV45" s="52" t="str">
        <f>IF(参照!B45="","",参照!B45)</f>
        <v/>
      </c>
      <c r="AW45" s="52" t="str">
        <f>IF(参照!C45="","",参照!C45)</f>
        <v/>
      </c>
      <c r="AX45" s="52" t="str">
        <f>IF(参照!D45="","",参照!D45)</f>
        <v>メニューD</v>
      </c>
      <c r="AY45" s="52">
        <f>IF(参照!E45="","",参照!E45)</f>
        <v>0</v>
      </c>
      <c r="AZ45" s="52" t="str">
        <f>IF(参照!F45="","",参照!F45)</f>
        <v>ミツウロコグリーンエネルギー(株)</v>
      </c>
      <c r="BA45" s="52" t="str">
        <f>IF(参照!G45="","",参照!G45)</f>
        <v>ミツウロコグリーンエネルギー(株)_メニューD</v>
      </c>
      <c r="BB45" s="52">
        <f t="shared" si="0"/>
        <v>0</v>
      </c>
      <c r="BD45" s="52" t="str">
        <f>IF(参照!L45="","",参照!L45)</f>
        <v>(株)Ｍｐｏｗｅｒ</v>
      </c>
    </row>
    <row r="46" spans="1:56" ht="12.75" customHeight="1" thickBot="1">
      <c r="A46" s="1"/>
      <c r="B46" s="1"/>
      <c r="C46" s="466"/>
      <c r="D46" s="477" t="s">
        <v>163</v>
      </c>
      <c r="E46" s="477"/>
      <c r="F46" s="477"/>
      <c r="G46" s="477"/>
      <c r="H46" s="456" t="s">
        <v>58</v>
      </c>
      <c r="I46" s="456"/>
      <c r="J46" s="456" t="s">
        <v>162</v>
      </c>
      <c r="K46" s="456"/>
      <c r="L46" s="1"/>
      <c r="N46" s="139">
        <v>5</v>
      </c>
      <c r="O46" s="69"/>
      <c r="P46" s="69"/>
      <c r="Q46" s="70" t="str">
        <f>IF(O46="","",_xlfn.IFNA(VLOOKUP(O46&amp;"_"&amp;P46,$BA:$BB,2,FALSE),"該当する排出係数がありません"))</f>
        <v/>
      </c>
      <c r="R46" s="71"/>
      <c r="S46" s="350"/>
      <c r="T46" s="346">
        <f>係数１!D$49</f>
        <v>8640</v>
      </c>
      <c r="U46" s="132" t="str">
        <f t="shared" si="22"/>
        <v/>
      </c>
      <c r="V46" s="132" t="str">
        <f t="shared" si="23"/>
        <v/>
      </c>
      <c r="W46" s="70" t="str">
        <f t="array" aca="1" ref="W46" ca="1">IF(O46="","",IF(ISNUMBER(AA46),INDIRECT($BG$6&amp;AA46),IF(AA46="a",Q46,IF(AA46="b",INDIRECT($BG$6&amp;AB46),IF(AA46="c",R46,"")))))</f>
        <v/>
      </c>
      <c r="X46" s="133"/>
      <c r="Y46" s="132" t="str">
        <f t="shared" si="24"/>
        <v/>
      </c>
      <c r="Z46" s="134" t="str">
        <f t="shared" ca="1" si="19"/>
        <v/>
      </c>
      <c r="AA46" s="134" t="str">
        <f t="shared" ca="1" si="25"/>
        <v/>
      </c>
      <c r="AB46" s="134" t="str">
        <f t="shared" ca="1" si="26"/>
        <v/>
      </c>
      <c r="AC46" s="134">
        <f t="shared" ca="1" si="27"/>
        <v>0</v>
      </c>
      <c r="AD46" s="134">
        <f t="shared" si="28"/>
        <v>0</v>
      </c>
      <c r="AE46" s="134" t="str">
        <f t="shared" si="20"/>
        <v/>
      </c>
      <c r="AF46" s="135" t="str">
        <f t="shared" si="21"/>
        <v/>
      </c>
      <c r="AH46" s="85">
        <v>5</v>
      </c>
      <c r="AI46" s="33"/>
      <c r="AJ46" s="555"/>
      <c r="AK46" s="556"/>
      <c r="AL46" s="29"/>
      <c r="AN46" s="72" t="str">
        <f>IF(AJ46="","",IF(AJ46=0,3600,係数１!D$49))</f>
        <v/>
      </c>
      <c r="AO46" s="73" t="str">
        <f t="shared" si="29"/>
        <v/>
      </c>
      <c r="AP46" s="273" t="str">
        <f t="shared" si="30"/>
        <v/>
      </c>
      <c r="AU46" s="52" t="str">
        <f>IF(参照!A46="","",参照!A46)</f>
        <v/>
      </c>
      <c r="AV46" s="52" t="str">
        <f>IF(参照!B46="","",参照!B46)</f>
        <v/>
      </c>
      <c r="AW46" s="52" t="str">
        <f>IF(参照!C46="","",参照!C46)</f>
        <v/>
      </c>
      <c r="AX46" s="52" t="str">
        <f>IF(参照!D46="","",参照!D46)</f>
        <v>メニューE</v>
      </c>
      <c r="AY46" s="52">
        <f>IF(参照!E46="","",参照!E46)</f>
        <v>2.4699999999999999E-4</v>
      </c>
      <c r="AZ46" s="52" t="str">
        <f>IF(参照!F46="","",参照!F46)</f>
        <v>ミツウロコグリーンエネルギー(株)</v>
      </c>
      <c r="BA46" s="52" t="str">
        <f>IF(参照!G46="","",参照!G46)</f>
        <v>ミツウロコグリーンエネルギー(株)_メニューE</v>
      </c>
      <c r="BB46" s="52">
        <f t="shared" si="0"/>
        <v>0.247</v>
      </c>
      <c r="BD46" s="52" t="str">
        <f>IF(参照!L46="","",参照!L46)</f>
        <v>Ｍｙシティ電力(株)</v>
      </c>
    </row>
    <row r="47" spans="1:56" ht="12.75" customHeight="1" thickTop="1" thickBot="1">
      <c r="A47" s="1"/>
      <c r="B47" s="1"/>
      <c r="C47" s="466"/>
      <c r="D47" s="477"/>
      <c r="E47" s="477"/>
      <c r="F47" s="477"/>
      <c r="G47" s="477"/>
      <c r="H47" s="557"/>
      <c r="I47" s="557"/>
      <c r="J47" s="557"/>
      <c r="K47" s="557"/>
      <c r="L47" s="1"/>
      <c r="N47" s="510" t="s">
        <v>67</v>
      </c>
      <c r="O47" s="511"/>
      <c r="P47" s="511"/>
      <c r="Q47" s="511"/>
      <c r="R47" s="550"/>
      <c r="S47" s="349">
        <f>SUM(S42:S46)</f>
        <v>0</v>
      </c>
      <c r="T47" s="87"/>
      <c r="U47" s="88">
        <f>SUM(U42:U46)</f>
        <v>0</v>
      </c>
      <c r="V47" s="88">
        <f>SUM(V42:V46)</f>
        <v>0</v>
      </c>
      <c r="W47" s="124"/>
      <c r="X47" s="124"/>
      <c r="Y47" s="88">
        <f>SUM(Y42:Y46)</f>
        <v>0</v>
      </c>
      <c r="Z47" s="140">
        <f t="shared" ref="Z47:AD47" ca="1" si="31">SUM(Z42:Z46)</f>
        <v>0</v>
      </c>
      <c r="AA47" s="124"/>
      <c r="AB47" s="124"/>
      <c r="AC47" s="140">
        <f t="shared" ca="1" si="31"/>
        <v>0</v>
      </c>
      <c r="AD47" s="140">
        <f t="shared" si="31"/>
        <v>0</v>
      </c>
      <c r="AE47" s="124"/>
      <c r="AF47" s="126"/>
      <c r="AH47" s="510" t="s">
        <v>67</v>
      </c>
      <c r="AI47" s="511"/>
      <c r="AJ47" s="511"/>
      <c r="AK47" s="511"/>
      <c r="AL47" s="86">
        <f>SUM(AL42:AL46)</f>
        <v>0</v>
      </c>
      <c r="AN47" s="87"/>
      <c r="AO47" s="88">
        <f>SUM(AO42:AO46)</f>
        <v>0</v>
      </c>
      <c r="AP47" s="86">
        <f>SUM(AP42:AP46)</f>
        <v>0</v>
      </c>
      <c r="AU47" s="52" t="str">
        <f>IF(参照!A47="","",参照!A47)</f>
        <v/>
      </c>
      <c r="AV47" s="52" t="str">
        <f>IF(参照!B47="","",参照!B47)</f>
        <v/>
      </c>
      <c r="AW47" s="52" t="str">
        <f>IF(参照!C47="","",参照!C47)</f>
        <v/>
      </c>
      <c r="AX47" s="52" t="str">
        <f>IF(参照!D47="","",参照!D47)</f>
        <v>メニューF</v>
      </c>
      <c r="AY47" s="52">
        <f>IF(参照!E47="","",参照!E47)</f>
        <v>0</v>
      </c>
      <c r="AZ47" s="52" t="str">
        <f>IF(参照!F47="","",参照!F47)</f>
        <v>ミツウロコグリーンエネルギー(株)</v>
      </c>
      <c r="BA47" s="52" t="str">
        <f>IF(参照!G47="","",参照!G47)</f>
        <v>ミツウロコグリーンエネルギー(株)_メニューF</v>
      </c>
      <c r="BB47" s="52">
        <f t="shared" si="0"/>
        <v>0</v>
      </c>
      <c r="BD47" s="52" t="str">
        <f>IF(参照!L47="","",参照!L47)</f>
        <v>(株)ＮＥＸＴ　ＯＮＥ</v>
      </c>
    </row>
    <row r="48" spans="1:56" ht="12.75" customHeight="1" thickBot="1">
      <c r="A48" s="1"/>
      <c r="B48" s="1"/>
      <c r="C48" s="469"/>
      <c r="D48" s="452" t="s">
        <v>12</v>
      </c>
      <c r="E48" s="452"/>
      <c r="F48" s="452"/>
      <c r="G48" s="452"/>
      <c r="H48" s="112" t="s">
        <v>19</v>
      </c>
      <c r="I48" s="369">
        <v>0</v>
      </c>
      <c r="J48" s="112" t="s">
        <v>14</v>
      </c>
      <c r="K48" s="112" t="s">
        <v>14</v>
      </c>
      <c r="L48" s="1"/>
      <c r="AU48" s="52" t="str">
        <f>IF(参照!A48="","",参照!A48)</f>
        <v/>
      </c>
      <c r="AV48" s="52" t="str">
        <f>IF(参照!B48="","",参照!B48)</f>
        <v/>
      </c>
      <c r="AW48" s="52" t="str">
        <f>IF(参照!C48="","",参照!C48)</f>
        <v/>
      </c>
      <c r="AX48" s="52" t="str">
        <f>IF(参照!D48="","",参照!D48)</f>
        <v>メニューG</v>
      </c>
      <c r="AY48" s="52">
        <f>IF(参照!E48="","",参照!E48)</f>
        <v>0</v>
      </c>
      <c r="AZ48" s="52" t="str">
        <f>IF(参照!F48="","",参照!F48)</f>
        <v>ミツウロコグリーンエネルギー(株)</v>
      </c>
      <c r="BA48" s="52" t="str">
        <f>IF(参照!G48="","",参照!G48)</f>
        <v>ミツウロコグリーンエネルギー(株)_メニューG</v>
      </c>
      <c r="BB48" s="52">
        <f t="shared" si="0"/>
        <v>0</v>
      </c>
      <c r="BD48" s="52" t="str">
        <f>IF(参照!L48="","",参照!L48)</f>
        <v>Ｎｅｘｔ　Ｐｏｗｅｒ(株)</v>
      </c>
    </row>
    <row r="49" spans="1:56" ht="12.75" customHeight="1" thickTop="1">
      <c r="A49" s="1"/>
      <c r="B49" s="1"/>
      <c r="C49" s="465" t="s">
        <v>32</v>
      </c>
      <c r="D49" s="455" t="s">
        <v>20</v>
      </c>
      <c r="E49" s="455"/>
      <c r="F49" s="455"/>
      <c r="G49" s="455"/>
      <c r="H49" s="111" t="s">
        <v>6</v>
      </c>
      <c r="I49" s="111" t="s">
        <v>21</v>
      </c>
      <c r="J49" s="467" t="s">
        <v>499</v>
      </c>
      <c r="K49" s="467"/>
      <c r="L49" s="1"/>
      <c r="AU49" s="52" t="str">
        <f>IF(参照!A49="","",参照!A49)</f>
        <v/>
      </c>
      <c r="AV49" s="52" t="str">
        <f>IF(参照!B49="","",参照!B49)</f>
        <v/>
      </c>
      <c r="AW49" s="52" t="str">
        <f>IF(参照!C49="","",参照!C49)</f>
        <v/>
      </c>
      <c r="AX49" s="52" t="str">
        <f>IF(参照!D49="","",参照!D49)</f>
        <v>メニューH</v>
      </c>
      <c r="AY49" s="52">
        <f>IF(参照!E49="","",参照!E49)</f>
        <v>0</v>
      </c>
      <c r="AZ49" s="52" t="str">
        <f>IF(参照!F49="","",参照!F49)</f>
        <v>ミツウロコグリーンエネルギー(株)</v>
      </c>
      <c r="BA49" s="52" t="str">
        <f>IF(参照!G49="","",参照!G49)</f>
        <v>ミツウロコグリーンエネルギー(株)_メニューH</v>
      </c>
      <c r="BB49" s="52">
        <f t="shared" si="0"/>
        <v>0</v>
      </c>
      <c r="BD49" s="52" t="str">
        <f>IF(参照!L49="","",参照!L49)</f>
        <v>ＮＦパワーサービス(株)</v>
      </c>
    </row>
    <row r="50" spans="1:56" ht="13.5" customHeight="1" thickBot="1">
      <c r="A50" s="1"/>
      <c r="B50" s="1"/>
      <c r="C50" s="466"/>
      <c r="D50" s="456" t="s">
        <v>45</v>
      </c>
      <c r="E50" s="456"/>
      <c r="F50" s="456"/>
      <c r="G50" s="456"/>
      <c r="H50" s="82" t="s">
        <v>33</v>
      </c>
      <c r="I50" s="361">
        <v>0</v>
      </c>
      <c r="J50" s="562">
        <f>IF($I50="","",$I50*係数１!G80)</f>
        <v>0</v>
      </c>
      <c r="K50" s="562"/>
      <c r="L50" s="1"/>
      <c r="N50" s="38" t="s">
        <v>623</v>
      </c>
      <c r="P50" s="359"/>
      <c r="Q50" s="359"/>
      <c r="R50" s="359"/>
      <c r="S50" s="358"/>
      <c r="T50" s="141"/>
      <c r="U50" s="141"/>
      <c r="V50" s="141"/>
      <c r="W50" s="141"/>
      <c r="X50" s="141"/>
      <c r="Y50" s="141"/>
      <c r="Z50" s="141"/>
      <c r="AA50" s="141"/>
      <c r="AB50" s="141"/>
      <c r="AC50" s="141"/>
      <c r="AD50" s="141"/>
      <c r="AF50" s="141"/>
      <c r="AJ50" s="38"/>
      <c r="AK50" s="38"/>
      <c r="AN50" s="142" t="s">
        <v>624</v>
      </c>
      <c r="AO50" s="28" t="s">
        <v>625</v>
      </c>
      <c r="AU50" s="52" t="str">
        <f>IF(参照!A50="","",参照!A50)</f>
        <v/>
      </c>
      <c r="AV50" s="52" t="str">
        <f>IF(参照!B50="","",参照!B50)</f>
        <v/>
      </c>
      <c r="AW50" s="52" t="str">
        <f>IF(参照!C50="","",参照!C50)</f>
        <v/>
      </c>
      <c r="AX50" s="52" t="str">
        <f>IF(参照!D50="","",参照!D50)</f>
        <v>メニューI</v>
      </c>
      <c r="AY50" s="52">
        <f>IF(参照!E50="","",参照!E50)</f>
        <v>2.4800000000000001E-4</v>
      </c>
      <c r="AZ50" s="52" t="str">
        <f>IF(参照!F50="","",参照!F50)</f>
        <v>ミツウロコグリーンエネルギー(株)</v>
      </c>
      <c r="BA50" s="52" t="str">
        <f>IF(参照!G50="","",参照!G50)</f>
        <v>ミツウロコグリーンエネルギー(株)_メニューI</v>
      </c>
      <c r="BB50" s="52">
        <f t="shared" si="0"/>
        <v>0.248</v>
      </c>
      <c r="BD50" s="52" t="str">
        <f>IF(参照!L50="","",参照!L50)</f>
        <v>ＮＴＴアノードエナジー(株)</v>
      </c>
    </row>
    <row r="51" spans="1:56" ht="12.75" customHeight="1" thickBot="1">
      <c r="A51" s="1"/>
      <c r="B51" s="1"/>
      <c r="C51" s="466"/>
      <c r="D51" s="456" t="s">
        <v>46</v>
      </c>
      <c r="E51" s="456"/>
      <c r="F51" s="456"/>
      <c r="G51" s="456"/>
      <c r="H51" s="82" t="s">
        <v>33</v>
      </c>
      <c r="I51" s="361">
        <v>0</v>
      </c>
      <c r="J51" s="562">
        <f>IF($I51="","",$I51*係数１!G81)</f>
        <v>0</v>
      </c>
      <c r="K51" s="562"/>
      <c r="L51" s="1"/>
      <c r="N51" s="58"/>
      <c r="O51" s="574" t="s">
        <v>86</v>
      </c>
      <c r="P51" s="574"/>
      <c r="Q51" s="574"/>
      <c r="R51" s="574"/>
      <c r="S51" s="91" t="s">
        <v>87</v>
      </c>
      <c r="T51" s="573" t="s">
        <v>124</v>
      </c>
      <c r="U51" s="574"/>
      <c r="V51" s="61" t="s">
        <v>626</v>
      </c>
      <c r="W51" s="143"/>
      <c r="X51" s="143"/>
      <c r="Y51" s="143"/>
      <c r="Z51" s="143"/>
      <c r="AA51" s="143"/>
      <c r="AB51" s="143"/>
      <c r="AC51" s="143"/>
      <c r="AD51" s="143"/>
      <c r="AJ51" s="144"/>
      <c r="AK51" s="144"/>
      <c r="AN51" s="28" t="s">
        <v>78</v>
      </c>
      <c r="AO51" s="28" t="s">
        <v>145</v>
      </c>
      <c r="AU51" s="52" t="str">
        <f>IF(参照!A51="","",参照!A51)</f>
        <v/>
      </c>
      <c r="AV51" s="52" t="str">
        <f>IF(参照!B51="","",参照!B51)</f>
        <v/>
      </c>
      <c r="AW51" s="52" t="str">
        <f>IF(参照!C51="","",参照!C51)</f>
        <v/>
      </c>
      <c r="AX51" s="52" t="str">
        <f>IF(参照!D51="","",参照!D51)</f>
        <v>メニューJ(残差)</v>
      </c>
      <c r="AY51" s="52">
        <f>IF(参照!E51="","",参照!E51)</f>
        <v>4.08E-4</v>
      </c>
      <c r="AZ51" s="52" t="str">
        <f>IF(参照!F51="","",参照!F51)</f>
        <v>ミツウロコグリーンエネルギー(株)</v>
      </c>
      <c r="BA51" s="52" t="str">
        <f>IF(参照!G51="","",参照!G51)</f>
        <v>ミツウロコグリーンエネルギー(株)_メニューJ(残差)</v>
      </c>
      <c r="BB51" s="52">
        <f t="shared" si="0"/>
        <v>0.40799999999999997</v>
      </c>
      <c r="BD51" s="52" t="str">
        <f>IF(参照!L51="","",参照!L51)</f>
        <v>(株)Ｏｐｔｉｍｉｚｅｄ　Ｅｎｅｒｇｙ</v>
      </c>
    </row>
    <row r="52" spans="1:56" ht="12" customHeight="1" thickTop="1">
      <c r="A52" s="1"/>
      <c r="B52" s="1"/>
      <c r="C52" s="466"/>
      <c r="D52" s="456" t="s">
        <v>44</v>
      </c>
      <c r="E52" s="456"/>
      <c r="F52" s="456"/>
      <c r="G52" s="456"/>
      <c r="H52" s="82" t="s">
        <v>33</v>
      </c>
      <c r="I52" s="361">
        <v>0</v>
      </c>
      <c r="J52" s="562">
        <f>IF($I52="","",$I52*係数１!G82)</f>
        <v>0</v>
      </c>
      <c r="K52" s="562"/>
      <c r="L52" s="1"/>
      <c r="N52" s="78">
        <v>1</v>
      </c>
      <c r="O52" s="585"/>
      <c r="P52" s="585"/>
      <c r="Q52" s="585"/>
      <c r="R52" s="585"/>
      <c r="S52" s="353"/>
      <c r="T52" s="575" t="str">
        <f>IF(O52="","",VLOOKUP(O52,係数１!$F:$G,2,0))</f>
        <v/>
      </c>
      <c r="U52" s="576"/>
      <c r="V52" s="145" t="str">
        <f>IF(OR(S52="",O52=""),"",S52*T52)</f>
        <v/>
      </c>
      <c r="W52" s="143"/>
      <c r="X52" s="143"/>
      <c r="Y52" s="143"/>
      <c r="Z52" s="143"/>
      <c r="AA52" s="143"/>
      <c r="AB52" s="143"/>
      <c r="AC52" s="143"/>
      <c r="AD52" s="143"/>
      <c r="AJ52" s="146"/>
      <c r="AK52" s="146"/>
      <c r="AN52" s="28" t="s">
        <v>79</v>
      </c>
      <c r="AO52" s="28" t="s">
        <v>146</v>
      </c>
      <c r="AU52" s="52" t="str">
        <f>IF(参照!A52="","",参照!A52)</f>
        <v/>
      </c>
      <c r="AV52" s="52" t="str">
        <f>IF(参照!B52="","",参照!B52)</f>
        <v/>
      </c>
      <c r="AW52" s="52" t="str">
        <f>IF(参照!C52="","",参照!C52)</f>
        <v/>
      </c>
      <c r="AX52" s="52" t="str">
        <f>IF(参照!D52="","",参照!D52)</f>
        <v>(参考値)事業者全体</v>
      </c>
      <c r="AY52" s="52">
        <f>IF(参照!E52="","",参照!E52)</f>
        <v>4.6200000000000001E-4</v>
      </c>
      <c r="AZ52" s="52" t="str">
        <f>IF(参照!F52="","",参照!F52)</f>
        <v>ミツウロコグリーンエネルギー(株)</v>
      </c>
      <c r="BA52" s="52" t="str">
        <f>IF(参照!G52="","",参照!G52)</f>
        <v>ミツウロコグリーンエネルギー(株)_(参考値)事業者全体</v>
      </c>
      <c r="BB52" s="52">
        <f t="shared" si="0"/>
        <v>0.46200000000000002</v>
      </c>
      <c r="BD52" s="52" t="str">
        <f>IF(参照!L52="","",参照!L52)</f>
        <v>(株)ＰｉｎＴ</v>
      </c>
    </row>
    <row r="53" spans="1:56" ht="12" customHeight="1">
      <c r="A53" s="1"/>
      <c r="B53" s="1"/>
      <c r="C53" s="466"/>
      <c r="D53" s="449" t="s">
        <v>43</v>
      </c>
      <c r="E53" s="449"/>
      <c r="F53" s="449"/>
      <c r="G53" s="449"/>
      <c r="H53" s="82" t="s">
        <v>33</v>
      </c>
      <c r="I53" s="21" t="str">
        <f>IF(S55=0,"",S55)</f>
        <v/>
      </c>
      <c r="J53" s="584" t="str">
        <f>IF(V55=0,"",V55)</f>
        <v/>
      </c>
      <c r="K53" s="584"/>
      <c r="L53" s="1"/>
      <c r="N53" s="79">
        <v>2</v>
      </c>
      <c r="O53" s="578"/>
      <c r="P53" s="578"/>
      <c r="Q53" s="578"/>
      <c r="R53" s="578"/>
      <c r="S53" s="354"/>
      <c r="T53" s="569" t="str">
        <f>IF(O53="","",VLOOKUP(O53,係数１!$F:$G,2,0))</f>
        <v/>
      </c>
      <c r="U53" s="570"/>
      <c r="V53" s="147" t="str">
        <f>IF(OR(S53="",O53=""),"",S53*T53)</f>
        <v/>
      </c>
      <c r="W53" s="143"/>
      <c r="X53" s="143"/>
      <c r="Y53" s="143"/>
      <c r="Z53" s="143"/>
      <c r="AA53" s="143"/>
      <c r="AB53" s="143"/>
      <c r="AC53" s="143"/>
      <c r="AD53" s="143"/>
      <c r="AJ53" s="146"/>
      <c r="AK53" s="146"/>
      <c r="AN53" s="28" t="s">
        <v>80</v>
      </c>
      <c r="AO53" s="28" t="s">
        <v>147</v>
      </c>
      <c r="AU53" s="52" t="str">
        <f>IF(参照!A53="","",参照!A53)</f>
        <v>A0017</v>
      </c>
      <c r="AV53" s="52" t="str">
        <f>IF(参照!B53="","",参照!B53)</f>
        <v>(株)Ｓｈａｒｅｄ　Ｅｎｅｒｇｙ</v>
      </c>
      <c r="AW53" s="52">
        <f>IF(参照!C53="","",参照!C53)</f>
        <v>4.8999999999999998E-4</v>
      </c>
      <c r="AX53" s="52" t="str">
        <f>IF(参照!D53="","",参照!D53)</f>
        <v/>
      </c>
      <c r="AY53" s="52">
        <f>IF(参照!E53="","",参照!E53)</f>
        <v>5.0100000000000003E-4</v>
      </c>
      <c r="AZ53" s="52" t="str">
        <f>IF(参照!F53="","",参照!F53)</f>
        <v>(株)Ｓｈａｒｅｄ　Ｅｎｅｒｇｙ</v>
      </c>
      <c r="BA53" s="52" t="str">
        <f>IF(参照!G53="","",参照!G53)</f>
        <v>(株)Ｓｈａｒｅｄ　Ｅｎｅｒｇｙ_</v>
      </c>
      <c r="BB53" s="52">
        <f t="shared" si="0"/>
        <v>0.501</v>
      </c>
      <c r="BD53" s="52" t="str">
        <f>IF(参照!L53="","",参照!L53)</f>
        <v>Ｑ．ＥＮＥＳＴでんき(株)(旧：ジニーエナジー合同会社)</v>
      </c>
    </row>
    <row r="54" spans="1:56" ht="13.5" customHeight="1" thickBot="1">
      <c r="A54" s="1"/>
      <c r="B54" s="1"/>
      <c r="C54" s="466"/>
      <c r="D54" s="449" t="s">
        <v>129</v>
      </c>
      <c r="E54" s="449"/>
      <c r="F54" s="449"/>
      <c r="G54" s="449"/>
      <c r="H54" s="82" t="s">
        <v>33</v>
      </c>
      <c r="I54" s="21" t="str">
        <f>IF(S62=0,"",S62)</f>
        <v/>
      </c>
      <c r="J54" s="584" t="str">
        <f>IF(V62=0,"",V62)</f>
        <v/>
      </c>
      <c r="K54" s="584"/>
      <c r="L54" s="1"/>
      <c r="N54" s="85">
        <v>3</v>
      </c>
      <c r="O54" s="579"/>
      <c r="P54" s="579"/>
      <c r="Q54" s="579"/>
      <c r="R54" s="579"/>
      <c r="S54" s="355"/>
      <c r="T54" s="571" t="str">
        <f>IF(O54="","",VLOOKUP(O54,係数１!$F:$G,2,0))</f>
        <v/>
      </c>
      <c r="U54" s="572"/>
      <c r="V54" s="148" t="str">
        <f>IF(OR(S54="",O54=""),"",S54*T54)</f>
        <v/>
      </c>
      <c r="W54" s="143"/>
      <c r="X54" s="143"/>
      <c r="Y54" s="143"/>
      <c r="Z54" s="143"/>
      <c r="AA54" s="143"/>
      <c r="AB54" s="143"/>
      <c r="AC54" s="143"/>
      <c r="AD54" s="143"/>
      <c r="AJ54" s="146"/>
      <c r="AK54" s="146"/>
      <c r="AN54" s="28" t="s">
        <v>627</v>
      </c>
      <c r="AO54" s="28" t="s">
        <v>148</v>
      </c>
      <c r="AU54" s="52" t="str">
        <f>IF(参照!A54="","",参照!A54)</f>
        <v>A0018</v>
      </c>
      <c r="AV54" s="52" t="str">
        <f>IF(参照!B54="","",参照!B54)</f>
        <v>ネクストパワーやまと(株)</v>
      </c>
      <c r="AW54" s="52">
        <f>IF(参照!C54="","",参照!C54)</f>
        <v>3.8299999999999999E-4</v>
      </c>
      <c r="AX54" s="52" t="str">
        <f>IF(参照!D54="","",参照!D54)</f>
        <v>メニューA</v>
      </c>
      <c r="AY54" s="52">
        <f>IF(参照!E54="","",参照!E54)</f>
        <v>0</v>
      </c>
      <c r="AZ54" s="52" t="str">
        <f>IF(参照!F54="","",参照!F54)</f>
        <v>ネクストパワーやまと(株)</v>
      </c>
      <c r="BA54" s="52" t="str">
        <f>IF(参照!G54="","",参照!G54)</f>
        <v>ネクストパワーやまと(株)_メニューA</v>
      </c>
      <c r="BB54" s="52">
        <f t="shared" si="0"/>
        <v>0</v>
      </c>
      <c r="BD54" s="52" t="str">
        <f>IF(参照!L54="","",参照!L54)</f>
        <v>ＲＥ１００電力(株)</v>
      </c>
    </row>
    <row r="55" spans="1:56" ht="14.25" customHeight="1" thickTop="1" thickBot="1">
      <c r="A55" s="1"/>
      <c r="B55" s="1"/>
      <c r="C55" s="466"/>
      <c r="D55" s="456" t="s">
        <v>42</v>
      </c>
      <c r="E55" s="456"/>
      <c r="F55" s="456"/>
      <c r="G55" s="456"/>
      <c r="H55" s="82" t="s">
        <v>33</v>
      </c>
      <c r="I55" s="361">
        <v>0</v>
      </c>
      <c r="J55" s="562">
        <f>IF($I55="","",$I55*係数１!G113)</f>
        <v>0</v>
      </c>
      <c r="K55" s="562"/>
      <c r="L55" s="1"/>
      <c r="N55" s="582" t="s">
        <v>67</v>
      </c>
      <c r="O55" s="583"/>
      <c r="P55" s="583"/>
      <c r="Q55" s="583"/>
      <c r="R55" s="583"/>
      <c r="S55" s="356">
        <f>SUM(S52:S54)</f>
        <v>0</v>
      </c>
      <c r="T55" s="580"/>
      <c r="U55" s="581"/>
      <c r="V55" s="86">
        <f>SUM(V52:V54)</f>
        <v>0</v>
      </c>
      <c r="W55" s="143"/>
      <c r="X55" s="143"/>
      <c r="Y55" s="143"/>
      <c r="Z55" s="143"/>
      <c r="AA55" s="143"/>
      <c r="AB55" s="143"/>
      <c r="AC55" s="143"/>
      <c r="AD55" s="143"/>
      <c r="AJ55" s="146"/>
      <c r="AK55" s="146"/>
      <c r="AN55" s="28" t="s">
        <v>81</v>
      </c>
      <c r="AO55" s="28" t="s">
        <v>149</v>
      </c>
      <c r="AU55" s="52" t="str">
        <f>IF(参照!A55="","",参照!A55)</f>
        <v/>
      </c>
      <c r="AV55" s="52" t="str">
        <f>IF(参照!B55="","",参照!B55)</f>
        <v/>
      </c>
      <c r="AW55" s="52" t="str">
        <f>IF(参照!C55="","",参照!C55)</f>
        <v/>
      </c>
      <c r="AX55" s="52" t="str">
        <f>IF(参照!D55="","",参照!D55)</f>
        <v>メニューB(残差)</v>
      </c>
      <c r="AY55" s="52">
        <f>IF(参照!E55="","",参照!E55)</f>
        <v>4.0400000000000001E-4</v>
      </c>
      <c r="AZ55" s="52" t="str">
        <f>IF(参照!F55="","",参照!F55)</f>
        <v>ネクストパワーやまと(株)</v>
      </c>
      <c r="BA55" s="52" t="str">
        <f>IF(参照!G55="","",参照!G55)</f>
        <v>ネクストパワーやまと(株)_メニューB(残差)</v>
      </c>
      <c r="BB55" s="52">
        <f t="shared" si="0"/>
        <v>0.40400000000000003</v>
      </c>
      <c r="BD55" s="52" t="str">
        <f>IF(参照!L55="","",参照!L55)</f>
        <v>(株)ＲｅｎｏＬａｂｏ</v>
      </c>
    </row>
    <row r="56" spans="1:56" ht="12">
      <c r="A56" s="1"/>
      <c r="B56" s="1"/>
      <c r="C56" s="466"/>
      <c r="D56" s="456" t="s">
        <v>57</v>
      </c>
      <c r="E56" s="456"/>
      <c r="F56" s="456"/>
      <c r="G56" s="456"/>
      <c r="H56" s="82" t="s">
        <v>33</v>
      </c>
      <c r="I56" s="361">
        <v>0</v>
      </c>
      <c r="J56" s="562">
        <f>IF($I56="","",$I56*係数１!G114)</f>
        <v>0</v>
      </c>
      <c r="K56" s="562"/>
      <c r="L56" s="1"/>
      <c r="W56" s="143"/>
      <c r="X56" s="143"/>
      <c r="Y56" s="143"/>
      <c r="Z56" s="143"/>
      <c r="AA56" s="143"/>
      <c r="AB56" s="143"/>
      <c r="AC56" s="143"/>
      <c r="AD56" s="143"/>
      <c r="AN56" s="28" t="s">
        <v>82</v>
      </c>
      <c r="AO56" s="28" t="s">
        <v>150</v>
      </c>
      <c r="AU56" s="52" t="str">
        <f>IF(参照!A56="","",参照!A56)</f>
        <v/>
      </c>
      <c r="AV56" s="52" t="str">
        <f>IF(参照!B56="","",参照!B56)</f>
        <v/>
      </c>
      <c r="AW56" s="52" t="str">
        <f>IF(参照!C56="","",参照!C56)</f>
        <v/>
      </c>
      <c r="AX56" s="52" t="str">
        <f>IF(参照!D56="","",参照!D56)</f>
        <v>(参考値)事業者全体</v>
      </c>
      <c r="AY56" s="52">
        <f>IF(参照!E56="","",参照!E56)</f>
        <v>4.75E-4</v>
      </c>
      <c r="AZ56" s="52" t="str">
        <f>IF(参照!F56="","",参照!F56)</f>
        <v>ネクストパワーやまと(株)</v>
      </c>
      <c r="BA56" s="52" t="str">
        <f>IF(参照!G56="","",参照!G56)</f>
        <v>ネクストパワーやまと(株)_(参考値)事業者全体</v>
      </c>
      <c r="BB56" s="52">
        <f t="shared" si="0"/>
        <v>0.47499999999999998</v>
      </c>
      <c r="BD56" s="52" t="str">
        <f>IF(参照!L56="","",参照!L56)</f>
        <v>(株)Ｓａｎｋｏ　ＩＢ</v>
      </c>
    </row>
    <row r="57" spans="1:56" ht="12.75" thickBot="1">
      <c r="A57" s="1"/>
      <c r="B57" s="1"/>
      <c r="C57" s="466"/>
      <c r="D57" s="456" t="s">
        <v>24</v>
      </c>
      <c r="E57" s="456"/>
      <c r="F57" s="456"/>
      <c r="G57" s="456"/>
      <c r="H57" s="82" t="s">
        <v>14</v>
      </c>
      <c r="I57" s="82" t="s">
        <v>14</v>
      </c>
      <c r="J57" s="562">
        <f>SUM(J50:J56)</f>
        <v>0</v>
      </c>
      <c r="K57" s="562"/>
      <c r="L57" s="1"/>
      <c r="N57" s="38" t="s">
        <v>130</v>
      </c>
      <c r="P57" s="38"/>
      <c r="Q57" s="38"/>
      <c r="R57" s="38"/>
      <c r="AN57" s="28" t="s">
        <v>83</v>
      </c>
      <c r="AO57" s="28" t="s">
        <v>151</v>
      </c>
      <c r="AU57" s="52" t="str">
        <f>IF(参照!A57="","",参照!A57)</f>
        <v>A0019</v>
      </c>
      <c r="AV57" s="52" t="str">
        <f>IF(参照!B57="","",参照!B57)</f>
        <v>日本テクノ(株)</v>
      </c>
      <c r="AW57" s="52">
        <f>IF(参照!C57="","",参照!C57)</f>
        <v>4.6799999999999999E-4</v>
      </c>
      <c r="AX57" s="52" t="str">
        <f>IF(参照!D57="","",参照!D57)</f>
        <v>メニューA</v>
      </c>
      <c r="AY57" s="52">
        <f>IF(参照!E57="","",参照!E57)</f>
        <v>0</v>
      </c>
      <c r="AZ57" s="52" t="str">
        <f>IF(参照!F57="","",参照!F57)</f>
        <v>日本テクノ(株)</v>
      </c>
      <c r="BA57" s="52" t="str">
        <f>IF(参照!G57="","",参照!G57)</f>
        <v>日本テクノ(株)_メニューA</v>
      </c>
      <c r="BB57" s="52">
        <f t="shared" si="0"/>
        <v>0</v>
      </c>
      <c r="BD57" s="52" t="str">
        <f>IF(参照!L57="","",参照!L57)</f>
        <v>ＳＢパワー(株)</v>
      </c>
    </row>
    <row r="58" spans="1:56" ht="15.75" customHeight="1" thickBot="1">
      <c r="A58" s="1"/>
      <c r="B58" s="1"/>
      <c r="C58" s="466"/>
      <c r="D58" s="456" t="s">
        <v>34</v>
      </c>
      <c r="E58" s="456"/>
      <c r="F58" s="456"/>
      <c r="G58" s="456"/>
      <c r="H58" s="563"/>
      <c r="I58" s="564"/>
      <c r="J58" s="564"/>
      <c r="K58" s="565"/>
      <c r="L58" s="1"/>
      <c r="N58" s="58"/>
      <c r="O58" s="574" t="s">
        <v>86</v>
      </c>
      <c r="P58" s="574"/>
      <c r="Q58" s="574"/>
      <c r="R58" s="574"/>
      <c r="S58" s="91" t="s">
        <v>87</v>
      </c>
      <c r="T58" s="573" t="s">
        <v>124</v>
      </c>
      <c r="U58" s="574"/>
      <c r="V58" s="61" t="s">
        <v>626</v>
      </c>
      <c r="W58" s="143"/>
      <c r="X58" s="143"/>
      <c r="Y58" s="143"/>
      <c r="Z58" s="143"/>
      <c r="AA58" s="143"/>
      <c r="AB58" s="143"/>
      <c r="AC58" s="143"/>
      <c r="AD58" s="143"/>
      <c r="AN58" s="28" t="s">
        <v>84</v>
      </c>
      <c r="AO58" s="28" t="s">
        <v>152</v>
      </c>
      <c r="AU58" s="52" t="str">
        <f>IF(参照!A58="","",参照!A58)</f>
        <v/>
      </c>
      <c r="AV58" s="52" t="str">
        <f>IF(参照!B58="","",参照!B58)</f>
        <v/>
      </c>
      <c r="AW58" s="52" t="str">
        <f>IF(参照!C58="","",参照!C58)</f>
        <v/>
      </c>
      <c r="AX58" s="52" t="str">
        <f>IF(参照!D58="","",参照!D58)</f>
        <v>メニューB(残差)</v>
      </c>
      <c r="AY58" s="52">
        <f>IF(参照!E58="","",参照!E58)</f>
        <v>4.84E-4</v>
      </c>
      <c r="AZ58" s="52" t="str">
        <f>IF(参照!F58="","",参照!F58)</f>
        <v>日本テクノ(株)</v>
      </c>
      <c r="BA58" s="52" t="str">
        <f>IF(参照!G58="","",参照!G58)</f>
        <v>日本テクノ(株)_メニューB(残差)</v>
      </c>
      <c r="BB58" s="52">
        <f t="shared" si="0"/>
        <v>0.48399999999999999</v>
      </c>
      <c r="BD58" s="52" t="str">
        <f>IF(参照!L58="","",参照!L58)</f>
        <v>(株)ＳＥウイングズ</v>
      </c>
    </row>
    <row r="59" spans="1:56" ht="15.75" customHeight="1" thickTop="1">
      <c r="A59" s="1"/>
      <c r="B59" s="1"/>
      <c r="C59" s="466"/>
      <c r="D59" s="456"/>
      <c r="E59" s="456"/>
      <c r="F59" s="456"/>
      <c r="G59" s="456"/>
      <c r="H59" s="566"/>
      <c r="I59" s="567"/>
      <c r="J59" s="567"/>
      <c r="K59" s="568"/>
      <c r="L59" s="1"/>
      <c r="N59" s="78">
        <v>1</v>
      </c>
      <c r="O59" s="585"/>
      <c r="P59" s="585"/>
      <c r="Q59" s="585"/>
      <c r="R59" s="585"/>
      <c r="S59" s="353"/>
      <c r="T59" s="575" t="str">
        <f>IF(O59="","",VLOOKUP(O59,係数１!$F:$G,2,0))</f>
        <v/>
      </c>
      <c r="U59" s="576"/>
      <c r="V59" s="136" t="str">
        <f>IF(OR(S59="",O59=""),"",S59*T59)</f>
        <v/>
      </c>
      <c r="W59" s="143"/>
      <c r="X59" s="143"/>
      <c r="Y59" s="143"/>
      <c r="Z59" s="143"/>
      <c r="AA59" s="143"/>
      <c r="AB59" s="143"/>
      <c r="AC59" s="143"/>
      <c r="AD59" s="143"/>
      <c r="AN59" s="28" t="s">
        <v>628</v>
      </c>
      <c r="AO59" s="28" t="s">
        <v>629</v>
      </c>
      <c r="AU59" s="52" t="str">
        <f>IF(参照!A59="","",参照!A59)</f>
        <v/>
      </c>
      <c r="AV59" s="52" t="str">
        <f>IF(参照!B59="","",参照!B59)</f>
        <v/>
      </c>
      <c r="AW59" s="52" t="str">
        <f>IF(参照!C59="","",参照!C59)</f>
        <v/>
      </c>
      <c r="AX59" s="52" t="str">
        <f>IF(参照!D59="","",参照!D59)</f>
        <v>(参考値)事業者全体</v>
      </c>
      <c r="AY59" s="52">
        <f>IF(参照!E59="","",参照!E59)</f>
        <v>4.8500000000000003E-4</v>
      </c>
      <c r="AZ59" s="52" t="str">
        <f>IF(参照!F59="","",参照!F59)</f>
        <v>日本テクノ(株)</v>
      </c>
      <c r="BA59" s="52" t="str">
        <f>IF(参照!G59="","",参照!G59)</f>
        <v>日本テクノ(株)_(参考値)事業者全体</v>
      </c>
      <c r="BB59" s="52">
        <f t="shared" si="0"/>
        <v>0.48500000000000004</v>
      </c>
      <c r="BD59" s="52" t="str">
        <f>IF(参照!L59="","",参照!L59)</f>
        <v>(株)Ｓｈａｒｅｄ　Ｅｎｅｒｇｙ</v>
      </c>
    </row>
    <row r="60" spans="1:56" ht="12.75">
      <c r="A60" s="1"/>
      <c r="B60" s="1"/>
      <c r="C60" s="1"/>
      <c r="D60" s="1"/>
      <c r="E60" s="1"/>
      <c r="F60" s="1"/>
      <c r="G60" s="1"/>
      <c r="H60" s="1"/>
      <c r="I60" s="1"/>
      <c r="J60" s="1"/>
      <c r="K60" s="1"/>
      <c r="L60" s="1"/>
      <c r="N60" s="79">
        <v>2</v>
      </c>
      <c r="O60" s="578"/>
      <c r="P60" s="578"/>
      <c r="Q60" s="578"/>
      <c r="R60" s="578"/>
      <c r="S60" s="354"/>
      <c r="T60" s="569" t="str">
        <f>IF(O60="","",VLOOKUP(O60,係数１!$F:$G,2,0))</f>
        <v/>
      </c>
      <c r="U60" s="570"/>
      <c r="V60" s="147" t="str">
        <f>IF(OR(S60="",O60=""),"",S60*T60)</f>
        <v/>
      </c>
      <c r="W60" s="143"/>
      <c r="X60" s="143"/>
      <c r="Y60" s="143"/>
      <c r="Z60" s="143"/>
      <c r="AA60" s="143"/>
      <c r="AB60" s="143"/>
      <c r="AC60" s="143"/>
      <c r="AD60" s="143"/>
      <c r="AO60" s="28" t="s">
        <v>153</v>
      </c>
      <c r="AU60" s="52" t="str">
        <f>IF(参照!A60="","",参照!A60)</f>
        <v>A0020</v>
      </c>
      <c r="AV60" s="52" t="str">
        <f>IF(参照!B60="","",参照!B60)</f>
        <v>中央電力エナジー(株)</v>
      </c>
      <c r="AW60" s="52">
        <f>IF(参照!C60="","",参照!C60)</f>
        <v>5.0600000000000005E-4</v>
      </c>
      <c r="AX60" s="52" t="str">
        <f>IF(参照!D60="","",参照!D60)</f>
        <v>メニューA</v>
      </c>
      <c r="AY60" s="52">
        <f>IF(参照!E60="","",参照!E60)</f>
        <v>0</v>
      </c>
      <c r="AZ60" s="52" t="str">
        <f>IF(参照!F60="","",参照!F60)</f>
        <v>中央電力エナジー(株)</v>
      </c>
      <c r="BA60" s="52" t="str">
        <f>IF(参照!G60="","",参照!G60)</f>
        <v>中央電力エナジー(株)_メニューA</v>
      </c>
      <c r="BB60" s="52">
        <f t="shared" si="0"/>
        <v>0</v>
      </c>
      <c r="BD60" s="52" t="str">
        <f>IF(参照!L60="","",参照!L60)</f>
        <v>ＳｕｓｔａｉｎａｂｌｅＥｎｅｒｇｙ(株)</v>
      </c>
    </row>
    <row r="61" spans="1:56" ht="13.5" customHeight="1" thickBot="1">
      <c r="A61" s="1"/>
      <c r="B61" s="1"/>
      <c r="C61" s="149" t="s">
        <v>13</v>
      </c>
      <c r="D61" s="442" t="s">
        <v>35</v>
      </c>
      <c r="E61" s="442"/>
      <c r="F61" s="442"/>
      <c r="G61" s="442"/>
      <c r="H61" s="442"/>
      <c r="I61" s="442"/>
      <c r="J61" s="442"/>
      <c r="K61" s="442"/>
      <c r="L61" s="150"/>
      <c r="M61" s="151"/>
      <c r="N61" s="85">
        <v>3</v>
      </c>
      <c r="O61" s="579"/>
      <c r="P61" s="579"/>
      <c r="Q61" s="579"/>
      <c r="R61" s="579"/>
      <c r="S61" s="354"/>
      <c r="T61" s="571" t="str">
        <f>IF(O61="","",VLOOKUP(O61,係数１!$F:$G,2,0))</f>
        <v/>
      </c>
      <c r="U61" s="572"/>
      <c r="V61" s="148" t="str">
        <f>IF(OR(S61="",O61=""),"",S61*T61)</f>
        <v/>
      </c>
      <c r="W61" s="143"/>
      <c r="X61" s="143"/>
      <c r="Y61" s="143"/>
      <c r="Z61" s="143"/>
      <c r="AA61" s="143"/>
      <c r="AB61" s="143"/>
      <c r="AC61" s="143"/>
      <c r="AD61" s="143"/>
      <c r="AO61" s="28" t="s">
        <v>630</v>
      </c>
      <c r="AU61" s="52" t="str">
        <f>IF(参照!A61="","",参照!A61)</f>
        <v/>
      </c>
      <c r="AV61" s="52" t="str">
        <f>IF(参照!B61="","",参照!B61)</f>
        <v/>
      </c>
      <c r="AW61" s="52" t="str">
        <f>IF(参照!C61="","",参照!C61)</f>
        <v/>
      </c>
      <c r="AX61" s="52" t="str">
        <f>IF(参照!D61="","",参照!D61)</f>
        <v>メニューB(残差)</v>
      </c>
      <c r="AY61" s="52">
        <f>IF(参照!E61="","",参照!E61)</f>
        <v>5.0900000000000001E-4</v>
      </c>
      <c r="AZ61" s="52" t="str">
        <f>IF(参照!F61="","",参照!F61)</f>
        <v>中央電力エナジー(株)</v>
      </c>
      <c r="BA61" s="52" t="str">
        <f>IF(参照!G61="","",参照!G61)</f>
        <v>中央電力エナジー(株)_メニューB(残差)</v>
      </c>
      <c r="BB61" s="52">
        <f t="shared" si="0"/>
        <v>0.50900000000000001</v>
      </c>
      <c r="BD61" s="52" t="str">
        <f>IF(参照!L61="","",参照!L61)</f>
        <v>ＴＥＰＣＯライフサービス(株)</v>
      </c>
    </row>
    <row r="62" spans="1:56" ht="23.25" customHeight="1" thickTop="1" thickBot="1">
      <c r="A62" s="1"/>
      <c r="B62" s="1"/>
      <c r="C62" s="152" t="s">
        <v>37</v>
      </c>
      <c r="D62" s="442" t="s">
        <v>137</v>
      </c>
      <c r="E62" s="442"/>
      <c r="F62" s="442"/>
      <c r="G62" s="442"/>
      <c r="H62" s="442"/>
      <c r="I62" s="442"/>
      <c r="J62" s="442"/>
      <c r="K62" s="442"/>
      <c r="L62" s="150"/>
      <c r="M62" s="151"/>
      <c r="N62" s="582" t="s">
        <v>67</v>
      </c>
      <c r="O62" s="583"/>
      <c r="P62" s="583"/>
      <c r="Q62" s="583"/>
      <c r="R62" s="583"/>
      <c r="S62" s="356">
        <f>SUM(S59:S61)</f>
        <v>0</v>
      </c>
      <c r="T62" s="580"/>
      <c r="U62" s="581"/>
      <c r="V62" s="86">
        <f>SUM(V59:V61)</f>
        <v>0</v>
      </c>
      <c r="W62" s="143"/>
      <c r="X62" s="143"/>
      <c r="Y62" s="143"/>
      <c r="Z62" s="143"/>
      <c r="AA62" s="143"/>
      <c r="AB62" s="143"/>
      <c r="AC62" s="143"/>
      <c r="AD62" s="143"/>
      <c r="AO62" s="28" t="s">
        <v>154</v>
      </c>
      <c r="AU62" s="52" t="str">
        <f>IF(参照!A62="","",参照!A62)</f>
        <v/>
      </c>
      <c r="AV62" s="52" t="str">
        <f>IF(参照!B62="","",参照!B62)</f>
        <v/>
      </c>
      <c r="AW62" s="52" t="str">
        <f>IF(参照!C62="","",参照!C62)</f>
        <v/>
      </c>
      <c r="AX62" s="52" t="str">
        <f>IF(参照!D62="","",参照!D62)</f>
        <v>(参考値)事業者全体</v>
      </c>
      <c r="AY62" s="52">
        <f>IF(参照!E62="","",参照!E62)</f>
        <v>4.8299999999999998E-4</v>
      </c>
      <c r="AZ62" s="52" t="str">
        <f>IF(参照!F62="","",参照!F62)</f>
        <v>中央電力エナジー(株)</v>
      </c>
      <c r="BA62" s="52" t="str">
        <f>IF(参照!G62="","",参照!G62)</f>
        <v>中央電力エナジー(株)_(参考値)事業者全体</v>
      </c>
      <c r="BB62" s="52">
        <f t="shared" si="0"/>
        <v>0.48299999999999998</v>
      </c>
      <c r="BD62" s="52" t="str">
        <f>IF(参照!L62="","",参照!L62)</f>
        <v>TERA Energy(株)</v>
      </c>
    </row>
    <row r="63" spans="1:56" ht="42.75" customHeight="1">
      <c r="A63" s="1"/>
      <c r="B63" s="1"/>
      <c r="C63" s="152" t="s">
        <v>38</v>
      </c>
      <c r="D63" s="442" t="s">
        <v>164</v>
      </c>
      <c r="E63" s="442"/>
      <c r="F63" s="442"/>
      <c r="G63" s="442"/>
      <c r="H63" s="442"/>
      <c r="I63" s="442"/>
      <c r="J63" s="442"/>
      <c r="K63" s="442"/>
      <c r="L63" s="150"/>
      <c r="M63" s="151"/>
      <c r="W63" s="143"/>
      <c r="X63" s="143"/>
      <c r="Y63" s="143"/>
      <c r="Z63" s="143"/>
      <c r="AA63" s="143"/>
      <c r="AB63" s="143"/>
      <c r="AC63" s="143"/>
      <c r="AD63" s="143"/>
      <c r="AO63" s="28" t="s">
        <v>631</v>
      </c>
      <c r="AU63" s="52" t="str">
        <f>IF(参照!A63="","",参照!A63)</f>
        <v>A0021</v>
      </c>
      <c r="AV63" s="52" t="str">
        <f>IF(参照!B63="","",参照!B63)</f>
        <v>(株)Ｌｏｏｏｐ</v>
      </c>
      <c r="AW63" s="52">
        <f>IF(参照!C63="","",参照!C63)</f>
        <v>3.8000000000000002E-4</v>
      </c>
      <c r="AX63" s="52" t="str">
        <f>IF(参照!D63="","",参照!D63)</f>
        <v>メニューA</v>
      </c>
      <c r="AY63" s="52">
        <f>IF(参照!E63="","",参照!E63)</f>
        <v>0</v>
      </c>
      <c r="AZ63" s="52" t="str">
        <f>IF(参照!F63="","",参照!F63)</f>
        <v>(株)Ｌｏｏｏｐ</v>
      </c>
      <c r="BA63" s="52" t="str">
        <f>IF(参照!G63="","",参照!G63)</f>
        <v>(株)Ｌｏｏｏｐ_メニューA</v>
      </c>
      <c r="BB63" s="52">
        <f t="shared" si="0"/>
        <v>0</v>
      </c>
      <c r="BD63" s="52" t="str">
        <f>IF(参照!L63="","",参照!L63)</f>
        <v>ＴＧオクトパスエナジー(株)</v>
      </c>
    </row>
    <row r="64" spans="1:56">
      <c r="A64" s="1"/>
      <c r="B64" s="1"/>
      <c r="C64" s="152" t="s">
        <v>39</v>
      </c>
      <c r="D64" s="447" t="s">
        <v>138</v>
      </c>
      <c r="E64" s="447"/>
      <c r="F64" s="447"/>
      <c r="G64" s="447"/>
      <c r="H64" s="447"/>
      <c r="I64" s="447"/>
      <c r="J64" s="447"/>
      <c r="K64" s="447"/>
      <c r="L64" s="150"/>
      <c r="M64" s="151"/>
      <c r="AO64" s="28" t="s">
        <v>632</v>
      </c>
      <c r="AU64" s="52" t="str">
        <f>IF(参照!A64="","",参照!A64)</f>
        <v/>
      </c>
      <c r="AV64" s="52" t="str">
        <f>IF(参照!B64="","",参照!B64)</f>
        <v/>
      </c>
      <c r="AW64" s="52" t="str">
        <f>IF(参照!C64="","",参照!C64)</f>
        <v/>
      </c>
      <c r="AX64" s="52" t="str">
        <f>IF(参照!D64="","",参照!D64)</f>
        <v>メニューB</v>
      </c>
      <c r="AY64" s="52">
        <f>IF(参照!E64="","",参照!E64)</f>
        <v>3.4899999999999997E-4</v>
      </c>
      <c r="AZ64" s="52" t="str">
        <f>IF(参照!F64="","",参照!F64)</f>
        <v>(株)Ｌｏｏｏｐ</v>
      </c>
      <c r="BA64" s="52" t="str">
        <f>IF(参照!G64="","",参照!G64)</f>
        <v>(株)Ｌｏｏｏｐ_メニューB</v>
      </c>
      <c r="BB64" s="52">
        <f t="shared" si="0"/>
        <v>0.34899999999999998</v>
      </c>
      <c r="BD64" s="52" t="str">
        <f>IF(参照!L64="","",参照!L64)</f>
        <v>(株)ＴＯＫＹＯ油電力</v>
      </c>
    </row>
    <row r="65" spans="1:56" ht="10.5" customHeight="1">
      <c r="A65" s="1"/>
      <c r="B65" s="1"/>
      <c r="C65" s="152" t="s">
        <v>40</v>
      </c>
      <c r="D65" s="442" t="s">
        <v>139</v>
      </c>
      <c r="E65" s="442"/>
      <c r="F65" s="442"/>
      <c r="G65" s="442"/>
      <c r="H65" s="442"/>
      <c r="I65" s="442"/>
      <c r="J65" s="442"/>
      <c r="K65" s="442"/>
      <c r="L65" s="153"/>
      <c r="M65" s="154"/>
      <c r="AO65" s="28" t="s">
        <v>633</v>
      </c>
      <c r="AU65" s="52" t="str">
        <f>IF(参照!A65="","",参照!A65)</f>
        <v/>
      </c>
      <c r="AV65" s="52" t="str">
        <f>IF(参照!B65="","",参照!B65)</f>
        <v/>
      </c>
      <c r="AW65" s="52" t="str">
        <f>IF(参照!C65="","",参照!C65)</f>
        <v/>
      </c>
      <c r="AX65" s="52" t="str">
        <f>IF(参照!D65="","",参照!D65)</f>
        <v>メニューC</v>
      </c>
      <c r="AY65" s="52">
        <f>IF(参照!E65="","",参照!E65)</f>
        <v>2.8100000000000005E-4</v>
      </c>
      <c r="AZ65" s="52" t="str">
        <f>IF(参照!F65="","",参照!F65)</f>
        <v>(株)Ｌｏｏｏｐ</v>
      </c>
      <c r="BA65" s="52" t="str">
        <f>IF(参照!G65="","",参照!G65)</f>
        <v>(株)Ｌｏｏｏｐ_メニューC</v>
      </c>
      <c r="BB65" s="52">
        <f t="shared" si="0"/>
        <v>0.28100000000000003</v>
      </c>
      <c r="BD65" s="52" t="str">
        <f>IF(参照!L65="","",参照!L65)</f>
        <v>ＴＲＥＮＤＥ(株)</v>
      </c>
    </row>
    <row r="66" spans="1:56">
      <c r="A66" s="1"/>
      <c r="B66" s="1"/>
      <c r="C66" s="152" t="s">
        <v>41</v>
      </c>
      <c r="D66" s="442" t="s">
        <v>140</v>
      </c>
      <c r="E66" s="442"/>
      <c r="F66" s="442"/>
      <c r="G66" s="442"/>
      <c r="H66" s="442"/>
      <c r="I66" s="442"/>
      <c r="J66" s="442"/>
      <c r="K66" s="442"/>
      <c r="L66" s="155"/>
      <c r="M66" s="156"/>
      <c r="AO66" s="28" t="s">
        <v>155</v>
      </c>
      <c r="AU66" s="52" t="str">
        <f>IF(参照!A66="","",参照!A66)</f>
        <v/>
      </c>
      <c r="AV66" s="52" t="str">
        <f>IF(参照!B66="","",参照!B66)</f>
        <v/>
      </c>
      <c r="AW66" s="52" t="str">
        <f>IF(参照!C66="","",参照!C66)</f>
        <v/>
      </c>
      <c r="AX66" s="52" t="str">
        <f>IF(参照!D66="","",参照!D66)</f>
        <v>メニューD</v>
      </c>
      <c r="AY66" s="52">
        <f>IF(参照!E66="","",参照!E66)</f>
        <v>3.0199999999999997E-4</v>
      </c>
      <c r="AZ66" s="52" t="str">
        <f>IF(参照!F66="","",参照!F66)</f>
        <v>(株)Ｌｏｏｏｐ</v>
      </c>
      <c r="BA66" s="52" t="str">
        <f>IF(参照!G66="","",参照!G66)</f>
        <v>(株)Ｌｏｏｏｐ_メニューD</v>
      </c>
      <c r="BB66" s="52">
        <f t="shared" si="0"/>
        <v>0.30199999999999999</v>
      </c>
      <c r="BD66" s="52" t="str">
        <f>IF(参照!L66="","",参照!L66)</f>
        <v>(株)ＴＴＳパワー</v>
      </c>
    </row>
    <row r="67" spans="1:56">
      <c r="A67" s="1"/>
      <c r="B67" s="1"/>
      <c r="C67" s="152" t="s">
        <v>159</v>
      </c>
      <c r="D67" s="442" t="s">
        <v>141</v>
      </c>
      <c r="E67" s="442"/>
      <c r="F67" s="442"/>
      <c r="G67" s="442"/>
      <c r="H67" s="442"/>
      <c r="I67" s="442"/>
      <c r="J67" s="442"/>
      <c r="K67" s="442"/>
      <c r="L67" s="155"/>
      <c r="M67" s="156"/>
      <c r="AO67" s="28" t="s">
        <v>634</v>
      </c>
      <c r="AU67" s="52" t="str">
        <f>IF(参照!A67="","",参照!A67)</f>
        <v/>
      </c>
      <c r="AV67" s="52" t="str">
        <f>IF(参照!B67="","",参照!B67)</f>
        <v/>
      </c>
      <c r="AW67" s="52" t="str">
        <f>IF(参照!C67="","",参照!C67)</f>
        <v/>
      </c>
      <c r="AX67" s="52" t="str">
        <f>IF(参照!D67="","",参照!D67)</f>
        <v>メニューE</v>
      </c>
      <c r="AY67" s="52">
        <f>IF(参照!E67="","",参照!E67)</f>
        <v>2.1599999999999999E-4</v>
      </c>
      <c r="AZ67" s="52" t="str">
        <f>IF(参照!F67="","",参照!F67)</f>
        <v>(株)Ｌｏｏｏｐ</v>
      </c>
      <c r="BA67" s="52" t="str">
        <f>IF(参照!G67="","",参照!G67)</f>
        <v>(株)Ｌｏｏｏｐ_メニューE</v>
      </c>
      <c r="BB67" s="52">
        <f t="shared" si="0"/>
        <v>0.216</v>
      </c>
      <c r="BD67" s="52" t="str">
        <f>IF(参照!L67="","",参照!L67)</f>
        <v>Ｔ＆Ｔエナジー(株)</v>
      </c>
    </row>
    <row r="68" spans="1:56" ht="21" customHeight="1">
      <c r="A68" s="1"/>
      <c r="B68" s="1"/>
      <c r="C68" s="152" t="s">
        <v>160</v>
      </c>
      <c r="D68" s="442" t="s">
        <v>142</v>
      </c>
      <c r="E68" s="442"/>
      <c r="F68" s="442"/>
      <c r="G68" s="442"/>
      <c r="H68" s="442"/>
      <c r="I68" s="442"/>
      <c r="J68" s="442"/>
      <c r="K68" s="442"/>
      <c r="L68" s="155"/>
      <c r="M68" s="156"/>
      <c r="N68" s="157"/>
      <c r="AO68" s="28" t="s">
        <v>635</v>
      </c>
      <c r="AU68" s="52" t="str">
        <f>IF(参照!A68="","",参照!A68)</f>
        <v/>
      </c>
      <c r="AV68" s="52" t="str">
        <f>IF(参照!B68="","",参照!B68)</f>
        <v/>
      </c>
      <c r="AW68" s="52" t="str">
        <f>IF(参照!C68="","",参照!C68)</f>
        <v/>
      </c>
      <c r="AX68" s="52" t="str">
        <f>IF(参照!D68="","",参照!D68)</f>
        <v>メニューF(残差)</v>
      </c>
      <c r="AY68" s="52">
        <f>IF(参照!E68="","",参照!E68)</f>
        <v>4.9399999999999997E-4</v>
      </c>
      <c r="AZ68" s="52" t="str">
        <f>IF(参照!F68="","",参照!F68)</f>
        <v>(株)Ｌｏｏｏｐ</v>
      </c>
      <c r="BA68" s="52" t="str">
        <f>IF(参照!G68="","",参照!G68)</f>
        <v>(株)Ｌｏｏｏｐ_メニューF(残差)</v>
      </c>
      <c r="BB68" s="52">
        <f t="shared" si="0"/>
        <v>0.49399999999999999</v>
      </c>
      <c r="BD68" s="52" t="str">
        <f>IF(参照!L68="","",参照!L68)</f>
        <v>ＵＮＩＶＥＲＧＹ(株)</v>
      </c>
    </row>
    <row r="69" spans="1:56">
      <c r="A69" s="1"/>
      <c r="B69" s="1"/>
      <c r="C69" s="152" t="s">
        <v>161</v>
      </c>
      <c r="D69" s="442" t="s">
        <v>143</v>
      </c>
      <c r="E69" s="442"/>
      <c r="F69" s="442"/>
      <c r="G69" s="442"/>
      <c r="H69" s="442"/>
      <c r="I69" s="442"/>
      <c r="J69" s="442"/>
      <c r="K69" s="442"/>
      <c r="L69" s="155"/>
      <c r="M69" s="156"/>
      <c r="AO69" s="28" t="s">
        <v>156</v>
      </c>
      <c r="AU69" s="52" t="str">
        <f>IF(参照!A69="","",参照!A69)</f>
        <v/>
      </c>
      <c r="AV69" s="52" t="str">
        <f>IF(参照!B69="","",参照!B69)</f>
        <v/>
      </c>
      <c r="AW69" s="52" t="str">
        <f>IF(参照!C69="","",参照!C69)</f>
        <v/>
      </c>
      <c r="AX69" s="52" t="str">
        <f>IF(参照!D69="","",参照!D69)</f>
        <v>(参考値)事業者全体</v>
      </c>
      <c r="AY69" s="52">
        <f>IF(参照!E69="","",参照!E69)</f>
        <v>4.8899999999999996E-4</v>
      </c>
      <c r="AZ69" s="52" t="str">
        <f>IF(参照!F69="","",参照!F69)</f>
        <v>(株)Ｌｏｏｏｐ</v>
      </c>
      <c r="BA69" s="52" t="str">
        <f>IF(参照!G69="","",参照!G69)</f>
        <v>(株)Ｌｏｏｏｐ_(参考値)事業者全体</v>
      </c>
      <c r="BB69" s="52">
        <f t="shared" ref="BB69:BB132" si="32">AY69*1000</f>
        <v>0.48899999999999993</v>
      </c>
      <c r="BD69" s="52" t="str">
        <f>IF(参照!L69="","",参照!L69)</f>
        <v>(株)ＵＰＤＡＴＥＲ</v>
      </c>
    </row>
    <row r="70" spans="1:56">
      <c r="A70" s="1"/>
      <c r="B70" s="1"/>
      <c r="C70" s="1"/>
      <c r="D70" s="1"/>
      <c r="E70" s="1"/>
      <c r="F70" s="1"/>
      <c r="G70" s="1"/>
      <c r="H70" s="1"/>
      <c r="I70" s="1"/>
      <c r="J70" s="1"/>
      <c r="K70" s="1"/>
      <c r="L70" s="1"/>
      <c r="AU70" s="52" t="str">
        <f>IF(参照!A70="","",参照!A70)</f>
        <v>A0023</v>
      </c>
      <c r="AV70" s="52" t="str">
        <f>IF(参照!B70="","",参照!B70)</f>
        <v>(株)ナンワエナジー</v>
      </c>
      <c r="AW70" s="52">
        <f>IF(参照!C70="","",参照!C70)</f>
        <v>5.8900000000000001E-4</v>
      </c>
      <c r="AX70" s="52" t="str">
        <f>IF(参照!D70="","",参照!D70)</f>
        <v>メニューA</v>
      </c>
      <c r="AY70" s="52">
        <f>IF(参照!E70="","",参照!E70)</f>
        <v>0</v>
      </c>
      <c r="AZ70" s="52" t="str">
        <f>IF(参照!F70="","",参照!F70)</f>
        <v>(株)ナンワエナジー</v>
      </c>
      <c r="BA70" s="52" t="str">
        <f>IF(参照!G70="","",参照!G70)</f>
        <v>(株)ナンワエナジー_メニューA</v>
      </c>
      <c r="BB70" s="52">
        <f t="shared" si="32"/>
        <v>0</v>
      </c>
      <c r="BD70" s="52" t="str">
        <f>IF(参照!L70="","",参照!L70)</f>
        <v>(株)Ｕ－ＰＯＷＥＲ</v>
      </c>
    </row>
    <row r="71" spans="1:56">
      <c r="AU71" s="52" t="str">
        <f>IF(参照!A71="","",参照!A71)</f>
        <v/>
      </c>
      <c r="AV71" s="52" t="str">
        <f>IF(参照!B71="","",参照!B71)</f>
        <v/>
      </c>
      <c r="AW71" s="52" t="str">
        <f>IF(参照!C71="","",参照!C71)</f>
        <v/>
      </c>
      <c r="AX71" s="52" t="str">
        <f>IF(参照!D71="","",参照!D71)</f>
        <v>メニューB(残差)</v>
      </c>
      <c r="AY71" s="52">
        <f>IF(参照!E71="","",参照!E71)</f>
        <v>6.0599999999999998E-4</v>
      </c>
      <c r="AZ71" s="52" t="str">
        <f>IF(参照!F71="","",参照!F71)</f>
        <v>(株)ナンワエナジー</v>
      </c>
      <c r="BA71" s="52" t="str">
        <f>IF(参照!G71="","",参照!G71)</f>
        <v>(株)ナンワエナジー_メニューB(残差)</v>
      </c>
      <c r="BB71" s="52">
        <f t="shared" si="32"/>
        <v>0.60599999999999998</v>
      </c>
      <c r="BD71" s="52" t="str">
        <f>IF(参照!L71="","",参照!L71)</f>
        <v>(株)Ｖ－Ｐｏｗｅｒ</v>
      </c>
    </row>
    <row r="72" spans="1:56">
      <c r="AU72" s="52" t="str">
        <f>IF(参照!A72="","",参照!A72)</f>
        <v/>
      </c>
      <c r="AV72" s="52" t="str">
        <f>IF(参照!B72="","",参照!B72)</f>
        <v/>
      </c>
      <c r="AW72" s="52" t="str">
        <f>IF(参照!C72="","",参照!C72)</f>
        <v/>
      </c>
      <c r="AX72" s="52" t="str">
        <f>IF(参照!D72="","",参照!D72)</f>
        <v>(参考値)事業者全体</v>
      </c>
      <c r="AY72" s="52">
        <f>IF(参照!E72="","",参照!E72)</f>
        <v>6.3900000000000003E-4</v>
      </c>
      <c r="AZ72" s="52" t="str">
        <f>IF(参照!F72="","",参照!F72)</f>
        <v>(株)ナンワエナジー</v>
      </c>
      <c r="BA72" s="52" t="str">
        <f>IF(参照!G72="","",参照!G72)</f>
        <v>(株)ナンワエナジー_(参考値)事業者全体</v>
      </c>
      <c r="BB72" s="52">
        <f t="shared" si="32"/>
        <v>0.63900000000000001</v>
      </c>
      <c r="BD72" s="52" t="str">
        <f>IF(参照!L72="","",参照!L72)</f>
        <v>ＷＳエナジー(株)</v>
      </c>
    </row>
    <row r="73" spans="1:56">
      <c r="AU73" s="52" t="str">
        <f>IF(参照!A73="","",参照!A73)</f>
        <v>A0024</v>
      </c>
      <c r="AV73" s="52" t="str">
        <f>IF(参照!B73="","",参照!B73)</f>
        <v>静岡ガス＆パワー(株)</v>
      </c>
      <c r="AW73" s="52">
        <f>IF(参照!C73="","",参照!C73)</f>
        <v>3.8299999999999999E-4</v>
      </c>
      <c r="AX73" s="52" t="str">
        <f>IF(参照!D73="","",参照!D73)</f>
        <v>メニューA</v>
      </c>
      <c r="AY73" s="52">
        <f>IF(参照!E73="","",参照!E73)</f>
        <v>2.7E-4</v>
      </c>
      <c r="AZ73" s="52" t="str">
        <f>IF(参照!F73="","",参照!F73)</f>
        <v>静岡ガス＆パワー(株)</v>
      </c>
      <c r="BA73" s="52" t="str">
        <f>IF(参照!G73="","",参照!G73)</f>
        <v>静岡ガス＆パワー(株)_メニューA</v>
      </c>
      <c r="BB73" s="52">
        <f t="shared" si="32"/>
        <v>0.27</v>
      </c>
      <c r="BD73" s="52" t="str">
        <f>IF(参照!L73="","",参照!L73)</f>
        <v>Ｙ．Ｗ．Ｃ(株)</v>
      </c>
    </row>
    <row r="74" spans="1:56">
      <c r="AU74" s="52" t="str">
        <f>IF(参照!A74="","",参照!A74)</f>
        <v/>
      </c>
      <c r="AV74" s="52" t="str">
        <f>IF(参照!B74="","",参照!B74)</f>
        <v/>
      </c>
      <c r="AW74" s="52" t="str">
        <f>IF(参照!C74="","",参照!C74)</f>
        <v/>
      </c>
      <c r="AX74" s="52" t="str">
        <f>IF(参照!D74="","",参照!D74)</f>
        <v>メニューB</v>
      </c>
      <c r="AY74" s="52">
        <f>IF(参照!E74="","",参照!E74)</f>
        <v>0</v>
      </c>
      <c r="AZ74" s="52" t="str">
        <f>IF(参照!F74="","",参照!F74)</f>
        <v>静岡ガス＆パワー(株)</v>
      </c>
      <c r="BA74" s="52" t="str">
        <f>IF(参照!G74="","",参照!G74)</f>
        <v>静岡ガス＆パワー(株)_メニューB</v>
      </c>
      <c r="BB74" s="52">
        <f t="shared" si="32"/>
        <v>0</v>
      </c>
      <c r="BD74" s="52" t="str">
        <f>IF(参照!L74="","",参照!L74)</f>
        <v>アークエルテクノロジーズ(株)</v>
      </c>
    </row>
    <row r="75" spans="1:56">
      <c r="AU75" s="52" t="str">
        <f>IF(参照!A75="","",参照!A75)</f>
        <v/>
      </c>
      <c r="AV75" s="52" t="str">
        <f>IF(参照!B75="","",参照!B75)</f>
        <v/>
      </c>
      <c r="AW75" s="52" t="str">
        <f>IF(参照!C75="","",参照!C75)</f>
        <v/>
      </c>
      <c r="AX75" s="52" t="str">
        <f>IF(参照!D75="","",参照!D75)</f>
        <v>メニューC(残差)</v>
      </c>
      <c r="AY75" s="52">
        <f>IF(参照!E75="","",参照!E75)</f>
        <v>3.4499999999999998E-4</v>
      </c>
      <c r="AZ75" s="52" t="str">
        <f>IF(参照!F75="","",参照!F75)</f>
        <v>静岡ガス＆パワー(株)</v>
      </c>
      <c r="BA75" s="52" t="str">
        <f>IF(参照!G75="","",参照!G75)</f>
        <v>静岡ガス＆パワー(株)_メニューC(残差)</v>
      </c>
      <c r="BB75" s="52">
        <f t="shared" si="32"/>
        <v>0.34499999999999997</v>
      </c>
      <c r="BD75" s="52" t="str">
        <f>IF(参照!L75="","",参照!L75)</f>
        <v>(株)アースインフィニティ</v>
      </c>
    </row>
    <row r="76" spans="1:56">
      <c r="AU76" s="52" t="str">
        <f>IF(参照!A76="","",参照!A76)</f>
        <v/>
      </c>
      <c r="AV76" s="52" t="str">
        <f>IF(参照!B76="","",参照!B76)</f>
        <v/>
      </c>
      <c r="AW76" s="52" t="str">
        <f>IF(参照!C76="","",参照!C76)</f>
        <v/>
      </c>
      <c r="AX76" s="52" t="str">
        <f>IF(参照!D76="","",参照!D76)</f>
        <v>(参考値)事業者全体</v>
      </c>
      <c r="AY76" s="52">
        <f>IF(参照!E76="","",参照!E76)</f>
        <v>3.8000000000000002E-4</v>
      </c>
      <c r="AZ76" s="52" t="str">
        <f>IF(参照!F76="","",参照!F76)</f>
        <v>静岡ガス＆パワー(株)</v>
      </c>
      <c r="BA76" s="52" t="str">
        <f>IF(参照!G76="","",参照!G76)</f>
        <v>静岡ガス＆パワー(株)_(参考値)事業者全体</v>
      </c>
      <c r="BB76" s="52">
        <f t="shared" si="32"/>
        <v>0.38</v>
      </c>
      <c r="BD76" s="52" t="str">
        <f>IF(参照!L76="","",参照!L76)</f>
        <v>アーバンエナジー(株)</v>
      </c>
    </row>
    <row r="77" spans="1:56">
      <c r="AU77" s="52" t="str">
        <f>IF(参照!A77="","",参照!A77)</f>
        <v>A0025</v>
      </c>
      <c r="AV77" s="52" t="str">
        <f>IF(参照!B77="","",参照!B77)</f>
        <v>荏原環境プラント(株)</v>
      </c>
      <c r="AW77" s="52">
        <f>IF(参照!C77="","",参照!C77)</f>
        <v>1.47E-4</v>
      </c>
      <c r="AX77" s="52" t="str">
        <f>IF(参照!D77="","",参照!D77)</f>
        <v>メニューA</v>
      </c>
      <c r="AY77" s="52">
        <f>IF(参照!E77="","",参照!E77)</f>
        <v>0</v>
      </c>
      <c r="AZ77" s="52" t="str">
        <f>IF(参照!F77="","",参照!F77)</f>
        <v>荏原環境プラント(株)</v>
      </c>
      <c r="BA77" s="52" t="str">
        <f>IF(参照!G77="","",参照!G77)</f>
        <v>荏原環境プラント(株)_メニューA</v>
      </c>
      <c r="BB77" s="52">
        <f t="shared" si="32"/>
        <v>0</v>
      </c>
      <c r="BD77" s="52" t="str">
        <f>IF(参照!L77="","",参照!L77)</f>
        <v>アイエスジー(株)</v>
      </c>
    </row>
    <row r="78" spans="1:56">
      <c r="AU78" s="52" t="str">
        <f>IF(参照!A78="","",参照!A78)</f>
        <v/>
      </c>
      <c r="AV78" s="52" t="str">
        <f>IF(参照!B78="","",参照!B78)</f>
        <v/>
      </c>
      <c r="AW78" s="52" t="str">
        <f>IF(参照!C78="","",参照!C78)</f>
        <v/>
      </c>
      <c r="AX78" s="52" t="str">
        <f>IF(参照!D78="","",参照!D78)</f>
        <v>メニューB</v>
      </c>
      <c r="AY78" s="52">
        <f>IF(参照!E78="","",参照!E78)</f>
        <v>0</v>
      </c>
      <c r="AZ78" s="52" t="str">
        <f>IF(参照!F78="","",参照!F78)</f>
        <v>荏原環境プラント(株)</v>
      </c>
      <c r="BA78" s="52" t="str">
        <f>IF(参照!G78="","",参照!G78)</f>
        <v>荏原環境プラント(株)_メニューB</v>
      </c>
      <c r="BB78" s="52">
        <f t="shared" si="32"/>
        <v>0</v>
      </c>
      <c r="BD78" s="52" t="str">
        <f>IF(参照!L78="","",参照!L78)</f>
        <v>(株)アイキューブ・マーケティング</v>
      </c>
    </row>
    <row r="79" spans="1:56">
      <c r="AU79" s="52" t="str">
        <f>IF(参照!A79="","",参照!A79)</f>
        <v/>
      </c>
      <c r="AV79" s="52" t="str">
        <f>IF(参照!B79="","",参照!B79)</f>
        <v/>
      </c>
      <c r="AW79" s="52" t="str">
        <f>IF(参照!C79="","",参照!C79)</f>
        <v/>
      </c>
      <c r="AX79" s="52" t="str">
        <f>IF(参照!D79="","",参照!D79)</f>
        <v>メニューC</v>
      </c>
      <c r="AY79" s="52">
        <f>IF(参照!E79="","",参照!E79)</f>
        <v>1.8599999999999999E-4</v>
      </c>
      <c r="AZ79" s="52" t="str">
        <f>IF(参照!F79="","",参照!F79)</f>
        <v>荏原環境プラント(株)</v>
      </c>
      <c r="BA79" s="52" t="str">
        <f>IF(参照!G79="","",参照!G79)</f>
        <v>荏原環境プラント(株)_メニューC</v>
      </c>
      <c r="BB79" s="52">
        <f t="shared" si="32"/>
        <v>0.186</v>
      </c>
      <c r="BD79" s="52" t="str">
        <f>IF(参照!L79="","",参照!L79)</f>
        <v>(株)アイ・グリッド・ソリューションズ</v>
      </c>
    </row>
    <row r="80" spans="1:56">
      <c r="AU80" s="52" t="str">
        <f>IF(参照!A80="","",参照!A80)</f>
        <v/>
      </c>
      <c r="AV80" s="52" t="str">
        <f>IF(参照!B80="","",参照!B80)</f>
        <v/>
      </c>
      <c r="AW80" s="52" t="str">
        <f>IF(参照!C80="","",参照!C80)</f>
        <v/>
      </c>
      <c r="AX80" s="52" t="str">
        <f>IF(参照!D80="","",参照!D80)</f>
        <v>メニューD</v>
      </c>
      <c r="AY80" s="52">
        <f>IF(参照!E80="","",参照!E80)</f>
        <v>1.8599999999999999E-4</v>
      </c>
      <c r="AZ80" s="52" t="str">
        <f>IF(参照!F80="","",参照!F80)</f>
        <v>荏原環境プラント(株)</v>
      </c>
      <c r="BA80" s="52" t="str">
        <f>IF(参照!G80="","",参照!G80)</f>
        <v>荏原環境プラント(株)_メニューD</v>
      </c>
      <c r="BB80" s="52">
        <f t="shared" si="32"/>
        <v>0.186</v>
      </c>
      <c r="BD80" s="52" t="str">
        <f>IF(参照!L80="","",参照!L80)</f>
        <v>会津エナジー(株)</v>
      </c>
    </row>
    <row r="81" spans="47:56">
      <c r="AU81" s="52" t="str">
        <f>IF(参照!A81="","",参照!A81)</f>
        <v/>
      </c>
      <c r="AV81" s="52" t="str">
        <f>IF(参照!B81="","",参照!B81)</f>
        <v/>
      </c>
      <c r="AW81" s="52" t="str">
        <f>IF(参照!C81="","",参照!C81)</f>
        <v/>
      </c>
      <c r="AX81" s="52" t="str">
        <f>IF(参照!D81="","",参照!D81)</f>
        <v>メニューE</v>
      </c>
      <c r="AY81" s="52">
        <f>IF(参照!E81="","",参照!E81)</f>
        <v>1.7999999999999998E-4</v>
      </c>
      <c r="AZ81" s="52" t="str">
        <f>IF(参照!F81="","",参照!F81)</f>
        <v>荏原環境プラント(株)</v>
      </c>
      <c r="BA81" s="52" t="str">
        <f>IF(参照!G81="","",参照!G81)</f>
        <v>荏原環境プラント(株)_メニューE</v>
      </c>
      <c r="BB81" s="52">
        <f t="shared" si="32"/>
        <v>0.18</v>
      </c>
      <c r="BD81" s="52" t="str">
        <f>IF(参照!L81="","",参照!L81)</f>
        <v>青森県民エナジー(株)</v>
      </c>
    </row>
    <row r="82" spans="47:56">
      <c r="AU82" s="52" t="str">
        <f>IF(参照!A82="","",参照!A82)</f>
        <v/>
      </c>
      <c r="AV82" s="52" t="str">
        <f>IF(参照!B82="","",参照!B82)</f>
        <v/>
      </c>
      <c r="AW82" s="52" t="str">
        <f>IF(参照!C82="","",参照!C82)</f>
        <v/>
      </c>
      <c r="AX82" s="52" t="str">
        <f>IF(参照!D82="","",参照!D82)</f>
        <v>メニューF</v>
      </c>
      <c r="AY82" s="52">
        <f>IF(参照!E82="","",参照!E82)</f>
        <v>1.8699999999999999E-4</v>
      </c>
      <c r="AZ82" s="52" t="str">
        <f>IF(参照!F82="","",参照!F82)</f>
        <v>荏原環境プラント(株)</v>
      </c>
      <c r="BA82" s="52" t="str">
        <f>IF(参照!G82="","",参照!G82)</f>
        <v>荏原環境プラント(株)_メニューF</v>
      </c>
      <c r="BB82" s="52">
        <f t="shared" si="32"/>
        <v>0.187</v>
      </c>
      <c r="BD82" s="52" t="str">
        <f>IF(参照!L82="","",参照!L82)</f>
        <v>朝日ガスエナジー(株)</v>
      </c>
    </row>
    <row r="83" spans="47:56">
      <c r="AU83" s="52" t="str">
        <f>IF(参照!A83="","",参照!A83)</f>
        <v/>
      </c>
      <c r="AV83" s="52" t="str">
        <f>IF(参照!B83="","",参照!B83)</f>
        <v/>
      </c>
      <c r="AW83" s="52" t="str">
        <f>IF(参照!C83="","",参照!C83)</f>
        <v/>
      </c>
      <c r="AX83" s="52" t="str">
        <f>IF(参照!D83="","",参照!D83)</f>
        <v>メニューG</v>
      </c>
      <c r="AY83" s="52">
        <f>IF(参照!E83="","",参照!E83)</f>
        <v>1.83E-4</v>
      </c>
      <c r="AZ83" s="52" t="str">
        <f>IF(参照!F83="","",参照!F83)</f>
        <v>荏原環境プラント(株)</v>
      </c>
      <c r="BA83" s="52" t="str">
        <f>IF(参照!G83="","",参照!G83)</f>
        <v>荏原環境プラント(株)_メニューG</v>
      </c>
      <c r="BB83" s="52">
        <f t="shared" si="32"/>
        <v>0.183</v>
      </c>
      <c r="BD83" s="52" t="str">
        <f>IF(参照!L83="","",参照!L83)</f>
        <v>旭化成(株)</v>
      </c>
    </row>
    <row r="84" spans="47:56">
      <c r="AU84" s="52" t="str">
        <f>IF(参照!A84="","",参照!A84)</f>
        <v/>
      </c>
      <c r="AV84" s="52" t="str">
        <f>IF(参照!B84="","",参照!B84)</f>
        <v/>
      </c>
      <c r="AW84" s="52" t="str">
        <f>IF(参照!C84="","",参照!C84)</f>
        <v/>
      </c>
      <c r="AX84" s="52" t="str">
        <f>IF(参照!D84="","",参照!D84)</f>
        <v>メニューH</v>
      </c>
      <c r="AY84" s="52">
        <f>IF(参照!E84="","",参照!E84)</f>
        <v>3.77E-4</v>
      </c>
      <c r="AZ84" s="52" t="str">
        <f>IF(参照!F84="","",参照!F84)</f>
        <v>荏原環境プラント(株)</v>
      </c>
      <c r="BA84" s="52" t="str">
        <f>IF(参照!G84="","",参照!G84)</f>
        <v>荏原環境プラント(株)_メニューH</v>
      </c>
      <c r="BB84" s="52">
        <f t="shared" si="32"/>
        <v>0.377</v>
      </c>
      <c r="BD84" s="52" t="str">
        <f>IF(参照!L84="","",参照!L84)</f>
        <v>旭マルヰガス(株)</v>
      </c>
    </row>
    <row r="85" spans="47:56">
      <c r="AU85" s="52" t="str">
        <f>IF(参照!A85="","",参照!A85)</f>
        <v/>
      </c>
      <c r="AV85" s="52" t="str">
        <f>IF(参照!B85="","",参照!B85)</f>
        <v/>
      </c>
      <c r="AW85" s="52" t="str">
        <f>IF(参照!C85="","",参照!C85)</f>
        <v/>
      </c>
      <c r="AX85" s="52" t="str">
        <f>IF(参照!D85="","",参照!D85)</f>
        <v>メニューI</v>
      </c>
      <c r="AY85" s="52">
        <f>IF(参照!E85="","",参照!E85)</f>
        <v>2.5000000000000001E-4</v>
      </c>
      <c r="AZ85" s="52" t="str">
        <f>IF(参照!F85="","",参照!F85)</f>
        <v>荏原環境プラント(株)</v>
      </c>
      <c r="BA85" s="52" t="str">
        <f>IF(参照!G85="","",参照!G85)</f>
        <v>荏原環境プラント(株)_メニューI</v>
      </c>
      <c r="BB85" s="52">
        <f t="shared" si="32"/>
        <v>0.25</v>
      </c>
      <c r="BD85" s="52" t="str">
        <f>IF(参照!L85="","",参照!L85)</f>
        <v>足利ガス(株)</v>
      </c>
    </row>
    <row r="86" spans="47:56">
      <c r="AU86" s="52" t="str">
        <f>IF(参照!A86="","",参照!A86)</f>
        <v/>
      </c>
      <c r="AV86" s="52" t="str">
        <f>IF(参照!B86="","",参照!B86)</f>
        <v/>
      </c>
      <c r="AW86" s="52" t="str">
        <f>IF(参照!C86="","",参照!C86)</f>
        <v/>
      </c>
      <c r="AX86" s="52" t="str">
        <f>IF(参照!D86="","",参照!D86)</f>
        <v>メニューJ</v>
      </c>
      <c r="AY86" s="52">
        <f>IF(参照!E86="","",参照!E86)</f>
        <v>3.5E-4</v>
      </c>
      <c r="AZ86" s="52" t="str">
        <f>IF(参照!F86="","",参照!F86)</f>
        <v>荏原環境プラント(株)</v>
      </c>
      <c r="BA86" s="52" t="str">
        <f>IF(参照!G86="","",参照!G86)</f>
        <v>荏原環境プラント(株)_メニューJ</v>
      </c>
      <c r="BB86" s="52">
        <f t="shared" si="32"/>
        <v>0.35</v>
      </c>
      <c r="BD86" s="52" t="str">
        <f>IF(参照!L86="","",参照!L86)</f>
        <v>(株)アシストワンエナジー</v>
      </c>
    </row>
    <row r="87" spans="47:56">
      <c r="AU87" s="52" t="str">
        <f>IF(参照!A87="","",参照!A87)</f>
        <v/>
      </c>
      <c r="AV87" s="52" t="str">
        <f>IF(参照!B87="","",参照!B87)</f>
        <v/>
      </c>
      <c r="AW87" s="52" t="str">
        <f>IF(参照!C87="","",参照!C87)</f>
        <v/>
      </c>
      <c r="AX87" s="52" t="str">
        <f>IF(参照!D87="","",参照!D87)</f>
        <v>メニューK</v>
      </c>
      <c r="AY87" s="52">
        <f>IF(参照!E87="","",参照!E87)</f>
        <v>1.84E-4</v>
      </c>
      <c r="AZ87" s="52" t="str">
        <f>IF(参照!F87="","",参照!F87)</f>
        <v>荏原環境プラント(株)</v>
      </c>
      <c r="BA87" s="52" t="str">
        <f>IF(参照!G87="","",参照!G87)</f>
        <v>荏原環境プラント(株)_メニューK</v>
      </c>
      <c r="BB87" s="52">
        <f t="shared" si="32"/>
        <v>0.184</v>
      </c>
      <c r="BD87" s="52" t="str">
        <f>IF(参照!L87="","",参照!L87)</f>
        <v>アスエネ(株)</v>
      </c>
    </row>
    <row r="88" spans="47:56">
      <c r="AU88" s="52" t="str">
        <f>IF(参照!A88="","",参照!A88)</f>
        <v/>
      </c>
      <c r="AV88" s="52" t="str">
        <f>IF(参照!B88="","",参照!B88)</f>
        <v/>
      </c>
      <c r="AW88" s="52" t="str">
        <f>IF(参照!C88="","",参照!C88)</f>
        <v/>
      </c>
      <c r="AX88" s="52" t="str">
        <f>IF(参照!D88="","",参照!D88)</f>
        <v>メニューL</v>
      </c>
      <c r="AY88" s="52">
        <f>IF(参照!E88="","",参照!E88)</f>
        <v>1.85E-4</v>
      </c>
      <c r="AZ88" s="52" t="str">
        <f>IF(参照!F88="","",参照!F88)</f>
        <v>荏原環境プラント(株)</v>
      </c>
      <c r="BA88" s="52" t="str">
        <f>IF(参照!G88="","",参照!G88)</f>
        <v>荏原環境プラント(株)_メニューL</v>
      </c>
      <c r="BB88" s="52">
        <f t="shared" si="32"/>
        <v>0.185</v>
      </c>
      <c r="BD88" s="52" t="str">
        <f>IF(参照!L88="","",参照!L88)</f>
        <v>アストマックス(株)</v>
      </c>
    </row>
    <row r="89" spans="47:56">
      <c r="AU89" s="52" t="str">
        <f>IF(参照!A89="","",参照!A89)</f>
        <v/>
      </c>
      <c r="AV89" s="52" t="str">
        <f>IF(参照!B89="","",参照!B89)</f>
        <v/>
      </c>
      <c r="AW89" s="52" t="str">
        <f>IF(参照!C89="","",参照!C89)</f>
        <v/>
      </c>
      <c r="AX89" s="52" t="str">
        <f>IF(参照!D89="","",参照!D89)</f>
        <v>メニューM</v>
      </c>
      <c r="AY89" s="52">
        <f>IF(参照!E89="","",参照!E89)</f>
        <v>3.5299999999999996E-4</v>
      </c>
      <c r="AZ89" s="52" t="str">
        <f>IF(参照!F89="","",参照!F89)</f>
        <v>荏原環境プラント(株)</v>
      </c>
      <c r="BA89" s="52" t="str">
        <f>IF(参照!G89="","",参照!G89)</f>
        <v>荏原環境プラント(株)_メニューM</v>
      </c>
      <c r="BB89" s="52">
        <f t="shared" si="32"/>
        <v>0.35299999999999998</v>
      </c>
      <c r="BD89" s="52" t="str">
        <f>IF(参照!L89="","",参照!L89)</f>
        <v>アストマックス・エネルギー合同会社</v>
      </c>
    </row>
    <row r="90" spans="47:56">
      <c r="AU90" s="52" t="str">
        <f>IF(参照!A90="","",参照!A90)</f>
        <v/>
      </c>
      <c r="AV90" s="52" t="str">
        <f>IF(参照!B90="","",参照!B90)</f>
        <v/>
      </c>
      <c r="AW90" s="52" t="str">
        <f>IF(参照!C90="","",参照!C90)</f>
        <v/>
      </c>
      <c r="AX90" s="52" t="str">
        <f>IF(参照!D90="","",参照!D90)</f>
        <v>メニューN(残差)</v>
      </c>
      <c r="AY90" s="52">
        <f>IF(参照!E90="","",参照!E90)</f>
        <v>2.31E-4</v>
      </c>
      <c r="AZ90" s="52" t="str">
        <f>IF(参照!F90="","",参照!F90)</f>
        <v>荏原環境プラント(株)</v>
      </c>
      <c r="BA90" s="52" t="str">
        <f>IF(参照!G90="","",参照!G90)</f>
        <v>荏原環境プラント(株)_メニューN(残差)</v>
      </c>
      <c r="BB90" s="52">
        <f t="shared" si="32"/>
        <v>0.23100000000000001</v>
      </c>
      <c r="BD90" s="52" t="str">
        <f>IF(参照!L90="","",参照!L90)</f>
        <v>アストモスエネルギー(株)</v>
      </c>
    </row>
    <row r="91" spans="47:56">
      <c r="AU91" s="52" t="str">
        <f>IF(参照!A91="","",参照!A91)</f>
        <v/>
      </c>
      <c r="AV91" s="52" t="str">
        <f>IF(参照!B91="","",参照!B91)</f>
        <v/>
      </c>
      <c r="AW91" s="52" t="str">
        <f>IF(参照!C91="","",参照!C91)</f>
        <v/>
      </c>
      <c r="AX91" s="52" t="str">
        <f>IF(参照!D91="","",参照!D91)</f>
        <v>(参考値)事業者全体</v>
      </c>
      <c r="AY91" s="52">
        <f>IF(参照!E91="","",参照!E91)</f>
        <v>2.3599999999999999E-4</v>
      </c>
      <c r="AZ91" s="52" t="str">
        <f>IF(参照!F91="","",参照!F91)</f>
        <v>荏原環境プラント(株)</v>
      </c>
      <c r="BA91" s="52" t="str">
        <f>IF(参照!G91="","",参照!G91)</f>
        <v>荏原環境プラント(株)_(参考値)事業者全体</v>
      </c>
      <c r="BB91" s="52">
        <f t="shared" si="32"/>
        <v>0.23599999999999999</v>
      </c>
      <c r="BD91" s="52" t="str">
        <f>IF(参照!L91="","",参照!L91)</f>
        <v>厚木瓦斯(株)</v>
      </c>
    </row>
    <row r="92" spans="47:56">
      <c r="AU92" s="52" t="str">
        <f>IF(参照!A92="","",参照!A92)</f>
        <v>A0026</v>
      </c>
      <c r="AV92" s="52" t="str">
        <f>IF(参照!B92="","",参照!B92)</f>
        <v>東京エコサービス(株)</v>
      </c>
      <c r="AW92" s="52">
        <f>IF(参照!C92="","",参照!C92)</f>
        <v>8.7999999999999998E-5</v>
      </c>
      <c r="AX92" s="52" t="str">
        <f>IF(参照!D92="","",参照!D92)</f>
        <v>メニューA</v>
      </c>
      <c r="AY92" s="52">
        <f>IF(参照!E92="","",参照!E92)</f>
        <v>0</v>
      </c>
      <c r="AZ92" s="52" t="str">
        <f>IF(参照!F92="","",参照!F92)</f>
        <v>東京エコサービス(株)</v>
      </c>
      <c r="BA92" s="52" t="str">
        <f>IF(参照!G92="","",参照!G92)</f>
        <v>東京エコサービス(株)_メニューA</v>
      </c>
      <c r="BB92" s="52">
        <f t="shared" si="32"/>
        <v>0</v>
      </c>
      <c r="BD92" s="52" t="str">
        <f>IF(参照!L92="","",参照!L92)</f>
        <v>(株)アドバンテック</v>
      </c>
    </row>
    <row r="93" spans="47:56">
      <c r="AU93" s="52" t="str">
        <f>IF(参照!A93="","",参照!A93)</f>
        <v/>
      </c>
      <c r="AV93" s="52" t="str">
        <f>IF(参照!B93="","",参照!B93)</f>
        <v/>
      </c>
      <c r="AW93" s="52" t="str">
        <f>IF(参照!C93="","",参照!C93)</f>
        <v/>
      </c>
      <c r="AX93" s="52" t="str">
        <f>IF(参照!D93="","",参照!D93)</f>
        <v>メニューB(残差)</v>
      </c>
      <c r="AY93" s="52">
        <f>IF(参照!E93="","",参照!E93)</f>
        <v>0</v>
      </c>
      <c r="AZ93" s="52" t="str">
        <f>IF(参照!F93="","",参照!F93)</f>
        <v>東京エコサービス(株)</v>
      </c>
      <c r="BA93" s="52" t="str">
        <f>IF(参照!G93="","",参照!G93)</f>
        <v>東京エコサービス(株)_メニューB(残差)</v>
      </c>
      <c r="BB93" s="52">
        <f t="shared" si="32"/>
        <v>0</v>
      </c>
      <c r="BD93" s="52" t="str">
        <f>IF(参照!L93="","",参照!L93)</f>
        <v>(株)アメニティ電力</v>
      </c>
    </row>
    <row r="94" spans="47:56">
      <c r="AU94" s="52" t="str">
        <f>IF(参照!A94="","",参照!A94)</f>
        <v/>
      </c>
      <c r="AV94" s="52" t="str">
        <f>IF(参照!B94="","",参照!B94)</f>
        <v/>
      </c>
      <c r="AW94" s="52" t="str">
        <f>IF(参照!C94="","",参照!C94)</f>
        <v/>
      </c>
      <c r="AX94" s="52" t="str">
        <f>IF(参照!D94="","",参照!D94)</f>
        <v>(参考値)事業者全体</v>
      </c>
      <c r="AY94" s="52">
        <f>IF(参照!E94="","",参照!E94)</f>
        <v>4.6999999999999997E-5</v>
      </c>
      <c r="AZ94" s="52" t="str">
        <f>IF(参照!F94="","",参照!F94)</f>
        <v>東京エコサービス(株)</v>
      </c>
      <c r="BA94" s="52" t="str">
        <f>IF(参照!G94="","",参照!G94)</f>
        <v>東京エコサービス(株)_(参考値)事業者全体</v>
      </c>
      <c r="BB94" s="52">
        <f t="shared" si="32"/>
        <v>4.7E-2</v>
      </c>
      <c r="BD94" s="52" t="str">
        <f>IF(参照!L94="","",参照!L94)</f>
        <v>有明エナジー(株)</v>
      </c>
    </row>
    <row r="95" spans="47:56">
      <c r="AU95" s="52" t="str">
        <f>IF(参照!A95="","",参照!A95)</f>
        <v>A0027</v>
      </c>
      <c r="AV95" s="52" t="str">
        <f>IF(参照!B95="","",参照!B95)</f>
        <v>ダイヤモンドパワー(株)</v>
      </c>
      <c r="AW95" s="52">
        <f>IF(参照!C95="","",参照!C95)</f>
        <v>9.990000000000001E-4</v>
      </c>
      <c r="AX95" s="52" t="str">
        <f>IF(参照!D95="","",参照!D95)</f>
        <v>メニューA</v>
      </c>
      <c r="AY95" s="52">
        <f>IF(参照!E95="","",参照!E95)</f>
        <v>0</v>
      </c>
      <c r="AZ95" s="52" t="str">
        <f>IF(参照!F95="","",参照!F95)</f>
        <v>ダイヤモンドパワー(株)</v>
      </c>
      <c r="BA95" s="52" t="str">
        <f>IF(参照!G95="","",参照!G95)</f>
        <v>ダイヤモンドパワー(株)_メニューA</v>
      </c>
      <c r="BB95" s="52">
        <f t="shared" si="32"/>
        <v>0</v>
      </c>
      <c r="BD95" s="52" t="str">
        <f>IF(参照!L95="","",参照!L95)</f>
        <v>(株)アルファライズ</v>
      </c>
    </row>
    <row r="96" spans="47:56">
      <c r="AU96" s="52" t="str">
        <f>IF(参照!A96="","",参照!A96)</f>
        <v/>
      </c>
      <c r="AV96" s="52" t="str">
        <f>IF(参照!B96="","",参照!B96)</f>
        <v/>
      </c>
      <c r="AW96" s="52" t="str">
        <f>IF(参照!C96="","",参照!C96)</f>
        <v/>
      </c>
      <c r="AX96" s="52" t="str">
        <f>IF(参照!D96="","",参照!D96)</f>
        <v>メニューB</v>
      </c>
      <c r="AY96" s="52">
        <f>IF(参照!E96="","",参照!E96)</f>
        <v>2.2700000000000002E-4</v>
      </c>
      <c r="AZ96" s="52" t="str">
        <f>IF(参照!F96="","",参照!F96)</f>
        <v>ダイヤモンドパワー(株)</v>
      </c>
      <c r="BA96" s="52" t="str">
        <f>IF(参照!G96="","",参照!G96)</f>
        <v>ダイヤモンドパワー(株)_メニューB</v>
      </c>
      <c r="BB96" s="52">
        <f t="shared" si="32"/>
        <v>0.22700000000000001</v>
      </c>
      <c r="BD96" s="52" t="str">
        <f>IF(参照!L96="","",参照!L96)</f>
        <v>あんしん電力合同会社</v>
      </c>
    </row>
    <row r="97" spans="47:56">
      <c r="AU97" s="52" t="str">
        <f>IF(参照!A97="","",参照!A97)</f>
        <v/>
      </c>
      <c r="AV97" s="52" t="str">
        <f>IF(参照!B97="","",参照!B97)</f>
        <v/>
      </c>
      <c r="AW97" s="52" t="str">
        <f>IF(参照!C97="","",参照!C97)</f>
        <v/>
      </c>
      <c r="AX97" s="52" t="str">
        <f>IF(参照!D97="","",参照!D97)</f>
        <v>メニューC(残差)</v>
      </c>
      <c r="AY97" s="52">
        <f>IF(参照!E97="","",参照!E97)</f>
        <v>1.2689999999999999E-3</v>
      </c>
      <c r="AZ97" s="52" t="str">
        <f>IF(参照!F97="","",参照!F97)</f>
        <v>ダイヤモンドパワー(株)</v>
      </c>
      <c r="BA97" s="52" t="str">
        <f>IF(参照!G97="","",参照!G97)</f>
        <v>ダイヤモンドパワー(株)_メニューC(残差)</v>
      </c>
      <c r="BB97" s="52">
        <f t="shared" si="32"/>
        <v>1.2689999999999999</v>
      </c>
      <c r="BD97" s="52" t="str">
        <f>IF(参照!L97="","",参照!L97)</f>
        <v>アンビット・エナジー・ジャパン合同会社</v>
      </c>
    </row>
    <row r="98" spans="47:56">
      <c r="AU98" s="52" t="str">
        <f>IF(参照!A98="","",参照!A98)</f>
        <v/>
      </c>
      <c r="AV98" s="52" t="str">
        <f>IF(参照!B98="","",参照!B98)</f>
        <v/>
      </c>
      <c r="AW98" s="52" t="str">
        <f>IF(参照!C98="","",参照!C98)</f>
        <v/>
      </c>
      <c r="AX98" s="52" t="str">
        <f>IF(参照!D98="","",参照!D98)</f>
        <v>(参考値)事業者全体</v>
      </c>
      <c r="AY98" s="52">
        <f>IF(参照!E98="","",参照!E98)</f>
        <v>6.0899999999999995E-4</v>
      </c>
      <c r="AZ98" s="52" t="str">
        <f>IF(参照!F98="","",参照!F98)</f>
        <v>ダイヤモンドパワー(株)</v>
      </c>
      <c r="BA98" s="52" t="str">
        <f>IF(参照!G98="","",参照!G98)</f>
        <v>ダイヤモンドパワー(株)_(参考値)事業者全体</v>
      </c>
      <c r="BB98" s="52">
        <f t="shared" si="32"/>
        <v>0.60899999999999999</v>
      </c>
      <c r="BD98" s="52" t="str">
        <f>IF(参照!L98="","",参照!L98)</f>
        <v>(株)イーエムアイ</v>
      </c>
    </row>
    <row r="99" spans="47:56">
      <c r="AU99" s="52" t="str">
        <f>IF(参照!A99="","",参照!A99)</f>
        <v>A0028</v>
      </c>
      <c r="AV99" s="52" t="str">
        <f>IF(参照!B99="","",参照!B99)</f>
        <v>出光グリーンパワー(株)</v>
      </c>
      <c r="AW99" s="52">
        <f>IF(参照!C99="","",参照!C99)</f>
        <v>2.9999999999999997E-4</v>
      </c>
      <c r="AX99" s="52" t="str">
        <f>IF(参照!D99="","",参照!D99)</f>
        <v>メニューA</v>
      </c>
      <c r="AY99" s="52">
        <f>IF(参照!E99="","",参照!E99)</f>
        <v>0</v>
      </c>
      <c r="AZ99" s="52" t="str">
        <f>IF(参照!F99="","",参照!F99)</f>
        <v>出光グリーンパワー(株)</v>
      </c>
      <c r="BA99" s="52" t="str">
        <f>IF(参照!G99="","",参照!G99)</f>
        <v>出光グリーンパワー(株)_メニューA</v>
      </c>
      <c r="BB99" s="52">
        <f t="shared" si="32"/>
        <v>0</v>
      </c>
      <c r="BD99" s="52" t="str">
        <f>IF(参照!L99="","",参照!L99)</f>
        <v>(株)イーセル</v>
      </c>
    </row>
    <row r="100" spans="47:56">
      <c r="AU100" s="52" t="str">
        <f>IF(参照!A100="","",参照!A100)</f>
        <v/>
      </c>
      <c r="AV100" s="52" t="str">
        <f>IF(参照!B100="","",参照!B100)</f>
        <v/>
      </c>
      <c r="AW100" s="52" t="str">
        <f>IF(参照!C100="","",参照!C100)</f>
        <v/>
      </c>
      <c r="AX100" s="52" t="str">
        <f>IF(参照!D100="","",参照!D100)</f>
        <v>メニューB</v>
      </c>
      <c r="AY100" s="52">
        <f>IF(参照!E100="","",参照!E100)</f>
        <v>0</v>
      </c>
      <c r="AZ100" s="52" t="str">
        <f>IF(参照!F100="","",参照!F100)</f>
        <v>出光グリーンパワー(株)</v>
      </c>
      <c r="BA100" s="52" t="str">
        <f>IF(参照!G100="","",参照!G100)</f>
        <v>出光グリーンパワー(株)_メニューB</v>
      </c>
      <c r="BB100" s="52">
        <f t="shared" si="32"/>
        <v>0</v>
      </c>
      <c r="BD100" s="52" t="str">
        <f>IF(参照!L100="","",参照!L100)</f>
        <v>飯田まちづくり電力(株)</v>
      </c>
    </row>
    <row r="101" spans="47:56">
      <c r="AU101" s="52" t="str">
        <f>IF(参照!A101="","",参照!A101)</f>
        <v/>
      </c>
      <c r="AV101" s="52" t="str">
        <f>IF(参照!B101="","",参照!B101)</f>
        <v/>
      </c>
      <c r="AW101" s="52" t="str">
        <f>IF(参照!C101="","",参照!C101)</f>
        <v/>
      </c>
      <c r="AX101" s="52" t="str">
        <f>IF(参照!D101="","",参照!D101)</f>
        <v>メニューC</v>
      </c>
      <c r="AY101" s="52">
        <f>IF(参照!E101="","",参照!E101)</f>
        <v>2.0000000000000001E-4</v>
      </c>
      <c r="AZ101" s="52" t="str">
        <f>IF(参照!F101="","",参照!F101)</f>
        <v>出光グリーンパワー(株)</v>
      </c>
      <c r="BA101" s="52" t="str">
        <f>IF(参照!G101="","",参照!G101)</f>
        <v>出光グリーンパワー(株)_メニューC</v>
      </c>
      <c r="BB101" s="52">
        <f t="shared" si="32"/>
        <v>0.2</v>
      </c>
      <c r="BD101" s="52" t="str">
        <f>IF(参照!L101="","",参照!L101)</f>
        <v>(株)イーネットワーク</v>
      </c>
    </row>
    <row r="102" spans="47:56">
      <c r="AU102" s="52" t="str">
        <f>IF(参照!A102="","",参照!A102)</f>
        <v/>
      </c>
      <c r="AV102" s="52" t="str">
        <f>IF(参照!B102="","",参照!B102)</f>
        <v/>
      </c>
      <c r="AW102" s="52" t="str">
        <f>IF(参照!C102="","",参照!C102)</f>
        <v/>
      </c>
      <c r="AX102" s="52" t="str">
        <f>IF(参照!D102="","",参照!D102)</f>
        <v>メニューD(残差)</v>
      </c>
      <c r="AY102" s="52">
        <f>IF(参照!E102="","",参照!E102)</f>
        <v>4.5100000000000001E-4</v>
      </c>
      <c r="AZ102" s="52" t="str">
        <f>IF(参照!F102="","",参照!F102)</f>
        <v>出光グリーンパワー(株)</v>
      </c>
      <c r="BA102" s="52" t="str">
        <f>IF(参照!G102="","",参照!G102)</f>
        <v>出光グリーンパワー(株)_メニューD(残差)</v>
      </c>
      <c r="BB102" s="52">
        <f t="shared" si="32"/>
        <v>0.45100000000000001</v>
      </c>
      <c r="BD102" s="52" t="str">
        <f>IF(参照!L102="","",参照!L102)</f>
        <v>(株)イーネットワークシステムズ</v>
      </c>
    </row>
    <row r="103" spans="47:56">
      <c r="AU103" s="52" t="str">
        <f>IF(参照!A103="","",参照!A103)</f>
        <v/>
      </c>
      <c r="AV103" s="52" t="str">
        <f>IF(参照!B103="","",参照!B103)</f>
        <v/>
      </c>
      <c r="AW103" s="52" t="str">
        <f>IF(参照!C103="","",参照!C103)</f>
        <v/>
      </c>
      <c r="AX103" s="52" t="str">
        <f>IF(参照!D103="","",参照!D103)</f>
        <v>(参考値)事業者全体</v>
      </c>
      <c r="AY103" s="52">
        <f>IF(参照!E103="","",参照!E103)</f>
        <v>3.9400000000000004E-4</v>
      </c>
      <c r="AZ103" s="52" t="str">
        <f>IF(参照!F103="","",参照!F103)</f>
        <v>出光グリーンパワー(株)</v>
      </c>
      <c r="BA103" s="52" t="str">
        <f>IF(参照!G103="","",参照!G103)</f>
        <v>出光グリーンパワー(株)_(参考値)事業者全体</v>
      </c>
      <c r="BB103" s="52">
        <f t="shared" si="32"/>
        <v>0.39400000000000002</v>
      </c>
      <c r="BD103" s="52" t="str">
        <f>IF(参照!L103="","",参照!L103)</f>
        <v>イーレックス(株)</v>
      </c>
    </row>
    <row r="104" spans="47:56">
      <c r="AU104" s="52" t="str">
        <f>IF(参照!A104="","",参照!A104)</f>
        <v>A0031</v>
      </c>
      <c r="AV104" s="52" t="str">
        <f>IF(参照!B104="","",参照!B104)</f>
        <v>(株)新出光</v>
      </c>
      <c r="AW104" s="52">
        <f>IF(参照!C104="","",参照!C104)</f>
        <v>4.7399999999999997E-4</v>
      </c>
      <c r="AX104" s="52" t="str">
        <f>IF(参照!D104="","",参照!D104)</f>
        <v>メニューA</v>
      </c>
      <c r="AY104" s="52">
        <f>IF(参照!E104="","",参照!E104)</f>
        <v>0</v>
      </c>
      <c r="AZ104" s="52" t="str">
        <f>IF(参照!F104="","",参照!F104)</f>
        <v>(株)新出光</v>
      </c>
      <c r="BA104" s="52" t="str">
        <f>IF(参照!G104="","",参照!G104)</f>
        <v>(株)新出光_メニューA</v>
      </c>
      <c r="BB104" s="52">
        <f t="shared" si="32"/>
        <v>0</v>
      </c>
      <c r="BD104" s="52" t="str">
        <f>IF(参照!L104="","",参照!L104)</f>
        <v>イオンディライト(株)</v>
      </c>
    </row>
    <row r="105" spans="47:56">
      <c r="AU105" s="52" t="str">
        <f>IF(参照!A105="","",参照!A105)</f>
        <v/>
      </c>
      <c r="AV105" s="52" t="str">
        <f>IF(参照!B105="","",参照!B105)</f>
        <v/>
      </c>
      <c r="AW105" s="52" t="str">
        <f>IF(参照!C105="","",参照!C105)</f>
        <v/>
      </c>
      <c r="AX105" s="52" t="str">
        <f>IF(参照!D105="","",参照!D105)</f>
        <v>メニューB</v>
      </c>
      <c r="AY105" s="52">
        <f>IF(参照!E105="","",参照!E105)</f>
        <v>0</v>
      </c>
      <c r="AZ105" s="52" t="str">
        <f>IF(参照!F105="","",参照!F105)</f>
        <v>(株)新出光</v>
      </c>
      <c r="BA105" s="52" t="str">
        <f>IF(参照!G105="","",参照!G105)</f>
        <v>(株)新出光_メニューB</v>
      </c>
      <c r="BB105" s="52">
        <f t="shared" si="32"/>
        <v>0</v>
      </c>
      <c r="BD105" s="52" t="str">
        <f>IF(参照!L105="","",参照!L105)</f>
        <v>(株)池見石油店</v>
      </c>
    </row>
    <row r="106" spans="47:56">
      <c r="AU106" s="52" t="str">
        <f>IF(参照!A106="","",参照!A106)</f>
        <v/>
      </c>
      <c r="AV106" s="52" t="str">
        <f>IF(参照!B106="","",参照!B106)</f>
        <v/>
      </c>
      <c r="AW106" s="52" t="str">
        <f>IF(参照!C106="","",参照!C106)</f>
        <v/>
      </c>
      <c r="AX106" s="52" t="str">
        <f>IF(参照!D106="","",参照!D106)</f>
        <v>メニューC</v>
      </c>
      <c r="AY106" s="52">
        <f>IF(参照!E106="","",参照!E106)</f>
        <v>0</v>
      </c>
      <c r="AZ106" s="52" t="str">
        <f>IF(参照!F106="","",参照!F106)</f>
        <v>(株)新出光</v>
      </c>
      <c r="BA106" s="52" t="str">
        <f>IF(参照!G106="","",参照!G106)</f>
        <v>(株)新出光_メニューC</v>
      </c>
      <c r="BB106" s="52">
        <f t="shared" si="32"/>
        <v>0</v>
      </c>
      <c r="BD106" s="52" t="str">
        <f>IF(参照!L106="","",参照!L106)</f>
        <v>いこま市民パワー(株)</v>
      </c>
    </row>
    <row r="107" spans="47:56">
      <c r="AU107" s="52" t="str">
        <f>IF(参照!A107="","",参照!A107)</f>
        <v/>
      </c>
      <c r="AV107" s="52" t="str">
        <f>IF(参照!B107="","",参照!B107)</f>
        <v/>
      </c>
      <c r="AW107" s="52" t="str">
        <f>IF(参照!C107="","",参照!C107)</f>
        <v/>
      </c>
      <c r="AX107" s="52" t="str">
        <f>IF(参照!D107="","",参照!D107)</f>
        <v>メニューD</v>
      </c>
      <c r="AY107" s="52">
        <f>IF(参照!E107="","",参照!E107)</f>
        <v>1.11E-4</v>
      </c>
      <c r="AZ107" s="52" t="str">
        <f>IF(参照!F107="","",参照!F107)</f>
        <v>(株)新出光</v>
      </c>
      <c r="BA107" s="52" t="str">
        <f>IF(参照!G107="","",参照!G107)</f>
        <v>(株)新出光_メニューD</v>
      </c>
      <c r="BB107" s="52">
        <f t="shared" si="32"/>
        <v>0.111</v>
      </c>
      <c r="BD107" s="52" t="str">
        <f>IF(参照!L107="","",参照!L107)</f>
        <v>(株)イシオ</v>
      </c>
    </row>
    <row r="108" spans="47:56">
      <c r="AU108" s="52" t="str">
        <f>IF(参照!A108="","",参照!A108)</f>
        <v/>
      </c>
      <c r="AV108" s="52" t="str">
        <f>IF(参照!B108="","",参照!B108)</f>
        <v/>
      </c>
      <c r="AW108" s="52" t="str">
        <f>IF(参照!C108="","",参照!C108)</f>
        <v/>
      </c>
      <c r="AX108" s="52" t="str">
        <f>IF(参照!D108="","",参照!D108)</f>
        <v>メニューE</v>
      </c>
      <c r="AY108" s="52">
        <f>IF(参照!E108="","",参照!E108)</f>
        <v>0</v>
      </c>
      <c r="AZ108" s="52" t="str">
        <f>IF(参照!F108="","",参照!F108)</f>
        <v>(株)新出光</v>
      </c>
      <c r="BA108" s="52" t="str">
        <f>IF(参照!G108="","",参照!G108)</f>
        <v>(株)新出光_メニューE</v>
      </c>
      <c r="BB108" s="52">
        <f t="shared" si="32"/>
        <v>0</v>
      </c>
      <c r="BD108" s="52" t="str">
        <f>IF(参照!L108="","",参照!L108)</f>
        <v>石川電力(株)</v>
      </c>
    </row>
    <row r="109" spans="47:56">
      <c r="AU109" s="52" t="str">
        <f>IF(参照!A109="","",参照!A109)</f>
        <v/>
      </c>
      <c r="AV109" s="52" t="str">
        <f>IF(参照!B109="","",参照!B109)</f>
        <v/>
      </c>
      <c r="AW109" s="52" t="str">
        <f>IF(参照!C109="","",参照!C109)</f>
        <v/>
      </c>
      <c r="AX109" s="52" t="str">
        <f>IF(参照!D109="","",参照!D109)</f>
        <v>メニューF</v>
      </c>
      <c r="AY109" s="52">
        <f>IF(参照!E109="","",参照!E109)</f>
        <v>0</v>
      </c>
      <c r="AZ109" s="52" t="str">
        <f>IF(参照!F109="","",参照!F109)</f>
        <v>(株)新出光</v>
      </c>
      <c r="BA109" s="52" t="str">
        <f>IF(参照!G109="","",参照!G109)</f>
        <v>(株)新出光_メニューF</v>
      </c>
      <c r="BB109" s="52">
        <f t="shared" si="32"/>
        <v>0</v>
      </c>
      <c r="BD109" s="52" t="str">
        <f>IF(参照!L109="","",参照!L109)</f>
        <v>一般財団法人泉佐野電力　　</v>
      </c>
    </row>
    <row r="110" spans="47:56">
      <c r="AU110" s="52" t="str">
        <f>IF(参照!A110="","",参照!A110)</f>
        <v/>
      </c>
      <c r="AV110" s="52" t="str">
        <f>IF(参照!B110="","",参照!B110)</f>
        <v/>
      </c>
      <c r="AW110" s="52" t="str">
        <f>IF(参照!C110="","",参照!C110)</f>
        <v/>
      </c>
      <c r="AX110" s="52" t="str">
        <f>IF(参照!D110="","",参照!D110)</f>
        <v>メニューG</v>
      </c>
      <c r="AY110" s="52">
        <f>IF(参照!E110="","",参照!E110)</f>
        <v>0</v>
      </c>
      <c r="AZ110" s="52" t="str">
        <f>IF(参照!F110="","",参照!F110)</f>
        <v>(株)新出光</v>
      </c>
      <c r="BA110" s="52" t="str">
        <f>IF(参照!G110="","",参照!G110)</f>
        <v>(株)新出光_メニューG</v>
      </c>
      <c r="BB110" s="52">
        <f t="shared" si="32"/>
        <v>0</v>
      </c>
      <c r="BD110" s="52" t="str">
        <f>IF(参照!L110="","",参照!L110)</f>
        <v>いずも縁結び電力(株)</v>
      </c>
    </row>
    <row r="111" spans="47:56">
      <c r="AU111" s="52" t="str">
        <f>IF(参照!A111="","",参照!A111)</f>
        <v/>
      </c>
      <c r="AV111" s="52" t="str">
        <f>IF(参照!B111="","",参照!B111)</f>
        <v/>
      </c>
      <c r="AW111" s="52" t="str">
        <f>IF(参照!C111="","",参照!C111)</f>
        <v/>
      </c>
      <c r="AX111" s="52" t="str">
        <f>IF(参照!D111="","",参照!D111)</f>
        <v>メニューH</v>
      </c>
      <c r="AY111" s="52">
        <f>IF(参照!E111="","",参照!E111)</f>
        <v>0</v>
      </c>
      <c r="AZ111" s="52" t="str">
        <f>IF(参照!F111="","",参照!F111)</f>
        <v>(株)新出光</v>
      </c>
      <c r="BA111" s="52" t="str">
        <f>IF(参照!G111="","",参照!G111)</f>
        <v>(株)新出光_メニューH</v>
      </c>
      <c r="BB111" s="52">
        <f t="shared" si="32"/>
        <v>0</v>
      </c>
      <c r="BD111" s="52" t="str">
        <f>IF(参照!L111="","",参照!L111)</f>
        <v>出雲ガス(株)</v>
      </c>
    </row>
    <row r="112" spans="47:56">
      <c r="AU112" s="52" t="str">
        <f>IF(参照!A112="","",参照!A112)</f>
        <v/>
      </c>
      <c r="AV112" s="52" t="str">
        <f>IF(参照!B112="","",参照!B112)</f>
        <v/>
      </c>
      <c r="AW112" s="52" t="str">
        <f>IF(参照!C112="","",参照!C112)</f>
        <v/>
      </c>
      <c r="AX112" s="52" t="str">
        <f>IF(参照!D112="","",参照!D112)</f>
        <v>メニューI(残差)</v>
      </c>
      <c r="AY112" s="52">
        <f>IF(参照!E112="","",参照!E112)</f>
        <v>4.9700000000000005E-4</v>
      </c>
      <c r="AZ112" s="52" t="str">
        <f>IF(参照!F112="","",参照!F112)</f>
        <v>(株)新出光</v>
      </c>
      <c r="BA112" s="52" t="str">
        <f>IF(参照!G112="","",参照!G112)</f>
        <v>(株)新出光_メニューI(残差)</v>
      </c>
      <c r="BB112" s="52">
        <f t="shared" si="32"/>
        <v>0.49700000000000005</v>
      </c>
      <c r="BD112" s="52" t="str">
        <f>IF(参照!L112="","",参照!L112)</f>
        <v>出雲ケーブルビジョン(株)</v>
      </c>
    </row>
    <row r="113" spans="47:56">
      <c r="AU113" s="52" t="str">
        <f>IF(参照!A113="","",参照!A113)</f>
        <v/>
      </c>
      <c r="AV113" s="52" t="str">
        <f>IF(参照!B113="","",参照!B113)</f>
        <v/>
      </c>
      <c r="AW113" s="52" t="str">
        <f>IF(参照!C113="","",参照!C113)</f>
        <v/>
      </c>
      <c r="AX113" s="52" t="str">
        <f>IF(参照!D113="","",参照!D113)</f>
        <v>(参考値)事業者全体</v>
      </c>
      <c r="AY113" s="52">
        <f>IF(参照!E113="","",参照!E113)</f>
        <v>4.5800000000000002E-4</v>
      </c>
      <c r="AZ113" s="52" t="str">
        <f>IF(参照!F113="","",参照!F113)</f>
        <v>(株)新出光</v>
      </c>
      <c r="BA113" s="52" t="str">
        <f>IF(参照!G113="","",参照!G113)</f>
        <v>(株)新出光_(参考値)事業者全体</v>
      </c>
      <c r="BB113" s="52">
        <f t="shared" si="32"/>
        <v>0.45800000000000002</v>
      </c>
      <c r="BD113" s="52" t="str">
        <f>IF(参照!L113="","",参照!L113)</f>
        <v>伊勢崎ガス(株)</v>
      </c>
    </row>
    <row r="114" spans="47:56">
      <c r="AU114" s="52" t="str">
        <f>IF(参照!A114="","",参照!A114)</f>
        <v>A0032</v>
      </c>
      <c r="AV114" s="52" t="str">
        <f>IF(参照!B114="","",参照!B114)</f>
        <v>セントラル石油瓦斯(株)</v>
      </c>
      <c r="AW114" s="52">
        <f>IF(参照!C114="","",参照!C114)</f>
        <v>4.9399999999999997E-4</v>
      </c>
      <c r="AX114" s="52" t="str">
        <f>IF(参照!D114="","",参照!D114)</f>
        <v/>
      </c>
      <c r="AY114" s="52">
        <f>IF(参照!E114="","",参照!E114)</f>
        <v>4.3800000000000002E-4</v>
      </c>
      <c r="AZ114" s="52" t="str">
        <f>IF(参照!F114="","",参照!F114)</f>
        <v>セントラル石油瓦斯(株)</v>
      </c>
      <c r="BA114" s="52" t="str">
        <f>IF(参照!G114="","",参照!G114)</f>
        <v>セントラル石油瓦斯(株)_</v>
      </c>
      <c r="BB114" s="52">
        <f t="shared" si="32"/>
        <v>0.438</v>
      </c>
      <c r="BD114" s="52" t="str">
        <f>IF(参照!L114="","",参照!L114)</f>
        <v>伊勢志摩電力(株)</v>
      </c>
    </row>
    <row r="115" spans="47:56">
      <c r="AU115" s="52" t="str">
        <f>IF(参照!A115="","",参照!A115)</f>
        <v>A0034</v>
      </c>
      <c r="AV115" s="52" t="str">
        <f>IF(参照!B115="","",参照!B115)</f>
        <v>一般財団法人泉佐野電力　　</v>
      </c>
      <c r="AW115" s="52">
        <f>IF(参照!C115="","",参照!C115)</f>
        <v>3.68E-4</v>
      </c>
      <c r="AX115" s="52" t="str">
        <f>IF(参照!D115="","",参照!D115)</f>
        <v/>
      </c>
      <c r="AY115" s="52">
        <f>IF(参照!E115="","",参照!E115)</f>
        <v>4.37E-4</v>
      </c>
      <c r="AZ115" s="52" t="str">
        <f>IF(参照!F115="","",参照!F115)</f>
        <v>一般財団法人泉佐野電力　　</v>
      </c>
      <c r="BA115" s="52" t="str">
        <f>IF(参照!G115="","",参照!G115)</f>
        <v>一般財団法人泉佐野電力　　_</v>
      </c>
      <c r="BB115" s="52">
        <f t="shared" si="32"/>
        <v>0.437</v>
      </c>
      <c r="BD115" s="52" t="str">
        <f>IF(参照!L115="","",参照!L115)</f>
        <v>(株)いちき串木野電力</v>
      </c>
    </row>
    <row r="116" spans="47:56">
      <c r="AU116" s="52" t="str">
        <f>IF(参照!A116="","",参照!A116)</f>
        <v>A0035</v>
      </c>
      <c r="AV116" s="52" t="str">
        <f>IF(参照!B116="","",参照!B116)</f>
        <v>コスモエネルギーソリューションズ(株)</v>
      </c>
      <c r="AW116" s="52">
        <f>IF(参照!C116="","",参照!C116)</f>
        <v>3.0499999999999999E-4</v>
      </c>
      <c r="AX116" s="52" t="str">
        <f>IF(参照!D116="","",参照!D116)</f>
        <v>メニューA</v>
      </c>
      <c r="AY116" s="52">
        <f>IF(参照!E116="","",参照!E116)</f>
        <v>0</v>
      </c>
      <c r="AZ116" s="52" t="str">
        <f>IF(参照!F116="","",参照!F116)</f>
        <v>コスモエネルギーソリューションズ(株)</v>
      </c>
      <c r="BA116" s="52" t="str">
        <f>IF(参照!G116="","",参照!G116)</f>
        <v>コスモエネルギーソリューションズ(株)_メニューA</v>
      </c>
      <c r="BB116" s="52">
        <f t="shared" si="32"/>
        <v>0</v>
      </c>
      <c r="BD116" s="52" t="str">
        <f>IF(参照!L116="","",参照!L116)</f>
        <v>(株)いちたかガスワン</v>
      </c>
    </row>
    <row r="117" spans="47:56">
      <c r="AU117" s="52" t="str">
        <f>IF(参照!A117="","",参照!A117)</f>
        <v/>
      </c>
      <c r="AV117" s="52" t="str">
        <f>IF(参照!B117="","",参照!B117)</f>
        <v/>
      </c>
      <c r="AW117" s="52" t="str">
        <f>IF(参照!C117="","",参照!C117)</f>
        <v/>
      </c>
      <c r="AX117" s="52" t="str">
        <f>IF(参照!D117="","",参照!D117)</f>
        <v>メニューB(残差)</v>
      </c>
      <c r="AY117" s="52">
        <f>IF(参照!E117="","",参照!E117)</f>
        <v>6.8800000000000003E-4</v>
      </c>
      <c r="AZ117" s="52" t="str">
        <f>IF(参照!F117="","",参照!F117)</f>
        <v>コスモエネルギーソリューションズ(株)</v>
      </c>
      <c r="BA117" s="52" t="str">
        <f>IF(参照!G117="","",参照!G117)</f>
        <v>コスモエネルギーソリューションズ(株)_メニューB(残差)</v>
      </c>
      <c r="BB117" s="52">
        <f t="shared" si="32"/>
        <v>0.68800000000000006</v>
      </c>
      <c r="BD117" s="52" t="str">
        <f>IF(参照!L117="","",参照!L117)</f>
        <v>出光グリーンパワー(株)</v>
      </c>
    </row>
    <row r="118" spans="47:56">
      <c r="AU118" s="52" t="str">
        <f>IF(参照!A118="","",参照!A118)</f>
        <v/>
      </c>
      <c r="AV118" s="52" t="str">
        <f>IF(参照!B118="","",参照!B118)</f>
        <v/>
      </c>
      <c r="AW118" s="52" t="str">
        <f>IF(参照!C118="","",参照!C118)</f>
        <v/>
      </c>
      <c r="AX118" s="52" t="str">
        <f>IF(参照!D118="","",参照!D118)</f>
        <v>(参考値)事業者全体</v>
      </c>
      <c r="AY118" s="52">
        <f>IF(参照!E118="","",参照!E118)</f>
        <v>5.04E-4</v>
      </c>
      <c r="AZ118" s="52" t="str">
        <f>IF(参照!F118="","",参照!F118)</f>
        <v>コスモエネルギーソリューションズ(株)</v>
      </c>
      <c r="BA118" s="52" t="str">
        <f>IF(参照!G118="","",参照!G118)</f>
        <v>コスモエネルギーソリューションズ(株)_(参考値)事業者全体</v>
      </c>
      <c r="BB118" s="52">
        <f t="shared" si="32"/>
        <v>0.504</v>
      </c>
      <c r="BD118" s="52" t="str">
        <f>IF(参照!L118="","",参照!L118)</f>
        <v>出光興産(株)</v>
      </c>
    </row>
    <row r="119" spans="47:56">
      <c r="AU119" s="52" t="str">
        <f>IF(参照!A119="","",参照!A119)</f>
        <v>A0036</v>
      </c>
      <c r="AV119" s="52" t="str">
        <f>IF(参照!B119="","",参照!B119)</f>
        <v>(株)グリーンサークル</v>
      </c>
      <c r="AW119" s="52">
        <f>IF(参照!C119="","",参照!C119)</f>
        <v>3.8000000000000002E-5</v>
      </c>
      <c r="AX119" s="52" t="str">
        <f>IF(参照!D119="","",参照!D119)</f>
        <v/>
      </c>
      <c r="AY119" s="52">
        <f>IF(参照!E119="","",参照!E119)</f>
        <v>4.4099999999999999E-4</v>
      </c>
      <c r="AZ119" s="52" t="str">
        <f>IF(参照!F119="","",参照!F119)</f>
        <v>(株)グリーンサークル</v>
      </c>
      <c r="BA119" s="52" t="str">
        <f>IF(参照!G119="","",参照!G119)</f>
        <v>(株)グリーンサークル_</v>
      </c>
      <c r="BB119" s="52">
        <f t="shared" si="32"/>
        <v>0.441</v>
      </c>
      <c r="BD119" s="52" t="str">
        <f>IF(参照!L119="","",参照!L119)</f>
        <v>伊藤忠エネクス(株)</v>
      </c>
    </row>
    <row r="120" spans="47:56">
      <c r="AU120" s="52" t="str">
        <f>IF(参照!A120="","",参照!A120)</f>
        <v>A0037</v>
      </c>
      <c r="AV120" s="52" t="str">
        <f>IF(参照!B120="","",参照!B120)</f>
        <v>(株)ウエスト電力</v>
      </c>
      <c r="AW120" s="52">
        <f>IF(参照!C120="","",参照!C120)</f>
        <v>3.6900000000000002E-4</v>
      </c>
      <c r="AX120" s="52" t="str">
        <f>IF(参照!D120="","",参照!D120)</f>
        <v>メニューA</v>
      </c>
      <c r="AY120" s="52">
        <f>IF(参照!E120="","",参照!E120)</f>
        <v>0</v>
      </c>
      <c r="AZ120" s="52" t="str">
        <f>IF(参照!F120="","",参照!F120)</f>
        <v>(株)ウエスト電力</v>
      </c>
      <c r="BA120" s="52" t="str">
        <f>IF(参照!G120="","",参照!G120)</f>
        <v>(株)ウエスト電力_メニューA</v>
      </c>
      <c r="BB120" s="52">
        <f t="shared" si="32"/>
        <v>0</v>
      </c>
      <c r="BD120" s="52" t="str">
        <f>IF(参照!L120="","",参照!L120)</f>
        <v>伊藤忠エネクスホームライフ西日本(株)</v>
      </c>
    </row>
    <row r="121" spans="47:56">
      <c r="AU121" s="52" t="str">
        <f>IF(参照!A121="","",参照!A121)</f>
        <v/>
      </c>
      <c r="AV121" s="52" t="str">
        <f>IF(参照!B121="","",参照!B121)</f>
        <v/>
      </c>
      <c r="AW121" s="52" t="str">
        <f>IF(参照!C121="","",参照!C121)</f>
        <v/>
      </c>
      <c r="AX121" s="52" t="str">
        <f>IF(参照!D121="","",参照!D121)</f>
        <v>メニューB(残差)</v>
      </c>
      <c r="AY121" s="52">
        <f>IF(参照!E121="","",参照!E121)</f>
        <v>3.0800000000000001E-4</v>
      </c>
      <c r="AZ121" s="52" t="str">
        <f>IF(参照!F121="","",参照!F121)</f>
        <v>(株)ウエスト電力</v>
      </c>
      <c r="BA121" s="52" t="str">
        <f>IF(参照!G121="","",参照!G121)</f>
        <v>(株)ウエスト電力_メニューB(残差)</v>
      </c>
      <c r="BB121" s="52">
        <f t="shared" si="32"/>
        <v>0.308</v>
      </c>
      <c r="BD121" s="52" t="str">
        <f>IF(参照!L121="","",参照!L121)</f>
        <v>伊藤忠商事(株)</v>
      </c>
    </row>
    <row r="122" spans="47:56">
      <c r="AU122" s="52" t="str">
        <f>IF(参照!A122="","",参照!A122)</f>
        <v/>
      </c>
      <c r="AV122" s="52" t="str">
        <f>IF(参照!B122="","",参照!B122)</f>
        <v/>
      </c>
      <c r="AW122" s="52" t="str">
        <f>IF(参照!C122="","",参照!C122)</f>
        <v/>
      </c>
      <c r="AX122" s="52" t="str">
        <f>IF(参照!D122="","",参照!D122)</f>
        <v>(参考値)事業者全体</v>
      </c>
      <c r="AY122" s="52">
        <f>IF(参照!E122="","",参照!E122)</f>
        <v>3.1799999999999998E-4</v>
      </c>
      <c r="AZ122" s="52" t="str">
        <f>IF(参照!F122="","",参照!F122)</f>
        <v>(株)ウエスト電力</v>
      </c>
      <c r="BA122" s="52" t="str">
        <f>IF(参照!G122="","",参照!G122)</f>
        <v>(株)ウエスト電力_(参考値)事業者全体</v>
      </c>
      <c r="BB122" s="52">
        <f t="shared" si="32"/>
        <v>0.318</v>
      </c>
      <c r="BD122" s="52" t="str">
        <f>IF(参照!L122="","",参照!L122)</f>
        <v>伊藤忠プランテック(株)</v>
      </c>
    </row>
    <row r="123" spans="47:56">
      <c r="AU123" s="52" t="str">
        <f>IF(参照!A123="","",参照!A123)</f>
        <v>A0039</v>
      </c>
      <c r="AV123" s="52" t="str">
        <f>IF(参照!B123="","",参照!B123)</f>
        <v>北海道瓦斯(株)</v>
      </c>
      <c r="AW123" s="52">
        <f>IF(参照!C123="","",参照!C123)</f>
        <v>4.7899999999999999E-4</v>
      </c>
      <c r="AX123" s="52" t="str">
        <f>IF(参照!D123="","",参照!D123)</f>
        <v>メニューA</v>
      </c>
      <c r="AY123" s="52">
        <f>IF(参照!E123="","",参照!E123)</f>
        <v>0</v>
      </c>
      <c r="AZ123" s="52" t="str">
        <f>IF(参照!F123="","",参照!F123)</f>
        <v>北海道瓦斯(株)</v>
      </c>
      <c r="BA123" s="52" t="str">
        <f>IF(参照!G123="","",参照!G123)</f>
        <v>北海道瓦斯(株)_メニューA</v>
      </c>
      <c r="BB123" s="52">
        <f t="shared" si="32"/>
        <v>0</v>
      </c>
      <c r="BD123" s="52" t="str">
        <f>IF(参照!L123="","",参照!L123)</f>
        <v>いばらきコープ生活協同組合</v>
      </c>
    </row>
    <row r="124" spans="47:56">
      <c r="AU124" s="52" t="str">
        <f>IF(参照!A124="","",参照!A124)</f>
        <v/>
      </c>
      <c r="AV124" s="52" t="str">
        <f>IF(参照!B124="","",参照!B124)</f>
        <v/>
      </c>
      <c r="AW124" s="52" t="str">
        <f>IF(参照!C124="","",参照!C124)</f>
        <v/>
      </c>
      <c r="AX124" s="52" t="str">
        <f>IF(参照!D124="","",参照!D124)</f>
        <v>メニューB(残差)</v>
      </c>
      <c r="AY124" s="52">
        <f>IF(参照!E124="","",参照!E124)</f>
        <v>4.7899999999999999E-4</v>
      </c>
      <c r="AZ124" s="52" t="str">
        <f>IF(参照!F124="","",参照!F124)</f>
        <v>北海道瓦斯(株)</v>
      </c>
      <c r="BA124" s="52" t="str">
        <f>IF(参照!G124="","",参照!G124)</f>
        <v>北海道瓦斯(株)_メニューB(残差)</v>
      </c>
      <c r="BB124" s="52">
        <f t="shared" si="32"/>
        <v>0.47899999999999998</v>
      </c>
      <c r="BD124" s="52" t="str">
        <f>IF(参照!L124="","",参照!L124)</f>
        <v>入間ガス(株)</v>
      </c>
    </row>
    <row r="125" spans="47:56">
      <c r="AU125" s="52" t="str">
        <f>IF(参照!A125="","",参照!A125)</f>
        <v/>
      </c>
      <c r="AV125" s="52" t="str">
        <f>IF(参照!B125="","",参照!B125)</f>
        <v/>
      </c>
      <c r="AW125" s="52" t="str">
        <f>IF(参照!C125="","",参照!C125)</f>
        <v/>
      </c>
      <c r="AX125" s="52" t="str">
        <f>IF(参照!D125="","",参照!D125)</f>
        <v>(参考値)事業者全体</v>
      </c>
      <c r="AY125" s="52">
        <f>IF(参照!E125="","",参照!E125)</f>
        <v>4.6899999999999996E-4</v>
      </c>
      <c r="AZ125" s="52" t="str">
        <f>IF(参照!F125="","",参照!F125)</f>
        <v>北海道瓦斯(株)</v>
      </c>
      <c r="BA125" s="52" t="str">
        <f>IF(参照!G125="","",参照!G125)</f>
        <v>北海道瓦斯(株)_(参考値)事業者全体</v>
      </c>
      <c r="BB125" s="52">
        <f t="shared" si="32"/>
        <v>0.46899999999999997</v>
      </c>
      <c r="BD125" s="52" t="str">
        <f>IF(参照!L125="","",参照!L125)</f>
        <v>イワタニ関東(株)</v>
      </c>
    </row>
    <row r="126" spans="47:56">
      <c r="AU126" s="52" t="str">
        <f>IF(参照!A126="","",参照!A126)</f>
        <v>A0042</v>
      </c>
      <c r="AV126" s="52" t="str">
        <f>IF(参照!B126="","",参照!B126)</f>
        <v>新エネルギー開発(株)</v>
      </c>
      <c r="AW126" s="52">
        <f>IF(参照!C126="","",参照!C126)</f>
        <v>4.6999999999999999E-4</v>
      </c>
      <c r="AX126" s="52" t="str">
        <f>IF(参照!D126="","",参照!D126)</f>
        <v/>
      </c>
      <c r="AY126" s="52">
        <f>IF(参照!E126="","",参照!E126)</f>
        <v>4.5399999999999998E-4</v>
      </c>
      <c r="AZ126" s="52" t="str">
        <f>IF(参照!F126="","",参照!F126)</f>
        <v>新エネルギー開発(株)</v>
      </c>
      <c r="BA126" s="52" t="str">
        <f>IF(参照!G126="","",参照!G126)</f>
        <v>新エネルギー開発(株)_</v>
      </c>
      <c r="BB126" s="52">
        <f t="shared" si="32"/>
        <v>0.45399999999999996</v>
      </c>
      <c r="BD126" s="52" t="str">
        <f>IF(参照!L126="","",参照!L126)</f>
        <v>イワタニ首都圏(株)</v>
      </c>
    </row>
    <row r="127" spans="47:56">
      <c r="AU127" s="52" t="str">
        <f>IF(参照!A127="","",参照!A127)</f>
        <v>A0043</v>
      </c>
      <c r="AV127" s="52" t="str">
        <f>IF(参照!B127="","",参照!B127)</f>
        <v>伊藤忠エネクス(株)</v>
      </c>
      <c r="AW127" s="52" t="str">
        <f>IF(参照!C127="","",参照!C127)</f>
        <v>0.000453※</v>
      </c>
      <c r="AX127" s="52" t="str">
        <f>IF(参照!D127="","",参照!D127)</f>
        <v>メニューA</v>
      </c>
      <c r="AY127" s="52">
        <f>IF(参照!E127="","",参照!E127)</f>
        <v>3.97E-4</v>
      </c>
      <c r="AZ127" s="52" t="str">
        <f>IF(参照!F127="","",参照!F127)</f>
        <v>伊藤忠エネクス(株)</v>
      </c>
      <c r="BA127" s="52" t="str">
        <f>IF(参照!G127="","",参照!G127)</f>
        <v>伊藤忠エネクス(株)_メニューA</v>
      </c>
      <c r="BB127" s="52">
        <f t="shared" si="32"/>
        <v>0.39700000000000002</v>
      </c>
      <c r="BD127" s="52" t="str">
        <f>IF(参照!L127="","",参照!L127)</f>
        <v>イワタニセントラル北海道(株)</v>
      </c>
    </row>
    <row r="128" spans="47:56">
      <c r="AU128" s="52" t="str">
        <f>IF(参照!A128="","",参照!A128)</f>
        <v/>
      </c>
      <c r="AV128" s="52" t="str">
        <f>IF(参照!B128="","",参照!B128)</f>
        <v/>
      </c>
      <c r="AW128" s="52" t="str">
        <f>IF(参照!C128="","",参照!C128)</f>
        <v/>
      </c>
      <c r="AX128" s="52" t="str">
        <f>IF(参照!D128="","",参照!D128)</f>
        <v>メニューB</v>
      </c>
      <c r="AY128" s="52">
        <f>IF(参照!E128="","",参照!E128)</f>
        <v>3.5E-4</v>
      </c>
      <c r="AZ128" s="52" t="str">
        <f>IF(参照!F128="","",参照!F128)</f>
        <v>伊藤忠エネクス(株)</v>
      </c>
      <c r="BA128" s="52" t="str">
        <f>IF(参照!G128="","",参照!G128)</f>
        <v>伊藤忠エネクス(株)_メニューB</v>
      </c>
      <c r="BB128" s="52">
        <f t="shared" si="32"/>
        <v>0.35</v>
      </c>
      <c r="BD128" s="52" t="str">
        <f>IF(参照!L128="","",参照!L128)</f>
        <v>イワタニ東海(株)</v>
      </c>
    </row>
    <row r="129" spans="47:56">
      <c r="AU129" s="52" t="str">
        <f>IF(参照!A129="","",参照!A129)</f>
        <v/>
      </c>
      <c r="AV129" s="52" t="str">
        <f>IF(参照!B129="","",参照!B129)</f>
        <v/>
      </c>
      <c r="AW129" s="52" t="str">
        <f>IF(参照!C129="","",参照!C129)</f>
        <v/>
      </c>
      <c r="AX129" s="52" t="str">
        <f>IF(参照!D129="","",参照!D129)</f>
        <v>メニューC(残差)</v>
      </c>
      <c r="AY129" s="52">
        <f>IF(参照!E129="","",参照!E129)</f>
        <v>3.6400000000000001E-4</v>
      </c>
      <c r="AZ129" s="52" t="str">
        <f>IF(参照!F129="","",参照!F129)</f>
        <v>伊藤忠エネクス(株)</v>
      </c>
      <c r="BA129" s="52" t="str">
        <f>IF(参照!G129="","",参照!G129)</f>
        <v>伊藤忠エネクス(株)_メニューC(残差)</v>
      </c>
      <c r="BB129" s="52">
        <f t="shared" si="32"/>
        <v>0.36399999999999999</v>
      </c>
      <c r="BD129" s="52" t="str">
        <f>IF(参照!L129="","",参照!L129)</f>
        <v>イワタニ長野(株)</v>
      </c>
    </row>
    <row r="130" spans="47:56">
      <c r="AU130" s="52" t="str">
        <f>IF(参照!A130="","",参照!A130)</f>
        <v/>
      </c>
      <c r="AV130" s="52" t="str">
        <f>IF(参照!B130="","",参照!B130)</f>
        <v/>
      </c>
      <c r="AW130" s="52" t="str">
        <f>IF(参照!C130="","",参照!C130)</f>
        <v/>
      </c>
      <c r="AX130" s="52" t="str">
        <f>IF(参照!D130="","",参照!D130)</f>
        <v>(参考値)事業者全体</v>
      </c>
      <c r="AY130" s="52">
        <f>IF(参照!E130="","",参照!E130)</f>
        <v>4.6999999999999999E-4</v>
      </c>
      <c r="AZ130" s="52" t="str">
        <f>IF(参照!F130="","",参照!F130)</f>
        <v>伊藤忠エネクス(株)</v>
      </c>
      <c r="BA130" s="52" t="str">
        <f>IF(参照!G130="","",参照!G130)</f>
        <v>伊藤忠エネクス(株)_(参考値)事業者全体</v>
      </c>
      <c r="BB130" s="52">
        <f t="shared" si="32"/>
        <v>0.47</v>
      </c>
      <c r="BD130" s="52" t="str">
        <f>IF(参照!L130="","",参照!L130)</f>
        <v>イワタニ三重(株)</v>
      </c>
    </row>
    <row r="131" spans="47:56">
      <c r="AU131" s="52" t="str">
        <f>IF(参照!A131="","",参照!A131)</f>
        <v>A0045</v>
      </c>
      <c r="AV131" s="52" t="str">
        <f>IF(参照!B131="","",参照!B131)</f>
        <v>(株)Ｖ－Ｐｏｗｅｒ</v>
      </c>
      <c r="AW131" s="52">
        <f>IF(参照!C131="","",参照!C131)</f>
        <v>3.8000000000000002E-4</v>
      </c>
      <c r="AX131" s="52" t="str">
        <f>IF(参照!D131="","",参照!D131)</f>
        <v>メニューA</v>
      </c>
      <c r="AY131" s="52">
        <f>IF(参照!E131="","",参照!E131)</f>
        <v>2.72E-4</v>
      </c>
      <c r="AZ131" s="52" t="str">
        <f>IF(参照!F131="","",参照!F131)</f>
        <v>(株)Ｖ－Ｐｏｗｅｒ</v>
      </c>
      <c r="BA131" s="52" t="str">
        <f>IF(参照!G131="","",参照!G131)</f>
        <v>(株)Ｖ－Ｐｏｗｅｒ_メニューA</v>
      </c>
      <c r="BB131" s="52">
        <f t="shared" si="32"/>
        <v>0.27200000000000002</v>
      </c>
      <c r="BD131" s="52" t="str">
        <f>IF(参照!L131="","",参照!L131)</f>
        <v>(株)岩手ウッドパワー</v>
      </c>
    </row>
    <row r="132" spans="47:56">
      <c r="AU132" s="52" t="str">
        <f>IF(参照!A132="","",参照!A132)</f>
        <v/>
      </c>
      <c r="AV132" s="52" t="str">
        <f>IF(参照!B132="","",参照!B132)</f>
        <v/>
      </c>
      <c r="AW132" s="52" t="str">
        <f>IF(参照!C132="","",参照!C132)</f>
        <v/>
      </c>
      <c r="AX132" s="52" t="str">
        <f>IF(参照!D132="","",参照!D132)</f>
        <v>メニューB</v>
      </c>
      <c r="AY132" s="52">
        <f>IF(参照!E132="","",参照!E132)</f>
        <v>0</v>
      </c>
      <c r="AZ132" s="52" t="str">
        <f>IF(参照!F132="","",参照!F132)</f>
        <v>(株)Ｖ－Ｐｏｗｅｒ</v>
      </c>
      <c r="BA132" s="52" t="str">
        <f>IF(参照!G132="","",参照!G132)</f>
        <v>(株)Ｖ－Ｐｏｗｅｒ_メニューB</v>
      </c>
      <c r="BB132" s="52">
        <f t="shared" si="32"/>
        <v>0</v>
      </c>
      <c r="BD132" s="52" t="str">
        <f>IF(参照!L132="","",参照!L132)</f>
        <v>岩手電力(株)</v>
      </c>
    </row>
    <row r="133" spans="47:56">
      <c r="AU133" s="52" t="str">
        <f>IF(参照!A133="","",参照!A133)</f>
        <v/>
      </c>
      <c r="AV133" s="52" t="str">
        <f>IF(参照!B133="","",参照!B133)</f>
        <v/>
      </c>
      <c r="AW133" s="52" t="str">
        <f>IF(参照!C133="","",参照!C133)</f>
        <v/>
      </c>
      <c r="AX133" s="52" t="str">
        <f>IF(参照!D133="","",参照!D133)</f>
        <v>メニューC(残差)</v>
      </c>
      <c r="AY133" s="52">
        <f>IF(参照!E133="","",参照!E133)</f>
        <v>4.6999999999999999E-4</v>
      </c>
      <c r="AZ133" s="52" t="str">
        <f>IF(参照!F133="","",参照!F133)</f>
        <v>(株)Ｖ－Ｐｏｗｅｒ</v>
      </c>
      <c r="BA133" s="52" t="str">
        <f>IF(参照!G133="","",参照!G133)</f>
        <v>(株)Ｖ－Ｐｏｗｅｒ_メニューC(残差)</v>
      </c>
      <c r="BB133" s="52">
        <f t="shared" ref="BB133:BB196" si="33">AY133*1000</f>
        <v>0.47</v>
      </c>
      <c r="BD133" s="52" t="str">
        <f>IF(参照!L133="","",参照!L133)</f>
        <v>(株)インフォシステム</v>
      </c>
    </row>
    <row r="134" spans="47:56">
      <c r="AU134" s="52" t="str">
        <f>IF(参照!A134="","",参照!A134)</f>
        <v/>
      </c>
      <c r="AV134" s="52" t="str">
        <f>IF(参照!B134="","",参照!B134)</f>
        <v/>
      </c>
      <c r="AW134" s="52" t="str">
        <f>IF(参照!C134="","",参照!C134)</f>
        <v/>
      </c>
      <c r="AX134" s="52" t="str">
        <f>IF(参照!D134="","",参照!D134)</f>
        <v>(参考値)事業者全体</v>
      </c>
      <c r="AY134" s="52">
        <f>IF(参照!E134="","",参照!E134)</f>
        <v>4.5300000000000001E-4</v>
      </c>
      <c r="AZ134" s="52" t="str">
        <f>IF(参照!F134="","",参照!F134)</f>
        <v>(株)Ｖ－Ｐｏｗｅｒ</v>
      </c>
      <c r="BA134" s="52" t="str">
        <f>IF(参照!G134="","",参照!G134)</f>
        <v>(株)Ｖ－Ｐｏｗｅｒ_(参考値)事業者全体</v>
      </c>
      <c r="BB134" s="52">
        <f t="shared" si="33"/>
        <v>0.45300000000000001</v>
      </c>
      <c r="BD134" s="52" t="str">
        <f>IF(参照!L134="","",参照!L134)</f>
        <v>ヴィジョナリーパワー(株)</v>
      </c>
    </row>
    <row r="135" spans="47:56">
      <c r="AU135" s="52" t="str">
        <f>IF(参照!A135="","",参照!A135)</f>
        <v>A0046</v>
      </c>
      <c r="AV135" s="52" t="str">
        <f>IF(参照!B135="","",参照!B135)</f>
        <v>大和エネルギー(株)</v>
      </c>
      <c r="AW135" s="52">
        <f>IF(参照!C135="","",参照!C135)</f>
        <v>3.5599999999999998E-4</v>
      </c>
      <c r="AX135" s="52" t="str">
        <f>IF(参照!D135="","",参照!D135)</f>
        <v>メニューA</v>
      </c>
      <c r="AY135" s="52">
        <f>IF(参照!E135="","",参照!E135)</f>
        <v>0</v>
      </c>
      <c r="AZ135" s="52" t="str">
        <f>IF(参照!F135="","",参照!F135)</f>
        <v>大和エネルギー(株)</v>
      </c>
      <c r="BA135" s="52" t="str">
        <f>IF(参照!G135="","",参照!G135)</f>
        <v>大和エネルギー(株)_メニューA</v>
      </c>
      <c r="BB135" s="52">
        <f t="shared" si="33"/>
        <v>0</v>
      </c>
      <c r="BD135" s="52" t="str">
        <f>IF(参照!L135="","",参照!L135)</f>
        <v>(株)ウエスト電力</v>
      </c>
    </row>
    <row r="136" spans="47:56">
      <c r="AU136" s="52" t="str">
        <f>IF(参照!A136="","",参照!A136)</f>
        <v/>
      </c>
      <c r="AV136" s="52" t="str">
        <f>IF(参照!B136="","",参照!B136)</f>
        <v/>
      </c>
      <c r="AW136" s="52" t="str">
        <f>IF(参照!C136="","",参照!C136)</f>
        <v/>
      </c>
      <c r="AX136" s="52" t="str">
        <f>IF(参照!D136="","",参照!D136)</f>
        <v>メニューB(残差)</v>
      </c>
      <c r="AY136" s="52">
        <f>IF(参照!E136="","",参照!E136)</f>
        <v>2.9099999999999997E-4</v>
      </c>
      <c r="AZ136" s="52" t="str">
        <f>IF(参照!F136="","",参照!F136)</f>
        <v>大和エネルギー(株)</v>
      </c>
      <c r="BA136" s="52" t="str">
        <f>IF(参照!G136="","",参照!G136)</f>
        <v>大和エネルギー(株)_メニューB(残差)</v>
      </c>
      <c r="BB136" s="52">
        <f t="shared" si="33"/>
        <v>0.29099999999999998</v>
      </c>
      <c r="BD136" s="52" t="str">
        <f>IF(参照!L136="","",参照!L136)</f>
        <v>上田ガス(株)</v>
      </c>
    </row>
    <row r="137" spans="47:56">
      <c r="AU137" s="52" t="str">
        <f>IF(参照!A137="","",参照!A137)</f>
        <v/>
      </c>
      <c r="AV137" s="52" t="str">
        <f>IF(参照!B137="","",参照!B137)</f>
        <v/>
      </c>
      <c r="AW137" s="52" t="str">
        <f>IF(参照!C137="","",参照!C137)</f>
        <v/>
      </c>
      <c r="AX137" s="52" t="str">
        <f>IF(参照!D137="","",参照!D137)</f>
        <v>(参考値)事業者全体</v>
      </c>
      <c r="AY137" s="52">
        <f>IF(参照!E137="","",参照!E137)</f>
        <v>3.0199999999999997E-4</v>
      </c>
      <c r="AZ137" s="52" t="str">
        <f>IF(参照!F137="","",参照!F137)</f>
        <v>大和エネルギー(株)</v>
      </c>
      <c r="BA137" s="52" t="str">
        <f>IF(参照!G137="","",参照!G137)</f>
        <v>大和エネルギー(株)_(参考値)事業者全体</v>
      </c>
      <c r="BB137" s="52">
        <f t="shared" si="33"/>
        <v>0.30199999999999999</v>
      </c>
      <c r="BD137" s="52" t="str">
        <f>IF(参照!L137="","",参照!L137)</f>
        <v>うすきエネルギー(株)</v>
      </c>
    </row>
    <row r="138" spans="47:56">
      <c r="AU138" s="52" t="str">
        <f>IF(参照!A138="","",参照!A138)</f>
        <v>A0048</v>
      </c>
      <c r="AV138" s="52" t="str">
        <f>IF(参照!B138="","",参照!B138)</f>
        <v>大阪瓦斯(株)</v>
      </c>
      <c r="AW138" s="52">
        <f>IF(参照!C138="","",参照!C138)</f>
        <v>4.1199999999999999E-4</v>
      </c>
      <c r="AX138" s="52" t="str">
        <f>IF(参照!D138="","",参照!D138)</f>
        <v>メニューA</v>
      </c>
      <c r="AY138" s="52">
        <f>IF(参照!E138="","",参照!E138)</f>
        <v>0</v>
      </c>
      <c r="AZ138" s="52" t="str">
        <f>IF(参照!F138="","",参照!F138)</f>
        <v>大阪瓦斯(株)</v>
      </c>
      <c r="BA138" s="52" t="str">
        <f>IF(参照!G138="","",参照!G138)</f>
        <v>大阪瓦斯(株)_メニューA</v>
      </c>
      <c r="BB138" s="52">
        <f t="shared" si="33"/>
        <v>0</v>
      </c>
      <c r="BD138" s="52" t="str">
        <f>IF(参照!L138="","",参照!L138)</f>
        <v>(株)ウッドエナジー</v>
      </c>
    </row>
    <row r="139" spans="47:56">
      <c r="AU139" s="52" t="str">
        <f>IF(参照!A139="","",参照!A139)</f>
        <v/>
      </c>
      <c r="AV139" s="52" t="str">
        <f>IF(参照!B139="","",参照!B139)</f>
        <v/>
      </c>
      <c r="AW139" s="52" t="str">
        <f>IF(参照!C139="","",参照!C139)</f>
        <v/>
      </c>
      <c r="AX139" s="52" t="str">
        <f>IF(参照!D139="","",参照!D139)</f>
        <v>メニューB</v>
      </c>
      <c r="AY139" s="52">
        <f>IF(参照!E139="","",参照!E139)</f>
        <v>0</v>
      </c>
      <c r="AZ139" s="52" t="str">
        <f>IF(参照!F139="","",参照!F139)</f>
        <v>大阪瓦斯(株)</v>
      </c>
      <c r="BA139" s="52" t="str">
        <f>IF(参照!G139="","",参照!G139)</f>
        <v>大阪瓦斯(株)_メニューB</v>
      </c>
      <c r="BB139" s="52">
        <f t="shared" si="33"/>
        <v>0</v>
      </c>
      <c r="BD139" s="52" t="str">
        <f>IF(参照!L139="","",参照!L139)</f>
        <v>宇都宮ライトパワー(株)</v>
      </c>
    </row>
    <row r="140" spans="47:56">
      <c r="AU140" s="52" t="str">
        <f>IF(参照!A140="","",参照!A140)</f>
        <v/>
      </c>
      <c r="AV140" s="52" t="str">
        <f>IF(参照!B140="","",参照!B140)</f>
        <v/>
      </c>
      <c r="AW140" s="52" t="str">
        <f>IF(参照!C140="","",参照!C140)</f>
        <v/>
      </c>
      <c r="AX140" s="52" t="str">
        <f>IF(参照!D140="","",参照!D140)</f>
        <v>メニューC</v>
      </c>
      <c r="AY140" s="52">
        <f>IF(参照!E140="","",参照!E140)</f>
        <v>3.9600000000000003E-4</v>
      </c>
      <c r="AZ140" s="52" t="str">
        <f>IF(参照!F140="","",参照!F140)</f>
        <v>大阪瓦斯(株)</v>
      </c>
      <c r="BA140" s="52" t="str">
        <f>IF(参照!G140="","",参照!G140)</f>
        <v>大阪瓦斯(株)_メニューC</v>
      </c>
      <c r="BB140" s="52">
        <f t="shared" si="33"/>
        <v>0.39600000000000002</v>
      </c>
      <c r="BD140" s="52" t="str">
        <f>IF(参照!L140="","",参照!L140)</f>
        <v>うべ未来エネルギー(株)</v>
      </c>
    </row>
    <row r="141" spans="47:56">
      <c r="AU141" s="52" t="str">
        <f>IF(参照!A141="","",参照!A141)</f>
        <v/>
      </c>
      <c r="AV141" s="52" t="str">
        <f>IF(参照!B141="","",参照!B141)</f>
        <v/>
      </c>
      <c r="AW141" s="52" t="str">
        <f>IF(参照!C141="","",参照!C141)</f>
        <v/>
      </c>
      <c r="AX141" s="52" t="str">
        <f>IF(参照!D141="","",参照!D141)</f>
        <v>メニューD(残差)</v>
      </c>
      <c r="AY141" s="52">
        <f>IF(参照!E141="","",参照!E141)</f>
        <v>4.5800000000000002E-4</v>
      </c>
      <c r="AZ141" s="52" t="str">
        <f>IF(参照!F141="","",参照!F141)</f>
        <v>大阪瓦斯(株)</v>
      </c>
      <c r="BA141" s="52" t="str">
        <f>IF(参照!G141="","",参照!G141)</f>
        <v>大阪瓦斯(株)_メニューD(残差)</v>
      </c>
      <c r="BB141" s="52">
        <f t="shared" si="33"/>
        <v>0.45800000000000002</v>
      </c>
      <c r="BD141" s="52" t="str">
        <f>IF(参照!L141="","",参照!L141)</f>
        <v>エア・ウォーター(株)</v>
      </c>
    </row>
    <row r="142" spans="47:56">
      <c r="AU142" s="52" t="str">
        <f>IF(参照!A142="","",参照!A142)</f>
        <v/>
      </c>
      <c r="AV142" s="52" t="str">
        <f>IF(参照!B142="","",参照!B142)</f>
        <v/>
      </c>
      <c r="AW142" s="52" t="str">
        <f>IF(参照!C142="","",参照!C142)</f>
        <v/>
      </c>
      <c r="AX142" s="52" t="str">
        <f>IF(参照!D142="","",参照!D142)</f>
        <v>(参考値)事業者全体</v>
      </c>
      <c r="AY142" s="52">
        <f>IF(参照!E142="","",参照!E142)</f>
        <v>4.2099999999999999E-4</v>
      </c>
      <c r="AZ142" s="52" t="str">
        <f>IF(参照!F142="","",参照!F142)</f>
        <v>大阪瓦斯(株)</v>
      </c>
      <c r="BA142" s="52" t="str">
        <f>IF(参照!G142="","",参照!G142)</f>
        <v>大阪瓦斯(株)_(参考値)事業者全体</v>
      </c>
      <c r="BB142" s="52">
        <f t="shared" si="33"/>
        <v>0.42099999999999999</v>
      </c>
      <c r="BD142" s="52" t="str">
        <f>IF(参照!L142="","",参照!L142)</f>
        <v>エア・ウォーター・ライフソリューション(株)(旧：エア・ウォーター北海道(株))</v>
      </c>
    </row>
    <row r="143" spans="47:56">
      <c r="AU143" s="52" t="str">
        <f>IF(参照!A143="","",参照!A143)</f>
        <v>A0049</v>
      </c>
      <c r="AV143" s="52" t="str">
        <f>IF(参照!B143="","",参照!B143)</f>
        <v>エフビットコミュニケーションズ(株)　</v>
      </c>
      <c r="AW143" s="52">
        <f>IF(参照!C143="","",参照!C143)</f>
        <v>4.5800000000000002E-4</v>
      </c>
      <c r="AX143" s="52" t="str">
        <f>IF(参照!D143="","",参照!D143)</f>
        <v>メニューA</v>
      </c>
      <c r="AY143" s="52">
        <f>IF(参照!E143="","",参照!E143)</f>
        <v>2.4800000000000001E-4</v>
      </c>
      <c r="AZ143" s="52" t="str">
        <f>IF(参照!F143="","",参照!F143)</f>
        <v>エフビットコミュニケーションズ(株)　</v>
      </c>
      <c r="BA143" s="52" t="str">
        <f>IF(参照!G143="","",参照!G143)</f>
        <v>エフビットコミュニケーションズ(株)　_メニューA</v>
      </c>
      <c r="BB143" s="52">
        <f t="shared" si="33"/>
        <v>0.248</v>
      </c>
      <c r="BD143" s="52" t="str">
        <f>IF(参照!L143="","",参照!L143)</f>
        <v>(株)エイチティーピー</v>
      </c>
    </row>
    <row r="144" spans="47:56">
      <c r="AU144" s="52" t="str">
        <f>IF(参照!A144="","",参照!A144)</f>
        <v/>
      </c>
      <c r="AV144" s="52" t="str">
        <f>IF(参照!B144="","",参照!B144)</f>
        <v/>
      </c>
      <c r="AW144" s="52" t="str">
        <f>IF(参照!C144="","",参照!C144)</f>
        <v/>
      </c>
      <c r="AX144" s="52" t="str">
        <f>IF(参照!D144="","",参照!D144)</f>
        <v>メニューB</v>
      </c>
      <c r="AY144" s="52">
        <f>IF(参照!E144="","",参照!E144)</f>
        <v>0</v>
      </c>
      <c r="AZ144" s="52" t="str">
        <f>IF(参照!F144="","",参照!F144)</f>
        <v>エフビットコミュニケーションズ(株)　</v>
      </c>
      <c r="BA144" s="52" t="str">
        <f>IF(参照!G144="","",参照!G144)</f>
        <v>エフビットコミュニケーションズ(株)　_メニューB</v>
      </c>
      <c r="BB144" s="52">
        <f t="shared" si="33"/>
        <v>0</v>
      </c>
      <c r="BD144" s="52" t="str">
        <f>IF(参照!L144="","",参照!L144)</f>
        <v>(株)エーコープサービス</v>
      </c>
    </row>
    <row r="145" spans="47:56">
      <c r="AU145" s="52" t="str">
        <f>IF(参照!A145="","",参照!A145)</f>
        <v/>
      </c>
      <c r="AV145" s="52" t="str">
        <f>IF(参照!B145="","",参照!B145)</f>
        <v/>
      </c>
      <c r="AW145" s="52" t="str">
        <f>IF(参照!C145="","",参照!C145)</f>
        <v/>
      </c>
      <c r="AX145" s="52" t="str">
        <f>IF(参照!D145="","",参照!D145)</f>
        <v>メニューC(残差)</v>
      </c>
      <c r="AY145" s="52">
        <f>IF(参照!E145="","",参照!E145)</f>
        <v>5.2800000000000004E-4</v>
      </c>
      <c r="AZ145" s="52" t="str">
        <f>IF(参照!F145="","",参照!F145)</f>
        <v>エフビットコミュニケーションズ(株)　</v>
      </c>
      <c r="BA145" s="52" t="str">
        <f>IF(参照!G145="","",参照!G145)</f>
        <v>エフビットコミュニケーションズ(株)　_メニューC(残差)</v>
      </c>
      <c r="BB145" s="52">
        <f t="shared" si="33"/>
        <v>0.52800000000000002</v>
      </c>
      <c r="BD145" s="52" t="str">
        <f>IF(参照!L145="","",参照!L145)</f>
        <v>(株)エージーピー　</v>
      </c>
    </row>
    <row r="146" spans="47:56">
      <c r="AU146" s="52" t="str">
        <f>IF(参照!A146="","",参照!A146)</f>
        <v/>
      </c>
      <c r="AV146" s="52" t="str">
        <f>IF(参照!B146="","",参照!B146)</f>
        <v/>
      </c>
      <c r="AW146" s="52" t="str">
        <f>IF(参照!C146="","",参照!C146)</f>
        <v/>
      </c>
      <c r="AX146" s="52" t="str">
        <f>IF(参照!D146="","",参照!D146)</f>
        <v>(参考値)事業者全体</v>
      </c>
      <c r="AY146" s="52">
        <f>IF(参照!E146="","",参照!E146)</f>
        <v>4.7699999999999999E-4</v>
      </c>
      <c r="AZ146" s="52" t="str">
        <f>IF(参照!F146="","",参照!F146)</f>
        <v>エフビットコミュニケーションズ(株)　</v>
      </c>
      <c r="BA146" s="52" t="str">
        <f>IF(参照!G146="","",参照!G146)</f>
        <v>エフビットコミュニケーションズ(株)　_(参考値)事業者全体</v>
      </c>
      <c r="BB146" s="52">
        <f t="shared" si="33"/>
        <v>0.47699999999999998</v>
      </c>
      <c r="BD146" s="52" t="str">
        <f>IF(参照!L146="","",参照!L146)</f>
        <v>(株)エコア</v>
      </c>
    </row>
    <row r="147" spans="47:56">
      <c r="AU147" s="52" t="str">
        <f>IF(参照!A147="","",参照!A147)</f>
        <v>A0050</v>
      </c>
      <c r="AV147" s="52" t="str">
        <f>IF(参照!B147="","",参照!B147)</f>
        <v>ＥＮＥＯＳ(株)</v>
      </c>
      <c r="AW147" s="52">
        <f>IF(参照!C147="","",参照!C147)</f>
        <v>4.06E-4</v>
      </c>
      <c r="AX147" s="52" t="str">
        <f>IF(参照!D147="","",参照!D147)</f>
        <v>メニューA</v>
      </c>
      <c r="AY147" s="52">
        <f>IF(参照!E147="","",参照!E147)</f>
        <v>0</v>
      </c>
      <c r="AZ147" s="52" t="str">
        <f>IF(参照!F147="","",参照!F147)</f>
        <v>ＥＮＥＯＳ(株)</v>
      </c>
      <c r="BA147" s="52" t="str">
        <f>IF(参照!G147="","",参照!G147)</f>
        <v>ＥＮＥＯＳ(株)_メニューA</v>
      </c>
      <c r="BB147" s="52">
        <f t="shared" si="33"/>
        <v>0</v>
      </c>
      <c r="BD147" s="52" t="str">
        <f>IF(参照!L147="","",参照!L147)</f>
        <v>(株)エコスタイル</v>
      </c>
    </row>
    <row r="148" spans="47:56">
      <c r="AU148" s="52" t="str">
        <f>IF(参照!A148="","",参照!A148)</f>
        <v/>
      </c>
      <c r="AV148" s="52" t="str">
        <f>IF(参照!B148="","",参照!B148)</f>
        <v/>
      </c>
      <c r="AW148" s="52" t="str">
        <f>IF(参照!C148="","",参照!C148)</f>
        <v/>
      </c>
      <c r="AX148" s="52" t="str">
        <f>IF(参照!D148="","",参照!D148)</f>
        <v>メニューB</v>
      </c>
      <c r="AY148" s="52">
        <f>IF(参照!E148="","",参照!E148)</f>
        <v>0</v>
      </c>
      <c r="AZ148" s="52" t="str">
        <f>IF(参照!F148="","",参照!F148)</f>
        <v>ＥＮＥＯＳ(株)</v>
      </c>
      <c r="BA148" s="52" t="str">
        <f>IF(参照!G148="","",参照!G148)</f>
        <v>ＥＮＥＯＳ(株)_メニューB</v>
      </c>
      <c r="BB148" s="52">
        <f t="shared" si="33"/>
        <v>0</v>
      </c>
      <c r="BD148" s="52" t="str">
        <f>IF(参照!L148="","",参照!L148)</f>
        <v>(株)エコログ</v>
      </c>
    </row>
    <row r="149" spans="47:56">
      <c r="AU149" s="52" t="str">
        <f>IF(参照!A149="","",参照!A149)</f>
        <v/>
      </c>
      <c r="AV149" s="52" t="str">
        <f>IF(参照!B149="","",参照!B149)</f>
        <v/>
      </c>
      <c r="AW149" s="52" t="str">
        <f>IF(参照!C149="","",参照!C149)</f>
        <v/>
      </c>
      <c r="AX149" s="52" t="str">
        <f>IF(参照!D149="","",参照!D149)</f>
        <v>メニューC</v>
      </c>
      <c r="AY149" s="52">
        <f>IF(参照!E149="","",参照!E149)</f>
        <v>0</v>
      </c>
      <c r="AZ149" s="52" t="str">
        <f>IF(参照!F149="","",参照!F149)</f>
        <v>ＥＮＥＯＳ(株)</v>
      </c>
      <c r="BA149" s="52" t="str">
        <f>IF(参照!G149="","",参照!G149)</f>
        <v>ＥＮＥＯＳ(株)_メニューC</v>
      </c>
      <c r="BB149" s="52">
        <f t="shared" si="33"/>
        <v>0</v>
      </c>
      <c r="BD149" s="52" t="str">
        <f>IF(参照!L149="","",参照!L149)</f>
        <v>(株)エスエナジー</v>
      </c>
    </row>
    <row r="150" spans="47:56">
      <c r="AU150" s="52" t="str">
        <f>IF(参照!A150="","",参照!A150)</f>
        <v/>
      </c>
      <c r="AV150" s="52" t="str">
        <f>IF(参照!B150="","",参照!B150)</f>
        <v/>
      </c>
      <c r="AW150" s="52" t="str">
        <f>IF(参照!C150="","",参照!C150)</f>
        <v/>
      </c>
      <c r="AX150" s="52" t="str">
        <f>IF(参照!D150="","",参照!D150)</f>
        <v>メニューD(残差)</v>
      </c>
      <c r="AY150" s="52">
        <f>IF(参照!E150="","",参照!E150)</f>
        <v>4.5199999999999998E-4</v>
      </c>
      <c r="AZ150" s="52" t="str">
        <f>IF(参照!F150="","",参照!F150)</f>
        <v>ＥＮＥＯＳ(株)</v>
      </c>
      <c r="BA150" s="52" t="str">
        <f>IF(参照!G150="","",参照!G150)</f>
        <v>ＥＮＥＯＳ(株)_メニューD(残差)</v>
      </c>
      <c r="BB150" s="52">
        <f t="shared" si="33"/>
        <v>0.45199999999999996</v>
      </c>
      <c r="BD150" s="52" t="str">
        <f>IF(参照!L150="","",参照!L150)</f>
        <v>(株)エスケーエナジー</v>
      </c>
    </row>
    <row r="151" spans="47:56">
      <c r="AU151" s="52" t="str">
        <f>IF(参照!A151="","",参照!A151)</f>
        <v/>
      </c>
      <c r="AV151" s="52" t="str">
        <f>IF(参照!B151="","",参照!B151)</f>
        <v/>
      </c>
      <c r="AW151" s="52" t="str">
        <f>IF(参照!C151="","",参照!C151)</f>
        <v/>
      </c>
      <c r="AX151" s="52" t="str">
        <f>IF(参照!D151="","",参照!D151)</f>
        <v>(参考値)事業者全体</v>
      </c>
      <c r="AY151" s="52">
        <f>IF(参照!E151="","",参照!E151)</f>
        <v>4.7699999999999999E-4</v>
      </c>
      <c r="AZ151" s="52" t="str">
        <f>IF(参照!F151="","",参照!F151)</f>
        <v>ＥＮＥＯＳ(株)</v>
      </c>
      <c r="BA151" s="52" t="str">
        <f>IF(参照!G151="","",参照!G151)</f>
        <v>ＥＮＥＯＳ(株)_(参考値)事業者全体</v>
      </c>
      <c r="BB151" s="52">
        <f t="shared" si="33"/>
        <v>0.47699999999999998</v>
      </c>
      <c r="BD151" s="52" t="str">
        <f>IF(参照!L151="","",参照!L151)</f>
        <v>越後天然ガス(株)</v>
      </c>
    </row>
    <row r="152" spans="47:56">
      <c r="AU152" s="52" t="str">
        <f>IF(参照!A152="","",参照!A152)</f>
        <v>A0051</v>
      </c>
      <c r="AV152" s="52" t="str">
        <f>IF(参照!B152="","",参照!B152)</f>
        <v>真庭バイオエネルギー(株)</v>
      </c>
      <c r="AW152" s="52">
        <f>IF(参照!C152="","",参照!C152)</f>
        <v>5.0000000000000002E-5</v>
      </c>
      <c r="AX152" s="52" t="str">
        <f>IF(参照!D152="","",参照!D152)</f>
        <v/>
      </c>
      <c r="AY152" s="52">
        <f>IF(参照!E152="","",参照!E152)</f>
        <v>4.6200000000000001E-4</v>
      </c>
      <c r="AZ152" s="52" t="str">
        <f>IF(参照!F152="","",参照!F152)</f>
        <v>真庭バイオエネルギー(株)</v>
      </c>
      <c r="BA152" s="52" t="str">
        <f>IF(参照!G152="","",参照!G152)</f>
        <v>真庭バイオエネルギー(株)_</v>
      </c>
      <c r="BB152" s="52">
        <f t="shared" si="33"/>
        <v>0.46200000000000002</v>
      </c>
      <c r="BD152" s="52" t="str">
        <f>IF(参照!L152="","",参照!L152)</f>
        <v>エッセンシャルエナジー(株)</v>
      </c>
    </row>
    <row r="153" spans="47:56">
      <c r="AU153" s="52" t="str">
        <f>IF(参照!A153="","",参照!A153)</f>
        <v>A0052</v>
      </c>
      <c r="AV153" s="52" t="str">
        <f>IF(参照!B153="","",参照!B153)</f>
        <v>三井物産(株)</v>
      </c>
      <c r="AW153" s="52" t="str">
        <f>IF(参照!C153="","",参照!C153)</f>
        <v>0.000453※</v>
      </c>
      <c r="AX153" s="52" t="str">
        <f>IF(参照!D153="","",参照!D153)</f>
        <v>メニューA</v>
      </c>
      <c r="AY153" s="52">
        <f>IF(参照!E153="","",参照!E153)</f>
        <v>0</v>
      </c>
      <c r="AZ153" s="52" t="str">
        <f>IF(参照!F153="","",参照!F153)</f>
        <v>三井物産(株)</v>
      </c>
      <c r="BA153" s="52" t="str">
        <f>IF(参照!G153="","",参照!G153)</f>
        <v>三井物産(株)_メニューA</v>
      </c>
      <c r="BB153" s="52">
        <f t="shared" si="33"/>
        <v>0</v>
      </c>
      <c r="BD153" s="52" t="str">
        <f>IF(参照!L153="","",参照!L153)</f>
        <v>(株)エナネス</v>
      </c>
    </row>
    <row r="154" spans="47:56">
      <c r="AU154" s="52" t="str">
        <f>IF(参照!A154="","",参照!A154)</f>
        <v/>
      </c>
      <c r="AV154" s="52" t="str">
        <f>IF(参照!B154="","",参照!B154)</f>
        <v/>
      </c>
      <c r="AW154" s="52" t="str">
        <f>IF(参照!C154="","",参照!C154)</f>
        <v/>
      </c>
      <c r="AX154" s="52" t="str">
        <f>IF(参照!D154="","",参照!D154)</f>
        <v>メニューB</v>
      </c>
      <c r="AY154" s="52">
        <f>IF(参照!E154="","",参照!E154)</f>
        <v>2.7300000000000002E-4</v>
      </c>
      <c r="AZ154" s="52" t="str">
        <f>IF(参照!F154="","",参照!F154)</f>
        <v>三井物産(株)</v>
      </c>
      <c r="BA154" s="52" t="str">
        <f>IF(参照!G154="","",参照!G154)</f>
        <v>三井物産(株)_メニューB</v>
      </c>
      <c r="BB154" s="52">
        <f t="shared" si="33"/>
        <v>0.27300000000000002</v>
      </c>
      <c r="BD154" s="52" t="str">
        <f>IF(参照!L154="","",参照!L154)</f>
        <v>(株)エナリス・パワー・マーケティング</v>
      </c>
    </row>
    <row r="155" spans="47:56">
      <c r="AU155" s="52" t="str">
        <f>IF(参照!A155="","",参照!A155)</f>
        <v/>
      </c>
      <c r="AV155" s="52" t="str">
        <f>IF(参照!B155="","",参照!B155)</f>
        <v/>
      </c>
      <c r="AW155" s="52" t="str">
        <f>IF(参照!C155="","",参照!C155)</f>
        <v/>
      </c>
      <c r="AX155" s="52" t="str">
        <f>IF(参照!D155="","",参照!D155)</f>
        <v>メニューC(残差)</v>
      </c>
      <c r="AY155" s="52">
        <f>IF(参照!E155="","",参照!E155)</f>
        <v>6.7599999999999995E-4</v>
      </c>
      <c r="AZ155" s="52" t="str">
        <f>IF(参照!F155="","",参照!F155)</f>
        <v>三井物産(株)</v>
      </c>
      <c r="BA155" s="52" t="str">
        <f>IF(参照!G155="","",参照!G155)</f>
        <v>三井物産(株)_メニューC(残差)</v>
      </c>
      <c r="BB155" s="52">
        <f t="shared" si="33"/>
        <v>0.67599999999999993</v>
      </c>
      <c r="BD155" s="52" t="str">
        <f>IF(参照!L155="","",参照!L155)</f>
        <v>(株)エネアーク関西</v>
      </c>
    </row>
    <row r="156" spans="47:56">
      <c r="AU156" s="52" t="str">
        <f>IF(参照!A156="","",参照!A156)</f>
        <v/>
      </c>
      <c r="AV156" s="52" t="str">
        <f>IF(参照!B156="","",参照!B156)</f>
        <v/>
      </c>
      <c r="AW156" s="52" t="str">
        <f>IF(参照!C156="","",参照!C156)</f>
        <v/>
      </c>
      <c r="AX156" s="52" t="str">
        <f>IF(参照!D156="","",参照!D156)</f>
        <v>(参考値)事業者全体</v>
      </c>
      <c r="AY156" s="52">
        <f>IF(参照!E156="","",参照!E156)</f>
        <v>9.0200000000000002E-4</v>
      </c>
      <c r="AZ156" s="52" t="str">
        <f>IF(参照!F156="","",参照!F156)</f>
        <v>三井物産(株)</v>
      </c>
      <c r="BA156" s="52" t="str">
        <f>IF(参照!G156="","",参照!G156)</f>
        <v>三井物産(株)_(参考値)事業者全体</v>
      </c>
      <c r="BB156" s="52">
        <f t="shared" si="33"/>
        <v>0.90200000000000002</v>
      </c>
      <c r="BD156" s="52" t="str">
        <f>IF(参照!L156="","",参照!L156)</f>
        <v>(株)エネアーク関東</v>
      </c>
    </row>
    <row r="157" spans="47:56">
      <c r="AU157" s="52" t="str">
        <f>IF(参照!A157="","",参照!A157)</f>
        <v>A0053</v>
      </c>
      <c r="AV157" s="52" t="str">
        <f>IF(参照!B157="","",参照!B157)</f>
        <v>オリックス(株)</v>
      </c>
      <c r="AW157" s="52">
        <f>IF(参照!C157="","",参照!C157)</f>
        <v>5.22E-4</v>
      </c>
      <c r="AX157" s="52" t="str">
        <f>IF(参照!D157="","",参照!D157)</f>
        <v>メニューA</v>
      </c>
      <c r="AY157" s="52">
        <f>IF(参照!E157="","",参照!E157)</f>
        <v>3.9899999999999999E-4</v>
      </c>
      <c r="AZ157" s="52" t="str">
        <f>IF(参照!F157="","",参照!F157)</f>
        <v>オリックス(株)</v>
      </c>
      <c r="BA157" s="52" t="str">
        <f>IF(参照!G157="","",参照!G157)</f>
        <v>オリックス(株)_メニューA</v>
      </c>
      <c r="BB157" s="52">
        <f t="shared" si="33"/>
        <v>0.39900000000000002</v>
      </c>
      <c r="BD157" s="52" t="str">
        <f>IF(参照!L157="","",参照!L157)</f>
        <v>(株)エネウィル(旧：ＪＡＧ国際エナジー(株))</v>
      </c>
    </row>
    <row r="158" spans="47:56">
      <c r="AU158" s="52" t="str">
        <f>IF(参照!A158="","",参照!A158)</f>
        <v/>
      </c>
      <c r="AV158" s="52" t="str">
        <f>IF(参照!B158="","",参照!B158)</f>
        <v/>
      </c>
      <c r="AW158" s="52" t="str">
        <f>IF(参照!C158="","",参照!C158)</f>
        <v/>
      </c>
      <c r="AX158" s="52" t="str">
        <f>IF(参照!D158="","",参照!D158)</f>
        <v>メニューB</v>
      </c>
      <c r="AY158" s="52">
        <f>IF(参照!E158="","",参照!E158)</f>
        <v>2.99E-4</v>
      </c>
      <c r="AZ158" s="52" t="str">
        <f>IF(参照!F158="","",参照!F158)</f>
        <v>オリックス(株)</v>
      </c>
      <c r="BA158" s="52" t="str">
        <f>IF(参照!G158="","",参照!G158)</f>
        <v>オリックス(株)_メニューB</v>
      </c>
      <c r="BB158" s="52">
        <f t="shared" si="33"/>
        <v>0.29899999999999999</v>
      </c>
      <c r="BD158" s="52" t="str">
        <f>IF(参照!L158="","",参照!L158)</f>
        <v>(株)エネクスライフサービス</v>
      </c>
    </row>
    <row r="159" spans="47:56">
      <c r="AU159" s="52" t="str">
        <f>IF(参照!A159="","",参照!A159)</f>
        <v/>
      </c>
      <c r="AV159" s="52" t="str">
        <f>IF(参照!B159="","",参照!B159)</f>
        <v/>
      </c>
      <c r="AW159" s="52" t="str">
        <f>IF(参照!C159="","",参照!C159)</f>
        <v/>
      </c>
      <c r="AX159" s="52" t="str">
        <f>IF(参照!D159="","",参照!D159)</f>
        <v>メニューC</v>
      </c>
      <c r="AY159" s="52">
        <f>IF(参照!E159="","",参照!E159)</f>
        <v>1.9900000000000001E-4</v>
      </c>
      <c r="AZ159" s="52" t="str">
        <f>IF(参照!F159="","",参照!F159)</f>
        <v>オリックス(株)</v>
      </c>
      <c r="BA159" s="52" t="str">
        <f>IF(参照!G159="","",参照!G159)</f>
        <v>オリックス(株)_メニューC</v>
      </c>
      <c r="BB159" s="52">
        <f t="shared" si="33"/>
        <v>0.19900000000000001</v>
      </c>
      <c r="BD159" s="52" t="str">
        <f>IF(参照!L159="","",参照!L159)</f>
        <v>(株)エネクル(旧：堀川産業(株))</v>
      </c>
    </row>
    <row r="160" spans="47:56">
      <c r="AU160" s="52" t="str">
        <f>IF(参照!A160="","",参照!A160)</f>
        <v/>
      </c>
      <c r="AV160" s="52" t="str">
        <f>IF(参照!B160="","",参照!B160)</f>
        <v/>
      </c>
      <c r="AW160" s="52" t="str">
        <f>IF(参照!C160="","",参照!C160)</f>
        <v/>
      </c>
      <c r="AX160" s="52" t="str">
        <f>IF(参照!D160="","",参照!D160)</f>
        <v>メニューD</v>
      </c>
      <c r="AY160" s="52">
        <f>IF(参照!E160="","",参照!E160)</f>
        <v>0</v>
      </c>
      <c r="AZ160" s="52" t="str">
        <f>IF(参照!F160="","",参照!F160)</f>
        <v>オリックス(株)</v>
      </c>
      <c r="BA160" s="52" t="str">
        <f>IF(参照!G160="","",参照!G160)</f>
        <v>オリックス(株)_メニューD</v>
      </c>
      <c r="BB160" s="52">
        <f t="shared" si="33"/>
        <v>0</v>
      </c>
      <c r="BD160" s="52" t="str">
        <f>IF(参照!L160="","",参照!L160)</f>
        <v>エネサーブ(株)</v>
      </c>
    </row>
    <row r="161" spans="47:56">
      <c r="AU161" s="52" t="str">
        <f>IF(参照!A161="","",参照!A161)</f>
        <v/>
      </c>
      <c r="AV161" s="52" t="str">
        <f>IF(参照!B161="","",参照!B161)</f>
        <v/>
      </c>
      <c r="AW161" s="52" t="str">
        <f>IF(参照!C161="","",参照!C161)</f>
        <v/>
      </c>
      <c r="AX161" s="52" t="str">
        <f>IF(参照!D161="","",参照!D161)</f>
        <v>メニューE</v>
      </c>
      <c r="AY161" s="52">
        <f>IF(参照!E161="","",参照!E161)</f>
        <v>4.4999999999999999E-4</v>
      </c>
      <c r="AZ161" s="52" t="str">
        <f>IF(参照!F161="","",参照!F161)</f>
        <v>オリックス(株)</v>
      </c>
      <c r="BA161" s="52" t="str">
        <f>IF(参照!G161="","",参照!G161)</f>
        <v>オリックス(株)_メニューE</v>
      </c>
      <c r="BB161" s="52">
        <f t="shared" si="33"/>
        <v>0.45</v>
      </c>
      <c r="BD161" s="52" t="str">
        <f>IF(参照!L161="","",参照!L161)</f>
        <v>(株)エネサンス関東</v>
      </c>
    </row>
    <row r="162" spans="47:56">
      <c r="AU162" s="52" t="str">
        <f>IF(参照!A162="","",参照!A162)</f>
        <v/>
      </c>
      <c r="AV162" s="52" t="str">
        <f>IF(参照!B162="","",参照!B162)</f>
        <v/>
      </c>
      <c r="AW162" s="52" t="str">
        <f>IF(参照!C162="","",参照!C162)</f>
        <v/>
      </c>
      <c r="AX162" s="52" t="str">
        <f>IF(参照!D162="","",参照!D162)</f>
        <v>メニューF</v>
      </c>
      <c r="AY162" s="52">
        <f>IF(参照!E162="","",参照!E162)</f>
        <v>3.1500000000000001E-4</v>
      </c>
      <c r="AZ162" s="52" t="str">
        <f>IF(参照!F162="","",参照!F162)</f>
        <v>オリックス(株)</v>
      </c>
      <c r="BA162" s="52" t="str">
        <f>IF(参照!G162="","",参照!G162)</f>
        <v>オリックス(株)_メニューF</v>
      </c>
      <c r="BB162" s="52">
        <f t="shared" si="33"/>
        <v>0.315</v>
      </c>
      <c r="BD162" s="52" t="str">
        <f>IF(参照!L162="","",参照!L162)</f>
        <v>エネックス(株)</v>
      </c>
    </row>
    <row r="163" spans="47:56">
      <c r="AU163" s="52" t="str">
        <f>IF(参照!A163="","",参照!A163)</f>
        <v/>
      </c>
      <c r="AV163" s="52" t="str">
        <f>IF(参照!B163="","",参照!B163)</f>
        <v/>
      </c>
      <c r="AW163" s="52" t="str">
        <f>IF(参照!C163="","",参照!C163)</f>
        <v/>
      </c>
      <c r="AX163" s="52" t="str">
        <f>IF(参照!D163="","",参照!D163)</f>
        <v>メニューG</v>
      </c>
      <c r="AY163" s="52">
        <f>IF(参照!E163="","",参照!E163)</f>
        <v>2.3499999999999999E-4</v>
      </c>
      <c r="AZ163" s="52" t="str">
        <f>IF(参照!F163="","",参照!F163)</f>
        <v>オリックス(株)</v>
      </c>
      <c r="BA163" s="52" t="str">
        <f>IF(参照!G163="","",参照!G163)</f>
        <v>オリックス(株)_メニューG</v>
      </c>
      <c r="BB163" s="52">
        <f t="shared" si="33"/>
        <v>0.23499999999999999</v>
      </c>
      <c r="BD163" s="52" t="str">
        <f>IF(参照!L163="","",参照!L163)</f>
        <v>(株)エネット</v>
      </c>
    </row>
    <row r="164" spans="47:56">
      <c r="AU164" s="52" t="str">
        <f>IF(参照!A164="","",参照!A164)</f>
        <v/>
      </c>
      <c r="AV164" s="52" t="str">
        <f>IF(参照!B164="","",参照!B164)</f>
        <v/>
      </c>
      <c r="AW164" s="52" t="str">
        <f>IF(参照!C164="","",参照!C164)</f>
        <v/>
      </c>
      <c r="AX164" s="52" t="str">
        <f>IF(参照!D164="","",参照!D164)</f>
        <v>メニューH(残差)</v>
      </c>
      <c r="AY164" s="52">
        <f>IF(参照!E164="","",参照!E164)</f>
        <v>7.3399999999999995E-4</v>
      </c>
      <c r="AZ164" s="52" t="str">
        <f>IF(参照!F164="","",参照!F164)</f>
        <v>オリックス(株)</v>
      </c>
      <c r="BA164" s="52" t="str">
        <f>IF(参照!G164="","",参照!G164)</f>
        <v>オリックス(株)_メニューH(残差)</v>
      </c>
      <c r="BB164" s="52">
        <f t="shared" si="33"/>
        <v>0.73399999999999999</v>
      </c>
      <c r="BD164" s="52" t="str">
        <f>IF(参照!L164="","",参照!L164)</f>
        <v>エネトレード(株)</v>
      </c>
    </row>
    <row r="165" spans="47:56">
      <c r="AU165" s="52" t="str">
        <f>IF(参照!A165="","",参照!A165)</f>
        <v/>
      </c>
      <c r="AV165" s="52" t="str">
        <f>IF(参照!B165="","",参照!B165)</f>
        <v/>
      </c>
      <c r="AW165" s="52" t="str">
        <f>IF(参照!C165="","",参照!C165)</f>
        <v/>
      </c>
      <c r="AX165" s="52" t="str">
        <f>IF(参照!D165="","",参照!D165)</f>
        <v>(参考値)事業者全体</v>
      </c>
      <c r="AY165" s="52">
        <f>IF(参照!E165="","",参照!E165)</f>
        <v>5.2700000000000002E-4</v>
      </c>
      <c r="AZ165" s="52" t="str">
        <f>IF(参照!F165="","",参照!F165)</f>
        <v>オリックス(株)</v>
      </c>
      <c r="BA165" s="52" t="str">
        <f>IF(参照!G165="","",参照!G165)</f>
        <v>オリックス(株)_(参考値)事業者全体</v>
      </c>
      <c r="BB165" s="52">
        <f t="shared" si="33"/>
        <v>0.52700000000000002</v>
      </c>
      <c r="BD165" s="52" t="str">
        <f>IF(参照!L165="","",参照!L165)</f>
        <v>(株)エネ・ビジョン</v>
      </c>
    </row>
    <row r="166" spans="47:56">
      <c r="AU166" s="52" t="str">
        <f>IF(参照!A166="","",参照!A166)</f>
        <v>A0054</v>
      </c>
      <c r="AV166" s="52" t="str">
        <f>IF(参照!B166="","",参照!B166)</f>
        <v>(株)エネサンス関東</v>
      </c>
      <c r="AW166" s="52">
        <f>IF(参照!C166="","",参照!C166)</f>
        <v>5.1900000000000004E-4</v>
      </c>
      <c r="AX166" s="52" t="str">
        <f>IF(参照!D166="","",参照!D166)</f>
        <v/>
      </c>
      <c r="AY166" s="52">
        <f>IF(参照!E166="","",参照!E166)</f>
        <v>4.6299999999999998E-4</v>
      </c>
      <c r="AZ166" s="52" t="str">
        <f>IF(参照!F166="","",参照!F166)</f>
        <v>(株)エネサンス関東</v>
      </c>
      <c r="BA166" s="52" t="str">
        <f>IF(参照!G166="","",参照!G166)</f>
        <v>(株)エネサンス関東_</v>
      </c>
      <c r="BB166" s="52">
        <f t="shared" si="33"/>
        <v>0.46299999999999997</v>
      </c>
      <c r="BD166" s="52" t="str">
        <f>IF(参照!L166="","",参照!L166)</f>
        <v>(株)エネファント</v>
      </c>
    </row>
    <row r="167" spans="47:56">
      <c r="AU167" s="52" t="str">
        <f>IF(参照!A167="","",参照!A167)</f>
        <v>A0055</v>
      </c>
      <c r="AV167" s="52" t="str">
        <f>IF(参照!B167="","",参照!B167)</f>
        <v>(株)ＵＰＤＡＴＥＲ</v>
      </c>
      <c r="AW167" s="52">
        <f>IF(参照!C167="","",参照!C167)</f>
        <v>1.0399999999999999E-4</v>
      </c>
      <c r="AX167" s="52" t="str">
        <f>IF(参照!D167="","",参照!D167)</f>
        <v>メニューA</v>
      </c>
      <c r="AY167" s="52">
        <f>IF(参照!E167="","",参照!E167)</f>
        <v>0</v>
      </c>
      <c r="AZ167" s="52" t="str">
        <f>IF(参照!F167="","",参照!F167)</f>
        <v>(株)ＵＰＤＡＴＥＲ</v>
      </c>
      <c r="BA167" s="52" t="str">
        <f>IF(参照!G167="","",参照!G167)</f>
        <v>(株)ＵＰＤＡＴＥＲ_メニューA</v>
      </c>
      <c r="BB167" s="52">
        <f t="shared" si="33"/>
        <v>0</v>
      </c>
      <c r="BD167" s="52" t="str">
        <f>IF(参照!L167="","",参照!L167)</f>
        <v>エネラボ(株)</v>
      </c>
    </row>
    <row r="168" spans="47:56">
      <c r="AU168" s="52" t="str">
        <f>IF(参照!A168="","",参照!A168)</f>
        <v/>
      </c>
      <c r="AV168" s="52" t="str">
        <f>IF(参照!B168="","",参照!B168)</f>
        <v/>
      </c>
      <c r="AW168" s="52" t="str">
        <f>IF(参照!C168="","",参照!C168)</f>
        <v/>
      </c>
      <c r="AX168" s="52" t="str">
        <f>IF(参照!D168="","",参照!D168)</f>
        <v>メニューB</v>
      </c>
      <c r="AY168" s="52">
        <f>IF(参照!E168="","",参照!E168)</f>
        <v>1.9900000000000001E-4</v>
      </c>
      <c r="AZ168" s="52" t="str">
        <f>IF(参照!F168="","",参照!F168)</f>
        <v>(株)ＵＰＤＡＴＥＲ</v>
      </c>
      <c r="BA168" s="52" t="str">
        <f>IF(参照!G168="","",参照!G168)</f>
        <v>(株)ＵＰＤＡＴＥＲ_メニューB</v>
      </c>
      <c r="BB168" s="52">
        <f t="shared" si="33"/>
        <v>0.19900000000000001</v>
      </c>
      <c r="BD168" s="52" t="str">
        <f>IF(参照!L168="","",参照!L168)</f>
        <v>(株)エネルギア・ソリューション・アンド・サービス</v>
      </c>
    </row>
    <row r="169" spans="47:56">
      <c r="AU169" s="52" t="str">
        <f>IF(参照!A169="","",参照!A169)</f>
        <v/>
      </c>
      <c r="AV169" s="52" t="str">
        <f>IF(参照!B169="","",参照!B169)</f>
        <v/>
      </c>
      <c r="AW169" s="52" t="str">
        <f>IF(参照!C169="","",参照!C169)</f>
        <v/>
      </c>
      <c r="AX169" s="52" t="str">
        <f>IF(参照!D169="","",参照!D169)</f>
        <v>メニューC(残差)</v>
      </c>
      <c r="AY169" s="52">
        <f>IF(参照!E169="","",参照!E169)</f>
        <v>3.6499999999999998E-4</v>
      </c>
      <c r="AZ169" s="52" t="str">
        <f>IF(参照!F169="","",参照!F169)</f>
        <v>(株)ＵＰＤＡＴＥＲ</v>
      </c>
      <c r="BA169" s="52" t="str">
        <f>IF(参照!G169="","",参照!G169)</f>
        <v>(株)ＵＰＤＡＴＥＲ_メニューC(残差)</v>
      </c>
      <c r="BB169" s="52">
        <f t="shared" si="33"/>
        <v>0.36499999999999999</v>
      </c>
      <c r="BD169" s="52" t="str">
        <f>IF(参照!L169="","",参照!L169)</f>
        <v>エネルギーパワー(株)</v>
      </c>
    </row>
    <row r="170" spans="47:56">
      <c r="AU170" s="52" t="str">
        <f>IF(参照!A170="","",参照!A170)</f>
        <v/>
      </c>
      <c r="AV170" s="52" t="str">
        <f>IF(参照!B170="","",参照!B170)</f>
        <v/>
      </c>
      <c r="AW170" s="52" t="str">
        <f>IF(参照!C170="","",参照!C170)</f>
        <v/>
      </c>
      <c r="AX170" s="52" t="str">
        <f>IF(参照!D170="","",参照!D170)</f>
        <v>(参考値)事業者全体</v>
      </c>
      <c r="AY170" s="52">
        <f>IF(参照!E170="","",参照!E170)</f>
        <v>2.8200000000000002E-4</v>
      </c>
      <c r="AZ170" s="52" t="str">
        <f>IF(参照!F170="","",参照!F170)</f>
        <v>(株)ＵＰＤＡＴＥＲ</v>
      </c>
      <c r="BA170" s="52" t="str">
        <f>IF(参照!G170="","",参照!G170)</f>
        <v>(株)ＵＰＤＡＴＥＲ_(参考値)事業者全体</v>
      </c>
      <c r="BB170" s="52">
        <f t="shared" si="33"/>
        <v>0.28200000000000003</v>
      </c>
      <c r="BD170" s="52" t="str">
        <f>IF(参照!L170="","",参照!L170)</f>
        <v>(株)エネワンでんき(旧：(株)サイサン)</v>
      </c>
    </row>
    <row r="171" spans="47:56">
      <c r="AU171" s="52" t="str">
        <f>IF(参照!A171="","",参照!A171)</f>
        <v>A0056</v>
      </c>
      <c r="AV171" s="52" t="str">
        <f>IF(参照!B171="","",参照!B171)</f>
        <v>シン・エナジー(株)</v>
      </c>
      <c r="AW171" s="52">
        <f>IF(参照!C171="","",参照!C171)</f>
        <v>4.73E-4</v>
      </c>
      <c r="AX171" s="52" t="str">
        <f>IF(参照!D171="","",参照!D171)</f>
        <v>メニューA</v>
      </c>
      <c r="AY171" s="52">
        <f>IF(参照!E171="","",参照!E171)</f>
        <v>0</v>
      </c>
      <c r="AZ171" s="52" t="str">
        <f>IF(参照!F171="","",参照!F171)</f>
        <v>シン・エナジー(株)</v>
      </c>
      <c r="BA171" s="52" t="str">
        <f>IF(参照!G171="","",参照!G171)</f>
        <v>シン・エナジー(株)_メニューA</v>
      </c>
      <c r="BB171" s="52">
        <f t="shared" si="33"/>
        <v>0</v>
      </c>
      <c r="BD171" s="52" t="str">
        <f>IF(参照!L171="","",参照!L171)</f>
        <v>エバーグリーン・マーケティング(株)</v>
      </c>
    </row>
    <row r="172" spans="47:56">
      <c r="AU172" s="52" t="str">
        <f>IF(参照!A172="","",参照!A172)</f>
        <v/>
      </c>
      <c r="AV172" s="52" t="str">
        <f>IF(参照!B172="","",参照!B172)</f>
        <v/>
      </c>
      <c r="AW172" s="52" t="str">
        <f>IF(参照!C172="","",参照!C172)</f>
        <v/>
      </c>
      <c r="AX172" s="52" t="str">
        <f>IF(参照!D172="","",参照!D172)</f>
        <v>メニューB</v>
      </c>
      <c r="AY172" s="52">
        <f>IF(参照!E172="","",参照!E172)</f>
        <v>1.25E-4</v>
      </c>
      <c r="AZ172" s="52" t="str">
        <f>IF(参照!F172="","",参照!F172)</f>
        <v>シン・エナジー(株)</v>
      </c>
      <c r="BA172" s="52" t="str">
        <f>IF(参照!G172="","",参照!G172)</f>
        <v>シン・エナジー(株)_メニューB</v>
      </c>
      <c r="BB172" s="52">
        <f t="shared" si="33"/>
        <v>0.125</v>
      </c>
      <c r="BD172" s="52" t="str">
        <f>IF(参照!L172="","",参照!L172)</f>
        <v>エバーグリーン・リテイリング(株)</v>
      </c>
    </row>
    <row r="173" spans="47:56">
      <c r="AU173" s="52" t="str">
        <f>IF(参照!A173="","",参照!A173)</f>
        <v/>
      </c>
      <c r="AV173" s="52" t="str">
        <f>IF(参照!B173="","",参照!B173)</f>
        <v/>
      </c>
      <c r="AW173" s="52" t="str">
        <f>IF(参照!C173="","",参照!C173)</f>
        <v/>
      </c>
      <c r="AX173" s="52" t="str">
        <f>IF(参照!D173="","",参照!D173)</f>
        <v>メニューC</v>
      </c>
      <c r="AY173" s="52">
        <f>IF(参照!E173="","",参照!E173)</f>
        <v>2.23E-4</v>
      </c>
      <c r="AZ173" s="52" t="str">
        <f>IF(参照!F173="","",参照!F173)</f>
        <v>シン・エナジー(株)</v>
      </c>
      <c r="BA173" s="52" t="str">
        <f>IF(参照!G173="","",参照!G173)</f>
        <v>シン・エナジー(株)_メニューC</v>
      </c>
      <c r="BB173" s="52">
        <f t="shared" si="33"/>
        <v>0.223</v>
      </c>
      <c r="BD173" s="52" t="str">
        <f>IF(参照!L173="","",参照!L173)</f>
        <v>荏原環境プラント(株)</v>
      </c>
    </row>
    <row r="174" spans="47:56">
      <c r="AU174" s="52" t="str">
        <f>IF(参照!A174="","",参照!A174)</f>
        <v/>
      </c>
      <c r="AV174" s="52" t="str">
        <f>IF(参照!B174="","",参照!B174)</f>
        <v/>
      </c>
      <c r="AW174" s="52" t="str">
        <f>IF(参照!C174="","",参照!C174)</f>
        <v/>
      </c>
      <c r="AX174" s="52" t="str">
        <f>IF(参照!D174="","",参照!D174)</f>
        <v>メニューD(残差)</v>
      </c>
      <c r="AY174" s="52">
        <f>IF(参照!E174="","",参照!E174)</f>
        <v>4.35E-4</v>
      </c>
      <c r="AZ174" s="52" t="str">
        <f>IF(参照!F174="","",参照!F174)</f>
        <v>シン・エナジー(株)</v>
      </c>
      <c r="BA174" s="52" t="str">
        <f>IF(参照!G174="","",参照!G174)</f>
        <v>シン・エナジー(株)_メニューD(残差)</v>
      </c>
      <c r="BB174" s="52">
        <f t="shared" si="33"/>
        <v>0.435</v>
      </c>
      <c r="BD174" s="52" t="str">
        <f>IF(参照!L174="","",参照!L174)</f>
        <v>エフィシエント(株)</v>
      </c>
    </row>
    <row r="175" spans="47:56">
      <c r="AU175" s="52" t="str">
        <f>IF(参照!A175="","",参照!A175)</f>
        <v/>
      </c>
      <c r="AV175" s="52" t="str">
        <f>IF(参照!B175="","",参照!B175)</f>
        <v/>
      </c>
      <c r="AW175" s="52" t="str">
        <f>IF(参照!C175="","",参照!C175)</f>
        <v/>
      </c>
      <c r="AX175" s="52" t="str">
        <f>IF(参照!D175="","",参照!D175)</f>
        <v>(参考値)事業者全体</v>
      </c>
      <c r="AY175" s="52">
        <f>IF(参照!E175="","",参照!E175)</f>
        <v>4.7299999999999995E-4</v>
      </c>
      <c r="AZ175" s="52" t="str">
        <f>IF(参照!F175="","",参照!F175)</f>
        <v>シン・エナジー(株)</v>
      </c>
      <c r="BA175" s="52" t="str">
        <f>IF(参照!G175="","",参照!G175)</f>
        <v>シン・エナジー(株)_(参考値)事業者全体</v>
      </c>
      <c r="BB175" s="52">
        <f t="shared" si="33"/>
        <v>0.47299999999999998</v>
      </c>
      <c r="BD175" s="52" t="str">
        <f>IF(参照!L175="","",参照!L175)</f>
        <v>(株)エフエネ</v>
      </c>
    </row>
    <row r="176" spans="47:56">
      <c r="AU176" s="52" t="str">
        <f>IF(参照!A176="","",参照!A176)</f>
        <v>A0057</v>
      </c>
      <c r="AV176" s="52" t="str">
        <f>IF(参照!B176="","",参照!B176)</f>
        <v>(株)サニックス</v>
      </c>
      <c r="AW176" s="52">
        <f>IF(参照!C176="","",参照!C176)</f>
        <v>5.6200000000000011E-4</v>
      </c>
      <c r="AX176" s="52" t="str">
        <f>IF(参照!D176="","",参照!D176)</f>
        <v>メニューA</v>
      </c>
      <c r="AY176" s="52">
        <f>IF(参照!E176="","",参照!E176)</f>
        <v>0</v>
      </c>
      <c r="AZ176" s="52" t="str">
        <f>IF(参照!F176="","",参照!F176)</f>
        <v>(株)サニックス</v>
      </c>
      <c r="BA176" s="52" t="str">
        <f>IF(参照!G176="","",参照!G176)</f>
        <v>(株)サニックス_メニューA</v>
      </c>
      <c r="BB176" s="52">
        <f t="shared" si="33"/>
        <v>0</v>
      </c>
      <c r="BD176" s="52" t="str">
        <f>IF(参照!L176="","",参照!L176)</f>
        <v>(株)エフオン</v>
      </c>
    </row>
    <row r="177" spans="47:56">
      <c r="AU177" s="52" t="str">
        <f>IF(参照!A177="","",参照!A177)</f>
        <v/>
      </c>
      <c r="AV177" s="52" t="str">
        <f>IF(参照!B177="","",参照!B177)</f>
        <v/>
      </c>
      <c r="AW177" s="52" t="str">
        <f>IF(参照!C177="","",参照!C177)</f>
        <v/>
      </c>
      <c r="AX177" s="52" t="str">
        <f>IF(参照!D177="","",参照!D177)</f>
        <v>メニューB</v>
      </c>
      <c r="AY177" s="52">
        <f>IF(参照!E177="","",参照!E177)</f>
        <v>0</v>
      </c>
      <c r="AZ177" s="52" t="str">
        <f>IF(参照!F177="","",参照!F177)</f>
        <v>(株)サニックス</v>
      </c>
      <c r="BA177" s="52" t="str">
        <f>IF(参照!G177="","",参照!G177)</f>
        <v>(株)サニックス_メニューB</v>
      </c>
      <c r="BB177" s="52">
        <f t="shared" si="33"/>
        <v>0</v>
      </c>
      <c r="BD177" s="52" t="str">
        <f>IF(参照!L177="","",参照!L177)</f>
        <v>エフビットコミュニケーションズ(株)　</v>
      </c>
    </row>
    <row r="178" spans="47:56">
      <c r="AU178" s="52" t="str">
        <f>IF(参照!A178="","",参照!A178)</f>
        <v/>
      </c>
      <c r="AV178" s="52" t="str">
        <f>IF(参照!B178="","",参照!B178)</f>
        <v/>
      </c>
      <c r="AW178" s="52" t="str">
        <f>IF(参照!C178="","",参照!C178)</f>
        <v/>
      </c>
      <c r="AX178" s="52" t="str">
        <f>IF(参照!D178="","",参照!D178)</f>
        <v>メニューC</v>
      </c>
      <c r="AY178" s="52">
        <f>IF(参照!E178="","",参照!E178)</f>
        <v>2.8000000000000003E-4</v>
      </c>
      <c r="AZ178" s="52" t="str">
        <f>IF(参照!F178="","",参照!F178)</f>
        <v>(株)サニックス</v>
      </c>
      <c r="BA178" s="52" t="str">
        <f>IF(参照!G178="","",参照!G178)</f>
        <v>(株)サニックス_メニューC</v>
      </c>
      <c r="BB178" s="52">
        <f t="shared" si="33"/>
        <v>0.28000000000000003</v>
      </c>
      <c r="BD178" s="52" t="str">
        <f>IF(参照!L178="","",参照!L178)</f>
        <v>(株)エルピオ</v>
      </c>
    </row>
    <row r="179" spans="47:56">
      <c r="AU179" s="52" t="str">
        <f>IF(参照!A179="","",参照!A179)</f>
        <v/>
      </c>
      <c r="AV179" s="52" t="str">
        <f>IF(参照!B179="","",参照!B179)</f>
        <v/>
      </c>
      <c r="AW179" s="52" t="str">
        <f>IF(参照!C179="","",参照!C179)</f>
        <v/>
      </c>
      <c r="AX179" s="52" t="str">
        <f>IF(参照!D179="","",参照!D179)</f>
        <v>メニューD(残差)</v>
      </c>
      <c r="AY179" s="52">
        <f>IF(参照!E179="","",参照!E179)</f>
        <v>6.4700000000000001E-4</v>
      </c>
      <c r="AZ179" s="52" t="str">
        <f>IF(参照!F179="","",参照!F179)</f>
        <v>(株)サニックス</v>
      </c>
      <c r="BA179" s="52" t="str">
        <f>IF(参照!G179="","",参照!G179)</f>
        <v>(株)サニックス_メニューD(残差)</v>
      </c>
      <c r="BB179" s="52">
        <f t="shared" si="33"/>
        <v>0.64700000000000002</v>
      </c>
      <c r="BD179" s="52" t="str">
        <f>IF(参照!L179="","",参照!L179)</f>
        <v>エルメック(株)</v>
      </c>
    </row>
    <row r="180" spans="47:56">
      <c r="AU180" s="52" t="str">
        <f>IF(参照!A180="","",参照!A180)</f>
        <v/>
      </c>
      <c r="AV180" s="52" t="str">
        <f>IF(参照!B180="","",参照!B180)</f>
        <v/>
      </c>
      <c r="AW180" s="52" t="str">
        <f>IF(参照!C180="","",参照!C180)</f>
        <v/>
      </c>
      <c r="AX180" s="52" t="str">
        <f>IF(参照!D180="","",参照!D180)</f>
        <v>(参考値)事業者全体</v>
      </c>
      <c r="AY180" s="52">
        <f>IF(参照!E180="","",参照!E180)</f>
        <v>4.86E-4</v>
      </c>
      <c r="AZ180" s="52" t="str">
        <f>IF(参照!F180="","",参照!F180)</f>
        <v>(株)サニックス</v>
      </c>
      <c r="BA180" s="52" t="str">
        <f>IF(参照!G180="","",参照!G180)</f>
        <v>(株)サニックス_(参考値)事業者全体</v>
      </c>
      <c r="BB180" s="52">
        <f t="shared" si="33"/>
        <v>0.48599999999999999</v>
      </c>
      <c r="BD180" s="52" t="str">
        <f>IF(参照!L180="","",参照!L180)</f>
        <v>(株)縁人</v>
      </c>
    </row>
    <row r="181" spans="47:56">
      <c r="AU181" s="52" t="str">
        <f>IF(参照!A181="","",参照!A181)</f>
        <v>A0058</v>
      </c>
      <c r="AV181" s="52" t="str">
        <f>IF(参照!B181="","",参照!B181)</f>
        <v>(株)コンシェルジュ</v>
      </c>
      <c r="AW181" s="52">
        <f>IF(参照!C181="","",参照!C181)</f>
        <v>2.2800000000000001E-4</v>
      </c>
      <c r="AX181" s="52" t="str">
        <f>IF(参照!D181="","",参照!D181)</f>
        <v>メニューA</v>
      </c>
      <c r="AY181" s="52">
        <f>IF(参照!E181="","",参照!E181)</f>
        <v>0</v>
      </c>
      <c r="AZ181" s="52" t="str">
        <f>IF(参照!F181="","",参照!F181)</f>
        <v>(株)コンシェルジュ</v>
      </c>
      <c r="BA181" s="52" t="str">
        <f>IF(参照!G181="","",参照!G181)</f>
        <v>(株)コンシェルジュ_メニューA</v>
      </c>
      <c r="BB181" s="52">
        <f t="shared" si="33"/>
        <v>0</v>
      </c>
      <c r="BD181" s="52" t="str">
        <f>IF(参照!L181="","",参照!L181)</f>
        <v>おいでんエネルギー(株)</v>
      </c>
    </row>
    <row r="182" spans="47:56">
      <c r="AU182" s="52" t="str">
        <f>IF(参照!A182="","",参照!A182)</f>
        <v/>
      </c>
      <c r="AV182" s="52" t="str">
        <f>IF(参照!B182="","",参照!B182)</f>
        <v/>
      </c>
      <c r="AW182" s="52" t="str">
        <f>IF(参照!C182="","",参照!C182)</f>
        <v/>
      </c>
      <c r="AX182" s="52" t="str">
        <f>IF(参照!D182="","",参照!D182)</f>
        <v>メニューB(残差)</v>
      </c>
      <c r="AY182" s="52">
        <f>IF(参照!E182="","",参照!E182)</f>
        <v>4.8699999999999997E-4</v>
      </c>
      <c r="AZ182" s="52" t="str">
        <f>IF(参照!F182="","",参照!F182)</f>
        <v>(株)コンシェルジュ</v>
      </c>
      <c r="BA182" s="52" t="str">
        <f>IF(参照!G182="","",参照!G182)</f>
        <v>(株)コンシェルジュ_メニューB(残差)</v>
      </c>
      <c r="BB182" s="52">
        <f t="shared" si="33"/>
        <v>0.48699999999999999</v>
      </c>
      <c r="BD182" s="52" t="str">
        <f>IF(参照!L182="","",参照!L182)</f>
        <v>王子・伊藤忠エネクス電力販売(株)</v>
      </c>
    </row>
    <row r="183" spans="47:56">
      <c r="AU183" s="52" t="str">
        <f>IF(参照!A183="","",参照!A183)</f>
        <v/>
      </c>
      <c r="AV183" s="52" t="str">
        <f>IF(参照!B183="","",参照!B183)</f>
        <v/>
      </c>
      <c r="AW183" s="52" t="str">
        <f>IF(参照!C183="","",参照!C183)</f>
        <v/>
      </c>
      <c r="AX183" s="52" t="str">
        <f>IF(参照!D183="","",参照!D183)</f>
        <v>(参考値)事業者全体</v>
      </c>
      <c r="AY183" s="52">
        <f>IF(参照!E183="","",参照!E183)</f>
        <v>4.4900000000000002E-4</v>
      </c>
      <c r="AZ183" s="52" t="str">
        <f>IF(参照!F183="","",参照!F183)</f>
        <v>(株)コンシェルジュ</v>
      </c>
      <c r="BA183" s="52" t="str">
        <f>IF(参照!G183="","",参照!G183)</f>
        <v>(株)コンシェルジュ_(参考値)事業者全体</v>
      </c>
      <c r="BB183" s="52">
        <f t="shared" si="33"/>
        <v>0.44900000000000001</v>
      </c>
      <c r="BD183" s="52" t="str">
        <f>IF(参照!L183="","",参照!L183)</f>
        <v>青梅ガス(株)</v>
      </c>
    </row>
    <row r="184" spans="47:56">
      <c r="AU184" s="52" t="str">
        <f>IF(参照!A184="","",参照!A184)</f>
        <v>A0060</v>
      </c>
      <c r="AV184" s="52" t="str">
        <f>IF(参照!B184="","",参照!B184)</f>
        <v>(株)アイ・グリッド・ソリューションズ</v>
      </c>
      <c r="AW184" s="52">
        <f>IF(参照!C184="","",参照!C184)</f>
        <v>5.31E-4</v>
      </c>
      <c r="AX184" s="52" t="str">
        <f>IF(参照!D184="","",参照!D184)</f>
        <v>メニューA</v>
      </c>
      <c r="AY184" s="52">
        <f>IF(参照!E184="","",参照!E184)</f>
        <v>0</v>
      </c>
      <c r="AZ184" s="52" t="str">
        <f>IF(参照!F184="","",参照!F184)</f>
        <v>(株)アイ・グリッド・ソリューションズ</v>
      </c>
      <c r="BA184" s="52" t="str">
        <f>IF(参照!G184="","",参照!G184)</f>
        <v>(株)アイ・グリッド・ソリューションズ_メニューA</v>
      </c>
      <c r="BB184" s="52">
        <f t="shared" si="33"/>
        <v>0</v>
      </c>
      <c r="BD184" s="52" t="str">
        <f>IF(参照!L184="","",参照!L184)</f>
        <v>大分ケーブルテレコム(株)</v>
      </c>
    </row>
    <row r="185" spans="47:56">
      <c r="AU185" s="52" t="str">
        <f>IF(参照!A185="","",参照!A185)</f>
        <v/>
      </c>
      <c r="AV185" s="52" t="str">
        <f>IF(参照!B185="","",参照!B185)</f>
        <v/>
      </c>
      <c r="AW185" s="52" t="str">
        <f>IF(参照!C185="","",参照!C185)</f>
        <v/>
      </c>
      <c r="AX185" s="52" t="str">
        <f>IF(参照!D185="","",参照!D185)</f>
        <v>メニューB(残差)</v>
      </c>
      <c r="AY185" s="52">
        <f>IF(参照!E185="","",参照!E185)</f>
        <v>5.0799999999999999E-4</v>
      </c>
      <c r="AZ185" s="52" t="str">
        <f>IF(参照!F185="","",参照!F185)</f>
        <v>(株)アイ・グリッド・ソリューションズ</v>
      </c>
      <c r="BA185" s="52" t="str">
        <f>IF(参照!G185="","",参照!G185)</f>
        <v>(株)アイ・グリッド・ソリューションズ_メニューB(残差)</v>
      </c>
      <c r="BB185" s="52">
        <f t="shared" si="33"/>
        <v>0.50800000000000001</v>
      </c>
      <c r="BD185" s="52" t="str">
        <f>IF(参照!L185="","",参照!L185)</f>
        <v>大垣ガス(株)</v>
      </c>
    </row>
    <row r="186" spans="47:56">
      <c r="AU186" s="52" t="str">
        <f>IF(参照!A186="","",参照!A186)</f>
        <v/>
      </c>
      <c r="AV186" s="52" t="str">
        <f>IF(参照!B186="","",参照!B186)</f>
        <v/>
      </c>
      <c r="AW186" s="52" t="str">
        <f>IF(参照!C186="","",参照!C186)</f>
        <v/>
      </c>
      <c r="AX186" s="52" t="str">
        <f>IF(参照!D186="","",参照!D186)</f>
        <v>(参考値)事業者全体</v>
      </c>
      <c r="AY186" s="52">
        <f>IF(参照!E186="","",参照!E186)</f>
        <v>4.1199999999999999E-4</v>
      </c>
      <c r="AZ186" s="52" t="str">
        <f>IF(参照!F186="","",参照!F186)</f>
        <v>(株)アイ・グリッド・ソリューションズ</v>
      </c>
      <c r="BA186" s="52" t="str">
        <f>IF(参照!G186="","",参照!G186)</f>
        <v>(株)アイ・グリッド・ソリューションズ_(参考値)事業者全体</v>
      </c>
      <c r="BB186" s="52">
        <f t="shared" si="33"/>
        <v>0.41199999999999998</v>
      </c>
      <c r="BD186" s="52" t="str">
        <f>IF(参照!L186="","",参照!L186)</f>
        <v>大阪いずみ市民生活協同組合</v>
      </c>
    </row>
    <row r="187" spans="47:56">
      <c r="AU187" s="52" t="str">
        <f>IF(参照!A187="","",参照!A187)</f>
        <v>A0061</v>
      </c>
      <c r="AV187" s="52" t="str">
        <f>IF(参照!B187="","",参照!B187)</f>
        <v>サミットエナジー(株)</v>
      </c>
      <c r="AW187" s="52">
        <f>IF(参照!C187="","",参照!C187)</f>
        <v>4.5399999999999998E-4</v>
      </c>
      <c r="AX187" s="52" t="str">
        <f>IF(参照!D187="","",参照!D187)</f>
        <v>メニューA</v>
      </c>
      <c r="AY187" s="52">
        <f>IF(参照!E187="","",参照!E187)</f>
        <v>0</v>
      </c>
      <c r="AZ187" s="52" t="str">
        <f>IF(参照!F187="","",参照!F187)</f>
        <v>サミットエナジー(株)</v>
      </c>
      <c r="BA187" s="52" t="str">
        <f>IF(参照!G187="","",参照!G187)</f>
        <v>サミットエナジー(株)_メニューA</v>
      </c>
      <c r="BB187" s="52">
        <f t="shared" si="33"/>
        <v>0</v>
      </c>
      <c r="BD187" s="52" t="str">
        <f>IF(参照!L187="","",参照!L187)</f>
        <v>大阪瓦斯(株)</v>
      </c>
    </row>
    <row r="188" spans="47:56">
      <c r="AU188" s="52" t="str">
        <f>IF(参照!A188="","",参照!A188)</f>
        <v/>
      </c>
      <c r="AV188" s="52" t="str">
        <f>IF(参照!B188="","",参照!B188)</f>
        <v/>
      </c>
      <c r="AW188" s="52" t="str">
        <f>IF(参照!C188="","",参照!C188)</f>
        <v/>
      </c>
      <c r="AX188" s="52" t="str">
        <f>IF(参照!D188="","",参照!D188)</f>
        <v>メニューB(残差)</v>
      </c>
      <c r="AY188" s="52">
        <f>IF(参照!E188="","",参照!E188)</f>
        <v>4.6200000000000001E-4</v>
      </c>
      <c r="AZ188" s="52" t="str">
        <f>IF(参照!F188="","",参照!F188)</f>
        <v>サミットエナジー(株)</v>
      </c>
      <c r="BA188" s="52" t="str">
        <f>IF(参照!G188="","",参照!G188)</f>
        <v>サミットエナジー(株)_メニューB(残差)</v>
      </c>
      <c r="BB188" s="52">
        <f t="shared" si="33"/>
        <v>0.46200000000000002</v>
      </c>
      <c r="BD188" s="52" t="str">
        <f>IF(参照!L188="","",参照!L188)</f>
        <v>おおすみ半島スマートエネルギー(株)</v>
      </c>
    </row>
    <row r="189" spans="47:56">
      <c r="AU189" s="52" t="str">
        <f>IF(参照!A189="","",参照!A189)</f>
        <v/>
      </c>
      <c r="AV189" s="52" t="str">
        <f>IF(参照!B189="","",参照!B189)</f>
        <v/>
      </c>
      <c r="AW189" s="52" t="str">
        <f>IF(参照!C189="","",参照!C189)</f>
        <v/>
      </c>
      <c r="AX189" s="52" t="str">
        <f>IF(参照!D189="","",参照!D189)</f>
        <v>(参考値)事業者全体</v>
      </c>
      <c r="AY189" s="52">
        <f>IF(参照!E189="","",参照!E189)</f>
        <v>4.2999999999999999E-4</v>
      </c>
      <c r="AZ189" s="52" t="str">
        <f>IF(参照!F189="","",参照!F189)</f>
        <v>サミットエナジー(株)</v>
      </c>
      <c r="BA189" s="52" t="str">
        <f>IF(参照!G189="","",参照!G189)</f>
        <v>サミットエナジー(株)_(参考値)事業者全体</v>
      </c>
      <c r="BB189" s="52">
        <f t="shared" si="33"/>
        <v>0.43</v>
      </c>
      <c r="BD189" s="52" t="str">
        <f>IF(参照!L189="","",参照!L189)</f>
        <v>大多喜ガス(株)</v>
      </c>
    </row>
    <row r="190" spans="47:56">
      <c r="AU190" s="52" t="str">
        <f>IF(参照!A190="","",参照!A190)</f>
        <v>A0062</v>
      </c>
      <c r="AV190" s="52" t="str">
        <f>IF(参照!B190="","",参照!B190)</f>
        <v>リコージャパン(株)</v>
      </c>
      <c r="AW190" s="52">
        <f>IF(参照!C190="","",参照!C190)</f>
        <v>4.7899999999999999E-4</v>
      </c>
      <c r="AX190" s="52" t="str">
        <f>IF(参照!D190="","",参照!D190)</f>
        <v>メニューA</v>
      </c>
      <c r="AY190" s="52">
        <f>IF(参照!E190="","",参照!E190)</f>
        <v>0</v>
      </c>
      <c r="AZ190" s="52" t="str">
        <f>IF(参照!F190="","",参照!F190)</f>
        <v>リコージャパン(株)</v>
      </c>
      <c r="BA190" s="52" t="str">
        <f>IF(参照!G190="","",参照!G190)</f>
        <v>リコージャパン(株)_メニューA</v>
      </c>
      <c r="BB190" s="52">
        <f t="shared" si="33"/>
        <v>0</v>
      </c>
      <c r="BD190" s="52" t="str">
        <f>IF(参照!L190="","",参照!L190)</f>
        <v>(株)おおた電力</v>
      </c>
    </row>
    <row r="191" spans="47:56">
      <c r="AU191" s="52" t="str">
        <f>IF(参照!A191="","",参照!A191)</f>
        <v/>
      </c>
      <c r="AV191" s="52" t="str">
        <f>IF(参照!B191="","",参照!B191)</f>
        <v/>
      </c>
      <c r="AW191" s="52" t="str">
        <f>IF(参照!C191="","",参照!C191)</f>
        <v/>
      </c>
      <c r="AX191" s="52" t="str">
        <f>IF(参照!D191="","",参照!D191)</f>
        <v>メニューB</v>
      </c>
      <c r="AY191" s="52">
        <f>IF(参照!E191="","",参照!E191)</f>
        <v>0</v>
      </c>
      <c r="AZ191" s="52" t="str">
        <f>IF(参照!F191="","",参照!F191)</f>
        <v>リコージャパン(株)</v>
      </c>
      <c r="BA191" s="52" t="str">
        <f>IF(参照!G191="","",参照!G191)</f>
        <v>リコージャパン(株)_メニューB</v>
      </c>
      <c r="BB191" s="52">
        <f t="shared" si="33"/>
        <v>0</v>
      </c>
      <c r="BD191" s="52" t="str">
        <f>IF(参照!L191="","",参照!L191)</f>
        <v>(株)岡崎建材</v>
      </c>
    </row>
    <row r="192" spans="47:56">
      <c r="AU192" s="52" t="str">
        <f>IF(参照!A192="","",参照!A192)</f>
        <v/>
      </c>
      <c r="AV192" s="52" t="str">
        <f>IF(参照!B192="","",参照!B192)</f>
        <v/>
      </c>
      <c r="AW192" s="52" t="str">
        <f>IF(参照!C192="","",参照!C192)</f>
        <v/>
      </c>
      <c r="AX192" s="52" t="str">
        <f>IF(参照!D192="","",参照!D192)</f>
        <v>メニューC</v>
      </c>
      <c r="AY192" s="52">
        <f>IF(参照!E192="","",参照!E192)</f>
        <v>3.0199999999999997E-4</v>
      </c>
      <c r="AZ192" s="52" t="str">
        <f>IF(参照!F192="","",参照!F192)</f>
        <v>リコージャパン(株)</v>
      </c>
      <c r="BA192" s="52" t="str">
        <f>IF(参照!G192="","",参照!G192)</f>
        <v>リコージャパン(株)_メニューC</v>
      </c>
      <c r="BB192" s="52">
        <f t="shared" si="33"/>
        <v>0.30199999999999999</v>
      </c>
      <c r="BD192" s="52" t="str">
        <f>IF(参照!L192="","",参照!L192)</f>
        <v>(株)岡崎さくら電力</v>
      </c>
    </row>
    <row r="193" spans="47:56">
      <c r="AU193" s="52" t="str">
        <f>IF(参照!A193="","",参照!A193)</f>
        <v/>
      </c>
      <c r="AV193" s="52" t="str">
        <f>IF(参照!B193="","",参照!B193)</f>
        <v/>
      </c>
      <c r="AW193" s="52" t="str">
        <f>IF(参照!C193="","",参照!C193)</f>
        <v/>
      </c>
      <c r="AX193" s="52" t="str">
        <f>IF(参照!D193="","",参照!D193)</f>
        <v>メニューD</v>
      </c>
      <c r="AY193" s="52">
        <f>IF(参照!E193="","",参照!E193)</f>
        <v>0</v>
      </c>
      <c r="AZ193" s="52" t="str">
        <f>IF(参照!F193="","",参照!F193)</f>
        <v>リコージャパン(株)</v>
      </c>
      <c r="BA193" s="52" t="str">
        <f>IF(参照!G193="","",参照!G193)</f>
        <v>リコージャパン(株)_メニューD</v>
      </c>
      <c r="BB193" s="52">
        <f t="shared" si="33"/>
        <v>0</v>
      </c>
      <c r="BD193" s="52" t="str">
        <f>IF(参照!L193="","",参照!L193)</f>
        <v>岡田建設(株)</v>
      </c>
    </row>
    <row r="194" spans="47:56">
      <c r="AU194" s="52" t="str">
        <f>IF(参照!A194="","",参照!A194)</f>
        <v/>
      </c>
      <c r="AV194" s="52" t="str">
        <f>IF(参照!B194="","",参照!B194)</f>
        <v/>
      </c>
      <c r="AW194" s="52" t="str">
        <f>IF(参照!C194="","",参照!C194)</f>
        <v/>
      </c>
      <c r="AX194" s="52" t="str">
        <f>IF(参照!D194="","",参照!D194)</f>
        <v>メニューE</v>
      </c>
      <c r="AY194" s="52">
        <f>IF(参照!E194="","",参照!E194)</f>
        <v>3.6999999999999999E-4</v>
      </c>
      <c r="AZ194" s="52" t="str">
        <f>IF(参照!F194="","",参照!F194)</f>
        <v>リコージャパン(株)</v>
      </c>
      <c r="BA194" s="52" t="str">
        <f>IF(参照!G194="","",参照!G194)</f>
        <v>リコージャパン(株)_メニューE</v>
      </c>
      <c r="BB194" s="52">
        <f t="shared" si="33"/>
        <v>0.37</v>
      </c>
      <c r="BD194" s="52" t="str">
        <f>IF(参照!L194="","",参照!L194)</f>
        <v>(株)オカモト</v>
      </c>
    </row>
    <row r="195" spans="47:56">
      <c r="AU195" s="52" t="str">
        <f>IF(参照!A195="","",参照!A195)</f>
        <v/>
      </c>
      <c r="AV195" s="52" t="str">
        <f>IF(参照!B195="","",参照!B195)</f>
        <v/>
      </c>
      <c r="AW195" s="52" t="str">
        <f>IF(参照!C195="","",参照!C195)</f>
        <v/>
      </c>
      <c r="AX195" s="52" t="str">
        <f>IF(参照!D195="","",参照!D195)</f>
        <v>メニューF(残差)</v>
      </c>
      <c r="AY195" s="52">
        <f>IF(参照!E195="","",参照!E195)</f>
        <v>4.7799999999999996E-4</v>
      </c>
      <c r="AZ195" s="52" t="str">
        <f>IF(参照!F195="","",参照!F195)</f>
        <v>リコージャパン(株)</v>
      </c>
      <c r="BA195" s="52" t="str">
        <f>IF(参照!G195="","",参照!G195)</f>
        <v>リコージャパン(株)_メニューF(残差)</v>
      </c>
      <c r="BB195" s="52">
        <f t="shared" si="33"/>
        <v>0.47799999999999998</v>
      </c>
      <c r="BD195" s="52" t="str">
        <f>IF(参照!L195="","",参照!L195)</f>
        <v>岡山電力(株)</v>
      </c>
    </row>
    <row r="196" spans="47:56">
      <c r="AU196" s="52" t="str">
        <f>IF(参照!A196="","",参照!A196)</f>
        <v/>
      </c>
      <c r="AV196" s="52" t="str">
        <f>IF(参照!B196="","",参照!B196)</f>
        <v/>
      </c>
      <c r="AW196" s="52" t="str">
        <f>IF(参照!C196="","",参照!C196)</f>
        <v/>
      </c>
      <c r="AX196" s="52" t="str">
        <f>IF(参照!D196="","",参照!D196)</f>
        <v>(参考値)事業者全体</v>
      </c>
      <c r="AY196" s="52">
        <f>IF(参照!E196="","",参照!E196)</f>
        <v>4.4099999999999999E-4</v>
      </c>
      <c r="AZ196" s="52" t="str">
        <f>IF(参照!F196="","",参照!F196)</f>
        <v>リコージャパン(株)</v>
      </c>
      <c r="BA196" s="52" t="str">
        <f>IF(参照!G196="","",参照!G196)</f>
        <v>リコージャパン(株)_(参考値)事業者全体</v>
      </c>
      <c r="BB196" s="52">
        <f t="shared" si="33"/>
        <v>0.441</v>
      </c>
      <c r="BD196" s="52" t="str">
        <f>IF(参照!L196="","",参照!L196)</f>
        <v>(株)沖縄ガスニューパワー</v>
      </c>
    </row>
    <row r="197" spans="47:56">
      <c r="AU197" s="52" t="str">
        <f>IF(参照!A197="","",参照!A197)</f>
        <v>A0063</v>
      </c>
      <c r="AV197" s="52" t="str">
        <f>IF(参照!B197="","",参照!B197)</f>
        <v>(株)エネルギア・ソリューション・アンド・サービス</v>
      </c>
      <c r="AW197" s="52" t="str">
        <f>IF(参照!C197="","",参照!C197)</f>
        <v>0.000453※</v>
      </c>
      <c r="AX197" s="52" t="str">
        <f>IF(参照!D197="","",参照!D197)</f>
        <v>メニューA</v>
      </c>
      <c r="AY197" s="52">
        <f>IF(参照!E197="","",参照!E197)</f>
        <v>0</v>
      </c>
      <c r="AZ197" s="52" t="str">
        <f>IF(参照!F197="","",参照!F197)</f>
        <v>(株)エネルギア・ソリューション・アンド・サービス</v>
      </c>
      <c r="BA197" s="52" t="str">
        <f>IF(参照!G197="","",参照!G197)</f>
        <v>(株)エネルギア・ソリューション・アンド・サービス_メニューA</v>
      </c>
      <c r="BB197" s="52">
        <f t="shared" ref="BB197:BB260" si="34">AY197*1000</f>
        <v>0</v>
      </c>
      <c r="BD197" s="52" t="str">
        <f>IF(参照!L197="","",参照!L197)</f>
        <v>おきなわコープエナジー(株)</v>
      </c>
    </row>
    <row r="198" spans="47:56">
      <c r="AU198" s="52" t="str">
        <f>IF(参照!A198="","",参照!A198)</f>
        <v/>
      </c>
      <c r="AV198" s="52" t="str">
        <f>IF(参照!B198="","",参照!B198)</f>
        <v/>
      </c>
      <c r="AW198" s="52" t="str">
        <f>IF(参照!C198="","",参照!C198)</f>
        <v/>
      </c>
      <c r="AX198" s="52" t="str">
        <f>IF(参照!D198="","",参照!D198)</f>
        <v>メニューB(残差)</v>
      </c>
      <c r="AY198" s="52">
        <f>IF(参照!E198="","",参照!E198)</f>
        <v>4.4099999999999999E-4</v>
      </c>
      <c r="AZ198" s="52" t="str">
        <f>IF(参照!F198="","",参照!F198)</f>
        <v>(株)エネルギア・ソリューション・アンド・サービス</v>
      </c>
      <c r="BA198" s="52" t="str">
        <f>IF(参照!G198="","",参照!G198)</f>
        <v>(株)エネルギア・ソリューション・アンド・サービス_メニューB(残差)</v>
      </c>
      <c r="BB198" s="52">
        <f t="shared" si="34"/>
        <v>0.441</v>
      </c>
      <c r="BD198" s="52" t="str">
        <f>IF(参照!L198="","",参照!L198)</f>
        <v>沖縄新エネ開発(株)</v>
      </c>
    </row>
    <row r="199" spans="47:56">
      <c r="AU199" s="52" t="str">
        <f>IF(参照!A199="","",参照!A199)</f>
        <v/>
      </c>
      <c r="AV199" s="52" t="str">
        <f>IF(参照!B199="","",参照!B199)</f>
        <v/>
      </c>
      <c r="AW199" s="52" t="str">
        <f>IF(参照!C199="","",参照!C199)</f>
        <v/>
      </c>
      <c r="AX199" s="52" t="str">
        <f>IF(参照!D199="","",参照!D199)</f>
        <v>(参考値)事業者全体</v>
      </c>
      <c r="AY199" s="52">
        <f>IF(参照!E199="","",参照!E199)</f>
        <v>5.9499999999999993E-4</v>
      </c>
      <c r="AZ199" s="52" t="str">
        <f>IF(参照!F199="","",参照!F199)</f>
        <v>(株)エネルギア・ソリューション・アンド・サービス</v>
      </c>
      <c r="BA199" s="52" t="str">
        <f>IF(参照!G199="","",参照!G199)</f>
        <v>(株)エネルギア・ソリューション・アンド・サービス_(参考値)事業者全体</v>
      </c>
      <c r="BB199" s="52">
        <f t="shared" si="34"/>
        <v>0.59499999999999997</v>
      </c>
      <c r="BD199" s="52" t="str">
        <f>IF(参照!L199="","",参照!L199)</f>
        <v>奥出雲電力(株)</v>
      </c>
    </row>
    <row r="200" spans="47:56">
      <c r="AU200" s="52" t="str">
        <f>IF(参照!A200="","",参照!A200)</f>
        <v>A0064</v>
      </c>
      <c r="AV200" s="52" t="str">
        <f>IF(参照!B200="","",参照!B200)</f>
        <v>東京ガス(株)</v>
      </c>
      <c r="AW200" s="52">
        <f>IF(参照!C200="","",参照!C200)</f>
        <v>4.35E-4</v>
      </c>
      <c r="AX200" s="52" t="str">
        <f>IF(参照!D200="","",参照!D200)</f>
        <v>メニューA</v>
      </c>
      <c r="AY200" s="52">
        <f>IF(参照!E200="","",参照!E200)</f>
        <v>0</v>
      </c>
      <c r="AZ200" s="52" t="str">
        <f>IF(参照!F200="","",参照!F200)</f>
        <v>東京ガス(株)</v>
      </c>
      <c r="BA200" s="52" t="str">
        <f>IF(参照!G200="","",参照!G200)</f>
        <v>東京ガス(株)_メニューA</v>
      </c>
      <c r="BB200" s="52">
        <f t="shared" si="34"/>
        <v>0</v>
      </c>
      <c r="BD200" s="52" t="str">
        <f>IF(参照!L200="","",参照!L200)</f>
        <v>(株)オズエナジー</v>
      </c>
    </row>
    <row r="201" spans="47:56">
      <c r="AU201" s="52" t="str">
        <f>IF(参照!A201="","",参照!A201)</f>
        <v/>
      </c>
      <c r="AV201" s="52" t="str">
        <f>IF(参照!B201="","",参照!B201)</f>
        <v/>
      </c>
      <c r="AW201" s="52" t="str">
        <f>IF(参照!C201="","",参照!C201)</f>
        <v/>
      </c>
      <c r="AX201" s="52" t="str">
        <f>IF(参照!D201="","",参照!D201)</f>
        <v>メニューB</v>
      </c>
      <c r="AY201" s="52">
        <f>IF(参照!E201="","",参照!E201)</f>
        <v>0</v>
      </c>
      <c r="AZ201" s="52" t="str">
        <f>IF(参照!F201="","",参照!F201)</f>
        <v>東京ガス(株)</v>
      </c>
      <c r="BA201" s="52" t="str">
        <f>IF(参照!G201="","",参照!G201)</f>
        <v>東京ガス(株)_メニューB</v>
      </c>
      <c r="BB201" s="52">
        <f t="shared" si="34"/>
        <v>0</v>
      </c>
      <c r="BD201" s="52" t="str">
        <f>IF(参照!L201="","",参照!L201)</f>
        <v>(株)オノプロックス</v>
      </c>
    </row>
    <row r="202" spans="47:56">
      <c r="AU202" s="52" t="str">
        <f>IF(参照!A202="","",参照!A202)</f>
        <v/>
      </c>
      <c r="AV202" s="52" t="str">
        <f>IF(参照!B202="","",参照!B202)</f>
        <v/>
      </c>
      <c r="AW202" s="52" t="str">
        <f>IF(参照!C202="","",参照!C202)</f>
        <v/>
      </c>
      <c r="AX202" s="52" t="str">
        <f>IF(参照!D202="","",参照!D202)</f>
        <v>メニューC</v>
      </c>
      <c r="AY202" s="52">
        <f>IF(参照!E202="","",参照!E202)</f>
        <v>6.6000000000000005E-5</v>
      </c>
      <c r="AZ202" s="52" t="str">
        <f>IF(参照!F202="","",参照!F202)</f>
        <v>東京ガス(株)</v>
      </c>
      <c r="BA202" s="52" t="str">
        <f>IF(参照!G202="","",参照!G202)</f>
        <v>東京ガス(株)_メニューC</v>
      </c>
      <c r="BB202" s="52">
        <f t="shared" si="34"/>
        <v>6.6000000000000003E-2</v>
      </c>
      <c r="BD202" s="52" t="str">
        <f>IF(参照!L202="","",参照!L202)</f>
        <v>(株)オプテージ</v>
      </c>
    </row>
    <row r="203" spans="47:56">
      <c r="AU203" s="52" t="str">
        <f>IF(参照!A203="","",参照!A203)</f>
        <v/>
      </c>
      <c r="AV203" s="52" t="str">
        <f>IF(参照!B203="","",参照!B203)</f>
        <v/>
      </c>
      <c r="AW203" s="52" t="str">
        <f>IF(参照!C203="","",参照!C203)</f>
        <v/>
      </c>
      <c r="AX203" s="52" t="str">
        <f>IF(参照!D203="","",参照!D203)</f>
        <v>メニューD</v>
      </c>
      <c r="AY203" s="52">
        <f>IF(参照!E203="","",参照!E203)</f>
        <v>2.3499999999999999E-4</v>
      </c>
      <c r="AZ203" s="52" t="str">
        <f>IF(参照!F203="","",参照!F203)</f>
        <v>東京ガス(株)</v>
      </c>
      <c r="BA203" s="52" t="str">
        <f>IF(参照!G203="","",参照!G203)</f>
        <v>東京ガス(株)_メニューD</v>
      </c>
      <c r="BB203" s="52">
        <f t="shared" si="34"/>
        <v>0.23499999999999999</v>
      </c>
      <c r="BD203" s="52" t="str">
        <f>IF(参照!L203="","",参照!L203)</f>
        <v>おもてなし山形(株)</v>
      </c>
    </row>
    <row r="204" spans="47:56">
      <c r="AU204" s="52" t="str">
        <f>IF(参照!A204="","",参照!A204)</f>
        <v/>
      </c>
      <c r="AV204" s="52" t="str">
        <f>IF(参照!B204="","",参照!B204)</f>
        <v/>
      </c>
      <c r="AW204" s="52" t="str">
        <f>IF(参照!C204="","",参照!C204)</f>
        <v/>
      </c>
      <c r="AX204" s="52" t="str">
        <f>IF(参照!D204="","",参照!D204)</f>
        <v>メニューE</v>
      </c>
      <c r="AY204" s="52">
        <f>IF(参照!E204="","",参照!E204)</f>
        <v>2.4899999999999998E-4</v>
      </c>
      <c r="AZ204" s="52" t="str">
        <f>IF(参照!F204="","",参照!F204)</f>
        <v>東京ガス(株)</v>
      </c>
      <c r="BA204" s="52" t="str">
        <f>IF(参照!G204="","",参照!G204)</f>
        <v>東京ガス(株)_メニューE</v>
      </c>
      <c r="BB204" s="52">
        <f t="shared" si="34"/>
        <v>0.24899999999999997</v>
      </c>
      <c r="BD204" s="52" t="str">
        <f>IF(参照!L204="","",参照!L204)</f>
        <v>オリックス(株)</v>
      </c>
    </row>
    <row r="205" spans="47:56">
      <c r="AU205" s="52" t="str">
        <f>IF(参照!A205="","",参照!A205)</f>
        <v/>
      </c>
      <c r="AV205" s="52" t="str">
        <f>IF(参照!B205="","",参照!B205)</f>
        <v/>
      </c>
      <c r="AW205" s="52" t="str">
        <f>IF(参照!C205="","",参照!C205)</f>
        <v/>
      </c>
      <c r="AX205" s="52" t="str">
        <f>IF(参照!D205="","",参照!D205)</f>
        <v>メニューF(残差)</v>
      </c>
      <c r="AY205" s="52">
        <f>IF(参照!E205="","",参照!E205)</f>
        <v>4.4299999999999998E-4</v>
      </c>
      <c r="AZ205" s="52" t="str">
        <f>IF(参照!F205="","",参照!F205)</f>
        <v>東京ガス(株)</v>
      </c>
      <c r="BA205" s="52" t="str">
        <f>IF(参照!G205="","",参照!G205)</f>
        <v>東京ガス(株)_メニューF(残差)</v>
      </c>
      <c r="BB205" s="52">
        <f t="shared" si="34"/>
        <v>0.443</v>
      </c>
      <c r="BD205" s="52" t="str">
        <f>IF(参照!L205="","",参照!L205)</f>
        <v>(株)織戸組</v>
      </c>
    </row>
    <row r="206" spans="47:56">
      <c r="AU206" s="52" t="str">
        <f>IF(参照!A206="","",参照!A206)</f>
        <v/>
      </c>
      <c r="AV206" s="52" t="str">
        <f>IF(参照!B206="","",参照!B206)</f>
        <v/>
      </c>
      <c r="AW206" s="52" t="str">
        <f>IF(参照!C206="","",参照!C206)</f>
        <v/>
      </c>
      <c r="AX206" s="52" t="str">
        <f>IF(参照!D206="","",参照!D206)</f>
        <v>(参考値)事業者全体</v>
      </c>
      <c r="AY206" s="52">
        <f>IF(参照!E206="","",参照!E206)</f>
        <v>2.7700000000000001E-4</v>
      </c>
      <c r="AZ206" s="52" t="str">
        <f>IF(参照!F206="","",参照!F206)</f>
        <v>東京ガス(株)</v>
      </c>
      <c r="BA206" s="52" t="str">
        <f>IF(参照!G206="","",参照!G206)</f>
        <v>東京ガス(株)_(参考値)事業者全体</v>
      </c>
      <c r="BB206" s="52">
        <f t="shared" si="34"/>
        <v>0.27700000000000002</v>
      </c>
      <c r="BD206" s="52" t="str">
        <f>IF(参照!L206="","",参照!L206)</f>
        <v>(株)カーボンニュートラル(旧：西多摩バイオパワー(株))</v>
      </c>
    </row>
    <row r="207" spans="47:56">
      <c r="AU207" s="52" t="str">
        <f>IF(参照!A207="","",参照!A207)</f>
        <v>A0065</v>
      </c>
      <c r="AV207" s="52" t="str">
        <f>IF(参照!B207="","",参照!B207)</f>
        <v>テス・エンジニアリング(株)</v>
      </c>
      <c r="AW207" s="52">
        <f>IF(参照!C207="","",参照!C207)</f>
        <v>2.7099999999999997E-4</v>
      </c>
      <c r="AX207" s="52" t="str">
        <f>IF(参照!D207="","",参照!D207)</f>
        <v>メニューA</v>
      </c>
      <c r="AY207" s="52">
        <f>IF(参照!E207="","",参照!E207)</f>
        <v>3.77E-4</v>
      </c>
      <c r="AZ207" s="52" t="str">
        <f>IF(参照!F207="","",参照!F207)</f>
        <v>テス・エンジニアリング(株)</v>
      </c>
      <c r="BA207" s="52" t="str">
        <f>IF(参照!G207="","",参照!G207)</f>
        <v>テス・エンジニアリング(株)_メニューA</v>
      </c>
      <c r="BB207" s="52">
        <f t="shared" si="34"/>
        <v>0.377</v>
      </c>
      <c r="BD207" s="52" t="str">
        <f>IF(参照!L207="","",参照!L207)</f>
        <v>加賀市総合サービス(株)</v>
      </c>
    </row>
    <row r="208" spans="47:56">
      <c r="AU208" s="52" t="str">
        <f>IF(参照!A208="","",参照!A208)</f>
        <v/>
      </c>
      <c r="AV208" s="52" t="str">
        <f>IF(参照!B208="","",参照!B208)</f>
        <v/>
      </c>
      <c r="AW208" s="52" t="str">
        <f>IF(参照!C208="","",参照!C208)</f>
        <v/>
      </c>
      <c r="AX208" s="52" t="str">
        <f>IF(参照!D208="","",参照!D208)</f>
        <v>メニューB(残差)</v>
      </c>
      <c r="AY208" s="52">
        <f>IF(参照!E208="","",参照!E208)</f>
        <v>3.88E-4</v>
      </c>
      <c r="AZ208" s="52" t="str">
        <f>IF(参照!F208="","",参照!F208)</f>
        <v>テス・エンジニアリング(株)</v>
      </c>
      <c r="BA208" s="52" t="str">
        <f>IF(参照!G208="","",参照!G208)</f>
        <v>テス・エンジニアリング(株)_メニューB(残差)</v>
      </c>
      <c r="BB208" s="52">
        <f t="shared" si="34"/>
        <v>0.38800000000000001</v>
      </c>
      <c r="BD208" s="52" t="str">
        <f>IF(参照!L208="","",参照!L208)</f>
        <v>香川電力(株)　</v>
      </c>
    </row>
    <row r="209" spans="47:56">
      <c r="AU209" s="52" t="str">
        <f>IF(参照!A209="","",参照!A209)</f>
        <v/>
      </c>
      <c r="AV209" s="52" t="str">
        <f>IF(参照!B209="","",参照!B209)</f>
        <v/>
      </c>
      <c r="AW209" s="52" t="str">
        <f>IF(参照!C209="","",参照!C209)</f>
        <v/>
      </c>
      <c r="AX209" s="52" t="str">
        <f>IF(参照!D209="","",参照!D209)</f>
        <v>(参考値)事業者全体</v>
      </c>
      <c r="AY209" s="52">
        <f>IF(参照!E209="","",参照!E209)</f>
        <v>5.2900000000000006E-4</v>
      </c>
      <c r="AZ209" s="52" t="str">
        <f>IF(参照!F209="","",参照!F209)</f>
        <v>テス・エンジニアリング(株)</v>
      </c>
      <c r="BA209" s="52" t="str">
        <f>IF(参照!G209="","",参照!G209)</f>
        <v>テス・エンジニアリング(株)_(参考値)事業者全体</v>
      </c>
      <c r="BB209" s="52">
        <f t="shared" si="34"/>
        <v>0.52900000000000003</v>
      </c>
      <c r="BD209" s="52" t="str">
        <f>IF(参照!L209="","",参照!L209)</f>
        <v>角栄ガス(株)</v>
      </c>
    </row>
    <row r="210" spans="47:56">
      <c r="AU210" s="52" t="str">
        <f>IF(参照!A210="","",参照!A210)</f>
        <v>A0066</v>
      </c>
      <c r="AV210" s="52" t="str">
        <f>IF(参照!B210="","",参照!B210)</f>
        <v>青梅ガス(株)</v>
      </c>
      <c r="AW210" s="52">
        <f>IF(参照!C210="","",参照!C210)</f>
        <v>3.6400000000000001E-4</v>
      </c>
      <c r="AX210" s="52" t="str">
        <f>IF(参照!D210="","",参照!D210)</f>
        <v/>
      </c>
      <c r="AY210" s="52">
        <f>IF(参照!E210="","",参照!E210)</f>
        <v>3.0800000000000001E-4</v>
      </c>
      <c r="AZ210" s="52" t="str">
        <f>IF(参照!F210="","",参照!F210)</f>
        <v>青梅ガス(株)</v>
      </c>
      <c r="BA210" s="52" t="str">
        <f>IF(参照!G210="","",参照!G210)</f>
        <v>青梅ガス(株)_</v>
      </c>
      <c r="BB210" s="52">
        <f t="shared" si="34"/>
        <v>0.308</v>
      </c>
      <c r="BD210" s="52" t="str">
        <f>IF(参照!L210="","",参照!L210)</f>
        <v>格安電力(株)</v>
      </c>
    </row>
    <row r="211" spans="47:56">
      <c r="AU211" s="52" t="str">
        <f>IF(参照!A211="","",参照!A211)</f>
        <v>A0067</v>
      </c>
      <c r="AV211" s="52" t="str">
        <f>IF(参照!B211="","",参照!B211)</f>
        <v>(株)イーネットワークシステムズ</v>
      </c>
      <c r="AW211" s="52">
        <f>IF(参照!C211="","",参照!C211)</f>
        <v>3.79E-4</v>
      </c>
      <c r="AX211" s="52" t="str">
        <f>IF(参照!D211="","",参照!D211)</f>
        <v>メニューA</v>
      </c>
      <c r="AY211" s="52">
        <f>IF(参照!E211="","",参照!E211)</f>
        <v>0</v>
      </c>
      <c r="AZ211" s="52" t="str">
        <f>IF(参照!F211="","",参照!F211)</f>
        <v>(株)イーネットワークシステムズ</v>
      </c>
      <c r="BA211" s="52" t="str">
        <f>IF(参照!G211="","",参照!G211)</f>
        <v>(株)イーネットワークシステムズ_メニューA</v>
      </c>
      <c r="BB211" s="52">
        <f t="shared" si="34"/>
        <v>0</v>
      </c>
      <c r="BD211" s="52" t="str">
        <f>IF(参照!L211="","",参照!L211)</f>
        <v>神楽電力(株)</v>
      </c>
    </row>
    <row r="212" spans="47:56">
      <c r="AU212" s="52" t="str">
        <f>IF(参照!A212="","",参照!A212)</f>
        <v/>
      </c>
      <c r="AV212" s="52" t="str">
        <f>IF(参照!B212="","",参照!B212)</f>
        <v/>
      </c>
      <c r="AW212" s="52" t="str">
        <f>IF(参照!C212="","",参照!C212)</f>
        <v/>
      </c>
      <c r="AX212" s="52" t="str">
        <f>IF(参照!D212="","",参照!D212)</f>
        <v>メニューB</v>
      </c>
      <c r="AY212" s="52">
        <f>IF(参照!E212="","",参照!E212)</f>
        <v>0</v>
      </c>
      <c r="AZ212" s="52" t="str">
        <f>IF(参照!F212="","",参照!F212)</f>
        <v>(株)イーネットワークシステムズ</v>
      </c>
      <c r="BA212" s="52" t="str">
        <f>IF(参照!G212="","",参照!G212)</f>
        <v>(株)イーネットワークシステムズ_メニューB</v>
      </c>
      <c r="BB212" s="52">
        <f t="shared" si="34"/>
        <v>0</v>
      </c>
      <c r="BD212" s="52" t="str">
        <f>IF(参照!L212="","",参照!L212)</f>
        <v>かけがわ報徳パワー(株)</v>
      </c>
    </row>
    <row r="213" spans="47:56">
      <c r="AU213" s="52" t="str">
        <f>IF(参照!A213="","",参照!A213)</f>
        <v/>
      </c>
      <c r="AV213" s="52" t="str">
        <f>IF(参照!B213="","",参照!B213)</f>
        <v/>
      </c>
      <c r="AW213" s="52" t="str">
        <f>IF(参照!C213="","",参照!C213)</f>
        <v/>
      </c>
      <c r="AX213" s="52" t="str">
        <f>IF(参照!D213="","",参照!D213)</f>
        <v>メニューC</v>
      </c>
      <c r="AY213" s="52">
        <f>IF(参照!E213="","",参照!E213)</f>
        <v>0</v>
      </c>
      <c r="AZ213" s="52" t="str">
        <f>IF(参照!F213="","",参照!F213)</f>
        <v>(株)イーネットワークシステムズ</v>
      </c>
      <c r="BA213" s="52" t="str">
        <f>IF(参照!G213="","",参照!G213)</f>
        <v>(株)イーネットワークシステムズ_メニューC</v>
      </c>
      <c r="BB213" s="52">
        <f t="shared" si="34"/>
        <v>0</v>
      </c>
      <c r="BD213" s="52" t="str">
        <f>IF(参照!L213="","",参照!L213)</f>
        <v>鹿児島電力(株)</v>
      </c>
    </row>
    <row r="214" spans="47:56">
      <c r="AU214" s="52" t="str">
        <f>IF(参照!A214="","",参照!A214)</f>
        <v/>
      </c>
      <c r="AV214" s="52" t="str">
        <f>IF(参照!B214="","",参照!B214)</f>
        <v/>
      </c>
      <c r="AW214" s="52" t="str">
        <f>IF(参照!C214="","",参照!C214)</f>
        <v/>
      </c>
      <c r="AX214" s="52" t="str">
        <f>IF(参照!D214="","",参照!D214)</f>
        <v>メニューD</v>
      </c>
      <c r="AY214" s="52">
        <f>IF(参照!E214="","",参照!E214)</f>
        <v>0</v>
      </c>
      <c r="AZ214" s="52" t="str">
        <f>IF(参照!F214="","",参照!F214)</f>
        <v>(株)イーネットワークシステムズ</v>
      </c>
      <c r="BA214" s="52" t="str">
        <f>IF(参照!G214="","",参照!G214)</f>
        <v>(株)イーネットワークシステムズ_メニューD</v>
      </c>
      <c r="BB214" s="52">
        <f t="shared" si="34"/>
        <v>0</v>
      </c>
      <c r="BD214" s="52" t="str">
        <f>IF(参照!L214="","",参照!L214)</f>
        <v>歌舞伎エナジー(株)</v>
      </c>
    </row>
    <row r="215" spans="47:56">
      <c r="AU215" s="52" t="str">
        <f>IF(参照!A215="","",参照!A215)</f>
        <v/>
      </c>
      <c r="AV215" s="52" t="str">
        <f>IF(参照!B215="","",参照!B215)</f>
        <v/>
      </c>
      <c r="AW215" s="52" t="str">
        <f>IF(参照!C215="","",参照!C215)</f>
        <v/>
      </c>
      <c r="AX215" s="52" t="str">
        <f>IF(参照!D215="","",参照!D215)</f>
        <v>メニューE(残差)</v>
      </c>
      <c r="AY215" s="52">
        <f>IF(参照!E215="","",参照!E215)</f>
        <v>3.2299999999999999E-4</v>
      </c>
      <c r="AZ215" s="52" t="str">
        <f>IF(参照!F215="","",参照!F215)</f>
        <v>(株)イーネットワークシステムズ</v>
      </c>
      <c r="BA215" s="52" t="str">
        <f>IF(参照!G215="","",参照!G215)</f>
        <v>(株)イーネットワークシステムズ_メニューE(残差)</v>
      </c>
      <c r="BB215" s="52">
        <f t="shared" si="34"/>
        <v>0.32300000000000001</v>
      </c>
      <c r="BD215" s="52" t="str">
        <f>IF(参照!L215="","",参照!L215)</f>
        <v>(株)かみでん里山公社</v>
      </c>
    </row>
    <row r="216" spans="47:56">
      <c r="AU216" s="52" t="str">
        <f>IF(参照!A216="","",参照!A216)</f>
        <v/>
      </c>
      <c r="AV216" s="52" t="str">
        <f>IF(参照!B216="","",参照!B216)</f>
        <v/>
      </c>
      <c r="AW216" s="52" t="str">
        <f>IF(参照!C216="","",参照!C216)</f>
        <v/>
      </c>
      <c r="AX216" s="52" t="str">
        <f>IF(参照!D216="","",参照!D216)</f>
        <v>(参考値)事業者全体</v>
      </c>
      <c r="AY216" s="52">
        <f>IF(参照!E216="","",参照!E216)</f>
        <v>2.5300000000000002E-4</v>
      </c>
      <c r="AZ216" s="52" t="str">
        <f>IF(参照!F216="","",参照!F216)</f>
        <v>(株)イーネットワークシステムズ</v>
      </c>
      <c r="BA216" s="52" t="str">
        <f>IF(参照!G216="","",参照!G216)</f>
        <v>(株)イーネットワークシステムズ_(参考値)事業者全体</v>
      </c>
      <c r="BB216" s="52">
        <f t="shared" si="34"/>
        <v>0.253</v>
      </c>
      <c r="BD216" s="52" t="str">
        <f>IF(参照!L216="","",参照!L216)</f>
        <v>亀岡ふるさとエナジー(株)</v>
      </c>
    </row>
    <row r="217" spans="47:56">
      <c r="AU217" s="52" t="str">
        <f>IF(参照!A217="","",参照!A217)</f>
        <v>A0068</v>
      </c>
      <c r="AV217" s="52" t="str">
        <f>IF(参照!B217="","",参照!B217)</f>
        <v>(株)エネアーク関東</v>
      </c>
      <c r="AW217" s="52">
        <f>IF(参照!C217="","",参照!C217)</f>
        <v>4.5800000000000002E-4</v>
      </c>
      <c r="AX217" s="52" t="str">
        <f>IF(参照!D217="","",参照!D217)</f>
        <v/>
      </c>
      <c r="AY217" s="52">
        <f>IF(参照!E217="","",参照!E217)</f>
        <v>4.0200000000000001E-4</v>
      </c>
      <c r="AZ217" s="52" t="str">
        <f>IF(参照!F217="","",参照!F217)</f>
        <v>(株)エネアーク関東</v>
      </c>
      <c r="BA217" s="52" t="str">
        <f>IF(参照!G217="","",参照!G217)</f>
        <v>(株)エネアーク関東_</v>
      </c>
      <c r="BB217" s="52">
        <f t="shared" si="34"/>
        <v>0.40200000000000002</v>
      </c>
      <c r="BD217" s="52" t="str">
        <f>IF(参照!L217="","",参照!L217)</f>
        <v>唐津電力(株)</v>
      </c>
    </row>
    <row r="218" spans="47:56">
      <c r="AU218" s="52" t="str">
        <f>IF(参照!A218="","",参照!A218)</f>
        <v>A0069</v>
      </c>
      <c r="AV218" s="52" t="str">
        <f>IF(参照!B218="","",参照!B218)</f>
        <v>(株)東急パワーサプライ</v>
      </c>
      <c r="AW218" s="52">
        <f>IF(参照!C218="","",参照!C218)</f>
        <v>4.9399999999999997E-4</v>
      </c>
      <c r="AX218" s="52" t="str">
        <f>IF(参照!D218="","",参照!D218)</f>
        <v>メニューA</v>
      </c>
      <c r="AY218" s="52">
        <f>IF(参照!E218="","",参照!E218)</f>
        <v>0</v>
      </c>
      <c r="AZ218" s="52" t="str">
        <f>IF(参照!F218="","",参照!F218)</f>
        <v>(株)東急パワーサプライ</v>
      </c>
      <c r="BA218" s="52" t="str">
        <f>IF(参照!G218="","",参照!G218)</f>
        <v>(株)東急パワーサプライ_メニューA</v>
      </c>
      <c r="BB218" s="52">
        <f t="shared" si="34"/>
        <v>0</v>
      </c>
      <c r="BD218" s="52" t="str">
        <f>IF(参照!L218="","",参照!L218)</f>
        <v>(株)唐津パワーホールディングス</v>
      </c>
    </row>
    <row r="219" spans="47:56">
      <c r="AU219" s="52" t="str">
        <f>IF(参照!A219="","",参照!A219)</f>
        <v/>
      </c>
      <c r="AV219" s="52" t="str">
        <f>IF(参照!B219="","",参照!B219)</f>
        <v/>
      </c>
      <c r="AW219" s="52" t="str">
        <f>IF(参照!C219="","",参照!C219)</f>
        <v/>
      </c>
      <c r="AX219" s="52" t="str">
        <f>IF(参照!D219="","",参照!D219)</f>
        <v>メニューB</v>
      </c>
      <c r="AY219" s="52">
        <f>IF(参照!E219="","",参照!E219)</f>
        <v>3.4000000000000002E-4</v>
      </c>
      <c r="AZ219" s="52" t="str">
        <f>IF(参照!F219="","",参照!F219)</f>
        <v>(株)東急パワーサプライ</v>
      </c>
      <c r="BA219" s="52" t="str">
        <f>IF(参照!G219="","",参照!G219)</f>
        <v>(株)東急パワーサプライ_メニューB</v>
      </c>
      <c r="BB219" s="52">
        <f t="shared" si="34"/>
        <v>0.34</v>
      </c>
      <c r="BD219" s="52" t="str">
        <f>IF(参照!L219="","",参照!L219)</f>
        <v>カワサキグリーンエナジー(株)</v>
      </c>
    </row>
    <row r="220" spans="47:56">
      <c r="AU220" s="52" t="str">
        <f>IF(参照!A220="","",参照!A220)</f>
        <v/>
      </c>
      <c r="AV220" s="52" t="str">
        <f>IF(参照!B220="","",参照!B220)</f>
        <v/>
      </c>
      <c r="AW220" s="52" t="str">
        <f>IF(参照!C220="","",参照!C220)</f>
        <v/>
      </c>
      <c r="AX220" s="52" t="str">
        <f>IF(参照!D220="","",参照!D220)</f>
        <v>メニューC</v>
      </c>
      <c r="AY220" s="52">
        <f>IF(参照!E220="","",参照!E220)</f>
        <v>0</v>
      </c>
      <c r="AZ220" s="52" t="str">
        <f>IF(参照!F220="","",参照!F220)</f>
        <v>(株)東急パワーサプライ</v>
      </c>
      <c r="BA220" s="52" t="str">
        <f>IF(参照!G220="","",参照!G220)</f>
        <v>(株)東急パワーサプライ_メニューC</v>
      </c>
      <c r="BB220" s="52">
        <f t="shared" si="34"/>
        <v>0</v>
      </c>
      <c r="BD220" s="52" t="str">
        <f>IF(参照!L220="","",参照!L220)</f>
        <v>(株)関西空調　</v>
      </c>
    </row>
    <row r="221" spans="47:56">
      <c r="AU221" s="52" t="str">
        <f>IF(参照!A221="","",参照!A221)</f>
        <v/>
      </c>
      <c r="AV221" s="52" t="str">
        <f>IF(参照!B221="","",参照!B221)</f>
        <v/>
      </c>
      <c r="AW221" s="52" t="str">
        <f>IF(参照!C221="","",参照!C221)</f>
        <v/>
      </c>
      <c r="AX221" s="52" t="str">
        <f>IF(参照!D221="","",参照!D221)</f>
        <v>メニューD</v>
      </c>
      <c r="AY221" s="52">
        <f>IF(参照!E221="","",参照!E221)</f>
        <v>2.92E-4</v>
      </c>
      <c r="AZ221" s="52" t="str">
        <f>IF(参照!F221="","",参照!F221)</f>
        <v>(株)東急パワーサプライ</v>
      </c>
      <c r="BA221" s="52" t="str">
        <f>IF(参照!G221="","",参照!G221)</f>
        <v>(株)東急パワーサプライ_メニューD</v>
      </c>
      <c r="BB221" s="52">
        <f t="shared" si="34"/>
        <v>0.29199999999999998</v>
      </c>
      <c r="BD221" s="52" t="str">
        <f>IF(参照!L221="","",参照!L221)</f>
        <v>(株)関電エネルギーソリューション</v>
      </c>
    </row>
    <row r="222" spans="47:56">
      <c r="AU222" s="52" t="str">
        <f>IF(参照!A222="","",参照!A222)</f>
        <v/>
      </c>
      <c r="AV222" s="52" t="str">
        <f>IF(参照!B222="","",参照!B222)</f>
        <v/>
      </c>
      <c r="AW222" s="52" t="str">
        <f>IF(参照!C222="","",参照!C222)</f>
        <v/>
      </c>
      <c r="AX222" s="52" t="str">
        <f>IF(参照!D222="","",参照!D222)</f>
        <v>メニューE</v>
      </c>
      <c r="AY222" s="52">
        <f>IF(参照!E222="","",参照!E222)</f>
        <v>0</v>
      </c>
      <c r="AZ222" s="52" t="str">
        <f>IF(参照!F222="","",参照!F222)</f>
        <v>(株)東急パワーサプライ</v>
      </c>
      <c r="BA222" s="52" t="str">
        <f>IF(参照!G222="","",参照!G222)</f>
        <v>(株)東急パワーサプライ_メニューE</v>
      </c>
      <c r="BB222" s="52">
        <f t="shared" si="34"/>
        <v>0</v>
      </c>
      <c r="BD222" s="52" t="str">
        <f>IF(参照!L222="","",参照!L222)</f>
        <v>合同会社北上新電力</v>
      </c>
    </row>
    <row r="223" spans="47:56">
      <c r="AU223" s="52" t="str">
        <f>IF(参照!A223="","",参照!A223)</f>
        <v/>
      </c>
      <c r="AV223" s="52" t="str">
        <f>IF(参照!B223="","",参照!B223)</f>
        <v/>
      </c>
      <c r="AW223" s="52" t="str">
        <f>IF(参照!C223="","",参照!C223)</f>
        <v/>
      </c>
      <c r="AX223" s="52" t="str">
        <f>IF(参照!D223="","",参照!D223)</f>
        <v>メニューF</v>
      </c>
      <c r="AY223" s="52">
        <f>IF(参照!E223="","",参照!E223)</f>
        <v>0</v>
      </c>
      <c r="AZ223" s="52" t="str">
        <f>IF(参照!F223="","",参照!F223)</f>
        <v>(株)東急パワーサプライ</v>
      </c>
      <c r="BA223" s="52" t="str">
        <f>IF(参照!G223="","",参照!G223)</f>
        <v>(株)東急パワーサプライ_メニューF</v>
      </c>
      <c r="BB223" s="52">
        <f t="shared" si="34"/>
        <v>0</v>
      </c>
      <c r="BD223" s="52" t="str">
        <f>IF(参照!L223="","",参照!L223)</f>
        <v>(株)北九州パワー</v>
      </c>
    </row>
    <row r="224" spans="47:56">
      <c r="AU224" s="52" t="str">
        <f>IF(参照!A224="","",参照!A224)</f>
        <v/>
      </c>
      <c r="AV224" s="52" t="str">
        <f>IF(参照!B224="","",参照!B224)</f>
        <v/>
      </c>
      <c r="AW224" s="52" t="str">
        <f>IF(参照!C224="","",参照!C224)</f>
        <v/>
      </c>
      <c r="AX224" s="52" t="str">
        <f>IF(参照!D224="","",参照!D224)</f>
        <v>メニューG(残差)</v>
      </c>
      <c r="AY224" s="52">
        <f>IF(参照!E224="","",参照!E224)</f>
        <v>4.3100000000000001E-4</v>
      </c>
      <c r="AZ224" s="52" t="str">
        <f>IF(参照!F224="","",参照!F224)</f>
        <v>(株)東急パワーサプライ</v>
      </c>
      <c r="BA224" s="52" t="str">
        <f>IF(参照!G224="","",参照!G224)</f>
        <v>(株)東急パワーサプライ_メニューG(残差)</v>
      </c>
      <c r="BB224" s="52">
        <f t="shared" si="34"/>
        <v>0.43099999999999999</v>
      </c>
      <c r="BD224" s="52" t="str">
        <f>IF(参照!L224="","",参照!L224)</f>
        <v>キタコー(株)</v>
      </c>
    </row>
    <row r="225" spans="47:56">
      <c r="AU225" s="52" t="str">
        <f>IF(参照!A225="","",参照!A225)</f>
        <v/>
      </c>
      <c r="AV225" s="52" t="str">
        <f>IF(参照!B225="","",参照!B225)</f>
        <v/>
      </c>
      <c r="AW225" s="52" t="str">
        <f>IF(参照!C225="","",参照!C225)</f>
        <v/>
      </c>
      <c r="AX225" s="52" t="str">
        <f>IF(参照!D225="","",参照!D225)</f>
        <v>(参考値)事業者全体</v>
      </c>
      <c r="AY225" s="52">
        <f>IF(参照!E225="","",参照!E225)</f>
        <v>4.5600000000000003E-4</v>
      </c>
      <c r="AZ225" s="52" t="str">
        <f>IF(参照!F225="","",参照!F225)</f>
        <v>(株)東急パワーサプライ</v>
      </c>
      <c r="BA225" s="52" t="str">
        <f>IF(参照!G225="","",参照!G225)</f>
        <v>(株)東急パワーサプライ_(参考値)事業者全体</v>
      </c>
      <c r="BB225" s="52">
        <f t="shared" si="34"/>
        <v>0.45600000000000002</v>
      </c>
      <c r="BD225" s="52" t="str">
        <f>IF(参照!L225="","",参照!L225)</f>
        <v>北日本ガス(株)</v>
      </c>
    </row>
    <row r="226" spans="47:56">
      <c r="AU226" s="52" t="str">
        <f>IF(参照!A226="","",参照!A226)</f>
        <v>A0070</v>
      </c>
      <c r="AV226" s="52" t="str">
        <f>IF(参照!B226="","",参照!B226)</f>
        <v>王子・伊藤忠エネクス電力販売(株)</v>
      </c>
      <c r="AW226" s="52">
        <f>IF(参照!C226="","",参照!C226)</f>
        <v>5.2500000000000008E-4</v>
      </c>
      <c r="AX226" s="52" t="str">
        <f>IF(参照!D226="","",参照!D226)</f>
        <v>メニューA</v>
      </c>
      <c r="AY226" s="52">
        <f>IF(参照!E226="","",参照!E226)</f>
        <v>0</v>
      </c>
      <c r="AZ226" s="52" t="str">
        <f>IF(参照!F226="","",参照!F226)</f>
        <v>王子・伊藤忠エネクス電力販売(株)</v>
      </c>
      <c r="BA226" s="52" t="str">
        <f>IF(参照!G226="","",参照!G226)</f>
        <v>王子・伊藤忠エネクス電力販売(株)_メニューA</v>
      </c>
      <c r="BB226" s="52">
        <f t="shared" si="34"/>
        <v>0</v>
      </c>
      <c r="BD226" s="52" t="str">
        <f>IF(参照!L226="","",参照!L226)</f>
        <v>北日本石油(株)</v>
      </c>
    </row>
    <row r="227" spans="47:56">
      <c r="AU227" s="52" t="str">
        <f>IF(参照!A227="","",参照!A227)</f>
        <v/>
      </c>
      <c r="AV227" s="52" t="str">
        <f>IF(参照!B227="","",参照!B227)</f>
        <v/>
      </c>
      <c r="AW227" s="52" t="str">
        <f>IF(参照!C227="","",参照!C227)</f>
        <v/>
      </c>
      <c r="AX227" s="52" t="str">
        <f>IF(参照!D227="","",参照!D227)</f>
        <v>メニューB</v>
      </c>
      <c r="AY227" s="52">
        <f>IF(参照!E227="","",参照!E227)</f>
        <v>2.1699999999999999E-4</v>
      </c>
      <c r="AZ227" s="52" t="str">
        <f>IF(参照!F227="","",参照!F227)</f>
        <v>王子・伊藤忠エネクス電力販売(株)</v>
      </c>
      <c r="BA227" s="52" t="str">
        <f>IF(参照!G227="","",参照!G227)</f>
        <v>王子・伊藤忠エネクス電力販売(株)_メニューB</v>
      </c>
      <c r="BB227" s="52">
        <f t="shared" si="34"/>
        <v>0.217</v>
      </c>
      <c r="BD227" s="52" t="str">
        <f>IF(参照!L227="","",参照!L227)</f>
        <v>岐阜電力(株)</v>
      </c>
    </row>
    <row r="228" spans="47:56">
      <c r="AU228" s="52" t="str">
        <f>IF(参照!A228="","",参照!A228)</f>
        <v/>
      </c>
      <c r="AV228" s="52" t="str">
        <f>IF(参照!B228="","",参照!B228)</f>
        <v/>
      </c>
      <c r="AW228" s="52" t="str">
        <f>IF(参照!C228="","",参照!C228)</f>
        <v/>
      </c>
      <c r="AX228" s="52" t="str">
        <f>IF(参照!D228="","",参照!D228)</f>
        <v>メニューC</v>
      </c>
      <c r="AY228" s="52">
        <f>IF(参照!E228="","",参照!E228)</f>
        <v>3.0299999999999999E-4</v>
      </c>
      <c r="AZ228" s="52" t="str">
        <f>IF(参照!F228="","",参照!F228)</f>
        <v>王子・伊藤忠エネクス電力販売(株)</v>
      </c>
      <c r="BA228" s="52" t="str">
        <f>IF(参照!G228="","",参照!G228)</f>
        <v>王子・伊藤忠エネクス電力販売(株)_メニューC</v>
      </c>
      <c r="BB228" s="52">
        <f t="shared" si="34"/>
        <v>0.30299999999999999</v>
      </c>
      <c r="BD228" s="52" t="str">
        <f>IF(参照!L228="","",参照!L228)</f>
        <v>キヤノンマーケティングジャパン(株)</v>
      </c>
    </row>
    <row r="229" spans="47:56">
      <c r="AU229" s="52" t="str">
        <f>IF(参照!A229="","",参照!A229)</f>
        <v/>
      </c>
      <c r="AV229" s="52" t="str">
        <f>IF(参照!B229="","",参照!B229)</f>
        <v/>
      </c>
      <c r="AW229" s="52" t="str">
        <f>IF(参照!C229="","",参照!C229)</f>
        <v/>
      </c>
      <c r="AX229" s="52" t="str">
        <f>IF(参照!D229="","",参照!D229)</f>
        <v>メニューD(残差)</v>
      </c>
      <c r="AY229" s="52">
        <f>IF(参照!E229="","",参照!E229)</f>
        <v>9.0899999999999998E-4</v>
      </c>
      <c r="AZ229" s="52" t="str">
        <f>IF(参照!F229="","",参照!F229)</f>
        <v>王子・伊藤忠エネクス電力販売(株)</v>
      </c>
      <c r="BA229" s="52" t="str">
        <f>IF(参照!G229="","",参照!G229)</f>
        <v>王子・伊藤忠エネクス電力販売(株)_メニューD(残差)</v>
      </c>
      <c r="BB229" s="52">
        <f t="shared" si="34"/>
        <v>0.90900000000000003</v>
      </c>
      <c r="BD229" s="52" t="str">
        <f>IF(参照!L229="","",参照!L229)</f>
        <v>九州エナジー(株)</v>
      </c>
    </row>
    <row r="230" spans="47:56">
      <c r="AU230" s="52" t="str">
        <f>IF(参照!A230="","",参照!A230)</f>
        <v/>
      </c>
      <c r="AV230" s="52" t="str">
        <f>IF(参照!B230="","",参照!B230)</f>
        <v/>
      </c>
      <c r="AW230" s="52" t="str">
        <f>IF(参照!C230="","",参照!C230)</f>
        <v/>
      </c>
      <c r="AX230" s="52" t="str">
        <f>IF(参照!D230="","",参照!D230)</f>
        <v>(参考値)事業者全体</v>
      </c>
      <c r="AY230" s="52">
        <f>IF(参照!E230="","",参照!E230)</f>
        <v>3.9899999999999999E-4</v>
      </c>
      <c r="AZ230" s="52" t="str">
        <f>IF(参照!F230="","",参照!F230)</f>
        <v>王子・伊藤忠エネクス電力販売(株)</v>
      </c>
      <c r="BA230" s="52" t="str">
        <f>IF(参照!G230="","",参照!G230)</f>
        <v>王子・伊藤忠エネクス電力販売(株)_(参考値)事業者全体</v>
      </c>
      <c r="BB230" s="52">
        <f t="shared" si="34"/>
        <v>0.39900000000000002</v>
      </c>
      <c r="BD230" s="52" t="str">
        <f>IF(参照!L230="","",参照!L230)</f>
        <v>九電みらいエナジー(株)</v>
      </c>
    </row>
    <row r="231" spans="47:56">
      <c r="AU231" s="52" t="str">
        <f>IF(参照!A231="","",参照!A231)</f>
        <v>A0071</v>
      </c>
      <c r="AV231" s="52" t="str">
        <f>IF(参照!B231="","",参照!B231)</f>
        <v>伊藤忠商事(株)</v>
      </c>
      <c r="AW231" s="52">
        <f>IF(参照!C231="","",参照!C231)</f>
        <v>7.3999999999999999E-4</v>
      </c>
      <c r="AX231" s="52" t="str">
        <f>IF(参照!D231="","",参照!D231)</f>
        <v>メニューA</v>
      </c>
      <c r="AY231" s="52">
        <f>IF(参照!E231="","",参照!E231)</f>
        <v>0</v>
      </c>
      <c r="AZ231" s="52" t="str">
        <f>IF(参照!F231="","",参照!F231)</f>
        <v>伊藤忠商事(株)</v>
      </c>
      <c r="BA231" s="52" t="str">
        <f>IF(参照!G231="","",参照!G231)</f>
        <v>伊藤忠商事(株)_メニューA</v>
      </c>
      <c r="BB231" s="52">
        <f t="shared" si="34"/>
        <v>0</v>
      </c>
      <c r="BD231" s="52" t="str">
        <f>IF(参照!L231="","",参照!L231)</f>
        <v>京セラ関電エナジー合同会社</v>
      </c>
    </row>
    <row r="232" spans="47:56">
      <c r="AU232" s="52" t="str">
        <f>IF(参照!A232="","",参照!A232)</f>
        <v/>
      </c>
      <c r="AV232" s="52" t="str">
        <f>IF(参照!B232="","",参照!B232)</f>
        <v/>
      </c>
      <c r="AW232" s="52" t="str">
        <f>IF(参照!C232="","",参照!C232)</f>
        <v/>
      </c>
      <c r="AX232" s="52" t="str">
        <f>IF(参照!D232="","",参照!D232)</f>
        <v>メニューB(残差)</v>
      </c>
      <c r="AY232" s="52">
        <f>IF(参照!E232="","",参照!E232)</f>
        <v>4.5300000000000001E-4</v>
      </c>
      <c r="AZ232" s="52" t="str">
        <f>IF(参照!F232="","",参照!F232)</f>
        <v>伊藤忠商事(株)</v>
      </c>
      <c r="BA232" s="52" t="str">
        <f>IF(参照!G232="","",参照!G232)</f>
        <v>伊藤忠商事(株)_メニューB(残差)</v>
      </c>
      <c r="BB232" s="52">
        <f t="shared" si="34"/>
        <v>0.45300000000000001</v>
      </c>
      <c r="BD232" s="52" t="str">
        <f>IF(参照!L232="","",参照!L232)</f>
        <v>京都生活協同組合</v>
      </c>
    </row>
    <row r="233" spans="47:56">
      <c r="AU233" s="52" t="str">
        <f>IF(参照!A233="","",参照!A233)</f>
        <v/>
      </c>
      <c r="AV233" s="52" t="str">
        <f>IF(参照!B233="","",参照!B233)</f>
        <v/>
      </c>
      <c r="AW233" s="52" t="str">
        <f>IF(参照!C233="","",参照!C233)</f>
        <v/>
      </c>
      <c r="AX233" s="52" t="str">
        <f>IF(参照!D233="","",参照!D233)</f>
        <v>(参考値)事業者全体</v>
      </c>
      <c r="AY233" s="52">
        <f>IF(参照!E233="","",参照!E233)</f>
        <v>4.6999999999999999E-4</v>
      </c>
      <c r="AZ233" s="52" t="str">
        <f>IF(参照!F233="","",参照!F233)</f>
        <v>伊藤忠商事(株)</v>
      </c>
      <c r="BA233" s="52" t="str">
        <f>IF(参照!G233="","",参照!G233)</f>
        <v>伊藤忠商事(株)_(参考値)事業者全体</v>
      </c>
      <c r="BB233" s="52">
        <f t="shared" si="34"/>
        <v>0.47</v>
      </c>
      <c r="BD233" s="52" t="str">
        <f>IF(参照!L233="","",参照!L233)</f>
        <v>(株)京楽産業ホールディングス</v>
      </c>
    </row>
    <row r="234" spans="47:56">
      <c r="AU234" s="52" t="str">
        <f>IF(参照!A234="","",参照!A234)</f>
        <v>A0072</v>
      </c>
      <c r="AV234" s="52" t="str">
        <f>IF(参照!B234="","",参照!B234)</f>
        <v>(株)エコスタイル</v>
      </c>
      <c r="AW234" s="52">
        <f>IF(参照!C234="","",参照!C234)</f>
        <v>4.1800000000000002E-4</v>
      </c>
      <c r="AX234" s="52" t="str">
        <f>IF(参照!D234="","",参照!D234)</f>
        <v>メニューA</v>
      </c>
      <c r="AY234" s="52">
        <f>IF(参照!E234="","",参照!E234)</f>
        <v>0</v>
      </c>
      <c r="AZ234" s="52" t="str">
        <f>IF(参照!F234="","",参照!F234)</f>
        <v>(株)エコスタイル</v>
      </c>
      <c r="BA234" s="52" t="str">
        <f>IF(参照!G234="","",参照!G234)</f>
        <v>(株)エコスタイル_メニューA</v>
      </c>
      <c r="BB234" s="52">
        <f t="shared" si="34"/>
        <v>0</v>
      </c>
      <c r="BD234" s="52" t="str">
        <f>IF(参照!L234="","",参照!L234)</f>
        <v>桐生瓦斯(株)</v>
      </c>
    </row>
    <row r="235" spans="47:56">
      <c r="AU235" s="52" t="str">
        <f>IF(参照!A235="","",参照!A235)</f>
        <v/>
      </c>
      <c r="AV235" s="52" t="str">
        <f>IF(参照!B235="","",参照!B235)</f>
        <v/>
      </c>
      <c r="AW235" s="52" t="str">
        <f>IF(参照!C235="","",参照!C235)</f>
        <v/>
      </c>
      <c r="AX235" s="52" t="str">
        <f>IF(参照!D235="","",参照!D235)</f>
        <v>メニューB</v>
      </c>
      <c r="AY235" s="52">
        <f>IF(参照!E235="","",参照!E235)</f>
        <v>0</v>
      </c>
      <c r="AZ235" s="52" t="str">
        <f>IF(参照!F235="","",参照!F235)</f>
        <v>(株)エコスタイル</v>
      </c>
      <c r="BA235" s="52" t="str">
        <f>IF(参照!G235="","",参照!G235)</f>
        <v>(株)エコスタイル_メニューB</v>
      </c>
      <c r="BB235" s="52">
        <f t="shared" si="34"/>
        <v>0</v>
      </c>
      <c r="BD235" s="52" t="str">
        <f>IF(参照!L235="","",参照!L235)</f>
        <v>近畿電力(株)</v>
      </c>
    </row>
    <row r="236" spans="47:56">
      <c r="AU236" s="52" t="str">
        <f>IF(参照!A236="","",参照!A236)</f>
        <v/>
      </c>
      <c r="AV236" s="52" t="str">
        <f>IF(参照!B236="","",参照!B236)</f>
        <v/>
      </c>
      <c r="AW236" s="52" t="str">
        <f>IF(参照!C236="","",参照!C236)</f>
        <v/>
      </c>
      <c r="AX236" s="52" t="str">
        <f>IF(参照!D236="","",参照!D236)</f>
        <v>メニューC(残差)</v>
      </c>
      <c r="AY236" s="52">
        <f>IF(参照!E236="","",参照!E236)</f>
        <v>5.9499999999999993E-4</v>
      </c>
      <c r="AZ236" s="52" t="str">
        <f>IF(参照!F236="","",参照!F236)</f>
        <v>(株)エコスタイル</v>
      </c>
      <c r="BA236" s="52" t="str">
        <f>IF(参照!G236="","",参照!G236)</f>
        <v>(株)エコスタイル_メニューC(残差)</v>
      </c>
      <c r="BB236" s="52">
        <f t="shared" si="34"/>
        <v>0.59499999999999997</v>
      </c>
      <c r="BD236" s="52" t="str">
        <f>IF(参照!L236="","",参照!L236)</f>
        <v>(株)クオリティプラス</v>
      </c>
    </row>
    <row r="237" spans="47:56">
      <c r="AU237" s="52" t="str">
        <f>IF(参照!A237="","",参照!A237)</f>
        <v/>
      </c>
      <c r="AV237" s="52" t="str">
        <f>IF(参照!B237="","",参照!B237)</f>
        <v/>
      </c>
      <c r="AW237" s="52" t="str">
        <f>IF(参照!C237="","",参照!C237)</f>
        <v/>
      </c>
      <c r="AX237" s="52" t="str">
        <f>IF(参照!D237="","",参照!D237)</f>
        <v>(参考値)事業者全体</v>
      </c>
      <c r="AY237" s="52">
        <f>IF(参照!E237="","",参照!E237)</f>
        <v>5.4000000000000001E-4</v>
      </c>
      <c r="AZ237" s="52" t="str">
        <f>IF(参照!F237="","",参照!F237)</f>
        <v>(株)エコスタイル</v>
      </c>
      <c r="BA237" s="52" t="str">
        <f>IF(参照!G237="","",参照!G237)</f>
        <v>(株)エコスタイル_(参考値)事業者全体</v>
      </c>
      <c r="BB237" s="52">
        <f t="shared" si="34"/>
        <v>0.54</v>
      </c>
      <c r="BD237" s="52" t="str">
        <f>IF(参照!L237="","",参照!L237)</f>
        <v>くこくエネルギー(株)(旧：熊本電力(株))</v>
      </c>
    </row>
    <row r="238" spans="47:56">
      <c r="AU238" s="52" t="str">
        <f>IF(参照!A238="","",参照!A238)</f>
        <v>A0073</v>
      </c>
      <c r="AV238" s="52" t="str">
        <f>IF(参照!B238="","",参照!B238)</f>
        <v>入間ガス(株)</v>
      </c>
      <c r="AW238" s="52">
        <f>IF(参照!C238="","",参照!C238)</f>
        <v>3.6400000000000001E-4</v>
      </c>
      <c r="AX238" s="52" t="str">
        <f>IF(参照!D238="","",参照!D238)</f>
        <v/>
      </c>
      <c r="AY238" s="52">
        <f>IF(参照!E238="","",参照!E238)</f>
        <v>3.0800000000000001E-4</v>
      </c>
      <c r="AZ238" s="52" t="str">
        <f>IF(参照!F238="","",参照!F238)</f>
        <v>入間ガス(株)</v>
      </c>
      <c r="BA238" s="52" t="str">
        <f>IF(参照!G238="","",参照!G238)</f>
        <v>入間ガス(株)_</v>
      </c>
      <c r="BB238" s="52">
        <f t="shared" si="34"/>
        <v>0.308</v>
      </c>
      <c r="BD238" s="52" t="str">
        <f>IF(参照!L238="","",参照!L238)</f>
        <v>久慈地域エネルギー(株)</v>
      </c>
    </row>
    <row r="239" spans="47:56">
      <c r="AU239" s="52" t="str">
        <f>IF(参照!A239="","",参照!A239)</f>
        <v>A0074</v>
      </c>
      <c r="AV239" s="52" t="str">
        <f>IF(参照!B239="","",参照!B239)</f>
        <v>テプコカスタマーサービス(株)</v>
      </c>
      <c r="AW239" s="52">
        <f>IF(参照!C239="","",参照!C239)</f>
        <v>5.7499999999999999E-4</v>
      </c>
      <c r="AX239" s="52" t="str">
        <f>IF(参照!D239="","",参照!D239)</f>
        <v/>
      </c>
      <c r="AY239" s="52">
        <f>IF(参照!E239="","",参照!E239)</f>
        <v>5.5800000000000001E-4</v>
      </c>
      <c r="AZ239" s="52" t="str">
        <f>IF(参照!F239="","",参照!F239)</f>
        <v>テプコカスタマーサービス(株)</v>
      </c>
      <c r="BA239" s="52" t="str">
        <f>IF(参照!G239="","",参照!G239)</f>
        <v>テプコカスタマーサービス(株)_</v>
      </c>
      <c r="BB239" s="52">
        <f t="shared" si="34"/>
        <v>0.55800000000000005</v>
      </c>
      <c r="BD239" s="52" t="str">
        <f>IF(参照!L239="","",参照!L239)</f>
        <v>(株)クボタ</v>
      </c>
    </row>
    <row r="240" spans="47:56">
      <c r="AU240" s="52" t="str">
        <f>IF(参照!A240="","",参照!A240)</f>
        <v>A0075</v>
      </c>
      <c r="AV240" s="52" t="str">
        <f>IF(参照!B240="","",参照!B240)</f>
        <v>(株)とんでんホールディングス</v>
      </c>
      <c r="AW240" s="52">
        <f>IF(参照!C240="","",参照!C240)</f>
        <v>4.0900000000000002E-4</v>
      </c>
      <c r="AX240" s="52" t="str">
        <f>IF(参照!D240="","",参照!D240)</f>
        <v/>
      </c>
      <c r="AY240" s="52">
        <f>IF(参照!E240="","",参照!E240)</f>
        <v>5.1000000000000004E-4</v>
      </c>
      <c r="AZ240" s="52" t="str">
        <f>IF(参照!F240="","",参照!F240)</f>
        <v>(株)とんでんホールディングス</v>
      </c>
      <c r="BA240" s="52" t="str">
        <f>IF(参照!G240="","",参照!G240)</f>
        <v>(株)とんでんホールディングス_</v>
      </c>
      <c r="BB240" s="52">
        <f t="shared" si="34"/>
        <v>0.51</v>
      </c>
      <c r="BD240" s="52" t="str">
        <f>IF(参照!L240="","",参照!L240)</f>
        <v>(株)球磨村森電力</v>
      </c>
    </row>
    <row r="241" spans="47:56">
      <c r="AU241" s="52" t="str">
        <f>IF(参照!A241="","",参照!A241)</f>
        <v>A0076</v>
      </c>
      <c r="AV241" s="52" t="str">
        <f>IF(参照!B241="","",参照!B241)</f>
        <v>日鉄エンジニアリング(株)</v>
      </c>
      <c r="AW241" s="52">
        <f>IF(参照!C241="","",参照!C241)</f>
        <v>4.5399999999999998E-4</v>
      </c>
      <c r="AX241" s="52" t="str">
        <f>IF(参照!D241="","",参照!D241)</f>
        <v>メニューA</v>
      </c>
      <c r="AY241" s="52">
        <f>IF(参照!E241="","",参照!E241)</f>
        <v>0</v>
      </c>
      <c r="AZ241" s="52" t="str">
        <f>IF(参照!F241="","",参照!F241)</f>
        <v>日鉄エンジニアリング(株)</v>
      </c>
      <c r="BA241" s="52" t="str">
        <f>IF(参照!G241="","",参照!G241)</f>
        <v>日鉄エンジニアリング(株)_メニューA</v>
      </c>
      <c r="BB241" s="52">
        <f t="shared" si="34"/>
        <v>0</v>
      </c>
      <c r="BD241" s="52" t="str">
        <f>IF(参照!L241="","",参照!L241)</f>
        <v>(株)グランデータ</v>
      </c>
    </row>
    <row r="242" spans="47:56">
      <c r="AU242" s="52" t="str">
        <f>IF(参照!A242="","",参照!A242)</f>
        <v/>
      </c>
      <c r="AV242" s="52" t="str">
        <f>IF(参照!B242="","",参照!B242)</f>
        <v/>
      </c>
      <c r="AW242" s="52" t="str">
        <f>IF(参照!C242="","",参照!C242)</f>
        <v/>
      </c>
      <c r="AX242" s="52" t="str">
        <f>IF(参照!D242="","",参照!D242)</f>
        <v>メニューB</v>
      </c>
      <c r="AY242" s="52">
        <f>IF(参照!E242="","",参照!E242)</f>
        <v>0</v>
      </c>
      <c r="AZ242" s="52" t="str">
        <f>IF(参照!F242="","",参照!F242)</f>
        <v>日鉄エンジニアリング(株)</v>
      </c>
      <c r="BA242" s="52" t="str">
        <f>IF(参照!G242="","",参照!G242)</f>
        <v>日鉄エンジニアリング(株)_メニューB</v>
      </c>
      <c r="BB242" s="52">
        <f t="shared" si="34"/>
        <v>0</v>
      </c>
      <c r="BD242" s="52" t="str">
        <f>IF(参照!L242="","",参照!L242)</f>
        <v>グリーナ(株)</v>
      </c>
    </row>
    <row r="243" spans="47:56">
      <c r="AU243" s="52" t="str">
        <f>IF(参照!A243="","",参照!A243)</f>
        <v/>
      </c>
      <c r="AV243" s="52" t="str">
        <f>IF(参照!B243="","",参照!B243)</f>
        <v/>
      </c>
      <c r="AW243" s="52" t="str">
        <f>IF(参照!C243="","",参照!C243)</f>
        <v/>
      </c>
      <c r="AX243" s="52" t="str">
        <f>IF(参照!D243="","",参照!D243)</f>
        <v>メニューC</v>
      </c>
      <c r="AY243" s="52">
        <f>IF(参照!E243="","",参照!E243)</f>
        <v>1E-4</v>
      </c>
      <c r="AZ243" s="52" t="str">
        <f>IF(参照!F243="","",参照!F243)</f>
        <v>日鉄エンジニアリング(株)</v>
      </c>
      <c r="BA243" s="52" t="str">
        <f>IF(参照!G243="","",参照!G243)</f>
        <v>日鉄エンジニアリング(株)_メニューC</v>
      </c>
      <c r="BB243" s="52">
        <f t="shared" si="34"/>
        <v>0.1</v>
      </c>
      <c r="BD243" s="52" t="str">
        <f>IF(参照!L243="","",参照!L243)</f>
        <v>(株)クリーンエネルギー総合研究所</v>
      </c>
    </row>
    <row r="244" spans="47:56">
      <c r="AU244" s="52" t="str">
        <f>IF(参照!A244="","",参照!A244)</f>
        <v/>
      </c>
      <c r="AV244" s="52" t="str">
        <f>IF(参照!B244="","",参照!B244)</f>
        <v/>
      </c>
      <c r="AW244" s="52" t="str">
        <f>IF(参照!C244="","",参照!C244)</f>
        <v/>
      </c>
      <c r="AX244" s="52" t="str">
        <f>IF(参照!D244="","",参照!D244)</f>
        <v>メニューD</v>
      </c>
      <c r="AY244" s="52">
        <f>IF(参照!E244="","",参照!E244)</f>
        <v>2.5000000000000001E-4</v>
      </c>
      <c r="AZ244" s="52" t="str">
        <f>IF(参照!F244="","",参照!F244)</f>
        <v>日鉄エンジニアリング(株)</v>
      </c>
      <c r="BA244" s="52" t="str">
        <f>IF(参照!G244="","",参照!G244)</f>
        <v>日鉄エンジニアリング(株)_メニューD</v>
      </c>
      <c r="BB244" s="52">
        <f t="shared" si="34"/>
        <v>0.25</v>
      </c>
      <c r="BD244" s="52" t="str">
        <f>IF(参照!L244="","",参照!L244)</f>
        <v>一般社団法人グリーンコープでんき</v>
      </c>
    </row>
    <row r="245" spans="47:56">
      <c r="AU245" s="52" t="str">
        <f>IF(参照!A245="","",参照!A245)</f>
        <v/>
      </c>
      <c r="AV245" s="52" t="str">
        <f>IF(参照!B245="","",参照!B245)</f>
        <v/>
      </c>
      <c r="AW245" s="52" t="str">
        <f>IF(参照!C245="","",参照!C245)</f>
        <v/>
      </c>
      <c r="AX245" s="52" t="str">
        <f>IF(参照!D245="","",参照!D245)</f>
        <v>メニューE(残差)</v>
      </c>
      <c r="AY245" s="52">
        <f>IF(参照!E245="","",参照!E245)</f>
        <v>6.8999999999999997E-4</v>
      </c>
      <c r="AZ245" s="52" t="str">
        <f>IF(参照!F245="","",参照!F245)</f>
        <v>日鉄エンジニアリング(株)</v>
      </c>
      <c r="BA245" s="52" t="str">
        <f>IF(参照!G245="","",参照!G245)</f>
        <v>日鉄エンジニアリング(株)_メニューE(残差)</v>
      </c>
      <c r="BB245" s="52">
        <f t="shared" si="34"/>
        <v>0.69</v>
      </c>
      <c r="BD245" s="52" t="str">
        <f>IF(参照!L245="","",参照!L245)</f>
        <v>(株)グリーンサークル</v>
      </c>
    </row>
    <row r="246" spans="47:56">
      <c r="AU246" s="52" t="str">
        <f>IF(参照!A246="","",参照!A246)</f>
        <v/>
      </c>
      <c r="AV246" s="52" t="str">
        <f>IF(参照!B246="","",参照!B246)</f>
        <v/>
      </c>
      <c r="AW246" s="52" t="str">
        <f>IF(参照!C246="","",参照!C246)</f>
        <v/>
      </c>
      <c r="AX246" s="52" t="str">
        <f>IF(参照!D246="","",参照!D246)</f>
        <v>(参考値)事業者全体</v>
      </c>
      <c r="AY246" s="52">
        <f>IF(参照!E246="","",参照!E246)</f>
        <v>5.8900000000000001E-4</v>
      </c>
      <c r="AZ246" s="52" t="str">
        <f>IF(参照!F246="","",参照!F246)</f>
        <v>日鉄エンジニアリング(株)</v>
      </c>
      <c r="BA246" s="52" t="str">
        <f>IF(参照!G246="","",参照!G246)</f>
        <v>日鉄エンジニアリング(株)_(参考値)事業者全体</v>
      </c>
      <c r="BB246" s="52">
        <f t="shared" si="34"/>
        <v>0.58899999999999997</v>
      </c>
      <c r="BD246" s="52" t="str">
        <f>IF(参照!L246="","",参照!L246)</f>
        <v>グリーンシティこばやし(株)</v>
      </c>
    </row>
    <row r="247" spans="47:56">
      <c r="AU247" s="52" t="str">
        <f>IF(参照!A247="","",参照!A247)</f>
        <v>A0077</v>
      </c>
      <c r="AV247" s="52" t="str">
        <f>IF(参照!B247="","",参照!B247)</f>
        <v>ａｕエネルギー＆ライフ(株)(旧：ＫＤＤＩ(株))</v>
      </c>
      <c r="AW247" s="52">
        <f>IF(参照!C247="","",参照!C247)</f>
        <v>5.2400000000000005E-4</v>
      </c>
      <c r="AX247" s="52" t="str">
        <f>IF(参照!D247="","",参照!D247)</f>
        <v>メニューA</v>
      </c>
      <c r="AY247" s="52">
        <f>IF(参照!E247="","",参照!E247)</f>
        <v>0</v>
      </c>
      <c r="AZ247" s="52" t="str">
        <f>IF(参照!F247="","",参照!F247)</f>
        <v>ａｕエネルギー＆ライフ(株)(旧：ＫＤＤＩ(株))</v>
      </c>
      <c r="BA247" s="52" t="str">
        <f>IF(参照!G247="","",参照!G247)</f>
        <v>ａｕエネルギー＆ライフ(株)(旧：ＫＤＤＩ(株))_メニューA</v>
      </c>
      <c r="BB247" s="52">
        <f t="shared" si="34"/>
        <v>0</v>
      </c>
      <c r="BD247" s="52" t="str">
        <f>IF(参照!L247="","",参照!L247)</f>
        <v>(株)グリーンパワー大東</v>
      </c>
    </row>
    <row r="248" spans="47:56">
      <c r="AU248" s="52" t="str">
        <f>IF(参照!A248="","",参照!A248)</f>
        <v/>
      </c>
      <c r="AV248" s="52" t="str">
        <f>IF(参照!B248="","",参照!B248)</f>
        <v/>
      </c>
      <c r="AW248" s="52" t="str">
        <f>IF(参照!C248="","",参照!C248)</f>
        <v/>
      </c>
      <c r="AX248" s="52" t="str">
        <f>IF(参照!D248="","",参照!D248)</f>
        <v>メニューB(残差)</v>
      </c>
      <c r="AY248" s="52">
        <f>IF(参照!E248="","",参照!E248)</f>
        <v>4.6800000000000005E-4</v>
      </c>
      <c r="AZ248" s="52" t="str">
        <f>IF(参照!F248="","",参照!F248)</f>
        <v>ａｕエネルギー＆ライフ(株)(旧：ＫＤＤＩ(株))</v>
      </c>
      <c r="BA248" s="52" t="str">
        <f>IF(参照!G248="","",参照!G248)</f>
        <v>ａｕエネルギー＆ライフ(株)(旧：ＫＤＤＩ(株))_メニューB(残差)</v>
      </c>
      <c r="BB248" s="52">
        <f t="shared" si="34"/>
        <v>0.46800000000000003</v>
      </c>
      <c r="BD248" s="52" t="str">
        <f>IF(参照!L248="","",参照!L248)</f>
        <v>グリーンピープルズパワー(株)</v>
      </c>
    </row>
    <row r="249" spans="47:56">
      <c r="AU249" s="52" t="str">
        <f>IF(参照!A249="","",参照!A249)</f>
        <v/>
      </c>
      <c r="AV249" s="52" t="str">
        <f>IF(参照!B249="","",参照!B249)</f>
        <v/>
      </c>
      <c r="AW249" s="52" t="str">
        <f>IF(参照!C249="","",参照!C249)</f>
        <v/>
      </c>
      <c r="AX249" s="52" t="str">
        <f>IF(参照!D249="","",参照!D249)</f>
        <v>(参考値)事業者全体</v>
      </c>
      <c r="AY249" s="52">
        <f>IF(参照!E249="","",参照!E249)</f>
        <v>4.17E-4</v>
      </c>
      <c r="AZ249" s="52" t="str">
        <f>IF(参照!F249="","",参照!F249)</f>
        <v>ａｕエネルギー＆ライフ(株)(旧：ＫＤＤＩ(株))</v>
      </c>
      <c r="BA249" s="52" t="str">
        <f>IF(参照!G249="","",参照!G249)</f>
        <v>ａｕエネルギー＆ライフ(株)(旧：ＫＤＤＩ(株))_(参考値)事業者全体</v>
      </c>
      <c r="BB249" s="52">
        <f t="shared" si="34"/>
        <v>0.41699999999999998</v>
      </c>
      <c r="BD249" s="52" t="str">
        <f>IF(参照!L249="","",参照!L249)</f>
        <v>(株)クリーンベンチャー２１</v>
      </c>
    </row>
    <row r="250" spans="47:56">
      <c r="AU250" s="52" t="str">
        <f>IF(参照!A250="","",参照!A250)</f>
        <v>A0079</v>
      </c>
      <c r="AV250" s="52" t="str">
        <f>IF(参照!B250="","",参照!B250)</f>
        <v>イワタニ関東(株)</v>
      </c>
      <c r="AW250" s="52">
        <f>IF(参照!C250="","",参照!C250)</f>
        <v>7.2300000000000001E-4</v>
      </c>
      <c r="AX250" s="52" t="str">
        <f>IF(参照!D250="","",参照!D250)</f>
        <v/>
      </c>
      <c r="AY250" s="52">
        <f>IF(参照!E250="","",参照!E250)</f>
        <v>7.1299999999999998E-4</v>
      </c>
      <c r="AZ250" s="52" t="str">
        <f>IF(参照!F250="","",参照!F250)</f>
        <v>イワタニ関東(株)</v>
      </c>
      <c r="BA250" s="52" t="str">
        <f>IF(参照!G250="","",参照!G250)</f>
        <v>イワタニ関東(株)_</v>
      </c>
      <c r="BB250" s="52">
        <f t="shared" si="34"/>
        <v>0.71299999999999997</v>
      </c>
      <c r="BD250" s="52" t="str">
        <f>IF(参照!L250="","",参照!L250)</f>
        <v>(株)グリムスパワー</v>
      </c>
    </row>
    <row r="251" spans="47:56">
      <c r="AU251" s="52" t="str">
        <f>IF(参照!A251="","",参照!A251)</f>
        <v>A0080</v>
      </c>
      <c r="AV251" s="52" t="str">
        <f>IF(参照!B251="","",参照!B251)</f>
        <v>イワタニ首都圏(株)</v>
      </c>
      <c r="AW251" s="52">
        <f>IF(参照!C251="","",参照!C251)</f>
        <v>5.6999999999999998E-4</v>
      </c>
      <c r="AX251" s="52" t="str">
        <f>IF(参照!D251="","",参照!D251)</f>
        <v/>
      </c>
      <c r="AY251" s="52">
        <f>IF(参照!E251="","",参照!E251)</f>
        <v>5.1400000000000003E-4</v>
      </c>
      <c r="AZ251" s="52" t="str">
        <f>IF(参照!F251="","",参照!F251)</f>
        <v>イワタニ首都圏(株)</v>
      </c>
      <c r="BA251" s="52" t="str">
        <f>IF(参照!G251="","",参照!G251)</f>
        <v>イワタニ首都圏(株)_</v>
      </c>
      <c r="BB251" s="52">
        <f t="shared" si="34"/>
        <v>0.51400000000000001</v>
      </c>
      <c r="BD251" s="52" t="str">
        <f>IF(参照!L251="","",参照!L251)</f>
        <v>(株)グルーヴエナジー</v>
      </c>
    </row>
    <row r="252" spans="47:56">
      <c r="AU252" s="52" t="str">
        <f>IF(参照!A252="","",参照!A252)</f>
        <v>A0081</v>
      </c>
      <c r="AV252" s="52" t="str">
        <f>IF(参照!B252="","",参照!B252)</f>
        <v>サーラｅエナジー(株)</v>
      </c>
      <c r="AW252" s="52">
        <f>IF(参照!C252="","",参照!C252)</f>
        <v>3.5599999999999998E-4</v>
      </c>
      <c r="AX252" s="52" t="str">
        <f>IF(参照!D252="","",参照!D252)</f>
        <v>メニューA</v>
      </c>
      <c r="AY252" s="52">
        <f>IF(参照!E252="","",参照!E252)</f>
        <v>0</v>
      </c>
      <c r="AZ252" s="52" t="str">
        <f>IF(参照!F252="","",参照!F252)</f>
        <v>サーラｅエナジー(株)</v>
      </c>
      <c r="BA252" s="52" t="str">
        <f>IF(参照!G252="","",参照!G252)</f>
        <v>サーラｅエナジー(株)_メニューA</v>
      </c>
      <c r="BB252" s="52">
        <f t="shared" si="34"/>
        <v>0</v>
      </c>
      <c r="BD252" s="52" t="str">
        <f>IF(参照!L252="","",参照!L252)</f>
        <v>くるめエネルギー(株)</v>
      </c>
    </row>
    <row r="253" spans="47:56">
      <c r="AU253" s="52" t="str">
        <f>IF(参照!A253="","",参照!A253)</f>
        <v/>
      </c>
      <c r="AV253" s="52" t="str">
        <f>IF(参照!B253="","",参照!B253)</f>
        <v/>
      </c>
      <c r="AW253" s="52" t="str">
        <f>IF(参照!C253="","",参照!C253)</f>
        <v/>
      </c>
      <c r="AX253" s="52" t="str">
        <f>IF(参照!D253="","",参照!D253)</f>
        <v>メニューB</v>
      </c>
      <c r="AY253" s="52">
        <f>IF(参照!E253="","",参照!E253)</f>
        <v>3.77E-4</v>
      </c>
      <c r="AZ253" s="52" t="str">
        <f>IF(参照!F253="","",参照!F253)</f>
        <v>サーラｅエナジー(株)</v>
      </c>
      <c r="BA253" s="52" t="str">
        <f>IF(参照!G253="","",参照!G253)</f>
        <v>サーラｅエナジー(株)_メニューB</v>
      </c>
      <c r="BB253" s="52">
        <f t="shared" si="34"/>
        <v>0.377</v>
      </c>
      <c r="BD253" s="52" t="str">
        <f>IF(参照!L253="","",参照!L253)</f>
        <v>(株)グローアップ</v>
      </c>
    </row>
    <row r="254" spans="47:56">
      <c r="AU254" s="52" t="str">
        <f>IF(参照!A254="","",参照!A254)</f>
        <v/>
      </c>
      <c r="AV254" s="52" t="str">
        <f>IF(参照!B254="","",参照!B254)</f>
        <v/>
      </c>
      <c r="AW254" s="52" t="str">
        <f>IF(参照!C254="","",参照!C254)</f>
        <v/>
      </c>
      <c r="AX254" s="52" t="str">
        <f>IF(参照!D254="","",参照!D254)</f>
        <v>メニューC(残差)</v>
      </c>
      <c r="AY254" s="52">
        <f>IF(参照!E254="","",参照!E254)</f>
        <v>3.0899999999999998E-4</v>
      </c>
      <c r="AZ254" s="52" t="str">
        <f>IF(参照!F254="","",参照!F254)</f>
        <v>サーラｅエナジー(株)</v>
      </c>
      <c r="BA254" s="52" t="str">
        <f>IF(参照!G254="","",参照!G254)</f>
        <v>サーラｅエナジー(株)_メニューC(残差)</v>
      </c>
      <c r="BB254" s="52">
        <f t="shared" si="34"/>
        <v>0.309</v>
      </c>
      <c r="BD254" s="52" t="str">
        <f>IF(参照!L254="","",参照!L254)</f>
        <v>(株)クローバー・テクノロジーズ(旧：四つ葉電力(株))</v>
      </c>
    </row>
    <row r="255" spans="47:56">
      <c r="AU255" s="52" t="str">
        <f>IF(参照!A255="","",参照!A255)</f>
        <v/>
      </c>
      <c r="AV255" s="52" t="str">
        <f>IF(参照!B255="","",参照!B255)</f>
        <v/>
      </c>
      <c r="AW255" s="52" t="str">
        <f>IF(参照!C255="","",参照!C255)</f>
        <v/>
      </c>
      <c r="AX255" s="52" t="str">
        <f>IF(参照!D255="","",参照!D255)</f>
        <v>(参考値)事業者全体</v>
      </c>
      <c r="AY255" s="52">
        <f>IF(参照!E255="","",参照!E255)</f>
        <v>3.9200000000000004E-4</v>
      </c>
      <c r="AZ255" s="52" t="str">
        <f>IF(参照!F255="","",参照!F255)</f>
        <v>サーラｅエナジー(株)</v>
      </c>
      <c r="BA255" s="52" t="str">
        <f>IF(参照!G255="","",参照!G255)</f>
        <v>サーラｅエナジー(株)_(参考値)事業者全体</v>
      </c>
      <c r="BB255" s="52">
        <f t="shared" si="34"/>
        <v>0.39200000000000002</v>
      </c>
      <c r="BD255" s="52" t="str">
        <f>IF(参照!L255="","",参照!L255)</f>
        <v>(株)グローバルエンジニアリング</v>
      </c>
    </row>
    <row r="256" spans="47:56">
      <c r="AU256" s="52" t="str">
        <f>IF(参照!A256="","",参照!A256)</f>
        <v>A0082</v>
      </c>
      <c r="AV256" s="52" t="str">
        <f>IF(参照!B256="","",参照!B256)</f>
        <v>(株)地球クラブ</v>
      </c>
      <c r="AW256" s="52">
        <f>IF(参照!C256="","",参照!C256)</f>
        <v>1.0399999999999999E-4</v>
      </c>
      <c r="AX256" s="52" t="str">
        <f>IF(参照!D256="","",参照!D256)</f>
        <v>メニューA</v>
      </c>
      <c r="AY256" s="52">
        <f>IF(参照!E256="","",参照!E256)</f>
        <v>0</v>
      </c>
      <c r="AZ256" s="52" t="str">
        <f>IF(参照!F256="","",参照!F256)</f>
        <v>(株)地球クラブ</v>
      </c>
      <c r="BA256" s="52" t="str">
        <f>IF(参照!G256="","",参照!G256)</f>
        <v>(株)地球クラブ_メニューA</v>
      </c>
      <c r="BB256" s="52">
        <f t="shared" si="34"/>
        <v>0</v>
      </c>
      <c r="BD256" s="52" t="str">
        <f>IF(参照!L256="","",参照!L256)</f>
        <v>(株)グローバルキャスト</v>
      </c>
    </row>
    <row r="257" spans="47:56">
      <c r="AU257" s="52" t="str">
        <f>IF(参照!A257="","",参照!A257)</f>
        <v/>
      </c>
      <c r="AV257" s="52" t="str">
        <f>IF(参照!B257="","",参照!B257)</f>
        <v/>
      </c>
      <c r="AW257" s="52" t="str">
        <f>IF(参照!C257="","",参照!C257)</f>
        <v/>
      </c>
      <c r="AX257" s="52" t="str">
        <f>IF(参照!D257="","",参照!D257)</f>
        <v>メニューB(残差)</v>
      </c>
      <c r="AY257" s="52">
        <f>IF(参照!E257="","",参照!E257)</f>
        <v>4.8699999999999997E-4</v>
      </c>
      <c r="AZ257" s="52" t="str">
        <f>IF(参照!F257="","",参照!F257)</f>
        <v>(株)地球クラブ</v>
      </c>
      <c r="BA257" s="52" t="str">
        <f>IF(参照!G257="","",参照!G257)</f>
        <v>(株)地球クラブ_メニューB(残差)</v>
      </c>
      <c r="BB257" s="52">
        <f t="shared" si="34"/>
        <v>0.48699999999999999</v>
      </c>
      <c r="BD257" s="52" t="str">
        <f>IF(参照!L257="","",参照!L257)</f>
        <v>グローバルソリューションサービス(株)</v>
      </c>
    </row>
    <row r="258" spans="47:56">
      <c r="AU258" s="52" t="str">
        <f>IF(参照!A258="","",参照!A258)</f>
        <v/>
      </c>
      <c r="AV258" s="52" t="str">
        <f>IF(参照!B258="","",参照!B258)</f>
        <v/>
      </c>
      <c r="AW258" s="52" t="str">
        <f>IF(参照!C258="","",参照!C258)</f>
        <v/>
      </c>
      <c r="AX258" s="52" t="str">
        <f>IF(参照!D258="","",参照!D258)</f>
        <v>(参考値)事業者全体</v>
      </c>
      <c r="AY258" s="52">
        <f>IF(参照!E258="","",参照!E258)</f>
        <v>4.4999999999999999E-4</v>
      </c>
      <c r="AZ258" s="52" t="str">
        <f>IF(参照!F258="","",参照!F258)</f>
        <v>(株)地球クラブ</v>
      </c>
      <c r="BA258" s="52" t="str">
        <f>IF(参照!G258="","",参照!G258)</f>
        <v>(株)地球クラブ_(参考値)事業者全体</v>
      </c>
      <c r="BB258" s="52">
        <f t="shared" si="34"/>
        <v>0.45</v>
      </c>
      <c r="BD258" s="52" t="str">
        <f>IF(参照!L258="","",参照!L258)</f>
        <v>(株)ケアネス(旧：(株)ルーア)</v>
      </c>
    </row>
    <row r="259" spans="47:56">
      <c r="AU259" s="52" t="str">
        <f>IF(参照!A259="","",参照!A259)</f>
        <v>A0083</v>
      </c>
      <c r="AV259" s="52" t="str">
        <f>IF(参照!B259="","",参照!B259)</f>
        <v>(株)エコア</v>
      </c>
      <c r="AW259" s="52">
        <f>IF(参照!C259="","",参照!C259)</f>
        <v>5.0500000000000002E-4</v>
      </c>
      <c r="AX259" s="52" t="str">
        <f>IF(参照!D259="","",参照!D259)</f>
        <v/>
      </c>
      <c r="AY259" s="52">
        <f>IF(参照!E259="","",参照!E259)</f>
        <v>4.4900000000000002E-4</v>
      </c>
      <c r="AZ259" s="52" t="str">
        <f>IF(参照!F259="","",参照!F259)</f>
        <v>(株)エコア</v>
      </c>
      <c r="BA259" s="52" t="str">
        <f>IF(参照!G259="","",参照!G259)</f>
        <v>(株)エコア_</v>
      </c>
      <c r="BB259" s="52">
        <f t="shared" si="34"/>
        <v>0.44900000000000001</v>
      </c>
      <c r="BD259" s="52" t="str">
        <f>IF(参照!L259="","",参照!L259)</f>
        <v>京葉瓦斯(株)</v>
      </c>
    </row>
    <row r="260" spans="47:56">
      <c r="AU260" s="52" t="str">
        <f>IF(参照!A260="","",参照!A260)</f>
        <v>A0084</v>
      </c>
      <c r="AV260" s="52" t="str">
        <f>IF(参照!B260="","",参照!B260)</f>
        <v>西部瓦斯(株)</v>
      </c>
      <c r="AW260" s="52">
        <f>IF(参照!C260="","",参照!C260)</f>
        <v>4.8999999999999998E-4</v>
      </c>
      <c r="AX260" s="52" t="str">
        <f>IF(参照!D260="","",参照!D260)</f>
        <v/>
      </c>
      <c r="AY260" s="52">
        <f>IF(参照!E260="","",参照!E260)</f>
        <v>4.9399999999999997E-4</v>
      </c>
      <c r="AZ260" s="52" t="str">
        <f>IF(参照!F260="","",参照!F260)</f>
        <v>西部瓦斯(株)</v>
      </c>
      <c r="BA260" s="52" t="str">
        <f>IF(参照!G260="","",参照!G260)</f>
        <v>西部瓦斯(株)_</v>
      </c>
      <c r="BB260" s="52">
        <f t="shared" si="34"/>
        <v>0.49399999999999999</v>
      </c>
      <c r="BD260" s="52" t="str">
        <f>IF(参照!L260="","",参照!L260)</f>
        <v>京和ガス(株)</v>
      </c>
    </row>
    <row r="261" spans="47:56">
      <c r="AU261" s="52" t="str">
        <f>IF(参照!A261="","",参照!A261)</f>
        <v>A0085</v>
      </c>
      <c r="AV261" s="52" t="str">
        <f>IF(参照!B261="","",参照!B261)</f>
        <v>東邦ガス(株)</v>
      </c>
      <c r="AW261" s="52">
        <f>IF(参照!C261="","",参照!C261)</f>
        <v>4.46E-4</v>
      </c>
      <c r="AX261" s="52" t="str">
        <f>IF(参照!D261="","",参照!D261)</f>
        <v>メニューA</v>
      </c>
      <c r="AY261" s="52">
        <f>IF(参照!E261="","",参照!E261)</f>
        <v>3.2000000000000003E-4</v>
      </c>
      <c r="AZ261" s="52" t="str">
        <f>IF(参照!F261="","",参照!F261)</f>
        <v>東邦ガス(株)</v>
      </c>
      <c r="BA261" s="52" t="str">
        <f>IF(参照!G261="","",参照!G261)</f>
        <v>東邦ガス(株)_メニューA</v>
      </c>
      <c r="BB261" s="52">
        <f t="shared" ref="BB261:BB324" si="35">AY261*1000</f>
        <v>0.32</v>
      </c>
      <c r="BD261" s="52" t="str">
        <f>IF(参照!L261="","",参照!L261)</f>
        <v>ゲーテハウス(株)</v>
      </c>
    </row>
    <row r="262" spans="47:56">
      <c r="AU262" s="52" t="str">
        <f>IF(参照!A262="","",参照!A262)</f>
        <v/>
      </c>
      <c r="AV262" s="52" t="str">
        <f>IF(参照!B262="","",参照!B262)</f>
        <v/>
      </c>
      <c r="AW262" s="52" t="str">
        <f>IF(参照!C262="","",参照!C262)</f>
        <v/>
      </c>
      <c r="AX262" s="52" t="str">
        <f>IF(参照!D262="","",参照!D262)</f>
        <v>メニューB</v>
      </c>
      <c r="AY262" s="52">
        <f>IF(参照!E262="","",参照!E262)</f>
        <v>0</v>
      </c>
      <c r="AZ262" s="52" t="str">
        <f>IF(参照!F262="","",参照!F262)</f>
        <v>東邦ガス(株)</v>
      </c>
      <c r="BA262" s="52" t="str">
        <f>IF(参照!G262="","",参照!G262)</f>
        <v>東邦ガス(株)_メニューB</v>
      </c>
      <c r="BB262" s="52">
        <f t="shared" si="35"/>
        <v>0</v>
      </c>
      <c r="BD262" s="52" t="str">
        <f>IF(参照!L262="","",参照!L262)</f>
        <v>(株)ケーブルネット下関</v>
      </c>
    </row>
    <row r="263" spans="47:56">
      <c r="AU263" s="52" t="str">
        <f>IF(参照!A263="","",参照!A263)</f>
        <v/>
      </c>
      <c r="AV263" s="52" t="str">
        <f>IF(参照!B263="","",参照!B263)</f>
        <v/>
      </c>
      <c r="AW263" s="52" t="str">
        <f>IF(参照!C263="","",参照!C263)</f>
        <v/>
      </c>
      <c r="AX263" s="52" t="str">
        <f>IF(参照!D263="","",参照!D263)</f>
        <v>メニューC(残差)</v>
      </c>
      <c r="AY263" s="52">
        <f>IF(参照!E263="","",参照!E263)</f>
        <v>4.2499999999999998E-4</v>
      </c>
      <c r="AZ263" s="52" t="str">
        <f>IF(参照!F263="","",参照!F263)</f>
        <v>東邦ガス(株)</v>
      </c>
      <c r="BA263" s="52" t="str">
        <f>IF(参照!G263="","",参照!G263)</f>
        <v>東邦ガス(株)_メニューC(残差)</v>
      </c>
      <c r="BB263" s="52">
        <f t="shared" si="35"/>
        <v>0.42499999999999999</v>
      </c>
      <c r="BD263" s="52" t="str">
        <f>IF(参照!L263="","",参照!L263)</f>
        <v>気仙沼グリーンエナジー(株)</v>
      </c>
    </row>
    <row r="264" spans="47:56">
      <c r="AU264" s="52" t="str">
        <f>IF(参照!A264="","",参照!A264)</f>
        <v/>
      </c>
      <c r="AV264" s="52" t="str">
        <f>IF(参照!B264="","",参照!B264)</f>
        <v/>
      </c>
      <c r="AW264" s="52" t="str">
        <f>IF(参照!C264="","",参照!C264)</f>
        <v/>
      </c>
      <c r="AX264" s="52" t="str">
        <f>IF(参照!D264="","",参照!D264)</f>
        <v>(参考値)事業者全体</v>
      </c>
      <c r="AY264" s="52">
        <f>IF(参照!E264="","",参照!E264)</f>
        <v>4.2000000000000002E-4</v>
      </c>
      <c r="AZ264" s="52" t="str">
        <f>IF(参照!F264="","",参照!F264)</f>
        <v>東邦ガス(株)</v>
      </c>
      <c r="BA264" s="52" t="str">
        <f>IF(参照!G264="","",参照!G264)</f>
        <v>東邦ガス(株)_(参考値)事業者全体</v>
      </c>
      <c r="BB264" s="52">
        <f t="shared" si="35"/>
        <v>0.42000000000000004</v>
      </c>
      <c r="BD264" s="52" t="str">
        <f>IF(参照!L264="","",参照!L264)</f>
        <v>高知ニューエナジー(株)</v>
      </c>
    </row>
    <row r="265" spans="47:56">
      <c r="AU265" s="52" t="str">
        <f>IF(参照!A265="","",参照!A265)</f>
        <v>A0086</v>
      </c>
      <c r="AV265" s="52" t="str">
        <f>IF(参照!B265="","",参照!B265)</f>
        <v>シナネン(株)</v>
      </c>
      <c r="AW265" s="52">
        <f>IF(参照!C265="","",参照!C265)</f>
        <v>5.8500000000000002E-4</v>
      </c>
      <c r="AX265" s="52" t="str">
        <f>IF(参照!D265="","",参照!D265)</f>
        <v>メニューA</v>
      </c>
      <c r="AY265" s="52">
        <f>IF(参照!E265="","",参照!E265)</f>
        <v>0</v>
      </c>
      <c r="AZ265" s="52" t="str">
        <f>IF(参照!F265="","",参照!F265)</f>
        <v>シナネン(株)</v>
      </c>
      <c r="BA265" s="52" t="str">
        <f>IF(参照!G265="","",参照!G265)</f>
        <v>シナネン(株)_メニューA</v>
      </c>
      <c r="BB265" s="52">
        <f t="shared" si="35"/>
        <v>0</v>
      </c>
      <c r="BD265" s="52" t="str">
        <f>IF(参照!L265="","",参照!L265)</f>
        <v>合同会社Ｐｅａｋ８</v>
      </c>
    </row>
    <row r="266" spans="47:56">
      <c r="AU266" s="52" t="str">
        <f>IF(参照!A266="","",参照!A266)</f>
        <v/>
      </c>
      <c r="AV266" s="52" t="str">
        <f>IF(参照!B266="","",参照!B266)</f>
        <v/>
      </c>
      <c r="AW266" s="52" t="str">
        <f>IF(参照!C266="","",参照!C266)</f>
        <v/>
      </c>
      <c r="AX266" s="52" t="str">
        <f>IF(参照!D266="","",参照!D266)</f>
        <v>メニューB</v>
      </c>
      <c r="AY266" s="52">
        <f>IF(参照!E266="","",参照!E266)</f>
        <v>2.9E-4</v>
      </c>
      <c r="AZ266" s="52" t="str">
        <f>IF(参照!F266="","",参照!F266)</f>
        <v>シナネン(株)</v>
      </c>
      <c r="BA266" s="52" t="str">
        <f>IF(参照!G266="","",参照!G266)</f>
        <v>シナネン(株)_メニューB</v>
      </c>
      <c r="BB266" s="52">
        <f t="shared" si="35"/>
        <v>0.28999999999999998</v>
      </c>
      <c r="BD266" s="52" t="str">
        <f>IF(参照!L266="","",参照!L266)</f>
        <v>神戸電力(株)</v>
      </c>
    </row>
    <row r="267" spans="47:56">
      <c r="AU267" s="52" t="str">
        <f>IF(参照!A267="","",参照!A267)</f>
        <v/>
      </c>
      <c r="AV267" s="52" t="str">
        <f>IF(参照!B267="","",参照!B267)</f>
        <v/>
      </c>
      <c r="AW267" s="52" t="str">
        <f>IF(参照!C267="","",参照!C267)</f>
        <v/>
      </c>
      <c r="AX267" s="52" t="str">
        <f>IF(参照!D267="","",参照!D267)</f>
        <v>メニューC</v>
      </c>
      <c r="AY267" s="52">
        <f>IF(参照!E267="","",参照!E267)</f>
        <v>3.8999999999999999E-4</v>
      </c>
      <c r="AZ267" s="52" t="str">
        <f>IF(参照!F267="","",参照!F267)</f>
        <v>シナネン(株)</v>
      </c>
      <c r="BA267" s="52" t="str">
        <f>IF(参照!G267="","",参照!G267)</f>
        <v>シナネン(株)_メニューC</v>
      </c>
      <c r="BB267" s="52">
        <f t="shared" si="35"/>
        <v>0.39</v>
      </c>
      <c r="BD267" s="52" t="str">
        <f>IF(参照!L267="","",参照!L267)</f>
        <v>(株)コープでんき東北</v>
      </c>
    </row>
    <row r="268" spans="47:56">
      <c r="AU268" s="52" t="str">
        <f>IF(参照!A268="","",参照!A268)</f>
        <v/>
      </c>
      <c r="AV268" s="52" t="str">
        <f>IF(参照!B268="","",参照!B268)</f>
        <v/>
      </c>
      <c r="AW268" s="52" t="str">
        <f>IF(参照!C268="","",参照!C268)</f>
        <v/>
      </c>
      <c r="AX268" s="52" t="str">
        <f>IF(参照!D268="","",参照!D268)</f>
        <v>メニューD</v>
      </c>
      <c r="AY268" s="52">
        <f>IF(参照!E268="","",参照!E268)</f>
        <v>4.8999999999999998E-4</v>
      </c>
      <c r="AZ268" s="52" t="str">
        <f>IF(参照!F268="","",参照!F268)</f>
        <v>シナネン(株)</v>
      </c>
      <c r="BA268" s="52" t="str">
        <f>IF(参照!G268="","",参照!G268)</f>
        <v>シナネン(株)_メニューD</v>
      </c>
      <c r="BB268" s="52">
        <f t="shared" si="35"/>
        <v>0.49</v>
      </c>
      <c r="BD268" s="52" t="str">
        <f>IF(参照!L268="","",参照!L268)</f>
        <v>コープ電力(株)</v>
      </c>
    </row>
    <row r="269" spans="47:56">
      <c r="AU269" s="52" t="str">
        <f>IF(参照!A269="","",参照!A269)</f>
        <v/>
      </c>
      <c r="AV269" s="52" t="str">
        <f>IF(参照!B269="","",参照!B269)</f>
        <v/>
      </c>
      <c r="AW269" s="52" t="str">
        <f>IF(参照!C269="","",参照!C269)</f>
        <v/>
      </c>
      <c r="AX269" s="52" t="str">
        <f>IF(参照!D269="","",参照!D269)</f>
        <v>メニューE</v>
      </c>
      <c r="AY269" s="52">
        <f>IF(参照!E269="","",参照!E269)</f>
        <v>2.72E-4</v>
      </c>
      <c r="AZ269" s="52" t="str">
        <f>IF(参照!F269="","",参照!F269)</f>
        <v>シナネン(株)</v>
      </c>
      <c r="BA269" s="52" t="str">
        <f>IF(参照!G269="","",参照!G269)</f>
        <v>シナネン(株)_メニューE</v>
      </c>
      <c r="BB269" s="52">
        <f t="shared" si="35"/>
        <v>0.27200000000000002</v>
      </c>
      <c r="BD269" s="52" t="str">
        <f>IF(参照!L269="","",参照!L269)</f>
        <v>国際航業(株)</v>
      </c>
    </row>
    <row r="270" spans="47:56">
      <c r="AU270" s="52" t="str">
        <f>IF(参照!A270="","",参照!A270)</f>
        <v/>
      </c>
      <c r="AV270" s="52" t="str">
        <f>IF(参照!B270="","",参照!B270)</f>
        <v/>
      </c>
      <c r="AW270" s="52" t="str">
        <f>IF(参照!C270="","",参照!C270)</f>
        <v/>
      </c>
      <c r="AX270" s="52" t="str">
        <f>IF(参照!D270="","",参照!D270)</f>
        <v>メニューF</v>
      </c>
      <c r="AY270" s="52">
        <f>IF(参照!E270="","",参照!E270)</f>
        <v>3.6099999999999999E-4</v>
      </c>
      <c r="AZ270" s="52" t="str">
        <f>IF(参照!F270="","",参照!F270)</f>
        <v>シナネン(株)</v>
      </c>
      <c r="BA270" s="52" t="str">
        <f>IF(参照!G270="","",参照!G270)</f>
        <v>シナネン(株)_メニューF</v>
      </c>
      <c r="BB270" s="52">
        <f t="shared" si="35"/>
        <v>0.36099999999999999</v>
      </c>
      <c r="BD270" s="52" t="str">
        <f>IF(参照!L270="","",参照!L270)</f>
        <v>小島電機工業(株)</v>
      </c>
    </row>
    <row r="271" spans="47:56">
      <c r="AU271" s="52" t="str">
        <f>IF(参照!A271="","",参照!A271)</f>
        <v/>
      </c>
      <c r="AV271" s="52" t="str">
        <f>IF(参照!B271="","",参照!B271)</f>
        <v/>
      </c>
      <c r="AW271" s="52" t="str">
        <f>IF(参照!C271="","",参照!C271)</f>
        <v/>
      </c>
      <c r="AX271" s="52" t="str">
        <f>IF(参照!D271="","",参照!D271)</f>
        <v>メニューG(残差)</v>
      </c>
      <c r="AY271" s="52">
        <f>IF(参照!E271="","",参照!E271)</f>
        <v>6.1200000000000002E-4</v>
      </c>
      <c r="AZ271" s="52" t="str">
        <f>IF(参照!F271="","",参照!F271)</f>
        <v>シナネン(株)</v>
      </c>
      <c r="BA271" s="52" t="str">
        <f>IF(参照!G271="","",参照!G271)</f>
        <v>シナネン(株)_メニューG(残差)</v>
      </c>
      <c r="BB271" s="52">
        <f t="shared" si="35"/>
        <v>0.61199999999999999</v>
      </c>
      <c r="BD271" s="52" t="str">
        <f>IF(参照!L271="","",参照!L271)</f>
        <v>御所野縄文電力(株)</v>
      </c>
    </row>
    <row r="272" spans="47:56">
      <c r="AU272" s="52" t="str">
        <f>IF(参照!A272="","",参照!A272)</f>
        <v/>
      </c>
      <c r="AV272" s="52" t="str">
        <f>IF(参照!B272="","",参照!B272)</f>
        <v/>
      </c>
      <c r="AW272" s="52" t="str">
        <f>IF(参照!C272="","",参照!C272)</f>
        <v/>
      </c>
      <c r="AX272" s="52" t="str">
        <f>IF(参照!D272="","",参照!D272)</f>
        <v>(参考値)事業者全体</v>
      </c>
      <c r="AY272" s="52">
        <f>IF(参照!E272="","",参照!E272)</f>
        <v>5.2400000000000005E-4</v>
      </c>
      <c r="AZ272" s="52" t="str">
        <f>IF(参照!F272="","",参照!F272)</f>
        <v>シナネン(株)</v>
      </c>
      <c r="BA272" s="52" t="str">
        <f>IF(参照!G272="","",参照!G272)</f>
        <v>シナネン(株)_(参考値)事業者全体</v>
      </c>
      <c r="BB272" s="52">
        <f t="shared" si="35"/>
        <v>0.52400000000000002</v>
      </c>
      <c r="BD272" s="52" t="str">
        <f>IF(参照!L272="","",参照!L272)</f>
        <v>コスモエネルギーソリューションズ(株)</v>
      </c>
    </row>
    <row r="273" spans="47:56">
      <c r="AU273" s="52" t="str">
        <f>IF(参照!A273="","",参照!A273)</f>
        <v>A0087</v>
      </c>
      <c r="AV273" s="52" t="str">
        <f>IF(参照!B273="","",参照!B273)</f>
        <v>(株)シナジアパワー</v>
      </c>
      <c r="AW273" s="52">
        <f>IF(参照!C273="","",参照!C273)</f>
        <v>4.4799999999999999E-4</v>
      </c>
      <c r="AX273" s="52" t="str">
        <f>IF(参照!D273="","",参照!D273)</f>
        <v>メニューA</v>
      </c>
      <c r="AY273" s="52">
        <f>IF(参照!E273="","",参照!E273)</f>
        <v>0</v>
      </c>
      <c r="AZ273" s="52" t="str">
        <f>IF(参照!F273="","",参照!F273)</f>
        <v>(株)シナジアパワー</v>
      </c>
      <c r="BA273" s="52" t="str">
        <f>IF(参照!G273="","",参照!G273)</f>
        <v>(株)シナジアパワー_メニューA</v>
      </c>
      <c r="BB273" s="52">
        <f t="shared" si="35"/>
        <v>0</v>
      </c>
      <c r="BD273" s="52" t="str">
        <f>IF(参照!L273="","",参照!L273)</f>
        <v>五島市民電力(株)</v>
      </c>
    </row>
    <row r="274" spans="47:56">
      <c r="AU274" s="52" t="str">
        <f>IF(参照!A274="","",参照!A274)</f>
        <v/>
      </c>
      <c r="AV274" s="52" t="str">
        <f>IF(参照!B274="","",参照!B274)</f>
        <v/>
      </c>
      <c r="AW274" s="52" t="str">
        <f>IF(参照!C274="","",参照!C274)</f>
        <v/>
      </c>
      <c r="AX274" s="52" t="str">
        <f>IF(参照!D274="","",参照!D274)</f>
        <v>メニューB</v>
      </c>
      <c r="AY274" s="52">
        <f>IF(参照!E274="","",参照!E274)</f>
        <v>3.48E-4</v>
      </c>
      <c r="AZ274" s="52" t="str">
        <f>IF(参照!F274="","",参照!F274)</f>
        <v>(株)シナジアパワー</v>
      </c>
      <c r="BA274" s="52" t="str">
        <f>IF(参照!G274="","",参照!G274)</f>
        <v>(株)シナジアパワー_メニューB</v>
      </c>
      <c r="BB274" s="52">
        <f t="shared" si="35"/>
        <v>0.34799999999999998</v>
      </c>
      <c r="BD274" s="52" t="str">
        <f>IF(参照!L274="","",参照!L274)</f>
        <v>こなんウルトラパワー(株)</v>
      </c>
    </row>
    <row r="275" spans="47:56">
      <c r="AU275" s="52" t="str">
        <f>IF(参照!A275="","",参照!A275)</f>
        <v/>
      </c>
      <c r="AV275" s="52" t="str">
        <f>IF(参照!B275="","",参照!B275)</f>
        <v/>
      </c>
      <c r="AW275" s="52" t="str">
        <f>IF(参照!C275="","",参照!C275)</f>
        <v/>
      </c>
      <c r="AX275" s="52" t="str">
        <f>IF(参照!D275="","",参照!D275)</f>
        <v>メニューC</v>
      </c>
      <c r="AY275" s="52">
        <f>IF(参照!E275="","",参照!E275)</f>
        <v>3.39E-4</v>
      </c>
      <c r="AZ275" s="52" t="str">
        <f>IF(参照!F275="","",参照!F275)</f>
        <v>(株)シナジアパワー</v>
      </c>
      <c r="BA275" s="52" t="str">
        <f>IF(参照!G275="","",参照!G275)</f>
        <v>(株)シナジアパワー_メニューC</v>
      </c>
      <c r="BB275" s="52">
        <f t="shared" si="35"/>
        <v>0.33900000000000002</v>
      </c>
      <c r="BD275" s="52" t="str">
        <f>IF(参照!L275="","",参照!L275)</f>
        <v>(株)コノミヤホールディングス</v>
      </c>
    </row>
    <row r="276" spans="47:56">
      <c r="AU276" s="52" t="str">
        <f>IF(参照!A276="","",参照!A276)</f>
        <v/>
      </c>
      <c r="AV276" s="52" t="str">
        <f>IF(参照!B276="","",参照!B276)</f>
        <v/>
      </c>
      <c r="AW276" s="52" t="str">
        <f>IF(参照!C276="","",参照!C276)</f>
        <v/>
      </c>
      <c r="AX276" s="52" t="str">
        <f>IF(参照!D276="","",参照!D276)</f>
        <v>メニューD</v>
      </c>
      <c r="AY276" s="52">
        <f>IF(参照!E276="","",参照!E276)</f>
        <v>3.6499999999999998E-4</v>
      </c>
      <c r="AZ276" s="52" t="str">
        <f>IF(参照!F276="","",参照!F276)</f>
        <v>(株)シナジアパワー</v>
      </c>
      <c r="BA276" s="52" t="str">
        <f>IF(参照!G276="","",参照!G276)</f>
        <v>(株)シナジアパワー_メニューD</v>
      </c>
      <c r="BB276" s="52">
        <f t="shared" si="35"/>
        <v>0.36499999999999999</v>
      </c>
      <c r="BD276" s="52" t="str">
        <f>IF(参照!L276="","",参照!L276)</f>
        <v>(株)コンシェルジュ</v>
      </c>
    </row>
    <row r="277" spans="47:56">
      <c r="AU277" s="52" t="str">
        <f>IF(参照!A277="","",参照!A277)</f>
        <v/>
      </c>
      <c r="AV277" s="52" t="str">
        <f>IF(参照!B277="","",参照!B277)</f>
        <v/>
      </c>
      <c r="AW277" s="52" t="str">
        <f>IF(参照!C277="","",参照!C277)</f>
        <v/>
      </c>
      <c r="AX277" s="52" t="str">
        <f>IF(参照!D277="","",参照!D277)</f>
        <v>メニューE</v>
      </c>
      <c r="AY277" s="52">
        <f>IF(参照!E277="","",参照!E277)</f>
        <v>3.6600000000000001E-4</v>
      </c>
      <c r="AZ277" s="52" t="str">
        <f>IF(参照!F277="","",参照!F277)</f>
        <v>(株)シナジアパワー</v>
      </c>
      <c r="BA277" s="52" t="str">
        <f>IF(参照!G277="","",参照!G277)</f>
        <v>(株)シナジアパワー_メニューE</v>
      </c>
      <c r="BB277" s="52">
        <f t="shared" si="35"/>
        <v>0.36599999999999999</v>
      </c>
      <c r="BD277" s="52" t="str">
        <f>IF(参照!L277="","",参照!L277)</f>
        <v>サーラｅエナジー(株)</v>
      </c>
    </row>
    <row r="278" spans="47:56">
      <c r="AU278" s="52" t="str">
        <f>IF(参照!A278="","",参照!A278)</f>
        <v/>
      </c>
      <c r="AV278" s="52" t="str">
        <f>IF(参照!B278="","",参照!B278)</f>
        <v/>
      </c>
      <c r="AW278" s="52" t="str">
        <f>IF(参照!C278="","",参照!C278)</f>
        <v/>
      </c>
      <c r="AX278" s="52" t="str">
        <f>IF(参照!D278="","",参照!D278)</f>
        <v>メニューF</v>
      </c>
      <c r="AY278" s="52">
        <f>IF(参照!E278="","",参照!E278)</f>
        <v>3.6899999999999997E-4</v>
      </c>
      <c r="AZ278" s="52" t="str">
        <f>IF(参照!F278="","",参照!F278)</f>
        <v>(株)シナジアパワー</v>
      </c>
      <c r="BA278" s="52" t="str">
        <f>IF(参照!G278="","",参照!G278)</f>
        <v>(株)シナジアパワー_メニューF</v>
      </c>
      <c r="BB278" s="52">
        <f t="shared" si="35"/>
        <v>0.36899999999999999</v>
      </c>
      <c r="BD278" s="52" t="str">
        <f>IF(参照!L278="","",参照!L278)</f>
        <v>(株)再エネ思考電力</v>
      </c>
    </row>
    <row r="279" spans="47:56">
      <c r="AU279" s="52" t="str">
        <f>IF(参照!A279="","",参照!A279)</f>
        <v/>
      </c>
      <c r="AV279" s="52" t="str">
        <f>IF(参照!B279="","",参照!B279)</f>
        <v/>
      </c>
      <c r="AW279" s="52" t="str">
        <f>IF(参照!C279="","",参照!C279)</f>
        <v/>
      </c>
      <c r="AX279" s="52" t="str">
        <f>IF(参照!D279="","",参照!D279)</f>
        <v>メニューG</v>
      </c>
      <c r="AY279" s="52">
        <f>IF(参照!E279="","",参照!E279)</f>
        <v>3.8000000000000002E-4</v>
      </c>
      <c r="AZ279" s="52" t="str">
        <f>IF(参照!F279="","",参照!F279)</f>
        <v>(株)シナジアパワー</v>
      </c>
      <c r="BA279" s="52" t="str">
        <f>IF(参照!G279="","",参照!G279)</f>
        <v>(株)シナジアパワー_メニューG</v>
      </c>
      <c r="BB279" s="52">
        <f t="shared" si="35"/>
        <v>0.38</v>
      </c>
      <c r="BD279" s="52" t="str">
        <f>IF(参照!L279="","",参照!L279)</f>
        <v>埼玉ガス(株)</v>
      </c>
    </row>
    <row r="280" spans="47:56">
      <c r="AU280" s="52" t="str">
        <f>IF(参照!A280="","",参照!A280)</f>
        <v/>
      </c>
      <c r="AV280" s="52" t="str">
        <f>IF(参照!B280="","",参照!B280)</f>
        <v/>
      </c>
      <c r="AW280" s="52" t="str">
        <f>IF(参照!C280="","",参照!C280)</f>
        <v/>
      </c>
      <c r="AX280" s="52" t="str">
        <f>IF(参照!D280="","",参照!D280)</f>
        <v>メニューH</v>
      </c>
      <c r="AY280" s="52">
        <f>IF(参照!E280="","",参照!E280)</f>
        <v>1.7899999999999999E-4</v>
      </c>
      <c r="AZ280" s="52" t="str">
        <f>IF(参照!F280="","",参照!F280)</f>
        <v>(株)シナジアパワー</v>
      </c>
      <c r="BA280" s="52" t="str">
        <f>IF(参照!G280="","",参照!G280)</f>
        <v>(株)シナジアパワー_メニューH</v>
      </c>
      <c r="BB280" s="52">
        <f t="shared" si="35"/>
        <v>0.17899999999999999</v>
      </c>
      <c r="BD280" s="52" t="str">
        <f>IF(参照!L280="","",参照!L280)</f>
        <v>(株)彩の国でんき</v>
      </c>
    </row>
    <row r="281" spans="47:56">
      <c r="AU281" s="52" t="str">
        <f>IF(参照!A281="","",参照!A281)</f>
        <v/>
      </c>
      <c r="AV281" s="52" t="str">
        <f>IF(参照!B281="","",参照!B281)</f>
        <v/>
      </c>
      <c r="AW281" s="52" t="str">
        <f>IF(参照!C281="","",参照!C281)</f>
        <v/>
      </c>
      <c r="AX281" s="52" t="str">
        <f>IF(参照!D281="","",参照!D281)</f>
        <v>メニューI(残差)</v>
      </c>
      <c r="AY281" s="52">
        <f>IF(参照!E281="","",参照!E281)</f>
        <v>4.0899999999999997E-4</v>
      </c>
      <c r="AZ281" s="52" t="str">
        <f>IF(参照!F281="","",参照!F281)</f>
        <v>(株)シナジアパワー</v>
      </c>
      <c r="BA281" s="52" t="str">
        <f>IF(参照!G281="","",参照!G281)</f>
        <v>(株)シナジアパワー_メニューI(残差)</v>
      </c>
      <c r="BB281" s="52">
        <f t="shared" si="35"/>
        <v>0.40899999999999997</v>
      </c>
      <c r="BD281" s="52" t="str">
        <f>IF(参照!L281="","",参照!L281)</f>
        <v>西部瓦斯(株)</v>
      </c>
    </row>
    <row r="282" spans="47:56">
      <c r="AU282" s="52" t="str">
        <f>IF(参照!A282="","",参照!A282)</f>
        <v/>
      </c>
      <c r="AV282" s="52" t="str">
        <f>IF(参照!B282="","",参照!B282)</f>
        <v/>
      </c>
      <c r="AW282" s="52" t="str">
        <f>IF(参照!C282="","",参照!C282)</f>
        <v/>
      </c>
      <c r="AX282" s="52" t="str">
        <f>IF(参照!D282="","",参照!D282)</f>
        <v>(参考値)事業者全体</v>
      </c>
      <c r="AY282" s="52">
        <f>IF(参照!E282="","",参照!E282)</f>
        <v>3.86E-4</v>
      </c>
      <c r="AZ282" s="52" t="str">
        <f>IF(参照!F282="","",参照!F282)</f>
        <v>(株)シナジアパワー</v>
      </c>
      <c r="BA282" s="52" t="str">
        <f>IF(参照!G282="","",参照!G282)</f>
        <v>(株)シナジアパワー_(参考値)事業者全体</v>
      </c>
      <c r="BB282" s="52">
        <f t="shared" si="35"/>
        <v>0.38600000000000001</v>
      </c>
      <c r="BD282" s="52" t="str">
        <f>IF(参照!L282="","",参照!L282)</f>
        <v>(株)サイホープロパティーズ</v>
      </c>
    </row>
    <row r="283" spans="47:56">
      <c r="AU283" s="52" t="str">
        <f>IF(参照!A283="","",参照!A283)</f>
        <v>A0088</v>
      </c>
      <c r="AV283" s="52" t="str">
        <f>IF(参照!B283="","",参照!B283)</f>
        <v>カワサキグリーンエナジー(株)</v>
      </c>
      <c r="AW283" s="52">
        <f>IF(参照!C283="","",参照!C283)</f>
        <v>4.5600000000000003E-4</v>
      </c>
      <c r="AX283" s="52" t="str">
        <f>IF(参照!D283="","",参照!D283)</f>
        <v>メニューA</v>
      </c>
      <c r="AY283" s="52">
        <f>IF(参照!E283="","",参照!E283)</f>
        <v>0</v>
      </c>
      <c r="AZ283" s="52" t="str">
        <f>IF(参照!F283="","",参照!F283)</f>
        <v>カワサキグリーンエナジー(株)</v>
      </c>
      <c r="BA283" s="52" t="str">
        <f>IF(参照!G283="","",参照!G283)</f>
        <v>カワサキグリーンエナジー(株)_メニューA</v>
      </c>
      <c r="BB283" s="52">
        <f t="shared" si="35"/>
        <v>0</v>
      </c>
      <c r="BD283" s="52" t="str">
        <f>IF(参照!L283="","",参照!L283)</f>
        <v>酒田天然瓦斯(株)</v>
      </c>
    </row>
    <row r="284" spans="47:56">
      <c r="AU284" s="52" t="str">
        <f>IF(参照!A284="","",参照!A284)</f>
        <v/>
      </c>
      <c r="AV284" s="52" t="str">
        <f>IF(参照!B284="","",参照!B284)</f>
        <v/>
      </c>
      <c r="AW284" s="52" t="str">
        <f>IF(参照!C284="","",参照!C284)</f>
        <v/>
      </c>
      <c r="AX284" s="52" t="str">
        <f>IF(参照!D284="","",参照!D284)</f>
        <v>メニューB</v>
      </c>
      <c r="AY284" s="52">
        <f>IF(参照!E284="","",参照!E284)</f>
        <v>2.9999999999999997E-4</v>
      </c>
      <c r="AZ284" s="52" t="str">
        <f>IF(参照!F284="","",参照!F284)</f>
        <v>カワサキグリーンエナジー(株)</v>
      </c>
      <c r="BA284" s="52" t="str">
        <f>IF(参照!G284="","",参照!G284)</f>
        <v>カワサキグリーンエナジー(株)_メニューB</v>
      </c>
      <c r="BB284" s="52">
        <f t="shared" si="35"/>
        <v>0.3</v>
      </c>
      <c r="BD284" s="52" t="str">
        <f>IF(参照!L284="","",参照!L284)</f>
        <v>坂戸ガス(株)</v>
      </c>
    </row>
    <row r="285" spans="47:56">
      <c r="AU285" s="52" t="str">
        <f>IF(参照!A285="","",参照!A285)</f>
        <v/>
      </c>
      <c r="AV285" s="52" t="str">
        <f>IF(参照!B285="","",参照!B285)</f>
        <v/>
      </c>
      <c r="AW285" s="52" t="str">
        <f>IF(参照!C285="","",参照!C285)</f>
        <v/>
      </c>
      <c r="AX285" s="52" t="str">
        <f>IF(参照!D285="","",参照!D285)</f>
        <v>メニューC</v>
      </c>
      <c r="AY285" s="52">
        <f>IF(参照!E285="","",参照!E285)</f>
        <v>4.4299999999999998E-4</v>
      </c>
      <c r="AZ285" s="52" t="str">
        <f>IF(参照!F285="","",参照!F285)</f>
        <v>カワサキグリーンエナジー(株)</v>
      </c>
      <c r="BA285" s="52" t="str">
        <f>IF(参照!G285="","",参照!G285)</f>
        <v>カワサキグリーンエナジー(株)_メニューC</v>
      </c>
      <c r="BB285" s="52">
        <f t="shared" si="35"/>
        <v>0.443</v>
      </c>
      <c r="BD285" s="52" t="str">
        <f>IF(参照!L285="","",参照!L285)</f>
        <v>(株)さくら新電力</v>
      </c>
    </row>
    <row r="286" spans="47:56">
      <c r="AU286" s="52" t="str">
        <f>IF(参照!A286="","",参照!A286)</f>
        <v/>
      </c>
      <c r="AV286" s="52" t="str">
        <f>IF(参照!B286="","",参照!B286)</f>
        <v/>
      </c>
      <c r="AW286" s="52" t="str">
        <f>IF(参照!C286="","",参照!C286)</f>
        <v/>
      </c>
      <c r="AX286" s="52" t="str">
        <f>IF(参照!D286="","",参照!D286)</f>
        <v>メニューD(残差)</v>
      </c>
      <c r="AY286" s="52">
        <f>IF(参照!E286="","",参照!E286)</f>
        <v>4.4700000000000002E-4</v>
      </c>
      <c r="AZ286" s="52" t="str">
        <f>IF(参照!F286="","",参照!F286)</f>
        <v>カワサキグリーンエナジー(株)</v>
      </c>
      <c r="BA286" s="52" t="str">
        <f>IF(参照!G286="","",参照!G286)</f>
        <v>カワサキグリーンエナジー(株)_メニューD(残差)</v>
      </c>
      <c r="BB286" s="52">
        <f t="shared" si="35"/>
        <v>0.44700000000000001</v>
      </c>
      <c r="BD286" s="52" t="str">
        <f>IF(参照!L286="","",参照!L286)</f>
        <v>里山パワーワークス(株)</v>
      </c>
    </row>
    <row r="287" spans="47:56">
      <c r="AU287" s="52" t="str">
        <f>IF(参照!A287="","",参照!A287)</f>
        <v/>
      </c>
      <c r="AV287" s="52" t="str">
        <f>IF(参照!B287="","",参照!B287)</f>
        <v/>
      </c>
      <c r="AW287" s="52" t="str">
        <f>IF(参照!C287="","",参照!C287)</f>
        <v/>
      </c>
      <c r="AX287" s="52" t="str">
        <f>IF(参照!D287="","",参照!D287)</f>
        <v>(参考値)事業者全体</v>
      </c>
      <c r="AY287" s="52">
        <f>IF(参照!E287="","",参照!E287)</f>
        <v>5.2800000000000004E-4</v>
      </c>
      <c r="AZ287" s="52" t="str">
        <f>IF(参照!F287="","",参照!F287)</f>
        <v>カワサキグリーンエナジー(株)</v>
      </c>
      <c r="BA287" s="52" t="str">
        <f>IF(参照!G287="","",参照!G287)</f>
        <v>カワサキグリーンエナジー(株)_(参考値)事業者全体</v>
      </c>
      <c r="BB287" s="52">
        <f t="shared" si="35"/>
        <v>0.52800000000000002</v>
      </c>
      <c r="BD287" s="52" t="str">
        <f>IF(参照!L287="","",参照!L287)</f>
        <v>(株)サニックス</v>
      </c>
    </row>
    <row r="288" spans="47:56">
      <c r="AU288" s="52" t="str">
        <f>IF(参照!A288="","",参照!A288)</f>
        <v>A0089</v>
      </c>
      <c r="AV288" s="52" t="str">
        <f>IF(参照!B288="","",参照!B288)</f>
        <v>大一ガス(株)</v>
      </c>
      <c r="AW288" s="52">
        <f>IF(参照!C288="","",参照!C288)</f>
        <v>4.8899999999999996E-4</v>
      </c>
      <c r="AX288" s="52" t="str">
        <f>IF(参照!D288="","",参照!D288)</f>
        <v/>
      </c>
      <c r="AY288" s="52">
        <f>IF(参照!E288="","",参照!E288)</f>
        <v>5.3399999999999997E-4</v>
      </c>
      <c r="AZ288" s="52" t="str">
        <f>IF(参照!F288="","",参照!F288)</f>
        <v>大一ガス(株)</v>
      </c>
      <c r="BA288" s="52" t="str">
        <f>IF(参照!G288="","",参照!G288)</f>
        <v>大一ガス(株)_</v>
      </c>
      <c r="BB288" s="52">
        <f t="shared" si="35"/>
        <v>0.53399999999999992</v>
      </c>
      <c r="BD288" s="52" t="str">
        <f>IF(参照!L288="","",参照!L288)</f>
        <v>佐野瓦斯(株)</v>
      </c>
    </row>
    <row r="289" spans="47:56">
      <c r="AU289" s="52" t="str">
        <f>IF(参照!A289="","",参照!A289)</f>
        <v>A0090</v>
      </c>
      <c r="AV289" s="52" t="str">
        <f>IF(参照!B289="","",参照!B289)</f>
        <v>(株)リミックスポイント</v>
      </c>
      <c r="AW289" s="52">
        <f>IF(参照!C289="","",参照!C289)</f>
        <v>4.35E-4</v>
      </c>
      <c r="AX289" s="52" t="str">
        <f>IF(参照!D289="","",参照!D289)</f>
        <v>メニューA</v>
      </c>
      <c r="AY289" s="52">
        <f>IF(参照!E289="","",参照!E289)</f>
        <v>0</v>
      </c>
      <c r="AZ289" s="52" t="str">
        <f>IF(参照!F289="","",参照!F289)</f>
        <v>(株)リミックスポイント</v>
      </c>
      <c r="BA289" s="52" t="str">
        <f>IF(参照!G289="","",参照!G289)</f>
        <v>(株)リミックスポイント_メニューA</v>
      </c>
      <c r="BB289" s="52">
        <f t="shared" si="35"/>
        <v>0</v>
      </c>
      <c r="BD289" s="52" t="str">
        <f>IF(参照!L289="","",参照!L289)</f>
        <v>サミットエナジー(株)</v>
      </c>
    </row>
    <row r="290" spans="47:56">
      <c r="AU290" s="52" t="str">
        <f>IF(参照!A290="","",参照!A290)</f>
        <v/>
      </c>
      <c r="AV290" s="52" t="str">
        <f>IF(参照!B290="","",参照!B290)</f>
        <v/>
      </c>
      <c r="AW290" s="52" t="str">
        <f>IF(参照!C290="","",参照!C290)</f>
        <v/>
      </c>
      <c r="AX290" s="52" t="str">
        <f>IF(参照!D290="","",参照!D290)</f>
        <v>メニューB(残差)</v>
      </c>
      <c r="AY290" s="52">
        <f>IF(参照!E290="","",参照!E290)</f>
        <v>4.3899999999999999E-4</v>
      </c>
      <c r="AZ290" s="52" t="str">
        <f>IF(参照!F290="","",参照!F290)</f>
        <v>(株)リミックスポイント</v>
      </c>
      <c r="BA290" s="52" t="str">
        <f>IF(参照!G290="","",参照!G290)</f>
        <v>(株)リミックスポイント_メニューB(残差)</v>
      </c>
      <c r="BB290" s="52">
        <f t="shared" si="35"/>
        <v>0.439</v>
      </c>
      <c r="BD290" s="52" t="str">
        <f>IF(参照!L290="","",参照!L290)</f>
        <v>三愛オブリ(株)(旧：三愛石油(株))</v>
      </c>
    </row>
    <row r="291" spans="47:56">
      <c r="AU291" s="52" t="str">
        <f>IF(参照!A291="","",参照!A291)</f>
        <v/>
      </c>
      <c r="AV291" s="52" t="str">
        <f>IF(参照!B291="","",参照!B291)</f>
        <v/>
      </c>
      <c r="AW291" s="52" t="str">
        <f>IF(参照!C291="","",参照!C291)</f>
        <v/>
      </c>
      <c r="AX291" s="52" t="str">
        <f>IF(参照!D291="","",参照!D291)</f>
        <v>(参考値)事業者全体</v>
      </c>
      <c r="AY291" s="52">
        <f>IF(参照!E291="","",参照!E291)</f>
        <v>4.8500000000000003E-4</v>
      </c>
      <c r="AZ291" s="52" t="str">
        <f>IF(参照!F291="","",参照!F291)</f>
        <v>(株)リミックスポイント</v>
      </c>
      <c r="BA291" s="52" t="str">
        <f>IF(参照!G291="","",参照!G291)</f>
        <v>(株)リミックスポイント_(参考値)事業者全体</v>
      </c>
      <c r="BB291" s="52">
        <f t="shared" si="35"/>
        <v>0.48500000000000004</v>
      </c>
      <c r="BD291" s="52" t="str">
        <f>IF(参照!L291="","",参照!L291)</f>
        <v>山陰エレキ・アライアンス(株)</v>
      </c>
    </row>
    <row r="292" spans="47:56">
      <c r="AU292" s="52" t="str">
        <f>IF(参照!A292="","",参照!A292)</f>
        <v>A0091</v>
      </c>
      <c r="AV292" s="52" t="str">
        <f>IF(参照!B292="","",参照!B292)</f>
        <v>大阪いずみ市民生活協同組合</v>
      </c>
      <c r="AW292" s="52">
        <f>IF(参照!C292="","",参照!C292)</f>
        <v>3.7800000000000003E-4</v>
      </c>
      <c r="AX292" s="52" t="str">
        <f>IF(参照!D292="","",参照!D292)</f>
        <v>メニューA</v>
      </c>
      <c r="AY292" s="52">
        <f>IF(参照!E292="","",参照!E292)</f>
        <v>0</v>
      </c>
      <c r="AZ292" s="52" t="str">
        <f>IF(参照!F292="","",参照!F292)</f>
        <v>大阪いずみ市民生活協同組合</v>
      </c>
      <c r="BA292" s="52" t="str">
        <f>IF(参照!G292="","",参照!G292)</f>
        <v>大阪いずみ市民生活協同組合_メニューA</v>
      </c>
      <c r="BB292" s="52">
        <f t="shared" si="35"/>
        <v>0</v>
      </c>
      <c r="BD292" s="52" t="str">
        <f>IF(参照!L292="","",参照!L292)</f>
        <v>山陰酸素工業(株)</v>
      </c>
    </row>
    <row r="293" spans="47:56">
      <c r="AU293" s="52" t="str">
        <f>IF(参照!A293="","",参照!A293)</f>
        <v/>
      </c>
      <c r="AV293" s="52" t="str">
        <f>IF(参照!B293="","",参照!B293)</f>
        <v/>
      </c>
      <c r="AW293" s="52" t="str">
        <f>IF(参照!C293="","",参照!C293)</f>
        <v/>
      </c>
      <c r="AX293" s="52" t="str">
        <f>IF(参照!D293="","",参照!D293)</f>
        <v>メニューB(残差)</v>
      </c>
      <c r="AY293" s="52">
        <f>IF(参照!E293="","",参照!E293)</f>
        <v>3.2299999999999999E-4</v>
      </c>
      <c r="AZ293" s="52" t="str">
        <f>IF(参照!F293="","",参照!F293)</f>
        <v>大阪いずみ市民生活協同組合</v>
      </c>
      <c r="BA293" s="52" t="str">
        <f>IF(参照!G293="","",参照!G293)</f>
        <v>大阪いずみ市民生活協同組合_メニューB(残差)</v>
      </c>
      <c r="BB293" s="52">
        <f t="shared" si="35"/>
        <v>0.32300000000000001</v>
      </c>
      <c r="BD293" s="52" t="str">
        <f>IF(参照!L293="","",参照!L293)</f>
        <v>(株)三郷ひまわりエナジー</v>
      </c>
    </row>
    <row r="294" spans="47:56">
      <c r="AU294" s="52" t="str">
        <f>IF(参照!A294="","",参照!A294)</f>
        <v/>
      </c>
      <c r="AV294" s="52" t="str">
        <f>IF(参照!B294="","",参照!B294)</f>
        <v/>
      </c>
      <c r="AW294" s="52" t="str">
        <f>IF(参照!C294="","",参照!C294)</f>
        <v/>
      </c>
      <c r="AX294" s="52" t="str">
        <f>IF(参照!D294="","",参照!D294)</f>
        <v>(参考値)事業者全体</v>
      </c>
      <c r="AY294" s="52">
        <f>IF(参照!E294="","",参照!E294)</f>
        <v>3.0400000000000002E-4</v>
      </c>
      <c r="AZ294" s="52" t="str">
        <f>IF(参照!F294="","",参照!F294)</f>
        <v>大阪いずみ市民生活協同組合</v>
      </c>
      <c r="BA294" s="52" t="str">
        <f>IF(参照!G294="","",参照!G294)</f>
        <v>大阪いずみ市民生活協同組合_(参考値)事業者全体</v>
      </c>
      <c r="BB294" s="52">
        <f t="shared" si="35"/>
        <v>0.30399999999999999</v>
      </c>
      <c r="BD294" s="52" t="str">
        <f>IF(参照!L294="","",参照!L294)</f>
        <v>三州電力(株)</v>
      </c>
    </row>
    <row r="295" spans="47:56">
      <c r="AU295" s="52" t="str">
        <f>IF(参照!A295="","",参照!A295)</f>
        <v>A0092</v>
      </c>
      <c r="AV295" s="52" t="str">
        <f>IF(参照!B295="","",参照!B295)</f>
        <v>(株)中海テレビ放送</v>
      </c>
      <c r="AW295" s="52">
        <f>IF(参照!C295="","",参照!C295)</f>
        <v>4.3399999999999998E-4</v>
      </c>
      <c r="AX295" s="52" t="str">
        <f>IF(参照!D295="","",参照!D295)</f>
        <v/>
      </c>
      <c r="AY295" s="52">
        <f>IF(参照!E295="","",参照!E295)</f>
        <v>5.22E-4</v>
      </c>
      <c r="AZ295" s="52" t="str">
        <f>IF(参照!F295="","",参照!F295)</f>
        <v>(株)中海テレビ放送</v>
      </c>
      <c r="BA295" s="52" t="str">
        <f>IF(参照!G295="","",参照!G295)</f>
        <v>(株)中海テレビ放送_</v>
      </c>
      <c r="BB295" s="52">
        <f t="shared" si="35"/>
        <v>0.52200000000000002</v>
      </c>
      <c r="BD295" s="52" t="str">
        <f>IF(参照!L295="","",参照!L295)</f>
        <v>サントラベラーズサービス有限会社</v>
      </c>
    </row>
    <row r="296" spans="47:56">
      <c r="AU296" s="52" t="str">
        <f>IF(参照!A296="","",参照!A296)</f>
        <v>A0093</v>
      </c>
      <c r="AV296" s="52" t="str">
        <f>IF(参照!B296="","",参照!B296)</f>
        <v>パシフィックパワー(株)</v>
      </c>
      <c r="AW296" s="52">
        <f>IF(参照!C296="","",参照!C296)</f>
        <v>3.3E-4</v>
      </c>
      <c r="AX296" s="52" t="str">
        <f>IF(参照!D296="","",参照!D296)</f>
        <v/>
      </c>
      <c r="AY296" s="52">
        <f>IF(参照!E296="","",参照!E296)</f>
        <v>8.8800000000000001E-4</v>
      </c>
      <c r="AZ296" s="52" t="str">
        <f>IF(参照!F296="","",参照!F296)</f>
        <v>パシフィックパワー(株)</v>
      </c>
      <c r="BA296" s="52" t="str">
        <f>IF(参照!G296="","",参照!G296)</f>
        <v>パシフィックパワー(株)_</v>
      </c>
      <c r="BB296" s="52">
        <f t="shared" si="35"/>
        <v>0.88800000000000001</v>
      </c>
      <c r="BD296" s="52" t="str">
        <f>IF(参照!L296="","",参照!L296)</f>
        <v>三友エンテック(株)</v>
      </c>
    </row>
    <row r="297" spans="47:56">
      <c r="AU297" s="52" t="str">
        <f>IF(参照!A297="","",参照!A297)</f>
        <v>A0094</v>
      </c>
      <c r="AV297" s="52" t="str">
        <f>IF(参照!B297="","",参照!B297)</f>
        <v>(株)いちたかガスワン</v>
      </c>
      <c r="AW297" s="52">
        <f>IF(参照!C297="","",参照!C297)</f>
        <v>4.1100000000000002E-4</v>
      </c>
      <c r="AX297" s="52" t="str">
        <f>IF(参照!D297="","",参照!D297)</f>
        <v>メニューA</v>
      </c>
      <c r="AY297" s="52">
        <f>IF(参照!E297="","",参照!E297)</f>
        <v>0</v>
      </c>
      <c r="AZ297" s="52" t="str">
        <f>IF(参照!F297="","",参照!F297)</f>
        <v>(株)いちたかガスワン</v>
      </c>
      <c r="BA297" s="52" t="str">
        <f>IF(参照!G297="","",参照!G297)</f>
        <v>(株)いちたかガスワン_メニューA</v>
      </c>
      <c r="BB297" s="52">
        <f t="shared" si="35"/>
        <v>0</v>
      </c>
      <c r="BD297" s="52" t="str">
        <f>IF(参照!L297="","",参照!L297)</f>
        <v>サンリン(株)</v>
      </c>
    </row>
    <row r="298" spans="47:56">
      <c r="AU298" s="52" t="str">
        <f>IF(参照!A298="","",参照!A298)</f>
        <v/>
      </c>
      <c r="AV298" s="52" t="str">
        <f>IF(参照!B298="","",参照!B298)</f>
        <v/>
      </c>
      <c r="AW298" s="52" t="str">
        <f>IF(参照!C298="","",参照!C298)</f>
        <v/>
      </c>
      <c r="AX298" s="52" t="str">
        <f>IF(参照!D298="","",参照!D298)</f>
        <v>メニューB(残差)</v>
      </c>
      <c r="AY298" s="52">
        <f>IF(参照!E298="","",参照!E298)</f>
        <v>3.5499999999999996E-4</v>
      </c>
      <c r="AZ298" s="52" t="str">
        <f>IF(参照!F298="","",参照!F298)</f>
        <v>(株)いちたかガスワン</v>
      </c>
      <c r="BA298" s="52" t="str">
        <f>IF(参照!G298="","",参照!G298)</f>
        <v>(株)いちたかガスワン_メニューB(残差)</v>
      </c>
      <c r="BB298" s="52">
        <f t="shared" si="35"/>
        <v>0.35499999999999998</v>
      </c>
      <c r="BD298" s="52" t="str">
        <f>IF(参照!L298="","",参照!L298)</f>
        <v>(株)シーエナジー</v>
      </c>
    </row>
    <row r="299" spans="47:56">
      <c r="AU299" s="52" t="str">
        <f>IF(参照!A299="","",参照!A299)</f>
        <v/>
      </c>
      <c r="AV299" s="52" t="str">
        <f>IF(参照!B299="","",参照!B299)</f>
        <v/>
      </c>
      <c r="AW299" s="52" t="str">
        <f>IF(参照!C299="","",参照!C299)</f>
        <v/>
      </c>
      <c r="AX299" s="52" t="str">
        <f>IF(参照!D299="","",参照!D299)</f>
        <v>(参考値)事業者全体</v>
      </c>
      <c r="AY299" s="52">
        <f>IF(参照!E299="","",参照!E299)</f>
        <v>4.9100000000000001E-4</v>
      </c>
      <c r="AZ299" s="52" t="str">
        <f>IF(参照!F299="","",参照!F299)</f>
        <v>(株)いちたかガスワン</v>
      </c>
      <c r="BA299" s="52" t="str">
        <f>IF(参照!G299="","",参照!G299)</f>
        <v>(株)いちたかガスワン_(参考値)事業者全体</v>
      </c>
      <c r="BB299" s="52">
        <f t="shared" si="35"/>
        <v>0.49099999999999999</v>
      </c>
      <c r="BD299" s="52" t="str">
        <f>IF(参照!L299="","",参照!L299)</f>
        <v>(株)シーラパワー(旧：愛知電力(株))</v>
      </c>
    </row>
    <row r="300" spans="47:56">
      <c r="AU300" s="52" t="str">
        <f>IF(参照!A300="","",参照!A300)</f>
        <v>A0098</v>
      </c>
      <c r="AV300" s="52" t="str">
        <f>IF(参照!B300="","",参照!B300)</f>
        <v>(株)ジェイコムウエスト</v>
      </c>
      <c r="AW300" s="52">
        <f>IF(参照!C300="","",参照!C300)</f>
        <v>4.5800000000000002E-4</v>
      </c>
      <c r="AX300" s="52" t="str">
        <f>IF(参照!D300="","",参照!D300)</f>
        <v/>
      </c>
      <c r="AY300" s="52">
        <f>IF(参照!E300="","",参照!E300)</f>
        <v>4.7600000000000002E-4</v>
      </c>
      <c r="AZ300" s="52" t="str">
        <f>IF(参照!F300="","",参照!F300)</f>
        <v>(株)ジェイコムウエスト</v>
      </c>
      <c r="BA300" s="52" t="str">
        <f>IF(参照!G300="","",参照!G300)</f>
        <v>(株)ジェイコムウエスト_</v>
      </c>
      <c r="BB300" s="52">
        <f t="shared" si="35"/>
        <v>0.47600000000000003</v>
      </c>
      <c r="BD300" s="52" t="str">
        <f>IF(参照!L300="","",参照!L300)</f>
        <v>(株)ジェイコムウエスト</v>
      </c>
    </row>
    <row r="301" spans="47:56">
      <c r="AU301" s="52" t="str">
        <f>IF(参照!A301="","",参照!A301)</f>
        <v>A0103</v>
      </c>
      <c r="AV301" s="52" t="str">
        <f>IF(参照!B301="","",参照!B301)</f>
        <v>(株)ジェイコム埼玉・東日本</v>
      </c>
      <c r="AW301" s="52">
        <f>IF(参照!C301="","",参照!C301)</f>
        <v>4.5399999999999998E-4</v>
      </c>
      <c r="AX301" s="52" t="str">
        <f>IF(参照!D301="","",参照!D301)</f>
        <v/>
      </c>
      <c r="AY301" s="52">
        <f>IF(参照!E301="","",参照!E301)</f>
        <v>4.95E-4</v>
      </c>
      <c r="AZ301" s="52" t="str">
        <f>IF(参照!F301="","",参照!F301)</f>
        <v>(株)ジェイコム埼玉・東日本</v>
      </c>
      <c r="BA301" s="52" t="str">
        <f>IF(参照!G301="","",参照!G301)</f>
        <v>(株)ジェイコム埼玉・東日本_</v>
      </c>
      <c r="BB301" s="52">
        <f t="shared" si="35"/>
        <v>0.495</v>
      </c>
      <c r="BD301" s="52" t="str">
        <f>IF(参照!L301="","",参照!L301)</f>
        <v>(株)ジェイコム九州</v>
      </c>
    </row>
    <row r="302" spans="47:56">
      <c r="AU302" s="52" t="str">
        <f>IF(参照!A302="","",参照!A302)</f>
        <v>A0104</v>
      </c>
      <c r="AV302" s="52" t="str">
        <f>IF(参照!B302="","",参照!B302)</f>
        <v>(株)ジェイコム札幌</v>
      </c>
      <c r="AW302" s="52">
        <f>IF(参照!C302="","",参照!C302)</f>
        <v>4.5800000000000002E-4</v>
      </c>
      <c r="AX302" s="52" t="str">
        <f>IF(参照!D302="","",参照!D302)</f>
        <v/>
      </c>
      <c r="AY302" s="52">
        <f>IF(参照!E302="","",参照!E302)</f>
        <v>4.9899999999999999E-4</v>
      </c>
      <c r="AZ302" s="52" t="str">
        <f>IF(参照!F302="","",参照!F302)</f>
        <v>(株)ジェイコム札幌</v>
      </c>
      <c r="BA302" s="52" t="str">
        <f>IF(参照!G302="","",参照!G302)</f>
        <v>(株)ジェイコム札幌_</v>
      </c>
      <c r="BB302" s="52">
        <f t="shared" si="35"/>
        <v>0.499</v>
      </c>
      <c r="BD302" s="52" t="str">
        <f>IF(参照!L302="","",参照!L302)</f>
        <v>(株)ジェイコム埼玉・東日本</v>
      </c>
    </row>
    <row r="303" spans="47:56">
      <c r="AU303" s="52" t="str">
        <f>IF(参照!A303="","",参照!A303)</f>
        <v>A0105</v>
      </c>
      <c r="AV303" s="52" t="str">
        <f>IF(参照!B303="","",参照!B303)</f>
        <v>(株)ジェイコム湘南・神奈川</v>
      </c>
      <c r="AW303" s="52">
        <f>IF(参照!C303="","",参照!C303)</f>
        <v>4.5399999999999998E-4</v>
      </c>
      <c r="AX303" s="52" t="str">
        <f>IF(参照!D303="","",参照!D303)</f>
        <v/>
      </c>
      <c r="AY303" s="52">
        <f>IF(参照!E303="","",参照!E303)</f>
        <v>4.9399999999999997E-4</v>
      </c>
      <c r="AZ303" s="52" t="str">
        <f>IF(参照!F303="","",参照!F303)</f>
        <v>(株)ジェイコム湘南・神奈川</v>
      </c>
      <c r="BA303" s="52" t="str">
        <f>IF(参照!G303="","",参照!G303)</f>
        <v>(株)ジェイコム湘南・神奈川_</v>
      </c>
      <c r="BB303" s="52">
        <f t="shared" si="35"/>
        <v>0.49399999999999999</v>
      </c>
      <c r="BD303" s="52" t="str">
        <f>IF(参照!L303="","",参照!L303)</f>
        <v>(株)ジェイコム札幌</v>
      </c>
    </row>
    <row r="304" spans="47:56">
      <c r="AU304" s="52" t="str">
        <f>IF(参照!A304="","",参照!A304)</f>
        <v>A0107</v>
      </c>
      <c r="AV304" s="52" t="str">
        <f>IF(参照!B304="","",参照!B304)</f>
        <v>(株)ジェイコム千葉</v>
      </c>
      <c r="AW304" s="52">
        <f>IF(参照!C304="","",参照!C304)</f>
        <v>4.5399999999999998E-4</v>
      </c>
      <c r="AX304" s="52" t="str">
        <f>IF(参照!D304="","",参照!D304)</f>
        <v/>
      </c>
      <c r="AY304" s="52">
        <f>IF(参照!E304="","",参照!E304)</f>
        <v>4.9399999999999997E-4</v>
      </c>
      <c r="AZ304" s="52" t="str">
        <f>IF(参照!F304="","",参照!F304)</f>
        <v>(株)ジェイコム千葉</v>
      </c>
      <c r="BA304" s="52" t="str">
        <f>IF(参照!G304="","",参照!G304)</f>
        <v>(株)ジェイコム千葉_</v>
      </c>
      <c r="BB304" s="52">
        <f t="shared" si="35"/>
        <v>0.49399999999999999</v>
      </c>
      <c r="BD304" s="52" t="str">
        <f>IF(参照!L304="","",参照!L304)</f>
        <v>(株)ジェイコム湘南・神奈川</v>
      </c>
    </row>
    <row r="305" spans="47:56">
      <c r="AU305" s="52" t="str">
        <f>IF(参照!A305="","",参照!A305)</f>
        <v>A0110</v>
      </c>
      <c r="AV305" s="52" t="str">
        <f>IF(参照!B305="","",参照!B305)</f>
        <v>(株)ジェイコム東京</v>
      </c>
      <c r="AW305" s="52">
        <f>IF(参照!C305="","",参照!C305)</f>
        <v>4.5399999999999998E-4</v>
      </c>
      <c r="AX305" s="52" t="str">
        <f>IF(参照!D305="","",参照!D305)</f>
        <v/>
      </c>
      <c r="AY305" s="52">
        <f>IF(参照!E305="","",参照!E305)</f>
        <v>4.6599999999999994E-4</v>
      </c>
      <c r="AZ305" s="52" t="str">
        <f>IF(参照!F305="","",参照!F305)</f>
        <v>(株)ジェイコム東京</v>
      </c>
      <c r="BA305" s="52" t="str">
        <f>IF(参照!G305="","",参照!G305)</f>
        <v>(株)ジェイコム東京_</v>
      </c>
      <c r="BB305" s="52">
        <f t="shared" si="35"/>
        <v>0.46599999999999997</v>
      </c>
      <c r="BD305" s="52" t="str">
        <f>IF(参照!L305="","",参照!L305)</f>
        <v>(株)ジェイコム千葉</v>
      </c>
    </row>
    <row r="306" spans="47:56">
      <c r="AU306" s="52" t="str">
        <f>IF(参照!A306="","",参照!A306)</f>
        <v>A0119</v>
      </c>
      <c r="AV306" s="52" t="str">
        <f>IF(参照!B306="","",参照!B306)</f>
        <v>土浦ケーブルテレビ(株)</v>
      </c>
      <c r="AW306" s="52">
        <f>IF(参照!C306="","",参照!C306)</f>
        <v>4.5399999999999998E-4</v>
      </c>
      <c r="AX306" s="52" t="str">
        <f>IF(参照!D306="","",参照!D306)</f>
        <v/>
      </c>
      <c r="AY306" s="52">
        <f>IF(参照!E306="","",参照!E306)</f>
        <v>4.9399999999999997E-4</v>
      </c>
      <c r="AZ306" s="52" t="str">
        <f>IF(参照!F306="","",参照!F306)</f>
        <v>土浦ケーブルテレビ(株)</v>
      </c>
      <c r="BA306" s="52" t="str">
        <f>IF(参照!G306="","",参照!G306)</f>
        <v>土浦ケーブルテレビ(株)_</v>
      </c>
      <c r="BB306" s="52">
        <f t="shared" si="35"/>
        <v>0.49399999999999999</v>
      </c>
      <c r="BD306" s="52" t="str">
        <f>IF(参照!L306="","",参照!L306)</f>
        <v>(株)ジェイコム東京</v>
      </c>
    </row>
    <row r="307" spans="47:56">
      <c r="AU307" s="52" t="str">
        <f>IF(参照!A307="","",参照!A307)</f>
        <v>A0120</v>
      </c>
      <c r="AV307" s="52" t="str">
        <f>IF(参照!B307="","",参照!B307)</f>
        <v>鹿児島電力(株)</v>
      </c>
      <c r="AW307" s="52">
        <f>IF(参照!C307="","",参照!C307)</f>
        <v>4.9100000000000001E-4</v>
      </c>
      <c r="AX307" s="52" t="str">
        <f>IF(参照!D307="","",参照!D307)</f>
        <v/>
      </c>
      <c r="AY307" s="52">
        <f>IF(参照!E307="","",参照!E307)</f>
        <v>4.35E-4</v>
      </c>
      <c r="AZ307" s="52" t="str">
        <f>IF(参照!F307="","",参照!F307)</f>
        <v>鹿児島電力(株)</v>
      </c>
      <c r="BA307" s="52" t="str">
        <f>IF(参照!G307="","",参照!G307)</f>
        <v>鹿児島電力(株)_</v>
      </c>
      <c r="BB307" s="52">
        <f t="shared" si="35"/>
        <v>0.435</v>
      </c>
      <c r="BD307" s="52" t="str">
        <f>IF(参照!L307="","",参照!L307)</f>
        <v>シェルジャパン(株)</v>
      </c>
    </row>
    <row r="308" spans="47:56">
      <c r="AU308" s="52" t="str">
        <f>IF(参照!A308="","",参照!A308)</f>
        <v>A0121</v>
      </c>
      <c r="AV308" s="52" t="str">
        <f>IF(参照!B308="","",参照!B308)</f>
        <v>太陽ガス(株)</v>
      </c>
      <c r="AW308" s="52">
        <f>IF(参照!C308="","",参照!C308)</f>
        <v>4.44E-4</v>
      </c>
      <c r="AX308" s="52" t="str">
        <f>IF(参照!D308="","",参照!D308)</f>
        <v/>
      </c>
      <c r="AY308" s="52">
        <f>IF(参照!E308="","",参照!E308)</f>
        <v>4.7699999999999999E-4</v>
      </c>
      <c r="AZ308" s="52" t="str">
        <f>IF(参照!F308="","",参照!F308)</f>
        <v>太陽ガス(株)</v>
      </c>
      <c r="BA308" s="52" t="str">
        <f>IF(参照!G308="","",参照!G308)</f>
        <v>太陽ガス(株)_</v>
      </c>
      <c r="BB308" s="52">
        <f t="shared" si="35"/>
        <v>0.47699999999999998</v>
      </c>
      <c r="BD308" s="52" t="str">
        <f>IF(参照!L308="","",参照!L308)</f>
        <v>(株)しおさい電力</v>
      </c>
    </row>
    <row r="309" spans="47:56">
      <c r="AU309" s="52" t="str">
        <f>IF(参照!A309="","",参照!A309)</f>
        <v>A0122</v>
      </c>
      <c r="AV309" s="52" t="str">
        <f>IF(参照!B309="","",参照!B309)</f>
        <v>アーバンエナジー(株)</v>
      </c>
      <c r="AW309" s="52">
        <f>IF(参照!C309="","",参照!C309)</f>
        <v>2.41E-4</v>
      </c>
      <c r="AX309" s="52" t="str">
        <f>IF(参照!D309="","",参照!D309)</f>
        <v>メニューA</v>
      </c>
      <c r="AY309" s="52">
        <f>IF(参照!E309="","",参照!E309)</f>
        <v>0</v>
      </c>
      <c r="AZ309" s="52" t="str">
        <f>IF(参照!F309="","",参照!F309)</f>
        <v>アーバンエナジー(株)</v>
      </c>
      <c r="BA309" s="52" t="str">
        <f>IF(参照!G309="","",参照!G309)</f>
        <v>アーバンエナジー(株)_メニューA</v>
      </c>
      <c r="BB309" s="52">
        <f t="shared" si="35"/>
        <v>0</v>
      </c>
      <c r="BD309" s="52" t="str">
        <f>IF(参照!L309="","",参照!L309)</f>
        <v>(株)シグナストラスト</v>
      </c>
    </row>
    <row r="310" spans="47:56">
      <c r="AU310" s="52" t="str">
        <f>IF(参照!A310="","",参照!A310)</f>
        <v/>
      </c>
      <c r="AV310" s="52" t="str">
        <f>IF(参照!B310="","",参照!B310)</f>
        <v/>
      </c>
      <c r="AW310" s="52" t="str">
        <f>IF(参照!C310="","",参照!C310)</f>
        <v/>
      </c>
      <c r="AX310" s="52" t="str">
        <f>IF(参照!D310="","",参照!D310)</f>
        <v>メニューB</v>
      </c>
      <c r="AY310" s="52">
        <f>IF(参照!E310="","",参照!E310)</f>
        <v>2.92E-4</v>
      </c>
      <c r="AZ310" s="52" t="str">
        <f>IF(参照!F310="","",参照!F310)</f>
        <v>アーバンエナジー(株)</v>
      </c>
      <c r="BA310" s="52" t="str">
        <f>IF(参照!G310="","",参照!G310)</f>
        <v>アーバンエナジー(株)_メニューB</v>
      </c>
      <c r="BB310" s="52">
        <f t="shared" si="35"/>
        <v>0.29199999999999998</v>
      </c>
      <c r="BD310" s="52" t="str">
        <f>IF(参照!L310="","",参照!L310)</f>
        <v>静岡ガス＆パワー(株)</v>
      </c>
    </row>
    <row r="311" spans="47:56">
      <c r="AU311" s="52" t="str">
        <f>IF(参照!A311="","",参照!A311)</f>
        <v/>
      </c>
      <c r="AV311" s="52" t="str">
        <f>IF(参照!B311="","",参照!B311)</f>
        <v/>
      </c>
      <c r="AW311" s="52" t="str">
        <f>IF(参照!C311="","",参照!C311)</f>
        <v/>
      </c>
      <c r="AX311" s="52" t="str">
        <f>IF(参照!D311="","",参照!D311)</f>
        <v>メニューC</v>
      </c>
      <c r="AY311" s="52">
        <f>IF(参照!E311="","",参照!E311)</f>
        <v>3.5299999999999996E-4</v>
      </c>
      <c r="AZ311" s="52" t="str">
        <f>IF(参照!F311="","",参照!F311)</f>
        <v>アーバンエナジー(株)</v>
      </c>
      <c r="BA311" s="52" t="str">
        <f>IF(参照!G311="","",参照!G311)</f>
        <v>アーバンエナジー(株)_メニューC</v>
      </c>
      <c r="BB311" s="52">
        <f t="shared" si="35"/>
        <v>0.35299999999999998</v>
      </c>
      <c r="BD311" s="52" t="str">
        <f>IF(参照!L311="","",参照!L311)</f>
        <v>自然電力(株)</v>
      </c>
    </row>
    <row r="312" spans="47:56">
      <c r="AU312" s="52" t="str">
        <f>IF(参照!A312="","",参照!A312)</f>
        <v/>
      </c>
      <c r="AV312" s="52" t="str">
        <f>IF(参照!B312="","",参照!B312)</f>
        <v/>
      </c>
      <c r="AW312" s="52" t="str">
        <f>IF(参照!C312="","",参照!C312)</f>
        <v/>
      </c>
      <c r="AX312" s="52" t="str">
        <f>IF(参照!D312="","",参照!D312)</f>
        <v>メニューD</v>
      </c>
      <c r="AY312" s="52">
        <f>IF(参照!E312="","",参照!E312)</f>
        <v>2.5000000000000001E-4</v>
      </c>
      <c r="AZ312" s="52" t="str">
        <f>IF(参照!F312="","",参照!F312)</f>
        <v>アーバンエナジー(株)</v>
      </c>
      <c r="BA312" s="52" t="str">
        <f>IF(参照!G312="","",参照!G312)</f>
        <v>アーバンエナジー(株)_メニューD</v>
      </c>
      <c r="BB312" s="52">
        <f t="shared" si="35"/>
        <v>0.25</v>
      </c>
      <c r="BD312" s="52" t="str">
        <f>IF(参照!L312="","",参照!L312)</f>
        <v>(株)シナジアパワー</v>
      </c>
    </row>
    <row r="313" spans="47:56">
      <c r="AU313" s="52" t="str">
        <f>IF(参照!A313="","",参照!A313)</f>
        <v/>
      </c>
      <c r="AV313" s="52" t="str">
        <f>IF(参照!B313="","",参照!B313)</f>
        <v/>
      </c>
      <c r="AW313" s="52" t="str">
        <f>IF(参照!C313="","",参照!C313)</f>
        <v/>
      </c>
      <c r="AX313" s="52" t="str">
        <f>IF(参照!D313="","",参照!D313)</f>
        <v>メニューE</v>
      </c>
      <c r="AY313" s="52">
        <f>IF(参照!E313="","",参照!E313)</f>
        <v>3.77E-4</v>
      </c>
      <c r="AZ313" s="52" t="str">
        <f>IF(参照!F313="","",参照!F313)</f>
        <v>アーバンエナジー(株)</v>
      </c>
      <c r="BA313" s="52" t="str">
        <f>IF(参照!G313="","",参照!G313)</f>
        <v>アーバンエナジー(株)_メニューE</v>
      </c>
      <c r="BB313" s="52">
        <f t="shared" si="35"/>
        <v>0.377</v>
      </c>
      <c r="BD313" s="52" t="str">
        <f>IF(参照!L313="","",参照!L313)</f>
        <v>シナネン(株)</v>
      </c>
    </row>
    <row r="314" spans="47:56">
      <c r="AU314" s="52" t="str">
        <f>IF(参照!A314="","",参照!A314)</f>
        <v/>
      </c>
      <c r="AV314" s="52" t="str">
        <f>IF(参照!B314="","",参照!B314)</f>
        <v/>
      </c>
      <c r="AW314" s="52" t="str">
        <f>IF(参照!C314="","",参照!C314)</f>
        <v/>
      </c>
      <c r="AX314" s="52" t="str">
        <f>IF(参照!D314="","",参照!D314)</f>
        <v>メニューF</v>
      </c>
      <c r="AY314" s="52">
        <f>IF(参照!E314="","",参照!E314)</f>
        <v>0</v>
      </c>
      <c r="AZ314" s="52" t="str">
        <f>IF(参照!F314="","",参照!F314)</f>
        <v>アーバンエナジー(株)</v>
      </c>
      <c r="BA314" s="52" t="str">
        <f>IF(参照!G314="","",参照!G314)</f>
        <v>アーバンエナジー(株)_メニューF</v>
      </c>
      <c r="BB314" s="52">
        <f t="shared" si="35"/>
        <v>0</v>
      </c>
      <c r="BD314" s="52" t="str">
        <f>IF(参照!L314="","",参照!L314)</f>
        <v>芝浦電力(株)</v>
      </c>
    </row>
    <row r="315" spans="47:56">
      <c r="AU315" s="52" t="str">
        <f>IF(参照!A315="","",参照!A315)</f>
        <v/>
      </c>
      <c r="AV315" s="52" t="str">
        <f>IF(参照!B315="","",参照!B315)</f>
        <v/>
      </c>
      <c r="AW315" s="52" t="str">
        <f>IF(参照!C315="","",参照!C315)</f>
        <v/>
      </c>
      <c r="AX315" s="52" t="str">
        <f>IF(参照!D315="","",参照!D315)</f>
        <v>メニューG</v>
      </c>
      <c r="AY315" s="52">
        <f>IF(参照!E315="","",参照!E315)</f>
        <v>0</v>
      </c>
      <c r="AZ315" s="52" t="str">
        <f>IF(参照!F315="","",参照!F315)</f>
        <v>アーバンエナジー(株)</v>
      </c>
      <c r="BA315" s="52" t="str">
        <f>IF(参照!G315="","",参照!G315)</f>
        <v>アーバンエナジー(株)_メニューG</v>
      </c>
      <c r="BB315" s="52">
        <f t="shared" si="35"/>
        <v>0</v>
      </c>
      <c r="BD315" s="52" t="str">
        <f>IF(参照!L315="","",参照!L315)</f>
        <v>(株)ジャパネットサービスイノベーション</v>
      </c>
    </row>
    <row r="316" spans="47:56">
      <c r="AU316" s="52" t="str">
        <f>IF(参照!A316="","",参照!A316)</f>
        <v/>
      </c>
      <c r="AV316" s="52" t="str">
        <f>IF(参照!B316="","",参照!B316)</f>
        <v/>
      </c>
      <c r="AW316" s="52" t="str">
        <f>IF(参照!C316="","",参照!C316)</f>
        <v/>
      </c>
      <c r="AX316" s="52" t="str">
        <f>IF(参照!D316="","",参照!D316)</f>
        <v>メニューH</v>
      </c>
      <c r="AY316" s="52">
        <f>IF(参照!E316="","",参照!E316)</f>
        <v>0</v>
      </c>
      <c r="AZ316" s="52" t="str">
        <f>IF(参照!F316="","",参照!F316)</f>
        <v>アーバンエナジー(株)</v>
      </c>
      <c r="BA316" s="52" t="str">
        <f>IF(参照!G316="","",参照!G316)</f>
        <v>アーバンエナジー(株)_メニューH</v>
      </c>
      <c r="BB316" s="52">
        <f t="shared" si="35"/>
        <v>0</v>
      </c>
      <c r="BD316" s="52" t="str">
        <f>IF(参照!L316="","",参照!L316)</f>
        <v>自由でんき(株)</v>
      </c>
    </row>
    <row r="317" spans="47:56">
      <c r="AU317" s="52" t="str">
        <f>IF(参照!A317="","",参照!A317)</f>
        <v/>
      </c>
      <c r="AV317" s="52" t="str">
        <f>IF(参照!B317="","",参照!B317)</f>
        <v/>
      </c>
      <c r="AW317" s="52" t="str">
        <f>IF(参照!C317="","",参照!C317)</f>
        <v/>
      </c>
      <c r="AX317" s="52" t="str">
        <f>IF(参照!D317="","",参照!D317)</f>
        <v>メニューI(残差)</v>
      </c>
      <c r="AY317" s="52">
        <f>IF(参照!E317="","",参照!E317)</f>
        <v>5.9000000000000003E-4</v>
      </c>
      <c r="AZ317" s="52" t="str">
        <f>IF(参照!F317="","",参照!F317)</f>
        <v>アーバンエナジー(株)</v>
      </c>
      <c r="BA317" s="52" t="str">
        <f>IF(参照!G317="","",参照!G317)</f>
        <v>アーバンエナジー(株)_メニューI(残差)</v>
      </c>
      <c r="BB317" s="52">
        <f t="shared" si="35"/>
        <v>0.59000000000000008</v>
      </c>
      <c r="BD317" s="52" t="str">
        <f>IF(参照!L317="","",参照!L317)</f>
        <v>湘南電力(株)</v>
      </c>
    </row>
    <row r="318" spans="47:56">
      <c r="AU318" s="52" t="str">
        <f>IF(参照!A318="","",参照!A318)</f>
        <v/>
      </c>
      <c r="AV318" s="52" t="str">
        <f>IF(参照!B318="","",参照!B318)</f>
        <v/>
      </c>
      <c r="AW318" s="52" t="str">
        <f>IF(参照!C318="","",参照!C318)</f>
        <v/>
      </c>
      <c r="AX318" s="52" t="str">
        <f>IF(参照!D318="","",参照!D318)</f>
        <v>(参考値)事業者全体</v>
      </c>
      <c r="AY318" s="52">
        <f>IF(参照!E318="","",参照!E318)</f>
        <v>4.3599999999999997E-4</v>
      </c>
      <c r="AZ318" s="52" t="str">
        <f>IF(参照!F318="","",参照!F318)</f>
        <v>アーバンエナジー(株)</v>
      </c>
      <c r="BA318" s="52" t="str">
        <f>IF(参照!G318="","",参照!G318)</f>
        <v>アーバンエナジー(株)_(参考値)事業者全体</v>
      </c>
      <c r="BB318" s="52">
        <f t="shared" si="35"/>
        <v>0.436</v>
      </c>
      <c r="BD318" s="52" t="str">
        <f>IF(参照!L318="","",参照!L318)</f>
        <v>(株)情熱電力</v>
      </c>
    </row>
    <row r="319" spans="47:56">
      <c r="AU319" s="52" t="str">
        <f>IF(参照!A319="","",参照!A319)</f>
        <v>A0123</v>
      </c>
      <c r="AV319" s="52" t="str">
        <f>IF(参照!B319="","",参照!B319)</f>
        <v>パワーネクスト(株)</v>
      </c>
      <c r="AW319" s="52">
        <f>IF(参照!C319="","",参照!C319)</f>
        <v>6.9999999999999999E-6</v>
      </c>
      <c r="AX319" s="52" t="str">
        <f>IF(参照!D319="","",参照!D319)</f>
        <v/>
      </c>
      <c r="AY319" s="52">
        <f>IF(参照!E319="","",参照!E319)</f>
        <v>4.5300000000000001E-4</v>
      </c>
      <c r="AZ319" s="52" t="str">
        <f>IF(参照!F319="","",参照!F319)</f>
        <v>パワーネクスト(株)</v>
      </c>
      <c r="BA319" s="52" t="str">
        <f>IF(参照!G319="","",参照!G319)</f>
        <v>パワーネクスト(株)_</v>
      </c>
      <c r="BB319" s="52">
        <f t="shared" si="35"/>
        <v>0.45300000000000001</v>
      </c>
      <c r="BD319" s="52" t="str">
        <f>IF(参照!L319="","",参照!L319)</f>
        <v>情報ハイウェイ協同組合</v>
      </c>
    </row>
    <row r="320" spans="47:56">
      <c r="AU320" s="52" t="str">
        <f>IF(参照!A320="","",参照!A320)</f>
        <v>A0124</v>
      </c>
      <c r="AV320" s="52" t="str">
        <f>IF(参照!B320="","",参照!B320)</f>
        <v>合同会社北上新電力</v>
      </c>
      <c r="AW320" s="52">
        <f>IF(参照!C320="","",参照!C320)</f>
        <v>2.3299999999999997E-4</v>
      </c>
      <c r="AX320" s="52" t="str">
        <f>IF(参照!D320="","",参照!D320)</f>
        <v/>
      </c>
      <c r="AY320" s="52">
        <f>IF(参照!E320="","",参照!E320)</f>
        <v>5.1599999999999997E-4</v>
      </c>
      <c r="AZ320" s="52" t="str">
        <f>IF(参照!F320="","",参照!F320)</f>
        <v>合同会社北上新電力</v>
      </c>
      <c r="BA320" s="52" t="str">
        <f>IF(参照!G320="","",参照!G320)</f>
        <v>合同会社北上新電力_</v>
      </c>
      <c r="BB320" s="52">
        <f t="shared" si="35"/>
        <v>0.51600000000000001</v>
      </c>
      <c r="BD320" s="52" t="str">
        <f>IF(参照!L320="","",参照!L320)</f>
        <v>(株)新出光</v>
      </c>
    </row>
    <row r="321" spans="47:56">
      <c r="AU321" s="52" t="str">
        <f>IF(参照!A321="","",参照!A321)</f>
        <v>A0125</v>
      </c>
      <c r="AV321" s="52" t="str">
        <f>IF(参照!B321="","",参照!B321)</f>
        <v>パーパススマートパワー(株)</v>
      </c>
      <c r="AW321" s="52">
        <f>IF(参照!C321="","",参照!C321)</f>
        <v>4.9899999999999999E-4</v>
      </c>
      <c r="AX321" s="52" t="str">
        <f>IF(参照!D321="","",参照!D321)</f>
        <v/>
      </c>
      <c r="AY321" s="52">
        <f>IF(参照!E321="","",参照!E321)</f>
        <v>4.4299999999999998E-4</v>
      </c>
      <c r="AZ321" s="52" t="str">
        <f>IF(参照!F321="","",参照!F321)</f>
        <v>パーパススマートパワー(株)</v>
      </c>
      <c r="BA321" s="52" t="str">
        <f>IF(参照!G321="","",参照!G321)</f>
        <v>パーパススマートパワー(株)_</v>
      </c>
      <c r="BB321" s="52">
        <f t="shared" si="35"/>
        <v>0.443</v>
      </c>
      <c r="BD321" s="52" t="str">
        <f>IF(参照!L321="","",参照!L321)</f>
        <v>シン・エナジー(株)</v>
      </c>
    </row>
    <row r="322" spans="47:56">
      <c r="AU322" s="52" t="str">
        <f>IF(参照!A322="","",参照!A322)</f>
        <v>A0126</v>
      </c>
      <c r="AV322" s="52" t="str">
        <f>IF(参照!B322="","",参照!B322)</f>
        <v>(株)タクマエナジー</v>
      </c>
      <c r="AW322" s="52">
        <f>IF(参照!C322="","",参照!C322)</f>
        <v>3.8000000000000002E-5</v>
      </c>
      <c r="AX322" s="52" t="str">
        <f>IF(参照!D322="","",参照!D322)</f>
        <v>メニューA</v>
      </c>
      <c r="AY322" s="52">
        <f>IF(参照!E322="","",参照!E322)</f>
        <v>0</v>
      </c>
      <c r="AZ322" s="52" t="str">
        <f>IF(参照!F322="","",参照!F322)</f>
        <v>(株)タクマエナジー</v>
      </c>
      <c r="BA322" s="52" t="str">
        <f>IF(参照!G322="","",参照!G322)</f>
        <v>(株)タクマエナジー_メニューA</v>
      </c>
      <c r="BB322" s="52">
        <f t="shared" si="35"/>
        <v>0</v>
      </c>
      <c r="BD322" s="52" t="str">
        <f>IF(参照!L322="","",参照!L322)</f>
        <v>新エネルギー開発(株)</v>
      </c>
    </row>
    <row r="323" spans="47:56">
      <c r="AU323" s="52" t="str">
        <f>IF(参照!A323="","",参照!A323)</f>
        <v/>
      </c>
      <c r="AV323" s="52" t="str">
        <f>IF(参照!B323="","",参照!B323)</f>
        <v/>
      </c>
      <c r="AW323" s="52" t="str">
        <f>IF(参照!C323="","",参照!C323)</f>
        <v/>
      </c>
      <c r="AX323" s="52" t="str">
        <f>IF(参照!D323="","",参照!D323)</f>
        <v>メニューB(残差)</v>
      </c>
      <c r="AY323" s="52">
        <f>IF(参照!E323="","",参照!E323)</f>
        <v>2.0000000000000002E-5</v>
      </c>
      <c r="AZ323" s="52" t="str">
        <f>IF(参照!F323="","",参照!F323)</f>
        <v>(株)タクマエナジー</v>
      </c>
      <c r="BA323" s="52" t="str">
        <f>IF(参照!G323="","",参照!G323)</f>
        <v>(株)タクマエナジー_メニューB(残差)</v>
      </c>
      <c r="BB323" s="52">
        <f t="shared" si="35"/>
        <v>0.02</v>
      </c>
      <c r="BD323" s="52" t="str">
        <f>IF(参照!L323="","",参照!L323)</f>
        <v>新電力いばらき(株)</v>
      </c>
    </row>
    <row r="324" spans="47:56">
      <c r="AU324" s="52" t="str">
        <f>IF(参照!A324="","",参照!A324)</f>
        <v/>
      </c>
      <c r="AV324" s="52" t="str">
        <f>IF(参照!B324="","",参照!B324)</f>
        <v/>
      </c>
      <c r="AW324" s="52" t="str">
        <f>IF(参照!C324="","",参照!C324)</f>
        <v/>
      </c>
      <c r="AX324" s="52" t="str">
        <f>IF(参照!D324="","",参照!D324)</f>
        <v>(参考値)事業者全体</v>
      </c>
      <c r="AY324" s="52">
        <f>IF(参照!E324="","",参照!E324)</f>
        <v>3.5199999999999999E-4</v>
      </c>
      <c r="AZ324" s="52" t="str">
        <f>IF(参照!F324="","",参照!F324)</f>
        <v>(株)タクマエナジー</v>
      </c>
      <c r="BA324" s="52" t="str">
        <f>IF(参照!G324="","",参照!G324)</f>
        <v>(株)タクマエナジー_(参考値)事業者全体</v>
      </c>
      <c r="BB324" s="52">
        <f t="shared" si="35"/>
        <v>0.35199999999999998</v>
      </c>
      <c r="BD324" s="52" t="str">
        <f>IF(参照!L324="","",参照!L324)</f>
        <v>新電力おおいた(株)</v>
      </c>
    </row>
    <row r="325" spans="47:56">
      <c r="AU325" s="52" t="str">
        <f>IF(参照!A325="","",参照!A325)</f>
        <v>A0127</v>
      </c>
      <c r="AV325" s="52" t="str">
        <f>IF(参照!B325="","",参照!B325)</f>
        <v>(株)スマートテック</v>
      </c>
      <c r="AW325" s="52">
        <f>IF(参照!C325="","",参照!C325)</f>
        <v>3.2299999999999999E-4</v>
      </c>
      <c r="AX325" s="52" t="str">
        <f>IF(参照!D325="","",参照!D325)</f>
        <v>メニューA</v>
      </c>
      <c r="AY325" s="52">
        <f>IF(参照!E325="","",参照!E325)</f>
        <v>0</v>
      </c>
      <c r="AZ325" s="52" t="str">
        <f>IF(参照!F325="","",参照!F325)</f>
        <v>(株)スマートテック</v>
      </c>
      <c r="BA325" s="52" t="str">
        <f>IF(参照!G325="","",参照!G325)</f>
        <v>(株)スマートテック_メニューA</v>
      </c>
      <c r="BB325" s="52">
        <f t="shared" ref="BB325:BB388" si="36">AY325*1000</f>
        <v>0</v>
      </c>
      <c r="BD325" s="52" t="str">
        <f>IF(参照!L325="","",参照!L325)</f>
        <v>新電力新潟(株)</v>
      </c>
    </row>
    <row r="326" spans="47:56">
      <c r="AU326" s="52" t="str">
        <f>IF(参照!A326="","",参照!A326)</f>
        <v/>
      </c>
      <c r="AV326" s="52" t="str">
        <f>IF(参照!B326="","",参照!B326)</f>
        <v/>
      </c>
      <c r="AW326" s="52" t="str">
        <f>IF(参照!C326="","",参照!C326)</f>
        <v/>
      </c>
      <c r="AX326" s="52" t="str">
        <f>IF(参照!D326="","",参照!D326)</f>
        <v>メニューB(残差)</v>
      </c>
      <c r="AY326" s="52">
        <f>IF(参照!E326="","",参照!E326)</f>
        <v>4.4500000000000003E-4</v>
      </c>
      <c r="AZ326" s="52" t="str">
        <f>IF(参照!F326="","",参照!F326)</f>
        <v>(株)スマートテック</v>
      </c>
      <c r="BA326" s="52" t="str">
        <f>IF(参照!G326="","",参照!G326)</f>
        <v>(株)スマートテック_メニューB(残差)</v>
      </c>
      <c r="BB326" s="52">
        <f t="shared" si="36"/>
        <v>0.44500000000000001</v>
      </c>
      <c r="BD326" s="52" t="str">
        <f>IF(参照!L326="","",参照!L326)</f>
        <v>(株)翠光トップライン</v>
      </c>
    </row>
    <row r="327" spans="47:56">
      <c r="AU327" s="52" t="str">
        <f>IF(参照!A327="","",参照!A327)</f>
        <v/>
      </c>
      <c r="AV327" s="52" t="str">
        <f>IF(参照!B327="","",参照!B327)</f>
        <v/>
      </c>
      <c r="AW327" s="52" t="str">
        <f>IF(参照!C327="","",参照!C327)</f>
        <v/>
      </c>
      <c r="AX327" s="52" t="str">
        <f>IF(参照!D327="","",参照!D327)</f>
        <v>(参考値)事業者全体</v>
      </c>
      <c r="AY327" s="52">
        <f>IF(参照!E327="","",参照!E327)</f>
        <v>2.8899999999999998E-4</v>
      </c>
      <c r="AZ327" s="52" t="str">
        <f>IF(参照!F327="","",参照!F327)</f>
        <v>(株)スマートテック</v>
      </c>
      <c r="BA327" s="52" t="str">
        <f>IF(参照!G327="","",参照!G327)</f>
        <v>(株)スマートテック_(参考値)事業者全体</v>
      </c>
      <c r="BB327" s="52">
        <f t="shared" si="36"/>
        <v>0.28899999999999998</v>
      </c>
      <c r="BD327" s="52" t="str">
        <f>IF(参照!L327="","",参照!L327)</f>
        <v>須賀川瓦斯(株)</v>
      </c>
    </row>
    <row r="328" spans="47:56">
      <c r="AU328" s="52" t="str">
        <f>IF(参照!A328="","",参照!A328)</f>
        <v>A0128</v>
      </c>
      <c r="AV328" s="52" t="str">
        <f>IF(参照!B328="","",参照!B328)</f>
        <v>水戸電力(株)</v>
      </c>
      <c r="AW328" s="52">
        <f>IF(参照!C328="","",参照!C328)</f>
        <v>3.8900000000000002E-4</v>
      </c>
      <c r="AX328" s="52" t="str">
        <f>IF(参照!D328="","",参照!D328)</f>
        <v/>
      </c>
      <c r="AY328" s="52">
        <f>IF(参照!E328="","",参照!E328)</f>
        <v>4.2299999999999998E-4</v>
      </c>
      <c r="AZ328" s="52" t="str">
        <f>IF(参照!F328="","",参照!F328)</f>
        <v>水戸電力(株)</v>
      </c>
      <c r="BA328" s="52" t="str">
        <f>IF(参照!G328="","",参照!G328)</f>
        <v>水戸電力(株)_</v>
      </c>
      <c r="BB328" s="52">
        <f t="shared" si="36"/>
        <v>0.42299999999999999</v>
      </c>
      <c r="BD328" s="52" t="str">
        <f>IF(参照!L328="","",参照!L328)</f>
        <v>スズカ電工(株)</v>
      </c>
    </row>
    <row r="329" spans="47:56">
      <c r="AU329" s="52" t="str">
        <f>IF(参照!A329="","",参照!A329)</f>
        <v>A0130</v>
      </c>
      <c r="AV329" s="52" t="str">
        <f>IF(参照!B329="","",参照!B329)</f>
        <v>丸紅新電力(株)</v>
      </c>
      <c r="AW329" s="52">
        <f>IF(参照!C329="","",参照!C329)</f>
        <v>4.64E-4</v>
      </c>
      <c r="AX329" s="52" t="str">
        <f>IF(参照!D329="","",参照!D329)</f>
        <v>メニューA</v>
      </c>
      <c r="AY329" s="52">
        <f>IF(参照!E329="","",参照!E329)</f>
        <v>0</v>
      </c>
      <c r="AZ329" s="52" t="str">
        <f>IF(参照!F329="","",参照!F329)</f>
        <v>丸紅新電力(株)</v>
      </c>
      <c r="BA329" s="52" t="str">
        <f>IF(参照!G329="","",参照!G329)</f>
        <v>丸紅新電力(株)_メニューA</v>
      </c>
      <c r="BB329" s="52">
        <f t="shared" si="36"/>
        <v>0</v>
      </c>
      <c r="BD329" s="52" t="str">
        <f>IF(参照!L329="","",参照!L329)</f>
        <v>鈴与商事(株)</v>
      </c>
    </row>
    <row r="330" spans="47:56">
      <c r="AU330" s="52" t="str">
        <f>IF(参照!A330="","",参照!A330)</f>
        <v/>
      </c>
      <c r="AV330" s="52" t="str">
        <f>IF(参照!B330="","",参照!B330)</f>
        <v/>
      </c>
      <c r="AW330" s="52" t="str">
        <f>IF(参照!C330="","",参照!C330)</f>
        <v/>
      </c>
      <c r="AX330" s="52" t="str">
        <f>IF(参照!D330="","",参照!D330)</f>
        <v>メニューB</v>
      </c>
      <c r="AY330" s="52">
        <f>IF(参照!E330="","",参照!E330)</f>
        <v>1.84E-4</v>
      </c>
      <c r="AZ330" s="52" t="str">
        <f>IF(参照!F330="","",参照!F330)</f>
        <v>丸紅新電力(株)</v>
      </c>
      <c r="BA330" s="52" t="str">
        <f>IF(参照!G330="","",参照!G330)</f>
        <v>丸紅新電力(株)_メニューB</v>
      </c>
      <c r="BB330" s="52">
        <f t="shared" si="36"/>
        <v>0.184</v>
      </c>
      <c r="BD330" s="52" t="str">
        <f>IF(参照!L330="","",参照!L330)</f>
        <v>鈴与電力(株)</v>
      </c>
    </row>
    <row r="331" spans="47:56">
      <c r="AU331" s="52" t="str">
        <f>IF(参照!A331="","",参照!A331)</f>
        <v/>
      </c>
      <c r="AV331" s="52" t="str">
        <f>IF(参照!B331="","",参照!B331)</f>
        <v/>
      </c>
      <c r="AW331" s="52" t="str">
        <f>IF(参照!C331="","",参照!C331)</f>
        <v/>
      </c>
      <c r="AX331" s="52" t="str">
        <f>IF(参照!D331="","",参照!D331)</f>
        <v>メニューC</v>
      </c>
      <c r="AY331" s="52">
        <f>IF(参照!E331="","",参照!E331)</f>
        <v>3.77E-4</v>
      </c>
      <c r="AZ331" s="52" t="str">
        <f>IF(参照!F331="","",参照!F331)</f>
        <v>丸紅新電力(株)</v>
      </c>
      <c r="BA331" s="52" t="str">
        <f>IF(参照!G331="","",参照!G331)</f>
        <v>丸紅新電力(株)_メニューC</v>
      </c>
      <c r="BB331" s="52">
        <f t="shared" si="36"/>
        <v>0.377</v>
      </c>
      <c r="BD331" s="52" t="str">
        <f>IF(参照!L331="","",参照!L331)</f>
        <v>スターティア(株)</v>
      </c>
    </row>
    <row r="332" spans="47:56">
      <c r="AU332" s="52" t="str">
        <f>IF(参照!A332="","",参照!A332)</f>
        <v/>
      </c>
      <c r="AV332" s="52" t="str">
        <f>IF(参照!B332="","",参照!B332)</f>
        <v/>
      </c>
      <c r="AW332" s="52" t="str">
        <f>IF(参照!C332="","",参照!C332)</f>
        <v/>
      </c>
      <c r="AX332" s="52" t="str">
        <f>IF(参照!D332="","",参照!D332)</f>
        <v>メニューD</v>
      </c>
      <c r="AY332" s="52">
        <f>IF(参照!E332="","",参照!E332)</f>
        <v>0</v>
      </c>
      <c r="AZ332" s="52" t="str">
        <f>IF(参照!F332="","",参照!F332)</f>
        <v>丸紅新電力(株)</v>
      </c>
      <c r="BA332" s="52" t="str">
        <f>IF(参照!G332="","",参照!G332)</f>
        <v>丸紅新電力(株)_メニューD</v>
      </c>
      <c r="BB332" s="52">
        <f t="shared" si="36"/>
        <v>0</v>
      </c>
      <c r="BD332" s="52" t="str">
        <f>IF(参照!L332="","",参照!L332)</f>
        <v>(株)スマート</v>
      </c>
    </row>
    <row r="333" spans="47:56">
      <c r="AU333" s="52" t="str">
        <f>IF(参照!A333="","",参照!A333)</f>
        <v/>
      </c>
      <c r="AV333" s="52" t="str">
        <f>IF(参照!B333="","",参照!B333)</f>
        <v/>
      </c>
      <c r="AW333" s="52" t="str">
        <f>IF(参照!C333="","",参照!C333)</f>
        <v/>
      </c>
      <c r="AX333" s="52" t="str">
        <f>IF(参照!D333="","",参照!D333)</f>
        <v>メニューE(残差)</v>
      </c>
      <c r="AY333" s="52">
        <f>IF(参照!E333="","",参照!E333)</f>
        <v>5.669999999999999E-4</v>
      </c>
      <c r="AZ333" s="52" t="str">
        <f>IF(参照!F333="","",参照!F333)</f>
        <v>丸紅新電力(株)</v>
      </c>
      <c r="BA333" s="52" t="str">
        <f>IF(参照!G333="","",参照!G333)</f>
        <v>丸紅新電力(株)_メニューE(残差)</v>
      </c>
      <c r="BB333" s="52">
        <f t="shared" si="36"/>
        <v>0.56699999999999995</v>
      </c>
      <c r="BD333" s="52" t="str">
        <f>IF(参照!L333="","",参照!L333)</f>
        <v>スマートエコエナジー(株)</v>
      </c>
    </row>
    <row r="334" spans="47:56">
      <c r="AU334" s="52" t="str">
        <f>IF(参照!A334="","",参照!A334)</f>
        <v/>
      </c>
      <c r="AV334" s="52" t="str">
        <f>IF(参照!B334="","",参照!B334)</f>
        <v/>
      </c>
      <c r="AW334" s="52" t="str">
        <f>IF(参照!C334="","",参照!C334)</f>
        <v/>
      </c>
      <c r="AX334" s="52" t="str">
        <f>IF(参照!D334="","",参照!D334)</f>
        <v>(参考値)事業者全体</v>
      </c>
      <c r="AY334" s="52">
        <f>IF(参照!E334="","",参照!E334)</f>
        <v>4.9600000000000002E-4</v>
      </c>
      <c r="AZ334" s="52" t="str">
        <f>IF(参照!F334="","",参照!F334)</f>
        <v>丸紅新電力(株)</v>
      </c>
      <c r="BA334" s="52" t="str">
        <f>IF(参照!G334="","",参照!G334)</f>
        <v>丸紅新電力(株)_(参考値)事業者全体</v>
      </c>
      <c r="BB334" s="52">
        <f t="shared" si="36"/>
        <v>0.496</v>
      </c>
      <c r="BD334" s="52" t="str">
        <f>IF(参照!L334="","",参照!L334)</f>
        <v>スマートエナジー磐田(株)</v>
      </c>
    </row>
    <row r="335" spans="47:56">
      <c r="AU335" s="52" t="str">
        <f>IF(参照!A335="","",参照!A335)</f>
        <v>A0133</v>
      </c>
      <c r="AV335" s="52" t="str">
        <f>IF(参照!B335="","",参照!B335)</f>
        <v>奈良電力(株)</v>
      </c>
      <c r="AW335" s="52">
        <f>IF(参照!C335="","",参照!C335)</f>
        <v>5.0500000000000002E-4</v>
      </c>
      <c r="AX335" s="52" t="str">
        <f>IF(参照!D335="","",参照!D335)</f>
        <v/>
      </c>
      <c r="AY335" s="52">
        <f>IF(参照!E335="","",参照!E335)</f>
        <v>5.0799999999999999E-4</v>
      </c>
      <c r="AZ335" s="52" t="str">
        <f>IF(参照!F335="","",参照!F335)</f>
        <v>奈良電力(株)</v>
      </c>
      <c r="BA335" s="52" t="str">
        <f>IF(参照!G335="","",参照!G335)</f>
        <v>奈良電力(株)_</v>
      </c>
      <c r="BB335" s="52">
        <f t="shared" si="36"/>
        <v>0.50800000000000001</v>
      </c>
      <c r="BD335" s="52" t="str">
        <f>IF(参照!L335="","",参照!L335)</f>
        <v>スマートエナジー熊本(株)</v>
      </c>
    </row>
    <row r="336" spans="47:56">
      <c r="AU336" s="52" t="str">
        <f>IF(参照!A336="","",参照!A336)</f>
        <v>A0134</v>
      </c>
      <c r="AV336" s="52" t="str">
        <f>IF(参照!B336="","",参照!B336)</f>
        <v>日立造船(株)</v>
      </c>
      <c r="AW336" s="52">
        <f>IF(参照!C336="","",参照!C336)</f>
        <v>1.75E-4</v>
      </c>
      <c r="AX336" s="52" t="str">
        <f>IF(参照!D336="","",参照!D336)</f>
        <v>メニューA</v>
      </c>
      <c r="AY336" s="52">
        <f>IF(参照!E336="","",参照!E336)</f>
        <v>0</v>
      </c>
      <c r="AZ336" s="52" t="str">
        <f>IF(参照!F336="","",参照!F336)</f>
        <v>日立造船(株)</v>
      </c>
      <c r="BA336" s="52" t="str">
        <f>IF(参照!G336="","",参照!G336)</f>
        <v>日立造船(株)_メニューA</v>
      </c>
      <c r="BB336" s="52">
        <f t="shared" si="36"/>
        <v>0</v>
      </c>
      <c r="BD336" s="52" t="str">
        <f>IF(参照!L336="","",参照!L336)</f>
        <v>(株)スマートテック</v>
      </c>
    </row>
    <row r="337" spans="47:56">
      <c r="AU337" s="52" t="str">
        <f>IF(参照!A337="","",参照!A337)</f>
        <v/>
      </c>
      <c r="AV337" s="52" t="str">
        <f>IF(参照!B337="","",参照!B337)</f>
        <v/>
      </c>
      <c r="AW337" s="52" t="str">
        <f>IF(参照!C337="","",参照!C337)</f>
        <v/>
      </c>
      <c r="AX337" s="52" t="str">
        <f>IF(参照!D337="","",参照!D337)</f>
        <v>メニューB</v>
      </c>
      <c r="AY337" s="52">
        <f>IF(参照!E337="","",参照!E337)</f>
        <v>0</v>
      </c>
      <c r="AZ337" s="52" t="str">
        <f>IF(参照!F337="","",参照!F337)</f>
        <v>日立造船(株)</v>
      </c>
      <c r="BA337" s="52" t="str">
        <f>IF(参照!G337="","",参照!G337)</f>
        <v>日立造船(株)_メニューB</v>
      </c>
      <c r="BB337" s="52">
        <f t="shared" si="36"/>
        <v>0</v>
      </c>
      <c r="BD337" s="52" t="str">
        <f>IF(参照!L337="","",参照!L337)</f>
        <v>スマート電気(株)</v>
      </c>
    </row>
    <row r="338" spans="47:56">
      <c r="AU338" s="52" t="str">
        <f>IF(参照!A338="","",参照!A338)</f>
        <v/>
      </c>
      <c r="AV338" s="52" t="str">
        <f>IF(参照!B338="","",参照!B338)</f>
        <v/>
      </c>
      <c r="AW338" s="52" t="str">
        <f>IF(参照!C338="","",参照!C338)</f>
        <v/>
      </c>
      <c r="AX338" s="52" t="str">
        <f>IF(参照!D338="","",参照!D338)</f>
        <v>メニューC(残差)</v>
      </c>
      <c r="AY338" s="52">
        <f>IF(参照!E338="","",参照!E338)</f>
        <v>1.7699999999999999E-4</v>
      </c>
      <c r="AZ338" s="52" t="str">
        <f>IF(参照!F338="","",参照!F338)</f>
        <v>日立造船(株)</v>
      </c>
      <c r="BA338" s="52" t="str">
        <f>IF(参照!G338="","",参照!G338)</f>
        <v>日立造船(株)_メニューC(残差)</v>
      </c>
      <c r="BB338" s="52">
        <f t="shared" si="36"/>
        <v>0.17699999999999999</v>
      </c>
      <c r="BD338" s="52" t="str">
        <f>IF(参照!L338="","",参照!L338)</f>
        <v>諏訪瓦斯(株)</v>
      </c>
    </row>
    <row r="339" spans="47:56">
      <c r="AU339" s="52" t="str">
        <f>IF(参照!A339="","",参照!A339)</f>
        <v/>
      </c>
      <c r="AV339" s="52" t="str">
        <f>IF(参照!B339="","",参照!B339)</f>
        <v/>
      </c>
      <c r="AW339" s="52" t="str">
        <f>IF(参照!C339="","",参照!C339)</f>
        <v/>
      </c>
      <c r="AX339" s="52" t="str">
        <f>IF(参照!D339="","",参照!D339)</f>
        <v>(参考値)事業者全体</v>
      </c>
      <c r="AY339" s="52">
        <f>IF(参照!E339="","",参照!E339)</f>
        <v>1.7E-5</v>
      </c>
      <c r="AZ339" s="52" t="str">
        <f>IF(参照!F339="","",参照!F339)</f>
        <v>日立造船(株)</v>
      </c>
      <c r="BA339" s="52" t="str">
        <f>IF(参照!G339="","",参照!G339)</f>
        <v>日立造船(株)_(参考値)事業者全体</v>
      </c>
      <c r="BB339" s="52">
        <f t="shared" si="36"/>
        <v>1.7000000000000001E-2</v>
      </c>
      <c r="BD339" s="52" t="str">
        <f>IF(参照!L339="","",参照!L339)</f>
        <v>生活協同組合コープぐんま</v>
      </c>
    </row>
    <row r="340" spans="47:56">
      <c r="AU340" s="52" t="str">
        <f>IF(参照!A340="","",参照!A340)</f>
        <v>A0135</v>
      </c>
      <c r="AV340" s="52" t="str">
        <f>IF(参照!B340="","",参照!B340)</f>
        <v>大東ガス(株)</v>
      </c>
      <c r="AW340" s="52">
        <f>IF(参照!C340="","",参照!C340)</f>
        <v>3.6400000000000001E-4</v>
      </c>
      <c r="AX340" s="52" t="str">
        <f>IF(参照!D340="","",参照!D340)</f>
        <v>メニューA</v>
      </c>
      <c r="AY340" s="52">
        <f>IF(参照!E340="","",参照!E340)</f>
        <v>0</v>
      </c>
      <c r="AZ340" s="52" t="str">
        <f>IF(参照!F340="","",参照!F340)</f>
        <v>大東ガス(株)</v>
      </c>
      <c r="BA340" s="52" t="str">
        <f>IF(参照!G340="","",参照!G340)</f>
        <v>大東ガス(株)_メニューA</v>
      </c>
      <c r="BB340" s="52">
        <f t="shared" si="36"/>
        <v>0</v>
      </c>
      <c r="BD340" s="52" t="str">
        <f>IF(参照!L340="","",参照!L340)</f>
        <v>生活協同組合コープこうべ</v>
      </c>
    </row>
    <row r="341" spans="47:56">
      <c r="AU341" s="52" t="str">
        <f>IF(参照!A341="","",参照!A341)</f>
        <v/>
      </c>
      <c r="AV341" s="52" t="str">
        <f>IF(参照!B341="","",参照!B341)</f>
        <v/>
      </c>
      <c r="AW341" s="52" t="str">
        <f>IF(参照!C341="","",参照!C341)</f>
        <v/>
      </c>
      <c r="AX341" s="52" t="str">
        <f>IF(参照!D341="","",参照!D341)</f>
        <v>メニューB(残差)</v>
      </c>
      <c r="AY341" s="52">
        <f>IF(参照!E341="","",参照!E341)</f>
        <v>3.0699999999999998E-4</v>
      </c>
      <c r="AZ341" s="52" t="str">
        <f>IF(参照!F341="","",参照!F341)</f>
        <v>大東ガス(株)</v>
      </c>
      <c r="BA341" s="52" t="str">
        <f>IF(参照!G341="","",参照!G341)</f>
        <v>大東ガス(株)_メニューB(残差)</v>
      </c>
      <c r="BB341" s="52">
        <f t="shared" si="36"/>
        <v>0.307</v>
      </c>
      <c r="BD341" s="52" t="str">
        <f>IF(参照!L341="","",参照!L341)</f>
        <v>生活協同組合コープしが</v>
      </c>
    </row>
    <row r="342" spans="47:56">
      <c r="AU342" s="52" t="str">
        <f>IF(参照!A342="","",参照!A342)</f>
        <v/>
      </c>
      <c r="AV342" s="52" t="str">
        <f>IF(参照!B342="","",参照!B342)</f>
        <v/>
      </c>
      <c r="AW342" s="52" t="str">
        <f>IF(参照!C342="","",参照!C342)</f>
        <v/>
      </c>
      <c r="AX342" s="52" t="str">
        <f>IF(参照!D342="","",参照!D342)</f>
        <v>(参考値)事業者全体</v>
      </c>
      <c r="AY342" s="52">
        <f>IF(参照!E342="","",参照!E342)</f>
        <v>3.9200000000000004E-4</v>
      </c>
      <c r="AZ342" s="52" t="str">
        <f>IF(参照!F342="","",参照!F342)</f>
        <v>大東ガス(株)</v>
      </c>
      <c r="BA342" s="52" t="str">
        <f>IF(参照!G342="","",参照!G342)</f>
        <v>大東ガス(株)_(参考値)事業者全体</v>
      </c>
      <c r="BB342" s="52">
        <f t="shared" si="36"/>
        <v>0.39200000000000002</v>
      </c>
      <c r="BD342" s="52" t="str">
        <f>IF(参照!L342="","",参照!L342)</f>
        <v>生活協同組合コープながの</v>
      </c>
    </row>
    <row r="343" spans="47:56">
      <c r="AU343" s="52" t="str">
        <f>IF(参照!A343="","",参照!A343)</f>
        <v>A0136</v>
      </c>
      <c r="AV343" s="52" t="str">
        <f>IF(参照!B343="","",参照!B343)</f>
        <v>パナソニックオペレーショナルエクセレンス(株)(旧：パナソニック(株))</v>
      </c>
      <c r="AW343" s="52">
        <f>IF(参照!C343="","",参照!C343)</f>
        <v>3.8400000000000001E-4</v>
      </c>
      <c r="AX343" s="52" t="str">
        <f>IF(参照!D343="","",参照!D343)</f>
        <v>メニューA</v>
      </c>
      <c r="AY343" s="52">
        <f>IF(参照!E343="","",参照!E343)</f>
        <v>0</v>
      </c>
      <c r="AZ343" s="52" t="str">
        <f>IF(参照!F343="","",参照!F343)</f>
        <v>パナソニックオペレーショナルエクセレンス(株)(旧：パナソニック(株))</v>
      </c>
      <c r="BA343" s="52" t="str">
        <f>IF(参照!G343="","",参照!G343)</f>
        <v>パナソニックオペレーショナルエクセレンス(株)(旧：パナソニック(株))_メニューA</v>
      </c>
      <c r="BB343" s="52">
        <f t="shared" si="36"/>
        <v>0</v>
      </c>
      <c r="BD343" s="52" t="str">
        <f>IF(参照!L343="","",参照!L343)</f>
        <v>生活協同組合コープみらい</v>
      </c>
    </row>
    <row r="344" spans="47:56">
      <c r="AU344" s="52" t="str">
        <f>IF(参照!A344="","",参照!A344)</f>
        <v/>
      </c>
      <c r="AV344" s="52" t="str">
        <f>IF(参照!B344="","",参照!B344)</f>
        <v/>
      </c>
      <c r="AW344" s="52" t="str">
        <f>IF(参照!C344="","",参照!C344)</f>
        <v/>
      </c>
      <c r="AX344" s="52" t="str">
        <f>IF(参照!D344="","",参照!D344)</f>
        <v>メニューB(残差)</v>
      </c>
      <c r="AY344" s="52">
        <f>IF(参照!E344="","",参照!E344)</f>
        <v>4.2999999999999999E-4</v>
      </c>
      <c r="AZ344" s="52" t="str">
        <f>IF(参照!F344="","",参照!F344)</f>
        <v>パナソニックオペレーショナルエクセレンス(株)(旧：パナソニック(株))</v>
      </c>
      <c r="BA344" s="52" t="str">
        <f>IF(参照!G344="","",参照!G344)</f>
        <v>パナソニックオペレーショナルエクセレンス(株)(旧：パナソニック(株))_メニューB(残差)</v>
      </c>
      <c r="BB344" s="52">
        <f t="shared" si="36"/>
        <v>0.43</v>
      </c>
      <c r="BD344" s="52" t="str">
        <f>IF(参照!L344="","",参照!L344)</f>
        <v>生活協同組合ひろしま</v>
      </c>
    </row>
    <row r="345" spans="47:56">
      <c r="AU345" s="52" t="str">
        <f>IF(参照!A345="","",参照!A345)</f>
        <v/>
      </c>
      <c r="AV345" s="52" t="str">
        <f>IF(参照!B345="","",参照!B345)</f>
        <v/>
      </c>
      <c r="AW345" s="52" t="str">
        <f>IF(参照!C345="","",参照!C345)</f>
        <v/>
      </c>
      <c r="AX345" s="52" t="str">
        <f>IF(参照!D345="","",参照!D345)</f>
        <v>(参考値)事業者全体</v>
      </c>
      <c r="AY345" s="52">
        <f>IF(参照!E345="","",参照!E345)</f>
        <v>4.4700000000000002E-4</v>
      </c>
      <c r="AZ345" s="52" t="str">
        <f>IF(参照!F345="","",参照!F345)</f>
        <v>パナソニックオペレーショナルエクセレンス(株)(旧：パナソニック(株))</v>
      </c>
      <c r="BA345" s="52" t="str">
        <f>IF(参照!G345="","",参照!G345)</f>
        <v>パナソニックオペレーショナルエクセレンス(株)(旧：パナソニック(株))_(参考値)事業者全体</v>
      </c>
      <c r="BB345" s="52">
        <f t="shared" si="36"/>
        <v>0.44700000000000001</v>
      </c>
      <c r="BD345" s="52" t="str">
        <f>IF(参照!L345="","",参照!L345)</f>
        <v>(株)生活クラブエナジー</v>
      </c>
    </row>
    <row r="346" spans="47:56">
      <c r="AU346" s="52" t="str">
        <f>IF(参照!A346="","",参照!A346)</f>
        <v>A0137</v>
      </c>
      <c r="AV346" s="52" t="str">
        <f>IF(参照!B346="","",参照!B346)</f>
        <v>アストモスエネルギー(株)</v>
      </c>
      <c r="AW346" s="52">
        <f>IF(参照!C346="","",参照!C346)</f>
        <v>5.1400000000000003E-4</v>
      </c>
      <c r="AX346" s="52" t="str">
        <f>IF(参照!D346="","",参照!D346)</f>
        <v/>
      </c>
      <c r="AY346" s="52">
        <f>IF(参照!E346="","",参照!E346)</f>
        <v>5.7399999999999997E-4</v>
      </c>
      <c r="AZ346" s="52" t="str">
        <f>IF(参照!F346="","",参照!F346)</f>
        <v>アストモスエネルギー(株)</v>
      </c>
      <c r="BA346" s="52" t="str">
        <f>IF(参照!G346="","",参照!G346)</f>
        <v>アストモスエネルギー(株)_</v>
      </c>
      <c r="BB346" s="52">
        <f t="shared" si="36"/>
        <v>0.57399999999999995</v>
      </c>
      <c r="BD346" s="52" t="str">
        <f>IF(参照!L346="","",参照!L346)</f>
        <v>西武ガス(株)</v>
      </c>
    </row>
    <row r="347" spans="47:56">
      <c r="AU347" s="52" t="str">
        <f>IF(参照!A347="","",参照!A347)</f>
        <v>A0138</v>
      </c>
      <c r="AV347" s="52" t="str">
        <f>IF(参照!B347="","",参照!B347)</f>
        <v>(株)関電エネルギーソリューション</v>
      </c>
      <c r="AW347" s="52">
        <f>IF(参照!C347="","",参照!C347)</f>
        <v>5.1000000000000004E-4</v>
      </c>
      <c r="AX347" s="52" t="str">
        <f>IF(参照!D347="","",参照!D347)</f>
        <v>メニューA</v>
      </c>
      <c r="AY347" s="52">
        <f>IF(参照!E347="","",参照!E347)</f>
        <v>0</v>
      </c>
      <c r="AZ347" s="52" t="str">
        <f>IF(参照!F347="","",参照!F347)</f>
        <v>(株)関電エネルギーソリューション</v>
      </c>
      <c r="BA347" s="52" t="str">
        <f>IF(参照!G347="","",参照!G347)</f>
        <v>(株)関電エネルギーソリューション_メニューA</v>
      </c>
      <c r="BB347" s="52">
        <f t="shared" si="36"/>
        <v>0</v>
      </c>
      <c r="BD347" s="52" t="str">
        <f>IF(参照!L347="","",参照!L347)</f>
        <v>積水化学工業(株)</v>
      </c>
    </row>
    <row r="348" spans="47:56">
      <c r="AU348" s="52" t="str">
        <f>IF(参照!A348="","",参照!A348)</f>
        <v/>
      </c>
      <c r="AV348" s="52" t="str">
        <f>IF(参照!B348="","",参照!B348)</f>
        <v/>
      </c>
      <c r="AW348" s="52" t="str">
        <f>IF(参照!C348="","",参照!C348)</f>
        <v/>
      </c>
      <c r="AX348" s="52" t="str">
        <f>IF(参照!D348="","",参照!D348)</f>
        <v>メニューB(残差)</v>
      </c>
      <c r="AY348" s="52">
        <f>IF(参照!E348="","",参照!E348)</f>
        <v>4.8099999999999998E-4</v>
      </c>
      <c r="AZ348" s="52" t="str">
        <f>IF(参照!F348="","",参照!F348)</f>
        <v>(株)関電エネルギーソリューション</v>
      </c>
      <c r="BA348" s="52" t="str">
        <f>IF(参照!G348="","",参照!G348)</f>
        <v>(株)関電エネルギーソリューション_メニューB(残差)</v>
      </c>
      <c r="BB348" s="52">
        <f t="shared" si="36"/>
        <v>0.48099999999999998</v>
      </c>
      <c r="BD348" s="52" t="str">
        <f>IF(参照!L348="","",参照!L348)</f>
        <v>石油資源開発(株)</v>
      </c>
    </row>
    <row r="349" spans="47:56">
      <c r="AU349" s="52" t="str">
        <f>IF(参照!A349="","",参照!A349)</f>
        <v/>
      </c>
      <c r="AV349" s="52" t="str">
        <f>IF(参照!B349="","",参照!B349)</f>
        <v/>
      </c>
      <c r="AW349" s="52" t="str">
        <f>IF(参照!C349="","",参照!C349)</f>
        <v/>
      </c>
      <c r="AX349" s="52" t="str">
        <f>IF(参照!D349="","",参照!D349)</f>
        <v>(参考値)事業者全体</v>
      </c>
      <c r="AY349" s="52">
        <f>IF(参照!E349="","",参照!E349)</f>
        <v>5.3300000000000005E-4</v>
      </c>
      <c r="AZ349" s="52" t="str">
        <f>IF(参照!F349="","",参照!F349)</f>
        <v>(株)関電エネルギーソリューション</v>
      </c>
      <c r="BA349" s="52" t="str">
        <f>IF(参照!G349="","",参照!G349)</f>
        <v>(株)関電エネルギーソリューション_(参考値)事業者全体</v>
      </c>
      <c r="BB349" s="52">
        <f t="shared" si="36"/>
        <v>0.53300000000000003</v>
      </c>
      <c r="BD349" s="52" t="str">
        <f>IF(参照!L349="","",参照!L349)</f>
        <v>ゼロワットパワー(株)</v>
      </c>
    </row>
    <row r="350" spans="47:56">
      <c r="AU350" s="52" t="str">
        <f>IF(参照!A350="","",参照!A350)</f>
        <v>A0140</v>
      </c>
      <c r="AV350" s="52" t="str">
        <f>IF(参照!B350="","",参照!B350)</f>
        <v>ＭＣリテールエナジー(株)</v>
      </c>
      <c r="AW350" s="52">
        <f>IF(参照!C350="","",参照!C350)</f>
        <v>4.6500000000000003E-4</v>
      </c>
      <c r="AX350" s="52" t="str">
        <f>IF(参照!D350="","",参照!D350)</f>
        <v>メニューA</v>
      </c>
      <c r="AY350" s="52">
        <f>IF(参照!E350="","",参照!E350)</f>
        <v>0</v>
      </c>
      <c r="AZ350" s="52" t="str">
        <f>IF(参照!F350="","",参照!F350)</f>
        <v>ＭＣリテールエナジー(株)</v>
      </c>
      <c r="BA350" s="52" t="str">
        <f>IF(参照!G350="","",参照!G350)</f>
        <v>ＭＣリテールエナジー(株)_メニューA</v>
      </c>
      <c r="BB350" s="52">
        <f t="shared" si="36"/>
        <v>0</v>
      </c>
      <c r="BD350" s="52" t="str">
        <f>IF(参照!L350="","",参照!L350)</f>
        <v>(株)センカク</v>
      </c>
    </row>
    <row r="351" spans="47:56">
      <c r="AU351" s="52" t="str">
        <f>IF(参照!A351="","",参照!A351)</f>
        <v/>
      </c>
      <c r="AV351" s="52" t="str">
        <f>IF(参照!B351="","",参照!B351)</f>
        <v/>
      </c>
      <c r="AW351" s="52" t="str">
        <f>IF(参照!C351="","",参照!C351)</f>
        <v/>
      </c>
      <c r="AX351" s="52" t="str">
        <f>IF(参照!D351="","",参照!D351)</f>
        <v>メニューB</v>
      </c>
      <c r="AY351" s="52">
        <f>IF(参照!E351="","",参照!E351)</f>
        <v>0</v>
      </c>
      <c r="AZ351" s="52" t="str">
        <f>IF(参照!F351="","",参照!F351)</f>
        <v>ＭＣリテールエナジー(株)</v>
      </c>
      <c r="BA351" s="52" t="str">
        <f>IF(参照!G351="","",参照!G351)</f>
        <v>ＭＣリテールエナジー(株)_メニューB</v>
      </c>
      <c r="BB351" s="52">
        <f t="shared" si="36"/>
        <v>0</v>
      </c>
      <c r="BD351" s="52" t="str">
        <f>IF(参照!L351="","",参照!L351)</f>
        <v>セントラル石油瓦斯(株)</v>
      </c>
    </row>
    <row r="352" spans="47:56">
      <c r="AU352" s="52" t="str">
        <f>IF(参照!A352="","",参照!A352)</f>
        <v/>
      </c>
      <c r="AV352" s="52" t="str">
        <f>IF(参照!B352="","",参照!B352)</f>
        <v/>
      </c>
      <c r="AW352" s="52" t="str">
        <f>IF(参照!C352="","",参照!C352)</f>
        <v/>
      </c>
      <c r="AX352" s="52" t="str">
        <f>IF(参照!D352="","",参照!D352)</f>
        <v>メニューC</v>
      </c>
      <c r="AY352" s="52">
        <f>IF(参照!E352="","",参照!E352)</f>
        <v>0</v>
      </c>
      <c r="AZ352" s="52" t="str">
        <f>IF(参照!F352="","",参照!F352)</f>
        <v>ＭＣリテールエナジー(株)</v>
      </c>
      <c r="BA352" s="52" t="str">
        <f>IF(参照!G352="","",参照!G352)</f>
        <v>ＭＣリテールエナジー(株)_メニューC</v>
      </c>
      <c r="BB352" s="52">
        <f t="shared" si="36"/>
        <v>0</v>
      </c>
      <c r="BD352" s="52" t="str">
        <f>IF(参照!L352="","",参照!L352)</f>
        <v>全農エネルギー(株)</v>
      </c>
    </row>
    <row r="353" spans="47:56">
      <c r="AU353" s="52" t="str">
        <f>IF(参照!A353="","",参照!A353)</f>
        <v/>
      </c>
      <c r="AV353" s="52" t="str">
        <f>IF(参照!B353="","",参照!B353)</f>
        <v/>
      </c>
      <c r="AW353" s="52" t="str">
        <f>IF(参照!C353="","",参照!C353)</f>
        <v/>
      </c>
      <c r="AX353" s="52" t="str">
        <f>IF(参照!D353="","",参照!D353)</f>
        <v>メニューD(残差)</v>
      </c>
      <c r="AY353" s="52">
        <f>IF(参照!E353="","",参照!E353)</f>
        <v>3.97E-4</v>
      </c>
      <c r="AZ353" s="52" t="str">
        <f>IF(参照!F353="","",参照!F353)</f>
        <v>ＭＣリテールエナジー(株)</v>
      </c>
      <c r="BA353" s="52" t="str">
        <f>IF(参照!G353="","",参照!G353)</f>
        <v>ＭＣリテールエナジー(株)_メニューD(残差)</v>
      </c>
      <c r="BB353" s="52">
        <f t="shared" si="36"/>
        <v>0.39700000000000002</v>
      </c>
      <c r="BD353" s="52" t="str">
        <f>IF(参照!L353="","",参照!L353)</f>
        <v>そうまＩグリッド合同会社</v>
      </c>
    </row>
    <row r="354" spans="47:56">
      <c r="AU354" s="52" t="str">
        <f>IF(参照!A354="","",参照!A354)</f>
        <v/>
      </c>
      <c r="AV354" s="52" t="str">
        <f>IF(参照!B354="","",参照!B354)</f>
        <v/>
      </c>
      <c r="AW354" s="52" t="str">
        <f>IF(参照!C354="","",参照!C354)</f>
        <v/>
      </c>
      <c r="AX354" s="52" t="str">
        <f>IF(参照!D354="","",参照!D354)</f>
        <v>(参考値)事業者全体</v>
      </c>
      <c r="AY354" s="52">
        <f>IF(参照!E354="","",参照!E354)</f>
        <v>4.7899999999999999E-4</v>
      </c>
      <c r="AZ354" s="52" t="str">
        <f>IF(参照!F354="","",参照!F354)</f>
        <v>ＭＣリテールエナジー(株)</v>
      </c>
      <c r="BA354" s="52" t="str">
        <f>IF(参照!G354="","",参照!G354)</f>
        <v>ＭＣリテールエナジー(株)_(参考値)事業者全体</v>
      </c>
      <c r="BB354" s="52">
        <f t="shared" si="36"/>
        <v>0.47899999999999998</v>
      </c>
      <c r="BD354" s="52" t="str">
        <f>IF(参照!L354="","",参照!L354)</f>
        <v>大一ガス(株)</v>
      </c>
    </row>
    <row r="355" spans="47:56">
      <c r="AU355" s="52" t="str">
        <f>IF(参照!A355="","",参照!A355)</f>
        <v>A0141</v>
      </c>
      <c r="AV355" s="52" t="str">
        <f>IF(参照!B355="","",参照!B355)</f>
        <v>(株)北九州パワー</v>
      </c>
      <c r="AW355" s="52">
        <f>IF(参照!C355="","",参照!C355)</f>
        <v>2.3900000000000001E-4</v>
      </c>
      <c r="AX355" s="52" t="str">
        <f>IF(参照!D355="","",参照!D355)</f>
        <v>メニューA</v>
      </c>
      <c r="AY355" s="52">
        <f>IF(参照!E355="","",参照!E355)</f>
        <v>0</v>
      </c>
      <c r="AZ355" s="52" t="str">
        <f>IF(参照!F355="","",参照!F355)</f>
        <v>(株)北九州パワー</v>
      </c>
      <c r="BA355" s="52" t="str">
        <f>IF(参照!G355="","",参照!G355)</f>
        <v>(株)北九州パワー_メニューA</v>
      </c>
      <c r="BB355" s="52">
        <f t="shared" si="36"/>
        <v>0</v>
      </c>
      <c r="BD355" s="52" t="str">
        <f>IF(参照!L355="","",参照!L355)</f>
        <v>(株)大仙こまちパワー</v>
      </c>
    </row>
    <row r="356" spans="47:56">
      <c r="AU356" s="52" t="str">
        <f>IF(参照!A356="","",参照!A356)</f>
        <v/>
      </c>
      <c r="AV356" s="52" t="str">
        <f>IF(参照!B356="","",参照!B356)</f>
        <v/>
      </c>
      <c r="AW356" s="52" t="str">
        <f>IF(参照!C356="","",参照!C356)</f>
        <v/>
      </c>
      <c r="AX356" s="52" t="str">
        <f>IF(参照!D356="","",参照!D356)</f>
        <v>メニューB(残差)</v>
      </c>
      <c r="AY356" s="52">
        <f>IF(参照!E356="","",参照!E356)</f>
        <v>3.1E-4</v>
      </c>
      <c r="AZ356" s="52" t="str">
        <f>IF(参照!F356="","",参照!F356)</f>
        <v>(株)北九州パワー</v>
      </c>
      <c r="BA356" s="52" t="str">
        <f>IF(参照!G356="","",参照!G356)</f>
        <v>(株)北九州パワー_メニューB(残差)</v>
      </c>
      <c r="BB356" s="52">
        <f t="shared" si="36"/>
        <v>0.31</v>
      </c>
      <c r="BD356" s="52" t="str">
        <f>IF(参照!L356="","",参照!L356)</f>
        <v>大東ガス(株)</v>
      </c>
    </row>
    <row r="357" spans="47:56">
      <c r="AU357" s="52" t="str">
        <f>IF(参照!A357="","",参照!A357)</f>
        <v/>
      </c>
      <c r="AV357" s="52" t="str">
        <f>IF(参照!B357="","",参照!B357)</f>
        <v/>
      </c>
      <c r="AW357" s="52" t="str">
        <f>IF(参照!C357="","",参照!C357)</f>
        <v/>
      </c>
      <c r="AX357" s="52" t="str">
        <f>IF(参照!D357="","",参照!D357)</f>
        <v>(参考値)事業者全体</v>
      </c>
      <c r="AY357" s="52">
        <f>IF(参照!E357="","",参照!E357)</f>
        <v>3.8500000000000003E-4</v>
      </c>
      <c r="AZ357" s="52" t="str">
        <f>IF(参照!F357="","",参照!F357)</f>
        <v>(株)北九州パワー</v>
      </c>
      <c r="BA357" s="52" t="str">
        <f>IF(参照!G357="","",参照!G357)</f>
        <v>(株)北九州パワー_(参考値)事業者全体</v>
      </c>
      <c r="BB357" s="52">
        <f t="shared" si="36"/>
        <v>0.38500000000000001</v>
      </c>
      <c r="BD357" s="52" t="str">
        <f>IF(参照!L357="","",参照!L357)</f>
        <v>大東建託パートナーズ(株)</v>
      </c>
    </row>
    <row r="358" spans="47:56">
      <c r="AU358" s="52" t="str">
        <f>IF(参照!A358="","",参照!A358)</f>
        <v>A0142</v>
      </c>
      <c r="AV358" s="52" t="str">
        <f>IF(参照!B358="","",参照!B358)</f>
        <v>武州瓦斯(株)</v>
      </c>
      <c r="AW358" s="52">
        <f>IF(参照!C358="","",参照!C358)</f>
        <v>3.6400000000000001E-4</v>
      </c>
      <c r="AX358" s="52" t="str">
        <f>IF(参照!D358="","",参照!D358)</f>
        <v>メニューA</v>
      </c>
      <c r="AY358" s="52">
        <f>IF(参照!E358="","",参照!E358)</f>
        <v>0</v>
      </c>
      <c r="AZ358" s="52" t="str">
        <f>IF(参照!F358="","",参照!F358)</f>
        <v>武州瓦斯(株)</v>
      </c>
      <c r="BA358" s="52" t="str">
        <f>IF(参照!G358="","",参照!G358)</f>
        <v>武州瓦斯(株)_メニューA</v>
      </c>
      <c r="BB358" s="52">
        <f t="shared" si="36"/>
        <v>0</v>
      </c>
      <c r="BD358" s="52" t="str">
        <f>IF(参照!L358="","",参照!L358)</f>
        <v>ダイヤモンドパワー(株)</v>
      </c>
    </row>
    <row r="359" spans="47:56">
      <c r="AU359" s="52" t="str">
        <f>IF(参照!A359="","",参照!A359)</f>
        <v/>
      </c>
      <c r="AV359" s="52" t="str">
        <f>IF(参照!B359="","",参照!B359)</f>
        <v/>
      </c>
      <c r="AW359" s="52" t="str">
        <f>IF(参照!C359="","",参照!C359)</f>
        <v/>
      </c>
      <c r="AX359" s="52" t="str">
        <f>IF(参照!D359="","",参照!D359)</f>
        <v>メニューB(残差)</v>
      </c>
      <c r="AY359" s="52">
        <f>IF(参照!E359="","",参照!E359)</f>
        <v>3.0800000000000001E-4</v>
      </c>
      <c r="AZ359" s="52" t="str">
        <f>IF(参照!F359="","",参照!F359)</f>
        <v>武州瓦斯(株)</v>
      </c>
      <c r="BA359" s="52" t="str">
        <f>IF(参照!G359="","",参照!G359)</f>
        <v>武州瓦斯(株)_メニューB(残差)</v>
      </c>
      <c r="BB359" s="52">
        <f t="shared" si="36"/>
        <v>0.308</v>
      </c>
      <c r="BD359" s="52" t="str">
        <f>IF(参照!L359="","",参照!L359)</f>
        <v>太陽ガス(株)</v>
      </c>
    </row>
    <row r="360" spans="47:56">
      <c r="AU360" s="52" t="str">
        <f>IF(参照!A360="","",参照!A360)</f>
        <v/>
      </c>
      <c r="AV360" s="52" t="str">
        <f>IF(参照!B360="","",参照!B360)</f>
        <v/>
      </c>
      <c r="AW360" s="52" t="str">
        <f>IF(参照!C360="","",参照!C360)</f>
        <v/>
      </c>
      <c r="AX360" s="52" t="str">
        <f>IF(参照!D360="","",参照!D360)</f>
        <v>(参考値)事業者全体</v>
      </c>
      <c r="AY360" s="52">
        <f>IF(参照!E360="","",参照!E360)</f>
        <v>3.8900000000000002E-4</v>
      </c>
      <c r="AZ360" s="52" t="str">
        <f>IF(参照!F360="","",参照!F360)</f>
        <v>武州瓦斯(株)</v>
      </c>
      <c r="BA360" s="52" t="str">
        <f>IF(参照!G360="","",参照!G360)</f>
        <v>武州瓦斯(株)_(参考値)事業者全体</v>
      </c>
      <c r="BB360" s="52">
        <f t="shared" si="36"/>
        <v>0.38900000000000001</v>
      </c>
      <c r="BD360" s="52" t="str">
        <f>IF(参照!L360="","",参照!L360)</f>
        <v>大和エネルギー(株)</v>
      </c>
    </row>
    <row r="361" spans="47:56">
      <c r="AU361" s="52" t="str">
        <f>IF(参照!A361="","",参照!A361)</f>
        <v>A0143</v>
      </c>
      <c r="AV361" s="52" t="str">
        <f>IF(参照!B361="","",参照!B361)</f>
        <v>リニューアブル・ジャパン(株)(旧：(株)みらい電力)</v>
      </c>
      <c r="AW361" s="52">
        <f>IF(参照!C361="","",参照!C361)</f>
        <v>3.1199999999999999E-4</v>
      </c>
      <c r="AX361" s="52" t="str">
        <f>IF(参照!D361="","",参照!D361)</f>
        <v>メニューA</v>
      </c>
      <c r="AY361" s="52">
        <f>IF(参照!E361="","",参照!E361)</f>
        <v>0</v>
      </c>
      <c r="AZ361" s="52" t="str">
        <f>IF(参照!F361="","",参照!F361)</f>
        <v>リニューアブル・ジャパン(株)(旧：(株)みらい電力)</v>
      </c>
      <c r="BA361" s="52" t="str">
        <f>IF(参照!G361="","",参照!G361)</f>
        <v>リニューアブル・ジャパン(株)(旧：(株)みらい電力)_メニューA</v>
      </c>
      <c r="BB361" s="52">
        <f t="shared" si="36"/>
        <v>0</v>
      </c>
      <c r="BD361" s="52" t="str">
        <f>IF(参照!L361="","",参照!L361)</f>
        <v>大和ハウス工業(株)　</v>
      </c>
    </row>
    <row r="362" spans="47:56">
      <c r="AU362" s="52" t="str">
        <f>IF(参照!A362="","",参照!A362)</f>
        <v/>
      </c>
      <c r="AV362" s="52" t="str">
        <f>IF(参照!B362="","",参照!B362)</f>
        <v/>
      </c>
      <c r="AW362" s="52" t="str">
        <f>IF(参照!C362="","",参照!C362)</f>
        <v/>
      </c>
      <c r="AX362" s="52" t="str">
        <f>IF(参照!D362="","",参照!D362)</f>
        <v>メニューB</v>
      </c>
      <c r="AY362" s="52">
        <f>IF(参照!E362="","",参照!E362)</f>
        <v>1.27E-4</v>
      </c>
      <c r="AZ362" s="52" t="str">
        <f>IF(参照!F362="","",参照!F362)</f>
        <v>リニューアブル・ジャパン(株)(旧：(株)みらい電力)</v>
      </c>
      <c r="BA362" s="52" t="str">
        <f>IF(参照!G362="","",参照!G362)</f>
        <v>リニューアブル・ジャパン(株)(旧：(株)みらい電力)_メニューB</v>
      </c>
      <c r="BB362" s="52">
        <f t="shared" si="36"/>
        <v>0.127</v>
      </c>
      <c r="BD362" s="52" t="str">
        <f>IF(参照!L362="","",参照!L362)</f>
        <v>大和ライフエナジア(株)</v>
      </c>
    </row>
    <row r="363" spans="47:56">
      <c r="AU363" s="52" t="str">
        <f>IF(参照!A363="","",参照!A363)</f>
        <v/>
      </c>
      <c r="AV363" s="52" t="str">
        <f>IF(参照!B363="","",参照!B363)</f>
        <v/>
      </c>
      <c r="AW363" s="52" t="str">
        <f>IF(参照!C363="","",参照!C363)</f>
        <v/>
      </c>
      <c r="AX363" s="52" t="str">
        <f>IF(参照!D363="","",参照!D363)</f>
        <v>メニューC</v>
      </c>
      <c r="AY363" s="52">
        <f>IF(参照!E363="","",参照!E363)</f>
        <v>1.83E-4</v>
      </c>
      <c r="AZ363" s="52" t="str">
        <f>IF(参照!F363="","",参照!F363)</f>
        <v>リニューアブル・ジャパン(株)(旧：(株)みらい電力)</v>
      </c>
      <c r="BA363" s="52" t="str">
        <f>IF(参照!G363="","",参照!G363)</f>
        <v>リニューアブル・ジャパン(株)(旧：(株)みらい電力)_メニューC</v>
      </c>
      <c r="BB363" s="52">
        <f t="shared" si="36"/>
        <v>0.183</v>
      </c>
      <c r="BD363" s="52" t="str">
        <f>IF(参照!L363="","",参照!L363)</f>
        <v>(株)タクマエナジー</v>
      </c>
    </row>
    <row r="364" spans="47:56">
      <c r="AU364" s="52" t="str">
        <f>IF(参照!A364="","",参照!A364)</f>
        <v/>
      </c>
      <c r="AV364" s="52" t="str">
        <f>IF(参照!B364="","",参照!B364)</f>
        <v/>
      </c>
      <c r="AW364" s="52" t="str">
        <f>IF(参照!C364="","",参照!C364)</f>
        <v/>
      </c>
      <c r="AX364" s="52" t="str">
        <f>IF(参照!D364="","",参照!D364)</f>
        <v>メニューD</v>
      </c>
      <c r="AY364" s="52">
        <f>IF(参照!E364="","",参照!E364)</f>
        <v>0</v>
      </c>
      <c r="AZ364" s="52" t="str">
        <f>IF(参照!F364="","",参照!F364)</f>
        <v>リニューアブル・ジャパン(株)(旧：(株)みらい電力)</v>
      </c>
      <c r="BA364" s="52" t="str">
        <f>IF(参照!G364="","",参照!G364)</f>
        <v>リニューアブル・ジャパン(株)(旧：(株)みらい電力)_メニューD</v>
      </c>
      <c r="BB364" s="52">
        <f t="shared" si="36"/>
        <v>0</v>
      </c>
      <c r="BD364" s="52" t="str">
        <f>IF(参照!L364="","",参照!L364)</f>
        <v>(株)タケエイでんき(旧：(株)横須賀アーバンウッドパワー)</v>
      </c>
    </row>
    <row r="365" spans="47:56">
      <c r="AU365" s="52" t="str">
        <f>IF(参照!A365="","",参照!A365)</f>
        <v/>
      </c>
      <c r="AV365" s="52" t="str">
        <f>IF(参照!B365="","",参照!B365)</f>
        <v/>
      </c>
      <c r="AW365" s="52" t="str">
        <f>IF(参照!C365="","",参照!C365)</f>
        <v/>
      </c>
      <c r="AX365" s="52" t="str">
        <f>IF(参照!D365="","",参照!D365)</f>
        <v>メニューE(残差)</v>
      </c>
      <c r="AY365" s="52">
        <f>IF(参照!E365="","",参照!E365)</f>
        <v>3.5100000000000002E-4</v>
      </c>
      <c r="AZ365" s="52" t="str">
        <f>IF(参照!F365="","",参照!F365)</f>
        <v>リニューアブル・ジャパン(株)(旧：(株)みらい電力)</v>
      </c>
      <c r="BA365" s="52" t="str">
        <f>IF(参照!G365="","",参照!G365)</f>
        <v>リニューアブル・ジャパン(株)(旧：(株)みらい電力)_メニューE(残差)</v>
      </c>
      <c r="BB365" s="52">
        <f t="shared" si="36"/>
        <v>0.35100000000000003</v>
      </c>
      <c r="BD365" s="52" t="str">
        <f>IF(参照!L365="","",参照!L365)</f>
        <v>たんたんエナジー(株)</v>
      </c>
    </row>
    <row r="366" spans="47:56">
      <c r="AU366" s="52" t="str">
        <f>IF(参照!A366="","",参照!A366)</f>
        <v/>
      </c>
      <c r="AV366" s="52" t="str">
        <f>IF(参照!B366="","",参照!B366)</f>
        <v/>
      </c>
      <c r="AW366" s="52" t="str">
        <f>IF(参照!C366="","",参照!C366)</f>
        <v/>
      </c>
      <c r="AX366" s="52" t="str">
        <f>IF(参照!D366="","",参照!D366)</f>
        <v>(参考値)事業者全体</v>
      </c>
      <c r="AY366" s="52">
        <f>IF(参照!E366="","",参照!E366)</f>
        <v>5.7499999999999999E-4</v>
      </c>
      <c r="AZ366" s="52" t="str">
        <f>IF(参照!F366="","",参照!F366)</f>
        <v>リニューアブル・ジャパン(株)(旧：(株)みらい電力)</v>
      </c>
      <c r="BA366" s="52" t="str">
        <f>IF(参照!G366="","",参照!G366)</f>
        <v>リニューアブル・ジャパン(株)(旧：(株)みらい電力)_(参考値)事業者全体</v>
      </c>
      <c r="BB366" s="52">
        <f t="shared" si="36"/>
        <v>0.57499999999999996</v>
      </c>
      <c r="BD366" s="52" t="str">
        <f>IF(参照!L366="","",参照!L366)</f>
        <v>(株)地域創生ホールディングス</v>
      </c>
    </row>
    <row r="367" spans="47:56">
      <c r="AU367" s="52" t="str">
        <f>IF(参照!A367="","",参照!A367)</f>
        <v>A0144</v>
      </c>
      <c r="AV367" s="52" t="str">
        <f>IF(参照!B367="","",参照!B367)</f>
        <v>大垣ガス(株)</v>
      </c>
      <c r="AW367" s="52">
        <f>IF(参照!C367="","",参照!C367)</f>
        <v>3.6400000000000001E-4</v>
      </c>
      <c r="AX367" s="52" t="str">
        <f>IF(参照!D367="","",参照!D367)</f>
        <v/>
      </c>
      <c r="AY367" s="52">
        <f>IF(参照!E367="","",参照!E367)</f>
        <v>3.0800000000000001E-4</v>
      </c>
      <c r="AZ367" s="52" t="str">
        <f>IF(参照!F367="","",参照!F367)</f>
        <v>大垣ガス(株)</v>
      </c>
      <c r="BA367" s="52" t="str">
        <f>IF(参照!G367="","",参照!G367)</f>
        <v>大垣ガス(株)_</v>
      </c>
      <c r="BB367" s="52">
        <f t="shared" si="36"/>
        <v>0.308</v>
      </c>
      <c r="BD367" s="52" t="str">
        <f>IF(参照!L367="","",参照!L367)</f>
        <v>(株)地球クラブ</v>
      </c>
    </row>
    <row r="368" spans="47:56">
      <c r="AU368" s="52" t="str">
        <f>IF(参照!A368="","",参照!A368)</f>
        <v>A0145</v>
      </c>
      <c r="AV368" s="52" t="str">
        <f>IF(参照!B368="","",参照!B368)</f>
        <v>(株)藤田商店</v>
      </c>
      <c r="AW368" s="52">
        <f>IF(参照!C368="","",参照!C368)</f>
        <v>4.86E-4</v>
      </c>
      <c r="AX368" s="52" t="str">
        <f>IF(参照!D368="","",参照!D368)</f>
        <v>メニューA</v>
      </c>
      <c r="AY368" s="52">
        <f>IF(参照!E368="","",参照!E368)</f>
        <v>0</v>
      </c>
      <c r="AZ368" s="52" t="str">
        <f>IF(参照!F368="","",参照!F368)</f>
        <v>(株)藤田商店</v>
      </c>
      <c r="BA368" s="52" t="str">
        <f>IF(参照!G368="","",参照!G368)</f>
        <v>(株)藤田商店_メニューA</v>
      </c>
      <c r="BB368" s="52">
        <f t="shared" si="36"/>
        <v>0</v>
      </c>
      <c r="BD368" s="52" t="str">
        <f>IF(参照!L368="","",参照!L368)</f>
        <v>秩父新電力(株)</v>
      </c>
    </row>
    <row r="369" spans="47:56">
      <c r="AU369" s="52" t="str">
        <f>IF(参照!A369="","",参照!A369)</f>
        <v/>
      </c>
      <c r="AV369" s="52" t="str">
        <f>IF(参照!B369="","",参照!B369)</f>
        <v/>
      </c>
      <c r="AW369" s="52" t="str">
        <f>IF(参照!C369="","",参照!C369)</f>
        <v/>
      </c>
      <c r="AX369" s="52" t="str">
        <f>IF(参照!D369="","",参照!D369)</f>
        <v>メニューB(残差)</v>
      </c>
      <c r="AY369" s="52">
        <f>IF(参照!E369="","",参照!E369)</f>
        <v>4.66E-4</v>
      </c>
      <c r="AZ369" s="52" t="str">
        <f>IF(参照!F369="","",参照!F369)</f>
        <v>(株)藤田商店</v>
      </c>
      <c r="BA369" s="52" t="str">
        <f>IF(参照!G369="","",参照!G369)</f>
        <v>(株)藤田商店_メニューB(残差)</v>
      </c>
      <c r="BB369" s="52">
        <f t="shared" si="36"/>
        <v>0.46599999999999997</v>
      </c>
      <c r="BD369" s="52" t="str">
        <f>IF(参照!L369="","",参照!L369)</f>
        <v>千葉電力(株)</v>
      </c>
    </row>
    <row r="370" spans="47:56">
      <c r="AU370" s="52" t="str">
        <f>IF(参照!A370="","",参照!A370)</f>
        <v/>
      </c>
      <c r="AV370" s="52" t="str">
        <f>IF(参照!B370="","",参照!B370)</f>
        <v/>
      </c>
      <c r="AW370" s="52" t="str">
        <f>IF(参照!C370="","",参照!C370)</f>
        <v/>
      </c>
      <c r="AX370" s="52" t="str">
        <f>IF(参照!D370="","",参照!D370)</f>
        <v>(参考値)事業者全体</v>
      </c>
      <c r="AY370" s="52">
        <f>IF(参照!E370="","",参照!E370)</f>
        <v>5.3899999999999998E-4</v>
      </c>
      <c r="AZ370" s="52" t="str">
        <f>IF(参照!F370="","",参照!F370)</f>
        <v>(株)藤田商店</v>
      </c>
      <c r="BA370" s="52" t="str">
        <f>IF(参照!G370="","",参照!G370)</f>
        <v>(株)藤田商店_(参考値)事業者全体</v>
      </c>
      <c r="BB370" s="52">
        <f t="shared" si="36"/>
        <v>0.53900000000000003</v>
      </c>
      <c r="BD370" s="52" t="str">
        <f>IF(参照!L370="","",参照!L370)</f>
        <v>(株)チャームドライフ</v>
      </c>
    </row>
    <row r="371" spans="47:56">
      <c r="AU371" s="52" t="str">
        <f>IF(参照!A371="","",参照!A371)</f>
        <v>A0146</v>
      </c>
      <c r="AV371" s="52" t="str">
        <f>IF(参照!B371="","",参照!B371)</f>
        <v>(株)ケーブルネット下関</v>
      </c>
      <c r="AW371" s="52">
        <f>IF(参照!C371="","",参照!C371)</f>
        <v>4.5800000000000002E-4</v>
      </c>
      <c r="AX371" s="52" t="str">
        <f>IF(参照!D371="","",参照!D371)</f>
        <v/>
      </c>
      <c r="AY371" s="52">
        <f>IF(参照!E371="","",参照!E371)</f>
        <v>5.0000000000000001E-4</v>
      </c>
      <c r="AZ371" s="52" t="str">
        <f>IF(参照!F371="","",参照!F371)</f>
        <v>(株)ケーブルネット下関</v>
      </c>
      <c r="BA371" s="52" t="str">
        <f>IF(参照!G371="","",参照!G371)</f>
        <v>(株)ケーブルネット下関_</v>
      </c>
      <c r="BB371" s="52">
        <f t="shared" si="36"/>
        <v>0.5</v>
      </c>
      <c r="BD371" s="52" t="str">
        <f>IF(参照!L371="","",参照!L371)</f>
        <v>中央電力(株)</v>
      </c>
    </row>
    <row r="372" spans="47:56">
      <c r="AU372" s="52" t="str">
        <f>IF(参照!A372="","",参照!A372)</f>
        <v>A0147</v>
      </c>
      <c r="AV372" s="52" t="str">
        <f>IF(参照!B372="","",参照!B372)</f>
        <v>(株)ジェイコム九州</v>
      </c>
      <c r="AW372" s="52">
        <f>IF(参照!C372="","",参照!C372)</f>
        <v>4.6099999999999998E-4</v>
      </c>
      <c r="AX372" s="52" t="str">
        <f>IF(参照!D372="","",参照!D372)</f>
        <v/>
      </c>
      <c r="AY372" s="52">
        <f>IF(参照!E372="","",参照!E372)</f>
        <v>5.0299999999999997E-4</v>
      </c>
      <c r="AZ372" s="52" t="str">
        <f>IF(参照!F372="","",参照!F372)</f>
        <v>(株)ジェイコム九州</v>
      </c>
      <c r="BA372" s="52" t="str">
        <f>IF(参照!G372="","",参照!G372)</f>
        <v>(株)ジェイコム九州_</v>
      </c>
      <c r="BB372" s="52">
        <f t="shared" si="36"/>
        <v>0.503</v>
      </c>
      <c r="BD372" s="52" t="str">
        <f>IF(参照!L372="","",参照!L372)</f>
        <v>中央電力エナジー(株)</v>
      </c>
    </row>
    <row r="373" spans="47:56">
      <c r="AU373" s="52" t="str">
        <f>IF(参照!A373="","",参照!A373)</f>
        <v>A0149</v>
      </c>
      <c r="AV373" s="52" t="str">
        <f>IF(参照!B373="","",参照!B373)</f>
        <v>(株)グローバルエンジニアリング</v>
      </c>
      <c r="AW373" s="52">
        <f>IF(参照!C373="","",参照!C373)</f>
        <v>5.4299999999999997E-4</v>
      </c>
      <c r="AX373" s="52" t="str">
        <f>IF(参照!D373="","",参照!D373)</f>
        <v>メニューA</v>
      </c>
      <c r="AY373" s="52">
        <f>IF(参照!E373="","",参照!E373)</f>
        <v>0</v>
      </c>
      <c r="AZ373" s="52" t="str">
        <f>IF(参照!F373="","",参照!F373)</f>
        <v>(株)グローバルエンジニアリング</v>
      </c>
      <c r="BA373" s="52" t="str">
        <f>IF(参照!G373="","",参照!G373)</f>
        <v>(株)グローバルエンジニアリング_メニューA</v>
      </c>
      <c r="BB373" s="52">
        <f t="shared" si="36"/>
        <v>0</v>
      </c>
      <c r="BD373" s="52" t="str">
        <f>IF(参照!L373="","",参照!L373)</f>
        <v>(株)中海テレビ放送</v>
      </c>
    </row>
    <row r="374" spans="47:56">
      <c r="AU374" s="52" t="str">
        <f>IF(参照!A374="","",参照!A374)</f>
        <v/>
      </c>
      <c r="AV374" s="52" t="str">
        <f>IF(参照!B374="","",参照!B374)</f>
        <v/>
      </c>
      <c r="AW374" s="52" t="str">
        <f>IF(参照!C374="","",参照!C374)</f>
        <v/>
      </c>
      <c r="AX374" s="52" t="str">
        <f>IF(参照!D374="","",参照!D374)</f>
        <v>メニューB(残差)</v>
      </c>
      <c r="AY374" s="52">
        <f>IF(参照!E374="","",参照!E374)</f>
        <v>5.7300000000000005E-4</v>
      </c>
      <c r="AZ374" s="52" t="str">
        <f>IF(参照!F374="","",参照!F374)</f>
        <v>(株)グローバルエンジニアリング</v>
      </c>
      <c r="BA374" s="52" t="str">
        <f>IF(参照!G374="","",参照!G374)</f>
        <v>(株)グローバルエンジニアリング_メニューB(残差)</v>
      </c>
      <c r="BB374" s="52">
        <f t="shared" si="36"/>
        <v>0.57300000000000006</v>
      </c>
      <c r="BD374" s="52" t="str">
        <f>IF(参照!L374="","",参照!L374)</f>
        <v>(株)中京電力</v>
      </c>
    </row>
    <row r="375" spans="47:56">
      <c r="AU375" s="52" t="str">
        <f>IF(参照!A375="","",参照!A375)</f>
        <v/>
      </c>
      <c r="AV375" s="52" t="str">
        <f>IF(参照!B375="","",参照!B375)</f>
        <v/>
      </c>
      <c r="AW375" s="52" t="str">
        <f>IF(参照!C375="","",参照!C375)</f>
        <v/>
      </c>
      <c r="AX375" s="52" t="str">
        <f>IF(参照!D375="","",参照!D375)</f>
        <v>(参考値)事業者全体</v>
      </c>
      <c r="AY375" s="52">
        <f>IF(参照!E375="","",参照!E375)</f>
        <v>3.77E-4</v>
      </c>
      <c r="AZ375" s="52" t="str">
        <f>IF(参照!F375="","",参照!F375)</f>
        <v>(株)グローバルエンジニアリング</v>
      </c>
      <c r="BA375" s="52" t="str">
        <f>IF(参照!G375="","",参照!G375)</f>
        <v>(株)グローバルエンジニアリング_(参考値)事業者全体</v>
      </c>
      <c r="BB375" s="52">
        <f t="shared" si="36"/>
        <v>0.377</v>
      </c>
      <c r="BD375" s="52" t="str">
        <f>IF(参照!L375="","",参照!L375)</f>
        <v>中小企業支援(株)</v>
      </c>
    </row>
    <row r="376" spans="47:56">
      <c r="AU376" s="52" t="str">
        <f>IF(参照!A376="","",参照!A376)</f>
        <v>A0150</v>
      </c>
      <c r="AV376" s="52" t="str">
        <f>IF(参照!B376="","",参照!B376)</f>
        <v>九州エナジー(株)</v>
      </c>
      <c r="AW376" s="52">
        <f>IF(参照!C376="","",参照!C376)</f>
        <v>4.7600000000000002E-4</v>
      </c>
      <c r="AX376" s="52" t="str">
        <f>IF(参照!D376="","",参照!D376)</f>
        <v>メニューA</v>
      </c>
      <c r="AY376" s="52">
        <f>IF(参照!E376="","",参照!E376)</f>
        <v>0</v>
      </c>
      <c r="AZ376" s="52" t="str">
        <f>IF(参照!F376="","",参照!F376)</f>
        <v>九州エナジー(株)</v>
      </c>
      <c r="BA376" s="52" t="str">
        <f>IF(参照!G376="","",参照!G376)</f>
        <v>九州エナジー(株)_メニューA</v>
      </c>
      <c r="BB376" s="52">
        <f t="shared" si="36"/>
        <v>0</v>
      </c>
      <c r="BD376" s="52" t="str">
        <f>IF(参照!L376="","",参照!L376)</f>
        <v>(株)津軽あっぷるパワー</v>
      </c>
    </row>
    <row r="377" spans="47:56">
      <c r="AU377" s="52" t="str">
        <f>IF(参照!A377="","",参照!A377)</f>
        <v/>
      </c>
      <c r="AV377" s="52" t="str">
        <f>IF(参照!B377="","",参照!B377)</f>
        <v/>
      </c>
      <c r="AW377" s="52" t="str">
        <f>IF(参照!C377="","",参照!C377)</f>
        <v/>
      </c>
      <c r="AX377" s="52" t="str">
        <f>IF(参照!D377="","",参照!D377)</f>
        <v>メニューB(残差)</v>
      </c>
      <c r="AY377" s="52">
        <f>IF(参照!E377="","",参照!E377)</f>
        <v>4.37E-4</v>
      </c>
      <c r="AZ377" s="52" t="str">
        <f>IF(参照!F377="","",参照!F377)</f>
        <v>九州エナジー(株)</v>
      </c>
      <c r="BA377" s="52" t="str">
        <f>IF(参照!G377="","",参照!G377)</f>
        <v>九州エナジー(株)_メニューB(残差)</v>
      </c>
      <c r="BB377" s="52">
        <f t="shared" si="36"/>
        <v>0.437</v>
      </c>
      <c r="BD377" s="52" t="str">
        <f>IF(参照!L377="","",参照!L377)</f>
        <v>土浦ケーブルテレビ(株)</v>
      </c>
    </row>
    <row r="378" spans="47:56">
      <c r="AU378" s="52" t="str">
        <f>IF(参照!A378="","",参照!A378)</f>
        <v/>
      </c>
      <c r="AV378" s="52" t="str">
        <f>IF(参照!B378="","",参照!B378)</f>
        <v/>
      </c>
      <c r="AW378" s="52" t="str">
        <f>IF(参照!C378="","",参照!C378)</f>
        <v/>
      </c>
      <c r="AX378" s="52" t="str">
        <f>IF(参照!D378="","",参照!D378)</f>
        <v>(参考値)事業者全体</v>
      </c>
      <c r="AY378" s="52">
        <f>IF(参照!E378="","",参照!E378)</f>
        <v>4.6799999999999999E-4</v>
      </c>
      <c r="AZ378" s="52" t="str">
        <f>IF(参照!F378="","",参照!F378)</f>
        <v>九州エナジー(株)</v>
      </c>
      <c r="BA378" s="52" t="str">
        <f>IF(参照!G378="","",参照!G378)</f>
        <v>九州エナジー(株)_(参考値)事業者全体</v>
      </c>
      <c r="BB378" s="52">
        <f t="shared" si="36"/>
        <v>0.46799999999999997</v>
      </c>
      <c r="BD378" s="52" t="str">
        <f>IF(参照!L378="","",参照!L378)</f>
        <v>つづくみらいエナジー(株)</v>
      </c>
    </row>
    <row r="379" spans="47:56">
      <c r="AU379" s="52" t="str">
        <f>IF(参照!A379="","",参照!A379)</f>
        <v>A0151</v>
      </c>
      <c r="AV379" s="52" t="str">
        <f>IF(参照!B379="","",参照!B379)</f>
        <v>(株)トヨタエナジーソリューションズ</v>
      </c>
      <c r="AW379" s="52">
        <f>IF(参照!C379="","",参照!C379)</f>
        <v>4.3300000000000001E-4</v>
      </c>
      <c r="AX379" s="52" t="str">
        <f>IF(参照!D379="","",参照!D379)</f>
        <v/>
      </c>
      <c r="AY379" s="52">
        <f>IF(参照!E379="","",参照!E379)</f>
        <v>4.2400000000000001E-4</v>
      </c>
      <c r="AZ379" s="52" t="str">
        <f>IF(参照!F379="","",参照!F379)</f>
        <v>(株)トヨタエナジーソリューションズ</v>
      </c>
      <c r="BA379" s="52" t="str">
        <f>IF(参照!G379="","",参照!G379)</f>
        <v>(株)トヨタエナジーソリューションズ_</v>
      </c>
      <c r="BB379" s="52">
        <f t="shared" si="36"/>
        <v>0.42399999999999999</v>
      </c>
      <c r="BD379" s="52" t="str">
        <f>IF(参照!L379="","",参照!L379)</f>
        <v>ティーダッシュ合同会社</v>
      </c>
    </row>
    <row r="380" spans="47:56">
      <c r="AU380" s="52" t="str">
        <f>IF(参照!A380="","",参照!A380)</f>
        <v>A0153</v>
      </c>
      <c r="AV380" s="52" t="str">
        <f>IF(参照!B380="","",参照!B380)</f>
        <v>(株)エナリス・パワー・マーケティング</v>
      </c>
      <c r="AW380" s="52">
        <f>IF(参照!C380="","",参照!C380)</f>
        <v>4.5199999999999998E-4</v>
      </c>
      <c r="AX380" s="52" t="str">
        <f>IF(参照!D380="","",参照!D380)</f>
        <v>メニューA</v>
      </c>
      <c r="AY380" s="52">
        <f>IF(参照!E380="","",参照!E380)</f>
        <v>0</v>
      </c>
      <c r="AZ380" s="52" t="str">
        <f>IF(参照!F380="","",参照!F380)</f>
        <v>(株)エナリス・パワー・マーケティング</v>
      </c>
      <c r="BA380" s="52" t="str">
        <f>IF(参照!G380="","",参照!G380)</f>
        <v>(株)エナリス・パワー・マーケティング_メニューA</v>
      </c>
      <c r="BB380" s="52">
        <f t="shared" si="36"/>
        <v>0</v>
      </c>
      <c r="BD380" s="52" t="str">
        <f>IF(参照!L380="","",参照!L380)</f>
        <v>デジタルグリッド(株)</v>
      </c>
    </row>
    <row r="381" spans="47:56">
      <c r="AU381" s="52" t="str">
        <f>IF(参照!A381="","",参照!A381)</f>
        <v/>
      </c>
      <c r="AV381" s="52" t="str">
        <f>IF(参照!B381="","",参照!B381)</f>
        <v/>
      </c>
      <c r="AW381" s="52" t="str">
        <f>IF(参照!C381="","",参照!C381)</f>
        <v/>
      </c>
      <c r="AX381" s="52" t="str">
        <f>IF(参照!D381="","",参照!D381)</f>
        <v>メニューB</v>
      </c>
      <c r="AY381" s="52">
        <f>IF(参照!E381="","",参照!E381)</f>
        <v>3.77E-4</v>
      </c>
      <c r="AZ381" s="52" t="str">
        <f>IF(参照!F381="","",参照!F381)</f>
        <v>(株)エナリス・パワー・マーケティング</v>
      </c>
      <c r="BA381" s="52" t="str">
        <f>IF(参照!G381="","",参照!G381)</f>
        <v>(株)エナリス・パワー・マーケティング_メニューB</v>
      </c>
      <c r="BB381" s="52">
        <f t="shared" si="36"/>
        <v>0.377</v>
      </c>
      <c r="BD381" s="52" t="str">
        <f>IF(参照!L381="","",参照!L381)</f>
        <v>テス・エンジニアリング(株)</v>
      </c>
    </row>
    <row r="382" spans="47:56">
      <c r="AU382" s="52" t="str">
        <f>IF(参照!A382="","",参照!A382)</f>
        <v/>
      </c>
      <c r="AV382" s="52" t="str">
        <f>IF(参照!B382="","",参照!B382)</f>
        <v/>
      </c>
      <c r="AW382" s="52" t="str">
        <f>IF(参照!C382="","",参照!C382)</f>
        <v/>
      </c>
      <c r="AX382" s="52" t="str">
        <f>IF(参照!D382="","",参照!D382)</f>
        <v>メニューC</v>
      </c>
      <c r="AY382" s="52">
        <f>IF(参照!E382="","",参照!E382)</f>
        <v>0</v>
      </c>
      <c r="AZ382" s="52" t="str">
        <f>IF(参照!F382="","",参照!F382)</f>
        <v>(株)エナリス・パワー・マーケティング</v>
      </c>
      <c r="BA382" s="52" t="str">
        <f>IF(参照!G382="","",参照!G382)</f>
        <v>(株)エナリス・パワー・マーケティング_メニューC</v>
      </c>
      <c r="BB382" s="52">
        <f t="shared" si="36"/>
        <v>0</v>
      </c>
      <c r="BD382" s="52" t="str">
        <f>IF(参照!L382="","",参照!L382)</f>
        <v>テプコカスタマーサービス(株)</v>
      </c>
    </row>
    <row r="383" spans="47:56">
      <c r="AU383" s="52" t="str">
        <f>IF(参照!A383="","",参照!A383)</f>
        <v/>
      </c>
      <c r="AV383" s="52" t="str">
        <f>IF(参照!B383="","",参照!B383)</f>
        <v/>
      </c>
      <c r="AW383" s="52" t="str">
        <f>IF(参照!C383="","",参照!C383)</f>
        <v/>
      </c>
      <c r="AX383" s="52" t="str">
        <f>IF(参照!D383="","",参照!D383)</f>
        <v>メニューD</v>
      </c>
      <c r="AY383" s="52">
        <f>IF(参照!E383="","",参照!E383)</f>
        <v>0</v>
      </c>
      <c r="AZ383" s="52" t="str">
        <f>IF(参照!F383="","",参照!F383)</f>
        <v>(株)エナリス・パワー・マーケティング</v>
      </c>
      <c r="BA383" s="52" t="str">
        <f>IF(参照!G383="","",参照!G383)</f>
        <v>(株)エナリス・パワー・マーケティング_メニューD</v>
      </c>
      <c r="BB383" s="52">
        <f t="shared" si="36"/>
        <v>0</v>
      </c>
      <c r="BD383" s="52" t="str">
        <f>IF(参照!L383="","",参照!L383)</f>
        <v>(株)デベロップ</v>
      </c>
    </row>
    <row r="384" spans="47:56">
      <c r="AU384" s="52" t="str">
        <f>IF(参照!A384="","",参照!A384)</f>
        <v/>
      </c>
      <c r="AV384" s="52" t="str">
        <f>IF(参照!B384="","",参照!B384)</f>
        <v/>
      </c>
      <c r="AW384" s="52" t="str">
        <f>IF(参照!C384="","",参照!C384)</f>
        <v/>
      </c>
      <c r="AX384" s="52" t="str">
        <f>IF(参照!D384="","",参照!D384)</f>
        <v>メニューE</v>
      </c>
      <c r="AY384" s="52">
        <f>IF(参照!E384="","",参照!E384)</f>
        <v>0</v>
      </c>
      <c r="AZ384" s="52" t="str">
        <f>IF(参照!F384="","",参照!F384)</f>
        <v>(株)エナリス・パワー・マーケティング</v>
      </c>
      <c r="BA384" s="52" t="str">
        <f>IF(参照!G384="","",参照!G384)</f>
        <v>(株)エナリス・パワー・マーケティング_メニューE</v>
      </c>
      <c r="BB384" s="52">
        <f t="shared" si="36"/>
        <v>0</v>
      </c>
      <c r="BD384" s="52" t="str">
        <f>IF(参照!L384="","",参照!L384)</f>
        <v>(株)デライトアップ</v>
      </c>
    </row>
    <row r="385" spans="47:56">
      <c r="AU385" s="52" t="str">
        <f>IF(参照!A385="","",参照!A385)</f>
        <v/>
      </c>
      <c r="AV385" s="52" t="str">
        <f>IF(参照!B385="","",参照!B385)</f>
        <v/>
      </c>
      <c r="AW385" s="52" t="str">
        <f>IF(参照!C385="","",参照!C385)</f>
        <v/>
      </c>
      <c r="AX385" s="52" t="str">
        <f>IF(参照!D385="","",参照!D385)</f>
        <v>メニューF</v>
      </c>
      <c r="AY385" s="52">
        <f>IF(参照!E385="","",参照!E385)</f>
        <v>0</v>
      </c>
      <c r="AZ385" s="52" t="str">
        <f>IF(参照!F385="","",参照!F385)</f>
        <v>(株)エナリス・パワー・マーケティング</v>
      </c>
      <c r="BA385" s="52" t="str">
        <f>IF(参照!G385="","",参照!G385)</f>
        <v>(株)エナリス・パワー・マーケティング_メニューF</v>
      </c>
      <c r="BB385" s="52">
        <f t="shared" si="36"/>
        <v>0</v>
      </c>
      <c r="BD385" s="52" t="str">
        <f>IF(参照!L385="","",参照!L385)</f>
        <v>(株)テレ・マーカー</v>
      </c>
    </row>
    <row r="386" spans="47:56">
      <c r="AU386" s="52" t="str">
        <f>IF(参照!A386="","",参照!A386)</f>
        <v/>
      </c>
      <c r="AV386" s="52" t="str">
        <f>IF(参照!B386="","",参照!B386)</f>
        <v/>
      </c>
      <c r="AW386" s="52" t="str">
        <f>IF(参照!C386="","",参照!C386)</f>
        <v/>
      </c>
      <c r="AX386" s="52" t="str">
        <f>IF(参照!D386="","",参照!D386)</f>
        <v>メニューG</v>
      </c>
      <c r="AY386" s="52">
        <f>IF(参照!E386="","",参照!E386)</f>
        <v>0</v>
      </c>
      <c r="AZ386" s="52" t="str">
        <f>IF(参照!F386="","",参照!F386)</f>
        <v>(株)エナリス・パワー・マーケティング</v>
      </c>
      <c r="BA386" s="52" t="str">
        <f>IF(参照!G386="","",参照!G386)</f>
        <v>(株)エナリス・パワー・マーケティング_メニューG</v>
      </c>
      <c r="BB386" s="52">
        <f t="shared" si="36"/>
        <v>0</v>
      </c>
      <c r="BD386" s="52" t="str">
        <f>IF(参照!L386="","",参照!L386)</f>
        <v>(株)デンケン</v>
      </c>
    </row>
    <row r="387" spans="47:56">
      <c r="AU387" s="52" t="str">
        <f>IF(参照!A387="","",参照!A387)</f>
        <v/>
      </c>
      <c r="AV387" s="52" t="str">
        <f>IF(参照!B387="","",参照!B387)</f>
        <v/>
      </c>
      <c r="AW387" s="52" t="str">
        <f>IF(参照!C387="","",参照!C387)</f>
        <v/>
      </c>
      <c r="AX387" s="52" t="str">
        <f>IF(参照!D387="","",参照!D387)</f>
        <v>メニューH</v>
      </c>
      <c r="AY387" s="52">
        <f>IF(参照!E387="","",参照!E387)</f>
        <v>1E-4</v>
      </c>
      <c r="AZ387" s="52" t="str">
        <f>IF(参照!F387="","",参照!F387)</f>
        <v>(株)エナリス・パワー・マーケティング</v>
      </c>
      <c r="BA387" s="52" t="str">
        <f>IF(参照!G387="","",参照!G387)</f>
        <v>(株)エナリス・パワー・マーケティング_メニューH</v>
      </c>
      <c r="BB387" s="52">
        <f t="shared" si="36"/>
        <v>0.1</v>
      </c>
      <c r="BD387" s="52" t="str">
        <f>IF(参照!L387="","",参照!L387)</f>
        <v>電源開発(株)</v>
      </c>
    </row>
    <row r="388" spans="47:56">
      <c r="AU388" s="52" t="str">
        <f>IF(参照!A388="","",参照!A388)</f>
        <v/>
      </c>
      <c r="AV388" s="52" t="str">
        <f>IF(参照!B388="","",参照!B388)</f>
        <v/>
      </c>
      <c r="AW388" s="52" t="str">
        <f>IF(参照!C388="","",参照!C388)</f>
        <v/>
      </c>
      <c r="AX388" s="52" t="str">
        <f>IF(参照!D388="","",参照!D388)</f>
        <v>メニューI</v>
      </c>
      <c r="AY388" s="52">
        <f>IF(参照!E388="","",参照!E388)</f>
        <v>2.9999999999999997E-4</v>
      </c>
      <c r="AZ388" s="52" t="str">
        <f>IF(参照!F388="","",参照!F388)</f>
        <v>(株)エナリス・パワー・マーケティング</v>
      </c>
      <c r="BA388" s="52" t="str">
        <f>IF(参照!G388="","",参照!G388)</f>
        <v>(株)エナリス・パワー・マーケティング_メニューI</v>
      </c>
      <c r="BB388" s="52">
        <f t="shared" si="36"/>
        <v>0.3</v>
      </c>
      <c r="BD388" s="52" t="str">
        <f>IF(参照!L388="","",参照!L388)</f>
        <v>電力保全サービス(株)</v>
      </c>
    </row>
    <row r="389" spans="47:56">
      <c r="AU389" s="52" t="str">
        <f>IF(参照!A389="","",参照!A389)</f>
        <v/>
      </c>
      <c r="AV389" s="52" t="str">
        <f>IF(参照!B389="","",参照!B389)</f>
        <v/>
      </c>
      <c r="AW389" s="52" t="str">
        <f>IF(参照!C389="","",参照!C389)</f>
        <v/>
      </c>
      <c r="AX389" s="52" t="str">
        <f>IF(参照!D389="","",参照!D389)</f>
        <v>メニューJ</v>
      </c>
      <c r="AY389" s="52">
        <f>IF(参照!E389="","",参照!E389)</f>
        <v>4.0000000000000002E-4</v>
      </c>
      <c r="AZ389" s="52" t="str">
        <f>IF(参照!F389="","",参照!F389)</f>
        <v>(株)エナリス・パワー・マーケティング</v>
      </c>
      <c r="BA389" s="52" t="str">
        <f>IF(参照!G389="","",参照!G389)</f>
        <v>(株)エナリス・パワー・マーケティング_メニューJ</v>
      </c>
      <c r="BB389" s="52">
        <f t="shared" ref="BB389:BB452" si="37">AY389*1000</f>
        <v>0.4</v>
      </c>
      <c r="BD389" s="52" t="str">
        <f>IF(参照!L389="","",参照!L389)</f>
        <v>東亜ガス(株)</v>
      </c>
    </row>
    <row r="390" spans="47:56">
      <c r="AU390" s="52" t="str">
        <f>IF(参照!A390="","",参照!A390)</f>
        <v/>
      </c>
      <c r="AV390" s="52" t="str">
        <f>IF(参照!B390="","",参照!B390)</f>
        <v/>
      </c>
      <c r="AW390" s="52" t="str">
        <f>IF(参照!C390="","",参照!C390)</f>
        <v/>
      </c>
      <c r="AX390" s="52" t="str">
        <f>IF(参照!D390="","",参照!D390)</f>
        <v>メニューK</v>
      </c>
      <c r="AY390" s="52">
        <f>IF(参照!E390="","",参照!E390)</f>
        <v>4.0000000000000002E-4</v>
      </c>
      <c r="AZ390" s="52" t="str">
        <f>IF(参照!F390="","",参照!F390)</f>
        <v>(株)エナリス・パワー・マーケティング</v>
      </c>
      <c r="BA390" s="52" t="str">
        <f>IF(参照!G390="","",参照!G390)</f>
        <v>(株)エナリス・パワー・マーケティング_メニューK</v>
      </c>
      <c r="BB390" s="52">
        <f t="shared" si="37"/>
        <v>0.4</v>
      </c>
      <c r="BD390" s="52" t="str">
        <f>IF(参照!L390="","",参照!L390)</f>
        <v>(株)東急パワーサプライ</v>
      </c>
    </row>
    <row r="391" spans="47:56">
      <c r="AU391" s="52" t="str">
        <f>IF(参照!A391="","",参照!A391)</f>
        <v/>
      </c>
      <c r="AV391" s="52" t="str">
        <f>IF(参照!B391="","",参照!B391)</f>
        <v/>
      </c>
      <c r="AW391" s="52" t="str">
        <f>IF(参照!C391="","",参照!C391)</f>
        <v/>
      </c>
      <c r="AX391" s="52" t="str">
        <f>IF(参照!D391="","",参照!D391)</f>
        <v>メニューL(残差)</v>
      </c>
      <c r="AY391" s="52">
        <f>IF(参照!E391="","",参照!E391)</f>
        <v>5.8E-4</v>
      </c>
      <c r="AZ391" s="52" t="str">
        <f>IF(参照!F391="","",参照!F391)</f>
        <v>(株)エナリス・パワー・マーケティング</v>
      </c>
      <c r="BA391" s="52" t="str">
        <f>IF(参照!G391="","",参照!G391)</f>
        <v>(株)エナリス・パワー・マーケティング_メニューL(残差)</v>
      </c>
      <c r="BB391" s="52">
        <f t="shared" si="37"/>
        <v>0.57999999999999996</v>
      </c>
      <c r="BD391" s="52" t="str">
        <f>IF(参照!L391="","",参照!L391)</f>
        <v>東京エコサービス(株)</v>
      </c>
    </row>
    <row r="392" spans="47:56">
      <c r="AU392" s="52" t="str">
        <f>IF(参照!A392="","",参照!A392)</f>
        <v/>
      </c>
      <c r="AV392" s="52" t="str">
        <f>IF(参照!B392="","",参照!B392)</f>
        <v/>
      </c>
      <c r="AW392" s="52" t="str">
        <f>IF(参照!C392="","",参照!C392)</f>
        <v/>
      </c>
      <c r="AX392" s="52" t="str">
        <f>IF(参照!D392="","",参照!D392)</f>
        <v>(参考値)事業者全体</v>
      </c>
      <c r="AY392" s="52">
        <f>IF(参照!E392="","",参照!E392)</f>
        <v>6.2399999999999999E-4</v>
      </c>
      <c r="AZ392" s="52" t="str">
        <f>IF(参照!F392="","",参照!F392)</f>
        <v>(株)エナリス・パワー・マーケティング</v>
      </c>
      <c r="BA392" s="52" t="str">
        <f>IF(参照!G392="","",参照!G392)</f>
        <v>(株)エナリス・パワー・マーケティング_(参考値)事業者全体</v>
      </c>
      <c r="BB392" s="52">
        <f t="shared" si="37"/>
        <v>0.624</v>
      </c>
      <c r="BD392" s="52" t="str">
        <f>IF(参照!L392="","",参照!L392)</f>
        <v>東京ガス(株)</v>
      </c>
    </row>
    <row r="393" spans="47:56">
      <c r="AU393" s="52" t="str">
        <f>IF(参照!A393="","",参照!A393)</f>
        <v>A0154</v>
      </c>
      <c r="AV393" s="52" t="str">
        <f>IF(参照!B393="","",参照!B393)</f>
        <v>歌舞伎エナジー(株)</v>
      </c>
      <c r="AW393" s="52">
        <f>IF(参照!C393="","",参照!C393)</f>
        <v>5.2800000000000004E-4</v>
      </c>
      <c r="AX393" s="52" t="str">
        <f>IF(参照!D393="","",参照!D393)</f>
        <v/>
      </c>
      <c r="AY393" s="52">
        <f>IF(参照!E393="","",参照!E393)</f>
        <v>5.5500000000000005E-4</v>
      </c>
      <c r="AZ393" s="52" t="str">
        <f>IF(参照!F393="","",参照!F393)</f>
        <v>歌舞伎エナジー(株)</v>
      </c>
      <c r="BA393" s="52" t="str">
        <f>IF(参照!G393="","",参照!G393)</f>
        <v>歌舞伎エナジー(株)_</v>
      </c>
      <c r="BB393" s="52">
        <f t="shared" si="37"/>
        <v>0.55500000000000005</v>
      </c>
      <c r="BD393" s="52" t="str">
        <f>IF(参照!L393="","",参照!L393)</f>
        <v>公益財団法人東京都環境公社</v>
      </c>
    </row>
    <row r="394" spans="47:56">
      <c r="AU394" s="52" t="str">
        <f>IF(参照!A394="","",参照!A394)</f>
        <v>A0155</v>
      </c>
      <c r="AV394" s="52" t="str">
        <f>IF(参照!B394="","",参照!B394)</f>
        <v>みやまスマートエネルギー(株)</v>
      </c>
      <c r="AW394" s="52">
        <f>IF(参照!C394="","",参照!C394)</f>
        <v>4.1300000000000001E-4</v>
      </c>
      <c r="AX394" s="52" t="str">
        <f>IF(参照!D394="","",参照!D394)</f>
        <v>メニューA</v>
      </c>
      <c r="AY394" s="52">
        <f>IF(参照!E394="","",参照!E394)</f>
        <v>0</v>
      </c>
      <c r="AZ394" s="52" t="str">
        <f>IF(参照!F394="","",参照!F394)</f>
        <v>みやまスマートエネルギー(株)</v>
      </c>
      <c r="BA394" s="52" t="str">
        <f>IF(参照!G394="","",参照!G394)</f>
        <v>みやまスマートエネルギー(株)_メニューA</v>
      </c>
      <c r="BB394" s="52">
        <f t="shared" si="37"/>
        <v>0</v>
      </c>
      <c r="BD394" s="52" t="str">
        <f>IF(参照!L394="","",参照!L394)</f>
        <v>東彩ガス(株)</v>
      </c>
    </row>
    <row r="395" spans="47:56">
      <c r="AU395" s="52" t="str">
        <f>IF(参照!A395="","",参照!A395)</f>
        <v/>
      </c>
      <c r="AV395" s="52" t="str">
        <f>IF(参照!B395="","",参照!B395)</f>
        <v/>
      </c>
      <c r="AW395" s="52" t="str">
        <f>IF(参照!C395="","",参照!C395)</f>
        <v/>
      </c>
      <c r="AX395" s="52" t="str">
        <f>IF(参照!D395="","",参照!D395)</f>
        <v>メニューB(残差)</v>
      </c>
      <c r="AY395" s="52">
        <f>IF(参照!E395="","",参照!E395)</f>
        <v>4.0000000000000002E-4</v>
      </c>
      <c r="AZ395" s="52" t="str">
        <f>IF(参照!F395="","",参照!F395)</f>
        <v>みやまスマートエネルギー(株)</v>
      </c>
      <c r="BA395" s="52" t="str">
        <f>IF(参照!G395="","",参照!G395)</f>
        <v>みやまスマートエネルギー(株)_メニューB(残差)</v>
      </c>
      <c r="BB395" s="52">
        <f t="shared" si="37"/>
        <v>0.4</v>
      </c>
      <c r="BD395" s="52" t="str">
        <f>IF(参照!L395="","",参照!L395)</f>
        <v>東邦ガス(株)</v>
      </c>
    </row>
    <row r="396" spans="47:56">
      <c r="AU396" s="52" t="str">
        <f>IF(参照!A396="","",参照!A396)</f>
        <v/>
      </c>
      <c r="AV396" s="52" t="str">
        <f>IF(参照!B396="","",参照!B396)</f>
        <v/>
      </c>
      <c r="AW396" s="52" t="str">
        <f>IF(参照!C396="","",参照!C396)</f>
        <v/>
      </c>
      <c r="AX396" s="52" t="str">
        <f>IF(参照!D396="","",参照!D396)</f>
        <v>(参考値)事業者全体</v>
      </c>
      <c r="AY396" s="52">
        <f>IF(参照!E396="","",参照!E396)</f>
        <v>4.3399999999999998E-4</v>
      </c>
      <c r="AZ396" s="52" t="str">
        <f>IF(参照!F396="","",参照!F396)</f>
        <v>みやまスマートエネルギー(株)</v>
      </c>
      <c r="BA396" s="52" t="str">
        <f>IF(参照!G396="","",参照!G396)</f>
        <v>みやまスマートエネルギー(株)_(参考値)事業者全体</v>
      </c>
      <c r="BB396" s="52">
        <f t="shared" si="37"/>
        <v>0.434</v>
      </c>
      <c r="BD396" s="52" t="str">
        <f>IF(参照!L396="","",参照!L396)</f>
        <v>東北電力エナジートレーディング(株)</v>
      </c>
    </row>
    <row r="397" spans="47:56">
      <c r="AU397" s="52" t="str">
        <f>IF(参照!A397="","",参照!A397)</f>
        <v>A0156</v>
      </c>
      <c r="AV397" s="52" t="str">
        <f>IF(参照!B397="","",参照!B397)</f>
        <v>エフィシエント(株)</v>
      </c>
      <c r="AW397" s="52" t="str">
        <f>IF(参照!C397="","",参照!C397)</f>
        <v>0.000453※</v>
      </c>
      <c r="AX397" s="52" t="str">
        <f>IF(参照!D397="","",参照!D397)</f>
        <v/>
      </c>
      <c r="AY397" s="52">
        <f>IF(参照!E397="","",参照!E397)</f>
        <v>4.5300000000000001E-4</v>
      </c>
      <c r="AZ397" s="52" t="str">
        <f>IF(参照!F397="","",参照!F397)</f>
        <v>エフィシエント(株)</v>
      </c>
      <c r="BA397" s="52" t="str">
        <f>IF(参照!G397="","",参照!G397)</f>
        <v>エフィシエント(株)_</v>
      </c>
      <c r="BB397" s="52">
        <f t="shared" si="37"/>
        <v>0.45300000000000001</v>
      </c>
      <c r="BD397" s="52" t="str">
        <f>IF(参照!L397="","",参照!L397)</f>
        <v>東北電力フロンティア(株)</v>
      </c>
    </row>
    <row r="398" spans="47:56">
      <c r="AU398" s="52" t="str">
        <f>IF(参照!A398="","",参照!A398)</f>
        <v>A0157</v>
      </c>
      <c r="AV398" s="52" t="str">
        <f>IF(参照!B398="","",参照!B398)</f>
        <v>(株)生活クラブエナジー</v>
      </c>
      <c r="AW398" s="52">
        <f>IF(参照!C398="","",参照!C398)</f>
        <v>6.7999999999999999E-5</v>
      </c>
      <c r="AX398" s="52" t="str">
        <f>IF(参照!D398="","",参照!D398)</f>
        <v>メニューA</v>
      </c>
      <c r="AY398" s="52">
        <f>IF(参照!E398="","",参照!E398)</f>
        <v>2.5000000000000001E-4</v>
      </c>
      <c r="AZ398" s="52" t="str">
        <f>IF(参照!F398="","",参照!F398)</f>
        <v>(株)生活クラブエナジー</v>
      </c>
      <c r="BA398" s="52" t="str">
        <f>IF(参照!G398="","",参照!G398)</f>
        <v>(株)生活クラブエナジー_メニューA</v>
      </c>
      <c r="BB398" s="52">
        <f t="shared" si="37"/>
        <v>0.25</v>
      </c>
      <c r="BD398" s="52" t="str">
        <f>IF(参照!L398="","",参照!L398)</f>
        <v>(株)東名</v>
      </c>
    </row>
    <row r="399" spans="47:56">
      <c r="AU399" s="52" t="str">
        <f>IF(参照!A399="","",参照!A399)</f>
        <v/>
      </c>
      <c r="AV399" s="52" t="str">
        <f>IF(参照!B399="","",参照!B399)</f>
        <v/>
      </c>
      <c r="AW399" s="52" t="str">
        <f>IF(参照!C399="","",参照!C399)</f>
        <v/>
      </c>
      <c r="AX399" s="52" t="str">
        <f>IF(参照!D399="","",参照!D399)</f>
        <v>メニューB(残差)</v>
      </c>
      <c r="AY399" s="52">
        <f>IF(参照!E399="","",参照!E399)</f>
        <v>4.7199999999999998E-4</v>
      </c>
      <c r="AZ399" s="52" t="str">
        <f>IF(参照!F399="","",参照!F399)</f>
        <v>(株)生活クラブエナジー</v>
      </c>
      <c r="BA399" s="52" t="str">
        <f>IF(参照!G399="","",参照!G399)</f>
        <v>(株)生活クラブエナジー_メニューB(残差)</v>
      </c>
      <c r="BB399" s="52">
        <f t="shared" si="37"/>
        <v>0.47199999999999998</v>
      </c>
      <c r="BD399" s="52" t="str">
        <f>IF(参照!L399="","",参照!L399)</f>
        <v>(株)トーヨーエネルギーファーム</v>
      </c>
    </row>
    <row r="400" spans="47:56">
      <c r="AU400" s="52" t="str">
        <f>IF(参照!A400="","",参照!A400)</f>
        <v/>
      </c>
      <c r="AV400" s="52" t="str">
        <f>IF(参照!B400="","",参照!B400)</f>
        <v/>
      </c>
      <c r="AW400" s="52" t="str">
        <f>IF(参照!C400="","",参照!C400)</f>
        <v/>
      </c>
      <c r="AX400" s="52" t="str">
        <f>IF(参照!D400="","",参照!D400)</f>
        <v>(参考値)事業者全体</v>
      </c>
      <c r="AY400" s="52">
        <f>IF(参照!E400="","",参照!E400)</f>
        <v>4.3899999999999999E-4</v>
      </c>
      <c r="AZ400" s="52" t="str">
        <f>IF(参照!F400="","",参照!F400)</f>
        <v>(株)生活クラブエナジー</v>
      </c>
      <c r="BA400" s="52" t="str">
        <f>IF(参照!G400="","",参照!G400)</f>
        <v>(株)生活クラブエナジー_(参考値)事業者全体</v>
      </c>
      <c r="BB400" s="52">
        <f t="shared" si="37"/>
        <v>0.439</v>
      </c>
      <c r="BD400" s="52" t="str">
        <f>IF(参照!L400="","",参照!L400)</f>
        <v>(株)ところざわ未来電力</v>
      </c>
    </row>
    <row r="401" spans="47:56">
      <c r="AU401" s="52" t="str">
        <f>IF(参照!A401="","",参照!A401)</f>
        <v>A0158</v>
      </c>
      <c r="AV401" s="52" t="str">
        <f>IF(参照!B401="","",参照!B401)</f>
        <v>生活協同組合コープこうべ</v>
      </c>
      <c r="AW401" s="52">
        <f>IF(参照!C401="","",参照!C401)</f>
        <v>2.7500000000000002E-4</v>
      </c>
      <c r="AX401" s="52" t="str">
        <f>IF(参照!D401="","",参照!D401)</f>
        <v/>
      </c>
      <c r="AY401" s="52">
        <f>IF(参照!E401="","",参照!E401)</f>
        <v>3.6000000000000002E-4</v>
      </c>
      <c r="AZ401" s="52" t="str">
        <f>IF(参照!F401="","",参照!F401)</f>
        <v>生活協同組合コープこうべ</v>
      </c>
      <c r="BA401" s="52" t="str">
        <f>IF(参照!G401="","",参照!G401)</f>
        <v>生活協同組合コープこうべ_</v>
      </c>
      <c r="BB401" s="52">
        <f t="shared" si="37"/>
        <v>0.36000000000000004</v>
      </c>
      <c r="BD401" s="52" t="str">
        <f>IF(参照!L401="","",参照!L401)</f>
        <v>(株)どさんこパワー</v>
      </c>
    </row>
    <row r="402" spans="47:56">
      <c r="AU402" s="52" t="str">
        <f>IF(参照!A402="","",参照!A402)</f>
        <v>A0159</v>
      </c>
      <c r="AV402" s="52" t="str">
        <f>IF(参照!B402="","",参照!B402)</f>
        <v>(株)シーエナジー</v>
      </c>
      <c r="AW402" s="52">
        <f>IF(参照!C402="","",参照!C402)</f>
        <v>3.88E-4</v>
      </c>
      <c r="AX402" s="52" t="str">
        <f>IF(参照!D402="","",参照!D402)</f>
        <v/>
      </c>
      <c r="AY402" s="52">
        <f>IF(参照!E402="","",参照!E402)</f>
        <v>3.3199999999999999E-4</v>
      </c>
      <c r="AZ402" s="52" t="str">
        <f>IF(参照!F402="","",参照!F402)</f>
        <v>(株)シーエナジー</v>
      </c>
      <c r="BA402" s="52" t="str">
        <f>IF(参照!G402="","",参照!G402)</f>
        <v>(株)シーエナジー_</v>
      </c>
      <c r="BB402" s="52">
        <f t="shared" si="37"/>
        <v>0.33200000000000002</v>
      </c>
      <c r="BD402" s="52" t="str">
        <f>IF(参照!L402="","",参照!L402)</f>
        <v>とちぎコープ生活協同組合</v>
      </c>
    </row>
    <row r="403" spans="47:56">
      <c r="AU403" s="52" t="str">
        <f>IF(参照!A403="","",参照!A403)</f>
        <v>A0160</v>
      </c>
      <c r="AV403" s="52" t="str">
        <f>IF(参照!B403="","",参照!B403)</f>
        <v>角栄ガス(株)</v>
      </c>
      <c r="AW403" s="52">
        <f>IF(参照!C403="","",参照!C403)</f>
        <v>3.6400000000000001E-4</v>
      </c>
      <c r="AX403" s="52" t="str">
        <f>IF(参照!D403="","",参照!D403)</f>
        <v/>
      </c>
      <c r="AY403" s="52">
        <f>IF(参照!E403="","",参照!E403)</f>
        <v>3.0800000000000001E-4</v>
      </c>
      <c r="AZ403" s="52" t="str">
        <f>IF(参照!F403="","",参照!F403)</f>
        <v>角栄ガス(株)</v>
      </c>
      <c r="BA403" s="52" t="str">
        <f>IF(参照!G403="","",参照!G403)</f>
        <v>角栄ガス(株)_</v>
      </c>
      <c r="BB403" s="52">
        <f t="shared" si="37"/>
        <v>0.308</v>
      </c>
      <c r="BD403" s="52" t="str">
        <f>IF(参照!L403="","",参照!L403)</f>
        <v>(株)とっとり市民電力</v>
      </c>
    </row>
    <row r="404" spans="47:56">
      <c r="AU404" s="52" t="str">
        <f>IF(参照!A404="","",参照!A404)</f>
        <v>A0161</v>
      </c>
      <c r="AV404" s="52" t="str">
        <f>IF(参照!B404="","",参照!B404)</f>
        <v>京葉瓦斯(株)</v>
      </c>
      <c r="AW404" s="52">
        <f>IF(参照!C404="","",参照!C404)</f>
        <v>4.35E-4</v>
      </c>
      <c r="AX404" s="52" t="str">
        <f>IF(参照!D404="","",参照!D404)</f>
        <v>メニューA</v>
      </c>
      <c r="AY404" s="52">
        <f>IF(参照!E404="","",参照!E404)</f>
        <v>0</v>
      </c>
      <c r="AZ404" s="52" t="str">
        <f>IF(参照!F404="","",参照!F404)</f>
        <v>京葉瓦斯(株)</v>
      </c>
      <c r="BA404" s="52" t="str">
        <f>IF(参照!G404="","",参照!G404)</f>
        <v>京葉瓦斯(株)_メニューA</v>
      </c>
      <c r="BB404" s="52">
        <f t="shared" si="37"/>
        <v>0</v>
      </c>
      <c r="BD404" s="52" t="str">
        <f>IF(参照!L404="","",参照!L404)</f>
        <v>凸版印刷(株)</v>
      </c>
    </row>
    <row r="405" spans="47:56">
      <c r="AU405" s="52" t="str">
        <f>IF(参照!A405="","",参照!A405)</f>
        <v/>
      </c>
      <c r="AV405" s="52" t="str">
        <f>IF(参照!B405="","",参照!B405)</f>
        <v/>
      </c>
      <c r="AW405" s="52" t="str">
        <f>IF(参照!C405="","",参照!C405)</f>
        <v/>
      </c>
      <c r="AX405" s="52" t="str">
        <f>IF(参照!D405="","",参照!D405)</f>
        <v>メニューB(残差)</v>
      </c>
      <c r="AY405" s="52">
        <f>IF(参照!E405="","",参照!E405)</f>
        <v>4.2699999999999997E-4</v>
      </c>
      <c r="AZ405" s="52" t="str">
        <f>IF(参照!F405="","",参照!F405)</f>
        <v>京葉瓦斯(株)</v>
      </c>
      <c r="BA405" s="52" t="str">
        <f>IF(参照!G405="","",参照!G405)</f>
        <v>京葉瓦斯(株)_メニューB(残差)</v>
      </c>
      <c r="BB405" s="52">
        <f t="shared" si="37"/>
        <v>0.42699999999999999</v>
      </c>
      <c r="BD405" s="52" t="str">
        <f>IF(参照!L405="","",参照!L405)</f>
        <v>(株)トドック電力</v>
      </c>
    </row>
    <row r="406" spans="47:56">
      <c r="AU406" s="52" t="str">
        <f>IF(参照!A406="","",参照!A406)</f>
        <v/>
      </c>
      <c r="AV406" s="52" t="str">
        <f>IF(参照!B406="","",参照!B406)</f>
        <v/>
      </c>
      <c r="AW406" s="52" t="str">
        <f>IF(参照!C406="","",参照!C406)</f>
        <v/>
      </c>
      <c r="AX406" s="52" t="str">
        <f>IF(参照!D406="","",参照!D406)</f>
        <v>(参考値)事業者全体</v>
      </c>
      <c r="AY406" s="52">
        <f>IF(参照!E406="","",参照!E406)</f>
        <v>4.7799999999999996E-4</v>
      </c>
      <c r="AZ406" s="52" t="str">
        <f>IF(参照!F406="","",参照!F406)</f>
        <v>京葉瓦斯(株)</v>
      </c>
      <c r="BA406" s="52" t="str">
        <f>IF(参照!G406="","",参照!G406)</f>
        <v>京葉瓦斯(株)_(参考値)事業者全体</v>
      </c>
      <c r="BB406" s="52">
        <f t="shared" si="37"/>
        <v>0.47799999999999998</v>
      </c>
      <c r="BD406" s="52" t="str">
        <f>IF(参照!L406="","",参照!L406)</f>
        <v>(株)登米電力</v>
      </c>
    </row>
    <row r="407" spans="47:56">
      <c r="AU407" s="52" t="str">
        <f>IF(参照!A407="","",参照!A407)</f>
        <v>A0162</v>
      </c>
      <c r="AV407" s="52" t="str">
        <f>IF(参照!B407="","",参照!B407)</f>
        <v>凸版印刷(株)</v>
      </c>
      <c r="AW407" s="52">
        <f>IF(参照!C407="","",参照!C407)</f>
        <v>4.64E-4</v>
      </c>
      <c r="AX407" s="52" t="str">
        <f>IF(参照!D407="","",参照!D407)</f>
        <v>メニューA</v>
      </c>
      <c r="AY407" s="52">
        <f>IF(参照!E407="","",参照!E407)</f>
        <v>2.33E-4</v>
      </c>
      <c r="AZ407" s="52" t="str">
        <f>IF(参照!F407="","",参照!F407)</f>
        <v>凸版印刷(株)</v>
      </c>
      <c r="BA407" s="52" t="str">
        <f>IF(参照!G407="","",参照!G407)</f>
        <v>凸版印刷(株)_メニューA</v>
      </c>
      <c r="BB407" s="52">
        <f t="shared" si="37"/>
        <v>0.23299999999999998</v>
      </c>
      <c r="BD407" s="52" t="str">
        <f>IF(参照!L407="","",参照!L407)</f>
        <v>富山電力(株)</v>
      </c>
    </row>
    <row r="408" spans="47:56">
      <c r="AU408" s="52" t="str">
        <f>IF(参照!A408="","",参照!A408)</f>
        <v/>
      </c>
      <c r="AV408" s="52" t="str">
        <f>IF(参照!B408="","",参照!B408)</f>
        <v/>
      </c>
      <c r="AW408" s="52" t="str">
        <f>IF(参照!C408="","",参照!C408)</f>
        <v/>
      </c>
      <c r="AX408" s="52" t="str">
        <f>IF(参照!D408="","",参照!D408)</f>
        <v>メニューB(残差)</v>
      </c>
      <c r="AY408" s="52">
        <f>IF(参照!E408="","",参照!E408)</f>
        <v>4.2400000000000001E-4</v>
      </c>
      <c r="AZ408" s="52" t="str">
        <f>IF(参照!F408="","",参照!F408)</f>
        <v>凸版印刷(株)</v>
      </c>
      <c r="BA408" s="52" t="str">
        <f>IF(参照!G408="","",参照!G408)</f>
        <v>凸版印刷(株)_メニューB(残差)</v>
      </c>
      <c r="BB408" s="52">
        <f t="shared" si="37"/>
        <v>0.42399999999999999</v>
      </c>
      <c r="BD408" s="52" t="str">
        <f>IF(参照!L408="","",参照!L408)</f>
        <v>(株)トヨタエナジーソリューションズ</v>
      </c>
    </row>
    <row r="409" spans="47:56">
      <c r="AU409" s="52" t="str">
        <f>IF(参照!A409="","",参照!A409)</f>
        <v/>
      </c>
      <c r="AV409" s="52" t="str">
        <f>IF(参照!B409="","",参照!B409)</f>
        <v/>
      </c>
      <c r="AW409" s="52" t="str">
        <f>IF(参照!C409="","",参照!C409)</f>
        <v/>
      </c>
      <c r="AX409" s="52" t="str">
        <f>IF(参照!D409="","",参照!D409)</f>
        <v>(参考値)事業者全体</v>
      </c>
      <c r="AY409" s="52">
        <f>IF(参照!E409="","",参照!E409)</f>
        <v>4.8299999999999998E-4</v>
      </c>
      <c r="AZ409" s="52" t="str">
        <f>IF(参照!F409="","",参照!F409)</f>
        <v>凸版印刷(株)</v>
      </c>
      <c r="BA409" s="52" t="str">
        <f>IF(参照!G409="","",参照!G409)</f>
        <v>凸版印刷(株)_(参考値)事業者全体</v>
      </c>
      <c r="BB409" s="52">
        <f t="shared" si="37"/>
        <v>0.48299999999999998</v>
      </c>
      <c r="BD409" s="52" t="str">
        <f>IF(参照!L409="","",参照!L409)</f>
        <v>トリニティエナジー(株)</v>
      </c>
    </row>
    <row r="410" spans="47:56">
      <c r="AU410" s="52" t="str">
        <f>IF(参照!A410="","",参照!A410)</f>
        <v>A0163</v>
      </c>
      <c r="AV410" s="52" t="str">
        <f>IF(参照!B410="","",参照!B410)</f>
        <v>伊勢崎ガス(株)</v>
      </c>
      <c r="AW410" s="52">
        <f>IF(参照!C410="","",参照!C410)</f>
        <v>3.6400000000000001E-4</v>
      </c>
      <c r="AX410" s="52" t="str">
        <f>IF(参照!D410="","",参照!D410)</f>
        <v/>
      </c>
      <c r="AY410" s="52">
        <f>IF(参照!E410="","",参照!E410)</f>
        <v>3.0800000000000001E-4</v>
      </c>
      <c r="AZ410" s="52" t="str">
        <f>IF(参照!F410="","",参照!F410)</f>
        <v>伊勢崎ガス(株)</v>
      </c>
      <c r="BA410" s="52" t="str">
        <f>IF(参照!G410="","",参照!G410)</f>
        <v>伊勢崎ガス(株)_</v>
      </c>
      <c r="BB410" s="52">
        <f t="shared" si="37"/>
        <v>0.308</v>
      </c>
      <c r="BD410" s="52" t="str">
        <f>IF(参照!L410="","",参照!L410)</f>
        <v>(株)とんでんホールディングス</v>
      </c>
    </row>
    <row r="411" spans="47:56">
      <c r="AU411" s="52" t="str">
        <f>IF(参照!A411="","",参照!A411)</f>
        <v>A0164</v>
      </c>
      <c r="AV411" s="52" t="str">
        <f>IF(参照!B411="","",参照!B411)</f>
        <v>キヤノンマーケティングジャパン(株)</v>
      </c>
      <c r="AW411" s="52">
        <f>IF(参照!C411="","",参照!C411)</f>
        <v>3.6600000000000001E-4</v>
      </c>
      <c r="AX411" s="52" t="str">
        <f>IF(参照!D411="","",参照!D411)</f>
        <v/>
      </c>
      <c r="AY411" s="52">
        <f>IF(参照!E411="","",参照!E411)</f>
        <v>3.1E-4</v>
      </c>
      <c r="AZ411" s="52" t="str">
        <f>IF(参照!F411="","",参照!F411)</f>
        <v>キヤノンマーケティングジャパン(株)</v>
      </c>
      <c r="BA411" s="52" t="str">
        <f>IF(参照!G411="","",参照!G411)</f>
        <v>キヤノンマーケティングジャパン(株)_</v>
      </c>
      <c r="BB411" s="52">
        <f t="shared" si="37"/>
        <v>0.31</v>
      </c>
      <c r="BD411" s="52" t="str">
        <f>IF(参照!L411="","",参照!L411)</f>
        <v>(株)内藤工業所</v>
      </c>
    </row>
    <row r="412" spans="47:56">
      <c r="AU412" s="52" t="str">
        <f>IF(参照!A412="","",参照!A412)</f>
        <v>A0165</v>
      </c>
      <c r="AV412" s="52" t="str">
        <f>IF(参照!B412="","",参照!B412)</f>
        <v>(株)とっとり市民電力</v>
      </c>
      <c r="AW412" s="52">
        <f>IF(参照!C412="","",参照!C412)</f>
        <v>3.5799999999999997E-4</v>
      </c>
      <c r="AX412" s="52" t="str">
        <f>IF(参照!D412="","",参照!D412)</f>
        <v>メニューA</v>
      </c>
      <c r="AY412" s="52">
        <f>IF(参照!E412="","",参照!E412)</f>
        <v>0</v>
      </c>
      <c r="AZ412" s="52" t="str">
        <f>IF(参照!F412="","",参照!F412)</f>
        <v>(株)とっとり市民電力</v>
      </c>
      <c r="BA412" s="52" t="str">
        <f>IF(参照!G412="","",参照!G412)</f>
        <v>(株)とっとり市民電力_メニューA</v>
      </c>
      <c r="BB412" s="52">
        <f t="shared" si="37"/>
        <v>0</v>
      </c>
      <c r="BD412" s="52" t="str">
        <f>IF(参照!L412="","",参照!L412)</f>
        <v>永井自動車工業(株)</v>
      </c>
    </row>
    <row r="413" spans="47:56">
      <c r="AU413" s="52" t="str">
        <f>IF(参照!A413="","",参照!A413)</f>
        <v/>
      </c>
      <c r="AV413" s="52" t="str">
        <f>IF(参照!B413="","",参照!B413)</f>
        <v/>
      </c>
      <c r="AW413" s="52" t="str">
        <f>IF(参照!C413="","",参照!C413)</f>
        <v/>
      </c>
      <c r="AX413" s="52" t="str">
        <f>IF(参照!D413="","",参照!D413)</f>
        <v>メニューB(残差)</v>
      </c>
      <c r="AY413" s="52">
        <f>IF(参照!E413="","",参照!E413)</f>
        <v>3.7599999999999998E-4</v>
      </c>
      <c r="AZ413" s="52" t="str">
        <f>IF(参照!F413="","",参照!F413)</f>
        <v>(株)とっとり市民電力</v>
      </c>
      <c r="BA413" s="52" t="str">
        <f>IF(参照!G413="","",参照!G413)</f>
        <v>(株)とっとり市民電力_メニューB(残差)</v>
      </c>
      <c r="BB413" s="52">
        <f t="shared" si="37"/>
        <v>0.376</v>
      </c>
      <c r="BD413" s="52" t="str">
        <f>IF(参照!L413="","",参照!L413)</f>
        <v>(株)ながさきサステナエナジー</v>
      </c>
    </row>
    <row r="414" spans="47:56">
      <c r="AU414" s="52" t="str">
        <f>IF(参照!A414="","",参照!A414)</f>
        <v/>
      </c>
      <c r="AV414" s="52" t="str">
        <f>IF(参照!B414="","",参照!B414)</f>
        <v/>
      </c>
      <c r="AW414" s="52" t="str">
        <f>IF(参照!C414="","",参照!C414)</f>
        <v/>
      </c>
      <c r="AX414" s="52" t="str">
        <f>IF(参照!D414="","",参照!D414)</f>
        <v>(参考値)事業者全体</v>
      </c>
      <c r="AY414" s="52">
        <f>IF(参照!E414="","",参照!E414)</f>
        <v>3.3400000000000004E-4</v>
      </c>
      <c r="AZ414" s="52" t="str">
        <f>IF(参照!F414="","",参照!F414)</f>
        <v>(株)とっとり市民電力</v>
      </c>
      <c r="BA414" s="52" t="str">
        <f>IF(参照!G414="","",参照!G414)</f>
        <v>(株)とっとり市民電力_(参考値)事業者全体</v>
      </c>
      <c r="BB414" s="52">
        <f t="shared" si="37"/>
        <v>0.33400000000000002</v>
      </c>
      <c r="BD414" s="52" t="str">
        <f>IF(参照!L414="","",参照!L414)</f>
        <v>長崎地域電力(株)</v>
      </c>
    </row>
    <row r="415" spans="47:56">
      <c r="AU415" s="52" t="str">
        <f>IF(参照!A415="","",参照!A415)</f>
        <v>A0166</v>
      </c>
      <c r="AV415" s="52" t="str">
        <f>IF(参照!B415="","",参照!B415)</f>
        <v>(株)イーエムアイ</v>
      </c>
      <c r="AW415" s="52">
        <f>IF(参照!C415="","",参照!C415)</f>
        <v>4.95E-4</v>
      </c>
      <c r="AX415" s="52" t="str">
        <f>IF(参照!D415="","",参照!D415)</f>
        <v/>
      </c>
      <c r="AY415" s="52">
        <f>IF(参照!E415="","",参照!E415)</f>
        <v>5.2599999999999999E-4</v>
      </c>
      <c r="AZ415" s="52" t="str">
        <f>IF(参照!F415="","",参照!F415)</f>
        <v>(株)イーエムアイ</v>
      </c>
      <c r="BA415" s="52" t="str">
        <f>IF(参照!G415="","",参照!G415)</f>
        <v>(株)イーエムアイ_</v>
      </c>
      <c r="BB415" s="52">
        <f t="shared" si="37"/>
        <v>0.52600000000000002</v>
      </c>
      <c r="BD415" s="52" t="str">
        <f>IF(参照!L415="","",参照!L415)</f>
        <v>(株)中庄商店</v>
      </c>
    </row>
    <row r="416" spans="47:56">
      <c r="AU416" s="52" t="str">
        <f>IF(参照!A416="","",参照!A416)</f>
        <v>A0167</v>
      </c>
      <c r="AV416" s="52" t="str">
        <f>IF(参照!B416="","",参照!B416)</f>
        <v>佐野瓦斯(株)</v>
      </c>
      <c r="AW416" s="52">
        <f>IF(参照!C416="","",参照!C416)</f>
        <v>3.6400000000000001E-4</v>
      </c>
      <c r="AX416" s="52" t="str">
        <f>IF(参照!D416="","",参照!D416)</f>
        <v/>
      </c>
      <c r="AY416" s="52">
        <f>IF(参照!E416="","",参照!E416)</f>
        <v>3.0800000000000001E-4</v>
      </c>
      <c r="AZ416" s="52" t="str">
        <f>IF(参照!F416="","",参照!F416)</f>
        <v>佐野瓦斯(株)</v>
      </c>
      <c r="BA416" s="52" t="str">
        <f>IF(参照!G416="","",参照!G416)</f>
        <v>佐野瓦斯(株)_</v>
      </c>
      <c r="BB416" s="52">
        <f t="shared" si="37"/>
        <v>0.308</v>
      </c>
      <c r="BD416" s="52" t="str">
        <f>IF(参照!L416="","",参照!L416)</f>
        <v>(株)中之条パワー</v>
      </c>
    </row>
    <row r="417" spans="47:56">
      <c r="AU417" s="52" t="str">
        <f>IF(参照!A417="","",参照!A417)</f>
        <v>A0168</v>
      </c>
      <c r="AV417" s="52" t="str">
        <f>IF(参照!B417="","",参照!B417)</f>
        <v>桐生瓦斯(株)</v>
      </c>
      <c r="AW417" s="52">
        <f>IF(参照!C417="","",参照!C417)</f>
        <v>3.6400000000000001E-4</v>
      </c>
      <c r="AX417" s="52" t="str">
        <f>IF(参照!D417="","",参照!D417)</f>
        <v/>
      </c>
      <c r="AY417" s="52">
        <f>IF(参照!E417="","",参照!E417)</f>
        <v>3.0800000000000001E-4</v>
      </c>
      <c r="AZ417" s="52" t="str">
        <f>IF(参照!F417="","",参照!F417)</f>
        <v>桐生瓦斯(株)</v>
      </c>
      <c r="BA417" s="52" t="str">
        <f>IF(参照!G417="","",参照!G417)</f>
        <v>桐生瓦斯(株)_</v>
      </c>
      <c r="BB417" s="52">
        <f t="shared" si="37"/>
        <v>0.308</v>
      </c>
      <c r="BD417" s="52" t="str">
        <f>IF(参照!L417="","",参照!L417)</f>
        <v>長野都市ガス(株)</v>
      </c>
    </row>
    <row r="418" spans="47:56">
      <c r="AU418" s="52" t="str">
        <f>IF(参照!A418="","",参照!A418)</f>
        <v>A0169</v>
      </c>
      <c r="AV418" s="52" t="str">
        <f>IF(参照!B418="","",参照!B418)</f>
        <v>森の電力(株)</v>
      </c>
      <c r="AW418" s="52">
        <f>IF(参照!C418="","",参照!C418)</f>
        <v>3.7399999999999998E-4</v>
      </c>
      <c r="AX418" s="52" t="str">
        <f>IF(参照!D418="","",参照!D418)</f>
        <v>メニューA</v>
      </c>
      <c r="AY418" s="52">
        <f>IF(参照!E418="","",参照!E418)</f>
        <v>0</v>
      </c>
      <c r="AZ418" s="52" t="str">
        <f>IF(参照!F418="","",参照!F418)</f>
        <v>森の電力(株)</v>
      </c>
      <c r="BA418" s="52" t="str">
        <f>IF(参照!G418="","",参照!G418)</f>
        <v>森の電力(株)_メニューA</v>
      </c>
      <c r="BB418" s="52">
        <f t="shared" si="37"/>
        <v>0</v>
      </c>
      <c r="BD418" s="52" t="str">
        <f>IF(参照!L418="","",参照!L418)</f>
        <v>なでしこ電力(株)</v>
      </c>
    </row>
    <row r="419" spans="47:56">
      <c r="AU419" s="52" t="str">
        <f>IF(参照!A419="","",参照!A419)</f>
        <v/>
      </c>
      <c r="AV419" s="52" t="str">
        <f>IF(参照!B419="","",参照!B419)</f>
        <v/>
      </c>
      <c r="AW419" s="52" t="str">
        <f>IF(参照!C419="","",参照!C419)</f>
        <v/>
      </c>
      <c r="AX419" s="52" t="str">
        <f>IF(参照!D419="","",参照!D419)</f>
        <v>メニューB(残差)</v>
      </c>
      <c r="AY419" s="52">
        <f>IF(参照!E419="","",参照!E419)</f>
        <v>8.7900000000000001E-4</v>
      </c>
      <c r="AZ419" s="52" t="str">
        <f>IF(参照!F419="","",参照!F419)</f>
        <v>森の電力(株)</v>
      </c>
      <c r="BA419" s="52" t="str">
        <f>IF(参照!G419="","",参照!G419)</f>
        <v>森の電力(株)_メニューB(残差)</v>
      </c>
      <c r="BB419" s="52">
        <f t="shared" si="37"/>
        <v>0.879</v>
      </c>
      <c r="BD419" s="52" t="str">
        <f>IF(参照!L419="","",参照!L419)</f>
        <v>奈良電力(株)</v>
      </c>
    </row>
    <row r="420" spans="47:56">
      <c r="AU420" s="52" t="str">
        <f>IF(参照!A420="","",参照!A420)</f>
        <v/>
      </c>
      <c r="AV420" s="52" t="str">
        <f>IF(参照!B420="","",参照!B420)</f>
        <v/>
      </c>
      <c r="AW420" s="52" t="str">
        <f>IF(参照!C420="","",参照!C420)</f>
        <v/>
      </c>
      <c r="AX420" s="52" t="str">
        <f>IF(参照!D420="","",参照!D420)</f>
        <v>(参考値)事業者全体</v>
      </c>
      <c r="AY420" s="52">
        <f>IF(参照!E420="","",参照!E420)</f>
        <v>4.9600000000000002E-4</v>
      </c>
      <c r="AZ420" s="52" t="str">
        <f>IF(参照!F420="","",参照!F420)</f>
        <v>森の電力(株)</v>
      </c>
      <c r="BA420" s="52" t="str">
        <f>IF(参照!G420="","",参照!G420)</f>
        <v>森の電力(株)_(参考値)事業者全体</v>
      </c>
      <c r="BB420" s="52">
        <f t="shared" si="37"/>
        <v>0.496</v>
      </c>
      <c r="BD420" s="52" t="str">
        <f>IF(参照!L420="","",参照!L420)</f>
        <v>(株)成田香取エネルギー</v>
      </c>
    </row>
    <row r="421" spans="47:56">
      <c r="AU421" s="52" t="str">
        <f>IF(参照!A421="","",参照!A421)</f>
        <v>A0170</v>
      </c>
      <c r="AV421" s="52" t="str">
        <f>IF(参照!B421="","",参照!B421)</f>
        <v>大和ハウス工業(株)　</v>
      </c>
      <c r="AW421" s="52">
        <f>IF(参照!C421="","",参照!C421)</f>
        <v>4.8899999999999996E-4</v>
      </c>
      <c r="AX421" s="52" t="str">
        <f>IF(参照!D421="","",参照!D421)</f>
        <v>メニューA</v>
      </c>
      <c r="AY421" s="52">
        <f>IF(参照!E421="","",参照!E421)</f>
        <v>0</v>
      </c>
      <c r="AZ421" s="52" t="str">
        <f>IF(参照!F421="","",参照!F421)</f>
        <v>大和ハウス工業(株)　</v>
      </c>
      <c r="BA421" s="52" t="str">
        <f>IF(参照!G421="","",参照!G421)</f>
        <v>大和ハウス工業(株)　_メニューA</v>
      </c>
      <c r="BB421" s="52">
        <f t="shared" si="37"/>
        <v>0</v>
      </c>
      <c r="BD421" s="52" t="str">
        <f>IF(参照!L421="","",参照!L421)</f>
        <v>南部だんだんエナジー(株)</v>
      </c>
    </row>
    <row r="422" spans="47:56">
      <c r="AU422" s="52" t="str">
        <f>IF(参照!A422="","",参照!A422)</f>
        <v/>
      </c>
      <c r="AV422" s="52" t="str">
        <f>IF(参照!B422="","",参照!B422)</f>
        <v/>
      </c>
      <c r="AW422" s="52" t="str">
        <f>IF(参照!C422="","",参照!C422)</f>
        <v/>
      </c>
      <c r="AX422" s="52" t="str">
        <f>IF(参照!D422="","",参照!D422)</f>
        <v>メニューB</v>
      </c>
      <c r="AY422" s="52">
        <f>IF(参照!E422="","",参照!E422)</f>
        <v>2.0999999999999998E-4</v>
      </c>
      <c r="AZ422" s="52" t="str">
        <f>IF(参照!F422="","",参照!F422)</f>
        <v>大和ハウス工業(株)　</v>
      </c>
      <c r="BA422" s="52" t="str">
        <f>IF(参照!G422="","",参照!G422)</f>
        <v>大和ハウス工業(株)　_メニューB</v>
      </c>
      <c r="BB422" s="52">
        <f t="shared" si="37"/>
        <v>0.21</v>
      </c>
      <c r="BD422" s="52" t="str">
        <f>IF(参照!L422="","",参照!L422)</f>
        <v>(株)ナンワエナジー</v>
      </c>
    </row>
    <row r="423" spans="47:56">
      <c r="AU423" s="52" t="str">
        <f>IF(参照!A423="","",参照!A423)</f>
        <v/>
      </c>
      <c r="AV423" s="52" t="str">
        <f>IF(参照!B423="","",参照!B423)</f>
        <v/>
      </c>
      <c r="AW423" s="52" t="str">
        <f>IF(参照!C423="","",参照!C423)</f>
        <v/>
      </c>
      <c r="AX423" s="52" t="str">
        <f>IF(参照!D423="","",参照!D423)</f>
        <v>メニューC</v>
      </c>
      <c r="AY423" s="52">
        <f>IF(参照!E423="","",参照!E423)</f>
        <v>2.9399999999999999E-4</v>
      </c>
      <c r="AZ423" s="52" t="str">
        <f>IF(参照!F423="","",参照!F423)</f>
        <v>大和ハウス工業(株)　</v>
      </c>
      <c r="BA423" s="52" t="str">
        <f>IF(参照!G423="","",参照!G423)</f>
        <v>大和ハウス工業(株)　_メニューC</v>
      </c>
      <c r="BB423" s="52">
        <f t="shared" si="37"/>
        <v>0.29399999999999998</v>
      </c>
      <c r="BD423" s="52" t="str">
        <f>IF(参照!L423="","",参照!L423)</f>
        <v>新潟県民電力(株)</v>
      </c>
    </row>
    <row r="424" spans="47:56">
      <c r="AU424" s="52" t="str">
        <f>IF(参照!A424="","",参照!A424)</f>
        <v/>
      </c>
      <c r="AV424" s="52" t="str">
        <f>IF(参照!B424="","",参照!B424)</f>
        <v/>
      </c>
      <c r="AW424" s="52" t="str">
        <f>IF(参照!C424="","",参照!C424)</f>
        <v/>
      </c>
      <c r="AX424" s="52" t="str">
        <f>IF(参照!D424="","",参照!D424)</f>
        <v>メニューD</v>
      </c>
      <c r="AY424" s="52">
        <f>IF(参照!E424="","",参照!E424)</f>
        <v>3.1500000000000001E-4</v>
      </c>
      <c r="AZ424" s="52" t="str">
        <f>IF(参照!F424="","",参照!F424)</f>
        <v>大和ハウス工業(株)　</v>
      </c>
      <c r="BA424" s="52" t="str">
        <f>IF(参照!G424="","",参照!G424)</f>
        <v>大和ハウス工業(株)　_メニューD</v>
      </c>
      <c r="BB424" s="52">
        <f t="shared" si="37"/>
        <v>0.315</v>
      </c>
      <c r="BD424" s="52" t="str">
        <f>IF(参照!L424="","",参照!L424)</f>
        <v>新潟スワンエナジー(株)</v>
      </c>
    </row>
    <row r="425" spans="47:56">
      <c r="AU425" s="52" t="str">
        <f>IF(参照!A425="","",参照!A425)</f>
        <v/>
      </c>
      <c r="AV425" s="52" t="str">
        <f>IF(参照!B425="","",参照!B425)</f>
        <v/>
      </c>
      <c r="AW425" s="52" t="str">
        <f>IF(参照!C425="","",参照!C425)</f>
        <v/>
      </c>
      <c r="AX425" s="52" t="str">
        <f>IF(参照!D425="","",参照!D425)</f>
        <v>メニューE</v>
      </c>
      <c r="AY425" s="52">
        <f>IF(参照!E425="","",参照!E425)</f>
        <v>3.7800000000000003E-4</v>
      </c>
      <c r="AZ425" s="52" t="str">
        <f>IF(参照!F425="","",参照!F425)</f>
        <v>大和ハウス工業(株)　</v>
      </c>
      <c r="BA425" s="52" t="str">
        <f>IF(参照!G425="","",参照!G425)</f>
        <v>大和ハウス工業(株)　_メニューE</v>
      </c>
      <c r="BB425" s="52">
        <f t="shared" si="37"/>
        <v>0.378</v>
      </c>
      <c r="BD425" s="52" t="str">
        <f>IF(参照!L425="","",参照!L425)</f>
        <v>西川建材工業(株)</v>
      </c>
    </row>
    <row r="426" spans="47:56">
      <c r="AU426" s="52" t="str">
        <f>IF(参照!A426="","",参照!A426)</f>
        <v/>
      </c>
      <c r="AV426" s="52" t="str">
        <f>IF(参照!B426="","",参照!B426)</f>
        <v/>
      </c>
      <c r="AW426" s="52" t="str">
        <f>IF(参照!C426="","",参照!C426)</f>
        <v/>
      </c>
      <c r="AX426" s="52" t="str">
        <f>IF(参照!D426="","",参照!D426)</f>
        <v>メニューF</v>
      </c>
      <c r="AY426" s="52">
        <f>IF(参照!E426="","",参照!E426)</f>
        <v>3.57E-4</v>
      </c>
      <c r="AZ426" s="52" t="str">
        <f>IF(参照!F426="","",参照!F426)</f>
        <v>大和ハウス工業(株)　</v>
      </c>
      <c r="BA426" s="52" t="str">
        <f>IF(参照!G426="","",参照!G426)</f>
        <v>大和ハウス工業(株)　_メニューF</v>
      </c>
      <c r="BB426" s="52">
        <f t="shared" si="37"/>
        <v>0.35699999999999998</v>
      </c>
      <c r="BD426" s="52" t="str">
        <f>IF(参照!L426="","",参照!L426)</f>
        <v>(株)西九州させぼパワーズ</v>
      </c>
    </row>
    <row r="427" spans="47:56">
      <c r="AU427" s="52" t="str">
        <f>IF(参照!A427="","",参照!A427)</f>
        <v/>
      </c>
      <c r="AV427" s="52" t="str">
        <f>IF(参照!B427="","",参照!B427)</f>
        <v/>
      </c>
      <c r="AW427" s="52" t="str">
        <f>IF(参照!C427="","",参照!C427)</f>
        <v/>
      </c>
      <c r="AX427" s="52" t="str">
        <f>IF(参照!D427="","",参照!D427)</f>
        <v>メニューG</v>
      </c>
      <c r="AY427" s="52">
        <f>IF(参照!E427="","",参照!E427)</f>
        <v>3.3600000000000004E-4</v>
      </c>
      <c r="AZ427" s="52" t="str">
        <f>IF(参照!F427="","",参照!F427)</f>
        <v>大和ハウス工業(株)　</v>
      </c>
      <c r="BA427" s="52" t="str">
        <f>IF(参照!G427="","",参照!G427)</f>
        <v>大和ハウス工業(株)　_メニューG</v>
      </c>
      <c r="BB427" s="52">
        <f t="shared" si="37"/>
        <v>0.33600000000000002</v>
      </c>
      <c r="BD427" s="52" t="str">
        <f>IF(参照!L427="","",参照!L427)</f>
        <v>ニシムラ(株)</v>
      </c>
    </row>
    <row r="428" spans="47:56">
      <c r="AU428" s="52" t="str">
        <f>IF(参照!A428="","",参照!A428)</f>
        <v/>
      </c>
      <c r="AV428" s="52" t="str">
        <f>IF(参照!B428="","",参照!B428)</f>
        <v/>
      </c>
      <c r="AW428" s="52" t="str">
        <f>IF(参照!C428="","",参照!C428)</f>
        <v/>
      </c>
      <c r="AX428" s="52" t="str">
        <f>IF(参照!D428="","",参照!D428)</f>
        <v>メニューH</v>
      </c>
      <c r="AY428" s="52">
        <f>IF(参照!E428="","",参照!E428)</f>
        <v>2.7300000000000002E-4</v>
      </c>
      <c r="AZ428" s="52" t="str">
        <f>IF(参照!F428="","",参照!F428)</f>
        <v>大和ハウス工業(株)　</v>
      </c>
      <c r="BA428" s="52" t="str">
        <f>IF(参照!G428="","",参照!G428)</f>
        <v>大和ハウス工業(株)　_メニューH</v>
      </c>
      <c r="BB428" s="52">
        <f t="shared" si="37"/>
        <v>0.27300000000000002</v>
      </c>
      <c r="BD428" s="52" t="str">
        <f>IF(参照!L428="","",参照!L428)</f>
        <v>日産トレーデイング(株)</v>
      </c>
    </row>
    <row r="429" spans="47:56">
      <c r="AU429" s="52" t="str">
        <f>IF(参照!A429="","",参照!A429)</f>
        <v/>
      </c>
      <c r="AV429" s="52" t="str">
        <f>IF(参照!B429="","",参照!B429)</f>
        <v/>
      </c>
      <c r="AW429" s="52" t="str">
        <f>IF(参照!C429="","",参照!C429)</f>
        <v/>
      </c>
      <c r="AX429" s="52" t="str">
        <f>IF(参照!D429="","",参照!D429)</f>
        <v>メニューI</v>
      </c>
      <c r="AY429" s="52">
        <f>IF(参照!E429="","",参照!E429)</f>
        <v>1.6800000000000002E-4</v>
      </c>
      <c r="AZ429" s="52" t="str">
        <f>IF(参照!F429="","",参照!F429)</f>
        <v>大和ハウス工業(株)　</v>
      </c>
      <c r="BA429" s="52" t="str">
        <f>IF(参照!G429="","",参照!G429)</f>
        <v>大和ハウス工業(株)　_メニューI</v>
      </c>
      <c r="BB429" s="52">
        <f t="shared" si="37"/>
        <v>0.16800000000000001</v>
      </c>
      <c r="BD429" s="52" t="str">
        <f>IF(参照!L429="","",参照!L429)</f>
        <v>日鉄エンジニアリング(株)</v>
      </c>
    </row>
    <row r="430" spans="47:56">
      <c r="AU430" s="52" t="str">
        <f>IF(参照!A430="","",参照!A430)</f>
        <v/>
      </c>
      <c r="AV430" s="52" t="str">
        <f>IF(参照!B430="","",参照!B430)</f>
        <v/>
      </c>
      <c r="AW430" s="52" t="str">
        <f>IF(参照!C430="","",参照!C430)</f>
        <v/>
      </c>
      <c r="AX430" s="52" t="str">
        <f>IF(参照!D430="","",参照!D430)</f>
        <v>メニューJ</v>
      </c>
      <c r="AY430" s="52">
        <f>IF(参照!E430="","",参照!E430)</f>
        <v>3.9899999999999999E-4</v>
      </c>
      <c r="AZ430" s="52" t="str">
        <f>IF(参照!F430="","",参照!F430)</f>
        <v>大和ハウス工業(株)　</v>
      </c>
      <c r="BA430" s="52" t="str">
        <f>IF(参照!G430="","",参照!G430)</f>
        <v>大和ハウス工業(株)　_メニューJ</v>
      </c>
      <c r="BB430" s="52">
        <f t="shared" si="37"/>
        <v>0.39900000000000002</v>
      </c>
      <c r="BD430" s="52" t="str">
        <f>IF(参照!L430="","",参照!L430)</f>
        <v>日本瓦斯(株)</v>
      </c>
    </row>
    <row r="431" spans="47:56">
      <c r="AU431" s="52" t="str">
        <f>IF(参照!A431="","",参照!A431)</f>
        <v/>
      </c>
      <c r="AV431" s="52" t="str">
        <f>IF(参照!B431="","",参照!B431)</f>
        <v/>
      </c>
      <c r="AW431" s="52" t="str">
        <f>IF(参照!C431="","",参照!C431)</f>
        <v/>
      </c>
      <c r="AX431" s="52" t="str">
        <f>IF(参照!D431="","",参照!D431)</f>
        <v>メニューK(残差)</v>
      </c>
      <c r="AY431" s="52">
        <f>IF(参照!E431="","",参照!E431)</f>
        <v>4.4799999999999999E-4</v>
      </c>
      <c r="AZ431" s="52" t="str">
        <f>IF(参照!F431="","",参照!F431)</f>
        <v>大和ハウス工業(株)　</v>
      </c>
      <c r="BA431" s="52" t="str">
        <f>IF(参照!G431="","",参照!G431)</f>
        <v>大和ハウス工業(株)　_メニューK(残差)</v>
      </c>
      <c r="BB431" s="52">
        <f t="shared" si="37"/>
        <v>0.44800000000000001</v>
      </c>
      <c r="BD431" s="52" t="str">
        <f>IF(参照!L431="","",参照!L431)</f>
        <v>日本瓦斯(株)(旧：(株)エナジードリーム)</v>
      </c>
    </row>
    <row r="432" spans="47:56">
      <c r="AU432" s="52" t="str">
        <f>IF(参照!A432="","",参照!A432)</f>
        <v/>
      </c>
      <c r="AV432" s="52" t="str">
        <f>IF(参照!B432="","",参照!B432)</f>
        <v/>
      </c>
      <c r="AW432" s="52" t="str">
        <f>IF(参照!C432="","",参照!C432)</f>
        <v/>
      </c>
      <c r="AX432" s="52" t="str">
        <f>IF(参照!D432="","",参照!D432)</f>
        <v>(参考値)事業者全体</v>
      </c>
      <c r="AY432" s="52">
        <f>IF(参照!E432="","",参照!E432)</f>
        <v>4.17E-4</v>
      </c>
      <c r="AZ432" s="52" t="str">
        <f>IF(参照!F432="","",参照!F432)</f>
        <v>大和ハウス工業(株)　</v>
      </c>
      <c r="BA432" s="52" t="str">
        <f>IF(参照!G432="","",参照!G432)</f>
        <v>大和ハウス工業(株)　_(参考値)事業者全体</v>
      </c>
      <c r="BB432" s="52">
        <f t="shared" si="37"/>
        <v>0.41699999999999998</v>
      </c>
      <c r="BD432" s="52" t="str">
        <f>IF(参照!L432="","",参照!L432)</f>
        <v>日本エネルギー総合システム(株)</v>
      </c>
    </row>
    <row r="433" spans="47:56">
      <c r="AU433" s="52" t="str">
        <f>IF(参照!A433="","",参照!A433)</f>
        <v>A0172</v>
      </c>
      <c r="AV433" s="52" t="str">
        <f>IF(参照!B433="","",参照!B433)</f>
        <v>ＨＴＢエナジー(株)</v>
      </c>
      <c r="AW433" s="52">
        <f>IF(参照!C433="","",参照!C433)</f>
        <v>2.3000000000000001E-4</v>
      </c>
      <c r="AX433" s="52" t="str">
        <f>IF(参照!D433="","",参照!D433)</f>
        <v>メニューA</v>
      </c>
      <c r="AY433" s="52">
        <f>IF(参照!E433="","",参照!E433)</f>
        <v>0</v>
      </c>
      <c r="AZ433" s="52" t="str">
        <f>IF(参照!F433="","",参照!F433)</f>
        <v>ＨＴＢエナジー(株)</v>
      </c>
      <c r="BA433" s="52" t="str">
        <f>IF(参照!G433="","",参照!G433)</f>
        <v>ＨＴＢエナジー(株)_メニューA</v>
      </c>
      <c r="BB433" s="52">
        <f t="shared" si="37"/>
        <v>0</v>
      </c>
      <c r="BD433" s="52" t="str">
        <f>IF(参照!L433="","",参照!L433)</f>
        <v>(株)日本海水</v>
      </c>
    </row>
    <row r="434" spans="47:56">
      <c r="AU434" s="52" t="str">
        <f>IF(参照!A434="","",参照!A434)</f>
        <v/>
      </c>
      <c r="AV434" s="52" t="str">
        <f>IF(参照!B434="","",参照!B434)</f>
        <v/>
      </c>
      <c r="AW434" s="52" t="str">
        <f>IF(参照!C434="","",参照!C434)</f>
        <v/>
      </c>
      <c r="AX434" s="52" t="str">
        <f>IF(参照!D434="","",参照!D434)</f>
        <v>メニューB</v>
      </c>
      <c r="AY434" s="52">
        <f>IF(参照!E434="","",参照!E434)</f>
        <v>0</v>
      </c>
      <c r="AZ434" s="52" t="str">
        <f>IF(参照!F434="","",参照!F434)</f>
        <v>ＨＴＢエナジー(株)</v>
      </c>
      <c r="BA434" s="52" t="str">
        <f>IF(参照!G434="","",参照!G434)</f>
        <v>ＨＴＢエナジー(株)_メニューB</v>
      </c>
      <c r="BB434" s="52">
        <f t="shared" si="37"/>
        <v>0</v>
      </c>
      <c r="BD434" s="52" t="str">
        <f>IF(参照!L434="","",参照!L434)</f>
        <v>(株)日本セレモニー</v>
      </c>
    </row>
    <row r="435" spans="47:56">
      <c r="AU435" s="52" t="str">
        <f>IF(参照!A435="","",参照!A435)</f>
        <v/>
      </c>
      <c r="AV435" s="52" t="str">
        <f>IF(参照!B435="","",参照!B435)</f>
        <v/>
      </c>
      <c r="AW435" s="52" t="str">
        <f>IF(参照!C435="","",参照!C435)</f>
        <v/>
      </c>
      <c r="AX435" s="52" t="str">
        <f>IF(参照!D435="","",参照!D435)</f>
        <v>メニューC(残差)</v>
      </c>
      <c r="AY435" s="52">
        <f>IF(参照!E435="","",参照!E435)</f>
        <v>2.0000000000000001E-4</v>
      </c>
      <c r="AZ435" s="52" t="str">
        <f>IF(参照!F435="","",参照!F435)</f>
        <v>ＨＴＢエナジー(株)</v>
      </c>
      <c r="BA435" s="52" t="str">
        <f>IF(参照!G435="","",参照!G435)</f>
        <v>ＨＴＢエナジー(株)_メニューC(残差)</v>
      </c>
      <c r="BB435" s="52">
        <f t="shared" si="37"/>
        <v>0.2</v>
      </c>
      <c r="BD435" s="52" t="str">
        <f>IF(参照!L435="","",参照!L435)</f>
        <v>日本テクノ(株)</v>
      </c>
    </row>
    <row r="436" spans="47:56">
      <c r="AU436" s="52" t="str">
        <f>IF(参照!A436="","",参照!A436)</f>
        <v/>
      </c>
      <c r="AV436" s="52" t="str">
        <f>IF(参照!B436="","",参照!B436)</f>
        <v/>
      </c>
      <c r="AW436" s="52" t="str">
        <f>IF(参照!C436="","",参照!C436)</f>
        <v/>
      </c>
      <c r="AX436" s="52" t="str">
        <f>IF(参照!D436="","",参照!D436)</f>
        <v>(参考値)事業者全体</v>
      </c>
      <c r="AY436" s="52">
        <f>IF(参照!E436="","",参照!E436)</f>
        <v>5.3799999999999996E-4</v>
      </c>
      <c r="AZ436" s="52" t="str">
        <f>IF(参照!F436="","",参照!F436)</f>
        <v>ＨＴＢエナジー(株)</v>
      </c>
      <c r="BA436" s="52" t="str">
        <f>IF(参照!G436="","",参照!G436)</f>
        <v>ＨＴＢエナジー(株)_(参考値)事業者全体</v>
      </c>
      <c r="BB436" s="52">
        <f t="shared" si="37"/>
        <v>0.53799999999999992</v>
      </c>
      <c r="BD436" s="52" t="str">
        <f>IF(参照!L436="","",参照!L436)</f>
        <v>日本ファシリティ・ソリューション(株)</v>
      </c>
    </row>
    <row r="437" spans="47:56">
      <c r="AU437" s="52" t="str">
        <f>IF(参照!A437="","",参照!A437)</f>
        <v>A0173</v>
      </c>
      <c r="AV437" s="52" t="str">
        <f>IF(参照!B437="","",参照!B437)</f>
        <v>(株)アシストワンエナジー</v>
      </c>
      <c r="AW437" s="52">
        <f>IF(参照!C437="","",参照!C437)</f>
        <v>5.1800000000000001E-4</v>
      </c>
      <c r="AX437" s="52" t="str">
        <f>IF(参照!D437="","",参照!D437)</f>
        <v/>
      </c>
      <c r="AY437" s="52">
        <f>IF(参照!E437="","",参照!E437)</f>
        <v>5.4000000000000001E-4</v>
      </c>
      <c r="AZ437" s="52" t="str">
        <f>IF(参照!F437="","",参照!F437)</f>
        <v>(株)アシストワンエナジー</v>
      </c>
      <c r="BA437" s="52" t="str">
        <f>IF(参照!G437="","",参照!G437)</f>
        <v>(株)アシストワンエナジー_</v>
      </c>
      <c r="BB437" s="52">
        <f t="shared" si="37"/>
        <v>0.54</v>
      </c>
      <c r="BD437" s="52" t="str">
        <f>IF(参照!L437="","",参照!L437)</f>
        <v>ネイチャーエナジー小国(株)</v>
      </c>
    </row>
    <row r="438" spans="47:56">
      <c r="AU438" s="52" t="str">
        <f>IF(参照!A438="","",参照!A438)</f>
        <v>A0175</v>
      </c>
      <c r="AV438" s="52" t="str">
        <f>IF(参照!B438="","",参照!B438)</f>
        <v>(株)フソウ・エナジー</v>
      </c>
      <c r="AW438" s="52">
        <f>IF(参照!C438="","",参照!C438)</f>
        <v>4.8500000000000003E-4</v>
      </c>
      <c r="AX438" s="52" t="str">
        <f>IF(参照!D438="","",参照!D438)</f>
        <v/>
      </c>
      <c r="AY438" s="52">
        <f>IF(参照!E438="","",参照!E438)</f>
        <v>5.4699999999999996E-4</v>
      </c>
      <c r="AZ438" s="52" t="str">
        <f>IF(参照!F438="","",参照!F438)</f>
        <v>(株)フソウ・エナジー</v>
      </c>
      <c r="BA438" s="52" t="str">
        <f>IF(参照!G438="","",参照!G438)</f>
        <v>(株)フソウ・エナジー_</v>
      </c>
      <c r="BB438" s="52">
        <f t="shared" si="37"/>
        <v>0.54699999999999993</v>
      </c>
      <c r="BD438" s="52" t="str">
        <f>IF(参照!L438="","",参照!L438)</f>
        <v>(株)ネクシィーズ・ゼロ</v>
      </c>
    </row>
    <row r="439" spans="47:56">
      <c r="AU439" s="52" t="str">
        <f>IF(参照!A439="","",参照!A439)</f>
        <v>A0177</v>
      </c>
      <c r="AV439" s="52" t="str">
        <f>IF(参照!B439="","",参照!B439)</f>
        <v>湘南電力(株)</v>
      </c>
      <c r="AW439" s="52">
        <f>IF(参照!C439="","",参照!C439)</f>
        <v>4.17E-4</v>
      </c>
      <c r="AX439" s="52" t="str">
        <f>IF(参照!D439="","",参照!D439)</f>
        <v>メニューA</v>
      </c>
      <c r="AY439" s="52">
        <f>IF(参照!E439="","",参照!E439)</f>
        <v>0</v>
      </c>
      <c r="AZ439" s="52" t="str">
        <f>IF(参照!F439="","",参照!F439)</f>
        <v>湘南電力(株)</v>
      </c>
      <c r="BA439" s="52" t="str">
        <f>IF(参照!G439="","",参照!G439)</f>
        <v>湘南電力(株)_メニューA</v>
      </c>
      <c r="BB439" s="52">
        <f t="shared" si="37"/>
        <v>0</v>
      </c>
      <c r="BD439" s="52" t="str">
        <f>IF(参照!L439="","",参照!L439)</f>
        <v>ネクストパワーやまと(株)</v>
      </c>
    </row>
    <row r="440" spans="47:56">
      <c r="AU440" s="52" t="str">
        <f>IF(参照!A440="","",参照!A440)</f>
        <v/>
      </c>
      <c r="AV440" s="52" t="str">
        <f>IF(参照!B440="","",参照!B440)</f>
        <v/>
      </c>
      <c r="AW440" s="52" t="str">
        <f>IF(参照!C440="","",参照!C440)</f>
        <v/>
      </c>
      <c r="AX440" s="52" t="str">
        <f>IF(参照!D440="","",参照!D440)</f>
        <v>メニューB(残差)</v>
      </c>
      <c r="AY440" s="52">
        <f>IF(参照!E440="","",参照!E440)</f>
        <v>4.5800000000000002E-4</v>
      </c>
      <c r="AZ440" s="52" t="str">
        <f>IF(参照!F440="","",参照!F440)</f>
        <v>湘南電力(株)</v>
      </c>
      <c r="BA440" s="52" t="str">
        <f>IF(参照!G440="","",参照!G440)</f>
        <v>湘南電力(株)_メニューB(残差)</v>
      </c>
      <c r="BB440" s="52">
        <f t="shared" si="37"/>
        <v>0.45800000000000002</v>
      </c>
      <c r="BD440" s="52" t="str">
        <f>IF(参照!L440="","",参照!L440)</f>
        <v>寝屋川電力(株)</v>
      </c>
    </row>
    <row r="441" spans="47:56">
      <c r="AU441" s="52" t="str">
        <f>IF(参照!A441="","",参照!A441)</f>
        <v/>
      </c>
      <c r="AV441" s="52" t="str">
        <f>IF(参照!B441="","",参照!B441)</f>
        <v/>
      </c>
      <c r="AW441" s="52" t="str">
        <f>IF(参照!C441="","",参照!C441)</f>
        <v/>
      </c>
      <c r="AX441" s="52" t="str">
        <f>IF(参照!D441="","",参照!D441)</f>
        <v>(参考値)事業者全体</v>
      </c>
      <c r="AY441" s="52">
        <f>IF(参照!E441="","",参照!E441)</f>
        <v>4.6999999999999999E-4</v>
      </c>
      <c r="AZ441" s="52" t="str">
        <f>IF(参照!F441="","",参照!F441)</f>
        <v>湘南電力(株)</v>
      </c>
      <c r="BA441" s="52" t="str">
        <f>IF(参照!G441="","",参照!G441)</f>
        <v>湘南電力(株)_(参考値)事業者全体</v>
      </c>
      <c r="BB441" s="52">
        <f t="shared" si="37"/>
        <v>0.47</v>
      </c>
      <c r="BD441" s="52" t="str">
        <f>IF(参照!L441="","",参照!L441)</f>
        <v>(株)能勢・豊能まちづくり</v>
      </c>
    </row>
    <row r="442" spans="47:56">
      <c r="AU442" s="52" t="str">
        <f>IF(参照!A442="","",参照!A442)</f>
        <v>A0178</v>
      </c>
      <c r="AV442" s="52" t="str">
        <f>IF(参照!B442="","",参照!B442)</f>
        <v>大東建託パートナーズ(株)</v>
      </c>
      <c r="AW442" s="52">
        <f>IF(参照!C442="","",参照!C442)</f>
        <v>5.1000000000000004E-4</v>
      </c>
      <c r="AX442" s="52" t="str">
        <f>IF(参照!D442="","",参照!D442)</f>
        <v/>
      </c>
      <c r="AY442" s="52">
        <f>IF(参照!E442="","",参照!E442)</f>
        <v>5.5900000000000004E-4</v>
      </c>
      <c r="AZ442" s="52" t="str">
        <f>IF(参照!F442="","",参照!F442)</f>
        <v>大東建託パートナーズ(株)</v>
      </c>
      <c r="BA442" s="52" t="str">
        <f>IF(参照!G442="","",参照!G442)</f>
        <v>大東建託パートナーズ(株)_</v>
      </c>
      <c r="BB442" s="52">
        <f t="shared" si="37"/>
        <v>0.55900000000000005</v>
      </c>
      <c r="BD442" s="52" t="str">
        <f>IF(参照!L442="","",参照!L442)</f>
        <v>パーパススマートパワー(株)</v>
      </c>
    </row>
    <row r="443" spans="47:56">
      <c r="AU443" s="52" t="str">
        <f>IF(参照!A443="","",参照!A443)</f>
        <v>A0179</v>
      </c>
      <c r="AV443" s="52" t="str">
        <f>IF(参照!B443="","",参照!B443)</f>
        <v>Ｊａｐａｎ電力(株)</v>
      </c>
      <c r="AW443" s="52">
        <f>IF(参照!C443="","",参照!C443)</f>
        <v>5.5400000000000002E-4</v>
      </c>
      <c r="AX443" s="52" t="str">
        <f>IF(参照!D443="","",参照!D443)</f>
        <v>メニューA</v>
      </c>
      <c r="AY443" s="52">
        <f>IF(参照!E443="","",参照!E443)</f>
        <v>0</v>
      </c>
      <c r="AZ443" s="52" t="str">
        <f>IF(参照!F443="","",参照!F443)</f>
        <v>Ｊａｐａｎ電力(株)</v>
      </c>
      <c r="BA443" s="52" t="str">
        <f>IF(参照!G443="","",参照!G443)</f>
        <v>Ｊａｐａｎ電力(株)_メニューA</v>
      </c>
      <c r="BB443" s="52">
        <f t="shared" si="37"/>
        <v>0</v>
      </c>
      <c r="BD443" s="52" t="str">
        <f>IF(参照!L443="","",参照!L443)</f>
        <v>パシフィックパワー(株)</v>
      </c>
    </row>
    <row r="444" spans="47:56">
      <c r="AU444" s="52" t="str">
        <f>IF(参照!A444="","",参照!A444)</f>
        <v/>
      </c>
      <c r="AV444" s="52" t="str">
        <f>IF(参照!B444="","",参照!B444)</f>
        <v/>
      </c>
      <c r="AW444" s="52" t="str">
        <f>IF(参照!C444="","",参照!C444)</f>
        <v/>
      </c>
      <c r="AX444" s="52" t="str">
        <f>IF(参照!D444="","",参照!D444)</f>
        <v>メニューB</v>
      </c>
      <c r="AY444" s="52">
        <f>IF(参照!E444="","",参照!E444)</f>
        <v>0</v>
      </c>
      <c r="AZ444" s="52" t="str">
        <f>IF(参照!F444="","",参照!F444)</f>
        <v>Ｊａｐａｎ電力(株)</v>
      </c>
      <c r="BA444" s="52" t="str">
        <f>IF(参照!G444="","",参照!G444)</f>
        <v>Ｊａｐａｎ電力(株)_メニューB</v>
      </c>
      <c r="BB444" s="52">
        <f t="shared" si="37"/>
        <v>0</v>
      </c>
      <c r="BD444" s="52" t="str">
        <f>IF(参照!L444="","",参照!L444)</f>
        <v>パナソニックオペレーショナルエクセレンス(株)(旧：パナソニック(株))</v>
      </c>
    </row>
    <row r="445" spans="47:56">
      <c r="AU445" s="52" t="str">
        <f>IF(参照!A445="","",参照!A445)</f>
        <v/>
      </c>
      <c r="AV445" s="52" t="str">
        <f>IF(参照!B445="","",参照!B445)</f>
        <v/>
      </c>
      <c r="AW445" s="52" t="str">
        <f>IF(参照!C445="","",参照!C445)</f>
        <v/>
      </c>
      <c r="AX445" s="52" t="str">
        <f>IF(参照!D445="","",参照!D445)</f>
        <v>メニューC(残差)</v>
      </c>
      <c r="AY445" s="52">
        <f>IF(参照!E445="","",参照!E445)</f>
        <v>5.6399999999999994E-4</v>
      </c>
      <c r="AZ445" s="52" t="str">
        <f>IF(参照!F445="","",参照!F445)</f>
        <v>Ｊａｐａｎ電力(株)</v>
      </c>
      <c r="BA445" s="52" t="str">
        <f>IF(参照!G445="","",参照!G445)</f>
        <v>Ｊａｐａｎ電力(株)_メニューC(残差)</v>
      </c>
      <c r="BB445" s="52">
        <f t="shared" si="37"/>
        <v>0.56399999999999995</v>
      </c>
      <c r="BD445" s="52" t="str">
        <f>IF(参照!L445="","",参照!L445)</f>
        <v>(株)花巻銀河パワー</v>
      </c>
    </row>
    <row r="446" spans="47:56">
      <c r="AU446" s="52" t="str">
        <f>IF(参照!A446="","",参照!A446)</f>
        <v/>
      </c>
      <c r="AV446" s="52" t="str">
        <f>IF(参照!B446="","",参照!B446)</f>
        <v/>
      </c>
      <c r="AW446" s="52" t="str">
        <f>IF(参照!C446="","",参照!C446)</f>
        <v/>
      </c>
      <c r="AX446" s="52" t="str">
        <f>IF(参照!D446="","",参照!D446)</f>
        <v>(参考値)事業者全体</v>
      </c>
      <c r="AY446" s="52">
        <f>IF(参照!E446="","",参照!E446)</f>
        <v>4.7699999999999999E-4</v>
      </c>
      <c r="AZ446" s="52" t="str">
        <f>IF(参照!F446="","",参照!F446)</f>
        <v>Ｊａｐａｎ電力(株)</v>
      </c>
      <c r="BA446" s="52" t="str">
        <f>IF(参照!G446="","",参照!G446)</f>
        <v>Ｊａｐａｎ電力(株)_(参考値)事業者全体</v>
      </c>
      <c r="BB446" s="52">
        <f t="shared" si="37"/>
        <v>0.47699999999999998</v>
      </c>
      <c r="BD446" s="52" t="str">
        <f>IF(参照!L446="","",参照!L446)</f>
        <v>(株)はまエネ</v>
      </c>
    </row>
    <row r="447" spans="47:56">
      <c r="AU447" s="52" t="str">
        <f>IF(参照!A447="","",参照!A447)</f>
        <v>A0180</v>
      </c>
      <c r="AV447" s="52" t="str">
        <f>IF(参照!B447="","",参照!B447)</f>
        <v>電源開発(株)</v>
      </c>
      <c r="AW447" s="52" t="str">
        <f>IF(参照!C447="","",参照!C447)</f>
        <v>0.000453※</v>
      </c>
      <c r="AX447" s="52" t="str">
        <f>IF(参照!D447="","",参照!D447)</f>
        <v>メニューA</v>
      </c>
      <c r="AY447" s="52">
        <f>IF(参照!E447="","",参照!E447)</f>
        <v>1.25E-4</v>
      </c>
      <c r="AZ447" s="52" t="str">
        <f>IF(参照!F447="","",参照!F447)</f>
        <v>電源開発(株)</v>
      </c>
      <c r="BA447" s="52" t="str">
        <f>IF(参照!G447="","",参照!G447)</f>
        <v>電源開発(株)_メニューA</v>
      </c>
      <c r="BB447" s="52">
        <f t="shared" si="37"/>
        <v>0.125</v>
      </c>
      <c r="BD447" s="52" t="str">
        <f>IF(参照!L447="","",参照!L447)</f>
        <v>浜田ガス(株)</v>
      </c>
    </row>
    <row r="448" spans="47:56">
      <c r="AU448" s="52" t="str">
        <f>IF(参照!A448="","",参照!A448)</f>
        <v/>
      </c>
      <c r="AV448" s="52" t="str">
        <f>IF(参照!B448="","",参照!B448)</f>
        <v/>
      </c>
      <c r="AW448" s="52" t="str">
        <f>IF(参照!C448="","",参照!C448)</f>
        <v/>
      </c>
      <c r="AX448" s="52" t="str">
        <f>IF(参照!D448="","",参照!D448)</f>
        <v>メニューB</v>
      </c>
      <c r="AY448" s="52">
        <f>IF(参照!E448="","",参照!E448)</f>
        <v>3.2499999999999999E-4</v>
      </c>
      <c r="AZ448" s="52" t="str">
        <f>IF(参照!F448="","",参照!F448)</f>
        <v>電源開発(株)</v>
      </c>
      <c r="BA448" s="52" t="str">
        <f>IF(参照!G448="","",参照!G448)</f>
        <v>電源開発(株)_メニューB</v>
      </c>
      <c r="BB448" s="52">
        <f t="shared" si="37"/>
        <v>0.32500000000000001</v>
      </c>
      <c r="BD448" s="52" t="str">
        <f>IF(参照!L448="","",参照!L448)</f>
        <v>(株)浜松新電力</v>
      </c>
    </row>
    <row r="449" spans="47:56">
      <c r="AU449" s="52" t="str">
        <f>IF(参照!A449="","",参照!A449)</f>
        <v/>
      </c>
      <c r="AV449" s="52" t="str">
        <f>IF(参照!B449="","",参照!B449)</f>
        <v/>
      </c>
      <c r="AW449" s="52" t="str">
        <f>IF(参照!C449="","",参照!C449)</f>
        <v/>
      </c>
      <c r="AX449" s="52" t="str">
        <f>IF(参照!D449="","",参照!D449)</f>
        <v>メニューC(残差)</v>
      </c>
      <c r="AY449" s="52">
        <f>IF(参照!E449="","",参照!E449)</f>
        <v>4.5300000000000001E-4</v>
      </c>
      <c r="AZ449" s="52" t="str">
        <f>IF(参照!F449="","",参照!F449)</f>
        <v>電源開発(株)</v>
      </c>
      <c r="BA449" s="52" t="str">
        <f>IF(参照!G449="","",参照!G449)</f>
        <v>電源開発(株)_メニューC(残差)</v>
      </c>
      <c r="BB449" s="52">
        <f t="shared" si="37"/>
        <v>0.45300000000000001</v>
      </c>
      <c r="BD449" s="52" t="str">
        <f>IF(参照!L449="","",参照!L449)</f>
        <v>(株)バランスハーツ</v>
      </c>
    </row>
    <row r="450" spans="47:56">
      <c r="AU450" s="52" t="str">
        <f>IF(参照!A450="","",参照!A450)</f>
        <v/>
      </c>
      <c r="AV450" s="52" t="str">
        <f>IF(参照!B450="","",参照!B450)</f>
        <v/>
      </c>
      <c r="AW450" s="52" t="str">
        <f>IF(参照!C450="","",参照!C450)</f>
        <v/>
      </c>
      <c r="AX450" s="52" t="str">
        <f>IF(参照!D450="","",参照!D450)</f>
        <v>(参考値)事業者全体</v>
      </c>
      <c r="AY450" s="52">
        <f>IF(参照!E450="","",参照!E450)</f>
        <v>4.6999999999999999E-4</v>
      </c>
      <c r="AZ450" s="52" t="str">
        <f>IF(参照!F450="","",参照!F450)</f>
        <v>電源開発(株)</v>
      </c>
      <c r="BA450" s="52" t="str">
        <f>IF(参照!G450="","",参照!G450)</f>
        <v>電源開発(株)_(参考値)事業者全体</v>
      </c>
      <c r="BB450" s="52">
        <f t="shared" si="37"/>
        <v>0.47</v>
      </c>
      <c r="BD450" s="52" t="str">
        <f>IF(参照!L450="","",参照!L450)</f>
        <v>はりま電力(株)</v>
      </c>
    </row>
    <row r="451" spans="47:56">
      <c r="AU451" s="52" t="str">
        <f>IF(参照!A451="","",参照!A451)</f>
        <v>A0181</v>
      </c>
      <c r="AV451" s="52" t="str">
        <f>IF(参照!B451="","",参照!B451)</f>
        <v>鈴与商事(株)</v>
      </c>
      <c r="AW451" s="52">
        <f>IF(参照!C451="","",参照!C451)</f>
        <v>3.6200000000000002E-4</v>
      </c>
      <c r="AX451" s="52" t="str">
        <f>IF(参照!D451="","",参照!D451)</f>
        <v>メニューA</v>
      </c>
      <c r="AY451" s="52">
        <f>IF(参照!E451="","",参照!E451)</f>
        <v>2.9499999999999996E-4</v>
      </c>
      <c r="AZ451" s="52" t="str">
        <f>IF(参照!F451="","",参照!F451)</f>
        <v>鈴与商事(株)</v>
      </c>
      <c r="BA451" s="52" t="str">
        <f>IF(参照!G451="","",参照!G451)</f>
        <v>鈴与商事(株)_メニューA</v>
      </c>
      <c r="BB451" s="52">
        <f t="shared" si="37"/>
        <v>0.29499999999999998</v>
      </c>
      <c r="BD451" s="52" t="str">
        <f>IF(参照!L451="","",参照!L451)</f>
        <v>(株)ハルエネ</v>
      </c>
    </row>
    <row r="452" spans="47:56">
      <c r="AU452" s="52" t="str">
        <f>IF(参照!A452="","",参照!A452)</f>
        <v/>
      </c>
      <c r="AV452" s="52" t="str">
        <f>IF(参照!B452="","",参照!B452)</f>
        <v/>
      </c>
      <c r="AW452" s="52" t="str">
        <f>IF(参照!C452="","",参照!C452)</f>
        <v/>
      </c>
      <c r="AX452" s="52" t="str">
        <f>IF(参照!D452="","",参照!D452)</f>
        <v>メニューB</v>
      </c>
      <c r="AY452" s="52">
        <f>IF(参照!E452="","",参照!E452)</f>
        <v>0</v>
      </c>
      <c r="AZ452" s="52" t="str">
        <f>IF(参照!F452="","",参照!F452)</f>
        <v>鈴与商事(株)</v>
      </c>
      <c r="BA452" s="52" t="str">
        <f>IF(参照!G452="","",参照!G452)</f>
        <v>鈴与商事(株)_メニューB</v>
      </c>
      <c r="BB452" s="52">
        <f t="shared" si="37"/>
        <v>0</v>
      </c>
      <c r="BD452" s="52" t="str">
        <f>IF(参照!L452="","",参照!L452)</f>
        <v>(株)パルシステム電力</v>
      </c>
    </row>
    <row r="453" spans="47:56">
      <c r="AU453" s="52" t="str">
        <f>IF(参照!A453="","",参照!A453)</f>
        <v/>
      </c>
      <c r="AV453" s="52" t="str">
        <f>IF(参照!B453="","",参照!B453)</f>
        <v/>
      </c>
      <c r="AW453" s="52" t="str">
        <f>IF(参照!C453="","",参照!C453)</f>
        <v/>
      </c>
      <c r="AX453" s="52" t="str">
        <f>IF(参照!D453="","",参照!D453)</f>
        <v>メニューC</v>
      </c>
      <c r="AY453" s="52">
        <f>IF(参照!E453="","",参照!E453)</f>
        <v>0</v>
      </c>
      <c r="AZ453" s="52" t="str">
        <f>IF(参照!F453="","",参照!F453)</f>
        <v>鈴与商事(株)</v>
      </c>
      <c r="BA453" s="52" t="str">
        <f>IF(参照!G453="","",参照!G453)</f>
        <v>鈴与商事(株)_メニューC</v>
      </c>
      <c r="BB453" s="52">
        <f t="shared" ref="BB453:BB516" si="38">AY453*1000</f>
        <v>0</v>
      </c>
      <c r="BD453" s="52" t="str">
        <f>IF(参照!L453="","",参照!L453)</f>
        <v>(株)パワー・オプティマイザー</v>
      </c>
    </row>
    <row r="454" spans="47:56">
      <c r="AU454" s="52" t="str">
        <f>IF(参照!A454="","",参照!A454)</f>
        <v/>
      </c>
      <c r="AV454" s="52" t="str">
        <f>IF(参照!B454="","",参照!B454)</f>
        <v/>
      </c>
      <c r="AW454" s="52" t="str">
        <f>IF(参照!C454="","",参照!C454)</f>
        <v/>
      </c>
      <c r="AX454" s="52" t="str">
        <f>IF(参照!D454="","",参照!D454)</f>
        <v>メニューD(残差)</v>
      </c>
      <c r="AY454" s="52">
        <f>IF(参照!E454="","",参照!E454)</f>
        <v>6.1200000000000002E-4</v>
      </c>
      <c r="AZ454" s="52" t="str">
        <f>IF(参照!F454="","",参照!F454)</f>
        <v>鈴与商事(株)</v>
      </c>
      <c r="BA454" s="52" t="str">
        <f>IF(参照!G454="","",参照!G454)</f>
        <v>鈴与商事(株)_メニューD(残差)</v>
      </c>
      <c r="BB454" s="52">
        <f t="shared" si="38"/>
        <v>0.61199999999999999</v>
      </c>
      <c r="BD454" s="52" t="str">
        <f>IF(参照!L454="","",参照!L454)</f>
        <v>パワーネクスト(株)</v>
      </c>
    </row>
    <row r="455" spans="47:56">
      <c r="AU455" s="52" t="str">
        <f>IF(参照!A455="","",参照!A455)</f>
        <v/>
      </c>
      <c r="AV455" s="52" t="str">
        <f>IF(参照!B455="","",参照!B455)</f>
        <v/>
      </c>
      <c r="AW455" s="52" t="str">
        <f>IF(参照!C455="","",参照!C455)</f>
        <v/>
      </c>
      <c r="AX455" s="52" t="str">
        <f>IF(参照!D455="","",参照!D455)</f>
        <v>(参考値)事業者全体</v>
      </c>
      <c r="AY455" s="52">
        <f>IF(参照!E455="","",参照!E455)</f>
        <v>3.8299999999999999E-4</v>
      </c>
      <c r="AZ455" s="52" t="str">
        <f>IF(参照!F455="","",参照!F455)</f>
        <v>鈴与商事(株)</v>
      </c>
      <c r="BA455" s="52" t="str">
        <f>IF(参照!G455="","",参照!G455)</f>
        <v>鈴与商事(株)_(参考値)事業者全体</v>
      </c>
      <c r="BB455" s="52">
        <f t="shared" si="38"/>
        <v>0.38300000000000001</v>
      </c>
      <c r="BD455" s="52" t="str">
        <f>IF(参照!L455="","",参照!L455)</f>
        <v>バンプーパワートレーディング合同会社</v>
      </c>
    </row>
    <row r="456" spans="47:56">
      <c r="AU456" s="52" t="str">
        <f>IF(参照!A456="","",参照!A456)</f>
        <v>A0183</v>
      </c>
      <c r="AV456" s="52" t="str">
        <f>IF(参照!B456="","",参照!B456)</f>
        <v>(株)バランスハーツ</v>
      </c>
      <c r="AW456" s="52">
        <f>IF(参照!C456="","",参照!C456)</f>
        <v>4.15E-4</v>
      </c>
      <c r="AX456" s="52" t="str">
        <f>IF(参照!D456="","",参照!D456)</f>
        <v/>
      </c>
      <c r="AY456" s="52">
        <f>IF(参照!E456="","",参照!E456)</f>
        <v>4.06E-4</v>
      </c>
      <c r="AZ456" s="52" t="str">
        <f>IF(参照!F456="","",参照!F456)</f>
        <v>(株)バランスハーツ</v>
      </c>
      <c r="BA456" s="52" t="str">
        <f>IF(参照!G456="","",参照!G456)</f>
        <v>(株)バランスハーツ_</v>
      </c>
      <c r="BB456" s="52">
        <f t="shared" si="38"/>
        <v>0.40600000000000003</v>
      </c>
      <c r="BD456" s="52" t="str">
        <f>IF(参照!L456="","",参照!L456)</f>
        <v>ひおき地域エネルギー(株)</v>
      </c>
    </row>
    <row r="457" spans="47:56">
      <c r="AU457" s="52" t="str">
        <f>IF(参照!A457="","",参照!A457)</f>
        <v>A0184</v>
      </c>
      <c r="AV457" s="52" t="str">
        <f>IF(参照!B457="","",参照!B457)</f>
        <v>ワタミエナジー(株)</v>
      </c>
      <c r="AW457" s="52">
        <f>IF(参照!C457="","",参照!C457)</f>
        <v>4.35E-4</v>
      </c>
      <c r="AX457" s="52" t="str">
        <f>IF(参照!D457="","",参照!D457)</f>
        <v>メニューA</v>
      </c>
      <c r="AY457" s="52">
        <f>IF(参照!E457="","",参照!E457)</f>
        <v>0</v>
      </c>
      <c r="AZ457" s="52" t="str">
        <f>IF(参照!F457="","",参照!F457)</f>
        <v>ワタミエナジー(株)</v>
      </c>
      <c r="BA457" s="52" t="str">
        <f>IF(参照!G457="","",参照!G457)</f>
        <v>ワタミエナジー(株)_メニューA</v>
      </c>
      <c r="BB457" s="52">
        <f t="shared" si="38"/>
        <v>0</v>
      </c>
      <c r="BD457" s="52" t="str">
        <f>IF(参照!L457="","",参照!L457)</f>
        <v>東日本ガス(株)</v>
      </c>
    </row>
    <row r="458" spans="47:56">
      <c r="AU458" s="52" t="str">
        <f>IF(参照!A458="","",参照!A458)</f>
        <v/>
      </c>
      <c r="AV458" s="52" t="str">
        <f>IF(参照!B458="","",参照!B458)</f>
        <v/>
      </c>
      <c r="AW458" s="52" t="str">
        <f>IF(参照!C458="","",参照!C458)</f>
        <v/>
      </c>
      <c r="AX458" s="52" t="str">
        <f>IF(参照!D458="","",参照!D458)</f>
        <v>メニューB(残差)</v>
      </c>
      <c r="AY458" s="52">
        <f>IF(参照!E458="","",参照!E458)</f>
        <v>4.7199999999999998E-4</v>
      </c>
      <c r="AZ458" s="52" t="str">
        <f>IF(参照!F458="","",参照!F458)</f>
        <v>ワタミエナジー(株)</v>
      </c>
      <c r="BA458" s="52" t="str">
        <f>IF(参照!G458="","",参照!G458)</f>
        <v>ワタミエナジー(株)_メニューB(残差)</v>
      </c>
      <c r="BB458" s="52">
        <f t="shared" si="38"/>
        <v>0.47199999999999998</v>
      </c>
      <c r="BD458" s="52" t="str">
        <f>IF(参照!L458="","",参照!L458)</f>
        <v>東広島スマートエネルギー(株)</v>
      </c>
    </row>
    <row r="459" spans="47:56">
      <c r="AU459" s="52" t="str">
        <f>IF(参照!A459="","",参照!A459)</f>
        <v/>
      </c>
      <c r="AV459" s="52" t="str">
        <f>IF(参照!B459="","",参照!B459)</f>
        <v/>
      </c>
      <c r="AW459" s="52" t="str">
        <f>IF(参照!C459="","",参照!C459)</f>
        <v/>
      </c>
      <c r="AX459" s="52" t="str">
        <f>IF(参照!D459="","",参照!D459)</f>
        <v>(参考値)事業者全体</v>
      </c>
      <c r="AY459" s="52">
        <f>IF(参照!E459="","",参照!E459)</f>
        <v>4.9200000000000003E-4</v>
      </c>
      <c r="AZ459" s="52" t="str">
        <f>IF(参照!F459="","",参照!F459)</f>
        <v>ワタミエナジー(株)</v>
      </c>
      <c r="BA459" s="52" t="str">
        <f>IF(参照!G459="","",参照!G459)</f>
        <v>ワタミエナジー(株)_(参考値)事業者全体</v>
      </c>
      <c r="BB459" s="52">
        <f t="shared" si="38"/>
        <v>0.49200000000000005</v>
      </c>
      <c r="BD459" s="52" t="str">
        <f>IF(参照!L459="","",参照!L459)</f>
        <v>一般社団法人東松島みらいとし機構</v>
      </c>
    </row>
    <row r="460" spans="47:56">
      <c r="AU460" s="52" t="str">
        <f>IF(参照!A460="","",参照!A460)</f>
        <v>A0185</v>
      </c>
      <c r="AV460" s="52" t="str">
        <f>IF(参照!B460="","",参照!B460)</f>
        <v>(株)パルシステム電力</v>
      </c>
      <c r="AW460" s="52">
        <f>IF(参照!C460="","",参照!C460)</f>
        <v>7.7999999999999999E-5</v>
      </c>
      <c r="AX460" s="52" t="str">
        <f>IF(参照!D460="","",参照!D460)</f>
        <v/>
      </c>
      <c r="AY460" s="52">
        <f>IF(参照!E460="","",参照!E460)</f>
        <v>6.4999999999999997E-4</v>
      </c>
      <c r="AZ460" s="52" t="str">
        <f>IF(参照!F460="","",参照!F460)</f>
        <v>(株)パルシステム電力</v>
      </c>
      <c r="BA460" s="52" t="str">
        <f>IF(参照!G460="","",参照!G460)</f>
        <v>(株)パルシステム電力_</v>
      </c>
      <c r="BB460" s="52">
        <f t="shared" si="38"/>
        <v>0.65</v>
      </c>
      <c r="BD460" s="52" t="str">
        <f>IF(参照!L460="","",参照!L460)</f>
        <v>(株)ビジョン</v>
      </c>
    </row>
    <row r="461" spans="47:56">
      <c r="AU461" s="52" t="str">
        <f>IF(参照!A461="","",参照!A461)</f>
        <v>A0186</v>
      </c>
      <c r="AV461" s="52" t="str">
        <f>IF(参照!B461="","",参照!B461)</f>
        <v>ＳＢパワー(株)</v>
      </c>
      <c r="AW461" s="52">
        <f>IF(参照!C461="","",参照!C461)</f>
        <v>4.3600000000000008E-4</v>
      </c>
      <c r="AX461" s="52" t="str">
        <f>IF(参照!D461="","",参照!D461)</f>
        <v>メニューA</v>
      </c>
      <c r="AY461" s="52">
        <f>IF(参照!E461="","",参照!E461)</f>
        <v>0</v>
      </c>
      <c r="AZ461" s="52" t="str">
        <f>IF(参照!F461="","",参照!F461)</f>
        <v>ＳＢパワー(株)</v>
      </c>
      <c r="BA461" s="52" t="str">
        <f>IF(参照!G461="","",参照!G461)</f>
        <v>ＳＢパワー(株)_メニューA</v>
      </c>
      <c r="BB461" s="52">
        <f t="shared" si="38"/>
        <v>0</v>
      </c>
      <c r="BD461" s="52" t="str">
        <f>IF(参照!L461="","",参照!L461)</f>
        <v>日高都市ガス(株)</v>
      </c>
    </row>
    <row r="462" spans="47:56">
      <c r="AU462" s="52" t="str">
        <f>IF(参照!A462="","",参照!A462)</f>
        <v/>
      </c>
      <c r="AV462" s="52" t="str">
        <f>IF(参照!B462="","",参照!B462)</f>
        <v/>
      </c>
      <c r="AW462" s="52" t="str">
        <f>IF(参照!C462="","",参照!C462)</f>
        <v/>
      </c>
      <c r="AX462" s="52" t="str">
        <f>IF(参照!D462="","",参照!D462)</f>
        <v>メニューB</v>
      </c>
      <c r="AY462" s="52">
        <f>IF(参照!E462="","",参照!E462)</f>
        <v>1.9000000000000001E-4</v>
      </c>
      <c r="AZ462" s="52" t="str">
        <f>IF(参照!F462="","",参照!F462)</f>
        <v>ＳＢパワー(株)</v>
      </c>
      <c r="BA462" s="52" t="str">
        <f>IF(参照!G462="","",参照!G462)</f>
        <v>ＳＢパワー(株)_メニューB</v>
      </c>
      <c r="BB462" s="52">
        <f t="shared" si="38"/>
        <v>0.19</v>
      </c>
      <c r="BD462" s="52" t="str">
        <f>IF(参照!L462="","",参照!L462)</f>
        <v>日田グリーン電力(株)</v>
      </c>
    </row>
    <row r="463" spans="47:56">
      <c r="AU463" s="52" t="str">
        <f>IF(参照!A463="","",参照!A463)</f>
        <v/>
      </c>
      <c r="AV463" s="52" t="str">
        <f>IF(参照!B463="","",参照!B463)</f>
        <v/>
      </c>
      <c r="AW463" s="52" t="str">
        <f>IF(参照!C463="","",参照!C463)</f>
        <v/>
      </c>
      <c r="AX463" s="52" t="str">
        <f>IF(参照!D463="","",参照!D463)</f>
        <v>メニューC(残差)</v>
      </c>
      <c r="AY463" s="52">
        <f>IF(参照!E463="","",参照!E463)</f>
        <v>4.8500000000000003E-4</v>
      </c>
      <c r="AZ463" s="52" t="str">
        <f>IF(参照!F463="","",参照!F463)</f>
        <v>ＳＢパワー(株)</v>
      </c>
      <c r="BA463" s="52" t="str">
        <f>IF(参照!G463="","",参照!G463)</f>
        <v>ＳＢパワー(株)_メニューC(残差)</v>
      </c>
      <c r="BB463" s="52">
        <f t="shared" si="38"/>
        <v>0.48500000000000004</v>
      </c>
      <c r="BD463" s="52" t="str">
        <f>IF(参照!L463="","",参照!L463)</f>
        <v>日立造船(株)</v>
      </c>
    </row>
    <row r="464" spans="47:56">
      <c r="AU464" s="52" t="str">
        <f>IF(参照!A464="","",参照!A464)</f>
        <v/>
      </c>
      <c r="AV464" s="52" t="str">
        <f>IF(参照!B464="","",参照!B464)</f>
        <v/>
      </c>
      <c r="AW464" s="52" t="str">
        <f>IF(参照!C464="","",参照!C464)</f>
        <v/>
      </c>
      <c r="AX464" s="52" t="str">
        <f>IF(参照!D464="","",参照!D464)</f>
        <v>(参考値)事業者全体</v>
      </c>
      <c r="AY464" s="52">
        <f>IF(参照!E464="","",参照!E464)</f>
        <v>5.0299999999999997E-4</v>
      </c>
      <c r="AZ464" s="52" t="str">
        <f>IF(参照!F464="","",参照!F464)</f>
        <v>ＳＢパワー(株)</v>
      </c>
      <c r="BA464" s="52" t="str">
        <f>IF(参照!G464="","",参照!G464)</f>
        <v>ＳＢパワー(株)_(参考値)事業者全体</v>
      </c>
      <c r="BB464" s="52">
        <f t="shared" si="38"/>
        <v>0.503</v>
      </c>
      <c r="BD464" s="52" t="str">
        <f>IF(参照!L464="","",参照!L464)</f>
        <v>(株)ビビット</v>
      </c>
    </row>
    <row r="465" spans="47:56">
      <c r="AU465" s="52" t="str">
        <f>IF(参照!A465="","",参照!A465)</f>
        <v>A0187</v>
      </c>
      <c r="AV465" s="52" t="str">
        <f>IF(参照!B465="","",参照!B465)</f>
        <v>ＮＦパワーサービス(株)</v>
      </c>
      <c r="AW465" s="52">
        <f>IF(参照!C465="","",参照!C465)</f>
        <v>4.3600000000000008E-4</v>
      </c>
      <c r="AX465" s="52" t="str">
        <f>IF(参照!D465="","",参照!D465)</f>
        <v>メニューA</v>
      </c>
      <c r="AY465" s="52">
        <f>IF(参照!E465="","",参照!E465)</f>
        <v>0</v>
      </c>
      <c r="AZ465" s="52" t="str">
        <f>IF(参照!F465="","",参照!F465)</f>
        <v>ＮＦパワーサービス(株)</v>
      </c>
      <c r="BA465" s="52" t="str">
        <f>IF(参照!G465="","",参照!G465)</f>
        <v>ＮＦパワーサービス(株)_メニューA</v>
      </c>
      <c r="BB465" s="52">
        <f t="shared" si="38"/>
        <v>0</v>
      </c>
      <c r="BD465" s="52" t="str">
        <f>IF(参照!L465="","",参照!L465)</f>
        <v>ヒューリックプロパティソリューション(株)</v>
      </c>
    </row>
    <row r="466" spans="47:56">
      <c r="AU466" s="52" t="str">
        <f>IF(参照!A466="","",参照!A466)</f>
        <v/>
      </c>
      <c r="AV466" s="52" t="str">
        <f>IF(参照!B466="","",参照!B466)</f>
        <v/>
      </c>
      <c r="AW466" s="52" t="str">
        <f>IF(参照!C466="","",参照!C466)</f>
        <v/>
      </c>
      <c r="AX466" s="52" t="str">
        <f>IF(参照!D466="","",参照!D466)</f>
        <v>メニューB(残差)</v>
      </c>
      <c r="AY466" s="52">
        <f>IF(参照!E466="","",参照!E466)</f>
        <v>3.9600000000000003E-4</v>
      </c>
      <c r="AZ466" s="52" t="str">
        <f>IF(参照!F466="","",参照!F466)</f>
        <v>ＮＦパワーサービス(株)</v>
      </c>
      <c r="BA466" s="52" t="str">
        <f>IF(参照!G466="","",参照!G466)</f>
        <v>ＮＦパワーサービス(株)_メニューB(残差)</v>
      </c>
      <c r="BB466" s="52">
        <f t="shared" si="38"/>
        <v>0.39600000000000002</v>
      </c>
      <c r="BD466" s="52" t="str">
        <f>IF(参照!L466="","",参照!L466)</f>
        <v>兵庫電力(株)</v>
      </c>
    </row>
    <row r="467" spans="47:56">
      <c r="AU467" s="52" t="str">
        <f>IF(参照!A467="","",参照!A467)</f>
        <v/>
      </c>
      <c r="AV467" s="52" t="str">
        <f>IF(参照!B467="","",参照!B467)</f>
        <v/>
      </c>
      <c r="AW467" s="52" t="str">
        <f>IF(参照!C467="","",参照!C467)</f>
        <v/>
      </c>
      <c r="AX467" s="52" t="str">
        <f>IF(参照!D467="","",参照!D467)</f>
        <v>(参考値)事業者全体</v>
      </c>
      <c r="AY467" s="52">
        <f>IF(参照!E467="","",参照!E467)</f>
        <v>4.2000000000000002E-4</v>
      </c>
      <c r="AZ467" s="52" t="str">
        <f>IF(参照!F467="","",参照!F467)</f>
        <v>ＮＦパワーサービス(株)</v>
      </c>
      <c r="BA467" s="52" t="str">
        <f>IF(参照!G467="","",参照!G467)</f>
        <v>ＮＦパワーサービス(株)_(参考値)事業者全体</v>
      </c>
      <c r="BB467" s="52">
        <f t="shared" si="38"/>
        <v>0.42000000000000004</v>
      </c>
      <c r="BD467" s="52" t="str">
        <f>IF(参照!L467="","",参照!L467)</f>
        <v>弘前ガス(株)</v>
      </c>
    </row>
    <row r="468" spans="47:56">
      <c r="AU468" s="52" t="str">
        <f>IF(参照!A468="","",参照!A468)</f>
        <v>A0188</v>
      </c>
      <c r="AV468" s="52" t="str">
        <f>IF(参照!B468="","",参照!B468)</f>
        <v>ひおき地域エネルギー(株)</v>
      </c>
      <c r="AW468" s="52">
        <f>IF(参照!C468="","",参照!C468)</f>
        <v>4.4700000000000002E-4</v>
      </c>
      <c r="AX468" s="52" t="str">
        <f>IF(参照!D468="","",参照!D468)</f>
        <v>メニューA</v>
      </c>
      <c r="AY468" s="52">
        <f>IF(参照!E468="","",参照!E468)</f>
        <v>3.9600000000000003E-4</v>
      </c>
      <c r="AZ468" s="52" t="str">
        <f>IF(参照!F468="","",参照!F468)</f>
        <v>ひおき地域エネルギー(株)</v>
      </c>
      <c r="BA468" s="52" t="str">
        <f>IF(参照!G468="","",参照!G468)</f>
        <v>ひおき地域エネルギー(株)_メニューA</v>
      </c>
      <c r="BB468" s="52">
        <f t="shared" si="38"/>
        <v>0.39600000000000002</v>
      </c>
      <c r="BD468" s="52" t="str">
        <f>IF(参照!L468="","",参照!L468)</f>
        <v>(株)ファミリーネット・ジャパン</v>
      </c>
    </row>
    <row r="469" spans="47:56">
      <c r="AU469" s="52" t="str">
        <f>IF(参照!A469="","",参照!A469)</f>
        <v/>
      </c>
      <c r="AV469" s="52" t="str">
        <f>IF(参照!B469="","",参照!B469)</f>
        <v/>
      </c>
      <c r="AW469" s="52" t="str">
        <f>IF(参照!C469="","",参照!C469)</f>
        <v/>
      </c>
      <c r="AX469" s="52" t="str">
        <f>IF(参照!D469="","",参照!D469)</f>
        <v>メニューB</v>
      </c>
      <c r="AY469" s="52">
        <f>IF(参照!E469="","",参照!E469)</f>
        <v>4.44E-4</v>
      </c>
      <c r="AZ469" s="52" t="str">
        <f>IF(参照!F469="","",参照!F469)</f>
        <v>ひおき地域エネルギー(株)</v>
      </c>
      <c r="BA469" s="52" t="str">
        <f>IF(参照!G469="","",参照!G469)</f>
        <v>ひおき地域エネルギー(株)_メニューB</v>
      </c>
      <c r="BB469" s="52">
        <f t="shared" si="38"/>
        <v>0.44400000000000001</v>
      </c>
      <c r="BD469" s="52" t="str">
        <f>IF(参照!L469="","",参照!L469)</f>
        <v>(株)ファラデー</v>
      </c>
    </row>
    <row r="470" spans="47:56">
      <c r="AU470" s="52" t="str">
        <f>IF(参照!A470="","",参照!A470)</f>
        <v/>
      </c>
      <c r="AV470" s="52" t="str">
        <f>IF(参照!B470="","",参照!B470)</f>
        <v/>
      </c>
      <c r="AW470" s="52" t="str">
        <f>IF(参照!C470="","",参照!C470)</f>
        <v/>
      </c>
      <c r="AX470" s="52" t="str">
        <f>IF(参照!D470="","",参照!D470)</f>
        <v>メニューC(残差)</v>
      </c>
      <c r="AY470" s="52">
        <f>IF(参照!E470="","",参照!E470)</f>
        <v>4.2299999999999998E-4</v>
      </c>
      <c r="AZ470" s="52" t="str">
        <f>IF(参照!F470="","",参照!F470)</f>
        <v>ひおき地域エネルギー(株)</v>
      </c>
      <c r="BA470" s="52" t="str">
        <f>IF(参照!G470="","",参照!G470)</f>
        <v>ひおき地域エネルギー(株)_メニューC(残差)</v>
      </c>
      <c r="BB470" s="52">
        <f t="shared" si="38"/>
        <v>0.42299999999999999</v>
      </c>
      <c r="BD470" s="52" t="str">
        <f>IF(参照!L470="","",参照!L470)</f>
        <v>(株)フィット</v>
      </c>
    </row>
    <row r="471" spans="47:56">
      <c r="AU471" s="52" t="str">
        <f>IF(参照!A471="","",参照!A471)</f>
        <v/>
      </c>
      <c r="AV471" s="52" t="str">
        <f>IF(参照!B471="","",参照!B471)</f>
        <v/>
      </c>
      <c r="AW471" s="52" t="str">
        <f>IF(参照!C471="","",参照!C471)</f>
        <v/>
      </c>
      <c r="AX471" s="52" t="str">
        <f>IF(参照!D471="","",参照!D471)</f>
        <v>(参考値)事業者全体</v>
      </c>
      <c r="AY471" s="52">
        <f>IF(参照!E471="","",参照!E471)</f>
        <v>4.9200000000000003E-4</v>
      </c>
      <c r="AZ471" s="52" t="str">
        <f>IF(参照!F471="","",参照!F471)</f>
        <v>ひおき地域エネルギー(株)</v>
      </c>
      <c r="BA471" s="52" t="str">
        <f>IF(参照!G471="","",参照!G471)</f>
        <v>ひおき地域エネルギー(株)_(参考値)事業者全体</v>
      </c>
      <c r="BB471" s="52">
        <f t="shared" si="38"/>
        <v>0.49200000000000005</v>
      </c>
      <c r="BD471" s="52" t="str">
        <f>IF(参照!L471="","",参照!L471)</f>
        <v>フィンテックラボ協同組合</v>
      </c>
    </row>
    <row r="472" spans="47:56">
      <c r="AU472" s="52" t="str">
        <f>IF(参照!A472="","",参照!A472)</f>
        <v>A0189</v>
      </c>
      <c r="AV472" s="52" t="str">
        <f>IF(参照!B472="","",参照!B472)</f>
        <v>和歌山電力(株)</v>
      </c>
      <c r="AW472" s="52">
        <f>IF(参照!C472="","",参照!C472)</f>
        <v>4.75E-4</v>
      </c>
      <c r="AX472" s="52" t="str">
        <f>IF(参照!D472="","",参照!D472)</f>
        <v/>
      </c>
      <c r="AY472" s="52">
        <f>IF(参照!E472="","",参照!E472)</f>
        <v>5.2800000000000004E-4</v>
      </c>
      <c r="AZ472" s="52" t="str">
        <f>IF(参照!F472="","",参照!F472)</f>
        <v>和歌山電力(株)</v>
      </c>
      <c r="BA472" s="52" t="str">
        <f>IF(参照!G472="","",参照!G472)</f>
        <v>和歌山電力(株)_</v>
      </c>
      <c r="BB472" s="52">
        <f t="shared" si="38"/>
        <v>0.52800000000000002</v>
      </c>
      <c r="BD472" s="52" t="str">
        <f>IF(参照!L472="","",参照!L472)</f>
        <v>(株)フォーバルテレコム　</v>
      </c>
    </row>
    <row r="473" spans="47:56">
      <c r="AU473" s="52" t="str">
        <f>IF(参照!A473="","",参照!A473)</f>
        <v>A0190</v>
      </c>
      <c r="AV473" s="52" t="str">
        <f>IF(参照!B473="","",参照!B473)</f>
        <v>日本瓦斯(株)(旧：(株)エナジードリーム)</v>
      </c>
      <c r="AW473" s="52">
        <f>IF(参照!C473="","",参照!C473)</f>
        <v>5.04E-4</v>
      </c>
      <c r="AX473" s="52" t="str">
        <f>IF(参照!D473="","",参照!D473)</f>
        <v/>
      </c>
      <c r="AY473" s="52">
        <f>IF(参照!E473="","",参照!E473)</f>
        <v>4.8999999999999998E-4</v>
      </c>
      <c r="AZ473" s="52" t="str">
        <f>IF(参照!F473="","",参照!F473)</f>
        <v>日本瓦斯(株)(旧：(株)エナジードリーム)</v>
      </c>
      <c r="BA473" s="52" t="str">
        <f>IF(参照!G473="","",参照!G473)</f>
        <v>日本瓦斯(株)(旧：(株)エナジードリーム)_</v>
      </c>
      <c r="BB473" s="52">
        <f t="shared" si="38"/>
        <v>0.49</v>
      </c>
      <c r="BD473" s="52" t="str">
        <f>IF(参照!L473="","",参照!L473)</f>
        <v>(株)フォレストパワー</v>
      </c>
    </row>
    <row r="474" spans="47:56">
      <c r="AU474" s="52" t="str">
        <f>IF(参照!A474="","",参照!A474)</f>
        <v>A0191</v>
      </c>
      <c r="AV474" s="52" t="str">
        <f>IF(参照!B474="","",参照!B474)</f>
        <v>(株)トドック電力</v>
      </c>
      <c r="AW474" s="52">
        <f>IF(参照!C474="","",参照!C474)</f>
        <v>4.6999999999999999E-4</v>
      </c>
      <c r="AX474" s="52" t="str">
        <f>IF(参照!D474="","",参照!D474)</f>
        <v/>
      </c>
      <c r="AY474" s="52">
        <f>IF(参照!E474="","",参照!E474)</f>
        <v>3.7199999999999999E-4</v>
      </c>
      <c r="AZ474" s="52" t="str">
        <f>IF(参照!F474="","",参照!F474)</f>
        <v>(株)トドック電力</v>
      </c>
      <c r="BA474" s="52" t="str">
        <f>IF(参照!G474="","",参照!G474)</f>
        <v>(株)トドック電力_</v>
      </c>
      <c r="BB474" s="52">
        <f t="shared" si="38"/>
        <v>0.372</v>
      </c>
      <c r="BD474" s="52" t="str">
        <f>IF(参照!L474="","",参照!L474)</f>
        <v>ふかやｅパワー(株)</v>
      </c>
    </row>
    <row r="475" spans="47:56">
      <c r="AU475" s="52" t="str">
        <f>IF(参照!A475="","",参照!A475)</f>
        <v>A0193</v>
      </c>
      <c r="AV475" s="52" t="str">
        <f>IF(参照!B475="","",参照!B475)</f>
        <v>九電みらいエナジー(株)</v>
      </c>
      <c r="AW475" s="52">
        <f>IF(参照!C475="","",参照!C475)</f>
        <v>4.6999999999999999E-4</v>
      </c>
      <c r="AX475" s="52" t="str">
        <f>IF(参照!D475="","",参照!D475)</f>
        <v>メニューA</v>
      </c>
      <c r="AY475" s="52">
        <f>IF(参照!E475="","",参照!E475)</f>
        <v>0</v>
      </c>
      <c r="AZ475" s="52" t="str">
        <f>IF(参照!F475="","",参照!F475)</f>
        <v>九電みらいエナジー(株)</v>
      </c>
      <c r="BA475" s="52" t="str">
        <f>IF(参照!G475="","",参照!G475)</f>
        <v>九電みらいエナジー(株)_メニューA</v>
      </c>
      <c r="BB475" s="52">
        <f t="shared" si="38"/>
        <v>0</v>
      </c>
      <c r="BD475" s="52" t="str">
        <f>IF(参照!L475="","",参照!L475)</f>
        <v>福井電力(株)</v>
      </c>
    </row>
    <row r="476" spans="47:56">
      <c r="AU476" s="52" t="str">
        <f>IF(参照!A476="","",参照!A476)</f>
        <v/>
      </c>
      <c r="AV476" s="52" t="str">
        <f>IF(参照!B476="","",参照!B476)</f>
        <v/>
      </c>
      <c r="AW476" s="52" t="str">
        <f>IF(参照!C476="","",参照!C476)</f>
        <v/>
      </c>
      <c r="AX476" s="52" t="str">
        <f>IF(参照!D476="","",参照!D476)</f>
        <v>メニューB</v>
      </c>
      <c r="AY476" s="52">
        <f>IF(参照!E476="","",参照!E476)</f>
        <v>4.3100000000000001E-4</v>
      </c>
      <c r="AZ476" s="52" t="str">
        <f>IF(参照!F476="","",参照!F476)</f>
        <v>九電みらいエナジー(株)</v>
      </c>
      <c r="BA476" s="52" t="str">
        <f>IF(参照!G476="","",参照!G476)</f>
        <v>九電みらいエナジー(株)_メニューB</v>
      </c>
      <c r="BB476" s="52">
        <f t="shared" si="38"/>
        <v>0.43099999999999999</v>
      </c>
      <c r="BD476" s="52" t="str">
        <f>IF(参照!L476="","",参照!L476)</f>
        <v>ふくしま新電力(株)</v>
      </c>
    </row>
    <row r="477" spans="47:56">
      <c r="AU477" s="52" t="str">
        <f>IF(参照!A477="","",参照!A477)</f>
        <v/>
      </c>
      <c r="AV477" s="52" t="str">
        <f>IF(参照!B477="","",参照!B477)</f>
        <v/>
      </c>
      <c r="AW477" s="52" t="str">
        <f>IF(参照!C477="","",参照!C477)</f>
        <v/>
      </c>
      <c r="AX477" s="52" t="str">
        <f>IF(参照!D477="","",参照!D477)</f>
        <v>メニューC(残差)</v>
      </c>
      <c r="AY477" s="52">
        <f>IF(参照!E477="","",参照!E477)</f>
        <v>4.7399999999999997E-4</v>
      </c>
      <c r="AZ477" s="52" t="str">
        <f>IF(参照!F477="","",参照!F477)</f>
        <v>九電みらいエナジー(株)</v>
      </c>
      <c r="BA477" s="52" t="str">
        <f>IF(参照!G477="","",参照!G477)</f>
        <v>九電みらいエナジー(株)_メニューC(残差)</v>
      </c>
      <c r="BB477" s="52">
        <f t="shared" si="38"/>
        <v>0.47399999999999998</v>
      </c>
      <c r="BD477" s="52" t="str">
        <f>IF(参照!L477="","",参照!L477)</f>
        <v>福島フェニックス電力(株)</v>
      </c>
    </row>
    <row r="478" spans="47:56">
      <c r="AU478" s="52" t="str">
        <f>IF(参照!A478="","",参照!A478)</f>
        <v/>
      </c>
      <c r="AV478" s="52" t="str">
        <f>IF(参照!B478="","",参照!B478)</f>
        <v/>
      </c>
      <c r="AW478" s="52" t="str">
        <f>IF(参照!C478="","",参照!C478)</f>
        <v/>
      </c>
      <c r="AX478" s="52" t="str">
        <f>IF(参照!D478="","",参照!D478)</f>
        <v>(参考値)事業者全体</v>
      </c>
      <c r="AY478" s="52">
        <f>IF(参照!E478="","",参照!E478)</f>
        <v>4.7399999999999997E-4</v>
      </c>
      <c r="AZ478" s="52" t="str">
        <f>IF(参照!F478="","",参照!F478)</f>
        <v>九電みらいエナジー(株)</v>
      </c>
      <c r="BA478" s="52" t="str">
        <f>IF(参照!G478="","",参照!G478)</f>
        <v>九電みらいエナジー(株)_(参考値)事業者全体</v>
      </c>
      <c r="BB478" s="52">
        <f t="shared" si="38"/>
        <v>0.47399999999999998</v>
      </c>
      <c r="BD478" s="52" t="str">
        <f>IF(参照!L478="","",参照!L478)</f>
        <v>(株)ふくしま未来パワー</v>
      </c>
    </row>
    <row r="479" spans="47:56">
      <c r="AU479" s="52" t="str">
        <f>IF(参照!A479="","",参照!A479)</f>
        <v>A0194</v>
      </c>
      <c r="AV479" s="52" t="str">
        <f>IF(参照!B479="","",参照!B479)</f>
        <v>(株)ミツウロコヴェッセル</v>
      </c>
      <c r="AW479" s="52">
        <f>IF(参照!C479="","",参照!C479)</f>
        <v>5.2500000000000008E-4</v>
      </c>
      <c r="AX479" s="52" t="str">
        <f>IF(参照!D479="","",参照!D479)</f>
        <v/>
      </c>
      <c r="AY479" s="52">
        <f>IF(参照!E479="","",参照!E479)</f>
        <v>4.6900000000000002E-4</v>
      </c>
      <c r="AZ479" s="52" t="str">
        <f>IF(参照!F479="","",参照!F479)</f>
        <v>(株)ミツウロコヴェッセル</v>
      </c>
      <c r="BA479" s="52" t="str">
        <f>IF(参照!G479="","",参照!G479)</f>
        <v>(株)ミツウロコヴェッセル_</v>
      </c>
      <c r="BB479" s="52">
        <f t="shared" si="38"/>
        <v>0.46900000000000003</v>
      </c>
      <c r="BD479" s="52" t="str">
        <f>IF(参照!L479="","",参照!L479)</f>
        <v>ふくのしま電力(株)</v>
      </c>
    </row>
    <row r="480" spans="47:56">
      <c r="AU480" s="52" t="str">
        <f>IF(参照!A480="","",参照!A480)</f>
        <v>A0195</v>
      </c>
      <c r="AV480" s="52" t="str">
        <f>IF(参照!B480="","",参照!B480)</f>
        <v>(株)フォレストパワー</v>
      </c>
      <c r="AW480" s="52">
        <f>IF(参照!C480="","",参照!C480)</f>
        <v>3.1999999999999999E-5</v>
      </c>
      <c r="AX480" s="52" t="str">
        <f>IF(参照!D480="","",参照!D480)</f>
        <v>メニューA</v>
      </c>
      <c r="AY480" s="52">
        <f>IF(参照!E480="","",参照!E480)</f>
        <v>3.77E-4</v>
      </c>
      <c r="AZ480" s="52" t="str">
        <f>IF(参照!F480="","",参照!F480)</f>
        <v>(株)フォレストパワー</v>
      </c>
      <c r="BA480" s="52" t="str">
        <f>IF(参照!G480="","",参照!G480)</f>
        <v>(株)フォレストパワー_メニューA</v>
      </c>
      <c r="BB480" s="52">
        <f t="shared" si="38"/>
        <v>0.377</v>
      </c>
      <c r="BD480" s="52" t="str">
        <f>IF(参照!L480="","",参照!L480)</f>
        <v>福山未来エナジー(株)</v>
      </c>
    </row>
    <row r="481" spans="47:56">
      <c r="AU481" s="52" t="str">
        <f>IF(参照!A481="","",参照!A481)</f>
        <v/>
      </c>
      <c r="AV481" s="52" t="str">
        <f>IF(参照!B481="","",参照!B481)</f>
        <v/>
      </c>
      <c r="AW481" s="52" t="str">
        <f>IF(参照!C481="","",参照!C481)</f>
        <v/>
      </c>
      <c r="AX481" s="52" t="str">
        <f>IF(参照!D481="","",参照!D481)</f>
        <v>メニューB(残差)</v>
      </c>
      <c r="AY481" s="52">
        <f>IF(参照!E481="","",参照!E481)</f>
        <v>4.2999999999999999E-4</v>
      </c>
      <c r="AZ481" s="52" t="str">
        <f>IF(参照!F481="","",参照!F481)</f>
        <v>(株)フォレストパワー</v>
      </c>
      <c r="BA481" s="52" t="str">
        <f>IF(参照!G481="","",参照!G481)</f>
        <v>(株)フォレストパワー_メニューB(残差)</v>
      </c>
      <c r="BB481" s="52">
        <f t="shared" si="38"/>
        <v>0.43</v>
      </c>
      <c r="BD481" s="52" t="str">
        <f>IF(参照!L481="","",参照!L481)</f>
        <v>富士山エナジー(株)</v>
      </c>
    </row>
    <row r="482" spans="47:56">
      <c r="AU482" s="52" t="str">
        <f>IF(参照!A482="","",参照!A482)</f>
        <v/>
      </c>
      <c r="AV482" s="52" t="str">
        <f>IF(参照!B482="","",参照!B482)</f>
        <v/>
      </c>
      <c r="AW482" s="52" t="str">
        <f>IF(参照!C482="","",参照!C482)</f>
        <v/>
      </c>
      <c r="AX482" s="52" t="str">
        <f>IF(参照!D482="","",参照!D482)</f>
        <v>(参考値)事業者全体</v>
      </c>
      <c r="AY482" s="52">
        <f>IF(参照!E482="","",参照!E482)</f>
        <v>5.6899999999999995E-4</v>
      </c>
      <c r="AZ482" s="52" t="str">
        <f>IF(参照!F482="","",参照!F482)</f>
        <v>(株)フォレストパワー</v>
      </c>
      <c r="BA482" s="52" t="str">
        <f>IF(参照!G482="","",参照!G482)</f>
        <v>(株)フォレストパワー_(参考値)事業者全体</v>
      </c>
      <c r="BB482" s="52">
        <f t="shared" si="38"/>
        <v>0.56899999999999995</v>
      </c>
      <c r="BD482" s="52" t="str">
        <f>IF(参照!L482="","",参照!L482)</f>
        <v>(株)富士山電力</v>
      </c>
    </row>
    <row r="483" spans="47:56">
      <c r="AU483" s="52" t="str">
        <f>IF(参照!A483="","",参照!A483)</f>
        <v>A0196</v>
      </c>
      <c r="AV483" s="52" t="str">
        <f>IF(参照!B483="","",参照!B483)</f>
        <v>日高都市ガス(株)</v>
      </c>
      <c r="AW483" s="52">
        <f>IF(参照!C483="","",参照!C483)</f>
        <v>3.6400000000000001E-4</v>
      </c>
      <c r="AX483" s="52" t="str">
        <f>IF(参照!D483="","",参照!D483)</f>
        <v/>
      </c>
      <c r="AY483" s="52">
        <f>IF(参照!E483="","",参照!E483)</f>
        <v>3.0800000000000001E-4</v>
      </c>
      <c r="AZ483" s="52" t="str">
        <f>IF(参照!F483="","",参照!F483)</f>
        <v>日高都市ガス(株)</v>
      </c>
      <c r="BA483" s="52" t="str">
        <f>IF(参照!G483="","",参照!G483)</f>
        <v>日高都市ガス(株)_</v>
      </c>
      <c r="BB483" s="52">
        <f t="shared" si="38"/>
        <v>0.308</v>
      </c>
      <c r="BD483" s="52" t="str">
        <f>IF(参照!L483="","",参照!L483)</f>
        <v>(株)藤田商店</v>
      </c>
    </row>
    <row r="484" spans="47:56">
      <c r="AU484" s="52" t="str">
        <f>IF(参照!A484="","",参照!A484)</f>
        <v>A0197</v>
      </c>
      <c r="AV484" s="52" t="str">
        <f>IF(参照!B484="","",参照!B484)</f>
        <v>(株)アドバンテック</v>
      </c>
      <c r="AW484" s="52">
        <f>IF(参照!C484="","",参照!C484)</f>
        <v>3.8299999999999999E-4</v>
      </c>
      <c r="AX484" s="52" t="str">
        <f>IF(参照!D484="","",参照!D484)</f>
        <v>メニューA</v>
      </c>
      <c r="AY484" s="52">
        <f>IF(参照!E484="","",参照!E484)</f>
        <v>0</v>
      </c>
      <c r="AZ484" s="52" t="str">
        <f>IF(参照!F484="","",参照!F484)</f>
        <v>(株)アドバンテック</v>
      </c>
      <c r="BA484" s="52" t="str">
        <f>IF(参照!G484="","",参照!G484)</f>
        <v>(株)アドバンテック_メニューA</v>
      </c>
      <c r="BB484" s="52">
        <f t="shared" si="38"/>
        <v>0</v>
      </c>
      <c r="BD484" s="52" t="str">
        <f>IF(参照!L484="","",参照!L484)</f>
        <v>武州瓦斯(株)</v>
      </c>
    </row>
    <row r="485" spans="47:56">
      <c r="AU485" s="52" t="str">
        <f>IF(参照!A485="","",参照!A485)</f>
        <v/>
      </c>
      <c r="AV485" s="52" t="str">
        <f>IF(参照!B485="","",参照!B485)</f>
        <v/>
      </c>
      <c r="AW485" s="52" t="str">
        <f>IF(参照!C485="","",参照!C485)</f>
        <v/>
      </c>
      <c r="AX485" s="52" t="str">
        <f>IF(参照!D485="","",参照!D485)</f>
        <v>メニューB</v>
      </c>
      <c r="AY485" s="52">
        <f>IF(参照!E485="","",参照!E485)</f>
        <v>0</v>
      </c>
      <c r="AZ485" s="52" t="str">
        <f>IF(参照!F485="","",参照!F485)</f>
        <v>(株)アドバンテック</v>
      </c>
      <c r="BA485" s="52" t="str">
        <f>IF(参照!G485="","",参照!G485)</f>
        <v>(株)アドバンテック_メニューB</v>
      </c>
      <c r="BB485" s="52">
        <f t="shared" si="38"/>
        <v>0</v>
      </c>
      <c r="BD485" s="52" t="str">
        <f>IF(参照!L485="","",参照!L485)</f>
        <v>(株)フソウ・エナジー</v>
      </c>
    </row>
    <row r="486" spans="47:56">
      <c r="AU486" s="52" t="str">
        <f>IF(参照!A486="","",参照!A486)</f>
        <v/>
      </c>
      <c r="AV486" s="52" t="str">
        <f>IF(参照!B486="","",参照!B486)</f>
        <v/>
      </c>
      <c r="AW486" s="52" t="str">
        <f>IF(参照!C486="","",参照!C486)</f>
        <v/>
      </c>
      <c r="AX486" s="52" t="str">
        <f>IF(参照!D486="","",参照!D486)</f>
        <v>メニューC</v>
      </c>
      <c r="AY486" s="52">
        <f>IF(参照!E486="","",参照!E486)</f>
        <v>0</v>
      </c>
      <c r="AZ486" s="52" t="str">
        <f>IF(参照!F486="","",参照!F486)</f>
        <v>(株)アドバンテック</v>
      </c>
      <c r="BA486" s="52" t="str">
        <f>IF(参照!G486="","",参照!G486)</f>
        <v>(株)アドバンテック_メニューC</v>
      </c>
      <c r="BB486" s="52">
        <f t="shared" si="38"/>
        <v>0</v>
      </c>
      <c r="BD486" s="52" t="str">
        <f>IF(参照!L486="","",参照!L486)</f>
        <v>府中・調布まちなかエナジー(株)</v>
      </c>
    </row>
    <row r="487" spans="47:56">
      <c r="AU487" s="52" t="str">
        <f>IF(参照!A487="","",参照!A487)</f>
        <v/>
      </c>
      <c r="AV487" s="52" t="str">
        <f>IF(参照!B487="","",参照!B487)</f>
        <v/>
      </c>
      <c r="AW487" s="52" t="str">
        <f>IF(参照!C487="","",参照!C487)</f>
        <v/>
      </c>
      <c r="AX487" s="52" t="str">
        <f>IF(参照!D487="","",参照!D487)</f>
        <v>メニューD</v>
      </c>
      <c r="AY487" s="52">
        <f>IF(参照!E487="","",参照!E487)</f>
        <v>8.8400000000000002E-4</v>
      </c>
      <c r="AZ487" s="52" t="str">
        <f>IF(参照!F487="","",参照!F487)</f>
        <v>(株)アドバンテック</v>
      </c>
      <c r="BA487" s="52" t="str">
        <f>IF(参照!G487="","",参照!G487)</f>
        <v>(株)アドバンテック_メニューD</v>
      </c>
      <c r="BB487" s="52">
        <f t="shared" si="38"/>
        <v>0.88400000000000001</v>
      </c>
      <c r="BD487" s="52" t="str">
        <f>IF(参照!L487="","",参照!L487)</f>
        <v>武陽ガス(株)</v>
      </c>
    </row>
    <row r="488" spans="47:56">
      <c r="AU488" s="52" t="str">
        <f>IF(参照!A488="","",参照!A488)</f>
        <v/>
      </c>
      <c r="AV488" s="52" t="str">
        <f>IF(参照!B488="","",参照!B488)</f>
        <v/>
      </c>
      <c r="AW488" s="52" t="str">
        <f>IF(参照!C488="","",参照!C488)</f>
        <v/>
      </c>
      <c r="AX488" s="52" t="str">
        <f>IF(参照!D488="","",参照!D488)</f>
        <v>メニューE(残差)</v>
      </c>
      <c r="AY488" s="52">
        <f>IF(参照!E488="","",参照!E488)</f>
        <v>4.2000000000000004E-5</v>
      </c>
      <c r="AZ488" s="52" t="str">
        <f>IF(参照!F488="","",参照!F488)</f>
        <v>(株)アドバンテック</v>
      </c>
      <c r="BA488" s="52" t="str">
        <f>IF(参照!G488="","",参照!G488)</f>
        <v>(株)アドバンテック_メニューE(残差)</v>
      </c>
      <c r="BB488" s="52">
        <f t="shared" si="38"/>
        <v>4.2000000000000003E-2</v>
      </c>
      <c r="BD488" s="52" t="str">
        <f>IF(参照!L488="","",参照!L488)</f>
        <v>フラットエナジー(株)</v>
      </c>
    </row>
    <row r="489" spans="47:56">
      <c r="AU489" s="52" t="str">
        <f>IF(参照!A489="","",参照!A489)</f>
        <v/>
      </c>
      <c r="AV489" s="52" t="str">
        <f>IF(参照!B489="","",参照!B489)</f>
        <v/>
      </c>
      <c r="AW489" s="52" t="str">
        <f>IF(参照!C489="","",参照!C489)</f>
        <v/>
      </c>
      <c r="AX489" s="52" t="str">
        <f>IF(参照!D489="","",参照!D489)</f>
        <v>(参考値)事業者全体</v>
      </c>
      <c r="AY489" s="52">
        <f>IF(参照!E489="","",参照!E489)</f>
        <v>4.9799999999999996E-4</v>
      </c>
      <c r="AZ489" s="52" t="str">
        <f>IF(参照!F489="","",参照!F489)</f>
        <v>(株)アドバンテック</v>
      </c>
      <c r="BA489" s="52" t="str">
        <f>IF(参照!G489="","",参照!G489)</f>
        <v>(株)アドバンテック_(参考値)事業者全体</v>
      </c>
      <c r="BB489" s="52">
        <f t="shared" si="38"/>
        <v>0.49799999999999994</v>
      </c>
      <c r="BD489" s="52" t="str">
        <f>IF(参照!L489="","",参照!L489)</f>
        <v>フラワーペイメント(株)</v>
      </c>
    </row>
    <row r="490" spans="47:56">
      <c r="AU490" s="52" t="str">
        <f>IF(参照!A490="","",参照!A490)</f>
        <v>A0199</v>
      </c>
      <c r="AV490" s="52" t="str">
        <f>IF(参照!B490="","",参照!B490)</f>
        <v>ローカルエナジー(株)</v>
      </c>
      <c r="AW490" s="52">
        <f>IF(参照!C490="","",参照!C490)</f>
        <v>4.4000000000000002E-4</v>
      </c>
      <c r="AX490" s="52" t="str">
        <f>IF(参照!D490="","",参照!D490)</f>
        <v>メニューA</v>
      </c>
      <c r="AY490" s="52">
        <f>IF(参照!E490="","",参照!E490)</f>
        <v>0</v>
      </c>
      <c r="AZ490" s="52" t="str">
        <f>IF(参照!F490="","",参照!F490)</f>
        <v>ローカルエナジー(株)</v>
      </c>
      <c r="BA490" s="52" t="str">
        <f>IF(参照!G490="","",参照!G490)</f>
        <v>ローカルエナジー(株)_メニューA</v>
      </c>
      <c r="BB490" s="52">
        <f t="shared" si="38"/>
        <v>0</v>
      </c>
      <c r="BD490" s="52" t="str">
        <f>IF(参照!L490="","",参照!L490)</f>
        <v>(株)ぶんごおおのエナジー</v>
      </c>
    </row>
    <row r="491" spans="47:56">
      <c r="AU491" s="52" t="str">
        <f>IF(参照!A491="","",参照!A491)</f>
        <v/>
      </c>
      <c r="AV491" s="52" t="str">
        <f>IF(参照!B491="","",参照!B491)</f>
        <v/>
      </c>
      <c r="AW491" s="52" t="str">
        <f>IF(参照!C491="","",参照!C491)</f>
        <v/>
      </c>
      <c r="AX491" s="52" t="str">
        <f>IF(参照!D491="","",参照!D491)</f>
        <v>メニューB(残差)</v>
      </c>
      <c r="AY491" s="52">
        <f>IF(参照!E491="","",参照!E491)</f>
        <v>4.2099999999999999E-4</v>
      </c>
      <c r="AZ491" s="52" t="str">
        <f>IF(参照!F491="","",参照!F491)</f>
        <v>ローカルエナジー(株)</v>
      </c>
      <c r="BA491" s="52" t="str">
        <f>IF(参照!G491="","",参照!G491)</f>
        <v>ローカルエナジー(株)_メニューB(残差)</v>
      </c>
      <c r="BB491" s="52">
        <f t="shared" si="38"/>
        <v>0.42099999999999999</v>
      </c>
      <c r="BD491" s="52" t="str">
        <f>IF(参照!L491="","",参照!L491)</f>
        <v>(株)ホープエナジー</v>
      </c>
    </row>
    <row r="492" spans="47:56">
      <c r="AU492" s="52" t="str">
        <f>IF(参照!A492="","",参照!A492)</f>
        <v/>
      </c>
      <c r="AV492" s="52" t="str">
        <f>IF(参照!B492="","",参照!B492)</f>
        <v/>
      </c>
      <c r="AW492" s="52" t="str">
        <f>IF(参照!C492="","",参照!C492)</f>
        <v/>
      </c>
      <c r="AX492" s="52" t="str">
        <f>IF(参照!D492="","",参照!D492)</f>
        <v>(参考値)事業者全体</v>
      </c>
      <c r="AY492" s="52">
        <f>IF(参照!E492="","",参照!E492)</f>
        <v>3.19E-4</v>
      </c>
      <c r="AZ492" s="52" t="str">
        <f>IF(参照!F492="","",参照!F492)</f>
        <v>ローカルエナジー(株)</v>
      </c>
      <c r="BA492" s="52" t="str">
        <f>IF(参照!G492="","",参照!G492)</f>
        <v>ローカルエナジー(株)_(参考値)事業者全体</v>
      </c>
      <c r="BB492" s="52">
        <f t="shared" si="38"/>
        <v>0.31900000000000001</v>
      </c>
      <c r="BD492" s="52" t="str">
        <f>IF(参照!L492="","",参照!L492)</f>
        <v>ホームタウンエナジー(株)</v>
      </c>
    </row>
    <row r="493" spans="47:56">
      <c r="AU493" s="52" t="str">
        <f>IF(参照!A493="","",参照!A493)</f>
        <v>A0200</v>
      </c>
      <c r="AV493" s="52" t="str">
        <f>IF(参照!B493="","",参照!B493)</f>
        <v>エネックス(株)</v>
      </c>
      <c r="AW493" s="52">
        <f>IF(参照!C493="","",参照!C493)</f>
        <v>3.01E-4</v>
      </c>
      <c r="AX493" s="52" t="str">
        <f>IF(参照!D493="","",参照!D493)</f>
        <v>メニューA</v>
      </c>
      <c r="AY493" s="52">
        <f>IF(参照!E493="","",参照!E493)</f>
        <v>0</v>
      </c>
      <c r="AZ493" s="52" t="str">
        <f>IF(参照!F493="","",参照!F493)</f>
        <v>エネックス(株)</v>
      </c>
      <c r="BA493" s="52" t="str">
        <f>IF(参照!G493="","",参照!G493)</f>
        <v>エネックス(株)_メニューA</v>
      </c>
      <c r="BB493" s="52">
        <f t="shared" si="38"/>
        <v>0</v>
      </c>
      <c r="BD493" s="52" t="str">
        <f>IF(参照!L493="","",参照!L493)</f>
        <v>(株)ほくだん</v>
      </c>
    </row>
    <row r="494" spans="47:56">
      <c r="AU494" s="52" t="str">
        <f>IF(参照!A494="","",参照!A494)</f>
        <v/>
      </c>
      <c r="AV494" s="52" t="str">
        <f>IF(参照!B494="","",参照!B494)</f>
        <v/>
      </c>
      <c r="AW494" s="52" t="str">
        <f>IF(参照!C494="","",参照!C494)</f>
        <v/>
      </c>
      <c r="AX494" s="52" t="str">
        <f>IF(参照!D494="","",参照!D494)</f>
        <v>メニューB(残差)</v>
      </c>
      <c r="AY494" s="52">
        <f>IF(参照!E494="","",参照!E494)</f>
        <v>2.12E-4</v>
      </c>
      <c r="AZ494" s="52" t="str">
        <f>IF(参照!F494="","",参照!F494)</f>
        <v>エネックス(株)</v>
      </c>
      <c r="BA494" s="52" t="str">
        <f>IF(参照!G494="","",参照!G494)</f>
        <v>エネックス(株)_メニューB(残差)</v>
      </c>
      <c r="BB494" s="52">
        <f t="shared" si="38"/>
        <v>0.21199999999999999</v>
      </c>
      <c r="BD494" s="52" t="str">
        <f>IF(参照!L494="","",参照!L494)</f>
        <v>北陸電力ビズ・エナジーソリューション(株)</v>
      </c>
    </row>
    <row r="495" spans="47:56">
      <c r="AU495" s="52" t="str">
        <f>IF(参照!A495="","",参照!A495)</f>
        <v/>
      </c>
      <c r="AV495" s="52" t="str">
        <f>IF(参照!B495="","",参照!B495)</f>
        <v/>
      </c>
      <c r="AW495" s="52" t="str">
        <f>IF(参照!C495="","",参照!C495)</f>
        <v/>
      </c>
      <c r="AX495" s="52" t="str">
        <f>IF(参照!D495="","",参照!D495)</f>
        <v>(参考値)事業者全体</v>
      </c>
      <c r="AY495" s="52">
        <f>IF(参照!E495="","",参照!E495)</f>
        <v>2.5599999999999999E-4</v>
      </c>
      <c r="AZ495" s="52" t="str">
        <f>IF(参照!F495="","",参照!F495)</f>
        <v>エネックス(株)</v>
      </c>
      <c r="BA495" s="52" t="str">
        <f>IF(参照!G495="","",参照!G495)</f>
        <v>エネックス(株)_(参考値)事業者全体</v>
      </c>
      <c r="BB495" s="52">
        <f t="shared" si="38"/>
        <v>0.25600000000000001</v>
      </c>
      <c r="BD495" s="52" t="str">
        <f>IF(参照!L495="","",参照!L495)</f>
        <v>北海道瓦斯(株)</v>
      </c>
    </row>
    <row r="496" spans="47:56">
      <c r="AU496" s="52" t="str">
        <f>IF(参照!A496="","",参照!A496)</f>
        <v>A0203</v>
      </c>
      <c r="AV496" s="52" t="str">
        <f>IF(参照!B496="","",参照!B496)</f>
        <v>(株)レクスポート</v>
      </c>
      <c r="AW496" s="52">
        <f>IF(参照!C496="","",参照!C496)</f>
        <v>4.0999999999999999E-4</v>
      </c>
      <c r="AX496" s="52" t="str">
        <f>IF(参照!D496="","",参照!D496)</f>
        <v/>
      </c>
      <c r="AY496" s="52">
        <f>IF(参照!E496="","",参照!E496)</f>
        <v>3.5399999999999999E-4</v>
      </c>
      <c r="AZ496" s="52" t="str">
        <f>IF(参照!F496="","",参照!F496)</f>
        <v>(株)レクスポート</v>
      </c>
      <c r="BA496" s="52" t="str">
        <f>IF(参照!G496="","",参照!G496)</f>
        <v>(株)レクスポート_</v>
      </c>
      <c r="BB496" s="52">
        <f t="shared" si="38"/>
        <v>0.35399999999999998</v>
      </c>
      <c r="BD496" s="52" t="str">
        <f>IF(参照!L496="","",参照!L496)</f>
        <v>北海道電力コクリエーション(株)</v>
      </c>
    </row>
    <row r="497" spans="47:56">
      <c r="AU497" s="52" t="str">
        <f>IF(参照!A497="","",参照!A497)</f>
        <v>A0204</v>
      </c>
      <c r="AV497" s="52" t="str">
        <f>IF(参照!B497="","",参照!B497)</f>
        <v>なでしこ電力(株)</v>
      </c>
      <c r="AW497" s="52">
        <f>IF(参照!C497="","",参照!C497)</f>
        <v>3.4E-5</v>
      </c>
      <c r="AX497" s="52" t="str">
        <f>IF(参照!D497="","",参照!D497)</f>
        <v/>
      </c>
      <c r="AY497" s="52">
        <f>IF(参照!E497="","",参照!E497)</f>
        <v>4.1800000000000002E-4</v>
      </c>
      <c r="AZ497" s="52" t="str">
        <f>IF(参照!F497="","",参照!F497)</f>
        <v>なでしこ電力(株)</v>
      </c>
      <c r="BA497" s="52" t="str">
        <f>IF(参照!G497="","",参照!G497)</f>
        <v>なでしこ電力(株)_</v>
      </c>
      <c r="BB497" s="52">
        <f t="shared" si="38"/>
        <v>0.41800000000000004</v>
      </c>
      <c r="BD497" s="52" t="str">
        <f>IF(参照!L497="","",参照!L497)</f>
        <v>(株)坊っちゃん電力</v>
      </c>
    </row>
    <row r="498" spans="47:56">
      <c r="AU498" s="52" t="str">
        <f>IF(参照!A498="","",参照!A498)</f>
        <v>A0206</v>
      </c>
      <c r="AV498" s="52" t="str">
        <f>IF(参照!B498="","",参照!B498)</f>
        <v>日田グリーン電力(株)</v>
      </c>
      <c r="AW498" s="52">
        <f>IF(参照!C498="","",参照!C498)</f>
        <v>3.6999999999999998E-5</v>
      </c>
      <c r="AX498" s="52" t="str">
        <f>IF(参照!D498="","",参照!D498)</f>
        <v>メニューA</v>
      </c>
      <c r="AY498" s="52">
        <f>IF(参照!E498="","",参照!E498)</f>
        <v>0</v>
      </c>
      <c r="AZ498" s="52" t="str">
        <f>IF(参照!F498="","",参照!F498)</f>
        <v>日田グリーン電力(株)</v>
      </c>
      <c r="BA498" s="52" t="str">
        <f>IF(参照!G498="","",参照!G498)</f>
        <v>日田グリーン電力(株)_メニューA</v>
      </c>
      <c r="BB498" s="52">
        <f t="shared" si="38"/>
        <v>0</v>
      </c>
      <c r="BD498" s="52" t="str">
        <f>IF(参照!L498="","",参照!L498)</f>
        <v>穂の国とよはし電力(株)</v>
      </c>
    </row>
    <row r="499" spans="47:56">
      <c r="AU499" s="52" t="str">
        <f>IF(参照!A499="","",参照!A499)</f>
        <v/>
      </c>
      <c r="AV499" s="52" t="str">
        <f>IF(参照!B499="","",参照!B499)</f>
        <v/>
      </c>
      <c r="AW499" s="52" t="str">
        <f>IF(参照!C499="","",参照!C499)</f>
        <v/>
      </c>
      <c r="AX499" s="52" t="str">
        <f>IF(参照!D499="","",参照!D499)</f>
        <v>メニューB(残差)</v>
      </c>
      <c r="AY499" s="52">
        <f>IF(参照!E499="","",参照!E499)</f>
        <v>4.0899999999999997E-4</v>
      </c>
      <c r="AZ499" s="52" t="str">
        <f>IF(参照!F499="","",参照!F499)</f>
        <v>日田グリーン電力(株)</v>
      </c>
      <c r="BA499" s="52" t="str">
        <f>IF(参照!G499="","",参照!G499)</f>
        <v>日田グリーン電力(株)_メニューB(残差)</v>
      </c>
      <c r="BB499" s="52">
        <f t="shared" si="38"/>
        <v>0.40899999999999997</v>
      </c>
      <c r="BD499" s="52" t="str">
        <f>IF(参照!L499="","",参照!L499)</f>
        <v>本庄ガス(株)</v>
      </c>
    </row>
    <row r="500" spans="47:56">
      <c r="AU500" s="52" t="str">
        <f>IF(参照!A500="","",参照!A500)</f>
        <v/>
      </c>
      <c r="AV500" s="52" t="str">
        <f>IF(参照!B500="","",参照!B500)</f>
        <v/>
      </c>
      <c r="AW500" s="52" t="str">
        <f>IF(参照!C500="","",参照!C500)</f>
        <v/>
      </c>
      <c r="AX500" s="52" t="str">
        <f>IF(参照!D500="","",参照!D500)</f>
        <v>(参考値)事業者全体</v>
      </c>
      <c r="AY500" s="52">
        <f>IF(参照!E500="","",参照!E500)</f>
        <v>3.3600000000000004E-4</v>
      </c>
      <c r="AZ500" s="52" t="str">
        <f>IF(参照!F500="","",参照!F500)</f>
        <v>日田グリーン電力(株)</v>
      </c>
      <c r="BA500" s="52" t="str">
        <f>IF(参照!G500="","",参照!G500)</f>
        <v>日田グリーン電力(株)_(参考値)事業者全体</v>
      </c>
      <c r="BB500" s="52">
        <f t="shared" si="38"/>
        <v>0.33600000000000002</v>
      </c>
      <c r="BD500" s="52" t="str">
        <f>IF(参照!L500="","",参照!L500)</f>
        <v>(株)まち未来製作所</v>
      </c>
    </row>
    <row r="501" spans="47:56">
      <c r="AU501" s="52" t="str">
        <f>IF(参照!A501="","",参照!A501)</f>
        <v>A0207</v>
      </c>
      <c r="AV501" s="52" t="str">
        <f>IF(参照!B501="","",参照!B501)</f>
        <v>(株)津軽あっぷるパワー</v>
      </c>
      <c r="AW501" s="52">
        <f>IF(参照!C501="","",参照!C501)</f>
        <v>1.5E-5</v>
      </c>
      <c r="AX501" s="52" t="str">
        <f>IF(参照!D501="","",参照!D501)</f>
        <v/>
      </c>
      <c r="AY501" s="52">
        <f>IF(参照!E501="","",参照!E501)</f>
        <v>4.3600000000000008E-4</v>
      </c>
      <c r="AZ501" s="52" t="str">
        <f>IF(参照!F501="","",参照!F501)</f>
        <v>(株)津軽あっぷるパワー</v>
      </c>
      <c r="BA501" s="52" t="str">
        <f>IF(参照!G501="","",参照!G501)</f>
        <v>(株)津軽あっぷるパワー_</v>
      </c>
      <c r="BB501" s="52">
        <f t="shared" si="38"/>
        <v>0.43600000000000005</v>
      </c>
      <c r="BD501" s="52" t="str">
        <f>IF(参照!L501="","",参照!L501)</f>
        <v>松阪新電力(株)</v>
      </c>
    </row>
    <row r="502" spans="47:56">
      <c r="AU502" s="52" t="str">
        <f>IF(参照!A502="","",参照!A502)</f>
        <v>A0208</v>
      </c>
      <c r="AV502" s="52" t="str">
        <f>IF(参照!B502="","",参照!B502)</f>
        <v>(株)花巻銀河パワー</v>
      </c>
      <c r="AW502" s="52">
        <f>IF(参照!C502="","",参照!C502)</f>
        <v>1.2999999999999999E-5</v>
      </c>
      <c r="AX502" s="52" t="str">
        <f>IF(参照!D502="","",参照!D502)</f>
        <v/>
      </c>
      <c r="AY502" s="52">
        <f>IF(参照!E502="","",参照!E502)</f>
        <v>4.35E-4</v>
      </c>
      <c r="AZ502" s="52" t="str">
        <f>IF(参照!F502="","",参照!F502)</f>
        <v>(株)花巻銀河パワー</v>
      </c>
      <c r="BA502" s="52" t="str">
        <f>IF(参照!G502="","",参照!G502)</f>
        <v>(株)花巻銀河パワー_</v>
      </c>
      <c r="BB502" s="52">
        <f t="shared" si="38"/>
        <v>0.435</v>
      </c>
      <c r="BD502" s="52" t="str">
        <f>IF(参照!L502="","",参照!L502)</f>
        <v>松本ガス(株)</v>
      </c>
    </row>
    <row r="503" spans="47:56">
      <c r="AU503" s="52" t="str">
        <f>IF(参照!A503="","",参照!A503)</f>
        <v>A0209</v>
      </c>
      <c r="AV503" s="52" t="str">
        <f>IF(参照!B503="","",参照!B503)</f>
        <v>埼玉ガス(株)</v>
      </c>
      <c r="AW503" s="52">
        <f>IF(参照!C503="","",参照!C503)</f>
        <v>3.6400000000000001E-4</v>
      </c>
      <c r="AX503" s="52" t="str">
        <f>IF(参照!D503="","",参照!D503)</f>
        <v/>
      </c>
      <c r="AY503" s="52">
        <f>IF(参照!E503="","",参照!E503)</f>
        <v>3.0800000000000001E-4</v>
      </c>
      <c r="AZ503" s="52" t="str">
        <f>IF(参照!F503="","",参照!F503)</f>
        <v>埼玉ガス(株)</v>
      </c>
      <c r="BA503" s="52" t="str">
        <f>IF(参照!G503="","",参照!G503)</f>
        <v>埼玉ガス(株)_</v>
      </c>
      <c r="BB503" s="52">
        <f t="shared" si="38"/>
        <v>0.308</v>
      </c>
      <c r="BD503" s="52" t="str">
        <f>IF(参照!L503="","",参照!L503)</f>
        <v>真庭バイオエネルギー(株)</v>
      </c>
    </row>
    <row r="504" spans="47:56">
      <c r="AU504" s="52" t="str">
        <f>IF(参照!A504="","",参照!A504)</f>
        <v>A0210</v>
      </c>
      <c r="AV504" s="52" t="str">
        <f>IF(参照!B504="","",参照!B504)</f>
        <v>宮崎パワーライン(株)</v>
      </c>
      <c r="AW504" s="52">
        <f>IF(参照!C504="","",参照!C504)</f>
        <v>4.3000000000000002E-5</v>
      </c>
      <c r="AX504" s="52" t="str">
        <f>IF(参照!D504="","",参照!D504)</f>
        <v/>
      </c>
      <c r="AY504" s="52">
        <f>IF(参照!E504="","",参照!E504)</f>
        <v>4.15E-4</v>
      </c>
      <c r="AZ504" s="52" t="str">
        <f>IF(参照!F504="","",参照!F504)</f>
        <v>宮崎パワーライン(株)</v>
      </c>
      <c r="BA504" s="52" t="str">
        <f>IF(参照!G504="","",参照!G504)</f>
        <v>宮崎パワーライン(株)_</v>
      </c>
      <c r="BB504" s="52">
        <f t="shared" si="38"/>
        <v>0.41499999999999998</v>
      </c>
      <c r="BD504" s="52" t="str">
        <f>IF(参照!L504="","",参照!L504)</f>
        <v>(株)マルイファシリティーズ</v>
      </c>
    </row>
    <row r="505" spans="47:56">
      <c r="AU505" s="52" t="str">
        <f>IF(参照!A505="","",参照!A505)</f>
        <v>A0211</v>
      </c>
      <c r="AV505" s="52" t="str">
        <f>IF(参照!B505="","",参照!B505)</f>
        <v>(株)パワー・オプティマイザー</v>
      </c>
      <c r="AW505" s="52">
        <f>IF(参照!C505="","",参照!C505)</f>
        <v>4.7800000000000002E-4</v>
      </c>
      <c r="AX505" s="52" t="str">
        <f>IF(参照!D505="","",参照!D505)</f>
        <v/>
      </c>
      <c r="AY505" s="52">
        <f>IF(参照!E505="","",参照!E505)</f>
        <v>5.22E-4</v>
      </c>
      <c r="AZ505" s="52" t="str">
        <f>IF(参照!F505="","",参照!F505)</f>
        <v>(株)パワー・オプティマイザー</v>
      </c>
      <c r="BA505" s="52" t="str">
        <f>IF(参照!G505="","",参照!G505)</f>
        <v>(株)パワー・オプティマイザー_</v>
      </c>
      <c r="BB505" s="52">
        <f t="shared" si="38"/>
        <v>0.52200000000000002</v>
      </c>
      <c r="BD505" s="52" t="str">
        <f>IF(参照!L505="","",参照!L505)</f>
        <v>(株)丸の内電力</v>
      </c>
    </row>
    <row r="506" spans="47:56">
      <c r="AU506" s="52" t="str">
        <f>IF(参照!A506="","",参照!A506)</f>
        <v>A0213</v>
      </c>
      <c r="AV506" s="52" t="str">
        <f>IF(参照!B506="","",参照!B506)</f>
        <v>(株)Ｕ－ＰＯＷＥＲ</v>
      </c>
      <c r="AW506" s="52">
        <f>IF(参照!C506="","",参照!C506)</f>
        <v>4.6799999999999999E-4</v>
      </c>
      <c r="AX506" s="52" t="str">
        <f>IF(参照!D506="","",参照!D506)</f>
        <v/>
      </c>
      <c r="AY506" s="52">
        <f>IF(参照!E506="","",参照!E506)</f>
        <v>4.9100000000000001E-4</v>
      </c>
      <c r="AZ506" s="52" t="str">
        <f>IF(参照!F506="","",参照!F506)</f>
        <v>(株)Ｕ－ＰＯＷＥＲ</v>
      </c>
      <c r="BA506" s="52" t="str">
        <f>IF(参照!G506="","",参照!G506)</f>
        <v>(株)Ｕ－ＰＯＷＥＲ_</v>
      </c>
      <c r="BB506" s="52">
        <f t="shared" si="38"/>
        <v>0.49099999999999999</v>
      </c>
      <c r="BD506" s="52" t="str">
        <f>IF(参照!L506="","",参照!L506)</f>
        <v>丸紅伊那みらいでんき(株)</v>
      </c>
    </row>
    <row r="507" spans="47:56">
      <c r="AU507" s="52" t="str">
        <f>IF(参照!A507="","",参照!A507)</f>
        <v>A0214</v>
      </c>
      <c r="AV507" s="52" t="str">
        <f>IF(参照!B507="","",参照!B507)</f>
        <v>(株)ＴＴＳパワー</v>
      </c>
      <c r="AW507" s="52">
        <f>IF(参照!C507="","",参照!C507)</f>
        <v>4.75E-4</v>
      </c>
      <c r="AX507" s="52" t="str">
        <f>IF(参照!D507="","",参照!D507)</f>
        <v/>
      </c>
      <c r="AY507" s="52">
        <f>IF(参照!E507="","",参照!E507)</f>
        <v>4.2200000000000001E-4</v>
      </c>
      <c r="AZ507" s="52" t="str">
        <f>IF(参照!F507="","",参照!F507)</f>
        <v>(株)ＴＴＳパワー</v>
      </c>
      <c r="BA507" s="52" t="str">
        <f>IF(参照!G507="","",参照!G507)</f>
        <v>(株)ＴＴＳパワー_</v>
      </c>
      <c r="BB507" s="52">
        <f t="shared" si="38"/>
        <v>0.42199999999999999</v>
      </c>
      <c r="BD507" s="52" t="str">
        <f>IF(参照!L507="","",参照!L507)</f>
        <v>丸紅新電力(株)</v>
      </c>
    </row>
    <row r="508" spans="47:56">
      <c r="AU508" s="52" t="str">
        <f>IF(参照!A508="","",参照!A508)</f>
        <v>A0216</v>
      </c>
      <c r="AV508" s="52" t="str">
        <f>IF(参照!B508="","",参照!B508)</f>
        <v>(株)岩手ウッドパワー</v>
      </c>
      <c r="AW508" s="52" t="str">
        <f>IF(参照!C508="","",参照!C508)</f>
        <v>0.000453※</v>
      </c>
      <c r="AX508" s="52" t="str">
        <f>IF(参照!D508="","",参照!D508)</f>
        <v/>
      </c>
      <c r="AY508" s="52">
        <f>IF(参照!E508="","",参照!E508)</f>
        <v>4.5100000000000001E-4</v>
      </c>
      <c r="AZ508" s="52" t="str">
        <f>IF(参照!F508="","",参照!F508)</f>
        <v>(株)岩手ウッドパワー</v>
      </c>
      <c r="BA508" s="52" t="str">
        <f>IF(参照!G508="","",参照!G508)</f>
        <v>(株)岩手ウッドパワー_</v>
      </c>
      <c r="BB508" s="52">
        <f t="shared" si="38"/>
        <v>0.45100000000000001</v>
      </c>
      <c r="BD508" s="52" t="str">
        <f>IF(参照!L508="","",参照!L508)</f>
        <v>(株)マルヰ</v>
      </c>
    </row>
    <row r="509" spans="47:56">
      <c r="AU509" s="52" t="str">
        <f>IF(参照!A509="","",参照!A509)</f>
        <v>A0217</v>
      </c>
      <c r="AV509" s="52" t="str">
        <f>IF(参照!B509="","",参照!B509)</f>
        <v>里山パワーワークス(株)</v>
      </c>
      <c r="AW509" s="52" t="str">
        <f>IF(参照!C509="","",参照!C509)</f>
        <v>0.000453※</v>
      </c>
      <c r="AX509" s="52" t="str">
        <f>IF(参照!D509="","",参照!D509)</f>
        <v/>
      </c>
      <c r="AY509" s="52">
        <f>IF(参照!E509="","",参照!E509)</f>
        <v>4.9399999999999997E-4</v>
      </c>
      <c r="AZ509" s="52" t="str">
        <f>IF(参照!F509="","",参照!F509)</f>
        <v>里山パワーワークス(株)</v>
      </c>
      <c r="BA509" s="52" t="str">
        <f>IF(参照!G509="","",参照!G509)</f>
        <v>里山パワーワークス(株)_</v>
      </c>
      <c r="BB509" s="52">
        <f t="shared" si="38"/>
        <v>0.49399999999999999</v>
      </c>
      <c r="BD509" s="52" t="str">
        <f>IF(参照!L509="","",参照!L509)</f>
        <v>三河商事(株)</v>
      </c>
    </row>
    <row r="510" spans="47:56">
      <c r="AU510" s="52" t="str">
        <f>IF(参照!A510="","",参照!A510)</f>
        <v>A0218</v>
      </c>
      <c r="AV510" s="52" t="str">
        <f>IF(参照!B510="","",参照!B510)</f>
        <v>(株)中之条パワー</v>
      </c>
      <c r="AW510" s="52">
        <f>IF(参照!C510="","",参照!C510)</f>
        <v>3.2699999999999998E-4</v>
      </c>
      <c r="AX510" s="52" t="str">
        <f>IF(参照!D510="","",参照!D510)</f>
        <v>メニューA</v>
      </c>
      <c r="AY510" s="52">
        <f>IF(参照!E510="","",参照!E510)</f>
        <v>0</v>
      </c>
      <c r="AZ510" s="52" t="str">
        <f>IF(参照!F510="","",参照!F510)</f>
        <v>(株)中之条パワー</v>
      </c>
      <c r="BA510" s="52" t="str">
        <f>IF(参照!G510="","",参照!G510)</f>
        <v>(株)中之条パワー_メニューA</v>
      </c>
      <c r="BB510" s="52">
        <f t="shared" si="38"/>
        <v>0</v>
      </c>
      <c r="BD510" s="52" t="str">
        <f>IF(参照!L510="","",参照!L510)</f>
        <v>(株)三河の山里コミュニティパワー</v>
      </c>
    </row>
    <row r="511" spans="47:56">
      <c r="AU511" s="52" t="str">
        <f>IF(参照!A511="","",参照!A511)</f>
        <v/>
      </c>
      <c r="AV511" s="52" t="str">
        <f>IF(参照!B511="","",参照!B511)</f>
        <v/>
      </c>
      <c r="AW511" s="52" t="str">
        <f>IF(参照!C511="","",参照!C511)</f>
        <v/>
      </c>
      <c r="AX511" s="52" t="str">
        <f>IF(参照!D511="","",参照!D511)</f>
        <v>メニューB(残差)</v>
      </c>
      <c r="AY511" s="52">
        <f>IF(参照!E511="","",参照!E511)</f>
        <v>4.84E-4</v>
      </c>
      <c r="AZ511" s="52" t="str">
        <f>IF(参照!F511="","",参照!F511)</f>
        <v>(株)中之条パワー</v>
      </c>
      <c r="BA511" s="52" t="str">
        <f>IF(参照!G511="","",参照!G511)</f>
        <v>(株)中之条パワー_メニューB(残差)</v>
      </c>
      <c r="BB511" s="52">
        <f t="shared" si="38"/>
        <v>0.48399999999999999</v>
      </c>
      <c r="BD511" s="52" t="str">
        <f>IF(参照!L511="","",参照!L511)</f>
        <v>三井物産(株)</v>
      </c>
    </row>
    <row r="512" spans="47:56">
      <c r="AU512" s="52" t="str">
        <f>IF(参照!A512="","",参照!A512)</f>
        <v/>
      </c>
      <c r="AV512" s="52" t="str">
        <f>IF(参照!B512="","",参照!B512)</f>
        <v/>
      </c>
      <c r="AW512" s="52" t="str">
        <f>IF(参照!C512="","",参照!C512)</f>
        <v/>
      </c>
      <c r="AX512" s="52" t="str">
        <f>IF(参照!D512="","",参照!D512)</f>
        <v>(参考値)事業者全体</v>
      </c>
      <c r="AY512" s="52">
        <f>IF(参照!E512="","",参照!E512)</f>
        <v>4.6800000000000005E-4</v>
      </c>
      <c r="AZ512" s="52" t="str">
        <f>IF(参照!F512="","",参照!F512)</f>
        <v>(株)中之条パワー</v>
      </c>
      <c r="BA512" s="52" t="str">
        <f>IF(参照!G512="","",参照!G512)</f>
        <v>(株)中之条パワー_(参考値)事業者全体</v>
      </c>
      <c r="BB512" s="52">
        <f t="shared" si="38"/>
        <v>0.46800000000000003</v>
      </c>
      <c r="BD512" s="52" t="str">
        <f>IF(参照!L512="","",参照!L512)</f>
        <v>(株)ミツウロコヴェッセル</v>
      </c>
    </row>
    <row r="513" spans="47:56">
      <c r="AU513" s="52" t="str">
        <f>IF(参照!A513="","",参照!A513)</f>
        <v>A0220</v>
      </c>
      <c r="AV513" s="52" t="str">
        <f>IF(参照!B513="","",参照!B513)</f>
        <v>日産トレーデイング(株)</v>
      </c>
      <c r="AW513" s="52">
        <f>IF(参照!C513="","",参照!C513)</f>
        <v>5.1800000000000001E-4</v>
      </c>
      <c r="AX513" s="52" t="str">
        <f>IF(参照!D513="","",参照!D513)</f>
        <v/>
      </c>
      <c r="AY513" s="52">
        <f>IF(参照!E513="","",参照!E513)</f>
        <v>5.4699999999999996E-4</v>
      </c>
      <c r="AZ513" s="52" t="str">
        <f>IF(参照!F513="","",参照!F513)</f>
        <v>日産トレーデイング(株)</v>
      </c>
      <c r="BA513" s="52" t="str">
        <f>IF(参照!G513="","",参照!G513)</f>
        <v>日産トレーデイング(株)_</v>
      </c>
      <c r="BB513" s="52">
        <f t="shared" si="38"/>
        <v>0.54699999999999993</v>
      </c>
      <c r="BD513" s="52" t="str">
        <f>IF(参照!L513="","",参照!L513)</f>
        <v>ミツウロコグリーンエネルギー(株)</v>
      </c>
    </row>
    <row r="514" spans="47:56">
      <c r="AU514" s="52" t="str">
        <f>IF(参照!A514="","",参照!A514)</f>
        <v>A0221</v>
      </c>
      <c r="AV514" s="52" t="str">
        <f>IF(参照!B514="","",参照!B514)</f>
        <v>(株)エネウィル(旧：ＪＡＧ国際エナジー(株))</v>
      </c>
      <c r="AW514" s="52">
        <f>IF(参照!C514="","",参照!C514)</f>
        <v>4.08E-4</v>
      </c>
      <c r="AX514" s="52" t="str">
        <f>IF(参照!D514="","",参照!D514)</f>
        <v>メニューA</v>
      </c>
      <c r="AY514" s="52">
        <f>IF(参照!E514="","",参照!E514)</f>
        <v>0</v>
      </c>
      <c r="AZ514" s="52" t="str">
        <f>IF(参照!F514="","",参照!F514)</f>
        <v>(株)エネウィル(旧：ＪＡＧ国際エナジー(株))</v>
      </c>
      <c r="BA514" s="52" t="str">
        <f>IF(参照!G514="","",参照!G514)</f>
        <v>(株)エネウィル(旧：ＪＡＧ国際エナジー(株))_メニューA</v>
      </c>
      <c r="BB514" s="52">
        <f t="shared" si="38"/>
        <v>0</v>
      </c>
      <c r="BD514" s="52" t="str">
        <f>IF(参照!L514="","",参照!L514)</f>
        <v>水戸電力(株)</v>
      </c>
    </row>
    <row r="515" spans="47:56">
      <c r="AU515" s="52" t="str">
        <f>IF(参照!A515="","",参照!A515)</f>
        <v/>
      </c>
      <c r="AV515" s="52" t="str">
        <f>IF(参照!B515="","",参照!B515)</f>
        <v/>
      </c>
      <c r="AW515" s="52" t="str">
        <f>IF(参照!C515="","",参照!C515)</f>
        <v/>
      </c>
      <c r="AX515" s="52" t="str">
        <f>IF(参照!D515="","",参照!D515)</f>
        <v>メニューB(残差)</v>
      </c>
      <c r="AY515" s="52">
        <f>IF(参照!E515="","",参照!E515)</f>
        <v>5.0600000000000005E-4</v>
      </c>
      <c r="AZ515" s="52" t="str">
        <f>IF(参照!F515="","",参照!F515)</f>
        <v>(株)エネウィル(旧：ＪＡＧ国際エナジー(株))</v>
      </c>
      <c r="BA515" s="52" t="str">
        <f>IF(参照!G515="","",参照!G515)</f>
        <v>(株)エネウィル(旧：ＪＡＧ国際エナジー(株))_メニューB(残差)</v>
      </c>
      <c r="BB515" s="52">
        <f t="shared" si="38"/>
        <v>0.50600000000000001</v>
      </c>
      <c r="BD515" s="52" t="str">
        <f>IF(参照!L515="","",参照!L515)</f>
        <v>(株)みとや</v>
      </c>
    </row>
    <row r="516" spans="47:56">
      <c r="AU516" s="52" t="str">
        <f>IF(参照!A516="","",参照!A516)</f>
        <v/>
      </c>
      <c r="AV516" s="52" t="str">
        <f>IF(参照!B516="","",参照!B516)</f>
        <v/>
      </c>
      <c r="AW516" s="52" t="str">
        <f>IF(参照!C516="","",参照!C516)</f>
        <v/>
      </c>
      <c r="AX516" s="52" t="str">
        <f>IF(参照!D516="","",参照!D516)</f>
        <v>(参考値)事業者全体</v>
      </c>
      <c r="AY516" s="52">
        <f>IF(参照!E516="","",参照!E516)</f>
        <v>5.2599999999999999E-4</v>
      </c>
      <c r="AZ516" s="52" t="str">
        <f>IF(参照!F516="","",参照!F516)</f>
        <v>(株)エネウィル(旧：ＪＡＧ国際エナジー(株))</v>
      </c>
      <c r="BA516" s="52" t="str">
        <f>IF(参照!G516="","",参照!G516)</f>
        <v>(株)エネウィル(旧：ＪＡＧ国際エナジー(株))_(参考値)事業者全体</v>
      </c>
      <c r="BB516" s="52">
        <f t="shared" si="38"/>
        <v>0.52600000000000002</v>
      </c>
      <c r="BD516" s="52" t="str">
        <f>IF(参照!L516="","",参照!L516)</f>
        <v>緑屋電気(株)</v>
      </c>
    </row>
    <row r="517" spans="47:56">
      <c r="AU517" s="52" t="str">
        <f>IF(参照!A517="","",参照!A517)</f>
        <v>A0222</v>
      </c>
      <c r="AV517" s="52" t="str">
        <f>IF(参照!B517="","",参照!B517)</f>
        <v>Ｎｅｘｔ　Ｐｏｗｅｒ(株)</v>
      </c>
      <c r="AW517" s="52">
        <f>IF(参照!C517="","",参照!C517)</f>
        <v>7.2099999999999996E-4</v>
      </c>
      <c r="AX517" s="52" t="str">
        <f>IF(参照!D517="","",参照!D517)</f>
        <v/>
      </c>
      <c r="AY517" s="52">
        <f>IF(参照!E517="","",参照!E517)</f>
        <v>7.0899999999999999E-4</v>
      </c>
      <c r="AZ517" s="52" t="str">
        <f>IF(参照!F517="","",参照!F517)</f>
        <v>Ｎｅｘｔ　Ｐｏｗｅｒ(株)</v>
      </c>
      <c r="BA517" s="52" t="str">
        <f>IF(参照!G517="","",参照!G517)</f>
        <v>Ｎｅｘｔ　Ｐｏｗｅｒ(株)_</v>
      </c>
      <c r="BB517" s="52">
        <f t="shared" ref="BB517:BB580" si="39">AY517*1000</f>
        <v>0.70899999999999996</v>
      </c>
      <c r="BD517" s="52" t="str">
        <f>IF(参照!L517="","",参照!L517)</f>
        <v>(株)ミナサポ</v>
      </c>
    </row>
    <row r="518" spans="47:56">
      <c r="AU518" s="52" t="str">
        <f>IF(参照!A518="","",参照!A518)</f>
        <v>A0223</v>
      </c>
      <c r="AV518" s="52" t="str">
        <f>IF(参照!B518="","",参照!B518)</f>
        <v>伊藤忠エネクスホームライフ西日本(株)</v>
      </c>
      <c r="AW518" s="52">
        <f>IF(参照!C518="","",参照!C518)</f>
        <v>4.6900000000000002E-4</v>
      </c>
      <c r="AX518" s="52" t="str">
        <f>IF(参照!D518="","",参照!D518)</f>
        <v/>
      </c>
      <c r="AY518" s="52">
        <f>IF(参照!E518="","",参照!E518)</f>
        <v>4.1300000000000001E-4</v>
      </c>
      <c r="AZ518" s="52" t="str">
        <f>IF(参照!F518="","",参照!F518)</f>
        <v>伊藤忠エネクスホームライフ西日本(株)</v>
      </c>
      <c r="BA518" s="52" t="str">
        <f>IF(参照!G518="","",参照!G518)</f>
        <v>伊藤忠エネクスホームライフ西日本(株)_</v>
      </c>
      <c r="BB518" s="52">
        <f t="shared" si="39"/>
        <v>0.41300000000000003</v>
      </c>
      <c r="BD518" s="52" t="str">
        <f>IF(参照!L518="","",参照!L518)</f>
        <v>みなとみらい電力(株)</v>
      </c>
    </row>
    <row r="519" spans="47:56">
      <c r="AU519" s="52" t="str">
        <f>IF(参照!A519="","",参照!A519)</f>
        <v>A0226</v>
      </c>
      <c r="AV519" s="52" t="str">
        <f>IF(参照!B519="","",参照!B519)</f>
        <v>グリーナ(株)</v>
      </c>
      <c r="AW519" s="52">
        <f>IF(参照!C519="","",参照!C519)</f>
        <v>4.44E-4</v>
      </c>
      <c r="AX519" s="52" t="str">
        <f>IF(参照!D519="","",参照!D519)</f>
        <v>メニューA</v>
      </c>
      <c r="AY519" s="52">
        <f>IF(参照!E519="","",参照!E519)</f>
        <v>0</v>
      </c>
      <c r="AZ519" s="52" t="str">
        <f>IF(参照!F519="","",参照!F519)</f>
        <v>グリーナ(株)</v>
      </c>
      <c r="BA519" s="52" t="str">
        <f>IF(参照!G519="","",参照!G519)</f>
        <v>グリーナ(株)_メニューA</v>
      </c>
      <c r="BB519" s="52">
        <f t="shared" si="39"/>
        <v>0</v>
      </c>
      <c r="BD519" s="52" t="str">
        <f>IF(参照!L519="","",参照!L519)</f>
        <v>みの市民エネルギー(株)</v>
      </c>
    </row>
    <row r="520" spans="47:56">
      <c r="AU520" s="52" t="str">
        <f>IF(参照!A520="","",参照!A520)</f>
        <v/>
      </c>
      <c r="AV520" s="52" t="str">
        <f>IF(参照!B520="","",参照!B520)</f>
        <v/>
      </c>
      <c r="AW520" s="52" t="str">
        <f>IF(参照!C520="","",参照!C520)</f>
        <v/>
      </c>
      <c r="AX520" s="52" t="str">
        <f>IF(参照!D520="","",参照!D520)</f>
        <v>メニューB</v>
      </c>
      <c r="AY520" s="52">
        <f>IF(参照!E520="","",参照!E520)</f>
        <v>0</v>
      </c>
      <c r="AZ520" s="52" t="str">
        <f>IF(参照!F520="","",参照!F520)</f>
        <v>グリーナ(株)</v>
      </c>
      <c r="BA520" s="52" t="str">
        <f>IF(参照!G520="","",参照!G520)</f>
        <v>グリーナ(株)_メニューB</v>
      </c>
      <c r="BB520" s="52">
        <f t="shared" si="39"/>
        <v>0</v>
      </c>
      <c r="BD520" s="52" t="str">
        <f>IF(参照!L520="","",参照!L520)</f>
        <v>(株)美作国電力</v>
      </c>
    </row>
    <row r="521" spans="47:56">
      <c r="AU521" s="52" t="str">
        <f>IF(参照!A521="","",参照!A521)</f>
        <v/>
      </c>
      <c r="AV521" s="52" t="str">
        <f>IF(参照!B521="","",参照!B521)</f>
        <v/>
      </c>
      <c r="AW521" s="52" t="str">
        <f>IF(参照!C521="","",参照!C521)</f>
        <v/>
      </c>
      <c r="AX521" s="52" t="str">
        <f>IF(参照!D521="","",参照!D521)</f>
        <v>メニューC(残差)</v>
      </c>
      <c r="AY521" s="52">
        <f>IF(参照!E521="","",参照!E521)</f>
        <v>0</v>
      </c>
      <c r="AZ521" s="52" t="str">
        <f>IF(参照!F521="","",参照!F521)</f>
        <v>グリーナ(株)</v>
      </c>
      <c r="BA521" s="52" t="str">
        <f>IF(参照!G521="","",参照!G521)</f>
        <v>グリーナ(株)_メニューC(残差)</v>
      </c>
      <c r="BB521" s="52">
        <f t="shared" si="39"/>
        <v>0</v>
      </c>
      <c r="BD521" s="52" t="str">
        <f>IF(参照!L521="","",参照!L521)</f>
        <v>(株)宮交シティ</v>
      </c>
    </row>
    <row r="522" spans="47:56">
      <c r="AU522" s="52" t="str">
        <f>IF(参照!A522="","",参照!A522)</f>
        <v/>
      </c>
      <c r="AV522" s="52" t="str">
        <f>IF(参照!B522="","",参照!B522)</f>
        <v/>
      </c>
      <c r="AW522" s="52" t="str">
        <f>IF(参照!C522="","",参照!C522)</f>
        <v/>
      </c>
      <c r="AX522" s="52" t="str">
        <f>IF(参照!D522="","",参照!D522)</f>
        <v>(参考値)事業者全体</v>
      </c>
      <c r="AY522" s="52">
        <f>IF(参照!E522="","",参照!E522)</f>
        <v>0</v>
      </c>
      <c r="AZ522" s="52" t="str">
        <f>IF(参照!F522="","",参照!F522)</f>
        <v>グリーナ(株)</v>
      </c>
      <c r="BA522" s="52" t="str">
        <f>IF(参照!G522="","",参照!G522)</f>
        <v>グリーナ(株)_(参考値)事業者全体</v>
      </c>
      <c r="BB522" s="52">
        <f t="shared" si="39"/>
        <v>0</v>
      </c>
      <c r="BD522" s="52" t="str">
        <f>IF(参照!L522="","",参照!L522)</f>
        <v>宮古新電力(株)</v>
      </c>
    </row>
    <row r="523" spans="47:56">
      <c r="AU523" s="52" t="str">
        <f>IF(参照!A523="","",参照!A523)</f>
        <v>A0227</v>
      </c>
      <c r="AV523" s="52" t="str">
        <f>IF(参照!B523="","",参照!B523)</f>
        <v>はりま電力(株)</v>
      </c>
      <c r="AW523" s="52">
        <f>IF(参照!C523="","",参照!C523)</f>
        <v>4.95E-4</v>
      </c>
      <c r="AX523" s="52" t="str">
        <f>IF(参照!D523="","",参照!D523)</f>
        <v/>
      </c>
      <c r="AY523" s="52">
        <f>IF(参照!E523="","",参照!E523)</f>
        <v>5.2599999999999999E-4</v>
      </c>
      <c r="AZ523" s="52" t="str">
        <f>IF(参照!F523="","",参照!F523)</f>
        <v>はりま電力(株)</v>
      </c>
      <c r="BA523" s="52" t="str">
        <f>IF(参照!G523="","",参照!G523)</f>
        <v>はりま電力(株)_</v>
      </c>
      <c r="BB523" s="52">
        <f t="shared" si="39"/>
        <v>0.52600000000000002</v>
      </c>
      <c r="BD523" s="52" t="str">
        <f>IF(参照!L523="","",参照!L523)</f>
        <v>(株)宮崎ガスリビング</v>
      </c>
    </row>
    <row r="524" spans="47:56">
      <c r="AU524" s="52" t="str">
        <f>IF(参照!A524="","",参照!A524)</f>
        <v>A0228</v>
      </c>
      <c r="AV524" s="52" t="str">
        <f>IF(参照!B524="","",参照!B524)</f>
        <v>(株)浜松新電力</v>
      </c>
      <c r="AW524" s="52">
        <f>IF(参照!C524="","",参照!C524)</f>
        <v>4.5000000000000003E-5</v>
      </c>
      <c r="AX524" s="52" t="str">
        <f>IF(参照!D524="","",参照!D524)</f>
        <v/>
      </c>
      <c r="AY524" s="52">
        <f>IF(参照!E524="","",参照!E524)</f>
        <v>5.0100000000000003E-4</v>
      </c>
      <c r="AZ524" s="52" t="str">
        <f>IF(参照!F524="","",参照!F524)</f>
        <v>(株)浜松新電力</v>
      </c>
      <c r="BA524" s="52" t="str">
        <f>IF(参照!G524="","",参照!G524)</f>
        <v>(株)浜松新電力_</v>
      </c>
      <c r="BB524" s="52">
        <f t="shared" si="39"/>
        <v>0.501</v>
      </c>
      <c r="BD524" s="52" t="str">
        <f>IF(参照!L524="","",参照!L524)</f>
        <v>宮崎電力(株)</v>
      </c>
    </row>
    <row r="525" spans="47:56">
      <c r="AU525" s="52" t="str">
        <f>IF(参照!A525="","",参照!A525)</f>
        <v>A0229</v>
      </c>
      <c r="AV525" s="52" t="str">
        <f>IF(参照!B525="","",参照!B525)</f>
        <v>ゼロワットパワー(株)</v>
      </c>
      <c r="AW525" s="52">
        <f>IF(参照!C525="","",参照!C525)</f>
        <v>2.5000000000000001E-5</v>
      </c>
      <c r="AX525" s="52" t="str">
        <f>IF(参照!D525="","",参照!D525)</f>
        <v>メニューA</v>
      </c>
      <c r="AY525" s="52">
        <f>IF(参照!E525="","",参照!E525)</f>
        <v>0</v>
      </c>
      <c r="AZ525" s="52" t="str">
        <f>IF(参照!F525="","",参照!F525)</f>
        <v>ゼロワットパワー(株)</v>
      </c>
      <c r="BA525" s="52" t="str">
        <f>IF(参照!G525="","",参照!G525)</f>
        <v>ゼロワットパワー(株)_メニューA</v>
      </c>
      <c r="BB525" s="52">
        <f t="shared" si="39"/>
        <v>0</v>
      </c>
      <c r="BD525" s="52" t="str">
        <f>IF(参照!L525="","",参照!L525)</f>
        <v>宮崎パワーライン(株)</v>
      </c>
    </row>
    <row r="526" spans="47:56">
      <c r="AU526" s="52" t="str">
        <f>IF(参照!A526="","",参照!A526)</f>
        <v>A0230</v>
      </c>
      <c r="AV526" s="52" t="str">
        <f>IF(参照!B526="","",参照!B526)</f>
        <v>アストマックス(株)</v>
      </c>
      <c r="AW526" s="52" t="str">
        <f>IF(参照!C526="","",参照!C526)</f>
        <v>0.000453※</v>
      </c>
      <c r="AX526" s="52" t="str">
        <f>IF(参照!D526="","",参照!D526)</f>
        <v/>
      </c>
      <c r="AY526" s="52">
        <f>IF(参照!E526="","",参照!E526)</f>
        <v>4.5300000000000001E-4</v>
      </c>
      <c r="AZ526" s="52" t="str">
        <f>IF(参照!F526="","",参照!F526)</f>
        <v>アストマックス(株)</v>
      </c>
      <c r="BA526" s="52" t="str">
        <f>IF(参照!G526="","",参照!G526)</f>
        <v>アストマックス(株)_</v>
      </c>
      <c r="BB526" s="52">
        <f t="shared" si="39"/>
        <v>0.45300000000000001</v>
      </c>
      <c r="BD526" s="52" t="str">
        <f>IF(参照!L526="","",参照!L526)</f>
        <v>みやまスマートエネルギー(株)</v>
      </c>
    </row>
    <row r="527" spans="47:56">
      <c r="AU527" s="52" t="str">
        <f>IF(参照!A527="","",参照!A527)</f>
        <v>A0231</v>
      </c>
      <c r="AV527" s="52" t="str">
        <f>IF(参照!B527="","",参照!B527)</f>
        <v>(株)やまがた新電力</v>
      </c>
      <c r="AW527" s="52">
        <f>IF(参照!C527="","",参照!C527)</f>
        <v>6.0000000000000002E-6</v>
      </c>
      <c r="AX527" s="52" t="str">
        <f>IF(参照!D527="","",参照!D527)</f>
        <v>メニューA</v>
      </c>
      <c r="AY527" s="52">
        <f>IF(参照!E527="","",参照!E527)</f>
        <v>0</v>
      </c>
      <c r="AZ527" s="52" t="str">
        <f>IF(参照!F527="","",参照!F527)</f>
        <v>(株)やまがた新電力</v>
      </c>
      <c r="BA527" s="52" t="str">
        <f>IF(参照!G527="","",参照!G527)</f>
        <v>(株)やまがた新電力_メニューA</v>
      </c>
      <c r="BB527" s="52">
        <f t="shared" si="39"/>
        <v>0</v>
      </c>
      <c r="BD527" s="52" t="str">
        <f>IF(参照!L527="","",参照!L527)</f>
        <v>みよしエナジー(株)</v>
      </c>
    </row>
    <row r="528" spans="47:56">
      <c r="AU528" s="52" t="str">
        <f>IF(参照!A528="","",参照!A528)</f>
        <v/>
      </c>
      <c r="AV528" s="52" t="str">
        <f>IF(参照!B528="","",参照!B528)</f>
        <v/>
      </c>
      <c r="AW528" s="52" t="str">
        <f>IF(参照!C528="","",参照!C528)</f>
        <v/>
      </c>
      <c r="AX528" s="52" t="str">
        <f>IF(参照!D528="","",参照!D528)</f>
        <v>メニューB(残差)</v>
      </c>
      <c r="AY528" s="52">
        <f>IF(参照!E528="","",参照!E528)</f>
        <v>6.1600000000000001E-4</v>
      </c>
      <c r="AZ528" s="52" t="str">
        <f>IF(参照!F528="","",参照!F528)</f>
        <v>(株)やまがた新電力</v>
      </c>
      <c r="BA528" s="52" t="str">
        <f>IF(参照!G528="","",参照!G528)</f>
        <v>(株)やまがた新電力_メニューB(残差)</v>
      </c>
      <c r="BB528" s="52">
        <f t="shared" si="39"/>
        <v>0.61599999999999999</v>
      </c>
      <c r="BD528" s="52" t="str">
        <f>IF(参照!L528="","",参照!L528)</f>
        <v>ミライフ(株)</v>
      </c>
    </row>
    <row r="529" spans="47:56">
      <c r="AU529" s="52" t="str">
        <f>IF(参照!A529="","",参照!A529)</f>
        <v/>
      </c>
      <c r="AV529" s="52" t="str">
        <f>IF(参照!B529="","",参照!B529)</f>
        <v/>
      </c>
      <c r="AW529" s="52" t="str">
        <f>IF(参照!C529="","",参照!C529)</f>
        <v/>
      </c>
      <c r="AX529" s="52" t="str">
        <f>IF(参照!D529="","",参照!D529)</f>
        <v>(参考値)事業者全体</v>
      </c>
      <c r="AY529" s="52">
        <f>IF(参照!E529="","",参照!E529)</f>
        <v>4.44E-4</v>
      </c>
      <c r="AZ529" s="52" t="str">
        <f>IF(参照!F529="","",参照!F529)</f>
        <v>(株)やまがた新電力</v>
      </c>
      <c r="BA529" s="52" t="str">
        <f>IF(参照!G529="","",参照!G529)</f>
        <v>(株)やまがた新電力_(参考値)事業者全体</v>
      </c>
      <c r="BB529" s="52">
        <f t="shared" si="39"/>
        <v>0.44400000000000001</v>
      </c>
      <c r="BD529" s="52" t="str">
        <f>IF(参照!L529="","",参照!L529)</f>
        <v>ミライフ東日本(株)</v>
      </c>
    </row>
    <row r="530" spans="47:56">
      <c r="AU530" s="52" t="str">
        <f>IF(参照!A530="","",参照!A530)</f>
        <v>A0232</v>
      </c>
      <c r="AV530" s="52" t="str">
        <f>IF(参照!B530="","",参照!B530)</f>
        <v>一般社団法人東松島みらいとし機構</v>
      </c>
      <c r="AW530" s="52">
        <f>IF(参照!C530="","",参照!C530)</f>
        <v>3.6299999999999999E-4</v>
      </c>
      <c r="AX530" s="52" t="str">
        <f>IF(参照!D530="","",参照!D530)</f>
        <v/>
      </c>
      <c r="AY530" s="52">
        <f>IF(参照!E530="","",参照!E530)</f>
        <v>5.5500000000000005E-4</v>
      </c>
      <c r="AZ530" s="52" t="str">
        <f>IF(参照!F530="","",参照!F530)</f>
        <v>一般社団法人東松島みらいとし機構</v>
      </c>
      <c r="BA530" s="52" t="str">
        <f>IF(参照!G530="","",参照!G530)</f>
        <v>一般社団法人東松島みらいとし機構_</v>
      </c>
      <c r="BB530" s="52">
        <f t="shared" si="39"/>
        <v>0.55500000000000005</v>
      </c>
      <c r="BD530" s="52" t="str">
        <f>IF(参照!L530="","",参照!L530)</f>
        <v>(株)明治産業</v>
      </c>
    </row>
    <row r="531" spans="47:56">
      <c r="AU531" s="52" t="str">
        <f>IF(参照!A531="","",参照!A531)</f>
        <v>A0234</v>
      </c>
      <c r="AV531" s="52" t="str">
        <f>IF(参照!B531="","",参照!B531)</f>
        <v>(株)グリーンパワー大東</v>
      </c>
      <c r="AW531" s="52">
        <f>IF(参照!C531="","",参照!C531)</f>
        <v>1.6000000000000001E-4</v>
      </c>
      <c r="AX531" s="52" t="str">
        <f>IF(参照!D531="","",参照!D531)</f>
        <v>メニューA</v>
      </c>
      <c r="AY531" s="52">
        <f>IF(参照!E531="","",参照!E531)</f>
        <v>0</v>
      </c>
      <c r="AZ531" s="52" t="str">
        <f>IF(参照!F531="","",参照!F531)</f>
        <v>(株)グリーンパワー大東</v>
      </c>
      <c r="BA531" s="52" t="str">
        <f>IF(参照!G531="","",参照!G531)</f>
        <v>(株)グリーンパワー大東_メニューA</v>
      </c>
      <c r="BB531" s="52">
        <f t="shared" si="39"/>
        <v>0</v>
      </c>
      <c r="BD531" s="52" t="str">
        <f>IF(参照!L531="","",参照!L531)</f>
        <v>名南共同エネルギー(株)</v>
      </c>
    </row>
    <row r="532" spans="47:56">
      <c r="AU532" s="52" t="str">
        <f>IF(参照!A532="","",参照!A532)</f>
        <v/>
      </c>
      <c r="AV532" s="52" t="str">
        <f>IF(参照!B532="","",参照!B532)</f>
        <v/>
      </c>
      <c r="AW532" s="52" t="str">
        <f>IF(参照!C532="","",参照!C532)</f>
        <v/>
      </c>
      <c r="AX532" s="52" t="str">
        <f>IF(参照!D532="","",参照!D532)</f>
        <v>メニューB(残差)</v>
      </c>
      <c r="AY532" s="52">
        <f>IF(参照!E532="","",参照!E532)</f>
        <v>2.0100000000000001E-4</v>
      </c>
      <c r="AZ532" s="52" t="str">
        <f>IF(参照!F532="","",参照!F532)</f>
        <v>(株)グリーンパワー大東</v>
      </c>
      <c r="BA532" s="52" t="str">
        <f>IF(参照!G532="","",参照!G532)</f>
        <v>(株)グリーンパワー大東_メニューB(残差)</v>
      </c>
      <c r="BB532" s="52">
        <f t="shared" si="39"/>
        <v>0.20100000000000001</v>
      </c>
      <c r="BD532" s="52" t="str">
        <f>IF(参照!L532="","",参照!L532)</f>
        <v>(株)メディオテック</v>
      </c>
    </row>
    <row r="533" spans="47:56">
      <c r="AU533" s="52" t="str">
        <f>IF(参照!A533="","",参照!A533)</f>
        <v/>
      </c>
      <c r="AV533" s="52" t="str">
        <f>IF(参照!B533="","",参照!B533)</f>
        <v/>
      </c>
      <c r="AW533" s="52" t="str">
        <f>IF(参照!C533="","",参照!C533)</f>
        <v/>
      </c>
      <c r="AX533" s="52" t="str">
        <f>IF(参照!D533="","",参照!D533)</f>
        <v>(参考値)事業者全体</v>
      </c>
      <c r="AY533" s="52">
        <f>IF(参照!E533="","",参照!E533)</f>
        <v>1.9600000000000002E-4</v>
      </c>
      <c r="AZ533" s="52" t="str">
        <f>IF(参照!F533="","",参照!F533)</f>
        <v>(株)グリーンパワー大東</v>
      </c>
      <c r="BA533" s="52" t="str">
        <f>IF(参照!G533="","",参照!G533)</f>
        <v>(株)グリーンパワー大東_(参考値)事業者全体</v>
      </c>
      <c r="BB533" s="52">
        <f t="shared" si="39"/>
        <v>0.19600000000000001</v>
      </c>
      <c r="BD533" s="52" t="str">
        <f>IF(参照!L533="","",参照!L533)</f>
        <v>もみじ電力(株)</v>
      </c>
    </row>
    <row r="534" spans="47:56">
      <c r="AU534" s="52" t="str">
        <f>IF(参照!A534="","",参照!A534)</f>
        <v>A0235</v>
      </c>
      <c r="AV534" s="52" t="str">
        <f>IF(参照!B534="","",参照!B534)</f>
        <v>(株)Ｋｅｎｅｓエネルギーサービス</v>
      </c>
      <c r="AW534" s="52">
        <f>IF(参照!C534="","",参照!C534)</f>
        <v>7.0500000000000001E-4</v>
      </c>
      <c r="AX534" s="52" t="str">
        <f>IF(参照!D534="","",参照!D534)</f>
        <v/>
      </c>
      <c r="AY534" s="52">
        <f>IF(参照!E534="","",参照!E534)</f>
        <v>6.9899999999999997E-4</v>
      </c>
      <c r="AZ534" s="52" t="str">
        <f>IF(参照!F534="","",参照!F534)</f>
        <v>(株)Ｋｅｎｅｓエネルギーサービス</v>
      </c>
      <c r="BA534" s="52" t="str">
        <f>IF(参照!G534="","",参照!G534)</f>
        <v>(株)Ｋｅｎｅｓエネルギーサービス_</v>
      </c>
      <c r="BB534" s="52">
        <f t="shared" si="39"/>
        <v>0.69899999999999995</v>
      </c>
      <c r="BD534" s="52" t="str">
        <f>IF(参照!L534="","",参照!L534)</f>
        <v>森の灯り(株)</v>
      </c>
    </row>
    <row r="535" spans="47:56">
      <c r="AU535" s="52" t="str">
        <f>IF(参照!A535="","",参照!A535)</f>
        <v>A0236</v>
      </c>
      <c r="AV535" s="52" t="str">
        <f>IF(参照!B535="","",参照!B535)</f>
        <v>(株)シーラパワー(旧：愛知電力(株))</v>
      </c>
      <c r="AW535" s="52">
        <f>IF(参照!C535="","",参照!C535)</f>
        <v>4.9899999999999999E-4</v>
      </c>
      <c r="AX535" s="52" t="str">
        <f>IF(参照!D535="","",参照!D535)</f>
        <v>メニューA</v>
      </c>
      <c r="AY535" s="52">
        <f>IF(参照!E535="","",参照!E535)</f>
        <v>0</v>
      </c>
      <c r="AZ535" s="52" t="str">
        <f>IF(参照!F535="","",参照!F535)</f>
        <v>(株)シーラパワー(旧：愛知電力(株))</v>
      </c>
      <c r="BA535" s="52" t="str">
        <f>IF(参照!G535="","",参照!G535)</f>
        <v>(株)シーラパワー(旧：愛知電力(株))_メニューA</v>
      </c>
      <c r="BB535" s="52">
        <f t="shared" si="39"/>
        <v>0</v>
      </c>
      <c r="BD535" s="52" t="str">
        <f>IF(参照!L535="","",参照!L535)</f>
        <v>森のエネルギー(株)</v>
      </c>
    </row>
    <row r="536" spans="47:56">
      <c r="AU536" s="52" t="str">
        <f>IF(参照!A536="","",参照!A536)</f>
        <v/>
      </c>
      <c r="AV536" s="52" t="str">
        <f>IF(参照!B536="","",参照!B536)</f>
        <v/>
      </c>
      <c r="AW536" s="52" t="str">
        <f>IF(参照!C536="","",参照!C536)</f>
        <v/>
      </c>
      <c r="AX536" s="52" t="str">
        <f>IF(参照!D536="","",参照!D536)</f>
        <v>メニューB(残差)</v>
      </c>
      <c r="AY536" s="52">
        <f>IF(参照!E536="","",参照!E536)</f>
        <v>5.4600000000000004E-4</v>
      </c>
      <c r="AZ536" s="52" t="str">
        <f>IF(参照!F536="","",参照!F536)</f>
        <v>(株)シーラパワー(旧：愛知電力(株))</v>
      </c>
      <c r="BA536" s="52" t="str">
        <f>IF(参照!G536="","",参照!G536)</f>
        <v>(株)シーラパワー(旧：愛知電力(株))_メニューB(残差)</v>
      </c>
      <c r="BB536" s="52">
        <f t="shared" si="39"/>
        <v>0.54600000000000004</v>
      </c>
      <c r="BD536" s="52" t="str">
        <f>IF(参照!L536="","",参照!L536)</f>
        <v>森の電力(株)</v>
      </c>
    </row>
    <row r="537" spans="47:56">
      <c r="AU537" s="52" t="str">
        <f>IF(参照!A537="","",参照!A537)</f>
        <v/>
      </c>
      <c r="AV537" s="52" t="str">
        <f>IF(参照!B537="","",参照!B537)</f>
        <v/>
      </c>
      <c r="AW537" s="52" t="str">
        <f>IF(参照!C537="","",参照!C537)</f>
        <v/>
      </c>
      <c r="AX537" s="52" t="str">
        <f>IF(参照!D537="","",参照!D537)</f>
        <v>(参考値)事業者全体</v>
      </c>
      <c r="AY537" s="52">
        <f>IF(参照!E537="","",参照!E537)</f>
        <v>5.1699999999999999E-4</v>
      </c>
      <c r="AZ537" s="52" t="str">
        <f>IF(参照!F537="","",参照!F537)</f>
        <v>(株)シーラパワー(旧：愛知電力(株))</v>
      </c>
      <c r="BA537" s="52" t="str">
        <f>IF(参照!G537="","",参照!G537)</f>
        <v>(株)シーラパワー(旧：愛知電力(株))_(参考値)事業者全体</v>
      </c>
      <c r="BB537" s="52">
        <f t="shared" si="39"/>
        <v>0.51700000000000002</v>
      </c>
      <c r="BD537" s="52" t="str">
        <f>IF(参照!L537="","",参照!L537)</f>
        <v>八千代エンジニヤリング(株)</v>
      </c>
    </row>
    <row r="538" spans="47:56">
      <c r="AU538" s="52" t="str">
        <f>IF(参照!A538="","",参照!A538)</f>
        <v>A0237</v>
      </c>
      <c r="AV538" s="52" t="str">
        <f>IF(参照!B538="","",参照!B538)</f>
        <v>御所野縄文電力(株)</v>
      </c>
      <c r="AW538" s="52">
        <f>IF(参照!C538="","",参照!C538)</f>
        <v>3.4E-5</v>
      </c>
      <c r="AX538" s="52" t="str">
        <f>IF(参照!D538="","",参照!D538)</f>
        <v/>
      </c>
      <c r="AY538" s="52">
        <f>IF(参照!E538="","",参照!E538)</f>
        <v>4.5199999999999998E-4</v>
      </c>
      <c r="AZ538" s="52" t="str">
        <f>IF(参照!F538="","",参照!F538)</f>
        <v>御所野縄文電力(株)</v>
      </c>
      <c r="BA538" s="52" t="str">
        <f>IF(参照!G538="","",参照!G538)</f>
        <v>御所野縄文電力(株)_</v>
      </c>
      <c r="BB538" s="52">
        <f t="shared" si="39"/>
        <v>0.45199999999999996</v>
      </c>
      <c r="BD538" s="52" t="str">
        <f>IF(参照!L538="","",参照!L538)</f>
        <v>弥富ガス協同組合</v>
      </c>
    </row>
    <row r="539" spans="47:56">
      <c r="AU539" s="52" t="str">
        <f>IF(参照!A539="","",参照!A539)</f>
        <v>A0238</v>
      </c>
      <c r="AV539" s="52" t="str">
        <f>IF(参照!B539="","",参照!B539)</f>
        <v>(株)カーボンニュートラル(旧：西多摩バイオパワー(株))</v>
      </c>
      <c r="AW539" s="52" t="str">
        <f>IF(参照!C539="","",参照!C539)</f>
        <v>0.000453※</v>
      </c>
      <c r="AX539" s="52" t="str">
        <f>IF(参照!D539="","",参照!D539)</f>
        <v/>
      </c>
      <c r="AY539" s="52">
        <f>IF(参照!E539="","",参照!E539)</f>
        <v>4.3800000000000002E-4</v>
      </c>
      <c r="AZ539" s="52" t="str">
        <f>IF(参照!F539="","",参照!F539)</f>
        <v>(株)カーボンニュートラル(旧：西多摩バイオパワー(株))</v>
      </c>
      <c r="BA539" s="52" t="str">
        <f>IF(参照!G539="","",参照!G539)</f>
        <v>(株)カーボンニュートラル(旧：西多摩バイオパワー(株))_</v>
      </c>
      <c r="BB539" s="52">
        <f t="shared" si="39"/>
        <v>0.438</v>
      </c>
      <c r="BD539" s="52" t="str">
        <f>IF(参照!L539="","",参照!L539)</f>
        <v>八幡商事(株)</v>
      </c>
    </row>
    <row r="540" spans="47:56">
      <c r="AU540" s="52" t="str">
        <f>IF(参照!A540="","",参照!A540)</f>
        <v>A0239</v>
      </c>
      <c r="AV540" s="52" t="str">
        <f>IF(参照!B540="","",参照!B540)</f>
        <v>宮古新電力(株)</v>
      </c>
      <c r="AW540" s="52">
        <f>IF(参照!C540="","",参照!C540)</f>
        <v>4.0400000000000001E-4</v>
      </c>
      <c r="AX540" s="52" t="str">
        <f>IF(参照!D540="","",参照!D540)</f>
        <v/>
      </c>
      <c r="AY540" s="52">
        <f>IF(参照!E540="","",参照!E540)</f>
        <v>3.86E-4</v>
      </c>
      <c r="AZ540" s="52" t="str">
        <f>IF(参照!F540="","",参照!F540)</f>
        <v>宮古新電力(株)</v>
      </c>
      <c r="BA540" s="52" t="str">
        <f>IF(参照!G540="","",参照!G540)</f>
        <v>宮古新電力(株)_</v>
      </c>
      <c r="BB540" s="52">
        <f t="shared" si="39"/>
        <v>0.38600000000000001</v>
      </c>
      <c r="BD540" s="52" t="str">
        <f>IF(参照!L540="","",参照!L540)</f>
        <v>(株)やまがた新電力</v>
      </c>
    </row>
    <row r="541" spans="47:56">
      <c r="AU541" s="52" t="str">
        <f>IF(参照!A541="","",参照!A541)</f>
        <v>A0240</v>
      </c>
      <c r="AV541" s="52" t="str">
        <f>IF(参照!B541="","",参照!B541)</f>
        <v>長崎地域電力(株)</v>
      </c>
      <c r="AW541" s="52">
        <f>IF(参照!C541="","",参照!C541)</f>
        <v>4.9100000000000001E-4</v>
      </c>
      <c r="AX541" s="52" t="str">
        <f>IF(参照!D541="","",参照!D541)</f>
        <v/>
      </c>
      <c r="AY541" s="52">
        <f>IF(参照!E541="","",参照!E541)</f>
        <v>4.35E-4</v>
      </c>
      <c r="AZ541" s="52" t="str">
        <f>IF(参照!F541="","",参照!F541)</f>
        <v>長崎地域電力(株)</v>
      </c>
      <c r="BA541" s="52" t="str">
        <f>IF(参照!G541="","",参照!G541)</f>
        <v>長崎地域電力(株)_</v>
      </c>
      <c r="BB541" s="52">
        <f t="shared" si="39"/>
        <v>0.435</v>
      </c>
      <c r="BD541" s="52" t="str">
        <f>IF(参照!L541="","",参照!L541)</f>
        <v>やめエネルギー(株)</v>
      </c>
    </row>
    <row r="542" spans="47:56">
      <c r="AU542" s="52" t="str">
        <f>IF(参照!A542="","",参照!A542)</f>
        <v>A0241</v>
      </c>
      <c r="AV542" s="52" t="str">
        <f>IF(参照!B542="","",参照!B542)</f>
        <v>(株)エネアーク関西</v>
      </c>
      <c r="AW542" s="52">
        <f>IF(参照!C542="","",参照!C542)</f>
        <v>4.9799999999999996E-4</v>
      </c>
      <c r="AX542" s="52" t="str">
        <f>IF(参照!D542="","",参照!D542)</f>
        <v/>
      </c>
      <c r="AY542" s="52">
        <f>IF(参照!E542="","",参照!E542)</f>
        <v>4.4200000000000001E-4</v>
      </c>
      <c r="AZ542" s="52" t="str">
        <f>IF(参照!F542="","",参照!F542)</f>
        <v>(株)エネアーク関西</v>
      </c>
      <c r="BA542" s="52" t="str">
        <f>IF(参照!G542="","",参照!G542)</f>
        <v>(株)エネアーク関西_</v>
      </c>
      <c r="BB542" s="52">
        <f t="shared" si="39"/>
        <v>0.442</v>
      </c>
      <c r="BD542" s="52" t="str">
        <f>IF(参照!L542="","",参照!L542)</f>
        <v>(株)ユーラスグリーンエナジー</v>
      </c>
    </row>
    <row r="543" spans="47:56">
      <c r="AU543" s="52" t="str">
        <f>IF(参照!A543="","",参照!A543)</f>
        <v>A0243</v>
      </c>
      <c r="AV543" s="52" t="str">
        <f>IF(参照!B543="","",参照!B543)</f>
        <v>近畿電力(株)</v>
      </c>
      <c r="AW543" s="52">
        <f>IF(参照!C543="","",参照!C543)</f>
        <v>4.8500000000000003E-4</v>
      </c>
      <c r="AX543" s="52" t="str">
        <f>IF(参照!D543="","",参照!D543)</f>
        <v/>
      </c>
      <c r="AY543" s="52">
        <f>IF(参照!E543="","",参照!E543)</f>
        <v>4.6200000000000001E-4</v>
      </c>
      <c r="AZ543" s="52" t="str">
        <f>IF(参照!F543="","",参照!F543)</f>
        <v>近畿電力(株)</v>
      </c>
      <c r="BA543" s="52" t="str">
        <f>IF(参照!G543="","",参照!G543)</f>
        <v>近畿電力(株)_</v>
      </c>
      <c r="BB543" s="52">
        <f t="shared" si="39"/>
        <v>0.46200000000000002</v>
      </c>
      <c r="BD543" s="52" t="str">
        <f>IF(参照!L543="","",参照!L543)</f>
        <v>ゆきぐに新電力(株)</v>
      </c>
    </row>
    <row r="544" spans="47:56">
      <c r="AU544" s="52" t="str">
        <f>IF(参照!A544="","",参照!A544)</f>
        <v>A0245</v>
      </c>
      <c r="AV544" s="52" t="str">
        <f>IF(参照!B544="","",参照!B544)</f>
        <v>新電力おおいた(株)</v>
      </c>
      <c r="AW544" s="52">
        <f>IF(参照!C544="","",参照!C544)</f>
        <v>4.3300000000000001E-4</v>
      </c>
      <c r="AX544" s="52" t="str">
        <f>IF(参照!D544="","",参照!D544)</f>
        <v/>
      </c>
      <c r="AY544" s="52">
        <f>IF(参照!E544="","",参照!E544)</f>
        <v>4.2000000000000002E-4</v>
      </c>
      <c r="AZ544" s="52" t="str">
        <f>IF(参照!F544="","",参照!F544)</f>
        <v>新電力おおいた(株)</v>
      </c>
      <c r="BA544" s="52" t="str">
        <f>IF(参照!G544="","",参照!G544)</f>
        <v>新電力おおいた(株)_</v>
      </c>
      <c r="BB544" s="52">
        <f t="shared" si="39"/>
        <v>0.42000000000000004</v>
      </c>
      <c r="BD544" s="52" t="str">
        <f>IF(参照!L544="","",参照!L544)</f>
        <v>(株)ユビニティー</v>
      </c>
    </row>
    <row r="545" spans="47:56">
      <c r="AU545" s="52" t="str">
        <f>IF(参照!A545="","",参照!A545)</f>
        <v>A0246</v>
      </c>
      <c r="AV545" s="52" t="str">
        <f>IF(参照!B545="","",参照!B545)</f>
        <v>(株)日本セレモニー</v>
      </c>
      <c r="AW545" s="52">
        <f>IF(参照!C545="","",参照!C545)</f>
        <v>5.0100000000000003E-4</v>
      </c>
      <c r="AX545" s="52" t="str">
        <f>IF(参照!D545="","",参照!D545)</f>
        <v/>
      </c>
      <c r="AY545" s="52">
        <f>IF(参照!E545="","",参照!E545)</f>
        <v>4.9799999999999996E-4</v>
      </c>
      <c r="AZ545" s="52" t="str">
        <f>IF(参照!F545="","",参照!F545)</f>
        <v>(株)日本セレモニー</v>
      </c>
      <c r="BA545" s="52" t="str">
        <f>IF(参照!G545="","",参照!G545)</f>
        <v>(株)日本セレモニー_</v>
      </c>
      <c r="BB545" s="52">
        <f t="shared" si="39"/>
        <v>0.49799999999999994</v>
      </c>
      <c r="BD545" s="52" t="str">
        <f>IF(参照!L545="","",参照!L545)</f>
        <v>横浜ウォーター(株)</v>
      </c>
    </row>
    <row r="546" spans="47:56">
      <c r="AU546" s="52" t="str">
        <f>IF(参照!A546="","",参照!A546)</f>
        <v>A0248</v>
      </c>
      <c r="AV546" s="52" t="str">
        <f>IF(参照!B546="","",参照!B546)</f>
        <v>(株)池見石油店</v>
      </c>
      <c r="AW546" s="52">
        <f>IF(参照!C546="","",参照!C546)</f>
        <v>5.3600000000000002E-4</v>
      </c>
      <c r="AX546" s="52" t="str">
        <f>IF(参照!D546="","",参照!D546)</f>
        <v/>
      </c>
      <c r="AY546" s="52">
        <f>IF(参照!E546="","",参照!E546)</f>
        <v>5.71E-4</v>
      </c>
      <c r="AZ546" s="52" t="str">
        <f>IF(参照!F546="","",参照!F546)</f>
        <v>(株)池見石油店</v>
      </c>
      <c r="BA546" s="52" t="str">
        <f>IF(参照!G546="","",参照!G546)</f>
        <v>(株)池見石油店_</v>
      </c>
      <c r="BB546" s="52">
        <f t="shared" si="39"/>
        <v>0.57099999999999995</v>
      </c>
      <c r="BD546" s="52" t="str">
        <f>IF(参照!L546="","",参照!L546)</f>
        <v>(株)横浜環境デザイン</v>
      </c>
    </row>
    <row r="547" spans="47:56">
      <c r="AU547" s="52" t="str">
        <f>IF(参照!A547="","",参照!A547)</f>
        <v>A0250</v>
      </c>
      <c r="AV547" s="52" t="str">
        <f>IF(参照!B547="","",参照!B547)</f>
        <v>芝浦電力(株)</v>
      </c>
      <c r="AW547" s="52">
        <f>IF(参照!C547="","",参照!C547)</f>
        <v>2.8800000000000001E-4</v>
      </c>
      <c r="AX547" s="52" t="str">
        <f>IF(参照!D547="","",参照!D547)</f>
        <v/>
      </c>
      <c r="AY547" s="52">
        <f>IF(参照!E547="","",参照!E547)</f>
        <v>4.5199999999999998E-4</v>
      </c>
      <c r="AZ547" s="52" t="str">
        <f>IF(参照!F547="","",参照!F547)</f>
        <v>芝浦電力(株)</v>
      </c>
      <c r="BA547" s="52" t="str">
        <f>IF(参照!G547="","",参照!G547)</f>
        <v>芝浦電力(株)_</v>
      </c>
      <c r="BB547" s="52">
        <f t="shared" si="39"/>
        <v>0.45199999999999996</v>
      </c>
      <c r="BD547" s="52" t="str">
        <f>IF(参照!L547="","",参照!L547)</f>
        <v>(株)吉田石油店</v>
      </c>
    </row>
    <row r="548" spans="47:56">
      <c r="AU548" s="52" t="str">
        <f>IF(参照!A548="","",参照!A548)</f>
        <v>A0253</v>
      </c>
      <c r="AV548" s="52" t="str">
        <f>IF(参照!B548="","",参照!B548)</f>
        <v>(株)地域創生ホールディングス</v>
      </c>
      <c r="AW548" s="52">
        <f>IF(参照!C548="","",参照!C548)</f>
        <v>4.84E-4</v>
      </c>
      <c r="AX548" s="52" t="str">
        <f>IF(参照!D548="","",参照!D548)</f>
        <v/>
      </c>
      <c r="AY548" s="52">
        <f>IF(参照!E548="","",参照!E548)</f>
        <v>4.7699999999999999E-4</v>
      </c>
      <c r="AZ548" s="52" t="str">
        <f>IF(参照!F548="","",参照!F548)</f>
        <v>(株)地域創生ホールディングス</v>
      </c>
      <c r="BA548" s="52" t="str">
        <f>IF(参照!G548="","",参照!G548)</f>
        <v>(株)地域創生ホールディングス_</v>
      </c>
      <c r="BB548" s="52">
        <f t="shared" si="39"/>
        <v>0.47699999999999998</v>
      </c>
      <c r="BD548" s="52" t="str">
        <f>IF(参照!L548="","",参照!L548)</f>
        <v>米子瓦斯(株)</v>
      </c>
    </row>
    <row r="549" spans="47:56">
      <c r="AU549" s="52" t="str">
        <f>IF(参照!A549="","",参照!A549)</f>
        <v>A0254</v>
      </c>
      <c r="AV549" s="52" t="str">
        <f>IF(参照!B549="","",参照!B549)</f>
        <v>スズカ電工(株)</v>
      </c>
      <c r="AW549" s="52">
        <f>IF(参照!C549="","",参照!C549)</f>
        <v>2.0799999999999999E-4</v>
      </c>
      <c r="AX549" s="52" t="str">
        <f>IF(参照!D549="","",参照!D549)</f>
        <v/>
      </c>
      <c r="AY549" s="52">
        <f>IF(参照!E549="","",参照!E549)</f>
        <v>1.9600000000000002E-4</v>
      </c>
      <c r="AZ549" s="52" t="str">
        <f>IF(参照!F549="","",参照!F549)</f>
        <v>スズカ電工(株)</v>
      </c>
      <c r="BA549" s="52" t="str">
        <f>IF(参照!G549="","",参照!G549)</f>
        <v>スズカ電工(株)_</v>
      </c>
      <c r="BB549" s="52">
        <f t="shared" si="39"/>
        <v>0.19600000000000001</v>
      </c>
      <c r="BD549" s="52" t="str">
        <f>IF(参照!L549="","",参照!L549)</f>
        <v>楽天エナジー(株)</v>
      </c>
    </row>
    <row r="550" spans="47:56">
      <c r="AU550" s="52" t="str">
        <f>IF(参照!A550="","",参照!A550)</f>
        <v>A0256</v>
      </c>
      <c r="AV550" s="52" t="str">
        <f>IF(参照!B550="","",参照!B550)</f>
        <v>(株)エーコープサービス</v>
      </c>
      <c r="AW550" s="52">
        <f>IF(参照!C550="","",参照!C550)</f>
        <v>3.1700000000000001E-4</v>
      </c>
      <c r="AX550" s="52" t="str">
        <f>IF(参照!D550="","",参照!D550)</f>
        <v/>
      </c>
      <c r="AY550" s="52">
        <f>IF(参照!E550="","",参照!E550)</f>
        <v>3.9599999999999998E-4</v>
      </c>
      <c r="AZ550" s="52" t="str">
        <f>IF(参照!F550="","",参照!F550)</f>
        <v>(株)エーコープサービス</v>
      </c>
      <c r="BA550" s="52" t="str">
        <f>IF(参照!G550="","",参照!G550)</f>
        <v>(株)エーコープサービス_</v>
      </c>
      <c r="BB550" s="52">
        <f t="shared" si="39"/>
        <v>0.39599999999999996</v>
      </c>
      <c r="BD550" s="52" t="str">
        <f>IF(参照!L550="","",参照!L550)</f>
        <v>リエスパワー(株)</v>
      </c>
    </row>
    <row r="551" spans="47:56">
      <c r="AU551" s="52" t="str">
        <f>IF(参照!A551="","",参照!A551)</f>
        <v>A0257</v>
      </c>
      <c r="AV551" s="52" t="str">
        <f>IF(参照!B551="","",参照!B551)</f>
        <v>サンリン(株)</v>
      </c>
      <c r="AW551" s="52">
        <f>IF(参照!C551="","",参照!C551)</f>
        <v>4.9700000000000005E-4</v>
      </c>
      <c r="AX551" s="52" t="str">
        <f>IF(参照!D551="","",参照!D551)</f>
        <v>メニューA</v>
      </c>
      <c r="AY551" s="52">
        <f>IF(参照!E551="","",参照!E551)</f>
        <v>0</v>
      </c>
      <c r="AZ551" s="52" t="str">
        <f>IF(参照!F551="","",参照!F551)</f>
        <v>サンリン(株)</v>
      </c>
      <c r="BA551" s="52" t="str">
        <f>IF(参照!G551="","",参照!G551)</f>
        <v>サンリン(株)_メニューA</v>
      </c>
      <c r="BB551" s="52">
        <f t="shared" si="39"/>
        <v>0</v>
      </c>
      <c r="BD551" s="52" t="str">
        <f>IF(参照!L551="","",参照!L551)</f>
        <v>リエスパワーネクスト(株)</v>
      </c>
    </row>
    <row r="552" spans="47:56">
      <c r="AU552" s="52" t="str">
        <f>IF(参照!A552="","",参照!A552)</f>
        <v/>
      </c>
      <c r="AV552" s="52" t="str">
        <f>IF(参照!B552="","",参照!B552)</f>
        <v/>
      </c>
      <c r="AW552" s="52" t="str">
        <f>IF(参照!C552="","",参照!C552)</f>
        <v/>
      </c>
      <c r="AX552" s="52" t="str">
        <f>IF(参照!D552="","",参照!D552)</f>
        <v>メニューB(残差)</v>
      </c>
      <c r="AY552" s="52">
        <f>IF(参照!E552="","",参照!E552)</f>
        <v>4.4200000000000001E-4</v>
      </c>
      <c r="AZ552" s="52" t="str">
        <f>IF(参照!F552="","",参照!F552)</f>
        <v>サンリン(株)</v>
      </c>
      <c r="BA552" s="52" t="str">
        <f>IF(参照!G552="","",参照!G552)</f>
        <v>サンリン(株)_メニューB(残差)</v>
      </c>
      <c r="BB552" s="52">
        <f t="shared" si="39"/>
        <v>0.442</v>
      </c>
      <c r="BD552" s="52" t="str">
        <f>IF(参照!L552="","",参照!L552)</f>
        <v>陸前高田しみんエネルギー(株)</v>
      </c>
    </row>
    <row r="553" spans="47:56">
      <c r="AU553" s="52" t="str">
        <f>IF(参照!A553="","",参照!A553)</f>
        <v/>
      </c>
      <c r="AV553" s="52" t="str">
        <f>IF(参照!B553="","",参照!B553)</f>
        <v/>
      </c>
      <c r="AW553" s="52" t="str">
        <f>IF(参照!C553="","",参照!C553)</f>
        <v/>
      </c>
      <c r="AX553" s="52" t="str">
        <f>IF(参照!D553="","",参照!D553)</f>
        <v>(参考値)事業者全体</v>
      </c>
      <c r="AY553" s="52">
        <f>IF(参照!E553="","",参照!E553)</f>
        <v>4.7399999999999997E-4</v>
      </c>
      <c r="AZ553" s="52" t="str">
        <f>IF(参照!F553="","",参照!F553)</f>
        <v>サンリン(株)</v>
      </c>
      <c r="BA553" s="52" t="str">
        <f>IF(参照!G553="","",参照!G553)</f>
        <v>サンリン(株)_(参考値)事業者全体</v>
      </c>
      <c r="BB553" s="52">
        <f t="shared" si="39"/>
        <v>0.47399999999999998</v>
      </c>
      <c r="BD553" s="52" t="str">
        <f>IF(参照!L553="","",参照!L553)</f>
        <v>(株)リクルート</v>
      </c>
    </row>
    <row r="554" spans="47:56">
      <c r="AU554" s="52" t="str">
        <f>IF(参照!A554="","",参照!A554)</f>
        <v>A0258</v>
      </c>
      <c r="AV554" s="52" t="str">
        <f>IF(参照!B554="","",参照!B554)</f>
        <v>(株)宮崎ガスリビング</v>
      </c>
      <c r="AW554" s="52">
        <f>IF(参照!C554="","",参照!C554)</f>
        <v>4.46E-4</v>
      </c>
      <c r="AX554" s="52" t="str">
        <f>IF(参照!D554="","",参照!D554)</f>
        <v/>
      </c>
      <c r="AY554" s="52">
        <f>IF(参照!E554="","",参照!E554)</f>
        <v>4.5300000000000001E-4</v>
      </c>
      <c r="AZ554" s="52" t="str">
        <f>IF(参照!F554="","",参照!F554)</f>
        <v>(株)宮崎ガスリビング</v>
      </c>
      <c r="BA554" s="52" t="str">
        <f>IF(参照!G554="","",参照!G554)</f>
        <v>(株)宮崎ガスリビング_</v>
      </c>
      <c r="BB554" s="52">
        <f t="shared" si="39"/>
        <v>0.45300000000000001</v>
      </c>
      <c r="BD554" s="52" t="str">
        <f>IF(参照!L554="","",参照!L554)</f>
        <v>(株)リケン工業</v>
      </c>
    </row>
    <row r="555" spans="47:56">
      <c r="AU555" s="52" t="str">
        <f>IF(参照!A555="","",参照!A555)</f>
        <v>A0259</v>
      </c>
      <c r="AV555" s="52" t="str">
        <f>IF(参照!B555="","",参照!B555)</f>
        <v>山陰エレキ・アライアンス(株)</v>
      </c>
      <c r="AW555" s="52">
        <f>IF(参照!C555="","",参照!C555)</f>
        <v>4.84E-4</v>
      </c>
      <c r="AX555" s="52" t="str">
        <f>IF(参照!D555="","",参照!D555)</f>
        <v/>
      </c>
      <c r="AY555" s="52">
        <f>IF(参照!E555="","",参照!E555)</f>
        <v>4.28E-4</v>
      </c>
      <c r="AZ555" s="52" t="str">
        <f>IF(参照!F555="","",参照!F555)</f>
        <v>山陰エレキ・アライアンス(株)</v>
      </c>
      <c r="BA555" s="52" t="str">
        <f>IF(参照!G555="","",参照!G555)</f>
        <v>山陰エレキ・アライアンス(株)_</v>
      </c>
      <c r="BB555" s="52">
        <f t="shared" si="39"/>
        <v>0.42799999999999999</v>
      </c>
      <c r="BD555" s="52" t="str">
        <f>IF(参照!L555="","",参照!L555)</f>
        <v>リコージャパン(株)</v>
      </c>
    </row>
    <row r="556" spans="47:56">
      <c r="AU556" s="52" t="str">
        <f>IF(参照!A556="","",参照!A556)</f>
        <v>A0261</v>
      </c>
      <c r="AV556" s="52" t="str">
        <f>IF(参照!B556="","",参照!B556)</f>
        <v>ミライフ東日本(株)</v>
      </c>
      <c r="AW556" s="52">
        <f>IF(参照!C556="","",参照!C556)</f>
        <v>1.3200000000000001E-4</v>
      </c>
      <c r="AX556" s="52" t="str">
        <f>IF(参照!D556="","",参照!D556)</f>
        <v/>
      </c>
      <c r="AY556" s="52">
        <f>IF(参照!E556="","",参照!E556)</f>
        <v>7.7000000000000001E-5</v>
      </c>
      <c r="AZ556" s="52" t="str">
        <f>IF(参照!F556="","",参照!F556)</f>
        <v>ミライフ東日本(株)</v>
      </c>
      <c r="BA556" s="52" t="str">
        <f>IF(参照!G556="","",参照!G556)</f>
        <v>ミライフ東日本(株)_</v>
      </c>
      <c r="BB556" s="52">
        <f t="shared" si="39"/>
        <v>7.6999999999999999E-2</v>
      </c>
      <c r="BD556" s="52" t="str">
        <f>IF(参照!L556="","",参照!L556)</f>
        <v>リストプロパティーズ(株)</v>
      </c>
    </row>
    <row r="557" spans="47:56">
      <c r="AU557" s="52" t="str">
        <f>IF(参照!A557="","",参照!A557)</f>
        <v>A0263</v>
      </c>
      <c r="AV557" s="52" t="str">
        <f>IF(参照!B557="","",参照!B557)</f>
        <v>(株)ウッドエナジー</v>
      </c>
      <c r="AW557" s="52">
        <f>IF(参照!C557="","",参照!C557)</f>
        <v>0</v>
      </c>
      <c r="AX557" s="52" t="str">
        <f>IF(参照!D557="","",参照!D557)</f>
        <v/>
      </c>
      <c r="AY557" s="52">
        <f>IF(参照!E557="","",参照!E557)</f>
        <v>4.0400000000000001E-4</v>
      </c>
      <c r="AZ557" s="52" t="str">
        <f>IF(参照!F557="","",参照!F557)</f>
        <v>(株)ウッドエナジー</v>
      </c>
      <c r="BA557" s="52" t="str">
        <f>IF(参照!G557="","",参照!G557)</f>
        <v>(株)ウッドエナジー_</v>
      </c>
      <c r="BB557" s="52">
        <f t="shared" si="39"/>
        <v>0.40400000000000003</v>
      </c>
      <c r="BD557" s="52" t="str">
        <f>IF(参照!L557="","",参照!L557)</f>
        <v>リニューアブル・ジャパン(株)(旧：(株)みらい電力)</v>
      </c>
    </row>
    <row r="558" spans="47:56">
      <c r="AU558" s="52" t="str">
        <f>IF(参照!A558="","",参照!A558)</f>
        <v>A0264</v>
      </c>
      <c r="AV558" s="52" t="str">
        <f>IF(参照!B558="","",参照!B558)</f>
        <v>山陰酸素工業(株)</v>
      </c>
      <c r="AW558" s="52">
        <f>IF(参照!C558="","",参照!C558)</f>
        <v>4.84E-4</v>
      </c>
      <c r="AX558" s="52" t="str">
        <f>IF(参照!D558="","",参照!D558)</f>
        <v/>
      </c>
      <c r="AY558" s="52">
        <f>IF(参照!E558="","",参照!E558)</f>
        <v>4.2900000000000002E-4</v>
      </c>
      <c r="AZ558" s="52" t="str">
        <f>IF(参照!F558="","",参照!F558)</f>
        <v>山陰酸素工業(株)</v>
      </c>
      <c r="BA558" s="52" t="str">
        <f>IF(参照!G558="","",参照!G558)</f>
        <v>山陰酸素工業(株)_</v>
      </c>
      <c r="BB558" s="52">
        <f t="shared" si="39"/>
        <v>0.42899999999999999</v>
      </c>
      <c r="BD558" s="52" t="str">
        <f>IF(参照!L558="","",参照!L558)</f>
        <v>(株)リミックスポイント</v>
      </c>
    </row>
    <row r="559" spans="47:56">
      <c r="AU559" s="52" t="str">
        <f>IF(参照!A559="","",参照!A559)</f>
        <v>A0265</v>
      </c>
      <c r="AV559" s="52" t="str">
        <f>IF(参照!B559="","",参照!B559)</f>
        <v>武陽ガス(株)</v>
      </c>
      <c r="AW559" s="52">
        <f>IF(参照!C559="","",参照!C559)</f>
        <v>3.6400000000000001E-4</v>
      </c>
      <c r="AX559" s="52" t="str">
        <f>IF(参照!D559="","",参照!D559)</f>
        <v/>
      </c>
      <c r="AY559" s="52">
        <f>IF(参照!E559="","",参照!E559)</f>
        <v>3.0800000000000001E-4</v>
      </c>
      <c r="AZ559" s="52" t="str">
        <f>IF(参照!F559="","",参照!F559)</f>
        <v>武陽ガス(株)</v>
      </c>
      <c r="BA559" s="52" t="str">
        <f>IF(参照!G559="","",参照!G559)</f>
        <v>武陽ガス(株)_</v>
      </c>
      <c r="BB559" s="52">
        <f t="shared" si="39"/>
        <v>0.308</v>
      </c>
      <c r="BD559" s="52" t="str">
        <f>IF(参照!L559="","",参照!L559)</f>
        <v>(株)ルーク</v>
      </c>
    </row>
    <row r="560" spans="47:56">
      <c r="AU560" s="52" t="str">
        <f>IF(参照!A560="","",参照!A560)</f>
        <v>A0267</v>
      </c>
      <c r="AV560" s="52" t="str">
        <f>IF(参照!B560="","",参照!B560)</f>
        <v>北海道電力(株)</v>
      </c>
      <c r="AW560" s="52">
        <f>IF(参照!C560="","",参照!C560)</f>
        <v>5.4900000000000001E-4</v>
      </c>
      <c r="AX560" s="52" t="str">
        <f>IF(参照!D560="","",参照!D560)</f>
        <v>メニューA</v>
      </c>
      <c r="AY560" s="52">
        <f>IF(参照!E560="","",参照!E560)</f>
        <v>0</v>
      </c>
      <c r="AZ560" s="52" t="str">
        <f>IF(参照!F560="","",参照!F560)</f>
        <v>北海道電力(株)</v>
      </c>
      <c r="BA560" s="52" t="str">
        <f>IF(参照!G560="","",参照!G560)</f>
        <v>北海道電力(株)_メニューA</v>
      </c>
      <c r="BB560" s="52">
        <f t="shared" si="39"/>
        <v>0</v>
      </c>
      <c r="BD560" s="52" t="str">
        <f>IF(参照!L560="","",参照!L560)</f>
        <v>(株)レクスポート</v>
      </c>
    </row>
    <row r="561" spans="47:56">
      <c r="AU561" s="52" t="str">
        <f>IF(参照!A561="","",参照!A561)</f>
        <v/>
      </c>
      <c r="AV561" s="52" t="str">
        <f>IF(参照!B561="","",参照!B561)</f>
        <v/>
      </c>
      <c r="AW561" s="52" t="str">
        <f>IF(参照!C561="","",参照!C561)</f>
        <v/>
      </c>
      <c r="AX561" s="52" t="str">
        <f>IF(参照!D561="","",参照!D561)</f>
        <v>メニューB</v>
      </c>
      <c r="AY561" s="52">
        <f>IF(参照!E561="","",参照!E561)</f>
        <v>0</v>
      </c>
      <c r="AZ561" s="52" t="str">
        <f>IF(参照!F561="","",参照!F561)</f>
        <v>北海道電力(株)</v>
      </c>
      <c r="BA561" s="52" t="str">
        <f>IF(参照!G561="","",参照!G561)</f>
        <v>北海道電力(株)_メニューB</v>
      </c>
      <c r="BB561" s="52">
        <f t="shared" si="39"/>
        <v>0</v>
      </c>
      <c r="BD561" s="52" t="str">
        <f>IF(参照!L561="","",参照!L561)</f>
        <v>レネックス電力合同会社</v>
      </c>
    </row>
    <row r="562" spans="47:56">
      <c r="AU562" s="52" t="str">
        <f>IF(参照!A562="","",参照!A562)</f>
        <v/>
      </c>
      <c r="AV562" s="52" t="str">
        <f>IF(参照!B562="","",参照!B562)</f>
        <v/>
      </c>
      <c r="AW562" s="52" t="str">
        <f>IF(参照!C562="","",参照!C562)</f>
        <v/>
      </c>
      <c r="AX562" s="52" t="str">
        <f>IF(参照!D562="","",参照!D562)</f>
        <v>メニューC(残差)</v>
      </c>
      <c r="AY562" s="52">
        <f>IF(参照!E562="","",参照!E562)</f>
        <v>5.3700000000000004E-4</v>
      </c>
      <c r="AZ562" s="52" t="str">
        <f>IF(参照!F562="","",参照!F562)</f>
        <v>北海道電力(株)</v>
      </c>
      <c r="BA562" s="52" t="str">
        <f>IF(参照!G562="","",参照!G562)</f>
        <v>北海道電力(株)_メニューC(残差)</v>
      </c>
      <c r="BB562" s="52">
        <f t="shared" si="39"/>
        <v>0.53700000000000003</v>
      </c>
      <c r="BD562" s="52" t="str">
        <f>IF(参照!L562="","",参照!L562)</f>
        <v>レモンガス(株)</v>
      </c>
    </row>
    <row r="563" spans="47:56">
      <c r="AU563" s="52" t="str">
        <f>IF(参照!A563="","",参照!A563)</f>
        <v/>
      </c>
      <c r="AV563" s="52" t="str">
        <f>IF(参照!B563="","",参照!B563)</f>
        <v/>
      </c>
      <c r="AW563" s="52" t="str">
        <f>IF(参照!C563="","",参照!C563)</f>
        <v/>
      </c>
      <c r="AX563" s="52" t="str">
        <f>IF(参照!D563="","",参照!D563)</f>
        <v>(参考値)事業者全体</v>
      </c>
      <c r="AY563" s="52">
        <f>IF(参照!E563="","",参照!E563)</f>
        <v>5.4900000000000001E-4</v>
      </c>
      <c r="AZ563" s="52" t="str">
        <f>IF(参照!F563="","",参照!F563)</f>
        <v>北海道電力(株)</v>
      </c>
      <c r="BA563" s="52" t="str">
        <f>IF(参照!G563="","",参照!G563)</f>
        <v>北海道電力(株)_(参考値)事業者全体</v>
      </c>
      <c r="BB563" s="52">
        <f t="shared" si="39"/>
        <v>0.54900000000000004</v>
      </c>
      <c r="BD563" s="52" t="str">
        <f>IF(参照!L563="","",参照!L563)</f>
        <v>ローカルエナジー(株)</v>
      </c>
    </row>
    <row r="564" spans="47:56">
      <c r="AU564" s="52" t="str">
        <f>IF(参照!A564="","",参照!A564)</f>
        <v>A0268</v>
      </c>
      <c r="AV564" s="52" t="str">
        <f>IF(参照!B564="","",参照!B564)</f>
        <v>東北電力(株)</v>
      </c>
      <c r="AW564" s="52">
        <f>IF(参照!C564="","",参照!C564)</f>
        <v>4.9600000000000002E-4</v>
      </c>
      <c r="AX564" s="52" t="str">
        <f>IF(参照!D564="","",参照!D564)</f>
        <v>メニューA</v>
      </c>
      <c r="AY564" s="52">
        <f>IF(参照!E564="","",参照!E564)</f>
        <v>0</v>
      </c>
      <c r="AZ564" s="52" t="str">
        <f>IF(参照!F564="","",参照!F564)</f>
        <v>東北電力(株)</v>
      </c>
      <c r="BA564" s="52" t="str">
        <f>IF(参照!G564="","",参照!G564)</f>
        <v>東北電力(株)_メニューA</v>
      </c>
      <c r="BB564" s="52">
        <f t="shared" si="39"/>
        <v>0</v>
      </c>
      <c r="BD564" s="52" t="str">
        <f>IF(参照!L564="","",参照!L564)</f>
        <v>ローカルでんき(株)</v>
      </c>
    </row>
    <row r="565" spans="47:56">
      <c r="AU565" s="52" t="str">
        <f>IF(参照!A565="","",参照!A565)</f>
        <v/>
      </c>
      <c r="AV565" s="52" t="str">
        <f>IF(参照!B565="","",参照!B565)</f>
        <v/>
      </c>
      <c r="AW565" s="52" t="str">
        <f>IF(参照!C565="","",参照!C565)</f>
        <v/>
      </c>
      <c r="AX565" s="52" t="str">
        <f>IF(参照!D565="","",参照!D565)</f>
        <v>メニューB</v>
      </c>
      <c r="AY565" s="52">
        <f>IF(参照!E565="","",参照!E565)</f>
        <v>0</v>
      </c>
      <c r="AZ565" s="52" t="str">
        <f>IF(参照!F565="","",参照!F565)</f>
        <v>東北電力(株)</v>
      </c>
      <c r="BA565" s="52" t="str">
        <f>IF(参照!G565="","",参照!G565)</f>
        <v>東北電力(株)_メニューB</v>
      </c>
      <c r="BB565" s="52">
        <f t="shared" si="39"/>
        <v>0</v>
      </c>
      <c r="BD565" s="52" t="str">
        <f>IF(参照!L565="","",参照!L565)</f>
        <v>和歌山電力(株)</v>
      </c>
    </row>
    <row r="566" spans="47:56">
      <c r="AU566" s="52" t="str">
        <f>IF(参照!A566="","",参照!A566)</f>
        <v/>
      </c>
      <c r="AV566" s="52" t="str">
        <f>IF(参照!B566="","",参照!B566)</f>
        <v/>
      </c>
      <c r="AW566" s="52" t="str">
        <f>IF(参照!C566="","",参照!C566)</f>
        <v/>
      </c>
      <c r="AX566" s="52" t="str">
        <f>IF(参照!D566="","",参照!D566)</f>
        <v>メニューC(残差)</v>
      </c>
      <c r="AY566" s="52">
        <f>IF(参照!E566="","",参照!E566)</f>
        <v>4.8799999999999999E-4</v>
      </c>
      <c r="AZ566" s="52" t="str">
        <f>IF(参照!F566="","",参照!F566)</f>
        <v>東北電力(株)</v>
      </c>
      <c r="BA566" s="52" t="str">
        <f>IF(参照!G566="","",参照!G566)</f>
        <v>東北電力(株)_メニューC(残差)</v>
      </c>
      <c r="BB566" s="52">
        <f t="shared" si="39"/>
        <v>0.48799999999999999</v>
      </c>
      <c r="BD566" s="52" t="str">
        <f>IF(参照!L566="","",参照!L566)</f>
        <v>綿半パートナーズ(株)</v>
      </c>
    </row>
    <row r="567" spans="47:56">
      <c r="AU567" s="52" t="str">
        <f>IF(参照!A567="","",参照!A567)</f>
        <v/>
      </c>
      <c r="AV567" s="52" t="str">
        <f>IF(参照!B567="","",参照!B567)</f>
        <v/>
      </c>
      <c r="AW567" s="52" t="str">
        <f>IF(参照!C567="","",参照!C567)</f>
        <v/>
      </c>
      <c r="AX567" s="52" t="str">
        <f>IF(参照!D567="","",参照!D567)</f>
        <v>(参考値)事業者全体</v>
      </c>
      <c r="AY567" s="52">
        <f>IF(参照!E567="","",参照!E567)</f>
        <v>4.57E-4</v>
      </c>
      <c r="AZ567" s="52" t="str">
        <f>IF(参照!F567="","",参照!F567)</f>
        <v>東北電力(株)</v>
      </c>
      <c r="BA567" s="52" t="str">
        <f>IF(参照!G567="","",参照!G567)</f>
        <v>東北電力(株)_(参考値)事業者全体</v>
      </c>
      <c r="BB567" s="52">
        <f t="shared" si="39"/>
        <v>0.45700000000000002</v>
      </c>
      <c r="BD567" s="52" t="str">
        <f>IF(参照!L567="","",参照!L567)</f>
        <v>ワタミエナジー(株)</v>
      </c>
    </row>
    <row r="568" spans="47:56">
      <c r="AU568" s="52" t="str">
        <f>IF(参照!A568="","",参照!A568)</f>
        <v>A0269</v>
      </c>
      <c r="AV568" s="52" t="str">
        <f>IF(参照!B568="","",参照!B568)</f>
        <v>東京電力エナジーパートナー(株)</v>
      </c>
      <c r="AW568" s="52">
        <f>IF(参照!C568="","",参照!C568)</f>
        <v>4.57E-4</v>
      </c>
      <c r="AX568" s="52" t="str">
        <f>IF(参照!D568="","",参照!D568)</f>
        <v>メニューA</v>
      </c>
      <c r="AY568" s="52">
        <f>IF(参照!E568="","",参照!E568)</f>
        <v>0</v>
      </c>
      <c r="AZ568" s="52" t="str">
        <f>IF(参照!F568="","",参照!F568)</f>
        <v>東京電力エナジーパートナー(株)</v>
      </c>
      <c r="BA568" s="52" t="str">
        <f>IF(参照!G568="","",参照!G568)</f>
        <v>東京電力エナジーパートナー(株)_メニューA</v>
      </c>
      <c r="BB568" s="52">
        <f t="shared" si="39"/>
        <v>0</v>
      </c>
      <c r="BD568" s="52" t="str">
        <f>IF(参照!L568="","",参照!L568)</f>
        <v>ワンワールドエナジー(株)(旧：(株)地方創生テクノロジーラボ)</v>
      </c>
    </row>
    <row r="569" spans="47:56">
      <c r="AU569" s="52" t="str">
        <f>IF(参照!A569="","",参照!A569)</f>
        <v/>
      </c>
      <c r="AV569" s="52" t="str">
        <f>IF(参照!B569="","",参照!B569)</f>
        <v/>
      </c>
      <c r="AW569" s="52" t="str">
        <f>IF(参照!C569="","",参照!C569)</f>
        <v/>
      </c>
      <c r="AX569" s="52" t="str">
        <f>IF(参照!D569="","",参照!D569)</f>
        <v>メニューB</v>
      </c>
      <c r="AY569" s="52">
        <f>IF(参照!E569="","",参照!E569)</f>
        <v>0</v>
      </c>
      <c r="AZ569" s="52" t="str">
        <f>IF(参照!F569="","",参照!F569)</f>
        <v>東京電力エナジーパートナー(株)</v>
      </c>
      <c r="BA569" s="52" t="str">
        <f>IF(参照!G569="","",参照!G569)</f>
        <v>東京電力エナジーパートナー(株)_メニューB</v>
      </c>
      <c r="BB569" s="52">
        <f t="shared" si="39"/>
        <v>0</v>
      </c>
      <c r="BD569" s="52" t="str">
        <f>IF(参照!L569="","",参照!L569)</f>
        <v/>
      </c>
    </row>
    <row r="570" spans="47:56">
      <c r="AU570" s="52" t="str">
        <f>IF(参照!A570="","",参照!A570)</f>
        <v/>
      </c>
      <c r="AV570" s="52" t="str">
        <f>IF(参照!B570="","",参照!B570)</f>
        <v/>
      </c>
      <c r="AW570" s="52" t="str">
        <f>IF(参照!C570="","",参照!C570)</f>
        <v/>
      </c>
      <c r="AX570" s="52" t="str">
        <f>IF(参照!D570="","",参照!D570)</f>
        <v>メニューC</v>
      </c>
      <c r="AY570" s="52">
        <f>IF(参照!E570="","",参照!E570)</f>
        <v>0</v>
      </c>
      <c r="AZ570" s="52" t="str">
        <f>IF(参照!F570="","",参照!F570)</f>
        <v>東京電力エナジーパートナー(株)</v>
      </c>
      <c r="BA570" s="52" t="str">
        <f>IF(参照!G570="","",参照!G570)</f>
        <v>東京電力エナジーパートナー(株)_メニューC</v>
      </c>
      <c r="BB570" s="52">
        <f t="shared" si="39"/>
        <v>0</v>
      </c>
      <c r="BD570" s="52" t="str">
        <f>IF(参照!L570="","",参照!L570)</f>
        <v/>
      </c>
    </row>
    <row r="571" spans="47:56">
      <c r="AU571" s="52" t="str">
        <f>IF(参照!A571="","",参照!A571)</f>
        <v/>
      </c>
      <c r="AV571" s="52" t="str">
        <f>IF(参照!B571="","",参照!B571)</f>
        <v/>
      </c>
      <c r="AW571" s="52" t="str">
        <f>IF(参照!C571="","",参照!C571)</f>
        <v/>
      </c>
      <c r="AX571" s="52" t="str">
        <f>IF(参照!D571="","",参照!D571)</f>
        <v>メニューD</v>
      </c>
      <c r="AY571" s="52">
        <f>IF(参照!E571="","",参照!E571)</f>
        <v>0</v>
      </c>
      <c r="AZ571" s="52" t="str">
        <f>IF(参照!F571="","",参照!F571)</f>
        <v>東京電力エナジーパートナー(株)</v>
      </c>
      <c r="BA571" s="52" t="str">
        <f>IF(参照!G571="","",参照!G571)</f>
        <v>東京電力エナジーパートナー(株)_メニューD</v>
      </c>
      <c r="BB571" s="52">
        <f t="shared" si="39"/>
        <v>0</v>
      </c>
      <c r="BD571" s="52" t="str">
        <f>IF(参照!L571="","",参照!L571)</f>
        <v/>
      </c>
    </row>
    <row r="572" spans="47:56">
      <c r="AU572" s="52" t="str">
        <f>IF(参照!A572="","",参照!A572)</f>
        <v/>
      </c>
      <c r="AV572" s="52" t="str">
        <f>IF(参照!B572="","",参照!B572)</f>
        <v/>
      </c>
      <c r="AW572" s="52" t="str">
        <f>IF(参照!C572="","",参照!C572)</f>
        <v/>
      </c>
      <c r="AX572" s="52" t="str">
        <f>IF(参照!D572="","",参照!D572)</f>
        <v>メニューE</v>
      </c>
      <c r="AY572" s="52">
        <f>IF(参照!E572="","",参照!E572)</f>
        <v>0</v>
      </c>
      <c r="AZ572" s="52" t="str">
        <f>IF(参照!F572="","",参照!F572)</f>
        <v>東京電力エナジーパートナー(株)</v>
      </c>
      <c r="BA572" s="52" t="str">
        <f>IF(参照!G572="","",参照!G572)</f>
        <v>東京電力エナジーパートナー(株)_メニューE</v>
      </c>
      <c r="BB572" s="52">
        <f t="shared" si="39"/>
        <v>0</v>
      </c>
      <c r="BD572" s="52" t="str">
        <f>IF(参照!L572="","",参照!L572)</f>
        <v/>
      </c>
    </row>
    <row r="573" spans="47:56">
      <c r="AU573" s="52" t="str">
        <f>IF(参照!A573="","",参照!A573)</f>
        <v/>
      </c>
      <c r="AV573" s="52" t="str">
        <f>IF(参照!B573="","",参照!B573)</f>
        <v/>
      </c>
      <c r="AW573" s="52" t="str">
        <f>IF(参照!C573="","",参照!C573)</f>
        <v/>
      </c>
      <c r="AX573" s="52" t="str">
        <f>IF(参照!D573="","",参照!D573)</f>
        <v>メニューF</v>
      </c>
      <c r="AY573" s="52">
        <f>IF(参照!E573="","",参照!E573)</f>
        <v>0</v>
      </c>
      <c r="AZ573" s="52" t="str">
        <f>IF(参照!F573="","",参照!F573)</f>
        <v>東京電力エナジーパートナー(株)</v>
      </c>
      <c r="BA573" s="52" t="str">
        <f>IF(参照!G573="","",参照!G573)</f>
        <v>東京電力エナジーパートナー(株)_メニューF</v>
      </c>
      <c r="BB573" s="52">
        <f t="shared" si="39"/>
        <v>0</v>
      </c>
      <c r="BD573" s="52" t="str">
        <f>IF(参照!L573="","",参照!L573)</f>
        <v/>
      </c>
    </row>
    <row r="574" spans="47:56">
      <c r="AU574" s="52" t="str">
        <f>IF(参照!A574="","",参照!A574)</f>
        <v/>
      </c>
      <c r="AV574" s="52" t="str">
        <f>IF(参照!B574="","",参照!B574)</f>
        <v/>
      </c>
      <c r="AW574" s="52" t="str">
        <f>IF(参照!C574="","",参照!C574)</f>
        <v/>
      </c>
      <c r="AX574" s="52" t="str">
        <f>IF(参照!D574="","",参照!D574)</f>
        <v>メニューG</v>
      </c>
      <c r="AY574" s="52">
        <f>IF(参照!E574="","",参照!E574)</f>
        <v>0</v>
      </c>
      <c r="AZ574" s="52" t="str">
        <f>IF(参照!F574="","",参照!F574)</f>
        <v>東京電力エナジーパートナー(株)</v>
      </c>
      <c r="BA574" s="52" t="str">
        <f>IF(参照!G574="","",参照!G574)</f>
        <v>東京電力エナジーパートナー(株)_メニューG</v>
      </c>
      <c r="BB574" s="52">
        <f t="shared" si="39"/>
        <v>0</v>
      </c>
      <c r="BD574" s="52" t="str">
        <f>IF(参照!L574="","",参照!L574)</f>
        <v/>
      </c>
    </row>
    <row r="575" spans="47:56">
      <c r="AU575" s="52" t="str">
        <f>IF(参照!A575="","",参照!A575)</f>
        <v/>
      </c>
      <c r="AV575" s="52" t="str">
        <f>IF(参照!B575="","",参照!B575)</f>
        <v/>
      </c>
      <c r="AW575" s="52" t="str">
        <f>IF(参照!C575="","",参照!C575)</f>
        <v/>
      </c>
      <c r="AX575" s="52" t="str">
        <f>IF(参照!D575="","",参照!D575)</f>
        <v>メニューH</v>
      </c>
      <c r="AY575" s="52">
        <f>IF(参照!E575="","",参照!E575)</f>
        <v>0</v>
      </c>
      <c r="AZ575" s="52" t="str">
        <f>IF(参照!F575="","",参照!F575)</f>
        <v>東京電力エナジーパートナー(株)</v>
      </c>
      <c r="BA575" s="52" t="str">
        <f>IF(参照!G575="","",参照!G575)</f>
        <v>東京電力エナジーパートナー(株)_メニューH</v>
      </c>
      <c r="BB575" s="52">
        <f t="shared" si="39"/>
        <v>0</v>
      </c>
      <c r="BD575" s="52" t="str">
        <f>IF(参照!L575="","",参照!L575)</f>
        <v/>
      </c>
    </row>
    <row r="576" spans="47:56">
      <c r="AU576" s="52" t="str">
        <f>IF(参照!A576="","",参照!A576)</f>
        <v/>
      </c>
      <c r="AV576" s="52" t="str">
        <f>IF(参照!B576="","",参照!B576)</f>
        <v/>
      </c>
      <c r="AW576" s="52" t="str">
        <f>IF(参照!C576="","",参照!C576)</f>
        <v/>
      </c>
      <c r="AX576" s="52" t="str">
        <f>IF(参照!D576="","",参照!D576)</f>
        <v>メニューI</v>
      </c>
      <c r="AY576" s="52">
        <f>IF(参照!E576="","",参照!E576)</f>
        <v>0</v>
      </c>
      <c r="AZ576" s="52" t="str">
        <f>IF(参照!F576="","",参照!F576)</f>
        <v>東京電力エナジーパートナー(株)</v>
      </c>
      <c r="BA576" s="52" t="str">
        <f>IF(参照!G576="","",参照!G576)</f>
        <v>東京電力エナジーパートナー(株)_メニューI</v>
      </c>
      <c r="BB576" s="52">
        <f t="shared" si="39"/>
        <v>0</v>
      </c>
      <c r="BD576" s="52" t="str">
        <f>IF(参照!L576="","",参照!L576)</f>
        <v/>
      </c>
    </row>
    <row r="577" spans="47:56">
      <c r="AU577" s="52" t="str">
        <f>IF(参照!A577="","",参照!A577)</f>
        <v/>
      </c>
      <c r="AV577" s="52" t="str">
        <f>IF(参照!B577="","",参照!B577)</f>
        <v/>
      </c>
      <c r="AW577" s="52" t="str">
        <f>IF(参照!C577="","",参照!C577)</f>
        <v/>
      </c>
      <c r="AX577" s="52" t="str">
        <f>IF(参照!D577="","",参照!D577)</f>
        <v>メニューJ(残差)</v>
      </c>
      <c r="AY577" s="52">
        <f>IF(参照!E577="","",参照!E577)</f>
        <v>4.57E-4</v>
      </c>
      <c r="AZ577" s="52" t="str">
        <f>IF(参照!F577="","",参照!F577)</f>
        <v>東京電力エナジーパートナー(株)</v>
      </c>
      <c r="BA577" s="52" t="str">
        <f>IF(参照!G577="","",参照!G577)</f>
        <v>東京電力エナジーパートナー(株)_メニューJ(残差)</v>
      </c>
      <c r="BB577" s="52">
        <f t="shared" si="39"/>
        <v>0.45700000000000002</v>
      </c>
      <c r="BD577" s="52" t="str">
        <f>IF(参照!L577="","",参照!L577)</f>
        <v/>
      </c>
    </row>
    <row r="578" spans="47:56">
      <c r="AU578" s="52" t="str">
        <f>IF(参照!A578="","",参照!A578)</f>
        <v/>
      </c>
      <c r="AV578" s="52" t="str">
        <f>IF(参照!B578="","",参照!B578)</f>
        <v/>
      </c>
      <c r="AW578" s="52" t="str">
        <f>IF(参照!C578="","",参照!C578)</f>
        <v/>
      </c>
      <c r="AX578" s="52" t="str">
        <f>IF(参照!D578="","",参照!D578)</f>
        <v>(参考値)事業者全体</v>
      </c>
      <c r="AY578" s="52">
        <f>IF(参照!E578="","",参照!E578)</f>
        <v>4.4099999999999999E-4</v>
      </c>
      <c r="AZ578" s="52" t="str">
        <f>IF(参照!F578="","",参照!F578)</f>
        <v>東京電力エナジーパートナー(株)</v>
      </c>
      <c r="BA578" s="52" t="str">
        <f>IF(参照!G578="","",参照!G578)</f>
        <v>東京電力エナジーパートナー(株)_(参考値)事業者全体</v>
      </c>
      <c r="BB578" s="52">
        <f t="shared" si="39"/>
        <v>0.441</v>
      </c>
      <c r="BD578" s="52" t="str">
        <f>IF(参照!L578="","",参照!L578)</f>
        <v/>
      </c>
    </row>
    <row r="579" spans="47:56">
      <c r="AU579" s="52" t="str">
        <f>IF(参照!A579="","",参照!A579)</f>
        <v>A0270</v>
      </c>
      <c r="AV579" s="52" t="str">
        <f>IF(参照!B579="","",参照!B579)</f>
        <v>中部電力ミライズ(株)</v>
      </c>
      <c r="AW579" s="52">
        <f>IF(参照!C579="","",参照!C579)</f>
        <v>4.4900000000000002E-4</v>
      </c>
      <c r="AX579" s="52" t="str">
        <f>IF(参照!D579="","",参照!D579)</f>
        <v>メニューA</v>
      </c>
      <c r="AY579" s="52">
        <f>IF(参照!E579="","",参照!E579)</f>
        <v>0</v>
      </c>
      <c r="AZ579" s="52" t="str">
        <f>IF(参照!F579="","",参照!F579)</f>
        <v>中部電力ミライズ(株)</v>
      </c>
      <c r="BA579" s="52" t="str">
        <f>IF(参照!G579="","",参照!G579)</f>
        <v>中部電力ミライズ(株)_メニューA</v>
      </c>
      <c r="BB579" s="52">
        <f t="shared" si="39"/>
        <v>0</v>
      </c>
      <c r="BD579" s="52" t="str">
        <f>IF(参照!L579="","",参照!L579)</f>
        <v/>
      </c>
    </row>
    <row r="580" spans="47:56">
      <c r="AU580" s="52" t="str">
        <f>IF(参照!A580="","",参照!A580)</f>
        <v/>
      </c>
      <c r="AV580" s="52" t="str">
        <f>IF(参照!B580="","",参照!B580)</f>
        <v/>
      </c>
      <c r="AW580" s="52" t="str">
        <f>IF(参照!C580="","",参照!C580)</f>
        <v/>
      </c>
      <c r="AX580" s="52" t="str">
        <f>IF(参照!D580="","",参照!D580)</f>
        <v>メニューB(残差)</v>
      </c>
      <c r="AY580" s="52">
        <f>IF(参照!E580="","",参照!E580)</f>
        <v>3.88E-4</v>
      </c>
      <c r="AZ580" s="52" t="str">
        <f>IF(参照!F580="","",参照!F580)</f>
        <v>中部電力ミライズ(株)</v>
      </c>
      <c r="BA580" s="52" t="str">
        <f>IF(参照!G580="","",参照!G580)</f>
        <v>中部電力ミライズ(株)_メニューB(残差)</v>
      </c>
      <c r="BB580" s="52">
        <f t="shared" si="39"/>
        <v>0.38800000000000001</v>
      </c>
      <c r="BD580" s="52" t="str">
        <f>IF(参照!L580="","",参照!L580)</f>
        <v/>
      </c>
    </row>
    <row r="581" spans="47:56">
      <c r="AU581" s="52" t="str">
        <f>IF(参照!A581="","",参照!A581)</f>
        <v/>
      </c>
      <c r="AV581" s="52" t="str">
        <f>IF(参照!B581="","",参照!B581)</f>
        <v/>
      </c>
      <c r="AW581" s="52" t="str">
        <f>IF(参照!C581="","",参照!C581)</f>
        <v/>
      </c>
      <c r="AX581" s="52" t="str">
        <f>IF(参照!D581="","",参照!D581)</f>
        <v>(参考値)事業者全体</v>
      </c>
      <c r="AY581" s="52">
        <f>IF(参照!E581="","",参照!E581)</f>
        <v>3.77E-4</v>
      </c>
      <c r="AZ581" s="52" t="str">
        <f>IF(参照!F581="","",参照!F581)</f>
        <v>中部電力ミライズ(株)</v>
      </c>
      <c r="BA581" s="52" t="str">
        <f>IF(参照!G581="","",参照!G581)</f>
        <v>中部電力ミライズ(株)_(参考値)事業者全体</v>
      </c>
      <c r="BB581" s="52">
        <f t="shared" ref="BB581:BB644" si="40">AY581*1000</f>
        <v>0.377</v>
      </c>
      <c r="BD581" s="52" t="str">
        <f>IF(参照!L581="","",参照!L581)</f>
        <v/>
      </c>
    </row>
    <row r="582" spans="47:56">
      <c r="AU582" s="52" t="str">
        <f>IF(参照!A582="","",参照!A582)</f>
        <v>A0271</v>
      </c>
      <c r="AV582" s="52" t="str">
        <f>IF(参照!B582="","",参照!B582)</f>
        <v>北陸電力(株)</v>
      </c>
      <c r="AW582" s="52">
        <f>IF(参照!C582="","",参照!C582)</f>
        <v>4.8000000000000001E-4</v>
      </c>
      <c r="AX582" s="52" t="str">
        <f>IF(参照!D582="","",参照!D582)</f>
        <v>メニューA</v>
      </c>
      <c r="AY582" s="52">
        <f>IF(参照!E582="","",参照!E582)</f>
        <v>0</v>
      </c>
      <c r="AZ582" s="52" t="str">
        <f>IF(参照!F582="","",参照!F582)</f>
        <v>北陸電力(株)</v>
      </c>
      <c r="BA582" s="52" t="str">
        <f>IF(参照!G582="","",参照!G582)</f>
        <v>北陸電力(株)_メニューA</v>
      </c>
      <c r="BB582" s="52">
        <f t="shared" si="40"/>
        <v>0</v>
      </c>
      <c r="BD582" s="52" t="str">
        <f>IF(参照!L582="","",参照!L582)</f>
        <v/>
      </c>
    </row>
    <row r="583" spans="47:56">
      <c r="AU583" s="52" t="str">
        <f>IF(参照!A583="","",参照!A583)</f>
        <v/>
      </c>
      <c r="AV583" s="52" t="str">
        <f>IF(参照!B583="","",参照!B583)</f>
        <v/>
      </c>
      <c r="AW583" s="52" t="str">
        <f>IF(参照!C583="","",参照!C583)</f>
        <v/>
      </c>
      <c r="AX583" s="52" t="str">
        <f>IF(参照!D583="","",参照!D583)</f>
        <v>メニューB</v>
      </c>
      <c r="AY583" s="52">
        <f>IF(参照!E583="","",参照!E583)</f>
        <v>0</v>
      </c>
      <c r="AZ583" s="52" t="str">
        <f>IF(参照!F583="","",参照!F583)</f>
        <v>北陸電力(株)</v>
      </c>
      <c r="BA583" s="52" t="str">
        <f>IF(参照!G583="","",参照!G583)</f>
        <v>北陸電力(株)_メニューB</v>
      </c>
      <c r="BB583" s="52">
        <f t="shared" si="40"/>
        <v>0</v>
      </c>
      <c r="BD583" s="52" t="str">
        <f>IF(参照!L583="","",参照!L583)</f>
        <v/>
      </c>
    </row>
    <row r="584" spans="47:56">
      <c r="AU584" s="52" t="str">
        <f>IF(参照!A584="","",参照!A584)</f>
        <v/>
      </c>
      <c r="AV584" s="52" t="str">
        <f>IF(参照!B584="","",参照!B584)</f>
        <v/>
      </c>
      <c r="AW584" s="52" t="str">
        <f>IF(参照!C584="","",参照!C584)</f>
        <v/>
      </c>
      <c r="AX584" s="52" t="str">
        <f>IF(参照!D584="","",参照!D584)</f>
        <v>メニューC</v>
      </c>
      <c r="AY584" s="52">
        <f>IF(参照!E584="","",参照!E584)</f>
        <v>0</v>
      </c>
      <c r="AZ584" s="52" t="str">
        <f>IF(参照!F584="","",参照!F584)</f>
        <v>北陸電力(株)</v>
      </c>
      <c r="BA584" s="52" t="str">
        <f>IF(参照!G584="","",参照!G584)</f>
        <v>北陸電力(株)_メニューC</v>
      </c>
      <c r="BB584" s="52">
        <f t="shared" si="40"/>
        <v>0</v>
      </c>
      <c r="BD584" s="52" t="str">
        <f>IF(参照!L584="","",参照!L584)</f>
        <v/>
      </c>
    </row>
    <row r="585" spans="47:56">
      <c r="AU585" s="52" t="str">
        <f>IF(参照!A585="","",参照!A585)</f>
        <v/>
      </c>
      <c r="AV585" s="52" t="str">
        <f>IF(参照!B585="","",参照!B585)</f>
        <v/>
      </c>
      <c r="AW585" s="52" t="str">
        <f>IF(参照!C585="","",参照!C585)</f>
        <v/>
      </c>
      <c r="AX585" s="52" t="str">
        <f>IF(参照!D585="","",参照!D585)</f>
        <v>メニューD</v>
      </c>
      <c r="AY585" s="52">
        <f>IF(参照!E585="","",参照!E585)</f>
        <v>0</v>
      </c>
      <c r="AZ585" s="52" t="str">
        <f>IF(参照!F585="","",参照!F585)</f>
        <v>北陸電力(株)</v>
      </c>
      <c r="BA585" s="52" t="str">
        <f>IF(参照!G585="","",参照!G585)</f>
        <v>北陸電力(株)_メニューD</v>
      </c>
      <c r="BB585" s="52">
        <f t="shared" si="40"/>
        <v>0</v>
      </c>
      <c r="BD585" s="52" t="str">
        <f>IF(参照!L585="","",参照!L585)</f>
        <v/>
      </c>
    </row>
    <row r="586" spans="47:56">
      <c r="AU586" s="52" t="str">
        <f>IF(参照!A586="","",参照!A586)</f>
        <v/>
      </c>
      <c r="AV586" s="52" t="str">
        <f>IF(参照!B586="","",参照!B586)</f>
        <v/>
      </c>
      <c r="AW586" s="52" t="str">
        <f>IF(参照!C586="","",参照!C586)</f>
        <v/>
      </c>
      <c r="AX586" s="52" t="str">
        <f>IF(参照!D586="","",参照!D586)</f>
        <v>メニューE(残差)</v>
      </c>
      <c r="AY586" s="52">
        <f>IF(参照!E586="","",参照!E586)</f>
        <v>4.8899999999999996E-4</v>
      </c>
      <c r="AZ586" s="52" t="str">
        <f>IF(参照!F586="","",参照!F586)</f>
        <v>北陸電力(株)</v>
      </c>
      <c r="BA586" s="52" t="str">
        <f>IF(参照!G586="","",参照!G586)</f>
        <v>北陸電力(株)_メニューE(残差)</v>
      </c>
      <c r="BB586" s="52">
        <f t="shared" si="40"/>
        <v>0.48899999999999993</v>
      </c>
      <c r="BD586" s="52" t="str">
        <f>IF(参照!L586="","",参照!L586)</f>
        <v/>
      </c>
    </row>
    <row r="587" spans="47:56">
      <c r="AU587" s="52" t="str">
        <f>IF(参照!A587="","",参照!A587)</f>
        <v/>
      </c>
      <c r="AV587" s="52" t="str">
        <f>IF(参照!B587="","",参照!B587)</f>
        <v/>
      </c>
      <c r="AW587" s="52" t="str">
        <f>IF(参照!C587="","",参照!C587)</f>
        <v/>
      </c>
      <c r="AX587" s="52" t="str">
        <f>IF(参照!D587="","",参照!D587)</f>
        <v>(参考値)事業者全体</v>
      </c>
      <c r="AY587" s="52">
        <f>IF(参照!E587="","",参照!E587)</f>
        <v>4.6500000000000003E-4</v>
      </c>
      <c r="AZ587" s="52" t="str">
        <f>IF(参照!F587="","",参照!F587)</f>
        <v>北陸電力(株)</v>
      </c>
      <c r="BA587" s="52" t="str">
        <f>IF(参照!G587="","",参照!G587)</f>
        <v>北陸電力(株)_(参考値)事業者全体</v>
      </c>
      <c r="BB587" s="52">
        <f t="shared" si="40"/>
        <v>0.46500000000000002</v>
      </c>
      <c r="BD587" s="52" t="str">
        <f>IF(参照!L587="","",参照!L587)</f>
        <v/>
      </c>
    </row>
    <row r="588" spans="47:56">
      <c r="AU588" s="52" t="str">
        <f>IF(参照!A588="","",参照!A588)</f>
        <v>A0272</v>
      </c>
      <c r="AV588" s="52" t="str">
        <f>IF(参照!B588="","",参照!B588)</f>
        <v>関西電力(株)</v>
      </c>
      <c r="AW588" s="52">
        <f>IF(参照!C588="","",参照!C588)</f>
        <v>2.99E-4</v>
      </c>
      <c r="AX588" s="52" t="str">
        <f>IF(参照!D588="","",参照!D588)</f>
        <v>メニューA</v>
      </c>
      <c r="AY588" s="52">
        <f>IF(参照!E588="","",参照!E588)</f>
        <v>0</v>
      </c>
      <c r="AZ588" s="52" t="str">
        <f>IF(参照!F588="","",参照!F588)</f>
        <v>関西電力(株)</v>
      </c>
      <c r="BA588" s="52" t="str">
        <f>IF(参照!G588="","",参照!G588)</f>
        <v>関西電力(株)_メニューA</v>
      </c>
      <c r="BB588" s="52">
        <f t="shared" si="40"/>
        <v>0</v>
      </c>
      <c r="BD588" s="52" t="str">
        <f>IF(参照!L588="","",参照!L588)</f>
        <v/>
      </c>
    </row>
    <row r="589" spans="47:56">
      <c r="AU589" s="52" t="str">
        <f>IF(参照!A589="","",参照!A589)</f>
        <v/>
      </c>
      <c r="AV589" s="52" t="str">
        <f>IF(参照!B589="","",参照!B589)</f>
        <v/>
      </c>
      <c r="AW589" s="52" t="str">
        <f>IF(参照!C589="","",参照!C589)</f>
        <v/>
      </c>
      <c r="AX589" s="52" t="str">
        <f>IF(参照!D589="","",参照!D589)</f>
        <v>メニューB</v>
      </c>
      <c r="AY589" s="52">
        <f>IF(参照!E589="","",参照!E589)</f>
        <v>0</v>
      </c>
      <c r="AZ589" s="52" t="str">
        <f>IF(参照!F589="","",参照!F589)</f>
        <v>関西電力(株)</v>
      </c>
      <c r="BA589" s="52" t="str">
        <f>IF(参照!G589="","",参照!G589)</f>
        <v>関西電力(株)_メニューB</v>
      </c>
      <c r="BB589" s="52">
        <f t="shared" si="40"/>
        <v>0</v>
      </c>
      <c r="BD589" s="52" t="str">
        <f>IF(参照!L589="","",参照!L589)</f>
        <v/>
      </c>
    </row>
    <row r="590" spans="47:56">
      <c r="AU590" s="52" t="str">
        <f>IF(参照!A590="","",参照!A590)</f>
        <v/>
      </c>
      <c r="AV590" s="52" t="str">
        <f>IF(参照!B590="","",参照!B590)</f>
        <v/>
      </c>
      <c r="AW590" s="52" t="str">
        <f>IF(参照!C590="","",参照!C590)</f>
        <v/>
      </c>
      <c r="AX590" s="52" t="str">
        <f>IF(参照!D590="","",参照!D590)</f>
        <v>メニューC</v>
      </c>
      <c r="AY590" s="52">
        <f>IF(参照!E590="","",参照!E590)</f>
        <v>0</v>
      </c>
      <c r="AZ590" s="52" t="str">
        <f>IF(参照!F590="","",参照!F590)</f>
        <v>関西電力(株)</v>
      </c>
      <c r="BA590" s="52" t="str">
        <f>IF(参照!G590="","",参照!G590)</f>
        <v>関西電力(株)_メニューC</v>
      </c>
      <c r="BB590" s="52">
        <f t="shared" si="40"/>
        <v>0</v>
      </c>
      <c r="BD590" s="52" t="str">
        <f>IF(参照!L590="","",参照!L590)</f>
        <v/>
      </c>
    </row>
    <row r="591" spans="47:56">
      <c r="AU591" s="52" t="str">
        <f>IF(参照!A591="","",参照!A591)</f>
        <v/>
      </c>
      <c r="AV591" s="52" t="str">
        <f>IF(参照!B591="","",参照!B591)</f>
        <v/>
      </c>
      <c r="AW591" s="52" t="str">
        <f>IF(参照!C591="","",参照!C591)</f>
        <v/>
      </c>
      <c r="AX591" s="52" t="str">
        <f>IF(参照!D591="","",参照!D591)</f>
        <v>メニューD</v>
      </c>
      <c r="AY591" s="52">
        <f>IF(参照!E591="","",参照!E591)</f>
        <v>0</v>
      </c>
      <c r="AZ591" s="52" t="str">
        <f>IF(参照!F591="","",参照!F591)</f>
        <v>関西電力(株)</v>
      </c>
      <c r="BA591" s="52" t="str">
        <f>IF(参照!G591="","",参照!G591)</f>
        <v>関西電力(株)_メニューD</v>
      </c>
      <c r="BB591" s="52">
        <f t="shared" si="40"/>
        <v>0</v>
      </c>
      <c r="BD591" s="52" t="str">
        <f>IF(参照!L591="","",参照!L591)</f>
        <v/>
      </c>
    </row>
    <row r="592" spans="47:56">
      <c r="AU592" s="52" t="str">
        <f>IF(参照!A592="","",参照!A592)</f>
        <v/>
      </c>
      <c r="AV592" s="52" t="str">
        <f>IF(参照!B592="","",参照!B592)</f>
        <v/>
      </c>
      <c r="AW592" s="52" t="str">
        <f>IF(参照!C592="","",参照!C592)</f>
        <v/>
      </c>
      <c r="AX592" s="52" t="str">
        <f>IF(参照!D592="","",参照!D592)</f>
        <v>メニューE</v>
      </c>
      <c r="AY592" s="52">
        <f>IF(参照!E592="","",参照!E592)</f>
        <v>0</v>
      </c>
      <c r="AZ592" s="52" t="str">
        <f>IF(参照!F592="","",参照!F592)</f>
        <v>関西電力(株)</v>
      </c>
      <c r="BA592" s="52" t="str">
        <f>IF(参照!G592="","",参照!G592)</f>
        <v>関西電力(株)_メニューE</v>
      </c>
      <c r="BB592" s="52">
        <f t="shared" si="40"/>
        <v>0</v>
      </c>
      <c r="BD592" s="52" t="str">
        <f>IF(参照!L592="","",参照!L592)</f>
        <v/>
      </c>
    </row>
    <row r="593" spans="47:56">
      <c r="AU593" s="52" t="str">
        <f>IF(参照!A593="","",参照!A593)</f>
        <v/>
      </c>
      <c r="AV593" s="52" t="str">
        <f>IF(参照!B593="","",参照!B593)</f>
        <v/>
      </c>
      <c r="AW593" s="52" t="str">
        <f>IF(参照!C593="","",参照!C593)</f>
        <v/>
      </c>
      <c r="AX593" s="52" t="str">
        <f>IF(参照!D593="","",参照!D593)</f>
        <v>メニューF(残差)</v>
      </c>
      <c r="AY593" s="52">
        <f>IF(参照!E593="","",参照!E593)</f>
        <v>3.1100000000000002E-4</v>
      </c>
      <c r="AZ593" s="52" t="str">
        <f>IF(参照!F593="","",参照!F593)</f>
        <v>関西電力(株)</v>
      </c>
      <c r="BA593" s="52" t="str">
        <f>IF(参照!G593="","",参照!G593)</f>
        <v>関西電力(株)_メニューF(残差)</v>
      </c>
      <c r="BB593" s="52">
        <f t="shared" si="40"/>
        <v>0.311</v>
      </c>
      <c r="BD593" s="52" t="str">
        <f>IF(参照!L593="","",参照!L593)</f>
        <v/>
      </c>
    </row>
    <row r="594" spans="47:56">
      <c r="AU594" s="52" t="str">
        <f>IF(参照!A594="","",参照!A594)</f>
        <v/>
      </c>
      <c r="AV594" s="52" t="str">
        <f>IF(参照!B594="","",参照!B594)</f>
        <v/>
      </c>
      <c r="AW594" s="52" t="str">
        <f>IF(参照!C594="","",参照!C594)</f>
        <v/>
      </c>
      <c r="AX594" s="52" t="str">
        <f>IF(参照!D594="","",参照!D594)</f>
        <v>(参考値)事業者全体</v>
      </c>
      <c r="AY594" s="52">
        <f>IF(参照!E594="","",参照!E594)</f>
        <v>3.5E-4</v>
      </c>
      <c r="AZ594" s="52" t="str">
        <f>IF(参照!F594="","",参照!F594)</f>
        <v>関西電力(株)</v>
      </c>
      <c r="BA594" s="52" t="str">
        <f>IF(参照!G594="","",参照!G594)</f>
        <v>関西電力(株)_(参考値)事業者全体</v>
      </c>
      <c r="BB594" s="52">
        <f t="shared" si="40"/>
        <v>0.35</v>
      </c>
      <c r="BD594" s="52" t="str">
        <f>IF(参照!L594="","",参照!L594)</f>
        <v/>
      </c>
    </row>
    <row r="595" spans="47:56">
      <c r="AU595" s="52" t="str">
        <f>IF(参照!A595="","",参照!A595)</f>
        <v>A0273</v>
      </c>
      <c r="AV595" s="52" t="str">
        <f>IF(参照!B595="","",参照!B595)</f>
        <v>中国電力(株)</v>
      </c>
      <c r="AW595" s="52">
        <f>IF(参照!C595="","",参照!C595)</f>
        <v>5.3399999999999997E-4</v>
      </c>
      <c r="AX595" s="52" t="str">
        <f>IF(参照!D595="","",参照!D595)</f>
        <v>メニューA</v>
      </c>
      <c r="AY595" s="52">
        <f>IF(参照!E595="","",参照!E595)</f>
        <v>0</v>
      </c>
      <c r="AZ595" s="52" t="str">
        <f>IF(参照!F595="","",参照!F595)</f>
        <v>中国電力(株)</v>
      </c>
      <c r="BA595" s="52" t="str">
        <f>IF(参照!G595="","",参照!G595)</f>
        <v>中国電力(株)_メニューA</v>
      </c>
      <c r="BB595" s="52">
        <f t="shared" si="40"/>
        <v>0</v>
      </c>
      <c r="BD595" s="52" t="str">
        <f>IF(参照!L595="","",参照!L595)</f>
        <v/>
      </c>
    </row>
    <row r="596" spans="47:56">
      <c r="AU596" s="52" t="str">
        <f>IF(参照!A596="","",参照!A596)</f>
        <v/>
      </c>
      <c r="AV596" s="52" t="str">
        <f>IF(参照!B596="","",参照!B596)</f>
        <v/>
      </c>
      <c r="AW596" s="52" t="str">
        <f>IF(参照!C596="","",参照!C596)</f>
        <v/>
      </c>
      <c r="AX596" s="52" t="str">
        <f>IF(参照!D596="","",参照!D596)</f>
        <v>メニューB</v>
      </c>
      <c r="AY596" s="52">
        <f>IF(参照!E596="","",参照!E596)</f>
        <v>0</v>
      </c>
      <c r="AZ596" s="52" t="str">
        <f>IF(参照!F596="","",参照!F596)</f>
        <v>中国電力(株)</v>
      </c>
      <c r="BA596" s="52" t="str">
        <f>IF(参照!G596="","",参照!G596)</f>
        <v>中国電力(株)_メニューB</v>
      </c>
      <c r="BB596" s="52">
        <f t="shared" si="40"/>
        <v>0</v>
      </c>
      <c r="BD596" s="52" t="str">
        <f>IF(参照!L596="","",参照!L596)</f>
        <v/>
      </c>
    </row>
    <row r="597" spans="47:56">
      <c r="AU597" s="52" t="str">
        <f>IF(参照!A597="","",参照!A597)</f>
        <v/>
      </c>
      <c r="AV597" s="52" t="str">
        <f>IF(参照!B597="","",参照!B597)</f>
        <v/>
      </c>
      <c r="AW597" s="52" t="str">
        <f>IF(参照!C597="","",参照!C597)</f>
        <v/>
      </c>
      <c r="AX597" s="52" t="str">
        <f>IF(参照!D597="","",参照!D597)</f>
        <v>メニューC</v>
      </c>
      <c r="AY597" s="52">
        <f>IF(参照!E597="","",参照!E597)</f>
        <v>0</v>
      </c>
      <c r="AZ597" s="52" t="str">
        <f>IF(参照!F597="","",参照!F597)</f>
        <v>中国電力(株)</v>
      </c>
      <c r="BA597" s="52" t="str">
        <f>IF(参照!G597="","",参照!G597)</f>
        <v>中国電力(株)_メニューC</v>
      </c>
      <c r="BB597" s="52">
        <f t="shared" si="40"/>
        <v>0</v>
      </c>
      <c r="BD597" s="52" t="str">
        <f>IF(参照!L597="","",参照!L597)</f>
        <v/>
      </c>
    </row>
    <row r="598" spans="47:56">
      <c r="AU598" s="52" t="str">
        <f>IF(参照!A598="","",参照!A598)</f>
        <v/>
      </c>
      <c r="AV598" s="52" t="str">
        <f>IF(参照!B598="","",参照!B598)</f>
        <v/>
      </c>
      <c r="AW598" s="52" t="str">
        <f>IF(参照!C598="","",参照!C598)</f>
        <v/>
      </c>
      <c r="AX598" s="52" t="str">
        <f>IF(参照!D598="","",参照!D598)</f>
        <v>メニューD</v>
      </c>
      <c r="AY598" s="52">
        <f>IF(参照!E598="","",参照!E598)</f>
        <v>0</v>
      </c>
      <c r="AZ598" s="52" t="str">
        <f>IF(参照!F598="","",参照!F598)</f>
        <v>中国電力(株)</v>
      </c>
      <c r="BA598" s="52" t="str">
        <f>IF(参照!G598="","",参照!G598)</f>
        <v>中国電力(株)_メニューD</v>
      </c>
      <c r="BB598" s="52">
        <f t="shared" si="40"/>
        <v>0</v>
      </c>
      <c r="BD598" s="52" t="str">
        <f>IF(参照!L598="","",参照!L598)</f>
        <v/>
      </c>
    </row>
    <row r="599" spans="47:56">
      <c r="AU599" s="52" t="str">
        <f>IF(参照!A599="","",参照!A599)</f>
        <v/>
      </c>
      <c r="AV599" s="52" t="str">
        <f>IF(参照!B599="","",参照!B599)</f>
        <v/>
      </c>
      <c r="AW599" s="52" t="str">
        <f>IF(参照!C599="","",参照!C599)</f>
        <v/>
      </c>
      <c r="AX599" s="52" t="str">
        <f>IF(参照!D599="","",参照!D599)</f>
        <v>メニューE(残差)</v>
      </c>
      <c r="AY599" s="52">
        <f>IF(参照!E599="","",参照!E599)</f>
        <v>5.4500000000000002E-4</v>
      </c>
      <c r="AZ599" s="52" t="str">
        <f>IF(参照!F599="","",参照!F599)</f>
        <v>中国電力(株)</v>
      </c>
      <c r="BA599" s="52" t="str">
        <f>IF(参照!G599="","",参照!G599)</f>
        <v>中国電力(株)_メニューE(残差)</v>
      </c>
      <c r="BB599" s="52">
        <f t="shared" si="40"/>
        <v>0.54500000000000004</v>
      </c>
      <c r="BD599" s="52" t="str">
        <f>IF(参照!L599="","",参照!L599)</f>
        <v/>
      </c>
    </row>
    <row r="600" spans="47:56">
      <c r="AU600" s="52" t="str">
        <f>IF(参照!A600="","",参照!A600)</f>
        <v/>
      </c>
      <c r="AV600" s="52" t="str">
        <f>IF(参照!B600="","",参照!B600)</f>
        <v/>
      </c>
      <c r="AW600" s="52" t="str">
        <f>IF(参照!C600="","",参照!C600)</f>
        <v/>
      </c>
      <c r="AX600" s="52" t="str">
        <f>IF(参照!D600="","",参照!D600)</f>
        <v>(参考値)事業者全体</v>
      </c>
      <c r="AY600" s="52">
        <f>IF(参照!E600="","",参照!E600)</f>
        <v>5.2099999999999998E-4</v>
      </c>
      <c r="AZ600" s="52" t="str">
        <f>IF(参照!F600="","",参照!F600)</f>
        <v>中国電力(株)</v>
      </c>
      <c r="BA600" s="52" t="str">
        <f>IF(参照!G600="","",参照!G600)</f>
        <v>中国電力(株)_(参考値)事業者全体</v>
      </c>
      <c r="BB600" s="52">
        <f t="shared" si="40"/>
        <v>0.52100000000000002</v>
      </c>
      <c r="BD600" s="52" t="str">
        <f>IF(参照!L600="","",参照!L600)</f>
        <v/>
      </c>
    </row>
    <row r="601" spans="47:56">
      <c r="AU601" s="52" t="str">
        <f>IF(参照!A601="","",参照!A601)</f>
        <v>A0274</v>
      </c>
      <c r="AV601" s="52" t="str">
        <f>IF(参照!B601="","",参照!B601)</f>
        <v>四国電力(株)</v>
      </c>
      <c r="AW601" s="52">
        <f>IF(参照!C601="","",参照!C601)</f>
        <v>4.8500000000000003E-4</v>
      </c>
      <c r="AX601" s="52" t="str">
        <f>IF(参照!D601="","",参照!D601)</f>
        <v>メニューA</v>
      </c>
      <c r="AY601" s="52">
        <f>IF(参照!E601="","",参照!E601)</f>
        <v>0</v>
      </c>
      <c r="AZ601" s="52" t="str">
        <f>IF(参照!F601="","",参照!F601)</f>
        <v>四国電力(株)</v>
      </c>
      <c r="BA601" s="52" t="str">
        <f>IF(参照!G601="","",参照!G601)</f>
        <v>四国電力(株)_メニューA</v>
      </c>
      <c r="BB601" s="52">
        <f t="shared" si="40"/>
        <v>0</v>
      </c>
      <c r="BD601" s="52" t="str">
        <f>IF(参照!L601="","",参照!L601)</f>
        <v/>
      </c>
    </row>
    <row r="602" spans="47:56">
      <c r="AU602" s="52" t="str">
        <f>IF(参照!A602="","",参照!A602)</f>
        <v/>
      </c>
      <c r="AV602" s="52" t="str">
        <f>IF(参照!B602="","",参照!B602)</f>
        <v/>
      </c>
      <c r="AW602" s="52" t="str">
        <f>IF(参照!C602="","",参照!C602)</f>
        <v/>
      </c>
      <c r="AX602" s="52" t="str">
        <f>IF(参照!D602="","",参照!D602)</f>
        <v>メニューB</v>
      </c>
      <c r="AY602" s="52">
        <f>IF(参照!E602="","",参照!E602)</f>
        <v>0</v>
      </c>
      <c r="AZ602" s="52" t="str">
        <f>IF(参照!F602="","",参照!F602)</f>
        <v>四国電力(株)</v>
      </c>
      <c r="BA602" s="52" t="str">
        <f>IF(参照!G602="","",参照!G602)</f>
        <v>四国電力(株)_メニューB</v>
      </c>
      <c r="BB602" s="52">
        <f t="shared" si="40"/>
        <v>0</v>
      </c>
      <c r="BD602" s="52" t="str">
        <f>IF(参照!L602="","",参照!L602)</f>
        <v/>
      </c>
    </row>
    <row r="603" spans="47:56">
      <c r="AU603" s="52" t="str">
        <f>IF(参照!A603="","",参照!A603)</f>
        <v/>
      </c>
      <c r="AV603" s="52" t="str">
        <f>IF(参照!B603="","",参照!B603)</f>
        <v/>
      </c>
      <c r="AW603" s="52" t="str">
        <f>IF(参照!C603="","",参照!C603)</f>
        <v/>
      </c>
      <c r="AX603" s="52" t="str">
        <f>IF(参照!D603="","",参照!D603)</f>
        <v>メニューC(残差)</v>
      </c>
      <c r="AY603" s="52">
        <f>IF(参照!E603="","",参照!E603)</f>
        <v>5.3300000000000005E-4</v>
      </c>
      <c r="AZ603" s="52" t="str">
        <f>IF(参照!F603="","",参照!F603)</f>
        <v>四国電力(株)</v>
      </c>
      <c r="BA603" s="52" t="str">
        <f>IF(参照!G603="","",参照!G603)</f>
        <v>四国電力(株)_メニューC(残差)</v>
      </c>
      <c r="BB603" s="52">
        <f t="shared" si="40"/>
        <v>0.53300000000000003</v>
      </c>
      <c r="BD603" s="52" t="str">
        <f>IF(参照!L603="","",参照!L603)</f>
        <v/>
      </c>
    </row>
    <row r="604" spans="47:56">
      <c r="AU604" s="52" t="str">
        <f>IF(参照!A604="","",参照!A604)</f>
        <v/>
      </c>
      <c r="AV604" s="52" t="str">
        <f>IF(参照!B604="","",参照!B604)</f>
        <v/>
      </c>
      <c r="AW604" s="52" t="str">
        <f>IF(参照!C604="","",参照!C604)</f>
        <v/>
      </c>
      <c r="AX604" s="52" t="str">
        <f>IF(参照!D604="","",参照!D604)</f>
        <v>(参考値)事業者全体</v>
      </c>
      <c r="AY604" s="52">
        <f>IF(参照!E604="","",参照!E604)</f>
        <v>5.6899999999999995E-4</v>
      </c>
      <c r="AZ604" s="52" t="str">
        <f>IF(参照!F604="","",参照!F604)</f>
        <v>四国電力(株)</v>
      </c>
      <c r="BA604" s="52" t="str">
        <f>IF(参照!G604="","",参照!G604)</f>
        <v>四国電力(株)_(参考値)事業者全体</v>
      </c>
      <c r="BB604" s="52">
        <f t="shared" si="40"/>
        <v>0.56899999999999995</v>
      </c>
      <c r="BD604" s="52" t="str">
        <f>IF(参照!L604="","",参照!L604)</f>
        <v/>
      </c>
    </row>
    <row r="605" spans="47:56">
      <c r="AU605" s="52" t="str">
        <f>IF(参照!A605="","",参照!A605)</f>
        <v>A0275</v>
      </c>
      <c r="AV605" s="52" t="str">
        <f>IF(参照!B605="","",参照!B605)</f>
        <v>九州電力(株)</v>
      </c>
      <c r="AW605" s="52">
        <f>IF(参照!C605="","",参照!C605)</f>
        <v>2.99E-4</v>
      </c>
      <c r="AX605" s="52" t="str">
        <f>IF(参照!D605="","",参照!D605)</f>
        <v>メニューA</v>
      </c>
      <c r="AY605" s="52">
        <f>IF(参照!E605="","",参照!E605)</f>
        <v>0</v>
      </c>
      <c r="AZ605" s="52" t="str">
        <f>IF(参照!F605="","",参照!F605)</f>
        <v>九州電力(株)</v>
      </c>
      <c r="BA605" s="52" t="str">
        <f>IF(参照!G605="","",参照!G605)</f>
        <v>九州電力(株)_メニューA</v>
      </c>
      <c r="BB605" s="52">
        <f t="shared" si="40"/>
        <v>0</v>
      </c>
      <c r="BD605" s="52" t="str">
        <f>IF(参照!L605="","",参照!L605)</f>
        <v/>
      </c>
    </row>
    <row r="606" spans="47:56">
      <c r="AU606" s="52" t="str">
        <f>IF(参照!A606="","",参照!A606)</f>
        <v/>
      </c>
      <c r="AV606" s="52" t="str">
        <f>IF(参照!B606="","",参照!B606)</f>
        <v/>
      </c>
      <c r="AW606" s="52" t="str">
        <f>IF(参照!C606="","",参照!C606)</f>
        <v/>
      </c>
      <c r="AX606" s="52" t="str">
        <f>IF(参照!D606="","",参照!D606)</f>
        <v>メニューB(残差)</v>
      </c>
      <c r="AY606" s="52">
        <f>IF(参照!E606="","",参照!E606)</f>
        <v>3.9200000000000004E-4</v>
      </c>
      <c r="AZ606" s="52" t="str">
        <f>IF(参照!F606="","",参照!F606)</f>
        <v>九州電力(株)</v>
      </c>
      <c r="BA606" s="52" t="str">
        <f>IF(参照!G606="","",参照!G606)</f>
        <v>九州電力(株)_メニューB(残差)</v>
      </c>
      <c r="BB606" s="52">
        <f t="shared" si="40"/>
        <v>0.39200000000000002</v>
      </c>
      <c r="BD606" s="52" t="str">
        <f>IF(参照!L606="","",参照!L606)</f>
        <v/>
      </c>
    </row>
    <row r="607" spans="47:56">
      <c r="AU607" s="52" t="str">
        <f>IF(参照!A607="","",参照!A607)</f>
        <v/>
      </c>
      <c r="AV607" s="52" t="str">
        <f>IF(参照!B607="","",参照!B607)</f>
        <v/>
      </c>
      <c r="AW607" s="52" t="str">
        <f>IF(参照!C607="","",参照!C607)</f>
        <v/>
      </c>
      <c r="AX607" s="52" t="str">
        <f>IF(参照!D607="","",参照!D607)</f>
        <v>(参考値)事業者全体</v>
      </c>
      <c r="AY607" s="52">
        <f>IF(参照!E607="","",参照!E607)</f>
        <v>4.7899999999999999E-4</v>
      </c>
      <c r="AZ607" s="52" t="str">
        <f>IF(参照!F607="","",参照!F607)</f>
        <v>九州電力(株)</v>
      </c>
      <c r="BA607" s="52" t="str">
        <f>IF(参照!G607="","",参照!G607)</f>
        <v>九州電力(株)_(参考値)事業者全体</v>
      </c>
      <c r="BB607" s="52">
        <f t="shared" si="40"/>
        <v>0.47899999999999998</v>
      </c>
      <c r="BD607" s="52" t="str">
        <f>IF(参照!L607="","",参照!L607)</f>
        <v/>
      </c>
    </row>
    <row r="608" spans="47:56">
      <c r="AU608" s="52" t="str">
        <f>IF(参照!A608="","",参照!A608)</f>
        <v>A0276</v>
      </c>
      <c r="AV608" s="52" t="str">
        <f>IF(参照!B608="","",参照!B608)</f>
        <v>沖縄電力(株)</v>
      </c>
      <c r="AW608" s="52">
        <f>IF(参照!C608="","",参照!C608)</f>
        <v>7.3899999999999997E-4</v>
      </c>
      <c r="AX608" s="52" t="str">
        <f>IF(参照!D608="","",参照!D608)</f>
        <v>メニューA</v>
      </c>
      <c r="AY608" s="52">
        <f>IF(参照!E608="","",参照!E608)</f>
        <v>0</v>
      </c>
      <c r="AZ608" s="52" t="str">
        <f>IF(参照!F608="","",参照!F608)</f>
        <v>沖縄電力(株)</v>
      </c>
      <c r="BA608" s="52" t="str">
        <f>IF(参照!G608="","",参照!G608)</f>
        <v>沖縄電力(株)_メニューA</v>
      </c>
      <c r="BB608" s="52">
        <f t="shared" si="40"/>
        <v>0</v>
      </c>
      <c r="BD608" s="52" t="str">
        <f>IF(参照!L608="","",参照!L608)</f>
        <v/>
      </c>
    </row>
    <row r="609" spans="47:56">
      <c r="AU609" s="52" t="str">
        <f>IF(参照!A609="","",参照!A609)</f>
        <v/>
      </c>
      <c r="AV609" s="52" t="str">
        <f>IF(参照!B609="","",参照!B609)</f>
        <v/>
      </c>
      <c r="AW609" s="52" t="str">
        <f>IF(参照!C609="","",参照!C609)</f>
        <v/>
      </c>
      <c r="AX609" s="52" t="str">
        <f>IF(参照!D609="","",参照!D609)</f>
        <v>メニューB(残差)</v>
      </c>
      <c r="AY609" s="52">
        <f>IF(参照!E609="","",参照!E609)</f>
        <v>7.0699999999999995E-4</v>
      </c>
      <c r="AZ609" s="52" t="str">
        <f>IF(参照!F609="","",参照!F609)</f>
        <v>沖縄電力(株)</v>
      </c>
      <c r="BA609" s="52" t="str">
        <f>IF(参照!G609="","",参照!G609)</f>
        <v>沖縄電力(株)_メニューB(残差)</v>
      </c>
      <c r="BB609" s="52">
        <f t="shared" si="40"/>
        <v>0.70699999999999996</v>
      </c>
      <c r="BD609" s="52" t="str">
        <f>IF(参照!L609="","",参照!L609)</f>
        <v/>
      </c>
    </row>
    <row r="610" spans="47:56">
      <c r="AU610" s="52" t="str">
        <f>IF(参照!A610="","",参照!A610)</f>
        <v/>
      </c>
      <c r="AV610" s="52" t="str">
        <f>IF(参照!B610="","",参照!B610)</f>
        <v/>
      </c>
      <c r="AW610" s="52" t="str">
        <f>IF(参照!C610="","",参照!C610)</f>
        <v/>
      </c>
      <c r="AX610" s="52" t="str">
        <f>IF(参照!D610="","",参照!D610)</f>
        <v>(参考値)事業者全体</v>
      </c>
      <c r="AY610" s="52">
        <f>IF(参照!E610="","",参照!E610)</f>
        <v>7.0500000000000001E-4</v>
      </c>
      <c r="AZ610" s="52" t="str">
        <f>IF(参照!F610="","",参照!F610)</f>
        <v>沖縄電力(株)</v>
      </c>
      <c r="BA610" s="52" t="str">
        <f>IF(参照!G610="","",参照!G610)</f>
        <v>沖縄電力(株)_(参考値)事業者全体</v>
      </c>
      <c r="BB610" s="52">
        <f t="shared" si="40"/>
        <v>0.70499999999999996</v>
      </c>
      <c r="BD610" s="52" t="str">
        <f>IF(参照!L610="","",参照!L610)</f>
        <v/>
      </c>
    </row>
    <row r="611" spans="47:56">
      <c r="AU611" s="52" t="str">
        <f>IF(参照!A611="","",参照!A611)</f>
        <v>A0277</v>
      </c>
      <c r="AV611" s="52" t="str">
        <f>IF(参照!B611="","",参照!B611)</f>
        <v>北日本石油(株)</v>
      </c>
      <c r="AW611" s="52">
        <f>IF(参照!C611="","",参照!C611)</f>
        <v>4.28E-4</v>
      </c>
      <c r="AX611" s="52" t="str">
        <f>IF(参照!D611="","",参照!D611)</f>
        <v/>
      </c>
      <c r="AY611" s="52">
        <f>IF(参照!E611="","",参照!E611)</f>
        <v>3.8900000000000002E-4</v>
      </c>
      <c r="AZ611" s="52" t="str">
        <f>IF(参照!F611="","",参照!F611)</f>
        <v>北日本石油(株)</v>
      </c>
      <c r="BA611" s="52" t="str">
        <f>IF(参照!G611="","",参照!G611)</f>
        <v>北日本石油(株)_</v>
      </c>
      <c r="BB611" s="52">
        <f t="shared" si="40"/>
        <v>0.38900000000000001</v>
      </c>
      <c r="BD611" s="52" t="str">
        <f>IF(参照!L611="","",参照!L611)</f>
        <v/>
      </c>
    </row>
    <row r="612" spans="47:56">
      <c r="AU612" s="52" t="str">
        <f>IF(参照!A612="","",参照!A612)</f>
        <v>A0278</v>
      </c>
      <c r="AV612" s="52" t="str">
        <f>IF(参照!B612="","",参照!B612)</f>
        <v>千葉電力(株)</v>
      </c>
      <c r="AW612" s="52">
        <f>IF(参照!C612="","",参照!C612)</f>
        <v>5.0600000000000005E-4</v>
      </c>
      <c r="AX612" s="52" t="str">
        <f>IF(参照!D612="","",参照!D612)</f>
        <v/>
      </c>
      <c r="AY612" s="52">
        <f>IF(参照!E612="","",参照!E612)</f>
        <v>5.6300000000000002E-4</v>
      </c>
      <c r="AZ612" s="52" t="str">
        <f>IF(参照!F612="","",参照!F612)</f>
        <v>千葉電力(株)</v>
      </c>
      <c r="BA612" s="52" t="str">
        <f>IF(参照!G612="","",参照!G612)</f>
        <v>千葉電力(株)_</v>
      </c>
      <c r="BB612" s="52">
        <f t="shared" si="40"/>
        <v>0.56300000000000006</v>
      </c>
      <c r="BD612" s="52" t="str">
        <f>IF(参照!L612="","",参照!L612)</f>
        <v/>
      </c>
    </row>
    <row r="613" spans="47:56">
      <c r="AU613" s="52" t="str">
        <f>IF(参照!A613="","",参照!A613)</f>
        <v>A0279</v>
      </c>
      <c r="AV613" s="52" t="str">
        <f>IF(参照!B613="","",参照!B613)</f>
        <v>(株)坊っちゃん電力</v>
      </c>
      <c r="AW613" s="52">
        <f>IF(参照!C613="","",参照!C613)</f>
        <v>4.1300000000000001E-4</v>
      </c>
      <c r="AX613" s="52" t="str">
        <f>IF(参照!D613="","",参照!D613)</f>
        <v/>
      </c>
      <c r="AY613" s="52">
        <f>IF(参照!E613="","",参照!E613)</f>
        <v>3.59E-4</v>
      </c>
      <c r="AZ613" s="52" t="str">
        <f>IF(参照!F613="","",参照!F613)</f>
        <v>(株)坊っちゃん電力</v>
      </c>
      <c r="BA613" s="52" t="str">
        <f>IF(参照!G613="","",参照!G613)</f>
        <v>(株)坊っちゃん電力_</v>
      </c>
      <c r="BB613" s="52">
        <f t="shared" si="40"/>
        <v>0.35899999999999999</v>
      </c>
      <c r="BD613" s="52" t="str">
        <f>IF(参照!L613="","",参照!L613)</f>
        <v/>
      </c>
    </row>
    <row r="614" spans="47:56">
      <c r="AU614" s="52" t="str">
        <f>IF(参照!A614="","",参照!A614)</f>
        <v>A0280</v>
      </c>
      <c r="AV614" s="52" t="str">
        <f>IF(参照!B614="","",参照!B614)</f>
        <v>やめエネルギー(株)</v>
      </c>
      <c r="AW614" s="52">
        <f>IF(参照!C614="","",参照!C614)</f>
        <v>4.6799999999999999E-4</v>
      </c>
      <c r="AX614" s="52" t="str">
        <f>IF(参照!D614="","",参照!D614)</f>
        <v/>
      </c>
      <c r="AY614" s="52">
        <f>IF(参照!E614="","",参照!E614)</f>
        <v>4.7399999999999997E-4</v>
      </c>
      <c r="AZ614" s="52" t="str">
        <f>IF(参照!F614="","",参照!F614)</f>
        <v>やめエネルギー(株)</v>
      </c>
      <c r="BA614" s="52" t="str">
        <f>IF(参照!G614="","",参照!G614)</f>
        <v>やめエネルギー(株)_</v>
      </c>
      <c r="BB614" s="52">
        <f t="shared" si="40"/>
        <v>0.47399999999999998</v>
      </c>
      <c r="BD614" s="52" t="str">
        <f>IF(参照!L614="","",参照!L614)</f>
        <v/>
      </c>
    </row>
    <row r="615" spans="47:56">
      <c r="AU615" s="52" t="str">
        <f>IF(参照!A615="","",参照!A615)</f>
        <v>A0281</v>
      </c>
      <c r="AV615" s="52" t="str">
        <f>IF(参照!B615="","",参照!B615)</f>
        <v>(株)アースインフィニティ</v>
      </c>
      <c r="AW615" s="52">
        <f>IF(参照!C615="","",参照!C615)</f>
        <v>5.4299999999999997E-4</v>
      </c>
      <c r="AX615" s="52" t="str">
        <f>IF(参照!D615="","",参照!D615)</f>
        <v/>
      </c>
      <c r="AY615" s="52">
        <f>IF(参照!E615="","",参照!E615)</f>
        <v>5.5099999999999995E-4</v>
      </c>
      <c r="AZ615" s="52" t="str">
        <f>IF(参照!F615="","",参照!F615)</f>
        <v>(株)アースインフィニティ</v>
      </c>
      <c r="BA615" s="52" t="str">
        <f>IF(参照!G615="","",参照!G615)</f>
        <v>(株)アースインフィニティ_</v>
      </c>
      <c r="BB615" s="52">
        <f t="shared" si="40"/>
        <v>0.55099999999999993</v>
      </c>
      <c r="BD615" s="52" t="str">
        <f>IF(参照!L615="","",参照!L615)</f>
        <v/>
      </c>
    </row>
    <row r="616" spans="47:56">
      <c r="AU616" s="52" t="str">
        <f>IF(参照!A616="","",参照!A616)</f>
        <v>A0283</v>
      </c>
      <c r="AV616" s="52" t="str">
        <f>IF(参照!B616="","",参照!B616)</f>
        <v>足利ガス(株)</v>
      </c>
      <c r="AW616" s="52">
        <f>IF(参照!C616="","",参照!C616)</f>
        <v>3.6400000000000001E-4</v>
      </c>
      <c r="AX616" s="52" t="str">
        <f>IF(参照!D616="","",参照!D616)</f>
        <v/>
      </c>
      <c r="AY616" s="52">
        <f>IF(参照!E616="","",参照!E616)</f>
        <v>3.0800000000000001E-4</v>
      </c>
      <c r="AZ616" s="52" t="str">
        <f>IF(参照!F616="","",参照!F616)</f>
        <v>足利ガス(株)</v>
      </c>
      <c r="BA616" s="52" t="str">
        <f>IF(参照!G616="","",参照!G616)</f>
        <v>足利ガス(株)_</v>
      </c>
      <c r="BB616" s="52">
        <f t="shared" si="40"/>
        <v>0.308</v>
      </c>
      <c r="BD616" s="52" t="str">
        <f>IF(参照!L616="","",参照!L616)</f>
        <v/>
      </c>
    </row>
    <row r="617" spans="47:56">
      <c r="AU617" s="52" t="str">
        <f>IF(参照!A617="","",参照!A617)</f>
        <v>A0284</v>
      </c>
      <c r="AV617" s="52" t="str">
        <f>IF(参照!B617="","",参照!B617)</f>
        <v>(株)Ｍｉｓｕｍｉ</v>
      </c>
      <c r="AW617" s="52">
        <f>IF(参照!C617="","",参照!C617)</f>
        <v>3.79E-4</v>
      </c>
      <c r="AX617" s="52" t="str">
        <f>IF(参照!D617="","",参照!D617)</f>
        <v/>
      </c>
      <c r="AY617" s="52">
        <f>IF(参照!E617="","",参照!E617)</f>
        <v>3.2299999999999999E-4</v>
      </c>
      <c r="AZ617" s="52" t="str">
        <f>IF(参照!F617="","",参照!F617)</f>
        <v>(株)Ｍｉｓｕｍｉ</v>
      </c>
      <c r="BA617" s="52" t="str">
        <f>IF(参照!G617="","",参照!G617)</f>
        <v>(株)Ｍｉｓｕｍｉ_</v>
      </c>
      <c r="BB617" s="52">
        <f t="shared" si="40"/>
        <v>0.32300000000000001</v>
      </c>
      <c r="BD617" s="52" t="str">
        <f>IF(参照!L617="","",参照!L617)</f>
        <v/>
      </c>
    </row>
    <row r="618" spans="47:56">
      <c r="AU618" s="52" t="str">
        <f>IF(参照!A618="","",参照!A618)</f>
        <v>A0285</v>
      </c>
      <c r="AV618" s="52" t="str">
        <f>IF(参照!B618="","",参照!B618)</f>
        <v>米子瓦斯(株)</v>
      </c>
      <c r="AW618" s="52">
        <f>IF(参照!C618="","",参照!C618)</f>
        <v>4.84E-4</v>
      </c>
      <c r="AX618" s="52" t="str">
        <f>IF(参照!D618="","",参照!D618)</f>
        <v/>
      </c>
      <c r="AY618" s="52">
        <f>IF(参照!E618="","",参照!E618)</f>
        <v>4.28E-4</v>
      </c>
      <c r="AZ618" s="52" t="str">
        <f>IF(参照!F618="","",参照!F618)</f>
        <v>米子瓦斯(株)</v>
      </c>
      <c r="BA618" s="52" t="str">
        <f>IF(参照!G618="","",参照!G618)</f>
        <v>米子瓦斯(株)_</v>
      </c>
      <c r="BB618" s="52">
        <f t="shared" si="40"/>
        <v>0.42799999999999999</v>
      </c>
      <c r="BD618" s="52" t="str">
        <f>IF(参照!L618="","",参照!L618)</f>
        <v/>
      </c>
    </row>
    <row r="619" spans="47:56">
      <c r="AU619" s="52" t="str">
        <f>IF(参照!A619="","",参照!A619)</f>
        <v>A0286</v>
      </c>
      <c r="AV619" s="52" t="str">
        <f>IF(参照!B619="","",参照!B619)</f>
        <v>(株)エルピオ</v>
      </c>
      <c r="AW619" s="52">
        <f>IF(参照!C619="","",参照!C619)</f>
        <v>4.8700000000000002E-4</v>
      </c>
      <c r="AX619" s="52" t="str">
        <f>IF(参照!D619="","",参照!D619)</f>
        <v/>
      </c>
      <c r="AY619" s="52">
        <f>IF(参照!E619="","",参照!E619)</f>
        <v>5.0199999999999995E-4</v>
      </c>
      <c r="AZ619" s="52" t="str">
        <f>IF(参照!F619="","",参照!F619)</f>
        <v>(株)エルピオ</v>
      </c>
      <c r="BA619" s="52" t="str">
        <f>IF(参照!G619="","",参照!G619)</f>
        <v>(株)エルピオ_</v>
      </c>
      <c r="BB619" s="52">
        <f t="shared" si="40"/>
        <v>0.502</v>
      </c>
      <c r="BD619" s="52" t="str">
        <f>IF(参照!L619="","",参照!L619)</f>
        <v/>
      </c>
    </row>
    <row r="620" spans="47:56">
      <c r="AU620" s="52" t="str">
        <f>IF(参照!A620="","",参照!A620)</f>
        <v>A0287</v>
      </c>
      <c r="AV620" s="52" t="str">
        <f>IF(参照!B620="","",参照!B620)</f>
        <v>浜田ガス(株)</v>
      </c>
      <c r="AW620" s="52">
        <f>IF(参照!C620="","",参照!C620)</f>
        <v>4.84E-4</v>
      </c>
      <c r="AX620" s="52" t="str">
        <f>IF(参照!D620="","",参照!D620)</f>
        <v/>
      </c>
      <c r="AY620" s="52">
        <f>IF(参照!E620="","",参照!E620)</f>
        <v>4.2900000000000002E-4</v>
      </c>
      <c r="AZ620" s="52" t="str">
        <f>IF(参照!F620="","",参照!F620)</f>
        <v>浜田ガス(株)</v>
      </c>
      <c r="BA620" s="52" t="str">
        <f>IF(参照!G620="","",参照!G620)</f>
        <v>浜田ガス(株)_</v>
      </c>
      <c r="BB620" s="52">
        <f t="shared" si="40"/>
        <v>0.42899999999999999</v>
      </c>
      <c r="BD620" s="52" t="str">
        <f>IF(参照!L620="","",参照!L620)</f>
        <v/>
      </c>
    </row>
    <row r="621" spans="47:56">
      <c r="AU621" s="52" t="str">
        <f>IF(参照!A621="","",参照!A621)</f>
        <v>A0288</v>
      </c>
      <c r="AV621" s="52" t="str">
        <f>IF(参照!B621="","",参照!B621)</f>
        <v>(株)アメニティ電力</v>
      </c>
      <c r="AW621" s="52">
        <f>IF(参照!C621="","",参照!C621)</f>
        <v>4.8999999999999998E-4</v>
      </c>
      <c r="AX621" s="52" t="str">
        <f>IF(参照!D621="","",参照!D621)</f>
        <v/>
      </c>
      <c r="AY621" s="52">
        <f>IF(参照!E621="","",参照!E621)</f>
        <v>5.2599999999999999E-4</v>
      </c>
      <c r="AZ621" s="52" t="str">
        <f>IF(参照!F621="","",参照!F621)</f>
        <v>(株)アメニティ電力</v>
      </c>
      <c r="BA621" s="52" t="str">
        <f>IF(参照!G621="","",参照!G621)</f>
        <v>(株)アメニティ電力_</v>
      </c>
      <c r="BB621" s="52">
        <f t="shared" si="40"/>
        <v>0.52600000000000002</v>
      </c>
      <c r="BD621" s="52" t="str">
        <f>IF(参照!L621="","",参照!L621)</f>
        <v/>
      </c>
    </row>
    <row r="622" spans="47:56">
      <c r="AU622" s="52" t="str">
        <f>IF(参照!A622="","",参照!A622)</f>
        <v>A0290</v>
      </c>
      <c r="AV622" s="52" t="str">
        <f>IF(参照!B622="","",参照!B622)</f>
        <v>ふくのしま電力(株)</v>
      </c>
      <c r="AW622" s="52">
        <f>IF(参照!C622="","",参照!C622)</f>
        <v>5.0600000000000005E-4</v>
      </c>
      <c r="AX622" s="52" t="str">
        <f>IF(参照!D622="","",参照!D622)</f>
        <v/>
      </c>
      <c r="AY622" s="52">
        <f>IF(参照!E622="","",参照!E622)</f>
        <v>5.0699999999999996E-4</v>
      </c>
      <c r="AZ622" s="52" t="str">
        <f>IF(参照!F622="","",参照!F622)</f>
        <v>ふくのしま電力(株)</v>
      </c>
      <c r="BA622" s="52" t="str">
        <f>IF(参照!G622="","",参照!G622)</f>
        <v>ふくのしま電力(株)_</v>
      </c>
      <c r="BB622" s="52">
        <f t="shared" si="40"/>
        <v>0.50700000000000001</v>
      </c>
      <c r="BD622" s="52" t="str">
        <f>IF(参照!L622="","",参照!L622)</f>
        <v/>
      </c>
    </row>
    <row r="623" spans="47:56">
      <c r="AU623" s="52" t="str">
        <f>IF(参照!A623="","",参照!A623)</f>
        <v>A0292</v>
      </c>
      <c r="AV623" s="52" t="str">
        <f>IF(参照!B623="","",参照!B623)</f>
        <v>岡田建設(株)</v>
      </c>
      <c r="AW623" s="52">
        <f>IF(参照!C623="","",参照!C623)</f>
        <v>5.2700000000000002E-4</v>
      </c>
      <c r="AX623" s="52" t="str">
        <f>IF(参照!D623="","",参照!D623)</f>
        <v/>
      </c>
      <c r="AY623" s="52">
        <f>IF(参照!E623="","",参照!E623)</f>
        <v>4.7100000000000001E-4</v>
      </c>
      <c r="AZ623" s="52" t="str">
        <f>IF(参照!F623="","",参照!F623)</f>
        <v>岡田建設(株)</v>
      </c>
      <c r="BA623" s="52" t="str">
        <f>IF(参照!G623="","",参照!G623)</f>
        <v>岡田建設(株)_</v>
      </c>
      <c r="BB623" s="52">
        <f t="shared" si="40"/>
        <v>0.47100000000000003</v>
      </c>
      <c r="BD623" s="52" t="str">
        <f>IF(参照!L623="","",参照!L623)</f>
        <v/>
      </c>
    </row>
    <row r="624" spans="47:56">
      <c r="AU624" s="52" t="str">
        <f>IF(参照!A624="","",参照!A624)</f>
        <v>A0293</v>
      </c>
      <c r="AV624" s="52" t="str">
        <f>IF(参照!B624="","",参照!B624)</f>
        <v>出雲ガス(株)</v>
      </c>
      <c r="AW624" s="52">
        <f>IF(参照!C624="","",参照!C624)</f>
        <v>4.84E-4</v>
      </c>
      <c r="AX624" s="52" t="str">
        <f>IF(参照!D624="","",参照!D624)</f>
        <v/>
      </c>
      <c r="AY624" s="52">
        <f>IF(参照!E624="","",参照!E624)</f>
        <v>4.2900000000000002E-4</v>
      </c>
      <c r="AZ624" s="52" t="str">
        <f>IF(参照!F624="","",参照!F624)</f>
        <v>出雲ガス(株)</v>
      </c>
      <c r="BA624" s="52" t="str">
        <f>IF(参照!G624="","",参照!G624)</f>
        <v>出雲ガス(株)_</v>
      </c>
      <c r="BB624" s="52">
        <f t="shared" si="40"/>
        <v>0.42899999999999999</v>
      </c>
      <c r="BD624" s="52" t="str">
        <f>IF(参照!L624="","",参照!L624)</f>
        <v/>
      </c>
    </row>
    <row r="625" spans="47:56">
      <c r="AU625" s="52" t="str">
        <f>IF(参照!A625="","",参照!A625)</f>
        <v>A0294</v>
      </c>
      <c r="AV625" s="52" t="str">
        <f>IF(参照!B625="","",参照!B625)</f>
        <v>富山電力(株)</v>
      </c>
      <c r="AW625" s="52">
        <f>IF(参照!C625="","",参照!C625)</f>
        <v>4.9299999999999995E-4</v>
      </c>
      <c r="AX625" s="52" t="str">
        <f>IF(参照!D625="","",参照!D625)</f>
        <v/>
      </c>
      <c r="AY625" s="52">
        <f>IF(参照!E625="","",参照!E625)</f>
        <v>4.73E-4</v>
      </c>
      <c r="AZ625" s="52" t="str">
        <f>IF(参照!F625="","",参照!F625)</f>
        <v>富山電力(株)</v>
      </c>
      <c r="BA625" s="52" t="str">
        <f>IF(参照!G625="","",参照!G625)</f>
        <v>富山電力(株)_</v>
      </c>
      <c r="BB625" s="52">
        <f t="shared" si="40"/>
        <v>0.47300000000000003</v>
      </c>
      <c r="BD625" s="52" t="str">
        <f>IF(参照!L625="","",参照!L625)</f>
        <v/>
      </c>
    </row>
    <row r="626" spans="47:56">
      <c r="AU626" s="52" t="str">
        <f>IF(参照!A626="","",参照!A626)</f>
        <v>A0295</v>
      </c>
      <c r="AV626" s="52" t="str">
        <f>IF(参照!B626="","",参照!B626)</f>
        <v>一般社団法人グリーンコープでんき</v>
      </c>
      <c r="AW626" s="52">
        <f>IF(参照!C626="","",参照!C626)</f>
        <v>0</v>
      </c>
      <c r="AX626" s="52" t="str">
        <f>IF(参照!D626="","",参照!D626)</f>
        <v/>
      </c>
      <c r="AY626" s="52">
        <f>IF(参照!E626="","",参照!E626)</f>
        <v>4.1199999999999999E-4</v>
      </c>
      <c r="AZ626" s="52" t="str">
        <f>IF(参照!F626="","",参照!F626)</f>
        <v>一般社団法人グリーンコープでんき</v>
      </c>
      <c r="BA626" s="52" t="str">
        <f>IF(参照!G626="","",参照!G626)</f>
        <v>一般社団法人グリーンコープでんき_</v>
      </c>
      <c r="BB626" s="52">
        <f t="shared" si="40"/>
        <v>0.41199999999999998</v>
      </c>
      <c r="BD626" s="52" t="str">
        <f>IF(参照!L626="","",参照!L626)</f>
        <v/>
      </c>
    </row>
    <row r="627" spans="47:56">
      <c r="AU627" s="52" t="str">
        <f>IF(参照!A627="","",参照!A627)</f>
        <v>A0296</v>
      </c>
      <c r="AV627" s="52" t="str">
        <f>IF(参照!B627="","",参照!B627)</f>
        <v>公益財団法人東京都環境公社</v>
      </c>
      <c r="AW627" s="52" t="str">
        <f>IF(参照!C627="","",参照!C627)</f>
        <v>0.000453※</v>
      </c>
      <c r="AX627" s="52" t="str">
        <f>IF(参照!D627="","",参照!D627)</f>
        <v/>
      </c>
      <c r="AY627" s="52">
        <f>IF(参照!E627="","",参照!E627)</f>
        <v>0</v>
      </c>
      <c r="AZ627" s="52" t="str">
        <f>IF(参照!F627="","",参照!F627)</f>
        <v>公益財団法人東京都環境公社</v>
      </c>
      <c r="BA627" s="52" t="str">
        <f>IF(参照!G627="","",参照!G627)</f>
        <v>公益財団法人東京都環境公社_</v>
      </c>
      <c r="BB627" s="52">
        <f t="shared" si="40"/>
        <v>0</v>
      </c>
      <c r="BD627" s="52" t="str">
        <f>IF(参照!L627="","",参照!L627)</f>
        <v/>
      </c>
    </row>
    <row r="628" spans="47:56">
      <c r="AU628" s="52" t="str">
        <f>IF(参照!A628="","",参照!A628)</f>
        <v>A0298</v>
      </c>
      <c r="AV628" s="52" t="str">
        <f>IF(参照!B628="","",参照!B628)</f>
        <v>イオンディライト(株)</v>
      </c>
      <c r="AW628" s="52">
        <f>IF(参照!C628="","",参照!C628)</f>
        <v>4.64E-4</v>
      </c>
      <c r="AX628" s="52" t="str">
        <f>IF(参照!D628="","",参照!D628)</f>
        <v/>
      </c>
      <c r="AY628" s="52">
        <f>IF(参照!E628="","",参照!E628)</f>
        <v>4.08E-4</v>
      </c>
      <c r="AZ628" s="52" t="str">
        <f>IF(参照!F628="","",参照!F628)</f>
        <v>イオンディライト(株)</v>
      </c>
      <c r="BA628" s="52" t="str">
        <f>IF(参照!G628="","",参照!G628)</f>
        <v>イオンディライト(株)_</v>
      </c>
      <c r="BB628" s="52">
        <f t="shared" si="40"/>
        <v>0.40799999999999997</v>
      </c>
      <c r="BD628" s="52" t="str">
        <f>IF(参照!L628="","",参照!L628)</f>
        <v/>
      </c>
    </row>
    <row r="629" spans="47:56">
      <c r="AU629" s="52" t="str">
        <f>IF(参照!A629="","",参照!A629)</f>
        <v>A0300</v>
      </c>
      <c r="AV629" s="52" t="str">
        <f>IF(参照!B629="","",参照!B629)</f>
        <v>(株)ファミリーネット・ジャパン</v>
      </c>
      <c r="AW629" s="52">
        <f>IF(参照!C629="","",参照!C629)</f>
        <v>4.3800000000000002E-4</v>
      </c>
      <c r="AX629" s="52" t="str">
        <f>IF(参照!D629="","",参照!D629)</f>
        <v>メニューA</v>
      </c>
      <c r="AY629" s="52">
        <f>IF(参照!E629="","",参照!E629)</f>
        <v>0</v>
      </c>
      <c r="AZ629" s="52" t="str">
        <f>IF(参照!F629="","",参照!F629)</f>
        <v>(株)ファミリーネット・ジャパン</v>
      </c>
      <c r="BA629" s="52" t="str">
        <f>IF(参照!G629="","",参照!G629)</f>
        <v>(株)ファミリーネット・ジャパン_メニューA</v>
      </c>
      <c r="BB629" s="52">
        <f t="shared" si="40"/>
        <v>0</v>
      </c>
      <c r="BD629" s="52" t="str">
        <f>IF(参照!L629="","",参照!L629)</f>
        <v/>
      </c>
    </row>
    <row r="630" spans="47:56">
      <c r="AU630" s="52" t="str">
        <f>IF(参照!A630="","",参照!A630)</f>
        <v/>
      </c>
      <c r="AV630" s="52" t="str">
        <f>IF(参照!B630="","",参照!B630)</f>
        <v/>
      </c>
      <c r="AW630" s="52" t="str">
        <f>IF(参照!C630="","",参照!C630)</f>
        <v/>
      </c>
      <c r="AX630" s="52" t="str">
        <f>IF(参照!D630="","",参照!D630)</f>
        <v>メニューB</v>
      </c>
      <c r="AY630" s="52">
        <f>IF(参照!E630="","",参照!E630)</f>
        <v>0</v>
      </c>
      <c r="AZ630" s="52" t="str">
        <f>IF(参照!F630="","",参照!F630)</f>
        <v>(株)ファミリーネット・ジャパン</v>
      </c>
      <c r="BA630" s="52" t="str">
        <f>IF(参照!G630="","",参照!G630)</f>
        <v>(株)ファミリーネット・ジャパン_メニューB</v>
      </c>
      <c r="BB630" s="52">
        <f t="shared" si="40"/>
        <v>0</v>
      </c>
      <c r="BD630" s="52" t="str">
        <f>IF(参照!L630="","",参照!L630)</f>
        <v/>
      </c>
    </row>
    <row r="631" spans="47:56">
      <c r="AU631" s="52" t="str">
        <f>IF(参照!A631="","",参照!A631)</f>
        <v/>
      </c>
      <c r="AV631" s="52" t="str">
        <f>IF(参照!B631="","",参照!B631)</f>
        <v/>
      </c>
      <c r="AW631" s="52" t="str">
        <f>IF(参照!C631="","",参照!C631)</f>
        <v/>
      </c>
      <c r="AX631" s="52" t="str">
        <f>IF(参照!D631="","",参照!D631)</f>
        <v>メニューC(残差)</v>
      </c>
      <c r="AY631" s="52">
        <f>IF(参照!E631="","",参照!E631)</f>
        <v>4.7999999999999996E-4</v>
      </c>
      <c r="AZ631" s="52" t="str">
        <f>IF(参照!F631="","",参照!F631)</f>
        <v>(株)ファミリーネット・ジャパン</v>
      </c>
      <c r="BA631" s="52" t="str">
        <f>IF(参照!G631="","",参照!G631)</f>
        <v>(株)ファミリーネット・ジャパン_メニューC(残差)</v>
      </c>
      <c r="BB631" s="52">
        <f t="shared" si="40"/>
        <v>0.48</v>
      </c>
      <c r="BD631" s="52" t="str">
        <f>IF(参照!L631="","",参照!L631)</f>
        <v/>
      </c>
    </row>
    <row r="632" spans="47:56">
      <c r="AU632" s="52" t="str">
        <f>IF(参照!A632="","",参照!A632)</f>
        <v/>
      </c>
      <c r="AV632" s="52" t="str">
        <f>IF(参照!B632="","",参照!B632)</f>
        <v/>
      </c>
      <c r="AW632" s="52" t="str">
        <f>IF(参照!C632="","",参照!C632)</f>
        <v/>
      </c>
      <c r="AX632" s="52" t="str">
        <f>IF(参照!D632="","",参照!D632)</f>
        <v>(参考値)事業者全体</v>
      </c>
      <c r="AY632" s="52">
        <f>IF(参照!E632="","",参照!E632)</f>
        <v>3.1399999999999999E-4</v>
      </c>
      <c r="AZ632" s="52" t="str">
        <f>IF(参照!F632="","",参照!F632)</f>
        <v>(株)ファミリーネット・ジャパン</v>
      </c>
      <c r="BA632" s="52" t="str">
        <f>IF(参照!G632="","",参照!G632)</f>
        <v>(株)ファミリーネット・ジャパン_(参考値)事業者全体</v>
      </c>
      <c r="BB632" s="52">
        <f t="shared" si="40"/>
        <v>0.314</v>
      </c>
      <c r="BD632" s="52" t="str">
        <f>IF(参照!L632="","",参照!L632)</f>
        <v/>
      </c>
    </row>
    <row r="633" spans="47:56">
      <c r="AU633" s="52" t="str">
        <f>IF(参照!A633="","",参照!A633)</f>
        <v>A0303</v>
      </c>
      <c r="AV633" s="52" t="str">
        <f>IF(参照!B633="","",参照!B633)</f>
        <v>ＭＫステーションズ(株)</v>
      </c>
      <c r="AW633" s="52">
        <f>IF(参照!C633="","",参照!C633)</f>
        <v>4.4900000000000002E-4</v>
      </c>
      <c r="AX633" s="52" t="str">
        <f>IF(参照!D633="","",参照!D633)</f>
        <v/>
      </c>
      <c r="AY633" s="52">
        <f>IF(参照!E633="","",参照!E633)</f>
        <v>4.1199999999999999E-4</v>
      </c>
      <c r="AZ633" s="52" t="str">
        <f>IF(参照!F633="","",参照!F633)</f>
        <v>ＭＫステーションズ(株)</v>
      </c>
      <c r="BA633" s="52" t="str">
        <f>IF(参照!G633="","",参照!G633)</f>
        <v>ＭＫステーションズ(株)_</v>
      </c>
      <c r="BB633" s="52">
        <f t="shared" si="40"/>
        <v>0.41199999999999998</v>
      </c>
      <c r="BD633" s="52" t="str">
        <f>IF(参照!L633="","",参照!L633)</f>
        <v/>
      </c>
    </row>
    <row r="634" spans="47:56">
      <c r="AU634" s="52" t="str">
        <f>IF(参照!A634="","",参照!A634)</f>
        <v>A0305</v>
      </c>
      <c r="AV634" s="52" t="str">
        <f>IF(参照!B634="","",参照!B634)</f>
        <v>フラワーペイメント(株)</v>
      </c>
      <c r="AW634" s="52">
        <f>IF(参照!C634="","",参照!C634)</f>
        <v>5.22E-4</v>
      </c>
      <c r="AX634" s="52" t="str">
        <f>IF(参照!D634="","",参照!D634)</f>
        <v/>
      </c>
      <c r="AY634" s="52">
        <f>IF(参照!E634="","",参照!E634)</f>
        <v>5.5900000000000004E-4</v>
      </c>
      <c r="AZ634" s="52" t="str">
        <f>IF(参照!F634="","",参照!F634)</f>
        <v>フラワーペイメント(株)</v>
      </c>
      <c r="BA634" s="52" t="str">
        <f>IF(参照!G634="","",参照!G634)</f>
        <v>フラワーペイメント(株)_</v>
      </c>
      <c r="BB634" s="52">
        <f t="shared" si="40"/>
        <v>0.55900000000000005</v>
      </c>
      <c r="BD634" s="52" t="str">
        <f>IF(参照!L634="","",参照!L634)</f>
        <v/>
      </c>
    </row>
    <row r="635" spans="47:56">
      <c r="AU635" s="52" t="str">
        <f>IF(参照!A635="","",参照!A635)</f>
        <v>A0306</v>
      </c>
      <c r="AV635" s="52" t="str">
        <f>IF(参照!B635="","",参照!B635)</f>
        <v>(株)ＪＴＢコミュニケーションデザイン</v>
      </c>
      <c r="AW635" s="52">
        <f>IF(参照!C635="","",参照!C635)</f>
        <v>3.68E-4</v>
      </c>
      <c r="AX635" s="52" t="str">
        <f>IF(参照!D635="","",参照!D635)</f>
        <v/>
      </c>
      <c r="AY635" s="52">
        <f>IF(参照!E635="","",参照!E635)</f>
        <v>3.77E-4</v>
      </c>
      <c r="AZ635" s="52" t="str">
        <f>IF(参照!F635="","",参照!F635)</f>
        <v>(株)ＪＴＢコミュニケーションデザイン</v>
      </c>
      <c r="BA635" s="52" t="str">
        <f>IF(参照!G635="","",参照!G635)</f>
        <v>(株)ＪＴＢコミュニケーションデザイン_</v>
      </c>
      <c r="BB635" s="52">
        <f t="shared" si="40"/>
        <v>0.377</v>
      </c>
      <c r="BD635" s="52" t="str">
        <f>IF(参照!L635="","",参照!L635)</f>
        <v/>
      </c>
    </row>
    <row r="636" spans="47:56">
      <c r="AU636" s="52" t="str">
        <f>IF(参照!A636="","",参照!A636)</f>
        <v>A0308</v>
      </c>
      <c r="AV636" s="52" t="str">
        <f>IF(参照!B636="","",参照!B636)</f>
        <v>積水化学工業(株)</v>
      </c>
      <c r="AW636" s="52">
        <f>IF(参照!C636="","",参照!C636)</f>
        <v>2.13E-4</v>
      </c>
      <c r="AX636" s="52" t="str">
        <f>IF(参照!D636="","",参照!D636)</f>
        <v>メニューA</v>
      </c>
      <c r="AY636" s="52">
        <f>IF(参照!E636="","",参照!E636)</f>
        <v>0</v>
      </c>
      <c r="AZ636" s="52" t="str">
        <f>IF(参照!F636="","",参照!F636)</f>
        <v>積水化学工業(株)</v>
      </c>
      <c r="BA636" s="52" t="str">
        <f>IF(参照!G636="","",参照!G636)</f>
        <v>積水化学工業(株)_メニューA</v>
      </c>
      <c r="BB636" s="52">
        <f t="shared" si="40"/>
        <v>0</v>
      </c>
      <c r="BD636" s="52" t="str">
        <f>IF(参照!L636="","",参照!L636)</f>
        <v/>
      </c>
    </row>
    <row r="637" spans="47:56">
      <c r="AU637" s="52" t="str">
        <f>IF(参照!A637="","",参照!A637)</f>
        <v/>
      </c>
      <c r="AV637" s="52" t="str">
        <f>IF(参照!B637="","",参照!B637)</f>
        <v/>
      </c>
      <c r="AW637" s="52" t="str">
        <f>IF(参照!C637="","",参照!C637)</f>
        <v/>
      </c>
      <c r="AX637" s="52" t="str">
        <f>IF(参照!D637="","",参照!D637)</f>
        <v>メニューB(残差)</v>
      </c>
      <c r="AY637" s="52">
        <f>IF(参照!E637="","",参照!E637)</f>
        <v>0</v>
      </c>
      <c r="AZ637" s="52" t="str">
        <f>IF(参照!F637="","",参照!F637)</f>
        <v>積水化学工業(株)</v>
      </c>
      <c r="BA637" s="52" t="str">
        <f>IF(参照!G637="","",参照!G637)</f>
        <v>積水化学工業(株)_メニューB(残差)</v>
      </c>
      <c r="BB637" s="52">
        <f t="shared" si="40"/>
        <v>0</v>
      </c>
      <c r="BD637" s="52" t="str">
        <f>IF(参照!L637="","",参照!L637)</f>
        <v/>
      </c>
    </row>
    <row r="638" spans="47:56">
      <c r="AU638" s="52" t="str">
        <f>IF(参照!A638="","",参照!A638)</f>
        <v/>
      </c>
      <c r="AV638" s="52" t="str">
        <f>IF(参照!B638="","",参照!B638)</f>
        <v/>
      </c>
      <c r="AW638" s="52" t="str">
        <f>IF(参照!C638="","",参照!C638)</f>
        <v/>
      </c>
      <c r="AX638" s="52" t="str">
        <f>IF(参照!D638="","",参照!D638)</f>
        <v>(参考値)事業者全体</v>
      </c>
      <c r="AY638" s="52">
        <f>IF(参照!E638="","",参照!E638)</f>
        <v>0</v>
      </c>
      <c r="AZ638" s="52" t="str">
        <f>IF(参照!F638="","",参照!F638)</f>
        <v>積水化学工業(株)</v>
      </c>
      <c r="BA638" s="52" t="str">
        <f>IF(参照!G638="","",参照!G638)</f>
        <v>積水化学工業(株)_(参考値)事業者全体</v>
      </c>
      <c r="BB638" s="52">
        <f t="shared" si="40"/>
        <v>0</v>
      </c>
      <c r="BD638" s="52" t="str">
        <f>IF(参照!L638="","",参照!L638)</f>
        <v/>
      </c>
    </row>
    <row r="639" spans="47:56">
      <c r="AU639" s="52" t="str">
        <f>IF(参照!A639="","",参照!A639)</f>
        <v>A0310</v>
      </c>
      <c r="AV639" s="52" t="str">
        <f>IF(参照!B639="","",参照!B639)</f>
        <v>全農エネルギー(株)</v>
      </c>
      <c r="AW639" s="52">
        <f>IF(参照!C639="","",参照!C639)</f>
        <v>5.0199999999999995E-4</v>
      </c>
      <c r="AX639" s="52" t="str">
        <f>IF(参照!D639="","",参照!D639)</f>
        <v>メニューA</v>
      </c>
      <c r="AY639" s="52">
        <f>IF(参照!E639="","",参照!E639)</f>
        <v>0</v>
      </c>
      <c r="AZ639" s="52" t="str">
        <f>IF(参照!F639="","",参照!F639)</f>
        <v>全農エネルギー(株)</v>
      </c>
      <c r="BA639" s="52" t="str">
        <f>IF(参照!G639="","",参照!G639)</f>
        <v>全農エネルギー(株)_メニューA</v>
      </c>
      <c r="BB639" s="52">
        <f t="shared" si="40"/>
        <v>0</v>
      </c>
      <c r="BD639" s="52" t="str">
        <f>IF(参照!L639="","",参照!L639)</f>
        <v/>
      </c>
    </row>
    <row r="640" spans="47:56">
      <c r="AU640" s="52" t="str">
        <f>IF(参照!A640="","",参照!A640)</f>
        <v/>
      </c>
      <c r="AV640" s="52" t="str">
        <f>IF(参照!B640="","",参照!B640)</f>
        <v/>
      </c>
      <c r="AW640" s="52" t="str">
        <f>IF(参照!C640="","",参照!C640)</f>
        <v/>
      </c>
      <c r="AX640" s="52" t="str">
        <f>IF(参照!D640="","",参照!D640)</f>
        <v>メニューB</v>
      </c>
      <c r="AY640" s="52">
        <f>IF(参照!E640="","",参照!E640)</f>
        <v>0</v>
      </c>
      <c r="AZ640" s="52" t="str">
        <f>IF(参照!F640="","",参照!F640)</f>
        <v>全農エネルギー(株)</v>
      </c>
      <c r="BA640" s="52" t="str">
        <f>IF(参照!G640="","",参照!G640)</f>
        <v>全農エネルギー(株)_メニューB</v>
      </c>
      <c r="BB640" s="52">
        <f t="shared" si="40"/>
        <v>0</v>
      </c>
      <c r="BD640" s="52" t="str">
        <f>IF(参照!L640="","",参照!L640)</f>
        <v/>
      </c>
    </row>
    <row r="641" spans="47:56">
      <c r="AU641" s="52" t="str">
        <f>IF(参照!A641="","",参照!A641)</f>
        <v/>
      </c>
      <c r="AV641" s="52" t="str">
        <f>IF(参照!B641="","",参照!B641)</f>
        <v/>
      </c>
      <c r="AW641" s="52" t="str">
        <f>IF(参照!C641="","",参照!C641)</f>
        <v/>
      </c>
      <c r="AX641" s="52" t="str">
        <f>IF(参照!D641="","",参照!D641)</f>
        <v>メニューC</v>
      </c>
      <c r="AY641" s="52">
        <f>IF(参照!E641="","",参照!E641)</f>
        <v>0</v>
      </c>
      <c r="AZ641" s="52" t="str">
        <f>IF(参照!F641="","",参照!F641)</f>
        <v>全農エネルギー(株)</v>
      </c>
      <c r="BA641" s="52" t="str">
        <f>IF(参照!G641="","",参照!G641)</f>
        <v>全農エネルギー(株)_メニューC</v>
      </c>
      <c r="BB641" s="52">
        <f t="shared" si="40"/>
        <v>0</v>
      </c>
      <c r="BD641" s="52" t="str">
        <f>IF(参照!L641="","",参照!L641)</f>
        <v/>
      </c>
    </row>
    <row r="642" spans="47:56">
      <c r="AU642" s="52" t="str">
        <f>IF(参照!A642="","",参照!A642)</f>
        <v/>
      </c>
      <c r="AV642" s="52" t="str">
        <f>IF(参照!B642="","",参照!B642)</f>
        <v/>
      </c>
      <c r="AW642" s="52" t="str">
        <f>IF(参照!C642="","",参照!C642)</f>
        <v/>
      </c>
      <c r="AX642" s="52" t="str">
        <f>IF(参照!D642="","",参照!D642)</f>
        <v>メニューD(残差)</v>
      </c>
      <c r="AY642" s="52">
        <f>IF(参照!E642="","",参照!E642)</f>
        <v>4.8799999999999999E-4</v>
      </c>
      <c r="AZ642" s="52" t="str">
        <f>IF(参照!F642="","",参照!F642)</f>
        <v>全農エネルギー(株)</v>
      </c>
      <c r="BA642" s="52" t="str">
        <f>IF(参照!G642="","",参照!G642)</f>
        <v>全農エネルギー(株)_メニューD(残差)</v>
      </c>
      <c r="BB642" s="52">
        <f t="shared" si="40"/>
        <v>0.48799999999999999</v>
      </c>
      <c r="BD642" s="52" t="str">
        <f>IF(参照!L642="","",参照!L642)</f>
        <v/>
      </c>
    </row>
    <row r="643" spans="47:56">
      <c r="AU643" s="52" t="str">
        <f>IF(参照!A643="","",参照!A643)</f>
        <v/>
      </c>
      <c r="AV643" s="52" t="str">
        <f>IF(参照!B643="","",参照!B643)</f>
        <v/>
      </c>
      <c r="AW643" s="52" t="str">
        <f>IF(参照!C643="","",参照!C643)</f>
        <v/>
      </c>
      <c r="AX643" s="52" t="str">
        <f>IF(参照!D643="","",参照!D643)</f>
        <v>(参考値)事業者全体</v>
      </c>
      <c r="AY643" s="52">
        <f>IF(参照!E643="","",参照!E643)</f>
        <v>4.7899999999999999E-4</v>
      </c>
      <c r="AZ643" s="52" t="str">
        <f>IF(参照!F643="","",参照!F643)</f>
        <v>全農エネルギー(株)</v>
      </c>
      <c r="BA643" s="52" t="str">
        <f>IF(参照!G643="","",参照!G643)</f>
        <v>全農エネルギー(株)_(参考値)事業者全体</v>
      </c>
      <c r="BB643" s="52">
        <f t="shared" si="40"/>
        <v>0.47899999999999998</v>
      </c>
      <c r="BD643" s="52" t="str">
        <f>IF(参照!L643="","",参照!L643)</f>
        <v/>
      </c>
    </row>
    <row r="644" spans="47:56">
      <c r="AU644" s="52" t="str">
        <f>IF(参照!A644="","",参照!A644)</f>
        <v>A0311</v>
      </c>
      <c r="AV644" s="52" t="str">
        <f>IF(参照!B644="","",参照!B644)</f>
        <v>(株)ハルエネ</v>
      </c>
      <c r="AW644" s="52">
        <f>IF(参照!C644="","",参照!C644)</f>
        <v>4.9700000000000005E-4</v>
      </c>
      <c r="AX644" s="52" t="str">
        <f>IF(参照!D644="","",参照!D644)</f>
        <v/>
      </c>
      <c r="AY644" s="52">
        <f>IF(参照!E644="","",参照!E644)</f>
        <v>4.6599999999999994E-4</v>
      </c>
      <c r="AZ644" s="52" t="str">
        <f>IF(参照!F644="","",参照!F644)</f>
        <v>(株)ハルエネ</v>
      </c>
      <c r="BA644" s="52" t="str">
        <f>IF(参照!G644="","",参照!G644)</f>
        <v>(株)ハルエネ_</v>
      </c>
      <c r="BB644" s="52">
        <f t="shared" si="40"/>
        <v>0.46599999999999997</v>
      </c>
      <c r="BD644" s="52" t="str">
        <f>IF(参照!L644="","",参照!L644)</f>
        <v/>
      </c>
    </row>
    <row r="645" spans="47:56">
      <c r="AU645" s="52" t="str">
        <f>IF(参照!A645="","",参照!A645)</f>
        <v>A0312</v>
      </c>
      <c r="AV645" s="52" t="str">
        <f>IF(参照!B645="","",参照!B645)</f>
        <v>三愛オブリ(株)(旧：三愛石油(株))</v>
      </c>
      <c r="AW645" s="52">
        <f>IF(参照!C645="","",参照!C645)</f>
        <v>5.0299999999999997E-4</v>
      </c>
      <c r="AX645" s="52" t="str">
        <f>IF(参照!D645="","",参照!D645)</f>
        <v/>
      </c>
      <c r="AY645" s="52">
        <f>IF(参照!E645="","",参照!E645)</f>
        <v>4.4700000000000002E-4</v>
      </c>
      <c r="AZ645" s="52" t="str">
        <f>IF(参照!F645="","",参照!F645)</f>
        <v>三愛オブリ(株)(旧：三愛石油(株))</v>
      </c>
      <c r="BA645" s="52" t="str">
        <f>IF(参照!G645="","",参照!G645)</f>
        <v>三愛オブリ(株)(旧：三愛石油(株))_</v>
      </c>
      <c r="BB645" s="52">
        <f t="shared" ref="BB645:BB708" si="41">AY645*1000</f>
        <v>0.44700000000000001</v>
      </c>
      <c r="BD645" s="52" t="str">
        <f>IF(参照!L645="","",参照!L645)</f>
        <v/>
      </c>
    </row>
    <row r="646" spans="47:56">
      <c r="AU646" s="52" t="str">
        <f>IF(参照!A646="","",参照!A646)</f>
        <v>A0313</v>
      </c>
      <c r="AV646" s="52" t="str">
        <f>IF(参照!B646="","",参照!B646)</f>
        <v>(株)リケン工業</v>
      </c>
      <c r="AW646" s="52">
        <f>IF(参照!C646="","",参照!C646)</f>
        <v>4.9100000000000001E-4</v>
      </c>
      <c r="AX646" s="52" t="str">
        <f>IF(参照!D646="","",参照!D646)</f>
        <v/>
      </c>
      <c r="AY646" s="52">
        <f>IF(参照!E646="","",参照!E646)</f>
        <v>5.1000000000000004E-4</v>
      </c>
      <c r="AZ646" s="52" t="str">
        <f>IF(参照!F646="","",参照!F646)</f>
        <v>(株)リケン工業</v>
      </c>
      <c r="BA646" s="52" t="str">
        <f>IF(参照!G646="","",参照!G646)</f>
        <v>(株)リケン工業_</v>
      </c>
      <c r="BB646" s="52">
        <f t="shared" si="41"/>
        <v>0.51</v>
      </c>
      <c r="BD646" s="52" t="str">
        <f>IF(参照!L646="","",参照!L646)</f>
        <v/>
      </c>
    </row>
    <row r="647" spans="47:56">
      <c r="AU647" s="52" t="str">
        <f>IF(参照!A647="","",参照!A647)</f>
        <v>A0314</v>
      </c>
      <c r="AV647" s="52" t="str">
        <f>IF(参照!B647="","",参照!B647)</f>
        <v>(株)ビビット</v>
      </c>
      <c r="AW647" s="52">
        <f>IF(参照!C647="","",参照!C647)</f>
        <v>5.5699999999999999E-4</v>
      </c>
      <c r="AX647" s="52" t="str">
        <f>IF(参照!D647="","",参照!D647)</f>
        <v/>
      </c>
      <c r="AY647" s="52">
        <f>IF(参照!E647="","",参照!E647)</f>
        <v>5.9299999999999999E-4</v>
      </c>
      <c r="AZ647" s="52" t="str">
        <f>IF(参照!F647="","",参照!F647)</f>
        <v>(株)ビビット</v>
      </c>
      <c r="BA647" s="52" t="str">
        <f>IF(参照!G647="","",参照!G647)</f>
        <v>(株)ビビット_</v>
      </c>
      <c r="BB647" s="52">
        <f t="shared" si="41"/>
        <v>0.59299999999999997</v>
      </c>
      <c r="BD647" s="52" t="str">
        <f>IF(参照!L647="","",参照!L647)</f>
        <v/>
      </c>
    </row>
    <row r="648" spans="47:56">
      <c r="AU648" s="52" t="str">
        <f>IF(参照!A648="","",参照!A648)</f>
        <v>A0315</v>
      </c>
      <c r="AV648" s="52" t="str">
        <f>IF(参照!B648="","",参照!B648)</f>
        <v>(株)おおた電力</v>
      </c>
      <c r="AW648" s="52">
        <f>IF(参照!C648="","",参照!C648)</f>
        <v>3.6400000000000001E-4</v>
      </c>
      <c r="AX648" s="52" t="str">
        <f>IF(参照!D648="","",参照!D648)</f>
        <v/>
      </c>
      <c r="AY648" s="52">
        <f>IF(参照!E648="","",参照!E648)</f>
        <v>3.0800000000000001E-4</v>
      </c>
      <c r="AZ648" s="52" t="str">
        <f>IF(参照!F648="","",参照!F648)</f>
        <v>(株)おおた電力</v>
      </c>
      <c r="BA648" s="52" t="str">
        <f>IF(参照!G648="","",参照!G648)</f>
        <v>(株)おおた電力_</v>
      </c>
      <c r="BB648" s="52">
        <f t="shared" si="41"/>
        <v>0.308</v>
      </c>
      <c r="BD648" s="52" t="str">
        <f>IF(参照!L648="","",参照!L648)</f>
        <v/>
      </c>
    </row>
    <row r="649" spans="47:56">
      <c r="AU649" s="52" t="str">
        <f>IF(参照!A649="","",参照!A649)</f>
        <v>A0317</v>
      </c>
      <c r="AV649" s="52" t="str">
        <f>IF(参照!B649="","",参照!B649)</f>
        <v>伊藤忠プランテック(株)</v>
      </c>
      <c r="AW649" s="52">
        <f>IF(参照!C649="","",参照!C649)</f>
        <v>4.8099999999999998E-4</v>
      </c>
      <c r="AX649" s="52" t="str">
        <f>IF(参照!D649="","",参照!D649)</f>
        <v/>
      </c>
      <c r="AY649" s="52">
        <f>IF(参照!E649="","",参照!E649)</f>
        <v>5.9199999999999997E-4</v>
      </c>
      <c r="AZ649" s="52" t="str">
        <f>IF(参照!F649="","",参照!F649)</f>
        <v>伊藤忠プランテック(株)</v>
      </c>
      <c r="BA649" s="52" t="str">
        <f>IF(参照!G649="","",参照!G649)</f>
        <v>伊藤忠プランテック(株)_</v>
      </c>
      <c r="BB649" s="52">
        <f t="shared" si="41"/>
        <v>0.59199999999999997</v>
      </c>
      <c r="BD649" s="52" t="str">
        <f>IF(参照!L649="","",参照!L649)</f>
        <v/>
      </c>
    </row>
    <row r="650" spans="47:56">
      <c r="AU650" s="52" t="str">
        <f>IF(参照!A650="","",参照!A650)</f>
        <v>A0318</v>
      </c>
      <c r="AV650" s="52" t="str">
        <f>IF(参照!B650="","",参照!B650)</f>
        <v>(株)オカモト</v>
      </c>
      <c r="AW650" s="52">
        <f>IF(参照!C650="","",参照!C650)</f>
        <v>5.1699999999999999E-4</v>
      </c>
      <c r="AX650" s="52" t="str">
        <f>IF(参照!D650="","",参照!D650)</f>
        <v/>
      </c>
      <c r="AY650" s="52">
        <f>IF(参照!E650="","",参照!E650)</f>
        <v>4.95E-4</v>
      </c>
      <c r="AZ650" s="52" t="str">
        <f>IF(参照!F650="","",参照!F650)</f>
        <v>(株)オカモト</v>
      </c>
      <c r="BA650" s="52" t="str">
        <f>IF(参照!G650="","",参照!G650)</f>
        <v>(株)オカモト_</v>
      </c>
      <c r="BB650" s="52">
        <f t="shared" si="41"/>
        <v>0.495</v>
      </c>
      <c r="BD650" s="52" t="str">
        <f>IF(参照!L650="","",参照!L650)</f>
        <v/>
      </c>
    </row>
    <row r="651" spans="47:56">
      <c r="AU651" s="52" t="str">
        <f>IF(参照!A651="","",参照!A651)</f>
        <v>A0323</v>
      </c>
      <c r="AV651" s="52" t="str">
        <f>IF(参照!B651="","",参照!B651)</f>
        <v>キタコー(株)</v>
      </c>
      <c r="AW651" s="52">
        <f>IF(参照!C651="","",参照!C651)</f>
        <v>4.5399999999999998E-4</v>
      </c>
      <c r="AX651" s="52" t="str">
        <f>IF(参照!D651="","",参照!D651)</f>
        <v/>
      </c>
      <c r="AY651" s="52">
        <f>IF(参照!E651="","",参照!E651)</f>
        <v>3.9800000000000002E-4</v>
      </c>
      <c r="AZ651" s="52" t="str">
        <f>IF(参照!F651="","",参照!F651)</f>
        <v>キタコー(株)</v>
      </c>
      <c r="BA651" s="52" t="str">
        <f>IF(参照!G651="","",参照!G651)</f>
        <v>キタコー(株)_</v>
      </c>
      <c r="BB651" s="52">
        <f t="shared" si="41"/>
        <v>0.39800000000000002</v>
      </c>
      <c r="BD651" s="52" t="str">
        <f>IF(参照!L651="","",参照!L651)</f>
        <v/>
      </c>
    </row>
    <row r="652" spans="47:56">
      <c r="AU652" s="52" t="str">
        <f>IF(参照!A652="","",参照!A652)</f>
        <v>A0324</v>
      </c>
      <c r="AV652" s="52" t="str">
        <f>IF(参照!B652="","",参照!B652)</f>
        <v>生活協同組合コープしが</v>
      </c>
      <c r="AW652" s="52">
        <f>IF(参照!C652="","",参照!C652)</f>
        <v>3.7399999999999998E-4</v>
      </c>
      <c r="AX652" s="52" t="str">
        <f>IF(参照!D652="","",参照!D652)</f>
        <v>メニューA</v>
      </c>
      <c r="AY652" s="52">
        <f>IF(参照!E652="","",参照!E652)</f>
        <v>0</v>
      </c>
      <c r="AZ652" s="52" t="str">
        <f>IF(参照!F652="","",参照!F652)</f>
        <v>生活協同組合コープしが</v>
      </c>
      <c r="BA652" s="52" t="str">
        <f>IF(参照!G652="","",参照!G652)</f>
        <v>生活協同組合コープしが_メニューA</v>
      </c>
      <c r="BB652" s="52">
        <f t="shared" si="41"/>
        <v>0</v>
      </c>
      <c r="BD652" s="52" t="str">
        <f>IF(参照!L652="","",参照!L652)</f>
        <v/>
      </c>
    </row>
    <row r="653" spans="47:56">
      <c r="AU653" s="52" t="str">
        <f>IF(参照!A653="","",参照!A653)</f>
        <v/>
      </c>
      <c r="AV653" s="52" t="str">
        <f>IF(参照!B653="","",参照!B653)</f>
        <v/>
      </c>
      <c r="AW653" s="52" t="str">
        <f>IF(参照!C653="","",参照!C653)</f>
        <v/>
      </c>
      <c r="AX653" s="52" t="str">
        <f>IF(参照!D653="","",参照!D653)</f>
        <v>メニューB(残差)</v>
      </c>
      <c r="AY653" s="52">
        <f>IF(参照!E653="","",参照!E653)</f>
        <v>3.19E-4</v>
      </c>
      <c r="AZ653" s="52" t="str">
        <f>IF(参照!F653="","",参照!F653)</f>
        <v>生活協同組合コープしが</v>
      </c>
      <c r="BA653" s="52" t="str">
        <f>IF(参照!G653="","",参照!G653)</f>
        <v>生活協同組合コープしが_メニューB(残差)</v>
      </c>
      <c r="BB653" s="52">
        <f t="shared" si="41"/>
        <v>0.31900000000000001</v>
      </c>
      <c r="BD653" s="52" t="str">
        <f>IF(参照!L653="","",参照!L653)</f>
        <v/>
      </c>
    </row>
    <row r="654" spans="47:56">
      <c r="AU654" s="52" t="str">
        <f>IF(参照!A654="","",参照!A654)</f>
        <v/>
      </c>
      <c r="AV654" s="52" t="str">
        <f>IF(参照!B654="","",参照!B654)</f>
        <v/>
      </c>
      <c r="AW654" s="52" t="str">
        <f>IF(参照!C654="","",参照!C654)</f>
        <v/>
      </c>
      <c r="AX654" s="52" t="str">
        <f>IF(参照!D654="","",参照!D654)</f>
        <v>(参考値)事業者全体</v>
      </c>
      <c r="AY654" s="52">
        <f>IF(参照!E654="","",参照!E654)</f>
        <v>3.4000000000000002E-4</v>
      </c>
      <c r="AZ654" s="52" t="str">
        <f>IF(参照!F654="","",参照!F654)</f>
        <v>生活協同組合コープしが</v>
      </c>
      <c r="BA654" s="52" t="str">
        <f>IF(参照!G654="","",参照!G654)</f>
        <v>生活協同組合コープしが_(参考値)事業者全体</v>
      </c>
      <c r="BB654" s="52">
        <f t="shared" si="41"/>
        <v>0.34</v>
      </c>
      <c r="BD654" s="52" t="str">
        <f>IF(参照!L654="","",参照!L654)</f>
        <v/>
      </c>
    </row>
    <row r="655" spans="47:56">
      <c r="AU655" s="52" t="str">
        <f>IF(参照!A655="","",参照!A655)</f>
        <v>A0330</v>
      </c>
      <c r="AV655" s="52" t="str">
        <f>IF(参照!B655="","",参照!B655)</f>
        <v>香川電力(株)　</v>
      </c>
      <c r="AW655" s="52">
        <f>IF(参照!C655="","",参照!C655)</f>
        <v>4.8500000000000003E-4</v>
      </c>
      <c r="AX655" s="52" t="str">
        <f>IF(参照!D655="","",参照!D655)</f>
        <v>メニューA</v>
      </c>
      <c r="AY655" s="52">
        <f>IF(参照!E655="","",参照!E655)</f>
        <v>0</v>
      </c>
      <c r="AZ655" s="52" t="str">
        <f>IF(参照!F655="","",参照!F655)</f>
        <v>香川電力(株)　</v>
      </c>
      <c r="BA655" s="52" t="str">
        <f>IF(参照!G655="","",参照!G655)</f>
        <v>香川電力(株)　_メニューA</v>
      </c>
      <c r="BB655" s="52">
        <f t="shared" si="41"/>
        <v>0</v>
      </c>
      <c r="BD655" s="52" t="str">
        <f>IF(参照!L655="","",参照!L655)</f>
        <v/>
      </c>
    </row>
    <row r="656" spans="47:56">
      <c r="AU656" s="52" t="str">
        <f>IF(参照!A656="","",参照!A656)</f>
        <v/>
      </c>
      <c r="AV656" s="52" t="str">
        <f>IF(参照!B656="","",参照!B656)</f>
        <v/>
      </c>
      <c r="AW656" s="52" t="str">
        <f>IF(参照!C656="","",参照!C656)</f>
        <v/>
      </c>
      <c r="AX656" s="52" t="str">
        <f>IF(参照!D656="","",参照!D656)</f>
        <v>メニューB(残差)</v>
      </c>
      <c r="AY656" s="52">
        <f>IF(参照!E656="","",参照!E656)</f>
        <v>4.84E-4</v>
      </c>
      <c r="AZ656" s="52" t="str">
        <f>IF(参照!F656="","",参照!F656)</f>
        <v>香川電力(株)　</v>
      </c>
      <c r="BA656" s="52" t="str">
        <f>IF(参照!G656="","",参照!G656)</f>
        <v>香川電力(株)　_メニューB(残差)</v>
      </c>
      <c r="BB656" s="52">
        <f t="shared" si="41"/>
        <v>0.48399999999999999</v>
      </c>
      <c r="BD656" s="52" t="str">
        <f>IF(参照!L656="","",参照!L656)</f>
        <v/>
      </c>
    </row>
    <row r="657" spans="47:56">
      <c r="AU657" s="52" t="str">
        <f>IF(参照!A657="","",参照!A657)</f>
        <v/>
      </c>
      <c r="AV657" s="52" t="str">
        <f>IF(参照!B657="","",参照!B657)</f>
        <v/>
      </c>
      <c r="AW657" s="52" t="str">
        <f>IF(参照!C657="","",参照!C657)</f>
        <v/>
      </c>
      <c r="AX657" s="52" t="str">
        <f>IF(参照!D657="","",参照!D657)</f>
        <v>(参考値)事業者全体</v>
      </c>
      <c r="AY657" s="52">
        <f>IF(参照!E657="","",参照!E657)</f>
        <v>5.04E-4</v>
      </c>
      <c r="AZ657" s="52" t="str">
        <f>IF(参照!F657="","",参照!F657)</f>
        <v>香川電力(株)　</v>
      </c>
      <c r="BA657" s="52" t="str">
        <f>IF(参照!G657="","",参照!G657)</f>
        <v>香川電力(株)　_(参考値)事業者全体</v>
      </c>
      <c r="BB657" s="52">
        <f t="shared" si="41"/>
        <v>0.504</v>
      </c>
      <c r="BD657" s="52" t="str">
        <f>IF(参照!L657="","",参照!L657)</f>
        <v/>
      </c>
    </row>
    <row r="658" spans="47:56">
      <c r="AU658" s="52" t="str">
        <f>IF(参照!A658="","",参照!A658)</f>
        <v>A0332</v>
      </c>
      <c r="AV658" s="52" t="str">
        <f>IF(参照!B658="","",参照!B658)</f>
        <v>(株)ＰｉｎＴ</v>
      </c>
      <c r="AW658" s="52">
        <f>IF(参照!C658="","",参照!C658)</f>
        <v>4.8999999999999998E-4</v>
      </c>
      <c r="AX658" s="52" t="str">
        <f>IF(参照!D658="","",参照!D658)</f>
        <v/>
      </c>
      <c r="AY658" s="52">
        <f>IF(参照!E658="","",参照!E658)</f>
        <v>4.3399999999999998E-4</v>
      </c>
      <c r="AZ658" s="52" t="str">
        <f>IF(参照!F658="","",参照!F658)</f>
        <v>(株)ＰｉｎＴ</v>
      </c>
      <c r="BA658" s="52" t="str">
        <f>IF(参照!G658="","",参照!G658)</f>
        <v>(株)ＰｉｎＴ_</v>
      </c>
      <c r="BB658" s="52">
        <f t="shared" si="41"/>
        <v>0.434</v>
      </c>
      <c r="BD658" s="52" t="str">
        <f>IF(参照!L658="","",参照!L658)</f>
        <v/>
      </c>
    </row>
    <row r="659" spans="47:56">
      <c r="AU659" s="52" t="str">
        <f>IF(参照!A659="","",参照!A659)</f>
        <v>A0336</v>
      </c>
      <c r="AV659" s="52" t="str">
        <f>IF(参照!B659="","",参照!B659)</f>
        <v>(株)沖縄ガスニューパワー</v>
      </c>
      <c r="AW659" s="52" t="str">
        <f>IF(参照!C659="","",参照!C659)</f>
        <v>0.000453※</v>
      </c>
      <c r="AX659" s="52" t="str">
        <f>IF(参照!D659="","",参照!D659)</f>
        <v>メニューA</v>
      </c>
      <c r="AY659" s="52">
        <f>IF(参照!E659="","",参照!E659)</f>
        <v>0</v>
      </c>
      <c r="AZ659" s="52" t="str">
        <f>IF(参照!F659="","",参照!F659)</f>
        <v>(株)沖縄ガスニューパワー</v>
      </c>
      <c r="BA659" s="52" t="str">
        <f>IF(参照!G659="","",参照!G659)</f>
        <v>(株)沖縄ガスニューパワー_メニューA</v>
      </c>
      <c r="BB659" s="52">
        <f t="shared" si="41"/>
        <v>0</v>
      </c>
      <c r="BD659" s="52" t="str">
        <f>IF(参照!L659="","",参照!L659)</f>
        <v/>
      </c>
    </row>
    <row r="660" spans="47:56">
      <c r="AU660" s="52" t="str">
        <f>IF(参照!A660="","",参照!A660)</f>
        <v/>
      </c>
      <c r="AV660" s="52" t="str">
        <f>IF(参照!B660="","",参照!B660)</f>
        <v/>
      </c>
      <c r="AW660" s="52" t="str">
        <f>IF(参照!C660="","",参照!C660)</f>
        <v/>
      </c>
      <c r="AX660" s="52" t="str">
        <f>IF(参照!D660="","",参照!D660)</f>
        <v>メニューB(残差)</v>
      </c>
      <c r="AY660" s="52">
        <f>IF(参照!E660="","",参照!E660)</f>
        <v>3.2499999999999999E-4</v>
      </c>
      <c r="AZ660" s="52" t="str">
        <f>IF(参照!F660="","",参照!F660)</f>
        <v>(株)沖縄ガスニューパワー</v>
      </c>
      <c r="BA660" s="52" t="str">
        <f>IF(参照!G660="","",参照!G660)</f>
        <v>(株)沖縄ガスニューパワー_メニューB(残差)</v>
      </c>
      <c r="BB660" s="52">
        <f t="shared" si="41"/>
        <v>0.32500000000000001</v>
      </c>
      <c r="BD660" s="52" t="str">
        <f>IF(参照!L660="","",参照!L660)</f>
        <v/>
      </c>
    </row>
    <row r="661" spans="47:56">
      <c r="AU661" s="52" t="str">
        <f>IF(参照!A661="","",参照!A661)</f>
        <v/>
      </c>
      <c r="AV661" s="52" t="str">
        <f>IF(参照!B661="","",参照!B661)</f>
        <v/>
      </c>
      <c r="AW661" s="52" t="str">
        <f>IF(参照!C661="","",参照!C661)</f>
        <v/>
      </c>
      <c r="AX661" s="52" t="str">
        <f>IF(参照!D661="","",参照!D661)</f>
        <v>(参考値)事業者全体</v>
      </c>
      <c r="AY661" s="52">
        <f>IF(参照!E661="","",参照!E661)</f>
        <v>7.4899999999999999E-4</v>
      </c>
      <c r="AZ661" s="52" t="str">
        <f>IF(参照!F661="","",参照!F661)</f>
        <v>(株)沖縄ガスニューパワー</v>
      </c>
      <c r="BA661" s="52" t="str">
        <f>IF(参照!G661="","",参照!G661)</f>
        <v>(株)沖縄ガスニューパワー_(参考値)事業者全体</v>
      </c>
      <c r="BB661" s="52">
        <f t="shared" si="41"/>
        <v>0.749</v>
      </c>
      <c r="BD661" s="52" t="str">
        <f>IF(参照!L661="","",参照!L661)</f>
        <v/>
      </c>
    </row>
    <row r="662" spans="47:56">
      <c r="AU662" s="52" t="str">
        <f>IF(参照!A662="","",参照!A662)</f>
        <v>A0337</v>
      </c>
      <c r="AV662" s="52" t="str">
        <f>IF(参照!B662="","",参照!B662)</f>
        <v>諏訪瓦斯(株)</v>
      </c>
      <c r="AW662" s="52">
        <f>IF(参照!C662="","",参照!C662)</f>
        <v>3.6400000000000001E-4</v>
      </c>
      <c r="AX662" s="52" t="str">
        <f>IF(参照!D662="","",参照!D662)</f>
        <v/>
      </c>
      <c r="AY662" s="52">
        <f>IF(参照!E662="","",参照!E662)</f>
        <v>3.0800000000000001E-4</v>
      </c>
      <c r="AZ662" s="52" t="str">
        <f>IF(参照!F662="","",参照!F662)</f>
        <v>諏訪瓦斯(株)</v>
      </c>
      <c r="BA662" s="52" t="str">
        <f>IF(参照!G662="","",参照!G662)</f>
        <v>諏訪瓦斯(株)_</v>
      </c>
      <c r="BB662" s="52">
        <f t="shared" si="41"/>
        <v>0.308</v>
      </c>
      <c r="BD662" s="52" t="str">
        <f>IF(参照!L662="","",参照!L662)</f>
        <v/>
      </c>
    </row>
    <row r="663" spans="47:56">
      <c r="AU663" s="52" t="str">
        <f>IF(参照!A663="","",参照!A663)</f>
        <v>A0338</v>
      </c>
      <c r="AV663" s="52" t="str">
        <f>IF(参照!B663="","",参照!B663)</f>
        <v>エッセンシャルエナジー(株)</v>
      </c>
      <c r="AW663" s="52">
        <f>IF(参照!C663="","",参照!C663)</f>
        <v>4.9299999999999995E-4</v>
      </c>
      <c r="AX663" s="52" t="str">
        <f>IF(参照!D663="","",参照!D663)</f>
        <v/>
      </c>
      <c r="AY663" s="52">
        <f>IF(参照!E663="","",参照!E663)</f>
        <v>4.37E-4</v>
      </c>
      <c r="AZ663" s="52" t="str">
        <f>IF(参照!F663="","",参照!F663)</f>
        <v>エッセンシャルエナジー(株)</v>
      </c>
      <c r="BA663" s="52" t="str">
        <f>IF(参照!G663="","",参照!G663)</f>
        <v>エッセンシャルエナジー(株)_</v>
      </c>
      <c r="BB663" s="52">
        <f t="shared" si="41"/>
        <v>0.437</v>
      </c>
      <c r="BD663" s="52" t="str">
        <f>IF(参照!L663="","",参照!L663)</f>
        <v/>
      </c>
    </row>
    <row r="664" spans="47:56">
      <c r="AU664" s="52" t="str">
        <f>IF(参照!A664="","",参照!A664)</f>
        <v>A0340</v>
      </c>
      <c r="AV664" s="52" t="str">
        <f>IF(参照!B664="","",参照!B664)</f>
        <v>(株)エージーピー　</v>
      </c>
      <c r="AW664" s="52">
        <f>IF(参照!C664="","",参照!C664)</f>
        <v>3.8299999999999999E-4</v>
      </c>
      <c r="AX664" s="52" t="str">
        <f>IF(参照!D664="","",参照!D664)</f>
        <v/>
      </c>
      <c r="AY664" s="52">
        <f>IF(参照!E664="","",参照!E664)</f>
        <v>3.2699999999999998E-4</v>
      </c>
      <c r="AZ664" s="52" t="str">
        <f>IF(参照!F664="","",参照!F664)</f>
        <v>(株)エージーピー　</v>
      </c>
      <c r="BA664" s="52" t="str">
        <f>IF(参照!G664="","",参照!G664)</f>
        <v>(株)エージーピー　_</v>
      </c>
      <c r="BB664" s="52">
        <f t="shared" si="41"/>
        <v>0.32699999999999996</v>
      </c>
      <c r="BD664" s="52" t="str">
        <f>IF(参照!L664="","",参照!L664)</f>
        <v/>
      </c>
    </row>
    <row r="665" spans="47:56">
      <c r="AU665" s="52" t="str">
        <f>IF(参照!A665="","",参照!A665)</f>
        <v>A0342</v>
      </c>
      <c r="AV665" s="52" t="str">
        <f>IF(参照!B665="","",参照!B665)</f>
        <v>(株)いちき串木野電力</v>
      </c>
      <c r="AW665" s="52">
        <f>IF(参照!C665="","",参照!C665)</f>
        <v>5.5099999999999995E-4</v>
      </c>
      <c r="AX665" s="52" t="str">
        <f>IF(参照!D665="","",参照!D665)</f>
        <v/>
      </c>
      <c r="AY665" s="52">
        <f>IF(参照!E665="","",参照!E665)</f>
        <v>5.3399999999999997E-4</v>
      </c>
      <c r="AZ665" s="52" t="str">
        <f>IF(参照!F665="","",参照!F665)</f>
        <v>(株)いちき串木野電力</v>
      </c>
      <c r="BA665" s="52" t="str">
        <f>IF(参照!G665="","",参照!G665)</f>
        <v>(株)いちき串木野電力_</v>
      </c>
      <c r="BB665" s="52">
        <f t="shared" si="41"/>
        <v>0.53399999999999992</v>
      </c>
      <c r="BD665" s="52" t="str">
        <f>IF(参照!L665="","",参照!L665)</f>
        <v/>
      </c>
    </row>
    <row r="666" spans="47:56">
      <c r="AU666" s="52" t="str">
        <f>IF(参照!A666="","",参照!A666)</f>
        <v>A0343</v>
      </c>
      <c r="AV666" s="52" t="str">
        <f>IF(参照!B666="","",参照!B666)</f>
        <v>(株)クローバー・テクノロジーズ(旧：四つ葉電力(株))</v>
      </c>
      <c r="AW666" s="52">
        <f>IF(参照!C666="","",参照!C666)</f>
        <v>4.3100000000000001E-4</v>
      </c>
      <c r="AX666" s="52" t="str">
        <f>IF(参照!D666="","",参照!D666)</f>
        <v/>
      </c>
      <c r="AY666" s="52">
        <f>IF(参照!E666="","",参照!E666)</f>
        <v>4.7899999999999999E-4</v>
      </c>
      <c r="AZ666" s="52" t="str">
        <f>IF(参照!F666="","",参照!F666)</f>
        <v>(株)クローバー・テクノロジーズ(旧：四つ葉電力(株))</v>
      </c>
      <c r="BA666" s="52" t="str">
        <f>IF(参照!G666="","",参照!G666)</f>
        <v>(株)クローバー・テクノロジーズ(旧：四つ葉電力(株))_</v>
      </c>
      <c r="BB666" s="52">
        <f t="shared" si="41"/>
        <v>0.47899999999999998</v>
      </c>
      <c r="BD666" s="52" t="str">
        <f>IF(参照!L666="","",参照!L666)</f>
        <v/>
      </c>
    </row>
    <row r="667" spans="47:56">
      <c r="AU667" s="52" t="str">
        <f>IF(参照!A667="","",参照!A667)</f>
        <v>A0344</v>
      </c>
      <c r="AV667" s="52" t="str">
        <f>IF(参照!B667="","",参照!B667)</f>
        <v>西武ガス(株)</v>
      </c>
      <c r="AW667" s="52">
        <f>IF(参照!C667="","",参照!C667)</f>
        <v>3.6400000000000001E-4</v>
      </c>
      <c r="AX667" s="52" t="str">
        <f>IF(参照!D667="","",参照!D667)</f>
        <v/>
      </c>
      <c r="AY667" s="52">
        <f>IF(参照!E667="","",参照!E667)</f>
        <v>3.0800000000000001E-4</v>
      </c>
      <c r="AZ667" s="52" t="str">
        <f>IF(参照!F667="","",参照!F667)</f>
        <v>西武ガス(株)</v>
      </c>
      <c r="BA667" s="52" t="str">
        <f>IF(参照!G667="","",参照!G667)</f>
        <v>西武ガス(株)_</v>
      </c>
      <c r="BB667" s="52">
        <f t="shared" si="41"/>
        <v>0.308</v>
      </c>
      <c r="BD667" s="52" t="str">
        <f>IF(参照!L667="","",参照!L667)</f>
        <v/>
      </c>
    </row>
    <row r="668" spans="47:56">
      <c r="AU668" s="52" t="str">
        <f>IF(参照!A668="","",参照!A668)</f>
        <v>A0345</v>
      </c>
      <c r="AV668" s="52" t="str">
        <f>IF(参照!B668="","",参照!B668)</f>
        <v>松本ガス(株)</v>
      </c>
      <c r="AW668" s="52">
        <f>IF(参照!C668="","",参照!C668)</f>
        <v>3.6400000000000001E-4</v>
      </c>
      <c r="AX668" s="52" t="str">
        <f>IF(参照!D668="","",参照!D668)</f>
        <v/>
      </c>
      <c r="AY668" s="52">
        <f>IF(参照!E668="","",参照!E668)</f>
        <v>3.0800000000000001E-4</v>
      </c>
      <c r="AZ668" s="52" t="str">
        <f>IF(参照!F668="","",参照!F668)</f>
        <v>松本ガス(株)</v>
      </c>
      <c r="BA668" s="52" t="str">
        <f>IF(参照!G668="","",参照!G668)</f>
        <v>松本ガス(株)_</v>
      </c>
      <c r="BB668" s="52">
        <f t="shared" si="41"/>
        <v>0.308</v>
      </c>
      <c r="BD668" s="52" t="str">
        <f>IF(参照!L668="","",参照!L668)</f>
        <v/>
      </c>
    </row>
    <row r="669" spans="47:56">
      <c r="AU669" s="52" t="str">
        <f>IF(参照!A669="","",参照!A669)</f>
        <v>A0347</v>
      </c>
      <c r="AV669" s="52" t="str">
        <f>IF(参照!B669="","",参照!B669)</f>
        <v>ＦＴエナジー(株)</v>
      </c>
      <c r="AW669" s="52">
        <f>IF(参照!C669="","",参照!C669)</f>
        <v>4.7100000000000001E-4</v>
      </c>
      <c r="AX669" s="52" t="str">
        <f>IF(参照!D669="","",参照!D669)</f>
        <v/>
      </c>
      <c r="AY669" s="52">
        <f>IF(参照!E669="","",参照!E669)</f>
        <v>4.5600000000000003E-4</v>
      </c>
      <c r="AZ669" s="52" t="str">
        <f>IF(参照!F669="","",参照!F669)</f>
        <v>ＦＴエナジー(株)</v>
      </c>
      <c r="BA669" s="52" t="str">
        <f>IF(参照!G669="","",参照!G669)</f>
        <v>ＦＴエナジー(株)_</v>
      </c>
      <c r="BB669" s="52">
        <f t="shared" si="41"/>
        <v>0.45600000000000002</v>
      </c>
      <c r="BD669" s="52" t="str">
        <f>IF(参照!L669="","",参照!L669)</f>
        <v/>
      </c>
    </row>
    <row r="670" spans="47:56">
      <c r="AU670" s="52" t="str">
        <f>IF(参照!A670="","",参照!A670)</f>
        <v>A0348</v>
      </c>
      <c r="AV670" s="52" t="str">
        <f>IF(参照!B670="","",参照!B670)</f>
        <v>南部だんだんエナジー(株)</v>
      </c>
      <c r="AW670" s="52">
        <f>IF(参照!C670="","",参照!C670)</f>
        <v>2.3499999999999999E-4</v>
      </c>
      <c r="AX670" s="52" t="str">
        <f>IF(参照!D670="","",参照!D670)</f>
        <v/>
      </c>
      <c r="AY670" s="52">
        <f>IF(参照!E670="","",参照!E670)</f>
        <v>4.4700000000000002E-4</v>
      </c>
      <c r="AZ670" s="52" t="str">
        <f>IF(参照!F670="","",参照!F670)</f>
        <v>南部だんだんエナジー(株)</v>
      </c>
      <c r="BA670" s="52" t="str">
        <f>IF(参照!G670="","",参照!G670)</f>
        <v>南部だんだんエナジー(株)_</v>
      </c>
      <c r="BB670" s="52">
        <f t="shared" si="41"/>
        <v>0.44700000000000001</v>
      </c>
      <c r="BD670" s="52" t="str">
        <f>IF(参照!L670="","",参照!L670)</f>
        <v/>
      </c>
    </row>
    <row r="671" spans="47:56">
      <c r="AU671" s="52" t="str">
        <f>IF(参照!A671="","",参照!A671)</f>
        <v>A0349</v>
      </c>
      <c r="AV671" s="52" t="str">
        <f>IF(参照!B671="","",参照!B671)</f>
        <v>(株)エフエネ</v>
      </c>
      <c r="AW671" s="52">
        <f>IF(参照!C671="","",参照!C671)</f>
        <v>5.1199999999999998E-4</v>
      </c>
      <c r="AX671" s="52" t="str">
        <f>IF(参照!D671="","",参照!D671)</f>
        <v/>
      </c>
      <c r="AY671" s="52">
        <f>IF(参照!E671="","",参照!E671)</f>
        <v>5.5800000000000001E-4</v>
      </c>
      <c r="AZ671" s="52" t="str">
        <f>IF(参照!F671="","",参照!F671)</f>
        <v>(株)エフエネ</v>
      </c>
      <c r="BA671" s="52" t="str">
        <f>IF(参照!G671="","",参照!G671)</f>
        <v>(株)エフエネ_</v>
      </c>
      <c r="BB671" s="52">
        <f t="shared" si="41"/>
        <v>0.55800000000000005</v>
      </c>
      <c r="BD671" s="52" t="str">
        <f>IF(参照!L671="","",参照!L671)</f>
        <v/>
      </c>
    </row>
    <row r="672" spans="47:56">
      <c r="AU672" s="52" t="str">
        <f>IF(参照!A672="","",参照!A672)</f>
        <v>A0350</v>
      </c>
      <c r="AV672" s="52" t="str">
        <f>IF(参照!B672="","",参照!B672)</f>
        <v>こなんウルトラパワー(株)</v>
      </c>
      <c r="AW672" s="52">
        <f>IF(参照!C672="","",参照!C672)</f>
        <v>2.8299999999999999E-4</v>
      </c>
      <c r="AX672" s="52" t="str">
        <f>IF(参照!D672="","",参照!D672)</f>
        <v/>
      </c>
      <c r="AY672" s="52">
        <f>IF(参照!E672="","",参照!E672)</f>
        <v>4.55E-4</v>
      </c>
      <c r="AZ672" s="52" t="str">
        <f>IF(参照!F672="","",参照!F672)</f>
        <v>こなんウルトラパワー(株)</v>
      </c>
      <c r="BA672" s="52" t="str">
        <f>IF(参照!G672="","",参照!G672)</f>
        <v>こなんウルトラパワー(株)_</v>
      </c>
      <c r="BB672" s="52">
        <f t="shared" si="41"/>
        <v>0.45500000000000002</v>
      </c>
      <c r="BD672" s="52" t="str">
        <f>IF(参照!L672="","",参照!L672)</f>
        <v/>
      </c>
    </row>
    <row r="673" spans="47:56">
      <c r="AU673" s="52" t="str">
        <f>IF(参照!A673="","",参照!A673)</f>
        <v>A0351</v>
      </c>
      <c r="AV673" s="52" t="str">
        <f>IF(参照!B673="","",参照!B673)</f>
        <v>(株)ＣＨＩＢＡむつざわエナジー</v>
      </c>
      <c r="AW673" s="52">
        <f>IF(参照!C673="","",参照!C673)</f>
        <v>3.2499999999999999E-4</v>
      </c>
      <c r="AX673" s="52" t="str">
        <f>IF(参照!D673="","",参照!D673)</f>
        <v/>
      </c>
      <c r="AY673" s="52">
        <f>IF(参照!E673="","",参照!E673)</f>
        <v>5.7600000000000001E-4</v>
      </c>
      <c r="AZ673" s="52" t="str">
        <f>IF(参照!F673="","",参照!F673)</f>
        <v>(株)ＣＨＩＢＡむつざわエナジー</v>
      </c>
      <c r="BA673" s="52" t="str">
        <f>IF(参照!G673="","",参照!G673)</f>
        <v>(株)ＣＨＩＢＡむつざわエナジー_</v>
      </c>
      <c r="BB673" s="52">
        <f t="shared" si="41"/>
        <v>0.57600000000000007</v>
      </c>
      <c r="BD673" s="52" t="str">
        <f>IF(参照!L673="","",参照!L673)</f>
        <v/>
      </c>
    </row>
    <row r="674" spans="47:56">
      <c r="AU674" s="52" t="str">
        <f>IF(参照!A674="","",参照!A674)</f>
        <v>A0352</v>
      </c>
      <c r="AV674" s="52" t="str">
        <f>IF(参照!B674="","",参照!B674)</f>
        <v>(株)関西空調　</v>
      </c>
      <c r="AW674" s="52">
        <f>IF(参照!C674="","",参照!C674)</f>
        <v>4.7399999999999997E-4</v>
      </c>
      <c r="AX674" s="52" t="str">
        <f>IF(参照!D674="","",参照!D674)</f>
        <v/>
      </c>
      <c r="AY674" s="52">
        <f>IF(参照!E674="","",参照!E674)</f>
        <v>5.2500000000000008E-4</v>
      </c>
      <c r="AZ674" s="52" t="str">
        <f>IF(参照!F674="","",参照!F674)</f>
        <v>(株)関西空調　</v>
      </c>
      <c r="BA674" s="52" t="str">
        <f>IF(参照!G674="","",参照!G674)</f>
        <v>(株)関西空調　_</v>
      </c>
      <c r="BB674" s="52">
        <f t="shared" si="41"/>
        <v>0.52500000000000002</v>
      </c>
      <c r="BD674" s="52" t="str">
        <f>IF(参照!L674="","",参照!L674)</f>
        <v/>
      </c>
    </row>
    <row r="675" spans="47:56">
      <c r="AU675" s="52" t="str">
        <f>IF(参照!A675="","",参照!A675)</f>
        <v>A0353</v>
      </c>
      <c r="AV675" s="52" t="str">
        <f>IF(参照!B675="","",参照!B675)</f>
        <v>奥出雲電力(株)</v>
      </c>
      <c r="AW675" s="52">
        <f>IF(参照!C675="","",参照!C675)</f>
        <v>1.65E-4</v>
      </c>
      <c r="AX675" s="52" t="str">
        <f>IF(参照!D675="","",参照!D675)</f>
        <v/>
      </c>
      <c r="AY675" s="52">
        <f>IF(参照!E675="","",参照!E675)</f>
        <v>4.6799999999999999E-4</v>
      </c>
      <c r="AZ675" s="52" t="str">
        <f>IF(参照!F675="","",参照!F675)</f>
        <v>奥出雲電力(株)</v>
      </c>
      <c r="BA675" s="52" t="str">
        <f>IF(参照!G675="","",参照!G675)</f>
        <v>奥出雲電力(株)_</v>
      </c>
      <c r="BB675" s="52">
        <f t="shared" si="41"/>
        <v>0.46799999999999997</v>
      </c>
      <c r="BD675" s="52" t="str">
        <f>IF(参照!L675="","",参照!L675)</f>
        <v/>
      </c>
    </row>
    <row r="676" spans="47:56">
      <c r="AU676" s="52" t="str">
        <f>IF(参照!A676="","",参照!A676)</f>
        <v>A0355</v>
      </c>
      <c r="AV676" s="52" t="str">
        <f>IF(参照!B676="","",参照!B676)</f>
        <v>中央電力(株)</v>
      </c>
      <c r="AW676" s="52">
        <f>IF(参照!C676="","",参照!C676)</f>
        <v>4.7699999999999999E-4</v>
      </c>
      <c r="AX676" s="52" t="str">
        <f>IF(参照!D676="","",参照!D676)</f>
        <v>メニューA</v>
      </c>
      <c r="AY676" s="52">
        <f>IF(参照!E676="","",参照!E676)</f>
        <v>0</v>
      </c>
      <c r="AZ676" s="52" t="str">
        <f>IF(参照!F676="","",参照!F676)</f>
        <v>中央電力(株)</v>
      </c>
      <c r="BA676" s="52" t="str">
        <f>IF(参照!G676="","",参照!G676)</f>
        <v>中央電力(株)_メニューA</v>
      </c>
      <c r="BB676" s="52">
        <f t="shared" si="41"/>
        <v>0</v>
      </c>
      <c r="BD676" s="52" t="str">
        <f>IF(参照!L676="","",参照!L676)</f>
        <v/>
      </c>
    </row>
    <row r="677" spans="47:56">
      <c r="AU677" s="52" t="str">
        <f>IF(参照!A677="","",参照!A677)</f>
        <v/>
      </c>
      <c r="AV677" s="52" t="str">
        <f>IF(参照!B677="","",参照!B677)</f>
        <v/>
      </c>
      <c r="AW677" s="52" t="str">
        <f>IF(参照!C677="","",参照!C677)</f>
        <v/>
      </c>
      <c r="AX677" s="52" t="str">
        <f>IF(参照!D677="","",参照!D677)</f>
        <v>メニューB</v>
      </c>
      <c r="AY677" s="52">
        <f>IF(参照!E677="","",参照!E677)</f>
        <v>0</v>
      </c>
      <c r="AZ677" s="52" t="str">
        <f>IF(参照!F677="","",参照!F677)</f>
        <v>中央電力(株)</v>
      </c>
      <c r="BA677" s="52" t="str">
        <f>IF(参照!G677="","",参照!G677)</f>
        <v>中央電力(株)_メニューB</v>
      </c>
      <c r="BB677" s="52">
        <f t="shared" si="41"/>
        <v>0</v>
      </c>
      <c r="BD677" s="52" t="str">
        <f>IF(参照!L677="","",参照!L677)</f>
        <v/>
      </c>
    </row>
    <row r="678" spans="47:56">
      <c r="AU678" s="52" t="str">
        <f>IF(参照!A678="","",参照!A678)</f>
        <v/>
      </c>
      <c r="AV678" s="52" t="str">
        <f>IF(参照!B678="","",参照!B678)</f>
        <v/>
      </c>
      <c r="AW678" s="52" t="str">
        <f>IF(参照!C678="","",参照!C678)</f>
        <v/>
      </c>
      <c r="AX678" s="52" t="str">
        <f>IF(参照!D678="","",参照!D678)</f>
        <v>メニューC</v>
      </c>
      <c r="AY678" s="52">
        <f>IF(参照!E678="","",参照!E678)</f>
        <v>0</v>
      </c>
      <c r="AZ678" s="52" t="str">
        <f>IF(参照!F678="","",参照!F678)</f>
        <v>中央電力(株)</v>
      </c>
      <c r="BA678" s="52" t="str">
        <f>IF(参照!G678="","",参照!G678)</f>
        <v>中央電力(株)_メニューC</v>
      </c>
      <c r="BB678" s="52">
        <f t="shared" si="41"/>
        <v>0</v>
      </c>
      <c r="BD678" s="52" t="str">
        <f>IF(参照!L678="","",参照!L678)</f>
        <v/>
      </c>
    </row>
    <row r="679" spans="47:56">
      <c r="AU679" s="52" t="str">
        <f>IF(参照!A679="","",参照!A679)</f>
        <v/>
      </c>
      <c r="AV679" s="52" t="str">
        <f>IF(参照!B679="","",参照!B679)</f>
        <v/>
      </c>
      <c r="AW679" s="52" t="str">
        <f>IF(参照!C679="","",参照!C679)</f>
        <v/>
      </c>
      <c r="AX679" s="52" t="str">
        <f>IF(参照!D679="","",参照!D679)</f>
        <v>メニューD(残差)</v>
      </c>
      <c r="AY679" s="52">
        <f>IF(参照!E679="","",参照!E679)</f>
        <v>4.8499999999999997E-4</v>
      </c>
      <c r="AZ679" s="52" t="str">
        <f>IF(参照!F679="","",参照!F679)</f>
        <v>中央電力(株)</v>
      </c>
      <c r="BA679" s="52" t="str">
        <f>IF(参照!G679="","",参照!G679)</f>
        <v>中央電力(株)_メニューD(残差)</v>
      </c>
      <c r="BB679" s="52">
        <f t="shared" si="41"/>
        <v>0.48499999999999999</v>
      </c>
      <c r="BD679" s="52" t="str">
        <f>IF(参照!L679="","",参照!L679)</f>
        <v/>
      </c>
    </row>
    <row r="680" spans="47:56">
      <c r="AU680" s="52" t="str">
        <f>IF(参照!A680="","",参照!A680)</f>
        <v/>
      </c>
      <c r="AV680" s="52" t="str">
        <f>IF(参照!B680="","",参照!B680)</f>
        <v/>
      </c>
      <c r="AW680" s="52" t="str">
        <f>IF(参照!C680="","",参照!C680)</f>
        <v/>
      </c>
      <c r="AX680" s="52" t="str">
        <f>IF(参照!D680="","",参照!D680)</f>
        <v>(参考値)事業者全体</v>
      </c>
      <c r="AY680" s="52">
        <f>IF(参照!E680="","",参照!E680)</f>
        <v>4.8999999999999998E-4</v>
      </c>
      <c r="AZ680" s="52" t="str">
        <f>IF(参照!F680="","",参照!F680)</f>
        <v>中央電力(株)</v>
      </c>
      <c r="BA680" s="52" t="str">
        <f>IF(参照!G680="","",参照!G680)</f>
        <v>中央電力(株)_(参考値)事業者全体</v>
      </c>
      <c r="BB680" s="52">
        <f t="shared" si="41"/>
        <v>0.49</v>
      </c>
      <c r="BD680" s="52" t="str">
        <f>IF(参照!L680="","",参照!L680)</f>
        <v/>
      </c>
    </row>
    <row r="681" spans="47:56">
      <c r="AU681" s="52" t="str">
        <f>IF(参照!A681="","",参照!A681)</f>
        <v>A0356</v>
      </c>
      <c r="AV681" s="52" t="str">
        <f>IF(参照!B681="","",参照!B681)</f>
        <v>(株)成田香取エネルギー</v>
      </c>
      <c r="AW681" s="52">
        <f>IF(参照!C681="","",参照!C681)</f>
        <v>3.4699999999999998E-4</v>
      </c>
      <c r="AX681" s="52" t="str">
        <f>IF(参照!D681="","",参照!D681)</f>
        <v/>
      </c>
      <c r="AY681" s="52">
        <f>IF(参照!E681="","",参照!E681)</f>
        <v>4.3300000000000001E-4</v>
      </c>
      <c r="AZ681" s="52" t="str">
        <f>IF(参照!F681="","",参照!F681)</f>
        <v>(株)成田香取エネルギー</v>
      </c>
      <c r="BA681" s="52" t="str">
        <f>IF(参照!G681="","",参照!G681)</f>
        <v>(株)成田香取エネルギー_</v>
      </c>
      <c r="BB681" s="52">
        <f t="shared" si="41"/>
        <v>0.433</v>
      </c>
      <c r="BD681" s="52" t="str">
        <f>IF(参照!L681="","",参照!L681)</f>
        <v/>
      </c>
    </row>
    <row r="682" spans="47:56">
      <c r="AU682" s="52" t="str">
        <f>IF(参照!A682="","",参照!A682)</f>
        <v>A0360</v>
      </c>
      <c r="AV682" s="52" t="str">
        <f>IF(参照!B682="","",参照!B682)</f>
        <v>グローバルソリューションサービス(株)</v>
      </c>
      <c r="AW682" s="52">
        <f>IF(参照!C682="","",参照!C682)</f>
        <v>5.0000000000000001E-4</v>
      </c>
      <c r="AX682" s="52" t="str">
        <f>IF(参照!D682="","",参照!D682)</f>
        <v/>
      </c>
      <c r="AY682" s="52">
        <f>IF(参照!E682="","",参照!E682)</f>
        <v>5.4199999999999995E-4</v>
      </c>
      <c r="AZ682" s="52" t="str">
        <f>IF(参照!F682="","",参照!F682)</f>
        <v>グローバルソリューションサービス(株)</v>
      </c>
      <c r="BA682" s="52" t="str">
        <f>IF(参照!G682="","",参照!G682)</f>
        <v>グローバルソリューションサービス(株)_</v>
      </c>
      <c r="BB682" s="52">
        <f t="shared" si="41"/>
        <v>0.54199999999999993</v>
      </c>
      <c r="BD682" s="52" t="str">
        <f>IF(参照!L682="","",参照!L682)</f>
        <v/>
      </c>
    </row>
    <row r="683" spans="47:56">
      <c r="AU683" s="52" t="str">
        <f>IF(参照!A683="","",参照!A683)</f>
        <v>A0362</v>
      </c>
      <c r="AV683" s="52" t="str">
        <f>IF(参照!B683="","",参照!B683)</f>
        <v>(株)ＣＷＳ</v>
      </c>
      <c r="AW683" s="52">
        <f>IF(参照!C683="","",参照!C683)</f>
        <v>2.5000000000000001E-4</v>
      </c>
      <c r="AX683" s="52" t="str">
        <f>IF(参照!D683="","",参照!D683)</f>
        <v/>
      </c>
      <c r="AY683" s="52">
        <f>IF(参照!E683="","",参照!E683)</f>
        <v>3.01E-4</v>
      </c>
      <c r="AZ683" s="52" t="str">
        <f>IF(参照!F683="","",参照!F683)</f>
        <v>(株)ＣＷＳ</v>
      </c>
      <c r="BA683" s="52" t="str">
        <f>IF(参照!G683="","",参照!G683)</f>
        <v>(株)ＣＷＳ_</v>
      </c>
      <c r="BB683" s="52">
        <f t="shared" si="41"/>
        <v>0.30099999999999999</v>
      </c>
      <c r="BD683" s="52" t="str">
        <f>IF(参照!L683="","",参照!L683)</f>
        <v/>
      </c>
    </row>
    <row r="684" spans="47:56">
      <c r="AU684" s="52" t="str">
        <f>IF(参照!A684="","",参照!A684)</f>
        <v>A0364</v>
      </c>
      <c r="AV684" s="52" t="str">
        <f>IF(参照!B684="","",参照!B684)</f>
        <v>ふくしま新電力(株)</v>
      </c>
      <c r="AW684" s="52">
        <f>IF(参照!C684="","",参照!C684)</f>
        <v>4.9799999999999996E-4</v>
      </c>
      <c r="AX684" s="52" t="str">
        <f>IF(参照!D684="","",参照!D684)</f>
        <v/>
      </c>
      <c r="AY684" s="52">
        <f>IF(参照!E684="","",参照!E684)</f>
        <v>4.8299999999999998E-4</v>
      </c>
      <c r="AZ684" s="52" t="str">
        <f>IF(参照!F684="","",参照!F684)</f>
        <v>ふくしま新電力(株)</v>
      </c>
      <c r="BA684" s="52" t="str">
        <f>IF(参照!G684="","",参照!G684)</f>
        <v>ふくしま新電力(株)_</v>
      </c>
      <c r="BB684" s="52">
        <f t="shared" si="41"/>
        <v>0.48299999999999998</v>
      </c>
      <c r="BD684" s="52" t="str">
        <f>IF(参照!L684="","",参照!L684)</f>
        <v/>
      </c>
    </row>
    <row r="685" spans="47:56">
      <c r="AU685" s="52" t="str">
        <f>IF(参照!A685="","",参照!A685)</f>
        <v>A0365</v>
      </c>
      <c r="AV685" s="52" t="str">
        <f>IF(参照!B685="","",参照!B685)</f>
        <v>ティーダッシュ合同会社</v>
      </c>
      <c r="AW685" s="52">
        <f>IF(参照!C685="","",参照!C685)</f>
        <v>5.1199999999999998E-4</v>
      </c>
      <c r="AX685" s="52" t="str">
        <f>IF(参照!D685="","",参照!D685)</f>
        <v/>
      </c>
      <c r="AY685" s="52">
        <f>IF(参照!E685="","",参照!E685)</f>
        <v>4.5600000000000003E-4</v>
      </c>
      <c r="AZ685" s="52" t="str">
        <f>IF(参照!F685="","",参照!F685)</f>
        <v>ティーダッシュ合同会社</v>
      </c>
      <c r="BA685" s="52" t="str">
        <f>IF(参照!G685="","",参照!G685)</f>
        <v>ティーダッシュ合同会社_</v>
      </c>
      <c r="BB685" s="52">
        <f t="shared" si="41"/>
        <v>0.45600000000000002</v>
      </c>
      <c r="BD685" s="52" t="str">
        <f>IF(参照!L685="","",参照!L685)</f>
        <v/>
      </c>
    </row>
    <row r="686" spans="47:56">
      <c r="AU686" s="52" t="str">
        <f>IF(参照!A686="","",参照!A686)</f>
        <v>A0366</v>
      </c>
      <c r="AV686" s="52" t="str">
        <f>IF(参照!B686="","",参照!B686)</f>
        <v>(株)エネクスライフサービス</v>
      </c>
      <c r="AW686" s="52">
        <f>IF(参照!C686="","",参照!C686)</f>
        <v>4.6999999999999999E-4</v>
      </c>
      <c r="AX686" s="52" t="str">
        <f>IF(参照!D686="","",参照!D686)</f>
        <v/>
      </c>
      <c r="AY686" s="52">
        <f>IF(参照!E686="","",参照!E686)</f>
        <v>4.1100000000000002E-4</v>
      </c>
      <c r="AZ686" s="52" t="str">
        <f>IF(参照!F686="","",参照!F686)</f>
        <v>(株)エネクスライフサービス</v>
      </c>
      <c r="BA686" s="52" t="str">
        <f>IF(参照!G686="","",参照!G686)</f>
        <v>(株)エネクスライフサービス_</v>
      </c>
      <c r="BB686" s="52">
        <f t="shared" si="41"/>
        <v>0.41100000000000003</v>
      </c>
      <c r="BD686" s="52" t="str">
        <f>IF(参照!L686="","",参照!L686)</f>
        <v/>
      </c>
    </row>
    <row r="687" spans="47:56">
      <c r="AU687" s="52" t="str">
        <f>IF(参照!A687="","",参照!A687)</f>
        <v>A0367</v>
      </c>
      <c r="AV687" s="52" t="str">
        <f>IF(参照!B687="","",参照!B687)</f>
        <v>ネイチャーエナジー小国(株)</v>
      </c>
      <c r="AW687" s="52">
        <f>IF(参照!C687="","",参照!C687)</f>
        <v>2.4899999999999998E-4</v>
      </c>
      <c r="AX687" s="52" t="str">
        <f>IF(参照!D687="","",参照!D687)</f>
        <v/>
      </c>
      <c r="AY687" s="52">
        <f>IF(参照!E687="","",参照!E687)</f>
        <v>3.2200000000000002E-4</v>
      </c>
      <c r="AZ687" s="52" t="str">
        <f>IF(参照!F687="","",参照!F687)</f>
        <v>ネイチャーエナジー小国(株)</v>
      </c>
      <c r="BA687" s="52" t="str">
        <f>IF(参照!G687="","",参照!G687)</f>
        <v>ネイチャーエナジー小国(株)_</v>
      </c>
      <c r="BB687" s="52">
        <f t="shared" si="41"/>
        <v>0.32200000000000001</v>
      </c>
      <c r="BD687" s="52" t="str">
        <f>IF(参照!L687="","",参照!L687)</f>
        <v/>
      </c>
    </row>
    <row r="688" spans="47:56">
      <c r="AU688" s="52" t="str">
        <f>IF(参照!A688="","",参照!A688)</f>
        <v>A0368</v>
      </c>
      <c r="AV688" s="52" t="str">
        <f>IF(参照!B688="","",参照!B688)</f>
        <v>リエスパワーネクスト(株)</v>
      </c>
      <c r="AW688" s="52">
        <f>IF(参照!C688="","",参照!C688)</f>
        <v>5.0799999999999999E-4</v>
      </c>
      <c r="AX688" s="52" t="str">
        <f>IF(参照!D688="","",参照!D688)</f>
        <v/>
      </c>
      <c r="AY688" s="52">
        <f>IF(参照!E688="","",参照!E688)</f>
        <v>4.2400000000000001E-4</v>
      </c>
      <c r="AZ688" s="52" t="str">
        <f>IF(参照!F688="","",参照!F688)</f>
        <v>リエスパワーネクスト(株)</v>
      </c>
      <c r="BA688" s="52" t="str">
        <f>IF(参照!G688="","",参照!G688)</f>
        <v>リエスパワーネクスト(株)_</v>
      </c>
      <c r="BB688" s="52">
        <f t="shared" si="41"/>
        <v>0.42399999999999999</v>
      </c>
      <c r="BD688" s="52" t="str">
        <f>IF(参照!L688="","",参照!L688)</f>
        <v/>
      </c>
    </row>
    <row r="689" spans="47:56">
      <c r="AU689" s="52" t="str">
        <f>IF(参照!A689="","",参照!A689)</f>
        <v>A0369</v>
      </c>
      <c r="AV689" s="52" t="str">
        <f>IF(参照!B689="","",参照!B689)</f>
        <v>京都生活協同組合</v>
      </c>
      <c r="AW689" s="52">
        <f>IF(参照!C689="","",参照!C689)</f>
        <v>3.7300000000000001E-4</v>
      </c>
      <c r="AX689" s="52" t="str">
        <f>IF(参照!D689="","",参照!D689)</f>
        <v>メニューA</v>
      </c>
      <c r="AY689" s="52">
        <f>IF(参照!E689="","",参照!E689)</f>
        <v>0</v>
      </c>
      <c r="AZ689" s="52" t="str">
        <f>IF(参照!F689="","",参照!F689)</f>
        <v>京都生活協同組合</v>
      </c>
      <c r="BA689" s="52" t="str">
        <f>IF(参照!G689="","",参照!G689)</f>
        <v>京都生活協同組合_メニューA</v>
      </c>
      <c r="BB689" s="52">
        <f t="shared" si="41"/>
        <v>0</v>
      </c>
      <c r="BD689" s="52" t="str">
        <f>IF(参照!L689="","",参照!L689)</f>
        <v/>
      </c>
    </row>
    <row r="690" spans="47:56">
      <c r="AU690" s="52" t="str">
        <f>IF(参照!A690="","",参照!A690)</f>
        <v/>
      </c>
      <c r="AV690" s="52" t="str">
        <f>IF(参照!B690="","",参照!B690)</f>
        <v/>
      </c>
      <c r="AW690" s="52" t="str">
        <f>IF(参照!C690="","",参照!C690)</f>
        <v/>
      </c>
      <c r="AX690" s="52" t="str">
        <f>IF(参照!D690="","",参照!D690)</f>
        <v>メニューB(残差)</v>
      </c>
      <c r="AY690" s="52">
        <f>IF(参照!E690="","",参照!E690)</f>
        <v>3.19E-4</v>
      </c>
      <c r="AZ690" s="52" t="str">
        <f>IF(参照!F690="","",参照!F690)</f>
        <v>京都生活協同組合</v>
      </c>
      <c r="BA690" s="52" t="str">
        <f>IF(参照!G690="","",参照!G690)</f>
        <v>京都生活協同組合_メニューB(残差)</v>
      </c>
      <c r="BB690" s="52">
        <f t="shared" si="41"/>
        <v>0.31900000000000001</v>
      </c>
      <c r="BD690" s="52" t="str">
        <f>IF(参照!L690="","",参照!L690)</f>
        <v/>
      </c>
    </row>
    <row r="691" spans="47:56">
      <c r="AU691" s="52" t="str">
        <f>IF(参照!A691="","",参照!A691)</f>
        <v/>
      </c>
      <c r="AV691" s="52" t="str">
        <f>IF(参照!B691="","",参照!B691)</f>
        <v/>
      </c>
      <c r="AW691" s="52" t="str">
        <f>IF(参照!C691="","",参照!C691)</f>
        <v/>
      </c>
      <c r="AX691" s="52" t="str">
        <f>IF(参照!D691="","",参照!D691)</f>
        <v>(参考値)事業者全体</v>
      </c>
      <c r="AY691" s="52">
        <f>IF(参照!E691="","",参照!E691)</f>
        <v>3.39E-4</v>
      </c>
      <c r="AZ691" s="52" t="str">
        <f>IF(参照!F691="","",参照!F691)</f>
        <v>京都生活協同組合</v>
      </c>
      <c r="BA691" s="52" t="str">
        <f>IF(参照!G691="","",参照!G691)</f>
        <v>京都生活協同組合_(参考値)事業者全体</v>
      </c>
      <c r="BB691" s="52">
        <f t="shared" si="41"/>
        <v>0.33900000000000002</v>
      </c>
      <c r="BD691" s="52" t="str">
        <f>IF(参照!L691="","",参照!L691)</f>
        <v/>
      </c>
    </row>
    <row r="692" spans="47:56">
      <c r="AU692" s="52" t="str">
        <f>IF(参照!A692="","",参照!A692)</f>
        <v>A0371</v>
      </c>
      <c r="AV692" s="52" t="str">
        <f>IF(参照!B692="","",参照!B692)</f>
        <v>エネルギーパワー(株)</v>
      </c>
      <c r="AW692" s="52">
        <f>IF(参照!C692="","",参照!C692)</f>
        <v>4.9899999999999999E-4</v>
      </c>
      <c r="AX692" s="52" t="str">
        <f>IF(参照!D692="","",参照!D692)</f>
        <v>メニューA</v>
      </c>
      <c r="AY692" s="52">
        <f>IF(参照!E692="","",参照!E692)</f>
        <v>0</v>
      </c>
      <c r="AZ692" s="52" t="str">
        <f>IF(参照!F692="","",参照!F692)</f>
        <v>エネルギーパワー(株)</v>
      </c>
      <c r="BA692" s="52" t="str">
        <f>IF(参照!G692="","",参照!G692)</f>
        <v>エネルギーパワー(株)_メニューA</v>
      </c>
      <c r="BB692" s="52">
        <f t="shared" si="41"/>
        <v>0</v>
      </c>
      <c r="BD692" s="52" t="str">
        <f>IF(参照!L692="","",参照!L692)</f>
        <v/>
      </c>
    </row>
    <row r="693" spans="47:56">
      <c r="AU693" s="52" t="str">
        <f>IF(参照!A693="","",参照!A693)</f>
        <v/>
      </c>
      <c r="AV693" s="52" t="str">
        <f>IF(参照!B693="","",参照!B693)</f>
        <v/>
      </c>
      <c r="AW693" s="52" t="str">
        <f>IF(参照!C693="","",参照!C693)</f>
        <v/>
      </c>
      <c r="AX693" s="52" t="str">
        <f>IF(参照!D693="","",参照!D693)</f>
        <v>メニューB</v>
      </c>
      <c r="AY693" s="52">
        <f>IF(参照!E693="","",参照!E693)</f>
        <v>0</v>
      </c>
      <c r="AZ693" s="52" t="str">
        <f>IF(参照!F693="","",参照!F693)</f>
        <v>エネルギーパワー(株)</v>
      </c>
      <c r="BA693" s="52" t="str">
        <f>IF(参照!G693="","",参照!G693)</f>
        <v>エネルギーパワー(株)_メニューB</v>
      </c>
      <c r="BB693" s="52">
        <f t="shared" si="41"/>
        <v>0</v>
      </c>
      <c r="BD693" s="52" t="str">
        <f>IF(参照!L693="","",参照!L693)</f>
        <v/>
      </c>
    </row>
    <row r="694" spans="47:56">
      <c r="AU694" s="52" t="str">
        <f>IF(参照!A694="","",参照!A694)</f>
        <v/>
      </c>
      <c r="AV694" s="52" t="str">
        <f>IF(参照!B694="","",参照!B694)</f>
        <v/>
      </c>
      <c r="AW694" s="52" t="str">
        <f>IF(参照!C694="","",参照!C694)</f>
        <v/>
      </c>
      <c r="AX694" s="52" t="str">
        <f>IF(参照!D694="","",参照!D694)</f>
        <v>メニューC</v>
      </c>
      <c r="AY694" s="52">
        <f>IF(参照!E694="","",参照!E694)</f>
        <v>0</v>
      </c>
      <c r="AZ694" s="52" t="str">
        <f>IF(参照!F694="","",参照!F694)</f>
        <v>エネルギーパワー(株)</v>
      </c>
      <c r="BA694" s="52" t="str">
        <f>IF(参照!G694="","",参照!G694)</f>
        <v>エネルギーパワー(株)_メニューC</v>
      </c>
      <c r="BB694" s="52">
        <f t="shared" si="41"/>
        <v>0</v>
      </c>
      <c r="BD694" s="52" t="str">
        <f>IF(参照!L694="","",参照!L694)</f>
        <v/>
      </c>
    </row>
    <row r="695" spans="47:56">
      <c r="AU695" s="52" t="str">
        <f>IF(参照!A695="","",参照!A695)</f>
        <v/>
      </c>
      <c r="AV695" s="52" t="str">
        <f>IF(参照!B695="","",参照!B695)</f>
        <v/>
      </c>
      <c r="AW695" s="52" t="str">
        <f>IF(参照!C695="","",参照!C695)</f>
        <v/>
      </c>
      <c r="AX695" s="52" t="str">
        <f>IF(参照!D695="","",参照!D695)</f>
        <v>メニューD</v>
      </c>
      <c r="AY695" s="52">
        <f>IF(参照!E695="","",参照!E695)</f>
        <v>0</v>
      </c>
      <c r="AZ695" s="52" t="str">
        <f>IF(参照!F695="","",参照!F695)</f>
        <v>エネルギーパワー(株)</v>
      </c>
      <c r="BA695" s="52" t="str">
        <f>IF(参照!G695="","",参照!G695)</f>
        <v>エネルギーパワー(株)_メニューD</v>
      </c>
      <c r="BB695" s="52">
        <f t="shared" si="41"/>
        <v>0</v>
      </c>
      <c r="BD695" s="52" t="str">
        <f>IF(参照!L695="","",参照!L695)</f>
        <v/>
      </c>
    </row>
    <row r="696" spans="47:56">
      <c r="AU696" s="52" t="str">
        <f>IF(参照!A696="","",参照!A696)</f>
        <v/>
      </c>
      <c r="AV696" s="52" t="str">
        <f>IF(参照!B696="","",参照!B696)</f>
        <v/>
      </c>
      <c r="AW696" s="52" t="str">
        <f>IF(参照!C696="","",参照!C696)</f>
        <v/>
      </c>
      <c r="AX696" s="52" t="str">
        <f>IF(参照!D696="","",参照!D696)</f>
        <v>メニューE(残差)</v>
      </c>
      <c r="AY696" s="52">
        <f>IF(参照!E696="","",参照!E696)</f>
        <v>5.31E-4</v>
      </c>
      <c r="AZ696" s="52" t="str">
        <f>IF(参照!F696="","",参照!F696)</f>
        <v>エネルギーパワー(株)</v>
      </c>
      <c r="BA696" s="52" t="str">
        <f>IF(参照!G696="","",参照!G696)</f>
        <v>エネルギーパワー(株)_メニューE(残差)</v>
      </c>
      <c r="BB696" s="52">
        <f t="shared" si="41"/>
        <v>0.53100000000000003</v>
      </c>
      <c r="BD696" s="52" t="str">
        <f>IF(参照!L696="","",参照!L696)</f>
        <v/>
      </c>
    </row>
    <row r="697" spans="47:56">
      <c r="AU697" s="52" t="str">
        <f>IF(参照!A697="","",参照!A697)</f>
        <v/>
      </c>
      <c r="AV697" s="52" t="str">
        <f>IF(参照!B697="","",参照!B697)</f>
        <v/>
      </c>
      <c r="AW697" s="52" t="str">
        <f>IF(参照!C697="","",参照!C697)</f>
        <v/>
      </c>
      <c r="AX697" s="52" t="str">
        <f>IF(参照!D697="","",参照!D697)</f>
        <v>(参考値)事業者全体</v>
      </c>
      <c r="AY697" s="52">
        <f>IF(参照!E697="","",参照!E697)</f>
        <v>5.3499999999999999E-4</v>
      </c>
      <c r="AZ697" s="52" t="str">
        <f>IF(参照!F697="","",参照!F697)</f>
        <v>エネルギーパワー(株)</v>
      </c>
      <c r="BA697" s="52" t="str">
        <f>IF(参照!G697="","",参照!G697)</f>
        <v>エネルギーパワー(株)_(参考値)事業者全体</v>
      </c>
      <c r="BB697" s="52">
        <f t="shared" si="41"/>
        <v>0.53500000000000003</v>
      </c>
      <c r="BD697" s="52" t="str">
        <f>IF(参照!L697="","",参照!L697)</f>
        <v/>
      </c>
    </row>
    <row r="698" spans="47:56">
      <c r="AU698" s="52" t="str">
        <f>IF(参照!A698="","",参照!A698)</f>
        <v>A0372</v>
      </c>
      <c r="AV698" s="52" t="str">
        <f>IF(参照!B698="","",参照!B698)</f>
        <v>(株)グリムスパワー</v>
      </c>
      <c r="AW698" s="52">
        <f>IF(参照!C698="","",参照!C698)</f>
        <v>4.8000000000000001E-4</v>
      </c>
      <c r="AX698" s="52" t="str">
        <f>IF(参照!D698="","",参照!D698)</f>
        <v/>
      </c>
      <c r="AY698" s="52">
        <f>IF(参照!E698="","",参照!E698)</f>
        <v>4.86E-4</v>
      </c>
      <c r="AZ698" s="52" t="str">
        <f>IF(参照!F698="","",参照!F698)</f>
        <v>(株)グリムスパワー</v>
      </c>
      <c r="BA698" s="52" t="str">
        <f>IF(参照!G698="","",参照!G698)</f>
        <v>(株)グリムスパワー_</v>
      </c>
      <c r="BB698" s="52">
        <f t="shared" si="41"/>
        <v>0.48599999999999999</v>
      </c>
      <c r="BD698" s="52" t="str">
        <f>IF(参照!L698="","",参照!L698)</f>
        <v/>
      </c>
    </row>
    <row r="699" spans="47:56">
      <c r="AU699" s="52" t="str">
        <f>IF(参照!A699="","",参照!A699)</f>
        <v>A0373</v>
      </c>
      <c r="AV699" s="52" t="str">
        <f>IF(参照!B699="","",参照!B699)</f>
        <v>日本ファシリティ・ソリューション(株)</v>
      </c>
      <c r="AW699" s="52">
        <f>IF(参照!C699="","",参照!C699)</f>
        <v>4.7600000000000002E-4</v>
      </c>
      <c r="AX699" s="52" t="str">
        <f>IF(参照!D699="","",参照!D699)</f>
        <v>メニューA</v>
      </c>
      <c r="AY699" s="52">
        <f>IF(参照!E699="","",参照!E699)</f>
        <v>0</v>
      </c>
      <c r="AZ699" s="52" t="str">
        <f>IF(参照!F699="","",参照!F699)</f>
        <v>日本ファシリティ・ソリューション(株)</v>
      </c>
      <c r="BA699" s="52" t="str">
        <f>IF(参照!G699="","",参照!G699)</f>
        <v>日本ファシリティ・ソリューション(株)_メニューA</v>
      </c>
      <c r="BB699" s="52">
        <f t="shared" si="41"/>
        <v>0</v>
      </c>
      <c r="BD699" s="52" t="str">
        <f>IF(参照!L699="","",参照!L699)</f>
        <v/>
      </c>
    </row>
    <row r="700" spans="47:56">
      <c r="AU700" s="52" t="str">
        <f>IF(参照!A700="","",参照!A700)</f>
        <v/>
      </c>
      <c r="AV700" s="52" t="str">
        <f>IF(参照!B700="","",参照!B700)</f>
        <v/>
      </c>
      <c r="AW700" s="52" t="str">
        <f>IF(参照!C700="","",参照!C700)</f>
        <v/>
      </c>
      <c r="AX700" s="52" t="str">
        <f>IF(参照!D700="","",参照!D700)</f>
        <v>メニューB(残差)</v>
      </c>
      <c r="AY700" s="52">
        <f>IF(参照!E700="","",参照!E700)</f>
        <v>2.92E-4</v>
      </c>
      <c r="AZ700" s="52" t="str">
        <f>IF(参照!F700="","",参照!F700)</f>
        <v>日本ファシリティ・ソリューション(株)</v>
      </c>
      <c r="BA700" s="52" t="str">
        <f>IF(参照!G700="","",参照!G700)</f>
        <v>日本ファシリティ・ソリューション(株)_メニューB(残差)</v>
      </c>
      <c r="BB700" s="52">
        <f t="shared" si="41"/>
        <v>0.29199999999999998</v>
      </c>
      <c r="BD700" s="52" t="str">
        <f>IF(参照!L700="","",参照!L700)</f>
        <v/>
      </c>
    </row>
    <row r="701" spans="47:56">
      <c r="AU701" s="52" t="str">
        <f>IF(参照!A701="","",参照!A701)</f>
        <v/>
      </c>
      <c r="AV701" s="52" t="str">
        <f>IF(参照!B701="","",参照!B701)</f>
        <v/>
      </c>
      <c r="AW701" s="52" t="str">
        <f>IF(参照!C701="","",参照!C701)</f>
        <v/>
      </c>
      <c r="AX701" s="52" t="str">
        <f>IF(参照!D701="","",参照!D701)</f>
        <v>(参考値)事業者全体</v>
      </c>
      <c r="AY701" s="52">
        <f>IF(参照!E701="","",参照!E701)</f>
        <v>4.7800000000000002E-4</v>
      </c>
      <c r="AZ701" s="52" t="str">
        <f>IF(参照!F701="","",参照!F701)</f>
        <v>日本ファシリティ・ソリューション(株)</v>
      </c>
      <c r="BA701" s="52" t="str">
        <f>IF(参照!G701="","",参照!G701)</f>
        <v>日本ファシリティ・ソリューション(株)_(参考値)事業者全体</v>
      </c>
      <c r="BB701" s="52">
        <f t="shared" si="41"/>
        <v>0.47800000000000004</v>
      </c>
      <c r="BD701" s="52" t="str">
        <f>IF(参照!L701="","",参照!L701)</f>
        <v/>
      </c>
    </row>
    <row r="702" spans="47:56">
      <c r="AU702" s="52" t="str">
        <f>IF(参照!A702="","",参照!A702)</f>
        <v>A0374</v>
      </c>
      <c r="AV702" s="52" t="str">
        <f>IF(参照!B702="","",参照!B702)</f>
        <v>(株)登米電力</v>
      </c>
      <c r="AW702" s="52">
        <f>IF(参照!C702="","",参照!C702)</f>
        <v>4.55E-4</v>
      </c>
      <c r="AX702" s="52" t="str">
        <f>IF(参照!D702="","",参照!D702)</f>
        <v/>
      </c>
      <c r="AY702" s="52">
        <f>IF(参照!E702="","",参照!E702)</f>
        <v>3.9899999999999999E-4</v>
      </c>
      <c r="AZ702" s="52" t="str">
        <f>IF(参照!F702="","",参照!F702)</f>
        <v>(株)登米電力</v>
      </c>
      <c r="BA702" s="52" t="str">
        <f>IF(参照!G702="","",参照!G702)</f>
        <v>(株)登米電力_</v>
      </c>
      <c r="BB702" s="52">
        <f t="shared" si="41"/>
        <v>0.39900000000000002</v>
      </c>
      <c r="BD702" s="52" t="str">
        <f>IF(参照!L702="","",参照!L702)</f>
        <v/>
      </c>
    </row>
    <row r="703" spans="47:56">
      <c r="AU703" s="52" t="str">
        <f>IF(参照!A703="","",参照!A703)</f>
        <v>A0375</v>
      </c>
      <c r="AV703" s="52" t="str">
        <f>IF(参照!B703="","",参照!B703)</f>
        <v>情報ハイウェイ協同組合</v>
      </c>
      <c r="AW703" s="52">
        <f>IF(参照!C703="","",参照!C703)</f>
        <v>5.0600000000000005E-4</v>
      </c>
      <c r="AX703" s="52" t="str">
        <f>IF(参照!D703="","",参照!D703)</f>
        <v/>
      </c>
      <c r="AY703" s="52">
        <f>IF(参照!E703="","",参照!E703)</f>
        <v>4.7399999999999997E-4</v>
      </c>
      <c r="AZ703" s="52" t="str">
        <f>IF(参照!F703="","",参照!F703)</f>
        <v>情報ハイウェイ協同組合</v>
      </c>
      <c r="BA703" s="52" t="str">
        <f>IF(参照!G703="","",参照!G703)</f>
        <v>情報ハイウェイ協同組合_</v>
      </c>
      <c r="BB703" s="52">
        <f t="shared" si="41"/>
        <v>0.47399999999999998</v>
      </c>
      <c r="BD703" s="52" t="str">
        <f>IF(参照!L703="","",参照!L703)</f>
        <v/>
      </c>
    </row>
    <row r="704" spans="47:56">
      <c r="AU704" s="52" t="str">
        <f>IF(参照!A704="","",参照!A704)</f>
        <v>A0376</v>
      </c>
      <c r="AV704" s="52" t="str">
        <f>IF(参照!B704="","",参照!B704)</f>
        <v>自然電力(株)</v>
      </c>
      <c r="AW704" s="52">
        <f>IF(参照!C704="","",参照!C704)</f>
        <v>3.9599999999999998E-4</v>
      </c>
      <c r="AX704" s="52" t="str">
        <f>IF(参照!D704="","",参照!D704)</f>
        <v>メニューA</v>
      </c>
      <c r="AY704" s="52">
        <f>IF(参照!E704="","",参照!E704)</f>
        <v>0</v>
      </c>
      <c r="AZ704" s="52" t="str">
        <f>IF(参照!F704="","",参照!F704)</f>
        <v>自然電力(株)</v>
      </c>
      <c r="BA704" s="52" t="str">
        <f>IF(参照!G704="","",参照!G704)</f>
        <v>自然電力(株)_メニューA</v>
      </c>
      <c r="BB704" s="52">
        <f t="shared" si="41"/>
        <v>0</v>
      </c>
      <c r="BD704" s="52" t="str">
        <f>IF(参照!L704="","",参照!L704)</f>
        <v/>
      </c>
    </row>
    <row r="705" spans="47:56">
      <c r="AU705" s="52" t="str">
        <f>IF(参照!A705="","",参照!A705)</f>
        <v/>
      </c>
      <c r="AV705" s="52" t="str">
        <f>IF(参照!B705="","",参照!B705)</f>
        <v/>
      </c>
      <c r="AW705" s="52" t="str">
        <f>IF(参照!C705="","",参照!C705)</f>
        <v/>
      </c>
      <c r="AX705" s="52" t="str">
        <f>IF(参照!D705="","",参照!D705)</f>
        <v>メニューB</v>
      </c>
      <c r="AY705" s="52">
        <f>IF(参照!E705="","",参照!E705)</f>
        <v>0</v>
      </c>
      <c r="AZ705" s="52" t="str">
        <f>IF(参照!F705="","",参照!F705)</f>
        <v>自然電力(株)</v>
      </c>
      <c r="BA705" s="52" t="str">
        <f>IF(参照!G705="","",参照!G705)</f>
        <v>自然電力(株)_メニューB</v>
      </c>
      <c r="BB705" s="52">
        <f t="shared" si="41"/>
        <v>0</v>
      </c>
      <c r="BD705" s="52" t="str">
        <f>IF(参照!L705="","",参照!L705)</f>
        <v/>
      </c>
    </row>
    <row r="706" spans="47:56">
      <c r="AU706" s="52" t="str">
        <f>IF(参照!A706="","",参照!A706)</f>
        <v/>
      </c>
      <c r="AV706" s="52" t="str">
        <f>IF(参照!B706="","",参照!B706)</f>
        <v/>
      </c>
      <c r="AW706" s="52" t="str">
        <f>IF(参照!C706="","",参照!C706)</f>
        <v/>
      </c>
      <c r="AX706" s="52" t="str">
        <f>IF(参照!D706="","",参照!D706)</f>
        <v>メニューC</v>
      </c>
      <c r="AY706" s="52">
        <f>IF(参照!E706="","",参照!E706)</f>
        <v>0</v>
      </c>
      <c r="AZ706" s="52" t="str">
        <f>IF(参照!F706="","",参照!F706)</f>
        <v>自然電力(株)</v>
      </c>
      <c r="BA706" s="52" t="str">
        <f>IF(参照!G706="","",参照!G706)</f>
        <v>自然電力(株)_メニューC</v>
      </c>
      <c r="BB706" s="52">
        <f t="shared" si="41"/>
        <v>0</v>
      </c>
      <c r="BD706" s="52" t="str">
        <f>IF(参照!L706="","",参照!L706)</f>
        <v/>
      </c>
    </row>
    <row r="707" spans="47:56">
      <c r="AU707" s="52" t="str">
        <f>IF(参照!A707="","",参照!A707)</f>
        <v/>
      </c>
      <c r="AV707" s="52" t="str">
        <f>IF(参照!B707="","",参照!B707)</f>
        <v/>
      </c>
      <c r="AW707" s="52" t="str">
        <f>IF(参照!C707="","",参照!C707)</f>
        <v/>
      </c>
      <c r="AX707" s="52" t="str">
        <f>IF(参照!D707="","",参照!D707)</f>
        <v>メニューD</v>
      </c>
      <c r="AY707" s="52">
        <f>IF(参照!E707="","",参照!E707)</f>
        <v>0</v>
      </c>
      <c r="AZ707" s="52" t="str">
        <f>IF(参照!F707="","",参照!F707)</f>
        <v>自然電力(株)</v>
      </c>
      <c r="BA707" s="52" t="str">
        <f>IF(参照!G707="","",参照!G707)</f>
        <v>自然電力(株)_メニューD</v>
      </c>
      <c r="BB707" s="52">
        <f t="shared" si="41"/>
        <v>0</v>
      </c>
      <c r="BD707" s="52" t="str">
        <f>IF(参照!L707="","",参照!L707)</f>
        <v/>
      </c>
    </row>
    <row r="708" spans="47:56">
      <c r="AU708" s="52" t="str">
        <f>IF(参照!A708="","",参照!A708)</f>
        <v/>
      </c>
      <c r="AV708" s="52" t="str">
        <f>IF(参照!B708="","",参照!B708)</f>
        <v/>
      </c>
      <c r="AW708" s="52" t="str">
        <f>IF(参照!C708="","",参照!C708)</f>
        <v/>
      </c>
      <c r="AX708" s="52" t="str">
        <f>IF(参照!D708="","",参照!D708)</f>
        <v>(参考値)事業者全体</v>
      </c>
      <c r="AY708" s="52">
        <f>IF(参照!E708="","",参照!E708)</f>
        <v>2.3499999999999999E-4</v>
      </c>
      <c r="AZ708" s="52" t="str">
        <f>IF(参照!F708="","",参照!F708)</f>
        <v>自然電力(株)</v>
      </c>
      <c r="BA708" s="52" t="str">
        <f>IF(参照!G708="","",参照!G708)</f>
        <v>自然電力(株)_(参考値)事業者全体</v>
      </c>
      <c r="BB708" s="52">
        <f t="shared" si="41"/>
        <v>0.23499999999999999</v>
      </c>
      <c r="BD708" s="52" t="str">
        <f>IF(参照!L708="","",参照!L708)</f>
        <v/>
      </c>
    </row>
    <row r="709" spans="47:56">
      <c r="AU709" s="52" t="str">
        <f>IF(参照!A709="","",参照!A709)</f>
        <v>A0377</v>
      </c>
      <c r="AV709" s="52" t="str">
        <f>IF(参照!B709="","",参照!B709)</f>
        <v>(株)オノプロックス</v>
      </c>
      <c r="AW709" s="52">
        <f>IF(参照!C709="","",参照!C709)</f>
        <v>5.5000000000000003E-4</v>
      </c>
      <c r="AX709" s="52" t="str">
        <f>IF(参照!D709="","",参照!D709)</f>
        <v/>
      </c>
      <c r="AY709" s="52">
        <f>IF(参照!E709="","",参照!E709)</f>
        <v>5.2400000000000005E-4</v>
      </c>
      <c r="AZ709" s="52" t="str">
        <f>IF(参照!F709="","",参照!F709)</f>
        <v>(株)オノプロックス</v>
      </c>
      <c r="BA709" s="52" t="str">
        <f>IF(参照!G709="","",参照!G709)</f>
        <v>(株)オノプロックス_</v>
      </c>
      <c r="BB709" s="52">
        <f t="shared" ref="BB709:BB772" si="42">AY709*1000</f>
        <v>0.52400000000000002</v>
      </c>
      <c r="BD709" s="52" t="str">
        <f>IF(参照!L709="","",参照!L709)</f>
        <v/>
      </c>
    </row>
    <row r="710" spans="47:56">
      <c r="AU710" s="52" t="str">
        <f>IF(参照!A710="","",参照!A710)</f>
        <v>A0378</v>
      </c>
      <c r="AV710" s="52" t="str">
        <f>IF(参照!B710="","",参照!B710)</f>
        <v>本庄ガス(株)</v>
      </c>
      <c r="AW710" s="52">
        <f>IF(参照!C710="","",参照!C710)</f>
        <v>3.6400000000000001E-4</v>
      </c>
      <c r="AX710" s="52" t="str">
        <f>IF(参照!D710="","",参照!D710)</f>
        <v/>
      </c>
      <c r="AY710" s="52">
        <f>IF(参照!E710="","",参照!E710)</f>
        <v>3.0800000000000001E-4</v>
      </c>
      <c r="AZ710" s="52" t="str">
        <f>IF(参照!F710="","",参照!F710)</f>
        <v>本庄ガス(株)</v>
      </c>
      <c r="BA710" s="52" t="str">
        <f>IF(参照!G710="","",参照!G710)</f>
        <v>本庄ガス(株)_</v>
      </c>
      <c r="BB710" s="52">
        <f t="shared" si="42"/>
        <v>0.308</v>
      </c>
      <c r="BD710" s="52" t="str">
        <f>IF(参照!L710="","",参照!L710)</f>
        <v/>
      </c>
    </row>
    <row r="711" spans="47:56">
      <c r="AU711" s="52" t="str">
        <f>IF(参照!A711="","",参照!A711)</f>
        <v>A0379</v>
      </c>
      <c r="AV711" s="52" t="str">
        <f>IF(参照!B711="","",参照!B711)</f>
        <v>(株)フィット</v>
      </c>
      <c r="AW711" s="52">
        <f>IF(参照!C711="","",参照!C711)</f>
        <v>4.57E-4</v>
      </c>
      <c r="AX711" s="52" t="str">
        <f>IF(参照!D711="","",参照!D711)</f>
        <v/>
      </c>
      <c r="AY711" s="52">
        <f>IF(参照!E711="","",参照!E711)</f>
        <v>4.0099999999999999E-4</v>
      </c>
      <c r="AZ711" s="52" t="str">
        <f>IF(参照!F711="","",参照!F711)</f>
        <v>(株)フィット</v>
      </c>
      <c r="BA711" s="52" t="str">
        <f>IF(参照!G711="","",参照!G711)</f>
        <v>(株)フィット_</v>
      </c>
      <c r="BB711" s="52">
        <f t="shared" si="42"/>
        <v>0.40099999999999997</v>
      </c>
      <c r="BD711" s="52" t="str">
        <f>IF(参照!L711="","",参照!L711)</f>
        <v/>
      </c>
    </row>
    <row r="712" spans="47:56">
      <c r="AU712" s="52" t="str">
        <f>IF(参照!A712="","",参照!A712)</f>
        <v>A0380</v>
      </c>
      <c r="AV712" s="52" t="str">
        <f>IF(参照!B712="","",参照!B712)</f>
        <v>青森県民エナジー(株)</v>
      </c>
      <c r="AW712" s="52">
        <f>IF(参照!C712="","",参照!C712)</f>
        <v>4.2999999999999999E-4</v>
      </c>
      <c r="AX712" s="52" t="str">
        <f>IF(参照!D712="","",参照!D712)</f>
        <v/>
      </c>
      <c r="AY712" s="52">
        <f>IF(参照!E712="","",参照!E712)</f>
        <v>5.0000000000000001E-4</v>
      </c>
      <c r="AZ712" s="52" t="str">
        <f>IF(参照!F712="","",参照!F712)</f>
        <v>青森県民エナジー(株)</v>
      </c>
      <c r="BA712" s="52" t="str">
        <f>IF(参照!G712="","",参照!G712)</f>
        <v>青森県民エナジー(株)_</v>
      </c>
      <c r="BB712" s="52">
        <f t="shared" si="42"/>
        <v>0.5</v>
      </c>
      <c r="BD712" s="52" t="str">
        <f>IF(参照!L712="","",参照!L712)</f>
        <v/>
      </c>
    </row>
    <row r="713" spans="47:56">
      <c r="AU713" s="52" t="str">
        <f>IF(参照!A713="","",参照!A713)</f>
        <v>A0381</v>
      </c>
      <c r="AV713" s="52" t="str">
        <f>IF(参照!B713="","",参照!B713)</f>
        <v>国際航業(株)</v>
      </c>
      <c r="AW713" s="52">
        <f>IF(参照!C713="","",参照!C713)</f>
        <v>4.1399999999999998E-4</v>
      </c>
      <c r="AX713" s="52" t="str">
        <f>IF(参照!D713="","",参照!D713)</f>
        <v/>
      </c>
      <c r="AY713" s="52">
        <f>IF(参照!E713="","",参照!E713)</f>
        <v>6.29E-4</v>
      </c>
      <c r="AZ713" s="52" t="str">
        <f>IF(参照!F713="","",参照!F713)</f>
        <v>国際航業(株)</v>
      </c>
      <c r="BA713" s="52" t="str">
        <f>IF(参照!G713="","",参照!G713)</f>
        <v>国際航業(株)_</v>
      </c>
      <c r="BB713" s="52">
        <f t="shared" si="42"/>
        <v>0.629</v>
      </c>
      <c r="BD713" s="52" t="str">
        <f>IF(参照!L713="","",参照!L713)</f>
        <v/>
      </c>
    </row>
    <row r="714" spans="47:56">
      <c r="AU714" s="52" t="str">
        <f>IF(参照!A714="","",参照!A714)</f>
        <v>A0382</v>
      </c>
      <c r="AV714" s="52" t="str">
        <f>IF(参照!B714="","",参照!B714)</f>
        <v>ローカルでんき(株)</v>
      </c>
      <c r="AW714" s="52" t="str">
        <f>IF(参照!C714="","",参照!C714)</f>
        <v>0.000453※</v>
      </c>
      <c r="AX714" s="52" t="str">
        <f>IF(参照!D714="","",参照!D714)</f>
        <v>メニューA</v>
      </c>
      <c r="AY714" s="52">
        <f>IF(参照!E714="","",参照!E714)</f>
        <v>0</v>
      </c>
      <c r="AZ714" s="52" t="str">
        <f>IF(参照!F714="","",参照!F714)</f>
        <v>ローカルでんき(株)</v>
      </c>
      <c r="BA714" s="52" t="str">
        <f>IF(参照!G714="","",参照!G714)</f>
        <v>ローカルでんき(株)_メニューA</v>
      </c>
      <c r="BB714" s="52">
        <f t="shared" si="42"/>
        <v>0</v>
      </c>
      <c r="BD714" s="52" t="str">
        <f>IF(参照!L714="","",参照!L714)</f>
        <v/>
      </c>
    </row>
    <row r="715" spans="47:56">
      <c r="AU715" s="52" t="str">
        <f>IF(参照!A715="","",参照!A715)</f>
        <v/>
      </c>
      <c r="AV715" s="52" t="str">
        <f>IF(参照!B715="","",参照!B715)</f>
        <v/>
      </c>
      <c r="AW715" s="52" t="str">
        <f>IF(参照!C715="","",参照!C715)</f>
        <v/>
      </c>
      <c r="AX715" s="52" t="str">
        <f>IF(参照!D715="","",参照!D715)</f>
        <v>メニューB(残差)</v>
      </c>
      <c r="AY715" s="52">
        <f>IF(参照!E715="","",参照!E715)</f>
        <v>4.4200000000000001E-4</v>
      </c>
      <c r="AZ715" s="52" t="str">
        <f>IF(参照!F715="","",参照!F715)</f>
        <v>ローカルでんき(株)</v>
      </c>
      <c r="BA715" s="52" t="str">
        <f>IF(参照!G715="","",参照!G715)</f>
        <v>ローカルでんき(株)_メニューB(残差)</v>
      </c>
      <c r="BB715" s="52">
        <f t="shared" si="42"/>
        <v>0.442</v>
      </c>
      <c r="BD715" s="52" t="str">
        <f>IF(参照!L715="","",参照!L715)</f>
        <v/>
      </c>
    </row>
    <row r="716" spans="47:56">
      <c r="AU716" s="52" t="str">
        <f>IF(参照!A716="","",参照!A716)</f>
        <v/>
      </c>
      <c r="AV716" s="52" t="str">
        <f>IF(参照!B716="","",参照!B716)</f>
        <v/>
      </c>
      <c r="AW716" s="52" t="str">
        <f>IF(参照!C716="","",参照!C716)</f>
        <v/>
      </c>
      <c r="AX716" s="52" t="str">
        <f>IF(参照!D716="","",参照!D716)</f>
        <v>(参考値)事業者全体</v>
      </c>
      <c r="AY716" s="52">
        <f>IF(参照!E716="","",参照!E716)</f>
        <v>3.3E-4</v>
      </c>
      <c r="AZ716" s="52" t="str">
        <f>IF(参照!F716="","",参照!F716)</f>
        <v>ローカルでんき(株)</v>
      </c>
      <c r="BA716" s="52" t="str">
        <f>IF(参照!G716="","",参照!G716)</f>
        <v>ローカルでんき(株)_(参考値)事業者全体</v>
      </c>
      <c r="BB716" s="52">
        <f t="shared" si="42"/>
        <v>0.33</v>
      </c>
      <c r="BD716" s="52" t="str">
        <f>IF(参照!L716="","",参照!L716)</f>
        <v/>
      </c>
    </row>
    <row r="717" spans="47:56">
      <c r="AU717" s="52" t="str">
        <f>IF(参照!A717="","",参照!A717)</f>
        <v>A0383</v>
      </c>
      <c r="AV717" s="52" t="str">
        <f>IF(参照!B717="","",参照!B717)</f>
        <v>(株)明治産業</v>
      </c>
      <c r="AW717" s="52">
        <f>IF(参照!C717="","",参照!C717)</f>
        <v>4.6000000000000001E-4</v>
      </c>
      <c r="AX717" s="52" t="str">
        <f>IF(参照!D717="","",参照!D717)</f>
        <v/>
      </c>
      <c r="AY717" s="52">
        <f>IF(参照!E717="","",参照!E717)</f>
        <v>4.0400000000000001E-4</v>
      </c>
      <c r="AZ717" s="52" t="str">
        <f>IF(参照!F717="","",参照!F717)</f>
        <v>(株)明治産業</v>
      </c>
      <c r="BA717" s="52" t="str">
        <f>IF(参照!G717="","",参照!G717)</f>
        <v>(株)明治産業_</v>
      </c>
      <c r="BB717" s="52">
        <f t="shared" si="42"/>
        <v>0.40400000000000003</v>
      </c>
      <c r="BD717" s="52" t="str">
        <f>IF(参照!L717="","",参照!L717)</f>
        <v/>
      </c>
    </row>
    <row r="718" spans="47:56">
      <c r="AU718" s="52" t="str">
        <f>IF(参照!A718="","",参照!A718)</f>
        <v>A0385</v>
      </c>
      <c r="AV718" s="52" t="str">
        <f>IF(参照!B718="","",参照!B718)</f>
        <v>岡山電力(株)</v>
      </c>
      <c r="AW718" s="52">
        <f>IF(参照!C718="","",参照!C718)</f>
        <v>2.9500000000000001E-4</v>
      </c>
      <c r="AX718" s="52" t="str">
        <f>IF(参照!D718="","",参照!D718)</f>
        <v>メニューA</v>
      </c>
      <c r="AY718" s="52">
        <f>IF(参照!E718="","",参照!E718)</f>
        <v>0</v>
      </c>
      <c r="AZ718" s="52" t="str">
        <f>IF(参照!F718="","",参照!F718)</f>
        <v>岡山電力(株)</v>
      </c>
      <c r="BA718" s="52" t="str">
        <f>IF(参照!G718="","",参照!G718)</f>
        <v>岡山電力(株)_メニューA</v>
      </c>
      <c r="BB718" s="52">
        <f t="shared" si="42"/>
        <v>0</v>
      </c>
      <c r="BD718" s="52" t="str">
        <f>IF(参照!L718="","",参照!L718)</f>
        <v/>
      </c>
    </row>
    <row r="719" spans="47:56">
      <c r="AU719" s="52" t="str">
        <f>IF(参照!A719="","",参照!A719)</f>
        <v/>
      </c>
      <c r="AV719" s="52" t="str">
        <f>IF(参照!B719="","",参照!B719)</f>
        <v/>
      </c>
      <c r="AW719" s="52" t="str">
        <f>IF(参照!C719="","",参照!C719)</f>
        <v/>
      </c>
      <c r="AX719" s="52" t="str">
        <f>IF(参照!D719="","",参照!D719)</f>
        <v>メニューB(残差)</v>
      </c>
      <c r="AY719" s="52">
        <f>IF(参照!E719="","",参照!E719)</f>
        <v>4.0100000000000004E-4</v>
      </c>
      <c r="AZ719" s="52" t="str">
        <f>IF(参照!F719="","",参照!F719)</f>
        <v>岡山電力(株)</v>
      </c>
      <c r="BA719" s="52" t="str">
        <f>IF(参照!G719="","",参照!G719)</f>
        <v>岡山電力(株)_メニューB(残差)</v>
      </c>
      <c r="BB719" s="52">
        <f t="shared" si="42"/>
        <v>0.40100000000000002</v>
      </c>
      <c r="BD719" s="52" t="str">
        <f>IF(参照!L719="","",参照!L719)</f>
        <v/>
      </c>
    </row>
    <row r="720" spans="47:56">
      <c r="AU720" s="52" t="str">
        <f>IF(参照!A720="","",参照!A720)</f>
        <v/>
      </c>
      <c r="AV720" s="52" t="str">
        <f>IF(参照!B720="","",参照!B720)</f>
        <v/>
      </c>
      <c r="AW720" s="52" t="str">
        <f>IF(参照!C720="","",参照!C720)</f>
        <v/>
      </c>
      <c r="AX720" s="52" t="str">
        <f>IF(参照!D720="","",参照!D720)</f>
        <v>(参考値)事業者全体</v>
      </c>
      <c r="AY720" s="52">
        <f>IF(参照!E720="","",参照!E720)</f>
        <v>5.5400000000000002E-4</v>
      </c>
      <c r="AZ720" s="52" t="str">
        <f>IF(参照!F720="","",参照!F720)</f>
        <v>岡山電力(株)</v>
      </c>
      <c r="BA720" s="52" t="str">
        <f>IF(参照!G720="","",参照!G720)</f>
        <v>岡山電力(株)_(参考値)事業者全体</v>
      </c>
      <c r="BB720" s="52">
        <f t="shared" si="42"/>
        <v>0.55400000000000005</v>
      </c>
      <c r="BD720" s="52" t="str">
        <f>IF(参照!L720="","",参照!L720)</f>
        <v/>
      </c>
    </row>
    <row r="721" spans="47:56">
      <c r="AU721" s="52" t="str">
        <f>IF(参照!A721="","",参照!A721)</f>
        <v>A0386</v>
      </c>
      <c r="AV721" s="52" t="str">
        <f>IF(参照!B721="","",参照!B721)</f>
        <v>ミライフ(株)</v>
      </c>
      <c r="AW721" s="52">
        <f>IF(参照!C721="","",参照!C721)</f>
        <v>1.65E-4</v>
      </c>
      <c r="AX721" s="52" t="str">
        <f>IF(参照!D721="","",参照!D721)</f>
        <v/>
      </c>
      <c r="AY721" s="52">
        <f>IF(参照!E721="","",参照!E721)</f>
        <v>1.0900000000000002E-4</v>
      </c>
      <c r="AZ721" s="52" t="str">
        <f>IF(参照!F721="","",参照!F721)</f>
        <v>ミライフ(株)</v>
      </c>
      <c r="BA721" s="52" t="str">
        <f>IF(参照!G721="","",参照!G721)</f>
        <v>ミライフ(株)_</v>
      </c>
      <c r="BB721" s="52">
        <f t="shared" si="42"/>
        <v>0.10900000000000001</v>
      </c>
      <c r="BD721" s="52" t="str">
        <f>IF(参照!L721="","",参照!L721)</f>
        <v/>
      </c>
    </row>
    <row r="722" spans="47:56">
      <c r="AU722" s="52" t="str">
        <f>IF(参照!A722="","",参照!A722)</f>
        <v>A0387</v>
      </c>
      <c r="AV722" s="52" t="str">
        <f>IF(参照!B722="","",参照!B722)</f>
        <v>(株)翠光トップライン</v>
      </c>
      <c r="AW722" s="52">
        <f>IF(参照!C722="","",参照!C722)</f>
        <v>4.9799999999999996E-4</v>
      </c>
      <c r="AX722" s="52" t="str">
        <f>IF(参照!D722="","",参照!D722)</f>
        <v/>
      </c>
      <c r="AY722" s="52">
        <f>IF(参照!E722="","",参照!E722)</f>
        <v>5.44E-4</v>
      </c>
      <c r="AZ722" s="52" t="str">
        <f>IF(参照!F722="","",参照!F722)</f>
        <v>(株)翠光トップライン</v>
      </c>
      <c r="BA722" s="52" t="str">
        <f>IF(参照!G722="","",参照!G722)</f>
        <v>(株)翠光トップライン_</v>
      </c>
      <c r="BB722" s="52">
        <f t="shared" si="42"/>
        <v>0.54400000000000004</v>
      </c>
      <c r="BD722" s="52" t="str">
        <f>IF(参照!L722="","",参照!L722)</f>
        <v/>
      </c>
    </row>
    <row r="723" spans="47:56">
      <c r="AU723" s="52" t="str">
        <f>IF(参照!A723="","",参照!A723)</f>
        <v>A0388</v>
      </c>
      <c r="AV723" s="52" t="str">
        <f>IF(参照!B723="","",参照!B723)</f>
        <v>楽天エナジー(株)</v>
      </c>
      <c r="AW723" s="52">
        <f>IF(参照!C723="","",参照!C723)</f>
        <v>4.8500000000000003E-4</v>
      </c>
      <c r="AX723" s="52" t="str">
        <f>IF(参照!D723="","",参照!D723)</f>
        <v>メニューA</v>
      </c>
      <c r="AY723" s="52">
        <f>IF(参照!E723="","",参照!E723)</f>
        <v>0</v>
      </c>
      <c r="AZ723" s="52" t="str">
        <f>IF(参照!F723="","",参照!F723)</f>
        <v>楽天エナジー(株)</v>
      </c>
      <c r="BA723" s="52" t="str">
        <f>IF(参照!G723="","",参照!G723)</f>
        <v>楽天エナジー(株)_メニューA</v>
      </c>
      <c r="BB723" s="52">
        <f t="shared" si="42"/>
        <v>0</v>
      </c>
      <c r="BD723" s="52" t="str">
        <f>IF(参照!L723="","",参照!L723)</f>
        <v/>
      </c>
    </row>
    <row r="724" spans="47:56">
      <c r="AU724" s="52" t="str">
        <f>IF(参照!A724="","",参照!A724)</f>
        <v/>
      </c>
      <c r="AV724" s="52" t="str">
        <f>IF(参照!B724="","",参照!B724)</f>
        <v/>
      </c>
      <c r="AW724" s="52" t="str">
        <f>IF(参照!C724="","",参照!C724)</f>
        <v/>
      </c>
      <c r="AX724" s="52" t="str">
        <f>IF(参照!D724="","",参照!D724)</f>
        <v>メニューB</v>
      </c>
      <c r="AY724" s="52">
        <f>IF(参照!E724="","",参照!E724)</f>
        <v>0</v>
      </c>
      <c r="AZ724" s="52" t="str">
        <f>IF(参照!F724="","",参照!F724)</f>
        <v>楽天エナジー(株)</v>
      </c>
      <c r="BA724" s="52" t="str">
        <f>IF(参照!G724="","",参照!G724)</f>
        <v>楽天エナジー(株)_メニューB</v>
      </c>
      <c r="BB724" s="52">
        <f t="shared" si="42"/>
        <v>0</v>
      </c>
      <c r="BD724" s="52" t="str">
        <f>IF(参照!L724="","",参照!L724)</f>
        <v/>
      </c>
    </row>
    <row r="725" spans="47:56">
      <c r="AU725" s="52" t="str">
        <f>IF(参照!A725="","",参照!A725)</f>
        <v/>
      </c>
      <c r="AV725" s="52" t="str">
        <f>IF(参照!B725="","",参照!B725)</f>
        <v/>
      </c>
      <c r="AW725" s="52" t="str">
        <f>IF(参照!C725="","",参照!C725)</f>
        <v/>
      </c>
      <c r="AX725" s="52" t="str">
        <f>IF(参照!D725="","",参照!D725)</f>
        <v>メニューC(残差)</v>
      </c>
      <c r="AY725" s="52">
        <f>IF(参照!E725="","",参照!E725)</f>
        <v>4.26E-4</v>
      </c>
      <c r="AZ725" s="52" t="str">
        <f>IF(参照!F725="","",参照!F725)</f>
        <v>楽天エナジー(株)</v>
      </c>
      <c r="BA725" s="52" t="str">
        <f>IF(参照!G725="","",参照!G725)</f>
        <v>楽天エナジー(株)_メニューC(残差)</v>
      </c>
      <c r="BB725" s="52">
        <f t="shared" si="42"/>
        <v>0.42599999999999999</v>
      </c>
      <c r="BD725" s="52" t="str">
        <f>IF(参照!L725="","",参照!L725)</f>
        <v/>
      </c>
    </row>
    <row r="726" spans="47:56">
      <c r="AU726" s="52" t="str">
        <f>IF(参照!A726="","",参照!A726)</f>
        <v/>
      </c>
      <c r="AV726" s="52" t="str">
        <f>IF(参照!B726="","",参照!B726)</f>
        <v/>
      </c>
      <c r="AW726" s="52" t="str">
        <f>IF(参照!C726="","",参照!C726)</f>
        <v/>
      </c>
      <c r="AX726" s="52" t="str">
        <f>IF(参照!D726="","",参照!D726)</f>
        <v>(参考値)事業者全体</v>
      </c>
      <c r="AY726" s="52">
        <f>IF(参照!E726="","",参照!E726)</f>
        <v>5.4500000000000002E-4</v>
      </c>
      <c r="AZ726" s="52" t="str">
        <f>IF(参照!F726="","",参照!F726)</f>
        <v>楽天エナジー(株)</v>
      </c>
      <c r="BA726" s="52" t="str">
        <f>IF(参照!G726="","",参照!G726)</f>
        <v>楽天エナジー(株)_(参考値)事業者全体</v>
      </c>
      <c r="BB726" s="52">
        <f t="shared" si="42"/>
        <v>0.54500000000000004</v>
      </c>
      <c r="BD726" s="52" t="str">
        <f>IF(参照!L726="","",参照!L726)</f>
        <v/>
      </c>
    </row>
    <row r="727" spans="47:56">
      <c r="AU727" s="52" t="str">
        <f>IF(参照!A727="","",参照!A727)</f>
        <v>A0389</v>
      </c>
      <c r="AV727" s="52" t="str">
        <f>IF(参照!B727="","",参照!B727)</f>
        <v>うすきエネルギー(株)</v>
      </c>
      <c r="AW727" s="52">
        <f>IF(参照!C727="","",参照!C727)</f>
        <v>3.86E-4</v>
      </c>
      <c r="AX727" s="52" t="str">
        <f>IF(参照!D727="","",参照!D727)</f>
        <v/>
      </c>
      <c r="AY727" s="52">
        <f>IF(参照!E727="","",参照!E727)</f>
        <v>3.86E-4</v>
      </c>
      <c r="AZ727" s="52" t="str">
        <f>IF(参照!F727="","",参照!F727)</f>
        <v>うすきエネルギー(株)</v>
      </c>
      <c r="BA727" s="52" t="str">
        <f>IF(参照!G727="","",参照!G727)</f>
        <v>うすきエネルギー(株)_</v>
      </c>
      <c r="BB727" s="52">
        <f t="shared" si="42"/>
        <v>0.38600000000000001</v>
      </c>
      <c r="BD727" s="52" t="str">
        <f>IF(参照!L727="","",参照!L727)</f>
        <v/>
      </c>
    </row>
    <row r="728" spans="47:56">
      <c r="AU728" s="52" t="str">
        <f>IF(参照!A728="","",参照!A728)</f>
        <v>A0390</v>
      </c>
      <c r="AV728" s="52" t="str">
        <f>IF(参照!B728="","",参照!B728)</f>
        <v>(株)トーヨーエネルギーファーム</v>
      </c>
      <c r="AW728" s="52">
        <f>IF(参照!C728="","",参照!C728)</f>
        <v>4.9399999999999997E-4</v>
      </c>
      <c r="AX728" s="52" t="str">
        <f>IF(参照!D728="","",参照!D728)</f>
        <v/>
      </c>
      <c r="AY728" s="52">
        <f>IF(参照!E728="","",参照!E728)</f>
        <v>5.2899999999999996E-4</v>
      </c>
      <c r="AZ728" s="52" t="str">
        <f>IF(参照!F728="","",参照!F728)</f>
        <v>(株)トーヨーエネルギーファーム</v>
      </c>
      <c r="BA728" s="52" t="str">
        <f>IF(参照!G728="","",参照!G728)</f>
        <v>(株)トーヨーエネルギーファーム_</v>
      </c>
      <c r="BB728" s="52">
        <f t="shared" si="42"/>
        <v>0.52899999999999991</v>
      </c>
      <c r="BD728" s="52" t="str">
        <f>IF(参照!L728="","",参照!L728)</f>
        <v/>
      </c>
    </row>
    <row r="729" spans="47:56">
      <c r="AU729" s="52" t="str">
        <f>IF(参照!A729="","",参照!A729)</f>
        <v>A0391</v>
      </c>
      <c r="AV729" s="52" t="str">
        <f>IF(参照!B729="","",参照!B729)</f>
        <v>森のエネルギー(株)</v>
      </c>
      <c r="AW729" s="52">
        <f>IF(参照!C729="","",参照!C729)</f>
        <v>4.8999999999999998E-4</v>
      </c>
      <c r="AX729" s="52" t="str">
        <f>IF(参照!D729="","",参照!D729)</f>
        <v/>
      </c>
      <c r="AY729" s="52">
        <f>IF(参照!E729="","",参照!E729)</f>
        <v>5.3200000000000003E-4</v>
      </c>
      <c r="AZ729" s="52" t="str">
        <f>IF(参照!F729="","",参照!F729)</f>
        <v>森のエネルギー(株)</v>
      </c>
      <c r="BA729" s="52" t="str">
        <f>IF(参照!G729="","",参照!G729)</f>
        <v>森のエネルギー(株)_</v>
      </c>
      <c r="BB729" s="52">
        <f t="shared" si="42"/>
        <v>0.53200000000000003</v>
      </c>
      <c r="BD729" s="52" t="str">
        <f>IF(参照!L729="","",参照!L729)</f>
        <v/>
      </c>
    </row>
    <row r="730" spans="47:56">
      <c r="AU730" s="52" t="str">
        <f>IF(参照!A730="","",参照!A730)</f>
        <v>A0392</v>
      </c>
      <c r="AV730" s="52" t="str">
        <f>IF(参照!B730="","",参照!B730)</f>
        <v>岐阜電力(株)</v>
      </c>
      <c r="AW730" s="52">
        <f>IF(参照!C730="","",参照!C730)</f>
        <v>4.95E-4</v>
      </c>
      <c r="AX730" s="52" t="str">
        <f>IF(参照!D730="","",参照!D730)</f>
        <v/>
      </c>
      <c r="AY730" s="52">
        <f>IF(参照!E730="","",参照!E730)</f>
        <v>5.1999999999999995E-4</v>
      </c>
      <c r="AZ730" s="52" t="str">
        <f>IF(参照!F730="","",参照!F730)</f>
        <v>岐阜電力(株)</v>
      </c>
      <c r="BA730" s="52" t="str">
        <f>IF(参照!G730="","",参照!G730)</f>
        <v>岐阜電力(株)_</v>
      </c>
      <c r="BB730" s="52">
        <f t="shared" si="42"/>
        <v>0.51999999999999991</v>
      </c>
      <c r="BD730" s="52" t="str">
        <f>IF(参照!L730="","",参照!L730)</f>
        <v/>
      </c>
    </row>
    <row r="731" spans="47:56">
      <c r="AU731" s="52" t="str">
        <f>IF(参照!A731="","",参照!A731)</f>
        <v>A0393</v>
      </c>
      <c r="AV731" s="52" t="str">
        <f>IF(参照!B731="","",参照!B731)</f>
        <v>格安電力(株)</v>
      </c>
      <c r="AW731" s="52">
        <f>IF(参照!C731="","",参照!C731)</f>
        <v>3.8299999999999999E-4</v>
      </c>
      <c r="AX731" s="52" t="str">
        <f>IF(参照!D731="","",参照!D731)</f>
        <v/>
      </c>
      <c r="AY731" s="52">
        <f>IF(参照!E731="","",参照!E731)</f>
        <v>3.2699999999999998E-4</v>
      </c>
      <c r="AZ731" s="52" t="str">
        <f>IF(参照!F731="","",参照!F731)</f>
        <v>格安電力(株)</v>
      </c>
      <c r="BA731" s="52" t="str">
        <f>IF(参照!G731="","",参照!G731)</f>
        <v>格安電力(株)_</v>
      </c>
      <c r="BB731" s="52">
        <f t="shared" si="42"/>
        <v>0.32699999999999996</v>
      </c>
      <c r="BD731" s="52" t="str">
        <f>IF(参照!L731="","",参照!L731)</f>
        <v/>
      </c>
    </row>
    <row r="732" spans="47:56">
      <c r="AU732" s="52" t="str">
        <f>IF(参照!A732="","",参照!A732)</f>
        <v>A0396</v>
      </c>
      <c r="AV732" s="52" t="str">
        <f>IF(参照!B732="","",参照!B732)</f>
        <v>(株)エスケーエナジー</v>
      </c>
      <c r="AW732" s="52">
        <f>IF(参照!C732="","",参照!C732)</f>
        <v>5.0699999999999996E-4</v>
      </c>
      <c r="AX732" s="52" t="str">
        <f>IF(参照!D732="","",参照!D732)</f>
        <v/>
      </c>
      <c r="AY732" s="52">
        <f>IF(参照!E732="","",参照!E732)</f>
        <v>4.5100000000000001E-4</v>
      </c>
      <c r="AZ732" s="52" t="str">
        <f>IF(参照!F732="","",参照!F732)</f>
        <v>(株)エスケーエナジー</v>
      </c>
      <c r="BA732" s="52" t="str">
        <f>IF(参照!G732="","",参照!G732)</f>
        <v>(株)エスケーエナジー_</v>
      </c>
      <c r="BB732" s="52">
        <f t="shared" si="42"/>
        <v>0.45100000000000001</v>
      </c>
      <c r="BD732" s="52" t="str">
        <f>IF(参照!L732="","",参照!L732)</f>
        <v/>
      </c>
    </row>
    <row r="733" spans="47:56">
      <c r="AU733" s="52" t="str">
        <f>IF(参照!A733="","",参照!A733)</f>
        <v>A0397</v>
      </c>
      <c r="AV733" s="52" t="str">
        <f>IF(参照!B733="","",参照!B733)</f>
        <v>名南共同エネルギー(株)</v>
      </c>
      <c r="AW733" s="52">
        <f>IF(参照!C733="","",参照!C733)</f>
        <v>6.2600000000000004E-4</v>
      </c>
      <c r="AX733" s="52" t="str">
        <f>IF(参照!D733="","",参照!D733)</f>
        <v/>
      </c>
      <c r="AY733" s="52">
        <f>IF(参照!E733="","",参照!E733)</f>
        <v>6.2500000000000001E-4</v>
      </c>
      <c r="AZ733" s="52" t="str">
        <f>IF(参照!F733="","",参照!F733)</f>
        <v>名南共同エネルギー(株)</v>
      </c>
      <c r="BA733" s="52" t="str">
        <f>IF(参照!G733="","",参照!G733)</f>
        <v>名南共同エネルギー(株)_</v>
      </c>
      <c r="BB733" s="52">
        <f t="shared" si="42"/>
        <v>0.625</v>
      </c>
      <c r="BD733" s="52" t="str">
        <f>IF(参照!L733="","",参照!L733)</f>
        <v/>
      </c>
    </row>
    <row r="734" spans="47:56">
      <c r="AU734" s="52" t="str">
        <f>IF(参照!A734="","",参照!A734)</f>
        <v>A0398</v>
      </c>
      <c r="AV734" s="52" t="str">
        <f>IF(参照!B734="","",参照!B734)</f>
        <v>Ａｐａｍａｎ　Ｅｎｅｒｇｙ(株)</v>
      </c>
      <c r="AW734" s="52">
        <f>IF(参照!C734="","",参照!C734)</f>
        <v>5.1099999999999995E-4</v>
      </c>
      <c r="AX734" s="52" t="str">
        <f>IF(参照!D734="","",参照!D734)</f>
        <v/>
      </c>
      <c r="AY734" s="52">
        <f>IF(参照!E734="","",参照!E734)</f>
        <v>5.6200000000000011E-4</v>
      </c>
      <c r="AZ734" s="52" t="str">
        <f>IF(参照!F734="","",参照!F734)</f>
        <v>Ａｐａｍａｎ　Ｅｎｅｒｇｙ(株)</v>
      </c>
      <c r="BA734" s="52" t="str">
        <f>IF(参照!G734="","",参照!G734)</f>
        <v>Ａｐａｍａｎ　Ｅｎｅｒｇｙ(株)_</v>
      </c>
      <c r="BB734" s="52">
        <f t="shared" si="42"/>
        <v>0.56200000000000006</v>
      </c>
      <c r="BD734" s="52" t="str">
        <f>IF(参照!L734="","",参照!L734)</f>
        <v/>
      </c>
    </row>
    <row r="735" spans="47:56">
      <c r="AU735" s="52" t="str">
        <f>IF(参照!A735="","",参照!A735)</f>
        <v>A0401</v>
      </c>
      <c r="AV735" s="52" t="str">
        <f>IF(参照!B735="","",参照!B735)</f>
        <v>アンビット・エナジー・ジャパン合同会社</v>
      </c>
      <c r="AW735" s="52">
        <f>IF(参照!C735="","",参照!C735)</f>
        <v>9.5000000000000005E-5</v>
      </c>
      <c r="AX735" s="52" t="str">
        <f>IF(参照!D735="","",参照!D735)</f>
        <v/>
      </c>
      <c r="AY735" s="52">
        <f>IF(参照!E735="","",参照!E735)</f>
        <v>7.2999999999999999E-5</v>
      </c>
      <c r="AZ735" s="52" t="str">
        <f>IF(参照!F735="","",参照!F735)</f>
        <v>アンビット・エナジー・ジャパン合同会社</v>
      </c>
      <c r="BA735" s="52" t="str">
        <f>IF(参照!G735="","",参照!G735)</f>
        <v>アンビット・エナジー・ジャパン合同会社_</v>
      </c>
      <c r="BB735" s="52">
        <f t="shared" si="42"/>
        <v>7.2999999999999995E-2</v>
      </c>
      <c r="BD735" s="52" t="str">
        <f>IF(参照!L735="","",参照!L735)</f>
        <v/>
      </c>
    </row>
    <row r="736" spans="47:56">
      <c r="AU736" s="52" t="str">
        <f>IF(参照!A736="","",参照!A736)</f>
        <v>A0402</v>
      </c>
      <c r="AV736" s="52" t="str">
        <f>IF(参照!B736="","",参照!B736)</f>
        <v>(株)ＴＯＫＹＯ油電力</v>
      </c>
      <c r="AW736" s="52">
        <f>IF(参照!C736="","",参照!C736)</f>
        <v>5.1699999999999999E-4</v>
      </c>
      <c r="AX736" s="52" t="str">
        <f>IF(参照!D736="","",参照!D736)</f>
        <v/>
      </c>
      <c r="AY736" s="52">
        <f>IF(参照!E736="","",参照!E736)</f>
        <v>5.7200000000000003E-4</v>
      </c>
      <c r="AZ736" s="52" t="str">
        <f>IF(参照!F736="","",参照!F736)</f>
        <v>(株)ＴＯＫＹＯ油電力</v>
      </c>
      <c r="BA736" s="52" t="str">
        <f>IF(参照!G736="","",参照!G736)</f>
        <v>(株)ＴＯＫＹＯ油電力_</v>
      </c>
      <c r="BB736" s="52">
        <f t="shared" si="42"/>
        <v>0.57200000000000006</v>
      </c>
      <c r="BD736" s="52" t="str">
        <f>IF(参照!L736="","",参照!L736)</f>
        <v/>
      </c>
    </row>
    <row r="737" spans="47:56">
      <c r="AU737" s="52" t="str">
        <f>IF(参照!A737="","",参照!A737)</f>
        <v>A0403</v>
      </c>
      <c r="AV737" s="52" t="str">
        <f>IF(参照!B737="","",参照!B737)</f>
        <v>大分ケーブルテレコム(株)</v>
      </c>
      <c r="AW737" s="52">
        <f>IF(参照!C737="","",参照!C737)</f>
        <v>4.6099999999999998E-4</v>
      </c>
      <c r="AX737" s="52" t="str">
        <f>IF(参照!D737="","",参照!D737)</f>
        <v/>
      </c>
      <c r="AY737" s="52">
        <f>IF(参照!E737="","",参照!E737)</f>
        <v>5.0299999999999997E-4</v>
      </c>
      <c r="AZ737" s="52" t="str">
        <f>IF(参照!F737="","",参照!F737)</f>
        <v>大分ケーブルテレコム(株)</v>
      </c>
      <c r="BA737" s="52" t="str">
        <f>IF(参照!G737="","",参照!G737)</f>
        <v>大分ケーブルテレコム(株)_</v>
      </c>
      <c r="BB737" s="52">
        <f t="shared" si="42"/>
        <v>0.503</v>
      </c>
      <c r="BD737" s="52" t="str">
        <f>IF(参照!L737="","",参照!L737)</f>
        <v/>
      </c>
    </row>
    <row r="738" spans="47:56">
      <c r="AU738" s="52" t="str">
        <f>IF(参照!A738="","",参照!A738)</f>
        <v>A0405</v>
      </c>
      <c r="AV738" s="52" t="str">
        <f>IF(参照!B738="","",参照!B738)</f>
        <v>アストマックス・エネルギー合同会社</v>
      </c>
      <c r="AW738" s="52">
        <f>IF(参照!C738="","",参照!C738)</f>
        <v>5.1400000000000003E-4</v>
      </c>
      <c r="AX738" s="52" t="str">
        <f>IF(参照!D738="","",参照!D738)</f>
        <v/>
      </c>
      <c r="AY738" s="52">
        <f>IF(参照!E738="","",参照!E738)</f>
        <v>4.5800000000000002E-4</v>
      </c>
      <c r="AZ738" s="52" t="str">
        <f>IF(参照!F738="","",参照!F738)</f>
        <v>アストマックス・エネルギー合同会社</v>
      </c>
      <c r="BA738" s="52" t="str">
        <f>IF(参照!G738="","",参照!G738)</f>
        <v>アストマックス・エネルギー合同会社_</v>
      </c>
      <c r="BB738" s="52">
        <f t="shared" si="42"/>
        <v>0.45800000000000002</v>
      </c>
      <c r="BD738" s="52" t="str">
        <f>IF(参照!L738="","",参照!L738)</f>
        <v/>
      </c>
    </row>
    <row r="739" spans="47:56">
      <c r="AU739" s="52" t="str">
        <f>IF(参照!A739="","",参照!A739)</f>
        <v>A0406</v>
      </c>
      <c r="AV739" s="52" t="str">
        <f>IF(参照!B739="","",参照!B739)</f>
        <v>生活協同組合コープみらい</v>
      </c>
      <c r="AW739" s="52">
        <f>IF(参照!C739="","",参照!C739)</f>
        <v>3.7199999999999999E-4</v>
      </c>
      <c r="AX739" s="52" t="str">
        <f>IF(参照!D739="","",参照!D739)</f>
        <v/>
      </c>
      <c r="AY739" s="52">
        <f>IF(参照!E739="","",参照!E739)</f>
        <v>3.1599999999999998E-4</v>
      </c>
      <c r="AZ739" s="52" t="str">
        <f>IF(参照!F739="","",参照!F739)</f>
        <v>生活協同組合コープみらい</v>
      </c>
      <c r="BA739" s="52" t="str">
        <f>IF(参照!G739="","",参照!G739)</f>
        <v>生活協同組合コープみらい_</v>
      </c>
      <c r="BB739" s="52">
        <f t="shared" si="42"/>
        <v>0.316</v>
      </c>
      <c r="BD739" s="52" t="str">
        <f>IF(参照!L739="","",参照!L739)</f>
        <v/>
      </c>
    </row>
    <row r="740" spans="47:56">
      <c r="AU740" s="52" t="str">
        <f>IF(参照!A740="","",参照!A740)</f>
        <v>A0407</v>
      </c>
      <c r="AV740" s="52" t="str">
        <f>IF(参照!B740="","",参照!B740)</f>
        <v>寝屋川電力(株)</v>
      </c>
      <c r="AW740" s="52">
        <f>IF(参照!C740="","",参照!C740)</f>
        <v>4.86E-4</v>
      </c>
      <c r="AX740" s="52" t="str">
        <f>IF(参照!D740="","",参照!D740)</f>
        <v/>
      </c>
      <c r="AY740" s="52">
        <f>IF(参照!E740="","",参照!E740)</f>
        <v>4.57E-4</v>
      </c>
      <c r="AZ740" s="52" t="str">
        <f>IF(参照!F740="","",参照!F740)</f>
        <v>寝屋川電力(株)</v>
      </c>
      <c r="BA740" s="52" t="str">
        <f>IF(参照!G740="","",参照!G740)</f>
        <v>寝屋川電力(株)_</v>
      </c>
      <c r="BB740" s="52">
        <f t="shared" si="42"/>
        <v>0.45700000000000002</v>
      </c>
      <c r="BD740" s="52" t="str">
        <f>IF(参照!L740="","",参照!L740)</f>
        <v/>
      </c>
    </row>
    <row r="741" spans="47:56">
      <c r="AU741" s="52" t="str">
        <f>IF(参照!A741="","",参照!A741)</f>
        <v>A0410</v>
      </c>
      <c r="AV741" s="52" t="str">
        <f>IF(参照!B741="","",参照!B741)</f>
        <v>石川電力(株)</v>
      </c>
      <c r="AW741" s="52">
        <f>IF(参照!C741="","",参照!C741)</f>
        <v>9.9400000000000009E-4</v>
      </c>
      <c r="AX741" s="52" t="str">
        <f>IF(参照!D741="","",参照!D741)</f>
        <v/>
      </c>
      <c r="AY741" s="52">
        <f>IF(参照!E741="","",参照!E741)</f>
        <v>9.3800000000000003E-4</v>
      </c>
      <c r="AZ741" s="52" t="str">
        <f>IF(参照!F741="","",参照!F741)</f>
        <v>石川電力(株)</v>
      </c>
      <c r="BA741" s="52" t="str">
        <f>IF(参照!G741="","",参照!G741)</f>
        <v>石川電力(株)_</v>
      </c>
      <c r="BB741" s="52">
        <f t="shared" si="42"/>
        <v>0.93800000000000006</v>
      </c>
      <c r="BD741" s="52" t="str">
        <f>IF(参照!L741="","",参照!L741)</f>
        <v/>
      </c>
    </row>
    <row r="742" spans="47:56">
      <c r="AU742" s="52" t="str">
        <f>IF(参照!A742="","",参照!A742)</f>
        <v>A0411</v>
      </c>
      <c r="AV742" s="52" t="str">
        <f>IF(参照!B742="","",参照!B742)</f>
        <v>福井電力(株)</v>
      </c>
      <c r="AW742" s="52">
        <f>IF(参照!C742="","",参照!C742)</f>
        <v>4.8099999999999998E-4</v>
      </c>
      <c r="AX742" s="52" t="str">
        <f>IF(参照!D742="","",参照!D742)</f>
        <v/>
      </c>
      <c r="AY742" s="52">
        <f>IF(参照!E742="","",参照!E742)</f>
        <v>4.2499999999999998E-4</v>
      </c>
      <c r="AZ742" s="52" t="str">
        <f>IF(参照!F742="","",参照!F742)</f>
        <v>福井電力(株)</v>
      </c>
      <c r="BA742" s="52" t="str">
        <f>IF(参照!G742="","",参照!G742)</f>
        <v>福井電力(株)_</v>
      </c>
      <c r="BB742" s="52">
        <f t="shared" si="42"/>
        <v>0.42499999999999999</v>
      </c>
      <c r="BD742" s="52" t="str">
        <f>IF(参照!L742="","",参照!L742)</f>
        <v/>
      </c>
    </row>
    <row r="743" spans="47:56">
      <c r="AU743" s="52" t="str">
        <f>IF(参照!A743="","",参照!A743)</f>
        <v>A0413</v>
      </c>
      <c r="AV743" s="52" t="str">
        <f>IF(参照!B743="","",参照!B743)</f>
        <v>(株)MKエネルギー</v>
      </c>
      <c r="AW743" s="52">
        <f>IF(参照!C743="","",参照!C743)</f>
        <v>5.44E-4</v>
      </c>
      <c r="AX743" s="52" t="str">
        <f>IF(参照!D743="","",参照!D743)</f>
        <v/>
      </c>
      <c r="AY743" s="52">
        <f>IF(参照!E743="","",参照!E743)</f>
        <v>5.8799999999999998E-4</v>
      </c>
      <c r="AZ743" s="52" t="str">
        <f>IF(参照!F743="","",参照!F743)</f>
        <v>(株)MKエネルギー</v>
      </c>
      <c r="BA743" s="52" t="str">
        <f>IF(参照!G743="","",参照!G743)</f>
        <v>(株)MKエネルギー_</v>
      </c>
      <c r="BB743" s="52">
        <f t="shared" si="42"/>
        <v>0.58799999999999997</v>
      </c>
      <c r="BD743" s="52" t="str">
        <f>IF(参照!L743="","",参照!L743)</f>
        <v/>
      </c>
    </row>
    <row r="744" spans="47:56">
      <c r="AU744" s="52" t="str">
        <f>IF(参照!A744="","",参照!A744)</f>
        <v>A0414</v>
      </c>
      <c r="AV744" s="52" t="str">
        <f>IF(参照!B744="","",参照!B744)</f>
        <v>(株)Ｏｐｔｉｍｉｚｅｄ　Ｅｎｅｒｇｙ</v>
      </c>
      <c r="AW744" s="52">
        <f>IF(参照!C744="","",参照!C744)</f>
        <v>4.84E-4</v>
      </c>
      <c r="AX744" s="52" t="str">
        <f>IF(参照!D744="","",参照!D744)</f>
        <v/>
      </c>
      <c r="AY744" s="52">
        <f>IF(参照!E744="","",参照!E744)</f>
        <v>4.28E-4</v>
      </c>
      <c r="AZ744" s="52" t="str">
        <f>IF(参照!F744="","",参照!F744)</f>
        <v>(株)Ｏｐｔｉｍｉｚｅｄ　Ｅｎｅｒｇｙ</v>
      </c>
      <c r="BA744" s="52" t="str">
        <f>IF(参照!G744="","",参照!G744)</f>
        <v>(株)Ｏｐｔｉｍｉｚｅｄ　Ｅｎｅｒｇｙ_</v>
      </c>
      <c r="BB744" s="52">
        <f t="shared" si="42"/>
        <v>0.42799999999999999</v>
      </c>
      <c r="BD744" s="52" t="str">
        <f>IF(参照!L744="","",参照!L744)</f>
        <v/>
      </c>
    </row>
    <row r="745" spans="47:56">
      <c r="AU745" s="52" t="str">
        <f>IF(参照!A745="","",参照!A745)</f>
        <v>A0415</v>
      </c>
      <c r="AV745" s="52" t="str">
        <f>IF(参照!B745="","",参照!B745)</f>
        <v>エネラボ(株)</v>
      </c>
      <c r="AW745" s="52">
        <f>IF(参照!C745="","",参照!C745)</f>
        <v>5.3899999999999998E-4</v>
      </c>
      <c r="AX745" s="52" t="str">
        <f>IF(参照!D745="","",参照!D745)</f>
        <v>メニューA</v>
      </c>
      <c r="AY745" s="52">
        <f>IF(参照!E745="","",参照!E745)</f>
        <v>0</v>
      </c>
      <c r="AZ745" s="52" t="str">
        <f>IF(参照!F745="","",参照!F745)</f>
        <v>エネラボ(株)</v>
      </c>
      <c r="BA745" s="52" t="str">
        <f>IF(参照!G745="","",参照!G745)</f>
        <v>エネラボ(株)_メニューA</v>
      </c>
      <c r="BB745" s="52">
        <f t="shared" si="42"/>
        <v>0</v>
      </c>
      <c r="BD745" s="52" t="str">
        <f>IF(参照!L745="","",参照!L745)</f>
        <v/>
      </c>
    </row>
    <row r="746" spans="47:56">
      <c r="AU746" s="52" t="str">
        <f>IF(参照!A746="","",参照!A746)</f>
        <v/>
      </c>
      <c r="AV746" s="52" t="str">
        <f>IF(参照!B746="","",参照!B746)</f>
        <v/>
      </c>
      <c r="AW746" s="52" t="str">
        <f>IF(参照!C746="","",参照!C746)</f>
        <v/>
      </c>
      <c r="AX746" s="52" t="str">
        <f>IF(参照!D746="","",参照!D746)</f>
        <v>メニューB(残差)</v>
      </c>
      <c r="AY746" s="52">
        <f>IF(参照!E746="","",参照!E746)</f>
        <v>4.8299999999999998E-4</v>
      </c>
      <c r="AZ746" s="52" t="str">
        <f>IF(参照!F746="","",参照!F746)</f>
        <v>エネラボ(株)</v>
      </c>
      <c r="BA746" s="52" t="str">
        <f>IF(参照!G746="","",参照!G746)</f>
        <v>エネラボ(株)_メニューB(残差)</v>
      </c>
      <c r="BB746" s="52">
        <f t="shared" si="42"/>
        <v>0.48299999999999998</v>
      </c>
      <c r="BD746" s="52" t="str">
        <f>IF(参照!L746="","",参照!L746)</f>
        <v/>
      </c>
    </row>
    <row r="747" spans="47:56">
      <c r="AU747" s="52" t="str">
        <f>IF(参照!A747="","",参照!A747)</f>
        <v/>
      </c>
      <c r="AV747" s="52" t="str">
        <f>IF(参照!B747="","",参照!B747)</f>
        <v/>
      </c>
      <c r="AW747" s="52" t="str">
        <f>IF(参照!C747="","",参照!C747)</f>
        <v/>
      </c>
      <c r="AX747" s="52" t="str">
        <f>IF(参照!D747="","",参照!D747)</f>
        <v>(参考値)事業者全体</v>
      </c>
      <c r="AY747" s="52">
        <f>IF(参照!E747="","",参照!E747)</f>
        <v>4.0400000000000001E-4</v>
      </c>
      <c r="AZ747" s="52" t="str">
        <f>IF(参照!F747="","",参照!F747)</f>
        <v>エネラボ(株)</v>
      </c>
      <c r="BA747" s="52" t="str">
        <f>IF(参照!G747="","",参照!G747)</f>
        <v>エネラボ(株)_(参考値)事業者全体</v>
      </c>
      <c r="BB747" s="52">
        <f t="shared" si="42"/>
        <v>0.40400000000000003</v>
      </c>
      <c r="BD747" s="52" t="str">
        <f>IF(参照!L747="","",参照!L747)</f>
        <v/>
      </c>
    </row>
    <row r="748" spans="47:56">
      <c r="AU748" s="52" t="str">
        <f>IF(参照!A748="","",参照!A748)</f>
        <v>A0416</v>
      </c>
      <c r="AV748" s="52" t="str">
        <f>IF(参照!B748="","",参照!B748)</f>
        <v>(株)ネクシィーズ・ゼロ</v>
      </c>
      <c r="AW748" s="52">
        <f>IF(参照!C748="","",参照!C748)</f>
        <v>5.0699999999999996E-4</v>
      </c>
      <c r="AX748" s="52" t="str">
        <f>IF(参照!D748="","",参照!D748)</f>
        <v/>
      </c>
      <c r="AY748" s="52">
        <f>IF(参照!E748="","",参照!E748)</f>
        <v>5.3399999999999997E-4</v>
      </c>
      <c r="AZ748" s="52" t="str">
        <f>IF(参照!F748="","",参照!F748)</f>
        <v>(株)ネクシィーズ・ゼロ</v>
      </c>
      <c r="BA748" s="52" t="str">
        <f>IF(参照!G748="","",参照!G748)</f>
        <v>(株)ネクシィーズ・ゼロ_</v>
      </c>
      <c r="BB748" s="52">
        <f t="shared" si="42"/>
        <v>0.53399999999999992</v>
      </c>
      <c r="BD748" s="52" t="str">
        <f>IF(参照!L748="","",参照!L748)</f>
        <v/>
      </c>
    </row>
    <row r="749" spans="47:56">
      <c r="AU749" s="52" t="str">
        <f>IF(参照!A749="","",参照!A749)</f>
        <v>A0418</v>
      </c>
      <c r="AV749" s="52" t="str">
        <f>IF(参照!B749="","",参照!B749)</f>
        <v>横浜ウォーター(株)</v>
      </c>
      <c r="AW749" s="52">
        <f>IF(参照!C749="","",参照!C749)</f>
        <v>3.88E-4</v>
      </c>
      <c r="AX749" s="52" t="str">
        <f>IF(参照!D749="","",参照!D749)</f>
        <v/>
      </c>
      <c r="AY749" s="52">
        <f>IF(参照!E749="","",参照!E749)</f>
        <v>5.2599999999999999E-4</v>
      </c>
      <c r="AZ749" s="52" t="str">
        <f>IF(参照!F749="","",参照!F749)</f>
        <v>横浜ウォーター(株)</v>
      </c>
      <c r="BA749" s="52" t="str">
        <f>IF(参照!G749="","",参照!G749)</f>
        <v>横浜ウォーター(株)_</v>
      </c>
      <c r="BB749" s="52">
        <f t="shared" si="42"/>
        <v>0.52600000000000002</v>
      </c>
      <c r="BD749" s="52" t="str">
        <f>IF(参照!L749="","",参照!L749)</f>
        <v/>
      </c>
    </row>
    <row r="750" spans="47:56">
      <c r="AU750" s="52" t="str">
        <f>IF(参照!A750="","",参照!A750)</f>
        <v>A0419</v>
      </c>
      <c r="AV750" s="52" t="str">
        <f>IF(参照!B750="","",参照!B750)</f>
        <v>スマートエナジー磐田(株)</v>
      </c>
      <c r="AW750" s="52">
        <f>IF(参照!C750="","",参照!C750)</f>
        <v>1.74E-4</v>
      </c>
      <c r="AX750" s="52" t="str">
        <f>IF(参照!D750="","",参照!D750)</f>
        <v>メニューA</v>
      </c>
      <c r="AY750" s="52">
        <f>IF(参照!E750="","",参照!E750)</f>
        <v>0</v>
      </c>
      <c r="AZ750" s="52" t="str">
        <f>IF(参照!F750="","",参照!F750)</f>
        <v>スマートエナジー磐田(株)</v>
      </c>
      <c r="BA750" s="52" t="str">
        <f>IF(参照!G750="","",参照!G750)</f>
        <v>スマートエナジー磐田(株)_メニューA</v>
      </c>
      <c r="BB750" s="52">
        <f t="shared" si="42"/>
        <v>0</v>
      </c>
      <c r="BD750" s="52" t="str">
        <f>IF(参照!L750="","",参照!L750)</f>
        <v/>
      </c>
    </row>
    <row r="751" spans="47:56">
      <c r="AU751" s="52" t="str">
        <f>IF(参照!A751="","",参照!A751)</f>
        <v/>
      </c>
      <c r="AV751" s="52" t="str">
        <f>IF(参照!B751="","",参照!B751)</f>
        <v/>
      </c>
      <c r="AW751" s="52" t="str">
        <f>IF(参照!C751="","",参照!C751)</f>
        <v/>
      </c>
      <c r="AX751" s="52" t="str">
        <f>IF(参照!D751="","",参照!D751)</f>
        <v>メニューB</v>
      </c>
      <c r="AY751" s="52">
        <f>IF(参照!E751="","",参照!E751)</f>
        <v>3.19E-4</v>
      </c>
      <c r="AZ751" s="52" t="str">
        <f>IF(参照!F751="","",参照!F751)</f>
        <v>スマートエナジー磐田(株)</v>
      </c>
      <c r="BA751" s="52" t="str">
        <f>IF(参照!G751="","",参照!G751)</f>
        <v>スマートエナジー磐田(株)_メニューB</v>
      </c>
      <c r="BB751" s="52">
        <f t="shared" si="42"/>
        <v>0.31900000000000001</v>
      </c>
      <c r="BD751" s="52" t="str">
        <f>IF(参照!L751="","",参照!L751)</f>
        <v/>
      </c>
    </row>
    <row r="752" spans="47:56">
      <c r="AU752" s="52" t="str">
        <f>IF(参照!A752="","",参照!A752)</f>
        <v/>
      </c>
      <c r="AV752" s="52" t="str">
        <f>IF(参照!B752="","",参照!B752)</f>
        <v/>
      </c>
      <c r="AW752" s="52" t="str">
        <f>IF(参照!C752="","",参照!C752)</f>
        <v/>
      </c>
      <c r="AX752" s="52" t="str">
        <f>IF(参照!D752="","",参照!D752)</f>
        <v>メニューC(残差)</v>
      </c>
      <c r="AY752" s="52">
        <f>IF(参照!E752="","",参照!E752)</f>
        <v>3.5499999999999996E-4</v>
      </c>
      <c r="AZ752" s="52" t="str">
        <f>IF(参照!F752="","",参照!F752)</f>
        <v>スマートエナジー磐田(株)</v>
      </c>
      <c r="BA752" s="52" t="str">
        <f>IF(参照!G752="","",参照!G752)</f>
        <v>スマートエナジー磐田(株)_メニューC(残差)</v>
      </c>
      <c r="BB752" s="52">
        <f t="shared" si="42"/>
        <v>0.35499999999999998</v>
      </c>
      <c r="BD752" s="52" t="str">
        <f>IF(参照!L752="","",参照!L752)</f>
        <v/>
      </c>
    </row>
    <row r="753" spans="47:56">
      <c r="AU753" s="52" t="str">
        <f>IF(参照!A753="","",参照!A753)</f>
        <v/>
      </c>
      <c r="AV753" s="52" t="str">
        <f>IF(参照!B753="","",参照!B753)</f>
        <v/>
      </c>
      <c r="AW753" s="52" t="str">
        <f>IF(参照!C753="","",参照!C753)</f>
        <v/>
      </c>
      <c r="AX753" s="52" t="str">
        <f>IF(参照!D753="","",参照!D753)</f>
        <v>(参考値)事業者全体</v>
      </c>
      <c r="AY753" s="52">
        <f>IF(参照!E753="","",参照!E753)</f>
        <v>4.0299999999999998E-4</v>
      </c>
      <c r="AZ753" s="52" t="str">
        <f>IF(参照!F753="","",参照!F753)</f>
        <v>スマートエナジー磐田(株)</v>
      </c>
      <c r="BA753" s="52" t="str">
        <f>IF(参照!G753="","",参照!G753)</f>
        <v>スマートエナジー磐田(株)_(参考値)事業者全体</v>
      </c>
      <c r="BB753" s="52">
        <f t="shared" si="42"/>
        <v>0.40299999999999997</v>
      </c>
      <c r="BD753" s="52" t="str">
        <f>IF(参照!L753="","",参照!L753)</f>
        <v/>
      </c>
    </row>
    <row r="754" spans="47:56">
      <c r="AU754" s="52" t="str">
        <f>IF(参照!A754="","",参照!A754)</f>
        <v>A0420</v>
      </c>
      <c r="AV754" s="52" t="str">
        <f>IF(参照!B754="","",参照!B754)</f>
        <v>そうまＩグリッド合同会社</v>
      </c>
      <c r="AW754" s="52">
        <f>IF(参照!C754="","",参照!C754)</f>
        <v>3.2600000000000001E-4</v>
      </c>
      <c r="AX754" s="52" t="str">
        <f>IF(参照!D754="","",参照!D754)</f>
        <v/>
      </c>
      <c r="AY754" s="52">
        <f>IF(参照!E754="","",参照!E754)</f>
        <v>4.2400000000000001E-4</v>
      </c>
      <c r="AZ754" s="52" t="str">
        <f>IF(参照!F754="","",参照!F754)</f>
        <v>そうまＩグリッド合同会社</v>
      </c>
      <c r="BA754" s="52" t="str">
        <f>IF(参照!G754="","",参照!G754)</f>
        <v>そうまＩグリッド合同会社_</v>
      </c>
      <c r="BB754" s="52">
        <f t="shared" si="42"/>
        <v>0.42399999999999999</v>
      </c>
      <c r="BD754" s="52" t="str">
        <f>IF(参照!L754="","",参照!L754)</f>
        <v/>
      </c>
    </row>
    <row r="755" spans="47:56">
      <c r="AU755" s="52" t="str">
        <f>IF(参照!A755="","",参照!A755)</f>
        <v>A0424</v>
      </c>
      <c r="AV755" s="52" t="str">
        <f>IF(参照!B755="","",参照!B755)</f>
        <v>新潟県民電力(株)</v>
      </c>
      <c r="AW755" s="52">
        <f>IF(参照!C755="","",参照!C755)</f>
        <v>4.28E-4</v>
      </c>
      <c r="AX755" s="52" t="str">
        <f>IF(参照!D755="","",参照!D755)</f>
        <v/>
      </c>
      <c r="AY755" s="52">
        <f>IF(参照!E755="","",参照!E755)</f>
        <v>4.1199999999999999E-4</v>
      </c>
      <c r="AZ755" s="52" t="str">
        <f>IF(参照!F755="","",参照!F755)</f>
        <v>新潟県民電力(株)</v>
      </c>
      <c r="BA755" s="52" t="str">
        <f>IF(参照!G755="","",参照!G755)</f>
        <v>新潟県民電力(株)_</v>
      </c>
      <c r="BB755" s="52">
        <f t="shared" si="42"/>
        <v>0.41199999999999998</v>
      </c>
      <c r="BD755" s="52" t="str">
        <f>IF(参照!L755="","",参照!L755)</f>
        <v/>
      </c>
    </row>
    <row r="756" spans="47:56">
      <c r="AU756" s="52" t="str">
        <f>IF(参照!A756="","",参照!A756)</f>
        <v>A0425</v>
      </c>
      <c r="AV756" s="52" t="str">
        <f>IF(参照!B756="","",参照!B756)</f>
        <v>エネトレード(株)</v>
      </c>
      <c r="AW756" s="52" t="str">
        <f>IF(参照!C756="","",参照!C756)</f>
        <v>0.000453※</v>
      </c>
      <c r="AX756" s="52" t="str">
        <f>IF(参照!D756="","",参照!D756)</f>
        <v/>
      </c>
      <c r="AY756" s="52">
        <f>IF(参照!E756="","",参照!E756)</f>
        <v>4.5300000000000001E-4</v>
      </c>
      <c r="AZ756" s="52" t="str">
        <f>IF(参照!F756="","",参照!F756)</f>
        <v>エネトレード(株)</v>
      </c>
      <c r="BA756" s="52" t="str">
        <f>IF(参照!G756="","",参照!G756)</f>
        <v>エネトレード(株)_</v>
      </c>
      <c r="BB756" s="52">
        <f t="shared" si="42"/>
        <v>0.45300000000000001</v>
      </c>
      <c r="BD756" s="52" t="str">
        <f>IF(参照!L756="","",参照!L756)</f>
        <v/>
      </c>
    </row>
    <row r="757" spans="47:56">
      <c r="AU757" s="52" t="str">
        <f>IF(参照!A757="","",参照!A757)</f>
        <v>A0427</v>
      </c>
      <c r="AV757" s="52" t="str">
        <f>IF(参照!B757="","",参照!B757)</f>
        <v>Ｍｙシティ電力(株)</v>
      </c>
      <c r="AW757" s="52">
        <f>IF(参照!C757="","",参照!C757)</f>
        <v>5.1199999999999998E-4</v>
      </c>
      <c r="AX757" s="52" t="str">
        <f>IF(参照!D757="","",参照!D757)</f>
        <v/>
      </c>
      <c r="AY757" s="52">
        <f>IF(参照!E757="","",参照!E757)</f>
        <v>5.6300000000000002E-4</v>
      </c>
      <c r="AZ757" s="52" t="str">
        <f>IF(参照!F757="","",参照!F757)</f>
        <v>Ｍｙシティ電力(株)</v>
      </c>
      <c r="BA757" s="52" t="str">
        <f>IF(参照!G757="","",参照!G757)</f>
        <v>Ｍｙシティ電力(株)_</v>
      </c>
      <c r="BB757" s="52">
        <f t="shared" si="42"/>
        <v>0.56300000000000006</v>
      </c>
      <c r="BD757" s="52" t="str">
        <f>IF(参照!L757="","",参照!L757)</f>
        <v/>
      </c>
    </row>
    <row r="758" spans="47:56">
      <c r="AU758" s="52" t="str">
        <f>IF(参照!A758="","",参照!A758)</f>
        <v>A0429</v>
      </c>
      <c r="AV758" s="52" t="str">
        <f>IF(参照!B758="","",参照!B758)</f>
        <v>ニシムラ(株)</v>
      </c>
      <c r="AW758" s="52">
        <f>IF(参照!C758="","",参照!C758)</f>
        <v>5.0299999999999997E-4</v>
      </c>
      <c r="AX758" s="52" t="str">
        <f>IF(参照!D758="","",参照!D758)</f>
        <v/>
      </c>
      <c r="AY758" s="52">
        <f>IF(参照!E758="","",参照!E758)</f>
        <v>5.5400000000000002E-4</v>
      </c>
      <c r="AZ758" s="52" t="str">
        <f>IF(参照!F758="","",参照!F758)</f>
        <v>ニシムラ(株)</v>
      </c>
      <c r="BA758" s="52" t="str">
        <f>IF(参照!G758="","",参照!G758)</f>
        <v>ニシムラ(株)_</v>
      </c>
      <c r="BB758" s="52">
        <f t="shared" si="42"/>
        <v>0.55400000000000005</v>
      </c>
      <c r="BD758" s="52" t="str">
        <f>IF(参照!L758="","",参照!L758)</f>
        <v/>
      </c>
    </row>
    <row r="759" spans="47:56">
      <c r="AU759" s="52" t="str">
        <f>IF(参照!A759="","",参照!A759)</f>
        <v>A0430</v>
      </c>
      <c r="AV759" s="52" t="str">
        <f>IF(参照!B759="","",参照!B759)</f>
        <v>(株)さくら新電力</v>
      </c>
      <c r="AW759" s="52">
        <f>IF(参照!C759="","",参照!C759)</f>
        <v>4.0400000000000001E-4</v>
      </c>
      <c r="AX759" s="52" t="str">
        <f>IF(参照!D759="","",参照!D759)</f>
        <v>メニューA</v>
      </c>
      <c r="AY759" s="52">
        <f>IF(参照!E759="","",参照!E759)</f>
        <v>0</v>
      </c>
      <c r="AZ759" s="52" t="str">
        <f>IF(参照!F759="","",参照!F759)</f>
        <v>(株)さくら新電力</v>
      </c>
      <c r="BA759" s="52" t="str">
        <f>IF(参照!G759="","",参照!G759)</f>
        <v>(株)さくら新電力_メニューA</v>
      </c>
      <c r="BB759" s="52">
        <f t="shared" si="42"/>
        <v>0</v>
      </c>
      <c r="BD759" s="52" t="str">
        <f>IF(参照!L759="","",参照!L759)</f>
        <v/>
      </c>
    </row>
    <row r="760" spans="47:56">
      <c r="AU760" s="52" t="str">
        <f>IF(参照!A760="","",参照!A760)</f>
        <v/>
      </c>
      <c r="AV760" s="52" t="str">
        <f>IF(参照!B760="","",参照!B760)</f>
        <v/>
      </c>
      <c r="AW760" s="52" t="str">
        <f>IF(参照!C760="","",参照!C760)</f>
        <v/>
      </c>
      <c r="AX760" s="52" t="str">
        <f>IF(参照!D760="","",参照!D760)</f>
        <v>メニューB(残差)</v>
      </c>
      <c r="AY760" s="52">
        <f>IF(参照!E760="","",参照!E760)</f>
        <v>4.2999999999999999E-4</v>
      </c>
      <c r="AZ760" s="52" t="str">
        <f>IF(参照!F760="","",参照!F760)</f>
        <v>(株)さくら新電力</v>
      </c>
      <c r="BA760" s="52" t="str">
        <f>IF(参照!G760="","",参照!G760)</f>
        <v>(株)さくら新電力_メニューB(残差)</v>
      </c>
      <c r="BB760" s="52">
        <f t="shared" si="42"/>
        <v>0.43</v>
      </c>
      <c r="BD760" s="52" t="str">
        <f>IF(参照!L760="","",参照!L760)</f>
        <v/>
      </c>
    </row>
    <row r="761" spans="47:56">
      <c r="AU761" s="52" t="str">
        <f>IF(参照!A761="","",参照!A761)</f>
        <v/>
      </c>
      <c r="AV761" s="52" t="str">
        <f>IF(参照!B761="","",参照!B761)</f>
        <v/>
      </c>
      <c r="AW761" s="52" t="str">
        <f>IF(参照!C761="","",参照!C761)</f>
        <v/>
      </c>
      <c r="AX761" s="52" t="str">
        <f>IF(参照!D761="","",参照!D761)</f>
        <v>(参考値)事業者全体</v>
      </c>
      <c r="AY761" s="52">
        <f>IF(参照!E761="","",参照!E761)</f>
        <v>5.3300000000000005E-4</v>
      </c>
      <c r="AZ761" s="52" t="str">
        <f>IF(参照!F761="","",参照!F761)</f>
        <v>(株)さくら新電力</v>
      </c>
      <c r="BA761" s="52" t="str">
        <f>IF(参照!G761="","",参照!G761)</f>
        <v>(株)さくら新電力_(参考値)事業者全体</v>
      </c>
      <c r="BB761" s="52">
        <f t="shared" si="42"/>
        <v>0.53300000000000003</v>
      </c>
      <c r="BD761" s="52" t="str">
        <f>IF(参照!L761="","",参照!L761)</f>
        <v/>
      </c>
    </row>
    <row r="762" spans="47:56">
      <c r="AU762" s="52" t="str">
        <f>IF(参照!A762="","",参照!A762)</f>
        <v>A0431</v>
      </c>
      <c r="AV762" s="52" t="str">
        <f>IF(参照!B762="","",参照!B762)</f>
        <v>(株)グローアップ</v>
      </c>
      <c r="AW762" s="52">
        <f>IF(参照!C762="","",参照!C762)</f>
        <v>4.0099999999999999E-4</v>
      </c>
      <c r="AX762" s="52" t="str">
        <f>IF(参照!D762="","",参照!D762)</f>
        <v/>
      </c>
      <c r="AY762" s="52">
        <f>IF(参照!E762="","",参照!E762)</f>
        <v>3.4400000000000001E-4</v>
      </c>
      <c r="AZ762" s="52" t="str">
        <f>IF(参照!F762="","",参照!F762)</f>
        <v>(株)グローアップ</v>
      </c>
      <c r="BA762" s="52" t="str">
        <f>IF(参照!G762="","",参照!G762)</f>
        <v>(株)グローアップ_</v>
      </c>
      <c r="BB762" s="52">
        <f t="shared" si="42"/>
        <v>0.34400000000000003</v>
      </c>
      <c r="BD762" s="52" t="str">
        <f>IF(参照!L762="","",参照!L762)</f>
        <v/>
      </c>
    </row>
    <row r="763" spans="47:56">
      <c r="AU763" s="52" t="str">
        <f>IF(参照!A763="","",参照!A763)</f>
        <v>A0435</v>
      </c>
      <c r="AV763" s="52" t="str">
        <f>IF(参照!B763="","",参照!B763)</f>
        <v>いこま市民パワー(株)</v>
      </c>
      <c r="AW763" s="52">
        <f>IF(参照!C763="","",参照!C763)</f>
        <v>1.05E-4</v>
      </c>
      <c r="AX763" s="52" t="str">
        <f>IF(参照!D763="","",参照!D763)</f>
        <v/>
      </c>
      <c r="AY763" s="52">
        <f>IF(参照!E763="","",参照!E763)</f>
        <v>3.9399999999999998E-4</v>
      </c>
      <c r="AZ763" s="52" t="str">
        <f>IF(参照!F763="","",参照!F763)</f>
        <v>いこま市民パワー(株)</v>
      </c>
      <c r="BA763" s="52" t="str">
        <f>IF(参照!G763="","",参照!G763)</f>
        <v>いこま市民パワー(株)_</v>
      </c>
      <c r="BB763" s="52">
        <f t="shared" si="42"/>
        <v>0.39399999999999996</v>
      </c>
      <c r="BD763" s="52" t="str">
        <f>IF(参照!L763="","",参照!L763)</f>
        <v/>
      </c>
    </row>
    <row r="764" spans="47:56">
      <c r="AU764" s="52" t="str">
        <f>IF(参照!A764="","",参照!A764)</f>
        <v>A0436</v>
      </c>
      <c r="AV764" s="52" t="str">
        <f>IF(参照!B764="","",参照!B764)</f>
        <v>(株)コープでんき東北</v>
      </c>
      <c r="AW764" s="52">
        <f>IF(参照!C764="","",参照!C764)</f>
        <v>4.1899999999999999E-4</v>
      </c>
      <c r="AX764" s="52" t="str">
        <f>IF(参照!D764="","",参照!D764)</f>
        <v/>
      </c>
      <c r="AY764" s="52">
        <f>IF(参照!E764="","",参照!E764)</f>
        <v>3.6299999999999999E-4</v>
      </c>
      <c r="AZ764" s="52" t="str">
        <f>IF(参照!F764="","",参照!F764)</f>
        <v>(株)コープでんき東北</v>
      </c>
      <c r="BA764" s="52" t="str">
        <f>IF(参照!G764="","",参照!G764)</f>
        <v>(株)コープでんき東北_</v>
      </c>
      <c r="BB764" s="52">
        <f t="shared" si="42"/>
        <v>0.36299999999999999</v>
      </c>
      <c r="BD764" s="52" t="str">
        <f>IF(参照!L764="","",参照!L764)</f>
        <v/>
      </c>
    </row>
    <row r="765" spans="47:56">
      <c r="AU765" s="52" t="str">
        <f>IF(参照!A765="","",参照!A765)</f>
        <v>A0437</v>
      </c>
      <c r="AV765" s="52" t="str">
        <f>IF(参照!B765="","",参照!B765)</f>
        <v>おもてなし山形(株)</v>
      </c>
      <c r="AW765" s="52">
        <f>IF(参照!C765="","",参照!C765)</f>
        <v>1.54E-4</v>
      </c>
      <c r="AX765" s="52" t="str">
        <f>IF(参照!D765="","",参照!D765)</f>
        <v/>
      </c>
      <c r="AY765" s="52">
        <f>IF(参照!E765="","",参照!E765)</f>
        <v>9.800000000000001E-5</v>
      </c>
      <c r="AZ765" s="52" t="str">
        <f>IF(参照!F765="","",参照!F765)</f>
        <v>おもてなし山形(株)</v>
      </c>
      <c r="BA765" s="52" t="str">
        <f>IF(参照!G765="","",参照!G765)</f>
        <v>おもてなし山形(株)_</v>
      </c>
      <c r="BB765" s="52">
        <f t="shared" si="42"/>
        <v>9.8000000000000004E-2</v>
      </c>
      <c r="BD765" s="52" t="str">
        <f>IF(参照!L765="","",参照!L765)</f>
        <v/>
      </c>
    </row>
    <row r="766" spans="47:56">
      <c r="AU766" s="52" t="str">
        <f>IF(参照!A766="","",参照!A766)</f>
        <v>A0438</v>
      </c>
      <c r="AV766" s="52" t="str">
        <f>IF(参照!B766="","",参照!B766)</f>
        <v>長野都市ガス(株)</v>
      </c>
      <c r="AW766" s="52">
        <f>IF(参照!C766="","",参照!C766)</f>
        <v>3.6400000000000001E-4</v>
      </c>
      <c r="AX766" s="52" t="str">
        <f>IF(参照!D766="","",参照!D766)</f>
        <v/>
      </c>
      <c r="AY766" s="52">
        <f>IF(参照!E766="","",参照!E766)</f>
        <v>3.0800000000000001E-4</v>
      </c>
      <c r="AZ766" s="52" t="str">
        <f>IF(参照!F766="","",参照!F766)</f>
        <v>長野都市ガス(株)</v>
      </c>
      <c r="BA766" s="52" t="str">
        <f>IF(参照!G766="","",参照!G766)</f>
        <v>長野都市ガス(株)_</v>
      </c>
      <c r="BB766" s="52">
        <f t="shared" si="42"/>
        <v>0.308</v>
      </c>
      <c r="BD766" s="52" t="str">
        <f>IF(参照!L766="","",参照!L766)</f>
        <v/>
      </c>
    </row>
    <row r="767" spans="47:56">
      <c r="AU767" s="52" t="str">
        <f>IF(参照!A767="","",参照!A767)</f>
        <v>A0439</v>
      </c>
      <c r="AV767" s="52" t="str">
        <f>IF(参照!B767="","",参照!B767)</f>
        <v>上田ガス(株)</v>
      </c>
      <c r="AW767" s="52">
        <f>IF(参照!C767="","",参照!C767)</f>
        <v>3.6400000000000001E-4</v>
      </c>
      <c r="AX767" s="52" t="str">
        <f>IF(参照!D767="","",参照!D767)</f>
        <v/>
      </c>
      <c r="AY767" s="52">
        <f>IF(参照!E767="","",参照!E767)</f>
        <v>3.0800000000000001E-4</v>
      </c>
      <c r="AZ767" s="52" t="str">
        <f>IF(参照!F767="","",参照!F767)</f>
        <v>上田ガス(株)</v>
      </c>
      <c r="BA767" s="52" t="str">
        <f>IF(参照!G767="","",参照!G767)</f>
        <v>上田ガス(株)_</v>
      </c>
      <c r="BB767" s="52">
        <f t="shared" si="42"/>
        <v>0.308</v>
      </c>
      <c r="BD767" s="52" t="str">
        <f>IF(参照!L767="","",参照!L767)</f>
        <v/>
      </c>
    </row>
    <row r="768" spans="47:56">
      <c r="AU768" s="52" t="str">
        <f>IF(参照!A768="","",参照!A768)</f>
        <v>A0440</v>
      </c>
      <c r="AV768" s="52" t="str">
        <f>IF(参照!B768="","",参照!B768)</f>
        <v>日本瓦斯(株)</v>
      </c>
      <c r="AW768" s="52">
        <f>IF(参照!C768="","",参照!C768)</f>
        <v>4.9200000000000003E-4</v>
      </c>
      <c r="AX768" s="52" t="str">
        <f>IF(参照!D768="","",参照!D768)</f>
        <v>メニューA</v>
      </c>
      <c r="AY768" s="52">
        <f>IF(参照!E768="","",参照!E768)</f>
        <v>0</v>
      </c>
      <c r="AZ768" s="52" t="str">
        <f>IF(参照!F768="","",参照!F768)</f>
        <v>日本瓦斯(株)</v>
      </c>
      <c r="BA768" s="52" t="str">
        <f>IF(参照!G768="","",参照!G768)</f>
        <v>日本瓦斯(株)_メニューA</v>
      </c>
      <c r="BB768" s="52">
        <f t="shared" si="42"/>
        <v>0</v>
      </c>
      <c r="BD768" s="52" t="str">
        <f>IF(参照!L768="","",参照!L768)</f>
        <v/>
      </c>
    </row>
    <row r="769" spans="47:56">
      <c r="AU769" s="52" t="str">
        <f>IF(参照!A769="","",参照!A769)</f>
        <v/>
      </c>
      <c r="AV769" s="52" t="str">
        <f>IF(参照!B769="","",参照!B769)</f>
        <v/>
      </c>
      <c r="AW769" s="52" t="str">
        <f>IF(参照!C769="","",参照!C769)</f>
        <v/>
      </c>
      <c r="AX769" s="52" t="str">
        <f>IF(参照!D769="","",参照!D769)</f>
        <v>メニューB(残差)</v>
      </c>
      <c r="AY769" s="52">
        <f>IF(参照!E769="","",参照!E769)</f>
        <v>4.3100000000000001E-4</v>
      </c>
      <c r="AZ769" s="52" t="str">
        <f>IF(参照!F769="","",参照!F769)</f>
        <v>日本瓦斯(株)</v>
      </c>
      <c r="BA769" s="52" t="str">
        <f>IF(参照!G769="","",参照!G769)</f>
        <v>日本瓦斯(株)_メニューB(残差)</v>
      </c>
      <c r="BB769" s="52">
        <f t="shared" si="42"/>
        <v>0.43099999999999999</v>
      </c>
      <c r="BD769" s="52" t="str">
        <f>IF(参照!L769="","",参照!L769)</f>
        <v/>
      </c>
    </row>
    <row r="770" spans="47:56">
      <c r="AU770" s="52" t="str">
        <f>IF(参照!A770="","",参照!A770)</f>
        <v/>
      </c>
      <c r="AV770" s="52" t="str">
        <f>IF(参照!B770="","",参照!B770)</f>
        <v/>
      </c>
      <c r="AW770" s="52" t="str">
        <f>IF(参照!C770="","",参照!C770)</f>
        <v/>
      </c>
      <c r="AX770" s="52" t="str">
        <f>IF(参照!D770="","",参照!D770)</f>
        <v>(参考値)事業者全体</v>
      </c>
      <c r="AY770" s="52">
        <f>IF(参照!E770="","",参照!E770)</f>
        <v>4.95E-4</v>
      </c>
      <c r="AZ770" s="52" t="str">
        <f>IF(参照!F770="","",参照!F770)</f>
        <v>日本瓦斯(株)</v>
      </c>
      <c r="BA770" s="52" t="str">
        <f>IF(参照!G770="","",参照!G770)</f>
        <v>日本瓦斯(株)_(参考値)事業者全体</v>
      </c>
      <c r="BB770" s="52">
        <f t="shared" si="42"/>
        <v>0.495</v>
      </c>
      <c r="BD770" s="52" t="str">
        <f>IF(参照!L770="","",参照!L770)</f>
        <v/>
      </c>
    </row>
    <row r="771" spans="47:56">
      <c r="AU771" s="52" t="str">
        <f>IF(参照!A771="","",参照!A771)</f>
        <v>A0441</v>
      </c>
      <c r="AV771" s="52" t="str">
        <f>IF(参照!B771="","",参照!B771)</f>
        <v>(株)内藤工業所</v>
      </c>
      <c r="AW771" s="52">
        <f>IF(参照!C771="","",参照!C771)</f>
        <v>5.0799999999999999E-4</v>
      </c>
      <c r="AX771" s="52" t="str">
        <f>IF(参照!D771="","",参照!D771)</f>
        <v/>
      </c>
      <c r="AY771" s="52">
        <f>IF(参照!E771="","",参照!E771)</f>
        <v>4.5199999999999998E-4</v>
      </c>
      <c r="AZ771" s="52" t="str">
        <f>IF(参照!F771="","",参照!F771)</f>
        <v>(株)内藤工業所</v>
      </c>
      <c r="BA771" s="52" t="str">
        <f>IF(参照!G771="","",参照!G771)</f>
        <v>(株)内藤工業所_</v>
      </c>
      <c r="BB771" s="52">
        <f t="shared" si="42"/>
        <v>0.45199999999999996</v>
      </c>
      <c r="BD771" s="52" t="str">
        <f>IF(参照!L771="","",参照!L771)</f>
        <v/>
      </c>
    </row>
    <row r="772" spans="47:56">
      <c r="AU772" s="52" t="str">
        <f>IF(参照!A772="","",参照!A772)</f>
        <v>A0442</v>
      </c>
      <c r="AV772" s="52" t="str">
        <f>IF(参照!B772="","",参照!B772)</f>
        <v>(株)シグナストラスト</v>
      </c>
      <c r="AW772" s="52">
        <f>IF(参照!C772="","",参照!C772)</f>
        <v>5.2999999999999998E-4</v>
      </c>
      <c r="AX772" s="52" t="str">
        <f>IF(参照!D772="","",参照!D772)</f>
        <v/>
      </c>
      <c r="AY772" s="52">
        <f>IF(参照!E772="","",参照!E772)</f>
        <v>4.7399999999999997E-4</v>
      </c>
      <c r="AZ772" s="52" t="str">
        <f>IF(参照!F772="","",参照!F772)</f>
        <v>(株)シグナストラスト</v>
      </c>
      <c r="BA772" s="52" t="str">
        <f>IF(参照!G772="","",参照!G772)</f>
        <v>(株)シグナストラスト_</v>
      </c>
      <c r="BB772" s="52">
        <f t="shared" si="42"/>
        <v>0.47399999999999998</v>
      </c>
      <c r="BD772" s="52" t="str">
        <f>IF(参照!L772="","",参照!L772)</f>
        <v/>
      </c>
    </row>
    <row r="773" spans="47:56">
      <c r="AU773" s="52" t="str">
        <f>IF(参照!A773="","",参照!A773)</f>
        <v>A0443</v>
      </c>
      <c r="AV773" s="52" t="str">
        <f>IF(参照!B773="","",参照!B773)</f>
        <v>ゲーテハウス(株)</v>
      </c>
      <c r="AW773" s="52">
        <f>IF(参照!C773="","",参照!C773)</f>
        <v>4.8899999999999996E-4</v>
      </c>
      <c r="AX773" s="52" t="str">
        <f>IF(参照!D773="","",参照!D773)</f>
        <v/>
      </c>
      <c r="AY773" s="52">
        <f>IF(参照!E773="","",参照!E773)</f>
        <v>5.1199999999999998E-4</v>
      </c>
      <c r="AZ773" s="52" t="str">
        <f>IF(参照!F773="","",参照!F773)</f>
        <v>ゲーテハウス(株)</v>
      </c>
      <c r="BA773" s="52" t="str">
        <f>IF(参照!G773="","",参照!G773)</f>
        <v>ゲーテハウス(株)_</v>
      </c>
      <c r="BB773" s="52">
        <f t="shared" ref="BB773:BB836" si="43">AY773*1000</f>
        <v>0.51200000000000001</v>
      </c>
      <c r="BD773" s="52" t="str">
        <f>IF(参照!L773="","",参照!L773)</f>
        <v/>
      </c>
    </row>
    <row r="774" spans="47:56">
      <c r="AU774" s="52" t="str">
        <f>IF(参照!A774="","",参照!A774)</f>
        <v>A0445</v>
      </c>
      <c r="AV774" s="52" t="str">
        <f>IF(参照!B774="","",参照!B774)</f>
        <v>岩手電力(株)</v>
      </c>
      <c r="AW774" s="52">
        <f>IF(参照!C774="","",参照!C774)</f>
        <v>5.22E-4</v>
      </c>
      <c r="AX774" s="52" t="str">
        <f>IF(参照!D774="","",参照!D774)</f>
        <v/>
      </c>
      <c r="AY774" s="52">
        <f>IF(参照!E774="","",参照!E774)</f>
        <v>5.0799999999999999E-4</v>
      </c>
      <c r="AZ774" s="52" t="str">
        <f>IF(参照!F774="","",参照!F774)</f>
        <v>岩手電力(株)</v>
      </c>
      <c r="BA774" s="52" t="str">
        <f>IF(参照!G774="","",参照!G774)</f>
        <v>岩手電力(株)_</v>
      </c>
      <c r="BB774" s="52">
        <f t="shared" si="43"/>
        <v>0.50800000000000001</v>
      </c>
      <c r="BD774" s="52" t="str">
        <f>IF(参照!L774="","",参照!L774)</f>
        <v/>
      </c>
    </row>
    <row r="775" spans="47:56">
      <c r="AU775" s="52" t="str">
        <f>IF(参照!A775="","",参照!A775)</f>
        <v>A0446</v>
      </c>
      <c r="AV775" s="52" t="str">
        <f>IF(参照!B775="","",参照!B775)</f>
        <v>ＪＰエネルギー(株)</v>
      </c>
      <c r="AW775" s="52">
        <f>IF(参照!C775="","",参照!C775)</f>
        <v>4.95E-4</v>
      </c>
      <c r="AX775" s="52" t="str">
        <f>IF(参照!D775="","",参照!D775)</f>
        <v/>
      </c>
      <c r="AY775" s="52">
        <f>IF(参照!E775="","",参照!E775)</f>
        <v>5.3899999999999998E-4</v>
      </c>
      <c r="AZ775" s="52" t="str">
        <f>IF(参照!F775="","",参照!F775)</f>
        <v>ＪＰエネルギー(株)</v>
      </c>
      <c r="BA775" s="52" t="str">
        <f>IF(参照!G775="","",参照!G775)</f>
        <v>ＪＰエネルギー(株)_</v>
      </c>
      <c r="BB775" s="52">
        <f t="shared" si="43"/>
        <v>0.53900000000000003</v>
      </c>
      <c r="BD775" s="52" t="str">
        <f>IF(参照!L775="","",参照!L775)</f>
        <v/>
      </c>
    </row>
    <row r="776" spans="47:56">
      <c r="AU776" s="52" t="str">
        <f>IF(参照!A776="","",参照!A776)</f>
        <v>A0447</v>
      </c>
      <c r="AV776" s="52" t="str">
        <f>IF(参照!B776="","",参照!B776)</f>
        <v>兵庫電力(株)</v>
      </c>
      <c r="AW776" s="52">
        <f>IF(参照!C776="","",参照!C776)</f>
        <v>4.7600000000000002E-4</v>
      </c>
      <c r="AX776" s="52" t="str">
        <f>IF(参照!D776="","",参照!D776)</f>
        <v/>
      </c>
      <c r="AY776" s="52">
        <f>IF(参照!E776="","",参照!E776)</f>
        <v>4.2000000000000002E-4</v>
      </c>
      <c r="AZ776" s="52" t="str">
        <f>IF(参照!F776="","",参照!F776)</f>
        <v>兵庫電力(株)</v>
      </c>
      <c r="BA776" s="52" t="str">
        <f>IF(参照!G776="","",参照!G776)</f>
        <v>兵庫電力(株)_</v>
      </c>
      <c r="BB776" s="52">
        <f t="shared" si="43"/>
        <v>0.42000000000000004</v>
      </c>
      <c r="BD776" s="52" t="str">
        <f>IF(参照!L776="","",参照!L776)</f>
        <v/>
      </c>
    </row>
    <row r="777" spans="47:56">
      <c r="AU777" s="52" t="str">
        <f>IF(参照!A777="","",参照!A777)</f>
        <v>A0448</v>
      </c>
      <c r="AV777" s="52" t="str">
        <f>IF(参照!B777="","",参照!B777)</f>
        <v>大和ライフエナジア(株)</v>
      </c>
      <c r="AW777" s="52">
        <f>IF(参照!C777="","",参照!C777)</f>
        <v>4.7600000000000002E-4</v>
      </c>
      <c r="AX777" s="52" t="str">
        <f>IF(参照!D777="","",参照!D777)</f>
        <v>メニューA</v>
      </c>
      <c r="AY777" s="52">
        <f>IF(参照!E777="","",参照!E777)</f>
        <v>0</v>
      </c>
      <c r="AZ777" s="52" t="str">
        <f>IF(参照!F777="","",参照!F777)</f>
        <v>大和ライフエナジア(株)</v>
      </c>
      <c r="BA777" s="52" t="str">
        <f>IF(参照!G777="","",参照!G777)</f>
        <v>大和ライフエナジア(株)_メニューA</v>
      </c>
      <c r="BB777" s="52">
        <f t="shared" si="43"/>
        <v>0</v>
      </c>
      <c r="BD777" s="52" t="str">
        <f>IF(参照!L777="","",参照!L777)</f>
        <v/>
      </c>
    </row>
    <row r="778" spans="47:56">
      <c r="AU778" s="52" t="str">
        <f>IF(参照!A778="","",参照!A778)</f>
        <v/>
      </c>
      <c r="AV778" s="52" t="str">
        <f>IF(参照!B778="","",参照!B778)</f>
        <v/>
      </c>
      <c r="AW778" s="52" t="str">
        <f>IF(参照!C778="","",参照!C778)</f>
        <v/>
      </c>
      <c r="AX778" s="52" t="str">
        <f>IF(参照!D778="","",参照!D778)</f>
        <v>メニューB(残差)</v>
      </c>
      <c r="AY778" s="52">
        <f>IF(参照!E778="","",参照!E778)</f>
        <v>4.2400000000000001E-4</v>
      </c>
      <c r="AZ778" s="52" t="str">
        <f>IF(参照!F778="","",参照!F778)</f>
        <v>大和ライフエナジア(株)</v>
      </c>
      <c r="BA778" s="52" t="str">
        <f>IF(参照!G778="","",参照!G778)</f>
        <v>大和ライフエナジア(株)_メニューB(残差)</v>
      </c>
      <c r="BB778" s="52">
        <f t="shared" si="43"/>
        <v>0.42399999999999999</v>
      </c>
      <c r="BD778" s="52" t="str">
        <f>IF(参照!L778="","",参照!L778)</f>
        <v/>
      </c>
    </row>
    <row r="779" spans="47:56">
      <c r="AU779" s="52" t="str">
        <f>IF(参照!A779="","",参照!A779)</f>
        <v/>
      </c>
      <c r="AV779" s="52" t="str">
        <f>IF(参照!B779="","",参照!B779)</f>
        <v/>
      </c>
      <c r="AW779" s="52" t="str">
        <f>IF(参照!C779="","",参照!C779)</f>
        <v/>
      </c>
      <c r="AX779" s="52" t="str">
        <f>IF(参照!D779="","",参照!D779)</f>
        <v>(参考値)事業者全体</v>
      </c>
      <c r="AY779" s="52">
        <f>IF(参照!E779="","",参照!E779)</f>
        <v>4.26E-4</v>
      </c>
      <c r="AZ779" s="52" t="str">
        <f>IF(参照!F779="","",参照!F779)</f>
        <v>大和ライフエナジア(株)</v>
      </c>
      <c r="BA779" s="52" t="str">
        <f>IF(参照!G779="","",参照!G779)</f>
        <v>大和ライフエナジア(株)_(参考値)事業者全体</v>
      </c>
      <c r="BB779" s="52">
        <f t="shared" si="43"/>
        <v>0.42599999999999999</v>
      </c>
      <c r="BD779" s="52" t="str">
        <f>IF(参照!L779="","",参照!L779)</f>
        <v/>
      </c>
    </row>
    <row r="780" spans="47:56">
      <c r="AU780" s="52" t="str">
        <f>IF(参照!A780="","",参照!A780)</f>
        <v>A0451</v>
      </c>
      <c r="AV780" s="52" t="str">
        <f>IF(参照!B780="","",参照!B780)</f>
        <v>Ｃｏｃｏテラスたがわ(株)</v>
      </c>
      <c r="AW780" s="52">
        <f>IF(参照!C780="","",参照!C780)</f>
        <v>3.2499999999999999E-4</v>
      </c>
      <c r="AX780" s="52" t="str">
        <f>IF(参照!D780="","",参照!D780)</f>
        <v/>
      </c>
      <c r="AY780" s="52">
        <f>IF(参照!E780="","",参照!E780)</f>
        <v>3.1100000000000002E-4</v>
      </c>
      <c r="AZ780" s="52" t="str">
        <f>IF(参照!F780="","",参照!F780)</f>
        <v>Ｃｏｃｏテラスたがわ(株)</v>
      </c>
      <c r="BA780" s="52" t="str">
        <f>IF(参照!G780="","",参照!G780)</f>
        <v>Ｃｏｃｏテラスたがわ(株)_</v>
      </c>
      <c r="BB780" s="52">
        <f t="shared" si="43"/>
        <v>0.311</v>
      </c>
      <c r="BD780" s="52" t="str">
        <f>IF(参照!L780="","",参照!L780)</f>
        <v/>
      </c>
    </row>
    <row r="781" spans="47:56">
      <c r="AU781" s="52" t="str">
        <f>IF(参照!A781="","",参照!A781)</f>
        <v>A0452</v>
      </c>
      <c r="AV781" s="52" t="str">
        <f>IF(参照!B781="","",参照!B781)</f>
        <v>東北電力エナジートレーディング(株)</v>
      </c>
      <c r="AW781" s="52" t="str">
        <f>IF(参照!C781="","",参照!C781)</f>
        <v>0.000453※</v>
      </c>
      <c r="AX781" s="52" t="str">
        <f>IF(参照!D781="","",参照!D781)</f>
        <v/>
      </c>
      <c r="AY781" s="52">
        <f>IF(参照!E781="","",参照!E781)</f>
        <v>4.5300000000000001E-4</v>
      </c>
      <c r="AZ781" s="52" t="str">
        <f>IF(参照!F781="","",参照!F781)</f>
        <v>東北電力エナジートレーディング(株)</v>
      </c>
      <c r="BA781" s="52" t="str">
        <f>IF(参照!G781="","",参照!G781)</f>
        <v>東北電力エナジートレーディング(株)_</v>
      </c>
      <c r="BB781" s="52">
        <f t="shared" si="43"/>
        <v>0.45300000000000001</v>
      </c>
      <c r="BD781" s="52" t="str">
        <f>IF(参照!L781="","",参照!L781)</f>
        <v/>
      </c>
    </row>
    <row r="782" spans="47:56">
      <c r="AU782" s="52" t="str">
        <f>IF(参照!A782="","",参照!A782)</f>
        <v>A0453</v>
      </c>
      <c r="AV782" s="52" t="str">
        <f>IF(参照!B782="","",参照!B782)</f>
        <v>(株)横浜環境デザイン</v>
      </c>
      <c r="AW782" s="52">
        <f>IF(参照!C782="","",参照!C782)</f>
        <v>3.8900000000000002E-4</v>
      </c>
      <c r="AX782" s="52" t="str">
        <f>IF(参照!D782="","",参照!D782)</f>
        <v>メニューA</v>
      </c>
      <c r="AY782" s="52">
        <f>IF(参照!E782="","",参照!E782)</f>
        <v>0</v>
      </c>
      <c r="AZ782" s="52" t="str">
        <f>IF(参照!F782="","",参照!F782)</f>
        <v>(株)横浜環境デザイン</v>
      </c>
      <c r="BA782" s="52" t="str">
        <f>IF(参照!G782="","",参照!G782)</f>
        <v>(株)横浜環境デザイン_メニューA</v>
      </c>
      <c r="BB782" s="52">
        <f t="shared" si="43"/>
        <v>0</v>
      </c>
      <c r="BD782" s="52" t="str">
        <f>IF(参照!L782="","",参照!L782)</f>
        <v/>
      </c>
    </row>
    <row r="783" spans="47:56">
      <c r="AU783" s="52" t="str">
        <f>IF(参照!A783="","",参照!A783)</f>
        <v/>
      </c>
      <c r="AV783" s="52" t="str">
        <f>IF(参照!B783="","",参照!B783)</f>
        <v/>
      </c>
      <c r="AW783" s="52" t="str">
        <f>IF(参照!C783="","",参照!C783)</f>
        <v/>
      </c>
      <c r="AX783" s="52" t="str">
        <f>IF(参照!D783="","",参照!D783)</f>
        <v>メニューB(残差)</v>
      </c>
      <c r="AY783" s="52">
        <f>IF(参照!E783="","",参照!E783)</f>
        <v>4.46E-4</v>
      </c>
      <c r="AZ783" s="52" t="str">
        <f>IF(参照!F783="","",参照!F783)</f>
        <v>(株)横浜環境デザイン</v>
      </c>
      <c r="BA783" s="52" t="str">
        <f>IF(参照!G783="","",参照!G783)</f>
        <v>(株)横浜環境デザイン_メニューB(残差)</v>
      </c>
      <c r="BB783" s="52">
        <f t="shared" si="43"/>
        <v>0.44600000000000001</v>
      </c>
      <c r="BD783" s="52" t="str">
        <f>IF(参照!L783="","",参照!L783)</f>
        <v/>
      </c>
    </row>
    <row r="784" spans="47:56">
      <c r="AU784" s="52" t="str">
        <f>IF(参照!A784="","",参照!A784)</f>
        <v/>
      </c>
      <c r="AV784" s="52" t="str">
        <f>IF(参照!B784="","",参照!B784)</f>
        <v/>
      </c>
      <c r="AW784" s="52" t="str">
        <f>IF(参照!C784="","",参照!C784)</f>
        <v/>
      </c>
      <c r="AX784" s="52" t="str">
        <f>IF(参照!D784="","",参照!D784)</f>
        <v>(参考値)事業者全体</v>
      </c>
      <c r="AY784" s="52">
        <f>IF(参照!E784="","",参照!E784)</f>
        <v>4.6000000000000001E-4</v>
      </c>
      <c r="AZ784" s="52" t="str">
        <f>IF(参照!F784="","",参照!F784)</f>
        <v>(株)横浜環境デザイン</v>
      </c>
      <c r="BA784" s="52" t="str">
        <f>IF(参照!G784="","",参照!G784)</f>
        <v>(株)横浜環境デザイン_(参考値)事業者全体</v>
      </c>
      <c r="BB784" s="52">
        <f t="shared" si="43"/>
        <v>0.46</v>
      </c>
      <c r="BD784" s="52" t="str">
        <f>IF(参照!L784="","",参照!L784)</f>
        <v/>
      </c>
    </row>
    <row r="785" spans="47:56">
      <c r="AU785" s="52" t="str">
        <f>IF(参照!A785="","",参照!A785)</f>
        <v>A0454</v>
      </c>
      <c r="AV785" s="52" t="str">
        <f>IF(参照!B785="","",参照!B785)</f>
        <v>(株)まち未来製作所</v>
      </c>
      <c r="AW785" s="52">
        <f>IF(参照!C785="","",参照!C785)</f>
        <v>3.0200000000000002E-4</v>
      </c>
      <c r="AX785" s="52" t="str">
        <f>IF(参照!D785="","",参照!D785)</f>
        <v/>
      </c>
      <c r="AY785" s="52">
        <f>IF(参照!E785="","",参照!E785)</f>
        <v>5.2899999999999996E-4</v>
      </c>
      <c r="AZ785" s="52" t="str">
        <f>IF(参照!F785="","",参照!F785)</f>
        <v>(株)まち未来製作所</v>
      </c>
      <c r="BA785" s="52" t="str">
        <f>IF(参照!G785="","",参照!G785)</f>
        <v>(株)まち未来製作所_</v>
      </c>
      <c r="BB785" s="52">
        <f t="shared" si="43"/>
        <v>0.52899999999999991</v>
      </c>
      <c r="BD785" s="52" t="str">
        <f>IF(参照!L785="","",参照!L785)</f>
        <v/>
      </c>
    </row>
    <row r="786" spans="47:56">
      <c r="AU786" s="52" t="str">
        <f>IF(参照!A786="","",参照!A786)</f>
        <v>A0455</v>
      </c>
      <c r="AV786" s="52" t="str">
        <f>IF(参照!B786="","",参照!B786)</f>
        <v>ＴＲＥＮＤＥ(株)</v>
      </c>
      <c r="AW786" s="52">
        <f>IF(参照!C786="","",参照!C786)</f>
        <v>4.9399999999999997E-4</v>
      </c>
      <c r="AX786" s="52" t="str">
        <f>IF(参照!D786="","",参照!D786)</f>
        <v/>
      </c>
      <c r="AY786" s="52">
        <f>IF(参照!E786="","",参照!E786)</f>
        <v>4.8799999999999999E-4</v>
      </c>
      <c r="AZ786" s="52" t="str">
        <f>IF(参照!F786="","",参照!F786)</f>
        <v>ＴＲＥＮＤＥ(株)</v>
      </c>
      <c r="BA786" s="52" t="str">
        <f>IF(参照!G786="","",参照!G786)</f>
        <v>ＴＲＥＮＤＥ(株)_</v>
      </c>
      <c r="BB786" s="52">
        <f t="shared" si="43"/>
        <v>0.48799999999999999</v>
      </c>
      <c r="BD786" s="52" t="str">
        <f>IF(参照!L786="","",参照!L786)</f>
        <v/>
      </c>
    </row>
    <row r="787" spans="47:56">
      <c r="AU787" s="52" t="str">
        <f>IF(参照!A787="","",参照!A787)</f>
        <v>A0456</v>
      </c>
      <c r="AV787" s="52" t="str">
        <f>IF(参照!B787="","",参照!B787)</f>
        <v>(株)どさんこパワー</v>
      </c>
      <c r="AW787" s="52">
        <f>IF(参照!C787="","",参照!C787)</f>
        <v>5.0500000000000002E-4</v>
      </c>
      <c r="AX787" s="52" t="str">
        <f>IF(参照!D787="","",参照!D787)</f>
        <v>メニューA</v>
      </c>
      <c r="AY787" s="52">
        <f>IF(参照!E787="","",参照!E787)</f>
        <v>0</v>
      </c>
      <c r="AZ787" s="52" t="str">
        <f>IF(参照!F787="","",参照!F787)</f>
        <v>(株)どさんこパワー</v>
      </c>
      <c r="BA787" s="52" t="str">
        <f>IF(参照!G787="","",参照!G787)</f>
        <v>(株)どさんこパワー_メニューA</v>
      </c>
      <c r="BB787" s="52">
        <f t="shared" si="43"/>
        <v>0</v>
      </c>
      <c r="BD787" s="52" t="str">
        <f>IF(参照!L787="","",参照!L787)</f>
        <v/>
      </c>
    </row>
    <row r="788" spans="47:56">
      <c r="AU788" s="52" t="str">
        <f>IF(参照!A788="","",参照!A788)</f>
        <v/>
      </c>
      <c r="AV788" s="52" t="str">
        <f>IF(参照!B788="","",参照!B788)</f>
        <v/>
      </c>
      <c r="AW788" s="52" t="str">
        <f>IF(参照!C788="","",参照!C788)</f>
        <v/>
      </c>
      <c r="AX788" s="52" t="str">
        <f>IF(参照!D788="","",参照!D788)</f>
        <v>メニューB(残差)</v>
      </c>
      <c r="AY788" s="52">
        <f>IF(参照!E788="","",参照!E788)</f>
        <v>5.5800000000000001E-4</v>
      </c>
      <c r="AZ788" s="52" t="str">
        <f>IF(参照!F788="","",参照!F788)</f>
        <v>(株)どさんこパワー</v>
      </c>
      <c r="BA788" s="52" t="str">
        <f>IF(参照!G788="","",参照!G788)</f>
        <v>(株)どさんこパワー_メニューB(残差)</v>
      </c>
      <c r="BB788" s="52">
        <f t="shared" si="43"/>
        <v>0.55800000000000005</v>
      </c>
      <c r="BD788" s="52" t="str">
        <f>IF(参照!L788="","",参照!L788)</f>
        <v/>
      </c>
    </row>
    <row r="789" spans="47:56">
      <c r="AU789" s="52" t="str">
        <f>IF(参照!A789="","",参照!A789)</f>
        <v/>
      </c>
      <c r="AV789" s="52" t="str">
        <f>IF(参照!B789="","",参照!B789)</f>
        <v/>
      </c>
      <c r="AW789" s="52" t="str">
        <f>IF(参照!C789="","",参照!C789)</f>
        <v/>
      </c>
      <c r="AX789" s="52" t="str">
        <f>IF(参照!D789="","",参照!D789)</f>
        <v>(参考値)事業者全体</v>
      </c>
      <c r="AY789" s="52">
        <f>IF(参照!E789="","",参照!E789)</f>
        <v>5.3600000000000002E-4</v>
      </c>
      <c r="AZ789" s="52" t="str">
        <f>IF(参照!F789="","",参照!F789)</f>
        <v>(株)どさんこパワー</v>
      </c>
      <c r="BA789" s="52" t="str">
        <f>IF(参照!G789="","",参照!G789)</f>
        <v>(株)どさんこパワー_(参考値)事業者全体</v>
      </c>
      <c r="BB789" s="52">
        <f t="shared" si="43"/>
        <v>0.53600000000000003</v>
      </c>
      <c r="BD789" s="52" t="str">
        <f>IF(参照!L789="","",参照!L789)</f>
        <v/>
      </c>
    </row>
    <row r="790" spans="47:56">
      <c r="AU790" s="52" t="str">
        <f>IF(参照!A790="","",参照!A790)</f>
        <v>A0457</v>
      </c>
      <c r="AV790" s="52" t="str">
        <f>IF(参照!B790="","",参照!B790)</f>
        <v>トリニティエナジー(株)</v>
      </c>
      <c r="AW790" s="52">
        <f>IF(参照!C790="","",参照!C790)</f>
        <v>4.5900000000000004E-4</v>
      </c>
      <c r="AX790" s="52" t="str">
        <f>IF(参照!D790="","",参照!D790)</f>
        <v/>
      </c>
      <c r="AY790" s="52">
        <f>IF(参照!E790="","",参照!E790)</f>
        <v>4.7299999999999995E-4</v>
      </c>
      <c r="AZ790" s="52" t="str">
        <f>IF(参照!F790="","",参照!F790)</f>
        <v>トリニティエナジー(株)</v>
      </c>
      <c r="BA790" s="52" t="str">
        <f>IF(参照!G790="","",参照!G790)</f>
        <v>トリニティエナジー(株)_</v>
      </c>
      <c r="BB790" s="52">
        <f t="shared" si="43"/>
        <v>0.47299999999999998</v>
      </c>
      <c r="BD790" s="52" t="str">
        <f>IF(参照!L790="","",参照!L790)</f>
        <v/>
      </c>
    </row>
    <row r="791" spans="47:56">
      <c r="AU791" s="52" t="str">
        <f>IF(参照!A791="","",参照!A791)</f>
        <v>A0458</v>
      </c>
      <c r="AV791" s="52" t="str">
        <f>IF(参照!B791="","",参照!B791)</f>
        <v>ワンワールドエナジー(株)(旧：(株)地方創生テクノロジーラボ)</v>
      </c>
      <c r="AW791" s="52">
        <f>IF(参照!C791="","",参照!C791)</f>
        <v>4.6500000000000003E-4</v>
      </c>
      <c r="AX791" s="52" t="str">
        <f>IF(参照!D791="","",参照!D791)</f>
        <v/>
      </c>
      <c r="AY791" s="52">
        <f>IF(参照!E791="","",参照!E791)</f>
        <v>4.35E-4</v>
      </c>
      <c r="AZ791" s="52" t="str">
        <f>IF(参照!F791="","",参照!F791)</f>
        <v>ワンワールドエナジー(株)(旧：(株)地方創生テクノロジーラボ)</v>
      </c>
      <c r="BA791" s="52" t="str">
        <f>IF(参照!G791="","",参照!G791)</f>
        <v>ワンワールドエナジー(株)(旧：(株)地方創生テクノロジーラボ)_</v>
      </c>
      <c r="BB791" s="52">
        <f t="shared" si="43"/>
        <v>0.435</v>
      </c>
      <c r="BD791" s="52" t="str">
        <f>IF(参照!L791="","",参照!L791)</f>
        <v/>
      </c>
    </row>
    <row r="792" spans="47:56">
      <c r="AU792" s="52" t="str">
        <f>IF(参照!A792="","",参照!A792)</f>
        <v>A0459</v>
      </c>
      <c r="AV792" s="52" t="str">
        <f>IF(参照!B792="","",参照!B792)</f>
        <v>みなとみらい電力(株)</v>
      </c>
      <c r="AW792" s="52">
        <f>IF(参照!C792="","",参照!C792)</f>
        <v>4.9399999999999997E-4</v>
      </c>
      <c r="AX792" s="52" t="str">
        <f>IF(参照!D792="","",参照!D792)</f>
        <v/>
      </c>
      <c r="AY792" s="52">
        <f>IF(参照!E792="","",参照!E792)</f>
        <v>5.1599999999999997E-4</v>
      </c>
      <c r="AZ792" s="52" t="str">
        <f>IF(参照!F792="","",参照!F792)</f>
        <v>みなとみらい電力(株)</v>
      </c>
      <c r="BA792" s="52" t="str">
        <f>IF(参照!G792="","",参照!G792)</f>
        <v>みなとみらい電力(株)_</v>
      </c>
      <c r="BB792" s="52">
        <f t="shared" si="43"/>
        <v>0.51600000000000001</v>
      </c>
      <c r="BD792" s="52" t="str">
        <f>IF(参照!L792="","",参照!L792)</f>
        <v/>
      </c>
    </row>
    <row r="793" spans="47:56">
      <c r="AU793" s="52" t="str">
        <f>IF(参照!A793="","",参照!A793)</f>
        <v>A0461</v>
      </c>
      <c r="AV793" s="52" t="str">
        <f>IF(参照!B793="","",参照!B793)</f>
        <v>(株)ＬＩＸＩＬ　ＴＥＰＣＯ　スマートパートナーズ</v>
      </c>
      <c r="AW793" s="52">
        <f>IF(参照!C793="","",参照!C793)</f>
        <v>4.9700000000000005E-4</v>
      </c>
      <c r="AX793" s="52" t="str">
        <f>IF(参照!D793="","",参照!D793)</f>
        <v>メニューA</v>
      </c>
      <c r="AY793" s="52">
        <f>IF(参照!E793="","",参照!E793)</f>
        <v>0</v>
      </c>
      <c r="AZ793" s="52" t="str">
        <f>IF(参照!F793="","",参照!F793)</f>
        <v>(株)ＬＩＸＩＬ　ＴＥＰＣＯ　スマートパートナーズ</v>
      </c>
      <c r="BA793" s="52" t="str">
        <f>IF(参照!G793="","",参照!G793)</f>
        <v>(株)ＬＩＸＩＬ　ＴＥＰＣＯ　スマートパートナーズ_メニューA</v>
      </c>
      <c r="BB793" s="52">
        <f t="shared" si="43"/>
        <v>0</v>
      </c>
      <c r="BD793" s="52" t="str">
        <f>IF(参照!L793="","",参照!L793)</f>
        <v/>
      </c>
    </row>
    <row r="794" spans="47:56">
      <c r="AU794" s="52" t="str">
        <f>IF(参照!A794="","",参照!A794)</f>
        <v/>
      </c>
      <c r="AV794" s="52" t="str">
        <f>IF(参照!B794="","",参照!B794)</f>
        <v/>
      </c>
      <c r="AW794" s="52" t="str">
        <f>IF(参照!C794="","",参照!C794)</f>
        <v/>
      </c>
      <c r="AX794" s="52" t="str">
        <f>IF(参照!D794="","",参照!D794)</f>
        <v>メニューB</v>
      </c>
      <c r="AY794" s="52">
        <f>IF(参照!E794="","",参照!E794)</f>
        <v>2.0100000000000001E-4</v>
      </c>
      <c r="AZ794" s="52" t="str">
        <f>IF(参照!F794="","",参照!F794)</f>
        <v>(株)ＬＩＸＩＬ　ＴＥＰＣＯ　スマートパートナーズ</v>
      </c>
      <c r="BA794" s="52" t="str">
        <f>IF(参照!G794="","",参照!G794)</f>
        <v>(株)ＬＩＸＩＬ　ＴＥＰＣＯ　スマートパートナーズ_メニューB</v>
      </c>
      <c r="BB794" s="52">
        <f t="shared" si="43"/>
        <v>0.20100000000000001</v>
      </c>
      <c r="BD794" s="52" t="str">
        <f>IF(参照!L794="","",参照!L794)</f>
        <v/>
      </c>
    </row>
    <row r="795" spans="47:56">
      <c r="AU795" s="52" t="str">
        <f>IF(参照!A795="","",参照!A795)</f>
        <v/>
      </c>
      <c r="AV795" s="52" t="str">
        <f>IF(参照!B795="","",参照!B795)</f>
        <v/>
      </c>
      <c r="AW795" s="52" t="str">
        <f>IF(参照!C795="","",参照!C795)</f>
        <v/>
      </c>
      <c r="AX795" s="52" t="str">
        <f>IF(参照!D795="","",参照!D795)</f>
        <v>メニューC(残差)</v>
      </c>
      <c r="AY795" s="52">
        <f>IF(参照!E795="","",参照!E795)</f>
        <v>5.2900000000000006E-4</v>
      </c>
      <c r="AZ795" s="52" t="str">
        <f>IF(参照!F795="","",参照!F795)</f>
        <v>(株)ＬＩＸＩＬ　ＴＥＰＣＯ　スマートパートナーズ</v>
      </c>
      <c r="BA795" s="52" t="str">
        <f>IF(参照!G795="","",参照!G795)</f>
        <v>(株)ＬＩＸＩＬ　ＴＥＰＣＯ　スマートパートナーズ_メニューC(残差)</v>
      </c>
      <c r="BB795" s="52">
        <f t="shared" si="43"/>
        <v>0.52900000000000003</v>
      </c>
      <c r="BD795" s="52" t="str">
        <f>IF(参照!L795="","",参照!L795)</f>
        <v/>
      </c>
    </row>
    <row r="796" spans="47:56">
      <c r="AU796" s="52" t="str">
        <f>IF(参照!A796="","",参照!A796)</f>
        <v/>
      </c>
      <c r="AV796" s="52" t="str">
        <f>IF(参照!B796="","",参照!B796)</f>
        <v/>
      </c>
      <c r="AW796" s="52" t="str">
        <f>IF(参照!C796="","",参照!C796)</f>
        <v/>
      </c>
      <c r="AX796" s="52" t="str">
        <f>IF(参照!D796="","",参照!D796)</f>
        <v>(参考値)事業者全体</v>
      </c>
      <c r="AY796" s="52">
        <f>IF(参照!E796="","",参照!E796)</f>
        <v>4.9200000000000003E-4</v>
      </c>
      <c r="AZ796" s="52" t="str">
        <f>IF(参照!F796="","",参照!F796)</f>
        <v>(株)ＬＩＸＩＬ　ＴＥＰＣＯ　スマートパートナーズ</v>
      </c>
      <c r="BA796" s="52" t="str">
        <f>IF(参照!G796="","",参照!G796)</f>
        <v>(株)ＬＩＸＩＬ　ＴＥＰＣＯ　スマートパートナーズ_(参考値)事業者全体</v>
      </c>
      <c r="BB796" s="52">
        <f t="shared" si="43"/>
        <v>0.49200000000000005</v>
      </c>
      <c r="BD796" s="52" t="str">
        <f>IF(参照!L796="","",参照!L796)</f>
        <v/>
      </c>
    </row>
    <row r="797" spans="47:56">
      <c r="AU797" s="52" t="str">
        <f>IF(参照!A797="","",参照!A797)</f>
        <v>A0463</v>
      </c>
      <c r="AV797" s="52" t="str">
        <f>IF(参照!B797="","",参照!B797)</f>
        <v>(株)ＮＥＸＴ　ＯＮＥ</v>
      </c>
      <c r="AW797" s="52">
        <f>IF(参照!C797="","",参照!C797)</f>
        <v>5.31E-4</v>
      </c>
      <c r="AX797" s="52" t="str">
        <f>IF(参照!D797="","",参照!D797)</f>
        <v/>
      </c>
      <c r="AY797" s="52">
        <f>IF(参照!E797="","",参照!E797)</f>
        <v>5.1400000000000003E-4</v>
      </c>
      <c r="AZ797" s="52" t="str">
        <f>IF(参照!F797="","",参照!F797)</f>
        <v>(株)ＮＥＸＴ　ＯＮＥ</v>
      </c>
      <c r="BA797" s="52" t="str">
        <f>IF(参照!G797="","",参照!G797)</f>
        <v>(株)ＮＥＸＴ　ＯＮＥ_</v>
      </c>
      <c r="BB797" s="52">
        <f t="shared" si="43"/>
        <v>0.51400000000000001</v>
      </c>
      <c r="BD797" s="52" t="str">
        <f>IF(参照!L797="","",参照!L797)</f>
        <v/>
      </c>
    </row>
    <row r="798" spans="47:56">
      <c r="AU798" s="52" t="str">
        <f>IF(参照!A798="","",参照!A798)</f>
        <v>A0465</v>
      </c>
      <c r="AV798" s="52" t="str">
        <f>IF(参照!B798="","",参照!B798)</f>
        <v>(株)ユビニティー</v>
      </c>
      <c r="AW798" s="52">
        <f>IF(参照!C798="","",参照!C798)</f>
        <v>5.8100000000000003E-4</v>
      </c>
      <c r="AX798" s="52" t="str">
        <f>IF(参照!D798="","",参照!D798)</f>
        <v/>
      </c>
      <c r="AY798" s="52">
        <f>IF(参照!E798="","",参照!E798)</f>
        <v>5.6400000000000005E-4</v>
      </c>
      <c r="AZ798" s="52" t="str">
        <f>IF(参照!F798="","",参照!F798)</f>
        <v>(株)ユビニティー</v>
      </c>
      <c r="BA798" s="52" t="str">
        <f>IF(参照!G798="","",参照!G798)</f>
        <v>(株)ユビニティー_</v>
      </c>
      <c r="BB798" s="52">
        <f t="shared" si="43"/>
        <v>0.56400000000000006</v>
      </c>
      <c r="BD798" s="52" t="str">
        <f>IF(参照!L798="","",参照!L798)</f>
        <v/>
      </c>
    </row>
    <row r="799" spans="47:56">
      <c r="AU799" s="52" t="str">
        <f>IF(参照!A799="","",参照!A799)</f>
        <v>A0466</v>
      </c>
      <c r="AV799" s="52" t="str">
        <f>IF(参照!B799="","",参照!B799)</f>
        <v>(株)宮交シティ</v>
      </c>
      <c r="AW799" s="52">
        <f>IF(参照!C799="","",参照!C799)</f>
        <v>3.2200000000000002E-4</v>
      </c>
      <c r="AX799" s="52" t="str">
        <f>IF(参照!D799="","",参照!D799)</f>
        <v/>
      </c>
      <c r="AY799" s="52">
        <f>IF(参照!E799="","",参照!E799)</f>
        <v>2.6600000000000001E-4</v>
      </c>
      <c r="AZ799" s="52" t="str">
        <f>IF(参照!F799="","",参照!F799)</f>
        <v>(株)宮交シティ</v>
      </c>
      <c r="BA799" s="52" t="str">
        <f>IF(参照!G799="","",参照!G799)</f>
        <v>(株)宮交シティ_</v>
      </c>
      <c r="BB799" s="52">
        <f t="shared" si="43"/>
        <v>0.26600000000000001</v>
      </c>
      <c r="BD799" s="52" t="str">
        <f>IF(参照!L799="","",参照!L799)</f>
        <v/>
      </c>
    </row>
    <row r="800" spans="47:56">
      <c r="AU800" s="52" t="str">
        <f>IF(参照!A800="","",参照!A800)</f>
        <v>A0467</v>
      </c>
      <c r="AV800" s="52" t="str">
        <f>IF(参照!B800="","",参照!B800)</f>
        <v>(株)アルファライズ</v>
      </c>
      <c r="AW800" s="52">
        <f>IF(参照!C800="","",参照!C800)</f>
        <v>5.1000000000000004E-4</v>
      </c>
      <c r="AX800" s="52" t="str">
        <f>IF(参照!D800="","",参照!D800)</f>
        <v/>
      </c>
      <c r="AY800" s="52">
        <f>IF(参照!E800="","",参照!E800)</f>
        <v>5.2800000000000004E-4</v>
      </c>
      <c r="AZ800" s="52" t="str">
        <f>IF(参照!F800="","",参照!F800)</f>
        <v>(株)アルファライズ</v>
      </c>
      <c r="BA800" s="52" t="str">
        <f>IF(参照!G800="","",参照!G800)</f>
        <v>(株)アルファライズ_</v>
      </c>
      <c r="BB800" s="52">
        <f t="shared" si="43"/>
        <v>0.52800000000000002</v>
      </c>
      <c r="BD800" s="52" t="str">
        <f>IF(参照!L800="","",参照!L800)</f>
        <v/>
      </c>
    </row>
    <row r="801" spans="47:56">
      <c r="AU801" s="52" t="str">
        <f>IF(参照!A801="","",参照!A801)</f>
        <v>A0468</v>
      </c>
      <c r="AV801" s="52" t="str">
        <f>IF(参照!B801="","",参照!B801)</f>
        <v>おおすみ半島スマートエネルギー(株)</v>
      </c>
      <c r="AW801" s="52">
        <f>IF(参照!C801="","",参照!C801)</f>
        <v>4.5800000000000002E-4</v>
      </c>
      <c r="AX801" s="52" t="str">
        <f>IF(参照!D801="","",参照!D801)</f>
        <v/>
      </c>
      <c r="AY801" s="52">
        <f>IF(参照!E801="","",参照!E801)</f>
        <v>4.5800000000000002E-4</v>
      </c>
      <c r="AZ801" s="52" t="str">
        <f>IF(参照!F801="","",参照!F801)</f>
        <v>おおすみ半島スマートエネルギー(株)</v>
      </c>
      <c r="BA801" s="52" t="str">
        <f>IF(参照!G801="","",参照!G801)</f>
        <v>おおすみ半島スマートエネルギー(株)_</v>
      </c>
      <c r="BB801" s="52">
        <f t="shared" si="43"/>
        <v>0.45800000000000002</v>
      </c>
      <c r="BD801" s="52" t="str">
        <f>IF(参照!L801="","",参照!L801)</f>
        <v/>
      </c>
    </row>
    <row r="802" spans="47:56">
      <c r="AU802" s="52" t="str">
        <f>IF(参照!A802="","",参照!A802)</f>
        <v>A0470</v>
      </c>
      <c r="AV802" s="52" t="str">
        <f>IF(参照!B802="","",参照!B802)</f>
        <v>おきなわコープエナジー(株)</v>
      </c>
      <c r="AW802" s="52">
        <f>IF(参照!C802="","",参照!C802)</f>
        <v>6.96E-4</v>
      </c>
      <c r="AX802" s="52" t="str">
        <f>IF(参照!D802="","",参照!D802)</f>
        <v/>
      </c>
      <c r="AY802" s="52">
        <f>IF(参照!E802="","",参照!E802)</f>
        <v>6.8300000000000001E-4</v>
      </c>
      <c r="AZ802" s="52" t="str">
        <f>IF(参照!F802="","",参照!F802)</f>
        <v>おきなわコープエナジー(株)</v>
      </c>
      <c r="BA802" s="52" t="str">
        <f>IF(参照!G802="","",参照!G802)</f>
        <v>おきなわコープエナジー(株)_</v>
      </c>
      <c r="BB802" s="52">
        <f t="shared" si="43"/>
        <v>0.68300000000000005</v>
      </c>
      <c r="BD802" s="52" t="str">
        <f>IF(参照!L802="","",参照!L802)</f>
        <v/>
      </c>
    </row>
    <row r="803" spans="47:56">
      <c r="AU803" s="52" t="str">
        <f>IF(参照!A803="","",参照!A803)</f>
        <v>A0471</v>
      </c>
      <c r="AV803" s="52" t="str">
        <f>IF(参照!B803="","",参照!B803)</f>
        <v>久慈地域エネルギー(株)</v>
      </c>
      <c r="AW803" s="52">
        <f>IF(参照!C803="","",参照!C803)</f>
        <v>4.26E-4</v>
      </c>
      <c r="AX803" s="52" t="str">
        <f>IF(参照!D803="","",参照!D803)</f>
        <v/>
      </c>
      <c r="AY803" s="52">
        <f>IF(参照!E803="","",参照!E803)</f>
        <v>4.9200000000000003E-4</v>
      </c>
      <c r="AZ803" s="52" t="str">
        <f>IF(参照!F803="","",参照!F803)</f>
        <v>久慈地域エネルギー(株)</v>
      </c>
      <c r="BA803" s="52" t="str">
        <f>IF(参照!G803="","",参照!G803)</f>
        <v>久慈地域エネルギー(株)_</v>
      </c>
      <c r="BB803" s="52">
        <f t="shared" si="43"/>
        <v>0.49200000000000005</v>
      </c>
      <c r="BD803" s="52" t="str">
        <f>IF(参照!L803="","",参照!L803)</f>
        <v/>
      </c>
    </row>
    <row r="804" spans="47:56">
      <c r="AU804" s="52" t="str">
        <f>IF(参照!A804="","",参照!A804)</f>
        <v>A0472</v>
      </c>
      <c r="AV804" s="52" t="str">
        <f>IF(参照!B804="","",参照!B804)</f>
        <v>弘前ガス(株)</v>
      </c>
      <c r="AW804" s="52">
        <f>IF(参照!C804="","",参照!C804)</f>
        <v>4.7699999999999999E-4</v>
      </c>
      <c r="AX804" s="52" t="str">
        <f>IF(参照!D804="","",参照!D804)</f>
        <v/>
      </c>
      <c r="AY804" s="52">
        <f>IF(参照!E804="","",参照!E804)</f>
        <v>4.6799999999999999E-4</v>
      </c>
      <c r="AZ804" s="52" t="str">
        <f>IF(参照!F804="","",参照!F804)</f>
        <v>弘前ガス(株)</v>
      </c>
      <c r="BA804" s="52" t="str">
        <f>IF(参照!G804="","",参照!G804)</f>
        <v>弘前ガス(株)_</v>
      </c>
      <c r="BB804" s="52">
        <f t="shared" si="43"/>
        <v>0.46799999999999997</v>
      </c>
      <c r="BD804" s="52" t="str">
        <f>IF(参照!L804="","",参照!L804)</f>
        <v/>
      </c>
    </row>
    <row r="805" spans="47:56">
      <c r="AU805" s="52" t="str">
        <f>IF(参照!A805="","",参照!A805)</f>
        <v>A0473</v>
      </c>
      <c r="AV805" s="52" t="str">
        <f>IF(参照!B805="","",参照!B805)</f>
        <v>(株)フォーバルテレコム　</v>
      </c>
      <c r="AW805" s="52">
        <f>IF(参照!C805="","",参照!C805)</f>
        <v>4.75E-4</v>
      </c>
      <c r="AX805" s="52" t="str">
        <f>IF(参照!D805="","",参照!D805)</f>
        <v>メニューA</v>
      </c>
      <c r="AY805" s="52">
        <f>IF(参照!E805="","",参照!E805)</f>
        <v>0</v>
      </c>
      <c r="AZ805" s="52" t="str">
        <f>IF(参照!F805="","",参照!F805)</f>
        <v>(株)フォーバルテレコム　</v>
      </c>
      <c r="BA805" s="52" t="str">
        <f>IF(参照!G805="","",参照!G805)</f>
        <v>(株)フォーバルテレコム　_メニューA</v>
      </c>
      <c r="BB805" s="52">
        <f t="shared" si="43"/>
        <v>0</v>
      </c>
      <c r="BD805" s="52" t="str">
        <f>IF(参照!L805="","",参照!L805)</f>
        <v/>
      </c>
    </row>
    <row r="806" spans="47:56">
      <c r="AU806" s="52" t="str">
        <f>IF(参照!A806="","",参照!A806)</f>
        <v/>
      </c>
      <c r="AV806" s="52" t="str">
        <f>IF(参照!B806="","",参照!B806)</f>
        <v/>
      </c>
      <c r="AW806" s="52" t="str">
        <f>IF(参照!C806="","",参照!C806)</f>
        <v/>
      </c>
      <c r="AX806" s="52" t="str">
        <f>IF(参照!D806="","",参照!D806)</f>
        <v>メニューB(残差)</v>
      </c>
      <c r="AY806" s="52">
        <f>IF(参照!E806="","",参照!E806)</f>
        <v>4.1899999999999999E-4</v>
      </c>
      <c r="AZ806" s="52" t="str">
        <f>IF(参照!F806="","",参照!F806)</f>
        <v>(株)フォーバルテレコム　</v>
      </c>
      <c r="BA806" s="52" t="str">
        <f>IF(参照!G806="","",参照!G806)</f>
        <v>(株)フォーバルテレコム　_メニューB(残差)</v>
      </c>
      <c r="BB806" s="52">
        <f t="shared" si="43"/>
        <v>0.41899999999999998</v>
      </c>
      <c r="BD806" s="52" t="str">
        <f>IF(参照!L806="","",参照!L806)</f>
        <v/>
      </c>
    </row>
    <row r="807" spans="47:56">
      <c r="AU807" s="52" t="str">
        <f>IF(参照!A807="","",参照!A807)</f>
        <v/>
      </c>
      <c r="AV807" s="52" t="str">
        <f>IF(参照!B807="","",参照!B807)</f>
        <v/>
      </c>
      <c r="AW807" s="52" t="str">
        <f>IF(参照!C807="","",参照!C807)</f>
        <v/>
      </c>
      <c r="AX807" s="52" t="str">
        <f>IF(参照!D807="","",参照!D807)</f>
        <v>(参考値)事業者全体</v>
      </c>
      <c r="AY807" s="52">
        <f>IF(参照!E807="","",参照!E807)</f>
        <v>3.8900000000000002E-4</v>
      </c>
      <c r="AZ807" s="52" t="str">
        <f>IF(参照!F807="","",参照!F807)</f>
        <v>(株)フォーバルテレコム　</v>
      </c>
      <c r="BA807" s="52" t="str">
        <f>IF(参照!G807="","",参照!G807)</f>
        <v>(株)フォーバルテレコム　_(参考値)事業者全体</v>
      </c>
      <c r="BB807" s="52">
        <f t="shared" si="43"/>
        <v>0.38900000000000001</v>
      </c>
      <c r="BD807" s="52" t="str">
        <f>IF(参照!L807="","",参照!L807)</f>
        <v/>
      </c>
    </row>
    <row r="808" spans="47:56">
      <c r="AU808" s="52" t="str">
        <f>IF(参照!A808="","",参照!A808)</f>
        <v>A0476</v>
      </c>
      <c r="AV808" s="52" t="str">
        <f>IF(参照!B808="","",参照!B808)</f>
        <v>(株)グランデータ</v>
      </c>
      <c r="AW808" s="52">
        <f>IF(参照!C808="","",参照!C808)</f>
        <v>5.22E-4</v>
      </c>
      <c r="AX808" s="52" t="str">
        <f>IF(参照!D808="","",参照!D808)</f>
        <v/>
      </c>
      <c r="AY808" s="52">
        <f>IF(参照!E808="","",参照!E808)</f>
        <v>5.1999999999999995E-4</v>
      </c>
      <c r="AZ808" s="52" t="str">
        <f>IF(参照!F808="","",参照!F808)</f>
        <v>(株)グランデータ</v>
      </c>
      <c r="BA808" s="52" t="str">
        <f>IF(参照!G808="","",参照!G808)</f>
        <v>(株)グランデータ_</v>
      </c>
      <c r="BB808" s="52">
        <f t="shared" si="43"/>
        <v>0.51999999999999991</v>
      </c>
      <c r="BD808" s="52" t="str">
        <f>IF(参照!L808="","",参照!L808)</f>
        <v/>
      </c>
    </row>
    <row r="809" spans="47:56">
      <c r="AU809" s="52" t="str">
        <f>IF(参照!A809="","",参照!A809)</f>
        <v>A0477</v>
      </c>
      <c r="AV809" s="52" t="str">
        <f>IF(参照!B809="","",参照!B809)</f>
        <v>くるめエネルギー(株)</v>
      </c>
      <c r="AW809" s="52">
        <f>IF(参照!C809="","",参照!C809)</f>
        <v>5.5400000000000002E-4</v>
      </c>
      <c r="AX809" s="52" t="str">
        <f>IF(参照!D809="","",参照!D809)</f>
        <v/>
      </c>
      <c r="AY809" s="52">
        <f>IF(参照!E809="","",参照!E809)</f>
        <v>4.9799999999999996E-4</v>
      </c>
      <c r="AZ809" s="52" t="str">
        <f>IF(参照!F809="","",参照!F809)</f>
        <v>くるめエネルギー(株)</v>
      </c>
      <c r="BA809" s="52" t="str">
        <f>IF(参照!G809="","",参照!G809)</f>
        <v>くるめエネルギー(株)_</v>
      </c>
      <c r="BB809" s="52">
        <f t="shared" si="43"/>
        <v>0.49799999999999994</v>
      </c>
      <c r="BD809" s="52" t="str">
        <f>IF(参照!L809="","",参照!L809)</f>
        <v/>
      </c>
    </row>
    <row r="810" spans="47:56">
      <c r="AU810" s="52" t="str">
        <f>IF(参照!A810="","",参照!A810)</f>
        <v>A0478</v>
      </c>
      <c r="AV810" s="52" t="str">
        <f>IF(参照!B810="","",参照!B810)</f>
        <v>(株)はまエネ</v>
      </c>
      <c r="AW810" s="52">
        <f>IF(参照!C810="","",参照!C810)</f>
        <v>4.95E-4</v>
      </c>
      <c r="AX810" s="52" t="str">
        <f>IF(参照!D810="","",参照!D810)</f>
        <v/>
      </c>
      <c r="AY810" s="52">
        <f>IF(参照!E810="","",参照!E810)</f>
        <v>5.3600000000000002E-4</v>
      </c>
      <c r="AZ810" s="52" t="str">
        <f>IF(参照!F810="","",参照!F810)</f>
        <v>(株)はまエネ</v>
      </c>
      <c r="BA810" s="52" t="str">
        <f>IF(参照!G810="","",参照!G810)</f>
        <v>(株)はまエネ_</v>
      </c>
      <c r="BB810" s="52">
        <f t="shared" si="43"/>
        <v>0.53600000000000003</v>
      </c>
      <c r="BD810" s="52" t="str">
        <f>IF(参照!L810="","",参照!L810)</f>
        <v/>
      </c>
    </row>
    <row r="811" spans="47:56">
      <c r="AU811" s="52" t="str">
        <f>IF(参照!A811="","",参照!A811)</f>
        <v>A0480</v>
      </c>
      <c r="AV811" s="52" t="str">
        <f>IF(参照!B811="","",参照!B811)</f>
        <v>松阪新電力(株)</v>
      </c>
      <c r="AW811" s="52">
        <f>IF(参照!C811="","",参照!C811)</f>
        <v>9.2E-5</v>
      </c>
      <c r="AX811" s="52" t="str">
        <f>IF(参照!D811="","",参照!D811)</f>
        <v/>
      </c>
      <c r="AY811" s="52">
        <f>IF(参照!E811="","",参照!E811)</f>
        <v>3.5100000000000002E-4</v>
      </c>
      <c r="AZ811" s="52" t="str">
        <f>IF(参照!F811="","",参照!F811)</f>
        <v>松阪新電力(株)</v>
      </c>
      <c r="BA811" s="52" t="str">
        <f>IF(参照!G811="","",参照!G811)</f>
        <v>松阪新電力(株)_</v>
      </c>
      <c r="BB811" s="52">
        <f t="shared" si="43"/>
        <v>0.35100000000000003</v>
      </c>
      <c r="BD811" s="52" t="str">
        <f>IF(参照!L811="","",参照!L811)</f>
        <v/>
      </c>
    </row>
    <row r="812" spans="47:56">
      <c r="AU812" s="52" t="str">
        <f>IF(参照!A812="","",参照!A812)</f>
        <v>A0481</v>
      </c>
      <c r="AV812" s="52" t="str">
        <f>IF(参照!B812="","",参照!B812)</f>
        <v>ヒューリックプロパティソリューション(株)</v>
      </c>
      <c r="AW812" s="52">
        <f>IF(参照!C812="","",参照!C812)</f>
        <v>3.1500000000000001E-4</v>
      </c>
      <c r="AX812" s="52" t="str">
        <f>IF(参照!D812="","",参照!D812)</f>
        <v/>
      </c>
      <c r="AY812" s="52">
        <f>IF(参照!E812="","",参照!E812)</f>
        <v>4.95E-4</v>
      </c>
      <c r="AZ812" s="52" t="str">
        <f>IF(参照!F812="","",参照!F812)</f>
        <v>ヒューリックプロパティソリューション(株)</v>
      </c>
      <c r="BA812" s="52" t="str">
        <f>IF(参照!G812="","",参照!G812)</f>
        <v>ヒューリックプロパティソリューション(株)_</v>
      </c>
      <c r="BB812" s="52">
        <f t="shared" si="43"/>
        <v>0.495</v>
      </c>
      <c r="BD812" s="52" t="str">
        <f>IF(参照!L812="","",参照!L812)</f>
        <v/>
      </c>
    </row>
    <row r="813" spans="47:56">
      <c r="AU813" s="52" t="str">
        <f>IF(参照!A813="","",参照!A813)</f>
        <v>A0482</v>
      </c>
      <c r="AV813" s="52" t="str">
        <f>IF(参照!B813="","",参照!B813)</f>
        <v>宮崎電力(株)</v>
      </c>
      <c r="AW813" s="52">
        <f>IF(参照!C813="","",参照!C813)</f>
        <v>4.0299999999999998E-4</v>
      </c>
      <c r="AX813" s="52" t="str">
        <f>IF(参照!D813="","",参照!D813)</f>
        <v/>
      </c>
      <c r="AY813" s="52">
        <f>IF(参照!E813="","",参照!E813)</f>
        <v>4.4999999999999999E-4</v>
      </c>
      <c r="AZ813" s="52" t="str">
        <f>IF(参照!F813="","",参照!F813)</f>
        <v>宮崎電力(株)</v>
      </c>
      <c r="BA813" s="52" t="str">
        <f>IF(参照!G813="","",参照!G813)</f>
        <v>宮崎電力(株)_</v>
      </c>
      <c r="BB813" s="52">
        <f t="shared" si="43"/>
        <v>0.45</v>
      </c>
      <c r="BD813" s="52" t="str">
        <f>IF(参照!L813="","",参照!L813)</f>
        <v/>
      </c>
    </row>
    <row r="814" spans="47:56">
      <c r="AU814" s="52" t="str">
        <f>IF(参照!A814="","",参照!A814)</f>
        <v>A0483</v>
      </c>
      <c r="AV814" s="52" t="str">
        <f>IF(参照!B814="","",参照!B814)</f>
        <v>みの市民エネルギー(株)</v>
      </c>
      <c r="AW814" s="52">
        <f>IF(参照!C814="","",参照!C814)</f>
        <v>5.1800000000000001E-4</v>
      </c>
      <c r="AX814" s="52" t="str">
        <f>IF(参照!D814="","",参照!D814)</f>
        <v/>
      </c>
      <c r="AY814" s="52">
        <f>IF(参照!E814="","",参照!E814)</f>
        <v>5.6300000000000002E-4</v>
      </c>
      <c r="AZ814" s="52" t="str">
        <f>IF(参照!F814="","",参照!F814)</f>
        <v>みの市民エネルギー(株)</v>
      </c>
      <c r="BA814" s="52" t="str">
        <f>IF(参照!G814="","",参照!G814)</f>
        <v>みの市民エネルギー(株)_</v>
      </c>
      <c r="BB814" s="52">
        <f t="shared" si="43"/>
        <v>0.56300000000000006</v>
      </c>
      <c r="BD814" s="52" t="str">
        <f>IF(参照!L814="","",参照!L814)</f>
        <v/>
      </c>
    </row>
    <row r="815" spans="47:56">
      <c r="AU815" s="52" t="str">
        <f>IF(参照!A815="","",参照!A815)</f>
        <v>A0484</v>
      </c>
      <c r="AV815" s="52" t="str">
        <f>IF(参照!B815="","",参照!B815)</f>
        <v>三友エンテック(株)</v>
      </c>
      <c r="AW815" s="52">
        <f>IF(参照!C815="","",参照!C815)</f>
        <v>4.75E-4</v>
      </c>
      <c r="AX815" s="52" t="str">
        <f>IF(参照!D815="","",参照!D815)</f>
        <v/>
      </c>
      <c r="AY815" s="52">
        <f>IF(参照!E815="","",参照!E815)</f>
        <v>4.1899999999999999E-4</v>
      </c>
      <c r="AZ815" s="52" t="str">
        <f>IF(参照!F815="","",参照!F815)</f>
        <v>三友エンテック(株)</v>
      </c>
      <c r="BA815" s="52" t="str">
        <f>IF(参照!G815="","",参照!G815)</f>
        <v>三友エンテック(株)_</v>
      </c>
      <c r="BB815" s="52">
        <f t="shared" si="43"/>
        <v>0.41899999999999998</v>
      </c>
      <c r="BD815" s="52" t="str">
        <f>IF(参照!L815="","",参照!L815)</f>
        <v/>
      </c>
    </row>
    <row r="816" spans="47:56">
      <c r="AU816" s="52" t="str">
        <f>IF(参照!A816="","",参照!A816)</f>
        <v>A0486</v>
      </c>
      <c r="AV816" s="52" t="str">
        <f>IF(参照!B816="","",参照!B816)</f>
        <v>府中・調布まちなかエナジー(株)</v>
      </c>
      <c r="AW816" s="52">
        <f>IF(参照!C816="","",参照!C816)</f>
        <v>4.8000000000000001E-4</v>
      </c>
      <c r="AX816" s="52" t="str">
        <f>IF(参照!D816="","",参照!D816)</f>
        <v>メニューA</v>
      </c>
      <c r="AY816" s="52">
        <f>IF(参照!E816="","",参照!E816)</f>
        <v>0</v>
      </c>
      <c r="AZ816" s="52" t="str">
        <f>IF(参照!F816="","",参照!F816)</f>
        <v>府中・調布まちなかエナジー(株)</v>
      </c>
      <c r="BA816" s="52" t="str">
        <f>IF(参照!G816="","",参照!G816)</f>
        <v>府中・調布まちなかエナジー(株)_メニューA</v>
      </c>
      <c r="BB816" s="52">
        <f t="shared" si="43"/>
        <v>0</v>
      </c>
      <c r="BD816" s="52" t="str">
        <f>IF(参照!L816="","",参照!L816)</f>
        <v/>
      </c>
    </row>
    <row r="817" spans="47:56">
      <c r="AU817" s="52" t="str">
        <f>IF(参照!A817="","",参照!A817)</f>
        <v/>
      </c>
      <c r="AV817" s="52" t="str">
        <f>IF(参照!B817="","",参照!B817)</f>
        <v/>
      </c>
      <c r="AW817" s="52" t="str">
        <f>IF(参照!C817="","",参照!C817)</f>
        <v/>
      </c>
      <c r="AX817" s="52" t="str">
        <f>IF(参照!D817="","",参照!D817)</f>
        <v>メニューB(残差)</v>
      </c>
      <c r="AY817" s="52">
        <f>IF(参照!E817="","",参照!E817)</f>
        <v>5.3499999999999999E-4</v>
      </c>
      <c r="AZ817" s="52" t="str">
        <f>IF(参照!F817="","",参照!F817)</f>
        <v>府中・調布まちなかエナジー(株)</v>
      </c>
      <c r="BA817" s="52" t="str">
        <f>IF(参照!G817="","",参照!G817)</f>
        <v>府中・調布まちなかエナジー(株)_メニューB(残差)</v>
      </c>
      <c r="BB817" s="52">
        <f t="shared" si="43"/>
        <v>0.53500000000000003</v>
      </c>
      <c r="BD817" s="52" t="str">
        <f>IF(参照!L817="","",参照!L817)</f>
        <v/>
      </c>
    </row>
    <row r="818" spans="47:56">
      <c r="AU818" s="52" t="str">
        <f>IF(参照!A818="","",参照!A818)</f>
        <v/>
      </c>
      <c r="AV818" s="52" t="str">
        <f>IF(参照!B818="","",参照!B818)</f>
        <v/>
      </c>
      <c r="AW818" s="52" t="str">
        <f>IF(参照!C818="","",参照!C818)</f>
        <v/>
      </c>
      <c r="AX818" s="52" t="str">
        <f>IF(参照!D818="","",参照!D818)</f>
        <v>(参考値)事業者全体</v>
      </c>
      <c r="AY818" s="52">
        <f>IF(参照!E818="","",参照!E818)</f>
        <v>4.95E-4</v>
      </c>
      <c r="AZ818" s="52" t="str">
        <f>IF(参照!F818="","",参照!F818)</f>
        <v>府中・調布まちなかエナジー(株)</v>
      </c>
      <c r="BA818" s="52" t="str">
        <f>IF(参照!G818="","",参照!G818)</f>
        <v>府中・調布まちなかエナジー(株)_(参考値)事業者全体</v>
      </c>
      <c r="BB818" s="52">
        <f t="shared" si="43"/>
        <v>0.495</v>
      </c>
      <c r="BD818" s="52" t="str">
        <f>IF(参照!L818="","",参照!L818)</f>
        <v/>
      </c>
    </row>
    <row r="819" spans="47:56">
      <c r="AU819" s="52" t="str">
        <f>IF(参照!A819="","",参照!A819)</f>
        <v>A0487</v>
      </c>
      <c r="AV819" s="52" t="str">
        <f>IF(参照!B819="","",参照!B819)</f>
        <v>伊勢志摩電力(株)</v>
      </c>
      <c r="AW819" s="52">
        <f>IF(参照!C819="","",参照!C819)</f>
        <v>4.8299999999999998E-4</v>
      </c>
      <c r="AX819" s="52" t="str">
        <f>IF(参照!D819="","",参照!D819)</f>
        <v/>
      </c>
      <c r="AY819" s="52">
        <f>IF(参照!E819="","",参照!E819)</f>
        <v>4.8299999999999998E-4</v>
      </c>
      <c r="AZ819" s="52" t="str">
        <f>IF(参照!F819="","",参照!F819)</f>
        <v>伊勢志摩電力(株)</v>
      </c>
      <c r="BA819" s="52" t="str">
        <f>IF(参照!G819="","",参照!G819)</f>
        <v>伊勢志摩電力(株)_</v>
      </c>
      <c r="BB819" s="52">
        <f t="shared" si="43"/>
        <v>0.48299999999999998</v>
      </c>
      <c r="BD819" s="52" t="str">
        <f>IF(参照!L819="","",参照!L819)</f>
        <v/>
      </c>
    </row>
    <row r="820" spans="47:56">
      <c r="AU820" s="52" t="str">
        <f>IF(参照!A820="","",参照!A820)</f>
        <v>A0490</v>
      </c>
      <c r="AV820" s="52" t="str">
        <f>IF(参照!B820="","",参照!B820)</f>
        <v>(株)ＣＤエナジーダイレクト</v>
      </c>
      <c r="AW820" s="52">
        <f>IF(参照!C820="","",参照!C820)</f>
        <v>4.1100000000000002E-4</v>
      </c>
      <c r="AX820" s="52" t="str">
        <f>IF(参照!D820="","",参照!D820)</f>
        <v>メニューA</v>
      </c>
      <c r="AY820" s="52">
        <f>IF(参照!E820="","",参照!E820)</f>
        <v>0</v>
      </c>
      <c r="AZ820" s="52" t="str">
        <f>IF(参照!F820="","",参照!F820)</f>
        <v>(株)ＣＤエナジーダイレクト</v>
      </c>
      <c r="BA820" s="52" t="str">
        <f>IF(参照!G820="","",参照!G820)</f>
        <v>(株)ＣＤエナジーダイレクト_メニューA</v>
      </c>
      <c r="BB820" s="52">
        <f t="shared" si="43"/>
        <v>0</v>
      </c>
      <c r="BD820" s="52" t="str">
        <f>IF(参照!L820="","",参照!L820)</f>
        <v/>
      </c>
    </row>
    <row r="821" spans="47:56">
      <c r="AU821" s="52" t="str">
        <f>IF(参照!A821="","",参照!A821)</f>
        <v/>
      </c>
      <c r="AV821" s="52" t="str">
        <f>IF(参照!B821="","",参照!B821)</f>
        <v/>
      </c>
      <c r="AW821" s="52" t="str">
        <f>IF(参照!C821="","",参照!C821)</f>
        <v/>
      </c>
      <c r="AX821" s="52" t="str">
        <f>IF(参照!D821="","",参照!D821)</f>
        <v>メニューB(残差)</v>
      </c>
      <c r="AY821" s="52">
        <f>IF(参照!E821="","",参照!E821)</f>
        <v>3.2400000000000001E-4</v>
      </c>
      <c r="AZ821" s="52" t="str">
        <f>IF(参照!F821="","",参照!F821)</f>
        <v>(株)ＣＤエナジーダイレクト</v>
      </c>
      <c r="BA821" s="52" t="str">
        <f>IF(参照!G821="","",参照!G821)</f>
        <v>(株)ＣＤエナジーダイレクト_メニューB(残差)</v>
      </c>
      <c r="BB821" s="52">
        <f t="shared" si="43"/>
        <v>0.32400000000000001</v>
      </c>
      <c r="BD821" s="52" t="str">
        <f>IF(参照!L821="","",参照!L821)</f>
        <v/>
      </c>
    </row>
    <row r="822" spans="47:56">
      <c r="AU822" s="52" t="str">
        <f>IF(参照!A822="","",参照!A822)</f>
        <v/>
      </c>
      <c r="AV822" s="52" t="str">
        <f>IF(参照!B822="","",参照!B822)</f>
        <v/>
      </c>
      <c r="AW822" s="52" t="str">
        <f>IF(参照!C822="","",参照!C822)</f>
        <v/>
      </c>
      <c r="AX822" s="52" t="str">
        <f>IF(参照!D822="","",参照!D822)</f>
        <v>(参考値)事業者全体</v>
      </c>
      <c r="AY822" s="52">
        <f>IF(参照!E822="","",参照!E822)</f>
        <v>3.6099999999999999E-4</v>
      </c>
      <c r="AZ822" s="52" t="str">
        <f>IF(参照!F822="","",参照!F822)</f>
        <v>(株)ＣＤエナジーダイレクト</v>
      </c>
      <c r="BA822" s="52" t="str">
        <f>IF(参照!G822="","",参照!G822)</f>
        <v>(株)ＣＤエナジーダイレクト_(参考値)事業者全体</v>
      </c>
      <c r="BB822" s="52">
        <f t="shared" si="43"/>
        <v>0.36099999999999999</v>
      </c>
      <c r="BD822" s="52" t="str">
        <f>IF(参照!L822="","",参照!L822)</f>
        <v/>
      </c>
    </row>
    <row r="823" spans="47:56">
      <c r="AU823" s="52" t="str">
        <f>IF(参照!A823="","",参照!A823)</f>
        <v>A0491</v>
      </c>
      <c r="AV823" s="52" t="str">
        <f>IF(参照!B823="","",参照!B823)</f>
        <v>Ｑ．ＥＮＥＳＴでんき(株)(旧：ジニーエナジー合同会社)</v>
      </c>
      <c r="AW823" s="52">
        <f>IF(参照!C823="","",参照!C823)</f>
        <v>4.5899999999999999E-4</v>
      </c>
      <c r="AX823" s="52" t="str">
        <f>IF(参照!D823="","",参照!D823)</f>
        <v>メニューA</v>
      </c>
      <c r="AY823" s="52">
        <f>IF(参照!E823="","",参照!E823)</f>
        <v>0</v>
      </c>
      <c r="AZ823" s="52" t="str">
        <f>IF(参照!F823="","",参照!F823)</f>
        <v>Ｑ．ＥＮＥＳＴでんき(株)(旧：ジニーエナジー合同会社)</v>
      </c>
      <c r="BA823" s="52" t="str">
        <f>IF(参照!G823="","",参照!G823)</f>
        <v>Ｑ．ＥＮＥＳＴでんき(株)(旧：ジニーエナジー合同会社)_メニューA</v>
      </c>
      <c r="BB823" s="52">
        <f t="shared" si="43"/>
        <v>0</v>
      </c>
      <c r="BD823" s="52" t="str">
        <f>IF(参照!L823="","",参照!L823)</f>
        <v/>
      </c>
    </row>
    <row r="824" spans="47:56">
      <c r="AU824" s="52" t="str">
        <f>IF(参照!A824="","",参照!A824)</f>
        <v/>
      </c>
      <c r="AV824" s="52" t="str">
        <f>IF(参照!B824="","",参照!B824)</f>
        <v/>
      </c>
      <c r="AW824" s="52" t="str">
        <f>IF(参照!C824="","",参照!C824)</f>
        <v/>
      </c>
      <c r="AX824" s="52" t="str">
        <f>IF(参照!D824="","",参照!D824)</f>
        <v>メニューB</v>
      </c>
      <c r="AY824" s="52">
        <f>IF(参照!E824="","",参照!E824)</f>
        <v>3.3100000000000002E-4</v>
      </c>
      <c r="AZ824" s="52" t="str">
        <f>IF(参照!F824="","",参照!F824)</f>
        <v>Ｑ．ＥＮＥＳＴでんき(株)(旧：ジニーエナジー合同会社)</v>
      </c>
      <c r="BA824" s="52" t="str">
        <f>IF(参照!G824="","",参照!G824)</f>
        <v>Ｑ．ＥＮＥＳＴでんき(株)(旧：ジニーエナジー合同会社)_メニューB</v>
      </c>
      <c r="BB824" s="52">
        <f t="shared" si="43"/>
        <v>0.33100000000000002</v>
      </c>
      <c r="BD824" s="52" t="str">
        <f>IF(参照!L824="","",参照!L824)</f>
        <v/>
      </c>
    </row>
    <row r="825" spans="47:56">
      <c r="AU825" s="52" t="str">
        <f>IF(参照!A825="","",参照!A825)</f>
        <v/>
      </c>
      <c r="AV825" s="52" t="str">
        <f>IF(参照!B825="","",参照!B825)</f>
        <v/>
      </c>
      <c r="AW825" s="52" t="str">
        <f>IF(参照!C825="","",参照!C825)</f>
        <v/>
      </c>
      <c r="AX825" s="52" t="str">
        <f>IF(参照!D825="","",参照!D825)</f>
        <v>メニューC(残差)</v>
      </c>
      <c r="AY825" s="52">
        <f>IF(参照!E825="","",参照!E825)</f>
        <v>4.2999999999999999E-4</v>
      </c>
      <c r="AZ825" s="52" t="str">
        <f>IF(参照!F825="","",参照!F825)</f>
        <v>Ｑ．ＥＮＥＳＴでんき(株)(旧：ジニーエナジー合同会社)</v>
      </c>
      <c r="BA825" s="52" t="str">
        <f>IF(参照!G825="","",参照!G825)</f>
        <v>Ｑ．ＥＮＥＳＴでんき(株)(旧：ジニーエナジー合同会社)_メニューC(残差)</v>
      </c>
      <c r="BB825" s="52">
        <f t="shared" si="43"/>
        <v>0.43</v>
      </c>
      <c r="BD825" s="52" t="str">
        <f>IF(参照!L825="","",参照!L825)</f>
        <v/>
      </c>
    </row>
    <row r="826" spans="47:56">
      <c r="AU826" s="52" t="str">
        <f>IF(参照!A826="","",参照!A826)</f>
        <v/>
      </c>
      <c r="AV826" s="52" t="str">
        <f>IF(参照!B826="","",参照!B826)</f>
        <v/>
      </c>
      <c r="AW826" s="52" t="str">
        <f>IF(参照!C826="","",参照!C826)</f>
        <v/>
      </c>
      <c r="AX826" s="52" t="str">
        <f>IF(参照!D826="","",参照!D826)</f>
        <v>(参考値)事業者全体</v>
      </c>
      <c r="AY826" s="52">
        <f>IF(参照!E826="","",参照!E826)</f>
        <v>4.7199999999999998E-4</v>
      </c>
      <c r="AZ826" s="52" t="str">
        <f>IF(参照!F826="","",参照!F826)</f>
        <v>Ｑ．ＥＮＥＳＴでんき(株)(旧：ジニーエナジー合同会社)</v>
      </c>
      <c r="BA826" s="52" t="str">
        <f>IF(参照!G826="","",参照!G826)</f>
        <v>Ｑ．ＥＮＥＳＴでんき(株)(旧：ジニーエナジー合同会社)_(参考値)事業者全体</v>
      </c>
      <c r="BB826" s="52">
        <f t="shared" si="43"/>
        <v>0.47199999999999998</v>
      </c>
      <c r="BD826" s="52" t="str">
        <f>IF(参照!L826="","",参照!L826)</f>
        <v/>
      </c>
    </row>
    <row r="827" spans="47:56">
      <c r="AU827" s="52" t="str">
        <f>IF(参照!A827="","",参照!A827)</f>
        <v>A0493</v>
      </c>
      <c r="AV827" s="52" t="str">
        <f>IF(参照!B827="","",参照!B827)</f>
        <v>(株)ぶんごおおのエナジー</v>
      </c>
      <c r="AW827" s="52">
        <f>IF(参照!C827="","",参照!C827)</f>
        <v>3.77E-4</v>
      </c>
      <c r="AX827" s="52" t="str">
        <f>IF(参照!D827="","",参照!D827)</f>
        <v/>
      </c>
      <c r="AY827" s="52">
        <f>IF(参照!E827="","",参照!E827)</f>
        <v>4.1899999999999999E-4</v>
      </c>
      <c r="AZ827" s="52" t="str">
        <f>IF(参照!F827="","",参照!F827)</f>
        <v>(株)ぶんごおおのエナジー</v>
      </c>
      <c r="BA827" s="52" t="str">
        <f>IF(参照!G827="","",参照!G827)</f>
        <v>(株)ぶんごおおのエナジー_</v>
      </c>
      <c r="BB827" s="52">
        <f t="shared" si="43"/>
        <v>0.41899999999999998</v>
      </c>
      <c r="BD827" s="52" t="str">
        <f>IF(参照!L827="","",参照!L827)</f>
        <v/>
      </c>
    </row>
    <row r="828" spans="47:56">
      <c r="AU828" s="52" t="str">
        <f>IF(参照!A828="","",参照!A828)</f>
        <v>A0494</v>
      </c>
      <c r="AV828" s="52" t="str">
        <f>IF(参照!B828="","",参照!B828)</f>
        <v>ヴィジョナリーパワー(株)</v>
      </c>
      <c r="AW828" s="52">
        <f>IF(参照!C828="","",参照!C828)</f>
        <v>3.79E-4</v>
      </c>
      <c r="AX828" s="52" t="str">
        <f>IF(参照!D828="","",参照!D828)</f>
        <v/>
      </c>
      <c r="AY828" s="52">
        <f>IF(参照!E828="","",参照!E828)</f>
        <v>3.2299999999999999E-4</v>
      </c>
      <c r="AZ828" s="52" t="str">
        <f>IF(参照!F828="","",参照!F828)</f>
        <v>ヴィジョナリーパワー(株)</v>
      </c>
      <c r="BA828" s="52" t="str">
        <f>IF(参照!G828="","",参照!G828)</f>
        <v>ヴィジョナリーパワー(株)_</v>
      </c>
      <c r="BB828" s="52">
        <f t="shared" si="43"/>
        <v>0.32300000000000001</v>
      </c>
      <c r="BD828" s="52" t="str">
        <f>IF(参照!L828="","",参照!L828)</f>
        <v/>
      </c>
    </row>
    <row r="829" spans="47:56">
      <c r="AU829" s="52" t="str">
        <f>IF(参照!A829="","",参照!A829)</f>
        <v>A0495</v>
      </c>
      <c r="AV829" s="52" t="str">
        <f>IF(参照!B829="","",参照!B829)</f>
        <v>有明エナジー(株)</v>
      </c>
      <c r="AW829" s="52">
        <f>IF(参照!C829="","",参照!C829)</f>
        <v>3.39E-4</v>
      </c>
      <c r="AX829" s="52" t="str">
        <f>IF(参照!D829="","",参照!D829)</f>
        <v/>
      </c>
      <c r="AY829" s="52">
        <f>IF(参照!E829="","",参照!E829)</f>
        <v>2.9300000000000002E-4</v>
      </c>
      <c r="AZ829" s="52" t="str">
        <f>IF(参照!F829="","",参照!F829)</f>
        <v>有明エナジー(株)</v>
      </c>
      <c r="BA829" s="52" t="str">
        <f>IF(参照!G829="","",参照!G829)</f>
        <v>有明エナジー(株)_</v>
      </c>
      <c r="BB829" s="52">
        <f t="shared" si="43"/>
        <v>0.29300000000000004</v>
      </c>
      <c r="BD829" s="52" t="str">
        <f>IF(参照!L829="","",参照!L829)</f>
        <v/>
      </c>
    </row>
    <row r="830" spans="47:56">
      <c r="AU830" s="52" t="str">
        <f>IF(参照!A830="","",参照!A830)</f>
        <v>A0499</v>
      </c>
      <c r="AV830" s="52" t="str">
        <f>IF(参照!B830="","",参照!B830)</f>
        <v>厚木瓦斯(株)</v>
      </c>
      <c r="AW830" s="52">
        <f>IF(参照!C830="","",参照!C830)</f>
        <v>3.6400000000000001E-4</v>
      </c>
      <c r="AX830" s="52" t="str">
        <f>IF(参照!D830="","",参照!D830)</f>
        <v>メニューA</v>
      </c>
      <c r="AY830" s="52">
        <f>IF(参照!E830="","",参照!E830)</f>
        <v>0</v>
      </c>
      <c r="AZ830" s="52" t="str">
        <f>IF(参照!F830="","",参照!F830)</f>
        <v>厚木瓦斯(株)</v>
      </c>
      <c r="BA830" s="52" t="str">
        <f>IF(参照!G830="","",参照!G830)</f>
        <v>厚木瓦斯(株)_メニューA</v>
      </c>
      <c r="BB830" s="52">
        <f t="shared" si="43"/>
        <v>0</v>
      </c>
      <c r="BD830" s="52" t="str">
        <f>IF(参照!L830="","",参照!L830)</f>
        <v/>
      </c>
    </row>
    <row r="831" spans="47:56">
      <c r="AU831" s="52" t="str">
        <f>IF(参照!A831="","",参照!A831)</f>
        <v/>
      </c>
      <c r="AV831" s="52" t="str">
        <f>IF(参照!B831="","",参照!B831)</f>
        <v/>
      </c>
      <c r="AW831" s="52" t="str">
        <f>IF(参照!C831="","",参照!C831)</f>
        <v/>
      </c>
      <c r="AX831" s="52" t="str">
        <f>IF(参照!D831="","",参照!D831)</f>
        <v>メニューB(残差)</v>
      </c>
      <c r="AY831" s="52">
        <f>IF(参照!E831="","",参照!E831)</f>
        <v>3.0699999999999998E-4</v>
      </c>
      <c r="AZ831" s="52" t="str">
        <f>IF(参照!F831="","",参照!F831)</f>
        <v>厚木瓦斯(株)</v>
      </c>
      <c r="BA831" s="52" t="str">
        <f>IF(参照!G831="","",参照!G831)</f>
        <v>厚木瓦斯(株)_メニューB(残差)</v>
      </c>
      <c r="BB831" s="52">
        <f t="shared" si="43"/>
        <v>0.307</v>
      </c>
      <c r="BD831" s="52" t="str">
        <f>IF(参照!L831="","",参照!L831)</f>
        <v/>
      </c>
    </row>
    <row r="832" spans="47:56">
      <c r="AU832" s="52" t="str">
        <f>IF(参照!A832="","",参照!A832)</f>
        <v/>
      </c>
      <c r="AV832" s="52" t="str">
        <f>IF(参照!B832="","",参照!B832)</f>
        <v/>
      </c>
      <c r="AW832" s="52" t="str">
        <f>IF(参照!C832="","",参照!C832)</f>
        <v/>
      </c>
      <c r="AX832" s="52" t="str">
        <f>IF(参照!D832="","",参照!D832)</f>
        <v>(参考値)事業者全体</v>
      </c>
      <c r="AY832" s="52">
        <f>IF(参照!E832="","",参照!E832)</f>
        <v>3.9200000000000004E-4</v>
      </c>
      <c r="AZ832" s="52" t="str">
        <f>IF(参照!F832="","",参照!F832)</f>
        <v>厚木瓦斯(株)</v>
      </c>
      <c r="BA832" s="52" t="str">
        <f>IF(参照!G832="","",参照!G832)</f>
        <v>厚木瓦斯(株)_(参考値)事業者全体</v>
      </c>
      <c r="BB832" s="52">
        <f t="shared" si="43"/>
        <v>0.39200000000000002</v>
      </c>
      <c r="BD832" s="52" t="str">
        <f>IF(参照!L832="","",参照!L832)</f>
        <v/>
      </c>
    </row>
    <row r="833" spans="47:56">
      <c r="AU833" s="52" t="str">
        <f>IF(参照!A833="","",参照!A833)</f>
        <v>A0500</v>
      </c>
      <c r="AV833" s="52" t="str">
        <f>IF(参照!B833="","",参照!B833)</f>
        <v>(株)エネ・ビジョン</v>
      </c>
      <c r="AW833" s="52">
        <f>IF(参照!C833="","",参照!C833)</f>
        <v>2.92E-4</v>
      </c>
      <c r="AX833" s="52" t="str">
        <f>IF(参照!D833="","",参照!D833)</f>
        <v/>
      </c>
      <c r="AY833" s="52">
        <f>IF(参照!E833="","",参照!E833)</f>
        <v>2.3599999999999999E-4</v>
      </c>
      <c r="AZ833" s="52" t="str">
        <f>IF(参照!F833="","",参照!F833)</f>
        <v>(株)エネ・ビジョン</v>
      </c>
      <c r="BA833" s="52" t="str">
        <f>IF(参照!G833="","",参照!G833)</f>
        <v>(株)エネ・ビジョン_</v>
      </c>
      <c r="BB833" s="52">
        <f t="shared" si="43"/>
        <v>0.23599999999999999</v>
      </c>
      <c r="BD833" s="52" t="str">
        <f>IF(参照!L833="","",参照!L833)</f>
        <v/>
      </c>
    </row>
    <row r="834" spans="47:56">
      <c r="AU834" s="52" t="str">
        <f>IF(参照!A834="","",参照!A834)</f>
        <v>A0501</v>
      </c>
      <c r="AV834" s="52" t="str">
        <f>IF(参照!B834="","",参照!B834)</f>
        <v>イワタニ三重(株)</v>
      </c>
      <c r="AW834" s="52">
        <f>IF(参照!C834="","",参照!C834)</f>
        <v>3.6400000000000001E-4</v>
      </c>
      <c r="AX834" s="52" t="str">
        <f>IF(参照!D834="","",参照!D834)</f>
        <v/>
      </c>
      <c r="AY834" s="52">
        <f>IF(参照!E834="","",参照!E834)</f>
        <v>3.0800000000000001E-4</v>
      </c>
      <c r="AZ834" s="52" t="str">
        <f>IF(参照!F834="","",参照!F834)</f>
        <v>イワタニ三重(株)</v>
      </c>
      <c r="BA834" s="52" t="str">
        <f>IF(参照!G834="","",参照!G834)</f>
        <v>イワタニ三重(株)_</v>
      </c>
      <c r="BB834" s="52">
        <f t="shared" si="43"/>
        <v>0.308</v>
      </c>
      <c r="BD834" s="52" t="str">
        <f>IF(参照!L834="","",参照!L834)</f>
        <v/>
      </c>
    </row>
    <row r="835" spans="47:56">
      <c r="AU835" s="52" t="str">
        <f>IF(参照!A835="","",参照!A835)</f>
        <v>A0502</v>
      </c>
      <c r="AV835" s="52" t="str">
        <f>IF(参照!B835="","",参照!B835)</f>
        <v>(株)マルヰ</v>
      </c>
      <c r="AW835" s="52">
        <f>IF(参照!C835="","",参照!C835)</f>
        <v>4.64E-4</v>
      </c>
      <c r="AX835" s="52" t="str">
        <f>IF(参照!D835="","",参照!D835)</f>
        <v/>
      </c>
      <c r="AY835" s="52">
        <f>IF(参照!E835="","",参照!E835)</f>
        <v>4.4700000000000002E-4</v>
      </c>
      <c r="AZ835" s="52" t="str">
        <f>IF(参照!F835="","",参照!F835)</f>
        <v>(株)マルヰ</v>
      </c>
      <c r="BA835" s="52" t="str">
        <f>IF(参照!G835="","",参照!G835)</f>
        <v>(株)マルヰ_</v>
      </c>
      <c r="BB835" s="52">
        <f t="shared" si="43"/>
        <v>0.44700000000000001</v>
      </c>
      <c r="BD835" s="52" t="str">
        <f>IF(参照!L835="","",参照!L835)</f>
        <v/>
      </c>
    </row>
    <row r="836" spans="47:56">
      <c r="AU836" s="52" t="str">
        <f>IF(参照!A836="","",参照!A836)</f>
        <v>A0503</v>
      </c>
      <c r="AV836" s="52" t="str">
        <f>IF(参照!B836="","",参照!B836)</f>
        <v>大多喜ガス(株)</v>
      </c>
      <c r="AW836" s="52">
        <f>IF(参照!C836="","",参照!C836)</f>
        <v>4.3199999999999998E-4</v>
      </c>
      <c r="AX836" s="52" t="str">
        <f>IF(参照!D836="","",参照!D836)</f>
        <v/>
      </c>
      <c r="AY836" s="52">
        <f>IF(参照!E836="","",参照!E836)</f>
        <v>3.9899999999999999E-4</v>
      </c>
      <c r="AZ836" s="52" t="str">
        <f>IF(参照!F836="","",参照!F836)</f>
        <v>大多喜ガス(株)</v>
      </c>
      <c r="BA836" s="52" t="str">
        <f>IF(参照!G836="","",参照!G836)</f>
        <v>大多喜ガス(株)_</v>
      </c>
      <c r="BB836" s="52">
        <f t="shared" si="43"/>
        <v>0.39900000000000002</v>
      </c>
      <c r="BD836" s="52" t="str">
        <f>IF(参照!L836="","",参照!L836)</f>
        <v/>
      </c>
    </row>
    <row r="837" spans="47:56">
      <c r="AU837" s="52" t="str">
        <f>IF(参照!A837="","",参照!A837)</f>
        <v>A0506</v>
      </c>
      <c r="AV837" s="52" t="str">
        <f>IF(参照!B837="","",参照!B837)</f>
        <v>鈴与電力(株)</v>
      </c>
      <c r="AW837" s="52">
        <f>IF(参照!C837="","",参照!C837)</f>
        <v>4.5899999999999999E-4</v>
      </c>
      <c r="AX837" s="52" t="str">
        <f>IF(参照!D837="","",参照!D837)</f>
        <v>メニューA</v>
      </c>
      <c r="AY837" s="52">
        <f>IF(参照!E837="","",参照!E837)</f>
        <v>0</v>
      </c>
      <c r="AZ837" s="52" t="str">
        <f>IF(参照!F837="","",参照!F837)</f>
        <v>鈴与電力(株)</v>
      </c>
      <c r="BA837" s="52" t="str">
        <f>IF(参照!G837="","",参照!G837)</f>
        <v>鈴与電力(株)_メニューA</v>
      </c>
      <c r="BB837" s="52">
        <f t="shared" ref="BB837:BB900" si="44">AY837*1000</f>
        <v>0</v>
      </c>
      <c r="BD837" s="52" t="str">
        <f>IF(参照!L837="","",参照!L837)</f>
        <v/>
      </c>
    </row>
    <row r="838" spans="47:56">
      <c r="AU838" s="52" t="str">
        <f>IF(参照!A838="","",参照!A838)</f>
        <v/>
      </c>
      <c r="AV838" s="52" t="str">
        <f>IF(参照!B838="","",参照!B838)</f>
        <v/>
      </c>
      <c r="AW838" s="52" t="str">
        <f>IF(参照!C838="","",参照!C838)</f>
        <v/>
      </c>
      <c r="AX838" s="52" t="str">
        <f>IF(参照!D838="","",参照!D838)</f>
        <v>メニューB</v>
      </c>
      <c r="AY838" s="52">
        <f>IF(参照!E838="","",参照!E838)</f>
        <v>0</v>
      </c>
      <c r="AZ838" s="52" t="str">
        <f>IF(参照!F838="","",参照!F838)</f>
        <v>鈴与電力(株)</v>
      </c>
      <c r="BA838" s="52" t="str">
        <f>IF(参照!G838="","",参照!G838)</f>
        <v>鈴与電力(株)_メニューB</v>
      </c>
      <c r="BB838" s="52">
        <f t="shared" si="44"/>
        <v>0</v>
      </c>
      <c r="BD838" s="52" t="str">
        <f>IF(参照!L838="","",参照!L838)</f>
        <v/>
      </c>
    </row>
    <row r="839" spans="47:56">
      <c r="AU839" s="52" t="str">
        <f>IF(参照!A839="","",参照!A839)</f>
        <v/>
      </c>
      <c r="AV839" s="52" t="str">
        <f>IF(参照!B839="","",参照!B839)</f>
        <v/>
      </c>
      <c r="AW839" s="52" t="str">
        <f>IF(参照!C839="","",参照!C839)</f>
        <v/>
      </c>
      <c r="AX839" s="52" t="str">
        <f>IF(参照!D839="","",参照!D839)</f>
        <v>メニューC</v>
      </c>
      <c r="AY839" s="52">
        <f>IF(参照!E839="","",参照!E839)</f>
        <v>0</v>
      </c>
      <c r="AZ839" s="52" t="str">
        <f>IF(参照!F839="","",参照!F839)</f>
        <v>鈴与電力(株)</v>
      </c>
      <c r="BA839" s="52" t="str">
        <f>IF(参照!G839="","",参照!G839)</f>
        <v>鈴与電力(株)_メニューC</v>
      </c>
      <c r="BB839" s="52">
        <f t="shared" si="44"/>
        <v>0</v>
      </c>
      <c r="BD839" s="52" t="str">
        <f>IF(参照!L839="","",参照!L839)</f>
        <v/>
      </c>
    </row>
    <row r="840" spans="47:56">
      <c r="AU840" s="52" t="str">
        <f>IF(参照!A840="","",参照!A840)</f>
        <v/>
      </c>
      <c r="AV840" s="52" t="str">
        <f>IF(参照!B840="","",参照!B840)</f>
        <v/>
      </c>
      <c r="AW840" s="52" t="str">
        <f>IF(参照!C840="","",参照!C840)</f>
        <v/>
      </c>
      <c r="AX840" s="52" t="str">
        <f>IF(参照!D840="","",参照!D840)</f>
        <v>メニューD</v>
      </c>
      <c r="AY840" s="52">
        <f>IF(参照!E840="","",参照!E840)</f>
        <v>0</v>
      </c>
      <c r="AZ840" s="52" t="str">
        <f>IF(参照!F840="","",参照!F840)</f>
        <v>鈴与電力(株)</v>
      </c>
      <c r="BA840" s="52" t="str">
        <f>IF(参照!G840="","",参照!G840)</f>
        <v>鈴与電力(株)_メニューD</v>
      </c>
      <c r="BB840" s="52">
        <f t="shared" si="44"/>
        <v>0</v>
      </c>
      <c r="BD840" s="52" t="str">
        <f>IF(参照!L840="","",参照!L840)</f>
        <v/>
      </c>
    </row>
    <row r="841" spans="47:56">
      <c r="AU841" s="52" t="str">
        <f>IF(参照!A841="","",参照!A841)</f>
        <v/>
      </c>
      <c r="AV841" s="52" t="str">
        <f>IF(参照!B841="","",参照!B841)</f>
        <v/>
      </c>
      <c r="AW841" s="52" t="str">
        <f>IF(参照!C841="","",参照!C841)</f>
        <v/>
      </c>
      <c r="AX841" s="52" t="str">
        <f>IF(参照!D841="","",参照!D841)</f>
        <v>メニューE(残差)</v>
      </c>
      <c r="AY841" s="52">
        <f>IF(参照!E841="","",参照!E841)</f>
        <v>5.2099999999999998E-4</v>
      </c>
      <c r="AZ841" s="52" t="str">
        <f>IF(参照!F841="","",参照!F841)</f>
        <v>鈴与電力(株)</v>
      </c>
      <c r="BA841" s="52" t="str">
        <f>IF(参照!G841="","",参照!G841)</f>
        <v>鈴与電力(株)_メニューE(残差)</v>
      </c>
      <c r="BB841" s="52">
        <f t="shared" si="44"/>
        <v>0.52100000000000002</v>
      </c>
      <c r="BD841" s="52" t="str">
        <f>IF(参照!L841="","",参照!L841)</f>
        <v/>
      </c>
    </row>
    <row r="842" spans="47:56">
      <c r="AU842" s="52" t="str">
        <f>IF(参照!A842="","",参照!A842)</f>
        <v/>
      </c>
      <c r="AV842" s="52" t="str">
        <f>IF(参照!B842="","",参照!B842)</f>
        <v/>
      </c>
      <c r="AW842" s="52" t="str">
        <f>IF(参照!C842="","",参照!C842)</f>
        <v/>
      </c>
      <c r="AX842" s="52" t="str">
        <f>IF(参照!D842="","",参照!D842)</f>
        <v>(参考値)事業者全体</v>
      </c>
      <c r="AY842" s="52">
        <f>IF(参照!E842="","",参照!E842)</f>
        <v>4.5900000000000004E-4</v>
      </c>
      <c r="AZ842" s="52" t="str">
        <f>IF(参照!F842="","",参照!F842)</f>
        <v>鈴与電力(株)</v>
      </c>
      <c r="BA842" s="52" t="str">
        <f>IF(参照!G842="","",参照!G842)</f>
        <v>鈴与電力(株)_(参考値)事業者全体</v>
      </c>
      <c r="BB842" s="52">
        <f t="shared" si="44"/>
        <v>0.45900000000000002</v>
      </c>
      <c r="BD842" s="52" t="str">
        <f>IF(参照!L842="","",参照!L842)</f>
        <v/>
      </c>
    </row>
    <row r="843" spans="47:56">
      <c r="AU843" s="52" t="str">
        <f>IF(参照!A843="","",参照!A843)</f>
        <v>A0507</v>
      </c>
      <c r="AV843" s="52" t="str">
        <f>IF(参照!B843="","",参照!B843)</f>
        <v>コープ電力(株)</v>
      </c>
      <c r="AW843" s="52">
        <f>IF(参照!C843="","",参照!C843)</f>
        <v>2.3000000000000001E-4</v>
      </c>
      <c r="AX843" s="52" t="str">
        <f>IF(参照!D843="","",参照!D843)</f>
        <v/>
      </c>
      <c r="AY843" s="52">
        <f>IF(参照!E843="","",参照!E843)</f>
        <v>3.8699999999999997E-4</v>
      </c>
      <c r="AZ843" s="52" t="str">
        <f>IF(参照!F843="","",参照!F843)</f>
        <v>コープ電力(株)</v>
      </c>
      <c r="BA843" s="52" t="str">
        <f>IF(参照!G843="","",参照!G843)</f>
        <v>コープ電力(株)_</v>
      </c>
      <c r="BB843" s="52">
        <f t="shared" si="44"/>
        <v>0.38699999999999996</v>
      </c>
      <c r="BD843" s="52" t="str">
        <f>IF(参照!L843="","",参照!L843)</f>
        <v/>
      </c>
    </row>
    <row r="844" spans="47:56">
      <c r="AU844" s="52" t="str">
        <f>IF(参照!A844="","",参照!A844)</f>
        <v>A0508</v>
      </c>
      <c r="AV844" s="52" t="str">
        <f>IF(参照!B844="","",参照!B844)</f>
        <v>生活協同組合コープぐんま</v>
      </c>
      <c r="AW844" s="52">
        <f>IF(参照!C844="","",参照!C844)</f>
        <v>3.7100000000000002E-4</v>
      </c>
      <c r="AX844" s="52" t="str">
        <f>IF(参照!D844="","",参照!D844)</f>
        <v/>
      </c>
      <c r="AY844" s="52">
        <f>IF(参照!E844="","",参照!E844)</f>
        <v>3.1599999999999998E-4</v>
      </c>
      <c r="AZ844" s="52" t="str">
        <f>IF(参照!F844="","",参照!F844)</f>
        <v>生活協同組合コープぐんま</v>
      </c>
      <c r="BA844" s="52" t="str">
        <f>IF(参照!G844="","",参照!G844)</f>
        <v>生活協同組合コープぐんま_</v>
      </c>
      <c r="BB844" s="52">
        <f t="shared" si="44"/>
        <v>0.316</v>
      </c>
      <c r="BD844" s="52" t="str">
        <f>IF(参照!L844="","",参照!L844)</f>
        <v/>
      </c>
    </row>
    <row r="845" spans="47:56">
      <c r="AU845" s="52" t="str">
        <f>IF(参照!A845="","",参照!A845)</f>
        <v>A0509</v>
      </c>
      <c r="AV845" s="52" t="str">
        <f>IF(参照!B845="","",参照!B845)</f>
        <v>とちぎコープ生活協同組合</v>
      </c>
      <c r="AW845" s="52">
        <f>IF(参照!C845="","",参照!C845)</f>
        <v>3.7199999999999999E-4</v>
      </c>
      <c r="AX845" s="52" t="str">
        <f>IF(参照!D845="","",参照!D845)</f>
        <v/>
      </c>
      <c r="AY845" s="52">
        <f>IF(参照!E845="","",参照!E845)</f>
        <v>3.1599999999999998E-4</v>
      </c>
      <c r="AZ845" s="52" t="str">
        <f>IF(参照!F845="","",参照!F845)</f>
        <v>とちぎコープ生活協同組合</v>
      </c>
      <c r="BA845" s="52" t="str">
        <f>IF(参照!G845="","",参照!G845)</f>
        <v>とちぎコープ生活協同組合_</v>
      </c>
      <c r="BB845" s="52">
        <f t="shared" si="44"/>
        <v>0.316</v>
      </c>
      <c r="BD845" s="52" t="str">
        <f>IF(参照!L845="","",参照!L845)</f>
        <v/>
      </c>
    </row>
    <row r="846" spans="47:56">
      <c r="AU846" s="52" t="str">
        <f>IF(参照!A846="","",参照!A846)</f>
        <v>A0510</v>
      </c>
      <c r="AV846" s="52" t="str">
        <f>IF(参照!B846="","",参照!B846)</f>
        <v>いばらきコープ生活協同組合</v>
      </c>
      <c r="AW846" s="52">
        <f>IF(参照!C846="","",参照!C846)</f>
        <v>3.7199999999999999E-4</v>
      </c>
      <c r="AX846" s="52" t="str">
        <f>IF(参照!D846="","",参照!D846)</f>
        <v/>
      </c>
      <c r="AY846" s="52">
        <f>IF(参照!E846="","",参照!E846)</f>
        <v>3.1599999999999998E-4</v>
      </c>
      <c r="AZ846" s="52" t="str">
        <f>IF(参照!F846="","",参照!F846)</f>
        <v>いばらきコープ生活協同組合</v>
      </c>
      <c r="BA846" s="52" t="str">
        <f>IF(参照!G846="","",参照!G846)</f>
        <v>いばらきコープ生活協同組合_</v>
      </c>
      <c r="BB846" s="52">
        <f t="shared" si="44"/>
        <v>0.316</v>
      </c>
      <c r="BD846" s="52" t="str">
        <f>IF(参照!L846="","",参照!L846)</f>
        <v/>
      </c>
    </row>
    <row r="847" spans="47:56">
      <c r="AU847" s="52" t="str">
        <f>IF(参照!A847="","",参照!A847)</f>
        <v>A0511</v>
      </c>
      <c r="AV847" s="52" t="str">
        <f>IF(参照!B847="","",参照!B847)</f>
        <v>亀岡ふるさとエナジー(株)</v>
      </c>
      <c r="AW847" s="52">
        <f>IF(参照!C847="","",参照!C847)</f>
        <v>7.4999999999999993E-5</v>
      </c>
      <c r="AX847" s="52" t="str">
        <f>IF(参照!D847="","",参照!D847)</f>
        <v/>
      </c>
      <c r="AY847" s="52">
        <f>IF(参照!E847="","",参照!E847)</f>
        <v>5.1400000000000003E-4</v>
      </c>
      <c r="AZ847" s="52" t="str">
        <f>IF(参照!F847="","",参照!F847)</f>
        <v>亀岡ふるさとエナジー(株)</v>
      </c>
      <c r="BA847" s="52" t="str">
        <f>IF(参照!G847="","",参照!G847)</f>
        <v>亀岡ふるさとエナジー(株)_</v>
      </c>
      <c r="BB847" s="52">
        <f t="shared" si="44"/>
        <v>0.51400000000000001</v>
      </c>
      <c r="BD847" s="52" t="str">
        <f>IF(参照!L847="","",参照!L847)</f>
        <v/>
      </c>
    </row>
    <row r="848" spans="47:56">
      <c r="AU848" s="52" t="str">
        <f>IF(参照!A848="","",参照!A848)</f>
        <v>A0513</v>
      </c>
      <c r="AV848" s="52" t="str">
        <f>IF(参照!B848="","",参照!B848)</f>
        <v>(株)織戸組</v>
      </c>
      <c r="AW848" s="52">
        <f>IF(参照!C848="","",参照!C848)</f>
        <v>4.7100000000000001E-4</v>
      </c>
      <c r="AX848" s="52" t="str">
        <f>IF(参照!D848="","",参照!D848)</f>
        <v>メニューA</v>
      </c>
      <c r="AY848" s="52">
        <f>IF(参照!E848="","",参照!E848)</f>
        <v>0</v>
      </c>
      <c r="AZ848" s="52" t="str">
        <f>IF(参照!F848="","",参照!F848)</f>
        <v>(株)織戸組</v>
      </c>
      <c r="BA848" s="52" t="str">
        <f>IF(参照!G848="","",参照!G848)</f>
        <v>(株)織戸組_メニューA</v>
      </c>
      <c r="BB848" s="52">
        <f t="shared" si="44"/>
        <v>0</v>
      </c>
      <c r="BD848" s="52" t="str">
        <f>IF(参照!L848="","",参照!L848)</f>
        <v/>
      </c>
    </row>
    <row r="849" spans="47:56">
      <c r="AU849" s="52" t="str">
        <f>IF(参照!A849="","",参照!A849)</f>
        <v/>
      </c>
      <c r="AV849" s="52" t="str">
        <f>IF(参照!B849="","",参照!B849)</f>
        <v/>
      </c>
      <c r="AW849" s="52" t="str">
        <f>IF(参照!C849="","",参照!C849)</f>
        <v/>
      </c>
      <c r="AX849" s="52" t="str">
        <f>IF(参照!D849="","",参照!D849)</f>
        <v>メニューB(残差)</v>
      </c>
      <c r="AY849" s="52">
        <f>IF(参照!E849="","",参照!E849)</f>
        <v>4.1299999999999996E-4</v>
      </c>
      <c r="AZ849" s="52" t="str">
        <f>IF(参照!F849="","",参照!F849)</f>
        <v>(株)織戸組</v>
      </c>
      <c r="BA849" s="52" t="str">
        <f>IF(参照!G849="","",参照!G849)</f>
        <v>(株)織戸組_メニューB(残差)</v>
      </c>
      <c r="BB849" s="52">
        <f t="shared" si="44"/>
        <v>0.41299999999999998</v>
      </c>
      <c r="BD849" s="52" t="str">
        <f>IF(参照!L849="","",参照!L849)</f>
        <v/>
      </c>
    </row>
    <row r="850" spans="47:56">
      <c r="AU850" s="52" t="str">
        <f>IF(参照!A850="","",参照!A850)</f>
        <v/>
      </c>
      <c r="AV850" s="52" t="str">
        <f>IF(参照!B850="","",参照!B850)</f>
        <v/>
      </c>
      <c r="AW850" s="52" t="str">
        <f>IF(参照!C850="","",参照!C850)</f>
        <v/>
      </c>
      <c r="AX850" s="52" t="str">
        <f>IF(参照!D850="","",参照!D850)</f>
        <v>(参考値)事業者全体</v>
      </c>
      <c r="AY850" s="52">
        <f>IF(参照!E850="","",参照!E850)</f>
        <v>4.4900000000000002E-4</v>
      </c>
      <c r="AZ850" s="52" t="str">
        <f>IF(参照!F850="","",参照!F850)</f>
        <v>(株)織戸組</v>
      </c>
      <c r="BA850" s="52" t="str">
        <f>IF(参照!G850="","",参照!G850)</f>
        <v>(株)織戸組_(参考値)事業者全体</v>
      </c>
      <c r="BB850" s="52">
        <f t="shared" si="44"/>
        <v>0.44900000000000001</v>
      </c>
      <c r="BD850" s="52" t="str">
        <f>IF(参照!L850="","",参照!L850)</f>
        <v/>
      </c>
    </row>
    <row r="851" spans="47:56">
      <c r="AU851" s="52" t="str">
        <f>IF(参照!A851="","",参照!A851)</f>
        <v>A0514</v>
      </c>
      <c r="AV851" s="52" t="str">
        <f>IF(参照!B851="","",参照!B851)</f>
        <v>ふかやｅパワー(株)</v>
      </c>
      <c r="AW851" s="52">
        <f>IF(参照!C851="","",参照!C851)</f>
        <v>4.5199999999999998E-4</v>
      </c>
      <c r="AX851" s="52" t="str">
        <f>IF(参照!D851="","",参照!D851)</f>
        <v>メニューA</v>
      </c>
      <c r="AY851" s="52">
        <f>IF(参照!E851="","",参照!E851)</f>
        <v>0</v>
      </c>
      <c r="AZ851" s="52" t="str">
        <f>IF(参照!F851="","",参照!F851)</f>
        <v>ふかやｅパワー(株)</v>
      </c>
      <c r="BA851" s="52" t="str">
        <f>IF(参照!G851="","",参照!G851)</f>
        <v>ふかやｅパワー(株)_メニューA</v>
      </c>
      <c r="BB851" s="52">
        <f t="shared" si="44"/>
        <v>0</v>
      </c>
      <c r="BD851" s="52" t="str">
        <f>IF(参照!L851="","",参照!L851)</f>
        <v/>
      </c>
    </row>
    <row r="852" spans="47:56">
      <c r="AU852" s="52" t="str">
        <f>IF(参照!A852="","",参照!A852)</f>
        <v/>
      </c>
      <c r="AV852" s="52" t="str">
        <f>IF(参照!B852="","",参照!B852)</f>
        <v/>
      </c>
      <c r="AW852" s="52" t="str">
        <f>IF(参照!C852="","",参照!C852)</f>
        <v/>
      </c>
      <c r="AX852" s="52" t="str">
        <f>IF(参照!D852="","",参照!D852)</f>
        <v>メニューB(残差)</v>
      </c>
      <c r="AY852" s="52">
        <f>IF(参照!E852="","",参照!E852)</f>
        <v>3.9899999999999999E-4</v>
      </c>
      <c r="AZ852" s="52" t="str">
        <f>IF(参照!F852="","",参照!F852)</f>
        <v>ふかやｅパワー(株)</v>
      </c>
      <c r="BA852" s="52" t="str">
        <f>IF(参照!G852="","",参照!G852)</f>
        <v>ふかやｅパワー(株)_メニューB(残差)</v>
      </c>
      <c r="BB852" s="52">
        <f t="shared" si="44"/>
        <v>0.39900000000000002</v>
      </c>
      <c r="BD852" s="52" t="str">
        <f>IF(参照!L852="","",参照!L852)</f>
        <v/>
      </c>
    </row>
    <row r="853" spans="47:56">
      <c r="AU853" s="52" t="str">
        <f>IF(参照!A853="","",参照!A853)</f>
        <v/>
      </c>
      <c r="AV853" s="52" t="str">
        <f>IF(参照!B853="","",参照!B853)</f>
        <v/>
      </c>
      <c r="AW853" s="52" t="str">
        <f>IF(参照!C853="","",参照!C853)</f>
        <v/>
      </c>
      <c r="AX853" s="52" t="str">
        <f>IF(参照!D853="","",参照!D853)</f>
        <v>(参考値)事業者全体</v>
      </c>
      <c r="AY853" s="52">
        <f>IF(参照!E853="","",参照!E853)</f>
        <v>4.2900000000000002E-4</v>
      </c>
      <c r="AZ853" s="52" t="str">
        <f>IF(参照!F853="","",参照!F853)</f>
        <v>ふかやｅパワー(株)</v>
      </c>
      <c r="BA853" s="52" t="str">
        <f>IF(参照!G853="","",参照!G853)</f>
        <v>ふかやｅパワー(株)_(参考値)事業者全体</v>
      </c>
      <c r="BB853" s="52">
        <f t="shared" si="44"/>
        <v>0.42899999999999999</v>
      </c>
      <c r="BD853" s="52" t="str">
        <f>IF(参照!L853="","",参照!L853)</f>
        <v/>
      </c>
    </row>
    <row r="854" spans="47:56">
      <c r="AU854" s="52" t="str">
        <f>IF(参照!A854="","",参照!A854)</f>
        <v>A0515</v>
      </c>
      <c r="AV854" s="52" t="str">
        <f>IF(参照!B854="","",参照!B854)</f>
        <v>(株)Ｌｉｎｋ　Ｌｉｆｅ</v>
      </c>
      <c r="AW854" s="52">
        <f>IF(参照!C854="","",参照!C854)</f>
        <v>5.1599999999999997E-4</v>
      </c>
      <c r="AX854" s="52" t="str">
        <f>IF(参照!D854="","",参照!D854)</f>
        <v/>
      </c>
      <c r="AY854" s="52">
        <f>IF(参照!E854="","",参照!E854)</f>
        <v>5.31E-4</v>
      </c>
      <c r="AZ854" s="52" t="str">
        <f>IF(参照!F854="","",参照!F854)</f>
        <v>(株)Ｌｉｎｋ　Ｌｉｆｅ</v>
      </c>
      <c r="BA854" s="52" t="str">
        <f>IF(参照!G854="","",参照!G854)</f>
        <v>(株)Ｌｉｎｋ　Ｌｉｆｅ_</v>
      </c>
      <c r="BB854" s="52">
        <f t="shared" si="44"/>
        <v>0.53100000000000003</v>
      </c>
      <c r="BD854" s="52" t="str">
        <f>IF(参照!L854="","",参照!L854)</f>
        <v/>
      </c>
    </row>
    <row r="855" spans="47:56">
      <c r="AU855" s="52" t="str">
        <f>IF(参照!A855="","",参照!A855)</f>
        <v>A0518</v>
      </c>
      <c r="AV855" s="52" t="str">
        <f>IF(参照!B855="","",参照!B855)</f>
        <v>(株)グローバルキャスト</v>
      </c>
      <c r="AW855" s="52">
        <f>IF(参照!C855="","",参照!C855)</f>
        <v>3.7399999999999998E-4</v>
      </c>
      <c r="AX855" s="52" t="str">
        <f>IF(参照!D855="","",参照!D855)</f>
        <v/>
      </c>
      <c r="AY855" s="52">
        <f>IF(参照!E855="","",参照!E855)</f>
        <v>3.1800000000000003E-4</v>
      </c>
      <c r="AZ855" s="52" t="str">
        <f>IF(参照!F855="","",参照!F855)</f>
        <v>(株)グローバルキャスト</v>
      </c>
      <c r="BA855" s="52" t="str">
        <f>IF(参照!G855="","",参照!G855)</f>
        <v>(株)グローバルキャスト_</v>
      </c>
      <c r="BB855" s="52">
        <f t="shared" si="44"/>
        <v>0.318</v>
      </c>
      <c r="BD855" s="52" t="str">
        <f>IF(参照!L855="","",参照!L855)</f>
        <v/>
      </c>
    </row>
    <row r="856" spans="47:56">
      <c r="AU856" s="52" t="str">
        <f>IF(参照!A856="","",参照!A856)</f>
        <v>A0519</v>
      </c>
      <c r="AV856" s="52" t="str">
        <f>IF(参照!B856="","",参照!B856)</f>
        <v>日本エネルギー総合システム(株)</v>
      </c>
      <c r="AW856" s="52">
        <f>IF(参照!C856="","",参照!C856)</f>
        <v>5.0000000000000001E-4</v>
      </c>
      <c r="AX856" s="52" t="str">
        <f>IF(参照!D856="","",参照!D856)</f>
        <v>メニューA</v>
      </c>
      <c r="AY856" s="52">
        <f>IF(参照!E856="","",参照!E856)</f>
        <v>0</v>
      </c>
      <c r="AZ856" s="52" t="str">
        <f>IF(参照!F856="","",参照!F856)</f>
        <v>日本エネルギー総合システム(株)</v>
      </c>
      <c r="BA856" s="52" t="str">
        <f>IF(参照!G856="","",参照!G856)</f>
        <v>日本エネルギー総合システム(株)_メニューA</v>
      </c>
      <c r="BB856" s="52">
        <f t="shared" si="44"/>
        <v>0</v>
      </c>
      <c r="BD856" s="52" t="str">
        <f>IF(参照!L856="","",参照!L856)</f>
        <v/>
      </c>
    </row>
    <row r="857" spans="47:56">
      <c r="AU857" s="52" t="str">
        <f>IF(参照!A857="","",参照!A857)</f>
        <v/>
      </c>
      <c r="AV857" s="52" t="str">
        <f>IF(参照!B857="","",参照!B857)</f>
        <v/>
      </c>
      <c r="AW857" s="52" t="str">
        <f>IF(参照!C857="","",参照!C857)</f>
        <v/>
      </c>
      <c r="AX857" s="52" t="str">
        <f>IF(参照!D857="","",参照!D857)</f>
        <v>メニューB(残差)</v>
      </c>
      <c r="AY857" s="52">
        <f>IF(参照!E857="","",参照!E857)</f>
        <v>4.7199999999999998E-4</v>
      </c>
      <c r="AZ857" s="52" t="str">
        <f>IF(参照!F857="","",参照!F857)</f>
        <v>日本エネルギー総合システム(株)</v>
      </c>
      <c r="BA857" s="52" t="str">
        <f>IF(参照!G857="","",参照!G857)</f>
        <v>日本エネルギー総合システム(株)_メニューB(残差)</v>
      </c>
      <c r="BB857" s="52">
        <f t="shared" si="44"/>
        <v>0.47199999999999998</v>
      </c>
      <c r="BD857" s="52" t="str">
        <f>IF(参照!L857="","",参照!L857)</f>
        <v/>
      </c>
    </row>
    <row r="858" spans="47:56">
      <c r="AU858" s="52" t="str">
        <f>IF(参照!A858="","",参照!A858)</f>
        <v/>
      </c>
      <c r="AV858" s="52" t="str">
        <f>IF(参照!B858="","",参照!B858)</f>
        <v/>
      </c>
      <c r="AW858" s="52" t="str">
        <f>IF(参照!C858="","",参照!C858)</f>
        <v/>
      </c>
      <c r="AX858" s="52" t="str">
        <f>IF(参照!D858="","",参照!D858)</f>
        <v>(参考値)事業者全体</v>
      </c>
      <c r="AY858" s="52">
        <f>IF(参照!E858="","",参照!E858)</f>
        <v>4.6200000000000001E-4</v>
      </c>
      <c r="AZ858" s="52" t="str">
        <f>IF(参照!F858="","",参照!F858)</f>
        <v>日本エネルギー総合システム(株)</v>
      </c>
      <c r="BA858" s="52" t="str">
        <f>IF(参照!G858="","",参照!G858)</f>
        <v>日本エネルギー総合システム(株)_(参考値)事業者全体</v>
      </c>
      <c r="BB858" s="52">
        <f t="shared" si="44"/>
        <v>0.46200000000000002</v>
      </c>
      <c r="BD858" s="52" t="str">
        <f>IF(参照!L858="","",参照!L858)</f>
        <v/>
      </c>
    </row>
    <row r="859" spans="47:56">
      <c r="AU859" s="52" t="str">
        <f>IF(参照!A859="","",参照!A859)</f>
        <v>A0520</v>
      </c>
      <c r="AV859" s="52" t="str">
        <f>IF(参照!B859="","",参照!B859)</f>
        <v>イワタニ東海(株)</v>
      </c>
      <c r="AW859" s="52">
        <f>IF(参照!C859="","",参照!C859)</f>
        <v>3.6400000000000001E-4</v>
      </c>
      <c r="AX859" s="52" t="str">
        <f>IF(参照!D859="","",参照!D859)</f>
        <v/>
      </c>
      <c r="AY859" s="52">
        <f>IF(参照!E859="","",参照!E859)</f>
        <v>3.0800000000000001E-4</v>
      </c>
      <c r="AZ859" s="52" t="str">
        <f>IF(参照!F859="","",参照!F859)</f>
        <v>イワタニ東海(株)</v>
      </c>
      <c r="BA859" s="52" t="str">
        <f>IF(参照!G859="","",参照!G859)</f>
        <v>イワタニ東海(株)_</v>
      </c>
      <c r="BB859" s="52">
        <f t="shared" si="44"/>
        <v>0.308</v>
      </c>
      <c r="BD859" s="52" t="str">
        <f>IF(参照!L859="","",参照!L859)</f>
        <v/>
      </c>
    </row>
    <row r="860" spans="47:56">
      <c r="AU860" s="52" t="str">
        <f>IF(参照!A860="","",参照!A860)</f>
        <v>A0522</v>
      </c>
      <c r="AV860" s="52" t="str">
        <f>IF(参照!B860="","",参照!B860)</f>
        <v>(株)デライトアップ</v>
      </c>
      <c r="AW860" s="52">
        <f>IF(参照!C860="","",参照!C860)</f>
        <v>4.75E-4</v>
      </c>
      <c r="AX860" s="52" t="str">
        <f>IF(参照!D860="","",参照!D860)</f>
        <v/>
      </c>
      <c r="AY860" s="52">
        <f>IF(参照!E860="","",参照!E860)</f>
        <v>4.64E-4</v>
      </c>
      <c r="AZ860" s="52" t="str">
        <f>IF(参照!F860="","",参照!F860)</f>
        <v>(株)デライトアップ</v>
      </c>
      <c r="BA860" s="52" t="str">
        <f>IF(参照!G860="","",参照!G860)</f>
        <v>(株)デライトアップ_</v>
      </c>
      <c r="BB860" s="52">
        <f t="shared" si="44"/>
        <v>0.46400000000000002</v>
      </c>
      <c r="BD860" s="52" t="str">
        <f>IF(参照!L860="","",参照!L860)</f>
        <v/>
      </c>
    </row>
    <row r="861" spans="47:56">
      <c r="AU861" s="52" t="str">
        <f>IF(参照!A861="","",参照!A861)</f>
        <v>A0525</v>
      </c>
      <c r="AV861" s="52" t="str">
        <f>IF(参照!B861="","",参照!B861)</f>
        <v>(株)ところざわ未来電力</v>
      </c>
      <c r="AW861" s="52">
        <f>IF(参照!C861="","",参照!C861)</f>
        <v>5.8E-5</v>
      </c>
      <c r="AX861" s="52" t="str">
        <f>IF(参照!D861="","",参照!D861)</f>
        <v>メニューA</v>
      </c>
      <c r="AY861" s="52">
        <f>IF(参照!E861="","",参照!E861)</f>
        <v>2.81E-4</v>
      </c>
      <c r="AZ861" s="52" t="str">
        <f>IF(参照!F861="","",参照!F861)</f>
        <v>(株)ところざわ未来電力</v>
      </c>
      <c r="BA861" s="52" t="str">
        <f>IF(参照!G861="","",参照!G861)</f>
        <v>(株)ところざわ未来電力_メニューA</v>
      </c>
      <c r="BB861" s="52">
        <f t="shared" si="44"/>
        <v>0.28100000000000003</v>
      </c>
      <c r="BD861" s="52" t="str">
        <f>IF(参照!L861="","",参照!L861)</f>
        <v/>
      </c>
    </row>
    <row r="862" spans="47:56">
      <c r="AU862" s="52" t="str">
        <f>IF(参照!A862="","",参照!A862)</f>
        <v/>
      </c>
      <c r="AV862" s="52" t="str">
        <f>IF(参照!B862="","",参照!B862)</f>
        <v/>
      </c>
      <c r="AW862" s="52" t="str">
        <f>IF(参照!C862="","",参照!C862)</f>
        <v/>
      </c>
      <c r="AX862" s="52" t="str">
        <f>IF(参照!D862="","",参照!D862)</f>
        <v>メニューB</v>
      </c>
      <c r="AY862" s="52">
        <f>IF(参照!E862="","",参照!E862)</f>
        <v>0</v>
      </c>
      <c r="AZ862" s="52" t="str">
        <f>IF(参照!F862="","",参照!F862)</f>
        <v>(株)ところざわ未来電力</v>
      </c>
      <c r="BA862" s="52" t="str">
        <f>IF(参照!G862="","",参照!G862)</f>
        <v>(株)ところざわ未来電力_メニューB</v>
      </c>
      <c r="BB862" s="52">
        <f t="shared" si="44"/>
        <v>0</v>
      </c>
      <c r="BD862" s="52" t="str">
        <f>IF(参照!L862="","",参照!L862)</f>
        <v/>
      </c>
    </row>
    <row r="863" spans="47:56">
      <c r="AU863" s="52" t="str">
        <f>IF(参照!A863="","",参照!A863)</f>
        <v/>
      </c>
      <c r="AV863" s="52" t="str">
        <f>IF(参照!B863="","",参照!B863)</f>
        <v/>
      </c>
      <c r="AW863" s="52" t="str">
        <f>IF(参照!C863="","",参照!C863)</f>
        <v/>
      </c>
      <c r="AX863" s="52" t="str">
        <f>IF(参照!D863="","",参照!D863)</f>
        <v>メニューC(残差)</v>
      </c>
      <c r="AY863" s="52">
        <f>IF(参照!E863="","",参照!E863)</f>
        <v>2.8100000000000005E-4</v>
      </c>
      <c r="AZ863" s="52" t="str">
        <f>IF(参照!F863="","",参照!F863)</f>
        <v>(株)ところざわ未来電力</v>
      </c>
      <c r="BA863" s="52" t="str">
        <f>IF(参照!G863="","",参照!G863)</f>
        <v>(株)ところざわ未来電力_メニューC(残差)</v>
      </c>
      <c r="BB863" s="52">
        <f t="shared" si="44"/>
        <v>0.28100000000000003</v>
      </c>
      <c r="BD863" s="52" t="str">
        <f>IF(参照!L863="","",参照!L863)</f>
        <v/>
      </c>
    </row>
    <row r="864" spans="47:56">
      <c r="AU864" s="52" t="str">
        <f>IF(参照!A864="","",参照!A864)</f>
        <v/>
      </c>
      <c r="AV864" s="52" t="str">
        <f>IF(参照!B864="","",参照!B864)</f>
        <v/>
      </c>
      <c r="AW864" s="52" t="str">
        <f>IF(参照!C864="","",参照!C864)</f>
        <v/>
      </c>
      <c r="AX864" s="52" t="str">
        <f>IF(参照!D864="","",参照!D864)</f>
        <v>(参考値)事業者全体</v>
      </c>
      <c r="AY864" s="52">
        <f>IF(参照!E864="","",参照!E864)</f>
        <v>3.1800000000000003E-4</v>
      </c>
      <c r="AZ864" s="52" t="str">
        <f>IF(参照!F864="","",参照!F864)</f>
        <v>(株)ところざわ未来電力</v>
      </c>
      <c r="BA864" s="52" t="str">
        <f>IF(参照!G864="","",参照!G864)</f>
        <v>(株)ところざわ未来電力_(参考値)事業者全体</v>
      </c>
      <c r="BB864" s="52">
        <f t="shared" si="44"/>
        <v>0.318</v>
      </c>
      <c r="BD864" s="52" t="str">
        <f>IF(参照!L864="","",参照!L864)</f>
        <v/>
      </c>
    </row>
    <row r="865" spans="47:56">
      <c r="AU865" s="52" t="str">
        <f>IF(参照!A865="","",参照!A865)</f>
        <v>A0526</v>
      </c>
      <c r="AV865" s="52" t="str">
        <f>IF(参照!B865="","",参照!B865)</f>
        <v>朝日ガスエナジー(株)</v>
      </c>
      <c r="AW865" s="52">
        <f>IF(参照!C865="","",参照!C865)</f>
        <v>3.6400000000000001E-4</v>
      </c>
      <c r="AX865" s="52" t="str">
        <f>IF(参照!D865="","",参照!D865)</f>
        <v/>
      </c>
      <c r="AY865" s="52">
        <f>IF(参照!E865="","",参照!E865)</f>
        <v>3.0800000000000001E-4</v>
      </c>
      <c r="AZ865" s="52" t="str">
        <f>IF(参照!F865="","",参照!F865)</f>
        <v>朝日ガスエナジー(株)</v>
      </c>
      <c r="BA865" s="52" t="str">
        <f>IF(参照!G865="","",参照!G865)</f>
        <v>朝日ガスエナジー(株)_</v>
      </c>
      <c r="BB865" s="52">
        <f t="shared" si="44"/>
        <v>0.308</v>
      </c>
      <c r="BD865" s="52" t="str">
        <f>IF(参照!L865="","",参照!L865)</f>
        <v/>
      </c>
    </row>
    <row r="866" spans="47:56">
      <c r="AU866" s="52" t="str">
        <f>IF(参照!A866="","",参照!A866)</f>
        <v>A0528</v>
      </c>
      <c r="AV866" s="52" t="str">
        <f>IF(参照!B866="","",参照!B866)</f>
        <v>(株)エネファント</v>
      </c>
      <c r="AW866" s="52">
        <f>IF(参照!C866="","",参照!C866)</f>
        <v>4.6299999999999998E-4</v>
      </c>
      <c r="AX866" s="52" t="str">
        <f>IF(参照!D866="","",参照!D866)</f>
        <v>メニューA</v>
      </c>
      <c r="AY866" s="52">
        <f>IF(参照!E866="","",参照!E866)</f>
        <v>0</v>
      </c>
      <c r="AZ866" s="52" t="str">
        <f>IF(参照!F866="","",参照!F866)</f>
        <v>(株)エネファント</v>
      </c>
      <c r="BA866" s="52" t="str">
        <f>IF(参照!G866="","",参照!G866)</f>
        <v>(株)エネファント_メニューA</v>
      </c>
      <c r="BB866" s="52">
        <f t="shared" si="44"/>
        <v>0</v>
      </c>
      <c r="BD866" s="52" t="str">
        <f>IF(参照!L866="","",参照!L866)</f>
        <v/>
      </c>
    </row>
    <row r="867" spans="47:56">
      <c r="AU867" s="52" t="str">
        <f>IF(参照!A867="","",参照!A867)</f>
        <v/>
      </c>
      <c r="AV867" s="52" t="str">
        <f>IF(参照!B867="","",参照!B867)</f>
        <v/>
      </c>
      <c r="AW867" s="52" t="str">
        <f>IF(参照!C867="","",参照!C867)</f>
        <v/>
      </c>
      <c r="AX867" s="52" t="str">
        <f>IF(参照!D867="","",参照!D867)</f>
        <v>メニューB</v>
      </c>
      <c r="AY867" s="52">
        <f>IF(参照!E867="","",参照!E867)</f>
        <v>0</v>
      </c>
      <c r="AZ867" s="52" t="str">
        <f>IF(参照!F867="","",参照!F867)</f>
        <v>(株)エネファント</v>
      </c>
      <c r="BA867" s="52" t="str">
        <f>IF(参照!G867="","",参照!G867)</f>
        <v>(株)エネファント_メニューB</v>
      </c>
      <c r="BB867" s="52">
        <f t="shared" si="44"/>
        <v>0</v>
      </c>
      <c r="BD867" s="52" t="str">
        <f>IF(参照!L867="","",参照!L867)</f>
        <v/>
      </c>
    </row>
    <row r="868" spans="47:56">
      <c r="AU868" s="52" t="str">
        <f>IF(参照!A868="","",参照!A868)</f>
        <v/>
      </c>
      <c r="AV868" s="52" t="str">
        <f>IF(参照!B868="","",参照!B868)</f>
        <v/>
      </c>
      <c r="AW868" s="52" t="str">
        <f>IF(参照!C868="","",参照!C868)</f>
        <v/>
      </c>
      <c r="AX868" s="52" t="str">
        <f>IF(参照!D868="","",参照!D868)</f>
        <v>メニューC(残差)</v>
      </c>
      <c r="AY868" s="52">
        <f>IF(参照!E868="","",参照!E868)</f>
        <v>4.6100000000000004E-4</v>
      </c>
      <c r="AZ868" s="52" t="str">
        <f>IF(参照!F868="","",参照!F868)</f>
        <v>(株)エネファント</v>
      </c>
      <c r="BA868" s="52" t="str">
        <f>IF(参照!G868="","",参照!G868)</f>
        <v>(株)エネファント_メニューC(残差)</v>
      </c>
      <c r="BB868" s="52">
        <f t="shared" si="44"/>
        <v>0.46100000000000002</v>
      </c>
      <c r="BD868" s="52" t="str">
        <f>IF(参照!L868="","",参照!L868)</f>
        <v/>
      </c>
    </row>
    <row r="869" spans="47:56">
      <c r="AU869" s="52" t="str">
        <f>IF(参照!A869="","",参照!A869)</f>
        <v/>
      </c>
      <c r="AV869" s="52" t="str">
        <f>IF(参照!B869="","",参照!B869)</f>
        <v/>
      </c>
      <c r="AW869" s="52" t="str">
        <f>IF(参照!C869="","",参照!C869)</f>
        <v/>
      </c>
      <c r="AX869" s="52" t="str">
        <f>IF(参照!D869="","",参照!D869)</f>
        <v>(参考値)事業者全体</v>
      </c>
      <c r="AY869" s="52">
        <f>IF(参照!E869="","",参照!E869)</f>
        <v>5.0100000000000003E-4</v>
      </c>
      <c r="AZ869" s="52" t="str">
        <f>IF(参照!F869="","",参照!F869)</f>
        <v>(株)エネファント</v>
      </c>
      <c r="BA869" s="52" t="str">
        <f>IF(参照!G869="","",参照!G869)</f>
        <v>(株)エネファント_(参考値)事業者全体</v>
      </c>
      <c r="BB869" s="52">
        <f t="shared" si="44"/>
        <v>0.501</v>
      </c>
      <c r="BD869" s="52" t="str">
        <f>IF(参照!L869="","",参照!L869)</f>
        <v/>
      </c>
    </row>
    <row r="870" spans="47:56">
      <c r="AU870" s="52" t="str">
        <f>IF(参照!A870="","",参照!A870)</f>
        <v>A0529</v>
      </c>
      <c r="AV870" s="52" t="str">
        <f>IF(参照!B870="","",参照!B870)</f>
        <v>(株)エスエナジー</v>
      </c>
      <c r="AW870" s="52">
        <f>IF(参照!C870="","",参照!C870)</f>
        <v>4.7800000000000002E-4</v>
      </c>
      <c r="AX870" s="52" t="str">
        <f>IF(参照!D870="","",参照!D870)</f>
        <v/>
      </c>
      <c r="AY870" s="52">
        <f>IF(参照!E870="","",参照!E870)</f>
        <v>5.22E-4</v>
      </c>
      <c r="AZ870" s="52" t="str">
        <f>IF(参照!F870="","",参照!F870)</f>
        <v>(株)エスエナジー</v>
      </c>
      <c r="BA870" s="52" t="str">
        <f>IF(参照!G870="","",参照!G870)</f>
        <v>(株)エスエナジー_</v>
      </c>
      <c r="BB870" s="52">
        <f t="shared" si="44"/>
        <v>0.52200000000000002</v>
      </c>
      <c r="BD870" s="52" t="str">
        <f>IF(参照!L870="","",参照!L870)</f>
        <v/>
      </c>
    </row>
    <row r="871" spans="47:56">
      <c r="AU871" s="52" t="str">
        <f>IF(参照!A871="","",参照!A871)</f>
        <v>A0532</v>
      </c>
      <c r="AV871" s="52" t="str">
        <f>IF(参照!B871="","",参照!B871)</f>
        <v>(株)Ｍｐｏｗｅｒ</v>
      </c>
      <c r="AW871" s="52">
        <f>IF(参照!C871="","",参照!C871)</f>
        <v>3.8499999999999998E-4</v>
      </c>
      <c r="AX871" s="52" t="str">
        <f>IF(参照!D871="","",参照!D871)</f>
        <v/>
      </c>
      <c r="AY871" s="52">
        <f>IF(参照!E871="","",参照!E871)</f>
        <v>3.7199999999999999E-4</v>
      </c>
      <c r="AZ871" s="52" t="str">
        <f>IF(参照!F871="","",参照!F871)</f>
        <v>(株)Ｍｐｏｗｅｒ</v>
      </c>
      <c r="BA871" s="52" t="str">
        <f>IF(参照!G871="","",参照!G871)</f>
        <v>(株)Ｍｐｏｗｅｒ_</v>
      </c>
      <c r="BB871" s="52">
        <f t="shared" si="44"/>
        <v>0.372</v>
      </c>
      <c r="BD871" s="52" t="str">
        <f>IF(参照!L871="","",参照!L871)</f>
        <v/>
      </c>
    </row>
    <row r="872" spans="47:56">
      <c r="AU872" s="52" t="str">
        <f>IF(参照!A872="","",参照!A872)</f>
        <v>A0533</v>
      </c>
      <c r="AV872" s="52" t="str">
        <f>IF(参照!B872="","",参照!B872)</f>
        <v>秩父新電力(株)</v>
      </c>
      <c r="AW872" s="52">
        <f>IF(参照!C872="","",参照!C872)</f>
        <v>3.1399999999999999E-4</v>
      </c>
      <c r="AX872" s="52" t="str">
        <f>IF(参照!D872="","",参照!D872)</f>
        <v>メニューA</v>
      </c>
      <c r="AY872" s="52">
        <f>IF(参照!E872="","",参照!E872)</f>
        <v>0</v>
      </c>
      <c r="AZ872" s="52" t="str">
        <f>IF(参照!F872="","",参照!F872)</f>
        <v>秩父新電力(株)</v>
      </c>
      <c r="BA872" s="52" t="str">
        <f>IF(参照!G872="","",参照!G872)</f>
        <v>秩父新電力(株)_メニューA</v>
      </c>
      <c r="BB872" s="52">
        <f t="shared" si="44"/>
        <v>0</v>
      </c>
      <c r="BD872" s="52" t="str">
        <f>IF(参照!L872="","",参照!L872)</f>
        <v/>
      </c>
    </row>
    <row r="873" spans="47:56">
      <c r="AU873" s="52" t="str">
        <f>IF(参照!A873="","",参照!A873)</f>
        <v/>
      </c>
      <c r="AV873" s="52" t="str">
        <f>IF(参照!B873="","",参照!B873)</f>
        <v/>
      </c>
      <c r="AW873" s="52" t="str">
        <f>IF(参照!C873="","",参照!C873)</f>
        <v/>
      </c>
      <c r="AX873" s="52" t="str">
        <f>IF(参照!D873="","",参照!D873)</f>
        <v>メニューB</v>
      </c>
      <c r="AY873" s="52">
        <f>IF(参照!E873="","",参照!E873)</f>
        <v>0</v>
      </c>
      <c r="AZ873" s="52" t="str">
        <f>IF(参照!F873="","",参照!F873)</f>
        <v>秩父新電力(株)</v>
      </c>
      <c r="BA873" s="52" t="str">
        <f>IF(参照!G873="","",参照!G873)</f>
        <v>秩父新電力(株)_メニューB</v>
      </c>
      <c r="BB873" s="52">
        <f t="shared" si="44"/>
        <v>0</v>
      </c>
      <c r="BD873" s="52" t="str">
        <f>IF(参照!L873="","",参照!L873)</f>
        <v/>
      </c>
    </row>
    <row r="874" spans="47:56">
      <c r="AU874" s="52" t="str">
        <f>IF(参照!A874="","",参照!A874)</f>
        <v/>
      </c>
      <c r="AV874" s="52" t="str">
        <f>IF(参照!B874="","",参照!B874)</f>
        <v/>
      </c>
      <c r="AW874" s="52" t="str">
        <f>IF(参照!C874="","",参照!C874)</f>
        <v/>
      </c>
      <c r="AX874" s="52" t="str">
        <f>IF(参照!D874="","",参照!D874)</f>
        <v>メニューC</v>
      </c>
      <c r="AY874" s="52">
        <f>IF(参照!E874="","",参照!E874)</f>
        <v>2.99E-4</v>
      </c>
      <c r="AZ874" s="52" t="str">
        <f>IF(参照!F874="","",参照!F874)</f>
        <v>秩父新電力(株)</v>
      </c>
      <c r="BA874" s="52" t="str">
        <f>IF(参照!G874="","",参照!G874)</f>
        <v>秩父新電力(株)_メニューC</v>
      </c>
      <c r="BB874" s="52">
        <f t="shared" si="44"/>
        <v>0.29899999999999999</v>
      </c>
      <c r="BD874" s="52" t="str">
        <f>IF(参照!L874="","",参照!L874)</f>
        <v/>
      </c>
    </row>
    <row r="875" spans="47:56">
      <c r="AU875" s="52" t="str">
        <f>IF(参照!A875="","",参照!A875)</f>
        <v/>
      </c>
      <c r="AV875" s="52" t="str">
        <f>IF(参照!B875="","",参照!B875)</f>
        <v/>
      </c>
      <c r="AW875" s="52" t="str">
        <f>IF(参照!C875="","",参照!C875)</f>
        <v/>
      </c>
      <c r="AX875" s="52" t="str">
        <f>IF(参照!D875="","",参照!D875)</f>
        <v>メニューD(残差)</v>
      </c>
      <c r="AY875" s="52">
        <f>IF(参照!E875="","",参照!E875)</f>
        <v>3.3300000000000002E-4</v>
      </c>
      <c r="AZ875" s="52" t="str">
        <f>IF(参照!F875="","",参照!F875)</f>
        <v>秩父新電力(株)</v>
      </c>
      <c r="BA875" s="52" t="str">
        <f>IF(参照!G875="","",参照!G875)</f>
        <v>秩父新電力(株)_メニューD(残差)</v>
      </c>
      <c r="BB875" s="52">
        <f t="shared" si="44"/>
        <v>0.33300000000000002</v>
      </c>
      <c r="BD875" s="52" t="str">
        <f>IF(参照!L875="","",参照!L875)</f>
        <v/>
      </c>
    </row>
    <row r="876" spans="47:56">
      <c r="AU876" s="52" t="str">
        <f>IF(参照!A876="","",参照!A876)</f>
        <v/>
      </c>
      <c r="AV876" s="52" t="str">
        <f>IF(参照!B876="","",参照!B876)</f>
        <v/>
      </c>
      <c r="AW876" s="52" t="str">
        <f>IF(参照!C876="","",参照!C876)</f>
        <v/>
      </c>
      <c r="AX876" s="52" t="str">
        <f>IF(参照!D876="","",参照!D876)</f>
        <v>(参考値)事業者全体</v>
      </c>
      <c r="AY876" s="52">
        <f>IF(参照!E876="","",参照!E876)</f>
        <v>2.9399999999999999E-4</v>
      </c>
      <c r="AZ876" s="52" t="str">
        <f>IF(参照!F876="","",参照!F876)</f>
        <v>秩父新電力(株)</v>
      </c>
      <c r="BA876" s="52" t="str">
        <f>IF(参照!G876="","",参照!G876)</f>
        <v>秩父新電力(株)_(参考値)事業者全体</v>
      </c>
      <c r="BB876" s="52">
        <f t="shared" si="44"/>
        <v>0.29399999999999998</v>
      </c>
      <c r="BD876" s="52" t="str">
        <f>IF(参照!L876="","",参照!L876)</f>
        <v/>
      </c>
    </row>
    <row r="877" spans="47:56">
      <c r="AU877" s="52" t="str">
        <f>IF(参照!A877="","",参照!A877)</f>
        <v>A0534</v>
      </c>
      <c r="AV877" s="52" t="str">
        <f>IF(参照!B877="","",参照!B877)</f>
        <v>みよしエナジー(株)</v>
      </c>
      <c r="AW877" s="52">
        <f>IF(参照!C877="","",参照!C877)</f>
        <v>2.33E-4</v>
      </c>
      <c r="AX877" s="52" t="str">
        <f>IF(参照!D877="","",参照!D877)</f>
        <v/>
      </c>
      <c r="AY877" s="52">
        <f>IF(参照!E877="","",参照!E877)</f>
        <v>4.9399999999999997E-4</v>
      </c>
      <c r="AZ877" s="52" t="str">
        <f>IF(参照!F877="","",参照!F877)</f>
        <v>みよしエナジー(株)</v>
      </c>
      <c r="BA877" s="52" t="str">
        <f>IF(参照!G877="","",参照!G877)</f>
        <v>みよしエナジー(株)_</v>
      </c>
      <c r="BB877" s="52">
        <f t="shared" si="44"/>
        <v>0.49399999999999999</v>
      </c>
      <c r="BD877" s="52" t="str">
        <f>IF(参照!L877="","",参照!L877)</f>
        <v/>
      </c>
    </row>
    <row r="878" spans="47:56">
      <c r="AU878" s="52" t="str">
        <f>IF(参照!A878="","",参照!A878)</f>
        <v>A0536</v>
      </c>
      <c r="AV878" s="52" t="str">
        <f>IF(参照!B878="","",参照!B878)</f>
        <v>東日本ガス(株)</v>
      </c>
      <c r="AW878" s="52">
        <f>IF(参照!C878="","",参照!C878)</f>
        <v>4.9299999999999995E-4</v>
      </c>
      <c r="AX878" s="52" t="str">
        <f>IF(参照!D878="","",参照!D878)</f>
        <v/>
      </c>
      <c r="AY878" s="52">
        <f>IF(参照!E878="","",参照!E878)</f>
        <v>4.3600000000000008E-4</v>
      </c>
      <c r="AZ878" s="52" t="str">
        <f>IF(参照!F878="","",参照!F878)</f>
        <v>東日本ガス(株)</v>
      </c>
      <c r="BA878" s="52" t="str">
        <f>IF(参照!G878="","",参照!G878)</f>
        <v>東日本ガス(株)_</v>
      </c>
      <c r="BB878" s="52">
        <f t="shared" si="44"/>
        <v>0.43600000000000005</v>
      </c>
      <c r="BD878" s="52" t="str">
        <f>IF(参照!L878="","",参照!L878)</f>
        <v/>
      </c>
    </row>
    <row r="879" spans="47:56">
      <c r="AU879" s="52" t="str">
        <f>IF(参照!A879="","",参照!A879)</f>
        <v>A0537</v>
      </c>
      <c r="AV879" s="52" t="str">
        <f>IF(参照!B879="","",参照!B879)</f>
        <v>東彩ガス(株)</v>
      </c>
      <c r="AW879" s="52">
        <f>IF(参照!C879="","",参照!C879)</f>
        <v>4.9299999999999995E-4</v>
      </c>
      <c r="AX879" s="52" t="str">
        <f>IF(参照!D879="","",参照!D879)</f>
        <v>メニューA</v>
      </c>
      <c r="AY879" s="52">
        <f>IF(参照!E879="","",参照!E879)</f>
        <v>0</v>
      </c>
      <c r="AZ879" s="52" t="str">
        <f>IF(参照!F879="","",参照!F879)</f>
        <v>東彩ガス(株)</v>
      </c>
      <c r="BA879" s="52" t="str">
        <f>IF(参照!G879="","",参照!G879)</f>
        <v>東彩ガス(株)_メニューA</v>
      </c>
      <c r="BB879" s="52">
        <f t="shared" si="44"/>
        <v>0</v>
      </c>
      <c r="BD879" s="52" t="str">
        <f>IF(参照!L879="","",参照!L879)</f>
        <v/>
      </c>
    </row>
    <row r="880" spans="47:56">
      <c r="AU880" s="52" t="str">
        <f>IF(参照!A880="","",参照!A880)</f>
        <v/>
      </c>
      <c r="AV880" s="52" t="str">
        <f>IF(参照!B880="","",参照!B880)</f>
        <v/>
      </c>
      <c r="AW880" s="52" t="str">
        <f>IF(参照!C880="","",参照!C880)</f>
        <v/>
      </c>
      <c r="AX880" s="52" t="str">
        <f>IF(参照!D880="","",参照!D880)</f>
        <v>メニューB(残差)</v>
      </c>
      <c r="AY880" s="52">
        <f>IF(参照!E880="","",参照!E880)</f>
        <v>4.37E-4</v>
      </c>
      <c r="AZ880" s="52" t="str">
        <f>IF(参照!F880="","",参照!F880)</f>
        <v>東彩ガス(株)</v>
      </c>
      <c r="BA880" s="52" t="str">
        <f>IF(参照!G880="","",参照!G880)</f>
        <v>東彩ガス(株)_メニューB(残差)</v>
      </c>
      <c r="BB880" s="52">
        <f t="shared" si="44"/>
        <v>0.437</v>
      </c>
      <c r="BD880" s="52" t="str">
        <f>IF(参照!L880="","",参照!L880)</f>
        <v/>
      </c>
    </row>
    <row r="881" spans="47:56">
      <c r="AU881" s="52" t="str">
        <f>IF(参照!A881="","",参照!A881)</f>
        <v/>
      </c>
      <c r="AV881" s="52" t="str">
        <f>IF(参照!B881="","",参照!B881)</f>
        <v/>
      </c>
      <c r="AW881" s="52" t="str">
        <f>IF(参照!C881="","",参照!C881)</f>
        <v/>
      </c>
      <c r="AX881" s="52" t="str">
        <f>IF(参照!D881="","",参照!D881)</f>
        <v>(参考値)事業者全体</v>
      </c>
      <c r="AY881" s="52">
        <f>IF(参照!E881="","",参照!E881)</f>
        <v>4.9399999999999997E-4</v>
      </c>
      <c r="AZ881" s="52" t="str">
        <f>IF(参照!F881="","",参照!F881)</f>
        <v>東彩ガス(株)</v>
      </c>
      <c r="BA881" s="52" t="str">
        <f>IF(参照!G881="","",参照!G881)</f>
        <v>東彩ガス(株)_(参考値)事業者全体</v>
      </c>
      <c r="BB881" s="52">
        <f t="shared" si="44"/>
        <v>0.49399999999999999</v>
      </c>
      <c r="BD881" s="52" t="str">
        <f>IF(参照!L881="","",参照!L881)</f>
        <v/>
      </c>
    </row>
    <row r="882" spans="47:56">
      <c r="AU882" s="52" t="str">
        <f>IF(参照!A882="","",参照!A882)</f>
        <v>A0538</v>
      </c>
      <c r="AV882" s="52" t="str">
        <f>IF(参照!B882="","",参照!B882)</f>
        <v>綿半パートナーズ(株)</v>
      </c>
      <c r="AW882" s="52">
        <f>IF(参照!C882="","",参照!C882)</f>
        <v>5.1199999999999998E-4</v>
      </c>
      <c r="AX882" s="52" t="str">
        <f>IF(参照!D882="","",参照!D882)</f>
        <v/>
      </c>
      <c r="AY882" s="52">
        <f>IF(参照!E882="","",参照!E882)</f>
        <v>5.5999999999999995E-4</v>
      </c>
      <c r="AZ882" s="52" t="str">
        <f>IF(参照!F882="","",参照!F882)</f>
        <v>綿半パートナーズ(株)</v>
      </c>
      <c r="BA882" s="52" t="str">
        <f>IF(参照!G882="","",参照!G882)</f>
        <v>綿半パートナーズ(株)_</v>
      </c>
      <c r="BB882" s="52">
        <f t="shared" si="44"/>
        <v>0.55999999999999994</v>
      </c>
      <c r="BD882" s="52" t="str">
        <f>IF(参照!L882="","",参照!L882)</f>
        <v/>
      </c>
    </row>
    <row r="883" spans="47:56">
      <c r="AU883" s="52" t="str">
        <f>IF(参照!A883="","",参照!A883)</f>
        <v>A0539</v>
      </c>
      <c r="AV883" s="52" t="str">
        <f>IF(参照!B883="","",参照!B883)</f>
        <v>(株)ｋａｒｃｈ</v>
      </c>
      <c r="AW883" s="52">
        <f>IF(参照!C883="","",参照!C883)</f>
        <v>1.01E-4</v>
      </c>
      <c r="AX883" s="52" t="str">
        <f>IF(参照!D883="","",参照!D883)</f>
        <v/>
      </c>
      <c r="AY883" s="52">
        <f>IF(参照!E883="","",参照!E883)</f>
        <v>4.0700000000000003E-4</v>
      </c>
      <c r="AZ883" s="52" t="str">
        <f>IF(参照!F883="","",参照!F883)</f>
        <v>(株)ｋａｒｃｈ</v>
      </c>
      <c r="BA883" s="52" t="str">
        <f>IF(参照!G883="","",参照!G883)</f>
        <v>(株)ｋａｒｃｈ_</v>
      </c>
      <c r="BB883" s="52">
        <f t="shared" si="44"/>
        <v>0.40700000000000003</v>
      </c>
      <c r="BD883" s="52" t="str">
        <f>IF(参照!L883="","",参照!L883)</f>
        <v/>
      </c>
    </row>
    <row r="884" spans="47:56">
      <c r="AU884" s="52" t="str">
        <f>IF(参照!A884="","",参照!A884)</f>
        <v>A0542</v>
      </c>
      <c r="AV884" s="52" t="str">
        <f>IF(参照!B884="","",参照!B884)</f>
        <v>森の灯り(株)</v>
      </c>
      <c r="AW884" s="52">
        <f>IF(参照!C884="","",参照!C884)</f>
        <v>5.0699999999999996E-4</v>
      </c>
      <c r="AX884" s="52" t="str">
        <f>IF(参照!D884="","",参照!D884)</f>
        <v/>
      </c>
      <c r="AY884" s="52">
        <f>IF(参照!E884="","",参照!E884)</f>
        <v>5.4199999999999995E-4</v>
      </c>
      <c r="AZ884" s="52" t="str">
        <f>IF(参照!F884="","",参照!F884)</f>
        <v>森の灯り(株)</v>
      </c>
      <c r="BA884" s="52" t="str">
        <f>IF(参照!G884="","",参照!G884)</f>
        <v>森の灯り(株)_</v>
      </c>
      <c r="BB884" s="52">
        <f t="shared" si="44"/>
        <v>0.54199999999999993</v>
      </c>
      <c r="BD884" s="52" t="str">
        <f>IF(参照!L884="","",参照!L884)</f>
        <v/>
      </c>
    </row>
    <row r="885" spans="47:56">
      <c r="AU885" s="52" t="str">
        <f>IF(参照!A885="","",参照!A885)</f>
        <v>A0543</v>
      </c>
      <c r="AV885" s="52" t="str">
        <f>IF(参照!B885="","",参照!B885)</f>
        <v>(株)かみでん里山公社</v>
      </c>
      <c r="AW885" s="52">
        <f>IF(参照!C885="","",参照!C885)</f>
        <v>3.2600000000000001E-4</v>
      </c>
      <c r="AX885" s="52" t="str">
        <f>IF(参照!D885="","",参照!D885)</f>
        <v/>
      </c>
      <c r="AY885" s="52">
        <f>IF(参照!E885="","",参照!E885)</f>
        <v>4.6900000000000002E-4</v>
      </c>
      <c r="AZ885" s="52" t="str">
        <f>IF(参照!F885="","",参照!F885)</f>
        <v>(株)かみでん里山公社</v>
      </c>
      <c r="BA885" s="52" t="str">
        <f>IF(参照!G885="","",参照!G885)</f>
        <v>(株)かみでん里山公社_</v>
      </c>
      <c r="BB885" s="52">
        <f t="shared" si="44"/>
        <v>0.46900000000000003</v>
      </c>
      <c r="BD885" s="52" t="str">
        <f>IF(参照!L885="","",参照!L885)</f>
        <v/>
      </c>
    </row>
    <row r="886" spans="47:56">
      <c r="AU886" s="52" t="str">
        <f>IF(参照!A886="","",参照!A886)</f>
        <v>A0546</v>
      </c>
      <c r="AV886" s="52" t="str">
        <f>IF(参照!B886="","",参照!B886)</f>
        <v>(株)三郷ひまわりエナジー</v>
      </c>
      <c r="AW886" s="52">
        <f>IF(参照!C886="","",参照!C886)</f>
        <v>4.8099999999999998E-4</v>
      </c>
      <c r="AX886" s="52" t="str">
        <f>IF(参照!D886="","",参照!D886)</f>
        <v/>
      </c>
      <c r="AY886" s="52">
        <f>IF(参照!E886="","",参照!E886)</f>
        <v>4.4700000000000002E-4</v>
      </c>
      <c r="AZ886" s="52" t="str">
        <f>IF(参照!F886="","",参照!F886)</f>
        <v>(株)三郷ひまわりエナジー</v>
      </c>
      <c r="BA886" s="52" t="str">
        <f>IF(参照!G886="","",参照!G886)</f>
        <v>(株)三郷ひまわりエナジー_</v>
      </c>
      <c r="BB886" s="52">
        <f t="shared" si="44"/>
        <v>0.44700000000000001</v>
      </c>
      <c r="BD886" s="52" t="str">
        <f>IF(参照!L886="","",参照!L886)</f>
        <v/>
      </c>
    </row>
    <row r="887" spans="47:56">
      <c r="AU887" s="52" t="str">
        <f>IF(参照!A887="","",参照!A887)</f>
        <v>A0547</v>
      </c>
      <c r="AV887" s="52" t="str">
        <f>IF(参照!B887="","",参照!B887)</f>
        <v>(株)球磨村森電力</v>
      </c>
      <c r="AW887" s="52">
        <f>IF(参照!C887="","",参照!C887)</f>
        <v>3.28E-4</v>
      </c>
      <c r="AX887" s="52" t="str">
        <f>IF(参照!D887="","",参照!D887)</f>
        <v/>
      </c>
      <c r="AY887" s="52">
        <f>IF(参照!E887="","",参照!E887)</f>
        <v>2.72E-4</v>
      </c>
      <c r="AZ887" s="52" t="str">
        <f>IF(参照!F887="","",参照!F887)</f>
        <v>(株)球磨村森電力</v>
      </c>
      <c r="BA887" s="52" t="str">
        <f>IF(参照!G887="","",参照!G887)</f>
        <v>(株)球磨村森電力_</v>
      </c>
      <c r="BB887" s="52">
        <f t="shared" si="44"/>
        <v>0.27200000000000002</v>
      </c>
      <c r="BD887" s="52" t="str">
        <f>IF(参照!L887="","",参照!L887)</f>
        <v/>
      </c>
    </row>
    <row r="888" spans="47:56">
      <c r="AU888" s="52" t="str">
        <f>IF(参照!A888="","",参照!A888)</f>
        <v>A0548</v>
      </c>
      <c r="AV888" s="52" t="str">
        <f>IF(参照!B888="","",参照!B888)</f>
        <v>北日本ガス(株)</v>
      </c>
      <c r="AW888" s="52">
        <f>IF(参照!C888="","",参照!C888)</f>
        <v>4.9299999999999995E-4</v>
      </c>
      <c r="AX888" s="52" t="str">
        <f>IF(参照!D888="","",参照!D888)</f>
        <v/>
      </c>
      <c r="AY888" s="52">
        <f>IF(参照!E888="","",参照!E888)</f>
        <v>4.35E-4</v>
      </c>
      <c r="AZ888" s="52" t="str">
        <f>IF(参照!F888="","",参照!F888)</f>
        <v>北日本ガス(株)</v>
      </c>
      <c r="BA888" s="52" t="str">
        <f>IF(参照!G888="","",参照!G888)</f>
        <v>北日本ガス(株)_</v>
      </c>
      <c r="BB888" s="52">
        <f t="shared" si="44"/>
        <v>0.435</v>
      </c>
      <c r="BD888" s="52" t="str">
        <f>IF(参照!L888="","",参照!L888)</f>
        <v/>
      </c>
    </row>
    <row r="889" spans="47:56">
      <c r="AU889" s="52" t="str">
        <f>IF(参照!A889="","",参照!A889)</f>
        <v>A0549</v>
      </c>
      <c r="AV889" s="52" t="str">
        <f>IF(参照!B889="","",参照!B889)</f>
        <v>くこくエネルギー(株)(旧：熊本電力(株))</v>
      </c>
      <c r="AW889" s="52">
        <f>IF(参照!C889="","",参照!C889)</f>
        <v>5.0100000000000003E-4</v>
      </c>
      <c r="AX889" s="52" t="str">
        <f>IF(参照!D889="","",参照!D889)</f>
        <v/>
      </c>
      <c r="AY889" s="52">
        <f>IF(参照!E889="","",参照!E889)</f>
        <v>5.31E-4</v>
      </c>
      <c r="AZ889" s="52" t="str">
        <f>IF(参照!F889="","",参照!F889)</f>
        <v>くこくエネルギー(株)(旧：熊本電力(株))</v>
      </c>
      <c r="BA889" s="52" t="str">
        <f>IF(参照!G889="","",参照!G889)</f>
        <v>くこくエネルギー(株)(旧：熊本電力(株))_</v>
      </c>
      <c r="BB889" s="52">
        <f t="shared" si="44"/>
        <v>0.53100000000000003</v>
      </c>
      <c r="BD889" s="52" t="str">
        <f>IF(参照!L889="","",参照!L889)</f>
        <v/>
      </c>
    </row>
    <row r="890" spans="47:56">
      <c r="AU890" s="52" t="str">
        <f>IF(参照!A890="","",参照!A890)</f>
        <v>A0550</v>
      </c>
      <c r="AV890" s="52" t="str">
        <f>IF(参照!B890="","",参照!B890)</f>
        <v>(株)エコログ</v>
      </c>
      <c r="AW890" s="52">
        <f>IF(参照!C890="","",参照!C890)</f>
        <v>5.4200000000000006E-4</v>
      </c>
      <c r="AX890" s="52" t="str">
        <f>IF(参照!D890="","",参照!D890)</f>
        <v/>
      </c>
      <c r="AY890" s="52">
        <f>IF(参照!E890="","",参照!E890)</f>
        <v>5.4500000000000002E-4</v>
      </c>
      <c r="AZ890" s="52" t="str">
        <f>IF(参照!F890="","",参照!F890)</f>
        <v>(株)エコログ</v>
      </c>
      <c r="BA890" s="52" t="str">
        <f>IF(参照!G890="","",参照!G890)</f>
        <v>(株)エコログ_</v>
      </c>
      <c r="BB890" s="52">
        <f t="shared" si="44"/>
        <v>0.54500000000000004</v>
      </c>
      <c r="BD890" s="52" t="str">
        <f>IF(参照!L890="","",参照!L890)</f>
        <v/>
      </c>
    </row>
    <row r="891" spans="47:56">
      <c r="AU891" s="52" t="str">
        <f>IF(参照!A891="","",参照!A891)</f>
        <v>A0551</v>
      </c>
      <c r="AV891" s="52" t="str">
        <f>IF(参照!B891="","",参照!B891)</f>
        <v>飯田まちづくり電力(株)</v>
      </c>
      <c r="AW891" s="52">
        <f>IF(参照!C891="","",参照!C891)</f>
        <v>2.6600000000000001E-4</v>
      </c>
      <c r="AX891" s="52" t="str">
        <f>IF(参照!D891="","",参照!D891)</f>
        <v>メニューA</v>
      </c>
      <c r="AY891" s="52">
        <f>IF(参照!E891="","",参照!E891)</f>
        <v>3.4200000000000002E-4</v>
      </c>
      <c r="AZ891" s="52" t="str">
        <f>IF(参照!F891="","",参照!F891)</f>
        <v>飯田まちづくり電力(株)</v>
      </c>
      <c r="BA891" s="52" t="str">
        <f>IF(参照!G891="","",参照!G891)</f>
        <v>飯田まちづくり電力(株)_メニューA</v>
      </c>
      <c r="BB891" s="52">
        <f t="shared" si="44"/>
        <v>0.34200000000000003</v>
      </c>
      <c r="BD891" s="52" t="str">
        <f>IF(参照!L891="","",参照!L891)</f>
        <v/>
      </c>
    </row>
    <row r="892" spans="47:56">
      <c r="AU892" s="52" t="str">
        <f>IF(参照!A892="","",参照!A892)</f>
        <v/>
      </c>
      <c r="AV892" s="52" t="str">
        <f>IF(参照!B892="","",参照!B892)</f>
        <v/>
      </c>
      <c r="AW892" s="52" t="str">
        <f>IF(参照!C892="","",参照!C892)</f>
        <v/>
      </c>
      <c r="AX892" s="52" t="str">
        <f>IF(参照!D892="","",参照!D892)</f>
        <v>メニューB(残差)</v>
      </c>
      <c r="AY892" s="52">
        <f>IF(参照!E892="","",参照!E892)</f>
        <v>4.64E-4</v>
      </c>
      <c r="AZ892" s="52" t="str">
        <f>IF(参照!F892="","",参照!F892)</f>
        <v>飯田まちづくり電力(株)</v>
      </c>
      <c r="BA892" s="52" t="str">
        <f>IF(参照!G892="","",参照!G892)</f>
        <v>飯田まちづくり電力(株)_メニューB(残差)</v>
      </c>
      <c r="BB892" s="52">
        <f t="shared" si="44"/>
        <v>0.46400000000000002</v>
      </c>
      <c r="BD892" s="52" t="str">
        <f>IF(参照!L892="","",参照!L892)</f>
        <v/>
      </c>
    </row>
    <row r="893" spans="47:56">
      <c r="AU893" s="52" t="str">
        <f>IF(参照!A893="","",参照!A893)</f>
        <v/>
      </c>
      <c r="AV893" s="52" t="str">
        <f>IF(参照!B893="","",参照!B893)</f>
        <v/>
      </c>
      <c r="AW893" s="52" t="str">
        <f>IF(参照!C893="","",参照!C893)</f>
        <v/>
      </c>
      <c r="AX893" s="52" t="str">
        <f>IF(参照!D893="","",参照!D893)</f>
        <v>(参考値)事業者全体</v>
      </c>
      <c r="AY893" s="52">
        <f>IF(参照!E893="","",参照!E893)</f>
        <v>4.5600000000000003E-4</v>
      </c>
      <c r="AZ893" s="52" t="str">
        <f>IF(参照!F893="","",参照!F893)</f>
        <v>飯田まちづくり電力(株)</v>
      </c>
      <c r="BA893" s="52" t="str">
        <f>IF(参照!G893="","",参照!G893)</f>
        <v>飯田まちづくり電力(株)_(参考値)事業者全体</v>
      </c>
      <c r="BB893" s="52">
        <f t="shared" si="44"/>
        <v>0.45600000000000002</v>
      </c>
      <c r="BD893" s="52" t="str">
        <f>IF(参照!L893="","",参照!L893)</f>
        <v/>
      </c>
    </row>
    <row r="894" spans="47:56">
      <c r="AU894" s="52" t="str">
        <f>IF(参照!A894="","",参照!A894)</f>
        <v>A0552</v>
      </c>
      <c r="AV894" s="52" t="str">
        <f>IF(参照!B894="","",参照!B894)</f>
        <v>イワタニ長野(株)</v>
      </c>
      <c r="AW894" s="52">
        <f>IF(参照!C894="","",参照!C894)</f>
        <v>3.6400000000000001E-4</v>
      </c>
      <c r="AX894" s="52" t="str">
        <f>IF(参照!D894="","",参照!D894)</f>
        <v/>
      </c>
      <c r="AY894" s="52">
        <f>IF(参照!E894="","",参照!E894)</f>
        <v>3.0800000000000001E-4</v>
      </c>
      <c r="AZ894" s="52" t="str">
        <f>IF(参照!F894="","",参照!F894)</f>
        <v>イワタニ長野(株)</v>
      </c>
      <c r="BA894" s="52" t="str">
        <f>IF(参照!G894="","",参照!G894)</f>
        <v>イワタニ長野(株)_</v>
      </c>
      <c r="BB894" s="52">
        <f t="shared" si="44"/>
        <v>0.308</v>
      </c>
      <c r="BD894" s="52" t="str">
        <f>IF(参照!L894="","",参照!L894)</f>
        <v/>
      </c>
    </row>
    <row r="895" spans="47:56">
      <c r="AU895" s="52" t="str">
        <f>IF(参照!A895="","",参照!A895)</f>
        <v>A0553</v>
      </c>
      <c r="AV895" s="52" t="str">
        <f>IF(参照!B895="","",参照!B895)</f>
        <v>シェルジャパン(株)</v>
      </c>
      <c r="AW895" s="52" t="str">
        <f>IF(参照!C895="","",参照!C895)</f>
        <v>0.000453※</v>
      </c>
      <c r="AX895" s="52" t="str">
        <f>IF(参照!D895="","",参照!D895)</f>
        <v>メニューA</v>
      </c>
      <c r="AY895" s="52">
        <f>IF(参照!E895="","",参照!E895)</f>
        <v>2.5000000000000001E-4</v>
      </c>
      <c r="AZ895" s="52" t="str">
        <f>IF(参照!F895="","",参照!F895)</f>
        <v>シェルジャパン(株)</v>
      </c>
      <c r="BA895" s="52" t="str">
        <f>IF(参照!G895="","",参照!G895)</f>
        <v>シェルジャパン(株)_メニューA</v>
      </c>
      <c r="BB895" s="52">
        <f t="shared" si="44"/>
        <v>0.25</v>
      </c>
      <c r="BD895" s="52" t="str">
        <f>IF(参照!L895="","",参照!L895)</f>
        <v/>
      </c>
    </row>
    <row r="896" spans="47:56">
      <c r="AU896" s="52" t="str">
        <f>IF(参照!A896="","",参照!A896)</f>
        <v/>
      </c>
      <c r="AV896" s="52" t="str">
        <f>IF(参照!B896="","",参照!B896)</f>
        <v/>
      </c>
      <c r="AW896" s="52" t="str">
        <f>IF(参照!C896="","",参照!C896)</f>
        <v/>
      </c>
      <c r="AX896" s="52" t="str">
        <f>IF(参照!D896="","",参照!D896)</f>
        <v>メニューB</v>
      </c>
      <c r="AY896" s="52">
        <f>IF(参照!E896="","",参照!E896)</f>
        <v>3.1500000000000001E-4</v>
      </c>
      <c r="AZ896" s="52" t="str">
        <f>IF(参照!F896="","",参照!F896)</f>
        <v>シェルジャパン(株)</v>
      </c>
      <c r="BA896" s="52" t="str">
        <f>IF(参照!G896="","",参照!G896)</f>
        <v>シェルジャパン(株)_メニューB</v>
      </c>
      <c r="BB896" s="52">
        <f t="shared" si="44"/>
        <v>0.315</v>
      </c>
      <c r="BD896" s="52" t="str">
        <f>IF(参照!L896="","",参照!L896)</f>
        <v/>
      </c>
    </row>
    <row r="897" spans="47:56">
      <c r="AU897" s="52" t="str">
        <f>IF(参照!A897="","",参照!A897)</f>
        <v/>
      </c>
      <c r="AV897" s="52" t="str">
        <f>IF(参照!B897="","",参照!B897)</f>
        <v/>
      </c>
      <c r="AW897" s="52" t="str">
        <f>IF(参照!C897="","",参照!C897)</f>
        <v/>
      </c>
      <c r="AX897" s="52" t="str">
        <f>IF(参照!D897="","",参照!D897)</f>
        <v>メニューC(残差)</v>
      </c>
      <c r="AY897" s="52">
        <f>IF(参照!E897="","",参照!E897)</f>
        <v>7.8999999999999996E-5</v>
      </c>
      <c r="AZ897" s="52" t="str">
        <f>IF(参照!F897="","",参照!F897)</f>
        <v>シェルジャパン(株)</v>
      </c>
      <c r="BA897" s="52" t="str">
        <f>IF(参照!G897="","",参照!G897)</f>
        <v>シェルジャパン(株)_メニューC(残差)</v>
      </c>
      <c r="BB897" s="52">
        <f t="shared" si="44"/>
        <v>7.9000000000000001E-2</v>
      </c>
      <c r="BD897" s="52" t="str">
        <f>IF(参照!L897="","",参照!L897)</f>
        <v/>
      </c>
    </row>
    <row r="898" spans="47:56">
      <c r="AU898" s="52" t="str">
        <f>IF(参照!A898="","",参照!A898)</f>
        <v/>
      </c>
      <c r="AV898" s="52" t="str">
        <f>IF(参照!B898="","",参照!B898)</f>
        <v/>
      </c>
      <c r="AW898" s="52" t="str">
        <f>IF(参照!C898="","",参照!C898)</f>
        <v/>
      </c>
      <c r="AX898" s="52" t="str">
        <f>IF(参照!D898="","",参照!D898)</f>
        <v>(参考値)事業者全体</v>
      </c>
      <c r="AY898" s="52">
        <f>IF(参照!E898="","",参照!E898)</f>
        <v>6.3000000000000003E-4</v>
      </c>
      <c r="AZ898" s="52" t="str">
        <f>IF(参照!F898="","",参照!F898)</f>
        <v>シェルジャパン(株)</v>
      </c>
      <c r="BA898" s="52" t="str">
        <f>IF(参照!G898="","",参照!G898)</f>
        <v>シェルジャパン(株)_(参考値)事業者全体</v>
      </c>
      <c r="BB898" s="52">
        <f t="shared" si="44"/>
        <v>0.63</v>
      </c>
      <c r="BD898" s="52" t="str">
        <f>IF(参照!L898="","",参照!L898)</f>
        <v/>
      </c>
    </row>
    <row r="899" spans="47:56">
      <c r="AU899" s="52" t="str">
        <f>IF(参照!A899="","",参照!A899)</f>
        <v>A0554</v>
      </c>
      <c r="AV899" s="52" t="str">
        <f>IF(参照!B899="","",参照!B899)</f>
        <v>(株)クボタ</v>
      </c>
      <c r="AW899" s="52">
        <f>IF(参照!C899="","",参照!C899)</f>
        <v>3.9899999999999999E-4</v>
      </c>
      <c r="AX899" s="52" t="str">
        <f>IF(参照!D899="","",参照!D899)</f>
        <v/>
      </c>
      <c r="AY899" s="52">
        <f>IF(参照!E899="","",参照!E899)</f>
        <v>3.4299999999999999E-4</v>
      </c>
      <c r="AZ899" s="52" t="str">
        <f>IF(参照!F899="","",参照!F899)</f>
        <v>(株)クボタ</v>
      </c>
      <c r="BA899" s="52" t="str">
        <f>IF(参照!G899="","",参照!G899)</f>
        <v>(株)クボタ_</v>
      </c>
      <c r="BB899" s="52">
        <f t="shared" si="44"/>
        <v>0.34299999999999997</v>
      </c>
      <c r="BD899" s="52" t="str">
        <f>IF(参照!L899="","",参照!L899)</f>
        <v/>
      </c>
    </row>
    <row r="900" spans="47:56">
      <c r="AU900" s="52" t="str">
        <f>IF(参照!A900="","",参照!A900)</f>
        <v>A0555</v>
      </c>
      <c r="AV900" s="52" t="str">
        <f>IF(参照!B900="","",参照!B900)</f>
        <v>石油資源開発(株)</v>
      </c>
      <c r="AW900" s="52" t="str">
        <f>IF(参照!C900="","",参照!C900)</f>
        <v>0.000453※</v>
      </c>
      <c r="AX900" s="52" t="str">
        <f>IF(参照!D900="","",参照!D900)</f>
        <v/>
      </c>
      <c r="AY900" s="52">
        <f>IF(参照!E900="","",参照!E900)</f>
        <v>4.5300000000000001E-4</v>
      </c>
      <c r="AZ900" s="52" t="str">
        <f>IF(参照!F900="","",参照!F900)</f>
        <v>石油資源開発(株)</v>
      </c>
      <c r="BA900" s="52" t="str">
        <f>IF(参照!G900="","",参照!G900)</f>
        <v>石油資源開発(株)_</v>
      </c>
      <c r="BB900" s="52">
        <f t="shared" si="44"/>
        <v>0.45300000000000001</v>
      </c>
      <c r="BD900" s="52" t="str">
        <f>IF(参照!L900="","",参照!L900)</f>
        <v/>
      </c>
    </row>
    <row r="901" spans="47:56">
      <c r="AU901" s="52" t="str">
        <f>IF(参照!A901="","",参照!A901)</f>
        <v>A0556</v>
      </c>
      <c r="AV901" s="52" t="str">
        <f>IF(参照!B901="","",参照!B901)</f>
        <v>越後天然ガス(株)</v>
      </c>
      <c r="AW901" s="52">
        <f>IF(参照!C901="","",参照!C901)</f>
        <v>5.22E-4</v>
      </c>
      <c r="AX901" s="52" t="str">
        <f>IF(参照!D901="","",参照!D901)</f>
        <v>メニューA</v>
      </c>
      <c r="AY901" s="52">
        <f>IF(参照!E901="","",参照!E901)</f>
        <v>0</v>
      </c>
      <c r="AZ901" s="52" t="str">
        <f>IF(参照!F901="","",参照!F901)</f>
        <v>越後天然ガス(株)</v>
      </c>
      <c r="BA901" s="52" t="str">
        <f>IF(参照!G901="","",参照!G901)</f>
        <v>越後天然ガス(株)_メニューA</v>
      </c>
      <c r="BB901" s="52">
        <f t="shared" ref="BB901:BB964" si="45">AY901*1000</f>
        <v>0</v>
      </c>
      <c r="BD901" s="52" t="str">
        <f>IF(参照!L901="","",参照!L901)</f>
        <v/>
      </c>
    </row>
    <row r="902" spans="47:56">
      <c r="AU902" s="52" t="str">
        <f>IF(参照!A902="","",参照!A902)</f>
        <v/>
      </c>
      <c r="AV902" s="52" t="str">
        <f>IF(参照!B902="","",参照!B902)</f>
        <v/>
      </c>
      <c r="AW902" s="52" t="str">
        <f>IF(参照!C902="","",参照!C902)</f>
        <v/>
      </c>
      <c r="AX902" s="52" t="str">
        <f>IF(参照!D902="","",参照!D902)</f>
        <v>メニューB(残差)</v>
      </c>
      <c r="AY902" s="52">
        <f>IF(参照!E902="","",参照!E902)</f>
        <v>5.9899999999999992E-4</v>
      </c>
      <c r="AZ902" s="52" t="str">
        <f>IF(参照!F902="","",参照!F902)</f>
        <v>越後天然ガス(株)</v>
      </c>
      <c r="BA902" s="52" t="str">
        <f>IF(参照!G902="","",参照!G902)</f>
        <v>越後天然ガス(株)_メニューB(残差)</v>
      </c>
      <c r="BB902" s="52">
        <f t="shared" si="45"/>
        <v>0.59899999999999998</v>
      </c>
      <c r="BD902" s="52" t="str">
        <f>IF(参照!L902="","",参照!L902)</f>
        <v/>
      </c>
    </row>
    <row r="903" spans="47:56">
      <c r="AU903" s="52" t="str">
        <f>IF(参照!A903="","",参照!A903)</f>
        <v/>
      </c>
      <c r="AV903" s="52" t="str">
        <f>IF(参照!B903="","",参照!B903)</f>
        <v/>
      </c>
      <c r="AW903" s="52" t="str">
        <f>IF(参照!C903="","",参照!C903)</f>
        <v/>
      </c>
      <c r="AX903" s="52" t="str">
        <f>IF(参照!D903="","",参照!D903)</f>
        <v>(参考値)事業者全体</v>
      </c>
      <c r="AY903" s="52">
        <f>IF(参照!E903="","",参照!E903)</f>
        <v>2.9299999999999997E-4</v>
      </c>
      <c r="AZ903" s="52" t="str">
        <f>IF(参照!F903="","",参照!F903)</f>
        <v>越後天然ガス(株)</v>
      </c>
      <c r="BA903" s="52" t="str">
        <f>IF(参照!G903="","",参照!G903)</f>
        <v>越後天然ガス(株)_(参考値)事業者全体</v>
      </c>
      <c r="BB903" s="52">
        <f t="shared" si="45"/>
        <v>0.29299999999999998</v>
      </c>
      <c r="BD903" s="52" t="str">
        <f>IF(参照!L903="","",参照!L903)</f>
        <v/>
      </c>
    </row>
    <row r="904" spans="47:56">
      <c r="AU904" s="52" t="str">
        <f>IF(参照!A904="","",参照!A904)</f>
        <v>A0557</v>
      </c>
      <c r="AV904" s="52" t="str">
        <f>IF(参照!B904="","",参照!B904)</f>
        <v>(株)大仙こまちパワー</v>
      </c>
      <c r="AW904" s="52">
        <f>IF(参照!C904="","",参照!C904)</f>
        <v>1.4E-5</v>
      </c>
      <c r="AX904" s="52" t="str">
        <f>IF(参照!D904="","",参照!D904)</f>
        <v/>
      </c>
      <c r="AY904" s="52">
        <f>IF(参照!E904="","",参照!E904)</f>
        <v>4.2299999999999998E-4</v>
      </c>
      <c r="AZ904" s="52" t="str">
        <f>IF(参照!F904="","",参照!F904)</f>
        <v>(株)大仙こまちパワー</v>
      </c>
      <c r="BA904" s="52" t="str">
        <f>IF(参照!G904="","",参照!G904)</f>
        <v>(株)大仙こまちパワー_</v>
      </c>
      <c r="BB904" s="52">
        <f t="shared" si="45"/>
        <v>0.42299999999999999</v>
      </c>
      <c r="BD904" s="52" t="str">
        <f>IF(参照!L904="","",参照!L904)</f>
        <v/>
      </c>
    </row>
    <row r="905" spans="47:56">
      <c r="AU905" s="52" t="str">
        <f>IF(参照!A905="","",参照!A905)</f>
        <v>A0558</v>
      </c>
      <c r="AV905" s="52" t="str">
        <f>IF(参照!B905="","",参照!B905)</f>
        <v>坂戸ガス(株)</v>
      </c>
      <c r="AW905" s="52">
        <f>IF(参照!C905="","",参照!C905)</f>
        <v>4.0700000000000003E-4</v>
      </c>
      <c r="AX905" s="52" t="str">
        <f>IF(参照!D905="","",参照!D905)</f>
        <v/>
      </c>
      <c r="AY905" s="52">
        <f>IF(参照!E905="","",参照!E905)</f>
        <v>3.5100000000000002E-4</v>
      </c>
      <c r="AZ905" s="52" t="str">
        <f>IF(参照!F905="","",参照!F905)</f>
        <v>坂戸ガス(株)</v>
      </c>
      <c r="BA905" s="52" t="str">
        <f>IF(参照!G905="","",参照!G905)</f>
        <v>坂戸ガス(株)_</v>
      </c>
      <c r="BB905" s="52">
        <f t="shared" si="45"/>
        <v>0.35100000000000003</v>
      </c>
      <c r="BD905" s="52" t="str">
        <f>IF(参照!L905="","",参照!L905)</f>
        <v/>
      </c>
    </row>
    <row r="906" spans="47:56">
      <c r="AU906" s="52" t="str">
        <f>IF(参照!A906="","",参照!A906)</f>
        <v>A0559</v>
      </c>
      <c r="AV906" s="52" t="str">
        <f>IF(参照!B906="","",参照!B906)</f>
        <v>(株)デベロップ</v>
      </c>
      <c r="AW906" s="52">
        <f>IF(参照!C906="","",参照!C906)</f>
        <v>4.0000000000000002E-4</v>
      </c>
      <c r="AX906" s="52" t="str">
        <f>IF(参照!D906="","",参照!D906)</f>
        <v/>
      </c>
      <c r="AY906" s="52">
        <f>IF(参照!E906="","",参照!E906)</f>
        <v>3.4400000000000001E-4</v>
      </c>
      <c r="AZ906" s="52" t="str">
        <f>IF(参照!F906="","",参照!F906)</f>
        <v>(株)デベロップ</v>
      </c>
      <c r="BA906" s="52" t="str">
        <f>IF(参照!G906="","",参照!G906)</f>
        <v>(株)デベロップ_</v>
      </c>
      <c r="BB906" s="52">
        <f t="shared" si="45"/>
        <v>0.34400000000000003</v>
      </c>
      <c r="BD906" s="52" t="str">
        <f>IF(参照!L906="","",参照!L906)</f>
        <v/>
      </c>
    </row>
    <row r="907" spans="47:56">
      <c r="AU907" s="52" t="str">
        <f>IF(参照!A907="","",参照!A907)</f>
        <v>A0560</v>
      </c>
      <c r="AV907" s="52" t="str">
        <f>IF(参照!B907="","",参照!B907)</f>
        <v>(株)テレ・マーカー</v>
      </c>
      <c r="AW907" s="52">
        <f>IF(参照!C907="","",参照!C907)</f>
        <v>6.29E-4</v>
      </c>
      <c r="AX907" s="52" t="str">
        <f>IF(参照!D907="","",参照!D907)</f>
        <v/>
      </c>
      <c r="AY907" s="52">
        <f>IF(参照!E907="","",参照!E907)</f>
        <v>5.8600000000000004E-4</v>
      </c>
      <c r="AZ907" s="52" t="str">
        <f>IF(参照!F907="","",参照!F907)</f>
        <v>(株)テレ・マーカー</v>
      </c>
      <c r="BA907" s="52" t="str">
        <f>IF(参照!G907="","",参照!G907)</f>
        <v>(株)テレ・マーカー_</v>
      </c>
      <c r="BB907" s="52">
        <f t="shared" si="45"/>
        <v>0.58600000000000008</v>
      </c>
      <c r="BD907" s="52" t="str">
        <f>IF(参照!L907="","",参照!L907)</f>
        <v/>
      </c>
    </row>
    <row r="908" spans="47:56">
      <c r="AU908" s="52" t="str">
        <f>IF(参照!A908="","",参照!A908)</f>
        <v>A0562</v>
      </c>
      <c r="AV908" s="52" t="str">
        <f>IF(参照!B908="","",参照!B908)</f>
        <v>ＭＧＣエネルギー(株)</v>
      </c>
      <c r="AW908" s="52">
        <f>IF(参照!C908="","",参照!C908)</f>
        <v>3.8499999999999998E-4</v>
      </c>
      <c r="AX908" s="52" t="str">
        <f>IF(参照!D908="","",参照!D908)</f>
        <v/>
      </c>
      <c r="AY908" s="52">
        <f>IF(参照!E908="","",参照!E908)</f>
        <v>3.4200000000000002E-4</v>
      </c>
      <c r="AZ908" s="52" t="str">
        <f>IF(参照!F908="","",参照!F908)</f>
        <v>ＭＧＣエネルギー(株)</v>
      </c>
      <c r="BA908" s="52" t="str">
        <f>IF(参照!G908="","",参照!G908)</f>
        <v>ＭＧＣエネルギー(株)_</v>
      </c>
      <c r="BB908" s="52">
        <f t="shared" si="45"/>
        <v>0.34200000000000003</v>
      </c>
      <c r="BD908" s="52" t="str">
        <f>IF(参照!L908="","",参照!L908)</f>
        <v/>
      </c>
    </row>
    <row r="909" spans="47:56">
      <c r="AU909" s="52" t="str">
        <f>IF(参照!A909="","",参照!A909)</f>
        <v>A0565</v>
      </c>
      <c r="AV909" s="52" t="str">
        <f>IF(参照!B909="","",参照!B909)</f>
        <v>福島フェニックス電力(株)</v>
      </c>
      <c r="AW909" s="52" t="str">
        <f>IF(参照!C909="","",参照!C909)</f>
        <v>0.000453※</v>
      </c>
      <c r="AX909" s="52" t="str">
        <f>IF(参照!D909="","",参照!D909)</f>
        <v/>
      </c>
      <c r="AY909" s="52">
        <f>IF(参照!E909="","",参照!E909)</f>
        <v>5.0199999999999995E-4</v>
      </c>
      <c r="AZ909" s="52" t="str">
        <f>IF(参照!F909="","",参照!F909)</f>
        <v>福島フェニックス電力(株)</v>
      </c>
      <c r="BA909" s="52" t="str">
        <f>IF(参照!G909="","",参照!G909)</f>
        <v>福島フェニックス電力(株)_</v>
      </c>
      <c r="BB909" s="52">
        <f t="shared" si="45"/>
        <v>0.502</v>
      </c>
      <c r="BD909" s="52" t="str">
        <f>IF(参照!L909="","",参照!L909)</f>
        <v/>
      </c>
    </row>
    <row r="910" spans="47:56">
      <c r="AU910" s="52" t="str">
        <f>IF(参照!A910="","",参照!A910)</f>
        <v>A0566</v>
      </c>
      <c r="AV910" s="52" t="str">
        <f>IF(参照!B910="","",参照!B910)</f>
        <v>あんしん電力合同会社</v>
      </c>
      <c r="AW910" s="52">
        <f>IF(参照!C910="","",参照!C910)</f>
        <v>4.4700000000000002E-4</v>
      </c>
      <c r="AX910" s="52" t="str">
        <f>IF(参照!D910="","",参照!D910)</f>
        <v/>
      </c>
      <c r="AY910" s="52">
        <f>IF(参照!E910="","",参照!E910)</f>
        <v>4.5899999999999999E-4</v>
      </c>
      <c r="AZ910" s="52" t="str">
        <f>IF(参照!F910="","",参照!F910)</f>
        <v>あんしん電力合同会社</v>
      </c>
      <c r="BA910" s="52" t="str">
        <f>IF(参照!G910="","",参照!G910)</f>
        <v>あんしん電力合同会社_</v>
      </c>
      <c r="BB910" s="52">
        <f t="shared" si="45"/>
        <v>0.45899999999999996</v>
      </c>
      <c r="BD910" s="52" t="str">
        <f>IF(参照!L910="","",参照!L910)</f>
        <v/>
      </c>
    </row>
    <row r="911" spans="47:56">
      <c r="AU911" s="52" t="str">
        <f>IF(参照!A911="","",参照!A911)</f>
        <v>A0567</v>
      </c>
      <c r="AV911" s="52" t="str">
        <f>IF(参照!B911="","",参照!B911)</f>
        <v>(株)美作国電力</v>
      </c>
      <c r="AW911" s="52">
        <f>IF(参照!C911="","",参照!C911)</f>
        <v>5.1000000000000004E-4</v>
      </c>
      <c r="AX911" s="52" t="str">
        <f>IF(参照!D911="","",参照!D911)</f>
        <v/>
      </c>
      <c r="AY911" s="52">
        <f>IF(参照!E911="","",参照!E911)</f>
        <v>4.5399999999999998E-4</v>
      </c>
      <c r="AZ911" s="52" t="str">
        <f>IF(参照!F911="","",参照!F911)</f>
        <v>(株)美作国電力</v>
      </c>
      <c r="BA911" s="52" t="str">
        <f>IF(参照!G911="","",参照!G911)</f>
        <v>(株)美作国電力_</v>
      </c>
      <c r="BB911" s="52">
        <f t="shared" si="45"/>
        <v>0.45399999999999996</v>
      </c>
      <c r="BD911" s="52" t="str">
        <f>IF(参照!L911="","",参照!L911)</f>
        <v/>
      </c>
    </row>
    <row r="912" spans="47:56">
      <c r="AU912" s="52" t="str">
        <f>IF(参照!A912="","",参照!A912)</f>
        <v>A0568</v>
      </c>
      <c r="AV912" s="52" t="str">
        <f>IF(参照!B912="","",参照!B912)</f>
        <v>エア・ウォーター(株)</v>
      </c>
      <c r="AW912" s="52">
        <f>IF(参照!C912="","",参照!C912)</f>
        <v>4.64E-4</v>
      </c>
      <c r="AX912" s="52" t="str">
        <f>IF(参照!D912="","",参照!D912)</f>
        <v/>
      </c>
      <c r="AY912" s="52">
        <f>IF(参照!E912="","",参照!E912)</f>
        <v>4.08E-4</v>
      </c>
      <c r="AZ912" s="52" t="str">
        <f>IF(参照!F912="","",参照!F912)</f>
        <v>エア・ウォーター(株)</v>
      </c>
      <c r="BA912" s="52" t="str">
        <f>IF(参照!G912="","",参照!G912)</f>
        <v>エア・ウォーター(株)_</v>
      </c>
      <c r="BB912" s="52">
        <f t="shared" si="45"/>
        <v>0.40799999999999997</v>
      </c>
      <c r="BD912" s="52" t="str">
        <f>IF(参照!L912="","",参照!L912)</f>
        <v/>
      </c>
    </row>
    <row r="913" spans="47:56">
      <c r="AU913" s="52" t="str">
        <f>IF(参照!A913="","",参照!A913)</f>
        <v>A0570</v>
      </c>
      <c r="AV913" s="52" t="str">
        <f>IF(参照!B913="","",参照!B913)</f>
        <v>八幡商事(株)</v>
      </c>
      <c r="AW913" s="52">
        <f>IF(参照!C913="","",参照!C913)</f>
        <v>3.6400000000000001E-4</v>
      </c>
      <c r="AX913" s="52" t="str">
        <f>IF(参照!D913="","",参照!D913)</f>
        <v/>
      </c>
      <c r="AY913" s="52">
        <f>IF(参照!E913="","",参照!E913)</f>
        <v>3.0800000000000001E-4</v>
      </c>
      <c r="AZ913" s="52" t="str">
        <f>IF(参照!F913="","",参照!F913)</f>
        <v>八幡商事(株)</v>
      </c>
      <c r="BA913" s="52" t="str">
        <f>IF(参照!G913="","",参照!G913)</f>
        <v>八幡商事(株)_</v>
      </c>
      <c r="BB913" s="52">
        <f t="shared" si="45"/>
        <v>0.308</v>
      </c>
      <c r="BD913" s="52" t="str">
        <f>IF(参照!L913="","",参照!L913)</f>
        <v/>
      </c>
    </row>
    <row r="914" spans="47:56">
      <c r="AU914" s="52" t="str">
        <f>IF(参照!A914="","",参照!A914)</f>
        <v>A0571</v>
      </c>
      <c r="AV914" s="52" t="str">
        <f>IF(参照!B914="","",参照!B914)</f>
        <v>おいでんエネルギー(株)</v>
      </c>
      <c r="AW914" s="52">
        <f>IF(参照!C914="","",参照!C914)</f>
        <v>4.6999999999999999E-4</v>
      </c>
      <c r="AX914" s="52" t="str">
        <f>IF(参照!D914="","",参照!D914)</f>
        <v>メニューA</v>
      </c>
      <c r="AY914" s="52">
        <f>IF(参照!E914="","",参照!E914)</f>
        <v>0</v>
      </c>
      <c r="AZ914" s="52" t="str">
        <f>IF(参照!F914="","",参照!F914)</f>
        <v>おいでんエネルギー(株)</v>
      </c>
      <c r="BA914" s="52" t="str">
        <f>IF(参照!G914="","",参照!G914)</f>
        <v>おいでんエネルギー(株)_メニューA</v>
      </c>
      <c r="BB914" s="52">
        <f t="shared" si="45"/>
        <v>0</v>
      </c>
      <c r="BD914" s="52" t="str">
        <f>IF(参照!L914="","",参照!L914)</f>
        <v/>
      </c>
    </row>
    <row r="915" spans="47:56">
      <c r="AU915" s="52" t="str">
        <f>IF(参照!A915="","",参照!A915)</f>
        <v/>
      </c>
      <c r="AV915" s="52" t="str">
        <f>IF(参照!B915="","",参照!B915)</f>
        <v/>
      </c>
      <c r="AW915" s="52" t="str">
        <f>IF(参照!C915="","",参照!C915)</f>
        <v/>
      </c>
      <c r="AX915" s="52" t="str">
        <f>IF(参照!D915="","",参照!D915)</f>
        <v>メニューB</v>
      </c>
      <c r="AY915" s="52">
        <f>IF(参照!E915="","",参照!E915)</f>
        <v>0</v>
      </c>
      <c r="AZ915" s="52" t="str">
        <f>IF(参照!F915="","",参照!F915)</f>
        <v>おいでんエネルギー(株)</v>
      </c>
      <c r="BA915" s="52" t="str">
        <f>IF(参照!G915="","",参照!G915)</f>
        <v>おいでんエネルギー(株)_メニューB</v>
      </c>
      <c r="BB915" s="52">
        <f t="shared" si="45"/>
        <v>0</v>
      </c>
      <c r="BD915" s="52" t="str">
        <f>IF(参照!L915="","",参照!L915)</f>
        <v/>
      </c>
    </row>
    <row r="916" spans="47:56">
      <c r="AU916" s="52" t="str">
        <f>IF(参照!A916="","",参照!A916)</f>
        <v/>
      </c>
      <c r="AV916" s="52" t="str">
        <f>IF(参照!B916="","",参照!B916)</f>
        <v/>
      </c>
      <c r="AW916" s="52" t="str">
        <f>IF(参照!C916="","",参照!C916)</f>
        <v/>
      </c>
      <c r="AX916" s="52" t="str">
        <f>IF(参照!D916="","",参照!D916)</f>
        <v>メニューC(残差)</v>
      </c>
      <c r="AY916" s="52">
        <f>IF(参照!E916="","",参照!E916)</f>
        <v>2.3000000000000001E-4</v>
      </c>
      <c r="AZ916" s="52" t="str">
        <f>IF(参照!F916="","",参照!F916)</f>
        <v>おいでんエネルギー(株)</v>
      </c>
      <c r="BA916" s="52" t="str">
        <f>IF(参照!G916="","",参照!G916)</f>
        <v>おいでんエネルギー(株)_メニューC(残差)</v>
      </c>
      <c r="BB916" s="52">
        <f t="shared" si="45"/>
        <v>0.23</v>
      </c>
      <c r="BD916" s="52" t="str">
        <f>IF(参照!L916="","",参照!L916)</f>
        <v/>
      </c>
    </row>
    <row r="917" spans="47:56">
      <c r="AU917" s="52" t="str">
        <f>IF(参照!A917="","",参照!A917)</f>
        <v/>
      </c>
      <c r="AV917" s="52" t="str">
        <f>IF(参照!B917="","",参照!B917)</f>
        <v/>
      </c>
      <c r="AW917" s="52" t="str">
        <f>IF(参照!C917="","",参照!C917)</f>
        <v/>
      </c>
      <c r="AX917" s="52" t="str">
        <f>IF(参照!D917="","",参照!D917)</f>
        <v>(参考値)事業者全体</v>
      </c>
      <c r="AY917" s="52">
        <f>IF(参照!E917="","",参照!E917)</f>
        <v>5.4199999999999995E-4</v>
      </c>
      <c r="AZ917" s="52" t="str">
        <f>IF(参照!F917="","",参照!F917)</f>
        <v>おいでんエネルギー(株)</v>
      </c>
      <c r="BA917" s="52" t="str">
        <f>IF(参照!G917="","",参照!G917)</f>
        <v>おいでんエネルギー(株)_(参考値)事業者全体</v>
      </c>
      <c r="BB917" s="52">
        <f t="shared" si="45"/>
        <v>0.54199999999999993</v>
      </c>
      <c r="BD917" s="52" t="str">
        <f>IF(参照!L917="","",参照!L917)</f>
        <v/>
      </c>
    </row>
    <row r="918" spans="47:56">
      <c r="AU918" s="52" t="str">
        <f>IF(参照!A918="","",参照!A918)</f>
        <v>A0572</v>
      </c>
      <c r="AV918" s="52" t="str">
        <f>IF(参照!B918="","",参照!B918)</f>
        <v>(株)イシオ</v>
      </c>
      <c r="AW918" s="52">
        <f>IF(参照!C918="","",参照!C918)</f>
        <v>5.0900000000000001E-4</v>
      </c>
      <c r="AX918" s="52" t="str">
        <f>IF(参照!D918="","",参照!D918)</f>
        <v/>
      </c>
      <c r="AY918" s="52">
        <f>IF(参照!E918="","",参照!E918)</f>
        <v>5.7200000000000003E-4</v>
      </c>
      <c r="AZ918" s="52" t="str">
        <f>IF(参照!F918="","",参照!F918)</f>
        <v>(株)イシオ</v>
      </c>
      <c r="BA918" s="52" t="str">
        <f>IF(参照!G918="","",参照!G918)</f>
        <v>(株)イシオ_</v>
      </c>
      <c r="BB918" s="52">
        <f t="shared" si="45"/>
        <v>0.57200000000000006</v>
      </c>
      <c r="BD918" s="52" t="str">
        <f>IF(参照!L918="","",参照!L918)</f>
        <v/>
      </c>
    </row>
    <row r="919" spans="47:56">
      <c r="AU919" s="52" t="str">
        <f>IF(参照!A919="","",参照!A919)</f>
        <v>A0573</v>
      </c>
      <c r="AV919" s="52" t="str">
        <f>IF(参照!B919="","",参照!B919)</f>
        <v>北陸電力ビズ・エナジーソリューション(株)</v>
      </c>
      <c r="AW919" s="52">
        <f>IF(参照!C919="","",参照!C919)</f>
        <v>7.7000000000000007E-4</v>
      </c>
      <c r="AX919" s="52" t="str">
        <f>IF(参照!D919="","",参照!D919)</f>
        <v/>
      </c>
      <c r="AY919" s="52">
        <f>IF(参照!E919="","",参照!E919)</f>
        <v>2.4800000000000001E-4</v>
      </c>
      <c r="AZ919" s="52" t="str">
        <f>IF(参照!F919="","",参照!F919)</f>
        <v>北陸電力ビズ・エナジーソリューション(株)</v>
      </c>
      <c r="BA919" s="52" t="str">
        <f>IF(参照!G919="","",参照!G919)</f>
        <v>北陸電力ビズ・エナジーソリューション(株)_</v>
      </c>
      <c r="BB919" s="52">
        <f t="shared" si="45"/>
        <v>0.248</v>
      </c>
      <c r="BD919" s="52" t="str">
        <f>IF(参照!L919="","",参照!L919)</f>
        <v/>
      </c>
    </row>
    <row r="920" spans="47:56">
      <c r="AU920" s="52" t="str">
        <f>IF(参照!A920="","",参照!A920)</f>
        <v>A0575</v>
      </c>
      <c r="AV920" s="52" t="str">
        <f>IF(参照!B920="","",参照!B920)</f>
        <v>加賀市総合サービス(株)</v>
      </c>
      <c r="AW920" s="52">
        <f>IF(参照!C920="","",参照!C920)</f>
        <v>4.9600000000000002E-4</v>
      </c>
      <c r="AX920" s="52" t="str">
        <f>IF(参照!D920="","",参照!D920)</f>
        <v/>
      </c>
      <c r="AY920" s="52">
        <f>IF(参照!E920="","",参照!E920)</f>
        <v>4.9299999999999995E-4</v>
      </c>
      <c r="AZ920" s="52" t="str">
        <f>IF(参照!F920="","",参照!F920)</f>
        <v>加賀市総合サービス(株)</v>
      </c>
      <c r="BA920" s="52" t="str">
        <f>IF(参照!G920="","",参照!G920)</f>
        <v>加賀市総合サービス(株)_</v>
      </c>
      <c r="BB920" s="52">
        <f t="shared" si="45"/>
        <v>0.49299999999999994</v>
      </c>
      <c r="BD920" s="52" t="str">
        <f>IF(参照!L920="","",参照!L920)</f>
        <v/>
      </c>
    </row>
    <row r="921" spans="47:56">
      <c r="AU921" s="52" t="str">
        <f>IF(参照!A921="","",参照!A921)</f>
        <v>A0577</v>
      </c>
      <c r="AV921" s="52" t="str">
        <f>IF(参照!B921="","",参照!B921)</f>
        <v>丸紅伊那みらいでんき(株)</v>
      </c>
      <c r="AW921" s="52">
        <f>IF(参照!C921="","",参照!C921)</f>
        <v>1.8000000000000001E-4</v>
      </c>
      <c r="AX921" s="52" t="str">
        <f>IF(参照!D921="","",参照!D921)</f>
        <v>メニューA</v>
      </c>
      <c r="AY921" s="52">
        <f>IF(参照!E921="","",参照!E921)</f>
        <v>0</v>
      </c>
      <c r="AZ921" s="52" t="str">
        <f>IF(参照!F921="","",参照!F921)</f>
        <v>丸紅伊那みらいでんき(株)</v>
      </c>
      <c r="BA921" s="52" t="str">
        <f>IF(参照!G921="","",参照!G921)</f>
        <v>丸紅伊那みらいでんき(株)_メニューA</v>
      </c>
      <c r="BB921" s="52">
        <f t="shared" si="45"/>
        <v>0</v>
      </c>
      <c r="BD921" s="52" t="str">
        <f>IF(参照!L921="","",参照!L921)</f>
        <v/>
      </c>
    </row>
    <row r="922" spans="47:56">
      <c r="AU922" s="52" t="str">
        <f>IF(参照!A922="","",参照!A922)</f>
        <v/>
      </c>
      <c r="AV922" s="52" t="str">
        <f>IF(参照!B922="","",参照!B922)</f>
        <v/>
      </c>
      <c r="AW922" s="52" t="str">
        <f>IF(参照!C922="","",参照!C922)</f>
        <v/>
      </c>
      <c r="AX922" s="52" t="str">
        <f>IF(参照!D922="","",参照!D922)</f>
        <v>メニューB(残差)</v>
      </c>
      <c r="AY922" s="52">
        <f>IF(参照!E922="","",参照!E922)</f>
        <v>2.9799999999999998E-4</v>
      </c>
      <c r="AZ922" s="52" t="str">
        <f>IF(参照!F922="","",参照!F922)</f>
        <v>丸紅伊那みらいでんき(株)</v>
      </c>
      <c r="BA922" s="52" t="str">
        <f>IF(参照!G922="","",参照!G922)</f>
        <v>丸紅伊那みらいでんき(株)_メニューB(残差)</v>
      </c>
      <c r="BB922" s="52">
        <f t="shared" si="45"/>
        <v>0.29799999999999999</v>
      </c>
      <c r="BD922" s="52" t="str">
        <f>IF(参照!L922="","",参照!L922)</f>
        <v/>
      </c>
    </row>
    <row r="923" spans="47:56">
      <c r="AU923" s="52" t="str">
        <f>IF(参照!A923="","",参照!A923)</f>
        <v/>
      </c>
      <c r="AV923" s="52" t="str">
        <f>IF(参照!B923="","",参照!B923)</f>
        <v/>
      </c>
      <c r="AW923" s="52" t="str">
        <f>IF(参照!C923="","",参照!C923)</f>
        <v/>
      </c>
      <c r="AX923" s="52" t="str">
        <f>IF(参照!D923="","",参照!D923)</f>
        <v>(参考値)事業者全体</v>
      </c>
      <c r="AY923" s="52">
        <f>IF(参照!E923="","",参照!E923)</f>
        <v>2.9E-4</v>
      </c>
      <c r="AZ923" s="52" t="str">
        <f>IF(参照!F923="","",参照!F923)</f>
        <v>丸紅伊那みらいでんき(株)</v>
      </c>
      <c r="BA923" s="52" t="str">
        <f>IF(参照!G923="","",参照!G923)</f>
        <v>丸紅伊那みらいでんき(株)_(参考値)事業者全体</v>
      </c>
      <c r="BB923" s="52">
        <f t="shared" si="45"/>
        <v>0.28999999999999998</v>
      </c>
      <c r="BD923" s="52" t="str">
        <f>IF(参照!L923="","",参照!L923)</f>
        <v/>
      </c>
    </row>
    <row r="924" spans="47:56">
      <c r="AU924" s="52" t="str">
        <f>IF(参照!A924="","",参照!A924)</f>
        <v>A0578</v>
      </c>
      <c r="AV924" s="52" t="str">
        <f>IF(参照!B924="","",参照!B924)</f>
        <v>富士山エナジー(株)</v>
      </c>
      <c r="AW924" s="52">
        <f>IF(参照!C924="","",参照!C924)</f>
        <v>4.7899999999999999E-4</v>
      </c>
      <c r="AX924" s="52" t="str">
        <f>IF(参照!D924="","",参照!D924)</f>
        <v/>
      </c>
      <c r="AY924" s="52">
        <f>IF(参照!E924="","",参照!E924)</f>
        <v>5.1400000000000003E-4</v>
      </c>
      <c r="AZ924" s="52" t="str">
        <f>IF(参照!F924="","",参照!F924)</f>
        <v>富士山エナジー(株)</v>
      </c>
      <c r="BA924" s="52" t="str">
        <f>IF(参照!G924="","",参照!G924)</f>
        <v>富士山エナジー(株)_</v>
      </c>
      <c r="BB924" s="52">
        <f t="shared" si="45"/>
        <v>0.51400000000000001</v>
      </c>
      <c r="BD924" s="52" t="str">
        <f>IF(参照!L924="","",参照!L924)</f>
        <v/>
      </c>
    </row>
    <row r="925" spans="47:56">
      <c r="AU925" s="52" t="str">
        <f>IF(参照!A925="","",参照!A925)</f>
        <v>A0580</v>
      </c>
      <c r="AV925" s="52" t="str">
        <f>IF(参照!B925="","",参照!B925)</f>
        <v>(株)エナネス</v>
      </c>
      <c r="AW925" s="52">
        <f>IF(参照!C925="","",参照!C925)</f>
        <v>4.6799999999999999E-4</v>
      </c>
      <c r="AX925" s="52" t="str">
        <f>IF(参照!D925="","",参照!D925)</f>
        <v/>
      </c>
      <c r="AY925" s="52">
        <f>IF(参照!E925="","",参照!E925)</f>
        <v>4.4099999999999999E-4</v>
      </c>
      <c r="AZ925" s="52" t="str">
        <f>IF(参照!F925="","",参照!F925)</f>
        <v>(株)エナネス</v>
      </c>
      <c r="BA925" s="52" t="str">
        <f>IF(参照!G925="","",参照!G925)</f>
        <v>(株)エナネス_</v>
      </c>
      <c r="BB925" s="52">
        <f t="shared" si="45"/>
        <v>0.441</v>
      </c>
      <c r="BD925" s="52" t="str">
        <f>IF(参照!L925="","",参照!L925)</f>
        <v/>
      </c>
    </row>
    <row r="926" spans="47:56">
      <c r="AU926" s="52" t="str">
        <f>IF(参照!A926="","",参照!A926)</f>
        <v>A0581</v>
      </c>
      <c r="AV926" s="52" t="str">
        <f>IF(参照!B926="","",参照!B926)</f>
        <v>ＷＳエナジー(株)</v>
      </c>
      <c r="AW926" s="52">
        <f>IF(参照!C926="","",参照!C926)</f>
        <v>3.6400000000000001E-4</v>
      </c>
      <c r="AX926" s="52" t="str">
        <f>IF(参照!D926="","",参照!D926)</f>
        <v>メニューA</v>
      </c>
      <c r="AY926" s="52">
        <f>IF(参照!E926="","",参照!E926)</f>
        <v>0</v>
      </c>
      <c r="AZ926" s="52" t="str">
        <f>IF(参照!F926="","",参照!F926)</f>
        <v>ＷＳエナジー(株)</v>
      </c>
      <c r="BA926" s="52" t="str">
        <f>IF(参照!G926="","",参照!G926)</f>
        <v>ＷＳエナジー(株)_メニューA</v>
      </c>
      <c r="BB926" s="52">
        <f t="shared" si="45"/>
        <v>0</v>
      </c>
      <c r="BD926" s="52" t="str">
        <f>IF(参照!L926="","",参照!L926)</f>
        <v/>
      </c>
    </row>
    <row r="927" spans="47:56">
      <c r="AU927" s="52" t="str">
        <f>IF(参照!A927="","",参照!A927)</f>
        <v/>
      </c>
      <c r="AV927" s="52" t="str">
        <f>IF(参照!B927="","",参照!B927)</f>
        <v/>
      </c>
      <c r="AW927" s="52" t="str">
        <f>IF(参照!C927="","",参照!C927)</f>
        <v/>
      </c>
      <c r="AX927" s="52" t="str">
        <f>IF(参照!D927="","",参照!D927)</f>
        <v>メニューB</v>
      </c>
      <c r="AY927" s="52">
        <f>IF(参照!E927="","",参照!E927)</f>
        <v>1.8000000000000001E-4</v>
      </c>
      <c r="AZ927" s="52" t="str">
        <f>IF(参照!F927="","",参照!F927)</f>
        <v>ＷＳエナジー(株)</v>
      </c>
      <c r="BA927" s="52" t="str">
        <f>IF(参照!G927="","",参照!G927)</f>
        <v>ＷＳエナジー(株)_メニューB</v>
      </c>
      <c r="BB927" s="52">
        <f t="shared" si="45"/>
        <v>0.18000000000000002</v>
      </c>
      <c r="BD927" s="52" t="str">
        <f>IF(参照!L927="","",参照!L927)</f>
        <v/>
      </c>
    </row>
    <row r="928" spans="47:56">
      <c r="AU928" s="52" t="str">
        <f>IF(参照!A928="","",参照!A928)</f>
        <v/>
      </c>
      <c r="AV928" s="52" t="str">
        <f>IF(参照!B928="","",参照!B928)</f>
        <v/>
      </c>
      <c r="AW928" s="52" t="str">
        <f>IF(参照!C928="","",参照!C928)</f>
        <v/>
      </c>
      <c r="AX928" s="52" t="str">
        <f>IF(参照!D928="","",参照!D928)</f>
        <v>メニューC(残差)</v>
      </c>
      <c r="AY928" s="52">
        <f>IF(参照!E928="","",参照!E928)</f>
        <v>3.0800000000000001E-4</v>
      </c>
      <c r="AZ928" s="52" t="str">
        <f>IF(参照!F928="","",参照!F928)</f>
        <v>ＷＳエナジー(株)</v>
      </c>
      <c r="BA928" s="52" t="str">
        <f>IF(参照!G928="","",参照!G928)</f>
        <v>ＷＳエナジー(株)_メニューC(残差)</v>
      </c>
      <c r="BB928" s="52">
        <f t="shared" si="45"/>
        <v>0.308</v>
      </c>
      <c r="BD928" s="52" t="str">
        <f>IF(参照!L928="","",参照!L928)</f>
        <v/>
      </c>
    </row>
    <row r="929" spans="47:56">
      <c r="AU929" s="52" t="str">
        <f>IF(参照!A929="","",参照!A929)</f>
        <v/>
      </c>
      <c r="AV929" s="52" t="str">
        <f>IF(参照!B929="","",参照!B929)</f>
        <v/>
      </c>
      <c r="AW929" s="52" t="str">
        <f>IF(参照!C929="","",参照!C929)</f>
        <v/>
      </c>
      <c r="AX929" s="52" t="str">
        <f>IF(参照!D929="","",参照!D929)</f>
        <v>(参考値)事業者全体</v>
      </c>
      <c r="AY929" s="52">
        <f>IF(参照!E929="","",参照!E929)</f>
        <v>3.7199999999999999E-4</v>
      </c>
      <c r="AZ929" s="52" t="str">
        <f>IF(参照!F929="","",参照!F929)</f>
        <v>ＷＳエナジー(株)</v>
      </c>
      <c r="BA929" s="52" t="str">
        <f>IF(参照!G929="","",参照!G929)</f>
        <v>ＷＳエナジー(株)_(参考値)事業者全体</v>
      </c>
      <c r="BB929" s="52">
        <f t="shared" si="45"/>
        <v>0.372</v>
      </c>
      <c r="BD929" s="52" t="str">
        <f>IF(参照!L929="","",参照!L929)</f>
        <v/>
      </c>
    </row>
    <row r="930" spans="47:56">
      <c r="AU930" s="52" t="str">
        <f>IF(参照!A930="","",参照!A930)</f>
        <v>A0582</v>
      </c>
      <c r="AV930" s="52" t="str">
        <f>IF(参照!B930="","",参照!B930)</f>
        <v>TERA Energy(株)</v>
      </c>
      <c r="AW930" s="52">
        <f>IF(参照!C930="","",参照!C930)</f>
        <v>4.6299999999999998E-4</v>
      </c>
      <c r="AX930" s="52" t="str">
        <f>IF(参照!D930="","",参照!D930)</f>
        <v/>
      </c>
      <c r="AY930" s="52">
        <f>IF(参照!E930="","",参照!E930)</f>
        <v>4.0700000000000003E-4</v>
      </c>
      <c r="AZ930" s="52" t="str">
        <f>IF(参照!F930="","",参照!F930)</f>
        <v>TERA Energy(株)</v>
      </c>
      <c r="BA930" s="52" t="str">
        <f>IF(参照!G930="","",参照!G930)</f>
        <v>TERA Energy(株)_</v>
      </c>
      <c r="BB930" s="52">
        <f t="shared" si="45"/>
        <v>0.40700000000000003</v>
      </c>
      <c r="BD930" s="52" t="str">
        <f>IF(参照!L930="","",参照!L930)</f>
        <v/>
      </c>
    </row>
    <row r="931" spans="47:56">
      <c r="AU931" s="52" t="str">
        <f>IF(参照!A931="","",参照!A931)</f>
        <v>A0583</v>
      </c>
      <c r="AV931" s="52" t="str">
        <f>IF(参照!B931="","",参照!B931)</f>
        <v>(株)ケアネス(旧：(株)ルーア)</v>
      </c>
      <c r="AW931" s="52">
        <f>IF(参照!C931="","",参照!C931)</f>
        <v>4.86E-4</v>
      </c>
      <c r="AX931" s="52" t="str">
        <f>IF(参照!D931="","",参照!D931)</f>
        <v/>
      </c>
      <c r="AY931" s="52">
        <f>IF(参照!E931="","",参照!E931)</f>
        <v>5.2500000000000008E-4</v>
      </c>
      <c r="AZ931" s="52" t="str">
        <f>IF(参照!F931="","",参照!F931)</f>
        <v>(株)ケアネス(旧：(株)ルーア)</v>
      </c>
      <c r="BA931" s="52" t="str">
        <f>IF(参照!G931="","",参照!G931)</f>
        <v>(株)ケアネス(旧：(株)ルーア)_</v>
      </c>
      <c r="BB931" s="52">
        <f t="shared" si="45"/>
        <v>0.52500000000000002</v>
      </c>
      <c r="BD931" s="52" t="str">
        <f>IF(参照!L931="","",参照!L931)</f>
        <v/>
      </c>
    </row>
    <row r="932" spans="47:56">
      <c r="AU932" s="52" t="str">
        <f>IF(参照!A932="","",参照!A932)</f>
        <v>A0584</v>
      </c>
      <c r="AV932" s="52" t="str">
        <f>IF(参照!B932="","",参照!B932)</f>
        <v>ＭＣＰＤ(株)(旧：ＭＣＰＤ合同会社)</v>
      </c>
      <c r="AW932" s="52">
        <f>IF(参照!C932="","",参照!C932)</f>
        <v>3.6600000000000001E-4</v>
      </c>
      <c r="AX932" s="52" t="str">
        <f>IF(参照!D932="","",参照!D932)</f>
        <v>メニューA</v>
      </c>
      <c r="AY932" s="52">
        <f>IF(参照!E932="","",参照!E932)</f>
        <v>0</v>
      </c>
      <c r="AZ932" s="52" t="str">
        <f>IF(参照!F932="","",参照!F932)</f>
        <v>ＭＣＰＤ(株)(旧：ＭＣＰＤ合同会社)</v>
      </c>
      <c r="BA932" s="52" t="str">
        <f>IF(参照!G932="","",参照!G932)</f>
        <v>ＭＣＰＤ(株)(旧：ＭＣＰＤ合同会社)_メニューA</v>
      </c>
      <c r="BB932" s="52">
        <f t="shared" si="45"/>
        <v>0</v>
      </c>
      <c r="BD932" s="52" t="str">
        <f>IF(参照!L932="","",参照!L932)</f>
        <v/>
      </c>
    </row>
    <row r="933" spans="47:56">
      <c r="AU933" s="52" t="str">
        <f>IF(参照!A933="","",参照!A933)</f>
        <v/>
      </c>
      <c r="AV933" s="52" t="str">
        <f>IF(参照!B933="","",参照!B933)</f>
        <v/>
      </c>
      <c r="AW933" s="52" t="str">
        <f>IF(参照!C933="","",参照!C933)</f>
        <v/>
      </c>
      <c r="AX933" s="52" t="str">
        <f>IF(参照!D933="","",参照!D933)</f>
        <v>メニューB</v>
      </c>
      <c r="AY933" s="52">
        <f>IF(参照!E933="","",参照!E933)</f>
        <v>1.95E-4</v>
      </c>
      <c r="AZ933" s="52" t="str">
        <f>IF(参照!F933="","",参照!F933)</f>
        <v>ＭＣＰＤ(株)(旧：ＭＣＰＤ合同会社)</v>
      </c>
      <c r="BA933" s="52" t="str">
        <f>IF(参照!G933="","",参照!G933)</f>
        <v>ＭＣＰＤ(株)(旧：ＭＣＰＤ合同会社)_メニューB</v>
      </c>
      <c r="BB933" s="52">
        <f t="shared" si="45"/>
        <v>0.19500000000000001</v>
      </c>
      <c r="BD933" s="52" t="str">
        <f>IF(参照!L933="","",参照!L933)</f>
        <v/>
      </c>
    </row>
    <row r="934" spans="47:56">
      <c r="AU934" s="52" t="str">
        <f>IF(参照!A934="","",参照!A934)</f>
        <v/>
      </c>
      <c r="AV934" s="52" t="str">
        <f>IF(参照!B934="","",参照!B934)</f>
        <v/>
      </c>
      <c r="AW934" s="52" t="str">
        <f>IF(参照!C934="","",参照!C934)</f>
        <v/>
      </c>
      <c r="AX934" s="52" t="str">
        <f>IF(参照!D934="","",参照!D934)</f>
        <v>(参考値)事業者全体</v>
      </c>
      <c r="AY934" s="52">
        <f>IF(参照!E934="","",参照!E934)</f>
        <v>4.3100000000000001E-4</v>
      </c>
      <c r="AZ934" s="52" t="str">
        <f>IF(参照!F934="","",参照!F934)</f>
        <v>ＭＣＰＤ(株)(旧：ＭＣＰＤ合同会社)</v>
      </c>
      <c r="BA934" s="52" t="str">
        <f>IF(参照!G934="","",参照!G934)</f>
        <v>ＭＣＰＤ(株)(旧：ＭＣＰＤ合同会社)_(参考値)事業者全体</v>
      </c>
      <c r="BB934" s="52">
        <f t="shared" si="45"/>
        <v>0.43099999999999999</v>
      </c>
      <c r="BD934" s="52" t="str">
        <f>IF(参照!L934="","",参照!L934)</f>
        <v/>
      </c>
    </row>
    <row r="935" spans="47:56">
      <c r="AU935" s="52" t="str">
        <f>IF(参照!A935="","",参照!A935)</f>
        <v>A0586</v>
      </c>
      <c r="AV935" s="52" t="str">
        <f>IF(参照!B935="","",参照!B935)</f>
        <v>グリーンシティこばやし(株)</v>
      </c>
      <c r="AW935" s="52">
        <f>IF(参照!C935="","",参照!C935)</f>
        <v>4.28E-4</v>
      </c>
      <c r="AX935" s="52" t="str">
        <f>IF(参照!D935="","",参照!D935)</f>
        <v/>
      </c>
      <c r="AY935" s="52">
        <f>IF(参照!E935="","",参照!E935)</f>
        <v>5.0699999999999996E-4</v>
      </c>
      <c r="AZ935" s="52" t="str">
        <f>IF(参照!F935="","",参照!F935)</f>
        <v>グリーンシティこばやし(株)</v>
      </c>
      <c r="BA935" s="52" t="str">
        <f>IF(参照!G935="","",参照!G935)</f>
        <v>グリーンシティこばやし(株)_</v>
      </c>
      <c r="BB935" s="52">
        <f t="shared" si="45"/>
        <v>0.50700000000000001</v>
      </c>
      <c r="BD935" s="52" t="str">
        <f>IF(参照!L935="","",参照!L935)</f>
        <v/>
      </c>
    </row>
    <row r="936" spans="47:56">
      <c r="AU936" s="52" t="str">
        <f>IF(参照!A936="","",参照!A936)</f>
        <v>A0587</v>
      </c>
      <c r="AV936" s="52" t="str">
        <f>IF(参照!B936="","",参照!B936)</f>
        <v>(株)吉田石油店</v>
      </c>
      <c r="AW936" s="52">
        <f>IF(参照!C936="","",参照!C936)</f>
        <v>3.6400000000000001E-4</v>
      </c>
      <c r="AX936" s="52" t="str">
        <f>IF(参照!D936="","",参照!D936)</f>
        <v/>
      </c>
      <c r="AY936" s="52">
        <f>IF(参照!E936="","",参照!E936)</f>
        <v>3.0800000000000001E-4</v>
      </c>
      <c r="AZ936" s="52" t="str">
        <f>IF(参照!F936="","",参照!F936)</f>
        <v>(株)吉田石油店</v>
      </c>
      <c r="BA936" s="52" t="str">
        <f>IF(参照!G936="","",参照!G936)</f>
        <v>(株)吉田石油店_</v>
      </c>
      <c r="BB936" s="52">
        <f t="shared" si="45"/>
        <v>0.308</v>
      </c>
      <c r="BD936" s="52" t="str">
        <f>IF(参照!L936="","",参照!L936)</f>
        <v/>
      </c>
    </row>
    <row r="937" spans="47:56">
      <c r="AU937" s="52" t="str">
        <f>IF(参照!A937="","",参照!A937)</f>
        <v>A0589</v>
      </c>
      <c r="AV937" s="52" t="str">
        <f>IF(参照!B937="","",参照!B937)</f>
        <v>スマートエナジー熊本(株)</v>
      </c>
      <c r="AW937" s="52">
        <f>IF(参照!C937="","",参照!C937)</f>
        <v>4.5000000000000003E-5</v>
      </c>
      <c r="AX937" s="52" t="str">
        <f>IF(参照!D937="","",参照!D937)</f>
        <v/>
      </c>
      <c r="AY937" s="52">
        <f>IF(参照!E937="","",参照!E937)</f>
        <v>0</v>
      </c>
      <c r="AZ937" s="52" t="str">
        <f>IF(参照!F937="","",参照!F937)</f>
        <v>スマートエナジー熊本(株)</v>
      </c>
      <c r="BA937" s="52" t="str">
        <f>IF(参照!G937="","",参照!G937)</f>
        <v>スマートエナジー熊本(株)_</v>
      </c>
      <c r="BB937" s="52">
        <f t="shared" si="45"/>
        <v>0</v>
      </c>
      <c r="BD937" s="52" t="str">
        <f>IF(参照!L937="","",参照!L937)</f>
        <v/>
      </c>
    </row>
    <row r="938" spans="47:56">
      <c r="AU938" s="52" t="str">
        <f>IF(参照!A938="","",参照!A938)</f>
        <v>A0590</v>
      </c>
      <c r="AV938" s="52" t="str">
        <f>IF(参照!B938="","",参照!B938)</f>
        <v>福山未来エナジー(株)</v>
      </c>
      <c r="AW938" s="52">
        <f>IF(参照!C938="","",参照!C938)</f>
        <v>2.0799999999999999E-4</v>
      </c>
      <c r="AX938" s="52" t="str">
        <f>IF(参照!D938="","",参照!D938)</f>
        <v/>
      </c>
      <c r="AY938" s="52">
        <f>IF(参照!E938="","",参照!E938)</f>
        <v>3.5100000000000002E-4</v>
      </c>
      <c r="AZ938" s="52" t="str">
        <f>IF(参照!F938="","",参照!F938)</f>
        <v>福山未来エナジー(株)</v>
      </c>
      <c r="BA938" s="52" t="str">
        <f>IF(参照!G938="","",参照!G938)</f>
        <v>福山未来エナジー(株)_</v>
      </c>
      <c r="BB938" s="52">
        <f t="shared" si="45"/>
        <v>0.35100000000000003</v>
      </c>
      <c r="BD938" s="52" t="str">
        <f>IF(参照!L938="","",参照!L938)</f>
        <v/>
      </c>
    </row>
    <row r="939" spans="47:56">
      <c r="AU939" s="52" t="str">
        <f>IF(参照!A939="","",参照!A939)</f>
        <v>A0592</v>
      </c>
      <c r="AV939" s="52" t="str">
        <f>IF(参照!B939="","",参照!B939)</f>
        <v>(株)メディオテック</v>
      </c>
      <c r="AW939" s="52">
        <f>IF(参照!C939="","",参照!C939)</f>
        <v>4.95E-4</v>
      </c>
      <c r="AX939" s="52" t="str">
        <f>IF(参照!D939="","",参照!D939)</f>
        <v>メニューA</v>
      </c>
      <c r="AY939" s="52">
        <f>IF(参照!E939="","",参照!E939)</f>
        <v>0</v>
      </c>
      <c r="AZ939" s="52" t="str">
        <f>IF(参照!F939="","",参照!F939)</f>
        <v>(株)メディオテック</v>
      </c>
      <c r="BA939" s="52" t="str">
        <f>IF(参照!G939="","",参照!G939)</f>
        <v>(株)メディオテック_メニューA</v>
      </c>
      <c r="BB939" s="52">
        <f t="shared" si="45"/>
        <v>0</v>
      </c>
      <c r="BD939" s="52" t="str">
        <f>IF(参照!L939="","",参照!L939)</f>
        <v/>
      </c>
    </row>
    <row r="940" spans="47:56">
      <c r="AU940" s="52" t="str">
        <f>IF(参照!A940="","",参照!A940)</f>
        <v/>
      </c>
      <c r="AV940" s="52" t="str">
        <f>IF(参照!B940="","",参照!B940)</f>
        <v/>
      </c>
      <c r="AW940" s="52" t="str">
        <f>IF(参照!C940="","",参照!C940)</f>
        <v/>
      </c>
      <c r="AX940" s="52" t="str">
        <f>IF(参照!D940="","",参照!D940)</f>
        <v>メニューB(残差)</v>
      </c>
      <c r="AY940" s="52">
        <f>IF(参照!E940="","",参照!E940)</f>
        <v>5.1500000000000005E-4</v>
      </c>
      <c r="AZ940" s="52" t="str">
        <f>IF(参照!F940="","",参照!F940)</f>
        <v>(株)メディオテック</v>
      </c>
      <c r="BA940" s="52" t="str">
        <f>IF(参照!G940="","",参照!G940)</f>
        <v>(株)メディオテック_メニューB(残差)</v>
      </c>
      <c r="BB940" s="52">
        <f t="shared" si="45"/>
        <v>0.51500000000000001</v>
      </c>
      <c r="BD940" s="52" t="str">
        <f>IF(参照!L940="","",参照!L940)</f>
        <v/>
      </c>
    </row>
    <row r="941" spans="47:56">
      <c r="AU941" s="52" t="str">
        <f>IF(参照!A941="","",参照!A941)</f>
        <v/>
      </c>
      <c r="AV941" s="52" t="str">
        <f>IF(参照!B941="","",参照!B941)</f>
        <v/>
      </c>
      <c r="AW941" s="52" t="str">
        <f>IF(参照!C941="","",参照!C941)</f>
        <v/>
      </c>
      <c r="AX941" s="52" t="str">
        <f>IF(参照!D941="","",参照!D941)</f>
        <v>(参考値)事業者全体</v>
      </c>
      <c r="AY941" s="52">
        <f>IF(参照!E941="","",参照!E941)</f>
        <v>4.8999999999999998E-4</v>
      </c>
      <c r="AZ941" s="52" t="str">
        <f>IF(参照!F941="","",参照!F941)</f>
        <v>(株)メディオテック</v>
      </c>
      <c r="BA941" s="52" t="str">
        <f>IF(参照!G941="","",参照!G941)</f>
        <v>(株)メディオテック_(参考値)事業者全体</v>
      </c>
      <c r="BB941" s="52">
        <f t="shared" si="45"/>
        <v>0.49</v>
      </c>
      <c r="BD941" s="52" t="str">
        <f>IF(参照!L941="","",参照!L941)</f>
        <v/>
      </c>
    </row>
    <row r="942" spans="47:56">
      <c r="AU942" s="52" t="str">
        <f>IF(参照!A942="","",参照!A942)</f>
        <v>A0593</v>
      </c>
      <c r="AV942" s="52" t="str">
        <f>IF(参照!B942="","",参照!B942)</f>
        <v>(株)Ｓａｎｋｏ　ＩＢ</v>
      </c>
      <c r="AW942" s="52">
        <f>IF(参照!C942="","",参照!C942)</f>
        <v>4.9899999999999999E-4</v>
      </c>
      <c r="AX942" s="52" t="str">
        <f>IF(参照!D942="","",参照!D942)</f>
        <v/>
      </c>
      <c r="AY942" s="52">
        <f>IF(参照!E942="","",参照!E942)</f>
        <v>5.5000000000000003E-4</v>
      </c>
      <c r="AZ942" s="52" t="str">
        <f>IF(参照!F942="","",参照!F942)</f>
        <v>(株)Ｓａｎｋｏ　ＩＢ</v>
      </c>
      <c r="BA942" s="52" t="str">
        <f>IF(参照!G942="","",参照!G942)</f>
        <v>(株)Ｓａｎｋｏ　ＩＢ_</v>
      </c>
      <c r="BB942" s="52">
        <f t="shared" si="45"/>
        <v>0.55000000000000004</v>
      </c>
      <c r="BD942" s="52" t="str">
        <f>IF(参照!L942="","",参照!L942)</f>
        <v/>
      </c>
    </row>
    <row r="943" spans="47:56">
      <c r="AU943" s="52" t="str">
        <f>IF(参照!A943="","",参照!A943)</f>
        <v>A0596</v>
      </c>
      <c r="AV943" s="52" t="str">
        <f>IF(参照!B943="","",参照!B943)</f>
        <v>五島市民電力(株)</v>
      </c>
      <c r="AW943" s="52">
        <f>IF(参照!C943="","",参照!C943)</f>
        <v>3.8699999999999997E-4</v>
      </c>
      <c r="AX943" s="52" t="str">
        <f>IF(参照!D943="","",参照!D943)</f>
        <v>メニューA</v>
      </c>
      <c r="AY943" s="52">
        <f>IF(参照!E943="","",参照!E943)</f>
        <v>0</v>
      </c>
      <c r="AZ943" s="52" t="str">
        <f>IF(参照!F943="","",参照!F943)</f>
        <v>五島市民電力(株)</v>
      </c>
      <c r="BA943" s="52" t="str">
        <f>IF(参照!G943="","",参照!G943)</f>
        <v>五島市民電力(株)_メニューA</v>
      </c>
      <c r="BB943" s="52">
        <f t="shared" si="45"/>
        <v>0</v>
      </c>
      <c r="BD943" s="52" t="str">
        <f>IF(参照!L943="","",参照!L943)</f>
        <v/>
      </c>
    </row>
    <row r="944" spans="47:56">
      <c r="AU944" s="52" t="str">
        <f>IF(参照!A944="","",参照!A944)</f>
        <v/>
      </c>
      <c r="AV944" s="52" t="str">
        <f>IF(参照!B944="","",参照!B944)</f>
        <v/>
      </c>
      <c r="AW944" s="52" t="str">
        <f>IF(参照!C944="","",参照!C944)</f>
        <v/>
      </c>
      <c r="AX944" s="52" t="str">
        <f>IF(参照!D944="","",参照!D944)</f>
        <v>メニューB</v>
      </c>
      <c r="AY944" s="52">
        <f>IF(参照!E944="","",参照!E944)</f>
        <v>0</v>
      </c>
      <c r="AZ944" s="52" t="str">
        <f>IF(参照!F944="","",参照!F944)</f>
        <v>五島市民電力(株)</v>
      </c>
      <c r="BA944" s="52" t="str">
        <f>IF(参照!G944="","",参照!G944)</f>
        <v>五島市民電力(株)_メニューB</v>
      </c>
      <c r="BB944" s="52">
        <f t="shared" si="45"/>
        <v>0</v>
      </c>
      <c r="BD944" s="52" t="str">
        <f>IF(参照!L944="","",参照!L944)</f>
        <v/>
      </c>
    </row>
    <row r="945" spans="47:56">
      <c r="AU945" s="52" t="str">
        <f>IF(参照!A945="","",参照!A945)</f>
        <v/>
      </c>
      <c r="AV945" s="52" t="str">
        <f>IF(参照!B945="","",参照!B945)</f>
        <v/>
      </c>
      <c r="AW945" s="52" t="str">
        <f>IF(参照!C945="","",参照!C945)</f>
        <v/>
      </c>
      <c r="AX945" s="52" t="str">
        <f>IF(参照!D945="","",参照!D945)</f>
        <v>メニューC(残差)</v>
      </c>
      <c r="AY945" s="52">
        <f>IF(参照!E945="","",参照!E945)</f>
        <v>4.4799999999999999E-4</v>
      </c>
      <c r="AZ945" s="52" t="str">
        <f>IF(参照!F945="","",参照!F945)</f>
        <v>五島市民電力(株)</v>
      </c>
      <c r="BA945" s="52" t="str">
        <f>IF(参照!G945="","",参照!G945)</f>
        <v>五島市民電力(株)_メニューC(残差)</v>
      </c>
      <c r="BB945" s="52">
        <f t="shared" si="45"/>
        <v>0.44800000000000001</v>
      </c>
      <c r="BD945" s="52" t="str">
        <f>IF(参照!L945="","",参照!L945)</f>
        <v/>
      </c>
    </row>
    <row r="946" spans="47:56">
      <c r="AU946" s="52" t="str">
        <f>IF(参照!A946="","",参照!A946)</f>
        <v/>
      </c>
      <c r="AV946" s="52" t="str">
        <f>IF(参照!B946="","",参照!B946)</f>
        <v/>
      </c>
      <c r="AW946" s="52" t="str">
        <f>IF(参照!C946="","",参照!C946)</f>
        <v/>
      </c>
      <c r="AX946" s="52" t="str">
        <f>IF(参照!D946="","",参照!D946)</f>
        <v>(参考値)事業者全体</v>
      </c>
      <c r="AY946" s="52">
        <f>IF(参照!E946="","",参照!E946)</f>
        <v>4.1299999999999996E-4</v>
      </c>
      <c r="AZ946" s="52" t="str">
        <f>IF(参照!F946="","",参照!F946)</f>
        <v>五島市民電力(株)</v>
      </c>
      <c r="BA946" s="52" t="str">
        <f>IF(参照!G946="","",参照!G946)</f>
        <v>五島市民電力(株)_(参考値)事業者全体</v>
      </c>
      <c r="BB946" s="52">
        <f t="shared" si="45"/>
        <v>0.41299999999999998</v>
      </c>
      <c r="BD946" s="52" t="str">
        <f>IF(参照!L946="","",参照!L946)</f>
        <v/>
      </c>
    </row>
    <row r="947" spans="47:56">
      <c r="AU947" s="52" t="str">
        <f>IF(参照!A947="","",参照!A947)</f>
        <v>A0597</v>
      </c>
      <c r="AV947" s="52" t="str">
        <f>IF(参照!B947="","",参照!B947)</f>
        <v>電力保全サービス(株)</v>
      </c>
      <c r="AW947" s="52">
        <f>IF(参照!C947="","",参照!C947)</f>
        <v>4.0000000000000002E-4</v>
      </c>
      <c r="AX947" s="52" t="str">
        <f>IF(参照!D947="","",参照!D947)</f>
        <v/>
      </c>
      <c r="AY947" s="52">
        <f>IF(参照!E947="","",参照!E947)</f>
        <v>3.4400000000000001E-4</v>
      </c>
      <c r="AZ947" s="52" t="str">
        <f>IF(参照!F947="","",参照!F947)</f>
        <v>電力保全サービス(株)</v>
      </c>
      <c r="BA947" s="52" t="str">
        <f>IF(参照!G947="","",参照!G947)</f>
        <v>電力保全サービス(株)_</v>
      </c>
      <c r="BB947" s="52">
        <f t="shared" si="45"/>
        <v>0.34400000000000003</v>
      </c>
      <c r="BD947" s="52" t="str">
        <f>IF(参照!L947="","",参照!L947)</f>
        <v/>
      </c>
    </row>
    <row r="948" spans="47:56">
      <c r="AU948" s="52" t="str">
        <f>IF(参照!A948="","",参照!A948)</f>
        <v>A0598</v>
      </c>
      <c r="AV948" s="52" t="str">
        <f>IF(参照!B948="","",参照!B948)</f>
        <v>リストプロパティーズ(株)</v>
      </c>
      <c r="AW948" s="52">
        <f>IF(参照!C948="","",参照!C948)</f>
        <v>5.0100000000000003E-4</v>
      </c>
      <c r="AX948" s="52" t="str">
        <f>IF(参照!D948="","",参照!D948)</f>
        <v/>
      </c>
      <c r="AY948" s="52">
        <f>IF(参照!E948="","",参照!E948)</f>
        <v>5.3799999999999996E-4</v>
      </c>
      <c r="AZ948" s="52" t="str">
        <f>IF(参照!F948="","",参照!F948)</f>
        <v>リストプロパティーズ(株)</v>
      </c>
      <c r="BA948" s="52" t="str">
        <f>IF(参照!G948="","",参照!G948)</f>
        <v>リストプロパティーズ(株)_</v>
      </c>
      <c r="BB948" s="52">
        <f t="shared" si="45"/>
        <v>0.53799999999999992</v>
      </c>
      <c r="BD948" s="52" t="str">
        <f>IF(参照!L948="","",参照!L948)</f>
        <v/>
      </c>
    </row>
    <row r="949" spans="47:56">
      <c r="AU949" s="52" t="str">
        <f>IF(参照!A949="","",参照!A949)</f>
        <v>A0600</v>
      </c>
      <c r="AV949" s="52" t="str">
        <f>IF(参照!B949="","",参照!B949)</f>
        <v>(株)インフォシステム</v>
      </c>
      <c r="AW949" s="52">
        <f>IF(参照!C949="","",参照!C949)</f>
        <v>4.44E-4</v>
      </c>
      <c r="AX949" s="52" t="str">
        <f>IF(参照!D949="","",参照!D949)</f>
        <v/>
      </c>
      <c r="AY949" s="52">
        <f>IF(参照!E949="","",参照!E949)</f>
        <v>4.7699999999999999E-4</v>
      </c>
      <c r="AZ949" s="52" t="str">
        <f>IF(参照!F949="","",参照!F949)</f>
        <v>(株)インフォシステム</v>
      </c>
      <c r="BA949" s="52" t="str">
        <f>IF(参照!G949="","",参照!G949)</f>
        <v>(株)インフォシステム_</v>
      </c>
      <c r="BB949" s="52">
        <f t="shared" si="45"/>
        <v>0.47699999999999998</v>
      </c>
      <c r="BD949" s="52" t="str">
        <f>IF(参照!L949="","",参照!L949)</f>
        <v/>
      </c>
    </row>
    <row r="950" spans="47:56">
      <c r="AU950" s="52" t="str">
        <f>IF(参照!A950="","",参照!A950)</f>
        <v>A0602</v>
      </c>
      <c r="AV950" s="52" t="str">
        <f>IF(参照!B950="","",参照!B950)</f>
        <v>(株)情熱電力</v>
      </c>
      <c r="AW950" s="52">
        <f>IF(参照!C950="","",参照!C950)</f>
        <v>5.2999999999999998E-4</v>
      </c>
      <c r="AX950" s="52" t="str">
        <f>IF(参照!D950="","",参照!D950)</f>
        <v/>
      </c>
      <c r="AY950" s="52">
        <f>IF(参照!E950="","",参照!E950)</f>
        <v>4.7399999999999997E-4</v>
      </c>
      <c r="AZ950" s="52" t="str">
        <f>IF(参照!F950="","",参照!F950)</f>
        <v>(株)情熱電力</v>
      </c>
      <c r="BA950" s="52" t="str">
        <f>IF(参照!G950="","",参照!G950)</f>
        <v>(株)情熱電力_</v>
      </c>
      <c r="BB950" s="52">
        <f t="shared" si="45"/>
        <v>0.47399999999999998</v>
      </c>
      <c r="BD950" s="52" t="str">
        <f>IF(参照!L950="","",参照!L950)</f>
        <v/>
      </c>
    </row>
    <row r="951" spans="47:56">
      <c r="AU951" s="52" t="str">
        <f>IF(参照!A951="","",参照!A951)</f>
        <v>A0603</v>
      </c>
      <c r="AV951" s="52" t="str">
        <f>IF(参照!B951="","",参照!B951)</f>
        <v>バンプーパワートレーディング合同会社</v>
      </c>
      <c r="AW951" s="52">
        <f>IF(参照!C951="","",参照!C951)</f>
        <v>6.8900000000000005E-4</v>
      </c>
      <c r="AX951" s="52" t="str">
        <f>IF(参照!D951="","",参照!D951)</f>
        <v/>
      </c>
      <c r="AY951" s="52">
        <f>IF(参照!E951="","",参照!E951)</f>
        <v>6.2200000000000005E-4</v>
      </c>
      <c r="AZ951" s="52" t="str">
        <f>IF(参照!F951="","",参照!F951)</f>
        <v>バンプーパワートレーディング合同会社</v>
      </c>
      <c r="BA951" s="52" t="str">
        <f>IF(参照!G951="","",参照!G951)</f>
        <v>バンプーパワートレーディング合同会社_</v>
      </c>
      <c r="BB951" s="52">
        <f t="shared" si="45"/>
        <v>0.622</v>
      </c>
      <c r="BD951" s="52" t="str">
        <f>IF(参照!L951="","",参照!L951)</f>
        <v/>
      </c>
    </row>
    <row r="952" spans="47:56">
      <c r="AU952" s="52" t="str">
        <f>IF(参照!A952="","",参照!A952)</f>
        <v>A0604</v>
      </c>
      <c r="AV952" s="52" t="str">
        <f>IF(参照!B952="","",参照!B952)</f>
        <v>(株)エイチティーピー</v>
      </c>
      <c r="AW952" s="52">
        <f>IF(参照!C952="","",参照!C952)</f>
        <v>3.0800000000000001E-4</v>
      </c>
      <c r="AX952" s="52" t="str">
        <f>IF(参照!D952="","",参照!D952)</f>
        <v/>
      </c>
      <c r="AY952" s="52">
        <f>IF(参照!E952="","",参照!E952)</f>
        <v>2.52E-4</v>
      </c>
      <c r="AZ952" s="52" t="str">
        <f>IF(参照!F952="","",参照!F952)</f>
        <v>(株)エイチティーピー</v>
      </c>
      <c r="BA952" s="52" t="str">
        <f>IF(参照!G952="","",参照!G952)</f>
        <v>(株)エイチティーピー_</v>
      </c>
      <c r="BB952" s="52">
        <f t="shared" si="45"/>
        <v>0.252</v>
      </c>
      <c r="BD952" s="52" t="str">
        <f>IF(参照!L952="","",参照!L952)</f>
        <v/>
      </c>
    </row>
    <row r="953" spans="47:56">
      <c r="AU953" s="52" t="str">
        <f>IF(参照!A953="","",参照!A953)</f>
        <v>A0605</v>
      </c>
      <c r="AV953" s="52" t="str">
        <f>IF(参照!B953="","",参照!B953)</f>
        <v>(株)センカク</v>
      </c>
      <c r="AW953" s="52">
        <f>IF(参照!C953="","",参照!C953)</f>
        <v>5.0799999999999999E-4</v>
      </c>
      <c r="AX953" s="52" t="str">
        <f>IF(参照!D953="","",参照!D953)</f>
        <v/>
      </c>
      <c r="AY953" s="52">
        <f>IF(参照!E953="","",参照!E953)</f>
        <v>5.4500000000000002E-4</v>
      </c>
      <c r="AZ953" s="52" t="str">
        <f>IF(参照!F953="","",参照!F953)</f>
        <v>(株)センカク</v>
      </c>
      <c r="BA953" s="52" t="str">
        <f>IF(参照!G953="","",参照!G953)</f>
        <v>(株)センカク_</v>
      </c>
      <c r="BB953" s="52">
        <f t="shared" si="45"/>
        <v>0.54500000000000004</v>
      </c>
      <c r="BD953" s="52" t="str">
        <f>IF(参照!L953="","",参照!L953)</f>
        <v/>
      </c>
    </row>
    <row r="954" spans="47:56">
      <c r="AU954" s="52" t="str">
        <f>IF(参照!A954="","",参照!A954)</f>
        <v>A0606</v>
      </c>
      <c r="AV954" s="52" t="str">
        <f>IF(参照!B954="","",参照!B954)</f>
        <v>新電力いばらき(株)</v>
      </c>
      <c r="AW954" s="52">
        <f>IF(参照!C954="","",参照!C954)</f>
        <v>4.1300000000000001E-4</v>
      </c>
      <c r="AX954" s="52" t="str">
        <f>IF(参照!D954="","",参照!D954)</f>
        <v/>
      </c>
      <c r="AY954" s="52">
        <f>IF(参照!E954="","",参照!E954)</f>
        <v>3.57E-4</v>
      </c>
      <c r="AZ954" s="52" t="str">
        <f>IF(参照!F954="","",参照!F954)</f>
        <v>新電力いばらき(株)</v>
      </c>
      <c r="BA954" s="52" t="str">
        <f>IF(参照!G954="","",参照!G954)</f>
        <v>新電力いばらき(株)_</v>
      </c>
      <c r="BB954" s="52">
        <f t="shared" si="45"/>
        <v>0.35699999999999998</v>
      </c>
      <c r="BD954" s="52" t="str">
        <f>IF(参照!L954="","",参照!L954)</f>
        <v/>
      </c>
    </row>
    <row r="955" spans="47:56">
      <c r="AU955" s="52" t="str">
        <f>IF(参照!A955="","",参照!A955)</f>
        <v>A0607</v>
      </c>
      <c r="AV955" s="52" t="str">
        <f>IF(参照!B955="","",参照!B955)</f>
        <v>緑屋電気(株)</v>
      </c>
      <c r="AW955" s="52">
        <f>IF(参照!C955="","",参照!C955)</f>
        <v>4.4700000000000002E-4</v>
      </c>
      <c r="AX955" s="52" t="str">
        <f>IF(参照!D955="","",参照!D955)</f>
        <v/>
      </c>
      <c r="AY955" s="52">
        <f>IF(参照!E955="","",参照!E955)</f>
        <v>4.8700000000000002E-4</v>
      </c>
      <c r="AZ955" s="52" t="str">
        <f>IF(参照!F955="","",参照!F955)</f>
        <v>緑屋電気(株)</v>
      </c>
      <c r="BA955" s="52" t="str">
        <f>IF(参照!G955="","",参照!G955)</f>
        <v>緑屋電気(株)_</v>
      </c>
      <c r="BB955" s="52">
        <f t="shared" si="45"/>
        <v>0.48700000000000004</v>
      </c>
      <c r="BD955" s="52" t="str">
        <f>IF(参照!L955="","",参照!L955)</f>
        <v/>
      </c>
    </row>
    <row r="956" spans="47:56">
      <c r="AU956" s="52" t="str">
        <f>IF(参照!A956="","",参照!A956)</f>
        <v>A0609</v>
      </c>
      <c r="AV956" s="52" t="str">
        <f>IF(参照!B956="","",参照!B956)</f>
        <v>(株)ミナサポ</v>
      </c>
      <c r="AW956" s="52">
        <f>IF(参照!C956="","",参照!C956)</f>
        <v>3.1700000000000001E-4</v>
      </c>
      <c r="AX956" s="52" t="str">
        <f>IF(参照!D956="","",参照!D956)</f>
        <v/>
      </c>
      <c r="AY956" s="52">
        <f>IF(参照!E956="","",参照!E956)</f>
        <v>2.9999999999999997E-4</v>
      </c>
      <c r="AZ956" s="52" t="str">
        <f>IF(参照!F956="","",参照!F956)</f>
        <v>(株)ミナサポ</v>
      </c>
      <c r="BA956" s="52" t="str">
        <f>IF(参照!G956="","",参照!G956)</f>
        <v>(株)ミナサポ_</v>
      </c>
      <c r="BB956" s="52">
        <f t="shared" si="45"/>
        <v>0.3</v>
      </c>
      <c r="BD956" s="52" t="str">
        <f>IF(参照!L956="","",参照!L956)</f>
        <v/>
      </c>
    </row>
    <row r="957" spans="47:56">
      <c r="AU957" s="52" t="str">
        <f>IF(参照!A957="","",参照!A957)</f>
        <v>A0610</v>
      </c>
      <c r="AV957" s="52" t="str">
        <f>IF(参照!B957="","",参照!B957)</f>
        <v>唐津電力(株)</v>
      </c>
      <c r="AW957" s="52">
        <f>IF(参照!C957="","",参照!C957)</f>
        <v>3.9300000000000001E-4</v>
      </c>
      <c r="AX957" s="52" t="str">
        <f>IF(参照!D957="","",参照!D957)</f>
        <v/>
      </c>
      <c r="AY957" s="52">
        <f>IF(参照!E957="","",参照!E957)</f>
        <v>3.3700000000000001E-4</v>
      </c>
      <c r="AZ957" s="52" t="str">
        <f>IF(参照!F957="","",参照!F957)</f>
        <v>唐津電力(株)</v>
      </c>
      <c r="BA957" s="52" t="str">
        <f>IF(参照!G957="","",参照!G957)</f>
        <v>唐津電力(株)_</v>
      </c>
      <c r="BB957" s="52">
        <f t="shared" si="45"/>
        <v>0.33700000000000002</v>
      </c>
      <c r="BD957" s="52" t="str">
        <f>IF(参照!L957="","",参照!L957)</f>
        <v/>
      </c>
    </row>
    <row r="958" spans="47:56">
      <c r="AU958" s="52" t="str">
        <f>IF(参照!A958="","",参照!A958)</f>
        <v>A0611</v>
      </c>
      <c r="AV958" s="52" t="str">
        <f>IF(参照!B958="","",参照!B958)</f>
        <v>ＲＥ１００電力(株)</v>
      </c>
      <c r="AW958" s="52">
        <f>IF(参照!C958="","",参照!C958)</f>
        <v>1.6000000000000001E-4</v>
      </c>
      <c r="AX958" s="52" t="str">
        <f>IF(参照!D958="","",参照!D958)</f>
        <v>メニューA</v>
      </c>
      <c r="AY958" s="52">
        <f>IF(参照!E958="","",参照!E958)</f>
        <v>0</v>
      </c>
      <c r="AZ958" s="52" t="str">
        <f>IF(参照!F958="","",参照!F958)</f>
        <v>ＲＥ１００電力(株)</v>
      </c>
      <c r="BA958" s="52" t="str">
        <f>IF(参照!G958="","",参照!G958)</f>
        <v>ＲＥ１００電力(株)_メニューA</v>
      </c>
      <c r="BB958" s="52">
        <f t="shared" si="45"/>
        <v>0</v>
      </c>
      <c r="BD958" s="52" t="str">
        <f>IF(参照!L958="","",参照!L958)</f>
        <v/>
      </c>
    </row>
    <row r="959" spans="47:56">
      <c r="AU959" s="52" t="str">
        <f>IF(参照!A959="","",参照!A959)</f>
        <v/>
      </c>
      <c r="AV959" s="52" t="str">
        <f>IF(参照!B959="","",参照!B959)</f>
        <v/>
      </c>
      <c r="AW959" s="52" t="str">
        <f>IF(参照!C959="","",参照!C959)</f>
        <v/>
      </c>
      <c r="AX959" s="52" t="str">
        <f>IF(参照!D959="","",参照!D959)</f>
        <v>メニューB(残差)</v>
      </c>
      <c r="AY959" s="52">
        <f>IF(参照!E959="","",参照!E959)</f>
        <v>8.7100000000000003E-4</v>
      </c>
      <c r="AZ959" s="52" t="str">
        <f>IF(参照!F959="","",参照!F959)</f>
        <v>ＲＥ１００電力(株)</v>
      </c>
      <c r="BA959" s="52" t="str">
        <f>IF(参照!G959="","",参照!G959)</f>
        <v>ＲＥ１００電力(株)_メニューB(残差)</v>
      </c>
      <c r="BB959" s="52">
        <f t="shared" si="45"/>
        <v>0.871</v>
      </c>
      <c r="BD959" s="52" t="str">
        <f>IF(参照!L959="","",参照!L959)</f>
        <v/>
      </c>
    </row>
    <row r="960" spans="47:56">
      <c r="AU960" s="52" t="str">
        <f>IF(参照!A960="","",参照!A960)</f>
        <v/>
      </c>
      <c r="AV960" s="52" t="str">
        <f>IF(参照!B960="","",参照!B960)</f>
        <v/>
      </c>
      <c r="AW960" s="52" t="str">
        <f>IF(参照!C960="","",参照!C960)</f>
        <v/>
      </c>
      <c r="AX960" s="52" t="str">
        <f>IF(参照!D960="","",参照!D960)</f>
        <v>(参考値)事業者全体</v>
      </c>
      <c r="AY960" s="52">
        <f>IF(参照!E960="","",参照!E960)</f>
        <v>0</v>
      </c>
      <c r="AZ960" s="52" t="str">
        <f>IF(参照!F960="","",参照!F960)</f>
        <v>ＲＥ１００電力(株)</v>
      </c>
      <c r="BA960" s="52" t="str">
        <f>IF(参照!G960="","",参照!G960)</f>
        <v>ＲＥ１００電力(株)_(参考値)事業者全体</v>
      </c>
      <c r="BB960" s="52">
        <f t="shared" si="45"/>
        <v>0</v>
      </c>
      <c r="BD960" s="52" t="str">
        <f>IF(参照!L960="","",参照!L960)</f>
        <v/>
      </c>
    </row>
    <row r="961" spans="47:56">
      <c r="AU961" s="52" t="str">
        <f>IF(参照!A961="","",参照!A961)</f>
        <v>A0615</v>
      </c>
      <c r="AV961" s="52" t="str">
        <f>IF(参照!B961="","",参照!B961)</f>
        <v>(株)イーネットワーク</v>
      </c>
      <c r="AW961" s="52">
        <f>IF(参照!C961="","",参照!C961)</f>
        <v>4.5100000000000001E-4</v>
      </c>
      <c r="AX961" s="52" t="str">
        <f>IF(参照!D961="","",参照!D961)</f>
        <v/>
      </c>
      <c r="AY961" s="52">
        <f>IF(参照!E961="","",参照!E961)</f>
        <v>3.9500000000000001E-4</v>
      </c>
      <c r="AZ961" s="52" t="str">
        <f>IF(参照!F961="","",参照!F961)</f>
        <v>(株)イーネットワーク</v>
      </c>
      <c r="BA961" s="52" t="str">
        <f>IF(参照!G961="","",参照!G961)</f>
        <v>(株)イーネットワーク_</v>
      </c>
      <c r="BB961" s="52">
        <f t="shared" si="45"/>
        <v>0.39500000000000002</v>
      </c>
      <c r="BD961" s="52" t="str">
        <f>IF(参照!L961="","",参照!L961)</f>
        <v/>
      </c>
    </row>
    <row r="962" spans="47:56">
      <c r="AU962" s="52" t="str">
        <f>IF(参照!A962="","",参照!A962)</f>
        <v>A0617</v>
      </c>
      <c r="AV962" s="52" t="str">
        <f>IF(参照!B962="","",参照!B962)</f>
        <v>スマートエコエナジー(株)</v>
      </c>
      <c r="AW962" s="52">
        <f>IF(参照!C962="","",参照!C962)</f>
        <v>4.1800000000000002E-4</v>
      </c>
      <c r="AX962" s="52" t="str">
        <f>IF(参照!D962="","",参照!D962)</f>
        <v>メニューA</v>
      </c>
      <c r="AY962" s="52">
        <f>IF(参照!E962="","",参照!E962)</f>
        <v>0</v>
      </c>
      <c r="AZ962" s="52" t="str">
        <f>IF(参照!F962="","",参照!F962)</f>
        <v>スマートエコエナジー(株)</v>
      </c>
      <c r="BA962" s="52" t="str">
        <f>IF(参照!G962="","",参照!G962)</f>
        <v>スマートエコエナジー(株)_メニューA</v>
      </c>
      <c r="BB962" s="52">
        <f t="shared" si="45"/>
        <v>0</v>
      </c>
      <c r="BD962" s="52" t="str">
        <f>IF(参照!L962="","",参照!L962)</f>
        <v/>
      </c>
    </row>
    <row r="963" spans="47:56">
      <c r="AU963" s="52" t="str">
        <f>IF(参照!A963="","",参照!A963)</f>
        <v/>
      </c>
      <c r="AV963" s="52" t="str">
        <f>IF(参照!B963="","",参照!B963)</f>
        <v/>
      </c>
      <c r="AW963" s="52" t="str">
        <f>IF(参照!C963="","",参照!C963)</f>
        <v/>
      </c>
      <c r="AX963" s="52" t="str">
        <f>IF(参照!D963="","",参照!D963)</f>
        <v>メニューB</v>
      </c>
      <c r="AY963" s="52">
        <f>IF(参照!E963="","",参照!E963)</f>
        <v>2.0000000000000001E-4</v>
      </c>
      <c r="AZ963" s="52" t="str">
        <f>IF(参照!F963="","",参照!F963)</f>
        <v>スマートエコエナジー(株)</v>
      </c>
      <c r="BA963" s="52" t="str">
        <f>IF(参照!G963="","",参照!G963)</f>
        <v>スマートエコエナジー(株)_メニューB</v>
      </c>
      <c r="BB963" s="52">
        <f t="shared" si="45"/>
        <v>0.2</v>
      </c>
      <c r="BD963" s="52" t="str">
        <f>IF(参照!L963="","",参照!L963)</f>
        <v/>
      </c>
    </row>
    <row r="964" spans="47:56">
      <c r="AU964" s="52" t="str">
        <f>IF(参照!A964="","",参照!A964)</f>
        <v/>
      </c>
      <c r="AV964" s="52" t="str">
        <f>IF(参照!B964="","",参照!B964)</f>
        <v/>
      </c>
      <c r="AW964" s="52" t="str">
        <f>IF(参照!C964="","",参照!C964)</f>
        <v/>
      </c>
      <c r="AX964" s="52" t="str">
        <f>IF(参照!D964="","",参照!D964)</f>
        <v>メニューC(残差)</v>
      </c>
      <c r="AY964" s="52">
        <f>IF(参照!E964="","",参照!E964)</f>
        <v>4.2400000000000001E-4</v>
      </c>
      <c r="AZ964" s="52" t="str">
        <f>IF(参照!F964="","",参照!F964)</f>
        <v>スマートエコエナジー(株)</v>
      </c>
      <c r="BA964" s="52" t="str">
        <f>IF(参照!G964="","",参照!G964)</f>
        <v>スマートエコエナジー(株)_メニューC(残差)</v>
      </c>
      <c r="BB964" s="52">
        <f t="shared" si="45"/>
        <v>0.42399999999999999</v>
      </c>
      <c r="BD964" s="52" t="str">
        <f>IF(参照!L964="","",参照!L964)</f>
        <v/>
      </c>
    </row>
    <row r="965" spans="47:56">
      <c r="AU965" s="52" t="str">
        <f>IF(参照!A965="","",参照!A965)</f>
        <v/>
      </c>
      <c r="AV965" s="52" t="str">
        <f>IF(参照!B965="","",参照!B965)</f>
        <v/>
      </c>
      <c r="AW965" s="52" t="str">
        <f>IF(参照!C965="","",参照!C965)</f>
        <v/>
      </c>
      <c r="AX965" s="52" t="str">
        <f>IF(参照!D965="","",参照!D965)</f>
        <v>(参考値)事業者全体</v>
      </c>
      <c r="AY965" s="52">
        <f>IF(参照!E965="","",参照!E965)</f>
        <v>3.6099999999999999E-4</v>
      </c>
      <c r="AZ965" s="52" t="str">
        <f>IF(参照!F965="","",参照!F965)</f>
        <v>スマートエコエナジー(株)</v>
      </c>
      <c r="BA965" s="52" t="str">
        <f>IF(参照!G965="","",参照!G965)</f>
        <v>スマートエコエナジー(株)_(参考値)事業者全体</v>
      </c>
      <c r="BB965" s="52">
        <f t="shared" ref="BB965:BB1028" si="46">AY965*1000</f>
        <v>0.36099999999999999</v>
      </c>
      <c r="BD965" s="52" t="str">
        <f>IF(参照!L965="","",参照!L965)</f>
        <v/>
      </c>
    </row>
    <row r="966" spans="47:56">
      <c r="AU966" s="52" t="str">
        <f>IF(参照!A966="","",参照!A966)</f>
        <v>A0620</v>
      </c>
      <c r="AV966" s="52" t="str">
        <f>IF(参照!B966="","",参照!B966)</f>
        <v>(株)ＬＥＮＥＴＳ</v>
      </c>
      <c r="AW966" s="52">
        <f>IF(参照!C966="","",参照!C966)</f>
        <v>4.9700000000000005E-4</v>
      </c>
      <c r="AX966" s="52" t="str">
        <f>IF(参照!D966="","",参照!D966)</f>
        <v/>
      </c>
      <c r="AY966" s="52">
        <f>IF(参照!E966="","",参照!E966)</f>
        <v>5.4199999999999995E-4</v>
      </c>
      <c r="AZ966" s="52" t="str">
        <f>IF(参照!F966="","",参照!F966)</f>
        <v>(株)ＬＥＮＥＴＳ</v>
      </c>
      <c r="BA966" s="52" t="str">
        <f>IF(参照!G966="","",参照!G966)</f>
        <v>(株)ＬＥＮＥＴＳ_</v>
      </c>
      <c r="BB966" s="52">
        <f t="shared" si="46"/>
        <v>0.54199999999999993</v>
      </c>
      <c r="BD966" s="52" t="str">
        <f>IF(参照!L966="","",参照!L966)</f>
        <v/>
      </c>
    </row>
    <row r="967" spans="47:56">
      <c r="AU967" s="52" t="str">
        <f>IF(参照!A967="","",参照!A967)</f>
        <v>A0622</v>
      </c>
      <c r="AV967" s="52" t="str">
        <f>IF(参照!B967="","",参照!B967)</f>
        <v>アイエスジー(株)</v>
      </c>
      <c r="AW967" s="52">
        <f>IF(参照!C967="","",参照!C967)</f>
        <v>5.71E-4</v>
      </c>
      <c r="AX967" s="52" t="str">
        <f>IF(参照!D967="","",参照!D967)</f>
        <v/>
      </c>
      <c r="AY967" s="52">
        <f>IF(参照!E967="","",参照!E967)</f>
        <v>5.1500000000000005E-4</v>
      </c>
      <c r="AZ967" s="52" t="str">
        <f>IF(参照!F967="","",参照!F967)</f>
        <v>アイエスジー(株)</v>
      </c>
      <c r="BA967" s="52" t="str">
        <f>IF(参照!G967="","",参照!G967)</f>
        <v>アイエスジー(株)_</v>
      </c>
      <c r="BB967" s="52">
        <f t="shared" si="46"/>
        <v>0.51500000000000001</v>
      </c>
      <c r="BD967" s="52" t="str">
        <f>IF(参照!L967="","",参照!L967)</f>
        <v/>
      </c>
    </row>
    <row r="968" spans="47:56">
      <c r="AU968" s="52" t="str">
        <f>IF(参照!A968="","",参照!A968)</f>
        <v>A0623</v>
      </c>
      <c r="AV968" s="52" t="str">
        <f>IF(参照!B968="","",参照!B968)</f>
        <v>(株)富士山電力</v>
      </c>
      <c r="AW968" s="52">
        <f>IF(参照!C968="","",参照!C968)</f>
        <v>4.8200000000000001E-4</v>
      </c>
      <c r="AX968" s="52" t="str">
        <f>IF(参照!D968="","",参照!D968)</f>
        <v/>
      </c>
      <c r="AY968" s="52">
        <f>IF(参照!E968="","",参照!E968)</f>
        <v>5.04E-4</v>
      </c>
      <c r="AZ968" s="52" t="str">
        <f>IF(参照!F968="","",参照!F968)</f>
        <v>(株)富士山電力</v>
      </c>
      <c r="BA968" s="52" t="str">
        <f>IF(参照!G968="","",参照!G968)</f>
        <v>(株)富士山電力_</v>
      </c>
      <c r="BB968" s="52">
        <f t="shared" si="46"/>
        <v>0.504</v>
      </c>
      <c r="BD968" s="52" t="str">
        <f>IF(参照!L968="","",参照!L968)</f>
        <v/>
      </c>
    </row>
    <row r="969" spans="47:56">
      <c r="AU969" s="52" t="str">
        <f>IF(参照!A969="","",参照!A969)</f>
        <v>A0624</v>
      </c>
      <c r="AV969" s="52" t="str">
        <f>IF(参照!B969="","",参照!B969)</f>
        <v>(株)エネクル(旧：堀川産業(株))</v>
      </c>
      <c r="AW969" s="52">
        <f>IF(参照!C969="","",参照!C969)</f>
        <v>3.6400000000000001E-4</v>
      </c>
      <c r="AX969" s="52" t="str">
        <f>IF(参照!D969="","",参照!D969)</f>
        <v/>
      </c>
      <c r="AY969" s="52">
        <f>IF(参照!E969="","",参照!E969)</f>
        <v>3.0800000000000001E-4</v>
      </c>
      <c r="AZ969" s="52" t="str">
        <f>IF(参照!F969="","",参照!F969)</f>
        <v>(株)エネクル(旧：堀川産業(株))</v>
      </c>
      <c r="BA969" s="52" t="str">
        <f>IF(参照!G969="","",参照!G969)</f>
        <v>(株)エネクル(旧：堀川産業(株))_</v>
      </c>
      <c r="BB969" s="52">
        <f t="shared" si="46"/>
        <v>0.308</v>
      </c>
      <c r="BD969" s="52" t="str">
        <f>IF(参照!L969="","",参照!L969)</f>
        <v/>
      </c>
    </row>
    <row r="970" spans="47:56">
      <c r="AU970" s="52" t="str">
        <f>IF(参照!A970="","",参照!A970)</f>
        <v>A0627</v>
      </c>
      <c r="AV970" s="52" t="str">
        <f>IF(参照!B970="","",参照!B970)</f>
        <v>フィンテックラボ協同組合</v>
      </c>
      <c r="AW970" s="52">
        <f>IF(参照!C970="","",参照!C970)</f>
        <v>4.9600000000000002E-4</v>
      </c>
      <c r="AX970" s="52" t="str">
        <f>IF(参照!D970="","",参照!D970)</f>
        <v/>
      </c>
      <c r="AY970" s="52">
        <f>IF(参照!E970="","",参照!E970)</f>
        <v>5.4699999999999996E-4</v>
      </c>
      <c r="AZ970" s="52" t="str">
        <f>IF(参照!F970="","",参照!F970)</f>
        <v>フィンテックラボ協同組合</v>
      </c>
      <c r="BA970" s="52" t="str">
        <f>IF(参照!G970="","",参照!G970)</f>
        <v>フィンテックラボ協同組合_</v>
      </c>
      <c r="BB970" s="52">
        <f t="shared" si="46"/>
        <v>0.54699999999999993</v>
      </c>
      <c r="BD970" s="52" t="str">
        <f>IF(参照!L970="","",参照!L970)</f>
        <v/>
      </c>
    </row>
    <row r="971" spans="47:56">
      <c r="AU971" s="52" t="str">
        <f>IF(参照!A971="","",参照!A971)</f>
        <v>A0629</v>
      </c>
      <c r="AV971" s="52" t="str">
        <f>IF(参照!B971="","",参照!B971)</f>
        <v>新電力新潟(株)</v>
      </c>
      <c r="AW971" s="52">
        <f>IF(参照!C971="","",参照!C971)</f>
        <v>3.79E-4</v>
      </c>
      <c r="AX971" s="52" t="str">
        <f>IF(参照!D971="","",参照!D971)</f>
        <v/>
      </c>
      <c r="AY971" s="52">
        <f>IF(参照!E971="","",参照!E971)</f>
        <v>3.2299999999999999E-4</v>
      </c>
      <c r="AZ971" s="52" t="str">
        <f>IF(参照!F971="","",参照!F971)</f>
        <v>新電力新潟(株)</v>
      </c>
      <c r="BA971" s="52" t="str">
        <f>IF(参照!G971="","",参照!G971)</f>
        <v>新電力新潟(株)_</v>
      </c>
      <c r="BB971" s="52">
        <f t="shared" si="46"/>
        <v>0.32300000000000001</v>
      </c>
      <c r="BD971" s="52" t="str">
        <f>IF(参照!L971="","",参照!L971)</f>
        <v/>
      </c>
    </row>
    <row r="972" spans="47:56">
      <c r="AU972" s="52" t="str">
        <f>IF(参照!A972="","",参照!A972)</f>
        <v>A0630</v>
      </c>
      <c r="AV972" s="52" t="str">
        <f>IF(参照!B972="","",参照!B972)</f>
        <v>(株)タケエイでんき(旧：(株)横須賀アーバンウッドパワー)</v>
      </c>
      <c r="AW972" s="52">
        <f>IF(参照!C972="","",参照!C972)</f>
        <v>1.15E-4</v>
      </c>
      <c r="AX972" s="52" t="str">
        <f>IF(参照!D972="","",参照!D972)</f>
        <v/>
      </c>
      <c r="AY972" s="52">
        <f>IF(参照!E972="","",参照!E972)</f>
        <v>4.4799999999999999E-4</v>
      </c>
      <c r="AZ972" s="52" t="str">
        <f>IF(参照!F972="","",参照!F972)</f>
        <v>(株)タケエイでんき(旧：(株)横須賀アーバンウッドパワー)</v>
      </c>
      <c r="BA972" s="52" t="str">
        <f>IF(参照!G972="","",参照!G972)</f>
        <v>(株)タケエイでんき(旧：(株)横須賀アーバンウッドパワー)_</v>
      </c>
      <c r="BB972" s="52">
        <f t="shared" si="46"/>
        <v>0.44800000000000001</v>
      </c>
      <c r="BD972" s="52" t="str">
        <f>IF(参照!L972="","",参照!L972)</f>
        <v/>
      </c>
    </row>
    <row r="973" spans="47:56">
      <c r="AU973" s="52" t="str">
        <f>IF(参照!A973="","",参照!A973)</f>
        <v>A0631</v>
      </c>
      <c r="AV973" s="52" t="str">
        <f>IF(参照!B973="","",参照!B973)</f>
        <v>気仙沼グリーンエナジー(株)</v>
      </c>
      <c r="AW973" s="52">
        <f>IF(参照!C973="","",参照!C973)</f>
        <v>2.7900000000000001E-4</v>
      </c>
      <c r="AX973" s="52" t="str">
        <f>IF(参照!D973="","",参照!D973)</f>
        <v>メニューA</v>
      </c>
      <c r="AY973" s="52">
        <f>IF(参照!E973="","",参照!E973)</f>
        <v>0</v>
      </c>
      <c r="AZ973" s="52" t="str">
        <f>IF(参照!F973="","",参照!F973)</f>
        <v>気仙沼グリーンエナジー(株)</v>
      </c>
      <c r="BA973" s="52" t="str">
        <f>IF(参照!G973="","",参照!G973)</f>
        <v>気仙沼グリーンエナジー(株)_メニューA</v>
      </c>
      <c r="BB973" s="52">
        <f t="shared" si="46"/>
        <v>0</v>
      </c>
      <c r="BD973" s="52" t="str">
        <f>IF(参照!L973="","",参照!L973)</f>
        <v/>
      </c>
    </row>
    <row r="974" spans="47:56">
      <c r="AU974" s="52" t="str">
        <f>IF(参照!A974="","",参照!A974)</f>
        <v/>
      </c>
      <c r="AV974" s="52" t="str">
        <f>IF(参照!B974="","",参照!B974)</f>
        <v/>
      </c>
      <c r="AW974" s="52" t="str">
        <f>IF(参照!C974="","",参照!C974)</f>
        <v/>
      </c>
      <c r="AX974" s="52" t="str">
        <f>IF(参照!D974="","",参照!D974)</f>
        <v>メニューB(残差)</v>
      </c>
      <c r="AY974" s="52">
        <f>IF(参照!E974="","",参照!E974)</f>
        <v>5.4199999999999995E-4</v>
      </c>
      <c r="AZ974" s="52" t="str">
        <f>IF(参照!F974="","",参照!F974)</f>
        <v>気仙沼グリーンエナジー(株)</v>
      </c>
      <c r="BA974" s="52" t="str">
        <f>IF(参照!G974="","",参照!G974)</f>
        <v>気仙沼グリーンエナジー(株)_メニューB(残差)</v>
      </c>
      <c r="BB974" s="52">
        <f t="shared" si="46"/>
        <v>0.54199999999999993</v>
      </c>
      <c r="BD974" s="52" t="str">
        <f>IF(参照!L974="","",参照!L974)</f>
        <v/>
      </c>
    </row>
    <row r="975" spans="47:56">
      <c r="AU975" s="52" t="str">
        <f>IF(参照!A975="","",参照!A975)</f>
        <v/>
      </c>
      <c r="AV975" s="52" t="str">
        <f>IF(参照!B975="","",参照!B975)</f>
        <v/>
      </c>
      <c r="AW975" s="52" t="str">
        <f>IF(参照!C975="","",参照!C975)</f>
        <v/>
      </c>
      <c r="AX975" s="52" t="str">
        <f>IF(参照!D975="","",参照!D975)</f>
        <v>(参考値)事業者全体</v>
      </c>
      <c r="AY975" s="52">
        <f>IF(参照!E975="","",参照!E975)</f>
        <v>5.4699999999999996E-4</v>
      </c>
      <c r="AZ975" s="52" t="str">
        <f>IF(参照!F975="","",参照!F975)</f>
        <v>気仙沼グリーンエナジー(株)</v>
      </c>
      <c r="BA975" s="52" t="str">
        <f>IF(参照!G975="","",参照!G975)</f>
        <v>気仙沼グリーンエナジー(株)_(参考値)事業者全体</v>
      </c>
      <c r="BB975" s="52">
        <f t="shared" si="46"/>
        <v>0.54699999999999993</v>
      </c>
      <c r="BD975" s="52" t="str">
        <f>IF(参照!L975="","",参照!L975)</f>
        <v/>
      </c>
    </row>
    <row r="976" spans="47:56">
      <c r="AU976" s="52" t="str">
        <f>IF(参照!A976="","",参照!A976)</f>
        <v>A0632</v>
      </c>
      <c r="AV976" s="52" t="str">
        <f>IF(参照!B976="","",参照!B976)</f>
        <v>(株)ユーラスグリーンエナジー</v>
      </c>
      <c r="AW976" s="52">
        <f>IF(参照!C976="","",参照!C976)</f>
        <v>3.1199999999999999E-4</v>
      </c>
      <c r="AX976" s="52" t="str">
        <f>IF(参照!D976="","",参照!D976)</f>
        <v>メニューA</v>
      </c>
      <c r="AY976" s="52">
        <f>IF(参照!E976="","",参照!E976)</f>
        <v>0</v>
      </c>
      <c r="AZ976" s="52" t="str">
        <f>IF(参照!F976="","",参照!F976)</f>
        <v>(株)ユーラスグリーンエナジー</v>
      </c>
      <c r="BA976" s="52" t="str">
        <f>IF(参照!G976="","",参照!G976)</f>
        <v>(株)ユーラスグリーンエナジー_メニューA</v>
      </c>
      <c r="BB976" s="52">
        <f t="shared" si="46"/>
        <v>0</v>
      </c>
      <c r="BD976" s="52" t="str">
        <f>IF(参照!L976="","",参照!L976)</f>
        <v/>
      </c>
    </row>
    <row r="977" spans="47:56">
      <c r="AU977" s="52" t="str">
        <f>IF(参照!A977="","",参照!A977)</f>
        <v/>
      </c>
      <c r="AV977" s="52" t="str">
        <f>IF(参照!B977="","",参照!B977)</f>
        <v/>
      </c>
      <c r="AW977" s="52" t="str">
        <f>IF(参照!C977="","",参照!C977)</f>
        <v/>
      </c>
      <c r="AX977" s="52" t="str">
        <f>IF(参照!D977="","",参照!D977)</f>
        <v>メニューB(残差)</v>
      </c>
      <c r="AY977" s="52">
        <f>IF(参照!E977="","",参照!E977)</f>
        <v>0</v>
      </c>
      <c r="AZ977" s="52" t="str">
        <f>IF(参照!F977="","",参照!F977)</f>
        <v>(株)ユーラスグリーンエナジー</v>
      </c>
      <c r="BA977" s="52" t="str">
        <f>IF(参照!G977="","",参照!G977)</f>
        <v>(株)ユーラスグリーンエナジー_メニューB(残差)</v>
      </c>
      <c r="BB977" s="52">
        <f t="shared" si="46"/>
        <v>0</v>
      </c>
      <c r="BD977" s="52" t="str">
        <f>IF(参照!L977="","",参照!L977)</f>
        <v/>
      </c>
    </row>
    <row r="978" spans="47:56">
      <c r="AU978" s="52" t="str">
        <f>IF(参照!A978="","",参照!A978)</f>
        <v/>
      </c>
      <c r="AV978" s="52" t="str">
        <f>IF(参照!B978="","",参照!B978)</f>
        <v/>
      </c>
      <c r="AW978" s="52" t="str">
        <f>IF(参照!C978="","",参照!C978)</f>
        <v/>
      </c>
      <c r="AX978" s="52" t="str">
        <f>IF(参照!D978="","",参照!D978)</f>
        <v>(参考値)事業者全体</v>
      </c>
      <c r="AY978" s="52">
        <f>IF(参照!E978="","",参照!E978)</f>
        <v>2.1999999999999999E-5</v>
      </c>
      <c r="AZ978" s="52" t="str">
        <f>IF(参照!F978="","",参照!F978)</f>
        <v>(株)ユーラスグリーンエナジー</v>
      </c>
      <c r="BA978" s="52" t="str">
        <f>IF(参照!G978="","",参照!G978)</f>
        <v>(株)ユーラスグリーンエナジー_(参考値)事業者全体</v>
      </c>
      <c r="BB978" s="52">
        <f t="shared" si="46"/>
        <v>2.1999999999999999E-2</v>
      </c>
      <c r="BD978" s="52" t="str">
        <f>IF(参照!L978="","",参照!L978)</f>
        <v/>
      </c>
    </row>
    <row r="979" spans="47:56">
      <c r="AU979" s="52" t="str">
        <f>IF(参照!A979="","",参照!A979)</f>
        <v>A0633</v>
      </c>
      <c r="AV979" s="52" t="str">
        <f>IF(参照!B979="","",参照!B979)</f>
        <v>(株)サイホープロパティーズ</v>
      </c>
      <c r="AW979" s="52">
        <f>IF(参照!C979="","",参照!C979)</f>
        <v>5.8200000000000005E-4</v>
      </c>
      <c r="AX979" s="52" t="str">
        <f>IF(参照!D979="","",参照!D979)</f>
        <v/>
      </c>
      <c r="AY979" s="52">
        <f>IF(参照!E979="","",参照!E979)</f>
        <v>6.5300000000000004E-4</v>
      </c>
      <c r="AZ979" s="52" t="str">
        <f>IF(参照!F979="","",参照!F979)</f>
        <v>(株)サイホープロパティーズ</v>
      </c>
      <c r="BA979" s="52" t="str">
        <f>IF(参照!G979="","",参照!G979)</f>
        <v>(株)サイホープロパティーズ_</v>
      </c>
      <c r="BB979" s="52">
        <f t="shared" si="46"/>
        <v>0.65300000000000002</v>
      </c>
      <c r="BD979" s="52" t="str">
        <f>IF(参照!L979="","",参照!L979)</f>
        <v/>
      </c>
    </row>
    <row r="980" spans="47:56">
      <c r="AU980" s="52" t="str">
        <f>IF(参照!A980="","",参照!A980)</f>
        <v>A0636</v>
      </c>
      <c r="AV980" s="52" t="str">
        <f>IF(参照!B980="","",参照!B980)</f>
        <v>生活協同組合コープながの</v>
      </c>
      <c r="AW980" s="52">
        <f>IF(参照!C980="","",参照!C980)</f>
        <v>3.7199999999999999E-4</v>
      </c>
      <c r="AX980" s="52" t="str">
        <f>IF(参照!D980="","",参照!D980)</f>
        <v/>
      </c>
      <c r="AY980" s="52">
        <f>IF(参照!E980="","",参照!E980)</f>
        <v>3.1599999999999998E-4</v>
      </c>
      <c r="AZ980" s="52" t="str">
        <f>IF(参照!F980="","",参照!F980)</f>
        <v>生活協同組合コープながの</v>
      </c>
      <c r="BA980" s="52" t="str">
        <f>IF(参照!G980="","",参照!G980)</f>
        <v>生活協同組合コープながの_</v>
      </c>
      <c r="BB980" s="52">
        <f t="shared" si="46"/>
        <v>0.316</v>
      </c>
      <c r="BD980" s="52" t="str">
        <f>IF(参照!L980="","",参照!L980)</f>
        <v/>
      </c>
    </row>
    <row r="981" spans="47:56">
      <c r="AU981" s="52" t="str">
        <f>IF(参照!A981="","",参照!A981)</f>
        <v>A0637</v>
      </c>
      <c r="AV981" s="52" t="str">
        <f>IF(参照!B981="","",参照!B981)</f>
        <v>京セラ関電エナジー合同会社</v>
      </c>
      <c r="AW981" s="52">
        <f>IF(参照!C981="","",参照!C981)</f>
        <v>6.3699999999999998E-4</v>
      </c>
      <c r="AX981" s="52" t="str">
        <f>IF(参照!D981="","",参照!D981)</f>
        <v/>
      </c>
      <c r="AY981" s="52">
        <f>IF(参照!E981="","",参照!E981)</f>
        <v>6.0300000000000002E-4</v>
      </c>
      <c r="AZ981" s="52" t="str">
        <f>IF(参照!F981="","",参照!F981)</f>
        <v>京セラ関電エナジー合同会社</v>
      </c>
      <c r="BA981" s="52" t="str">
        <f>IF(参照!G981="","",参照!G981)</f>
        <v>京セラ関電エナジー合同会社_</v>
      </c>
      <c r="BB981" s="52">
        <f t="shared" si="46"/>
        <v>0.60299999999999998</v>
      </c>
      <c r="BD981" s="52" t="str">
        <f>IF(参照!L981="","",参照!L981)</f>
        <v/>
      </c>
    </row>
    <row r="982" spans="47:56">
      <c r="AU982" s="52" t="str">
        <f>IF(参照!A982="","",参照!A982)</f>
        <v>A0639</v>
      </c>
      <c r="AV982" s="52" t="str">
        <f>IF(参照!B982="","",参照!B982)</f>
        <v>酒田天然瓦斯(株)</v>
      </c>
      <c r="AW982" s="52">
        <f>IF(参照!C982="","",参照!C982)</f>
        <v>3.6400000000000001E-4</v>
      </c>
      <c r="AX982" s="52" t="str">
        <f>IF(参照!D982="","",参照!D982)</f>
        <v/>
      </c>
      <c r="AY982" s="52">
        <f>IF(参照!E982="","",参照!E982)</f>
        <v>3.0800000000000001E-4</v>
      </c>
      <c r="AZ982" s="52" t="str">
        <f>IF(参照!F982="","",参照!F982)</f>
        <v>酒田天然瓦斯(株)</v>
      </c>
      <c r="BA982" s="52" t="str">
        <f>IF(参照!G982="","",参照!G982)</f>
        <v>酒田天然瓦斯(株)_</v>
      </c>
      <c r="BB982" s="52">
        <f t="shared" si="46"/>
        <v>0.308</v>
      </c>
      <c r="BD982" s="52" t="str">
        <f>IF(参照!L982="","",参照!L982)</f>
        <v/>
      </c>
    </row>
    <row r="983" spans="47:56">
      <c r="AU983" s="52" t="str">
        <f>IF(参照!A983="","",参照!A983)</f>
        <v>A0640</v>
      </c>
      <c r="AV983" s="52" t="str">
        <f>IF(参照!B983="","",参照!B983)</f>
        <v>東亜ガス(株)</v>
      </c>
      <c r="AW983" s="52">
        <f>IF(参照!C983="","",参照!C983)</f>
        <v>5.0699999999999996E-4</v>
      </c>
      <c r="AX983" s="52" t="str">
        <f>IF(参照!D983="","",参照!D983)</f>
        <v/>
      </c>
      <c r="AY983" s="52">
        <f>IF(参照!E983="","",参照!E983)</f>
        <v>5.4100000000000003E-4</v>
      </c>
      <c r="AZ983" s="52" t="str">
        <f>IF(参照!F983="","",参照!F983)</f>
        <v>東亜ガス(株)</v>
      </c>
      <c r="BA983" s="52" t="str">
        <f>IF(参照!G983="","",参照!G983)</f>
        <v>東亜ガス(株)_</v>
      </c>
      <c r="BB983" s="52">
        <f t="shared" si="46"/>
        <v>0.54100000000000004</v>
      </c>
      <c r="BD983" s="52" t="str">
        <f>IF(参照!L983="","",参照!L983)</f>
        <v/>
      </c>
    </row>
    <row r="984" spans="47:56">
      <c r="AU984" s="52" t="str">
        <f>IF(参照!A984="","",参照!A984)</f>
        <v>A0641</v>
      </c>
      <c r="AV984" s="52" t="str">
        <f>IF(参照!B984="","",参照!B984)</f>
        <v>(株)三河の山里コミュニティパワー</v>
      </c>
      <c r="AW984" s="52">
        <f>IF(参照!C984="","",参照!C984)</f>
        <v>3.6400000000000001E-4</v>
      </c>
      <c r="AX984" s="52" t="str">
        <f>IF(参照!D984="","",参照!D984)</f>
        <v/>
      </c>
      <c r="AY984" s="52">
        <f>IF(参照!E984="","",参照!E984)</f>
        <v>3.0800000000000001E-4</v>
      </c>
      <c r="AZ984" s="52" t="str">
        <f>IF(参照!F984="","",参照!F984)</f>
        <v>(株)三河の山里コミュニティパワー</v>
      </c>
      <c r="BA984" s="52" t="str">
        <f>IF(参照!G984="","",参照!G984)</f>
        <v>(株)三河の山里コミュニティパワー_</v>
      </c>
      <c r="BB984" s="52">
        <f t="shared" si="46"/>
        <v>0.308</v>
      </c>
      <c r="BD984" s="52" t="str">
        <f>IF(参照!L984="","",参照!L984)</f>
        <v/>
      </c>
    </row>
    <row r="985" spans="47:56">
      <c r="AU985" s="52" t="str">
        <f>IF(参照!A985="","",参照!A985)</f>
        <v>A0642</v>
      </c>
      <c r="AV985" s="52" t="str">
        <f>IF(参照!B985="","",参照!B985)</f>
        <v>新潟スワンエナジー(株)</v>
      </c>
      <c r="AW985" s="52">
        <f>IF(参照!C985="","",参照!C985)</f>
        <v>1.03E-4</v>
      </c>
      <c r="AX985" s="52" t="str">
        <f>IF(参照!D985="","",参照!D985)</f>
        <v>メニューA</v>
      </c>
      <c r="AY985" s="52">
        <f>IF(参照!E985="","",参照!E985)</f>
        <v>0</v>
      </c>
      <c r="AZ985" s="52" t="str">
        <f>IF(参照!F985="","",参照!F985)</f>
        <v>新潟スワンエナジー(株)</v>
      </c>
      <c r="BA985" s="52" t="str">
        <f>IF(参照!G985="","",参照!G985)</f>
        <v>新潟スワンエナジー(株)_メニューA</v>
      </c>
      <c r="BB985" s="52">
        <f t="shared" si="46"/>
        <v>0</v>
      </c>
      <c r="BD985" s="52" t="str">
        <f>IF(参照!L985="","",参照!L985)</f>
        <v/>
      </c>
    </row>
    <row r="986" spans="47:56">
      <c r="AU986" s="52" t="str">
        <f>IF(参照!A986="","",参照!A986)</f>
        <v/>
      </c>
      <c r="AV986" s="52" t="str">
        <f>IF(参照!B986="","",参照!B986)</f>
        <v/>
      </c>
      <c r="AW986" s="52" t="str">
        <f>IF(参照!C986="","",参照!C986)</f>
        <v/>
      </c>
      <c r="AX986" s="52" t="str">
        <f>IF(参照!D986="","",参照!D986)</f>
        <v>メニューB</v>
      </c>
      <c r="AY986" s="52">
        <f>IF(参照!E986="","",参照!E986)</f>
        <v>2.9E-4</v>
      </c>
      <c r="AZ986" s="52" t="str">
        <f>IF(参照!F986="","",参照!F986)</f>
        <v>新潟スワンエナジー(株)</v>
      </c>
      <c r="BA986" s="52" t="str">
        <f>IF(参照!G986="","",参照!G986)</f>
        <v>新潟スワンエナジー(株)_メニューB</v>
      </c>
      <c r="BB986" s="52">
        <f t="shared" si="46"/>
        <v>0.28999999999999998</v>
      </c>
      <c r="BD986" s="52" t="str">
        <f>IF(参照!L986="","",参照!L986)</f>
        <v/>
      </c>
    </row>
    <row r="987" spans="47:56">
      <c r="AU987" s="52" t="str">
        <f>IF(参照!A987="","",参照!A987)</f>
        <v/>
      </c>
      <c r="AV987" s="52" t="str">
        <f>IF(参照!B987="","",参照!B987)</f>
        <v/>
      </c>
      <c r="AW987" s="52" t="str">
        <f>IF(参照!C987="","",参照!C987)</f>
        <v/>
      </c>
      <c r="AX987" s="52" t="str">
        <f>IF(参照!D987="","",参照!D987)</f>
        <v>メニューC</v>
      </c>
      <c r="AY987" s="52">
        <f>IF(参照!E987="","",参照!E987)</f>
        <v>2.7599999999999999E-4</v>
      </c>
      <c r="AZ987" s="52" t="str">
        <f>IF(参照!F987="","",参照!F987)</f>
        <v>新潟スワンエナジー(株)</v>
      </c>
      <c r="BA987" s="52" t="str">
        <f>IF(参照!G987="","",参照!G987)</f>
        <v>新潟スワンエナジー(株)_メニューC</v>
      </c>
      <c r="BB987" s="52">
        <f t="shared" si="46"/>
        <v>0.27599999999999997</v>
      </c>
      <c r="BD987" s="52" t="str">
        <f>IF(参照!L987="","",参照!L987)</f>
        <v/>
      </c>
    </row>
    <row r="988" spans="47:56">
      <c r="AU988" s="52" t="str">
        <f>IF(参照!A988="","",参照!A988)</f>
        <v/>
      </c>
      <c r="AV988" s="52" t="str">
        <f>IF(参照!B988="","",参照!B988)</f>
        <v/>
      </c>
      <c r="AW988" s="52" t="str">
        <f>IF(参照!C988="","",参照!C988)</f>
        <v/>
      </c>
      <c r="AX988" s="52" t="str">
        <f>IF(参照!D988="","",参照!D988)</f>
        <v>メニューD(残差)</v>
      </c>
      <c r="AY988" s="52">
        <f>IF(参照!E988="","",参照!E988)</f>
        <v>2.9700000000000001E-4</v>
      </c>
      <c r="AZ988" s="52" t="str">
        <f>IF(参照!F988="","",参照!F988)</f>
        <v>新潟スワンエナジー(株)</v>
      </c>
      <c r="BA988" s="52" t="str">
        <f>IF(参照!G988="","",参照!G988)</f>
        <v>新潟スワンエナジー(株)_メニューD(残差)</v>
      </c>
      <c r="BB988" s="52">
        <f t="shared" si="46"/>
        <v>0.29699999999999999</v>
      </c>
      <c r="BD988" s="52" t="str">
        <f>IF(参照!L988="","",参照!L988)</f>
        <v/>
      </c>
    </row>
    <row r="989" spans="47:56">
      <c r="AU989" s="52" t="str">
        <f>IF(参照!A989="","",参照!A989)</f>
        <v/>
      </c>
      <c r="AV989" s="52" t="str">
        <f>IF(参照!B989="","",参照!B989)</f>
        <v/>
      </c>
      <c r="AW989" s="52" t="str">
        <f>IF(参照!C989="","",参照!C989)</f>
        <v/>
      </c>
      <c r="AX989" s="52" t="str">
        <f>IF(参照!D989="","",参照!D989)</f>
        <v>(参考値)事業者全体</v>
      </c>
      <c r="AY989" s="52">
        <f>IF(参照!E989="","",参照!E989)</f>
        <v>3.2400000000000001E-4</v>
      </c>
      <c r="AZ989" s="52" t="str">
        <f>IF(参照!F989="","",参照!F989)</f>
        <v>新潟スワンエナジー(株)</v>
      </c>
      <c r="BA989" s="52" t="str">
        <f>IF(参照!G989="","",参照!G989)</f>
        <v>新潟スワンエナジー(株)_(参考値)事業者全体</v>
      </c>
      <c r="BB989" s="52">
        <f t="shared" si="46"/>
        <v>0.32400000000000001</v>
      </c>
      <c r="BD989" s="52" t="str">
        <f>IF(参照!L989="","",参照!L989)</f>
        <v/>
      </c>
    </row>
    <row r="990" spans="47:56">
      <c r="AU990" s="52" t="str">
        <f>IF(参照!A990="","",参照!A990)</f>
        <v>A0644</v>
      </c>
      <c r="AV990" s="52" t="str">
        <f>IF(参照!B990="","",参照!B990)</f>
        <v>グリーンピープルズパワー(株)</v>
      </c>
      <c r="AW990" s="52">
        <f>IF(参照!C990="","",参照!C990)</f>
        <v>2.5599999999999999E-4</v>
      </c>
      <c r="AX990" s="52" t="str">
        <f>IF(参照!D990="","",参照!D990)</f>
        <v/>
      </c>
      <c r="AY990" s="52">
        <f>IF(参照!E990="","",参照!E990)</f>
        <v>5.1199999999999998E-4</v>
      </c>
      <c r="AZ990" s="52" t="str">
        <f>IF(参照!F990="","",参照!F990)</f>
        <v>グリーンピープルズパワー(株)</v>
      </c>
      <c r="BA990" s="52" t="str">
        <f>IF(参照!G990="","",参照!G990)</f>
        <v>グリーンピープルズパワー(株)_</v>
      </c>
      <c r="BB990" s="52">
        <f t="shared" si="46"/>
        <v>0.51200000000000001</v>
      </c>
      <c r="BD990" s="52" t="str">
        <f>IF(参照!L990="","",参照!L990)</f>
        <v/>
      </c>
    </row>
    <row r="991" spans="47:56">
      <c r="AU991" s="52" t="str">
        <f>IF(参照!A991="","",参照!A991)</f>
        <v>A0647</v>
      </c>
      <c r="AV991" s="52" t="str">
        <f>IF(参照!B991="","",参照!B991)</f>
        <v>レネックス電力合同会社</v>
      </c>
      <c r="AW991" s="52">
        <f>IF(参照!C991="","",参照!C991)</f>
        <v>5.6299999999999992E-4</v>
      </c>
      <c r="AX991" s="52" t="str">
        <f>IF(参照!D991="","",参照!D991)</f>
        <v/>
      </c>
      <c r="AY991" s="52">
        <f>IF(参照!E991="","",参照!E991)</f>
        <v>4.8799999999999999E-4</v>
      </c>
      <c r="AZ991" s="52" t="str">
        <f>IF(参照!F991="","",参照!F991)</f>
        <v>レネックス電力合同会社</v>
      </c>
      <c r="BA991" s="52" t="str">
        <f>IF(参照!G991="","",参照!G991)</f>
        <v>レネックス電力合同会社_</v>
      </c>
      <c r="BB991" s="52">
        <f t="shared" si="46"/>
        <v>0.48799999999999999</v>
      </c>
      <c r="BD991" s="52" t="str">
        <f>IF(参照!L991="","",参照!L991)</f>
        <v/>
      </c>
    </row>
    <row r="992" spans="47:56">
      <c r="AU992" s="52" t="str">
        <f>IF(参照!A992="","",参照!A992)</f>
        <v>A0648</v>
      </c>
      <c r="AV992" s="52" t="str">
        <f>IF(参照!B992="","",参照!B992)</f>
        <v>(株)マルイファシリティーズ</v>
      </c>
      <c r="AW992" s="52">
        <f>IF(参照!C992="","",参照!C992)</f>
        <v>9.7E-5</v>
      </c>
      <c r="AX992" s="52" t="str">
        <f>IF(参照!D992="","",参照!D992)</f>
        <v/>
      </c>
      <c r="AY992" s="52">
        <f>IF(参照!E992="","",参照!E992)</f>
        <v>4.2700000000000002E-4</v>
      </c>
      <c r="AZ992" s="52" t="str">
        <f>IF(参照!F992="","",参照!F992)</f>
        <v>(株)マルイファシリティーズ</v>
      </c>
      <c r="BA992" s="52" t="str">
        <f>IF(参照!G992="","",参照!G992)</f>
        <v>(株)マルイファシリティーズ_</v>
      </c>
      <c r="BB992" s="52">
        <f t="shared" si="46"/>
        <v>0.42700000000000005</v>
      </c>
      <c r="BD992" s="52" t="str">
        <f>IF(参照!L992="","",参照!L992)</f>
        <v/>
      </c>
    </row>
    <row r="993" spans="47:56">
      <c r="AU993" s="52" t="str">
        <f>IF(参照!A993="","",参照!A993)</f>
        <v>A0649</v>
      </c>
      <c r="AV993" s="52" t="str">
        <f>IF(参照!B993="","",参照!B993)</f>
        <v>(株)デンケン</v>
      </c>
      <c r="AW993" s="52">
        <f>IF(参照!C993="","",参照!C993)</f>
        <v>4.3399999999999998E-4</v>
      </c>
      <c r="AX993" s="52" t="str">
        <f>IF(参照!D993="","",参照!D993)</f>
        <v/>
      </c>
      <c r="AY993" s="52">
        <f>IF(参照!E993="","",参照!E993)</f>
        <v>4.2400000000000001E-4</v>
      </c>
      <c r="AZ993" s="52" t="str">
        <f>IF(参照!F993="","",参照!F993)</f>
        <v>(株)デンケン</v>
      </c>
      <c r="BA993" s="52" t="str">
        <f>IF(参照!G993="","",参照!G993)</f>
        <v>(株)デンケン_</v>
      </c>
      <c r="BB993" s="52">
        <f t="shared" si="46"/>
        <v>0.42399999999999999</v>
      </c>
      <c r="BD993" s="52" t="str">
        <f>IF(参照!L993="","",参照!L993)</f>
        <v/>
      </c>
    </row>
    <row r="994" spans="47:56">
      <c r="AU994" s="52" t="str">
        <f>IF(参照!A994="","",参照!A994)</f>
        <v>A0650</v>
      </c>
      <c r="AV994" s="52" t="str">
        <f>IF(参照!B994="","",参照!B994)</f>
        <v>(株)東名</v>
      </c>
      <c r="AW994" s="52">
        <f>IF(参照!C994="","",参照!C994)</f>
        <v>5.13E-4</v>
      </c>
      <c r="AX994" s="52" t="str">
        <f>IF(参照!D994="","",参照!D994)</f>
        <v/>
      </c>
      <c r="AY994" s="52">
        <f>IF(参照!E994="","",参照!E994)</f>
        <v>5.5199999999999997E-4</v>
      </c>
      <c r="AZ994" s="52" t="str">
        <f>IF(参照!F994="","",参照!F994)</f>
        <v>(株)東名</v>
      </c>
      <c r="BA994" s="52" t="str">
        <f>IF(参照!G994="","",参照!G994)</f>
        <v>(株)東名_</v>
      </c>
      <c r="BB994" s="52">
        <f t="shared" si="46"/>
        <v>0.55199999999999994</v>
      </c>
      <c r="BD994" s="52" t="str">
        <f>IF(参照!L994="","",参照!L994)</f>
        <v/>
      </c>
    </row>
    <row r="995" spans="47:56">
      <c r="AU995" s="52" t="str">
        <f>IF(参照!A995="","",参照!A995)</f>
        <v>A0652</v>
      </c>
      <c r="AV995" s="52" t="str">
        <f>IF(参照!B995="","",参照!B995)</f>
        <v>北海道電力コクリエーション(株)</v>
      </c>
      <c r="AW995" s="52">
        <f>IF(参照!C995="","",参照!C995)</f>
        <v>7.0999999999999991E-4</v>
      </c>
      <c r="AX995" s="52" t="str">
        <f>IF(参照!D995="","",参照!D995)</f>
        <v/>
      </c>
      <c r="AY995" s="52">
        <f>IF(参照!E995="","",参照!E995)</f>
        <v>6.5399999999999996E-4</v>
      </c>
      <c r="AZ995" s="52" t="str">
        <f>IF(参照!F995="","",参照!F995)</f>
        <v>北海道電力コクリエーション(株)</v>
      </c>
      <c r="BA995" s="52" t="str">
        <f>IF(参照!G995="","",参照!G995)</f>
        <v>北海道電力コクリエーション(株)_</v>
      </c>
      <c r="BB995" s="52">
        <f t="shared" si="46"/>
        <v>0.65399999999999991</v>
      </c>
      <c r="BD995" s="52" t="str">
        <f>IF(参照!L995="","",参照!L995)</f>
        <v/>
      </c>
    </row>
    <row r="996" spans="47:56">
      <c r="AU996" s="52" t="str">
        <f>IF(参照!A996="","",参照!A996)</f>
        <v>A0653</v>
      </c>
      <c r="AV996" s="52" t="str">
        <f>IF(参照!B996="","",参照!B996)</f>
        <v>ＮＴＴアノードエナジー(株)</v>
      </c>
      <c r="AW996" s="52" t="str">
        <f>IF(参照!C996="","",参照!C996)</f>
        <v>0.000453※</v>
      </c>
      <c r="AX996" s="52" t="str">
        <f>IF(参照!D996="","",参照!D996)</f>
        <v>メニューA</v>
      </c>
      <c r="AY996" s="52">
        <f>IF(参照!E996="","",参照!E996)</f>
        <v>0</v>
      </c>
      <c r="AZ996" s="52" t="str">
        <f>IF(参照!F996="","",参照!F996)</f>
        <v>ＮＴＴアノードエナジー(株)</v>
      </c>
      <c r="BA996" s="52" t="str">
        <f>IF(参照!G996="","",参照!G996)</f>
        <v>ＮＴＴアノードエナジー(株)_メニューA</v>
      </c>
      <c r="BB996" s="52">
        <f t="shared" si="46"/>
        <v>0</v>
      </c>
      <c r="BD996" s="52" t="str">
        <f>IF(参照!L996="","",参照!L996)</f>
        <v/>
      </c>
    </row>
    <row r="997" spans="47:56">
      <c r="AU997" s="52" t="str">
        <f>IF(参照!A997="","",参照!A997)</f>
        <v/>
      </c>
      <c r="AV997" s="52" t="str">
        <f>IF(参照!B997="","",参照!B997)</f>
        <v/>
      </c>
      <c r="AW997" s="52" t="str">
        <f>IF(参照!C997="","",参照!C997)</f>
        <v/>
      </c>
      <c r="AX997" s="52" t="str">
        <f>IF(参照!D997="","",参照!D997)</f>
        <v>メニューB(残差)</v>
      </c>
      <c r="AY997" s="52">
        <f>IF(参照!E997="","",参照!E997)</f>
        <v>4.6500000000000003E-4</v>
      </c>
      <c r="AZ997" s="52" t="str">
        <f>IF(参照!F997="","",参照!F997)</f>
        <v>ＮＴＴアノードエナジー(株)</v>
      </c>
      <c r="BA997" s="52" t="str">
        <f>IF(参照!G997="","",参照!G997)</f>
        <v>ＮＴＴアノードエナジー(株)_メニューB(残差)</v>
      </c>
      <c r="BB997" s="52">
        <f t="shared" si="46"/>
        <v>0.46500000000000002</v>
      </c>
      <c r="BD997" s="52" t="str">
        <f>IF(参照!L997="","",参照!L997)</f>
        <v/>
      </c>
    </row>
    <row r="998" spans="47:56">
      <c r="AU998" s="52" t="str">
        <f>IF(参照!A998="","",参照!A998)</f>
        <v/>
      </c>
      <c r="AV998" s="52" t="str">
        <f>IF(参照!B998="","",参照!B998)</f>
        <v/>
      </c>
      <c r="AW998" s="52" t="str">
        <f>IF(参照!C998="","",参照!C998)</f>
        <v/>
      </c>
      <c r="AX998" s="52" t="str">
        <f>IF(参照!D998="","",参照!D998)</f>
        <v>(参考値)事業者全体</v>
      </c>
      <c r="AY998" s="52">
        <f>IF(参照!E998="","",参照!E998)</f>
        <v>1.06E-4</v>
      </c>
      <c r="AZ998" s="52" t="str">
        <f>IF(参照!F998="","",参照!F998)</f>
        <v>ＮＴＴアノードエナジー(株)</v>
      </c>
      <c r="BA998" s="52" t="str">
        <f>IF(参照!G998="","",参照!G998)</f>
        <v>ＮＴＴアノードエナジー(株)_(参考値)事業者全体</v>
      </c>
      <c r="BB998" s="52">
        <f t="shared" si="46"/>
        <v>0.106</v>
      </c>
      <c r="BD998" s="52" t="str">
        <f>IF(参照!L998="","",参照!L998)</f>
        <v/>
      </c>
    </row>
    <row r="999" spans="47:56">
      <c r="AU999" s="52" t="str">
        <f>IF(参照!A999="","",参照!A999)</f>
        <v>A0654</v>
      </c>
      <c r="AV999" s="52" t="str">
        <f>IF(参照!B999="","",参照!B999)</f>
        <v>スマート電気(株)</v>
      </c>
      <c r="AW999" s="52">
        <f>IF(参照!C999="","",参照!C999)</f>
        <v>4.7599999999999997E-4</v>
      </c>
      <c r="AX999" s="52" t="str">
        <f>IF(参照!D999="","",参照!D999)</f>
        <v/>
      </c>
      <c r="AY999" s="52">
        <f>IF(参照!E999="","",参照!E999)</f>
        <v>7.2399999999999993E-4</v>
      </c>
      <c r="AZ999" s="52" t="str">
        <f>IF(参照!F999="","",参照!F999)</f>
        <v>スマート電気(株)</v>
      </c>
      <c r="BA999" s="52" t="str">
        <f>IF(参照!G999="","",参照!G999)</f>
        <v>スマート電気(株)_</v>
      </c>
      <c r="BB999" s="52">
        <f t="shared" si="46"/>
        <v>0.72399999999999998</v>
      </c>
      <c r="BD999" s="52" t="str">
        <f>IF(参照!L999="","",参照!L999)</f>
        <v/>
      </c>
    </row>
    <row r="1000" spans="47:56">
      <c r="AU1000" s="52" t="str">
        <f>IF(参照!A1000="","",参照!A1000)</f>
        <v>A0655</v>
      </c>
      <c r="AV1000" s="52" t="str">
        <f>IF(参照!B1000="","",参照!B1000)</f>
        <v>(株)唐津パワーホールディングス</v>
      </c>
      <c r="AW1000" s="52">
        <f>IF(参照!C1000="","",参照!C1000)</f>
        <v>4.86E-4</v>
      </c>
      <c r="AX1000" s="52" t="str">
        <f>IF(参照!D1000="","",参照!D1000)</f>
        <v/>
      </c>
      <c r="AY1000" s="52">
        <f>IF(参照!E1000="","",参照!E1000)</f>
        <v>5.0000000000000001E-4</v>
      </c>
      <c r="AZ1000" s="52" t="str">
        <f>IF(参照!F1000="","",参照!F1000)</f>
        <v>(株)唐津パワーホールディングス</v>
      </c>
      <c r="BA1000" s="52" t="str">
        <f>IF(参照!G1000="","",参照!G1000)</f>
        <v>(株)唐津パワーホールディングス_</v>
      </c>
      <c r="BB1000" s="52">
        <f t="shared" si="46"/>
        <v>0.5</v>
      </c>
      <c r="BD1000" s="52" t="str">
        <f>IF(参照!L1000="","",参照!L1000)</f>
        <v/>
      </c>
    </row>
    <row r="1001" spans="47:56">
      <c r="AU1001" s="52" t="str">
        <f>IF(参照!A1001="","",参照!A1001)</f>
        <v>A0656</v>
      </c>
      <c r="AV1001" s="52" t="str">
        <f>IF(参照!B1001="","",参照!B1001)</f>
        <v>(株)クリーンエネルギー総合研究所</v>
      </c>
      <c r="AW1001" s="52">
        <f>IF(参照!C1001="","",参照!C1001)</f>
        <v>4.7100000000000001E-4</v>
      </c>
      <c r="AX1001" s="52" t="str">
        <f>IF(参照!D1001="","",参照!D1001)</f>
        <v>メニューA</v>
      </c>
      <c r="AY1001" s="52">
        <f>IF(参照!E1001="","",参照!E1001)</f>
        <v>0</v>
      </c>
      <c r="AZ1001" s="52" t="str">
        <f>IF(参照!F1001="","",参照!F1001)</f>
        <v>(株)クリーンエネルギー総合研究所</v>
      </c>
      <c r="BA1001" s="52" t="str">
        <f>IF(参照!G1001="","",参照!G1001)</f>
        <v>(株)クリーンエネルギー総合研究所_メニューA</v>
      </c>
      <c r="BB1001" s="52">
        <f t="shared" si="46"/>
        <v>0</v>
      </c>
      <c r="BD1001" s="52" t="str">
        <f>IF(参照!L1001="","",参照!L1001)</f>
        <v/>
      </c>
    </row>
    <row r="1002" spans="47:56">
      <c r="AU1002" s="52" t="str">
        <f>IF(参照!A1002="","",参照!A1002)</f>
        <v/>
      </c>
      <c r="AV1002" s="52" t="str">
        <f>IF(参照!B1002="","",参照!B1002)</f>
        <v/>
      </c>
      <c r="AW1002" s="52" t="str">
        <f>IF(参照!C1002="","",参照!C1002)</f>
        <v/>
      </c>
      <c r="AX1002" s="52" t="str">
        <f>IF(参照!D1002="","",参照!D1002)</f>
        <v>メニューB(残差)</v>
      </c>
      <c r="AY1002" s="52">
        <f>IF(参照!E1002="","",参照!E1002)</f>
        <v>1.16E-4</v>
      </c>
      <c r="AZ1002" s="52" t="str">
        <f>IF(参照!F1002="","",参照!F1002)</f>
        <v>(株)クリーンエネルギー総合研究所</v>
      </c>
      <c r="BA1002" s="52" t="str">
        <f>IF(参照!G1002="","",参照!G1002)</f>
        <v>(株)クリーンエネルギー総合研究所_メニューB(残差)</v>
      </c>
      <c r="BB1002" s="52">
        <f t="shared" si="46"/>
        <v>0.11600000000000001</v>
      </c>
      <c r="BD1002" s="52" t="str">
        <f>IF(参照!L1002="","",参照!L1002)</f>
        <v/>
      </c>
    </row>
    <row r="1003" spans="47:56">
      <c r="AU1003" s="52" t="str">
        <f>IF(参照!A1003="","",参照!A1003)</f>
        <v/>
      </c>
      <c r="AV1003" s="52" t="str">
        <f>IF(参照!B1003="","",参照!B1003)</f>
        <v/>
      </c>
      <c r="AW1003" s="52" t="str">
        <f>IF(参照!C1003="","",参照!C1003)</f>
        <v/>
      </c>
      <c r="AX1003" s="52" t="str">
        <f>IF(参照!D1003="","",参照!D1003)</f>
        <v>(参考値)事業者全体</v>
      </c>
      <c r="AY1003" s="52">
        <f>IF(参照!E1003="","",参照!E1003)</f>
        <v>4.8899999999999996E-4</v>
      </c>
      <c r="AZ1003" s="52" t="str">
        <f>IF(参照!F1003="","",参照!F1003)</f>
        <v>(株)クリーンエネルギー総合研究所</v>
      </c>
      <c r="BA1003" s="52" t="str">
        <f>IF(参照!G1003="","",参照!G1003)</f>
        <v>(株)クリーンエネルギー総合研究所_(参考値)事業者全体</v>
      </c>
      <c r="BB1003" s="52">
        <f t="shared" si="46"/>
        <v>0.48899999999999993</v>
      </c>
      <c r="BD1003" s="52" t="str">
        <f>IF(参照!L1003="","",参照!L1003)</f>
        <v/>
      </c>
    </row>
    <row r="1004" spans="47:56">
      <c r="AU1004" s="52" t="str">
        <f>IF(参照!A1004="","",参照!A1004)</f>
        <v>A0660</v>
      </c>
      <c r="AV1004" s="52" t="str">
        <f>IF(参照!B1004="","",参照!B1004)</f>
        <v>ＵＮＩＶＥＲＧＹ(株)</v>
      </c>
      <c r="AW1004" s="52">
        <f>IF(参照!C1004="","",参照!C1004)</f>
        <v>4.15E-4</v>
      </c>
      <c r="AX1004" s="52" t="str">
        <f>IF(参照!D1004="","",参照!D1004)</f>
        <v/>
      </c>
      <c r="AY1004" s="52">
        <f>IF(参照!E1004="","",参照!E1004)</f>
        <v>3.9100000000000002E-4</v>
      </c>
      <c r="AZ1004" s="52" t="str">
        <f>IF(参照!F1004="","",参照!F1004)</f>
        <v>ＵＮＩＶＥＲＧＹ(株)</v>
      </c>
      <c r="BA1004" s="52" t="str">
        <f>IF(参照!G1004="","",参照!G1004)</f>
        <v>ＵＮＩＶＥＲＧＹ(株)_</v>
      </c>
      <c r="BB1004" s="52">
        <f t="shared" si="46"/>
        <v>0.39100000000000001</v>
      </c>
      <c r="BD1004" s="52" t="str">
        <f>IF(参照!L1004="","",参照!L1004)</f>
        <v/>
      </c>
    </row>
    <row r="1005" spans="47:56">
      <c r="AU1005" s="52" t="str">
        <f>IF(参照!A1005="","",参照!A1005)</f>
        <v>A0661</v>
      </c>
      <c r="AV1005" s="52" t="str">
        <f>IF(参照!B1005="","",参照!B1005)</f>
        <v>ＪＲ西日本住宅サービス(株)</v>
      </c>
      <c r="AW1005" s="52">
        <f>IF(参照!C1005="","",参照!C1005)</f>
        <v>3.4699999999999998E-4</v>
      </c>
      <c r="AX1005" s="52" t="str">
        <f>IF(参照!D1005="","",参照!D1005)</f>
        <v/>
      </c>
      <c r="AY1005" s="52">
        <f>IF(参照!E1005="","",参照!E1005)</f>
        <v>2.9100000000000003E-4</v>
      </c>
      <c r="AZ1005" s="52" t="str">
        <f>IF(参照!F1005="","",参照!F1005)</f>
        <v>ＪＲ西日本住宅サービス(株)</v>
      </c>
      <c r="BA1005" s="52" t="str">
        <f>IF(参照!G1005="","",参照!G1005)</f>
        <v>ＪＲ西日本住宅サービス(株)_</v>
      </c>
      <c r="BB1005" s="52">
        <f t="shared" si="46"/>
        <v>0.29100000000000004</v>
      </c>
      <c r="BD1005" s="52" t="str">
        <f>IF(参照!L1005="","",参照!L1005)</f>
        <v/>
      </c>
    </row>
    <row r="1006" spans="47:56">
      <c r="AU1006" s="52" t="str">
        <f>IF(参照!A1006="","",参照!A1006)</f>
        <v>A0663</v>
      </c>
      <c r="AV1006" s="52" t="str">
        <f>IF(参照!B1006="","",参照!B1006)</f>
        <v>(株)アイキューブ・マーケティング</v>
      </c>
      <c r="AW1006" s="52">
        <f>IF(参照!C1006="","",参照!C1006)</f>
        <v>3.7300000000000001E-4</v>
      </c>
      <c r="AX1006" s="52" t="str">
        <f>IF(参照!D1006="","",参照!D1006)</f>
        <v/>
      </c>
      <c r="AY1006" s="52">
        <f>IF(参照!E1006="","",参照!E1006)</f>
        <v>3.1700000000000001E-4</v>
      </c>
      <c r="AZ1006" s="52" t="str">
        <f>IF(参照!F1006="","",参照!F1006)</f>
        <v>(株)アイキューブ・マーケティング</v>
      </c>
      <c r="BA1006" s="52" t="str">
        <f>IF(参照!G1006="","",参照!G1006)</f>
        <v>(株)アイキューブ・マーケティング_</v>
      </c>
      <c r="BB1006" s="52">
        <f t="shared" si="46"/>
        <v>0.317</v>
      </c>
      <c r="BD1006" s="52" t="str">
        <f>IF(参照!L1006="","",参照!L1006)</f>
        <v/>
      </c>
    </row>
    <row r="1007" spans="47:56">
      <c r="AU1007" s="52" t="str">
        <f>IF(参照!A1007="","",参照!A1007)</f>
        <v>A0664</v>
      </c>
      <c r="AV1007" s="52" t="str">
        <f>IF(参照!B1007="","",参照!B1007)</f>
        <v>デジタルグリッド(株)</v>
      </c>
      <c r="AW1007" s="52">
        <f>IF(参照!C1007="","",参照!C1007)</f>
        <v>4.6700000000000002E-4</v>
      </c>
      <c r="AX1007" s="52" t="str">
        <f>IF(参照!D1007="","",参照!D1007)</f>
        <v>メニューA</v>
      </c>
      <c r="AY1007" s="52">
        <f>IF(参照!E1007="","",参照!E1007)</f>
        <v>0</v>
      </c>
      <c r="AZ1007" s="52" t="str">
        <f>IF(参照!F1007="","",参照!F1007)</f>
        <v>デジタルグリッド(株)</v>
      </c>
      <c r="BA1007" s="52" t="str">
        <f>IF(参照!G1007="","",参照!G1007)</f>
        <v>デジタルグリッド(株)_メニューA</v>
      </c>
      <c r="BB1007" s="52">
        <f t="shared" si="46"/>
        <v>0</v>
      </c>
      <c r="BD1007" s="52" t="str">
        <f>IF(参照!L1007="","",参照!L1007)</f>
        <v/>
      </c>
    </row>
    <row r="1008" spans="47:56">
      <c r="AU1008" s="52" t="str">
        <f>IF(参照!A1008="","",参照!A1008)</f>
        <v/>
      </c>
      <c r="AV1008" s="52" t="str">
        <f>IF(参照!B1008="","",参照!B1008)</f>
        <v/>
      </c>
      <c r="AW1008" s="52" t="str">
        <f>IF(参照!C1008="","",参照!C1008)</f>
        <v/>
      </c>
      <c r="AX1008" s="52" t="str">
        <f>IF(参照!D1008="","",参照!D1008)</f>
        <v>メニューB</v>
      </c>
      <c r="AY1008" s="52">
        <f>IF(参照!E1008="","",参照!E1008)</f>
        <v>1.7799999999999999E-4</v>
      </c>
      <c r="AZ1008" s="52" t="str">
        <f>IF(参照!F1008="","",参照!F1008)</f>
        <v>デジタルグリッド(株)</v>
      </c>
      <c r="BA1008" s="52" t="str">
        <f>IF(参照!G1008="","",参照!G1008)</f>
        <v>デジタルグリッド(株)_メニューB</v>
      </c>
      <c r="BB1008" s="52">
        <f t="shared" si="46"/>
        <v>0.17799999999999999</v>
      </c>
      <c r="BD1008" s="52" t="str">
        <f>IF(参照!L1008="","",参照!L1008)</f>
        <v/>
      </c>
    </row>
    <row r="1009" spans="47:56">
      <c r="AU1009" s="52" t="str">
        <f>IF(参照!A1009="","",参照!A1009)</f>
        <v/>
      </c>
      <c r="AV1009" s="52" t="str">
        <f>IF(参照!B1009="","",参照!B1009)</f>
        <v/>
      </c>
      <c r="AW1009" s="52" t="str">
        <f>IF(参照!C1009="","",参照!C1009)</f>
        <v/>
      </c>
      <c r="AX1009" s="52" t="str">
        <f>IF(参照!D1009="","",参照!D1009)</f>
        <v>メニューC</v>
      </c>
      <c r="AY1009" s="52">
        <f>IF(参照!E1009="","",参照!E1009)</f>
        <v>3.2700000000000003E-4</v>
      </c>
      <c r="AZ1009" s="52" t="str">
        <f>IF(参照!F1009="","",参照!F1009)</f>
        <v>デジタルグリッド(株)</v>
      </c>
      <c r="BA1009" s="52" t="str">
        <f>IF(参照!G1009="","",参照!G1009)</f>
        <v>デジタルグリッド(株)_メニューC</v>
      </c>
      <c r="BB1009" s="52">
        <f t="shared" si="46"/>
        <v>0.32700000000000001</v>
      </c>
      <c r="BD1009" s="52" t="str">
        <f>IF(参照!L1009="","",参照!L1009)</f>
        <v/>
      </c>
    </row>
    <row r="1010" spans="47:56">
      <c r="AU1010" s="52" t="str">
        <f>IF(参照!A1010="","",参照!A1010)</f>
        <v/>
      </c>
      <c r="AV1010" s="52" t="str">
        <f>IF(参照!B1010="","",参照!B1010)</f>
        <v/>
      </c>
      <c r="AW1010" s="52" t="str">
        <f>IF(参照!C1010="","",参照!C1010)</f>
        <v/>
      </c>
      <c r="AX1010" s="52" t="str">
        <f>IF(参照!D1010="","",参照!D1010)</f>
        <v>メニューD(残差)</v>
      </c>
      <c r="AY1010" s="52">
        <f>IF(参照!E1010="","",参照!E1010)</f>
        <v>4.3800000000000002E-4</v>
      </c>
      <c r="AZ1010" s="52" t="str">
        <f>IF(参照!F1010="","",参照!F1010)</f>
        <v>デジタルグリッド(株)</v>
      </c>
      <c r="BA1010" s="52" t="str">
        <f>IF(参照!G1010="","",参照!G1010)</f>
        <v>デジタルグリッド(株)_メニューD(残差)</v>
      </c>
      <c r="BB1010" s="52">
        <f t="shared" si="46"/>
        <v>0.438</v>
      </c>
      <c r="BD1010" s="52" t="str">
        <f>IF(参照!L1010="","",参照!L1010)</f>
        <v/>
      </c>
    </row>
    <row r="1011" spans="47:56">
      <c r="AU1011" s="52" t="str">
        <f>IF(参照!A1011="","",参照!A1011)</f>
        <v/>
      </c>
      <c r="AV1011" s="52" t="str">
        <f>IF(参照!B1011="","",参照!B1011)</f>
        <v/>
      </c>
      <c r="AW1011" s="52" t="str">
        <f>IF(参照!C1011="","",参照!C1011)</f>
        <v/>
      </c>
      <c r="AX1011" s="52" t="str">
        <f>IF(参照!D1011="","",参照!D1011)</f>
        <v>(参考値)事業者全体</v>
      </c>
      <c r="AY1011" s="52">
        <f>IF(参照!E1011="","",参照!E1011)</f>
        <v>3.5499999999999996E-4</v>
      </c>
      <c r="AZ1011" s="52" t="str">
        <f>IF(参照!F1011="","",参照!F1011)</f>
        <v>デジタルグリッド(株)</v>
      </c>
      <c r="BA1011" s="52" t="str">
        <f>IF(参照!G1011="","",参照!G1011)</f>
        <v>デジタルグリッド(株)_(参考値)事業者全体</v>
      </c>
      <c r="BB1011" s="52">
        <f t="shared" si="46"/>
        <v>0.35499999999999998</v>
      </c>
      <c r="BD1011" s="52" t="str">
        <f>IF(参照!L1011="","",参照!L1011)</f>
        <v/>
      </c>
    </row>
    <row r="1012" spans="47:56">
      <c r="AU1012" s="52" t="str">
        <f>IF(参照!A1012="","",参照!A1012)</f>
        <v>A0666</v>
      </c>
      <c r="AV1012" s="52" t="str">
        <f>IF(参照!B1012="","",参照!B1012)</f>
        <v>(株)西九州させぼパワーズ</v>
      </c>
      <c r="AW1012" s="52">
        <f>IF(参照!C1012="","",参照!C1012)</f>
        <v>2.3800000000000001E-4</v>
      </c>
      <c r="AX1012" s="52" t="str">
        <f>IF(参照!D1012="","",参照!D1012)</f>
        <v/>
      </c>
      <c r="AY1012" s="52">
        <f>IF(参照!E1012="","",参照!E1012)</f>
        <v>1.6200000000000001E-4</v>
      </c>
      <c r="AZ1012" s="52" t="str">
        <f>IF(参照!F1012="","",参照!F1012)</f>
        <v>(株)西九州させぼパワーズ</v>
      </c>
      <c r="BA1012" s="52" t="str">
        <f>IF(参照!G1012="","",参照!G1012)</f>
        <v>(株)西九州させぼパワーズ_</v>
      </c>
      <c r="BB1012" s="52">
        <f t="shared" si="46"/>
        <v>0.16200000000000001</v>
      </c>
      <c r="BD1012" s="52" t="str">
        <f>IF(参照!L1012="","",参照!L1012)</f>
        <v/>
      </c>
    </row>
    <row r="1013" spans="47:56">
      <c r="AU1013" s="52" t="str">
        <f>IF(参照!A1013="","",参照!A1013)</f>
        <v>A0667</v>
      </c>
      <c r="AV1013" s="52" t="str">
        <f>IF(参照!B1013="","",参照!B1013)</f>
        <v>たんたんエナジー(株)</v>
      </c>
      <c r="AW1013" s="52">
        <f>IF(参照!C1013="","",参照!C1013)</f>
        <v>0</v>
      </c>
      <c r="AX1013" s="52" t="str">
        <f>IF(参照!D1013="","",参照!D1013)</f>
        <v>メニューA</v>
      </c>
      <c r="AY1013" s="52">
        <f>IF(参照!E1013="","",参照!E1013)</f>
        <v>0</v>
      </c>
      <c r="AZ1013" s="52" t="str">
        <f>IF(参照!F1013="","",参照!F1013)</f>
        <v>たんたんエナジー(株)</v>
      </c>
      <c r="BA1013" s="52" t="str">
        <f>IF(参照!G1013="","",参照!G1013)</f>
        <v>たんたんエナジー(株)_メニューA</v>
      </c>
      <c r="BB1013" s="52">
        <f t="shared" si="46"/>
        <v>0</v>
      </c>
      <c r="BD1013" s="52" t="str">
        <f>IF(参照!L1013="","",参照!L1013)</f>
        <v/>
      </c>
    </row>
    <row r="1014" spans="47:56">
      <c r="AU1014" s="52" t="str">
        <f>IF(参照!A1014="","",参照!A1014)</f>
        <v/>
      </c>
      <c r="AV1014" s="52" t="str">
        <f>IF(参照!B1014="","",参照!B1014)</f>
        <v/>
      </c>
      <c r="AW1014" s="52" t="str">
        <f>IF(参照!C1014="","",参照!C1014)</f>
        <v/>
      </c>
      <c r="AX1014" s="52" t="str">
        <f>IF(参照!D1014="","",参照!D1014)</f>
        <v>メニューB(残差)</v>
      </c>
      <c r="AY1014" s="52">
        <f>IF(参照!E1014="","",参照!E1014)</f>
        <v>2.8699999999999998E-4</v>
      </c>
      <c r="AZ1014" s="52" t="str">
        <f>IF(参照!F1014="","",参照!F1014)</f>
        <v>たんたんエナジー(株)</v>
      </c>
      <c r="BA1014" s="52" t="str">
        <f>IF(参照!G1014="","",参照!G1014)</f>
        <v>たんたんエナジー(株)_メニューB(残差)</v>
      </c>
      <c r="BB1014" s="52">
        <f t="shared" si="46"/>
        <v>0.28699999999999998</v>
      </c>
      <c r="BD1014" s="52" t="str">
        <f>IF(参照!L1014="","",参照!L1014)</f>
        <v/>
      </c>
    </row>
    <row r="1015" spans="47:56">
      <c r="AU1015" s="52" t="str">
        <f>IF(参照!A1015="","",参照!A1015)</f>
        <v/>
      </c>
      <c r="AV1015" s="52" t="str">
        <f>IF(参照!B1015="","",参照!B1015)</f>
        <v/>
      </c>
      <c r="AW1015" s="52" t="str">
        <f>IF(参照!C1015="","",参照!C1015)</f>
        <v/>
      </c>
      <c r="AX1015" s="52" t="str">
        <f>IF(参照!D1015="","",参照!D1015)</f>
        <v>(参考値)事業者全体</v>
      </c>
      <c r="AY1015" s="52">
        <f>IF(参照!E1015="","",参照!E1015)</f>
        <v>0</v>
      </c>
      <c r="AZ1015" s="52" t="str">
        <f>IF(参照!F1015="","",参照!F1015)</f>
        <v>たんたんエナジー(株)</v>
      </c>
      <c r="BA1015" s="52" t="str">
        <f>IF(参照!G1015="","",参照!G1015)</f>
        <v>たんたんエナジー(株)_(参考値)事業者全体</v>
      </c>
      <c r="BB1015" s="52">
        <f t="shared" si="46"/>
        <v>0</v>
      </c>
      <c r="BD1015" s="52" t="str">
        <f>IF(参照!L1015="","",参照!L1015)</f>
        <v/>
      </c>
    </row>
    <row r="1016" spans="47:56">
      <c r="AU1016" s="52" t="str">
        <f>IF(参照!A1016="","",参照!A1016)</f>
        <v>A0668</v>
      </c>
      <c r="AV1016" s="52" t="str">
        <f>IF(参照!B1016="","",参照!B1016)</f>
        <v>(株)能勢・豊能まちづくり</v>
      </c>
      <c r="AW1016" s="52">
        <f>IF(参照!C1016="","",参照!C1016)</f>
        <v>2.0599999999999999E-4</v>
      </c>
      <c r="AX1016" s="52" t="str">
        <f>IF(参照!D1016="","",参照!D1016)</f>
        <v/>
      </c>
      <c r="AY1016" s="52">
        <f>IF(参照!E1016="","",参照!E1016)</f>
        <v>4.44E-4</v>
      </c>
      <c r="AZ1016" s="52" t="str">
        <f>IF(参照!F1016="","",参照!F1016)</f>
        <v>(株)能勢・豊能まちづくり</v>
      </c>
      <c r="BA1016" s="52" t="str">
        <f>IF(参照!G1016="","",参照!G1016)</f>
        <v>(株)能勢・豊能まちづくり_</v>
      </c>
      <c r="BB1016" s="52">
        <f t="shared" si="46"/>
        <v>0.44400000000000001</v>
      </c>
      <c r="BD1016" s="52" t="str">
        <f>IF(参照!L1016="","",参照!L1016)</f>
        <v/>
      </c>
    </row>
    <row r="1017" spans="47:56">
      <c r="AU1017" s="52" t="str">
        <f>IF(参照!A1017="","",参照!A1017)</f>
        <v>A0670</v>
      </c>
      <c r="AV1017" s="52" t="str">
        <f>IF(参照!B1017="","",参照!B1017)</f>
        <v>(株)再エネ思考電力</v>
      </c>
      <c r="AW1017" s="52" t="str">
        <f>IF(参照!C1017="","",参照!C1017)</f>
        <v>0.000453※</v>
      </c>
      <c r="AX1017" s="52" t="str">
        <f>IF(参照!D1017="","",参照!D1017)</f>
        <v>メニューA</v>
      </c>
      <c r="AY1017" s="52">
        <f>IF(参照!E1017="","",参照!E1017)</f>
        <v>0</v>
      </c>
      <c r="AZ1017" s="52" t="str">
        <f>IF(参照!F1017="","",参照!F1017)</f>
        <v>(株)再エネ思考電力</v>
      </c>
      <c r="BA1017" s="52" t="str">
        <f>IF(参照!G1017="","",参照!G1017)</f>
        <v>(株)再エネ思考電力_メニューA</v>
      </c>
      <c r="BB1017" s="52">
        <f t="shared" si="46"/>
        <v>0</v>
      </c>
      <c r="BD1017" s="52" t="str">
        <f>IF(参照!L1017="","",参照!L1017)</f>
        <v/>
      </c>
    </row>
    <row r="1018" spans="47:56">
      <c r="AU1018" s="52" t="str">
        <f>IF(参照!A1018="","",参照!A1018)</f>
        <v/>
      </c>
      <c r="AV1018" s="52" t="str">
        <f>IF(参照!B1018="","",参照!B1018)</f>
        <v/>
      </c>
      <c r="AW1018" s="52" t="str">
        <f>IF(参照!C1018="","",参照!C1018)</f>
        <v/>
      </c>
      <c r="AX1018" s="52" t="str">
        <f>IF(参照!D1018="","",参照!D1018)</f>
        <v>メニューB</v>
      </c>
      <c r="AY1018" s="52">
        <f>IF(参照!E1018="","",参照!E1018)</f>
        <v>0</v>
      </c>
      <c r="AZ1018" s="52" t="str">
        <f>IF(参照!F1018="","",参照!F1018)</f>
        <v>(株)再エネ思考電力</v>
      </c>
      <c r="BA1018" s="52" t="str">
        <f>IF(参照!G1018="","",参照!G1018)</f>
        <v>(株)再エネ思考電力_メニューB</v>
      </c>
      <c r="BB1018" s="52">
        <f t="shared" si="46"/>
        <v>0</v>
      </c>
      <c r="BD1018" s="52" t="str">
        <f>IF(参照!L1018="","",参照!L1018)</f>
        <v/>
      </c>
    </row>
    <row r="1019" spans="47:56">
      <c r="AU1019" s="52" t="str">
        <f>IF(参照!A1019="","",参照!A1019)</f>
        <v/>
      </c>
      <c r="AV1019" s="52" t="str">
        <f>IF(参照!B1019="","",参照!B1019)</f>
        <v/>
      </c>
      <c r="AW1019" s="52" t="str">
        <f>IF(参照!C1019="","",参照!C1019)</f>
        <v/>
      </c>
      <c r="AX1019" s="52" t="str">
        <f>IF(参照!D1019="","",参照!D1019)</f>
        <v>メニューC(残差)</v>
      </c>
      <c r="AY1019" s="52">
        <f>IF(参照!E1019="","",参照!E1019)</f>
        <v>4.5300000000000001E-4</v>
      </c>
      <c r="AZ1019" s="52" t="str">
        <f>IF(参照!F1019="","",参照!F1019)</f>
        <v>(株)再エネ思考電力</v>
      </c>
      <c r="BA1019" s="52" t="str">
        <f>IF(参照!G1019="","",参照!G1019)</f>
        <v>(株)再エネ思考電力_メニューC(残差)</v>
      </c>
      <c r="BB1019" s="52">
        <f t="shared" si="46"/>
        <v>0.45300000000000001</v>
      </c>
      <c r="BD1019" s="52" t="str">
        <f>IF(参照!L1019="","",参照!L1019)</f>
        <v/>
      </c>
    </row>
    <row r="1020" spans="47:56">
      <c r="AU1020" s="52" t="str">
        <f>IF(参照!A1020="","",参照!A1020)</f>
        <v/>
      </c>
      <c r="AV1020" s="52" t="str">
        <f>IF(参照!B1020="","",参照!B1020)</f>
        <v/>
      </c>
      <c r="AW1020" s="52" t="str">
        <f>IF(参照!C1020="","",参照!C1020)</f>
        <v/>
      </c>
      <c r="AX1020" s="52" t="str">
        <f>IF(参照!D1020="","",参照!D1020)</f>
        <v>(参考値)事業者全体</v>
      </c>
      <c r="AY1020" s="52">
        <f>IF(参照!E1020="","",参照!E1020)</f>
        <v>4.6999999999999999E-4</v>
      </c>
      <c r="AZ1020" s="52" t="str">
        <f>IF(参照!F1020="","",参照!F1020)</f>
        <v>(株)再エネ思考電力</v>
      </c>
      <c r="BA1020" s="52" t="str">
        <f>IF(参照!G1020="","",参照!G1020)</f>
        <v>(株)再エネ思考電力_(参考値)事業者全体</v>
      </c>
      <c r="BB1020" s="52">
        <f t="shared" si="46"/>
        <v>0.47</v>
      </c>
      <c r="BD1020" s="52" t="str">
        <f>IF(参照!L1020="","",参照!L1020)</f>
        <v/>
      </c>
    </row>
    <row r="1021" spans="47:56">
      <c r="AU1021" s="52" t="str">
        <f>IF(参照!A1021="","",参照!A1021)</f>
        <v>A0671</v>
      </c>
      <c r="AV1021" s="52" t="str">
        <f>IF(参照!B1021="","",参照!B1021)</f>
        <v>(株)スマート</v>
      </c>
      <c r="AW1021" s="52">
        <f>IF(参照!C1021="","",参照!C1021)</f>
        <v>4.75E-4</v>
      </c>
      <c r="AX1021" s="52" t="str">
        <f>IF(参照!D1021="","",参照!D1021)</f>
        <v/>
      </c>
      <c r="AY1021" s="52">
        <f>IF(参照!E1021="","",参照!E1021)</f>
        <v>4.1899999999999999E-4</v>
      </c>
      <c r="AZ1021" s="52" t="str">
        <f>IF(参照!F1021="","",参照!F1021)</f>
        <v>(株)スマート</v>
      </c>
      <c r="BA1021" s="52" t="str">
        <f>IF(参照!G1021="","",参照!G1021)</f>
        <v>(株)スマート_</v>
      </c>
      <c r="BB1021" s="52">
        <f t="shared" si="46"/>
        <v>0.41899999999999998</v>
      </c>
      <c r="BD1021" s="52" t="str">
        <f>IF(参照!L1021="","",参照!L1021)</f>
        <v/>
      </c>
    </row>
    <row r="1022" spans="47:56">
      <c r="AU1022" s="52" t="str">
        <f>IF(参照!A1022="","",参照!A1022)</f>
        <v>A0673</v>
      </c>
      <c r="AV1022" s="52" t="str">
        <f>IF(参照!B1022="","",参照!B1022)</f>
        <v>(株)ジャパネットサービスイノベーション</v>
      </c>
      <c r="AW1022" s="52">
        <f>IF(参照!C1022="","",参照!C1022)</f>
        <v>6.11E-4</v>
      </c>
      <c r="AX1022" s="52" t="str">
        <f>IF(参照!D1022="","",参照!D1022)</f>
        <v/>
      </c>
      <c r="AY1022" s="52">
        <f>IF(参照!E1022="","",参照!E1022)</f>
        <v>5.5500000000000005E-4</v>
      </c>
      <c r="AZ1022" s="52" t="str">
        <f>IF(参照!F1022="","",参照!F1022)</f>
        <v>(株)ジャパネットサービスイノベーション</v>
      </c>
      <c r="BA1022" s="52" t="str">
        <f>IF(参照!G1022="","",参照!G1022)</f>
        <v>(株)ジャパネットサービスイノベーション_</v>
      </c>
      <c r="BB1022" s="52">
        <f t="shared" si="46"/>
        <v>0.55500000000000005</v>
      </c>
      <c r="BD1022" s="52" t="str">
        <f>IF(参照!L1022="","",参照!L1022)</f>
        <v/>
      </c>
    </row>
    <row r="1023" spans="47:56">
      <c r="AU1023" s="52" t="str">
        <f>IF(参照!A1023="","",参照!A1023)</f>
        <v>A0675</v>
      </c>
      <c r="AV1023" s="52" t="str">
        <f>IF(参照!B1023="","",参照!B1023)</f>
        <v>(株)リクルート</v>
      </c>
      <c r="AW1023" s="52">
        <f>IF(参照!C1023="","",参照!C1023)</f>
        <v>5.0699999999999996E-4</v>
      </c>
      <c r="AX1023" s="52" t="str">
        <f>IF(参照!D1023="","",参照!D1023)</f>
        <v/>
      </c>
      <c r="AY1023" s="52">
        <f>IF(参照!E1023="","",参照!E1023)</f>
        <v>5.5699999999999999E-4</v>
      </c>
      <c r="AZ1023" s="52" t="str">
        <f>IF(参照!F1023="","",参照!F1023)</f>
        <v>(株)リクルート</v>
      </c>
      <c r="BA1023" s="52" t="str">
        <f>IF(参照!G1023="","",参照!G1023)</f>
        <v>(株)リクルート_</v>
      </c>
      <c r="BB1023" s="52">
        <f t="shared" si="46"/>
        <v>0.55699999999999994</v>
      </c>
      <c r="BD1023" s="52" t="str">
        <f>IF(参照!L1023="","",参照!L1023)</f>
        <v/>
      </c>
    </row>
    <row r="1024" spans="47:56">
      <c r="AU1024" s="52" t="str">
        <f>IF(参照!A1024="","",参照!A1024)</f>
        <v>A0676</v>
      </c>
      <c r="AV1024" s="52" t="str">
        <f>IF(参照!B1024="","",参照!B1024)</f>
        <v>ＫＢＮ(株)</v>
      </c>
      <c r="AW1024" s="52">
        <f>IF(参照!C1024="","",参照!C1024)</f>
        <v>5.1599999999999997E-4</v>
      </c>
      <c r="AX1024" s="52" t="str">
        <f>IF(参照!D1024="","",参照!D1024)</f>
        <v/>
      </c>
      <c r="AY1024" s="52">
        <f>IF(参照!E1024="","",参照!E1024)</f>
        <v>4.7800000000000002E-4</v>
      </c>
      <c r="AZ1024" s="52" t="str">
        <f>IF(参照!F1024="","",参照!F1024)</f>
        <v>ＫＢＮ(株)</v>
      </c>
      <c r="BA1024" s="52" t="str">
        <f>IF(参照!G1024="","",参照!G1024)</f>
        <v>ＫＢＮ(株)_</v>
      </c>
      <c r="BB1024" s="52">
        <f t="shared" si="46"/>
        <v>0.47800000000000004</v>
      </c>
      <c r="BD1024" s="52" t="str">
        <f>IF(参照!L1024="","",参照!L1024)</f>
        <v/>
      </c>
    </row>
    <row r="1025" spans="47:56">
      <c r="AU1025" s="52" t="str">
        <f>IF(参照!A1025="","",参照!A1025)</f>
        <v>A0677</v>
      </c>
      <c r="AV1025" s="52" t="str">
        <f>IF(参照!B1025="","",参照!B1025)</f>
        <v>(株)しおさい電力</v>
      </c>
      <c r="AW1025" s="52">
        <f>IF(参照!C1025="","",参照!C1025)</f>
        <v>5.0900000000000001E-4</v>
      </c>
      <c r="AX1025" s="52" t="str">
        <f>IF(参照!D1025="","",参照!D1025)</f>
        <v/>
      </c>
      <c r="AY1025" s="52">
        <f>IF(参照!E1025="","",参照!E1025)</f>
        <v>4.9799999999999996E-4</v>
      </c>
      <c r="AZ1025" s="52" t="str">
        <f>IF(参照!F1025="","",参照!F1025)</f>
        <v>(株)しおさい電力</v>
      </c>
      <c r="BA1025" s="52" t="str">
        <f>IF(参照!G1025="","",参照!G1025)</f>
        <v>(株)しおさい電力_</v>
      </c>
      <c r="BB1025" s="52">
        <f t="shared" si="46"/>
        <v>0.49799999999999994</v>
      </c>
      <c r="BD1025" s="52" t="str">
        <f>IF(参照!L1025="","",参照!L1025)</f>
        <v/>
      </c>
    </row>
    <row r="1026" spans="47:56">
      <c r="AU1026" s="52" t="str">
        <f>IF(参照!A1026="","",参照!A1026)</f>
        <v>A0678</v>
      </c>
      <c r="AV1026" s="52" t="str">
        <f>IF(参照!B1026="","",参照!B1026)</f>
        <v>アスエネ(株)</v>
      </c>
      <c r="AW1026" s="52">
        <f>IF(参照!C1026="","",参照!C1026)</f>
        <v>1.13E-4</v>
      </c>
      <c r="AX1026" s="52" t="str">
        <f>IF(参照!D1026="","",参照!D1026)</f>
        <v>メニューA</v>
      </c>
      <c r="AY1026" s="52">
        <f>IF(参照!E1026="","",参照!E1026)</f>
        <v>0</v>
      </c>
      <c r="AZ1026" s="52" t="str">
        <f>IF(参照!F1026="","",参照!F1026)</f>
        <v>アスエネ(株)</v>
      </c>
      <c r="BA1026" s="52" t="str">
        <f>IF(参照!G1026="","",参照!G1026)</f>
        <v>アスエネ(株)_メニューA</v>
      </c>
      <c r="BB1026" s="52">
        <f t="shared" si="46"/>
        <v>0</v>
      </c>
      <c r="BD1026" s="52" t="str">
        <f>IF(参照!L1026="","",参照!L1026)</f>
        <v/>
      </c>
    </row>
    <row r="1027" spans="47:56">
      <c r="AU1027" s="52" t="str">
        <f>IF(参照!A1027="","",参照!A1027)</f>
        <v/>
      </c>
      <c r="AV1027" s="52" t="str">
        <f>IF(参照!B1027="","",参照!B1027)</f>
        <v/>
      </c>
      <c r="AW1027" s="52" t="str">
        <f>IF(参照!C1027="","",参照!C1027)</f>
        <v/>
      </c>
      <c r="AX1027" s="52" t="str">
        <f>IF(参照!D1027="","",参照!D1027)</f>
        <v>メニューB</v>
      </c>
      <c r="AY1027" s="52">
        <f>IF(参照!E1027="","",参照!E1027)</f>
        <v>1.8900000000000001E-4</v>
      </c>
      <c r="AZ1027" s="52" t="str">
        <f>IF(参照!F1027="","",参照!F1027)</f>
        <v>アスエネ(株)</v>
      </c>
      <c r="BA1027" s="52" t="str">
        <f>IF(参照!G1027="","",参照!G1027)</f>
        <v>アスエネ(株)_メニューB</v>
      </c>
      <c r="BB1027" s="52">
        <f t="shared" si="46"/>
        <v>0.189</v>
      </c>
      <c r="BD1027" s="52" t="str">
        <f>IF(参照!L1027="","",参照!L1027)</f>
        <v/>
      </c>
    </row>
    <row r="1028" spans="47:56">
      <c r="AU1028" s="52" t="str">
        <f>IF(参照!A1028="","",参照!A1028)</f>
        <v/>
      </c>
      <c r="AV1028" s="52" t="str">
        <f>IF(参照!B1028="","",参照!B1028)</f>
        <v/>
      </c>
      <c r="AW1028" s="52" t="str">
        <f>IF(参照!C1028="","",参照!C1028)</f>
        <v/>
      </c>
      <c r="AX1028" s="52" t="str">
        <f>IF(参照!D1028="","",参照!D1028)</f>
        <v>メニューC</v>
      </c>
      <c r="AY1028" s="52">
        <f>IF(参照!E1028="","",参照!E1028)</f>
        <v>3.0199999999999997E-4</v>
      </c>
      <c r="AZ1028" s="52" t="str">
        <f>IF(参照!F1028="","",参照!F1028)</f>
        <v>アスエネ(株)</v>
      </c>
      <c r="BA1028" s="52" t="str">
        <f>IF(参照!G1028="","",参照!G1028)</f>
        <v>アスエネ(株)_メニューC</v>
      </c>
      <c r="BB1028" s="52">
        <f t="shared" si="46"/>
        <v>0.30199999999999999</v>
      </c>
      <c r="BD1028" s="52" t="str">
        <f>IF(参照!L1028="","",参照!L1028)</f>
        <v/>
      </c>
    </row>
    <row r="1029" spans="47:56">
      <c r="AU1029" s="52" t="str">
        <f>IF(参照!A1029="","",参照!A1029)</f>
        <v/>
      </c>
      <c r="AV1029" s="52" t="str">
        <f>IF(参照!B1029="","",参照!B1029)</f>
        <v/>
      </c>
      <c r="AW1029" s="52" t="str">
        <f>IF(参照!C1029="","",参照!C1029)</f>
        <v/>
      </c>
      <c r="AX1029" s="52" t="str">
        <f>IF(参照!D1029="","",参照!D1029)</f>
        <v>メニューD</v>
      </c>
      <c r="AY1029" s="52">
        <f>IF(参照!E1029="","",参照!E1029)</f>
        <v>3.39E-4</v>
      </c>
      <c r="AZ1029" s="52" t="str">
        <f>IF(参照!F1029="","",参照!F1029)</f>
        <v>アスエネ(株)</v>
      </c>
      <c r="BA1029" s="52" t="str">
        <f>IF(参照!G1029="","",参照!G1029)</f>
        <v>アスエネ(株)_メニューD</v>
      </c>
      <c r="BB1029" s="52">
        <f t="shared" ref="BB1029:BB1092" si="47">AY1029*1000</f>
        <v>0.33900000000000002</v>
      </c>
      <c r="BD1029" s="52" t="str">
        <f>IF(参照!L1029="","",参照!L1029)</f>
        <v/>
      </c>
    </row>
    <row r="1030" spans="47:56">
      <c r="AU1030" s="52" t="str">
        <f>IF(参照!A1030="","",参照!A1030)</f>
        <v/>
      </c>
      <c r="AV1030" s="52" t="str">
        <f>IF(参照!B1030="","",参照!B1030)</f>
        <v/>
      </c>
      <c r="AW1030" s="52" t="str">
        <f>IF(参照!C1030="","",参照!C1030)</f>
        <v/>
      </c>
      <c r="AX1030" s="52" t="str">
        <f>IF(参照!D1030="","",参照!D1030)</f>
        <v>メニューE</v>
      </c>
      <c r="AY1030" s="52">
        <f>IF(参照!E1030="","",参照!E1030)</f>
        <v>3.6699999999999998E-4</v>
      </c>
      <c r="AZ1030" s="52" t="str">
        <f>IF(参照!F1030="","",参照!F1030)</f>
        <v>アスエネ(株)</v>
      </c>
      <c r="BA1030" s="52" t="str">
        <f>IF(参照!G1030="","",参照!G1030)</f>
        <v>アスエネ(株)_メニューE</v>
      </c>
      <c r="BB1030" s="52">
        <f t="shared" si="47"/>
        <v>0.36699999999999999</v>
      </c>
      <c r="BD1030" s="52" t="str">
        <f>IF(参照!L1030="","",参照!L1030)</f>
        <v/>
      </c>
    </row>
    <row r="1031" spans="47:56">
      <c r="AU1031" s="52" t="str">
        <f>IF(参照!A1031="","",参照!A1031)</f>
        <v/>
      </c>
      <c r="AV1031" s="52" t="str">
        <f>IF(参照!B1031="","",参照!B1031)</f>
        <v/>
      </c>
      <c r="AW1031" s="52" t="str">
        <f>IF(参照!C1031="","",参照!C1031)</f>
        <v/>
      </c>
      <c r="AX1031" s="52" t="str">
        <f>IF(参照!D1031="","",参照!D1031)</f>
        <v>(参考値)事業者全体</v>
      </c>
      <c r="AY1031" s="52">
        <f>IF(参照!E1031="","",参照!E1031)</f>
        <v>4.4000000000000002E-4</v>
      </c>
      <c r="AZ1031" s="52" t="str">
        <f>IF(参照!F1031="","",参照!F1031)</f>
        <v>アスエネ(株)</v>
      </c>
      <c r="BA1031" s="52" t="str">
        <f>IF(参照!G1031="","",参照!G1031)</f>
        <v>アスエネ(株)_(参考値)事業者全体</v>
      </c>
      <c r="BB1031" s="52">
        <f t="shared" si="47"/>
        <v>0.44</v>
      </c>
      <c r="BD1031" s="52" t="str">
        <f>IF(参照!L1031="","",参照!L1031)</f>
        <v/>
      </c>
    </row>
    <row r="1032" spans="47:56">
      <c r="AU1032" s="52" t="str">
        <f>IF(参照!A1032="","",参照!A1032)</f>
        <v>A0679</v>
      </c>
      <c r="AV1032" s="52" t="str">
        <f>IF(参照!B1032="","",参照!B1032)</f>
        <v>ＴＥＰＣＯライフサービス(株)</v>
      </c>
      <c r="AW1032" s="52">
        <f>IF(参照!C1032="","",参照!C1032)</f>
        <v>4.9299999999999995E-4</v>
      </c>
      <c r="AX1032" s="52" t="str">
        <f>IF(参照!D1032="","",参照!D1032)</f>
        <v/>
      </c>
      <c r="AY1032" s="52">
        <f>IF(参照!E1032="","",参照!E1032)</f>
        <v>4.44E-4</v>
      </c>
      <c r="AZ1032" s="52" t="str">
        <f>IF(参照!F1032="","",参照!F1032)</f>
        <v>ＴＥＰＣＯライフサービス(株)</v>
      </c>
      <c r="BA1032" s="52" t="str">
        <f>IF(参照!G1032="","",参照!G1032)</f>
        <v>ＴＥＰＣＯライフサービス(株)_</v>
      </c>
      <c r="BB1032" s="52">
        <f t="shared" si="47"/>
        <v>0.44400000000000001</v>
      </c>
      <c r="BD1032" s="52" t="str">
        <f>IF(参照!L1032="","",参照!L1032)</f>
        <v/>
      </c>
    </row>
    <row r="1033" spans="47:56">
      <c r="AU1033" s="52" t="str">
        <f>IF(参照!A1033="","",参照!A1033)</f>
        <v>A0680</v>
      </c>
      <c r="AV1033" s="52" t="str">
        <f>IF(参照!B1033="","",参照!B1033)</f>
        <v>会津エナジー(株)</v>
      </c>
      <c r="AW1033" s="52">
        <f>IF(参照!C1033="","",参照!C1033)</f>
        <v>1E-4</v>
      </c>
      <c r="AX1033" s="52" t="str">
        <f>IF(参照!D1033="","",参照!D1033)</f>
        <v/>
      </c>
      <c r="AY1033" s="52">
        <f>IF(参照!E1033="","",参照!E1033)</f>
        <v>5.0500000000000002E-4</v>
      </c>
      <c r="AZ1033" s="52" t="str">
        <f>IF(参照!F1033="","",参照!F1033)</f>
        <v>会津エナジー(株)</v>
      </c>
      <c r="BA1033" s="52" t="str">
        <f>IF(参照!G1033="","",参照!G1033)</f>
        <v>会津エナジー(株)_</v>
      </c>
      <c r="BB1033" s="52">
        <f t="shared" si="47"/>
        <v>0.505</v>
      </c>
      <c r="BD1033" s="52" t="str">
        <f>IF(参照!L1033="","",参照!L1033)</f>
        <v/>
      </c>
    </row>
    <row r="1034" spans="47:56">
      <c r="AU1034" s="52" t="str">
        <f>IF(参照!A1034="","",参照!A1034)</f>
        <v>A0681</v>
      </c>
      <c r="AV1034" s="52" t="str">
        <f>IF(参照!B1034="","",参照!B1034)</f>
        <v>うべ未来エネルギー(株)</v>
      </c>
      <c r="AW1034" s="52">
        <f>IF(参照!C1034="","",参照!C1034)</f>
        <v>2.9700000000000001E-4</v>
      </c>
      <c r="AX1034" s="52" t="str">
        <f>IF(参照!D1034="","",参照!D1034)</f>
        <v/>
      </c>
      <c r="AY1034" s="52">
        <f>IF(参照!E1034="","",参照!E1034)</f>
        <v>4.9100000000000001E-4</v>
      </c>
      <c r="AZ1034" s="52" t="str">
        <f>IF(参照!F1034="","",参照!F1034)</f>
        <v>うべ未来エネルギー(株)</v>
      </c>
      <c r="BA1034" s="52" t="str">
        <f>IF(参照!G1034="","",参照!G1034)</f>
        <v>うべ未来エネルギー(株)_</v>
      </c>
      <c r="BB1034" s="52">
        <f t="shared" si="47"/>
        <v>0.49099999999999999</v>
      </c>
      <c r="BD1034" s="52" t="str">
        <f>IF(参照!L1034="","",参照!L1034)</f>
        <v/>
      </c>
    </row>
    <row r="1035" spans="47:56">
      <c r="AU1035" s="52" t="str">
        <f>IF(参照!A1035="","",参照!A1035)</f>
        <v>A0683</v>
      </c>
      <c r="AV1035" s="52" t="str">
        <f>IF(参照!B1035="","",参照!B1035)</f>
        <v>永井自動車工業(株)</v>
      </c>
      <c r="AW1035" s="52">
        <f>IF(参照!C1035="","",参照!C1035)</f>
        <v>4.7299999999999995E-4</v>
      </c>
      <c r="AX1035" s="52" t="str">
        <f>IF(参照!D1035="","",参照!D1035)</f>
        <v/>
      </c>
      <c r="AY1035" s="52">
        <f>IF(参照!E1035="","",参照!E1035)</f>
        <v>4.17E-4</v>
      </c>
      <c r="AZ1035" s="52" t="str">
        <f>IF(参照!F1035="","",参照!F1035)</f>
        <v>永井自動車工業(株)</v>
      </c>
      <c r="BA1035" s="52" t="str">
        <f>IF(参照!G1035="","",参照!G1035)</f>
        <v>永井自動車工業(株)_</v>
      </c>
      <c r="BB1035" s="52">
        <f t="shared" si="47"/>
        <v>0.41699999999999998</v>
      </c>
      <c r="BD1035" s="52" t="str">
        <f>IF(参照!L1035="","",参照!L1035)</f>
        <v/>
      </c>
    </row>
    <row r="1036" spans="47:56">
      <c r="AU1036" s="52" t="str">
        <f>IF(参照!A1036="","",参照!A1036)</f>
        <v>A0684</v>
      </c>
      <c r="AV1036" s="52" t="str">
        <f>IF(参照!B1036="","",参照!B1036)</f>
        <v>小島電機工業(株)</v>
      </c>
      <c r="AW1036" s="52">
        <f>IF(参照!C1036="","",参照!C1036)</f>
        <v>5.1500000000000005E-4</v>
      </c>
      <c r="AX1036" s="52" t="str">
        <f>IF(参照!D1036="","",参照!D1036)</f>
        <v/>
      </c>
      <c r="AY1036" s="52">
        <f>IF(参照!E1036="","",参照!E1036)</f>
        <v>5.6700000000000001E-4</v>
      </c>
      <c r="AZ1036" s="52" t="str">
        <f>IF(参照!F1036="","",参照!F1036)</f>
        <v>小島電機工業(株)</v>
      </c>
      <c r="BA1036" s="52" t="str">
        <f>IF(参照!G1036="","",参照!G1036)</f>
        <v>小島電機工業(株)_</v>
      </c>
      <c r="BB1036" s="52">
        <f t="shared" si="47"/>
        <v>0.56700000000000006</v>
      </c>
      <c r="BD1036" s="52" t="str">
        <f>IF(参照!L1036="","",参照!L1036)</f>
        <v/>
      </c>
    </row>
    <row r="1037" spans="47:56">
      <c r="AU1037" s="52" t="str">
        <f>IF(参照!A1037="","",参照!A1037)</f>
        <v>A0685</v>
      </c>
      <c r="AV1037" s="52" t="str">
        <f>IF(参照!B1037="","",参照!B1037)</f>
        <v>陸前高田しみんエネルギー(株)</v>
      </c>
      <c r="AW1037" s="52">
        <f>IF(参照!C1037="","",参照!C1037)</f>
        <v>4.9299999999999995E-4</v>
      </c>
      <c r="AX1037" s="52" t="str">
        <f>IF(参照!D1037="","",参照!D1037)</f>
        <v/>
      </c>
      <c r="AY1037" s="52">
        <f>IF(参照!E1037="","",参照!E1037)</f>
        <v>5.1699999999999999E-4</v>
      </c>
      <c r="AZ1037" s="52" t="str">
        <f>IF(参照!F1037="","",参照!F1037)</f>
        <v>陸前高田しみんエネルギー(株)</v>
      </c>
      <c r="BA1037" s="52" t="str">
        <f>IF(参照!G1037="","",参照!G1037)</f>
        <v>陸前高田しみんエネルギー(株)_</v>
      </c>
      <c r="BB1037" s="52">
        <f t="shared" si="47"/>
        <v>0.51700000000000002</v>
      </c>
      <c r="BD1037" s="52" t="str">
        <f>IF(参照!L1037="","",参照!L1037)</f>
        <v/>
      </c>
    </row>
    <row r="1038" spans="47:56">
      <c r="AU1038" s="52" t="str">
        <f>IF(参照!A1038="","",参照!A1038)</f>
        <v>A0687</v>
      </c>
      <c r="AV1038" s="52" t="str">
        <f>IF(参照!B1038="","",参照!B1038)</f>
        <v>(株)チャームドライフ</v>
      </c>
      <c r="AW1038" s="52">
        <f>IF(参照!C1038="","",参照!C1038)</f>
        <v>4.73E-4</v>
      </c>
      <c r="AX1038" s="52" t="str">
        <f>IF(参照!D1038="","",参照!D1038)</f>
        <v/>
      </c>
      <c r="AY1038" s="52">
        <f>IF(参照!E1038="","",参照!E1038)</f>
        <v>5.1400000000000003E-4</v>
      </c>
      <c r="AZ1038" s="52" t="str">
        <f>IF(参照!F1038="","",参照!F1038)</f>
        <v>(株)チャームドライフ</v>
      </c>
      <c r="BA1038" s="52" t="str">
        <f>IF(参照!G1038="","",参照!G1038)</f>
        <v>(株)チャームドライフ_</v>
      </c>
      <c r="BB1038" s="52">
        <f t="shared" si="47"/>
        <v>0.51400000000000001</v>
      </c>
      <c r="BD1038" s="52" t="str">
        <f>IF(参照!L1038="","",参照!L1038)</f>
        <v/>
      </c>
    </row>
    <row r="1039" spans="47:56">
      <c r="AU1039" s="52" t="str">
        <f>IF(参照!A1039="","",参照!A1039)</f>
        <v>A0689</v>
      </c>
      <c r="AV1039" s="52" t="str">
        <f>IF(参照!B1039="","",参照!B1039)</f>
        <v>スターティア(株)</v>
      </c>
      <c r="AW1039" s="52">
        <f>IF(参照!C1039="","",参照!C1039)</f>
        <v>5.1599999999999997E-4</v>
      </c>
      <c r="AX1039" s="52" t="str">
        <f>IF(参照!D1039="","",参照!D1039)</f>
        <v>メニューA</v>
      </c>
      <c r="AY1039" s="52">
        <f>IF(参照!E1039="","",参照!E1039)</f>
        <v>0</v>
      </c>
      <c r="AZ1039" s="52" t="str">
        <f>IF(参照!F1039="","",参照!F1039)</f>
        <v>スターティア(株)</v>
      </c>
      <c r="BA1039" s="52" t="str">
        <f>IF(参照!G1039="","",参照!G1039)</f>
        <v>スターティア(株)_メニューA</v>
      </c>
      <c r="BB1039" s="52">
        <f t="shared" si="47"/>
        <v>0</v>
      </c>
      <c r="BD1039" s="52" t="str">
        <f>IF(参照!L1039="","",参照!L1039)</f>
        <v/>
      </c>
    </row>
    <row r="1040" spans="47:56">
      <c r="AU1040" s="52" t="str">
        <f>IF(参照!A1040="","",参照!A1040)</f>
        <v/>
      </c>
      <c r="AV1040" s="52" t="str">
        <f>IF(参照!B1040="","",参照!B1040)</f>
        <v/>
      </c>
      <c r="AW1040" s="52" t="str">
        <f>IF(参照!C1040="","",参照!C1040)</f>
        <v/>
      </c>
      <c r="AX1040" s="52" t="str">
        <f>IF(参照!D1040="","",参照!D1040)</f>
        <v>メニューB(残差)</v>
      </c>
      <c r="AY1040" s="52">
        <f>IF(参照!E1040="","",参照!E1040)</f>
        <v>5.4900000000000001E-4</v>
      </c>
      <c r="AZ1040" s="52" t="str">
        <f>IF(参照!F1040="","",参照!F1040)</f>
        <v>スターティア(株)</v>
      </c>
      <c r="BA1040" s="52" t="str">
        <f>IF(参照!G1040="","",参照!G1040)</f>
        <v>スターティア(株)_メニューB(残差)</v>
      </c>
      <c r="BB1040" s="52">
        <f t="shared" si="47"/>
        <v>0.54900000000000004</v>
      </c>
      <c r="BD1040" s="52" t="str">
        <f>IF(参照!L1040="","",参照!L1040)</f>
        <v/>
      </c>
    </row>
    <row r="1041" spans="47:56">
      <c r="AU1041" s="52" t="str">
        <f>IF(参照!A1041="","",参照!A1041)</f>
        <v/>
      </c>
      <c r="AV1041" s="52" t="str">
        <f>IF(参照!B1041="","",参照!B1041)</f>
        <v/>
      </c>
      <c r="AW1041" s="52" t="str">
        <f>IF(参照!C1041="","",参照!C1041)</f>
        <v/>
      </c>
      <c r="AX1041" s="52" t="str">
        <f>IF(参照!D1041="","",参照!D1041)</f>
        <v>(参考値)事業者全体</v>
      </c>
      <c r="AY1041" s="52">
        <f>IF(参照!E1041="","",参照!E1041)</f>
        <v>5.6800000000000004E-4</v>
      </c>
      <c r="AZ1041" s="52" t="str">
        <f>IF(参照!F1041="","",参照!F1041)</f>
        <v>スターティア(株)</v>
      </c>
      <c r="BA1041" s="52" t="str">
        <f>IF(参照!G1041="","",参照!G1041)</f>
        <v>スターティア(株)_(参考値)事業者全体</v>
      </c>
      <c r="BB1041" s="52">
        <f t="shared" si="47"/>
        <v>0.56800000000000006</v>
      </c>
      <c r="BD1041" s="52" t="str">
        <f>IF(参照!L1041="","",参照!L1041)</f>
        <v/>
      </c>
    </row>
    <row r="1042" spans="47:56">
      <c r="AU1042" s="52" t="str">
        <f>IF(参照!A1042="","",参照!A1042)</f>
        <v>A0690</v>
      </c>
      <c r="AV1042" s="52" t="str">
        <f>IF(参照!B1042="","",参照!B1042)</f>
        <v>東広島スマートエネルギー(株)</v>
      </c>
      <c r="AW1042" s="52">
        <f>IF(参照!C1042="","",参照!C1042)</f>
        <v>5.6899999999999995E-4</v>
      </c>
      <c r="AX1042" s="52" t="str">
        <f>IF(参照!D1042="","",参照!D1042)</f>
        <v/>
      </c>
      <c r="AY1042" s="52">
        <f>IF(参照!E1042="","",参照!E1042)</f>
        <v>4.44E-4</v>
      </c>
      <c r="AZ1042" s="52" t="str">
        <f>IF(参照!F1042="","",参照!F1042)</f>
        <v>東広島スマートエネルギー(株)</v>
      </c>
      <c r="BA1042" s="52" t="str">
        <f>IF(参照!G1042="","",参照!G1042)</f>
        <v>東広島スマートエネルギー(株)_</v>
      </c>
      <c r="BB1042" s="52">
        <f t="shared" si="47"/>
        <v>0.44400000000000001</v>
      </c>
      <c r="BD1042" s="52" t="str">
        <f>IF(参照!L1042="","",参照!L1042)</f>
        <v/>
      </c>
    </row>
    <row r="1043" spans="47:56">
      <c r="AU1043" s="52" t="str">
        <f>IF(参照!A1043="","",参照!A1043)</f>
        <v>A0692</v>
      </c>
      <c r="AV1043" s="52" t="str">
        <f>IF(参照!B1043="","",参照!B1043)</f>
        <v>旭化成(株)</v>
      </c>
      <c r="AW1043" s="52">
        <f>IF(参照!C1043="","",参照!C1043)</f>
        <v>4.7699999999999999E-4</v>
      </c>
      <c r="AX1043" s="52" t="str">
        <f>IF(参照!D1043="","",参照!D1043)</f>
        <v>メニューA</v>
      </c>
      <c r="AY1043" s="52">
        <f>IF(参照!E1043="","",参照!E1043)</f>
        <v>3.1500000000000001E-4</v>
      </c>
      <c r="AZ1043" s="52" t="str">
        <f>IF(参照!F1043="","",参照!F1043)</f>
        <v>旭化成(株)</v>
      </c>
      <c r="BA1043" s="52" t="str">
        <f>IF(参照!G1043="","",参照!G1043)</f>
        <v>旭化成(株)_メニューA</v>
      </c>
      <c r="BB1043" s="52">
        <f t="shared" si="47"/>
        <v>0.315</v>
      </c>
      <c r="BD1043" s="52" t="str">
        <f>IF(参照!L1043="","",参照!L1043)</f>
        <v/>
      </c>
    </row>
    <row r="1044" spans="47:56">
      <c r="AU1044" s="52" t="str">
        <f>IF(参照!A1044="","",参照!A1044)</f>
        <v/>
      </c>
      <c r="AV1044" s="52" t="str">
        <f>IF(参照!B1044="","",参照!B1044)</f>
        <v/>
      </c>
      <c r="AW1044" s="52" t="str">
        <f>IF(参照!C1044="","",参照!C1044)</f>
        <v/>
      </c>
      <c r="AX1044" s="52" t="str">
        <f>IF(参照!D1044="","",参照!D1044)</f>
        <v>メニューB</v>
      </c>
      <c r="AY1044" s="52">
        <f>IF(参照!E1044="","",参照!E1044)</f>
        <v>4.0500000000000003E-4</v>
      </c>
      <c r="AZ1044" s="52" t="str">
        <f>IF(参照!F1044="","",参照!F1044)</f>
        <v>旭化成(株)</v>
      </c>
      <c r="BA1044" s="52" t="str">
        <f>IF(参照!G1044="","",参照!G1044)</f>
        <v>旭化成(株)_メニューB</v>
      </c>
      <c r="BB1044" s="52">
        <f t="shared" si="47"/>
        <v>0.40500000000000003</v>
      </c>
      <c r="BD1044" s="52" t="str">
        <f>IF(参照!L1044="","",参照!L1044)</f>
        <v/>
      </c>
    </row>
    <row r="1045" spans="47:56">
      <c r="AU1045" s="52" t="str">
        <f>IF(参照!A1045="","",参照!A1045)</f>
        <v/>
      </c>
      <c r="AV1045" s="52" t="str">
        <f>IF(参照!B1045="","",参照!B1045)</f>
        <v/>
      </c>
      <c r="AW1045" s="52" t="str">
        <f>IF(参照!C1045="","",参照!C1045)</f>
        <v/>
      </c>
      <c r="AX1045" s="52" t="str">
        <f>IF(参照!D1045="","",参照!D1045)</f>
        <v>メニューC</v>
      </c>
      <c r="AY1045" s="52">
        <f>IF(参照!E1045="","",参照!E1045)</f>
        <v>4.1099999999999996E-4</v>
      </c>
      <c r="AZ1045" s="52" t="str">
        <f>IF(参照!F1045="","",参照!F1045)</f>
        <v>旭化成(株)</v>
      </c>
      <c r="BA1045" s="52" t="str">
        <f>IF(参照!G1045="","",参照!G1045)</f>
        <v>旭化成(株)_メニューC</v>
      </c>
      <c r="BB1045" s="52">
        <f t="shared" si="47"/>
        <v>0.41099999999999998</v>
      </c>
      <c r="BD1045" s="52" t="str">
        <f>IF(参照!L1045="","",参照!L1045)</f>
        <v/>
      </c>
    </row>
    <row r="1046" spans="47:56">
      <c r="AU1046" s="52" t="str">
        <f>IF(参照!A1046="","",参照!A1046)</f>
        <v/>
      </c>
      <c r="AV1046" s="52" t="str">
        <f>IF(参照!B1046="","",参照!B1046)</f>
        <v/>
      </c>
      <c r="AW1046" s="52" t="str">
        <f>IF(参照!C1046="","",参照!C1046)</f>
        <v/>
      </c>
      <c r="AX1046" s="52" t="str">
        <f>IF(参照!D1046="","",参照!D1046)</f>
        <v>メニューD</v>
      </c>
      <c r="AY1046" s="52">
        <f>IF(参照!E1046="","",参照!E1046)</f>
        <v>3.4599999999999995E-4</v>
      </c>
      <c r="AZ1046" s="52" t="str">
        <f>IF(参照!F1046="","",参照!F1046)</f>
        <v>旭化成(株)</v>
      </c>
      <c r="BA1046" s="52" t="str">
        <f>IF(参照!G1046="","",参照!G1046)</f>
        <v>旭化成(株)_メニューD</v>
      </c>
      <c r="BB1046" s="52">
        <f t="shared" si="47"/>
        <v>0.34599999999999997</v>
      </c>
      <c r="BD1046" s="52" t="str">
        <f>IF(参照!L1046="","",参照!L1046)</f>
        <v/>
      </c>
    </row>
    <row r="1047" spans="47:56">
      <c r="AU1047" s="52" t="str">
        <f>IF(参照!A1047="","",参照!A1047)</f>
        <v/>
      </c>
      <c r="AV1047" s="52" t="str">
        <f>IF(参照!B1047="","",参照!B1047)</f>
        <v/>
      </c>
      <c r="AW1047" s="52" t="str">
        <f>IF(参照!C1047="","",参照!C1047)</f>
        <v/>
      </c>
      <c r="AX1047" s="52" t="str">
        <f>IF(参照!D1047="","",参照!D1047)</f>
        <v>メニューE</v>
      </c>
      <c r="AY1047" s="52">
        <f>IF(参照!E1047="","",参照!E1047)</f>
        <v>3.5299999999999996E-4</v>
      </c>
      <c r="AZ1047" s="52" t="str">
        <f>IF(参照!F1047="","",参照!F1047)</f>
        <v>旭化成(株)</v>
      </c>
      <c r="BA1047" s="52" t="str">
        <f>IF(参照!G1047="","",参照!G1047)</f>
        <v>旭化成(株)_メニューE</v>
      </c>
      <c r="BB1047" s="52">
        <f t="shared" si="47"/>
        <v>0.35299999999999998</v>
      </c>
      <c r="BD1047" s="52" t="str">
        <f>IF(参照!L1047="","",参照!L1047)</f>
        <v/>
      </c>
    </row>
    <row r="1048" spans="47:56">
      <c r="AU1048" s="52" t="str">
        <f>IF(参照!A1048="","",参照!A1048)</f>
        <v/>
      </c>
      <c r="AV1048" s="52" t="str">
        <f>IF(参照!B1048="","",参照!B1048)</f>
        <v/>
      </c>
      <c r="AW1048" s="52" t="str">
        <f>IF(参照!C1048="","",参照!C1048)</f>
        <v/>
      </c>
      <c r="AX1048" s="52" t="str">
        <f>IF(参照!D1048="","",参照!D1048)</f>
        <v>メニューF</v>
      </c>
      <c r="AY1048" s="52">
        <f>IF(参照!E1048="","",参照!E1048)</f>
        <v>0</v>
      </c>
      <c r="AZ1048" s="52" t="str">
        <f>IF(参照!F1048="","",参照!F1048)</f>
        <v>旭化成(株)</v>
      </c>
      <c r="BA1048" s="52" t="str">
        <f>IF(参照!G1048="","",参照!G1048)</f>
        <v>旭化成(株)_メニューF</v>
      </c>
      <c r="BB1048" s="52">
        <f t="shared" si="47"/>
        <v>0</v>
      </c>
      <c r="BD1048" s="52" t="str">
        <f>IF(参照!L1048="","",参照!L1048)</f>
        <v/>
      </c>
    </row>
    <row r="1049" spans="47:56">
      <c r="AU1049" s="52" t="str">
        <f>IF(参照!A1049="","",参照!A1049)</f>
        <v/>
      </c>
      <c r="AV1049" s="52" t="str">
        <f>IF(参照!B1049="","",参照!B1049)</f>
        <v/>
      </c>
      <c r="AW1049" s="52" t="str">
        <f>IF(参照!C1049="","",参照!C1049)</f>
        <v/>
      </c>
      <c r="AX1049" s="52" t="str">
        <f>IF(参照!D1049="","",参照!D1049)</f>
        <v>(参考値)事業者全体</v>
      </c>
      <c r="AY1049" s="52">
        <f>IF(参照!E1049="","",参照!E1049)</f>
        <v>5.0699999999999996E-4</v>
      </c>
      <c r="AZ1049" s="52" t="str">
        <f>IF(参照!F1049="","",参照!F1049)</f>
        <v>旭化成(株)</v>
      </c>
      <c r="BA1049" s="52" t="str">
        <f>IF(参照!G1049="","",参照!G1049)</f>
        <v>旭化成(株)_(参考値)事業者全体</v>
      </c>
      <c r="BB1049" s="52">
        <f t="shared" si="47"/>
        <v>0.50700000000000001</v>
      </c>
      <c r="BD1049" s="52" t="str">
        <f>IF(参照!L1049="","",参照!L1049)</f>
        <v/>
      </c>
    </row>
    <row r="1050" spans="47:56">
      <c r="AU1050" s="52" t="str">
        <f>IF(参照!A1050="","",参照!A1050)</f>
        <v>A0693</v>
      </c>
      <c r="AV1050" s="52" t="str">
        <f>IF(参照!B1050="","",参照!B1050)</f>
        <v>京和ガス(株)</v>
      </c>
      <c r="AW1050" s="52">
        <f>IF(参照!C1050="","",参照!C1050)</f>
        <v>5.1500000000000005E-4</v>
      </c>
      <c r="AX1050" s="52" t="str">
        <f>IF(参照!D1050="","",参照!D1050)</f>
        <v/>
      </c>
      <c r="AY1050" s="52">
        <f>IF(参照!E1050="","",参照!E1050)</f>
        <v>4.5899999999999999E-4</v>
      </c>
      <c r="AZ1050" s="52" t="str">
        <f>IF(参照!F1050="","",参照!F1050)</f>
        <v>京和ガス(株)</v>
      </c>
      <c r="BA1050" s="52" t="str">
        <f>IF(参照!G1050="","",参照!G1050)</f>
        <v>京和ガス(株)_</v>
      </c>
      <c r="BB1050" s="52">
        <f t="shared" si="47"/>
        <v>0.45899999999999996</v>
      </c>
      <c r="BD1050" s="52" t="str">
        <f>IF(参照!L1050="","",参照!L1050)</f>
        <v/>
      </c>
    </row>
    <row r="1051" spans="47:56">
      <c r="AU1051" s="52" t="str">
        <f>IF(参照!A1051="","",参照!A1051)</f>
        <v>A0696</v>
      </c>
      <c r="AV1051" s="52" t="str">
        <f>IF(参照!B1051="","",参照!B1051)</f>
        <v>(株)岡崎建材</v>
      </c>
      <c r="AW1051" s="52">
        <f>IF(参照!C1051="","",参照!C1051)</f>
        <v>4.9299999999999995E-4</v>
      </c>
      <c r="AX1051" s="52" t="str">
        <f>IF(参照!D1051="","",参照!D1051)</f>
        <v/>
      </c>
      <c r="AY1051" s="52">
        <f>IF(参照!E1051="","",参照!E1051)</f>
        <v>4.37E-4</v>
      </c>
      <c r="AZ1051" s="52" t="str">
        <f>IF(参照!F1051="","",参照!F1051)</f>
        <v>(株)岡崎建材</v>
      </c>
      <c r="BA1051" s="52" t="str">
        <f>IF(参照!G1051="","",参照!G1051)</f>
        <v>(株)岡崎建材_</v>
      </c>
      <c r="BB1051" s="52">
        <f t="shared" si="47"/>
        <v>0.437</v>
      </c>
      <c r="BD1051" s="52" t="str">
        <f>IF(参照!L1051="","",参照!L1051)</f>
        <v/>
      </c>
    </row>
    <row r="1052" spans="47:56">
      <c r="AU1052" s="52" t="str">
        <f>IF(参照!A1052="","",参照!A1052)</f>
        <v>A0698</v>
      </c>
      <c r="AV1052" s="52" t="str">
        <f>IF(参照!B1052="","",参照!B1052)</f>
        <v>(株)エフオン</v>
      </c>
      <c r="AW1052" s="52" t="str">
        <f>IF(参照!C1052="","",参照!C1052)</f>
        <v>0.000453※</v>
      </c>
      <c r="AX1052" s="52" t="str">
        <f>IF(参照!D1052="","",参照!D1052)</f>
        <v>メニューA</v>
      </c>
      <c r="AY1052" s="52">
        <f>IF(参照!E1052="","",参照!E1052)</f>
        <v>0</v>
      </c>
      <c r="AZ1052" s="52" t="str">
        <f>IF(参照!F1052="","",参照!F1052)</f>
        <v>(株)エフオン</v>
      </c>
      <c r="BA1052" s="52" t="str">
        <f>IF(参照!G1052="","",参照!G1052)</f>
        <v>(株)エフオン_メニューA</v>
      </c>
      <c r="BB1052" s="52">
        <f t="shared" si="47"/>
        <v>0</v>
      </c>
      <c r="BD1052" s="52" t="str">
        <f>IF(参照!L1052="","",参照!L1052)</f>
        <v/>
      </c>
    </row>
    <row r="1053" spans="47:56">
      <c r="AU1053" s="52" t="str">
        <f>IF(参照!A1053="","",参照!A1053)</f>
        <v/>
      </c>
      <c r="AV1053" s="52" t="str">
        <f>IF(参照!B1053="","",参照!B1053)</f>
        <v/>
      </c>
      <c r="AW1053" s="52" t="str">
        <f>IF(参照!C1053="","",参照!C1053)</f>
        <v/>
      </c>
      <c r="AX1053" s="52" t="str">
        <f>IF(参照!D1053="","",参照!D1053)</f>
        <v>メニューB</v>
      </c>
      <c r="AY1053" s="52">
        <f>IF(参照!E1053="","",参照!E1053)</f>
        <v>2.4699999999999999E-4</v>
      </c>
      <c r="AZ1053" s="52" t="str">
        <f>IF(参照!F1053="","",参照!F1053)</f>
        <v>(株)エフオン</v>
      </c>
      <c r="BA1053" s="52" t="str">
        <f>IF(参照!G1053="","",参照!G1053)</f>
        <v>(株)エフオン_メニューB</v>
      </c>
      <c r="BB1053" s="52">
        <f t="shared" si="47"/>
        <v>0.247</v>
      </c>
      <c r="BD1053" s="52" t="str">
        <f>IF(参照!L1053="","",参照!L1053)</f>
        <v/>
      </c>
    </row>
    <row r="1054" spans="47:56">
      <c r="AU1054" s="52" t="str">
        <f>IF(参照!A1054="","",参照!A1054)</f>
        <v/>
      </c>
      <c r="AV1054" s="52" t="str">
        <f>IF(参照!B1054="","",参照!B1054)</f>
        <v/>
      </c>
      <c r="AW1054" s="52" t="str">
        <f>IF(参照!C1054="","",参照!C1054)</f>
        <v/>
      </c>
      <c r="AX1054" s="52" t="str">
        <f>IF(参照!D1054="","",参照!D1054)</f>
        <v>メニューC</v>
      </c>
      <c r="AY1054" s="52">
        <f>IF(参照!E1054="","",参照!E1054)</f>
        <v>2.9499999999999996E-4</v>
      </c>
      <c r="AZ1054" s="52" t="str">
        <f>IF(参照!F1054="","",参照!F1054)</f>
        <v>(株)エフオン</v>
      </c>
      <c r="BA1054" s="52" t="str">
        <f>IF(参照!G1054="","",参照!G1054)</f>
        <v>(株)エフオン_メニューC</v>
      </c>
      <c r="BB1054" s="52">
        <f t="shared" si="47"/>
        <v>0.29499999999999998</v>
      </c>
      <c r="BD1054" s="52" t="str">
        <f>IF(参照!L1054="","",参照!L1054)</f>
        <v/>
      </c>
    </row>
    <row r="1055" spans="47:56">
      <c r="AU1055" s="52" t="str">
        <f>IF(参照!A1055="","",参照!A1055)</f>
        <v/>
      </c>
      <c r="AV1055" s="52" t="str">
        <f>IF(参照!B1055="","",参照!B1055)</f>
        <v/>
      </c>
      <c r="AW1055" s="52" t="str">
        <f>IF(参照!C1055="","",参照!C1055)</f>
        <v/>
      </c>
      <c r="AX1055" s="52" t="str">
        <f>IF(参照!D1055="","",参照!D1055)</f>
        <v>メニューD</v>
      </c>
      <c r="AY1055" s="52">
        <f>IF(参照!E1055="","",参照!E1055)</f>
        <v>3.0899999999999998E-4</v>
      </c>
      <c r="AZ1055" s="52" t="str">
        <f>IF(参照!F1055="","",参照!F1055)</f>
        <v>(株)エフオン</v>
      </c>
      <c r="BA1055" s="52" t="str">
        <f>IF(参照!G1055="","",参照!G1055)</f>
        <v>(株)エフオン_メニューD</v>
      </c>
      <c r="BB1055" s="52">
        <f t="shared" si="47"/>
        <v>0.309</v>
      </c>
      <c r="BD1055" s="52" t="str">
        <f>IF(参照!L1055="","",参照!L1055)</f>
        <v/>
      </c>
    </row>
    <row r="1056" spans="47:56">
      <c r="AU1056" s="52" t="str">
        <f>IF(参照!A1056="","",参照!A1056)</f>
        <v/>
      </c>
      <c r="AV1056" s="52" t="str">
        <f>IF(参照!B1056="","",参照!B1056)</f>
        <v/>
      </c>
      <c r="AW1056" s="52" t="str">
        <f>IF(参照!C1056="","",参照!C1056)</f>
        <v/>
      </c>
      <c r="AX1056" s="52" t="str">
        <f>IF(参照!D1056="","",参照!D1056)</f>
        <v>メニューE</v>
      </c>
      <c r="AY1056" s="52">
        <f>IF(参照!E1056="","",参照!E1056)</f>
        <v>3.3100000000000002E-4</v>
      </c>
      <c r="AZ1056" s="52" t="str">
        <f>IF(参照!F1056="","",参照!F1056)</f>
        <v>(株)エフオン</v>
      </c>
      <c r="BA1056" s="52" t="str">
        <f>IF(参照!G1056="","",参照!G1056)</f>
        <v>(株)エフオン_メニューE</v>
      </c>
      <c r="BB1056" s="52">
        <f t="shared" si="47"/>
        <v>0.33100000000000002</v>
      </c>
      <c r="BD1056" s="52" t="str">
        <f>IF(参照!L1056="","",参照!L1056)</f>
        <v/>
      </c>
    </row>
    <row r="1057" spans="47:56">
      <c r="AU1057" s="52" t="str">
        <f>IF(参照!A1057="","",参照!A1057)</f>
        <v/>
      </c>
      <c r="AV1057" s="52" t="str">
        <f>IF(参照!B1057="","",参照!B1057)</f>
        <v/>
      </c>
      <c r="AW1057" s="52" t="str">
        <f>IF(参照!C1057="","",参照!C1057)</f>
        <v/>
      </c>
      <c r="AX1057" s="52" t="str">
        <f>IF(参照!D1057="","",参照!D1057)</f>
        <v>メニューF</v>
      </c>
      <c r="AY1057" s="52">
        <f>IF(参照!E1057="","",参照!E1057)</f>
        <v>3.3500000000000001E-4</v>
      </c>
      <c r="AZ1057" s="52" t="str">
        <f>IF(参照!F1057="","",参照!F1057)</f>
        <v>(株)エフオン</v>
      </c>
      <c r="BA1057" s="52" t="str">
        <f>IF(参照!G1057="","",参照!G1057)</f>
        <v>(株)エフオン_メニューF</v>
      </c>
      <c r="BB1057" s="52">
        <f t="shared" si="47"/>
        <v>0.33500000000000002</v>
      </c>
      <c r="BD1057" s="52" t="str">
        <f>IF(参照!L1057="","",参照!L1057)</f>
        <v/>
      </c>
    </row>
    <row r="1058" spans="47:56">
      <c r="AU1058" s="52" t="str">
        <f>IF(参照!A1058="","",参照!A1058)</f>
        <v/>
      </c>
      <c r="AV1058" s="52" t="str">
        <f>IF(参照!B1058="","",参照!B1058)</f>
        <v/>
      </c>
      <c r="AW1058" s="52" t="str">
        <f>IF(参照!C1058="","",参照!C1058)</f>
        <v/>
      </c>
      <c r="AX1058" s="52" t="str">
        <f>IF(参照!D1058="","",参照!D1058)</f>
        <v>(参考値)事業者全体</v>
      </c>
      <c r="AY1058" s="52">
        <f>IF(参照!E1058="","",参照!E1058)</f>
        <v>4.1599999999999997E-4</v>
      </c>
      <c r="AZ1058" s="52" t="str">
        <f>IF(参照!F1058="","",参照!F1058)</f>
        <v>(株)エフオン</v>
      </c>
      <c r="BA1058" s="52" t="str">
        <f>IF(参照!G1058="","",参照!G1058)</f>
        <v>(株)エフオン_(参考値)事業者全体</v>
      </c>
      <c r="BB1058" s="52">
        <f t="shared" si="47"/>
        <v>0.41599999999999998</v>
      </c>
      <c r="BD1058" s="52" t="str">
        <f>IF(参照!L1058="","",参照!L1058)</f>
        <v/>
      </c>
    </row>
    <row r="1059" spans="47:56">
      <c r="AU1059" s="52" t="str">
        <f>IF(参照!A1059="","",参照!A1059)</f>
        <v>A0699</v>
      </c>
      <c r="AV1059" s="52" t="str">
        <f>IF(参照!B1059="","",参照!B1059)</f>
        <v>(株)岡崎さくら電力</v>
      </c>
      <c r="AW1059" s="52">
        <f>IF(参照!C1059="","",参照!C1059)</f>
        <v>1.85E-4</v>
      </c>
      <c r="AX1059" s="52" t="str">
        <f>IF(参照!D1059="","",参照!D1059)</f>
        <v/>
      </c>
      <c r="AY1059" s="52">
        <f>IF(参照!E1059="","",参照!E1059)</f>
        <v>3.1700000000000001E-4</v>
      </c>
      <c r="AZ1059" s="52" t="str">
        <f>IF(参照!F1059="","",参照!F1059)</f>
        <v>(株)岡崎さくら電力</v>
      </c>
      <c r="BA1059" s="52" t="str">
        <f>IF(参照!G1059="","",参照!G1059)</f>
        <v>(株)岡崎さくら電力_</v>
      </c>
      <c r="BB1059" s="52">
        <f t="shared" si="47"/>
        <v>0.317</v>
      </c>
      <c r="BD1059" s="52" t="str">
        <f>IF(参照!L1059="","",参照!L1059)</f>
        <v/>
      </c>
    </row>
    <row r="1060" spans="47:56">
      <c r="AU1060" s="52" t="str">
        <f>IF(参照!A1060="","",参照!A1060)</f>
        <v>A0702</v>
      </c>
      <c r="AV1060" s="52" t="str">
        <f>IF(参照!B1060="","",参照!B1060)</f>
        <v>旭マルヰガス(株)</v>
      </c>
      <c r="AW1060" s="52">
        <f>IF(参照!C1060="","",参照!C1060)</f>
        <v>5.1599999999999997E-4</v>
      </c>
      <c r="AX1060" s="52" t="str">
        <f>IF(参照!D1060="","",参照!D1060)</f>
        <v/>
      </c>
      <c r="AY1060" s="52">
        <f>IF(参照!E1060="","",参照!E1060)</f>
        <v>5.6099999999999998E-4</v>
      </c>
      <c r="AZ1060" s="52" t="str">
        <f>IF(参照!F1060="","",参照!F1060)</f>
        <v>旭マルヰガス(株)</v>
      </c>
      <c r="BA1060" s="52" t="str">
        <f>IF(参照!G1060="","",参照!G1060)</f>
        <v>旭マルヰガス(株)_</v>
      </c>
      <c r="BB1060" s="52">
        <f t="shared" si="47"/>
        <v>0.56099999999999994</v>
      </c>
      <c r="BD1060" s="52" t="str">
        <f>IF(参照!L1060="","",参照!L1060)</f>
        <v/>
      </c>
    </row>
    <row r="1061" spans="47:56">
      <c r="AU1061" s="52" t="str">
        <f>IF(参照!A1061="","",参照!A1061)</f>
        <v>A0703</v>
      </c>
      <c r="AV1061" s="52" t="str">
        <f>IF(参照!B1061="","",参照!B1061)</f>
        <v>ＪＲＥトレーディング(株)</v>
      </c>
      <c r="AW1061" s="52" t="str">
        <f>IF(参照!C1061="","",参照!C1061)</f>
        <v>0.000453※</v>
      </c>
      <c r="AX1061" s="52" t="str">
        <f>IF(参照!D1061="","",参照!D1061)</f>
        <v/>
      </c>
      <c r="AY1061" s="52">
        <f>IF(参照!E1061="","",参照!E1061)</f>
        <v>7.0899999999999999E-4</v>
      </c>
      <c r="AZ1061" s="52" t="str">
        <f>IF(参照!F1061="","",参照!F1061)</f>
        <v>ＪＲＥトレーディング(株)</v>
      </c>
      <c r="BA1061" s="52" t="str">
        <f>IF(参照!G1061="","",参照!G1061)</f>
        <v>ＪＲＥトレーディング(株)_</v>
      </c>
      <c r="BB1061" s="52">
        <f t="shared" si="47"/>
        <v>0.70899999999999996</v>
      </c>
      <c r="BD1061" s="52" t="str">
        <f>IF(参照!L1061="","",参照!L1061)</f>
        <v/>
      </c>
    </row>
    <row r="1062" spans="47:56">
      <c r="AU1062" s="52" t="str">
        <f>IF(参照!A1062="","",参照!A1062)</f>
        <v>A0704</v>
      </c>
      <c r="AV1062" s="52" t="str">
        <f>IF(参照!B1062="","",参照!B1062)</f>
        <v>Ｃａｓｔｌｅｔｏｎ　Ｃｏｍｍｏｄｉｔｉｅｓ　Ｊａｐａｎ合同会社</v>
      </c>
      <c r="AW1062" s="52">
        <f>IF(参照!C1062="","",参照!C1062)</f>
        <v>2.05E-4</v>
      </c>
      <c r="AX1062" s="52" t="str">
        <f>IF(参照!D1062="","",参照!D1062)</f>
        <v/>
      </c>
      <c r="AY1062" s="52">
        <f>IF(参照!E1062="","",参照!E1062)</f>
        <v>1.4899999999999999E-4</v>
      </c>
      <c r="AZ1062" s="52" t="str">
        <f>IF(参照!F1062="","",参照!F1062)</f>
        <v>Ｃａｓｔｌｅｔｏｎ　Ｃｏｍｍｏｄｉｔｉｅｓ　Ｊａｐａｎ合同会社</v>
      </c>
      <c r="BA1062" s="52" t="str">
        <f>IF(参照!G1062="","",参照!G1062)</f>
        <v>Ｃａｓｔｌｅｔｏｎ　Ｃｏｍｍｏｄｉｔｉｅｓ　Ｊａｐａｎ合同会社_</v>
      </c>
      <c r="BB1062" s="52">
        <f t="shared" si="47"/>
        <v>0.14899999999999999</v>
      </c>
      <c r="BD1062" s="52" t="str">
        <f>IF(参照!L1062="","",参照!L1062)</f>
        <v/>
      </c>
    </row>
    <row r="1063" spans="47:56">
      <c r="AU1063" s="52" t="str">
        <f>IF(参照!A1063="","",参照!A1063)</f>
        <v>A0705</v>
      </c>
      <c r="AV1063" s="52" t="str">
        <f>IF(参照!B1063="","",参照!B1063)</f>
        <v>神戸電力(株)</v>
      </c>
      <c r="AW1063" s="52">
        <f>IF(参照!C1063="","",参照!C1063)</f>
        <v>6.1799999999999995E-4</v>
      </c>
      <c r="AX1063" s="52" t="str">
        <f>IF(参照!D1063="","",参照!D1063)</f>
        <v/>
      </c>
      <c r="AY1063" s="52">
        <f>IF(参照!E1063="","",参照!E1063)</f>
        <v>6.9200000000000002E-4</v>
      </c>
      <c r="AZ1063" s="52" t="str">
        <f>IF(参照!F1063="","",参照!F1063)</f>
        <v>神戸電力(株)</v>
      </c>
      <c r="BA1063" s="52" t="str">
        <f>IF(参照!G1063="","",参照!G1063)</f>
        <v>神戸電力(株)_</v>
      </c>
      <c r="BB1063" s="52">
        <f t="shared" si="47"/>
        <v>0.69200000000000006</v>
      </c>
      <c r="BD1063" s="52" t="str">
        <f>IF(参照!L1063="","",参照!L1063)</f>
        <v/>
      </c>
    </row>
    <row r="1064" spans="47:56">
      <c r="AU1064" s="52" t="str">
        <f>IF(参照!A1064="","",参照!A1064)</f>
        <v>A0708</v>
      </c>
      <c r="AV1064" s="52" t="str">
        <f>IF(参照!B1064="","",参照!B1064)</f>
        <v>エア・ウォーター・ライフソリューション(株)(旧：エア・ウォーター北海道(株))</v>
      </c>
      <c r="AW1064" s="52">
        <f>IF(参照!C1064="","",参照!C1064)</f>
        <v>6.0300000000000002E-4</v>
      </c>
      <c r="AX1064" s="52" t="str">
        <f>IF(参照!D1064="","",参照!D1064)</f>
        <v/>
      </c>
      <c r="AY1064" s="52">
        <f>IF(参照!E1064="","",参照!E1064)</f>
        <v>5.4699999999999996E-4</v>
      </c>
      <c r="AZ1064" s="52" t="str">
        <f>IF(参照!F1064="","",参照!F1064)</f>
        <v>エア・ウォーター・ライフソリューション(株)(旧：エア・ウォーター北海道(株))</v>
      </c>
      <c r="BA1064" s="52" t="str">
        <f>IF(参照!G1064="","",参照!G1064)</f>
        <v>エア・ウォーター・ライフソリューション(株)(旧：エア・ウォーター北海道(株))_</v>
      </c>
      <c r="BB1064" s="52">
        <f t="shared" si="47"/>
        <v>0.54699999999999993</v>
      </c>
      <c r="BD1064" s="52" t="str">
        <f>IF(参照!L1064="","",参照!L1064)</f>
        <v/>
      </c>
    </row>
    <row r="1065" spans="47:56">
      <c r="AU1065" s="52" t="str">
        <f>IF(参照!A1065="","",参照!A1065)</f>
        <v>A0709</v>
      </c>
      <c r="AV1065" s="52" t="str">
        <f>IF(参照!B1065="","",参照!B1065)</f>
        <v>生活協同組合ひろしま</v>
      </c>
      <c r="AW1065" s="52">
        <f>IF(参照!C1065="","",参照!C1065)</f>
        <v>3.6699999999999998E-4</v>
      </c>
      <c r="AX1065" s="52" t="str">
        <f>IF(参照!D1065="","",参照!D1065)</f>
        <v>メニューA</v>
      </c>
      <c r="AY1065" s="52">
        <f>IF(参照!E1065="","",参照!E1065)</f>
        <v>3.5100000000000002E-4</v>
      </c>
      <c r="AZ1065" s="52" t="str">
        <f>IF(参照!F1065="","",参照!F1065)</f>
        <v>生活協同組合ひろしま</v>
      </c>
      <c r="BA1065" s="52" t="str">
        <f>IF(参照!G1065="","",参照!G1065)</f>
        <v>生活協同組合ひろしま_メニューA</v>
      </c>
      <c r="BB1065" s="52">
        <f t="shared" si="47"/>
        <v>0.35100000000000003</v>
      </c>
      <c r="BD1065" s="52" t="str">
        <f>IF(参照!L1065="","",参照!L1065)</f>
        <v/>
      </c>
    </row>
    <row r="1066" spans="47:56">
      <c r="AU1066" s="52" t="str">
        <f>IF(参照!A1066="","",参照!A1066)</f>
        <v/>
      </c>
      <c r="AV1066" s="52" t="str">
        <f>IF(参照!B1066="","",参照!B1066)</f>
        <v/>
      </c>
      <c r="AW1066" s="52" t="str">
        <f>IF(参照!C1066="","",参照!C1066)</f>
        <v/>
      </c>
      <c r="AX1066" s="52" t="str">
        <f>IF(参照!D1066="","",参照!D1066)</f>
        <v>メニューB(残差)</v>
      </c>
      <c r="AY1066" s="52">
        <f>IF(参照!E1066="","",参照!E1066)</f>
        <v>3.21E-4</v>
      </c>
      <c r="AZ1066" s="52" t="str">
        <f>IF(参照!F1066="","",参照!F1066)</f>
        <v>生活協同組合ひろしま</v>
      </c>
      <c r="BA1066" s="52" t="str">
        <f>IF(参照!G1066="","",参照!G1066)</f>
        <v>生活協同組合ひろしま_メニューB(残差)</v>
      </c>
      <c r="BB1066" s="52">
        <f t="shared" si="47"/>
        <v>0.32100000000000001</v>
      </c>
      <c r="BD1066" s="52" t="str">
        <f>IF(参照!L1066="","",参照!L1066)</f>
        <v/>
      </c>
    </row>
    <row r="1067" spans="47:56">
      <c r="AU1067" s="52" t="str">
        <f>IF(参照!A1067="","",参照!A1067)</f>
        <v/>
      </c>
      <c r="AV1067" s="52" t="str">
        <f>IF(参照!B1067="","",参照!B1067)</f>
        <v/>
      </c>
      <c r="AW1067" s="52" t="str">
        <f>IF(参照!C1067="","",参照!C1067)</f>
        <v/>
      </c>
      <c r="AX1067" s="52" t="str">
        <f>IF(参照!D1067="","",参照!D1067)</f>
        <v>(参考値)事業者全体</v>
      </c>
      <c r="AY1067" s="52">
        <f>IF(参照!E1067="","",参照!E1067)</f>
        <v>3.4200000000000002E-4</v>
      </c>
      <c r="AZ1067" s="52" t="str">
        <f>IF(参照!F1067="","",参照!F1067)</f>
        <v>生活協同組合ひろしま</v>
      </c>
      <c r="BA1067" s="52" t="str">
        <f>IF(参照!G1067="","",参照!G1067)</f>
        <v>生活協同組合ひろしま_(参考値)事業者全体</v>
      </c>
      <c r="BB1067" s="52">
        <f t="shared" si="47"/>
        <v>0.34200000000000003</v>
      </c>
      <c r="BD1067" s="52" t="str">
        <f>IF(参照!L1067="","",参照!L1067)</f>
        <v/>
      </c>
    </row>
    <row r="1068" spans="47:56">
      <c r="AU1068" s="52" t="str">
        <f>IF(参照!A1068="","",参照!A1068)</f>
        <v>A0710</v>
      </c>
      <c r="AV1068" s="52" t="str">
        <f>IF(参照!B1068="","",参照!B1068)</f>
        <v>(株)京楽産業ホールディングス</v>
      </c>
      <c r="AW1068" s="52">
        <f>IF(参照!C1068="","",参照!C1068)</f>
        <v>4.8299999999999998E-4</v>
      </c>
      <c r="AX1068" s="52" t="str">
        <f>IF(参照!D1068="","",参照!D1068)</f>
        <v/>
      </c>
      <c r="AY1068" s="52">
        <f>IF(参照!E1068="","",参照!E1068)</f>
        <v>5.2999999999999998E-4</v>
      </c>
      <c r="AZ1068" s="52" t="str">
        <f>IF(参照!F1068="","",参照!F1068)</f>
        <v>(株)京楽産業ホールディングス</v>
      </c>
      <c r="BA1068" s="52" t="str">
        <f>IF(参照!G1068="","",参照!G1068)</f>
        <v>(株)京楽産業ホールディングス_</v>
      </c>
      <c r="BB1068" s="52">
        <f t="shared" si="47"/>
        <v>0.53</v>
      </c>
      <c r="BD1068" s="52" t="str">
        <f>IF(参照!L1068="","",参照!L1068)</f>
        <v/>
      </c>
    </row>
    <row r="1069" spans="47:56">
      <c r="AU1069" s="52" t="str">
        <f>IF(参照!A1069="","",参照!A1069)</f>
        <v>A0711</v>
      </c>
      <c r="AV1069" s="52" t="str">
        <f>IF(参照!B1069="","",参照!B1069)</f>
        <v>(株)ＲｅｎｏＬａｂｏ</v>
      </c>
      <c r="AW1069" s="52">
        <f>IF(参照!C1069="","",参照!C1069)</f>
        <v>5.1000000000000004E-4</v>
      </c>
      <c r="AX1069" s="52" t="str">
        <f>IF(参照!D1069="","",参照!D1069)</f>
        <v/>
      </c>
      <c r="AY1069" s="52">
        <f>IF(参照!E1069="","",参照!E1069)</f>
        <v>5.6300000000000002E-4</v>
      </c>
      <c r="AZ1069" s="52" t="str">
        <f>IF(参照!F1069="","",参照!F1069)</f>
        <v>(株)ＲｅｎｏＬａｂｏ</v>
      </c>
      <c r="BA1069" s="52" t="str">
        <f>IF(参照!G1069="","",参照!G1069)</f>
        <v>(株)ＲｅｎｏＬａｂｏ_</v>
      </c>
      <c r="BB1069" s="52">
        <f t="shared" si="47"/>
        <v>0.56300000000000006</v>
      </c>
      <c r="BD1069" s="52" t="str">
        <f>IF(参照!L1069="","",参照!L1069)</f>
        <v/>
      </c>
    </row>
    <row r="1070" spans="47:56">
      <c r="AU1070" s="52" t="str">
        <f>IF(参照!A1070="","",参照!A1070)</f>
        <v>A0712</v>
      </c>
      <c r="AV1070" s="52" t="str">
        <f>IF(参照!B1070="","",参照!B1070)</f>
        <v>アークエルテクノロジーズ(株)</v>
      </c>
      <c r="AW1070" s="52">
        <f>IF(参照!C1070="","",参照!C1070)</f>
        <v>5.13E-4</v>
      </c>
      <c r="AX1070" s="52" t="str">
        <f>IF(参照!D1070="","",参照!D1070)</f>
        <v/>
      </c>
      <c r="AY1070" s="52">
        <f>IF(参照!E1070="","",参照!E1070)</f>
        <v>0</v>
      </c>
      <c r="AZ1070" s="52" t="str">
        <f>IF(参照!F1070="","",参照!F1070)</f>
        <v>アークエルテクノロジーズ(株)</v>
      </c>
      <c r="BA1070" s="52" t="str">
        <f>IF(参照!G1070="","",参照!G1070)</f>
        <v>アークエルテクノロジーズ(株)_</v>
      </c>
      <c r="BB1070" s="52">
        <f t="shared" si="47"/>
        <v>0</v>
      </c>
      <c r="BD1070" s="52" t="str">
        <f>IF(参照!L1070="","",参照!L1070)</f>
        <v/>
      </c>
    </row>
    <row r="1071" spans="47:56">
      <c r="AU1071" s="52" t="str">
        <f>IF(参照!A1071="","",参照!A1071)</f>
        <v>A0713</v>
      </c>
      <c r="AV1071" s="52" t="str">
        <f>IF(参照!B1071="","",参照!B1071)</f>
        <v>弥富ガス協同組合</v>
      </c>
      <c r="AW1071" s="52">
        <f>IF(参照!C1071="","",参照!C1071)</f>
        <v>5.2500000000000008E-4</v>
      </c>
      <c r="AX1071" s="52" t="str">
        <f>IF(参照!D1071="","",参照!D1071)</f>
        <v/>
      </c>
      <c r="AY1071" s="52">
        <f>IF(参照!E1071="","",参照!E1071)</f>
        <v>5.6999999999999998E-4</v>
      </c>
      <c r="AZ1071" s="52" t="str">
        <f>IF(参照!F1071="","",参照!F1071)</f>
        <v>弥富ガス協同組合</v>
      </c>
      <c r="BA1071" s="52" t="str">
        <f>IF(参照!G1071="","",参照!G1071)</f>
        <v>弥富ガス協同組合_</v>
      </c>
      <c r="BB1071" s="52">
        <f t="shared" si="47"/>
        <v>0.56999999999999995</v>
      </c>
      <c r="BD1071" s="52" t="str">
        <f>IF(参照!L1071="","",参照!L1071)</f>
        <v/>
      </c>
    </row>
    <row r="1072" spans="47:56">
      <c r="AU1072" s="52" t="str">
        <f>IF(参照!A1072="","",参照!A1072)</f>
        <v>A0714</v>
      </c>
      <c r="AV1072" s="52" t="str">
        <f>IF(参照!B1072="","",参照!B1072)</f>
        <v>エルメック(株)</v>
      </c>
      <c r="AW1072" s="52">
        <f>IF(参照!C1072="","",参照!C1072)</f>
        <v>3.9100000000000002E-4</v>
      </c>
      <c r="AX1072" s="52" t="str">
        <f>IF(参照!D1072="","",参照!D1072)</f>
        <v/>
      </c>
      <c r="AY1072" s="52">
        <f>IF(参照!E1072="","",参照!E1072)</f>
        <v>3.3500000000000001E-4</v>
      </c>
      <c r="AZ1072" s="52" t="str">
        <f>IF(参照!F1072="","",参照!F1072)</f>
        <v>エルメック(株)</v>
      </c>
      <c r="BA1072" s="52" t="str">
        <f>IF(参照!G1072="","",参照!G1072)</f>
        <v>エルメック(株)_</v>
      </c>
      <c r="BB1072" s="52">
        <f t="shared" si="47"/>
        <v>0.33500000000000002</v>
      </c>
      <c r="BD1072" s="52" t="str">
        <f>IF(参照!L1072="","",参照!L1072)</f>
        <v/>
      </c>
    </row>
    <row r="1073" spans="47:56">
      <c r="AU1073" s="52" t="str">
        <f>IF(参照!A1073="","",参照!A1073)</f>
        <v>A0715</v>
      </c>
      <c r="AV1073" s="52" t="str">
        <f>IF(参照!B1073="","",参照!B1073)</f>
        <v>(株)オズエナジー</v>
      </c>
      <c r="AW1073" s="52">
        <f>IF(参照!C1073="","",参照!C1073)</f>
        <v>4.9600000000000002E-4</v>
      </c>
      <c r="AX1073" s="52" t="str">
        <f>IF(参照!D1073="","",参照!D1073)</f>
        <v/>
      </c>
      <c r="AY1073" s="52">
        <f>IF(参照!E1073="","",参照!E1073)</f>
        <v>5.4299999999999997E-4</v>
      </c>
      <c r="AZ1073" s="52" t="str">
        <f>IF(参照!F1073="","",参照!F1073)</f>
        <v>(株)オズエナジー</v>
      </c>
      <c r="BA1073" s="52" t="str">
        <f>IF(参照!G1073="","",参照!G1073)</f>
        <v>(株)オズエナジー_</v>
      </c>
      <c r="BB1073" s="52">
        <f t="shared" si="47"/>
        <v>0.54299999999999993</v>
      </c>
      <c r="BD1073" s="52" t="str">
        <f>IF(参照!L1073="","",参照!L1073)</f>
        <v/>
      </c>
    </row>
    <row r="1074" spans="47:56">
      <c r="AU1074" s="52" t="str">
        <f>IF(参照!A1074="","",参照!A1074)</f>
        <v>A0716</v>
      </c>
      <c r="AV1074" s="52" t="str">
        <f>IF(参照!B1074="","",参照!B1074)</f>
        <v>レモンガス(株)</v>
      </c>
      <c r="AW1074" s="52">
        <f>IF(参照!C1074="","",参照!C1074)</f>
        <v>4.6000000000000001E-4</v>
      </c>
      <c r="AX1074" s="52" t="str">
        <f>IF(参照!D1074="","",参照!D1074)</f>
        <v/>
      </c>
      <c r="AY1074" s="52">
        <f>IF(参照!E1074="","",参照!E1074)</f>
        <v>4.0400000000000001E-4</v>
      </c>
      <c r="AZ1074" s="52" t="str">
        <f>IF(参照!F1074="","",参照!F1074)</f>
        <v>レモンガス(株)</v>
      </c>
      <c r="BA1074" s="52" t="str">
        <f>IF(参照!G1074="","",参照!G1074)</f>
        <v>レモンガス(株)_</v>
      </c>
      <c r="BB1074" s="52">
        <f t="shared" si="47"/>
        <v>0.40400000000000003</v>
      </c>
      <c r="BD1074" s="52" t="str">
        <f>IF(参照!L1074="","",参照!L1074)</f>
        <v/>
      </c>
    </row>
    <row r="1075" spans="47:56">
      <c r="AU1075" s="52" t="str">
        <f>IF(参照!A1075="","",参照!A1075)</f>
        <v>A0718</v>
      </c>
      <c r="AV1075" s="52" t="str">
        <f>IF(参照!B1075="","",参照!B1075)</f>
        <v>(株)日本海水</v>
      </c>
      <c r="AW1075" s="52">
        <f>IF(参照!C1075="","",参照!C1075)</f>
        <v>3.7399999999999998E-4</v>
      </c>
      <c r="AX1075" s="52" t="str">
        <f>IF(参照!D1075="","",参照!D1075)</f>
        <v/>
      </c>
      <c r="AY1075" s="52">
        <f>IF(参照!E1075="","",参照!E1075)</f>
        <v>3.1799999999999998E-4</v>
      </c>
      <c r="AZ1075" s="52" t="str">
        <f>IF(参照!F1075="","",参照!F1075)</f>
        <v>(株)日本海水</v>
      </c>
      <c r="BA1075" s="52" t="str">
        <f>IF(参照!G1075="","",参照!G1075)</f>
        <v>(株)日本海水_</v>
      </c>
      <c r="BB1075" s="52">
        <f t="shared" si="47"/>
        <v>0.318</v>
      </c>
      <c r="BD1075" s="52" t="str">
        <f>IF(参照!L1075="","",参照!L1075)</f>
        <v/>
      </c>
    </row>
    <row r="1076" spans="47:56">
      <c r="AU1076" s="52" t="str">
        <f>IF(参照!A1076="","",参照!A1076)</f>
        <v>A0720</v>
      </c>
      <c r="AV1076" s="52" t="str">
        <f>IF(参照!B1076="","",参照!B1076)</f>
        <v>(株)ａｆｔｅｒＦＩＴ</v>
      </c>
      <c r="AW1076" s="52">
        <f>IF(参照!C1076="","",参照!C1076)</f>
        <v>4.9600000000000002E-4</v>
      </c>
      <c r="AX1076" s="52" t="str">
        <f>IF(参照!D1076="","",参照!D1076)</f>
        <v>メニューA</v>
      </c>
      <c r="AY1076" s="52">
        <f>IF(参照!E1076="","",参照!E1076)</f>
        <v>0</v>
      </c>
      <c r="AZ1076" s="52" t="str">
        <f>IF(参照!F1076="","",参照!F1076)</f>
        <v>(株)ａｆｔｅｒＦＩＴ</v>
      </c>
      <c r="BA1076" s="52" t="str">
        <f>IF(参照!G1076="","",参照!G1076)</f>
        <v>(株)ａｆｔｅｒＦＩＴ_メニューA</v>
      </c>
      <c r="BB1076" s="52">
        <f t="shared" si="47"/>
        <v>0</v>
      </c>
      <c r="BD1076" s="52" t="str">
        <f>IF(参照!L1076="","",参照!L1076)</f>
        <v/>
      </c>
    </row>
    <row r="1077" spans="47:56">
      <c r="AU1077" s="52" t="str">
        <f>IF(参照!A1077="","",参照!A1077)</f>
        <v>A0721</v>
      </c>
      <c r="AV1077" s="52" t="str">
        <f>IF(参照!B1077="","",参照!B1077)</f>
        <v>中小企業支援(株)</v>
      </c>
      <c r="AW1077" s="52">
        <f>IF(参照!C1077="","",参照!C1077)</f>
        <v>5.3799999999999996E-4</v>
      </c>
      <c r="AX1077" s="52" t="str">
        <f>IF(参照!D1077="","",参照!D1077)</f>
        <v/>
      </c>
      <c r="AY1077" s="52">
        <f>IF(参照!E1077="","",参照!E1077)</f>
        <v>5.9500000000000004E-4</v>
      </c>
      <c r="AZ1077" s="52" t="str">
        <f>IF(参照!F1077="","",参照!F1077)</f>
        <v>中小企業支援(株)</v>
      </c>
      <c r="BA1077" s="52" t="str">
        <f>IF(参照!G1077="","",参照!G1077)</f>
        <v>中小企業支援(株)_</v>
      </c>
      <c r="BB1077" s="52">
        <f t="shared" si="47"/>
        <v>0.59500000000000008</v>
      </c>
      <c r="BD1077" s="52" t="str">
        <f>IF(参照!L1077="","",参照!L1077)</f>
        <v/>
      </c>
    </row>
    <row r="1078" spans="47:56">
      <c r="AU1078" s="52" t="str">
        <f>IF(参照!A1078="","",参照!A1078)</f>
        <v>A0722</v>
      </c>
      <c r="AV1078" s="52" t="str">
        <f>IF(参照!B1078="","",参照!B1078)</f>
        <v>サントラベラーズサービス有限会社</v>
      </c>
      <c r="AW1078" s="52">
        <f>IF(参照!C1078="","",参照!C1078)</f>
        <v>5.1400000000000003E-4</v>
      </c>
      <c r="AX1078" s="52" t="str">
        <f>IF(参照!D1078="","",参照!D1078)</f>
        <v/>
      </c>
      <c r="AY1078" s="52">
        <f>IF(参照!E1078="","",参照!E1078)</f>
        <v>4.5800000000000002E-4</v>
      </c>
      <c r="AZ1078" s="52" t="str">
        <f>IF(参照!F1078="","",参照!F1078)</f>
        <v>サントラベラーズサービス有限会社</v>
      </c>
      <c r="BA1078" s="52" t="str">
        <f>IF(参照!G1078="","",参照!G1078)</f>
        <v>サントラベラーズサービス有限会社_</v>
      </c>
      <c r="BB1078" s="52">
        <f t="shared" si="47"/>
        <v>0.45800000000000002</v>
      </c>
      <c r="BD1078" s="52" t="str">
        <f>IF(参照!L1078="","",参照!L1078)</f>
        <v/>
      </c>
    </row>
    <row r="1079" spans="47:56">
      <c r="AU1079" s="52" t="str">
        <f>IF(参照!A1079="","",参照!A1079)</f>
        <v>A0725</v>
      </c>
      <c r="AV1079" s="52" t="str">
        <f>IF(参照!B1079="","",参照!B1079)</f>
        <v>合同会社Ｐｅａｋ８</v>
      </c>
      <c r="AW1079" s="52">
        <f>IF(参照!C1079="","",参照!C1079)</f>
        <v>4.75E-4</v>
      </c>
      <c r="AX1079" s="52" t="str">
        <f>IF(参照!D1079="","",参照!D1079)</f>
        <v/>
      </c>
      <c r="AY1079" s="52">
        <f>IF(参照!E1079="","",参照!E1079)</f>
        <v>4.1899999999999999E-4</v>
      </c>
      <c r="AZ1079" s="52" t="str">
        <f>IF(参照!F1079="","",参照!F1079)</f>
        <v>合同会社Ｐｅａｋ８</v>
      </c>
      <c r="BA1079" s="52" t="str">
        <f>IF(参照!G1079="","",参照!G1079)</f>
        <v>合同会社Ｐｅａｋ８_</v>
      </c>
      <c r="BB1079" s="52">
        <f t="shared" si="47"/>
        <v>0.41899999999999998</v>
      </c>
      <c r="BD1079" s="52" t="str">
        <f>IF(参照!L1079="","",参照!L1079)</f>
        <v/>
      </c>
    </row>
    <row r="1080" spans="47:56">
      <c r="AU1080" s="52" t="str">
        <f>IF(参照!A1080="","",参照!A1080)</f>
        <v>A0726</v>
      </c>
      <c r="AV1080" s="52" t="str">
        <f>IF(参照!B1080="","",参照!B1080)</f>
        <v>八千代エンジニヤリング(株)</v>
      </c>
      <c r="AW1080" s="52">
        <f>IF(参照!C1080="","",参照!C1080)</f>
        <v>4.7799999999999996E-4</v>
      </c>
      <c r="AX1080" s="52" t="str">
        <f>IF(参照!D1080="","",参照!D1080)</f>
        <v/>
      </c>
      <c r="AY1080" s="52">
        <f>IF(参照!E1080="","",参照!E1080)</f>
        <v>0</v>
      </c>
      <c r="AZ1080" s="52" t="str">
        <f>IF(参照!F1080="","",参照!F1080)</f>
        <v>八千代エンジニヤリング(株)</v>
      </c>
      <c r="BA1080" s="52" t="str">
        <f>IF(参照!G1080="","",参照!G1080)</f>
        <v>八千代エンジニヤリング(株)_</v>
      </c>
      <c r="BB1080" s="52">
        <f t="shared" si="47"/>
        <v>0</v>
      </c>
      <c r="BD1080" s="52" t="str">
        <f>IF(参照!L1080="","",参照!L1080)</f>
        <v/>
      </c>
    </row>
    <row r="1081" spans="47:56">
      <c r="AU1081" s="52" t="str">
        <f>IF(参照!A1081="","",参照!A1081)</f>
        <v>A0729</v>
      </c>
      <c r="AV1081" s="52" t="str">
        <f>IF(参照!B1081="","",参照!B1081)</f>
        <v>神楽電力(株)</v>
      </c>
      <c r="AW1081" s="52">
        <f>IF(参照!C1081="","",参照!C1081)</f>
        <v>4.4900000000000002E-4</v>
      </c>
      <c r="AX1081" s="52" t="str">
        <f>IF(参照!D1081="","",参照!D1081)</f>
        <v/>
      </c>
      <c r="AY1081" s="52">
        <f>IF(参照!E1081="","",参照!E1081)</f>
        <v>5.5699999999999999E-4</v>
      </c>
      <c r="AZ1081" s="52" t="str">
        <f>IF(参照!F1081="","",参照!F1081)</f>
        <v>神楽電力(株)</v>
      </c>
      <c r="BA1081" s="52" t="str">
        <f>IF(参照!G1081="","",参照!G1081)</f>
        <v>神楽電力(株)_</v>
      </c>
      <c r="BB1081" s="52">
        <f t="shared" si="47"/>
        <v>0.55699999999999994</v>
      </c>
      <c r="BD1081" s="52" t="str">
        <f>IF(参照!L1081="","",参照!L1081)</f>
        <v/>
      </c>
    </row>
    <row r="1082" spans="47:56">
      <c r="AU1082" s="52" t="str">
        <f>IF(参照!A1082="","",参照!A1082)</f>
        <v>A0730</v>
      </c>
      <c r="AV1082" s="52" t="str">
        <f>IF(参照!B1082="","",参照!B1082)</f>
        <v>ゆきぐに新電力(株)</v>
      </c>
      <c r="AW1082" s="52">
        <f>IF(参照!C1082="","",参照!C1082)</f>
        <v>5.22E-4</v>
      </c>
      <c r="AX1082" s="52" t="str">
        <f>IF(参照!D1082="","",参照!D1082)</f>
        <v/>
      </c>
      <c r="AY1082" s="52">
        <f>IF(参照!E1082="","",参照!E1082)</f>
        <v>4.6900000000000002E-4</v>
      </c>
      <c r="AZ1082" s="52" t="str">
        <f>IF(参照!F1082="","",参照!F1082)</f>
        <v>ゆきぐに新電力(株)</v>
      </c>
      <c r="BA1082" s="52" t="str">
        <f>IF(参照!G1082="","",参照!G1082)</f>
        <v>ゆきぐに新電力(株)_</v>
      </c>
      <c r="BB1082" s="52">
        <f t="shared" si="47"/>
        <v>0.46900000000000003</v>
      </c>
      <c r="BD1082" s="52" t="str">
        <f>IF(参照!L1082="","",参照!L1082)</f>
        <v/>
      </c>
    </row>
    <row r="1083" spans="47:56">
      <c r="AU1083" s="52" t="str">
        <f>IF(参照!A1083="","",参照!A1083)</f>
        <v>A0732</v>
      </c>
      <c r="AV1083" s="52" t="str">
        <f>IF(参照!B1083="","",参照!B1083)</f>
        <v>(株)ながさきサステナエナジー</v>
      </c>
      <c r="AW1083" s="52">
        <f>IF(参照!C1083="","",参照!C1083)</f>
        <v>8.1000000000000004E-5</v>
      </c>
      <c r="AX1083" s="52" t="str">
        <f>IF(参照!D1083="","",参照!D1083)</f>
        <v/>
      </c>
      <c r="AY1083" s="52">
        <f>IF(参照!E1083="","",参照!E1083)</f>
        <v>0</v>
      </c>
      <c r="AZ1083" s="52" t="str">
        <f>IF(参照!F1083="","",参照!F1083)</f>
        <v>(株)ながさきサステナエナジー</v>
      </c>
      <c r="BA1083" s="52" t="str">
        <f>IF(参照!G1083="","",参照!G1083)</f>
        <v>(株)ながさきサステナエナジー_</v>
      </c>
      <c r="BB1083" s="52">
        <f t="shared" si="47"/>
        <v>0</v>
      </c>
      <c r="BD1083" s="52" t="str">
        <f>IF(参照!L1083="","",参照!L1083)</f>
        <v/>
      </c>
    </row>
    <row r="1084" spans="47:56">
      <c r="AU1084" s="52" t="str">
        <f>IF(参照!A1084="","",参照!A1084)</f>
        <v>A0734</v>
      </c>
      <c r="AV1084" s="52" t="str">
        <f>IF(参照!B1084="","",参照!B1084)</f>
        <v>(株)Ｉ＆Ｉ</v>
      </c>
      <c r="AW1084" s="52">
        <f>IF(参照!C1084="","",参照!C1084)</f>
        <v>5.3200000000000003E-4</v>
      </c>
      <c r="AX1084" s="52" t="str">
        <f>IF(参照!D1084="","",参照!D1084)</f>
        <v/>
      </c>
      <c r="AY1084" s="52">
        <f>IF(参照!E1084="","",参照!E1084)</f>
        <v>4.7599999999999997E-4</v>
      </c>
      <c r="AZ1084" s="52" t="str">
        <f>IF(参照!F1084="","",参照!F1084)</f>
        <v>(株)Ｉ＆Ｉ</v>
      </c>
      <c r="BA1084" s="52" t="str">
        <f>IF(参照!G1084="","",参照!G1084)</f>
        <v>(株)Ｉ＆Ｉ_</v>
      </c>
      <c r="BB1084" s="52">
        <f t="shared" si="47"/>
        <v>0.47599999999999998</v>
      </c>
      <c r="BD1084" s="52" t="str">
        <f>IF(参照!L1084="","",参照!L1084)</f>
        <v/>
      </c>
    </row>
    <row r="1085" spans="47:56">
      <c r="AU1085" s="52" t="str">
        <f>IF(参照!A1085="","",参照!A1085)</f>
        <v>A0738</v>
      </c>
      <c r="AV1085" s="52" t="str">
        <f>IF(参照!B1085="","",参照!B1085)</f>
        <v>(株)グルーヴエナジー</v>
      </c>
      <c r="AW1085" s="52">
        <f>IF(参照!C1085="","",参照!C1085)</f>
        <v>5.6999999999999998E-4</v>
      </c>
      <c r="AX1085" s="52" t="str">
        <f>IF(参照!D1085="","",参照!D1085)</f>
        <v/>
      </c>
      <c r="AY1085" s="52">
        <f>IF(参照!E1085="","",参照!E1085)</f>
        <v>6.1700000000000004E-4</v>
      </c>
      <c r="AZ1085" s="52" t="str">
        <f>IF(参照!F1085="","",参照!F1085)</f>
        <v>(株)グルーヴエナジー</v>
      </c>
      <c r="BA1085" s="52" t="str">
        <f>IF(参照!G1085="","",参照!G1085)</f>
        <v>(株)グルーヴエナジー_</v>
      </c>
      <c r="BB1085" s="52">
        <f t="shared" si="47"/>
        <v>0.61699999999999999</v>
      </c>
      <c r="BD1085" s="52" t="str">
        <f>IF(参照!L1085="","",参照!L1085)</f>
        <v/>
      </c>
    </row>
    <row r="1086" spans="47:56">
      <c r="AU1086" s="52" t="str">
        <f>IF(参照!A1086="","",参照!A1086)</f>
        <v>A0739</v>
      </c>
      <c r="AV1086" s="52" t="str">
        <f>IF(参照!B1086="","",参照!B1086)</f>
        <v>高知ニューエナジー(株)</v>
      </c>
      <c r="AW1086" s="52">
        <f>IF(参照!C1086="","",参照!C1086)</f>
        <v>4.6599999999999994E-4</v>
      </c>
      <c r="AX1086" s="52" t="str">
        <f>IF(参照!D1086="","",参照!D1086)</f>
        <v/>
      </c>
      <c r="AY1086" s="52">
        <f>IF(参照!E1086="","",参照!E1086)</f>
        <v>4.86E-4</v>
      </c>
      <c r="AZ1086" s="52" t="str">
        <f>IF(参照!F1086="","",参照!F1086)</f>
        <v>高知ニューエナジー(株)</v>
      </c>
      <c r="BA1086" s="52" t="str">
        <f>IF(参照!G1086="","",参照!G1086)</f>
        <v>高知ニューエナジー(株)_</v>
      </c>
      <c r="BB1086" s="52">
        <f t="shared" si="47"/>
        <v>0.48599999999999999</v>
      </c>
      <c r="BD1086" s="52" t="str">
        <f>IF(参照!L1086="","",参照!L1086)</f>
        <v/>
      </c>
    </row>
    <row r="1087" spans="47:56">
      <c r="AU1087" s="52" t="str">
        <f>IF(参照!A1087="","",参照!A1087)</f>
        <v>A0740</v>
      </c>
      <c r="AV1087" s="52" t="str">
        <f>IF(参照!B1087="","",参照!B1087)</f>
        <v>もみじ電力(株)</v>
      </c>
      <c r="AW1087" s="52">
        <f>IF(参照!C1087="","",参照!C1087)</f>
        <v>4.9799999999999996E-4</v>
      </c>
      <c r="AX1087" s="52" t="str">
        <f>IF(参照!D1087="","",参照!D1087)</f>
        <v/>
      </c>
      <c r="AY1087" s="52">
        <f>IF(参照!E1087="","",参照!E1087)</f>
        <v>4.4200000000000001E-4</v>
      </c>
      <c r="AZ1087" s="52" t="str">
        <f>IF(参照!F1087="","",参照!F1087)</f>
        <v>もみじ電力(株)</v>
      </c>
      <c r="BA1087" s="52" t="str">
        <f>IF(参照!G1087="","",参照!G1087)</f>
        <v>もみじ電力(株)_</v>
      </c>
      <c r="BB1087" s="52">
        <f t="shared" si="47"/>
        <v>0.442</v>
      </c>
      <c r="BD1087" s="52" t="str">
        <f>IF(参照!L1087="","",参照!L1087)</f>
        <v/>
      </c>
    </row>
    <row r="1088" spans="47:56">
      <c r="AU1088" s="52" t="str">
        <f>IF(参照!A1088="","",参照!A1088)</f>
        <v>A0742</v>
      </c>
      <c r="AV1088" s="52" t="str">
        <f>IF(参照!B1088="","",参照!B1088)</f>
        <v>(株)縁人</v>
      </c>
      <c r="AW1088" s="52">
        <f>IF(参照!C1088="","",参照!C1088)</f>
        <v>5.8500000000000002E-4</v>
      </c>
      <c r="AX1088" s="52" t="str">
        <f>IF(参照!D1088="","",参照!D1088)</f>
        <v/>
      </c>
      <c r="AY1088" s="52">
        <f>IF(参照!E1088="","",参照!E1088)</f>
        <v>6.2299999999999996E-4</v>
      </c>
      <c r="AZ1088" s="52" t="str">
        <f>IF(参照!F1088="","",参照!F1088)</f>
        <v>(株)縁人</v>
      </c>
      <c r="BA1088" s="52" t="str">
        <f>IF(参照!G1088="","",参照!G1088)</f>
        <v>(株)縁人_</v>
      </c>
      <c r="BB1088" s="52">
        <f t="shared" si="47"/>
        <v>0.623</v>
      </c>
      <c r="BD1088" s="52" t="str">
        <f>IF(参照!L1088="","",参照!L1088)</f>
        <v/>
      </c>
    </row>
    <row r="1089" spans="47:56">
      <c r="AU1089" s="52" t="str">
        <f>IF(参照!A1089="","",参照!A1089)</f>
        <v>A0743</v>
      </c>
      <c r="AV1089" s="52" t="str">
        <f>IF(参照!B1089="","",参照!B1089)</f>
        <v>Ｔ＆Ｔエナジー(株)</v>
      </c>
      <c r="AW1089" s="52">
        <f>IF(参照!C1089="","",参照!C1089)</f>
        <v>4.9299999999999995E-4</v>
      </c>
      <c r="AX1089" s="52" t="str">
        <f>IF(参照!D1089="","",参照!D1089)</f>
        <v/>
      </c>
      <c r="AY1089" s="52">
        <f>IF(参照!E1089="","",参照!E1089)</f>
        <v>4.37E-4</v>
      </c>
      <c r="AZ1089" s="52" t="str">
        <f>IF(参照!F1089="","",参照!F1089)</f>
        <v>Ｔ＆Ｔエナジー(株)</v>
      </c>
      <c r="BA1089" s="52" t="str">
        <f>IF(参照!G1089="","",参照!G1089)</f>
        <v>Ｔ＆Ｔエナジー(株)_</v>
      </c>
      <c r="BB1089" s="52">
        <f t="shared" si="47"/>
        <v>0.437</v>
      </c>
      <c r="BD1089" s="52" t="str">
        <f>IF(参照!L1089="","",参照!L1089)</f>
        <v/>
      </c>
    </row>
    <row r="1090" spans="47:56">
      <c r="AU1090" s="52" t="str">
        <f>IF(参照!A1090="","",参照!A1090)</f>
        <v>A0744</v>
      </c>
      <c r="AV1090" s="52" t="str">
        <f>IF(参照!B1090="","",参照!B1090)</f>
        <v>(株)ルーク</v>
      </c>
      <c r="AW1090" s="52">
        <f>IF(参照!C1090="","",参照!C1090)</f>
        <v>4.4700000000000002E-4</v>
      </c>
      <c r="AX1090" s="52" t="str">
        <f>IF(参照!D1090="","",参照!D1090)</f>
        <v>メニューA</v>
      </c>
      <c r="AY1090" s="52">
        <f>IF(参照!E1090="","",参照!E1090)</f>
        <v>0</v>
      </c>
      <c r="AZ1090" s="52" t="str">
        <f>IF(参照!F1090="","",参照!F1090)</f>
        <v>(株)ルーク</v>
      </c>
      <c r="BA1090" s="52" t="str">
        <f>IF(参照!G1090="","",参照!G1090)</f>
        <v>(株)ルーク_メニューA</v>
      </c>
      <c r="BB1090" s="52">
        <f t="shared" si="47"/>
        <v>0</v>
      </c>
      <c r="BD1090" s="52" t="str">
        <f>IF(参照!L1090="","",参照!L1090)</f>
        <v/>
      </c>
    </row>
    <row r="1091" spans="47:56">
      <c r="AU1091" s="52" t="str">
        <f>IF(参照!A1091="","",参照!A1091)</f>
        <v/>
      </c>
      <c r="AV1091" s="52" t="str">
        <f>IF(参照!B1091="","",参照!B1091)</f>
        <v/>
      </c>
      <c r="AW1091" s="52" t="str">
        <f>IF(参照!C1091="","",参照!C1091)</f>
        <v/>
      </c>
      <c r="AX1091" s="52" t="str">
        <f>IF(参照!D1091="","",参照!D1091)</f>
        <v>メニューB</v>
      </c>
      <c r="AY1091" s="52">
        <f>IF(参照!E1091="","",参照!E1091)</f>
        <v>3.4900000000000003E-4</v>
      </c>
      <c r="AZ1091" s="52" t="str">
        <f>IF(参照!F1091="","",参照!F1091)</f>
        <v>(株)ルーク</v>
      </c>
      <c r="BA1091" s="52" t="str">
        <f>IF(参照!G1091="","",参照!G1091)</f>
        <v>(株)ルーク_メニューB</v>
      </c>
      <c r="BB1091" s="52">
        <f t="shared" si="47"/>
        <v>0.34900000000000003</v>
      </c>
      <c r="BD1091" s="52" t="str">
        <f>IF(参照!L1091="","",参照!L1091)</f>
        <v/>
      </c>
    </row>
    <row r="1092" spans="47:56">
      <c r="AU1092" s="52" t="str">
        <f>IF(参照!A1092="","",参照!A1092)</f>
        <v/>
      </c>
      <c r="AV1092" s="52" t="str">
        <f>IF(参照!B1092="","",参照!B1092)</f>
        <v/>
      </c>
      <c r="AW1092" s="52" t="str">
        <f>IF(参照!C1092="","",参照!C1092)</f>
        <v/>
      </c>
      <c r="AX1092" s="52" t="str">
        <f>IF(参照!D1092="","",参照!D1092)</f>
        <v>メニューC(残差)</v>
      </c>
      <c r="AY1092" s="52">
        <f>IF(参照!E1092="","",参照!E1092)</f>
        <v>3.9100000000000002E-4</v>
      </c>
      <c r="AZ1092" s="52" t="str">
        <f>IF(参照!F1092="","",参照!F1092)</f>
        <v>(株)ルーク</v>
      </c>
      <c r="BA1092" s="52" t="str">
        <f>IF(参照!G1092="","",参照!G1092)</f>
        <v>(株)ルーク_メニューC(残差)</v>
      </c>
      <c r="BB1092" s="52">
        <f t="shared" si="47"/>
        <v>0.39100000000000001</v>
      </c>
      <c r="BD1092" s="52" t="str">
        <f>IF(参照!L1092="","",参照!L1092)</f>
        <v/>
      </c>
    </row>
    <row r="1093" spans="47:56">
      <c r="AU1093" s="52" t="str">
        <f>IF(参照!A1093="","",参照!A1093)</f>
        <v/>
      </c>
      <c r="AV1093" s="52" t="str">
        <f>IF(参照!B1093="","",参照!B1093)</f>
        <v/>
      </c>
      <c r="AW1093" s="52" t="str">
        <f>IF(参照!C1093="","",参照!C1093)</f>
        <v/>
      </c>
      <c r="AX1093" s="52" t="str">
        <f>IF(参照!D1093="","",参照!D1093)</f>
        <v>(参考値)事業者全体</v>
      </c>
      <c r="AY1093" s="52">
        <f>IF(参照!E1093="","",参照!E1093)</f>
        <v>4.3899999999999999E-4</v>
      </c>
      <c r="AZ1093" s="52" t="str">
        <f>IF(参照!F1093="","",参照!F1093)</f>
        <v>(株)ルーク</v>
      </c>
      <c r="BA1093" s="52" t="str">
        <f>IF(参照!G1093="","",参照!G1093)</f>
        <v>(株)ルーク_(参考値)事業者全体</v>
      </c>
      <c r="BB1093" s="52">
        <f t="shared" ref="BB1093:BB1128" si="48">AY1093*1000</f>
        <v>0.439</v>
      </c>
      <c r="BD1093" s="52" t="str">
        <f>IF(参照!L1093="","",参照!L1093)</f>
        <v/>
      </c>
    </row>
    <row r="1094" spans="47:56">
      <c r="AU1094" s="52" t="str">
        <f>IF(参照!A1094="","",参照!A1094)</f>
        <v>A0745</v>
      </c>
      <c r="AV1094" s="52" t="str">
        <f>IF(参照!B1094="","",参照!B1094)</f>
        <v>(株)ふくしま未来パワー</v>
      </c>
      <c r="AW1094" s="52" t="str">
        <f>IF(参照!C1094="","",参照!C1094)</f>
        <v>0.000453※</v>
      </c>
      <c r="AX1094" s="52" t="str">
        <f>IF(参照!D1094="","",参照!D1094)</f>
        <v/>
      </c>
      <c r="AY1094" s="52">
        <f>IF(参照!E1094="","",参照!E1094)</f>
        <v>7.8700000000000005E-4</v>
      </c>
      <c r="AZ1094" s="52" t="str">
        <f>IF(参照!F1094="","",参照!F1094)</f>
        <v>(株)ふくしま未来パワー</v>
      </c>
      <c r="BA1094" s="52" t="str">
        <f>IF(参照!G1094="","",参照!G1094)</f>
        <v>(株)ふくしま未来パワー_</v>
      </c>
      <c r="BB1094" s="52">
        <f t="shared" si="48"/>
        <v>0.78700000000000003</v>
      </c>
      <c r="BD1094" s="52" t="str">
        <f>IF(参照!L1094="","",参照!L1094)</f>
        <v/>
      </c>
    </row>
    <row r="1095" spans="47:56">
      <c r="AU1095" s="52" t="str">
        <f>IF(参照!A1095="","",参照!A1095)</f>
        <v>A0746</v>
      </c>
      <c r="AV1095" s="52" t="str">
        <f>IF(参照!B1095="","",参照!B1095)</f>
        <v>かけがわ報徳パワー(株)</v>
      </c>
      <c r="AW1095" s="52">
        <f>IF(参照!C1095="","",参照!C1095)</f>
        <v>4.6999999999999999E-4</v>
      </c>
      <c r="AX1095" s="52" t="str">
        <f>IF(参照!D1095="","",参照!D1095)</f>
        <v/>
      </c>
      <c r="AY1095" s="52">
        <f>IF(参照!E1095="","",参照!E1095)</f>
        <v>5.2000000000000006E-4</v>
      </c>
      <c r="AZ1095" s="52" t="str">
        <f>IF(参照!F1095="","",参照!F1095)</f>
        <v>かけがわ報徳パワー(株)</v>
      </c>
      <c r="BA1095" s="52" t="str">
        <f>IF(参照!G1095="","",参照!G1095)</f>
        <v>かけがわ報徳パワー(株)_</v>
      </c>
      <c r="BB1095" s="52">
        <f t="shared" si="48"/>
        <v>0.52</v>
      </c>
      <c r="BD1095" s="52" t="str">
        <f>IF(参照!L1095="","",参照!L1095)</f>
        <v/>
      </c>
    </row>
    <row r="1096" spans="47:56">
      <c r="AU1096" s="52" t="str">
        <f>IF(参照!A1096="","",参照!A1096)</f>
        <v>A0747</v>
      </c>
      <c r="AV1096" s="52" t="str">
        <f>IF(参照!B1096="","",参照!B1096)</f>
        <v>ＳｕｓｔａｉｎａｂｌｅＥｎｅｒｇｙ(株)</v>
      </c>
      <c r="AW1096" s="52">
        <f>IF(参照!C1096="","",参照!C1096)</f>
        <v>5.6000000000000006E-4</v>
      </c>
      <c r="AX1096" s="52" t="str">
        <f>IF(参照!D1096="","",参照!D1096)</f>
        <v/>
      </c>
      <c r="AY1096" s="52">
        <f>IF(参照!E1096="","",参照!E1096)</f>
        <v>5.4500000000000002E-4</v>
      </c>
      <c r="AZ1096" s="52" t="str">
        <f>IF(参照!F1096="","",参照!F1096)</f>
        <v>ＳｕｓｔａｉｎａｂｌｅＥｎｅｒｇｙ(株)</v>
      </c>
      <c r="BA1096" s="52" t="str">
        <f>IF(参照!G1096="","",参照!G1096)</f>
        <v>ＳｕｓｔａｉｎａｂｌｅＥｎｅｒｇｙ(株)_</v>
      </c>
      <c r="BB1096" s="52">
        <f t="shared" si="48"/>
        <v>0.54500000000000004</v>
      </c>
      <c r="BD1096" s="52" t="str">
        <f>IF(参照!L1096="","",参照!L1096)</f>
        <v/>
      </c>
    </row>
    <row r="1097" spans="47:56">
      <c r="AU1097" s="52" t="str">
        <f>IF(参照!A1097="","",参照!A1097)</f>
        <v>A0748</v>
      </c>
      <c r="AV1097" s="52" t="str">
        <f>IF(参照!B1097="","",参照!B1097)</f>
        <v>穂の国とよはし電力(株)</v>
      </c>
      <c r="AW1097" s="52">
        <f>IF(参照!C1097="","",参照!C1097)</f>
        <v>1.22E-4</v>
      </c>
      <c r="AX1097" s="52" t="str">
        <f>IF(参照!D1097="","",参照!D1097)</f>
        <v/>
      </c>
      <c r="AY1097" s="52">
        <f>IF(参照!E1097="","",参照!E1097)</f>
        <v>3.1100000000000002E-4</v>
      </c>
      <c r="AZ1097" s="52" t="str">
        <f>IF(参照!F1097="","",参照!F1097)</f>
        <v>穂の国とよはし電力(株)</v>
      </c>
      <c r="BA1097" s="52" t="str">
        <f>IF(参照!G1097="","",参照!G1097)</f>
        <v>穂の国とよはし電力(株)_</v>
      </c>
      <c r="BB1097" s="52">
        <f t="shared" si="48"/>
        <v>0.311</v>
      </c>
      <c r="BD1097" s="52" t="str">
        <f>IF(参照!L1097="","",参照!L1097)</f>
        <v/>
      </c>
    </row>
    <row r="1098" spans="47:56">
      <c r="AU1098" s="52" t="str">
        <f>IF(参照!A1098="","",参照!A1098)</f>
        <v>A0752</v>
      </c>
      <c r="AV1098" s="52" t="str">
        <f>IF(参照!B1098="","",参照!B1098)</f>
        <v>イワタニセントラル北海道(株)</v>
      </c>
      <c r="AW1098" s="52">
        <f>IF(参照!C1098="","",参照!C1098)</f>
        <v>1.0989999999999999E-3</v>
      </c>
      <c r="AX1098" s="52" t="str">
        <f>IF(参照!D1098="","",参照!D1098)</f>
        <v/>
      </c>
      <c r="AY1098" s="52">
        <f>IF(参照!E1098="","",参照!E1098)</f>
        <v>1.0429999999999999E-3</v>
      </c>
      <c r="AZ1098" s="52" t="str">
        <f>IF(参照!F1098="","",参照!F1098)</f>
        <v>イワタニセントラル北海道(株)</v>
      </c>
      <c r="BA1098" s="52" t="str">
        <f>IF(参照!G1098="","",参照!G1098)</f>
        <v>イワタニセントラル北海道(株)_</v>
      </c>
      <c r="BB1098" s="52">
        <f t="shared" si="48"/>
        <v>1.0429999999999999</v>
      </c>
      <c r="BD1098" s="52" t="str">
        <f>IF(参照!L1098="","",参照!L1098)</f>
        <v/>
      </c>
    </row>
    <row r="1099" spans="47:56">
      <c r="AU1099" s="52" t="str">
        <f>IF(参照!A1099="","",参照!A1099)</f>
        <v>A0753</v>
      </c>
      <c r="AV1099" s="52" t="str">
        <f>IF(参照!B1099="","",参照!B1099)</f>
        <v>ホームタウンエナジー(株)</v>
      </c>
      <c r="AW1099" s="52">
        <f>IF(参照!C1099="","",参照!C1099)</f>
        <v>4.4799999999999999E-4</v>
      </c>
      <c r="AX1099" s="52" t="str">
        <f>IF(参照!D1099="","",参照!D1099)</f>
        <v/>
      </c>
      <c r="AY1099" s="52">
        <f>IF(参照!E1099="","",参照!E1099)</f>
        <v>3.9200000000000004E-4</v>
      </c>
      <c r="AZ1099" s="52" t="str">
        <f>IF(参照!F1099="","",参照!F1099)</f>
        <v>ホームタウンエナジー(株)</v>
      </c>
      <c r="BA1099" s="52" t="str">
        <f>IF(参照!G1099="","",参照!G1099)</f>
        <v>ホームタウンエナジー(株)_</v>
      </c>
      <c r="BB1099" s="52">
        <f t="shared" si="48"/>
        <v>0.39200000000000002</v>
      </c>
      <c r="BD1099" s="52" t="str">
        <f>IF(参照!L1099="","",参照!L1099)</f>
        <v/>
      </c>
    </row>
    <row r="1100" spans="47:56">
      <c r="AU1100" s="52" t="str">
        <f>IF(参照!A1100="","",参照!A1100)</f>
        <v>A0754</v>
      </c>
      <c r="AV1100" s="52" t="str">
        <f>IF(参照!B1100="","",参照!B1100)</f>
        <v>(株)彩の国でんき</v>
      </c>
      <c r="AW1100" s="52">
        <f>IF(参照!C1100="","",参照!C1100)</f>
        <v>4.0400000000000001E-4</v>
      </c>
      <c r="AX1100" s="52" t="str">
        <f>IF(参照!D1100="","",参照!D1100)</f>
        <v/>
      </c>
      <c r="AY1100" s="52">
        <f>IF(参照!E1100="","",参照!E1100)</f>
        <v>5.7700000000000004E-4</v>
      </c>
      <c r="AZ1100" s="52" t="str">
        <f>IF(参照!F1100="","",参照!F1100)</f>
        <v>(株)彩の国でんき</v>
      </c>
      <c r="BA1100" s="52" t="str">
        <f>IF(参照!G1100="","",参照!G1100)</f>
        <v>(株)彩の国でんき_</v>
      </c>
      <c r="BB1100" s="52">
        <f t="shared" si="48"/>
        <v>0.57700000000000007</v>
      </c>
      <c r="BD1100" s="52" t="str">
        <f>IF(参照!L1100="","",参照!L1100)</f>
        <v/>
      </c>
    </row>
    <row r="1101" spans="47:56">
      <c r="AU1101" s="52" t="str">
        <f>IF(参照!A1101="","",参照!A1101)</f>
        <v>A0756</v>
      </c>
      <c r="AV1101" s="52" t="str">
        <f>IF(参照!B1101="","",参照!B1101)</f>
        <v>(株)ホープエナジー</v>
      </c>
      <c r="AW1101" s="52">
        <f>IF(参照!C1101="","",参照!C1101)</f>
        <v>4.6799999999999999E-4</v>
      </c>
      <c r="AX1101" s="52" t="str">
        <f>IF(参照!D1101="","",参照!D1101)</f>
        <v/>
      </c>
      <c r="AY1101" s="52">
        <f>IF(参照!E1101="","",参照!E1101)</f>
        <v>4.7199999999999998E-4</v>
      </c>
      <c r="AZ1101" s="52" t="str">
        <f>IF(参照!F1101="","",参照!F1101)</f>
        <v>(株)ホープエナジー</v>
      </c>
      <c r="BA1101" s="52" t="str">
        <f>IF(参照!G1101="","",参照!G1101)</f>
        <v>(株)ホープエナジー_</v>
      </c>
      <c r="BB1101" s="52">
        <f t="shared" si="48"/>
        <v>0.47199999999999998</v>
      </c>
      <c r="BD1101" s="52" t="str">
        <f>IF(参照!L1101="","",参照!L1101)</f>
        <v/>
      </c>
    </row>
    <row r="1102" spans="47:56">
      <c r="AU1102" s="52" t="str">
        <f>IF(参照!A1102="","",参照!A1102)</f>
        <v>A0759</v>
      </c>
      <c r="AV1102" s="52" t="str">
        <f>IF(参照!B1102="","",参照!B1102)</f>
        <v>(株)クリーンベンチャー２１</v>
      </c>
      <c r="AW1102" s="52">
        <f>IF(参照!C1102="","",参照!C1102)</f>
        <v>5.3300000000000005E-4</v>
      </c>
      <c r="AX1102" s="52" t="str">
        <f>IF(参照!D1102="","",参照!D1102)</f>
        <v/>
      </c>
      <c r="AY1102" s="52">
        <f>IF(参照!E1102="","",参照!E1102)</f>
        <v>5.8399999999999999E-4</v>
      </c>
      <c r="AZ1102" s="52" t="str">
        <f>IF(参照!F1102="","",参照!F1102)</f>
        <v>(株)クリーンベンチャー２１</v>
      </c>
      <c r="BA1102" s="52" t="str">
        <f>IF(参照!G1102="","",参照!G1102)</f>
        <v>(株)クリーンベンチャー２１_</v>
      </c>
      <c r="BB1102" s="52">
        <f t="shared" si="48"/>
        <v>0.58399999999999996</v>
      </c>
      <c r="BD1102" s="52" t="str">
        <f>IF(参照!L1102="","",参照!L1102)</f>
        <v/>
      </c>
    </row>
    <row r="1103" spans="47:56">
      <c r="AU1103" s="52" t="str">
        <f>IF(参照!A1103="","",参照!A1103)</f>
        <v>A0760</v>
      </c>
      <c r="AV1103" s="52" t="str">
        <f>IF(参照!B1103="","",参照!B1103)</f>
        <v>三河商事(株)</v>
      </c>
      <c r="AW1103" s="52">
        <f>IF(参照!C1103="","",参照!C1103)</f>
        <v>5.0000000000000001E-4</v>
      </c>
      <c r="AX1103" s="52" t="str">
        <f>IF(参照!D1103="","",参照!D1103)</f>
        <v/>
      </c>
      <c r="AY1103" s="52">
        <f>IF(参照!E1103="","",参照!E1103)</f>
        <v>5.9599999999999996E-4</v>
      </c>
      <c r="AZ1103" s="52" t="str">
        <f>IF(参照!F1103="","",参照!F1103)</f>
        <v>三河商事(株)</v>
      </c>
      <c r="BA1103" s="52" t="str">
        <f>IF(参照!G1103="","",参照!G1103)</f>
        <v>三河商事(株)_</v>
      </c>
      <c r="BB1103" s="52">
        <f t="shared" si="48"/>
        <v>0.59599999999999997</v>
      </c>
      <c r="BD1103" s="52" t="str">
        <f>IF(参照!L1103="","",参照!L1103)</f>
        <v/>
      </c>
    </row>
    <row r="1104" spans="47:56">
      <c r="AU1104" s="52" t="str">
        <f>IF(参照!A1104="","",参照!A1104)</f>
        <v>A0761</v>
      </c>
      <c r="AV1104" s="52" t="str">
        <f>IF(参照!B1104="","",参照!B1104)</f>
        <v>(株)みとや</v>
      </c>
      <c r="AW1104" s="52">
        <f>IF(参照!C1104="","",参照!C1104)</f>
        <v>4.6999999999999999E-4</v>
      </c>
      <c r="AX1104" s="52" t="str">
        <f>IF(参照!D1104="","",参照!D1104)</f>
        <v/>
      </c>
      <c r="AY1104" s="52">
        <f>IF(参照!E1104="","",参照!E1104)</f>
        <v>4.1399999999999998E-4</v>
      </c>
      <c r="AZ1104" s="52" t="str">
        <f>IF(参照!F1104="","",参照!F1104)</f>
        <v>(株)みとや</v>
      </c>
      <c r="BA1104" s="52" t="str">
        <f>IF(参照!G1104="","",参照!G1104)</f>
        <v>(株)みとや_</v>
      </c>
      <c r="BB1104" s="52">
        <f t="shared" si="48"/>
        <v>0.41399999999999998</v>
      </c>
      <c r="BD1104" s="52" t="str">
        <f>IF(参照!L1104="","",参照!L1104)</f>
        <v/>
      </c>
    </row>
    <row r="1105" spans="47:56">
      <c r="AU1105" s="52" t="str">
        <f>IF(参照!A1105="","",参照!A1105)</f>
        <v>A0762</v>
      </c>
      <c r="AV1105" s="52" t="str">
        <f>IF(参照!B1105="","",参照!B1105)</f>
        <v>三州電力(株)</v>
      </c>
      <c r="AW1105" s="52">
        <f>IF(参照!C1105="","",参照!C1105)</f>
        <v>5.2999999999999998E-4</v>
      </c>
      <c r="AX1105" s="52" t="str">
        <f>IF(参照!D1105="","",参照!D1105)</f>
        <v/>
      </c>
      <c r="AY1105" s="52">
        <f>IF(参照!E1105="","",参照!E1105)</f>
        <v>4.7399999999999997E-4</v>
      </c>
      <c r="AZ1105" s="52" t="str">
        <f>IF(参照!F1105="","",参照!F1105)</f>
        <v>三州電力(株)</v>
      </c>
      <c r="BA1105" s="52" t="str">
        <f>IF(参照!G1105="","",参照!G1105)</f>
        <v>三州電力(株)_</v>
      </c>
      <c r="BB1105" s="52">
        <f t="shared" si="48"/>
        <v>0.47399999999999998</v>
      </c>
      <c r="BD1105" s="52" t="str">
        <f>IF(参照!L1105="","",参照!L1105)</f>
        <v/>
      </c>
    </row>
    <row r="1106" spans="47:56">
      <c r="AU1106" s="52" t="str">
        <f>IF(参照!A1106="","",参照!A1106)</f>
        <v>A0763</v>
      </c>
      <c r="AV1106" s="52" t="str">
        <f>IF(参照!B1106="","",参照!B1106)</f>
        <v>フラットエナジー(株)</v>
      </c>
      <c r="AW1106" s="52">
        <f>IF(参照!C1106="","",参照!C1106)</f>
        <v>5.4800000000000009E-4</v>
      </c>
      <c r="AX1106" s="52" t="str">
        <f>IF(参照!D1106="","",参照!D1106)</f>
        <v/>
      </c>
      <c r="AY1106" s="52">
        <f>IF(参照!E1106="","",参照!E1106)</f>
        <v>6.0099999999999997E-4</v>
      </c>
      <c r="AZ1106" s="52" t="str">
        <f>IF(参照!F1106="","",参照!F1106)</f>
        <v>フラットエナジー(株)</v>
      </c>
      <c r="BA1106" s="52" t="str">
        <f>IF(参照!G1106="","",参照!G1106)</f>
        <v>フラットエナジー(株)_</v>
      </c>
      <c r="BB1106" s="52">
        <f t="shared" si="48"/>
        <v>0.60099999999999998</v>
      </c>
      <c r="BD1106" s="52" t="str">
        <f>IF(参照!L1106="","",参照!L1106)</f>
        <v/>
      </c>
    </row>
    <row r="1107" spans="47:56">
      <c r="AU1107" s="52" t="str">
        <f>IF(参照!A1107="","",参照!A1107)</f>
        <v>A0764</v>
      </c>
      <c r="AV1107" s="52" t="str">
        <f>IF(参照!B1107="","",参照!B1107)</f>
        <v>沖縄新エネ開発(株)</v>
      </c>
      <c r="AW1107" s="52">
        <f>IF(参照!C1107="","",参照!C1107)</f>
        <v>5.0000000000000001E-4</v>
      </c>
      <c r="AX1107" s="52" t="str">
        <f>IF(参照!D1107="","",参照!D1107)</f>
        <v/>
      </c>
      <c r="AY1107" s="52">
        <f>IF(参照!E1107="","",参照!E1107)</f>
        <v>6.0800000000000003E-4</v>
      </c>
      <c r="AZ1107" s="52" t="str">
        <f>IF(参照!F1107="","",参照!F1107)</f>
        <v>沖縄新エネ開発(株)</v>
      </c>
      <c r="BA1107" s="52" t="str">
        <f>IF(参照!G1107="","",参照!G1107)</f>
        <v>沖縄新エネ開発(株)_</v>
      </c>
      <c r="BB1107" s="52">
        <f t="shared" si="48"/>
        <v>0.60799999999999998</v>
      </c>
      <c r="BD1107" s="52" t="str">
        <f>IF(参照!L1107="","",参照!L1107)</f>
        <v/>
      </c>
    </row>
    <row r="1108" spans="47:56">
      <c r="AU1108" s="52" t="str">
        <f>IF(参照!A1108="","",参照!A1108)</f>
        <v>A0766</v>
      </c>
      <c r="AV1108" s="52" t="str">
        <f>IF(参照!B1108="","",参照!B1108)</f>
        <v>つづくみらいエナジー(株)</v>
      </c>
      <c r="AW1108" s="52">
        <f>IF(参照!C1108="","",参照!C1108)</f>
        <v>4.8000000000000001E-5</v>
      </c>
      <c r="AX1108" s="52" t="str">
        <f>IF(参照!D1108="","",参照!D1108)</f>
        <v>メニューA</v>
      </c>
      <c r="AY1108" s="52">
        <f>IF(参照!E1108="","",参照!E1108)</f>
        <v>0</v>
      </c>
      <c r="AZ1108" s="52" t="str">
        <f>IF(参照!F1108="","",参照!F1108)</f>
        <v>つづくみらいエナジー(株)</v>
      </c>
      <c r="BA1108" s="52" t="str">
        <f>IF(参照!G1108="","",参照!G1108)</f>
        <v>つづくみらいエナジー(株)_メニューA</v>
      </c>
      <c r="BB1108" s="52">
        <f t="shared" si="48"/>
        <v>0</v>
      </c>
      <c r="BD1108" s="52" t="str">
        <f>IF(参照!L1108="","",参照!L1108)</f>
        <v/>
      </c>
    </row>
    <row r="1109" spans="47:56">
      <c r="AU1109" s="52" t="str">
        <f>IF(参照!A1109="","",参照!A1109)</f>
        <v/>
      </c>
      <c r="AV1109" s="52" t="str">
        <f>IF(参照!B1109="","",参照!B1109)</f>
        <v/>
      </c>
      <c r="AW1109" s="52" t="str">
        <f>IF(参照!C1109="","",参照!C1109)</f>
        <v/>
      </c>
      <c r="AX1109" s="52" t="str">
        <f>IF(参照!D1109="","",参照!D1109)</f>
        <v>メニューB(残差)</v>
      </c>
      <c r="AY1109" s="52">
        <f>IF(参照!E1109="","",参照!E1109)</f>
        <v>2.5900000000000001E-4</v>
      </c>
      <c r="AZ1109" s="52" t="str">
        <f>IF(参照!F1109="","",参照!F1109)</f>
        <v>つづくみらいエナジー(株)</v>
      </c>
      <c r="BA1109" s="52" t="str">
        <f>IF(参照!G1109="","",参照!G1109)</f>
        <v>つづくみらいエナジー(株)_メニューB(残差)</v>
      </c>
      <c r="BB1109" s="52">
        <f t="shared" si="48"/>
        <v>0.25900000000000001</v>
      </c>
      <c r="BD1109" s="52" t="str">
        <f>IF(参照!L1109="","",参照!L1109)</f>
        <v/>
      </c>
    </row>
    <row r="1110" spans="47:56">
      <c r="AU1110" s="52" t="str">
        <f>IF(参照!A1110="","",参照!A1110)</f>
        <v/>
      </c>
      <c r="AV1110" s="52" t="str">
        <f>IF(参照!B1110="","",参照!B1110)</f>
        <v/>
      </c>
      <c r="AW1110" s="52" t="str">
        <f>IF(参照!C1110="","",参照!C1110)</f>
        <v/>
      </c>
      <c r="AX1110" s="52" t="str">
        <f>IF(参照!D1110="","",参照!D1110)</f>
        <v>(参考値)事業者全体</v>
      </c>
      <c r="AY1110" s="52">
        <f>IF(参照!E1110="","",参照!E1110)</f>
        <v>2.8199999999999997E-4</v>
      </c>
      <c r="AZ1110" s="52" t="str">
        <f>IF(参照!F1110="","",参照!F1110)</f>
        <v>つづくみらいエナジー(株)</v>
      </c>
      <c r="BA1110" s="52" t="str">
        <f>IF(参照!G1110="","",参照!G1110)</f>
        <v>つづくみらいエナジー(株)_(参考値)事業者全体</v>
      </c>
      <c r="BB1110" s="52">
        <f t="shared" si="48"/>
        <v>0.28199999999999997</v>
      </c>
      <c r="BD1110" s="52" t="str">
        <f>IF(参照!L1110="","",参照!L1110)</f>
        <v/>
      </c>
    </row>
    <row r="1111" spans="47:56">
      <c r="AU1111" s="52" t="str">
        <f>IF(参照!A1111="","",参照!A1111)</f>
        <v>A0769</v>
      </c>
      <c r="AV1111" s="52" t="str">
        <f>IF(参照!B1111="","",参照!B1111)</f>
        <v>(株)中庄商店</v>
      </c>
      <c r="AW1111" s="52">
        <f>IF(参照!C1111="","",参照!C1111)</f>
        <v>3.2299999999999999E-4</v>
      </c>
      <c r="AX1111" s="52" t="str">
        <f>IF(参照!D1111="","",参照!D1111)</f>
        <v/>
      </c>
      <c r="AY1111" s="52">
        <f>IF(参照!E1111="","",参照!E1111)</f>
        <v>2.6600000000000001E-4</v>
      </c>
      <c r="AZ1111" s="52" t="str">
        <f>IF(参照!F1111="","",参照!F1111)</f>
        <v>(株)中庄商店</v>
      </c>
      <c r="BA1111" s="52" t="str">
        <f>IF(参照!G1111="","",参照!G1111)</f>
        <v>(株)中庄商店_</v>
      </c>
      <c r="BB1111" s="52">
        <f t="shared" si="48"/>
        <v>0.26600000000000001</v>
      </c>
      <c r="BD1111" s="52" t="str">
        <f>IF(参照!L1111="","",参照!L1111)</f>
        <v/>
      </c>
    </row>
    <row r="1112" spans="47:56">
      <c r="AU1112" s="52" t="str">
        <f>IF(参照!A1112="","",参照!A1112)</f>
        <v>A0770</v>
      </c>
      <c r="AV1112" s="52" t="str">
        <f>IF(参照!B1112="","",参照!B1112)</f>
        <v>(株)ほくだん</v>
      </c>
      <c r="AW1112" s="52">
        <f>IF(参照!C1112="","",参照!C1112)</f>
        <v>4.8299999999999998E-4</v>
      </c>
      <c r="AX1112" s="52" t="str">
        <f>IF(参照!D1112="","",参照!D1112)</f>
        <v/>
      </c>
      <c r="AY1112" s="52">
        <f>IF(参照!E1112="","",参照!E1112)</f>
        <v>4.4900000000000002E-4</v>
      </c>
      <c r="AZ1112" s="52" t="str">
        <f>IF(参照!F1112="","",参照!F1112)</f>
        <v>(株)ほくだん</v>
      </c>
      <c r="BA1112" s="52" t="str">
        <f>IF(参照!G1112="","",参照!G1112)</f>
        <v>(株)ほくだん_</v>
      </c>
      <c r="BB1112" s="52">
        <f t="shared" si="48"/>
        <v>0.44900000000000001</v>
      </c>
      <c r="BD1112" s="52" t="str">
        <f>IF(参照!L1112="","",参照!L1112)</f>
        <v/>
      </c>
    </row>
    <row r="1113" spans="47:56">
      <c r="AU1113" s="52" t="str">
        <f>IF(参照!A1113="","",参照!A1113)</f>
        <v>A0774</v>
      </c>
      <c r="AV1113" s="52" t="str">
        <f>IF(参照!B1113="","",参照!B1113)</f>
        <v>(株)コノミヤホールディングス</v>
      </c>
      <c r="AW1113" s="52">
        <f>IF(参照!C1113="","",参照!C1113)</f>
        <v>5.0299999999999997E-4</v>
      </c>
      <c r="AX1113" s="52" t="str">
        <f>IF(参照!D1113="","",参照!D1113)</f>
        <v/>
      </c>
      <c r="AY1113" s="52">
        <f>IF(参照!E1113="","",参照!E1113)</f>
        <v>4.4700000000000002E-4</v>
      </c>
      <c r="AZ1113" s="52" t="str">
        <f>IF(参照!F1113="","",参照!F1113)</f>
        <v>(株)コノミヤホールディングス</v>
      </c>
      <c r="BA1113" s="52" t="str">
        <f>IF(参照!G1113="","",参照!G1113)</f>
        <v>(株)コノミヤホールディングス_</v>
      </c>
      <c r="BB1113" s="52">
        <f t="shared" si="48"/>
        <v>0.44700000000000001</v>
      </c>
      <c r="BD1113" s="52" t="str">
        <f>IF(参照!L1113="","",参照!L1113)</f>
        <v/>
      </c>
    </row>
    <row r="1114" spans="47:56">
      <c r="AU1114" s="52" t="str">
        <f>IF(参照!A1114="","",参照!A1114)</f>
        <v>A0776</v>
      </c>
      <c r="AV1114" s="52" t="str">
        <f>IF(参照!B1114="","",参照!B1114)</f>
        <v>自由でんき(株)</v>
      </c>
      <c r="AW1114" s="52">
        <f>IF(参照!C1114="","",参照!C1114)</f>
        <v>3.28E-4</v>
      </c>
      <c r="AX1114" s="52" t="str">
        <f>IF(参照!D1114="","",参照!D1114)</f>
        <v/>
      </c>
      <c r="AY1114" s="52">
        <f>IF(参照!E1114="","",参照!E1114)</f>
        <v>2.72E-4</v>
      </c>
      <c r="AZ1114" s="52" t="str">
        <f>IF(参照!F1114="","",参照!F1114)</f>
        <v>自由でんき(株)</v>
      </c>
      <c r="BA1114" s="52" t="str">
        <f>IF(参照!G1114="","",参照!G1114)</f>
        <v>自由でんき(株)_</v>
      </c>
      <c r="BB1114" s="52">
        <f t="shared" si="48"/>
        <v>0.27200000000000002</v>
      </c>
      <c r="BD1114" s="52" t="str">
        <f>IF(参照!L1114="","",参照!L1114)</f>
        <v/>
      </c>
    </row>
    <row r="1115" spans="47:56">
      <c r="AU1115" s="52" t="str">
        <f>IF(参照!A1115="","",参照!A1115)</f>
        <v>A0780</v>
      </c>
      <c r="AV1115" s="52" t="str">
        <f>IF(参照!B1115="","",参照!B1115)</f>
        <v>(株)ビジョン</v>
      </c>
      <c r="AW1115" s="52">
        <f>IF(参照!C1115="","",参照!C1115)</f>
        <v>3.79E-4</v>
      </c>
      <c r="AX1115" s="52" t="str">
        <f>IF(参照!D1115="","",参照!D1115)</f>
        <v/>
      </c>
      <c r="AY1115" s="52">
        <f>IF(参照!E1115="","",参照!E1115)</f>
        <v>3.2299999999999999E-4</v>
      </c>
      <c r="AZ1115" s="52" t="str">
        <f>IF(参照!F1115="","",参照!F1115)</f>
        <v>(株)ビジョン</v>
      </c>
      <c r="BA1115" s="52" t="str">
        <f>IF(参照!G1115="","",参照!G1115)</f>
        <v>(株)ビジョン_</v>
      </c>
      <c r="BB1115" s="52">
        <f t="shared" si="48"/>
        <v>0.32300000000000001</v>
      </c>
      <c r="BD1115" s="52" t="str">
        <f>IF(参照!L1115="","",参照!L1115)</f>
        <v/>
      </c>
    </row>
    <row r="1116" spans="47:56">
      <c r="AU1116" s="52" t="str">
        <f>IF(参照!A1116="","",参照!A1116)</f>
        <v>A0781</v>
      </c>
      <c r="AV1116" s="52" t="str">
        <f>IF(参照!B1116="","",参照!B1116)</f>
        <v>(株)丸の内電力</v>
      </c>
      <c r="AW1116" s="52">
        <f>IF(参照!C1116="","",参照!C1116)</f>
        <v>5.8900000000000001E-4</v>
      </c>
      <c r="AX1116" s="52" t="str">
        <f>IF(参照!D1116="","",参照!D1116)</f>
        <v/>
      </c>
      <c r="AY1116" s="52">
        <f>IF(参照!E1116="","",参照!E1116)</f>
        <v>6.6300000000000007E-4</v>
      </c>
      <c r="AZ1116" s="52" t="str">
        <f>IF(参照!F1116="","",参照!F1116)</f>
        <v>(株)丸の内電力</v>
      </c>
      <c r="BA1116" s="52" t="str">
        <f>IF(参照!G1116="","",参照!G1116)</f>
        <v>(株)丸の内電力_</v>
      </c>
      <c r="BB1116" s="52">
        <f t="shared" si="48"/>
        <v>0.66300000000000003</v>
      </c>
      <c r="BD1116" s="52" t="str">
        <f>IF(参照!L1116="","",参照!L1116)</f>
        <v/>
      </c>
    </row>
    <row r="1117" spans="47:56">
      <c r="AU1117" s="52" t="str">
        <f>IF(参照!A1117="","",参照!A1117)</f>
        <v>A0782</v>
      </c>
      <c r="AV1117" s="52" t="str">
        <f>IF(参照!B1117="","",参照!B1117)</f>
        <v>西川建材工業(株)</v>
      </c>
      <c r="AW1117" s="52">
        <f>IF(参照!C1117="","",参照!C1117)</f>
        <v>7.8399999999999997E-4</v>
      </c>
      <c r="AX1117" s="52" t="str">
        <f>IF(参照!D1117="","",参照!D1117)</f>
        <v/>
      </c>
      <c r="AY1117" s="52">
        <f>IF(参照!E1117="","",参照!E1117)</f>
        <v>7.3099999999999999E-4</v>
      </c>
      <c r="AZ1117" s="52" t="str">
        <f>IF(参照!F1117="","",参照!F1117)</f>
        <v>西川建材工業(株)</v>
      </c>
      <c r="BA1117" s="52" t="str">
        <f>IF(参照!G1117="","",参照!G1117)</f>
        <v>西川建材工業(株)_</v>
      </c>
      <c r="BB1117" s="52">
        <f t="shared" si="48"/>
        <v>0.73099999999999998</v>
      </c>
      <c r="BD1117" s="52" t="str">
        <f>IF(参照!L1117="","",参照!L1117)</f>
        <v/>
      </c>
    </row>
    <row r="1118" spans="47:56">
      <c r="AU1118" s="52" t="str">
        <f>IF(参照!A1118="","",参照!A1118)</f>
        <v>A0783</v>
      </c>
      <c r="AV1118" s="52" t="str">
        <f>IF(参照!B1118="","",参照!B1118)</f>
        <v>(株)中京電力</v>
      </c>
      <c r="AW1118" s="52">
        <f>IF(参照!C1118="","",参照!C1118)</f>
        <v>5.5500000000000005E-4</v>
      </c>
      <c r="AX1118" s="52" t="str">
        <f>IF(参照!D1118="","",参照!D1118)</f>
        <v/>
      </c>
      <c r="AY1118" s="52">
        <f>IF(参照!E1118="","",参照!E1118)</f>
        <v>4.9899999999999999E-4</v>
      </c>
      <c r="AZ1118" s="52" t="str">
        <f>IF(参照!F1118="","",参照!F1118)</f>
        <v>(株)中京電力</v>
      </c>
      <c r="BA1118" s="52" t="str">
        <f>IF(参照!G1118="","",参照!G1118)</f>
        <v>(株)中京電力_</v>
      </c>
      <c r="BB1118" s="52">
        <f t="shared" si="48"/>
        <v>0.499</v>
      </c>
      <c r="BD1118" s="52" t="str">
        <f>IF(参照!L1118="","",参照!L1118)</f>
        <v/>
      </c>
    </row>
    <row r="1119" spans="47:56">
      <c r="AU1119" s="52" t="str">
        <f>IF(参照!A1119="","",参照!A1119)</f>
        <v>A0785</v>
      </c>
      <c r="AV1119" s="52" t="str">
        <f>IF(参照!B1119="","",参照!B1119)</f>
        <v>(株)クオリティプラス</v>
      </c>
      <c r="AW1119" s="52">
        <f>IF(参照!C1119="","",参照!C1119)</f>
        <v>5.5100000000000006E-4</v>
      </c>
      <c r="AX1119" s="52" t="str">
        <f>IF(参照!D1119="","",参照!D1119)</f>
        <v/>
      </c>
      <c r="AY1119" s="52">
        <f>IF(参照!E1119="","",参照!E1119)</f>
        <v>4.95E-4</v>
      </c>
      <c r="AZ1119" s="52" t="str">
        <f>IF(参照!F1119="","",参照!F1119)</f>
        <v>(株)クオリティプラス</v>
      </c>
      <c r="BA1119" s="52" t="str">
        <f>IF(参照!G1119="","",参照!G1119)</f>
        <v>(株)クオリティプラス_</v>
      </c>
      <c r="BB1119" s="52">
        <f t="shared" si="48"/>
        <v>0.495</v>
      </c>
      <c r="BD1119" s="52" t="str">
        <f>IF(参照!L1119="","",参照!L1119)</f>
        <v/>
      </c>
    </row>
    <row r="1120" spans="47:56">
      <c r="AU1120" s="52" t="str">
        <f>IF(参照!A1120="","",参照!A1120)</f>
        <v>A0786</v>
      </c>
      <c r="AV1120" s="52" t="str">
        <f>IF(参照!B1120="","",参照!B1120)</f>
        <v>Ｙ．Ｗ．Ｃ(株)</v>
      </c>
      <c r="AW1120" s="52">
        <f>IF(参照!C1120="","",参照!C1120)</f>
        <v>5.6200000000000011E-4</v>
      </c>
      <c r="AX1120" s="52" t="str">
        <f>IF(参照!D1120="","",参照!D1120)</f>
        <v/>
      </c>
      <c r="AY1120" s="52">
        <f>IF(参照!E1120="","",参照!E1120)</f>
        <v>5.0600000000000005E-4</v>
      </c>
      <c r="AZ1120" s="52" t="str">
        <f>IF(参照!F1120="","",参照!F1120)</f>
        <v>Ｙ．Ｗ．Ｃ(株)</v>
      </c>
      <c r="BA1120" s="52" t="str">
        <f>IF(参照!G1120="","",参照!G1120)</f>
        <v>Ｙ．Ｗ．Ｃ(株)_</v>
      </c>
      <c r="BB1120" s="52">
        <f t="shared" si="48"/>
        <v>0.50600000000000001</v>
      </c>
      <c r="BD1120" s="52" t="str">
        <f>IF(参照!L1120="","",参照!L1120)</f>
        <v/>
      </c>
    </row>
    <row r="1121" spans="47:56">
      <c r="AU1121" s="52" t="str">
        <f>IF(参照!A1121="","",参照!A1121)</f>
        <v>A0793</v>
      </c>
      <c r="AV1121" s="52" t="str">
        <f>IF(参照!B1121="","",参照!B1121)</f>
        <v>ＴＧオクトパスエナジー(株)</v>
      </c>
      <c r="AW1121" s="52">
        <f>IF(参照!C1121="","",参照!C1121)</f>
        <v>3.9399999999999998E-4</v>
      </c>
      <c r="AX1121" s="52" t="str">
        <f>IF(参照!D1121="","",参照!D1121)</f>
        <v>メニューA</v>
      </c>
      <c r="AY1121" s="52">
        <f>IF(参照!E1121="","",参照!E1121)</f>
        <v>0</v>
      </c>
      <c r="AZ1121" s="52" t="str">
        <f>IF(参照!F1121="","",参照!F1121)</f>
        <v>ＴＧオクトパスエナジー(株)</v>
      </c>
      <c r="BA1121" s="52" t="str">
        <f>IF(参照!G1121="","",参照!G1121)</f>
        <v>ＴＧオクトパスエナジー(株)_メニューA</v>
      </c>
      <c r="BB1121" s="52">
        <f t="shared" si="48"/>
        <v>0</v>
      </c>
      <c r="BD1121" s="52" t="str">
        <f>IF(参照!L1121="","",参照!L1121)</f>
        <v/>
      </c>
    </row>
    <row r="1122" spans="47:56">
      <c r="AU1122" s="52" t="str">
        <f>IF(参照!A1122="","",参照!A1122)</f>
        <v/>
      </c>
      <c r="AV1122" s="52" t="str">
        <f>IF(参照!B1122="","",参照!B1122)</f>
        <v/>
      </c>
      <c r="AW1122" s="52" t="str">
        <f>IF(参照!C1122="","",参照!C1122)</f>
        <v/>
      </c>
      <c r="AX1122" s="52" t="str">
        <f>IF(参照!D1122="","",参照!D1122)</f>
        <v>メニューB</v>
      </c>
      <c r="AY1122" s="52">
        <f>IF(参照!E1122="","",参照!E1122)</f>
        <v>0</v>
      </c>
      <c r="AZ1122" s="52" t="str">
        <f>IF(参照!F1122="","",参照!F1122)</f>
        <v>ＴＧオクトパスエナジー(株)</v>
      </c>
      <c r="BA1122" s="52" t="str">
        <f>IF(参照!G1122="","",参照!G1122)</f>
        <v>ＴＧオクトパスエナジー(株)_メニューB</v>
      </c>
      <c r="BB1122" s="52">
        <f t="shared" si="48"/>
        <v>0</v>
      </c>
      <c r="BD1122" s="52" t="str">
        <f>IF(参照!L1122="","",参照!L1122)</f>
        <v/>
      </c>
    </row>
    <row r="1123" spans="47:56">
      <c r="AU1123" s="52" t="str">
        <f>IF(参照!A1123="","",参照!A1123)</f>
        <v/>
      </c>
      <c r="AV1123" s="52" t="str">
        <f>IF(参照!B1123="","",参照!B1123)</f>
        <v/>
      </c>
      <c r="AW1123" s="52" t="str">
        <f>IF(参照!C1123="","",参照!C1123)</f>
        <v/>
      </c>
      <c r="AX1123" s="52" t="str">
        <f>IF(参照!D1123="","",参照!D1123)</f>
        <v>(参考値)事業者全体</v>
      </c>
      <c r="AY1123" s="52">
        <f>IF(参照!E1123="","",参照!E1123)</f>
        <v>0</v>
      </c>
      <c r="AZ1123" s="52" t="str">
        <f>IF(参照!F1123="","",参照!F1123)</f>
        <v>ＴＧオクトパスエナジー(株)</v>
      </c>
      <c r="BA1123" s="52" t="str">
        <f>IF(参照!G1123="","",参照!G1123)</f>
        <v>ＴＧオクトパスエナジー(株)_(参考値)事業者全体</v>
      </c>
      <c r="BB1123" s="52">
        <f t="shared" si="48"/>
        <v>0</v>
      </c>
      <c r="BD1123" s="52" t="str">
        <f>IF(参照!L1123="","",参照!L1123)</f>
        <v/>
      </c>
    </row>
    <row r="1124" spans="47:56">
      <c r="AU1124" s="52" t="str">
        <f>IF(参照!A1124="","",参照!A1124)</f>
        <v>A0796</v>
      </c>
      <c r="AV1124" s="52" t="str">
        <f>IF(参照!B1124="","",参照!B1124)</f>
        <v>東北電力フロンティア(株)</v>
      </c>
      <c r="AW1124" s="52">
        <f>IF(参照!C1124="","",参照!C1124)</f>
        <v>6.2399999999999999E-4</v>
      </c>
      <c r="AX1124" s="52" t="str">
        <f>IF(参照!D1124="","",参照!D1124)</f>
        <v/>
      </c>
      <c r="AY1124" s="52">
        <f>IF(参照!E1124="","",参照!E1124)</f>
        <v>5.6799999999999993E-4</v>
      </c>
      <c r="AZ1124" s="52" t="str">
        <f>IF(参照!F1124="","",参照!F1124)</f>
        <v>東北電力フロンティア(株)</v>
      </c>
      <c r="BA1124" s="52" t="str">
        <f>IF(参照!G1124="","",参照!G1124)</f>
        <v>東北電力フロンティア(株)_</v>
      </c>
      <c r="BB1124" s="52">
        <f t="shared" si="48"/>
        <v>0.56799999999999995</v>
      </c>
      <c r="BD1124" s="52" t="str">
        <f>IF(参照!L1124="","",参照!L1124)</f>
        <v/>
      </c>
    </row>
    <row r="1125" spans="47:56">
      <c r="AU1125" s="52" t="str">
        <f>IF(参照!A1125="","",参照!A1125)</f>
        <v>A0798</v>
      </c>
      <c r="AV1125" s="52" t="str">
        <f>IF(参照!B1125="","",参照!B1125)</f>
        <v>(株)ファラデー</v>
      </c>
      <c r="AW1125" s="52">
        <f>IF(参照!C1125="","",参照!C1125)</f>
        <v>4.7799999999999996E-4</v>
      </c>
      <c r="AX1125" s="52" t="str">
        <f>IF(参照!D1125="","",参照!D1125)</f>
        <v/>
      </c>
      <c r="AY1125" s="52">
        <f>IF(参照!E1125="","",参照!E1125)</f>
        <v>5.22E-4</v>
      </c>
      <c r="AZ1125" s="52" t="str">
        <f>IF(参照!F1125="","",参照!F1125)</f>
        <v>(株)ファラデー</v>
      </c>
      <c r="BA1125" s="52" t="str">
        <f>IF(参照!G1125="","",参照!G1125)</f>
        <v>(株)ファラデー_</v>
      </c>
      <c r="BB1125" s="52">
        <f t="shared" si="48"/>
        <v>0.52200000000000002</v>
      </c>
      <c r="BD1125" s="52" t="str">
        <f>IF(参照!L1125="","",参照!L1125)</f>
        <v/>
      </c>
    </row>
    <row r="1126" spans="47:56">
      <c r="AU1126" s="52" t="str">
        <f>IF(参照!A1126="","",参照!A1126)</f>
        <v>A0803</v>
      </c>
      <c r="AV1126" s="52" t="str">
        <f>IF(参照!B1126="","",参照!B1126)</f>
        <v>出雲ケーブルビジョン(株)</v>
      </c>
      <c r="AW1126" s="52">
        <f>IF(参照!C1126="","",参照!C1126)</f>
        <v>4.1299999999999996E-4</v>
      </c>
      <c r="AX1126" s="52" t="str">
        <f>IF(参照!D1126="","",参照!D1126)</f>
        <v/>
      </c>
      <c r="AY1126" s="52">
        <f>IF(参照!E1126="","",参照!E1126)</f>
        <v>4.6500000000000003E-4</v>
      </c>
      <c r="AZ1126" s="52" t="str">
        <f>IF(参照!F1126="","",参照!F1126)</f>
        <v>出雲ケーブルビジョン(株)</v>
      </c>
      <c r="BA1126" s="52" t="str">
        <f>IF(参照!G1126="","",参照!G1126)</f>
        <v>出雲ケーブルビジョン(株)_</v>
      </c>
      <c r="BB1126" s="52">
        <f t="shared" si="48"/>
        <v>0.46500000000000002</v>
      </c>
      <c r="BD1126" s="52" t="str">
        <f>IF(参照!L1126="","",参照!L1126)</f>
        <v/>
      </c>
    </row>
    <row r="1127" spans="47:56">
      <c r="AU1127" s="52" t="str">
        <f>IF(参照!A1127="","",参照!A1127)</f>
        <v>A0806</v>
      </c>
      <c r="AV1127" s="52" t="str">
        <f>IF(参照!B1127="","",参照!B1127)</f>
        <v>いずも縁結び電力(株)</v>
      </c>
      <c r="AW1127" s="52">
        <f>IF(参照!C1127="","",参照!C1127)</f>
        <v>1.02E-4</v>
      </c>
      <c r="AX1127" s="52" t="str">
        <f>IF(参照!D1127="","",参照!D1127)</f>
        <v/>
      </c>
      <c r="AY1127" s="52">
        <f>IF(参照!E1127="","",参照!E1127)</f>
        <v>2.8100000000000005E-4</v>
      </c>
      <c r="AZ1127" s="52" t="str">
        <f>IF(参照!F1127="","",参照!F1127)</f>
        <v>いずも縁結び電力(株)</v>
      </c>
      <c r="BA1127" s="52" t="str">
        <f>IF(参照!G1127="","",参照!G1127)</f>
        <v>いずも縁結び電力(株)_</v>
      </c>
      <c r="BB1127" s="52">
        <f t="shared" si="48"/>
        <v>0.28100000000000003</v>
      </c>
      <c r="BD1127" s="52" t="str">
        <f>IF(参照!L1127="","",参照!L1127)</f>
        <v/>
      </c>
    </row>
    <row r="1128" spans="47:56">
      <c r="AU1128" s="52" t="str">
        <f>IF(参照!A1128="","",参照!A1128)</f>
        <v>A0808</v>
      </c>
      <c r="AV1128" s="52" t="str">
        <f>IF(参照!B1128="","",参照!B1128)</f>
        <v>宇都宮ライトパワー(株)</v>
      </c>
      <c r="AW1128" s="52">
        <f>IF(参照!C1128="","",参照!C1128)</f>
        <v>3.1300000000000002E-4</v>
      </c>
      <c r="AX1128" s="52" t="str">
        <f>IF(参照!D1128="","",参照!D1128)</f>
        <v/>
      </c>
      <c r="AY1128" s="52">
        <f>IF(参照!E1128="","",参照!E1128)</f>
        <v>4.17E-4</v>
      </c>
      <c r="AZ1128" s="52" t="str">
        <f>IF(参照!F1128="","",参照!F1128)</f>
        <v>宇都宮ライトパワー(株)</v>
      </c>
      <c r="BA1128" s="52" t="str">
        <f>IF(参照!G1128="","",参照!G1128)</f>
        <v>宇都宮ライトパワー(株)_</v>
      </c>
      <c r="BB1128" s="52">
        <f t="shared" si="48"/>
        <v>0.41699999999999998</v>
      </c>
      <c r="BD1128" s="52" t="str">
        <f>IF(参照!L1128="","",参照!L1128)</f>
        <v/>
      </c>
    </row>
  </sheetData>
  <sheetProtection algorithmName="SHA-512" hashValue="emyNC3u0ly33cgkdYW87AE2k2zy4rweO3hjUFBkfm2AEXwpZJOZ/1Df8Dt43qaNgdLs0SQc+7pxmqO9CQnfrRw==" saltValue="o6D3d9R8Cb5JsymQrXRjbQ==" spinCount="100000" sheet="1" objects="1" scenarios="1" selectLockedCells="1"/>
  <mergeCells count="147">
    <mergeCell ref="D69:K69"/>
    <mergeCell ref="G3:I3"/>
    <mergeCell ref="J3:K3"/>
    <mergeCell ref="D63:K63"/>
    <mergeCell ref="D64:K64"/>
    <mergeCell ref="D65:K65"/>
    <mergeCell ref="D66:K66"/>
    <mergeCell ref="D67:K67"/>
    <mergeCell ref="D68:K68"/>
    <mergeCell ref="D48:G48"/>
    <mergeCell ref="D46:G47"/>
    <mergeCell ref="H46:I46"/>
    <mergeCell ref="J46:K46"/>
    <mergeCell ref="F39:F40"/>
    <mergeCell ref="H39:H40"/>
    <mergeCell ref="I39:I40"/>
    <mergeCell ref="J39:J40"/>
    <mergeCell ref="K39:K40"/>
    <mergeCell ref="H37:H38"/>
    <mergeCell ref="I37:I38"/>
    <mergeCell ref="J37:J38"/>
    <mergeCell ref="K37:K38"/>
    <mergeCell ref="J23:J24"/>
    <mergeCell ref="K23:K24"/>
    <mergeCell ref="T60:U60"/>
    <mergeCell ref="D61:K61"/>
    <mergeCell ref="T61:U61"/>
    <mergeCell ref="D62:K62"/>
    <mergeCell ref="T62:U62"/>
    <mergeCell ref="D58:G59"/>
    <mergeCell ref="H58:K59"/>
    <mergeCell ref="T58:U58"/>
    <mergeCell ref="T59:U59"/>
    <mergeCell ref="O58:R58"/>
    <mergeCell ref="O59:R59"/>
    <mergeCell ref="O60:R60"/>
    <mergeCell ref="O61:R61"/>
    <mergeCell ref="N62:R62"/>
    <mergeCell ref="T51:U51"/>
    <mergeCell ref="D52:G52"/>
    <mergeCell ref="J52:K52"/>
    <mergeCell ref="T52:U52"/>
    <mergeCell ref="O51:R51"/>
    <mergeCell ref="O52:R52"/>
    <mergeCell ref="T55:U55"/>
    <mergeCell ref="D56:G56"/>
    <mergeCell ref="J56:K56"/>
    <mergeCell ref="T53:U53"/>
    <mergeCell ref="D54:G54"/>
    <mergeCell ref="J54:K54"/>
    <mergeCell ref="T54:U54"/>
    <mergeCell ref="O53:R53"/>
    <mergeCell ref="O54:R54"/>
    <mergeCell ref="N55:R55"/>
    <mergeCell ref="C49:C59"/>
    <mergeCell ref="D49:G49"/>
    <mergeCell ref="J49:K49"/>
    <mergeCell ref="D50:G50"/>
    <mergeCell ref="J50:K50"/>
    <mergeCell ref="D53:G53"/>
    <mergeCell ref="J53:K53"/>
    <mergeCell ref="D55:G55"/>
    <mergeCell ref="J55:K55"/>
    <mergeCell ref="D51:G51"/>
    <mergeCell ref="J51:K51"/>
    <mergeCell ref="D57:G57"/>
    <mergeCell ref="J57:K57"/>
    <mergeCell ref="AJ46:AK46"/>
    <mergeCell ref="H47:I47"/>
    <mergeCell ref="J47:K47"/>
    <mergeCell ref="N47:R47"/>
    <mergeCell ref="AH47:AK47"/>
    <mergeCell ref="AJ41:AK41"/>
    <mergeCell ref="AJ42:AK42"/>
    <mergeCell ref="D43:G43"/>
    <mergeCell ref="AJ43:AK43"/>
    <mergeCell ref="D44:G45"/>
    <mergeCell ref="AJ44:AK44"/>
    <mergeCell ref="AJ45:AK45"/>
    <mergeCell ref="E41:F42"/>
    <mergeCell ref="H41:H42"/>
    <mergeCell ref="I41:I42"/>
    <mergeCell ref="J41:J42"/>
    <mergeCell ref="K41:K42"/>
    <mergeCell ref="N37:R37"/>
    <mergeCell ref="AH37:AK37"/>
    <mergeCell ref="AH32:AH33"/>
    <mergeCell ref="D33:G33"/>
    <mergeCell ref="D34:G34"/>
    <mergeCell ref="AH34:AH36"/>
    <mergeCell ref="D35:G35"/>
    <mergeCell ref="D36:G36"/>
    <mergeCell ref="D28:G28"/>
    <mergeCell ref="D29:G29"/>
    <mergeCell ref="H29:K29"/>
    <mergeCell ref="D30:G30"/>
    <mergeCell ref="C31:C48"/>
    <mergeCell ref="D31:G31"/>
    <mergeCell ref="D32:G32"/>
    <mergeCell ref="D37:D42"/>
    <mergeCell ref="E37:E40"/>
    <mergeCell ref="F37:F38"/>
    <mergeCell ref="E23:F24"/>
    <mergeCell ref="H23:H24"/>
    <mergeCell ref="I23:I24"/>
    <mergeCell ref="D25:F27"/>
    <mergeCell ref="C9:C30"/>
    <mergeCell ref="D9:G9"/>
    <mergeCell ref="D14:G14"/>
    <mergeCell ref="D15:G15"/>
    <mergeCell ref="D16:G16"/>
    <mergeCell ref="D12:G12"/>
    <mergeCell ref="AJ16:AK16"/>
    <mergeCell ref="D17:G17"/>
    <mergeCell ref="AH17:AH31"/>
    <mergeCell ref="D18:G18"/>
    <mergeCell ref="D19:D24"/>
    <mergeCell ref="E19:E22"/>
    <mergeCell ref="F19:F20"/>
    <mergeCell ref="H19:H20"/>
    <mergeCell ref="I19:I20"/>
    <mergeCell ref="J19:J20"/>
    <mergeCell ref="K19:K20"/>
    <mergeCell ref="F21:F22"/>
    <mergeCell ref="H21:H22"/>
    <mergeCell ref="I21:I22"/>
    <mergeCell ref="J21:J22"/>
    <mergeCell ref="K21:K22"/>
    <mergeCell ref="AH12:AK12"/>
    <mergeCell ref="D13:G13"/>
    <mergeCell ref="C5:G7"/>
    <mergeCell ref="H5:I7"/>
    <mergeCell ref="J5:K7"/>
    <mergeCell ref="AJ6:AK6"/>
    <mergeCell ref="AJ7:AK7"/>
    <mergeCell ref="C8:K8"/>
    <mergeCell ref="AJ8:AK8"/>
    <mergeCell ref="C2:K2"/>
    <mergeCell ref="C3:F3"/>
    <mergeCell ref="C4:G4"/>
    <mergeCell ref="H4:I4"/>
    <mergeCell ref="J4:K4"/>
    <mergeCell ref="AJ9:AK9"/>
    <mergeCell ref="D10:G10"/>
    <mergeCell ref="AJ10:AK10"/>
    <mergeCell ref="D11:G11"/>
    <mergeCell ref="AJ11:AK11"/>
  </mergeCells>
  <phoneticPr fontId="4"/>
  <dataValidations count="5">
    <dataValidation type="list" allowBlank="1" showInputMessage="1" showErrorMessage="1" sqref="AJ52:AK54" xr:uid="{00000000-0002-0000-0300-000000000000}">
      <formula1>#REF!</formula1>
    </dataValidation>
    <dataValidation type="list" errorStyle="information" allowBlank="1" showInputMessage="1" showErrorMessage="1" errorTitle="リストにない情報" error="リストにない情報です" sqref="O42:O46 O7:O36" xr:uid="{00000000-0002-0000-0300-000001000000}">
      <formula1>INDIRECT($BG$4&amp;"4:"&amp;$BG$4&amp;$BG$8+3)</formula1>
    </dataValidation>
    <dataValidation type="list" allowBlank="1" showInputMessage="1" showErrorMessage="1" sqref="O52:R54" xr:uid="{00000000-0002-0000-0300-000002000000}">
      <formula1>$AN$51:$AN$59</formula1>
    </dataValidation>
    <dataValidation type="list" allowBlank="1" showInputMessage="1" showErrorMessage="1" sqref="O59:R61" xr:uid="{00000000-0002-0000-0300-000003000000}">
      <formula1>$AO$51:$AO$69</formula1>
    </dataValidation>
    <dataValidation type="list" errorStyle="information" allowBlank="1" showInputMessage="1" showErrorMessage="1" errorTitle="リストにない情報" error="リストにない情報です" sqref="P42:P46 P7:P36" xr:uid="{00000000-0002-0000-0300-000004000000}">
      <formula1>IF(OR($Z7=0,$Z7=""),$T$3:$T$3,INDIRECT($BG$5&amp;AE7&amp;":"&amp;$BG$5&amp;AF7))</formula1>
    </dataValidation>
  </dataValidations>
  <printOptions horizontalCentered="1"/>
  <pageMargins left="0.39370078740157483" right="0.39370078740157483" top="0.39370078740157483" bottom="0.39370078740157483" header="0" footer="0"/>
  <pageSetup paperSize="8" scale="85" orientation="landscape"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66913" r:id="rId4" name="Check Box 1">
              <controlPr defaultSize="0" autoFill="0" autoLine="0" autoPict="0" altText="">
                <anchor moveWithCells="1">
                  <from>
                    <xdr:col>3</xdr:col>
                    <xdr:colOff>161925</xdr:colOff>
                    <xdr:row>4</xdr:row>
                    <xdr:rowOff>47625</xdr:rowOff>
                  </from>
                  <to>
                    <xdr:col>4</xdr:col>
                    <xdr:colOff>304800</xdr:colOff>
                    <xdr:row>5</xdr:row>
                    <xdr:rowOff>133350</xdr:rowOff>
                  </to>
                </anchor>
              </controlPr>
            </control>
          </mc:Choice>
        </mc:AlternateContent>
        <mc:AlternateContent xmlns:mc="http://schemas.openxmlformats.org/markup-compatibility/2006">
          <mc:Choice Requires="x14">
            <control shapeId="166914" r:id="rId5" name="Check Box 2">
              <controlPr defaultSize="0" autoFill="0" autoLine="0" autoPict="0">
                <anchor moveWithCells="1">
                  <from>
                    <xdr:col>3</xdr:col>
                    <xdr:colOff>161925</xdr:colOff>
                    <xdr:row>5</xdr:row>
                    <xdr:rowOff>38100</xdr:rowOff>
                  </from>
                  <to>
                    <xdr:col>4</xdr:col>
                    <xdr:colOff>304800</xdr:colOff>
                    <xdr:row>6</xdr:row>
                    <xdr:rowOff>114300</xdr:rowOff>
                  </to>
                </anchor>
              </controlPr>
            </control>
          </mc:Choice>
        </mc:AlternateContent>
        <mc:AlternateContent xmlns:mc="http://schemas.openxmlformats.org/markup-compatibility/2006">
          <mc:Choice Requires="x14">
            <control shapeId="166915" r:id="rId6" name="Check Box 3">
              <controlPr defaultSize="0" autoFill="0" autoLine="0" autoPict="0">
                <anchor moveWithCells="1">
                  <from>
                    <xdr:col>9</xdr:col>
                    <xdr:colOff>523875</xdr:colOff>
                    <xdr:row>3</xdr:row>
                    <xdr:rowOff>133350</xdr:rowOff>
                  </from>
                  <to>
                    <xdr:col>9</xdr:col>
                    <xdr:colOff>866775</xdr:colOff>
                    <xdr:row>5</xdr:row>
                    <xdr:rowOff>47625</xdr:rowOff>
                  </to>
                </anchor>
              </controlPr>
            </control>
          </mc:Choice>
        </mc:AlternateContent>
        <mc:AlternateContent xmlns:mc="http://schemas.openxmlformats.org/markup-compatibility/2006">
          <mc:Choice Requires="x14">
            <control shapeId="166916" r:id="rId7" name="Check Box 4">
              <controlPr defaultSize="0" autoFill="0" autoLine="0" autoPict="0">
                <anchor moveWithCells="1">
                  <from>
                    <xdr:col>9</xdr:col>
                    <xdr:colOff>523875</xdr:colOff>
                    <xdr:row>4</xdr:row>
                    <xdr:rowOff>123825</xdr:rowOff>
                  </from>
                  <to>
                    <xdr:col>9</xdr:col>
                    <xdr:colOff>866775</xdr:colOff>
                    <xdr:row>6</xdr:row>
                    <xdr:rowOff>38100</xdr:rowOff>
                  </to>
                </anchor>
              </controlPr>
            </control>
          </mc:Choice>
        </mc:AlternateContent>
        <mc:AlternateContent xmlns:mc="http://schemas.openxmlformats.org/markup-compatibility/2006">
          <mc:Choice Requires="x14">
            <control shapeId="166917" r:id="rId8" name="Check Box 5">
              <controlPr defaultSize="0" autoFill="0" autoLine="0" autoPict="0">
                <anchor moveWithCells="1">
                  <from>
                    <xdr:col>9</xdr:col>
                    <xdr:colOff>523875</xdr:colOff>
                    <xdr:row>5</xdr:row>
                    <xdr:rowOff>114300</xdr:rowOff>
                  </from>
                  <to>
                    <xdr:col>9</xdr:col>
                    <xdr:colOff>866775</xdr:colOff>
                    <xdr:row>7</xdr:row>
                    <xdr:rowOff>28575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H1128"/>
  <sheetViews>
    <sheetView showGridLines="0" zoomScaleNormal="100" zoomScaleSheetLayoutView="90" workbookViewId="0">
      <selection activeCell="O43" sqref="O43"/>
    </sheetView>
  </sheetViews>
  <sheetFormatPr defaultRowHeight="10.5"/>
  <cols>
    <col min="1" max="1" width="1.140625" style="28" customWidth="1"/>
    <col min="2" max="2" width="2" style="28" customWidth="1"/>
    <col min="3" max="3" width="6.140625" style="28" customWidth="1"/>
    <col min="4" max="4" width="3" style="28" customWidth="1"/>
    <col min="5" max="5" width="11.85546875" style="28" customWidth="1"/>
    <col min="6" max="6" width="5.140625" style="28" customWidth="1"/>
    <col min="7" max="7" width="13.7109375" style="28" customWidth="1"/>
    <col min="8" max="8" width="15.28515625" style="28" customWidth="1"/>
    <col min="9" max="9" width="13.7109375" style="28" customWidth="1"/>
    <col min="10" max="11" width="16.7109375" style="28" customWidth="1"/>
    <col min="12" max="12" width="3.140625" style="28" customWidth="1"/>
    <col min="13" max="13" width="2.28515625" style="28" customWidth="1"/>
    <col min="14" max="14" width="4.85546875" style="28" customWidth="1"/>
    <col min="15" max="15" width="33.140625" style="28" customWidth="1"/>
    <col min="16" max="16" width="19.28515625" style="28" customWidth="1"/>
    <col min="17" max="18" width="23.140625" style="28" customWidth="1"/>
    <col min="19" max="19" width="17.5703125" style="28" customWidth="1"/>
    <col min="20" max="20" width="11.85546875" style="28" hidden="1" customWidth="1"/>
    <col min="21" max="21" width="16.5703125" style="28" hidden="1" customWidth="1"/>
    <col min="22" max="25" width="20.85546875" style="28" hidden="1" customWidth="1"/>
    <col min="26" max="26" width="10.85546875" style="28" hidden="1" customWidth="1"/>
    <col min="27" max="28" width="8.28515625" style="28" hidden="1" customWidth="1"/>
    <col min="29" max="30" width="10.7109375" style="28" hidden="1" customWidth="1"/>
    <col min="31" max="32" width="7.7109375" style="28" hidden="1" customWidth="1"/>
    <col min="33" max="33" width="5.7109375" style="28" customWidth="1"/>
    <col min="34" max="34" width="4.85546875" style="28" customWidth="1"/>
    <col min="35" max="35" width="23.7109375" style="28" customWidth="1"/>
    <col min="36" max="36" width="17.140625" style="28" customWidth="1"/>
    <col min="37" max="37" width="5.5703125" style="28" customWidth="1"/>
    <col min="38" max="38" width="16.85546875" style="28" customWidth="1"/>
    <col min="39" max="39" width="18.28515625" style="28" customWidth="1"/>
    <col min="40" max="40" width="13.42578125" style="28" hidden="1" customWidth="1"/>
    <col min="41" max="41" width="18.28515625" style="28" hidden="1" customWidth="1"/>
    <col min="42" max="42" width="19.85546875" style="28" hidden="1" customWidth="1"/>
    <col min="43" max="45" width="18.7109375" style="28" hidden="1" customWidth="1"/>
    <col min="46" max="51" width="9.140625" style="28" hidden="1" customWidth="1"/>
    <col min="52" max="53" width="32" style="28" hidden="1" customWidth="1"/>
    <col min="54" max="55" width="9.140625" style="28" hidden="1" customWidth="1"/>
    <col min="56" max="56" width="28.7109375" style="28" hidden="1" customWidth="1"/>
    <col min="57" max="57" width="9.140625" style="28" hidden="1" customWidth="1"/>
    <col min="58" max="58" width="25.42578125" style="28" hidden="1" customWidth="1"/>
    <col min="59" max="60" width="9.140625" style="28" hidden="1" customWidth="1"/>
    <col min="61" max="16384" width="9.140625" style="28"/>
  </cols>
  <sheetData>
    <row r="1" spans="1:60" ht="12.75" customHeight="1">
      <c r="A1" s="1"/>
      <c r="B1" s="12" t="s">
        <v>487</v>
      </c>
      <c r="C1" s="1"/>
      <c r="D1" s="48"/>
      <c r="E1" s="48"/>
      <c r="F1" s="48"/>
      <c r="G1" s="48"/>
      <c r="H1" s="1"/>
      <c r="I1" s="1"/>
      <c r="J1" s="1"/>
      <c r="K1" s="1"/>
      <c r="L1" s="1"/>
      <c r="T1" s="30" t="s">
        <v>557</v>
      </c>
      <c r="U1" s="30" t="s">
        <v>557</v>
      </c>
      <c r="V1" s="30" t="s">
        <v>557</v>
      </c>
      <c r="W1" s="30" t="s">
        <v>557</v>
      </c>
      <c r="X1" s="30" t="s">
        <v>557</v>
      </c>
      <c r="Y1" s="30" t="s">
        <v>557</v>
      </c>
      <c r="Z1" s="30" t="s">
        <v>557</v>
      </c>
      <c r="AA1" s="30" t="s">
        <v>557</v>
      </c>
      <c r="AB1" s="30" t="s">
        <v>557</v>
      </c>
      <c r="AC1" s="30" t="s">
        <v>557</v>
      </c>
      <c r="AD1" s="30" t="s">
        <v>557</v>
      </c>
      <c r="AE1" s="30" t="s">
        <v>557</v>
      </c>
      <c r="AF1" s="30" t="s">
        <v>557</v>
      </c>
      <c r="AG1" s="30"/>
      <c r="AM1" s="30"/>
      <c r="AN1" s="30" t="s">
        <v>557</v>
      </c>
      <c r="AO1" s="30" t="s">
        <v>557</v>
      </c>
      <c r="AP1" s="30" t="s">
        <v>557</v>
      </c>
      <c r="AQ1" s="30" t="s">
        <v>557</v>
      </c>
      <c r="AR1" s="30" t="s">
        <v>557</v>
      </c>
      <c r="AS1" s="30" t="s">
        <v>557</v>
      </c>
      <c r="AT1" s="30" t="s">
        <v>557</v>
      </c>
      <c r="AU1" s="30" t="s">
        <v>557</v>
      </c>
      <c r="AV1" s="30" t="s">
        <v>557</v>
      </c>
      <c r="AW1" s="30" t="s">
        <v>557</v>
      </c>
      <c r="AX1" s="30" t="s">
        <v>557</v>
      </c>
      <c r="AY1" s="30" t="s">
        <v>557</v>
      </c>
      <c r="AZ1" s="30" t="s">
        <v>557</v>
      </c>
      <c r="BA1" s="30" t="s">
        <v>557</v>
      </c>
      <c r="BB1" s="30" t="s">
        <v>557</v>
      </c>
      <c r="BC1" s="30" t="s">
        <v>557</v>
      </c>
      <c r="BD1" s="30" t="s">
        <v>557</v>
      </c>
      <c r="BE1" s="30" t="s">
        <v>557</v>
      </c>
      <c r="BF1" s="30" t="s">
        <v>557</v>
      </c>
      <c r="BG1" s="30" t="s">
        <v>557</v>
      </c>
      <c r="BH1" s="30" t="s">
        <v>557</v>
      </c>
    </row>
    <row r="2" spans="1:60" ht="26.25" customHeight="1">
      <c r="A2" s="1"/>
      <c r="B2" s="1"/>
      <c r="C2" s="481" t="s">
        <v>17</v>
      </c>
      <c r="D2" s="481"/>
      <c r="E2" s="481"/>
      <c r="F2" s="481"/>
      <c r="G2" s="481"/>
      <c r="H2" s="481"/>
      <c r="I2" s="481"/>
      <c r="J2" s="481"/>
      <c r="K2" s="481"/>
      <c r="L2" s="1"/>
      <c r="AU2" s="28" t="s">
        <v>558</v>
      </c>
      <c r="AX2" s="30" t="s">
        <v>559</v>
      </c>
      <c r="BB2" s="30" t="s">
        <v>560</v>
      </c>
      <c r="BD2" s="30" t="s">
        <v>561</v>
      </c>
    </row>
    <row r="3" spans="1:60" ht="12.75" customHeight="1">
      <c r="A3" s="1"/>
      <c r="B3" s="1"/>
      <c r="C3" s="482" t="s">
        <v>2</v>
      </c>
      <c r="D3" s="483"/>
      <c r="E3" s="483"/>
      <c r="F3" s="484"/>
      <c r="G3" s="591" t="str">
        <f>別紙!F5</f>
        <v>株式会社 地球温暖化対策室</v>
      </c>
      <c r="H3" s="592"/>
      <c r="I3" s="504"/>
      <c r="J3" s="589" t="s">
        <v>3441</v>
      </c>
      <c r="K3" s="590"/>
      <c r="L3" s="1"/>
      <c r="T3" s="49"/>
      <c r="U3" s="28" t="s">
        <v>562</v>
      </c>
      <c r="AU3" s="50" t="s">
        <v>563</v>
      </c>
      <c r="AV3" s="50" t="s">
        <v>564</v>
      </c>
      <c r="AW3" s="50" t="s">
        <v>565</v>
      </c>
      <c r="AX3" s="50" t="s">
        <v>566</v>
      </c>
      <c r="AY3" s="50" t="s">
        <v>567</v>
      </c>
      <c r="AZ3" s="51" t="s">
        <v>568</v>
      </c>
      <c r="BA3" s="51" t="s">
        <v>569</v>
      </c>
      <c r="BB3" s="50" t="s">
        <v>570</v>
      </c>
      <c r="BD3" s="51" t="s">
        <v>571</v>
      </c>
      <c r="BF3" s="28" t="s">
        <v>572</v>
      </c>
    </row>
    <row r="4" spans="1:60" ht="12.75" customHeight="1">
      <c r="A4" s="1"/>
      <c r="B4" s="1"/>
      <c r="C4" s="486" t="s">
        <v>15</v>
      </c>
      <c r="D4" s="487"/>
      <c r="E4" s="487"/>
      <c r="F4" s="487"/>
      <c r="G4" s="488"/>
      <c r="H4" s="486" t="s">
        <v>4</v>
      </c>
      <c r="I4" s="488"/>
      <c r="J4" s="486" t="s">
        <v>3</v>
      </c>
      <c r="K4" s="488"/>
      <c r="L4" s="1"/>
      <c r="N4" s="38" t="s">
        <v>132</v>
      </c>
      <c r="AH4" s="38"/>
      <c r="AU4" s="52" t="str">
        <f>IF(参照!A4="","",参照!A4)</f>
        <v>A0001</v>
      </c>
      <c r="AV4" s="52" t="str">
        <f>IF(参照!B4="","",参照!B4)</f>
        <v>(株)Ｆ－Ｐｏｗｅｒ</v>
      </c>
      <c r="AW4" s="52">
        <f>IF(参照!C4="","",参照!C4)</f>
        <v>4.7199999999999998E-4</v>
      </c>
      <c r="AX4" s="52" t="str">
        <f>IF(参照!D4="","",参照!D4)</f>
        <v>メニューA</v>
      </c>
      <c r="AY4" s="52">
        <f>IF(参照!E4="","",参照!E4)</f>
        <v>0</v>
      </c>
      <c r="AZ4" s="52" t="str">
        <f>IF(参照!F4="","",参照!F4)</f>
        <v>(株)Ｆ－Ｐｏｗｅｒ</v>
      </c>
      <c r="BA4" s="52" t="str">
        <f>IF(参照!G4="","",参照!G4)</f>
        <v>(株)Ｆ－Ｐｏｗｅｒ_メニューA</v>
      </c>
      <c r="BB4" s="52">
        <f>AY4*1000</f>
        <v>0</v>
      </c>
      <c r="BD4" s="52" t="str">
        <f>IF(参照!L4="","",参照!L4)</f>
        <v>北海道電力(株)</v>
      </c>
      <c r="BF4" s="53" t="s">
        <v>573</v>
      </c>
      <c r="BG4" s="54" t="s">
        <v>574</v>
      </c>
      <c r="BH4" s="28" t="s">
        <v>561</v>
      </c>
    </row>
    <row r="5" spans="1:60" ht="12.75" customHeight="1" thickBot="1">
      <c r="A5" s="1"/>
      <c r="B5" s="1"/>
      <c r="C5" s="512" t="s">
        <v>36</v>
      </c>
      <c r="D5" s="513"/>
      <c r="E5" s="513"/>
      <c r="F5" s="513"/>
      <c r="G5" s="514"/>
      <c r="H5" s="512" t="s">
        <v>500</v>
      </c>
      <c r="I5" s="514"/>
      <c r="J5" s="512" t="s">
        <v>56</v>
      </c>
      <c r="K5" s="514"/>
      <c r="L5" s="1"/>
      <c r="N5" s="55" t="s">
        <v>501</v>
      </c>
      <c r="O5" s="56"/>
      <c r="P5" s="56"/>
      <c r="Q5" s="56"/>
      <c r="R5" s="56"/>
      <c r="S5" s="56"/>
      <c r="T5" s="57"/>
      <c r="U5" s="57"/>
      <c r="V5" s="57"/>
      <c r="W5" s="57"/>
      <c r="X5" s="57"/>
      <c r="Y5" s="57"/>
      <c r="Z5" s="57"/>
      <c r="AE5" s="57"/>
      <c r="AF5" s="57"/>
      <c r="AH5" s="55" t="s">
        <v>502</v>
      </c>
      <c r="AI5" s="56"/>
      <c r="AJ5" s="56"/>
      <c r="AK5" s="56"/>
      <c r="AL5" s="56"/>
      <c r="AM5" s="57"/>
      <c r="AN5" s="57"/>
      <c r="AU5" s="52" t="str">
        <f>IF(参照!A5="","",参照!A5)</f>
        <v/>
      </c>
      <c r="AV5" s="52" t="str">
        <f>IF(参照!B5="","",参照!B5)</f>
        <v/>
      </c>
      <c r="AW5" s="52" t="str">
        <f>IF(参照!C5="","",参照!C5)</f>
        <v/>
      </c>
      <c r="AX5" s="52" t="str">
        <f>IF(参照!D5="","",参照!D5)</f>
        <v>メニューB</v>
      </c>
      <c r="AY5" s="52">
        <f>IF(参照!E5="","",参照!E5)</f>
        <v>0</v>
      </c>
      <c r="AZ5" s="52" t="str">
        <f>IF(参照!F5="","",参照!F5)</f>
        <v>(株)Ｆ－Ｐｏｗｅｒ</v>
      </c>
      <c r="BA5" s="52" t="str">
        <f>IF(参照!G5="","",参照!G5)</f>
        <v>(株)Ｆ－Ｐｏｗｅｒ_メニューB</v>
      </c>
      <c r="BB5" s="52">
        <f t="shared" ref="BB5:BB68" si="0">AY5*1000</f>
        <v>0</v>
      </c>
      <c r="BD5" s="52" t="str">
        <f>IF(参照!L5="","",参照!L5)</f>
        <v>東北電力(株)</v>
      </c>
      <c r="BF5" s="53" t="s">
        <v>575</v>
      </c>
      <c r="BG5" s="54" t="s">
        <v>576</v>
      </c>
      <c r="BH5" s="28" t="s">
        <v>559</v>
      </c>
    </row>
    <row r="6" spans="1:60" ht="12.75" customHeight="1" thickBot="1">
      <c r="A6" s="1"/>
      <c r="B6" s="1"/>
      <c r="C6" s="515"/>
      <c r="D6" s="516"/>
      <c r="E6" s="516"/>
      <c r="F6" s="516"/>
      <c r="G6" s="517"/>
      <c r="H6" s="515"/>
      <c r="I6" s="517"/>
      <c r="J6" s="515"/>
      <c r="K6" s="517"/>
      <c r="L6" s="1"/>
      <c r="N6" s="58"/>
      <c r="O6" s="357" t="s">
        <v>85</v>
      </c>
      <c r="P6" s="60" t="s">
        <v>493</v>
      </c>
      <c r="Q6" s="287" t="s">
        <v>2296</v>
      </c>
      <c r="R6" s="286" t="s">
        <v>2297</v>
      </c>
      <c r="S6" s="347" t="s">
        <v>158</v>
      </c>
      <c r="T6" s="62" t="s">
        <v>577</v>
      </c>
      <c r="U6" s="63" t="s">
        <v>578</v>
      </c>
      <c r="V6" s="63" t="s">
        <v>579</v>
      </c>
      <c r="W6" s="59" t="s">
        <v>2298</v>
      </c>
      <c r="X6" s="93" t="s">
        <v>2299</v>
      </c>
      <c r="Y6" s="64" t="s">
        <v>2300</v>
      </c>
      <c r="Z6" s="64" t="s">
        <v>580</v>
      </c>
      <c r="AA6" s="64" t="s">
        <v>581</v>
      </c>
      <c r="AB6" s="64" t="s">
        <v>582</v>
      </c>
      <c r="AC6" s="64" t="s">
        <v>583</v>
      </c>
      <c r="AD6" s="64" t="s">
        <v>584</v>
      </c>
      <c r="AE6" s="63" t="s">
        <v>585</v>
      </c>
      <c r="AF6" s="61" t="s">
        <v>586</v>
      </c>
      <c r="AH6" s="65"/>
      <c r="AI6" s="66" t="s">
        <v>2295</v>
      </c>
      <c r="AJ6" s="521" t="s">
        <v>2301</v>
      </c>
      <c r="AK6" s="522"/>
      <c r="AL6" s="67" t="s">
        <v>158</v>
      </c>
      <c r="AN6" s="62" t="s">
        <v>577</v>
      </c>
      <c r="AO6" s="63" t="s">
        <v>578</v>
      </c>
      <c r="AP6" s="61" t="s">
        <v>579</v>
      </c>
      <c r="AU6" s="52" t="str">
        <f>IF(参照!A6="","",参照!A6)</f>
        <v/>
      </c>
      <c r="AV6" s="52" t="str">
        <f>IF(参照!B6="","",参照!B6)</f>
        <v/>
      </c>
      <c r="AW6" s="52" t="str">
        <f>IF(参照!C6="","",参照!C6)</f>
        <v/>
      </c>
      <c r="AX6" s="52" t="str">
        <f>IF(参照!D6="","",参照!D6)</f>
        <v>メニューC(残差)</v>
      </c>
      <c r="AY6" s="52">
        <f>IF(参照!E6="","",参照!E6)</f>
        <v>5.0500000000000002E-4</v>
      </c>
      <c r="AZ6" s="52" t="str">
        <f>IF(参照!F6="","",参照!F6)</f>
        <v>(株)Ｆ－Ｐｏｗｅｒ</v>
      </c>
      <c r="BA6" s="52" t="str">
        <f>IF(参照!G6="","",参照!G6)</f>
        <v>(株)Ｆ－Ｐｏｗｅｒ_メニューC(残差)</v>
      </c>
      <c r="BB6" s="52">
        <f t="shared" si="0"/>
        <v>0.505</v>
      </c>
      <c r="BD6" s="52" t="str">
        <f>IF(参照!L6="","",参照!L6)</f>
        <v>東京電力エナジーパートナー(株)</v>
      </c>
      <c r="BF6" s="49" t="s">
        <v>587</v>
      </c>
      <c r="BG6" s="54" t="s">
        <v>588</v>
      </c>
      <c r="BH6" s="28" t="s">
        <v>589</v>
      </c>
    </row>
    <row r="7" spans="1:60" ht="12.75" customHeight="1" thickTop="1">
      <c r="A7" s="1"/>
      <c r="B7" s="1"/>
      <c r="C7" s="518"/>
      <c r="D7" s="519"/>
      <c r="E7" s="519"/>
      <c r="F7" s="519"/>
      <c r="G7" s="520"/>
      <c r="H7" s="518"/>
      <c r="I7" s="520"/>
      <c r="J7" s="518"/>
      <c r="K7" s="520"/>
      <c r="L7" s="1"/>
      <c r="N7" s="68">
        <v>1</v>
      </c>
      <c r="O7" s="364" t="s">
        <v>168</v>
      </c>
      <c r="P7" s="364" t="s">
        <v>2056</v>
      </c>
      <c r="Q7" s="70">
        <f t="shared" ref="Q7:Q36" si="1">IF(O7="","",_xlfn.IFNA(VLOOKUP(O7&amp;"_"&amp;P7,$BA:$BB,2,FALSE),"該当する排出係数がありません"))</f>
        <v>0.311</v>
      </c>
      <c r="R7" s="71"/>
      <c r="S7" s="365">
        <v>5000</v>
      </c>
      <c r="T7" s="346">
        <f>係数１!D$49</f>
        <v>8640</v>
      </c>
      <c r="U7" s="73">
        <f>IF(OR(S7="",O7=""),"",S7/1000*T7*0.0258)</f>
        <v>1114.56</v>
      </c>
      <c r="V7" s="73">
        <f>IF(OR(S7="",O7=""),"",IF(R7="",S7*Q7,S7*R7))</f>
        <v>1555</v>
      </c>
      <c r="W7" s="74">
        <f t="array" aca="1" ref="W7" ca="1">IF(O7="","",IF(ISNUMBER(AA7),INDIRECT($BG$6&amp;AA7),IF(AA7="a",Q7,IF(AA7="b",INDIRECT($BG$6&amp;AB7),IF(AA7="c",R7,"")))))</f>
        <v>0.311</v>
      </c>
      <c r="X7" s="75"/>
      <c r="Y7" s="73">
        <f ca="1">IF(OR(S7="",O7=""),"",IF(X7="",S7*W7,S7*X7))</f>
        <v>1555</v>
      </c>
      <c r="Z7" s="76">
        <f t="shared" ref="Z7:Z36" ca="1" si="2">IF(O7="","",IF(COUNTIF(INDIRECT($BG$4&amp;":"&amp;$BG$4),O7),1,0))</f>
        <v>1</v>
      </c>
      <c r="AA7" s="76">
        <f ca="1">IF(O7="","",IF(OR(AE7="",AF7=""),"c",IFERROR(MATCH("*残差*",INDIRECT($BG$5&amp;AE7&amp;":"&amp;$BG$5&amp;AF7),0)+AE7-1,IF(AF7-AE7&gt;=1,"b","a"))))</f>
        <v>593</v>
      </c>
      <c r="AB7" s="76">
        <f ca="1">IF(O7="","",IF(OR(AE7="",AF7=""),"-",IFERROR(MATCH("*事業者全体*",INDIRECT($BG$5&amp;AE7&amp;":"&amp;$BG$5&amp;AF7),0)+AE7-1,"-")))</f>
        <v>594</v>
      </c>
      <c r="AC7" s="76">
        <f ca="1">IF(Z7=0,1,IF(R7="",0,1))</f>
        <v>0</v>
      </c>
      <c r="AD7" s="76">
        <f>IF(R7="",0,1)</f>
        <v>0</v>
      </c>
      <c r="AE7" s="76">
        <f t="shared" ref="AE7:AE36" si="3">_xlfn.IFNA(MATCH(O7,$AZ:$AZ,0),"")</f>
        <v>588</v>
      </c>
      <c r="AF7" s="77">
        <f t="shared" ref="AF7:AF36" si="4">IFERROR(IF(O7="","",AE7+COUNTIF($AZ:$AZ,O7)-1),"")</f>
        <v>594</v>
      </c>
      <c r="AH7" s="78">
        <v>1</v>
      </c>
      <c r="AI7" s="31"/>
      <c r="AJ7" s="523"/>
      <c r="AK7" s="524"/>
      <c r="AL7" s="34"/>
      <c r="AN7" s="72" t="str">
        <f>IF(AJ7="","",IF(AJ7=0,3600,係数１!D$49))</f>
        <v/>
      </c>
      <c r="AO7" s="73" t="str">
        <f>IF(OR(AL7="",AJ7="",AI7=""),"",AL7/1000*AN7*0.0258)</f>
        <v/>
      </c>
      <c r="AP7" s="273" t="str">
        <f>IF(OR(AL7="",AI7=""),"",AL7*AJ7)</f>
        <v/>
      </c>
      <c r="AU7" s="52" t="str">
        <f>IF(参照!A7="","",参照!A7)</f>
        <v/>
      </c>
      <c r="AV7" s="52" t="str">
        <f>IF(参照!B7="","",参照!B7)</f>
        <v/>
      </c>
      <c r="AW7" s="52" t="str">
        <f>IF(参照!C7="","",参照!C7)</f>
        <v/>
      </c>
      <c r="AX7" s="52" t="str">
        <f>IF(参照!D7="","",参照!D7)</f>
        <v>(参考値)事業者全体</v>
      </c>
      <c r="AY7" s="52">
        <f>IF(参照!E7="","",参照!E7)</f>
        <v>4.8099999999999998E-4</v>
      </c>
      <c r="AZ7" s="52" t="str">
        <f>IF(参照!F7="","",参照!F7)</f>
        <v>(株)Ｆ－Ｐｏｗｅｒ</v>
      </c>
      <c r="BA7" s="52" t="str">
        <f>IF(参照!G7="","",参照!G7)</f>
        <v>(株)Ｆ－Ｐｏｗｅｒ_(参考値)事業者全体</v>
      </c>
      <c r="BB7" s="52">
        <f t="shared" si="0"/>
        <v>0.48099999999999998</v>
      </c>
      <c r="BD7" s="52" t="str">
        <f>IF(参照!L7="","",参照!L7)</f>
        <v>中部電力ミライズ(株)</v>
      </c>
    </row>
    <row r="8" spans="1:60" ht="15" customHeight="1">
      <c r="A8" s="1"/>
      <c r="B8" s="1"/>
      <c r="C8" s="489" t="s">
        <v>22</v>
      </c>
      <c r="D8" s="490"/>
      <c r="E8" s="490"/>
      <c r="F8" s="490"/>
      <c r="G8" s="490"/>
      <c r="H8" s="490"/>
      <c r="I8" s="490"/>
      <c r="J8" s="490"/>
      <c r="K8" s="491"/>
      <c r="L8" s="1"/>
      <c r="N8" s="79">
        <v>2</v>
      </c>
      <c r="O8" s="69"/>
      <c r="P8" s="69"/>
      <c r="Q8" s="70" t="str">
        <f t="shared" si="1"/>
        <v/>
      </c>
      <c r="R8" s="80"/>
      <c r="S8" s="348"/>
      <c r="T8" s="346">
        <f>係数１!D$49</f>
        <v>8640</v>
      </c>
      <c r="U8" s="73" t="str">
        <f t="shared" ref="U8:U36" si="5">IF(OR(S8="",O8=""),"",S8/1000*T8*0.0258)</f>
        <v/>
      </c>
      <c r="V8" s="73" t="str">
        <f t="shared" ref="V8:V36" si="6">IF(OR(S8="",O8=""),"",IF(R8="",S8*Q8,S8*R8))</f>
        <v/>
      </c>
      <c r="W8" s="74" t="str">
        <f t="array" aca="1" ref="W8" ca="1">IF(O8="","",IF(ISNUMBER(AA8),INDIRECT($BG$6&amp;AA8),IF(AA8="a",Q8,IF(AA8="b",INDIRECT($BG$6&amp;AB8),IF(AA8="c",R8,"")))))</f>
        <v/>
      </c>
      <c r="X8" s="75"/>
      <c r="Y8" s="73" t="str">
        <f t="shared" ref="Y8:Y36" si="7">IF(OR(S8="",O8=""),"",IF(X8="",S8*W8,S8*X8))</f>
        <v/>
      </c>
      <c r="Z8" s="76" t="str">
        <f t="shared" ca="1" si="2"/>
        <v/>
      </c>
      <c r="AA8" s="76" t="str">
        <f t="shared" ref="AA8:AA36" ca="1" si="8">IF(O8="","",IF(OR(AE8="",AF8=""),"c",IFERROR(MATCH("*残差*",INDIRECT($BG$5&amp;AE8&amp;":"&amp;$BG$5&amp;AF8),0)+AE8-1,IF(AF8-AE8&gt;=1,"b","a"))))</f>
        <v/>
      </c>
      <c r="AB8" s="76" t="str">
        <f t="shared" ref="AB8:AB36" ca="1" si="9">IF(O8="","",IF(OR(AE8="",AF8=""),"-",IFERROR(MATCH("*事業者全体*",INDIRECT($BG$5&amp;AE8&amp;":"&amp;$BG$5&amp;AF8),0)+AE8-1,"-")))</f>
        <v/>
      </c>
      <c r="AC8" s="76">
        <f t="shared" ref="AC8:AC36" ca="1" si="10">IF(Z8=0,1,IF(R8="",0,1))</f>
        <v>0</v>
      </c>
      <c r="AD8" s="76">
        <f t="shared" ref="AD8:AD36" si="11">IF(R8="",0,1)</f>
        <v>0</v>
      </c>
      <c r="AE8" s="76" t="str">
        <f t="shared" si="3"/>
        <v/>
      </c>
      <c r="AF8" s="77" t="str">
        <f t="shared" si="4"/>
        <v/>
      </c>
      <c r="AH8" s="79">
        <v>2</v>
      </c>
      <c r="AI8" s="32"/>
      <c r="AJ8" s="506"/>
      <c r="AK8" s="507"/>
      <c r="AL8" s="35"/>
      <c r="AN8" s="72" t="str">
        <f>IF(AJ8="","",IF(AJ8=0,3600,係数１!D$49))</f>
        <v/>
      </c>
      <c r="AO8" s="73" t="str">
        <f t="shared" ref="AO8:AO11" si="12">IF(OR(AL8="",AJ8="",AI8=""),"",AL8/1000*AN8*0.0258)</f>
        <v/>
      </c>
      <c r="AP8" s="273" t="str">
        <f t="shared" ref="AP8:AP11" si="13">IF(OR(AL8="",AI8=""),"",AL8*AJ8)</f>
        <v/>
      </c>
      <c r="AU8" s="52" t="str">
        <f>IF(参照!A8="","",参照!A8)</f>
        <v>A0002</v>
      </c>
      <c r="AV8" s="52" t="str">
        <f>IF(参照!B8="","",参照!B8)</f>
        <v>イーレックス(株)</v>
      </c>
      <c r="AW8" s="52" t="str">
        <f>IF(参照!C8="","",参照!C8)</f>
        <v>0.000453※</v>
      </c>
      <c r="AX8" s="52" t="str">
        <f>IF(参照!D8="","",参照!D8)</f>
        <v/>
      </c>
      <c r="AY8" s="52">
        <f>IF(参照!E8="","",参照!E8)</f>
        <v>4.5300000000000001E-4</v>
      </c>
      <c r="AZ8" s="52" t="str">
        <f>IF(参照!F8="","",参照!F8)</f>
        <v>イーレックス(株)</v>
      </c>
      <c r="BA8" s="52" t="str">
        <f>IF(参照!G8="","",参照!G8)</f>
        <v>イーレックス(株)_</v>
      </c>
      <c r="BB8" s="52">
        <f t="shared" si="0"/>
        <v>0.45300000000000001</v>
      </c>
      <c r="BD8" s="52" t="str">
        <f>IF(参照!L8="","",参照!L8)</f>
        <v>北陸電力(株)</v>
      </c>
      <c r="BF8" s="53" t="s">
        <v>591</v>
      </c>
      <c r="BG8" s="81">
        <f>COUNTA(BD4:BD1128)-COUNTBLANK(BD4:BD1128)</f>
        <v>565</v>
      </c>
    </row>
    <row r="9" spans="1:60" ht="18.75" customHeight="1">
      <c r="A9" s="1"/>
      <c r="B9" s="1"/>
      <c r="C9" s="495" t="s">
        <v>25</v>
      </c>
      <c r="D9" s="456" t="s">
        <v>5</v>
      </c>
      <c r="E9" s="456"/>
      <c r="F9" s="456"/>
      <c r="G9" s="456"/>
      <c r="H9" s="82" t="s">
        <v>6</v>
      </c>
      <c r="I9" s="82" t="s">
        <v>21</v>
      </c>
      <c r="J9" s="83" t="s">
        <v>488</v>
      </c>
      <c r="K9" s="84" t="s">
        <v>498</v>
      </c>
      <c r="L9" s="1"/>
      <c r="N9" s="79">
        <v>3</v>
      </c>
      <c r="O9" s="69"/>
      <c r="P9" s="69"/>
      <c r="Q9" s="70" t="str">
        <f t="shared" si="1"/>
        <v/>
      </c>
      <c r="R9" s="80"/>
      <c r="S9" s="348"/>
      <c r="T9" s="346">
        <f>係数１!D$49</f>
        <v>8640</v>
      </c>
      <c r="U9" s="73" t="str">
        <f t="shared" si="5"/>
        <v/>
      </c>
      <c r="V9" s="73" t="str">
        <f t="shared" si="6"/>
        <v/>
      </c>
      <c r="W9" s="74" t="str">
        <f t="array" aca="1" ref="W9" ca="1">IF(O9="","",IF(ISNUMBER(AA9),INDIRECT($BG$6&amp;AA9),IF(AA9="a",Q9,IF(AA9="b",INDIRECT($BG$6&amp;AB9),IF(AA9="c",R9,"")))))</f>
        <v/>
      </c>
      <c r="X9" s="75"/>
      <c r="Y9" s="73" t="str">
        <f t="shared" si="7"/>
        <v/>
      </c>
      <c r="Z9" s="76" t="str">
        <f t="shared" ca="1" si="2"/>
        <v/>
      </c>
      <c r="AA9" s="76" t="str">
        <f t="shared" ca="1" si="8"/>
        <v/>
      </c>
      <c r="AB9" s="76" t="str">
        <f t="shared" ca="1" si="9"/>
        <v/>
      </c>
      <c r="AC9" s="76">
        <f t="shared" ca="1" si="10"/>
        <v>0</v>
      </c>
      <c r="AD9" s="76">
        <f t="shared" si="11"/>
        <v>0</v>
      </c>
      <c r="AE9" s="76" t="str">
        <f t="shared" si="3"/>
        <v/>
      </c>
      <c r="AF9" s="77" t="str">
        <f t="shared" si="4"/>
        <v/>
      </c>
      <c r="AH9" s="79">
        <v>3</v>
      </c>
      <c r="AI9" s="32"/>
      <c r="AJ9" s="506"/>
      <c r="AK9" s="507"/>
      <c r="AL9" s="35"/>
      <c r="AN9" s="72" t="str">
        <f>IF(AJ9="","",IF(AJ9=0,3600,係数１!D$49))</f>
        <v/>
      </c>
      <c r="AO9" s="73" t="str">
        <f t="shared" si="12"/>
        <v/>
      </c>
      <c r="AP9" s="273" t="str">
        <f t="shared" si="13"/>
        <v/>
      </c>
      <c r="AU9" s="52" t="str">
        <f>IF(参照!A9="","",参照!A9)</f>
        <v>A0003</v>
      </c>
      <c r="AV9" s="52" t="str">
        <f>IF(参照!B9="","",参照!B9)</f>
        <v>リエスパワー(株)</v>
      </c>
      <c r="AW9" s="52">
        <f>IF(参照!C9="","",参照!C9)</f>
        <v>3.68E-4</v>
      </c>
      <c r="AX9" s="52" t="str">
        <f>IF(参照!D9="","",参照!D9)</f>
        <v/>
      </c>
      <c r="AY9" s="52">
        <f>IF(参照!E9="","",参照!E9)</f>
        <v>0</v>
      </c>
      <c r="AZ9" s="52" t="str">
        <f>IF(参照!F9="","",参照!F9)</f>
        <v>リエスパワー(株)</v>
      </c>
      <c r="BA9" s="52" t="str">
        <f>IF(参照!G9="","",参照!G9)</f>
        <v>リエスパワー(株)_</v>
      </c>
      <c r="BB9" s="52">
        <f t="shared" si="0"/>
        <v>0</v>
      </c>
      <c r="BD9" s="52" t="str">
        <f>IF(参照!L9="","",参照!L9)</f>
        <v>関西電力(株)</v>
      </c>
    </row>
    <row r="10" spans="1:60" ht="12.75" customHeight="1">
      <c r="A10" s="1"/>
      <c r="B10" s="1"/>
      <c r="C10" s="496"/>
      <c r="D10" s="492" t="s">
        <v>52</v>
      </c>
      <c r="E10" s="493"/>
      <c r="F10" s="493"/>
      <c r="G10" s="494"/>
      <c r="H10" s="82" t="s">
        <v>26</v>
      </c>
      <c r="I10" s="361">
        <v>30</v>
      </c>
      <c r="J10" s="371">
        <f>IF($I10="","",$I10*係数１!$D$8*0.0258)</f>
        <v>25.851600000000001</v>
      </c>
      <c r="K10" s="371">
        <f>IF($I10="","",$I10*係数１!$D$8*係数１!$F$8*44/12)</f>
        <v>68.703800000000001</v>
      </c>
      <c r="L10" s="1"/>
      <c r="N10" s="79">
        <v>4</v>
      </c>
      <c r="O10" s="69"/>
      <c r="P10" s="69"/>
      <c r="Q10" s="70" t="str">
        <f t="shared" si="1"/>
        <v/>
      </c>
      <c r="R10" s="80"/>
      <c r="S10" s="348"/>
      <c r="T10" s="346">
        <f>係数１!D$49</f>
        <v>8640</v>
      </c>
      <c r="U10" s="73" t="str">
        <f t="shared" si="5"/>
        <v/>
      </c>
      <c r="V10" s="73" t="str">
        <f t="shared" si="6"/>
        <v/>
      </c>
      <c r="W10" s="74" t="str">
        <f t="array" aca="1" ref="W10" ca="1">IF(O10="","",IF(ISNUMBER(AA10),INDIRECT($BG$6&amp;AA10),IF(AA10="a",Q10,IF(AA10="b",INDIRECT($BG$6&amp;AB10),IF(AA10="c",R10,"")))))</f>
        <v/>
      </c>
      <c r="X10" s="75"/>
      <c r="Y10" s="73" t="str">
        <f t="shared" si="7"/>
        <v/>
      </c>
      <c r="Z10" s="76" t="str">
        <f t="shared" ca="1" si="2"/>
        <v/>
      </c>
      <c r="AA10" s="76" t="str">
        <f t="shared" ca="1" si="8"/>
        <v/>
      </c>
      <c r="AB10" s="76" t="str">
        <f t="shared" ca="1" si="9"/>
        <v/>
      </c>
      <c r="AC10" s="76">
        <f t="shared" ca="1" si="10"/>
        <v>0</v>
      </c>
      <c r="AD10" s="76">
        <f t="shared" si="11"/>
        <v>0</v>
      </c>
      <c r="AE10" s="76" t="str">
        <f t="shared" si="3"/>
        <v/>
      </c>
      <c r="AF10" s="77" t="str">
        <f t="shared" si="4"/>
        <v/>
      </c>
      <c r="AH10" s="79">
        <v>4</v>
      </c>
      <c r="AI10" s="32"/>
      <c r="AJ10" s="506"/>
      <c r="AK10" s="507"/>
      <c r="AL10" s="35"/>
      <c r="AN10" s="72" t="str">
        <f>IF(AJ10="","",IF(AJ10=0,3600,係数１!D$49))</f>
        <v/>
      </c>
      <c r="AO10" s="73" t="str">
        <f t="shared" si="12"/>
        <v/>
      </c>
      <c r="AP10" s="273" t="str">
        <f t="shared" si="13"/>
        <v/>
      </c>
      <c r="AU10" s="52" t="str">
        <f>IF(参照!A10="","",参照!A10)</f>
        <v>A0004</v>
      </c>
      <c r="AV10" s="52" t="str">
        <f>IF(参照!B10="","",参照!B10)</f>
        <v>エバーグリーン・リテイリング(株)</v>
      </c>
      <c r="AW10" s="52">
        <f>IF(参照!C10="","",参照!C10)</f>
        <v>5.4799999999999998E-4</v>
      </c>
      <c r="AX10" s="52" t="str">
        <f>IF(参照!D10="","",参照!D10)</f>
        <v>メニューA</v>
      </c>
      <c r="AY10" s="52">
        <f>IF(参照!E10="","",参照!E10)</f>
        <v>0</v>
      </c>
      <c r="AZ10" s="52" t="str">
        <f>IF(参照!F10="","",参照!F10)</f>
        <v>エバーグリーン・リテイリング(株)</v>
      </c>
      <c r="BA10" s="52" t="str">
        <f>IF(参照!G10="","",参照!G10)</f>
        <v>エバーグリーン・リテイリング(株)_メニューA</v>
      </c>
      <c r="BB10" s="52">
        <f t="shared" si="0"/>
        <v>0</v>
      </c>
      <c r="BD10" s="52" t="str">
        <f>IF(参照!L10="","",参照!L10)</f>
        <v>中国電力(株)</v>
      </c>
    </row>
    <row r="11" spans="1:60" ht="12.75" customHeight="1" thickBot="1">
      <c r="A11" s="1"/>
      <c r="B11" s="1"/>
      <c r="C11" s="496"/>
      <c r="D11" s="456" t="s">
        <v>7</v>
      </c>
      <c r="E11" s="456"/>
      <c r="F11" s="456"/>
      <c r="G11" s="456"/>
      <c r="H11" s="82" t="s">
        <v>26</v>
      </c>
      <c r="I11" s="361">
        <v>0</v>
      </c>
      <c r="J11" s="371">
        <f>IF($I11="","",$I11*係数１!$D$11*0.0258)</f>
        <v>0</v>
      </c>
      <c r="K11" s="371">
        <f>IF($I11="","",$I11*係数１!$D$11*係数１!$F$11*44/12)</f>
        <v>0</v>
      </c>
      <c r="L11" s="1"/>
      <c r="N11" s="79">
        <v>5</v>
      </c>
      <c r="O11" s="69"/>
      <c r="P11" s="69"/>
      <c r="Q11" s="70" t="str">
        <f t="shared" si="1"/>
        <v/>
      </c>
      <c r="R11" s="80"/>
      <c r="S11" s="348"/>
      <c r="T11" s="346">
        <f>係数１!D$49</f>
        <v>8640</v>
      </c>
      <c r="U11" s="73" t="str">
        <f t="shared" si="5"/>
        <v/>
      </c>
      <c r="V11" s="73" t="str">
        <f t="shared" si="6"/>
        <v/>
      </c>
      <c r="W11" s="74" t="str">
        <f t="array" aca="1" ref="W11" ca="1">IF(O11="","",IF(ISNUMBER(AA11),INDIRECT($BG$6&amp;AA11),IF(AA11="a",Q11,IF(AA11="b",INDIRECT($BG$6&amp;AB11),IF(AA11="c",R11,"")))))</f>
        <v/>
      </c>
      <c r="X11" s="75"/>
      <c r="Y11" s="73" t="str">
        <f t="shared" si="7"/>
        <v/>
      </c>
      <c r="Z11" s="76" t="str">
        <f t="shared" ca="1" si="2"/>
        <v/>
      </c>
      <c r="AA11" s="76" t="str">
        <f t="shared" ca="1" si="8"/>
        <v/>
      </c>
      <c r="AB11" s="76" t="str">
        <f t="shared" ca="1" si="9"/>
        <v/>
      </c>
      <c r="AC11" s="76">
        <f t="shared" ca="1" si="10"/>
        <v>0</v>
      </c>
      <c r="AD11" s="76">
        <f t="shared" si="11"/>
        <v>0</v>
      </c>
      <c r="AE11" s="76" t="str">
        <f t="shared" si="3"/>
        <v/>
      </c>
      <c r="AF11" s="77" t="str">
        <f t="shared" si="4"/>
        <v/>
      </c>
      <c r="AH11" s="85">
        <v>5</v>
      </c>
      <c r="AI11" s="33"/>
      <c r="AJ11" s="508"/>
      <c r="AK11" s="509"/>
      <c r="AL11" s="29"/>
      <c r="AN11" s="72" t="str">
        <f>IF(AJ11="","",IF(AJ11=0,3600,係数１!D$49))</f>
        <v/>
      </c>
      <c r="AO11" s="73" t="str">
        <f t="shared" si="12"/>
        <v/>
      </c>
      <c r="AP11" s="273" t="str">
        <f t="shared" si="13"/>
        <v/>
      </c>
      <c r="AU11" s="52" t="str">
        <f>IF(参照!A11="","",参照!A11)</f>
        <v/>
      </c>
      <c r="AV11" s="52" t="str">
        <f>IF(参照!B11="","",参照!B11)</f>
        <v/>
      </c>
      <c r="AW11" s="52" t="str">
        <f>IF(参照!C11="","",参照!C11)</f>
        <v/>
      </c>
      <c r="AX11" s="52" t="str">
        <f>IF(参照!D11="","",参照!D11)</f>
        <v>メニューB(残差)</v>
      </c>
      <c r="AY11" s="52">
        <f>IF(参照!E11="","",参照!E11)</f>
        <v>4.9200000000000003E-4</v>
      </c>
      <c r="AZ11" s="52" t="str">
        <f>IF(参照!F11="","",参照!F11)</f>
        <v>エバーグリーン・リテイリング(株)</v>
      </c>
      <c r="BA11" s="52" t="str">
        <f>IF(参照!G11="","",参照!G11)</f>
        <v>エバーグリーン・リテイリング(株)_メニューB(残差)</v>
      </c>
      <c r="BB11" s="52">
        <f t="shared" si="0"/>
        <v>0.49200000000000005</v>
      </c>
      <c r="BD11" s="52" t="str">
        <f>IF(参照!L11="","",参照!L11)</f>
        <v>四国電力(株)</v>
      </c>
    </row>
    <row r="12" spans="1:60" ht="12.75" customHeight="1" thickTop="1" thickBot="1">
      <c r="A12" s="1"/>
      <c r="B12" s="1"/>
      <c r="C12" s="496"/>
      <c r="D12" s="499" t="s">
        <v>8</v>
      </c>
      <c r="E12" s="473"/>
      <c r="F12" s="473"/>
      <c r="G12" s="474"/>
      <c r="H12" s="82" t="s">
        <v>26</v>
      </c>
      <c r="I12" s="361">
        <v>0</v>
      </c>
      <c r="J12" s="371">
        <f>IF($I12="","",$I12*係数１!$D$12*0.0258)</f>
        <v>0</v>
      </c>
      <c r="K12" s="371">
        <f>IF($I12="","",$I12*係数１!$D$12*係数１!$F$12*44/12)</f>
        <v>0</v>
      </c>
      <c r="L12" s="1"/>
      <c r="N12" s="79">
        <v>6</v>
      </c>
      <c r="O12" s="69"/>
      <c r="P12" s="69"/>
      <c r="Q12" s="70" t="str">
        <f t="shared" si="1"/>
        <v/>
      </c>
      <c r="R12" s="80"/>
      <c r="S12" s="348"/>
      <c r="T12" s="346">
        <f>係数１!D$49</f>
        <v>8640</v>
      </c>
      <c r="U12" s="73" t="str">
        <f t="shared" si="5"/>
        <v/>
      </c>
      <c r="V12" s="73" t="str">
        <f t="shared" si="6"/>
        <v/>
      </c>
      <c r="W12" s="74" t="str">
        <f t="array" aca="1" ref="W12" ca="1">IF(O12="","",IF(ISNUMBER(AA12),INDIRECT($BG$6&amp;AA12),IF(AA12="a",Q12,IF(AA12="b",INDIRECT($BG$6&amp;AB12),IF(AA12="c",R12,"")))))</f>
        <v/>
      </c>
      <c r="X12" s="75"/>
      <c r="Y12" s="73" t="str">
        <f t="shared" si="7"/>
        <v/>
      </c>
      <c r="Z12" s="76" t="str">
        <f t="shared" ca="1" si="2"/>
        <v/>
      </c>
      <c r="AA12" s="76" t="str">
        <f t="shared" ca="1" si="8"/>
        <v/>
      </c>
      <c r="AB12" s="76" t="str">
        <f t="shared" ca="1" si="9"/>
        <v/>
      </c>
      <c r="AC12" s="76">
        <f t="shared" ca="1" si="10"/>
        <v>0</v>
      </c>
      <c r="AD12" s="76">
        <f t="shared" si="11"/>
        <v>0</v>
      </c>
      <c r="AE12" s="76" t="str">
        <f t="shared" si="3"/>
        <v/>
      </c>
      <c r="AF12" s="77" t="str">
        <f t="shared" si="4"/>
        <v/>
      </c>
      <c r="AH12" s="510" t="s">
        <v>67</v>
      </c>
      <c r="AI12" s="511"/>
      <c r="AJ12" s="511"/>
      <c r="AK12" s="511"/>
      <c r="AL12" s="86">
        <f>SUM(AL7:AL11)</f>
        <v>0</v>
      </c>
      <c r="AN12" s="87"/>
      <c r="AO12" s="88">
        <f>SUM(AO7:AO11)</f>
        <v>0</v>
      </c>
      <c r="AP12" s="86">
        <f>SUM(AP7:AP11)</f>
        <v>0</v>
      </c>
      <c r="AU12" s="52" t="str">
        <f>IF(参照!A12="","",参照!A12)</f>
        <v/>
      </c>
      <c r="AV12" s="52" t="str">
        <f>IF(参照!B12="","",参照!B12)</f>
        <v/>
      </c>
      <c r="AW12" s="52" t="str">
        <f>IF(参照!C12="","",参照!C12)</f>
        <v/>
      </c>
      <c r="AX12" s="52" t="str">
        <f>IF(参照!D12="","",参照!D12)</f>
        <v>(参考値)事業者全体</v>
      </c>
      <c r="AY12" s="52">
        <f>IF(参照!E12="","",参照!E12)</f>
        <v>4.28E-4</v>
      </c>
      <c r="AZ12" s="52" t="str">
        <f>IF(参照!F12="","",参照!F12)</f>
        <v>エバーグリーン・リテイリング(株)</v>
      </c>
      <c r="BA12" s="52" t="str">
        <f>IF(参照!G12="","",参照!G12)</f>
        <v>エバーグリーン・リテイリング(株)_(参考値)事業者全体</v>
      </c>
      <c r="BB12" s="52">
        <f t="shared" si="0"/>
        <v>0.42799999999999999</v>
      </c>
      <c r="BD12" s="52" t="str">
        <f>IF(参照!L12="","",参照!L12)</f>
        <v>九州電力(株)</v>
      </c>
    </row>
    <row r="13" spans="1:60" ht="12.75" customHeight="1">
      <c r="A13" s="1"/>
      <c r="B13" s="1"/>
      <c r="C13" s="496"/>
      <c r="D13" s="456" t="s">
        <v>9</v>
      </c>
      <c r="E13" s="456"/>
      <c r="F13" s="456"/>
      <c r="G13" s="456"/>
      <c r="H13" s="82" t="s">
        <v>26</v>
      </c>
      <c r="I13" s="361">
        <v>50</v>
      </c>
      <c r="J13" s="371">
        <f>IF($I13="","",$I13*係数１!$D$13*0.0258)</f>
        <v>50.180999999999997</v>
      </c>
      <c r="K13" s="371">
        <f>IF($I13="","",$I13*係数１!$D$13*係数１!$F$13*44/12)</f>
        <v>137.64116666666666</v>
      </c>
      <c r="L13" s="1"/>
      <c r="N13" s="79">
        <v>7</v>
      </c>
      <c r="O13" s="69"/>
      <c r="P13" s="69"/>
      <c r="Q13" s="70" t="str">
        <f t="shared" si="1"/>
        <v/>
      </c>
      <c r="R13" s="80"/>
      <c r="S13" s="348"/>
      <c r="T13" s="346">
        <f>係数１!D$49</f>
        <v>8640</v>
      </c>
      <c r="U13" s="73" t="str">
        <f t="shared" si="5"/>
        <v/>
      </c>
      <c r="V13" s="73" t="str">
        <f t="shared" si="6"/>
        <v/>
      </c>
      <c r="W13" s="74" t="str">
        <f t="array" aca="1" ref="W13" ca="1">IF(O13="","",IF(ISNUMBER(AA13),INDIRECT($BG$6&amp;AA13),IF(AA13="a",Q13,IF(AA13="b",INDIRECT($BG$6&amp;AB13),IF(AA13="c",R13,"")))))</f>
        <v/>
      </c>
      <c r="X13" s="75"/>
      <c r="Y13" s="73" t="str">
        <f t="shared" si="7"/>
        <v/>
      </c>
      <c r="Z13" s="76" t="str">
        <f t="shared" ca="1" si="2"/>
        <v/>
      </c>
      <c r="AA13" s="76" t="str">
        <f t="shared" ca="1" si="8"/>
        <v/>
      </c>
      <c r="AB13" s="76" t="str">
        <f t="shared" ca="1" si="9"/>
        <v/>
      </c>
      <c r="AC13" s="76">
        <f t="shared" ca="1" si="10"/>
        <v>0</v>
      </c>
      <c r="AD13" s="76">
        <f t="shared" si="11"/>
        <v>0</v>
      </c>
      <c r="AE13" s="76" t="str">
        <f t="shared" si="3"/>
        <v/>
      </c>
      <c r="AF13" s="77" t="str">
        <f t="shared" si="4"/>
        <v/>
      </c>
      <c r="AU13" s="52" t="str">
        <f>IF(参照!A13="","",参照!A13)</f>
        <v>A0006</v>
      </c>
      <c r="AV13" s="52" t="str">
        <f>IF(参照!B13="","",参照!B13)</f>
        <v>エバーグリーン・マーケティング(株)</v>
      </c>
      <c r="AW13" s="52">
        <f>IF(参照!C13="","",参照!C13)</f>
        <v>5.3499999999999999E-4</v>
      </c>
      <c r="AX13" s="52" t="str">
        <f>IF(参照!D13="","",参照!D13)</f>
        <v>メニューA</v>
      </c>
      <c r="AY13" s="52">
        <f>IF(参照!E13="","",参照!E13)</f>
        <v>0</v>
      </c>
      <c r="AZ13" s="52" t="str">
        <f>IF(参照!F13="","",参照!F13)</f>
        <v>エバーグリーン・マーケティング(株)</v>
      </c>
      <c r="BA13" s="52" t="str">
        <f>IF(参照!G13="","",参照!G13)</f>
        <v>エバーグリーン・マーケティング(株)_メニューA</v>
      </c>
      <c r="BB13" s="52">
        <f t="shared" si="0"/>
        <v>0</v>
      </c>
      <c r="BD13" s="52" t="str">
        <f>IF(参照!L13="","",参照!L13)</f>
        <v>沖縄電力(株)</v>
      </c>
    </row>
    <row r="14" spans="1:60" ht="12.75" customHeight="1">
      <c r="A14" s="1"/>
      <c r="B14" s="1"/>
      <c r="C14" s="496"/>
      <c r="D14" s="492" t="s">
        <v>53</v>
      </c>
      <c r="E14" s="493"/>
      <c r="F14" s="493"/>
      <c r="G14" s="494"/>
      <c r="H14" s="20" t="s">
        <v>33</v>
      </c>
      <c r="I14" s="361">
        <v>0</v>
      </c>
      <c r="J14" s="371">
        <f>IF($I14="","",$I14*係数１!$D$18*0.0258)</f>
        <v>0</v>
      </c>
      <c r="K14" s="371">
        <f>IF($I14="","",$I14*係数１!$D$18*係数１!$F$18*44/12)</f>
        <v>0</v>
      </c>
      <c r="L14" s="1"/>
      <c r="N14" s="79">
        <v>8</v>
      </c>
      <c r="O14" s="69"/>
      <c r="P14" s="69"/>
      <c r="Q14" s="70" t="str">
        <f t="shared" si="1"/>
        <v/>
      </c>
      <c r="R14" s="80"/>
      <c r="S14" s="348"/>
      <c r="T14" s="346">
        <f>係数１!D$49</f>
        <v>8640</v>
      </c>
      <c r="U14" s="73" t="str">
        <f t="shared" si="5"/>
        <v/>
      </c>
      <c r="V14" s="73" t="str">
        <f t="shared" si="6"/>
        <v/>
      </c>
      <c r="W14" s="74" t="str">
        <f t="array" aca="1" ref="W14" ca="1">IF(O14="","",IF(ISNUMBER(AA14),INDIRECT($BG$6&amp;AA14),IF(AA14="a",Q14,IF(AA14="b",INDIRECT($BG$6&amp;AB14),IF(AA14="c",R14,"")))))</f>
        <v/>
      </c>
      <c r="X14" s="75"/>
      <c r="Y14" s="73" t="str">
        <f t="shared" si="7"/>
        <v/>
      </c>
      <c r="Z14" s="76" t="str">
        <f t="shared" ca="1" si="2"/>
        <v/>
      </c>
      <c r="AA14" s="76" t="str">
        <f t="shared" ca="1" si="8"/>
        <v/>
      </c>
      <c r="AB14" s="76" t="str">
        <f t="shared" ca="1" si="9"/>
        <v/>
      </c>
      <c r="AC14" s="76">
        <f t="shared" ca="1" si="10"/>
        <v>0</v>
      </c>
      <c r="AD14" s="76">
        <f t="shared" si="11"/>
        <v>0</v>
      </c>
      <c r="AE14" s="76" t="str">
        <f t="shared" si="3"/>
        <v/>
      </c>
      <c r="AF14" s="77" t="str">
        <f t="shared" si="4"/>
        <v/>
      </c>
      <c r="AU14" s="52" t="str">
        <f>IF(参照!A14="","",参照!A14)</f>
        <v/>
      </c>
      <c r="AV14" s="52" t="str">
        <f>IF(参照!B14="","",参照!B14)</f>
        <v/>
      </c>
      <c r="AW14" s="52" t="str">
        <f>IF(参照!C14="","",参照!C14)</f>
        <v/>
      </c>
      <c r="AX14" s="52" t="str">
        <f>IF(参照!D14="","",参照!D14)</f>
        <v>メニューB</v>
      </c>
      <c r="AY14" s="52">
        <f>IF(参照!E14="","",参照!E14)</f>
        <v>0</v>
      </c>
      <c r="AZ14" s="52" t="str">
        <f>IF(参照!F14="","",参照!F14)</f>
        <v>エバーグリーン・マーケティング(株)</v>
      </c>
      <c r="BA14" s="52" t="str">
        <f>IF(参照!G14="","",参照!G14)</f>
        <v>エバーグリーン・マーケティング(株)_メニューB</v>
      </c>
      <c r="BB14" s="52">
        <f t="shared" si="0"/>
        <v>0</v>
      </c>
      <c r="BD14" s="52" t="str">
        <f>IF(参照!L14="","",参照!L14)</f>
        <v>(株)ａｆｔｅｒＦＩＴ</v>
      </c>
    </row>
    <row r="15" spans="1:60" ht="12.75" customHeight="1" thickBot="1">
      <c r="A15" s="1"/>
      <c r="B15" s="1"/>
      <c r="C15" s="496"/>
      <c r="D15" s="492" t="s">
        <v>54</v>
      </c>
      <c r="E15" s="493"/>
      <c r="F15" s="493"/>
      <c r="G15" s="494"/>
      <c r="H15" s="20" t="s">
        <v>33</v>
      </c>
      <c r="I15" s="361">
        <v>0</v>
      </c>
      <c r="J15" s="371">
        <f>IF($I15="","",$I15*係数１!$D$20*0.0258)</f>
        <v>0</v>
      </c>
      <c r="K15" s="371">
        <f>IF($I15="","",$I15*係数１!$D$20*係数１!$F$20*44/12)</f>
        <v>0</v>
      </c>
      <c r="L15" s="1"/>
      <c r="N15" s="79">
        <v>9</v>
      </c>
      <c r="O15" s="69"/>
      <c r="P15" s="69"/>
      <c r="Q15" s="70" t="str">
        <f t="shared" si="1"/>
        <v/>
      </c>
      <c r="R15" s="80"/>
      <c r="S15" s="348"/>
      <c r="T15" s="346">
        <f>係数１!D$49</f>
        <v>8640</v>
      </c>
      <c r="U15" s="73" t="str">
        <f t="shared" si="5"/>
        <v/>
      </c>
      <c r="V15" s="73" t="str">
        <f t="shared" si="6"/>
        <v/>
      </c>
      <c r="W15" s="74" t="str">
        <f t="array" aca="1" ref="W15" ca="1">IF(O15="","",IF(ISNUMBER(AA15),INDIRECT($BG$6&amp;AA15),IF(AA15="a",Q15,IF(AA15="b",INDIRECT($BG$6&amp;AB15),IF(AA15="c",R15,"")))))</f>
        <v/>
      </c>
      <c r="X15" s="75"/>
      <c r="Y15" s="73" t="str">
        <f t="shared" si="7"/>
        <v/>
      </c>
      <c r="Z15" s="76" t="str">
        <f t="shared" ca="1" si="2"/>
        <v/>
      </c>
      <c r="AA15" s="76" t="str">
        <f t="shared" ca="1" si="8"/>
        <v/>
      </c>
      <c r="AB15" s="76" t="str">
        <f t="shared" ca="1" si="9"/>
        <v/>
      </c>
      <c r="AC15" s="76">
        <f t="shared" ca="1" si="10"/>
        <v>0</v>
      </c>
      <c r="AD15" s="76">
        <f t="shared" si="11"/>
        <v>0</v>
      </c>
      <c r="AE15" s="76" t="str">
        <f t="shared" si="3"/>
        <v/>
      </c>
      <c r="AF15" s="77" t="str">
        <f t="shared" si="4"/>
        <v/>
      </c>
      <c r="AH15" s="38" t="s">
        <v>508</v>
      </c>
      <c r="AU15" s="52" t="str">
        <f>IF(参照!A15="","",参照!A15)</f>
        <v/>
      </c>
      <c r="AV15" s="52" t="str">
        <f>IF(参照!B15="","",参照!B15)</f>
        <v/>
      </c>
      <c r="AW15" s="52" t="str">
        <f>IF(参照!C15="","",参照!C15)</f>
        <v/>
      </c>
      <c r="AX15" s="52" t="str">
        <f>IF(参照!D15="","",参照!D15)</f>
        <v>メニューC(残差)</v>
      </c>
      <c r="AY15" s="52">
        <f>IF(参照!E15="","",参照!E15)</f>
        <v>5.1800000000000001E-4</v>
      </c>
      <c r="AZ15" s="52" t="str">
        <f>IF(参照!F15="","",参照!F15)</f>
        <v>エバーグリーン・マーケティング(株)</v>
      </c>
      <c r="BA15" s="52" t="str">
        <f>IF(参照!G15="","",参照!G15)</f>
        <v>エバーグリーン・マーケティング(株)_メニューC(残差)</v>
      </c>
      <c r="BB15" s="52">
        <f t="shared" si="0"/>
        <v>0.51800000000000002</v>
      </c>
      <c r="BD15" s="52" t="str">
        <f>IF(参照!L15="","",参照!L15)</f>
        <v>Ａｐａｍａｎ　Ｅｎｅｒｇｙ(株)</v>
      </c>
    </row>
    <row r="16" spans="1:60" ht="12.75" customHeight="1" thickBot="1">
      <c r="A16" s="1"/>
      <c r="B16" s="1"/>
      <c r="C16" s="496"/>
      <c r="D16" s="499" t="s">
        <v>55</v>
      </c>
      <c r="E16" s="473"/>
      <c r="F16" s="473"/>
      <c r="G16" s="474"/>
      <c r="H16" s="82" t="s">
        <v>18</v>
      </c>
      <c r="I16" s="361">
        <v>150</v>
      </c>
      <c r="J16" s="371">
        <f>IF($I16="","",$I16*係数１!$D$30*0.0258)</f>
        <v>174.15</v>
      </c>
      <c r="K16" s="371">
        <f>IF($I16="","",$I16*係数１!$D$30*係数１!$F$30)</f>
        <v>343.57499999999999</v>
      </c>
      <c r="L16" s="1"/>
      <c r="N16" s="79">
        <v>10</v>
      </c>
      <c r="O16" s="69"/>
      <c r="P16" s="69"/>
      <c r="Q16" s="70" t="str">
        <f t="shared" si="1"/>
        <v/>
      </c>
      <c r="R16" s="80"/>
      <c r="S16" s="348"/>
      <c r="T16" s="346">
        <f>係数１!D$49</f>
        <v>8640</v>
      </c>
      <c r="U16" s="73" t="str">
        <f t="shared" si="5"/>
        <v/>
      </c>
      <c r="V16" s="73" t="str">
        <f t="shared" si="6"/>
        <v/>
      </c>
      <c r="W16" s="74" t="str">
        <f t="array" aca="1" ref="W16" ca="1">IF(O16="","",IF(ISNUMBER(AA16),INDIRECT($BG$6&amp;AA16),IF(AA16="a",Q16,IF(AA16="b",INDIRECT($BG$6&amp;AB16),IF(AA16="c",R16,"")))))</f>
        <v/>
      </c>
      <c r="X16" s="75"/>
      <c r="Y16" s="73" t="str">
        <f t="shared" si="7"/>
        <v/>
      </c>
      <c r="Z16" s="76" t="str">
        <f t="shared" ca="1" si="2"/>
        <v/>
      </c>
      <c r="AA16" s="76" t="str">
        <f t="shared" ca="1" si="8"/>
        <v/>
      </c>
      <c r="AB16" s="76" t="str">
        <f t="shared" ca="1" si="9"/>
        <v/>
      </c>
      <c r="AC16" s="76">
        <f t="shared" ca="1" si="10"/>
        <v>0</v>
      </c>
      <c r="AD16" s="76">
        <f t="shared" si="11"/>
        <v>0</v>
      </c>
      <c r="AE16" s="76" t="str">
        <f t="shared" si="3"/>
        <v/>
      </c>
      <c r="AF16" s="77" t="str">
        <f t="shared" si="4"/>
        <v/>
      </c>
      <c r="AH16" s="89"/>
      <c r="AI16" s="90" t="s">
        <v>507</v>
      </c>
      <c r="AJ16" s="525" t="s">
        <v>504</v>
      </c>
      <c r="AK16" s="526"/>
      <c r="AL16" s="66" t="s">
        <v>592</v>
      </c>
      <c r="AM16" s="91" t="s">
        <v>593</v>
      </c>
      <c r="AN16" s="92" t="s">
        <v>594</v>
      </c>
      <c r="AO16" s="59" t="s">
        <v>595</v>
      </c>
      <c r="AP16" s="93" t="s">
        <v>596</v>
      </c>
      <c r="AQ16" s="59" t="s">
        <v>597</v>
      </c>
      <c r="AR16" s="66" t="s">
        <v>598</v>
      </c>
      <c r="AU16" s="52" t="str">
        <f>IF(参照!A16="","",参照!A16)</f>
        <v/>
      </c>
      <c r="AV16" s="52" t="str">
        <f>IF(参照!B16="","",参照!B16)</f>
        <v/>
      </c>
      <c r="AW16" s="52" t="str">
        <f>IF(参照!C16="","",参照!C16)</f>
        <v/>
      </c>
      <c r="AX16" s="52" t="str">
        <f>IF(参照!D16="","",参照!D16)</f>
        <v>(参考値)事業者全体</v>
      </c>
      <c r="AY16" s="52">
        <f>IF(参照!E16="","",参照!E16)</f>
        <v>5.4800000000000009E-4</v>
      </c>
      <c r="AZ16" s="52" t="str">
        <f>IF(参照!F16="","",参照!F16)</f>
        <v>エバーグリーン・マーケティング(株)</v>
      </c>
      <c r="BA16" s="52" t="str">
        <f>IF(参照!G16="","",参照!G16)</f>
        <v>エバーグリーン・マーケティング(株)_(参考値)事業者全体</v>
      </c>
      <c r="BB16" s="52">
        <f t="shared" si="0"/>
        <v>0.54800000000000004</v>
      </c>
      <c r="BD16" s="52" t="str">
        <f>IF(参照!L16="","",参照!L16)</f>
        <v>ａｕエネルギー＆ライフ(株)(旧：ＫＤＤＩ(株))</v>
      </c>
    </row>
    <row r="17" spans="1:56" ht="12.75" customHeight="1" thickTop="1">
      <c r="A17" s="1"/>
      <c r="B17" s="1"/>
      <c r="C17" s="496"/>
      <c r="D17" s="456" t="s">
        <v>10</v>
      </c>
      <c r="E17" s="456"/>
      <c r="F17" s="456"/>
      <c r="G17" s="456"/>
      <c r="H17" s="82" t="s">
        <v>27</v>
      </c>
      <c r="I17" s="361">
        <v>0</v>
      </c>
      <c r="J17" s="371">
        <f>IF($I17="","",$I17*係数１!$D$43*0.0258)</f>
        <v>0</v>
      </c>
      <c r="K17" s="371">
        <f>IF($I17="","",$I17*係数１!$F$43)</f>
        <v>0</v>
      </c>
      <c r="L17" s="1"/>
      <c r="N17" s="79">
        <v>11</v>
      </c>
      <c r="O17" s="69"/>
      <c r="P17" s="69"/>
      <c r="Q17" s="70" t="str">
        <f t="shared" si="1"/>
        <v/>
      </c>
      <c r="R17" s="80"/>
      <c r="S17" s="348"/>
      <c r="T17" s="346">
        <f>係数１!D$49</f>
        <v>8640</v>
      </c>
      <c r="U17" s="73" t="str">
        <f t="shared" si="5"/>
        <v/>
      </c>
      <c r="V17" s="73" t="str">
        <f t="shared" si="6"/>
        <v/>
      </c>
      <c r="W17" s="74" t="str">
        <f t="array" aca="1" ref="W17" ca="1">IF(O17="","",IF(ISNUMBER(AA17),INDIRECT($BG$6&amp;AA17),IF(AA17="a",Q17,IF(AA17="b",INDIRECT($BG$6&amp;AB17),IF(AA17="c",R17,"")))))</f>
        <v/>
      </c>
      <c r="X17" s="75"/>
      <c r="Y17" s="73" t="str">
        <f t="shared" si="7"/>
        <v/>
      </c>
      <c r="Z17" s="76" t="str">
        <f t="shared" ca="1" si="2"/>
        <v/>
      </c>
      <c r="AA17" s="76" t="str">
        <f t="shared" ca="1" si="8"/>
        <v/>
      </c>
      <c r="AB17" s="76" t="str">
        <f t="shared" ca="1" si="9"/>
        <v/>
      </c>
      <c r="AC17" s="76">
        <f t="shared" ca="1" si="10"/>
        <v>0</v>
      </c>
      <c r="AD17" s="76">
        <f t="shared" si="11"/>
        <v>0</v>
      </c>
      <c r="AE17" s="76" t="str">
        <f t="shared" si="3"/>
        <v/>
      </c>
      <c r="AF17" s="77" t="str">
        <f t="shared" si="4"/>
        <v/>
      </c>
      <c r="AH17" s="527" t="s">
        <v>505</v>
      </c>
      <c r="AI17" s="94" t="s">
        <v>599</v>
      </c>
      <c r="AJ17" s="366">
        <v>0</v>
      </c>
      <c r="AK17" s="272" t="s">
        <v>2319</v>
      </c>
      <c r="AL17" s="374">
        <f>IF(AJ17="","",AJ17*AN17*0.0258)</f>
        <v>0</v>
      </c>
      <c r="AM17" s="375">
        <f>IF(AJ17="","",AJ17*AN17*AO17*44/12)</f>
        <v>0</v>
      </c>
      <c r="AN17" s="98">
        <f>係数１!D55</f>
        <v>13.6</v>
      </c>
      <c r="AO17" s="99">
        <f>係数１!F55</f>
        <v>0</v>
      </c>
      <c r="AP17" s="99" t="str">
        <f>係数１!G55</f>
        <v>ｔ－C/GJ</v>
      </c>
      <c r="AQ17" s="100">
        <v>0.8</v>
      </c>
      <c r="AR17" s="101">
        <f>IF(AJ17="","",AL17*AQ17)</f>
        <v>0</v>
      </c>
      <c r="AU17" s="52" t="str">
        <f>IF(参照!A17="","",参照!A17)</f>
        <v>A0007</v>
      </c>
      <c r="AV17" s="52" t="str">
        <f>IF(参照!B17="","",参照!B17)</f>
        <v>(株)ＳＥウイングズ</v>
      </c>
      <c r="AW17" s="52">
        <f>IF(参照!C17="","",参照!C17)</f>
        <v>2.6200000000000003E-4</v>
      </c>
      <c r="AX17" s="52" t="str">
        <f>IF(参照!D17="","",参照!D17)</f>
        <v/>
      </c>
      <c r="AY17" s="52">
        <f>IF(参照!E17="","",参照!E17)</f>
        <v>4.0099999999999999E-4</v>
      </c>
      <c r="AZ17" s="52" t="str">
        <f>IF(参照!F17="","",参照!F17)</f>
        <v>(株)ＳＥウイングズ</v>
      </c>
      <c r="BA17" s="52" t="str">
        <f>IF(参照!G17="","",参照!G17)</f>
        <v>(株)ＳＥウイングズ_</v>
      </c>
      <c r="BB17" s="52">
        <f t="shared" si="0"/>
        <v>0.40099999999999997</v>
      </c>
      <c r="BD17" s="52" t="str">
        <f>IF(参照!L17="","",参照!L17)</f>
        <v>Ｃａｓｔｌｅｔｏｎ　Ｃｏｍｍｏｄｉｔｉｅｓ　Ｊａｐａｎ合同会社</v>
      </c>
    </row>
    <row r="18" spans="1:56" ht="12.75" customHeight="1">
      <c r="A18" s="1"/>
      <c r="B18" s="1"/>
      <c r="C18" s="496"/>
      <c r="D18" s="492" t="s">
        <v>134</v>
      </c>
      <c r="E18" s="493"/>
      <c r="F18" s="493"/>
      <c r="G18" s="494"/>
      <c r="H18" s="102" t="s">
        <v>27</v>
      </c>
      <c r="I18" s="362">
        <v>0</v>
      </c>
      <c r="J18" s="371">
        <f>IF($I18="","",$I18*係数１!$D$44*0.0258)</f>
        <v>0</v>
      </c>
      <c r="K18" s="371">
        <f>IF($I18="","",$I18*係数１!$F$44)</f>
        <v>0</v>
      </c>
      <c r="L18" s="1"/>
      <c r="N18" s="79">
        <v>12</v>
      </c>
      <c r="O18" s="69"/>
      <c r="P18" s="69"/>
      <c r="Q18" s="70" t="str">
        <f t="shared" si="1"/>
        <v/>
      </c>
      <c r="R18" s="80"/>
      <c r="S18" s="348"/>
      <c r="T18" s="346">
        <f>係数１!D$49</f>
        <v>8640</v>
      </c>
      <c r="U18" s="73" t="str">
        <f t="shared" si="5"/>
        <v/>
      </c>
      <c r="V18" s="73" t="str">
        <f t="shared" si="6"/>
        <v/>
      </c>
      <c r="W18" s="74" t="str">
        <f t="array" aca="1" ref="W18" ca="1">IF(O18="","",IF(ISNUMBER(AA18),INDIRECT($BG$6&amp;AA18),IF(AA18="a",Q18,IF(AA18="b",INDIRECT($BG$6&amp;AB18),IF(AA18="c",R18,"")))))</f>
        <v/>
      </c>
      <c r="X18" s="75"/>
      <c r="Y18" s="73" t="str">
        <f t="shared" si="7"/>
        <v/>
      </c>
      <c r="Z18" s="76" t="str">
        <f t="shared" ca="1" si="2"/>
        <v/>
      </c>
      <c r="AA18" s="76" t="str">
        <f t="shared" ca="1" si="8"/>
        <v/>
      </c>
      <c r="AB18" s="76" t="str">
        <f t="shared" ca="1" si="9"/>
        <v/>
      </c>
      <c r="AC18" s="76">
        <f t="shared" ca="1" si="10"/>
        <v>0</v>
      </c>
      <c r="AD18" s="76">
        <f t="shared" si="11"/>
        <v>0</v>
      </c>
      <c r="AE18" s="76" t="str">
        <f t="shared" si="3"/>
        <v/>
      </c>
      <c r="AF18" s="77" t="str">
        <f t="shared" si="4"/>
        <v/>
      </c>
      <c r="AH18" s="528"/>
      <c r="AI18" s="103" t="s">
        <v>601</v>
      </c>
      <c r="AJ18" s="367">
        <v>0</v>
      </c>
      <c r="AK18" s="272" t="s">
        <v>2319</v>
      </c>
      <c r="AL18" s="371">
        <f t="shared" ref="AL18:AL33" si="14">IF(AJ18="","",AJ18*AN18*0.0258)</f>
        <v>0</v>
      </c>
      <c r="AM18" s="375">
        <f t="shared" ref="AM18:AM33" si="15">IF(AJ18="","",AJ18*AN18*AO18*44/12)</f>
        <v>0</v>
      </c>
      <c r="AN18" s="98">
        <f>係数１!D56</f>
        <v>13.2</v>
      </c>
      <c r="AO18" s="99">
        <f>係数１!F56</f>
        <v>0</v>
      </c>
      <c r="AP18" s="99" t="str">
        <f>係数１!G56</f>
        <v>ｔ－C/GJ</v>
      </c>
      <c r="AQ18" s="22">
        <v>0.8</v>
      </c>
      <c r="AR18" s="101">
        <f t="shared" ref="AR18:AR36" si="16">IF(AJ18="","",AL18*AQ18)</f>
        <v>0</v>
      </c>
      <c r="AU18" s="52" t="str">
        <f>IF(参照!A18="","",参照!A18)</f>
        <v>A0008</v>
      </c>
      <c r="AV18" s="52" t="str">
        <f>IF(参照!B18="","",参照!B18)</f>
        <v>(株)イーセル</v>
      </c>
      <c r="AW18" s="52">
        <f>IF(参照!C18="","",参照!C18)</f>
        <v>4.75E-4</v>
      </c>
      <c r="AX18" s="52" t="str">
        <f>IF(参照!D18="","",参照!D18)</f>
        <v/>
      </c>
      <c r="AY18" s="52">
        <f>IF(参照!E18="","",参照!E18)</f>
        <v>4.8200000000000001E-4</v>
      </c>
      <c r="AZ18" s="52" t="str">
        <f>IF(参照!F18="","",参照!F18)</f>
        <v>(株)イーセル</v>
      </c>
      <c r="BA18" s="52" t="str">
        <f>IF(参照!G18="","",参照!G18)</f>
        <v>(株)イーセル_</v>
      </c>
      <c r="BB18" s="52">
        <f t="shared" si="0"/>
        <v>0.48199999999999998</v>
      </c>
      <c r="BD18" s="52" t="str">
        <f>IF(参照!L18="","",参照!L18)</f>
        <v>(株)ＣＤエナジーダイレクト</v>
      </c>
    </row>
    <row r="19" spans="1:56" ht="16.5" customHeight="1">
      <c r="A19" s="1"/>
      <c r="B19" s="1"/>
      <c r="C19" s="496"/>
      <c r="D19" s="470" t="s">
        <v>59</v>
      </c>
      <c r="E19" s="530" t="s">
        <v>135</v>
      </c>
      <c r="F19" s="470" t="s">
        <v>60</v>
      </c>
      <c r="G19" s="105" t="s">
        <v>131</v>
      </c>
      <c r="H19" s="454" t="s">
        <v>19</v>
      </c>
      <c r="I19" s="539">
        <f>S37</f>
        <v>5000</v>
      </c>
      <c r="J19" s="539">
        <f>U37</f>
        <v>1114.56</v>
      </c>
      <c r="K19" s="539">
        <f>V37</f>
        <v>1555</v>
      </c>
      <c r="L19" s="1"/>
      <c r="N19" s="79">
        <v>13</v>
      </c>
      <c r="O19" s="69"/>
      <c r="P19" s="69"/>
      <c r="Q19" s="70" t="str">
        <f t="shared" si="1"/>
        <v/>
      </c>
      <c r="R19" s="80"/>
      <c r="S19" s="348"/>
      <c r="T19" s="346">
        <f>係数１!D$49</f>
        <v>8640</v>
      </c>
      <c r="U19" s="73" t="str">
        <f t="shared" si="5"/>
        <v/>
      </c>
      <c r="V19" s="73" t="str">
        <f t="shared" si="6"/>
        <v/>
      </c>
      <c r="W19" s="74" t="str">
        <f t="array" aca="1" ref="W19" ca="1">IF(O19="","",IF(ISNUMBER(AA19),INDIRECT($BG$6&amp;AA19),IF(AA19="a",Q19,IF(AA19="b",INDIRECT($BG$6&amp;AB19),IF(AA19="c",R19,"")))))</f>
        <v/>
      </c>
      <c r="X19" s="75"/>
      <c r="Y19" s="73" t="str">
        <f t="shared" si="7"/>
        <v/>
      </c>
      <c r="Z19" s="76" t="str">
        <f t="shared" ca="1" si="2"/>
        <v/>
      </c>
      <c r="AA19" s="76" t="str">
        <f t="shared" ca="1" si="8"/>
        <v/>
      </c>
      <c r="AB19" s="76" t="str">
        <f t="shared" ca="1" si="9"/>
        <v/>
      </c>
      <c r="AC19" s="76">
        <f t="shared" ca="1" si="10"/>
        <v>0</v>
      </c>
      <c r="AD19" s="76">
        <f t="shared" si="11"/>
        <v>0</v>
      </c>
      <c r="AE19" s="76" t="str">
        <f t="shared" si="3"/>
        <v/>
      </c>
      <c r="AF19" s="77" t="str">
        <f t="shared" si="4"/>
        <v/>
      </c>
      <c r="AH19" s="528"/>
      <c r="AI19" s="103" t="s">
        <v>602</v>
      </c>
      <c r="AJ19" s="367">
        <v>0</v>
      </c>
      <c r="AK19" s="272" t="s">
        <v>2319</v>
      </c>
      <c r="AL19" s="371">
        <f t="shared" si="14"/>
        <v>0</v>
      </c>
      <c r="AM19" s="375">
        <f t="shared" si="15"/>
        <v>0</v>
      </c>
      <c r="AN19" s="98">
        <f>係数１!D57</f>
        <v>17.100000000000001</v>
      </c>
      <c r="AO19" s="99">
        <f>係数１!F57</f>
        <v>0</v>
      </c>
      <c r="AP19" s="99" t="str">
        <f>係数１!G57</f>
        <v>ｔ－C/GJ</v>
      </c>
      <c r="AQ19" s="22">
        <v>0.8</v>
      </c>
      <c r="AR19" s="101">
        <f t="shared" si="16"/>
        <v>0</v>
      </c>
      <c r="AU19" s="52" t="str">
        <f>IF(参照!A19="","",参照!A19)</f>
        <v>A0009</v>
      </c>
      <c r="AV19" s="52" t="str">
        <f>IF(参照!B19="","",参照!B19)</f>
        <v>(株)エネット</v>
      </c>
      <c r="AW19" s="52">
        <f>IF(参照!C19="","",参照!C19)</f>
        <v>4.0499999999999998E-4</v>
      </c>
      <c r="AX19" s="52" t="str">
        <f>IF(参照!D19="","",参照!D19)</f>
        <v>メニューA</v>
      </c>
      <c r="AY19" s="52">
        <f>IF(参照!E19="","",参照!E19)</f>
        <v>0</v>
      </c>
      <c r="AZ19" s="52" t="str">
        <f>IF(参照!F19="","",参照!F19)</f>
        <v>(株)エネット</v>
      </c>
      <c r="BA19" s="52" t="str">
        <f>IF(参照!G19="","",参照!G19)</f>
        <v>(株)エネット_メニューA</v>
      </c>
      <c r="BB19" s="52">
        <f t="shared" si="0"/>
        <v>0</v>
      </c>
      <c r="BD19" s="52" t="str">
        <f>IF(参照!L19="","",参照!L19)</f>
        <v>(株)ＣＨＩＢＡむつざわエナジー</v>
      </c>
    </row>
    <row r="20" spans="1:56" ht="16.5" customHeight="1">
      <c r="A20" s="1"/>
      <c r="B20" s="1"/>
      <c r="C20" s="496"/>
      <c r="D20" s="471"/>
      <c r="E20" s="531"/>
      <c r="F20" s="472"/>
      <c r="G20" s="106" t="str">
        <f>IF(COUNTA(O7:O36)=0,"（　　　 　　）",IF(COUNTA(O7:O36)=1,"（"&amp;O7&amp;"）","（複数の電気事業者）"))</f>
        <v>（関西電力(株)）</v>
      </c>
      <c r="H20" s="455"/>
      <c r="I20" s="540"/>
      <c r="J20" s="540"/>
      <c r="K20" s="540"/>
      <c r="L20" s="1"/>
      <c r="N20" s="79">
        <v>14</v>
      </c>
      <c r="O20" s="69"/>
      <c r="P20" s="69"/>
      <c r="Q20" s="70" t="str">
        <f t="shared" si="1"/>
        <v/>
      </c>
      <c r="R20" s="80"/>
      <c r="S20" s="348"/>
      <c r="T20" s="346">
        <f>係数１!D$49</f>
        <v>8640</v>
      </c>
      <c r="U20" s="73" t="str">
        <f t="shared" si="5"/>
        <v/>
      </c>
      <c r="V20" s="73" t="str">
        <f t="shared" si="6"/>
        <v/>
      </c>
      <c r="W20" s="74" t="str">
        <f t="array" aca="1" ref="W20" ca="1">IF(O20="","",IF(ISNUMBER(AA20),INDIRECT($BG$6&amp;AA20),IF(AA20="a",Q20,IF(AA20="b",INDIRECT($BG$6&amp;AB20),IF(AA20="c",R20,"")))))</f>
        <v/>
      </c>
      <c r="X20" s="75"/>
      <c r="Y20" s="73" t="str">
        <f t="shared" si="7"/>
        <v/>
      </c>
      <c r="Z20" s="76" t="str">
        <f t="shared" ca="1" si="2"/>
        <v/>
      </c>
      <c r="AA20" s="76" t="str">
        <f t="shared" ca="1" si="8"/>
        <v/>
      </c>
      <c r="AB20" s="76" t="str">
        <f t="shared" ca="1" si="9"/>
        <v/>
      </c>
      <c r="AC20" s="76">
        <f t="shared" ca="1" si="10"/>
        <v>0</v>
      </c>
      <c r="AD20" s="76">
        <f t="shared" si="11"/>
        <v>0</v>
      </c>
      <c r="AE20" s="76" t="str">
        <f t="shared" si="3"/>
        <v/>
      </c>
      <c r="AF20" s="77" t="str">
        <f t="shared" si="4"/>
        <v/>
      </c>
      <c r="AH20" s="528"/>
      <c r="AI20" s="103" t="s">
        <v>603</v>
      </c>
      <c r="AJ20" s="367">
        <v>0</v>
      </c>
      <c r="AK20" s="272" t="s">
        <v>2320</v>
      </c>
      <c r="AL20" s="371">
        <f t="shared" si="14"/>
        <v>0</v>
      </c>
      <c r="AM20" s="375">
        <f t="shared" si="15"/>
        <v>0</v>
      </c>
      <c r="AN20" s="98">
        <f>係数１!D58</f>
        <v>23.4</v>
      </c>
      <c r="AO20" s="99">
        <f>係数１!F58</f>
        <v>0</v>
      </c>
      <c r="AP20" s="99" t="str">
        <f>係数１!G58</f>
        <v>ｔ－C/GJ</v>
      </c>
      <c r="AQ20" s="22">
        <v>0.8</v>
      </c>
      <c r="AR20" s="101">
        <f t="shared" si="16"/>
        <v>0</v>
      </c>
      <c r="AU20" s="52" t="str">
        <f>IF(参照!A20="","",参照!A20)</f>
        <v/>
      </c>
      <c r="AV20" s="52" t="str">
        <f>IF(参照!B20="","",参照!B20)</f>
        <v/>
      </c>
      <c r="AW20" s="52" t="str">
        <f>IF(参照!C20="","",参照!C20)</f>
        <v/>
      </c>
      <c r="AX20" s="52" t="str">
        <f>IF(参照!D20="","",参照!D20)</f>
        <v>メニューB</v>
      </c>
      <c r="AY20" s="52">
        <f>IF(参照!E20="","",参照!E20)</f>
        <v>0</v>
      </c>
      <c r="AZ20" s="52" t="str">
        <f>IF(参照!F20="","",参照!F20)</f>
        <v>(株)エネット</v>
      </c>
      <c r="BA20" s="52" t="str">
        <f>IF(参照!G20="","",参照!G20)</f>
        <v>(株)エネット_メニューB</v>
      </c>
      <c r="BB20" s="52">
        <f t="shared" si="0"/>
        <v>0</v>
      </c>
      <c r="BD20" s="52" t="str">
        <f>IF(参照!L20="","",参照!L20)</f>
        <v>Ｃｏｃｏテラスたがわ(株)</v>
      </c>
    </row>
    <row r="21" spans="1:56" ht="15.75" customHeight="1">
      <c r="A21" s="1"/>
      <c r="B21" s="1"/>
      <c r="C21" s="496"/>
      <c r="D21" s="471"/>
      <c r="E21" s="531"/>
      <c r="F21" s="470" t="s">
        <v>61</v>
      </c>
      <c r="G21" s="105" t="s">
        <v>131</v>
      </c>
      <c r="H21" s="454" t="s">
        <v>19</v>
      </c>
      <c r="I21" s="541"/>
      <c r="J21" s="541"/>
      <c r="K21" s="541"/>
      <c r="L21" s="1"/>
      <c r="N21" s="79">
        <v>15</v>
      </c>
      <c r="O21" s="69"/>
      <c r="P21" s="69"/>
      <c r="Q21" s="70" t="str">
        <f t="shared" si="1"/>
        <v/>
      </c>
      <c r="R21" s="80"/>
      <c r="S21" s="348"/>
      <c r="T21" s="346">
        <f>係数１!D$49</f>
        <v>8640</v>
      </c>
      <c r="U21" s="73" t="str">
        <f t="shared" si="5"/>
        <v/>
      </c>
      <c r="V21" s="73" t="str">
        <f t="shared" si="6"/>
        <v/>
      </c>
      <c r="W21" s="74" t="str">
        <f t="array" aca="1" ref="W21" ca="1">IF(O21="","",IF(ISNUMBER(AA21),INDIRECT($BG$6&amp;AA21),IF(AA21="a",Q21,IF(AA21="b",INDIRECT($BG$6&amp;AB21),IF(AA21="c",R21,"")))))</f>
        <v/>
      </c>
      <c r="X21" s="75"/>
      <c r="Y21" s="73" t="str">
        <f t="shared" si="7"/>
        <v/>
      </c>
      <c r="Z21" s="76" t="str">
        <f t="shared" ca="1" si="2"/>
        <v/>
      </c>
      <c r="AA21" s="76" t="str">
        <f t="shared" ca="1" si="8"/>
        <v/>
      </c>
      <c r="AB21" s="76" t="str">
        <f t="shared" ca="1" si="9"/>
        <v/>
      </c>
      <c r="AC21" s="76">
        <f t="shared" ca="1" si="10"/>
        <v>0</v>
      </c>
      <c r="AD21" s="76">
        <f t="shared" si="11"/>
        <v>0</v>
      </c>
      <c r="AE21" s="76" t="str">
        <f t="shared" si="3"/>
        <v/>
      </c>
      <c r="AF21" s="77" t="str">
        <f t="shared" si="4"/>
        <v/>
      </c>
      <c r="AH21" s="528"/>
      <c r="AI21" s="103" t="s">
        <v>604</v>
      </c>
      <c r="AJ21" s="367">
        <v>0</v>
      </c>
      <c r="AK21" s="272" t="s">
        <v>2320</v>
      </c>
      <c r="AL21" s="371">
        <f t="shared" si="14"/>
        <v>0</v>
      </c>
      <c r="AM21" s="375">
        <f t="shared" si="15"/>
        <v>0</v>
      </c>
      <c r="AN21" s="98">
        <f>係数１!D59</f>
        <v>35.6</v>
      </c>
      <c r="AO21" s="99">
        <f>係数１!F59</f>
        <v>0</v>
      </c>
      <c r="AP21" s="99" t="str">
        <f>係数１!G59</f>
        <v>ｔ－C/GJ</v>
      </c>
      <c r="AQ21" s="22">
        <v>0.8</v>
      </c>
      <c r="AR21" s="101">
        <f t="shared" si="16"/>
        <v>0</v>
      </c>
      <c r="AU21" s="52" t="str">
        <f>IF(参照!A21="","",参照!A21)</f>
        <v/>
      </c>
      <c r="AV21" s="52" t="str">
        <f>IF(参照!B21="","",参照!B21)</f>
        <v/>
      </c>
      <c r="AW21" s="52" t="str">
        <f>IF(参照!C21="","",参照!C21)</f>
        <v/>
      </c>
      <c r="AX21" s="52" t="str">
        <f>IF(参照!D21="","",参照!D21)</f>
        <v>メニューC</v>
      </c>
      <c r="AY21" s="52">
        <f>IF(参照!E21="","",参照!E21)</f>
        <v>2.0000000000000001E-4</v>
      </c>
      <c r="AZ21" s="52" t="str">
        <f>IF(参照!F21="","",参照!F21)</f>
        <v>(株)エネット</v>
      </c>
      <c r="BA21" s="52" t="str">
        <f>IF(参照!G21="","",参照!G21)</f>
        <v>(株)エネット_メニューC</v>
      </c>
      <c r="BB21" s="52">
        <f t="shared" si="0"/>
        <v>0.2</v>
      </c>
      <c r="BD21" s="52" t="str">
        <f>IF(参照!L21="","",参照!L21)</f>
        <v>(株)ＣＷＳ</v>
      </c>
    </row>
    <row r="22" spans="1:56" ht="15.75" customHeight="1">
      <c r="A22" s="1"/>
      <c r="B22" s="1"/>
      <c r="C22" s="496"/>
      <c r="D22" s="471"/>
      <c r="E22" s="532"/>
      <c r="F22" s="472"/>
      <c r="G22" s="293" t="s">
        <v>2323</v>
      </c>
      <c r="H22" s="455"/>
      <c r="I22" s="542"/>
      <c r="J22" s="542"/>
      <c r="K22" s="542"/>
      <c r="L22" s="1"/>
      <c r="N22" s="79">
        <v>16</v>
      </c>
      <c r="O22" s="69"/>
      <c r="P22" s="69"/>
      <c r="Q22" s="70" t="str">
        <f t="shared" si="1"/>
        <v/>
      </c>
      <c r="R22" s="80"/>
      <c r="S22" s="348"/>
      <c r="T22" s="346">
        <f>係数１!D$49</f>
        <v>8640</v>
      </c>
      <c r="U22" s="73" t="str">
        <f t="shared" si="5"/>
        <v/>
      </c>
      <c r="V22" s="73" t="str">
        <f t="shared" si="6"/>
        <v/>
      </c>
      <c r="W22" s="74" t="str">
        <f t="array" aca="1" ref="W22" ca="1">IF(O22="","",IF(ISNUMBER(AA22),INDIRECT($BG$6&amp;AA22),IF(AA22="a",Q22,IF(AA22="b",INDIRECT($BG$6&amp;AB22),IF(AA22="c",R22,"")))))</f>
        <v/>
      </c>
      <c r="X22" s="75"/>
      <c r="Y22" s="73" t="str">
        <f t="shared" si="7"/>
        <v/>
      </c>
      <c r="Z22" s="76" t="str">
        <f t="shared" ca="1" si="2"/>
        <v/>
      </c>
      <c r="AA22" s="76" t="str">
        <f t="shared" ca="1" si="8"/>
        <v/>
      </c>
      <c r="AB22" s="76" t="str">
        <f t="shared" ca="1" si="9"/>
        <v/>
      </c>
      <c r="AC22" s="76">
        <f t="shared" ca="1" si="10"/>
        <v>0</v>
      </c>
      <c r="AD22" s="76">
        <f t="shared" si="11"/>
        <v>0</v>
      </c>
      <c r="AE22" s="76" t="str">
        <f t="shared" si="3"/>
        <v/>
      </c>
      <c r="AF22" s="77" t="str">
        <f t="shared" si="4"/>
        <v/>
      </c>
      <c r="AH22" s="528"/>
      <c r="AI22" s="103" t="s">
        <v>605</v>
      </c>
      <c r="AJ22" s="367">
        <v>0</v>
      </c>
      <c r="AK22" s="272" t="s">
        <v>2321</v>
      </c>
      <c r="AL22" s="371">
        <f t="shared" si="14"/>
        <v>0</v>
      </c>
      <c r="AM22" s="375">
        <f t="shared" si="15"/>
        <v>0</v>
      </c>
      <c r="AN22" s="98">
        <f>係数１!D60</f>
        <v>21.2</v>
      </c>
      <c r="AO22" s="99">
        <f>係数１!F60</f>
        <v>0</v>
      </c>
      <c r="AP22" s="99" t="str">
        <f>係数１!G60</f>
        <v>ｔ－C/GJ</v>
      </c>
      <c r="AQ22" s="22">
        <v>0.8</v>
      </c>
      <c r="AR22" s="101">
        <f t="shared" si="16"/>
        <v>0</v>
      </c>
      <c r="AU22" s="52" t="str">
        <f>IF(参照!A22="","",参照!A22)</f>
        <v/>
      </c>
      <c r="AV22" s="52" t="str">
        <f>IF(参照!B22="","",参照!B22)</f>
        <v/>
      </c>
      <c r="AW22" s="52" t="str">
        <f>IF(参照!C22="","",参照!C22)</f>
        <v/>
      </c>
      <c r="AX22" s="52" t="str">
        <f>IF(参照!D22="","",参照!D22)</f>
        <v>メニューD</v>
      </c>
      <c r="AY22" s="52">
        <f>IF(参照!E22="","",参照!E22)</f>
        <v>2.2000000000000001E-4</v>
      </c>
      <c r="AZ22" s="52" t="str">
        <f>IF(参照!F22="","",参照!F22)</f>
        <v>(株)エネット</v>
      </c>
      <c r="BA22" s="52" t="str">
        <f>IF(参照!G22="","",参照!G22)</f>
        <v>(株)エネット_メニューD</v>
      </c>
      <c r="BB22" s="52">
        <f t="shared" si="0"/>
        <v>0.22</v>
      </c>
      <c r="BD22" s="52" t="str">
        <f>IF(参照!L22="","",参照!L22)</f>
        <v>ＥＮＥＯＳ(株)</v>
      </c>
    </row>
    <row r="23" spans="1:56" ht="16.5" customHeight="1">
      <c r="A23" s="1"/>
      <c r="B23" s="1"/>
      <c r="C23" s="496"/>
      <c r="D23" s="471"/>
      <c r="E23" s="499" t="s">
        <v>0</v>
      </c>
      <c r="F23" s="474"/>
      <c r="G23" s="105" t="s">
        <v>131</v>
      </c>
      <c r="H23" s="454" t="s">
        <v>19</v>
      </c>
      <c r="I23" s="548">
        <f>AL12</f>
        <v>0</v>
      </c>
      <c r="J23" s="548">
        <f>AO12</f>
        <v>0</v>
      </c>
      <c r="K23" s="548">
        <f>AP12</f>
        <v>0</v>
      </c>
      <c r="L23" s="107"/>
      <c r="M23" s="108"/>
      <c r="N23" s="79">
        <v>17</v>
      </c>
      <c r="O23" s="69"/>
      <c r="P23" s="69"/>
      <c r="Q23" s="70" t="str">
        <f t="shared" si="1"/>
        <v/>
      </c>
      <c r="R23" s="80"/>
      <c r="S23" s="348"/>
      <c r="T23" s="346">
        <f>係数１!D$49</f>
        <v>8640</v>
      </c>
      <c r="U23" s="73" t="str">
        <f t="shared" si="5"/>
        <v/>
      </c>
      <c r="V23" s="73" t="str">
        <f t="shared" si="6"/>
        <v/>
      </c>
      <c r="W23" s="74" t="str">
        <f t="array" aca="1" ref="W23" ca="1">IF(O23="","",IF(ISNUMBER(AA23),INDIRECT($BG$6&amp;AA23),IF(AA23="a",Q23,IF(AA23="b",INDIRECT($BG$6&amp;AB23),IF(AA23="c",R23,"")))))</f>
        <v/>
      </c>
      <c r="X23" s="75"/>
      <c r="Y23" s="73" t="str">
        <f t="shared" si="7"/>
        <v/>
      </c>
      <c r="Z23" s="76" t="str">
        <f t="shared" ca="1" si="2"/>
        <v/>
      </c>
      <c r="AA23" s="76" t="str">
        <f t="shared" ca="1" si="8"/>
        <v/>
      </c>
      <c r="AB23" s="76" t="str">
        <f t="shared" ca="1" si="9"/>
        <v/>
      </c>
      <c r="AC23" s="76">
        <f t="shared" ca="1" si="10"/>
        <v>0</v>
      </c>
      <c r="AD23" s="76">
        <f t="shared" si="11"/>
        <v>0</v>
      </c>
      <c r="AE23" s="76" t="str">
        <f t="shared" si="3"/>
        <v/>
      </c>
      <c r="AF23" s="77" t="str">
        <f t="shared" si="4"/>
        <v/>
      </c>
      <c r="AH23" s="528"/>
      <c r="AI23" s="103" t="s">
        <v>606</v>
      </c>
      <c r="AJ23" s="367">
        <v>0</v>
      </c>
      <c r="AK23" s="272" t="s">
        <v>2319</v>
      </c>
      <c r="AL23" s="371">
        <f t="shared" si="14"/>
        <v>0</v>
      </c>
      <c r="AM23" s="375">
        <f t="shared" si="15"/>
        <v>0</v>
      </c>
      <c r="AN23" s="98">
        <f>係数１!D61</f>
        <v>18</v>
      </c>
      <c r="AO23" s="99">
        <f>係数１!F61</f>
        <v>1.7000000000000001E-2</v>
      </c>
      <c r="AP23" s="99" t="str">
        <f>係数１!G61</f>
        <v>ｔ－C/GJ</v>
      </c>
      <c r="AQ23" s="22">
        <v>0.8</v>
      </c>
      <c r="AR23" s="101">
        <f t="shared" si="16"/>
        <v>0</v>
      </c>
      <c r="AU23" s="52" t="str">
        <f>IF(参照!A23="","",参照!A23)</f>
        <v/>
      </c>
      <c r="AV23" s="52" t="str">
        <f>IF(参照!B23="","",参照!B23)</f>
        <v/>
      </c>
      <c r="AW23" s="52" t="str">
        <f>IF(参照!C23="","",参照!C23)</f>
        <v/>
      </c>
      <c r="AX23" s="52" t="str">
        <f>IF(参照!D23="","",参照!D23)</f>
        <v>メニューE</v>
      </c>
      <c r="AY23" s="52">
        <f>IF(参照!E23="","",参照!E23)</f>
        <v>2.9999999999999997E-4</v>
      </c>
      <c r="AZ23" s="52" t="str">
        <f>IF(参照!F23="","",参照!F23)</f>
        <v>(株)エネット</v>
      </c>
      <c r="BA23" s="52" t="str">
        <f>IF(参照!G23="","",参照!G23)</f>
        <v>(株)エネット_メニューE</v>
      </c>
      <c r="BB23" s="52">
        <f t="shared" si="0"/>
        <v>0.3</v>
      </c>
      <c r="BD23" s="52" t="str">
        <f>IF(参照!L23="","",参照!L23)</f>
        <v>(株)Ｆ－Ｐｏｗｅｒ</v>
      </c>
    </row>
    <row r="24" spans="1:56" ht="16.5" customHeight="1">
      <c r="A24" s="1"/>
      <c r="B24" s="1"/>
      <c r="C24" s="496"/>
      <c r="D24" s="472"/>
      <c r="E24" s="533"/>
      <c r="F24" s="476"/>
      <c r="G24" s="106" t="str">
        <f>IF(COUNTA(AI7:AI11)=0,"（　　　 　　）",IF(COUNTA(AI7:AI11)=1,"（"&amp;AI7&amp;"）","（複数の電気事業者）"))</f>
        <v>（　　　 　　）</v>
      </c>
      <c r="H24" s="455"/>
      <c r="I24" s="549"/>
      <c r="J24" s="549"/>
      <c r="K24" s="549"/>
      <c r="L24" s="107"/>
      <c r="M24" s="108"/>
      <c r="N24" s="79">
        <v>18</v>
      </c>
      <c r="O24" s="69"/>
      <c r="P24" s="69"/>
      <c r="Q24" s="70" t="str">
        <f t="shared" si="1"/>
        <v/>
      </c>
      <c r="R24" s="80"/>
      <c r="S24" s="348"/>
      <c r="T24" s="346">
        <f>係数１!D$49</f>
        <v>8640</v>
      </c>
      <c r="U24" s="73" t="str">
        <f t="shared" si="5"/>
        <v/>
      </c>
      <c r="V24" s="73" t="str">
        <f t="shared" si="6"/>
        <v/>
      </c>
      <c r="W24" s="74" t="str">
        <f t="array" aca="1" ref="W24" ca="1">IF(O24="","",IF(ISNUMBER(AA24),INDIRECT($BG$6&amp;AA24),IF(AA24="a",Q24,IF(AA24="b",INDIRECT($BG$6&amp;AB24),IF(AA24="c",R24,"")))))</f>
        <v/>
      </c>
      <c r="X24" s="75"/>
      <c r="Y24" s="73" t="str">
        <f t="shared" si="7"/>
        <v/>
      </c>
      <c r="Z24" s="76" t="str">
        <f t="shared" ca="1" si="2"/>
        <v/>
      </c>
      <c r="AA24" s="76" t="str">
        <f t="shared" ca="1" si="8"/>
        <v/>
      </c>
      <c r="AB24" s="76" t="str">
        <f t="shared" ca="1" si="9"/>
        <v/>
      </c>
      <c r="AC24" s="76">
        <f t="shared" ca="1" si="10"/>
        <v>0</v>
      </c>
      <c r="AD24" s="76">
        <f t="shared" si="11"/>
        <v>0</v>
      </c>
      <c r="AE24" s="76" t="str">
        <f t="shared" si="3"/>
        <v/>
      </c>
      <c r="AF24" s="77" t="str">
        <f t="shared" si="4"/>
        <v/>
      </c>
      <c r="AH24" s="528"/>
      <c r="AI24" s="103" t="s">
        <v>607</v>
      </c>
      <c r="AJ24" s="367">
        <v>0</v>
      </c>
      <c r="AK24" s="272" t="s">
        <v>2319</v>
      </c>
      <c r="AL24" s="371">
        <f t="shared" si="14"/>
        <v>0</v>
      </c>
      <c r="AM24" s="375">
        <f t="shared" si="15"/>
        <v>0</v>
      </c>
      <c r="AN24" s="98">
        <f>係数１!D62</f>
        <v>26.9</v>
      </c>
      <c r="AO24" s="99">
        <f>係数１!F62</f>
        <v>1.52E-2</v>
      </c>
      <c r="AP24" s="99" t="str">
        <f>係数１!G62</f>
        <v>ｔ－C/GJ</v>
      </c>
      <c r="AQ24" s="22">
        <v>0.8</v>
      </c>
      <c r="AR24" s="101">
        <f t="shared" si="16"/>
        <v>0</v>
      </c>
      <c r="AU24" s="52" t="str">
        <f>IF(参照!A24="","",参照!A24)</f>
        <v/>
      </c>
      <c r="AV24" s="52" t="str">
        <f>IF(参照!B24="","",参照!B24)</f>
        <v/>
      </c>
      <c r="AW24" s="52" t="str">
        <f>IF(参照!C24="","",参照!C24)</f>
        <v/>
      </c>
      <c r="AX24" s="52" t="str">
        <f>IF(参照!D24="","",参照!D24)</f>
        <v>メニューF</v>
      </c>
      <c r="AY24" s="52">
        <f>IF(参照!E24="","",参照!E24)</f>
        <v>3.4899999999999997E-4</v>
      </c>
      <c r="AZ24" s="52" t="str">
        <f>IF(参照!F24="","",参照!F24)</f>
        <v>(株)エネット</v>
      </c>
      <c r="BA24" s="52" t="str">
        <f>IF(参照!G24="","",参照!G24)</f>
        <v>(株)エネット_メニューF</v>
      </c>
      <c r="BB24" s="52">
        <f t="shared" si="0"/>
        <v>0.34899999999999998</v>
      </c>
      <c r="BD24" s="52" t="str">
        <f>IF(参照!L24="","",参照!L24)</f>
        <v>ＦＴエナジー(株)</v>
      </c>
    </row>
    <row r="25" spans="1:56" ht="12.75" customHeight="1">
      <c r="A25" s="1"/>
      <c r="B25" s="1"/>
      <c r="C25" s="496"/>
      <c r="D25" s="501" t="s">
        <v>23</v>
      </c>
      <c r="E25" s="502"/>
      <c r="F25" s="503"/>
      <c r="G25" s="267" t="s">
        <v>608</v>
      </c>
      <c r="H25" s="285" t="s">
        <v>14</v>
      </c>
      <c r="I25" s="285" t="s">
        <v>14</v>
      </c>
      <c r="J25" s="373">
        <f>AL37</f>
        <v>0</v>
      </c>
      <c r="K25" s="373">
        <f>AM37</f>
        <v>0</v>
      </c>
      <c r="L25" s="1"/>
      <c r="N25" s="79">
        <v>19</v>
      </c>
      <c r="O25" s="69"/>
      <c r="P25" s="69"/>
      <c r="Q25" s="70" t="str">
        <f t="shared" si="1"/>
        <v/>
      </c>
      <c r="R25" s="80"/>
      <c r="S25" s="348"/>
      <c r="T25" s="346">
        <f>係数１!D$49</f>
        <v>8640</v>
      </c>
      <c r="U25" s="73" t="str">
        <f t="shared" si="5"/>
        <v/>
      </c>
      <c r="V25" s="73" t="str">
        <f t="shared" si="6"/>
        <v/>
      </c>
      <c r="W25" s="74" t="str">
        <f t="array" aca="1" ref="W25" ca="1">IF(O25="","",IF(ISNUMBER(AA25),INDIRECT($BG$6&amp;AA25),IF(AA25="a",Q25,IF(AA25="b",INDIRECT($BG$6&amp;AB25),IF(AA25="c",R25,"")))))</f>
        <v/>
      </c>
      <c r="X25" s="75"/>
      <c r="Y25" s="73" t="str">
        <f t="shared" si="7"/>
        <v/>
      </c>
      <c r="Z25" s="76" t="str">
        <f t="shared" ca="1" si="2"/>
        <v/>
      </c>
      <c r="AA25" s="76" t="str">
        <f t="shared" ca="1" si="8"/>
        <v/>
      </c>
      <c r="AB25" s="76" t="str">
        <f t="shared" ca="1" si="9"/>
        <v/>
      </c>
      <c r="AC25" s="76">
        <f t="shared" ca="1" si="10"/>
        <v>0</v>
      </c>
      <c r="AD25" s="76">
        <f t="shared" si="11"/>
        <v>0</v>
      </c>
      <c r="AE25" s="76" t="str">
        <f t="shared" si="3"/>
        <v/>
      </c>
      <c r="AF25" s="77" t="str">
        <f t="shared" si="4"/>
        <v/>
      </c>
      <c r="AH25" s="528"/>
      <c r="AI25" s="103" t="s">
        <v>609</v>
      </c>
      <c r="AJ25" s="367">
        <v>0</v>
      </c>
      <c r="AK25" s="272" t="s">
        <v>2319</v>
      </c>
      <c r="AL25" s="371">
        <f t="shared" si="14"/>
        <v>0</v>
      </c>
      <c r="AM25" s="375">
        <f t="shared" si="15"/>
        <v>0</v>
      </c>
      <c r="AN25" s="98">
        <f>係数１!D63</f>
        <v>33.200000000000003</v>
      </c>
      <c r="AO25" s="99">
        <f>係数１!F63</f>
        <v>1.35E-2</v>
      </c>
      <c r="AP25" s="99" t="str">
        <f>係数１!G63</f>
        <v>ｔ－C/GJ</v>
      </c>
      <c r="AQ25" s="22">
        <v>0.8</v>
      </c>
      <c r="AR25" s="101">
        <f t="shared" si="16"/>
        <v>0</v>
      </c>
      <c r="AU25" s="52" t="str">
        <f>IF(参照!A25="","",参照!A25)</f>
        <v/>
      </c>
      <c r="AV25" s="52" t="str">
        <f>IF(参照!B25="","",参照!B25)</f>
        <v/>
      </c>
      <c r="AW25" s="52" t="str">
        <f>IF(参照!C25="","",参照!C25)</f>
        <v/>
      </c>
      <c r="AX25" s="52" t="str">
        <f>IF(参照!D25="","",参照!D25)</f>
        <v>メニューG</v>
      </c>
      <c r="AY25" s="52">
        <f>IF(参照!E25="","",参照!E25)</f>
        <v>3.6999999999999999E-4</v>
      </c>
      <c r="AZ25" s="52" t="str">
        <f>IF(参照!F25="","",参照!F25)</f>
        <v>(株)エネット</v>
      </c>
      <c r="BA25" s="52" t="str">
        <f>IF(参照!G25="","",参照!G25)</f>
        <v>(株)エネット_メニューG</v>
      </c>
      <c r="BB25" s="52">
        <f t="shared" si="0"/>
        <v>0.37</v>
      </c>
      <c r="BD25" s="52" t="str">
        <f>IF(参照!L25="","",参照!L25)</f>
        <v>ＨＴＢエナジー(株)</v>
      </c>
    </row>
    <row r="26" spans="1:56" ht="12.75" customHeight="1">
      <c r="A26" s="1"/>
      <c r="B26" s="1"/>
      <c r="C26" s="496"/>
      <c r="D26" s="501"/>
      <c r="E26" s="502"/>
      <c r="F26" s="503"/>
      <c r="G26" s="41"/>
      <c r="H26" s="110"/>
      <c r="I26" s="22"/>
      <c r="J26" s="22"/>
      <c r="K26" s="22"/>
      <c r="L26" s="1"/>
      <c r="N26" s="79">
        <v>20</v>
      </c>
      <c r="O26" s="69"/>
      <c r="P26" s="69"/>
      <c r="Q26" s="70" t="str">
        <f t="shared" si="1"/>
        <v/>
      </c>
      <c r="R26" s="80"/>
      <c r="S26" s="348"/>
      <c r="T26" s="346">
        <f>係数１!D$49</f>
        <v>8640</v>
      </c>
      <c r="U26" s="73" t="str">
        <f t="shared" si="5"/>
        <v/>
      </c>
      <c r="V26" s="73" t="str">
        <f t="shared" si="6"/>
        <v/>
      </c>
      <c r="W26" s="74" t="str">
        <f t="array" aca="1" ref="W26" ca="1">IF(O26="","",IF(ISNUMBER(AA26),INDIRECT($BG$6&amp;AA26),IF(AA26="a",Q26,IF(AA26="b",INDIRECT($BG$6&amp;AB26),IF(AA26="c",R26,"")))))</f>
        <v/>
      </c>
      <c r="X26" s="75"/>
      <c r="Y26" s="73" t="str">
        <f t="shared" si="7"/>
        <v/>
      </c>
      <c r="Z26" s="76" t="str">
        <f t="shared" ca="1" si="2"/>
        <v/>
      </c>
      <c r="AA26" s="76" t="str">
        <f t="shared" ca="1" si="8"/>
        <v/>
      </c>
      <c r="AB26" s="76" t="str">
        <f t="shared" ca="1" si="9"/>
        <v/>
      </c>
      <c r="AC26" s="76">
        <f t="shared" ca="1" si="10"/>
        <v>0</v>
      </c>
      <c r="AD26" s="76">
        <f t="shared" si="11"/>
        <v>0</v>
      </c>
      <c r="AE26" s="76" t="str">
        <f t="shared" si="3"/>
        <v/>
      </c>
      <c r="AF26" s="77" t="str">
        <f t="shared" si="4"/>
        <v/>
      </c>
      <c r="AH26" s="528"/>
      <c r="AI26" s="103" t="s">
        <v>610</v>
      </c>
      <c r="AJ26" s="367">
        <v>0</v>
      </c>
      <c r="AK26" s="272" t="s">
        <v>2319</v>
      </c>
      <c r="AL26" s="371">
        <f t="shared" si="14"/>
        <v>0</v>
      </c>
      <c r="AM26" s="375">
        <f t="shared" si="15"/>
        <v>0</v>
      </c>
      <c r="AN26" s="98">
        <f>係数１!D64</f>
        <v>29.3</v>
      </c>
      <c r="AO26" s="99">
        <f>係数１!F64</f>
        <v>2.6200000000000001E-2</v>
      </c>
      <c r="AP26" s="99" t="str">
        <f>係数１!G64</f>
        <v>ｔ－C/GJ</v>
      </c>
      <c r="AQ26" s="22">
        <v>0.8</v>
      </c>
      <c r="AR26" s="101">
        <f t="shared" si="16"/>
        <v>0</v>
      </c>
      <c r="AU26" s="52" t="str">
        <f>IF(参照!A26="","",参照!A26)</f>
        <v/>
      </c>
      <c r="AV26" s="52" t="str">
        <f>IF(参照!B26="","",参照!B26)</f>
        <v/>
      </c>
      <c r="AW26" s="52" t="str">
        <f>IF(参照!C26="","",参照!C26)</f>
        <v/>
      </c>
      <c r="AX26" s="52" t="str">
        <f>IF(参照!D26="","",参照!D26)</f>
        <v>メニューH(残差)</v>
      </c>
      <c r="AY26" s="52">
        <f>IF(参照!E26="","",参照!E26)</f>
        <v>4.08E-4</v>
      </c>
      <c r="AZ26" s="52" t="str">
        <f>IF(参照!F26="","",参照!F26)</f>
        <v>(株)エネット</v>
      </c>
      <c r="BA26" s="52" t="str">
        <f>IF(参照!G26="","",参照!G26)</f>
        <v>(株)エネット_メニューH(残差)</v>
      </c>
      <c r="BB26" s="52">
        <f t="shared" si="0"/>
        <v>0.40799999999999997</v>
      </c>
      <c r="BD26" s="52" t="str">
        <f>IF(参照!L26="","",参照!L26)</f>
        <v>(株)Ｉ＆Ｉ</v>
      </c>
    </row>
    <row r="27" spans="1:56" ht="12.75" customHeight="1">
      <c r="A27" s="1"/>
      <c r="B27" s="1"/>
      <c r="C27" s="496"/>
      <c r="D27" s="536"/>
      <c r="E27" s="537"/>
      <c r="F27" s="538"/>
      <c r="G27" s="41"/>
      <c r="H27" s="41"/>
      <c r="I27" s="22"/>
      <c r="J27" s="22"/>
      <c r="K27" s="22"/>
      <c r="L27" s="1"/>
      <c r="N27" s="79">
        <v>21</v>
      </c>
      <c r="O27" s="69"/>
      <c r="P27" s="69"/>
      <c r="Q27" s="70" t="str">
        <f t="shared" si="1"/>
        <v/>
      </c>
      <c r="R27" s="80"/>
      <c r="S27" s="348"/>
      <c r="T27" s="346">
        <f>係数１!D$49</f>
        <v>8640</v>
      </c>
      <c r="U27" s="73" t="str">
        <f t="shared" si="5"/>
        <v/>
      </c>
      <c r="V27" s="73" t="str">
        <f t="shared" si="6"/>
        <v/>
      </c>
      <c r="W27" s="74" t="str">
        <f t="array" aca="1" ref="W27" ca="1">IF(O27="","",IF(ISNUMBER(AA27),INDIRECT($BG$6&amp;AA27),IF(AA27="a",Q27,IF(AA27="b",INDIRECT($BG$6&amp;AB27),IF(AA27="c",R27,"")))))</f>
        <v/>
      </c>
      <c r="X27" s="75"/>
      <c r="Y27" s="73" t="str">
        <f t="shared" si="7"/>
        <v/>
      </c>
      <c r="Z27" s="76" t="str">
        <f t="shared" ca="1" si="2"/>
        <v/>
      </c>
      <c r="AA27" s="76" t="str">
        <f t="shared" ca="1" si="8"/>
        <v/>
      </c>
      <c r="AB27" s="76" t="str">
        <f t="shared" ca="1" si="9"/>
        <v/>
      </c>
      <c r="AC27" s="76">
        <f t="shared" ca="1" si="10"/>
        <v>0</v>
      </c>
      <c r="AD27" s="76">
        <f t="shared" si="11"/>
        <v>0</v>
      </c>
      <c r="AE27" s="76" t="str">
        <f t="shared" si="3"/>
        <v/>
      </c>
      <c r="AF27" s="77" t="str">
        <f t="shared" si="4"/>
        <v/>
      </c>
      <c r="AH27" s="528"/>
      <c r="AI27" s="103" t="s">
        <v>611</v>
      </c>
      <c r="AJ27" s="367">
        <v>0</v>
      </c>
      <c r="AK27" s="272" t="s">
        <v>2320</v>
      </c>
      <c r="AL27" s="371">
        <f t="shared" si="14"/>
        <v>0</v>
      </c>
      <c r="AM27" s="375">
        <f t="shared" si="15"/>
        <v>0</v>
      </c>
      <c r="AN27" s="98">
        <f>係数１!D65</f>
        <v>40.200000000000003</v>
      </c>
      <c r="AO27" s="99">
        <f>係数１!F65</f>
        <v>1.7899999999999999E-2</v>
      </c>
      <c r="AP27" s="99" t="str">
        <f>係数１!G65</f>
        <v>ｔ－C/GJ</v>
      </c>
      <c r="AQ27" s="22">
        <v>0.8</v>
      </c>
      <c r="AR27" s="101">
        <f t="shared" si="16"/>
        <v>0</v>
      </c>
      <c r="AU27" s="52" t="str">
        <f>IF(参照!A27="","",参照!A27)</f>
        <v/>
      </c>
      <c r="AV27" s="52" t="str">
        <f>IF(参照!B27="","",参照!B27)</f>
        <v/>
      </c>
      <c r="AW27" s="52" t="str">
        <f>IF(参照!C27="","",参照!C27)</f>
        <v/>
      </c>
      <c r="AX27" s="52" t="str">
        <f>IF(参照!D27="","",参照!D27)</f>
        <v>(参考値)事業者全体</v>
      </c>
      <c r="AY27" s="52">
        <f>IF(参照!E27="","",参照!E27)</f>
        <v>3.7199999999999999E-4</v>
      </c>
      <c r="AZ27" s="52" t="str">
        <f>IF(参照!F27="","",参照!F27)</f>
        <v>(株)エネット</v>
      </c>
      <c r="BA27" s="52" t="str">
        <f>IF(参照!G27="","",参照!G27)</f>
        <v>(株)エネット_(参考値)事業者全体</v>
      </c>
      <c r="BB27" s="52">
        <f t="shared" si="0"/>
        <v>0.372</v>
      </c>
      <c r="BD27" s="52" t="str">
        <f>IF(参照!L27="","",参照!L27)</f>
        <v>Ｊａｐａｎ電力(株)</v>
      </c>
    </row>
    <row r="28" spans="1:56" ht="12.75" customHeight="1">
      <c r="A28" s="1"/>
      <c r="B28" s="1"/>
      <c r="C28" s="496"/>
      <c r="D28" s="543" t="s">
        <v>24</v>
      </c>
      <c r="E28" s="544"/>
      <c r="F28" s="544"/>
      <c r="G28" s="545"/>
      <c r="H28" s="111" t="s">
        <v>14</v>
      </c>
      <c r="I28" s="111" t="s">
        <v>14</v>
      </c>
      <c r="J28" s="21">
        <f>SUM(J10:J27)</f>
        <v>1364.7426</v>
      </c>
      <c r="K28" s="21">
        <f>SUM(K10:K27)</f>
        <v>2104.9199666666664</v>
      </c>
      <c r="L28" s="1"/>
      <c r="N28" s="79">
        <v>22</v>
      </c>
      <c r="O28" s="69"/>
      <c r="P28" s="69"/>
      <c r="Q28" s="70" t="str">
        <f t="shared" si="1"/>
        <v/>
      </c>
      <c r="R28" s="80"/>
      <c r="S28" s="348"/>
      <c r="T28" s="346">
        <f>係数１!D$49</f>
        <v>8640</v>
      </c>
      <c r="U28" s="73" t="str">
        <f t="shared" si="5"/>
        <v/>
      </c>
      <c r="V28" s="73" t="str">
        <f t="shared" si="6"/>
        <v/>
      </c>
      <c r="W28" s="74" t="str">
        <f t="array" aca="1" ref="W28" ca="1">IF(O28="","",IF(ISNUMBER(AA28),INDIRECT($BG$6&amp;AA28),IF(AA28="a",Q28,IF(AA28="b",INDIRECT($BG$6&amp;AB28),IF(AA28="c",R28,"")))))</f>
        <v/>
      </c>
      <c r="X28" s="75"/>
      <c r="Y28" s="73" t="str">
        <f t="shared" si="7"/>
        <v/>
      </c>
      <c r="Z28" s="76" t="str">
        <f t="shared" ca="1" si="2"/>
        <v/>
      </c>
      <c r="AA28" s="76" t="str">
        <f t="shared" ca="1" si="8"/>
        <v/>
      </c>
      <c r="AB28" s="76" t="str">
        <f t="shared" ca="1" si="9"/>
        <v/>
      </c>
      <c r="AC28" s="76">
        <f t="shared" ca="1" si="10"/>
        <v>0</v>
      </c>
      <c r="AD28" s="76">
        <f t="shared" si="11"/>
        <v>0</v>
      </c>
      <c r="AE28" s="76" t="str">
        <f t="shared" si="3"/>
        <v/>
      </c>
      <c r="AF28" s="77" t="str">
        <f t="shared" si="4"/>
        <v/>
      </c>
      <c r="AH28" s="528"/>
      <c r="AI28" s="103" t="s">
        <v>612</v>
      </c>
      <c r="AJ28" s="367">
        <v>0</v>
      </c>
      <c r="AK28" s="272" t="s">
        <v>2321</v>
      </c>
      <c r="AL28" s="371">
        <f t="shared" si="14"/>
        <v>0</v>
      </c>
      <c r="AM28" s="375">
        <f t="shared" si="15"/>
        <v>0</v>
      </c>
      <c r="AN28" s="98">
        <f>係数１!D66</f>
        <v>21.2</v>
      </c>
      <c r="AO28" s="99">
        <f>係数１!F66</f>
        <v>0</v>
      </c>
      <c r="AP28" s="99" t="str">
        <f>係数１!G66</f>
        <v>ｔ－C/GJ</v>
      </c>
      <c r="AQ28" s="22">
        <v>0.8</v>
      </c>
      <c r="AR28" s="101">
        <f t="shared" si="16"/>
        <v>0</v>
      </c>
      <c r="AU28" s="52" t="str">
        <f>IF(参照!A28="","",参照!A28)</f>
        <v>A0011</v>
      </c>
      <c r="AV28" s="52" t="str">
        <f>IF(参照!B28="","",参照!B28)</f>
        <v>須賀川瓦斯(株)</v>
      </c>
      <c r="AW28" s="52">
        <f>IF(参照!C28="","",参照!C28)</f>
        <v>4.3100000000000001E-4</v>
      </c>
      <c r="AX28" s="52" t="str">
        <f>IF(参照!D28="","",参照!D28)</f>
        <v>メニューA</v>
      </c>
      <c r="AY28" s="52">
        <f>IF(参照!E28="","",参照!E28)</f>
        <v>0</v>
      </c>
      <c r="AZ28" s="52" t="str">
        <f>IF(参照!F28="","",参照!F28)</f>
        <v>須賀川瓦斯(株)</v>
      </c>
      <c r="BA28" s="52" t="str">
        <f>IF(参照!G28="","",参照!G28)</f>
        <v>須賀川瓦斯(株)_メニューA</v>
      </c>
      <c r="BB28" s="52">
        <f t="shared" si="0"/>
        <v>0</v>
      </c>
      <c r="BD28" s="52" t="str">
        <f>IF(参照!L28="","",参照!L28)</f>
        <v>ＪＰエネルギー(株)</v>
      </c>
    </row>
    <row r="29" spans="1:56" ht="12.75" customHeight="1">
      <c r="A29" s="1"/>
      <c r="B29" s="1"/>
      <c r="C29" s="496"/>
      <c r="D29" s="456" t="s">
        <v>136</v>
      </c>
      <c r="E29" s="456"/>
      <c r="F29" s="456"/>
      <c r="G29" s="456"/>
      <c r="H29" s="546"/>
      <c r="I29" s="546"/>
      <c r="J29" s="546"/>
      <c r="K29" s="546"/>
      <c r="L29" s="1"/>
      <c r="N29" s="79">
        <v>23</v>
      </c>
      <c r="O29" s="69"/>
      <c r="P29" s="69"/>
      <c r="Q29" s="70" t="str">
        <f t="shared" si="1"/>
        <v/>
      </c>
      <c r="R29" s="80"/>
      <c r="S29" s="348"/>
      <c r="T29" s="346">
        <f>係数１!D$49</f>
        <v>8640</v>
      </c>
      <c r="U29" s="73" t="str">
        <f t="shared" si="5"/>
        <v/>
      </c>
      <c r="V29" s="73" t="str">
        <f t="shared" si="6"/>
        <v/>
      </c>
      <c r="W29" s="74" t="str">
        <f t="array" aca="1" ref="W29" ca="1">IF(O29="","",IF(ISNUMBER(AA29),INDIRECT($BG$6&amp;AA29),IF(AA29="a",Q29,IF(AA29="b",INDIRECT($BG$6&amp;AB29),IF(AA29="c",R29,"")))))</f>
        <v/>
      </c>
      <c r="X29" s="75"/>
      <c r="Y29" s="73" t="str">
        <f t="shared" si="7"/>
        <v/>
      </c>
      <c r="Z29" s="76" t="str">
        <f t="shared" ca="1" si="2"/>
        <v/>
      </c>
      <c r="AA29" s="76" t="str">
        <f t="shared" ca="1" si="8"/>
        <v/>
      </c>
      <c r="AB29" s="76" t="str">
        <f t="shared" ca="1" si="9"/>
        <v/>
      </c>
      <c r="AC29" s="76">
        <f t="shared" ca="1" si="10"/>
        <v>0</v>
      </c>
      <c r="AD29" s="76">
        <f t="shared" si="11"/>
        <v>0</v>
      </c>
      <c r="AE29" s="76" t="str">
        <f t="shared" si="3"/>
        <v/>
      </c>
      <c r="AF29" s="77" t="str">
        <f t="shared" si="4"/>
        <v/>
      </c>
      <c r="AH29" s="528"/>
      <c r="AI29" s="103" t="s">
        <v>613</v>
      </c>
      <c r="AJ29" s="367">
        <v>0</v>
      </c>
      <c r="AK29" s="272" t="s">
        <v>2319</v>
      </c>
      <c r="AL29" s="371">
        <f t="shared" si="14"/>
        <v>0</v>
      </c>
      <c r="AM29" s="375">
        <f t="shared" si="15"/>
        <v>0</v>
      </c>
      <c r="AN29" s="98">
        <f>係数１!D67</f>
        <v>17.100000000000001</v>
      </c>
      <c r="AO29" s="99">
        <f>係数１!F67</f>
        <v>0</v>
      </c>
      <c r="AP29" s="99" t="str">
        <f>係数１!G67</f>
        <v>ｔ－C/GJ</v>
      </c>
      <c r="AQ29" s="22">
        <v>0.8</v>
      </c>
      <c r="AR29" s="101">
        <f t="shared" si="16"/>
        <v>0</v>
      </c>
      <c r="AU29" s="52" t="str">
        <f>IF(参照!A29="","",参照!A29)</f>
        <v/>
      </c>
      <c r="AV29" s="52" t="str">
        <f>IF(参照!B29="","",参照!B29)</f>
        <v/>
      </c>
      <c r="AW29" s="52" t="str">
        <f>IF(参照!C29="","",参照!C29)</f>
        <v/>
      </c>
      <c r="AX29" s="52" t="str">
        <f>IF(参照!D29="","",参照!D29)</f>
        <v>メニューB(残差)</v>
      </c>
      <c r="AY29" s="52">
        <f>IF(参照!E29="","",参照!E29)</f>
        <v>4.28E-4</v>
      </c>
      <c r="AZ29" s="52" t="str">
        <f>IF(参照!F29="","",参照!F29)</f>
        <v>須賀川瓦斯(株)</v>
      </c>
      <c r="BA29" s="52" t="str">
        <f>IF(参照!G29="","",参照!G29)</f>
        <v>須賀川瓦斯(株)_メニューB(残差)</v>
      </c>
      <c r="BB29" s="52">
        <f t="shared" si="0"/>
        <v>0.42799999999999999</v>
      </c>
      <c r="BD29" s="52" t="str">
        <f>IF(参照!L29="","",参照!L29)</f>
        <v>ＪＲＥトレーディング(株)</v>
      </c>
    </row>
    <row r="30" spans="1:56" ht="12.75" customHeight="1" thickBot="1">
      <c r="A30" s="1"/>
      <c r="B30" s="1"/>
      <c r="C30" s="547"/>
      <c r="D30" s="452" t="s">
        <v>12</v>
      </c>
      <c r="E30" s="452"/>
      <c r="F30" s="452"/>
      <c r="G30" s="452"/>
      <c r="H30" s="112" t="s">
        <v>19</v>
      </c>
      <c r="I30" s="369">
        <v>0</v>
      </c>
      <c r="J30" s="112" t="s">
        <v>14</v>
      </c>
      <c r="K30" s="112" t="s">
        <v>14</v>
      </c>
      <c r="L30" s="1"/>
      <c r="N30" s="79">
        <v>24</v>
      </c>
      <c r="O30" s="69"/>
      <c r="P30" s="69"/>
      <c r="Q30" s="70" t="str">
        <f t="shared" si="1"/>
        <v/>
      </c>
      <c r="R30" s="80"/>
      <c r="S30" s="348"/>
      <c r="T30" s="346">
        <f>係数１!D$49</f>
        <v>8640</v>
      </c>
      <c r="U30" s="73" t="str">
        <f t="shared" si="5"/>
        <v/>
      </c>
      <c r="V30" s="73" t="str">
        <f t="shared" si="6"/>
        <v/>
      </c>
      <c r="W30" s="74" t="str">
        <f t="array" aca="1" ref="W30" ca="1">IF(O30="","",IF(ISNUMBER(AA30),INDIRECT($BG$6&amp;AA30),IF(AA30="a",Q30,IF(AA30="b",INDIRECT($BG$6&amp;AB30),IF(AA30="c",R30,"")))))</f>
        <v/>
      </c>
      <c r="X30" s="75"/>
      <c r="Y30" s="73" t="str">
        <f t="shared" si="7"/>
        <v/>
      </c>
      <c r="Z30" s="76" t="str">
        <f t="shared" ca="1" si="2"/>
        <v/>
      </c>
      <c r="AA30" s="76" t="str">
        <f t="shared" ca="1" si="8"/>
        <v/>
      </c>
      <c r="AB30" s="76" t="str">
        <f t="shared" ca="1" si="9"/>
        <v/>
      </c>
      <c r="AC30" s="76">
        <f t="shared" ca="1" si="10"/>
        <v>0</v>
      </c>
      <c r="AD30" s="76">
        <f t="shared" si="11"/>
        <v>0</v>
      </c>
      <c r="AE30" s="76" t="str">
        <f t="shared" si="3"/>
        <v/>
      </c>
      <c r="AF30" s="77" t="str">
        <f t="shared" si="4"/>
        <v/>
      </c>
      <c r="AH30" s="528"/>
      <c r="AI30" s="103" t="s">
        <v>614</v>
      </c>
      <c r="AJ30" s="367">
        <v>0</v>
      </c>
      <c r="AK30" s="272" t="s">
        <v>2319</v>
      </c>
      <c r="AL30" s="371">
        <f t="shared" si="14"/>
        <v>0</v>
      </c>
      <c r="AM30" s="375">
        <f t="shared" si="15"/>
        <v>0</v>
      </c>
      <c r="AN30" s="98">
        <f>係数１!D68</f>
        <v>142</v>
      </c>
      <c r="AO30" s="99">
        <f>係数１!F68</f>
        <v>0</v>
      </c>
      <c r="AP30" s="99" t="str">
        <f>係数１!G68</f>
        <v>ｔ－C/GJ</v>
      </c>
      <c r="AQ30" s="22">
        <v>0.8</v>
      </c>
      <c r="AR30" s="101">
        <f t="shared" si="16"/>
        <v>0</v>
      </c>
      <c r="AU30" s="52" t="str">
        <f>IF(参照!A30="","",参照!A30)</f>
        <v/>
      </c>
      <c r="AV30" s="52" t="str">
        <f>IF(参照!B30="","",参照!B30)</f>
        <v/>
      </c>
      <c r="AW30" s="52" t="str">
        <f>IF(参照!C30="","",参照!C30)</f>
        <v/>
      </c>
      <c r="AX30" s="52" t="str">
        <f>IF(参照!D30="","",参照!D30)</f>
        <v>(参考値)事業者全体</v>
      </c>
      <c r="AY30" s="52">
        <f>IF(参照!E30="","",参照!E30)</f>
        <v>4.2499999999999998E-4</v>
      </c>
      <c r="AZ30" s="52" t="str">
        <f>IF(参照!F30="","",参照!F30)</f>
        <v>須賀川瓦斯(株)</v>
      </c>
      <c r="BA30" s="52" t="str">
        <f>IF(参照!G30="","",参照!G30)</f>
        <v>須賀川瓦斯(株)_(参考値)事業者全体</v>
      </c>
      <c r="BB30" s="52">
        <f t="shared" si="0"/>
        <v>0.42499999999999999</v>
      </c>
      <c r="BD30" s="52" t="str">
        <f>IF(参照!L30="","",参照!L30)</f>
        <v>ＪＲ西日本住宅サービス(株)</v>
      </c>
    </row>
    <row r="31" spans="1:56" ht="19.5" customHeight="1" thickTop="1">
      <c r="A31" s="1"/>
      <c r="B31" s="1"/>
      <c r="C31" s="468" t="s">
        <v>1</v>
      </c>
      <c r="D31" s="455" t="s">
        <v>16</v>
      </c>
      <c r="E31" s="455"/>
      <c r="F31" s="455"/>
      <c r="G31" s="455"/>
      <c r="H31" s="111" t="s">
        <v>6</v>
      </c>
      <c r="I31" s="111" t="s">
        <v>21</v>
      </c>
      <c r="J31" s="113" t="s">
        <v>488</v>
      </c>
      <c r="K31" s="114" t="s">
        <v>498</v>
      </c>
      <c r="L31" s="1"/>
      <c r="N31" s="79">
        <v>25</v>
      </c>
      <c r="O31" s="69"/>
      <c r="P31" s="69"/>
      <c r="Q31" s="70" t="str">
        <f t="shared" si="1"/>
        <v/>
      </c>
      <c r="R31" s="80"/>
      <c r="S31" s="348"/>
      <c r="T31" s="346">
        <f>係数１!D$49</f>
        <v>8640</v>
      </c>
      <c r="U31" s="73" t="str">
        <f t="shared" si="5"/>
        <v/>
      </c>
      <c r="V31" s="73" t="str">
        <f t="shared" si="6"/>
        <v/>
      </c>
      <c r="W31" s="74" t="str">
        <f t="array" aca="1" ref="W31" ca="1">IF(O31="","",IF(ISNUMBER(AA31),INDIRECT($BG$6&amp;AA31),IF(AA31="a",Q31,IF(AA31="b",INDIRECT($BG$6&amp;AB31),IF(AA31="c",R31,"")))))</f>
        <v/>
      </c>
      <c r="X31" s="75"/>
      <c r="Y31" s="73" t="str">
        <f t="shared" si="7"/>
        <v/>
      </c>
      <c r="Z31" s="76" t="str">
        <f t="shared" ca="1" si="2"/>
        <v/>
      </c>
      <c r="AA31" s="76" t="str">
        <f t="shared" ca="1" si="8"/>
        <v/>
      </c>
      <c r="AB31" s="76" t="str">
        <f t="shared" ca="1" si="9"/>
        <v/>
      </c>
      <c r="AC31" s="76">
        <f t="shared" ca="1" si="10"/>
        <v>0</v>
      </c>
      <c r="AD31" s="76">
        <f t="shared" si="11"/>
        <v>0</v>
      </c>
      <c r="AE31" s="76" t="str">
        <f t="shared" si="3"/>
        <v/>
      </c>
      <c r="AF31" s="77" t="str">
        <f t="shared" si="4"/>
        <v/>
      </c>
      <c r="AH31" s="529"/>
      <c r="AI31" s="103" t="s">
        <v>615</v>
      </c>
      <c r="AJ31" s="367">
        <v>0</v>
      </c>
      <c r="AK31" s="272" t="s">
        <v>2319</v>
      </c>
      <c r="AL31" s="371">
        <f t="shared" si="14"/>
        <v>0</v>
      </c>
      <c r="AM31" s="375">
        <f t="shared" si="15"/>
        <v>0</v>
      </c>
      <c r="AN31" s="98">
        <f>係数１!D69</f>
        <v>22.5</v>
      </c>
      <c r="AO31" s="99">
        <f>係数１!F69</f>
        <v>0</v>
      </c>
      <c r="AP31" s="99" t="str">
        <f>係数１!G69</f>
        <v>ｔ－C/GJ</v>
      </c>
      <c r="AQ31" s="22">
        <v>0.8</v>
      </c>
      <c r="AR31" s="101">
        <f t="shared" si="16"/>
        <v>0</v>
      </c>
      <c r="AU31" s="52" t="str">
        <f>IF(参照!A31="","",参照!A31)</f>
        <v>A0012</v>
      </c>
      <c r="AV31" s="52" t="str">
        <f>IF(参照!B31="","",参照!B31)</f>
        <v>出光興産(株)</v>
      </c>
      <c r="AW31" s="52">
        <f>IF(参照!C31="","",参照!C31)</f>
        <v>4.5100000000000001E-4</v>
      </c>
      <c r="AX31" s="52" t="str">
        <f>IF(参照!D31="","",参照!D31)</f>
        <v>メニューA</v>
      </c>
      <c r="AY31" s="52">
        <f>IF(参照!E31="","",参照!E31)</f>
        <v>0</v>
      </c>
      <c r="AZ31" s="52" t="str">
        <f>IF(参照!F31="","",参照!F31)</f>
        <v>出光興産(株)</v>
      </c>
      <c r="BA31" s="52" t="str">
        <f>IF(参照!G31="","",参照!G31)</f>
        <v>出光興産(株)_メニューA</v>
      </c>
      <c r="BB31" s="52">
        <f t="shared" si="0"/>
        <v>0</v>
      </c>
      <c r="BD31" s="52" t="str">
        <f>IF(参照!L31="","",参照!L31)</f>
        <v>(株)ＪＴＢコミュニケーションデザイン</v>
      </c>
    </row>
    <row r="32" spans="1:56" ht="12.75" customHeight="1">
      <c r="A32" s="1"/>
      <c r="B32" s="1"/>
      <c r="C32" s="466"/>
      <c r="D32" s="456" t="s">
        <v>51</v>
      </c>
      <c r="E32" s="456"/>
      <c r="F32" s="456"/>
      <c r="G32" s="456"/>
      <c r="H32" s="82" t="s">
        <v>26</v>
      </c>
      <c r="I32" s="361">
        <v>0</v>
      </c>
      <c r="J32" s="371">
        <f>IF($I32="","",$I32*係数１!$D$8*0.0258)</f>
        <v>0</v>
      </c>
      <c r="K32" s="371">
        <f>IF($I32="","",$I32*係数１!$D$8*係数１!$F$8*44/12)</f>
        <v>0</v>
      </c>
      <c r="L32" s="1"/>
      <c r="N32" s="79">
        <v>26</v>
      </c>
      <c r="O32" s="69"/>
      <c r="P32" s="69"/>
      <c r="Q32" s="70" t="str">
        <f t="shared" si="1"/>
        <v/>
      </c>
      <c r="R32" s="80"/>
      <c r="S32" s="348"/>
      <c r="T32" s="346">
        <f>係数１!D$49</f>
        <v>8640</v>
      </c>
      <c r="U32" s="73" t="str">
        <f t="shared" si="5"/>
        <v/>
      </c>
      <c r="V32" s="73" t="str">
        <f t="shared" si="6"/>
        <v/>
      </c>
      <c r="W32" s="74" t="str">
        <f t="array" aca="1" ref="W32" ca="1">IF(O32="","",IF(ISNUMBER(AA32),INDIRECT($BG$6&amp;AA32),IF(AA32="a",Q32,IF(AA32="b",INDIRECT($BG$6&amp;AB32),IF(AA32="c",R32,"")))))</f>
        <v/>
      </c>
      <c r="X32" s="75"/>
      <c r="Y32" s="73" t="str">
        <f t="shared" si="7"/>
        <v/>
      </c>
      <c r="Z32" s="76" t="str">
        <f t="shared" ca="1" si="2"/>
        <v/>
      </c>
      <c r="AA32" s="76" t="str">
        <f t="shared" ca="1" si="8"/>
        <v/>
      </c>
      <c r="AB32" s="76" t="str">
        <f t="shared" ca="1" si="9"/>
        <v/>
      </c>
      <c r="AC32" s="76">
        <f t="shared" ca="1" si="10"/>
        <v>0</v>
      </c>
      <c r="AD32" s="76">
        <f t="shared" si="11"/>
        <v>0</v>
      </c>
      <c r="AE32" s="76" t="str">
        <f t="shared" si="3"/>
        <v/>
      </c>
      <c r="AF32" s="77" t="str">
        <f t="shared" si="4"/>
        <v/>
      </c>
      <c r="AH32" s="553" t="s">
        <v>616</v>
      </c>
      <c r="AI32" s="103" t="s">
        <v>617</v>
      </c>
      <c r="AJ32" s="367">
        <v>0</v>
      </c>
      <c r="AK32" s="271" t="s">
        <v>600</v>
      </c>
      <c r="AL32" s="371">
        <f t="shared" si="14"/>
        <v>0</v>
      </c>
      <c r="AM32" s="375">
        <f t="shared" si="15"/>
        <v>0</v>
      </c>
      <c r="AN32" s="98">
        <f>係数１!D70</f>
        <v>1</v>
      </c>
      <c r="AO32" s="99">
        <f>係数１!F70</f>
        <v>0</v>
      </c>
      <c r="AP32" s="99" t="str">
        <f>係数１!G70</f>
        <v>ｔ－C/GJ</v>
      </c>
      <c r="AQ32" s="22">
        <v>1</v>
      </c>
      <c r="AR32" s="101">
        <f t="shared" si="16"/>
        <v>0</v>
      </c>
      <c r="AU32" s="52" t="str">
        <f>IF(参照!A32="","",参照!A32)</f>
        <v/>
      </c>
      <c r="AV32" s="52" t="str">
        <f>IF(参照!B32="","",参照!B32)</f>
        <v/>
      </c>
      <c r="AW32" s="52" t="str">
        <f>IF(参照!C32="","",参照!C32)</f>
        <v/>
      </c>
      <c r="AX32" s="52" t="str">
        <f>IF(参照!D32="","",参照!D32)</f>
        <v>メニューB</v>
      </c>
      <c r="AY32" s="52">
        <f>IF(参照!E32="","",参照!E32)</f>
        <v>2.0000000000000001E-4</v>
      </c>
      <c r="AZ32" s="52" t="str">
        <f>IF(参照!F32="","",参照!F32)</f>
        <v>出光興産(株)</v>
      </c>
      <c r="BA32" s="52" t="str">
        <f>IF(参照!G32="","",参照!G32)</f>
        <v>出光興産(株)_メニューB</v>
      </c>
      <c r="BB32" s="52">
        <f t="shared" si="0"/>
        <v>0.2</v>
      </c>
      <c r="BD32" s="52" t="str">
        <f>IF(参照!L32="","",参照!L32)</f>
        <v>(株)ｋａｒｃｈ</v>
      </c>
    </row>
    <row r="33" spans="1:56" ht="12.75" customHeight="1">
      <c r="A33" s="1"/>
      <c r="B33" s="1"/>
      <c r="C33" s="466"/>
      <c r="D33" s="456" t="s">
        <v>28</v>
      </c>
      <c r="E33" s="456"/>
      <c r="F33" s="456"/>
      <c r="G33" s="456"/>
      <c r="H33" s="82" t="s">
        <v>26</v>
      </c>
      <c r="I33" s="361">
        <v>0</v>
      </c>
      <c r="J33" s="371">
        <f>IF($I33="","",$I33*係数１!$D$12*0.0258)</f>
        <v>0</v>
      </c>
      <c r="K33" s="371">
        <f>IF($I33="","",$I33*係数１!$D$12*係数１!$F$12*44/12)</f>
        <v>0</v>
      </c>
      <c r="L33" s="1"/>
      <c r="N33" s="79">
        <v>27</v>
      </c>
      <c r="O33" s="69"/>
      <c r="P33" s="69"/>
      <c r="Q33" s="70" t="str">
        <f t="shared" si="1"/>
        <v/>
      </c>
      <c r="R33" s="80"/>
      <c r="S33" s="348"/>
      <c r="T33" s="346">
        <f>係数１!D$49</f>
        <v>8640</v>
      </c>
      <c r="U33" s="73" t="str">
        <f t="shared" si="5"/>
        <v/>
      </c>
      <c r="V33" s="73" t="str">
        <f t="shared" si="6"/>
        <v/>
      </c>
      <c r="W33" s="74" t="str">
        <f t="array" aca="1" ref="W33" ca="1">IF(O33="","",IF(ISNUMBER(AA33),INDIRECT($BG$6&amp;AA33),IF(AA33="a",Q33,IF(AA33="b",INDIRECT($BG$6&amp;AB33),IF(AA33="c",R33,"")))))</f>
        <v/>
      </c>
      <c r="X33" s="75"/>
      <c r="Y33" s="73" t="str">
        <f t="shared" si="7"/>
        <v/>
      </c>
      <c r="Z33" s="76" t="str">
        <f t="shared" ca="1" si="2"/>
        <v/>
      </c>
      <c r="AA33" s="76" t="str">
        <f t="shared" ca="1" si="8"/>
        <v/>
      </c>
      <c r="AB33" s="76" t="str">
        <f t="shared" ca="1" si="9"/>
        <v/>
      </c>
      <c r="AC33" s="76">
        <f t="shared" ca="1" si="10"/>
        <v>0</v>
      </c>
      <c r="AD33" s="76">
        <f t="shared" si="11"/>
        <v>0</v>
      </c>
      <c r="AE33" s="76" t="str">
        <f t="shared" si="3"/>
        <v/>
      </c>
      <c r="AF33" s="77" t="str">
        <f t="shared" si="4"/>
        <v/>
      </c>
      <c r="AH33" s="528"/>
      <c r="AI33" s="103" t="s">
        <v>618</v>
      </c>
      <c r="AJ33" s="367">
        <v>0</v>
      </c>
      <c r="AK33" s="271" t="s">
        <v>600</v>
      </c>
      <c r="AL33" s="371">
        <f t="shared" si="14"/>
        <v>0</v>
      </c>
      <c r="AM33" s="375">
        <f t="shared" si="15"/>
        <v>0</v>
      </c>
      <c r="AN33" s="98">
        <f>係数１!D71</f>
        <v>1</v>
      </c>
      <c r="AO33" s="99">
        <f>係数１!F71</f>
        <v>0</v>
      </c>
      <c r="AP33" s="99" t="str">
        <f>係数１!G71</f>
        <v>ｔ－C/GJ</v>
      </c>
      <c r="AQ33" s="22">
        <v>1</v>
      </c>
      <c r="AR33" s="101">
        <f t="shared" si="16"/>
        <v>0</v>
      </c>
      <c r="AU33" s="52" t="str">
        <f>IF(参照!A33="","",参照!A33)</f>
        <v/>
      </c>
      <c r="AV33" s="52" t="str">
        <f>IF(参照!B33="","",参照!B33)</f>
        <v/>
      </c>
      <c r="AW33" s="52" t="str">
        <f>IF(参照!C33="","",参照!C33)</f>
        <v/>
      </c>
      <c r="AX33" s="52" t="str">
        <f>IF(参照!D33="","",参照!D33)</f>
        <v>メニューC(残差)</v>
      </c>
      <c r="AY33" s="52">
        <f>IF(参照!E33="","",参照!E33)</f>
        <v>5.2099999999999998E-4</v>
      </c>
      <c r="AZ33" s="52" t="str">
        <f>IF(参照!F33="","",参照!F33)</f>
        <v>出光興産(株)</v>
      </c>
      <c r="BA33" s="52" t="str">
        <f>IF(参照!G33="","",参照!G33)</f>
        <v>出光興産(株)_メニューC(残差)</v>
      </c>
      <c r="BB33" s="52">
        <f t="shared" si="0"/>
        <v>0.52100000000000002</v>
      </c>
      <c r="BD33" s="52" t="str">
        <f>IF(参照!L33="","",参照!L33)</f>
        <v>ＫＢＮ(株)</v>
      </c>
    </row>
    <row r="34" spans="1:56" ht="12.75" customHeight="1">
      <c r="A34" s="1"/>
      <c r="B34" s="1"/>
      <c r="C34" s="466"/>
      <c r="D34" s="456" t="s">
        <v>50</v>
      </c>
      <c r="E34" s="456"/>
      <c r="F34" s="456"/>
      <c r="G34" s="456"/>
      <c r="H34" s="20" t="s">
        <v>33</v>
      </c>
      <c r="I34" s="361">
        <v>0</v>
      </c>
      <c r="J34" s="371">
        <f>IF($I34="","",$I34*係数１!$D$18*0.0258)</f>
        <v>0</v>
      </c>
      <c r="K34" s="371">
        <f>IF($I34="","",$I34*係数１!$D$18*係数１!$F$18*44/12)</f>
        <v>0</v>
      </c>
      <c r="L34" s="1"/>
      <c r="N34" s="79">
        <v>28</v>
      </c>
      <c r="O34" s="69"/>
      <c r="P34" s="69"/>
      <c r="Q34" s="70" t="str">
        <f t="shared" si="1"/>
        <v/>
      </c>
      <c r="R34" s="80"/>
      <c r="S34" s="348"/>
      <c r="T34" s="346">
        <f>係数１!D$49</f>
        <v>8640</v>
      </c>
      <c r="U34" s="73" t="str">
        <f t="shared" si="5"/>
        <v/>
      </c>
      <c r="V34" s="73" t="str">
        <f t="shared" si="6"/>
        <v/>
      </c>
      <c r="W34" s="74" t="str">
        <f t="array" aca="1" ref="W34" ca="1">IF(O34="","",IF(ISNUMBER(AA34),INDIRECT($BG$6&amp;AA34),IF(AA34="a",Q34,IF(AA34="b",INDIRECT($BG$6&amp;AB34),IF(AA34="c",R34,"")))))</f>
        <v/>
      </c>
      <c r="X34" s="75"/>
      <c r="Y34" s="73" t="str">
        <f t="shared" si="7"/>
        <v/>
      </c>
      <c r="Z34" s="76" t="str">
        <f t="shared" ca="1" si="2"/>
        <v/>
      </c>
      <c r="AA34" s="76" t="str">
        <f t="shared" ca="1" si="8"/>
        <v/>
      </c>
      <c r="AB34" s="76" t="str">
        <f t="shared" ca="1" si="9"/>
        <v/>
      </c>
      <c r="AC34" s="76">
        <f t="shared" ca="1" si="10"/>
        <v>0</v>
      </c>
      <c r="AD34" s="76">
        <f t="shared" si="11"/>
        <v>0</v>
      </c>
      <c r="AE34" s="76" t="str">
        <f t="shared" si="3"/>
        <v/>
      </c>
      <c r="AF34" s="77" t="str">
        <f t="shared" si="4"/>
        <v/>
      </c>
      <c r="AH34" s="553" t="s">
        <v>506</v>
      </c>
      <c r="AI34" s="103" t="s">
        <v>619</v>
      </c>
      <c r="AJ34" s="367">
        <v>0</v>
      </c>
      <c r="AK34" s="271" t="s">
        <v>2322</v>
      </c>
      <c r="AL34" s="371">
        <f>IF(AJ34="","",AJ34/1000*AN34*0.0258)</f>
        <v>0</v>
      </c>
      <c r="AM34" s="375">
        <f>IF(AJ34="","",AJ34/1000*AO34)</f>
        <v>0</v>
      </c>
      <c r="AN34" s="115">
        <f>係数１!D72</f>
        <v>3600</v>
      </c>
      <c r="AO34" s="99">
        <f>係数１!F72</f>
        <v>0</v>
      </c>
      <c r="AP34" s="99" t="str">
        <f>係数１!G72</f>
        <v>ｔ－CO2/千kWh</v>
      </c>
      <c r="AQ34" s="22">
        <v>1</v>
      </c>
      <c r="AR34" s="101">
        <f t="shared" si="16"/>
        <v>0</v>
      </c>
      <c r="AU34" s="52" t="str">
        <f>IF(参照!A34="","",参照!A34)</f>
        <v/>
      </c>
      <c r="AV34" s="52" t="str">
        <f>IF(参照!B34="","",参照!B34)</f>
        <v/>
      </c>
      <c r="AW34" s="52" t="str">
        <f>IF(参照!C34="","",参照!C34)</f>
        <v/>
      </c>
      <c r="AX34" s="52" t="str">
        <f>IF(参照!D34="","",参照!D34)</f>
        <v>(参考値)事業者全体</v>
      </c>
      <c r="AY34" s="52">
        <f>IF(参照!E34="","",参照!E34)</f>
        <v>5.4000000000000001E-4</v>
      </c>
      <c r="AZ34" s="52" t="str">
        <f>IF(参照!F34="","",参照!F34)</f>
        <v>出光興産(株)</v>
      </c>
      <c r="BA34" s="52" t="str">
        <f>IF(参照!G34="","",参照!G34)</f>
        <v>出光興産(株)_(参考値)事業者全体</v>
      </c>
      <c r="BB34" s="52">
        <f t="shared" si="0"/>
        <v>0.54</v>
      </c>
      <c r="BD34" s="52" t="str">
        <f>IF(参照!L34="","",参照!L34)</f>
        <v>(株)Ｋｅｎｅｓエネルギーサービス</v>
      </c>
    </row>
    <row r="35" spans="1:56" ht="12.75" customHeight="1">
      <c r="A35" s="1"/>
      <c r="B35" s="1"/>
      <c r="C35" s="466"/>
      <c r="D35" s="456" t="s">
        <v>49</v>
      </c>
      <c r="E35" s="456"/>
      <c r="F35" s="456"/>
      <c r="G35" s="456"/>
      <c r="H35" s="20" t="s">
        <v>33</v>
      </c>
      <c r="I35" s="361">
        <v>0</v>
      </c>
      <c r="J35" s="371">
        <f>IF($I35="","",$I35*係数１!$D$20*0.0258)</f>
        <v>0</v>
      </c>
      <c r="K35" s="371">
        <f>IF($I35="","",$I35*係数１!$D$20*係数１!$F$20*44/12)</f>
        <v>0</v>
      </c>
      <c r="L35" s="1"/>
      <c r="N35" s="79">
        <v>29</v>
      </c>
      <c r="O35" s="69"/>
      <c r="P35" s="69"/>
      <c r="Q35" s="70" t="str">
        <f t="shared" si="1"/>
        <v/>
      </c>
      <c r="R35" s="80"/>
      <c r="S35" s="348"/>
      <c r="T35" s="346">
        <f>係数１!D$49</f>
        <v>8640</v>
      </c>
      <c r="U35" s="73" t="str">
        <f t="shared" si="5"/>
        <v/>
      </c>
      <c r="V35" s="73" t="str">
        <f t="shared" si="6"/>
        <v/>
      </c>
      <c r="W35" s="74" t="str">
        <f t="array" aca="1" ref="W35" ca="1">IF(O35="","",IF(ISNUMBER(AA35),INDIRECT($BG$6&amp;AA35),IF(AA35="a",Q35,IF(AA35="b",INDIRECT($BG$6&amp;AB35),IF(AA35="c",R35,"")))))</f>
        <v/>
      </c>
      <c r="X35" s="75"/>
      <c r="Y35" s="73" t="str">
        <f t="shared" si="7"/>
        <v/>
      </c>
      <c r="Z35" s="76" t="str">
        <f t="shared" ca="1" si="2"/>
        <v/>
      </c>
      <c r="AA35" s="76" t="str">
        <f t="shared" ca="1" si="8"/>
        <v/>
      </c>
      <c r="AB35" s="76" t="str">
        <f t="shared" ca="1" si="9"/>
        <v/>
      </c>
      <c r="AC35" s="76">
        <f t="shared" ca="1" si="10"/>
        <v>0</v>
      </c>
      <c r="AD35" s="76">
        <f t="shared" si="11"/>
        <v>0</v>
      </c>
      <c r="AE35" s="76" t="str">
        <f t="shared" si="3"/>
        <v/>
      </c>
      <c r="AF35" s="77" t="str">
        <f t="shared" si="4"/>
        <v/>
      </c>
      <c r="AH35" s="554"/>
      <c r="AI35" s="103" t="s">
        <v>620</v>
      </c>
      <c r="AJ35" s="367">
        <v>0</v>
      </c>
      <c r="AK35" s="271" t="s">
        <v>2322</v>
      </c>
      <c r="AL35" s="371">
        <f t="shared" ref="AL35:AL36" si="17">IF(AJ35="","",AJ35/1000*AN35*0.0258)</f>
        <v>0</v>
      </c>
      <c r="AM35" s="375">
        <f t="shared" ref="AM35:AM36" si="18">IF(AJ35="","",AJ35/1000*AO35)</f>
        <v>0</v>
      </c>
      <c r="AN35" s="115">
        <f>係数１!D73</f>
        <v>3600</v>
      </c>
      <c r="AO35" s="99">
        <f>係数１!F73</f>
        <v>0</v>
      </c>
      <c r="AP35" s="99" t="str">
        <f>係数１!G73</f>
        <v>ｔ－CO2/千kWh</v>
      </c>
      <c r="AQ35" s="22">
        <v>1</v>
      </c>
      <c r="AR35" s="101">
        <f t="shared" si="16"/>
        <v>0</v>
      </c>
      <c r="AU35" s="52" t="str">
        <f>IF(参照!A35="","",参照!A35)</f>
        <v>A0013</v>
      </c>
      <c r="AV35" s="52" t="str">
        <f>IF(参照!B35="","",参照!B35)</f>
        <v>(株)オプテージ</v>
      </c>
      <c r="AW35" s="52">
        <f>IF(参照!C35="","",参照!C35)</f>
        <v>5.4699999999999996E-4</v>
      </c>
      <c r="AX35" s="52" t="str">
        <f>IF(参照!D35="","",参照!D35)</f>
        <v/>
      </c>
      <c r="AY35" s="52">
        <f>IF(参照!E35="","",参照!E35)</f>
        <v>5.0600000000000005E-4</v>
      </c>
      <c r="AZ35" s="52" t="str">
        <f>IF(参照!F35="","",参照!F35)</f>
        <v>(株)オプテージ</v>
      </c>
      <c r="BA35" s="52" t="str">
        <f>IF(参照!G35="","",参照!G35)</f>
        <v>(株)オプテージ_</v>
      </c>
      <c r="BB35" s="52">
        <f t="shared" si="0"/>
        <v>0.50600000000000001</v>
      </c>
      <c r="BD35" s="52" t="str">
        <f>IF(参照!L35="","",参照!L35)</f>
        <v>(株)ＬＥＮＥＴＳ</v>
      </c>
    </row>
    <row r="36" spans="1:56" ht="12.75" customHeight="1" thickBot="1">
      <c r="A36" s="1"/>
      <c r="B36" s="1"/>
      <c r="C36" s="466"/>
      <c r="D36" s="454" t="s">
        <v>48</v>
      </c>
      <c r="E36" s="454"/>
      <c r="F36" s="454"/>
      <c r="G36" s="454"/>
      <c r="H36" s="102" t="s">
        <v>18</v>
      </c>
      <c r="I36" s="362">
        <v>0</v>
      </c>
      <c r="J36" s="371">
        <f>IF($I36="","",$I36*係数１!$D$30*0.0258)</f>
        <v>0</v>
      </c>
      <c r="K36" s="371">
        <f>IF($I36="","",$I36*係数１!$D$30*係数１!$F$30)</f>
        <v>0</v>
      </c>
      <c r="L36" s="1"/>
      <c r="N36" s="85">
        <v>30</v>
      </c>
      <c r="O36" s="69"/>
      <c r="P36" s="69"/>
      <c r="Q36" s="70" t="str">
        <f t="shared" si="1"/>
        <v/>
      </c>
      <c r="R36" s="116"/>
      <c r="S36" s="117"/>
      <c r="T36" s="72">
        <f>係数１!D$49</f>
        <v>8640</v>
      </c>
      <c r="U36" s="73" t="str">
        <f t="shared" si="5"/>
        <v/>
      </c>
      <c r="V36" s="73" t="str">
        <f t="shared" si="6"/>
        <v/>
      </c>
      <c r="W36" s="74" t="str">
        <f t="array" aca="1" ref="W36" ca="1">IF(O36="","",IF(ISNUMBER(AA36),INDIRECT($BG$6&amp;AA36),IF(AA36="a",Q36,IF(AA36="b",INDIRECT($BG$6&amp;AB36),IF(AA36="c",R36,"")))))</f>
        <v/>
      </c>
      <c r="X36" s="75"/>
      <c r="Y36" s="73" t="str">
        <f t="shared" si="7"/>
        <v/>
      </c>
      <c r="Z36" s="76" t="str">
        <f t="shared" ca="1" si="2"/>
        <v/>
      </c>
      <c r="AA36" s="76" t="str">
        <f t="shared" ca="1" si="8"/>
        <v/>
      </c>
      <c r="AB36" s="76" t="str">
        <f t="shared" ca="1" si="9"/>
        <v/>
      </c>
      <c r="AC36" s="76">
        <f t="shared" ca="1" si="10"/>
        <v>0</v>
      </c>
      <c r="AD36" s="76">
        <f t="shared" si="11"/>
        <v>0</v>
      </c>
      <c r="AE36" s="76" t="str">
        <f t="shared" si="3"/>
        <v/>
      </c>
      <c r="AF36" s="77" t="str">
        <f t="shared" si="4"/>
        <v/>
      </c>
      <c r="AH36" s="554"/>
      <c r="AI36" s="118" t="s">
        <v>621</v>
      </c>
      <c r="AJ36" s="368">
        <v>0</v>
      </c>
      <c r="AK36" s="271" t="s">
        <v>2322</v>
      </c>
      <c r="AL36" s="376">
        <f t="shared" si="17"/>
        <v>0</v>
      </c>
      <c r="AM36" s="375">
        <f t="shared" si="18"/>
        <v>0</v>
      </c>
      <c r="AN36" s="121">
        <f>係数１!D74</f>
        <v>3600</v>
      </c>
      <c r="AO36" s="99">
        <f>係数１!F74</f>
        <v>0</v>
      </c>
      <c r="AP36" s="99" t="str">
        <f>係数１!G74</f>
        <v>ｔ－CO2/千kWh</v>
      </c>
      <c r="AQ36" s="23">
        <v>1</v>
      </c>
      <c r="AR36" s="101">
        <f t="shared" si="16"/>
        <v>0</v>
      </c>
      <c r="AU36" s="52" t="str">
        <f>IF(参照!A36="","",参照!A36)</f>
        <v>A0014</v>
      </c>
      <c r="AV36" s="52" t="str">
        <f>IF(参照!B36="","",参照!B36)</f>
        <v>エネサーブ(株)</v>
      </c>
      <c r="AW36" s="52">
        <f>IF(参照!C36="","",参照!C36)</f>
        <v>4.3199999999999998E-4</v>
      </c>
      <c r="AX36" s="52" t="str">
        <f>IF(参照!D36="","",参照!D36)</f>
        <v>メニューA</v>
      </c>
      <c r="AY36" s="52">
        <f>IF(参照!E36="","",参照!E36)</f>
        <v>0</v>
      </c>
      <c r="AZ36" s="52" t="str">
        <f>IF(参照!F36="","",参照!F36)</f>
        <v>エネサーブ(株)</v>
      </c>
      <c r="BA36" s="52" t="str">
        <f>IF(参照!G36="","",参照!G36)</f>
        <v>エネサーブ(株)_メニューA</v>
      </c>
      <c r="BB36" s="52">
        <f t="shared" si="0"/>
        <v>0</v>
      </c>
      <c r="BD36" s="52" t="str">
        <f>IF(参照!L36="","",参照!L36)</f>
        <v>(株)Ｌｉｎｋ　Ｌｉｆｅ</v>
      </c>
    </row>
    <row r="37" spans="1:56" ht="16.5" customHeight="1" thickTop="1" thickBot="1">
      <c r="A37" s="1"/>
      <c r="B37" s="1"/>
      <c r="C37" s="466"/>
      <c r="D37" s="470" t="s">
        <v>59</v>
      </c>
      <c r="E37" s="478" t="s">
        <v>135</v>
      </c>
      <c r="F37" s="470" t="s">
        <v>60</v>
      </c>
      <c r="G37" s="105" t="s">
        <v>131</v>
      </c>
      <c r="H37" s="454" t="s">
        <v>19</v>
      </c>
      <c r="I37" s="548">
        <f>S47</f>
        <v>0</v>
      </c>
      <c r="J37" s="548">
        <f>U47</f>
        <v>0</v>
      </c>
      <c r="K37" s="548">
        <f>V47</f>
        <v>0</v>
      </c>
      <c r="L37" s="1"/>
      <c r="N37" s="510" t="s">
        <v>67</v>
      </c>
      <c r="O37" s="511"/>
      <c r="P37" s="511"/>
      <c r="Q37" s="511"/>
      <c r="R37" s="550"/>
      <c r="S37" s="122">
        <f>SUM(S7:S36)</f>
        <v>5000</v>
      </c>
      <c r="T37" s="87"/>
      <c r="U37" s="123">
        <f>SUM(U7:U36)</f>
        <v>1114.56</v>
      </c>
      <c r="V37" s="123">
        <f>SUM(V7:V36)</f>
        <v>1555</v>
      </c>
      <c r="W37" s="124"/>
      <c r="X37" s="124"/>
      <c r="Y37" s="123">
        <f ca="1">SUM(Y7:Y36)</f>
        <v>1555</v>
      </c>
      <c r="Z37" s="125">
        <f ca="1">SUM(Z7:Z36)</f>
        <v>1</v>
      </c>
      <c r="AA37" s="124"/>
      <c r="AB37" s="124"/>
      <c r="AC37" s="125">
        <f ca="1">SUM(AC7:AC36)</f>
        <v>0</v>
      </c>
      <c r="AD37" s="125">
        <f>SUM(AD7:AD36)</f>
        <v>0</v>
      </c>
      <c r="AE37" s="124"/>
      <c r="AF37" s="126"/>
      <c r="AH37" s="551" t="s">
        <v>622</v>
      </c>
      <c r="AI37" s="552"/>
      <c r="AJ37" s="552"/>
      <c r="AK37" s="552"/>
      <c r="AL37" s="377">
        <f>SUM(AL17:AL36)</f>
        <v>0</v>
      </c>
      <c r="AM37" s="378">
        <f>SUM(AM17:AM36)</f>
        <v>0</v>
      </c>
      <c r="AN37" s="129"/>
      <c r="AO37" s="130"/>
      <c r="AP37" s="130"/>
      <c r="AQ37" s="130"/>
      <c r="AR37" s="127">
        <f>SUM(AR17:AR36)</f>
        <v>0</v>
      </c>
      <c r="AU37" s="52" t="str">
        <f>IF(参照!A37="","",参照!A37)</f>
        <v/>
      </c>
      <c r="AV37" s="52" t="str">
        <f>IF(参照!B37="","",参照!B37)</f>
        <v/>
      </c>
      <c r="AW37" s="52" t="str">
        <f>IF(参照!C37="","",参照!C37)</f>
        <v/>
      </c>
      <c r="AX37" s="52" t="str">
        <f>IF(参照!D37="","",参照!D37)</f>
        <v>メニューB(残差)</v>
      </c>
      <c r="AY37" s="52">
        <f>IF(参照!E37="","",参照!E37)</f>
        <v>5.5400000000000002E-4</v>
      </c>
      <c r="AZ37" s="52" t="str">
        <f>IF(参照!F37="","",参照!F37)</f>
        <v>エネサーブ(株)</v>
      </c>
      <c r="BA37" s="52" t="str">
        <f>IF(参照!G37="","",参照!G37)</f>
        <v>エネサーブ(株)_メニューB(残差)</v>
      </c>
      <c r="BB37" s="52">
        <f t="shared" si="0"/>
        <v>0.55400000000000005</v>
      </c>
      <c r="BD37" s="52" t="str">
        <f>IF(参照!L37="","",参照!L37)</f>
        <v>(株)ＬＩＸＩＬ　ＴＥＰＣＯ　スマートパートナーズ</v>
      </c>
    </row>
    <row r="38" spans="1:56" ht="16.5" customHeight="1">
      <c r="A38" s="1"/>
      <c r="B38" s="1"/>
      <c r="C38" s="466"/>
      <c r="D38" s="471"/>
      <c r="E38" s="479"/>
      <c r="F38" s="472"/>
      <c r="G38" s="106" t="str">
        <f>IF(COUNTA(O42:O46)=0,"（　　　 　　）",IF(COUNTA(O42:O46)=1,"（"&amp;O42&amp;"）","（複数の電気事業者）"))</f>
        <v>（　　　 　　）</v>
      </c>
      <c r="H38" s="455"/>
      <c r="I38" s="549"/>
      <c r="J38" s="549"/>
      <c r="K38" s="549"/>
      <c r="L38" s="1"/>
      <c r="AU38" s="52" t="str">
        <f>IF(参照!A38="","",参照!A38)</f>
        <v/>
      </c>
      <c r="AV38" s="52" t="str">
        <f>IF(参照!B38="","",参照!B38)</f>
        <v/>
      </c>
      <c r="AW38" s="52" t="str">
        <f>IF(参照!C38="","",参照!C38)</f>
        <v/>
      </c>
      <c r="AX38" s="52" t="str">
        <f>IF(参照!D38="","",参照!D38)</f>
        <v>(参考値)事業者全体</v>
      </c>
      <c r="AY38" s="52">
        <f>IF(参照!E38="","",参照!E38)</f>
        <v>5.6800000000000004E-4</v>
      </c>
      <c r="AZ38" s="52" t="str">
        <f>IF(参照!F38="","",参照!F38)</f>
        <v>エネサーブ(株)</v>
      </c>
      <c r="BA38" s="52" t="str">
        <f>IF(参照!G38="","",参照!G38)</f>
        <v>エネサーブ(株)_(参考値)事業者全体</v>
      </c>
      <c r="BB38" s="52">
        <f t="shared" si="0"/>
        <v>0.56800000000000006</v>
      </c>
      <c r="BD38" s="52" t="str">
        <f>IF(参照!L38="","",参照!L38)</f>
        <v>(株)Ｌｏｏｏｐ</v>
      </c>
    </row>
    <row r="39" spans="1:56" ht="16.5" customHeight="1">
      <c r="A39" s="1"/>
      <c r="B39" s="1"/>
      <c r="C39" s="466"/>
      <c r="D39" s="471"/>
      <c r="E39" s="479"/>
      <c r="F39" s="470" t="s">
        <v>61</v>
      </c>
      <c r="G39" s="105" t="s">
        <v>131</v>
      </c>
      <c r="H39" s="454" t="s">
        <v>19</v>
      </c>
      <c r="I39" s="541"/>
      <c r="J39" s="541"/>
      <c r="K39" s="541"/>
      <c r="L39" s="1"/>
      <c r="N39" s="131" t="s">
        <v>494</v>
      </c>
      <c r="AH39" s="131" t="s">
        <v>494</v>
      </c>
      <c r="AU39" s="52" t="str">
        <f>IF(参照!A39="","",参照!A39)</f>
        <v>A0015</v>
      </c>
      <c r="AV39" s="52" t="str">
        <f>IF(参照!B39="","",参照!B39)</f>
        <v>(株)エネワンでんき(旧：(株)サイサン)</v>
      </c>
      <c r="AW39" s="52">
        <f>IF(参照!C39="","",参照!C39)</f>
        <v>4.9899999999999999E-4</v>
      </c>
      <c r="AX39" s="52" t="str">
        <f>IF(参照!D39="","",参照!D39)</f>
        <v>メニューA</v>
      </c>
      <c r="AY39" s="52">
        <f>IF(参照!E39="","",参照!E39)</f>
        <v>0</v>
      </c>
      <c r="AZ39" s="52" t="str">
        <f>IF(参照!F39="","",参照!F39)</f>
        <v>(株)エネワンでんき(旧：(株)サイサン)</v>
      </c>
      <c r="BA39" s="52" t="str">
        <f>IF(参照!G39="","",参照!G39)</f>
        <v>(株)エネワンでんき(旧：(株)サイサン)_メニューA</v>
      </c>
      <c r="BB39" s="52">
        <f t="shared" si="0"/>
        <v>0</v>
      </c>
      <c r="BD39" s="52" t="str">
        <f>IF(参照!L39="","",参照!L39)</f>
        <v>ＭＣＰＤ(株)(旧：ＭＣＰＤ合同会社)</v>
      </c>
    </row>
    <row r="40" spans="1:56" ht="16.5" customHeight="1" thickBot="1">
      <c r="A40" s="1"/>
      <c r="B40" s="1"/>
      <c r="C40" s="466"/>
      <c r="D40" s="471"/>
      <c r="E40" s="480"/>
      <c r="F40" s="472"/>
      <c r="G40" s="293" t="s">
        <v>2323</v>
      </c>
      <c r="H40" s="455"/>
      <c r="I40" s="542"/>
      <c r="J40" s="542"/>
      <c r="K40" s="542"/>
      <c r="L40" s="1"/>
      <c r="N40" s="38" t="s">
        <v>501</v>
      </c>
      <c r="AH40" s="38" t="s">
        <v>503</v>
      </c>
      <c r="AJ40" s="38"/>
      <c r="AK40" s="38"/>
      <c r="AL40" s="38"/>
      <c r="AU40" s="52" t="str">
        <f>IF(参照!A40="","",参照!A40)</f>
        <v/>
      </c>
      <c r="AV40" s="52" t="str">
        <f>IF(参照!B40="","",参照!B40)</f>
        <v/>
      </c>
      <c r="AW40" s="52" t="str">
        <f>IF(参照!C40="","",参照!C40)</f>
        <v/>
      </c>
      <c r="AX40" s="52" t="str">
        <f>IF(参照!D40="","",参照!D40)</f>
        <v>メニューB(残差)</v>
      </c>
      <c r="AY40" s="52">
        <f>IF(参照!E40="","",参照!E40)</f>
        <v>4.4799999999999999E-4</v>
      </c>
      <c r="AZ40" s="52" t="str">
        <f>IF(参照!F40="","",参照!F40)</f>
        <v>(株)エネワンでんき(旧：(株)サイサン)</v>
      </c>
      <c r="BA40" s="52" t="str">
        <f>IF(参照!G40="","",参照!G40)</f>
        <v>(株)エネワンでんき(旧：(株)サイサン)_メニューB(残差)</v>
      </c>
      <c r="BB40" s="52">
        <f t="shared" si="0"/>
        <v>0.44800000000000001</v>
      </c>
      <c r="BD40" s="52" t="str">
        <f>IF(参照!L40="","",参照!L40)</f>
        <v>ＭＣリテールエナジー(株)</v>
      </c>
    </row>
    <row r="41" spans="1:56" ht="16.5" customHeight="1" thickBot="1">
      <c r="A41" s="1"/>
      <c r="B41" s="1"/>
      <c r="C41" s="466"/>
      <c r="D41" s="471"/>
      <c r="E41" s="473" t="s">
        <v>0</v>
      </c>
      <c r="F41" s="474"/>
      <c r="G41" s="105" t="s">
        <v>131</v>
      </c>
      <c r="H41" s="454" t="s">
        <v>19</v>
      </c>
      <c r="I41" s="548">
        <f>AL47</f>
        <v>0</v>
      </c>
      <c r="J41" s="548">
        <f>AO47</f>
        <v>0</v>
      </c>
      <c r="K41" s="548">
        <f>AP47</f>
        <v>0</v>
      </c>
      <c r="L41" s="1"/>
      <c r="N41" s="58"/>
      <c r="O41" s="59" t="s">
        <v>85</v>
      </c>
      <c r="P41" s="60" t="s">
        <v>495</v>
      </c>
      <c r="Q41" s="66" t="s">
        <v>2296</v>
      </c>
      <c r="R41" s="59" t="s">
        <v>2297</v>
      </c>
      <c r="S41" s="347" t="s">
        <v>158</v>
      </c>
      <c r="T41" s="62" t="s">
        <v>577</v>
      </c>
      <c r="U41" s="63" t="s">
        <v>578</v>
      </c>
      <c r="V41" s="63" t="s">
        <v>579</v>
      </c>
      <c r="W41" s="59" t="s">
        <v>2298</v>
      </c>
      <c r="X41" s="93" t="s">
        <v>2299</v>
      </c>
      <c r="Y41" s="64" t="s">
        <v>2300</v>
      </c>
      <c r="Z41" s="64" t="s">
        <v>580</v>
      </c>
      <c r="AA41" s="64" t="s">
        <v>581</v>
      </c>
      <c r="AB41" s="64" t="s">
        <v>582</v>
      </c>
      <c r="AC41" s="64" t="s">
        <v>583</v>
      </c>
      <c r="AD41" s="64" t="s">
        <v>584</v>
      </c>
      <c r="AE41" s="63" t="s">
        <v>585</v>
      </c>
      <c r="AF41" s="61" t="s">
        <v>586</v>
      </c>
      <c r="AH41" s="65"/>
      <c r="AI41" s="66" t="s">
        <v>2295</v>
      </c>
      <c r="AJ41" s="521" t="s">
        <v>2301</v>
      </c>
      <c r="AK41" s="522"/>
      <c r="AL41" s="67" t="s">
        <v>158</v>
      </c>
      <c r="AN41" s="62" t="s">
        <v>577</v>
      </c>
      <c r="AO41" s="63" t="s">
        <v>578</v>
      </c>
      <c r="AP41" s="61" t="s">
        <v>579</v>
      </c>
      <c r="AU41" s="52" t="str">
        <f>IF(参照!A41="","",参照!A41)</f>
        <v/>
      </c>
      <c r="AV41" s="52" t="str">
        <f>IF(参照!B41="","",参照!B41)</f>
        <v/>
      </c>
      <c r="AW41" s="52" t="str">
        <f>IF(参照!C41="","",参照!C41)</f>
        <v/>
      </c>
      <c r="AX41" s="52" t="str">
        <f>IF(参照!D41="","",参照!D41)</f>
        <v>(参考値)事業者全体</v>
      </c>
      <c r="AY41" s="52">
        <f>IF(参照!E41="","",参照!E41)</f>
        <v>4.0699999999999997E-4</v>
      </c>
      <c r="AZ41" s="52" t="str">
        <f>IF(参照!F41="","",参照!F41)</f>
        <v>(株)エネワンでんき(旧：(株)サイサン)</v>
      </c>
      <c r="BA41" s="52" t="str">
        <f>IF(参照!G41="","",参照!G41)</f>
        <v>(株)エネワンでんき(旧：(株)サイサン)_(参考値)事業者全体</v>
      </c>
      <c r="BB41" s="52">
        <f t="shared" si="0"/>
        <v>0.40699999999999997</v>
      </c>
      <c r="BD41" s="52" t="str">
        <f>IF(参照!L41="","",参照!L41)</f>
        <v>ＭＧＣエネルギー(株)</v>
      </c>
    </row>
    <row r="42" spans="1:56" ht="16.5" customHeight="1" thickTop="1">
      <c r="A42" s="1"/>
      <c r="B42" s="1"/>
      <c r="C42" s="466"/>
      <c r="D42" s="472"/>
      <c r="E42" s="475"/>
      <c r="F42" s="476"/>
      <c r="G42" s="106" t="str">
        <f>IF(COUNTA(AI42:AI46)=0,"（　　　 　　）",IF(COUNTA(AI42:AI46)=1,"（"&amp;AI42&amp;"）","（複数の電気事業者）"))</f>
        <v>（　　　 　　）</v>
      </c>
      <c r="H42" s="455"/>
      <c r="I42" s="549"/>
      <c r="J42" s="549"/>
      <c r="K42" s="549"/>
      <c r="L42" s="1"/>
      <c r="N42" s="78">
        <v>1</v>
      </c>
      <c r="O42" s="69"/>
      <c r="P42" s="69"/>
      <c r="Q42" s="70" t="str">
        <f>IF(O42="","",_xlfn.IFNA(VLOOKUP(O42&amp;"_"&amp;P42,$BA:$BB,2,FALSE),"該当する排出係数がありません"))</f>
        <v/>
      </c>
      <c r="R42" s="71"/>
      <c r="S42" s="350"/>
      <c r="T42" s="346">
        <f>係数１!D$49</f>
        <v>8640</v>
      </c>
      <c r="U42" s="132" t="str">
        <f>IF(OR(S42="",O42=""),"",S42/1000*T42*0.0258)</f>
        <v/>
      </c>
      <c r="V42" s="132" t="str">
        <f>IF(OR(S42="",O42=""),"",IF(R42="",S42*Q42,S42*R42))</f>
        <v/>
      </c>
      <c r="W42" s="70" t="str">
        <f t="array" aca="1" ref="W42" ca="1">IF(O42="","",IF(ISNUMBER(AA42),INDIRECT($BG$6&amp;AA42),IF(AA42="a",Q42,IF(AA42="b",INDIRECT($BG$6&amp;AB42),IF(AA42="c",R42,"")))))</f>
        <v/>
      </c>
      <c r="X42" s="133"/>
      <c r="Y42" s="132" t="str">
        <f>IF(OR(S42="",O42=""),"",IF(X42="",S42*W42,S42*X42))</f>
        <v/>
      </c>
      <c r="Z42" s="134" t="str">
        <f t="shared" ref="Z42:Z46" ca="1" si="19">IF(O42="","",IF(COUNTIF(INDIRECT($BG$4&amp;":"&amp;$BG$4),O42),1,0))</f>
        <v/>
      </c>
      <c r="AA42" s="134" t="str">
        <f ca="1">IF(O42="","",IF(OR(AE42="",AF42=""),"c",IFERROR(MATCH("*残差*",INDIRECT($BG$5&amp;AE42&amp;":"&amp;$BG$5&amp;AF42),0)+AE42-1,IF(AF42-AE42&gt;=1,"b","a"))))</f>
        <v/>
      </c>
      <c r="AB42" s="134" t="str">
        <f ca="1">IF(O42="","",IF(OR(AE42="",AF42=""),"-",IFERROR(MATCH("*事業者全体*",INDIRECT($BG$5&amp;AE42&amp;":"&amp;$BG$5&amp;AF42),0)+AE42-1,"-")))</f>
        <v/>
      </c>
      <c r="AC42" s="134">
        <f ca="1">IF(Z42=0,1,IF(R42="",0,1))</f>
        <v>0</v>
      </c>
      <c r="AD42" s="134">
        <f>IF(R42="",0,1)</f>
        <v>0</v>
      </c>
      <c r="AE42" s="134" t="str">
        <f t="shared" ref="AE42:AE46" si="20">_xlfn.IFNA(MATCH(O42,$AZ:$AZ,0),"")</f>
        <v/>
      </c>
      <c r="AF42" s="135" t="str">
        <f t="shared" ref="AF42:AF46" si="21">IFERROR(IF(O42="","",AE42+COUNTIF($AZ:$AZ,O42)-1),"")</f>
        <v/>
      </c>
      <c r="AH42" s="78">
        <v>1</v>
      </c>
      <c r="AI42" s="31"/>
      <c r="AJ42" s="558"/>
      <c r="AK42" s="559"/>
      <c r="AL42" s="34"/>
      <c r="AN42" s="72" t="str">
        <f>IF(AJ42="","",IF(AJ42=0,3600,係数１!D$49))</f>
        <v/>
      </c>
      <c r="AO42" s="73" t="str">
        <f>IF(OR(AL42="",AJ42="",AI42=""),"",AL42/1000*AN42*0.0258)</f>
        <v/>
      </c>
      <c r="AP42" s="273" t="str">
        <f>IF(OR(AL42="",AI42=""),"",AL42*AJ42)</f>
        <v/>
      </c>
      <c r="AU42" s="52" t="str">
        <f>IF(参照!A42="","",参照!A42)</f>
        <v>A0016</v>
      </c>
      <c r="AV42" s="52" t="str">
        <f>IF(参照!B42="","",参照!B42)</f>
        <v>ミツウロコグリーンエネルギー(株)</v>
      </c>
      <c r="AW42" s="52">
        <f>IF(参照!C42="","",参照!C42)</f>
        <v>3.4200000000000002E-4</v>
      </c>
      <c r="AX42" s="52" t="str">
        <f>IF(参照!D42="","",参照!D42)</f>
        <v>メニューA</v>
      </c>
      <c r="AY42" s="52">
        <f>IF(参照!E42="","",参照!E42)</f>
        <v>0</v>
      </c>
      <c r="AZ42" s="52" t="str">
        <f>IF(参照!F42="","",参照!F42)</f>
        <v>ミツウロコグリーンエネルギー(株)</v>
      </c>
      <c r="BA42" s="52" t="str">
        <f>IF(参照!G42="","",参照!G42)</f>
        <v>ミツウロコグリーンエネルギー(株)_メニューA</v>
      </c>
      <c r="BB42" s="52">
        <f t="shared" si="0"/>
        <v>0</v>
      </c>
      <c r="BD42" s="52" t="str">
        <f>IF(参照!L42="","",参照!L42)</f>
        <v>(株)Ｍｉｓｕｍｉ</v>
      </c>
    </row>
    <row r="43" spans="1:56" ht="12.75" customHeight="1">
      <c r="A43" s="1"/>
      <c r="B43" s="1"/>
      <c r="C43" s="466"/>
      <c r="D43" s="543" t="s">
        <v>24</v>
      </c>
      <c r="E43" s="544"/>
      <c r="F43" s="544"/>
      <c r="G43" s="545"/>
      <c r="H43" s="111" t="s">
        <v>14</v>
      </c>
      <c r="I43" s="111" t="s">
        <v>14</v>
      </c>
      <c r="J43" s="101">
        <f>SUM(J32:J42)</f>
        <v>0</v>
      </c>
      <c r="K43" s="101">
        <f>SUM(K32:K42)</f>
        <v>0</v>
      </c>
      <c r="L43" s="1"/>
      <c r="N43" s="79">
        <v>2</v>
      </c>
      <c r="O43" s="69"/>
      <c r="P43" s="69"/>
      <c r="Q43" s="70" t="str">
        <f>IF(O43="","",_xlfn.IFNA(VLOOKUP(O43&amp;"_"&amp;P43,$BA:$BB,2,FALSE),"該当する排出係数がありません"))</f>
        <v/>
      </c>
      <c r="R43" s="80"/>
      <c r="S43" s="350"/>
      <c r="T43" s="346">
        <f>係数１!D$49</f>
        <v>8640</v>
      </c>
      <c r="U43" s="132" t="str">
        <f t="shared" ref="U43:U46" si="22">IF(OR(S43="",O43=""),"",S43/1000*T43*0.0258)</f>
        <v/>
      </c>
      <c r="V43" s="132" t="str">
        <f t="shared" ref="V43:V46" si="23">IF(OR(S43="",O43=""),"",IF(R43="",S43*Q43,S43*R43))</f>
        <v/>
      </c>
      <c r="W43" s="70" t="str">
        <f t="array" aca="1" ref="W43" ca="1">IF(O43="","",IF(ISNUMBER(AA43),INDIRECT($BG$6&amp;AA43),IF(AA43="a",Q43,IF(AA43="b",INDIRECT($BG$6&amp;AB43),IF(AA43="c",R43,"")))))</f>
        <v/>
      </c>
      <c r="X43" s="133"/>
      <c r="Y43" s="132" t="str">
        <f t="shared" ref="Y43:Y46" si="24">IF(OR(S43="",O43=""),"",IF(X43="",S43*W43,S43*X43))</f>
        <v/>
      </c>
      <c r="Z43" s="134" t="str">
        <f t="shared" ca="1" si="19"/>
        <v/>
      </c>
      <c r="AA43" s="134" t="str">
        <f t="shared" ref="AA43:AA46" ca="1" si="25">IF(O43="","",IF(OR(AE43="",AF43=""),"c",IFERROR(MATCH("*残差*",INDIRECT($BG$5&amp;AE43&amp;":"&amp;$BG$5&amp;AF43),0)+AE43-1,IF(AF43-AE43&gt;=1,"b","a"))))</f>
        <v/>
      </c>
      <c r="AB43" s="134" t="str">
        <f t="shared" ref="AB43:AB46" ca="1" si="26">IF(O43="","",IF(OR(AE43="",AF43=""),"-",IFERROR(MATCH("*事業者全体*",INDIRECT($BG$5&amp;AE43&amp;":"&amp;$BG$5&amp;AF43),0)+AE43-1,"-")))</f>
        <v/>
      </c>
      <c r="AC43" s="134">
        <f t="shared" ref="AC43:AC46" ca="1" si="27">IF(Z43=0,1,IF(R43="",0,1))</f>
        <v>0</v>
      </c>
      <c r="AD43" s="134">
        <f t="shared" ref="AD43:AD46" si="28">IF(R43="",0,1)</f>
        <v>0</v>
      </c>
      <c r="AE43" s="134" t="str">
        <f t="shared" si="20"/>
        <v/>
      </c>
      <c r="AF43" s="135" t="str">
        <f t="shared" si="21"/>
        <v/>
      </c>
      <c r="AH43" s="79">
        <v>2</v>
      </c>
      <c r="AI43" s="32"/>
      <c r="AJ43" s="560"/>
      <c r="AK43" s="561"/>
      <c r="AL43" s="35"/>
      <c r="AN43" s="72" t="str">
        <f>IF(AJ43="","",IF(AJ43=0,3600,係数１!D$49))</f>
        <v/>
      </c>
      <c r="AO43" s="73" t="str">
        <f t="shared" ref="AO43:AO46" si="29">IF(OR(AL43="",AJ43="",AI43=""),"",AL43/1000*AN43*0.0258)</f>
        <v/>
      </c>
      <c r="AP43" s="273" t="str">
        <f t="shared" ref="AP43:AP46" si="30">IF(OR(AL43="",AI43=""),"",AL43*AJ43)</f>
        <v/>
      </c>
      <c r="AU43" s="52" t="str">
        <f>IF(参照!A43="","",参照!A43)</f>
        <v/>
      </c>
      <c r="AV43" s="52" t="str">
        <f>IF(参照!B43="","",参照!B43)</f>
        <v/>
      </c>
      <c r="AW43" s="52" t="str">
        <f>IF(参照!C43="","",参照!C43)</f>
        <v/>
      </c>
      <c r="AX43" s="52" t="str">
        <f>IF(参照!D43="","",参照!D43)</f>
        <v>メニューB</v>
      </c>
      <c r="AY43" s="52">
        <f>IF(参照!E43="","",参照!E43)</f>
        <v>1.9700000000000002E-4</v>
      </c>
      <c r="AZ43" s="52" t="str">
        <f>IF(参照!F43="","",参照!F43)</f>
        <v>ミツウロコグリーンエネルギー(株)</v>
      </c>
      <c r="BA43" s="52" t="str">
        <f>IF(参照!G43="","",参照!G43)</f>
        <v>ミツウロコグリーンエネルギー(株)_メニューB</v>
      </c>
      <c r="BB43" s="52">
        <f t="shared" si="0"/>
        <v>0.19700000000000001</v>
      </c>
      <c r="BD43" s="52" t="str">
        <f>IF(参照!L43="","",参照!L43)</f>
        <v>(株)MKエネルギー</v>
      </c>
    </row>
    <row r="44" spans="1:56" ht="12.75" customHeight="1">
      <c r="A44" s="1"/>
      <c r="B44" s="1"/>
      <c r="C44" s="466"/>
      <c r="D44" s="456" t="s">
        <v>47</v>
      </c>
      <c r="E44" s="456"/>
      <c r="F44" s="456"/>
      <c r="G44" s="456"/>
      <c r="H44" s="82" t="s">
        <v>29</v>
      </c>
      <c r="I44" s="82" t="s">
        <v>30</v>
      </c>
      <c r="J44" s="82" t="s">
        <v>31</v>
      </c>
      <c r="K44" s="82" t="s">
        <v>11</v>
      </c>
      <c r="L44" s="1"/>
      <c r="N44" s="78">
        <v>3</v>
      </c>
      <c r="O44" s="69"/>
      <c r="P44" s="69"/>
      <c r="Q44" s="70" t="str">
        <f>IF(O44="","",_xlfn.IFNA(VLOOKUP(O44&amp;"_"&amp;P44,$BA:$BB,2,FALSE),"該当する排出係数がありません"))</f>
        <v/>
      </c>
      <c r="R44" s="71"/>
      <c r="S44" s="350"/>
      <c r="T44" s="346">
        <f>係数１!D$49</f>
        <v>8640</v>
      </c>
      <c r="U44" s="132" t="str">
        <f t="shared" si="22"/>
        <v/>
      </c>
      <c r="V44" s="132" t="str">
        <f t="shared" si="23"/>
        <v/>
      </c>
      <c r="W44" s="70" t="str">
        <f t="array" aca="1" ref="W44" ca="1">IF(O44="","",IF(ISNUMBER(AA44),INDIRECT($BG$6&amp;AA44),IF(AA44="a",Q44,IF(AA44="b",INDIRECT($BG$6&amp;AB44),IF(AA44="c",R44,"")))))</f>
        <v/>
      </c>
      <c r="X44" s="133"/>
      <c r="Y44" s="132" t="str">
        <f t="shared" si="24"/>
        <v/>
      </c>
      <c r="Z44" s="134" t="str">
        <f t="shared" ca="1" si="19"/>
        <v/>
      </c>
      <c r="AA44" s="134" t="str">
        <f t="shared" ca="1" si="25"/>
        <v/>
      </c>
      <c r="AB44" s="134" t="str">
        <f t="shared" ca="1" si="26"/>
        <v/>
      </c>
      <c r="AC44" s="134">
        <f t="shared" ca="1" si="27"/>
        <v>0</v>
      </c>
      <c r="AD44" s="134">
        <f t="shared" si="28"/>
        <v>0</v>
      </c>
      <c r="AE44" s="134" t="str">
        <f t="shared" si="20"/>
        <v/>
      </c>
      <c r="AF44" s="135" t="str">
        <f t="shared" si="21"/>
        <v/>
      </c>
      <c r="AH44" s="79">
        <v>3</v>
      </c>
      <c r="AI44" s="32"/>
      <c r="AJ44" s="560"/>
      <c r="AK44" s="561"/>
      <c r="AL44" s="35"/>
      <c r="AN44" s="72" t="str">
        <f>IF(AJ44="","",IF(AJ44=0,3600,係数１!D$49))</f>
        <v/>
      </c>
      <c r="AO44" s="73" t="str">
        <f t="shared" si="29"/>
        <v/>
      </c>
      <c r="AP44" s="273" t="str">
        <f t="shared" si="30"/>
        <v/>
      </c>
      <c r="AU44" s="52" t="str">
        <f>IF(参照!A44="","",参照!A44)</f>
        <v/>
      </c>
      <c r="AV44" s="52" t="str">
        <f>IF(参照!B44="","",参照!B44)</f>
        <v/>
      </c>
      <c r="AW44" s="52" t="str">
        <f>IF(参照!C44="","",参照!C44)</f>
        <v/>
      </c>
      <c r="AX44" s="52" t="str">
        <f>IF(参照!D44="","",参照!D44)</f>
        <v>メニューC</v>
      </c>
      <c r="AY44" s="52">
        <f>IF(参照!E44="","",参照!E44)</f>
        <v>0</v>
      </c>
      <c r="AZ44" s="52" t="str">
        <f>IF(参照!F44="","",参照!F44)</f>
        <v>ミツウロコグリーンエネルギー(株)</v>
      </c>
      <c r="BA44" s="52" t="str">
        <f>IF(参照!G44="","",参照!G44)</f>
        <v>ミツウロコグリーンエネルギー(株)_メニューC</v>
      </c>
      <c r="BB44" s="52">
        <f t="shared" si="0"/>
        <v>0</v>
      </c>
      <c r="BD44" s="52" t="str">
        <f>IF(参照!L44="","",参照!L44)</f>
        <v>ＭＫステーションズ(株)</v>
      </c>
    </row>
    <row r="45" spans="1:56" ht="12.75" customHeight="1">
      <c r="A45" s="1"/>
      <c r="B45" s="1"/>
      <c r="C45" s="466"/>
      <c r="D45" s="456"/>
      <c r="E45" s="456"/>
      <c r="F45" s="456"/>
      <c r="G45" s="456"/>
      <c r="H45" s="137"/>
      <c r="I45" s="137"/>
      <c r="J45" s="137"/>
      <c r="K45" s="138"/>
      <c r="L45" s="1"/>
      <c r="N45" s="79">
        <v>4</v>
      </c>
      <c r="O45" s="69"/>
      <c r="P45" s="69"/>
      <c r="Q45" s="70" t="str">
        <f>IF(O45="","",_xlfn.IFNA(VLOOKUP(O45&amp;"_"&amp;P45,$BA:$BB,2,FALSE),"該当する排出係数がありません"))</f>
        <v/>
      </c>
      <c r="R45" s="80"/>
      <c r="S45" s="350"/>
      <c r="T45" s="346">
        <f>係数１!D$49</f>
        <v>8640</v>
      </c>
      <c r="U45" s="132" t="str">
        <f t="shared" si="22"/>
        <v/>
      </c>
      <c r="V45" s="132" t="str">
        <f t="shared" si="23"/>
        <v/>
      </c>
      <c r="W45" s="70" t="str">
        <f t="array" aca="1" ref="W45" ca="1">IF(O45="","",IF(ISNUMBER(AA45),INDIRECT($BG$6&amp;AA45),IF(AA45="a",Q45,IF(AA45="b",INDIRECT($BG$6&amp;AB45),IF(AA45="c",R45,"")))))</f>
        <v/>
      </c>
      <c r="X45" s="133"/>
      <c r="Y45" s="132" t="str">
        <f t="shared" si="24"/>
        <v/>
      </c>
      <c r="Z45" s="134" t="str">
        <f t="shared" ca="1" si="19"/>
        <v/>
      </c>
      <c r="AA45" s="134" t="str">
        <f t="shared" ca="1" si="25"/>
        <v/>
      </c>
      <c r="AB45" s="134" t="str">
        <f t="shared" ca="1" si="26"/>
        <v/>
      </c>
      <c r="AC45" s="134">
        <f t="shared" ca="1" si="27"/>
        <v>0</v>
      </c>
      <c r="AD45" s="134">
        <f t="shared" si="28"/>
        <v>0</v>
      </c>
      <c r="AE45" s="134" t="str">
        <f t="shared" si="20"/>
        <v/>
      </c>
      <c r="AF45" s="135" t="str">
        <f t="shared" si="21"/>
        <v/>
      </c>
      <c r="AH45" s="79">
        <v>4</v>
      </c>
      <c r="AI45" s="32"/>
      <c r="AJ45" s="560"/>
      <c r="AK45" s="561"/>
      <c r="AL45" s="35"/>
      <c r="AN45" s="72" t="str">
        <f>IF(AJ45="","",IF(AJ45=0,3600,係数１!D$49))</f>
        <v/>
      </c>
      <c r="AO45" s="73" t="str">
        <f t="shared" si="29"/>
        <v/>
      </c>
      <c r="AP45" s="273" t="str">
        <f t="shared" si="30"/>
        <v/>
      </c>
      <c r="AU45" s="52" t="str">
        <f>IF(参照!A45="","",参照!A45)</f>
        <v/>
      </c>
      <c r="AV45" s="52" t="str">
        <f>IF(参照!B45="","",参照!B45)</f>
        <v/>
      </c>
      <c r="AW45" s="52" t="str">
        <f>IF(参照!C45="","",参照!C45)</f>
        <v/>
      </c>
      <c r="AX45" s="52" t="str">
        <f>IF(参照!D45="","",参照!D45)</f>
        <v>メニューD</v>
      </c>
      <c r="AY45" s="52">
        <f>IF(参照!E45="","",参照!E45)</f>
        <v>0</v>
      </c>
      <c r="AZ45" s="52" t="str">
        <f>IF(参照!F45="","",参照!F45)</f>
        <v>ミツウロコグリーンエネルギー(株)</v>
      </c>
      <c r="BA45" s="52" t="str">
        <f>IF(参照!G45="","",参照!G45)</f>
        <v>ミツウロコグリーンエネルギー(株)_メニューD</v>
      </c>
      <c r="BB45" s="52">
        <f t="shared" si="0"/>
        <v>0</v>
      </c>
      <c r="BD45" s="52" t="str">
        <f>IF(参照!L45="","",参照!L45)</f>
        <v>(株)Ｍｐｏｗｅｒ</v>
      </c>
    </row>
    <row r="46" spans="1:56" ht="12.75" customHeight="1" thickBot="1">
      <c r="A46" s="1"/>
      <c r="B46" s="1"/>
      <c r="C46" s="466"/>
      <c r="D46" s="477" t="s">
        <v>163</v>
      </c>
      <c r="E46" s="477"/>
      <c r="F46" s="477"/>
      <c r="G46" s="477"/>
      <c r="H46" s="456" t="s">
        <v>58</v>
      </c>
      <c r="I46" s="456"/>
      <c r="J46" s="456" t="s">
        <v>162</v>
      </c>
      <c r="K46" s="456"/>
      <c r="L46" s="1"/>
      <c r="N46" s="139">
        <v>5</v>
      </c>
      <c r="O46" s="69"/>
      <c r="P46" s="69"/>
      <c r="Q46" s="70" t="str">
        <f>IF(O46="","",_xlfn.IFNA(VLOOKUP(O46&amp;"_"&amp;P46,$BA:$BB,2,FALSE),"該当する排出係数がありません"))</f>
        <v/>
      </c>
      <c r="R46" s="71"/>
      <c r="S46" s="350"/>
      <c r="T46" s="346">
        <f>係数１!D$49</f>
        <v>8640</v>
      </c>
      <c r="U46" s="132" t="str">
        <f t="shared" si="22"/>
        <v/>
      </c>
      <c r="V46" s="132" t="str">
        <f t="shared" si="23"/>
        <v/>
      </c>
      <c r="W46" s="70" t="str">
        <f t="array" aca="1" ref="W46" ca="1">IF(O46="","",IF(ISNUMBER(AA46),INDIRECT($BG$6&amp;AA46),IF(AA46="a",Q46,IF(AA46="b",INDIRECT($BG$6&amp;AB46),IF(AA46="c",R46,"")))))</f>
        <v/>
      </c>
      <c r="X46" s="133"/>
      <c r="Y46" s="132" t="str">
        <f t="shared" si="24"/>
        <v/>
      </c>
      <c r="Z46" s="134" t="str">
        <f t="shared" ca="1" si="19"/>
        <v/>
      </c>
      <c r="AA46" s="134" t="str">
        <f t="shared" ca="1" si="25"/>
        <v/>
      </c>
      <c r="AB46" s="134" t="str">
        <f t="shared" ca="1" si="26"/>
        <v/>
      </c>
      <c r="AC46" s="134">
        <f t="shared" ca="1" si="27"/>
        <v>0</v>
      </c>
      <c r="AD46" s="134">
        <f t="shared" si="28"/>
        <v>0</v>
      </c>
      <c r="AE46" s="134" t="str">
        <f t="shared" si="20"/>
        <v/>
      </c>
      <c r="AF46" s="135" t="str">
        <f t="shared" si="21"/>
        <v/>
      </c>
      <c r="AH46" s="85">
        <v>5</v>
      </c>
      <c r="AI46" s="33"/>
      <c r="AJ46" s="555"/>
      <c r="AK46" s="556"/>
      <c r="AL46" s="29"/>
      <c r="AN46" s="72" t="str">
        <f>IF(AJ46="","",IF(AJ46=0,3600,係数１!D$49))</f>
        <v/>
      </c>
      <c r="AO46" s="73" t="str">
        <f t="shared" si="29"/>
        <v/>
      </c>
      <c r="AP46" s="273" t="str">
        <f t="shared" si="30"/>
        <v/>
      </c>
      <c r="AU46" s="52" t="str">
        <f>IF(参照!A46="","",参照!A46)</f>
        <v/>
      </c>
      <c r="AV46" s="52" t="str">
        <f>IF(参照!B46="","",参照!B46)</f>
        <v/>
      </c>
      <c r="AW46" s="52" t="str">
        <f>IF(参照!C46="","",参照!C46)</f>
        <v/>
      </c>
      <c r="AX46" s="52" t="str">
        <f>IF(参照!D46="","",参照!D46)</f>
        <v>メニューE</v>
      </c>
      <c r="AY46" s="52">
        <f>IF(参照!E46="","",参照!E46)</f>
        <v>2.4699999999999999E-4</v>
      </c>
      <c r="AZ46" s="52" t="str">
        <f>IF(参照!F46="","",参照!F46)</f>
        <v>ミツウロコグリーンエネルギー(株)</v>
      </c>
      <c r="BA46" s="52" t="str">
        <f>IF(参照!G46="","",参照!G46)</f>
        <v>ミツウロコグリーンエネルギー(株)_メニューE</v>
      </c>
      <c r="BB46" s="52">
        <f t="shared" si="0"/>
        <v>0.247</v>
      </c>
      <c r="BD46" s="52" t="str">
        <f>IF(参照!L46="","",参照!L46)</f>
        <v>Ｍｙシティ電力(株)</v>
      </c>
    </row>
    <row r="47" spans="1:56" ht="12.75" customHeight="1" thickTop="1" thickBot="1">
      <c r="A47" s="1"/>
      <c r="B47" s="1"/>
      <c r="C47" s="466"/>
      <c r="D47" s="477"/>
      <c r="E47" s="477"/>
      <c r="F47" s="477"/>
      <c r="G47" s="477"/>
      <c r="H47" s="557"/>
      <c r="I47" s="557"/>
      <c r="J47" s="557"/>
      <c r="K47" s="557"/>
      <c r="L47" s="1"/>
      <c r="N47" s="510" t="s">
        <v>67</v>
      </c>
      <c r="O47" s="511"/>
      <c r="P47" s="511"/>
      <c r="Q47" s="511"/>
      <c r="R47" s="550"/>
      <c r="S47" s="349">
        <f>SUM(S42:S46)</f>
        <v>0</v>
      </c>
      <c r="T47" s="87"/>
      <c r="U47" s="88">
        <f>SUM(U42:U46)</f>
        <v>0</v>
      </c>
      <c r="V47" s="88">
        <f>SUM(V42:V46)</f>
        <v>0</v>
      </c>
      <c r="W47" s="124"/>
      <c r="X47" s="124"/>
      <c r="Y47" s="88">
        <f>SUM(Y42:Y46)</f>
        <v>0</v>
      </c>
      <c r="Z47" s="140">
        <f t="shared" ref="Z47:AD47" ca="1" si="31">SUM(Z42:Z46)</f>
        <v>0</v>
      </c>
      <c r="AA47" s="124"/>
      <c r="AB47" s="124"/>
      <c r="AC47" s="140">
        <f t="shared" ca="1" si="31"/>
        <v>0</v>
      </c>
      <c r="AD47" s="140">
        <f t="shared" si="31"/>
        <v>0</v>
      </c>
      <c r="AE47" s="124"/>
      <c r="AF47" s="126"/>
      <c r="AH47" s="510" t="s">
        <v>67</v>
      </c>
      <c r="AI47" s="511"/>
      <c r="AJ47" s="511"/>
      <c r="AK47" s="511"/>
      <c r="AL47" s="86">
        <f>SUM(AL42:AL46)</f>
        <v>0</v>
      </c>
      <c r="AN47" s="87"/>
      <c r="AO47" s="88">
        <f>SUM(AO42:AO46)</f>
        <v>0</v>
      </c>
      <c r="AP47" s="86">
        <f>SUM(AP42:AP46)</f>
        <v>0</v>
      </c>
      <c r="AU47" s="52" t="str">
        <f>IF(参照!A47="","",参照!A47)</f>
        <v/>
      </c>
      <c r="AV47" s="52" t="str">
        <f>IF(参照!B47="","",参照!B47)</f>
        <v/>
      </c>
      <c r="AW47" s="52" t="str">
        <f>IF(参照!C47="","",参照!C47)</f>
        <v/>
      </c>
      <c r="AX47" s="52" t="str">
        <f>IF(参照!D47="","",参照!D47)</f>
        <v>メニューF</v>
      </c>
      <c r="AY47" s="52">
        <f>IF(参照!E47="","",参照!E47)</f>
        <v>0</v>
      </c>
      <c r="AZ47" s="52" t="str">
        <f>IF(参照!F47="","",参照!F47)</f>
        <v>ミツウロコグリーンエネルギー(株)</v>
      </c>
      <c r="BA47" s="52" t="str">
        <f>IF(参照!G47="","",参照!G47)</f>
        <v>ミツウロコグリーンエネルギー(株)_メニューF</v>
      </c>
      <c r="BB47" s="52">
        <f t="shared" si="0"/>
        <v>0</v>
      </c>
      <c r="BD47" s="52" t="str">
        <f>IF(参照!L47="","",参照!L47)</f>
        <v>(株)ＮＥＸＴ　ＯＮＥ</v>
      </c>
    </row>
    <row r="48" spans="1:56" ht="12.75" customHeight="1" thickBot="1">
      <c r="A48" s="1"/>
      <c r="B48" s="1"/>
      <c r="C48" s="469"/>
      <c r="D48" s="452" t="s">
        <v>12</v>
      </c>
      <c r="E48" s="452"/>
      <c r="F48" s="452"/>
      <c r="G48" s="452"/>
      <c r="H48" s="112" t="s">
        <v>19</v>
      </c>
      <c r="I48" s="369">
        <v>0</v>
      </c>
      <c r="J48" s="112" t="s">
        <v>14</v>
      </c>
      <c r="K48" s="112" t="s">
        <v>14</v>
      </c>
      <c r="L48" s="1"/>
      <c r="AU48" s="52" t="str">
        <f>IF(参照!A48="","",参照!A48)</f>
        <v/>
      </c>
      <c r="AV48" s="52" t="str">
        <f>IF(参照!B48="","",参照!B48)</f>
        <v/>
      </c>
      <c r="AW48" s="52" t="str">
        <f>IF(参照!C48="","",参照!C48)</f>
        <v/>
      </c>
      <c r="AX48" s="52" t="str">
        <f>IF(参照!D48="","",参照!D48)</f>
        <v>メニューG</v>
      </c>
      <c r="AY48" s="52">
        <f>IF(参照!E48="","",参照!E48)</f>
        <v>0</v>
      </c>
      <c r="AZ48" s="52" t="str">
        <f>IF(参照!F48="","",参照!F48)</f>
        <v>ミツウロコグリーンエネルギー(株)</v>
      </c>
      <c r="BA48" s="52" t="str">
        <f>IF(参照!G48="","",参照!G48)</f>
        <v>ミツウロコグリーンエネルギー(株)_メニューG</v>
      </c>
      <c r="BB48" s="52">
        <f t="shared" si="0"/>
        <v>0</v>
      </c>
      <c r="BD48" s="52" t="str">
        <f>IF(参照!L48="","",参照!L48)</f>
        <v>Ｎｅｘｔ　Ｐｏｗｅｒ(株)</v>
      </c>
    </row>
    <row r="49" spans="1:56" ht="12.75" customHeight="1" thickTop="1">
      <c r="A49" s="1"/>
      <c r="B49" s="1"/>
      <c r="C49" s="465" t="s">
        <v>32</v>
      </c>
      <c r="D49" s="455" t="s">
        <v>20</v>
      </c>
      <c r="E49" s="455"/>
      <c r="F49" s="455"/>
      <c r="G49" s="455"/>
      <c r="H49" s="111" t="s">
        <v>6</v>
      </c>
      <c r="I49" s="111" t="s">
        <v>21</v>
      </c>
      <c r="J49" s="467" t="s">
        <v>499</v>
      </c>
      <c r="K49" s="467"/>
      <c r="L49" s="1"/>
      <c r="AU49" s="52" t="str">
        <f>IF(参照!A49="","",参照!A49)</f>
        <v/>
      </c>
      <c r="AV49" s="52" t="str">
        <f>IF(参照!B49="","",参照!B49)</f>
        <v/>
      </c>
      <c r="AW49" s="52" t="str">
        <f>IF(参照!C49="","",参照!C49)</f>
        <v/>
      </c>
      <c r="AX49" s="52" t="str">
        <f>IF(参照!D49="","",参照!D49)</f>
        <v>メニューH</v>
      </c>
      <c r="AY49" s="52">
        <f>IF(参照!E49="","",参照!E49)</f>
        <v>0</v>
      </c>
      <c r="AZ49" s="52" t="str">
        <f>IF(参照!F49="","",参照!F49)</f>
        <v>ミツウロコグリーンエネルギー(株)</v>
      </c>
      <c r="BA49" s="52" t="str">
        <f>IF(参照!G49="","",参照!G49)</f>
        <v>ミツウロコグリーンエネルギー(株)_メニューH</v>
      </c>
      <c r="BB49" s="52">
        <f t="shared" si="0"/>
        <v>0</v>
      </c>
      <c r="BD49" s="52" t="str">
        <f>IF(参照!L49="","",参照!L49)</f>
        <v>ＮＦパワーサービス(株)</v>
      </c>
    </row>
    <row r="50" spans="1:56" ht="13.5" customHeight="1" thickBot="1">
      <c r="A50" s="1"/>
      <c r="B50" s="1"/>
      <c r="C50" s="466"/>
      <c r="D50" s="456" t="s">
        <v>45</v>
      </c>
      <c r="E50" s="456"/>
      <c r="F50" s="456"/>
      <c r="G50" s="456"/>
      <c r="H50" s="82" t="s">
        <v>33</v>
      </c>
      <c r="I50" s="361">
        <v>0</v>
      </c>
      <c r="J50" s="562">
        <f>IF($I50="","",$I50*係数１!G80)</f>
        <v>0</v>
      </c>
      <c r="K50" s="562"/>
      <c r="L50" s="1"/>
      <c r="N50" s="38" t="s">
        <v>623</v>
      </c>
      <c r="P50" s="359"/>
      <c r="Q50" s="359"/>
      <c r="R50" s="359"/>
      <c r="S50" s="358"/>
      <c r="T50" s="141"/>
      <c r="U50" s="141"/>
      <c r="V50" s="141"/>
      <c r="W50" s="141"/>
      <c r="X50" s="141"/>
      <c r="Y50" s="141"/>
      <c r="Z50" s="141"/>
      <c r="AA50" s="141"/>
      <c r="AB50" s="141"/>
      <c r="AC50" s="141"/>
      <c r="AD50" s="141"/>
      <c r="AF50" s="141"/>
      <c r="AJ50" s="38"/>
      <c r="AK50" s="38"/>
      <c r="AN50" s="142" t="s">
        <v>624</v>
      </c>
      <c r="AO50" s="28" t="s">
        <v>625</v>
      </c>
      <c r="AU50" s="52" t="str">
        <f>IF(参照!A50="","",参照!A50)</f>
        <v/>
      </c>
      <c r="AV50" s="52" t="str">
        <f>IF(参照!B50="","",参照!B50)</f>
        <v/>
      </c>
      <c r="AW50" s="52" t="str">
        <f>IF(参照!C50="","",参照!C50)</f>
        <v/>
      </c>
      <c r="AX50" s="52" t="str">
        <f>IF(参照!D50="","",参照!D50)</f>
        <v>メニューI</v>
      </c>
      <c r="AY50" s="52">
        <f>IF(参照!E50="","",参照!E50)</f>
        <v>2.4800000000000001E-4</v>
      </c>
      <c r="AZ50" s="52" t="str">
        <f>IF(参照!F50="","",参照!F50)</f>
        <v>ミツウロコグリーンエネルギー(株)</v>
      </c>
      <c r="BA50" s="52" t="str">
        <f>IF(参照!G50="","",参照!G50)</f>
        <v>ミツウロコグリーンエネルギー(株)_メニューI</v>
      </c>
      <c r="BB50" s="52">
        <f t="shared" si="0"/>
        <v>0.248</v>
      </c>
      <c r="BD50" s="52" t="str">
        <f>IF(参照!L50="","",参照!L50)</f>
        <v>ＮＴＴアノードエナジー(株)</v>
      </c>
    </row>
    <row r="51" spans="1:56" ht="12.75" customHeight="1" thickBot="1">
      <c r="A51" s="1"/>
      <c r="B51" s="1"/>
      <c r="C51" s="466"/>
      <c r="D51" s="456" t="s">
        <v>46</v>
      </c>
      <c r="E51" s="456"/>
      <c r="F51" s="456"/>
      <c r="G51" s="456"/>
      <c r="H51" s="82" t="s">
        <v>33</v>
      </c>
      <c r="I51" s="361">
        <v>0</v>
      </c>
      <c r="J51" s="562">
        <f>IF($I51="","",$I51*係数１!G81)</f>
        <v>0</v>
      </c>
      <c r="K51" s="562"/>
      <c r="L51" s="1"/>
      <c r="N51" s="58"/>
      <c r="O51" s="574" t="s">
        <v>86</v>
      </c>
      <c r="P51" s="574"/>
      <c r="Q51" s="574"/>
      <c r="R51" s="574"/>
      <c r="S51" s="91" t="s">
        <v>87</v>
      </c>
      <c r="T51" s="573" t="s">
        <v>124</v>
      </c>
      <c r="U51" s="574"/>
      <c r="V51" s="61" t="s">
        <v>626</v>
      </c>
      <c r="W51" s="143"/>
      <c r="X51" s="143"/>
      <c r="Y51" s="143"/>
      <c r="Z51" s="143"/>
      <c r="AA51" s="143"/>
      <c r="AB51" s="143"/>
      <c r="AC51" s="143"/>
      <c r="AD51" s="143"/>
      <c r="AJ51" s="144"/>
      <c r="AK51" s="144"/>
      <c r="AN51" s="28" t="s">
        <v>78</v>
      </c>
      <c r="AO51" s="28" t="s">
        <v>145</v>
      </c>
      <c r="AU51" s="52" t="str">
        <f>IF(参照!A51="","",参照!A51)</f>
        <v/>
      </c>
      <c r="AV51" s="52" t="str">
        <f>IF(参照!B51="","",参照!B51)</f>
        <v/>
      </c>
      <c r="AW51" s="52" t="str">
        <f>IF(参照!C51="","",参照!C51)</f>
        <v/>
      </c>
      <c r="AX51" s="52" t="str">
        <f>IF(参照!D51="","",参照!D51)</f>
        <v>メニューJ(残差)</v>
      </c>
      <c r="AY51" s="52">
        <f>IF(参照!E51="","",参照!E51)</f>
        <v>4.08E-4</v>
      </c>
      <c r="AZ51" s="52" t="str">
        <f>IF(参照!F51="","",参照!F51)</f>
        <v>ミツウロコグリーンエネルギー(株)</v>
      </c>
      <c r="BA51" s="52" t="str">
        <f>IF(参照!G51="","",参照!G51)</f>
        <v>ミツウロコグリーンエネルギー(株)_メニューJ(残差)</v>
      </c>
      <c r="BB51" s="52">
        <f t="shared" si="0"/>
        <v>0.40799999999999997</v>
      </c>
      <c r="BD51" s="52" t="str">
        <f>IF(参照!L51="","",参照!L51)</f>
        <v>(株)Ｏｐｔｉｍｉｚｅｄ　Ｅｎｅｒｇｙ</v>
      </c>
    </row>
    <row r="52" spans="1:56" ht="12" customHeight="1" thickTop="1">
      <c r="A52" s="1"/>
      <c r="B52" s="1"/>
      <c r="C52" s="466"/>
      <c r="D52" s="456" t="s">
        <v>44</v>
      </c>
      <c r="E52" s="456"/>
      <c r="F52" s="456"/>
      <c r="G52" s="456"/>
      <c r="H52" s="82" t="s">
        <v>33</v>
      </c>
      <c r="I52" s="361">
        <v>0</v>
      </c>
      <c r="J52" s="562">
        <f>IF($I52="","",$I52*係数１!G82)</f>
        <v>0</v>
      </c>
      <c r="K52" s="562"/>
      <c r="L52" s="1"/>
      <c r="N52" s="78">
        <v>1</v>
      </c>
      <c r="O52" s="585"/>
      <c r="P52" s="585"/>
      <c r="Q52" s="585"/>
      <c r="R52" s="585"/>
      <c r="S52" s="353"/>
      <c r="T52" s="575" t="str">
        <f>IF(O52="","",VLOOKUP(O52,係数１!$F:$G,2,0))</f>
        <v/>
      </c>
      <c r="U52" s="576"/>
      <c r="V52" s="145" t="str">
        <f>IF(OR(S52="",O52=""),"",S52*T52)</f>
        <v/>
      </c>
      <c r="W52" s="143"/>
      <c r="X52" s="143"/>
      <c r="Y52" s="143"/>
      <c r="Z52" s="143"/>
      <c r="AA52" s="143"/>
      <c r="AB52" s="143"/>
      <c r="AC52" s="143"/>
      <c r="AD52" s="143"/>
      <c r="AJ52" s="146"/>
      <c r="AK52" s="146"/>
      <c r="AN52" s="28" t="s">
        <v>79</v>
      </c>
      <c r="AO52" s="28" t="s">
        <v>146</v>
      </c>
      <c r="AU52" s="52" t="str">
        <f>IF(参照!A52="","",参照!A52)</f>
        <v/>
      </c>
      <c r="AV52" s="52" t="str">
        <f>IF(参照!B52="","",参照!B52)</f>
        <v/>
      </c>
      <c r="AW52" s="52" t="str">
        <f>IF(参照!C52="","",参照!C52)</f>
        <v/>
      </c>
      <c r="AX52" s="52" t="str">
        <f>IF(参照!D52="","",参照!D52)</f>
        <v>(参考値)事業者全体</v>
      </c>
      <c r="AY52" s="52">
        <f>IF(参照!E52="","",参照!E52)</f>
        <v>4.6200000000000001E-4</v>
      </c>
      <c r="AZ52" s="52" t="str">
        <f>IF(参照!F52="","",参照!F52)</f>
        <v>ミツウロコグリーンエネルギー(株)</v>
      </c>
      <c r="BA52" s="52" t="str">
        <f>IF(参照!G52="","",参照!G52)</f>
        <v>ミツウロコグリーンエネルギー(株)_(参考値)事業者全体</v>
      </c>
      <c r="BB52" s="52">
        <f t="shared" si="0"/>
        <v>0.46200000000000002</v>
      </c>
      <c r="BD52" s="52" t="str">
        <f>IF(参照!L52="","",参照!L52)</f>
        <v>(株)ＰｉｎＴ</v>
      </c>
    </row>
    <row r="53" spans="1:56" ht="12" customHeight="1">
      <c r="A53" s="1"/>
      <c r="B53" s="1"/>
      <c r="C53" s="466"/>
      <c r="D53" s="449" t="s">
        <v>43</v>
      </c>
      <c r="E53" s="449"/>
      <c r="F53" s="449"/>
      <c r="G53" s="449"/>
      <c r="H53" s="82" t="s">
        <v>33</v>
      </c>
      <c r="I53" s="21" t="str">
        <f>IF(S55=0,"",S55)</f>
        <v/>
      </c>
      <c r="J53" s="584" t="str">
        <f>IF(V55=0,"",V55)</f>
        <v/>
      </c>
      <c r="K53" s="584"/>
      <c r="L53" s="1"/>
      <c r="N53" s="79">
        <v>2</v>
      </c>
      <c r="O53" s="578"/>
      <c r="P53" s="578"/>
      <c r="Q53" s="578"/>
      <c r="R53" s="578"/>
      <c r="S53" s="354"/>
      <c r="T53" s="569" t="str">
        <f>IF(O53="","",VLOOKUP(O53,係数１!$F:$G,2,0))</f>
        <v/>
      </c>
      <c r="U53" s="570"/>
      <c r="V53" s="147" t="str">
        <f>IF(OR(S53="",O53=""),"",S53*T53)</f>
        <v/>
      </c>
      <c r="W53" s="143"/>
      <c r="X53" s="143"/>
      <c r="Y53" s="143"/>
      <c r="Z53" s="143"/>
      <c r="AA53" s="143"/>
      <c r="AB53" s="143"/>
      <c r="AC53" s="143"/>
      <c r="AD53" s="143"/>
      <c r="AJ53" s="146"/>
      <c r="AK53" s="146"/>
      <c r="AN53" s="28" t="s">
        <v>80</v>
      </c>
      <c r="AO53" s="28" t="s">
        <v>147</v>
      </c>
      <c r="AU53" s="52" t="str">
        <f>IF(参照!A53="","",参照!A53)</f>
        <v>A0017</v>
      </c>
      <c r="AV53" s="52" t="str">
        <f>IF(参照!B53="","",参照!B53)</f>
        <v>(株)Ｓｈａｒｅｄ　Ｅｎｅｒｇｙ</v>
      </c>
      <c r="AW53" s="52">
        <f>IF(参照!C53="","",参照!C53)</f>
        <v>4.8999999999999998E-4</v>
      </c>
      <c r="AX53" s="52" t="str">
        <f>IF(参照!D53="","",参照!D53)</f>
        <v/>
      </c>
      <c r="AY53" s="52">
        <f>IF(参照!E53="","",参照!E53)</f>
        <v>5.0100000000000003E-4</v>
      </c>
      <c r="AZ53" s="52" t="str">
        <f>IF(参照!F53="","",参照!F53)</f>
        <v>(株)Ｓｈａｒｅｄ　Ｅｎｅｒｇｙ</v>
      </c>
      <c r="BA53" s="52" t="str">
        <f>IF(参照!G53="","",参照!G53)</f>
        <v>(株)Ｓｈａｒｅｄ　Ｅｎｅｒｇｙ_</v>
      </c>
      <c r="BB53" s="52">
        <f t="shared" si="0"/>
        <v>0.501</v>
      </c>
      <c r="BD53" s="52" t="str">
        <f>IF(参照!L53="","",参照!L53)</f>
        <v>Ｑ．ＥＮＥＳＴでんき(株)(旧：ジニーエナジー合同会社)</v>
      </c>
    </row>
    <row r="54" spans="1:56" ht="13.5" customHeight="1" thickBot="1">
      <c r="A54" s="1"/>
      <c r="B54" s="1"/>
      <c r="C54" s="466"/>
      <c r="D54" s="449" t="s">
        <v>129</v>
      </c>
      <c r="E54" s="449"/>
      <c r="F54" s="449"/>
      <c r="G54" s="449"/>
      <c r="H54" s="82" t="s">
        <v>33</v>
      </c>
      <c r="I54" s="21" t="str">
        <f>IF(S62=0,"",S62)</f>
        <v/>
      </c>
      <c r="J54" s="584" t="str">
        <f>IF(V62=0,"",V62)</f>
        <v/>
      </c>
      <c r="K54" s="584"/>
      <c r="L54" s="1"/>
      <c r="N54" s="85">
        <v>3</v>
      </c>
      <c r="O54" s="579"/>
      <c r="P54" s="579"/>
      <c r="Q54" s="579"/>
      <c r="R54" s="579"/>
      <c r="S54" s="355"/>
      <c r="T54" s="571" t="str">
        <f>IF(O54="","",VLOOKUP(O54,係数１!$F:$G,2,0))</f>
        <v/>
      </c>
      <c r="U54" s="572"/>
      <c r="V54" s="148" t="str">
        <f>IF(OR(S54="",O54=""),"",S54*T54)</f>
        <v/>
      </c>
      <c r="W54" s="143"/>
      <c r="X54" s="143"/>
      <c r="Y54" s="143"/>
      <c r="Z54" s="143"/>
      <c r="AA54" s="143"/>
      <c r="AB54" s="143"/>
      <c r="AC54" s="143"/>
      <c r="AD54" s="143"/>
      <c r="AJ54" s="146"/>
      <c r="AK54" s="146"/>
      <c r="AN54" s="28" t="s">
        <v>627</v>
      </c>
      <c r="AO54" s="28" t="s">
        <v>148</v>
      </c>
      <c r="AU54" s="52" t="str">
        <f>IF(参照!A54="","",参照!A54)</f>
        <v>A0018</v>
      </c>
      <c r="AV54" s="52" t="str">
        <f>IF(参照!B54="","",参照!B54)</f>
        <v>ネクストパワーやまと(株)</v>
      </c>
      <c r="AW54" s="52">
        <f>IF(参照!C54="","",参照!C54)</f>
        <v>3.8299999999999999E-4</v>
      </c>
      <c r="AX54" s="52" t="str">
        <f>IF(参照!D54="","",参照!D54)</f>
        <v>メニューA</v>
      </c>
      <c r="AY54" s="52">
        <f>IF(参照!E54="","",参照!E54)</f>
        <v>0</v>
      </c>
      <c r="AZ54" s="52" t="str">
        <f>IF(参照!F54="","",参照!F54)</f>
        <v>ネクストパワーやまと(株)</v>
      </c>
      <c r="BA54" s="52" t="str">
        <f>IF(参照!G54="","",参照!G54)</f>
        <v>ネクストパワーやまと(株)_メニューA</v>
      </c>
      <c r="BB54" s="52">
        <f t="shared" si="0"/>
        <v>0</v>
      </c>
      <c r="BD54" s="52" t="str">
        <f>IF(参照!L54="","",参照!L54)</f>
        <v>ＲＥ１００電力(株)</v>
      </c>
    </row>
    <row r="55" spans="1:56" ht="14.25" customHeight="1" thickTop="1" thickBot="1">
      <c r="A55" s="1"/>
      <c r="B55" s="1"/>
      <c r="C55" s="466"/>
      <c r="D55" s="456" t="s">
        <v>42</v>
      </c>
      <c r="E55" s="456"/>
      <c r="F55" s="456"/>
      <c r="G55" s="456"/>
      <c r="H55" s="82" t="s">
        <v>33</v>
      </c>
      <c r="I55" s="361">
        <v>0</v>
      </c>
      <c r="J55" s="562">
        <f>IF($I55="","",$I55*係数１!G113)</f>
        <v>0</v>
      </c>
      <c r="K55" s="562"/>
      <c r="L55" s="1"/>
      <c r="N55" s="582" t="s">
        <v>67</v>
      </c>
      <c r="O55" s="583"/>
      <c r="P55" s="583"/>
      <c r="Q55" s="583"/>
      <c r="R55" s="583"/>
      <c r="S55" s="356">
        <f>SUM(S52:S54)</f>
        <v>0</v>
      </c>
      <c r="T55" s="580"/>
      <c r="U55" s="581"/>
      <c r="V55" s="86">
        <f>SUM(V52:V54)</f>
        <v>0</v>
      </c>
      <c r="W55" s="143"/>
      <c r="X55" s="143"/>
      <c r="Y55" s="143"/>
      <c r="Z55" s="143"/>
      <c r="AA55" s="143"/>
      <c r="AB55" s="143"/>
      <c r="AC55" s="143"/>
      <c r="AD55" s="143"/>
      <c r="AJ55" s="146"/>
      <c r="AK55" s="146"/>
      <c r="AN55" s="28" t="s">
        <v>81</v>
      </c>
      <c r="AO55" s="28" t="s">
        <v>149</v>
      </c>
      <c r="AU55" s="52" t="str">
        <f>IF(参照!A55="","",参照!A55)</f>
        <v/>
      </c>
      <c r="AV55" s="52" t="str">
        <f>IF(参照!B55="","",参照!B55)</f>
        <v/>
      </c>
      <c r="AW55" s="52" t="str">
        <f>IF(参照!C55="","",参照!C55)</f>
        <v/>
      </c>
      <c r="AX55" s="52" t="str">
        <f>IF(参照!D55="","",参照!D55)</f>
        <v>メニューB(残差)</v>
      </c>
      <c r="AY55" s="52">
        <f>IF(参照!E55="","",参照!E55)</f>
        <v>4.0400000000000001E-4</v>
      </c>
      <c r="AZ55" s="52" t="str">
        <f>IF(参照!F55="","",参照!F55)</f>
        <v>ネクストパワーやまと(株)</v>
      </c>
      <c r="BA55" s="52" t="str">
        <f>IF(参照!G55="","",参照!G55)</f>
        <v>ネクストパワーやまと(株)_メニューB(残差)</v>
      </c>
      <c r="BB55" s="52">
        <f t="shared" si="0"/>
        <v>0.40400000000000003</v>
      </c>
      <c r="BD55" s="52" t="str">
        <f>IF(参照!L55="","",参照!L55)</f>
        <v>(株)ＲｅｎｏＬａｂｏ</v>
      </c>
    </row>
    <row r="56" spans="1:56" ht="12">
      <c r="A56" s="1"/>
      <c r="B56" s="1"/>
      <c r="C56" s="466"/>
      <c r="D56" s="456" t="s">
        <v>57</v>
      </c>
      <c r="E56" s="456"/>
      <c r="F56" s="456"/>
      <c r="G56" s="456"/>
      <c r="H56" s="82" t="s">
        <v>33</v>
      </c>
      <c r="I56" s="361">
        <v>0</v>
      </c>
      <c r="J56" s="562">
        <f>IF($I56="","",$I56*係数１!G114)</f>
        <v>0</v>
      </c>
      <c r="K56" s="562"/>
      <c r="L56" s="1"/>
      <c r="W56" s="143"/>
      <c r="X56" s="143"/>
      <c r="Y56" s="143"/>
      <c r="Z56" s="143"/>
      <c r="AA56" s="143"/>
      <c r="AB56" s="143"/>
      <c r="AC56" s="143"/>
      <c r="AD56" s="143"/>
      <c r="AN56" s="28" t="s">
        <v>82</v>
      </c>
      <c r="AO56" s="28" t="s">
        <v>150</v>
      </c>
      <c r="AU56" s="52" t="str">
        <f>IF(参照!A56="","",参照!A56)</f>
        <v/>
      </c>
      <c r="AV56" s="52" t="str">
        <f>IF(参照!B56="","",参照!B56)</f>
        <v/>
      </c>
      <c r="AW56" s="52" t="str">
        <f>IF(参照!C56="","",参照!C56)</f>
        <v/>
      </c>
      <c r="AX56" s="52" t="str">
        <f>IF(参照!D56="","",参照!D56)</f>
        <v>(参考値)事業者全体</v>
      </c>
      <c r="AY56" s="52">
        <f>IF(参照!E56="","",参照!E56)</f>
        <v>4.75E-4</v>
      </c>
      <c r="AZ56" s="52" t="str">
        <f>IF(参照!F56="","",参照!F56)</f>
        <v>ネクストパワーやまと(株)</v>
      </c>
      <c r="BA56" s="52" t="str">
        <f>IF(参照!G56="","",参照!G56)</f>
        <v>ネクストパワーやまと(株)_(参考値)事業者全体</v>
      </c>
      <c r="BB56" s="52">
        <f t="shared" si="0"/>
        <v>0.47499999999999998</v>
      </c>
      <c r="BD56" s="52" t="str">
        <f>IF(参照!L56="","",参照!L56)</f>
        <v>(株)Ｓａｎｋｏ　ＩＢ</v>
      </c>
    </row>
    <row r="57" spans="1:56" ht="12.75" thickBot="1">
      <c r="A57" s="1"/>
      <c r="B57" s="1"/>
      <c r="C57" s="466"/>
      <c r="D57" s="456" t="s">
        <v>24</v>
      </c>
      <c r="E57" s="456"/>
      <c r="F57" s="456"/>
      <c r="G57" s="456"/>
      <c r="H57" s="82" t="s">
        <v>14</v>
      </c>
      <c r="I57" s="82" t="s">
        <v>14</v>
      </c>
      <c r="J57" s="562">
        <f>SUM(J50:J56)</f>
        <v>0</v>
      </c>
      <c r="K57" s="562"/>
      <c r="L57" s="1"/>
      <c r="N57" s="38" t="s">
        <v>130</v>
      </c>
      <c r="P57" s="38"/>
      <c r="Q57" s="38"/>
      <c r="R57" s="38"/>
      <c r="AN57" s="28" t="s">
        <v>83</v>
      </c>
      <c r="AO57" s="28" t="s">
        <v>151</v>
      </c>
      <c r="AU57" s="52" t="str">
        <f>IF(参照!A57="","",参照!A57)</f>
        <v>A0019</v>
      </c>
      <c r="AV57" s="52" t="str">
        <f>IF(参照!B57="","",参照!B57)</f>
        <v>日本テクノ(株)</v>
      </c>
      <c r="AW57" s="52">
        <f>IF(参照!C57="","",参照!C57)</f>
        <v>4.6799999999999999E-4</v>
      </c>
      <c r="AX57" s="52" t="str">
        <f>IF(参照!D57="","",参照!D57)</f>
        <v>メニューA</v>
      </c>
      <c r="AY57" s="52">
        <f>IF(参照!E57="","",参照!E57)</f>
        <v>0</v>
      </c>
      <c r="AZ57" s="52" t="str">
        <f>IF(参照!F57="","",参照!F57)</f>
        <v>日本テクノ(株)</v>
      </c>
      <c r="BA57" s="52" t="str">
        <f>IF(参照!G57="","",参照!G57)</f>
        <v>日本テクノ(株)_メニューA</v>
      </c>
      <c r="BB57" s="52">
        <f t="shared" si="0"/>
        <v>0</v>
      </c>
      <c r="BD57" s="52" t="str">
        <f>IF(参照!L57="","",参照!L57)</f>
        <v>ＳＢパワー(株)</v>
      </c>
    </row>
    <row r="58" spans="1:56" ht="15.75" customHeight="1" thickBot="1">
      <c r="A58" s="1"/>
      <c r="B58" s="1"/>
      <c r="C58" s="466"/>
      <c r="D58" s="456" t="s">
        <v>34</v>
      </c>
      <c r="E58" s="456"/>
      <c r="F58" s="456"/>
      <c r="G58" s="456"/>
      <c r="H58" s="563"/>
      <c r="I58" s="564"/>
      <c r="J58" s="564"/>
      <c r="K58" s="565"/>
      <c r="L58" s="1"/>
      <c r="N58" s="58"/>
      <c r="O58" s="574" t="s">
        <v>86</v>
      </c>
      <c r="P58" s="574"/>
      <c r="Q58" s="574"/>
      <c r="R58" s="574"/>
      <c r="S58" s="91" t="s">
        <v>87</v>
      </c>
      <c r="T58" s="573" t="s">
        <v>124</v>
      </c>
      <c r="U58" s="574"/>
      <c r="V58" s="61" t="s">
        <v>626</v>
      </c>
      <c r="W58" s="143"/>
      <c r="X58" s="143"/>
      <c r="Y58" s="143"/>
      <c r="Z58" s="143"/>
      <c r="AA58" s="143"/>
      <c r="AB58" s="143"/>
      <c r="AC58" s="143"/>
      <c r="AD58" s="143"/>
      <c r="AN58" s="28" t="s">
        <v>84</v>
      </c>
      <c r="AO58" s="28" t="s">
        <v>152</v>
      </c>
      <c r="AU58" s="52" t="str">
        <f>IF(参照!A58="","",参照!A58)</f>
        <v/>
      </c>
      <c r="AV58" s="52" t="str">
        <f>IF(参照!B58="","",参照!B58)</f>
        <v/>
      </c>
      <c r="AW58" s="52" t="str">
        <f>IF(参照!C58="","",参照!C58)</f>
        <v/>
      </c>
      <c r="AX58" s="52" t="str">
        <f>IF(参照!D58="","",参照!D58)</f>
        <v>メニューB(残差)</v>
      </c>
      <c r="AY58" s="52">
        <f>IF(参照!E58="","",参照!E58)</f>
        <v>4.84E-4</v>
      </c>
      <c r="AZ58" s="52" t="str">
        <f>IF(参照!F58="","",参照!F58)</f>
        <v>日本テクノ(株)</v>
      </c>
      <c r="BA58" s="52" t="str">
        <f>IF(参照!G58="","",参照!G58)</f>
        <v>日本テクノ(株)_メニューB(残差)</v>
      </c>
      <c r="BB58" s="52">
        <f t="shared" si="0"/>
        <v>0.48399999999999999</v>
      </c>
      <c r="BD58" s="52" t="str">
        <f>IF(参照!L58="","",参照!L58)</f>
        <v>(株)ＳＥウイングズ</v>
      </c>
    </row>
    <row r="59" spans="1:56" ht="15.75" customHeight="1" thickTop="1">
      <c r="A59" s="1"/>
      <c r="B59" s="1"/>
      <c r="C59" s="466"/>
      <c r="D59" s="456"/>
      <c r="E59" s="456"/>
      <c r="F59" s="456"/>
      <c r="G59" s="456"/>
      <c r="H59" s="566"/>
      <c r="I59" s="567"/>
      <c r="J59" s="567"/>
      <c r="K59" s="568"/>
      <c r="L59" s="1"/>
      <c r="N59" s="78">
        <v>1</v>
      </c>
      <c r="O59" s="585"/>
      <c r="P59" s="585"/>
      <c r="Q59" s="585"/>
      <c r="R59" s="585"/>
      <c r="S59" s="353"/>
      <c r="T59" s="575" t="str">
        <f>IF(O59="","",VLOOKUP(O59,係数１!$F:$G,2,0))</f>
        <v/>
      </c>
      <c r="U59" s="576"/>
      <c r="V59" s="136" t="str">
        <f>IF(OR(S59="",O59=""),"",S59*T59)</f>
        <v/>
      </c>
      <c r="W59" s="143"/>
      <c r="X59" s="143"/>
      <c r="Y59" s="143"/>
      <c r="Z59" s="143"/>
      <c r="AA59" s="143"/>
      <c r="AB59" s="143"/>
      <c r="AC59" s="143"/>
      <c r="AD59" s="143"/>
      <c r="AN59" s="28" t="s">
        <v>628</v>
      </c>
      <c r="AO59" s="28" t="s">
        <v>629</v>
      </c>
      <c r="AU59" s="52" t="str">
        <f>IF(参照!A59="","",参照!A59)</f>
        <v/>
      </c>
      <c r="AV59" s="52" t="str">
        <f>IF(参照!B59="","",参照!B59)</f>
        <v/>
      </c>
      <c r="AW59" s="52" t="str">
        <f>IF(参照!C59="","",参照!C59)</f>
        <v/>
      </c>
      <c r="AX59" s="52" t="str">
        <f>IF(参照!D59="","",参照!D59)</f>
        <v>(参考値)事業者全体</v>
      </c>
      <c r="AY59" s="52">
        <f>IF(参照!E59="","",参照!E59)</f>
        <v>4.8500000000000003E-4</v>
      </c>
      <c r="AZ59" s="52" t="str">
        <f>IF(参照!F59="","",参照!F59)</f>
        <v>日本テクノ(株)</v>
      </c>
      <c r="BA59" s="52" t="str">
        <f>IF(参照!G59="","",参照!G59)</f>
        <v>日本テクノ(株)_(参考値)事業者全体</v>
      </c>
      <c r="BB59" s="52">
        <f t="shared" si="0"/>
        <v>0.48500000000000004</v>
      </c>
      <c r="BD59" s="52" t="str">
        <f>IF(参照!L59="","",参照!L59)</f>
        <v>(株)Ｓｈａｒｅｄ　Ｅｎｅｒｇｙ</v>
      </c>
    </row>
    <row r="60" spans="1:56" ht="12.75">
      <c r="A60" s="1"/>
      <c r="B60" s="1"/>
      <c r="C60" s="1"/>
      <c r="D60" s="1"/>
      <c r="E60" s="1"/>
      <c r="F60" s="1"/>
      <c r="G60" s="1"/>
      <c r="H60" s="1"/>
      <c r="I60" s="1"/>
      <c r="J60" s="1"/>
      <c r="K60" s="1"/>
      <c r="L60" s="1"/>
      <c r="N60" s="79">
        <v>2</v>
      </c>
      <c r="O60" s="578"/>
      <c r="P60" s="578"/>
      <c r="Q60" s="578"/>
      <c r="R60" s="578"/>
      <c r="S60" s="354"/>
      <c r="T60" s="569" t="str">
        <f>IF(O60="","",VLOOKUP(O60,係数１!$F:$G,2,0))</f>
        <v/>
      </c>
      <c r="U60" s="570"/>
      <c r="V60" s="147" t="str">
        <f>IF(OR(S60="",O60=""),"",S60*T60)</f>
        <v/>
      </c>
      <c r="W60" s="143"/>
      <c r="X60" s="143"/>
      <c r="Y60" s="143"/>
      <c r="Z60" s="143"/>
      <c r="AA60" s="143"/>
      <c r="AB60" s="143"/>
      <c r="AC60" s="143"/>
      <c r="AD60" s="143"/>
      <c r="AO60" s="28" t="s">
        <v>153</v>
      </c>
      <c r="AU60" s="52" t="str">
        <f>IF(参照!A60="","",参照!A60)</f>
        <v>A0020</v>
      </c>
      <c r="AV60" s="52" t="str">
        <f>IF(参照!B60="","",参照!B60)</f>
        <v>中央電力エナジー(株)</v>
      </c>
      <c r="AW60" s="52">
        <f>IF(参照!C60="","",参照!C60)</f>
        <v>5.0600000000000005E-4</v>
      </c>
      <c r="AX60" s="52" t="str">
        <f>IF(参照!D60="","",参照!D60)</f>
        <v>メニューA</v>
      </c>
      <c r="AY60" s="52">
        <f>IF(参照!E60="","",参照!E60)</f>
        <v>0</v>
      </c>
      <c r="AZ60" s="52" t="str">
        <f>IF(参照!F60="","",参照!F60)</f>
        <v>中央電力エナジー(株)</v>
      </c>
      <c r="BA60" s="52" t="str">
        <f>IF(参照!G60="","",参照!G60)</f>
        <v>中央電力エナジー(株)_メニューA</v>
      </c>
      <c r="BB60" s="52">
        <f t="shared" si="0"/>
        <v>0</v>
      </c>
      <c r="BD60" s="52" t="str">
        <f>IF(参照!L60="","",参照!L60)</f>
        <v>ＳｕｓｔａｉｎａｂｌｅＥｎｅｒｇｙ(株)</v>
      </c>
    </row>
    <row r="61" spans="1:56" ht="13.5" customHeight="1" thickBot="1">
      <c r="A61" s="1"/>
      <c r="B61" s="1"/>
      <c r="C61" s="149" t="s">
        <v>13</v>
      </c>
      <c r="D61" s="442" t="s">
        <v>35</v>
      </c>
      <c r="E61" s="442"/>
      <c r="F61" s="442"/>
      <c r="G61" s="442"/>
      <c r="H61" s="442"/>
      <c r="I61" s="442"/>
      <c r="J61" s="442"/>
      <c r="K61" s="442"/>
      <c r="L61" s="150"/>
      <c r="M61" s="151"/>
      <c r="N61" s="85">
        <v>3</v>
      </c>
      <c r="O61" s="579"/>
      <c r="P61" s="579"/>
      <c r="Q61" s="579"/>
      <c r="R61" s="579"/>
      <c r="S61" s="354"/>
      <c r="T61" s="571" t="str">
        <f>IF(O61="","",VLOOKUP(O61,係数１!$F:$G,2,0))</f>
        <v/>
      </c>
      <c r="U61" s="572"/>
      <c r="V61" s="148" t="str">
        <f>IF(OR(S61="",O61=""),"",S61*T61)</f>
        <v/>
      </c>
      <c r="W61" s="143"/>
      <c r="X61" s="143"/>
      <c r="Y61" s="143"/>
      <c r="Z61" s="143"/>
      <c r="AA61" s="143"/>
      <c r="AB61" s="143"/>
      <c r="AC61" s="143"/>
      <c r="AD61" s="143"/>
      <c r="AO61" s="28" t="s">
        <v>630</v>
      </c>
      <c r="AU61" s="52" t="str">
        <f>IF(参照!A61="","",参照!A61)</f>
        <v/>
      </c>
      <c r="AV61" s="52" t="str">
        <f>IF(参照!B61="","",参照!B61)</f>
        <v/>
      </c>
      <c r="AW61" s="52" t="str">
        <f>IF(参照!C61="","",参照!C61)</f>
        <v/>
      </c>
      <c r="AX61" s="52" t="str">
        <f>IF(参照!D61="","",参照!D61)</f>
        <v>メニューB(残差)</v>
      </c>
      <c r="AY61" s="52">
        <f>IF(参照!E61="","",参照!E61)</f>
        <v>5.0900000000000001E-4</v>
      </c>
      <c r="AZ61" s="52" t="str">
        <f>IF(参照!F61="","",参照!F61)</f>
        <v>中央電力エナジー(株)</v>
      </c>
      <c r="BA61" s="52" t="str">
        <f>IF(参照!G61="","",参照!G61)</f>
        <v>中央電力エナジー(株)_メニューB(残差)</v>
      </c>
      <c r="BB61" s="52">
        <f t="shared" si="0"/>
        <v>0.50900000000000001</v>
      </c>
      <c r="BD61" s="52" t="str">
        <f>IF(参照!L61="","",参照!L61)</f>
        <v>ＴＥＰＣＯライフサービス(株)</v>
      </c>
    </row>
    <row r="62" spans="1:56" ht="23.25" customHeight="1" thickTop="1" thickBot="1">
      <c r="A62" s="1"/>
      <c r="B62" s="1"/>
      <c r="C62" s="152" t="s">
        <v>37</v>
      </c>
      <c r="D62" s="442" t="s">
        <v>137</v>
      </c>
      <c r="E62" s="442"/>
      <c r="F62" s="442"/>
      <c r="G62" s="442"/>
      <c r="H62" s="442"/>
      <c r="I62" s="442"/>
      <c r="J62" s="442"/>
      <c r="K62" s="442"/>
      <c r="L62" s="150"/>
      <c r="M62" s="151"/>
      <c r="N62" s="582" t="s">
        <v>67</v>
      </c>
      <c r="O62" s="583"/>
      <c r="P62" s="583"/>
      <c r="Q62" s="583"/>
      <c r="R62" s="583"/>
      <c r="S62" s="356">
        <f>SUM(S59:S61)</f>
        <v>0</v>
      </c>
      <c r="T62" s="580"/>
      <c r="U62" s="581"/>
      <c r="V62" s="86">
        <f>SUM(V59:V61)</f>
        <v>0</v>
      </c>
      <c r="W62" s="143"/>
      <c r="X62" s="143"/>
      <c r="Y62" s="143"/>
      <c r="Z62" s="143"/>
      <c r="AA62" s="143"/>
      <c r="AB62" s="143"/>
      <c r="AC62" s="143"/>
      <c r="AD62" s="143"/>
      <c r="AO62" s="28" t="s">
        <v>154</v>
      </c>
      <c r="AU62" s="52" t="str">
        <f>IF(参照!A62="","",参照!A62)</f>
        <v/>
      </c>
      <c r="AV62" s="52" t="str">
        <f>IF(参照!B62="","",参照!B62)</f>
        <v/>
      </c>
      <c r="AW62" s="52" t="str">
        <f>IF(参照!C62="","",参照!C62)</f>
        <v/>
      </c>
      <c r="AX62" s="52" t="str">
        <f>IF(参照!D62="","",参照!D62)</f>
        <v>(参考値)事業者全体</v>
      </c>
      <c r="AY62" s="52">
        <f>IF(参照!E62="","",参照!E62)</f>
        <v>4.8299999999999998E-4</v>
      </c>
      <c r="AZ62" s="52" t="str">
        <f>IF(参照!F62="","",参照!F62)</f>
        <v>中央電力エナジー(株)</v>
      </c>
      <c r="BA62" s="52" t="str">
        <f>IF(参照!G62="","",参照!G62)</f>
        <v>中央電力エナジー(株)_(参考値)事業者全体</v>
      </c>
      <c r="BB62" s="52">
        <f t="shared" si="0"/>
        <v>0.48299999999999998</v>
      </c>
      <c r="BD62" s="52" t="str">
        <f>IF(参照!L62="","",参照!L62)</f>
        <v>TERA Energy(株)</v>
      </c>
    </row>
    <row r="63" spans="1:56" ht="42.75" customHeight="1">
      <c r="A63" s="1"/>
      <c r="B63" s="1"/>
      <c r="C63" s="152" t="s">
        <v>38</v>
      </c>
      <c r="D63" s="442" t="s">
        <v>164</v>
      </c>
      <c r="E63" s="442"/>
      <c r="F63" s="442"/>
      <c r="G63" s="442"/>
      <c r="H63" s="442"/>
      <c r="I63" s="442"/>
      <c r="J63" s="442"/>
      <c r="K63" s="442"/>
      <c r="L63" s="150"/>
      <c r="M63" s="151"/>
      <c r="W63" s="143"/>
      <c r="X63" s="143"/>
      <c r="Y63" s="143"/>
      <c r="Z63" s="143"/>
      <c r="AA63" s="143"/>
      <c r="AB63" s="143"/>
      <c r="AC63" s="143"/>
      <c r="AD63" s="143"/>
      <c r="AO63" s="28" t="s">
        <v>631</v>
      </c>
      <c r="AU63" s="52" t="str">
        <f>IF(参照!A63="","",参照!A63)</f>
        <v>A0021</v>
      </c>
      <c r="AV63" s="52" t="str">
        <f>IF(参照!B63="","",参照!B63)</f>
        <v>(株)Ｌｏｏｏｐ</v>
      </c>
      <c r="AW63" s="52">
        <f>IF(参照!C63="","",参照!C63)</f>
        <v>3.8000000000000002E-4</v>
      </c>
      <c r="AX63" s="52" t="str">
        <f>IF(参照!D63="","",参照!D63)</f>
        <v>メニューA</v>
      </c>
      <c r="AY63" s="52">
        <f>IF(参照!E63="","",参照!E63)</f>
        <v>0</v>
      </c>
      <c r="AZ63" s="52" t="str">
        <f>IF(参照!F63="","",参照!F63)</f>
        <v>(株)Ｌｏｏｏｐ</v>
      </c>
      <c r="BA63" s="52" t="str">
        <f>IF(参照!G63="","",参照!G63)</f>
        <v>(株)Ｌｏｏｏｐ_メニューA</v>
      </c>
      <c r="BB63" s="52">
        <f t="shared" si="0"/>
        <v>0</v>
      </c>
      <c r="BD63" s="52" t="str">
        <f>IF(参照!L63="","",参照!L63)</f>
        <v>ＴＧオクトパスエナジー(株)</v>
      </c>
    </row>
    <row r="64" spans="1:56">
      <c r="A64" s="1"/>
      <c r="B64" s="1"/>
      <c r="C64" s="152" t="s">
        <v>39</v>
      </c>
      <c r="D64" s="447" t="s">
        <v>138</v>
      </c>
      <c r="E64" s="447"/>
      <c r="F64" s="447"/>
      <c r="G64" s="447"/>
      <c r="H64" s="447"/>
      <c r="I64" s="447"/>
      <c r="J64" s="447"/>
      <c r="K64" s="447"/>
      <c r="L64" s="150"/>
      <c r="M64" s="151"/>
      <c r="AO64" s="28" t="s">
        <v>632</v>
      </c>
      <c r="AU64" s="52" t="str">
        <f>IF(参照!A64="","",参照!A64)</f>
        <v/>
      </c>
      <c r="AV64" s="52" t="str">
        <f>IF(参照!B64="","",参照!B64)</f>
        <v/>
      </c>
      <c r="AW64" s="52" t="str">
        <f>IF(参照!C64="","",参照!C64)</f>
        <v/>
      </c>
      <c r="AX64" s="52" t="str">
        <f>IF(参照!D64="","",参照!D64)</f>
        <v>メニューB</v>
      </c>
      <c r="AY64" s="52">
        <f>IF(参照!E64="","",参照!E64)</f>
        <v>3.4899999999999997E-4</v>
      </c>
      <c r="AZ64" s="52" t="str">
        <f>IF(参照!F64="","",参照!F64)</f>
        <v>(株)Ｌｏｏｏｐ</v>
      </c>
      <c r="BA64" s="52" t="str">
        <f>IF(参照!G64="","",参照!G64)</f>
        <v>(株)Ｌｏｏｏｐ_メニューB</v>
      </c>
      <c r="BB64" s="52">
        <f t="shared" si="0"/>
        <v>0.34899999999999998</v>
      </c>
      <c r="BD64" s="52" t="str">
        <f>IF(参照!L64="","",参照!L64)</f>
        <v>(株)ＴＯＫＹＯ油電力</v>
      </c>
    </row>
    <row r="65" spans="1:56" ht="10.5" customHeight="1">
      <c r="A65" s="1"/>
      <c r="B65" s="1"/>
      <c r="C65" s="152" t="s">
        <v>40</v>
      </c>
      <c r="D65" s="442" t="s">
        <v>139</v>
      </c>
      <c r="E65" s="442"/>
      <c r="F65" s="442"/>
      <c r="G65" s="442"/>
      <c r="H65" s="442"/>
      <c r="I65" s="442"/>
      <c r="J65" s="442"/>
      <c r="K65" s="442"/>
      <c r="L65" s="153"/>
      <c r="M65" s="154"/>
      <c r="AO65" s="28" t="s">
        <v>633</v>
      </c>
      <c r="AU65" s="52" t="str">
        <f>IF(参照!A65="","",参照!A65)</f>
        <v/>
      </c>
      <c r="AV65" s="52" t="str">
        <f>IF(参照!B65="","",参照!B65)</f>
        <v/>
      </c>
      <c r="AW65" s="52" t="str">
        <f>IF(参照!C65="","",参照!C65)</f>
        <v/>
      </c>
      <c r="AX65" s="52" t="str">
        <f>IF(参照!D65="","",参照!D65)</f>
        <v>メニューC</v>
      </c>
      <c r="AY65" s="52">
        <f>IF(参照!E65="","",参照!E65)</f>
        <v>2.8100000000000005E-4</v>
      </c>
      <c r="AZ65" s="52" t="str">
        <f>IF(参照!F65="","",参照!F65)</f>
        <v>(株)Ｌｏｏｏｐ</v>
      </c>
      <c r="BA65" s="52" t="str">
        <f>IF(参照!G65="","",参照!G65)</f>
        <v>(株)Ｌｏｏｏｐ_メニューC</v>
      </c>
      <c r="BB65" s="52">
        <f t="shared" si="0"/>
        <v>0.28100000000000003</v>
      </c>
      <c r="BD65" s="52" t="str">
        <f>IF(参照!L65="","",参照!L65)</f>
        <v>ＴＲＥＮＤＥ(株)</v>
      </c>
    </row>
    <row r="66" spans="1:56">
      <c r="A66" s="1"/>
      <c r="B66" s="1"/>
      <c r="C66" s="152" t="s">
        <v>41</v>
      </c>
      <c r="D66" s="442" t="s">
        <v>140</v>
      </c>
      <c r="E66" s="442"/>
      <c r="F66" s="442"/>
      <c r="G66" s="442"/>
      <c r="H66" s="442"/>
      <c r="I66" s="442"/>
      <c r="J66" s="442"/>
      <c r="K66" s="442"/>
      <c r="L66" s="155"/>
      <c r="M66" s="156"/>
      <c r="AO66" s="28" t="s">
        <v>155</v>
      </c>
      <c r="AU66" s="52" t="str">
        <f>IF(参照!A66="","",参照!A66)</f>
        <v/>
      </c>
      <c r="AV66" s="52" t="str">
        <f>IF(参照!B66="","",参照!B66)</f>
        <v/>
      </c>
      <c r="AW66" s="52" t="str">
        <f>IF(参照!C66="","",参照!C66)</f>
        <v/>
      </c>
      <c r="AX66" s="52" t="str">
        <f>IF(参照!D66="","",参照!D66)</f>
        <v>メニューD</v>
      </c>
      <c r="AY66" s="52">
        <f>IF(参照!E66="","",参照!E66)</f>
        <v>3.0199999999999997E-4</v>
      </c>
      <c r="AZ66" s="52" t="str">
        <f>IF(参照!F66="","",参照!F66)</f>
        <v>(株)Ｌｏｏｏｐ</v>
      </c>
      <c r="BA66" s="52" t="str">
        <f>IF(参照!G66="","",参照!G66)</f>
        <v>(株)Ｌｏｏｏｐ_メニューD</v>
      </c>
      <c r="BB66" s="52">
        <f t="shared" si="0"/>
        <v>0.30199999999999999</v>
      </c>
      <c r="BD66" s="52" t="str">
        <f>IF(参照!L66="","",参照!L66)</f>
        <v>(株)ＴＴＳパワー</v>
      </c>
    </row>
    <row r="67" spans="1:56">
      <c r="A67" s="1"/>
      <c r="B67" s="1"/>
      <c r="C67" s="152" t="s">
        <v>159</v>
      </c>
      <c r="D67" s="442" t="s">
        <v>141</v>
      </c>
      <c r="E67" s="442"/>
      <c r="F67" s="442"/>
      <c r="G67" s="442"/>
      <c r="H67" s="442"/>
      <c r="I67" s="442"/>
      <c r="J67" s="442"/>
      <c r="K67" s="442"/>
      <c r="L67" s="155"/>
      <c r="M67" s="156"/>
      <c r="AO67" s="28" t="s">
        <v>634</v>
      </c>
      <c r="AU67" s="52" t="str">
        <f>IF(参照!A67="","",参照!A67)</f>
        <v/>
      </c>
      <c r="AV67" s="52" t="str">
        <f>IF(参照!B67="","",参照!B67)</f>
        <v/>
      </c>
      <c r="AW67" s="52" t="str">
        <f>IF(参照!C67="","",参照!C67)</f>
        <v/>
      </c>
      <c r="AX67" s="52" t="str">
        <f>IF(参照!D67="","",参照!D67)</f>
        <v>メニューE</v>
      </c>
      <c r="AY67" s="52">
        <f>IF(参照!E67="","",参照!E67)</f>
        <v>2.1599999999999999E-4</v>
      </c>
      <c r="AZ67" s="52" t="str">
        <f>IF(参照!F67="","",参照!F67)</f>
        <v>(株)Ｌｏｏｏｐ</v>
      </c>
      <c r="BA67" s="52" t="str">
        <f>IF(参照!G67="","",参照!G67)</f>
        <v>(株)Ｌｏｏｏｐ_メニューE</v>
      </c>
      <c r="BB67" s="52">
        <f t="shared" si="0"/>
        <v>0.216</v>
      </c>
      <c r="BD67" s="52" t="str">
        <f>IF(参照!L67="","",参照!L67)</f>
        <v>Ｔ＆Ｔエナジー(株)</v>
      </c>
    </row>
    <row r="68" spans="1:56" ht="21" customHeight="1">
      <c r="A68" s="1"/>
      <c r="B68" s="1"/>
      <c r="C68" s="152" t="s">
        <v>160</v>
      </c>
      <c r="D68" s="442" t="s">
        <v>142</v>
      </c>
      <c r="E68" s="442"/>
      <c r="F68" s="442"/>
      <c r="G68" s="442"/>
      <c r="H68" s="442"/>
      <c r="I68" s="442"/>
      <c r="J68" s="442"/>
      <c r="K68" s="442"/>
      <c r="L68" s="155"/>
      <c r="M68" s="156"/>
      <c r="N68" s="157"/>
      <c r="AO68" s="28" t="s">
        <v>635</v>
      </c>
      <c r="AU68" s="52" t="str">
        <f>IF(参照!A68="","",参照!A68)</f>
        <v/>
      </c>
      <c r="AV68" s="52" t="str">
        <f>IF(参照!B68="","",参照!B68)</f>
        <v/>
      </c>
      <c r="AW68" s="52" t="str">
        <f>IF(参照!C68="","",参照!C68)</f>
        <v/>
      </c>
      <c r="AX68" s="52" t="str">
        <f>IF(参照!D68="","",参照!D68)</f>
        <v>メニューF(残差)</v>
      </c>
      <c r="AY68" s="52">
        <f>IF(参照!E68="","",参照!E68)</f>
        <v>4.9399999999999997E-4</v>
      </c>
      <c r="AZ68" s="52" t="str">
        <f>IF(参照!F68="","",参照!F68)</f>
        <v>(株)Ｌｏｏｏｐ</v>
      </c>
      <c r="BA68" s="52" t="str">
        <f>IF(参照!G68="","",参照!G68)</f>
        <v>(株)Ｌｏｏｏｐ_メニューF(残差)</v>
      </c>
      <c r="BB68" s="52">
        <f t="shared" si="0"/>
        <v>0.49399999999999999</v>
      </c>
      <c r="BD68" s="52" t="str">
        <f>IF(参照!L68="","",参照!L68)</f>
        <v>ＵＮＩＶＥＲＧＹ(株)</v>
      </c>
    </row>
    <row r="69" spans="1:56">
      <c r="A69" s="1"/>
      <c r="B69" s="1"/>
      <c r="C69" s="152" t="s">
        <v>161</v>
      </c>
      <c r="D69" s="442" t="s">
        <v>143</v>
      </c>
      <c r="E69" s="442"/>
      <c r="F69" s="442"/>
      <c r="G69" s="442"/>
      <c r="H69" s="442"/>
      <c r="I69" s="442"/>
      <c r="J69" s="442"/>
      <c r="K69" s="442"/>
      <c r="L69" s="155"/>
      <c r="M69" s="156"/>
      <c r="AO69" s="28" t="s">
        <v>156</v>
      </c>
      <c r="AU69" s="52" t="str">
        <f>IF(参照!A69="","",参照!A69)</f>
        <v/>
      </c>
      <c r="AV69" s="52" t="str">
        <f>IF(参照!B69="","",参照!B69)</f>
        <v/>
      </c>
      <c r="AW69" s="52" t="str">
        <f>IF(参照!C69="","",参照!C69)</f>
        <v/>
      </c>
      <c r="AX69" s="52" t="str">
        <f>IF(参照!D69="","",参照!D69)</f>
        <v>(参考値)事業者全体</v>
      </c>
      <c r="AY69" s="52">
        <f>IF(参照!E69="","",参照!E69)</f>
        <v>4.8899999999999996E-4</v>
      </c>
      <c r="AZ69" s="52" t="str">
        <f>IF(参照!F69="","",参照!F69)</f>
        <v>(株)Ｌｏｏｏｐ</v>
      </c>
      <c r="BA69" s="52" t="str">
        <f>IF(参照!G69="","",参照!G69)</f>
        <v>(株)Ｌｏｏｏｐ_(参考値)事業者全体</v>
      </c>
      <c r="BB69" s="52">
        <f t="shared" ref="BB69:BB132" si="32">AY69*1000</f>
        <v>0.48899999999999993</v>
      </c>
      <c r="BD69" s="52" t="str">
        <f>IF(参照!L69="","",参照!L69)</f>
        <v>(株)ＵＰＤＡＴＥＲ</v>
      </c>
    </row>
    <row r="70" spans="1:56">
      <c r="A70" s="1"/>
      <c r="B70" s="1"/>
      <c r="C70" s="1"/>
      <c r="D70" s="1"/>
      <c r="E70" s="1"/>
      <c r="F70" s="1"/>
      <c r="G70" s="1"/>
      <c r="H70" s="1"/>
      <c r="I70" s="1"/>
      <c r="J70" s="1"/>
      <c r="K70" s="1"/>
      <c r="L70" s="1"/>
      <c r="AU70" s="52" t="str">
        <f>IF(参照!A70="","",参照!A70)</f>
        <v>A0023</v>
      </c>
      <c r="AV70" s="52" t="str">
        <f>IF(参照!B70="","",参照!B70)</f>
        <v>(株)ナンワエナジー</v>
      </c>
      <c r="AW70" s="52">
        <f>IF(参照!C70="","",参照!C70)</f>
        <v>5.8900000000000001E-4</v>
      </c>
      <c r="AX70" s="52" t="str">
        <f>IF(参照!D70="","",参照!D70)</f>
        <v>メニューA</v>
      </c>
      <c r="AY70" s="52">
        <f>IF(参照!E70="","",参照!E70)</f>
        <v>0</v>
      </c>
      <c r="AZ70" s="52" t="str">
        <f>IF(参照!F70="","",参照!F70)</f>
        <v>(株)ナンワエナジー</v>
      </c>
      <c r="BA70" s="52" t="str">
        <f>IF(参照!G70="","",参照!G70)</f>
        <v>(株)ナンワエナジー_メニューA</v>
      </c>
      <c r="BB70" s="52">
        <f t="shared" si="32"/>
        <v>0</v>
      </c>
      <c r="BD70" s="52" t="str">
        <f>IF(参照!L70="","",参照!L70)</f>
        <v>(株)Ｕ－ＰＯＷＥＲ</v>
      </c>
    </row>
    <row r="71" spans="1:56">
      <c r="AU71" s="52" t="str">
        <f>IF(参照!A71="","",参照!A71)</f>
        <v/>
      </c>
      <c r="AV71" s="52" t="str">
        <f>IF(参照!B71="","",参照!B71)</f>
        <v/>
      </c>
      <c r="AW71" s="52" t="str">
        <f>IF(参照!C71="","",参照!C71)</f>
        <v/>
      </c>
      <c r="AX71" s="52" t="str">
        <f>IF(参照!D71="","",参照!D71)</f>
        <v>メニューB(残差)</v>
      </c>
      <c r="AY71" s="52">
        <f>IF(参照!E71="","",参照!E71)</f>
        <v>6.0599999999999998E-4</v>
      </c>
      <c r="AZ71" s="52" t="str">
        <f>IF(参照!F71="","",参照!F71)</f>
        <v>(株)ナンワエナジー</v>
      </c>
      <c r="BA71" s="52" t="str">
        <f>IF(参照!G71="","",参照!G71)</f>
        <v>(株)ナンワエナジー_メニューB(残差)</v>
      </c>
      <c r="BB71" s="52">
        <f t="shared" si="32"/>
        <v>0.60599999999999998</v>
      </c>
      <c r="BD71" s="52" t="str">
        <f>IF(参照!L71="","",参照!L71)</f>
        <v>(株)Ｖ－Ｐｏｗｅｒ</v>
      </c>
    </row>
    <row r="72" spans="1:56">
      <c r="AU72" s="52" t="str">
        <f>IF(参照!A72="","",参照!A72)</f>
        <v/>
      </c>
      <c r="AV72" s="52" t="str">
        <f>IF(参照!B72="","",参照!B72)</f>
        <v/>
      </c>
      <c r="AW72" s="52" t="str">
        <f>IF(参照!C72="","",参照!C72)</f>
        <v/>
      </c>
      <c r="AX72" s="52" t="str">
        <f>IF(参照!D72="","",参照!D72)</f>
        <v>(参考値)事業者全体</v>
      </c>
      <c r="AY72" s="52">
        <f>IF(参照!E72="","",参照!E72)</f>
        <v>6.3900000000000003E-4</v>
      </c>
      <c r="AZ72" s="52" t="str">
        <f>IF(参照!F72="","",参照!F72)</f>
        <v>(株)ナンワエナジー</v>
      </c>
      <c r="BA72" s="52" t="str">
        <f>IF(参照!G72="","",参照!G72)</f>
        <v>(株)ナンワエナジー_(参考値)事業者全体</v>
      </c>
      <c r="BB72" s="52">
        <f t="shared" si="32"/>
        <v>0.63900000000000001</v>
      </c>
      <c r="BD72" s="52" t="str">
        <f>IF(参照!L72="","",参照!L72)</f>
        <v>ＷＳエナジー(株)</v>
      </c>
    </row>
    <row r="73" spans="1:56">
      <c r="AU73" s="52" t="str">
        <f>IF(参照!A73="","",参照!A73)</f>
        <v>A0024</v>
      </c>
      <c r="AV73" s="52" t="str">
        <f>IF(参照!B73="","",参照!B73)</f>
        <v>静岡ガス＆パワー(株)</v>
      </c>
      <c r="AW73" s="52">
        <f>IF(参照!C73="","",参照!C73)</f>
        <v>3.8299999999999999E-4</v>
      </c>
      <c r="AX73" s="52" t="str">
        <f>IF(参照!D73="","",参照!D73)</f>
        <v>メニューA</v>
      </c>
      <c r="AY73" s="52">
        <f>IF(参照!E73="","",参照!E73)</f>
        <v>2.7E-4</v>
      </c>
      <c r="AZ73" s="52" t="str">
        <f>IF(参照!F73="","",参照!F73)</f>
        <v>静岡ガス＆パワー(株)</v>
      </c>
      <c r="BA73" s="52" t="str">
        <f>IF(参照!G73="","",参照!G73)</f>
        <v>静岡ガス＆パワー(株)_メニューA</v>
      </c>
      <c r="BB73" s="52">
        <f t="shared" si="32"/>
        <v>0.27</v>
      </c>
      <c r="BD73" s="52" t="str">
        <f>IF(参照!L73="","",参照!L73)</f>
        <v>Ｙ．Ｗ．Ｃ(株)</v>
      </c>
    </row>
    <row r="74" spans="1:56">
      <c r="AU74" s="52" t="str">
        <f>IF(参照!A74="","",参照!A74)</f>
        <v/>
      </c>
      <c r="AV74" s="52" t="str">
        <f>IF(参照!B74="","",参照!B74)</f>
        <v/>
      </c>
      <c r="AW74" s="52" t="str">
        <f>IF(参照!C74="","",参照!C74)</f>
        <v/>
      </c>
      <c r="AX74" s="52" t="str">
        <f>IF(参照!D74="","",参照!D74)</f>
        <v>メニューB</v>
      </c>
      <c r="AY74" s="52">
        <f>IF(参照!E74="","",参照!E74)</f>
        <v>0</v>
      </c>
      <c r="AZ74" s="52" t="str">
        <f>IF(参照!F74="","",参照!F74)</f>
        <v>静岡ガス＆パワー(株)</v>
      </c>
      <c r="BA74" s="52" t="str">
        <f>IF(参照!G74="","",参照!G74)</f>
        <v>静岡ガス＆パワー(株)_メニューB</v>
      </c>
      <c r="BB74" s="52">
        <f t="shared" si="32"/>
        <v>0</v>
      </c>
      <c r="BD74" s="52" t="str">
        <f>IF(参照!L74="","",参照!L74)</f>
        <v>アークエルテクノロジーズ(株)</v>
      </c>
    </row>
    <row r="75" spans="1:56">
      <c r="AU75" s="52" t="str">
        <f>IF(参照!A75="","",参照!A75)</f>
        <v/>
      </c>
      <c r="AV75" s="52" t="str">
        <f>IF(参照!B75="","",参照!B75)</f>
        <v/>
      </c>
      <c r="AW75" s="52" t="str">
        <f>IF(参照!C75="","",参照!C75)</f>
        <v/>
      </c>
      <c r="AX75" s="52" t="str">
        <f>IF(参照!D75="","",参照!D75)</f>
        <v>メニューC(残差)</v>
      </c>
      <c r="AY75" s="52">
        <f>IF(参照!E75="","",参照!E75)</f>
        <v>3.4499999999999998E-4</v>
      </c>
      <c r="AZ75" s="52" t="str">
        <f>IF(参照!F75="","",参照!F75)</f>
        <v>静岡ガス＆パワー(株)</v>
      </c>
      <c r="BA75" s="52" t="str">
        <f>IF(参照!G75="","",参照!G75)</f>
        <v>静岡ガス＆パワー(株)_メニューC(残差)</v>
      </c>
      <c r="BB75" s="52">
        <f t="shared" si="32"/>
        <v>0.34499999999999997</v>
      </c>
      <c r="BD75" s="52" t="str">
        <f>IF(参照!L75="","",参照!L75)</f>
        <v>(株)アースインフィニティ</v>
      </c>
    </row>
    <row r="76" spans="1:56">
      <c r="AU76" s="52" t="str">
        <f>IF(参照!A76="","",参照!A76)</f>
        <v/>
      </c>
      <c r="AV76" s="52" t="str">
        <f>IF(参照!B76="","",参照!B76)</f>
        <v/>
      </c>
      <c r="AW76" s="52" t="str">
        <f>IF(参照!C76="","",参照!C76)</f>
        <v/>
      </c>
      <c r="AX76" s="52" t="str">
        <f>IF(参照!D76="","",参照!D76)</f>
        <v>(参考値)事業者全体</v>
      </c>
      <c r="AY76" s="52">
        <f>IF(参照!E76="","",参照!E76)</f>
        <v>3.8000000000000002E-4</v>
      </c>
      <c r="AZ76" s="52" t="str">
        <f>IF(参照!F76="","",参照!F76)</f>
        <v>静岡ガス＆パワー(株)</v>
      </c>
      <c r="BA76" s="52" t="str">
        <f>IF(参照!G76="","",参照!G76)</f>
        <v>静岡ガス＆パワー(株)_(参考値)事業者全体</v>
      </c>
      <c r="BB76" s="52">
        <f t="shared" si="32"/>
        <v>0.38</v>
      </c>
      <c r="BD76" s="52" t="str">
        <f>IF(参照!L76="","",参照!L76)</f>
        <v>アーバンエナジー(株)</v>
      </c>
    </row>
    <row r="77" spans="1:56">
      <c r="AU77" s="52" t="str">
        <f>IF(参照!A77="","",参照!A77)</f>
        <v>A0025</v>
      </c>
      <c r="AV77" s="52" t="str">
        <f>IF(参照!B77="","",参照!B77)</f>
        <v>荏原環境プラント(株)</v>
      </c>
      <c r="AW77" s="52">
        <f>IF(参照!C77="","",参照!C77)</f>
        <v>1.47E-4</v>
      </c>
      <c r="AX77" s="52" t="str">
        <f>IF(参照!D77="","",参照!D77)</f>
        <v>メニューA</v>
      </c>
      <c r="AY77" s="52">
        <f>IF(参照!E77="","",参照!E77)</f>
        <v>0</v>
      </c>
      <c r="AZ77" s="52" t="str">
        <f>IF(参照!F77="","",参照!F77)</f>
        <v>荏原環境プラント(株)</v>
      </c>
      <c r="BA77" s="52" t="str">
        <f>IF(参照!G77="","",参照!G77)</f>
        <v>荏原環境プラント(株)_メニューA</v>
      </c>
      <c r="BB77" s="52">
        <f t="shared" si="32"/>
        <v>0</v>
      </c>
      <c r="BD77" s="52" t="str">
        <f>IF(参照!L77="","",参照!L77)</f>
        <v>アイエスジー(株)</v>
      </c>
    </row>
    <row r="78" spans="1:56">
      <c r="AU78" s="52" t="str">
        <f>IF(参照!A78="","",参照!A78)</f>
        <v/>
      </c>
      <c r="AV78" s="52" t="str">
        <f>IF(参照!B78="","",参照!B78)</f>
        <v/>
      </c>
      <c r="AW78" s="52" t="str">
        <f>IF(参照!C78="","",参照!C78)</f>
        <v/>
      </c>
      <c r="AX78" s="52" t="str">
        <f>IF(参照!D78="","",参照!D78)</f>
        <v>メニューB</v>
      </c>
      <c r="AY78" s="52">
        <f>IF(参照!E78="","",参照!E78)</f>
        <v>0</v>
      </c>
      <c r="AZ78" s="52" t="str">
        <f>IF(参照!F78="","",参照!F78)</f>
        <v>荏原環境プラント(株)</v>
      </c>
      <c r="BA78" s="52" t="str">
        <f>IF(参照!G78="","",参照!G78)</f>
        <v>荏原環境プラント(株)_メニューB</v>
      </c>
      <c r="BB78" s="52">
        <f t="shared" si="32"/>
        <v>0</v>
      </c>
      <c r="BD78" s="52" t="str">
        <f>IF(参照!L78="","",参照!L78)</f>
        <v>(株)アイキューブ・マーケティング</v>
      </c>
    </row>
    <row r="79" spans="1:56">
      <c r="AU79" s="52" t="str">
        <f>IF(参照!A79="","",参照!A79)</f>
        <v/>
      </c>
      <c r="AV79" s="52" t="str">
        <f>IF(参照!B79="","",参照!B79)</f>
        <v/>
      </c>
      <c r="AW79" s="52" t="str">
        <f>IF(参照!C79="","",参照!C79)</f>
        <v/>
      </c>
      <c r="AX79" s="52" t="str">
        <f>IF(参照!D79="","",参照!D79)</f>
        <v>メニューC</v>
      </c>
      <c r="AY79" s="52">
        <f>IF(参照!E79="","",参照!E79)</f>
        <v>1.8599999999999999E-4</v>
      </c>
      <c r="AZ79" s="52" t="str">
        <f>IF(参照!F79="","",参照!F79)</f>
        <v>荏原環境プラント(株)</v>
      </c>
      <c r="BA79" s="52" t="str">
        <f>IF(参照!G79="","",参照!G79)</f>
        <v>荏原環境プラント(株)_メニューC</v>
      </c>
      <c r="BB79" s="52">
        <f t="shared" si="32"/>
        <v>0.186</v>
      </c>
      <c r="BD79" s="52" t="str">
        <f>IF(参照!L79="","",参照!L79)</f>
        <v>(株)アイ・グリッド・ソリューションズ</v>
      </c>
    </row>
    <row r="80" spans="1:56">
      <c r="AU80" s="52" t="str">
        <f>IF(参照!A80="","",参照!A80)</f>
        <v/>
      </c>
      <c r="AV80" s="52" t="str">
        <f>IF(参照!B80="","",参照!B80)</f>
        <v/>
      </c>
      <c r="AW80" s="52" t="str">
        <f>IF(参照!C80="","",参照!C80)</f>
        <v/>
      </c>
      <c r="AX80" s="52" t="str">
        <f>IF(参照!D80="","",参照!D80)</f>
        <v>メニューD</v>
      </c>
      <c r="AY80" s="52">
        <f>IF(参照!E80="","",参照!E80)</f>
        <v>1.8599999999999999E-4</v>
      </c>
      <c r="AZ80" s="52" t="str">
        <f>IF(参照!F80="","",参照!F80)</f>
        <v>荏原環境プラント(株)</v>
      </c>
      <c r="BA80" s="52" t="str">
        <f>IF(参照!G80="","",参照!G80)</f>
        <v>荏原環境プラント(株)_メニューD</v>
      </c>
      <c r="BB80" s="52">
        <f t="shared" si="32"/>
        <v>0.186</v>
      </c>
      <c r="BD80" s="52" t="str">
        <f>IF(参照!L80="","",参照!L80)</f>
        <v>会津エナジー(株)</v>
      </c>
    </row>
    <row r="81" spans="47:56">
      <c r="AU81" s="52" t="str">
        <f>IF(参照!A81="","",参照!A81)</f>
        <v/>
      </c>
      <c r="AV81" s="52" t="str">
        <f>IF(参照!B81="","",参照!B81)</f>
        <v/>
      </c>
      <c r="AW81" s="52" t="str">
        <f>IF(参照!C81="","",参照!C81)</f>
        <v/>
      </c>
      <c r="AX81" s="52" t="str">
        <f>IF(参照!D81="","",参照!D81)</f>
        <v>メニューE</v>
      </c>
      <c r="AY81" s="52">
        <f>IF(参照!E81="","",参照!E81)</f>
        <v>1.7999999999999998E-4</v>
      </c>
      <c r="AZ81" s="52" t="str">
        <f>IF(参照!F81="","",参照!F81)</f>
        <v>荏原環境プラント(株)</v>
      </c>
      <c r="BA81" s="52" t="str">
        <f>IF(参照!G81="","",参照!G81)</f>
        <v>荏原環境プラント(株)_メニューE</v>
      </c>
      <c r="BB81" s="52">
        <f t="shared" si="32"/>
        <v>0.18</v>
      </c>
      <c r="BD81" s="52" t="str">
        <f>IF(参照!L81="","",参照!L81)</f>
        <v>青森県民エナジー(株)</v>
      </c>
    </row>
    <row r="82" spans="47:56">
      <c r="AU82" s="52" t="str">
        <f>IF(参照!A82="","",参照!A82)</f>
        <v/>
      </c>
      <c r="AV82" s="52" t="str">
        <f>IF(参照!B82="","",参照!B82)</f>
        <v/>
      </c>
      <c r="AW82" s="52" t="str">
        <f>IF(参照!C82="","",参照!C82)</f>
        <v/>
      </c>
      <c r="AX82" s="52" t="str">
        <f>IF(参照!D82="","",参照!D82)</f>
        <v>メニューF</v>
      </c>
      <c r="AY82" s="52">
        <f>IF(参照!E82="","",参照!E82)</f>
        <v>1.8699999999999999E-4</v>
      </c>
      <c r="AZ82" s="52" t="str">
        <f>IF(参照!F82="","",参照!F82)</f>
        <v>荏原環境プラント(株)</v>
      </c>
      <c r="BA82" s="52" t="str">
        <f>IF(参照!G82="","",参照!G82)</f>
        <v>荏原環境プラント(株)_メニューF</v>
      </c>
      <c r="BB82" s="52">
        <f t="shared" si="32"/>
        <v>0.187</v>
      </c>
      <c r="BD82" s="52" t="str">
        <f>IF(参照!L82="","",参照!L82)</f>
        <v>朝日ガスエナジー(株)</v>
      </c>
    </row>
    <row r="83" spans="47:56">
      <c r="AU83" s="52" t="str">
        <f>IF(参照!A83="","",参照!A83)</f>
        <v/>
      </c>
      <c r="AV83" s="52" t="str">
        <f>IF(参照!B83="","",参照!B83)</f>
        <v/>
      </c>
      <c r="AW83" s="52" t="str">
        <f>IF(参照!C83="","",参照!C83)</f>
        <v/>
      </c>
      <c r="AX83" s="52" t="str">
        <f>IF(参照!D83="","",参照!D83)</f>
        <v>メニューG</v>
      </c>
      <c r="AY83" s="52">
        <f>IF(参照!E83="","",参照!E83)</f>
        <v>1.83E-4</v>
      </c>
      <c r="AZ83" s="52" t="str">
        <f>IF(参照!F83="","",参照!F83)</f>
        <v>荏原環境プラント(株)</v>
      </c>
      <c r="BA83" s="52" t="str">
        <f>IF(参照!G83="","",参照!G83)</f>
        <v>荏原環境プラント(株)_メニューG</v>
      </c>
      <c r="BB83" s="52">
        <f t="shared" si="32"/>
        <v>0.183</v>
      </c>
      <c r="BD83" s="52" t="str">
        <f>IF(参照!L83="","",参照!L83)</f>
        <v>旭化成(株)</v>
      </c>
    </row>
    <row r="84" spans="47:56">
      <c r="AU84" s="52" t="str">
        <f>IF(参照!A84="","",参照!A84)</f>
        <v/>
      </c>
      <c r="AV84" s="52" t="str">
        <f>IF(参照!B84="","",参照!B84)</f>
        <v/>
      </c>
      <c r="AW84" s="52" t="str">
        <f>IF(参照!C84="","",参照!C84)</f>
        <v/>
      </c>
      <c r="AX84" s="52" t="str">
        <f>IF(参照!D84="","",参照!D84)</f>
        <v>メニューH</v>
      </c>
      <c r="AY84" s="52">
        <f>IF(参照!E84="","",参照!E84)</f>
        <v>3.77E-4</v>
      </c>
      <c r="AZ84" s="52" t="str">
        <f>IF(参照!F84="","",参照!F84)</f>
        <v>荏原環境プラント(株)</v>
      </c>
      <c r="BA84" s="52" t="str">
        <f>IF(参照!G84="","",参照!G84)</f>
        <v>荏原環境プラント(株)_メニューH</v>
      </c>
      <c r="BB84" s="52">
        <f t="shared" si="32"/>
        <v>0.377</v>
      </c>
      <c r="BD84" s="52" t="str">
        <f>IF(参照!L84="","",参照!L84)</f>
        <v>旭マルヰガス(株)</v>
      </c>
    </row>
    <row r="85" spans="47:56">
      <c r="AU85" s="52" t="str">
        <f>IF(参照!A85="","",参照!A85)</f>
        <v/>
      </c>
      <c r="AV85" s="52" t="str">
        <f>IF(参照!B85="","",参照!B85)</f>
        <v/>
      </c>
      <c r="AW85" s="52" t="str">
        <f>IF(参照!C85="","",参照!C85)</f>
        <v/>
      </c>
      <c r="AX85" s="52" t="str">
        <f>IF(参照!D85="","",参照!D85)</f>
        <v>メニューI</v>
      </c>
      <c r="AY85" s="52">
        <f>IF(参照!E85="","",参照!E85)</f>
        <v>2.5000000000000001E-4</v>
      </c>
      <c r="AZ85" s="52" t="str">
        <f>IF(参照!F85="","",参照!F85)</f>
        <v>荏原環境プラント(株)</v>
      </c>
      <c r="BA85" s="52" t="str">
        <f>IF(参照!G85="","",参照!G85)</f>
        <v>荏原環境プラント(株)_メニューI</v>
      </c>
      <c r="BB85" s="52">
        <f t="shared" si="32"/>
        <v>0.25</v>
      </c>
      <c r="BD85" s="52" t="str">
        <f>IF(参照!L85="","",参照!L85)</f>
        <v>足利ガス(株)</v>
      </c>
    </row>
    <row r="86" spans="47:56">
      <c r="AU86" s="52" t="str">
        <f>IF(参照!A86="","",参照!A86)</f>
        <v/>
      </c>
      <c r="AV86" s="52" t="str">
        <f>IF(参照!B86="","",参照!B86)</f>
        <v/>
      </c>
      <c r="AW86" s="52" t="str">
        <f>IF(参照!C86="","",参照!C86)</f>
        <v/>
      </c>
      <c r="AX86" s="52" t="str">
        <f>IF(参照!D86="","",参照!D86)</f>
        <v>メニューJ</v>
      </c>
      <c r="AY86" s="52">
        <f>IF(参照!E86="","",参照!E86)</f>
        <v>3.5E-4</v>
      </c>
      <c r="AZ86" s="52" t="str">
        <f>IF(参照!F86="","",参照!F86)</f>
        <v>荏原環境プラント(株)</v>
      </c>
      <c r="BA86" s="52" t="str">
        <f>IF(参照!G86="","",参照!G86)</f>
        <v>荏原環境プラント(株)_メニューJ</v>
      </c>
      <c r="BB86" s="52">
        <f t="shared" si="32"/>
        <v>0.35</v>
      </c>
      <c r="BD86" s="52" t="str">
        <f>IF(参照!L86="","",参照!L86)</f>
        <v>(株)アシストワンエナジー</v>
      </c>
    </row>
    <row r="87" spans="47:56">
      <c r="AU87" s="52" t="str">
        <f>IF(参照!A87="","",参照!A87)</f>
        <v/>
      </c>
      <c r="AV87" s="52" t="str">
        <f>IF(参照!B87="","",参照!B87)</f>
        <v/>
      </c>
      <c r="AW87" s="52" t="str">
        <f>IF(参照!C87="","",参照!C87)</f>
        <v/>
      </c>
      <c r="AX87" s="52" t="str">
        <f>IF(参照!D87="","",参照!D87)</f>
        <v>メニューK</v>
      </c>
      <c r="AY87" s="52">
        <f>IF(参照!E87="","",参照!E87)</f>
        <v>1.84E-4</v>
      </c>
      <c r="AZ87" s="52" t="str">
        <f>IF(参照!F87="","",参照!F87)</f>
        <v>荏原環境プラント(株)</v>
      </c>
      <c r="BA87" s="52" t="str">
        <f>IF(参照!G87="","",参照!G87)</f>
        <v>荏原環境プラント(株)_メニューK</v>
      </c>
      <c r="BB87" s="52">
        <f t="shared" si="32"/>
        <v>0.184</v>
      </c>
      <c r="BD87" s="52" t="str">
        <f>IF(参照!L87="","",参照!L87)</f>
        <v>アスエネ(株)</v>
      </c>
    </row>
    <row r="88" spans="47:56">
      <c r="AU88" s="52" t="str">
        <f>IF(参照!A88="","",参照!A88)</f>
        <v/>
      </c>
      <c r="AV88" s="52" t="str">
        <f>IF(参照!B88="","",参照!B88)</f>
        <v/>
      </c>
      <c r="AW88" s="52" t="str">
        <f>IF(参照!C88="","",参照!C88)</f>
        <v/>
      </c>
      <c r="AX88" s="52" t="str">
        <f>IF(参照!D88="","",参照!D88)</f>
        <v>メニューL</v>
      </c>
      <c r="AY88" s="52">
        <f>IF(参照!E88="","",参照!E88)</f>
        <v>1.85E-4</v>
      </c>
      <c r="AZ88" s="52" t="str">
        <f>IF(参照!F88="","",参照!F88)</f>
        <v>荏原環境プラント(株)</v>
      </c>
      <c r="BA88" s="52" t="str">
        <f>IF(参照!G88="","",参照!G88)</f>
        <v>荏原環境プラント(株)_メニューL</v>
      </c>
      <c r="BB88" s="52">
        <f t="shared" si="32"/>
        <v>0.185</v>
      </c>
      <c r="BD88" s="52" t="str">
        <f>IF(参照!L88="","",参照!L88)</f>
        <v>アストマックス(株)</v>
      </c>
    </row>
    <row r="89" spans="47:56">
      <c r="AU89" s="52" t="str">
        <f>IF(参照!A89="","",参照!A89)</f>
        <v/>
      </c>
      <c r="AV89" s="52" t="str">
        <f>IF(参照!B89="","",参照!B89)</f>
        <v/>
      </c>
      <c r="AW89" s="52" t="str">
        <f>IF(参照!C89="","",参照!C89)</f>
        <v/>
      </c>
      <c r="AX89" s="52" t="str">
        <f>IF(参照!D89="","",参照!D89)</f>
        <v>メニューM</v>
      </c>
      <c r="AY89" s="52">
        <f>IF(参照!E89="","",参照!E89)</f>
        <v>3.5299999999999996E-4</v>
      </c>
      <c r="AZ89" s="52" t="str">
        <f>IF(参照!F89="","",参照!F89)</f>
        <v>荏原環境プラント(株)</v>
      </c>
      <c r="BA89" s="52" t="str">
        <f>IF(参照!G89="","",参照!G89)</f>
        <v>荏原環境プラント(株)_メニューM</v>
      </c>
      <c r="BB89" s="52">
        <f t="shared" si="32"/>
        <v>0.35299999999999998</v>
      </c>
      <c r="BD89" s="52" t="str">
        <f>IF(参照!L89="","",参照!L89)</f>
        <v>アストマックス・エネルギー合同会社</v>
      </c>
    </row>
    <row r="90" spans="47:56">
      <c r="AU90" s="52" t="str">
        <f>IF(参照!A90="","",参照!A90)</f>
        <v/>
      </c>
      <c r="AV90" s="52" t="str">
        <f>IF(参照!B90="","",参照!B90)</f>
        <v/>
      </c>
      <c r="AW90" s="52" t="str">
        <f>IF(参照!C90="","",参照!C90)</f>
        <v/>
      </c>
      <c r="AX90" s="52" t="str">
        <f>IF(参照!D90="","",参照!D90)</f>
        <v>メニューN(残差)</v>
      </c>
      <c r="AY90" s="52">
        <f>IF(参照!E90="","",参照!E90)</f>
        <v>2.31E-4</v>
      </c>
      <c r="AZ90" s="52" t="str">
        <f>IF(参照!F90="","",参照!F90)</f>
        <v>荏原環境プラント(株)</v>
      </c>
      <c r="BA90" s="52" t="str">
        <f>IF(参照!G90="","",参照!G90)</f>
        <v>荏原環境プラント(株)_メニューN(残差)</v>
      </c>
      <c r="BB90" s="52">
        <f t="shared" si="32"/>
        <v>0.23100000000000001</v>
      </c>
      <c r="BD90" s="52" t="str">
        <f>IF(参照!L90="","",参照!L90)</f>
        <v>アストモスエネルギー(株)</v>
      </c>
    </row>
    <row r="91" spans="47:56">
      <c r="AU91" s="52" t="str">
        <f>IF(参照!A91="","",参照!A91)</f>
        <v/>
      </c>
      <c r="AV91" s="52" t="str">
        <f>IF(参照!B91="","",参照!B91)</f>
        <v/>
      </c>
      <c r="AW91" s="52" t="str">
        <f>IF(参照!C91="","",参照!C91)</f>
        <v/>
      </c>
      <c r="AX91" s="52" t="str">
        <f>IF(参照!D91="","",参照!D91)</f>
        <v>(参考値)事業者全体</v>
      </c>
      <c r="AY91" s="52">
        <f>IF(参照!E91="","",参照!E91)</f>
        <v>2.3599999999999999E-4</v>
      </c>
      <c r="AZ91" s="52" t="str">
        <f>IF(参照!F91="","",参照!F91)</f>
        <v>荏原環境プラント(株)</v>
      </c>
      <c r="BA91" s="52" t="str">
        <f>IF(参照!G91="","",参照!G91)</f>
        <v>荏原環境プラント(株)_(参考値)事業者全体</v>
      </c>
      <c r="BB91" s="52">
        <f t="shared" si="32"/>
        <v>0.23599999999999999</v>
      </c>
      <c r="BD91" s="52" t="str">
        <f>IF(参照!L91="","",参照!L91)</f>
        <v>厚木瓦斯(株)</v>
      </c>
    </row>
    <row r="92" spans="47:56">
      <c r="AU92" s="52" t="str">
        <f>IF(参照!A92="","",参照!A92)</f>
        <v>A0026</v>
      </c>
      <c r="AV92" s="52" t="str">
        <f>IF(参照!B92="","",参照!B92)</f>
        <v>東京エコサービス(株)</v>
      </c>
      <c r="AW92" s="52">
        <f>IF(参照!C92="","",参照!C92)</f>
        <v>8.7999999999999998E-5</v>
      </c>
      <c r="AX92" s="52" t="str">
        <f>IF(参照!D92="","",参照!D92)</f>
        <v>メニューA</v>
      </c>
      <c r="AY92" s="52">
        <f>IF(参照!E92="","",参照!E92)</f>
        <v>0</v>
      </c>
      <c r="AZ92" s="52" t="str">
        <f>IF(参照!F92="","",参照!F92)</f>
        <v>東京エコサービス(株)</v>
      </c>
      <c r="BA92" s="52" t="str">
        <f>IF(参照!G92="","",参照!G92)</f>
        <v>東京エコサービス(株)_メニューA</v>
      </c>
      <c r="BB92" s="52">
        <f t="shared" si="32"/>
        <v>0</v>
      </c>
      <c r="BD92" s="52" t="str">
        <f>IF(参照!L92="","",参照!L92)</f>
        <v>(株)アドバンテック</v>
      </c>
    </row>
    <row r="93" spans="47:56">
      <c r="AU93" s="52" t="str">
        <f>IF(参照!A93="","",参照!A93)</f>
        <v/>
      </c>
      <c r="AV93" s="52" t="str">
        <f>IF(参照!B93="","",参照!B93)</f>
        <v/>
      </c>
      <c r="AW93" s="52" t="str">
        <f>IF(参照!C93="","",参照!C93)</f>
        <v/>
      </c>
      <c r="AX93" s="52" t="str">
        <f>IF(参照!D93="","",参照!D93)</f>
        <v>メニューB(残差)</v>
      </c>
      <c r="AY93" s="52">
        <f>IF(参照!E93="","",参照!E93)</f>
        <v>0</v>
      </c>
      <c r="AZ93" s="52" t="str">
        <f>IF(参照!F93="","",参照!F93)</f>
        <v>東京エコサービス(株)</v>
      </c>
      <c r="BA93" s="52" t="str">
        <f>IF(参照!G93="","",参照!G93)</f>
        <v>東京エコサービス(株)_メニューB(残差)</v>
      </c>
      <c r="BB93" s="52">
        <f t="shared" si="32"/>
        <v>0</v>
      </c>
      <c r="BD93" s="52" t="str">
        <f>IF(参照!L93="","",参照!L93)</f>
        <v>(株)アメニティ電力</v>
      </c>
    </row>
    <row r="94" spans="47:56">
      <c r="AU94" s="52" t="str">
        <f>IF(参照!A94="","",参照!A94)</f>
        <v/>
      </c>
      <c r="AV94" s="52" t="str">
        <f>IF(参照!B94="","",参照!B94)</f>
        <v/>
      </c>
      <c r="AW94" s="52" t="str">
        <f>IF(参照!C94="","",参照!C94)</f>
        <v/>
      </c>
      <c r="AX94" s="52" t="str">
        <f>IF(参照!D94="","",参照!D94)</f>
        <v>(参考値)事業者全体</v>
      </c>
      <c r="AY94" s="52">
        <f>IF(参照!E94="","",参照!E94)</f>
        <v>4.6999999999999997E-5</v>
      </c>
      <c r="AZ94" s="52" t="str">
        <f>IF(参照!F94="","",参照!F94)</f>
        <v>東京エコサービス(株)</v>
      </c>
      <c r="BA94" s="52" t="str">
        <f>IF(参照!G94="","",参照!G94)</f>
        <v>東京エコサービス(株)_(参考値)事業者全体</v>
      </c>
      <c r="BB94" s="52">
        <f t="shared" si="32"/>
        <v>4.7E-2</v>
      </c>
      <c r="BD94" s="52" t="str">
        <f>IF(参照!L94="","",参照!L94)</f>
        <v>有明エナジー(株)</v>
      </c>
    </row>
    <row r="95" spans="47:56">
      <c r="AU95" s="52" t="str">
        <f>IF(参照!A95="","",参照!A95)</f>
        <v>A0027</v>
      </c>
      <c r="AV95" s="52" t="str">
        <f>IF(参照!B95="","",参照!B95)</f>
        <v>ダイヤモンドパワー(株)</v>
      </c>
      <c r="AW95" s="52">
        <f>IF(参照!C95="","",参照!C95)</f>
        <v>9.990000000000001E-4</v>
      </c>
      <c r="AX95" s="52" t="str">
        <f>IF(参照!D95="","",参照!D95)</f>
        <v>メニューA</v>
      </c>
      <c r="AY95" s="52">
        <f>IF(参照!E95="","",参照!E95)</f>
        <v>0</v>
      </c>
      <c r="AZ95" s="52" t="str">
        <f>IF(参照!F95="","",参照!F95)</f>
        <v>ダイヤモンドパワー(株)</v>
      </c>
      <c r="BA95" s="52" t="str">
        <f>IF(参照!G95="","",参照!G95)</f>
        <v>ダイヤモンドパワー(株)_メニューA</v>
      </c>
      <c r="BB95" s="52">
        <f t="shared" si="32"/>
        <v>0</v>
      </c>
      <c r="BD95" s="52" t="str">
        <f>IF(参照!L95="","",参照!L95)</f>
        <v>(株)アルファライズ</v>
      </c>
    </row>
    <row r="96" spans="47:56">
      <c r="AU96" s="52" t="str">
        <f>IF(参照!A96="","",参照!A96)</f>
        <v/>
      </c>
      <c r="AV96" s="52" t="str">
        <f>IF(参照!B96="","",参照!B96)</f>
        <v/>
      </c>
      <c r="AW96" s="52" t="str">
        <f>IF(参照!C96="","",参照!C96)</f>
        <v/>
      </c>
      <c r="AX96" s="52" t="str">
        <f>IF(参照!D96="","",参照!D96)</f>
        <v>メニューB</v>
      </c>
      <c r="AY96" s="52">
        <f>IF(参照!E96="","",参照!E96)</f>
        <v>2.2700000000000002E-4</v>
      </c>
      <c r="AZ96" s="52" t="str">
        <f>IF(参照!F96="","",参照!F96)</f>
        <v>ダイヤモンドパワー(株)</v>
      </c>
      <c r="BA96" s="52" t="str">
        <f>IF(参照!G96="","",参照!G96)</f>
        <v>ダイヤモンドパワー(株)_メニューB</v>
      </c>
      <c r="BB96" s="52">
        <f t="shared" si="32"/>
        <v>0.22700000000000001</v>
      </c>
      <c r="BD96" s="52" t="str">
        <f>IF(参照!L96="","",参照!L96)</f>
        <v>あんしん電力合同会社</v>
      </c>
    </row>
    <row r="97" spans="47:56">
      <c r="AU97" s="52" t="str">
        <f>IF(参照!A97="","",参照!A97)</f>
        <v/>
      </c>
      <c r="AV97" s="52" t="str">
        <f>IF(参照!B97="","",参照!B97)</f>
        <v/>
      </c>
      <c r="AW97" s="52" t="str">
        <f>IF(参照!C97="","",参照!C97)</f>
        <v/>
      </c>
      <c r="AX97" s="52" t="str">
        <f>IF(参照!D97="","",参照!D97)</f>
        <v>メニューC(残差)</v>
      </c>
      <c r="AY97" s="52">
        <f>IF(参照!E97="","",参照!E97)</f>
        <v>1.2689999999999999E-3</v>
      </c>
      <c r="AZ97" s="52" t="str">
        <f>IF(参照!F97="","",参照!F97)</f>
        <v>ダイヤモンドパワー(株)</v>
      </c>
      <c r="BA97" s="52" t="str">
        <f>IF(参照!G97="","",参照!G97)</f>
        <v>ダイヤモンドパワー(株)_メニューC(残差)</v>
      </c>
      <c r="BB97" s="52">
        <f t="shared" si="32"/>
        <v>1.2689999999999999</v>
      </c>
      <c r="BD97" s="52" t="str">
        <f>IF(参照!L97="","",参照!L97)</f>
        <v>アンビット・エナジー・ジャパン合同会社</v>
      </c>
    </row>
    <row r="98" spans="47:56">
      <c r="AU98" s="52" t="str">
        <f>IF(参照!A98="","",参照!A98)</f>
        <v/>
      </c>
      <c r="AV98" s="52" t="str">
        <f>IF(参照!B98="","",参照!B98)</f>
        <v/>
      </c>
      <c r="AW98" s="52" t="str">
        <f>IF(参照!C98="","",参照!C98)</f>
        <v/>
      </c>
      <c r="AX98" s="52" t="str">
        <f>IF(参照!D98="","",参照!D98)</f>
        <v>(参考値)事業者全体</v>
      </c>
      <c r="AY98" s="52">
        <f>IF(参照!E98="","",参照!E98)</f>
        <v>6.0899999999999995E-4</v>
      </c>
      <c r="AZ98" s="52" t="str">
        <f>IF(参照!F98="","",参照!F98)</f>
        <v>ダイヤモンドパワー(株)</v>
      </c>
      <c r="BA98" s="52" t="str">
        <f>IF(参照!G98="","",参照!G98)</f>
        <v>ダイヤモンドパワー(株)_(参考値)事業者全体</v>
      </c>
      <c r="BB98" s="52">
        <f t="shared" si="32"/>
        <v>0.60899999999999999</v>
      </c>
      <c r="BD98" s="52" t="str">
        <f>IF(参照!L98="","",参照!L98)</f>
        <v>(株)イーエムアイ</v>
      </c>
    </row>
    <row r="99" spans="47:56">
      <c r="AU99" s="52" t="str">
        <f>IF(参照!A99="","",参照!A99)</f>
        <v>A0028</v>
      </c>
      <c r="AV99" s="52" t="str">
        <f>IF(参照!B99="","",参照!B99)</f>
        <v>出光グリーンパワー(株)</v>
      </c>
      <c r="AW99" s="52">
        <f>IF(参照!C99="","",参照!C99)</f>
        <v>2.9999999999999997E-4</v>
      </c>
      <c r="AX99" s="52" t="str">
        <f>IF(参照!D99="","",参照!D99)</f>
        <v>メニューA</v>
      </c>
      <c r="AY99" s="52">
        <f>IF(参照!E99="","",参照!E99)</f>
        <v>0</v>
      </c>
      <c r="AZ99" s="52" t="str">
        <f>IF(参照!F99="","",参照!F99)</f>
        <v>出光グリーンパワー(株)</v>
      </c>
      <c r="BA99" s="52" t="str">
        <f>IF(参照!G99="","",参照!G99)</f>
        <v>出光グリーンパワー(株)_メニューA</v>
      </c>
      <c r="BB99" s="52">
        <f t="shared" si="32"/>
        <v>0</v>
      </c>
      <c r="BD99" s="52" t="str">
        <f>IF(参照!L99="","",参照!L99)</f>
        <v>(株)イーセル</v>
      </c>
    </row>
    <row r="100" spans="47:56">
      <c r="AU100" s="52" t="str">
        <f>IF(参照!A100="","",参照!A100)</f>
        <v/>
      </c>
      <c r="AV100" s="52" t="str">
        <f>IF(参照!B100="","",参照!B100)</f>
        <v/>
      </c>
      <c r="AW100" s="52" t="str">
        <f>IF(参照!C100="","",参照!C100)</f>
        <v/>
      </c>
      <c r="AX100" s="52" t="str">
        <f>IF(参照!D100="","",参照!D100)</f>
        <v>メニューB</v>
      </c>
      <c r="AY100" s="52">
        <f>IF(参照!E100="","",参照!E100)</f>
        <v>0</v>
      </c>
      <c r="AZ100" s="52" t="str">
        <f>IF(参照!F100="","",参照!F100)</f>
        <v>出光グリーンパワー(株)</v>
      </c>
      <c r="BA100" s="52" t="str">
        <f>IF(参照!G100="","",参照!G100)</f>
        <v>出光グリーンパワー(株)_メニューB</v>
      </c>
      <c r="BB100" s="52">
        <f t="shared" si="32"/>
        <v>0</v>
      </c>
      <c r="BD100" s="52" t="str">
        <f>IF(参照!L100="","",参照!L100)</f>
        <v>飯田まちづくり電力(株)</v>
      </c>
    </row>
    <row r="101" spans="47:56">
      <c r="AU101" s="52" t="str">
        <f>IF(参照!A101="","",参照!A101)</f>
        <v/>
      </c>
      <c r="AV101" s="52" t="str">
        <f>IF(参照!B101="","",参照!B101)</f>
        <v/>
      </c>
      <c r="AW101" s="52" t="str">
        <f>IF(参照!C101="","",参照!C101)</f>
        <v/>
      </c>
      <c r="AX101" s="52" t="str">
        <f>IF(参照!D101="","",参照!D101)</f>
        <v>メニューC</v>
      </c>
      <c r="AY101" s="52">
        <f>IF(参照!E101="","",参照!E101)</f>
        <v>2.0000000000000001E-4</v>
      </c>
      <c r="AZ101" s="52" t="str">
        <f>IF(参照!F101="","",参照!F101)</f>
        <v>出光グリーンパワー(株)</v>
      </c>
      <c r="BA101" s="52" t="str">
        <f>IF(参照!G101="","",参照!G101)</f>
        <v>出光グリーンパワー(株)_メニューC</v>
      </c>
      <c r="BB101" s="52">
        <f t="shared" si="32"/>
        <v>0.2</v>
      </c>
      <c r="BD101" s="52" t="str">
        <f>IF(参照!L101="","",参照!L101)</f>
        <v>(株)イーネットワーク</v>
      </c>
    </row>
    <row r="102" spans="47:56">
      <c r="AU102" s="52" t="str">
        <f>IF(参照!A102="","",参照!A102)</f>
        <v/>
      </c>
      <c r="AV102" s="52" t="str">
        <f>IF(参照!B102="","",参照!B102)</f>
        <v/>
      </c>
      <c r="AW102" s="52" t="str">
        <f>IF(参照!C102="","",参照!C102)</f>
        <v/>
      </c>
      <c r="AX102" s="52" t="str">
        <f>IF(参照!D102="","",参照!D102)</f>
        <v>メニューD(残差)</v>
      </c>
      <c r="AY102" s="52">
        <f>IF(参照!E102="","",参照!E102)</f>
        <v>4.5100000000000001E-4</v>
      </c>
      <c r="AZ102" s="52" t="str">
        <f>IF(参照!F102="","",参照!F102)</f>
        <v>出光グリーンパワー(株)</v>
      </c>
      <c r="BA102" s="52" t="str">
        <f>IF(参照!G102="","",参照!G102)</f>
        <v>出光グリーンパワー(株)_メニューD(残差)</v>
      </c>
      <c r="BB102" s="52">
        <f t="shared" si="32"/>
        <v>0.45100000000000001</v>
      </c>
      <c r="BD102" s="52" t="str">
        <f>IF(参照!L102="","",参照!L102)</f>
        <v>(株)イーネットワークシステムズ</v>
      </c>
    </row>
    <row r="103" spans="47:56">
      <c r="AU103" s="52" t="str">
        <f>IF(参照!A103="","",参照!A103)</f>
        <v/>
      </c>
      <c r="AV103" s="52" t="str">
        <f>IF(参照!B103="","",参照!B103)</f>
        <v/>
      </c>
      <c r="AW103" s="52" t="str">
        <f>IF(参照!C103="","",参照!C103)</f>
        <v/>
      </c>
      <c r="AX103" s="52" t="str">
        <f>IF(参照!D103="","",参照!D103)</f>
        <v>(参考値)事業者全体</v>
      </c>
      <c r="AY103" s="52">
        <f>IF(参照!E103="","",参照!E103)</f>
        <v>3.9400000000000004E-4</v>
      </c>
      <c r="AZ103" s="52" t="str">
        <f>IF(参照!F103="","",参照!F103)</f>
        <v>出光グリーンパワー(株)</v>
      </c>
      <c r="BA103" s="52" t="str">
        <f>IF(参照!G103="","",参照!G103)</f>
        <v>出光グリーンパワー(株)_(参考値)事業者全体</v>
      </c>
      <c r="BB103" s="52">
        <f t="shared" si="32"/>
        <v>0.39400000000000002</v>
      </c>
      <c r="BD103" s="52" t="str">
        <f>IF(参照!L103="","",参照!L103)</f>
        <v>イーレックス(株)</v>
      </c>
    </row>
    <row r="104" spans="47:56">
      <c r="AU104" s="52" t="str">
        <f>IF(参照!A104="","",参照!A104)</f>
        <v>A0031</v>
      </c>
      <c r="AV104" s="52" t="str">
        <f>IF(参照!B104="","",参照!B104)</f>
        <v>(株)新出光</v>
      </c>
      <c r="AW104" s="52">
        <f>IF(参照!C104="","",参照!C104)</f>
        <v>4.7399999999999997E-4</v>
      </c>
      <c r="AX104" s="52" t="str">
        <f>IF(参照!D104="","",参照!D104)</f>
        <v>メニューA</v>
      </c>
      <c r="AY104" s="52">
        <f>IF(参照!E104="","",参照!E104)</f>
        <v>0</v>
      </c>
      <c r="AZ104" s="52" t="str">
        <f>IF(参照!F104="","",参照!F104)</f>
        <v>(株)新出光</v>
      </c>
      <c r="BA104" s="52" t="str">
        <f>IF(参照!G104="","",参照!G104)</f>
        <v>(株)新出光_メニューA</v>
      </c>
      <c r="BB104" s="52">
        <f t="shared" si="32"/>
        <v>0</v>
      </c>
      <c r="BD104" s="52" t="str">
        <f>IF(参照!L104="","",参照!L104)</f>
        <v>イオンディライト(株)</v>
      </c>
    </row>
    <row r="105" spans="47:56">
      <c r="AU105" s="52" t="str">
        <f>IF(参照!A105="","",参照!A105)</f>
        <v/>
      </c>
      <c r="AV105" s="52" t="str">
        <f>IF(参照!B105="","",参照!B105)</f>
        <v/>
      </c>
      <c r="AW105" s="52" t="str">
        <f>IF(参照!C105="","",参照!C105)</f>
        <v/>
      </c>
      <c r="AX105" s="52" t="str">
        <f>IF(参照!D105="","",参照!D105)</f>
        <v>メニューB</v>
      </c>
      <c r="AY105" s="52">
        <f>IF(参照!E105="","",参照!E105)</f>
        <v>0</v>
      </c>
      <c r="AZ105" s="52" t="str">
        <f>IF(参照!F105="","",参照!F105)</f>
        <v>(株)新出光</v>
      </c>
      <c r="BA105" s="52" t="str">
        <f>IF(参照!G105="","",参照!G105)</f>
        <v>(株)新出光_メニューB</v>
      </c>
      <c r="BB105" s="52">
        <f t="shared" si="32"/>
        <v>0</v>
      </c>
      <c r="BD105" s="52" t="str">
        <f>IF(参照!L105="","",参照!L105)</f>
        <v>(株)池見石油店</v>
      </c>
    </row>
    <row r="106" spans="47:56">
      <c r="AU106" s="52" t="str">
        <f>IF(参照!A106="","",参照!A106)</f>
        <v/>
      </c>
      <c r="AV106" s="52" t="str">
        <f>IF(参照!B106="","",参照!B106)</f>
        <v/>
      </c>
      <c r="AW106" s="52" t="str">
        <f>IF(参照!C106="","",参照!C106)</f>
        <v/>
      </c>
      <c r="AX106" s="52" t="str">
        <f>IF(参照!D106="","",参照!D106)</f>
        <v>メニューC</v>
      </c>
      <c r="AY106" s="52">
        <f>IF(参照!E106="","",参照!E106)</f>
        <v>0</v>
      </c>
      <c r="AZ106" s="52" t="str">
        <f>IF(参照!F106="","",参照!F106)</f>
        <v>(株)新出光</v>
      </c>
      <c r="BA106" s="52" t="str">
        <f>IF(参照!G106="","",参照!G106)</f>
        <v>(株)新出光_メニューC</v>
      </c>
      <c r="BB106" s="52">
        <f t="shared" si="32"/>
        <v>0</v>
      </c>
      <c r="BD106" s="52" t="str">
        <f>IF(参照!L106="","",参照!L106)</f>
        <v>いこま市民パワー(株)</v>
      </c>
    </row>
    <row r="107" spans="47:56">
      <c r="AU107" s="52" t="str">
        <f>IF(参照!A107="","",参照!A107)</f>
        <v/>
      </c>
      <c r="AV107" s="52" t="str">
        <f>IF(参照!B107="","",参照!B107)</f>
        <v/>
      </c>
      <c r="AW107" s="52" t="str">
        <f>IF(参照!C107="","",参照!C107)</f>
        <v/>
      </c>
      <c r="AX107" s="52" t="str">
        <f>IF(参照!D107="","",参照!D107)</f>
        <v>メニューD</v>
      </c>
      <c r="AY107" s="52">
        <f>IF(参照!E107="","",参照!E107)</f>
        <v>1.11E-4</v>
      </c>
      <c r="AZ107" s="52" t="str">
        <f>IF(参照!F107="","",参照!F107)</f>
        <v>(株)新出光</v>
      </c>
      <c r="BA107" s="52" t="str">
        <f>IF(参照!G107="","",参照!G107)</f>
        <v>(株)新出光_メニューD</v>
      </c>
      <c r="BB107" s="52">
        <f t="shared" si="32"/>
        <v>0.111</v>
      </c>
      <c r="BD107" s="52" t="str">
        <f>IF(参照!L107="","",参照!L107)</f>
        <v>(株)イシオ</v>
      </c>
    </row>
    <row r="108" spans="47:56">
      <c r="AU108" s="52" t="str">
        <f>IF(参照!A108="","",参照!A108)</f>
        <v/>
      </c>
      <c r="AV108" s="52" t="str">
        <f>IF(参照!B108="","",参照!B108)</f>
        <v/>
      </c>
      <c r="AW108" s="52" t="str">
        <f>IF(参照!C108="","",参照!C108)</f>
        <v/>
      </c>
      <c r="AX108" s="52" t="str">
        <f>IF(参照!D108="","",参照!D108)</f>
        <v>メニューE</v>
      </c>
      <c r="AY108" s="52">
        <f>IF(参照!E108="","",参照!E108)</f>
        <v>0</v>
      </c>
      <c r="AZ108" s="52" t="str">
        <f>IF(参照!F108="","",参照!F108)</f>
        <v>(株)新出光</v>
      </c>
      <c r="BA108" s="52" t="str">
        <f>IF(参照!G108="","",参照!G108)</f>
        <v>(株)新出光_メニューE</v>
      </c>
      <c r="BB108" s="52">
        <f t="shared" si="32"/>
        <v>0</v>
      </c>
      <c r="BD108" s="52" t="str">
        <f>IF(参照!L108="","",参照!L108)</f>
        <v>石川電力(株)</v>
      </c>
    </row>
    <row r="109" spans="47:56">
      <c r="AU109" s="52" t="str">
        <f>IF(参照!A109="","",参照!A109)</f>
        <v/>
      </c>
      <c r="AV109" s="52" t="str">
        <f>IF(参照!B109="","",参照!B109)</f>
        <v/>
      </c>
      <c r="AW109" s="52" t="str">
        <f>IF(参照!C109="","",参照!C109)</f>
        <v/>
      </c>
      <c r="AX109" s="52" t="str">
        <f>IF(参照!D109="","",参照!D109)</f>
        <v>メニューF</v>
      </c>
      <c r="AY109" s="52">
        <f>IF(参照!E109="","",参照!E109)</f>
        <v>0</v>
      </c>
      <c r="AZ109" s="52" t="str">
        <f>IF(参照!F109="","",参照!F109)</f>
        <v>(株)新出光</v>
      </c>
      <c r="BA109" s="52" t="str">
        <f>IF(参照!G109="","",参照!G109)</f>
        <v>(株)新出光_メニューF</v>
      </c>
      <c r="BB109" s="52">
        <f t="shared" si="32"/>
        <v>0</v>
      </c>
      <c r="BD109" s="52" t="str">
        <f>IF(参照!L109="","",参照!L109)</f>
        <v>一般財団法人泉佐野電力　　</v>
      </c>
    </row>
    <row r="110" spans="47:56">
      <c r="AU110" s="52" t="str">
        <f>IF(参照!A110="","",参照!A110)</f>
        <v/>
      </c>
      <c r="AV110" s="52" t="str">
        <f>IF(参照!B110="","",参照!B110)</f>
        <v/>
      </c>
      <c r="AW110" s="52" t="str">
        <f>IF(参照!C110="","",参照!C110)</f>
        <v/>
      </c>
      <c r="AX110" s="52" t="str">
        <f>IF(参照!D110="","",参照!D110)</f>
        <v>メニューG</v>
      </c>
      <c r="AY110" s="52">
        <f>IF(参照!E110="","",参照!E110)</f>
        <v>0</v>
      </c>
      <c r="AZ110" s="52" t="str">
        <f>IF(参照!F110="","",参照!F110)</f>
        <v>(株)新出光</v>
      </c>
      <c r="BA110" s="52" t="str">
        <f>IF(参照!G110="","",参照!G110)</f>
        <v>(株)新出光_メニューG</v>
      </c>
      <c r="BB110" s="52">
        <f t="shared" si="32"/>
        <v>0</v>
      </c>
      <c r="BD110" s="52" t="str">
        <f>IF(参照!L110="","",参照!L110)</f>
        <v>いずも縁結び電力(株)</v>
      </c>
    </row>
    <row r="111" spans="47:56">
      <c r="AU111" s="52" t="str">
        <f>IF(参照!A111="","",参照!A111)</f>
        <v/>
      </c>
      <c r="AV111" s="52" t="str">
        <f>IF(参照!B111="","",参照!B111)</f>
        <v/>
      </c>
      <c r="AW111" s="52" t="str">
        <f>IF(参照!C111="","",参照!C111)</f>
        <v/>
      </c>
      <c r="AX111" s="52" t="str">
        <f>IF(参照!D111="","",参照!D111)</f>
        <v>メニューH</v>
      </c>
      <c r="AY111" s="52">
        <f>IF(参照!E111="","",参照!E111)</f>
        <v>0</v>
      </c>
      <c r="AZ111" s="52" t="str">
        <f>IF(参照!F111="","",参照!F111)</f>
        <v>(株)新出光</v>
      </c>
      <c r="BA111" s="52" t="str">
        <f>IF(参照!G111="","",参照!G111)</f>
        <v>(株)新出光_メニューH</v>
      </c>
      <c r="BB111" s="52">
        <f t="shared" si="32"/>
        <v>0</v>
      </c>
      <c r="BD111" s="52" t="str">
        <f>IF(参照!L111="","",参照!L111)</f>
        <v>出雲ガス(株)</v>
      </c>
    </row>
    <row r="112" spans="47:56">
      <c r="AU112" s="52" t="str">
        <f>IF(参照!A112="","",参照!A112)</f>
        <v/>
      </c>
      <c r="AV112" s="52" t="str">
        <f>IF(参照!B112="","",参照!B112)</f>
        <v/>
      </c>
      <c r="AW112" s="52" t="str">
        <f>IF(参照!C112="","",参照!C112)</f>
        <v/>
      </c>
      <c r="AX112" s="52" t="str">
        <f>IF(参照!D112="","",参照!D112)</f>
        <v>メニューI(残差)</v>
      </c>
      <c r="AY112" s="52">
        <f>IF(参照!E112="","",参照!E112)</f>
        <v>4.9700000000000005E-4</v>
      </c>
      <c r="AZ112" s="52" t="str">
        <f>IF(参照!F112="","",参照!F112)</f>
        <v>(株)新出光</v>
      </c>
      <c r="BA112" s="52" t="str">
        <f>IF(参照!G112="","",参照!G112)</f>
        <v>(株)新出光_メニューI(残差)</v>
      </c>
      <c r="BB112" s="52">
        <f t="shared" si="32"/>
        <v>0.49700000000000005</v>
      </c>
      <c r="BD112" s="52" t="str">
        <f>IF(参照!L112="","",参照!L112)</f>
        <v>出雲ケーブルビジョン(株)</v>
      </c>
    </row>
    <row r="113" spans="47:56">
      <c r="AU113" s="52" t="str">
        <f>IF(参照!A113="","",参照!A113)</f>
        <v/>
      </c>
      <c r="AV113" s="52" t="str">
        <f>IF(参照!B113="","",参照!B113)</f>
        <v/>
      </c>
      <c r="AW113" s="52" t="str">
        <f>IF(参照!C113="","",参照!C113)</f>
        <v/>
      </c>
      <c r="AX113" s="52" t="str">
        <f>IF(参照!D113="","",参照!D113)</f>
        <v>(参考値)事業者全体</v>
      </c>
      <c r="AY113" s="52">
        <f>IF(参照!E113="","",参照!E113)</f>
        <v>4.5800000000000002E-4</v>
      </c>
      <c r="AZ113" s="52" t="str">
        <f>IF(参照!F113="","",参照!F113)</f>
        <v>(株)新出光</v>
      </c>
      <c r="BA113" s="52" t="str">
        <f>IF(参照!G113="","",参照!G113)</f>
        <v>(株)新出光_(参考値)事業者全体</v>
      </c>
      <c r="BB113" s="52">
        <f t="shared" si="32"/>
        <v>0.45800000000000002</v>
      </c>
      <c r="BD113" s="52" t="str">
        <f>IF(参照!L113="","",参照!L113)</f>
        <v>伊勢崎ガス(株)</v>
      </c>
    </row>
    <row r="114" spans="47:56">
      <c r="AU114" s="52" t="str">
        <f>IF(参照!A114="","",参照!A114)</f>
        <v>A0032</v>
      </c>
      <c r="AV114" s="52" t="str">
        <f>IF(参照!B114="","",参照!B114)</f>
        <v>セントラル石油瓦斯(株)</v>
      </c>
      <c r="AW114" s="52">
        <f>IF(参照!C114="","",参照!C114)</f>
        <v>4.9399999999999997E-4</v>
      </c>
      <c r="AX114" s="52" t="str">
        <f>IF(参照!D114="","",参照!D114)</f>
        <v/>
      </c>
      <c r="AY114" s="52">
        <f>IF(参照!E114="","",参照!E114)</f>
        <v>4.3800000000000002E-4</v>
      </c>
      <c r="AZ114" s="52" t="str">
        <f>IF(参照!F114="","",参照!F114)</f>
        <v>セントラル石油瓦斯(株)</v>
      </c>
      <c r="BA114" s="52" t="str">
        <f>IF(参照!G114="","",参照!G114)</f>
        <v>セントラル石油瓦斯(株)_</v>
      </c>
      <c r="BB114" s="52">
        <f t="shared" si="32"/>
        <v>0.438</v>
      </c>
      <c r="BD114" s="52" t="str">
        <f>IF(参照!L114="","",参照!L114)</f>
        <v>伊勢志摩電力(株)</v>
      </c>
    </row>
    <row r="115" spans="47:56">
      <c r="AU115" s="52" t="str">
        <f>IF(参照!A115="","",参照!A115)</f>
        <v>A0034</v>
      </c>
      <c r="AV115" s="52" t="str">
        <f>IF(参照!B115="","",参照!B115)</f>
        <v>一般財団法人泉佐野電力　　</v>
      </c>
      <c r="AW115" s="52">
        <f>IF(参照!C115="","",参照!C115)</f>
        <v>3.68E-4</v>
      </c>
      <c r="AX115" s="52" t="str">
        <f>IF(参照!D115="","",参照!D115)</f>
        <v/>
      </c>
      <c r="AY115" s="52">
        <f>IF(参照!E115="","",参照!E115)</f>
        <v>4.37E-4</v>
      </c>
      <c r="AZ115" s="52" t="str">
        <f>IF(参照!F115="","",参照!F115)</f>
        <v>一般財団法人泉佐野電力　　</v>
      </c>
      <c r="BA115" s="52" t="str">
        <f>IF(参照!G115="","",参照!G115)</f>
        <v>一般財団法人泉佐野電力　　_</v>
      </c>
      <c r="BB115" s="52">
        <f t="shared" si="32"/>
        <v>0.437</v>
      </c>
      <c r="BD115" s="52" t="str">
        <f>IF(参照!L115="","",参照!L115)</f>
        <v>(株)いちき串木野電力</v>
      </c>
    </row>
    <row r="116" spans="47:56">
      <c r="AU116" s="52" t="str">
        <f>IF(参照!A116="","",参照!A116)</f>
        <v>A0035</v>
      </c>
      <c r="AV116" s="52" t="str">
        <f>IF(参照!B116="","",参照!B116)</f>
        <v>コスモエネルギーソリューションズ(株)</v>
      </c>
      <c r="AW116" s="52">
        <f>IF(参照!C116="","",参照!C116)</f>
        <v>3.0499999999999999E-4</v>
      </c>
      <c r="AX116" s="52" t="str">
        <f>IF(参照!D116="","",参照!D116)</f>
        <v>メニューA</v>
      </c>
      <c r="AY116" s="52">
        <f>IF(参照!E116="","",参照!E116)</f>
        <v>0</v>
      </c>
      <c r="AZ116" s="52" t="str">
        <f>IF(参照!F116="","",参照!F116)</f>
        <v>コスモエネルギーソリューションズ(株)</v>
      </c>
      <c r="BA116" s="52" t="str">
        <f>IF(参照!G116="","",参照!G116)</f>
        <v>コスモエネルギーソリューションズ(株)_メニューA</v>
      </c>
      <c r="BB116" s="52">
        <f t="shared" si="32"/>
        <v>0</v>
      </c>
      <c r="BD116" s="52" t="str">
        <f>IF(参照!L116="","",参照!L116)</f>
        <v>(株)いちたかガスワン</v>
      </c>
    </row>
    <row r="117" spans="47:56">
      <c r="AU117" s="52" t="str">
        <f>IF(参照!A117="","",参照!A117)</f>
        <v/>
      </c>
      <c r="AV117" s="52" t="str">
        <f>IF(参照!B117="","",参照!B117)</f>
        <v/>
      </c>
      <c r="AW117" s="52" t="str">
        <f>IF(参照!C117="","",参照!C117)</f>
        <v/>
      </c>
      <c r="AX117" s="52" t="str">
        <f>IF(参照!D117="","",参照!D117)</f>
        <v>メニューB(残差)</v>
      </c>
      <c r="AY117" s="52">
        <f>IF(参照!E117="","",参照!E117)</f>
        <v>6.8800000000000003E-4</v>
      </c>
      <c r="AZ117" s="52" t="str">
        <f>IF(参照!F117="","",参照!F117)</f>
        <v>コスモエネルギーソリューションズ(株)</v>
      </c>
      <c r="BA117" s="52" t="str">
        <f>IF(参照!G117="","",参照!G117)</f>
        <v>コスモエネルギーソリューションズ(株)_メニューB(残差)</v>
      </c>
      <c r="BB117" s="52">
        <f t="shared" si="32"/>
        <v>0.68800000000000006</v>
      </c>
      <c r="BD117" s="52" t="str">
        <f>IF(参照!L117="","",参照!L117)</f>
        <v>出光グリーンパワー(株)</v>
      </c>
    </row>
    <row r="118" spans="47:56">
      <c r="AU118" s="52" t="str">
        <f>IF(参照!A118="","",参照!A118)</f>
        <v/>
      </c>
      <c r="AV118" s="52" t="str">
        <f>IF(参照!B118="","",参照!B118)</f>
        <v/>
      </c>
      <c r="AW118" s="52" t="str">
        <f>IF(参照!C118="","",参照!C118)</f>
        <v/>
      </c>
      <c r="AX118" s="52" t="str">
        <f>IF(参照!D118="","",参照!D118)</f>
        <v>(参考値)事業者全体</v>
      </c>
      <c r="AY118" s="52">
        <f>IF(参照!E118="","",参照!E118)</f>
        <v>5.04E-4</v>
      </c>
      <c r="AZ118" s="52" t="str">
        <f>IF(参照!F118="","",参照!F118)</f>
        <v>コスモエネルギーソリューションズ(株)</v>
      </c>
      <c r="BA118" s="52" t="str">
        <f>IF(参照!G118="","",参照!G118)</f>
        <v>コスモエネルギーソリューションズ(株)_(参考値)事業者全体</v>
      </c>
      <c r="BB118" s="52">
        <f t="shared" si="32"/>
        <v>0.504</v>
      </c>
      <c r="BD118" s="52" t="str">
        <f>IF(参照!L118="","",参照!L118)</f>
        <v>出光興産(株)</v>
      </c>
    </row>
    <row r="119" spans="47:56">
      <c r="AU119" s="52" t="str">
        <f>IF(参照!A119="","",参照!A119)</f>
        <v>A0036</v>
      </c>
      <c r="AV119" s="52" t="str">
        <f>IF(参照!B119="","",参照!B119)</f>
        <v>(株)グリーンサークル</v>
      </c>
      <c r="AW119" s="52">
        <f>IF(参照!C119="","",参照!C119)</f>
        <v>3.8000000000000002E-5</v>
      </c>
      <c r="AX119" s="52" t="str">
        <f>IF(参照!D119="","",参照!D119)</f>
        <v/>
      </c>
      <c r="AY119" s="52">
        <f>IF(参照!E119="","",参照!E119)</f>
        <v>4.4099999999999999E-4</v>
      </c>
      <c r="AZ119" s="52" t="str">
        <f>IF(参照!F119="","",参照!F119)</f>
        <v>(株)グリーンサークル</v>
      </c>
      <c r="BA119" s="52" t="str">
        <f>IF(参照!G119="","",参照!G119)</f>
        <v>(株)グリーンサークル_</v>
      </c>
      <c r="BB119" s="52">
        <f t="shared" si="32"/>
        <v>0.441</v>
      </c>
      <c r="BD119" s="52" t="str">
        <f>IF(参照!L119="","",参照!L119)</f>
        <v>伊藤忠エネクス(株)</v>
      </c>
    </row>
    <row r="120" spans="47:56">
      <c r="AU120" s="52" t="str">
        <f>IF(参照!A120="","",参照!A120)</f>
        <v>A0037</v>
      </c>
      <c r="AV120" s="52" t="str">
        <f>IF(参照!B120="","",参照!B120)</f>
        <v>(株)ウエスト電力</v>
      </c>
      <c r="AW120" s="52">
        <f>IF(参照!C120="","",参照!C120)</f>
        <v>3.6900000000000002E-4</v>
      </c>
      <c r="AX120" s="52" t="str">
        <f>IF(参照!D120="","",参照!D120)</f>
        <v>メニューA</v>
      </c>
      <c r="AY120" s="52">
        <f>IF(参照!E120="","",参照!E120)</f>
        <v>0</v>
      </c>
      <c r="AZ120" s="52" t="str">
        <f>IF(参照!F120="","",参照!F120)</f>
        <v>(株)ウエスト電力</v>
      </c>
      <c r="BA120" s="52" t="str">
        <f>IF(参照!G120="","",参照!G120)</f>
        <v>(株)ウエスト電力_メニューA</v>
      </c>
      <c r="BB120" s="52">
        <f t="shared" si="32"/>
        <v>0</v>
      </c>
      <c r="BD120" s="52" t="str">
        <f>IF(参照!L120="","",参照!L120)</f>
        <v>伊藤忠エネクスホームライフ西日本(株)</v>
      </c>
    </row>
    <row r="121" spans="47:56">
      <c r="AU121" s="52" t="str">
        <f>IF(参照!A121="","",参照!A121)</f>
        <v/>
      </c>
      <c r="AV121" s="52" t="str">
        <f>IF(参照!B121="","",参照!B121)</f>
        <v/>
      </c>
      <c r="AW121" s="52" t="str">
        <f>IF(参照!C121="","",参照!C121)</f>
        <v/>
      </c>
      <c r="AX121" s="52" t="str">
        <f>IF(参照!D121="","",参照!D121)</f>
        <v>メニューB(残差)</v>
      </c>
      <c r="AY121" s="52">
        <f>IF(参照!E121="","",参照!E121)</f>
        <v>3.0800000000000001E-4</v>
      </c>
      <c r="AZ121" s="52" t="str">
        <f>IF(参照!F121="","",参照!F121)</f>
        <v>(株)ウエスト電力</v>
      </c>
      <c r="BA121" s="52" t="str">
        <f>IF(参照!G121="","",参照!G121)</f>
        <v>(株)ウエスト電力_メニューB(残差)</v>
      </c>
      <c r="BB121" s="52">
        <f t="shared" si="32"/>
        <v>0.308</v>
      </c>
      <c r="BD121" s="52" t="str">
        <f>IF(参照!L121="","",参照!L121)</f>
        <v>伊藤忠商事(株)</v>
      </c>
    </row>
    <row r="122" spans="47:56">
      <c r="AU122" s="52" t="str">
        <f>IF(参照!A122="","",参照!A122)</f>
        <v/>
      </c>
      <c r="AV122" s="52" t="str">
        <f>IF(参照!B122="","",参照!B122)</f>
        <v/>
      </c>
      <c r="AW122" s="52" t="str">
        <f>IF(参照!C122="","",参照!C122)</f>
        <v/>
      </c>
      <c r="AX122" s="52" t="str">
        <f>IF(参照!D122="","",参照!D122)</f>
        <v>(参考値)事業者全体</v>
      </c>
      <c r="AY122" s="52">
        <f>IF(参照!E122="","",参照!E122)</f>
        <v>3.1799999999999998E-4</v>
      </c>
      <c r="AZ122" s="52" t="str">
        <f>IF(参照!F122="","",参照!F122)</f>
        <v>(株)ウエスト電力</v>
      </c>
      <c r="BA122" s="52" t="str">
        <f>IF(参照!G122="","",参照!G122)</f>
        <v>(株)ウエスト電力_(参考値)事業者全体</v>
      </c>
      <c r="BB122" s="52">
        <f t="shared" si="32"/>
        <v>0.318</v>
      </c>
      <c r="BD122" s="52" t="str">
        <f>IF(参照!L122="","",参照!L122)</f>
        <v>伊藤忠プランテック(株)</v>
      </c>
    </row>
    <row r="123" spans="47:56">
      <c r="AU123" s="52" t="str">
        <f>IF(参照!A123="","",参照!A123)</f>
        <v>A0039</v>
      </c>
      <c r="AV123" s="52" t="str">
        <f>IF(参照!B123="","",参照!B123)</f>
        <v>北海道瓦斯(株)</v>
      </c>
      <c r="AW123" s="52">
        <f>IF(参照!C123="","",参照!C123)</f>
        <v>4.7899999999999999E-4</v>
      </c>
      <c r="AX123" s="52" t="str">
        <f>IF(参照!D123="","",参照!D123)</f>
        <v>メニューA</v>
      </c>
      <c r="AY123" s="52">
        <f>IF(参照!E123="","",参照!E123)</f>
        <v>0</v>
      </c>
      <c r="AZ123" s="52" t="str">
        <f>IF(参照!F123="","",参照!F123)</f>
        <v>北海道瓦斯(株)</v>
      </c>
      <c r="BA123" s="52" t="str">
        <f>IF(参照!G123="","",参照!G123)</f>
        <v>北海道瓦斯(株)_メニューA</v>
      </c>
      <c r="BB123" s="52">
        <f t="shared" si="32"/>
        <v>0</v>
      </c>
      <c r="BD123" s="52" t="str">
        <f>IF(参照!L123="","",参照!L123)</f>
        <v>いばらきコープ生活協同組合</v>
      </c>
    </row>
    <row r="124" spans="47:56">
      <c r="AU124" s="52" t="str">
        <f>IF(参照!A124="","",参照!A124)</f>
        <v/>
      </c>
      <c r="AV124" s="52" t="str">
        <f>IF(参照!B124="","",参照!B124)</f>
        <v/>
      </c>
      <c r="AW124" s="52" t="str">
        <f>IF(参照!C124="","",参照!C124)</f>
        <v/>
      </c>
      <c r="AX124" s="52" t="str">
        <f>IF(参照!D124="","",参照!D124)</f>
        <v>メニューB(残差)</v>
      </c>
      <c r="AY124" s="52">
        <f>IF(参照!E124="","",参照!E124)</f>
        <v>4.7899999999999999E-4</v>
      </c>
      <c r="AZ124" s="52" t="str">
        <f>IF(参照!F124="","",参照!F124)</f>
        <v>北海道瓦斯(株)</v>
      </c>
      <c r="BA124" s="52" t="str">
        <f>IF(参照!G124="","",参照!G124)</f>
        <v>北海道瓦斯(株)_メニューB(残差)</v>
      </c>
      <c r="BB124" s="52">
        <f t="shared" si="32"/>
        <v>0.47899999999999998</v>
      </c>
      <c r="BD124" s="52" t="str">
        <f>IF(参照!L124="","",参照!L124)</f>
        <v>入間ガス(株)</v>
      </c>
    </row>
    <row r="125" spans="47:56">
      <c r="AU125" s="52" t="str">
        <f>IF(参照!A125="","",参照!A125)</f>
        <v/>
      </c>
      <c r="AV125" s="52" t="str">
        <f>IF(参照!B125="","",参照!B125)</f>
        <v/>
      </c>
      <c r="AW125" s="52" t="str">
        <f>IF(参照!C125="","",参照!C125)</f>
        <v/>
      </c>
      <c r="AX125" s="52" t="str">
        <f>IF(参照!D125="","",参照!D125)</f>
        <v>(参考値)事業者全体</v>
      </c>
      <c r="AY125" s="52">
        <f>IF(参照!E125="","",参照!E125)</f>
        <v>4.6899999999999996E-4</v>
      </c>
      <c r="AZ125" s="52" t="str">
        <f>IF(参照!F125="","",参照!F125)</f>
        <v>北海道瓦斯(株)</v>
      </c>
      <c r="BA125" s="52" t="str">
        <f>IF(参照!G125="","",参照!G125)</f>
        <v>北海道瓦斯(株)_(参考値)事業者全体</v>
      </c>
      <c r="BB125" s="52">
        <f t="shared" si="32"/>
        <v>0.46899999999999997</v>
      </c>
      <c r="BD125" s="52" t="str">
        <f>IF(参照!L125="","",参照!L125)</f>
        <v>イワタニ関東(株)</v>
      </c>
    </row>
    <row r="126" spans="47:56">
      <c r="AU126" s="52" t="str">
        <f>IF(参照!A126="","",参照!A126)</f>
        <v>A0042</v>
      </c>
      <c r="AV126" s="52" t="str">
        <f>IF(参照!B126="","",参照!B126)</f>
        <v>新エネルギー開発(株)</v>
      </c>
      <c r="AW126" s="52">
        <f>IF(参照!C126="","",参照!C126)</f>
        <v>4.6999999999999999E-4</v>
      </c>
      <c r="AX126" s="52" t="str">
        <f>IF(参照!D126="","",参照!D126)</f>
        <v/>
      </c>
      <c r="AY126" s="52">
        <f>IF(参照!E126="","",参照!E126)</f>
        <v>4.5399999999999998E-4</v>
      </c>
      <c r="AZ126" s="52" t="str">
        <f>IF(参照!F126="","",参照!F126)</f>
        <v>新エネルギー開発(株)</v>
      </c>
      <c r="BA126" s="52" t="str">
        <f>IF(参照!G126="","",参照!G126)</f>
        <v>新エネルギー開発(株)_</v>
      </c>
      <c r="BB126" s="52">
        <f t="shared" si="32"/>
        <v>0.45399999999999996</v>
      </c>
      <c r="BD126" s="52" t="str">
        <f>IF(参照!L126="","",参照!L126)</f>
        <v>イワタニ首都圏(株)</v>
      </c>
    </row>
    <row r="127" spans="47:56">
      <c r="AU127" s="52" t="str">
        <f>IF(参照!A127="","",参照!A127)</f>
        <v>A0043</v>
      </c>
      <c r="AV127" s="52" t="str">
        <f>IF(参照!B127="","",参照!B127)</f>
        <v>伊藤忠エネクス(株)</v>
      </c>
      <c r="AW127" s="52" t="str">
        <f>IF(参照!C127="","",参照!C127)</f>
        <v>0.000453※</v>
      </c>
      <c r="AX127" s="52" t="str">
        <f>IF(参照!D127="","",参照!D127)</f>
        <v>メニューA</v>
      </c>
      <c r="AY127" s="52">
        <f>IF(参照!E127="","",参照!E127)</f>
        <v>3.97E-4</v>
      </c>
      <c r="AZ127" s="52" t="str">
        <f>IF(参照!F127="","",参照!F127)</f>
        <v>伊藤忠エネクス(株)</v>
      </c>
      <c r="BA127" s="52" t="str">
        <f>IF(参照!G127="","",参照!G127)</f>
        <v>伊藤忠エネクス(株)_メニューA</v>
      </c>
      <c r="BB127" s="52">
        <f t="shared" si="32"/>
        <v>0.39700000000000002</v>
      </c>
      <c r="BD127" s="52" t="str">
        <f>IF(参照!L127="","",参照!L127)</f>
        <v>イワタニセントラル北海道(株)</v>
      </c>
    </row>
    <row r="128" spans="47:56">
      <c r="AU128" s="52" t="str">
        <f>IF(参照!A128="","",参照!A128)</f>
        <v/>
      </c>
      <c r="AV128" s="52" t="str">
        <f>IF(参照!B128="","",参照!B128)</f>
        <v/>
      </c>
      <c r="AW128" s="52" t="str">
        <f>IF(参照!C128="","",参照!C128)</f>
        <v/>
      </c>
      <c r="AX128" s="52" t="str">
        <f>IF(参照!D128="","",参照!D128)</f>
        <v>メニューB</v>
      </c>
      <c r="AY128" s="52">
        <f>IF(参照!E128="","",参照!E128)</f>
        <v>3.5E-4</v>
      </c>
      <c r="AZ128" s="52" t="str">
        <f>IF(参照!F128="","",参照!F128)</f>
        <v>伊藤忠エネクス(株)</v>
      </c>
      <c r="BA128" s="52" t="str">
        <f>IF(参照!G128="","",参照!G128)</f>
        <v>伊藤忠エネクス(株)_メニューB</v>
      </c>
      <c r="BB128" s="52">
        <f t="shared" si="32"/>
        <v>0.35</v>
      </c>
      <c r="BD128" s="52" t="str">
        <f>IF(参照!L128="","",参照!L128)</f>
        <v>イワタニ東海(株)</v>
      </c>
    </row>
    <row r="129" spans="47:56">
      <c r="AU129" s="52" t="str">
        <f>IF(参照!A129="","",参照!A129)</f>
        <v/>
      </c>
      <c r="AV129" s="52" t="str">
        <f>IF(参照!B129="","",参照!B129)</f>
        <v/>
      </c>
      <c r="AW129" s="52" t="str">
        <f>IF(参照!C129="","",参照!C129)</f>
        <v/>
      </c>
      <c r="AX129" s="52" t="str">
        <f>IF(参照!D129="","",参照!D129)</f>
        <v>メニューC(残差)</v>
      </c>
      <c r="AY129" s="52">
        <f>IF(参照!E129="","",参照!E129)</f>
        <v>3.6400000000000001E-4</v>
      </c>
      <c r="AZ129" s="52" t="str">
        <f>IF(参照!F129="","",参照!F129)</f>
        <v>伊藤忠エネクス(株)</v>
      </c>
      <c r="BA129" s="52" t="str">
        <f>IF(参照!G129="","",参照!G129)</f>
        <v>伊藤忠エネクス(株)_メニューC(残差)</v>
      </c>
      <c r="BB129" s="52">
        <f t="shared" si="32"/>
        <v>0.36399999999999999</v>
      </c>
      <c r="BD129" s="52" t="str">
        <f>IF(参照!L129="","",参照!L129)</f>
        <v>イワタニ長野(株)</v>
      </c>
    </row>
    <row r="130" spans="47:56">
      <c r="AU130" s="52" t="str">
        <f>IF(参照!A130="","",参照!A130)</f>
        <v/>
      </c>
      <c r="AV130" s="52" t="str">
        <f>IF(参照!B130="","",参照!B130)</f>
        <v/>
      </c>
      <c r="AW130" s="52" t="str">
        <f>IF(参照!C130="","",参照!C130)</f>
        <v/>
      </c>
      <c r="AX130" s="52" t="str">
        <f>IF(参照!D130="","",参照!D130)</f>
        <v>(参考値)事業者全体</v>
      </c>
      <c r="AY130" s="52">
        <f>IF(参照!E130="","",参照!E130)</f>
        <v>4.6999999999999999E-4</v>
      </c>
      <c r="AZ130" s="52" t="str">
        <f>IF(参照!F130="","",参照!F130)</f>
        <v>伊藤忠エネクス(株)</v>
      </c>
      <c r="BA130" s="52" t="str">
        <f>IF(参照!G130="","",参照!G130)</f>
        <v>伊藤忠エネクス(株)_(参考値)事業者全体</v>
      </c>
      <c r="BB130" s="52">
        <f t="shared" si="32"/>
        <v>0.47</v>
      </c>
      <c r="BD130" s="52" t="str">
        <f>IF(参照!L130="","",参照!L130)</f>
        <v>イワタニ三重(株)</v>
      </c>
    </row>
    <row r="131" spans="47:56">
      <c r="AU131" s="52" t="str">
        <f>IF(参照!A131="","",参照!A131)</f>
        <v>A0045</v>
      </c>
      <c r="AV131" s="52" t="str">
        <f>IF(参照!B131="","",参照!B131)</f>
        <v>(株)Ｖ－Ｐｏｗｅｒ</v>
      </c>
      <c r="AW131" s="52">
        <f>IF(参照!C131="","",参照!C131)</f>
        <v>3.8000000000000002E-4</v>
      </c>
      <c r="AX131" s="52" t="str">
        <f>IF(参照!D131="","",参照!D131)</f>
        <v>メニューA</v>
      </c>
      <c r="AY131" s="52">
        <f>IF(参照!E131="","",参照!E131)</f>
        <v>2.72E-4</v>
      </c>
      <c r="AZ131" s="52" t="str">
        <f>IF(参照!F131="","",参照!F131)</f>
        <v>(株)Ｖ－Ｐｏｗｅｒ</v>
      </c>
      <c r="BA131" s="52" t="str">
        <f>IF(参照!G131="","",参照!G131)</f>
        <v>(株)Ｖ－Ｐｏｗｅｒ_メニューA</v>
      </c>
      <c r="BB131" s="52">
        <f t="shared" si="32"/>
        <v>0.27200000000000002</v>
      </c>
      <c r="BD131" s="52" t="str">
        <f>IF(参照!L131="","",参照!L131)</f>
        <v>(株)岩手ウッドパワー</v>
      </c>
    </row>
    <row r="132" spans="47:56">
      <c r="AU132" s="52" t="str">
        <f>IF(参照!A132="","",参照!A132)</f>
        <v/>
      </c>
      <c r="AV132" s="52" t="str">
        <f>IF(参照!B132="","",参照!B132)</f>
        <v/>
      </c>
      <c r="AW132" s="52" t="str">
        <f>IF(参照!C132="","",参照!C132)</f>
        <v/>
      </c>
      <c r="AX132" s="52" t="str">
        <f>IF(参照!D132="","",参照!D132)</f>
        <v>メニューB</v>
      </c>
      <c r="AY132" s="52">
        <f>IF(参照!E132="","",参照!E132)</f>
        <v>0</v>
      </c>
      <c r="AZ132" s="52" t="str">
        <f>IF(参照!F132="","",参照!F132)</f>
        <v>(株)Ｖ－Ｐｏｗｅｒ</v>
      </c>
      <c r="BA132" s="52" t="str">
        <f>IF(参照!G132="","",参照!G132)</f>
        <v>(株)Ｖ－Ｐｏｗｅｒ_メニューB</v>
      </c>
      <c r="BB132" s="52">
        <f t="shared" si="32"/>
        <v>0</v>
      </c>
      <c r="BD132" s="52" t="str">
        <f>IF(参照!L132="","",参照!L132)</f>
        <v>岩手電力(株)</v>
      </c>
    </row>
    <row r="133" spans="47:56">
      <c r="AU133" s="52" t="str">
        <f>IF(参照!A133="","",参照!A133)</f>
        <v/>
      </c>
      <c r="AV133" s="52" t="str">
        <f>IF(参照!B133="","",参照!B133)</f>
        <v/>
      </c>
      <c r="AW133" s="52" t="str">
        <f>IF(参照!C133="","",参照!C133)</f>
        <v/>
      </c>
      <c r="AX133" s="52" t="str">
        <f>IF(参照!D133="","",参照!D133)</f>
        <v>メニューC(残差)</v>
      </c>
      <c r="AY133" s="52">
        <f>IF(参照!E133="","",参照!E133)</f>
        <v>4.6999999999999999E-4</v>
      </c>
      <c r="AZ133" s="52" t="str">
        <f>IF(参照!F133="","",参照!F133)</f>
        <v>(株)Ｖ－Ｐｏｗｅｒ</v>
      </c>
      <c r="BA133" s="52" t="str">
        <f>IF(参照!G133="","",参照!G133)</f>
        <v>(株)Ｖ－Ｐｏｗｅｒ_メニューC(残差)</v>
      </c>
      <c r="BB133" s="52">
        <f t="shared" ref="BB133:BB196" si="33">AY133*1000</f>
        <v>0.47</v>
      </c>
      <c r="BD133" s="52" t="str">
        <f>IF(参照!L133="","",参照!L133)</f>
        <v>(株)インフォシステム</v>
      </c>
    </row>
    <row r="134" spans="47:56">
      <c r="AU134" s="52" t="str">
        <f>IF(参照!A134="","",参照!A134)</f>
        <v/>
      </c>
      <c r="AV134" s="52" t="str">
        <f>IF(参照!B134="","",参照!B134)</f>
        <v/>
      </c>
      <c r="AW134" s="52" t="str">
        <f>IF(参照!C134="","",参照!C134)</f>
        <v/>
      </c>
      <c r="AX134" s="52" t="str">
        <f>IF(参照!D134="","",参照!D134)</f>
        <v>(参考値)事業者全体</v>
      </c>
      <c r="AY134" s="52">
        <f>IF(参照!E134="","",参照!E134)</f>
        <v>4.5300000000000001E-4</v>
      </c>
      <c r="AZ134" s="52" t="str">
        <f>IF(参照!F134="","",参照!F134)</f>
        <v>(株)Ｖ－Ｐｏｗｅｒ</v>
      </c>
      <c r="BA134" s="52" t="str">
        <f>IF(参照!G134="","",参照!G134)</f>
        <v>(株)Ｖ－Ｐｏｗｅｒ_(参考値)事業者全体</v>
      </c>
      <c r="BB134" s="52">
        <f t="shared" si="33"/>
        <v>0.45300000000000001</v>
      </c>
      <c r="BD134" s="52" t="str">
        <f>IF(参照!L134="","",参照!L134)</f>
        <v>ヴィジョナリーパワー(株)</v>
      </c>
    </row>
    <row r="135" spans="47:56">
      <c r="AU135" s="52" t="str">
        <f>IF(参照!A135="","",参照!A135)</f>
        <v>A0046</v>
      </c>
      <c r="AV135" s="52" t="str">
        <f>IF(参照!B135="","",参照!B135)</f>
        <v>大和エネルギー(株)</v>
      </c>
      <c r="AW135" s="52">
        <f>IF(参照!C135="","",参照!C135)</f>
        <v>3.5599999999999998E-4</v>
      </c>
      <c r="AX135" s="52" t="str">
        <f>IF(参照!D135="","",参照!D135)</f>
        <v>メニューA</v>
      </c>
      <c r="AY135" s="52">
        <f>IF(参照!E135="","",参照!E135)</f>
        <v>0</v>
      </c>
      <c r="AZ135" s="52" t="str">
        <f>IF(参照!F135="","",参照!F135)</f>
        <v>大和エネルギー(株)</v>
      </c>
      <c r="BA135" s="52" t="str">
        <f>IF(参照!G135="","",参照!G135)</f>
        <v>大和エネルギー(株)_メニューA</v>
      </c>
      <c r="BB135" s="52">
        <f t="shared" si="33"/>
        <v>0</v>
      </c>
      <c r="BD135" s="52" t="str">
        <f>IF(参照!L135="","",参照!L135)</f>
        <v>(株)ウエスト電力</v>
      </c>
    </row>
    <row r="136" spans="47:56">
      <c r="AU136" s="52" t="str">
        <f>IF(参照!A136="","",参照!A136)</f>
        <v/>
      </c>
      <c r="AV136" s="52" t="str">
        <f>IF(参照!B136="","",参照!B136)</f>
        <v/>
      </c>
      <c r="AW136" s="52" t="str">
        <f>IF(参照!C136="","",参照!C136)</f>
        <v/>
      </c>
      <c r="AX136" s="52" t="str">
        <f>IF(参照!D136="","",参照!D136)</f>
        <v>メニューB(残差)</v>
      </c>
      <c r="AY136" s="52">
        <f>IF(参照!E136="","",参照!E136)</f>
        <v>2.9099999999999997E-4</v>
      </c>
      <c r="AZ136" s="52" t="str">
        <f>IF(参照!F136="","",参照!F136)</f>
        <v>大和エネルギー(株)</v>
      </c>
      <c r="BA136" s="52" t="str">
        <f>IF(参照!G136="","",参照!G136)</f>
        <v>大和エネルギー(株)_メニューB(残差)</v>
      </c>
      <c r="BB136" s="52">
        <f t="shared" si="33"/>
        <v>0.29099999999999998</v>
      </c>
      <c r="BD136" s="52" t="str">
        <f>IF(参照!L136="","",参照!L136)</f>
        <v>上田ガス(株)</v>
      </c>
    </row>
    <row r="137" spans="47:56">
      <c r="AU137" s="52" t="str">
        <f>IF(参照!A137="","",参照!A137)</f>
        <v/>
      </c>
      <c r="AV137" s="52" t="str">
        <f>IF(参照!B137="","",参照!B137)</f>
        <v/>
      </c>
      <c r="AW137" s="52" t="str">
        <f>IF(参照!C137="","",参照!C137)</f>
        <v/>
      </c>
      <c r="AX137" s="52" t="str">
        <f>IF(参照!D137="","",参照!D137)</f>
        <v>(参考値)事業者全体</v>
      </c>
      <c r="AY137" s="52">
        <f>IF(参照!E137="","",参照!E137)</f>
        <v>3.0199999999999997E-4</v>
      </c>
      <c r="AZ137" s="52" t="str">
        <f>IF(参照!F137="","",参照!F137)</f>
        <v>大和エネルギー(株)</v>
      </c>
      <c r="BA137" s="52" t="str">
        <f>IF(参照!G137="","",参照!G137)</f>
        <v>大和エネルギー(株)_(参考値)事業者全体</v>
      </c>
      <c r="BB137" s="52">
        <f t="shared" si="33"/>
        <v>0.30199999999999999</v>
      </c>
      <c r="BD137" s="52" t="str">
        <f>IF(参照!L137="","",参照!L137)</f>
        <v>うすきエネルギー(株)</v>
      </c>
    </row>
    <row r="138" spans="47:56">
      <c r="AU138" s="52" t="str">
        <f>IF(参照!A138="","",参照!A138)</f>
        <v>A0048</v>
      </c>
      <c r="AV138" s="52" t="str">
        <f>IF(参照!B138="","",参照!B138)</f>
        <v>大阪瓦斯(株)</v>
      </c>
      <c r="AW138" s="52">
        <f>IF(参照!C138="","",参照!C138)</f>
        <v>4.1199999999999999E-4</v>
      </c>
      <c r="AX138" s="52" t="str">
        <f>IF(参照!D138="","",参照!D138)</f>
        <v>メニューA</v>
      </c>
      <c r="AY138" s="52">
        <f>IF(参照!E138="","",参照!E138)</f>
        <v>0</v>
      </c>
      <c r="AZ138" s="52" t="str">
        <f>IF(参照!F138="","",参照!F138)</f>
        <v>大阪瓦斯(株)</v>
      </c>
      <c r="BA138" s="52" t="str">
        <f>IF(参照!G138="","",参照!G138)</f>
        <v>大阪瓦斯(株)_メニューA</v>
      </c>
      <c r="BB138" s="52">
        <f t="shared" si="33"/>
        <v>0</v>
      </c>
      <c r="BD138" s="52" t="str">
        <f>IF(参照!L138="","",参照!L138)</f>
        <v>(株)ウッドエナジー</v>
      </c>
    </row>
    <row r="139" spans="47:56">
      <c r="AU139" s="52" t="str">
        <f>IF(参照!A139="","",参照!A139)</f>
        <v/>
      </c>
      <c r="AV139" s="52" t="str">
        <f>IF(参照!B139="","",参照!B139)</f>
        <v/>
      </c>
      <c r="AW139" s="52" t="str">
        <f>IF(参照!C139="","",参照!C139)</f>
        <v/>
      </c>
      <c r="AX139" s="52" t="str">
        <f>IF(参照!D139="","",参照!D139)</f>
        <v>メニューB</v>
      </c>
      <c r="AY139" s="52">
        <f>IF(参照!E139="","",参照!E139)</f>
        <v>0</v>
      </c>
      <c r="AZ139" s="52" t="str">
        <f>IF(参照!F139="","",参照!F139)</f>
        <v>大阪瓦斯(株)</v>
      </c>
      <c r="BA139" s="52" t="str">
        <f>IF(参照!G139="","",参照!G139)</f>
        <v>大阪瓦斯(株)_メニューB</v>
      </c>
      <c r="BB139" s="52">
        <f t="shared" si="33"/>
        <v>0</v>
      </c>
      <c r="BD139" s="52" t="str">
        <f>IF(参照!L139="","",参照!L139)</f>
        <v>宇都宮ライトパワー(株)</v>
      </c>
    </row>
    <row r="140" spans="47:56">
      <c r="AU140" s="52" t="str">
        <f>IF(参照!A140="","",参照!A140)</f>
        <v/>
      </c>
      <c r="AV140" s="52" t="str">
        <f>IF(参照!B140="","",参照!B140)</f>
        <v/>
      </c>
      <c r="AW140" s="52" t="str">
        <f>IF(参照!C140="","",参照!C140)</f>
        <v/>
      </c>
      <c r="AX140" s="52" t="str">
        <f>IF(参照!D140="","",参照!D140)</f>
        <v>メニューC</v>
      </c>
      <c r="AY140" s="52">
        <f>IF(参照!E140="","",参照!E140)</f>
        <v>3.9600000000000003E-4</v>
      </c>
      <c r="AZ140" s="52" t="str">
        <f>IF(参照!F140="","",参照!F140)</f>
        <v>大阪瓦斯(株)</v>
      </c>
      <c r="BA140" s="52" t="str">
        <f>IF(参照!G140="","",参照!G140)</f>
        <v>大阪瓦斯(株)_メニューC</v>
      </c>
      <c r="BB140" s="52">
        <f t="shared" si="33"/>
        <v>0.39600000000000002</v>
      </c>
      <c r="BD140" s="52" t="str">
        <f>IF(参照!L140="","",参照!L140)</f>
        <v>うべ未来エネルギー(株)</v>
      </c>
    </row>
    <row r="141" spans="47:56">
      <c r="AU141" s="52" t="str">
        <f>IF(参照!A141="","",参照!A141)</f>
        <v/>
      </c>
      <c r="AV141" s="52" t="str">
        <f>IF(参照!B141="","",参照!B141)</f>
        <v/>
      </c>
      <c r="AW141" s="52" t="str">
        <f>IF(参照!C141="","",参照!C141)</f>
        <v/>
      </c>
      <c r="AX141" s="52" t="str">
        <f>IF(参照!D141="","",参照!D141)</f>
        <v>メニューD(残差)</v>
      </c>
      <c r="AY141" s="52">
        <f>IF(参照!E141="","",参照!E141)</f>
        <v>4.5800000000000002E-4</v>
      </c>
      <c r="AZ141" s="52" t="str">
        <f>IF(参照!F141="","",参照!F141)</f>
        <v>大阪瓦斯(株)</v>
      </c>
      <c r="BA141" s="52" t="str">
        <f>IF(参照!G141="","",参照!G141)</f>
        <v>大阪瓦斯(株)_メニューD(残差)</v>
      </c>
      <c r="BB141" s="52">
        <f t="shared" si="33"/>
        <v>0.45800000000000002</v>
      </c>
      <c r="BD141" s="52" t="str">
        <f>IF(参照!L141="","",参照!L141)</f>
        <v>エア・ウォーター(株)</v>
      </c>
    </row>
    <row r="142" spans="47:56">
      <c r="AU142" s="52" t="str">
        <f>IF(参照!A142="","",参照!A142)</f>
        <v/>
      </c>
      <c r="AV142" s="52" t="str">
        <f>IF(参照!B142="","",参照!B142)</f>
        <v/>
      </c>
      <c r="AW142" s="52" t="str">
        <f>IF(参照!C142="","",参照!C142)</f>
        <v/>
      </c>
      <c r="AX142" s="52" t="str">
        <f>IF(参照!D142="","",参照!D142)</f>
        <v>(参考値)事業者全体</v>
      </c>
      <c r="AY142" s="52">
        <f>IF(参照!E142="","",参照!E142)</f>
        <v>4.2099999999999999E-4</v>
      </c>
      <c r="AZ142" s="52" t="str">
        <f>IF(参照!F142="","",参照!F142)</f>
        <v>大阪瓦斯(株)</v>
      </c>
      <c r="BA142" s="52" t="str">
        <f>IF(参照!G142="","",参照!G142)</f>
        <v>大阪瓦斯(株)_(参考値)事業者全体</v>
      </c>
      <c r="BB142" s="52">
        <f t="shared" si="33"/>
        <v>0.42099999999999999</v>
      </c>
      <c r="BD142" s="52" t="str">
        <f>IF(参照!L142="","",参照!L142)</f>
        <v>エア・ウォーター・ライフソリューション(株)(旧：エア・ウォーター北海道(株))</v>
      </c>
    </row>
    <row r="143" spans="47:56">
      <c r="AU143" s="52" t="str">
        <f>IF(参照!A143="","",参照!A143)</f>
        <v>A0049</v>
      </c>
      <c r="AV143" s="52" t="str">
        <f>IF(参照!B143="","",参照!B143)</f>
        <v>エフビットコミュニケーションズ(株)　</v>
      </c>
      <c r="AW143" s="52">
        <f>IF(参照!C143="","",参照!C143)</f>
        <v>4.5800000000000002E-4</v>
      </c>
      <c r="AX143" s="52" t="str">
        <f>IF(参照!D143="","",参照!D143)</f>
        <v>メニューA</v>
      </c>
      <c r="AY143" s="52">
        <f>IF(参照!E143="","",参照!E143)</f>
        <v>2.4800000000000001E-4</v>
      </c>
      <c r="AZ143" s="52" t="str">
        <f>IF(参照!F143="","",参照!F143)</f>
        <v>エフビットコミュニケーションズ(株)　</v>
      </c>
      <c r="BA143" s="52" t="str">
        <f>IF(参照!G143="","",参照!G143)</f>
        <v>エフビットコミュニケーションズ(株)　_メニューA</v>
      </c>
      <c r="BB143" s="52">
        <f t="shared" si="33"/>
        <v>0.248</v>
      </c>
      <c r="BD143" s="52" t="str">
        <f>IF(参照!L143="","",参照!L143)</f>
        <v>(株)エイチティーピー</v>
      </c>
    </row>
    <row r="144" spans="47:56">
      <c r="AU144" s="52" t="str">
        <f>IF(参照!A144="","",参照!A144)</f>
        <v/>
      </c>
      <c r="AV144" s="52" t="str">
        <f>IF(参照!B144="","",参照!B144)</f>
        <v/>
      </c>
      <c r="AW144" s="52" t="str">
        <f>IF(参照!C144="","",参照!C144)</f>
        <v/>
      </c>
      <c r="AX144" s="52" t="str">
        <f>IF(参照!D144="","",参照!D144)</f>
        <v>メニューB</v>
      </c>
      <c r="AY144" s="52">
        <f>IF(参照!E144="","",参照!E144)</f>
        <v>0</v>
      </c>
      <c r="AZ144" s="52" t="str">
        <f>IF(参照!F144="","",参照!F144)</f>
        <v>エフビットコミュニケーションズ(株)　</v>
      </c>
      <c r="BA144" s="52" t="str">
        <f>IF(参照!G144="","",参照!G144)</f>
        <v>エフビットコミュニケーションズ(株)　_メニューB</v>
      </c>
      <c r="BB144" s="52">
        <f t="shared" si="33"/>
        <v>0</v>
      </c>
      <c r="BD144" s="52" t="str">
        <f>IF(参照!L144="","",参照!L144)</f>
        <v>(株)エーコープサービス</v>
      </c>
    </row>
    <row r="145" spans="47:56">
      <c r="AU145" s="52" t="str">
        <f>IF(参照!A145="","",参照!A145)</f>
        <v/>
      </c>
      <c r="AV145" s="52" t="str">
        <f>IF(参照!B145="","",参照!B145)</f>
        <v/>
      </c>
      <c r="AW145" s="52" t="str">
        <f>IF(参照!C145="","",参照!C145)</f>
        <v/>
      </c>
      <c r="AX145" s="52" t="str">
        <f>IF(参照!D145="","",参照!D145)</f>
        <v>メニューC(残差)</v>
      </c>
      <c r="AY145" s="52">
        <f>IF(参照!E145="","",参照!E145)</f>
        <v>5.2800000000000004E-4</v>
      </c>
      <c r="AZ145" s="52" t="str">
        <f>IF(参照!F145="","",参照!F145)</f>
        <v>エフビットコミュニケーションズ(株)　</v>
      </c>
      <c r="BA145" s="52" t="str">
        <f>IF(参照!G145="","",参照!G145)</f>
        <v>エフビットコミュニケーションズ(株)　_メニューC(残差)</v>
      </c>
      <c r="BB145" s="52">
        <f t="shared" si="33"/>
        <v>0.52800000000000002</v>
      </c>
      <c r="BD145" s="52" t="str">
        <f>IF(参照!L145="","",参照!L145)</f>
        <v>(株)エージーピー　</v>
      </c>
    </row>
    <row r="146" spans="47:56">
      <c r="AU146" s="52" t="str">
        <f>IF(参照!A146="","",参照!A146)</f>
        <v/>
      </c>
      <c r="AV146" s="52" t="str">
        <f>IF(参照!B146="","",参照!B146)</f>
        <v/>
      </c>
      <c r="AW146" s="52" t="str">
        <f>IF(参照!C146="","",参照!C146)</f>
        <v/>
      </c>
      <c r="AX146" s="52" t="str">
        <f>IF(参照!D146="","",参照!D146)</f>
        <v>(参考値)事業者全体</v>
      </c>
      <c r="AY146" s="52">
        <f>IF(参照!E146="","",参照!E146)</f>
        <v>4.7699999999999999E-4</v>
      </c>
      <c r="AZ146" s="52" t="str">
        <f>IF(参照!F146="","",参照!F146)</f>
        <v>エフビットコミュニケーションズ(株)　</v>
      </c>
      <c r="BA146" s="52" t="str">
        <f>IF(参照!G146="","",参照!G146)</f>
        <v>エフビットコミュニケーションズ(株)　_(参考値)事業者全体</v>
      </c>
      <c r="BB146" s="52">
        <f t="shared" si="33"/>
        <v>0.47699999999999998</v>
      </c>
      <c r="BD146" s="52" t="str">
        <f>IF(参照!L146="","",参照!L146)</f>
        <v>(株)エコア</v>
      </c>
    </row>
    <row r="147" spans="47:56">
      <c r="AU147" s="52" t="str">
        <f>IF(参照!A147="","",参照!A147)</f>
        <v>A0050</v>
      </c>
      <c r="AV147" s="52" t="str">
        <f>IF(参照!B147="","",参照!B147)</f>
        <v>ＥＮＥＯＳ(株)</v>
      </c>
      <c r="AW147" s="52">
        <f>IF(参照!C147="","",参照!C147)</f>
        <v>4.06E-4</v>
      </c>
      <c r="AX147" s="52" t="str">
        <f>IF(参照!D147="","",参照!D147)</f>
        <v>メニューA</v>
      </c>
      <c r="AY147" s="52">
        <f>IF(参照!E147="","",参照!E147)</f>
        <v>0</v>
      </c>
      <c r="AZ147" s="52" t="str">
        <f>IF(参照!F147="","",参照!F147)</f>
        <v>ＥＮＥＯＳ(株)</v>
      </c>
      <c r="BA147" s="52" t="str">
        <f>IF(参照!G147="","",参照!G147)</f>
        <v>ＥＮＥＯＳ(株)_メニューA</v>
      </c>
      <c r="BB147" s="52">
        <f t="shared" si="33"/>
        <v>0</v>
      </c>
      <c r="BD147" s="52" t="str">
        <f>IF(参照!L147="","",参照!L147)</f>
        <v>(株)エコスタイル</v>
      </c>
    </row>
    <row r="148" spans="47:56">
      <c r="AU148" s="52" t="str">
        <f>IF(参照!A148="","",参照!A148)</f>
        <v/>
      </c>
      <c r="AV148" s="52" t="str">
        <f>IF(参照!B148="","",参照!B148)</f>
        <v/>
      </c>
      <c r="AW148" s="52" t="str">
        <f>IF(参照!C148="","",参照!C148)</f>
        <v/>
      </c>
      <c r="AX148" s="52" t="str">
        <f>IF(参照!D148="","",参照!D148)</f>
        <v>メニューB</v>
      </c>
      <c r="AY148" s="52">
        <f>IF(参照!E148="","",参照!E148)</f>
        <v>0</v>
      </c>
      <c r="AZ148" s="52" t="str">
        <f>IF(参照!F148="","",参照!F148)</f>
        <v>ＥＮＥＯＳ(株)</v>
      </c>
      <c r="BA148" s="52" t="str">
        <f>IF(参照!G148="","",参照!G148)</f>
        <v>ＥＮＥＯＳ(株)_メニューB</v>
      </c>
      <c r="BB148" s="52">
        <f t="shared" si="33"/>
        <v>0</v>
      </c>
      <c r="BD148" s="52" t="str">
        <f>IF(参照!L148="","",参照!L148)</f>
        <v>(株)エコログ</v>
      </c>
    </row>
    <row r="149" spans="47:56">
      <c r="AU149" s="52" t="str">
        <f>IF(参照!A149="","",参照!A149)</f>
        <v/>
      </c>
      <c r="AV149" s="52" t="str">
        <f>IF(参照!B149="","",参照!B149)</f>
        <v/>
      </c>
      <c r="AW149" s="52" t="str">
        <f>IF(参照!C149="","",参照!C149)</f>
        <v/>
      </c>
      <c r="AX149" s="52" t="str">
        <f>IF(参照!D149="","",参照!D149)</f>
        <v>メニューC</v>
      </c>
      <c r="AY149" s="52">
        <f>IF(参照!E149="","",参照!E149)</f>
        <v>0</v>
      </c>
      <c r="AZ149" s="52" t="str">
        <f>IF(参照!F149="","",参照!F149)</f>
        <v>ＥＮＥＯＳ(株)</v>
      </c>
      <c r="BA149" s="52" t="str">
        <f>IF(参照!G149="","",参照!G149)</f>
        <v>ＥＮＥＯＳ(株)_メニューC</v>
      </c>
      <c r="BB149" s="52">
        <f t="shared" si="33"/>
        <v>0</v>
      </c>
      <c r="BD149" s="52" t="str">
        <f>IF(参照!L149="","",参照!L149)</f>
        <v>(株)エスエナジー</v>
      </c>
    </row>
    <row r="150" spans="47:56">
      <c r="AU150" s="52" t="str">
        <f>IF(参照!A150="","",参照!A150)</f>
        <v/>
      </c>
      <c r="AV150" s="52" t="str">
        <f>IF(参照!B150="","",参照!B150)</f>
        <v/>
      </c>
      <c r="AW150" s="52" t="str">
        <f>IF(参照!C150="","",参照!C150)</f>
        <v/>
      </c>
      <c r="AX150" s="52" t="str">
        <f>IF(参照!D150="","",参照!D150)</f>
        <v>メニューD(残差)</v>
      </c>
      <c r="AY150" s="52">
        <f>IF(参照!E150="","",参照!E150)</f>
        <v>4.5199999999999998E-4</v>
      </c>
      <c r="AZ150" s="52" t="str">
        <f>IF(参照!F150="","",参照!F150)</f>
        <v>ＥＮＥＯＳ(株)</v>
      </c>
      <c r="BA150" s="52" t="str">
        <f>IF(参照!G150="","",参照!G150)</f>
        <v>ＥＮＥＯＳ(株)_メニューD(残差)</v>
      </c>
      <c r="BB150" s="52">
        <f t="shared" si="33"/>
        <v>0.45199999999999996</v>
      </c>
      <c r="BD150" s="52" t="str">
        <f>IF(参照!L150="","",参照!L150)</f>
        <v>(株)エスケーエナジー</v>
      </c>
    </row>
    <row r="151" spans="47:56">
      <c r="AU151" s="52" t="str">
        <f>IF(参照!A151="","",参照!A151)</f>
        <v/>
      </c>
      <c r="AV151" s="52" t="str">
        <f>IF(参照!B151="","",参照!B151)</f>
        <v/>
      </c>
      <c r="AW151" s="52" t="str">
        <f>IF(参照!C151="","",参照!C151)</f>
        <v/>
      </c>
      <c r="AX151" s="52" t="str">
        <f>IF(参照!D151="","",参照!D151)</f>
        <v>(参考値)事業者全体</v>
      </c>
      <c r="AY151" s="52">
        <f>IF(参照!E151="","",参照!E151)</f>
        <v>4.7699999999999999E-4</v>
      </c>
      <c r="AZ151" s="52" t="str">
        <f>IF(参照!F151="","",参照!F151)</f>
        <v>ＥＮＥＯＳ(株)</v>
      </c>
      <c r="BA151" s="52" t="str">
        <f>IF(参照!G151="","",参照!G151)</f>
        <v>ＥＮＥＯＳ(株)_(参考値)事業者全体</v>
      </c>
      <c r="BB151" s="52">
        <f t="shared" si="33"/>
        <v>0.47699999999999998</v>
      </c>
      <c r="BD151" s="52" t="str">
        <f>IF(参照!L151="","",参照!L151)</f>
        <v>越後天然ガス(株)</v>
      </c>
    </row>
    <row r="152" spans="47:56">
      <c r="AU152" s="52" t="str">
        <f>IF(参照!A152="","",参照!A152)</f>
        <v>A0051</v>
      </c>
      <c r="AV152" s="52" t="str">
        <f>IF(参照!B152="","",参照!B152)</f>
        <v>真庭バイオエネルギー(株)</v>
      </c>
      <c r="AW152" s="52">
        <f>IF(参照!C152="","",参照!C152)</f>
        <v>5.0000000000000002E-5</v>
      </c>
      <c r="AX152" s="52" t="str">
        <f>IF(参照!D152="","",参照!D152)</f>
        <v/>
      </c>
      <c r="AY152" s="52">
        <f>IF(参照!E152="","",参照!E152)</f>
        <v>4.6200000000000001E-4</v>
      </c>
      <c r="AZ152" s="52" t="str">
        <f>IF(参照!F152="","",参照!F152)</f>
        <v>真庭バイオエネルギー(株)</v>
      </c>
      <c r="BA152" s="52" t="str">
        <f>IF(参照!G152="","",参照!G152)</f>
        <v>真庭バイオエネルギー(株)_</v>
      </c>
      <c r="BB152" s="52">
        <f t="shared" si="33"/>
        <v>0.46200000000000002</v>
      </c>
      <c r="BD152" s="52" t="str">
        <f>IF(参照!L152="","",参照!L152)</f>
        <v>エッセンシャルエナジー(株)</v>
      </c>
    </row>
    <row r="153" spans="47:56">
      <c r="AU153" s="52" t="str">
        <f>IF(参照!A153="","",参照!A153)</f>
        <v>A0052</v>
      </c>
      <c r="AV153" s="52" t="str">
        <f>IF(参照!B153="","",参照!B153)</f>
        <v>三井物産(株)</v>
      </c>
      <c r="AW153" s="52" t="str">
        <f>IF(参照!C153="","",参照!C153)</f>
        <v>0.000453※</v>
      </c>
      <c r="AX153" s="52" t="str">
        <f>IF(参照!D153="","",参照!D153)</f>
        <v>メニューA</v>
      </c>
      <c r="AY153" s="52">
        <f>IF(参照!E153="","",参照!E153)</f>
        <v>0</v>
      </c>
      <c r="AZ153" s="52" t="str">
        <f>IF(参照!F153="","",参照!F153)</f>
        <v>三井物産(株)</v>
      </c>
      <c r="BA153" s="52" t="str">
        <f>IF(参照!G153="","",参照!G153)</f>
        <v>三井物産(株)_メニューA</v>
      </c>
      <c r="BB153" s="52">
        <f t="shared" si="33"/>
        <v>0</v>
      </c>
      <c r="BD153" s="52" t="str">
        <f>IF(参照!L153="","",参照!L153)</f>
        <v>(株)エナネス</v>
      </c>
    </row>
    <row r="154" spans="47:56">
      <c r="AU154" s="52" t="str">
        <f>IF(参照!A154="","",参照!A154)</f>
        <v/>
      </c>
      <c r="AV154" s="52" t="str">
        <f>IF(参照!B154="","",参照!B154)</f>
        <v/>
      </c>
      <c r="AW154" s="52" t="str">
        <f>IF(参照!C154="","",参照!C154)</f>
        <v/>
      </c>
      <c r="AX154" s="52" t="str">
        <f>IF(参照!D154="","",参照!D154)</f>
        <v>メニューB</v>
      </c>
      <c r="AY154" s="52">
        <f>IF(参照!E154="","",参照!E154)</f>
        <v>2.7300000000000002E-4</v>
      </c>
      <c r="AZ154" s="52" t="str">
        <f>IF(参照!F154="","",参照!F154)</f>
        <v>三井物産(株)</v>
      </c>
      <c r="BA154" s="52" t="str">
        <f>IF(参照!G154="","",参照!G154)</f>
        <v>三井物産(株)_メニューB</v>
      </c>
      <c r="BB154" s="52">
        <f t="shared" si="33"/>
        <v>0.27300000000000002</v>
      </c>
      <c r="BD154" s="52" t="str">
        <f>IF(参照!L154="","",参照!L154)</f>
        <v>(株)エナリス・パワー・マーケティング</v>
      </c>
    </row>
    <row r="155" spans="47:56">
      <c r="AU155" s="52" t="str">
        <f>IF(参照!A155="","",参照!A155)</f>
        <v/>
      </c>
      <c r="AV155" s="52" t="str">
        <f>IF(参照!B155="","",参照!B155)</f>
        <v/>
      </c>
      <c r="AW155" s="52" t="str">
        <f>IF(参照!C155="","",参照!C155)</f>
        <v/>
      </c>
      <c r="AX155" s="52" t="str">
        <f>IF(参照!D155="","",参照!D155)</f>
        <v>メニューC(残差)</v>
      </c>
      <c r="AY155" s="52">
        <f>IF(参照!E155="","",参照!E155)</f>
        <v>6.7599999999999995E-4</v>
      </c>
      <c r="AZ155" s="52" t="str">
        <f>IF(参照!F155="","",参照!F155)</f>
        <v>三井物産(株)</v>
      </c>
      <c r="BA155" s="52" t="str">
        <f>IF(参照!G155="","",参照!G155)</f>
        <v>三井物産(株)_メニューC(残差)</v>
      </c>
      <c r="BB155" s="52">
        <f t="shared" si="33"/>
        <v>0.67599999999999993</v>
      </c>
      <c r="BD155" s="52" t="str">
        <f>IF(参照!L155="","",参照!L155)</f>
        <v>(株)エネアーク関西</v>
      </c>
    </row>
    <row r="156" spans="47:56">
      <c r="AU156" s="52" t="str">
        <f>IF(参照!A156="","",参照!A156)</f>
        <v/>
      </c>
      <c r="AV156" s="52" t="str">
        <f>IF(参照!B156="","",参照!B156)</f>
        <v/>
      </c>
      <c r="AW156" s="52" t="str">
        <f>IF(参照!C156="","",参照!C156)</f>
        <v/>
      </c>
      <c r="AX156" s="52" t="str">
        <f>IF(参照!D156="","",参照!D156)</f>
        <v>(参考値)事業者全体</v>
      </c>
      <c r="AY156" s="52">
        <f>IF(参照!E156="","",参照!E156)</f>
        <v>9.0200000000000002E-4</v>
      </c>
      <c r="AZ156" s="52" t="str">
        <f>IF(参照!F156="","",参照!F156)</f>
        <v>三井物産(株)</v>
      </c>
      <c r="BA156" s="52" t="str">
        <f>IF(参照!G156="","",参照!G156)</f>
        <v>三井物産(株)_(参考値)事業者全体</v>
      </c>
      <c r="BB156" s="52">
        <f t="shared" si="33"/>
        <v>0.90200000000000002</v>
      </c>
      <c r="BD156" s="52" t="str">
        <f>IF(参照!L156="","",参照!L156)</f>
        <v>(株)エネアーク関東</v>
      </c>
    </row>
    <row r="157" spans="47:56">
      <c r="AU157" s="52" t="str">
        <f>IF(参照!A157="","",参照!A157)</f>
        <v>A0053</v>
      </c>
      <c r="AV157" s="52" t="str">
        <f>IF(参照!B157="","",参照!B157)</f>
        <v>オリックス(株)</v>
      </c>
      <c r="AW157" s="52">
        <f>IF(参照!C157="","",参照!C157)</f>
        <v>5.22E-4</v>
      </c>
      <c r="AX157" s="52" t="str">
        <f>IF(参照!D157="","",参照!D157)</f>
        <v>メニューA</v>
      </c>
      <c r="AY157" s="52">
        <f>IF(参照!E157="","",参照!E157)</f>
        <v>3.9899999999999999E-4</v>
      </c>
      <c r="AZ157" s="52" t="str">
        <f>IF(参照!F157="","",参照!F157)</f>
        <v>オリックス(株)</v>
      </c>
      <c r="BA157" s="52" t="str">
        <f>IF(参照!G157="","",参照!G157)</f>
        <v>オリックス(株)_メニューA</v>
      </c>
      <c r="BB157" s="52">
        <f t="shared" si="33"/>
        <v>0.39900000000000002</v>
      </c>
      <c r="BD157" s="52" t="str">
        <f>IF(参照!L157="","",参照!L157)</f>
        <v>(株)エネウィル(旧：ＪＡＧ国際エナジー(株))</v>
      </c>
    </row>
    <row r="158" spans="47:56">
      <c r="AU158" s="52" t="str">
        <f>IF(参照!A158="","",参照!A158)</f>
        <v/>
      </c>
      <c r="AV158" s="52" t="str">
        <f>IF(参照!B158="","",参照!B158)</f>
        <v/>
      </c>
      <c r="AW158" s="52" t="str">
        <f>IF(参照!C158="","",参照!C158)</f>
        <v/>
      </c>
      <c r="AX158" s="52" t="str">
        <f>IF(参照!D158="","",参照!D158)</f>
        <v>メニューB</v>
      </c>
      <c r="AY158" s="52">
        <f>IF(参照!E158="","",参照!E158)</f>
        <v>2.99E-4</v>
      </c>
      <c r="AZ158" s="52" t="str">
        <f>IF(参照!F158="","",参照!F158)</f>
        <v>オリックス(株)</v>
      </c>
      <c r="BA158" s="52" t="str">
        <f>IF(参照!G158="","",参照!G158)</f>
        <v>オリックス(株)_メニューB</v>
      </c>
      <c r="BB158" s="52">
        <f t="shared" si="33"/>
        <v>0.29899999999999999</v>
      </c>
      <c r="BD158" s="52" t="str">
        <f>IF(参照!L158="","",参照!L158)</f>
        <v>(株)エネクスライフサービス</v>
      </c>
    </row>
    <row r="159" spans="47:56">
      <c r="AU159" s="52" t="str">
        <f>IF(参照!A159="","",参照!A159)</f>
        <v/>
      </c>
      <c r="AV159" s="52" t="str">
        <f>IF(参照!B159="","",参照!B159)</f>
        <v/>
      </c>
      <c r="AW159" s="52" t="str">
        <f>IF(参照!C159="","",参照!C159)</f>
        <v/>
      </c>
      <c r="AX159" s="52" t="str">
        <f>IF(参照!D159="","",参照!D159)</f>
        <v>メニューC</v>
      </c>
      <c r="AY159" s="52">
        <f>IF(参照!E159="","",参照!E159)</f>
        <v>1.9900000000000001E-4</v>
      </c>
      <c r="AZ159" s="52" t="str">
        <f>IF(参照!F159="","",参照!F159)</f>
        <v>オリックス(株)</v>
      </c>
      <c r="BA159" s="52" t="str">
        <f>IF(参照!G159="","",参照!G159)</f>
        <v>オリックス(株)_メニューC</v>
      </c>
      <c r="BB159" s="52">
        <f t="shared" si="33"/>
        <v>0.19900000000000001</v>
      </c>
      <c r="BD159" s="52" t="str">
        <f>IF(参照!L159="","",参照!L159)</f>
        <v>(株)エネクル(旧：堀川産業(株))</v>
      </c>
    </row>
    <row r="160" spans="47:56">
      <c r="AU160" s="52" t="str">
        <f>IF(参照!A160="","",参照!A160)</f>
        <v/>
      </c>
      <c r="AV160" s="52" t="str">
        <f>IF(参照!B160="","",参照!B160)</f>
        <v/>
      </c>
      <c r="AW160" s="52" t="str">
        <f>IF(参照!C160="","",参照!C160)</f>
        <v/>
      </c>
      <c r="AX160" s="52" t="str">
        <f>IF(参照!D160="","",参照!D160)</f>
        <v>メニューD</v>
      </c>
      <c r="AY160" s="52">
        <f>IF(参照!E160="","",参照!E160)</f>
        <v>0</v>
      </c>
      <c r="AZ160" s="52" t="str">
        <f>IF(参照!F160="","",参照!F160)</f>
        <v>オリックス(株)</v>
      </c>
      <c r="BA160" s="52" t="str">
        <f>IF(参照!G160="","",参照!G160)</f>
        <v>オリックス(株)_メニューD</v>
      </c>
      <c r="BB160" s="52">
        <f t="shared" si="33"/>
        <v>0</v>
      </c>
      <c r="BD160" s="52" t="str">
        <f>IF(参照!L160="","",参照!L160)</f>
        <v>エネサーブ(株)</v>
      </c>
    </row>
    <row r="161" spans="47:56">
      <c r="AU161" s="52" t="str">
        <f>IF(参照!A161="","",参照!A161)</f>
        <v/>
      </c>
      <c r="AV161" s="52" t="str">
        <f>IF(参照!B161="","",参照!B161)</f>
        <v/>
      </c>
      <c r="AW161" s="52" t="str">
        <f>IF(参照!C161="","",参照!C161)</f>
        <v/>
      </c>
      <c r="AX161" s="52" t="str">
        <f>IF(参照!D161="","",参照!D161)</f>
        <v>メニューE</v>
      </c>
      <c r="AY161" s="52">
        <f>IF(参照!E161="","",参照!E161)</f>
        <v>4.4999999999999999E-4</v>
      </c>
      <c r="AZ161" s="52" t="str">
        <f>IF(参照!F161="","",参照!F161)</f>
        <v>オリックス(株)</v>
      </c>
      <c r="BA161" s="52" t="str">
        <f>IF(参照!G161="","",参照!G161)</f>
        <v>オリックス(株)_メニューE</v>
      </c>
      <c r="BB161" s="52">
        <f t="shared" si="33"/>
        <v>0.45</v>
      </c>
      <c r="BD161" s="52" t="str">
        <f>IF(参照!L161="","",参照!L161)</f>
        <v>(株)エネサンス関東</v>
      </c>
    </row>
    <row r="162" spans="47:56">
      <c r="AU162" s="52" t="str">
        <f>IF(参照!A162="","",参照!A162)</f>
        <v/>
      </c>
      <c r="AV162" s="52" t="str">
        <f>IF(参照!B162="","",参照!B162)</f>
        <v/>
      </c>
      <c r="AW162" s="52" t="str">
        <f>IF(参照!C162="","",参照!C162)</f>
        <v/>
      </c>
      <c r="AX162" s="52" t="str">
        <f>IF(参照!D162="","",参照!D162)</f>
        <v>メニューF</v>
      </c>
      <c r="AY162" s="52">
        <f>IF(参照!E162="","",参照!E162)</f>
        <v>3.1500000000000001E-4</v>
      </c>
      <c r="AZ162" s="52" t="str">
        <f>IF(参照!F162="","",参照!F162)</f>
        <v>オリックス(株)</v>
      </c>
      <c r="BA162" s="52" t="str">
        <f>IF(参照!G162="","",参照!G162)</f>
        <v>オリックス(株)_メニューF</v>
      </c>
      <c r="BB162" s="52">
        <f t="shared" si="33"/>
        <v>0.315</v>
      </c>
      <c r="BD162" s="52" t="str">
        <f>IF(参照!L162="","",参照!L162)</f>
        <v>エネックス(株)</v>
      </c>
    </row>
    <row r="163" spans="47:56">
      <c r="AU163" s="52" t="str">
        <f>IF(参照!A163="","",参照!A163)</f>
        <v/>
      </c>
      <c r="AV163" s="52" t="str">
        <f>IF(参照!B163="","",参照!B163)</f>
        <v/>
      </c>
      <c r="AW163" s="52" t="str">
        <f>IF(参照!C163="","",参照!C163)</f>
        <v/>
      </c>
      <c r="AX163" s="52" t="str">
        <f>IF(参照!D163="","",参照!D163)</f>
        <v>メニューG</v>
      </c>
      <c r="AY163" s="52">
        <f>IF(参照!E163="","",参照!E163)</f>
        <v>2.3499999999999999E-4</v>
      </c>
      <c r="AZ163" s="52" t="str">
        <f>IF(参照!F163="","",参照!F163)</f>
        <v>オリックス(株)</v>
      </c>
      <c r="BA163" s="52" t="str">
        <f>IF(参照!G163="","",参照!G163)</f>
        <v>オリックス(株)_メニューG</v>
      </c>
      <c r="BB163" s="52">
        <f t="shared" si="33"/>
        <v>0.23499999999999999</v>
      </c>
      <c r="BD163" s="52" t="str">
        <f>IF(参照!L163="","",参照!L163)</f>
        <v>(株)エネット</v>
      </c>
    </row>
    <row r="164" spans="47:56">
      <c r="AU164" s="52" t="str">
        <f>IF(参照!A164="","",参照!A164)</f>
        <v/>
      </c>
      <c r="AV164" s="52" t="str">
        <f>IF(参照!B164="","",参照!B164)</f>
        <v/>
      </c>
      <c r="AW164" s="52" t="str">
        <f>IF(参照!C164="","",参照!C164)</f>
        <v/>
      </c>
      <c r="AX164" s="52" t="str">
        <f>IF(参照!D164="","",参照!D164)</f>
        <v>メニューH(残差)</v>
      </c>
      <c r="AY164" s="52">
        <f>IF(参照!E164="","",参照!E164)</f>
        <v>7.3399999999999995E-4</v>
      </c>
      <c r="AZ164" s="52" t="str">
        <f>IF(参照!F164="","",参照!F164)</f>
        <v>オリックス(株)</v>
      </c>
      <c r="BA164" s="52" t="str">
        <f>IF(参照!G164="","",参照!G164)</f>
        <v>オリックス(株)_メニューH(残差)</v>
      </c>
      <c r="BB164" s="52">
        <f t="shared" si="33"/>
        <v>0.73399999999999999</v>
      </c>
      <c r="BD164" s="52" t="str">
        <f>IF(参照!L164="","",参照!L164)</f>
        <v>エネトレード(株)</v>
      </c>
    </row>
    <row r="165" spans="47:56">
      <c r="AU165" s="52" t="str">
        <f>IF(参照!A165="","",参照!A165)</f>
        <v/>
      </c>
      <c r="AV165" s="52" t="str">
        <f>IF(参照!B165="","",参照!B165)</f>
        <v/>
      </c>
      <c r="AW165" s="52" t="str">
        <f>IF(参照!C165="","",参照!C165)</f>
        <v/>
      </c>
      <c r="AX165" s="52" t="str">
        <f>IF(参照!D165="","",参照!D165)</f>
        <v>(参考値)事業者全体</v>
      </c>
      <c r="AY165" s="52">
        <f>IF(参照!E165="","",参照!E165)</f>
        <v>5.2700000000000002E-4</v>
      </c>
      <c r="AZ165" s="52" t="str">
        <f>IF(参照!F165="","",参照!F165)</f>
        <v>オリックス(株)</v>
      </c>
      <c r="BA165" s="52" t="str">
        <f>IF(参照!G165="","",参照!G165)</f>
        <v>オリックス(株)_(参考値)事業者全体</v>
      </c>
      <c r="BB165" s="52">
        <f t="shared" si="33"/>
        <v>0.52700000000000002</v>
      </c>
      <c r="BD165" s="52" t="str">
        <f>IF(参照!L165="","",参照!L165)</f>
        <v>(株)エネ・ビジョン</v>
      </c>
    </row>
    <row r="166" spans="47:56">
      <c r="AU166" s="52" t="str">
        <f>IF(参照!A166="","",参照!A166)</f>
        <v>A0054</v>
      </c>
      <c r="AV166" s="52" t="str">
        <f>IF(参照!B166="","",参照!B166)</f>
        <v>(株)エネサンス関東</v>
      </c>
      <c r="AW166" s="52">
        <f>IF(参照!C166="","",参照!C166)</f>
        <v>5.1900000000000004E-4</v>
      </c>
      <c r="AX166" s="52" t="str">
        <f>IF(参照!D166="","",参照!D166)</f>
        <v/>
      </c>
      <c r="AY166" s="52">
        <f>IF(参照!E166="","",参照!E166)</f>
        <v>4.6299999999999998E-4</v>
      </c>
      <c r="AZ166" s="52" t="str">
        <f>IF(参照!F166="","",参照!F166)</f>
        <v>(株)エネサンス関東</v>
      </c>
      <c r="BA166" s="52" t="str">
        <f>IF(参照!G166="","",参照!G166)</f>
        <v>(株)エネサンス関東_</v>
      </c>
      <c r="BB166" s="52">
        <f t="shared" si="33"/>
        <v>0.46299999999999997</v>
      </c>
      <c r="BD166" s="52" t="str">
        <f>IF(参照!L166="","",参照!L166)</f>
        <v>(株)エネファント</v>
      </c>
    </row>
    <row r="167" spans="47:56">
      <c r="AU167" s="52" t="str">
        <f>IF(参照!A167="","",参照!A167)</f>
        <v>A0055</v>
      </c>
      <c r="AV167" s="52" t="str">
        <f>IF(参照!B167="","",参照!B167)</f>
        <v>(株)ＵＰＤＡＴＥＲ</v>
      </c>
      <c r="AW167" s="52">
        <f>IF(参照!C167="","",参照!C167)</f>
        <v>1.0399999999999999E-4</v>
      </c>
      <c r="AX167" s="52" t="str">
        <f>IF(参照!D167="","",参照!D167)</f>
        <v>メニューA</v>
      </c>
      <c r="AY167" s="52">
        <f>IF(参照!E167="","",参照!E167)</f>
        <v>0</v>
      </c>
      <c r="AZ167" s="52" t="str">
        <f>IF(参照!F167="","",参照!F167)</f>
        <v>(株)ＵＰＤＡＴＥＲ</v>
      </c>
      <c r="BA167" s="52" t="str">
        <f>IF(参照!G167="","",参照!G167)</f>
        <v>(株)ＵＰＤＡＴＥＲ_メニューA</v>
      </c>
      <c r="BB167" s="52">
        <f t="shared" si="33"/>
        <v>0</v>
      </c>
      <c r="BD167" s="52" t="str">
        <f>IF(参照!L167="","",参照!L167)</f>
        <v>エネラボ(株)</v>
      </c>
    </row>
    <row r="168" spans="47:56">
      <c r="AU168" s="52" t="str">
        <f>IF(参照!A168="","",参照!A168)</f>
        <v/>
      </c>
      <c r="AV168" s="52" t="str">
        <f>IF(参照!B168="","",参照!B168)</f>
        <v/>
      </c>
      <c r="AW168" s="52" t="str">
        <f>IF(参照!C168="","",参照!C168)</f>
        <v/>
      </c>
      <c r="AX168" s="52" t="str">
        <f>IF(参照!D168="","",参照!D168)</f>
        <v>メニューB</v>
      </c>
      <c r="AY168" s="52">
        <f>IF(参照!E168="","",参照!E168)</f>
        <v>1.9900000000000001E-4</v>
      </c>
      <c r="AZ168" s="52" t="str">
        <f>IF(参照!F168="","",参照!F168)</f>
        <v>(株)ＵＰＤＡＴＥＲ</v>
      </c>
      <c r="BA168" s="52" t="str">
        <f>IF(参照!G168="","",参照!G168)</f>
        <v>(株)ＵＰＤＡＴＥＲ_メニューB</v>
      </c>
      <c r="BB168" s="52">
        <f t="shared" si="33"/>
        <v>0.19900000000000001</v>
      </c>
      <c r="BD168" s="52" t="str">
        <f>IF(参照!L168="","",参照!L168)</f>
        <v>(株)エネルギア・ソリューション・アンド・サービス</v>
      </c>
    </row>
    <row r="169" spans="47:56">
      <c r="AU169" s="52" t="str">
        <f>IF(参照!A169="","",参照!A169)</f>
        <v/>
      </c>
      <c r="AV169" s="52" t="str">
        <f>IF(参照!B169="","",参照!B169)</f>
        <v/>
      </c>
      <c r="AW169" s="52" t="str">
        <f>IF(参照!C169="","",参照!C169)</f>
        <v/>
      </c>
      <c r="AX169" s="52" t="str">
        <f>IF(参照!D169="","",参照!D169)</f>
        <v>メニューC(残差)</v>
      </c>
      <c r="AY169" s="52">
        <f>IF(参照!E169="","",参照!E169)</f>
        <v>3.6499999999999998E-4</v>
      </c>
      <c r="AZ169" s="52" t="str">
        <f>IF(参照!F169="","",参照!F169)</f>
        <v>(株)ＵＰＤＡＴＥＲ</v>
      </c>
      <c r="BA169" s="52" t="str">
        <f>IF(参照!G169="","",参照!G169)</f>
        <v>(株)ＵＰＤＡＴＥＲ_メニューC(残差)</v>
      </c>
      <c r="BB169" s="52">
        <f t="shared" si="33"/>
        <v>0.36499999999999999</v>
      </c>
      <c r="BD169" s="52" t="str">
        <f>IF(参照!L169="","",参照!L169)</f>
        <v>エネルギーパワー(株)</v>
      </c>
    </row>
    <row r="170" spans="47:56">
      <c r="AU170" s="52" t="str">
        <f>IF(参照!A170="","",参照!A170)</f>
        <v/>
      </c>
      <c r="AV170" s="52" t="str">
        <f>IF(参照!B170="","",参照!B170)</f>
        <v/>
      </c>
      <c r="AW170" s="52" t="str">
        <f>IF(参照!C170="","",参照!C170)</f>
        <v/>
      </c>
      <c r="AX170" s="52" t="str">
        <f>IF(参照!D170="","",参照!D170)</f>
        <v>(参考値)事業者全体</v>
      </c>
      <c r="AY170" s="52">
        <f>IF(参照!E170="","",参照!E170)</f>
        <v>2.8200000000000002E-4</v>
      </c>
      <c r="AZ170" s="52" t="str">
        <f>IF(参照!F170="","",参照!F170)</f>
        <v>(株)ＵＰＤＡＴＥＲ</v>
      </c>
      <c r="BA170" s="52" t="str">
        <f>IF(参照!G170="","",参照!G170)</f>
        <v>(株)ＵＰＤＡＴＥＲ_(参考値)事業者全体</v>
      </c>
      <c r="BB170" s="52">
        <f t="shared" si="33"/>
        <v>0.28200000000000003</v>
      </c>
      <c r="BD170" s="52" t="str">
        <f>IF(参照!L170="","",参照!L170)</f>
        <v>(株)エネワンでんき(旧：(株)サイサン)</v>
      </c>
    </row>
    <row r="171" spans="47:56">
      <c r="AU171" s="52" t="str">
        <f>IF(参照!A171="","",参照!A171)</f>
        <v>A0056</v>
      </c>
      <c r="AV171" s="52" t="str">
        <f>IF(参照!B171="","",参照!B171)</f>
        <v>シン・エナジー(株)</v>
      </c>
      <c r="AW171" s="52">
        <f>IF(参照!C171="","",参照!C171)</f>
        <v>4.73E-4</v>
      </c>
      <c r="AX171" s="52" t="str">
        <f>IF(参照!D171="","",参照!D171)</f>
        <v>メニューA</v>
      </c>
      <c r="AY171" s="52">
        <f>IF(参照!E171="","",参照!E171)</f>
        <v>0</v>
      </c>
      <c r="AZ171" s="52" t="str">
        <f>IF(参照!F171="","",参照!F171)</f>
        <v>シン・エナジー(株)</v>
      </c>
      <c r="BA171" s="52" t="str">
        <f>IF(参照!G171="","",参照!G171)</f>
        <v>シン・エナジー(株)_メニューA</v>
      </c>
      <c r="BB171" s="52">
        <f t="shared" si="33"/>
        <v>0</v>
      </c>
      <c r="BD171" s="52" t="str">
        <f>IF(参照!L171="","",参照!L171)</f>
        <v>エバーグリーン・マーケティング(株)</v>
      </c>
    </row>
    <row r="172" spans="47:56">
      <c r="AU172" s="52" t="str">
        <f>IF(参照!A172="","",参照!A172)</f>
        <v/>
      </c>
      <c r="AV172" s="52" t="str">
        <f>IF(参照!B172="","",参照!B172)</f>
        <v/>
      </c>
      <c r="AW172" s="52" t="str">
        <f>IF(参照!C172="","",参照!C172)</f>
        <v/>
      </c>
      <c r="AX172" s="52" t="str">
        <f>IF(参照!D172="","",参照!D172)</f>
        <v>メニューB</v>
      </c>
      <c r="AY172" s="52">
        <f>IF(参照!E172="","",参照!E172)</f>
        <v>1.25E-4</v>
      </c>
      <c r="AZ172" s="52" t="str">
        <f>IF(参照!F172="","",参照!F172)</f>
        <v>シン・エナジー(株)</v>
      </c>
      <c r="BA172" s="52" t="str">
        <f>IF(参照!G172="","",参照!G172)</f>
        <v>シン・エナジー(株)_メニューB</v>
      </c>
      <c r="BB172" s="52">
        <f t="shared" si="33"/>
        <v>0.125</v>
      </c>
      <c r="BD172" s="52" t="str">
        <f>IF(参照!L172="","",参照!L172)</f>
        <v>エバーグリーン・リテイリング(株)</v>
      </c>
    </row>
    <row r="173" spans="47:56">
      <c r="AU173" s="52" t="str">
        <f>IF(参照!A173="","",参照!A173)</f>
        <v/>
      </c>
      <c r="AV173" s="52" t="str">
        <f>IF(参照!B173="","",参照!B173)</f>
        <v/>
      </c>
      <c r="AW173" s="52" t="str">
        <f>IF(参照!C173="","",参照!C173)</f>
        <v/>
      </c>
      <c r="AX173" s="52" t="str">
        <f>IF(参照!D173="","",参照!D173)</f>
        <v>メニューC</v>
      </c>
      <c r="AY173" s="52">
        <f>IF(参照!E173="","",参照!E173)</f>
        <v>2.23E-4</v>
      </c>
      <c r="AZ173" s="52" t="str">
        <f>IF(参照!F173="","",参照!F173)</f>
        <v>シン・エナジー(株)</v>
      </c>
      <c r="BA173" s="52" t="str">
        <f>IF(参照!G173="","",参照!G173)</f>
        <v>シン・エナジー(株)_メニューC</v>
      </c>
      <c r="BB173" s="52">
        <f t="shared" si="33"/>
        <v>0.223</v>
      </c>
      <c r="BD173" s="52" t="str">
        <f>IF(参照!L173="","",参照!L173)</f>
        <v>荏原環境プラント(株)</v>
      </c>
    </row>
    <row r="174" spans="47:56">
      <c r="AU174" s="52" t="str">
        <f>IF(参照!A174="","",参照!A174)</f>
        <v/>
      </c>
      <c r="AV174" s="52" t="str">
        <f>IF(参照!B174="","",参照!B174)</f>
        <v/>
      </c>
      <c r="AW174" s="52" t="str">
        <f>IF(参照!C174="","",参照!C174)</f>
        <v/>
      </c>
      <c r="AX174" s="52" t="str">
        <f>IF(参照!D174="","",参照!D174)</f>
        <v>メニューD(残差)</v>
      </c>
      <c r="AY174" s="52">
        <f>IF(参照!E174="","",参照!E174)</f>
        <v>4.35E-4</v>
      </c>
      <c r="AZ174" s="52" t="str">
        <f>IF(参照!F174="","",参照!F174)</f>
        <v>シン・エナジー(株)</v>
      </c>
      <c r="BA174" s="52" t="str">
        <f>IF(参照!G174="","",参照!G174)</f>
        <v>シン・エナジー(株)_メニューD(残差)</v>
      </c>
      <c r="BB174" s="52">
        <f t="shared" si="33"/>
        <v>0.435</v>
      </c>
      <c r="BD174" s="52" t="str">
        <f>IF(参照!L174="","",参照!L174)</f>
        <v>エフィシエント(株)</v>
      </c>
    </row>
    <row r="175" spans="47:56">
      <c r="AU175" s="52" t="str">
        <f>IF(参照!A175="","",参照!A175)</f>
        <v/>
      </c>
      <c r="AV175" s="52" t="str">
        <f>IF(参照!B175="","",参照!B175)</f>
        <v/>
      </c>
      <c r="AW175" s="52" t="str">
        <f>IF(参照!C175="","",参照!C175)</f>
        <v/>
      </c>
      <c r="AX175" s="52" t="str">
        <f>IF(参照!D175="","",参照!D175)</f>
        <v>(参考値)事業者全体</v>
      </c>
      <c r="AY175" s="52">
        <f>IF(参照!E175="","",参照!E175)</f>
        <v>4.7299999999999995E-4</v>
      </c>
      <c r="AZ175" s="52" t="str">
        <f>IF(参照!F175="","",参照!F175)</f>
        <v>シン・エナジー(株)</v>
      </c>
      <c r="BA175" s="52" t="str">
        <f>IF(参照!G175="","",参照!G175)</f>
        <v>シン・エナジー(株)_(参考値)事業者全体</v>
      </c>
      <c r="BB175" s="52">
        <f t="shared" si="33"/>
        <v>0.47299999999999998</v>
      </c>
      <c r="BD175" s="52" t="str">
        <f>IF(参照!L175="","",参照!L175)</f>
        <v>(株)エフエネ</v>
      </c>
    </row>
    <row r="176" spans="47:56">
      <c r="AU176" s="52" t="str">
        <f>IF(参照!A176="","",参照!A176)</f>
        <v>A0057</v>
      </c>
      <c r="AV176" s="52" t="str">
        <f>IF(参照!B176="","",参照!B176)</f>
        <v>(株)サニックス</v>
      </c>
      <c r="AW176" s="52">
        <f>IF(参照!C176="","",参照!C176)</f>
        <v>5.6200000000000011E-4</v>
      </c>
      <c r="AX176" s="52" t="str">
        <f>IF(参照!D176="","",参照!D176)</f>
        <v>メニューA</v>
      </c>
      <c r="AY176" s="52">
        <f>IF(参照!E176="","",参照!E176)</f>
        <v>0</v>
      </c>
      <c r="AZ176" s="52" t="str">
        <f>IF(参照!F176="","",参照!F176)</f>
        <v>(株)サニックス</v>
      </c>
      <c r="BA176" s="52" t="str">
        <f>IF(参照!G176="","",参照!G176)</f>
        <v>(株)サニックス_メニューA</v>
      </c>
      <c r="BB176" s="52">
        <f t="shared" si="33"/>
        <v>0</v>
      </c>
      <c r="BD176" s="52" t="str">
        <f>IF(参照!L176="","",参照!L176)</f>
        <v>(株)エフオン</v>
      </c>
    </row>
    <row r="177" spans="47:56">
      <c r="AU177" s="52" t="str">
        <f>IF(参照!A177="","",参照!A177)</f>
        <v/>
      </c>
      <c r="AV177" s="52" t="str">
        <f>IF(参照!B177="","",参照!B177)</f>
        <v/>
      </c>
      <c r="AW177" s="52" t="str">
        <f>IF(参照!C177="","",参照!C177)</f>
        <v/>
      </c>
      <c r="AX177" s="52" t="str">
        <f>IF(参照!D177="","",参照!D177)</f>
        <v>メニューB</v>
      </c>
      <c r="AY177" s="52">
        <f>IF(参照!E177="","",参照!E177)</f>
        <v>0</v>
      </c>
      <c r="AZ177" s="52" t="str">
        <f>IF(参照!F177="","",参照!F177)</f>
        <v>(株)サニックス</v>
      </c>
      <c r="BA177" s="52" t="str">
        <f>IF(参照!G177="","",参照!G177)</f>
        <v>(株)サニックス_メニューB</v>
      </c>
      <c r="BB177" s="52">
        <f t="shared" si="33"/>
        <v>0</v>
      </c>
      <c r="BD177" s="52" t="str">
        <f>IF(参照!L177="","",参照!L177)</f>
        <v>エフビットコミュニケーションズ(株)　</v>
      </c>
    </row>
    <row r="178" spans="47:56">
      <c r="AU178" s="52" t="str">
        <f>IF(参照!A178="","",参照!A178)</f>
        <v/>
      </c>
      <c r="AV178" s="52" t="str">
        <f>IF(参照!B178="","",参照!B178)</f>
        <v/>
      </c>
      <c r="AW178" s="52" t="str">
        <f>IF(参照!C178="","",参照!C178)</f>
        <v/>
      </c>
      <c r="AX178" s="52" t="str">
        <f>IF(参照!D178="","",参照!D178)</f>
        <v>メニューC</v>
      </c>
      <c r="AY178" s="52">
        <f>IF(参照!E178="","",参照!E178)</f>
        <v>2.8000000000000003E-4</v>
      </c>
      <c r="AZ178" s="52" t="str">
        <f>IF(参照!F178="","",参照!F178)</f>
        <v>(株)サニックス</v>
      </c>
      <c r="BA178" s="52" t="str">
        <f>IF(参照!G178="","",参照!G178)</f>
        <v>(株)サニックス_メニューC</v>
      </c>
      <c r="BB178" s="52">
        <f t="shared" si="33"/>
        <v>0.28000000000000003</v>
      </c>
      <c r="BD178" s="52" t="str">
        <f>IF(参照!L178="","",参照!L178)</f>
        <v>(株)エルピオ</v>
      </c>
    </row>
    <row r="179" spans="47:56">
      <c r="AU179" s="52" t="str">
        <f>IF(参照!A179="","",参照!A179)</f>
        <v/>
      </c>
      <c r="AV179" s="52" t="str">
        <f>IF(参照!B179="","",参照!B179)</f>
        <v/>
      </c>
      <c r="AW179" s="52" t="str">
        <f>IF(参照!C179="","",参照!C179)</f>
        <v/>
      </c>
      <c r="AX179" s="52" t="str">
        <f>IF(参照!D179="","",参照!D179)</f>
        <v>メニューD(残差)</v>
      </c>
      <c r="AY179" s="52">
        <f>IF(参照!E179="","",参照!E179)</f>
        <v>6.4700000000000001E-4</v>
      </c>
      <c r="AZ179" s="52" t="str">
        <f>IF(参照!F179="","",参照!F179)</f>
        <v>(株)サニックス</v>
      </c>
      <c r="BA179" s="52" t="str">
        <f>IF(参照!G179="","",参照!G179)</f>
        <v>(株)サニックス_メニューD(残差)</v>
      </c>
      <c r="BB179" s="52">
        <f t="shared" si="33"/>
        <v>0.64700000000000002</v>
      </c>
      <c r="BD179" s="52" t="str">
        <f>IF(参照!L179="","",参照!L179)</f>
        <v>エルメック(株)</v>
      </c>
    </row>
    <row r="180" spans="47:56">
      <c r="AU180" s="52" t="str">
        <f>IF(参照!A180="","",参照!A180)</f>
        <v/>
      </c>
      <c r="AV180" s="52" t="str">
        <f>IF(参照!B180="","",参照!B180)</f>
        <v/>
      </c>
      <c r="AW180" s="52" t="str">
        <f>IF(参照!C180="","",参照!C180)</f>
        <v/>
      </c>
      <c r="AX180" s="52" t="str">
        <f>IF(参照!D180="","",参照!D180)</f>
        <v>(参考値)事業者全体</v>
      </c>
      <c r="AY180" s="52">
        <f>IF(参照!E180="","",参照!E180)</f>
        <v>4.86E-4</v>
      </c>
      <c r="AZ180" s="52" t="str">
        <f>IF(参照!F180="","",参照!F180)</f>
        <v>(株)サニックス</v>
      </c>
      <c r="BA180" s="52" t="str">
        <f>IF(参照!G180="","",参照!G180)</f>
        <v>(株)サニックス_(参考値)事業者全体</v>
      </c>
      <c r="BB180" s="52">
        <f t="shared" si="33"/>
        <v>0.48599999999999999</v>
      </c>
      <c r="BD180" s="52" t="str">
        <f>IF(参照!L180="","",参照!L180)</f>
        <v>(株)縁人</v>
      </c>
    </row>
    <row r="181" spans="47:56">
      <c r="AU181" s="52" t="str">
        <f>IF(参照!A181="","",参照!A181)</f>
        <v>A0058</v>
      </c>
      <c r="AV181" s="52" t="str">
        <f>IF(参照!B181="","",参照!B181)</f>
        <v>(株)コンシェルジュ</v>
      </c>
      <c r="AW181" s="52">
        <f>IF(参照!C181="","",参照!C181)</f>
        <v>2.2800000000000001E-4</v>
      </c>
      <c r="AX181" s="52" t="str">
        <f>IF(参照!D181="","",参照!D181)</f>
        <v>メニューA</v>
      </c>
      <c r="AY181" s="52">
        <f>IF(参照!E181="","",参照!E181)</f>
        <v>0</v>
      </c>
      <c r="AZ181" s="52" t="str">
        <f>IF(参照!F181="","",参照!F181)</f>
        <v>(株)コンシェルジュ</v>
      </c>
      <c r="BA181" s="52" t="str">
        <f>IF(参照!G181="","",参照!G181)</f>
        <v>(株)コンシェルジュ_メニューA</v>
      </c>
      <c r="BB181" s="52">
        <f t="shared" si="33"/>
        <v>0</v>
      </c>
      <c r="BD181" s="52" t="str">
        <f>IF(参照!L181="","",参照!L181)</f>
        <v>おいでんエネルギー(株)</v>
      </c>
    </row>
    <row r="182" spans="47:56">
      <c r="AU182" s="52" t="str">
        <f>IF(参照!A182="","",参照!A182)</f>
        <v/>
      </c>
      <c r="AV182" s="52" t="str">
        <f>IF(参照!B182="","",参照!B182)</f>
        <v/>
      </c>
      <c r="AW182" s="52" t="str">
        <f>IF(参照!C182="","",参照!C182)</f>
        <v/>
      </c>
      <c r="AX182" s="52" t="str">
        <f>IF(参照!D182="","",参照!D182)</f>
        <v>メニューB(残差)</v>
      </c>
      <c r="AY182" s="52">
        <f>IF(参照!E182="","",参照!E182)</f>
        <v>4.8699999999999997E-4</v>
      </c>
      <c r="AZ182" s="52" t="str">
        <f>IF(参照!F182="","",参照!F182)</f>
        <v>(株)コンシェルジュ</v>
      </c>
      <c r="BA182" s="52" t="str">
        <f>IF(参照!G182="","",参照!G182)</f>
        <v>(株)コンシェルジュ_メニューB(残差)</v>
      </c>
      <c r="BB182" s="52">
        <f t="shared" si="33"/>
        <v>0.48699999999999999</v>
      </c>
      <c r="BD182" s="52" t="str">
        <f>IF(参照!L182="","",参照!L182)</f>
        <v>王子・伊藤忠エネクス電力販売(株)</v>
      </c>
    </row>
    <row r="183" spans="47:56">
      <c r="AU183" s="52" t="str">
        <f>IF(参照!A183="","",参照!A183)</f>
        <v/>
      </c>
      <c r="AV183" s="52" t="str">
        <f>IF(参照!B183="","",参照!B183)</f>
        <v/>
      </c>
      <c r="AW183" s="52" t="str">
        <f>IF(参照!C183="","",参照!C183)</f>
        <v/>
      </c>
      <c r="AX183" s="52" t="str">
        <f>IF(参照!D183="","",参照!D183)</f>
        <v>(参考値)事業者全体</v>
      </c>
      <c r="AY183" s="52">
        <f>IF(参照!E183="","",参照!E183)</f>
        <v>4.4900000000000002E-4</v>
      </c>
      <c r="AZ183" s="52" t="str">
        <f>IF(参照!F183="","",参照!F183)</f>
        <v>(株)コンシェルジュ</v>
      </c>
      <c r="BA183" s="52" t="str">
        <f>IF(参照!G183="","",参照!G183)</f>
        <v>(株)コンシェルジュ_(参考値)事業者全体</v>
      </c>
      <c r="BB183" s="52">
        <f t="shared" si="33"/>
        <v>0.44900000000000001</v>
      </c>
      <c r="BD183" s="52" t="str">
        <f>IF(参照!L183="","",参照!L183)</f>
        <v>青梅ガス(株)</v>
      </c>
    </row>
    <row r="184" spans="47:56">
      <c r="AU184" s="52" t="str">
        <f>IF(参照!A184="","",参照!A184)</f>
        <v>A0060</v>
      </c>
      <c r="AV184" s="52" t="str">
        <f>IF(参照!B184="","",参照!B184)</f>
        <v>(株)アイ・グリッド・ソリューションズ</v>
      </c>
      <c r="AW184" s="52">
        <f>IF(参照!C184="","",参照!C184)</f>
        <v>5.31E-4</v>
      </c>
      <c r="AX184" s="52" t="str">
        <f>IF(参照!D184="","",参照!D184)</f>
        <v>メニューA</v>
      </c>
      <c r="AY184" s="52">
        <f>IF(参照!E184="","",参照!E184)</f>
        <v>0</v>
      </c>
      <c r="AZ184" s="52" t="str">
        <f>IF(参照!F184="","",参照!F184)</f>
        <v>(株)アイ・グリッド・ソリューションズ</v>
      </c>
      <c r="BA184" s="52" t="str">
        <f>IF(参照!G184="","",参照!G184)</f>
        <v>(株)アイ・グリッド・ソリューションズ_メニューA</v>
      </c>
      <c r="BB184" s="52">
        <f t="shared" si="33"/>
        <v>0</v>
      </c>
      <c r="BD184" s="52" t="str">
        <f>IF(参照!L184="","",参照!L184)</f>
        <v>大分ケーブルテレコム(株)</v>
      </c>
    </row>
    <row r="185" spans="47:56">
      <c r="AU185" s="52" t="str">
        <f>IF(参照!A185="","",参照!A185)</f>
        <v/>
      </c>
      <c r="AV185" s="52" t="str">
        <f>IF(参照!B185="","",参照!B185)</f>
        <v/>
      </c>
      <c r="AW185" s="52" t="str">
        <f>IF(参照!C185="","",参照!C185)</f>
        <v/>
      </c>
      <c r="AX185" s="52" t="str">
        <f>IF(参照!D185="","",参照!D185)</f>
        <v>メニューB(残差)</v>
      </c>
      <c r="AY185" s="52">
        <f>IF(参照!E185="","",参照!E185)</f>
        <v>5.0799999999999999E-4</v>
      </c>
      <c r="AZ185" s="52" t="str">
        <f>IF(参照!F185="","",参照!F185)</f>
        <v>(株)アイ・グリッド・ソリューションズ</v>
      </c>
      <c r="BA185" s="52" t="str">
        <f>IF(参照!G185="","",参照!G185)</f>
        <v>(株)アイ・グリッド・ソリューションズ_メニューB(残差)</v>
      </c>
      <c r="BB185" s="52">
        <f t="shared" si="33"/>
        <v>0.50800000000000001</v>
      </c>
      <c r="BD185" s="52" t="str">
        <f>IF(参照!L185="","",参照!L185)</f>
        <v>大垣ガス(株)</v>
      </c>
    </row>
    <row r="186" spans="47:56">
      <c r="AU186" s="52" t="str">
        <f>IF(参照!A186="","",参照!A186)</f>
        <v/>
      </c>
      <c r="AV186" s="52" t="str">
        <f>IF(参照!B186="","",参照!B186)</f>
        <v/>
      </c>
      <c r="AW186" s="52" t="str">
        <f>IF(参照!C186="","",参照!C186)</f>
        <v/>
      </c>
      <c r="AX186" s="52" t="str">
        <f>IF(参照!D186="","",参照!D186)</f>
        <v>(参考値)事業者全体</v>
      </c>
      <c r="AY186" s="52">
        <f>IF(参照!E186="","",参照!E186)</f>
        <v>4.1199999999999999E-4</v>
      </c>
      <c r="AZ186" s="52" t="str">
        <f>IF(参照!F186="","",参照!F186)</f>
        <v>(株)アイ・グリッド・ソリューションズ</v>
      </c>
      <c r="BA186" s="52" t="str">
        <f>IF(参照!G186="","",参照!G186)</f>
        <v>(株)アイ・グリッド・ソリューションズ_(参考値)事業者全体</v>
      </c>
      <c r="BB186" s="52">
        <f t="shared" si="33"/>
        <v>0.41199999999999998</v>
      </c>
      <c r="BD186" s="52" t="str">
        <f>IF(参照!L186="","",参照!L186)</f>
        <v>大阪いずみ市民生活協同組合</v>
      </c>
    </row>
    <row r="187" spans="47:56">
      <c r="AU187" s="52" t="str">
        <f>IF(参照!A187="","",参照!A187)</f>
        <v>A0061</v>
      </c>
      <c r="AV187" s="52" t="str">
        <f>IF(参照!B187="","",参照!B187)</f>
        <v>サミットエナジー(株)</v>
      </c>
      <c r="AW187" s="52">
        <f>IF(参照!C187="","",参照!C187)</f>
        <v>4.5399999999999998E-4</v>
      </c>
      <c r="AX187" s="52" t="str">
        <f>IF(参照!D187="","",参照!D187)</f>
        <v>メニューA</v>
      </c>
      <c r="AY187" s="52">
        <f>IF(参照!E187="","",参照!E187)</f>
        <v>0</v>
      </c>
      <c r="AZ187" s="52" t="str">
        <f>IF(参照!F187="","",参照!F187)</f>
        <v>サミットエナジー(株)</v>
      </c>
      <c r="BA187" s="52" t="str">
        <f>IF(参照!G187="","",参照!G187)</f>
        <v>サミットエナジー(株)_メニューA</v>
      </c>
      <c r="BB187" s="52">
        <f t="shared" si="33"/>
        <v>0</v>
      </c>
      <c r="BD187" s="52" t="str">
        <f>IF(参照!L187="","",参照!L187)</f>
        <v>大阪瓦斯(株)</v>
      </c>
    </row>
    <row r="188" spans="47:56">
      <c r="AU188" s="52" t="str">
        <f>IF(参照!A188="","",参照!A188)</f>
        <v/>
      </c>
      <c r="AV188" s="52" t="str">
        <f>IF(参照!B188="","",参照!B188)</f>
        <v/>
      </c>
      <c r="AW188" s="52" t="str">
        <f>IF(参照!C188="","",参照!C188)</f>
        <v/>
      </c>
      <c r="AX188" s="52" t="str">
        <f>IF(参照!D188="","",参照!D188)</f>
        <v>メニューB(残差)</v>
      </c>
      <c r="AY188" s="52">
        <f>IF(参照!E188="","",参照!E188)</f>
        <v>4.6200000000000001E-4</v>
      </c>
      <c r="AZ188" s="52" t="str">
        <f>IF(参照!F188="","",参照!F188)</f>
        <v>サミットエナジー(株)</v>
      </c>
      <c r="BA188" s="52" t="str">
        <f>IF(参照!G188="","",参照!G188)</f>
        <v>サミットエナジー(株)_メニューB(残差)</v>
      </c>
      <c r="BB188" s="52">
        <f t="shared" si="33"/>
        <v>0.46200000000000002</v>
      </c>
      <c r="BD188" s="52" t="str">
        <f>IF(参照!L188="","",参照!L188)</f>
        <v>おおすみ半島スマートエネルギー(株)</v>
      </c>
    </row>
    <row r="189" spans="47:56">
      <c r="AU189" s="52" t="str">
        <f>IF(参照!A189="","",参照!A189)</f>
        <v/>
      </c>
      <c r="AV189" s="52" t="str">
        <f>IF(参照!B189="","",参照!B189)</f>
        <v/>
      </c>
      <c r="AW189" s="52" t="str">
        <f>IF(参照!C189="","",参照!C189)</f>
        <v/>
      </c>
      <c r="AX189" s="52" t="str">
        <f>IF(参照!D189="","",参照!D189)</f>
        <v>(参考値)事業者全体</v>
      </c>
      <c r="AY189" s="52">
        <f>IF(参照!E189="","",参照!E189)</f>
        <v>4.2999999999999999E-4</v>
      </c>
      <c r="AZ189" s="52" t="str">
        <f>IF(参照!F189="","",参照!F189)</f>
        <v>サミットエナジー(株)</v>
      </c>
      <c r="BA189" s="52" t="str">
        <f>IF(参照!G189="","",参照!G189)</f>
        <v>サミットエナジー(株)_(参考値)事業者全体</v>
      </c>
      <c r="BB189" s="52">
        <f t="shared" si="33"/>
        <v>0.43</v>
      </c>
      <c r="BD189" s="52" t="str">
        <f>IF(参照!L189="","",参照!L189)</f>
        <v>大多喜ガス(株)</v>
      </c>
    </row>
    <row r="190" spans="47:56">
      <c r="AU190" s="52" t="str">
        <f>IF(参照!A190="","",参照!A190)</f>
        <v>A0062</v>
      </c>
      <c r="AV190" s="52" t="str">
        <f>IF(参照!B190="","",参照!B190)</f>
        <v>リコージャパン(株)</v>
      </c>
      <c r="AW190" s="52">
        <f>IF(参照!C190="","",参照!C190)</f>
        <v>4.7899999999999999E-4</v>
      </c>
      <c r="AX190" s="52" t="str">
        <f>IF(参照!D190="","",参照!D190)</f>
        <v>メニューA</v>
      </c>
      <c r="AY190" s="52">
        <f>IF(参照!E190="","",参照!E190)</f>
        <v>0</v>
      </c>
      <c r="AZ190" s="52" t="str">
        <f>IF(参照!F190="","",参照!F190)</f>
        <v>リコージャパン(株)</v>
      </c>
      <c r="BA190" s="52" t="str">
        <f>IF(参照!G190="","",参照!G190)</f>
        <v>リコージャパン(株)_メニューA</v>
      </c>
      <c r="BB190" s="52">
        <f t="shared" si="33"/>
        <v>0</v>
      </c>
      <c r="BD190" s="52" t="str">
        <f>IF(参照!L190="","",参照!L190)</f>
        <v>(株)おおた電力</v>
      </c>
    </row>
    <row r="191" spans="47:56">
      <c r="AU191" s="52" t="str">
        <f>IF(参照!A191="","",参照!A191)</f>
        <v/>
      </c>
      <c r="AV191" s="52" t="str">
        <f>IF(参照!B191="","",参照!B191)</f>
        <v/>
      </c>
      <c r="AW191" s="52" t="str">
        <f>IF(参照!C191="","",参照!C191)</f>
        <v/>
      </c>
      <c r="AX191" s="52" t="str">
        <f>IF(参照!D191="","",参照!D191)</f>
        <v>メニューB</v>
      </c>
      <c r="AY191" s="52">
        <f>IF(参照!E191="","",参照!E191)</f>
        <v>0</v>
      </c>
      <c r="AZ191" s="52" t="str">
        <f>IF(参照!F191="","",参照!F191)</f>
        <v>リコージャパン(株)</v>
      </c>
      <c r="BA191" s="52" t="str">
        <f>IF(参照!G191="","",参照!G191)</f>
        <v>リコージャパン(株)_メニューB</v>
      </c>
      <c r="BB191" s="52">
        <f t="shared" si="33"/>
        <v>0</v>
      </c>
      <c r="BD191" s="52" t="str">
        <f>IF(参照!L191="","",参照!L191)</f>
        <v>(株)岡崎建材</v>
      </c>
    </row>
    <row r="192" spans="47:56">
      <c r="AU192" s="52" t="str">
        <f>IF(参照!A192="","",参照!A192)</f>
        <v/>
      </c>
      <c r="AV192" s="52" t="str">
        <f>IF(参照!B192="","",参照!B192)</f>
        <v/>
      </c>
      <c r="AW192" s="52" t="str">
        <f>IF(参照!C192="","",参照!C192)</f>
        <v/>
      </c>
      <c r="AX192" s="52" t="str">
        <f>IF(参照!D192="","",参照!D192)</f>
        <v>メニューC</v>
      </c>
      <c r="AY192" s="52">
        <f>IF(参照!E192="","",参照!E192)</f>
        <v>3.0199999999999997E-4</v>
      </c>
      <c r="AZ192" s="52" t="str">
        <f>IF(参照!F192="","",参照!F192)</f>
        <v>リコージャパン(株)</v>
      </c>
      <c r="BA192" s="52" t="str">
        <f>IF(参照!G192="","",参照!G192)</f>
        <v>リコージャパン(株)_メニューC</v>
      </c>
      <c r="BB192" s="52">
        <f t="shared" si="33"/>
        <v>0.30199999999999999</v>
      </c>
      <c r="BD192" s="52" t="str">
        <f>IF(参照!L192="","",参照!L192)</f>
        <v>(株)岡崎さくら電力</v>
      </c>
    </row>
    <row r="193" spans="47:56">
      <c r="AU193" s="52" t="str">
        <f>IF(参照!A193="","",参照!A193)</f>
        <v/>
      </c>
      <c r="AV193" s="52" t="str">
        <f>IF(参照!B193="","",参照!B193)</f>
        <v/>
      </c>
      <c r="AW193" s="52" t="str">
        <f>IF(参照!C193="","",参照!C193)</f>
        <v/>
      </c>
      <c r="AX193" s="52" t="str">
        <f>IF(参照!D193="","",参照!D193)</f>
        <v>メニューD</v>
      </c>
      <c r="AY193" s="52">
        <f>IF(参照!E193="","",参照!E193)</f>
        <v>0</v>
      </c>
      <c r="AZ193" s="52" t="str">
        <f>IF(参照!F193="","",参照!F193)</f>
        <v>リコージャパン(株)</v>
      </c>
      <c r="BA193" s="52" t="str">
        <f>IF(参照!G193="","",参照!G193)</f>
        <v>リコージャパン(株)_メニューD</v>
      </c>
      <c r="BB193" s="52">
        <f t="shared" si="33"/>
        <v>0</v>
      </c>
      <c r="BD193" s="52" t="str">
        <f>IF(参照!L193="","",参照!L193)</f>
        <v>岡田建設(株)</v>
      </c>
    </row>
    <row r="194" spans="47:56">
      <c r="AU194" s="52" t="str">
        <f>IF(参照!A194="","",参照!A194)</f>
        <v/>
      </c>
      <c r="AV194" s="52" t="str">
        <f>IF(参照!B194="","",参照!B194)</f>
        <v/>
      </c>
      <c r="AW194" s="52" t="str">
        <f>IF(参照!C194="","",参照!C194)</f>
        <v/>
      </c>
      <c r="AX194" s="52" t="str">
        <f>IF(参照!D194="","",参照!D194)</f>
        <v>メニューE</v>
      </c>
      <c r="AY194" s="52">
        <f>IF(参照!E194="","",参照!E194)</f>
        <v>3.6999999999999999E-4</v>
      </c>
      <c r="AZ194" s="52" t="str">
        <f>IF(参照!F194="","",参照!F194)</f>
        <v>リコージャパン(株)</v>
      </c>
      <c r="BA194" s="52" t="str">
        <f>IF(参照!G194="","",参照!G194)</f>
        <v>リコージャパン(株)_メニューE</v>
      </c>
      <c r="BB194" s="52">
        <f t="shared" si="33"/>
        <v>0.37</v>
      </c>
      <c r="BD194" s="52" t="str">
        <f>IF(参照!L194="","",参照!L194)</f>
        <v>(株)オカモト</v>
      </c>
    </row>
    <row r="195" spans="47:56">
      <c r="AU195" s="52" t="str">
        <f>IF(参照!A195="","",参照!A195)</f>
        <v/>
      </c>
      <c r="AV195" s="52" t="str">
        <f>IF(参照!B195="","",参照!B195)</f>
        <v/>
      </c>
      <c r="AW195" s="52" t="str">
        <f>IF(参照!C195="","",参照!C195)</f>
        <v/>
      </c>
      <c r="AX195" s="52" t="str">
        <f>IF(参照!D195="","",参照!D195)</f>
        <v>メニューF(残差)</v>
      </c>
      <c r="AY195" s="52">
        <f>IF(参照!E195="","",参照!E195)</f>
        <v>4.7799999999999996E-4</v>
      </c>
      <c r="AZ195" s="52" t="str">
        <f>IF(参照!F195="","",参照!F195)</f>
        <v>リコージャパン(株)</v>
      </c>
      <c r="BA195" s="52" t="str">
        <f>IF(参照!G195="","",参照!G195)</f>
        <v>リコージャパン(株)_メニューF(残差)</v>
      </c>
      <c r="BB195" s="52">
        <f t="shared" si="33"/>
        <v>0.47799999999999998</v>
      </c>
      <c r="BD195" s="52" t="str">
        <f>IF(参照!L195="","",参照!L195)</f>
        <v>岡山電力(株)</v>
      </c>
    </row>
    <row r="196" spans="47:56">
      <c r="AU196" s="52" t="str">
        <f>IF(参照!A196="","",参照!A196)</f>
        <v/>
      </c>
      <c r="AV196" s="52" t="str">
        <f>IF(参照!B196="","",参照!B196)</f>
        <v/>
      </c>
      <c r="AW196" s="52" t="str">
        <f>IF(参照!C196="","",参照!C196)</f>
        <v/>
      </c>
      <c r="AX196" s="52" t="str">
        <f>IF(参照!D196="","",参照!D196)</f>
        <v>(参考値)事業者全体</v>
      </c>
      <c r="AY196" s="52">
        <f>IF(参照!E196="","",参照!E196)</f>
        <v>4.4099999999999999E-4</v>
      </c>
      <c r="AZ196" s="52" t="str">
        <f>IF(参照!F196="","",参照!F196)</f>
        <v>リコージャパン(株)</v>
      </c>
      <c r="BA196" s="52" t="str">
        <f>IF(参照!G196="","",参照!G196)</f>
        <v>リコージャパン(株)_(参考値)事業者全体</v>
      </c>
      <c r="BB196" s="52">
        <f t="shared" si="33"/>
        <v>0.441</v>
      </c>
      <c r="BD196" s="52" t="str">
        <f>IF(参照!L196="","",参照!L196)</f>
        <v>(株)沖縄ガスニューパワー</v>
      </c>
    </row>
    <row r="197" spans="47:56">
      <c r="AU197" s="52" t="str">
        <f>IF(参照!A197="","",参照!A197)</f>
        <v>A0063</v>
      </c>
      <c r="AV197" s="52" t="str">
        <f>IF(参照!B197="","",参照!B197)</f>
        <v>(株)エネルギア・ソリューション・アンド・サービス</v>
      </c>
      <c r="AW197" s="52" t="str">
        <f>IF(参照!C197="","",参照!C197)</f>
        <v>0.000453※</v>
      </c>
      <c r="AX197" s="52" t="str">
        <f>IF(参照!D197="","",参照!D197)</f>
        <v>メニューA</v>
      </c>
      <c r="AY197" s="52">
        <f>IF(参照!E197="","",参照!E197)</f>
        <v>0</v>
      </c>
      <c r="AZ197" s="52" t="str">
        <f>IF(参照!F197="","",参照!F197)</f>
        <v>(株)エネルギア・ソリューション・アンド・サービス</v>
      </c>
      <c r="BA197" s="52" t="str">
        <f>IF(参照!G197="","",参照!G197)</f>
        <v>(株)エネルギア・ソリューション・アンド・サービス_メニューA</v>
      </c>
      <c r="BB197" s="52">
        <f t="shared" ref="BB197:BB260" si="34">AY197*1000</f>
        <v>0</v>
      </c>
      <c r="BD197" s="52" t="str">
        <f>IF(参照!L197="","",参照!L197)</f>
        <v>おきなわコープエナジー(株)</v>
      </c>
    </row>
    <row r="198" spans="47:56">
      <c r="AU198" s="52" t="str">
        <f>IF(参照!A198="","",参照!A198)</f>
        <v/>
      </c>
      <c r="AV198" s="52" t="str">
        <f>IF(参照!B198="","",参照!B198)</f>
        <v/>
      </c>
      <c r="AW198" s="52" t="str">
        <f>IF(参照!C198="","",参照!C198)</f>
        <v/>
      </c>
      <c r="AX198" s="52" t="str">
        <f>IF(参照!D198="","",参照!D198)</f>
        <v>メニューB(残差)</v>
      </c>
      <c r="AY198" s="52">
        <f>IF(参照!E198="","",参照!E198)</f>
        <v>4.4099999999999999E-4</v>
      </c>
      <c r="AZ198" s="52" t="str">
        <f>IF(参照!F198="","",参照!F198)</f>
        <v>(株)エネルギア・ソリューション・アンド・サービス</v>
      </c>
      <c r="BA198" s="52" t="str">
        <f>IF(参照!G198="","",参照!G198)</f>
        <v>(株)エネルギア・ソリューション・アンド・サービス_メニューB(残差)</v>
      </c>
      <c r="BB198" s="52">
        <f t="shared" si="34"/>
        <v>0.441</v>
      </c>
      <c r="BD198" s="52" t="str">
        <f>IF(参照!L198="","",参照!L198)</f>
        <v>沖縄新エネ開発(株)</v>
      </c>
    </row>
    <row r="199" spans="47:56">
      <c r="AU199" s="52" t="str">
        <f>IF(参照!A199="","",参照!A199)</f>
        <v/>
      </c>
      <c r="AV199" s="52" t="str">
        <f>IF(参照!B199="","",参照!B199)</f>
        <v/>
      </c>
      <c r="AW199" s="52" t="str">
        <f>IF(参照!C199="","",参照!C199)</f>
        <v/>
      </c>
      <c r="AX199" s="52" t="str">
        <f>IF(参照!D199="","",参照!D199)</f>
        <v>(参考値)事業者全体</v>
      </c>
      <c r="AY199" s="52">
        <f>IF(参照!E199="","",参照!E199)</f>
        <v>5.9499999999999993E-4</v>
      </c>
      <c r="AZ199" s="52" t="str">
        <f>IF(参照!F199="","",参照!F199)</f>
        <v>(株)エネルギア・ソリューション・アンド・サービス</v>
      </c>
      <c r="BA199" s="52" t="str">
        <f>IF(参照!G199="","",参照!G199)</f>
        <v>(株)エネルギア・ソリューション・アンド・サービス_(参考値)事業者全体</v>
      </c>
      <c r="BB199" s="52">
        <f t="shared" si="34"/>
        <v>0.59499999999999997</v>
      </c>
      <c r="BD199" s="52" t="str">
        <f>IF(参照!L199="","",参照!L199)</f>
        <v>奥出雲電力(株)</v>
      </c>
    </row>
    <row r="200" spans="47:56">
      <c r="AU200" s="52" t="str">
        <f>IF(参照!A200="","",参照!A200)</f>
        <v>A0064</v>
      </c>
      <c r="AV200" s="52" t="str">
        <f>IF(参照!B200="","",参照!B200)</f>
        <v>東京ガス(株)</v>
      </c>
      <c r="AW200" s="52">
        <f>IF(参照!C200="","",参照!C200)</f>
        <v>4.35E-4</v>
      </c>
      <c r="AX200" s="52" t="str">
        <f>IF(参照!D200="","",参照!D200)</f>
        <v>メニューA</v>
      </c>
      <c r="AY200" s="52">
        <f>IF(参照!E200="","",参照!E200)</f>
        <v>0</v>
      </c>
      <c r="AZ200" s="52" t="str">
        <f>IF(参照!F200="","",参照!F200)</f>
        <v>東京ガス(株)</v>
      </c>
      <c r="BA200" s="52" t="str">
        <f>IF(参照!G200="","",参照!G200)</f>
        <v>東京ガス(株)_メニューA</v>
      </c>
      <c r="BB200" s="52">
        <f t="shared" si="34"/>
        <v>0</v>
      </c>
      <c r="BD200" s="52" t="str">
        <f>IF(参照!L200="","",参照!L200)</f>
        <v>(株)オズエナジー</v>
      </c>
    </row>
    <row r="201" spans="47:56">
      <c r="AU201" s="52" t="str">
        <f>IF(参照!A201="","",参照!A201)</f>
        <v/>
      </c>
      <c r="AV201" s="52" t="str">
        <f>IF(参照!B201="","",参照!B201)</f>
        <v/>
      </c>
      <c r="AW201" s="52" t="str">
        <f>IF(参照!C201="","",参照!C201)</f>
        <v/>
      </c>
      <c r="AX201" s="52" t="str">
        <f>IF(参照!D201="","",参照!D201)</f>
        <v>メニューB</v>
      </c>
      <c r="AY201" s="52">
        <f>IF(参照!E201="","",参照!E201)</f>
        <v>0</v>
      </c>
      <c r="AZ201" s="52" t="str">
        <f>IF(参照!F201="","",参照!F201)</f>
        <v>東京ガス(株)</v>
      </c>
      <c r="BA201" s="52" t="str">
        <f>IF(参照!G201="","",参照!G201)</f>
        <v>東京ガス(株)_メニューB</v>
      </c>
      <c r="BB201" s="52">
        <f t="shared" si="34"/>
        <v>0</v>
      </c>
      <c r="BD201" s="52" t="str">
        <f>IF(参照!L201="","",参照!L201)</f>
        <v>(株)オノプロックス</v>
      </c>
    </row>
    <row r="202" spans="47:56">
      <c r="AU202" s="52" t="str">
        <f>IF(参照!A202="","",参照!A202)</f>
        <v/>
      </c>
      <c r="AV202" s="52" t="str">
        <f>IF(参照!B202="","",参照!B202)</f>
        <v/>
      </c>
      <c r="AW202" s="52" t="str">
        <f>IF(参照!C202="","",参照!C202)</f>
        <v/>
      </c>
      <c r="AX202" s="52" t="str">
        <f>IF(参照!D202="","",参照!D202)</f>
        <v>メニューC</v>
      </c>
      <c r="AY202" s="52">
        <f>IF(参照!E202="","",参照!E202)</f>
        <v>6.6000000000000005E-5</v>
      </c>
      <c r="AZ202" s="52" t="str">
        <f>IF(参照!F202="","",参照!F202)</f>
        <v>東京ガス(株)</v>
      </c>
      <c r="BA202" s="52" t="str">
        <f>IF(参照!G202="","",参照!G202)</f>
        <v>東京ガス(株)_メニューC</v>
      </c>
      <c r="BB202" s="52">
        <f t="shared" si="34"/>
        <v>6.6000000000000003E-2</v>
      </c>
      <c r="BD202" s="52" t="str">
        <f>IF(参照!L202="","",参照!L202)</f>
        <v>(株)オプテージ</v>
      </c>
    </row>
    <row r="203" spans="47:56">
      <c r="AU203" s="52" t="str">
        <f>IF(参照!A203="","",参照!A203)</f>
        <v/>
      </c>
      <c r="AV203" s="52" t="str">
        <f>IF(参照!B203="","",参照!B203)</f>
        <v/>
      </c>
      <c r="AW203" s="52" t="str">
        <f>IF(参照!C203="","",参照!C203)</f>
        <v/>
      </c>
      <c r="AX203" s="52" t="str">
        <f>IF(参照!D203="","",参照!D203)</f>
        <v>メニューD</v>
      </c>
      <c r="AY203" s="52">
        <f>IF(参照!E203="","",参照!E203)</f>
        <v>2.3499999999999999E-4</v>
      </c>
      <c r="AZ203" s="52" t="str">
        <f>IF(参照!F203="","",参照!F203)</f>
        <v>東京ガス(株)</v>
      </c>
      <c r="BA203" s="52" t="str">
        <f>IF(参照!G203="","",参照!G203)</f>
        <v>東京ガス(株)_メニューD</v>
      </c>
      <c r="BB203" s="52">
        <f t="shared" si="34"/>
        <v>0.23499999999999999</v>
      </c>
      <c r="BD203" s="52" t="str">
        <f>IF(参照!L203="","",参照!L203)</f>
        <v>おもてなし山形(株)</v>
      </c>
    </row>
    <row r="204" spans="47:56">
      <c r="AU204" s="52" t="str">
        <f>IF(参照!A204="","",参照!A204)</f>
        <v/>
      </c>
      <c r="AV204" s="52" t="str">
        <f>IF(参照!B204="","",参照!B204)</f>
        <v/>
      </c>
      <c r="AW204" s="52" t="str">
        <f>IF(参照!C204="","",参照!C204)</f>
        <v/>
      </c>
      <c r="AX204" s="52" t="str">
        <f>IF(参照!D204="","",参照!D204)</f>
        <v>メニューE</v>
      </c>
      <c r="AY204" s="52">
        <f>IF(参照!E204="","",参照!E204)</f>
        <v>2.4899999999999998E-4</v>
      </c>
      <c r="AZ204" s="52" t="str">
        <f>IF(参照!F204="","",参照!F204)</f>
        <v>東京ガス(株)</v>
      </c>
      <c r="BA204" s="52" t="str">
        <f>IF(参照!G204="","",参照!G204)</f>
        <v>東京ガス(株)_メニューE</v>
      </c>
      <c r="BB204" s="52">
        <f t="shared" si="34"/>
        <v>0.24899999999999997</v>
      </c>
      <c r="BD204" s="52" t="str">
        <f>IF(参照!L204="","",参照!L204)</f>
        <v>オリックス(株)</v>
      </c>
    </row>
    <row r="205" spans="47:56">
      <c r="AU205" s="52" t="str">
        <f>IF(参照!A205="","",参照!A205)</f>
        <v/>
      </c>
      <c r="AV205" s="52" t="str">
        <f>IF(参照!B205="","",参照!B205)</f>
        <v/>
      </c>
      <c r="AW205" s="52" t="str">
        <f>IF(参照!C205="","",参照!C205)</f>
        <v/>
      </c>
      <c r="AX205" s="52" t="str">
        <f>IF(参照!D205="","",参照!D205)</f>
        <v>メニューF(残差)</v>
      </c>
      <c r="AY205" s="52">
        <f>IF(参照!E205="","",参照!E205)</f>
        <v>4.4299999999999998E-4</v>
      </c>
      <c r="AZ205" s="52" t="str">
        <f>IF(参照!F205="","",参照!F205)</f>
        <v>東京ガス(株)</v>
      </c>
      <c r="BA205" s="52" t="str">
        <f>IF(参照!G205="","",参照!G205)</f>
        <v>東京ガス(株)_メニューF(残差)</v>
      </c>
      <c r="BB205" s="52">
        <f t="shared" si="34"/>
        <v>0.443</v>
      </c>
      <c r="BD205" s="52" t="str">
        <f>IF(参照!L205="","",参照!L205)</f>
        <v>(株)織戸組</v>
      </c>
    </row>
    <row r="206" spans="47:56">
      <c r="AU206" s="52" t="str">
        <f>IF(参照!A206="","",参照!A206)</f>
        <v/>
      </c>
      <c r="AV206" s="52" t="str">
        <f>IF(参照!B206="","",参照!B206)</f>
        <v/>
      </c>
      <c r="AW206" s="52" t="str">
        <f>IF(参照!C206="","",参照!C206)</f>
        <v/>
      </c>
      <c r="AX206" s="52" t="str">
        <f>IF(参照!D206="","",参照!D206)</f>
        <v>(参考値)事業者全体</v>
      </c>
      <c r="AY206" s="52">
        <f>IF(参照!E206="","",参照!E206)</f>
        <v>2.7700000000000001E-4</v>
      </c>
      <c r="AZ206" s="52" t="str">
        <f>IF(参照!F206="","",参照!F206)</f>
        <v>東京ガス(株)</v>
      </c>
      <c r="BA206" s="52" t="str">
        <f>IF(参照!G206="","",参照!G206)</f>
        <v>東京ガス(株)_(参考値)事業者全体</v>
      </c>
      <c r="BB206" s="52">
        <f t="shared" si="34"/>
        <v>0.27700000000000002</v>
      </c>
      <c r="BD206" s="52" t="str">
        <f>IF(参照!L206="","",参照!L206)</f>
        <v>(株)カーボンニュートラル(旧：西多摩バイオパワー(株))</v>
      </c>
    </row>
    <row r="207" spans="47:56">
      <c r="AU207" s="52" t="str">
        <f>IF(参照!A207="","",参照!A207)</f>
        <v>A0065</v>
      </c>
      <c r="AV207" s="52" t="str">
        <f>IF(参照!B207="","",参照!B207)</f>
        <v>テス・エンジニアリング(株)</v>
      </c>
      <c r="AW207" s="52">
        <f>IF(参照!C207="","",参照!C207)</f>
        <v>2.7099999999999997E-4</v>
      </c>
      <c r="AX207" s="52" t="str">
        <f>IF(参照!D207="","",参照!D207)</f>
        <v>メニューA</v>
      </c>
      <c r="AY207" s="52">
        <f>IF(参照!E207="","",参照!E207)</f>
        <v>3.77E-4</v>
      </c>
      <c r="AZ207" s="52" t="str">
        <f>IF(参照!F207="","",参照!F207)</f>
        <v>テス・エンジニアリング(株)</v>
      </c>
      <c r="BA207" s="52" t="str">
        <f>IF(参照!G207="","",参照!G207)</f>
        <v>テス・エンジニアリング(株)_メニューA</v>
      </c>
      <c r="BB207" s="52">
        <f t="shared" si="34"/>
        <v>0.377</v>
      </c>
      <c r="BD207" s="52" t="str">
        <f>IF(参照!L207="","",参照!L207)</f>
        <v>加賀市総合サービス(株)</v>
      </c>
    </row>
    <row r="208" spans="47:56">
      <c r="AU208" s="52" t="str">
        <f>IF(参照!A208="","",参照!A208)</f>
        <v/>
      </c>
      <c r="AV208" s="52" t="str">
        <f>IF(参照!B208="","",参照!B208)</f>
        <v/>
      </c>
      <c r="AW208" s="52" t="str">
        <f>IF(参照!C208="","",参照!C208)</f>
        <v/>
      </c>
      <c r="AX208" s="52" t="str">
        <f>IF(参照!D208="","",参照!D208)</f>
        <v>メニューB(残差)</v>
      </c>
      <c r="AY208" s="52">
        <f>IF(参照!E208="","",参照!E208)</f>
        <v>3.88E-4</v>
      </c>
      <c r="AZ208" s="52" t="str">
        <f>IF(参照!F208="","",参照!F208)</f>
        <v>テス・エンジニアリング(株)</v>
      </c>
      <c r="BA208" s="52" t="str">
        <f>IF(参照!G208="","",参照!G208)</f>
        <v>テス・エンジニアリング(株)_メニューB(残差)</v>
      </c>
      <c r="BB208" s="52">
        <f t="shared" si="34"/>
        <v>0.38800000000000001</v>
      </c>
      <c r="BD208" s="52" t="str">
        <f>IF(参照!L208="","",参照!L208)</f>
        <v>香川電力(株)　</v>
      </c>
    </row>
    <row r="209" spans="47:56">
      <c r="AU209" s="52" t="str">
        <f>IF(参照!A209="","",参照!A209)</f>
        <v/>
      </c>
      <c r="AV209" s="52" t="str">
        <f>IF(参照!B209="","",参照!B209)</f>
        <v/>
      </c>
      <c r="AW209" s="52" t="str">
        <f>IF(参照!C209="","",参照!C209)</f>
        <v/>
      </c>
      <c r="AX209" s="52" t="str">
        <f>IF(参照!D209="","",参照!D209)</f>
        <v>(参考値)事業者全体</v>
      </c>
      <c r="AY209" s="52">
        <f>IF(参照!E209="","",参照!E209)</f>
        <v>5.2900000000000006E-4</v>
      </c>
      <c r="AZ209" s="52" t="str">
        <f>IF(参照!F209="","",参照!F209)</f>
        <v>テス・エンジニアリング(株)</v>
      </c>
      <c r="BA209" s="52" t="str">
        <f>IF(参照!G209="","",参照!G209)</f>
        <v>テス・エンジニアリング(株)_(参考値)事業者全体</v>
      </c>
      <c r="BB209" s="52">
        <f t="shared" si="34"/>
        <v>0.52900000000000003</v>
      </c>
      <c r="BD209" s="52" t="str">
        <f>IF(参照!L209="","",参照!L209)</f>
        <v>角栄ガス(株)</v>
      </c>
    </row>
    <row r="210" spans="47:56">
      <c r="AU210" s="52" t="str">
        <f>IF(参照!A210="","",参照!A210)</f>
        <v>A0066</v>
      </c>
      <c r="AV210" s="52" t="str">
        <f>IF(参照!B210="","",参照!B210)</f>
        <v>青梅ガス(株)</v>
      </c>
      <c r="AW210" s="52">
        <f>IF(参照!C210="","",参照!C210)</f>
        <v>3.6400000000000001E-4</v>
      </c>
      <c r="AX210" s="52" t="str">
        <f>IF(参照!D210="","",参照!D210)</f>
        <v/>
      </c>
      <c r="AY210" s="52">
        <f>IF(参照!E210="","",参照!E210)</f>
        <v>3.0800000000000001E-4</v>
      </c>
      <c r="AZ210" s="52" t="str">
        <f>IF(参照!F210="","",参照!F210)</f>
        <v>青梅ガス(株)</v>
      </c>
      <c r="BA210" s="52" t="str">
        <f>IF(参照!G210="","",参照!G210)</f>
        <v>青梅ガス(株)_</v>
      </c>
      <c r="BB210" s="52">
        <f t="shared" si="34"/>
        <v>0.308</v>
      </c>
      <c r="BD210" s="52" t="str">
        <f>IF(参照!L210="","",参照!L210)</f>
        <v>格安電力(株)</v>
      </c>
    </row>
    <row r="211" spans="47:56">
      <c r="AU211" s="52" t="str">
        <f>IF(参照!A211="","",参照!A211)</f>
        <v>A0067</v>
      </c>
      <c r="AV211" s="52" t="str">
        <f>IF(参照!B211="","",参照!B211)</f>
        <v>(株)イーネットワークシステムズ</v>
      </c>
      <c r="AW211" s="52">
        <f>IF(参照!C211="","",参照!C211)</f>
        <v>3.79E-4</v>
      </c>
      <c r="AX211" s="52" t="str">
        <f>IF(参照!D211="","",参照!D211)</f>
        <v>メニューA</v>
      </c>
      <c r="AY211" s="52">
        <f>IF(参照!E211="","",参照!E211)</f>
        <v>0</v>
      </c>
      <c r="AZ211" s="52" t="str">
        <f>IF(参照!F211="","",参照!F211)</f>
        <v>(株)イーネットワークシステムズ</v>
      </c>
      <c r="BA211" s="52" t="str">
        <f>IF(参照!G211="","",参照!G211)</f>
        <v>(株)イーネットワークシステムズ_メニューA</v>
      </c>
      <c r="BB211" s="52">
        <f t="shared" si="34"/>
        <v>0</v>
      </c>
      <c r="BD211" s="52" t="str">
        <f>IF(参照!L211="","",参照!L211)</f>
        <v>神楽電力(株)</v>
      </c>
    </row>
    <row r="212" spans="47:56">
      <c r="AU212" s="52" t="str">
        <f>IF(参照!A212="","",参照!A212)</f>
        <v/>
      </c>
      <c r="AV212" s="52" t="str">
        <f>IF(参照!B212="","",参照!B212)</f>
        <v/>
      </c>
      <c r="AW212" s="52" t="str">
        <f>IF(参照!C212="","",参照!C212)</f>
        <v/>
      </c>
      <c r="AX212" s="52" t="str">
        <f>IF(参照!D212="","",参照!D212)</f>
        <v>メニューB</v>
      </c>
      <c r="AY212" s="52">
        <f>IF(参照!E212="","",参照!E212)</f>
        <v>0</v>
      </c>
      <c r="AZ212" s="52" t="str">
        <f>IF(参照!F212="","",参照!F212)</f>
        <v>(株)イーネットワークシステムズ</v>
      </c>
      <c r="BA212" s="52" t="str">
        <f>IF(参照!G212="","",参照!G212)</f>
        <v>(株)イーネットワークシステムズ_メニューB</v>
      </c>
      <c r="BB212" s="52">
        <f t="shared" si="34"/>
        <v>0</v>
      </c>
      <c r="BD212" s="52" t="str">
        <f>IF(参照!L212="","",参照!L212)</f>
        <v>かけがわ報徳パワー(株)</v>
      </c>
    </row>
    <row r="213" spans="47:56">
      <c r="AU213" s="52" t="str">
        <f>IF(参照!A213="","",参照!A213)</f>
        <v/>
      </c>
      <c r="AV213" s="52" t="str">
        <f>IF(参照!B213="","",参照!B213)</f>
        <v/>
      </c>
      <c r="AW213" s="52" t="str">
        <f>IF(参照!C213="","",参照!C213)</f>
        <v/>
      </c>
      <c r="AX213" s="52" t="str">
        <f>IF(参照!D213="","",参照!D213)</f>
        <v>メニューC</v>
      </c>
      <c r="AY213" s="52">
        <f>IF(参照!E213="","",参照!E213)</f>
        <v>0</v>
      </c>
      <c r="AZ213" s="52" t="str">
        <f>IF(参照!F213="","",参照!F213)</f>
        <v>(株)イーネットワークシステムズ</v>
      </c>
      <c r="BA213" s="52" t="str">
        <f>IF(参照!G213="","",参照!G213)</f>
        <v>(株)イーネットワークシステムズ_メニューC</v>
      </c>
      <c r="BB213" s="52">
        <f t="shared" si="34"/>
        <v>0</v>
      </c>
      <c r="BD213" s="52" t="str">
        <f>IF(参照!L213="","",参照!L213)</f>
        <v>鹿児島電力(株)</v>
      </c>
    </row>
    <row r="214" spans="47:56">
      <c r="AU214" s="52" t="str">
        <f>IF(参照!A214="","",参照!A214)</f>
        <v/>
      </c>
      <c r="AV214" s="52" t="str">
        <f>IF(参照!B214="","",参照!B214)</f>
        <v/>
      </c>
      <c r="AW214" s="52" t="str">
        <f>IF(参照!C214="","",参照!C214)</f>
        <v/>
      </c>
      <c r="AX214" s="52" t="str">
        <f>IF(参照!D214="","",参照!D214)</f>
        <v>メニューD</v>
      </c>
      <c r="AY214" s="52">
        <f>IF(参照!E214="","",参照!E214)</f>
        <v>0</v>
      </c>
      <c r="AZ214" s="52" t="str">
        <f>IF(参照!F214="","",参照!F214)</f>
        <v>(株)イーネットワークシステムズ</v>
      </c>
      <c r="BA214" s="52" t="str">
        <f>IF(参照!G214="","",参照!G214)</f>
        <v>(株)イーネットワークシステムズ_メニューD</v>
      </c>
      <c r="BB214" s="52">
        <f t="shared" si="34"/>
        <v>0</v>
      </c>
      <c r="BD214" s="52" t="str">
        <f>IF(参照!L214="","",参照!L214)</f>
        <v>歌舞伎エナジー(株)</v>
      </c>
    </row>
    <row r="215" spans="47:56">
      <c r="AU215" s="52" t="str">
        <f>IF(参照!A215="","",参照!A215)</f>
        <v/>
      </c>
      <c r="AV215" s="52" t="str">
        <f>IF(参照!B215="","",参照!B215)</f>
        <v/>
      </c>
      <c r="AW215" s="52" t="str">
        <f>IF(参照!C215="","",参照!C215)</f>
        <v/>
      </c>
      <c r="AX215" s="52" t="str">
        <f>IF(参照!D215="","",参照!D215)</f>
        <v>メニューE(残差)</v>
      </c>
      <c r="AY215" s="52">
        <f>IF(参照!E215="","",参照!E215)</f>
        <v>3.2299999999999999E-4</v>
      </c>
      <c r="AZ215" s="52" t="str">
        <f>IF(参照!F215="","",参照!F215)</f>
        <v>(株)イーネットワークシステムズ</v>
      </c>
      <c r="BA215" s="52" t="str">
        <f>IF(参照!G215="","",参照!G215)</f>
        <v>(株)イーネットワークシステムズ_メニューE(残差)</v>
      </c>
      <c r="BB215" s="52">
        <f t="shared" si="34"/>
        <v>0.32300000000000001</v>
      </c>
      <c r="BD215" s="52" t="str">
        <f>IF(参照!L215="","",参照!L215)</f>
        <v>(株)かみでん里山公社</v>
      </c>
    </row>
    <row r="216" spans="47:56">
      <c r="AU216" s="52" t="str">
        <f>IF(参照!A216="","",参照!A216)</f>
        <v/>
      </c>
      <c r="AV216" s="52" t="str">
        <f>IF(参照!B216="","",参照!B216)</f>
        <v/>
      </c>
      <c r="AW216" s="52" t="str">
        <f>IF(参照!C216="","",参照!C216)</f>
        <v/>
      </c>
      <c r="AX216" s="52" t="str">
        <f>IF(参照!D216="","",参照!D216)</f>
        <v>(参考値)事業者全体</v>
      </c>
      <c r="AY216" s="52">
        <f>IF(参照!E216="","",参照!E216)</f>
        <v>2.5300000000000002E-4</v>
      </c>
      <c r="AZ216" s="52" t="str">
        <f>IF(参照!F216="","",参照!F216)</f>
        <v>(株)イーネットワークシステムズ</v>
      </c>
      <c r="BA216" s="52" t="str">
        <f>IF(参照!G216="","",参照!G216)</f>
        <v>(株)イーネットワークシステムズ_(参考値)事業者全体</v>
      </c>
      <c r="BB216" s="52">
        <f t="shared" si="34"/>
        <v>0.253</v>
      </c>
      <c r="BD216" s="52" t="str">
        <f>IF(参照!L216="","",参照!L216)</f>
        <v>亀岡ふるさとエナジー(株)</v>
      </c>
    </row>
    <row r="217" spans="47:56">
      <c r="AU217" s="52" t="str">
        <f>IF(参照!A217="","",参照!A217)</f>
        <v>A0068</v>
      </c>
      <c r="AV217" s="52" t="str">
        <f>IF(参照!B217="","",参照!B217)</f>
        <v>(株)エネアーク関東</v>
      </c>
      <c r="AW217" s="52">
        <f>IF(参照!C217="","",参照!C217)</f>
        <v>4.5800000000000002E-4</v>
      </c>
      <c r="AX217" s="52" t="str">
        <f>IF(参照!D217="","",参照!D217)</f>
        <v/>
      </c>
      <c r="AY217" s="52">
        <f>IF(参照!E217="","",参照!E217)</f>
        <v>4.0200000000000001E-4</v>
      </c>
      <c r="AZ217" s="52" t="str">
        <f>IF(参照!F217="","",参照!F217)</f>
        <v>(株)エネアーク関東</v>
      </c>
      <c r="BA217" s="52" t="str">
        <f>IF(参照!G217="","",参照!G217)</f>
        <v>(株)エネアーク関東_</v>
      </c>
      <c r="BB217" s="52">
        <f t="shared" si="34"/>
        <v>0.40200000000000002</v>
      </c>
      <c r="BD217" s="52" t="str">
        <f>IF(参照!L217="","",参照!L217)</f>
        <v>唐津電力(株)</v>
      </c>
    </row>
    <row r="218" spans="47:56">
      <c r="AU218" s="52" t="str">
        <f>IF(参照!A218="","",参照!A218)</f>
        <v>A0069</v>
      </c>
      <c r="AV218" s="52" t="str">
        <f>IF(参照!B218="","",参照!B218)</f>
        <v>(株)東急パワーサプライ</v>
      </c>
      <c r="AW218" s="52">
        <f>IF(参照!C218="","",参照!C218)</f>
        <v>4.9399999999999997E-4</v>
      </c>
      <c r="AX218" s="52" t="str">
        <f>IF(参照!D218="","",参照!D218)</f>
        <v>メニューA</v>
      </c>
      <c r="AY218" s="52">
        <f>IF(参照!E218="","",参照!E218)</f>
        <v>0</v>
      </c>
      <c r="AZ218" s="52" t="str">
        <f>IF(参照!F218="","",参照!F218)</f>
        <v>(株)東急パワーサプライ</v>
      </c>
      <c r="BA218" s="52" t="str">
        <f>IF(参照!G218="","",参照!G218)</f>
        <v>(株)東急パワーサプライ_メニューA</v>
      </c>
      <c r="BB218" s="52">
        <f t="shared" si="34"/>
        <v>0</v>
      </c>
      <c r="BD218" s="52" t="str">
        <f>IF(参照!L218="","",参照!L218)</f>
        <v>(株)唐津パワーホールディングス</v>
      </c>
    </row>
    <row r="219" spans="47:56">
      <c r="AU219" s="52" t="str">
        <f>IF(参照!A219="","",参照!A219)</f>
        <v/>
      </c>
      <c r="AV219" s="52" t="str">
        <f>IF(参照!B219="","",参照!B219)</f>
        <v/>
      </c>
      <c r="AW219" s="52" t="str">
        <f>IF(参照!C219="","",参照!C219)</f>
        <v/>
      </c>
      <c r="AX219" s="52" t="str">
        <f>IF(参照!D219="","",参照!D219)</f>
        <v>メニューB</v>
      </c>
      <c r="AY219" s="52">
        <f>IF(参照!E219="","",参照!E219)</f>
        <v>3.4000000000000002E-4</v>
      </c>
      <c r="AZ219" s="52" t="str">
        <f>IF(参照!F219="","",参照!F219)</f>
        <v>(株)東急パワーサプライ</v>
      </c>
      <c r="BA219" s="52" t="str">
        <f>IF(参照!G219="","",参照!G219)</f>
        <v>(株)東急パワーサプライ_メニューB</v>
      </c>
      <c r="BB219" s="52">
        <f t="shared" si="34"/>
        <v>0.34</v>
      </c>
      <c r="BD219" s="52" t="str">
        <f>IF(参照!L219="","",参照!L219)</f>
        <v>カワサキグリーンエナジー(株)</v>
      </c>
    </row>
    <row r="220" spans="47:56">
      <c r="AU220" s="52" t="str">
        <f>IF(参照!A220="","",参照!A220)</f>
        <v/>
      </c>
      <c r="AV220" s="52" t="str">
        <f>IF(参照!B220="","",参照!B220)</f>
        <v/>
      </c>
      <c r="AW220" s="52" t="str">
        <f>IF(参照!C220="","",参照!C220)</f>
        <v/>
      </c>
      <c r="AX220" s="52" t="str">
        <f>IF(参照!D220="","",参照!D220)</f>
        <v>メニューC</v>
      </c>
      <c r="AY220" s="52">
        <f>IF(参照!E220="","",参照!E220)</f>
        <v>0</v>
      </c>
      <c r="AZ220" s="52" t="str">
        <f>IF(参照!F220="","",参照!F220)</f>
        <v>(株)東急パワーサプライ</v>
      </c>
      <c r="BA220" s="52" t="str">
        <f>IF(参照!G220="","",参照!G220)</f>
        <v>(株)東急パワーサプライ_メニューC</v>
      </c>
      <c r="BB220" s="52">
        <f t="shared" si="34"/>
        <v>0</v>
      </c>
      <c r="BD220" s="52" t="str">
        <f>IF(参照!L220="","",参照!L220)</f>
        <v>(株)関西空調　</v>
      </c>
    </row>
    <row r="221" spans="47:56">
      <c r="AU221" s="52" t="str">
        <f>IF(参照!A221="","",参照!A221)</f>
        <v/>
      </c>
      <c r="AV221" s="52" t="str">
        <f>IF(参照!B221="","",参照!B221)</f>
        <v/>
      </c>
      <c r="AW221" s="52" t="str">
        <f>IF(参照!C221="","",参照!C221)</f>
        <v/>
      </c>
      <c r="AX221" s="52" t="str">
        <f>IF(参照!D221="","",参照!D221)</f>
        <v>メニューD</v>
      </c>
      <c r="AY221" s="52">
        <f>IF(参照!E221="","",参照!E221)</f>
        <v>2.92E-4</v>
      </c>
      <c r="AZ221" s="52" t="str">
        <f>IF(参照!F221="","",参照!F221)</f>
        <v>(株)東急パワーサプライ</v>
      </c>
      <c r="BA221" s="52" t="str">
        <f>IF(参照!G221="","",参照!G221)</f>
        <v>(株)東急パワーサプライ_メニューD</v>
      </c>
      <c r="BB221" s="52">
        <f t="shared" si="34"/>
        <v>0.29199999999999998</v>
      </c>
      <c r="BD221" s="52" t="str">
        <f>IF(参照!L221="","",参照!L221)</f>
        <v>(株)関電エネルギーソリューション</v>
      </c>
    </row>
    <row r="222" spans="47:56">
      <c r="AU222" s="52" t="str">
        <f>IF(参照!A222="","",参照!A222)</f>
        <v/>
      </c>
      <c r="AV222" s="52" t="str">
        <f>IF(参照!B222="","",参照!B222)</f>
        <v/>
      </c>
      <c r="AW222" s="52" t="str">
        <f>IF(参照!C222="","",参照!C222)</f>
        <v/>
      </c>
      <c r="AX222" s="52" t="str">
        <f>IF(参照!D222="","",参照!D222)</f>
        <v>メニューE</v>
      </c>
      <c r="AY222" s="52">
        <f>IF(参照!E222="","",参照!E222)</f>
        <v>0</v>
      </c>
      <c r="AZ222" s="52" t="str">
        <f>IF(参照!F222="","",参照!F222)</f>
        <v>(株)東急パワーサプライ</v>
      </c>
      <c r="BA222" s="52" t="str">
        <f>IF(参照!G222="","",参照!G222)</f>
        <v>(株)東急パワーサプライ_メニューE</v>
      </c>
      <c r="BB222" s="52">
        <f t="shared" si="34"/>
        <v>0</v>
      </c>
      <c r="BD222" s="52" t="str">
        <f>IF(参照!L222="","",参照!L222)</f>
        <v>合同会社北上新電力</v>
      </c>
    </row>
    <row r="223" spans="47:56">
      <c r="AU223" s="52" t="str">
        <f>IF(参照!A223="","",参照!A223)</f>
        <v/>
      </c>
      <c r="AV223" s="52" t="str">
        <f>IF(参照!B223="","",参照!B223)</f>
        <v/>
      </c>
      <c r="AW223" s="52" t="str">
        <f>IF(参照!C223="","",参照!C223)</f>
        <v/>
      </c>
      <c r="AX223" s="52" t="str">
        <f>IF(参照!D223="","",参照!D223)</f>
        <v>メニューF</v>
      </c>
      <c r="AY223" s="52">
        <f>IF(参照!E223="","",参照!E223)</f>
        <v>0</v>
      </c>
      <c r="AZ223" s="52" t="str">
        <f>IF(参照!F223="","",参照!F223)</f>
        <v>(株)東急パワーサプライ</v>
      </c>
      <c r="BA223" s="52" t="str">
        <f>IF(参照!G223="","",参照!G223)</f>
        <v>(株)東急パワーサプライ_メニューF</v>
      </c>
      <c r="BB223" s="52">
        <f t="shared" si="34"/>
        <v>0</v>
      </c>
      <c r="BD223" s="52" t="str">
        <f>IF(参照!L223="","",参照!L223)</f>
        <v>(株)北九州パワー</v>
      </c>
    </row>
    <row r="224" spans="47:56">
      <c r="AU224" s="52" t="str">
        <f>IF(参照!A224="","",参照!A224)</f>
        <v/>
      </c>
      <c r="AV224" s="52" t="str">
        <f>IF(参照!B224="","",参照!B224)</f>
        <v/>
      </c>
      <c r="AW224" s="52" t="str">
        <f>IF(参照!C224="","",参照!C224)</f>
        <v/>
      </c>
      <c r="AX224" s="52" t="str">
        <f>IF(参照!D224="","",参照!D224)</f>
        <v>メニューG(残差)</v>
      </c>
      <c r="AY224" s="52">
        <f>IF(参照!E224="","",参照!E224)</f>
        <v>4.3100000000000001E-4</v>
      </c>
      <c r="AZ224" s="52" t="str">
        <f>IF(参照!F224="","",参照!F224)</f>
        <v>(株)東急パワーサプライ</v>
      </c>
      <c r="BA224" s="52" t="str">
        <f>IF(参照!G224="","",参照!G224)</f>
        <v>(株)東急パワーサプライ_メニューG(残差)</v>
      </c>
      <c r="BB224" s="52">
        <f t="shared" si="34"/>
        <v>0.43099999999999999</v>
      </c>
      <c r="BD224" s="52" t="str">
        <f>IF(参照!L224="","",参照!L224)</f>
        <v>キタコー(株)</v>
      </c>
    </row>
    <row r="225" spans="47:56">
      <c r="AU225" s="52" t="str">
        <f>IF(参照!A225="","",参照!A225)</f>
        <v/>
      </c>
      <c r="AV225" s="52" t="str">
        <f>IF(参照!B225="","",参照!B225)</f>
        <v/>
      </c>
      <c r="AW225" s="52" t="str">
        <f>IF(参照!C225="","",参照!C225)</f>
        <v/>
      </c>
      <c r="AX225" s="52" t="str">
        <f>IF(参照!D225="","",参照!D225)</f>
        <v>(参考値)事業者全体</v>
      </c>
      <c r="AY225" s="52">
        <f>IF(参照!E225="","",参照!E225)</f>
        <v>4.5600000000000003E-4</v>
      </c>
      <c r="AZ225" s="52" t="str">
        <f>IF(参照!F225="","",参照!F225)</f>
        <v>(株)東急パワーサプライ</v>
      </c>
      <c r="BA225" s="52" t="str">
        <f>IF(参照!G225="","",参照!G225)</f>
        <v>(株)東急パワーサプライ_(参考値)事業者全体</v>
      </c>
      <c r="BB225" s="52">
        <f t="shared" si="34"/>
        <v>0.45600000000000002</v>
      </c>
      <c r="BD225" s="52" t="str">
        <f>IF(参照!L225="","",参照!L225)</f>
        <v>北日本ガス(株)</v>
      </c>
    </row>
    <row r="226" spans="47:56">
      <c r="AU226" s="52" t="str">
        <f>IF(参照!A226="","",参照!A226)</f>
        <v>A0070</v>
      </c>
      <c r="AV226" s="52" t="str">
        <f>IF(参照!B226="","",参照!B226)</f>
        <v>王子・伊藤忠エネクス電力販売(株)</v>
      </c>
      <c r="AW226" s="52">
        <f>IF(参照!C226="","",参照!C226)</f>
        <v>5.2500000000000008E-4</v>
      </c>
      <c r="AX226" s="52" t="str">
        <f>IF(参照!D226="","",参照!D226)</f>
        <v>メニューA</v>
      </c>
      <c r="AY226" s="52">
        <f>IF(参照!E226="","",参照!E226)</f>
        <v>0</v>
      </c>
      <c r="AZ226" s="52" t="str">
        <f>IF(参照!F226="","",参照!F226)</f>
        <v>王子・伊藤忠エネクス電力販売(株)</v>
      </c>
      <c r="BA226" s="52" t="str">
        <f>IF(参照!G226="","",参照!G226)</f>
        <v>王子・伊藤忠エネクス電力販売(株)_メニューA</v>
      </c>
      <c r="BB226" s="52">
        <f t="shared" si="34"/>
        <v>0</v>
      </c>
      <c r="BD226" s="52" t="str">
        <f>IF(参照!L226="","",参照!L226)</f>
        <v>北日本石油(株)</v>
      </c>
    </row>
    <row r="227" spans="47:56">
      <c r="AU227" s="52" t="str">
        <f>IF(参照!A227="","",参照!A227)</f>
        <v/>
      </c>
      <c r="AV227" s="52" t="str">
        <f>IF(参照!B227="","",参照!B227)</f>
        <v/>
      </c>
      <c r="AW227" s="52" t="str">
        <f>IF(参照!C227="","",参照!C227)</f>
        <v/>
      </c>
      <c r="AX227" s="52" t="str">
        <f>IF(参照!D227="","",参照!D227)</f>
        <v>メニューB</v>
      </c>
      <c r="AY227" s="52">
        <f>IF(参照!E227="","",参照!E227)</f>
        <v>2.1699999999999999E-4</v>
      </c>
      <c r="AZ227" s="52" t="str">
        <f>IF(参照!F227="","",参照!F227)</f>
        <v>王子・伊藤忠エネクス電力販売(株)</v>
      </c>
      <c r="BA227" s="52" t="str">
        <f>IF(参照!G227="","",参照!G227)</f>
        <v>王子・伊藤忠エネクス電力販売(株)_メニューB</v>
      </c>
      <c r="BB227" s="52">
        <f t="shared" si="34"/>
        <v>0.217</v>
      </c>
      <c r="BD227" s="52" t="str">
        <f>IF(参照!L227="","",参照!L227)</f>
        <v>岐阜電力(株)</v>
      </c>
    </row>
    <row r="228" spans="47:56">
      <c r="AU228" s="52" t="str">
        <f>IF(参照!A228="","",参照!A228)</f>
        <v/>
      </c>
      <c r="AV228" s="52" t="str">
        <f>IF(参照!B228="","",参照!B228)</f>
        <v/>
      </c>
      <c r="AW228" s="52" t="str">
        <f>IF(参照!C228="","",参照!C228)</f>
        <v/>
      </c>
      <c r="AX228" s="52" t="str">
        <f>IF(参照!D228="","",参照!D228)</f>
        <v>メニューC</v>
      </c>
      <c r="AY228" s="52">
        <f>IF(参照!E228="","",参照!E228)</f>
        <v>3.0299999999999999E-4</v>
      </c>
      <c r="AZ228" s="52" t="str">
        <f>IF(参照!F228="","",参照!F228)</f>
        <v>王子・伊藤忠エネクス電力販売(株)</v>
      </c>
      <c r="BA228" s="52" t="str">
        <f>IF(参照!G228="","",参照!G228)</f>
        <v>王子・伊藤忠エネクス電力販売(株)_メニューC</v>
      </c>
      <c r="BB228" s="52">
        <f t="shared" si="34"/>
        <v>0.30299999999999999</v>
      </c>
      <c r="BD228" s="52" t="str">
        <f>IF(参照!L228="","",参照!L228)</f>
        <v>キヤノンマーケティングジャパン(株)</v>
      </c>
    </row>
    <row r="229" spans="47:56">
      <c r="AU229" s="52" t="str">
        <f>IF(参照!A229="","",参照!A229)</f>
        <v/>
      </c>
      <c r="AV229" s="52" t="str">
        <f>IF(参照!B229="","",参照!B229)</f>
        <v/>
      </c>
      <c r="AW229" s="52" t="str">
        <f>IF(参照!C229="","",参照!C229)</f>
        <v/>
      </c>
      <c r="AX229" s="52" t="str">
        <f>IF(参照!D229="","",参照!D229)</f>
        <v>メニューD(残差)</v>
      </c>
      <c r="AY229" s="52">
        <f>IF(参照!E229="","",参照!E229)</f>
        <v>9.0899999999999998E-4</v>
      </c>
      <c r="AZ229" s="52" t="str">
        <f>IF(参照!F229="","",参照!F229)</f>
        <v>王子・伊藤忠エネクス電力販売(株)</v>
      </c>
      <c r="BA229" s="52" t="str">
        <f>IF(参照!G229="","",参照!G229)</f>
        <v>王子・伊藤忠エネクス電力販売(株)_メニューD(残差)</v>
      </c>
      <c r="BB229" s="52">
        <f t="shared" si="34"/>
        <v>0.90900000000000003</v>
      </c>
      <c r="BD229" s="52" t="str">
        <f>IF(参照!L229="","",参照!L229)</f>
        <v>九州エナジー(株)</v>
      </c>
    </row>
    <row r="230" spans="47:56">
      <c r="AU230" s="52" t="str">
        <f>IF(参照!A230="","",参照!A230)</f>
        <v/>
      </c>
      <c r="AV230" s="52" t="str">
        <f>IF(参照!B230="","",参照!B230)</f>
        <v/>
      </c>
      <c r="AW230" s="52" t="str">
        <f>IF(参照!C230="","",参照!C230)</f>
        <v/>
      </c>
      <c r="AX230" s="52" t="str">
        <f>IF(参照!D230="","",参照!D230)</f>
        <v>(参考値)事業者全体</v>
      </c>
      <c r="AY230" s="52">
        <f>IF(参照!E230="","",参照!E230)</f>
        <v>3.9899999999999999E-4</v>
      </c>
      <c r="AZ230" s="52" t="str">
        <f>IF(参照!F230="","",参照!F230)</f>
        <v>王子・伊藤忠エネクス電力販売(株)</v>
      </c>
      <c r="BA230" s="52" t="str">
        <f>IF(参照!G230="","",参照!G230)</f>
        <v>王子・伊藤忠エネクス電力販売(株)_(参考値)事業者全体</v>
      </c>
      <c r="BB230" s="52">
        <f t="shared" si="34"/>
        <v>0.39900000000000002</v>
      </c>
      <c r="BD230" s="52" t="str">
        <f>IF(参照!L230="","",参照!L230)</f>
        <v>九電みらいエナジー(株)</v>
      </c>
    </row>
    <row r="231" spans="47:56">
      <c r="AU231" s="52" t="str">
        <f>IF(参照!A231="","",参照!A231)</f>
        <v>A0071</v>
      </c>
      <c r="AV231" s="52" t="str">
        <f>IF(参照!B231="","",参照!B231)</f>
        <v>伊藤忠商事(株)</v>
      </c>
      <c r="AW231" s="52">
        <f>IF(参照!C231="","",参照!C231)</f>
        <v>7.3999999999999999E-4</v>
      </c>
      <c r="AX231" s="52" t="str">
        <f>IF(参照!D231="","",参照!D231)</f>
        <v>メニューA</v>
      </c>
      <c r="AY231" s="52">
        <f>IF(参照!E231="","",参照!E231)</f>
        <v>0</v>
      </c>
      <c r="AZ231" s="52" t="str">
        <f>IF(参照!F231="","",参照!F231)</f>
        <v>伊藤忠商事(株)</v>
      </c>
      <c r="BA231" s="52" t="str">
        <f>IF(参照!G231="","",参照!G231)</f>
        <v>伊藤忠商事(株)_メニューA</v>
      </c>
      <c r="BB231" s="52">
        <f t="shared" si="34"/>
        <v>0</v>
      </c>
      <c r="BD231" s="52" t="str">
        <f>IF(参照!L231="","",参照!L231)</f>
        <v>京セラ関電エナジー合同会社</v>
      </c>
    </row>
    <row r="232" spans="47:56">
      <c r="AU232" s="52" t="str">
        <f>IF(参照!A232="","",参照!A232)</f>
        <v/>
      </c>
      <c r="AV232" s="52" t="str">
        <f>IF(参照!B232="","",参照!B232)</f>
        <v/>
      </c>
      <c r="AW232" s="52" t="str">
        <f>IF(参照!C232="","",参照!C232)</f>
        <v/>
      </c>
      <c r="AX232" s="52" t="str">
        <f>IF(参照!D232="","",参照!D232)</f>
        <v>メニューB(残差)</v>
      </c>
      <c r="AY232" s="52">
        <f>IF(参照!E232="","",参照!E232)</f>
        <v>4.5300000000000001E-4</v>
      </c>
      <c r="AZ232" s="52" t="str">
        <f>IF(参照!F232="","",参照!F232)</f>
        <v>伊藤忠商事(株)</v>
      </c>
      <c r="BA232" s="52" t="str">
        <f>IF(参照!G232="","",参照!G232)</f>
        <v>伊藤忠商事(株)_メニューB(残差)</v>
      </c>
      <c r="BB232" s="52">
        <f t="shared" si="34"/>
        <v>0.45300000000000001</v>
      </c>
      <c r="BD232" s="52" t="str">
        <f>IF(参照!L232="","",参照!L232)</f>
        <v>京都生活協同組合</v>
      </c>
    </row>
    <row r="233" spans="47:56">
      <c r="AU233" s="52" t="str">
        <f>IF(参照!A233="","",参照!A233)</f>
        <v/>
      </c>
      <c r="AV233" s="52" t="str">
        <f>IF(参照!B233="","",参照!B233)</f>
        <v/>
      </c>
      <c r="AW233" s="52" t="str">
        <f>IF(参照!C233="","",参照!C233)</f>
        <v/>
      </c>
      <c r="AX233" s="52" t="str">
        <f>IF(参照!D233="","",参照!D233)</f>
        <v>(参考値)事業者全体</v>
      </c>
      <c r="AY233" s="52">
        <f>IF(参照!E233="","",参照!E233)</f>
        <v>4.6999999999999999E-4</v>
      </c>
      <c r="AZ233" s="52" t="str">
        <f>IF(参照!F233="","",参照!F233)</f>
        <v>伊藤忠商事(株)</v>
      </c>
      <c r="BA233" s="52" t="str">
        <f>IF(参照!G233="","",参照!G233)</f>
        <v>伊藤忠商事(株)_(参考値)事業者全体</v>
      </c>
      <c r="BB233" s="52">
        <f t="shared" si="34"/>
        <v>0.47</v>
      </c>
      <c r="BD233" s="52" t="str">
        <f>IF(参照!L233="","",参照!L233)</f>
        <v>(株)京楽産業ホールディングス</v>
      </c>
    </row>
    <row r="234" spans="47:56">
      <c r="AU234" s="52" t="str">
        <f>IF(参照!A234="","",参照!A234)</f>
        <v>A0072</v>
      </c>
      <c r="AV234" s="52" t="str">
        <f>IF(参照!B234="","",参照!B234)</f>
        <v>(株)エコスタイル</v>
      </c>
      <c r="AW234" s="52">
        <f>IF(参照!C234="","",参照!C234)</f>
        <v>4.1800000000000002E-4</v>
      </c>
      <c r="AX234" s="52" t="str">
        <f>IF(参照!D234="","",参照!D234)</f>
        <v>メニューA</v>
      </c>
      <c r="AY234" s="52">
        <f>IF(参照!E234="","",参照!E234)</f>
        <v>0</v>
      </c>
      <c r="AZ234" s="52" t="str">
        <f>IF(参照!F234="","",参照!F234)</f>
        <v>(株)エコスタイル</v>
      </c>
      <c r="BA234" s="52" t="str">
        <f>IF(参照!G234="","",参照!G234)</f>
        <v>(株)エコスタイル_メニューA</v>
      </c>
      <c r="BB234" s="52">
        <f t="shared" si="34"/>
        <v>0</v>
      </c>
      <c r="BD234" s="52" t="str">
        <f>IF(参照!L234="","",参照!L234)</f>
        <v>桐生瓦斯(株)</v>
      </c>
    </row>
    <row r="235" spans="47:56">
      <c r="AU235" s="52" t="str">
        <f>IF(参照!A235="","",参照!A235)</f>
        <v/>
      </c>
      <c r="AV235" s="52" t="str">
        <f>IF(参照!B235="","",参照!B235)</f>
        <v/>
      </c>
      <c r="AW235" s="52" t="str">
        <f>IF(参照!C235="","",参照!C235)</f>
        <v/>
      </c>
      <c r="AX235" s="52" t="str">
        <f>IF(参照!D235="","",参照!D235)</f>
        <v>メニューB</v>
      </c>
      <c r="AY235" s="52">
        <f>IF(参照!E235="","",参照!E235)</f>
        <v>0</v>
      </c>
      <c r="AZ235" s="52" t="str">
        <f>IF(参照!F235="","",参照!F235)</f>
        <v>(株)エコスタイル</v>
      </c>
      <c r="BA235" s="52" t="str">
        <f>IF(参照!G235="","",参照!G235)</f>
        <v>(株)エコスタイル_メニューB</v>
      </c>
      <c r="BB235" s="52">
        <f t="shared" si="34"/>
        <v>0</v>
      </c>
      <c r="BD235" s="52" t="str">
        <f>IF(参照!L235="","",参照!L235)</f>
        <v>近畿電力(株)</v>
      </c>
    </row>
    <row r="236" spans="47:56">
      <c r="AU236" s="52" t="str">
        <f>IF(参照!A236="","",参照!A236)</f>
        <v/>
      </c>
      <c r="AV236" s="52" t="str">
        <f>IF(参照!B236="","",参照!B236)</f>
        <v/>
      </c>
      <c r="AW236" s="52" t="str">
        <f>IF(参照!C236="","",参照!C236)</f>
        <v/>
      </c>
      <c r="AX236" s="52" t="str">
        <f>IF(参照!D236="","",参照!D236)</f>
        <v>メニューC(残差)</v>
      </c>
      <c r="AY236" s="52">
        <f>IF(参照!E236="","",参照!E236)</f>
        <v>5.9499999999999993E-4</v>
      </c>
      <c r="AZ236" s="52" t="str">
        <f>IF(参照!F236="","",参照!F236)</f>
        <v>(株)エコスタイル</v>
      </c>
      <c r="BA236" s="52" t="str">
        <f>IF(参照!G236="","",参照!G236)</f>
        <v>(株)エコスタイル_メニューC(残差)</v>
      </c>
      <c r="BB236" s="52">
        <f t="shared" si="34"/>
        <v>0.59499999999999997</v>
      </c>
      <c r="BD236" s="52" t="str">
        <f>IF(参照!L236="","",参照!L236)</f>
        <v>(株)クオリティプラス</v>
      </c>
    </row>
    <row r="237" spans="47:56">
      <c r="AU237" s="52" t="str">
        <f>IF(参照!A237="","",参照!A237)</f>
        <v/>
      </c>
      <c r="AV237" s="52" t="str">
        <f>IF(参照!B237="","",参照!B237)</f>
        <v/>
      </c>
      <c r="AW237" s="52" t="str">
        <f>IF(参照!C237="","",参照!C237)</f>
        <v/>
      </c>
      <c r="AX237" s="52" t="str">
        <f>IF(参照!D237="","",参照!D237)</f>
        <v>(参考値)事業者全体</v>
      </c>
      <c r="AY237" s="52">
        <f>IF(参照!E237="","",参照!E237)</f>
        <v>5.4000000000000001E-4</v>
      </c>
      <c r="AZ237" s="52" t="str">
        <f>IF(参照!F237="","",参照!F237)</f>
        <v>(株)エコスタイル</v>
      </c>
      <c r="BA237" s="52" t="str">
        <f>IF(参照!G237="","",参照!G237)</f>
        <v>(株)エコスタイル_(参考値)事業者全体</v>
      </c>
      <c r="BB237" s="52">
        <f t="shared" si="34"/>
        <v>0.54</v>
      </c>
      <c r="BD237" s="52" t="str">
        <f>IF(参照!L237="","",参照!L237)</f>
        <v>くこくエネルギー(株)(旧：熊本電力(株))</v>
      </c>
    </row>
    <row r="238" spans="47:56">
      <c r="AU238" s="52" t="str">
        <f>IF(参照!A238="","",参照!A238)</f>
        <v>A0073</v>
      </c>
      <c r="AV238" s="52" t="str">
        <f>IF(参照!B238="","",参照!B238)</f>
        <v>入間ガス(株)</v>
      </c>
      <c r="AW238" s="52">
        <f>IF(参照!C238="","",参照!C238)</f>
        <v>3.6400000000000001E-4</v>
      </c>
      <c r="AX238" s="52" t="str">
        <f>IF(参照!D238="","",参照!D238)</f>
        <v/>
      </c>
      <c r="AY238" s="52">
        <f>IF(参照!E238="","",参照!E238)</f>
        <v>3.0800000000000001E-4</v>
      </c>
      <c r="AZ238" s="52" t="str">
        <f>IF(参照!F238="","",参照!F238)</f>
        <v>入間ガス(株)</v>
      </c>
      <c r="BA238" s="52" t="str">
        <f>IF(参照!G238="","",参照!G238)</f>
        <v>入間ガス(株)_</v>
      </c>
      <c r="BB238" s="52">
        <f t="shared" si="34"/>
        <v>0.308</v>
      </c>
      <c r="BD238" s="52" t="str">
        <f>IF(参照!L238="","",参照!L238)</f>
        <v>久慈地域エネルギー(株)</v>
      </c>
    </row>
    <row r="239" spans="47:56">
      <c r="AU239" s="52" t="str">
        <f>IF(参照!A239="","",参照!A239)</f>
        <v>A0074</v>
      </c>
      <c r="AV239" s="52" t="str">
        <f>IF(参照!B239="","",参照!B239)</f>
        <v>テプコカスタマーサービス(株)</v>
      </c>
      <c r="AW239" s="52">
        <f>IF(参照!C239="","",参照!C239)</f>
        <v>5.7499999999999999E-4</v>
      </c>
      <c r="AX239" s="52" t="str">
        <f>IF(参照!D239="","",参照!D239)</f>
        <v/>
      </c>
      <c r="AY239" s="52">
        <f>IF(参照!E239="","",参照!E239)</f>
        <v>5.5800000000000001E-4</v>
      </c>
      <c r="AZ239" s="52" t="str">
        <f>IF(参照!F239="","",参照!F239)</f>
        <v>テプコカスタマーサービス(株)</v>
      </c>
      <c r="BA239" s="52" t="str">
        <f>IF(参照!G239="","",参照!G239)</f>
        <v>テプコカスタマーサービス(株)_</v>
      </c>
      <c r="BB239" s="52">
        <f t="shared" si="34"/>
        <v>0.55800000000000005</v>
      </c>
      <c r="BD239" s="52" t="str">
        <f>IF(参照!L239="","",参照!L239)</f>
        <v>(株)クボタ</v>
      </c>
    </row>
    <row r="240" spans="47:56">
      <c r="AU240" s="52" t="str">
        <f>IF(参照!A240="","",参照!A240)</f>
        <v>A0075</v>
      </c>
      <c r="AV240" s="52" t="str">
        <f>IF(参照!B240="","",参照!B240)</f>
        <v>(株)とんでんホールディングス</v>
      </c>
      <c r="AW240" s="52">
        <f>IF(参照!C240="","",参照!C240)</f>
        <v>4.0900000000000002E-4</v>
      </c>
      <c r="AX240" s="52" t="str">
        <f>IF(参照!D240="","",参照!D240)</f>
        <v/>
      </c>
      <c r="AY240" s="52">
        <f>IF(参照!E240="","",参照!E240)</f>
        <v>5.1000000000000004E-4</v>
      </c>
      <c r="AZ240" s="52" t="str">
        <f>IF(参照!F240="","",参照!F240)</f>
        <v>(株)とんでんホールディングス</v>
      </c>
      <c r="BA240" s="52" t="str">
        <f>IF(参照!G240="","",参照!G240)</f>
        <v>(株)とんでんホールディングス_</v>
      </c>
      <c r="BB240" s="52">
        <f t="shared" si="34"/>
        <v>0.51</v>
      </c>
      <c r="BD240" s="52" t="str">
        <f>IF(参照!L240="","",参照!L240)</f>
        <v>(株)球磨村森電力</v>
      </c>
    </row>
    <row r="241" spans="47:56">
      <c r="AU241" s="52" t="str">
        <f>IF(参照!A241="","",参照!A241)</f>
        <v>A0076</v>
      </c>
      <c r="AV241" s="52" t="str">
        <f>IF(参照!B241="","",参照!B241)</f>
        <v>日鉄エンジニアリング(株)</v>
      </c>
      <c r="AW241" s="52">
        <f>IF(参照!C241="","",参照!C241)</f>
        <v>4.5399999999999998E-4</v>
      </c>
      <c r="AX241" s="52" t="str">
        <f>IF(参照!D241="","",参照!D241)</f>
        <v>メニューA</v>
      </c>
      <c r="AY241" s="52">
        <f>IF(参照!E241="","",参照!E241)</f>
        <v>0</v>
      </c>
      <c r="AZ241" s="52" t="str">
        <f>IF(参照!F241="","",参照!F241)</f>
        <v>日鉄エンジニアリング(株)</v>
      </c>
      <c r="BA241" s="52" t="str">
        <f>IF(参照!G241="","",参照!G241)</f>
        <v>日鉄エンジニアリング(株)_メニューA</v>
      </c>
      <c r="BB241" s="52">
        <f t="shared" si="34"/>
        <v>0</v>
      </c>
      <c r="BD241" s="52" t="str">
        <f>IF(参照!L241="","",参照!L241)</f>
        <v>(株)グランデータ</v>
      </c>
    </row>
    <row r="242" spans="47:56">
      <c r="AU242" s="52" t="str">
        <f>IF(参照!A242="","",参照!A242)</f>
        <v/>
      </c>
      <c r="AV242" s="52" t="str">
        <f>IF(参照!B242="","",参照!B242)</f>
        <v/>
      </c>
      <c r="AW242" s="52" t="str">
        <f>IF(参照!C242="","",参照!C242)</f>
        <v/>
      </c>
      <c r="AX242" s="52" t="str">
        <f>IF(参照!D242="","",参照!D242)</f>
        <v>メニューB</v>
      </c>
      <c r="AY242" s="52">
        <f>IF(参照!E242="","",参照!E242)</f>
        <v>0</v>
      </c>
      <c r="AZ242" s="52" t="str">
        <f>IF(参照!F242="","",参照!F242)</f>
        <v>日鉄エンジニアリング(株)</v>
      </c>
      <c r="BA242" s="52" t="str">
        <f>IF(参照!G242="","",参照!G242)</f>
        <v>日鉄エンジニアリング(株)_メニューB</v>
      </c>
      <c r="BB242" s="52">
        <f t="shared" si="34"/>
        <v>0</v>
      </c>
      <c r="BD242" s="52" t="str">
        <f>IF(参照!L242="","",参照!L242)</f>
        <v>グリーナ(株)</v>
      </c>
    </row>
    <row r="243" spans="47:56">
      <c r="AU243" s="52" t="str">
        <f>IF(参照!A243="","",参照!A243)</f>
        <v/>
      </c>
      <c r="AV243" s="52" t="str">
        <f>IF(参照!B243="","",参照!B243)</f>
        <v/>
      </c>
      <c r="AW243" s="52" t="str">
        <f>IF(参照!C243="","",参照!C243)</f>
        <v/>
      </c>
      <c r="AX243" s="52" t="str">
        <f>IF(参照!D243="","",参照!D243)</f>
        <v>メニューC</v>
      </c>
      <c r="AY243" s="52">
        <f>IF(参照!E243="","",参照!E243)</f>
        <v>1E-4</v>
      </c>
      <c r="AZ243" s="52" t="str">
        <f>IF(参照!F243="","",参照!F243)</f>
        <v>日鉄エンジニアリング(株)</v>
      </c>
      <c r="BA243" s="52" t="str">
        <f>IF(参照!G243="","",参照!G243)</f>
        <v>日鉄エンジニアリング(株)_メニューC</v>
      </c>
      <c r="BB243" s="52">
        <f t="shared" si="34"/>
        <v>0.1</v>
      </c>
      <c r="BD243" s="52" t="str">
        <f>IF(参照!L243="","",参照!L243)</f>
        <v>(株)クリーンエネルギー総合研究所</v>
      </c>
    </row>
    <row r="244" spans="47:56">
      <c r="AU244" s="52" t="str">
        <f>IF(参照!A244="","",参照!A244)</f>
        <v/>
      </c>
      <c r="AV244" s="52" t="str">
        <f>IF(参照!B244="","",参照!B244)</f>
        <v/>
      </c>
      <c r="AW244" s="52" t="str">
        <f>IF(参照!C244="","",参照!C244)</f>
        <v/>
      </c>
      <c r="AX244" s="52" t="str">
        <f>IF(参照!D244="","",参照!D244)</f>
        <v>メニューD</v>
      </c>
      <c r="AY244" s="52">
        <f>IF(参照!E244="","",参照!E244)</f>
        <v>2.5000000000000001E-4</v>
      </c>
      <c r="AZ244" s="52" t="str">
        <f>IF(参照!F244="","",参照!F244)</f>
        <v>日鉄エンジニアリング(株)</v>
      </c>
      <c r="BA244" s="52" t="str">
        <f>IF(参照!G244="","",参照!G244)</f>
        <v>日鉄エンジニアリング(株)_メニューD</v>
      </c>
      <c r="BB244" s="52">
        <f t="shared" si="34"/>
        <v>0.25</v>
      </c>
      <c r="BD244" s="52" t="str">
        <f>IF(参照!L244="","",参照!L244)</f>
        <v>一般社団法人グリーンコープでんき</v>
      </c>
    </row>
    <row r="245" spans="47:56">
      <c r="AU245" s="52" t="str">
        <f>IF(参照!A245="","",参照!A245)</f>
        <v/>
      </c>
      <c r="AV245" s="52" t="str">
        <f>IF(参照!B245="","",参照!B245)</f>
        <v/>
      </c>
      <c r="AW245" s="52" t="str">
        <f>IF(参照!C245="","",参照!C245)</f>
        <v/>
      </c>
      <c r="AX245" s="52" t="str">
        <f>IF(参照!D245="","",参照!D245)</f>
        <v>メニューE(残差)</v>
      </c>
      <c r="AY245" s="52">
        <f>IF(参照!E245="","",参照!E245)</f>
        <v>6.8999999999999997E-4</v>
      </c>
      <c r="AZ245" s="52" t="str">
        <f>IF(参照!F245="","",参照!F245)</f>
        <v>日鉄エンジニアリング(株)</v>
      </c>
      <c r="BA245" s="52" t="str">
        <f>IF(参照!G245="","",参照!G245)</f>
        <v>日鉄エンジニアリング(株)_メニューE(残差)</v>
      </c>
      <c r="BB245" s="52">
        <f t="shared" si="34"/>
        <v>0.69</v>
      </c>
      <c r="BD245" s="52" t="str">
        <f>IF(参照!L245="","",参照!L245)</f>
        <v>(株)グリーンサークル</v>
      </c>
    </row>
    <row r="246" spans="47:56">
      <c r="AU246" s="52" t="str">
        <f>IF(参照!A246="","",参照!A246)</f>
        <v/>
      </c>
      <c r="AV246" s="52" t="str">
        <f>IF(参照!B246="","",参照!B246)</f>
        <v/>
      </c>
      <c r="AW246" s="52" t="str">
        <f>IF(参照!C246="","",参照!C246)</f>
        <v/>
      </c>
      <c r="AX246" s="52" t="str">
        <f>IF(参照!D246="","",参照!D246)</f>
        <v>(参考値)事業者全体</v>
      </c>
      <c r="AY246" s="52">
        <f>IF(参照!E246="","",参照!E246)</f>
        <v>5.8900000000000001E-4</v>
      </c>
      <c r="AZ246" s="52" t="str">
        <f>IF(参照!F246="","",参照!F246)</f>
        <v>日鉄エンジニアリング(株)</v>
      </c>
      <c r="BA246" s="52" t="str">
        <f>IF(参照!G246="","",参照!G246)</f>
        <v>日鉄エンジニアリング(株)_(参考値)事業者全体</v>
      </c>
      <c r="BB246" s="52">
        <f t="shared" si="34"/>
        <v>0.58899999999999997</v>
      </c>
      <c r="BD246" s="52" t="str">
        <f>IF(参照!L246="","",参照!L246)</f>
        <v>グリーンシティこばやし(株)</v>
      </c>
    </row>
    <row r="247" spans="47:56">
      <c r="AU247" s="52" t="str">
        <f>IF(参照!A247="","",参照!A247)</f>
        <v>A0077</v>
      </c>
      <c r="AV247" s="52" t="str">
        <f>IF(参照!B247="","",参照!B247)</f>
        <v>ａｕエネルギー＆ライフ(株)(旧：ＫＤＤＩ(株))</v>
      </c>
      <c r="AW247" s="52">
        <f>IF(参照!C247="","",参照!C247)</f>
        <v>5.2400000000000005E-4</v>
      </c>
      <c r="AX247" s="52" t="str">
        <f>IF(参照!D247="","",参照!D247)</f>
        <v>メニューA</v>
      </c>
      <c r="AY247" s="52">
        <f>IF(参照!E247="","",参照!E247)</f>
        <v>0</v>
      </c>
      <c r="AZ247" s="52" t="str">
        <f>IF(参照!F247="","",参照!F247)</f>
        <v>ａｕエネルギー＆ライフ(株)(旧：ＫＤＤＩ(株))</v>
      </c>
      <c r="BA247" s="52" t="str">
        <f>IF(参照!G247="","",参照!G247)</f>
        <v>ａｕエネルギー＆ライフ(株)(旧：ＫＤＤＩ(株))_メニューA</v>
      </c>
      <c r="BB247" s="52">
        <f t="shared" si="34"/>
        <v>0</v>
      </c>
      <c r="BD247" s="52" t="str">
        <f>IF(参照!L247="","",参照!L247)</f>
        <v>(株)グリーンパワー大東</v>
      </c>
    </row>
    <row r="248" spans="47:56">
      <c r="AU248" s="52" t="str">
        <f>IF(参照!A248="","",参照!A248)</f>
        <v/>
      </c>
      <c r="AV248" s="52" t="str">
        <f>IF(参照!B248="","",参照!B248)</f>
        <v/>
      </c>
      <c r="AW248" s="52" t="str">
        <f>IF(参照!C248="","",参照!C248)</f>
        <v/>
      </c>
      <c r="AX248" s="52" t="str">
        <f>IF(参照!D248="","",参照!D248)</f>
        <v>メニューB(残差)</v>
      </c>
      <c r="AY248" s="52">
        <f>IF(参照!E248="","",参照!E248)</f>
        <v>4.6800000000000005E-4</v>
      </c>
      <c r="AZ248" s="52" t="str">
        <f>IF(参照!F248="","",参照!F248)</f>
        <v>ａｕエネルギー＆ライフ(株)(旧：ＫＤＤＩ(株))</v>
      </c>
      <c r="BA248" s="52" t="str">
        <f>IF(参照!G248="","",参照!G248)</f>
        <v>ａｕエネルギー＆ライフ(株)(旧：ＫＤＤＩ(株))_メニューB(残差)</v>
      </c>
      <c r="BB248" s="52">
        <f t="shared" si="34"/>
        <v>0.46800000000000003</v>
      </c>
      <c r="BD248" s="52" t="str">
        <f>IF(参照!L248="","",参照!L248)</f>
        <v>グリーンピープルズパワー(株)</v>
      </c>
    </row>
    <row r="249" spans="47:56">
      <c r="AU249" s="52" t="str">
        <f>IF(参照!A249="","",参照!A249)</f>
        <v/>
      </c>
      <c r="AV249" s="52" t="str">
        <f>IF(参照!B249="","",参照!B249)</f>
        <v/>
      </c>
      <c r="AW249" s="52" t="str">
        <f>IF(参照!C249="","",参照!C249)</f>
        <v/>
      </c>
      <c r="AX249" s="52" t="str">
        <f>IF(参照!D249="","",参照!D249)</f>
        <v>(参考値)事業者全体</v>
      </c>
      <c r="AY249" s="52">
        <f>IF(参照!E249="","",参照!E249)</f>
        <v>4.17E-4</v>
      </c>
      <c r="AZ249" s="52" t="str">
        <f>IF(参照!F249="","",参照!F249)</f>
        <v>ａｕエネルギー＆ライフ(株)(旧：ＫＤＤＩ(株))</v>
      </c>
      <c r="BA249" s="52" t="str">
        <f>IF(参照!G249="","",参照!G249)</f>
        <v>ａｕエネルギー＆ライフ(株)(旧：ＫＤＤＩ(株))_(参考値)事業者全体</v>
      </c>
      <c r="BB249" s="52">
        <f t="shared" si="34"/>
        <v>0.41699999999999998</v>
      </c>
      <c r="BD249" s="52" t="str">
        <f>IF(参照!L249="","",参照!L249)</f>
        <v>(株)クリーンベンチャー２１</v>
      </c>
    </row>
    <row r="250" spans="47:56">
      <c r="AU250" s="52" t="str">
        <f>IF(参照!A250="","",参照!A250)</f>
        <v>A0079</v>
      </c>
      <c r="AV250" s="52" t="str">
        <f>IF(参照!B250="","",参照!B250)</f>
        <v>イワタニ関東(株)</v>
      </c>
      <c r="AW250" s="52">
        <f>IF(参照!C250="","",参照!C250)</f>
        <v>7.2300000000000001E-4</v>
      </c>
      <c r="AX250" s="52" t="str">
        <f>IF(参照!D250="","",参照!D250)</f>
        <v/>
      </c>
      <c r="AY250" s="52">
        <f>IF(参照!E250="","",参照!E250)</f>
        <v>7.1299999999999998E-4</v>
      </c>
      <c r="AZ250" s="52" t="str">
        <f>IF(参照!F250="","",参照!F250)</f>
        <v>イワタニ関東(株)</v>
      </c>
      <c r="BA250" s="52" t="str">
        <f>IF(参照!G250="","",参照!G250)</f>
        <v>イワタニ関東(株)_</v>
      </c>
      <c r="BB250" s="52">
        <f t="shared" si="34"/>
        <v>0.71299999999999997</v>
      </c>
      <c r="BD250" s="52" t="str">
        <f>IF(参照!L250="","",参照!L250)</f>
        <v>(株)グリムスパワー</v>
      </c>
    </row>
    <row r="251" spans="47:56">
      <c r="AU251" s="52" t="str">
        <f>IF(参照!A251="","",参照!A251)</f>
        <v>A0080</v>
      </c>
      <c r="AV251" s="52" t="str">
        <f>IF(参照!B251="","",参照!B251)</f>
        <v>イワタニ首都圏(株)</v>
      </c>
      <c r="AW251" s="52">
        <f>IF(参照!C251="","",参照!C251)</f>
        <v>5.6999999999999998E-4</v>
      </c>
      <c r="AX251" s="52" t="str">
        <f>IF(参照!D251="","",参照!D251)</f>
        <v/>
      </c>
      <c r="AY251" s="52">
        <f>IF(参照!E251="","",参照!E251)</f>
        <v>5.1400000000000003E-4</v>
      </c>
      <c r="AZ251" s="52" t="str">
        <f>IF(参照!F251="","",参照!F251)</f>
        <v>イワタニ首都圏(株)</v>
      </c>
      <c r="BA251" s="52" t="str">
        <f>IF(参照!G251="","",参照!G251)</f>
        <v>イワタニ首都圏(株)_</v>
      </c>
      <c r="BB251" s="52">
        <f t="shared" si="34"/>
        <v>0.51400000000000001</v>
      </c>
      <c r="BD251" s="52" t="str">
        <f>IF(参照!L251="","",参照!L251)</f>
        <v>(株)グルーヴエナジー</v>
      </c>
    </row>
    <row r="252" spans="47:56">
      <c r="AU252" s="52" t="str">
        <f>IF(参照!A252="","",参照!A252)</f>
        <v>A0081</v>
      </c>
      <c r="AV252" s="52" t="str">
        <f>IF(参照!B252="","",参照!B252)</f>
        <v>サーラｅエナジー(株)</v>
      </c>
      <c r="AW252" s="52">
        <f>IF(参照!C252="","",参照!C252)</f>
        <v>3.5599999999999998E-4</v>
      </c>
      <c r="AX252" s="52" t="str">
        <f>IF(参照!D252="","",参照!D252)</f>
        <v>メニューA</v>
      </c>
      <c r="AY252" s="52">
        <f>IF(参照!E252="","",参照!E252)</f>
        <v>0</v>
      </c>
      <c r="AZ252" s="52" t="str">
        <f>IF(参照!F252="","",参照!F252)</f>
        <v>サーラｅエナジー(株)</v>
      </c>
      <c r="BA252" s="52" t="str">
        <f>IF(参照!G252="","",参照!G252)</f>
        <v>サーラｅエナジー(株)_メニューA</v>
      </c>
      <c r="BB252" s="52">
        <f t="shared" si="34"/>
        <v>0</v>
      </c>
      <c r="BD252" s="52" t="str">
        <f>IF(参照!L252="","",参照!L252)</f>
        <v>くるめエネルギー(株)</v>
      </c>
    </row>
    <row r="253" spans="47:56">
      <c r="AU253" s="52" t="str">
        <f>IF(参照!A253="","",参照!A253)</f>
        <v/>
      </c>
      <c r="AV253" s="52" t="str">
        <f>IF(参照!B253="","",参照!B253)</f>
        <v/>
      </c>
      <c r="AW253" s="52" t="str">
        <f>IF(参照!C253="","",参照!C253)</f>
        <v/>
      </c>
      <c r="AX253" s="52" t="str">
        <f>IF(参照!D253="","",参照!D253)</f>
        <v>メニューB</v>
      </c>
      <c r="AY253" s="52">
        <f>IF(参照!E253="","",参照!E253)</f>
        <v>3.77E-4</v>
      </c>
      <c r="AZ253" s="52" t="str">
        <f>IF(参照!F253="","",参照!F253)</f>
        <v>サーラｅエナジー(株)</v>
      </c>
      <c r="BA253" s="52" t="str">
        <f>IF(参照!G253="","",参照!G253)</f>
        <v>サーラｅエナジー(株)_メニューB</v>
      </c>
      <c r="BB253" s="52">
        <f t="shared" si="34"/>
        <v>0.377</v>
      </c>
      <c r="BD253" s="52" t="str">
        <f>IF(参照!L253="","",参照!L253)</f>
        <v>(株)グローアップ</v>
      </c>
    </row>
    <row r="254" spans="47:56">
      <c r="AU254" s="52" t="str">
        <f>IF(参照!A254="","",参照!A254)</f>
        <v/>
      </c>
      <c r="AV254" s="52" t="str">
        <f>IF(参照!B254="","",参照!B254)</f>
        <v/>
      </c>
      <c r="AW254" s="52" t="str">
        <f>IF(参照!C254="","",参照!C254)</f>
        <v/>
      </c>
      <c r="AX254" s="52" t="str">
        <f>IF(参照!D254="","",参照!D254)</f>
        <v>メニューC(残差)</v>
      </c>
      <c r="AY254" s="52">
        <f>IF(参照!E254="","",参照!E254)</f>
        <v>3.0899999999999998E-4</v>
      </c>
      <c r="AZ254" s="52" t="str">
        <f>IF(参照!F254="","",参照!F254)</f>
        <v>サーラｅエナジー(株)</v>
      </c>
      <c r="BA254" s="52" t="str">
        <f>IF(参照!G254="","",参照!G254)</f>
        <v>サーラｅエナジー(株)_メニューC(残差)</v>
      </c>
      <c r="BB254" s="52">
        <f t="shared" si="34"/>
        <v>0.309</v>
      </c>
      <c r="BD254" s="52" t="str">
        <f>IF(参照!L254="","",参照!L254)</f>
        <v>(株)クローバー・テクノロジーズ(旧：四つ葉電力(株))</v>
      </c>
    </row>
    <row r="255" spans="47:56">
      <c r="AU255" s="52" t="str">
        <f>IF(参照!A255="","",参照!A255)</f>
        <v/>
      </c>
      <c r="AV255" s="52" t="str">
        <f>IF(参照!B255="","",参照!B255)</f>
        <v/>
      </c>
      <c r="AW255" s="52" t="str">
        <f>IF(参照!C255="","",参照!C255)</f>
        <v/>
      </c>
      <c r="AX255" s="52" t="str">
        <f>IF(参照!D255="","",参照!D255)</f>
        <v>(参考値)事業者全体</v>
      </c>
      <c r="AY255" s="52">
        <f>IF(参照!E255="","",参照!E255)</f>
        <v>3.9200000000000004E-4</v>
      </c>
      <c r="AZ255" s="52" t="str">
        <f>IF(参照!F255="","",参照!F255)</f>
        <v>サーラｅエナジー(株)</v>
      </c>
      <c r="BA255" s="52" t="str">
        <f>IF(参照!G255="","",参照!G255)</f>
        <v>サーラｅエナジー(株)_(参考値)事業者全体</v>
      </c>
      <c r="BB255" s="52">
        <f t="shared" si="34"/>
        <v>0.39200000000000002</v>
      </c>
      <c r="BD255" s="52" t="str">
        <f>IF(参照!L255="","",参照!L255)</f>
        <v>(株)グローバルエンジニアリング</v>
      </c>
    </row>
    <row r="256" spans="47:56">
      <c r="AU256" s="52" t="str">
        <f>IF(参照!A256="","",参照!A256)</f>
        <v>A0082</v>
      </c>
      <c r="AV256" s="52" t="str">
        <f>IF(参照!B256="","",参照!B256)</f>
        <v>(株)地球クラブ</v>
      </c>
      <c r="AW256" s="52">
        <f>IF(参照!C256="","",参照!C256)</f>
        <v>1.0399999999999999E-4</v>
      </c>
      <c r="AX256" s="52" t="str">
        <f>IF(参照!D256="","",参照!D256)</f>
        <v>メニューA</v>
      </c>
      <c r="AY256" s="52">
        <f>IF(参照!E256="","",参照!E256)</f>
        <v>0</v>
      </c>
      <c r="AZ256" s="52" t="str">
        <f>IF(参照!F256="","",参照!F256)</f>
        <v>(株)地球クラブ</v>
      </c>
      <c r="BA256" s="52" t="str">
        <f>IF(参照!G256="","",参照!G256)</f>
        <v>(株)地球クラブ_メニューA</v>
      </c>
      <c r="BB256" s="52">
        <f t="shared" si="34"/>
        <v>0</v>
      </c>
      <c r="BD256" s="52" t="str">
        <f>IF(参照!L256="","",参照!L256)</f>
        <v>(株)グローバルキャスト</v>
      </c>
    </row>
    <row r="257" spans="47:56">
      <c r="AU257" s="52" t="str">
        <f>IF(参照!A257="","",参照!A257)</f>
        <v/>
      </c>
      <c r="AV257" s="52" t="str">
        <f>IF(参照!B257="","",参照!B257)</f>
        <v/>
      </c>
      <c r="AW257" s="52" t="str">
        <f>IF(参照!C257="","",参照!C257)</f>
        <v/>
      </c>
      <c r="AX257" s="52" t="str">
        <f>IF(参照!D257="","",参照!D257)</f>
        <v>メニューB(残差)</v>
      </c>
      <c r="AY257" s="52">
        <f>IF(参照!E257="","",参照!E257)</f>
        <v>4.8699999999999997E-4</v>
      </c>
      <c r="AZ257" s="52" t="str">
        <f>IF(参照!F257="","",参照!F257)</f>
        <v>(株)地球クラブ</v>
      </c>
      <c r="BA257" s="52" t="str">
        <f>IF(参照!G257="","",参照!G257)</f>
        <v>(株)地球クラブ_メニューB(残差)</v>
      </c>
      <c r="BB257" s="52">
        <f t="shared" si="34"/>
        <v>0.48699999999999999</v>
      </c>
      <c r="BD257" s="52" t="str">
        <f>IF(参照!L257="","",参照!L257)</f>
        <v>グローバルソリューションサービス(株)</v>
      </c>
    </row>
    <row r="258" spans="47:56">
      <c r="AU258" s="52" t="str">
        <f>IF(参照!A258="","",参照!A258)</f>
        <v/>
      </c>
      <c r="AV258" s="52" t="str">
        <f>IF(参照!B258="","",参照!B258)</f>
        <v/>
      </c>
      <c r="AW258" s="52" t="str">
        <f>IF(参照!C258="","",参照!C258)</f>
        <v/>
      </c>
      <c r="AX258" s="52" t="str">
        <f>IF(参照!D258="","",参照!D258)</f>
        <v>(参考値)事業者全体</v>
      </c>
      <c r="AY258" s="52">
        <f>IF(参照!E258="","",参照!E258)</f>
        <v>4.4999999999999999E-4</v>
      </c>
      <c r="AZ258" s="52" t="str">
        <f>IF(参照!F258="","",参照!F258)</f>
        <v>(株)地球クラブ</v>
      </c>
      <c r="BA258" s="52" t="str">
        <f>IF(参照!G258="","",参照!G258)</f>
        <v>(株)地球クラブ_(参考値)事業者全体</v>
      </c>
      <c r="BB258" s="52">
        <f t="shared" si="34"/>
        <v>0.45</v>
      </c>
      <c r="BD258" s="52" t="str">
        <f>IF(参照!L258="","",参照!L258)</f>
        <v>(株)ケアネス(旧：(株)ルーア)</v>
      </c>
    </row>
    <row r="259" spans="47:56">
      <c r="AU259" s="52" t="str">
        <f>IF(参照!A259="","",参照!A259)</f>
        <v>A0083</v>
      </c>
      <c r="AV259" s="52" t="str">
        <f>IF(参照!B259="","",参照!B259)</f>
        <v>(株)エコア</v>
      </c>
      <c r="AW259" s="52">
        <f>IF(参照!C259="","",参照!C259)</f>
        <v>5.0500000000000002E-4</v>
      </c>
      <c r="AX259" s="52" t="str">
        <f>IF(参照!D259="","",参照!D259)</f>
        <v/>
      </c>
      <c r="AY259" s="52">
        <f>IF(参照!E259="","",参照!E259)</f>
        <v>4.4900000000000002E-4</v>
      </c>
      <c r="AZ259" s="52" t="str">
        <f>IF(参照!F259="","",参照!F259)</f>
        <v>(株)エコア</v>
      </c>
      <c r="BA259" s="52" t="str">
        <f>IF(参照!G259="","",参照!G259)</f>
        <v>(株)エコア_</v>
      </c>
      <c r="BB259" s="52">
        <f t="shared" si="34"/>
        <v>0.44900000000000001</v>
      </c>
      <c r="BD259" s="52" t="str">
        <f>IF(参照!L259="","",参照!L259)</f>
        <v>京葉瓦斯(株)</v>
      </c>
    </row>
    <row r="260" spans="47:56">
      <c r="AU260" s="52" t="str">
        <f>IF(参照!A260="","",参照!A260)</f>
        <v>A0084</v>
      </c>
      <c r="AV260" s="52" t="str">
        <f>IF(参照!B260="","",参照!B260)</f>
        <v>西部瓦斯(株)</v>
      </c>
      <c r="AW260" s="52">
        <f>IF(参照!C260="","",参照!C260)</f>
        <v>4.8999999999999998E-4</v>
      </c>
      <c r="AX260" s="52" t="str">
        <f>IF(参照!D260="","",参照!D260)</f>
        <v/>
      </c>
      <c r="AY260" s="52">
        <f>IF(参照!E260="","",参照!E260)</f>
        <v>4.9399999999999997E-4</v>
      </c>
      <c r="AZ260" s="52" t="str">
        <f>IF(参照!F260="","",参照!F260)</f>
        <v>西部瓦斯(株)</v>
      </c>
      <c r="BA260" s="52" t="str">
        <f>IF(参照!G260="","",参照!G260)</f>
        <v>西部瓦斯(株)_</v>
      </c>
      <c r="BB260" s="52">
        <f t="shared" si="34"/>
        <v>0.49399999999999999</v>
      </c>
      <c r="BD260" s="52" t="str">
        <f>IF(参照!L260="","",参照!L260)</f>
        <v>京和ガス(株)</v>
      </c>
    </row>
    <row r="261" spans="47:56">
      <c r="AU261" s="52" t="str">
        <f>IF(参照!A261="","",参照!A261)</f>
        <v>A0085</v>
      </c>
      <c r="AV261" s="52" t="str">
        <f>IF(参照!B261="","",参照!B261)</f>
        <v>東邦ガス(株)</v>
      </c>
      <c r="AW261" s="52">
        <f>IF(参照!C261="","",参照!C261)</f>
        <v>4.46E-4</v>
      </c>
      <c r="AX261" s="52" t="str">
        <f>IF(参照!D261="","",参照!D261)</f>
        <v>メニューA</v>
      </c>
      <c r="AY261" s="52">
        <f>IF(参照!E261="","",参照!E261)</f>
        <v>3.2000000000000003E-4</v>
      </c>
      <c r="AZ261" s="52" t="str">
        <f>IF(参照!F261="","",参照!F261)</f>
        <v>東邦ガス(株)</v>
      </c>
      <c r="BA261" s="52" t="str">
        <f>IF(参照!G261="","",参照!G261)</f>
        <v>東邦ガス(株)_メニューA</v>
      </c>
      <c r="BB261" s="52">
        <f t="shared" ref="BB261:BB324" si="35">AY261*1000</f>
        <v>0.32</v>
      </c>
      <c r="BD261" s="52" t="str">
        <f>IF(参照!L261="","",参照!L261)</f>
        <v>ゲーテハウス(株)</v>
      </c>
    </row>
    <row r="262" spans="47:56">
      <c r="AU262" s="52" t="str">
        <f>IF(参照!A262="","",参照!A262)</f>
        <v/>
      </c>
      <c r="AV262" s="52" t="str">
        <f>IF(参照!B262="","",参照!B262)</f>
        <v/>
      </c>
      <c r="AW262" s="52" t="str">
        <f>IF(参照!C262="","",参照!C262)</f>
        <v/>
      </c>
      <c r="AX262" s="52" t="str">
        <f>IF(参照!D262="","",参照!D262)</f>
        <v>メニューB</v>
      </c>
      <c r="AY262" s="52">
        <f>IF(参照!E262="","",参照!E262)</f>
        <v>0</v>
      </c>
      <c r="AZ262" s="52" t="str">
        <f>IF(参照!F262="","",参照!F262)</f>
        <v>東邦ガス(株)</v>
      </c>
      <c r="BA262" s="52" t="str">
        <f>IF(参照!G262="","",参照!G262)</f>
        <v>東邦ガス(株)_メニューB</v>
      </c>
      <c r="BB262" s="52">
        <f t="shared" si="35"/>
        <v>0</v>
      </c>
      <c r="BD262" s="52" t="str">
        <f>IF(参照!L262="","",参照!L262)</f>
        <v>(株)ケーブルネット下関</v>
      </c>
    </row>
    <row r="263" spans="47:56">
      <c r="AU263" s="52" t="str">
        <f>IF(参照!A263="","",参照!A263)</f>
        <v/>
      </c>
      <c r="AV263" s="52" t="str">
        <f>IF(参照!B263="","",参照!B263)</f>
        <v/>
      </c>
      <c r="AW263" s="52" t="str">
        <f>IF(参照!C263="","",参照!C263)</f>
        <v/>
      </c>
      <c r="AX263" s="52" t="str">
        <f>IF(参照!D263="","",参照!D263)</f>
        <v>メニューC(残差)</v>
      </c>
      <c r="AY263" s="52">
        <f>IF(参照!E263="","",参照!E263)</f>
        <v>4.2499999999999998E-4</v>
      </c>
      <c r="AZ263" s="52" t="str">
        <f>IF(参照!F263="","",参照!F263)</f>
        <v>東邦ガス(株)</v>
      </c>
      <c r="BA263" s="52" t="str">
        <f>IF(参照!G263="","",参照!G263)</f>
        <v>東邦ガス(株)_メニューC(残差)</v>
      </c>
      <c r="BB263" s="52">
        <f t="shared" si="35"/>
        <v>0.42499999999999999</v>
      </c>
      <c r="BD263" s="52" t="str">
        <f>IF(参照!L263="","",参照!L263)</f>
        <v>気仙沼グリーンエナジー(株)</v>
      </c>
    </row>
    <row r="264" spans="47:56">
      <c r="AU264" s="52" t="str">
        <f>IF(参照!A264="","",参照!A264)</f>
        <v/>
      </c>
      <c r="AV264" s="52" t="str">
        <f>IF(参照!B264="","",参照!B264)</f>
        <v/>
      </c>
      <c r="AW264" s="52" t="str">
        <f>IF(参照!C264="","",参照!C264)</f>
        <v/>
      </c>
      <c r="AX264" s="52" t="str">
        <f>IF(参照!D264="","",参照!D264)</f>
        <v>(参考値)事業者全体</v>
      </c>
      <c r="AY264" s="52">
        <f>IF(参照!E264="","",参照!E264)</f>
        <v>4.2000000000000002E-4</v>
      </c>
      <c r="AZ264" s="52" t="str">
        <f>IF(参照!F264="","",参照!F264)</f>
        <v>東邦ガス(株)</v>
      </c>
      <c r="BA264" s="52" t="str">
        <f>IF(参照!G264="","",参照!G264)</f>
        <v>東邦ガス(株)_(参考値)事業者全体</v>
      </c>
      <c r="BB264" s="52">
        <f t="shared" si="35"/>
        <v>0.42000000000000004</v>
      </c>
      <c r="BD264" s="52" t="str">
        <f>IF(参照!L264="","",参照!L264)</f>
        <v>高知ニューエナジー(株)</v>
      </c>
    </row>
    <row r="265" spans="47:56">
      <c r="AU265" s="52" t="str">
        <f>IF(参照!A265="","",参照!A265)</f>
        <v>A0086</v>
      </c>
      <c r="AV265" s="52" t="str">
        <f>IF(参照!B265="","",参照!B265)</f>
        <v>シナネン(株)</v>
      </c>
      <c r="AW265" s="52">
        <f>IF(参照!C265="","",参照!C265)</f>
        <v>5.8500000000000002E-4</v>
      </c>
      <c r="AX265" s="52" t="str">
        <f>IF(参照!D265="","",参照!D265)</f>
        <v>メニューA</v>
      </c>
      <c r="AY265" s="52">
        <f>IF(参照!E265="","",参照!E265)</f>
        <v>0</v>
      </c>
      <c r="AZ265" s="52" t="str">
        <f>IF(参照!F265="","",参照!F265)</f>
        <v>シナネン(株)</v>
      </c>
      <c r="BA265" s="52" t="str">
        <f>IF(参照!G265="","",参照!G265)</f>
        <v>シナネン(株)_メニューA</v>
      </c>
      <c r="BB265" s="52">
        <f t="shared" si="35"/>
        <v>0</v>
      </c>
      <c r="BD265" s="52" t="str">
        <f>IF(参照!L265="","",参照!L265)</f>
        <v>合同会社Ｐｅａｋ８</v>
      </c>
    </row>
    <row r="266" spans="47:56">
      <c r="AU266" s="52" t="str">
        <f>IF(参照!A266="","",参照!A266)</f>
        <v/>
      </c>
      <c r="AV266" s="52" t="str">
        <f>IF(参照!B266="","",参照!B266)</f>
        <v/>
      </c>
      <c r="AW266" s="52" t="str">
        <f>IF(参照!C266="","",参照!C266)</f>
        <v/>
      </c>
      <c r="AX266" s="52" t="str">
        <f>IF(参照!D266="","",参照!D266)</f>
        <v>メニューB</v>
      </c>
      <c r="AY266" s="52">
        <f>IF(参照!E266="","",参照!E266)</f>
        <v>2.9E-4</v>
      </c>
      <c r="AZ266" s="52" t="str">
        <f>IF(参照!F266="","",参照!F266)</f>
        <v>シナネン(株)</v>
      </c>
      <c r="BA266" s="52" t="str">
        <f>IF(参照!G266="","",参照!G266)</f>
        <v>シナネン(株)_メニューB</v>
      </c>
      <c r="BB266" s="52">
        <f t="shared" si="35"/>
        <v>0.28999999999999998</v>
      </c>
      <c r="BD266" s="52" t="str">
        <f>IF(参照!L266="","",参照!L266)</f>
        <v>神戸電力(株)</v>
      </c>
    </row>
    <row r="267" spans="47:56">
      <c r="AU267" s="52" t="str">
        <f>IF(参照!A267="","",参照!A267)</f>
        <v/>
      </c>
      <c r="AV267" s="52" t="str">
        <f>IF(参照!B267="","",参照!B267)</f>
        <v/>
      </c>
      <c r="AW267" s="52" t="str">
        <f>IF(参照!C267="","",参照!C267)</f>
        <v/>
      </c>
      <c r="AX267" s="52" t="str">
        <f>IF(参照!D267="","",参照!D267)</f>
        <v>メニューC</v>
      </c>
      <c r="AY267" s="52">
        <f>IF(参照!E267="","",参照!E267)</f>
        <v>3.8999999999999999E-4</v>
      </c>
      <c r="AZ267" s="52" t="str">
        <f>IF(参照!F267="","",参照!F267)</f>
        <v>シナネン(株)</v>
      </c>
      <c r="BA267" s="52" t="str">
        <f>IF(参照!G267="","",参照!G267)</f>
        <v>シナネン(株)_メニューC</v>
      </c>
      <c r="BB267" s="52">
        <f t="shared" si="35"/>
        <v>0.39</v>
      </c>
      <c r="BD267" s="52" t="str">
        <f>IF(参照!L267="","",参照!L267)</f>
        <v>(株)コープでんき東北</v>
      </c>
    </row>
    <row r="268" spans="47:56">
      <c r="AU268" s="52" t="str">
        <f>IF(参照!A268="","",参照!A268)</f>
        <v/>
      </c>
      <c r="AV268" s="52" t="str">
        <f>IF(参照!B268="","",参照!B268)</f>
        <v/>
      </c>
      <c r="AW268" s="52" t="str">
        <f>IF(参照!C268="","",参照!C268)</f>
        <v/>
      </c>
      <c r="AX268" s="52" t="str">
        <f>IF(参照!D268="","",参照!D268)</f>
        <v>メニューD</v>
      </c>
      <c r="AY268" s="52">
        <f>IF(参照!E268="","",参照!E268)</f>
        <v>4.8999999999999998E-4</v>
      </c>
      <c r="AZ268" s="52" t="str">
        <f>IF(参照!F268="","",参照!F268)</f>
        <v>シナネン(株)</v>
      </c>
      <c r="BA268" s="52" t="str">
        <f>IF(参照!G268="","",参照!G268)</f>
        <v>シナネン(株)_メニューD</v>
      </c>
      <c r="BB268" s="52">
        <f t="shared" si="35"/>
        <v>0.49</v>
      </c>
      <c r="BD268" s="52" t="str">
        <f>IF(参照!L268="","",参照!L268)</f>
        <v>コープ電力(株)</v>
      </c>
    </row>
    <row r="269" spans="47:56">
      <c r="AU269" s="52" t="str">
        <f>IF(参照!A269="","",参照!A269)</f>
        <v/>
      </c>
      <c r="AV269" s="52" t="str">
        <f>IF(参照!B269="","",参照!B269)</f>
        <v/>
      </c>
      <c r="AW269" s="52" t="str">
        <f>IF(参照!C269="","",参照!C269)</f>
        <v/>
      </c>
      <c r="AX269" s="52" t="str">
        <f>IF(参照!D269="","",参照!D269)</f>
        <v>メニューE</v>
      </c>
      <c r="AY269" s="52">
        <f>IF(参照!E269="","",参照!E269)</f>
        <v>2.72E-4</v>
      </c>
      <c r="AZ269" s="52" t="str">
        <f>IF(参照!F269="","",参照!F269)</f>
        <v>シナネン(株)</v>
      </c>
      <c r="BA269" s="52" t="str">
        <f>IF(参照!G269="","",参照!G269)</f>
        <v>シナネン(株)_メニューE</v>
      </c>
      <c r="BB269" s="52">
        <f t="shared" si="35"/>
        <v>0.27200000000000002</v>
      </c>
      <c r="BD269" s="52" t="str">
        <f>IF(参照!L269="","",参照!L269)</f>
        <v>国際航業(株)</v>
      </c>
    </row>
    <row r="270" spans="47:56">
      <c r="AU270" s="52" t="str">
        <f>IF(参照!A270="","",参照!A270)</f>
        <v/>
      </c>
      <c r="AV270" s="52" t="str">
        <f>IF(参照!B270="","",参照!B270)</f>
        <v/>
      </c>
      <c r="AW270" s="52" t="str">
        <f>IF(参照!C270="","",参照!C270)</f>
        <v/>
      </c>
      <c r="AX270" s="52" t="str">
        <f>IF(参照!D270="","",参照!D270)</f>
        <v>メニューF</v>
      </c>
      <c r="AY270" s="52">
        <f>IF(参照!E270="","",参照!E270)</f>
        <v>3.6099999999999999E-4</v>
      </c>
      <c r="AZ270" s="52" t="str">
        <f>IF(参照!F270="","",参照!F270)</f>
        <v>シナネン(株)</v>
      </c>
      <c r="BA270" s="52" t="str">
        <f>IF(参照!G270="","",参照!G270)</f>
        <v>シナネン(株)_メニューF</v>
      </c>
      <c r="BB270" s="52">
        <f t="shared" si="35"/>
        <v>0.36099999999999999</v>
      </c>
      <c r="BD270" s="52" t="str">
        <f>IF(参照!L270="","",参照!L270)</f>
        <v>小島電機工業(株)</v>
      </c>
    </row>
    <row r="271" spans="47:56">
      <c r="AU271" s="52" t="str">
        <f>IF(参照!A271="","",参照!A271)</f>
        <v/>
      </c>
      <c r="AV271" s="52" t="str">
        <f>IF(参照!B271="","",参照!B271)</f>
        <v/>
      </c>
      <c r="AW271" s="52" t="str">
        <f>IF(参照!C271="","",参照!C271)</f>
        <v/>
      </c>
      <c r="AX271" s="52" t="str">
        <f>IF(参照!D271="","",参照!D271)</f>
        <v>メニューG(残差)</v>
      </c>
      <c r="AY271" s="52">
        <f>IF(参照!E271="","",参照!E271)</f>
        <v>6.1200000000000002E-4</v>
      </c>
      <c r="AZ271" s="52" t="str">
        <f>IF(参照!F271="","",参照!F271)</f>
        <v>シナネン(株)</v>
      </c>
      <c r="BA271" s="52" t="str">
        <f>IF(参照!G271="","",参照!G271)</f>
        <v>シナネン(株)_メニューG(残差)</v>
      </c>
      <c r="BB271" s="52">
        <f t="shared" si="35"/>
        <v>0.61199999999999999</v>
      </c>
      <c r="BD271" s="52" t="str">
        <f>IF(参照!L271="","",参照!L271)</f>
        <v>御所野縄文電力(株)</v>
      </c>
    </row>
    <row r="272" spans="47:56">
      <c r="AU272" s="52" t="str">
        <f>IF(参照!A272="","",参照!A272)</f>
        <v/>
      </c>
      <c r="AV272" s="52" t="str">
        <f>IF(参照!B272="","",参照!B272)</f>
        <v/>
      </c>
      <c r="AW272" s="52" t="str">
        <f>IF(参照!C272="","",参照!C272)</f>
        <v/>
      </c>
      <c r="AX272" s="52" t="str">
        <f>IF(参照!D272="","",参照!D272)</f>
        <v>(参考値)事業者全体</v>
      </c>
      <c r="AY272" s="52">
        <f>IF(参照!E272="","",参照!E272)</f>
        <v>5.2400000000000005E-4</v>
      </c>
      <c r="AZ272" s="52" t="str">
        <f>IF(参照!F272="","",参照!F272)</f>
        <v>シナネン(株)</v>
      </c>
      <c r="BA272" s="52" t="str">
        <f>IF(参照!G272="","",参照!G272)</f>
        <v>シナネン(株)_(参考値)事業者全体</v>
      </c>
      <c r="BB272" s="52">
        <f t="shared" si="35"/>
        <v>0.52400000000000002</v>
      </c>
      <c r="BD272" s="52" t="str">
        <f>IF(参照!L272="","",参照!L272)</f>
        <v>コスモエネルギーソリューションズ(株)</v>
      </c>
    </row>
    <row r="273" spans="47:56">
      <c r="AU273" s="52" t="str">
        <f>IF(参照!A273="","",参照!A273)</f>
        <v>A0087</v>
      </c>
      <c r="AV273" s="52" t="str">
        <f>IF(参照!B273="","",参照!B273)</f>
        <v>(株)シナジアパワー</v>
      </c>
      <c r="AW273" s="52">
        <f>IF(参照!C273="","",参照!C273)</f>
        <v>4.4799999999999999E-4</v>
      </c>
      <c r="AX273" s="52" t="str">
        <f>IF(参照!D273="","",参照!D273)</f>
        <v>メニューA</v>
      </c>
      <c r="AY273" s="52">
        <f>IF(参照!E273="","",参照!E273)</f>
        <v>0</v>
      </c>
      <c r="AZ273" s="52" t="str">
        <f>IF(参照!F273="","",参照!F273)</f>
        <v>(株)シナジアパワー</v>
      </c>
      <c r="BA273" s="52" t="str">
        <f>IF(参照!G273="","",参照!G273)</f>
        <v>(株)シナジアパワー_メニューA</v>
      </c>
      <c r="BB273" s="52">
        <f t="shared" si="35"/>
        <v>0</v>
      </c>
      <c r="BD273" s="52" t="str">
        <f>IF(参照!L273="","",参照!L273)</f>
        <v>五島市民電力(株)</v>
      </c>
    </row>
    <row r="274" spans="47:56">
      <c r="AU274" s="52" t="str">
        <f>IF(参照!A274="","",参照!A274)</f>
        <v/>
      </c>
      <c r="AV274" s="52" t="str">
        <f>IF(参照!B274="","",参照!B274)</f>
        <v/>
      </c>
      <c r="AW274" s="52" t="str">
        <f>IF(参照!C274="","",参照!C274)</f>
        <v/>
      </c>
      <c r="AX274" s="52" t="str">
        <f>IF(参照!D274="","",参照!D274)</f>
        <v>メニューB</v>
      </c>
      <c r="AY274" s="52">
        <f>IF(参照!E274="","",参照!E274)</f>
        <v>3.48E-4</v>
      </c>
      <c r="AZ274" s="52" t="str">
        <f>IF(参照!F274="","",参照!F274)</f>
        <v>(株)シナジアパワー</v>
      </c>
      <c r="BA274" s="52" t="str">
        <f>IF(参照!G274="","",参照!G274)</f>
        <v>(株)シナジアパワー_メニューB</v>
      </c>
      <c r="BB274" s="52">
        <f t="shared" si="35"/>
        <v>0.34799999999999998</v>
      </c>
      <c r="BD274" s="52" t="str">
        <f>IF(参照!L274="","",参照!L274)</f>
        <v>こなんウルトラパワー(株)</v>
      </c>
    </row>
    <row r="275" spans="47:56">
      <c r="AU275" s="52" t="str">
        <f>IF(参照!A275="","",参照!A275)</f>
        <v/>
      </c>
      <c r="AV275" s="52" t="str">
        <f>IF(参照!B275="","",参照!B275)</f>
        <v/>
      </c>
      <c r="AW275" s="52" t="str">
        <f>IF(参照!C275="","",参照!C275)</f>
        <v/>
      </c>
      <c r="AX275" s="52" t="str">
        <f>IF(参照!D275="","",参照!D275)</f>
        <v>メニューC</v>
      </c>
      <c r="AY275" s="52">
        <f>IF(参照!E275="","",参照!E275)</f>
        <v>3.39E-4</v>
      </c>
      <c r="AZ275" s="52" t="str">
        <f>IF(参照!F275="","",参照!F275)</f>
        <v>(株)シナジアパワー</v>
      </c>
      <c r="BA275" s="52" t="str">
        <f>IF(参照!G275="","",参照!G275)</f>
        <v>(株)シナジアパワー_メニューC</v>
      </c>
      <c r="BB275" s="52">
        <f t="shared" si="35"/>
        <v>0.33900000000000002</v>
      </c>
      <c r="BD275" s="52" t="str">
        <f>IF(参照!L275="","",参照!L275)</f>
        <v>(株)コノミヤホールディングス</v>
      </c>
    </row>
    <row r="276" spans="47:56">
      <c r="AU276" s="52" t="str">
        <f>IF(参照!A276="","",参照!A276)</f>
        <v/>
      </c>
      <c r="AV276" s="52" t="str">
        <f>IF(参照!B276="","",参照!B276)</f>
        <v/>
      </c>
      <c r="AW276" s="52" t="str">
        <f>IF(参照!C276="","",参照!C276)</f>
        <v/>
      </c>
      <c r="AX276" s="52" t="str">
        <f>IF(参照!D276="","",参照!D276)</f>
        <v>メニューD</v>
      </c>
      <c r="AY276" s="52">
        <f>IF(参照!E276="","",参照!E276)</f>
        <v>3.6499999999999998E-4</v>
      </c>
      <c r="AZ276" s="52" t="str">
        <f>IF(参照!F276="","",参照!F276)</f>
        <v>(株)シナジアパワー</v>
      </c>
      <c r="BA276" s="52" t="str">
        <f>IF(参照!G276="","",参照!G276)</f>
        <v>(株)シナジアパワー_メニューD</v>
      </c>
      <c r="BB276" s="52">
        <f t="shared" si="35"/>
        <v>0.36499999999999999</v>
      </c>
      <c r="BD276" s="52" t="str">
        <f>IF(参照!L276="","",参照!L276)</f>
        <v>(株)コンシェルジュ</v>
      </c>
    </row>
    <row r="277" spans="47:56">
      <c r="AU277" s="52" t="str">
        <f>IF(参照!A277="","",参照!A277)</f>
        <v/>
      </c>
      <c r="AV277" s="52" t="str">
        <f>IF(参照!B277="","",参照!B277)</f>
        <v/>
      </c>
      <c r="AW277" s="52" t="str">
        <f>IF(参照!C277="","",参照!C277)</f>
        <v/>
      </c>
      <c r="AX277" s="52" t="str">
        <f>IF(参照!D277="","",参照!D277)</f>
        <v>メニューE</v>
      </c>
      <c r="AY277" s="52">
        <f>IF(参照!E277="","",参照!E277)</f>
        <v>3.6600000000000001E-4</v>
      </c>
      <c r="AZ277" s="52" t="str">
        <f>IF(参照!F277="","",参照!F277)</f>
        <v>(株)シナジアパワー</v>
      </c>
      <c r="BA277" s="52" t="str">
        <f>IF(参照!G277="","",参照!G277)</f>
        <v>(株)シナジアパワー_メニューE</v>
      </c>
      <c r="BB277" s="52">
        <f t="shared" si="35"/>
        <v>0.36599999999999999</v>
      </c>
      <c r="BD277" s="52" t="str">
        <f>IF(参照!L277="","",参照!L277)</f>
        <v>サーラｅエナジー(株)</v>
      </c>
    </row>
    <row r="278" spans="47:56">
      <c r="AU278" s="52" t="str">
        <f>IF(参照!A278="","",参照!A278)</f>
        <v/>
      </c>
      <c r="AV278" s="52" t="str">
        <f>IF(参照!B278="","",参照!B278)</f>
        <v/>
      </c>
      <c r="AW278" s="52" t="str">
        <f>IF(参照!C278="","",参照!C278)</f>
        <v/>
      </c>
      <c r="AX278" s="52" t="str">
        <f>IF(参照!D278="","",参照!D278)</f>
        <v>メニューF</v>
      </c>
      <c r="AY278" s="52">
        <f>IF(参照!E278="","",参照!E278)</f>
        <v>3.6899999999999997E-4</v>
      </c>
      <c r="AZ278" s="52" t="str">
        <f>IF(参照!F278="","",参照!F278)</f>
        <v>(株)シナジアパワー</v>
      </c>
      <c r="BA278" s="52" t="str">
        <f>IF(参照!G278="","",参照!G278)</f>
        <v>(株)シナジアパワー_メニューF</v>
      </c>
      <c r="BB278" s="52">
        <f t="shared" si="35"/>
        <v>0.36899999999999999</v>
      </c>
      <c r="BD278" s="52" t="str">
        <f>IF(参照!L278="","",参照!L278)</f>
        <v>(株)再エネ思考電力</v>
      </c>
    </row>
    <row r="279" spans="47:56">
      <c r="AU279" s="52" t="str">
        <f>IF(参照!A279="","",参照!A279)</f>
        <v/>
      </c>
      <c r="AV279" s="52" t="str">
        <f>IF(参照!B279="","",参照!B279)</f>
        <v/>
      </c>
      <c r="AW279" s="52" t="str">
        <f>IF(参照!C279="","",参照!C279)</f>
        <v/>
      </c>
      <c r="AX279" s="52" t="str">
        <f>IF(参照!D279="","",参照!D279)</f>
        <v>メニューG</v>
      </c>
      <c r="AY279" s="52">
        <f>IF(参照!E279="","",参照!E279)</f>
        <v>3.8000000000000002E-4</v>
      </c>
      <c r="AZ279" s="52" t="str">
        <f>IF(参照!F279="","",参照!F279)</f>
        <v>(株)シナジアパワー</v>
      </c>
      <c r="BA279" s="52" t="str">
        <f>IF(参照!G279="","",参照!G279)</f>
        <v>(株)シナジアパワー_メニューG</v>
      </c>
      <c r="BB279" s="52">
        <f t="shared" si="35"/>
        <v>0.38</v>
      </c>
      <c r="BD279" s="52" t="str">
        <f>IF(参照!L279="","",参照!L279)</f>
        <v>埼玉ガス(株)</v>
      </c>
    </row>
    <row r="280" spans="47:56">
      <c r="AU280" s="52" t="str">
        <f>IF(参照!A280="","",参照!A280)</f>
        <v/>
      </c>
      <c r="AV280" s="52" t="str">
        <f>IF(参照!B280="","",参照!B280)</f>
        <v/>
      </c>
      <c r="AW280" s="52" t="str">
        <f>IF(参照!C280="","",参照!C280)</f>
        <v/>
      </c>
      <c r="AX280" s="52" t="str">
        <f>IF(参照!D280="","",参照!D280)</f>
        <v>メニューH</v>
      </c>
      <c r="AY280" s="52">
        <f>IF(参照!E280="","",参照!E280)</f>
        <v>1.7899999999999999E-4</v>
      </c>
      <c r="AZ280" s="52" t="str">
        <f>IF(参照!F280="","",参照!F280)</f>
        <v>(株)シナジアパワー</v>
      </c>
      <c r="BA280" s="52" t="str">
        <f>IF(参照!G280="","",参照!G280)</f>
        <v>(株)シナジアパワー_メニューH</v>
      </c>
      <c r="BB280" s="52">
        <f t="shared" si="35"/>
        <v>0.17899999999999999</v>
      </c>
      <c r="BD280" s="52" t="str">
        <f>IF(参照!L280="","",参照!L280)</f>
        <v>(株)彩の国でんき</v>
      </c>
    </row>
    <row r="281" spans="47:56">
      <c r="AU281" s="52" t="str">
        <f>IF(参照!A281="","",参照!A281)</f>
        <v/>
      </c>
      <c r="AV281" s="52" t="str">
        <f>IF(参照!B281="","",参照!B281)</f>
        <v/>
      </c>
      <c r="AW281" s="52" t="str">
        <f>IF(参照!C281="","",参照!C281)</f>
        <v/>
      </c>
      <c r="AX281" s="52" t="str">
        <f>IF(参照!D281="","",参照!D281)</f>
        <v>メニューI(残差)</v>
      </c>
      <c r="AY281" s="52">
        <f>IF(参照!E281="","",参照!E281)</f>
        <v>4.0899999999999997E-4</v>
      </c>
      <c r="AZ281" s="52" t="str">
        <f>IF(参照!F281="","",参照!F281)</f>
        <v>(株)シナジアパワー</v>
      </c>
      <c r="BA281" s="52" t="str">
        <f>IF(参照!G281="","",参照!G281)</f>
        <v>(株)シナジアパワー_メニューI(残差)</v>
      </c>
      <c r="BB281" s="52">
        <f t="shared" si="35"/>
        <v>0.40899999999999997</v>
      </c>
      <c r="BD281" s="52" t="str">
        <f>IF(参照!L281="","",参照!L281)</f>
        <v>西部瓦斯(株)</v>
      </c>
    </row>
    <row r="282" spans="47:56">
      <c r="AU282" s="52" t="str">
        <f>IF(参照!A282="","",参照!A282)</f>
        <v/>
      </c>
      <c r="AV282" s="52" t="str">
        <f>IF(参照!B282="","",参照!B282)</f>
        <v/>
      </c>
      <c r="AW282" s="52" t="str">
        <f>IF(参照!C282="","",参照!C282)</f>
        <v/>
      </c>
      <c r="AX282" s="52" t="str">
        <f>IF(参照!D282="","",参照!D282)</f>
        <v>(参考値)事業者全体</v>
      </c>
      <c r="AY282" s="52">
        <f>IF(参照!E282="","",参照!E282)</f>
        <v>3.86E-4</v>
      </c>
      <c r="AZ282" s="52" t="str">
        <f>IF(参照!F282="","",参照!F282)</f>
        <v>(株)シナジアパワー</v>
      </c>
      <c r="BA282" s="52" t="str">
        <f>IF(参照!G282="","",参照!G282)</f>
        <v>(株)シナジアパワー_(参考値)事業者全体</v>
      </c>
      <c r="BB282" s="52">
        <f t="shared" si="35"/>
        <v>0.38600000000000001</v>
      </c>
      <c r="BD282" s="52" t="str">
        <f>IF(参照!L282="","",参照!L282)</f>
        <v>(株)サイホープロパティーズ</v>
      </c>
    </row>
    <row r="283" spans="47:56">
      <c r="AU283" s="52" t="str">
        <f>IF(参照!A283="","",参照!A283)</f>
        <v>A0088</v>
      </c>
      <c r="AV283" s="52" t="str">
        <f>IF(参照!B283="","",参照!B283)</f>
        <v>カワサキグリーンエナジー(株)</v>
      </c>
      <c r="AW283" s="52">
        <f>IF(参照!C283="","",参照!C283)</f>
        <v>4.5600000000000003E-4</v>
      </c>
      <c r="AX283" s="52" t="str">
        <f>IF(参照!D283="","",参照!D283)</f>
        <v>メニューA</v>
      </c>
      <c r="AY283" s="52">
        <f>IF(参照!E283="","",参照!E283)</f>
        <v>0</v>
      </c>
      <c r="AZ283" s="52" t="str">
        <f>IF(参照!F283="","",参照!F283)</f>
        <v>カワサキグリーンエナジー(株)</v>
      </c>
      <c r="BA283" s="52" t="str">
        <f>IF(参照!G283="","",参照!G283)</f>
        <v>カワサキグリーンエナジー(株)_メニューA</v>
      </c>
      <c r="BB283" s="52">
        <f t="shared" si="35"/>
        <v>0</v>
      </c>
      <c r="BD283" s="52" t="str">
        <f>IF(参照!L283="","",参照!L283)</f>
        <v>酒田天然瓦斯(株)</v>
      </c>
    </row>
    <row r="284" spans="47:56">
      <c r="AU284" s="52" t="str">
        <f>IF(参照!A284="","",参照!A284)</f>
        <v/>
      </c>
      <c r="AV284" s="52" t="str">
        <f>IF(参照!B284="","",参照!B284)</f>
        <v/>
      </c>
      <c r="AW284" s="52" t="str">
        <f>IF(参照!C284="","",参照!C284)</f>
        <v/>
      </c>
      <c r="AX284" s="52" t="str">
        <f>IF(参照!D284="","",参照!D284)</f>
        <v>メニューB</v>
      </c>
      <c r="AY284" s="52">
        <f>IF(参照!E284="","",参照!E284)</f>
        <v>2.9999999999999997E-4</v>
      </c>
      <c r="AZ284" s="52" t="str">
        <f>IF(参照!F284="","",参照!F284)</f>
        <v>カワサキグリーンエナジー(株)</v>
      </c>
      <c r="BA284" s="52" t="str">
        <f>IF(参照!G284="","",参照!G284)</f>
        <v>カワサキグリーンエナジー(株)_メニューB</v>
      </c>
      <c r="BB284" s="52">
        <f t="shared" si="35"/>
        <v>0.3</v>
      </c>
      <c r="BD284" s="52" t="str">
        <f>IF(参照!L284="","",参照!L284)</f>
        <v>坂戸ガス(株)</v>
      </c>
    </row>
    <row r="285" spans="47:56">
      <c r="AU285" s="52" t="str">
        <f>IF(参照!A285="","",参照!A285)</f>
        <v/>
      </c>
      <c r="AV285" s="52" t="str">
        <f>IF(参照!B285="","",参照!B285)</f>
        <v/>
      </c>
      <c r="AW285" s="52" t="str">
        <f>IF(参照!C285="","",参照!C285)</f>
        <v/>
      </c>
      <c r="AX285" s="52" t="str">
        <f>IF(参照!D285="","",参照!D285)</f>
        <v>メニューC</v>
      </c>
      <c r="AY285" s="52">
        <f>IF(参照!E285="","",参照!E285)</f>
        <v>4.4299999999999998E-4</v>
      </c>
      <c r="AZ285" s="52" t="str">
        <f>IF(参照!F285="","",参照!F285)</f>
        <v>カワサキグリーンエナジー(株)</v>
      </c>
      <c r="BA285" s="52" t="str">
        <f>IF(参照!G285="","",参照!G285)</f>
        <v>カワサキグリーンエナジー(株)_メニューC</v>
      </c>
      <c r="BB285" s="52">
        <f t="shared" si="35"/>
        <v>0.443</v>
      </c>
      <c r="BD285" s="52" t="str">
        <f>IF(参照!L285="","",参照!L285)</f>
        <v>(株)さくら新電力</v>
      </c>
    </row>
    <row r="286" spans="47:56">
      <c r="AU286" s="52" t="str">
        <f>IF(参照!A286="","",参照!A286)</f>
        <v/>
      </c>
      <c r="AV286" s="52" t="str">
        <f>IF(参照!B286="","",参照!B286)</f>
        <v/>
      </c>
      <c r="AW286" s="52" t="str">
        <f>IF(参照!C286="","",参照!C286)</f>
        <v/>
      </c>
      <c r="AX286" s="52" t="str">
        <f>IF(参照!D286="","",参照!D286)</f>
        <v>メニューD(残差)</v>
      </c>
      <c r="AY286" s="52">
        <f>IF(参照!E286="","",参照!E286)</f>
        <v>4.4700000000000002E-4</v>
      </c>
      <c r="AZ286" s="52" t="str">
        <f>IF(参照!F286="","",参照!F286)</f>
        <v>カワサキグリーンエナジー(株)</v>
      </c>
      <c r="BA286" s="52" t="str">
        <f>IF(参照!G286="","",参照!G286)</f>
        <v>カワサキグリーンエナジー(株)_メニューD(残差)</v>
      </c>
      <c r="BB286" s="52">
        <f t="shared" si="35"/>
        <v>0.44700000000000001</v>
      </c>
      <c r="BD286" s="52" t="str">
        <f>IF(参照!L286="","",参照!L286)</f>
        <v>里山パワーワークス(株)</v>
      </c>
    </row>
    <row r="287" spans="47:56">
      <c r="AU287" s="52" t="str">
        <f>IF(参照!A287="","",参照!A287)</f>
        <v/>
      </c>
      <c r="AV287" s="52" t="str">
        <f>IF(参照!B287="","",参照!B287)</f>
        <v/>
      </c>
      <c r="AW287" s="52" t="str">
        <f>IF(参照!C287="","",参照!C287)</f>
        <v/>
      </c>
      <c r="AX287" s="52" t="str">
        <f>IF(参照!D287="","",参照!D287)</f>
        <v>(参考値)事業者全体</v>
      </c>
      <c r="AY287" s="52">
        <f>IF(参照!E287="","",参照!E287)</f>
        <v>5.2800000000000004E-4</v>
      </c>
      <c r="AZ287" s="52" t="str">
        <f>IF(参照!F287="","",参照!F287)</f>
        <v>カワサキグリーンエナジー(株)</v>
      </c>
      <c r="BA287" s="52" t="str">
        <f>IF(参照!G287="","",参照!G287)</f>
        <v>カワサキグリーンエナジー(株)_(参考値)事業者全体</v>
      </c>
      <c r="BB287" s="52">
        <f t="shared" si="35"/>
        <v>0.52800000000000002</v>
      </c>
      <c r="BD287" s="52" t="str">
        <f>IF(参照!L287="","",参照!L287)</f>
        <v>(株)サニックス</v>
      </c>
    </row>
    <row r="288" spans="47:56">
      <c r="AU288" s="52" t="str">
        <f>IF(参照!A288="","",参照!A288)</f>
        <v>A0089</v>
      </c>
      <c r="AV288" s="52" t="str">
        <f>IF(参照!B288="","",参照!B288)</f>
        <v>大一ガス(株)</v>
      </c>
      <c r="AW288" s="52">
        <f>IF(参照!C288="","",参照!C288)</f>
        <v>4.8899999999999996E-4</v>
      </c>
      <c r="AX288" s="52" t="str">
        <f>IF(参照!D288="","",参照!D288)</f>
        <v/>
      </c>
      <c r="AY288" s="52">
        <f>IF(参照!E288="","",参照!E288)</f>
        <v>5.3399999999999997E-4</v>
      </c>
      <c r="AZ288" s="52" t="str">
        <f>IF(参照!F288="","",参照!F288)</f>
        <v>大一ガス(株)</v>
      </c>
      <c r="BA288" s="52" t="str">
        <f>IF(参照!G288="","",参照!G288)</f>
        <v>大一ガス(株)_</v>
      </c>
      <c r="BB288" s="52">
        <f t="shared" si="35"/>
        <v>0.53399999999999992</v>
      </c>
      <c r="BD288" s="52" t="str">
        <f>IF(参照!L288="","",参照!L288)</f>
        <v>佐野瓦斯(株)</v>
      </c>
    </row>
    <row r="289" spans="47:56">
      <c r="AU289" s="52" t="str">
        <f>IF(参照!A289="","",参照!A289)</f>
        <v>A0090</v>
      </c>
      <c r="AV289" s="52" t="str">
        <f>IF(参照!B289="","",参照!B289)</f>
        <v>(株)リミックスポイント</v>
      </c>
      <c r="AW289" s="52">
        <f>IF(参照!C289="","",参照!C289)</f>
        <v>4.35E-4</v>
      </c>
      <c r="AX289" s="52" t="str">
        <f>IF(参照!D289="","",参照!D289)</f>
        <v>メニューA</v>
      </c>
      <c r="AY289" s="52">
        <f>IF(参照!E289="","",参照!E289)</f>
        <v>0</v>
      </c>
      <c r="AZ289" s="52" t="str">
        <f>IF(参照!F289="","",参照!F289)</f>
        <v>(株)リミックスポイント</v>
      </c>
      <c r="BA289" s="52" t="str">
        <f>IF(参照!G289="","",参照!G289)</f>
        <v>(株)リミックスポイント_メニューA</v>
      </c>
      <c r="BB289" s="52">
        <f t="shared" si="35"/>
        <v>0</v>
      </c>
      <c r="BD289" s="52" t="str">
        <f>IF(参照!L289="","",参照!L289)</f>
        <v>サミットエナジー(株)</v>
      </c>
    </row>
    <row r="290" spans="47:56">
      <c r="AU290" s="52" t="str">
        <f>IF(参照!A290="","",参照!A290)</f>
        <v/>
      </c>
      <c r="AV290" s="52" t="str">
        <f>IF(参照!B290="","",参照!B290)</f>
        <v/>
      </c>
      <c r="AW290" s="52" t="str">
        <f>IF(参照!C290="","",参照!C290)</f>
        <v/>
      </c>
      <c r="AX290" s="52" t="str">
        <f>IF(参照!D290="","",参照!D290)</f>
        <v>メニューB(残差)</v>
      </c>
      <c r="AY290" s="52">
        <f>IF(参照!E290="","",参照!E290)</f>
        <v>4.3899999999999999E-4</v>
      </c>
      <c r="AZ290" s="52" t="str">
        <f>IF(参照!F290="","",参照!F290)</f>
        <v>(株)リミックスポイント</v>
      </c>
      <c r="BA290" s="52" t="str">
        <f>IF(参照!G290="","",参照!G290)</f>
        <v>(株)リミックスポイント_メニューB(残差)</v>
      </c>
      <c r="BB290" s="52">
        <f t="shared" si="35"/>
        <v>0.439</v>
      </c>
      <c r="BD290" s="52" t="str">
        <f>IF(参照!L290="","",参照!L290)</f>
        <v>三愛オブリ(株)(旧：三愛石油(株))</v>
      </c>
    </row>
    <row r="291" spans="47:56">
      <c r="AU291" s="52" t="str">
        <f>IF(参照!A291="","",参照!A291)</f>
        <v/>
      </c>
      <c r="AV291" s="52" t="str">
        <f>IF(参照!B291="","",参照!B291)</f>
        <v/>
      </c>
      <c r="AW291" s="52" t="str">
        <f>IF(参照!C291="","",参照!C291)</f>
        <v/>
      </c>
      <c r="AX291" s="52" t="str">
        <f>IF(参照!D291="","",参照!D291)</f>
        <v>(参考値)事業者全体</v>
      </c>
      <c r="AY291" s="52">
        <f>IF(参照!E291="","",参照!E291)</f>
        <v>4.8500000000000003E-4</v>
      </c>
      <c r="AZ291" s="52" t="str">
        <f>IF(参照!F291="","",参照!F291)</f>
        <v>(株)リミックスポイント</v>
      </c>
      <c r="BA291" s="52" t="str">
        <f>IF(参照!G291="","",参照!G291)</f>
        <v>(株)リミックスポイント_(参考値)事業者全体</v>
      </c>
      <c r="BB291" s="52">
        <f t="shared" si="35"/>
        <v>0.48500000000000004</v>
      </c>
      <c r="BD291" s="52" t="str">
        <f>IF(参照!L291="","",参照!L291)</f>
        <v>山陰エレキ・アライアンス(株)</v>
      </c>
    </row>
    <row r="292" spans="47:56">
      <c r="AU292" s="52" t="str">
        <f>IF(参照!A292="","",参照!A292)</f>
        <v>A0091</v>
      </c>
      <c r="AV292" s="52" t="str">
        <f>IF(参照!B292="","",参照!B292)</f>
        <v>大阪いずみ市民生活協同組合</v>
      </c>
      <c r="AW292" s="52">
        <f>IF(参照!C292="","",参照!C292)</f>
        <v>3.7800000000000003E-4</v>
      </c>
      <c r="AX292" s="52" t="str">
        <f>IF(参照!D292="","",参照!D292)</f>
        <v>メニューA</v>
      </c>
      <c r="AY292" s="52">
        <f>IF(参照!E292="","",参照!E292)</f>
        <v>0</v>
      </c>
      <c r="AZ292" s="52" t="str">
        <f>IF(参照!F292="","",参照!F292)</f>
        <v>大阪いずみ市民生活協同組合</v>
      </c>
      <c r="BA292" s="52" t="str">
        <f>IF(参照!G292="","",参照!G292)</f>
        <v>大阪いずみ市民生活協同組合_メニューA</v>
      </c>
      <c r="BB292" s="52">
        <f t="shared" si="35"/>
        <v>0</v>
      </c>
      <c r="BD292" s="52" t="str">
        <f>IF(参照!L292="","",参照!L292)</f>
        <v>山陰酸素工業(株)</v>
      </c>
    </row>
    <row r="293" spans="47:56">
      <c r="AU293" s="52" t="str">
        <f>IF(参照!A293="","",参照!A293)</f>
        <v/>
      </c>
      <c r="AV293" s="52" t="str">
        <f>IF(参照!B293="","",参照!B293)</f>
        <v/>
      </c>
      <c r="AW293" s="52" t="str">
        <f>IF(参照!C293="","",参照!C293)</f>
        <v/>
      </c>
      <c r="AX293" s="52" t="str">
        <f>IF(参照!D293="","",参照!D293)</f>
        <v>メニューB(残差)</v>
      </c>
      <c r="AY293" s="52">
        <f>IF(参照!E293="","",参照!E293)</f>
        <v>3.2299999999999999E-4</v>
      </c>
      <c r="AZ293" s="52" t="str">
        <f>IF(参照!F293="","",参照!F293)</f>
        <v>大阪いずみ市民生活協同組合</v>
      </c>
      <c r="BA293" s="52" t="str">
        <f>IF(参照!G293="","",参照!G293)</f>
        <v>大阪いずみ市民生活協同組合_メニューB(残差)</v>
      </c>
      <c r="BB293" s="52">
        <f t="shared" si="35"/>
        <v>0.32300000000000001</v>
      </c>
      <c r="BD293" s="52" t="str">
        <f>IF(参照!L293="","",参照!L293)</f>
        <v>(株)三郷ひまわりエナジー</v>
      </c>
    </row>
    <row r="294" spans="47:56">
      <c r="AU294" s="52" t="str">
        <f>IF(参照!A294="","",参照!A294)</f>
        <v/>
      </c>
      <c r="AV294" s="52" t="str">
        <f>IF(参照!B294="","",参照!B294)</f>
        <v/>
      </c>
      <c r="AW294" s="52" t="str">
        <f>IF(参照!C294="","",参照!C294)</f>
        <v/>
      </c>
      <c r="AX294" s="52" t="str">
        <f>IF(参照!D294="","",参照!D294)</f>
        <v>(参考値)事業者全体</v>
      </c>
      <c r="AY294" s="52">
        <f>IF(参照!E294="","",参照!E294)</f>
        <v>3.0400000000000002E-4</v>
      </c>
      <c r="AZ294" s="52" t="str">
        <f>IF(参照!F294="","",参照!F294)</f>
        <v>大阪いずみ市民生活協同組合</v>
      </c>
      <c r="BA294" s="52" t="str">
        <f>IF(参照!G294="","",参照!G294)</f>
        <v>大阪いずみ市民生活協同組合_(参考値)事業者全体</v>
      </c>
      <c r="BB294" s="52">
        <f t="shared" si="35"/>
        <v>0.30399999999999999</v>
      </c>
      <c r="BD294" s="52" t="str">
        <f>IF(参照!L294="","",参照!L294)</f>
        <v>三州電力(株)</v>
      </c>
    </row>
    <row r="295" spans="47:56">
      <c r="AU295" s="52" t="str">
        <f>IF(参照!A295="","",参照!A295)</f>
        <v>A0092</v>
      </c>
      <c r="AV295" s="52" t="str">
        <f>IF(参照!B295="","",参照!B295)</f>
        <v>(株)中海テレビ放送</v>
      </c>
      <c r="AW295" s="52">
        <f>IF(参照!C295="","",参照!C295)</f>
        <v>4.3399999999999998E-4</v>
      </c>
      <c r="AX295" s="52" t="str">
        <f>IF(参照!D295="","",参照!D295)</f>
        <v/>
      </c>
      <c r="AY295" s="52">
        <f>IF(参照!E295="","",参照!E295)</f>
        <v>5.22E-4</v>
      </c>
      <c r="AZ295" s="52" t="str">
        <f>IF(参照!F295="","",参照!F295)</f>
        <v>(株)中海テレビ放送</v>
      </c>
      <c r="BA295" s="52" t="str">
        <f>IF(参照!G295="","",参照!G295)</f>
        <v>(株)中海テレビ放送_</v>
      </c>
      <c r="BB295" s="52">
        <f t="shared" si="35"/>
        <v>0.52200000000000002</v>
      </c>
      <c r="BD295" s="52" t="str">
        <f>IF(参照!L295="","",参照!L295)</f>
        <v>サントラベラーズサービス有限会社</v>
      </c>
    </row>
    <row r="296" spans="47:56">
      <c r="AU296" s="52" t="str">
        <f>IF(参照!A296="","",参照!A296)</f>
        <v>A0093</v>
      </c>
      <c r="AV296" s="52" t="str">
        <f>IF(参照!B296="","",参照!B296)</f>
        <v>パシフィックパワー(株)</v>
      </c>
      <c r="AW296" s="52">
        <f>IF(参照!C296="","",参照!C296)</f>
        <v>3.3E-4</v>
      </c>
      <c r="AX296" s="52" t="str">
        <f>IF(参照!D296="","",参照!D296)</f>
        <v/>
      </c>
      <c r="AY296" s="52">
        <f>IF(参照!E296="","",参照!E296)</f>
        <v>8.8800000000000001E-4</v>
      </c>
      <c r="AZ296" s="52" t="str">
        <f>IF(参照!F296="","",参照!F296)</f>
        <v>パシフィックパワー(株)</v>
      </c>
      <c r="BA296" s="52" t="str">
        <f>IF(参照!G296="","",参照!G296)</f>
        <v>パシフィックパワー(株)_</v>
      </c>
      <c r="BB296" s="52">
        <f t="shared" si="35"/>
        <v>0.88800000000000001</v>
      </c>
      <c r="BD296" s="52" t="str">
        <f>IF(参照!L296="","",参照!L296)</f>
        <v>三友エンテック(株)</v>
      </c>
    </row>
    <row r="297" spans="47:56">
      <c r="AU297" s="52" t="str">
        <f>IF(参照!A297="","",参照!A297)</f>
        <v>A0094</v>
      </c>
      <c r="AV297" s="52" t="str">
        <f>IF(参照!B297="","",参照!B297)</f>
        <v>(株)いちたかガスワン</v>
      </c>
      <c r="AW297" s="52">
        <f>IF(参照!C297="","",参照!C297)</f>
        <v>4.1100000000000002E-4</v>
      </c>
      <c r="AX297" s="52" t="str">
        <f>IF(参照!D297="","",参照!D297)</f>
        <v>メニューA</v>
      </c>
      <c r="AY297" s="52">
        <f>IF(参照!E297="","",参照!E297)</f>
        <v>0</v>
      </c>
      <c r="AZ297" s="52" t="str">
        <f>IF(参照!F297="","",参照!F297)</f>
        <v>(株)いちたかガスワン</v>
      </c>
      <c r="BA297" s="52" t="str">
        <f>IF(参照!G297="","",参照!G297)</f>
        <v>(株)いちたかガスワン_メニューA</v>
      </c>
      <c r="BB297" s="52">
        <f t="shared" si="35"/>
        <v>0</v>
      </c>
      <c r="BD297" s="52" t="str">
        <f>IF(参照!L297="","",参照!L297)</f>
        <v>サンリン(株)</v>
      </c>
    </row>
    <row r="298" spans="47:56">
      <c r="AU298" s="52" t="str">
        <f>IF(参照!A298="","",参照!A298)</f>
        <v/>
      </c>
      <c r="AV298" s="52" t="str">
        <f>IF(参照!B298="","",参照!B298)</f>
        <v/>
      </c>
      <c r="AW298" s="52" t="str">
        <f>IF(参照!C298="","",参照!C298)</f>
        <v/>
      </c>
      <c r="AX298" s="52" t="str">
        <f>IF(参照!D298="","",参照!D298)</f>
        <v>メニューB(残差)</v>
      </c>
      <c r="AY298" s="52">
        <f>IF(参照!E298="","",参照!E298)</f>
        <v>3.5499999999999996E-4</v>
      </c>
      <c r="AZ298" s="52" t="str">
        <f>IF(参照!F298="","",参照!F298)</f>
        <v>(株)いちたかガスワン</v>
      </c>
      <c r="BA298" s="52" t="str">
        <f>IF(参照!G298="","",参照!G298)</f>
        <v>(株)いちたかガスワン_メニューB(残差)</v>
      </c>
      <c r="BB298" s="52">
        <f t="shared" si="35"/>
        <v>0.35499999999999998</v>
      </c>
      <c r="BD298" s="52" t="str">
        <f>IF(参照!L298="","",参照!L298)</f>
        <v>(株)シーエナジー</v>
      </c>
    </row>
    <row r="299" spans="47:56">
      <c r="AU299" s="52" t="str">
        <f>IF(参照!A299="","",参照!A299)</f>
        <v/>
      </c>
      <c r="AV299" s="52" t="str">
        <f>IF(参照!B299="","",参照!B299)</f>
        <v/>
      </c>
      <c r="AW299" s="52" t="str">
        <f>IF(参照!C299="","",参照!C299)</f>
        <v/>
      </c>
      <c r="AX299" s="52" t="str">
        <f>IF(参照!D299="","",参照!D299)</f>
        <v>(参考値)事業者全体</v>
      </c>
      <c r="AY299" s="52">
        <f>IF(参照!E299="","",参照!E299)</f>
        <v>4.9100000000000001E-4</v>
      </c>
      <c r="AZ299" s="52" t="str">
        <f>IF(参照!F299="","",参照!F299)</f>
        <v>(株)いちたかガスワン</v>
      </c>
      <c r="BA299" s="52" t="str">
        <f>IF(参照!G299="","",参照!G299)</f>
        <v>(株)いちたかガスワン_(参考値)事業者全体</v>
      </c>
      <c r="BB299" s="52">
        <f t="shared" si="35"/>
        <v>0.49099999999999999</v>
      </c>
      <c r="BD299" s="52" t="str">
        <f>IF(参照!L299="","",参照!L299)</f>
        <v>(株)シーラパワー(旧：愛知電力(株))</v>
      </c>
    </row>
    <row r="300" spans="47:56">
      <c r="AU300" s="52" t="str">
        <f>IF(参照!A300="","",参照!A300)</f>
        <v>A0098</v>
      </c>
      <c r="AV300" s="52" t="str">
        <f>IF(参照!B300="","",参照!B300)</f>
        <v>(株)ジェイコムウエスト</v>
      </c>
      <c r="AW300" s="52">
        <f>IF(参照!C300="","",参照!C300)</f>
        <v>4.5800000000000002E-4</v>
      </c>
      <c r="AX300" s="52" t="str">
        <f>IF(参照!D300="","",参照!D300)</f>
        <v/>
      </c>
      <c r="AY300" s="52">
        <f>IF(参照!E300="","",参照!E300)</f>
        <v>4.7600000000000002E-4</v>
      </c>
      <c r="AZ300" s="52" t="str">
        <f>IF(参照!F300="","",参照!F300)</f>
        <v>(株)ジェイコムウエスト</v>
      </c>
      <c r="BA300" s="52" t="str">
        <f>IF(参照!G300="","",参照!G300)</f>
        <v>(株)ジェイコムウエスト_</v>
      </c>
      <c r="BB300" s="52">
        <f t="shared" si="35"/>
        <v>0.47600000000000003</v>
      </c>
      <c r="BD300" s="52" t="str">
        <f>IF(参照!L300="","",参照!L300)</f>
        <v>(株)ジェイコムウエスト</v>
      </c>
    </row>
    <row r="301" spans="47:56">
      <c r="AU301" s="52" t="str">
        <f>IF(参照!A301="","",参照!A301)</f>
        <v>A0103</v>
      </c>
      <c r="AV301" s="52" t="str">
        <f>IF(参照!B301="","",参照!B301)</f>
        <v>(株)ジェイコム埼玉・東日本</v>
      </c>
      <c r="AW301" s="52">
        <f>IF(参照!C301="","",参照!C301)</f>
        <v>4.5399999999999998E-4</v>
      </c>
      <c r="AX301" s="52" t="str">
        <f>IF(参照!D301="","",参照!D301)</f>
        <v/>
      </c>
      <c r="AY301" s="52">
        <f>IF(参照!E301="","",参照!E301)</f>
        <v>4.95E-4</v>
      </c>
      <c r="AZ301" s="52" t="str">
        <f>IF(参照!F301="","",参照!F301)</f>
        <v>(株)ジェイコム埼玉・東日本</v>
      </c>
      <c r="BA301" s="52" t="str">
        <f>IF(参照!G301="","",参照!G301)</f>
        <v>(株)ジェイコム埼玉・東日本_</v>
      </c>
      <c r="BB301" s="52">
        <f t="shared" si="35"/>
        <v>0.495</v>
      </c>
      <c r="BD301" s="52" t="str">
        <f>IF(参照!L301="","",参照!L301)</f>
        <v>(株)ジェイコム九州</v>
      </c>
    </row>
    <row r="302" spans="47:56">
      <c r="AU302" s="52" t="str">
        <f>IF(参照!A302="","",参照!A302)</f>
        <v>A0104</v>
      </c>
      <c r="AV302" s="52" t="str">
        <f>IF(参照!B302="","",参照!B302)</f>
        <v>(株)ジェイコム札幌</v>
      </c>
      <c r="AW302" s="52">
        <f>IF(参照!C302="","",参照!C302)</f>
        <v>4.5800000000000002E-4</v>
      </c>
      <c r="AX302" s="52" t="str">
        <f>IF(参照!D302="","",参照!D302)</f>
        <v/>
      </c>
      <c r="AY302" s="52">
        <f>IF(参照!E302="","",参照!E302)</f>
        <v>4.9899999999999999E-4</v>
      </c>
      <c r="AZ302" s="52" t="str">
        <f>IF(参照!F302="","",参照!F302)</f>
        <v>(株)ジェイコム札幌</v>
      </c>
      <c r="BA302" s="52" t="str">
        <f>IF(参照!G302="","",参照!G302)</f>
        <v>(株)ジェイコム札幌_</v>
      </c>
      <c r="BB302" s="52">
        <f t="shared" si="35"/>
        <v>0.499</v>
      </c>
      <c r="BD302" s="52" t="str">
        <f>IF(参照!L302="","",参照!L302)</f>
        <v>(株)ジェイコム埼玉・東日本</v>
      </c>
    </row>
    <row r="303" spans="47:56">
      <c r="AU303" s="52" t="str">
        <f>IF(参照!A303="","",参照!A303)</f>
        <v>A0105</v>
      </c>
      <c r="AV303" s="52" t="str">
        <f>IF(参照!B303="","",参照!B303)</f>
        <v>(株)ジェイコム湘南・神奈川</v>
      </c>
      <c r="AW303" s="52">
        <f>IF(参照!C303="","",参照!C303)</f>
        <v>4.5399999999999998E-4</v>
      </c>
      <c r="AX303" s="52" t="str">
        <f>IF(参照!D303="","",参照!D303)</f>
        <v/>
      </c>
      <c r="AY303" s="52">
        <f>IF(参照!E303="","",参照!E303)</f>
        <v>4.9399999999999997E-4</v>
      </c>
      <c r="AZ303" s="52" t="str">
        <f>IF(参照!F303="","",参照!F303)</f>
        <v>(株)ジェイコム湘南・神奈川</v>
      </c>
      <c r="BA303" s="52" t="str">
        <f>IF(参照!G303="","",参照!G303)</f>
        <v>(株)ジェイコム湘南・神奈川_</v>
      </c>
      <c r="BB303" s="52">
        <f t="shared" si="35"/>
        <v>0.49399999999999999</v>
      </c>
      <c r="BD303" s="52" t="str">
        <f>IF(参照!L303="","",参照!L303)</f>
        <v>(株)ジェイコム札幌</v>
      </c>
    </row>
    <row r="304" spans="47:56">
      <c r="AU304" s="52" t="str">
        <f>IF(参照!A304="","",参照!A304)</f>
        <v>A0107</v>
      </c>
      <c r="AV304" s="52" t="str">
        <f>IF(参照!B304="","",参照!B304)</f>
        <v>(株)ジェイコム千葉</v>
      </c>
      <c r="AW304" s="52">
        <f>IF(参照!C304="","",参照!C304)</f>
        <v>4.5399999999999998E-4</v>
      </c>
      <c r="AX304" s="52" t="str">
        <f>IF(参照!D304="","",参照!D304)</f>
        <v/>
      </c>
      <c r="AY304" s="52">
        <f>IF(参照!E304="","",参照!E304)</f>
        <v>4.9399999999999997E-4</v>
      </c>
      <c r="AZ304" s="52" t="str">
        <f>IF(参照!F304="","",参照!F304)</f>
        <v>(株)ジェイコム千葉</v>
      </c>
      <c r="BA304" s="52" t="str">
        <f>IF(参照!G304="","",参照!G304)</f>
        <v>(株)ジェイコム千葉_</v>
      </c>
      <c r="BB304" s="52">
        <f t="shared" si="35"/>
        <v>0.49399999999999999</v>
      </c>
      <c r="BD304" s="52" t="str">
        <f>IF(参照!L304="","",参照!L304)</f>
        <v>(株)ジェイコム湘南・神奈川</v>
      </c>
    </row>
    <row r="305" spans="47:56">
      <c r="AU305" s="52" t="str">
        <f>IF(参照!A305="","",参照!A305)</f>
        <v>A0110</v>
      </c>
      <c r="AV305" s="52" t="str">
        <f>IF(参照!B305="","",参照!B305)</f>
        <v>(株)ジェイコム東京</v>
      </c>
      <c r="AW305" s="52">
        <f>IF(参照!C305="","",参照!C305)</f>
        <v>4.5399999999999998E-4</v>
      </c>
      <c r="AX305" s="52" t="str">
        <f>IF(参照!D305="","",参照!D305)</f>
        <v/>
      </c>
      <c r="AY305" s="52">
        <f>IF(参照!E305="","",参照!E305)</f>
        <v>4.6599999999999994E-4</v>
      </c>
      <c r="AZ305" s="52" t="str">
        <f>IF(参照!F305="","",参照!F305)</f>
        <v>(株)ジェイコム東京</v>
      </c>
      <c r="BA305" s="52" t="str">
        <f>IF(参照!G305="","",参照!G305)</f>
        <v>(株)ジェイコム東京_</v>
      </c>
      <c r="BB305" s="52">
        <f t="shared" si="35"/>
        <v>0.46599999999999997</v>
      </c>
      <c r="BD305" s="52" t="str">
        <f>IF(参照!L305="","",参照!L305)</f>
        <v>(株)ジェイコム千葉</v>
      </c>
    </row>
    <row r="306" spans="47:56">
      <c r="AU306" s="52" t="str">
        <f>IF(参照!A306="","",参照!A306)</f>
        <v>A0119</v>
      </c>
      <c r="AV306" s="52" t="str">
        <f>IF(参照!B306="","",参照!B306)</f>
        <v>土浦ケーブルテレビ(株)</v>
      </c>
      <c r="AW306" s="52">
        <f>IF(参照!C306="","",参照!C306)</f>
        <v>4.5399999999999998E-4</v>
      </c>
      <c r="AX306" s="52" t="str">
        <f>IF(参照!D306="","",参照!D306)</f>
        <v/>
      </c>
      <c r="AY306" s="52">
        <f>IF(参照!E306="","",参照!E306)</f>
        <v>4.9399999999999997E-4</v>
      </c>
      <c r="AZ306" s="52" t="str">
        <f>IF(参照!F306="","",参照!F306)</f>
        <v>土浦ケーブルテレビ(株)</v>
      </c>
      <c r="BA306" s="52" t="str">
        <f>IF(参照!G306="","",参照!G306)</f>
        <v>土浦ケーブルテレビ(株)_</v>
      </c>
      <c r="BB306" s="52">
        <f t="shared" si="35"/>
        <v>0.49399999999999999</v>
      </c>
      <c r="BD306" s="52" t="str">
        <f>IF(参照!L306="","",参照!L306)</f>
        <v>(株)ジェイコム東京</v>
      </c>
    </row>
    <row r="307" spans="47:56">
      <c r="AU307" s="52" t="str">
        <f>IF(参照!A307="","",参照!A307)</f>
        <v>A0120</v>
      </c>
      <c r="AV307" s="52" t="str">
        <f>IF(参照!B307="","",参照!B307)</f>
        <v>鹿児島電力(株)</v>
      </c>
      <c r="AW307" s="52">
        <f>IF(参照!C307="","",参照!C307)</f>
        <v>4.9100000000000001E-4</v>
      </c>
      <c r="AX307" s="52" t="str">
        <f>IF(参照!D307="","",参照!D307)</f>
        <v/>
      </c>
      <c r="AY307" s="52">
        <f>IF(参照!E307="","",参照!E307)</f>
        <v>4.35E-4</v>
      </c>
      <c r="AZ307" s="52" t="str">
        <f>IF(参照!F307="","",参照!F307)</f>
        <v>鹿児島電力(株)</v>
      </c>
      <c r="BA307" s="52" t="str">
        <f>IF(参照!G307="","",参照!G307)</f>
        <v>鹿児島電力(株)_</v>
      </c>
      <c r="BB307" s="52">
        <f t="shared" si="35"/>
        <v>0.435</v>
      </c>
      <c r="BD307" s="52" t="str">
        <f>IF(参照!L307="","",参照!L307)</f>
        <v>シェルジャパン(株)</v>
      </c>
    </row>
    <row r="308" spans="47:56">
      <c r="AU308" s="52" t="str">
        <f>IF(参照!A308="","",参照!A308)</f>
        <v>A0121</v>
      </c>
      <c r="AV308" s="52" t="str">
        <f>IF(参照!B308="","",参照!B308)</f>
        <v>太陽ガス(株)</v>
      </c>
      <c r="AW308" s="52">
        <f>IF(参照!C308="","",参照!C308)</f>
        <v>4.44E-4</v>
      </c>
      <c r="AX308" s="52" t="str">
        <f>IF(参照!D308="","",参照!D308)</f>
        <v/>
      </c>
      <c r="AY308" s="52">
        <f>IF(参照!E308="","",参照!E308)</f>
        <v>4.7699999999999999E-4</v>
      </c>
      <c r="AZ308" s="52" t="str">
        <f>IF(参照!F308="","",参照!F308)</f>
        <v>太陽ガス(株)</v>
      </c>
      <c r="BA308" s="52" t="str">
        <f>IF(参照!G308="","",参照!G308)</f>
        <v>太陽ガス(株)_</v>
      </c>
      <c r="BB308" s="52">
        <f t="shared" si="35"/>
        <v>0.47699999999999998</v>
      </c>
      <c r="BD308" s="52" t="str">
        <f>IF(参照!L308="","",参照!L308)</f>
        <v>(株)しおさい電力</v>
      </c>
    </row>
    <row r="309" spans="47:56">
      <c r="AU309" s="52" t="str">
        <f>IF(参照!A309="","",参照!A309)</f>
        <v>A0122</v>
      </c>
      <c r="AV309" s="52" t="str">
        <f>IF(参照!B309="","",参照!B309)</f>
        <v>アーバンエナジー(株)</v>
      </c>
      <c r="AW309" s="52">
        <f>IF(参照!C309="","",参照!C309)</f>
        <v>2.41E-4</v>
      </c>
      <c r="AX309" s="52" t="str">
        <f>IF(参照!D309="","",参照!D309)</f>
        <v>メニューA</v>
      </c>
      <c r="AY309" s="52">
        <f>IF(参照!E309="","",参照!E309)</f>
        <v>0</v>
      </c>
      <c r="AZ309" s="52" t="str">
        <f>IF(参照!F309="","",参照!F309)</f>
        <v>アーバンエナジー(株)</v>
      </c>
      <c r="BA309" s="52" t="str">
        <f>IF(参照!G309="","",参照!G309)</f>
        <v>アーバンエナジー(株)_メニューA</v>
      </c>
      <c r="BB309" s="52">
        <f t="shared" si="35"/>
        <v>0</v>
      </c>
      <c r="BD309" s="52" t="str">
        <f>IF(参照!L309="","",参照!L309)</f>
        <v>(株)シグナストラスト</v>
      </c>
    </row>
    <row r="310" spans="47:56">
      <c r="AU310" s="52" t="str">
        <f>IF(参照!A310="","",参照!A310)</f>
        <v/>
      </c>
      <c r="AV310" s="52" t="str">
        <f>IF(参照!B310="","",参照!B310)</f>
        <v/>
      </c>
      <c r="AW310" s="52" t="str">
        <f>IF(参照!C310="","",参照!C310)</f>
        <v/>
      </c>
      <c r="AX310" s="52" t="str">
        <f>IF(参照!D310="","",参照!D310)</f>
        <v>メニューB</v>
      </c>
      <c r="AY310" s="52">
        <f>IF(参照!E310="","",参照!E310)</f>
        <v>2.92E-4</v>
      </c>
      <c r="AZ310" s="52" t="str">
        <f>IF(参照!F310="","",参照!F310)</f>
        <v>アーバンエナジー(株)</v>
      </c>
      <c r="BA310" s="52" t="str">
        <f>IF(参照!G310="","",参照!G310)</f>
        <v>アーバンエナジー(株)_メニューB</v>
      </c>
      <c r="BB310" s="52">
        <f t="shared" si="35"/>
        <v>0.29199999999999998</v>
      </c>
      <c r="BD310" s="52" t="str">
        <f>IF(参照!L310="","",参照!L310)</f>
        <v>静岡ガス＆パワー(株)</v>
      </c>
    </row>
    <row r="311" spans="47:56">
      <c r="AU311" s="52" t="str">
        <f>IF(参照!A311="","",参照!A311)</f>
        <v/>
      </c>
      <c r="AV311" s="52" t="str">
        <f>IF(参照!B311="","",参照!B311)</f>
        <v/>
      </c>
      <c r="AW311" s="52" t="str">
        <f>IF(参照!C311="","",参照!C311)</f>
        <v/>
      </c>
      <c r="AX311" s="52" t="str">
        <f>IF(参照!D311="","",参照!D311)</f>
        <v>メニューC</v>
      </c>
      <c r="AY311" s="52">
        <f>IF(参照!E311="","",参照!E311)</f>
        <v>3.5299999999999996E-4</v>
      </c>
      <c r="AZ311" s="52" t="str">
        <f>IF(参照!F311="","",参照!F311)</f>
        <v>アーバンエナジー(株)</v>
      </c>
      <c r="BA311" s="52" t="str">
        <f>IF(参照!G311="","",参照!G311)</f>
        <v>アーバンエナジー(株)_メニューC</v>
      </c>
      <c r="BB311" s="52">
        <f t="shared" si="35"/>
        <v>0.35299999999999998</v>
      </c>
      <c r="BD311" s="52" t="str">
        <f>IF(参照!L311="","",参照!L311)</f>
        <v>自然電力(株)</v>
      </c>
    </row>
    <row r="312" spans="47:56">
      <c r="AU312" s="52" t="str">
        <f>IF(参照!A312="","",参照!A312)</f>
        <v/>
      </c>
      <c r="AV312" s="52" t="str">
        <f>IF(参照!B312="","",参照!B312)</f>
        <v/>
      </c>
      <c r="AW312" s="52" t="str">
        <f>IF(参照!C312="","",参照!C312)</f>
        <v/>
      </c>
      <c r="AX312" s="52" t="str">
        <f>IF(参照!D312="","",参照!D312)</f>
        <v>メニューD</v>
      </c>
      <c r="AY312" s="52">
        <f>IF(参照!E312="","",参照!E312)</f>
        <v>2.5000000000000001E-4</v>
      </c>
      <c r="AZ312" s="52" t="str">
        <f>IF(参照!F312="","",参照!F312)</f>
        <v>アーバンエナジー(株)</v>
      </c>
      <c r="BA312" s="52" t="str">
        <f>IF(参照!G312="","",参照!G312)</f>
        <v>アーバンエナジー(株)_メニューD</v>
      </c>
      <c r="BB312" s="52">
        <f t="shared" si="35"/>
        <v>0.25</v>
      </c>
      <c r="BD312" s="52" t="str">
        <f>IF(参照!L312="","",参照!L312)</f>
        <v>(株)シナジアパワー</v>
      </c>
    </row>
    <row r="313" spans="47:56">
      <c r="AU313" s="52" t="str">
        <f>IF(参照!A313="","",参照!A313)</f>
        <v/>
      </c>
      <c r="AV313" s="52" t="str">
        <f>IF(参照!B313="","",参照!B313)</f>
        <v/>
      </c>
      <c r="AW313" s="52" t="str">
        <f>IF(参照!C313="","",参照!C313)</f>
        <v/>
      </c>
      <c r="AX313" s="52" t="str">
        <f>IF(参照!D313="","",参照!D313)</f>
        <v>メニューE</v>
      </c>
      <c r="AY313" s="52">
        <f>IF(参照!E313="","",参照!E313)</f>
        <v>3.77E-4</v>
      </c>
      <c r="AZ313" s="52" t="str">
        <f>IF(参照!F313="","",参照!F313)</f>
        <v>アーバンエナジー(株)</v>
      </c>
      <c r="BA313" s="52" t="str">
        <f>IF(参照!G313="","",参照!G313)</f>
        <v>アーバンエナジー(株)_メニューE</v>
      </c>
      <c r="BB313" s="52">
        <f t="shared" si="35"/>
        <v>0.377</v>
      </c>
      <c r="BD313" s="52" t="str">
        <f>IF(参照!L313="","",参照!L313)</f>
        <v>シナネン(株)</v>
      </c>
    </row>
    <row r="314" spans="47:56">
      <c r="AU314" s="52" t="str">
        <f>IF(参照!A314="","",参照!A314)</f>
        <v/>
      </c>
      <c r="AV314" s="52" t="str">
        <f>IF(参照!B314="","",参照!B314)</f>
        <v/>
      </c>
      <c r="AW314" s="52" t="str">
        <f>IF(参照!C314="","",参照!C314)</f>
        <v/>
      </c>
      <c r="AX314" s="52" t="str">
        <f>IF(参照!D314="","",参照!D314)</f>
        <v>メニューF</v>
      </c>
      <c r="AY314" s="52">
        <f>IF(参照!E314="","",参照!E314)</f>
        <v>0</v>
      </c>
      <c r="AZ314" s="52" t="str">
        <f>IF(参照!F314="","",参照!F314)</f>
        <v>アーバンエナジー(株)</v>
      </c>
      <c r="BA314" s="52" t="str">
        <f>IF(参照!G314="","",参照!G314)</f>
        <v>アーバンエナジー(株)_メニューF</v>
      </c>
      <c r="BB314" s="52">
        <f t="shared" si="35"/>
        <v>0</v>
      </c>
      <c r="BD314" s="52" t="str">
        <f>IF(参照!L314="","",参照!L314)</f>
        <v>芝浦電力(株)</v>
      </c>
    </row>
    <row r="315" spans="47:56">
      <c r="AU315" s="52" t="str">
        <f>IF(参照!A315="","",参照!A315)</f>
        <v/>
      </c>
      <c r="AV315" s="52" t="str">
        <f>IF(参照!B315="","",参照!B315)</f>
        <v/>
      </c>
      <c r="AW315" s="52" t="str">
        <f>IF(参照!C315="","",参照!C315)</f>
        <v/>
      </c>
      <c r="AX315" s="52" t="str">
        <f>IF(参照!D315="","",参照!D315)</f>
        <v>メニューG</v>
      </c>
      <c r="AY315" s="52">
        <f>IF(参照!E315="","",参照!E315)</f>
        <v>0</v>
      </c>
      <c r="AZ315" s="52" t="str">
        <f>IF(参照!F315="","",参照!F315)</f>
        <v>アーバンエナジー(株)</v>
      </c>
      <c r="BA315" s="52" t="str">
        <f>IF(参照!G315="","",参照!G315)</f>
        <v>アーバンエナジー(株)_メニューG</v>
      </c>
      <c r="BB315" s="52">
        <f t="shared" si="35"/>
        <v>0</v>
      </c>
      <c r="BD315" s="52" t="str">
        <f>IF(参照!L315="","",参照!L315)</f>
        <v>(株)ジャパネットサービスイノベーション</v>
      </c>
    </row>
    <row r="316" spans="47:56">
      <c r="AU316" s="52" t="str">
        <f>IF(参照!A316="","",参照!A316)</f>
        <v/>
      </c>
      <c r="AV316" s="52" t="str">
        <f>IF(参照!B316="","",参照!B316)</f>
        <v/>
      </c>
      <c r="AW316" s="52" t="str">
        <f>IF(参照!C316="","",参照!C316)</f>
        <v/>
      </c>
      <c r="AX316" s="52" t="str">
        <f>IF(参照!D316="","",参照!D316)</f>
        <v>メニューH</v>
      </c>
      <c r="AY316" s="52">
        <f>IF(参照!E316="","",参照!E316)</f>
        <v>0</v>
      </c>
      <c r="AZ316" s="52" t="str">
        <f>IF(参照!F316="","",参照!F316)</f>
        <v>アーバンエナジー(株)</v>
      </c>
      <c r="BA316" s="52" t="str">
        <f>IF(参照!G316="","",参照!G316)</f>
        <v>アーバンエナジー(株)_メニューH</v>
      </c>
      <c r="BB316" s="52">
        <f t="shared" si="35"/>
        <v>0</v>
      </c>
      <c r="BD316" s="52" t="str">
        <f>IF(参照!L316="","",参照!L316)</f>
        <v>自由でんき(株)</v>
      </c>
    </row>
    <row r="317" spans="47:56">
      <c r="AU317" s="52" t="str">
        <f>IF(参照!A317="","",参照!A317)</f>
        <v/>
      </c>
      <c r="AV317" s="52" t="str">
        <f>IF(参照!B317="","",参照!B317)</f>
        <v/>
      </c>
      <c r="AW317" s="52" t="str">
        <f>IF(参照!C317="","",参照!C317)</f>
        <v/>
      </c>
      <c r="AX317" s="52" t="str">
        <f>IF(参照!D317="","",参照!D317)</f>
        <v>メニューI(残差)</v>
      </c>
      <c r="AY317" s="52">
        <f>IF(参照!E317="","",参照!E317)</f>
        <v>5.9000000000000003E-4</v>
      </c>
      <c r="AZ317" s="52" t="str">
        <f>IF(参照!F317="","",参照!F317)</f>
        <v>アーバンエナジー(株)</v>
      </c>
      <c r="BA317" s="52" t="str">
        <f>IF(参照!G317="","",参照!G317)</f>
        <v>アーバンエナジー(株)_メニューI(残差)</v>
      </c>
      <c r="BB317" s="52">
        <f t="shared" si="35"/>
        <v>0.59000000000000008</v>
      </c>
      <c r="BD317" s="52" t="str">
        <f>IF(参照!L317="","",参照!L317)</f>
        <v>湘南電力(株)</v>
      </c>
    </row>
    <row r="318" spans="47:56">
      <c r="AU318" s="52" t="str">
        <f>IF(参照!A318="","",参照!A318)</f>
        <v/>
      </c>
      <c r="AV318" s="52" t="str">
        <f>IF(参照!B318="","",参照!B318)</f>
        <v/>
      </c>
      <c r="AW318" s="52" t="str">
        <f>IF(参照!C318="","",参照!C318)</f>
        <v/>
      </c>
      <c r="AX318" s="52" t="str">
        <f>IF(参照!D318="","",参照!D318)</f>
        <v>(参考値)事業者全体</v>
      </c>
      <c r="AY318" s="52">
        <f>IF(参照!E318="","",参照!E318)</f>
        <v>4.3599999999999997E-4</v>
      </c>
      <c r="AZ318" s="52" t="str">
        <f>IF(参照!F318="","",参照!F318)</f>
        <v>アーバンエナジー(株)</v>
      </c>
      <c r="BA318" s="52" t="str">
        <f>IF(参照!G318="","",参照!G318)</f>
        <v>アーバンエナジー(株)_(参考値)事業者全体</v>
      </c>
      <c r="BB318" s="52">
        <f t="shared" si="35"/>
        <v>0.436</v>
      </c>
      <c r="BD318" s="52" t="str">
        <f>IF(参照!L318="","",参照!L318)</f>
        <v>(株)情熱電力</v>
      </c>
    </row>
    <row r="319" spans="47:56">
      <c r="AU319" s="52" t="str">
        <f>IF(参照!A319="","",参照!A319)</f>
        <v>A0123</v>
      </c>
      <c r="AV319" s="52" t="str">
        <f>IF(参照!B319="","",参照!B319)</f>
        <v>パワーネクスト(株)</v>
      </c>
      <c r="AW319" s="52">
        <f>IF(参照!C319="","",参照!C319)</f>
        <v>6.9999999999999999E-6</v>
      </c>
      <c r="AX319" s="52" t="str">
        <f>IF(参照!D319="","",参照!D319)</f>
        <v/>
      </c>
      <c r="AY319" s="52">
        <f>IF(参照!E319="","",参照!E319)</f>
        <v>4.5300000000000001E-4</v>
      </c>
      <c r="AZ319" s="52" t="str">
        <f>IF(参照!F319="","",参照!F319)</f>
        <v>パワーネクスト(株)</v>
      </c>
      <c r="BA319" s="52" t="str">
        <f>IF(参照!G319="","",参照!G319)</f>
        <v>パワーネクスト(株)_</v>
      </c>
      <c r="BB319" s="52">
        <f t="shared" si="35"/>
        <v>0.45300000000000001</v>
      </c>
      <c r="BD319" s="52" t="str">
        <f>IF(参照!L319="","",参照!L319)</f>
        <v>情報ハイウェイ協同組合</v>
      </c>
    </row>
    <row r="320" spans="47:56">
      <c r="AU320" s="52" t="str">
        <f>IF(参照!A320="","",参照!A320)</f>
        <v>A0124</v>
      </c>
      <c r="AV320" s="52" t="str">
        <f>IF(参照!B320="","",参照!B320)</f>
        <v>合同会社北上新電力</v>
      </c>
      <c r="AW320" s="52">
        <f>IF(参照!C320="","",参照!C320)</f>
        <v>2.3299999999999997E-4</v>
      </c>
      <c r="AX320" s="52" t="str">
        <f>IF(参照!D320="","",参照!D320)</f>
        <v/>
      </c>
      <c r="AY320" s="52">
        <f>IF(参照!E320="","",参照!E320)</f>
        <v>5.1599999999999997E-4</v>
      </c>
      <c r="AZ320" s="52" t="str">
        <f>IF(参照!F320="","",参照!F320)</f>
        <v>合同会社北上新電力</v>
      </c>
      <c r="BA320" s="52" t="str">
        <f>IF(参照!G320="","",参照!G320)</f>
        <v>合同会社北上新電力_</v>
      </c>
      <c r="BB320" s="52">
        <f t="shared" si="35"/>
        <v>0.51600000000000001</v>
      </c>
      <c r="BD320" s="52" t="str">
        <f>IF(参照!L320="","",参照!L320)</f>
        <v>(株)新出光</v>
      </c>
    </row>
    <row r="321" spans="47:56">
      <c r="AU321" s="52" t="str">
        <f>IF(参照!A321="","",参照!A321)</f>
        <v>A0125</v>
      </c>
      <c r="AV321" s="52" t="str">
        <f>IF(参照!B321="","",参照!B321)</f>
        <v>パーパススマートパワー(株)</v>
      </c>
      <c r="AW321" s="52">
        <f>IF(参照!C321="","",参照!C321)</f>
        <v>4.9899999999999999E-4</v>
      </c>
      <c r="AX321" s="52" t="str">
        <f>IF(参照!D321="","",参照!D321)</f>
        <v/>
      </c>
      <c r="AY321" s="52">
        <f>IF(参照!E321="","",参照!E321)</f>
        <v>4.4299999999999998E-4</v>
      </c>
      <c r="AZ321" s="52" t="str">
        <f>IF(参照!F321="","",参照!F321)</f>
        <v>パーパススマートパワー(株)</v>
      </c>
      <c r="BA321" s="52" t="str">
        <f>IF(参照!G321="","",参照!G321)</f>
        <v>パーパススマートパワー(株)_</v>
      </c>
      <c r="BB321" s="52">
        <f t="shared" si="35"/>
        <v>0.443</v>
      </c>
      <c r="BD321" s="52" t="str">
        <f>IF(参照!L321="","",参照!L321)</f>
        <v>シン・エナジー(株)</v>
      </c>
    </row>
    <row r="322" spans="47:56">
      <c r="AU322" s="52" t="str">
        <f>IF(参照!A322="","",参照!A322)</f>
        <v>A0126</v>
      </c>
      <c r="AV322" s="52" t="str">
        <f>IF(参照!B322="","",参照!B322)</f>
        <v>(株)タクマエナジー</v>
      </c>
      <c r="AW322" s="52">
        <f>IF(参照!C322="","",参照!C322)</f>
        <v>3.8000000000000002E-5</v>
      </c>
      <c r="AX322" s="52" t="str">
        <f>IF(参照!D322="","",参照!D322)</f>
        <v>メニューA</v>
      </c>
      <c r="AY322" s="52">
        <f>IF(参照!E322="","",参照!E322)</f>
        <v>0</v>
      </c>
      <c r="AZ322" s="52" t="str">
        <f>IF(参照!F322="","",参照!F322)</f>
        <v>(株)タクマエナジー</v>
      </c>
      <c r="BA322" s="52" t="str">
        <f>IF(参照!G322="","",参照!G322)</f>
        <v>(株)タクマエナジー_メニューA</v>
      </c>
      <c r="BB322" s="52">
        <f t="shared" si="35"/>
        <v>0</v>
      </c>
      <c r="BD322" s="52" t="str">
        <f>IF(参照!L322="","",参照!L322)</f>
        <v>新エネルギー開発(株)</v>
      </c>
    </row>
    <row r="323" spans="47:56">
      <c r="AU323" s="52" t="str">
        <f>IF(参照!A323="","",参照!A323)</f>
        <v/>
      </c>
      <c r="AV323" s="52" t="str">
        <f>IF(参照!B323="","",参照!B323)</f>
        <v/>
      </c>
      <c r="AW323" s="52" t="str">
        <f>IF(参照!C323="","",参照!C323)</f>
        <v/>
      </c>
      <c r="AX323" s="52" t="str">
        <f>IF(参照!D323="","",参照!D323)</f>
        <v>メニューB(残差)</v>
      </c>
      <c r="AY323" s="52">
        <f>IF(参照!E323="","",参照!E323)</f>
        <v>2.0000000000000002E-5</v>
      </c>
      <c r="AZ323" s="52" t="str">
        <f>IF(参照!F323="","",参照!F323)</f>
        <v>(株)タクマエナジー</v>
      </c>
      <c r="BA323" s="52" t="str">
        <f>IF(参照!G323="","",参照!G323)</f>
        <v>(株)タクマエナジー_メニューB(残差)</v>
      </c>
      <c r="BB323" s="52">
        <f t="shared" si="35"/>
        <v>0.02</v>
      </c>
      <c r="BD323" s="52" t="str">
        <f>IF(参照!L323="","",参照!L323)</f>
        <v>新電力いばらき(株)</v>
      </c>
    </row>
    <row r="324" spans="47:56">
      <c r="AU324" s="52" t="str">
        <f>IF(参照!A324="","",参照!A324)</f>
        <v/>
      </c>
      <c r="AV324" s="52" t="str">
        <f>IF(参照!B324="","",参照!B324)</f>
        <v/>
      </c>
      <c r="AW324" s="52" t="str">
        <f>IF(参照!C324="","",参照!C324)</f>
        <v/>
      </c>
      <c r="AX324" s="52" t="str">
        <f>IF(参照!D324="","",参照!D324)</f>
        <v>(参考値)事業者全体</v>
      </c>
      <c r="AY324" s="52">
        <f>IF(参照!E324="","",参照!E324)</f>
        <v>3.5199999999999999E-4</v>
      </c>
      <c r="AZ324" s="52" t="str">
        <f>IF(参照!F324="","",参照!F324)</f>
        <v>(株)タクマエナジー</v>
      </c>
      <c r="BA324" s="52" t="str">
        <f>IF(参照!G324="","",参照!G324)</f>
        <v>(株)タクマエナジー_(参考値)事業者全体</v>
      </c>
      <c r="BB324" s="52">
        <f t="shared" si="35"/>
        <v>0.35199999999999998</v>
      </c>
      <c r="BD324" s="52" t="str">
        <f>IF(参照!L324="","",参照!L324)</f>
        <v>新電力おおいた(株)</v>
      </c>
    </row>
    <row r="325" spans="47:56">
      <c r="AU325" s="52" t="str">
        <f>IF(参照!A325="","",参照!A325)</f>
        <v>A0127</v>
      </c>
      <c r="AV325" s="52" t="str">
        <f>IF(参照!B325="","",参照!B325)</f>
        <v>(株)スマートテック</v>
      </c>
      <c r="AW325" s="52">
        <f>IF(参照!C325="","",参照!C325)</f>
        <v>3.2299999999999999E-4</v>
      </c>
      <c r="AX325" s="52" t="str">
        <f>IF(参照!D325="","",参照!D325)</f>
        <v>メニューA</v>
      </c>
      <c r="AY325" s="52">
        <f>IF(参照!E325="","",参照!E325)</f>
        <v>0</v>
      </c>
      <c r="AZ325" s="52" t="str">
        <f>IF(参照!F325="","",参照!F325)</f>
        <v>(株)スマートテック</v>
      </c>
      <c r="BA325" s="52" t="str">
        <f>IF(参照!G325="","",参照!G325)</f>
        <v>(株)スマートテック_メニューA</v>
      </c>
      <c r="BB325" s="52">
        <f t="shared" ref="BB325:BB388" si="36">AY325*1000</f>
        <v>0</v>
      </c>
      <c r="BD325" s="52" t="str">
        <f>IF(参照!L325="","",参照!L325)</f>
        <v>新電力新潟(株)</v>
      </c>
    </row>
    <row r="326" spans="47:56">
      <c r="AU326" s="52" t="str">
        <f>IF(参照!A326="","",参照!A326)</f>
        <v/>
      </c>
      <c r="AV326" s="52" t="str">
        <f>IF(参照!B326="","",参照!B326)</f>
        <v/>
      </c>
      <c r="AW326" s="52" t="str">
        <f>IF(参照!C326="","",参照!C326)</f>
        <v/>
      </c>
      <c r="AX326" s="52" t="str">
        <f>IF(参照!D326="","",参照!D326)</f>
        <v>メニューB(残差)</v>
      </c>
      <c r="AY326" s="52">
        <f>IF(参照!E326="","",参照!E326)</f>
        <v>4.4500000000000003E-4</v>
      </c>
      <c r="AZ326" s="52" t="str">
        <f>IF(参照!F326="","",参照!F326)</f>
        <v>(株)スマートテック</v>
      </c>
      <c r="BA326" s="52" t="str">
        <f>IF(参照!G326="","",参照!G326)</f>
        <v>(株)スマートテック_メニューB(残差)</v>
      </c>
      <c r="BB326" s="52">
        <f t="shared" si="36"/>
        <v>0.44500000000000001</v>
      </c>
      <c r="BD326" s="52" t="str">
        <f>IF(参照!L326="","",参照!L326)</f>
        <v>(株)翠光トップライン</v>
      </c>
    </row>
    <row r="327" spans="47:56">
      <c r="AU327" s="52" t="str">
        <f>IF(参照!A327="","",参照!A327)</f>
        <v/>
      </c>
      <c r="AV327" s="52" t="str">
        <f>IF(参照!B327="","",参照!B327)</f>
        <v/>
      </c>
      <c r="AW327" s="52" t="str">
        <f>IF(参照!C327="","",参照!C327)</f>
        <v/>
      </c>
      <c r="AX327" s="52" t="str">
        <f>IF(参照!D327="","",参照!D327)</f>
        <v>(参考値)事業者全体</v>
      </c>
      <c r="AY327" s="52">
        <f>IF(参照!E327="","",参照!E327)</f>
        <v>2.8899999999999998E-4</v>
      </c>
      <c r="AZ327" s="52" t="str">
        <f>IF(参照!F327="","",参照!F327)</f>
        <v>(株)スマートテック</v>
      </c>
      <c r="BA327" s="52" t="str">
        <f>IF(参照!G327="","",参照!G327)</f>
        <v>(株)スマートテック_(参考値)事業者全体</v>
      </c>
      <c r="BB327" s="52">
        <f t="shared" si="36"/>
        <v>0.28899999999999998</v>
      </c>
      <c r="BD327" s="52" t="str">
        <f>IF(参照!L327="","",参照!L327)</f>
        <v>須賀川瓦斯(株)</v>
      </c>
    </row>
    <row r="328" spans="47:56">
      <c r="AU328" s="52" t="str">
        <f>IF(参照!A328="","",参照!A328)</f>
        <v>A0128</v>
      </c>
      <c r="AV328" s="52" t="str">
        <f>IF(参照!B328="","",参照!B328)</f>
        <v>水戸電力(株)</v>
      </c>
      <c r="AW328" s="52">
        <f>IF(参照!C328="","",参照!C328)</f>
        <v>3.8900000000000002E-4</v>
      </c>
      <c r="AX328" s="52" t="str">
        <f>IF(参照!D328="","",参照!D328)</f>
        <v/>
      </c>
      <c r="AY328" s="52">
        <f>IF(参照!E328="","",参照!E328)</f>
        <v>4.2299999999999998E-4</v>
      </c>
      <c r="AZ328" s="52" t="str">
        <f>IF(参照!F328="","",参照!F328)</f>
        <v>水戸電力(株)</v>
      </c>
      <c r="BA328" s="52" t="str">
        <f>IF(参照!G328="","",参照!G328)</f>
        <v>水戸電力(株)_</v>
      </c>
      <c r="BB328" s="52">
        <f t="shared" si="36"/>
        <v>0.42299999999999999</v>
      </c>
      <c r="BD328" s="52" t="str">
        <f>IF(参照!L328="","",参照!L328)</f>
        <v>スズカ電工(株)</v>
      </c>
    </row>
    <row r="329" spans="47:56">
      <c r="AU329" s="52" t="str">
        <f>IF(参照!A329="","",参照!A329)</f>
        <v>A0130</v>
      </c>
      <c r="AV329" s="52" t="str">
        <f>IF(参照!B329="","",参照!B329)</f>
        <v>丸紅新電力(株)</v>
      </c>
      <c r="AW329" s="52">
        <f>IF(参照!C329="","",参照!C329)</f>
        <v>4.64E-4</v>
      </c>
      <c r="AX329" s="52" t="str">
        <f>IF(参照!D329="","",参照!D329)</f>
        <v>メニューA</v>
      </c>
      <c r="AY329" s="52">
        <f>IF(参照!E329="","",参照!E329)</f>
        <v>0</v>
      </c>
      <c r="AZ329" s="52" t="str">
        <f>IF(参照!F329="","",参照!F329)</f>
        <v>丸紅新電力(株)</v>
      </c>
      <c r="BA329" s="52" t="str">
        <f>IF(参照!G329="","",参照!G329)</f>
        <v>丸紅新電力(株)_メニューA</v>
      </c>
      <c r="BB329" s="52">
        <f t="shared" si="36"/>
        <v>0</v>
      </c>
      <c r="BD329" s="52" t="str">
        <f>IF(参照!L329="","",参照!L329)</f>
        <v>鈴与商事(株)</v>
      </c>
    </row>
    <row r="330" spans="47:56">
      <c r="AU330" s="52" t="str">
        <f>IF(参照!A330="","",参照!A330)</f>
        <v/>
      </c>
      <c r="AV330" s="52" t="str">
        <f>IF(参照!B330="","",参照!B330)</f>
        <v/>
      </c>
      <c r="AW330" s="52" t="str">
        <f>IF(参照!C330="","",参照!C330)</f>
        <v/>
      </c>
      <c r="AX330" s="52" t="str">
        <f>IF(参照!D330="","",参照!D330)</f>
        <v>メニューB</v>
      </c>
      <c r="AY330" s="52">
        <f>IF(参照!E330="","",参照!E330)</f>
        <v>1.84E-4</v>
      </c>
      <c r="AZ330" s="52" t="str">
        <f>IF(参照!F330="","",参照!F330)</f>
        <v>丸紅新電力(株)</v>
      </c>
      <c r="BA330" s="52" t="str">
        <f>IF(参照!G330="","",参照!G330)</f>
        <v>丸紅新電力(株)_メニューB</v>
      </c>
      <c r="BB330" s="52">
        <f t="shared" si="36"/>
        <v>0.184</v>
      </c>
      <c r="BD330" s="52" t="str">
        <f>IF(参照!L330="","",参照!L330)</f>
        <v>鈴与電力(株)</v>
      </c>
    </row>
    <row r="331" spans="47:56">
      <c r="AU331" s="52" t="str">
        <f>IF(参照!A331="","",参照!A331)</f>
        <v/>
      </c>
      <c r="AV331" s="52" t="str">
        <f>IF(参照!B331="","",参照!B331)</f>
        <v/>
      </c>
      <c r="AW331" s="52" t="str">
        <f>IF(参照!C331="","",参照!C331)</f>
        <v/>
      </c>
      <c r="AX331" s="52" t="str">
        <f>IF(参照!D331="","",参照!D331)</f>
        <v>メニューC</v>
      </c>
      <c r="AY331" s="52">
        <f>IF(参照!E331="","",参照!E331)</f>
        <v>3.77E-4</v>
      </c>
      <c r="AZ331" s="52" t="str">
        <f>IF(参照!F331="","",参照!F331)</f>
        <v>丸紅新電力(株)</v>
      </c>
      <c r="BA331" s="52" t="str">
        <f>IF(参照!G331="","",参照!G331)</f>
        <v>丸紅新電力(株)_メニューC</v>
      </c>
      <c r="BB331" s="52">
        <f t="shared" si="36"/>
        <v>0.377</v>
      </c>
      <c r="BD331" s="52" t="str">
        <f>IF(参照!L331="","",参照!L331)</f>
        <v>スターティア(株)</v>
      </c>
    </row>
    <row r="332" spans="47:56">
      <c r="AU332" s="52" t="str">
        <f>IF(参照!A332="","",参照!A332)</f>
        <v/>
      </c>
      <c r="AV332" s="52" t="str">
        <f>IF(参照!B332="","",参照!B332)</f>
        <v/>
      </c>
      <c r="AW332" s="52" t="str">
        <f>IF(参照!C332="","",参照!C332)</f>
        <v/>
      </c>
      <c r="AX332" s="52" t="str">
        <f>IF(参照!D332="","",参照!D332)</f>
        <v>メニューD</v>
      </c>
      <c r="AY332" s="52">
        <f>IF(参照!E332="","",参照!E332)</f>
        <v>0</v>
      </c>
      <c r="AZ332" s="52" t="str">
        <f>IF(参照!F332="","",参照!F332)</f>
        <v>丸紅新電力(株)</v>
      </c>
      <c r="BA332" s="52" t="str">
        <f>IF(参照!G332="","",参照!G332)</f>
        <v>丸紅新電力(株)_メニューD</v>
      </c>
      <c r="BB332" s="52">
        <f t="shared" si="36"/>
        <v>0</v>
      </c>
      <c r="BD332" s="52" t="str">
        <f>IF(参照!L332="","",参照!L332)</f>
        <v>(株)スマート</v>
      </c>
    </row>
    <row r="333" spans="47:56">
      <c r="AU333" s="52" t="str">
        <f>IF(参照!A333="","",参照!A333)</f>
        <v/>
      </c>
      <c r="AV333" s="52" t="str">
        <f>IF(参照!B333="","",参照!B333)</f>
        <v/>
      </c>
      <c r="AW333" s="52" t="str">
        <f>IF(参照!C333="","",参照!C333)</f>
        <v/>
      </c>
      <c r="AX333" s="52" t="str">
        <f>IF(参照!D333="","",参照!D333)</f>
        <v>メニューE(残差)</v>
      </c>
      <c r="AY333" s="52">
        <f>IF(参照!E333="","",参照!E333)</f>
        <v>5.669999999999999E-4</v>
      </c>
      <c r="AZ333" s="52" t="str">
        <f>IF(参照!F333="","",参照!F333)</f>
        <v>丸紅新電力(株)</v>
      </c>
      <c r="BA333" s="52" t="str">
        <f>IF(参照!G333="","",参照!G333)</f>
        <v>丸紅新電力(株)_メニューE(残差)</v>
      </c>
      <c r="BB333" s="52">
        <f t="shared" si="36"/>
        <v>0.56699999999999995</v>
      </c>
      <c r="BD333" s="52" t="str">
        <f>IF(参照!L333="","",参照!L333)</f>
        <v>スマートエコエナジー(株)</v>
      </c>
    </row>
    <row r="334" spans="47:56">
      <c r="AU334" s="52" t="str">
        <f>IF(参照!A334="","",参照!A334)</f>
        <v/>
      </c>
      <c r="AV334" s="52" t="str">
        <f>IF(参照!B334="","",参照!B334)</f>
        <v/>
      </c>
      <c r="AW334" s="52" t="str">
        <f>IF(参照!C334="","",参照!C334)</f>
        <v/>
      </c>
      <c r="AX334" s="52" t="str">
        <f>IF(参照!D334="","",参照!D334)</f>
        <v>(参考値)事業者全体</v>
      </c>
      <c r="AY334" s="52">
        <f>IF(参照!E334="","",参照!E334)</f>
        <v>4.9600000000000002E-4</v>
      </c>
      <c r="AZ334" s="52" t="str">
        <f>IF(参照!F334="","",参照!F334)</f>
        <v>丸紅新電力(株)</v>
      </c>
      <c r="BA334" s="52" t="str">
        <f>IF(参照!G334="","",参照!G334)</f>
        <v>丸紅新電力(株)_(参考値)事業者全体</v>
      </c>
      <c r="BB334" s="52">
        <f t="shared" si="36"/>
        <v>0.496</v>
      </c>
      <c r="BD334" s="52" t="str">
        <f>IF(参照!L334="","",参照!L334)</f>
        <v>スマートエナジー磐田(株)</v>
      </c>
    </row>
    <row r="335" spans="47:56">
      <c r="AU335" s="52" t="str">
        <f>IF(参照!A335="","",参照!A335)</f>
        <v>A0133</v>
      </c>
      <c r="AV335" s="52" t="str">
        <f>IF(参照!B335="","",参照!B335)</f>
        <v>奈良電力(株)</v>
      </c>
      <c r="AW335" s="52">
        <f>IF(参照!C335="","",参照!C335)</f>
        <v>5.0500000000000002E-4</v>
      </c>
      <c r="AX335" s="52" t="str">
        <f>IF(参照!D335="","",参照!D335)</f>
        <v/>
      </c>
      <c r="AY335" s="52">
        <f>IF(参照!E335="","",参照!E335)</f>
        <v>5.0799999999999999E-4</v>
      </c>
      <c r="AZ335" s="52" t="str">
        <f>IF(参照!F335="","",参照!F335)</f>
        <v>奈良電力(株)</v>
      </c>
      <c r="BA335" s="52" t="str">
        <f>IF(参照!G335="","",参照!G335)</f>
        <v>奈良電力(株)_</v>
      </c>
      <c r="BB335" s="52">
        <f t="shared" si="36"/>
        <v>0.50800000000000001</v>
      </c>
      <c r="BD335" s="52" t="str">
        <f>IF(参照!L335="","",参照!L335)</f>
        <v>スマートエナジー熊本(株)</v>
      </c>
    </row>
    <row r="336" spans="47:56">
      <c r="AU336" s="52" t="str">
        <f>IF(参照!A336="","",参照!A336)</f>
        <v>A0134</v>
      </c>
      <c r="AV336" s="52" t="str">
        <f>IF(参照!B336="","",参照!B336)</f>
        <v>日立造船(株)</v>
      </c>
      <c r="AW336" s="52">
        <f>IF(参照!C336="","",参照!C336)</f>
        <v>1.75E-4</v>
      </c>
      <c r="AX336" s="52" t="str">
        <f>IF(参照!D336="","",参照!D336)</f>
        <v>メニューA</v>
      </c>
      <c r="AY336" s="52">
        <f>IF(参照!E336="","",参照!E336)</f>
        <v>0</v>
      </c>
      <c r="AZ336" s="52" t="str">
        <f>IF(参照!F336="","",参照!F336)</f>
        <v>日立造船(株)</v>
      </c>
      <c r="BA336" s="52" t="str">
        <f>IF(参照!G336="","",参照!G336)</f>
        <v>日立造船(株)_メニューA</v>
      </c>
      <c r="BB336" s="52">
        <f t="shared" si="36"/>
        <v>0</v>
      </c>
      <c r="BD336" s="52" t="str">
        <f>IF(参照!L336="","",参照!L336)</f>
        <v>(株)スマートテック</v>
      </c>
    </row>
    <row r="337" spans="47:56">
      <c r="AU337" s="52" t="str">
        <f>IF(参照!A337="","",参照!A337)</f>
        <v/>
      </c>
      <c r="AV337" s="52" t="str">
        <f>IF(参照!B337="","",参照!B337)</f>
        <v/>
      </c>
      <c r="AW337" s="52" t="str">
        <f>IF(参照!C337="","",参照!C337)</f>
        <v/>
      </c>
      <c r="AX337" s="52" t="str">
        <f>IF(参照!D337="","",参照!D337)</f>
        <v>メニューB</v>
      </c>
      <c r="AY337" s="52">
        <f>IF(参照!E337="","",参照!E337)</f>
        <v>0</v>
      </c>
      <c r="AZ337" s="52" t="str">
        <f>IF(参照!F337="","",参照!F337)</f>
        <v>日立造船(株)</v>
      </c>
      <c r="BA337" s="52" t="str">
        <f>IF(参照!G337="","",参照!G337)</f>
        <v>日立造船(株)_メニューB</v>
      </c>
      <c r="BB337" s="52">
        <f t="shared" si="36"/>
        <v>0</v>
      </c>
      <c r="BD337" s="52" t="str">
        <f>IF(参照!L337="","",参照!L337)</f>
        <v>スマート電気(株)</v>
      </c>
    </row>
    <row r="338" spans="47:56">
      <c r="AU338" s="52" t="str">
        <f>IF(参照!A338="","",参照!A338)</f>
        <v/>
      </c>
      <c r="AV338" s="52" t="str">
        <f>IF(参照!B338="","",参照!B338)</f>
        <v/>
      </c>
      <c r="AW338" s="52" t="str">
        <f>IF(参照!C338="","",参照!C338)</f>
        <v/>
      </c>
      <c r="AX338" s="52" t="str">
        <f>IF(参照!D338="","",参照!D338)</f>
        <v>メニューC(残差)</v>
      </c>
      <c r="AY338" s="52">
        <f>IF(参照!E338="","",参照!E338)</f>
        <v>1.7699999999999999E-4</v>
      </c>
      <c r="AZ338" s="52" t="str">
        <f>IF(参照!F338="","",参照!F338)</f>
        <v>日立造船(株)</v>
      </c>
      <c r="BA338" s="52" t="str">
        <f>IF(参照!G338="","",参照!G338)</f>
        <v>日立造船(株)_メニューC(残差)</v>
      </c>
      <c r="BB338" s="52">
        <f t="shared" si="36"/>
        <v>0.17699999999999999</v>
      </c>
      <c r="BD338" s="52" t="str">
        <f>IF(参照!L338="","",参照!L338)</f>
        <v>諏訪瓦斯(株)</v>
      </c>
    </row>
    <row r="339" spans="47:56">
      <c r="AU339" s="52" t="str">
        <f>IF(参照!A339="","",参照!A339)</f>
        <v/>
      </c>
      <c r="AV339" s="52" t="str">
        <f>IF(参照!B339="","",参照!B339)</f>
        <v/>
      </c>
      <c r="AW339" s="52" t="str">
        <f>IF(参照!C339="","",参照!C339)</f>
        <v/>
      </c>
      <c r="AX339" s="52" t="str">
        <f>IF(参照!D339="","",参照!D339)</f>
        <v>(参考値)事業者全体</v>
      </c>
      <c r="AY339" s="52">
        <f>IF(参照!E339="","",参照!E339)</f>
        <v>1.7E-5</v>
      </c>
      <c r="AZ339" s="52" t="str">
        <f>IF(参照!F339="","",参照!F339)</f>
        <v>日立造船(株)</v>
      </c>
      <c r="BA339" s="52" t="str">
        <f>IF(参照!G339="","",参照!G339)</f>
        <v>日立造船(株)_(参考値)事業者全体</v>
      </c>
      <c r="BB339" s="52">
        <f t="shared" si="36"/>
        <v>1.7000000000000001E-2</v>
      </c>
      <c r="BD339" s="52" t="str">
        <f>IF(参照!L339="","",参照!L339)</f>
        <v>生活協同組合コープぐんま</v>
      </c>
    </row>
    <row r="340" spans="47:56">
      <c r="AU340" s="52" t="str">
        <f>IF(参照!A340="","",参照!A340)</f>
        <v>A0135</v>
      </c>
      <c r="AV340" s="52" t="str">
        <f>IF(参照!B340="","",参照!B340)</f>
        <v>大東ガス(株)</v>
      </c>
      <c r="AW340" s="52">
        <f>IF(参照!C340="","",参照!C340)</f>
        <v>3.6400000000000001E-4</v>
      </c>
      <c r="AX340" s="52" t="str">
        <f>IF(参照!D340="","",参照!D340)</f>
        <v>メニューA</v>
      </c>
      <c r="AY340" s="52">
        <f>IF(参照!E340="","",参照!E340)</f>
        <v>0</v>
      </c>
      <c r="AZ340" s="52" t="str">
        <f>IF(参照!F340="","",参照!F340)</f>
        <v>大東ガス(株)</v>
      </c>
      <c r="BA340" s="52" t="str">
        <f>IF(参照!G340="","",参照!G340)</f>
        <v>大東ガス(株)_メニューA</v>
      </c>
      <c r="BB340" s="52">
        <f t="shared" si="36"/>
        <v>0</v>
      </c>
      <c r="BD340" s="52" t="str">
        <f>IF(参照!L340="","",参照!L340)</f>
        <v>生活協同組合コープこうべ</v>
      </c>
    </row>
    <row r="341" spans="47:56">
      <c r="AU341" s="52" t="str">
        <f>IF(参照!A341="","",参照!A341)</f>
        <v/>
      </c>
      <c r="AV341" s="52" t="str">
        <f>IF(参照!B341="","",参照!B341)</f>
        <v/>
      </c>
      <c r="AW341" s="52" t="str">
        <f>IF(参照!C341="","",参照!C341)</f>
        <v/>
      </c>
      <c r="AX341" s="52" t="str">
        <f>IF(参照!D341="","",参照!D341)</f>
        <v>メニューB(残差)</v>
      </c>
      <c r="AY341" s="52">
        <f>IF(参照!E341="","",参照!E341)</f>
        <v>3.0699999999999998E-4</v>
      </c>
      <c r="AZ341" s="52" t="str">
        <f>IF(参照!F341="","",参照!F341)</f>
        <v>大東ガス(株)</v>
      </c>
      <c r="BA341" s="52" t="str">
        <f>IF(参照!G341="","",参照!G341)</f>
        <v>大東ガス(株)_メニューB(残差)</v>
      </c>
      <c r="BB341" s="52">
        <f t="shared" si="36"/>
        <v>0.307</v>
      </c>
      <c r="BD341" s="52" t="str">
        <f>IF(参照!L341="","",参照!L341)</f>
        <v>生活協同組合コープしが</v>
      </c>
    </row>
    <row r="342" spans="47:56">
      <c r="AU342" s="52" t="str">
        <f>IF(参照!A342="","",参照!A342)</f>
        <v/>
      </c>
      <c r="AV342" s="52" t="str">
        <f>IF(参照!B342="","",参照!B342)</f>
        <v/>
      </c>
      <c r="AW342" s="52" t="str">
        <f>IF(参照!C342="","",参照!C342)</f>
        <v/>
      </c>
      <c r="AX342" s="52" t="str">
        <f>IF(参照!D342="","",参照!D342)</f>
        <v>(参考値)事業者全体</v>
      </c>
      <c r="AY342" s="52">
        <f>IF(参照!E342="","",参照!E342)</f>
        <v>3.9200000000000004E-4</v>
      </c>
      <c r="AZ342" s="52" t="str">
        <f>IF(参照!F342="","",参照!F342)</f>
        <v>大東ガス(株)</v>
      </c>
      <c r="BA342" s="52" t="str">
        <f>IF(参照!G342="","",参照!G342)</f>
        <v>大東ガス(株)_(参考値)事業者全体</v>
      </c>
      <c r="BB342" s="52">
        <f t="shared" si="36"/>
        <v>0.39200000000000002</v>
      </c>
      <c r="BD342" s="52" t="str">
        <f>IF(参照!L342="","",参照!L342)</f>
        <v>生活協同組合コープながの</v>
      </c>
    </row>
    <row r="343" spans="47:56">
      <c r="AU343" s="52" t="str">
        <f>IF(参照!A343="","",参照!A343)</f>
        <v>A0136</v>
      </c>
      <c r="AV343" s="52" t="str">
        <f>IF(参照!B343="","",参照!B343)</f>
        <v>パナソニックオペレーショナルエクセレンス(株)(旧：パナソニック(株))</v>
      </c>
      <c r="AW343" s="52">
        <f>IF(参照!C343="","",参照!C343)</f>
        <v>3.8400000000000001E-4</v>
      </c>
      <c r="AX343" s="52" t="str">
        <f>IF(参照!D343="","",参照!D343)</f>
        <v>メニューA</v>
      </c>
      <c r="AY343" s="52">
        <f>IF(参照!E343="","",参照!E343)</f>
        <v>0</v>
      </c>
      <c r="AZ343" s="52" t="str">
        <f>IF(参照!F343="","",参照!F343)</f>
        <v>パナソニックオペレーショナルエクセレンス(株)(旧：パナソニック(株))</v>
      </c>
      <c r="BA343" s="52" t="str">
        <f>IF(参照!G343="","",参照!G343)</f>
        <v>パナソニックオペレーショナルエクセレンス(株)(旧：パナソニック(株))_メニューA</v>
      </c>
      <c r="BB343" s="52">
        <f t="shared" si="36"/>
        <v>0</v>
      </c>
      <c r="BD343" s="52" t="str">
        <f>IF(参照!L343="","",参照!L343)</f>
        <v>生活協同組合コープみらい</v>
      </c>
    </row>
    <row r="344" spans="47:56">
      <c r="AU344" s="52" t="str">
        <f>IF(参照!A344="","",参照!A344)</f>
        <v/>
      </c>
      <c r="AV344" s="52" t="str">
        <f>IF(参照!B344="","",参照!B344)</f>
        <v/>
      </c>
      <c r="AW344" s="52" t="str">
        <f>IF(参照!C344="","",参照!C344)</f>
        <v/>
      </c>
      <c r="AX344" s="52" t="str">
        <f>IF(参照!D344="","",参照!D344)</f>
        <v>メニューB(残差)</v>
      </c>
      <c r="AY344" s="52">
        <f>IF(参照!E344="","",参照!E344)</f>
        <v>4.2999999999999999E-4</v>
      </c>
      <c r="AZ344" s="52" t="str">
        <f>IF(参照!F344="","",参照!F344)</f>
        <v>パナソニックオペレーショナルエクセレンス(株)(旧：パナソニック(株))</v>
      </c>
      <c r="BA344" s="52" t="str">
        <f>IF(参照!G344="","",参照!G344)</f>
        <v>パナソニックオペレーショナルエクセレンス(株)(旧：パナソニック(株))_メニューB(残差)</v>
      </c>
      <c r="BB344" s="52">
        <f t="shared" si="36"/>
        <v>0.43</v>
      </c>
      <c r="BD344" s="52" t="str">
        <f>IF(参照!L344="","",参照!L344)</f>
        <v>生活協同組合ひろしま</v>
      </c>
    </row>
    <row r="345" spans="47:56">
      <c r="AU345" s="52" t="str">
        <f>IF(参照!A345="","",参照!A345)</f>
        <v/>
      </c>
      <c r="AV345" s="52" t="str">
        <f>IF(参照!B345="","",参照!B345)</f>
        <v/>
      </c>
      <c r="AW345" s="52" t="str">
        <f>IF(参照!C345="","",参照!C345)</f>
        <v/>
      </c>
      <c r="AX345" s="52" t="str">
        <f>IF(参照!D345="","",参照!D345)</f>
        <v>(参考値)事業者全体</v>
      </c>
      <c r="AY345" s="52">
        <f>IF(参照!E345="","",参照!E345)</f>
        <v>4.4700000000000002E-4</v>
      </c>
      <c r="AZ345" s="52" t="str">
        <f>IF(参照!F345="","",参照!F345)</f>
        <v>パナソニックオペレーショナルエクセレンス(株)(旧：パナソニック(株))</v>
      </c>
      <c r="BA345" s="52" t="str">
        <f>IF(参照!G345="","",参照!G345)</f>
        <v>パナソニックオペレーショナルエクセレンス(株)(旧：パナソニック(株))_(参考値)事業者全体</v>
      </c>
      <c r="BB345" s="52">
        <f t="shared" si="36"/>
        <v>0.44700000000000001</v>
      </c>
      <c r="BD345" s="52" t="str">
        <f>IF(参照!L345="","",参照!L345)</f>
        <v>(株)生活クラブエナジー</v>
      </c>
    </row>
    <row r="346" spans="47:56">
      <c r="AU346" s="52" t="str">
        <f>IF(参照!A346="","",参照!A346)</f>
        <v>A0137</v>
      </c>
      <c r="AV346" s="52" t="str">
        <f>IF(参照!B346="","",参照!B346)</f>
        <v>アストモスエネルギー(株)</v>
      </c>
      <c r="AW346" s="52">
        <f>IF(参照!C346="","",参照!C346)</f>
        <v>5.1400000000000003E-4</v>
      </c>
      <c r="AX346" s="52" t="str">
        <f>IF(参照!D346="","",参照!D346)</f>
        <v/>
      </c>
      <c r="AY346" s="52">
        <f>IF(参照!E346="","",参照!E346)</f>
        <v>5.7399999999999997E-4</v>
      </c>
      <c r="AZ346" s="52" t="str">
        <f>IF(参照!F346="","",参照!F346)</f>
        <v>アストモスエネルギー(株)</v>
      </c>
      <c r="BA346" s="52" t="str">
        <f>IF(参照!G346="","",参照!G346)</f>
        <v>アストモスエネルギー(株)_</v>
      </c>
      <c r="BB346" s="52">
        <f t="shared" si="36"/>
        <v>0.57399999999999995</v>
      </c>
      <c r="BD346" s="52" t="str">
        <f>IF(参照!L346="","",参照!L346)</f>
        <v>西武ガス(株)</v>
      </c>
    </row>
    <row r="347" spans="47:56">
      <c r="AU347" s="52" t="str">
        <f>IF(参照!A347="","",参照!A347)</f>
        <v>A0138</v>
      </c>
      <c r="AV347" s="52" t="str">
        <f>IF(参照!B347="","",参照!B347)</f>
        <v>(株)関電エネルギーソリューション</v>
      </c>
      <c r="AW347" s="52">
        <f>IF(参照!C347="","",参照!C347)</f>
        <v>5.1000000000000004E-4</v>
      </c>
      <c r="AX347" s="52" t="str">
        <f>IF(参照!D347="","",参照!D347)</f>
        <v>メニューA</v>
      </c>
      <c r="AY347" s="52">
        <f>IF(参照!E347="","",参照!E347)</f>
        <v>0</v>
      </c>
      <c r="AZ347" s="52" t="str">
        <f>IF(参照!F347="","",参照!F347)</f>
        <v>(株)関電エネルギーソリューション</v>
      </c>
      <c r="BA347" s="52" t="str">
        <f>IF(参照!G347="","",参照!G347)</f>
        <v>(株)関電エネルギーソリューション_メニューA</v>
      </c>
      <c r="BB347" s="52">
        <f t="shared" si="36"/>
        <v>0</v>
      </c>
      <c r="BD347" s="52" t="str">
        <f>IF(参照!L347="","",参照!L347)</f>
        <v>積水化学工業(株)</v>
      </c>
    </row>
    <row r="348" spans="47:56">
      <c r="AU348" s="52" t="str">
        <f>IF(参照!A348="","",参照!A348)</f>
        <v/>
      </c>
      <c r="AV348" s="52" t="str">
        <f>IF(参照!B348="","",参照!B348)</f>
        <v/>
      </c>
      <c r="AW348" s="52" t="str">
        <f>IF(参照!C348="","",参照!C348)</f>
        <v/>
      </c>
      <c r="AX348" s="52" t="str">
        <f>IF(参照!D348="","",参照!D348)</f>
        <v>メニューB(残差)</v>
      </c>
      <c r="AY348" s="52">
        <f>IF(参照!E348="","",参照!E348)</f>
        <v>4.8099999999999998E-4</v>
      </c>
      <c r="AZ348" s="52" t="str">
        <f>IF(参照!F348="","",参照!F348)</f>
        <v>(株)関電エネルギーソリューション</v>
      </c>
      <c r="BA348" s="52" t="str">
        <f>IF(参照!G348="","",参照!G348)</f>
        <v>(株)関電エネルギーソリューション_メニューB(残差)</v>
      </c>
      <c r="BB348" s="52">
        <f t="shared" si="36"/>
        <v>0.48099999999999998</v>
      </c>
      <c r="BD348" s="52" t="str">
        <f>IF(参照!L348="","",参照!L348)</f>
        <v>石油資源開発(株)</v>
      </c>
    </row>
    <row r="349" spans="47:56">
      <c r="AU349" s="52" t="str">
        <f>IF(参照!A349="","",参照!A349)</f>
        <v/>
      </c>
      <c r="AV349" s="52" t="str">
        <f>IF(参照!B349="","",参照!B349)</f>
        <v/>
      </c>
      <c r="AW349" s="52" t="str">
        <f>IF(参照!C349="","",参照!C349)</f>
        <v/>
      </c>
      <c r="AX349" s="52" t="str">
        <f>IF(参照!D349="","",参照!D349)</f>
        <v>(参考値)事業者全体</v>
      </c>
      <c r="AY349" s="52">
        <f>IF(参照!E349="","",参照!E349)</f>
        <v>5.3300000000000005E-4</v>
      </c>
      <c r="AZ349" s="52" t="str">
        <f>IF(参照!F349="","",参照!F349)</f>
        <v>(株)関電エネルギーソリューション</v>
      </c>
      <c r="BA349" s="52" t="str">
        <f>IF(参照!G349="","",参照!G349)</f>
        <v>(株)関電エネルギーソリューション_(参考値)事業者全体</v>
      </c>
      <c r="BB349" s="52">
        <f t="shared" si="36"/>
        <v>0.53300000000000003</v>
      </c>
      <c r="BD349" s="52" t="str">
        <f>IF(参照!L349="","",参照!L349)</f>
        <v>ゼロワットパワー(株)</v>
      </c>
    </row>
    <row r="350" spans="47:56">
      <c r="AU350" s="52" t="str">
        <f>IF(参照!A350="","",参照!A350)</f>
        <v>A0140</v>
      </c>
      <c r="AV350" s="52" t="str">
        <f>IF(参照!B350="","",参照!B350)</f>
        <v>ＭＣリテールエナジー(株)</v>
      </c>
      <c r="AW350" s="52">
        <f>IF(参照!C350="","",参照!C350)</f>
        <v>4.6500000000000003E-4</v>
      </c>
      <c r="AX350" s="52" t="str">
        <f>IF(参照!D350="","",参照!D350)</f>
        <v>メニューA</v>
      </c>
      <c r="AY350" s="52">
        <f>IF(参照!E350="","",参照!E350)</f>
        <v>0</v>
      </c>
      <c r="AZ350" s="52" t="str">
        <f>IF(参照!F350="","",参照!F350)</f>
        <v>ＭＣリテールエナジー(株)</v>
      </c>
      <c r="BA350" s="52" t="str">
        <f>IF(参照!G350="","",参照!G350)</f>
        <v>ＭＣリテールエナジー(株)_メニューA</v>
      </c>
      <c r="BB350" s="52">
        <f t="shared" si="36"/>
        <v>0</v>
      </c>
      <c r="BD350" s="52" t="str">
        <f>IF(参照!L350="","",参照!L350)</f>
        <v>(株)センカク</v>
      </c>
    </row>
    <row r="351" spans="47:56">
      <c r="AU351" s="52" t="str">
        <f>IF(参照!A351="","",参照!A351)</f>
        <v/>
      </c>
      <c r="AV351" s="52" t="str">
        <f>IF(参照!B351="","",参照!B351)</f>
        <v/>
      </c>
      <c r="AW351" s="52" t="str">
        <f>IF(参照!C351="","",参照!C351)</f>
        <v/>
      </c>
      <c r="AX351" s="52" t="str">
        <f>IF(参照!D351="","",参照!D351)</f>
        <v>メニューB</v>
      </c>
      <c r="AY351" s="52">
        <f>IF(参照!E351="","",参照!E351)</f>
        <v>0</v>
      </c>
      <c r="AZ351" s="52" t="str">
        <f>IF(参照!F351="","",参照!F351)</f>
        <v>ＭＣリテールエナジー(株)</v>
      </c>
      <c r="BA351" s="52" t="str">
        <f>IF(参照!G351="","",参照!G351)</f>
        <v>ＭＣリテールエナジー(株)_メニューB</v>
      </c>
      <c r="BB351" s="52">
        <f t="shared" si="36"/>
        <v>0</v>
      </c>
      <c r="BD351" s="52" t="str">
        <f>IF(参照!L351="","",参照!L351)</f>
        <v>セントラル石油瓦斯(株)</v>
      </c>
    </row>
    <row r="352" spans="47:56">
      <c r="AU352" s="52" t="str">
        <f>IF(参照!A352="","",参照!A352)</f>
        <v/>
      </c>
      <c r="AV352" s="52" t="str">
        <f>IF(参照!B352="","",参照!B352)</f>
        <v/>
      </c>
      <c r="AW352" s="52" t="str">
        <f>IF(参照!C352="","",参照!C352)</f>
        <v/>
      </c>
      <c r="AX352" s="52" t="str">
        <f>IF(参照!D352="","",参照!D352)</f>
        <v>メニューC</v>
      </c>
      <c r="AY352" s="52">
        <f>IF(参照!E352="","",参照!E352)</f>
        <v>0</v>
      </c>
      <c r="AZ352" s="52" t="str">
        <f>IF(参照!F352="","",参照!F352)</f>
        <v>ＭＣリテールエナジー(株)</v>
      </c>
      <c r="BA352" s="52" t="str">
        <f>IF(参照!G352="","",参照!G352)</f>
        <v>ＭＣリテールエナジー(株)_メニューC</v>
      </c>
      <c r="BB352" s="52">
        <f t="shared" si="36"/>
        <v>0</v>
      </c>
      <c r="BD352" s="52" t="str">
        <f>IF(参照!L352="","",参照!L352)</f>
        <v>全農エネルギー(株)</v>
      </c>
    </row>
    <row r="353" spans="47:56">
      <c r="AU353" s="52" t="str">
        <f>IF(参照!A353="","",参照!A353)</f>
        <v/>
      </c>
      <c r="AV353" s="52" t="str">
        <f>IF(参照!B353="","",参照!B353)</f>
        <v/>
      </c>
      <c r="AW353" s="52" t="str">
        <f>IF(参照!C353="","",参照!C353)</f>
        <v/>
      </c>
      <c r="AX353" s="52" t="str">
        <f>IF(参照!D353="","",参照!D353)</f>
        <v>メニューD(残差)</v>
      </c>
      <c r="AY353" s="52">
        <f>IF(参照!E353="","",参照!E353)</f>
        <v>3.97E-4</v>
      </c>
      <c r="AZ353" s="52" t="str">
        <f>IF(参照!F353="","",参照!F353)</f>
        <v>ＭＣリテールエナジー(株)</v>
      </c>
      <c r="BA353" s="52" t="str">
        <f>IF(参照!G353="","",参照!G353)</f>
        <v>ＭＣリテールエナジー(株)_メニューD(残差)</v>
      </c>
      <c r="BB353" s="52">
        <f t="shared" si="36"/>
        <v>0.39700000000000002</v>
      </c>
      <c r="BD353" s="52" t="str">
        <f>IF(参照!L353="","",参照!L353)</f>
        <v>そうまＩグリッド合同会社</v>
      </c>
    </row>
    <row r="354" spans="47:56">
      <c r="AU354" s="52" t="str">
        <f>IF(参照!A354="","",参照!A354)</f>
        <v/>
      </c>
      <c r="AV354" s="52" t="str">
        <f>IF(参照!B354="","",参照!B354)</f>
        <v/>
      </c>
      <c r="AW354" s="52" t="str">
        <f>IF(参照!C354="","",参照!C354)</f>
        <v/>
      </c>
      <c r="AX354" s="52" t="str">
        <f>IF(参照!D354="","",参照!D354)</f>
        <v>(参考値)事業者全体</v>
      </c>
      <c r="AY354" s="52">
        <f>IF(参照!E354="","",参照!E354)</f>
        <v>4.7899999999999999E-4</v>
      </c>
      <c r="AZ354" s="52" t="str">
        <f>IF(参照!F354="","",参照!F354)</f>
        <v>ＭＣリテールエナジー(株)</v>
      </c>
      <c r="BA354" s="52" t="str">
        <f>IF(参照!G354="","",参照!G354)</f>
        <v>ＭＣリテールエナジー(株)_(参考値)事業者全体</v>
      </c>
      <c r="BB354" s="52">
        <f t="shared" si="36"/>
        <v>0.47899999999999998</v>
      </c>
      <c r="BD354" s="52" t="str">
        <f>IF(参照!L354="","",参照!L354)</f>
        <v>大一ガス(株)</v>
      </c>
    </row>
    <row r="355" spans="47:56">
      <c r="AU355" s="52" t="str">
        <f>IF(参照!A355="","",参照!A355)</f>
        <v>A0141</v>
      </c>
      <c r="AV355" s="52" t="str">
        <f>IF(参照!B355="","",参照!B355)</f>
        <v>(株)北九州パワー</v>
      </c>
      <c r="AW355" s="52">
        <f>IF(参照!C355="","",参照!C355)</f>
        <v>2.3900000000000001E-4</v>
      </c>
      <c r="AX355" s="52" t="str">
        <f>IF(参照!D355="","",参照!D355)</f>
        <v>メニューA</v>
      </c>
      <c r="AY355" s="52">
        <f>IF(参照!E355="","",参照!E355)</f>
        <v>0</v>
      </c>
      <c r="AZ355" s="52" t="str">
        <f>IF(参照!F355="","",参照!F355)</f>
        <v>(株)北九州パワー</v>
      </c>
      <c r="BA355" s="52" t="str">
        <f>IF(参照!G355="","",参照!G355)</f>
        <v>(株)北九州パワー_メニューA</v>
      </c>
      <c r="BB355" s="52">
        <f t="shared" si="36"/>
        <v>0</v>
      </c>
      <c r="BD355" s="52" t="str">
        <f>IF(参照!L355="","",参照!L355)</f>
        <v>(株)大仙こまちパワー</v>
      </c>
    </row>
    <row r="356" spans="47:56">
      <c r="AU356" s="52" t="str">
        <f>IF(参照!A356="","",参照!A356)</f>
        <v/>
      </c>
      <c r="AV356" s="52" t="str">
        <f>IF(参照!B356="","",参照!B356)</f>
        <v/>
      </c>
      <c r="AW356" s="52" t="str">
        <f>IF(参照!C356="","",参照!C356)</f>
        <v/>
      </c>
      <c r="AX356" s="52" t="str">
        <f>IF(参照!D356="","",参照!D356)</f>
        <v>メニューB(残差)</v>
      </c>
      <c r="AY356" s="52">
        <f>IF(参照!E356="","",参照!E356)</f>
        <v>3.1E-4</v>
      </c>
      <c r="AZ356" s="52" t="str">
        <f>IF(参照!F356="","",参照!F356)</f>
        <v>(株)北九州パワー</v>
      </c>
      <c r="BA356" s="52" t="str">
        <f>IF(参照!G356="","",参照!G356)</f>
        <v>(株)北九州パワー_メニューB(残差)</v>
      </c>
      <c r="BB356" s="52">
        <f t="shared" si="36"/>
        <v>0.31</v>
      </c>
      <c r="BD356" s="52" t="str">
        <f>IF(参照!L356="","",参照!L356)</f>
        <v>大東ガス(株)</v>
      </c>
    </row>
    <row r="357" spans="47:56">
      <c r="AU357" s="52" t="str">
        <f>IF(参照!A357="","",参照!A357)</f>
        <v/>
      </c>
      <c r="AV357" s="52" t="str">
        <f>IF(参照!B357="","",参照!B357)</f>
        <v/>
      </c>
      <c r="AW357" s="52" t="str">
        <f>IF(参照!C357="","",参照!C357)</f>
        <v/>
      </c>
      <c r="AX357" s="52" t="str">
        <f>IF(参照!D357="","",参照!D357)</f>
        <v>(参考値)事業者全体</v>
      </c>
      <c r="AY357" s="52">
        <f>IF(参照!E357="","",参照!E357)</f>
        <v>3.8500000000000003E-4</v>
      </c>
      <c r="AZ357" s="52" t="str">
        <f>IF(参照!F357="","",参照!F357)</f>
        <v>(株)北九州パワー</v>
      </c>
      <c r="BA357" s="52" t="str">
        <f>IF(参照!G357="","",参照!G357)</f>
        <v>(株)北九州パワー_(参考値)事業者全体</v>
      </c>
      <c r="BB357" s="52">
        <f t="shared" si="36"/>
        <v>0.38500000000000001</v>
      </c>
      <c r="BD357" s="52" t="str">
        <f>IF(参照!L357="","",参照!L357)</f>
        <v>大東建託パートナーズ(株)</v>
      </c>
    </row>
    <row r="358" spans="47:56">
      <c r="AU358" s="52" t="str">
        <f>IF(参照!A358="","",参照!A358)</f>
        <v>A0142</v>
      </c>
      <c r="AV358" s="52" t="str">
        <f>IF(参照!B358="","",参照!B358)</f>
        <v>武州瓦斯(株)</v>
      </c>
      <c r="AW358" s="52">
        <f>IF(参照!C358="","",参照!C358)</f>
        <v>3.6400000000000001E-4</v>
      </c>
      <c r="AX358" s="52" t="str">
        <f>IF(参照!D358="","",参照!D358)</f>
        <v>メニューA</v>
      </c>
      <c r="AY358" s="52">
        <f>IF(参照!E358="","",参照!E358)</f>
        <v>0</v>
      </c>
      <c r="AZ358" s="52" t="str">
        <f>IF(参照!F358="","",参照!F358)</f>
        <v>武州瓦斯(株)</v>
      </c>
      <c r="BA358" s="52" t="str">
        <f>IF(参照!G358="","",参照!G358)</f>
        <v>武州瓦斯(株)_メニューA</v>
      </c>
      <c r="BB358" s="52">
        <f t="shared" si="36"/>
        <v>0</v>
      </c>
      <c r="BD358" s="52" t="str">
        <f>IF(参照!L358="","",参照!L358)</f>
        <v>ダイヤモンドパワー(株)</v>
      </c>
    </row>
    <row r="359" spans="47:56">
      <c r="AU359" s="52" t="str">
        <f>IF(参照!A359="","",参照!A359)</f>
        <v/>
      </c>
      <c r="AV359" s="52" t="str">
        <f>IF(参照!B359="","",参照!B359)</f>
        <v/>
      </c>
      <c r="AW359" s="52" t="str">
        <f>IF(参照!C359="","",参照!C359)</f>
        <v/>
      </c>
      <c r="AX359" s="52" t="str">
        <f>IF(参照!D359="","",参照!D359)</f>
        <v>メニューB(残差)</v>
      </c>
      <c r="AY359" s="52">
        <f>IF(参照!E359="","",参照!E359)</f>
        <v>3.0800000000000001E-4</v>
      </c>
      <c r="AZ359" s="52" t="str">
        <f>IF(参照!F359="","",参照!F359)</f>
        <v>武州瓦斯(株)</v>
      </c>
      <c r="BA359" s="52" t="str">
        <f>IF(参照!G359="","",参照!G359)</f>
        <v>武州瓦斯(株)_メニューB(残差)</v>
      </c>
      <c r="BB359" s="52">
        <f t="shared" si="36"/>
        <v>0.308</v>
      </c>
      <c r="BD359" s="52" t="str">
        <f>IF(参照!L359="","",参照!L359)</f>
        <v>太陽ガス(株)</v>
      </c>
    </row>
    <row r="360" spans="47:56">
      <c r="AU360" s="52" t="str">
        <f>IF(参照!A360="","",参照!A360)</f>
        <v/>
      </c>
      <c r="AV360" s="52" t="str">
        <f>IF(参照!B360="","",参照!B360)</f>
        <v/>
      </c>
      <c r="AW360" s="52" t="str">
        <f>IF(参照!C360="","",参照!C360)</f>
        <v/>
      </c>
      <c r="AX360" s="52" t="str">
        <f>IF(参照!D360="","",参照!D360)</f>
        <v>(参考値)事業者全体</v>
      </c>
      <c r="AY360" s="52">
        <f>IF(参照!E360="","",参照!E360)</f>
        <v>3.8900000000000002E-4</v>
      </c>
      <c r="AZ360" s="52" t="str">
        <f>IF(参照!F360="","",参照!F360)</f>
        <v>武州瓦斯(株)</v>
      </c>
      <c r="BA360" s="52" t="str">
        <f>IF(参照!G360="","",参照!G360)</f>
        <v>武州瓦斯(株)_(参考値)事業者全体</v>
      </c>
      <c r="BB360" s="52">
        <f t="shared" si="36"/>
        <v>0.38900000000000001</v>
      </c>
      <c r="BD360" s="52" t="str">
        <f>IF(参照!L360="","",参照!L360)</f>
        <v>大和エネルギー(株)</v>
      </c>
    </row>
    <row r="361" spans="47:56">
      <c r="AU361" s="52" t="str">
        <f>IF(参照!A361="","",参照!A361)</f>
        <v>A0143</v>
      </c>
      <c r="AV361" s="52" t="str">
        <f>IF(参照!B361="","",参照!B361)</f>
        <v>リニューアブル・ジャパン(株)(旧：(株)みらい電力)</v>
      </c>
      <c r="AW361" s="52">
        <f>IF(参照!C361="","",参照!C361)</f>
        <v>3.1199999999999999E-4</v>
      </c>
      <c r="AX361" s="52" t="str">
        <f>IF(参照!D361="","",参照!D361)</f>
        <v>メニューA</v>
      </c>
      <c r="AY361" s="52">
        <f>IF(参照!E361="","",参照!E361)</f>
        <v>0</v>
      </c>
      <c r="AZ361" s="52" t="str">
        <f>IF(参照!F361="","",参照!F361)</f>
        <v>リニューアブル・ジャパン(株)(旧：(株)みらい電力)</v>
      </c>
      <c r="BA361" s="52" t="str">
        <f>IF(参照!G361="","",参照!G361)</f>
        <v>リニューアブル・ジャパン(株)(旧：(株)みらい電力)_メニューA</v>
      </c>
      <c r="BB361" s="52">
        <f t="shared" si="36"/>
        <v>0</v>
      </c>
      <c r="BD361" s="52" t="str">
        <f>IF(参照!L361="","",参照!L361)</f>
        <v>大和ハウス工業(株)　</v>
      </c>
    </row>
    <row r="362" spans="47:56">
      <c r="AU362" s="52" t="str">
        <f>IF(参照!A362="","",参照!A362)</f>
        <v/>
      </c>
      <c r="AV362" s="52" t="str">
        <f>IF(参照!B362="","",参照!B362)</f>
        <v/>
      </c>
      <c r="AW362" s="52" t="str">
        <f>IF(参照!C362="","",参照!C362)</f>
        <v/>
      </c>
      <c r="AX362" s="52" t="str">
        <f>IF(参照!D362="","",参照!D362)</f>
        <v>メニューB</v>
      </c>
      <c r="AY362" s="52">
        <f>IF(参照!E362="","",参照!E362)</f>
        <v>1.27E-4</v>
      </c>
      <c r="AZ362" s="52" t="str">
        <f>IF(参照!F362="","",参照!F362)</f>
        <v>リニューアブル・ジャパン(株)(旧：(株)みらい電力)</v>
      </c>
      <c r="BA362" s="52" t="str">
        <f>IF(参照!G362="","",参照!G362)</f>
        <v>リニューアブル・ジャパン(株)(旧：(株)みらい電力)_メニューB</v>
      </c>
      <c r="BB362" s="52">
        <f t="shared" si="36"/>
        <v>0.127</v>
      </c>
      <c r="BD362" s="52" t="str">
        <f>IF(参照!L362="","",参照!L362)</f>
        <v>大和ライフエナジア(株)</v>
      </c>
    </row>
    <row r="363" spans="47:56">
      <c r="AU363" s="52" t="str">
        <f>IF(参照!A363="","",参照!A363)</f>
        <v/>
      </c>
      <c r="AV363" s="52" t="str">
        <f>IF(参照!B363="","",参照!B363)</f>
        <v/>
      </c>
      <c r="AW363" s="52" t="str">
        <f>IF(参照!C363="","",参照!C363)</f>
        <v/>
      </c>
      <c r="AX363" s="52" t="str">
        <f>IF(参照!D363="","",参照!D363)</f>
        <v>メニューC</v>
      </c>
      <c r="AY363" s="52">
        <f>IF(参照!E363="","",参照!E363)</f>
        <v>1.83E-4</v>
      </c>
      <c r="AZ363" s="52" t="str">
        <f>IF(参照!F363="","",参照!F363)</f>
        <v>リニューアブル・ジャパン(株)(旧：(株)みらい電力)</v>
      </c>
      <c r="BA363" s="52" t="str">
        <f>IF(参照!G363="","",参照!G363)</f>
        <v>リニューアブル・ジャパン(株)(旧：(株)みらい電力)_メニューC</v>
      </c>
      <c r="BB363" s="52">
        <f t="shared" si="36"/>
        <v>0.183</v>
      </c>
      <c r="BD363" s="52" t="str">
        <f>IF(参照!L363="","",参照!L363)</f>
        <v>(株)タクマエナジー</v>
      </c>
    </row>
    <row r="364" spans="47:56">
      <c r="AU364" s="52" t="str">
        <f>IF(参照!A364="","",参照!A364)</f>
        <v/>
      </c>
      <c r="AV364" s="52" t="str">
        <f>IF(参照!B364="","",参照!B364)</f>
        <v/>
      </c>
      <c r="AW364" s="52" t="str">
        <f>IF(参照!C364="","",参照!C364)</f>
        <v/>
      </c>
      <c r="AX364" s="52" t="str">
        <f>IF(参照!D364="","",参照!D364)</f>
        <v>メニューD</v>
      </c>
      <c r="AY364" s="52">
        <f>IF(参照!E364="","",参照!E364)</f>
        <v>0</v>
      </c>
      <c r="AZ364" s="52" t="str">
        <f>IF(参照!F364="","",参照!F364)</f>
        <v>リニューアブル・ジャパン(株)(旧：(株)みらい電力)</v>
      </c>
      <c r="BA364" s="52" t="str">
        <f>IF(参照!G364="","",参照!G364)</f>
        <v>リニューアブル・ジャパン(株)(旧：(株)みらい電力)_メニューD</v>
      </c>
      <c r="BB364" s="52">
        <f t="shared" si="36"/>
        <v>0</v>
      </c>
      <c r="BD364" s="52" t="str">
        <f>IF(参照!L364="","",参照!L364)</f>
        <v>(株)タケエイでんき(旧：(株)横須賀アーバンウッドパワー)</v>
      </c>
    </row>
    <row r="365" spans="47:56">
      <c r="AU365" s="52" t="str">
        <f>IF(参照!A365="","",参照!A365)</f>
        <v/>
      </c>
      <c r="AV365" s="52" t="str">
        <f>IF(参照!B365="","",参照!B365)</f>
        <v/>
      </c>
      <c r="AW365" s="52" t="str">
        <f>IF(参照!C365="","",参照!C365)</f>
        <v/>
      </c>
      <c r="AX365" s="52" t="str">
        <f>IF(参照!D365="","",参照!D365)</f>
        <v>メニューE(残差)</v>
      </c>
      <c r="AY365" s="52">
        <f>IF(参照!E365="","",参照!E365)</f>
        <v>3.5100000000000002E-4</v>
      </c>
      <c r="AZ365" s="52" t="str">
        <f>IF(参照!F365="","",参照!F365)</f>
        <v>リニューアブル・ジャパン(株)(旧：(株)みらい電力)</v>
      </c>
      <c r="BA365" s="52" t="str">
        <f>IF(参照!G365="","",参照!G365)</f>
        <v>リニューアブル・ジャパン(株)(旧：(株)みらい電力)_メニューE(残差)</v>
      </c>
      <c r="BB365" s="52">
        <f t="shared" si="36"/>
        <v>0.35100000000000003</v>
      </c>
      <c r="BD365" s="52" t="str">
        <f>IF(参照!L365="","",参照!L365)</f>
        <v>たんたんエナジー(株)</v>
      </c>
    </row>
    <row r="366" spans="47:56">
      <c r="AU366" s="52" t="str">
        <f>IF(参照!A366="","",参照!A366)</f>
        <v/>
      </c>
      <c r="AV366" s="52" t="str">
        <f>IF(参照!B366="","",参照!B366)</f>
        <v/>
      </c>
      <c r="AW366" s="52" t="str">
        <f>IF(参照!C366="","",参照!C366)</f>
        <v/>
      </c>
      <c r="AX366" s="52" t="str">
        <f>IF(参照!D366="","",参照!D366)</f>
        <v>(参考値)事業者全体</v>
      </c>
      <c r="AY366" s="52">
        <f>IF(参照!E366="","",参照!E366)</f>
        <v>5.7499999999999999E-4</v>
      </c>
      <c r="AZ366" s="52" t="str">
        <f>IF(参照!F366="","",参照!F366)</f>
        <v>リニューアブル・ジャパン(株)(旧：(株)みらい電力)</v>
      </c>
      <c r="BA366" s="52" t="str">
        <f>IF(参照!G366="","",参照!G366)</f>
        <v>リニューアブル・ジャパン(株)(旧：(株)みらい電力)_(参考値)事業者全体</v>
      </c>
      <c r="BB366" s="52">
        <f t="shared" si="36"/>
        <v>0.57499999999999996</v>
      </c>
      <c r="BD366" s="52" t="str">
        <f>IF(参照!L366="","",参照!L366)</f>
        <v>(株)地域創生ホールディングス</v>
      </c>
    </row>
    <row r="367" spans="47:56">
      <c r="AU367" s="52" t="str">
        <f>IF(参照!A367="","",参照!A367)</f>
        <v>A0144</v>
      </c>
      <c r="AV367" s="52" t="str">
        <f>IF(参照!B367="","",参照!B367)</f>
        <v>大垣ガス(株)</v>
      </c>
      <c r="AW367" s="52">
        <f>IF(参照!C367="","",参照!C367)</f>
        <v>3.6400000000000001E-4</v>
      </c>
      <c r="AX367" s="52" t="str">
        <f>IF(参照!D367="","",参照!D367)</f>
        <v/>
      </c>
      <c r="AY367" s="52">
        <f>IF(参照!E367="","",参照!E367)</f>
        <v>3.0800000000000001E-4</v>
      </c>
      <c r="AZ367" s="52" t="str">
        <f>IF(参照!F367="","",参照!F367)</f>
        <v>大垣ガス(株)</v>
      </c>
      <c r="BA367" s="52" t="str">
        <f>IF(参照!G367="","",参照!G367)</f>
        <v>大垣ガス(株)_</v>
      </c>
      <c r="BB367" s="52">
        <f t="shared" si="36"/>
        <v>0.308</v>
      </c>
      <c r="BD367" s="52" t="str">
        <f>IF(参照!L367="","",参照!L367)</f>
        <v>(株)地球クラブ</v>
      </c>
    </row>
    <row r="368" spans="47:56">
      <c r="AU368" s="52" t="str">
        <f>IF(参照!A368="","",参照!A368)</f>
        <v>A0145</v>
      </c>
      <c r="AV368" s="52" t="str">
        <f>IF(参照!B368="","",参照!B368)</f>
        <v>(株)藤田商店</v>
      </c>
      <c r="AW368" s="52">
        <f>IF(参照!C368="","",参照!C368)</f>
        <v>4.86E-4</v>
      </c>
      <c r="AX368" s="52" t="str">
        <f>IF(参照!D368="","",参照!D368)</f>
        <v>メニューA</v>
      </c>
      <c r="AY368" s="52">
        <f>IF(参照!E368="","",参照!E368)</f>
        <v>0</v>
      </c>
      <c r="AZ368" s="52" t="str">
        <f>IF(参照!F368="","",参照!F368)</f>
        <v>(株)藤田商店</v>
      </c>
      <c r="BA368" s="52" t="str">
        <f>IF(参照!G368="","",参照!G368)</f>
        <v>(株)藤田商店_メニューA</v>
      </c>
      <c r="BB368" s="52">
        <f t="shared" si="36"/>
        <v>0</v>
      </c>
      <c r="BD368" s="52" t="str">
        <f>IF(参照!L368="","",参照!L368)</f>
        <v>秩父新電力(株)</v>
      </c>
    </row>
    <row r="369" spans="47:56">
      <c r="AU369" s="52" t="str">
        <f>IF(参照!A369="","",参照!A369)</f>
        <v/>
      </c>
      <c r="AV369" s="52" t="str">
        <f>IF(参照!B369="","",参照!B369)</f>
        <v/>
      </c>
      <c r="AW369" s="52" t="str">
        <f>IF(参照!C369="","",参照!C369)</f>
        <v/>
      </c>
      <c r="AX369" s="52" t="str">
        <f>IF(参照!D369="","",参照!D369)</f>
        <v>メニューB(残差)</v>
      </c>
      <c r="AY369" s="52">
        <f>IF(参照!E369="","",参照!E369)</f>
        <v>4.66E-4</v>
      </c>
      <c r="AZ369" s="52" t="str">
        <f>IF(参照!F369="","",参照!F369)</f>
        <v>(株)藤田商店</v>
      </c>
      <c r="BA369" s="52" t="str">
        <f>IF(参照!G369="","",参照!G369)</f>
        <v>(株)藤田商店_メニューB(残差)</v>
      </c>
      <c r="BB369" s="52">
        <f t="shared" si="36"/>
        <v>0.46599999999999997</v>
      </c>
      <c r="BD369" s="52" t="str">
        <f>IF(参照!L369="","",参照!L369)</f>
        <v>千葉電力(株)</v>
      </c>
    </row>
    <row r="370" spans="47:56">
      <c r="AU370" s="52" t="str">
        <f>IF(参照!A370="","",参照!A370)</f>
        <v/>
      </c>
      <c r="AV370" s="52" t="str">
        <f>IF(参照!B370="","",参照!B370)</f>
        <v/>
      </c>
      <c r="AW370" s="52" t="str">
        <f>IF(参照!C370="","",参照!C370)</f>
        <v/>
      </c>
      <c r="AX370" s="52" t="str">
        <f>IF(参照!D370="","",参照!D370)</f>
        <v>(参考値)事業者全体</v>
      </c>
      <c r="AY370" s="52">
        <f>IF(参照!E370="","",参照!E370)</f>
        <v>5.3899999999999998E-4</v>
      </c>
      <c r="AZ370" s="52" t="str">
        <f>IF(参照!F370="","",参照!F370)</f>
        <v>(株)藤田商店</v>
      </c>
      <c r="BA370" s="52" t="str">
        <f>IF(参照!G370="","",参照!G370)</f>
        <v>(株)藤田商店_(参考値)事業者全体</v>
      </c>
      <c r="BB370" s="52">
        <f t="shared" si="36"/>
        <v>0.53900000000000003</v>
      </c>
      <c r="BD370" s="52" t="str">
        <f>IF(参照!L370="","",参照!L370)</f>
        <v>(株)チャームドライフ</v>
      </c>
    </row>
    <row r="371" spans="47:56">
      <c r="AU371" s="52" t="str">
        <f>IF(参照!A371="","",参照!A371)</f>
        <v>A0146</v>
      </c>
      <c r="AV371" s="52" t="str">
        <f>IF(参照!B371="","",参照!B371)</f>
        <v>(株)ケーブルネット下関</v>
      </c>
      <c r="AW371" s="52">
        <f>IF(参照!C371="","",参照!C371)</f>
        <v>4.5800000000000002E-4</v>
      </c>
      <c r="AX371" s="52" t="str">
        <f>IF(参照!D371="","",参照!D371)</f>
        <v/>
      </c>
      <c r="AY371" s="52">
        <f>IF(参照!E371="","",参照!E371)</f>
        <v>5.0000000000000001E-4</v>
      </c>
      <c r="AZ371" s="52" t="str">
        <f>IF(参照!F371="","",参照!F371)</f>
        <v>(株)ケーブルネット下関</v>
      </c>
      <c r="BA371" s="52" t="str">
        <f>IF(参照!G371="","",参照!G371)</f>
        <v>(株)ケーブルネット下関_</v>
      </c>
      <c r="BB371" s="52">
        <f t="shared" si="36"/>
        <v>0.5</v>
      </c>
      <c r="BD371" s="52" t="str">
        <f>IF(参照!L371="","",参照!L371)</f>
        <v>中央電力(株)</v>
      </c>
    </row>
    <row r="372" spans="47:56">
      <c r="AU372" s="52" t="str">
        <f>IF(参照!A372="","",参照!A372)</f>
        <v>A0147</v>
      </c>
      <c r="AV372" s="52" t="str">
        <f>IF(参照!B372="","",参照!B372)</f>
        <v>(株)ジェイコム九州</v>
      </c>
      <c r="AW372" s="52">
        <f>IF(参照!C372="","",参照!C372)</f>
        <v>4.6099999999999998E-4</v>
      </c>
      <c r="AX372" s="52" t="str">
        <f>IF(参照!D372="","",参照!D372)</f>
        <v/>
      </c>
      <c r="AY372" s="52">
        <f>IF(参照!E372="","",参照!E372)</f>
        <v>5.0299999999999997E-4</v>
      </c>
      <c r="AZ372" s="52" t="str">
        <f>IF(参照!F372="","",参照!F372)</f>
        <v>(株)ジェイコム九州</v>
      </c>
      <c r="BA372" s="52" t="str">
        <f>IF(参照!G372="","",参照!G372)</f>
        <v>(株)ジェイコム九州_</v>
      </c>
      <c r="BB372" s="52">
        <f t="shared" si="36"/>
        <v>0.503</v>
      </c>
      <c r="BD372" s="52" t="str">
        <f>IF(参照!L372="","",参照!L372)</f>
        <v>中央電力エナジー(株)</v>
      </c>
    </row>
    <row r="373" spans="47:56">
      <c r="AU373" s="52" t="str">
        <f>IF(参照!A373="","",参照!A373)</f>
        <v>A0149</v>
      </c>
      <c r="AV373" s="52" t="str">
        <f>IF(参照!B373="","",参照!B373)</f>
        <v>(株)グローバルエンジニアリング</v>
      </c>
      <c r="AW373" s="52">
        <f>IF(参照!C373="","",参照!C373)</f>
        <v>5.4299999999999997E-4</v>
      </c>
      <c r="AX373" s="52" t="str">
        <f>IF(参照!D373="","",参照!D373)</f>
        <v>メニューA</v>
      </c>
      <c r="AY373" s="52">
        <f>IF(参照!E373="","",参照!E373)</f>
        <v>0</v>
      </c>
      <c r="AZ373" s="52" t="str">
        <f>IF(参照!F373="","",参照!F373)</f>
        <v>(株)グローバルエンジニアリング</v>
      </c>
      <c r="BA373" s="52" t="str">
        <f>IF(参照!G373="","",参照!G373)</f>
        <v>(株)グローバルエンジニアリング_メニューA</v>
      </c>
      <c r="BB373" s="52">
        <f t="shared" si="36"/>
        <v>0</v>
      </c>
      <c r="BD373" s="52" t="str">
        <f>IF(参照!L373="","",参照!L373)</f>
        <v>(株)中海テレビ放送</v>
      </c>
    </row>
    <row r="374" spans="47:56">
      <c r="AU374" s="52" t="str">
        <f>IF(参照!A374="","",参照!A374)</f>
        <v/>
      </c>
      <c r="AV374" s="52" t="str">
        <f>IF(参照!B374="","",参照!B374)</f>
        <v/>
      </c>
      <c r="AW374" s="52" t="str">
        <f>IF(参照!C374="","",参照!C374)</f>
        <v/>
      </c>
      <c r="AX374" s="52" t="str">
        <f>IF(参照!D374="","",参照!D374)</f>
        <v>メニューB(残差)</v>
      </c>
      <c r="AY374" s="52">
        <f>IF(参照!E374="","",参照!E374)</f>
        <v>5.7300000000000005E-4</v>
      </c>
      <c r="AZ374" s="52" t="str">
        <f>IF(参照!F374="","",参照!F374)</f>
        <v>(株)グローバルエンジニアリング</v>
      </c>
      <c r="BA374" s="52" t="str">
        <f>IF(参照!G374="","",参照!G374)</f>
        <v>(株)グローバルエンジニアリング_メニューB(残差)</v>
      </c>
      <c r="BB374" s="52">
        <f t="shared" si="36"/>
        <v>0.57300000000000006</v>
      </c>
      <c r="BD374" s="52" t="str">
        <f>IF(参照!L374="","",参照!L374)</f>
        <v>(株)中京電力</v>
      </c>
    </row>
    <row r="375" spans="47:56">
      <c r="AU375" s="52" t="str">
        <f>IF(参照!A375="","",参照!A375)</f>
        <v/>
      </c>
      <c r="AV375" s="52" t="str">
        <f>IF(参照!B375="","",参照!B375)</f>
        <v/>
      </c>
      <c r="AW375" s="52" t="str">
        <f>IF(参照!C375="","",参照!C375)</f>
        <v/>
      </c>
      <c r="AX375" s="52" t="str">
        <f>IF(参照!D375="","",参照!D375)</f>
        <v>(参考値)事業者全体</v>
      </c>
      <c r="AY375" s="52">
        <f>IF(参照!E375="","",参照!E375)</f>
        <v>3.77E-4</v>
      </c>
      <c r="AZ375" s="52" t="str">
        <f>IF(参照!F375="","",参照!F375)</f>
        <v>(株)グローバルエンジニアリング</v>
      </c>
      <c r="BA375" s="52" t="str">
        <f>IF(参照!G375="","",参照!G375)</f>
        <v>(株)グローバルエンジニアリング_(参考値)事業者全体</v>
      </c>
      <c r="BB375" s="52">
        <f t="shared" si="36"/>
        <v>0.377</v>
      </c>
      <c r="BD375" s="52" t="str">
        <f>IF(参照!L375="","",参照!L375)</f>
        <v>中小企業支援(株)</v>
      </c>
    </row>
    <row r="376" spans="47:56">
      <c r="AU376" s="52" t="str">
        <f>IF(参照!A376="","",参照!A376)</f>
        <v>A0150</v>
      </c>
      <c r="AV376" s="52" t="str">
        <f>IF(参照!B376="","",参照!B376)</f>
        <v>九州エナジー(株)</v>
      </c>
      <c r="AW376" s="52">
        <f>IF(参照!C376="","",参照!C376)</f>
        <v>4.7600000000000002E-4</v>
      </c>
      <c r="AX376" s="52" t="str">
        <f>IF(参照!D376="","",参照!D376)</f>
        <v>メニューA</v>
      </c>
      <c r="AY376" s="52">
        <f>IF(参照!E376="","",参照!E376)</f>
        <v>0</v>
      </c>
      <c r="AZ376" s="52" t="str">
        <f>IF(参照!F376="","",参照!F376)</f>
        <v>九州エナジー(株)</v>
      </c>
      <c r="BA376" s="52" t="str">
        <f>IF(参照!G376="","",参照!G376)</f>
        <v>九州エナジー(株)_メニューA</v>
      </c>
      <c r="BB376" s="52">
        <f t="shared" si="36"/>
        <v>0</v>
      </c>
      <c r="BD376" s="52" t="str">
        <f>IF(参照!L376="","",参照!L376)</f>
        <v>(株)津軽あっぷるパワー</v>
      </c>
    </row>
    <row r="377" spans="47:56">
      <c r="AU377" s="52" t="str">
        <f>IF(参照!A377="","",参照!A377)</f>
        <v/>
      </c>
      <c r="AV377" s="52" t="str">
        <f>IF(参照!B377="","",参照!B377)</f>
        <v/>
      </c>
      <c r="AW377" s="52" t="str">
        <f>IF(参照!C377="","",参照!C377)</f>
        <v/>
      </c>
      <c r="AX377" s="52" t="str">
        <f>IF(参照!D377="","",参照!D377)</f>
        <v>メニューB(残差)</v>
      </c>
      <c r="AY377" s="52">
        <f>IF(参照!E377="","",参照!E377)</f>
        <v>4.37E-4</v>
      </c>
      <c r="AZ377" s="52" t="str">
        <f>IF(参照!F377="","",参照!F377)</f>
        <v>九州エナジー(株)</v>
      </c>
      <c r="BA377" s="52" t="str">
        <f>IF(参照!G377="","",参照!G377)</f>
        <v>九州エナジー(株)_メニューB(残差)</v>
      </c>
      <c r="BB377" s="52">
        <f t="shared" si="36"/>
        <v>0.437</v>
      </c>
      <c r="BD377" s="52" t="str">
        <f>IF(参照!L377="","",参照!L377)</f>
        <v>土浦ケーブルテレビ(株)</v>
      </c>
    </row>
    <row r="378" spans="47:56">
      <c r="AU378" s="52" t="str">
        <f>IF(参照!A378="","",参照!A378)</f>
        <v/>
      </c>
      <c r="AV378" s="52" t="str">
        <f>IF(参照!B378="","",参照!B378)</f>
        <v/>
      </c>
      <c r="AW378" s="52" t="str">
        <f>IF(参照!C378="","",参照!C378)</f>
        <v/>
      </c>
      <c r="AX378" s="52" t="str">
        <f>IF(参照!D378="","",参照!D378)</f>
        <v>(参考値)事業者全体</v>
      </c>
      <c r="AY378" s="52">
        <f>IF(参照!E378="","",参照!E378)</f>
        <v>4.6799999999999999E-4</v>
      </c>
      <c r="AZ378" s="52" t="str">
        <f>IF(参照!F378="","",参照!F378)</f>
        <v>九州エナジー(株)</v>
      </c>
      <c r="BA378" s="52" t="str">
        <f>IF(参照!G378="","",参照!G378)</f>
        <v>九州エナジー(株)_(参考値)事業者全体</v>
      </c>
      <c r="BB378" s="52">
        <f t="shared" si="36"/>
        <v>0.46799999999999997</v>
      </c>
      <c r="BD378" s="52" t="str">
        <f>IF(参照!L378="","",参照!L378)</f>
        <v>つづくみらいエナジー(株)</v>
      </c>
    </row>
    <row r="379" spans="47:56">
      <c r="AU379" s="52" t="str">
        <f>IF(参照!A379="","",参照!A379)</f>
        <v>A0151</v>
      </c>
      <c r="AV379" s="52" t="str">
        <f>IF(参照!B379="","",参照!B379)</f>
        <v>(株)トヨタエナジーソリューションズ</v>
      </c>
      <c r="AW379" s="52">
        <f>IF(参照!C379="","",参照!C379)</f>
        <v>4.3300000000000001E-4</v>
      </c>
      <c r="AX379" s="52" t="str">
        <f>IF(参照!D379="","",参照!D379)</f>
        <v/>
      </c>
      <c r="AY379" s="52">
        <f>IF(参照!E379="","",参照!E379)</f>
        <v>4.2400000000000001E-4</v>
      </c>
      <c r="AZ379" s="52" t="str">
        <f>IF(参照!F379="","",参照!F379)</f>
        <v>(株)トヨタエナジーソリューションズ</v>
      </c>
      <c r="BA379" s="52" t="str">
        <f>IF(参照!G379="","",参照!G379)</f>
        <v>(株)トヨタエナジーソリューションズ_</v>
      </c>
      <c r="BB379" s="52">
        <f t="shared" si="36"/>
        <v>0.42399999999999999</v>
      </c>
      <c r="BD379" s="52" t="str">
        <f>IF(参照!L379="","",参照!L379)</f>
        <v>ティーダッシュ合同会社</v>
      </c>
    </row>
    <row r="380" spans="47:56">
      <c r="AU380" s="52" t="str">
        <f>IF(参照!A380="","",参照!A380)</f>
        <v>A0153</v>
      </c>
      <c r="AV380" s="52" t="str">
        <f>IF(参照!B380="","",参照!B380)</f>
        <v>(株)エナリス・パワー・マーケティング</v>
      </c>
      <c r="AW380" s="52">
        <f>IF(参照!C380="","",参照!C380)</f>
        <v>4.5199999999999998E-4</v>
      </c>
      <c r="AX380" s="52" t="str">
        <f>IF(参照!D380="","",参照!D380)</f>
        <v>メニューA</v>
      </c>
      <c r="AY380" s="52">
        <f>IF(参照!E380="","",参照!E380)</f>
        <v>0</v>
      </c>
      <c r="AZ380" s="52" t="str">
        <f>IF(参照!F380="","",参照!F380)</f>
        <v>(株)エナリス・パワー・マーケティング</v>
      </c>
      <c r="BA380" s="52" t="str">
        <f>IF(参照!G380="","",参照!G380)</f>
        <v>(株)エナリス・パワー・マーケティング_メニューA</v>
      </c>
      <c r="BB380" s="52">
        <f t="shared" si="36"/>
        <v>0</v>
      </c>
      <c r="BD380" s="52" t="str">
        <f>IF(参照!L380="","",参照!L380)</f>
        <v>デジタルグリッド(株)</v>
      </c>
    </row>
    <row r="381" spans="47:56">
      <c r="AU381" s="52" t="str">
        <f>IF(参照!A381="","",参照!A381)</f>
        <v/>
      </c>
      <c r="AV381" s="52" t="str">
        <f>IF(参照!B381="","",参照!B381)</f>
        <v/>
      </c>
      <c r="AW381" s="52" t="str">
        <f>IF(参照!C381="","",参照!C381)</f>
        <v/>
      </c>
      <c r="AX381" s="52" t="str">
        <f>IF(参照!D381="","",参照!D381)</f>
        <v>メニューB</v>
      </c>
      <c r="AY381" s="52">
        <f>IF(参照!E381="","",参照!E381)</f>
        <v>3.77E-4</v>
      </c>
      <c r="AZ381" s="52" t="str">
        <f>IF(参照!F381="","",参照!F381)</f>
        <v>(株)エナリス・パワー・マーケティング</v>
      </c>
      <c r="BA381" s="52" t="str">
        <f>IF(参照!G381="","",参照!G381)</f>
        <v>(株)エナリス・パワー・マーケティング_メニューB</v>
      </c>
      <c r="BB381" s="52">
        <f t="shared" si="36"/>
        <v>0.377</v>
      </c>
      <c r="BD381" s="52" t="str">
        <f>IF(参照!L381="","",参照!L381)</f>
        <v>テス・エンジニアリング(株)</v>
      </c>
    </row>
    <row r="382" spans="47:56">
      <c r="AU382" s="52" t="str">
        <f>IF(参照!A382="","",参照!A382)</f>
        <v/>
      </c>
      <c r="AV382" s="52" t="str">
        <f>IF(参照!B382="","",参照!B382)</f>
        <v/>
      </c>
      <c r="AW382" s="52" t="str">
        <f>IF(参照!C382="","",参照!C382)</f>
        <v/>
      </c>
      <c r="AX382" s="52" t="str">
        <f>IF(参照!D382="","",参照!D382)</f>
        <v>メニューC</v>
      </c>
      <c r="AY382" s="52">
        <f>IF(参照!E382="","",参照!E382)</f>
        <v>0</v>
      </c>
      <c r="AZ382" s="52" t="str">
        <f>IF(参照!F382="","",参照!F382)</f>
        <v>(株)エナリス・パワー・マーケティング</v>
      </c>
      <c r="BA382" s="52" t="str">
        <f>IF(参照!G382="","",参照!G382)</f>
        <v>(株)エナリス・パワー・マーケティング_メニューC</v>
      </c>
      <c r="BB382" s="52">
        <f t="shared" si="36"/>
        <v>0</v>
      </c>
      <c r="BD382" s="52" t="str">
        <f>IF(参照!L382="","",参照!L382)</f>
        <v>テプコカスタマーサービス(株)</v>
      </c>
    </row>
    <row r="383" spans="47:56">
      <c r="AU383" s="52" t="str">
        <f>IF(参照!A383="","",参照!A383)</f>
        <v/>
      </c>
      <c r="AV383" s="52" t="str">
        <f>IF(参照!B383="","",参照!B383)</f>
        <v/>
      </c>
      <c r="AW383" s="52" t="str">
        <f>IF(参照!C383="","",参照!C383)</f>
        <v/>
      </c>
      <c r="AX383" s="52" t="str">
        <f>IF(参照!D383="","",参照!D383)</f>
        <v>メニューD</v>
      </c>
      <c r="AY383" s="52">
        <f>IF(参照!E383="","",参照!E383)</f>
        <v>0</v>
      </c>
      <c r="AZ383" s="52" t="str">
        <f>IF(参照!F383="","",参照!F383)</f>
        <v>(株)エナリス・パワー・マーケティング</v>
      </c>
      <c r="BA383" s="52" t="str">
        <f>IF(参照!G383="","",参照!G383)</f>
        <v>(株)エナリス・パワー・マーケティング_メニューD</v>
      </c>
      <c r="BB383" s="52">
        <f t="shared" si="36"/>
        <v>0</v>
      </c>
      <c r="BD383" s="52" t="str">
        <f>IF(参照!L383="","",参照!L383)</f>
        <v>(株)デベロップ</v>
      </c>
    </row>
    <row r="384" spans="47:56">
      <c r="AU384" s="52" t="str">
        <f>IF(参照!A384="","",参照!A384)</f>
        <v/>
      </c>
      <c r="AV384" s="52" t="str">
        <f>IF(参照!B384="","",参照!B384)</f>
        <v/>
      </c>
      <c r="AW384" s="52" t="str">
        <f>IF(参照!C384="","",参照!C384)</f>
        <v/>
      </c>
      <c r="AX384" s="52" t="str">
        <f>IF(参照!D384="","",参照!D384)</f>
        <v>メニューE</v>
      </c>
      <c r="AY384" s="52">
        <f>IF(参照!E384="","",参照!E384)</f>
        <v>0</v>
      </c>
      <c r="AZ384" s="52" t="str">
        <f>IF(参照!F384="","",参照!F384)</f>
        <v>(株)エナリス・パワー・マーケティング</v>
      </c>
      <c r="BA384" s="52" t="str">
        <f>IF(参照!G384="","",参照!G384)</f>
        <v>(株)エナリス・パワー・マーケティング_メニューE</v>
      </c>
      <c r="BB384" s="52">
        <f t="shared" si="36"/>
        <v>0</v>
      </c>
      <c r="BD384" s="52" t="str">
        <f>IF(参照!L384="","",参照!L384)</f>
        <v>(株)デライトアップ</v>
      </c>
    </row>
    <row r="385" spans="47:56">
      <c r="AU385" s="52" t="str">
        <f>IF(参照!A385="","",参照!A385)</f>
        <v/>
      </c>
      <c r="AV385" s="52" t="str">
        <f>IF(参照!B385="","",参照!B385)</f>
        <v/>
      </c>
      <c r="AW385" s="52" t="str">
        <f>IF(参照!C385="","",参照!C385)</f>
        <v/>
      </c>
      <c r="AX385" s="52" t="str">
        <f>IF(参照!D385="","",参照!D385)</f>
        <v>メニューF</v>
      </c>
      <c r="AY385" s="52">
        <f>IF(参照!E385="","",参照!E385)</f>
        <v>0</v>
      </c>
      <c r="AZ385" s="52" t="str">
        <f>IF(参照!F385="","",参照!F385)</f>
        <v>(株)エナリス・パワー・マーケティング</v>
      </c>
      <c r="BA385" s="52" t="str">
        <f>IF(参照!G385="","",参照!G385)</f>
        <v>(株)エナリス・パワー・マーケティング_メニューF</v>
      </c>
      <c r="BB385" s="52">
        <f t="shared" si="36"/>
        <v>0</v>
      </c>
      <c r="BD385" s="52" t="str">
        <f>IF(参照!L385="","",参照!L385)</f>
        <v>(株)テレ・マーカー</v>
      </c>
    </row>
    <row r="386" spans="47:56">
      <c r="AU386" s="52" t="str">
        <f>IF(参照!A386="","",参照!A386)</f>
        <v/>
      </c>
      <c r="AV386" s="52" t="str">
        <f>IF(参照!B386="","",参照!B386)</f>
        <v/>
      </c>
      <c r="AW386" s="52" t="str">
        <f>IF(参照!C386="","",参照!C386)</f>
        <v/>
      </c>
      <c r="AX386" s="52" t="str">
        <f>IF(参照!D386="","",参照!D386)</f>
        <v>メニューG</v>
      </c>
      <c r="AY386" s="52">
        <f>IF(参照!E386="","",参照!E386)</f>
        <v>0</v>
      </c>
      <c r="AZ386" s="52" t="str">
        <f>IF(参照!F386="","",参照!F386)</f>
        <v>(株)エナリス・パワー・マーケティング</v>
      </c>
      <c r="BA386" s="52" t="str">
        <f>IF(参照!G386="","",参照!G386)</f>
        <v>(株)エナリス・パワー・マーケティング_メニューG</v>
      </c>
      <c r="BB386" s="52">
        <f t="shared" si="36"/>
        <v>0</v>
      </c>
      <c r="BD386" s="52" t="str">
        <f>IF(参照!L386="","",参照!L386)</f>
        <v>(株)デンケン</v>
      </c>
    </row>
    <row r="387" spans="47:56">
      <c r="AU387" s="52" t="str">
        <f>IF(参照!A387="","",参照!A387)</f>
        <v/>
      </c>
      <c r="AV387" s="52" t="str">
        <f>IF(参照!B387="","",参照!B387)</f>
        <v/>
      </c>
      <c r="AW387" s="52" t="str">
        <f>IF(参照!C387="","",参照!C387)</f>
        <v/>
      </c>
      <c r="AX387" s="52" t="str">
        <f>IF(参照!D387="","",参照!D387)</f>
        <v>メニューH</v>
      </c>
      <c r="AY387" s="52">
        <f>IF(参照!E387="","",参照!E387)</f>
        <v>1E-4</v>
      </c>
      <c r="AZ387" s="52" t="str">
        <f>IF(参照!F387="","",参照!F387)</f>
        <v>(株)エナリス・パワー・マーケティング</v>
      </c>
      <c r="BA387" s="52" t="str">
        <f>IF(参照!G387="","",参照!G387)</f>
        <v>(株)エナリス・パワー・マーケティング_メニューH</v>
      </c>
      <c r="BB387" s="52">
        <f t="shared" si="36"/>
        <v>0.1</v>
      </c>
      <c r="BD387" s="52" t="str">
        <f>IF(参照!L387="","",参照!L387)</f>
        <v>電源開発(株)</v>
      </c>
    </row>
    <row r="388" spans="47:56">
      <c r="AU388" s="52" t="str">
        <f>IF(参照!A388="","",参照!A388)</f>
        <v/>
      </c>
      <c r="AV388" s="52" t="str">
        <f>IF(参照!B388="","",参照!B388)</f>
        <v/>
      </c>
      <c r="AW388" s="52" t="str">
        <f>IF(参照!C388="","",参照!C388)</f>
        <v/>
      </c>
      <c r="AX388" s="52" t="str">
        <f>IF(参照!D388="","",参照!D388)</f>
        <v>メニューI</v>
      </c>
      <c r="AY388" s="52">
        <f>IF(参照!E388="","",参照!E388)</f>
        <v>2.9999999999999997E-4</v>
      </c>
      <c r="AZ388" s="52" t="str">
        <f>IF(参照!F388="","",参照!F388)</f>
        <v>(株)エナリス・パワー・マーケティング</v>
      </c>
      <c r="BA388" s="52" t="str">
        <f>IF(参照!G388="","",参照!G388)</f>
        <v>(株)エナリス・パワー・マーケティング_メニューI</v>
      </c>
      <c r="BB388" s="52">
        <f t="shared" si="36"/>
        <v>0.3</v>
      </c>
      <c r="BD388" s="52" t="str">
        <f>IF(参照!L388="","",参照!L388)</f>
        <v>電力保全サービス(株)</v>
      </c>
    </row>
    <row r="389" spans="47:56">
      <c r="AU389" s="52" t="str">
        <f>IF(参照!A389="","",参照!A389)</f>
        <v/>
      </c>
      <c r="AV389" s="52" t="str">
        <f>IF(参照!B389="","",参照!B389)</f>
        <v/>
      </c>
      <c r="AW389" s="52" t="str">
        <f>IF(参照!C389="","",参照!C389)</f>
        <v/>
      </c>
      <c r="AX389" s="52" t="str">
        <f>IF(参照!D389="","",参照!D389)</f>
        <v>メニューJ</v>
      </c>
      <c r="AY389" s="52">
        <f>IF(参照!E389="","",参照!E389)</f>
        <v>4.0000000000000002E-4</v>
      </c>
      <c r="AZ389" s="52" t="str">
        <f>IF(参照!F389="","",参照!F389)</f>
        <v>(株)エナリス・パワー・マーケティング</v>
      </c>
      <c r="BA389" s="52" t="str">
        <f>IF(参照!G389="","",参照!G389)</f>
        <v>(株)エナリス・パワー・マーケティング_メニューJ</v>
      </c>
      <c r="BB389" s="52">
        <f t="shared" ref="BB389:BB452" si="37">AY389*1000</f>
        <v>0.4</v>
      </c>
      <c r="BD389" s="52" t="str">
        <f>IF(参照!L389="","",参照!L389)</f>
        <v>東亜ガス(株)</v>
      </c>
    </row>
    <row r="390" spans="47:56">
      <c r="AU390" s="52" t="str">
        <f>IF(参照!A390="","",参照!A390)</f>
        <v/>
      </c>
      <c r="AV390" s="52" t="str">
        <f>IF(参照!B390="","",参照!B390)</f>
        <v/>
      </c>
      <c r="AW390" s="52" t="str">
        <f>IF(参照!C390="","",参照!C390)</f>
        <v/>
      </c>
      <c r="AX390" s="52" t="str">
        <f>IF(参照!D390="","",参照!D390)</f>
        <v>メニューK</v>
      </c>
      <c r="AY390" s="52">
        <f>IF(参照!E390="","",参照!E390)</f>
        <v>4.0000000000000002E-4</v>
      </c>
      <c r="AZ390" s="52" t="str">
        <f>IF(参照!F390="","",参照!F390)</f>
        <v>(株)エナリス・パワー・マーケティング</v>
      </c>
      <c r="BA390" s="52" t="str">
        <f>IF(参照!G390="","",参照!G390)</f>
        <v>(株)エナリス・パワー・マーケティング_メニューK</v>
      </c>
      <c r="BB390" s="52">
        <f t="shared" si="37"/>
        <v>0.4</v>
      </c>
      <c r="BD390" s="52" t="str">
        <f>IF(参照!L390="","",参照!L390)</f>
        <v>(株)東急パワーサプライ</v>
      </c>
    </row>
    <row r="391" spans="47:56">
      <c r="AU391" s="52" t="str">
        <f>IF(参照!A391="","",参照!A391)</f>
        <v/>
      </c>
      <c r="AV391" s="52" t="str">
        <f>IF(参照!B391="","",参照!B391)</f>
        <v/>
      </c>
      <c r="AW391" s="52" t="str">
        <f>IF(参照!C391="","",参照!C391)</f>
        <v/>
      </c>
      <c r="AX391" s="52" t="str">
        <f>IF(参照!D391="","",参照!D391)</f>
        <v>メニューL(残差)</v>
      </c>
      <c r="AY391" s="52">
        <f>IF(参照!E391="","",参照!E391)</f>
        <v>5.8E-4</v>
      </c>
      <c r="AZ391" s="52" t="str">
        <f>IF(参照!F391="","",参照!F391)</f>
        <v>(株)エナリス・パワー・マーケティング</v>
      </c>
      <c r="BA391" s="52" t="str">
        <f>IF(参照!G391="","",参照!G391)</f>
        <v>(株)エナリス・パワー・マーケティング_メニューL(残差)</v>
      </c>
      <c r="BB391" s="52">
        <f t="shared" si="37"/>
        <v>0.57999999999999996</v>
      </c>
      <c r="BD391" s="52" t="str">
        <f>IF(参照!L391="","",参照!L391)</f>
        <v>東京エコサービス(株)</v>
      </c>
    </row>
    <row r="392" spans="47:56">
      <c r="AU392" s="52" t="str">
        <f>IF(参照!A392="","",参照!A392)</f>
        <v/>
      </c>
      <c r="AV392" s="52" t="str">
        <f>IF(参照!B392="","",参照!B392)</f>
        <v/>
      </c>
      <c r="AW392" s="52" t="str">
        <f>IF(参照!C392="","",参照!C392)</f>
        <v/>
      </c>
      <c r="AX392" s="52" t="str">
        <f>IF(参照!D392="","",参照!D392)</f>
        <v>(参考値)事業者全体</v>
      </c>
      <c r="AY392" s="52">
        <f>IF(参照!E392="","",参照!E392)</f>
        <v>6.2399999999999999E-4</v>
      </c>
      <c r="AZ392" s="52" t="str">
        <f>IF(参照!F392="","",参照!F392)</f>
        <v>(株)エナリス・パワー・マーケティング</v>
      </c>
      <c r="BA392" s="52" t="str">
        <f>IF(参照!G392="","",参照!G392)</f>
        <v>(株)エナリス・パワー・マーケティング_(参考値)事業者全体</v>
      </c>
      <c r="BB392" s="52">
        <f t="shared" si="37"/>
        <v>0.624</v>
      </c>
      <c r="BD392" s="52" t="str">
        <f>IF(参照!L392="","",参照!L392)</f>
        <v>東京ガス(株)</v>
      </c>
    </row>
    <row r="393" spans="47:56">
      <c r="AU393" s="52" t="str">
        <f>IF(参照!A393="","",参照!A393)</f>
        <v>A0154</v>
      </c>
      <c r="AV393" s="52" t="str">
        <f>IF(参照!B393="","",参照!B393)</f>
        <v>歌舞伎エナジー(株)</v>
      </c>
      <c r="AW393" s="52">
        <f>IF(参照!C393="","",参照!C393)</f>
        <v>5.2800000000000004E-4</v>
      </c>
      <c r="AX393" s="52" t="str">
        <f>IF(参照!D393="","",参照!D393)</f>
        <v/>
      </c>
      <c r="AY393" s="52">
        <f>IF(参照!E393="","",参照!E393)</f>
        <v>5.5500000000000005E-4</v>
      </c>
      <c r="AZ393" s="52" t="str">
        <f>IF(参照!F393="","",参照!F393)</f>
        <v>歌舞伎エナジー(株)</v>
      </c>
      <c r="BA393" s="52" t="str">
        <f>IF(参照!G393="","",参照!G393)</f>
        <v>歌舞伎エナジー(株)_</v>
      </c>
      <c r="BB393" s="52">
        <f t="shared" si="37"/>
        <v>0.55500000000000005</v>
      </c>
      <c r="BD393" s="52" t="str">
        <f>IF(参照!L393="","",参照!L393)</f>
        <v>公益財団法人東京都環境公社</v>
      </c>
    </row>
    <row r="394" spans="47:56">
      <c r="AU394" s="52" t="str">
        <f>IF(参照!A394="","",参照!A394)</f>
        <v>A0155</v>
      </c>
      <c r="AV394" s="52" t="str">
        <f>IF(参照!B394="","",参照!B394)</f>
        <v>みやまスマートエネルギー(株)</v>
      </c>
      <c r="AW394" s="52">
        <f>IF(参照!C394="","",参照!C394)</f>
        <v>4.1300000000000001E-4</v>
      </c>
      <c r="AX394" s="52" t="str">
        <f>IF(参照!D394="","",参照!D394)</f>
        <v>メニューA</v>
      </c>
      <c r="AY394" s="52">
        <f>IF(参照!E394="","",参照!E394)</f>
        <v>0</v>
      </c>
      <c r="AZ394" s="52" t="str">
        <f>IF(参照!F394="","",参照!F394)</f>
        <v>みやまスマートエネルギー(株)</v>
      </c>
      <c r="BA394" s="52" t="str">
        <f>IF(参照!G394="","",参照!G394)</f>
        <v>みやまスマートエネルギー(株)_メニューA</v>
      </c>
      <c r="BB394" s="52">
        <f t="shared" si="37"/>
        <v>0</v>
      </c>
      <c r="BD394" s="52" t="str">
        <f>IF(参照!L394="","",参照!L394)</f>
        <v>東彩ガス(株)</v>
      </c>
    </row>
    <row r="395" spans="47:56">
      <c r="AU395" s="52" t="str">
        <f>IF(参照!A395="","",参照!A395)</f>
        <v/>
      </c>
      <c r="AV395" s="52" t="str">
        <f>IF(参照!B395="","",参照!B395)</f>
        <v/>
      </c>
      <c r="AW395" s="52" t="str">
        <f>IF(参照!C395="","",参照!C395)</f>
        <v/>
      </c>
      <c r="AX395" s="52" t="str">
        <f>IF(参照!D395="","",参照!D395)</f>
        <v>メニューB(残差)</v>
      </c>
      <c r="AY395" s="52">
        <f>IF(参照!E395="","",参照!E395)</f>
        <v>4.0000000000000002E-4</v>
      </c>
      <c r="AZ395" s="52" t="str">
        <f>IF(参照!F395="","",参照!F395)</f>
        <v>みやまスマートエネルギー(株)</v>
      </c>
      <c r="BA395" s="52" t="str">
        <f>IF(参照!G395="","",参照!G395)</f>
        <v>みやまスマートエネルギー(株)_メニューB(残差)</v>
      </c>
      <c r="BB395" s="52">
        <f t="shared" si="37"/>
        <v>0.4</v>
      </c>
      <c r="BD395" s="52" t="str">
        <f>IF(参照!L395="","",参照!L395)</f>
        <v>東邦ガス(株)</v>
      </c>
    </row>
    <row r="396" spans="47:56">
      <c r="AU396" s="52" t="str">
        <f>IF(参照!A396="","",参照!A396)</f>
        <v/>
      </c>
      <c r="AV396" s="52" t="str">
        <f>IF(参照!B396="","",参照!B396)</f>
        <v/>
      </c>
      <c r="AW396" s="52" t="str">
        <f>IF(参照!C396="","",参照!C396)</f>
        <v/>
      </c>
      <c r="AX396" s="52" t="str">
        <f>IF(参照!D396="","",参照!D396)</f>
        <v>(参考値)事業者全体</v>
      </c>
      <c r="AY396" s="52">
        <f>IF(参照!E396="","",参照!E396)</f>
        <v>4.3399999999999998E-4</v>
      </c>
      <c r="AZ396" s="52" t="str">
        <f>IF(参照!F396="","",参照!F396)</f>
        <v>みやまスマートエネルギー(株)</v>
      </c>
      <c r="BA396" s="52" t="str">
        <f>IF(参照!G396="","",参照!G396)</f>
        <v>みやまスマートエネルギー(株)_(参考値)事業者全体</v>
      </c>
      <c r="BB396" s="52">
        <f t="shared" si="37"/>
        <v>0.434</v>
      </c>
      <c r="BD396" s="52" t="str">
        <f>IF(参照!L396="","",参照!L396)</f>
        <v>東北電力エナジートレーディング(株)</v>
      </c>
    </row>
    <row r="397" spans="47:56">
      <c r="AU397" s="52" t="str">
        <f>IF(参照!A397="","",参照!A397)</f>
        <v>A0156</v>
      </c>
      <c r="AV397" s="52" t="str">
        <f>IF(参照!B397="","",参照!B397)</f>
        <v>エフィシエント(株)</v>
      </c>
      <c r="AW397" s="52" t="str">
        <f>IF(参照!C397="","",参照!C397)</f>
        <v>0.000453※</v>
      </c>
      <c r="AX397" s="52" t="str">
        <f>IF(参照!D397="","",参照!D397)</f>
        <v/>
      </c>
      <c r="AY397" s="52">
        <f>IF(参照!E397="","",参照!E397)</f>
        <v>4.5300000000000001E-4</v>
      </c>
      <c r="AZ397" s="52" t="str">
        <f>IF(参照!F397="","",参照!F397)</f>
        <v>エフィシエント(株)</v>
      </c>
      <c r="BA397" s="52" t="str">
        <f>IF(参照!G397="","",参照!G397)</f>
        <v>エフィシエント(株)_</v>
      </c>
      <c r="BB397" s="52">
        <f t="shared" si="37"/>
        <v>0.45300000000000001</v>
      </c>
      <c r="BD397" s="52" t="str">
        <f>IF(参照!L397="","",参照!L397)</f>
        <v>東北電力フロンティア(株)</v>
      </c>
    </row>
    <row r="398" spans="47:56">
      <c r="AU398" s="52" t="str">
        <f>IF(参照!A398="","",参照!A398)</f>
        <v>A0157</v>
      </c>
      <c r="AV398" s="52" t="str">
        <f>IF(参照!B398="","",参照!B398)</f>
        <v>(株)生活クラブエナジー</v>
      </c>
      <c r="AW398" s="52">
        <f>IF(参照!C398="","",参照!C398)</f>
        <v>6.7999999999999999E-5</v>
      </c>
      <c r="AX398" s="52" t="str">
        <f>IF(参照!D398="","",参照!D398)</f>
        <v>メニューA</v>
      </c>
      <c r="AY398" s="52">
        <f>IF(参照!E398="","",参照!E398)</f>
        <v>2.5000000000000001E-4</v>
      </c>
      <c r="AZ398" s="52" t="str">
        <f>IF(参照!F398="","",参照!F398)</f>
        <v>(株)生活クラブエナジー</v>
      </c>
      <c r="BA398" s="52" t="str">
        <f>IF(参照!G398="","",参照!G398)</f>
        <v>(株)生活クラブエナジー_メニューA</v>
      </c>
      <c r="BB398" s="52">
        <f t="shared" si="37"/>
        <v>0.25</v>
      </c>
      <c r="BD398" s="52" t="str">
        <f>IF(参照!L398="","",参照!L398)</f>
        <v>(株)東名</v>
      </c>
    </row>
    <row r="399" spans="47:56">
      <c r="AU399" s="52" t="str">
        <f>IF(参照!A399="","",参照!A399)</f>
        <v/>
      </c>
      <c r="AV399" s="52" t="str">
        <f>IF(参照!B399="","",参照!B399)</f>
        <v/>
      </c>
      <c r="AW399" s="52" t="str">
        <f>IF(参照!C399="","",参照!C399)</f>
        <v/>
      </c>
      <c r="AX399" s="52" t="str">
        <f>IF(参照!D399="","",参照!D399)</f>
        <v>メニューB(残差)</v>
      </c>
      <c r="AY399" s="52">
        <f>IF(参照!E399="","",参照!E399)</f>
        <v>4.7199999999999998E-4</v>
      </c>
      <c r="AZ399" s="52" t="str">
        <f>IF(参照!F399="","",参照!F399)</f>
        <v>(株)生活クラブエナジー</v>
      </c>
      <c r="BA399" s="52" t="str">
        <f>IF(参照!G399="","",参照!G399)</f>
        <v>(株)生活クラブエナジー_メニューB(残差)</v>
      </c>
      <c r="BB399" s="52">
        <f t="shared" si="37"/>
        <v>0.47199999999999998</v>
      </c>
      <c r="BD399" s="52" t="str">
        <f>IF(参照!L399="","",参照!L399)</f>
        <v>(株)トーヨーエネルギーファーム</v>
      </c>
    </row>
    <row r="400" spans="47:56">
      <c r="AU400" s="52" t="str">
        <f>IF(参照!A400="","",参照!A400)</f>
        <v/>
      </c>
      <c r="AV400" s="52" t="str">
        <f>IF(参照!B400="","",参照!B400)</f>
        <v/>
      </c>
      <c r="AW400" s="52" t="str">
        <f>IF(参照!C400="","",参照!C400)</f>
        <v/>
      </c>
      <c r="AX400" s="52" t="str">
        <f>IF(参照!D400="","",参照!D400)</f>
        <v>(参考値)事業者全体</v>
      </c>
      <c r="AY400" s="52">
        <f>IF(参照!E400="","",参照!E400)</f>
        <v>4.3899999999999999E-4</v>
      </c>
      <c r="AZ400" s="52" t="str">
        <f>IF(参照!F400="","",参照!F400)</f>
        <v>(株)生活クラブエナジー</v>
      </c>
      <c r="BA400" s="52" t="str">
        <f>IF(参照!G400="","",参照!G400)</f>
        <v>(株)生活クラブエナジー_(参考値)事業者全体</v>
      </c>
      <c r="BB400" s="52">
        <f t="shared" si="37"/>
        <v>0.439</v>
      </c>
      <c r="BD400" s="52" t="str">
        <f>IF(参照!L400="","",参照!L400)</f>
        <v>(株)ところざわ未来電力</v>
      </c>
    </row>
    <row r="401" spans="47:56">
      <c r="AU401" s="52" t="str">
        <f>IF(参照!A401="","",参照!A401)</f>
        <v>A0158</v>
      </c>
      <c r="AV401" s="52" t="str">
        <f>IF(参照!B401="","",参照!B401)</f>
        <v>生活協同組合コープこうべ</v>
      </c>
      <c r="AW401" s="52">
        <f>IF(参照!C401="","",参照!C401)</f>
        <v>2.7500000000000002E-4</v>
      </c>
      <c r="AX401" s="52" t="str">
        <f>IF(参照!D401="","",参照!D401)</f>
        <v/>
      </c>
      <c r="AY401" s="52">
        <f>IF(参照!E401="","",参照!E401)</f>
        <v>3.6000000000000002E-4</v>
      </c>
      <c r="AZ401" s="52" t="str">
        <f>IF(参照!F401="","",参照!F401)</f>
        <v>生活協同組合コープこうべ</v>
      </c>
      <c r="BA401" s="52" t="str">
        <f>IF(参照!G401="","",参照!G401)</f>
        <v>生活協同組合コープこうべ_</v>
      </c>
      <c r="BB401" s="52">
        <f t="shared" si="37"/>
        <v>0.36000000000000004</v>
      </c>
      <c r="BD401" s="52" t="str">
        <f>IF(参照!L401="","",参照!L401)</f>
        <v>(株)どさんこパワー</v>
      </c>
    </row>
    <row r="402" spans="47:56">
      <c r="AU402" s="52" t="str">
        <f>IF(参照!A402="","",参照!A402)</f>
        <v>A0159</v>
      </c>
      <c r="AV402" s="52" t="str">
        <f>IF(参照!B402="","",参照!B402)</f>
        <v>(株)シーエナジー</v>
      </c>
      <c r="AW402" s="52">
        <f>IF(参照!C402="","",参照!C402)</f>
        <v>3.88E-4</v>
      </c>
      <c r="AX402" s="52" t="str">
        <f>IF(参照!D402="","",参照!D402)</f>
        <v/>
      </c>
      <c r="AY402" s="52">
        <f>IF(参照!E402="","",参照!E402)</f>
        <v>3.3199999999999999E-4</v>
      </c>
      <c r="AZ402" s="52" t="str">
        <f>IF(参照!F402="","",参照!F402)</f>
        <v>(株)シーエナジー</v>
      </c>
      <c r="BA402" s="52" t="str">
        <f>IF(参照!G402="","",参照!G402)</f>
        <v>(株)シーエナジー_</v>
      </c>
      <c r="BB402" s="52">
        <f t="shared" si="37"/>
        <v>0.33200000000000002</v>
      </c>
      <c r="BD402" s="52" t="str">
        <f>IF(参照!L402="","",参照!L402)</f>
        <v>とちぎコープ生活協同組合</v>
      </c>
    </row>
    <row r="403" spans="47:56">
      <c r="AU403" s="52" t="str">
        <f>IF(参照!A403="","",参照!A403)</f>
        <v>A0160</v>
      </c>
      <c r="AV403" s="52" t="str">
        <f>IF(参照!B403="","",参照!B403)</f>
        <v>角栄ガス(株)</v>
      </c>
      <c r="AW403" s="52">
        <f>IF(参照!C403="","",参照!C403)</f>
        <v>3.6400000000000001E-4</v>
      </c>
      <c r="AX403" s="52" t="str">
        <f>IF(参照!D403="","",参照!D403)</f>
        <v/>
      </c>
      <c r="AY403" s="52">
        <f>IF(参照!E403="","",参照!E403)</f>
        <v>3.0800000000000001E-4</v>
      </c>
      <c r="AZ403" s="52" t="str">
        <f>IF(参照!F403="","",参照!F403)</f>
        <v>角栄ガス(株)</v>
      </c>
      <c r="BA403" s="52" t="str">
        <f>IF(参照!G403="","",参照!G403)</f>
        <v>角栄ガス(株)_</v>
      </c>
      <c r="BB403" s="52">
        <f t="shared" si="37"/>
        <v>0.308</v>
      </c>
      <c r="BD403" s="52" t="str">
        <f>IF(参照!L403="","",参照!L403)</f>
        <v>(株)とっとり市民電力</v>
      </c>
    </row>
    <row r="404" spans="47:56">
      <c r="AU404" s="52" t="str">
        <f>IF(参照!A404="","",参照!A404)</f>
        <v>A0161</v>
      </c>
      <c r="AV404" s="52" t="str">
        <f>IF(参照!B404="","",参照!B404)</f>
        <v>京葉瓦斯(株)</v>
      </c>
      <c r="AW404" s="52">
        <f>IF(参照!C404="","",参照!C404)</f>
        <v>4.35E-4</v>
      </c>
      <c r="AX404" s="52" t="str">
        <f>IF(参照!D404="","",参照!D404)</f>
        <v>メニューA</v>
      </c>
      <c r="AY404" s="52">
        <f>IF(参照!E404="","",参照!E404)</f>
        <v>0</v>
      </c>
      <c r="AZ404" s="52" t="str">
        <f>IF(参照!F404="","",参照!F404)</f>
        <v>京葉瓦斯(株)</v>
      </c>
      <c r="BA404" s="52" t="str">
        <f>IF(参照!G404="","",参照!G404)</f>
        <v>京葉瓦斯(株)_メニューA</v>
      </c>
      <c r="BB404" s="52">
        <f t="shared" si="37"/>
        <v>0</v>
      </c>
      <c r="BD404" s="52" t="str">
        <f>IF(参照!L404="","",参照!L404)</f>
        <v>凸版印刷(株)</v>
      </c>
    </row>
    <row r="405" spans="47:56">
      <c r="AU405" s="52" t="str">
        <f>IF(参照!A405="","",参照!A405)</f>
        <v/>
      </c>
      <c r="AV405" s="52" t="str">
        <f>IF(参照!B405="","",参照!B405)</f>
        <v/>
      </c>
      <c r="AW405" s="52" t="str">
        <f>IF(参照!C405="","",参照!C405)</f>
        <v/>
      </c>
      <c r="AX405" s="52" t="str">
        <f>IF(参照!D405="","",参照!D405)</f>
        <v>メニューB(残差)</v>
      </c>
      <c r="AY405" s="52">
        <f>IF(参照!E405="","",参照!E405)</f>
        <v>4.2699999999999997E-4</v>
      </c>
      <c r="AZ405" s="52" t="str">
        <f>IF(参照!F405="","",参照!F405)</f>
        <v>京葉瓦斯(株)</v>
      </c>
      <c r="BA405" s="52" t="str">
        <f>IF(参照!G405="","",参照!G405)</f>
        <v>京葉瓦斯(株)_メニューB(残差)</v>
      </c>
      <c r="BB405" s="52">
        <f t="shared" si="37"/>
        <v>0.42699999999999999</v>
      </c>
      <c r="BD405" s="52" t="str">
        <f>IF(参照!L405="","",参照!L405)</f>
        <v>(株)トドック電力</v>
      </c>
    </row>
    <row r="406" spans="47:56">
      <c r="AU406" s="52" t="str">
        <f>IF(参照!A406="","",参照!A406)</f>
        <v/>
      </c>
      <c r="AV406" s="52" t="str">
        <f>IF(参照!B406="","",参照!B406)</f>
        <v/>
      </c>
      <c r="AW406" s="52" t="str">
        <f>IF(参照!C406="","",参照!C406)</f>
        <v/>
      </c>
      <c r="AX406" s="52" t="str">
        <f>IF(参照!D406="","",参照!D406)</f>
        <v>(参考値)事業者全体</v>
      </c>
      <c r="AY406" s="52">
        <f>IF(参照!E406="","",参照!E406)</f>
        <v>4.7799999999999996E-4</v>
      </c>
      <c r="AZ406" s="52" t="str">
        <f>IF(参照!F406="","",参照!F406)</f>
        <v>京葉瓦斯(株)</v>
      </c>
      <c r="BA406" s="52" t="str">
        <f>IF(参照!G406="","",参照!G406)</f>
        <v>京葉瓦斯(株)_(参考値)事業者全体</v>
      </c>
      <c r="BB406" s="52">
        <f t="shared" si="37"/>
        <v>0.47799999999999998</v>
      </c>
      <c r="BD406" s="52" t="str">
        <f>IF(参照!L406="","",参照!L406)</f>
        <v>(株)登米電力</v>
      </c>
    </row>
    <row r="407" spans="47:56">
      <c r="AU407" s="52" t="str">
        <f>IF(参照!A407="","",参照!A407)</f>
        <v>A0162</v>
      </c>
      <c r="AV407" s="52" t="str">
        <f>IF(参照!B407="","",参照!B407)</f>
        <v>凸版印刷(株)</v>
      </c>
      <c r="AW407" s="52">
        <f>IF(参照!C407="","",参照!C407)</f>
        <v>4.64E-4</v>
      </c>
      <c r="AX407" s="52" t="str">
        <f>IF(参照!D407="","",参照!D407)</f>
        <v>メニューA</v>
      </c>
      <c r="AY407" s="52">
        <f>IF(参照!E407="","",参照!E407)</f>
        <v>2.33E-4</v>
      </c>
      <c r="AZ407" s="52" t="str">
        <f>IF(参照!F407="","",参照!F407)</f>
        <v>凸版印刷(株)</v>
      </c>
      <c r="BA407" s="52" t="str">
        <f>IF(参照!G407="","",参照!G407)</f>
        <v>凸版印刷(株)_メニューA</v>
      </c>
      <c r="BB407" s="52">
        <f t="shared" si="37"/>
        <v>0.23299999999999998</v>
      </c>
      <c r="BD407" s="52" t="str">
        <f>IF(参照!L407="","",参照!L407)</f>
        <v>富山電力(株)</v>
      </c>
    </row>
    <row r="408" spans="47:56">
      <c r="AU408" s="52" t="str">
        <f>IF(参照!A408="","",参照!A408)</f>
        <v/>
      </c>
      <c r="AV408" s="52" t="str">
        <f>IF(参照!B408="","",参照!B408)</f>
        <v/>
      </c>
      <c r="AW408" s="52" t="str">
        <f>IF(参照!C408="","",参照!C408)</f>
        <v/>
      </c>
      <c r="AX408" s="52" t="str">
        <f>IF(参照!D408="","",参照!D408)</f>
        <v>メニューB(残差)</v>
      </c>
      <c r="AY408" s="52">
        <f>IF(参照!E408="","",参照!E408)</f>
        <v>4.2400000000000001E-4</v>
      </c>
      <c r="AZ408" s="52" t="str">
        <f>IF(参照!F408="","",参照!F408)</f>
        <v>凸版印刷(株)</v>
      </c>
      <c r="BA408" s="52" t="str">
        <f>IF(参照!G408="","",参照!G408)</f>
        <v>凸版印刷(株)_メニューB(残差)</v>
      </c>
      <c r="BB408" s="52">
        <f t="shared" si="37"/>
        <v>0.42399999999999999</v>
      </c>
      <c r="BD408" s="52" t="str">
        <f>IF(参照!L408="","",参照!L408)</f>
        <v>(株)トヨタエナジーソリューションズ</v>
      </c>
    </row>
    <row r="409" spans="47:56">
      <c r="AU409" s="52" t="str">
        <f>IF(参照!A409="","",参照!A409)</f>
        <v/>
      </c>
      <c r="AV409" s="52" t="str">
        <f>IF(参照!B409="","",参照!B409)</f>
        <v/>
      </c>
      <c r="AW409" s="52" t="str">
        <f>IF(参照!C409="","",参照!C409)</f>
        <v/>
      </c>
      <c r="AX409" s="52" t="str">
        <f>IF(参照!D409="","",参照!D409)</f>
        <v>(参考値)事業者全体</v>
      </c>
      <c r="AY409" s="52">
        <f>IF(参照!E409="","",参照!E409)</f>
        <v>4.8299999999999998E-4</v>
      </c>
      <c r="AZ409" s="52" t="str">
        <f>IF(参照!F409="","",参照!F409)</f>
        <v>凸版印刷(株)</v>
      </c>
      <c r="BA409" s="52" t="str">
        <f>IF(参照!G409="","",参照!G409)</f>
        <v>凸版印刷(株)_(参考値)事業者全体</v>
      </c>
      <c r="BB409" s="52">
        <f t="shared" si="37"/>
        <v>0.48299999999999998</v>
      </c>
      <c r="BD409" s="52" t="str">
        <f>IF(参照!L409="","",参照!L409)</f>
        <v>トリニティエナジー(株)</v>
      </c>
    </row>
    <row r="410" spans="47:56">
      <c r="AU410" s="52" t="str">
        <f>IF(参照!A410="","",参照!A410)</f>
        <v>A0163</v>
      </c>
      <c r="AV410" s="52" t="str">
        <f>IF(参照!B410="","",参照!B410)</f>
        <v>伊勢崎ガス(株)</v>
      </c>
      <c r="AW410" s="52">
        <f>IF(参照!C410="","",参照!C410)</f>
        <v>3.6400000000000001E-4</v>
      </c>
      <c r="AX410" s="52" t="str">
        <f>IF(参照!D410="","",参照!D410)</f>
        <v/>
      </c>
      <c r="AY410" s="52">
        <f>IF(参照!E410="","",参照!E410)</f>
        <v>3.0800000000000001E-4</v>
      </c>
      <c r="AZ410" s="52" t="str">
        <f>IF(参照!F410="","",参照!F410)</f>
        <v>伊勢崎ガス(株)</v>
      </c>
      <c r="BA410" s="52" t="str">
        <f>IF(参照!G410="","",参照!G410)</f>
        <v>伊勢崎ガス(株)_</v>
      </c>
      <c r="BB410" s="52">
        <f t="shared" si="37"/>
        <v>0.308</v>
      </c>
      <c r="BD410" s="52" t="str">
        <f>IF(参照!L410="","",参照!L410)</f>
        <v>(株)とんでんホールディングス</v>
      </c>
    </row>
    <row r="411" spans="47:56">
      <c r="AU411" s="52" t="str">
        <f>IF(参照!A411="","",参照!A411)</f>
        <v>A0164</v>
      </c>
      <c r="AV411" s="52" t="str">
        <f>IF(参照!B411="","",参照!B411)</f>
        <v>キヤノンマーケティングジャパン(株)</v>
      </c>
      <c r="AW411" s="52">
        <f>IF(参照!C411="","",参照!C411)</f>
        <v>3.6600000000000001E-4</v>
      </c>
      <c r="AX411" s="52" t="str">
        <f>IF(参照!D411="","",参照!D411)</f>
        <v/>
      </c>
      <c r="AY411" s="52">
        <f>IF(参照!E411="","",参照!E411)</f>
        <v>3.1E-4</v>
      </c>
      <c r="AZ411" s="52" t="str">
        <f>IF(参照!F411="","",参照!F411)</f>
        <v>キヤノンマーケティングジャパン(株)</v>
      </c>
      <c r="BA411" s="52" t="str">
        <f>IF(参照!G411="","",参照!G411)</f>
        <v>キヤノンマーケティングジャパン(株)_</v>
      </c>
      <c r="BB411" s="52">
        <f t="shared" si="37"/>
        <v>0.31</v>
      </c>
      <c r="BD411" s="52" t="str">
        <f>IF(参照!L411="","",参照!L411)</f>
        <v>(株)内藤工業所</v>
      </c>
    </row>
    <row r="412" spans="47:56">
      <c r="AU412" s="52" t="str">
        <f>IF(参照!A412="","",参照!A412)</f>
        <v>A0165</v>
      </c>
      <c r="AV412" s="52" t="str">
        <f>IF(参照!B412="","",参照!B412)</f>
        <v>(株)とっとり市民電力</v>
      </c>
      <c r="AW412" s="52">
        <f>IF(参照!C412="","",参照!C412)</f>
        <v>3.5799999999999997E-4</v>
      </c>
      <c r="AX412" s="52" t="str">
        <f>IF(参照!D412="","",参照!D412)</f>
        <v>メニューA</v>
      </c>
      <c r="AY412" s="52">
        <f>IF(参照!E412="","",参照!E412)</f>
        <v>0</v>
      </c>
      <c r="AZ412" s="52" t="str">
        <f>IF(参照!F412="","",参照!F412)</f>
        <v>(株)とっとり市民電力</v>
      </c>
      <c r="BA412" s="52" t="str">
        <f>IF(参照!G412="","",参照!G412)</f>
        <v>(株)とっとり市民電力_メニューA</v>
      </c>
      <c r="BB412" s="52">
        <f t="shared" si="37"/>
        <v>0</v>
      </c>
      <c r="BD412" s="52" t="str">
        <f>IF(参照!L412="","",参照!L412)</f>
        <v>永井自動車工業(株)</v>
      </c>
    </row>
    <row r="413" spans="47:56">
      <c r="AU413" s="52" t="str">
        <f>IF(参照!A413="","",参照!A413)</f>
        <v/>
      </c>
      <c r="AV413" s="52" t="str">
        <f>IF(参照!B413="","",参照!B413)</f>
        <v/>
      </c>
      <c r="AW413" s="52" t="str">
        <f>IF(参照!C413="","",参照!C413)</f>
        <v/>
      </c>
      <c r="AX413" s="52" t="str">
        <f>IF(参照!D413="","",参照!D413)</f>
        <v>メニューB(残差)</v>
      </c>
      <c r="AY413" s="52">
        <f>IF(参照!E413="","",参照!E413)</f>
        <v>3.7599999999999998E-4</v>
      </c>
      <c r="AZ413" s="52" t="str">
        <f>IF(参照!F413="","",参照!F413)</f>
        <v>(株)とっとり市民電力</v>
      </c>
      <c r="BA413" s="52" t="str">
        <f>IF(参照!G413="","",参照!G413)</f>
        <v>(株)とっとり市民電力_メニューB(残差)</v>
      </c>
      <c r="BB413" s="52">
        <f t="shared" si="37"/>
        <v>0.376</v>
      </c>
      <c r="BD413" s="52" t="str">
        <f>IF(参照!L413="","",参照!L413)</f>
        <v>(株)ながさきサステナエナジー</v>
      </c>
    </row>
    <row r="414" spans="47:56">
      <c r="AU414" s="52" t="str">
        <f>IF(参照!A414="","",参照!A414)</f>
        <v/>
      </c>
      <c r="AV414" s="52" t="str">
        <f>IF(参照!B414="","",参照!B414)</f>
        <v/>
      </c>
      <c r="AW414" s="52" t="str">
        <f>IF(参照!C414="","",参照!C414)</f>
        <v/>
      </c>
      <c r="AX414" s="52" t="str">
        <f>IF(参照!D414="","",参照!D414)</f>
        <v>(参考値)事業者全体</v>
      </c>
      <c r="AY414" s="52">
        <f>IF(参照!E414="","",参照!E414)</f>
        <v>3.3400000000000004E-4</v>
      </c>
      <c r="AZ414" s="52" t="str">
        <f>IF(参照!F414="","",参照!F414)</f>
        <v>(株)とっとり市民電力</v>
      </c>
      <c r="BA414" s="52" t="str">
        <f>IF(参照!G414="","",参照!G414)</f>
        <v>(株)とっとり市民電力_(参考値)事業者全体</v>
      </c>
      <c r="BB414" s="52">
        <f t="shared" si="37"/>
        <v>0.33400000000000002</v>
      </c>
      <c r="BD414" s="52" t="str">
        <f>IF(参照!L414="","",参照!L414)</f>
        <v>長崎地域電力(株)</v>
      </c>
    </row>
    <row r="415" spans="47:56">
      <c r="AU415" s="52" t="str">
        <f>IF(参照!A415="","",参照!A415)</f>
        <v>A0166</v>
      </c>
      <c r="AV415" s="52" t="str">
        <f>IF(参照!B415="","",参照!B415)</f>
        <v>(株)イーエムアイ</v>
      </c>
      <c r="AW415" s="52">
        <f>IF(参照!C415="","",参照!C415)</f>
        <v>4.95E-4</v>
      </c>
      <c r="AX415" s="52" t="str">
        <f>IF(参照!D415="","",参照!D415)</f>
        <v/>
      </c>
      <c r="AY415" s="52">
        <f>IF(参照!E415="","",参照!E415)</f>
        <v>5.2599999999999999E-4</v>
      </c>
      <c r="AZ415" s="52" t="str">
        <f>IF(参照!F415="","",参照!F415)</f>
        <v>(株)イーエムアイ</v>
      </c>
      <c r="BA415" s="52" t="str">
        <f>IF(参照!G415="","",参照!G415)</f>
        <v>(株)イーエムアイ_</v>
      </c>
      <c r="BB415" s="52">
        <f t="shared" si="37"/>
        <v>0.52600000000000002</v>
      </c>
      <c r="BD415" s="52" t="str">
        <f>IF(参照!L415="","",参照!L415)</f>
        <v>(株)中庄商店</v>
      </c>
    </row>
    <row r="416" spans="47:56">
      <c r="AU416" s="52" t="str">
        <f>IF(参照!A416="","",参照!A416)</f>
        <v>A0167</v>
      </c>
      <c r="AV416" s="52" t="str">
        <f>IF(参照!B416="","",参照!B416)</f>
        <v>佐野瓦斯(株)</v>
      </c>
      <c r="AW416" s="52">
        <f>IF(参照!C416="","",参照!C416)</f>
        <v>3.6400000000000001E-4</v>
      </c>
      <c r="AX416" s="52" t="str">
        <f>IF(参照!D416="","",参照!D416)</f>
        <v/>
      </c>
      <c r="AY416" s="52">
        <f>IF(参照!E416="","",参照!E416)</f>
        <v>3.0800000000000001E-4</v>
      </c>
      <c r="AZ416" s="52" t="str">
        <f>IF(参照!F416="","",参照!F416)</f>
        <v>佐野瓦斯(株)</v>
      </c>
      <c r="BA416" s="52" t="str">
        <f>IF(参照!G416="","",参照!G416)</f>
        <v>佐野瓦斯(株)_</v>
      </c>
      <c r="BB416" s="52">
        <f t="shared" si="37"/>
        <v>0.308</v>
      </c>
      <c r="BD416" s="52" t="str">
        <f>IF(参照!L416="","",参照!L416)</f>
        <v>(株)中之条パワー</v>
      </c>
    </row>
    <row r="417" spans="47:56">
      <c r="AU417" s="52" t="str">
        <f>IF(参照!A417="","",参照!A417)</f>
        <v>A0168</v>
      </c>
      <c r="AV417" s="52" t="str">
        <f>IF(参照!B417="","",参照!B417)</f>
        <v>桐生瓦斯(株)</v>
      </c>
      <c r="AW417" s="52">
        <f>IF(参照!C417="","",参照!C417)</f>
        <v>3.6400000000000001E-4</v>
      </c>
      <c r="AX417" s="52" t="str">
        <f>IF(参照!D417="","",参照!D417)</f>
        <v/>
      </c>
      <c r="AY417" s="52">
        <f>IF(参照!E417="","",参照!E417)</f>
        <v>3.0800000000000001E-4</v>
      </c>
      <c r="AZ417" s="52" t="str">
        <f>IF(参照!F417="","",参照!F417)</f>
        <v>桐生瓦斯(株)</v>
      </c>
      <c r="BA417" s="52" t="str">
        <f>IF(参照!G417="","",参照!G417)</f>
        <v>桐生瓦斯(株)_</v>
      </c>
      <c r="BB417" s="52">
        <f t="shared" si="37"/>
        <v>0.308</v>
      </c>
      <c r="BD417" s="52" t="str">
        <f>IF(参照!L417="","",参照!L417)</f>
        <v>長野都市ガス(株)</v>
      </c>
    </row>
    <row r="418" spans="47:56">
      <c r="AU418" s="52" t="str">
        <f>IF(参照!A418="","",参照!A418)</f>
        <v>A0169</v>
      </c>
      <c r="AV418" s="52" t="str">
        <f>IF(参照!B418="","",参照!B418)</f>
        <v>森の電力(株)</v>
      </c>
      <c r="AW418" s="52">
        <f>IF(参照!C418="","",参照!C418)</f>
        <v>3.7399999999999998E-4</v>
      </c>
      <c r="AX418" s="52" t="str">
        <f>IF(参照!D418="","",参照!D418)</f>
        <v>メニューA</v>
      </c>
      <c r="AY418" s="52">
        <f>IF(参照!E418="","",参照!E418)</f>
        <v>0</v>
      </c>
      <c r="AZ418" s="52" t="str">
        <f>IF(参照!F418="","",参照!F418)</f>
        <v>森の電力(株)</v>
      </c>
      <c r="BA418" s="52" t="str">
        <f>IF(参照!G418="","",参照!G418)</f>
        <v>森の電力(株)_メニューA</v>
      </c>
      <c r="BB418" s="52">
        <f t="shared" si="37"/>
        <v>0</v>
      </c>
      <c r="BD418" s="52" t="str">
        <f>IF(参照!L418="","",参照!L418)</f>
        <v>なでしこ電力(株)</v>
      </c>
    </row>
    <row r="419" spans="47:56">
      <c r="AU419" s="52" t="str">
        <f>IF(参照!A419="","",参照!A419)</f>
        <v/>
      </c>
      <c r="AV419" s="52" t="str">
        <f>IF(参照!B419="","",参照!B419)</f>
        <v/>
      </c>
      <c r="AW419" s="52" t="str">
        <f>IF(参照!C419="","",参照!C419)</f>
        <v/>
      </c>
      <c r="AX419" s="52" t="str">
        <f>IF(参照!D419="","",参照!D419)</f>
        <v>メニューB(残差)</v>
      </c>
      <c r="AY419" s="52">
        <f>IF(参照!E419="","",参照!E419)</f>
        <v>8.7900000000000001E-4</v>
      </c>
      <c r="AZ419" s="52" t="str">
        <f>IF(参照!F419="","",参照!F419)</f>
        <v>森の電力(株)</v>
      </c>
      <c r="BA419" s="52" t="str">
        <f>IF(参照!G419="","",参照!G419)</f>
        <v>森の電力(株)_メニューB(残差)</v>
      </c>
      <c r="BB419" s="52">
        <f t="shared" si="37"/>
        <v>0.879</v>
      </c>
      <c r="BD419" s="52" t="str">
        <f>IF(参照!L419="","",参照!L419)</f>
        <v>奈良電力(株)</v>
      </c>
    </row>
    <row r="420" spans="47:56">
      <c r="AU420" s="52" t="str">
        <f>IF(参照!A420="","",参照!A420)</f>
        <v/>
      </c>
      <c r="AV420" s="52" t="str">
        <f>IF(参照!B420="","",参照!B420)</f>
        <v/>
      </c>
      <c r="AW420" s="52" t="str">
        <f>IF(参照!C420="","",参照!C420)</f>
        <v/>
      </c>
      <c r="AX420" s="52" t="str">
        <f>IF(参照!D420="","",参照!D420)</f>
        <v>(参考値)事業者全体</v>
      </c>
      <c r="AY420" s="52">
        <f>IF(参照!E420="","",参照!E420)</f>
        <v>4.9600000000000002E-4</v>
      </c>
      <c r="AZ420" s="52" t="str">
        <f>IF(参照!F420="","",参照!F420)</f>
        <v>森の電力(株)</v>
      </c>
      <c r="BA420" s="52" t="str">
        <f>IF(参照!G420="","",参照!G420)</f>
        <v>森の電力(株)_(参考値)事業者全体</v>
      </c>
      <c r="BB420" s="52">
        <f t="shared" si="37"/>
        <v>0.496</v>
      </c>
      <c r="BD420" s="52" t="str">
        <f>IF(参照!L420="","",参照!L420)</f>
        <v>(株)成田香取エネルギー</v>
      </c>
    </row>
    <row r="421" spans="47:56">
      <c r="AU421" s="52" t="str">
        <f>IF(参照!A421="","",参照!A421)</f>
        <v>A0170</v>
      </c>
      <c r="AV421" s="52" t="str">
        <f>IF(参照!B421="","",参照!B421)</f>
        <v>大和ハウス工業(株)　</v>
      </c>
      <c r="AW421" s="52">
        <f>IF(参照!C421="","",参照!C421)</f>
        <v>4.8899999999999996E-4</v>
      </c>
      <c r="AX421" s="52" t="str">
        <f>IF(参照!D421="","",参照!D421)</f>
        <v>メニューA</v>
      </c>
      <c r="AY421" s="52">
        <f>IF(参照!E421="","",参照!E421)</f>
        <v>0</v>
      </c>
      <c r="AZ421" s="52" t="str">
        <f>IF(参照!F421="","",参照!F421)</f>
        <v>大和ハウス工業(株)　</v>
      </c>
      <c r="BA421" s="52" t="str">
        <f>IF(参照!G421="","",参照!G421)</f>
        <v>大和ハウス工業(株)　_メニューA</v>
      </c>
      <c r="BB421" s="52">
        <f t="shared" si="37"/>
        <v>0</v>
      </c>
      <c r="BD421" s="52" t="str">
        <f>IF(参照!L421="","",参照!L421)</f>
        <v>南部だんだんエナジー(株)</v>
      </c>
    </row>
    <row r="422" spans="47:56">
      <c r="AU422" s="52" t="str">
        <f>IF(参照!A422="","",参照!A422)</f>
        <v/>
      </c>
      <c r="AV422" s="52" t="str">
        <f>IF(参照!B422="","",参照!B422)</f>
        <v/>
      </c>
      <c r="AW422" s="52" t="str">
        <f>IF(参照!C422="","",参照!C422)</f>
        <v/>
      </c>
      <c r="AX422" s="52" t="str">
        <f>IF(参照!D422="","",参照!D422)</f>
        <v>メニューB</v>
      </c>
      <c r="AY422" s="52">
        <f>IF(参照!E422="","",参照!E422)</f>
        <v>2.0999999999999998E-4</v>
      </c>
      <c r="AZ422" s="52" t="str">
        <f>IF(参照!F422="","",参照!F422)</f>
        <v>大和ハウス工業(株)　</v>
      </c>
      <c r="BA422" s="52" t="str">
        <f>IF(参照!G422="","",参照!G422)</f>
        <v>大和ハウス工業(株)　_メニューB</v>
      </c>
      <c r="BB422" s="52">
        <f t="shared" si="37"/>
        <v>0.21</v>
      </c>
      <c r="BD422" s="52" t="str">
        <f>IF(参照!L422="","",参照!L422)</f>
        <v>(株)ナンワエナジー</v>
      </c>
    </row>
    <row r="423" spans="47:56">
      <c r="AU423" s="52" t="str">
        <f>IF(参照!A423="","",参照!A423)</f>
        <v/>
      </c>
      <c r="AV423" s="52" t="str">
        <f>IF(参照!B423="","",参照!B423)</f>
        <v/>
      </c>
      <c r="AW423" s="52" t="str">
        <f>IF(参照!C423="","",参照!C423)</f>
        <v/>
      </c>
      <c r="AX423" s="52" t="str">
        <f>IF(参照!D423="","",参照!D423)</f>
        <v>メニューC</v>
      </c>
      <c r="AY423" s="52">
        <f>IF(参照!E423="","",参照!E423)</f>
        <v>2.9399999999999999E-4</v>
      </c>
      <c r="AZ423" s="52" t="str">
        <f>IF(参照!F423="","",参照!F423)</f>
        <v>大和ハウス工業(株)　</v>
      </c>
      <c r="BA423" s="52" t="str">
        <f>IF(参照!G423="","",参照!G423)</f>
        <v>大和ハウス工業(株)　_メニューC</v>
      </c>
      <c r="BB423" s="52">
        <f t="shared" si="37"/>
        <v>0.29399999999999998</v>
      </c>
      <c r="BD423" s="52" t="str">
        <f>IF(参照!L423="","",参照!L423)</f>
        <v>新潟県民電力(株)</v>
      </c>
    </row>
    <row r="424" spans="47:56">
      <c r="AU424" s="52" t="str">
        <f>IF(参照!A424="","",参照!A424)</f>
        <v/>
      </c>
      <c r="AV424" s="52" t="str">
        <f>IF(参照!B424="","",参照!B424)</f>
        <v/>
      </c>
      <c r="AW424" s="52" t="str">
        <f>IF(参照!C424="","",参照!C424)</f>
        <v/>
      </c>
      <c r="AX424" s="52" t="str">
        <f>IF(参照!D424="","",参照!D424)</f>
        <v>メニューD</v>
      </c>
      <c r="AY424" s="52">
        <f>IF(参照!E424="","",参照!E424)</f>
        <v>3.1500000000000001E-4</v>
      </c>
      <c r="AZ424" s="52" t="str">
        <f>IF(参照!F424="","",参照!F424)</f>
        <v>大和ハウス工業(株)　</v>
      </c>
      <c r="BA424" s="52" t="str">
        <f>IF(参照!G424="","",参照!G424)</f>
        <v>大和ハウス工業(株)　_メニューD</v>
      </c>
      <c r="BB424" s="52">
        <f t="shared" si="37"/>
        <v>0.315</v>
      </c>
      <c r="BD424" s="52" t="str">
        <f>IF(参照!L424="","",参照!L424)</f>
        <v>新潟スワンエナジー(株)</v>
      </c>
    </row>
    <row r="425" spans="47:56">
      <c r="AU425" s="52" t="str">
        <f>IF(参照!A425="","",参照!A425)</f>
        <v/>
      </c>
      <c r="AV425" s="52" t="str">
        <f>IF(参照!B425="","",参照!B425)</f>
        <v/>
      </c>
      <c r="AW425" s="52" t="str">
        <f>IF(参照!C425="","",参照!C425)</f>
        <v/>
      </c>
      <c r="AX425" s="52" t="str">
        <f>IF(参照!D425="","",参照!D425)</f>
        <v>メニューE</v>
      </c>
      <c r="AY425" s="52">
        <f>IF(参照!E425="","",参照!E425)</f>
        <v>3.7800000000000003E-4</v>
      </c>
      <c r="AZ425" s="52" t="str">
        <f>IF(参照!F425="","",参照!F425)</f>
        <v>大和ハウス工業(株)　</v>
      </c>
      <c r="BA425" s="52" t="str">
        <f>IF(参照!G425="","",参照!G425)</f>
        <v>大和ハウス工業(株)　_メニューE</v>
      </c>
      <c r="BB425" s="52">
        <f t="shared" si="37"/>
        <v>0.378</v>
      </c>
      <c r="BD425" s="52" t="str">
        <f>IF(参照!L425="","",参照!L425)</f>
        <v>西川建材工業(株)</v>
      </c>
    </row>
    <row r="426" spans="47:56">
      <c r="AU426" s="52" t="str">
        <f>IF(参照!A426="","",参照!A426)</f>
        <v/>
      </c>
      <c r="AV426" s="52" t="str">
        <f>IF(参照!B426="","",参照!B426)</f>
        <v/>
      </c>
      <c r="AW426" s="52" t="str">
        <f>IF(参照!C426="","",参照!C426)</f>
        <v/>
      </c>
      <c r="AX426" s="52" t="str">
        <f>IF(参照!D426="","",参照!D426)</f>
        <v>メニューF</v>
      </c>
      <c r="AY426" s="52">
        <f>IF(参照!E426="","",参照!E426)</f>
        <v>3.57E-4</v>
      </c>
      <c r="AZ426" s="52" t="str">
        <f>IF(参照!F426="","",参照!F426)</f>
        <v>大和ハウス工業(株)　</v>
      </c>
      <c r="BA426" s="52" t="str">
        <f>IF(参照!G426="","",参照!G426)</f>
        <v>大和ハウス工業(株)　_メニューF</v>
      </c>
      <c r="BB426" s="52">
        <f t="shared" si="37"/>
        <v>0.35699999999999998</v>
      </c>
      <c r="BD426" s="52" t="str">
        <f>IF(参照!L426="","",参照!L426)</f>
        <v>(株)西九州させぼパワーズ</v>
      </c>
    </row>
    <row r="427" spans="47:56">
      <c r="AU427" s="52" t="str">
        <f>IF(参照!A427="","",参照!A427)</f>
        <v/>
      </c>
      <c r="AV427" s="52" t="str">
        <f>IF(参照!B427="","",参照!B427)</f>
        <v/>
      </c>
      <c r="AW427" s="52" t="str">
        <f>IF(参照!C427="","",参照!C427)</f>
        <v/>
      </c>
      <c r="AX427" s="52" t="str">
        <f>IF(参照!D427="","",参照!D427)</f>
        <v>メニューG</v>
      </c>
      <c r="AY427" s="52">
        <f>IF(参照!E427="","",参照!E427)</f>
        <v>3.3600000000000004E-4</v>
      </c>
      <c r="AZ427" s="52" t="str">
        <f>IF(参照!F427="","",参照!F427)</f>
        <v>大和ハウス工業(株)　</v>
      </c>
      <c r="BA427" s="52" t="str">
        <f>IF(参照!G427="","",参照!G427)</f>
        <v>大和ハウス工業(株)　_メニューG</v>
      </c>
      <c r="BB427" s="52">
        <f t="shared" si="37"/>
        <v>0.33600000000000002</v>
      </c>
      <c r="BD427" s="52" t="str">
        <f>IF(参照!L427="","",参照!L427)</f>
        <v>ニシムラ(株)</v>
      </c>
    </row>
    <row r="428" spans="47:56">
      <c r="AU428" s="52" t="str">
        <f>IF(参照!A428="","",参照!A428)</f>
        <v/>
      </c>
      <c r="AV428" s="52" t="str">
        <f>IF(参照!B428="","",参照!B428)</f>
        <v/>
      </c>
      <c r="AW428" s="52" t="str">
        <f>IF(参照!C428="","",参照!C428)</f>
        <v/>
      </c>
      <c r="AX428" s="52" t="str">
        <f>IF(参照!D428="","",参照!D428)</f>
        <v>メニューH</v>
      </c>
      <c r="AY428" s="52">
        <f>IF(参照!E428="","",参照!E428)</f>
        <v>2.7300000000000002E-4</v>
      </c>
      <c r="AZ428" s="52" t="str">
        <f>IF(参照!F428="","",参照!F428)</f>
        <v>大和ハウス工業(株)　</v>
      </c>
      <c r="BA428" s="52" t="str">
        <f>IF(参照!G428="","",参照!G428)</f>
        <v>大和ハウス工業(株)　_メニューH</v>
      </c>
      <c r="BB428" s="52">
        <f t="shared" si="37"/>
        <v>0.27300000000000002</v>
      </c>
      <c r="BD428" s="52" t="str">
        <f>IF(参照!L428="","",参照!L428)</f>
        <v>日産トレーデイング(株)</v>
      </c>
    </row>
    <row r="429" spans="47:56">
      <c r="AU429" s="52" t="str">
        <f>IF(参照!A429="","",参照!A429)</f>
        <v/>
      </c>
      <c r="AV429" s="52" t="str">
        <f>IF(参照!B429="","",参照!B429)</f>
        <v/>
      </c>
      <c r="AW429" s="52" t="str">
        <f>IF(参照!C429="","",参照!C429)</f>
        <v/>
      </c>
      <c r="AX429" s="52" t="str">
        <f>IF(参照!D429="","",参照!D429)</f>
        <v>メニューI</v>
      </c>
      <c r="AY429" s="52">
        <f>IF(参照!E429="","",参照!E429)</f>
        <v>1.6800000000000002E-4</v>
      </c>
      <c r="AZ429" s="52" t="str">
        <f>IF(参照!F429="","",参照!F429)</f>
        <v>大和ハウス工業(株)　</v>
      </c>
      <c r="BA429" s="52" t="str">
        <f>IF(参照!G429="","",参照!G429)</f>
        <v>大和ハウス工業(株)　_メニューI</v>
      </c>
      <c r="BB429" s="52">
        <f t="shared" si="37"/>
        <v>0.16800000000000001</v>
      </c>
      <c r="BD429" s="52" t="str">
        <f>IF(参照!L429="","",参照!L429)</f>
        <v>日鉄エンジニアリング(株)</v>
      </c>
    </row>
    <row r="430" spans="47:56">
      <c r="AU430" s="52" t="str">
        <f>IF(参照!A430="","",参照!A430)</f>
        <v/>
      </c>
      <c r="AV430" s="52" t="str">
        <f>IF(参照!B430="","",参照!B430)</f>
        <v/>
      </c>
      <c r="AW430" s="52" t="str">
        <f>IF(参照!C430="","",参照!C430)</f>
        <v/>
      </c>
      <c r="AX430" s="52" t="str">
        <f>IF(参照!D430="","",参照!D430)</f>
        <v>メニューJ</v>
      </c>
      <c r="AY430" s="52">
        <f>IF(参照!E430="","",参照!E430)</f>
        <v>3.9899999999999999E-4</v>
      </c>
      <c r="AZ430" s="52" t="str">
        <f>IF(参照!F430="","",参照!F430)</f>
        <v>大和ハウス工業(株)　</v>
      </c>
      <c r="BA430" s="52" t="str">
        <f>IF(参照!G430="","",参照!G430)</f>
        <v>大和ハウス工業(株)　_メニューJ</v>
      </c>
      <c r="BB430" s="52">
        <f t="shared" si="37"/>
        <v>0.39900000000000002</v>
      </c>
      <c r="BD430" s="52" t="str">
        <f>IF(参照!L430="","",参照!L430)</f>
        <v>日本瓦斯(株)</v>
      </c>
    </row>
    <row r="431" spans="47:56">
      <c r="AU431" s="52" t="str">
        <f>IF(参照!A431="","",参照!A431)</f>
        <v/>
      </c>
      <c r="AV431" s="52" t="str">
        <f>IF(参照!B431="","",参照!B431)</f>
        <v/>
      </c>
      <c r="AW431" s="52" t="str">
        <f>IF(参照!C431="","",参照!C431)</f>
        <v/>
      </c>
      <c r="AX431" s="52" t="str">
        <f>IF(参照!D431="","",参照!D431)</f>
        <v>メニューK(残差)</v>
      </c>
      <c r="AY431" s="52">
        <f>IF(参照!E431="","",参照!E431)</f>
        <v>4.4799999999999999E-4</v>
      </c>
      <c r="AZ431" s="52" t="str">
        <f>IF(参照!F431="","",参照!F431)</f>
        <v>大和ハウス工業(株)　</v>
      </c>
      <c r="BA431" s="52" t="str">
        <f>IF(参照!G431="","",参照!G431)</f>
        <v>大和ハウス工業(株)　_メニューK(残差)</v>
      </c>
      <c r="BB431" s="52">
        <f t="shared" si="37"/>
        <v>0.44800000000000001</v>
      </c>
      <c r="BD431" s="52" t="str">
        <f>IF(参照!L431="","",参照!L431)</f>
        <v>日本瓦斯(株)(旧：(株)エナジードリーム)</v>
      </c>
    </row>
    <row r="432" spans="47:56">
      <c r="AU432" s="52" t="str">
        <f>IF(参照!A432="","",参照!A432)</f>
        <v/>
      </c>
      <c r="AV432" s="52" t="str">
        <f>IF(参照!B432="","",参照!B432)</f>
        <v/>
      </c>
      <c r="AW432" s="52" t="str">
        <f>IF(参照!C432="","",参照!C432)</f>
        <v/>
      </c>
      <c r="AX432" s="52" t="str">
        <f>IF(参照!D432="","",参照!D432)</f>
        <v>(参考値)事業者全体</v>
      </c>
      <c r="AY432" s="52">
        <f>IF(参照!E432="","",参照!E432)</f>
        <v>4.17E-4</v>
      </c>
      <c r="AZ432" s="52" t="str">
        <f>IF(参照!F432="","",参照!F432)</f>
        <v>大和ハウス工業(株)　</v>
      </c>
      <c r="BA432" s="52" t="str">
        <f>IF(参照!G432="","",参照!G432)</f>
        <v>大和ハウス工業(株)　_(参考値)事業者全体</v>
      </c>
      <c r="BB432" s="52">
        <f t="shared" si="37"/>
        <v>0.41699999999999998</v>
      </c>
      <c r="BD432" s="52" t="str">
        <f>IF(参照!L432="","",参照!L432)</f>
        <v>日本エネルギー総合システム(株)</v>
      </c>
    </row>
    <row r="433" spans="47:56">
      <c r="AU433" s="52" t="str">
        <f>IF(参照!A433="","",参照!A433)</f>
        <v>A0172</v>
      </c>
      <c r="AV433" s="52" t="str">
        <f>IF(参照!B433="","",参照!B433)</f>
        <v>ＨＴＢエナジー(株)</v>
      </c>
      <c r="AW433" s="52">
        <f>IF(参照!C433="","",参照!C433)</f>
        <v>2.3000000000000001E-4</v>
      </c>
      <c r="AX433" s="52" t="str">
        <f>IF(参照!D433="","",参照!D433)</f>
        <v>メニューA</v>
      </c>
      <c r="AY433" s="52">
        <f>IF(参照!E433="","",参照!E433)</f>
        <v>0</v>
      </c>
      <c r="AZ433" s="52" t="str">
        <f>IF(参照!F433="","",参照!F433)</f>
        <v>ＨＴＢエナジー(株)</v>
      </c>
      <c r="BA433" s="52" t="str">
        <f>IF(参照!G433="","",参照!G433)</f>
        <v>ＨＴＢエナジー(株)_メニューA</v>
      </c>
      <c r="BB433" s="52">
        <f t="shared" si="37"/>
        <v>0</v>
      </c>
      <c r="BD433" s="52" t="str">
        <f>IF(参照!L433="","",参照!L433)</f>
        <v>(株)日本海水</v>
      </c>
    </row>
    <row r="434" spans="47:56">
      <c r="AU434" s="52" t="str">
        <f>IF(参照!A434="","",参照!A434)</f>
        <v/>
      </c>
      <c r="AV434" s="52" t="str">
        <f>IF(参照!B434="","",参照!B434)</f>
        <v/>
      </c>
      <c r="AW434" s="52" t="str">
        <f>IF(参照!C434="","",参照!C434)</f>
        <v/>
      </c>
      <c r="AX434" s="52" t="str">
        <f>IF(参照!D434="","",参照!D434)</f>
        <v>メニューB</v>
      </c>
      <c r="AY434" s="52">
        <f>IF(参照!E434="","",参照!E434)</f>
        <v>0</v>
      </c>
      <c r="AZ434" s="52" t="str">
        <f>IF(参照!F434="","",参照!F434)</f>
        <v>ＨＴＢエナジー(株)</v>
      </c>
      <c r="BA434" s="52" t="str">
        <f>IF(参照!G434="","",参照!G434)</f>
        <v>ＨＴＢエナジー(株)_メニューB</v>
      </c>
      <c r="BB434" s="52">
        <f t="shared" si="37"/>
        <v>0</v>
      </c>
      <c r="BD434" s="52" t="str">
        <f>IF(参照!L434="","",参照!L434)</f>
        <v>(株)日本セレモニー</v>
      </c>
    </row>
    <row r="435" spans="47:56">
      <c r="AU435" s="52" t="str">
        <f>IF(参照!A435="","",参照!A435)</f>
        <v/>
      </c>
      <c r="AV435" s="52" t="str">
        <f>IF(参照!B435="","",参照!B435)</f>
        <v/>
      </c>
      <c r="AW435" s="52" t="str">
        <f>IF(参照!C435="","",参照!C435)</f>
        <v/>
      </c>
      <c r="AX435" s="52" t="str">
        <f>IF(参照!D435="","",参照!D435)</f>
        <v>メニューC(残差)</v>
      </c>
      <c r="AY435" s="52">
        <f>IF(参照!E435="","",参照!E435)</f>
        <v>2.0000000000000001E-4</v>
      </c>
      <c r="AZ435" s="52" t="str">
        <f>IF(参照!F435="","",参照!F435)</f>
        <v>ＨＴＢエナジー(株)</v>
      </c>
      <c r="BA435" s="52" t="str">
        <f>IF(参照!G435="","",参照!G435)</f>
        <v>ＨＴＢエナジー(株)_メニューC(残差)</v>
      </c>
      <c r="BB435" s="52">
        <f t="shared" si="37"/>
        <v>0.2</v>
      </c>
      <c r="BD435" s="52" t="str">
        <f>IF(参照!L435="","",参照!L435)</f>
        <v>日本テクノ(株)</v>
      </c>
    </row>
    <row r="436" spans="47:56">
      <c r="AU436" s="52" t="str">
        <f>IF(参照!A436="","",参照!A436)</f>
        <v/>
      </c>
      <c r="AV436" s="52" t="str">
        <f>IF(参照!B436="","",参照!B436)</f>
        <v/>
      </c>
      <c r="AW436" s="52" t="str">
        <f>IF(参照!C436="","",参照!C436)</f>
        <v/>
      </c>
      <c r="AX436" s="52" t="str">
        <f>IF(参照!D436="","",参照!D436)</f>
        <v>(参考値)事業者全体</v>
      </c>
      <c r="AY436" s="52">
        <f>IF(参照!E436="","",参照!E436)</f>
        <v>5.3799999999999996E-4</v>
      </c>
      <c r="AZ436" s="52" t="str">
        <f>IF(参照!F436="","",参照!F436)</f>
        <v>ＨＴＢエナジー(株)</v>
      </c>
      <c r="BA436" s="52" t="str">
        <f>IF(参照!G436="","",参照!G436)</f>
        <v>ＨＴＢエナジー(株)_(参考値)事業者全体</v>
      </c>
      <c r="BB436" s="52">
        <f t="shared" si="37"/>
        <v>0.53799999999999992</v>
      </c>
      <c r="BD436" s="52" t="str">
        <f>IF(参照!L436="","",参照!L436)</f>
        <v>日本ファシリティ・ソリューション(株)</v>
      </c>
    </row>
    <row r="437" spans="47:56">
      <c r="AU437" s="52" t="str">
        <f>IF(参照!A437="","",参照!A437)</f>
        <v>A0173</v>
      </c>
      <c r="AV437" s="52" t="str">
        <f>IF(参照!B437="","",参照!B437)</f>
        <v>(株)アシストワンエナジー</v>
      </c>
      <c r="AW437" s="52">
        <f>IF(参照!C437="","",参照!C437)</f>
        <v>5.1800000000000001E-4</v>
      </c>
      <c r="AX437" s="52" t="str">
        <f>IF(参照!D437="","",参照!D437)</f>
        <v/>
      </c>
      <c r="AY437" s="52">
        <f>IF(参照!E437="","",参照!E437)</f>
        <v>5.4000000000000001E-4</v>
      </c>
      <c r="AZ437" s="52" t="str">
        <f>IF(参照!F437="","",参照!F437)</f>
        <v>(株)アシストワンエナジー</v>
      </c>
      <c r="BA437" s="52" t="str">
        <f>IF(参照!G437="","",参照!G437)</f>
        <v>(株)アシストワンエナジー_</v>
      </c>
      <c r="BB437" s="52">
        <f t="shared" si="37"/>
        <v>0.54</v>
      </c>
      <c r="BD437" s="52" t="str">
        <f>IF(参照!L437="","",参照!L437)</f>
        <v>ネイチャーエナジー小国(株)</v>
      </c>
    </row>
    <row r="438" spans="47:56">
      <c r="AU438" s="52" t="str">
        <f>IF(参照!A438="","",参照!A438)</f>
        <v>A0175</v>
      </c>
      <c r="AV438" s="52" t="str">
        <f>IF(参照!B438="","",参照!B438)</f>
        <v>(株)フソウ・エナジー</v>
      </c>
      <c r="AW438" s="52">
        <f>IF(参照!C438="","",参照!C438)</f>
        <v>4.8500000000000003E-4</v>
      </c>
      <c r="AX438" s="52" t="str">
        <f>IF(参照!D438="","",参照!D438)</f>
        <v/>
      </c>
      <c r="AY438" s="52">
        <f>IF(参照!E438="","",参照!E438)</f>
        <v>5.4699999999999996E-4</v>
      </c>
      <c r="AZ438" s="52" t="str">
        <f>IF(参照!F438="","",参照!F438)</f>
        <v>(株)フソウ・エナジー</v>
      </c>
      <c r="BA438" s="52" t="str">
        <f>IF(参照!G438="","",参照!G438)</f>
        <v>(株)フソウ・エナジー_</v>
      </c>
      <c r="BB438" s="52">
        <f t="shared" si="37"/>
        <v>0.54699999999999993</v>
      </c>
      <c r="BD438" s="52" t="str">
        <f>IF(参照!L438="","",参照!L438)</f>
        <v>(株)ネクシィーズ・ゼロ</v>
      </c>
    </row>
    <row r="439" spans="47:56">
      <c r="AU439" s="52" t="str">
        <f>IF(参照!A439="","",参照!A439)</f>
        <v>A0177</v>
      </c>
      <c r="AV439" s="52" t="str">
        <f>IF(参照!B439="","",参照!B439)</f>
        <v>湘南電力(株)</v>
      </c>
      <c r="AW439" s="52">
        <f>IF(参照!C439="","",参照!C439)</f>
        <v>4.17E-4</v>
      </c>
      <c r="AX439" s="52" t="str">
        <f>IF(参照!D439="","",参照!D439)</f>
        <v>メニューA</v>
      </c>
      <c r="AY439" s="52">
        <f>IF(参照!E439="","",参照!E439)</f>
        <v>0</v>
      </c>
      <c r="AZ439" s="52" t="str">
        <f>IF(参照!F439="","",参照!F439)</f>
        <v>湘南電力(株)</v>
      </c>
      <c r="BA439" s="52" t="str">
        <f>IF(参照!G439="","",参照!G439)</f>
        <v>湘南電力(株)_メニューA</v>
      </c>
      <c r="BB439" s="52">
        <f t="shared" si="37"/>
        <v>0</v>
      </c>
      <c r="BD439" s="52" t="str">
        <f>IF(参照!L439="","",参照!L439)</f>
        <v>ネクストパワーやまと(株)</v>
      </c>
    </row>
    <row r="440" spans="47:56">
      <c r="AU440" s="52" t="str">
        <f>IF(参照!A440="","",参照!A440)</f>
        <v/>
      </c>
      <c r="AV440" s="52" t="str">
        <f>IF(参照!B440="","",参照!B440)</f>
        <v/>
      </c>
      <c r="AW440" s="52" t="str">
        <f>IF(参照!C440="","",参照!C440)</f>
        <v/>
      </c>
      <c r="AX440" s="52" t="str">
        <f>IF(参照!D440="","",参照!D440)</f>
        <v>メニューB(残差)</v>
      </c>
      <c r="AY440" s="52">
        <f>IF(参照!E440="","",参照!E440)</f>
        <v>4.5800000000000002E-4</v>
      </c>
      <c r="AZ440" s="52" t="str">
        <f>IF(参照!F440="","",参照!F440)</f>
        <v>湘南電力(株)</v>
      </c>
      <c r="BA440" s="52" t="str">
        <f>IF(参照!G440="","",参照!G440)</f>
        <v>湘南電力(株)_メニューB(残差)</v>
      </c>
      <c r="BB440" s="52">
        <f t="shared" si="37"/>
        <v>0.45800000000000002</v>
      </c>
      <c r="BD440" s="52" t="str">
        <f>IF(参照!L440="","",参照!L440)</f>
        <v>寝屋川電力(株)</v>
      </c>
    </row>
    <row r="441" spans="47:56">
      <c r="AU441" s="52" t="str">
        <f>IF(参照!A441="","",参照!A441)</f>
        <v/>
      </c>
      <c r="AV441" s="52" t="str">
        <f>IF(参照!B441="","",参照!B441)</f>
        <v/>
      </c>
      <c r="AW441" s="52" t="str">
        <f>IF(参照!C441="","",参照!C441)</f>
        <v/>
      </c>
      <c r="AX441" s="52" t="str">
        <f>IF(参照!D441="","",参照!D441)</f>
        <v>(参考値)事業者全体</v>
      </c>
      <c r="AY441" s="52">
        <f>IF(参照!E441="","",参照!E441)</f>
        <v>4.6999999999999999E-4</v>
      </c>
      <c r="AZ441" s="52" t="str">
        <f>IF(参照!F441="","",参照!F441)</f>
        <v>湘南電力(株)</v>
      </c>
      <c r="BA441" s="52" t="str">
        <f>IF(参照!G441="","",参照!G441)</f>
        <v>湘南電力(株)_(参考値)事業者全体</v>
      </c>
      <c r="BB441" s="52">
        <f t="shared" si="37"/>
        <v>0.47</v>
      </c>
      <c r="BD441" s="52" t="str">
        <f>IF(参照!L441="","",参照!L441)</f>
        <v>(株)能勢・豊能まちづくり</v>
      </c>
    </row>
    <row r="442" spans="47:56">
      <c r="AU442" s="52" t="str">
        <f>IF(参照!A442="","",参照!A442)</f>
        <v>A0178</v>
      </c>
      <c r="AV442" s="52" t="str">
        <f>IF(参照!B442="","",参照!B442)</f>
        <v>大東建託パートナーズ(株)</v>
      </c>
      <c r="AW442" s="52">
        <f>IF(参照!C442="","",参照!C442)</f>
        <v>5.1000000000000004E-4</v>
      </c>
      <c r="AX442" s="52" t="str">
        <f>IF(参照!D442="","",参照!D442)</f>
        <v/>
      </c>
      <c r="AY442" s="52">
        <f>IF(参照!E442="","",参照!E442)</f>
        <v>5.5900000000000004E-4</v>
      </c>
      <c r="AZ442" s="52" t="str">
        <f>IF(参照!F442="","",参照!F442)</f>
        <v>大東建託パートナーズ(株)</v>
      </c>
      <c r="BA442" s="52" t="str">
        <f>IF(参照!G442="","",参照!G442)</f>
        <v>大東建託パートナーズ(株)_</v>
      </c>
      <c r="BB442" s="52">
        <f t="shared" si="37"/>
        <v>0.55900000000000005</v>
      </c>
      <c r="BD442" s="52" t="str">
        <f>IF(参照!L442="","",参照!L442)</f>
        <v>パーパススマートパワー(株)</v>
      </c>
    </row>
    <row r="443" spans="47:56">
      <c r="AU443" s="52" t="str">
        <f>IF(参照!A443="","",参照!A443)</f>
        <v>A0179</v>
      </c>
      <c r="AV443" s="52" t="str">
        <f>IF(参照!B443="","",参照!B443)</f>
        <v>Ｊａｐａｎ電力(株)</v>
      </c>
      <c r="AW443" s="52">
        <f>IF(参照!C443="","",参照!C443)</f>
        <v>5.5400000000000002E-4</v>
      </c>
      <c r="AX443" s="52" t="str">
        <f>IF(参照!D443="","",参照!D443)</f>
        <v>メニューA</v>
      </c>
      <c r="AY443" s="52">
        <f>IF(参照!E443="","",参照!E443)</f>
        <v>0</v>
      </c>
      <c r="AZ443" s="52" t="str">
        <f>IF(参照!F443="","",参照!F443)</f>
        <v>Ｊａｐａｎ電力(株)</v>
      </c>
      <c r="BA443" s="52" t="str">
        <f>IF(参照!G443="","",参照!G443)</f>
        <v>Ｊａｐａｎ電力(株)_メニューA</v>
      </c>
      <c r="BB443" s="52">
        <f t="shared" si="37"/>
        <v>0</v>
      </c>
      <c r="BD443" s="52" t="str">
        <f>IF(参照!L443="","",参照!L443)</f>
        <v>パシフィックパワー(株)</v>
      </c>
    </row>
    <row r="444" spans="47:56">
      <c r="AU444" s="52" t="str">
        <f>IF(参照!A444="","",参照!A444)</f>
        <v/>
      </c>
      <c r="AV444" s="52" t="str">
        <f>IF(参照!B444="","",参照!B444)</f>
        <v/>
      </c>
      <c r="AW444" s="52" t="str">
        <f>IF(参照!C444="","",参照!C444)</f>
        <v/>
      </c>
      <c r="AX444" s="52" t="str">
        <f>IF(参照!D444="","",参照!D444)</f>
        <v>メニューB</v>
      </c>
      <c r="AY444" s="52">
        <f>IF(参照!E444="","",参照!E444)</f>
        <v>0</v>
      </c>
      <c r="AZ444" s="52" t="str">
        <f>IF(参照!F444="","",参照!F444)</f>
        <v>Ｊａｐａｎ電力(株)</v>
      </c>
      <c r="BA444" s="52" t="str">
        <f>IF(参照!G444="","",参照!G444)</f>
        <v>Ｊａｐａｎ電力(株)_メニューB</v>
      </c>
      <c r="BB444" s="52">
        <f t="shared" si="37"/>
        <v>0</v>
      </c>
      <c r="BD444" s="52" t="str">
        <f>IF(参照!L444="","",参照!L444)</f>
        <v>パナソニックオペレーショナルエクセレンス(株)(旧：パナソニック(株))</v>
      </c>
    </row>
    <row r="445" spans="47:56">
      <c r="AU445" s="52" t="str">
        <f>IF(参照!A445="","",参照!A445)</f>
        <v/>
      </c>
      <c r="AV445" s="52" t="str">
        <f>IF(参照!B445="","",参照!B445)</f>
        <v/>
      </c>
      <c r="AW445" s="52" t="str">
        <f>IF(参照!C445="","",参照!C445)</f>
        <v/>
      </c>
      <c r="AX445" s="52" t="str">
        <f>IF(参照!D445="","",参照!D445)</f>
        <v>メニューC(残差)</v>
      </c>
      <c r="AY445" s="52">
        <f>IF(参照!E445="","",参照!E445)</f>
        <v>5.6399999999999994E-4</v>
      </c>
      <c r="AZ445" s="52" t="str">
        <f>IF(参照!F445="","",参照!F445)</f>
        <v>Ｊａｐａｎ電力(株)</v>
      </c>
      <c r="BA445" s="52" t="str">
        <f>IF(参照!G445="","",参照!G445)</f>
        <v>Ｊａｐａｎ電力(株)_メニューC(残差)</v>
      </c>
      <c r="BB445" s="52">
        <f t="shared" si="37"/>
        <v>0.56399999999999995</v>
      </c>
      <c r="BD445" s="52" t="str">
        <f>IF(参照!L445="","",参照!L445)</f>
        <v>(株)花巻銀河パワー</v>
      </c>
    </row>
    <row r="446" spans="47:56">
      <c r="AU446" s="52" t="str">
        <f>IF(参照!A446="","",参照!A446)</f>
        <v/>
      </c>
      <c r="AV446" s="52" t="str">
        <f>IF(参照!B446="","",参照!B446)</f>
        <v/>
      </c>
      <c r="AW446" s="52" t="str">
        <f>IF(参照!C446="","",参照!C446)</f>
        <v/>
      </c>
      <c r="AX446" s="52" t="str">
        <f>IF(参照!D446="","",参照!D446)</f>
        <v>(参考値)事業者全体</v>
      </c>
      <c r="AY446" s="52">
        <f>IF(参照!E446="","",参照!E446)</f>
        <v>4.7699999999999999E-4</v>
      </c>
      <c r="AZ446" s="52" t="str">
        <f>IF(参照!F446="","",参照!F446)</f>
        <v>Ｊａｐａｎ電力(株)</v>
      </c>
      <c r="BA446" s="52" t="str">
        <f>IF(参照!G446="","",参照!G446)</f>
        <v>Ｊａｐａｎ電力(株)_(参考値)事業者全体</v>
      </c>
      <c r="BB446" s="52">
        <f t="shared" si="37"/>
        <v>0.47699999999999998</v>
      </c>
      <c r="BD446" s="52" t="str">
        <f>IF(参照!L446="","",参照!L446)</f>
        <v>(株)はまエネ</v>
      </c>
    </row>
    <row r="447" spans="47:56">
      <c r="AU447" s="52" t="str">
        <f>IF(参照!A447="","",参照!A447)</f>
        <v>A0180</v>
      </c>
      <c r="AV447" s="52" t="str">
        <f>IF(参照!B447="","",参照!B447)</f>
        <v>電源開発(株)</v>
      </c>
      <c r="AW447" s="52" t="str">
        <f>IF(参照!C447="","",参照!C447)</f>
        <v>0.000453※</v>
      </c>
      <c r="AX447" s="52" t="str">
        <f>IF(参照!D447="","",参照!D447)</f>
        <v>メニューA</v>
      </c>
      <c r="AY447" s="52">
        <f>IF(参照!E447="","",参照!E447)</f>
        <v>1.25E-4</v>
      </c>
      <c r="AZ447" s="52" t="str">
        <f>IF(参照!F447="","",参照!F447)</f>
        <v>電源開発(株)</v>
      </c>
      <c r="BA447" s="52" t="str">
        <f>IF(参照!G447="","",参照!G447)</f>
        <v>電源開発(株)_メニューA</v>
      </c>
      <c r="BB447" s="52">
        <f t="shared" si="37"/>
        <v>0.125</v>
      </c>
      <c r="BD447" s="52" t="str">
        <f>IF(参照!L447="","",参照!L447)</f>
        <v>浜田ガス(株)</v>
      </c>
    </row>
    <row r="448" spans="47:56">
      <c r="AU448" s="52" t="str">
        <f>IF(参照!A448="","",参照!A448)</f>
        <v/>
      </c>
      <c r="AV448" s="52" t="str">
        <f>IF(参照!B448="","",参照!B448)</f>
        <v/>
      </c>
      <c r="AW448" s="52" t="str">
        <f>IF(参照!C448="","",参照!C448)</f>
        <v/>
      </c>
      <c r="AX448" s="52" t="str">
        <f>IF(参照!D448="","",参照!D448)</f>
        <v>メニューB</v>
      </c>
      <c r="AY448" s="52">
        <f>IF(参照!E448="","",参照!E448)</f>
        <v>3.2499999999999999E-4</v>
      </c>
      <c r="AZ448" s="52" t="str">
        <f>IF(参照!F448="","",参照!F448)</f>
        <v>電源開発(株)</v>
      </c>
      <c r="BA448" s="52" t="str">
        <f>IF(参照!G448="","",参照!G448)</f>
        <v>電源開発(株)_メニューB</v>
      </c>
      <c r="BB448" s="52">
        <f t="shared" si="37"/>
        <v>0.32500000000000001</v>
      </c>
      <c r="BD448" s="52" t="str">
        <f>IF(参照!L448="","",参照!L448)</f>
        <v>(株)浜松新電力</v>
      </c>
    </row>
    <row r="449" spans="47:56">
      <c r="AU449" s="52" t="str">
        <f>IF(参照!A449="","",参照!A449)</f>
        <v/>
      </c>
      <c r="AV449" s="52" t="str">
        <f>IF(参照!B449="","",参照!B449)</f>
        <v/>
      </c>
      <c r="AW449" s="52" t="str">
        <f>IF(参照!C449="","",参照!C449)</f>
        <v/>
      </c>
      <c r="AX449" s="52" t="str">
        <f>IF(参照!D449="","",参照!D449)</f>
        <v>メニューC(残差)</v>
      </c>
      <c r="AY449" s="52">
        <f>IF(参照!E449="","",参照!E449)</f>
        <v>4.5300000000000001E-4</v>
      </c>
      <c r="AZ449" s="52" t="str">
        <f>IF(参照!F449="","",参照!F449)</f>
        <v>電源開発(株)</v>
      </c>
      <c r="BA449" s="52" t="str">
        <f>IF(参照!G449="","",参照!G449)</f>
        <v>電源開発(株)_メニューC(残差)</v>
      </c>
      <c r="BB449" s="52">
        <f t="shared" si="37"/>
        <v>0.45300000000000001</v>
      </c>
      <c r="BD449" s="52" t="str">
        <f>IF(参照!L449="","",参照!L449)</f>
        <v>(株)バランスハーツ</v>
      </c>
    </row>
    <row r="450" spans="47:56">
      <c r="AU450" s="52" t="str">
        <f>IF(参照!A450="","",参照!A450)</f>
        <v/>
      </c>
      <c r="AV450" s="52" t="str">
        <f>IF(参照!B450="","",参照!B450)</f>
        <v/>
      </c>
      <c r="AW450" s="52" t="str">
        <f>IF(参照!C450="","",参照!C450)</f>
        <v/>
      </c>
      <c r="AX450" s="52" t="str">
        <f>IF(参照!D450="","",参照!D450)</f>
        <v>(参考値)事業者全体</v>
      </c>
      <c r="AY450" s="52">
        <f>IF(参照!E450="","",参照!E450)</f>
        <v>4.6999999999999999E-4</v>
      </c>
      <c r="AZ450" s="52" t="str">
        <f>IF(参照!F450="","",参照!F450)</f>
        <v>電源開発(株)</v>
      </c>
      <c r="BA450" s="52" t="str">
        <f>IF(参照!G450="","",参照!G450)</f>
        <v>電源開発(株)_(参考値)事業者全体</v>
      </c>
      <c r="BB450" s="52">
        <f t="shared" si="37"/>
        <v>0.47</v>
      </c>
      <c r="BD450" s="52" t="str">
        <f>IF(参照!L450="","",参照!L450)</f>
        <v>はりま電力(株)</v>
      </c>
    </row>
    <row r="451" spans="47:56">
      <c r="AU451" s="52" t="str">
        <f>IF(参照!A451="","",参照!A451)</f>
        <v>A0181</v>
      </c>
      <c r="AV451" s="52" t="str">
        <f>IF(参照!B451="","",参照!B451)</f>
        <v>鈴与商事(株)</v>
      </c>
      <c r="AW451" s="52">
        <f>IF(参照!C451="","",参照!C451)</f>
        <v>3.6200000000000002E-4</v>
      </c>
      <c r="AX451" s="52" t="str">
        <f>IF(参照!D451="","",参照!D451)</f>
        <v>メニューA</v>
      </c>
      <c r="AY451" s="52">
        <f>IF(参照!E451="","",参照!E451)</f>
        <v>2.9499999999999996E-4</v>
      </c>
      <c r="AZ451" s="52" t="str">
        <f>IF(参照!F451="","",参照!F451)</f>
        <v>鈴与商事(株)</v>
      </c>
      <c r="BA451" s="52" t="str">
        <f>IF(参照!G451="","",参照!G451)</f>
        <v>鈴与商事(株)_メニューA</v>
      </c>
      <c r="BB451" s="52">
        <f t="shared" si="37"/>
        <v>0.29499999999999998</v>
      </c>
      <c r="BD451" s="52" t="str">
        <f>IF(参照!L451="","",参照!L451)</f>
        <v>(株)ハルエネ</v>
      </c>
    </row>
    <row r="452" spans="47:56">
      <c r="AU452" s="52" t="str">
        <f>IF(参照!A452="","",参照!A452)</f>
        <v/>
      </c>
      <c r="AV452" s="52" t="str">
        <f>IF(参照!B452="","",参照!B452)</f>
        <v/>
      </c>
      <c r="AW452" s="52" t="str">
        <f>IF(参照!C452="","",参照!C452)</f>
        <v/>
      </c>
      <c r="AX452" s="52" t="str">
        <f>IF(参照!D452="","",参照!D452)</f>
        <v>メニューB</v>
      </c>
      <c r="AY452" s="52">
        <f>IF(参照!E452="","",参照!E452)</f>
        <v>0</v>
      </c>
      <c r="AZ452" s="52" t="str">
        <f>IF(参照!F452="","",参照!F452)</f>
        <v>鈴与商事(株)</v>
      </c>
      <c r="BA452" s="52" t="str">
        <f>IF(参照!G452="","",参照!G452)</f>
        <v>鈴与商事(株)_メニューB</v>
      </c>
      <c r="BB452" s="52">
        <f t="shared" si="37"/>
        <v>0</v>
      </c>
      <c r="BD452" s="52" t="str">
        <f>IF(参照!L452="","",参照!L452)</f>
        <v>(株)パルシステム電力</v>
      </c>
    </row>
    <row r="453" spans="47:56">
      <c r="AU453" s="52" t="str">
        <f>IF(参照!A453="","",参照!A453)</f>
        <v/>
      </c>
      <c r="AV453" s="52" t="str">
        <f>IF(参照!B453="","",参照!B453)</f>
        <v/>
      </c>
      <c r="AW453" s="52" t="str">
        <f>IF(参照!C453="","",参照!C453)</f>
        <v/>
      </c>
      <c r="AX453" s="52" t="str">
        <f>IF(参照!D453="","",参照!D453)</f>
        <v>メニューC</v>
      </c>
      <c r="AY453" s="52">
        <f>IF(参照!E453="","",参照!E453)</f>
        <v>0</v>
      </c>
      <c r="AZ453" s="52" t="str">
        <f>IF(参照!F453="","",参照!F453)</f>
        <v>鈴与商事(株)</v>
      </c>
      <c r="BA453" s="52" t="str">
        <f>IF(参照!G453="","",参照!G453)</f>
        <v>鈴与商事(株)_メニューC</v>
      </c>
      <c r="BB453" s="52">
        <f t="shared" ref="BB453:BB516" si="38">AY453*1000</f>
        <v>0</v>
      </c>
      <c r="BD453" s="52" t="str">
        <f>IF(参照!L453="","",参照!L453)</f>
        <v>(株)パワー・オプティマイザー</v>
      </c>
    </row>
    <row r="454" spans="47:56">
      <c r="AU454" s="52" t="str">
        <f>IF(参照!A454="","",参照!A454)</f>
        <v/>
      </c>
      <c r="AV454" s="52" t="str">
        <f>IF(参照!B454="","",参照!B454)</f>
        <v/>
      </c>
      <c r="AW454" s="52" t="str">
        <f>IF(参照!C454="","",参照!C454)</f>
        <v/>
      </c>
      <c r="AX454" s="52" t="str">
        <f>IF(参照!D454="","",参照!D454)</f>
        <v>メニューD(残差)</v>
      </c>
      <c r="AY454" s="52">
        <f>IF(参照!E454="","",参照!E454)</f>
        <v>6.1200000000000002E-4</v>
      </c>
      <c r="AZ454" s="52" t="str">
        <f>IF(参照!F454="","",参照!F454)</f>
        <v>鈴与商事(株)</v>
      </c>
      <c r="BA454" s="52" t="str">
        <f>IF(参照!G454="","",参照!G454)</f>
        <v>鈴与商事(株)_メニューD(残差)</v>
      </c>
      <c r="BB454" s="52">
        <f t="shared" si="38"/>
        <v>0.61199999999999999</v>
      </c>
      <c r="BD454" s="52" t="str">
        <f>IF(参照!L454="","",参照!L454)</f>
        <v>パワーネクスト(株)</v>
      </c>
    </row>
    <row r="455" spans="47:56">
      <c r="AU455" s="52" t="str">
        <f>IF(参照!A455="","",参照!A455)</f>
        <v/>
      </c>
      <c r="AV455" s="52" t="str">
        <f>IF(参照!B455="","",参照!B455)</f>
        <v/>
      </c>
      <c r="AW455" s="52" t="str">
        <f>IF(参照!C455="","",参照!C455)</f>
        <v/>
      </c>
      <c r="AX455" s="52" t="str">
        <f>IF(参照!D455="","",参照!D455)</f>
        <v>(参考値)事業者全体</v>
      </c>
      <c r="AY455" s="52">
        <f>IF(参照!E455="","",参照!E455)</f>
        <v>3.8299999999999999E-4</v>
      </c>
      <c r="AZ455" s="52" t="str">
        <f>IF(参照!F455="","",参照!F455)</f>
        <v>鈴与商事(株)</v>
      </c>
      <c r="BA455" s="52" t="str">
        <f>IF(参照!G455="","",参照!G455)</f>
        <v>鈴与商事(株)_(参考値)事業者全体</v>
      </c>
      <c r="BB455" s="52">
        <f t="shared" si="38"/>
        <v>0.38300000000000001</v>
      </c>
      <c r="BD455" s="52" t="str">
        <f>IF(参照!L455="","",参照!L455)</f>
        <v>バンプーパワートレーディング合同会社</v>
      </c>
    </row>
    <row r="456" spans="47:56">
      <c r="AU456" s="52" t="str">
        <f>IF(参照!A456="","",参照!A456)</f>
        <v>A0183</v>
      </c>
      <c r="AV456" s="52" t="str">
        <f>IF(参照!B456="","",参照!B456)</f>
        <v>(株)バランスハーツ</v>
      </c>
      <c r="AW456" s="52">
        <f>IF(参照!C456="","",参照!C456)</f>
        <v>4.15E-4</v>
      </c>
      <c r="AX456" s="52" t="str">
        <f>IF(参照!D456="","",参照!D456)</f>
        <v/>
      </c>
      <c r="AY456" s="52">
        <f>IF(参照!E456="","",参照!E456)</f>
        <v>4.06E-4</v>
      </c>
      <c r="AZ456" s="52" t="str">
        <f>IF(参照!F456="","",参照!F456)</f>
        <v>(株)バランスハーツ</v>
      </c>
      <c r="BA456" s="52" t="str">
        <f>IF(参照!G456="","",参照!G456)</f>
        <v>(株)バランスハーツ_</v>
      </c>
      <c r="BB456" s="52">
        <f t="shared" si="38"/>
        <v>0.40600000000000003</v>
      </c>
      <c r="BD456" s="52" t="str">
        <f>IF(参照!L456="","",参照!L456)</f>
        <v>ひおき地域エネルギー(株)</v>
      </c>
    </row>
    <row r="457" spans="47:56">
      <c r="AU457" s="52" t="str">
        <f>IF(参照!A457="","",参照!A457)</f>
        <v>A0184</v>
      </c>
      <c r="AV457" s="52" t="str">
        <f>IF(参照!B457="","",参照!B457)</f>
        <v>ワタミエナジー(株)</v>
      </c>
      <c r="AW457" s="52">
        <f>IF(参照!C457="","",参照!C457)</f>
        <v>4.35E-4</v>
      </c>
      <c r="AX457" s="52" t="str">
        <f>IF(参照!D457="","",参照!D457)</f>
        <v>メニューA</v>
      </c>
      <c r="AY457" s="52">
        <f>IF(参照!E457="","",参照!E457)</f>
        <v>0</v>
      </c>
      <c r="AZ457" s="52" t="str">
        <f>IF(参照!F457="","",参照!F457)</f>
        <v>ワタミエナジー(株)</v>
      </c>
      <c r="BA457" s="52" t="str">
        <f>IF(参照!G457="","",参照!G457)</f>
        <v>ワタミエナジー(株)_メニューA</v>
      </c>
      <c r="BB457" s="52">
        <f t="shared" si="38"/>
        <v>0</v>
      </c>
      <c r="BD457" s="52" t="str">
        <f>IF(参照!L457="","",参照!L457)</f>
        <v>東日本ガス(株)</v>
      </c>
    </row>
    <row r="458" spans="47:56">
      <c r="AU458" s="52" t="str">
        <f>IF(参照!A458="","",参照!A458)</f>
        <v/>
      </c>
      <c r="AV458" s="52" t="str">
        <f>IF(参照!B458="","",参照!B458)</f>
        <v/>
      </c>
      <c r="AW458" s="52" t="str">
        <f>IF(参照!C458="","",参照!C458)</f>
        <v/>
      </c>
      <c r="AX458" s="52" t="str">
        <f>IF(参照!D458="","",参照!D458)</f>
        <v>メニューB(残差)</v>
      </c>
      <c r="AY458" s="52">
        <f>IF(参照!E458="","",参照!E458)</f>
        <v>4.7199999999999998E-4</v>
      </c>
      <c r="AZ458" s="52" t="str">
        <f>IF(参照!F458="","",参照!F458)</f>
        <v>ワタミエナジー(株)</v>
      </c>
      <c r="BA458" s="52" t="str">
        <f>IF(参照!G458="","",参照!G458)</f>
        <v>ワタミエナジー(株)_メニューB(残差)</v>
      </c>
      <c r="BB458" s="52">
        <f t="shared" si="38"/>
        <v>0.47199999999999998</v>
      </c>
      <c r="BD458" s="52" t="str">
        <f>IF(参照!L458="","",参照!L458)</f>
        <v>東広島スマートエネルギー(株)</v>
      </c>
    </row>
    <row r="459" spans="47:56">
      <c r="AU459" s="52" t="str">
        <f>IF(参照!A459="","",参照!A459)</f>
        <v/>
      </c>
      <c r="AV459" s="52" t="str">
        <f>IF(参照!B459="","",参照!B459)</f>
        <v/>
      </c>
      <c r="AW459" s="52" t="str">
        <f>IF(参照!C459="","",参照!C459)</f>
        <v/>
      </c>
      <c r="AX459" s="52" t="str">
        <f>IF(参照!D459="","",参照!D459)</f>
        <v>(参考値)事業者全体</v>
      </c>
      <c r="AY459" s="52">
        <f>IF(参照!E459="","",参照!E459)</f>
        <v>4.9200000000000003E-4</v>
      </c>
      <c r="AZ459" s="52" t="str">
        <f>IF(参照!F459="","",参照!F459)</f>
        <v>ワタミエナジー(株)</v>
      </c>
      <c r="BA459" s="52" t="str">
        <f>IF(参照!G459="","",参照!G459)</f>
        <v>ワタミエナジー(株)_(参考値)事業者全体</v>
      </c>
      <c r="BB459" s="52">
        <f t="shared" si="38"/>
        <v>0.49200000000000005</v>
      </c>
      <c r="BD459" s="52" t="str">
        <f>IF(参照!L459="","",参照!L459)</f>
        <v>一般社団法人東松島みらいとし機構</v>
      </c>
    </row>
    <row r="460" spans="47:56">
      <c r="AU460" s="52" t="str">
        <f>IF(参照!A460="","",参照!A460)</f>
        <v>A0185</v>
      </c>
      <c r="AV460" s="52" t="str">
        <f>IF(参照!B460="","",参照!B460)</f>
        <v>(株)パルシステム電力</v>
      </c>
      <c r="AW460" s="52">
        <f>IF(参照!C460="","",参照!C460)</f>
        <v>7.7999999999999999E-5</v>
      </c>
      <c r="AX460" s="52" t="str">
        <f>IF(参照!D460="","",参照!D460)</f>
        <v/>
      </c>
      <c r="AY460" s="52">
        <f>IF(参照!E460="","",参照!E460)</f>
        <v>6.4999999999999997E-4</v>
      </c>
      <c r="AZ460" s="52" t="str">
        <f>IF(参照!F460="","",参照!F460)</f>
        <v>(株)パルシステム電力</v>
      </c>
      <c r="BA460" s="52" t="str">
        <f>IF(参照!G460="","",参照!G460)</f>
        <v>(株)パルシステム電力_</v>
      </c>
      <c r="BB460" s="52">
        <f t="shared" si="38"/>
        <v>0.65</v>
      </c>
      <c r="BD460" s="52" t="str">
        <f>IF(参照!L460="","",参照!L460)</f>
        <v>(株)ビジョン</v>
      </c>
    </row>
    <row r="461" spans="47:56">
      <c r="AU461" s="52" t="str">
        <f>IF(参照!A461="","",参照!A461)</f>
        <v>A0186</v>
      </c>
      <c r="AV461" s="52" t="str">
        <f>IF(参照!B461="","",参照!B461)</f>
        <v>ＳＢパワー(株)</v>
      </c>
      <c r="AW461" s="52">
        <f>IF(参照!C461="","",参照!C461)</f>
        <v>4.3600000000000008E-4</v>
      </c>
      <c r="AX461" s="52" t="str">
        <f>IF(参照!D461="","",参照!D461)</f>
        <v>メニューA</v>
      </c>
      <c r="AY461" s="52">
        <f>IF(参照!E461="","",参照!E461)</f>
        <v>0</v>
      </c>
      <c r="AZ461" s="52" t="str">
        <f>IF(参照!F461="","",参照!F461)</f>
        <v>ＳＢパワー(株)</v>
      </c>
      <c r="BA461" s="52" t="str">
        <f>IF(参照!G461="","",参照!G461)</f>
        <v>ＳＢパワー(株)_メニューA</v>
      </c>
      <c r="BB461" s="52">
        <f t="shared" si="38"/>
        <v>0</v>
      </c>
      <c r="BD461" s="52" t="str">
        <f>IF(参照!L461="","",参照!L461)</f>
        <v>日高都市ガス(株)</v>
      </c>
    </row>
    <row r="462" spans="47:56">
      <c r="AU462" s="52" t="str">
        <f>IF(参照!A462="","",参照!A462)</f>
        <v/>
      </c>
      <c r="AV462" s="52" t="str">
        <f>IF(参照!B462="","",参照!B462)</f>
        <v/>
      </c>
      <c r="AW462" s="52" t="str">
        <f>IF(参照!C462="","",参照!C462)</f>
        <v/>
      </c>
      <c r="AX462" s="52" t="str">
        <f>IF(参照!D462="","",参照!D462)</f>
        <v>メニューB</v>
      </c>
      <c r="AY462" s="52">
        <f>IF(参照!E462="","",参照!E462)</f>
        <v>1.9000000000000001E-4</v>
      </c>
      <c r="AZ462" s="52" t="str">
        <f>IF(参照!F462="","",参照!F462)</f>
        <v>ＳＢパワー(株)</v>
      </c>
      <c r="BA462" s="52" t="str">
        <f>IF(参照!G462="","",参照!G462)</f>
        <v>ＳＢパワー(株)_メニューB</v>
      </c>
      <c r="BB462" s="52">
        <f t="shared" si="38"/>
        <v>0.19</v>
      </c>
      <c r="BD462" s="52" t="str">
        <f>IF(参照!L462="","",参照!L462)</f>
        <v>日田グリーン電力(株)</v>
      </c>
    </row>
    <row r="463" spans="47:56">
      <c r="AU463" s="52" t="str">
        <f>IF(参照!A463="","",参照!A463)</f>
        <v/>
      </c>
      <c r="AV463" s="52" t="str">
        <f>IF(参照!B463="","",参照!B463)</f>
        <v/>
      </c>
      <c r="AW463" s="52" t="str">
        <f>IF(参照!C463="","",参照!C463)</f>
        <v/>
      </c>
      <c r="AX463" s="52" t="str">
        <f>IF(参照!D463="","",参照!D463)</f>
        <v>メニューC(残差)</v>
      </c>
      <c r="AY463" s="52">
        <f>IF(参照!E463="","",参照!E463)</f>
        <v>4.8500000000000003E-4</v>
      </c>
      <c r="AZ463" s="52" t="str">
        <f>IF(参照!F463="","",参照!F463)</f>
        <v>ＳＢパワー(株)</v>
      </c>
      <c r="BA463" s="52" t="str">
        <f>IF(参照!G463="","",参照!G463)</f>
        <v>ＳＢパワー(株)_メニューC(残差)</v>
      </c>
      <c r="BB463" s="52">
        <f t="shared" si="38"/>
        <v>0.48500000000000004</v>
      </c>
      <c r="BD463" s="52" t="str">
        <f>IF(参照!L463="","",参照!L463)</f>
        <v>日立造船(株)</v>
      </c>
    </row>
    <row r="464" spans="47:56">
      <c r="AU464" s="52" t="str">
        <f>IF(参照!A464="","",参照!A464)</f>
        <v/>
      </c>
      <c r="AV464" s="52" t="str">
        <f>IF(参照!B464="","",参照!B464)</f>
        <v/>
      </c>
      <c r="AW464" s="52" t="str">
        <f>IF(参照!C464="","",参照!C464)</f>
        <v/>
      </c>
      <c r="AX464" s="52" t="str">
        <f>IF(参照!D464="","",参照!D464)</f>
        <v>(参考値)事業者全体</v>
      </c>
      <c r="AY464" s="52">
        <f>IF(参照!E464="","",参照!E464)</f>
        <v>5.0299999999999997E-4</v>
      </c>
      <c r="AZ464" s="52" t="str">
        <f>IF(参照!F464="","",参照!F464)</f>
        <v>ＳＢパワー(株)</v>
      </c>
      <c r="BA464" s="52" t="str">
        <f>IF(参照!G464="","",参照!G464)</f>
        <v>ＳＢパワー(株)_(参考値)事業者全体</v>
      </c>
      <c r="BB464" s="52">
        <f t="shared" si="38"/>
        <v>0.503</v>
      </c>
      <c r="BD464" s="52" t="str">
        <f>IF(参照!L464="","",参照!L464)</f>
        <v>(株)ビビット</v>
      </c>
    </row>
    <row r="465" spans="47:56">
      <c r="AU465" s="52" t="str">
        <f>IF(参照!A465="","",参照!A465)</f>
        <v>A0187</v>
      </c>
      <c r="AV465" s="52" t="str">
        <f>IF(参照!B465="","",参照!B465)</f>
        <v>ＮＦパワーサービス(株)</v>
      </c>
      <c r="AW465" s="52">
        <f>IF(参照!C465="","",参照!C465)</f>
        <v>4.3600000000000008E-4</v>
      </c>
      <c r="AX465" s="52" t="str">
        <f>IF(参照!D465="","",参照!D465)</f>
        <v>メニューA</v>
      </c>
      <c r="AY465" s="52">
        <f>IF(参照!E465="","",参照!E465)</f>
        <v>0</v>
      </c>
      <c r="AZ465" s="52" t="str">
        <f>IF(参照!F465="","",参照!F465)</f>
        <v>ＮＦパワーサービス(株)</v>
      </c>
      <c r="BA465" s="52" t="str">
        <f>IF(参照!G465="","",参照!G465)</f>
        <v>ＮＦパワーサービス(株)_メニューA</v>
      </c>
      <c r="BB465" s="52">
        <f t="shared" si="38"/>
        <v>0</v>
      </c>
      <c r="BD465" s="52" t="str">
        <f>IF(参照!L465="","",参照!L465)</f>
        <v>ヒューリックプロパティソリューション(株)</v>
      </c>
    </row>
    <row r="466" spans="47:56">
      <c r="AU466" s="52" t="str">
        <f>IF(参照!A466="","",参照!A466)</f>
        <v/>
      </c>
      <c r="AV466" s="52" t="str">
        <f>IF(参照!B466="","",参照!B466)</f>
        <v/>
      </c>
      <c r="AW466" s="52" t="str">
        <f>IF(参照!C466="","",参照!C466)</f>
        <v/>
      </c>
      <c r="AX466" s="52" t="str">
        <f>IF(参照!D466="","",参照!D466)</f>
        <v>メニューB(残差)</v>
      </c>
      <c r="AY466" s="52">
        <f>IF(参照!E466="","",参照!E466)</f>
        <v>3.9600000000000003E-4</v>
      </c>
      <c r="AZ466" s="52" t="str">
        <f>IF(参照!F466="","",参照!F466)</f>
        <v>ＮＦパワーサービス(株)</v>
      </c>
      <c r="BA466" s="52" t="str">
        <f>IF(参照!G466="","",参照!G466)</f>
        <v>ＮＦパワーサービス(株)_メニューB(残差)</v>
      </c>
      <c r="BB466" s="52">
        <f t="shared" si="38"/>
        <v>0.39600000000000002</v>
      </c>
      <c r="BD466" s="52" t="str">
        <f>IF(参照!L466="","",参照!L466)</f>
        <v>兵庫電力(株)</v>
      </c>
    </row>
    <row r="467" spans="47:56">
      <c r="AU467" s="52" t="str">
        <f>IF(参照!A467="","",参照!A467)</f>
        <v/>
      </c>
      <c r="AV467" s="52" t="str">
        <f>IF(参照!B467="","",参照!B467)</f>
        <v/>
      </c>
      <c r="AW467" s="52" t="str">
        <f>IF(参照!C467="","",参照!C467)</f>
        <v/>
      </c>
      <c r="AX467" s="52" t="str">
        <f>IF(参照!D467="","",参照!D467)</f>
        <v>(参考値)事業者全体</v>
      </c>
      <c r="AY467" s="52">
        <f>IF(参照!E467="","",参照!E467)</f>
        <v>4.2000000000000002E-4</v>
      </c>
      <c r="AZ467" s="52" t="str">
        <f>IF(参照!F467="","",参照!F467)</f>
        <v>ＮＦパワーサービス(株)</v>
      </c>
      <c r="BA467" s="52" t="str">
        <f>IF(参照!G467="","",参照!G467)</f>
        <v>ＮＦパワーサービス(株)_(参考値)事業者全体</v>
      </c>
      <c r="BB467" s="52">
        <f t="shared" si="38"/>
        <v>0.42000000000000004</v>
      </c>
      <c r="BD467" s="52" t="str">
        <f>IF(参照!L467="","",参照!L467)</f>
        <v>弘前ガス(株)</v>
      </c>
    </row>
    <row r="468" spans="47:56">
      <c r="AU468" s="52" t="str">
        <f>IF(参照!A468="","",参照!A468)</f>
        <v>A0188</v>
      </c>
      <c r="AV468" s="52" t="str">
        <f>IF(参照!B468="","",参照!B468)</f>
        <v>ひおき地域エネルギー(株)</v>
      </c>
      <c r="AW468" s="52">
        <f>IF(参照!C468="","",参照!C468)</f>
        <v>4.4700000000000002E-4</v>
      </c>
      <c r="AX468" s="52" t="str">
        <f>IF(参照!D468="","",参照!D468)</f>
        <v>メニューA</v>
      </c>
      <c r="AY468" s="52">
        <f>IF(参照!E468="","",参照!E468)</f>
        <v>3.9600000000000003E-4</v>
      </c>
      <c r="AZ468" s="52" t="str">
        <f>IF(参照!F468="","",参照!F468)</f>
        <v>ひおき地域エネルギー(株)</v>
      </c>
      <c r="BA468" s="52" t="str">
        <f>IF(参照!G468="","",参照!G468)</f>
        <v>ひおき地域エネルギー(株)_メニューA</v>
      </c>
      <c r="BB468" s="52">
        <f t="shared" si="38"/>
        <v>0.39600000000000002</v>
      </c>
      <c r="BD468" s="52" t="str">
        <f>IF(参照!L468="","",参照!L468)</f>
        <v>(株)ファミリーネット・ジャパン</v>
      </c>
    </row>
    <row r="469" spans="47:56">
      <c r="AU469" s="52" t="str">
        <f>IF(参照!A469="","",参照!A469)</f>
        <v/>
      </c>
      <c r="AV469" s="52" t="str">
        <f>IF(参照!B469="","",参照!B469)</f>
        <v/>
      </c>
      <c r="AW469" s="52" t="str">
        <f>IF(参照!C469="","",参照!C469)</f>
        <v/>
      </c>
      <c r="AX469" s="52" t="str">
        <f>IF(参照!D469="","",参照!D469)</f>
        <v>メニューB</v>
      </c>
      <c r="AY469" s="52">
        <f>IF(参照!E469="","",参照!E469)</f>
        <v>4.44E-4</v>
      </c>
      <c r="AZ469" s="52" t="str">
        <f>IF(参照!F469="","",参照!F469)</f>
        <v>ひおき地域エネルギー(株)</v>
      </c>
      <c r="BA469" s="52" t="str">
        <f>IF(参照!G469="","",参照!G469)</f>
        <v>ひおき地域エネルギー(株)_メニューB</v>
      </c>
      <c r="BB469" s="52">
        <f t="shared" si="38"/>
        <v>0.44400000000000001</v>
      </c>
      <c r="BD469" s="52" t="str">
        <f>IF(参照!L469="","",参照!L469)</f>
        <v>(株)ファラデー</v>
      </c>
    </row>
    <row r="470" spans="47:56">
      <c r="AU470" s="52" t="str">
        <f>IF(参照!A470="","",参照!A470)</f>
        <v/>
      </c>
      <c r="AV470" s="52" t="str">
        <f>IF(参照!B470="","",参照!B470)</f>
        <v/>
      </c>
      <c r="AW470" s="52" t="str">
        <f>IF(参照!C470="","",参照!C470)</f>
        <v/>
      </c>
      <c r="AX470" s="52" t="str">
        <f>IF(参照!D470="","",参照!D470)</f>
        <v>メニューC(残差)</v>
      </c>
      <c r="AY470" s="52">
        <f>IF(参照!E470="","",参照!E470)</f>
        <v>4.2299999999999998E-4</v>
      </c>
      <c r="AZ470" s="52" t="str">
        <f>IF(参照!F470="","",参照!F470)</f>
        <v>ひおき地域エネルギー(株)</v>
      </c>
      <c r="BA470" s="52" t="str">
        <f>IF(参照!G470="","",参照!G470)</f>
        <v>ひおき地域エネルギー(株)_メニューC(残差)</v>
      </c>
      <c r="BB470" s="52">
        <f t="shared" si="38"/>
        <v>0.42299999999999999</v>
      </c>
      <c r="BD470" s="52" t="str">
        <f>IF(参照!L470="","",参照!L470)</f>
        <v>(株)フィット</v>
      </c>
    </row>
    <row r="471" spans="47:56">
      <c r="AU471" s="52" t="str">
        <f>IF(参照!A471="","",参照!A471)</f>
        <v/>
      </c>
      <c r="AV471" s="52" t="str">
        <f>IF(参照!B471="","",参照!B471)</f>
        <v/>
      </c>
      <c r="AW471" s="52" t="str">
        <f>IF(参照!C471="","",参照!C471)</f>
        <v/>
      </c>
      <c r="AX471" s="52" t="str">
        <f>IF(参照!D471="","",参照!D471)</f>
        <v>(参考値)事業者全体</v>
      </c>
      <c r="AY471" s="52">
        <f>IF(参照!E471="","",参照!E471)</f>
        <v>4.9200000000000003E-4</v>
      </c>
      <c r="AZ471" s="52" t="str">
        <f>IF(参照!F471="","",参照!F471)</f>
        <v>ひおき地域エネルギー(株)</v>
      </c>
      <c r="BA471" s="52" t="str">
        <f>IF(参照!G471="","",参照!G471)</f>
        <v>ひおき地域エネルギー(株)_(参考値)事業者全体</v>
      </c>
      <c r="BB471" s="52">
        <f t="shared" si="38"/>
        <v>0.49200000000000005</v>
      </c>
      <c r="BD471" s="52" t="str">
        <f>IF(参照!L471="","",参照!L471)</f>
        <v>フィンテックラボ協同組合</v>
      </c>
    </row>
    <row r="472" spans="47:56">
      <c r="AU472" s="52" t="str">
        <f>IF(参照!A472="","",参照!A472)</f>
        <v>A0189</v>
      </c>
      <c r="AV472" s="52" t="str">
        <f>IF(参照!B472="","",参照!B472)</f>
        <v>和歌山電力(株)</v>
      </c>
      <c r="AW472" s="52">
        <f>IF(参照!C472="","",参照!C472)</f>
        <v>4.75E-4</v>
      </c>
      <c r="AX472" s="52" t="str">
        <f>IF(参照!D472="","",参照!D472)</f>
        <v/>
      </c>
      <c r="AY472" s="52">
        <f>IF(参照!E472="","",参照!E472)</f>
        <v>5.2800000000000004E-4</v>
      </c>
      <c r="AZ472" s="52" t="str">
        <f>IF(参照!F472="","",参照!F472)</f>
        <v>和歌山電力(株)</v>
      </c>
      <c r="BA472" s="52" t="str">
        <f>IF(参照!G472="","",参照!G472)</f>
        <v>和歌山電力(株)_</v>
      </c>
      <c r="BB472" s="52">
        <f t="shared" si="38"/>
        <v>0.52800000000000002</v>
      </c>
      <c r="BD472" s="52" t="str">
        <f>IF(参照!L472="","",参照!L472)</f>
        <v>(株)フォーバルテレコム　</v>
      </c>
    </row>
    <row r="473" spans="47:56">
      <c r="AU473" s="52" t="str">
        <f>IF(参照!A473="","",参照!A473)</f>
        <v>A0190</v>
      </c>
      <c r="AV473" s="52" t="str">
        <f>IF(参照!B473="","",参照!B473)</f>
        <v>日本瓦斯(株)(旧：(株)エナジードリーム)</v>
      </c>
      <c r="AW473" s="52">
        <f>IF(参照!C473="","",参照!C473)</f>
        <v>5.04E-4</v>
      </c>
      <c r="AX473" s="52" t="str">
        <f>IF(参照!D473="","",参照!D473)</f>
        <v/>
      </c>
      <c r="AY473" s="52">
        <f>IF(参照!E473="","",参照!E473)</f>
        <v>4.8999999999999998E-4</v>
      </c>
      <c r="AZ473" s="52" t="str">
        <f>IF(参照!F473="","",参照!F473)</f>
        <v>日本瓦斯(株)(旧：(株)エナジードリーム)</v>
      </c>
      <c r="BA473" s="52" t="str">
        <f>IF(参照!G473="","",参照!G473)</f>
        <v>日本瓦斯(株)(旧：(株)エナジードリーム)_</v>
      </c>
      <c r="BB473" s="52">
        <f t="shared" si="38"/>
        <v>0.49</v>
      </c>
      <c r="BD473" s="52" t="str">
        <f>IF(参照!L473="","",参照!L473)</f>
        <v>(株)フォレストパワー</v>
      </c>
    </row>
    <row r="474" spans="47:56">
      <c r="AU474" s="52" t="str">
        <f>IF(参照!A474="","",参照!A474)</f>
        <v>A0191</v>
      </c>
      <c r="AV474" s="52" t="str">
        <f>IF(参照!B474="","",参照!B474)</f>
        <v>(株)トドック電力</v>
      </c>
      <c r="AW474" s="52">
        <f>IF(参照!C474="","",参照!C474)</f>
        <v>4.6999999999999999E-4</v>
      </c>
      <c r="AX474" s="52" t="str">
        <f>IF(参照!D474="","",参照!D474)</f>
        <v/>
      </c>
      <c r="AY474" s="52">
        <f>IF(参照!E474="","",参照!E474)</f>
        <v>3.7199999999999999E-4</v>
      </c>
      <c r="AZ474" s="52" t="str">
        <f>IF(参照!F474="","",参照!F474)</f>
        <v>(株)トドック電力</v>
      </c>
      <c r="BA474" s="52" t="str">
        <f>IF(参照!G474="","",参照!G474)</f>
        <v>(株)トドック電力_</v>
      </c>
      <c r="BB474" s="52">
        <f t="shared" si="38"/>
        <v>0.372</v>
      </c>
      <c r="BD474" s="52" t="str">
        <f>IF(参照!L474="","",参照!L474)</f>
        <v>ふかやｅパワー(株)</v>
      </c>
    </row>
    <row r="475" spans="47:56">
      <c r="AU475" s="52" t="str">
        <f>IF(参照!A475="","",参照!A475)</f>
        <v>A0193</v>
      </c>
      <c r="AV475" s="52" t="str">
        <f>IF(参照!B475="","",参照!B475)</f>
        <v>九電みらいエナジー(株)</v>
      </c>
      <c r="AW475" s="52">
        <f>IF(参照!C475="","",参照!C475)</f>
        <v>4.6999999999999999E-4</v>
      </c>
      <c r="AX475" s="52" t="str">
        <f>IF(参照!D475="","",参照!D475)</f>
        <v>メニューA</v>
      </c>
      <c r="AY475" s="52">
        <f>IF(参照!E475="","",参照!E475)</f>
        <v>0</v>
      </c>
      <c r="AZ475" s="52" t="str">
        <f>IF(参照!F475="","",参照!F475)</f>
        <v>九電みらいエナジー(株)</v>
      </c>
      <c r="BA475" s="52" t="str">
        <f>IF(参照!G475="","",参照!G475)</f>
        <v>九電みらいエナジー(株)_メニューA</v>
      </c>
      <c r="BB475" s="52">
        <f t="shared" si="38"/>
        <v>0</v>
      </c>
      <c r="BD475" s="52" t="str">
        <f>IF(参照!L475="","",参照!L475)</f>
        <v>福井電力(株)</v>
      </c>
    </row>
    <row r="476" spans="47:56">
      <c r="AU476" s="52" t="str">
        <f>IF(参照!A476="","",参照!A476)</f>
        <v/>
      </c>
      <c r="AV476" s="52" t="str">
        <f>IF(参照!B476="","",参照!B476)</f>
        <v/>
      </c>
      <c r="AW476" s="52" t="str">
        <f>IF(参照!C476="","",参照!C476)</f>
        <v/>
      </c>
      <c r="AX476" s="52" t="str">
        <f>IF(参照!D476="","",参照!D476)</f>
        <v>メニューB</v>
      </c>
      <c r="AY476" s="52">
        <f>IF(参照!E476="","",参照!E476)</f>
        <v>4.3100000000000001E-4</v>
      </c>
      <c r="AZ476" s="52" t="str">
        <f>IF(参照!F476="","",参照!F476)</f>
        <v>九電みらいエナジー(株)</v>
      </c>
      <c r="BA476" s="52" t="str">
        <f>IF(参照!G476="","",参照!G476)</f>
        <v>九電みらいエナジー(株)_メニューB</v>
      </c>
      <c r="BB476" s="52">
        <f t="shared" si="38"/>
        <v>0.43099999999999999</v>
      </c>
      <c r="BD476" s="52" t="str">
        <f>IF(参照!L476="","",参照!L476)</f>
        <v>ふくしま新電力(株)</v>
      </c>
    </row>
    <row r="477" spans="47:56">
      <c r="AU477" s="52" t="str">
        <f>IF(参照!A477="","",参照!A477)</f>
        <v/>
      </c>
      <c r="AV477" s="52" t="str">
        <f>IF(参照!B477="","",参照!B477)</f>
        <v/>
      </c>
      <c r="AW477" s="52" t="str">
        <f>IF(参照!C477="","",参照!C477)</f>
        <v/>
      </c>
      <c r="AX477" s="52" t="str">
        <f>IF(参照!D477="","",参照!D477)</f>
        <v>メニューC(残差)</v>
      </c>
      <c r="AY477" s="52">
        <f>IF(参照!E477="","",参照!E477)</f>
        <v>4.7399999999999997E-4</v>
      </c>
      <c r="AZ477" s="52" t="str">
        <f>IF(参照!F477="","",参照!F477)</f>
        <v>九電みらいエナジー(株)</v>
      </c>
      <c r="BA477" s="52" t="str">
        <f>IF(参照!G477="","",参照!G477)</f>
        <v>九電みらいエナジー(株)_メニューC(残差)</v>
      </c>
      <c r="BB477" s="52">
        <f t="shared" si="38"/>
        <v>0.47399999999999998</v>
      </c>
      <c r="BD477" s="52" t="str">
        <f>IF(参照!L477="","",参照!L477)</f>
        <v>福島フェニックス電力(株)</v>
      </c>
    </row>
    <row r="478" spans="47:56">
      <c r="AU478" s="52" t="str">
        <f>IF(参照!A478="","",参照!A478)</f>
        <v/>
      </c>
      <c r="AV478" s="52" t="str">
        <f>IF(参照!B478="","",参照!B478)</f>
        <v/>
      </c>
      <c r="AW478" s="52" t="str">
        <f>IF(参照!C478="","",参照!C478)</f>
        <v/>
      </c>
      <c r="AX478" s="52" t="str">
        <f>IF(参照!D478="","",参照!D478)</f>
        <v>(参考値)事業者全体</v>
      </c>
      <c r="AY478" s="52">
        <f>IF(参照!E478="","",参照!E478)</f>
        <v>4.7399999999999997E-4</v>
      </c>
      <c r="AZ478" s="52" t="str">
        <f>IF(参照!F478="","",参照!F478)</f>
        <v>九電みらいエナジー(株)</v>
      </c>
      <c r="BA478" s="52" t="str">
        <f>IF(参照!G478="","",参照!G478)</f>
        <v>九電みらいエナジー(株)_(参考値)事業者全体</v>
      </c>
      <c r="BB478" s="52">
        <f t="shared" si="38"/>
        <v>0.47399999999999998</v>
      </c>
      <c r="BD478" s="52" t="str">
        <f>IF(参照!L478="","",参照!L478)</f>
        <v>(株)ふくしま未来パワー</v>
      </c>
    </row>
    <row r="479" spans="47:56">
      <c r="AU479" s="52" t="str">
        <f>IF(参照!A479="","",参照!A479)</f>
        <v>A0194</v>
      </c>
      <c r="AV479" s="52" t="str">
        <f>IF(参照!B479="","",参照!B479)</f>
        <v>(株)ミツウロコヴェッセル</v>
      </c>
      <c r="AW479" s="52">
        <f>IF(参照!C479="","",参照!C479)</f>
        <v>5.2500000000000008E-4</v>
      </c>
      <c r="AX479" s="52" t="str">
        <f>IF(参照!D479="","",参照!D479)</f>
        <v/>
      </c>
      <c r="AY479" s="52">
        <f>IF(参照!E479="","",参照!E479)</f>
        <v>4.6900000000000002E-4</v>
      </c>
      <c r="AZ479" s="52" t="str">
        <f>IF(参照!F479="","",参照!F479)</f>
        <v>(株)ミツウロコヴェッセル</v>
      </c>
      <c r="BA479" s="52" t="str">
        <f>IF(参照!G479="","",参照!G479)</f>
        <v>(株)ミツウロコヴェッセル_</v>
      </c>
      <c r="BB479" s="52">
        <f t="shared" si="38"/>
        <v>0.46900000000000003</v>
      </c>
      <c r="BD479" s="52" t="str">
        <f>IF(参照!L479="","",参照!L479)</f>
        <v>ふくのしま電力(株)</v>
      </c>
    </row>
    <row r="480" spans="47:56">
      <c r="AU480" s="52" t="str">
        <f>IF(参照!A480="","",参照!A480)</f>
        <v>A0195</v>
      </c>
      <c r="AV480" s="52" t="str">
        <f>IF(参照!B480="","",参照!B480)</f>
        <v>(株)フォレストパワー</v>
      </c>
      <c r="AW480" s="52">
        <f>IF(参照!C480="","",参照!C480)</f>
        <v>3.1999999999999999E-5</v>
      </c>
      <c r="AX480" s="52" t="str">
        <f>IF(参照!D480="","",参照!D480)</f>
        <v>メニューA</v>
      </c>
      <c r="AY480" s="52">
        <f>IF(参照!E480="","",参照!E480)</f>
        <v>3.77E-4</v>
      </c>
      <c r="AZ480" s="52" t="str">
        <f>IF(参照!F480="","",参照!F480)</f>
        <v>(株)フォレストパワー</v>
      </c>
      <c r="BA480" s="52" t="str">
        <f>IF(参照!G480="","",参照!G480)</f>
        <v>(株)フォレストパワー_メニューA</v>
      </c>
      <c r="BB480" s="52">
        <f t="shared" si="38"/>
        <v>0.377</v>
      </c>
      <c r="BD480" s="52" t="str">
        <f>IF(参照!L480="","",参照!L480)</f>
        <v>福山未来エナジー(株)</v>
      </c>
    </row>
    <row r="481" spans="47:56">
      <c r="AU481" s="52" t="str">
        <f>IF(参照!A481="","",参照!A481)</f>
        <v/>
      </c>
      <c r="AV481" s="52" t="str">
        <f>IF(参照!B481="","",参照!B481)</f>
        <v/>
      </c>
      <c r="AW481" s="52" t="str">
        <f>IF(参照!C481="","",参照!C481)</f>
        <v/>
      </c>
      <c r="AX481" s="52" t="str">
        <f>IF(参照!D481="","",参照!D481)</f>
        <v>メニューB(残差)</v>
      </c>
      <c r="AY481" s="52">
        <f>IF(参照!E481="","",参照!E481)</f>
        <v>4.2999999999999999E-4</v>
      </c>
      <c r="AZ481" s="52" t="str">
        <f>IF(参照!F481="","",参照!F481)</f>
        <v>(株)フォレストパワー</v>
      </c>
      <c r="BA481" s="52" t="str">
        <f>IF(参照!G481="","",参照!G481)</f>
        <v>(株)フォレストパワー_メニューB(残差)</v>
      </c>
      <c r="BB481" s="52">
        <f t="shared" si="38"/>
        <v>0.43</v>
      </c>
      <c r="BD481" s="52" t="str">
        <f>IF(参照!L481="","",参照!L481)</f>
        <v>富士山エナジー(株)</v>
      </c>
    </row>
    <row r="482" spans="47:56">
      <c r="AU482" s="52" t="str">
        <f>IF(参照!A482="","",参照!A482)</f>
        <v/>
      </c>
      <c r="AV482" s="52" t="str">
        <f>IF(参照!B482="","",参照!B482)</f>
        <v/>
      </c>
      <c r="AW482" s="52" t="str">
        <f>IF(参照!C482="","",参照!C482)</f>
        <v/>
      </c>
      <c r="AX482" s="52" t="str">
        <f>IF(参照!D482="","",参照!D482)</f>
        <v>(参考値)事業者全体</v>
      </c>
      <c r="AY482" s="52">
        <f>IF(参照!E482="","",参照!E482)</f>
        <v>5.6899999999999995E-4</v>
      </c>
      <c r="AZ482" s="52" t="str">
        <f>IF(参照!F482="","",参照!F482)</f>
        <v>(株)フォレストパワー</v>
      </c>
      <c r="BA482" s="52" t="str">
        <f>IF(参照!G482="","",参照!G482)</f>
        <v>(株)フォレストパワー_(参考値)事業者全体</v>
      </c>
      <c r="BB482" s="52">
        <f t="shared" si="38"/>
        <v>0.56899999999999995</v>
      </c>
      <c r="BD482" s="52" t="str">
        <f>IF(参照!L482="","",参照!L482)</f>
        <v>(株)富士山電力</v>
      </c>
    </row>
    <row r="483" spans="47:56">
      <c r="AU483" s="52" t="str">
        <f>IF(参照!A483="","",参照!A483)</f>
        <v>A0196</v>
      </c>
      <c r="AV483" s="52" t="str">
        <f>IF(参照!B483="","",参照!B483)</f>
        <v>日高都市ガス(株)</v>
      </c>
      <c r="AW483" s="52">
        <f>IF(参照!C483="","",参照!C483)</f>
        <v>3.6400000000000001E-4</v>
      </c>
      <c r="AX483" s="52" t="str">
        <f>IF(参照!D483="","",参照!D483)</f>
        <v/>
      </c>
      <c r="AY483" s="52">
        <f>IF(参照!E483="","",参照!E483)</f>
        <v>3.0800000000000001E-4</v>
      </c>
      <c r="AZ483" s="52" t="str">
        <f>IF(参照!F483="","",参照!F483)</f>
        <v>日高都市ガス(株)</v>
      </c>
      <c r="BA483" s="52" t="str">
        <f>IF(参照!G483="","",参照!G483)</f>
        <v>日高都市ガス(株)_</v>
      </c>
      <c r="BB483" s="52">
        <f t="shared" si="38"/>
        <v>0.308</v>
      </c>
      <c r="BD483" s="52" t="str">
        <f>IF(参照!L483="","",参照!L483)</f>
        <v>(株)藤田商店</v>
      </c>
    </row>
    <row r="484" spans="47:56">
      <c r="AU484" s="52" t="str">
        <f>IF(参照!A484="","",参照!A484)</f>
        <v>A0197</v>
      </c>
      <c r="AV484" s="52" t="str">
        <f>IF(参照!B484="","",参照!B484)</f>
        <v>(株)アドバンテック</v>
      </c>
      <c r="AW484" s="52">
        <f>IF(参照!C484="","",参照!C484)</f>
        <v>3.8299999999999999E-4</v>
      </c>
      <c r="AX484" s="52" t="str">
        <f>IF(参照!D484="","",参照!D484)</f>
        <v>メニューA</v>
      </c>
      <c r="AY484" s="52">
        <f>IF(参照!E484="","",参照!E484)</f>
        <v>0</v>
      </c>
      <c r="AZ484" s="52" t="str">
        <f>IF(参照!F484="","",参照!F484)</f>
        <v>(株)アドバンテック</v>
      </c>
      <c r="BA484" s="52" t="str">
        <f>IF(参照!G484="","",参照!G484)</f>
        <v>(株)アドバンテック_メニューA</v>
      </c>
      <c r="BB484" s="52">
        <f t="shared" si="38"/>
        <v>0</v>
      </c>
      <c r="BD484" s="52" t="str">
        <f>IF(参照!L484="","",参照!L484)</f>
        <v>武州瓦斯(株)</v>
      </c>
    </row>
    <row r="485" spans="47:56">
      <c r="AU485" s="52" t="str">
        <f>IF(参照!A485="","",参照!A485)</f>
        <v/>
      </c>
      <c r="AV485" s="52" t="str">
        <f>IF(参照!B485="","",参照!B485)</f>
        <v/>
      </c>
      <c r="AW485" s="52" t="str">
        <f>IF(参照!C485="","",参照!C485)</f>
        <v/>
      </c>
      <c r="AX485" s="52" t="str">
        <f>IF(参照!D485="","",参照!D485)</f>
        <v>メニューB</v>
      </c>
      <c r="AY485" s="52">
        <f>IF(参照!E485="","",参照!E485)</f>
        <v>0</v>
      </c>
      <c r="AZ485" s="52" t="str">
        <f>IF(参照!F485="","",参照!F485)</f>
        <v>(株)アドバンテック</v>
      </c>
      <c r="BA485" s="52" t="str">
        <f>IF(参照!G485="","",参照!G485)</f>
        <v>(株)アドバンテック_メニューB</v>
      </c>
      <c r="BB485" s="52">
        <f t="shared" si="38"/>
        <v>0</v>
      </c>
      <c r="BD485" s="52" t="str">
        <f>IF(参照!L485="","",参照!L485)</f>
        <v>(株)フソウ・エナジー</v>
      </c>
    </row>
    <row r="486" spans="47:56">
      <c r="AU486" s="52" t="str">
        <f>IF(参照!A486="","",参照!A486)</f>
        <v/>
      </c>
      <c r="AV486" s="52" t="str">
        <f>IF(参照!B486="","",参照!B486)</f>
        <v/>
      </c>
      <c r="AW486" s="52" t="str">
        <f>IF(参照!C486="","",参照!C486)</f>
        <v/>
      </c>
      <c r="AX486" s="52" t="str">
        <f>IF(参照!D486="","",参照!D486)</f>
        <v>メニューC</v>
      </c>
      <c r="AY486" s="52">
        <f>IF(参照!E486="","",参照!E486)</f>
        <v>0</v>
      </c>
      <c r="AZ486" s="52" t="str">
        <f>IF(参照!F486="","",参照!F486)</f>
        <v>(株)アドバンテック</v>
      </c>
      <c r="BA486" s="52" t="str">
        <f>IF(参照!G486="","",参照!G486)</f>
        <v>(株)アドバンテック_メニューC</v>
      </c>
      <c r="BB486" s="52">
        <f t="shared" si="38"/>
        <v>0</v>
      </c>
      <c r="BD486" s="52" t="str">
        <f>IF(参照!L486="","",参照!L486)</f>
        <v>府中・調布まちなかエナジー(株)</v>
      </c>
    </row>
    <row r="487" spans="47:56">
      <c r="AU487" s="52" t="str">
        <f>IF(参照!A487="","",参照!A487)</f>
        <v/>
      </c>
      <c r="AV487" s="52" t="str">
        <f>IF(参照!B487="","",参照!B487)</f>
        <v/>
      </c>
      <c r="AW487" s="52" t="str">
        <f>IF(参照!C487="","",参照!C487)</f>
        <v/>
      </c>
      <c r="AX487" s="52" t="str">
        <f>IF(参照!D487="","",参照!D487)</f>
        <v>メニューD</v>
      </c>
      <c r="AY487" s="52">
        <f>IF(参照!E487="","",参照!E487)</f>
        <v>8.8400000000000002E-4</v>
      </c>
      <c r="AZ487" s="52" t="str">
        <f>IF(参照!F487="","",参照!F487)</f>
        <v>(株)アドバンテック</v>
      </c>
      <c r="BA487" s="52" t="str">
        <f>IF(参照!G487="","",参照!G487)</f>
        <v>(株)アドバンテック_メニューD</v>
      </c>
      <c r="BB487" s="52">
        <f t="shared" si="38"/>
        <v>0.88400000000000001</v>
      </c>
      <c r="BD487" s="52" t="str">
        <f>IF(参照!L487="","",参照!L487)</f>
        <v>武陽ガス(株)</v>
      </c>
    </row>
    <row r="488" spans="47:56">
      <c r="AU488" s="52" t="str">
        <f>IF(参照!A488="","",参照!A488)</f>
        <v/>
      </c>
      <c r="AV488" s="52" t="str">
        <f>IF(参照!B488="","",参照!B488)</f>
        <v/>
      </c>
      <c r="AW488" s="52" t="str">
        <f>IF(参照!C488="","",参照!C488)</f>
        <v/>
      </c>
      <c r="AX488" s="52" t="str">
        <f>IF(参照!D488="","",参照!D488)</f>
        <v>メニューE(残差)</v>
      </c>
      <c r="AY488" s="52">
        <f>IF(参照!E488="","",参照!E488)</f>
        <v>4.2000000000000004E-5</v>
      </c>
      <c r="AZ488" s="52" t="str">
        <f>IF(参照!F488="","",参照!F488)</f>
        <v>(株)アドバンテック</v>
      </c>
      <c r="BA488" s="52" t="str">
        <f>IF(参照!G488="","",参照!G488)</f>
        <v>(株)アドバンテック_メニューE(残差)</v>
      </c>
      <c r="BB488" s="52">
        <f t="shared" si="38"/>
        <v>4.2000000000000003E-2</v>
      </c>
      <c r="BD488" s="52" t="str">
        <f>IF(参照!L488="","",参照!L488)</f>
        <v>フラットエナジー(株)</v>
      </c>
    </row>
    <row r="489" spans="47:56">
      <c r="AU489" s="52" t="str">
        <f>IF(参照!A489="","",参照!A489)</f>
        <v/>
      </c>
      <c r="AV489" s="52" t="str">
        <f>IF(参照!B489="","",参照!B489)</f>
        <v/>
      </c>
      <c r="AW489" s="52" t="str">
        <f>IF(参照!C489="","",参照!C489)</f>
        <v/>
      </c>
      <c r="AX489" s="52" t="str">
        <f>IF(参照!D489="","",参照!D489)</f>
        <v>(参考値)事業者全体</v>
      </c>
      <c r="AY489" s="52">
        <f>IF(参照!E489="","",参照!E489)</f>
        <v>4.9799999999999996E-4</v>
      </c>
      <c r="AZ489" s="52" t="str">
        <f>IF(参照!F489="","",参照!F489)</f>
        <v>(株)アドバンテック</v>
      </c>
      <c r="BA489" s="52" t="str">
        <f>IF(参照!G489="","",参照!G489)</f>
        <v>(株)アドバンテック_(参考値)事業者全体</v>
      </c>
      <c r="BB489" s="52">
        <f t="shared" si="38"/>
        <v>0.49799999999999994</v>
      </c>
      <c r="BD489" s="52" t="str">
        <f>IF(参照!L489="","",参照!L489)</f>
        <v>フラワーペイメント(株)</v>
      </c>
    </row>
    <row r="490" spans="47:56">
      <c r="AU490" s="52" t="str">
        <f>IF(参照!A490="","",参照!A490)</f>
        <v>A0199</v>
      </c>
      <c r="AV490" s="52" t="str">
        <f>IF(参照!B490="","",参照!B490)</f>
        <v>ローカルエナジー(株)</v>
      </c>
      <c r="AW490" s="52">
        <f>IF(参照!C490="","",参照!C490)</f>
        <v>4.4000000000000002E-4</v>
      </c>
      <c r="AX490" s="52" t="str">
        <f>IF(参照!D490="","",参照!D490)</f>
        <v>メニューA</v>
      </c>
      <c r="AY490" s="52">
        <f>IF(参照!E490="","",参照!E490)</f>
        <v>0</v>
      </c>
      <c r="AZ490" s="52" t="str">
        <f>IF(参照!F490="","",参照!F490)</f>
        <v>ローカルエナジー(株)</v>
      </c>
      <c r="BA490" s="52" t="str">
        <f>IF(参照!G490="","",参照!G490)</f>
        <v>ローカルエナジー(株)_メニューA</v>
      </c>
      <c r="BB490" s="52">
        <f t="shared" si="38"/>
        <v>0</v>
      </c>
      <c r="BD490" s="52" t="str">
        <f>IF(参照!L490="","",参照!L490)</f>
        <v>(株)ぶんごおおのエナジー</v>
      </c>
    </row>
    <row r="491" spans="47:56">
      <c r="AU491" s="52" t="str">
        <f>IF(参照!A491="","",参照!A491)</f>
        <v/>
      </c>
      <c r="AV491" s="52" t="str">
        <f>IF(参照!B491="","",参照!B491)</f>
        <v/>
      </c>
      <c r="AW491" s="52" t="str">
        <f>IF(参照!C491="","",参照!C491)</f>
        <v/>
      </c>
      <c r="AX491" s="52" t="str">
        <f>IF(参照!D491="","",参照!D491)</f>
        <v>メニューB(残差)</v>
      </c>
      <c r="AY491" s="52">
        <f>IF(参照!E491="","",参照!E491)</f>
        <v>4.2099999999999999E-4</v>
      </c>
      <c r="AZ491" s="52" t="str">
        <f>IF(参照!F491="","",参照!F491)</f>
        <v>ローカルエナジー(株)</v>
      </c>
      <c r="BA491" s="52" t="str">
        <f>IF(参照!G491="","",参照!G491)</f>
        <v>ローカルエナジー(株)_メニューB(残差)</v>
      </c>
      <c r="BB491" s="52">
        <f t="shared" si="38"/>
        <v>0.42099999999999999</v>
      </c>
      <c r="BD491" s="52" t="str">
        <f>IF(参照!L491="","",参照!L491)</f>
        <v>(株)ホープエナジー</v>
      </c>
    </row>
    <row r="492" spans="47:56">
      <c r="AU492" s="52" t="str">
        <f>IF(参照!A492="","",参照!A492)</f>
        <v/>
      </c>
      <c r="AV492" s="52" t="str">
        <f>IF(参照!B492="","",参照!B492)</f>
        <v/>
      </c>
      <c r="AW492" s="52" t="str">
        <f>IF(参照!C492="","",参照!C492)</f>
        <v/>
      </c>
      <c r="AX492" s="52" t="str">
        <f>IF(参照!D492="","",参照!D492)</f>
        <v>(参考値)事業者全体</v>
      </c>
      <c r="AY492" s="52">
        <f>IF(参照!E492="","",参照!E492)</f>
        <v>3.19E-4</v>
      </c>
      <c r="AZ492" s="52" t="str">
        <f>IF(参照!F492="","",参照!F492)</f>
        <v>ローカルエナジー(株)</v>
      </c>
      <c r="BA492" s="52" t="str">
        <f>IF(参照!G492="","",参照!G492)</f>
        <v>ローカルエナジー(株)_(参考値)事業者全体</v>
      </c>
      <c r="BB492" s="52">
        <f t="shared" si="38"/>
        <v>0.31900000000000001</v>
      </c>
      <c r="BD492" s="52" t="str">
        <f>IF(参照!L492="","",参照!L492)</f>
        <v>ホームタウンエナジー(株)</v>
      </c>
    </row>
    <row r="493" spans="47:56">
      <c r="AU493" s="52" t="str">
        <f>IF(参照!A493="","",参照!A493)</f>
        <v>A0200</v>
      </c>
      <c r="AV493" s="52" t="str">
        <f>IF(参照!B493="","",参照!B493)</f>
        <v>エネックス(株)</v>
      </c>
      <c r="AW493" s="52">
        <f>IF(参照!C493="","",参照!C493)</f>
        <v>3.01E-4</v>
      </c>
      <c r="AX493" s="52" t="str">
        <f>IF(参照!D493="","",参照!D493)</f>
        <v>メニューA</v>
      </c>
      <c r="AY493" s="52">
        <f>IF(参照!E493="","",参照!E493)</f>
        <v>0</v>
      </c>
      <c r="AZ493" s="52" t="str">
        <f>IF(参照!F493="","",参照!F493)</f>
        <v>エネックス(株)</v>
      </c>
      <c r="BA493" s="52" t="str">
        <f>IF(参照!G493="","",参照!G493)</f>
        <v>エネックス(株)_メニューA</v>
      </c>
      <c r="BB493" s="52">
        <f t="shared" si="38"/>
        <v>0</v>
      </c>
      <c r="BD493" s="52" t="str">
        <f>IF(参照!L493="","",参照!L493)</f>
        <v>(株)ほくだん</v>
      </c>
    </row>
    <row r="494" spans="47:56">
      <c r="AU494" s="52" t="str">
        <f>IF(参照!A494="","",参照!A494)</f>
        <v/>
      </c>
      <c r="AV494" s="52" t="str">
        <f>IF(参照!B494="","",参照!B494)</f>
        <v/>
      </c>
      <c r="AW494" s="52" t="str">
        <f>IF(参照!C494="","",参照!C494)</f>
        <v/>
      </c>
      <c r="AX494" s="52" t="str">
        <f>IF(参照!D494="","",参照!D494)</f>
        <v>メニューB(残差)</v>
      </c>
      <c r="AY494" s="52">
        <f>IF(参照!E494="","",参照!E494)</f>
        <v>2.12E-4</v>
      </c>
      <c r="AZ494" s="52" t="str">
        <f>IF(参照!F494="","",参照!F494)</f>
        <v>エネックス(株)</v>
      </c>
      <c r="BA494" s="52" t="str">
        <f>IF(参照!G494="","",参照!G494)</f>
        <v>エネックス(株)_メニューB(残差)</v>
      </c>
      <c r="BB494" s="52">
        <f t="shared" si="38"/>
        <v>0.21199999999999999</v>
      </c>
      <c r="BD494" s="52" t="str">
        <f>IF(参照!L494="","",参照!L494)</f>
        <v>北陸電力ビズ・エナジーソリューション(株)</v>
      </c>
    </row>
    <row r="495" spans="47:56">
      <c r="AU495" s="52" t="str">
        <f>IF(参照!A495="","",参照!A495)</f>
        <v/>
      </c>
      <c r="AV495" s="52" t="str">
        <f>IF(参照!B495="","",参照!B495)</f>
        <v/>
      </c>
      <c r="AW495" s="52" t="str">
        <f>IF(参照!C495="","",参照!C495)</f>
        <v/>
      </c>
      <c r="AX495" s="52" t="str">
        <f>IF(参照!D495="","",参照!D495)</f>
        <v>(参考値)事業者全体</v>
      </c>
      <c r="AY495" s="52">
        <f>IF(参照!E495="","",参照!E495)</f>
        <v>2.5599999999999999E-4</v>
      </c>
      <c r="AZ495" s="52" t="str">
        <f>IF(参照!F495="","",参照!F495)</f>
        <v>エネックス(株)</v>
      </c>
      <c r="BA495" s="52" t="str">
        <f>IF(参照!G495="","",参照!G495)</f>
        <v>エネックス(株)_(参考値)事業者全体</v>
      </c>
      <c r="BB495" s="52">
        <f t="shared" si="38"/>
        <v>0.25600000000000001</v>
      </c>
      <c r="BD495" s="52" t="str">
        <f>IF(参照!L495="","",参照!L495)</f>
        <v>北海道瓦斯(株)</v>
      </c>
    </row>
    <row r="496" spans="47:56">
      <c r="AU496" s="52" t="str">
        <f>IF(参照!A496="","",参照!A496)</f>
        <v>A0203</v>
      </c>
      <c r="AV496" s="52" t="str">
        <f>IF(参照!B496="","",参照!B496)</f>
        <v>(株)レクスポート</v>
      </c>
      <c r="AW496" s="52">
        <f>IF(参照!C496="","",参照!C496)</f>
        <v>4.0999999999999999E-4</v>
      </c>
      <c r="AX496" s="52" t="str">
        <f>IF(参照!D496="","",参照!D496)</f>
        <v/>
      </c>
      <c r="AY496" s="52">
        <f>IF(参照!E496="","",参照!E496)</f>
        <v>3.5399999999999999E-4</v>
      </c>
      <c r="AZ496" s="52" t="str">
        <f>IF(参照!F496="","",参照!F496)</f>
        <v>(株)レクスポート</v>
      </c>
      <c r="BA496" s="52" t="str">
        <f>IF(参照!G496="","",参照!G496)</f>
        <v>(株)レクスポート_</v>
      </c>
      <c r="BB496" s="52">
        <f t="shared" si="38"/>
        <v>0.35399999999999998</v>
      </c>
      <c r="BD496" s="52" t="str">
        <f>IF(参照!L496="","",参照!L496)</f>
        <v>北海道電力コクリエーション(株)</v>
      </c>
    </row>
    <row r="497" spans="47:56">
      <c r="AU497" s="52" t="str">
        <f>IF(参照!A497="","",参照!A497)</f>
        <v>A0204</v>
      </c>
      <c r="AV497" s="52" t="str">
        <f>IF(参照!B497="","",参照!B497)</f>
        <v>なでしこ電力(株)</v>
      </c>
      <c r="AW497" s="52">
        <f>IF(参照!C497="","",参照!C497)</f>
        <v>3.4E-5</v>
      </c>
      <c r="AX497" s="52" t="str">
        <f>IF(参照!D497="","",参照!D497)</f>
        <v/>
      </c>
      <c r="AY497" s="52">
        <f>IF(参照!E497="","",参照!E497)</f>
        <v>4.1800000000000002E-4</v>
      </c>
      <c r="AZ497" s="52" t="str">
        <f>IF(参照!F497="","",参照!F497)</f>
        <v>なでしこ電力(株)</v>
      </c>
      <c r="BA497" s="52" t="str">
        <f>IF(参照!G497="","",参照!G497)</f>
        <v>なでしこ電力(株)_</v>
      </c>
      <c r="BB497" s="52">
        <f t="shared" si="38"/>
        <v>0.41800000000000004</v>
      </c>
      <c r="BD497" s="52" t="str">
        <f>IF(参照!L497="","",参照!L497)</f>
        <v>(株)坊っちゃん電力</v>
      </c>
    </row>
    <row r="498" spans="47:56">
      <c r="AU498" s="52" t="str">
        <f>IF(参照!A498="","",参照!A498)</f>
        <v>A0206</v>
      </c>
      <c r="AV498" s="52" t="str">
        <f>IF(参照!B498="","",参照!B498)</f>
        <v>日田グリーン電力(株)</v>
      </c>
      <c r="AW498" s="52">
        <f>IF(参照!C498="","",参照!C498)</f>
        <v>3.6999999999999998E-5</v>
      </c>
      <c r="AX498" s="52" t="str">
        <f>IF(参照!D498="","",参照!D498)</f>
        <v>メニューA</v>
      </c>
      <c r="AY498" s="52">
        <f>IF(参照!E498="","",参照!E498)</f>
        <v>0</v>
      </c>
      <c r="AZ498" s="52" t="str">
        <f>IF(参照!F498="","",参照!F498)</f>
        <v>日田グリーン電力(株)</v>
      </c>
      <c r="BA498" s="52" t="str">
        <f>IF(参照!G498="","",参照!G498)</f>
        <v>日田グリーン電力(株)_メニューA</v>
      </c>
      <c r="BB498" s="52">
        <f t="shared" si="38"/>
        <v>0</v>
      </c>
      <c r="BD498" s="52" t="str">
        <f>IF(参照!L498="","",参照!L498)</f>
        <v>穂の国とよはし電力(株)</v>
      </c>
    </row>
    <row r="499" spans="47:56">
      <c r="AU499" s="52" t="str">
        <f>IF(参照!A499="","",参照!A499)</f>
        <v/>
      </c>
      <c r="AV499" s="52" t="str">
        <f>IF(参照!B499="","",参照!B499)</f>
        <v/>
      </c>
      <c r="AW499" s="52" t="str">
        <f>IF(参照!C499="","",参照!C499)</f>
        <v/>
      </c>
      <c r="AX499" s="52" t="str">
        <f>IF(参照!D499="","",参照!D499)</f>
        <v>メニューB(残差)</v>
      </c>
      <c r="AY499" s="52">
        <f>IF(参照!E499="","",参照!E499)</f>
        <v>4.0899999999999997E-4</v>
      </c>
      <c r="AZ499" s="52" t="str">
        <f>IF(参照!F499="","",参照!F499)</f>
        <v>日田グリーン電力(株)</v>
      </c>
      <c r="BA499" s="52" t="str">
        <f>IF(参照!G499="","",参照!G499)</f>
        <v>日田グリーン電力(株)_メニューB(残差)</v>
      </c>
      <c r="BB499" s="52">
        <f t="shared" si="38"/>
        <v>0.40899999999999997</v>
      </c>
      <c r="BD499" s="52" t="str">
        <f>IF(参照!L499="","",参照!L499)</f>
        <v>本庄ガス(株)</v>
      </c>
    </row>
    <row r="500" spans="47:56">
      <c r="AU500" s="52" t="str">
        <f>IF(参照!A500="","",参照!A500)</f>
        <v/>
      </c>
      <c r="AV500" s="52" t="str">
        <f>IF(参照!B500="","",参照!B500)</f>
        <v/>
      </c>
      <c r="AW500" s="52" t="str">
        <f>IF(参照!C500="","",参照!C500)</f>
        <v/>
      </c>
      <c r="AX500" s="52" t="str">
        <f>IF(参照!D500="","",参照!D500)</f>
        <v>(参考値)事業者全体</v>
      </c>
      <c r="AY500" s="52">
        <f>IF(参照!E500="","",参照!E500)</f>
        <v>3.3600000000000004E-4</v>
      </c>
      <c r="AZ500" s="52" t="str">
        <f>IF(参照!F500="","",参照!F500)</f>
        <v>日田グリーン電力(株)</v>
      </c>
      <c r="BA500" s="52" t="str">
        <f>IF(参照!G500="","",参照!G500)</f>
        <v>日田グリーン電力(株)_(参考値)事業者全体</v>
      </c>
      <c r="BB500" s="52">
        <f t="shared" si="38"/>
        <v>0.33600000000000002</v>
      </c>
      <c r="BD500" s="52" t="str">
        <f>IF(参照!L500="","",参照!L500)</f>
        <v>(株)まち未来製作所</v>
      </c>
    </row>
    <row r="501" spans="47:56">
      <c r="AU501" s="52" t="str">
        <f>IF(参照!A501="","",参照!A501)</f>
        <v>A0207</v>
      </c>
      <c r="AV501" s="52" t="str">
        <f>IF(参照!B501="","",参照!B501)</f>
        <v>(株)津軽あっぷるパワー</v>
      </c>
      <c r="AW501" s="52">
        <f>IF(参照!C501="","",参照!C501)</f>
        <v>1.5E-5</v>
      </c>
      <c r="AX501" s="52" t="str">
        <f>IF(参照!D501="","",参照!D501)</f>
        <v/>
      </c>
      <c r="AY501" s="52">
        <f>IF(参照!E501="","",参照!E501)</f>
        <v>4.3600000000000008E-4</v>
      </c>
      <c r="AZ501" s="52" t="str">
        <f>IF(参照!F501="","",参照!F501)</f>
        <v>(株)津軽あっぷるパワー</v>
      </c>
      <c r="BA501" s="52" t="str">
        <f>IF(参照!G501="","",参照!G501)</f>
        <v>(株)津軽あっぷるパワー_</v>
      </c>
      <c r="BB501" s="52">
        <f t="shared" si="38"/>
        <v>0.43600000000000005</v>
      </c>
      <c r="BD501" s="52" t="str">
        <f>IF(参照!L501="","",参照!L501)</f>
        <v>松阪新電力(株)</v>
      </c>
    </row>
    <row r="502" spans="47:56">
      <c r="AU502" s="52" t="str">
        <f>IF(参照!A502="","",参照!A502)</f>
        <v>A0208</v>
      </c>
      <c r="AV502" s="52" t="str">
        <f>IF(参照!B502="","",参照!B502)</f>
        <v>(株)花巻銀河パワー</v>
      </c>
      <c r="AW502" s="52">
        <f>IF(参照!C502="","",参照!C502)</f>
        <v>1.2999999999999999E-5</v>
      </c>
      <c r="AX502" s="52" t="str">
        <f>IF(参照!D502="","",参照!D502)</f>
        <v/>
      </c>
      <c r="AY502" s="52">
        <f>IF(参照!E502="","",参照!E502)</f>
        <v>4.35E-4</v>
      </c>
      <c r="AZ502" s="52" t="str">
        <f>IF(参照!F502="","",参照!F502)</f>
        <v>(株)花巻銀河パワー</v>
      </c>
      <c r="BA502" s="52" t="str">
        <f>IF(参照!G502="","",参照!G502)</f>
        <v>(株)花巻銀河パワー_</v>
      </c>
      <c r="BB502" s="52">
        <f t="shared" si="38"/>
        <v>0.435</v>
      </c>
      <c r="BD502" s="52" t="str">
        <f>IF(参照!L502="","",参照!L502)</f>
        <v>松本ガス(株)</v>
      </c>
    </row>
    <row r="503" spans="47:56">
      <c r="AU503" s="52" t="str">
        <f>IF(参照!A503="","",参照!A503)</f>
        <v>A0209</v>
      </c>
      <c r="AV503" s="52" t="str">
        <f>IF(参照!B503="","",参照!B503)</f>
        <v>埼玉ガス(株)</v>
      </c>
      <c r="AW503" s="52">
        <f>IF(参照!C503="","",参照!C503)</f>
        <v>3.6400000000000001E-4</v>
      </c>
      <c r="AX503" s="52" t="str">
        <f>IF(参照!D503="","",参照!D503)</f>
        <v/>
      </c>
      <c r="AY503" s="52">
        <f>IF(参照!E503="","",参照!E503)</f>
        <v>3.0800000000000001E-4</v>
      </c>
      <c r="AZ503" s="52" t="str">
        <f>IF(参照!F503="","",参照!F503)</f>
        <v>埼玉ガス(株)</v>
      </c>
      <c r="BA503" s="52" t="str">
        <f>IF(参照!G503="","",参照!G503)</f>
        <v>埼玉ガス(株)_</v>
      </c>
      <c r="BB503" s="52">
        <f t="shared" si="38"/>
        <v>0.308</v>
      </c>
      <c r="BD503" s="52" t="str">
        <f>IF(参照!L503="","",参照!L503)</f>
        <v>真庭バイオエネルギー(株)</v>
      </c>
    </row>
    <row r="504" spans="47:56">
      <c r="AU504" s="52" t="str">
        <f>IF(参照!A504="","",参照!A504)</f>
        <v>A0210</v>
      </c>
      <c r="AV504" s="52" t="str">
        <f>IF(参照!B504="","",参照!B504)</f>
        <v>宮崎パワーライン(株)</v>
      </c>
      <c r="AW504" s="52">
        <f>IF(参照!C504="","",参照!C504)</f>
        <v>4.3000000000000002E-5</v>
      </c>
      <c r="AX504" s="52" t="str">
        <f>IF(参照!D504="","",参照!D504)</f>
        <v/>
      </c>
      <c r="AY504" s="52">
        <f>IF(参照!E504="","",参照!E504)</f>
        <v>4.15E-4</v>
      </c>
      <c r="AZ504" s="52" t="str">
        <f>IF(参照!F504="","",参照!F504)</f>
        <v>宮崎パワーライン(株)</v>
      </c>
      <c r="BA504" s="52" t="str">
        <f>IF(参照!G504="","",参照!G504)</f>
        <v>宮崎パワーライン(株)_</v>
      </c>
      <c r="BB504" s="52">
        <f t="shared" si="38"/>
        <v>0.41499999999999998</v>
      </c>
      <c r="BD504" s="52" t="str">
        <f>IF(参照!L504="","",参照!L504)</f>
        <v>(株)マルイファシリティーズ</v>
      </c>
    </row>
    <row r="505" spans="47:56">
      <c r="AU505" s="52" t="str">
        <f>IF(参照!A505="","",参照!A505)</f>
        <v>A0211</v>
      </c>
      <c r="AV505" s="52" t="str">
        <f>IF(参照!B505="","",参照!B505)</f>
        <v>(株)パワー・オプティマイザー</v>
      </c>
      <c r="AW505" s="52">
        <f>IF(参照!C505="","",参照!C505)</f>
        <v>4.7800000000000002E-4</v>
      </c>
      <c r="AX505" s="52" t="str">
        <f>IF(参照!D505="","",参照!D505)</f>
        <v/>
      </c>
      <c r="AY505" s="52">
        <f>IF(参照!E505="","",参照!E505)</f>
        <v>5.22E-4</v>
      </c>
      <c r="AZ505" s="52" t="str">
        <f>IF(参照!F505="","",参照!F505)</f>
        <v>(株)パワー・オプティマイザー</v>
      </c>
      <c r="BA505" s="52" t="str">
        <f>IF(参照!G505="","",参照!G505)</f>
        <v>(株)パワー・オプティマイザー_</v>
      </c>
      <c r="BB505" s="52">
        <f t="shared" si="38"/>
        <v>0.52200000000000002</v>
      </c>
      <c r="BD505" s="52" t="str">
        <f>IF(参照!L505="","",参照!L505)</f>
        <v>(株)丸の内電力</v>
      </c>
    </row>
    <row r="506" spans="47:56">
      <c r="AU506" s="52" t="str">
        <f>IF(参照!A506="","",参照!A506)</f>
        <v>A0213</v>
      </c>
      <c r="AV506" s="52" t="str">
        <f>IF(参照!B506="","",参照!B506)</f>
        <v>(株)Ｕ－ＰＯＷＥＲ</v>
      </c>
      <c r="AW506" s="52">
        <f>IF(参照!C506="","",参照!C506)</f>
        <v>4.6799999999999999E-4</v>
      </c>
      <c r="AX506" s="52" t="str">
        <f>IF(参照!D506="","",参照!D506)</f>
        <v/>
      </c>
      <c r="AY506" s="52">
        <f>IF(参照!E506="","",参照!E506)</f>
        <v>4.9100000000000001E-4</v>
      </c>
      <c r="AZ506" s="52" t="str">
        <f>IF(参照!F506="","",参照!F506)</f>
        <v>(株)Ｕ－ＰＯＷＥＲ</v>
      </c>
      <c r="BA506" s="52" t="str">
        <f>IF(参照!G506="","",参照!G506)</f>
        <v>(株)Ｕ－ＰＯＷＥＲ_</v>
      </c>
      <c r="BB506" s="52">
        <f t="shared" si="38"/>
        <v>0.49099999999999999</v>
      </c>
      <c r="BD506" s="52" t="str">
        <f>IF(参照!L506="","",参照!L506)</f>
        <v>丸紅伊那みらいでんき(株)</v>
      </c>
    </row>
    <row r="507" spans="47:56">
      <c r="AU507" s="52" t="str">
        <f>IF(参照!A507="","",参照!A507)</f>
        <v>A0214</v>
      </c>
      <c r="AV507" s="52" t="str">
        <f>IF(参照!B507="","",参照!B507)</f>
        <v>(株)ＴＴＳパワー</v>
      </c>
      <c r="AW507" s="52">
        <f>IF(参照!C507="","",参照!C507)</f>
        <v>4.75E-4</v>
      </c>
      <c r="AX507" s="52" t="str">
        <f>IF(参照!D507="","",参照!D507)</f>
        <v/>
      </c>
      <c r="AY507" s="52">
        <f>IF(参照!E507="","",参照!E507)</f>
        <v>4.2200000000000001E-4</v>
      </c>
      <c r="AZ507" s="52" t="str">
        <f>IF(参照!F507="","",参照!F507)</f>
        <v>(株)ＴＴＳパワー</v>
      </c>
      <c r="BA507" s="52" t="str">
        <f>IF(参照!G507="","",参照!G507)</f>
        <v>(株)ＴＴＳパワー_</v>
      </c>
      <c r="BB507" s="52">
        <f t="shared" si="38"/>
        <v>0.42199999999999999</v>
      </c>
      <c r="BD507" s="52" t="str">
        <f>IF(参照!L507="","",参照!L507)</f>
        <v>丸紅新電力(株)</v>
      </c>
    </row>
    <row r="508" spans="47:56">
      <c r="AU508" s="52" t="str">
        <f>IF(参照!A508="","",参照!A508)</f>
        <v>A0216</v>
      </c>
      <c r="AV508" s="52" t="str">
        <f>IF(参照!B508="","",参照!B508)</f>
        <v>(株)岩手ウッドパワー</v>
      </c>
      <c r="AW508" s="52" t="str">
        <f>IF(参照!C508="","",参照!C508)</f>
        <v>0.000453※</v>
      </c>
      <c r="AX508" s="52" t="str">
        <f>IF(参照!D508="","",参照!D508)</f>
        <v/>
      </c>
      <c r="AY508" s="52">
        <f>IF(参照!E508="","",参照!E508)</f>
        <v>4.5100000000000001E-4</v>
      </c>
      <c r="AZ508" s="52" t="str">
        <f>IF(参照!F508="","",参照!F508)</f>
        <v>(株)岩手ウッドパワー</v>
      </c>
      <c r="BA508" s="52" t="str">
        <f>IF(参照!G508="","",参照!G508)</f>
        <v>(株)岩手ウッドパワー_</v>
      </c>
      <c r="BB508" s="52">
        <f t="shared" si="38"/>
        <v>0.45100000000000001</v>
      </c>
      <c r="BD508" s="52" t="str">
        <f>IF(参照!L508="","",参照!L508)</f>
        <v>(株)マルヰ</v>
      </c>
    </row>
    <row r="509" spans="47:56">
      <c r="AU509" s="52" t="str">
        <f>IF(参照!A509="","",参照!A509)</f>
        <v>A0217</v>
      </c>
      <c r="AV509" s="52" t="str">
        <f>IF(参照!B509="","",参照!B509)</f>
        <v>里山パワーワークス(株)</v>
      </c>
      <c r="AW509" s="52" t="str">
        <f>IF(参照!C509="","",参照!C509)</f>
        <v>0.000453※</v>
      </c>
      <c r="AX509" s="52" t="str">
        <f>IF(参照!D509="","",参照!D509)</f>
        <v/>
      </c>
      <c r="AY509" s="52">
        <f>IF(参照!E509="","",参照!E509)</f>
        <v>4.9399999999999997E-4</v>
      </c>
      <c r="AZ509" s="52" t="str">
        <f>IF(参照!F509="","",参照!F509)</f>
        <v>里山パワーワークス(株)</v>
      </c>
      <c r="BA509" s="52" t="str">
        <f>IF(参照!G509="","",参照!G509)</f>
        <v>里山パワーワークス(株)_</v>
      </c>
      <c r="BB509" s="52">
        <f t="shared" si="38"/>
        <v>0.49399999999999999</v>
      </c>
      <c r="BD509" s="52" t="str">
        <f>IF(参照!L509="","",参照!L509)</f>
        <v>三河商事(株)</v>
      </c>
    </row>
    <row r="510" spans="47:56">
      <c r="AU510" s="52" t="str">
        <f>IF(参照!A510="","",参照!A510)</f>
        <v>A0218</v>
      </c>
      <c r="AV510" s="52" t="str">
        <f>IF(参照!B510="","",参照!B510)</f>
        <v>(株)中之条パワー</v>
      </c>
      <c r="AW510" s="52">
        <f>IF(参照!C510="","",参照!C510)</f>
        <v>3.2699999999999998E-4</v>
      </c>
      <c r="AX510" s="52" t="str">
        <f>IF(参照!D510="","",参照!D510)</f>
        <v>メニューA</v>
      </c>
      <c r="AY510" s="52">
        <f>IF(参照!E510="","",参照!E510)</f>
        <v>0</v>
      </c>
      <c r="AZ510" s="52" t="str">
        <f>IF(参照!F510="","",参照!F510)</f>
        <v>(株)中之条パワー</v>
      </c>
      <c r="BA510" s="52" t="str">
        <f>IF(参照!G510="","",参照!G510)</f>
        <v>(株)中之条パワー_メニューA</v>
      </c>
      <c r="BB510" s="52">
        <f t="shared" si="38"/>
        <v>0</v>
      </c>
      <c r="BD510" s="52" t="str">
        <f>IF(参照!L510="","",参照!L510)</f>
        <v>(株)三河の山里コミュニティパワー</v>
      </c>
    </row>
    <row r="511" spans="47:56">
      <c r="AU511" s="52" t="str">
        <f>IF(参照!A511="","",参照!A511)</f>
        <v/>
      </c>
      <c r="AV511" s="52" t="str">
        <f>IF(参照!B511="","",参照!B511)</f>
        <v/>
      </c>
      <c r="AW511" s="52" t="str">
        <f>IF(参照!C511="","",参照!C511)</f>
        <v/>
      </c>
      <c r="AX511" s="52" t="str">
        <f>IF(参照!D511="","",参照!D511)</f>
        <v>メニューB(残差)</v>
      </c>
      <c r="AY511" s="52">
        <f>IF(参照!E511="","",参照!E511)</f>
        <v>4.84E-4</v>
      </c>
      <c r="AZ511" s="52" t="str">
        <f>IF(参照!F511="","",参照!F511)</f>
        <v>(株)中之条パワー</v>
      </c>
      <c r="BA511" s="52" t="str">
        <f>IF(参照!G511="","",参照!G511)</f>
        <v>(株)中之条パワー_メニューB(残差)</v>
      </c>
      <c r="BB511" s="52">
        <f t="shared" si="38"/>
        <v>0.48399999999999999</v>
      </c>
      <c r="BD511" s="52" t="str">
        <f>IF(参照!L511="","",参照!L511)</f>
        <v>三井物産(株)</v>
      </c>
    </row>
    <row r="512" spans="47:56">
      <c r="AU512" s="52" t="str">
        <f>IF(参照!A512="","",参照!A512)</f>
        <v/>
      </c>
      <c r="AV512" s="52" t="str">
        <f>IF(参照!B512="","",参照!B512)</f>
        <v/>
      </c>
      <c r="AW512" s="52" t="str">
        <f>IF(参照!C512="","",参照!C512)</f>
        <v/>
      </c>
      <c r="AX512" s="52" t="str">
        <f>IF(参照!D512="","",参照!D512)</f>
        <v>(参考値)事業者全体</v>
      </c>
      <c r="AY512" s="52">
        <f>IF(参照!E512="","",参照!E512)</f>
        <v>4.6800000000000005E-4</v>
      </c>
      <c r="AZ512" s="52" t="str">
        <f>IF(参照!F512="","",参照!F512)</f>
        <v>(株)中之条パワー</v>
      </c>
      <c r="BA512" s="52" t="str">
        <f>IF(参照!G512="","",参照!G512)</f>
        <v>(株)中之条パワー_(参考値)事業者全体</v>
      </c>
      <c r="BB512" s="52">
        <f t="shared" si="38"/>
        <v>0.46800000000000003</v>
      </c>
      <c r="BD512" s="52" t="str">
        <f>IF(参照!L512="","",参照!L512)</f>
        <v>(株)ミツウロコヴェッセル</v>
      </c>
    </row>
    <row r="513" spans="47:56">
      <c r="AU513" s="52" t="str">
        <f>IF(参照!A513="","",参照!A513)</f>
        <v>A0220</v>
      </c>
      <c r="AV513" s="52" t="str">
        <f>IF(参照!B513="","",参照!B513)</f>
        <v>日産トレーデイング(株)</v>
      </c>
      <c r="AW513" s="52">
        <f>IF(参照!C513="","",参照!C513)</f>
        <v>5.1800000000000001E-4</v>
      </c>
      <c r="AX513" s="52" t="str">
        <f>IF(参照!D513="","",参照!D513)</f>
        <v/>
      </c>
      <c r="AY513" s="52">
        <f>IF(参照!E513="","",参照!E513)</f>
        <v>5.4699999999999996E-4</v>
      </c>
      <c r="AZ513" s="52" t="str">
        <f>IF(参照!F513="","",参照!F513)</f>
        <v>日産トレーデイング(株)</v>
      </c>
      <c r="BA513" s="52" t="str">
        <f>IF(参照!G513="","",参照!G513)</f>
        <v>日産トレーデイング(株)_</v>
      </c>
      <c r="BB513" s="52">
        <f t="shared" si="38"/>
        <v>0.54699999999999993</v>
      </c>
      <c r="BD513" s="52" t="str">
        <f>IF(参照!L513="","",参照!L513)</f>
        <v>ミツウロコグリーンエネルギー(株)</v>
      </c>
    </row>
    <row r="514" spans="47:56">
      <c r="AU514" s="52" t="str">
        <f>IF(参照!A514="","",参照!A514)</f>
        <v>A0221</v>
      </c>
      <c r="AV514" s="52" t="str">
        <f>IF(参照!B514="","",参照!B514)</f>
        <v>(株)エネウィル(旧：ＪＡＧ国際エナジー(株))</v>
      </c>
      <c r="AW514" s="52">
        <f>IF(参照!C514="","",参照!C514)</f>
        <v>4.08E-4</v>
      </c>
      <c r="AX514" s="52" t="str">
        <f>IF(参照!D514="","",参照!D514)</f>
        <v>メニューA</v>
      </c>
      <c r="AY514" s="52">
        <f>IF(参照!E514="","",参照!E514)</f>
        <v>0</v>
      </c>
      <c r="AZ514" s="52" t="str">
        <f>IF(参照!F514="","",参照!F514)</f>
        <v>(株)エネウィル(旧：ＪＡＧ国際エナジー(株))</v>
      </c>
      <c r="BA514" s="52" t="str">
        <f>IF(参照!G514="","",参照!G514)</f>
        <v>(株)エネウィル(旧：ＪＡＧ国際エナジー(株))_メニューA</v>
      </c>
      <c r="BB514" s="52">
        <f t="shared" si="38"/>
        <v>0</v>
      </c>
      <c r="BD514" s="52" t="str">
        <f>IF(参照!L514="","",参照!L514)</f>
        <v>水戸電力(株)</v>
      </c>
    </row>
    <row r="515" spans="47:56">
      <c r="AU515" s="52" t="str">
        <f>IF(参照!A515="","",参照!A515)</f>
        <v/>
      </c>
      <c r="AV515" s="52" t="str">
        <f>IF(参照!B515="","",参照!B515)</f>
        <v/>
      </c>
      <c r="AW515" s="52" t="str">
        <f>IF(参照!C515="","",参照!C515)</f>
        <v/>
      </c>
      <c r="AX515" s="52" t="str">
        <f>IF(参照!D515="","",参照!D515)</f>
        <v>メニューB(残差)</v>
      </c>
      <c r="AY515" s="52">
        <f>IF(参照!E515="","",参照!E515)</f>
        <v>5.0600000000000005E-4</v>
      </c>
      <c r="AZ515" s="52" t="str">
        <f>IF(参照!F515="","",参照!F515)</f>
        <v>(株)エネウィル(旧：ＪＡＧ国際エナジー(株))</v>
      </c>
      <c r="BA515" s="52" t="str">
        <f>IF(参照!G515="","",参照!G515)</f>
        <v>(株)エネウィル(旧：ＪＡＧ国際エナジー(株))_メニューB(残差)</v>
      </c>
      <c r="BB515" s="52">
        <f t="shared" si="38"/>
        <v>0.50600000000000001</v>
      </c>
      <c r="BD515" s="52" t="str">
        <f>IF(参照!L515="","",参照!L515)</f>
        <v>(株)みとや</v>
      </c>
    </row>
    <row r="516" spans="47:56">
      <c r="AU516" s="52" t="str">
        <f>IF(参照!A516="","",参照!A516)</f>
        <v/>
      </c>
      <c r="AV516" s="52" t="str">
        <f>IF(参照!B516="","",参照!B516)</f>
        <v/>
      </c>
      <c r="AW516" s="52" t="str">
        <f>IF(参照!C516="","",参照!C516)</f>
        <v/>
      </c>
      <c r="AX516" s="52" t="str">
        <f>IF(参照!D516="","",参照!D516)</f>
        <v>(参考値)事業者全体</v>
      </c>
      <c r="AY516" s="52">
        <f>IF(参照!E516="","",参照!E516)</f>
        <v>5.2599999999999999E-4</v>
      </c>
      <c r="AZ516" s="52" t="str">
        <f>IF(参照!F516="","",参照!F516)</f>
        <v>(株)エネウィル(旧：ＪＡＧ国際エナジー(株))</v>
      </c>
      <c r="BA516" s="52" t="str">
        <f>IF(参照!G516="","",参照!G516)</f>
        <v>(株)エネウィル(旧：ＪＡＧ国際エナジー(株))_(参考値)事業者全体</v>
      </c>
      <c r="BB516" s="52">
        <f t="shared" si="38"/>
        <v>0.52600000000000002</v>
      </c>
      <c r="BD516" s="52" t="str">
        <f>IF(参照!L516="","",参照!L516)</f>
        <v>緑屋電気(株)</v>
      </c>
    </row>
    <row r="517" spans="47:56">
      <c r="AU517" s="52" t="str">
        <f>IF(参照!A517="","",参照!A517)</f>
        <v>A0222</v>
      </c>
      <c r="AV517" s="52" t="str">
        <f>IF(参照!B517="","",参照!B517)</f>
        <v>Ｎｅｘｔ　Ｐｏｗｅｒ(株)</v>
      </c>
      <c r="AW517" s="52">
        <f>IF(参照!C517="","",参照!C517)</f>
        <v>7.2099999999999996E-4</v>
      </c>
      <c r="AX517" s="52" t="str">
        <f>IF(参照!D517="","",参照!D517)</f>
        <v/>
      </c>
      <c r="AY517" s="52">
        <f>IF(参照!E517="","",参照!E517)</f>
        <v>7.0899999999999999E-4</v>
      </c>
      <c r="AZ517" s="52" t="str">
        <f>IF(参照!F517="","",参照!F517)</f>
        <v>Ｎｅｘｔ　Ｐｏｗｅｒ(株)</v>
      </c>
      <c r="BA517" s="52" t="str">
        <f>IF(参照!G517="","",参照!G517)</f>
        <v>Ｎｅｘｔ　Ｐｏｗｅｒ(株)_</v>
      </c>
      <c r="BB517" s="52">
        <f t="shared" ref="BB517:BB580" si="39">AY517*1000</f>
        <v>0.70899999999999996</v>
      </c>
      <c r="BD517" s="52" t="str">
        <f>IF(参照!L517="","",参照!L517)</f>
        <v>(株)ミナサポ</v>
      </c>
    </row>
    <row r="518" spans="47:56">
      <c r="AU518" s="52" t="str">
        <f>IF(参照!A518="","",参照!A518)</f>
        <v>A0223</v>
      </c>
      <c r="AV518" s="52" t="str">
        <f>IF(参照!B518="","",参照!B518)</f>
        <v>伊藤忠エネクスホームライフ西日本(株)</v>
      </c>
      <c r="AW518" s="52">
        <f>IF(参照!C518="","",参照!C518)</f>
        <v>4.6900000000000002E-4</v>
      </c>
      <c r="AX518" s="52" t="str">
        <f>IF(参照!D518="","",参照!D518)</f>
        <v/>
      </c>
      <c r="AY518" s="52">
        <f>IF(参照!E518="","",参照!E518)</f>
        <v>4.1300000000000001E-4</v>
      </c>
      <c r="AZ518" s="52" t="str">
        <f>IF(参照!F518="","",参照!F518)</f>
        <v>伊藤忠エネクスホームライフ西日本(株)</v>
      </c>
      <c r="BA518" s="52" t="str">
        <f>IF(参照!G518="","",参照!G518)</f>
        <v>伊藤忠エネクスホームライフ西日本(株)_</v>
      </c>
      <c r="BB518" s="52">
        <f t="shared" si="39"/>
        <v>0.41300000000000003</v>
      </c>
      <c r="BD518" s="52" t="str">
        <f>IF(参照!L518="","",参照!L518)</f>
        <v>みなとみらい電力(株)</v>
      </c>
    </row>
    <row r="519" spans="47:56">
      <c r="AU519" s="52" t="str">
        <f>IF(参照!A519="","",参照!A519)</f>
        <v>A0226</v>
      </c>
      <c r="AV519" s="52" t="str">
        <f>IF(参照!B519="","",参照!B519)</f>
        <v>グリーナ(株)</v>
      </c>
      <c r="AW519" s="52">
        <f>IF(参照!C519="","",参照!C519)</f>
        <v>4.44E-4</v>
      </c>
      <c r="AX519" s="52" t="str">
        <f>IF(参照!D519="","",参照!D519)</f>
        <v>メニューA</v>
      </c>
      <c r="AY519" s="52">
        <f>IF(参照!E519="","",参照!E519)</f>
        <v>0</v>
      </c>
      <c r="AZ519" s="52" t="str">
        <f>IF(参照!F519="","",参照!F519)</f>
        <v>グリーナ(株)</v>
      </c>
      <c r="BA519" s="52" t="str">
        <f>IF(参照!G519="","",参照!G519)</f>
        <v>グリーナ(株)_メニューA</v>
      </c>
      <c r="BB519" s="52">
        <f t="shared" si="39"/>
        <v>0</v>
      </c>
      <c r="BD519" s="52" t="str">
        <f>IF(参照!L519="","",参照!L519)</f>
        <v>みの市民エネルギー(株)</v>
      </c>
    </row>
    <row r="520" spans="47:56">
      <c r="AU520" s="52" t="str">
        <f>IF(参照!A520="","",参照!A520)</f>
        <v/>
      </c>
      <c r="AV520" s="52" t="str">
        <f>IF(参照!B520="","",参照!B520)</f>
        <v/>
      </c>
      <c r="AW520" s="52" t="str">
        <f>IF(参照!C520="","",参照!C520)</f>
        <v/>
      </c>
      <c r="AX520" s="52" t="str">
        <f>IF(参照!D520="","",参照!D520)</f>
        <v>メニューB</v>
      </c>
      <c r="AY520" s="52">
        <f>IF(参照!E520="","",参照!E520)</f>
        <v>0</v>
      </c>
      <c r="AZ520" s="52" t="str">
        <f>IF(参照!F520="","",参照!F520)</f>
        <v>グリーナ(株)</v>
      </c>
      <c r="BA520" s="52" t="str">
        <f>IF(参照!G520="","",参照!G520)</f>
        <v>グリーナ(株)_メニューB</v>
      </c>
      <c r="BB520" s="52">
        <f t="shared" si="39"/>
        <v>0</v>
      </c>
      <c r="BD520" s="52" t="str">
        <f>IF(参照!L520="","",参照!L520)</f>
        <v>(株)美作国電力</v>
      </c>
    </row>
    <row r="521" spans="47:56">
      <c r="AU521" s="52" t="str">
        <f>IF(参照!A521="","",参照!A521)</f>
        <v/>
      </c>
      <c r="AV521" s="52" t="str">
        <f>IF(参照!B521="","",参照!B521)</f>
        <v/>
      </c>
      <c r="AW521" s="52" t="str">
        <f>IF(参照!C521="","",参照!C521)</f>
        <v/>
      </c>
      <c r="AX521" s="52" t="str">
        <f>IF(参照!D521="","",参照!D521)</f>
        <v>メニューC(残差)</v>
      </c>
      <c r="AY521" s="52">
        <f>IF(参照!E521="","",参照!E521)</f>
        <v>0</v>
      </c>
      <c r="AZ521" s="52" t="str">
        <f>IF(参照!F521="","",参照!F521)</f>
        <v>グリーナ(株)</v>
      </c>
      <c r="BA521" s="52" t="str">
        <f>IF(参照!G521="","",参照!G521)</f>
        <v>グリーナ(株)_メニューC(残差)</v>
      </c>
      <c r="BB521" s="52">
        <f t="shared" si="39"/>
        <v>0</v>
      </c>
      <c r="BD521" s="52" t="str">
        <f>IF(参照!L521="","",参照!L521)</f>
        <v>(株)宮交シティ</v>
      </c>
    </row>
    <row r="522" spans="47:56">
      <c r="AU522" s="52" t="str">
        <f>IF(参照!A522="","",参照!A522)</f>
        <v/>
      </c>
      <c r="AV522" s="52" t="str">
        <f>IF(参照!B522="","",参照!B522)</f>
        <v/>
      </c>
      <c r="AW522" s="52" t="str">
        <f>IF(参照!C522="","",参照!C522)</f>
        <v/>
      </c>
      <c r="AX522" s="52" t="str">
        <f>IF(参照!D522="","",参照!D522)</f>
        <v>(参考値)事業者全体</v>
      </c>
      <c r="AY522" s="52">
        <f>IF(参照!E522="","",参照!E522)</f>
        <v>0</v>
      </c>
      <c r="AZ522" s="52" t="str">
        <f>IF(参照!F522="","",参照!F522)</f>
        <v>グリーナ(株)</v>
      </c>
      <c r="BA522" s="52" t="str">
        <f>IF(参照!G522="","",参照!G522)</f>
        <v>グリーナ(株)_(参考値)事業者全体</v>
      </c>
      <c r="BB522" s="52">
        <f t="shared" si="39"/>
        <v>0</v>
      </c>
      <c r="BD522" s="52" t="str">
        <f>IF(参照!L522="","",参照!L522)</f>
        <v>宮古新電力(株)</v>
      </c>
    </row>
    <row r="523" spans="47:56">
      <c r="AU523" s="52" t="str">
        <f>IF(参照!A523="","",参照!A523)</f>
        <v>A0227</v>
      </c>
      <c r="AV523" s="52" t="str">
        <f>IF(参照!B523="","",参照!B523)</f>
        <v>はりま電力(株)</v>
      </c>
      <c r="AW523" s="52">
        <f>IF(参照!C523="","",参照!C523)</f>
        <v>4.95E-4</v>
      </c>
      <c r="AX523" s="52" t="str">
        <f>IF(参照!D523="","",参照!D523)</f>
        <v/>
      </c>
      <c r="AY523" s="52">
        <f>IF(参照!E523="","",参照!E523)</f>
        <v>5.2599999999999999E-4</v>
      </c>
      <c r="AZ523" s="52" t="str">
        <f>IF(参照!F523="","",参照!F523)</f>
        <v>はりま電力(株)</v>
      </c>
      <c r="BA523" s="52" t="str">
        <f>IF(参照!G523="","",参照!G523)</f>
        <v>はりま電力(株)_</v>
      </c>
      <c r="BB523" s="52">
        <f t="shared" si="39"/>
        <v>0.52600000000000002</v>
      </c>
      <c r="BD523" s="52" t="str">
        <f>IF(参照!L523="","",参照!L523)</f>
        <v>(株)宮崎ガスリビング</v>
      </c>
    </row>
    <row r="524" spans="47:56">
      <c r="AU524" s="52" t="str">
        <f>IF(参照!A524="","",参照!A524)</f>
        <v>A0228</v>
      </c>
      <c r="AV524" s="52" t="str">
        <f>IF(参照!B524="","",参照!B524)</f>
        <v>(株)浜松新電力</v>
      </c>
      <c r="AW524" s="52">
        <f>IF(参照!C524="","",参照!C524)</f>
        <v>4.5000000000000003E-5</v>
      </c>
      <c r="AX524" s="52" t="str">
        <f>IF(参照!D524="","",参照!D524)</f>
        <v/>
      </c>
      <c r="AY524" s="52">
        <f>IF(参照!E524="","",参照!E524)</f>
        <v>5.0100000000000003E-4</v>
      </c>
      <c r="AZ524" s="52" t="str">
        <f>IF(参照!F524="","",参照!F524)</f>
        <v>(株)浜松新電力</v>
      </c>
      <c r="BA524" s="52" t="str">
        <f>IF(参照!G524="","",参照!G524)</f>
        <v>(株)浜松新電力_</v>
      </c>
      <c r="BB524" s="52">
        <f t="shared" si="39"/>
        <v>0.501</v>
      </c>
      <c r="BD524" s="52" t="str">
        <f>IF(参照!L524="","",参照!L524)</f>
        <v>宮崎電力(株)</v>
      </c>
    </row>
    <row r="525" spans="47:56">
      <c r="AU525" s="52" t="str">
        <f>IF(参照!A525="","",参照!A525)</f>
        <v>A0229</v>
      </c>
      <c r="AV525" s="52" t="str">
        <f>IF(参照!B525="","",参照!B525)</f>
        <v>ゼロワットパワー(株)</v>
      </c>
      <c r="AW525" s="52">
        <f>IF(参照!C525="","",参照!C525)</f>
        <v>2.5000000000000001E-5</v>
      </c>
      <c r="AX525" s="52" t="str">
        <f>IF(参照!D525="","",参照!D525)</f>
        <v>メニューA</v>
      </c>
      <c r="AY525" s="52">
        <f>IF(参照!E525="","",参照!E525)</f>
        <v>0</v>
      </c>
      <c r="AZ525" s="52" t="str">
        <f>IF(参照!F525="","",参照!F525)</f>
        <v>ゼロワットパワー(株)</v>
      </c>
      <c r="BA525" s="52" t="str">
        <f>IF(参照!G525="","",参照!G525)</f>
        <v>ゼロワットパワー(株)_メニューA</v>
      </c>
      <c r="BB525" s="52">
        <f t="shared" si="39"/>
        <v>0</v>
      </c>
      <c r="BD525" s="52" t="str">
        <f>IF(参照!L525="","",参照!L525)</f>
        <v>宮崎パワーライン(株)</v>
      </c>
    </row>
    <row r="526" spans="47:56">
      <c r="AU526" s="52" t="str">
        <f>IF(参照!A526="","",参照!A526)</f>
        <v>A0230</v>
      </c>
      <c r="AV526" s="52" t="str">
        <f>IF(参照!B526="","",参照!B526)</f>
        <v>アストマックス(株)</v>
      </c>
      <c r="AW526" s="52" t="str">
        <f>IF(参照!C526="","",参照!C526)</f>
        <v>0.000453※</v>
      </c>
      <c r="AX526" s="52" t="str">
        <f>IF(参照!D526="","",参照!D526)</f>
        <v/>
      </c>
      <c r="AY526" s="52">
        <f>IF(参照!E526="","",参照!E526)</f>
        <v>4.5300000000000001E-4</v>
      </c>
      <c r="AZ526" s="52" t="str">
        <f>IF(参照!F526="","",参照!F526)</f>
        <v>アストマックス(株)</v>
      </c>
      <c r="BA526" s="52" t="str">
        <f>IF(参照!G526="","",参照!G526)</f>
        <v>アストマックス(株)_</v>
      </c>
      <c r="BB526" s="52">
        <f t="shared" si="39"/>
        <v>0.45300000000000001</v>
      </c>
      <c r="BD526" s="52" t="str">
        <f>IF(参照!L526="","",参照!L526)</f>
        <v>みやまスマートエネルギー(株)</v>
      </c>
    </row>
    <row r="527" spans="47:56">
      <c r="AU527" s="52" t="str">
        <f>IF(参照!A527="","",参照!A527)</f>
        <v>A0231</v>
      </c>
      <c r="AV527" s="52" t="str">
        <f>IF(参照!B527="","",参照!B527)</f>
        <v>(株)やまがた新電力</v>
      </c>
      <c r="AW527" s="52">
        <f>IF(参照!C527="","",参照!C527)</f>
        <v>6.0000000000000002E-6</v>
      </c>
      <c r="AX527" s="52" t="str">
        <f>IF(参照!D527="","",参照!D527)</f>
        <v>メニューA</v>
      </c>
      <c r="AY527" s="52">
        <f>IF(参照!E527="","",参照!E527)</f>
        <v>0</v>
      </c>
      <c r="AZ527" s="52" t="str">
        <f>IF(参照!F527="","",参照!F527)</f>
        <v>(株)やまがた新電力</v>
      </c>
      <c r="BA527" s="52" t="str">
        <f>IF(参照!G527="","",参照!G527)</f>
        <v>(株)やまがた新電力_メニューA</v>
      </c>
      <c r="BB527" s="52">
        <f t="shared" si="39"/>
        <v>0</v>
      </c>
      <c r="BD527" s="52" t="str">
        <f>IF(参照!L527="","",参照!L527)</f>
        <v>みよしエナジー(株)</v>
      </c>
    </row>
    <row r="528" spans="47:56">
      <c r="AU528" s="52" t="str">
        <f>IF(参照!A528="","",参照!A528)</f>
        <v/>
      </c>
      <c r="AV528" s="52" t="str">
        <f>IF(参照!B528="","",参照!B528)</f>
        <v/>
      </c>
      <c r="AW528" s="52" t="str">
        <f>IF(参照!C528="","",参照!C528)</f>
        <v/>
      </c>
      <c r="AX528" s="52" t="str">
        <f>IF(参照!D528="","",参照!D528)</f>
        <v>メニューB(残差)</v>
      </c>
      <c r="AY528" s="52">
        <f>IF(参照!E528="","",参照!E528)</f>
        <v>6.1600000000000001E-4</v>
      </c>
      <c r="AZ528" s="52" t="str">
        <f>IF(参照!F528="","",参照!F528)</f>
        <v>(株)やまがた新電力</v>
      </c>
      <c r="BA528" s="52" t="str">
        <f>IF(参照!G528="","",参照!G528)</f>
        <v>(株)やまがた新電力_メニューB(残差)</v>
      </c>
      <c r="BB528" s="52">
        <f t="shared" si="39"/>
        <v>0.61599999999999999</v>
      </c>
      <c r="BD528" s="52" t="str">
        <f>IF(参照!L528="","",参照!L528)</f>
        <v>ミライフ(株)</v>
      </c>
    </row>
    <row r="529" spans="47:56">
      <c r="AU529" s="52" t="str">
        <f>IF(参照!A529="","",参照!A529)</f>
        <v/>
      </c>
      <c r="AV529" s="52" t="str">
        <f>IF(参照!B529="","",参照!B529)</f>
        <v/>
      </c>
      <c r="AW529" s="52" t="str">
        <f>IF(参照!C529="","",参照!C529)</f>
        <v/>
      </c>
      <c r="AX529" s="52" t="str">
        <f>IF(参照!D529="","",参照!D529)</f>
        <v>(参考値)事業者全体</v>
      </c>
      <c r="AY529" s="52">
        <f>IF(参照!E529="","",参照!E529)</f>
        <v>4.44E-4</v>
      </c>
      <c r="AZ529" s="52" t="str">
        <f>IF(参照!F529="","",参照!F529)</f>
        <v>(株)やまがた新電力</v>
      </c>
      <c r="BA529" s="52" t="str">
        <f>IF(参照!G529="","",参照!G529)</f>
        <v>(株)やまがた新電力_(参考値)事業者全体</v>
      </c>
      <c r="BB529" s="52">
        <f t="shared" si="39"/>
        <v>0.44400000000000001</v>
      </c>
      <c r="BD529" s="52" t="str">
        <f>IF(参照!L529="","",参照!L529)</f>
        <v>ミライフ東日本(株)</v>
      </c>
    </row>
    <row r="530" spans="47:56">
      <c r="AU530" s="52" t="str">
        <f>IF(参照!A530="","",参照!A530)</f>
        <v>A0232</v>
      </c>
      <c r="AV530" s="52" t="str">
        <f>IF(参照!B530="","",参照!B530)</f>
        <v>一般社団法人東松島みらいとし機構</v>
      </c>
      <c r="AW530" s="52">
        <f>IF(参照!C530="","",参照!C530)</f>
        <v>3.6299999999999999E-4</v>
      </c>
      <c r="AX530" s="52" t="str">
        <f>IF(参照!D530="","",参照!D530)</f>
        <v/>
      </c>
      <c r="AY530" s="52">
        <f>IF(参照!E530="","",参照!E530)</f>
        <v>5.5500000000000005E-4</v>
      </c>
      <c r="AZ530" s="52" t="str">
        <f>IF(参照!F530="","",参照!F530)</f>
        <v>一般社団法人東松島みらいとし機構</v>
      </c>
      <c r="BA530" s="52" t="str">
        <f>IF(参照!G530="","",参照!G530)</f>
        <v>一般社団法人東松島みらいとし機構_</v>
      </c>
      <c r="BB530" s="52">
        <f t="shared" si="39"/>
        <v>0.55500000000000005</v>
      </c>
      <c r="BD530" s="52" t="str">
        <f>IF(参照!L530="","",参照!L530)</f>
        <v>(株)明治産業</v>
      </c>
    </row>
    <row r="531" spans="47:56">
      <c r="AU531" s="52" t="str">
        <f>IF(参照!A531="","",参照!A531)</f>
        <v>A0234</v>
      </c>
      <c r="AV531" s="52" t="str">
        <f>IF(参照!B531="","",参照!B531)</f>
        <v>(株)グリーンパワー大東</v>
      </c>
      <c r="AW531" s="52">
        <f>IF(参照!C531="","",参照!C531)</f>
        <v>1.6000000000000001E-4</v>
      </c>
      <c r="AX531" s="52" t="str">
        <f>IF(参照!D531="","",参照!D531)</f>
        <v>メニューA</v>
      </c>
      <c r="AY531" s="52">
        <f>IF(参照!E531="","",参照!E531)</f>
        <v>0</v>
      </c>
      <c r="AZ531" s="52" t="str">
        <f>IF(参照!F531="","",参照!F531)</f>
        <v>(株)グリーンパワー大東</v>
      </c>
      <c r="BA531" s="52" t="str">
        <f>IF(参照!G531="","",参照!G531)</f>
        <v>(株)グリーンパワー大東_メニューA</v>
      </c>
      <c r="BB531" s="52">
        <f t="shared" si="39"/>
        <v>0</v>
      </c>
      <c r="BD531" s="52" t="str">
        <f>IF(参照!L531="","",参照!L531)</f>
        <v>名南共同エネルギー(株)</v>
      </c>
    </row>
    <row r="532" spans="47:56">
      <c r="AU532" s="52" t="str">
        <f>IF(参照!A532="","",参照!A532)</f>
        <v/>
      </c>
      <c r="AV532" s="52" t="str">
        <f>IF(参照!B532="","",参照!B532)</f>
        <v/>
      </c>
      <c r="AW532" s="52" t="str">
        <f>IF(参照!C532="","",参照!C532)</f>
        <v/>
      </c>
      <c r="AX532" s="52" t="str">
        <f>IF(参照!D532="","",参照!D532)</f>
        <v>メニューB(残差)</v>
      </c>
      <c r="AY532" s="52">
        <f>IF(参照!E532="","",参照!E532)</f>
        <v>2.0100000000000001E-4</v>
      </c>
      <c r="AZ532" s="52" t="str">
        <f>IF(参照!F532="","",参照!F532)</f>
        <v>(株)グリーンパワー大東</v>
      </c>
      <c r="BA532" s="52" t="str">
        <f>IF(参照!G532="","",参照!G532)</f>
        <v>(株)グリーンパワー大東_メニューB(残差)</v>
      </c>
      <c r="BB532" s="52">
        <f t="shared" si="39"/>
        <v>0.20100000000000001</v>
      </c>
      <c r="BD532" s="52" t="str">
        <f>IF(参照!L532="","",参照!L532)</f>
        <v>(株)メディオテック</v>
      </c>
    </row>
    <row r="533" spans="47:56">
      <c r="AU533" s="52" t="str">
        <f>IF(参照!A533="","",参照!A533)</f>
        <v/>
      </c>
      <c r="AV533" s="52" t="str">
        <f>IF(参照!B533="","",参照!B533)</f>
        <v/>
      </c>
      <c r="AW533" s="52" t="str">
        <f>IF(参照!C533="","",参照!C533)</f>
        <v/>
      </c>
      <c r="AX533" s="52" t="str">
        <f>IF(参照!D533="","",参照!D533)</f>
        <v>(参考値)事業者全体</v>
      </c>
      <c r="AY533" s="52">
        <f>IF(参照!E533="","",参照!E533)</f>
        <v>1.9600000000000002E-4</v>
      </c>
      <c r="AZ533" s="52" t="str">
        <f>IF(参照!F533="","",参照!F533)</f>
        <v>(株)グリーンパワー大東</v>
      </c>
      <c r="BA533" s="52" t="str">
        <f>IF(参照!G533="","",参照!G533)</f>
        <v>(株)グリーンパワー大東_(参考値)事業者全体</v>
      </c>
      <c r="BB533" s="52">
        <f t="shared" si="39"/>
        <v>0.19600000000000001</v>
      </c>
      <c r="BD533" s="52" t="str">
        <f>IF(参照!L533="","",参照!L533)</f>
        <v>もみじ電力(株)</v>
      </c>
    </row>
    <row r="534" spans="47:56">
      <c r="AU534" s="52" t="str">
        <f>IF(参照!A534="","",参照!A534)</f>
        <v>A0235</v>
      </c>
      <c r="AV534" s="52" t="str">
        <f>IF(参照!B534="","",参照!B534)</f>
        <v>(株)Ｋｅｎｅｓエネルギーサービス</v>
      </c>
      <c r="AW534" s="52">
        <f>IF(参照!C534="","",参照!C534)</f>
        <v>7.0500000000000001E-4</v>
      </c>
      <c r="AX534" s="52" t="str">
        <f>IF(参照!D534="","",参照!D534)</f>
        <v/>
      </c>
      <c r="AY534" s="52">
        <f>IF(参照!E534="","",参照!E534)</f>
        <v>6.9899999999999997E-4</v>
      </c>
      <c r="AZ534" s="52" t="str">
        <f>IF(参照!F534="","",参照!F534)</f>
        <v>(株)Ｋｅｎｅｓエネルギーサービス</v>
      </c>
      <c r="BA534" s="52" t="str">
        <f>IF(参照!G534="","",参照!G534)</f>
        <v>(株)Ｋｅｎｅｓエネルギーサービス_</v>
      </c>
      <c r="BB534" s="52">
        <f t="shared" si="39"/>
        <v>0.69899999999999995</v>
      </c>
      <c r="BD534" s="52" t="str">
        <f>IF(参照!L534="","",参照!L534)</f>
        <v>森の灯り(株)</v>
      </c>
    </row>
    <row r="535" spans="47:56">
      <c r="AU535" s="52" t="str">
        <f>IF(参照!A535="","",参照!A535)</f>
        <v>A0236</v>
      </c>
      <c r="AV535" s="52" t="str">
        <f>IF(参照!B535="","",参照!B535)</f>
        <v>(株)シーラパワー(旧：愛知電力(株))</v>
      </c>
      <c r="AW535" s="52">
        <f>IF(参照!C535="","",参照!C535)</f>
        <v>4.9899999999999999E-4</v>
      </c>
      <c r="AX535" s="52" t="str">
        <f>IF(参照!D535="","",参照!D535)</f>
        <v>メニューA</v>
      </c>
      <c r="AY535" s="52">
        <f>IF(参照!E535="","",参照!E535)</f>
        <v>0</v>
      </c>
      <c r="AZ535" s="52" t="str">
        <f>IF(参照!F535="","",参照!F535)</f>
        <v>(株)シーラパワー(旧：愛知電力(株))</v>
      </c>
      <c r="BA535" s="52" t="str">
        <f>IF(参照!G535="","",参照!G535)</f>
        <v>(株)シーラパワー(旧：愛知電力(株))_メニューA</v>
      </c>
      <c r="BB535" s="52">
        <f t="shared" si="39"/>
        <v>0</v>
      </c>
      <c r="BD535" s="52" t="str">
        <f>IF(参照!L535="","",参照!L535)</f>
        <v>森のエネルギー(株)</v>
      </c>
    </row>
    <row r="536" spans="47:56">
      <c r="AU536" s="52" t="str">
        <f>IF(参照!A536="","",参照!A536)</f>
        <v/>
      </c>
      <c r="AV536" s="52" t="str">
        <f>IF(参照!B536="","",参照!B536)</f>
        <v/>
      </c>
      <c r="AW536" s="52" t="str">
        <f>IF(参照!C536="","",参照!C536)</f>
        <v/>
      </c>
      <c r="AX536" s="52" t="str">
        <f>IF(参照!D536="","",参照!D536)</f>
        <v>メニューB(残差)</v>
      </c>
      <c r="AY536" s="52">
        <f>IF(参照!E536="","",参照!E536)</f>
        <v>5.4600000000000004E-4</v>
      </c>
      <c r="AZ536" s="52" t="str">
        <f>IF(参照!F536="","",参照!F536)</f>
        <v>(株)シーラパワー(旧：愛知電力(株))</v>
      </c>
      <c r="BA536" s="52" t="str">
        <f>IF(参照!G536="","",参照!G536)</f>
        <v>(株)シーラパワー(旧：愛知電力(株))_メニューB(残差)</v>
      </c>
      <c r="BB536" s="52">
        <f t="shared" si="39"/>
        <v>0.54600000000000004</v>
      </c>
      <c r="BD536" s="52" t="str">
        <f>IF(参照!L536="","",参照!L536)</f>
        <v>森の電力(株)</v>
      </c>
    </row>
    <row r="537" spans="47:56">
      <c r="AU537" s="52" t="str">
        <f>IF(参照!A537="","",参照!A537)</f>
        <v/>
      </c>
      <c r="AV537" s="52" t="str">
        <f>IF(参照!B537="","",参照!B537)</f>
        <v/>
      </c>
      <c r="AW537" s="52" t="str">
        <f>IF(参照!C537="","",参照!C537)</f>
        <v/>
      </c>
      <c r="AX537" s="52" t="str">
        <f>IF(参照!D537="","",参照!D537)</f>
        <v>(参考値)事業者全体</v>
      </c>
      <c r="AY537" s="52">
        <f>IF(参照!E537="","",参照!E537)</f>
        <v>5.1699999999999999E-4</v>
      </c>
      <c r="AZ537" s="52" t="str">
        <f>IF(参照!F537="","",参照!F537)</f>
        <v>(株)シーラパワー(旧：愛知電力(株))</v>
      </c>
      <c r="BA537" s="52" t="str">
        <f>IF(参照!G537="","",参照!G537)</f>
        <v>(株)シーラパワー(旧：愛知電力(株))_(参考値)事業者全体</v>
      </c>
      <c r="BB537" s="52">
        <f t="shared" si="39"/>
        <v>0.51700000000000002</v>
      </c>
      <c r="BD537" s="52" t="str">
        <f>IF(参照!L537="","",参照!L537)</f>
        <v>八千代エンジニヤリング(株)</v>
      </c>
    </row>
    <row r="538" spans="47:56">
      <c r="AU538" s="52" t="str">
        <f>IF(参照!A538="","",参照!A538)</f>
        <v>A0237</v>
      </c>
      <c r="AV538" s="52" t="str">
        <f>IF(参照!B538="","",参照!B538)</f>
        <v>御所野縄文電力(株)</v>
      </c>
      <c r="AW538" s="52">
        <f>IF(参照!C538="","",参照!C538)</f>
        <v>3.4E-5</v>
      </c>
      <c r="AX538" s="52" t="str">
        <f>IF(参照!D538="","",参照!D538)</f>
        <v/>
      </c>
      <c r="AY538" s="52">
        <f>IF(参照!E538="","",参照!E538)</f>
        <v>4.5199999999999998E-4</v>
      </c>
      <c r="AZ538" s="52" t="str">
        <f>IF(参照!F538="","",参照!F538)</f>
        <v>御所野縄文電力(株)</v>
      </c>
      <c r="BA538" s="52" t="str">
        <f>IF(参照!G538="","",参照!G538)</f>
        <v>御所野縄文電力(株)_</v>
      </c>
      <c r="BB538" s="52">
        <f t="shared" si="39"/>
        <v>0.45199999999999996</v>
      </c>
      <c r="BD538" s="52" t="str">
        <f>IF(参照!L538="","",参照!L538)</f>
        <v>弥富ガス協同組合</v>
      </c>
    </row>
    <row r="539" spans="47:56">
      <c r="AU539" s="52" t="str">
        <f>IF(参照!A539="","",参照!A539)</f>
        <v>A0238</v>
      </c>
      <c r="AV539" s="52" t="str">
        <f>IF(参照!B539="","",参照!B539)</f>
        <v>(株)カーボンニュートラル(旧：西多摩バイオパワー(株))</v>
      </c>
      <c r="AW539" s="52" t="str">
        <f>IF(参照!C539="","",参照!C539)</f>
        <v>0.000453※</v>
      </c>
      <c r="AX539" s="52" t="str">
        <f>IF(参照!D539="","",参照!D539)</f>
        <v/>
      </c>
      <c r="AY539" s="52">
        <f>IF(参照!E539="","",参照!E539)</f>
        <v>4.3800000000000002E-4</v>
      </c>
      <c r="AZ539" s="52" t="str">
        <f>IF(参照!F539="","",参照!F539)</f>
        <v>(株)カーボンニュートラル(旧：西多摩バイオパワー(株))</v>
      </c>
      <c r="BA539" s="52" t="str">
        <f>IF(参照!G539="","",参照!G539)</f>
        <v>(株)カーボンニュートラル(旧：西多摩バイオパワー(株))_</v>
      </c>
      <c r="BB539" s="52">
        <f t="shared" si="39"/>
        <v>0.438</v>
      </c>
      <c r="BD539" s="52" t="str">
        <f>IF(参照!L539="","",参照!L539)</f>
        <v>八幡商事(株)</v>
      </c>
    </row>
    <row r="540" spans="47:56">
      <c r="AU540" s="52" t="str">
        <f>IF(参照!A540="","",参照!A540)</f>
        <v>A0239</v>
      </c>
      <c r="AV540" s="52" t="str">
        <f>IF(参照!B540="","",参照!B540)</f>
        <v>宮古新電力(株)</v>
      </c>
      <c r="AW540" s="52">
        <f>IF(参照!C540="","",参照!C540)</f>
        <v>4.0400000000000001E-4</v>
      </c>
      <c r="AX540" s="52" t="str">
        <f>IF(参照!D540="","",参照!D540)</f>
        <v/>
      </c>
      <c r="AY540" s="52">
        <f>IF(参照!E540="","",参照!E540)</f>
        <v>3.86E-4</v>
      </c>
      <c r="AZ540" s="52" t="str">
        <f>IF(参照!F540="","",参照!F540)</f>
        <v>宮古新電力(株)</v>
      </c>
      <c r="BA540" s="52" t="str">
        <f>IF(参照!G540="","",参照!G540)</f>
        <v>宮古新電力(株)_</v>
      </c>
      <c r="BB540" s="52">
        <f t="shared" si="39"/>
        <v>0.38600000000000001</v>
      </c>
      <c r="BD540" s="52" t="str">
        <f>IF(参照!L540="","",参照!L540)</f>
        <v>(株)やまがた新電力</v>
      </c>
    </row>
    <row r="541" spans="47:56">
      <c r="AU541" s="52" t="str">
        <f>IF(参照!A541="","",参照!A541)</f>
        <v>A0240</v>
      </c>
      <c r="AV541" s="52" t="str">
        <f>IF(参照!B541="","",参照!B541)</f>
        <v>長崎地域電力(株)</v>
      </c>
      <c r="AW541" s="52">
        <f>IF(参照!C541="","",参照!C541)</f>
        <v>4.9100000000000001E-4</v>
      </c>
      <c r="AX541" s="52" t="str">
        <f>IF(参照!D541="","",参照!D541)</f>
        <v/>
      </c>
      <c r="AY541" s="52">
        <f>IF(参照!E541="","",参照!E541)</f>
        <v>4.35E-4</v>
      </c>
      <c r="AZ541" s="52" t="str">
        <f>IF(参照!F541="","",参照!F541)</f>
        <v>長崎地域電力(株)</v>
      </c>
      <c r="BA541" s="52" t="str">
        <f>IF(参照!G541="","",参照!G541)</f>
        <v>長崎地域電力(株)_</v>
      </c>
      <c r="BB541" s="52">
        <f t="shared" si="39"/>
        <v>0.435</v>
      </c>
      <c r="BD541" s="52" t="str">
        <f>IF(参照!L541="","",参照!L541)</f>
        <v>やめエネルギー(株)</v>
      </c>
    </row>
    <row r="542" spans="47:56">
      <c r="AU542" s="52" t="str">
        <f>IF(参照!A542="","",参照!A542)</f>
        <v>A0241</v>
      </c>
      <c r="AV542" s="52" t="str">
        <f>IF(参照!B542="","",参照!B542)</f>
        <v>(株)エネアーク関西</v>
      </c>
      <c r="AW542" s="52">
        <f>IF(参照!C542="","",参照!C542)</f>
        <v>4.9799999999999996E-4</v>
      </c>
      <c r="AX542" s="52" t="str">
        <f>IF(参照!D542="","",参照!D542)</f>
        <v/>
      </c>
      <c r="AY542" s="52">
        <f>IF(参照!E542="","",参照!E542)</f>
        <v>4.4200000000000001E-4</v>
      </c>
      <c r="AZ542" s="52" t="str">
        <f>IF(参照!F542="","",参照!F542)</f>
        <v>(株)エネアーク関西</v>
      </c>
      <c r="BA542" s="52" t="str">
        <f>IF(参照!G542="","",参照!G542)</f>
        <v>(株)エネアーク関西_</v>
      </c>
      <c r="BB542" s="52">
        <f t="shared" si="39"/>
        <v>0.442</v>
      </c>
      <c r="BD542" s="52" t="str">
        <f>IF(参照!L542="","",参照!L542)</f>
        <v>(株)ユーラスグリーンエナジー</v>
      </c>
    </row>
    <row r="543" spans="47:56">
      <c r="AU543" s="52" t="str">
        <f>IF(参照!A543="","",参照!A543)</f>
        <v>A0243</v>
      </c>
      <c r="AV543" s="52" t="str">
        <f>IF(参照!B543="","",参照!B543)</f>
        <v>近畿電力(株)</v>
      </c>
      <c r="AW543" s="52">
        <f>IF(参照!C543="","",参照!C543)</f>
        <v>4.8500000000000003E-4</v>
      </c>
      <c r="AX543" s="52" t="str">
        <f>IF(参照!D543="","",参照!D543)</f>
        <v/>
      </c>
      <c r="AY543" s="52">
        <f>IF(参照!E543="","",参照!E543)</f>
        <v>4.6200000000000001E-4</v>
      </c>
      <c r="AZ543" s="52" t="str">
        <f>IF(参照!F543="","",参照!F543)</f>
        <v>近畿電力(株)</v>
      </c>
      <c r="BA543" s="52" t="str">
        <f>IF(参照!G543="","",参照!G543)</f>
        <v>近畿電力(株)_</v>
      </c>
      <c r="BB543" s="52">
        <f t="shared" si="39"/>
        <v>0.46200000000000002</v>
      </c>
      <c r="BD543" s="52" t="str">
        <f>IF(参照!L543="","",参照!L543)</f>
        <v>ゆきぐに新電力(株)</v>
      </c>
    </row>
    <row r="544" spans="47:56">
      <c r="AU544" s="52" t="str">
        <f>IF(参照!A544="","",参照!A544)</f>
        <v>A0245</v>
      </c>
      <c r="AV544" s="52" t="str">
        <f>IF(参照!B544="","",参照!B544)</f>
        <v>新電力おおいた(株)</v>
      </c>
      <c r="AW544" s="52">
        <f>IF(参照!C544="","",参照!C544)</f>
        <v>4.3300000000000001E-4</v>
      </c>
      <c r="AX544" s="52" t="str">
        <f>IF(参照!D544="","",参照!D544)</f>
        <v/>
      </c>
      <c r="AY544" s="52">
        <f>IF(参照!E544="","",参照!E544)</f>
        <v>4.2000000000000002E-4</v>
      </c>
      <c r="AZ544" s="52" t="str">
        <f>IF(参照!F544="","",参照!F544)</f>
        <v>新電力おおいた(株)</v>
      </c>
      <c r="BA544" s="52" t="str">
        <f>IF(参照!G544="","",参照!G544)</f>
        <v>新電力おおいた(株)_</v>
      </c>
      <c r="BB544" s="52">
        <f t="shared" si="39"/>
        <v>0.42000000000000004</v>
      </c>
      <c r="BD544" s="52" t="str">
        <f>IF(参照!L544="","",参照!L544)</f>
        <v>(株)ユビニティー</v>
      </c>
    </row>
    <row r="545" spans="47:56">
      <c r="AU545" s="52" t="str">
        <f>IF(参照!A545="","",参照!A545)</f>
        <v>A0246</v>
      </c>
      <c r="AV545" s="52" t="str">
        <f>IF(参照!B545="","",参照!B545)</f>
        <v>(株)日本セレモニー</v>
      </c>
      <c r="AW545" s="52">
        <f>IF(参照!C545="","",参照!C545)</f>
        <v>5.0100000000000003E-4</v>
      </c>
      <c r="AX545" s="52" t="str">
        <f>IF(参照!D545="","",参照!D545)</f>
        <v/>
      </c>
      <c r="AY545" s="52">
        <f>IF(参照!E545="","",参照!E545)</f>
        <v>4.9799999999999996E-4</v>
      </c>
      <c r="AZ545" s="52" t="str">
        <f>IF(参照!F545="","",参照!F545)</f>
        <v>(株)日本セレモニー</v>
      </c>
      <c r="BA545" s="52" t="str">
        <f>IF(参照!G545="","",参照!G545)</f>
        <v>(株)日本セレモニー_</v>
      </c>
      <c r="BB545" s="52">
        <f t="shared" si="39"/>
        <v>0.49799999999999994</v>
      </c>
      <c r="BD545" s="52" t="str">
        <f>IF(参照!L545="","",参照!L545)</f>
        <v>横浜ウォーター(株)</v>
      </c>
    </row>
    <row r="546" spans="47:56">
      <c r="AU546" s="52" t="str">
        <f>IF(参照!A546="","",参照!A546)</f>
        <v>A0248</v>
      </c>
      <c r="AV546" s="52" t="str">
        <f>IF(参照!B546="","",参照!B546)</f>
        <v>(株)池見石油店</v>
      </c>
      <c r="AW546" s="52">
        <f>IF(参照!C546="","",参照!C546)</f>
        <v>5.3600000000000002E-4</v>
      </c>
      <c r="AX546" s="52" t="str">
        <f>IF(参照!D546="","",参照!D546)</f>
        <v/>
      </c>
      <c r="AY546" s="52">
        <f>IF(参照!E546="","",参照!E546)</f>
        <v>5.71E-4</v>
      </c>
      <c r="AZ546" s="52" t="str">
        <f>IF(参照!F546="","",参照!F546)</f>
        <v>(株)池見石油店</v>
      </c>
      <c r="BA546" s="52" t="str">
        <f>IF(参照!G546="","",参照!G546)</f>
        <v>(株)池見石油店_</v>
      </c>
      <c r="BB546" s="52">
        <f t="shared" si="39"/>
        <v>0.57099999999999995</v>
      </c>
      <c r="BD546" s="52" t="str">
        <f>IF(参照!L546="","",参照!L546)</f>
        <v>(株)横浜環境デザイン</v>
      </c>
    </row>
    <row r="547" spans="47:56">
      <c r="AU547" s="52" t="str">
        <f>IF(参照!A547="","",参照!A547)</f>
        <v>A0250</v>
      </c>
      <c r="AV547" s="52" t="str">
        <f>IF(参照!B547="","",参照!B547)</f>
        <v>芝浦電力(株)</v>
      </c>
      <c r="AW547" s="52">
        <f>IF(参照!C547="","",参照!C547)</f>
        <v>2.8800000000000001E-4</v>
      </c>
      <c r="AX547" s="52" t="str">
        <f>IF(参照!D547="","",参照!D547)</f>
        <v/>
      </c>
      <c r="AY547" s="52">
        <f>IF(参照!E547="","",参照!E547)</f>
        <v>4.5199999999999998E-4</v>
      </c>
      <c r="AZ547" s="52" t="str">
        <f>IF(参照!F547="","",参照!F547)</f>
        <v>芝浦電力(株)</v>
      </c>
      <c r="BA547" s="52" t="str">
        <f>IF(参照!G547="","",参照!G547)</f>
        <v>芝浦電力(株)_</v>
      </c>
      <c r="BB547" s="52">
        <f t="shared" si="39"/>
        <v>0.45199999999999996</v>
      </c>
      <c r="BD547" s="52" t="str">
        <f>IF(参照!L547="","",参照!L547)</f>
        <v>(株)吉田石油店</v>
      </c>
    </row>
    <row r="548" spans="47:56">
      <c r="AU548" s="52" t="str">
        <f>IF(参照!A548="","",参照!A548)</f>
        <v>A0253</v>
      </c>
      <c r="AV548" s="52" t="str">
        <f>IF(参照!B548="","",参照!B548)</f>
        <v>(株)地域創生ホールディングス</v>
      </c>
      <c r="AW548" s="52">
        <f>IF(参照!C548="","",参照!C548)</f>
        <v>4.84E-4</v>
      </c>
      <c r="AX548" s="52" t="str">
        <f>IF(参照!D548="","",参照!D548)</f>
        <v/>
      </c>
      <c r="AY548" s="52">
        <f>IF(参照!E548="","",参照!E548)</f>
        <v>4.7699999999999999E-4</v>
      </c>
      <c r="AZ548" s="52" t="str">
        <f>IF(参照!F548="","",参照!F548)</f>
        <v>(株)地域創生ホールディングス</v>
      </c>
      <c r="BA548" s="52" t="str">
        <f>IF(参照!G548="","",参照!G548)</f>
        <v>(株)地域創生ホールディングス_</v>
      </c>
      <c r="BB548" s="52">
        <f t="shared" si="39"/>
        <v>0.47699999999999998</v>
      </c>
      <c r="BD548" s="52" t="str">
        <f>IF(参照!L548="","",参照!L548)</f>
        <v>米子瓦斯(株)</v>
      </c>
    </row>
    <row r="549" spans="47:56">
      <c r="AU549" s="52" t="str">
        <f>IF(参照!A549="","",参照!A549)</f>
        <v>A0254</v>
      </c>
      <c r="AV549" s="52" t="str">
        <f>IF(参照!B549="","",参照!B549)</f>
        <v>スズカ電工(株)</v>
      </c>
      <c r="AW549" s="52">
        <f>IF(参照!C549="","",参照!C549)</f>
        <v>2.0799999999999999E-4</v>
      </c>
      <c r="AX549" s="52" t="str">
        <f>IF(参照!D549="","",参照!D549)</f>
        <v/>
      </c>
      <c r="AY549" s="52">
        <f>IF(参照!E549="","",参照!E549)</f>
        <v>1.9600000000000002E-4</v>
      </c>
      <c r="AZ549" s="52" t="str">
        <f>IF(参照!F549="","",参照!F549)</f>
        <v>スズカ電工(株)</v>
      </c>
      <c r="BA549" s="52" t="str">
        <f>IF(参照!G549="","",参照!G549)</f>
        <v>スズカ電工(株)_</v>
      </c>
      <c r="BB549" s="52">
        <f t="shared" si="39"/>
        <v>0.19600000000000001</v>
      </c>
      <c r="BD549" s="52" t="str">
        <f>IF(参照!L549="","",参照!L549)</f>
        <v>楽天エナジー(株)</v>
      </c>
    </row>
    <row r="550" spans="47:56">
      <c r="AU550" s="52" t="str">
        <f>IF(参照!A550="","",参照!A550)</f>
        <v>A0256</v>
      </c>
      <c r="AV550" s="52" t="str">
        <f>IF(参照!B550="","",参照!B550)</f>
        <v>(株)エーコープサービス</v>
      </c>
      <c r="AW550" s="52">
        <f>IF(参照!C550="","",参照!C550)</f>
        <v>3.1700000000000001E-4</v>
      </c>
      <c r="AX550" s="52" t="str">
        <f>IF(参照!D550="","",参照!D550)</f>
        <v/>
      </c>
      <c r="AY550" s="52">
        <f>IF(参照!E550="","",参照!E550)</f>
        <v>3.9599999999999998E-4</v>
      </c>
      <c r="AZ550" s="52" t="str">
        <f>IF(参照!F550="","",参照!F550)</f>
        <v>(株)エーコープサービス</v>
      </c>
      <c r="BA550" s="52" t="str">
        <f>IF(参照!G550="","",参照!G550)</f>
        <v>(株)エーコープサービス_</v>
      </c>
      <c r="BB550" s="52">
        <f t="shared" si="39"/>
        <v>0.39599999999999996</v>
      </c>
      <c r="BD550" s="52" t="str">
        <f>IF(参照!L550="","",参照!L550)</f>
        <v>リエスパワー(株)</v>
      </c>
    </row>
    <row r="551" spans="47:56">
      <c r="AU551" s="52" t="str">
        <f>IF(参照!A551="","",参照!A551)</f>
        <v>A0257</v>
      </c>
      <c r="AV551" s="52" t="str">
        <f>IF(参照!B551="","",参照!B551)</f>
        <v>サンリン(株)</v>
      </c>
      <c r="AW551" s="52">
        <f>IF(参照!C551="","",参照!C551)</f>
        <v>4.9700000000000005E-4</v>
      </c>
      <c r="AX551" s="52" t="str">
        <f>IF(参照!D551="","",参照!D551)</f>
        <v>メニューA</v>
      </c>
      <c r="AY551" s="52">
        <f>IF(参照!E551="","",参照!E551)</f>
        <v>0</v>
      </c>
      <c r="AZ551" s="52" t="str">
        <f>IF(参照!F551="","",参照!F551)</f>
        <v>サンリン(株)</v>
      </c>
      <c r="BA551" s="52" t="str">
        <f>IF(参照!G551="","",参照!G551)</f>
        <v>サンリン(株)_メニューA</v>
      </c>
      <c r="BB551" s="52">
        <f t="shared" si="39"/>
        <v>0</v>
      </c>
      <c r="BD551" s="52" t="str">
        <f>IF(参照!L551="","",参照!L551)</f>
        <v>リエスパワーネクスト(株)</v>
      </c>
    </row>
    <row r="552" spans="47:56">
      <c r="AU552" s="52" t="str">
        <f>IF(参照!A552="","",参照!A552)</f>
        <v/>
      </c>
      <c r="AV552" s="52" t="str">
        <f>IF(参照!B552="","",参照!B552)</f>
        <v/>
      </c>
      <c r="AW552" s="52" t="str">
        <f>IF(参照!C552="","",参照!C552)</f>
        <v/>
      </c>
      <c r="AX552" s="52" t="str">
        <f>IF(参照!D552="","",参照!D552)</f>
        <v>メニューB(残差)</v>
      </c>
      <c r="AY552" s="52">
        <f>IF(参照!E552="","",参照!E552)</f>
        <v>4.4200000000000001E-4</v>
      </c>
      <c r="AZ552" s="52" t="str">
        <f>IF(参照!F552="","",参照!F552)</f>
        <v>サンリン(株)</v>
      </c>
      <c r="BA552" s="52" t="str">
        <f>IF(参照!G552="","",参照!G552)</f>
        <v>サンリン(株)_メニューB(残差)</v>
      </c>
      <c r="BB552" s="52">
        <f t="shared" si="39"/>
        <v>0.442</v>
      </c>
      <c r="BD552" s="52" t="str">
        <f>IF(参照!L552="","",参照!L552)</f>
        <v>陸前高田しみんエネルギー(株)</v>
      </c>
    </row>
    <row r="553" spans="47:56">
      <c r="AU553" s="52" t="str">
        <f>IF(参照!A553="","",参照!A553)</f>
        <v/>
      </c>
      <c r="AV553" s="52" t="str">
        <f>IF(参照!B553="","",参照!B553)</f>
        <v/>
      </c>
      <c r="AW553" s="52" t="str">
        <f>IF(参照!C553="","",参照!C553)</f>
        <v/>
      </c>
      <c r="AX553" s="52" t="str">
        <f>IF(参照!D553="","",参照!D553)</f>
        <v>(参考値)事業者全体</v>
      </c>
      <c r="AY553" s="52">
        <f>IF(参照!E553="","",参照!E553)</f>
        <v>4.7399999999999997E-4</v>
      </c>
      <c r="AZ553" s="52" t="str">
        <f>IF(参照!F553="","",参照!F553)</f>
        <v>サンリン(株)</v>
      </c>
      <c r="BA553" s="52" t="str">
        <f>IF(参照!G553="","",参照!G553)</f>
        <v>サンリン(株)_(参考値)事業者全体</v>
      </c>
      <c r="BB553" s="52">
        <f t="shared" si="39"/>
        <v>0.47399999999999998</v>
      </c>
      <c r="BD553" s="52" t="str">
        <f>IF(参照!L553="","",参照!L553)</f>
        <v>(株)リクルート</v>
      </c>
    </row>
    <row r="554" spans="47:56">
      <c r="AU554" s="52" t="str">
        <f>IF(参照!A554="","",参照!A554)</f>
        <v>A0258</v>
      </c>
      <c r="AV554" s="52" t="str">
        <f>IF(参照!B554="","",参照!B554)</f>
        <v>(株)宮崎ガスリビング</v>
      </c>
      <c r="AW554" s="52">
        <f>IF(参照!C554="","",参照!C554)</f>
        <v>4.46E-4</v>
      </c>
      <c r="AX554" s="52" t="str">
        <f>IF(参照!D554="","",参照!D554)</f>
        <v/>
      </c>
      <c r="AY554" s="52">
        <f>IF(参照!E554="","",参照!E554)</f>
        <v>4.5300000000000001E-4</v>
      </c>
      <c r="AZ554" s="52" t="str">
        <f>IF(参照!F554="","",参照!F554)</f>
        <v>(株)宮崎ガスリビング</v>
      </c>
      <c r="BA554" s="52" t="str">
        <f>IF(参照!G554="","",参照!G554)</f>
        <v>(株)宮崎ガスリビング_</v>
      </c>
      <c r="BB554" s="52">
        <f t="shared" si="39"/>
        <v>0.45300000000000001</v>
      </c>
      <c r="BD554" s="52" t="str">
        <f>IF(参照!L554="","",参照!L554)</f>
        <v>(株)リケン工業</v>
      </c>
    </row>
    <row r="555" spans="47:56">
      <c r="AU555" s="52" t="str">
        <f>IF(参照!A555="","",参照!A555)</f>
        <v>A0259</v>
      </c>
      <c r="AV555" s="52" t="str">
        <f>IF(参照!B555="","",参照!B555)</f>
        <v>山陰エレキ・アライアンス(株)</v>
      </c>
      <c r="AW555" s="52">
        <f>IF(参照!C555="","",参照!C555)</f>
        <v>4.84E-4</v>
      </c>
      <c r="AX555" s="52" t="str">
        <f>IF(参照!D555="","",参照!D555)</f>
        <v/>
      </c>
      <c r="AY555" s="52">
        <f>IF(参照!E555="","",参照!E555)</f>
        <v>4.28E-4</v>
      </c>
      <c r="AZ555" s="52" t="str">
        <f>IF(参照!F555="","",参照!F555)</f>
        <v>山陰エレキ・アライアンス(株)</v>
      </c>
      <c r="BA555" s="52" t="str">
        <f>IF(参照!G555="","",参照!G555)</f>
        <v>山陰エレキ・アライアンス(株)_</v>
      </c>
      <c r="BB555" s="52">
        <f t="shared" si="39"/>
        <v>0.42799999999999999</v>
      </c>
      <c r="BD555" s="52" t="str">
        <f>IF(参照!L555="","",参照!L555)</f>
        <v>リコージャパン(株)</v>
      </c>
    </row>
    <row r="556" spans="47:56">
      <c r="AU556" s="52" t="str">
        <f>IF(参照!A556="","",参照!A556)</f>
        <v>A0261</v>
      </c>
      <c r="AV556" s="52" t="str">
        <f>IF(参照!B556="","",参照!B556)</f>
        <v>ミライフ東日本(株)</v>
      </c>
      <c r="AW556" s="52">
        <f>IF(参照!C556="","",参照!C556)</f>
        <v>1.3200000000000001E-4</v>
      </c>
      <c r="AX556" s="52" t="str">
        <f>IF(参照!D556="","",参照!D556)</f>
        <v/>
      </c>
      <c r="AY556" s="52">
        <f>IF(参照!E556="","",参照!E556)</f>
        <v>7.7000000000000001E-5</v>
      </c>
      <c r="AZ556" s="52" t="str">
        <f>IF(参照!F556="","",参照!F556)</f>
        <v>ミライフ東日本(株)</v>
      </c>
      <c r="BA556" s="52" t="str">
        <f>IF(参照!G556="","",参照!G556)</f>
        <v>ミライフ東日本(株)_</v>
      </c>
      <c r="BB556" s="52">
        <f t="shared" si="39"/>
        <v>7.6999999999999999E-2</v>
      </c>
      <c r="BD556" s="52" t="str">
        <f>IF(参照!L556="","",参照!L556)</f>
        <v>リストプロパティーズ(株)</v>
      </c>
    </row>
    <row r="557" spans="47:56">
      <c r="AU557" s="52" t="str">
        <f>IF(参照!A557="","",参照!A557)</f>
        <v>A0263</v>
      </c>
      <c r="AV557" s="52" t="str">
        <f>IF(参照!B557="","",参照!B557)</f>
        <v>(株)ウッドエナジー</v>
      </c>
      <c r="AW557" s="52">
        <f>IF(参照!C557="","",参照!C557)</f>
        <v>0</v>
      </c>
      <c r="AX557" s="52" t="str">
        <f>IF(参照!D557="","",参照!D557)</f>
        <v/>
      </c>
      <c r="AY557" s="52">
        <f>IF(参照!E557="","",参照!E557)</f>
        <v>4.0400000000000001E-4</v>
      </c>
      <c r="AZ557" s="52" t="str">
        <f>IF(参照!F557="","",参照!F557)</f>
        <v>(株)ウッドエナジー</v>
      </c>
      <c r="BA557" s="52" t="str">
        <f>IF(参照!G557="","",参照!G557)</f>
        <v>(株)ウッドエナジー_</v>
      </c>
      <c r="BB557" s="52">
        <f t="shared" si="39"/>
        <v>0.40400000000000003</v>
      </c>
      <c r="BD557" s="52" t="str">
        <f>IF(参照!L557="","",参照!L557)</f>
        <v>リニューアブル・ジャパン(株)(旧：(株)みらい電力)</v>
      </c>
    </row>
    <row r="558" spans="47:56">
      <c r="AU558" s="52" t="str">
        <f>IF(参照!A558="","",参照!A558)</f>
        <v>A0264</v>
      </c>
      <c r="AV558" s="52" t="str">
        <f>IF(参照!B558="","",参照!B558)</f>
        <v>山陰酸素工業(株)</v>
      </c>
      <c r="AW558" s="52">
        <f>IF(参照!C558="","",参照!C558)</f>
        <v>4.84E-4</v>
      </c>
      <c r="AX558" s="52" t="str">
        <f>IF(参照!D558="","",参照!D558)</f>
        <v/>
      </c>
      <c r="AY558" s="52">
        <f>IF(参照!E558="","",参照!E558)</f>
        <v>4.2900000000000002E-4</v>
      </c>
      <c r="AZ558" s="52" t="str">
        <f>IF(参照!F558="","",参照!F558)</f>
        <v>山陰酸素工業(株)</v>
      </c>
      <c r="BA558" s="52" t="str">
        <f>IF(参照!G558="","",参照!G558)</f>
        <v>山陰酸素工業(株)_</v>
      </c>
      <c r="BB558" s="52">
        <f t="shared" si="39"/>
        <v>0.42899999999999999</v>
      </c>
      <c r="BD558" s="52" t="str">
        <f>IF(参照!L558="","",参照!L558)</f>
        <v>(株)リミックスポイント</v>
      </c>
    </row>
    <row r="559" spans="47:56">
      <c r="AU559" s="52" t="str">
        <f>IF(参照!A559="","",参照!A559)</f>
        <v>A0265</v>
      </c>
      <c r="AV559" s="52" t="str">
        <f>IF(参照!B559="","",参照!B559)</f>
        <v>武陽ガス(株)</v>
      </c>
      <c r="AW559" s="52">
        <f>IF(参照!C559="","",参照!C559)</f>
        <v>3.6400000000000001E-4</v>
      </c>
      <c r="AX559" s="52" t="str">
        <f>IF(参照!D559="","",参照!D559)</f>
        <v/>
      </c>
      <c r="AY559" s="52">
        <f>IF(参照!E559="","",参照!E559)</f>
        <v>3.0800000000000001E-4</v>
      </c>
      <c r="AZ559" s="52" t="str">
        <f>IF(参照!F559="","",参照!F559)</f>
        <v>武陽ガス(株)</v>
      </c>
      <c r="BA559" s="52" t="str">
        <f>IF(参照!G559="","",参照!G559)</f>
        <v>武陽ガス(株)_</v>
      </c>
      <c r="BB559" s="52">
        <f t="shared" si="39"/>
        <v>0.308</v>
      </c>
      <c r="BD559" s="52" t="str">
        <f>IF(参照!L559="","",参照!L559)</f>
        <v>(株)ルーク</v>
      </c>
    </row>
    <row r="560" spans="47:56">
      <c r="AU560" s="52" t="str">
        <f>IF(参照!A560="","",参照!A560)</f>
        <v>A0267</v>
      </c>
      <c r="AV560" s="52" t="str">
        <f>IF(参照!B560="","",参照!B560)</f>
        <v>北海道電力(株)</v>
      </c>
      <c r="AW560" s="52">
        <f>IF(参照!C560="","",参照!C560)</f>
        <v>5.4900000000000001E-4</v>
      </c>
      <c r="AX560" s="52" t="str">
        <f>IF(参照!D560="","",参照!D560)</f>
        <v>メニューA</v>
      </c>
      <c r="AY560" s="52">
        <f>IF(参照!E560="","",参照!E560)</f>
        <v>0</v>
      </c>
      <c r="AZ560" s="52" t="str">
        <f>IF(参照!F560="","",参照!F560)</f>
        <v>北海道電力(株)</v>
      </c>
      <c r="BA560" s="52" t="str">
        <f>IF(参照!G560="","",参照!G560)</f>
        <v>北海道電力(株)_メニューA</v>
      </c>
      <c r="BB560" s="52">
        <f t="shared" si="39"/>
        <v>0</v>
      </c>
      <c r="BD560" s="52" t="str">
        <f>IF(参照!L560="","",参照!L560)</f>
        <v>(株)レクスポート</v>
      </c>
    </row>
    <row r="561" spans="47:56">
      <c r="AU561" s="52" t="str">
        <f>IF(参照!A561="","",参照!A561)</f>
        <v/>
      </c>
      <c r="AV561" s="52" t="str">
        <f>IF(参照!B561="","",参照!B561)</f>
        <v/>
      </c>
      <c r="AW561" s="52" t="str">
        <f>IF(参照!C561="","",参照!C561)</f>
        <v/>
      </c>
      <c r="AX561" s="52" t="str">
        <f>IF(参照!D561="","",参照!D561)</f>
        <v>メニューB</v>
      </c>
      <c r="AY561" s="52">
        <f>IF(参照!E561="","",参照!E561)</f>
        <v>0</v>
      </c>
      <c r="AZ561" s="52" t="str">
        <f>IF(参照!F561="","",参照!F561)</f>
        <v>北海道電力(株)</v>
      </c>
      <c r="BA561" s="52" t="str">
        <f>IF(参照!G561="","",参照!G561)</f>
        <v>北海道電力(株)_メニューB</v>
      </c>
      <c r="BB561" s="52">
        <f t="shared" si="39"/>
        <v>0</v>
      </c>
      <c r="BD561" s="52" t="str">
        <f>IF(参照!L561="","",参照!L561)</f>
        <v>レネックス電力合同会社</v>
      </c>
    </row>
    <row r="562" spans="47:56">
      <c r="AU562" s="52" t="str">
        <f>IF(参照!A562="","",参照!A562)</f>
        <v/>
      </c>
      <c r="AV562" s="52" t="str">
        <f>IF(参照!B562="","",参照!B562)</f>
        <v/>
      </c>
      <c r="AW562" s="52" t="str">
        <f>IF(参照!C562="","",参照!C562)</f>
        <v/>
      </c>
      <c r="AX562" s="52" t="str">
        <f>IF(参照!D562="","",参照!D562)</f>
        <v>メニューC(残差)</v>
      </c>
      <c r="AY562" s="52">
        <f>IF(参照!E562="","",参照!E562)</f>
        <v>5.3700000000000004E-4</v>
      </c>
      <c r="AZ562" s="52" t="str">
        <f>IF(参照!F562="","",参照!F562)</f>
        <v>北海道電力(株)</v>
      </c>
      <c r="BA562" s="52" t="str">
        <f>IF(参照!G562="","",参照!G562)</f>
        <v>北海道電力(株)_メニューC(残差)</v>
      </c>
      <c r="BB562" s="52">
        <f t="shared" si="39"/>
        <v>0.53700000000000003</v>
      </c>
      <c r="BD562" s="52" t="str">
        <f>IF(参照!L562="","",参照!L562)</f>
        <v>レモンガス(株)</v>
      </c>
    </row>
    <row r="563" spans="47:56">
      <c r="AU563" s="52" t="str">
        <f>IF(参照!A563="","",参照!A563)</f>
        <v/>
      </c>
      <c r="AV563" s="52" t="str">
        <f>IF(参照!B563="","",参照!B563)</f>
        <v/>
      </c>
      <c r="AW563" s="52" t="str">
        <f>IF(参照!C563="","",参照!C563)</f>
        <v/>
      </c>
      <c r="AX563" s="52" t="str">
        <f>IF(参照!D563="","",参照!D563)</f>
        <v>(参考値)事業者全体</v>
      </c>
      <c r="AY563" s="52">
        <f>IF(参照!E563="","",参照!E563)</f>
        <v>5.4900000000000001E-4</v>
      </c>
      <c r="AZ563" s="52" t="str">
        <f>IF(参照!F563="","",参照!F563)</f>
        <v>北海道電力(株)</v>
      </c>
      <c r="BA563" s="52" t="str">
        <f>IF(参照!G563="","",参照!G563)</f>
        <v>北海道電力(株)_(参考値)事業者全体</v>
      </c>
      <c r="BB563" s="52">
        <f t="shared" si="39"/>
        <v>0.54900000000000004</v>
      </c>
      <c r="BD563" s="52" t="str">
        <f>IF(参照!L563="","",参照!L563)</f>
        <v>ローカルエナジー(株)</v>
      </c>
    </row>
    <row r="564" spans="47:56">
      <c r="AU564" s="52" t="str">
        <f>IF(参照!A564="","",参照!A564)</f>
        <v>A0268</v>
      </c>
      <c r="AV564" s="52" t="str">
        <f>IF(参照!B564="","",参照!B564)</f>
        <v>東北電力(株)</v>
      </c>
      <c r="AW564" s="52">
        <f>IF(参照!C564="","",参照!C564)</f>
        <v>4.9600000000000002E-4</v>
      </c>
      <c r="AX564" s="52" t="str">
        <f>IF(参照!D564="","",参照!D564)</f>
        <v>メニューA</v>
      </c>
      <c r="AY564" s="52">
        <f>IF(参照!E564="","",参照!E564)</f>
        <v>0</v>
      </c>
      <c r="AZ564" s="52" t="str">
        <f>IF(参照!F564="","",参照!F564)</f>
        <v>東北電力(株)</v>
      </c>
      <c r="BA564" s="52" t="str">
        <f>IF(参照!G564="","",参照!G564)</f>
        <v>東北電力(株)_メニューA</v>
      </c>
      <c r="BB564" s="52">
        <f t="shared" si="39"/>
        <v>0</v>
      </c>
      <c r="BD564" s="52" t="str">
        <f>IF(参照!L564="","",参照!L564)</f>
        <v>ローカルでんき(株)</v>
      </c>
    </row>
    <row r="565" spans="47:56">
      <c r="AU565" s="52" t="str">
        <f>IF(参照!A565="","",参照!A565)</f>
        <v/>
      </c>
      <c r="AV565" s="52" t="str">
        <f>IF(参照!B565="","",参照!B565)</f>
        <v/>
      </c>
      <c r="AW565" s="52" t="str">
        <f>IF(参照!C565="","",参照!C565)</f>
        <v/>
      </c>
      <c r="AX565" s="52" t="str">
        <f>IF(参照!D565="","",参照!D565)</f>
        <v>メニューB</v>
      </c>
      <c r="AY565" s="52">
        <f>IF(参照!E565="","",参照!E565)</f>
        <v>0</v>
      </c>
      <c r="AZ565" s="52" t="str">
        <f>IF(参照!F565="","",参照!F565)</f>
        <v>東北電力(株)</v>
      </c>
      <c r="BA565" s="52" t="str">
        <f>IF(参照!G565="","",参照!G565)</f>
        <v>東北電力(株)_メニューB</v>
      </c>
      <c r="BB565" s="52">
        <f t="shared" si="39"/>
        <v>0</v>
      </c>
      <c r="BD565" s="52" t="str">
        <f>IF(参照!L565="","",参照!L565)</f>
        <v>和歌山電力(株)</v>
      </c>
    </row>
    <row r="566" spans="47:56">
      <c r="AU566" s="52" t="str">
        <f>IF(参照!A566="","",参照!A566)</f>
        <v/>
      </c>
      <c r="AV566" s="52" t="str">
        <f>IF(参照!B566="","",参照!B566)</f>
        <v/>
      </c>
      <c r="AW566" s="52" t="str">
        <f>IF(参照!C566="","",参照!C566)</f>
        <v/>
      </c>
      <c r="AX566" s="52" t="str">
        <f>IF(参照!D566="","",参照!D566)</f>
        <v>メニューC(残差)</v>
      </c>
      <c r="AY566" s="52">
        <f>IF(参照!E566="","",参照!E566)</f>
        <v>4.8799999999999999E-4</v>
      </c>
      <c r="AZ566" s="52" t="str">
        <f>IF(参照!F566="","",参照!F566)</f>
        <v>東北電力(株)</v>
      </c>
      <c r="BA566" s="52" t="str">
        <f>IF(参照!G566="","",参照!G566)</f>
        <v>東北電力(株)_メニューC(残差)</v>
      </c>
      <c r="BB566" s="52">
        <f t="shared" si="39"/>
        <v>0.48799999999999999</v>
      </c>
      <c r="BD566" s="52" t="str">
        <f>IF(参照!L566="","",参照!L566)</f>
        <v>綿半パートナーズ(株)</v>
      </c>
    </row>
    <row r="567" spans="47:56">
      <c r="AU567" s="52" t="str">
        <f>IF(参照!A567="","",参照!A567)</f>
        <v/>
      </c>
      <c r="AV567" s="52" t="str">
        <f>IF(参照!B567="","",参照!B567)</f>
        <v/>
      </c>
      <c r="AW567" s="52" t="str">
        <f>IF(参照!C567="","",参照!C567)</f>
        <v/>
      </c>
      <c r="AX567" s="52" t="str">
        <f>IF(参照!D567="","",参照!D567)</f>
        <v>(参考値)事業者全体</v>
      </c>
      <c r="AY567" s="52">
        <f>IF(参照!E567="","",参照!E567)</f>
        <v>4.57E-4</v>
      </c>
      <c r="AZ567" s="52" t="str">
        <f>IF(参照!F567="","",参照!F567)</f>
        <v>東北電力(株)</v>
      </c>
      <c r="BA567" s="52" t="str">
        <f>IF(参照!G567="","",参照!G567)</f>
        <v>東北電力(株)_(参考値)事業者全体</v>
      </c>
      <c r="BB567" s="52">
        <f t="shared" si="39"/>
        <v>0.45700000000000002</v>
      </c>
      <c r="BD567" s="52" t="str">
        <f>IF(参照!L567="","",参照!L567)</f>
        <v>ワタミエナジー(株)</v>
      </c>
    </row>
    <row r="568" spans="47:56">
      <c r="AU568" s="52" t="str">
        <f>IF(参照!A568="","",参照!A568)</f>
        <v>A0269</v>
      </c>
      <c r="AV568" s="52" t="str">
        <f>IF(参照!B568="","",参照!B568)</f>
        <v>東京電力エナジーパートナー(株)</v>
      </c>
      <c r="AW568" s="52">
        <f>IF(参照!C568="","",参照!C568)</f>
        <v>4.57E-4</v>
      </c>
      <c r="AX568" s="52" t="str">
        <f>IF(参照!D568="","",参照!D568)</f>
        <v>メニューA</v>
      </c>
      <c r="AY568" s="52">
        <f>IF(参照!E568="","",参照!E568)</f>
        <v>0</v>
      </c>
      <c r="AZ568" s="52" t="str">
        <f>IF(参照!F568="","",参照!F568)</f>
        <v>東京電力エナジーパートナー(株)</v>
      </c>
      <c r="BA568" s="52" t="str">
        <f>IF(参照!G568="","",参照!G568)</f>
        <v>東京電力エナジーパートナー(株)_メニューA</v>
      </c>
      <c r="BB568" s="52">
        <f t="shared" si="39"/>
        <v>0</v>
      </c>
      <c r="BD568" s="52" t="str">
        <f>IF(参照!L568="","",参照!L568)</f>
        <v>ワンワールドエナジー(株)(旧：(株)地方創生テクノロジーラボ)</v>
      </c>
    </row>
    <row r="569" spans="47:56">
      <c r="AU569" s="52" t="str">
        <f>IF(参照!A569="","",参照!A569)</f>
        <v/>
      </c>
      <c r="AV569" s="52" t="str">
        <f>IF(参照!B569="","",参照!B569)</f>
        <v/>
      </c>
      <c r="AW569" s="52" t="str">
        <f>IF(参照!C569="","",参照!C569)</f>
        <v/>
      </c>
      <c r="AX569" s="52" t="str">
        <f>IF(参照!D569="","",参照!D569)</f>
        <v>メニューB</v>
      </c>
      <c r="AY569" s="52">
        <f>IF(参照!E569="","",参照!E569)</f>
        <v>0</v>
      </c>
      <c r="AZ569" s="52" t="str">
        <f>IF(参照!F569="","",参照!F569)</f>
        <v>東京電力エナジーパートナー(株)</v>
      </c>
      <c r="BA569" s="52" t="str">
        <f>IF(参照!G569="","",参照!G569)</f>
        <v>東京電力エナジーパートナー(株)_メニューB</v>
      </c>
      <c r="BB569" s="52">
        <f t="shared" si="39"/>
        <v>0</v>
      </c>
      <c r="BD569" s="52" t="str">
        <f>IF(参照!L569="","",参照!L569)</f>
        <v/>
      </c>
    </row>
    <row r="570" spans="47:56">
      <c r="AU570" s="52" t="str">
        <f>IF(参照!A570="","",参照!A570)</f>
        <v/>
      </c>
      <c r="AV570" s="52" t="str">
        <f>IF(参照!B570="","",参照!B570)</f>
        <v/>
      </c>
      <c r="AW570" s="52" t="str">
        <f>IF(参照!C570="","",参照!C570)</f>
        <v/>
      </c>
      <c r="AX570" s="52" t="str">
        <f>IF(参照!D570="","",参照!D570)</f>
        <v>メニューC</v>
      </c>
      <c r="AY570" s="52">
        <f>IF(参照!E570="","",参照!E570)</f>
        <v>0</v>
      </c>
      <c r="AZ570" s="52" t="str">
        <f>IF(参照!F570="","",参照!F570)</f>
        <v>東京電力エナジーパートナー(株)</v>
      </c>
      <c r="BA570" s="52" t="str">
        <f>IF(参照!G570="","",参照!G570)</f>
        <v>東京電力エナジーパートナー(株)_メニューC</v>
      </c>
      <c r="BB570" s="52">
        <f t="shared" si="39"/>
        <v>0</v>
      </c>
      <c r="BD570" s="52" t="str">
        <f>IF(参照!L570="","",参照!L570)</f>
        <v/>
      </c>
    </row>
    <row r="571" spans="47:56">
      <c r="AU571" s="52" t="str">
        <f>IF(参照!A571="","",参照!A571)</f>
        <v/>
      </c>
      <c r="AV571" s="52" t="str">
        <f>IF(参照!B571="","",参照!B571)</f>
        <v/>
      </c>
      <c r="AW571" s="52" t="str">
        <f>IF(参照!C571="","",参照!C571)</f>
        <v/>
      </c>
      <c r="AX571" s="52" t="str">
        <f>IF(参照!D571="","",参照!D571)</f>
        <v>メニューD</v>
      </c>
      <c r="AY571" s="52">
        <f>IF(参照!E571="","",参照!E571)</f>
        <v>0</v>
      </c>
      <c r="AZ571" s="52" t="str">
        <f>IF(参照!F571="","",参照!F571)</f>
        <v>東京電力エナジーパートナー(株)</v>
      </c>
      <c r="BA571" s="52" t="str">
        <f>IF(参照!G571="","",参照!G571)</f>
        <v>東京電力エナジーパートナー(株)_メニューD</v>
      </c>
      <c r="BB571" s="52">
        <f t="shared" si="39"/>
        <v>0</v>
      </c>
      <c r="BD571" s="52" t="str">
        <f>IF(参照!L571="","",参照!L571)</f>
        <v/>
      </c>
    </row>
    <row r="572" spans="47:56">
      <c r="AU572" s="52" t="str">
        <f>IF(参照!A572="","",参照!A572)</f>
        <v/>
      </c>
      <c r="AV572" s="52" t="str">
        <f>IF(参照!B572="","",参照!B572)</f>
        <v/>
      </c>
      <c r="AW572" s="52" t="str">
        <f>IF(参照!C572="","",参照!C572)</f>
        <v/>
      </c>
      <c r="AX572" s="52" t="str">
        <f>IF(参照!D572="","",参照!D572)</f>
        <v>メニューE</v>
      </c>
      <c r="AY572" s="52">
        <f>IF(参照!E572="","",参照!E572)</f>
        <v>0</v>
      </c>
      <c r="AZ572" s="52" t="str">
        <f>IF(参照!F572="","",参照!F572)</f>
        <v>東京電力エナジーパートナー(株)</v>
      </c>
      <c r="BA572" s="52" t="str">
        <f>IF(参照!G572="","",参照!G572)</f>
        <v>東京電力エナジーパートナー(株)_メニューE</v>
      </c>
      <c r="BB572" s="52">
        <f t="shared" si="39"/>
        <v>0</v>
      </c>
      <c r="BD572" s="52" t="str">
        <f>IF(参照!L572="","",参照!L572)</f>
        <v/>
      </c>
    </row>
    <row r="573" spans="47:56">
      <c r="AU573" s="52" t="str">
        <f>IF(参照!A573="","",参照!A573)</f>
        <v/>
      </c>
      <c r="AV573" s="52" t="str">
        <f>IF(参照!B573="","",参照!B573)</f>
        <v/>
      </c>
      <c r="AW573" s="52" t="str">
        <f>IF(参照!C573="","",参照!C573)</f>
        <v/>
      </c>
      <c r="AX573" s="52" t="str">
        <f>IF(参照!D573="","",参照!D573)</f>
        <v>メニューF</v>
      </c>
      <c r="AY573" s="52">
        <f>IF(参照!E573="","",参照!E573)</f>
        <v>0</v>
      </c>
      <c r="AZ573" s="52" t="str">
        <f>IF(参照!F573="","",参照!F573)</f>
        <v>東京電力エナジーパートナー(株)</v>
      </c>
      <c r="BA573" s="52" t="str">
        <f>IF(参照!G573="","",参照!G573)</f>
        <v>東京電力エナジーパートナー(株)_メニューF</v>
      </c>
      <c r="BB573" s="52">
        <f t="shared" si="39"/>
        <v>0</v>
      </c>
      <c r="BD573" s="52" t="str">
        <f>IF(参照!L573="","",参照!L573)</f>
        <v/>
      </c>
    </row>
    <row r="574" spans="47:56">
      <c r="AU574" s="52" t="str">
        <f>IF(参照!A574="","",参照!A574)</f>
        <v/>
      </c>
      <c r="AV574" s="52" t="str">
        <f>IF(参照!B574="","",参照!B574)</f>
        <v/>
      </c>
      <c r="AW574" s="52" t="str">
        <f>IF(参照!C574="","",参照!C574)</f>
        <v/>
      </c>
      <c r="AX574" s="52" t="str">
        <f>IF(参照!D574="","",参照!D574)</f>
        <v>メニューG</v>
      </c>
      <c r="AY574" s="52">
        <f>IF(参照!E574="","",参照!E574)</f>
        <v>0</v>
      </c>
      <c r="AZ574" s="52" t="str">
        <f>IF(参照!F574="","",参照!F574)</f>
        <v>東京電力エナジーパートナー(株)</v>
      </c>
      <c r="BA574" s="52" t="str">
        <f>IF(参照!G574="","",参照!G574)</f>
        <v>東京電力エナジーパートナー(株)_メニューG</v>
      </c>
      <c r="BB574" s="52">
        <f t="shared" si="39"/>
        <v>0</v>
      </c>
      <c r="BD574" s="52" t="str">
        <f>IF(参照!L574="","",参照!L574)</f>
        <v/>
      </c>
    </row>
    <row r="575" spans="47:56">
      <c r="AU575" s="52" t="str">
        <f>IF(参照!A575="","",参照!A575)</f>
        <v/>
      </c>
      <c r="AV575" s="52" t="str">
        <f>IF(参照!B575="","",参照!B575)</f>
        <v/>
      </c>
      <c r="AW575" s="52" t="str">
        <f>IF(参照!C575="","",参照!C575)</f>
        <v/>
      </c>
      <c r="AX575" s="52" t="str">
        <f>IF(参照!D575="","",参照!D575)</f>
        <v>メニューH</v>
      </c>
      <c r="AY575" s="52">
        <f>IF(参照!E575="","",参照!E575)</f>
        <v>0</v>
      </c>
      <c r="AZ575" s="52" t="str">
        <f>IF(参照!F575="","",参照!F575)</f>
        <v>東京電力エナジーパートナー(株)</v>
      </c>
      <c r="BA575" s="52" t="str">
        <f>IF(参照!G575="","",参照!G575)</f>
        <v>東京電力エナジーパートナー(株)_メニューH</v>
      </c>
      <c r="BB575" s="52">
        <f t="shared" si="39"/>
        <v>0</v>
      </c>
      <c r="BD575" s="52" t="str">
        <f>IF(参照!L575="","",参照!L575)</f>
        <v/>
      </c>
    </row>
    <row r="576" spans="47:56">
      <c r="AU576" s="52" t="str">
        <f>IF(参照!A576="","",参照!A576)</f>
        <v/>
      </c>
      <c r="AV576" s="52" t="str">
        <f>IF(参照!B576="","",参照!B576)</f>
        <v/>
      </c>
      <c r="AW576" s="52" t="str">
        <f>IF(参照!C576="","",参照!C576)</f>
        <v/>
      </c>
      <c r="AX576" s="52" t="str">
        <f>IF(参照!D576="","",参照!D576)</f>
        <v>メニューI</v>
      </c>
      <c r="AY576" s="52">
        <f>IF(参照!E576="","",参照!E576)</f>
        <v>0</v>
      </c>
      <c r="AZ576" s="52" t="str">
        <f>IF(参照!F576="","",参照!F576)</f>
        <v>東京電力エナジーパートナー(株)</v>
      </c>
      <c r="BA576" s="52" t="str">
        <f>IF(参照!G576="","",参照!G576)</f>
        <v>東京電力エナジーパートナー(株)_メニューI</v>
      </c>
      <c r="BB576" s="52">
        <f t="shared" si="39"/>
        <v>0</v>
      </c>
      <c r="BD576" s="52" t="str">
        <f>IF(参照!L576="","",参照!L576)</f>
        <v/>
      </c>
    </row>
    <row r="577" spans="47:56">
      <c r="AU577" s="52" t="str">
        <f>IF(参照!A577="","",参照!A577)</f>
        <v/>
      </c>
      <c r="AV577" s="52" t="str">
        <f>IF(参照!B577="","",参照!B577)</f>
        <v/>
      </c>
      <c r="AW577" s="52" t="str">
        <f>IF(参照!C577="","",参照!C577)</f>
        <v/>
      </c>
      <c r="AX577" s="52" t="str">
        <f>IF(参照!D577="","",参照!D577)</f>
        <v>メニューJ(残差)</v>
      </c>
      <c r="AY577" s="52">
        <f>IF(参照!E577="","",参照!E577)</f>
        <v>4.57E-4</v>
      </c>
      <c r="AZ577" s="52" t="str">
        <f>IF(参照!F577="","",参照!F577)</f>
        <v>東京電力エナジーパートナー(株)</v>
      </c>
      <c r="BA577" s="52" t="str">
        <f>IF(参照!G577="","",参照!G577)</f>
        <v>東京電力エナジーパートナー(株)_メニューJ(残差)</v>
      </c>
      <c r="BB577" s="52">
        <f t="shared" si="39"/>
        <v>0.45700000000000002</v>
      </c>
      <c r="BD577" s="52" t="str">
        <f>IF(参照!L577="","",参照!L577)</f>
        <v/>
      </c>
    </row>
    <row r="578" spans="47:56">
      <c r="AU578" s="52" t="str">
        <f>IF(参照!A578="","",参照!A578)</f>
        <v/>
      </c>
      <c r="AV578" s="52" t="str">
        <f>IF(参照!B578="","",参照!B578)</f>
        <v/>
      </c>
      <c r="AW578" s="52" t="str">
        <f>IF(参照!C578="","",参照!C578)</f>
        <v/>
      </c>
      <c r="AX578" s="52" t="str">
        <f>IF(参照!D578="","",参照!D578)</f>
        <v>(参考値)事業者全体</v>
      </c>
      <c r="AY578" s="52">
        <f>IF(参照!E578="","",参照!E578)</f>
        <v>4.4099999999999999E-4</v>
      </c>
      <c r="AZ578" s="52" t="str">
        <f>IF(参照!F578="","",参照!F578)</f>
        <v>東京電力エナジーパートナー(株)</v>
      </c>
      <c r="BA578" s="52" t="str">
        <f>IF(参照!G578="","",参照!G578)</f>
        <v>東京電力エナジーパートナー(株)_(参考値)事業者全体</v>
      </c>
      <c r="BB578" s="52">
        <f t="shared" si="39"/>
        <v>0.441</v>
      </c>
      <c r="BD578" s="52" t="str">
        <f>IF(参照!L578="","",参照!L578)</f>
        <v/>
      </c>
    </row>
    <row r="579" spans="47:56">
      <c r="AU579" s="52" t="str">
        <f>IF(参照!A579="","",参照!A579)</f>
        <v>A0270</v>
      </c>
      <c r="AV579" s="52" t="str">
        <f>IF(参照!B579="","",参照!B579)</f>
        <v>中部電力ミライズ(株)</v>
      </c>
      <c r="AW579" s="52">
        <f>IF(参照!C579="","",参照!C579)</f>
        <v>4.4900000000000002E-4</v>
      </c>
      <c r="AX579" s="52" t="str">
        <f>IF(参照!D579="","",参照!D579)</f>
        <v>メニューA</v>
      </c>
      <c r="AY579" s="52">
        <f>IF(参照!E579="","",参照!E579)</f>
        <v>0</v>
      </c>
      <c r="AZ579" s="52" t="str">
        <f>IF(参照!F579="","",参照!F579)</f>
        <v>中部電力ミライズ(株)</v>
      </c>
      <c r="BA579" s="52" t="str">
        <f>IF(参照!G579="","",参照!G579)</f>
        <v>中部電力ミライズ(株)_メニューA</v>
      </c>
      <c r="BB579" s="52">
        <f t="shared" si="39"/>
        <v>0</v>
      </c>
      <c r="BD579" s="52" t="str">
        <f>IF(参照!L579="","",参照!L579)</f>
        <v/>
      </c>
    </row>
    <row r="580" spans="47:56">
      <c r="AU580" s="52" t="str">
        <f>IF(参照!A580="","",参照!A580)</f>
        <v/>
      </c>
      <c r="AV580" s="52" t="str">
        <f>IF(参照!B580="","",参照!B580)</f>
        <v/>
      </c>
      <c r="AW580" s="52" t="str">
        <f>IF(参照!C580="","",参照!C580)</f>
        <v/>
      </c>
      <c r="AX580" s="52" t="str">
        <f>IF(参照!D580="","",参照!D580)</f>
        <v>メニューB(残差)</v>
      </c>
      <c r="AY580" s="52">
        <f>IF(参照!E580="","",参照!E580)</f>
        <v>3.88E-4</v>
      </c>
      <c r="AZ580" s="52" t="str">
        <f>IF(参照!F580="","",参照!F580)</f>
        <v>中部電力ミライズ(株)</v>
      </c>
      <c r="BA580" s="52" t="str">
        <f>IF(参照!G580="","",参照!G580)</f>
        <v>中部電力ミライズ(株)_メニューB(残差)</v>
      </c>
      <c r="BB580" s="52">
        <f t="shared" si="39"/>
        <v>0.38800000000000001</v>
      </c>
      <c r="BD580" s="52" t="str">
        <f>IF(参照!L580="","",参照!L580)</f>
        <v/>
      </c>
    </row>
    <row r="581" spans="47:56">
      <c r="AU581" s="52" t="str">
        <f>IF(参照!A581="","",参照!A581)</f>
        <v/>
      </c>
      <c r="AV581" s="52" t="str">
        <f>IF(参照!B581="","",参照!B581)</f>
        <v/>
      </c>
      <c r="AW581" s="52" t="str">
        <f>IF(参照!C581="","",参照!C581)</f>
        <v/>
      </c>
      <c r="AX581" s="52" t="str">
        <f>IF(参照!D581="","",参照!D581)</f>
        <v>(参考値)事業者全体</v>
      </c>
      <c r="AY581" s="52">
        <f>IF(参照!E581="","",参照!E581)</f>
        <v>3.77E-4</v>
      </c>
      <c r="AZ581" s="52" t="str">
        <f>IF(参照!F581="","",参照!F581)</f>
        <v>中部電力ミライズ(株)</v>
      </c>
      <c r="BA581" s="52" t="str">
        <f>IF(参照!G581="","",参照!G581)</f>
        <v>中部電力ミライズ(株)_(参考値)事業者全体</v>
      </c>
      <c r="BB581" s="52">
        <f t="shared" ref="BB581:BB644" si="40">AY581*1000</f>
        <v>0.377</v>
      </c>
      <c r="BD581" s="52" t="str">
        <f>IF(参照!L581="","",参照!L581)</f>
        <v/>
      </c>
    </row>
    <row r="582" spans="47:56">
      <c r="AU582" s="52" t="str">
        <f>IF(参照!A582="","",参照!A582)</f>
        <v>A0271</v>
      </c>
      <c r="AV582" s="52" t="str">
        <f>IF(参照!B582="","",参照!B582)</f>
        <v>北陸電力(株)</v>
      </c>
      <c r="AW582" s="52">
        <f>IF(参照!C582="","",参照!C582)</f>
        <v>4.8000000000000001E-4</v>
      </c>
      <c r="AX582" s="52" t="str">
        <f>IF(参照!D582="","",参照!D582)</f>
        <v>メニューA</v>
      </c>
      <c r="AY582" s="52">
        <f>IF(参照!E582="","",参照!E582)</f>
        <v>0</v>
      </c>
      <c r="AZ582" s="52" t="str">
        <f>IF(参照!F582="","",参照!F582)</f>
        <v>北陸電力(株)</v>
      </c>
      <c r="BA582" s="52" t="str">
        <f>IF(参照!G582="","",参照!G582)</f>
        <v>北陸電力(株)_メニューA</v>
      </c>
      <c r="BB582" s="52">
        <f t="shared" si="40"/>
        <v>0</v>
      </c>
      <c r="BD582" s="52" t="str">
        <f>IF(参照!L582="","",参照!L582)</f>
        <v/>
      </c>
    </row>
    <row r="583" spans="47:56">
      <c r="AU583" s="52" t="str">
        <f>IF(参照!A583="","",参照!A583)</f>
        <v/>
      </c>
      <c r="AV583" s="52" t="str">
        <f>IF(参照!B583="","",参照!B583)</f>
        <v/>
      </c>
      <c r="AW583" s="52" t="str">
        <f>IF(参照!C583="","",参照!C583)</f>
        <v/>
      </c>
      <c r="AX583" s="52" t="str">
        <f>IF(参照!D583="","",参照!D583)</f>
        <v>メニューB</v>
      </c>
      <c r="AY583" s="52">
        <f>IF(参照!E583="","",参照!E583)</f>
        <v>0</v>
      </c>
      <c r="AZ583" s="52" t="str">
        <f>IF(参照!F583="","",参照!F583)</f>
        <v>北陸電力(株)</v>
      </c>
      <c r="BA583" s="52" t="str">
        <f>IF(参照!G583="","",参照!G583)</f>
        <v>北陸電力(株)_メニューB</v>
      </c>
      <c r="BB583" s="52">
        <f t="shared" si="40"/>
        <v>0</v>
      </c>
      <c r="BD583" s="52" t="str">
        <f>IF(参照!L583="","",参照!L583)</f>
        <v/>
      </c>
    </row>
    <row r="584" spans="47:56">
      <c r="AU584" s="52" t="str">
        <f>IF(参照!A584="","",参照!A584)</f>
        <v/>
      </c>
      <c r="AV584" s="52" t="str">
        <f>IF(参照!B584="","",参照!B584)</f>
        <v/>
      </c>
      <c r="AW584" s="52" t="str">
        <f>IF(参照!C584="","",参照!C584)</f>
        <v/>
      </c>
      <c r="AX584" s="52" t="str">
        <f>IF(参照!D584="","",参照!D584)</f>
        <v>メニューC</v>
      </c>
      <c r="AY584" s="52">
        <f>IF(参照!E584="","",参照!E584)</f>
        <v>0</v>
      </c>
      <c r="AZ584" s="52" t="str">
        <f>IF(参照!F584="","",参照!F584)</f>
        <v>北陸電力(株)</v>
      </c>
      <c r="BA584" s="52" t="str">
        <f>IF(参照!G584="","",参照!G584)</f>
        <v>北陸電力(株)_メニューC</v>
      </c>
      <c r="BB584" s="52">
        <f t="shared" si="40"/>
        <v>0</v>
      </c>
      <c r="BD584" s="52" t="str">
        <f>IF(参照!L584="","",参照!L584)</f>
        <v/>
      </c>
    </row>
    <row r="585" spans="47:56">
      <c r="AU585" s="52" t="str">
        <f>IF(参照!A585="","",参照!A585)</f>
        <v/>
      </c>
      <c r="AV585" s="52" t="str">
        <f>IF(参照!B585="","",参照!B585)</f>
        <v/>
      </c>
      <c r="AW585" s="52" t="str">
        <f>IF(参照!C585="","",参照!C585)</f>
        <v/>
      </c>
      <c r="AX585" s="52" t="str">
        <f>IF(参照!D585="","",参照!D585)</f>
        <v>メニューD</v>
      </c>
      <c r="AY585" s="52">
        <f>IF(参照!E585="","",参照!E585)</f>
        <v>0</v>
      </c>
      <c r="AZ585" s="52" t="str">
        <f>IF(参照!F585="","",参照!F585)</f>
        <v>北陸電力(株)</v>
      </c>
      <c r="BA585" s="52" t="str">
        <f>IF(参照!G585="","",参照!G585)</f>
        <v>北陸電力(株)_メニューD</v>
      </c>
      <c r="BB585" s="52">
        <f t="shared" si="40"/>
        <v>0</v>
      </c>
      <c r="BD585" s="52" t="str">
        <f>IF(参照!L585="","",参照!L585)</f>
        <v/>
      </c>
    </row>
    <row r="586" spans="47:56">
      <c r="AU586" s="52" t="str">
        <f>IF(参照!A586="","",参照!A586)</f>
        <v/>
      </c>
      <c r="AV586" s="52" t="str">
        <f>IF(参照!B586="","",参照!B586)</f>
        <v/>
      </c>
      <c r="AW586" s="52" t="str">
        <f>IF(参照!C586="","",参照!C586)</f>
        <v/>
      </c>
      <c r="AX586" s="52" t="str">
        <f>IF(参照!D586="","",参照!D586)</f>
        <v>メニューE(残差)</v>
      </c>
      <c r="AY586" s="52">
        <f>IF(参照!E586="","",参照!E586)</f>
        <v>4.8899999999999996E-4</v>
      </c>
      <c r="AZ586" s="52" t="str">
        <f>IF(参照!F586="","",参照!F586)</f>
        <v>北陸電力(株)</v>
      </c>
      <c r="BA586" s="52" t="str">
        <f>IF(参照!G586="","",参照!G586)</f>
        <v>北陸電力(株)_メニューE(残差)</v>
      </c>
      <c r="BB586" s="52">
        <f t="shared" si="40"/>
        <v>0.48899999999999993</v>
      </c>
      <c r="BD586" s="52" t="str">
        <f>IF(参照!L586="","",参照!L586)</f>
        <v/>
      </c>
    </row>
    <row r="587" spans="47:56">
      <c r="AU587" s="52" t="str">
        <f>IF(参照!A587="","",参照!A587)</f>
        <v/>
      </c>
      <c r="AV587" s="52" t="str">
        <f>IF(参照!B587="","",参照!B587)</f>
        <v/>
      </c>
      <c r="AW587" s="52" t="str">
        <f>IF(参照!C587="","",参照!C587)</f>
        <v/>
      </c>
      <c r="AX587" s="52" t="str">
        <f>IF(参照!D587="","",参照!D587)</f>
        <v>(参考値)事業者全体</v>
      </c>
      <c r="AY587" s="52">
        <f>IF(参照!E587="","",参照!E587)</f>
        <v>4.6500000000000003E-4</v>
      </c>
      <c r="AZ587" s="52" t="str">
        <f>IF(参照!F587="","",参照!F587)</f>
        <v>北陸電力(株)</v>
      </c>
      <c r="BA587" s="52" t="str">
        <f>IF(参照!G587="","",参照!G587)</f>
        <v>北陸電力(株)_(参考値)事業者全体</v>
      </c>
      <c r="BB587" s="52">
        <f t="shared" si="40"/>
        <v>0.46500000000000002</v>
      </c>
      <c r="BD587" s="52" t="str">
        <f>IF(参照!L587="","",参照!L587)</f>
        <v/>
      </c>
    </row>
    <row r="588" spans="47:56">
      <c r="AU588" s="52" t="str">
        <f>IF(参照!A588="","",参照!A588)</f>
        <v>A0272</v>
      </c>
      <c r="AV588" s="52" t="str">
        <f>IF(参照!B588="","",参照!B588)</f>
        <v>関西電力(株)</v>
      </c>
      <c r="AW588" s="52">
        <f>IF(参照!C588="","",参照!C588)</f>
        <v>2.99E-4</v>
      </c>
      <c r="AX588" s="52" t="str">
        <f>IF(参照!D588="","",参照!D588)</f>
        <v>メニューA</v>
      </c>
      <c r="AY588" s="52">
        <f>IF(参照!E588="","",参照!E588)</f>
        <v>0</v>
      </c>
      <c r="AZ588" s="52" t="str">
        <f>IF(参照!F588="","",参照!F588)</f>
        <v>関西電力(株)</v>
      </c>
      <c r="BA588" s="52" t="str">
        <f>IF(参照!G588="","",参照!G588)</f>
        <v>関西電力(株)_メニューA</v>
      </c>
      <c r="BB588" s="52">
        <f t="shared" si="40"/>
        <v>0</v>
      </c>
      <c r="BD588" s="52" t="str">
        <f>IF(参照!L588="","",参照!L588)</f>
        <v/>
      </c>
    </row>
    <row r="589" spans="47:56">
      <c r="AU589" s="52" t="str">
        <f>IF(参照!A589="","",参照!A589)</f>
        <v/>
      </c>
      <c r="AV589" s="52" t="str">
        <f>IF(参照!B589="","",参照!B589)</f>
        <v/>
      </c>
      <c r="AW589" s="52" t="str">
        <f>IF(参照!C589="","",参照!C589)</f>
        <v/>
      </c>
      <c r="AX589" s="52" t="str">
        <f>IF(参照!D589="","",参照!D589)</f>
        <v>メニューB</v>
      </c>
      <c r="AY589" s="52">
        <f>IF(参照!E589="","",参照!E589)</f>
        <v>0</v>
      </c>
      <c r="AZ589" s="52" t="str">
        <f>IF(参照!F589="","",参照!F589)</f>
        <v>関西電力(株)</v>
      </c>
      <c r="BA589" s="52" t="str">
        <f>IF(参照!G589="","",参照!G589)</f>
        <v>関西電力(株)_メニューB</v>
      </c>
      <c r="BB589" s="52">
        <f t="shared" si="40"/>
        <v>0</v>
      </c>
      <c r="BD589" s="52" t="str">
        <f>IF(参照!L589="","",参照!L589)</f>
        <v/>
      </c>
    </row>
    <row r="590" spans="47:56">
      <c r="AU590" s="52" t="str">
        <f>IF(参照!A590="","",参照!A590)</f>
        <v/>
      </c>
      <c r="AV590" s="52" t="str">
        <f>IF(参照!B590="","",参照!B590)</f>
        <v/>
      </c>
      <c r="AW590" s="52" t="str">
        <f>IF(参照!C590="","",参照!C590)</f>
        <v/>
      </c>
      <c r="AX590" s="52" t="str">
        <f>IF(参照!D590="","",参照!D590)</f>
        <v>メニューC</v>
      </c>
      <c r="AY590" s="52">
        <f>IF(参照!E590="","",参照!E590)</f>
        <v>0</v>
      </c>
      <c r="AZ590" s="52" t="str">
        <f>IF(参照!F590="","",参照!F590)</f>
        <v>関西電力(株)</v>
      </c>
      <c r="BA590" s="52" t="str">
        <f>IF(参照!G590="","",参照!G590)</f>
        <v>関西電力(株)_メニューC</v>
      </c>
      <c r="BB590" s="52">
        <f t="shared" si="40"/>
        <v>0</v>
      </c>
      <c r="BD590" s="52" t="str">
        <f>IF(参照!L590="","",参照!L590)</f>
        <v/>
      </c>
    </row>
    <row r="591" spans="47:56">
      <c r="AU591" s="52" t="str">
        <f>IF(参照!A591="","",参照!A591)</f>
        <v/>
      </c>
      <c r="AV591" s="52" t="str">
        <f>IF(参照!B591="","",参照!B591)</f>
        <v/>
      </c>
      <c r="AW591" s="52" t="str">
        <f>IF(参照!C591="","",参照!C591)</f>
        <v/>
      </c>
      <c r="AX591" s="52" t="str">
        <f>IF(参照!D591="","",参照!D591)</f>
        <v>メニューD</v>
      </c>
      <c r="AY591" s="52">
        <f>IF(参照!E591="","",参照!E591)</f>
        <v>0</v>
      </c>
      <c r="AZ591" s="52" t="str">
        <f>IF(参照!F591="","",参照!F591)</f>
        <v>関西電力(株)</v>
      </c>
      <c r="BA591" s="52" t="str">
        <f>IF(参照!G591="","",参照!G591)</f>
        <v>関西電力(株)_メニューD</v>
      </c>
      <c r="BB591" s="52">
        <f t="shared" si="40"/>
        <v>0</v>
      </c>
      <c r="BD591" s="52" t="str">
        <f>IF(参照!L591="","",参照!L591)</f>
        <v/>
      </c>
    </row>
    <row r="592" spans="47:56">
      <c r="AU592" s="52" t="str">
        <f>IF(参照!A592="","",参照!A592)</f>
        <v/>
      </c>
      <c r="AV592" s="52" t="str">
        <f>IF(参照!B592="","",参照!B592)</f>
        <v/>
      </c>
      <c r="AW592" s="52" t="str">
        <f>IF(参照!C592="","",参照!C592)</f>
        <v/>
      </c>
      <c r="AX592" s="52" t="str">
        <f>IF(参照!D592="","",参照!D592)</f>
        <v>メニューE</v>
      </c>
      <c r="AY592" s="52">
        <f>IF(参照!E592="","",参照!E592)</f>
        <v>0</v>
      </c>
      <c r="AZ592" s="52" t="str">
        <f>IF(参照!F592="","",参照!F592)</f>
        <v>関西電力(株)</v>
      </c>
      <c r="BA592" s="52" t="str">
        <f>IF(参照!G592="","",参照!G592)</f>
        <v>関西電力(株)_メニューE</v>
      </c>
      <c r="BB592" s="52">
        <f t="shared" si="40"/>
        <v>0</v>
      </c>
      <c r="BD592" s="52" t="str">
        <f>IF(参照!L592="","",参照!L592)</f>
        <v/>
      </c>
    </row>
    <row r="593" spans="47:56">
      <c r="AU593" s="52" t="str">
        <f>IF(参照!A593="","",参照!A593)</f>
        <v/>
      </c>
      <c r="AV593" s="52" t="str">
        <f>IF(参照!B593="","",参照!B593)</f>
        <v/>
      </c>
      <c r="AW593" s="52" t="str">
        <f>IF(参照!C593="","",参照!C593)</f>
        <v/>
      </c>
      <c r="AX593" s="52" t="str">
        <f>IF(参照!D593="","",参照!D593)</f>
        <v>メニューF(残差)</v>
      </c>
      <c r="AY593" s="52">
        <f>IF(参照!E593="","",参照!E593)</f>
        <v>3.1100000000000002E-4</v>
      </c>
      <c r="AZ593" s="52" t="str">
        <f>IF(参照!F593="","",参照!F593)</f>
        <v>関西電力(株)</v>
      </c>
      <c r="BA593" s="52" t="str">
        <f>IF(参照!G593="","",参照!G593)</f>
        <v>関西電力(株)_メニューF(残差)</v>
      </c>
      <c r="BB593" s="52">
        <f t="shared" si="40"/>
        <v>0.311</v>
      </c>
      <c r="BD593" s="52" t="str">
        <f>IF(参照!L593="","",参照!L593)</f>
        <v/>
      </c>
    </row>
    <row r="594" spans="47:56">
      <c r="AU594" s="52" t="str">
        <f>IF(参照!A594="","",参照!A594)</f>
        <v/>
      </c>
      <c r="AV594" s="52" t="str">
        <f>IF(参照!B594="","",参照!B594)</f>
        <v/>
      </c>
      <c r="AW594" s="52" t="str">
        <f>IF(参照!C594="","",参照!C594)</f>
        <v/>
      </c>
      <c r="AX594" s="52" t="str">
        <f>IF(参照!D594="","",参照!D594)</f>
        <v>(参考値)事業者全体</v>
      </c>
      <c r="AY594" s="52">
        <f>IF(参照!E594="","",参照!E594)</f>
        <v>3.5E-4</v>
      </c>
      <c r="AZ594" s="52" t="str">
        <f>IF(参照!F594="","",参照!F594)</f>
        <v>関西電力(株)</v>
      </c>
      <c r="BA594" s="52" t="str">
        <f>IF(参照!G594="","",参照!G594)</f>
        <v>関西電力(株)_(参考値)事業者全体</v>
      </c>
      <c r="BB594" s="52">
        <f t="shared" si="40"/>
        <v>0.35</v>
      </c>
      <c r="BD594" s="52" t="str">
        <f>IF(参照!L594="","",参照!L594)</f>
        <v/>
      </c>
    </row>
    <row r="595" spans="47:56">
      <c r="AU595" s="52" t="str">
        <f>IF(参照!A595="","",参照!A595)</f>
        <v>A0273</v>
      </c>
      <c r="AV595" s="52" t="str">
        <f>IF(参照!B595="","",参照!B595)</f>
        <v>中国電力(株)</v>
      </c>
      <c r="AW595" s="52">
        <f>IF(参照!C595="","",参照!C595)</f>
        <v>5.3399999999999997E-4</v>
      </c>
      <c r="AX595" s="52" t="str">
        <f>IF(参照!D595="","",参照!D595)</f>
        <v>メニューA</v>
      </c>
      <c r="AY595" s="52">
        <f>IF(参照!E595="","",参照!E595)</f>
        <v>0</v>
      </c>
      <c r="AZ595" s="52" t="str">
        <f>IF(参照!F595="","",参照!F595)</f>
        <v>中国電力(株)</v>
      </c>
      <c r="BA595" s="52" t="str">
        <f>IF(参照!G595="","",参照!G595)</f>
        <v>中国電力(株)_メニューA</v>
      </c>
      <c r="BB595" s="52">
        <f t="shared" si="40"/>
        <v>0</v>
      </c>
      <c r="BD595" s="52" t="str">
        <f>IF(参照!L595="","",参照!L595)</f>
        <v/>
      </c>
    </row>
    <row r="596" spans="47:56">
      <c r="AU596" s="52" t="str">
        <f>IF(参照!A596="","",参照!A596)</f>
        <v/>
      </c>
      <c r="AV596" s="52" t="str">
        <f>IF(参照!B596="","",参照!B596)</f>
        <v/>
      </c>
      <c r="AW596" s="52" t="str">
        <f>IF(参照!C596="","",参照!C596)</f>
        <v/>
      </c>
      <c r="AX596" s="52" t="str">
        <f>IF(参照!D596="","",参照!D596)</f>
        <v>メニューB</v>
      </c>
      <c r="AY596" s="52">
        <f>IF(参照!E596="","",参照!E596)</f>
        <v>0</v>
      </c>
      <c r="AZ596" s="52" t="str">
        <f>IF(参照!F596="","",参照!F596)</f>
        <v>中国電力(株)</v>
      </c>
      <c r="BA596" s="52" t="str">
        <f>IF(参照!G596="","",参照!G596)</f>
        <v>中国電力(株)_メニューB</v>
      </c>
      <c r="BB596" s="52">
        <f t="shared" si="40"/>
        <v>0</v>
      </c>
      <c r="BD596" s="52" t="str">
        <f>IF(参照!L596="","",参照!L596)</f>
        <v/>
      </c>
    </row>
    <row r="597" spans="47:56">
      <c r="AU597" s="52" t="str">
        <f>IF(参照!A597="","",参照!A597)</f>
        <v/>
      </c>
      <c r="AV597" s="52" t="str">
        <f>IF(参照!B597="","",参照!B597)</f>
        <v/>
      </c>
      <c r="AW597" s="52" t="str">
        <f>IF(参照!C597="","",参照!C597)</f>
        <v/>
      </c>
      <c r="AX597" s="52" t="str">
        <f>IF(参照!D597="","",参照!D597)</f>
        <v>メニューC</v>
      </c>
      <c r="AY597" s="52">
        <f>IF(参照!E597="","",参照!E597)</f>
        <v>0</v>
      </c>
      <c r="AZ597" s="52" t="str">
        <f>IF(参照!F597="","",参照!F597)</f>
        <v>中国電力(株)</v>
      </c>
      <c r="BA597" s="52" t="str">
        <f>IF(参照!G597="","",参照!G597)</f>
        <v>中国電力(株)_メニューC</v>
      </c>
      <c r="BB597" s="52">
        <f t="shared" si="40"/>
        <v>0</v>
      </c>
      <c r="BD597" s="52" t="str">
        <f>IF(参照!L597="","",参照!L597)</f>
        <v/>
      </c>
    </row>
    <row r="598" spans="47:56">
      <c r="AU598" s="52" t="str">
        <f>IF(参照!A598="","",参照!A598)</f>
        <v/>
      </c>
      <c r="AV598" s="52" t="str">
        <f>IF(参照!B598="","",参照!B598)</f>
        <v/>
      </c>
      <c r="AW598" s="52" t="str">
        <f>IF(参照!C598="","",参照!C598)</f>
        <v/>
      </c>
      <c r="AX598" s="52" t="str">
        <f>IF(参照!D598="","",参照!D598)</f>
        <v>メニューD</v>
      </c>
      <c r="AY598" s="52">
        <f>IF(参照!E598="","",参照!E598)</f>
        <v>0</v>
      </c>
      <c r="AZ598" s="52" t="str">
        <f>IF(参照!F598="","",参照!F598)</f>
        <v>中国電力(株)</v>
      </c>
      <c r="BA598" s="52" t="str">
        <f>IF(参照!G598="","",参照!G598)</f>
        <v>中国電力(株)_メニューD</v>
      </c>
      <c r="BB598" s="52">
        <f t="shared" si="40"/>
        <v>0</v>
      </c>
      <c r="BD598" s="52" t="str">
        <f>IF(参照!L598="","",参照!L598)</f>
        <v/>
      </c>
    </row>
    <row r="599" spans="47:56">
      <c r="AU599" s="52" t="str">
        <f>IF(参照!A599="","",参照!A599)</f>
        <v/>
      </c>
      <c r="AV599" s="52" t="str">
        <f>IF(参照!B599="","",参照!B599)</f>
        <v/>
      </c>
      <c r="AW599" s="52" t="str">
        <f>IF(参照!C599="","",参照!C599)</f>
        <v/>
      </c>
      <c r="AX599" s="52" t="str">
        <f>IF(参照!D599="","",参照!D599)</f>
        <v>メニューE(残差)</v>
      </c>
      <c r="AY599" s="52">
        <f>IF(参照!E599="","",参照!E599)</f>
        <v>5.4500000000000002E-4</v>
      </c>
      <c r="AZ599" s="52" t="str">
        <f>IF(参照!F599="","",参照!F599)</f>
        <v>中国電力(株)</v>
      </c>
      <c r="BA599" s="52" t="str">
        <f>IF(参照!G599="","",参照!G599)</f>
        <v>中国電力(株)_メニューE(残差)</v>
      </c>
      <c r="BB599" s="52">
        <f t="shared" si="40"/>
        <v>0.54500000000000004</v>
      </c>
      <c r="BD599" s="52" t="str">
        <f>IF(参照!L599="","",参照!L599)</f>
        <v/>
      </c>
    </row>
    <row r="600" spans="47:56">
      <c r="AU600" s="52" t="str">
        <f>IF(参照!A600="","",参照!A600)</f>
        <v/>
      </c>
      <c r="AV600" s="52" t="str">
        <f>IF(参照!B600="","",参照!B600)</f>
        <v/>
      </c>
      <c r="AW600" s="52" t="str">
        <f>IF(参照!C600="","",参照!C600)</f>
        <v/>
      </c>
      <c r="AX600" s="52" t="str">
        <f>IF(参照!D600="","",参照!D600)</f>
        <v>(参考値)事業者全体</v>
      </c>
      <c r="AY600" s="52">
        <f>IF(参照!E600="","",参照!E600)</f>
        <v>5.2099999999999998E-4</v>
      </c>
      <c r="AZ600" s="52" t="str">
        <f>IF(参照!F600="","",参照!F600)</f>
        <v>中国電力(株)</v>
      </c>
      <c r="BA600" s="52" t="str">
        <f>IF(参照!G600="","",参照!G600)</f>
        <v>中国電力(株)_(参考値)事業者全体</v>
      </c>
      <c r="BB600" s="52">
        <f t="shared" si="40"/>
        <v>0.52100000000000002</v>
      </c>
      <c r="BD600" s="52" t="str">
        <f>IF(参照!L600="","",参照!L600)</f>
        <v/>
      </c>
    </row>
    <row r="601" spans="47:56">
      <c r="AU601" s="52" t="str">
        <f>IF(参照!A601="","",参照!A601)</f>
        <v>A0274</v>
      </c>
      <c r="AV601" s="52" t="str">
        <f>IF(参照!B601="","",参照!B601)</f>
        <v>四国電力(株)</v>
      </c>
      <c r="AW601" s="52">
        <f>IF(参照!C601="","",参照!C601)</f>
        <v>4.8500000000000003E-4</v>
      </c>
      <c r="AX601" s="52" t="str">
        <f>IF(参照!D601="","",参照!D601)</f>
        <v>メニューA</v>
      </c>
      <c r="AY601" s="52">
        <f>IF(参照!E601="","",参照!E601)</f>
        <v>0</v>
      </c>
      <c r="AZ601" s="52" t="str">
        <f>IF(参照!F601="","",参照!F601)</f>
        <v>四国電力(株)</v>
      </c>
      <c r="BA601" s="52" t="str">
        <f>IF(参照!G601="","",参照!G601)</f>
        <v>四国電力(株)_メニューA</v>
      </c>
      <c r="BB601" s="52">
        <f t="shared" si="40"/>
        <v>0</v>
      </c>
      <c r="BD601" s="52" t="str">
        <f>IF(参照!L601="","",参照!L601)</f>
        <v/>
      </c>
    </row>
    <row r="602" spans="47:56">
      <c r="AU602" s="52" t="str">
        <f>IF(参照!A602="","",参照!A602)</f>
        <v/>
      </c>
      <c r="AV602" s="52" t="str">
        <f>IF(参照!B602="","",参照!B602)</f>
        <v/>
      </c>
      <c r="AW602" s="52" t="str">
        <f>IF(参照!C602="","",参照!C602)</f>
        <v/>
      </c>
      <c r="AX602" s="52" t="str">
        <f>IF(参照!D602="","",参照!D602)</f>
        <v>メニューB</v>
      </c>
      <c r="AY602" s="52">
        <f>IF(参照!E602="","",参照!E602)</f>
        <v>0</v>
      </c>
      <c r="AZ602" s="52" t="str">
        <f>IF(参照!F602="","",参照!F602)</f>
        <v>四国電力(株)</v>
      </c>
      <c r="BA602" s="52" t="str">
        <f>IF(参照!G602="","",参照!G602)</f>
        <v>四国電力(株)_メニューB</v>
      </c>
      <c r="BB602" s="52">
        <f t="shared" si="40"/>
        <v>0</v>
      </c>
      <c r="BD602" s="52" t="str">
        <f>IF(参照!L602="","",参照!L602)</f>
        <v/>
      </c>
    </row>
    <row r="603" spans="47:56">
      <c r="AU603" s="52" t="str">
        <f>IF(参照!A603="","",参照!A603)</f>
        <v/>
      </c>
      <c r="AV603" s="52" t="str">
        <f>IF(参照!B603="","",参照!B603)</f>
        <v/>
      </c>
      <c r="AW603" s="52" t="str">
        <f>IF(参照!C603="","",参照!C603)</f>
        <v/>
      </c>
      <c r="AX603" s="52" t="str">
        <f>IF(参照!D603="","",参照!D603)</f>
        <v>メニューC(残差)</v>
      </c>
      <c r="AY603" s="52">
        <f>IF(参照!E603="","",参照!E603)</f>
        <v>5.3300000000000005E-4</v>
      </c>
      <c r="AZ603" s="52" t="str">
        <f>IF(参照!F603="","",参照!F603)</f>
        <v>四国電力(株)</v>
      </c>
      <c r="BA603" s="52" t="str">
        <f>IF(参照!G603="","",参照!G603)</f>
        <v>四国電力(株)_メニューC(残差)</v>
      </c>
      <c r="BB603" s="52">
        <f t="shared" si="40"/>
        <v>0.53300000000000003</v>
      </c>
      <c r="BD603" s="52" t="str">
        <f>IF(参照!L603="","",参照!L603)</f>
        <v/>
      </c>
    </row>
    <row r="604" spans="47:56">
      <c r="AU604" s="52" t="str">
        <f>IF(参照!A604="","",参照!A604)</f>
        <v/>
      </c>
      <c r="AV604" s="52" t="str">
        <f>IF(参照!B604="","",参照!B604)</f>
        <v/>
      </c>
      <c r="AW604" s="52" t="str">
        <f>IF(参照!C604="","",参照!C604)</f>
        <v/>
      </c>
      <c r="AX604" s="52" t="str">
        <f>IF(参照!D604="","",参照!D604)</f>
        <v>(参考値)事業者全体</v>
      </c>
      <c r="AY604" s="52">
        <f>IF(参照!E604="","",参照!E604)</f>
        <v>5.6899999999999995E-4</v>
      </c>
      <c r="AZ604" s="52" t="str">
        <f>IF(参照!F604="","",参照!F604)</f>
        <v>四国電力(株)</v>
      </c>
      <c r="BA604" s="52" t="str">
        <f>IF(参照!G604="","",参照!G604)</f>
        <v>四国電力(株)_(参考値)事業者全体</v>
      </c>
      <c r="BB604" s="52">
        <f t="shared" si="40"/>
        <v>0.56899999999999995</v>
      </c>
      <c r="BD604" s="52" t="str">
        <f>IF(参照!L604="","",参照!L604)</f>
        <v/>
      </c>
    </row>
    <row r="605" spans="47:56">
      <c r="AU605" s="52" t="str">
        <f>IF(参照!A605="","",参照!A605)</f>
        <v>A0275</v>
      </c>
      <c r="AV605" s="52" t="str">
        <f>IF(参照!B605="","",参照!B605)</f>
        <v>九州電力(株)</v>
      </c>
      <c r="AW605" s="52">
        <f>IF(参照!C605="","",参照!C605)</f>
        <v>2.99E-4</v>
      </c>
      <c r="AX605" s="52" t="str">
        <f>IF(参照!D605="","",参照!D605)</f>
        <v>メニューA</v>
      </c>
      <c r="AY605" s="52">
        <f>IF(参照!E605="","",参照!E605)</f>
        <v>0</v>
      </c>
      <c r="AZ605" s="52" t="str">
        <f>IF(参照!F605="","",参照!F605)</f>
        <v>九州電力(株)</v>
      </c>
      <c r="BA605" s="52" t="str">
        <f>IF(参照!G605="","",参照!G605)</f>
        <v>九州電力(株)_メニューA</v>
      </c>
      <c r="BB605" s="52">
        <f t="shared" si="40"/>
        <v>0</v>
      </c>
      <c r="BD605" s="52" t="str">
        <f>IF(参照!L605="","",参照!L605)</f>
        <v/>
      </c>
    </row>
    <row r="606" spans="47:56">
      <c r="AU606" s="52" t="str">
        <f>IF(参照!A606="","",参照!A606)</f>
        <v/>
      </c>
      <c r="AV606" s="52" t="str">
        <f>IF(参照!B606="","",参照!B606)</f>
        <v/>
      </c>
      <c r="AW606" s="52" t="str">
        <f>IF(参照!C606="","",参照!C606)</f>
        <v/>
      </c>
      <c r="AX606" s="52" t="str">
        <f>IF(参照!D606="","",参照!D606)</f>
        <v>メニューB(残差)</v>
      </c>
      <c r="AY606" s="52">
        <f>IF(参照!E606="","",参照!E606)</f>
        <v>3.9200000000000004E-4</v>
      </c>
      <c r="AZ606" s="52" t="str">
        <f>IF(参照!F606="","",参照!F606)</f>
        <v>九州電力(株)</v>
      </c>
      <c r="BA606" s="52" t="str">
        <f>IF(参照!G606="","",参照!G606)</f>
        <v>九州電力(株)_メニューB(残差)</v>
      </c>
      <c r="BB606" s="52">
        <f t="shared" si="40"/>
        <v>0.39200000000000002</v>
      </c>
      <c r="BD606" s="52" t="str">
        <f>IF(参照!L606="","",参照!L606)</f>
        <v/>
      </c>
    </row>
    <row r="607" spans="47:56">
      <c r="AU607" s="52" t="str">
        <f>IF(参照!A607="","",参照!A607)</f>
        <v/>
      </c>
      <c r="AV607" s="52" t="str">
        <f>IF(参照!B607="","",参照!B607)</f>
        <v/>
      </c>
      <c r="AW607" s="52" t="str">
        <f>IF(参照!C607="","",参照!C607)</f>
        <v/>
      </c>
      <c r="AX607" s="52" t="str">
        <f>IF(参照!D607="","",参照!D607)</f>
        <v>(参考値)事業者全体</v>
      </c>
      <c r="AY607" s="52">
        <f>IF(参照!E607="","",参照!E607)</f>
        <v>4.7899999999999999E-4</v>
      </c>
      <c r="AZ607" s="52" t="str">
        <f>IF(参照!F607="","",参照!F607)</f>
        <v>九州電力(株)</v>
      </c>
      <c r="BA607" s="52" t="str">
        <f>IF(参照!G607="","",参照!G607)</f>
        <v>九州電力(株)_(参考値)事業者全体</v>
      </c>
      <c r="BB607" s="52">
        <f t="shared" si="40"/>
        <v>0.47899999999999998</v>
      </c>
      <c r="BD607" s="52" t="str">
        <f>IF(参照!L607="","",参照!L607)</f>
        <v/>
      </c>
    </row>
    <row r="608" spans="47:56">
      <c r="AU608" s="52" t="str">
        <f>IF(参照!A608="","",参照!A608)</f>
        <v>A0276</v>
      </c>
      <c r="AV608" s="52" t="str">
        <f>IF(参照!B608="","",参照!B608)</f>
        <v>沖縄電力(株)</v>
      </c>
      <c r="AW608" s="52">
        <f>IF(参照!C608="","",参照!C608)</f>
        <v>7.3899999999999997E-4</v>
      </c>
      <c r="AX608" s="52" t="str">
        <f>IF(参照!D608="","",参照!D608)</f>
        <v>メニューA</v>
      </c>
      <c r="AY608" s="52">
        <f>IF(参照!E608="","",参照!E608)</f>
        <v>0</v>
      </c>
      <c r="AZ608" s="52" t="str">
        <f>IF(参照!F608="","",参照!F608)</f>
        <v>沖縄電力(株)</v>
      </c>
      <c r="BA608" s="52" t="str">
        <f>IF(参照!G608="","",参照!G608)</f>
        <v>沖縄電力(株)_メニューA</v>
      </c>
      <c r="BB608" s="52">
        <f t="shared" si="40"/>
        <v>0</v>
      </c>
      <c r="BD608" s="52" t="str">
        <f>IF(参照!L608="","",参照!L608)</f>
        <v/>
      </c>
    </row>
    <row r="609" spans="47:56">
      <c r="AU609" s="52" t="str">
        <f>IF(参照!A609="","",参照!A609)</f>
        <v/>
      </c>
      <c r="AV609" s="52" t="str">
        <f>IF(参照!B609="","",参照!B609)</f>
        <v/>
      </c>
      <c r="AW609" s="52" t="str">
        <f>IF(参照!C609="","",参照!C609)</f>
        <v/>
      </c>
      <c r="AX609" s="52" t="str">
        <f>IF(参照!D609="","",参照!D609)</f>
        <v>メニューB(残差)</v>
      </c>
      <c r="AY609" s="52">
        <f>IF(参照!E609="","",参照!E609)</f>
        <v>7.0699999999999995E-4</v>
      </c>
      <c r="AZ609" s="52" t="str">
        <f>IF(参照!F609="","",参照!F609)</f>
        <v>沖縄電力(株)</v>
      </c>
      <c r="BA609" s="52" t="str">
        <f>IF(参照!G609="","",参照!G609)</f>
        <v>沖縄電力(株)_メニューB(残差)</v>
      </c>
      <c r="BB609" s="52">
        <f t="shared" si="40"/>
        <v>0.70699999999999996</v>
      </c>
      <c r="BD609" s="52" t="str">
        <f>IF(参照!L609="","",参照!L609)</f>
        <v/>
      </c>
    </row>
    <row r="610" spans="47:56">
      <c r="AU610" s="52" t="str">
        <f>IF(参照!A610="","",参照!A610)</f>
        <v/>
      </c>
      <c r="AV610" s="52" t="str">
        <f>IF(参照!B610="","",参照!B610)</f>
        <v/>
      </c>
      <c r="AW610" s="52" t="str">
        <f>IF(参照!C610="","",参照!C610)</f>
        <v/>
      </c>
      <c r="AX610" s="52" t="str">
        <f>IF(参照!D610="","",参照!D610)</f>
        <v>(参考値)事業者全体</v>
      </c>
      <c r="AY610" s="52">
        <f>IF(参照!E610="","",参照!E610)</f>
        <v>7.0500000000000001E-4</v>
      </c>
      <c r="AZ610" s="52" t="str">
        <f>IF(参照!F610="","",参照!F610)</f>
        <v>沖縄電力(株)</v>
      </c>
      <c r="BA610" s="52" t="str">
        <f>IF(参照!G610="","",参照!G610)</f>
        <v>沖縄電力(株)_(参考値)事業者全体</v>
      </c>
      <c r="BB610" s="52">
        <f t="shared" si="40"/>
        <v>0.70499999999999996</v>
      </c>
      <c r="BD610" s="52" t="str">
        <f>IF(参照!L610="","",参照!L610)</f>
        <v/>
      </c>
    </row>
    <row r="611" spans="47:56">
      <c r="AU611" s="52" t="str">
        <f>IF(参照!A611="","",参照!A611)</f>
        <v>A0277</v>
      </c>
      <c r="AV611" s="52" t="str">
        <f>IF(参照!B611="","",参照!B611)</f>
        <v>北日本石油(株)</v>
      </c>
      <c r="AW611" s="52">
        <f>IF(参照!C611="","",参照!C611)</f>
        <v>4.28E-4</v>
      </c>
      <c r="AX611" s="52" t="str">
        <f>IF(参照!D611="","",参照!D611)</f>
        <v/>
      </c>
      <c r="AY611" s="52">
        <f>IF(参照!E611="","",参照!E611)</f>
        <v>3.8900000000000002E-4</v>
      </c>
      <c r="AZ611" s="52" t="str">
        <f>IF(参照!F611="","",参照!F611)</f>
        <v>北日本石油(株)</v>
      </c>
      <c r="BA611" s="52" t="str">
        <f>IF(参照!G611="","",参照!G611)</f>
        <v>北日本石油(株)_</v>
      </c>
      <c r="BB611" s="52">
        <f t="shared" si="40"/>
        <v>0.38900000000000001</v>
      </c>
      <c r="BD611" s="52" t="str">
        <f>IF(参照!L611="","",参照!L611)</f>
        <v/>
      </c>
    </row>
    <row r="612" spans="47:56">
      <c r="AU612" s="52" t="str">
        <f>IF(参照!A612="","",参照!A612)</f>
        <v>A0278</v>
      </c>
      <c r="AV612" s="52" t="str">
        <f>IF(参照!B612="","",参照!B612)</f>
        <v>千葉電力(株)</v>
      </c>
      <c r="AW612" s="52">
        <f>IF(参照!C612="","",参照!C612)</f>
        <v>5.0600000000000005E-4</v>
      </c>
      <c r="AX612" s="52" t="str">
        <f>IF(参照!D612="","",参照!D612)</f>
        <v/>
      </c>
      <c r="AY612" s="52">
        <f>IF(参照!E612="","",参照!E612)</f>
        <v>5.6300000000000002E-4</v>
      </c>
      <c r="AZ612" s="52" t="str">
        <f>IF(参照!F612="","",参照!F612)</f>
        <v>千葉電力(株)</v>
      </c>
      <c r="BA612" s="52" t="str">
        <f>IF(参照!G612="","",参照!G612)</f>
        <v>千葉電力(株)_</v>
      </c>
      <c r="BB612" s="52">
        <f t="shared" si="40"/>
        <v>0.56300000000000006</v>
      </c>
      <c r="BD612" s="52" t="str">
        <f>IF(参照!L612="","",参照!L612)</f>
        <v/>
      </c>
    </row>
    <row r="613" spans="47:56">
      <c r="AU613" s="52" t="str">
        <f>IF(参照!A613="","",参照!A613)</f>
        <v>A0279</v>
      </c>
      <c r="AV613" s="52" t="str">
        <f>IF(参照!B613="","",参照!B613)</f>
        <v>(株)坊っちゃん電力</v>
      </c>
      <c r="AW613" s="52">
        <f>IF(参照!C613="","",参照!C613)</f>
        <v>4.1300000000000001E-4</v>
      </c>
      <c r="AX613" s="52" t="str">
        <f>IF(参照!D613="","",参照!D613)</f>
        <v/>
      </c>
      <c r="AY613" s="52">
        <f>IF(参照!E613="","",参照!E613)</f>
        <v>3.59E-4</v>
      </c>
      <c r="AZ613" s="52" t="str">
        <f>IF(参照!F613="","",参照!F613)</f>
        <v>(株)坊っちゃん電力</v>
      </c>
      <c r="BA613" s="52" t="str">
        <f>IF(参照!G613="","",参照!G613)</f>
        <v>(株)坊っちゃん電力_</v>
      </c>
      <c r="BB613" s="52">
        <f t="shared" si="40"/>
        <v>0.35899999999999999</v>
      </c>
      <c r="BD613" s="52" t="str">
        <f>IF(参照!L613="","",参照!L613)</f>
        <v/>
      </c>
    </row>
    <row r="614" spans="47:56">
      <c r="AU614" s="52" t="str">
        <f>IF(参照!A614="","",参照!A614)</f>
        <v>A0280</v>
      </c>
      <c r="AV614" s="52" t="str">
        <f>IF(参照!B614="","",参照!B614)</f>
        <v>やめエネルギー(株)</v>
      </c>
      <c r="AW614" s="52">
        <f>IF(参照!C614="","",参照!C614)</f>
        <v>4.6799999999999999E-4</v>
      </c>
      <c r="AX614" s="52" t="str">
        <f>IF(参照!D614="","",参照!D614)</f>
        <v/>
      </c>
      <c r="AY614" s="52">
        <f>IF(参照!E614="","",参照!E614)</f>
        <v>4.7399999999999997E-4</v>
      </c>
      <c r="AZ614" s="52" t="str">
        <f>IF(参照!F614="","",参照!F614)</f>
        <v>やめエネルギー(株)</v>
      </c>
      <c r="BA614" s="52" t="str">
        <f>IF(参照!G614="","",参照!G614)</f>
        <v>やめエネルギー(株)_</v>
      </c>
      <c r="BB614" s="52">
        <f t="shared" si="40"/>
        <v>0.47399999999999998</v>
      </c>
      <c r="BD614" s="52" t="str">
        <f>IF(参照!L614="","",参照!L614)</f>
        <v/>
      </c>
    </row>
    <row r="615" spans="47:56">
      <c r="AU615" s="52" t="str">
        <f>IF(参照!A615="","",参照!A615)</f>
        <v>A0281</v>
      </c>
      <c r="AV615" s="52" t="str">
        <f>IF(参照!B615="","",参照!B615)</f>
        <v>(株)アースインフィニティ</v>
      </c>
      <c r="AW615" s="52">
        <f>IF(参照!C615="","",参照!C615)</f>
        <v>5.4299999999999997E-4</v>
      </c>
      <c r="AX615" s="52" t="str">
        <f>IF(参照!D615="","",参照!D615)</f>
        <v/>
      </c>
      <c r="AY615" s="52">
        <f>IF(参照!E615="","",参照!E615)</f>
        <v>5.5099999999999995E-4</v>
      </c>
      <c r="AZ615" s="52" t="str">
        <f>IF(参照!F615="","",参照!F615)</f>
        <v>(株)アースインフィニティ</v>
      </c>
      <c r="BA615" s="52" t="str">
        <f>IF(参照!G615="","",参照!G615)</f>
        <v>(株)アースインフィニティ_</v>
      </c>
      <c r="BB615" s="52">
        <f t="shared" si="40"/>
        <v>0.55099999999999993</v>
      </c>
      <c r="BD615" s="52" t="str">
        <f>IF(参照!L615="","",参照!L615)</f>
        <v/>
      </c>
    </row>
    <row r="616" spans="47:56">
      <c r="AU616" s="52" t="str">
        <f>IF(参照!A616="","",参照!A616)</f>
        <v>A0283</v>
      </c>
      <c r="AV616" s="52" t="str">
        <f>IF(参照!B616="","",参照!B616)</f>
        <v>足利ガス(株)</v>
      </c>
      <c r="AW616" s="52">
        <f>IF(参照!C616="","",参照!C616)</f>
        <v>3.6400000000000001E-4</v>
      </c>
      <c r="AX616" s="52" t="str">
        <f>IF(参照!D616="","",参照!D616)</f>
        <v/>
      </c>
      <c r="AY616" s="52">
        <f>IF(参照!E616="","",参照!E616)</f>
        <v>3.0800000000000001E-4</v>
      </c>
      <c r="AZ616" s="52" t="str">
        <f>IF(参照!F616="","",参照!F616)</f>
        <v>足利ガス(株)</v>
      </c>
      <c r="BA616" s="52" t="str">
        <f>IF(参照!G616="","",参照!G616)</f>
        <v>足利ガス(株)_</v>
      </c>
      <c r="BB616" s="52">
        <f t="shared" si="40"/>
        <v>0.308</v>
      </c>
      <c r="BD616" s="52" t="str">
        <f>IF(参照!L616="","",参照!L616)</f>
        <v/>
      </c>
    </row>
    <row r="617" spans="47:56">
      <c r="AU617" s="52" t="str">
        <f>IF(参照!A617="","",参照!A617)</f>
        <v>A0284</v>
      </c>
      <c r="AV617" s="52" t="str">
        <f>IF(参照!B617="","",参照!B617)</f>
        <v>(株)Ｍｉｓｕｍｉ</v>
      </c>
      <c r="AW617" s="52">
        <f>IF(参照!C617="","",参照!C617)</f>
        <v>3.79E-4</v>
      </c>
      <c r="AX617" s="52" t="str">
        <f>IF(参照!D617="","",参照!D617)</f>
        <v/>
      </c>
      <c r="AY617" s="52">
        <f>IF(参照!E617="","",参照!E617)</f>
        <v>3.2299999999999999E-4</v>
      </c>
      <c r="AZ617" s="52" t="str">
        <f>IF(参照!F617="","",参照!F617)</f>
        <v>(株)Ｍｉｓｕｍｉ</v>
      </c>
      <c r="BA617" s="52" t="str">
        <f>IF(参照!G617="","",参照!G617)</f>
        <v>(株)Ｍｉｓｕｍｉ_</v>
      </c>
      <c r="BB617" s="52">
        <f t="shared" si="40"/>
        <v>0.32300000000000001</v>
      </c>
      <c r="BD617" s="52" t="str">
        <f>IF(参照!L617="","",参照!L617)</f>
        <v/>
      </c>
    </row>
    <row r="618" spans="47:56">
      <c r="AU618" s="52" t="str">
        <f>IF(参照!A618="","",参照!A618)</f>
        <v>A0285</v>
      </c>
      <c r="AV618" s="52" t="str">
        <f>IF(参照!B618="","",参照!B618)</f>
        <v>米子瓦斯(株)</v>
      </c>
      <c r="AW618" s="52">
        <f>IF(参照!C618="","",参照!C618)</f>
        <v>4.84E-4</v>
      </c>
      <c r="AX618" s="52" t="str">
        <f>IF(参照!D618="","",参照!D618)</f>
        <v/>
      </c>
      <c r="AY618" s="52">
        <f>IF(参照!E618="","",参照!E618)</f>
        <v>4.28E-4</v>
      </c>
      <c r="AZ618" s="52" t="str">
        <f>IF(参照!F618="","",参照!F618)</f>
        <v>米子瓦斯(株)</v>
      </c>
      <c r="BA618" s="52" t="str">
        <f>IF(参照!G618="","",参照!G618)</f>
        <v>米子瓦斯(株)_</v>
      </c>
      <c r="BB618" s="52">
        <f t="shared" si="40"/>
        <v>0.42799999999999999</v>
      </c>
      <c r="BD618" s="52" t="str">
        <f>IF(参照!L618="","",参照!L618)</f>
        <v/>
      </c>
    </row>
    <row r="619" spans="47:56">
      <c r="AU619" s="52" t="str">
        <f>IF(参照!A619="","",参照!A619)</f>
        <v>A0286</v>
      </c>
      <c r="AV619" s="52" t="str">
        <f>IF(参照!B619="","",参照!B619)</f>
        <v>(株)エルピオ</v>
      </c>
      <c r="AW619" s="52">
        <f>IF(参照!C619="","",参照!C619)</f>
        <v>4.8700000000000002E-4</v>
      </c>
      <c r="AX619" s="52" t="str">
        <f>IF(参照!D619="","",参照!D619)</f>
        <v/>
      </c>
      <c r="AY619" s="52">
        <f>IF(参照!E619="","",参照!E619)</f>
        <v>5.0199999999999995E-4</v>
      </c>
      <c r="AZ619" s="52" t="str">
        <f>IF(参照!F619="","",参照!F619)</f>
        <v>(株)エルピオ</v>
      </c>
      <c r="BA619" s="52" t="str">
        <f>IF(参照!G619="","",参照!G619)</f>
        <v>(株)エルピオ_</v>
      </c>
      <c r="BB619" s="52">
        <f t="shared" si="40"/>
        <v>0.502</v>
      </c>
      <c r="BD619" s="52" t="str">
        <f>IF(参照!L619="","",参照!L619)</f>
        <v/>
      </c>
    </row>
    <row r="620" spans="47:56">
      <c r="AU620" s="52" t="str">
        <f>IF(参照!A620="","",参照!A620)</f>
        <v>A0287</v>
      </c>
      <c r="AV620" s="52" t="str">
        <f>IF(参照!B620="","",参照!B620)</f>
        <v>浜田ガス(株)</v>
      </c>
      <c r="AW620" s="52">
        <f>IF(参照!C620="","",参照!C620)</f>
        <v>4.84E-4</v>
      </c>
      <c r="AX620" s="52" t="str">
        <f>IF(参照!D620="","",参照!D620)</f>
        <v/>
      </c>
      <c r="AY620" s="52">
        <f>IF(参照!E620="","",参照!E620)</f>
        <v>4.2900000000000002E-4</v>
      </c>
      <c r="AZ620" s="52" t="str">
        <f>IF(参照!F620="","",参照!F620)</f>
        <v>浜田ガス(株)</v>
      </c>
      <c r="BA620" s="52" t="str">
        <f>IF(参照!G620="","",参照!G620)</f>
        <v>浜田ガス(株)_</v>
      </c>
      <c r="BB620" s="52">
        <f t="shared" si="40"/>
        <v>0.42899999999999999</v>
      </c>
      <c r="BD620" s="52" t="str">
        <f>IF(参照!L620="","",参照!L620)</f>
        <v/>
      </c>
    </row>
    <row r="621" spans="47:56">
      <c r="AU621" s="52" t="str">
        <f>IF(参照!A621="","",参照!A621)</f>
        <v>A0288</v>
      </c>
      <c r="AV621" s="52" t="str">
        <f>IF(参照!B621="","",参照!B621)</f>
        <v>(株)アメニティ電力</v>
      </c>
      <c r="AW621" s="52">
        <f>IF(参照!C621="","",参照!C621)</f>
        <v>4.8999999999999998E-4</v>
      </c>
      <c r="AX621" s="52" t="str">
        <f>IF(参照!D621="","",参照!D621)</f>
        <v/>
      </c>
      <c r="AY621" s="52">
        <f>IF(参照!E621="","",参照!E621)</f>
        <v>5.2599999999999999E-4</v>
      </c>
      <c r="AZ621" s="52" t="str">
        <f>IF(参照!F621="","",参照!F621)</f>
        <v>(株)アメニティ電力</v>
      </c>
      <c r="BA621" s="52" t="str">
        <f>IF(参照!G621="","",参照!G621)</f>
        <v>(株)アメニティ電力_</v>
      </c>
      <c r="BB621" s="52">
        <f t="shared" si="40"/>
        <v>0.52600000000000002</v>
      </c>
      <c r="BD621" s="52" t="str">
        <f>IF(参照!L621="","",参照!L621)</f>
        <v/>
      </c>
    </row>
    <row r="622" spans="47:56">
      <c r="AU622" s="52" t="str">
        <f>IF(参照!A622="","",参照!A622)</f>
        <v>A0290</v>
      </c>
      <c r="AV622" s="52" t="str">
        <f>IF(参照!B622="","",参照!B622)</f>
        <v>ふくのしま電力(株)</v>
      </c>
      <c r="AW622" s="52">
        <f>IF(参照!C622="","",参照!C622)</f>
        <v>5.0600000000000005E-4</v>
      </c>
      <c r="AX622" s="52" t="str">
        <f>IF(参照!D622="","",参照!D622)</f>
        <v/>
      </c>
      <c r="AY622" s="52">
        <f>IF(参照!E622="","",参照!E622)</f>
        <v>5.0699999999999996E-4</v>
      </c>
      <c r="AZ622" s="52" t="str">
        <f>IF(参照!F622="","",参照!F622)</f>
        <v>ふくのしま電力(株)</v>
      </c>
      <c r="BA622" s="52" t="str">
        <f>IF(参照!G622="","",参照!G622)</f>
        <v>ふくのしま電力(株)_</v>
      </c>
      <c r="BB622" s="52">
        <f t="shared" si="40"/>
        <v>0.50700000000000001</v>
      </c>
      <c r="BD622" s="52" t="str">
        <f>IF(参照!L622="","",参照!L622)</f>
        <v/>
      </c>
    </row>
    <row r="623" spans="47:56">
      <c r="AU623" s="52" t="str">
        <f>IF(参照!A623="","",参照!A623)</f>
        <v>A0292</v>
      </c>
      <c r="AV623" s="52" t="str">
        <f>IF(参照!B623="","",参照!B623)</f>
        <v>岡田建設(株)</v>
      </c>
      <c r="AW623" s="52">
        <f>IF(参照!C623="","",参照!C623)</f>
        <v>5.2700000000000002E-4</v>
      </c>
      <c r="AX623" s="52" t="str">
        <f>IF(参照!D623="","",参照!D623)</f>
        <v/>
      </c>
      <c r="AY623" s="52">
        <f>IF(参照!E623="","",参照!E623)</f>
        <v>4.7100000000000001E-4</v>
      </c>
      <c r="AZ623" s="52" t="str">
        <f>IF(参照!F623="","",参照!F623)</f>
        <v>岡田建設(株)</v>
      </c>
      <c r="BA623" s="52" t="str">
        <f>IF(参照!G623="","",参照!G623)</f>
        <v>岡田建設(株)_</v>
      </c>
      <c r="BB623" s="52">
        <f t="shared" si="40"/>
        <v>0.47100000000000003</v>
      </c>
      <c r="BD623" s="52" t="str">
        <f>IF(参照!L623="","",参照!L623)</f>
        <v/>
      </c>
    </row>
    <row r="624" spans="47:56">
      <c r="AU624" s="52" t="str">
        <f>IF(参照!A624="","",参照!A624)</f>
        <v>A0293</v>
      </c>
      <c r="AV624" s="52" t="str">
        <f>IF(参照!B624="","",参照!B624)</f>
        <v>出雲ガス(株)</v>
      </c>
      <c r="AW624" s="52">
        <f>IF(参照!C624="","",参照!C624)</f>
        <v>4.84E-4</v>
      </c>
      <c r="AX624" s="52" t="str">
        <f>IF(参照!D624="","",参照!D624)</f>
        <v/>
      </c>
      <c r="AY624" s="52">
        <f>IF(参照!E624="","",参照!E624)</f>
        <v>4.2900000000000002E-4</v>
      </c>
      <c r="AZ624" s="52" t="str">
        <f>IF(参照!F624="","",参照!F624)</f>
        <v>出雲ガス(株)</v>
      </c>
      <c r="BA624" s="52" t="str">
        <f>IF(参照!G624="","",参照!G624)</f>
        <v>出雲ガス(株)_</v>
      </c>
      <c r="BB624" s="52">
        <f t="shared" si="40"/>
        <v>0.42899999999999999</v>
      </c>
      <c r="BD624" s="52" t="str">
        <f>IF(参照!L624="","",参照!L624)</f>
        <v/>
      </c>
    </row>
    <row r="625" spans="47:56">
      <c r="AU625" s="52" t="str">
        <f>IF(参照!A625="","",参照!A625)</f>
        <v>A0294</v>
      </c>
      <c r="AV625" s="52" t="str">
        <f>IF(参照!B625="","",参照!B625)</f>
        <v>富山電力(株)</v>
      </c>
      <c r="AW625" s="52">
        <f>IF(参照!C625="","",参照!C625)</f>
        <v>4.9299999999999995E-4</v>
      </c>
      <c r="AX625" s="52" t="str">
        <f>IF(参照!D625="","",参照!D625)</f>
        <v/>
      </c>
      <c r="AY625" s="52">
        <f>IF(参照!E625="","",参照!E625)</f>
        <v>4.73E-4</v>
      </c>
      <c r="AZ625" s="52" t="str">
        <f>IF(参照!F625="","",参照!F625)</f>
        <v>富山電力(株)</v>
      </c>
      <c r="BA625" s="52" t="str">
        <f>IF(参照!G625="","",参照!G625)</f>
        <v>富山電力(株)_</v>
      </c>
      <c r="BB625" s="52">
        <f t="shared" si="40"/>
        <v>0.47300000000000003</v>
      </c>
      <c r="BD625" s="52" t="str">
        <f>IF(参照!L625="","",参照!L625)</f>
        <v/>
      </c>
    </row>
    <row r="626" spans="47:56">
      <c r="AU626" s="52" t="str">
        <f>IF(参照!A626="","",参照!A626)</f>
        <v>A0295</v>
      </c>
      <c r="AV626" s="52" t="str">
        <f>IF(参照!B626="","",参照!B626)</f>
        <v>一般社団法人グリーンコープでんき</v>
      </c>
      <c r="AW626" s="52">
        <f>IF(参照!C626="","",参照!C626)</f>
        <v>0</v>
      </c>
      <c r="AX626" s="52" t="str">
        <f>IF(参照!D626="","",参照!D626)</f>
        <v/>
      </c>
      <c r="AY626" s="52">
        <f>IF(参照!E626="","",参照!E626)</f>
        <v>4.1199999999999999E-4</v>
      </c>
      <c r="AZ626" s="52" t="str">
        <f>IF(参照!F626="","",参照!F626)</f>
        <v>一般社団法人グリーンコープでんき</v>
      </c>
      <c r="BA626" s="52" t="str">
        <f>IF(参照!G626="","",参照!G626)</f>
        <v>一般社団法人グリーンコープでんき_</v>
      </c>
      <c r="BB626" s="52">
        <f t="shared" si="40"/>
        <v>0.41199999999999998</v>
      </c>
      <c r="BD626" s="52" t="str">
        <f>IF(参照!L626="","",参照!L626)</f>
        <v/>
      </c>
    </row>
    <row r="627" spans="47:56">
      <c r="AU627" s="52" t="str">
        <f>IF(参照!A627="","",参照!A627)</f>
        <v>A0296</v>
      </c>
      <c r="AV627" s="52" t="str">
        <f>IF(参照!B627="","",参照!B627)</f>
        <v>公益財団法人東京都環境公社</v>
      </c>
      <c r="AW627" s="52" t="str">
        <f>IF(参照!C627="","",参照!C627)</f>
        <v>0.000453※</v>
      </c>
      <c r="AX627" s="52" t="str">
        <f>IF(参照!D627="","",参照!D627)</f>
        <v/>
      </c>
      <c r="AY627" s="52">
        <f>IF(参照!E627="","",参照!E627)</f>
        <v>0</v>
      </c>
      <c r="AZ627" s="52" t="str">
        <f>IF(参照!F627="","",参照!F627)</f>
        <v>公益財団法人東京都環境公社</v>
      </c>
      <c r="BA627" s="52" t="str">
        <f>IF(参照!G627="","",参照!G627)</f>
        <v>公益財団法人東京都環境公社_</v>
      </c>
      <c r="BB627" s="52">
        <f t="shared" si="40"/>
        <v>0</v>
      </c>
      <c r="BD627" s="52" t="str">
        <f>IF(参照!L627="","",参照!L627)</f>
        <v/>
      </c>
    </row>
    <row r="628" spans="47:56">
      <c r="AU628" s="52" t="str">
        <f>IF(参照!A628="","",参照!A628)</f>
        <v>A0298</v>
      </c>
      <c r="AV628" s="52" t="str">
        <f>IF(参照!B628="","",参照!B628)</f>
        <v>イオンディライト(株)</v>
      </c>
      <c r="AW628" s="52">
        <f>IF(参照!C628="","",参照!C628)</f>
        <v>4.64E-4</v>
      </c>
      <c r="AX628" s="52" t="str">
        <f>IF(参照!D628="","",参照!D628)</f>
        <v/>
      </c>
      <c r="AY628" s="52">
        <f>IF(参照!E628="","",参照!E628)</f>
        <v>4.08E-4</v>
      </c>
      <c r="AZ628" s="52" t="str">
        <f>IF(参照!F628="","",参照!F628)</f>
        <v>イオンディライト(株)</v>
      </c>
      <c r="BA628" s="52" t="str">
        <f>IF(参照!G628="","",参照!G628)</f>
        <v>イオンディライト(株)_</v>
      </c>
      <c r="BB628" s="52">
        <f t="shared" si="40"/>
        <v>0.40799999999999997</v>
      </c>
      <c r="BD628" s="52" t="str">
        <f>IF(参照!L628="","",参照!L628)</f>
        <v/>
      </c>
    </row>
    <row r="629" spans="47:56">
      <c r="AU629" s="52" t="str">
        <f>IF(参照!A629="","",参照!A629)</f>
        <v>A0300</v>
      </c>
      <c r="AV629" s="52" t="str">
        <f>IF(参照!B629="","",参照!B629)</f>
        <v>(株)ファミリーネット・ジャパン</v>
      </c>
      <c r="AW629" s="52">
        <f>IF(参照!C629="","",参照!C629)</f>
        <v>4.3800000000000002E-4</v>
      </c>
      <c r="AX629" s="52" t="str">
        <f>IF(参照!D629="","",参照!D629)</f>
        <v>メニューA</v>
      </c>
      <c r="AY629" s="52">
        <f>IF(参照!E629="","",参照!E629)</f>
        <v>0</v>
      </c>
      <c r="AZ629" s="52" t="str">
        <f>IF(参照!F629="","",参照!F629)</f>
        <v>(株)ファミリーネット・ジャパン</v>
      </c>
      <c r="BA629" s="52" t="str">
        <f>IF(参照!G629="","",参照!G629)</f>
        <v>(株)ファミリーネット・ジャパン_メニューA</v>
      </c>
      <c r="BB629" s="52">
        <f t="shared" si="40"/>
        <v>0</v>
      </c>
      <c r="BD629" s="52" t="str">
        <f>IF(参照!L629="","",参照!L629)</f>
        <v/>
      </c>
    </row>
    <row r="630" spans="47:56">
      <c r="AU630" s="52" t="str">
        <f>IF(参照!A630="","",参照!A630)</f>
        <v/>
      </c>
      <c r="AV630" s="52" t="str">
        <f>IF(参照!B630="","",参照!B630)</f>
        <v/>
      </c>
      <c r="AW630" s="52" t="str">
        <f>IF(参照!C630="","",参照!C630)</f>
        <v/>
      </c>
      <c r="AX630" s="52" t="str">
        <f>IF(参照!D630="","",参照!D630)</f>
        <v>メニューB</v>
      </c>
      <c r="AY630" s="52">
        <f>IF(参照!E630="","",参照!E630)</f>
        <v>0</v>
      </c>
      <c r="AZ630" s="52" t="str">
        <f>IF(参照!F630="","",参照!F630)</f>
        <v>(株)ファミリーネット・ジャパン</v>
      </c>
      <c r="BA630" s="52" t="str">
        <f>IF(参照!G630="","",参照!G630)</f>
        <v>(株)ファミリーネット・ジャパン_メニューB</v>
      </c>
      <c r="BB630" s="52">
        <f t="shared" si="40"/>
        <v>0</v>
      </c>
      <c r="BD630" s="52" t="str">
        <f>IF(参照!L630="","",参照!L630)</f>
        <v/>
      </c>
    </row>
    <row r="631" spans="47:56">
      <c r="AU631" s="52" t="str">
        <f>IF(参照!A631="","",参照!A631)</f>
        <v/>
      </c>
      <c r="AV631" s="52" t="str">
        <f>IF(参照!B631="","",参照!B631)</f>
        <v/>
      </c>
      <c r="AW631" s="52" t="str">
        <f>IF(参照!C631="","",参照!C631)</f>
        <v/>
      </c>
      <c r="AX631" s="52" t="str">
        <f>IF(参照!D631="","",参照!D631)</f>
        <v>メニューC(残差)</v>
      </c>
      <c r="AY631" s="52">
        <f>IF(参照!E631="","",参照!E631)</f>
        <v>4.7999999999999996E-4</v>
      </c>
      <c r="AZ631" s="52" t="str">
        <f>IF(参照!F631="","",参照!F631)</f>
        <v>(株)ファミリーネット・ジャパン</v>
      </c>
      <c r="BA631" s="52" t="str">
        <f>IF(参照!G631="","",参照!G631)</f>
        <v>(株)ファミリーネット・ジャパン_メニューC(残差)</v>
      </c>
      <c r="BB631" s="52">
        <f t="shared" si="40"/>
        <v>0.48</v>
      </c>
      <c r="BD631" s="52" t="str">
        <f>IF(参照!L631="","",参照!L631)</f>
        <v/>
      </c>
    </row>
    <row r="632" spans="47:56">
      <c r="AU632" s="52" t="str">
        <f>IF(参照!A632="","",参照!A632)</f>
        <v/>
      </c>
      <c r="AV632" s="52" t="str">
        <f>IF(参照!B632="","",参照!B632)</f>
        <v/>
      </c>
      <c r="AW632" s="52" t="str">
        <f>IF(参照!C632="","",参照!C632)</f>
        <v/>
      </c>
      <c r="AX632" s="52" t="str">
        <f>IF(参照!D632="","",参照!D632)</f>
        <v>(参考値)事業者全体</v>
      </c>
      <c r="AY632" s="52">
        <f>IF(参照!E632="","",参照!E632)</f>
        <v>3.1399999999999999E-4</v>
      </c>
      <c r="AZ632" s="52" t="str">
        <f>IF(参照!F632="","",参照!F632)</f>
        <v>(株)ファミリーネット・ジャパン</v>
      </c>
      <c r="BA632" s="52" t="str">
        <f>IF(参照!G632="","",参照!G632)</f>
        <v>(株)ファミリーネット・ジャパン_(参考値)事業者全体</v>
      </c>
      <c r="BB632" s="52">
        <f t="shared" si="40"/>
        <v>0.314</v>
      </c>
      <c r="BD632" s="52" t="str">
        <f>IF(参照!L632="","",参照!L632)</f>
        <v/>
      </c>
    </row>
    <row r="633" spans="47:56">
      <c r="AU633" s="52" t="str">
        <f>IF(参照!A633="","",参照!A633)</f>
        <v>A0303</v>
      </c>
      <c r="AV633" s="52" t="str">
        <f>IF(参照!B633="","",参照!B633)</f>
        <v>ＭＫステーションズ(株)</v>
      </c>
      <c r="AW633" s="52">
        <f>IF(参照!C633="","",参照!C633)</f>
        <v>4.4900000000000002E-4</v>
      </c>
      <c r="AX633" s="52" t="str">
        <f>IF(参照!D633="","",参照!D633)</f>
        <v/>
      </c>
      <c r="AY633" s="52">
        <f>IF(参照!E633="","",参照!E633)</f>
        <v>4.1199999999999999E-4</v>
      </c>
      <c r="AZ633" s="52" t="str">
        <f>IF(参照!F633="","",参照!F633)</f>
        <v>ＭＫステーションズ(株)</v>
      </c>
      <c r="BA633" s="52" t="str">
        <f>IF(参照!G633="","",参照!G633)</f>
        <v>ＭＫステーションズ(株)_</v>
      </c>
      <c r="BB633" s="52">
        <f t="shared" si="40"/>
        <v>0.41199999999999998</v>
      </c>
      <c r="BD633" s="52" t="str">
        <f>IF(参照!L633="","",参照!L633)</f>
        <v/>
      </c>
    </row>
    <row r="634" spans="47:56">
      <c r="AU634" s="52" t="str">
        <f>IF(参照!A634="","",参照!A634)</f>
        <v>A0305</v>
      </c>
      <c r="AV634" s="52" t="str">
        <f>IF(参照!B634="","",参照!B634)</f>
        <v>フラワーペイメント(株)</v>
      </c>
      <c r="AW634" s="52">
        <f>IF(参照!C634="","",参照!C634)</f>
        <v>5.22E-4</v>
      </c>
      <c r="AX634" s="52" t="str">
        <f>IF(参照!D634="","",参照!D634)</f>
        <v/>
      </c>
      <c r="AY634" s="52">
        <f>IF(参照!E634="","",参照!E634)</f>
        <v>5.5900000000000004E-4</v>
      </c>
      <c r="AZ634" s="52" t="str">
        <f>IF(参照!F634="","",参照!F634)</f>
        <v>フラワーペイメント(株)</v>
      </c>
      <c r="BA634" s="52" t="str">
        <f>IF(参照!G634="","",参照!G634)</f>
        <v>フラワーペイメント(株)_</v>
      </c>
      <c r="BB634" s="52">
        <f t="shared" si="40"/>
        <v>0.55900000000000005</v>
      </c>
      <c r="BD634" s="52" t="str">
        <f>IF(参照!L634="","",参照!L634)</f>
        <v/>
      </c>
    </row>
    <row r="635" spans="47:56">
      <c r="AU635" s="52" t="str">
        <f>IF(参照!A635="","",参照!A635)</f>
        <v>A0306</v>
      </c>
      <c r="AV635" s="52" t="str">
        <f>IF(参照!B635="","",参照!B635)</f>
        <v>(株)ＪＴＢコミュニケーションデザイン</v>
      </c>
      <c r="AW635" s="52">
        <f>IF(参照!C635="","",参照!C635)</f>
        <v>3.68E-4</v>
      </c>
      <c r="AX635" s="52" t="str">
        <f>IF(参照!D635="","",参照!D635)</f>
        <v/>
      </c>
      <c r="AY635" s="52">
        <f>IF(参照!E635="","",参照!E635)</f>
        <v>3.77E-4</v>
      </c>
      <c r="AZ635" s="52" t="str">
        <f>IF(参照!F635="","",参照!F635)</f>
        <v>(株)ＪＴＢコミュニケーションデザイン</v>
      </c>
      <c r="BA635" s="52" t="str">
        <f>IF(参照!G635="","",参照!G635)</f>
        <v>(株)ＪＴＢコミュニケーションデザイン_</v>
      </c>
      <c r="BB635" s="52">
        <f t="shared" si="40"/>
        <v>0.377</v>
      </c>
      <c r="BD635" s="52" t="str">
        <f>IF(参照!L635="","",参照!L635)</f>
        <v/>
      </c>
    </row>
    <row r="636" spans="47:56">
      <c r="AU636" s="52" t="str">
        <f>IF(参照!A636="","",参照!A636)</f>
        <v>A0308</v>
      </c>
      <c r="AV636" s="52" t="str">
        <f>IF(参照!B636="","",参照!B636)</f>
        <v>積水化学工業(株)</v>
      </c>
      <c r="AW636" s="52">
        <f>IF(参照!C636="","",参照!C636)</f>
        <v>2.13E-4</v>
      </c>
      <c r="AX636" s="52" t="str">
        <f>IF(参照!D636="","",参照!D636)</f>
        <v>メニューA</v>
      </c>
      <c r="AY636" s="52">
        <f>IF(参照!E636="","",参照!E636)</f>
        <v>0</v>
      </c>
      <c r="AZ636" s="52" t="str">
        <f>IF(参照!F636="","",参照!F636)</f>
        <v>積水化学工業(株)</v>
      </c>
      <c r="BA636" s="52" t="str">
        <f>IF(参照!G636="","",参照!G636)</f>
        <v>積水化学工業(株)_メニューA</v>
      </c>
      <c r="BB636" s="52">
        <f t="shared" si="40"/>
        <v>0</v>
      </c>
      <c r="BD636" s="52" t="str">
        <f>IF(参照!L636="","",参照!L636)</f>
        <v/>
      </c>
    </row>
    <row r="637" spans="47:56">
      <c r="AU637" s="52" t="str">
        <f>IF(参照!A637="","",参照!A637)</f>
        <v/>
      </c>
      <c r="AV637" s="52" t="str">
        <f>IF(参照!B637="","",参照!B637)</f>
        <v/>
      </c>
      <c r="AW637" s="52" t="str">
        <f>IF(参照!C637="","",参照!C637)</f>
        <v/>
      </c>
      <c r="AX637" s="52" t="str">
        <f>IF(参照!D637="","",参照!D637)</f>
        <v>メニューB(残差)</v>
      </c>
      <c r="AY637" s="52">
        <f>IF(参照!E637="","",参照!E637)</f>
        <v>0</v>
      </c>
      <c r="AZ637" s="52" t="str">
        <f>IF(参照!F637="","",参照!F637)</f>
        <v>積水化学工業(株)</v>
      </c>
      <c r="BA637" s="52" t="str">
        <f>IF(参照!G637="","",参照!G637)</f>
        <v>積水化学工業(株)_メニューB(残差)</v>
      </c>
      <c r="BB637" s="52">
        <f t="shared" si="40"/>
        <v>0</v>
      </c>
      <c r="BD637" s="52" t="str">
        <f>IF(参照!L637="","",参照!L637)</f>
        <v/>
      </c>
    </row>
    <row r="638" spans="47:56">
      <c r="AU638" s="52" t="str">
        <f>IF(参照!A638="","",参照!A638)</f>
        <v/>
      </c>
      <c r="AV638" s="52" t="str">
        <f>IF(参照!B638="","",参照!B638)</f>
        <v/>
      </c>
      <c r="AW638" s="52" t="str">
        <f>IF(参照!C638="","",参照!C638)</f>
        <v/>
      </c>
      <c r="AX638" s="52" t="str">
        <f>IF(参照!D638="","",参照!D638)</f>
        <v>(参考値)事業者全体</v>
      </c>
      <c r="AY638" s="52">
        <f>IF(参照!E638="","",参照!E638)</f>
        <v>0</v>
      </c>
      <c r="AZ638" s="52" t="str">
        <f>IF(参照!F638="","",参照!F638)</f>
        <v>積水化学工業(株)</v>
      </c>
      <c r="BA638" s="52" t="str">
        <f>IF(参照!G638="","",参照!G638)</f>
        <v>積水化学工業(株)_(参考値)事業者全体</v>
      </c>
      <c r="BB638" s="52">
        <f t="shared" si="40"/>
        <v>0</v>
      </c>
      <c r="BD638" s="52" t="str">
        <f>IF(参照!L638="","",参照!L638)</f>
        <v/>
      </c>
    </row>
    <row r="639" spans="47:56">
      <c r="AU639" s="52" t="str">
        <f>IF(参照!A639="","",参照!A639)</f>
        <v>A0310</v>
      </c>
      <c r="AV639" s="52" t="str">
        <f>IF(参照!B639="","",参照!B639)</f>
        <v>全農エネルギー(株)</v>
      </c>
      <c r="AW639" s="52">
        <f>IF(参照!C639="","",参照!C639)</f>
        <v>5.0199999999999995E-4</v>
      </c>
      <c r="AX639" s="52" t="str">
        <f>IF(参照!D639="","",参照!D639)</f>
        <v>メニューA</v>
      </c>
      <c r="AY639" s="52">
        <f>IF(参照!E639="","",参照!E639)</f>
        <v>0</v>
      </c>
      <c r="AZ639" s="52" t="str">
        <f>IF(参照!F639="","",参照!F639)</f>
        <v>全農エネルギー(株)</v>
      </c>
      <c r="BA639" s="52" t="str">
        <f>IF(参照!G639="","",参照!G639)</f>
        <v>全農エネルギー(株)_メニューA</v>
      </c>
      <c r="BB639" s="52">
        <f t="shared" si="40"/>
        <v>0</v>
      </c>
      <c r="BD639" s="52" t="str">
        <f>IF(参照!L639="","",参照!L639)</f>
        <v/>
      </c>
    </row>
    <row r="640" spans="47:56">
      <c r="AU640" s="52" t="str">
        <f>IF(参照!A640="","",参照!A640)</f>
        <v/>
      </c>
      <c r="AV640" s="52" t="str">
        <f>IF(参照!B640="","",参照!B640)</f>
        <v/>
      </c>
      <c r="AW640" s="52" t="str">
        <f>IF(参照!C640="","",参照!C640)</f>
        <v/>
      </c>
      <c r="AX640" s="52" t="str">
        <f>IF(参照!D640="","",参照!D640)</f>
        <v>メニューB</v>
      </c>
      <c r="AY640" s="52">
        <f>IF(参照!E640="","",参照!E640)</f>
        <v>0</v>
      </c>
      <c r="AZ640" s="52" t="str">
        <f>IF(参照!F640="","",参照!F640)</f>
        <v>全農エネルギー(株)</v>
      </c>
      <c r="BA640" s="52" t="str">
        <f>IF(参照!G640="","",参照!G640)</f>
        <v>全農エネルギー(株)_メニューB</v>
      </c>
      <c r="BB640" s="52">
        <f t="shared" si="40"/>
        <v>0</v>
      </c>
      <c r="BD640" s="52" t="str">
        <f>IF(参照!L640="","",参照!L640)</f>
        <v/>
      </c>
    </row>
    <row r="641" spans="47:56">
      <c r="AU641" s="52" t="str">
        <f>IF(参照!A641="","",参照!A641)</f>
        <v/>
      </c>
      <c r="AV641" s="52" t="str">
        <f>IF(参照!B641="","",参照!B641)</f>
        <v/>
      </c>
      <c r="AW641" s="52" t="str">
        <f>IF(参照!C641="","",参照!C641)</f>
        <v/>
      </c>
      <c r="AX641" s="52" t="str">
        <f>IF(参照!D641="","",参照!D641)</f>
        <v>メニューC</v>
      </c>
      <c r="AY641" s="52">
        <f>IF(参照!E641="","",参照!E641)</f>
        <v>0</v>
      </c>
      <c r="AZ641" s="52" t="str">
        <f>IF(参照!F641="","",参照!F641)</f>
        <v>全農エネルギー(株)</v>
      </c>
      <c r="BA641" s="52" t="str">
        <f>IF(参照!G641="","",参照!G641)</f>
        <v>全農エネルギー(株)_メニューC</v>
      </c>
      <c r="BB641" s="52">
        <f t="shared" si="40"/>
        <v>0</v>
      </c>
      <c r="BD641" s="52" t="str">
        <f>IF(参照!L641="","",参照!L641)</f>
        <v/>
      </c>
    </row>
    <row r="642" spans="47:56">
      <c r="AU642" s="52" t="str">
        <f>IF(参照!A642="","",参照!A642)</f>
        <v/>
      </c>
      <c r="AV642" s="52" t="str">
        <f>IF(参照!B642="","",参照!B642)</f>
        <v/>
      </c>
      <c r="AW642" s="52" t="str">
        <f>IF(参照!C642="","",参照!C642)</f>
        <v/>
      </c>
      <c r="AX642" s="52" t="str">
        <f>IF(参照!D642="","",参照!D642)</f>
        <v>メニューD(残差)</v>
      </c>
      <c r="AY642" s="52">
        <f>IF(参照!E642="","",参照!E642)</f>
        <v>4.8799999999999999E-4</v>
      </c>
      <c r="AZ642" s="52" t="str">
        <f>IF(参照!F642="","",参照!F642)</f>
        <v>全農エネルギー(株)</v>
      </c>
      <c r="BA642" s="52" t="str">
        <f>IF(参照!G642="","",参照!G642)</f>
        <v>全農エネルギー(株)_メニューD(残差)</v>
      </c>
      <c r="BB642" s="52">
        <f t="shared" si="40"/>
        <v>0.48799999999999999</v>
      </c>
      <c r="BD642" s="52" t="str">
        <f>IF(参照!L642="","",参照!L642)</f>
        <v/>
      </c>
    </row>
    <row r="643" spans="47:56">
      <c r="AU643" s="52" t="str">
        <f>IF(参照!A643="","",参照!A643)</f>
        <v/>
      </c>
      <c r="AV643" s="52" t="str">
        <f>IF(参照!B643="","",参照!B643)</f>
        <v/>
      </c>
      <c r="AW643" s="52" t="str">
        <f>IF(参照!C643="","",参照!C643)</f>
        <v/>
      </c>
      <c r="AX643" s="52" t="str">
        <f>IF(参照!D643="","",参照!D643)</f>
        <v>(参考値)事業者全体</v>
      </c>
      <c r="AY643" s="52">
        <f>IF(参照!E643="","",参照!E643)</f>
        <v>4.7899999999999999E-4</v>
      </c>
      <c r="AZ643" s="52" t="str">
        <f>IF(参照!F643="","",参照!F643)</f>
        <v>全農エネルギー(株)</v>
      </c>
      <c r="BA643" s="52" t="str">
        <f>IF(参照!G643="","",参照!G643)</f>
        <v>全農エネルギー(株)_(参考値)事業者全体</v>
      </c>
      <c r="BB643" s="52">
        <f t="shared" si="40"/>
        <v>0.47899999999999998</v>
      </c>
      <c r="BD643" s="52" t="str">
        <f>IF(参照!L643="","",参照!L643)</f>
        <v/>
      </c>
    </row>
    <row r="644" spans="47:56">
      <c r="AU644" s="52" t="str">
        <f>IF(参照!A644="","",参照!A644)</f>
        <v>A0311</v>
      </c>
      <c r="AV644" s="52" t="str">
        <f>IF(参照!B644="","",参照!B644)</f>
        <v>(株)ハルエネ</v>
      </c>
      <c r="AW644" s="52">
        <f>IF(参照!C644="","",参照!C644)</f>
        <v>4.9700000000000005E-4</v>
      </c>
      <c r="AX644" s="52" t="str">
        <f>IF(参照!D644="","",参照!D644)</f>
        <v/>
      </c>
      <c r="AY644" s="52">
        <f>IF(参照!E644="","",参照!E644)</f>
        <v>4.6599999999999994E-4</v>
      </c>
      <c r="AZ644" s="52" t="str">
        <f>IF(参照!F644="","",参照!F644)</f>
        <v>(株)ハルエネ</v>
      </c>
      <c r="BA644" s="52" t="str">
        <f>IF(参照!G644="","",参照!G644)</f>
        <v>(株)ハルエネ_</v>
      </c>
      <c r="BB644" s="52">
        <f t="shared" si="40"/>
        <v>0.46599999999999997</v>
      </c>
      <c r="BD644" s="52" t="str">
        <f>IF(参照!L644="","",参照!L644)</f>
        <v/>
      </c>
    </row>
    <row r="645" spans="47:56">
      <c r="AU645" s="52" t="str">
        <f>IF(参照!A645="","",参照!A645)</f>
        <v>A0312</v>
      </c>
      <c r="AV645" s="52" t="str">
        <f>IF(参照!B645="","",参照!B645)</f>
        <v>三愛オブリ(株)(旧：三愛石油(株))</v>
      </c>
      <c r="AW645" s="52">
        <f>IF(参照!C645="","",参照!C645)</f>
        <v>5.0299999999999997E-4</v>
      </c>
      <c r="AX645" s="52" t="str">
        <f>IF(参照!D645="","",参照!D645)</f>
        <v/>
      </c>
      <c r="AY645" s="52">
        <f>IF(参照!E645="","",参照!E645)</f>
        <v>4.4700000000000002E-4</v>
      </c>
      <c r="AZ645" s="52" t="str">
        <f>IF(参照!F645="","",参照!F645)</f>
        <v>三愛オブリ(株)(旧：三愛石油(株))</v>
      </c>
      <c r="BA645" s="52" t="str">
        <f>IF(参照!G645="","",参照!G645)</f>
        <v>三愛オブリ(株)(旧：三愛石油(株))_</v>
      </c>
      <c r="BB645" s="52">
        <f t="shared" ref="BB645:BB708" si="41">AY645*1000</f>
        <v>0.44700000000000001</v>
      </c>
      <c r="BD645" s="52" t="str">
        <f>IF(参照!L645="","",参照!L645)</f>
        <v/>
      </c>
    </row>
    <row r="646" spans="47:56">
      <c r="AU646" s="52" t="str">
        <f>IF(参照!A646="","",参照!A646)</f>
        <v>A0313</v>
      </c>
      <c r="AV646" s="52" t="str">
        <f>IF(参照!B646="","",参照!B646)</f>
        <v>(株)リケン工業</v>
      </c>
      <c r="AW646" s="52">
        <f>IF(参照!C646="","",参照!C646)</f>
        <v>4.9100000000000001E-4</v>
      </c>
      <c r="AX646" s="52" t="str">
        <f>IF(参照!D646="","",参照!D646)</f>
        <v/>
      </c>
      <c r="AY646" s="52">
        <f>IF(参照!E646="","",参照!E646)</f>
        <v>5.1000000000000004E-4</v>
      </c>
      <c r="AZ646" s="52" t="str">
        <f>IF(参照!F646="","",参照!F646)</f>
        <v>(株)リケン工業</v>
      </c>
      <c r="BA646" s="52" t="str">
        <f>IF(参照!G646="","",参照!G646)</f>
        <v>(株)リケン工業_</v>
      </c>
      <c r="BB646" s="52">
        <f t="shared" si="41"/>
        <v>0.51</v>
      </c>
      <c r="BD646" s="52" t="str">
        <f>IF(参照!L646="","",参照!L646)</f>
        <v/>
      </c>
    </row>
    <row r="647" spans="47:56">
      <c r="AU647" s="52" t="str">
        <f>IF(参照!A647="","",参照!A647)</f>
        <v>A0314</v>
      </c>
      <c r="AV647" s="52" t="str">
        <f>IF(参照!B647="","",参照!B647)</f>
        <v>(株)ビビット</v>
      </c>
      <c r="AW647" s="52">
        <f>IF(参照!C647="","",参照!C647)</f>
        <v>5.5699999999999999E-4</v>
      </c>
      <c r="AX647" s="52" t="str">
        <f>IF(参照!D647="","",参照!D647)</f>
        <v/>
      </c>
      <c r="AY647" s="52">
        <f>IF(参照!E647="","",参照!E647)</f>
        <v>5.9299999999999999E-4</v>
      </c>
      <c r="AZ647" s="52" t="str">
        <f>IF(参照!F647="","",参照!F647)</f>
        <v>(株)ビビット</v>
      </c>
      <c r="BA647" s="52" t="str">
        <f>IF(参照!G647="","",参照!G647)</f>
        <v>(株)ビビット_</v>
      </c>
      <c r="BB647" s="52">
        <f t="shared" si="41"/>
        <v>0.59299999999999997</v>
      </c>
      <c r="BD647" s="52" t="str">
        <f>IF(参照!L647="","",参照!L647)</f>
        <v/>
      </c>
    </row>
    <row r="648" spans="47:56">
      <c r="AU648" s="52" t="str">
        <f>IF(参照!A648="","",参照!A648)</f>
        <v>A0315</v>
      </c>
      <c r="AV648" s="52" t="str">
        <f>IF(参照!B648="","",参照!B648)</f>
        <v>(株)おおた電力</v>
      </c>
      <c r="AW648" s="52">
        <f>IF(参照!C648="","",参照!C648)</f>
        <v>3.6400000000000001E-4</v>
      </c>
      <c r="AX648" s="52" t="str">
        <f>IF(参照!D648="","",参照!D648)</f>
        <v/>
      </c>
      <c r="AY648" s="52">
        <f>IF(参照!E648="","",参照!E648)</f>
        <v>3.0800000000000001E-4</v>
      </c>
      <c r="AZ648" s="52" t="str">
        <f>IF(参照!F648="","",参照!F648)</f>
        <v>(株)おおた電力</v>
      </c>
      <c r="BA648" s="52" t="str">
        <f>IF(参照!G648="","",参照!G648)</f>
        <v>(株)おおた電力_</v>
      </c>
      <c r="BB648" s="52">
        <f t="shared" si="41"/>
        <v>0.308</v>
      </c>
      <c r="BD648" s="52" t="str">
        <f>IF(参照!L648="","",参照!L648)</f>
        <v/>
      </c>
    </row>
    <row r="649" spans="47:56">
      <c r="AU649" s="52" t="str">
        <f>IF(参照!A649="","",参照!A649)</f>
        <v>A0317</v>
      </c>
      <c r="AV649" s="52" t="str">
        <f>IF(参照!B649="","",参照!B649)</f>
        <v>伊藤忠プランテック(株)</v>
      </c>
      <c r="AW649" s="52">
        <f>IF(参照!C649="","",参照!C649)</f>
        <v>4.8099999999999998E-4</v>
      </c>
      <c r="AX649" s="52" t="str">
        <f>IF(参照!D649="","",参照!D649)</f>
        <v/>
      </c>
      <c r="AY649" s="52">
        <f>IF(参照!E649="","",参照!E649)</f>
        <v>5.9199999999999997E-4</v>
      </c>
      <c r="AZ649" s="52" t="str">
        <f>IF(参照!F649="","",参照!F649)</f>
        <v>伊藤忠プランテック(株)</v>
      </c>
      <c r="BA649" s="52" t="str">
        <f>IF(参照!G649="","",参照!G649)</f>
        <v>伊藤忠プランテック(株)_</v>
      </c>
      <c r="BB649" s="52">
        <f t="shared" si="41"/>
        <v>0.59199999999999997</v>
      </c>
      <c r="BD649" s="52" t="str">
        <f>IF(参照!L649="","",参照!L649)</f>
        <v/>
      </c>
    </row>
    <row r="650" spans="47:56">
      <c r="AU650" s="52" t="str">
        <f>IF(参照!A650="","",参照!A650)</f>
        <v>A0318</v>
      </c>
      <c r="AV650" s="52" t="str">
        <f>IF(参照!B650="","",参照!B650)</f>
        <v>(株)オカモト</v>
      </c>
      <c r="AW650" s="52">
        <f>IF(参照!C650="","",参照!C650)</f>
        <v>5.1699999999999999E-4</v>
      </c>
      <c r="AX650" s="52" t="str">
        <f>IF(参照!D650="","",参照!D650)</f>
        <v/>
      </c>
      <c r="AY650" s="52">
        <f>IF(参照!E650="","",参照!E650)</f>
        <v>4.95E-4</v>
      </c>
      <c r="AZ650" s="52" t="str">
        <f>IF(参照!F650="","",参照!F650)</f>
        <v>(株)オカモト</v>
      </c>
      <c r="BA650" s="52" t="str">
        <f>IF(参照!G650="","",参照!G650)</f>
        <v>(株)オカモト_</v>
      </c>
      <c r="BB650" s="52">
        <f t="shared" si="41"/>
        <v>0.495</v>
      </c>
      <c r="BD650" s="52" t="str">
        <f>IF(参照!L650="","",参照!L650)</f>
        <v/>
      </c>
    </row>
    <row r="651" spans="47:56">
      <c r="AU651" s="52" t="str">
        <f>IF(参照!A651="","",参照!A651)</f>
        <v>A0323</v>
      </c>
      <c r="AV651" s="52" t="str">
        <f>IF(参照!B651="","",参照!B651)</f>
        <v>キタコー(株)</v>
      </c>
      <c r="AW651" s="52">
        <f>IF(参照!C651="","",参照!C651)</f>
        <v>4.5399999999999998E-4</v>
      </c>
      <c r="AX651" s="52" t="str">
        <f>IF(参照!D651="","",参照!D651)</f>
        <v/>
      </c>
      <c r="AY651" s="52">
        <f>IF(参照!E651="","",参照!E651)</f>
        <v>3.9800000000000002E-4</v>
      </c>
      <c r="AZ651" s="52" t="str">
        <f>IF(参照!F651="","",参照!F651)</f>
        <v>キタコー(株)</v>
      </c>
      <c r="BA651" s="52" t="str">
        <f>IF(参照!G651="","",参照!G651)</f>
        <v>キタコー(株)_</v>
      </c>
      <c r="BB651" s="52">
        <f t="shared" si="41"/>
        <v>0.39800000000000002</v>
      </c>
      <c r="BD651" s="52" t="str">
        <f>IF(参照!L651="","",参照!L651)</f>
        <v/>
      </c>
    </row>
    <row r="652" spans="47:56">
      <c r="AU652" s="52" t="str">
        <f>IF(参照!A652="","",参照!A652)</f>
        <v>A0324</v>
      </c>
      <c r="AV652" s="52" t="str">
        <f>IF(参照!B652="","",参照!B652)</f>
        <v>生活協同組合コープしが</v>
      </c>
      <c r="AW652" s="52">
        <f>IF(参照!C652="","",参照!C652)</f>
        <v>3.7399999999999998E-4</v>
      </c>
      <c r="AX652" s="52" t="str">
        <f>IF(参照!D652="","",参照!D652)</f>
        <v>メニューA</v>
      </c>
      <c r="AY652" s="52">
        <f>IF(参照!E652="","",参照!E652)</f>
        <v>0</v>
      </c>
      <c r="AZ652" s="52" t="str">
        <f>IF(参照!F652="","",参照!F652)</f>
        <v>生活協同組合コープしが</v>
      </c>
      <c r="BA652" s="52" t="str">
        <f>IF(参照!G652="","",参照!G652)</f>
        <v>生活協同組合コープしが_メニューA</v>
      </c>
      <c r="BB652" s="52">
        <f t="shared" si="41"/>
        <v>0</v>
      </c>
      <c r="BD652" s="52" t="str">
        <f>IF(参照!L652="","",参照!L652)</f>
        <v/>
      </c>
    </row>
    <row r="653" spans="47:56">
      <c r="AU653" s="52" t="str">
        <f>IF(参照!A653="","",参照!A653)</f>
        <v/>
      </c>
      <c r="AV653" s="52" t="str">
        <f>IF(参照!B653="","",参照!B653)</f>
        <v/>
      </c>
      <c r="AW653" s="52" t="str">
        <f>IF(参照!C653="","",参照!C653)</f>
        <v/>
      </c>
      <c r="AX653" s="52" t="str">
        <f>IF(参照!D653="","",参照!D653)</f>
        <v>メニューB(残差)</v>
      </c>
      <c r="AY653" s="52">
        <f>IF(参照!E653="","",参照!E653)</f>
        <v>3.19E-4</v>
      </c>
      <c r="AZ653" s="52" t="str">
        <f>IF(参照!F653="","",参照!F653)</f>
        <v>生活協同組合コープしが</v>
      </c>
      <c r="BA653" s="52" t="str">
        <f>IF(参照!G653="","",参照!G653)</f>
        <v>生活協同組合コープしが_メニューB(残差)</v>
      </c>
      <c r="BB653" s="52">
        <f t="shared" si="41"/>
        <v>0.31900000000000001</v>
      </c>
      <c r="BD653" s="52" t="str">
        <f>IF(参照!L653="","",参照!L653)</f>
        <v/>
      </c>
    </row>
    <row r="654" spans="47:56">
      <c r="AU654" s="52" t="str">
        <f>IF(参照!A654="","",参照!A654)</f>
        <v/>
      </c>
      <c r="AV654" s="52" t="str">
        <f>IF(参照!B654="","",参照!B654)</f>
        <v/>
      </c>
      <c r="AW654" s="52" t="str">
        <f>IF(参照!C654="","",参照!C654)</f>
        <v/>
      </c>
      <c r="AX654" s="52" t="str">
        <f>IF(参照!D654="","",参照!D654)</f>
        <v>(参考値)事業者全体</v>
      </c>
      <c r="AY654" s="52">
        <f>IF(参照!E654="","",参照!E654)</f>
        <v>3.4000000000000002E-4</v>
      </c>
      <c r="AZ654" s="52" t="str">
        <f>IF(参照!F654="","",参照!F654)</f>
        <v>生活協同組合コープしが</v>
      </c>
      <c r="BA654" s="52" t="str">
        <f>IF(参照!G654="","",参照!G654)</f>
        <v>生活協同組合コープしが_(参考値)事業者全体</v>
      </c>
      <c r="BB654" s="52">
        <f t="shared" si="41"/>
        <v>0.34</v>
      </c>
      <c r="BD654" s="52" t="str">
        <f>IF(参照!L654="","",参照!L654)</f>
        <v/>
      </c>
    </row>
    <row r="655" spans="47:56">
      <c r="AU655" s="52" t="str">
        <f>IF(参照!A655="","",参照!A655)</f>
        <v>A0330</v>
      </c>
      <c r="AV655" s="52" t="str">
        <f>IF(参照!B655="","",参照!B655)</f>
        <v>香川電力(株)　</v>
      </c>
      <c r="AW655" s="52">
        <f>IF(参照!C655="","",参照!C655)</f>
        <v>4.8500000000000003E-4</v>
      </c>
      <c r="AX655" s="52" t="str">
        <f>IF(参照!D655="","",参照!D655)</f>
        <v>メニューA</v>
      </c>
      <c r="AY655" s="52">
        <f>IF(参照!E655="","",参照!E655)</f>
        <v>0</v>
      </c>
      <c r="AZ655" s="52" t="str">
        <f>IF(参照!F655="","",参照!F655)</f>
        <v>香川電力(株)　</v>
      </c>
      <c r="BA655" s="52" t="str">
        <f>IF(参照!G655="","",参照!G655)</f>
        <v>香川電力(株)　_メニューA</v>
      </c>
      <c r="BB655" s="52">
        <f t="shared" si="41"/>
        <v>0</v>
      </c>
      <c r="BD655" s="52" t="str">
        <f>IF(参照!L655="","",参照!L655)</f>
        <v/>
      </c>
    </row>
    <row r="656" spans="47:56">
      <c r="AU656" s="52" t="str">
        <f>IF(参照!A656="","",参照!A656)</f>
        <v/>
      </c>
      <c r="AV656" s="52" t="str">
        <f>IF(参照!B656="","",参照!B656)</f>
        <v/>
      </c>
      <c r="AW656" s="52" t="str">
        <f>IF(参照!C656="","",参照!C656)</f>
        <v/>
      </c>
      <c r="AX656" s="52" t="str">
        <f>IF(参照!D656="","",参照!D656)</f>
        <v>メニューB(残差)</v>
      </c>
      <c r="AY656" s="52">
        <f>IF(参照!E656="","",参照!E656)</f>
        <v>4.84E-4</v>
      </c>
      <c r="AZ656" s="52" t="str">
        <f>IF(参照!F656="","",参照!F656)</f>
        <v>香川電力(株)　</v>
      </c>
      <c r="BA656" s="52" t="str">
        <f>IF(参照!G656="","",参照!G656)</f>
        <v>香川電力(株)　_メニューB(残差)</v>
      </c>
      <c r="BB656" s="52">
        <f t="shared" si="41"/>
        <v>0.48399999999999999</v>
      </c>
      <c r="BD656" s="52" t="str">
        <f>IF(参照!L656="","",参照!L656)</f>
        <v/>
      </c>
    </row>
    <row r="657" spans="47:56">
      <c r="AU657" s="52" t="str">
        <f>IF(参照!A657="","",参照!A657)</f>
        <v/>
      </c>
      <c r="AV657" s="52" t="str">
        <f>IF(参照!B657="","",参照!B657)</f>
        <v/>
      </c>
      <c r="AW657" s="52" t="str">
        <f>IF(参照!C657="","",参照!C657)</f>
        <v/>
      </c>
      <c r="AX657" s="52" t="str">
        <f>IF(参照!D657="","",参照!D657)</f>
        <v>(参考値)事業者全体</v>
      </c>
      <c r="AY657" s="52">
        <f>IF(参照!E657="","",参照!E657)</f>
        <v>5.04E-4</v>
      </c>
      <c r="AZ657" s="52" t="str">
        <f>IF(参照!F657="","",参照!F657)</f>
        <v>香川電力(株)　</v>
      </c>
      <c r="BA657" s="52" t="str">
        <f>IF(参照!G657="","",参照!G657)</f>
        <v>香川電力(株)　_(参考値)事業者全体</v>
      </c>
      <c r="BB657" s="52">
        <f t="shared" si="41"/>
        <v>0.504</v>
      </c>
      <c r="BD657" s="52" t="str">
        <f>IF(参照!L657="","",参照!L657)</f>
        <v/>
      </c>
    </row>
    <row r="658" spans="47:56">
      <c r="AU658" s="52" t="str">
        <f>IF(参照!A658="","",参照!A658)</f>
        <v>A0332</v>
      </c>
      <c r="AV658" s="52" t="str">
        <f>IF(参照!B658="","",参照!B658)</f>
        <v>(株)ＰｉｎＴ</v>
      </c>
      <c r="AW658" s="52">
        <f>IF(参照!C658="","",参照!C658)</f>
        <v>4.8999999999999998E-4</v>
      </c>
      <c r="AX658" s="52" t="str">
        <f>IF(参照!D658="","",参照!D658)</f>
        <v/>
      </c>
      <c r="AY658" s="52">
        <f>IF(参照!E658="","",参照!E658)</f>
        <v>4.3399999999999998E-4</v>
      </c>
      <c r="AZ658" s="52" t="str">
        <f>IF(参照!F658="","",参照!F658)</f>
        <v>(株)ＰｉｎＴ</v>
      </c>
      <c r="BA658" s="52" t="str">
        <f>IF(参照!G658="","",参照!G658)</f>
        <v>(株)ＰｉｎＴ_</v>
      </c>
      <c r="BB658" s="52">
        <f t="shared" si="41"/>
        <v>0.434</v>
      </c>
      <c r="BD658" s="52" t="str">
        <f>IF(参照!L658="","",参照!L658)</f>
        <v/>
      </c>
    </row>
    <row r="659" spans="47:56">
      <c r="AU659" s="52" t="str">
        <f>IF(参照!A659="","",参照!A659)</f>
        <v>A0336</v>
      </c>
      <c r="AV659" s="52" t="str">
        <f>IF(参照!B659="","",参照!B659)</f>
        <v>(株)沖縄ガスニューパワー</v>
      </c>
      <c r="AW659" s="52" t="str">
        <f>IF(参照!C659="","",参照!C659)</f>
        <v>0.000453※</v>
      </c>
      <c r="AX659" s="52" t="str">
        <f>IF(参照!D659="","",参照!D659)</f>
        <v>メニューA</v>
      </c>
      <c r="AY659" s="52">
        <f>IF(参照!E659="","",参照!E659)</f>
        <v>0</v>
      </c>
      <c r="AZ659" s="52" t="str">
        <f>IF(参照!F659="","",参照!F659)</f>
        <v>(株)沖縄ガスニューパワー</v>
      </c>
      <c r="BA659" s="52" t="str">
        <f>IF(参照!G659="","",参照!G659)</f>
        <v>(株)沖縄ガスニューパワー_メニューA</v>
      </c>
      <c r="BB659" s="52">
        <f t="shared" si="41"/>
        <v>0</v>
      </c>
      <c r="BD659" s="52" t="str">
        <f>IF(参照!L659="","",参照!L659)</f>
        <v/>
      </c>
    </row>
    <row r="660" spans="47:56">
      <c r="AU660" s="52" t="str">
        <f>IF(参照!A660="","",参照!A660)</f>
        <v/>
      </c>
      <c r="AV660" s="52" t="str">
        <f>IF(参照!B660="","",参照!B660)</f>
        <v/>
      </c>
      <c r="AW660" s="52" t="str">
        <f>IF(参照!C660="","",参照!C660)</f>
        <v/>
      </c>
      <c r="AX660" s="52" t="str">
        <f>IF(参照!D660="","",参照!D660)</f>
        <v>メニューB(残差)</v>
      </c>
      <c r="AY660" s="52">
        <f>IF(参照!E660="","",参照!E660)</f>
        <v>3.2499999999999999E-4</v>
      </c>
      <c r="AZ660" s="52" t="str">
        <f>IF(参照!F660="","",参照!F660)</f>
        <v>(株)沖縄ガスニューパワー</v>
      </c>
      <c r="BA660" s="52" t="str">
        <f>IF(参照!G660="","",参照!G660)</f>
        <v>(株)沖縄ガスニューパワー_メニューB(残差)</v>
      </c>
      <c r="BB660" s="52">
        <f t="shared" si="41"/>
        <v>0.32500000000000001</v>
      </c>
      <c r="BD660" s="52" t="str">
        <f>IF(参照!L660="","",参照!L660)</f>
        <v/>
      </c>
    </row>
    <row r="661" spans="47:56">
      <c r="AU661" s="52" t="str">
        <f>IF(参照!A661="","",参照!A661)</f>
        <v/>
      </c>
      <c r="AV661" s="52" t="str">
        <f>IF(参照!B661="","",参照!B661)</f>
        <v/>
      </c>
      <c r="AW661" s="52" t="str">
        <f>IF(参照!C661="","",参照!C661)</f>
        <v/>
      </c>
      <c r="AX661" s="52" t="str">
        <f>IF(参照!D661="","",参照!D661)</f>
        <v>(参考値)事業者全体</v>
      </c>
      <c r="AY661" s="52">
        <f>IF(参照!E661="","",参照!E661)</f>
        <v>7.4899999999999999E-4</v>
      </c>
      <c r="AZ661" s="52" t="str">
        <f>IF(参照!F661="","",参照!F661)</f>
        <v>(株)沖縄ガスニューパワー</v>
      </c>
      <c r="BA661" s="52" t="str">
        <f>IF(参照!G661="","",参照!G661)</f>
        <v>(株)沖縄ガスニューパワー_(参考値)事業者全体</v>
      </c>
      <c r="BB661" s="52">
        <f t="shared" si="41"/>
        <v>0.749</v>
      </c>
      <c r="BD661" s="52" t="str">
        <f>IF(参照!L661="","",参照!L661)</f>
        <v/>
      </c>
    </row>
    <row r="662" spans="47:56">
      <c r="AU662" s="52" t="str">
        <f>IF(参照!A662="","",参照!A662)</f>
        <v>A0337</v>
      </c>
      <c r="AV662" s="52" t="str">
        <f>IF(参照!B662="","",参照!B662)</f>
        <v>諏訪瓦斯(株)</v>
      </c>
      <c r="AW662" s="52">
        <f>IF(参照!C662="","",参照!C662)</f>
        <v>3.6400000000000001E-4</v>
      </c>
      <c r="AX662" s="52" t="str">
        <f>IF(参照!D662="","",参照!D662)</f>
        <v/>
      </c>
      <c r="AY662" s="52">
        <f>IF(参照!E662="","",参照!E662)</f>
        <v>3.0800000000000001E-4</v>
      </c>
      <c r="AZ662" s="52" t="str">
        <f>IF(参照!F662="","",参照!F662)</f>
        <v>諏訪瓦斯(株)</v>
      </c>
      <c r="BA662" s="52" t="str">
        <f>IF(参照!G662="","",参照!G662)</f>
        <v>諏訪瓦斯(株)_</v>
      </c>
      <c r="BB662" s="52">
        <f t="shared" si="41"/>
        <v>0.308</v>
      </c>
      <c r="BD662" s="52" t="str">
        <f>IF(参照!L662="","",参照!L662)</f>
        <v/>
      </c>
    </row>
    <row r="663" spans="47:56">
      <c r="AU663" s="52" t="str">
        <f>IF(参照!A663="","",参照!A663)</f>
        <v>A0338</v>
      </c>
      <c r="AV663" s="52" t="str">
        <f>IF(参照!B663="","",参照!B663)</f>
        <v>エッセンシャルエナジー(株)</v>
      </c>
      <c r="AW663" s="52">
        <f>IF(参照!C663="","",参照!C663)</f>
        <v>4.9299999999999995E-4</v>
      </c>
      <c r="AX663" s="52" t="str">
        <f>IF(参照!D663="","",参照!D663)</f>
        <v/>
      </c>
      <c r="AY663" s="52">
        <f>IF(参照!E663="","",参照!E663)</f>
        <v>4.37E-4</v>
      </c>
      <c r="AZ663" s="52" t="str">
        <f>IF(参照!F663="","",参照!F663)</f>
        <v>エッセンシャルエナジー(株)</v>
      </c>
      <c r="BA663" s="52" t="str">
        <f>IF(参照!G663="","",参照!G663)</f>
        <v>エッセンシャルエナジー(株)_</v>
      </c>
      <c r="BB663" s="52">
        <f t="shared" si="41"/>
        <v>0.437</v>
      </c>
      <c r="BD663" s="52" t="str">
        <f>IF(参照!L663="","",参照!L663)</f>
        <v/>
      </c>
    </row>
    <row r="664" spans="47:56">
      <c r="AU664" s="52" t="str">
        <f>IF(参照!A664="","",参照!A664)</f>
        <v>A0340</v>
      </c>
      <c r="AV664" s="52" t="str">
        <f>IF(参照!B664="","",参照!B664)</f>
        <v>(株)エージーピー　</v>
      </c>
      <c r="AW664" s="52">
        <f>IF(参照!C664="","",参照!C664)</f>
        <v>3.8299999999999999E-4</v>
      </c>
      <c r="AX664" s="52" t="str">
        <f>IF(参照!D664="","",参照!D664)</f>
        <v/>
      </c>
      <c r="AY664" s="52">
        <f>IF(参照!E664="","",参照!E664)</f>
        <v>3.2699999999999998E-4</v>
      </c>
      <c r="AZ664" s="52" t="str">
        <f>IF(参照!F664="","",参照!F664)</f>
        <v>(株)エージーピー　</v>
      </c>
      <c r="BA664" s="52" t="str">
        <f>IF(参照!G664="","",参照!G664)</f>
        <v>(株)エージーピー　_</v>
      </c>
      <c r="BB664" s="52">
        <f t="shared" si="41"/>
        <v>0.32699999999999996</v>
      </c>
      <c r="BD664" s="52" t="str">
        <f>IF(参照!L664="","",参照!L664)</f>
        <v/>
      </c>
    </row>
    <row r="665" spans="47:56">
      <c r="AU665" s="52" t="str">
        <f>IF(参照!A665="","",参照!A665)</f>
        <v>A0342</v>
      </c>
      <c r="AV665" s="52" t="str">
        <f>IF(参照!B665="","",参照!B665)</f>
        <v>(株)いちき串木野電力</v>
      </c>
      <c r="AW665" s="52">
        <f>IF(参照!C665="","",参照!C665)</f>
        <v>5.5099999999999995E-4</v>
      </c>
      <c r="AX665" s="52" t="str">
        <f>IF(参照!D665="","",参照!D665)</f>
        <v/>
      </c>
      <c r="AY665" s="52">
        <f>IF(参照!E665="","",参照!E665)</f>
        <v>5.3399999999999997E-4</v>
      </c>
      <c r="AZ665" s="52" t="str">
        <f>IF(参照!F665="","",参照!F665)</f>
        <v>(株)いちき串木野電力</v>
      </c>
      <c r="BA665" s="52" t="str">
        <f>IF(参照!G665="","",参照!G665)</f>
        <v>(株)いちき串木野電力_</v>
      </c>
      <c r="BB665" s="52">
        <f t="shared" si="41"/>
        <v>0.53399999999999992</v>
      </c>
      <c r="BD665" s="52" t="str">
        <f>IF(参照!L665="","",参照!L665)</f>
        <v/>
      </c>
    </row>
    <row r="666" spans="47:56">
      <c r="AU666" s="52" t="str">
        <f>IF(参照!A666="","",参照!A666)</f>
        <v>A0343</v>
      </c>
      <c r="AV666" s="52" t="str">
        <f>IF(参照!B666="","",参照!B666)</f>
        <v>(株)クローバー・テクノロジーズ(旧：四つ葉電力(株))</v>
      </c>
      <c r="AW666" s="52">
        <f>IF(参照!C666="","",参照!C666)</f>
        <v>4.3100000000000001E-4</v>
      </c>
      <c r="AX666" s="52" t="str">
        <f>IF(参照!D666="","",参照!D666)</f>
        <v/>
      </c>
      <c r="AY666" s="52">
        <f>IF(参照!E666="","",参照!E666)</f>
        <v>4.7899999999999999E-4</v>
      </c>
      <c r="AZ666" s="52" t="str">
        <f>IF(参照!F666="","",参照!F666)</f>
        <v>(株)クローバー・テクノロジーズ(旧：四つ葉電力(株))</v>
      </c>
      <c r="BA666" s="52" t="str">
        <f>IF(参照!G666="","",参照!G666)</f>
        <v>(株)クローバー・テクノロジーズ(旧：四つ葉電力(株))_</v>
      </c>
      <c r="BB666" s="52">
        <f t="shared" si="41"/>
        <v>0.47899999999999998</v>
      </c>
      <c r="BD666" s="52" t="str">
        <f>IF(参照!L666="","",参照!L666)</f>
        <v/>
      </c>
    </row>
    <row r="667" spans="47:56">
      <c r="AU667" s="52" t="str">
        <f>IF(参照!A667="","",参照!A667)</f>
        <v>A0344</v>
      </c>
      <c r="AV667" s="52" t="str">
        <f>IF(参照!B667="","",参照!B667)</f>
        <v>西武ガス(株)</v>
      </c>
      <c r="AW667" s="52">
        <f>IF(参照!C667="","",参照!C667)</f>
        <v>3.6400000000000001E-4</v>
      </c>
      <c r="AX667" s="52" t="str">
        <f>IF(参照!D667="","",参照!D667)</f>
        <v/>
      </c>
      <c r="AY667" s="52">
        <f>IF(参照!E667="","",参照!E667)</f>
        <v>3.0800000000000001E-4</v>
      </c>
      <c r="AZ667" s="52" t="str">
        <f>IF(参照!F667="","",参照!F667)</f>
        <v>西武ガス(株)</v>
      </c>
      <c r="BA667" s="52" t="str">
        <f>IF(参照!G667="","",参照!G667)</f>
        <v>西武ガス(株)_</v>
      </c>
      <c r="BB667" s="52">
        <f t="shared" si="41"/>
        <v>0.308</v>
      </c>
      <c r="BD667" s="52" t="str">
        <f>IF(参照!L667="","",参照!L667)</f>
        <v/>
      </c>
    </row>
    <row r="668" spans="47:56">
      <c r="AU668" s="52" t="str">
        <f>IF(参照!A668="","",参照!A668)</f>
        <v>A0345</v>
      </c>
      <c r="AV668" s="52" t="str">
        <f>IF(参照!B668="","",参照!B668)</f>
        <v>松本ガス(株)</v>
      </c>
      <c r="AW668" s="52">
        <f>IF(参照!C668="","",参照!C668)</f>
        <v>3.6400000000000001E-4</v>
      </c>
      <c r="AX668" s="52" t="str">
        <f>IF(参照!D668="","",参照!D668)</f>
        <v/>
      </c>
      <c r="AY668" s="52">
        <f>IF(参照!E668="","",参照!E668)</f>
        <v>3.0800000000000001E-4</v>
      </c>
      <c r="AZ668" s="52" t="str">
        <f>IF(参照!F668="","",参照!F668)</f>
        <v>松本ガス(株)</v>
      </c>
      <c r="BA668" s="52" t="str">
        <f>IF(参照!G668="","",参照!G668)</f>
        <v>松本ガス(株)_</v>
      </c>
      <c r="BB668" s="52">
        <f t="shared" si="41"/>
        <v>0.308</v>
      </c>
      <c r="BD668" s="52" t="str">
        <f>IF(参照!L668="","",参照!L668)</f>
        <v/>
      </c>
    </row>
    <row r="669" spans="47:56">
      <c r="AU669" s="52" t="str">
        <f>IF(参照!A669="","",参照!A669)</f>
        <v>A0347</v>
      </c>
      <c r="AV669" s="52" t="str">
        <f>IF(参照!B669="","",参照!B669)</f>
        <v>ＦＴエナジー(株)</v>
      </c>
      <c r="AW669" s="52">
        <f>IF(参照!C669="","",参照!C669)</f>
        <v>4.7100000000000001E-4</v>
      </c>
      <c r="AX669" s="52" t="str">
        <f>IF(参照!D669="","",参照!D669)</f>
        <v/>
      </c>
      <c r="AY669" s="52">
        <f>IF(参照!E669="","",参照!E669)</f>
        <v>4.5600000000000003E-4</v>
      </c>
      <c r="AZ669" s="52" t="str">
        <f>IF(参照!F669="","",参照!F669)</f>
        <v>ＦＴエナジー(株)</v>
      </c>
      <c r="BA669" s="52" t="str">
        <f>IF(参照!G669="","",参照!G669)</f>
        <v>ＦＴエナジー(株)_</v>
      </c>
      <c r="BB669" s="52">
        <f t="shared" si="41"/>
        <v>0.45600000000000002</v>
      </c>
      <c r="BD669" s="52" t="str">
        <f>IF(参照!L669="","",参照!L669)</f>
        <v/>
      </c>
    </row>
    <row r="670" spans="47:56">
      <c r="AU670" s="52" t="str">
        <f>IF(参照!A670="","",参照!A670)</f>
        <v>A0348</v>
      </c>
      <c r="AV670" s="52" t="str">
        <f>IF(参照!B670="","",参照!B670)</f>
        <v>南部だんだんエナジー(株)</v>
      </c>
      <c r="AW670" s="52">
        <f>IF(参照!C670="","",参照!C670)</f>
        <v>2.3499999999999999E-4</v>
      </c>
      <c r="AX670" s="52" t="str">
        <f>IF(参照!D670="","",参照!D670)</f>
        <v/>
      </c>
      <c r="AY670" s="52">
        <f>IF(参照!E670="","",参照!E670)</f>
        <v>4.4700000000000002E-4</v>
      </c>
      <c r="AZ670" s="52" t="str">
        <f>IF(参照!F670="","",参照!F670)</f>
        <v>南部だんだんエナジー(株)</v>
      </c>
      <c r="BA670" s="52" t="str">
        <f>IF(参照!G670="","",参照!G670)</f>
        <v>南部だんだんエナジー(株)_</v>
      </c>
      <c r="BB670" s="52">
        <f t="shared" si="41"/>
        <v>0.44700000000000001</v>
      </c>
      <c r="BD670" s="52" t="str">
        <f>IF(参照!L670="","",参照!L670)</f>
        <v/>
      </c>
    </row>
    <row r="671" spans="47:56">
      <c r="AU671" s="52" t="str">
        <f>IF(参照!A671="","",参照!A671)</f>
        <v>A0349</v>
      </c>
      <c r="AV671" s="52" t="str">
        <f>IF(参照!B671="","",参照!B671)</f>
        <v>(株)エフエネ</v>
      </c>
      <c r="AW671" s="52">
        <f>IF(参照!C671="","",参照!C671)</f>
        <v>5.1199999999999998E-4</v>
      </c>
      <c r="AX671" s="52" t="str">
        <f>IF(参照!D671="","",参照!D671)</f>
        <v/>
      </c>
      <c r="AY671" s="52">
        <f>IF(参照!E671="","",参照!E671)</f>
        <v>5.5800000000000001E-4</v>
      </c>
      <c r="AZ671" s="52" t="str">
        <f>IF(参照!F671="","",参照!F671)</f>
        <v>(株)エフエネ</v>
      </c>
      <c r="BA671" s="52" t="str">
        <f>IF(参照!G671="","",参照!G671)</f>
        <v>(株)エフエネ_</v>
      </c>
      <c r="BB671" s="52">
        <f t="shared" si="41"/>
        <v>0.55800000000000005</v>
      </c>
      <c r="BD671" s="52" t="str">
        <f>IF(参照!L671="","",参照!L671)</f>
        <v/>
      </c>
    </row>
    <row r="672" spans="47:56">
      <c r="AU672" s="52" t="str">
        <f>IF(参照!A672="","",参照!A672)</f>
        <v>A0350</v>
      </c>
      <c r="AV672" s="52" t="str">
        <f>IF(参照!B672="","",参照!B672)</f>
        <v>こなんウルトラパワー(株)</v>
      </c>
      <c r="AW672" s="52">
        <f>IF(参照!C672="","",参照!C672)</f>
        <v>2.8299999999999999E-4</v>
      </c>
      <c r="AX672" s="52" t="str">
        <f>IF(参照!D672="","",参照!D672)</f>
        <v/>
      </c>
      <c r="AY672" s="52">
        <f>IF(参照!E672="","",参照!E672)</f>
        <v>4.55E-4</v>
      </c>
      <c r="AZ672" s="52" t="str">
        <f>IF(参照!F672="","",参照!F672)</f>
        <v>こなんウルトラパワー(株)</v>
      </c>
      <c r="BA672" s="52" t="str">
        <f>IF(参照!G672="","",参照!G672)</f>
        <v>こなんウルトラパワー(株)_</v>
      </c>
      <c r="BB672" s="52">
        <f t="shared" si="41"/>
        <v>0.45500000000000002</v>
      </c>
      <c r="BD672" s="52" t="str">
        <f>IF(参照!L672="","",参照!L672)</f>
        <v/>
      </c>
    </row>
    <row r="673" spans="47:56">
      <c r="AU673" s="52" t="str">
        <f>IF(参照!A673="","",参照!A673)</f>
        <v>A0351</v>
      </c>
      <c r="AV673" s="52" t="str">
        <f>IF(参照!B673="","",参照!B673)</f>
        <v>(株)ＣＨＩＢＡむつざわエナジー</v>
      </c>
      <c r="AW673" s="52">
        <f>IF(参照!C673="","",参照!C673)</f>
        <v>3.2499999999999999E-4</v>
      </c>
      <c r="AX673" s="52" t="str">
        <f>IF(参照!D673="","",参照!D673)</f>
        <v/>
      </c>
      <c r="AY673" s="52">
        <f>IF(参照!E673="","",参照!E673)</f>
        <v>5.7600000000000001E-4</v>
      </c>
      <c r="AZ673" s="52" t="str">
        <f>IF(参照!F673="","",参照!F673)</f>
        <v>(株)ＣＨＩＢＡむつざわエナジー</v>
      </c>
      <c r="BA673" s="52" t="str">
        <f>IF(参照!G673="","",参照!G673)</f>
        <v>(株)ＣＨＩＢＡむつざわエナジー_</v>
      </c>
      <c r="BB673" s="52">
        <f t="shared" si="41"/>
        <v>0.57600000000000007</v>
      </c>
      <c r="BD673" s="52" t="str">
        <f>IF(参照!L673="","",参照!L673)</f>
        <v/>
      </c>
    </row>
    <row r="674" spans="47:56">
      <c r="AU674" s="52" t="str">
        <f>IF(参照!A674="","",参照!A674)</f>
        <v>A0352</v>
      </c>
      <c r="AV674" s="52" t="str">
        <f>IF(参照!B674="","",参照!B674)</f>
        <v>(株)関西空調　</v>
      </c>
      <c r="AW674" s="52">
        <f>IF(参照!C674="","",参照!C674)</f>
        <v>4.7399999999999997E-4</v>
      </c>
      <c r="AX674" s="52" t="str">
        <f>IF(参照!D674="","",参照!D674)</f>
        <v/>
      </c>
      <c r="AY674" s="52">
        <f>IF(参照!E674="","",参照!E674)</f>
        <v>5.2500000000000008E-4</v>
      </c>
      <c r="AZ674" s="52" t="str">
        <f>IF(参照!F674="","",参照!F674)</f>
        <v>(株)関西空調　</v>
      </c>
      <c r="BA674" s="52" t="str">
        <f>IF(参照!G674="","",参照!G674)</f>
        <v>(株)関西空調　_</v>
      </c>
      <c r="BB674" s="52">
        <f t="shared" si="41"/>
        <v>0.52500000000000002</v>
      </c>
      <c r="BD674" s="52" t="str">
        <f>IF(参照!L674="","",参照!L674)</f>
        <v/>
      </c>
    </row>
    <row r="675" spans="47:56">
      <c r="AU675" s="52" t="str">
        <f>IF(参照!A675="","",参照!A675)</f>
        <v>A0353</v>
      </c>
      <c r="AV675" s="52" t="str">
        <f>IF(参照!B675="","",参照!B675)</f>
        <v>奥出雲電力(株)</v>
      </c>
      <c r="AW675" s="52">
        <f>IF(参照!C675="","",参照!C675)</f>
        <v>1.65E-4</v>
      </c>
      <c r="AX675" s="52" t="str">
        <f>IF(参照!D675="","",参照!D675)</f>
        <v/>
      </c>
      <c r="AY675" s="52">
        <f>IF(参照!E675="","",参照!E675)</f>
        <v>4.6799999999999999E-4</v>
      </c>
      <c r="AZ675" s="52" t="str">
        <f>IF(参照!F675="","",参照!F675)</f>
        <v>奥出雲電力(株)</v>
      </c>
      <c r="BA675" s="52" t="str">
        <f>IF(参照!G675="","",参照!G675)</f>
        <v>奥出雲電力(株)_</v>
      </c>
      <c r="BB675" s="52">
        <f t="shared" si="41"/>
        <v>0.46799999999999997</v>
      </c>
      <c r="BD675" s="52" t="str">
        <f>IF(参照!L675="","",参照!L675)</f>
        <v/>
      </c>
    </row>
    <row r="676" spans="47:56">
      <c r="AU676" s="52" t="str">
        <f>IF(参照!A676="","",参照!A676)</f>
        <v>A0355</v>
      </c>
      <c r="AV676" s="52" t="str">
        <f>IF(参照!B676="","",参照!B676)</f>
        <v>中央電力(株)</v>
      </c>
      <c r="AW676" s="52">
        <f>IF(参照!C676="","",参照!C676)</f>
        <v>4.7699999999999999E-4</v>
      </c>
      <c r="AX676" s="52" t="str">
        <f>IF(参照!D676="","",参照!D676)</f>
        <v>メニューA</v>
      </c>
      <c r="AY676" s="52">
        <f>IF(参照!E676="","",参照!E676)</f>
        <v>0</v>
      </c>
      <c r="AZ676" s="52" t="str">
        <f>IF(参照!F676="","",参照!F676)</f>
        <v>中央電力(株)</v>
      </c>
      <c r="BA676" s="52" t="str">
        <f>IF(参照!G676="","",参照!G676)</f>
        <v>中央電力(株)_メニューA</v>
      </c>
      <c r="BB676" s="52">
        <f t="shared" si="41"/>
        <v>0</v>
      </c>
      <c r="BD676" s="52" t="str">
        <f>IF(参照!L676="","",参照!L676)</f>
        <v/>
      </c>
    </row>
    <row r="677" spans="47:56">
      <c r="AU677" s="52" t="str">
        <f>IF(参照!A677="","",参照!A677)</f>
        <v/>
      </c>
      <c r="AV677" s="52" t="str">
        <f>IF(参照!B677="","",参照!B677)</f>
        <v/>
      </c>
      <c r="AW677" s="52" t="str">
        <f>IF(参照!C677="","",参照!C677)</f>
        <v/>
      </c>
      <c r="AX677" s="52" t="str">
        <f>IF(参照!D677="","",参照!D677)</f>
        <v>メニューB</v>
      </c>
      <c r="AY677" s="52">
        <f>IF(参照!E677="","",参照!E677)</f>
        <v>0</v>
      </c>
      <c r="AZ677" s="52" t="str">
        <f>IF(参照!F677="","",参照!F677)</f>
        <v>中央電力(株)</v>
      </c>
      <c r="BA677" s="52" t="str">
        <f>IF(参照!G677="","",参照!G677)</f>
        <v>中央電力(株)_メニューB</v>
      </c>
      <c r="BB677" s="52">
        <f t="shared" si="41"/>
        <v>0</v>
      </c>
      <c r="BD677" s="52" t="str">
        <f>IF(参照!L677="","",参照!L677)</f>
        <v/>
      </c>
    </row>
    <row r="678" spans="47:56">
      <c r="AU678" s="52" t="str">
        <f>IF(参照!A678="","",参照!A678)</f>
        <v/>
      </c>
      <c r="AV678" s="52" t="str">
        <f>IF(参照!B678="","",参照!B678)</f>
        <v/>
      </c>
      <c r="AW678" s="52" t="str">
        <f>IF(参照!C678="","",参照!C678)</f>
        <v/>
      </c>
      <c r="AX678" s="52" t="str">
        <f>IF(参照!D678="","",参照!D678)</f>
        <v>メニューC</v>
      </c>
      <c r="AY678" s="52">
        <f>IF(参照!E678="","",参照!E678)</f>
        <v>0</v>
      </c>
      <c r="AZ678" s="52" t="str">
        <f>IF(参照!F678="","",参照!F678)</f>
        <v>中央電力(株)</v>
      </c>
      <c r="BA678" s="52" t="str">
        <f>IF(参照!G678="","",参照!G678)</f>
        <v>中央電力(株)_メニューC</v>
      </c>
      <c r="BB678" s="52">
        <f t="shared" si="41"/>
        <v>0</v>
      </c>
      <c r="BD678" s="52" t="str">
        <f>IF(参照!L678="","",参照!L678)</f>
        <v/>
      </c>
    </row>
    <row r="679" spans="47:56">
      <c r="AU679" s="52" t="str">
        <f>IF(参照!A679="","",参照!A679)</f>
        <v/>
      </c>
      <c r="AV679" s="52" t="str">
        <f>IF(参照!B679="","",参照!B679)</f>
        <v/>
      </c>
      <c r="AW679" s="52" t="str">
        <f>IF(参照!C679="","",参照!C679)</f>
        <v/>
      </c>
      <c r="AX679" s="52" t="str">
        <f>IF(参照!D679="","",参照!D679)</f>
        <v>メニューD(残差)</v>
      </c>
      <c r="AY679" s="52">
        <f>IF(参照!E679="","",参照!E679)</f>
        <v>4.8499999999999997E-4</v>
      </c>
      <c r="AZ679" s="52" t="str">
        <f>IF(参照!F679="","",参照!F679)</f>
        <v>中央電力(株)</v>
      </c>
      <c r="BA679" s="52" t="str">
        <f>IF(参照!G679="","",参照!G679)</f>
        <v>中央電力(株)_メニューD(残差)</v>
      </c>
      <c r="BB679" s="52">
        <f t="shared" si="41"/>
        <v>0.48499999999999999</v>
      </c>
      <c r="BD679" s="52" t="str">
        <f>IF(参照!L679="","",参照!L679)</f>
        <v/>
      </c>
    </row>
    <row r="680" spans="47:56">
      <c r="AU680" s="52" t="str">
        <f>IF(参照!A680="","",参照!A680)</f>
        <v/>
      </c>
      <c r="AV680" s="52" t="str">
        <f>IF(参照!B680="","",参照!B680)</f>
        <v/>
      </c>
      <c r="AW680" s="52" t="str">
        <f>IF(参照!C680="","",参照!C680)</f>
        <v/>
      </c>
      <c r="AX680" s="52" t="str">
        <f>IF(参照!D680="","",参照!D680)</f>
        <v>(参考値)事業者全体</v>
      </c>
      <c r="AY680" s="52">
        <f>IF(参照!E680="","",参照!E680)</f>
        <v>4.8999999999999998E-4</v>
      </c>
      <c r="AZ680" s="52" t="str">
        <f>IF(参照!F680="","",参照!F680)</f>
        <v>中央電力(株)</v>
      </c>
      <c r="BA680" s="52" t="str">
        <f>IF(参照!G680="","",参照!G680)</f>
        <v>中央電力(株)_(参考値)事業者全体</v>
      </c>
      <c r="BB680" s="52">
        <f t="shared" si="41"/>
        <v>0.49</v>
      </c>
      <c r="BD680" s="52" t="str">
        <f>IF(参照!L680="","",参照!L680)</f>
        <v/>
      </c>
    </row>
    <row r="681" spans="47:56">
      <c r="AU681" s="52" t="str">
        <f>IF(参照!A681="","",参照!A681)</f>
        <v>A0356</v>
      </c>
      <c r="AV681" s="52" t="str">
        <f>IF(参照!B681="","",参照!B681)</f>
        <v>(株)成田香取エネルギー</v>
      </c>
      <c r="AW681" s="52">
        <f>IF(参照!C681="","",参照!C681)</f>
        <v>3.4699999999999998E-4</v>
      </c>
      <c r="AX681" s="52" t="str">
        <f>IF(参照!D681="","",参照!D681)</f>
        <v/>
      </c>
      <c r="AY681" s="52">
        <f>IF(参照!E681="","",参照!E681)</f>
        <v>4.3300000000000001E-4</v>
      </c>
      <c r="AZ681" s="52" t="str">
        <f>IF(参照!F681="","",参照!F681)</f>
        <v>(株)成田香取エネルギー</v>
      </c>
      <c r="BA681" s="52" t="str">
        <f>IF(参照!G681="","",参照!G681)</f>
        <v>(株)成田香取エネルギー_</v>
      </c>
      <c r="BB681" s="52">
        <f t="shared" si="41"/>
        <v>0.433</v>
      </c>
      <c r="BD681" s="52" t="str">
        <f>IF(参照!L681="","",参照!L681)</f>
        <v/>
      </c>
    </row>
    <row r="682" spans="47:56">
      <c r="AU682" s="52" t="str">
        <f>IF(参照!A682="","",参照!A682)</f>
        <v>A0360</v>
      </c>
      <c r="AV682" s="52" t="str">
        <f>IF(参照!B682="","",参照!B682)</f>
        <v>グローバルソリューションサービス(株)</v>
      </c>
      <c r="AW682" s="52">
        <f>IF(参照!C682="","",参照!C682)</f>
        <v>5.0000000000000001E-4</v>
      </c>
      <c r="AX682" s="52" t="str">
        <f>IF(参照!D682="","",参照!D682)</f>
        <v/>
      </c>
      <c r="AY682" s="52">
        <f>IF(参照!E682="","",参照!E682)</f>
        <v>5.4199999999999995E-4</v>
      </c>
      <c r="AZ682" s="52" t="str">
        <f>IF(参照!F682="","",参照!F682)</f>
        <v>グローバルソリューションサービス(株)</v>
      </c>
      <c r="BA682" s="52" t="str">
        <f>IF(参照!G682="","",参照!G682)</f>
        <v>グローバルソリューションサービス(株)_</v>
      </c>
      <c r="BB682" s="52">
        <f t="shared" si="41"/>
        <v>0.54199999999999993</v>
      </c>
      <c r="BD682" s="52" t="str">
        <f>IF(参照!L682="","",参照!L682)</f>
        <v/>
      </c>
    </row>
    <row r="683" spans="47:56">
      <c r="AU683" s="52" t="str">
        <f>IF(参照!A683="","",参照!A683)</f>
        <v>A0362</v>
      </c>
      <c r="AV683" s="52" t="str">
        <f>IF(参照!B683="","",参照!B683)</f>
        <v>(株)ＣＷＳ</v>
      </c>
      <c r="AW683" s="52">
        <f>IF(参照!C683="","",参照!C683)</f>
        <v>2.5000000000000001E-4</v>
      </c>
      <c r="AX683" s="52" t="str">
        <f>IF(参照!D683="","",参照!D683)</f>
        <v/>
      </c>
      <c r="AY683" s="52">
        <f>IF(参照!E683="","",参照!E683)</f>
        <v>3.01E-4</v>
      </c>
      <c r="AZ683" s="52" t="str">
        <f>IF(参照!F683="","",参照!F683)</f>
        <v>(株)ＣＷＳ</v>
      </c>
      <c r="BA683" s="52" t="str">
        <f>IF(参照!G683="","",参照!G683)</f>
        <v>(株)ＣＷＳ_</v>
      </c>
      <c r="BB683" s="52">
        <f t="shared" si="41"/>
        <v>0.30099999999999999</v>
      </c>
      <c r="BD683" s="52" t="str">
        <f>IF(参照!L683="","",参照!L683)</f>
        <v/>
      </c>
    </row>
    <row r="684" spans="47:56">
      <c r="AU684" s="52" t="str">
        <f>IF(参照!A684="","",参照!A684)</f>
        <v>A0364</v>
      </c>
      <c r="AV684" s="52" t="str">
        <f>IF(参照!B684="","",参照!B684)</f>
        <v>ふくしま新電力(株)</v>
      </c>
      <c r="AW684" s="52">
        <f>IF(参照!C684="","",参照!C684)</f>
        <v>4.9799999999999996E-4</v>
      </c>
      <c r="AX684" s="52" t="str">
        <f>IF(参照!D684="","",参照!D684)</f>
        <v/>
      </c>
      <c r="AY684" s="52">
        <f>IF(参照!E684="","",参照!E684)</f>
        <v>4.8299999999999998E-4</v>
      </c>
      <c r="AZ684" s="52" t="str">
        <f>IF(参照!F684="","",参照!F684)</f>
        <v>ふくしま新電力(株)</v>
      </c>
      <c r="BA684" s="52" t="str">
        <f>IF(参照!G684="","",参照!G684)</f>
        <v>ふくしま新電力(株)_</v>
      </c>
      <c r="BB684" s="52">
        <f t="shared" si="41"/>
        <v>0.48299999999999998</v>
      </c>
      <c r="BD684" s="52" t="str">
        <f>IF(参照!L684="","",参照!L684)</f>
        <v/>
      </c>
    </row>
    <row r="685" spans="47:56">
      <c r="AU685" s="52" t="str">
        <f>IF(参照!A685="","",参照!A685)</f>
        <v>A0365</v>
      </c>
      <c r="AV685" s="52" t="str">
        <f>IF(参照!B685="","",参照!B685)</f>
        <v>ティーダッシュ合同会社</v>
      </c>
      <c r="AW685" s="52">
        <f>IF(参照!C685="","",参照!C685)</f>
        <v>5.1199999999999998E-4</v>
      </c>
      <c r="AX685" s="52" t="str">
        <f>IF(参照!D685="","",参照!D685)</f>
        <v/>
      </c>
      <c r="AY685" s="52">
        <f>IF(参照!E685="","",参照!E685)</f>
        <v>4.5600000000000003E-4</v>
      </c>
      <c r="AZ685" s="52" t="str">
        <f>IF(参照!F685="","",参照!F685)</f>
        <v>ティーダッシュ合同会社</v>
      </c>
      <c r="BA685" s="52" t="str">
        <f>IF(参照!G685="","",参照!G685)</f>
        <v>ティーダッシュ合同会社_</v>
      </c>
      <c r="BB685" s="52">
        <f t="shared" si="41"/>
        <v>0.45600000000000002</v>
      </c>
      <c r="BD685" s="52" t="str">
        <f>IF(参照!L685="","",参照!L685)</f>
        <v/>
      </c>
    </row>
    <row r="686" spans="47:56">
      <c r="AU686" s="52" t="str">
        <f>IF(参照!A686="","",参照!A686)</f>
        <v>A0366</v>
      </c>
      <c r="AV686" s="52" t="str">
        <f>IF(参照!B686="","",参照!B686)</f>
        <v>(株)エネクスライフサービス</v>
      </c>
      <c r="AW686" s="52">
        <f>IF(参照!C686="","",参照!C686)</f>
        <v>4.6999999999999999E-4</v>
      </c>
      <c r="AX686" s="52" t="str">
        <f>IF(参照!D686="","",参照!D686)</f>
        <v/>
      </c>
      <c r="AY686" s="52">
        <f>IF(参照!E686="","",参照!E686)</f>
        <v>4.1100000000000002E-4</v>
      </c>
      <c r="AZ686" s="52" t="str">
        <f>IF(参照!F686="","",参照!F686)</f>
        <v>(株)エネクスライフサービス</v>
      </c>
      <c r="BA686" s="52" t="str">
        <f>IF(参照!G686="","",参照!G686)</f>
        <v>(株)エネクスライフサービス_</v>
      </c>
      <c r="BB686" s="52">
        <f t="shared" si="41"/>
        <v>0.41100000000000003</v>
      </c>
      <c r="BD686" s="52" t="str">
        <f>IF(参照!L686="","",参照!L686)</f>
        <v/>
      </c>
    </row>
    <row r="687" spans="47:56">
      <c r="AU687" s="52" t="str">
        <f>IF(参照!A687="","",参照!A687)</f>
        <v>A0367</v>
      </c>
      <c r="AV687" s="52" t="str">
        <f>IF(参照!B687="","",参照!B687)</f>
        <v>ネイチャーエナジー小国(株)</v>
      </c>
      <c r="AW687" s="52">
        <f>IF(参照!C687="","",参照!C687)</f>
        <v>2.4899999999999998E-4</v>
      </c>
      <c r="AX687" s="52" t="str">
        <f>IF(参照!D687="","",参照!D687)</f>
        <v/>
      </c>
      <c r="AY687" s="52">
        <f>IF(参照!E687="","",参照!E687)</f>
        <v>3.2200000000000002E-4</v>
      </c>
      <c r="AZ687" s="52" t="str">
        <f>IF(参照!F687="","",参照!F687)</f>
        <v>ネイチャーエナジー小国(株)</v>
      </c>
      <c r="BA687" s="52" t="str">
        <f>IF(参照!G687="","",参照!G687)</f>
        <v>ネイチャーエナジー小国(株)_</v>
      </c>
      <c r="BB687" s="52">
        <f t="shared" si="41"/>
        <v>0.32200000000000001</v>
      </c>
      <c r="BD687" s="52" t="str">
        <f>IF(参照!L687="","",参照!L687)</f>
        <v/>
      </c>
    </row>
    <row r="688" spans="47:56">
      <c r="AU688" s="52" t="str">
        <f>IF(参照!A688="","",参照!A688)</f>
        <v>A0368</v>
      </c>
      <c r="AV688" s="52" t="str">
        <f>IF(参照!B688="","",参照!B688)</f>
        <v>リエスパワーネクスト(株)</v>
      </c>
      <c r="AW688" s="52">
        <f>IF(参照!C688="","",参照!C688)</f>
        <v>5.0799999999999999E-4</v>
      </c>
      <c r="AX688" s="52" t="str">
        <f>IF(参照!D688="","",参照!D688)</f>
        <v/>
      </c>
      <c r="AY688" s="52">
        <f>IF(参照!E688="","",参照!E688)</f>
        <v>4.2400000000000001E-4</v>
      </c>
      <c r="AZ688" s="52" t="str">
        <f>IF(参照!F688="","",参照!F688)</f>
        <v>リエスパワーネクスト(株)</v>
      </c>
      <c r="BA688" s="52" t="str">
        <f>IF(参照!G688="","",参照!G688)</f>
        <v>リエスパワーネクスト(株)_</v>
      </c>
      <c r="BB688" s="52">
        <f t="shared" si="41"/>
        <v>0.42399999999999999</v>
      </c>
      <c r="BD688" s="52" t="str">
        <f>IF(参照!L688="","",参照!L688)</f>
        <v/>
      </c>
    </row>
    <row r="689" spans="47:56">
      <c r="AU689" s="52" t="str">
        <f>IF(参照!A689="","",参照!A689)</f>
        <v>A0369</v>
      </c>
      <c r="AV689" s="52" t="str">
        <f>IF(参照!B689="","",参照!B689)</f>
        <v>京都生活協同組合</v>
      </c>
      <c r="AW689" s="52">
        <f>IF(参照!C689="","",参照!C689)</f>
        <v>3.7300000000000001E-4</v>
      </c>
      <c r="AX689" s="52" t="str">
        <f>IF(参照!D689="","",参照!D689)</f>
        <v>メニューA</v>
      </c>
      <c r="AY689" s="52">
        <f>IF(参照!E689="","",参照!E689)</f>
        <v>0</v>
      </c>
      <c r="AZ689" s="52" t="str">
        <f>IF(参照!F689="","",参照!F689)</f>
        <v>京都生活協同組合</v>
      </c>
      <c r="BA689" s="52" t="str">
        <f>IF(参照!G689="","",参照!G689)</f>
        <v>京都生活協同組合_メニューA</v>
      </c>
      <c r="BB689" s="52">
        <f t="shared" si="41"/>
        <v>0</v>
      </c>
      <c r="BD689" s="52" t="str">
        <f>IF(参照!L689="","",参照!L689)</f>
        <v/>
      </c>
    </row>
    <row r="690" spans="47:56">
      <c r="AU690" s="52" t="str">
        <f>IF(参照!A690="","",参照!A690)</f>
        <v/>
      </c>
      <c r="AV690" s="52" t="str">
        <f>IF(参照!B690="","",参照!B690)</f>
        <v/>
      </c>
      <c r="AW690" s="52" t="str">
        <f>IF(参照!C690="","",参照!C690)</f>
        <v/>
      </c>
      <c r="AX690" s="52" t="str">
        <f>IF(参照!D690="","",参照!D690)</f>
        <v>メニューB(残差)</v>
      </c>
      <c r="AY690" s="52">
        <f>IF(参照!E690="","",参照!E690)</f>
        <v>3.19E-4</v>
      </c>
      <c r="AZ690" s="52" t="str">
        <f>IF(参照!F690="","",参照!F690)</f>
        <v>京都生活協同組合</v>
      </c>
      <c r="BA690" s="52" t="str">
        <f>IF(参照!G690="","",参照!G690)</f>
        <v>京都生活協同組合_メニューB(残差)</v>
      </c>
      <c r="BB690" s="52">
        <f t="shared" si="41"/>
        <v>0.31900000000000001</v>
      </c>
      <c r="BD690" s="52" t="str">
        <f>IF(参照!L690="","",参照!L690)</f>
        <v/>
      </c>
    </row>
    <row r="691" spans="47:56">
      <c r="AU691" s="52" t="str">
        <f>IF(参照!A691="","",参照!A691)</f>
        <v/>
      </c>
      <c r="AV691" s="52" t="str">
        <f>IF(参照!B691="","",参照!B691)</f>
        <v/>
      </c>
      <c r="AW691" s="52" t="str">
        <f>IF(参照!C691="","",参照!C691)</f>
        <v/>
      </c>
      <c r="AX691" s="52" t="str">
        <f>IF(参照!D691="","",参照!D691)</f>
        <v>(参考値)事業者全体</v>
      </c>
      <c r="AY691" s="52">
        <f>IF(参照!E691="","",参照!E691)</f>
        <v>3.39E-4</v>
      </c>
      <c r="AZ691" s="52" t="str">
        <f>IF(参照!F691="","",参照!F691)</f>
        <v>京都生活協同組合</v>
      </c>
      <c r="BA691" s="52" t="str">
        <f>IF(参照!G691="","",参照!G691)</f>
        <v>京都生活協同組合_(参考値)事業者全体</v>
      </c>
      <c r="BB691" s="52">
        <f t="shared" si="41"/>
        <v>0.33900000000000002</v>
      </c>
      <c r="BD691" s="52" t="str">
        <f>IF(参照!L691="","",参照!L691)</f>
        <v/>
      </c>
    </row>
    <row r="692" spans="47:56">
      <c r="AU692" s="52" t="str">
        <f>IF(参照!A692="","",参照!A692)</f>
        <v>A0371</v>
      </c>
      <c r="AV692" s="52" t="str">
        <f>IF(参照!B692="","",参照!B692)</f>
        <v>エネルギーパワー(株)</v>
      </c>
      <c r="AW692" s="52">
        <f>IF(参照!C692="","",参照!C692)</f>
        <v>4.9899999999999999E-4</v>
      </c>
      <c r="AX692" s="52" t="str">
        <f>IF(参照!D692="","",参照!D692)</f>
        <v>メニューA</v>
      </c>
      <c r="AY692" s="52">
        <f>IF(参照!E692="","",参照!E692)</f>
        <v>0</v>
      </c>
      <c r="AZ692" s="52" t="str">
        <f>IF(参照!F692="","",参照!F692)</f>
        <v>エネルギーパワー(株)</v>
      </c>
      <c r="BA692" s="52" t="str">
        <f>IF(参照!G692="","",参照!G692)</f>
        <v>エネルギーパワー(株)_メニューA</v>
      </c>
      <c r="BB692" s="52">
        <f t="shared" si="41"/>
        <v>0</v>
      </c>
      <c r="BD692" s="52" t="str">
        <f>IF(参照!L692="","",参照!L692)</f>
        <v/>
      </c>
    </row>
    <row r="693" spans="47:56">
      <c r="AU693" s="52" t="str">
        <f>IF(参照!A693="","",参照!A693)</f>
        <v/>
      </c>
      <c r="AV693" s="52" t="str">
        <f>IF(参照!B693="","",参照!B693)</f>
        <v/>
      </c>
      <c r="AW693" s="52" t="str">
        <f>IF(参照!C693="","",参照!C693)</f>
        <v/>
      </c>
      <c r="AX693" s="52" t="str">
        <f>IF(参照!D693="","",参照!D693)</f>
        <v>メニューB</v>
      </c>
      <c r="AY693" s="52">
        <f>IF(参照!E693="","",参照!E693)</f>
        <v>0</v>
      </c>
      <c r="AZ693" s="52" t="str">
        <f>IF(参照!F693="","",参照!F693)</f>
        <v>エネルギーパワー(株)</v>
      </c>
      <c r="BA693" s="52" t="str">
        <f>IF(参照!G693="","",参照!G693)</f>
        <v>エネルギーパワー(株)_メニューB</v>
      </c>
      <c r="BB693" s="52">
        <f t="shared" si="41"/>
        <v>0</v>
      </c>
      <c r="BD693" s="52" t="str">
        <f>IF(参照!L693="","",参照!L693)</f>
        <v/>
      </c>
    </row>
    <row r="694" spans="47:56">
      <c r="AU694" s="52" t="str">
        <f>IF(参照!A694="","",参照!A694)</f>
        <v/>
      </c>
      <c r="AV694" s="52" t="str">
        <f>IF(参照!B694="","",参照!B694)</f>
        <v/>
      </c>
      <c r="AW694" s="52" t="str">
        <f>IF(参照!C694="","",参照!C694)</f>
        <v/>
      </c>
      <c r="AX694" s="52" t="str">
        <f>IF(参照!D694="","",参照!D694)</f>
        <v>メニューC</v>
      </c>
      <c r="AY694" s="52">
        <f>IF(参照!E694="","",参照!E694)</f>
        <v>0</v>
      </c>
      <c r="AZ694" s="52" t="str">
        <f>IF(参照!F694="","",参照!F694)</f>
        <v>エネルギーパワー(株)</v>
      </c>
      <c r="BA694" s="52" t="str">
        <f>IF(参照!G694="","",参照!G694)</f>
        <v>エネルギーパワー(株)_メニューC</v>
      </c>
      <c r="BB694" s="52">
        <f t="shared" si="41"/>
        <v>0</v>
      </c>
      <c r="BD694" s="52" t="str">
        <f>IF(参照!L694="","",参照!L694)</f>
        <v/>
      </c>
    </row>
    <row r="695" spans="47:56">
      <c r="AU695" s="52" t="str">
        <f>IF(参照!A695="","",参照!A695)</f>
        <v/>
      </c>
      <c r="AV695" s="52" t="str">
        <f>IF(参照!B695="","",参照!B695)</f>
        <v/>
      </c>
      <c r="AW695" s="52" t="str">
        <f>IF(参照!C695="","",参照!C695)</f>
        <v/>
      </c>
      <c r="AX695" s="52" t="str">
        <f>IF(参照!D695="","",参照!D695)</f>
        <v>メニューD</v>
      </c>
      <c r="AY695" s="52">
        <f>IF(参照!E695="","",参照!E695)</f>
        <v>0</v>
      </c>
      <c r="AZ695" s="52" t="str">
        <f>IF(参照!F695="","",参照!F695)</f>
        <v>エネルギーパワー(株)</v>
      </c>
      <c r="BA695" s="52" t="str">
        <f>IF(参照!G695="","",参照!G695)</f>
        <v>エネルギーパワー(株)_メニューD</v>
      </c>
      <c r="BB695" s="52">
        <f t="shared" si="41"/>
        <v>0</v>
      </c>
      <c r="BD695" s="52" t="str">
        <f>IF(参照!L695="","",参照!L695)</f>
        <v/>
      </c>
    </row>
    <row r="696" spans="47:56">
      <c r="AU696" s="52" t="str">
        <f>IF(参照!A696="","",参照!A696)</f>
        <v/>
      </c>
      <c r="AV696" s="52" t="str">
        <f>IF(参照!B696="","",参照!B696)</f>
        <v/>
      </c>
      <c r="AW696" s="52" t="str">
        <f>IF(参照!C696="","",参照!C696)</f>
        <v/>
      </c>
      <c r="AX696" s="52" t="str">
        <f>IF(参照!D696="","",参照!D696)</f>
        <v>メニューE(残差)</v>
      </c>
      <c r="AY696" s="52">
        <f>IF(参照!E696="","",参照!E696)</f>
        <v>5.31E-4</v>
      </c>
      <c r="AZ696" s="52" t="str">
        <f>IF(参照!F696="","",参照!F696)</f>
        <v>エネルギーパワー(株)</v>
      </c>
      <c r="BA696" s="52" t="str">
        <f>IF(参照!G696="","",参照!G696)</f>
        <v>エネルギーパワー(株)_メニューE(残差)</v>
      </c>
      <c r="BB696" s="52">
        <f t="shared" si="41"/>
        <v>0.53100000000000003</v>
      </c>
      <c r="BD696" s="52" t="str">
        <f>IF(参照!L696="","",参照!L696)</f>
        <v/>
      </c>
    </row>
    <row r="697" spans="47:56">
      <c r="AU697" s="52" t="str">
        <f>IF(参照!A697="","",参照!A697)</f>
        <v/>
      </c>
      <c r="AV697" s="52" t="str">
        <f>IF(参照!B697="","",参照!B697)</f>
        <v/>
      </c>
      <c r="AW697" s="52" t="str">
        <f>IF(参照!C697="","",参照!C697)</f>
        <v/>
      </c>
      <c r="AX697" s="52" t="str">
        <f>IF(参照!D697="","",参照!D697)</f>
        <v>(参考値)事業者全体</v>
      </c>
      <c r="AY697" s="52">
        <f>IF(参照!E697="","",参照!E697)</f>
        <v>5.3499999999999999E-4</v>
      </c>
      <c r="AZ697" s="52" t="str">
        <f>IF(参照!F697="","",参照!F697)</f>
        <v>エネルギーパワー(株)</v>
      </c>
      <c r="BA697" s="52" t="str">
        <f>IF(参照!G697="","",参照!G697)</f>
        <v>エネルギーパワー(株)_(参考値)事業者全体</v>
      </c>
      <c r="BB697" s="52">
        <f t="shared" si="41"/>
        <v>0.53500000000000003</v>
      </c>
      <c r="BD697" s="52" t="str">
        <f>IF(参照!L697="","",参照!L697)</f>
        <v/>
      </c>
    </row>
    <row r="698" spans="47:56">
      <c r="AU698" s="52" t="str">
        <f>IF(参照!A698="","",参照!A698)</f>
        <v>A0372</v>
      </c>
      <c r="AV698" s="52" t="str">
        <f>IF(参照!B698="","",参照!B698)</f>
        <v>(株)グリムスパワー</v>
      </c>
      <c r="AW698" s="52">
        <f>IF(参照!C698="","",参照!C698)</f>
        <v>4.8000000000000001E-4</v>
      </c>
      <c r="AX698" s="52" t="str">
        <f>IF(参照!D698="","",参照!D698)</f>
        <v/>
      </c>
      <c r="AY698" s="52">
        <f>IF(参照!E698="","",参照!E698)</f>
        <v>4.86E-4</v>
      </c>
      <c r="AZ698" s="52" t="str">
        <f>IF(参照!F698="","",参照!F698)</f>
        <v>(株)グリムスパワー</v>
      </c>
      <c r="BA698" s="52" t="str">
        <f>IF(参照!G698="","",参照!G698)</f>
        <v>(株)グリムスパワー_</v>
      </c>
      <c r="BB698" s="52">
        <f t="shared" si="41"/>
        <v>0.48599999999999999</v>
      </c>
      <c r="BD698" s="52" t="str">
        <f>IF(参照!L698="","",参照!L698)</f>
        <v/>
      </c>
    </row>
    <row r="699" spans="47:56">
      <c r="AU699" s="52" t="str">
        <f>IF(参照!A699="","",参照!A699)</f>
        <v>A0373</v>
      </c>
      <c r="AV699" s="52" t="str">
        <f>IF(参照!B699="","",参照!B699)</f>
        <v>日本ファシリティ・ソリューション(株)</v>
      </c>
      <c r="AW699" s="52">
        <f>IF(参照!C699="","",参照!C699)</f>
        <v>4.7600000000000002E-4</v>
      </c>
      <c r="AX699" s="52" t="str">
        <f>IF(参照!D699="","",参照!D699)</f>
        <v>メニューA</v>
      </c>
      <c r="AY699" s="52">
        <f>IF(参照!E699="","",参照!E699)</f>
        <v>0</v>
      </c>
      <c r="AZ699" s="52" t="str">
        <f>IF(参照!F699="","",参照!F699)</f>
        <v>日本ファシリティ・ソリューション(株)</v>
      </c>
      <c r="BA699" s="52" t="str">
        <f>IF(参照!G699="","",参照!G699)</f>
        <v>日本ファシリティ・ソリューション(株)_メニューA</v>
      </c>
      <c r="BB699" s="52">
        <f t="shared" si="41"/>
        <v>0</v>
      </c>
      <c r="BD699" s="52" t="str">
        <f>IF(参照!L699="","",参照!L699)</f>
        <v/>
      </c>
    </row>
    <row r="700" spans="47:56">
      <c r="AU700" s="52" t="str">
        <f>IF(参照!A700="","",参照!A700)</f>
        <v/>
      </c>
      <c r="AV700" s="52" t="str">
        <f>IF(参照!B700="","",参照!B700)</f>
        <v/>
      </c>
      <c r="AW700" s="52" t="str">
        <f>IF(参照!C700="","",参照!C700)</f>
        <v/>
      </c>
      <c r="AX700" s="52" t="str">
        <f>IF(参照!D700="","",参照!D700)</f>
        <v>メニューB(残差)</v>
      </c>
      <c r="AY700" s="52">
        <f>IF(参照!E700="","",参照!E700)</f>
        <v>2.92E-4</v>
      </c>
      <c r="AZ700" s="52" t="str">
        <f>IF(参照!F700="","",参照!F700)</f>
        <v>日本ファシリティ・ソリューション(株)</v>
      </c>
      <c r="BA700" s="52" t="str">
        <f>IF(参照!G700="","",参照!G700)</f>
        <v>日本ファシリティ・ソリューション(株)_メニューB(残差)</v>
      </c>
      <c r="BB700" s="52">
        <f t="shared" si="41"/>
        <v>0.29199999999999998</v>
      </c>
      <c r="BD700" s="52" t="str">
        <f>IF(参照!L700="","",参照!L700)</f>
        <v/>
      </c>
    </row>
    <row r="701" spans="47:56">
      <c r="AU701" s="52" t="str">
        <f>IF(参照!A701="","",参照!A701)</f>
        <v/>
      </c>
      <c r="AV701" s="52" t="str">
        <f>IF(参照!B701="","",参照!B701)</f>
        <v/>
      </c>
      <c r="AW701" s="52" t="str">
        <f>IF(参照!C701="","",参照!C701)</f>
        <v/>
      </c>
      <c r="AX701" s="52" t="str">
        <f>IF(参照!D701="","",参照!D701)</f>
        <v>(参考値)事業者全体</v>
      </c>
      <c r="AY701" s="52">
        <f>IF(参照!E701="","",参照!E701)</f>
        <v>4.7800000000000002E-4</v>
      </c>
      <c r="AZ701" s="52" t="str">
        <f>IF(参照!F701="","",参照!F701)</f>
        <v>日本ファシリティ・ソリューション(株)</v>
      </c>
      <c r="BA701" s="52" t="str">
        <f>IF(参照!G701="","",参照!G701)</f>
        <v>日本ファシリティ・ソリューション(株)_(参考値)事業者全体</v>
      </c>
      <c r="BB701" s="52">
        <f t="shared" si="41"/>
        <v>0.47800000000000004</v>
      </c>
      <c r="BD701" s="52" t="str">
        <f>IF(参照!L701="","",参照!L701)</f>
        <v/>
      </c>
    </row>
    <row r="702" spans="47:56">
      <c r="AU702" s="52" t="str">
        <f>IF(参照!A702="","",参照!A702)</f>
        <v>A0374</v>
      </c>
      <c r="AV702" s="52" t="str">
        <f>IF(参照!B702="","",参照!B702)</f>
        <v>(株)登米電力</v>
      </c>
      <c r="AW702" s="52">
        <f>IF(参照!C702="","",参照!C702)</f>
        <v>4.55E-4</v>
      </c>
      <c r="AX702" s="52" t="str">
        <f>IF(参照!D702="","",参照!D702)</f>
        <v/>
      </c>
      <c r="AY702" s="52">
        <f>IF(参照!E702="","",参照!E702)</f>
        <v>3.9899999999999999E-4</v>
      </c>
      <c r="AZ702" s="52" t="str">
        <f>IF(参照!F702="","",参照!F702)</f>
        <v>(株)登米電力</v>
      </c>
      <c r="BA702" s="52" t="str">
        <f>IF(参照!G702="","",参照!G702)</f>
        <v>(株)登米電力_</v>
      </c>
      <c r="BB702" s="52">
        <f t="shared" si="41"/>
        <v>0.39900000000000002</v>
      </c>
      <c r="BD702" s="52" t="str">
        <f>IF(参照!L702="","",参照!L702)</f>
        <v/>
      </c>
    </row>
    <row r="703" spans="47:56">
      <c r="AU703" s="52" t="str">
        <f>IF(参照!A703="","",参照!A703)</f>
        <v>A0375</v>
      </c>
      <c r="AV703" s="52" t="str">
        <f>IF(参照!B703="","",参照!B703)</f>
        <v>情報ハイウェイ協同組合</v>
      </c>
      <c r="AW703" s="52">
        <f>IF(参照!C703="","",参照!C703)</f>
        <v>5.0600000000000005E-4</v>
      </c>
      <c r="AX703" s="52" t="str">
        <f>IF(参照!D703="","",参照!D703)</f>
        <v/>
      </c>
      <c r="AY703" s="52">
        <f>IF(参照!E703="","",参照!E703)</f>
        <v>4.7399999999999997E-4</v>
      </c>
      <c r="AZ703" s="52" t="str">
        <f>IF(参照!F703="","",参照!F703)</f>
        <v>情報ハイウェイ協同組合</v>
      </c>
      <c r="BA703" s="52" t="str">
        <f>IF(参照!G703="","",参照!G703)</f>
        <v>情報ハイウェイ協同組合_</v>
      </c>
      <c r="BB703" s="52">
        <f t="shared" si="41"/>
        <v>0.47399999999999998</v>
      </c>
      <c r="BD703" s="52" t="str">
        <f>IF(参照!L703="","",参照!L703)</f>
        <v/>
      </c>
    </row>
    <row r="704" spans="47:56">
      <c r="AU704" s="52" t="str">
        <f>IF(参照!A704="","",参照!A704)</f>
        <v>A0376</v>
      </c>
      <c r="AV704" s="52" t="str">
        <f>IF(参照!B704="","",参照!B704)</f>
        <v>自然電力(株)</v>
      </c>
      <c r="AW704" s="52">
        <f>IF(参照!C704="","",参照!C704)</f>
        <v>3.9599999999999998E-4</v>
      </c>
      <c r="AX704" s="52" t="str">
        <f>IF(参照!D704="","",参照!D704)</f>
        <v>メニューA</v>
      </c>
      <c r="AY704" s="52">
        <f>IF(参照!E704="","",参照!E704)</f>
        <v>0</v>
      </c>
      <c r="AZ704" s="52" t="str">
        <f>IF(参照!F704="","",参照!F704)</f>
        <v>自然電力(株)</v>
      </c>
      <c r="BA704" s="52" t="str">
        <f>IF(参照!G704="","",参照!G704)</f>
        <v>自然電力(株)_メニューA</v>
      </c>
      <c r="BB704" s="52">
        <f t="shared" si="41"/>
        <v>0</v>
      </c>
      <c r="BD704" s="52" t="str">
        <f>IF(参照!L704="","",参照!L704)</f>
        <v/>
      </c>
    </row>
    <row r="705" spans="47:56">
      <c r="AU705" s="52" t="str">
        <f>IF(参照!A705="","",参照!A705)</f>
        <v/>
      </c>
      <c r="AV705" s="52" t="str">
        <f>IF(参照!B705="","",参照!B705)</f>
        <v/>
      </c>
      <c r="AW705" s="52" t="str">
        <f>IF(参照!C705="","",参照!C705)</f>
        <v/>
      </c>
      <c r="AX705" s="52" t="str">
        <f>IF(参照!D705="","",参照!D705)</f>
        <v>メニューB</v>
      </c>
      <c r="AY705" s="52">
        <f>IF(参照!E705="","",参照!E705)</f>
        <v>0</v>
      </c>
      <c r="AZ705" s="52" t="str">
        <f>IF(参照!F705="","",参照!F705)</f>
        <v>自然電力(株)</v>
      </c>
      <c r="BA705" s="52" t="str">
        <f>IF(参照!G705="","",参照!G705)</f>
        <v>自然電力(株)_メニューB</v>
      </c>
      <c r="BB705" s="52">
        <f t="shared" si="41"/>
        <v>0</v>
      </c>
      <c r="BD705" s="52" t="str">
        <f>IF(参照!L705="","",参照!L705)</f>
        <v/>
      </c>
    </row>
    <row r="706" spans="47:56">
      <c r="AU706" s="52" t="str">
        <f>IF(参照!A706="","",参照!A706)</f>
        <v/>
      </c>
      <c r="AV706" s="52" t="str">
        <f>IF(参照!B706="","",参照!B706)</f>
        <v/>
      </c>
      <c r="AW706" s="52" t="str">
        <f>IF(参照!C706="","",参照!C706)</f>
        <v/>
      </c>
      <c r="AX706" s="52" t="str">
        <f>IF(参照!D706="","",参照!D706)</f>
        <v>メニューC</v>
      </c>
      <c r="AY706" s="52">
        <f>IF(参照!E706="","",参照!E706)</f>
        <v>0</v>
      </c>
      <c r="AZ706" s="52" t="str">
        <f>IF(参照!F706="","",参照!F706)</f>
        <v>自然電力(株)</v>
      </c>
      <c r="BA706" s="52" t="str">
        <f>IF(参照!G706="","",参照!G706)</f>
        <v>自然電力(株)_メニューC</v>
      </c>
      <c r="BB706" s="52">
        <f t="shared" si="41"/>
        <v>0</v>
      </c>
      <c r="BD706" s="52" t="str">
        <f>IF(参照!L706="","",参照!L706)</f>
        <v/>
      </c>
    </row>
    <row r="707" spans="47:56">
      <c r="AU707" s="52" t="str">
        <f>IF(参照!A707="","",参照!A707)</f>
        <v/>
      </c>
      <c r="AV707" s="52" t="str">
        <f>IF(参照!B707="","",参照!B707)</f>
        <v/>
      </c>
      <c r="AW707" s="52" t="str">
        <f>IF(参照!C707="","",参照!C707)</f>
        <v/>
      </c>
      <c r="AX707" s="52" t="str">
        <f>IF(参照!D707="","",参照!D707)</f>
        <v>メニューD</v>
      </c>
      <c r="AY707" s="52">
        <f>IF(参照!E707="","",参照!E707)</f>
        <v>0</v>
      </c>
      <c r="AZ707" s="52" t="str">
        <f>IF(参照!F707="","",参照!F707)</f>
        <v>自然電力(株)</v>
      </c>
      <c r="BA707" s="52" t="str">
        <f>IF(参照!G707="","",参照!G707)</f>
        <v>自然電力(株)_メニューD</v>
      </c>
      <c r="BB707" s="52">
        <f t="shared" si="41"/>
        <v>0</v>
      </c>
      <c r="BD707" s="52" t="str">
        <f>IF(参照!L707="","",参照!L707)</f>
        <v/>
      </c>
    </row>
    <row r="708" spans="47:56">
      <c r="AU708" s="52" t="str">
        <f>IF(参照!A708="","",参照!A708)</f>
        <v/>
      </c>
      <c r="AV708" s="52" t="str">
        <f>IF(参照!B708="","",参照!B708)</f>
        <v/>
      </c>
      <c r="AW708" s="52" t="str">
        <f>IF(参照!C708="","",参照!C708)</f>
        <v/>
      </c>
      <c r="AX708" s="52" t="str">
        <f>IF(参照!D708="","",参照!D708)</f>
        <v>(参考値)事業者全体</v>
      </c>
      <c r="AY708" s="52">
        <f>IF(参照!E708="","",参照!E708)</f>
        <v>2.3499999999999999E-4</v>
      </c>
      <c r="AZ708" s="52" t="str">
        <f>IF(参照!F708="","",参照!F708)</f>
        <v>自然電力(株)</v>
      </c>
      <c r="BA708" s="52" t="str">
        <f>IF(参照!G708="","",参照!G708)</f>
        <v>自然電力(株)_(参考値)事業者全体</v>
      </c>
      <c r="BB708" s="52">
        <f t="shared" si="41"/>
        <v>0.23499999999999999</v>
      </c>
      <c r="BD708" s="52" t="str">
        <f>IF(参照!L708="","",参照!L708)</f>
        <v/>
      </c>
    </row>
    <row r="709" spans="47:56">
      <c r="AU709" s="52" t="str">
        <f>IF(参照!A709="","",参照!A709)</f>
        <v>A0377</v>
      </c>
      <c r="AV709" s="52" t="str">
        <f>IF(参照!B709="","",参照!B709)</f>
        <v>(株)オノプロックス</v>
      </c>
      <c r="AW709" s="52">
        <f>IF(参照!C709="","",参照!C709)</f>
        <v>5.5000000000000003E-4</v>
      </c>
      <c r="AX709" s="52" t="str">
        <f>IF(参照!D709="","",参照!D709)</f>
        <v/>
      </c>
      <c r="AY709" s="52">
        <f>IF(参照!E709="","",参照!E709)</f>
        <v>5.2400000000000005E-4</v>
      </c>
      <c r="AZ709" s="52" t="str">
        <f>IF(参照!F709="","",参照!F709)</f>
        <v>(株)オノプロックス</v>
      </c>
      <c r="BA709" s="52" t="str">
        <f>IF(参照!G709="","",参照!G709)</f>
        <v>(株)オノプロックス_</v>
      </c>
      <c r="BB709" s="52">
        <f t="shared" ref="BB709:BB772" si="42">AY709*1000</f>
        <v>0.52400000000000002</v>
      </c>
      <c r="BD709" s="52" t="str">
        <f>IF(参照!L709="","",参照!L709)</f>
        <v/>
      </c>
    </row>
    <row r="710" spans="47:56">
      <c r="AU710" s="52" t="str">
        <f>IF(参照!A710="","",参照!A710)</f>
        <v>A0378</v>
      </c>
      <c r="AV710" s="52" t="str">
        <f>IF(参照!B710="","",参照!B710)</f>
        <v>本庄ガス(株)</v>
      </c>
      <c r="AW710" s="52">
        <f>IF(参照!C710="","",参照!C710)</f>
        <v>3.6400000000000001E-4</v>
      </c>
      <c r="AX710" s="52" t="str">
        <f>IF(参照!D710="","",参照!D710)</f>
        <v/>
      </c>
      <c r="AY710" s="52">
        <f>IF(参照!E710="","",参照!E710)</f>
        <v>3.0800000000000001E-4</v>
      </c>
      <c r="AZ710" s="52" t="str">
        <f>IF(参照!F710="","",参照!F710)</f>
        <v>本庄ガス(株)</v>
      </c>
      <c r="BA710" s="52" t="str">
        <f>IF(参照!G710="","",参照!G710)</f>
        <v>本庄ガス(株)_</v>
      </c>
      <c r="BB710" s="52">
        <f t="shared" si="42"/>
        <v>0.308</v>
      </c>
      <c r="BD710" s="52" t="str">
        <f>IF(参照!L710="","",参照!L710)</f>
        <v/>
      </c>
    </row>
    <row r="711" spans="47:56">
      <c r="AU711" s="52" t="str">
        <f>IF(参照!A711="","",参照!A711)</f>
        <v>A0379</v>
      </c>
      <c r="AV711" s="52" t="str">
        <f>IF(参照!B711="","",参照!B711)</f>
        <v>(株)フィット</v>
      </c>
      <c r="AW711" s="52">
        <f>IF(参照!C711="","",参照!C711)</f>
        <v>4.57E-4</v>
      </c>
      <c r="AX711" s="52" t="str">
        <f>IF(参照!D711="","",参照!D711)</f>
        <v/>
      </c>
      <c r="AY711" s="52">
        <f>IF(参照!E711="","",参照!E711)</f>
        <v>4.0099999999999999E-4</v>
      </c>
      <c r="AZ711" s="52" t="str">
        <f>IF(参照!F711="","",参照!F711)</f>
        <v>(株)フィット</v>
      </c>
      <c r="BA711" s="52" t="str">
        <f>IF(参照!G711="","",参照!G711)</f>
        <v>(株)フィット_</v>
      </c>
      <c r="BB711" s="52">
        <f t="shared" si="42"/>
        <v>0.40099999999999997</v>
      </c>
      <c r="BD711" s="52" t="str">
        <f>IF(参照!L711="","",参照!L711)</f>
        <v/>
      </c>
    </row>
    <row r="712" spans="47:56">
      <c r="AU712" s="52" t="str">
        <f>IF(参照!A712="","",参照!A712)</f>
        <v>A0380</v>
      </c>
      <c r="AV712" s="52" t="str">
        <f>IF(参照!B712="","",参照!B712)</f>
        <v>青森県民エナジー(株)</v>
      </c>
      <c r="AW712" s="52">
        <f>IF(参照!C712="","",参照!C712)</f>
        <v>4.2999999999999999E-4</v>
      </c>
      <c r="AX712" s="52" t="str">
        <f>IF(参照!D712="","",参照!D712)</f>
        <v/>
      </c>
      <c r="AY712" s="52">
        <f>IF(参照!E712="","",参照!E712)</f>
        <v>5.0000000000000001E-4</v>
      </c>
      <c r="AZ712" s="52" t="str">
        <f>IF(参照!F712="","",参照!F712)</f>
        <v>青森県民エナジー(株)</v>
      </c>
      <c r="BA712" s="52" t="str">
        <f>IF(参照!G712="","",参照!G712)</f>
        <v>青森県民エナジー(株)_</v>
      </c>
      <c r="BB712" s="52">
        <f t="shared" si="42"/>
        <v>0.5</v>
      </c>
      <c r="BD712" s="52" t="str">
        <f>IF(参照!L712="","",参照!L712)</f>
        <v/>
      </c>
    </row>
    <row r="713" spans="47:56">
      <c r="AU713" s="52" t="str">
        <f>IF(参照!A713="","",参照!A713)</f>
        <v>A0381</v>
      </c>
      <c r="AV713" s="52" t="str">
        <f>IF(参照!B713="","",参照!B713)</f>
        <v>国際航業(株)</v>
      </c>
      <c r="AW713" s="52">
        <f>IF(参照!C713="","",参照!C713)</f>
        <v>4.1399999999999998E-4</v>
      </c>
      <c r="AX713" s="52" t="str">
        <f>IF(参照!D713="","",参照!D713)</f>
        <v/>
      </c>
      <c r="AY713" s="52">
        <f>IF(参照!E713="","",参照!E713)</f>
        <v>6.29E-4</v>
      </c>
      <c r="AZ713" s="52" t="str">
        <f>IF(参照!F713="","",参照!F713)</f>
        <v>国際航業(株)</v>
      </c>
      <c r="BA713" s="52" t="str">
        <f>IF(参照!G713="","",参照!G713)</f>
        <v>国際航業(株)_</v>
      </c>
      <c r="BB713" s="52">
        <f t="shared" si="42"/>
        <v>0.629</v>
      </c>
      <c r="BD713" s="52" t="str">
        <f>IF(参照!L713="","",参照!L713)</f>
        <v/>
      </c>
    </row>
    <row r="714" spans="47:56">
      <c r="AU714" s="52" t="str">
        <f>IF(参照!A714="","",参照!A714)</f>
        <v>A0382</v>
      </c>
      <c r="AV714" s="52" t="str">
        <f>IF(参照!B714="","",参照!B714)</f>
        <v>ローカルでんき(株)</v>
      </c>
      <c r="AW714" s="52" t="str">
        <f>IF(参照!C714="","",参照!C714)</f>
        <v>0.000453※</v>
      </c>
      <c r="AX714" s="52" t="str">
        <f>IF(参照!D714="","",参照!D714)</f>
        <v>メニューA</v>
      </c>
      <c r="AY714" s="52">
        <f>IF(参照!E714="","",参照!E714)</f>
        <v>0</v>
      </c>
      <c r="AZ714" s="52" t="str">
        <f>IF(参照!F714="","",参照!F714)</f>
        <v>ローカルでんき(株)</v>
      </c>
      <c r="BA714" s="52" t="str">
        <f>IF(参照!G714="","",参照!G714)</f>
        <v>ローカルでんき(株)_メニューA</v>
      </c>
      <c r="BB714" s="52">
        <f t="shared" si="42"/>
        <v>0</v>
      </c>
      <c r="BD714" s="52" t="str">
        <f>IF(参照!L714="","",参照!L714)</f>
        <v/>
      </c>
    </row>
    <row r="715" spans="47:56">
      <c r="AU715" s="52" t="str">
        <f>IF(参照!A715="","",参照!A715)</f>
        <v/>
      </c>
      <c r="AV715" s="52" t="str">
        <f>IF(参照!B715="","",参照!B715)</f>
        <v/>
      </c>
      <c r="AW715" s="52" t="str">
        <f>IF(参照!C715="","",参照!C715)</f>
        <v/>
      </c>
      <c r="AX715" s="52" t="str">
        <f>IF(参照!D715="","",参照!D715)</f>
        <v>メニューB(残差)</v>
      </c>
      <c r="AY715" s="52">
        <f>IF(参照!E715="","",参照!E715)</f>
        <v>4.4200000000000001E-4</v>
      </c>
      <c r="AZ715" s="52" t="str">
        <f>IF(参照!F715="","",参照!F715)</f>
        <v>ローカルでんき(株)</v>
      </c>
      <c r="BA715" s="52" t="str">
        <f>IF(参照!G715="","",参照!G715)</f>
        <v>ローカルでんき(株)_メニューB(残差)</v>
      </c>
      <c r="BB715" s="52">
        <f t="shared" si="42"/>
        <v>0.442</v>
      </c>
      <c r="BD715" s="52" t="str">
        <f>IF(参照!L715="","",参照!L715)</f>
        <v/>
      </c>
    </row>
    <row r="716" spans="47:56">
      <c r="AU716" s="52" t="str">
        <f>IF(参照!A716="","",参照!A716)</f>
        <v/>
      </c>
      <c r="AV716" s="52" t="str">
        <f>IF(参照!B716="","",参照!B716)</f>
        <v/>
      </c>
      <c r="AW716" s="52" t="str">
        <f>IF(参照!C716="","",参照!C716)</f>
        <v/>
      </c>
      <c r="AX716" s="52" t="str">
        <f>IF(参照!D716="","",参照!D716)</f>
        <v>(参考値)事業者全体</v>
      </c>
      <c r="AY716" s="52">
        <f>IF(参照!E716="","",参照!E716)</f>
        <v>3.3E-4</v>
      </c>
      <c r="AZ716" s="52" t="str">
        <f>IF(参照!F716="","",参照!F716)</f>
        <v>ローカルでんき(株)</v>
      </c>
      <c r="BA716" s="52" t="str">
        <f>IF(参照!G716="","",参照!G716)</f>
        <v>ローカルでんき(株)_(参考値)事業者全体</v>
      </c>
      <c r="BB716" s="52">
        <f t="shared" si="42"/>
        <v>0.33</v>
      </c>
      <c r="BD716" s="52" t="str">
        <f>IF(参照!L716="","",参照!L716)</f>
        <v/>
      </c>
    </row>
    <row r="717" spans="47:56">
      <c r="AU717" s="52" t="str">
        <f>IF(参照!A717="","",参照!A717)</f>
        <v>A0383</v>
      </c>
      <c r="AV717" s="52" t="str">
        <f>IF(参照!B717="","",参照!B717)</f>
        <v>(株)明治産業</v>
      </c>
      <c r="AW717" s="52">
        <f>IF(参照!C717="","",参照!C717)</f>
        <v>4.6000000000000001E-4</v>
      </c>
      <c r="AX717" s="52" t="str">
        <f>IF(参照!D717="","",参照!D717)</f>
        <v/>
      </c>
      <c r="AY717" s="52">
        <f>IF(参照!E717="","",参照!E717)</f>
        <v>4.0400000000000001E-4</v>
      </c>
      <c r="AZ717" s="52" t="str">
        <f>IF(参照!F717="","",参照!F717)</f>
        <v>(株)明治産業</v>
      </c>
      <c r="BA717" s="52" t="str">
        <f>IF(参照!G717="","",参照!G717)</f>
        <v>(株)明治産業_</v>
      </c>
      <c r="BB717" s="52">
        <f t="shared" si="42"/>
        <v>0.40400000000000003</v>
      </c>
      <c r="BD717" s="52" t="str">
        <f>IF(参照!L717="","",参照!L717)</f>
        <v/>
      </c>
    </row>
    <row r="718" spans="47:56">
      <c r="AU718" s="52" t="str">
        <f>IF(参照!A718="","",参照!A718)</f>
        <v>A0385</v>
      </c>
      <c r="AV718" s="52" t="str">
        <f>IF(参照!B718="","",参照!B718)</f>
        <v>岡山電力(株)</v>
      </c>
      <c r="AW718" s="52">
        <f>IF(参照!C718="","",参照!C718)</f>
        <v>2.9500000000000001E-4</v>
      </c>
      <c r="AX718" s="52" t="str">
        <f>IF(参照!D718="","",参照!D718)</f>
        <v>メニューA</v>
      </c>
      <c r="AY718" s="52">
        <f>IF(参照!E718="","",参照!E718)</f>
        <v>0</v>
      </c>
      <c r="AZ718" s="52" t="str">
        <f>IF(参照!F718="","",参照!F718)</f>
        <v>岡山電力(株)</v>
      </c>
      <c r="BA718" s="52" t="str">
        <f>IF(参照!G718="","",参照!G718)</f>
        <v>岡山電力(株)_メニューA</v>
      </c>
      <c r="BB718" s="52">
        <f t="shared" si="42"/>
        <v>0</v>
      </c>
      <c r="BD718" s="52" t="str">
        <f>IF(参照!L718="","",参照!L718)</f>
        <v/>
      </c>
    </row>
    <row r="719" spans="47:56">
      <c r="AU719" s="52" t="str">
        <f>IF(参照!A719="","",参照!A719)</f>
        <v/>
      </c>
      <c r="AV719" s="52" t="str">
        <f>IF(参照!B719="","",参照!B719)</f>
        <v/>
      </c>
      <c r="AW719" s="52" t="str">
        <f>IF(参照!C719="","",参照!C719)</f>
        <v/>
      </c>
      <c r="AX719" s="52" t="str">
        <f>IF(参照!D719="","",参照!D719)</f>
        <v>メニューB(残差)</v>
      </c>
      <c r="AY719" s="52">
        <f>IF(参照!E719="","",参照!E719)</f>
        <v>4.0100000000000004E-4</v>
      </c>
      <c r="AZ719" s="52" t="str">
        <f>IF(参照!F719="","",参照!F719)</f>
        <v>岡山電力(株)</v>
      </c>
      <c r="BA719" s="52" t="str">
        <f>IF(参照!G719="","",参照!G719)</f>
        <v>岡山電力(株)_メニューB(残差)</v>
      </c>
      <c r="BB719" s="52">
        <f t="shared" si="42"/>
        <v>0.40100000000000002</v>
      </c>
      <c r="BD719" s="52" t="str">
        <f>IF(参照!L719="","",参照!L719)</f>
        <v/>
      </c>
    </row>
    <row r="720" spans="47:56">
      <c r="AU720" s="52" t="str">
        <f>IF(参照!A720="","",参照!A720)</f>
        <v/>
      </c>
      <c r="AV720" s="52" t="str">
        <f>IF(参照!B720="","",参照!B720)</f>
        <v/>
      </c>
      <c r="AW720" s="52" t="str">
        <f>IF(参照!C720="","",参照!C720)</f>
        <v/>
      </c>
      <c r="AX720" s="52" t="str">
        <f>IF(参照!D720="","",参照!D720)</f>
        <v>(参考値)事業者全体</v>
      </c>
      <c r="AY720" s="52">
        <f>IF(参照!E720="","",参照!E720)</f>
        <v>5.5400000000000002E-4</v>
      </c>
      <c r="AZ720" s="52" t="str">
        <f>IF(参照!F720="","",参照!F720)</f>
        <v>岡山電力(株)</v>
      </c>
      <c r="BA720" s="52" t="str">
        <f>IF(参照!G720="","",参照!G720)</f>
        <v>岡山電力(株)_(参考値)事業者全体</v>
      </c>
      <c r="BB720" s="52">
        <f t="shared" si="42"/>
        <v>0.55400000000000005</v>
      </c>
      <c r="BD720" s="52" t="str">
        <f>IF(参照!L720="","",参照!L720)</f>
        <v/>
      </c>
    </row>
    <row r="721" spans="47:56">
      <c r="AU721" s="52" t="str">
        <f>IF(参照!A721="","",参照!A721)</f>
        <v>A0386</v>
      </c>
      <c r="AV721" s="52" t="str">
        <f>IF(参照!B721="","",参照!B721)</f>
        <v>ミライフ(株)</v>
      </c>
      <c r="AW721" s="52">
        <f>IF(参照!C721="","",参照!C721)</f>
        <v>1.65E-4</v>
      </c>
      <c r="AX721" s="52" t="str">
        <f>IF(参照!D721="","",参照!D721)</f>
        <v/>
      </c>
      <c r="AY721" s="52">
        <f>IF(参照!E721="","",参照!E721)</f>
        <v>1.0900000000000002E-4</v>
      </c>
      <c r="AZ721" s="52" t="str">
        <f>IF(参照!F721="","",参照!F721)</f>
        <v>ミライフ(株)</v>
      </c>
      <c r="BA721" s="52" t="str">
        <f>IF(参照!G721="","",参照!G721)</f>
        <v>ミライフ(株)_</v>
      </c>
      <c r="BB721" s="52">
        <f t="shared" si="42"/>
        <v>0.10900000000000001</v>
      </c>
      <c r="BD721" s="52" t="str">
        <f>IF(参照!L721="","",参照!L721)</f>
        <v/>
      </c>
    </row>
    <row r="722" spans="47:56">
      <c r="AU722" s="52" t="str">
        <f>IF(参照!A722="","",参照!A722)</f>
        <v>A0387</v>
      </c>
      <c r="AV722" s="52" t="str">
        <f>IF(参照!B722="","",参照!B722)</f>
        <v>(株)翠光トップライン</v>
      </c>
      <c r="AW722" s="52">
        <f>IF(参照!C722="","",参照!C722)</f>
        <v>4.9799999999999996E-4</v>
      </c>
      <c r="AX722" s="52" t="str">
        <f>IF(参照!D722="","",参照!D722)</f>
        <v/>
      </c>
      <c r="AY722" s="52">
        <f>IF(参照!E722="","",参照!E722)</f>
        <v>5.44E-4</v>
      </c>
      <c r="AZ722" s="52" t="str">
        <f>IF(参照!F722="","",参照!F722)</f>
        <v>(株)翠光トップライン</v>
      </c>
      <c r="BA722" s="52" t="str">
        <f>IF(参照!G722="","",参照!G722)</f>
        <v>(株)翠光トップライン_</v>
      </c>
      <c r="BB722" s="52">
        <f t="shared" si="42"/>
        <v>0.54400000000000004</v>
      </c>
      <c r="BD722" s="52" t="str">
        <f>IF(参照!L722="","",参照!L722)</f>
        <v/>
      </c>
    </row>
    <row r="723" spans="47:56">
      <c r="AU723" s="52" t="str">
        <f>IF(参照!A723="","",参照!A723)</f>
        <v>A0388</v>
      </c>
      <c r="AV723" s="52" t="str">
        <f>IF(参照!B723="","",参照!B723)</f>
        <v>楽天エナジー(株)</v>
      </c>
      <c r="AW723" s="52">
        <f>IF(参照!C723="","",参照!C723)</f>
        <v>4.8500000000000003E-4</v>
      </c>
      <c r="AX723" s="52" t="str">
        <f>IF(参照!D723="","",参照!D723)</f>
        <v>メニューA</v>
      </c>
      <c r="AY723" s="52">
        <f>IF(参照!E723="","",参照!E723)</f>
        <v>0</v>
      </c>
      <c r="AZ723" s="52" t="str">
        <f>IF(参照!F723="","",参照!F723)</f>
        <v>楽天エナジー(株)</v>
      </c>
      <c r="BA723" s="52" t="str">
        <f>IF(参照!G723="","",参照!G723)</f>
        <v>楽天エナジー(株)_メニューA</v>
      </c>
      <c r="BB723" s="52">
        <f t="shared" si="42"/>
        <v>0</v>
      </c>
      <c r="BD723" s="52" t="str">
        <f>IF(参照!L723="","",参照!L723)</f>
        <v/>
      </c>
    </row>
    <row r="724" spans="47:56">
      <c r="AU724" s="52" t="str">
        <f>IF(参照!A724="","",参照!A724)</f>
        <v/>
      </c>
      <c r="AV724" s="52" t="str">
        <f>IF(参照!B724="","",参照!B724)</f>
        <v/>
      </c>
      <c r="AW724" s="52" t="str">
        <f>IF(参照!C724="","",参照!C724)</f>
        <v/>
      </c>
      <c r="AX724" s="52" t="str">
        <f>IF(参照!D724="","",参照!D724)</f>
        <v>メニューB</v>
      </c>
      <c r="AY724" s="52">
        <f>IF(参照!E724="","",参照!E724)</f>
        <v>0</v>
      </c>
      <c r="AZ724" s="52" t="str">
        <f>IF(参照!F724="","",参照!F724)</f>
        <v>楽天エナジー(株)</v>
      </c>
      <c r="BA724" s="52" t="str">
        <f>IF(参照!G724="","",参照!G724)</f>
        <v>楽天エナジー(株)_メニューB</v>
      </c>
      <c r="BB724" s="52">
        <f t="shared" si="42"/>
        <v>0</v>
      </c>
      <c r="BD724" s="52" t="str">
        <f>IF(参照!L724="","",参照!L724)</f>
        <v/>
      </c>
    </row>
    <row r="725" spans="47:56">
      <c r="AU725" s="52" t="str">
        <f>IF(参照!A725="","",参照!A725)</f>
        <v/>
      </c>
      <c r="AV725" s="52" t="str">
        <f>IF(参照!B725="","",参照!B725)</f>
        <v/>
      </c>
      <c r="AW725" s="52" t="str">
        <f>IF(参照!C725="","",参照!C725)</f>
        <v/>
      </c>
      <c r="AX725" s="52" t="str">
        <f>IF(参照!D725="","",参照!D725)</f>
        <v>メニューC(残差)</v>
      </c>
      <c r="AY725" s="52">
        <f>IF(参照!E725="","",参照!E725)</f>
        <v>4.26E-4</v>
      </c>
      <c r="AZ725" s="52" t="str">
        <f>IF(参照!F725="","",参照!F725)</f>
        <v>楽天エナジー(株)</v>
      </c>
      <c r="BA725" s="52" t="str">
        <f>IF(参照!G725="","",参照!G725)</f>
        <v>楽天エナジー(株)_メニューC(残差)</v>
      </c>
      <c r="BB725" s="52">
        <f t="shared" si="42"/>
        <v>0.42599999999999999</v>
      </c>
      <c r="BD725" s="52" t="str">
        <f>IF(参照!L725="","",参照!L725)</f>
        <v/>
      </c>
    </row>
    <row r="726" spans="47:56">
      <c r="AU726" s="52" t="str">
        <f>IF(参照!A726="","",参照!A726)</f>
        <v/>
      </c>
      <c r="AV726" s="52" t="str">
        <f>IF(参照!B726="","",参照!B726)</f>
        <v/>
      </c>
      <c r="AW726" s="52" t="str">
        <f>IF(参照!C726="","",参照!C726)</f>
        <v/>
      </c>
      <c r="AX726" s="52" t="str">
        <f>IF(参照!D726="","",参照!D726)</f>
        <v>(参考値)事業者全体</v>
      </c>
      <c r="AY726" s="52">
        <f>IF(参照!E726="","",参照!E726)</f>
        <v>5.4500000000000002E-4</v>
      </c>
      <c r="AZ726" s="52" t="str">
        <f>IF(参照!F726="","",参照!F726)</f>
        <v>楽天エナジー(株)</v>
      </c>
      <c r="BA726" s="52" t="str">
        <f>IF(参照!G726="","",参照!G726)</f>
        <v>楽天エナジー(株)_(参考値)事業者全体</v>
      </c>
      <c r="BB726" s="52">
        <f t="shared" si="42"/>
        <v>0.54500000000000004</v>
      </c>
      <c r="BD726" s="52" t="str">
        <f>IF(参照!L726="","",参照!L726)</f>
        <v/>
      </c>
    </row>
    <row r="727" spans="47:56">
      <c r="AU727" s="52" t="str">
        <f>IF(参照!A727="","",参照!A727)</f>
        <v>A0389</v>
      </c>
      <c r="AV727" s="52" t="str">
        <f>IF(参照!B727="","",参照!B727)</f>
        <v>うすきエネルギー(株)</v>
      </c>
      <c r="AW727" s="52">
        <f>IF(参照!C727="","",参照!C727)</f>
        <v>3.86E-4</v>
      </c>
      <c r="AX727" s="52" t="str">
        <f>IF(参照!D727="","",参照!D727)</f>
        <v/>
      </c>
      <c r="AY727" s="52">
        <f>IF(参照!E727="","",参照!E727)</f>
        <v>3.86E-4</v>
      </c>
      <c r="AZ727" s="52" t="str">
        <f>IF(参照!F727="","",参照!F727)</f>
        <v>うすきエネルギー(株)</v>
      </c>
      <c r="BA727" s="52" t="str">
        <f>IF(参照!G727="","",参照!G727)</f>
        <v>うすきエネルギー(株)_</v>
      </c>
      <c r="BB727" s="52">
        <f t="shared" si="42"/>
        <v>0.38600000000000001</v>
      </c>
      <c r="BD727" s="52" t="str">
        <f>IF(参照!L727="","",参照!L727)</f>
        <v/>
      </c>
    </row>
    <row r="728" spans="47:56">
      <c r="AU728" s="52" t="str">
        <f>IF(参照!A728="","",参照!A728)</f>
        <v>A0390</v>
      </c>
      <c r="AV728" s="52" t="str">
        <f>IF(参照!B728="","",参照!B728)</f>
        <v>(株)トーヨーエネルギーファーム</v>
      </c>
      <c r="AW728" s="52">
        <f>IF(参照!C728="","",参照!C728)</f>
        <v>4.9399999999999997E-4</v>
      </c>
      <c r="AX728" s="52" t="str">
        <f>IF(参照!D728="","",参照!D728)</f>
        <v/>
      </c>
      <c r="AY728" s="52">
        <f>IF(参照!E728="","",参照!E728)</f>
        <v>5.2899999999999996E-4</v>
      </c>
      <c r="AZ728" s="52" t="str">
        <f>IF(参照!F728="","",参照!F728)</f>
        <v>(株)トーヨーエネルギーファーム</v>
      </c>
      <c r="BA728" s="52" t="str">
        <f>IF(参照!G728="","",参照!G728)</f>
        <v>(株)トーヨーエネルギーファーム_</v>
      </c>
      <c r="BB728" s="52">
        <f t="shared" si="42"/>
        <v>0.52899999999999991</v>
      </c>
      <c r="BD728" s="52" t="str">
        <f>IF(参照!L728="","",参照!L728)</f>
        <v/>
      </c>
    </row>
    <row r="729" spans="47:56">
      <c r="AU729" s="52" t="str">
        <f>IF(参照!A729="","",参照!A729)</f>
        <v>A0391</v>
      </c>
      <c r="AV729" s="52" t="str">
        <f>IF(参照!B729="","",参照!B729)</f>
        <v>森のエネルギー(株)</v>
      </c>
      <c r="AW729" s="52">
        <f>IF(参照!C729="","",参照!C729)</f>
        <v>4.8999999999999998E-4</v>
      </c>
      <c r="AX729" s="52" t="str">
        <f>IF(参照!D729="","",参照!D729)</f>
        <v/>
      </c>
      <c r="AY729" s="52">
        <f>IF(参照!E729="","",参照!E729)</f>
        <v>5.3200000000000003E-4</v>
      </c>
      <c r="AZ729" s="52" t="str">
        <f>IF(参照!F729="","",参照!F729)</f>
        <v>森のエネルギー(株)</v>
      </c>
      <c r="BA729" s="52" t="str">
        <f>IF(参照!G729="","",参照!G729)</f>
        <v>森のエネルギー(株)_</v>
      </c>
      <c r="BB729" s="52">
        <f t="shared" si="42"/>
        <v>0.53200000000000003</v>
      </c>
      <c r="BD729" s="52" t="str">
        <f>IF(参照!L729="","",参照!L729)</f>
        <v/>
      </c>
    </row>
    <row r="730" spans="47:56">
      <c r="AU730" s="52" t="str">
        <f>IF(参照!A730="","",参照!A730)</f>
        <v>A0392</v>
      </c>
      <c r="AV730" s="52" t="str">
        <f>IF(参照!B730="","",参照!B730)</f>
        <v>岐阜電力(株)</v>
      </c>
      <c r="AW730" s="52">
        <f>IF(参照!C730="","",参照!C730)</f>
        <v>4.95E-4</v>
      </c>
      <c r="AX730" s="52" t="str">
        <f>IF(参照!D730="","",参照!D730)</f>
        <v/>
      </c>
      <c r="AY730" s="52">
        <f>IF(参照!E730="","",参照!E730)</f>
        <v>5.1999999999999995E-4</v>
      </c>
      <c r="AZ730" s="52" t="str">
        <f>IF(参照!F730="","",参照!F730)</f>
        <v>岐阜電力(株)</v>
      </c>
      <c r="BA730" s="52" t="str">
        <f>IF(参照!G730="","",参照!G730)</f>
        <v>岐阜電力(株)_</v>
      </c>
      <c r="BB730" s="52">
        <f t="shared" si="42"/>
        <v>0.51999999999999991</v>
      </c>
      <c r="BD730" s="52" t="str">
        <f>IF(参照!L730="","",参照!L730)</f>
        <v/>
      </c>
    </row>
    <row r="731" spans="47:56">
      <c r="AU731" s="52" t="str">
        <f>IF(参照!A731="","",参照!A731)</f>
        <v>A0393</v>
      </c>
      <c r="AV731" s="52" t="str">
        <f>IF(参照!B731="","",参照!B731)</f>
        <v>格安電力(株)</v>
      </c>
      <c r="AW731" s="52">
        <f>IF(参照!C731="","",参照!C731)</f>
        <v>3.8299999999999999E-4</v>
      </c>
      <c r="AX731" s="52" t="str">
        <f>IF(参照!D731="","",参照!D731)</f>
        <v/>
      </c>
      <c r="AY731" s="52">
        <f>IF(参照!E731="","",参照!E731)</f>
        <v>3.2699999999999998E-4</v>
      </c>
      <c r="AZ731" s="52" t="str">
        <f>IF(参照!F731="","",参照!F731)</f>
        <v>格安電力(株)</v>
      </c>
      <c r="BA731" s="52" t="str">
        <f>IF(参照!G731="","",参照!G731)</f>
        <v>格安電力(株)_</v>
      </c>
      <c r="BB731" s="52">
        <f t="shared" si="42"/>
        <v>0.32699999999999996</v>
      </c>
      <c r="BD731" s="52" t="str">
        <f>IF(参照!L731="","",参照!L731)</f>
        <v/>
      </c>
    </row>
    <row r="732" spans="47:56">
      <c r="AU732" s="52" t="str">
        <f>IF(参照!A732="","",参照!A732)</f>
        <v>A0396</v>
      </c>
      <c r="AV732" s="52" t="str">
        <f>IF(参照!B732="","",参照!B732)</f>
        <v>(株)エスケーエナジー</v>
      </c>
      <c r="AW732" s="52">
        <f>IF(参照!C732="","",参照!C732)</f>
        <v>5.0699999999999996E-4</v>
      </c>
      <c r="AX732" s="52" t="str">
        <f>IF(参照!D732="","",参照!D732)</f>
        <v/>
      </c>
      <c r="AY732" s="52">
        <f>IF(参照!E732="","",参照!E732)</f>
        <v>4.5100000000000001E-4</v>
      </c>
      <c r="AZ732" s="52" t="str">
        <f>IF(参照!F732="","",参照!F732)</f>
        <v>(株)エスケーエナジー</v>
      </c>
      <c r="BA732" s="52" t="str">
        <f>IF(参照!G732="","",参照!G732)</f>
        <v>(株)エスケーエナジー_</v>
      </c>
      <c r="BB732" s="52">
        <f t="shared" si="42"/>
        <v>0.45100000000000001</v>
      </c>
      <c r="BD732" s="52" t="str">
        <f>IF(参照!L732="","",参照!L732)</f>
        <v/>
      </c>
    </row>
    <row r="733" spans="47:56">
      <c r="AU733" s="52" t="str">
        <f>IF(参照!A733="","",参照!A733)</f>
        <v>A0397</v>
      </c>
      <c r="AV733" s="52" t="str">
        <f>IF(参照!B733="","",参照!B733)</f>
        <v>名南共同エネルギー(株)</v>
      </c>
      <c r="AW733" s="52">
        <f>IF(参照!C733="","",参照!C733)</f>
        <v>6.2600000000000004E-4</v>
      </c>
      <c r="AX733" s="52" t="str">
        <f>IF(参照!D733="","",参照!D733)</f>
        <v/>
      </c>
      <c r="AY733" s="52">
        <f>IF(参照!E733="","",参照!E733)</f>
        <v>6.2500000000000001E-4</v>
      </c>
      <c r="AZ733" s="52" t="str">
        <f>IF(参照!F733="","",参照!F733)</f>
        <v>名南共同エネルギー(株)</v>
      </c>
      <c r="BA733" s="52" t="str">
        <f>IF(参照!G733="","",参照!G733)</f>
        <v>名南共同エネルギー(株)_</v>
      </c>
      <c r="BB733" s="52">
        <f t="shared" si="42"/>
        <v>0.625</v>
      </c>
      <c r="BD733" s="52" t="str">
        <f>IF(参照!L733="","",参照!L733)</f>
        <v/>
      </c>
    </row>
    <row r="734" spans="47:56">
      <c r="AU734" s="52" t="str">
        <f>IF(参照!A734="","",参照!A734)</f>
        <v>A0398</v>
      </c>
      <c r="AV734" s="52" t="str">
        <f>IF(参照!B734="","",参照!B734)</f>
        <v>Ａｐａｍａｎ　Ｅｎｅｒｇｙ(株)</v>
      </c>
      <c r="AW734" s="52">
        <f>IF(参照!C734="","",参照!C734)</f>
        <v>5.1099999999999995E-4</v>
      </c>
      <c r="AX734" s="52" t="str">
        <f>IF(参照!D734="","",参照!D734)</f>
        <v/>
      </c>
      <c r="AY734" s="52">
        <f>IF(参照!E734="","",参照!E734)</f>
        <v>5.6200000000000011E-4</v>
      </c>
      <c r="AZ734" s="52" t="str">
        <f>IF(参照!F734="","",参照!F734)</f>
        <v>Ａｐａｍａｎ　Ｅｎｅｒｇｙ(株)</v>
      </c>
      <c r="BA734" s="52" t="str">
        <f>IF(参照!G734="","",参照!G734)</f>
        <v>Ａｐａｍａｎ　Ｅｎｅｒｇｙ(株)_</v>
      </c>
      <c r="BB734" s="52">
        <f t="shared" si="42"/>
        <v>0.56200000000000006</v>
      </c>
      <c r="BD734" s="52" t="str">
        <f>IF(参照!L734="","",参照!L734)</f>
        <v/>
      </c>
    </row>
    <row r="735" spans="47:56">
      <c r="AU735" s="52" t="str">
        <f>IF(参照!A735="","",参照!A735)</f>
        <v>A0401</v>
      </c>
      <c r="AV735" s="52" t="str">
        <f>IF(参照!B735="","",参照!B735)</f>
        <v>アンビット・エナジー・ジャパン合同会社</v>
      </c>
      <c r="AW735" s="52">
        <f>IF(参照!C735="","",参照!C735)</f>
        <v>9.5000000000000005E-5</v>
      </c>
      <c r="AX735" s="52" t="str">
        <f>IF(参照!D735="","",参照!D735)</f>
        <v/>
      </c>
      <c r="AY735" s="52">
        <f>IF(参照!E735="","",参照!E735)</f>
        <v>7.2999999999999999E-5</v>
      </c>
      <c r="AZ735" s="52" t="str">
        <f>IF(参照!F735="","",参照!F735)</f>
        <v>アンビット・エナジー・ジャパン合同会社</v>
      </c>
      <c r="BA735" s="52" t="str">
        <f>IF(参照!G735="","",参照!G735)</f>
        <v>アンビット・エナジー・ジャパン合同会社_</v>
      </c>
      <c r="BB735" s="52">
        <f t="shared" si="42"/>
        <v>7.2999999999999995E-2</v>
      </c>
      <c r="BD735" s="52" t="str">
        <f>IF(参照!L735="","",参照!L735)</f>
        <v/>
      </c>
    </row>
    <row r="736" spans="47:56">
      <c r="AU736" s="52" t="str">
        <f>IF(参照!A736="","",参照!A736)</f>
        <v>A0402</v>
      </c>
      <c r="AV736" s="52" t="str">
        <f>IF(参照!B736="","",参照!B736)</f>
        <v>(株)ＴＯＫＹＯ油電力</v>
      </c>
      <c r="AW736" s="52">
        <f>IF(参照!C736="","",参照!C736)</f>
        <v>5.1699999999999999E-4</v>
      </c>
      <c r="AX736" s="52" t="str">
        <f>IF(参照!D736="","",参照!D736)</f>
        <v/>
      </c>
      <c r="AY736" s="52">
        <f>IF(参照!E736="","",参照!E736)</f>
        <v>5.7200000000000003E-4</v>
      </c>
      <c r="AZ736" s="52" t="str">
        <f>IF(参照!F736="","",参照!F736)</f>
        <v>(株)ＴＯＫＹＯ油電力</v>
      </c>
      <c r="BA736" s="52" t="str">
        <f>IF(参照!G736="","",参照!G736)</f>
        <v>(株)ＴＯＫＹＯ油電力_</v>
      </c>
      <c r="BB736" s="52">
        <f t="shared" si="42"/>
        <v>0.57200000000000006</v>
      </c>
      <c r="BD736" s="52" t="str">
        <f>IF(参照!L736="","",参照!L736)</f>
        <v/>
      </c>
    </row>
    <row r="737" spans="47:56">
      <c r="AU737" s="52" t="str">
        <f>IF(参照!A737="","",参照!A737)</f>
        <v>A0403</v>
      </c>
      <c r="AV737" s="52" t="str">
        <f>IF(参照!B737="","",参照!B737)</f>
        <v>大分ケーブルテレコム(株)</v>
      </c>
      <c r="AW737" s="52">
        <f>IF(参照!C737="","",参照!C737)</f>
        <v>4.6099999999999998E-4</v>
      </c>
      <c r="AX737" s="52" t="str">
        <f>IF(参照!D737="","",参照!D737)</f>
        <v/>
      </c>
      <c r="AY737" s="52">
        <f>IF(参照!E737="","",参照!E737)</f>
        <v>5.0299999999999997E-4</v>
      </c>
      <c r="AZ737" s="52" t="str">
        <f>IF(参照!F737="","",参照!F737)</f>
        <v>大分ケーブルテレコム(株)</v>
      </c>
      <c r="BA737" s="52" t="str">
        <f>IF(参照!G737="","",参照!G737)</f>
        <v>大分ケーブルテレコム(株)_</v>
      </c>
      <c r="BB737" s="52">
        <f t="shared" si="42"/>
        <v>0.503</v>
      </c>
      <c r="BD737" s="52" t="str">
        <f>IF(参照!L737="","",参照!L737)</f>
        <v/>
      </c>
    </row>
    <row r="738" spans="47:56">
      <c r="AU738" s="52" t="str">
        <f>IF(参照!A738="","",参照!A738)</f>
        <v>A0405</v>
      </c>
      <c r="AV738" s="52" t="str">
        <f>IF(参照!B738="","",参照!B738)</f>
        <v>アストマックス・エネルギー合同会社</v>
      </c>
      <c r="AW738" s="52">
        <f>IF(参照!C738="","",参照!C738)</f>
        <v>5.1400000000000003E-4</v>
      </c>
      <c r="AX738" s="52" t="str">
        <f>IF(参照!D738="","",参照!D738)</f>
        <v/>
      </c>
      <c r="AY738" s="52">
        <f>IF(参照!E738="","",参照!E738)</f>
        <v>4.5800000000000002E-4</v>
      </c>
      <c r="AZ738" s="52" t="str">
        <f>IF(参照!F738="","",参照!F738)</f>
        <v>アストマックス・エネルギー合同会社</v>
      </c>
      <c r="BA738" s="52" t="str">
        <f>IF(参照!G738="","",参照!G738)</f>
        <v>アストマックス・エネルギー合同会社_</v>
      </c>
      <c r="BB738" s="52">
        <f t="shared" si="42"/>
        <v>0.45800000000000002</v>
      </c>
      <c r="BD738" s="52" t="str">
        <f>IF(参照!L738="","",参照!L738)</f>
        <v/>
      </c>
    </row>
    <row r="739" spans="47:56">
      <c r="AU739" s="52" t="str">
        <f>IF(参照!A739="","",参照!A739)</f>
        <v>A0406</v>
      </c>
      <c r="AV739" s="52" t="str">
        <f>IF(参照!B739="","",参照!B739)</f>
        <v>生活協同組合コープみらい</v>
      </c>
      <c r="AW739" s="52">
        <f>IF(参照!C739="","",参照!C739)</f>
        <v>3.7199999999999999E-4</v>
      </c>
      <c r="AX739" s="52" t="str">
        <f>IF(参照!D739="","",参照!D739)</f>
        <v/>
      </c>
      <c r="AY739" s="52">
        <f>IF(参照!E739="","",参照!E739)</f>
        <v>3.1599999999999998E-4</v>
      </c>
      <c r="AZ739" s="52" t="str">
        <f>IF(参照!F739="","",参照!F739)</f>
        <v>生活協同組合コープみらい</v>
      </c>
      <c r="BA739" s="52" t="str">
        <f>IF(参照!G739="","",参照!G739)</f>
        <v>生活協同組合コープみらい_</v>
      </c>
      <c r="BB739" s="52">
        <f t="shared" si="42"/>
        <v>0.316</v>
      </c>
      <c r="BD739" s="52" t="str">
        <f>IF(参照!L739="","",参照!L739)</f>
        <v/>
      </c>
    </row>
    <row r="740" spans="47:56">
      <c r="AU740" s="52" t="str">
        <f>IF(参照!A740="","",参照!A740)</f>
        <v>A0407</v>
      </c>
      <c r="AV740" s="52" t="str">
        <f>IF(参照!B740="","",参照!B740)</f>
        <v>寝屋川電力(株)</v>
      </c>
      <c r="AW740" s="52">
        <f>IF(参照!C740="","",参照!C740)</f>
        <v>4.86E-4</v>
      </c>
      <c r="AX740" s="52" t="str">
        <f>IF(参照!D740="","",参照!D740)</f>
        <v/>
      </c>
      <c r="AY740" s="52">
        <f>IF(参照!E740="","",参照!E740)</f>
        <v>4.57E-4</v>
      </c>
      <c r="AZ740" s="52" t="str">
        <f>IF(参照!F740="","",参照!F740)</f>
        <v>寝屋川電力(株)</v>
      </c>
      <c r="BA740" s="52" t="str">
        <f>IF(参照!G740="","",参照!G740)</f>
        <v>寝屋川電力(株)_</v>
      </c>
      <c r="BB740" s="52">
        <f t="shared" si="42"/>
        <v>0.45700000000000002</v>
      </c>
      <c r="BD740" s="52" t="str">
        <f>IF(参照!L740="","",参照!L740)</f>
        <v/>
      </c>
    </row>
    <row r="741" spans="47:56">
      <c r="AU741" s="52" t="str">
        <f>IF(参照!A741="","",参照!A741)</f>
        <v>A0410</v>
      </c>
      <c r="AV741" s="52" t="str">
        <f>IF(参照!B741="","",参照!B741)</f>
        <v>石川電力(株)</v>
      </c>
      <c r="AW741" s="52">
        <f>IF(参照!C741="","",参照!C741)</f>
        <v>9.9400000000000009E-4</v>
      </c>
      <c r="AX741" s="52" t="str">
        <f>IF(参照!D741="","",参照!D741)</f>
        <v/>
      </c>
      <c r="AY741" s="52">
        <f>IF(参照!E741="","",参照!E741)</f>
        <v>9.3800000000000003E-4</v>
      </c>
      <c r="AZ741" s="52" t="str">
        <f>IF(参照!F741="","",参照!F741)</f>
        <v>石川電力(株)</v>
      </c>
      <c r="BA741" s="52" t="str">
        <f>IF(参照!G741="","",参照!G741)</f>
        <v>石川電力(株)_</v>
      </c>
      <c r="BB741" s="52">
        <f t="shared" si="42"/>
        <v>0.93800000000000006</v>
      </c>
      <c r="BD741" s="52" t="str">
        <f>IF(参照!L741="","",参照!L741)</f>
        <v/>
      </c>
    </row>
    <row r="742" spans="47:56">
      <c r="AU742" s="52" t="str">
        <f>IF(参照!A742="","",参照!A742)</f>
        <v>A0411</v>
      </c>
      <c r="AV742" s="52" t="str">
        <f>IF(参照!B742="","",参照!B742)</f>
        <v>福井電力(株)</v>
      </c>
      <c r="AW742" s="52">
        <f>IF(参照!C742="","",参照!C742)</f>
        <v>4.8099999999999998E-4</v>
      </c>
      <c r="AX742" s="52" t="str">
        <f>IF(参照!D742="","",参照!D742)</f>
        <v/>
      </c>
      <c r="AY742" s="52">
        <f>IF(参照!E742="","",参照!E742)</f>
        <v>4.2499999999999998E-4</v>
      </c>
      <c r="AZ742" s="52" t="str">
        <f>IF(参照!F742="","",参照!F742)</f>
        <v>福井電力(株)</v>
      </c>
      <c r="BA742" s="52" t="str">
        <f>IF(参照!G742="","",参照!G742)</f>
        <v>福井電力(株)_</v>
      </c>
      <c r="BB742" s="52">
        <f t="shared" si="42"/>
        <v>0.42499999999999999</v>
      </c>
      <c r="BD742" s="52" t="str">
        <f>IF(参照!L742="","",参照!L742)</f>
        <v/>
      </c>
    </row>
    <row r="743" spans="47:56">
      <c r="AU743" s="52" t="str">
        <f>IF(参照!A743="","",参照!A743)</f>
        <v>A0413</v>
      </c>
      <c r="AV743" s="52" t="str">
        <f>IF(参照!B743="","",参照!B743)</f>
        <v>(株)MKエネルギー</v>
      </c>
      <c r="AW743" s="52">
        <f>IF(参照!C743="","",参照!C743)</f>
        <v>5.44E-4</v>
      </c>
      <c r="AX743" s="52" t="str">
        <f>IF(参照!D743="","",参照!D743)</f>
        <v/>
      </c>
      <c r="AY743" s="52">
        <f>IF(参照!E743="","",参照!E743)</f>
        <v>5.8799999999999998E-4</v>
      </c>
      <c r="AZ743" s="52" t="str">
        <f>IF(参照!F743="","",参照!F743)</f>
        <v>(株)MKエネルギー</v>
      </c>
      <c r="BA743" s="52" t="str">
        <f>IF(参照!G743="","",参照!G743)</f>
        <v>(株)MKエネルギー_</v>
      </c>
      <c r="BB743" s="52">
        <f t="shared" si="42"/>
        <v>0.58799999999999997</v>
      </c>
      <c r="BD743" s="52" t="str">
        <f>IF(参照!L743="","",参照!L743)</f>
        <v/>
      </c>
    </row>
    <row r="744" spans="47:56">
      <c r="AU744" s="52" t="str">
        <f>IF(参照!A744="","",参照!A744)</f>
        <v>A0414</v>
      </c>
      <c r="AV744" s="52" t="str">
        <f>IF(参照!B744="","",参照!B744)</f>
        <v>(株)Ｏｐｔｉｍｉｚｅｄ　Ｅｎｅｒｇｙ</v>
      </c>
      <c r="AW744" s="52">
        <f>IF(参照!C744="","",参照!C744)</f>
        <v>4.84E-4</v>
      </c>
      <c r="AX744" s="52" t="str">
        <f>IF(参照!D744="","",参照!D744)</f>
        <v/>
      </c>
      <c r="AY744" s="52">
        <f>IF(参照!E744="","",参照!E744)</f>
        <v>4.28E-4</v>
      </c>
      <c r="AZ744" s="52" t="str">
        <f>IF(参照!F744="","",参照!F744)</f>
        <v>(株)Ｏｐｔｉｍｉｚｅｄ　Ｅｎｅｒｇｙ</v>
      </c>
      <c r="BA744" s="52" t="str">
        <f>IF(参照!G744="","",参照!G744)</f>
        <v>(株)Ｏｐｔｉｍｉｚｅｄ　Ｅｎｅｒｇｙ_</v>
      </c>
      <c r="BB744" s="52">
        <f t="shared" si="42"/>
        <v>0.42799999999999999</v>
      </c>
      <c r="BD744" s="52" t="str">
        <f>IF(参照!L744="","",参照!L744)</f>
        <v/>
      </c>
    </row>
    <row r="745" spans="47:56">
      <c r="AU745" s="52" t="str">
        <f>IF(参照!A745="","",参照!A745)</f>
        <v>A0415</v>
      </c>
      <c r="AV745" s="52" t="str">
        <f>IF(参照!B745="","",参照!B745)</f>
        <v>エネラボ(株)</v>
      </c>
      <c r="AW745" s="52">
        <f>IF(参照!C745="","",参照!C745)</f>
        <v>5.3899999999999998E-4</v>
      </c>
      <c r="AX745" s="52" t="str">
        <f>IF(参照!D745="","",参照!D745)</f>
        <v>メニューA</v>
      </c>
      <c r="AY745" s="52">
        <f>IF(参照!E745="","",参照!E745)</f>
        <v>0</v>
      </c>
      <c r="AZ745" s="52" t="str">
        <f>IF(参照!F745="","",参照!F745)</f>
        <v>エネラボ(株)</v>
      </c>
      <c r="BA745" s="52" t="str">
        <f>IF(参照!G745="","",参照!G745)</f>
        <v>エネラボ(株)_メニューA</v>
      </c>
      <c r="BB745" s="52">
        <f t="shared" si="42"/>
        <v>0</v>
      </c>
      <c r="BD745" s="52" t="str">
        <f>IF(参照!L745="","",参照!L745)</f>
        <v/>
      </c>
    </row>
    <row r="746" spans="47:56">
      <c r="AU746" s="52" t="str">
        <f>IF(参照!A746="","",参照!A746)</f>
        <v/>
      </c>
      <c r="AV746" s="52" t="str">
        <f>IF(参照!B746="","",参照!B746)</f>
        <v/>
      </c>
      <c r="AW746" s="52" t="str">
        <f>IF(参照!C746="","",参照!C746)</f>
        <v/>
      </c>
      <c r="AX746" s="52" t="str">
        <f>IF(参照!D746="","",参照!D746)</f>
        <v>メニューB(残差)</v>
      </c>
      <c r="AY746" s="52">
        <f>IF(参照!E746="","",参照!E746)</f>
        <v>4.8299999999999998E-4</v>
      </c>
      <c r="AZ746" s="52" t="str">
        <f>IF(参照!F746="","",参照!F746)</f>
        <v>エネラボ(株)</v>
      </c>
      <c r="BA746" s="52" t="str">
        <f>IF(参照!G746="","",参照!G746)</f>
        <v>エネラボ(株)_メニューB(残差)</v>
      </c>
      <c r="BB746" s="52">
        <f t="shared" si="42"/>
        <v>0.48299999999999998</v>
      </c>
      <c r="BD746" s="52" t="str">
        <f>IF(参照!L746="","",参照!L746)</f>
        <v/>
      </c>
    </row>
    <row r="747" spans="47:56">
      <c r="AU747" s="52" t="str">
        <f>IF(参照!A747="","",参照!A747)</f>
        <v/>
      </c>
      <c r="AV747" s="52" t="str">
        <f>IF(参照!B747="","",参照!B747)</f>
        <v/>
      </c>
      <c r="AW747" s="52" t="str">
        <f>IF(参照!C747="","",参照!C747)</f>
        <v/>
      </c>
      <c r="AX747" s="52" t="str">
        <f>IF(参照!D747="","",参照!D747)</f>
        <v>(参考値)事業者全体</v>
      </c>
      <c r="AY747" s="52">
        <f>IF(参照!E747="","",参照!E747)</f>
        <v>4.0400000000000001E-4</v>
      </c>
      <c r="AZ747" s="52" t="str">
        <f>IF(参照!F747="","",参照!F747)</f>
        <v>エネラボ(株)</v>
      </c>
      <c r="BA747" s="52" t="str">
        <f>IF(参照!G747="","",参照!G747)</f>
        <v>エネラボ(株)_(参考値)事業者全体</v>
      </c>
      <c r="BB747" s="52">
        <f t="shared" si="42"/>
        <v>0.40400000000000003</v>
      </c>
      <c r="BD747" s="52" t="str">
        <f>IF(参照!L747="","",参照!L747)</f>
        <v/>
      </c>
    </row>
    <row r="748" spans="47:56">
      <c r="AU748" s="52" t="str">
        <f>IF(参照!A748="","",参照!A748)</f>
        <v>A0416</v>
      </c>
      <c r="AV748" s="52" t="str">
        <f>IF(参照!B748="","",参照!B748)</f>
        <v>(株)ネクシィーズ・ゼロ</v>
      </c>
      <c r="AW748" s="52">
        <f>IF(参照!C748="","",参照!C748)</f>
        <v>5.0699999999999996E-4</v>
      </c>
      <c r="AX748" s="52" t="str">
        <f>IF(参照!D748="","",参照!D748)</f>
        <v/>
      </c>
      <c r="AY748" s="52">
        <f>IF(参照!E748="","",参照!E748)</f>
        <v>5.3399999999999997E-4</v>
      </c>
      <c r="AZ748" s="52" t="str">
        <f>IF(参照!F748="","",参照!F748)</f>
        <v>(株)ネクシィーズ・ゼロ</v>
      </c>
      <c r="BA748" s="52" t="str">
        <f>IF(参照!G748="","",参照!G748)</f>
        <v>(株)ネクシィーズ・ゼロ_</v>
      </c>
      <c r="BB748" s="52">
        <f t="shared" si="42"/>
        <v>0.53399999999999992</v>
      </c>
      <c r="BD748" s="52" t="str">
        <f>IF(参照!L748="","",参照!L748)</f>
        <v/>
      </c>
    </row>
    <row r="749" spans="47:56">
      <c r="AU749" s="52" t="str">
        <f>IF(参照!A749="","",参照!A749)</f>
        <v>A0418</v>
      </c>
      <c r="AV749" s="52" t="str">
        <f>IF(参照!B749="","",参照!B749)</f>
        <v>横浜ウォーター(株)</v>
      </c>
      <c r="AW749" s="52">
        <f>IF(参照!C749="","",参照!C749)</f>
        <v>3.88E-4</v>
      </c>
      <c r="AX749" s="52" t="str">
        <f>IF(参照!D749="","",参照!D749)</f>
        <v/>
      </c>
      <c r="AY749" s="52">
        <f>IF(参照!E749="","",参照!E749)</f>
        <v>5.2599999999999999E-4</v>
      </c>
      <c r="AZ749" s="52" t="str">
        <f>IF(参照!F749="","",参照!F749)</f>
        <v>横浜ウォーター(株)</v>
      </c>
      <c r="BA749" s="52" t="str">
        <f>IF(参照!G749="","",参照!G749)</f>
        <v>横浜ウォーター(株)_</v>
      </c>
      <c r="BB749" s="52">
        <f t="shared" si="42"/>
        <v>0.52600000000000002</v>
      </c>
      <c r="BD749" s="52" t="str">
        <f>IF(参照!L749="","",参照!L749)</f>
        <v/>
      </c>
    </row>
    <row r="750" spans="47:56">
      <c r="AU750" s="52" t="str">
        <f>IF(参照!A750="","",参照!A750)</f>
        <v>A0419</v>
      </c>
      <c r="AV750" s="52" t="str">
        <f>IF(参照!B750="","",参照!B750)</f>
        <v>スマートエナジー磐田(株)</v>
      </c>
      <c r="AW750" s="52">
        <f>IF(参照!C750="","",参照!C750)</f>
        <v>1.74E-4</v>
      </c>
      <c r="AX750" s="52" t="str">
        <f>IF(参照!D750="","",参照!D750)</f>
        <v>メニューA</v>
      </c>
      <c r="AY750" s="52">
        <f>IF(参照!E750="","",参照!E750)</f>
        <v>0</v>
      </c>
      <c r="AZ750" s="52" t="str">
        <f>IF(参照!F750="","",参照!F750)</f>
        <v>スマートエナジー磐田(株)</v>
      </c>
      <c r="BA750" s="52" t="str">
        <f>IF(参照!G750="","",参照!G750)</f>
        <v>スマートエナジー磐田(株)_メニューA</v>
      </c>
      <c r="BB750" s="52">
        <f t="shared" si="42"/>
        <v>0</v>
      </c>
      <c r="BD750" s="52" t="str">
        <f>IF(参照!L750="","",参照!L750)</f>
        <v/>
      </c>
    </row>
    <row r="751" spans="47:56">
      <c r="AU751" s="52" t="str">
        <f>IF(参照!A751="","",参照!A751)</f>
        <v/>
      </c>
      <c r="AV751" s="52" t="str">
        <f>IF(参照!B751="","",参照!B751)</f>
        <v/>
      </c>
      <c r="AW751" s="52" t="str">
        <f>IF(参照!C751="","",参照!C751)</f>
        <v/>
      </c>
      <c r="AX751" s="52" t="str">
        <f>IF(参照!D751="","",参照!D751)</f>
        <v>メニューB</v>
      </c>
      <c r="AY751" s="52">
        <f>IF(参照!E751="","",参照!E751)</f>
        <v>3.19E-4</v>
      </c>
      <c r="AZ751" s="52" t="str">
        <f>IF(参照!F751="","",参照!F751)</f>
        <v>スマートエナジー磐田(株)</v>
      </c>
      <c r="BA751" s="52" t="str">
        <f>IF(参照!G751="","",参照!G751)</f>
        <v>スマートエナジー磐田(株)_メニューB</v>
      </c>
      <c r="BB751" s="52">
        <f t="shared" si="42"/>
        <v>0.31900000000000001</v>
      </c>
      <c r="BD751" s="52" t="str">
        <f>IF(参照!L751="","",参照!L751)</f>
        <v/>
      </c>
    </row>
    <row r="752" spans="47:56">
      <c r="AU752" s="52" t="str">
        <f>IF(参照!A752="","",参照!A752)</f>
        <v/>
      </c>
      <c r="AV752" s="52" t="str">
        <f>IF(参照!B752="","",参照!B752)</f>
        <v/>
      </c>
      <c r="AW752" s="52" t="str">
        <f>IF(参照!C752="","",参照!C752)</f>
        <v/>
      </c>
      <c r="AX752" s="52" t="str">
        <f>IF(参照!D752="","",参照!D752)</f>
        <v>メニューC(残差)</v>
      </c>
      <c r="AY752" s="52">
        <f>IF(参照!E752="","",参照!E752)</f>
        <v>3.5499999999999996E-4</v>
      </c>
      <c r="AZ752" s="52" t="str">
        <f>IF(参照!F752="","",参照!F752)</f>
        <v>スマートエナジー磐田(株)</v>
      </c>
      <c r="BA752" s="52" t="str">
        <f>IF(参照!G752="","",参照!G752)</f>
        <v>スマートエナジー磐田(株)_メニューC(残差)</v>
      </c>
      <c r="BB752" s="52">
        <f t="shared" si="42"/>
        <v>0.35499999999999998</v>
      </c>
      <c r="BD752" s="52" t="str">
        <f>IF(参照!L752="","",参照!L752)</f>
        <v/>
      </c>
    </row>
    <row r="753" spans="47:56">
      <c r="AU753" s="52" t="str">
        <f>IF(参照!A753="","",参照!A753)</f>
        <v/>
      </c>
      <c r="AV753" s="52" t="str">
        <f>IF(参照!B753="","",参照!B753)</f>
        <v/>
      </c>
      <c r="AW753" s="52" t="str">
        <f>IF(参照!C753="","",参照!C753)</f>
        <v/>
      </c>
      <c r="AX753" s="52" t="str">
        <f>IF(参照!D753="","",参照!D753)</f>
        <v>(参考値)事業者全体</v>
      </c>
      <c r="AY753" s="52">
        <f>IF(参照!E753="","",参照!E753)</f>
        <v>4.0299999999999998E-4</v>
      </c>
      <c r="AZ753" s="52" t="str">
        <f>IF(参照!F753="","",参照!F753)</f>
        <v>スマートエナジー磐田(株)</v>
      </c>
      <c r="BA753" s="52" t="str">
        <f>IF(参照!G753="","",参照!G753)</f>
        <v>スマートエナジー磐田(株)_(参考値)事業者全体</v>
      </c>
      <c r="BB753" s="52">
        <f t="shared" si="42"/>
        <v>0.40299999999999997</v>
      </c>
      <c r="BD753" s="52" t="str">
        <f>IF(参照!L753="","",参照!L753)</f>
        <v/>
      </c>
    </row>
    <row r="754" spans="47:56">
      <c r="AU754" s="52" t="str">
        <f>IF(参照!A754="","",参照!A754)</f>
        <v>A0420</v>
      </c>
      <c r="AV754" s="52" t="str">
        <f>IF(参照!B754="","",参照!B754)</f>
        <v>そうまＩグリッド合同会社</v>
      </c>
      <c r="AW754" s="52">
        <f>IF(参照!C754="","",参照!C754)</f>
        <v>3.2600000000000001E-4</v>
      </c>
      <c r="AX754" s="52" t="str">
        <f>IF(参照!D754="","",参照!D754)</f>
        <v/>
      </c>
      <c r="AY754" s="52">
        <f>IF(参照!E754="","",参照!E754)</f>
        <v>4.2400000000000001E-4</v>
      </c>
      <c r="AZ754" s="52" t="str">
        <f>IF(参照!F754="","",参照!F754)</f>
        <v>そうまＩグリッド合同会社</v>
      </c>
      <c r="BA754" s="52" t="str">
        <f>IF(参照!G754="","",参照!G754)</f>
        <v>そうまＩグリッド合同会社_</v>
      </c>
      <c r="BB754" s="52">
        <f t="shared" si="42"/>
        <v>0.42399999999999999</v>
      </c>
      <c r="BD754" s="52" t="str">
        <f>IF(参照!L754="","",参照!L754)</f>
        <v/>
      </c>
    </row>
    <row r="755" spans="47:56">
      <c r="AU755" s="52" t="str">
        <f>IF(参照!A755="","",参照!A755)</f>
        <v>A0424</v>
      </c>
      <c r="AV755" s="52" t="str">
        <f>IF(参照!B755="","",参照!B755)</f>
        <v>新潟県民電力(株)</v>
      </c>
      <c r="AW755" s="52">
        <f>IF(参照!C755="","",参照!C755)</f>
        <v>4.28E-4</v>
      </c>
      <c r="AX755" s="52" t="str">
        <f>IF(参照!D755="","",参照!D755)</f>
        <v/>
      </c>
      <c r="AY755" s="52">
        <f>IF(参照!E755="","",参照!E755)</f>
        <v>4.1199999999999999E-4</v>
      </c>
      <c r="AZ755" s="52" t="str">
        <f>IF(参照!F755="","",参照!F755)</f>
        <v>新潟県民電力(株)</v>
      </c>
      <c r="BA755" s="52" t="str">
        <f>IF(参照!G755="","",参照!G755)</f>
        <v>新潟県民電力(株)_</v>
      </c>
      <c r="BB755" s="52">
        <f t="shared" si="42"/>
        <v>0.41199999999999998</v>
      </c>
      <c r="BD755" s="52" t="str">
        <f>IF(参照!L755="","",参照!L755)</f>
        <v/>
      </c>
    </row>
    <row r="756" spans="47:56">
      <c r="AU756" s="52" t="str">
        <f>IF(参照!A756="","",参照!A756)</f>
        <v>A0425</v>
      </c>
      <c r="AV756" s="52" t="str">
        <f>IF(参照!B756="","",参照!B756)</f>
        <v>エネトレード(株)</v>
      </c>
      <c r="AW756" s="52" t="str">
        <f>IF(参照!C756="","",参照!C756)</f>
        <v>0.000453※</v>
      </c>
      <c r="AX756" s="52" t="str">
        <f>IF(参照!D756="","",参照!D756)</f>
        <v/>
      </c>
      <c r="AY756" s="52">
        <f>IF(参照!E756="","",参照!E756)</f>
        <v>4.5300000000000001E-4</v>
      </c>
      <c r="AZ756" s="52" t="str">
        <f>IF(参照!F756="","",参照!F756)</f>
        <v>エネトレード(株)</v>
      </c>
      <c r="BA756" s="52" t="str">
        <f>IF(参照!G756="","",参照!G756)</f>
        <v>エネトレード(株)_</v>
      </c>
      <c r="BB756" s="52">
        <f t="shared" si="42"/>
        <v>0.45300000000000001</v>
      </c>
      <c r="BD756" s="52" t="str">
        <f>IF(参照!L756="","",参照!L756)</f>
        <v/>
      </c>
    </row>
    <row r="757" spans="47:56">
      <c r="AU757" s="52" t="str">
        <f>IF(参照!A757="","",参照!A757)</f>
        <v>A0427</v>
      </c>
      <c r="AV757" s="52" t="str">
        <f>IF(参照!B757="","",参照!B757)</f>
        <v>Ｍｙシティ電力(株)</v>
      </c>
      <c r="AW757" s="52">
        <f>IF(参照!C757="","",参照!C757)</f>
        <v>5.1199999999999998E-4</v>
      </c>
      <c r="AX757" s="52" t="str">
        <f>IF(参照!D757="","",参照!D757)</f>
        <v/>
      </c>
      <c r="AY757" s="52">
        <f>IF(参照!E757="","",参照!E757)</f>
        <v>5.6300000000000002E-4</v>
      </c>
      <c r="AZ757" s="52" t="str">
        <f>IF(参照!F757="","",参照!F757)</f>
        <v>Ｍｙシティ電力(株)</v>
      </c>
      <c r="BA757" s="52" t="str">
        <f>IF(参照!G757="","",参照!G757)</f>
        <v>Ｍｙシティ電力(株)_</v>
      </c>
      <c r="BB757" s="52">
        <f t="shared" si="42"/>
        <v>0.56300000000000006</v>
      </c>
      <c r="BD757" s="52" t="str">
        <f>IF(参照!L757="","",参照!L757)</f>
        <v/>
      </c>
    </row>
    <row r="758" spans="47:56">
      <c r="AU758" s="52" t="str">
        <f>IF(参照!A758="","",参照!A758)</f>
        <v>A0429</v>
      </c>
      <c r="AV758" s="52" t="str">
        <f>IF(参照!B758="","",参照!B758)</f>
        <v>ニシムラ(株)</v>
      </c>
      <c r="AW758" s="52">
        <f>IF(参照!C758="","",参照!C758)</f>
        <v>5.0299999999999997E-4</v>
      </c>
      <c r="AX758" s="52" t="str">
        <f>IF(参照!D758="","",参照!D758)</f>
        <v/>
      </c>
      <c r="AY758" s="52">
        <f>IF(参照!E758="","",参照!E758)</f>
        <v>5.5400000000000002E-4</v>
      </c>
      <c r="AZ758" s="52" t="str">
        <f>IF(参照!F758="","",参照!F758)</f>
        <v>ニシムラ(株)</v>
      </c>
      <c r="BA758" s="52" t="str">
        <f>IF(参照!G758="","",参照!G758)</f>
        <v>ニシムラ(株)_</v>
      </c>
      <c r="BB758" s="52">
        <f t="shared" si="42"/>
        <v>0.55400000000000005</v>
      </c>
      <c r="BD758" s="52" t="str">
        <f>IF(参照!L758="","",参照!L758)</f>
        <v/>
      </c>
    </row>
    <row r="759" spans="47:56">
      <c r="AU759" s="52" t="str">
        <f>IF(参照!A759="","",参照!A759)</f>
        <v>A0430</v>
      </c>
      <c r="AV759" s="52" t="str">
        <f>IF(参照!B759="","",参照!B759)</f>
        <v>(株)さくら新電力</v>
      </c>
      <c r="AW759" s="52">
        <f>IF(参照!C759="","",参照!C759)</f>
        <v>4.0400000000000001E-4</v>
      </c>
      <c r="AX759" s="52" t="str">
        <f>IF(参照!D759="","",参照!D759)</f>
        <v>メニューA</v>
      </c>
      <c r="AY759" s="52">
        <f>IF(参照!E759="","",参照!E759)</f>
        <v>0</v>
      </c>
      <c r="AZ759" s="52" t="str">
        <f>IF(参照!F759="","",参照!F759)</f>
        <v>(株)さくら新電力</v>
      </c>
      <c r="BA759" s="52" t="str">
        <f>IF(参照!G759="","",参照!G759)</f>
        <v>(株)さくら新電力_メニューA</v>
      </c>
      <c r="BB759" s="52">
        <f t="shared" si="42"/>
        <v>0</v>
      </c>
      <c r="BD759" s="52" t="str">
        <f>IF(参照!L759="","",参照!L759)</f>
        <v/>
      </c>
    </row>
    <row r="760" spans="47:56">
      <c r="AU760" s="52" t="str">
        <f>IF(参照!A760="","",参照!A760)</f>
        <v/>
      </c>
      <c r="AV760" s="52" t="str">
        <f>IF(参照!B760="","",参照!B760)</f>
        <v/>
      </c>
      <c r="AW760" s="52" t="str">
        <f>IF(参照!C760="","",参照!C760)</f>
        <v/>
      </c>
      <c r="AX760" s="52" t="str">
        <f>IF(参照!D760="","",参照!D760)</f>
        <v>メニューB(残差)</v>
      </c>
      <c r="AY760" s="52">
        <f>IF(参照!E760="","",参照!E760)</f>
        <v>4.2999999999999999E-4</v>
      </c>
      <c r="AZ760" s="52" t="str">
        <f>IF(参照!F760="","",参照!F760)</f>
        <v>(株)さくら新電力</v>
      </c>
      <c r="BA760" s="52" t="str">
        <f>IF(参照!G760="","",参照!G760)</f>
        <v>(株)さくら新電力_メニューB(残差)</v>
      </c>
      <c r="BB760" s="52">
        <f t="shared" si="42"/>
        <v>0.43</v>
      </c>
      <c r="BD760" s="52" t="str">
        <f>IF(参照!L760="","",参照!L760)</f>
        <v/>
      </c>
    </row>
    <row r="761" spans="47:56">
      <c r="AU761" s="52" t="str">
        <f>IF(参照!A761="","",参照!A761)</f>
        <v/>
      </c>
      <c r="AV761" s="52" t="str">
        <f>IF(参照!B761="","",参照!B761)</f>
        <v/>
      </c>
      <c r="AW761" s="52" t="str">
        <f>IF(参照!C761="","",参照!C761)</f>
        <v/>
      </c>
      <c r="AX761" s="52" t="str">
        <f>IF(参照!D761="","",参照!D761)</f>
        <v>(参考値)事業者全体</v>
      </c>
      <c r="AY761" s="52">
        <f>IF(参照!E761="","",参照!E761)</f>
        <v>5.3300000000000005E-4</v>
      </c>
      <c r="AZ761" s="52" t="str">
        <f>IF(参照!F761="","",参照!F761)</f>
        <v>(株)さくら新電力</v>
      </c>
      <c r="BA761" s="52" t="str">
        <f>IF(参照!G761="","",参照!G761)</f>
        <v>(株)さくら新電力_(参考値)事業者全体</v>
      </c>
      <c r="BB761" s="52">
        <f t="shared" si="42"/>
        <v>0.53300000000000003</v>
      </c>
      <c r="BD761" s="52" t="str">
        <f>IF(参照!L761="","",参照!L761)</f>
        <v/>
      </c>
    </row>
    <row r="762" spans="47:56">
      <c r="AU762" s="52" t="str">
        <f>IF(参照!A762="","",参照!A762)</f>
        <v>A0431</v>
      </c>
      <c r="AV762" s="52" t="str">
        <f>IF(参照!B762="","",参照!B762)</f>
        <v>(株)グローアップ</v>
      </c>
      <c r="AW762" s="52">
        <f>IF(参照!C762="","",参照!C762)</f>
        <v>4.0099999999999999E-4</v>
      </c>
      <c r="AX762" s="52" t="str">
        <f>IF(参照!D762="","",参照!D762)</f>
        <v/>
      </c>
      <c r="AY762" s="52">
        <f>IF(参照!E762="","",参照!E762)</f>
        <v>3.4400000000000001E-4</v>
      </c>
      <c r="AZ762" s="52" t="str">
        <f>IF(参照!F762="","",参照!F762)</f>
        <v>(株)グローアップ</v>
      </c>
      <c r="BA762" s="52" t="str">
        <f>IF(参照!G762="","",参照!G762)</f>
        <v>(株)グローアップ_</v>
      </c>
      <c r="BB762" s="52">
        <f t="shared" si="42"/>
        <v>0.34400000000000003</v>
      </c>
      <c r="BD762" s="52" t="str">
        <f>IF(参照!L762="","",参照!L762)</f>
        <v/>
      </c>
    </row>
    <row r="763" spans="47:56">
      <c r="AU763" s="52" t="str">
        <f>IF(参照!A763="","",参照!A763)</f>
        <v>A0435</v>
      </c>
      <c r="AV763" s="52" t="str">
        <f>IF(参照!B763="","",参照!B763)</f>
        <v>いこま市民パワー(株)</v>
      </c>
      <c r="AW763" s="52">
        <f>IF(参照!C763="","",参照!C763)</f>
        <v>1.05E-4</v>
      </c>
      <c r="AX763" s="52" t="str">
        <f>IF(参照!D763="","",参照!D763)</f>
        <v/>
      </c>
      <c r="AY763" s="52">
        <f>IF(参照!E763="","",参照!E763)</f>
        <v>3.9399999999999998E-4</v>
      </c>
      <c r="AZ763" s="52" t="str">
        <f>IF(参照!F763="","",参照!F763)</f>
        <v>いこま市民パワー(株)</v>
      </c>
      <c r="BA763" s="52" t="str">
        <f>IF(参照!G763="","",参照!G763)</f>
        <v>いこま市民パワー(株)_</v>
      </c>
      <c r="BB763" s="52">
        <f t="shared" si="42"/>
        <v>0.39399999999999996</v>
      </c>
      <c r="BD763" s="52" t="str">
        <f>IF(参照!L763="","",参照!L763)</f>
        <v/>
      </c>
    </row>
    <row r="764" spans="47:56">
      <c r="AU764" s="52" t="str">
        <f>IF(参照!A764="","",参照!A764)</f>
        <v>A0436</v>
      </c>
      <c r="AV764" s="52" t="str">
        <f>IF(参照!B764="","",参照!B764)</f>
        <v>(株)コープでんき東北</v>
      </c>
      <c r="AW764" s="52">
        <f>IF(参照!C764="","",参照!C764)</f>
        <v>4.1899999999999999E-4</v>
      </c>
      <c r="AX764" s="52" t="str">
        <f>IF(参照!D764="","",参照!D764)</f>
        <v/>
      </c>
      <c r="AY764" s="52">
        <f>IF(参照!E764="","",参照!E764)</f>
        <v>3.6299999999999999E-4</v>
      </c>
      <c r="AZ764" s="52" t="str">
        <f>IF(参照!F764="","",参照!F764)</f>
        <v>(株)コープでんき東北</v>
      </c>
      <c r="BA764" s="52" t="str">
        <f>IF(参照!G764="","",参照!G764)</f>
        <v>(株)コープでんき東北_</v>
      </c>
      <c r="BB764" s="52">
        <f t="shared" si="42"/>
        <v>0.36299999999999999</v>
      </c>
      <c r="BD764" s="52" t="str">
        <f>IF(参照!L764="","",参照!L764)</f>
        <v/>
      </c>
    </row>
    <row r="765" spans="47:56">
      <c r="AU765" s="52" t="str">
        <f>IF(参照!A765="","",参照!A765)</f>
        <v>A0437</v>
      </c>
      <c r="AV765" s="52" t="str">
        <f>IF(参照!B765="","",参照!B765)</f>
        <v>おもてなし山形(株)</v>
      </c>
      <c r="AW765" s="52">
        <f>IF(参照!C765="","",参照!C765)</f>
        <v>1.54E-4</v>
      </c>
      <c r="AX765" s="52" t="str">
        <f>IF(参照!D765="","",参照!D765)</f>
        <v/>
      </c>
      <c r="AY765" s="52">
        <f>IF(参照!E765="","",参照!E765)</f>
        <v>9.800000000000001E-5</v>
      </c>
      <c r="AZ765" s="52" t="str">
        <f>IF(参照!F765="","",参照!F765)</f>
        <v>おもてなし山形(株)</v>
      </c>
      <c r="BA765" s="52" t="str">
        <f>IF(参照!G765="","",参照!G765)</f>
        <v>おもてなし山形(株)_</v>
      </c>
      <c r="BB765" s="52">
        <f t="shared" si="42"/>
        <v>9.8000000000000004E-2</v>
      </c>
      <c r="BD765" s="52" t="str">
        <f>IF(参照!L765="","",参照!L765)</f>
        <v/>
      </c>
    </row>
    <row r="766" spans="47:56">
      <c r="AU766" s="52" t="str">
        <f>IF(参照!A766="","",参照!A766)</f>
        <v>A0438</v>
      </c>
      <c r="AV766" s="52" t="str">
        <f>IF(参照!B766="","",参照!B766)</f>
        <v>長野都市ガス(株)</v>
      </c>
      <c r="AW766" s="52">
        <f>IF(参照!C766="","",参照!C766)</f>
        <v>3.6400000000000001E-4</v>
      </c>
      <c r="AX766" s="52" t="str">
        <f>IF(参照!D766="","",参照!D766)</f>
        <v/>
      </c>
      <c r="AY766" s="52">
        <f>IF(参照!E766="","",参照!E766)</f>
        <v>3.0800000000000001E-4</v>
      </c>
      <c r="AZ766" s="52" t="str">
        <f>IF(参照!F766="","",参照!F766)</f>
        <v>長野都市ガス(株)</v>
      </c>
      <c r="BA766" s="52" t="str">
        <f>IF(参照!G766="","",参照!G766)</f>
        <v>長野都市ガス(株)_</v>
      </c>
      <c r="BB766" s="52">
        <f t="shared" si="42"/>
        <v>0.308</v>
      </c>
      <c r="BD766" s="52" t="str">
        <f>IF(参照!L766="","",参照!L766)</f>
        <v/>
      </c>
    </row>
    <row r="767" spans="47:56">
      <c r="AU767" s="52" t="str">
        <f>IF(参照!A767="","",参照!A767)</f>
        <v>A0439</v>
      </c>
      <c r="AV767" s="52" t="str">
        <f>IF(参照!B767="","",参照!B767)</f>
        <v>上田ガス(株)</v>
      </c>
      <c r="AW767" s="52">
        <f>IF(参照!C767="","",参照!C767)</f>
        <v>3.6400000000000001E-4</v>
      </c>
      <c r="AX767" s="52" t="str">
        <f>IF(参照!D767="","",参照!D767)</f>
        <v/>
      </c>
      <c r="AY767" s="52">
        <f>IF(参照!E767="","",参照!E767)</f>
        <v>3.0800000000000001E-4</v>
      </c>
      <c r="AZ767" s="52" t="str">
        <f>IF(参照!F767="","",参照!F767)</f>
        <v>上田ガス(株)</v>
      </c>
      <c r="BA767" s="52" t="str">
        <f>IF(参照!G767="","",参照!G767)</f>
        <v>上田ガス(株)_</v>
      </c>
      <c r="BB767" s="52">
        <f t="shared" si="42"/>
        <v>0.308</v>
      </c>
      <c r="BD767" s="52" t="str">
        <f>IF(参照!L767="","",参照!L767)</f>
        <v/>
      </c>
    </row>
    <row r="768" spans="47:56">
      <c r="AU768" s="52" t="str">
        <f>IF(参照!A768="","",参照!A768)</f>
        <v>A0440</v>
      </c>
      <c r="AV768" s="52" t="str">
        <f>IF(参照!B768="","",参照!B768)</f>
        <v>日本瓦斯(株)</v>
      </c>
      <c r="AW768" s="52">
        <f>IF(参照!C768="","",参照!C768)</f>
        <v>4.9200000000000003E-4</v>
      </c>
      <c r="AX768" s="52" t="str">
        <f>IF(参照!D768="","",参照!D768)</f>
        <v>メニューA</v>
      </c>
      <c r="AY768" s="52">
        <f>IF(参照!E768="","",参照!E768)</f>
        <v>0</v>
      </c>
      <c r="AZ768" s="52" t="str">
        <f>IF(参照!F768="","",参照!F768)</f>
        <v>日本瓦斯(株)</v>
      </c>
      <c r="BA768" s="52" t="str">
        <f>IF(参照!G768="","",参照!G768)</f>
        <v>日本瓦斯(株)_メニューA</v>
      </c>
      <c r="BB768" s="52">
        <f t="shared" si="42"/>
        <v>0</v>
      </c>
      <c r="BD768" s="52" t="str">
        <f>IF(参照!L768="","",参照!L768)</f>
        <v/>
      </c>
    </row>
    <row r="769" spans="47:56">
      <c r="AU769" s="52" t="str">
        <f>IF(参照!A769="","",参照!A769)</f>
        <v/>
      </c>
      <c r="AV769" s="52" t="str">
        <f>IF(参照!B769="","",参照!B769)</f>
        <v/>
      </c>
      <c r="AW769" s="52" t="str">
        <f>IF(参照!C769="","",参照!C769)</f>
        <v/>
      </c>
      <c r="AX769" s="52" t="str">
        <f>IF(参照!D769="","",参照!D769)</f>
        <v>メニューB(残差)</v>
      </c>
      <c r="AY769" s="52">
        <f>IF(参照!E769="","",参照!E769)</f>
        <v>4.3100000000000001E-4</v>
      </c>
      <c r="AZ769" s="52" t="str">
        <f>IF(参照!F769="","",参照!F769)</f>
        <v>日本瓦斯(株)</v>
      </c>
      <c r="BA769" s="52" t="str">
        <f>IF(参照!G769="","",参照!G769)</f>
        <v>日本瓦斯(株)_メニューB(残差)</v>
      </c>
      <c r="BB769" s="52">
        <f t="shared" si="42"/>
        <v>0.43099999999999999</v>
      </c>
      <c r="BD769" s="52" t="str">
        <f>IF(参照!L769="","",参照!L769)</f>
        <v/>
      </c>
    </row>
    <row r="770" spans="47:56">
      <c r="AU770" s="52" t="str">
        <f>IF(参照!A770="","",参照!A770)</f>
        <v/>
      </c>
      <c r="AV770" s="52" t="str">
        <f>IF(参照!B770="","",参照!B770)</f>
        <v/>
      </c>
      <c r="AW770" s="52" t="str">
        <f>IF(参照!C770="","",参照!C770)</f>
        <v/>
      </c>
      <c r="AX770" s="52" t="str">
        <f>IF(参照!D770="","",参照!D770)</f>
        <v>(参考値)事業者全体</v>
      </c>
      <c r="AY770" s="52">
        <f>IF(参照!E770="","",参照!E770)</f>
        <v>4.95E-4</v>
      </c>
      <c r="AZ770" s="52" t="str">
        <f>IF(参照!F770="","",参照!F770)</f>
        <v>日本瓦斯(株)</v>
      </c>
      <c r="BA770" s="52" t="str">
        <f>IF(参照!G770="","",参照!G770)</f>
        <v>日本瓦斯(株)_(参考値)事業者全体</v>
      </c>
      <c r="BB770" s="52">
        <f t="shared" si="42"/>
        <v>0.495</v>
      </c>
      <c r="BD770" s="52" t="str">
        <f>IF(参照!L770="","",参照!L770)</f>
        <v/>
      </c>
    </row>
    <row r="771" spans="47:56">
      <c r="AU771" s="52" t="str">
        <f>IF(参照!A771="","",参照!A771)</f>
        <v>A0441</v>
      </c>
      <c r="AV771" s="52" t="str">
        <f>IF(参照!B771="","",参照!B771)</f>
        <v>(株)内藤工業所</v>
      </c>
      <c r="AW771" s="52">
        <f>IF(参照!C771="","",参照!C771)</f>
        <v>5.0799999999999999E-4</v>
      </c>
      <c r="AX771" s="52" t="str">
        <f>IF(参照!D771="","",参照!D771)</f>
        <v/>
      </c>
      <c r="AY771" s="52">
        <f>IF(参照!E771="","",参照!E771)</f>
        <v>4.5199999999999998E-4</v>
      </c>
      <c r="AZ771" s="52" t="str">
        <f>IF(参照!F771="","",参照!F771)</f>
        <v>(株)内藤工業所</v>
      </c>
      <c r="BA771" s="52" t="str">
        <f>IF(参照!G771="","",参照!G771)</f>
        <v>(株)内藤工業所_</v>
      </c>
      <c r="BB771" s="52">
        <f t="shared" si="42"/>
        <v>0.45199999999999996</v>
      </c>
      <c r="BD771" s="52" t="str">
        <f>IF(参照!L771="","",参照!L771)</f>
        <v/>
      </c>
    </row>
    <row r="772" spans="47:56">
      <c r="AU772" s="52" t="str">
        <f>IF(参照!A772="","",参照!A772)</f>
        <v>A0442</v>
      </c>
      <c r="AV772" s="52" t="str">
        <f>IF(参照!B772="","",参照!B772)</f>
        <v>(株)シグナストラスト</v>
      </c>
      <c r="AW772" s="52">
        <f>IF(参照!C772="","",参照!C772)</f>
        <v>5.2999999999999998E-4</v>
      </c>
      <c r="AX772" s="52" t="str">
        <f>IF(参照!D772="","",参照!D772)</f>
        <v/>
      </c>
      <c r="AY772" s="52">
        <f>IF(参照!E772="","",参照!E772)</f>
        <v>4.7399999999999997E-4</v>
      </c>
      <c r="AZ772" s="52" t="str">
        <f>IF(参照!F772="","",参照!F772)</f>
        <v>(株)シグナストラスト</v>
      </c>
      <c r="BA772" s="52" t="str">
        <f>IF(参照!G772="","",参照!G772)</f>
        <v>(株)シグナストラスト_</v>
      </c>
      <c r="BB772" s="52">
        <f t="shared" si="42"/>
        <v>0.47399999999999998</v>
      </c>
      <c r="BD772" s="52" t="str">
        <f>IF(参照!L772="","",参照!L772)</f>
        <v/>
      </c>
    </row>
    <row r="773" spans="47:56">
      <c r="AU773" s="52" t="str">
        <f>IF(参照!A773="","",参照!A773)</f>
        <v>A0443</v>
      </c>
      <c r="AV773" s="52" t="str">
        <f>IF(参照!B773="","",参照!B773)</f>
        <v>ゲーテハウス(株)</v>
      </c>
      <c r="AW773" s="52">
        <f>IF(参照!C773="","",参照!C773)</f>
        <v>4.8899999999999996E-4</v>
      </c>
      <c r="AX773" s="52" t="str">
        <f>IF(参照!D773="","",参照!D773)</f>
        <v/>
      </c>
      <c r="AY773" s="52">
        <f>IF(参照!E773="","",参照!E773)</f>
        <v>5.1199999999999998E-4</v>
      </c>
      <c r="AZ773" s="52" t="str">
        <f>IF(参照!F773="","",参照!F773)</f>
        <v>ゲーテハウス(株)</v>
      </c>
      <c r="BA773" s="52" t="str">
        <f>IF(参照!G773="","",参照!G773)</f>
        <v>ゲーテハウス(株)_</v>
      </c>
      <c r="BB773" s="52">
        <f t="shared" ref="BB773:BB836" si="43">AY773*1000</f>
        <v>0.51200000000000001</v>
      </c>
      <c r="BD773" s="52" t="str">
        <f>IF(参照!L773="","",参照!L773)</f>
        <v/>
      </c>
    </row>
    <row r="774" spans="47:56">
      <c r="AU774" s="52" t="str">
        <f>IF(参照!A774="","",参照!A774)</f>
        <v>A0445</v>
      </c>
      <c r="AV774" s="52" t="str">
        <f>IF(参照!B774="","",参照!B774)</f>
        <v>岩手電力(株)</v>
      </c>
      <c r="AW774" s="52">
        <f>IF(参照!C774="","",参照!C774)</f>
        <v>5.22E-4</v>
      </c>
      <c r="AX774" s="52" t="str">
        <f>IF(参照!D774="","",参照!D774)</f>
        <v/>
      </c>
      <c r="AY774" s="52">
        <f>IF(参照!E774="","",参照!E774)</f>
        <v>5.0799999999999999E-4</v>
      </c>
      <c r="AZ774" s="52" t="str">
        <f>IF(参照!F774="","",参照!F774)</f>
        <v>岩手電力(株)</v>
      </c>
      <c r="BA774" s="52" t="str">
        <f>IF(参照!G774="","",参照!G774)</f>
        <v>岩手電力(株)_</v>
      </c>
      <c r="BB774" s="52">
        <f t="shared" si="43"/>
        <v>0.50800000000000001</v>
      </c>
      <c r="BD774" s="52" t="str">
        <f>IF(参照!L774="","",参照!L774)</f>
        <v/>
      </c>
    </row>
    <row r="775" spans="47:56">
      <c r="AU775" s="52" t="str">
        <f>IF(参照!A775="","",参照!A775)</f>
        <v>A0446</v>
      </c>
      <c r="AV775" s="52" t="str">
        <f>IF(参照!B775="","",参照!B775)</f>
        <v>ＪＰエネルギー(株)</v>
      </c>
      <c r="AW775" s="52">
        <f>IF(参照!C775="","",参照!C775)</f>
        <v>4.95E-4</v>
      </c>
      <c r="AX775" s="52" t="str">
        <f>IF(参照!D775="","",参照!D775)</f>
        <v/>
      </c>
      <c r="AY775" s="52">
        <f>IF(参照!E775="","",参照!E775)</f>
        <v>5.3899999999999998E-4</v>
      </c>
      <c r="AZ775" s="52" t="str">
        <f>IF(参照!F775="","",参照!F775)</f>
        <v>ＪＰエネルギー(株)</v>
      </c>
      <c r="BA775" s="52" t="str">
        <f>IF(参照!G775="","",参照!G775)</f>
        <v>ＪＰエネルギー(株)_</v>
      </c>
      <c r="BB775" s="52">
        <f t="shared" si="43"/>
        <v>0.53900000000000003</v>
      </c>
      <c r="BD775" s="52" t="str">
        <f>IF(参照!L775="","",参照!L775)</f>
        <v/>
      </c>
    </row>
    <row r="776" spans="47:56">
      <c r="AU776" s="52" t="str">
        <f>IF(参照!A776="","",参照!A776)</f>
        <v>A0447</v>
      </c>
      <c r="AV776" s="52" t="str">
        <f>IF(参照!B776="","",参照!B776)</f>
        <v>兵庫電力(株)</v>
      </c>
      <c r="AW776" s="52">
        <f>IF(参照!C776="","",参照!C776)</f>
        <v>4.7600000000000002E-4</v>
      </c>
      <c r="AX776" s="52" t="str">
        <f>IF(参照!D776="","",参照!D776)</f>
        <v/>
      </c>
      <c r="AY776" s="52">
        <f>IF(参照!E776="","",参照!E776)</f>
        <v>4.2000000000000002E-4</v>
      </c>
      <c r="AZ776" s="52" t="str">
        <f>IF(参照!F776="","",参照!F776)</f>
        <v>兵庫電力(株)</v>
      </c>
      <c r="BA776" s="52" t="str">
        <f>IF(参照!G776="","",参照!G776)</f>
        <v>兵庫電力(株)_</v>
      </c>
      <c r="BB776" s="52">
        <f t="shared" si="43"/>
        <v>0.42000000000000004</v>
      </c>
      <c r="BD776" s="52" t="str">
        <f>IF(参照!L776="","",参照!L776)</f>
        <v/>
      </c>
    </row>
    <row r="777" spans="47:56">
      <c r="AU777" s="52" t="str">
        <f>IF(参照!A777="","",参照!A777)</f>
        <v>A0448</v>
      </c>
      <c r="AV777" s="52" t="str">
        <f>IF(参照!B777="","",参照!B777)</f>
        <v>大和ライフエナジア(株)</v>
      </c>
      <c r="AW777" s="52">
        <f>IF(参照!C777="","",参照!C777)</f>
        <v>4.7600000000000002E-4</v>
      </c>
      <c r="AX777" s="52" t="str">
        <f>IF(参照!D777="","",参照!D777)</f>
        <v>メニューA</v>
      </c>
      <c r="AY777" s="52">
        <f>IF(参照!E777="","",参照!E777)</f>
        <v>0</v>
      </c>
      <c r="AZ777" s="52" t="str">
        <f>IF(参照!F777="","",参照!F777)</f>
        <v>大和ライフエナジア(株)</v>
      </c>
      <c r="BA777" s="52" t="str">
        <f>IF(参照!G777="","",参照!G777)</f>
        <v>大和ライフエナジア(株)_メニューA</v>
      </c>
      <c r="BB777" s="52">
        <f t="shared" si="43"/>
        <v>0</v>
      </c>
      <c r="BD777" s="52" t="str">
        <f>IF(参照!L777="","",参照!L777)</f>
        <v/>
      </c>
    </row>
    <row r="778" spans="47:56">
      <c r="AU778" s="52" t="str">
        <f>IF(参照!A778="","",参照!A778)</f>
        <v/>
      </c>
      <c r="AV778" s="52" t="str">
        <f>IF(参照!B778="","",参照!B778)</f>
        <v/>
      </c>
      <c r="AW778" s="52" t="str">
        <f>IF(参照!C778="","",参照!C778)</f>
        <v/>
      </c>
      <c r="AX778" s="52" t="str">
        <f>IF(参照!D778="","",参照!D778)</f>
        <v>メニューB(残差)</v>
      </c>
      <c r="AY778" s="52">
        <f>IF(参照!E778="","",参照!E778)</f>
        <v>4.2400000000000001E-4</v>
      </c>
      <c r="AZ778" s="52" t="str">
        <f>IF(参照!F778="","",参照!F778)</f>
        <v>大和ライフエナジア(株)</v>
      </c>
      <c r="BA778" s="52" t="str">
        <f>IF(参照!G778="","",参照!G778)</f>
        <v>大和ライフエナジア(株)_メニューB(残差)</v>
      </c>
      <c r="BB778" s="52">
        <f t="shared" si="43"/>
        <v>0.42399999999999999</v>
      </c>
      <c r="BD778" s="52" t="str">
        <f>IF(参照!L778="","",参照!L778)</f>
        <v/>
      </c>
    </row>
    <row r="779" spans="47:56">
      <c r="AU779" s="52" t="str">
        <f>IF(参照!A779="","",参照!A779)</f>
        <v/>
      </c>
      <c r="AV779" s="52" t="str">
        <f>IF(参照!B779="","",参照!B779)</f>
        <v/>
      </c>
      <c r="AW779" s="52" t="str">
        <f>IF(参照!C779="","",参照!C779)</f>
        <v/>
      </c>
      <c r="AX779" s="52" t="str">
        <f>IF(参照!D779="","",参照!D779)</f>
        <v>(参考値)事業者全体</v>
      </c>
      <c r="AY779" s="52">
        <f>IF(参照!E779="","",参照!E779)</f>
        <v>4.26E-4</v>
      </c>
      <c r="AZ779" s="52" t="str">
        <f>IF(参照!F779="","",参照!F779)</f>
        <v>大和ライフエナジア(株)</v>
      </c>
      <c r="BA779" s="52" t="str">
        <f>IF(参照!G779="","",参照!G779)</f>
        <v>大和ライフエナジア(株)_(参考値)事業者全体</v>
      </c>
      <c r="BB779" s="52">
        <f t="shared" si="43"/>
        <v>0.42599999999999999</v>
      </c>
      <c r="BD779" s="52" t="str">
        <f>IF(参照!L779="","",参照!L779)</f>
        <v/>
      </c>
    </row>
    <row r="780" spans="47:56">
      <c r="AU780" s="52" t="str">
        <f>IF(参照!A780="","",参照!A780)</f>
        <v>A0451</v>
      </c>
      <c r="AV780" s="52" t="str">
        <f>IF(参照!B780="","",参照!B780)</f>
        <v>Ｃｏｃｏテラスたがわ(株)</v>
      </c>
      <c r="AW780" s="52">
        <f>IF(参照!C780="","",参照!C780)</f>
        <v>3.2499999999999999E-4</v>
      </c>
      <c r="AX780" s="52" t="str">
        <f>IF(参照!D780="","",参照!D780)</f>
        <v/>
      </c>
      <c r="AY780" s="52">
        <f>IF(参照!E780="","",参照!E780)</f>
        <v>3.1100000000000002E-4</v>
      </c>
      <c r="AZ780" s="52" t="str">
        <f>IF(参照!F780="","",参照!F780)</f>
        <v>Ｃｏｃｏテラスたがわ(株)</v>
      </c>
      <c r="BA780" s="52" t="str">
        <f>IF(参照!G780="","",参照!G780)</f>
        <v>Ｃｏｃｏテラスたがわ(株)_</v>
      </c>
      <c r="BB780" s="52">
        <f t="shared" si="43"/>
        <v>0.311</v>
      </c>
      <c r="BD780" s="52" t="str">
        <f>IF(参照!L780="","",参照!L780)</f>
        <v/>
      </c>
    </row>
    <row r="781" spans="47:56">
      <c r="AU781" s="52" t="str">
        <f>IF(参照!A781="","",参照!A781)</f>
        <v>A0452</v>
      </c>
      <c r="AV781" s="52" t="str">
        <f>IF(参照!B781="","",参照!B781)</f>
        <v>東北電力エナジートレーディング(株)</v>
      </c>
      <c r="AW781" s="52" t="str">
        <f>IF(参照!C781="","",参照!C781)</f>
        <v>0.000453※</v>
      </c>
      <c r="AX781" s="52" t="str">
        <f>IF(参照!D781="","",参照!D781)</f>
        <v/>
      </c>
      <c r="AY781" s="52">
        <f>IF(参照!E781="","",参照!E781)</f>
        <v>4.5300000000000001E-4</v>
      </c>
      <c r="AZ781" s="52" t="str">
        <f>IF(参照!F781="","",参照!F781)</f>
        <v>東北電力エナジートレーディング(株)</v>
      </c>
      <c r="BA781" s="52" t="str">
        <f>IF(参照!G781="","",参照!G781)</f>
        <v>東北電力エナジートレーディング(株)_</v>
      </c>
      <c r="BB781" s="52">
        <f t="shared" si="43"/>
        <v>0.45300000000000001</v>
      </c>
      <c r="BD781" s="52" t="str">
        <f>IF(参照!L781="","",参照!L781)</f>
        <v/>
      </c>
    </row>
    <row r="782" spans="47:56">
      <c r="AU782" s="52" t="str">
        <f>IF(参照!A782="","",参照!A782)</f>
        <v>A0453</v>
      </c>
      <c r="AV782" s="52" t="str">
        <f>IF(参照!B782="","",参照!B782)</f>
        <v>(株)横浜環境デザイン</v>
      </c>
      <c r="AW782" s="52">
        <f>IF(参照!C782="","",参照!C782)</f>
        <v>3.8900000000000002E-4</v>
      </c>
      <c r="AX782" s="52" t="str">
        <f>IF(参照!D782="","",参照!D782)</f>
        <v>メニューA</v>
      </c>
      <c r="AY782" s="52">
        <f>IF(参照!E782="","",参照!E782)</f>
        <v>0</v>
      </c>
      <c r="AZ782" s="52" t="str">
        <f>IF(参照!F782="","",参照!F782)</f>
        <v>(株)横浜環境デザイン</v>
      </c>
      <c r="BA782" s="52" t="str">
        <f>IF(参照!G782="","",参照!G782)</f>
        <v>(株)横浜環境デザイン_メニューA</v>
      </c>
      <c r="BB782" s="52">
        <f t="shared" si="43"/>
        <v>0</v>
      </c>
      <c r="BD782" s="52" t="str">
        <f>IF(参照!L782="","",参照!L782)</f>
        <v/>
      </c>
    </row>
    <row r="783" spans="47:56">
      <c r="AU783" s="52" t="str">
        <f>IF(参照!A783="","",参照!A783)</f>
        <v/>
      </c>
      <c r="AV783" s="52" t="str">
        <f>IF(参照!B783="","",参照!B783)</f>
        <v/>
      </c>
      <c r="AW783" s="52" t="str">
        <f>IF(参照!C783="","",参照!C783)</f>
        <v/>
      </c>
      <c r="AX783" s="52" t="str">
        <f>IF(参照!D783="","",参照!D783)</f>
        <v>メニューB(残差)</v>
      </c>
      <c r="AY783" s="52">
        <f>IF(参照!E783="","",参照!E783)</f>
        <v>4.46E-4</v>
      </c>
      <c r="AZ783" s="52" t="str">
        <f>IF(参照!F783="","",参照!F783)</f>
        <v>(株)横浜環境デザイン</v>
      </c>
      <c r="BA783" s="52" t="str">
        <f>IF(参照!G783="","",参照!G783)</f>
        <v>(株)横浜環境デザイン_メニューB(残差)</v>
      </c>
      <c r="BB783" s="52">
        <f t="shared" si="43"/>
        <v>0.44600000000000001</v>
      </c>
      <c r="BD783" s="52" t="str">
        <f>IF(参照!L783="","",参照!L783)</f>
        <v/>
      </c>
    </row>
    <row r="784" spans="47:56">
      <c r="AU784" s="52" t="str">
        <f>IF(参照!A784="","",参照!A784)</f>
        <v/>
      </c>
      <c r="AV784" s="52" t="str">
        <f>IF(参照!B784="","",参照!B784)</f>
        <v/>
      </c>
      <c r="AW784" s="52" t="str">
        <f>IF(参照!C784="","",参照!C784)</f>
        <v/>
      </c>
      <c r="AX784" s="52" t="str">
        <f>IF(参照!D784="","",参照!D784)</f>
        <v>(参考値)事業者全体</v>
      </c>
      <c r="AY784" s="52">
        <f>IF(参照!E784="","",参照!E784)</f>
        <v>4.6000000000000001E-4</v>
      </c>
      <c r="AZ784" s="52" t="str">
        <f>IF(参照!F784="","",参照!F784)</f>
        <v>(株)横浜環境デザイン</v>
      </c>
      <c r="BA784" s="52" t="str">
        <f>IF(参照!G784="","",参照!G784)</f>
        <v>(株)横浜環境デザイン_(参考値)事業者全体</v>
      </c>
      <c r="BB784" s="52">
        <f t="shared" si="43"/>
        <v>0.46</v>
      </c>
      <c r="BD784" s="52" t="str">
        <f>IF(参照!L784="","",参照!L784)</f>
        <v/>
      </c>
    </row>
    <row r="785" spans="47:56">
      <c r="AU785" s="52" t="str">
        <f>IF(参照!A785="","",参照!A785)</f>
        <v>A0454</v>
      </c>
      <c r="AV785" s="52" t="str">
        <f>IF(参照!B785="","",参照!B785)</f>
        <v>(株)まち未来製作所</v>
      </c>
      <c r="AW785" s="52">
        <f>IF(参照!C785="","",参照!C785)</f>
        <v>3.0200000000000002E-4</v>
      </c>
      <c r="AX785" s="52" t="str">
        <f>IF(参照!D785="","",参照!D785)</f>
        <v/>
      </c>
      <c r="AY785" s="52">
        <f>IF(参照!E785="","",参照!E785)</f>
        <v>5.2899999999999996E-4</v>
      </c>
      <c r="AZ785" s="52" t="str">
        <f>IF(参照!F785="","",参照!F785)</f>
        <v>(株)まち未来製作所</v>
      </c>
      <c r="BA785" s="52" t="str">
        <f>IF(参照!G785="","",参照!G785)</f>
        <v>(株)まち未来製作所_</v>
      </c>
      <c r="BB785" s="52">
        <f t="shared" si="43"/>
        <v>0.52899999999999991</v>
      </c>
      <c r="BD785" s="52" t="str">
        <f>IF(参照!L785="","",参照!L785)</f>
        <v/>
      </c>
    </row>
    <row r="786" spans="47:56">
      <c r="AU786" s="52" t="str">
        <f>IF(参照!A786="","",参照!A786)</f>
        <v>A0455</v>
      </c>
      <c r="AV786" s="52" t="str">
        <f>IF(参照!B786="","",参照!B786)</f>
        <v>ＴＲＥＮＤＥ(株)</v>
      </c>
      <c r="AW786" s="52">
        <f>IF(参照!C786="","",参照!C786)</f>
        <v>4.9399999999999997E-4</v>
      </c>
      <c r="AX786" s="52" t="str">
        <f>IF(参照!D786="","",参照!D786)</f>
        <v/>
      </c>
      <c r="AY786" s="52">
        <f>IF(参照!E786="","",参照!E786)</f>
        <v>4.8799999999999999E-4</v>
      </c>
      <c r="AZ786" s="52" t="str">
        <f>IF(参照!F786="","",参照!F786)</f>
        <v>ＴＲＥＮＤＥ(株)</v>
      </c>
      <c r="BA786" s="52" t="str">
        <f>IF(参照!G786="","",参照!G786)</f>
        <v>ＴＲＥＮＤＥ(株)_</v>
      </c>
      <c r="BB786" s="52">
        <f t="shared" si="43"/>
        <v>0.48799999999999999</v>
      </c>
      <c r="BD786" s="52" t="str">
        <f>IF(参照!L786="","",参照!L786)</f>
        <v/>
      </c>
    </row>
    <row r="787" spans="47:56">
      <c r="AU787" s="52" t="str">
        <f>IF(参照!A787="","",参照!A787)</f>
        <v>A0456</v>
      </c>
      <c r="AV787" s="52" t="str">
        <f>IF(参照!B787="","",参照!B787)</f>
        <v>(株)どさんこパワー</v>
      </c>
      <c r="AW787" s="52">
        <f>IF(参照!C787="","",参照!C787)</f>
        <v>5.0500000000000002E-4</v>
      </c>
      <c r="AX787" s="52" t="str">
        <f>IF(参照!D787="","",参照!D787)</f>
        <v>メニューA</v>
      </c>
      <c r="AY787" s="52">
        <f>IF(参照!E787="","",参照!E787)</f>
        <v>0</v>
      </c>
      <c r="AZ787" s="52" t="str">
        <f>IF(参照!F787="","",参照!F787)</f>
        <v>(株)どさんこパワー</v>
      </c>
      <c r="BA787" s="52" t="str">
        <f>IF(参照!G787="","",参照!G787)</f>
        <v>(株)どさんこパワー_メニューA</v>
      </c>
      <c r="BB787" s="52">
        <f t="shared" si="43"/>
        <v>0</v>
      </c>
      <c r="BD787" s="52" t="str">
        <f>IF(参照!L787="","",参照!L787)</f>
        <v/>
      </c>
    </row>
    <row r="788" spans="47:56">
      <c r="AU788" s="52" t="str">
        <f>IF(参照!A788="","",参照!A788)</f>
        <v/>
      </c>
      <c r="AV788" s="52" t="str">
        <f>IF(参照!B788="","",参照!B788)</f>
        <v/>
      </c>
      <c r="AW788" s="52" t="str">
        <f>IF(参照!C788="","",参照!C788)</f>
        <v/>
      </c>
      <c r="AX788" s="52" t="str">
        <f>IF(参照!D788="","",参照!D788)</f>
        <v>メニューB(残差)</v>
      </c>
      <c r="AY788" s="52">
        <f>IF(参照!E788="","",参照!E788)</f>
        <v>5.5800000000000001E-4</v>
      </c>
      <c r="AZ788" s="52" t="str">
        <f>IF(参照!F788="","",参照!F788)</f>
        <v>(株)どさんこパワー</v>
      </c>
      <c r="BA788" s="52" t="str">
        <f>IF(参照!G788="","",参照!G788)</f>
        <v>(株)どさんこパワー_メニューB(残差)</v>
      </c>
      <c r="BB788" s="52">
        <f t="shared" si="43"/>
        <v>0.55800000000000005</v>
      </c>
      <c r="BD788" s="52" t="str">
        <f>IF(参照!L788="","",参照!L788)</f>
        <v/>
      </c>
    </row>
    <row r="789" spans="47:56">
      <c r="AU789" s="52" t="str">
        <f>IF(参照!A789="","",参照!A789)</f>
        <v/>
      </c>
      <c r="AV789" s="52" t="str">
        <f>IF(参照!B789="","",参照!B789)</f>
        <v/>
      </c>
      <c r="AW789" s="52" t="str">
        <f>IF(参照!C789="","",参照!C789)</f>
        <v/>
      </c>
      <c r="AX789" s="52" t="str">
        <f>IF(参照!D789="","",参照!D789)</f>
        <v>(参考値)事業者全体</v>
      </c>
      <c r="AY789" s="52">
        <f>IF(参照!E789="","",参照!E789)</f>
        <v>5.3600000000000002E-4</v>
      </c>
      <c r="AZ789" s="52" t="str">
        <f>IF(参照!F789="","",参照!F789)</f>
        <v>(株)どさんこパワー</v>
      </c>
      <c r="BA789" s="52" t="str">
        <f>IF(参照!G789="","",参照!G789)</f>
        <v>(株)どさんこパワー_(参考値)事業者全体</v>
      </c>
      <c r="BB789" s="52">
        <f t="shared" si="43"/>
        <v>0.53600000000000003</v>
      </c>
      <c r="BD789" s="52" t="str">
        <f>IF(参照!L789="","",参照!L789)</f>
        <v/>
      </c>
    </row>
    <row r="790" spans="47:56">
      <c r="AU790" s="52" t="str">
        <f>IF(参照!A790="","",参照!A790)</f>
        <v>A0457</v>
      </c>
      <c r="AV790" s="52" t="str">
        <f>IF(参照!B790="","",参照!B790)</f>
        <v>トリニティエナジー(株)</v>
      </c>
      <c r="AW790" s="52">
        <f>IF(参照!C790="","",参照!C790)</f>
        <v>4.5900000000000004E-4</v>
      </c>
      <c r="AX790" s="52" t="str">
        <f>IF(参照!D790="","",参照!D790)</f>
        <v/>
      </c>
      <c r="AY790" s="52">
        <f>IF(参照!E790="","",参照!E790)</f>
        <v>4.7299999999999995E-4</v>
      </c>
      <c r="AZ790" s="52" t="str">
        <f>IF(参照!F790="","",参照!F790)</f>
        <v>トリニティエナジー(株)</v>
      </c>
      <c r="BA790" s="52" t="str">
        <f>IF(参照!G790="","",参照!G790)</f>
        <v>トリニティエナジー(株)_</v>
      </c>
      <c r="BB790" s="52">
        <f t="shared" si="43"/>
        <v>0.47299999999999998</v>
      </c>
      <c r="BD790" s="52" t="str">
        <f>IF(参照!L790="","",参照!L790)</f>
        <v/>
      </c>
    </row>
    <row r="791" spans="47:56">
      <c r="AU791" s="52" t="str">
        <f>IF(参照!A791="","",参照!A791)</f>
        <v>A0458</v>
      </c>
      <c r="AV791" s="52" t="str">
        <f>IF(参照!B791="","",参照!B791)</f>
        <v>ワンワールドエナジー(株)(旧：(株)地方創生テクノロジーラボ)</v>
      </c>
      <c r="AW791" s="52">
        <f>IF(参照!C791="","",参照!C791)</f>
        <v>4.6500000000000003E-4</v>
      </c>
      <c r="AX791" s="52" t="str">
        <f>IF(参照!D791="","",参照!D791)</f>
        <v/>
      </c>
      <c r="AY791" s="52">
        <f>IF(参照!E791="","",参照!E791)</f>
        <v>4.35E-4</v>
      </c>
      <c r="AZ791" s="52" t="str">
        <f>IF(参照!F791="","",参照!F791)</f>
        <v>ワンワールドエナジー(株)(旧：(株)地方創生テクノロジーラボ)</v>
      </c>
      <c r="BA791" s="52" t="str">
        <f>IF(参照!G791="","",参照!G791)</f>
        <v>ワンワールドエナジー(株)(旧：(株)地方創生テクノロジーラボ)_</v>
      </c>
      <c r="BB791" s="52">
        <f t="shared" si="43"/>
        <v>0.435</v>
      </c>
      <c r="BD791" s="52" t="str">
        <f>IF(参照!L791="","",参照!L791)</f>
        <v/>
      </c>
    </row>
    <row r="792" spans="47:56">
      <c r="AU792" s="52" t="str">
        <f>IF(参照!A792="","",参照!A792)</f>
        <v>A0459</v>
      </c>
      <c r="AV792" s="52" t="str">
        <f>IF(参照!B792="","",参照!B792)</f>
        <v>みなとみらい電力(株)</v>
      </c>
      <c r="AW792" s="52">
        <f>IF(参照!C792="","",参照!C792)</f>
        <v>4.9399999999999997E-4</v>
      </c>
      <c r="AX792" s="52" t="str">
        <f>IF(参照!D792="","",参照!D792)</f>
        <v/>
      </c>
      <c r="AY792" s="52">
        <f>IF(参照!E792="","",参照!E792)</f>
        <v>5.1599999999999997E-4</v>
      </c>
      <c r="AZ792" s="52" t="str">
        <f>IF(参照!F792="","",参照!F792)</f>
        <v>みなとみらい電力(株)</v>
      </c>
      <c r="BA792" s="52" t="str">
        <f>IF(参照!G792="","",参照!G792)</f>
        <v>みなとみらい電力(株)_</v>
      </c>
      <c r="BB792" s="52">
        <f t="shared" si="43"/>
        <v>0.51600000000000001</v>
      </c>
      <c r="BD792" s="52" t="str">
        <f>IF(参照!L792="","",参照!L792)</f>
        <v/>
      </c>
    </row>
    <row r="793" spans="47:56">
      <c r="AU793" s="52" t="str">
        <f>IF(参照!A793="","",参照!A793)</f>
        <v>A0461</v>
      </c>
      <c r="AV793" s="52" t="str">
        <f>IF(参照!B793="","",参照!B793)</f>
        <v>(株)ＬＩＸＩＬ　ＴＥＰＣＯ　スマートパートナーズ</v>
      </c>
      <c r="AW793" s="52">
        <f>IF(参照!C793="","",参照!C793)</f>
        <v>4.9700000000000005E-4</v>
      </c>
      <c r="AX793" s="52" t="str">
        <f>IF(参照!D793="","",参照!D793)</f>
        <v>メニューA</v>
      </c>
      <c r="AY793" s="52">
        <f>IF(参照!E793="","",参照!E793)</f>
        <v>0</v>
      </c>
      <c r="AZ793" s="52" t="str">
        <f>IF(参照!F793="","",参照!F793)</f>
        <v>(株)ＬＩＸＩＬ　ＴＥＰＣＯ　スマートパートナーズ</v>
      </c>
      <c r="BA793" s="52" t="str">
        <f>IF(参照!G793="","",参照!G793)</f>
        <v>(株)ＬＩＸＩＬ　ＴＥＰＣＯ　スマートパートナーズ_メニューA</v>
      </c>
      <c r="BB793" s="52">
        <f t="shared" si="43"/>
        <v>0</v>
      </c>
      <c r="BD793" s="52" t="str">
        <f>IF(参照!L793="","",参照!L793)</f>
        <v/>
      </c>
    </row>
    <row r="794" spans="47:56">
      <c r="AU794" s="52" t="str">
        <f>IF(参照!A794="","",参照!A794)</f>
        <v/>
      </c>
      <c r="AV794" s="52" t="str">
        <f>IF(参照!B794="","",参照!B794)</f>
        <v/>
      </c>
      <c r="AW794" s="52" t="str">
        <f>IF(参照!C794="","",参照!C794)</f>
        <v/>
      </c>
      <c r="AX794" s="52" t="str">
        <f>IF(参照!D794="","",参照!D794)</f>
        <v>メニューB</v>
      </c>
      <c r="AY794" s="52">
        <f>IF(参照!E794="","",参照!E794)</f>
        <v>2.0100000000000001E-4</v>
      </c>
      <c r="AZ794" s="52" t="str">
        <f>IF(参照!F794="","",参照!F794)</f>
        <v>(株)ＬＩＸＩＬ　ＴＥＰＣＯ　スマートパートナーズ</v>
      </c>
      <c r="BA794" s="52" t="str">
        <f>IF(参照!G794="","",参照!G794)</f>
        <v>(株)ＬＩＸＩＬ　ＴＥＰＣＯ　スマートパートナーズ_メニューB</v>
      </c>
      <c r="BB794" s="52">
        <f t="shared" si="43"/>
        <v>0.20100000000000001</v>
      </c>
      <c r="BD794" s="52" t="str">
        <f>IF(参照!L794="","",参照!L794)</f>
        <v/>
      </c>
    </row>
    <row r="795" spans="47:56">
      <c r="AU795" s="52" t="str">
        <f>IF(参照!A795="","",参照!A795)</f>
        <v/>
      </c>
      <c r="AV795" s="52" t="str">
        <f>IF(参照!B795="","",参照!B795)</f>
        <v/>
      </c>
      <c r="AW795" s="52" t="str">
        <f>IF(参照!C795="","",参照!C795)</f>
        <v/>
      </c>
      <c r="AX795" s="52" t="str">
        <f>IF(参照!D795="","",参照!D795)</f>
        <v>メニューC(残差)</v>
      </c>
      <c r="AY795" s="52">
        <f>IF(参照!E795="","",参照!E795)</f>
        <v>5.2900000000000006E-4</v>
      </c>
      <c r="AZ795" s="52" t="str">
        <f>IF(参照!F795="","",参照!F795)</f>
        <v>(株)ＬＩＸＩＬ　ＴＥＰＣＯ　スマートパートナーズ</v>
      </c>
      <c r="BA795" s="52" t="str">
        <f>IF(参照!G795="","",参照!G795)</f>
        <v>(株)ＬＩＸＩＬ　ＴＥＰＣＯ　スマートパートナーズ_メニューC(残差)</v>
      </c>
      <c r="BB795" s="52">
        <f t="shared" si="43"/>
        <v>0.52900000000000003</v>
      </c>
      <c r="BD795" s="52" t="str">
        <f>IF(参照!L795="","",参照!L795)</f>
        <v/>
      </c>
    </row>
    <row r="796" spans="47:56">
      <c r="AU796" s="52" t="str">
        <f>IF(参照!A796="","",参照!A796)</f>
        <v/>
      </c>
      <c r="AV796" s="52" t="str">
        <f>IF(参照!B796="","",参照!B796)</f>
        <v/>
      </c>
      <c r="AW796" s="52" t="str">
        <f>IF(参照!C796="","",参照!C796)</f>
        <v/>
      </c>
      <c r="AX796" s="52" t="str">
        <f>IF(参照!D796="","",参照!D796)</f>
        <v>(参考値)事業者全体</v>
      </c>
      <c r="AY796" s="52">
        <f>IF(参照!E796="","",参照!E796)</f>
        <v>4.9200000000000003E-4</v>
      </c>
      <c r="AZ796" s="52" t="str">
        <f>IF(参照!F796="","",参照!F796)</f>
        <v>(株)ＬＩＸＩＬ　ＴＥＰＣＯ　スマートパートナーズ</v>
      </c>
      <c r="BA796" s="52" t="str">
        <f>IF(参照!G796="","",参照!G796)</f>
        <v>(株)ＬＩＸＩＬ　ＴＥＰＣＯ　スマートパートナーズ_(参考値)事業者全体</v>
      </c>
      <c r="BB796" s="52">
        <f t="shared" si="43"/>
        <v>0.49200000000000005</v>
      </c>
      <c r="BD796" s="52" t="str">
        <f>IF(参照!L796="","",参照!L796)</f>
        <v/>
      </c>
    </row>
    <row r="797" spans="47:56">
      <c r="AU797" s="52" t="str">
        <f>IF(参照!A797="","",参照!A797)</f>
        <v>A0463</v>
      </c>
      <c r="AV797" s="52" t="str">
        <f>IF(参照!B797="","",参照!B797)</f>
        <v>(株)ＮＥＸＴ　ＯＮＥ</v>
      </c>
      <c r="AW797" s="52">
        <f>IF(参照!C797="","",参照!C797)</f>
        <v>5.31E-4</v>
      </c>
      <c r="AX797" s="52" t="str">
        <f>IF(参照!D797="","",参照!D797)</f>
        <v/>
      </c>
      <c r="AY797" s="52">
        <f>IF(参照!E797="","",参照!E797)</f>
        <v>5.1400000000000003E-4</v>
      </c>
      <c r="AZ797" s="52" t="str">
        <f>IF(参照!F797="","",参照!F797)</f>
        <v>(株)ＮＥＸＴ　ＯＮＥ</v>
      </c>
      <c r="BA797" s="52" t="str">
        <f>IF(参照!G797="","",参照!G797)</f>
        <v>(株)ＮＥＸＴ　ＯＮＥ_</v>
      </c>
      <c r="BB797" s="52">
        <f t="shared" si="43"/>
        <v>0.51400000000000001</v>
      </c>
      <c r="BD797" s="52" t="str">
        <f>IF(参照!L797="","",参照!L797)</f>
        <v/>
      </c>
    </row>
    <row r="798" spans="47:56">
      <c r="AU798" s="52" t="str">
        <f>IF(参照!A798="","",参照!A798)</f>
        <v>A0465</v>
      </c>
      <c r="AV798" s="52" t="str">
        <f>IF(参照!B798="","",参照!B798)</f>
        <v>(株)ユビニティー</v>
      </c>
      <c r="AW798" s="52">
        <f>IF(参照!C798="","",参照!C798)</f>
        <v>5.8100000000000003E-4</v>
      </c>
      <c r="AX798" s="52" t="str">
        <f>IF(参照!D798="","",参照!D798)</f>
        <v/>
      </c>
      <c r="AY798" s="52">
        <f>IF(参照!E798="","",参照!E798)</f>
        <v>5.6400000000000005E-4</v>
      </c>
      <c r="AZ798" s="52" t="str">
        <f>IF(参照!F798="","",参照!F798)</f>
        <v>(株)ユビニティー</v>
      </c>
      <c r="BA798" s="52" t="str">
        <f>IF(参照!G798="","",参照!G798)</f>
        <v>(株)ユビニティー_</v>
      </c>
      <c r="BB798" s="52">
        <f t="shared" si="43"/>
        <v>0.56400000000000006</v>
      </c>
      <c r="BD798" s="52" t="str">
        <f>IF(参照!L798="","",参照!L798)</f>
        <v/>
      </c>
    </row>
    <row r="799" spans="47:56">
      <c r="AU799" s="52" t="str">
        <f>IF(参照!A799="","",参照!A799)</f>
        <v>A0466</v>
      </c>
      <c r="AV799" s="52" t="str">
        <f>IF(参照!B799="","",参照!B799)</f>
        <v>(株)宮交シティ</v>
      </c>
      <c r="AW799" s="52">
        <f>IF(参照!C799="","",参照!C799)</f>
        <v>3.2200000000000002E-4</v>
      </c>
      <c r="AX799" s="52" t="str">
        <f>IF(参照!D799="","",参照!D799)</f>
        <v/>
      </c>
      <c r="AY799" s="52">
        <f>IF(参照!E799="","",参照!E799)</f>
        <v>2.6600000000000001E-4</v>
      </c>
      <c r="AZ799" s="52" t="str">
        <f>IF(参照!F799="","",参照!F799)</f>
        <v>(株)宮交シティ</v>
      </c>
      <c r="BA799" s="52" t="str">
        <f>IF(参照!G799="","",参照!G799)</f>
        <v>(株)宮交シティ_</v>
      </c>
      <c r="BB799" s="52">
        <f t="shared" si="43"/>
        <v>0.26600000000000001</v>
      </c>
      <c r="BD799" s="52" t="str">
        <f>IF(参照!L799="","",参照!L799)</f>
        <v/>
      </c>
    </row>
    <row r="800" spans="47:56">
      <c r="AU800" s="52" t="str">
        <f>IF(参照!A800="","",参照!A800)</f>
        <v>A0467</v>
      </c>
      <c r="AV800" s="52" t="str">
        <f>IF(参照!B800="","",参照!B800)</f>
        <v>(株)アルファライズ</v>
      </c>
      <c r="AW800" s="52">
        <f>IF(参照!C800="","",参照!C800)</f>
        <v>5.1000000000000004E-4</v>
      </c>
      <c r="AX800" s="52" t="str">
        <f>IF(参照!D800="","",参照!D800)</f>
        <v/>
      </c>
      <c r="AY800" s="52">
        <f>IF(参照!E800="","",参照!E800)</f>
        <v>5.2800000000000004E-4</v>
      </c>
      <c r="AZ800" s="52" t="str">
        <f>IF(参照!F800="","",参照!F800)</f>
        <v>(株)アルファライズ</v>
      </c>
      <c r="BA800" s="52" t="str">
        <f>IF(参照!G800="","",参照!G800)</f>
        <v>(株)アルファライズ_</v>
      </c>
      <c r="BB800" s="52">
        <f t="shared" si="43"/>
        <v>0.52800000000000002</v>
      </c>
      <c r="BD800" s="52" t="str">
        <f>IF(参照!L800="","",参照!L800)</f>
        <v/>
      </c>
    </row>
    <row r="801" spans="47:56">
      <c r="AU801" s="52" t="str">
        <f>IF(参照!A801="","",参照!A801)</f>
        <v>A0468</v>
      </c>
      <c r="AV801" s="52" t="str">
        <f>IF(参照!B801="","",参照!B801)</f>
        <v>おおすみ半島スマートエネルギー(株)</v>
      </c>
      <c r="AW801" s="52">
        <f>IF(参照!C801="","",参照!C801)</f>
        <v>4.5800000000000002E-4</v>
      </c>
      <c r="AX801" s="52" t="str">
        <f>IF(参照!D801="","",参照!D801)</f>
        <v/>
      </c>
      <c r="AY801" s="52">
        <f>IF(参照!E801="","",参照!E801)</f>
        <v>4.5800000000000002E-4</v>
      </c>
      <c r="AZ801" s="52" t="str">
        <f>IF(参照!F801="","",参照!F801)</f>
        <v>おおすみ半島スマートエネルギー(株)</v>
      </c>
      <c r="BA801" s="52" t="str">
        <f>IF(参照!G801="","",参照!G801)</f>
        <v>おおすみ半島スマートエネルギー(株)_</v>
      </c>
      <c r="BB801" s="52">
        <f t="shared" si="43"/>
        <v>0.45800000000000002</v>
      </c>
      <c r="BD801" s="52" t="str">
        <f>IF(参照!L801="","",参照!L801)</f>
        <v/>
      </c>
    </row>
    <row r="802" spans="47:56">
      <c r="AU802" s="52" t="str">
        <f>IF(参照!A802="","",参照!A802)</f>
        <v>A0470</v>
      </c>
      <c r="AV802" s="52" t="str">
        <f>IF(参照!B802="","",参照!B802)</f>
        <v>おきなわコープエナジー(株)</v>
      </c>
      <c r="AW802" s="52">
        <f>IF(参照!C802="","",参照!C802)</f>
        <v>6.96E-4</v>
      </c>
      <c r="AX802" s="52" t="str">
        <f>IF(参照!D802="","",参照!D802)</f>
        <v/>
      </c>
      <c r="AY802" s="52">
        <f>IF(参照!E802="","",参照!E802)</f>
        <v>6.8300000000000001E-4</v>
      </c>
      <c r="AZ802" s="52" t="str">
        <f>IF(参照!F802="","",参照!F802)</f>
        <v>おきなわコープエナジー(株)</v>
      </c>
      <c r="BA802" s="52" t="str">
        <f>IF(参照!G802="","",参照!G802)</f>
        <v>おきなわコープエナジー(株)_</v>
      </c>
      <c r="BB802" s="52">
        <f t="shared" si="43"/>
        <v>0.68300000000000005</v>
      </c>
      <c r="BD802" s="52" t="str">
        <f>IF(参照!L802="","",参照!L802)</f>
        <v/>
      </c>
    </row>
    <row r="803" spans="47:56">
      <c r="AU803" s="52" t="str">
        <f>IF(参照!A803="","",参照!A803)</f>
        <v>A0471</v>
      </c>
      <c r="AV803" s="52" t="str">
        <f>IF(参照!B803="","",参照!B803)</f>
        <v>久慈地域エネルギー(株)</v>
      </c>
      <c r="AW803" s="52">
        <f>IF(参照!C803="","",参照!C803)</f>
        <v>4.26E-4</v>
      </c>
      <c r="AX803" s="52" t="str">
        <f>IF(参照!D803="","",参照!D803)</f>
        <v/>
      </c>
      <c r="AY803" s="52">
        <f>IF(参照!E803="","",参照!E803)</f>
        <v>4.9200000000000003E-4</v>
      </c>
      <c r="AZ803" s="52" t="str">
        <f>IF(参照!F803="","",参照!F803)</f>
        <v>久慈地域エネルギー(株)</v>
      </c>
      <c r="BA803" s="52" t="str">
        <f>IF(参照!G803="","",参照!G803)</f>
        <v>久慈地域エネルギー(株)_</v>
      </c>
      <c r="BB803" s="52">
        <f t="shared" si="43"/>
        <v>0.49200000000000005</v>
      </c>
      <c r="BD803" s="52" t="str">
        <f>IF(参照!L803="","",参照!L803)</f>
        <v/>
      </c>
    </row>
    <row r="804" spans="47:56">
      <c r="AU804" s="52" t="str">
        <f>IF(参照!A804="","",参照!A804)</f>
        <v>A0472</v>
      </c>
      <c r="AV804" s="52" t="str">
        <f>IF(参照!B804="","",参照!B804)</f>
        <v>弘前ガス(株)</v>
      </c>
      <c r="AW804" s="52">
        <f>IF(参照!C804="","",参照!C804)</f>
        <v>4.7699999999999999E-4</v>
      </c>
      <c r="AX804" s="52" t="str">
        <f>IF(参照!D804="","",参照!D804)</f>
        <v/>
      </c>
      <c r="AY804" s="52">
        <f>IF(参照!E804="","",参照!E804)</f>
        <v>4.6799999999999999E-4</v>
      </c>
      <c r="AZ804" s="52" t="str">
        <f>IF(参照!F804="","",参照!F804)</f>
        <v>弘前ガス(株)</v>
      </c>
      <c r="BA804" s="52" t="str">
        <f>IF(参照!G804="","",参照!G804)</f>
        <v>弘前ガス(株)_</v>
      </c>
      <c r="BB804" s="52">
        <f t="shared" si="43"/>
        <v>0.46799999999999997</v>
      </c>
      <c r="BD804" s="52" t="str">
        <f>IF(参照!L804="","",参照!L804)</f>
        <v/>
      </c>
    </row>
    <row r="805" spans="47:56">
      <c r="AU805" s="52" t="str">
        <f>IF(参照!A805="","",参照!A805)</f>
        <v>A0473</v>
      </c>
      <c r="AV805" s="52" t="str">
        <f>IF(参照!B805="","",参照!B805)</f>
        <v>(株)フォーバルテレコム　</v>
      </c>
      <c r="AW805" s="52">
        <f>IF(参照!C805="","",参照!C805)</f>
        <v>4.75E-4</v>
      </c>
      <c r="AX805" s="52" t="str">
        <f>IF(参照!D805="","",参照!D805)</f>
        <v>メニューA</v>
      </c>
      <c r="AY805" s="52">
        <f>IF(参照!E805="","",参照!E805)</f>
        <v>0</v>
      </c>
      <c r="AZ805" s="52" t="str">
        <f>IF(参照!F805="","",参照!F805)</f>
        <v>(株)フォーバルテレコム　</v>
      </c>
      <c r="BA805" s="52" t="str">
        <f>IF(参照!G805="","",参照!G805)</f>
        <v>(株)フォーバルテレコム　_メニューA</v>
      </c>
      <c r="BB805" s="52">
        <f t="shared" si="43"/>
        <v>0</v>
      </c>
      <c r="BD805" s="52" t="str">
        <f>IF(参照!L805="","",参照!L805)</f>
        <v/>
      </c>
    </row>
    <row r="806" spans="47:56">
      <c r="AU806" s="52" t="str">
        <f>IF(参照!A806="","",参照!A806)</f>
        <v/>
      </c>
      <c r="AV806" s="52" t="str">
        <f>IF(参照!B806="","",参照!B806)</f>
        <v/>
      </c>
      <c r="AW806" s="52" t="str">
        <f>IF(参照!C806="","",参照!C806)</f>
        <v/>
      </c>
      <c r="AX806" s="52" t="str">
        <f>IF(参照!D806="","",参照!D806)</f>
        <v>メニューB(残差)</v>
      </c>
      <c r="AY806" s="52">
        <f>IF(参照!E806="","",参照!E806)</f>
        <v>4.1899999999999999E-4</v>
      </c>
      <c r="AZ806" s="52" t="str">
        <f>IF(参照!F806="","",参照!F806)</f>
        <v>(株)フォーバルテレコム　</v>
      </c>
      <c r="BA806" s="52" t="str">
        <f>IF(参照!G806="","",参照!G806)</f>
        <v>(株)フォーバルテレコム　_メニューB(残差)</v>
      </c>
      <c r="BB806" s="52">
        <f t="shared" si="43"/>
        <v>0.41899999999999998</v>
      </c>
      <c r="BD806" s="52" t="str">
        <f>IF(参照!L806="","",参照!L806)</f>
        <v/>
      </c>
    </row>
    <row r="807" spans="47:56">
      <c r="AU807" s="52" t="str">
        <f>IF(参照!A807="","",参照!A807)</f>
        <v/>
      </c>
      <c r="AV807" s="52" t="str">
        <f>IF(参照!B807="","",参照!B807)</f>
        <v/>
      </c>
      <c r="AW807" s="52" t="str">
        <f>IF(参照!C807="","",参照!C807)</f>
        <v/>
      </c>
      <c r="AX807" s="52" t="str">
        <f>IF(参照!D807="","",参照!D807)</f>
        <v>(参考値)事業者全体</v>
      </c>
      <c r="AY807" s="52">
        <f>IF(参照!E807="","",参照!E807)</f>
        <v>3.8900000000000002E-4</v>
      </c>
      <c r="AZ807" s="52" t="str">
        <f>IF(参照!F807="","",参照!F807)</f>
        <v>(株)フォーバルテレコム　</v>
      </c>
      <c r="BA807" s="52" t="str">
        <f>IF(参照!G807="","",参照!G807)</f>
        <v>(株)フォーバルテレコム　_(参考値)事業者全体</v>
      </c>
      <c r="BB807" s="52">
        <f t="shared" si="43"/>
        <v>0.38900000000000001</v>
      </c>
      <c r="BD807" s="52" t="str">
        <f>IF(参照!L807="","",参照!L807)</f>
        <v/>
      </c>
    </row>
    <row r="808" spans="47:56">
      <c r="AU808" s="52" t="str">
        <f>IF(参照!A808="","",参照!A808)</f>
        <v>A0476</v>
      </c>
      <c r="AV808" s="52" t="str">
        <f>IF(参照!B808="","",参照!B808)</f>
        <v>(株)グランデータ</v>
      </c>
      <c r="AW808" s="52">
        <f>IF(参照!C808="","",参照!C808)</f>
        <v>5.22E-4</v>
      </c>
      <c r="AX808" s="52" t="str">
        <f>IF(参照!D808="","",参照!D808)</f>
        <v/>
      </c>
      <c r="AY808" s="52">
        <f>IF(参照!E808="","",参照!E808)</f>
        <v>5.1999999999999995E-4</v>
      </c>
      <c r="AZ808" s="52" t="str">
        <f>IF(参照!F808="","",参照!F808)</f>
        <v>(株)グランデータ</v>
      </c>
      <c r="BA808" s="52" t="str">
        <f>IF(参照!G808="","",参照!G808)</f>
        <v>(株)グランデータ_</v>
      </c>
      <c r="BB808" s="52">
        <f t="shared" si="43"/>
        <v>0.51999999999999991</v>
      </c>
      <c r="BD808" s="52" t="str">
        <f>IF(参照!L808="","",参照!L808)</f>
        <v/>
      </c>
    </row>
    <row r="809" spans="47:56">
      <c r="AU809" s="52" t="str">
        <f>IF(参照!A809="","",参照!A809)</f>
        <v>A0477</v>
      </c>
      <c r="AV809" s="52" t="str">
        <f>IF(参照!B809="","",参照!B809)</f>
        <v>くるめエネルギー(株)</v>
      </c>
      <c r="AW809" s="52">
        <f>IF(参照!C809="","",参照!C809)</f>
        <v>5.5400000000000002E-4</v>
      </c>
      <c r="AX809" s="52" t="str">
        <f>IF(参照!D809="","",参照!D809)</f>
        <v/>
      </c>
      <c r="AY809" s="52">
        <f>IF(参照!E809="","",参照!E809)</f>
        <v>4.9799999999999996E-4</v>
      </c>
      <c r="AZ809" s="52" t="str">
        <f>IF(参照!F809="","",参照!F809)</f>
        <v>くるめエネルギー(株)</v>
      </c>
      <c r="BA809" s="52" t="str">
        <f>IF(参照!G809="","",参照!G809)</f>
        <v>くるめエネルギー(株)_</v>
      </c>
      <c r="BB809" s="52">
        <f t="shared" si="43"/>
        <v>0.49799999999999994</v>
      </c>
      <c r="BD809" s="52" t="str">
        <f>IF(参照!L809="","",参照!L809)</f>
        <v/>
      </c>
    </row>
    <row r="810" spans="47:56">
      <c r="AU810" s="52" t="str">
        <f>IF(参照!A810="","",参照!A810)</f>
        <v>A0478</v>
      </c>
      <c r="AV810" s="52" t="str">
        <f>IF(参照!B810="","",参照!B810)</f>
        <v>(株)はまエネ</v>
      </c>
      <c r="AW810" s="52">
        <f>IF(参照!C810="","",参照!C810)</f>
        <v>4.95E-4</v>
      </c>
      <c r="AX810" s="52" t="str">
        <f>IF(参照!D810="","",参照!D810)</f>
        <v/>
      </c>
      <c r="AY810" s="52">
        <f>IF(参照!E810="","",参照!E810)</f>
        <v>5.3600000000000002E-4</v>
      </c>
      <c r="AZ810" s="52" t="str">
        <f>IF(参照!F810="","",参照!F810)</f>
        <v>(株)はまエネ</v>
      </c>
      <c r="BA810" s="52" t="str">
        <f>IF(参照!G810="","",参照!G810)</f>
        <v>(株)はまエネ_</v>
      </c>
      <c r="BB810" s="52">
        <f t="shared" si="43"/>
        <v>0.53600000000000003</v>
      </c>
      <c r="BD810" s="52" t="str">
        <f>IF(参照!L810="","",参照!L810)</f>
        <v/>
      </c>
    </row>
    <row r="811" spans="47:56">
      <c r="AU811" s="52" t="str">
        <f>IF(参照!A811="","",参照!A811)</f>
        <v>A0480</v>
      </c>
      <c r="AV811" s="52" t="str">
        <f>IF(参照!B811="","",参照!B811)</f>
        <v>松阪新電力(株)</v>
      </c>
      <c r="AW811" s="52">
        <f>IF(参照!C811="","",参照!C811)</f>
        <v>9.2E-5</v>
      </c>
      <c r="AX811" s="52" t="str">
        <f>IF(参照!D811="","",参照!D811)</f>
        <v/>
      </c>
      <c r="AY811" s="52">
        <f>IF(参照!E811="","",参照!E811)</f>
        <v>3.5100000000000002E-4</v>
      </c>
      <c r="AZ811" s="52" t="str">
        <f>IF(参照!F811="","",参照!F811)</f>
        <v>松阪新電力(株)</v>
      </c>
      <c r="BA811" s="52" t="str">
        <f>IF(参照!G811="","",参照!G811)</f>
        <v>松阪新電力(株)_</v>
      </c>
      <c r="BB811" s="52">
        <f t="shared" si="43"/>
        <v>0.35100000000000003</v>
      </c>
      <c r="BD811" s="52" t="str">
        <f>IF(参照!L811="","",参照!L811)</f>
        <v/>
      </c>
    </row>
    <row r="812" spans="47:56">
      <c r="AU812" s="52" t="str">
        <f>IF(参照!A812="","",参照!A812)</f>
        <v>A0481</v>
      </c>
      <c r="AV812" s="52" t="str">
        <f>IF(参照!B812="","",参照!B812)</f>
        <v>ヒューリックプロパティソリューション(株)</v>
      </c>
      <c r="AW812" s="52">
        <f>IF(参照!C812="","",参照!C812)</f>
        <v>3.1500000000000001E-4</v>
      </c>
      <c r="AX812" s="52" t="str">
        <f>IF(参照!D812="","",参照!D812)</f>
        <v/>
      </c>
      <c r="AY812" s="52">
        <f>IF(参照!E812="","",参照!E812)</f>
        <v>4.95E-4</v>
      </c>
      <c r="AZ812" s="52" t="str">
        <f>IF(参照!F812="","",参照!F812)</f>
        <v>ヒューリックプロパティソリューション(株)</v>
      </c>
      <c r="BA812" s="52" t="str">
        <f>IF(参照!G812="","",参照!G812)</f>
        <v>ヒューリックプロパティソリューション(株)_</v>
      </c>
      <c r="BB812" s="52">
        <f t="shared" si="43"/>
        <v>0.495</v>
      </c>
      <c r="BD812" s="52" t="str">
        <f>IF(参照!L812="","",参照!L812)</f>
        <v/>
      </c>
    </row>
    <row r="813" spans="47:56">
      <c r="AU813" s="52" t="str">
        <f>IF(参照!A813="","",参照!A813)</f>
        <v>A0482</v>
      </c>
      <c r="AV813" s="52" t="str">
        <f>IF(参照!B813="","",参照!B813)</f>
        <v>宮崎電力(株)</v>
      </c>
      <c r="AW813" s="52">
        <f>IF(参照!C813="","",参照!C813)</f>
        <v>4.0299999999999998E-4</v>
      </c>
      <c r="AX813" s="52" t="str">
        <f>IF(参照!D813="","",参照!D813)</f>
        <v/>
      </c>
      <c r="AY813" s="52">
        <f>IF(参照!E813="","",参照!E813)</f>
        <v>4.4999999999999999E-4</v>
      </c>
      <c r="AZ813" s="52" t="str">
        <f>IF(参照!F813="","",参照!F813)</f>
        <v>宮崎電力(株)</v>
      </c>
      <c r="BA813" s="52" t="str">
        <f>IF(参照!G813="","",参照!G813)</f>
        <v>宮崎電力(株)_</v>
      </c>
      <c r="BB813" s="52">
        <f t="shared" si="43"/>
        <v>0.45</v>
      </c>
      <c r="BD813" s="52" t="str">
        <f>IF(参照!L813="","",参照!L813)</f>
        <v/>
      </c>
    </row>
    <row r="814" spans="47:56">
      <c r="AU814" s="52" t="str">
        <f>IF(参照!A814="","",参照!A814)</f>
        <v>A0483</v>
      </c>
      <c r="AV814" s="52" t="str">
        <f>IF(参照!B814="","",参照!B814)</f>
        <v>みの市民エネルギー(株)</v>
      </c>
      <c r="AW814" s="52">
        <f>IF(参照!C814="","",参照!C814)</f>
        <v>5.1800000000000001E-4</v>
      </c>
      <c r="AX814" s="52" t="str">
        <f>IF(参照!D814="","",参照!D814)</f>
        <v/>
      </c>
      <c r="AY814" s="52">
        <f>IF(参照!E814="","",参照!E814)</f>
        <v>5.6300000000000002E-4</v>
      </c>
      <c r="AZ814" s="52" t="str">
        <f>IF(参照!F814="","",参照!F814)</f>
        <v>みの市民エネルギー(株)</v>
      </c>
      <c r="BA814" s="52" t="str">
        <f>IF(参照!G814="","",参照!G814)</f>
        <v>みの市民エネルギー(株)_</v>
      </c>
      <c r="BB814" s="52">
        <f t="shared" si="43"/>
        <v>0.56300000000000006</v>
      </c>
      <c r="BD814" s="52" t="str">
        <f>IF(参照!L814="","",参照!L814)</f>
        <v/>
      </c>
    </row>
    <row r="815" spans="47:56">
      <c r="AU815" s="52" t="str">
        <f>IF(参照!A815="","",参照!A815)</f>
        <v>A0484</v>
      </c>
      <c r="AV815" s="52" t="str">
        <f>IF(参照!B815="","",参照!B815)</f>
        <v>三友エンテック(株)</v>
      </c>
      <c r="AW815" s="52">
        <f>IF(参照!C815="","",参照!C815)</f>
        <v>4.75E-4</v>
      </c>
      <c r="AX815" s="52" t="str">
        <f>IF(参照!D815="","",参照!D815)</f>
        <v/>
      </c>
      <c r="AY815" s="52">
        <f>IF(参照!E815="","",参照!E815)</f>
        <v>4.1899999999999999E-4</v>
      </c>
      <c r="AZ815" s="52" t="str">
        <f>IF(参照!F815="","",参照!F815)</f>
        <v>三友エンテック(株)</v>
      </c>
      <c r="BA815" s="52" t="str">
        <f>IF(参照!G815="","",参照!G815)</f>
        <v>三友エンテック(株)_</v>
      </c>
      <c r="BB815" s="52">
        <f t="shared" si="43"/>
        <v>0.41899999999999998</v>
      </c>
      <c r="BD815" s="52" t="str">
        <f>IF(参照!L815="","",参照!L815)</f>
        <v/>
      </c>
    </row>
    <row r="816" spans="47:56">
      <c r="AU816" s="52" t="str">
        <f>IF(参照!A816="","",参照!A816)</f>
        <v>A0486</v>
      </c>
      <c r="AV816" s="52" t="str">
        <f>IF(参照!B816="","",参照!B816)</f>
        <v>府中・調布まちなかエナジー(株)</v>
      </c>
      <c r="AW816" s="52">
        <f>IF(参照!C816="","",参照!C816)</f>
        <v>4.8000000000000001E-4</v>
      </c>
      <c r="AX816" s="52" t="str">
        <f>IF(参照!D816="","",参照!D816)</f>
        <v>メニューA</v>
      </c>
      <c r="AY816" s="52">
        <f>IF(参照!E816="","",参照!E816)</f>
        <v>0</v>
      </c>
      <c r="AZ816" s="52" t="str">
        <f>IF(参照!F816="","",参照!F816)</f>
        <v>府中・調布まちなかエナジー(株)</v>
      </c>
      <c r="BA816" s="52" t="str">
        <f>IF(参照!G816="","",参照!G816)</f>
        <v>府中・調布まちなかエナジー(株)_メニューA</v>
      </c>
      <c r="BB816" s="52">
        <f t="shared" si="43"/>
        <v>0</v>
      </c>
      <c r="BD816" s="52" t="str">
        <f>IF(参照!L816="","",参照!L816)</f>
        <v/>
      </c>
    </row>
    <row r="817" spans="47:56">
      <c r="AU817" s="52" t="str">
        <f>IF(参照!A817="","",参照!A817)</f>
        <v/>
      </c>
      <c r="AV817" s="52" t="str">
        <f>IF(参照!B817="","",参照!B817)</f>
        <v/>
      </c>
      <c r="AW817" s="52" t="str">
        <f>IF(参照!C817="","",参照!C817)</f>
        <v/>
      </c>
      <c r="AX817" s="52" t="str">
        <f>IF(参照!D817="","",参照!D817)</f>
        <v>メニューB(残差)</v>
      </c>
      <c r="AY817" s="52">
        <f>IF(参照!E817="","",参照!E817)</f>
        <v>5.3499999999999999E-4</v>
      </c>
      <c r="AZ817" s="52" t="str">
        <f>IF(参照!F817="","",参照!F817)</f>
        <v>府中・調布まちなかエナジー(株)</v>
      </c>
      <c r="BA817" s="52" t="str">
        <f>IF(参照!G817="","",参照!G817)</f>
        <v>府中・調布まちなかエナジー(株)_メニューB(残差)</v>
      </c>
      <c r="BB817" s="52">
        <f t="shared" si="43"/>
        <v>0.53500000000000003</v>
      </c>
      <c r="BD817" s="52" t="str">
        <f>IF(参照!L817="","",参照!L817)</f>
        <v/>
      </c>
    </row>
    <row r="818" spans="47:56">
      <c r="AU818" s="52" t="str">
        <f>IF(参照!A818="","",参照!A818)</f>
        <v/>
      </c>
      <c r="AV818" s="52" t="str">
        <f>IF(参照!B818="","",参照!B818)</f>
        <v/>
      </c>
      <c r="AW818" s="52" t="str">
        <f>IF(参照!C818="","",参照!C818)</f>
        <v/>
      </c>
      <c r="AX818" s="52" t="str">
        <f>IF(参照!D818="","",参照!D818)</f>
        <v>(参考値)事業者全体</v>
      </c>
      <c r="AY818" s="52">
        <f>IF(参照!E818="","",参照!E818)</f>
        <v>4.95E-4</v>
      </c>
      <c r="AZ818" s="52" t="str">
        <f>IF(参照!F818="","",参照!F818)</f>
        <v>府中・調布まちなかエナジー(株)</v>
      </c>
      <c r="BA818" s="52" t="str">
        <f>IF(参照!G818="","",参照!G818)</f>
        <v>府中・調布まちなかエナジー(株)_(参考値)事業者全体</v>
      </c>
      <c r="BB818" s="52">
        <f t="shared" si="43"/>
        <v>0.495</v>
      </c>
      <c r="BD818" s="52" t="str">
        <f>IF(参照!L818="","",参照!L818)</f>
        <v/>
      </c>
    </row>
    <row r="819" spans="47:56">
      <c r="AU819" s="52" t="str">
        <f>IF(参照!A819="","",参照!A819)</f>
        <v>A0487</v>
      </c>
      <c r="AV819" s="52" t="str">
        <f>IF(参照!B819="","",参照!B819)</f>
        <v>伊勢志摩電力(株)</v>
      </c>
      <c r="AW819" s="52">
        <f>IF(参照!C819="","",参照!C819)</f>
        <v>4.8299999999999998E-4</v>
      </c>
      <c r="AX819" s="52" t="str">
        <f>IF(参照!D819="","",参照!D819)</f>
        <v/>
      </c>
      <c r="AY819" s="52">
        <f>IF(参照!E819="","",参照!E819)</f>
        <v>4.8299999999999998E-4</v>
      </c>
      <c r="AZ819" s="52" t="str">
        <f>IF(参照!F819="","",参照!F819)</f>
        <v>伊勢志摩電力(株)</v>
      </c>
      <c r="BA819" s="52" t="str">
        <f>IF(参照!G819="","",参照!G819)</f>
        <v>伊勢志摩電力(株)_</v>
      </c>
      <c r="BB819" s="52">
        <f t="shared" si="43"/>
        <v>0.48299999999999998</v>
      </c>
      <c r="BD819" s="52" t="str">
        <f>IF(参照!L819="","",参照!L819)</f>
        <v/>
      </c>
    </row>
    <row r="820" spans="47:56">
      <c r="AU820" s="52" t="str">
        <f>IF(参照!A820="","",参照!A820)</f>
        <v>A0490</v>
      </c>
      <c r="AV820" s="52" t="str">
        <f>IF(参照!B820="","",参照!B820)</f>
        <v>(株)ＣＤエナジーダイレクト</v>
      </c>
      <c r="AW820" s="52">
        <f>IF(参照!C820="","",参照!C820)</f>
        <v>4.1100000000000002E-4</v>
      </c>
      <c r="AX820" s="52" t="str">
        <f>IF(参照!D820="","",参照!D820)</f>
        <v>メニューA</v>
      </c>
      <c r="AY820" s="52">
        <f>IF(参照!E820="","",参照!E820)</f>
        <v>0</v>
      </c>
      <c r="AZ820" s="52" t="str">
        <f>IF(参照!F820="","",参照!F820)</f>
        <v>(株)ＣＤエナジーダイレクト</v>
      </c>
      <c r="BA820" s="52" t="str">
        <f>IF(参照!G820="","",参照!G820)</f>
        <v>(株)ＣＤエナジーダイレクト_メニューA</v>
      </c>
      <c r="BB820" s="52">
        <f t="shared" si="43"/>
        <v>0</v>
      </c>
      <c r="BD820" s="52" t="str">
        <f>IF(参照!L820="","",参照!L820)</f>
        <v/>
      </c>
    </row>
    <row r="821" spans="47:56">
      <c r="AU821" s="52" t="str">
        <f>IF(参照!A821="","",参照!A821)</f>
        <v/>
      </c>
      <c r="AV821" s="52" t="str">
        <f>IF(参照!B821="","",参照!B821)</f>
        <v/>
      </c>
      <c r="AW821" s="52" t="str">
        <f>IF(参照!C821="","",参照!C821)</f>
        <v/>
      </c>
      <c r="AX821" s="52" t="str">
        <f>IF(参照!D821="","",参照!D821)</f>
        <v>メニューB(残差)</v>
      </c>
      <c r="AY821" s="52">
        <f>IF(参照!E821="","",参照!E821)</f>
        <v>3.2400000000000001E-4</v>
      </c>
      <c r="AZ821" s="52" t="str">
        <f>IF(参照!F821="","",参照!F821)</f>
        <v>(株)ＣＤエナジーダイレクト</v>
      </c>
      <c r="BA821" s="52" t="str">
        <f>IF(参照!G821="","",参照!G821)</f>
        <v>(株)ＣＤエナジーダイレクト_メニューB(残差)</v>
      </c>
      <c r="BB821" s="52">
        <f t="shared" si="43"/>
        <v>0.32400000000000001</v>
      </c>
      <c r="BD821" s="52" t="str">
        <f>IF(参照!L821="","",参照!L821)</f>
        <v/>
      </c>
    </row>
    <row r="822" spans="47:56">
      <c r="AU822" s="52" t="str">
        <f>IF(参照!A822="","",参照!A822)</f>
        <v/>
      </c>
      <c r="AV822" s="52" t="str">
        <f>IF(参照!B822="","",参照!B822)</f>
        <v/>
      </c>
      <c r="AW822" s="52" t="str">
        <f>IF(参照!C822="","",参照!C822)</f>
        <v/>
      </c>
      <c r="AX822" s="52" t="str">
        <f>IF(参照!D822="","",参照!D822)</f>
        <v>(参考値)事業者全体</v>
      </c>
      <c r="AY822" s="52">
        <f>IF(参照!E822="","",参照!E822)</f>
        <v>3.6099999999999999E-4</v>
      </c>
      <c r="AZ822" s="52" t="str">
        <f>IF(参照!F822="","",参照!F822)</f>
        <v>(株)ＣＤエナジーダイレクト</v>
      </c>
      <c r="BA822" s="52" t="str">
        <f>IF(参照!G822="","",参照!G822)</f>
        <v>(株)ＣＤエナジーダイレクト_(参考値)事業者全体</v>
      </c>
      <c r="BB822" s="52">
        <f t="shared" si="43"/>
        <v>0.36099999999999999</v>
      </c>
      <c r="BD822" s="52" t="str">
        <f>IF(参照!L822="","",参照!L822)</f>
        <v/>
      </c>
    </row>
    <row r="823" spans="47:56">
      <c r="AU823" s="52" t="str">
        <f>IF(参照!A823="","",参照!A823)</f>
        <v>A0491</v>
      </c>
      <c r="AV823" s="52" t="str">
        <f>IF(参照!B823="","",参照!B823)</f>
        <v>Ｑ．ＥＮＥＳＴでんき(株)(旧：ジニーエナジー合同会社)</v>
      </c>
      <c r="AW823" s="52">
        <f>IF(参照!C823="","",参照!C823)</f>
        <v>4.5899999999999999E-4</v>
      </c>
      <c r="AX823" s="52" t="str">
        <f>IF(参照!D823="","",参照!D823)</f>
        <v>メニューA</v>
      </c>
      <c r="AY823" s="52">
        <f>IF(参照!E823="","",参照!E823)</f>
        <v>0</v>
      </c>
      <c r="AZ823" s="52" t="str">
        <f>IF(参照!F823="","",参照!F823)</f>
        <v>Ｑ．ＥＮＥＳＴでんき(株)(旧：ジニーエナジー合同会社)</v>
      </c>
      <c r="BA823" s="52" t="str">
        <f>IF(参照!G823="","",参照!G823)</f>
        <v>Ｑ．ＥＮＥＳＴでんき(株)(旧：ジニーエナジー合同会社)_メニューA</v>
      </c>
      <c r="BB823" s="52">
        <f t="shared" si="43"/>
        <v>0</v>
      </c>
      <c r="BD823" s="52" t="str">
        <f>IF(参照!L823="","",参照!L823)</f>
        <v/>
      </c>
    </row>
    <row r="824" spans="47:56">
      <c r="AU824" s="52" t="str">
        <f>IF(参照!A824="","",参照!A824)</f>
        <v/>
      </c>
      <c r="AV824" s="52" t="str">
        <f>IF(参照!B824="","",参照!B824)</f>
        <v/>
      </c>
      <c r="AW824" s="52" t="str">
        <f>IF(参照!C824="","",参照!C824)</f>
        <v/>
      </c>
      <c r="AX824" s="52" t="str">
        <f>IF(参照!D824="","",参照!D824)</f>
        <v>メニューB</v>
      </c>
      <c r="AY824" s="52">
        <f>IF(参照!E824="","",参照!E824)</f>
        <v>3.3100000000000002E-4</v>
      </c>
      <c r="AZ824" s="52" t="str">
        <f>IF(参照!F824="","",参照!F824)</f>
        <v>Ｑ．ＥＮＥＳＴでんき(株)(旧：ジニーエナジー合同会社)</v>
      </c>
      <c r="BA824" s="52" t="str">
        <f>IF(参照!G824="","",参照!G824)</f>
        <v>Ｑ．ＥＮＥＳＴでんき(株)(旧：ジニーエナジー合同会社)_メニューB</v>
      </c>
      <c r="BB824" s="52">
        <f t="shared" si="43"/>
        <v>0.33100000000000002</v>
      </c>
      <c r="BD824" s="52" t="str">
        <f>IF(参照!L824="","",参照!L824)</f>
        <v/>
      </c>
    </row>
    <row r="825" spans="47:56">
      <c r="AU825" s="52" t="str">
        <f>IF(参照!A825="","",参照!A825)</f>
        <v/>
      </c>
      <c r="AV825" s="52" t="str">
        <f>IF(参照!B825="","",参照!B825)</f>
        <v/>
      </c>
      <c r="AW825" s="52" t="str">
        <f>IF(参照!C825="","",参照!C825)</f>
        <v/>
      </c>
      <c r="AX825" s="52" t="str">
        <f>IF(参照!D825="","",参照!D825)</f>
        <v>メニューC(残差)</v>
      </c>
      <c r="AY825" s="52">
        <f>IF(参照!E825="","",参照!E825)</f>
        <v>4.2999999999999999E-4</v>
      </c>
      <c r="AZ825" s="52" t="str">
        <f>IF(参照!F825="","",参照!F825)</f>
        <v>Ｑ．ＥＮＥＳＴでんき(株)(旧：ジニーエナジー合同会社)</v>
      </c>
      <c r="BA825" s="52" t="str">
        <f>IF(参照!G825="","",参照!G825)</f>
        <v>Ｑ．ＥＮＥＳＴでんき(株)(旧：ジニーエナジー合同会社)_メニューC(残差)</v>
      </c>
      <c r="BB825" s="52">
        <f t="shared" si="43"/>
        <v>0.43</v>
      </c>
      <c r="BD825" s="52" t="str">
        <f>IF(参照!L825="","",参照!L825)</f>
        <v/>
      </c>
    </row>
    <row r="826" spans="47:56">
      <c r="AU826" s="52" t="str">
        <f>IF(参照!A826="","",参照!A826)</f>
        <v/>
      </c>
      <c r="AV826" s="52" t="str">
        <f>IF(参照!B826="","",参照!B826)</f>
        <v/>
      </c>
      <c r="AW826" s="52" t="str">
        <f>IF(参照!C826="","",参照!C826)</f>
        <v/>
      </c>
      <c r="AX826" s="52" t="str">
        <f>IF(参照!D826="","",参照!D826)</f>
        <v>(参考値)事業者全体</v>
      </c>
      <c r="AY826" s="52">
        <f>IF(参照!E826="","",参照!E826)</f>
        <v>4.7199999999999998E-4</v>
      </c>
      <c r="AZ826" s="52" t="str">
        <f>IF(参照!F826="","",参照!F826)</f>
        <v>Ｑ．ＥＮＥＳＴでんき(株)(旧：ジニーエナジー合同会社)</v>
      </c>
      <c r="BA826" s="52" t="str">
        <f>IF(参照!G826="","",参照!G826)</f>
        <v>Ｑ．ＥＮＥＳＴでんき(株)(旧：ジニーエナジー合同会社)_(参考値)事業者全体</v>
      </c>
      <c r="BB826" s="52">
        <f t="shared" si="43"/>
        <v>0.47199999999999998</v>
      </c>
      <c r="BD826" s="52" t="str">
        <f>IF(参照!L826="","",参照!L826)</f>
        <v/>
      </c>
    </row>
    <row r="827" spans="47:56">
      <c r="AU827" s="52" t="str">
        <f>IF(参照!A827="","",参照!A827)</f>
        <v>A0493</v>
      </c>
      <c r="AV827" s="52" t="str">
        <f>IF(参照!B827="","",参照!B827)</f>
        <v>(株)ぶんごおおのエナジー</v>
      </c>
      <c r="AW827" s="52">
        <f>IF(参照!C827="","",参照!C827)</f>
        <v>3.77E-4</v>
      </c>
      <c r="AX827" s="52" t="str">
        <f>IF(参照!D827="","",参照!D827)</f>
        <v/>
      </c>
      <c r="AY827" s="52">
        <f>IF(参照!E827="","",参照!E827)</f>
        <v>4.1899999999999999E-4</v>
      </c>
      <c r="AZ827" s="52" t="str">
        <f>IF(参照!F827="","",参照!F827)</f>
        <v>(株)ぶんごおおのエナジー</v>
      </c>
      <c r="BA827" s="52" t="str">
        <f>IF(参照!G827="","",参照!G827)</f>
        <v>(株)ぶんごおおのエナジー_</v>
      </c>
      <c r="BB827" s="52">
        <f t="shared" si="43"/>
        <v>0.41899999999999998</v>
      </c>
      <c r="BD827" s="52" t="str">
        <f>IF(参照!L827="","",参照!L827)</f>
        <v/>
      </c>
    </row>
    <row r="828" spans="47:56">
      <c r="AU828" s="52" t="str">
        <f>IF(参照!A828="","",参照!A828)</f>
        <v>A0494</v>
      </c>
      <c r="AV828" s="52" t="str">
        <f>IF(参照!B828="","",参照!B828)</f>
        <v>ヴィジョナリーパワー(株)</v>
      </c>
      <c r="AW828" s="52">
        <f>IF(参照!C828="","",参照!C828)</f>
        <v>3.79E-4</v>
      </c>
      <c r="AX828" s="52" t="str">
        <f>IF(参照!D828="","",参照!D828)</f>
        <v/>
      </c>
      <c r="AY828" s="52">
        <f>IF(参照!E828="","",参照!E828)</f>
        <v>3.2299999999999999E-4</v>
      </c>
      <c r="AZ828" s="52" t="str">
        <f>IF(参照!F828="","",参照!F828)</f>
        <v>ヴィジョナリーパワー(株)</v>
      </c>
      <c r="BA828" s="52" t="str">
        <f>IF(参照!G828="","",参照!G828)</f>
        <v>ヴィジョナリーパワー(株)_</v>
      </c>
      <c r="BB828" s="52">
        <f t="shared" si="43"/>
        <v>0.32300000000000001</v>
      </c>
      <c r="BD828" s="52" t="str">
        <f>IF(参照!L828="","",参照!L828)</f>
        <v/>
      </c>
    </row>
    <row r="829" spans="47:56">
      <c r="AU829" s="52" t="str">
        <f>IF(参照!A829="","",参照!A829)</f>
        <v>A0495</v>
      </c>
      <c r="AV829" s="52" t="str">
        <f>IF(参照!B829="","",参照!B829)</f>
        <v>有明エナジー(株)</v>
      </c>
      <c r="AW829" s="52">
        <f>IF(参照!C829="","",参照!C829)</f>
        <v>3.39E-4</v>
      </c>
      <c r="AX829" s="52" t="str">
        <f>IF(参照!D829="","",参照!D829)</f>
        <v/>
      </c>
      <c r="AY829" s="52">
        <f>IF(参照!E829="","",参照!E829)</f>
        <v>2.9300000000000002E-4</v>
      </c>
      <c r="AZ829" s="52" t="str">
        <f>IF(参照!F829="","",参照!F829)</f>
        <v>有明エナジー(株)</v>
      </c>
      <c r="BA829" s="52" t="str">
        <f>IF(参照!G829="","",参照!G829)</f>
        <v>有明エナジー(株)_</v>
      </c>
      <c r="BB829" s="52">
        <f t="shared" si="43"/>
        <v>0.29300000000000004</v>
      </c>
      <c r="BD829" s="52" t="str">
        <f>IF(参照!L829="","",参照!L829)</f>
        <v/>
      </c>
    </row>
    <row r="830" spans="47:56">
      <c r="AU830" s="52" t="str">
        <f>IF(参照!A830="","",参照!A830)</f>
        <v>A0499</v>
      </c>
      <c r="AV830" s="52" t="str">
        <f>IF(参照!B830="","",参照!B830)</f>
        <v>厚木瓦斯(株)</v>
      </c>
      <c r="AW830" s="52">
        <f>IF(参照!C830="","",参照!C830)</f>
        <v>3.6400000000000001E-4</v>
      </c>
      <c r="AX830" s="52" t="str">
        <f>IF(参照!D830="","",参照!D830)</f>
        <v>メニューA</v>
      </c>
      <c r="AY830" s="52">
        <f>IF(参照!E830="","",参照!E830)</f>
        <v>0</v>
      </c>
      <c r="AZ830" s="52" t="str">
        <f>IF(参照!F830="","",参照!F830)</f>
        <v>厚木瓦斯(株)</v>
      </c>
      <c r="BA830" s="52" t="str">
        <f>IF(参照!G830="","",参照!G830)</f>
        <v>厚木瓦斯(株)_メニューA</v>
      </c>
      <c r="BB830" s="52">
        <f t="shared" si="43"/>
        <v>0</v>
      </c>
      <c r="BD830" s="52" t="str">
        <f>IF(参照!L830="","",参照!L830)</f>
        <v/>
      </c>
    </row>
    <row r="831" spans="47:56">
      <c r="AU831" s="52" t="str">
        <f>IF(参照!A831="","",参照!A831)</f>
        <v/>
      </c>
      <c r="AV831" s="52" t="str">
        <f>IF(参照!B831="","",参照!B831)</f>
        <v/>
      </c>
      <c r="AW831" s="52" t="str">
        <f>IF(参照!C831="","",参照!C831)</f>
        <v/>
      </c>
      <c r="AX831" s="52" t="str">
        <f>IF(参照!D831="","",参照!D831)</f>
        <v>メニューB(残差)</v>
      </c>
      <c r="AY831" s="52">
        <f>IF(参照!E831="","",参照!E831)</f>
        <v>3.0699999999999998E-4</v>
      </c>
      <c r="AZ831" s="52" t="str">
        <f>IF(参照!F831="","",参照!F831)</f>
        <v>厚木瓦斯(株)</v>
      </c>
      <c r="BA831" s="52" t="str">
        <f>IF(参照!G831="","",参照!G831)</f>
        <v>厚木瓦斯(株)_メニューB(残差)</v>
      </c>
      <c r="BB831" s="52">
        <f t="shared" si="43"/>
        <v>0.307</v>
      </c>
      <c r="BD831" s="52" t="str">
        <f>IF(参照!L831="","",参照!L831)</f>
        <v/>
      </c>
    </row>
    <row r="832" spans="47:56">
      <c r="AU832" s="52" t="str">
        <f>IF(参照!A832="","",参照!A832)</f>
        <v/>
      </c>
      <c r="AV832" s="52" t="str">
        <f>IF(参照!B832="","",参照!B832)</f>
        <v/>
      </c>
      <c r="AW832" s="52" t="str">
        <f>IF(参照!C832="","",参照!C832)</f>
        <v/>
      </c>
      <c r="AX832" s="52" t="str">
        <f>IF(参照!D832="","",参照!D832)</f>
        <v>(参考値)事業者全体</v>
      </c>
      <c r="AY832" s="52">
        <f>IF(参照!E832="","",参照!E832)</f>
        <v>3.9200000000000004E-4</v>
      </c>
      <c r="AZ832" s="52" t="str">
        <f>IF(参照!F832="","",参照!F832)</f>
        <v>厚木瓦斯(株)</v>
      </c>
      <c r="BA832" s="52" t="str">
        <f>IF(参照!G832="","",参照!G832)</f>
        <v>厚木瓦斯(株)_(参考値)事業者全体</v>
      </c>
      <c r="BB832" s="52">
        <f t="shared" si="43"/>
        <v>0.39200000000000002</v>
      </c>
      <c r="BD832" s="52" t="str">
        <f>IF(参照!L832="","",参照!L832)</f>
        <v/>
      </c>
    </row>
    <row r="833" spans="47:56">
      <c r="AU833" s="52" t="str">
        <f>IF(参照!A833="","",参照!A833)</f>
        <v>A0500</v>
      </c>
      <c r="AV833" s="52" t="str">
        <f>IF(参照!B833="","",参照!B833)</f>
        <v>(株)エネ・ビジョン</v>
      </c>
      <c r="AW833" s="52">
        <f>IF(参照!C833="","",参照!C833)</f>
        <v>2.92E-4</v>
      </c>
      <c r="AX833" s="52" t="str">
        <f>IF(参照!D833="","",参照!D833)</f>
        <v/>
      </c>
      <c r="AY833" s="52">
        <f>IF(参照!E833="","",参照!E833)</f>
        <v>2.3599999999999999E-4</v>
      </c>
      <c r="AZ833" s="52" t="str">
        <f>IF(参照!F833="","",参照!F833)</f>
        <v>(株)エネ・ビジョン</v>
      </c>
      <c r="BA833" s="52" t="str">
        <f>IF(参照!G833="","",参照!G833)</f>
        <v>(株)エネ・ビジョン_</v>
      </c>
      <c r="BB833" s="52">
        <f t="shared" si="43"/>
        <v>0.23599999999999999</v>
      </c>
      <c r="BD833" s="52" t="str">
        <f>IF(参照!L833="","",参照!L833)</f>
        <v/>
      </c>
    </row>
    <row r="834" spans="47:56">
      <c r="AU834" s="52" t="str">
        <f>IF(参照!A834="","",参照!A834)</f>
        <v>A0501</v>
      </c>
      <c r="AV834" s="52" t="str">
        <f>IF(参照!B834="","",参照!B834)</f>
        <v>イワタニ三重(株)</v>
      </c>
      <c r="AW834" s="52">
        <f>IF(参照!C834="","",参照!C834)</f>
        <v>3.6400000000000001E-4</v>
      </c>
      <c r="AX834" s="52" t="str">
        <f>IF(参照!D834="","",参照!D834)</f>
        <v/>
      </c>
      <c r="AY834" s="52">
        <f>IF(参照!E834="","",参照!E834)</f>
        <v>3.0800000000000001E-4</v>
      </c>
      <c r="AZ834" s="52" t="str">
        <f>IF(参照!F834="","",参照!F834)</f>
        <v>イワタニ三重(株)</v>
      </c>
      <c r="BA834" s="52" t="str">
        <f>IF(参照!G834="","",参照!G834)</f>
        <v>イワタニ三重(株)_</v>
      </c>
      <c r="BB834" s="52">
        <f t="shared" si="43"/>
        <v>0.308</v>
      </c>
      <c r="BD834" s="52" t="str">
        <f>IF(参照!L834="","",参照!L834)</f>
        <v/>
      </c>
    </row>
    <row r="835" spans="47:56">
      <c r="AU835" s="52" t="str">
        <f>IF(参照!A835="","",参照!A835)</f>
        <v>A0502</v>
      </c>
      <c r="AV835" s="52" t="str">
        <f>IF(参照!B835="","",参照!B835)</f>
        <v>(株)マルヰ</v>
      </c>
      <c r="AW835" s="52">
        <f>IF(参照!C835="","",参照!C835)</f>
        <v>4.64E-4</v>
      </c>
      <c r="AX835" s="52" t="str">
        <f>IF(参照!D835="","",参照!D835)</f>
        <v/>
      </c>
      <c r="AY835" s="52">
        <f>IF(参照!E835="","",参照!E835)</f>
        <v>4.4700000000000002E-4</v>
      </c>
      <c r="AZ835" s="52" t="str">
        <f>IF(参照!F835="","",参照!F835)</f>
        <v>(株)マルヰ</v>
      </c>
      <c r="BA835" s="52" t="str">
        <f>IF(参照!G835="","",参照!G835)</f>
        <v>(株)マルヰ_</v>
      </c>
      <c r="BB835" s="52">
        <f t="shared" si="43"/>
        <v>0.44700000000000001</v>
      </c>
      <c r="BD835" s="52" t="str">
        <f>IF(参照!L835="","",参照!L835)</f>
        <v/>
      </c>
    </row>
    <row r="836" spans="47:56">
      <c r="AU836" s="52" t="str">
        <f>IF(参照!A836="","",参照!A836)</f>
        <v>A0503</v>
      </c>
      <c r="AV836" s="52" t="str">
        <f>IF(参照!B836="","",参照!B836)</f>
        <v>大多喜ガス(株)</v>
      </c>
      <c r="AW836" s="52">
        <f>IF(参照!C836="","",参照!C836)</f>
        <v>4.3199999999999998E-4</v>
      </c>
      <c r="AX836" s="52" t="str">
        <f>IF(参照!D836="","",参照!D836)</f>
        <v/>
      </c>
      <c r="AY836" s="52">
        <f>IF(参照!E836="","",参照!E836)</f>
        <v>3.9899999999999999E-4</v>
      </c>
      <c r="AZ836" s="52" t="str">
        <f>IF(参照!F836="","",参照!F836)</f>
        <v>大多喜ガス(株)</v>
      </c>
      <c r="BA836" s="52" t="str">
        <f>IF(参照!G836="","",参照!G836)</f>
        <v>大多喜ガス(株)_</v>
      </c>
      <c r="BB836" s="52">
        <f t="shared" si="43"/>
        <v>0.39900000000000002</v>
      </c>
      <c r="BD836" s="52" t="str">
        <f>IF(参照!L836="","",参照!L836)</f>
        <v/>
      </c>
    </row>
    <row r="837" spans="47:56">
      <c r="AU837" s="52" t="str">
        <f>IF(参照!A837="","",参照!A837)</f>
        <v>A0506</v>
      </c>
      <c r="AV837" s="52" t="str">
        <f>IF(参照!B837="","",参照!B837)</f>
        <v>鈴与電力(株)</v>
      </c>
      <c r="AW837" s="52">
        <f>IF(参照!C837="","",参照!C837)</f>
        <v>4.5899999999999999E-4</v>
      </c>
      <c r="AX837" s="52" t="str">
        <f>IF(参照!D837="","",参照!D837)</f>
        <v>メニューA</v>
      </c>
      <c r="AY837" s="52">
        <f>IF(参照!E837="","",参照!E837)</f>
        <v>0</v>
      </c>
      <c r="AZ837" s="52" t="str">
        <f>IF(参照!F837="","",参照!F837)</f>
        <v>鈴与電力(株)</v>
      </c>
      <c r="BA837" s="52" t="str">
        <f>IF(参照!G837="","",参照!G837)</f>
        <v>鈴与電力(株)_メニューA</v>
      </c>
      <c r="BB837" s="52">
        <f t="shared" ref="BB837:BB900" si="44">AY837*1000</f>
        <v>0</v>
      </c>
      <c r="BD837" s="52" t="str">
        <f>IF(参照!L837="","",参照!L837)</f>
        <v/>
      </c>
    </row>
    <row r="838" spans="47:56">
      <c r="AU838" s="52" t="str">
        <f>IF(参照!A838="","",参照!A838)</f>
        <v/>
      </c>
      <c r="AV838" s="52" t="str">
        <f>IF(参照!B838="","",参照!B838)</f>
        <v/>
      </c>
      <c r="AW838" s="52" t="str">
        <f>IF(参照!C838="","",参照!C838)</f>
        <v/>
      </c>
      <c r="AX838" s="52" t="str">
        <f>IF(参照!D838="","",参照!D838)</f>
        <v>メニューB</v>
      </c>
      <c r="AY838" s="52">
        <f>IF(参照!E838="","",参照!E838)</f>
        <v>0</v>
      </c>
      <c r="AZ838" s="52" t="str">
        <f>IF(参照!F838="","",参照!F838)</f>
        <v>鈴与電力(株)</v>
      </c>
      <c r="BA838" s="52" t="str">
        <f>IF(参照!G838="","",参照!G838)</f>
        <v>鈴与電力(株)_メニューB</v>
      </c>
      <c r="BB838" s="52">
        <f t="shared" si="44"/>
        <v>0</v>
      </c>
      <c r="BD838" s="52" t="str">
        <f>IF(参照!L838="","",参照!L838)</f>
        <v/>
      </c>
    </row>
    <row r="839" spans="47:56">
      <c r="AU839" s="52" t="str">
        <f>IF(参照!A839="","",参照!A839)</f>
        <v/>
      </c>
      <c r="AV839" s="52" t="str">
        <f>IF(参照!B839="","",参照!B839)</f>
        <v/>
      </c>
      <c r="AW839" s="52" t="str">
        <f>IF(参照!C839="","",参照!C839)</f>
        <v/>
      </c>
      <c r="AX839" s="52" t="str">
        <f>IF(参照!D839="","",参照!D839)</f>
        <v>メニューC</v>
      </c>
      <c r="AY839" s="52">
        <f>IF(参照!E839="","",参照!E839)</f>
        <v>0</v>
      </c>
      <c r="AZ839" s="52" t="str">
        <f>IF(参照!F839="","",参照!F839)</f>
        <v>鈴与電力(株)</v>
      </c>
      <c r="BA839" s="52" t="str">
        <f>IF(参照!G839="","",参照!G839)</f>
        <v>鈴与電力(株)_メニューC</v>
      </c>
      <c r="BB839" s="52">
        <f t="shared" si="44"/>
        <v>0</v>
      </c>
      <c r="BD839" s="52" t="str">
        <f>IF(参照!L839="","",参照!L839)</f>
        <v/>
      </c>
    </row>
    <row r="840" spans="47:56">
      <c r="AU840" s="52" t="str">
        <f>IF(参照!A840="","",参照!A840)</f>
        <v/>
      </c>
      <c r="AV840" s="52" t="str">
        <f>IF(参照!B840="","",参照!B840)</f>
        <v/>
      </c>
      <c r="AW840" s="52" t="str">
        <f>IF(参照!C840="","",参照!C840)</f>
        <v/>
      </c>
      <c r="AX840" s="52" t="str">
        <f>IF(参照!D840="","",参照!D840)</f>
        <v>メニューD</v>
      </c>
      <c r="AY840" s="52">
        <f>IF(参照!E840="","",参照!E840)</f>
        <v>0</v>
      </c>
      <c r="AZ840" s="52" t="str">
        <f>IF(参照!F840="","",参照!F840)</f>
        <v>鈴与電力(株)</v>
      </c>
      <c r="BA840" s="52" t="str">
        <f>IF(参照!G840="","",参照!G840)</f>
        <v>鈴与電力(株)_メニューD</v>
      </c>
      <c r="BB840" s="52">
        <f t="shared" si="44"/>
        <v>0</v>
      </c>
      <c r="BD840" s="52" t="str">
        <f>IF(参照!L840="","",参照!L840)</f>
        <v/>
      </c>
    </row>
    <row r="841" spans="47:56">
      <c r="AU841" s="52" t="str">
        <f>IF(参照!A841="","",参照!A841)</f>
        <v/>
      </c>
      <c r="AV841" s="52" t="str">
        <f>IF(参照!B841="","",参照!B841)</f>
        <v/>
      </c>
      <c r="AW841" s="52" t="str">
        <f>IF(参照!C841="","",参照!C841)</f>
        <v/>
      </c>
      <c r="AX841" s="52" t="str">
        <f>IF(参照!D841="","",参照!D841)</f>
        <v>メニューE(残差)</v>
      </c>
      <c r="AY841" s="52">
        <f>IF(参照!E841="","",参照!E841)</f>
        <v>5.2099999999999998E-4</v>
      </c>
      <c r="AZ841" s="52" t="str">
        <f>IF(参照!F841="","",参照!F841)</f>
        <v>鈴与電力(株)</v>
      </c>
      <c r="BA841" s="52" t="str">
        <f>IF(参照!G841="","",参照!G841)</f>
        <v>鈴与電力(株)_メニューE(残差)</v>
      </c>
      <c r="BB841" s="52">
        <f t="shared" si="44"/>
        <v>0.52100000000000002</v>
      </c>
      <c r="BD841" s="52" t="str">
        <f>IF(参照!L841="","",参照!L841)</f>
        <v/>
      </c>
    </row>
    <row r="842" spans="47:56">
      <c r="AU842" s="52" t="str">
        <f>IF(参照!A842="","",参照!A842)</f>
        <v/>
      </c>
      <c r="AV842" s="52" t="str">
        <f>IF(参照!B842="","",参照!B842)</f>
        <v/>
      </c>
      <c r="AW842" s="52" t="str">
        <f>IF(参照!C842="","",参照!C842)</f>
        <v/>
      </c>
      <c r="AX842" s="52" t="str">
        <f>IF(参照!D842="","",参照!D842)</f>
        <v>(参考値)事業者全体</v>
      </c>
      <c r="AY842" s="52">
        <f>IF(参照!E842="","",参照!E842)</f>
        <v>4.5900000000000004E-4</v>
      </c>
      <c r="AZ842" s="52" t="str">
        <f>IF(参照!F842="","",参照!F842)</f>
        <v>鈴与電力(株)</v>
      </c>
      <c r="BA842" s="52" t="str">
        <f>IF(参照!G842="","",参照!G842)</f>
        <v>鈴与電力(株)_(参考値)事業者全体</v>
      </c>
      <c r="BB842" s="52">
        <f t="shared" si="44"/>
        <v>0.45900000000000002</v>
      </c>
      <c r="BD842" s="52" t="str">
        <f>IF(参照!L842="","",参照!L842)</f>
        <v/>
      </c>
    </row>
    <row r="843" spans="47:56">
      <c r="AU843" s="52" t="str">
        <f>IF(参照!A843="","",参照!A843)</f>
        <v>A0507</v>
      </c>
      <c r="AV843" s="52" t="str">
        <f>IF(参照!B843="","",参照!B843)</f>
        <v>コープ電力(株)</v>
      </c>
      <c r="AW843" s="52">
        <f>IF(参照!C843="","",参照!C843)</f>
        <v>2.3000000000000001E-4</v>
      </c>
      <c r="AX843" s="52" t="str">
        <f>IF(参照!D843="","",参照!D843)</f>
        <v/>
      </c>
      <c r="AY843" s="52">
        <f>IF(参照!E843="","",参照!E843)</f>
        <v>3.8699999999999997E-4</v>
      </c>
      <c r="AZ843" s="52" t="str">
        <f>IF(参照!F843="","",参照!F843)</f>
        <v>コープ電力(株)</v>
      </c>
      <c r="BA843" s="52" t="str">
        <f>IF(参照!G843="","",参照!G843)</f>
        <v>コープ電力(株)_</v>
      </c>
      <c r="BB843" s="52">
        <f t="shared" si="44"/>
        <v>0.38699999999999996</v>
      </c>
      <c r="BD843" s="52" t="str">
        <f>IF(参照!L843="","",参照!L843)</f>
        <v/>
      </c>
    </row>
    <row r="844" spans="47:56">
      <c r="AU844" s="52" t="str">
        <f>IF(参照!A844="","",参照!A844)</f>
        <v>A0508</v>
      </c>
      <c r="AV844" s="52" t="str">
        <f>IF(参照!B844="","",参照!B844)</f>
        <v>生活協同組合コープぐんま</v>
      </c>
      <c r="AW844" s="52">
        <f>IF(参照!C844="","",参照!C844)</f>
        <v>3.7100000000000002E-4</v>
      </c>
      <c r="AX844" s="52" t="str">
        <f>IF(参照!D844="","",参照!D844)</f>
        <v/>
      </c>
      <c r="AY844" s="52">
        <f>IF(参照!E844="","",参照!E844)</f>
        <v>3.1599999999999998E-4</v>
      </c>
      <c r="AZ844" s="52" t="str">
        <f>IF(参照!F844="","",参照!F844)</f>
        <v>生活協同組合コープぐんま</v>
      </c>
      <c r="BA844" s="52" t="str">
        <f>IF(参照!G844="","",参照!G844)</f>
        <v>生活協同組合コープぐんま_</v>
      </c>
      <c r="BB844" s="52">
        <f t="shared" si="44"/>
        <v>0.316</v>
      </c>
      <c r="BD844" s="52" t="str">
        <f>IF(参照!L844="","",参照!L844)</f>
        <v/>
      </c>
    </row>
    <row r="845" spans="47:56">
      <c r="AU845" s="52" t="str">
        <f>IF(参照!A845="","",参照!A845)</f>
        <v>A0509</v>
      </c>
      <c r="AV845" s="52" t="str">
        <f>IF(参照!B845="","",参照!B845)</f>
        <v>とちぎコープ生活協同組合</v>
      </c>
      <c r="AW845" s="52">
        <f>IF(参照!C845="","",参照!C845)</f>
        <v>3.7199999999999999E-4</v>
      </c>
      <c r="AX845" s="52" t="str">
        <f>IF(参照!D845="","",参照!D845)</f>
        <v/>
      </c>
      <c r="AY845" s="52">
        <f>IF(参照!E845="","",参照!E845)</f>
        <v>3.1599999999999998E-4</v>
      </c>
      <c r="AZ845" s="52" t="str">
        <f>IF(参照!F845="","",参照!F845)</f>
        <v>とちぎコープ生活協同組合</v>
      </c>
      <c r="BA845" s="52" t="str">
        <f>IF(参照!G845="","",参照!G845)</f>
        <v>とちぎコープ生活協同組合_</v>
      </c>
      <c r="BB845" s="52">
        <f t="shared" si="44"/>
        <v>0.316</v>
      </c>
      <c r="BD845" s="52" t="str">
        <f>IF(参照!L845="","",参照!L845)</f>
        <v/>
      </c>
    </row>
    <row r="846" spans="47:56">
      <c r="AU846" s="52" t="str">
        <f>IF(参照!A846="","",参照!A846)</f>
        <v>A0510</v>
      </c>
      <c r="AV846" s="52" t="str">
        <f>IF(参照!B846="","",参照!B846)</f>
        <v>いばらきコープ生活協同組合</v>
      </c>
      <c r="AW846" s="52">
        <f>IF(参照!C846="","",参照!C846)</f>
        <v>3.7199999999999999E-4</v>
      </c>
      <c r="AX846" s="52" t="str">
        <f>IF(参照!D846="","",参照!D846)</f>
        <v/>
      </c>
      <c r="AY846" s="52">
        <f>IF(参照!E846="","",参照!E846)</f>
        <v>3.1599999999999998E-4</v>
      </c>
      <c r="AZ846" s="52" t="str">
        <f>IF(参照!F846="","",参照!F846)</f>
        <v>いばらきコープ生活協同組合</v>
      </c>
      <c r="BA846" s="52" t="str">
        <f>IF(参照!G846="","",参照!G846)</f>
        <v>いばらきコープ生活協同組合_</v>
      </c>
      <c r="BB846" s="52">
        <f t="shared" si="44"/>
        <v>0.316</v>
      </c>
      <c r="BD846" s="52" t="str">
        <f>IF(参照!L846="","",参照!L846)</f>
        <v/>
      </c>
    </row>
    <row r="847" spans="47:56">
      <c r="AU847" s="52" t="str">
        <f>IF(参照!A847="","",参照!A847)</f>
        <v>A0511</v>
      </c>
      <c r="AV847" s="52" t="str">
        <f>IF(参照!B847="","",参照!B847)</f>
        <v>亀岡ふるさとエナジー(株)</v>
      </c>
      <c r="AW847" s="52">
        <f>IF(参照!C847="","",参照!C847)</f>
        <v>7.4999999999999993E-5</v>
      </c>
      <c r="AX847" s="52" t="str">
        <f>IF(参照!D847="","",参照!D847)</f>
        <v/>
      </c>
      <c r="AY847" s="52">
        <f>IF(参照!E847="","",参照!E847)</f>
        <v>5.1400000000000003E-4</v>
      </c>
      <c r="AZ847" s="52" t="str">
        <f>IF(参照!F847="","",参照!F847)</f>
        <v>亀岡ふるさとエナジー(株)</v>
      </c>
      <c r="BA847" s="52" t="str">
        <f>IF(参照!G847="","",参照!G847)</f>
        <v>亀岡ふるさとエナジー(株)_</v>
      </c>
      <c r="BB847" s="52">
        <f t="shared" si="44"/>
        <v>0.51400000000000001</v>
      </c>
      <c r="BD847" s="52" t="str">
        <f>IF(参照!L847="","",参照!L847)</f>
        <v/>
      </c>
    </row>
    <row r="848" spans="47:56">
      <c r="AU848" s="52" t="str">
        <f>IF(参照!A848="","",参照!A848)</f>
        <v>A0513</v>
      </c>
      <c r="AV848" s="52" t="str">
        <f>IF(参照!B848="","",参照!B848)</f>
        <v>(株)織戸組</v>
      </c>
      <c r="AW848" s="52">
        <f>IF(参照!C848="","",参照!C848)</f>
        <v>4.7100000000000001E-4</v>
      </c>
      <c r="AX848" s="52" t="str">
        <f>IF(参照!D848="","",参照!D848)</f>
        <v>メニューA</v>
      </c>
      <c r="AY848" s="52">
        <f>IF(参照!E848="","",参照!E848)</f>
        <v>0</v>
      </c>
      <c r="AZ848" s="52" t="str">
        <f>IF(参照!F848="","",参照!F848)</f>
        <v>(株)織戸組</v>
      </c>
      <c r="BA848" s="52" t="str">
        <f>IF(参照!G848="","",参照!G848)</f>
        <v>(株)織戸組_メニューA</v>
      </c>
      <c r="BB848" s="52">
        <f t="shared" si="44"/>
        <v>0</v>
      </c>
      <c r="BD848" s="52" t="str">
        <f>IF(参照!L848="","",参照!L848)</f>
        <v/>
      </c>
    </row>
    <row r="849" spans="47:56">
      <c r="AU849" s="52" t="str">
        <f>IF(参照!A849="","",参照!A849)</f>
        <v/>
      </c>
      <c r="AV849" s="52" t="str">
        <f>IF(参照!B849="","",参照!B849)</f>
        <v/>
      </c>
      <c r="AW849" s="52" t="str">
        <f>IF(参照!C849="","",参照!C849)</f>
        <v/>
      </c>
      <c r="AX849" s="52" t="str">
        <f>IF(参照!D849="","",参照!D849)</f>
        <v>メニューB(残差)</v>
      </c>
      <c r="AY849" s="52">
        <f>IF(参照!E849="","",参照!E849)</f>
        <v>4.1299999999999996E-4</v>
      </c>
      <c r="AZ849" s="52" t="str">
        <f>IF(参照!F849="","",参照!F849)</f>
        <v>(株)織戸組</v>
      </c>
      <c r="BA849" s="52" t="str">
        <f>IF(参照!G849="","",参照!G849)</f>
        <v>(株)織戸組_メニューB(残差)</v>
      </c>
      <c r="BB849" s="52">
        <f t="shared" si="44"/>
        <v>0.41299999999999998</v>
      </c>
      <c r="BD849" s="52" t="str">
        <f>IF(参照!L849="","",参照!L849)</f>
        <v/>
      </c>
    </row>
    <row r="850" spans="47:56">
      <c r="AU850" s="52" t="str">
        <f>IF(参照!A850="","",参照!A850)</f>
        <v/>
      </c>
      <c r="AV850" s="52" t="str">
        <f>IF(参照!B850="","",参照!B850)</f>
        <v/>
      </c>
      <c r="AW850" s="52" t="str">
        <f>IF(参照!C850="","",参照!C850)</f>
        <v/>
      </c>
      <c r="AX850" s="52" t="str">
        <f>IF(参照!D850="","",参照!D850)</f>
        <v>(参考値)事業者全体</v>
      </c>
      <c r="AY850" s="52">
        <f>IF(参照!E850="","",参照!E850)</f>
        <v>4.4900000000000002E-4</v>
      </c>
      <c r="AZ850" s="52" t="str">
        <f>IF(参照!F850="","",参照!F850)</f>
        <v>(株)織戸組</v>
      </c>
      <c r="BA850" s="52" t="str">
        <f>IF(参照!G850="","",参照!G850)</f>
        <v>(株)織戸組_(参考値)事業者全体</v>
      </c>
      <c r="BB850" s="52">
        <f t="shared" si="44"/>
        <v>0.44900000000000001</v>
      </c>
      <c r="BD850" s="52" t="str">
        <f>IF(参照!L850="","",参照!L850)</f>
        <v/>
      </c>
    </row>
    <row r="851" spans="47:56">
      <c r="AU851" s="52" t="str">
        <f>IF(参照!A851="","",参照!A851)</f>
        <v>A0514</v>
      </c>
      <c r="AV851" s="52" t="str">
        <f>IF(参照!B851="","",参照!B851)</f>
        <v>ふかやｅパワー(株)</v>
      </c>
      <c r="AW851" s="52">
        <f>IF(参照!C851="","",参照!C851)</f>
        <v>4.5199999999999998E-4</v>
      </c>
      <c r="AX851" s="52" t="str">
        <f>IF(参照!D851="","",参照!D851)</f>
        <v>メニューA</v>
      </c>
      <c r="AY851" s="52">
        <f>IF(参照!E851="","",参照!E851)</f>
        <v>0</v>
      </c>
      <c r="AZ851" s="52" t="str">
        <f>IF(参照!F851="","",参照!F851)</f>
        <v>ふかやｅパワー(株)</v>
      </c>
      <c r="BA851" s="52" t="str">
        <f>IF(参照!G851="","",参照!G851)</f>
        <v>ふかやｅパワー(株)_メニューA</v>
      </c>
      <c r="BB851" s="52">
        <f t="shared" si="44"/>
        <v>0</v>
      </c>
      <c r="BD851" s="52" t="str">
        <f>IF(参照!L851="","",参照!L851)</f>
        <v/>
      </c>
    </row>
    <row r="852" spans="47:56">
      <c r="AU852" s="52" t="str">
        <f>IF(参照!A852="","",参照!A852)</f>
        <v/>
      </c>
      <c r="AV852" s="52" t="str">
        <f>IF(参照!B852="","",参照!B852)</f>
        <v/>
      </c>
      <c r="AW852" s="52" t="str">
        <f>IF(参照!C852="","",参照!C852)</f>
        <v/>
      </c>
      <c r="AX852" s="52" t="str">
        <f>IF(参照!D852="","",参照!D852)</f>
        <v>メニューB(残差)</v>
      </c>
      <c r="AY852" s="52">
        <f>IF(参照!E852="","",参照!E852)</f>
        <v>3.9899999999999999E-4</v>
      </c>
      <c r="AZ852" s="52" t="str">
        <f>IF(参照!F852="","",参照!F852)</f>
        <v>ふかやｅパワー(株)</v>
      </c>
      <c r="BA852" s="52" t="str">
        <f>IF(参照!G852="","",参照!G852)</f>
        <v>ふかやｅパワー(株)_メニューB(残差)</v>
      </c>
      <c r="BB852" s="52">
        <f t="shared" si="44"/>
        <v>0.39900000000000002</v>
      </c>
      <c r="BD852" s="52" t="str">
        <f>IF(参照!L852="","",参照!L852)</f>
        <v/>
      </c>
    </row>
    <row r="853" spans="47:56">
      <c r="AU853" s="52" t="str">
        <f>IF(参照!A853="","",参照!A853)</f>
        <v/>
      </c>
      <c r="AV853" s="52" t="str">
        <f>IF(参照!B853="","",参照!B853)</f>
        <v/>
      </c>
      <c r="AW853" s="52" t="str">
        <f>IF(参照!C853="","",参照!C853)</f>
        <v/>
      </c>
      <c r="AX853" s="52" t="str">
        <f>IF(参照!D853="","",参照!D853)</f>
        <v>(参考値)事業者全体</v>
      </c>
      <c r="AY853" s="52">
        <f>IF(参照!E853="","",参照!E853)</f>
        <v>4.2900000000000002E-4</v>
      </c>
      <c r="AZ853" s="52" t="str">
        <f>IF(参照!F853="","",参照!F853)</f>
        <v>ふかやｅパワー(株)</v>
      </c>
      <c r="BA853" s="52" t="str">
        <f>IF(参照!G853="","",参照!G853)</f>
        <v>ふかやｅパワー(株)_(参考値)事業者全体</v>
      </c>
      <c r="BB853" s="52">
        <f t="shared" si="44"/>
        <v>0.42899999999999999</v>
      </c>
      <c r="BD853" s="52" t="str">
        <f>IF(参照!L853="","",参照!L853)</f>
        <v/>
      </c>
    </row>
    <row r="854" spans="47:56">
      <c r="AU854" s="52" t="str">
        <f>IF(参照!A854="","",参照!A854)</f>
        <v>A0515</v>
      </c>
      <c r="AV854" s="52" t="str">
        <f>IF(参照!B854="","",参照!B854)</f>
        <v>(株)Ｌｉｎｋ　Ｌｉｆｅ</v>
      </c>
      <c r="AW854" s="52">
        <f>IF(参照!C854="","",参照!C854)</f>
        <v>5.1599999999999997E-4</v>
      </c>
      <c r="AX854" s="52" t="str">
        <f>IF(参照!D854="","",参照!D854)</f>
        <v/>
      </c>
      <c r="AY854" s="52">
        <f>IF(参照!E854="","",参照!E854)</f>
        <v>5.31E-4</v>
      </c>
      <c r="AZ854" s="52" t="str">
        <f>IF(参照!F854="","",参照!F854)</f>
        <v>(株)Ｌｉｎｋ　Ｌｉｆｅ</v>
      </c>
      <c r="BA854" s="52" t="str">
        <f>IF(参照!G854="","",参照!G854)</f>
        <v>(株)Ｌｉｎｋ　Ｌｉｆｅ_</v>
      </c>
      <c r="BB854" s="52">
        <f t="shared" si="44"/>
        <v>0.53100000000000003</v>
      </c>
      <c r="BD854" s="52" t="str">
        <f>IF(参照!L854="","",参照!L854)</f>
        <v/>
      </c>
    </row>
    <row r="855" spans="47:56">
      <c r="AU855" s="52" t="str">
        <f>IF(参照!A855="","",参照!A855)</f>
        <v>A0518</v>
      </c>
      <c r="AV855" s="52" t="str">
        <f>IF(参照!B855="","",参照!B855)</f>
        <v>(株)グローバルキャスト</v>
      </c>
      <c r="AW855" s="52">
        <f>IF(参照!C855="","",参照!C855)</f>
        <v>3.7399999999999998E-4</v>
      </c>
      <c r="AX855" s="52" t="str">
        <f>IF(参照!D855="","",参照!D855)</f>
        <v/>
      </c>
      <c r="AY855" s="52">
        <f>IF(参照!E855="","",参照!E855)</f>
        <v>3.1800000000000003E-4</v>
      </c>
      <c r="AZ855" s="52" t="str">
        <f>IF(参照!F855="","",参照!F855)</f>
        <v>(株)グローバルキャスト</v>
      </c>
      <c r="BA855" s="52" t="str">
        <f>IF(参照!G855="","",参照!G855)</f>
        <v>(株)グローバルキャスト_</v>
      </c>
      <c r="BB855" s="52">
        <f t="shared" si="44"/>
        <v>0.318</v>
      </c>
      <c r="BD855" s="52" t="str">
        <f>IF(参照!L855="","",参照!L855)</f>
        <v/>
      </c>
    </row>
    <row r="856" spans="47:56">
      <c r="AU856" s="52" t="str">
        <f>IF(参照!A856="","",参照!A856)</f>
        <v>A0519</v>
      </c>
      <c r="AV856" s="52" t="str">
        <f>IF(参照!B856="","",参照!B856)</f>
        <v>日本エネルギー総合システム(株)</v>
      </c>
      <c r="AW856" s="52">
        <f>IF(参照!C856="","",参照!C856)</f>
        <v>5.0000000000000001E-4</v>
      </c>
      <c r="AX856" s="52" t="str">
        <f>IF(参照!D856="","",参照!D856)</f>
        <v>メニューA</v>
      </c>
      <c r="AY856" s="52">
        <f>IF(参照!E856="","",参照!E856)</f>
        <v>0</v>
      </c>
      <c r="AZ856" s="52" t="str">
        <f>IF(参照!F856="","",参照!F856)</f>
        <v>日本エネルギー総合システム(株)</v>
      </c>
      <c r="BA856" s="52" t="str">
        <f>IF(参照!G856="","",参照!G856)</f>
        <v>日本エネルギー総合システム(株)_メニューA</v>
      </c>
      <c r="BB856" s="52">
        <f t="shared" si="44"/>
        <v>0</v>
      </c>
      <c r="BD856" s="52" t="str">
        <f>IF(参照!L856="","",参照!L856)</f>
        <v/>
      </c>
    </row>
    <row r="857" spans="47:56">
      <c r="AU857" s="52" t="str">
        <f>IF(参照!A857="","",参照!A857)</f>
        <v/>
      </c>
      <c r="AV857" s="52" t="str">
        <f>IF(参照!B857="","",参照!B857)</f>
        <v/>
      </c>
      <c r="AW857" s="52" t="str">
        <f>IF(参照!C857="","",参照!C857)</f>
        <v/>
      </c>
      <c r="AX857" s="52" t="str">
        <f>IF(参照!D857="","",参照!D857)</f>
        <v>メニューB(残差)</v>
      </c>
      <c r="AY857" s="52">
        <f>IF(参照!E857="","",参照!E857)</f>
        <v>4.7199999999999998E-4</v>
      </c>
      <c r="AZ857" s="52" t="str">
        <f>IF(参照!F857="","",参照!F857)</f>
        <v>日本エネルギー総合システム(株)</v>
      </c>
      <c r="BA857" s="52" t="str">
        <f>IF(参照!G857="","",参照!G857)</f>
        <v>日本エネルギー総合システム(株)_メニューB(残差)</v>
      </c>
      <c r="BB857" s="52">
        <f t="shared" si="44"/>
        <v>0.47199999999999998</v>
      </c>
      <c r="BD857" s="52" t="str">
        <f>IF(参照!L857="","",参照!L857)</f>
        <v/>
      </c>
    </row>
    <row r="858" spans="47:56">
      <c r="AU858" s="52" t="str">
        <f>IF(参照!A858="","",参照!A858)</f>
        <v/>
      </c>
      <c r="AV858" s="52" t="str">
        <f>IF(参照!B858="","",参照!B858)</f>
        <v/>
      </c>
      <c r="AW858" s="52" t="str">
        <f>IF(参照!C858="","",参照!C858)</f>
        <v/>
      </c>
      <c r="AX858" s="52" t="str">
        <f>IF(参照!D858="","",参照!D858)</f>
        <v>(参考値)事業者全体</v>
      </c>
      <c r="AY858" s="52">
        <f>IF(参照!E858="","",参照!E858)</f>
        <v>4.6200000000000001E-4</v>
      </c>
      <c r="AZ858" s="52" t="str">
        <f>IF(参照!F858="","",参照!F858)</f>
        <v>日本エネルギー総合システム(株)</v>
      </c>
      <c r="BA858" s="52" t="str">
        <f>IF(参照!G858="","",参照!G858)</f>
        <v>日本エネルギー総合システム(株)_(参考値)事業者全体</v>
      </c>
      <c r="BB858" s="52">
        <f t="shared" si="44"/>
        <v>0.46200000000000002</v>
      </c>
      <c r="BD858" s="52" t="str">
        <f>IF(参照!L858="","",参照!L858)</f>
        <v/>
      </c>
    </row>
    <row r="859" spans="47:56">
      <c r="AU859" s="52" t="str">
        <f>IF(参照!A859="","",参照!A859)</f>
        <v>A0520</v>
      </c>
      <c r="AV859" s="52" t="str">
        <f>IF(参照!B859="","",参照!B859)</f>
        <v>イワタニ東海(株)</v>
      </c>
      <c r="AW859" s="52">
        <f>IF(参照!C859="","",参照!C859)</f>
        <v>3.6400000000000001E-4</v>
      </c>
      <c r="AX859" s="52" t="str">
        <f>IF(参照!D859="","",参照!D859)</f>
        <v/>
      </c>
      <c r="AY859" s="52">
        <f>IF(参照!E859="","",参照!E859)</f>
        <v>3.0800000000000001E-4</v>
      </c>
      <c r="AZ859" s="52" t="str">
        <f>IF(参照!F859="","",参照!F859)</f>
        <v>イワタニ東海(株)</v>
      </c>
      <c r="BA859" s="52" t="str">
        <f>IF(参照!G859="","",参照!G859)</f>
        <v>イワタニ東海(株)_</v>
      </c>
      <c r="BB859" s="52">
        <f t="shared" si="44"/>
        <v>0.308</v>
      </c>
      <c r="BD859" s="52" t="str">
        <f>IF(参照!L859="","",参照!L859)</f>
        <v/>
      </c>
    </row>
    <row r="860" spans="47:56">
      <c r="AU860" s="52" t="str">
        <f>IF(参照!A860="","",参照!A860)</f>
        <v>A0522</v>
      </c>
      <c r="AV860" s="52" t="str">
        <f>IF(参照!B860="","",参照!B860)</f>
        <v>(株)デライトアップ</v>
      </c>
      <c r="AW860" s="52">
        <f>IF(参照!C860="","",参照!C860)</f>
        <v>4.75E-4</v>
      </c>
      <c r="AX860" s="52" t="str">
        <f>IF(参照!D860="","",参照!D860)</f>
        <v/>
      </c>
      <c r="AY860" s="52">
        <f>IF(参照!E860="","",参照!E860)</f>
        <v>4.64E-4</v>
      </c>
      <c r="AZ860" s="52" t="str">
        <f>IF(参照!F860="","",参照!F860)</f>
        <v>(株)デライトアップ</v>
      </c>
      <c r="BA860" s="52" t="str">
        <f>IF(参照!G860="","",参照!G860)</f>
        <v>(株)デライトアップ_</v>
      </c>
      <c r="BB860" s="52">
        <f t="shared" si="44"/>
        <v>0.46400000000000002</v>
      </c>
      <c r="BD860" s="52" t="str">
        <f>IF(参照!L860="","",参照!L860)</f>
        <v/>
      </c>
    </row>
    <row r="861" spans="47:56">
      <c r="AU861" s="52" t="str">
        <f>IF(参照!A861="","",参照!A861)</f>
        <v>A0525</v>
      </c>
      <c r="AV861" s="52" t="str">
        <f>IF(参照!B861="","",参照!B861)</f>
        <v>(株)ところざわ未来電力</v>
      </c>
      <c r="AW861" s="52">
        <f>IF(参照!C861="","",参照!C861)</f>
        <v>5.8E-5</v>
      </c>
      <c r="AX861" s="52" t="str">
        <f>IF(参照!D861="","",参照!D861)</f>
        <v>メニューA</v>
      </c>
      <c r="AY861" s="52">
        <f>IF(参照!E861="","",参照!E861)</f>
        <v>2.81E-4</v>
      </c>
      <c r="AZ861" s="52" t="str">
        <f>IF(参照!F861="","",参照!F861)</f>
        <v>(株)ところざわ未来電力</v>
      </c>
      <c r="BA861" s="52" t="str">
        <f>IF(参照!G861="","",参照!G861)</f>
        <v>(株)ところざわ未来電力_メニューA</v>
      </c>
      <c r="BB861" s="52">
        <f t="shared" si="44"/>
        <v>0.28100000000000003</v>
      </c>
      <c r="BD861" s="52" t="str">
        <f>IF(参照!L861="","",参照!L861)</f>
        <v/>
      </c>
    </row>
    <row r="862" spans="47:56">
      <c r="AU862" s="52" t="str">
        <f>IF(参照!A862="","",参照!A862)</f>
        <v/>
      </c>
      <c r="AV862" s="52" t="str">
        <f>IF(参照!B862="","",参照!B862)</f>
        <v/>
      </c>
      <c r="AW862" s="52" t="str">
        <f>IF(参照!C862="","",参照!C862)</f>
        <v/>
      </c>
      <c r="AX862" s="52" t="str">
        <f>IF(参照!D862="","",参照!D862)</f>
        <v>メニューB</v>
      </c>
      <c r="AY862" s="52">
        <f>IF(参照!E862="","",参照!E862)</f>
        <v>0</v>
      </c>
      <c r="AZ862" s="52" t="str">
        <f>IF(参照!F862="","",参照!F862)</f>
        <v>(株)ところざわ未来電力</v>
      </c>
      <c r="BA862" s="52" t="str">
        <f>IF(参照!G862="","",参照!G862)</f>
        <v>(株)ところざわ未来電力_メニューB</v>
      </c>
      <c r="BB862" s="52">
        <f t="shared" si="44"/>
        <v>0</v>
      </c>
      <c r="BD862" s="52" t="str">
        <f>IF(参照!L862="","",参照!L862)</f>
        <v/>
      </c>
    </row>
    <row r="863" spans="47:56">
      <c r="AU863" s="52" t="str">
        <f>IF(参照!A863="","",参照!A863)</f>
        <v/>
      </c>
      <c r="AV863" s="52" t="str">
        <f>IF(参照!B863="","",参照!B863)</f>
        <v/>
      </c>
      <c r="AW863" s="52" t="str">
        <f>IF(参照!C863="","",参照!C863)</f>
        <v/>
      </c>
      <c r="AX863" s="52" t="str">
        <f>IF(参照!D863="","",参照!D863)</f>
        <v>メニューC(残差)</v>
      </c>
      <c r="AY863" s="52">
        <f>IF(参照!E863="","",参照!E863)</f>
        <v>2.8100000000000005E-4</v>
      </c>
      <c r="AZ863" s="52" t="str">
        <f>IF(参照!F863="","",参照!F863)</f>
        <v>(株)ところざわ未来電力</v>
      </c>
      <c r="BA863" s="52" t="str">
        <f>IF(参照!G863="","",参照!G863)</f>
        <v>(株)ところざわ未来電力_メニューC(残差)</v>
      </c>
      <c r="BB863" s="52">
        <f t="shared" si="44"/>
        <v>0.28100000000000003</v>
      </c>
      <c r="BD863" s="52" t="str">
        <f>IF(参照!L863="","",参照!L863)</f>
        <v/>
      </c>
    </row>
    <row r="864" spans="47:56">
      <c r="AU864" s="52" t="str">
        <f>IF(参照!A864="","",参照!A864)</f>
        <v/>
      </c>
      <c r="AV864" s="52" t="str">
        <f>IF(参照!B864="","",参照!B864)</f>
        <v/>
      </c>
      <c r="AW864" s="52" t="str">
        <f>IF(参照!C864="","",参照!C864)</f>
        <v/>
      </c>
      <c r="AX864" s="52" t="str">
        <f>IF(参照!D864="","",参照!D864)</f>
        <v>(参考値)事業者全体</v>
      </c>
      <c r="AY864" s="52">
        <f>IF(参照!E864="","",参照!E864)</f>
        <v>3.1800000000000003E-4</v>
      </c>
      <c r="AZ864" s="52" t="str">
        <f>IF(参照!F864="","",参照!F864)</f>
        <v>(株)ところざわ未来電力</v>
      </c>
      <c r="BA864" s="52" t="str">
        <f>IF(参照!G864="","",参照!G864)</f>
        <v>(株)ところざわ未来電力_(参考値)事業者全体</v>
      </c>
      <c r="BB864" s="52">
        <f t="shared" si="44"/>
        <v>0.318</v>
      </c>
      <c r="BD864" s="52" t="str">
        <f>IF(参照!L864="","",参照!L864)</f>
        <v/>
      </c>
    </row>
    <row r="865" spans="47:56">
      <c r="AU865" s="52" t="str">
        <f>IF(参照!A865="","",参照!A865)</f>
        <v>A0526</v>
      </c>
      <c r="AV865" s="52" t="str">
        <f>IF(参照!B865="","",参照!B865)</f>
        <v>朝日ガスエナジー(株)</v>
      </c>
      <c r="AW865" s="52">
        <f>IF(参照!C865="","",参照!C865)</f>
        <v>3.6400000000000001E-4</v>
      </c>
      <c r="AX865" s="52" t="str">
        <f>IF(参照!D865="","",参照!D865)</f>
        <v/>
      </c>
      <c r="AY865" s="52">
        <f>IF(参照!E865="","",参照!E865)</f>
        <v>3.0800000000000001E-4</v>
      </c>
      <c r="AZ865" s="52" t="str">
        <f>IF(参照!F865="","",参照!F865)</f>
        <v>朝日ガスエナジー(株)</v>
      </c>
      <c r="BA865" s="52" t="str">
        <f>IF(参照!G865="","",参照!G865)</f>
        <v>朝日ガスエナジー(株)_</v>
      </c>
      <c r="BB865" s="52">
        <f t="shared" si="44"/>
        <v>0.308</v>
      </c>
      <c r="BD865" s="52" t="str">
        <f>IF(参照!L865="","",参照!L865)</f>
        <v/>
      </c>
    </row>
    <row r="866" spans="47:56">
      <c r="AU866" s="52" t="str">
        <f>IF(参照!A866="","",参照!A866)</f>
        <v>A0528</v>
      </c>
      <c r="AV866" s="52" t="str">
        <f>IF(参照!B866="","",参照!B866)</f>
        <v>(株)エネファント</v>
      </c>
      <c r="AW866" s="52">
        <f>IF(参照!C866="","",参照!C866)</f>
        <v>4.6299999999999998E-4</v>
      </c>
      <c r="AX866" s="52" t="str">
        <f>IF(参照!D866="","",参照!D866)</f>
        <v>メニューA</v>
      </c>
      <c r="AY866" s="52">
        <f>IF(参照!E866="","",参照!E866)</f>
        <v>0</v>
      </c>
      <c r="AZ866" s="52" t="str">
        <f>IF(参照!F866="","",参照!F866)</f>
        <v>(株)エネファント</v>
      </c>
      <c r="BA866" s="52" t="str">
        <f>IF(参照!G866="","",参照!G866)</f>
        <v>(株)エネファント_メニューA</v>
      </c>
      <c r="BB866" s="52">
        <f t="shared" si="44"/>
        <v>0</v>
      </c>
      <c r="BD866" s="52" t="str">
        <f>IF(参照!L866="","",参照!L866)</f>
        <v/>
      </c>
    </row>
    <row r="867" spans="47:56">
      <c r="AU867" s="52" t="str">
        <f>IF(参照!A867="","",参照!A867)</f>
        <v/>
      </c>
      <c r="AV867" s="52" t="str">
        <f>IF(参照!B867="","",参照!B867)</f>
        <v/>
      </c>
      <c r="AW867" s="52" t="str">
        <f>IF(参照!C867="","",参照!C867)</f>
        <v/>
      </c>
      <c r="AX867" s="52" t="str">
        <f>IF(参照!D867="","",参照!D867)</f>
        <v>メニューB</v>
      </c>
      <c r="AY867" s="52">
        <f>IF(参照!E867="","",参照!E867)</f>
        <v>0</v>
      </c>
      <c r="AZ867" s="52" t="str">
        <f>IF(参照!F867="","",参照!F867)</f>
        <v>(株)エネファント</v>
      </c>
      <c r="BA867" s="52" t="str">
        <f>IF(参照!G867="","",参照!G867)</f>
        <v>(株)エネファント_メニューB</v>
      </c>
      <c r="BB867" s="52">
        <f t="shared" si="44"/>
        <v>0</v>
      </c>
      <c r="BD867" s="52" t="str">
        <f>IF(参照!L867="","",参照!L867)</f>
        <v/>
      </c>
    </row>
    <row r="868" spans="47:56">
      <c r="AU868" s="52" t="str">
        <f>IF(参照!A868="","",参照!A868)</f>
        <v/>
      </c>
      <c r="AV868" s="52" t="str">
        <f>IF(参照!B868="","",参照!B868)</f>
        <v/>
      </c>
      <c r="AW868" s="52" t="str">
        <f>IF(参照!C868="","",参照!C868)</f>
        <v/>
      </c>
      <c r="AX868" s="52" t="str">
        <f>IF(参照!D868="","",参照!D868)</f>
        <v>メニューC(残差)</v>
      </c>
      <c r="AY868" s="52">
        <f>IF(参照!E868="","",参照!E868)</f>
        <v>4.6100000000000004E-4</v>
      </c>
      <c r="AZ868" s="52" t="str">
        <f>IF(参照!F868="","",参照!F868)</f>
        <v>(株)エネファント</v>
      </c>
      <c r="BA868" s="52" t="str">
        <f>IF(参照!G868="","",参照!G868)</f>
        <v>(株)エネファント_メニューC(残差)</v>
      </c>
      <c r="BB868" s="52">
        <f t="shared" si="44"/>
        <v>0.46100000000000002</v>
      </c>
      <c r="BD868" s="52" t="str">
        <f>IF(参照!L868="","",参照!L868)</f>
        <v/>
      </c>
    </row>
    <row r="869" spans="47:56">
      <c r="AU869" s="52" t="str">
        <f>IF(参照!A869="","",参照!A869)</f>
        <v/>
      </c>
      <c r="AV869" s="52" t="str">
        <f>IF(参照!B869="","",参照!B869)</f>
        <v/>
      </c>
      <c r="AW869" s="52" t="str">
        <f>IF(参照!C869="","",参照!C869)</f>
        <v/>
      </c>
      <c r="AX869" s="52" t="str">
        <f>IF(参照!D869="","",参照!D869)</f>
        <v>(参考値)事業者全体</v>
      </c>
      <c r="AY869" s="52">
        <f>IF(参照!E869="","",参照!E869)</f>
        <v>5.0100000000000003E-4</v>
      </c>
      <c r="AZ869" s="52" t="str">
        <f>IF(参照!F869="","",参照!F869)</f>
        <v>(株)エネファント</v>
      </c>
      <c r="BA869" s="52" t="str">
        <f>IF(参照!G869="","",参照!G869)</f>
        <v>(株)エネファント_(参考値)事業者全体</v>
      </c>
      <c r="BB869" s="52">
        <f t="shared" si="44"/>
        <v>0.501</v>
      </c>
      <c r="BD869" s="52" t="str">
        <f>IF(参照!L869="","",参照!L869)</f>
        <v/>
      </c>
    </row>
    <row r="870" spans="47:56">
      <c r="AU870" s="52" t="str">
        <f>IF(参照!A870="","",参照!A870)</f>
        <v>A0529</v>
      </c>
      <c r="AV870" s="52" t="str">
        <f>IF(参照!B870="","",参照!B870)</f>
        <v>(株)エスエナジー</v>
      </c>
      <c r="AW870" s="52">
        <f>IF(参照!C870="","",参照!C870)</f>
        <v>4.7800000000000002E-4</v>
      </c>
      <c r="AX870" s="52" t="str">
        <f>IF(参照!D870="","",参照!D870)</f>
        <v/>
      </c>
      <c r="AY870" s="52">
        <f>IF(参照!E870="","",参照!E870)</f>
        <v>5.22E-4</v>
      </c>
      <c r="AZ870" s="52" t="str">
        <f>IF(参照!F870="","",参照!F870)</f>
        <v>(株)エスエナジー</v>
      </c>
      <c r="BA870" s="52" t="str">
        <f>IF(参照!G870="","",参照!G870)</f>
        <v>(株)エスエナジー_</v>
      </c>
      <c r="BB870" s="52">
        <f t="shared" si="44"/>
        <v>0.52200000000000002</v>
      </c>
      <c r="BD870" s="52" t="str">
        <f>IF(参照!L870="","",参照!L870)</f>
        <v/>
      </c>
    </row>
    <row r="871" spans="47:56">
      <c r="AU871" s="52" t="str">
        <f>IF(参照!A871="","",参照!A871)</f>
        <v>A0532</v>
      </c>
      <c r="AV871" s="52" t="str">
        <f>IF(参照!B871="","",参照!B871)</f>
        <v>(株)Ｍｐｏｗｅｒ</v>
      </c>
      <c r="AW871" s="52">
        <f>IF(参照!C871="","",参照!C871)</f>
        <v>3.8499999999999998E-4</v>
      </c>
      <c r="AX871" s="52" t="str">
        <f>IF(参照!D871="","",参照!D871)</f>
        <v/>
      </c>
      <c r="AY871" s="52">
        <f>IF(参照!E871="","",参照!E871)</f>
        <v>3.7199999999999999E-4</v>
      </c>
      <c r="AZ871" s="52" t="str">
        <f>IF(参照!F871="","",参照!F871)</f>
        <v>(株)Ｍｐｏｗｅｒ</v>
      </c>
      <c r="BA871" s="52" t="str">
        <f>IF(参照!G871="","",参照!G871)</f>
        <v>(株)Ｍｐｏｗｅｒ_</v>
      </c>
      <c r="BB871" s="52">
        <f t="shared" si="44"/>
        <v>0.372</v>
      </c>
      <c r="BD871" s="52" t="str">
        <f>IF(参照!L871="","",参照!L871)</f>
        <v/>
      </c>
    </row>
    <row r="872" spans="47:56">
      <c r="AU872" s="52" t="str">
        <f>IF(参照!A872="","",参照!A872)</f>
        <v>A0533</v>
      </c>
      <c r="AV872" s="52" t="str">
        <f>IF(参照!B872="","",参照!B872)</f>
        <v>秩父新電力(株)</v>
      </c>
      <c r="AW872" s="52">
        <f>IF(参照!C872="","",参照!C872)</f>
        <v>3.1399999999999999E-4</v>
      </c>
      <c r="AX872" s="52" t="str">
        <f>IF(参照!D872="","",参照!D872)</f>
        <v>メニューA</v>
      </c>
      <c r="AY872" s="52">
        <f>IF(参照!E872="","",参照!E872)</f>
        <v>0</v>
      </c>
      <c r="AZ872" s="52" t="str">
        <f>IF(参照!F872="","",参照!F872)</f>
        <v>秩父新電力(株)</v>
      </c>
      <c r="BA872" s="52" t="str">
        <f>IF(参照!G872="","",参照!G872)</f>
        <v>秩父新電力(株)_メニューA</v>
      </c>
      <c r="BB872" s="52">
        <f t="shared" si="44"/>
        <v>0</v>
      </c>
      <c r="BD872" s="52" t="str">
        <f>IF(参照!L872="","",参照!L872)</f>
        <v/>
      </c>
    </row>
    <row r="873" spans="47:56">
      <c r="AU873" s="52" t="str">
        <f>IF(参照!A873="","",参照!A873)</f>
        <v/>
      </c>
      <c r="AV873" s="52" t="str">
        <f>IF(参照!B873="","",参照!B873)</f>
        <v/>
      </c>
      <c r="AW873" s="52" t="str">
        <f>IF(参照!C873="","",参照!C873)</f>
        <v/>
      </c>
      <c r="AX873" s="52" t="str">
        <f>IF(参照!D873="","",参照!D873)</f>
        <v>メニューB</v>
      </c>
      <c r="AY873" s="52">
        <f>IF(参照!E873="","",参照!E873)</f>
        <v>0</v>
      </c>
      <c r="AZ873" s="52" t="str">
        <f>IF(参照!F873="","",参照!F873)</f>
        <v>秩父新電力(株)</v>
      </c>
      <c r="BA873" s="52" t="str">
        <f>IF(参照!G873="","",参照!G873)</f>
        <v>秩父新電力(株)_メニューB</v>
      </c>
      <c r="BB873" s="52">
        <f t="shared" si="44"/>
        <v>0</v>
      </c>
      <c r="BD873" s="52" t="str">
        <f>IF(参照!L873="","",参照!L873)</f>
        <v/>
      </c>
    </row>
    <row r="874" spans="47:56">
      <c r="AU874" s="52" t="str">
        <f>IF(参照!A874="","",参照!A874)</f>
        <v/>
      </c>
      <c r="AV874" s="52" t="str">
        <f>IF(参照!B874="","",参照!B874)</f>
        <v/>
      </c>
      <c r="AW874" s="52" t="str">
        <f>IF(参照!C874="","",参照!C874)</f>
        <v/>
      </c>
      <c r="AX874" s="52" t="str">
        <f>IF(参照!D874="","",参照!D874)</f>
        <v>メニューC</v>
      </c>
      <c r="AY874" s="52">
        <f>IF(参照!E874="","",参照!E874)</f>
        <v>2.99E-4</v>
      </c>
      <c r="AZ874" s="52" t="str">
        <f>IF(参照!F874="","",参照!F874)</f>
        <v>秩父新電力(株)</v>
      </c>
      <c r="BA874" s="52" t="str">
        <f>IF(参照!G874="","",参照!G874)</f>
        <v>秩父新電力(株)_メニューC</v>
      </c>
      <c r="BB874" s="52">
        <f t="shared" si="44"/>
        <v>0.29899999999999999</v>
      </c>
      <c r="BD874" s="52" t="str">
        <f>IF(参照!L874="","",参照!L874)</f>
        <v/>
      </c>
    </row>
    <row r="875" spans="47:56">
      <c r="AU875" s="52" t="str">
        <f>IF(参照!A875="","",参照!A875)</f>
        <v/>
      </c>
      <c r="AV875" s="52" t="str">
        <f>IF(参照!B875="","",参照!B875)</f>
        <v/>
      </c>
      <c r="AW875" s="52" t="str">
        <f>IF(参照!C875="","",参照!C875)</f>
        <v/>
      </c>
      <c r="AX875" s="52" t="str">
        <f>IF(参照!D875="","",参照!D875)</f>
        <v>メニューD(残差)</v>
      </c>
      <c r="AY875" s="52">
        <f>IF(参照!E875="","",参照!E875)</f>
        <v>3.3300000000000002E-4</v>
      </c>
      <c r="AZ875" s="52" t="str">
        <f>IF(参照!F875="","",参照!F875)</f>
        <v>秩父新電力(株)</v>
      </c>
      <c r="BA875" s="52" t="str">
        <f>IF(参照!G875="","",参照!G875)</f>
        <v>秩父新電力(株)_メニューD(残差)</v>
      </c>
      <c r="BB875" s="52">
        <f t="shared" si="44"/>
        <v>0.33300000000000002</v>
      </c>
      <c r="BD875" s="52" t="str">
        <f>IF(参照!L875="","",参照!L875)</f>
        <v/>
      </c>
    </row>
    <row r="876" spans="47:56">
      <c r="AU876" s="52" t="str">
        <f>IF(参照!A876="","",参照!A876)</f>
        <v/>
      </c>
      <c r="AV876" s="52" t="str">
        <f>IF(参照!B876="","",参照!B876)</f>
        <v/>
      </c>
      <c r="AW876" s="52" t="str">
        <f>IF(参照!C876="","",参照!C876)</f>
        <v/>
      </c>
      <c r="AX876" s="52" t="str">
        <f>IF(参照!D876="","",参照!D876)</f>
        <v>(参考値)事業者全体</v>
      </c>
      <c r="AY876" s="52">
        <f>IF(参照!E876="","",参照!E876)</f>
        <v>2.9399999999999999E-4</v>
      </c>
      <c r="AZ876" s="52" t="str">
        <f>IF(参照!F876="","",参照!F876)</f>
        <v>秩父新電力(株)</v>
      </c>
      <c r="BA876" s="52" t="str">
        <f>IF(参照!G876="","",参照!G876)</f>
        <v>秩父新電力(株)_(参考値)事業者全体</v>
      </c>
      <c r="BB876" s="52">
        <f t="shared" si="44"/>
        <v>0.29399999999999998</v>
      </c>
      <c r="BD876" s="52" t="str">
        <f>IF(参照!L876="","",参照!L876)</f>
        <v/>
      </c>
    </row>
    <row r="877" spans="47:56">
      <c r="AU877" s="52" t="str">
        <f>IF(参照!A877="","",参照!A877)</f>
        <v>A0534</v>
      </c>
      <c r="AV877" s="52" t="str">
        <f>IF(参照!B877="","",参照!B877)</f>
        <v>みよしエナジー(株)</v>
      </c>
      <c r="AW877" s="52">
        <f>IF(参照!C877="","",参照!C877)</f>
        <v>2.33E-4</v>
      </c>
      <c r="AX877" s="52" t="str">
        <f>IF(参照!D877="","",参照!D877)</f>
        <v/>
      </c>
      <c r="AY877" s="52">
        <f>IF(参照!E877="","",参照!E877)</f>
        <v>4.9399999999999997E-4</v>
      </c>
      <c r="AZ877" s="52" t="str">
        <f>IF(参照!F877="","",参照!F877)</f>
        <v>みよしエナジー(株)</v>
      </c>
      <c r="BA877" s="52" t="str">
        <f>IF(参照!G877="","",参照!G877)</f>
        <v>みよしエナジー(株)_</v>
      </c>
      <c r="BB877" s="52">
        <f t="shared" si="44"/>
        <v>0.49399999999999999</v>
      </c>
      <c r="BD877" s="52" t="str">
        <f>IF(参照!L877="","",参照!L877)</f>
        <v/>
      </c>
    </row>
    <row r="878" spans="47:56">
      <c r="AU878" s="52" t="str">
        <f>IF(参照!A878="","",参照!A878)</f>
        <v>A0536</v>
      </c>
      <c r="AV878" s="52" t="str">
        <f>IF(参照!B878="","",参照!B878)</f>
        <v>東日本ガス(株)</v>
      </c>
      <c r="AW878" s="52">
        <f>IF(参照!C878="","",参照!C878)</f>
        <v>4.9299999999999995E-4</v>
      </c>
      <c r="AX878" s="52" t="str">
        <f>IF(参照!D878="","",参照!D878)</f>
        <v/>
      </c>
      <c r="AY878" s="52">
        <f>IF(参照!E878="","",参照!E878)</f>
        <v>4.3600000000000008E-4</v>
      </c>
      <c r="AZ878" s="52" t="str">
        <f>IF(参照!F878="","",参照!F878)</f>
        <v>東日本ガス(株)</v>
      </c>
      <c r="BA878" s="52" t="str">
        <f>IF(参照!G878="","",参照!G878)</f>
        <v>東日本ガス(株)_</v>
      </c>
      <c r="BB878" s="52">
        <f t="shared" si="44"/>
        <v>0.43600000000000005</v>
      </c>
      <c r="BD878" s="52" t="str">
        <f>IF(参照!L878="","",参照!L878)</f>
        <v/>
      </c>
    </row>
    <row r="879" spans="47:56">
      <c r="AU879" s="52" t="str">
        <f>IF(参照!A879="","",参照!A879)</f>
        <v>A0537</v>
      </c>
      <c r="AV879" s="52" t="str">
        <f>IF(参照!B879="","",参照!B879)</f>
        <v>東彩ガス(株)</v>
      </c>
      <c r="AW879" s="52">
        <f>IF(参照!C879="","",参照!C879)</f>
        <v>4.9299999999999995E-4</v>
      </c>
      <c r="AX879" s="52" t="str">
        <f>IF(参照!D879="","",参照!D879)</f>
        <v>メニューA</v>
      </c>
      <c r="AY879" s="52">
        <f>IF(参照!E879="","",参照!E879)</f>
        <v>0</v>
      </c>
      <c r="AZ879" s="52" t="str">
        <f>IF(参照!F879="","",参照!F879)</f>
        <v>東彩ガス(株)</v>
      </c>
      <c r="BA879" s="52" t="str">
        <f>IF(参照!G879="","",参照!G879)</f>
        <v>東彩ガス(株)_メニューA</v>
      </c>
      <c r="BB879" s="52">
        <f t="shared" si="44"/>
        <v>0</v>
      </c>
      <c r="BD879" s="52" t="str">
        <f>IF(参照!L879="","",参照!L879)</f>
        <v/>
      </c>
    </row>
    <row r="880" spans="47:56">
      <c r="AU880" s="52" t="str">
        <f>IF(参照!A880="","",参照!A880)</f>
        <v/>
      </c>
      <c r="AV880" s="52" t="str">
        <f>IF(参照!B880="","",参照!B880)</f>
        <v/>
      </c>
      <c r="AW880" s="52" t="str">
        <f>IF(参照!C880="","",参照!C880)</f>
        <v/>
      </c>
      <c r="AX880" s="52" t="str">
        <f>IF(参照!D880="","",参照!D880)</f>
        <v>メニューB(残差)</v>
      </c>
      <c r="AY880" s="52">
        <f>IF(参照!E880="","",参照!E880)</f>
        <v>4.37E-4</v>
      </c>
      <c r="AZ880" s="52" t="str">
        <f>IF(参照!F880="","",参照!F880)</f>
        <v>東彩ガス(株)</v>
      </c>
      <c r="BA880" s="52" t="str">
        <f>IF(参照!G880="","",参照!G880)</f>
        <v>東彩ガス(株)_メニューB(残差)</v>
      </c>
      <c r="BB880" s="52">
        <f t="shared" si="44"/>
        <v>0.437</v>
      </c>
      <c r="BD880" s="52" t="str">
        <f>IF(参照!L880="","",参照!L880)</f>
        <v/>
      </c>
    </row>
    <row r="881" spans="47:56">
      <c r="AU881" s="52" t="str">
        <f>IF(参照!A881="","",参照!A881)</f>
        <v/>
      </c>
      <c r="AV881" s="52" t="str">
        <f>IF(参照!B881="","",参照!B881)</f>
        <v/>
      </c>
      <c r="AW881" s="52" t="str">
        <f>IF(参照!C881="","",参照!C881)</f>
        <v/>
      </c>
      <c r="AX881" s="52" t="str">
        <f>IF(参照!D881="","",参照!D881)</f>
        <v>(参考値)事業者全体</v>
      </c>
      <c r="AY881" s="52">
        <f>IF(参照!E881="","",参照!E881)</f>
        <v>4.9399999999999997E-4</v>
      </c>
      <c r="AZ881" s="52" t="str">
        <f>IF(参照!F881="","",参照!F881)</f>
        <v>東彩ガス(株)</v>
      </c>
      <c r="BA881" s="52" t="str">
        <f>IF(参照!G881="","",参照!G881)</f>
        <v>東彩ガス(株)_(参考値)事業者全体</v>
      </c>
      <c r="BB881" s="52">
        <f t="shared" si="44"/>
        <v>0.49399999999999999</v>
      </c>
      <c r="BD881" s="52" t="str">
        <f>IF(参照!L881="","",参照!L881)</f>
        <v/>
      </c>
    </row>
    <row r="882" spans="47:56">
      <c r="AU882" s="52" t="str">
        <f>IF(参照!A882="","",参照!A882)</f>
        <v>A0538</v>
      </c>
      <c r="AV882" s="52" t="str">
        <f>IF(参照!B882="","",参照!B882)</f>
        <v>綿半パートナーズ(株)</v>
      </c>
      <c r="AW882" s="52">
        <f>IF(参照!C882="","",参照!C882)</f>
        <v>5.1199999999999998E-4</v>
      </c>
      <c r="AX882" s="52" t="str">
        <f>IF(参照!D882="","",参照!D882)</f>
        <v/>
      </c>
      <c r="AY882" s="52">
        <f>IF(参照!E882="","",参照!E882)</f>
        <v>5.5999999999999995E-4</v>
      </c>
      <c r="AZ882" s="52" t="str">
        <f>IF(参照!F882="","",参照!F882)</f>
        <v>綿半パートナーズ(株)</v>
      </c>
      <c r="BA882" s="52" t="str">
        <f>IF(参照!G882="","",参照!G882)</f>
        <v>綿半パートナーズ(株)_</v>
      </c>
      <c r="BB882" s="52">
        <f t="shared" si="44"/>
        <v>0.55999999999999994</v>
      </c>
      <c r="BD882" s="52" t="str">
        <f>IF(参照!L882="","",参照!L882)</f>
        <v/>
      </c>
    </row>
    <row r="883" spans="47:56">
      <c r="AU883" s="52" t="str">
        <f>IF(参照!A883="","",参照!A883)</f>
        <v>A0539</v>
      </c>
      <c r="AV883" s="52" t="str">
        <f>IF(参照!B883="","",参照!B883)</f>
        <v>(株)ｋａｒｃｈ</v>
      </c>
      <c r="AW883" s="52">
        <f>IF(参照!C883="","",参照!C883)</f>
        <v>1.01E-4</v>
      </c>
      <c r="AX883" s="52" t="str">
        <f>IF(参照!D883="","",参照!D883)</f>
        <v/>
      </c>
      <c r="AY883" s="52">
        <f>IF(参照!E883="","",参照!E883)</f>
        <v>4.0700000000000003E-4</v>
      </c>
      <c r="AZ883" s="52" t="str">
        <f>IF(参照!F883="","",参照!F883)</f>
        <v>(株)ｋａｒｃｈ</v>
      </c>
      <c r="BA883" s="52" t="str">
        <f>IF(参照!G883="","",参照!G883)</f>
        <v>(株)ｋａｒｃｈ_</v>
      </c>
      <c r="BB883" s="52">
        <f t="shared" si="44"/>
        <v>0.40700000000000003</v>
      </c>
      <c r="BD883" s="52" t="str">
        <f>IF(参照!L883="","",参照!L883)</f>
        <v/>
      </c>
    </row>
    <row r="884" spans="47:56">
      <c r="AU884" s="52" t="str">
        <f>IF(参照!A884="","",参照!A884)</f>
        <v>A0542</v>
      </c>
      <c r="AV884" s="52" t="str">
        <f>IF(参照!B884="","",参照!B884)</f>
        <v>森の灯り(株)</v>
      </c>
      <c r="AW884" s="52">
        <f>IF(参照!C884="","",参照!C884)</f>
        <v>5.0699999999999996E-4</v>
      </c>
      <c r="AX884" s="52" t="str">
        <f>IF(参照!D884="","",参照!D884)</f>
        <v/>
      </c>
      <c r="AY884" s="52">
        <f>IF(参照!E884="","",参照!E884)</f>
        <v>5.4199999999999995E-4</v>
      </c>
      <c r="AZ884" s="52" t="str">
        <f>IF(参照!F884="","",参照!F884)</f>
        <v>森の灯り(株)</v>
      </c>
      <c r="BA884" s="52" t="str">
        <f>IF(参照!G884="","",参照!G884)</f>
        <v>森の灯り(株)_</v>
      </c>
      <c r="BB884" s="52">
        <f t="shared" si="44"/>
        <v>0.54199999999999993</v>
      </c>
      <c r="BD884" s="52" t="str">
        <f>IF(参照!L884="","",参照!L884)</f>
        <v/>
      </c>
    </row>
    <row r="885" spans="47:56">
      <c r="AU885" s="52" t="str">
        <f>IF(参照!A885="","",参照!A885)</f>
        <v>A0543</v>
      </c>
      <c r="AV885" s="52" t="str">
        <f>IF(参照!B885="","",参照!B885)</f>
        <v>(株)かみでん里山公社</v>
      </c>
      <c r="AW885" s="52">
        <f>IF(参照!C885="","",参照!C885)</f>
        <v>3.2600000000000001E-4</v>
      </c>
      <c r="AX885" s="52" t="str">
        <f>IF(参照!D885="","",参照!D885)</f>
        <v/>
      </c>
      <c r="AY885" s="52">
        <f>IF(参照!E885="","",参照!E885)</f>
        <v>4.6900000000000002E-4</v>
      </c>
      <c r="AZ885" s="52" t="str">
        <f>IF(参照!F885="","",参照!F885)</f>
        <v>(株)かみでん里山公社</v>
      </c>
      <c r="BA885" s="52" t="str">
        <f>IF(参照!G885="","",参照!G885)</f>
        <v>(株)かみでん里山公社_</v>
      </c>
      <c r="BB885" s="52">
        <f t="shared" si="44"/>
        <v>0.46900000000000003</v>
      </c>
      <c r="BD885" s="52" t="str">
        <f>IF(参照!L885="","",参照!L885)</f>
        <v/>
      </c>
    </row>
    <row r="886" spans="47:56">
      <c r="AU886" s="52" t="str">
        <f>IF(参照!A886="","",参照!A886)</f>
        <v>A0546</v>
      </c>
      <c r="AV886" s="52" t="str">
        <f>IF(参照!B886="","",参照!B886)</f>
        <v>(株)三郷ひまわりエナジー</v>
      </c>
      <c r="AW886" s="52">
        <f>IF(参照!C886="","",参照!C886)</f>
        <v>4.8099999999999998E-4</v>
      </c>
      <c r="AX886" s="52" t="str">
        <f>IF(参照!D886="","",参照!D886)</f>
        <v/>
      </c>
      <c r="AY886" s="52">
        <f>IF(参照!E886="","",参照!E886)</f>
        <v>4.4700000000000002E-4</v>
      </c>
      <c r="AZ886" s="52" t="str">
        <f>IF(参照!F886="","",参照!F886)</f>
        <v>(株)三郷ひまわりエナジー</v>
      </c>
      <c r="BA886" s="52" t="str">
        <f>IF(参照!G886="","",参照!G886)</f>
        <v>(株)三郷ひまわりエナジー_</v>
      </c>
      <c r="BB886" s="52">
        <f t="shared" si="44"/>
        <v>0.44700000000000001</v>
      </c>
      <c r="BD886" s="52" t="str">
        <f>IF(参照!L886="","",参照!L886)</f>
        <v/>
      </c>
    </row>
    <row r="887" spans="47:56">
      <c r="AU887" s="52" t="str">
        <f>IF(参照!A887="","",参照!A887)</f>
        <v>A0547</v>
      </c>
      <c r="AV887" s="52" t="str">
        <f>IF(参照!B887="","",参照!B887)</f>
        <v>(株)球磨村森電力</v>
      </c>
      <c r="AW887" s="52">
        <f>IF(参照!C887="","",参照!C887)</f>
        <v>3.28E-4</v>
      </c>
      <c r="AX887" s="52" t="str">
        <f>IF(参照!D887="","",参照!D887)</f>
        <v/>
      </c>
      <c r="AY887" s="52">
        <f>IF(参照!E887="","",参照!E887)</f>
        <v>2.72E-4</v>
      </c>
      <c r="AZ887" s="52" t="str">
        <f>IF(参照!F887="","",参照!F887)</f>
        <v>(株)球磨村森電力</v>
      </c>
      <c r="BA887" s="52" t="str">
        <f>IF(参照!G887="","",参照!G887)</f>
        <v>(株)球磨村森電力_</v>
      </c>
      <c r="BB887" s="52">
        <f t="shared" si="44"/>
        <v>0.27200000000000002</v>
      </c>
      <c r="BD887" s="52" t="str">
        <f>IF(参照!L887="","",参照!L887)</f>
        <v/>
      </c>
    </row>
    <row r="888" spans="47:56">
      <c r="AU888" s="52" t="str">
        <f>IF(参照!A888="","",参照!A888)</f>
        <v>A0548</v>
      </c>
      <c r="AV888" s="52" t="str">
        <f>IF(参照!B888="","",参照!B888)</f>
        <v>北日本ガス(株)</v>
      </c>
      <c r="AW888" s="52">
        <f>IF(参照!C888="","",参照!C888)</f>
        <v>4.9299999999999995E-4</v>
      </c>
      <c r="AX888" s="52" t="str">
        <f>IF(参照!D888="","",参照!D888)</f>
        <v/>
      </c>
      <c r="AY888" s="52">
        <f>IF(参照!E888="","",参照!E888)</f>
        <v>4.35E-4</v>
      </c>
      <c r="AZ888" s="52" t="str">
        <f>IF(参照!F888="","",参照!F888)</f>
        <v>北日本ガス(株)</v>
      </c>
      <c r="BA888" s="52" t="str">
        <f>IF(参照!G888="","",参照!G888)</f>
        <v>北日本ガス(株)_</v>
      </c>
      <c r="BB888" s="52">
        <f t="shared" si="44"/>
        <v>0.435</v>
      </c>
      <c r="BD888" s="52" t="str">
        <f>IF(参照!L888="","",参照!L888)</f>
        <v/>
      </c>
    </row>
    <row r="889" spans="47:56">
      <c r="AU889" s="52" t="str">
        <f>IF(参照!A889="","",参照!A889)</f>
        <v>A0549</v>
      </c>
      <c r="AV889" s="52" t="str">
        <f>IF(参照!B889="","",参照!B889)</f>
        <v>くこくエネルギー(株)(旧：熊本電力(株))</v>
      </c>
      <c r="AW889" s="52">
        <f>IF(参照!C889="","",参照!C889)</f>
        <v>5.0100000000000003E-4</v>
      </c>
      <c r="AX889" s="52" t="str">
        <f>IF(参照!D889="","",参照!D889)</f>
        <v/>
      </c>
      <c r="AY889" s="52">
        <f>IF(参照!E889="","",参照!E889)</f>
        <v>5.31E-4</v>
      </c>
      <c r="AZ889" s="52" t="str">
        <f>IF(参照!F889="","",参照!F889)</f>
        <v>くこくエネルギー(株)(旧：熊本電力(株))</v>
      </c>
      <c r="BA889" s="52" t="str">
        <f>IF(参照!G889="","",参照!G889)</f>
        <v>くこくエネルギー(株)(旧：熊本電力(株))_</v>
      </c>
      <c r="BB889" s="52">
        <f t="shared" si="44"/>
        <v>0.53100000000000003</v>
      </c>
      <c r="BD889" s="52" t="str">
        <f>IF(参照!L889="","",参照!L889)</f>
        <v/>
      </c>
    </row>
    <row r="890" spans="47:56">
      <c r="AU890" s="52" t="str">
        <f>IF(参照!A890="","",参照!A890)</f>
        <v>A0550</v>
      </c>
      <c r="AV890" s="52" t="str">
        <f>IF(参照!B890="","",参照!B890)</f>
        <v>(株)エコログ</v>
      </c>
      <c r="AW890" s="52">
        <f>IF(参照!C890="","",参照!C890)</f>
        <v>5.4200000000000006E-4</v>
      </c>
      <c r="AX890" s="52" t="str">
        <f>IF(参照!D890="","",参照!D890)</f>
        <v/>
      </c>
      <c r="AY890" s="52">
        <f>IF(参照!E890="","",参照!E890)</f>
        <v>5.4500000000000002E-4</v>
      </c>
      <c r="AZ890" s="52" t="str">
        <f>IF(参照!F890="","",参照!F890)</f>
        <v>(株)エコログ</v>
      </c>
      <c r="BA890" s="52" t="str">
        <f>IF(参照!G890="","",参照!G890)</f>
        <v>(株)エコログ_</v>
      </c>
      <c r="BB890" s="52">
        <f t="shared" si="44"/>
        <v>0.54500000000000004</v>
      </c>
      <c r="BD890" s="52" t="str">
        <f>IF(参照!L890="","",参照!L890)</f>
        <v/>
      </c>
    </row>
    <row r="891" spans="47:56">
      <c r="AU891" s="52" t="str">
        <f>IF(参照!A891="","",参照!A891)</f>
        <v>A0551</v>
      </c>
      <c r="AV891" s="52" t="str">
        <f>IF(参照!B891="","",参照!B891)</f>
        <v>飯田まちづくり電力(株)</v>
      </c>
      <c r="AW891" s="52">
        <f>IF(参照!C891="","",参照!C891)</f>
        <v>2.6600000000000001E-4</v>
      </c>
      <c r="AX891" s="52" t="str">
        <f>IF(参照!D891="","",参照!D891)</f>
        <v>メニューA</v>
      </c>
      <c r="AY891" s="52">
        <f>IF(参照!E891="","",参照!E891)</f>
        <v>3.4200000000000002E-4</v>
      </c>
      <c r="AZ891" s="52" t="str">
        <f>IF(参照!F891="","",参照!F891)</f>
        <v>飯田まちづくり電力(株)</v>
      </c>
      <c r="BA891" s="52" t="str">
        <f>IF(参照!G891="","",参照!G891)</f>
        <v>飯田まちづくり電力(株)_メニューA</v>
      </c>
      <c r="BB891" s="52">
        <f t="shared" si="44"/>
        <v>0.34200000000000003</v>
      </c>
      <c r="BD891" s="52" t="str">
        <f>IF(参照!L891="","",参照!L891)</f>
        <v/>
      </c>
    </row>
    <row r="892" spans="47:56">
      <c r="AU892" s="52" t="str">
        <f>IF(参照!A892="","",参照!A892)</f>
        <v/>
      </c>
      <c r="AV892" s="52" t="str">
        <f>IF(参照!B892="","",参照!B892)</f>
        <v/>
      </c>
      <c r="AW892" s="52" t="str">
        <f>IF(参照!C892="","",参照!C892)</f>
        <v/>
      </c>
      <c r="AX892" s="52" t="str">
        <f>IF(参照!D892="","",参照!D892)</f>
        <v>メニューB(残差)</v>
      </c>
      <c r="AY892" s="52">
        <f>IF(参照!E892="","",参照!E892)</f>
        <v>4.64E-4</v>
      </c>
      <c r="AZ892" s="52" t="str">
        <f>IF(参照!F892="","",参照!F892)</f>
        <v>飯田まちづくり電力(株)</v>
      </c>
      <c r="BA892" s="52" t="str">
        <f>IF(参照!G892="","",参照!G892)</f>
        <v>飯田まちづくり電力(株)_メニューB(残差)</v>
      </c>
      <c r="BB892" s="52">
        <f t="shared" si="44"/>
        <v>0.46400000000000002</v>
      </c>
      <c r="BD892" s="52" t="str">
        <f>IF(参照!L892="","",参照!L892)</f>
        <v/>
      </c>
    </row>
    <row r="893" spans="47:56">
      <c r="AU893" s="52" t="str">
        <f>IF(参照!A893="","",参照!A893)</f>
        <v/>
      </c>
      <c r="AV893" s="52" t="str">
        <f>IF(参照!B893="","",参照!B893)</f>
        <v/>
      </c>
      <c r="AW893" s="52" t="str">
        <f>IF(参照!C893="","",参照!C893)</f>
        <v/>
      </c>
      <c r="AX893" s="52" t="str">
        <f>IF(参照!D893="","",参照!D893)</f>
        <v>(参考値)事業者全体</v>
      </c>
      <c r="AY893" s="52">
        <f>IF(参照!E893="","",参照!E893)</f>
        <v>4.5600000000000003E-4</v>
      </c>
      <c r="AZ893" s="52" t="str">
        <f>IF(参照!F893="","",参照!F893)</f>
        <v>飯田まちづくり電力(株)</v>
      </c>
      <c r="BA893" s="52" t="str">
        <f>IF(参照!G893="","",参照!G893)</f>
        <v>飯田まちづくり電力(株)_(参考値)事業者全体</v>
      </c>
      <c r="BB893" s="52">
        <f t="shared" si="44"/>
        <v>0.45600000000000002</v>
      </c>
      <c r="BD893" s="52" t="str">
        <f>IF(参照!L893="","",参照!L893)</f>
        <v/>
      </c>
    </row>
    <row r="894" spans="47:56">
      <c r="AU894" s="52" t="str">
        <f>IF(参照!A894="","",参照!A894)</f>
        <v>A0552</v>
      </c>
      <c r="AV894" s="52" t="str">
        <f>IF(参照!B894="","",参照!B894)</f>
        <v>イワタニ長野(株)</v>
      </c>
      <c r="AW894" s="52">
        <f>IF(参照!C894="","",参照!C894)</f>
        <v>3.6400000000000001E-4</v>
      </c>
      <c r="AX894" s="52" t="str">
        <f>IF(参照!D894="","",参照!D894)</f>
        <v/>
      </c>
      <c r="AY894" s="52">
        <f>IF(参照!E894="","",参照!E894)</f>
        <v>3.0800000000000001E-4</v>
      </c>
      <c r="AZ894" s="52" t="str">
        <f>IF(参照!F894="","",参照!F894)</f>
        <v>イワタニ長野(株)</v>
      </c>
      <c r="BA894" s="52" t="str">
        <f>IF(参照!G894="","",参照!G894)</f>
        <v>イワタニ長野(株)_</v>
      </c>
      <c r="BB894" s="52">
        <f t="shared" si="44"/>
        <v>0.308</v>
      </c>
      <c r="BD894" s="52" t="str">
        <f>IF(参照!L894="","",参照!L894)</f>
        <v/>
      </c>
    </row>
    <row r="895" spans="47:56">
      <c r="AU895" s="52" t="str">
        <f>IF(参照!A895="","",参照!A895)</f>
        <v>A0553</v>
      </c>
      <c r="AV895" s="52" t="str">
        <f>IF(参照!B895="","",参照!B895)</f>
        <v>シェルジャパン(株)</v>
      </c>
      <c r="AW895" s="52" t="str">
        <f>IF(参照!C895="","",参照!C895)</f>
        <v>0.000453※</v>
      </c>
      <c r="AX895" s="52" t="str">
        <f>IF(参照!D895="","",参照!D895)</f>
        <v>メニューA</v>
      </c>
      <c r="AY895" s="52">
        <f>IF(参照!E895="","",参照!E895)</f>
        <v>2.5000000000000001E-4</v>
      </c>
      <c r="AZ895" s="52" t="str">
        <f>IF(参照!F895="","",参照!F895)</f>
        <v>シェルジャパン(株)</v>
      </c>
      <c r="BA895" s="52" t="str">
        <f>IF(参照!G895="","",参照!G895)</f>
        <v>シェルジャパン(株)_メニューA</v>
      </c>
      <c r="BB895" s="52">
        <f t="shared" si="44"/>
        <v>0.25</v>
      </c>
      <c r="BD895" s="52" t="str">
        <f>IF(参照!L895="","",参照!L895)</f>
        <v/>
      </c>
    </row>
    <row r="896" spans="47:56">
      <c r="AU896" s="52" t="str">
        <f>IF(参照!A896="","",参照!A896)</f>
        <v/>
      </c>
      <c r="AV896" s="52" t="str">
        <f>IF(参照!B896="","",参照!B896)</f>
        <v/>
      </c>
      <c r="AW896" s="52" t="str">
        <f>IF(参照!C896="","",参照!C896)</f>
        <v/>
      </c>
      <c r="AX896" s="52" t="str">
        <f>IF(参照!D896="","",参照!D896)</f>
        <v>メニューB</v>
      </c>
      <c r="AY896" s="52">
        <f>IF(参照!E896="","",参照!E896)</f>
        <v>3.1500000000000001E-4</v>
      </c>
      <c r="AZ896" s="52" t="str">
        <f>IF(参照!F896="","",参照!F896)</f>
        <v>シェルジャパン(株)</v>
      </c>
      <c r="BA896" s="52" t="str">
        <f>IF(参照!G896="","",参照!G896)</f>
        <v>シェルジャパン(株)_メニューB</v>
      </c>
      <c r="BB896" s="52">
        <f t="shared" si="44"/>
        <v>0.315</v>
      </c>
      <c r="BD896" s="52" t="str">
        <f>IF(参照!L896="","",参照!L896)</f>
        <v/>
      </c>
    </row>
    <row r="897" spans="47:56">
      <c r="AU897" s="52" t="str">
        <f>IF(参照!A897="","",参照!A897)</f>
        <v/>
      </c>
      <c r="AV897" s="52" t="str">
        <f>IF(参照!B897="","",参照!B897)</f>
        <v/>
      </c>
      <c r="AW897" s="52" t="str">
        <f>IF(参照!C897="","",参照!C897)</f>
        <v/>
      </c>
      <c r="AX897" s="52" t="str">
        <f>IF(参照!D897="","",参照!D897)</f>
        <v>メニューC(残差)</v>
      </c>
      <c r="AY897" s="52">
        <f>IF(参照!E897="","",参照!E897)</f>
        <v>7.8999999999999996E-5</v>
      </c>
      <c r="AZ897" s="52" t="str">
        <f>IF(参照!F897="","",参照!F897)</f>
        <v>シェルジャパン(株)</v>
      </c>
      <c r="BA897" s="52" t="str">
        <f>IF(参照!G897="","",参照!G897)</f>
        <v>シェルジャパン(株)_メニューC(残差)</v>
      </c>
      <c r="BB897" s="52">
        <f t="shared" si="44"/>
        <v>7.9000000000000001E-2</v>
      </c>
      <c r="BD897" s="52" t="str">
        <f>IF(参照!L897="","",参照!L897)</f>
        <v/>
      </c>
    </row>
    <row r="898" spans="47:56">
      <c r="AU898" s="52" t="str">
        <f>IF(参照!A898="","",参照!A898)</f>
        <v/>
      </c>
      <c r="AV898" s="52" t="str">
        <f>IF(参照!B898="","",参照!B898)</f>
        <v/>
      </c>
      <c r="AW898" s="52" t="str">
        <f>IF(参照!C898="","",参照!C898)</f>
        <v/>
      </c>
      <c r="AX898" s="52" t="str">
        <f>IF(参照!D898="","",参照!D898)</f>
        <v>(参考値)事業者全体</v>
      </c>
      <c r="AY898" s="52">
        <f>IF(参照!E898="","",参照!E898)</f>
        <v>6.3000000000000003E-4</v>
      </c>
      <c r="AZ898" s="52" t="str">
        <f>IF(参照!F898="","",参照!F898)</f>
        <v>シェルジャパン(株)</v>
      </c>
      <c r="BA898" s="52" t="str">
        <f>IF(参照!G898="","",参照!G898)</f>
        <v>シェルジャパン(株)_(参考値)事業者全体</v>
      </c>
      <c r="BB898" s="52">
        <f t="shared" si="44"/>
        <v>0.63</v>
      </c>
      <c r="BD898" s="52" t="str">
        <f>IF(参照!L898="","",参照!L898)</f>
        <v/>
      </c>
    </row>
    <row r="899" spans="47:56">
      <c r="AU899" s="52" t="str">
        <f>IF(参照!A899="","",参照!A899)</f>
        <v>A0554</v>
      </c>
      <c r="AV899" s="52" t="str">
        <f>IF(参照!B899="","",参照!B899)</f>
        <v>(株)クボタ</v>
      </c>
      <c r="AW899" s="52">
        <f>IF(参照!C899="","",参照!C899)</f>
        <v>3.9899999999999999E-4</v>
      </c>
      <c r="AX899" s="52" t="str">
        <f>IF(参照!D899="","",参照!D899)</f>
        <v/>
      </c>
      <c r="AY899" s="52">
        <f>IF(参照!E899="","",参照!E899)</f>
        <v>3.4299999999999999E-4</v>
      </c>
      <c r="AZ899" s="52" t="str">
        <f>IF(参照!F899="","",参照!F899)</f>
        <v>(株)クボタ</v>
      </c>
      <c r="BA899" s="52" t="str">
        <f>IF(参照!G899="","",参照!G899)</f>
        <v>(株)クボタ_</v>
      </c>
      <c r="BB899" s="52">
        <f t="shared" si="44"/>
        <v>0.34299999999999997</v>
      </c>
      <c r="BD899" s="52" t="str">
        <f>IF(参照!L899="","",参照!L899)</f>
        <v/>
      </c>
    </row>
    <row r="900" spans="47:56">
      <c r="AU900" s="52" t="str">
        <f>IF(参照!A900="","",参照!A900)</f>
        <v>A0555</v>
      </c>
      <c r="AV900" s="52" t="str">
        <f>IF(参照!B900="","",参照!B900)</f>
        <v>石油資源開発(株)</v>
      </c>
      <c r="AW900" s="52" t="str">
        <f>IF(参照!C900="","",参照!C900)</f>
        <v>0.000453※</v>
      </c>
      <c r="AX900" s="52" t="str">
        <f>IF(参照!D900="","",参照!D900)</f>
        <v/>
      </c>
      <c r="AY900" s="52">
        <f>IF(参照!E900="","",参照!E900)</f>
        <v>4.5300000000000001E-4</v>
      </c>
      <c r="AZ900" s="52" t="str">
        <f>IF(参照!F900="","",参照!F900)</f>
        <v>石油資源開発(株)</v>
      </c>
      <c r="BA900" s="52" t="str">
        <f>IF(参照!G900="","",参照!G900)</f>
        <v>石油資源開発(株)_</v>
      </c>
      <c r="BB900" s="52">
        <f t="shared" si="44"/>
        <v>0.45300000000000001</v>
      </c>
      <c r="BD900" s="52" t="str">
        <f>IF(参照!L900="","",参照!L900)</f>
        <v/>
      </c>
    </row>
    <row r="901" spans="47:56">
      <c r="AU901" s="52" t="str">
        <f>IF(参照!A901="","",参照!A901)</f>
        <v>A0556</v>
      </c>
      <c r="AV901" s="52" t="str">
        <f>IF(参照!B901="","",参照!B901)</f>
        <v>越後天然ガス(株)</v>
      </c>
      <c r="AW901" s="52">
        <f>IF(参照!C901="","",参照!C901)</f>
        <v>5.22E-4</v>
      </c>
      <c r="AX901" s="52" t="str">
        <f>IF(参照!D901="","",参照!D901)</f>
        <v>メニューA</v>
      </c>
      <c r="AY901" s="52">
        <f>IF(参照!E901="","",参照!E901)</f>
        <v>0</v>
      </c>
      <c r="AZ901" s="52" t="str">
        <f>IF(参照!F901="","",参照!F901)</f>
        <v>越後天然ガス(株)</v>
      </c>
      <c r="BA901" s="52" t="str">
        <f>IF(参照!G901="","",参照!G901)</f>
        <v>越後天然ガス(株)_メニューA</v>
      </c>
      <c r="BB901" s="52">
        <f t="shared" ref="BB901:BB964" si="45">AY901*1000</f>
        <v>0</v>
      </c>
      <c r="BD901" s="52" t="str">
        <f>IF(参照!L901="","",参照!L901)</f>
        <v/>
      </c>
    </row>
    <row r="902" spans="47:56">
      <c r="AU902" s="52" t="str">
        <f>IF(参照!A902="","",参照!A902)</f>
        <v/>
      </c>
      <c r="AV902" s="52" t="str">
        <f>IF(参照!B902="","",参照!B902)</f>
        <v/>
      </c>
      <c r="AW902" s="52" t="str">
        <f>IF(参照!C902="","",参照!C902)</f>
        <v/>
      </c>
      <c r="AX902" s="52" t="str">
        <f>IF(参照!D902="","",参照!D902)</f>
        <v>メニューB(残差)</v>
      </c>
      <c r="AY902" s="52">
        <f>IF(参照!E902="","",参照!E902)</f>
        <v>5.9899999999999992E-4</v>
      </c>
      <c r="AZ902" s="52" t="str">
        <f>IF(参照!F902="","",参照!F902)</f>
        <v>越後天然ガス(株)</v>
      </c>
      <c r="BA902" s="52" t="str">
        <f>IF(参照!G902="","",参照!G902)</f>
        <v>越後天然ガス(株)_メニューB(残差)</v>
      </c>
      <c r="BB902" s="52">
        <f t="shared" si="45"/>
        <v>0.59899999999999998</v>
      </c>
      <c r="BD902" s="52" t="str">
        <f>IF(参照!L902="","",参照!L902)</f>
        <v/>
      </c>
    </row>
    <row r="903" spans="47:56">
      <c r="AU903" s="52" t="str">
        <f>IF(参照!A903="","",参照!A903)</f>
        <v/>
      </c>
      <c r="AV903" s="52" t="str">
        <f>IF(参照!B903="","",参照!B903)</f>
        <v/>
      </c>
      <c r="AW903" s="52" t="str">
        <f>IF(参照!C903="","",参照!C903)</f>
        <v/>
      </c>
      <c r="AX903" s="52" t="str">
        <f>IF(参照!D903="","",参照!D903)</f>
        <v>(参考値)事業者全体</v>
      </c>
      <c r="AY903" s="52">
        <f>IF(参照!E903="","",参照!E903)</f>
        <v>2.9299999999999997E-4</v>
      </c>
      <c r="AZ903" s="52" t="str">
        <f>IF(参照!F903="","",参照!F903)</f>
        <v>越後天然ガス(株)</v>
      </c>
      <c r="BA903" s="52" t="str">
        <f>IF(参照!G903="","",参照!G903)</f>
        <v>越後天然ガス(株)_(参考値)事業者全体</v>
      </c>
      <c r="BB903" s="52">
        <f t="shared" si="45"/>
        <v>0.29299999999999998</v>
      </c>
      <c r="BD903" s="52" t="str">
        <f>IF(参照!L903="","",参照!L903)</f>
        <v/>
      </c>
    </row>
    <row r="904" spans="47:56">
      <c r="AU904" s="52" t="str">
        <f>IF(参照!A904="","",参照!A904)</f>
        <v>A0557</v>
      </c>
      <c r="AV904" s="52" t="str">
        <f>IF(参照!B904="","",参照!B904)</f>
        <v>(株)大仙こまちパワー</v>
      </c>
      <c r="AW904" s="52">
        <f>IF(参照!C904="","",参照!C904)</f>
        <v>1.4E-5</v>
      </c>
      <c r="AX904" s="52" t="str">
        <f>IF(参照!D904="","",参照!D904)</f>
        <v/>
      </c>
      <c r="AY904" s="52">
        <f>IF(参照!E904="","",参照!E904)</f>
        <v>4.2299999999999998E-4</v>
      </c>
      <c r="AZ904" s="52" t="str">
        <f>IF(参照!F904="","",参照!F904)</f>
        <v>(株)大仙こまちパワー</v>
      </c>
      <c r="BA904" s="52" t="str">
        <f>IF(参照!G904="","",参照!G904)</f>
        <v>(株)大仙こまちパワー_</v>
      </c>
      <c r="BB904" s="52">
        <f t="shared" si="45"/>
        <v>0.42299999999999999</v>
      </c>
      <c r="BD904" s="52" t="str">
        <f>IF(参照!L904="","",参照!L904)</f>
        <v/>
      </c>
    </row>
    <row r="905" spans="47:56">
      <c r="AU905" s="52" t="str">
        <f>IF(参照!A905="","",参照!A905)</f>
        <v>A0558</v>
      </c>
      <c r="AV905" s="52" t="str">
        <f>IF(参照!B905="","",参照!B905)</f>
        <v>坂戸ガス(株)</v>
      </c>
      <c r="AW905" s="52">
        <f>IF(参照!C905="","",参照!C905)</f>
        <v>4.0700000000000003E-4</v>
      </c>
      <c r="AX905" s="52" t="str">
        <f>IF(参照!D905="","",参照!D905)</f>
        <v/>
      </c>
      <c r="AY905" s="52">
        <f>IF(参照!E905="","",参照!E905)</f>
        <v>3.5100000000000002E-4</v>
      </c>
      <c r="AZ905" s="52" t="str">
        <f>IF(参照!F905="","",参照!F905)</f>
        <v>坂戸ガス(株)</v>
      </c>
      <c r="BA905" s="52" t="str">
        <f>IF(参照!G905="","",参照!G905)</f>
        <v>坂戸ガス(株)_</v>
      </c>
      <c r="BB905" s="52">
        <f t="shared" si="45"/>
        <v>0.35100000000000003</v>
      </c>
      <c r="BD905" s="52" t="str">
        <f>IF(参照!L905="","",参照!L905)</f>
        <v/>
      </c>
    </row>
    <row r="906" spans="47:56">
      <c r="AU906" s="52" t="str">
        <f>IF(参照!A906="","",参照!A906)</f>
        <v>A0559</v>
      </c>
      <c r="AV906" s="52" t="str">
        <f>IF(参照!B906="","",参照!B906)</f>
        <v>(株)デベロップ</v>
      </c>
      <c r="AW906" s="52">
        <f>IF(参照!C906="","",参照!C906)</f>
        <v>4.0000000000000002E-4</v>
      </c>
      <c r="AX906" s="52" t="str">
        <f>IF(参照!D906="","",参照!D906)</f>
        <v/>
      </c>
      <c r="AY906" s="52">
        <f>IF(参照!E906="","",参照!E906)</f>
        <v>3.4400000000000001E-4</v>
      </c>
      <c r="AZ906" s="52" t="str">
        <f>IF(参照!F906="","",参照!F906)</f>
        <v>(株)デベロップ</v>
      </c>
      <c r="BA906" s="52" t="str">
        <f>IF(参照!G906="","",参照!G906)</f>
        <v>(株)デベロップ_</v>
      </c>
      <c r="BB906" s="52">
        <f t="shared" si="45"/>
        <v>0.34400000000000003</v>
      </c>
      <c r="BD906" s="52" t="str">
        <f>IF(参照!L906="","",参照!L906)</f>
        <v/>
      </c>
    </row>
    <row r="907" spans="47:56">
      <c r="AU907" s="52" t="str">
        <f>IF(参照!A907="","",参照!A907)</f>
        <v>A0560</v>
      </c>
      <c r="AV907" s="52" t="str">
        <f>IF(参照!B907="","",参照!B907)</f>
        <v>(株)テレ・マーカー</v>
      </c>
      <c r="AW907" s="52">
        <f>IF(参照!C907="","",参照!C907)</f>
        <v>6.29E-4</v>
      </c>
      <c r="AX907" s="52" t="str">
        <f>IF(参照!D907="","",参照!D907)</f>
        <v/>
      </c>
      <c r="AY907" s="52">
        <f>IF(参照!E907="","",参照!E907)</f>
        <v>5.8600000000000004E-4</v>
      </c>
      <c r="AZ907" s="52" t="str">
        <f>IF(参照!F907="","",参照!F907)</f>
        <v>(株)テレ・マーカー</v>
      </c>
      <c r="BA907" s="52" t="str">
        <f>IF(参照!G907="","",参照!G907)</f>
        <v>(株)テレ・マーカー_</v>
      </c>
      <c r="BB907" s="52">
        <f t="shared" si="45"/>
        <v>0.58600000000000008</v>
      </c>
      <c r="BD907" s="52" t="str">
        <f>IF(参照!L907="","",参照!L907)</f>
        <v/>
      </c>
    </row>
    <row r="908" spans="47:56">
      <c r="AU908" s="52" t="str">
        <f>IF(参照!A908="","",参照!A908)</f>
        <v>A0562</v>
      </c>
      <c r="AV908" s="52" t="str">
        <f>IF(参照!B908="","",参照!B908)</f>
        <v>ＭＧＣエネルギー(株)</v>
      </c>
      <c r="AW908" s="52">
        <f>IF(参照!C908="","",参照!C908)</f>
        <v>3.8499999999999998E-4</v>
      </c>
      <c r="AX908" s="52" t="str">
        <f>IF(参照!D908="","",参照!D908)</f>
        <v/>
      </c>
      <c r="AY908" s="52">
        <f>IF(参照!E908="","",参照!E908)</f>
        <v>3.4200000000000002E-4</v>
      </c>
      <c r="AZ908" s="52" t="str">
        <f>IF(参照!F908="","",参照!F908)</f>
        <v>ＭＧＣエネルギー(株)</v>
      </c>
      <c r="BA908" s="52" t="str">
        <f>IF(参照!G908="","",参照!G908)</f>
        <v>ＭＧＣエネルギー(株)_</v>
      </c>
      <c r="BB908" s="52">
        <f t="shared" si="45"/>
        <v>0.34200000000000003</v>
      </c>
      <c r="BD908" s="52" t="str">
        <f>IF(参照!L908="","",参照!L908)</f>
        <v/>
      </c>
    </row>
    <row r="909" spans="47:56">
      <c r="AU909" s="52" t="str">
        <f>IF(参照!A909="","",参照!A909)</f>
        <v>A0565</v>
      </c>
      <c r="AV909" s="52" t="str">
        <f>IF(参照!B909="","",参照!B909)</f>
        <v>福島フェニックス電力(株)</v>
      </c>
      <c r="AW909" s="52" t="str">
        <f>IF(参照!C909="","",参照!C909)</f>
        <v>0.000453※</v>
      </c>
      <c r="AX909" s="52" t="str">
        <f>IF(参照!D909="","",参照!D909)</f>
        <v/>
      </c>
      <c r="AY909" s="52">
        <f>IF(参照!E909="","",参照!E909)</f>
        <v>5.0199999999999995E-4</v>
      </c>
      <c r="AZ909" s="52" t="str">
        <f>IF(参照!F909="","",参照!F909)</f>
        <v>福島フェニックス電力(株)</v>
      </c>
      <c r="BA909" s="52" t="str">
        <f>IF(参照!G909="","",参照!G909)</f>
        <v>福島フェニックス電力(株)_</v>
      </c>
      <c r="BB909" s="52">
        <f t="shared" si="45"/>
        <v>0.502</v>
      </c>
      <c r="BD909" s="52" t="str">
        <f>IF(参照!L909="","",参照!L909)</f>
        <v/>
      </c>
    </row>
    <row r="910" spans="47:56">
      <c r="AU910" s="52" t="str">
        <f>IF(参照!A910="","",参照!A910)</f>
        <v>A0566</v>
      </c>
      <c r="AV910" s="52" t="str">
        <f>IF(参照!B910="","",参照!B910)</f>
        <v>あんしん電力合同会社</v>
      </c>
      <c r="AW910" s="52">
        <f>IF(参照!C910="","",参照!C910)</f>
        <v>4.4700000000000002E-4</v>
      </c>
      <c r="AX910" s="52" t="str">
        <f>IF(参照!D910="","",参照!D910)</f>
        <v/>
      </c>
      <c r="AY910" s="52">
        <f>IF(参照!E910="","",参照!E910)</f>
        <v>4.5899999999999999E-4</v>
      </c>
      <c r="AZ910" s="52" t="str">
        <f>IF(参照!F910="","",参照!F910)</f>
        <v>あんしん電力合同会社</v>
      </c>
      <c r="BA910" s="52" t="str">
        <f>IF(参照!G910="","",参照!G910)</f>
        <v>あんしん電力合同会社_</v>
      </c>
      <c r="BB910" s="52">
        <f t="shared" si="45"/>
        <v>0.45899999999999996</v>
      </c>
      <c r="BD910" s="52" t="str">
        <f>IF(参照!L910="","",参照!L910)</f>
        <v/>
      </c>
    </row>
    <row r="911" spans="47:56">
      <c r="AU911" s="52" t="str">
        <f>IF(参照!A911="","",参照!A911)</f>
        <v>A0567</v>
      </c>
      <c r="AV911" s="52" t="str">
        <f>IF(参照!B911="","",参照!B911)</f>
        <v>(株)美作国電力</v>
      </c>
      <c r="AW911" s="52">
        <f>IF(参照!C911="","",参照!C911)</f>
        <v>5.1000000000000004E-4</v>
      </c>
      <c r="AX911" s="52" t="str">
        <f>IF(参照!D911="","",参照!D911)</f>
        <v/>
      </c>
      <c r="AY911" s="52">
        <f>IF(参照!E911="","",参照!E911)</f>
        <v>4.5399999999999998E-4</v>
      </c>
      <c r="AZ911" s="52" t="str">
        <f>IF(参照!F911="","",参照!F911)</f>
        <v>(株)美作国電力</v>
      </c>
      <c r="BA911" s="52" t="str">
        <f>IF(参照!G911="","",参照!G911)</f>
        <v>(株)美作国電力_</v>
      </c>
      <c r="BB911" s="52">
        <f t="shared" si="45"/>
        <v>0.45399999999999996</v>
      </c>
      <c r="BD911" s="52" t="str">
        <f>IF(参照!L911="","",参照!L911)</f>
        <v/>
      </c>
    </row>
    <row r="912" spans="47:56">
      <c r="AU912" s="52" t="str">
        <f>IF(参照!A912="","",参照!A912)</f>
        <v>A0568</v>
      </c>
      <c r="AV912" s="52" t="str">
        <f>IF(参照!B912="","",参照!B912)</f>
        <v>エア・ウォーター(株)</v>
      </c>
      <c r="AW912" s="52">
        <f>IF(参照!C912="","",参照!C912)</f>
        <v>4.64E-4</v>
      </c>
      <c r="AX912" s="52" t="str">
        <f>IF(参照!D912="","",参照!D912)</f>
        <v/>
      </c>
      <c r="AY912" s="52">
        <f>IF(参照!E912="","",参照!E912)</f>
        <v>4.08E-4</v>
      </c>
      <c r="AZ912" s="52" t="str">
        <f>IF(参照!F912="","",参照!F912)</f>
        <v>エア・ウォーター(株)</v>
      </c>
      <c r="BA912" s="52" t="str">
        <f>IF(参照!G912="","",参照!G912)</f>
        <v>エア・ウォーター(株)_</v>
      </c>
      <c r="BB912" s="52">
        <f t="shared" si="45"/>
        <v>0.40799999999999997</v>
      </c>
      <c r="BD912" s="52" t="str">
        <f>IF(参照!L912="","",参照!L912)</f>
        <v/>
      </c>
    </row>
    <row r="913" spans="47:56">
      <c r="AU913" s="52" t="str">
        <f>IF(参照!A913="","",参照!A913)</f>
        <v>A0570</v>
      </c>
      <c r="AV913" s="52" t="str">
        <f>IF(参照!B913="","",参照!B913)</f>
        <v>八幡商事(株)</v>
      </c>
      <c r="AW913" s="52">
        <f>IF(参照!C913="","",参照!C913)</f>
        <v>3.6400000000000001E-4</v>
      </c>
      <c r="AX913" s="52" t="str">
        <f>IF(参照!D913="","",参照!D913)</f>
        <v/>
      </c>
      <c r="AY913" s="52">
        <f>IF(参照!E913="","",参照!E913)</f>
        <v>3.0800000000000001E-4</v>
      </c>
      <c r="AZ913" s="52" t="str">
        <f>IF(参照!F913="","",参照!F913)</f>
        <v>八幡商事(株)</v>
      </c>
      <c r="BA913" s="52" t="str">
        <f>IF(参照!G913="","",参照!G913)</f>
        <v>八幡商事(株)_</v>
      </c>
      <c r="BB913" s="52">
        <f t="shared" si="45"/>
        <v>0.308</v>
      </c>
      <c r="BD913" s="52" t="str">
        <f>IF(参照!L913="","",参照!L913)</f>
        <v/>
      </c>
    </row>
    <row r="914" spans="47:56">
      <c r="AU914" s="52" t="str">
        <f>IF(参照!A914="","",参照!A914)</f>
        <v>A0571</v>
      </c>
      <c r="AV914" s="52" t="str">
        <f>IF(参照!B914="","",参照!B914)</f>
        <v>おいでんエネルギー(株)</v>
      </c>
      <c r="AW914" s="52">
        <f>IF(参照!C914="","",参照!C914)</f>
        <v>4.6999999999999999E-4</v>
      </c>
      <c r="AX914" s="52" t="str">
        <f>IF(参照!D914="","",参照!D914)</f>
        <v>メニューA</v>
      </c>
      <c r="AY914" s="52">
        <f>IF(参照!E914="","",参照!E914)</f>
        <v>0</v>
      </c>
      <c r="AZ914" s="52" t="str">
        <f>IF(参照!F914="","",参照!F914)</f>
        <v>おいでんエネルギー(株)</v>
      </c>
      <c r="BA914" s="52" t="str">
        <f>IF(参照!G914="","",参照!G914)</f>
        <v>おいでんエネルギー(株)_メニューA</v>
      </c>
      <c r="BB914" s="52">
        <f t="shared" si="45"/>
        <v>0</v>
      </c>
      <c r="BD914" s="52" t="str">
        <f>IF(参照!L914="","",参照!L914)</f>
        <v/>
      </c>
    </row>
    <row r="915" spans="47:56">
      <c r="AU915" s="52" t="str">
        <f>IF(参照!A915="","",参照!A915)</f>
        <v/>
      </c>
      <c r="AV915" s="52" t="str">
        <f>IF(参照!B915="","",参照!B915)</f>
        <v/>
      </c>
      <c r="AW915" s="52" t="str">
        <f>IF(参照!C915="","",参照!C915)</f>
        <v/>
      </c>
      <c r="AX915" s="52" t="str">
        <f>IF(参照!D915="","",参照!D915)</f>
        <v>メニューB</v>
      </c>
      <c r="AY915" s="52">
        <f>IF(参照!E915="","",参照!E915)</f>
        <v>0</v>
      </c>
      <c r="AZ915" s="52" t="str">
        <f>IF(参照!F915="","",参照!F915)</f>
        <v>おいでんエネルギー(株)</v>
      </c>
      <c r="BA915" s="52" t="str">
        <f>IF(参照!G915="","",参照!G915)</f>
        <v>おいでんエネルギー(株)_メニューB</v>
      </c>
      <c r="BB915" s="52">
        <f t="shared" si="45"/>
        <v>0</v>
      </c>
      <c r="BD915" s="52" t="str">
        <f>IF(参照!L915="","",参照!L915)</f>
        <v/>
      </c>
    </row>
    <row r="916" spans="47:56">
      <c r="AU916" s="52" t="str">
        <f>IF(参照!A916="","",参照!A916)</f>
        <v/>
      </c>
      <c r="AV916" s="52" t="str">
        <f>IF(参照!B916="","",参照!B916)</f>
        <v/>
      </c>
      <c r="AW916" s="52" t="str">
        <f>IF(参照!C916="","",参照!C916)</f>
        <v/>
      </c>
      <c r="AX916" s="52" t="str">
        <f>IF(参照!D916="","",参照!D916)</f>
        <v>メニューC(残差)</v>
      </c>
      <c r="AY916" s="52">
        <f>IF(参照!E916="","",参照!E916)</f>
        <v>2.3000000000000001E-4</v>
      </c>
      <c r="AZ916" s="52" t="str">
        <f>IF(参照!F916="","",参照!F916)</f>
        <v>おいでんエネルギー(株)</v>
      </c>
      <c r="BA916" s="52" t="str">
        <f>IF(参照!G916="","",参照!G916)</f>
        <v>おいでんエネルギー(株)_メニューC(残差)</v>
      </c>
      <c r="BB916" s="52">
        <f t="shared" si="45"/>
        <v>0.23</v>
      </c>
      <c r="BD916" s="52" t="str">
        <f>IF(参照!L916="","",参照!L916)</f>
        <v/>
      </c>
    </row>
    <row r="917" spans="47:56">
      <c r="AU917" s="52" t="str">
        <f>IF(参照!A917="","",参照!A917)</f>
        <v/>
      </c>
      <c r="AV917" s="52" t="str">
        <f>IF(参照!B917="","",参照!B917)</f>
        <v/>
      </c>
      <c r="AW917" s="52" t="str">
        <f>IF(参照!C917="","",参照!C917)</f>
        <v/>
      </c>
      <c r="AX917" s="52" t="str">
        <f>IF(参照!D917="","",参照!D917)</f>
        <v>(参考値)事業者全体</v>
      </c>
      <c r="AY917" s="52">
        <f>IF(参照!E917="","",参照!E917)</f>
        <v>5.4199999999999995E-4</v>
      </c>
      <c r="AZ917" s="52" t="str">
        <f>IF(参照!F917="","",参照!F917)</f>
        <v>おいでんエネルギー(株)</v>
      </c>
      <c r="BA917" s="52" t="str">
        <f>IF(参照!G917="","",参照!G917)</f>
        <v>おいでんエネルギー(株)_(参考値)事業者全体</v>
      </c>
      <c r="BB917" s="52">
        <f t="shared" si="45"/>
        <v>0.54199999999999993</v>
      </c>
      <c r="BD917" s="52" t="str">
        <f>IF(参照!L917="","",参照!L917)</f>
        <v/>
      </c>
    </row>
    <row r="918" spans="47:56">
      <c r="AU918" s="52" t="str">
        <f>IF(参照!A918="","",参照!A918)</f>
        <v>A0572</v>
      </c>
      <c r="AV918" s="52" t="str">
        <f>IF(参照!B918="","",参照!B918)</f>
        <v>(株)イシオ</v>
      </c>
      <c r="AW918" s="52">
        <f>IF(参照!C918="","",参照!C918)</f>
        <v>5.0900000000000001E-4</v>
      </c>
      <c r="AX918" s="52" t="str">
        <f>IF(参照!D918="","",参照!D918)</f>
        <v/>
      </c>
      <c r="AY918" s="52">
        <f>IF(参照!E918="","",参照!E918)</f>
        <v>5.7200000000000003E-4</v>
      </c>
      <c r="AZ918" s="52" t="str">
        <f>IF(参照!F918="","",参照!F918)</f>
        <v>(株)イシオ</v>
      </c>
      <c r="BA918" s="52" t="str">
        <f>IF(参照!G918="","",参照!G918)</f>
        <v>(株)イシオ_</v>
      </c>
      <c r="BB918" s="52">
        <f t="shared" si="45"/>
        <v>0.57200000000000006</v>
      </c>
      <c r="BD918" s="52" t="str">
        <f>IF(参照!L918="","",参照!L918)</f>
        <v/>
      </c>
    </row>
    <row r="919" spans="47:56">
      <c r="AU919" s="52" t="str">
        <f>IF(参照!A919="","",参照!A919)</f>
        <v>A0573</v>
      </c>
      <c r="AV919" s="52" t="str">
        <f>IF(参照!B919="","",参照!B919)</f>
        <v>北陸電力ビズ・エナジーソリューション(株)</v>
      </c>
      <c r="AW919" s="52">
        <f>IF(参照!C919="","",参照!C919)</f>
        <v>7.7000000000000007E-4</v>
      </c>
      <c r="AX919" s="52" t="str">
        <f>IF(参照!D919="","",参照!D919)</f>
        <v/>
      </c>
      <c r="AY919" s="52">
        <f>IF(参照!E919="","",参照!E919)</f>
        <v>2.4800000000000001E-4</v>
      </c>
      <c r="AZ919" s="52" t="str">
        <f>IF(参照!F919="","",参照!F919)</f>
        <v>北陸電力ビズ・エナジーソリューション(株)</v>
      </c>
      <c r="BA919" s="52" t="str">
        <f>IF(参照!G919="","",参照!G919)</f>
        <v>北陸電力ビズ・エナジーソリューション(株)_</v>
      </c>
      <c r="BB919" s="52">
        <f t="shared" si="45"/>
        <v>0.248</v>
      </c>
      <c r="BD919" s="52" t="str">
        <f>IF(参照!L919="","",参照!L919)</f>
        <v/>
      </c>
    </row>
    <row r="920" spans="47:56">
      <c r="AU920" s="52" t="str">
        <f>IF(参照!A920="","",参照!A920)</f>
        <v>A0575</v>
      </c>
      <c r="AV920" s="52" t="str">
        <f>IF(参照!B920="","",参照!B920)</f>
        <v>加賀市総合サービス(株)</v>
      </c>
      <c r="AW920" s="52">
        <f>IF(参照!C920="","",参照!C920)</f>
        <v>4.9600000000000002E-4</v>
      </c>
      <c r="AX920" s="52" t="str">
        <f>IF(参照!D920="","",参照!D920)</f>
        <v/>
      </c>
      <c r="AY920" s="52">
        <f>IF(参照!E920="","",参照!E920)</f>
        <v>4.9299999999999995E-4</v>
      </c>
      <c r="AZ920" s="52" t="str">
        <f>IF(参照!F920="","",参照!F920)</f>
        <v>加賀市総合サービス(株)</v>
      </c>
      <c r="BA920" s="52" t="str">
        <f>IF(参照!G920="","",参照!G920)</f>
        <v>加賀市総合サービス(株)_</v>
      </c>
      <c r="BB920" s="52">
        <f t="shared" si="45"/>
        <v>0.49299999999999994</v>
      </c>
      <c r="BD920" s="52" t="str">
        <f>IF(参照!L920="","",参照!L920)</f>
        <v/>
      </c>
    </row>
    <row r="921" spans="47:56">
      <c r="AU921" s="52" t="str">
        <f>IF(参照!A921="","",参照!A921)</f>
        <v>A0577</v>
      </c>
      <c r="AV921" s="52" t="str">
        <f>IF(参照!B921="","",参照!B921)</f>
        <v>丸紅伊那みらいでんき(株)</v>
      </c>
      <c r="AW921" s="52">
        <f>IF(参照!C921="","",参照!C921)</f>
        <v>1.8000000000000001E-4</v>
      </c>
      <c r="AX921" s="52" t="str">
        <f>IF(参照!D921="","",参照!D921)</f>
        <v>メニューA</v>
      </c>
      <c r="AY921" s="52">
        <f>IF(参照!E921="","",参照!E921)</f>
        <v>0</v>
      </c>
      <c r="AZ921" s="52" t="str">
        <f>IF(参照!F921="","",参照!F921)</f>
        <v>丸紅伊那みらいでんき(株)</v>
      </c>
      <c r="BA921" s="52" t="str">
        <f>IF(参照!G921="","",参照!G921)</f>
        <v>丸紅伊那みらいでんき(株)_メニューA</v>
      </c>
      <c r="BB921" s="52">
        <f t="shared" si="45"/>
        <v>0</v>
      </c>
      <c r="BD921" s="52" t="str">
        <f>IF(参照!L921="","",参照!L921)</f>
        <v/>
      </c>
    </row>
    <row r="922" spans="47:56">
      <c r="AU922" s="52" t="str">
        <f>IF(参照!A922="","",参照!A922)</f>
        <v/>
      </c>
      <c r="AV922" s="52" t="str">
        <f>IF(参照!B922="","",参照!B922)</f>
        <v/>
      </c>
      <c r="AW922" s="52" t="str">
        <f>IF(参照!C922="","",参照!C922)</f>
        <v/>
      </c>
      <c r="AX922" s="52" t="str">
        <f>IF(参照!D922="","",参照!D922)</f>
        <v>メニューB(残差)</v>
      </c>
      <c r="AY922" s="52">
        <f>IF(参照!E922="","",参照!E922)</f>
        <v>2.9799999999999998E-4</v>
      </c>
      <c r="AZ922" s="52" t="str">
        <f>IF(参照!F922="","",参照!F922)</f>
        <v>丸紅伊那みらいでんき(株)</v>
      </c>
      <c r="BA922" s="52" t="str">
        <f>IF(参照!G922="","",参照!G922)</f>
        <v>丸紅伊那みらいでんき(株)_メニューB(残差)</v>
      </c>
      <c r="BB922" s="52">
        <f t="shared" si="45"/>
        <v>0.29799999999999999</v>
      </c>
      <c r="BD922" s="52" t="str">
        <f>IF(参照!L922="","",参照!L922)</f>
        <v/>
      </c>
    </row>
    <row r="923" spans="47:56">
      <c r="AU923" s="52" t="str">
        <f>IF(参照!A923="","",参照!A923)</f>
        <v/>
      </c>
      <c r="AV923" s="52" t="str">
        <f>IF(参照!B923="","",参照!B923)</f>
        <v/>
      </c>
      <c r="AW923" s="52" t="str">
        <f>IF(参照!C923="","",参照!C923)</f>
        <v/>
      </c>
      <c r="AX923" s="52" t="str">
        <f>IF(参照!D923="","",参照!D923)</f>
        <v>(参考値)事業者全体</v>
      </c>
      <c r="AY923" s="52">
        <f>IF(参照!E923="","",参照!E923)</f>
        <v>2.9E-4</v>
      </c>
      <c r="AZ923" s="52" t="str">
        <f>IF(参照!F923="","",参照!F923)</f>
        <v>丸紅伊那みらいでんき(株)</v>
      </c>
      <c r="BA923" s="52" t="str">
        <f>IF(参照!G923="","",参照!G923)</f>
        <v>丸紅伊那みらいでんき(株)_(参考値)事業者全体</v>
      </c>
      <c r="BB923" s="52">
        <f t="shared" si="45"/>
        <v>0.28999999999999998</v>
      </c>
      <c r="BD923" s="52" t="str">
        <f>IF(参照!L923="","",参照!L923)</f>
        <v/>
      </c>
    </row>
    <row r="924" spans="47:56">
      <c r="AU924" s="52" t="str">
        <f>IF(参照!A924="","",参照!A924)</f>
        <v>A0578</v>
      </c>
      <c r="AV924" s="52" t="str">
        <f>IF(参照!B924="","",参照!B924)</f>
        <v>富士山エナジー(株)</v>
      </c>
      <c r="AW924" s="52">
        <f>IF(参照!C924="","",参照!C924)</f>
        <v>4.7899999999999999E-4</v>
      </c>
      <c r="AX924" s="52" t="str">
        <f>IF(参照!D924="","",参照!D924)</f>
        <v/>
      </c>
      <c r="AY924" s="52">
        <f>IF(参照!E924="","",参照!E924)</f>
        <v>5.1400000000000003E-4</v>
      </c>
      <c r="AZ924" s="52" t="str">
        <f>IF(参照!F924="","",参照!F924)</f>
        <v>富士山エナジー(株)</v>
      </c>
      <c r="BA924" s="52" t="str">
        <f>IF(参照!G924="","",参照!G924)</f>
        <v>富士山エナジー(株)_</v>
      </c>
      <c r="BB924" s="52">
        <f t="shared" si="45"/>
        <v>0.51400000000000001</v>
      </c>
      <c r="BD924" s="52" t="str">
        <f>IF(参照!L924="","",参照!L924)</f>
        <v/>
      </c>
    </row>
    <row r="925" spans="47:56">
      <c r="AU925" s="52" t="str">
        <f>IF(参照!A925="","",参照!A925)</f>
        <v>A0580</v>
      </c>
      <c r="AV925" s="52" t="str">
        <f>IF(参照!B925="","",参照!B925)</f>
        <v>(株)エナネス</v>
      </c>
      <c r="AW925" s="52">
        <f>IF(参照!C925="","",参照!C925)</f>
        <v>4.6799999999999999E-4</v>
      </c>
      <c r="AX925" s="52" t="str">
        <f>IF(参照!D925="","",参照!D925)</f>
        <v/>
      </c>
      <c r="AY925" s="52">
        <f>IF(参照!E925="","",参照!E925)</f>
        <v>4.4099999999999999E-4</v>
      </c>
      <c r="AZ925" s="52" t="str">
        <f>IF(参照!F925="","",参照!F925)</f>
        <v>(株)エナネス</v>
      </c>
      <c r="BA925" s="52" t="str">
        <f>IF(参照!G925="","",参照!G925)</f>
        <v>(株)エナネス_</v>
      </c>
      <c r="BB925" s="52">
        <f t="shared" si="45"/>
        <v>0.441</v>
      </c>
      <c r="BD925" s="52" t="str">
        <f>IF(参照!L925="","",参照!L925)</f>
        <v/>
      </c>
    </row>
    <row r="926" spans="47:56">
      <c r="AU926" s="52" t="str">
        <f>IF(参照!A926="","",参照!A926)</f>
        <v>A0581</v>
      </c>
      <c r="AV926" s="52" t="str">
        <f>IF(参照!B926="","",参照!B926)</f>
        <v>ＷＳエナジー(株)</v>
      </c>
      <c r="AW926" s="52">
        <f>IF(参照!C926="","",参照!C926)</f>
        <v>3.6400000000000001E-4</v>
      </c>
      <c r="AX926" s="52" t="str">
        <f>IF(参照!D926="","",参照!D926)</f>
        <v>メニューA</v>
      </c>
      <c r="AY926" s="52">
        <f>IF(参照!E926="","",参照!E926)</f>
        <v>0</v>
      </c>
      <c r="AZ926" s="52" t="str">
        <f>IF(参照!F926="","",参照!F926)</f>
        <v>ＷＳエナジー(株)</v>
      </c>
      <c r="BA926" s="52" t="str">
        <f>IF(参照!G926="","",参照!G926)</f>
        <v>ＷＳエナジー(株)_メニューA</v>
      </c>
      <c r="BB926" s="52">
        <f t="shared" si="45"/>
        <v>0</v>
      </c>
      <c r="BD926" s="52" t="str">
        <f>IF(参照!L926="","",参照!L926)</f>
        <v/>
      </c>
    </row>
    <row r="927" spans="47:56">
      <c r="AU927" s="52" t="str">
        <f>IF(参照!A927="","",参照!A927)</f>
        <v/>
      </c>
      <c r="AV927" s="52" t="str">
        <f>IF(参照!B927="","",参照!B927)</f>
        <v/>
      </c>
      <c r="AW927" s="52" t="str">
        <f>IF(参照!C927="","",参照!C927)</f>
        <v/>
      </c>
      <c r="AX927" s="52" t="str">
        <f>IF(参照!D927="","",参照!D927)</f>
        <v>メニューB</v>
      </c>
      <c r="AY927" s="52">
        <f>IF(参照!E927="","",参照!E927)</f>
        <v>1.8000000000000001E-4</v>
      </c>
      <c r="AZ927" s="52" t="str">
        <f>IF(参照!F927="","",参照!F927)</f>
        <v>ＷＳエナジー(株)</v>
      </c>
      <c r="BA927" s="52" t="str">
        <f>IF(参照!G927="","",参照!G927)</f>
        <v>ＷＳエナジー(株)_メニューB</v>
      </c>
      <c r="BB927" s="52">
        <f t="shared" si="45"/>
        <v>0.18000000000000002</v>
      </c>
      <c r="BD927" s="52" t="str">
        <f>IF(参照!L927="","",参照!L927)</f>
        <v/>
      </c>
    </row>
    <row r="928" spans="47:56">
      <c r="AU928" s="52" t="str">
        <f>IF(参照!A928="","",参照!A928)</f>
        <v/>
      </c>
      <c r="AV928" s="52" t="str">
        <f>IF(参照!B928="","",参照!B928)</f>
        <v/>
      </c>
      <c r="AW928" s="52" t="str">
        <f>IF(参照!C928="","",参照!C928)</f>
        <v/>
      </c>
      <c r="AX928" s="52" t="str">
        <f>IF(参照!D928="","",参照!D928)</f>
        <v>メニューC(残差)</v>
      </c>
      <c r="AY928" s="52">
        <f>IF(参照!E928="","",参照!E928)</f>
        <v>3.0800000000000001E-4</v>
      </c>
      <c r="AZ928" s="52" t="str">
        <f>IF(参照!F928="","",参照!F928)</f>
        <v>ＷＳエナジー(株)</v>
      </c>
      <c r="BA928" s="52" t="str">
        <f>IF(参照!G928="","",参照!G928)</f>
        <v>ＷＳエナジー(株)_メニューC(残差)</v>
      </c>
      <c r="BB928" s="52">
        <f t="shared" si="45"/>
        <v>0.308</v>
      </c>
      <c r="BD928" s="52" t="str">
        <f>IF(参照!L928="","",参照!L928)</f>
        <v/>
      </c>
    </row>
    <row r="929" spans="47:56">
      <c r="AU929" s="52" t="str">
        <f>IF(参照!A929="","",参照!A929)</f>
        <v/>
      </c>
      <c r="AV929" s="52" t="str">
        <f>IF(参照!B929="","",参照!B929)</f>
        <v/>
      </c>
      <c r="AW929" s="52" t="str">
        <f>IF(参照!C929="","",参照!C929)</f>
        <v/>
      </c>
      <c r="AX929" s="52" t="str">
        <f>IF(参照!D929="","",参照!D929)</f>
        <v>(参考値)事業者全体</v>
      </c>
      <c r="AY929" s="52">
        <f>IF(参照!E929="","",参照!E929)</f>
        <v>3.7199999999999999E-4</v>
      </c>
      <c r="AZ929" s="52" t="str">
        <f>IF(参照!F929="","",参照!F929)</f>
        <v>ＷＳエナジー(株)</v>
      </c>
      <c r="BA929" s="52" t="str">
        <f>IF(参照!G929="","",参照!G929)</f>
        <v>ＷＳエナジー(株)_(参考値)事業者全体</v>
      </c>
      <c r="BB929" s="52">
        <f t="shared" si="45"/>
        <v>0.372</v>
      </c>
      <c r="BD929" s="52" t="str">
        <f>IF(参照!L929="","",参照!L929)</f>
        <v/>
      </c>
    </row>
    <row r="930" spans="47:56">
      <c r="AU930" s="52" t="str">
        <f>IF(参照!A930="","",参照!A930)</f>
        <v>A0582</v>
      </c>
      <c r="AV930" s="52" t="str">
        <f>IF(参照!B930="","",参照!B930)</f>
        <v>TERA Energy(株)</v>
      </c>
      <c r="AW930" s="52">
        <f>IF(参照!C930="","",参照!C930)</f>
        <v>4.6299999999999998E-4</v>
      </c>
      <c r="AX930" s="52" t="str">
        <f>IF(参照!D930="","",参照!D930)</f>
        <v/>
      </c>
      <c r="AY930" s="52">
        <f>IF(参照!E930="","",参照!E930)</f>
        <v>4.0700000000000003E-4</v>
      </c>
      <c r="AZ930" s="52" t="str">
        <f>IF(参照!F930="","",参照!F930)</f>
        <v>TERA Energy(株)</v>
      </c>
      <c r="BA930" s="52" t="str">
        <f>IF(参照!G930="","",参照!G930)</f>
        <v>TERA Energy(株)_</v>
      </c>
      <c r="BB930" s="52">
        <f t="shared" si="45"/>
        <v>0.40700000000000003</v>
      </c>
      <c r="BD930" s="52" t="str">
        <f>IF(参照!L930="","",参照!L930)</f>
        <v/>
      </c>
    </row>
    <row r="931" spans="47:56">
      <c r="AU931" s="52" t="str">
        <f>IF(参照!A931="","",参照!A931)</f>
        <v>A0583</v>
      </c>
      <c r="AV931" s="52" t="str">
        <f>IF(参照!B931="","",参照!B931)</f>
        <v>(株)ケアネス(旧：(株)ルーア)</v>
      </c>
      <c r="AW931" s="52">
        <f>IF(参照!C931="","",参照!C931)</f>
        <v>4.86E-4</v>
      </c>
      <c r="AX931" s="52" t="str">
        <f>IF(参照!D931="","",参照!D931)</f>
        <v/>
      </c>
      <c r="AY931" s="52">
        <f>IF(参照!E931="","",参照!E931)</f>
        <v>5.2500000000000008E-4</v>
      </c>
      <c r="AZ931" s="52" t="str">
        <f>IF(参照!F931="","",参照!F931)</f>
        <v>(株)ケアネス(旧：(株)ルーア)</v>
      </c>
      <c r="BA931" s="52" t="str">
        <f>IF(参照!G931="","",参照!G931)</f>
        <v>(株)ケアネス(旧：(株)ルーア)_</v>
      </c>
      <c r="BB931" s="52">
        <f t="shared" si="45"/>
        <v>0.52500000000000002</v>
      </c>
      <c r="BD931" s="52" t="str">
        <f>IF(参照!L931="","",参照!L931)</f>
        <v/>
      </c>
    </row>
    <row r="932" spans="47:56">
      <c r="AU932" s="52" t="str">
        <f>IF(参照!A932="","",参照!A932)</f>
        <v>A0584</v>
      </c>
      <c r="AV932" s="52" t="str">
        <f>IF(参照!B932="","",参照!B932)</f>
        <v>ＭＣＰＤ(株)(旧：ＭＣＰＤ合同会社)</v>
      </c>
      <c r="AW932" s="52">
        <f>IF(参照!C932="","",参照!C932)</f>
        <v>3.6600000000000001E-4</v>
      </c>
      <c r="AX932" s="52" t="str">
        <f>IF(参照!D932="","",参照!D932)</f>
        <v>メニューA</v>
      </c>
      <c r="AY932" s="52">
        <f>IF(参照!E932="","",参照!E932)</f>
        <v>0</v>
      </c>
      <c r="AZ932" s="52" t="str">
        <f>IF(参照!F932="","",参照!F932)</f>
        <v>ＭＣＰＤ(株)(旧：ＭＣＰＤ合同会社)</v>
      </c>
      <c r="BA932" s="52" t="str">
        <f>IF(参照!G932="","",参照!G932)</f>
        <v>ＭＣＰＤ(株)(旧：ＭＣＰＤ合同会社)_メニューA</v>
      </c>
      <c r="BB932" s="52">
        <f t="shared" si="45"/>
        <v>0</v>
      </c>
      <c r="BD932" s="52" t="str">
        <f>IF(参照!L932="","",参照!L932)</f>
        <v/>
      </c>
    </row>
    <row r="933" spans="47:56">
      <c r="AU933" s="52" t="str">
        <f>IF(参照!A933="","",参照!A933)</f>
        <v/>
      </c>
      <c r="AV933" s="52" t="str">
        <f>IF(参照!B933="","",参照!B933)</f>
        <v/>
      </c>
      <c r="AW933" s="52" t="str">
        <f>IF(参照!C933="","",参照!C933)</f>
        <v/>
      </c>
      <c r="AX933" s="52" t="str">
        <f>IF(参照!D933="","",参照!D933)</f>
        <v>メニューB</v>
      </c>
      <c r="AY933" s="52">
        <f>IF(参照!E933="","",参照!E933)</f>
        <v>1.95E-4</v>
      </c>
      <c r="AZ933" s="52" t="str">
        <f>IF(参照!F933="","",参照!F933)</f>
        <v>ＭＣＰＤ(株)(旧：ＭＣＰＤ合同会社)</v>
      </c>
      <c r="BA933" s="52" t="str">
        <f>IF(参照!G933="","",参照!G933)</f>
        <v>ＭＣＰＤ(株)(旧：ＭＣＰＤ合同会社)_メニューB</v>
      </c>
      <c r="BB933" s="52">
        <f t="shared" si="45"/>
        <v>0.19500000000000001</v>
      </c>
      <c r="BD933" s="52" t="str">
        <f>IF(参照!L933="","",参照!L933)</f>
        <v/>
      </c>
    </row>
    <row r="934" spans="47:56">
      <c r="AU934" s="52" t="str">
        <f>IF(参照!A934="","",参照!A934)</f>
        <v/>
      </c>
      <c r="AV934" s="52" t="str">
        <f>IF(参照!B934="","",参照!B934)</f>
        <v/>
      </c>
      <c r="AW934" s="52" t="str">
        <f>IF(参照!C934="","",参照!C934)</f>
        <v/>
      </c>
      <c r="AX934" s="52" t="str">
        <f>IF(参照!D934="","",参照!D934)</f>
        <v>(参考値)事業者全体</v>
      </c>
      <c r="AY934" s="52">
        <f>IF(参照!E934="","",参照!E934)</f>
        <v>4.3100000000000001E-4</v>
      </c>
      <c r="AZ934" s="52" t="str">
        <f>IF(参照!F934="","",参照!F934)</f>
        <v>ＭＣＰＤ(株)(旧：ＭＣＰＤ合同会社)</v>
      </c>
      <c r="BA934" s="52" t="str">
        <f>IF(参照!G934="","",参照!G934)</f>
        <v>ＭＣＰＤ(株)(旧：ＭＣＰＤ合同会社)_(参考値)事業者全体</v>
      </c>
      <c r="BB934" s="52">
        <f t="shared" si="45"/>
        <v>0.43099999999999999</v>
      </c>
      <c r="BD934" s="52" t="str">
        <f>IF(参照!L934="","",参照!L934)</f>
        <v/>
      </c>
    </row>
    <row r="935" spans="47:56">
      <c r="AU935" s="52" t="str">
        <f>IF(参照!A935="","",参照!A935)</f>
        <v>A0586</v>
      </c>
      <c r="AV935" s="52" t="str">
        <f>IF(参照!B935="","",参照!B935)</f>
        <v>グリーンシティこばやし(株)</v>
      </c>
      <c r="AW935" s="52">
        <f>IF(参照!C935="","",参照!C935)</f>
        <v>4.28E-4</v>
      </c>
      <c r="AX935" s="52" t="str">
        <f>IF(参照!D935="","",参照!D935)</f>
        <v/>
      </c>
      <c r="AY935" s="52">
        <f>IF(参照!E935="","",参照!E935)</f>
        <v>5.0699999999999996E-4</v>
      </c>
      <c r="AZ935" s="52" t="str">
        <f>IF(参照!F935="","",参照!F935)</f>
        <v>グリーンシティこばやし(株)</v>
      </c>
      <c r="BA935" s="52" t="str">
        <f>IF(参照!G935="","",参照!G935)</f>
        <v>グリーンシティこばやし(株)_</v>
      </c>
      <c r="BB935" s="52">
        <f t="shared" si="45"/>
        <v>0.50700000000000001</v>
      </c>
      <c r="BD935" s="52" t="str">
        <f>IF(参照!L935="","",参照!L935)</f>
        <v/>
      </c>
    </row>
    <row r="936" spans="47:56">
      <c r="AU936" s="52" t="str">
        <f>IF(参照!A936="","",参照!A936)</f>
        <v>A0587</v>
      </c>
      <c r="AV936" s="52" t="str">
        <f>IF(参照!B936="","",参照!B936)</f>
        <v>(株)吉田石油店</v>
      </c>
      <c r="AW936" s="52">
        <f>IF(参照!C936="","",参照!C936)</f>
        <v>3.6400000000000001E-4</v>
      </c>
      <c r="AX936" s="52" t="str">
        <f>IF(参照!D936="","",参照!D936)</f>
        <v/>
      </c>
      <c r="AY936" s="52">
        <f>IF(参照!E936="","",参照!E936)</f>
        <v>3.0800000000000001E-4</v>
      </c>
      <c r="AZ936" s="52" t="str">
        <f>IF(参照!F936="","",参照!F936)</f>
        <v>(株)吉田石油店</v>
      </c>
      <c r="BA936" s="52" t="str">
        <f>IF(参照!G936="","",参照!G936)</f>
        <v>(株)吉田石油店_</v>
      </c>
      <c r="BB936" s="52">
        <f t="shared" si="45"/>
        <v>0.308</v>
      </c>
      <c r="BD936" s="52" t="str">
        <f>IF(参照!L936="","",参照!L936)</f>
        <v/>
      </c>
    </row>
    <row r="937" spans="47:56">
      <c r="AU937" s="52" t="str">
        <f>IF(参照!A937="","",参照!A937)</f>
        <v>A0589</v>
      </c>
      <c r="AV937" s="52" t="str">
        <f>IF(参照!B937="","",参照!B937)</f>
        <v>スマートエナジー熊本(株)</v>
      </c>
      <c r="AW937" s="52">
        <f>IF(参照!C937="","",参照!C937)</f>
        <v>4.5000000000000003E-5</v>
      </c>
      <c r="AX937" s="52" t="str">
        <f>IF(参照!D937="","",参照!D937)</f>
        <v/>
      </c>
      <c r="AY937" s="52">
        <f>IF(参照!E937="","",参照!E937)</f>
        <v>0</v>
      </c>
      <c r="AZ937" s="52" t="str">
        <f>IF(参照!F937="","",参照!F937)</f>
        <v>スマートエナジー熊本(株)</v>
      </c>
      <c r="BA937" s="52" t="str">
        <f>IF(参照!G937="","",参照!G937)</f>
        <v>スマートエナジー熊本(株)_</v>
      </c>
      <c r="BB937" s="52">
        <f t="shared" si="45"/>
        <v>0</v>
      </c>
      <c r="BD937" s="52" t="str">
        <f>IF(参照!L937="","",参照!L937)</f>
        <v/>
      </c>
    </row>
    <row r="938" spans="47:56">
      <c r="AU938" s="52" t="str">
        <f>IF(参照!A938="","",参照!A938)</f>
        <v>A0590</v>
      </c>
      <c r="AV938" s="52" t="str">
        <f>IF(参照!B938="","",参照!B938)</f>
        <v>福山未来エナジー(株)</v>
      </c>
      <c r="AW938" s="52">
        <f>IF(参照!C938="","",参照!C938)</f>
        <v>2.0799999999999999E-4</v>
      </c>
      <c r="AX938" s="52" t="str">
        <f>IF(参照!D938="","",参照!D938)</f>
        <v/>
      </c>
      <c r="AY938" s="52">
        <f>IF(参照!E938="","",参照!E938)</f>
        <v>3.5100000000000002E-4</v>
      </c>
      <c r="AZ938" s="52" t="str">
        <f>IF(参照!F938="","",参照!F938)</f>
        <v>福山未来エナジー(株)</v>
      </c>
      <c r="BA938" s="52" t="str">
        <f>IF(参照!G938="","",参照!G938)</f>
        <v>福山未来エナジー(株)_</v>
      </c>
      <c r="BB938" s="52">
        <f t="shared" si="45"/>
        <v>0.35100000000000003</v>
      </c>
      <c r="BD938" s="52" t="str">
        <f>IF(参照!L938="","",参照!L938)</f>
        <v/>
      </c>
    </row>
    <row r="939" spans="47:56">
      <c r="AU939" s="52" t="str">
        <f>IF(参照!A939="","",参照!A939)</f>
        <v>A0592</v>
      </c>
      <c r="AV939" s="52" t="str">
        <f>IF(参照!B939="","",参照!B939)</f>
        <v>(株)メディオテック</v>
      </c>
      <c r="AW939" s="52">
        <f>IF(参照!C939="","",参照!C939)</f>
        <v>4.95E-4</v>
      </c>
      <c r="AX939" s="52" t="str">
        <f>IF(参照!D939="","",参照!D939)</f>
        <v>メニューA</v>
      </c>
      <c r="AY939" s="52">
        <f>IF(参照!E939="","",参照!E939)</f>
        <v>0</v>
      </c>
      <c r="AZ939" s="52" t="str">
        <f>IF(参照!F939="","",参照!F939)</f>
        <v>(株)メディオテック</v>
      </c>
      <c r="BA939" s="52" t="str">
        <f>IF(参照!G939="","",参照!G939)</f>
        <v>(株)メディオテック_メニューA</v>
      </c>
      <c r="BB939" s="52">
        <f t="shared" si="45"/>
        <v>0</v>
      </c>
      <c r="BD939" s="52" t="str">
        <f>IF(参照!L939="","",参照!L939)</f>
        <v/>
      </c>
    </row>
    <row r="940" spans="47:56">
      <c r="AU940" s="52" t="str">
        <f>IF(参照!A940="","",参照!A940)</f>
        <v/>
      </c>
      <c r="AV940" s="52" t="str">
        <f>IF(参照!B940="","",参照!B940)</f>
        <v/>
      </c>
      <c r="AW940" s="52" t="str">
        <f>IF(参照!C940="","",参照!C940)</f>
        <v/>
      </c>
      <c r="AX940" s="52" t="str">
        <f>IF(参照!D940="","",参照!D940)</f>
        <v>メニューB(残差)</v>
      </c>
      <c r="AY940" s="52">
        <f>IF(参照!E940="","",参照!E940)</f>
        <v>5.1500000000000005E-4</v>
      </c>
      <c r="AZ940" s="52" t="str">
        <f>IF(参照!F940="","",参照!F940)</f>
        <v>(株)メディオテック</v>
      </c>
      <c r="BA940" s="52" t="str">
        <f>IF(参照!G940="","",参照!G940)</f>
        <v>(株)メディオテック_メニューB(残差)</v>
      </c>
      <c r="BB940" s="52">
        <f t="shared" si="45"/>
        <v>0.51500000000000001</v>
      </c>
      <c r="BD940" s="52" t="str">
        <f>IF(参照!L940="","",参照!L940)</f>
        <v/>
      </c>
    </row>
    <row r="941" spans="47:56">
      <c r="AU941" s="52" t="str">
        <f>IF(参照!A941="","",参照!A941)</f>
        <v/>
      </c>
      <c r="AV941" s="52" t="str">
        <f>IF(参照!B941="","",参照!B941)</f>
        <v/>
      </c>
      <c r="AW941" s="52" t="str">
        <f>IF(参照!C941="","",参照!C941)</f>
        <v/>
      </c>
      <c r="AX941" s="52" t="str">
        <f>IF(参照!D941="","",参照!D941)</f>
        <v>(参考値)事業者全体</v>
      </c>
      <c r="AY941" s="52">
        <f>IF(参照!E941="","",参照!E941)</f>
        <v>4.8999999999999998E-4</v>
      </c>
      <c r="AZ941" s="52" t="str">
        <f>IF(参照!F941="","",参照!F941)</f>
        <v>(株)メディオテック</v>
      </c>
      <c r="BA941" s="52" t="str">
        <f>IF(参照!G941="","",参照!G941)</f>
        <v>(株)メディオテック_(参考値)事業者全体</v>
      </c>
      <c r="BB941" s="52">
        <f t="shared" si="45"/>
        <v>0.49</v>
      </c>
      <c r="BD941" s="52" t="str">
        <f>IF(参照!L941="","",参照!L941)</f>
        <v/>
      </c>
    </row>
    <row r="942" spans="47:56">
      <c r="AU942" s="52" t="str">
        <f>IF(参照!A942="","",参照!A942)</f>
        <v>A0593</v>
      </c>
      <c r="AV942" s="52" t="str">
        <f>IF(参照!B942="","",参照!B942)</f>
        <v>(株)Ｓａｎｋｏ　ＩＢ</v>
      </c>
      <c r="AW942" s="52">
        <f>IF(参照!C942="","",参照!C942)</f>
        <v>4.9899999999999999E-4</v>
      </c>
      <c r="AX942" s="52" t="str">
        <f>IF(参照!D942="","",参照!D942)</f>
        <v/>
      </c>
      <c r="AY942" s="52">
        <f>IF(参照!E942="","",参照!E942)</f>
        <v>5.5000000000000003E-4</v>
      </c>
      <c r="AZ942" s="52" t="str">
        <f>IF(参照!F942="","",参照!F942)</f>
        <v>(株)Ｓａｎｋｏ　ＩＢ</v>
      </c>
      <c r="BA942" s="52" t="str">
        <f>IF(参照!G942="","",参照!G942)</f>
        <v>(株)Ｓａｎｋｏ　ＩＢ_</v>
      </c>
      <c r="BB942" s="52">
        <f t="shared" si="45"/>
        <v>0.55000000000000004</v>
      </c>
      <c r="BD942" s="52" t="str">
        <f>IF(参照!L942="","",参照!L942)</f>
        <v/>
      </c>
    </row>
    <row r="943" spans="47:56">
      <c r="AU943" s="52" t="str">
        <f>IF(参照!A943="","",参照!A943)</f>
        <v>A0596</v>
      </c>
      <c r="AV943" s="52" t="str">
        <f>IF(参照!B943="","",参照!B943)</f>
        <v>五島市民電力(株)</v>
      </c>
      <c r="AW943" s="52">
        <f>IF(参照!C943="","",参照!C943)</f>
        <v>3.8699999999999997E-4</v>
      </c>
      <c r="AX943" s="52" t="str">
        <f>IF(参照!D943="","",参照!D943)</f>
        <v>メニューA</v>
      </c>
      <c r="AY943" s="52">
        <f>IF(参照!E943="","",参照!E943)</f>
        <v>0</v>
      </c>
      <c r="AZ943" s="52" t="str">
        <f>IF(参照!F943="","",参照!F943)</f>
        <v>五島市民電力(株)</v>
      </c>
      <c r="BA943" s="52" t="str">
        <f>IF(参照!G943="","",参照!G943)</f>
        <v>五島市民電力(株)_メニューA</v>
      </c>
      <c r="BB943" s="52">
        <f t="shared" si="45"/>
        <v>0</v>
      </c>
      <c r="BD943" s="52" t="str">
        <f>IF(参照!L943="","",参照!L943)</f>
        <v/>
      </c>
    </row>
    <row r="944" spans="47:56">
      <c r="AU944" s="52" t="str">
        <f>IF(参照!A944="","",参照!A944)</f>
        <v/>
      </c>
      <c r="AV944" s="52" t="str">
        <f>IF(参照!B944="","",参照!B944)</f>
        <v/>
      </c>
      <c r="AW944" s="52" t="str">
        <f>IF(参照!C944="","",参照!C944)</f>
        <v/>
      </c>
      <c r="AX944" s="52" t="str">
        <f>IF(参照!D944="","",参照!D944)</f>
        <v>メニューB</v>
      </c>
      <c r="AY944" s="52">
        <f>IF(参照!E944="","",参照!E944)</f>
        <v>0</v>
      </c>
      <c r="AZ944" s="52" t="str">
        <f>IF(参照!F944="","",参照!F944)</f>
        <v>五島市民電力(株)</v>
      </c>
      <c r="BA944" s="52" t="str">
        <f>IF(参照!G944="","",参照!G944)</f>
        <v>五島市民電力(株)_メニューB</v>
      </c>
      <c r="BB944" s="52">
        <f t="shared" si="45"/>
        <v>0</v>
      </c>
      <c r="BD944" s="52" t="str">
        <f>IF(参照!L944="","",参照!L944)</f>
        <v/>
      </c>
    </row>
    <row r="945" spans="47:56">
      <c r="AU945" s="52" t="str">
        <f>IF(参照!A945="","",参照!A945)</f>
        <v/>
      </c>
      <c r="AV945" s="52" t="str">
        <f>IF(参照!B945="","",参照!B945)</f>
        <v/>
      </c>
      <c r="AW945" s="52" t="str">
        <f>IF(参照!C945="","",参照!C945)</f>
        <v/>
      </c>
      <c r="AX945" s="52" t="str">
        <f>IF(参照!D945="","",参照!D945)</f>
        <v>メニューC(残差)</v>
      </c>
      <c r="AY945" s="52">
        <f>IF(参照!E945="","",参照!E945)</f>
        <v>4.4799999999999999E-4</v>
      </c>
      <c r="AZ945" s="52" t="str">
        <f>IF(参照!F945="","",参照!F945)</f>
        <v>五島市民電力(株)</v>
      </c>
      <c r="BA945" s="52" t="str">
        <f>IF(参照!G945="","",参照!G945)</f>
        <v>五島市民電力(株)_メニューC(残差)</v>
      </c>
      <c r="BB945" s="52">
        <f t="shared" si="45"/>
        <v>0.44800000000000001</v>
      </c>
      <c r="BD945" s="52" t="str">
        <f>IF(参照!L945="","",参照!L945)</f>
        <v/>
      </c>
    </row>
    <row r="946" spans="47:56">
      <c r="AU946" s="52" t="str">
        <f>IF(参照!A946="","",参照!A946)</f>
        <v/>
      </c>
      <c r="AV946" s="52" t="str">
        <f>IF(参照!B946="","",参照!B946)</f>
        <v/>
      </c>
      <c r="AW946" s="52" t="str">
        <f>IF(参照!C946="","",参照!C946)</f>
        <v/>
      </c>
      <c r="AX946" s="52" t="str">
        <f>IF(参照!D946="","",参照!D946)</f>
        <v>(参考値)事業者全体</v>
      </c>
      <c r="AY946" s="52">
        <f>IF(参照!E946="","",参照!E946)</f>
        <v>4.1299999999999996E-4</v>
      </c>
      <c r="AZ946" s="52" t="str">
        <f>IF(参照!F946="","",参照!F946)</f>
        <v>五島市民電力(株)</v>
      </c>
      <c r="BA946" s="52" t="str">
        <f>IF(参照!G946="","",参照!G946)</f>
        <v>五島市民電力(株)_(参考値)事業者全体</v>
      </c>
      <c r="BB946" s="52">
        <f t="shared" si="45"/>
        <v>0.41299999999999998</v>
      </c>
      <c r="BD946" s="52" t="str">
        <f>IF(参照!L946="","",参照!L946)</f>
        <v/>
      </c>
    </row>
    <row r="947" spans="47:56">
      <c r="AU947" s="52" t="str">
        <f>IF(参照!A947="","",参照!A947)</f>
        <v>A0597</v>
      </c>
      <c r="AV947" s="52" t="str">
        <f>IF(参照!B947="","",参照!B947)</f>
        <v>電力保全サービス(株)</v>
      </c>
      <c r="AW947" s="52">
        <f>IF(参照!C947="","",参照!C947)</f>
        <v>4.0000000000000002E-4</v>
      </c>
      <c r="AX947" s="52" t="str">
        <f>IF(参照!D947="","",参照!D947)</f>
        <v/>
      </c>
      <c r="AY947" s="52">
        <f>IF(参照!E947="","",参照!E947)</f>
        <v>3.4400000000000001E-4</v>
      </c>
      <c r="AZ947" s="52" t="str">
        <f>IF(参照!F947="","",参照!F947)</f>
        <v>電力保全サービス(株)</v>
      </c>
      <c r="BA947" s="52" t="str">
        <f>IF(参照!G947="","",参照!G947)</f>
        <v>電力保全サービス(株)_</v>
      </c>
      <c r="BB947" s="52">
        <f t="shared" si="45"/>
        <v>0.34400000000000003</v>
      </c>
      <c r="BD947" s="52" t="str">
        <f>IF(参照!L947="","",参照!L947)</f>
        <v/>
      </c>
    </row>
    <row r="948" spans="47:56">
      <c r="AU948" s="52" t="str">
        <f>IF(参照!A948="","",参照!A948)</f>
        <v>A0598</v>
      </c>
      <c r="AV948" s="52" t="str">
        <f>IF(参照!B948="","",参照!B948)</f>
        <v>リストプロパティーズ(株)</v>
      </c>
      <c r="AW948" s="52">
        <f>IF(参照!C948="","",参照!C948)</f>
        <v>5.0100000000000003E-4</v>
      </c>
      <c r="AX948" s="52" t="str">
        <f>IF(参照!D948="","",参照!D948)</f>
        <v/>
      </c>
      <c r="AY948" s="52">
        <f>IF(参照!E948="","",参照!E948)</f>
        <v>5.3799999999999996E-4</v>
      </c>
      <c r="AZ948" s="52" t="str">
        <f>IF(参照!F948="","",参照!F948)</f>
        <v>リストプロパティーズ(株)</v>
      </c>
      <c r="BA948" s="52" t="str">
        <f>IF(参照!G948="","",参照!G948)</f>
        <v>リストプロパティーズ(株)_</v>
      </c>
      <c r="BB948" s="52">
        <f t="shared" si="45"/>
        <v>0.53799999999999992</v>
      </c>
      <c r="BD948" s="52" t="str">
        <f>IF(参照!L948="","",参照!L948)</f>
        <v/>
      </c>
    </row>
    <row r="949" spans="47:56">
      <c r="AU949" s="52" t="str">
        <f>IF(参照!A949="","",参照!A949)</f>
        <v>A0600</v>
      </c>
      <c r="AV949" s="52" t="str">
        <f>IF(参照!B949="","",参照!B949)</f>
        <v>(株)インフォシステム</v>
      </c>
      <c r="AW949" s="52">
        <f>IF(参照!C949="","",参照!C949)</f>
        <v>4.44E-4</v>
      </c>
      <c r="AX949" s="52" t="str">
        <f>IF(参照!D949="","",参照!D949)</f>
        <v/>
      </c>
      <c r="AY949" s="52">
        <f>IF(参照!E949="","",参照!E949)</f>
        <v>4.7699999999999999E-4</v>
      </c>
      <c r="AZ949" s="52" t="str">
        <f>IF(参照!F949="","",参照!F949)</f>
        <v>(株)インフォシステム</v>
      </c>
      <c r="BA949" s="52" t="str">
        <f>IF(参照!G949="","",参照!G949)</f>
        <v>(株)インフォシステム_</v>
      </c>
      <c r="BB949" s="52">
        <f t="shared" si="45"/>
        <v>0.47699999999999998</v>
      </c>
      <c r="BD949" s="52" t="str">
        <f>IF(参照!L949="","",参照!L949)</f>
        <v/>
      </c>
    </row>
    <row r="950" spans="47:56">
      <c r="AU950" s="52" t="str">
        <f>IF(参照!A950="","",参照!A950)</f>
        <v>A0602</v>
      </c>
      <c r="AV950" s="52" t="str">
        <f>IF(参照!B950="","",参照!B950)</f>
        <v>(株)情熱電力</v>
      </c>
      <c r="AW950" s="52">
        <f>IF(参照!C950="","",参照!C950)</f>
        <v>5.2999999999999998E-4</v>
      </c>
      <c r="AX950" s="52" t="str">
        <f>IF(参照!D950="","",参照!D950)</f>
        <v/>
      </c>
      <c r="AY950" s="52">
        <f>IF(参照!E950="","",参照!E950)</f>
        <v>4.7399999999999997E-4</v>
      </c>
      <c r="AZ950" s="52" t="str">
        <f>IF(参照!F950="","",参照!F950)</f>
        <v>(株)情熱電力</v>
      </c>
      <c r="BA950" s="52" t="str">
        <f>IF(参照!G950="","",参照!G950)</f>
        <v>(株)情熱電力_</v>
      </c>
      <c r="BB950" s="52">
        <f t="shared" si="45"/>
        <v>0.47399999999999998</v>
      </c>
      <c r="BD950" s="52" t="str">
        <f>IF(参照!L950="","",参照!L950)</f>
        <v/>
      </c>
    </row>
    <row r="951" spans="47:56">
      <c r="AU951" s="52" t="str">
        <f>IF(参照!A951="","",参照!A951)</f>
        <v>A0603</v>
      </c>
      <c r="AV951" s="52" t="str">
        <f>IF(参照!B951="","",参照!B951)</f>
        <v>バンプーパワートレーディング合同会社</v>
      </c>
      <c r="AW951" s="52">
        <f>IF(参照!C951="","",参照!C951)</f>
        <v>6.8900000000000005E-4</v>
      </c>
      <c r="AX951" s="52" t="str">
        <f>IF(参照!D951="","",参照!D951)</f>
        <v/>
      </c>
      <c r="AY951" s="52">
        <f>IF(参照!E951="","",参照!E951)</f>
        <v>6.2200000000000005E-4</v>
      </c>
      <c r="AZ951" s="52" t="str">
        <f>IF(参照!F951="","",参照!F951)</f>
        <v>バンプーパワートレーディング合同会社</v>
      </c>
      <c r="BA951" s="52" t="str">
        <f>IF(参照!G951="","",参照!G951)</f>
        <v>バンプーパワートレーディング合同会社_</v>
      </c>
      <c r="BB951" s="52">
        <f t="shared" si="45"/>
        <v>0.622</v>
      </c>
      <c r="BD951" s="52" t="str">
        <f>IF(参照!L951="","",参照!L951)</f>
        <v/>
      </c>
    </row>
    <row r="952" spans="47:56">
      <c r="AU952" s="52" t="str">
        <f>IF(参照!A952="","",参照!A952)</f>
        <v>A0604</v>
      </c>
      <c r="AV952" s="52" t="str">
        <f>IF(参照!B952="","",参照!B952)</f>
        <v>(株)エイチティーピー</v>
      </c>
      <c r="AW952" s="52">
        <f>IF(参照!C952="","",参照!C952)</f>
        <v>3.0800000000000001E-4</v>
      </c>
      <c r="AX952" s="52" t="str">
        <f>IF(参照!D952="","",参照!D952)</f>
        <v/>
      </c>
      <c r="AY952" s="52">
        <f>IF(参照!E952="","",参照!E952)</f>
        <v>2.52E-4</v>
      </c>
      <c r="AZ952" s="52" t="str">
        <f>IF(参照!F952="","",参照!F952)</f>
        <v>(株)エイチティーピー</v>
      </c>
      <c r="BA952" s="52" t="str">
        <f>IF(参照!G952="","",参照!G952)</f>
        <v>(株)エイチティーピー_</v>
      </c>
      <c r="BB952" s="52">
        <f t="shared" si="45"/>
        <v>0.252</v>
      </c>
      <c r="BD952" s="52" t="str">
        <f>IF(参照!L952="","",参照!L952)</f>
        <v/>
      </c>
    </row>
    <row r="953" spans="47:56">
      <c r="AU953" s="52" t="str">
        <f>IF(参照!A953="","",参照!A953)</f>
        <v>A0605</v>
      </c>
      <c r="AV953" s="52" t="str">
        <f>IF(参照!B953="","",参照!B953)</f>
        <v>(株)センカク</v>
      </c>
      <c r="AW953" s="52">
        <f>IF(参照!C953="","",参照!C953)</f>
        <v>5.0799999999999999E-4</v>
      </c>
      <c r="AX953" s="52" t="str">
        <f>IF(参照!D953="","",参照!D953)</f>
        <v/>
      </c>
      <c r="AY953" s="52">
        <f>IF(参照!E953="","",参照!E953)</f>
        <v>5.4500000000000002E-4</v>
      </c>
      <c r="AZ953" s="52" t="str">
        <f>IF(参照!F953="","",参照!F953)</f>
        <v>(株)センカク</v>
      </c>
      <c r="BA953" s="52" t="str">
        <f>IF(参照!G953="","",参照!G953)</f>
        <v>(株)センカク_</v>
      </c>
      <c r="BB953" s="52">
        <f t="shared" si="45"/>
        <v>0.54500000000000004</v>
      </c>
      <c r="BD953" s="52" t="str">
        <f>IF(参照!L953="","",参照!L953)</f>
        <v/>
      </c>
    </row>
    <row r="954" spans="47:56">
      <c r="AU954" s="52" t="str">
        <f>IF(参照!A954="","",参照!A954)</f>
        <v>A0606</v>
      </c>
      <c r="AV954" s="52" t="str">
        <f>IF(参照!B954="","",参照!B954)</f>
        <v>新電力いばらき(株)</v>
      </c>
      <c r="AW954" s="52">
        <f>IF(参照!C954="","",参照!C954)</f>
        <v>4.1300000000000001E-4</v>
      </c>
      <c r="AX954" s="52" t="str">
        <f>IF(参照!D954="","",参照!D954)</f>
        <v/>
      </c>
      <c r="AY954" s="52">
        <f>IF(参照!E954="","",参照!E954)</f>
        <v>3.57E-4</v>
      </c>
      <c r="AZ954" s="52" t="str">
        <f>IF(参照!F954="","",参照!F954)</f>
        <v>新電力いばらき(株)</v>
      </c>
      <c r="BA954" s="52" t="str">
        <f>IF(参照!G954="","",参照!G954)</f>
        <v>新電力いばらき(株)_</v>
      </c>
      <c r="BB954" s="52">
        <f t="shared" si="45"/>
        <v>0.35699999999999998</v>
      </c>
      <c r="BD954" s="52" t="str">
        <f>IF(参照!L954="","",参照!L954)</f>
        <v/>
      </c>
    </row>
    <row r="955" spans="47:56">
      <c r="AU955" s="52" t="str">
        <f>IF(参照!A955="","",参照!A955)</f>
        <v>A0607</v>
      </c>
      <c r="AV955" s="52" t="str">
        <f>IF(参照!B955="","",参照!B955)</f>
        <v>緑屋電気(株)</v>
      </c>
      <c r="AW955" s="52">
        <f>IF(参照!C955="","",参照!C955)</f>
        <v>4.4700000000000002E-4</v>
      </c>
      <c r="AX955" s="52" t="str">
        <f>IF(参照!D955="","",参照!D955)</f>
        <v/>
      </c>
      <c r="AY955" s="52">
        <f>IF(参照!E955="","",参照!E955)</f>
        <v>4.8700000000000002E-4</v>
      </c>
      <c r="AZ955" s="52" t="str">
        <f>IF(参照!F955="","",参照!F955)</f>
        <v>緑屋電気(株)</v>
      </c>
      <c r="BA955" s="52" t="str">
        <f>IF(参照!G955="","",参照!G955)</f>
        <v>緑屋電気(株)_</v>
      </c>
      <c r="BB955" s="52">
        <f t="shared" si="45"/>
        <v>0.48700000000000004</v>
      </c>
      <c r="BD955" s="52" t="str">
        <f>IF(参照!L955="","",参照!L955)</f>
        <v/>
      </c>
    </row>
    <row r="956" spans="47:56">
      <c r="AU956" s="52" t="str">
        <f>IF(参照!A956="","",参照!A956)</f>
        <v>A0609</v>
      </c>
      <c r="AV956" s="52" t="str">
        <f>IF(参照!B956="","",参照!B956)</f>
        <v>(株)ミナサポ</v>
      </c>
      <c r="AW956" s="52">
        <f>IF(参照!C956="","",参照!C956)</f>
        <v>3.1700000000000001E-4</v>
      </c>
      <c r="AX956" s="52" t="str">
        <f>IF(参照!D956="","",参照!D956)</f>
        <v/>
      </c>
      <c r="AY956" s="52">
        <f>IF(参照!E956="","",参照!E956)</f>
        <v>2.9999999999999997E-4</v>
      </c>
      <c r="AZ956" s="52" t="str">
        <f>IF(参照!F956="","",参照!F956)</f>
        <v>(株)ミナサポ</v>
      </c>
      <c r="BA956" s="52" t="str">
        <f>IF(参照!G956="","",参照!G956)</f>
        <v>(株)ミナサポ_</v>
      </c>
      <c r="BB956" s="52">
        <f t="shared" si="45"/>
        <v>0.3</v>
      </c>
      <c r="BD956" s="52" t="str">
        <f>IF(参照!L956="","",参照!L956)</f>
        <v/>
      </c>
    </row>
    <row r="957" spans="47:56">
      <c r="AU957" s="52" t="str">
        <f>IF(参照!A957="","",参照!A957)</f>
        <v>A0610</v>
      </c>
      <c r="AV957" s="52" t="str">
        <f>IF(参照!B957="","",参照!B957)</f>
        <v>唐津電力(株)</v>
      </c>
      <c r="AW957" s="52">
        <f>IF(参照!C957="","",参照!C957)</f>
        <v>3.9300000000000001E-4</v>
      </c>
      <c r="AX957" s="52" t="str">
        <f>IF(参照!D957="","",参照!D957)</f>
        <v/>
      </c>
      <c r="AY957" s="52">
        <f>IF(参照!E957="","",参照!E957)</f>
        <v>3.3700000000000001E-4</v>
      </c>
      <c r="AZ957" s="52" t="str">
        <f>IF(参照!F957="","",参照!F957)</f>
        <v>唐津電力(株)</v>
      </c>
      <c r="BA957" s="52" t="str">
        <f>IF(参照!G957="","",参照!G957)</f>
        <v>唐津電力(株)_</v>
      </c>
      <c r="BB957" s="52">
        <f t="shared" si="45"/>
        <v>0.33700000000000002</v>
      </c>
      <c r="BD957" s="52" t="str">
        <f>IF(参照!L957="","",参照!L957)</f>
        <v/>
      </c>
    </row>
    <row r="958" spans="47:56">
      <c r="AU958" s="52" t="str">
        <f>IF(参照!A958="","",参照!A958)</f>
        <v>A0611</v>
      </c>
      <c r="AV958" s="52" t="str">
        <f>IF(参照!B958="","",参照!B958)</f>
        <v>ＲＥ１００電力(株)</v>
      </c>
      <c r="AW958" s="52">
        <f>IF(参照!C958="","",参照!C958)</f>
        <v>1.6000000000000001E-4</v>
      </c>
      <c r="AX958" s="52" t="str">
        <f>IF(参照!D958="","",参照!D958)</f>
        <v>メニューA</v>
      </c>
      <c r="AY958" s="52">
        <f>IF(参照!E958="","",参照!E958)</f>
        <v>0</v>
      </c>
      <c r="AZ958" s="52" t="str">
        <f>IF(参照!F958="","",参照!F958)</f>
        <v>ＲＥ１００電力(株)</v>
      </c>
      <c r="BA958" s="52" t="str">
        <f>IF(参照!G958="","",参照!G958)</f>
        <v>ＲＥ１００電力(株)_メニューA</v>
      </c>
      <c r="BB958" s="52">
        <f t="shared" si="45"/>
        <v>0</v>
      </c>
      <c r="BD958" s="52" t="str">
        <f>IF(参照!L958="","",参照!L958)</f>
        <v/>
      </c>
    </row>
    <row r="959" spans="47:56">
      <c r="AU959" s="52" t="str">
        <f>IF(参照!A959="","",参照!A959)</f>
        <v/>
      </c>
      <c r="AV959" s="52" t="str">
        <f>IF(参照!B959="","",参照!B959)</f>
        <v/>
      </c>
      <c r="AW959" s="52" t="str">
        <f>IF(参照!C959="","",参照!C959)</f>
        <v/>
      </c>
      <c r="AX959" s="52" t="str">
        <f>IF(参照!D959="","",参照!D959)</f>
        <v>メニューB(残差)</v>
      </c>
      <c r="AY959" s="52">
        <f>IF(参照!E959="","",参照!E959)</f>
        <v>8.7100000000000003E-4</v>
      </c>
      <c r="AZ959" s="52" t="str">
        <f>IF(参照!F959="","",参照!F959)</f>
        <v>ＲＥ１００電力(株)</v>
      </c>
      <c r="BA959" s="52" t="str">
        <f>IF(参照!G959="","",参照!G959)</f>
        <v>ＲＥ１００電力(株)_メニューB(残差)</v>
      </c>
      <c r="BB959" s="52">
        <f t="shared" si="45"/>
        <v>0.871</v>
      </c>
      <c r="BD959" s="52" t="str">
        <f>IF(参照!L959="","",参照!L959)</f>
        <v/>
      </c>
    </row>
    <row r="960" spans="47:56">
      <c r="AU960" s="52" t="str">
        <f>IF(参照!A960="","",参照!A960)</f>
        <v/>
      </c>
      <c r="AV960" s="52" t="str">
        <f>IF(参照!B960="","",参照!B960)</f>
        <v/>
      </c>
      <c r="AW960" s="52" t="str">
        <f>IF(参照!C960="","",参照!C960)</f>
        <v/>
      </c>
      <c r="AX960" s="52" t="str">
        <f>IF(参照!D960="","",参照!D960)</f>
        <v>(参考値)事業者全体</v>
      </c>
      <c r="AY960" s="52">
        <f>IF(参照!E960="","",参照!E960)</f>
        <v>0</v>
      </c>
      <c r="AZ960" s="52" t="str">
        <f>IF(参照!F960="","",参照!F960)</f>
        <v>ＲＥ１００電力(株)</v>
      </c>
      <c r="BA960" s="52" t="str">
        <f>IF(参照!G960="","",参照!G960)</f>
        <v>ＲＥ１００電力(株)_(参考値)事業者全体</v>
      </c>
      <c r="BB960" s="52">
        <f t="shared" si="45"/>
        <v>0</v>
      </c>
      <c r="BD960" s="52" t="str">
        <f>IF(参照!L960="","",参照!L960)</f>
        <v/>
      </c>
    </row>
    <row r="961" spans="47:56">
      <c r="AU961" s="52" t="str">
        <f>IF(参照!A961="","",参照!A961)</f>
        <v>A0615</v>
      </c>
      <c r="AV961" s="52" t="str">
        <f>IF(参照!B961="","",参照!B961)</f>
        <v>(株)イーネットワーク</v>
      </c>
      <c r="AW961" s="52">
        <f>IF(参照!C961="","",参照!C961)</f>
        <v>4.5100000000000001E-4</v>
      </c>
      <c r="AX961" s="52" t="str">
        <f>IF(参照!D961="","",参照!D961)</f>
        <v/>
      </c>
      <c r="AY961" s="52">
        <f>IF(参照!E961="","",参照!E961)</f>
        <v>3.9500000000000001E-4</v>
      </c>
      <c r="AZ961" s="52" t="str">
        <f>IF(参照!F961="","",参照!F961)</f>
        <v>(株)イーネットワーク</v>
      </c>
      <c r="BA961" s="52" t="str">
        <f>IF(参照!G961="","",参照!G961)</f>
        <v>(株)イーネットワーク_</v>
      </c>
      <c r="BB961" s="52">
        <f t="shared" si="45"/>
        <v>0.39500000000000002</v>
      </c>
      <c r="BD961" s="52" t="str">
        <f>IF(参照!L961="","",参照!L961)</f>
        <v/>
      </c>
    </row>
    <row r="962" spans="47:56">
      <c r="AU962" s="52" t="str">
        <f>IF(参照!A962="","",参照!A962)</f>
        <v>A0617</v>
      </c>
      <c r="AV962" s="52" t="str">
        <f>IF(参照!B962="","",参照!B962)</f>
        <v>スマートエコエナジー(株)</v>
      </c>
      <c r="AW962" s="52">
        <f>IF(参照!C962="","",参照!C962)</f>
        <v>4.1800000000000002E-4</v>
      </c>
      <c r="AX962" s="52" t="str">
        <f>IF(参照!D962="","",参照!D962)</f>
        <v>メニューA</v>
      </c>
      <c r="AY962" s="52">
        <f>IF(参照!E962="","",参照!E962)</f>
        <v>0</v>
      </c>
      <c r="AZ962" s="52" t="str">
        <f>IF(参照!F962="","",参照!F962)</f>
        <v>スマートエコエナジー(株)</v>
      </c>
      <c r="BA962" s="52" t="str">
        <f>IF(参照!G962="","",参照!G962)</f>
        <v>スマートエコエナジー(株)_メニューA</v>
      </c>
      <c r="BB962" s="52">
        <f t="shared" si="45"/>
        <v>0</v>
      </c>
      <c r="BD962" s="52" t="str">
        <f>IF(参照!L962="","",参照!L962)</f>
        <v/>
      </c>
    </row>
    <row r="963" spans="47:56">
      <c r="AU963" s="52" t="str">
        <f>IF(参照!A963="","",参照!A963)</f>
        <v/>
      </c>
      <c r="AV963" s="52" t="str">
        <f>IF(参照!B963="","",参照!B963)</f>
        <v/>
      </c>
      <c r="AW963" s="52" t="str">
        <f>IF(参照!C963="","",参照!C963)</f>
        <v/>
      </c>
      <c r="AX963" s="52" t="str">
        <f>IF(参照!D963="","",参照!D963)</f>
        <v>メニューB</v>
      </c>
      <c r="AY963" s="52">
        <f>IF(参照!E963="","",参照!E963)</f>
        <v>2.0000000000000001E-4</v>
      </c>
      <c r="AZ963" s="52" t="str">
        <f>IF(参照!F963="","",参照!F963)</f>
        <v>スマートエコエナジー(株)</v>
      </c>
      <c r="BA963" s="52" t="str">
        <f>IF(参照!G963="","",参照!G963)</f>
        <v>スマートエコエナジー(株)_メニューB</v>
      </c>
      <c r="BB963" s="52">
        <f t="shared" si="45"/>
        <v>0.2</v>
      </c>
      <c r="BD963" s="52" t="str">
        <f>IF(参照!L963="","",参照!L963)</f>
        <v/>
      </c>
    </row>
    <row r="964" spans="47:56">
      <c r="AU964" s="52" t="str">
        <f>IF(参照!A964="","",参照!A964)</f>
        <v/>
      </c>
      <c r="AV964" s="52" t="str">
        <f>IF(参照!B964="","",参照!B964)</f>
        <v/>
      </c>
      <c r="AW964" s="52" t="str">
        <f>IF(参照!C964="","",参照!C964)</f>
        <v/>
      </c>
      <c r="AX964" s="52" t="str">
        <f>IF(参照!D964="","",参照!D964)</f>
        <v>メニューC(残差)</v>
      </c>
      <c r="AY964" s="52">
        <f>IF(参照!E964="","",参照!E964)</f>
        <v>4.2400000000000001E-4</v>
      </c>
      <c r="AZ964" s="52" t="str">
        <f>IF(参照!F964="","",参照!F964)</f>
        <v>スマートエコエナジー(株)</v>
      </c>
      <c r="BA964" s="52" t="str">
        <f>IF(参照!G964="","",参照!G964)</f>
        <v>スマートエコエナジー(株)_メニューC(残差)</v>
      </c>
      <c r="BB964" s="52">
        <f t="shared" si="45"/>
        <v>0.42399999999999999</v>
      </c>
      <c r="BD964" s="52" t="str">
        <f>IF(参照!L964="","",参照!L964)</f>
        <v/>
      </c>
    </row>
    <row r="965" spans="47:56">
      <c r="AU965" s="52" t="str">
        <f>IF(参照!A965="","",参照!A965)</f>
        <v/>
      </c>
      <c r="AV965" s="52" t="str">
        <f>IF(参照!B965="","",参照!B965)</f>
        <v/>
      </c>
      <c r="AW965" s="52" t="str">
        <f>IF(参照!C965="","",参照!C965)</f>
        <v/>
      </c>
      <c r="AX965" s="52" t="str">
        <f>IF(参照!D965="","",参照!D965)</f>
        <v>(参考値)事業者全体</v>
      </c>
      <c r="AY965" s="52">
        <f>IF(参照!E965="","",参照!E965)</f>
        <v>3.6099999999999999E-4</v>
      </c>
      <c r="AZ965" s="52" t="str">
        <f>IF(参照!F965="","",参照!F965)</f>
        <v>スマートエコエナジー(株)</v>
      </c>
      <c r="BA965" s="52" t="str">
        <f>IF(参照!G965="","",参照!G965)</f>
        <v>スマートエコエナジー(株)_(参考値)事業者全体</v>
      </c>
      <c r="BB965" s="52">
        <f t="shared" ref="BB965:BB1028" si="46">AY965*1000</f>
        <v>0.36099999999999999</v>
      </c>
      <c r="BD965" s="52" t="str">
        <f>IF(参照!L965="","",参照!L965)</f>
        <v/>
      </c>
    </row>
    <row r="966" spans="47:56">
      <c r="AU966" s="52" t="str">
        <f>IF(参照!A966="","",参照!A966)</f>
        <v>A0620</v>
      </c>
      <c r="AV966" s="52" t="str">
        <f>IF(参照!B966="","",参照!B966)</f>
        <v>(株)ＬＥＮＥＴＳ</v>
      </c>
      <c r="AW966" s="52">
        <f>IF(参照!C966="","",参照!C966)</f>
        <v>4.9700000000000005E-4</v>
      </c>
      <c r="AX966" s="52" t="str">
        <f>IF(参照!D966="","",参照!D966)</f>
        <v/>
      </c>
      <c r="AY966" s="52">
        <f>IF(参照!E966="","",参照!E966)</f>
        <v>5.4199999999999995E-4</v>
      </c>
      <c r="AZ966" s="52" t="str">
        <f>IF(参照!F966="","",参照!F966)</f>
        <v>(株)ＬＥＮＥＴＳ</v>
      </c>
      <c r="BA966" s="52" t="str">
        <f>IF(参照!G966="","",参照!G966)</f>
        <v>(株)ＬＥＮＥＴＳ_</v>
      </c>
      <c r="BB966" s="52">
        <f t="shared" si="46"/>
        <v>0.54199999999999993</v>
      </c>
      <c r="BD966" s="52" t="str">
        <f>IF(参照!L966="","",参照!L966)</f>
        <v/>
      </c>
    </row>
    <row r="967" spans="47:56">
      <c r="AU967" s="52" t="str">
        <f>IF(参照!A967="","",参照!A967)</f>
        <v>A0622</v>
      </c>
      <c r="AV967" s="52" t="str">
        <f>IF(参照!B967="","",参照!B967)</f>
        <v>アイエスジー(株)</v>
      </c>
      <c r="AW967" s="52">
        <f>IF(参照!C967="","",参照!C967)</f>
        <v>5.71E-4</v>
      </c>
      <c r="AX967" s="52" t="str">
        <f>IF(参照!D967="","",参照!D967)</f>
        <v/>
      </c>
      <c r="AY967" s="52">
        <f>IF(参照!E967="","",参照!E967)</f>
        <v>5.1500000000000005E-4</v>
      </c>
      <c r="AZ967" s="52" t="str">
        <f>IF(参照!F967="","",参照!F967)</f>
        <v>アイエスジー(株)</v>
      </c>
      <c r="BA967" s="52" t="str">
        <f>IF(参照!G967="","",参照!G967)</f>
        <v>アイエスジー(株)_</v>
      </c>
      <c r="BB967" s="52">
        <f t="shared" si="46"/>
        <v>0.51500000000000001</v>
      </c>
      <c r="BD967" s="52" t="str">
        <f>IF(参照!L967="","",参照!L967)</f>
        <v/>
      </c>
    </row>
    <row r="968" spans="47:56">
      <c r="AU968" s="52" t="str">
        <f>IF(参照!A968="","",参照!A968)</f>
        <v>A0623</v>
      </c>
      <c r="AV968" s="52" t="str">
        <f>IF(参照!B968="","",参照!B968)</f>
        <v>(株)富士山電力</v>
      </c>
      <c r="AW968" s="52">
        <f>IF(参照!C968="","",参照!C968)</f>
        <v>4.8200000000000001E-4</v>
      </c>
      <c r="AX968" s="52" t="str">
        <f>IF(参照!D968="","",参照!D968)</f>
        <v/>
      </c>
      <c r="AY968" s="52">
        <f>IF(参照!E968="","",参照!E968)</f>
        <v>5.04E-4</v>
      </c>
      <c r="AZ968" s="52" t="str">
        <f>IF(参照!F968="","",参照!F968)</f>
        <v>(株)富士山電力</v>
      </c>
      <c r="BA968" s="52" t="str">
        <f>IF(参照!G968="","",参照!G968)</f>
        <v>(株)富士山電力_</v>
      </c>
      <c r="BB968" s="52">
        <f t="shared" si="46"/>
        <v>0.504</v>
      </c>
      <c r="BD968" s="52" t="str">
        <f>IF(参照!L968="","",参照!L968)</f>
        <v/>
      </c>
    </row>
    <row r="969" spans="47:56">
      <c r="AU969" s="52" t="str">
        <f>IF(参照!A969="","",参照!A969)</f>
        <v>A0624</v>
      </c>
      <c r="AV969" s="52" t="str">
        <f>IF(参照!B969="","",参照!B969)</f>
        <v>(株)エネクル(旧：堀川産業(株))</v>
      </c>
      <c r="AW969" s="52">
        <f>IF(参照!C969="","",参照!C969)</f>
        <v>3.6400000000000001E-4</v>
      </c>
      <c r="AX969" s="52" t="str">
        <f>IF(参照!D969="","",参照!D969)</f>
        <v/>
      </c>
      <c r="AY969" s="52">
        <f>IF(参照!E969="","",参照!E969)</f>
        <v>3.0800000000000001E-4</v>
      </c>
      <c r="AZ969" s="52" t="str">
        <f>IF(参照!F969="","",参照!F969)</f>
        <v>(株)エネクル(旧：堀川産業(株))</v>
      </c>
      <c r="BA969" s="52" t="str">
        <f>IF(参照!G969="","",参照!G969)</f>
        <v>(株)エネクル(旧：堀川産業(株))_</v>
      </c>
      <c r="BB969" s="52">
        <f t="shared" si="46"/>
        <v>0.308</v>
      </c>
      <c r="BD969" s="52" t="str">
        <f>IF(参照!L969="","",参照!L969)</f>
        <v/>
      </c>
    </row>
    <row r="970" spans="47:56">
      <c r="AU970" s="52" t="str">
        <f>IF(参照!A970="","",参照!A970)</f>
        <v>A0627</v>
      </c>
      <c r="AV970" s="52" t="str">
        <f>IF(参照!B970="","",参照!B970)</f>
        <v>フィンテックラボ協同組合</v>
      </c>
      <c r="AW970" s="52">
        <f>IF(参照!C970="","",参照!C970)</f>
        <v>4.9600000000000002E-4</v>
      </c>
      <c r="AX970" s="52" t="str">
        <f>IF(参照!D970="","",参照!D970)</f>
        <v/>
      </c>
      <c r="AY970" s="52">
        <f>IF(参照!E970="","",参照!E970)</f>
        <v>5.4699999999999996E-4</v>
      </c>
      <c r="AZ970" s="52" t="str">
        <f>IF(参照!F970="","",参照!F970)</f>
        <v>フィンテックラボ協同組合</v>
      </c>
      <c r="BA970" s="52" t="str">
        <f>IF(参照!G970="","",参照!G970)</f>
        <v>フィンテックラボ協同組合_</v>
      </c>
      <c r="BB970" s="52">
        <f t="shared" si="46"/>
        <v>0.54699999999999993</v>
      </c>
      <c r="BD970" s="52" t="str">
        <f>IF(参照!L970="","",参照!L970)</f>
        <v/>
      </c>
    </row>
    <row r="971" spans="47:56">
      <c r="AU971" s="52" t="str">
        <f>IF(参照!A971="","",参照!A971)</f>
        <v>A0629</v>
      </c>
      <c r="AV971" s="52" t="str">
        <f>IF(参照!B971="","",参照!B971)</f>
        <v>新電力新潟(株)</v>
      </c>
      <c r="AW971" s="52">
        <f>IF(参照!C971="","",参照!C971)</f>
        <v>3.79E-4</v>
      </c>
      <c r="AX971" s="52" t="str">
        <f>IF(参照!D971="","",参照!D971)</f>
        <v/>
      </c>
      <c r="AY971" s="52">
        <f>IF(参照!E971="","",参照!E971)</f>
        <v>3.2299999999999999E-4</v>
      </c>
      <c r="AZ971" s="52" t="str">
        <f>IF(参照!F971="","",参照!F971)</f>
        <v>新電力新潟(株)</v>
      </c>
      <c r="BA971" s="52" t="str">
        <f>IF(参照!G971="","",参照!G971)</f>
        <v>新電力新潟(株)_</v>
      </c>
      <c r="BB971" s="52">
        <f t="shared" si="46"/>
        <v>0.32300000000000001</v>
      </c>
      <c r="BD971" s="52" t="str">
        <f>IF(参照!L971="","",参照!L971)</f>
        <v/>
      </c>
    </row>
    <row r="972" spans="47:56">
      <c r="AU972" s="52" t="str">
        <f>IF(参照!A972="","",参照!A972)</f>
        <v>A0630</v>
      </c>
      <c r="AV972" s="52" t="str">
        <f>IF(参照!B972="","",参照!B972)</f>
        <v>(株)タケエイでんき(旧：(株)横須賀アーバンウッドパワー)</v>
      </c>
      <c r="AW972" s="52">
        <f>IF(参照!C972="","",参照!C972)</f>
        <v>1.15E-4</v>
      </c>
      <c r="AX972" s="52" t="str">
        <f>IF(参照!D972="","",参照!D972)</f>
        <v/>
      </c>
      <c r="AY972" s="52">
        <f>IF(参照!E972="","",参照!E972)</f>
        <v>4.4799999999999999E-4</v>
      </c>
      <c r="AZ972" s="52" t="str">
        <f>IF(参照!F972="","",参照!F972)</f>
        <v>(株)タケエイでんき(旧：(株)横須賀アーバンウッドパワー)</v>
      </c>
      <c r="BA972" s="52" t="str">
        <f>IF(参照!G972="","",参照!G972)</f>
        <v>(株)タケエイでんき(旧：(株)横須賀アーバンウッドパワー)_</v>
      </c>
      <c r="BB972" s="52">
        <f t="shared" si="46"/>
        <v>0.44800000000000001</v>
      </c>
      <c r="BD972" s="52" t="str">
        <f>IF(参照!L972="","",参照!L972)</f>
        <v/>
      </c>
    </row>
    <row r="973" spans="47:56">
      <c r="AU973" s="52" t="str">
        <f>IF(参照!A973="","",参照!A973)</f>
        <v>A0631</v>
      </c>
      <c r="AV973" s="52" t="str">
        <f>IF(参照!B973="","",参照!B973)</f>
        <v>気仙沼グリーンエナジー(株)</v>
      </c>
      <c r="AW973" s="52">
        <f>IF(参照!C973="","",参照!C973)</f>
        <v>2.7900000000000001E-4</v>
      </c>
      <c r="AX973" s="52" t="str">
        <f>IF(参照!D973="","",参照!D973)</f>
        <v>メニューA</v>
      </c>
      <c r="AY973" s="52">
        <f>IF(参照!E973="","",参照!E973)</f>
        <v>0</v>
      </c>
      <c r="AZ973" s="52" t="str">
        <f>IF(参照!F973="","",参照!F973)</f>
        <v>気仙沼グリーンエナジー(株)</v>
      </c>
      <c r="BA973" s="52" t="str">
        <f>IF(参照!G973="","",参照!G973)</f>
        <v>気仙沼グリーンエナジー(株)_メニューA</v>
      </c>
      <c r="BB973" s="52">
        <f t="shared" si="46"/>
        <v>0</v>
      </c>
      <c r="BD973" s="52" t="str">
        <f>IF(参照!L973="","",参照!L973)</f>
        <v/>
      </c>
    </row>
    <row r="974" spans="47:56">
      <c r="AU974" s="52" t="str">
        <f>IF(参照!A974="","",参照!A974)</f>
        <v/>
      </c>
      <c r="AV974" s="52" t="str">
        <f>IF(参照!B974="","",参照!B974)</f>
        <v/>
      </c>
      <c r="AW974" s="52" t="str">
        <f>IF(参照!C974="","",参照!C974)</f>
        <v/>
      </c>
      <c r="AX974" s="52" t="str">
        <f>IF(参照!D974="","",参照!D974)</f>
        <v>メニューB(残差)</v>
      </c>
      <c r="AY974" s="52">
        <f>IF(参照!E974="","",参照!E974)</f>
        <v>5.4199999999999995E-4</v>
      </c>
      <c r="AZ974" s="52" t="str">
        <f>IF(参照!F974="","",参照!F974)</f>
        <v>気仙沼グリーンエナジー(株)</v>
      </c>
      <c r="BA974" s="52" t="str">
        <f>IF(参照!G974="","",参照!G974)</f>
        <v>気仙沼グリーンエナジー(株)_メニューB(残差)</v>
      </c>
      <c r="BB974" s="52">
        <f t="shared" si="46"/>
        <v>0.54199999999999993</v>
      </c>
      <c r="BD974" s="52" t="str">
        <f>IF(参照!L974="","",参照!L974)</f>
        <v/>
      </c>
    </row>
    <row r="975" spans="47:56">
      <c r="AU975" s="52" t="str">
        <f>IF(参照!A975="","",参照!A975)</f>
        <v/>
      </c>
      <c r="AV975" s="52" t="str">
        <f>IF(参照!B975="","",参照!B975)</f>
        <v/>
      </c>
      <c r="AW975" s="52" t="str">
        <f>IF(参照!C975="","",参照!C975)</f>
        <v/>
      </c>
      <c r="AX975" s="52" t="str">
        <f>IF(参照!D975="","",参照!D975)</f>
        <v>(参考値)事業者全体</v>
      </c>
      <c r="AY975" s="52">
        <f>IF(参照!E975="","",参照!E975)</f>
        <v>5.4699999999999996E-4</v>
      </c>
      <c r="AZ975" s="52" t="str">
        <f>IF(参照!F975="","",参照!F975)</f>
        <v>気仙沼グリーンエナジー(株)</v>
      </c>
      <c r="BA975" s="52" t="str">
        <f>IF(参照!G975="","",参照!G975)</f>
        <v>気仙沼グリーンエナジー(株)_(参考値)事業者全体</v>
      </c>
      <c r="BB975" s="52">
        <f t="shared" si="46"/>
        <v>0.54699999999999993</v>
      </c>
      <c r="BD975" s="52" t="str">
        <f>IF(参照!L975="","",参照!L975)</f>
        <v/>
      </c>
    </row>
    <row r="976" spans="47:56">
      <c r="AU976" s="52" t="str">
        <f>IF(参照!A976="","",参照!A976)</f>
        <v>A0632</v>
      </c>
      <c r="AV976" s="52" t="str">
        <f>IF(参照!B976="","",参照!B976)</f>
        <v>(株)ユーラスグリーンエナジー</v>
      </c>
      <c r="AW976" s="52">
        <f>IF(参照!C976="","",参照!C976)</f>
        <v>3.1199999999999999E-4</v>
      </c>
      <c r="AX976" s="52" t="str">
        <f>IF(参照!D976="","",参照!D976)</f>
        <v>メニューA</v>
      </c>
      <c r="AY976" s="52">
        <f>IF(参照!E976="","",参照!E976)</f>
        <v>0</v>
      </c>
      <c r="AZ976" s="52" t="str">
        <f>IF(参照!F976="","",参照!F976)</f>
        <v>(株)ユーラスグリーンエナジー</v>
      </c>
      <c r="BA976" s="52" t="str">
        <f>IF(参照!G976="","",参照!G976)</f>
        <v>(株)ユーラスグリーンエナジー_メニューA</v>
      </c>
      <c r="BB976" s="52">
        <f t="shared" si="46"/>
        <v>0</v>
      </c>
      <c r="BD976" s="52" t="str">
        <f>IF(参照!L976="","",参照!L976)</f>
        <v/>
      </c>
    </row>
    <row r="977" spans="47:56">
      <c r="AU977" s="52" t="str">
        <f>IF(参照!A977="","",参照!A977)</f>
        <v/>
      </c>
      <c r="AV977" s="52" t="str">
        <f>IF(参照!B977="","",参照!B977)</f>
        <v/>
      </c>
      <c r="AW977" s="52" t="str">
        <f>IF(参照!C977="","",参照!C977)</f>
        <v/>
      </c>
      <c r="AX977" s="52" t="str">
        <f>IF(参照!D977="","",参照!D977)</f>
        <v>メニューB(残差)</v>
      </c>
      <c r="AY977" s="52">
        <f>IF(参照!E977="","",参照!E977)</f>
        <v>0</v>
      </c>
      <c r="AZ977" s="52" t="str">
        <f>IF(参照!F977="","",参照!F977)</f>
        <v>(株)ユーラスグリーンエナジー</v>
      </c>
      <c r="BA977" s="52" t="str">
        <f>IF(参照!G977="","",参照!G977)</f>
        <v>(株)ユーラスグリーンエナジー_メニューB(残差)</v>
      </c>
      <c r="BB977" s="52">
        <f t="shared" si="46"/>
        <v>0</v>
      </c>
      <c r="BD977" s="52" t="str">
        <f>IF(参照!L977="","",参照!L977)</f>
        <v/>
      </c>
    </row>
    <row r="978" spans="47:56">
      <c r="AU978" s="52" t="str">
        <f>IF(参照!A978="","",参照!A978)</f>
        <v/>
      </c>
      <c r="AV978" s="52" t="str">
        <f>IF(参照!B978="","",参照!B978)</f>
        <v/>
      </c>
      <c r="AW978" s="52" t="str">
        <f>IF(参照!C978="","",参照!C978)</f>
        <v/>
      </c>
      <c r="AX978" s="52" t="str">
        <f>IF(参照!D978="","",参照!D978)</f>
        <v>(参考値)事業者全体</v>
      </c>
      <c r="AY978" s="52">
        <f>IF(参照!E978="","",参照!E978)</f>
        <v>2.1999999999999999E-5</v>
      </c>
      <c r="AZ978" s="52" t="str">
        <f>IF(参照!F978="","",参照!F978)</f>
        <v>(株)ユーラスグリーンエナジー</v>
      </c>
      <c r="BA978" s="52" t="str">
        <f>IF(参照!G978="","",参照!G978)</f>
        <v>(株)ユーラスグリーンエナジー_(参考値)事業者全体</v>
      </c>
      <c r="BB978" s="52">
        <f t="shared" si="46"/>
        <v>2.1999999999999999E-2</v>
      </c>
      <c r="BD978" s="52" t="str">
        <f>IF(参照!L978="","",参照!L978)</f>
        <v/>
      </c>
    </row>
    <row r="979" spans="47:56">
      <c r="AU979" s="52" t="str">
        <f>IF(参照!A979="","",参照!A979)</f>
        <v>A0633</v>
      </c>
      <c r="AV979" s="52" t="str">
        <f>IF(参照!B979="","",参照!B979)</f>
        <v>(株)サイホープロパティーズ</v>
      </c>
      <c r="AW979" s="52">
        <f>IF(参照!C979="","",参照!C979)</f>
        <v>5.8200000000000005E-4</v>
      </c>
      <c r="AX979" s="52" t="str">
        <f>IF(参照!D979="","",参照!D979)</f>
        <v/>
      </c>
      <c r="AY979" s="52">
        <f>IF(参照!E979="","",参照!E979)</f>
        <v>6.5300000000000004E-4</v>
      </c>
      <c r="AZ979" s="52" t="str">
        <f>IF(参照!F979="","",参照!F979)</f>
        <v>(株)サイホープロパティーズ</v>
      </c>
      <c r="BA979" s="52" t="str">
        <f>IF(参照!G979="","",参照!G979)</f>
        <v>(株)サイホープロパティーズ_</v>
      </c>
      <c r="BB979" s="52">
        <f t="shared" si="46"/>
        <v>0.65300000000000002</v>
      </c>
      <c r="BD979" s="52" t="str">
        <f>IF(参照!L979="","",参照!L979)</f>
        <v/>
      </c>
    </row>
    <row r="980" spans="47:56">
      <c r="AU980" s="52" t="str">
        <f>IF(参照!A980="","",参照!A980)</f>
        <v>A0636</v>
      </c>
      <c r="AV980" s="52" t="str">
        <f>IF(参照!B980="","",参照!B980)</f>
        <v>生活協同組合コープながの</v>
      </c>
      <c r="AW980" s="52">
        <f>IF(参照!C980="","",参照!C980)</f>
        <v>3.7199999999999999E-4</v>
      </c>
      <c r="AX980" s="52" t="str">
        <f>IF(参照!D980="","",参照!D980)</f>
        <v/>
      </c>
      <c r="AY980" s="52">
        <f>IF(参照!E980="","",参照!E980)</f>
        <v>3.1599999999999998E-4</v>
      </c>
      <c r="AZ980" s="52" t="str">
        <f>IF(参照!F980="","",参照!F980)</f>
        <v>生活協同組合コープながの</v>
      </c>
      <c r="BA980" s="52" t="str">
        <f>IF(参照!G980="","",参照!G980)</f>
        <v>生活協同組合コープながの_</v>
      </c>
      <c r="BB980" s="52">
        <f t="shared" si="46"/>
        <v>0.316</v>
      </c>
      <c r="BD980" s="52" t="str">
        <f>IF(参照!L980="","",参照!L980)</f>
        <v/>
      </c>
    </row>
    <row r="981" spans="47:56">
      <c r="AU981" s="52" t="str">
        <f>IF(参照!A981="","",参照!A981)</f>
        <v>A0637</v>
      </c>
      <c r="AV981" s="52" t="str">
        <f>IF(参照!B981="","",参照!B981)</f>
        <v>京セラ関電エナジー合同会社</v>
      </c>
      <c r="AW981" s="52">
        <f>IF(参照!C981="","",参照!C981)</f>
        <v>6.3699999999999998E-4</v>
      </c>
      <c r="AX981" s="52" t="str">
        <f>IF(参照!D981="","",参照!D981)</f>
        <v/>
      </c>
      <c r="AY981" s="52">
        <f>IF(参照!E981="","",参照!E981)</f>
        <v>6.0300000000000002E-4</v>
      </c>
      <c r="AZ981" s="52" t="str">
        <f>IF(参照!F981="","",参照!F981)</f>
        <v>京セラ関電エナジー合同会社</v>
      </c>
      <c r="BA981" s="52" t="str">
        <f>IF(参照!G981="","",参照!G981)</f>
        <v>京セラ関電エナジー合同会社_</v>
      </c>
      <c r="BB981" s="52">
        <f t="shared" si="46"/>
        <v>0.60299999999999998</v>
      </c>
      <c r="BD981" s="52" t="str">
        <f>IF(参照!L981="","",参照!L981)</f>
        <v/>
      </c>
    </row>
    <row r="982" spans="47:56">
      <c r="AU982" s="52" t="str">
        <f>IF(参照!A982="","",参照!A982)</f>
        <v>A0639</v>
      </c>
      <c r="AV982" s="52" t="str">
        <f>IF(参照!B982="","",参照!B982)</f>
        <v>酒田天然瓦斯(株)</v>
      </c>
      <c r="AW982" s="52">
        <f>IF(参照!C982="","",参照!C982)</f>
        <v>3.6400000000000001E-4</v>
      </c>
      <c r="AX982" s="52" t="str">
        <f>IF(参照!D982="","",参照!D982)</f>
        <v/>
      </c>
      <c r="AY982" s="52">
        <f>IF(参照!E982="","",参照!E982)</f>
        <v>3.0800000000000001E-4</v>
      </c>
      <c r="AZ982" s="52" t="str">
        <f>IF(参照!F982="","",参照!F982)</f>
        <v>酒田天然瓦斯(株)</v>
      </c>
      <c r="BA982" s="52" t="str">
        <f>IF(参照!G982="","",参照!G982)</f>
        <v>酒田天然瓦斯(株)_</v>
      </c>
      <c r="BB982" s="52">
        <f t="shared" si="46"/>
        <v>0.308</v>
      </c>
      <c r="BD982" s="52" t="str">
        <f>IF(参照!L982="","",参照!L982)</f>
        <v/>
      </c>
    </row>
    <row r="983" spans="47:56">
      <c r="AU983" s="52" t="str">
        <f>IF(参照!A983="","",参照!A983)</f>
        <v>A0640</v>
      </c>
      <c r="AV983" s="52" t="str">
        <f>IF(参照!B983="","",参照!B983)</f>
        <v>東亜ガス(株)</v>
      </c>
      <c r="AW983" s="52">
        <f>IF(参照!C983="","",参照!C983)</f>
        <v>5.0699999999999996E-4</v>
      </c>
      <c r="AX983" s="52" t="str">
        <f>IF(参照!D983="","",参照!D983)</f>
        <v/>
      </c>
      <c r="AY983" s="52">
        <f>IF(参照!E983="","",参照!E983)</f>
        <v>5.4100000000000003E-4</v>
      </c>
      <c r="AZ983" s="52" t="str">
        <f>IF(参照!F983="","",参照!F983)</f>
        <v>東亜ガス(株)</v>
      </c>
      <c r="BA983" s="52" t="str">
        <f>IF(参照!G983="","",参照!G983)</f>
        <v>東亜ガス(株)_</v>
      </c>
      <c r="BB983" s="52">
        <f t="shared" si="46"/>
        <v>0.54100000000000004</v>
      </c>
      <c r="BD983" s="52" t="str">
        <f>IF(参照!L983="","",参照!L983)</f>
        <v/>
      </c>
    </row>
    <row r="984" spans="47:56">
      <c r="AU984" s="52" t="str">
        <f>IF(参照!A984="","",参照!A984)</f>
        <v>A0641</v>
      </c>
      <c r="AV984" s="52" t="str">
        <f>IF(参照!B984="","",参照!B984)</f>
        <v>(株)三河の山里コミュニティパワー</v>
      </c>
      <c r="AW984" s="52">
        <f>IF(参照!C984="","",参照!C984)</f>
        <v>3.6400000000000001E-4</v>
      </c>
      <c r="AX984" s="52" t="str">
        <f>IF(参照!D984="","",参照!D984)</f>
        <v/>
      </c>
      <c r="AY984" s="52">
        <f>IF(参照!E984="","",参照!E984)</f>
        <v>3.0800000000000001E-4</v>
      </c>
      <c r="AZ984" s="52" t="str">
        <f>IF(参照!F984="","",参照!F984)</f>
        <v>(株)三河の山里コミュニティパワー</v>
      </c>
      <c r="BA984" s="52" t="str">
        <f>IF(参照!G984="","",参照!G984)</f>
        <v>(株)三河の山里コミュニティパワー_</v>
      </c>
      <c r="BB984" s="52">
        <f t="shared" si="46"/>
        <v>0.308</v>
      </c>
      <c r="BD984" s="52" t="str">
        <f>IF(参照!L984="","",参照!L984)</f>
        <v/>
      </c>
    </row>
    <row r="985" spans="47:56">
      <c r="AU985" s="52" t="str">
        <f>IF(参照!A985="","",参照!A985)</f>
        <v>A0642</v>
      </c>
      <c r="AV985" s="52" t="str">
        <f>IF(参照!B985="","",参照!B985)</f>
        <v>新潟スワンエナジー(株)</v>
      </c>
      <c r="AW985" s="52">
        <f>IF(参照!C985="","",参照!C985)</f>
        <v>1.03E-4</v>
      </c>
      <c r="AX985" s="52" t="str">
        <f>IF(参照!D985="","",参照!D985)</f>
        <v>メニューA</v>
      </c>
      <c r="AY985" s="52">
        <f>IF(参照!E985="","",参照!E985)</f>
        <v>0</v>
      </c>
      <c r="AZ985" s="52" t="str">
        <f>IF(参照!F985="","",参照!F985)</f>
        <v>新潟スワンエナジー(株)</v>
      </c>
      <c r="BA985" s="52" t="str">
        <f>IF(参照!G985="","",参照!G985)</f>
        <v>新潟スワンエナジー(株)_メニューA</v>
      </c>
      <c r="BB985" s="52">
        <f t="shared" si="46"/>
        <v>0</v>
      </c>
      <c r="BD985" s="52" t="str">
        <f>IF(参照!L985="","",参照!L985)</f>
        <v/>
      </c>
    </row>
    <row r="986" spans="47:56">
      <c r="AU986" s="52" t="str">
        <f>IF(参照!A986="","",参照!A986)</f>
        <v/>
      </c>
      <c r="AV986" s="52" t="str">
        <f>IF(参照!B986="","",参照!B986)</f>
        <v/>
      </c>
      <c r="AW986" s="52" t="str">
        <f>IF(参照!C986="","",参照!C986)</f>
        <v/>
      </c>
      <c r="AX986" s="52" t="str">
        <f>IF(参照!D986="","",参照!D986)</f>
        <v>メニューB</v>
      </c>
      <c r="AY986" s="52">
        <f>IF(参照!E986="","",参照!E986)</f>
        <v>2.9E-4</v>
      </c>
      <c r="AZ986" s="52" t="str">
        <f>IF(参照!F986="","",参照!F986)</f>
        <v>新潟スワンエナジー(株)</v>
      </c>
      <c r="BA986" s="52" t="str">
        <f>IF(参照!G986="","",参照!G986)</f>
        <v>新潟スワンエナジー(株)_メニューB</v>
      </c>
      <c r="BB986" s="52">
        <f t="shared" si="46"/>
        <v>0.28999999999999998</v>
      </c>
      <c r="BD986" s="52" t="str">
        <f>IF(参照!L986="","",参照!L986)</f>
        <v/>
      </c>
    </row>
    <row r="987" spans="47:56">
      <c r="AU987" s="52" t="str">
        <f>IF(参照!A987="","",参照!A987)</f>
        <v/>
      </c>
      <c r="AV987" s="52" t="str">
        <f>IF(参照!B987="","",参照!B987)</f>
        <v/>
      </c>
      <c r="AW987" s="52" t="str">
        <f>IF(参照!C987="","",参照!C987)</f>
        <v/>
      </c>
      <c r="AX987" s="52" t="str">
        <f>IF(参照!D987="","",参照!D987)</f>
        <v>メニューC</v>
      </c>
      <c r="AY987" s="52">
        <f>IF(参照!E987="","",参照!E987)</f>
        <v>2.7599999999999999E-4</v>
      </c>
      <c r="AZ987" s="52" t="str">
        <f>IF(参照!F987="","",参照!F987)</f>
        <v>新潟スワンエナジー(株)</v>
      </c>
      <c r="BA987" s="52" t="str">
        <f>IF(参照!G987="","",参照!G987)</f>
        <v>新潟スワンエナジー(株)_メニューC</v>
      </c>
      <c r="BB987" s="52">
        <f t="shared" si="46"/>
        <v>0.27599999999999997</v>
      </c>
      <c r="BD987" s="52" t="str">
        <f>IF(参照!L987="","",参照!L987)</f>
        <v/>
      </c>
    </row>
    <row r="988" spans="47:56">
      <c r="AU988" s="52" t="str">
        <f>IF(参照!A988="","",参照!A988)</f>
        <v/>
      </c>
      <c r="AV988" s="52" t="str">
        <f>IF(参照!B988="","",参照!B988)</f>
        <v/>
      </c>
      <c r="AW988" s="52" t="str">
        <f>IF(参照!C988="","",参照!C988)</f>
        <v/>
      </c>
      <c r="AX988" s="52" t="str">
        <f>IF(参照!D988="","",参照!D988)</f>
        <v>メニューD(残差)</v>
      </c>
      <c r="AY988" s="52">
        <f>IF(参照!E988="","",参照!E988)</f>
        <v>2.9700000000000001E-4</v>
      </c>
      <c r="AZ988" s="52" t="str">
        <f>IF(参照!F988="","",参照!F988)</f>
        <v>新潟スワンエナジー(株)</v>
      </c>
      <c r="BA988" s="52" t="str">
        <f>IF(参照!G988="","",参照!G988)</f>
        <v>新潟スワンエナジー(株)_メニューD(残差)</v>
      </c>
      <c r="BB988" s="52">
        <f t="shared" si="46"/>
        <v>0.29699999999999999</v>
      </c>
      <c r="BD988" s="52" t="str">
        <f>IF(参照!L988="","",参照!L988)</f>
        <v/>
      </c>
    </row>
    <row r="989" spans="47:56">
      <c r="AU989" s="52" t="str">
        <f>IF(参照!A989="","",参照!A989)</f>
        <v/>
      </c>
      <c r="AV989" s="52" t="str">
        <f>IF(参照!B989="","",参照!B989)</f>
        <v/>
      </c>
      <c r="AW989" s="52" t="str">
        <f>IF(参照!C989="","",参照!C989)</f>
        <v/>
      </c>
      <c r="AX989" s="52" t="str">
        <f>IF(参照!D989="","",参照!D989)</f>
        <v>(参考値)事業者全体</v>
      </c>
      <c r="AY989" s="52">
        <f>IF(参照!E989="","",参照!E989)</f>
        <v>3.2400000000000001E-4</v>
      </c>
      <c r="AZ989" s="52" t="str">
        <f>IF(参照!F989="","",参照!F989)</f>
        <v>新潟スワンエナジー(株)</v>
      </c>
      <c r="BA989" s="52" t="str">
        <f>IF(参照!G989="","",参照!G989)</f>
        <v>新潟スワンエナジー(株)_(参考値)事業者全体</v>
      </c>
      <c r="BB989" s="52">
        <f t="shared" si="46"/>
        <v>0.32400000000000001</v>
      </c>
      <c r="BD989" s="52" t="str">
        <f>IF(参照!L989="","",参照!L989)</f>
        <v/>
      </c>
    </row>
    <row r="990" spans="47:56">
      <c r="AU990" s="52" t="str">
        <f>IF(参照!A990="","",参照!A990)</f>
        <v>A0644</v>
      </c>
      <c r="AV990" s="52" t="str">
        <f>IF(参照!B990="","",参照!B990)</f>
        <v>グリーンピープルズパワー(株)</v>
      </c>
      <c r="AW990" s="52">
        <f>IF(参照!C990="","",参照!C990)</f>
        <v>2.5599999999999999E-4</v>
      </c>
      <c r="AX990" s="52" t="str">
        <f>IF(参照!D990="","",参照!D990)</f>
        <v/>
      </c>
      <c r="AY990" s="52">
        <f>IF(参照!E990="","",参照!E990)</f>
        <v>5.1199999999999998E-4</v>
      </c>
      <c r="AZ990" s="52" t="str">
        <f>IF(参照!F990="","",参照!F990)</f>
        <v>グリーンピープルズパワー(株)</v>
      </c>
      <c r="BA990" s="52" t="str">
        <f>IF(参照!G990="","",参照!G990)</f>
        <v>グリーンピープルズパワー(株)_</v>
      </c>
      <c r="BB990" s="52">
        <f t="shared" si="46"/>
        <v>0.51200000000000001</v>
      </c>
      <c r="BD990" s="52" t="str">
        <f>IF(参照!L990="","",参照!L990)</f>
        <v/>
      </c>
    </row>
    <row r="991" spans="47:56">
      <c r="AU991" s="52" t="str">
        <f>IF(参照!A991="","",参照!A991)</f>
        <v>A0647</v>
      </c>
      <c r="AV991" s="52" t="str">
        <f>IF(参照!B991="","",参照!B991)</f>
        <v>レネックス電力合同会社</v>
      </c>
      <c r="AW991" s="52">
        <f>IF(参照!C991="","",参照!C991)</f>
        <v>5.6299999999999992E-4</v>
      </c>
      <c r="AX991" s="52" t="str">
        <f>IF(参照!D991="","",参照!D991)</f>
        <v/>
      </c>
      <c r="AY991" s="52">
        <f>IF(参照!E991="","",参照!E991)</f>
        <v>4.8799999999999999E-4</v>
      </c>
      <c r="AZ991" s="52" t="str">
        <f>IF(参照!F991="","",参照!F991)</f>
        <v>レネックス電力合同会社</v>
      </c>
      <c r="BA991" s="52" t="str">
        <f>IF(参照!G991="","",参照!G991)</f>
        <v>レネックス電力合同会社_</v>
      </c>
      <c r="BB991" s="52">
        <f t="shared" si="46"/>
        <v>0.48799999999999999</v>
      </c>
      <c r="BD991" s="52" t="str">
        <f>IF(参照!L991="","",参照!L991)</f>
        <v/>
      </c>
    </row>
    <row r="992" spans="47:56">
      <c r="AU992" s="52" t="str">
        <f>IF(参照!A992="","",参照!A992)</f>
        <v>A0648</v>
      </c>
      <c r="AV992" s="52" t="str">
        <f>IF(参照!B992="","",参照!B992)</f>
        <v>(株)マルイファシリティーズ</v>
      </c>
      <c r="AW992" s="52">
        <f>IF(参照!C992="","",参照!C992)</f>
        <v>9.7E-5</v>
      </c>
      <c r="AX992" s="52" t="str">
        <f>IF(参照!D992="","",参照!D992)</f>
        <v/>
      </c>
      <c r="AY992" s="52">
        <f>IF(参照!E992="","",参照!E992)</f>
        <v>4.2700000000000002E-4</v>
      </c>
      <c r="AZ992" s="52" t="str">
        <f>IF(参照!F992="","",参照!F992)</f>
        <v>(株)マルイファシリティーズ</v>
      </c>
      <c r="BA992" s="52" t="str">
        <f>IF(参照!G992="","",参照!G992)</f>
        <v>(株)マルイファシリティーズ_</v>
      </c>
      <c r="BB992" s="52">
        <f t="shared" si="46"/>
        <v>0.42700000000000005</v>
      </c>
      <c r="BD992" s="52" t="str">
        <f>IF(参照!L992="","",参照!L992)</f>
        <v/>
      </c>
    </row>
    <row r="993" spans="47:56">
      <c r="AU993" s="52" t="str">
        <f>IF(参照!A993="","",参照!A993)</f>
        <v>A0649</v>
      </c>
      <c r="AV993" s="52" t="str">
        <f>IF(参照!B993="","",参照!B993)</f>
        <v>(株)デンケン</v>
      </c>
      <c r="AW993" s="52">
        <f>IF(参照!C993="","",参照!C993)</f>
        <v>4.3399999999999998E-4</v>
      </c>
      <c r="AX993" s="52" t="str">
        <f>IF(参照!D993="","",参照!D993)</f>
        <v/>
      </c>
      <c r="AY993" s="52">
        <f>IF(参照!E993="","",参照!E993)</f>
        <v>4.2400000000000001E-4</v>
      </c>
      <c r="AZ993" s="52" t="str">
        <f>IF(参照!F993="","",参照!F993)</f>
        <v>(株)デンケン</v>
      </c>
      <c r="BA993" s="52" t="str">
        <f>IF(参照!G993="","",参照!G993)</f>
        <v>(株)デンケン_</v>
      </c>
      <c r="BB993" s="52">
        <f t="shared" si="46"/>
        <v>0.42399999999999999</v>
      </c>
      <c r="BD993" s="52" t="str">
        <f>IF(参照!L993="","",参照!L993)</f>
        <v/>
      </c>
    </row>
    <row r="994" spans="47:56">
      <c r="AU994" s="52" t="str">
        <f>IF(参照!A994="","",参照!A994)</f>
        <v>A0650</v>
      </c>
      <c r="AV994" s="52" t="str">
        <f>IF(参照!B994="","",参照!B994)</f>
        <v>(株)東名</v>
      </c>
      <c r="AW994" s="52">
        <f>IF(参照!C994="","",参照!C994)</f>
        <v>5.13E-4</v>
      </c>
      <c r="AX994" s="52" t="str">
        <f>IF(参照!D994="","",参照!D994)</f>
        <v/>
      </c>
      <c r="AY994" s="52">
        <f>IF(参照!E994="","",参照!E994)</f>
        <v>5.5199999999999997E-4</v>
      </c>
      <c r="AZ994" s="52" t="str">
        <f>IF(参照!F994="","",参照!F994)</f>
        <v>(株)東名</v>
      </c>
      <c r="BA994" s="52" t="str">
        <f>IF(参照!G994="","",参照!G994)</f>
        <v>(株)東名_</v>
      </c>
      <c r="BB994" s="52">
        <f t="shared" si="46"/>
        <v>0.55199999999999994</v>
      </c>
      <c r="BD994" s="52" t="str">
        <f>IF(参照!L994="","",参照!L994)</f>
        <v/>
      </c>
    </row>
    <row r="995" spans="47:56">
      <c r="AU995" s="52" t="str">
        <f>IF(参照!A995="","",参照!A995)</f>
        <v>A0652</v>
      </c>
      <c r="AV995" s="52" t="str">
        <f>IF(参照!B995="","",参照!B995)</f>
        <v>北海道電力コクリエーション(株)</v>
      </c>
      <c r="AW995" s="52">
        <f>IF(参照!C995="","",参照!C995)</f>
        <v>7.0999999999999991E-4</v>
      </c>
      <c r="AX995" s="52" t="str">
        <f>IF(参照!D995="","",参照!D995)</f>
        <v/>
      </c>
      <c r="AY995" s="52">
        <f>IF(参照!E995="","",参照!E995)</f>
        <v>6.5399999999999996E-4</v>
      </c>
      <c r="AZ995" s="52" t="str">
        <f>IF(参照!F995="","",参照!F995)</f>
        <v>北海道電力コクリエーション(株)</v>
      </c>
      <c r="BA995" s="52" t="str">
        <f>IF(参照!G995="","",参照!G995)</f>
        <v>北海道電力コクリエーション(株)_</v>
      </c>
      <c r="BB995" s="52">
        <f t="shared" si="46"/>
        <v>0.65399999999999991</v>
      </c>
      <c r="BD995" s="52" t="str">
        <f>IF(参照!L995="","",参照!L995)</f>
        <v/>
      </c>
    </row>
    <row r="996" spans="47:56">
      <c r="AU996" s="52" t="str">
        <f>IF(参照!A996="","",参照!A996)</f>
        <v>A0653</v>
      </c>
      <c r="AV996" s="52" t="str">
        <f>IF(参照!B996="","",参照!B996)</f>
        <v>ＮＴＴアノードエナジー(株)</v>
      </c>
      <c r="AW996" s="52" t="str">
        <f>IF(参照!C996="","",参照!C996)</f>
        <v>0.000453※</v>
      </c>
      <c r="AX996" s="52" t="str">
        <f>IF(参照!D996="","",参照!D996)</f>
        <v>メニューA</v>
      </c>
      <c r="AY996" s="52">
        <f>IF(参照!E996="","",参照!E996)</f>
        <v>0</v>
      </c>
      <c r="AZ996" s="52" t="str">
        <f>IF(参照!F996="","",参照!F996)</f>
        <v>ＮＴＴアノードエナジー(株)</v>
      </c>
      <c r="BA996" s="52" t="str">
        <f>IF(参照!G996="","",参照!G996)</f>
        <v>ＮＴＴアノードエナジー(株)_メニューA</v>
      </c>
      <c r="BB996" s="52">
        <f t="shared" si="46"/>
        <v>0</v>
      </c>
      <c r="BD996" s="52" t="str">
        <f>IF(参照!L996="","",参照!L996)</f>
        <v/>
      </c>
    </row>
    <row r="997" spans="47:56">
      <c r="AU997" s="52" t="str">
        <f>IF(参照!A997="","",参照!A997)</f>
        <v/>
      </c>
      <c r="AV997" s="52" t="str">
        <f>IF(参照!B997="","",参照!B997)</f>
        <v/>
      </c>
      <c r="AW997" s="52" t="str">
        <f>IF(参照!C997="","",参照!C997)</f>
        <v/>
      </c>
      <c r="AX997" s="52" t="str">
        <f>IF(参照!D997="","",参照!D997)</f>
        <v>メニューB(残差)</v>
      </c>
      <c r="AY997" s="52">
        <f>IF(参照!E997="","",参照!E997)</f>
        <v>4.6500000000000003E-4</v>
      </c>
      <c r="AZ997" s="52" t="str">
        <f>IF(参照!F997="","",参照!F997)</f>
        <v>ＮＴＴアノードエナジー(株)</v>
      </c>
      <c r="BA997" s="52" t="str">
        <f>IF(参照!G997="","",参照!G997)</f>
        <v>ＮＴＴアノードエナジー(株)_メニューB(残差)</v>
      </c>
      <c r="BB997" s="52">
        <f t="shared" si="46"/>
        <v>0.46500000000000002</v>
      </c>
      <c r="BD997" s="52" t="str">
        <f>IF(参照!L997="","",参照!L997)</f>
        <v/>
      </c>
    </row>
    <row r="998" spans="47:56">
      <c r="AU998" s="52" t="str">
        <f>IF(参照!A998="","",参照!A998)</f>
        <v/>
      </c>
      <c r="AV998" s="52" t="str">
        <f>IF(参照!B998="","",参照!B998)</f>
        <v/>
      </c>
      <c r="AW998" s="52" t="str">
        <f>IF(参照!C998="","",参照!C998)</f>
        <v/>
      </c>
      <c r="AX998" s="52" t="str">
        <f>IF(参照!D998="","",参照!D998)</f>
        <v>(参考値)事業者全体</v>
      </c>
      <c r="AY998" s="52">
        <f>IF(参照!E998="","",参照!E998)</f>
        <v>1.06E-4</v>
      </c>
      <c r="AZ998" s="52" t="str">
        <f>IF(参照!F998="","",参照!F998)</f>
        <v>ＮＴＴアノードエナジー(株)</v>
      </c>
      <c r="BA998" s="52" t="str">
        <f>IF(参照!G998="","",参照!G998)</f>
        <v>ＮＴＴアノードエナジー(株)_(参考値)事業者全体</v>
      </c>
      <c r="BB998" s="52">
        <f t="shared" si="46"/>
        <v>0.106</v>
      </c>
      <c r="BD998" s="52" t="str">
        <f>IF(参照!L998="","",参照!L998)</f>
        <v/>
      </c>
    </row>
    <row r="999" spans="47:56">
      <c r="AU999" s="52" t="str">
        <f>IF(参照!A999="","",参照!A999)</f>
        <v>A0654</v>
      </c>
      <c r="AV999" s="52" t="str">
        <f>IF(参照!B999="","",参照!B999)</f>
        <v>スマート電気(株)</v>
      </c>
      <c r="AW999" s="52">
        <f>IF(参照!C999="","",参照!C999)</f>
        <v>4.7599999999999997E-4</v>
      </c>
      <c r="AX999" s="52" t="str">
        <f>IF(参照!D999="","",参照!D999)</f>
        <v/>
      </c>
      <c r="AY999" s="52">
        <f>IF(参照!E999="","",参照!E999)</f>
        <v>7.2399999999999993E-4</v>
      </c>
      <c r="AZ999" s="52" t="str">
        <f>IF(参照!F999="","",参照!F999)</f>
        <v>スマート電気(株)</v>
      </c>
      <c r="BA999" s="52" t="str">
        <f>IF(参照!G999="","",参照!G999)</f>
        <v>スマート電気(株)_</v>
      </c>
      <c r="BB999" s="52">
        <f t="shared" si="46"/>
        <v>0.72399999999999998</v>
      </c>
      <c r="BD999" s="52" t="str">
        <f>IF(参照!L999="","",参照!L999)</f>
        <v/>
      </c>
    </row>
    <row r="1000" spans="47:56">
      <c r="AU1000" s="52" t="str">
        <f>IF(参照!A1000="","",参照!A1000)</f>
        <v>A0655</v>
      </c>
      <c r="AV1000" s="52" t="str">
        <f>IF(参照!B1000="","",参照!B1000)</f>
        <v>(株)唐津パワーホールディングス</v>
      </c>
      <c r="AW1000" s="52">
        <f>IF(参照!C1000="","",参照!C1000)</f>
        <v>4.86E-4</v>
      </c>
      <c r="AX1000" s="52" t="str">
        <f>IF(参照!D1000="","",参照!D1000)</f>
        <v/>
      </c>
      <c r="AY1000" s="52">
        <f>IF(参照!E1000="","",参照!E1000)</f>
        <v>5.0000000000000001E-4</v>
      </c>
      <c r="AZ1000" s="52" t="str">
        <f>IF(参照!F1000="","",参照!F1000)</f>
        <v>(株)唐津パワーホールディングス</v>
      </c>
      <c r="BA1000" s="52" t="str">
        <f>IF(参照!G1000="","",参照!G1000)</f>
        <v>(株)唐津パワーホールディングス_</v>
      </c>
      <c r="BB1000" s="52">
        <f t="shared" si="46"/>
        <v>0.5</v>
      </c>
      <c r="BD1000" s="52" t="str">
        <f>IF(参照!L1000="","",参照!L1000)</f>
        <v/>
      </c>
    </row>
    <row r="1001" spans="47:56">
      <c r="AU1001" s="52" t="str">
        <f>IF(参照!A1001="","",参照!A1001)</f>
        <v>A0656</v>
      </c>
      <c r="AV1001" s="52" t="str">
        <f>IF(参照!B1001="","",参照!B1001)</f>
        <v>(株)クリーンエネルギー総合研究所</v>
      </c>
      <c r="AW1001" s="52">
        <f>IF(参照!C1001="","",参照!C1001)</f>
        <v>4.7100000000000001E-4</v>
      </c>
      <c r="AX1001" s="52" t="str">
        <f>IF(参照!D1001="","",参照!D1001)</f>
        <v>メニューA</v>
      </c>
      <c r="AY1001" s="52">
        <f>IF(参照!E1001="","",参照!E1001)</f>
        <v>0</v>
      </c>
      <c r="AZ1001" s="52" t="str">
        <f>IF(参照!F1001="","",参照!F1001)</f>
        <v>(株)クリーンエネルギー総合研究所</v>
      </c>
      <c r="BA1001" s="52" t="str">
        <f>IF(参照!G1001="","",参照!G1001)</f>
        <v>(株)クリーンエネルギー総合研究所_メニューA</v>
      </c>
      <c r="BB1001" s="52">
        <f t="shared" si="46"/>
        <v>0</v>
      </c>
      <c r="BD1001" s="52" t="str">
        <f>IF(参照!L1001="","",参照!L1001)</f>
        <v/>
      </c>
    </row>
    <row r="1002" spans="47:56">
      <c r="AU1002" s="52" t="str">
        <f>IF(参照!A1002="","",参照!A1002)</f>
        <v/>
      </c>
      <c r="AV1002" s="52" t="str">
        <f>IF(参照!B1002="","",参照!B1002)</f>
        <v/>
      </c>
      <c r="AW1002" s="52" t="str">
        <f>IF(参照!C1002="","",参照!C1002)</f>
        <v/>
      </c>
      <c r="AX1002" s="52" t="str">
        <f>IF(参照!D1002="","",参照!D1002)</f>
        <v>メニューB(残差)</v>
      </c>
      <c r="AY1002" s="52">
        <f>IF(参照!E1002="","",参照!E1002)</f>
        <v>1.16E-4</v>
      </c>
      <c r="AZ1002" s="52" t="str">
        <f>IF(参照!F1002="","",参照!F1002)</f>
        <v>(株)クリーンエネルギー総合研究所</v>
      </c>
      <c r="BA1002" s="52" t="str">
        <f>IF(参照!G1002="","",参照!G1002)</f>
        <v>(株)クリーンエネルギー総合研究所_メニューB(残差)</v>
      </c>
      <c r="BB1002" s="52">
        <f t="shared" si="46"/>
        <v>0.11600000000000001</v>
      </c>
      <c r="BD1002" s="52" t="str">
        <f>IF(参照!L1002="","",参照!L1002)</f>
        <v/>
      </c>
    </row>
    <row r="1003" spans="47:56">
      <c r="AU1003" s="52" t="str">
        <f>IF(参照!A1003="","",参照!A1003)</f>
        <v/>
      </c>
      <c r="AV1003" s="52" t="str">
        <f>IF(参照!B1003="","",参照!B1003)</f>
        <v/>
      </c>
      <c r="AW1003" s="52" t="str">
        <f>IF(参照!C1003="","",参照!C1003)</f>
        <v/>
      </c>
      <c r="AX1003" s="52" t="str">
        <f>IF(参照!D1003="","",参照!D1003)</f>
        <v>(参考値)事業者全体</v>
      </c>
      <c r="AY1003" s="52">
        <f>IF(参照!E1003="","",参照!E1003)</f>
        <v>4.8899999999999996E-4</v>
      </c>
      <c r="AZ1003" s="52" t="str">
        <f>IF(参照!F1003="","",参照!F1003)</f>
        <v>(株)クリーンエネルギー総合研究所</v>
      </c>
      <c r="BA1003" s="52" t="str">
        <f>IF(参照!G1003="","",参照!G1003)</f>
        <v>(株)クリーンエネルギー総合研究所_(参考値)事業者全体</v>
      </c>
      <c r="BB1003" s="52">
        <f t="shared" si="46"/>
        <v>0.48899999999999993</v>
      </c>
      <c r="BD1003" s="52" t="str">
        <f>IF(参照!L1003="","",参照!L1003)</f>
        <v/>
      </c>
    </row>
    <row r="1004" spans="47:56">
      <c r="AU1004" s="52" t="str">
        <f>IF(参照!A1004="","",参照!A1004)</f>
        <v>A0660</v>
      </c>
      <c r="AV1004" s="52" t="str">
        <f>IF(参照!B1004="","",参照!B1004)</f>
        <v>ＵＮＩＶＥＲＧＹ(株)</v>
      </c>
      <c r="AW1004" s="52">
        <f>IF(参照!C1004="","",参照!C1004)</f>
        <v>4.15E-4</v>
      </c>
      <c r="AX1004" s="52" t="str">
        <f>IF(参照!D1004="","",参照!D1004)</f>
        <v/>
      </c>
      <c r="AY1004" s="52">
        <f>IF(参照!E1004="","",参照!E1004)</f>
        <v>3.9100000000000002E-4</v>
      </c>
      <c r="AZ1004" s="52" t="str">
        <f>IF(参照!F1004="","",参照!F1004)</f>
        <v>ＵＮＩＶＥＲＧＹ(株)</v>
      </c>
      <c r="BA1004" s="52" t="str">
        <f>IF(参照!G1004="","",参照!G1004)</f>
        <v>ＵＮＩＶＥＲＧＹ(株)_</v>
      </c>
      <c r="BB1004" s="52">
        <f t="shared" si="46"/>
        <v>0.39100000000000001</v>
      </c>
      <c r="BD1004" s="52" t="str">
        <f>IF(参照!L1004="","",参照!L1004)</f>
        <v/>
      </c>
    </row>
    <row r="1005" spans="47:56">
      <c r="AU1005" s="52" t="str">
        <f>IF(参照!A1005="","",参照!A1005)</f>
        <v>A0661</v>
      </c>
      <c r="AV1005" s="52" t="str">
        <f>IF(参照!B1005="","",参照!B1005)</f>
        <v>ＪＲ西日本住宅サービス(株)</v>
      </c>
      <c r="AW1005" s="52">
        <f>IF(参照!C1005="","",参照!C1005)</f>
        <v>3.4699999999999998E-4</v>
      </c>
      <c r="AX1005" s="52" t="str">
        <f>IF(参照!D1005="","",参照!D1005)</f>
        <v/>
      </c>
      <c r="AY1005" s="52">
        <f>IF(参照!E1005="","",参照!E1005)</f>
        <v>2.9100000000000003E-4</v>
      </c>
      <c r="AZ1005" s="52" t="str">
        <f>IF(参照!F1005="","",参照!F1005)</f>
        <v>ＪＲ西日本住宅サービス(株)</v>
      </c>
      <c r="BA1005" s="52" t="str">
        <f>IF(参照!G1005="","",参照!G1005)</f>
        <v>ＪＲ西日本住宅サービス(株)_</v>
      </c>
      <c r="BB1005" s="52">
        <f t="shared" si="46"/>
        <v>0.29100000000000004</v>
      </c>
      <c r="BD1005" s="52" t="str">
        <f>IF(参照!L1005="","",参照!L1005)</f>
        <v/>
      </c>
    </row>
    <row r="1006" spans="47:56">
      <c r="AU1006" s="52" t="str">
        <f>IF(参照!A1006="","",参照!A1006)</f>
        <v>A0663</v>
      </c>
      <c r="AV1006" s="52" t="str">
        <f>IF(参照!B1006="","",参照!B1006)</f>
        <v>(株)アイキューブ・マーケティング</v>
      </c>
      <c r="AW1006" s="52">
        <f>IF(参照!C1006="","",参照!C1006)</f>
        <v>3.7300000000000001E-4</v>
      </c>
      <c r="AX1006" s="52" t="str">
        <f>IF(参照!D1006="","",参照!D1006)</f>
        <v/>
      </c>
      <c r="AY1006" s="52">
        <f>IF(参照!E1006="","",参照!E1006)</f>
        <v>3.1700000000000001E-4</v>
      </c>
      <c r="AZ1006" s="52" t="str">
        <f>IF(参照!F1006="","",参照!F1006)</f>
        <v>(株)アイキューブ・マーケティング</v>
      </c>
      <c r="BA1006" s="52" t="str">
        <f>IF(参照!G1006="","",参照!G1006)</f>
        <v>(株)アイキューブ・マーケティング_</v>
      </c>
      <c r="BB1006" s="52">
        <f t="shared" si="46"/>
        <v>0.317</v>
      </c>
      <c r="BD1006" s="52" t="str">
        <f>IF(参照!L1006="","",参照!L1006)</f>
        <v/>
      </c>
    </row>
    <row r="1007" spans="47:56">
      <c r="AU1007" s="52" t="str">
        <f>IF(参照!A1007="","",参照!A1007)</f>
        <v>A0664</v>
      </c>
      <c r="AV1007" s="52" t="str">
        <f>IF(参照!B1007="","",参照!B1007)</f>
        <v>デジタルグリッド(株)</v>
      </c>
      <c r="AW1007" s="52">
        <f>IF(参照!C1007="","",参照!C1007)</f>
        <v>4.6700000000000002E-4</v>
      </c>
      <c r="AX1007" s="52" t="str">
        <f>IF(参照!D1007="","",参照!D1007)</f>
        <v>メニューA</v>
      </c>
      <c r="AY1007" s="52">
        <f>IF(参照!E1007="","",参照!E1007)</f>
        <v>0</v>
      </c>
      <c r="AZ1007" s="52" t="str">
        <f>IF(参照!F1007="","",参照!F1007)</f>
        <v>デジタルグリッド(株)</v>
      </c>
      <c r="BA1007" s="52" t="str">
        <f>IF(参照!G1007="","",参照!G1007)</f>
        <v>デジタルグリッド(株)_メニューA</v>
      </c>
      <c r="BB1007" s="52">
        <f t="shared" si="46"/>
        <v>0</v>
      </c>
      <c r="BD1007" s="52" t="str">
        <f>IF(参照!L1007="","",参照!L1007)</f>
        <v/>
      </c>
    </row>
    <row r="1008" spans="47:56">
      <c r="AU1008" s="52" t="str">
        <f>IF(参照!A1008="","",参照!A1008)</f>
        <v/>
      </c>
      <c r="AV1008" s="52" t="str">
        <f>IF(参照!B1008="","",参照!B1008)</f>
        <v/>
      </c>
      <c r="AW1008" s="52" t="str">
        <f>IF(参照!C1008="","",参照!C1008)</f>
        <v/>
      </c>
      <c r="AX1008" s="52" t="str">
        <f>IF(参照!D1008="","",参照!D1008)</f>
        <v>メニューB</v>
      </c>
      <c r="AY1008" s="52">
        <f>IF(参照!E1008="","",参照!E1008)</f>
        <v>1.7799999999999999E-4</v>
      </c>
      <c r="AZ1008" s="52" t="str">
        <f>IF(参照!F1008="","",参照!F1008)</f>
        <v>デジタルグリッド(株)</v>
      </c>
      <c r="BA1008" s="52" t="str">
        <f>IF(参照!G1008="","",参照!G1008)</f>
        <v>デジタルグリッド(株)_メニューB</v>
      </c>
      <c r="BB1008" s="52">
        <f t="shared" si="46"/>
        <v>0.17799999999999999</v>
      </c>
      <c r="BD1008" s="52" t="str">
        <f>IF(参照!L1008="","",参照!L1008)</f>
        <v/>
      </c>
    </row>
    <row r="1009" spans="47:56">
      <c r="AU1009" s="52" t="str">
        <f>IF(参照!A1009="","",参照!A1009)</f>
        <v/>
      </c>
      <c r="AV1009" s="52" t="str">
        <f>IF(参照!B1009="","",参照!B1009)</f>
        <v/>
      </c>
      <c r="AW1009" s="52" t="str">
        <f>IF(参照!C1009="","",参照!C1009)</f>
        <v/>
      </c>
      <c r="AX1009" s="52" t="str">
        <f>IF(参照!D1009="","",参照!D1009)</f>
        <v>メニューC</v>
      </c>
      <c r="AY1009" s="52">
        <f>IF(参照!E1009="","",参照!E1009)</f>
        <v>3.2700000000000003E-4</v>
      </c>
      <c r="AZ1009" s="52" t="str">
        <f>IF(参照!F1009="","",参照!F1009)</f>
        <v>デジタルグリッド(株)</v>
      </c>
      <c r="BA1009" s="52" t="str">
        <f>IF(参照!G1009="","",参照!G1009)</f>
        <v>デジタルグリッド(株)_メニューC</v>
      </c>
      <c r="BB1009" s="52">
        <f t="shared" si="46"/>
        <v>0.32700000000000001</v>
      </c>
      <c r="BD1009" s="52" t="str">
        <f>IF(参照!L1009="","",参照!L1009)</f>
        <v/>
      </c>
    </row>
    <row r="1010" spans="47:56">
      <c r="AU1010" s="52" t="str">
        <f>IF(参照!A1010="","",参照!A1010)</f>
        <v/>
      </c>
      <c r="AV1010" s="52" t="str">
        <f>IF(参照!B1010="","",参照!B1010)</f>
        <v/>
      </c>
      <c r="AW1010" s="52" t="str">
        <f>IF(参照!C1010="","",参照!C1010)</f>
        <v/>
      </c>
      <c r="AX1010" s="52" t="str">
        <f>IF(参照!D1010="","",参照!D1010)</f>
        <v>メニューD(残差)</v>
      </c>
      <c r="AY1010" s="52">
        <f>IF(参照!E1010="","",参照!E1010)</f>
        <v>4.3800000000000002E-4</v>
      </c>
      <c r="AZ1010" s="52" t="str">
        <f>IF(参照!F1010="","",参照!F1010)</f>
        <v>デジタルグリッド(株)</v>
      </c>
      <c r="BA1010" s="52" t="str">
        <f>IF(参照!G1010="","",参照!G1010)</f>
        <v>デジタルグリッド(株)_メニューD(残差)</v>
      </c>
      <c r="BB1010" s="52">
        <f t="shared" si="46"/>
        <v>0.438</v>
      </c>
      <c r="BD1010" s="52" t="str">
        <f>IF(参照!L1010="","",参照!L1010)</f>
        <v/>
      </c>
    </row>
    <row r="1011" spans="47:56">
      <c r="AU1011" s="52" t="str">
        <f>IF(参照!A1011="","",参照!A1011)</f>
        <v/>
      </c>
      <c r="AV1011" s="52" t="str">
        <f>IF(参照!B1011="","",参照!B1011)</f>
        <v/>
      </c>
      <c r="AW1011" s="52" t="str">
        <f>IF(参照!C1011="","",参照!C1011)</f>
        <v/>
      </c>
      <c r="AX1011" s="52" t="str">
        <f>IF(参照!D1011="","",参照!D1011)</f>
        <v>(参考値)事業者全体</v>
      </c>
      <c r="AY1011" s="52">
        <f>IF(参照!E1011="","",参照!E1011)</f>
        <v>3.5499999999999996E-4</v>
      </c>
      <c r="AZ1011" s="52" t="str">
        <f>IF(参照!F1011="","",参照!F1011)</f>
        <v>デジタルグリッド(株)</v>
      </c>
      <c r="BA1011" s="52" t="str">
        <f>IF(参照!G1011="","",参照!G1011)</f>
        <v>デジタルグリッド(株)_(参考値)事業者全体</v>
      </c>
      <c r="BB1011" s="52">
        <f t="shared" si="46"/>
        <v>0.35499999999999998</v>
      </c>
      <c r="BD1011" s="52" t="str">
        <f>IF(参照!L1011="","",参照!L1011)</f>
        <v/>
      </c>
    </row>
    <row r="1012" spans="47:56">
      <c r="AU1012" s="52" t="str">
        <f>IF(参照!A1012="","",参照!A1012)</f>
        <v>A0666</v>
      </c>
      <c r="AV1012" s="52" t="str">
        <f>IF(参照!B1012="","",参照!B1012)</f>
        <v>(株)西九州させぼパワーズ</v>
      </c>
      <c r="AW1012" s="52">
        <f>IF(参照!C1012="","",参照!C1012)</f>
        <v>2.3800000000000001E-4</v>
      </c>
      <c r="AX1012" s="52" t="str">
        <f>IF(参照!D1012="","",参照!D1012)</f>
        <v/>
      </c>
      <c r="AY1012" s="52">
        <f>IF(参照!E1012="","",参照!E1012)</f>
        <v>1.6200000000000001E-4</v>
      </c>
      <c r="AZ1012" s="52" t="str">
        <f>IF(参照!F1012="","",参照!F1012)</f>
        <v>(株)西九州させぼパワーズ</v>
      </c>
      <c r="BA1012" s="52" t="str">
        <f>IF(参照!G1012="","",参照!G1012)</f>
        <v>(株)西九州させぼパワーズ_</v>
      </c>
      <c r="BB1012" s="52">
        <f t="shared" si="46"/>
        <v>0.16200000000000001</v>
      </c>
      <c r="BD1012" s="52" t="str">
        <f>IF(参照!L1012="","",参照!L1012)</f>
        <v/>
      </c>
    </row>
    <row r="1013" spans="47:56">
      <c r="AU1013" s="52" t="str">
        <f>IF(参照!A1013="","",参照!A1013)</f>
        <v>A0667</v>
      </c>
      <c r="AV1013" s="52" t="str">
        <f>IF(参照!B1013="","",参照!B1013)</f>
        <v>たんたんエナジー(株)</v>
      </c>
      <c r="AW1013" s="52">
        <f>IF(参照!C1013="","",参照!C1013)</f>
        <v>0</v>
      </c>
      <c r="AX1013" s="52" t="str">
        <f>IF(参照!D1013="","",参照!D1013)</f>
        <v>メニューA</v>
      </c>
      <c r="AY1013" s="52">
        <f>IF(参照!E1013="","",参照!E1013)</f>
        <v>0</v>
      </c>
      <c r="AZ1013" s="52" t="str">
        <f>IF(参照!F1013="","",参照!F1013)</f>
        <v>たんたんエナジー(株)</v>
      </c>
      <c r="BA1013" s="52" t="str">
        <f>IF(参照!G1013="","",参照!G1013)</f>
        <v>たんたんエナジー(株)_メニューA</v>
      </c>
      <c r="BB1013" s="52">
        <f t="shared" si="46"/>
        <v>0</v>
      </c>
      <c r="BD1013" s="52" t="str">
        <f>IF(参照!L1013="","",参照!L1013)</f>
        <v/>
      </c>
    </row>
    <row r="1014" spans="47:56">
      <c r="AU1014" s="52" t="str">
        <f>IF(参照!A1014="","",参照!A1014)</f>
        <v/>
      </c>
      <c r="AV1014" s="52" t="str">
        <f>IF(参照!B1014="","",参照!B1014)</f>
        <v/>
      </c>
      <c r="AW1014" s="52" t="str">
        <f>IF(参照!C1014="","",参照!C1014)</f>
        <v/>
      </c>
      <c r="AX1014" s="52" t="str">
        <f>IF(参照!D1014="","",参照!D1014)</f>
        <v>メニューB(残差)</v>
      </c>
      <c r="AY1014" s="52">
        <f>IF(参照!E1014="","",参照!E1014)</f>
        <v>2.8699999999999998E-4</v>
      </c>
      <c r="AZ1014" s="52" t="str">
        <f>IF(参照!F1014="","",参照!F1014)</f>
        <v>たんたんエナジー(株)</v>
      </c>
      <c r="BA1014" s="52" t="str">
        <f>IF(参照!G1014="","",参照!G1014)</f>
        <v>たんたんエナジー(株)_メニューB(残差)</v>
      </c>
      <c r="BB1014" s="52">
        <f t="shared" si="46"/>
        <v>0.28699999999999998</v>
      </c>
      <c r="BD1014" s="52" t="str">
        <f>IF(参照!L1014="","",参照!L1014)</f>
        <v/>
      </c>
    </row>
    <row r="1015" spans="47:56">
      <c r="AU1015" s="52" t="str">
        <f>IF(参照!A1015="","",参照!A1015)</f>
        <v/>
      </c>
      <c r="AV1015" s="52" t="str">
        <f>IF(参照!B1015="","",参照!B1015)</f>
        <v/>
      </c>
      <c r="AW1015" s="52" t="str">
        <f>IF(参照!C1015="","",参照!C1015)</f>
        <v/>
      </c>
      <c r="AX1015" s="52" t="str">
        <f>IF(参照!D1015="","",参照!D1015)</f>
        <v>(参考値)事業者全体</v>
      </c>
      <c r="AY1015" s="52">
        <f>IF(参照!E1015="","",参照!E1015)</f>
        <v>0</v>
      </c>
      <c r="AZ1015" s="52" t="str">
        <f>IF(参照!F1015="","",参照!F1015)</f>
        <v>たんたんエナジー(株)</v>
      </c>
      <c r="BA1015" s="52" t="str">
        <f>IF(参照!G1015="","",参照!G1015)</f>
        <v>たんたんエナジー(株)_(参考値)事業者全体</v>
      </c>
      <c r="BB1015" s="52">
        <f t="shared" si="46"/>
        <v>0</v>
      </c>
      <c r="BD1015" s="52" t="str">
        <f>IF(参照!L1015="","",参照!L1015)</f>
        <v/>
      </c>
    </row>
    <row r="1016" spans="47:56">
      <c r="AU1016" s="52" t="str">
        <f>IF(参照!A1016="","",参照!A1016)</f>
        <v>A0668</v>
      </c>
      <c r="AV1016" s="52" t="str">
        <f>IF(参照!B1016="","",参照!B1016)</f>
        <v>(株)能勢・豊能まちづくり</v>
      </c>
      <c r="AW1016" s="52">
        <f>IF(参照!C1016="","",参照!C1016)</f>
        <v>2.0599999999999999E-4</v>
      </c>
      <c r="AX1016" s="52" t="str">
        <f>IF(参照!D1016="","",参照!D1016)</f>
        <v/>
      </c>
      <c r="AY1016" s="52">
        <f>IF(参照!E1016="","",参照!E1016)</f>
        <v>4.44E-4</v>
      </c>
      <c r="AZ1016" s="52" t="str">
        <f>IF(参照!F1016="","",参照!F1016)</f>
        <v>(株)能勢・豊能まちづくり</v>
      </c>
      <c r="BA1016" s="52" t="str">
        <f>IF(参照!G1016="","",参照!G1016)</f>
        <v>(株)能勢・豊能まちづくり_</v>
      </c>
      <c r="BB1016" s="52">
        <f t="shared" si="46"/>
        <v>0.44400000000000001</v>
      </c>
      <c r="BD1016" s="52" t="str">
        <f>IF(参照!L1016="","",参照!L1016)</f>
        <v/>
      </c>
    </row>
    <row r="1017" spans="47:56">
      <c r="AU1017" s="52" t="str">
        <f>IF(参照!A1017="","",参照!A1017)</f>
        <v>A0670</v>
      </c>
      <c r="AV1017" s="52" t="str">
        <f>IF(参照!B1017="","",参照!B1017)</f>
        <v>(株)再エネ思考電力</v>
      </c>
      <c r="AW1017" s="52" t="str">
        <f>IF(参照!C1017="","",参照!C1017)</f>
        <v>0.000453※</v>
      </c>
      <c r="AX1017" s="52" t="str">
        <f>IF(参照!D1017="","",参照!D1017)</f>
        <v>メニューA</v>
      </c>
      <c r="AY1017" s="52">
        <f>IF(参照!E1017="","",参照!E1017)</f>
        <v>0</v>
      </c>
      <c r="AZ1017" s="52" t="str">
        <f>IF(参照!F1017="","",参照!F1017)</f>
        <v>(株)再エネ思考電力</v>
      </c>
      <c r="BA1017" s="52" t="str">
        <f>IF(参照!G1017="","",参照!G1017)</f>
        <v>(株)再エネ思考電力_メニューA</v>
      </c>
      <c r="BB1017" s="52">
        <f t="shared" si="46"/>
        <v>0</v>
      </c>
      <c r="BD1017" s="52" t="str">
        <f>IF(参照!L1017="","",参照!L1017)</f>
        <v/>
      </c>
    </row>
    <row r="1018" spans="47:56">
      <c r="AU1018" s="52" t="str">
        <f>IF(参照!A1018="","",参照!A1018)</f>
        <v/>
      </c>
      <c r="AV1018" s="52" t="str">
        <f>IF(参照!B1018="","",参照!B1018)</f>
        <v/>
      </c>
      <c r="AW1018" s="52" t="str">
        <f>IF(参照!C1018="","",参照!C1018)</f>
        <v/>
      </c>
      <c r="AX1018" s="52" t="str">
        <f>IF(参照!D1018="","",参照!D1018)</f>
        <v>メニューB</v>
      </c>
      <c r="AY1018" s="52">
        <f>IF(参照!E1018="","",参照!E1018)</f>
        <v>0</v>
      </c>
      <c r="AZ1018" s="52" t="str">
        <f>IF(参照!F1018="","",参照!F1018)</f>
        <v>(株)再エネ思考電力</v>
      </c>
      <c r="BA1018" s="52" t="str">
        <f>IF(参照!G1018="","",参照!G1018)</f>
        <v>(株)再エネ思考電力_メニューB</v>
      </c>
      <c r="BB1018" s="52">
        <f t="shared" si="46"/>
        <v>0</v>
      </c>
      <c r="BD1018" s="52" t="str">
        <f>IF(参照!L1018="","",参照!L1018)</f>
        <v/>
      </c>
    </row>
    <row r="1019" spans="47:56">
      <c r="AU1019" s="52" t="str">
        <f>IF(参照!A1019="","",参照!A1019)</f>
        <v/>
      </c>
      <c r="AV1019" s="52" t="str">
        <f>IF(参照!B1019="","",参照!B1019)</f>
        <v/>
      </c>
      <c r="AW1019" s="52" t="str">
        <f>IF(参照!C1019="","",参照!C1019)</f>
        <v/>
      </c>
      <c r="AX1019" s="52" t="str">
        <f>IF(参照!D1019="","",参照!D1019)</f>
        <v>メニューC(残差)</v>
      </c>
      <c r="AY1019" s="52">
        <f>IF(参照!E1019="","",参照!E1019)</f>
        <v>4.5300000000000001E-4</v>
      </c>
      <c r="AZ1019" s="52" t="str">
        <f>IF(参照!F1019="","",参照!F1019)</f>
        <v>(株)再エネ思考電力</v>
      </c>
      <c r="BA1019" s="52" t="str">
        <f>IF(参照!G1019="","",参照!G1019)</f>
        <v>(株)再エネ思考電力_メニューC(残差)</v>
      </c>
      <c r="BB1019" s="52">
        <f t="shared" si="46"/>
        <v>0.45300000000000001</v>
      </c>
      <c r="BD1019" s="52" t="str">
        <f>IF(参照!L1019="","",参照!L1019)</f>
        <v/>
      </c>
    </row>
    <row r="1020" spans="47:56">
      <c r="AU1020" s="52" t="str">
        <f>IF(参照!A1020="","",参照!A1020)</f>
        <v/>
      </c>
      <c r="AV1020" s="52" t="str">
        <f>IF(参照!B1020="","",参照!B1020)</f>
        <v/>
      </c>
      <c r="AW1020" s="52" t="str">
        <f>IF(参照!C1020="","",参照!C1020)</f>
        <v/>
      </c>
      <c r="AX1020" s="52" t="str">
        <f>IF(参照!D1020="","",参照!D1020)</f>
        <v>(参考値)事業者全体</v>
      </c>
      <c r="AY1020" s="52">
        <f>IF(参照!E1020="","",参照!E1020)</f>
        <v>4.6999999999999999E-4</v>
      </c>
      <c r="AZ1020" s="52" t="str">
        <f>IF(参照!F1020="","",参照!F1020)</f>
        <v>(株)再エネ思考電力</v>
      </c>
      <c r="BA1020" s="52" t="str">
        <f>IF(参照!G1020="","",参照!G1020)</f>
        <v>(株)再エネ思考電力_(参考値)事業者全体</v>
      </c>
      <c r="BB1020" s="52">
        <f t="shared" si="46"/>
        <v>0.47</v>
      </c>
      <c r="BD1020" s="52" t="str">
        <f>IF(参照!L1020="","",参照!L1020)</f>
        <v/>
      </c>
    </row>
    <row r="1021" spans="47:56">
      <c r="AU1021" s="52" t="str">
        <f>IF(参照!A1021="","",参照!A1021)</f>
        <v>A0671</v>
      </c>
      <c r="AV1021" s="52" t="str">
        <f>IF(参照!B1021="","",参照!B1021)</f>
        <v>(株)スマート</v>
      </c>
      <c r="AW1021" s="52">
        <f>IF(参照!C1021="","",参照!C1021)</f>
        <v>4.75E-4</v>
      </c>
      <c r="AX1021" s="52" t="str">
        <f>IF(参照!D1021="","",参照!D1021)</f>
        <v/>
      </c>
      <c r="AY1021" s="52">
        <f>IF(参照!E1021="","",参照!E1021)</f>
        <v>4.1899999999999999E-4</v>
      </c>
      <c r="AZ1021" s="52" t="str">
        <f>IF(参照!F1021="","",参照!F1021)</f>
        <v>(株)スマート</v>
      </c>
      <c r="BA1021" s="52" t="str">
        <f>IF(参照!G1021="","",参照!G1021)</f>
        <v>(株)スマート_</v>
      </c>
      <c r="BB1021" s="52">
        <f t="shared" si="46"/>
        <v>0.41899999999999998</v>
      </c>
      <c r="BD1021" s="52" t="str">
        <f>IF(参照!L1021="","",参照!L1021)</f>
        <v/>
      </c>
    </row>
    <row r="1022" spans="47:56">
      <c r="AU1022" s="52" t="str">
        <f>IF(参照!A1022="","",参照!A1022)</f>
        <v>A0673</v>
      </c>
      <c r="AV1022" s="52" t="str">
        <f>IF(参照!B1022="","",参照!B1022)</f>
        <v>(株)ジャパネットサービスイノベーション</v>
      </c>
      <c r="AW1022" s="52">
        <f>IF(参照!C1022="","",参照!C1022)</f>
        <v>6.11E-4</v>
      </c>
      <c r="AX1022" s="52" t="str">
        <f>IF(参照!D1022="","",参照!D1022)</f>
        <v/>
      </c>
      <c r="AY1022" s="52">
        <f>IF(参照!E1022="","",参照!E1022)</f>
        <v>5.5500000000000005E-4</v>
      </c>
      <c r="AZ1022" s="52" t="str">
        <f>IF(参照!F1022="","",参照!F1022)</f>
        <v>(株)ジャパネットサービスイノベーション</v>
      </c>
      <c r="BA1022" s="52" t="str">
        <f>IF(参照!G1022="","",参照!G1022)</f>
        <v>(株)ジャパネットサービスイノベーション_</v>
      </c>
      <c r="BB1022" s="52">
        <f t="shared" si="46"/>
        <v>0.55500000000000005</v>
      </c>
      <c r="BD1022" s="52" t="str">
        <f>IF(参照!L1022="","",参照!L1022)</f>
        <v/>
      </c>
    </row>
    <row r="1023" spans="47:56">
      <c r="AU1023" s="52" t="str">
        <f>IF(参照!A1023="","",参照!A1023)</f>
        <v>A0675</v>
      </c>
      <c r="AV1023" s="52" t="str">
        <f>IF(参照!B1023="","",参照!B1023)</f>
        <v>(株)リクルート</v>
      </c>
      <c r="AW1023" s="52">
        <f>IF(参照!C1023="","",参照!C1023)</f>
        <v>5.0699999999999996E-4</v>
      </c>
      <c r="AX1023" s="52" t="str">
        <f>IF(参照!D1023="","",参照!D1023)</f>
        <v/>
      </c>
      <c r="AY1023" s="52">
        <f>IF(参照!E1023="","",参照!E1023)</f>
        <v>5.5699999999999999E-4</v>
      </c>
      <c r="AZ1023" s="52" t="str">
        <f>IF(参照!F1023="","",参照!F1023)</f>
        <v>(株)リクルート</v>
      </c>
      <c r="BA1023" s="52" t="str">
        <f>IF(参照!G1023="","",参照!G1023)</f>
        <v>(株)リクルート_</v>
      </c>
      <c r="BB1023" s="52">
        <f t="shared" si="46"/>
        <v>0.55699999999999994</v>
      </c>
      <c r="BD1023" s="52" t="str">
        <f>IF(参照!L1023="","",参照!L1023)</f>
        <v/>
      </c>
    </row>
    <row r="1024" spans="47:56">
      <c r="AU1024" s="52" t="str">
        <f>IF(参照!A1024="","",参照!A1024)</f>
        <v>A0676</v>
      </c>
      <c r="AV1024" s="52" t="str">
        <f>IF(参照!B1024="","",参照!B1024)</f>
        <v>ＫＢＮ(株)</v>
      </c>
      <c r="AW1024" s="52">
        <f>IF(参照!C1024="","",参照!C1024)</f>
        <v>5.1599999999999997E-4</v>
      </c>
      <c r="AX1024" s="52" t="str">
        <f>IF(参照!D1024="","",参照!D1024)</f>
        <v/>
      </c>
      <c r="AY1024" s="52">
        <f>IF(参照!E1024="","",参照!E1024)</f>
        <v>4.7800000000000002E-4</v>
      </c>
      <c r="AZ1024" s="52" t="str">
        <f>IF(参照!F1024="","",参照!F1024)</f>
        <v>ＫＢＮ(株)</v>
      </c>
      <c r="BA1024" s="52" t="str">
        <f>IF(参照!G1024="","",参照!G1024)</f>
        <v>ＫＢＮ(株)_</v>
      </c>
      <c r="BB1024" s="52">
        <f t="shared" si="46"/>
        <v>0.47800000000000004</v>
      </c>
      <c r="BD1024" s="52" t="str">
        <f>IF(参照!L1024="","",参照!L1024)</f>
        <v/>
      </c>
    </row>
    <row r="1025" spans="47:56">
      <c r="AU1025" s="52" t="str">
        <f>IF(参照!A1025="","",参照!A1025)</f>
        <v>A0677</v>
      </c>
      <c r="AV1025" s="52" t="str">
        <f>IF(参照!B1025="","",参照!B1025)</f>
        <v>(株)しおさい電力</v>
      </c>
      <c r="AW1025" s="52">
        <f>IF(参照!C1025="","",参照!C1025)</f>
        <v>5.0900000000000001E-4</v>
      </c>
      <c r="AX1025" s="52" t="str">
        <f>IF(参照!D1025="","",参照!D1025)</f>
        <v/>
      </c>
      <c r="AY1025" s="52">
        <f>IF(参照!E1025="","",参照!E1025)</f>
        <v>4.9799999999999996E-4</v>
      </c>
      <c r="AZ1025" s="52" t="str">
        <f>IF(参照!F1025="","",参照!F1025)</f>
        <v>(株)しおさい電力</v>
      </c>
      <c r="BA1025" s="52" t="str">
        <f>IF(参照!G1025="","",参照!G1025)</f>
        <v>(株)しおさい電力_</v>
      </c>
      <c r="BB1025" s="52">
        <f t="shared" si="46"/>
        <v>0.49799999999999994</v>
      </c>
      <c r="BD1025" s="52" t="str">
        <f>IF(参照!L1025="","",参照!L1025)</f>
        <v/>
      </c>
    </row>
    <row r="1026" spans="47:56">
      <c r="AU1026" s="52" t="str">
        <f>IF(参照!A1026="","",参照!A1026)</f>
        <v>A0678</v>
      </c>
      <c r="AV1026" s="52" t="str">
        <f>IF(参照!B1026="","",参照!B1026)</f>
        <v>アスエネ(株)</v>
      </c>
      <c r="AW1026" s="52">
        <f>IF(参照!C1026="","",参照!C1026)</f>
        <v>1.13E-4</v>
      </c>
      <c r="AX1026" s="52" t="str">
        <f>IF(参照!D1026="","",参照!D1026)</f>
        <v>メニューA</v>
      </c>
      <c r="AY1026" s="52">
        <f>IF(参照!E1026="","",参照!E1026)</f>
        <v>0</v>
      </c>
      <c r="AZ1026" s="52" t="str">
        <f>IF(参照!F1026="","",参照!F1026)</f>
        <v>アスエネ(株)</v>
      </c>
      <c r="BA1026" s="52" t="str">
        <f>IF(参照!G1026="","",参照!G1026)</f>
        <v>アスエネ(株)_メニューA</v>
      </c>
      <c r="BB1026" s="52">
        <f t="shared" si="46"/>
        <v>0</v>
      </c>
      <c r="BD1026" s="52" t="str">
        <f>IF(参照!L1026="","",参照!L1026)</f>
        <v/>
      </c>
    </row>
    <row r="1027" spans="47:56">
      <c r="AU1027" s="52" t="str">
        <f>IF(参照!A1027="","",参照!A1027)</f>
        <v/>
      </c>
      <c r="AV1027" s="52" t="str">
        <f>IF(参照!B1027="","",参照!B1027)</f>
        <v/>
      </c>
      <c r="AW1027" s="52" t="str">
        <f>IF(参照!C1027="","",参照!C1027)</f>
        <v/>
      </c>
      <c r="AX1027" s="52" t="str">
        <f>IF(参照!D1027="","",参照!D1027)</f>
        <v>メニューB</v>
      </c>
      <c r="AY1027" s="52">
        <f>IF(参照!E1027="","",参照!E1027)</f>
        <v>1.8900000000000001E-4</v>
      </c>
      <c r="AZ1027" s="52" t="str">
        <f>IF(参照!F1027="","",参照!F1027)</f>
        <v>アスエネ(株)</v>
      </c>
      <c r="BA1027" s="52" t="str">
        <f>IF(参照!G1027="","",参照!G1027)</f>
        <v>アスエネ(株)_メニューB</v>
      </c>
      <c r="BB1027" s="52">
        <f t="shared" si="46"/>
        <v>0.189</v>
      </c>
      <c r="BD1027" s="52" t="str">
        <f>IF(参照!L1027="","",参照!L1027)</f>
        <v/>
      </c>
    </row>
    <row r="1028" spans="47:56">
      <c r="AU1028" s="52" t="str">
        <f>IF(参照!A1028="","",参照!A1028)</f>
        <v/>
      </c>
      <c r="AV1028" s="52" t="str">
        <f>IF(参照!B1028="","",参照!B1028)</f>
        <v/>
      </c>
      <c r="AW1028" s="52" t="str">
        <f>IF(参照!C1028="","",参照!C1028)</f>
        <v/>
      </c>
      <c r="AX1028" s="52" t="str">
        <f>IF(参照!D1028="","",参照!D1028)</f>
        <v>メニューC</v>
      </c>
      <c r="AY1028" s="52">
        <f>IF(参照!E1028="","",参照!E1028)</f>
        <v>3.0199999999999997E-4</v>
      </c>
      <c r="AZ1028" s="52" t="str">
        <f>IF(参照!F1028="","",参照!F1028)</f>
        <v>アスエネ(株)</v>
      </c>
      <c r="BA1028" s="52" t="str">
        <f>IF(参照!G1028="","",参照!G1028)</f>
        <v>アスエネ(株)_メニューC</v>
      </c>
      <c r="BB1028" s="52">
        <f t="shared" si="46"/>
        <v>0.30199999999999999</v>
      </c>
      <c r="BD1028" s="52" t="str">
        <f>IF(参照!L1028="","",参照!L1028)</f>
        <v/>
      </c>
    </row>
    <row r="1029" spans="47:56">
      <c r="AU1029" s="52" t="str">
        <f>IF(参照!A1029="","",参照!A1029)</f>
        <v/>
      </c>
      <c r="AV1029" s="52" t="str">
        <f>IF(参照!B1029="","",参照!B1029)</f>
        <v/>
      </c>
      <c r="AW1029" s="52" t="str">
        <f>IF(参照!C1029="","",参照!C1029)</f>
        <v/>
      </c>
      <c r="AX1029" s="52" t="str">
        <f>IF(参照!D1029="","",参照!D1029)</f>
        <v>メニューD</v>
      </c>
      <c r="AY1029" s="52">
        <f>IF(参照!E1029="","",参照!E1029)</f>
        <v>3.39E-4</v>
      </c>
      <c r="AZ1029" s="52" t="str">
        <f>IF(参照!F1029="","",参照!F1029)</f>
        <v>アスエネ(株)</v>
      </c>
      <c r="BA1029" s="52" t="str">
        <f>IF(参照!G1029="","",参照!G1029)</f>
        <v>アスエネ(株)_メニューD</v>
      </c>
      <c r="BB1029" s="52">
        <f t="shared" ref="BB1029:BB1092" si="47">AY1029*1000</f>
        <v>0.33900000000000002</v>
      </c>
      <c r="BD1029" s="52" t="str">
        <f>IF(参照!L1029="","",参照!L1029)</f>
        <v/>
      </c>
    </row>
    <row r="1030" spans="47:56">
      <c r="AU1030" s="52" t="str">
        <f>IF(参照!A1030="","",参照!A1030)</f>
        <v/>
      </c>
      <c r="AV1030" s="52" t="str">
        <f>IF(参照!B1030="","",参照!B1030)</f>
        <v/>
      </c>
      <c r="AW1030" s="52" t="str">
        <f>IF(参照!C1030="","",参照!C1030)</f>
        <v/>
      </c>
      <c r="AX1030" s="52" t="str">
        <f>IF(参照!D1030="","",参照!D1030)</f>
        <v>メニューE</v>
      </c>
      <c r="AY1030" s="52">
        <f>IF(参照!E1030="","",参照!E1030)</f>
        <v>3.6699999999999998E-4</v>
      </c>
      <c r="AZ1030" s="52" t="str">
        <f>IF(参照!F1030="","",参照!F1030)</f>
        <v>アスエネ(株)</v>
      </c>
      <c r="BA1030" s="52" t="str">
        <f>IF(参照!G1030="","",参照!G1030)</f>
        <v>アスエネ(株)_メニューE</v>
      </c>
      <c r="BB1030" s="52">
        <f t="shared" si="47"/>
        <v>0.36699999999999999</v>
      </c>
      <c r="BD1030" s="52" t="str">
        <f>IF(参照!L1030="","",参照!L1030)</f>
        <v/>
      </c>
    </row>
    <row r="1031" spans="47:56">
      <c r="AU1031" s="52" t="str">
        <f>IF(参照!A1031="","",参照!A1031)</f>
        <v/>
      </c>
      <c r="AV1031" s="52" t="str">
        <f>IF(参照!B1031="","",参照!B1031)</f>
        <v/>
      </c>
      <c r="AW1031" s="52" t="str">
        <f>IF(参照!C1031="","",参照!C1031)</f>
        <v/>
      </c>
      <c r="AX1031" s="52" t="str">
        <f>IF(参照!D1031="","",参照!D1031)</f>
        <v>(参考値)事業者全体</v>
      </c>
      <c r="AY1031" s="52">
        <f>IF(参照!E1031="","",参照!E1031)</f>
        <v>4.4000000000000002E-4</v>
      </c>
      <c r="AZ1031" s="52" t="str">
        <f>IF(参照!F1031="","",参照!F1031)</f>
        <v>アスエネ(株)</v>
      </c>
      <c r="BA1031" s="52" t="str">
        <f>IF(参照!G1031="","",参照!G1031)</f>
        <v>アスエネ(株)_(参考値)事業者全体</v>
      </c>
      <c r="BB1031" s="52">
        <f t="shared" si="47"/>
        <v>0.44</v>
      </c>
      <c r="BD1031" s="52" t="str">
        <f>IF(参照!L1031="","",参照!L1031)</f>
        <v/>
      </c>
    </row>
    <row r="1032" spans="47:56">
      <c r="AU1032" s="52" t="str">
        <f>IF(参照!A1032="","",参照!A1032)</f>
        <v>A0679</v>
      </c>
      <c r="AV1032" s="52" t="str">
        <f>IF(参照!B1032="","",参照!B1032)</f>
        <v>ＴＥＰＣＯライフサービス(株)</v>
      </c>
      <c r="AW1032" s="52">
        <f>IF(参照!C1032="","",参照!C1032)</f>
        <v>4.9299999999999995E-4</v>
      </c>
      <c r="AX1032" s="52" t="str">
        <f>IF(参照!D1032="","",参照!D1032)</f>
        <v/>
      </c>
      <c r="AY1032" s="52">
        <f>IF(参照!E1032="","",参照!E1032)</f>
        <v>4.44E-4</v>
      </c>
      <c r="AZ1032" s="52" t="str">
        <f>IF(参照!F1032="","",参照!F1032)</f>
        <v>ＴＥＰＣＯライフサービス(株)</v>
      </c>
      <c r="BA1032" s="52" t="str">
        <f>IF(参照!G1032="","",参照!G1032)</f>
        <v>ＴＥＰＣＯライフサービス(株)_</v>
      </c>
      <c r="BB1032" s="52">
        <f t="shared" si="47"/>
        <v>0.44400000000000001</v>
      </c>
      <c r="BD1032" s="52" t="str">
        <f>IF(参照!L1032="","",参照!L1032)</f>
        <v/>
      </c>
    </row>
    <row r="1033" spans="47:56">
      <c r="AU1033" s="52" t="str">
        <f>IF(参照!A1033="","",参照!A1033)</f>
        <v>A0680</v>
      </c>
      <c r="AV1033" s="52" t="str">
        <f>IF(参照!B1033="","",参照!B1033)</f>
        <v>会津エナジー(株)</v>
      </c>
      <c r="AW1033" s="52">
        <f>IF(参照!C1033="","",参照!C1033)</f>
        <v>1E-4</v>
      </c>
      <c r="AX1033" s="52" t="str">
        <f>IF(参照!D1033="","",参照!D1033)</f>
        <v/>
      </c>
      <c r="AY1033" s="52">
        <f>IF(参照!E1033="","",参照!E1033)</f>
        <v>5.0500000000000002E-4</v>
      </c>
      <c r="AZ1033" s="52" t="str">
        <f>IF(参照!F1033="","",参照!F1033)</f>
        <v>会津エナジー(株)</v>
      </c>
      <c r="BA1033" s="52" t="str">
        <f>IF(参照!G1033="","",参照!G1033)</f>
        <v>会津エナジー(株)_</v>
      </c>
      <c r="BB1033" s="52">
        <f t="shared" si="47"/>
        <v>0.505</v>
      </c>
      <c r="BD1033" s="52" t="str">
        <f>IF(参照!L1033="","",参照!L1033)</f>
        <v/>
      </c>
    </row>
    <row r="1034" spans="47:56">
      <c r="AU1034" s="52" t="str">
        <f>IF(参照!A1034="","",参照!A1034)</f>
        <v>A0681</v>
      </c>
      <c r="AV1034" s="52" t="str">
        <f>IF(参照!B1034="","",参照!B1034)</f>
        <v>うべ未来エネルギー(株)</v>
      </c>
      <c r="AW1034" s="52">
        <f>IF(参照!C1034="","",参照!C1034)</f>
        <v>2.9700000000000001E-4</v>
      </c>
      <c r="AX1034" s="52" t="str">
        <f>IF(参照!D1034="","",参照!D1034)</f>
        <v/>
      </c>
      <c r="AY1034" s="52">
        <f>IF(参照!E1034="","",参照!E1034)</f>
        <v>4.9100000000000001E-4</v>
      </c>
      <c r="AZ1034" s="52" t="str">
        <f>IF(参照!F1034="","",参照!F1034)</f>
        <v>うべ未来エネルギー(株)</v>
      </c>
      <c r="BA1034" s="52" t="str">
        <f>IF(参照!G1034="","",参照!G1034)</f>
        <v>うべ未来エネルギー(株)_</v>
      </c>
      <c r="BB1034" s="52">
        <f t="shared" si="47"/>
        <v>0.49099999999999999</v>
      </c>
      <c r="BD1034" s="52" t="str">
        <f>IF(参照!L1034="","",参照!L1034)</f>
        <v/>
      </c>
    </row>
    <row r="1035" spans="47:56">
      <c r="AU1035" s="52" t="str">
        <f>IF(参照!A1035="","",参照!A1035)</f>
        <v>A0683</v>
      </c>
      <c r="AV1035" s="52" t="str">
        <f>IF(参照!B1035="","",参照!B1035)</f>
        <v>永井自動車工業(株)</v>
      </c>
      <c r="AW1035" s="52">
        <f>IF(参照!C1035="","",参照!C1035)</f>
        <v>4.7299999999999995E-4</v>
      </c>
      <c r="AX1035" s="52" t="str">
        <f>IF(参照!D1035="","",参照!D1035)</f>
        <v/>
      </c>
      <c r="AY1035" s="52">
        <f>IF(参照!E1035="","",参照!E1035)</f>
        <v>4.17E-4</v>
      </c>
      <c r="AZ1035" s="52" t="str">
        <f>IF(参照!F1035="","",参照!F1035)</f>
        <v>永井自動車工業(株)</v>
      </c>
      <c r="BA1035" s="52" t="str">
        <f>IF(参照!G1035="","",参照!G1035)</f>
        <v>永井自動車工業(株)_</v>
      </c>
      <c r="BB1035" s="52">
        <f t="shared" si="47"/>
        <v>0.41699999999999998</v>
      </c>
      <c r="BD1035" s="52" t="str">
        <f>IF(参照!L1035="","",参照!L1035)</f>
        <v/>
      </c>
    </row>
    <row r="1036" spans="47:56">
      <c r="AU1036" s="52" t="str">
        <f>IF(参照!A1036="","",参照!A1036)</f>
        <v>A0684</v>
      </c>
      <c r="AV1036" s="52" t="str">
        <f>IF(参照!B1036="","",参照!B1036)</f>
        <v>小島電機工業(株)</v>
      </c>
      <c r="AW1036" s="52">
        <f>IF(参照!C1036="","",参照!C1036)</f>
        <v>5.1500000000000005E-4</v>
      </c>
      <c r="AX1036" s="52" t="str">
        <f>IF(参照!D1036="","",参照!D1036)</f>
        <v/>
      </c>
      <c r="AY1036" s="52">
        <f>IF(参照!E1036="","",参照!E1036)</f>
        <v>5.6700000000000001E-4</v>
      </c>
      <c r="AZ1036" s="52" t="str">
        <f>IF(参照!F1036="","",参照!F1036)</f>
        <v>小島電機工業(株)</v>
      </c>
      <c r="BA1036" s="52" t="str">
        <f>IF(参照!G1036="","",参照!G1036)</f>
        <v>小島電機工業(株)_</v>
      </c>
      <c r="BB1036" s="52">
        <f t="shared" si="47"/>
        <v>0.56700000000000006</v>
      </c>
      <c r="BD1036" s="52" t="str">
        <f>IF(参照!L1036="","",参照!L1036)</f>
        <v/>
      </c>
    </row>
    <row r="1037" spans="47:56">
      <c r="AU1037" s="52" t="str">
        <f>IF(参照!A1037="","",参照!A1037)</f>
        <v>A0685</v>
      </c>
      <c r="AV1037" s="52" t="str">
        <f>IF(参照!B1037="","",参照!B1037)</f>
        <v>陸前高田しみんエネルギー(株)</v>
      </c>
      <c r="AW1037" s="52">
        <f>IF(参照!C1037="","",参照!C1037)</f>
        <v>4.9299999999999995E-4</v>
      </c>
      <c r="AX1037" s="52" t="str">
        <f>IF(参照!D1037="","",参照!D1037)</f>
        <v/>
      </c>
      <c r="AY1037" s="52">
        <f>IF(参照!E1037="","",参照!E1037)</f>
        <v>5.1699999999999999E-4</v>
      </c>
      <c r="AZ1037" s="52" t="str">
        <f>IF(参照!F1037="","",参照!F1037)</f>
        <v>陸前高田しみんエネルギー(株)</v>
      </c>
      <c r="BA1037" s="52" t="str">
        <f>IF(参照!G1037="","",参照!G1037)</f>
        <v>陸前高田しみんエネルギー(株)_</v>
      </c>
      <c r="BB1037" s="52">
        <f t="shared" si="47"/>
        <v>0.51700000000000002</v>
      </c>
      <c r="BD1037" s="52" t="str">
        <f>IF(参照!L1037="","",参照!L1037)</f>
        <v/>
      </c>
    </row>
    <row r="1038" spans="47:56">
      <c r="AU1038" s="52" t="str">
        <f>IF(参照!A1038="","",参照!A1038)</f>
        <v>A0687</v>
      </c>
      <c r="AV1038" s="52" t="str">
        <f>IF(参照!B1038="","",参照!B1038)</f>
        <v>(株)チャームドライフ</v>
      </c>
      <c r="AW1038" s="52">
        <f>IF(参照!C1038="","",参照!C1038)</f>
        <v>4.73E-4</v>
      </c>
      <c r="AX1038" s="52" t="str">
        <f>IF(参照!D1038="","",参照!D1038)</f>
        <v/>
      </c>
      <c r="AY1038" s="52">
        <f>IF(参照!E1038="","",参照!E1038)</f>
        <v>5.1400000000000003E-4</v>
      </c>
      <c r="AZ1038" s="52" t="str">
        <f>IF(参照!F1038="","",参照!F1038)</f>
        <v>(株)チャームドライフ</v>
      </c>
      <c r="BA1038" s="52" t="str">
        <f>IF(参照!G1038="","",参照!G1038)</f>
        <v>(株)チャームドライフ_</v>
      </c>
      <c r="BB1038" s="52">
        <f t="shared" si="47"/>
        <v>0.51400000000000001</v>
      </c>
      <c r="BD1038" s="52" t="str">
        <f>IF(参照!L1038="","",参照!L1038)</f>
        <v/>
      </c>
    </row>
    <row r="1039" spans="47:56">
      <c r="AU1039" s="52" t="str">
        <f>IF(参照!A1039="","",参照!A1039)</f>
        <v>A0689</v>
      </c>
      <c r="AV1039" s="52" t="str">
        <f>IF(参照!B1039="","",参照!B1039)</f>
        <v>スターティア(株)</v>
      </c>
      <c r="AW1039" s="52">
        <f>IF(参照!C1039="","",参照!C1039)</f>
        <v>5.1599999999999997E-4</v>
      </c>
      <c r="AX1039" s="52" t="str">
        <f>IF(参照!D1039="","",参照!D1039)</f>
        <v>メニューA</v>
      </c>
      <c r="AY1039" s="52">
        <f>IF(参照!E1039="","",参照!E1039)</f>
        <v>0</v>
      </c>
      <c r="AZ1039" s="52" t="str">
        <f>IF(参照!F1039="","",参照!F1039)</f>
        <v>スターティア(株)</v>
      </c>
      <c r="BA1039" s="52" t="str">
        <f>IF(参照!G1039="","",参照!G1039)</f>
        <v>スターティア(株)_メニューA</v>
      </c>
      <c r="BB1039" s="52">
        <f t="shared" si="47"/>
        <v>0</v>
      </c>
      <c r="BD1039" s="52" t="str">
        <f>IF(参照!L1039="","",参照!L1039)</f>
        <v/>
      </c>
    </row>
    <row r="1040" spans="47:56">
      <c r="AU1040" s="52" t="str">
        <f>IF(参照!A1040="","",参照!A1040)</f>
        <v/>
      </c>
      <c r="AV1040" s="52" t="str">
        <f>IF(参照!B1040="","",参照!B1040)</f>
        <v/>
      </c>
      <c r="AW1040" s="52" t="str">
        <f>IF(参照!C1040="","",参照!C1040)</f>
        <v/>
      </c>
      <c r="AX1040" s="52" t="str">
        <f>IF(参照!D1040="","",参照!D1040)</f>
        <v>メニューB(残差)</v>
      </c>
      <c r="AY1040" s="52">
        <f>IF(参照!E1040="","",参照!E1040)</f>
        <v>5.4900000000000001E-4</v>
      </c>
      <c r="AZ1040" s="52" t="str">
        <f>IF(参照!F1040="","",参照!F1040)</f>
        <v>スターティア(株)</v>
      </c>
      <c r="BA1040" s="52" t="str">
        <f>IF(参照!G1040="","",参照!G1040)</f>
        <v>スターティア(株)_メニューB(残差)</v>
      </c>
      <c r="BB1040" s="52">
        <f t="shared" si="47"/>
        <v>0.54900000000000004</v>
      </c>
      <c r="BD1040" s="52" t="str">
        <f>IF(参照!L1040="","",参照!L1040)</f>
        <v/>
      </c>
    </row>
    <row r="1041" spans="47:56">
      <c r="AU1041" s="52" t="str">
        <f>IF(参照!A1041="","",参照!A1041)</f>
        <v/>
      </c>
      <c r="AV1041" s="52" t="str">
        <f>IF(参照!B1041="","",参照!B1041)</f>
        <v/>
      </c>
      <c r="AW1041" s="52" t="str">
        <f>IF(参照!C1041="","",参照!C1041)</f>
        <v/>
      </c>
      <c r="AX1041" s="52" t="str">
        <f>IF(参照!D1041="","",参照!D1041)</f>
        <v>(参考値)事業者全体</v>
      </c>
      <c r="AY1041" s="52">
        <f>IF(参照!E1041="","",参照!E1041)</f>
        <v>5.6800000000000004E-4</v>
      </c>
      <c r="AZ1041" s="52" t="str">
        <f>IF(参照!F1041="","",参照!F1041)</f>
        <v>スターティア(株)</v>
      </c>
      <c r="BA1041" s="52" t="str">
        <f>IF(参照!G1041="","",参照!G1041)</f>
        <v>スターティア(株)_(参考値)事業者全体</v>
      </c>
      <c r="BB1041" s="52">
        <f t="shared" si="47"/>
        <v>0.56800000000000006</v>
      </c>
      <c r="BD1041" s="52" t="str">
        <f>IF(参照!L1041="","",参照!L1041)</f>
        <v/>
      </c>
    </row>
    <row r="1042" spans="47:56">
      <c r="AU1042" s="52" t="str">
        <f>IF(参照!A1042="","",参照!A1042)</f>
        <v>A0690</v>
      </c>
      <c r="AV1042" s="52" t="str">
        <f>IF(参照!B1042="","",参照!B1042)</f>
        <v>東広島スマートエネルギー(株)</v>
      </c>
      <c r="AW1042" s="52">
        <f>IF(参照!C1042="","",参照!C1042)</f>
        <v>5.6899999999999995E-4</v>
      </c>
      <c r="AX1042" s="52" t="str">
        <f>IF(参照!D1042="","",参照!D1042)</f>
        <v/>
      </c>
      <c r="AY1042" s="52">
        <f>IF(参照!E1042="","",参照!E1042)</f>
        <v>4.44E-4</v>
      </c>
      <c r="AZ1042" s="52" t="str">
        <f>IF(参照!F1042="","",参照!F1042)</f>
        <v>東広島スマートエネルギー(株)</v>
      </c>
      <c r="BA1042" s="52" t="str">
        <f>IF(参照!G1042="","",参照!G1042)</f>
        <v>東広島スマートエネルギー(株)_</v>
      </c>
      <c r="BB1042" s="52">
        <f t="shared" si="47"/>
        <v>0.44400000000000001</v>
      </c>
      <c r="BD1042" s="52" t="str">
        <f>IF(参照!L1042="","",参照!L1042)</f>
        <v/>
      </c>
    </row>
    <row r="1043" spans="47:56">
      <c r="AU1043" s="52" t="str">
        <f>IF(参照!A1043="","",参照!A1043)</f>
        <v>A0692</v>
      </c>
      <c r="AV1043" s="52" t="str">
        <f>IF(参照!B1043="","",参照!B1043)</f>
        <v>旭化成(株)</v>
      </c>
      <c r="AW1043" s="52">
        <f>IF(参照!C1043="","",参照!C1043)</f>
        <v>4.7699999999999999E-4</v>
      </c>
      <c r="AX1043" s="52" t="str">
        <f>IF(参照!D1043="","",参照!D1043)</f>
        <v>メニューA</v>
      </c>
      <c r="AY1043" s="52">
        <f>IF(参照!E1043="","",参照!E1043)</f>
        <v>3.1500000000000001E-4</v>
      </c>
      <c r="AZ1043" s="52" t="str">
        <f>IF(参照!F1043="","",参照!F1043)</f>
        <v>旭化成(株)</v>
      </c>
      <c r="BA1043" s="52" t="str">
        <f>IF(参照!G1043="","",参照!G1043)</f>
        <v>旭化成(株)_メニューA</v>
      </c>
      <c r="BB1043" s="52">
        <f t="shared" si="47"/>
        <v>0.315</v>
      </c>
      <c r="BD1043" s="52" t="str">
        <f>IF(参照!L1043="","",参照!L1043)</f>
        <v/>
      </c>
    </row>
    <row r="1044" spans="47:56">
      <c r="AU1044" s="52" t="str">
        <f>IF(参照!A1044="","",参照!A1044)</f>
        <v/>
      </c>
      <c r="AV1044" s="52" t="str">
        <f>IF(参照!B1044="","",参照!B1044)</f>
        <v/>
      </c>
      <c r="AW1044" s="52" t="str">
        <f>IF(参照!C1044="","",参照!C1044)</f>
        <v/>
      </c>
      <c r="AX1044" s="52" t="str">
        <f>IF(参照!D1044="","",参照!D1044)</f>
        <v>メニューB</v>
      </c>
      <c r="AY1044" s="52">
        <f>IF(参照!E1044="","",参照!E1044)</f>
        <v>4.0500000000000003E-4</v>
      </c>
      <c r="AZ1044" s="52" t="str">
        <f>IF(参照!F1044="","",参照!F1044)</f>
        <v>旭化成(株)</v>
      </c>
      <c r="BA1044" s="52" t="str">
        <f>IF(参照!G1044="","",参照!G1044)</f>
        <v>旭化成(株)_メニューB</v>
      </c>
      <c r="BB1044" s="52">
        <f t="shared" si="47"/>
        <v>0.40500000000000003</v>
      </c>
      <c r="BD1044" s="52" t="str">
        <f>IF(参照!L1044="","",参照!L1044)</f>
        <v/>
      </c>
    </row>
    <row r="1045" spans="47:56">
      <c r="AU1045" s="52" t="str">
        <f>IF(参照!A1045="","",参照!A1045)</f>
        <v/>
      </c>
      <c r="AV1045" s="52" t="str">
        <f>IF(参照!B1045="","",参照!B1045)</f>
        <v/>
      </c>
      <c r="AW1045" s="52" t="str">
        <f>IF(参照!C1045="","",参照!C1045)</f>
        <v/>
      </c>
      <c r="AX1045" s="52" t="str">
        <f>IF(参照!D1045="","",参照!D1045)</f>
        <v>メニューC</v>
      </c>
      <c r="AY1045" s="52">
        <f>IF(参照!E1045="","",参照!E1045)</f>
        <v>4.1099999999999996E-4</v>
      </c>
      <c r="AZ1045" s="52" t="str">
        <f>IF(参照!F1045="","",参照!F1045)</f>
        <v>旭化成(株)</v>
      </c>
      <c r="BA1045" s="52" t="str">
        <f>IF(参照!G1045="","",参照!G1045)</f>
        <v>旭化成(株)_メニューC</v>
      </c>
      <c r="BB1045" s="52">
        <f t="shared" si="47"/>
        <v>0.41099999999999998</v>
      </c>
      <c r="BD1045" s="52" t="str">
        <f>IF(参照!L1045="","",参照!L1045)</f>
        <v/>
      </c>
    </row>
    <row r="1046" spans="47:56">
      <c r="AU1046" s="52" t="str">
        <f>IF(参照!A1046="","",参照!A1046)</f>
        <v/>
      </c>
      <c r="AV1046" s="52" t="str">
        <f>IF(参照!B1046="","",参照!B1046)</f>
        <v/>
      </c>
      <c r="AW1046" s="52" t="str">
        <f>IF(参照!C1046="","",参照!C1046)</f>
        <v/>
      </c>
      <c r="AX1046" s="52" t="str">
        <f>IF(参照!D1046="","",参照!D1046)</f>
        <v>メニューD</v>
      </c>
      <c r="AY1046" s="52">
        <f>IF(参照!E1046="","",参照!E1046)</f>
        <v>3.4599999999999995E-4</v>
      </c>
      <c r="AZ1046" s="52" t="str">
        <f>IF(参照!F1046="","",参照!F1046)</f>
        <v>旭化成(株)</v>
      </c>
      <c r="BA1046" s="52" t="str">
        <f>IF(参照!G1046="","",参照!G1046)</f>
        <v>旭化成(株)_メニューD</v>
      </c>
      <c r="BB1046" s="52">
        <f t="shared" si="47"/>
        <v>0.34599999999999997</v>
      </c>
      <c r="BD1046" s="52" t="str">
        <f>IF(参照!L1046="","",参照!L1046)</f>
        <v/>
      </c>
    </row>
    <row r="1047" spans="47:56">
      <c r="AU1047" s="52" t="str">
        <f>IF(参照!A1047="","",参照!A1047)</f>
        <v/>
      </c>
      <c r="AV1047" s="52" t="str">
        <f>IF(参照!B1047="","",参照!B1047)</f>
        <v/>
      </c>
      <c r="AW1047" s="52" t="str">
        <f>IF(参照!C1047="","",参照!C1047)</f>
        <v/>
      </c>
      <c r="AX1047" s="52" t="str">
        <f>IF(参照!D1047="","",参照!D1047)</f>
        <v>メニューE</v>
      </c>
      <c r="AY1047" s="52">
        <f>IF(参照!E1047="","",参照!E1047)</f>
        <v>3.5299999999999996E-4</v>
      </c>
      <c r="AZ1047" s="52" t="str">
        <f>IF(参照!F1047="","",参照!F1047)</f>
        <v>旭化成(株)</v>
      </c>
      <c r="BA1047" s="52" t="str">
        <f>IF(参照!G1047="","",参照!G1047)</f>
        <v>旭化成(株)_メニューE</v>
      </c>
      <c r="BB1047" s="52">
        <f t="shared" si="47"/>
        <v>0.35299999999999998</v>
      </c>
      <c r="BD1047" s="52" t="str">
        <f>IF(参照!L1047="","",参照!L1047)</f>
        <v/>
      </c>
    </row>
    <row r="1048" spans="47:56">
      <c r="AU1048" s="52" t="str">
        <f>IF(参照!A1048="","",参照!A1048)</f>
        <v/>
      </c>
      <c r="AV1048" s="52" t="str">
        <f>IF(参照!B1048="","",参照!B1048)</f>
        <v/>
      </c>
      <c r="AW1048" s="52" t="str">
        <f>IF(参照!C1048="","",参照!C1048)</f>
        <v/>
      </c>
      <c r="AX1048" s="52" t="str">
        <f>IF(参照!D1048="","",参照!D1048)</f>
        <v>メニューF</v>
      </c>
      <c r="AY1048" s="52">
        <f>IF(参照!E1048="","",参照!E1048)</f>
        <v>0</v>
      </c>
      <c r="AZ1048" s="52" t="str">
        <f>IF(参照!F1048="","",参照!F1048)</f>
        <v>旭化成(株)</v>
      </c>
      <c r="BA1048" s="52" t="str">
        <f>IF(参照!G1048="","",参照!G1048)</f>
        <v>旭化成(株)_メニューF</v>
      </c>
      <c r="BB1048" s="52">
        <f t="shared" si="47"/>
        <v>0</v>
      </c>
      <c r="BD1048" s="52" t="str">
        <f>IF(参照!L1048="","",参照!L1048)</f>
        <v/>
      </c>
    </row>
    <row r="1049" spans="47:56">
      <c r="AU1049" s="52" t="str">
        <f>IF(参照!A1049="","",参照!A1049)</f>
        <v/>
      </c>
      <c r="AV1049" s="52" t="str">
        <f>IF(参照!B1049="","",参照!B1049)</f>
        <v/>
      </c>
      <c r="AW1049" s="52" t="str">
        <f>IF(参照!C1049="","",参照!C1049)</f>
        <v/>
      </c>
      <c r="AX1049" s="52" t="str">
        <f>IF(参照!D1049="","",参照!D1049)</f>
        <v>(参考値)事業者全体</v>
      </c>
      <c r="AY1049" s="52">
        <f>IF(参照!E1049="","",参照!E1049)</f>
        <v>5.0699999999999996E-4</v>
      </c>
      <c r="AZ1049" s="52" t="str">
        <f>IF(参照!F1049="","",参照!F1049)</f>
        <v>旭化成(株)</v>
      </c>
      <c r="BA1049" s="52" t="str">
        <f>IF(参照!G1049="","",参照!G1049)</f>
        <v>旭化成(株)_(参考値)事業者全体</v>
      </c>
      <c r="BB1049" s="52">
        <f t="shared" si="47"/>
        <v>0.50700000000000001</v>
      </c>
      <c r="BD1049" s="52" t="str">
        <f>IF(参照!L1049="","",参照!L1049)</f>
        <v/>
      </c>
    </row>
    <row r="1050" spans="47:56">
      <c r="AU1050" s="52" t="str">
        <f>IF(参照!A1050="","",参照!A1050)</f>
        <v>A0693</v>
      </c>
      <c r="AV1050" s="52" t="str">
        <f>IF(参照!B1050="","",参照!B1050)</f>
        <v>京和ガス(株)</v>
      </c>
      <c r="AW1050" s="52">
        <f>IF(参照!C1050="","",参照!C1050)</f>
        <v>5.1500000000000005E-4</v>
      </c>
      <c r="AX1050" s="52" t="str">
        <f>IF(参照!D1050="","",参照!D1050)</f>
        <v/>
      </c>
      <c r="AY1050" s="52">
        <f>IF(参照!E1050="","",参照!E1050)</f>
        <v>4.5899999999999999E-4</v>
      </c>
      <c r="AZ1050" s="52" t="str">
        <f>IF(参照!F1050="","",参照!F1050)</f>
        <v>京和ガス(株)</v>
      </c>
      <c r="BA1050" s="52" t="str">
        <f>IF(参照!G1050="","",参照!G1050)</f>
        <v>京和ガス(株)_</v>
      </c>
      <c r="BB1050" s="52">
        <f t="shared" si="47"/>
        <v>0.45899999999999996</v>
      </c>
      <c r="BD1050" s="52" t="str">
        <f>IF(参照!L1050="","",参照!L1050)</f>
        <v/>
      </c>
    </row>
    <row r="1051" spans="47:56">
      <c r="AU1051" s="52" t="str">
        <f>IF(参照!A1051="","",参照!A1051)</f>
        <v>A0696</v>
      </c>
      <c r="AV1051" s="52" t="str">
        <f>IF(参照!B1051="","",参照!B1051)</f>
        <v>(株)岡崎建材</v>
      </c>
      <c r="AW1051" s="52">
        <f>IF(参照!C1051="","",参照!C1051)</f>
        <v>4.9299999999999995E-4</v>
      </c>
      <c r="AX1051" s="52" t="str">
        <f>IF(参照!D1051="","",参照!D1051)</f>
        <v/>
      </c>
      <c r="AY1051" s="52">
        <f>IF(参照!E1051="","",参照!E1051)</f>
        <v>4.37E-4</v>
      </c>
      <c r="AZ1051" s="52" t="str">
        <f>IF(参照!F1051="","",参照!F1051)</f>
        <v>(株)岡崎建材</v>
      </c>
      <c r="BA1051" s="52" t="str">
        <f>IF(参照!G1051="","",参照!G1051)</f>
        <v>(株)岡崎建材_</v>
      </c>
      <c r="BB1051" s="52">
        <f t="shared" si="47"/>
        <v>0.437</v>
      </c>
      <c r="BD1051" s="52" t="str">
        <f>IF(参照!L1051="","",参照!L1051)</f>
        <v/>
      </c>
    </row>
    <row r="1052" spans="47:56">
      <c r="AU1052" s="52" t="str">
        <f>IF(参照!A1052="","",参照!A1052)</f>
        <v>A0698</v>
      </c>
      <c r="AV1052" s="52" t="str">
        <f>IF(参照!B1052="","",参照!B1052)</f>
        <v>(株)エフオン</v>
      </c>
      <c r="AW1052" s="52" t="str">
        <f>IF(参照!C1052="","",参照!C1052)</f>
        <v>0.000453※</v>
      </c>
      <c r="AX1052" s="52" t="str">
        <f>IF(参照!D1052="","",参照!D1052)</f>
        <v>メニューA</v>
      </c>
      <c r="AY1052" s="52">
        <f>IF(参照!E1052="","",参照!E1052)</f>
        <v>0</v>
      </c>
      <c r="AZ1052" s="52" t="str">
        <f>IF(参照!F1052="","",参照!F1052)</f>
        <v>(株)エフオン</v>
      </c>
      <c r="BA1052" s="52" t="str">
        <f>IF(参照!G1052="","",参照!G1052)</f>
        <v>(株)エフオン_メニューA</v>
      </c>
      <c r="BB1052" s="52">
        <f t="shared" si="47"/>
        <v>0</v>
      </c>
      <c r="BD1052" s="52" t="str">
        <f>IF(参照!L1052="","",参照!L1052)</f>
        <v/>
      </c>
    </row>
    <row r="1053" spans="47:56">
      <c r="AU1053" s="52" t="str">
        <f>IF(参照!A1053="","",参照!A1053)</f>
        <v/>
      </c>
      <c r="AV1053" s="52" t="str">
        <f>IF(参照!B1053="","",参照!B1053)</f>
        <v/>
      </c>
      <c r="AW1053" s="52" t="str">
        <f>IF(参照!C1053="","",参照!C1053)</f>
        <v/>
      </c>
      <c r="AX1053" s="52" t="str">
        <f>IF(参照!D1053="","",参照!D1053)</f>
        <v>メニューB</v>
      </c>
      <c r="AY1053" s="52">
        <f>IF(参照!E1053="","",参照!E1053)</f>
        <v>2.4699999999999999E-4</v>
      </c>
      <c r="AZ1053" s="52" t="str">
        <f>IF(参照!F1053="","",参照!F1053)</f>
        <v>(株)エフオン</v>
      </c>
      <c r="BA1053" s="52" t="str">
        <f>IF(参照!G1053="","",参照!G1053)</f>
        <v>(株)エフオン_メニューB</v>
      </c>
      <c r="BB1053" s="52">
        <f t="shared" si="47"/>
        <v>0.247</v>
      </c>
      <c r="BD1053" s="52" t="str">
        <f>IF(参照!L1053="","",参照!L1053)</f>
        <v/>
      </c>
    </row>
    <row r="1054" spans="47:56">
      <c r="AU1054" s="52" t="str">
        <f>IF(参照!A1054="","",参照!A1054)</f>
        <v/>
      </c>
      <c r="AV1054" s="52" t="str">
        <f>IF(参照!B1054="","",参照!B1054)</f>
        <v/>
      </c>
      <c r="AW1054" s="52" t="str">
        <f>IF(参照!C1054="","",参照!C1054)</f>
        <v/>
      </c>
      <c r="AX1054" s="52" t="str">
        <f>IF(参照!D1054="","",参照!D1054)</f>
        <v>メニューC</v>
      </c>
      <c r="AY1054" s="52">
        <f>IF(参照!E1054="","",参照!E1054)</f>
        <v>2.9499999999999996E-4</v>
      </c>
      <c r="AZ1054" s="52" t="str">
        <f>IF(参照!F1054="","",参照!F1054)</f>
        <v>(株)エフオン</v>
      </c>
      <c r="BA1054" s="52" t="str">
        <f>IF(参照!G1054="","",参照!G1054)</f>
        <v>(株)エフオン_メニューC</v>
      </c>
      <c r="BB1054" s="52">
        <f t="shared" si="47"/>
        <v>0.29499999999999998</v>
      </c>
      <c r="BD1054" s="52" t="str">
        <f>IF(参照!L1054="","",参照!L1054)</f>
        <v/>
      </c>
    </row>
    <row r="1055" spans="47:56">
      <c r="AU1055" s="52" t="str">
        <f>IF(参照!A1055="","",参照!A1055)</f>
        <v/>
      </c>
      <c r="AV1055" s="52" t="str">
        <f>IF(参照!B1055="","",参照!B1055)</f>
        <v/>
      </c>
      <c r="AW1055" s="52" t="str">
        <f>IF(参照!C1055="","",参照!C1055)</f>
        <v/>
      </c>
      <c r="AX1055" s="52" t="str">
        <f>IF(参照!D1055="","",参照!D1055)</f>
        <v>メニューD</v>
      </c>
      <c r="AY1055" s="52">
        <f>IF(参照!E1055="","",参照!E1055)</f>
        <v>3.0899999999999998E-4</v>
      </c>
      <c r="AZ1055" s="52" t="str">
        <f>IF(参照!F1055="","",参照!F1055)</f>
        <v>(株)エフオン</v>
      </c>
      <c r="BA1055" s="52" t="str">
        <f>IF(参照!G1055="","",参照!G1055)</f>
        <v>(株)エフオン_メニューD</v>
      </c>
      <c r="BB1055" s="52">
        <f t="shared" si="47"/>
        <v>0.309</v>
      </c>
      <c r="BD1055" s="52" t="str">
        <f>IF(参照!L1055="","",参照!L1055)</f>
        <v/>
      </c>
    </row>
    <row r="1056" spans="47:56">
      <c r="AU1056" s="52" t="str">
        <f>IF(参照!A1056="","",参照!A1056)</f>
        <v/>
      </c>
      <c r="AV1056" s="52" t="str">
        <f>IF(参照!B1056="","",参照!B1056)</f>
        <v/>
      </c>
      <c r="AW1056" s="52" t="str">
        <f>IF(参照!C1056="","",参照!C1056)</f>
        <v/>
      </c>
      <c r="AX1056" s="52" t="str">
        <f>IF(参照!D1056="","",参照!D1056)</f>
        <v>メニューE</v>
      </c>
      <c r="AY1056" s="52">
        <f>IF(参照!E1056="","",参照!E1056)</f>
        <v>3.3100000000000002E-4</v>
      </c>
      <c r="AZ1056" s="52" t="str">
        <f>IF(参照!F1056="","",参照!F1056)</f>
        <v>(株)エフオン</v>
      </c>
      <c r="BA1056" s="52" t="str">
        <f>IF(参照!G1056="","",参照!G1056)</f>
        <v>(株)エフオン_メニューE</v>
      </c>
      <c r="BB1056" s="52">
        <f t="shared" si="47"/>
        <v>0.33100000000000002</v>
      </c>
      <c r="BD1056" s="52" t="str">
        <f>IF(参照!L1056="","",参照!L1056)</f>
        <v/>
      </c>
    </row>
    <row r="1057" spans="47:56">
      <c r="AU1057" s="52" t="str">
        <f>IF(参照!A1057="","",参照!A1057)</f>
        <v/>
      </c>
      <c r="AV1057" s="52" t="str">
        <f>IF(参照!B1057="","",参照!B1057)</f>
        <v/>
      </c>
      <c r="AW1057" s="52" t="str">
        <f>IF(参照!C1057="","",参照!C1057)</f>
        <v/>
      </c>
      <c r="AX1057" s="52" t="str">
        <f>IF(参照!D1057="","",参照!D1057)</f>
        <v>メニューF</v>
      </c>
      <c r="AY1057" s="52">
        <f>IF(参照!E1057="","",参照!E1057)</f>
        <v>3.3500000000000001E-4</v>
      </c>
      <c r="AZ1057" s="52" t="str">
        <f>IF(参照!F1057="","",参照!F1057)</f>
        <v>(株)エフオン</v>
      </c>
      <c r="BA1057" s="52" t="str">
        <f>IF(参照!G1057="","",参照!G1057)</f>
        <v>(株)エフオン_メニューF</v>
      </c>
      <c r="BB1057" s="52">
        <f t="shared" si="47"/>
        <v>0.33500000000000002</v>
      </c>
      <c r="BD1057" s="52" t="str">
        <f>IF(参照!L1057="","",参照!L1057)</f>
        <v/>
      </c>
    </row>
    <row r="1058" spans="47:56">
      <c r="AU1058" s="52" t="str">
        <f>IF(参照!A1058="","",参照!A1058)</f>
        <v/>
      </c>
      <c r="AV1058" s="52" t="str">
        <f>IF(参照!B1058="","",参照!B1058)</f>
        <v/>
      </c>
      <c r="AW1058" s="52" t="str">
        <f>IF(参照!C1058="","",参照!C1058)</f>
        <v/>
      </c>
      <c r="AX1058" s="52" t="str">
        <f>IF(参照!D1058="","",参照!D1058)</f>
        <v>(参考値)事業者全体</v>
      </c>
      <c r="AY1058" s="52">
        <f>IF(参照!E1058="","",参照!E1058)</f>
        <v>4.1599999999999997E-4</v>
      </c>
      <c r="AZ1058" s="52" t="str">
        <f>IF(参照!F1058="","",参照!F1058)</f>
        <v>(株)エフオン</v>
      </c>
      <c r="BA1058" s="52" t="str">
        <f>IF(参照!G1058="","",参照!G1058)</f>
        <v>(株)エフオン_(参考値)事業者全体</v>
      </c>
      <c r="BB1058" s="52">
        <f t="shared" si="47"/>
        <v>0.41599999999999998</v>
      </c>
      <c r="BD1058" s="52" t="str">
        <f>IF(参照!L1058="","",参照!L1058)</f>
        <v/>
      </c>
    </row>
    <row r="1059" spans="47:56">
      <c r="AU1059" s="52" t="str">
        <f>IF(参照!A1059="","",参照!A1059)</f>
        <v>A0699</v>
      </c>
      <c r="AV1059" s="52" t="str">
        <f>IF(参照!B1059="","",参照!B1059)</f>
        <v>(株)岡崎さくら電力</v>
      </c>
      <c r="AW1059" s="52">
        <f>IF(参照!C1059="","",参照!C1059)</f>
        <v>1.85E-4</v>
      </c>
      <c r="AX1059" s="52" t="str">
        <f>IF(参照!D1059="","",参照!D1059)</f>
        <v/>
      </c>
      <c r="AY1059" s="52">
        <f>IF(参照!E1059="","",参照!E1059)</f>
        <v>3.1700000000000001E-4</v>
      </c>
      <c r="AZ1059" s="52" t="str">
        <f>IF(参照!F1059="","",参照!F1059)</f>
        <v>(株)岡崎さくら電力</v>
      </c>
      <c r="BA1059" s="52" t="str">
        <f>IF(参照!G1059="","",参照!G1059)</f>
        <v>(株)岡崎さくら電力_</v>
      </c>
      <c r="BB1059" s="52">
        <f t="shared" si="47"/>
        <v>0.317</v>
      </c>
      <c r="BD1059" s="52" t="str">
        <f>IF(参照!L1059="","",参照!L1059)</f>
        <v/>
      </c>
    </row>
    <row r="1060" spans="47:56">
      <c r="AU1060" s="52" t="str">
        <f>IF(参照!A1060="","",参照!A1060)</f>
        <v>A0702</v>
      </c>
      <c r="AV1060" s="52" t="str">
        <f>IF(参照!B1060="","",参照!B1060)</f>
        <v>旭マルヰガス(株)</v>
      </c>
      <c r="AW1060" s="52">
        <f>IF(参照!C1060="","",参照!C1060)</f>
        <v>5.1599999999999997E-4</v>
      </c>
      <c r="AX1060" s="52" t="str">
        <f>IF(参照!D1060="","",参照!D1060)</f>
        <v/>
      </c>
      <c r="AY1060" s="52">
        <f>IF(参照!E1060="","",参照!E1060)</f>
        <v>5.6099999999999998E-4</v>
      </c>
      <c r="AZ1060" s="52" t="str">
        <f>IF(参照!F1060="","",参照!F1060)</f>
        <v>旭マルヰガス(株)</v>
      </c>
      <c r="BA1060" s="52" t="str">
        <f>IF(参照!G1060="","",参照!G1060)</f>
        <v>旭マルヰガス(株)_</v>
      </c>
      <c r="BB1060" s="52">
        <f t="shared" si="47"/>
        <v>0.56099999999999994</v>
      </c>
      <c r="BD1060" s="52" t="str">
        <f>IF(参照!L1060="","",参照!L1060)</f>
        <v/>
      </c>
    </row>
    <row r="1061" spans="47:56">
      <c r="AU1061" s="52" t="str">
        <f>IF(参照!A1061="","",参照!A1061)</f>
        <v>A0703</v>
      </c>
      <c r="AV1061" s="52" t="str">
        <f>IF(参照!B1061="","",参照!B1061)</f>
        <v>ＪＲＥトレーディング(株)</v>
      </c>
      <c r="AW1061" s="52" t="str">
        <f>IF(参照!C1061="","",参照!C1061)</f>
        <v>0.000453※</v>
      </c>
      <c r="AX1061" s="52" t="str">
        <f>IF(参照!D1061="","",参照!D1061)</f>
        <v/>
      </c>
      <c r="AY1061" s="52">
        <f>IF(参照!E1061="","",参照!E1061)</f>
        <v>7.0899999999999999E-4</v>
      </c>
      <c r="AZ1061" s="52" t="str">
        <f>IF(参照!F1061="","",参照!F1061)</f>
        <v>ＪＲＥトレーディング(株)</v>
      </c>
      <c r="BA1061" s="52" t="str">
        <f>IF(参照!G1061="","",参照!G1061)</f>
        <v>ＪＲＥトレーディング(株)_</v>
      </c>
      <c r="BB1061" s="52">
        <f t="shared" si="47"/>
        <v>0.70899999999999996</v>
      </c>
      <c r="BD1061" s="52" t="str">
        <f>IF(参照!L1061="","",参照!L1061)</f>
        <v/>
      </c>
    </row>
    <row r="1062" spans="47:56">
      <c r="AU1062" s="52" t="str">
        <f>IF(参照!A1062="","",参照!A1062)</f>
        <v>A0704</v>
      </c>
      <c r="AV1062" s="52" t="str">
        <f>IF(参照!B1062="","",参照!B1062)</f>
        <v>Ｃａｓｔｌｅｔｏｎ　Ｃｏｍｍｏｄｉｔｉｅｓ　Ｊａｐａｎ合同会社</v>
      </c>
      <c r="AW1062" s="52">
        <f>IF(参照!C1062="","",参照!C1062)</f>
        <v>2.05E-4</v>
      </c>
      <c r="AX1062" s="52" t="str">
        <f>IF(参照!D1062="","",参照!D1062)</f>
        <v/>
      </c>
      <c r="AY1062" s="52">
        <f>IF(参照!E1062="","",参照!E1062)</f>
        <v>1.4899999999999999E-4</v>
      </c>
      <c r="AZ1062" s="52" t="str">
        <f>IF(参照!F1062="","",参照!F1062)</f>
        <v>Ｃａｓｔｌｅｔｏｎ　Ｃｏｍｍｏｄｉｔｉｅｓ　Ｊａｐａｎ合同会社</v>
      </c>
      <c r="BA1062" s="52" t="str">
        <f>IF(参照!G1062="","",参照!G1062)</f>
        <v>Ｃａｓｔｌｅｔｏｎ　Ｃｏｍｍｏｄｉｔｉｅｓ　Ｊａｐａｎ合同会社_</v>
      </c>
      <c r="BB1062" s="52">
        <f t="shared" si="47"/>
        <v>0.14899999999999999</v>
      </c>
      <c r="BD1062" s="52" t="str">
        <f>IF(参照!L1062="","",参照!L1062)</f>
        <v/>
      </c>
    </row>
    <row r="1063" spans="47:56">
      <c r="AU1063" s="52" t="str">
        <f>IF(参照!A1063="","",参照!A1063)</f>
        <v>A0705</v>
      </c>
      <c r="AV1063" s="52" t="str">
        <f>IF(参照!B1063="","",参照!B1063)</f>
        <v>神戸電力(株)</v>
      </c>
      <c r="AW1063" s="52">
        <f>IF(参照!C1063="","",参照!C1063)</f>
        <v>6.1799999999999995E-4</v>
      </c>
      <c r="AX1063" s="52" t="str">
        <f>IF(参照!D1063="","",参照!D1063)</f>
        <v/>
      </c>
      <c r="AY1063" s="52">
        <f>IF(参照!E1063="","",参照!E1063)</f>
        <v>6.9200000000000002E-4</v>
      </c>
      <c r="AZ1063" s="52" t="str">
        <f>IF(参照!F1063="","",参照!F1063)</f>
        <v>神戸電力(株)</v>
      </c>
      <c r="BA1063" s="52" t="str">
        <f>IF(参照!G1063="","",参照!G1063)</f>
        <v>神戸電力(株)_</v>
      </c>
      <c r="BB1063" s="52">
        <f t="shared" si="47"/>
        <v>0.69200000000000006</v>
      </c>
      <c r="BD1063" s="52" t="str">
        <f>IF(参照!L1063="","",参照!L1063)</f>
        <v/>
      </c>
    </row>
    <row r="1064" spans="47:56">
      <c r="AU1064" s="52" t="str">
        <f>IF(参照!A1064="","",参照!A1064)</f>
        <v>A0708</v>
      </c>
      <c r="AV1064" s="52" t="str">
        <f>IF(参照!B1064="","",参照!B1064)</f>
        <v>エア・ウォーター・ライフソリューション(株)(旧：エア・ウォーター北海道(株))</v>
      </c>
      <c r="AW1064" s="52">
        <f>IF(参照!C1064="","",参照!C1064)</f>
        <v>6.0300000000000002E-4</v>
      </c>
      <c r="AX1064" s="52" t="str">
        <f>IF(参照!D1064="","",参照!D1064)</f>
        <v/>
      </c>
      <c r="AY1064" s="52">
        <f>IF(参照!E1064="","",参照!E1064)</f>
        <v>5.4699999999999996E-4</v>
      </c>
      <c r="AZ1064" s="52" t="str">
        <f>IF(参照!F1064="","",参照!F1064)</f>
        <v>エア・ウォーター・ライフソリューション(株)(旧：エア・ウォーター北海道(株))</v>
      </c>
      <c r="BA1064" s="52" t="str">
        <f>IF(参照!G1064="","",参照!G1064)</f>
        <v>エア・ウォーター・ライフソリューション(株)(旧：エア・ウォーター北海道(株))_</v>
      </c>
      <c r="BB1064" s="52">
        <f t="shared" si="47"/>
        <v>0.54699999999999993</v>
      </c>
      <c r="BD1064" s="52" t="str">
        <f>IF(参照!L1064="","",参照!L1064)</f>
        <v/>
      </c>
    </row>
    <row r="1065" spans="47:56">
      <c r="AU1065" s="52" t="str">
        <f>IF(参照!A1065="","",参照!A1065)</f>
        <v>A0709</v>
      </c>
      <c r="AV1065" s="52" t="str">
        <f>IF(参照!B1065="","",参照!B1065)</f>
        <v>生活協同組合ひろしま</v>
      </c>
      <c r="AW1065" s="52">
        <f>IF(参照!C1065="","",参照!C1065)</f>
        <v>3.6699999999999998E-4</v>
      </c>
      <c r="AX1065" s="52" t="str">
        <f>IF(参照!D1065="","",参照!D1065)</f>
        <v>メニューA</v>
      </c>
      <c r="AY1065" s="52">
        <f>IF(参照!E1065="","",参照!E1065)</f>
        <v>3.5100000000000002E-4</v>
      </c>
      <c r="AZ1065" s="52" t="str">
        <f>IF(参照!F1065="","",参照!F1065)</f>
        <v>生活協同組合ひろしま</v>
      </c>
      <c r="BA1065" s="52" t="str">
        <f>IF(参照!G1065="","",参照!G1065)</f>
        <v>生活協同組合ひろしま_メニューA</v>
      </c>
      <c r="BB1065" s="52">
        <f t="shared" si="47"/>
        <v>0.35100000000000003</v>
      </c>
      <c r="BD1065" s="52" t="str">
        <f>IF(参照!L1065="","",参照!L1065)</f>
        <v/>
      </c>
    </row>
    <row r="1066" spans="47:56">
      <c r="AU1066" s="52" t="str">
        <f>IF(参照!A1066="","",参照!A1066)</f>
        <v/>
      </c>
      <c r="AV1066" s="52" t="str">
        <f>IF(参照!B1066="","",参照!B1066)</f>
        <v/>
      </c>
      <c r="AW1066" s="52" t="str">
        <f>IF(参照!C1066="","",参照!C1066)</f>
        <v/>
      </c>
      <c r="AX1066" s="52" t="str">
        <f>IF(参照!D1066="","",参照!D1066)</f>
        <v>メニューB(残差)</v>
      </c>
      <c r="AY1066" s="52">
        <f>IF(参照!E1066="","",参照!E1066)</f>
        <v>3.21E-4</v>
      </c>
      <c r="AZ1066" s="52" t="str">
        <f>IF(参照!F1066="","",参照!F1066)</f>
        <v>生活協同組合ひろしま</v>
      </c>
      <c r="BA1066" s="52" t="str">
        <f>IF(参照!G1066="","",参照!G1066)</f>
        <v>生活協同組合ひろしま_メニューB(残差)</v>
      </c>
      <c r="BB1066" s="52">
        <f t="shared" si="47"/>
        <v>0.32100000000000001</v>
      </c>
      <c r="BD1066" s="52" t="str">
        <f>IF(参照!L1066="","",参照!L1066)</f>
        <v/>
      </c>
    </row>
    <row r="1067" spans="47:56">
      <c r="AU1067" s="52" t="str">
        <f>IF(参照!A1067="","",参照!A1067)</f>
        <v/>
      </c>
      <c r="AV1067" s="52" t="str">
        <f>IF(参照!B1067="","",参照!B1067)</f>
        <v/>
      </c>
      <c r="AW1067" s="52" t="str">
        <f>IF(参照!C1067="","",参照!C1067)</f>
        <v/>
      </c>
      <c r="AX1067" s="52" t="str">
        <f>IF(参照!D1067="","",参照!D1067)</f>
        <v>(参考値)事業者全体</v>
      </c>
      <c r="AY1067" s="52">
        <f>IF(参照!E1067="","",参照!E1067)</f>
        <v>3.4200000000000002E-4</v>
      </c>
      <c r="AZ1067" s="52" t="str">
        <f>IF(参照!F1067="","",参照!F1067)</f>
        <v>生活協同組合ひろしま</v>
      </c>
      <c r="BA1067" s="52" t="str">
        <f>IF(参照!G1067="","",参照!G1067)</f>
        <v>生活協同組合ひろしま_(参考値)事業者全体</v>
      </c>
      <c r="BB1067" s="52">
        <f t="shared" si="47"/>
        <v>0.34200000000000003</v>
      </c>
      <c r="BD1067" s="52" t="str">
        <f>IF(参照!L1067="","",参照!L1067)</f>
        <v/>
      </c>
    </row>
    <row r="1068" spans="47:56">
      <c r="AU1068" s="52" t="str">
        <f>IF(参照!A1068="","",参照!A1068)</f>
        <v>A0710</v>
      </c>
      <c r="AV1068" s="52" t="str">
        <f>IF(参照!B1068="","",参照!B1068)</f>
        <v>(株)京楽産業ホールディングス</v>
      </c>
      <c r="AW1068" s="52">
        <f>IF(参照!C1068="","",参照!C1068)</f>
        <v>4.8299999999999998E-4</v>
      </c>
      <c r="AX1068" s="52" t="str">
        <f>IF(参照!D1068="","",参照!D1068)</f>
        <v/>
      </c>
      <c r="AY1068" s="52">
        <f>IF(参照!E1068="","",参照!E1068)</f>
        <v>5.2999999999999998E-4</v>
      </c>
      <c r="AZ1068" s="52" t="str">
        <f>IF(参照!F1068="","",参照!F1068)</f>
        <v>(株)京楽産業ホールディングス</v>
      </c>
      <c r="BA1068" s="52" t="str">
        <f>IF(参照!G1068="","",参照!G1068)</f>
        <v>(株)京楽産業ホールディングス_</v>
      </c>
      <c r="BB1068" s="52">
        <f t="shared" si="47"/>
        <v>0.53</v>
      </c>
      <c r="BD1068" s="52" t="str">
        <f>IF(参照!L1068="","",参照!L1068)</f>
        <v/>
      </c>
    </row>
    <row r="1069" spans="47:56">
      <c r="AU1069" s="52" t="str">
        <f>IF(参照!A1069="","",参照!A1069)</f>
        <v>A0711</v>
      </c>
      <c r="AV1069" s="52" t="str">
        <f>IF(参照!B1069="","",参照!B1069)</f>
        <v>(株)ＲｅｎｏＬａｂｏ</v>
      </c>
      <c r="AW1069" s="52">
        <f>IF(参照!C1069="","",参照!C1069)</f>
        <v>5.1000000000000004E-4</v>
      </c>
      <c r="AX1069" s="52" t="str">
        <f>IF(参照!D1069="","",参照!D1069)</f>
        <v/>
      </c>
      <c r="AY1069" s="52">
        <f>IF(参照!E1069="","",参照!E1069)</f>
        <v>5.6300000000000002E-4</v>
      </c>
      <c r="AZ1069" s="52" t="str">
        <f>IF(参照!F1069="","",参照!F1069)</f>
        <v>(株)ＲｅｎｏＬａｂｏ</v>
      </c>
      <c r="BA1069" s="52" t="str">
        <f>IF(参照!G1069="","",参照!G1069)</f>
        <v>(株)ＲｅｎｏＬａｂｏ_</v>
      </c>
      <c r="BB1069" s="52">
        <f t="shared" si="47"/>
        <v>0.56300000000000006</v>
      </c>
      <c r="BD1069" s="52" t="str">
        <f>IF(参照!L1069="","",参照!L1069)</f>
        <v/>
      </c>
    </row>
    <row r="1070" spans="47:56">
      <c r="AU1070" s="52" t="str">
        <f>IF(参照!A1070="","",参照!A1070)</f>
        <v>A0712</v>
      </c>
      <c r="AV1070" s="52" t="str">
        <f>IF(参照!B1070="","",参照!B1070)</f>
        <v>アークエルテクノロジーズ(株)</v>
      </c>
      <c r="AW1070" s="52">
        <f>IF(参照!C1070="","",参照!C1070)</f>
        <v>5.13E-4</v>
      </c>
      <c r="AX1070" s="52" t="str">
        <f>IF(参照!D1070="","",参照!D1070)</f>
        <v/>
      </c>
      <c r="AY1070" s="52">
        <f>IF(参照!E1070="","",参照!E1070)</f>
        <v>0</v>
      </c>
      <c r="AZ1070" s="52" t="str">
        <f>IF(参照!F1070="","",参照!F1070)</f>
        <v>アークエルテクノロジーズ(株)</v>
      </c>
      <c r="BA1070" s="52" t="str">
        <f>IF(参照!G1070="","",参照!G1070)</f>
        <v>アークエルテクノロジーズ(株)_</v>
      </c>
      <c r="BB1070" s="52">
        <f t="shared" si="47"/>
        <v>0</v>
      </c>
      <c r="BD1070" s="52" t="str">
        <f>IF(参照!L1070="","",参照!L1070)</f>
        <v/>
      </c>
    </row>
    <row r="1071" spans="47:56">
      <c r="AU1071" s="52" t="str">
        <f>IF(参照!A1071="","",参照!A1071)</f>
        <v>A0713</v>
      </c>
      <c r="AV1071" s="52" t="str">
        <f>IF(参照!B1071="","",参照!B1071)</f>
        <v>弥富ガス協同組合</v>
      </c>
      <c r="AW1071" s="52">
        <f>IF(参照!C1071="","",参照!C1071)</f>
        <v>5.2500000000000008E-4</v>
      </c>
      <c r="AX1071" s="52" t="str">
        <f>IF(参照!D1071="","",参照!D1071)</f>
        <v/>
      </c>
      <c r="AY1071" s="52">
        <f>IF(参照!E1071="","",参照!E1071)</f>
        <v>5.6999999999999998E-4</v>
      </c>
      <c r="AZ1071" s="52" t="str">
        <f>IF(参照!F1071="","",参照!F1071)</f>
        <v>弥富ガス協同組合</v>
      </c>
      <c r="BA1071" s="52" t="str">
        <f>IF(参照!G1071="","",参照!G1071)</f>
        <v>弥富ガス協同組合_</v>
      </c>
      <c r="BB1071" s="52">
        <f t="shared" si="47"/>
        <v>0.56999999999999995</v>
      </c>
      <c r="BD1071" s="52" t="str">
        <f>IF(参照!L1071="","",参照!L1071)</f>
        <v/>
      </c>
    </row>
    <row r="1072" spans="47:56">
      <c r="AU1072" s="52" t="str">
        <f>IF(参照!A1072="","",参照!A1072)</f>
        <v>A0714</v>
      </c>
      <c r="AV1072" s="52" t="str">
        <f>IF(参照!B1072="","",参照!B1072)</f>
        <v>エルメック(株)</v>
      </c>
      <c r="AW1072" s="52">
        <f>IF(参照!C1072="","",参照!C1072)</f>
        <v>3.9100000000000002E-4</v>
      </c>
      <c r="AX1072" s="52" t="str">
        <f>IF(参照!D1072="","",参照!D1072)</f>
        <v/>
      </c>
      <c r="AY1072" s="52">
        <f>IF(参照!E1072="","",参照!E1072)</f>
        <v>3.3500000000000001E-4</v>
      </c>
      <c r="AZ1072" s="52" t="str">
        <f>IF(参照!F1072="","",参照!F1072)</f>
        <v>エルメック(株)</v>
      </c>
      <c r="BA1072" s="52" t="str">
        <f>IF(参照!G1072="","",参照!G1072)</f>
        <v>エルメック(株)_</v>
      </c>
      <c r="BB1072" s="52">
        <f t="shared" si="47"/>
        <v>0.33500000000000002</v>
      </c>
      <c r="BD1072" s="52" t="str">
        <f>IF(参照!L1072="","",参照!L1072)</f>
        <v/>
      </c>
    </row>
    <row r="1073" spans="47:56">
      <c r="AU1073" s="52" t="str">
        <f>IF(参照!A1073="","",参照!A1073)</f>
        <v>A0715</v>
      </c>
      <c r="AV1073" s="52" t="str">
        <f>IF(参照!B1073="","",参照!B1073)</f>
        <v>(株)オズエナジー</v>
      </c>
      <c r="AW1073" s="52">
        <f>IF(参照!C1073="","",参照!C1073)</f>
        <v>4.9600000000000002E-4</v>
      </c>
      <c r="AX1073" s="52" t="str">
        <f>IF(参照!D1073="","",参照!D1073)</f>
        <v/>
      </c>
      <c r="AY1073" s="52">
        <f>IF(参照!E1073="","",参照!E1073)</f>
        <v>5.4299999999999997E-4</v>
      </c>
      <c r="AZ1073" s="52" t="str">
        <f>IF(参照!F1073="","",参照!F1073)</f>
        <v>(株)オズエナジー</v>
      </c>
      <c r="BA1073" s="52" t="str">
        <f>IF(参照!G1073="","",参照!G1073)</f>
        <v>(株)オズエナジー_</v>
      </c>
      <c r="BB1073" s="52">
        <f t="shared" si="47"/>
        <v>0.54299999999999993</v>
      </c>
      <c r="BD1073" s="52" t="str">
        <f>IF(参照!L1073="","",参照!L1073)</f>
        <v/>
      </c>
    </row>
    <row r="1074" spans="47:56">
      <c r="AU1074" s="52" t="str">
        <f>IF(参照!A1074="","",参照!A1074)</f>
        <v>A0716</v>
      </c>
      <c r="AV1074" s="52" t="str">
        <f>IF(参照!B1074="","",参照!B1074)</f>
        <v>レモンガス(株)</v>
      </c>
      <c r="AW1074" s="52">
        <f>IF(参照!C1074="","",参照!C1074)</f>
        <v>4.6000000000000001E-4</v>
      </c>
      <c r="AX1074" s="52" t="str">
        <f>IF(参照!D1074="","",参照!D1074)</f>
        <v/>
      </c>
      <c r="AY1074" s="52">
        <f>IF(参照!E1074="","",参照!E1074)</f>
        <v>4.0400000000000001E-4</v>
      </c>
      <c r="AZ1074" s="52" t="str">
        <f>IF(参照!F1074="","",参照!F1074)</f>
        <v>レモンガス(株)</v>
      </c>
      <c r="BA1074" s="52" t="str">
        <f>IF(参照!G1074="","",参照!G1074)</f>
        <v>レモンガス(株)_</v>
      </c>
      <c r="BB1074" s="52">
        <f t="shared" si="47"/>
        <v>0.40400000000000003</v>
      </c>
      <c r="BD1074" s="52" t="str">
        <f>IF(参照!L1074="","",参照!L1074)</f>
        <v/>
      </c>
    </row>
    <row r="1075" spans="47:56">
      <c r="AU1075" s="52" t="str">
        <f>IF(参照!A1075="","",参照!A1075)</f>
        <v>A0718</v>
      </c>
      <c r="AV1075" s="52" t="str">
        <f>IF(参照!B1075="","",参照!B1075)</f>
        <v>(株)日本海水</v>
      </c>
      <c r="AW1075" s="52">
        <f>IF(参照!C1075="","",参照!C1075)</f>
        <v>3.7399999999999998E-4</v>
      </c>
      <c r="AX1075" s="52" t="str">
        <f>IF(参照!D1075="","",参照!D1075)</f>
        <v/>
      </c>
      <c r="AY1075" s="52">
        <f>IF(参照!E1075="","",参照!E1075)</f>
        <v>3.1799999999999998E-4</v>
      </c>
      <c r="AZ1075" s="52" t="str">
        <f>IF(参照!F1075="","",参照!F1075)</f>
        <v>(株)日本海水</v>
      </c>
      <c r="BA1075" s="52" t="str">
        <f>IF(参照!G1075="","",参照!G1075)</f>
        <v>(株)日本海水_</v>
      </c>
      <c r="BB1075" s="52">
        <f t="shared" si="47"/>
        <v>0.318</v>
      </c>
      <c r="BD1075" s="52" t="str">
        <f>IF(参照!L1075="","",参照!L1075)</f>
        <v/>
      </c>
    </row>
    <row r="1076" spans="47:56">
      <c r="AU1076" s="52" t="str">
        <f>IF(参照!A1076="","",参照!A1076)</f>
        <v>A0720</v>
      </c>
      <c r="AV1076" s="52" t="str">
        <f>IF(参照!B1076="","",参照!B1076)</f>
        <v>(株)ａｆｔｅｒＦＩＴ</v>
      </c>
      <c r="AW1076" s="52">
        <f>IF(参照!C1076="","",参照!C1076)</f>
        <v>4.9600000000000002E-4</v>
      </c>
      <c r="AX1076" s="52" t="str">
        <f>IF(参照!D1076="","",参照!D1076)</f>
        <v>メニューA</v>
      </c>
      <c r="AY1076" s="52">
        <f>IF(参照!E1076="","",参照!E1076)</f>
        <v>0</v>
      </c>
      <c r="AZ1076" s="52" t="str">
        <f>IF(参照!F1076="","",参照!F1076)</f>
        <v>(株)ａｆｔｅｒＦＩＴ</v>
      </c>
      <c r="BA1076" s="52" t="str">
        <f>IF(参照!G1076="","",参照!G1076)</f>
        <v>(株)ａｆｔｅｒＦＩＴ_メニューA</v>
      </c>
      <c r="BB1076" s="52">
        <f t="shared" si="47"/>
        <v>0</v>
      </c>
      <c r="BD1076" s="52" t="str">
        <f>IF(参照!L1076="","",参照!L1076)</f>
        <v/>
      </c>
    </row>
    <row r="1077" spans="47:56">
      <c r="AU1077" s="52" t="str">
        <f>IF(参照!A1077="","",参照!A1077)</f>
        <v>A0721</v>
      </c>
      <c r="AV1077" s="52" t="str">
        <f>IF(参照!B1077="","",参照!B1077)</f>
        <v>中小企業支援(株)</v>
      </c>
      <c r="AW1077" s="52">
        <f>IF(参照!C1077="","",参照!C1077)</f>
        <v>5.3799999999999996E-4</v>
      </c>
      <c r="AX1077" s="52" t="str">
        <f>IF(参照!D1077="","",参照!D1077)</f>
        <v/>
      </c>
      <c r="AY1077" s="52">
        <f>IF(参照!E1077="","",参照!E1077)</f>
        <v>5.9500000000000004E-4</v>
      </c>
      <c r="AZ1077" s="52" t="str">
        <f>IF(参照!F1077="","",参照!F1077)</f>
        <v>中小企業支援(株)</v>
      </c>
      <c r="BA1077" s="52" t="str">
        <f>IF(参照!G1077="","",参照!G1077)</f>
        <v>中小企業支援(株)_</v>
      </c>
      <c r="BB1077" s="52">
        <f t="shared" si="47"/>
        <v>0.59500000000000008</v>
      </c>
      <c r="BD1077" s="52" t="str">
        <f>IF(参照!L1077="","",参照!L1077)</f>
        <v/>
      </c>
    </row>
    <row r="1078" spans="47:56">
      <c r="AU1078" s="52" t="str">
        <f>IF(参照!A1078="","",参照!A1078)</f>
        <v>A0722</v>
      </c>
      <c r="AV1078" s="52" t="str">
        <f>IF(参照!B1078="","",参照!B1078)</f>
        <v>サントラベラーズサービス有限会社</v>
      </c>
      <c r="AW1078" s="52">
        <f>IF(参照!C1078="","",参照!C1078)</f>
        <v>5.1400000000000003E-4</v>
      </c>
      <c r="AX1078" s="52" t="str">
        <f>IF(参照!D1078="","",参照!D1078)</f>
        <v/>
      </c>
      <c r="AY1078" s="52">
        <f>IF(参照!E1078="","",参照!E1078)</f>
        <v>4.5800000000000002E-4</v>
      </c>
      <c r="AZ1078" s="52" t="str">
        <f>IF(参照!F1078="","",参照!F1078)</f>
        <v>サントラベラーズサービス有限会社</v>
      </c>
      <c r="BA1078" s="52" t="str">
        <f>IF(参照!G1078="","",参照!G1078)</f>
        <v>サントラベラーズサービス有限会社_</v>
      </c>
      <c r="BB1078" s="52">
        <f t="shared" si="47"/>
        <v>0.45800000000000002</v>
      </c>
      <c r="BD1078" s="52" t="str">
        <f>IF(参照!L1078="","",参照!L1078)</f>
        <v/>
      </c>
    </row>
    <row r="1079" spans="47:56">
      <c r="AU1079" s="52" t="str">
        <f>IF(参照!A1079="","",参照!A1079)</f>
        <v>A0725</v>
      </c>
      <c r="AV1079" s="52" t="str">
        <f>IF(参照!B1079="","",参照!B1079)</f>
        <v>合同会社Ｐｅａｋ８</v>
      </c>
      <c r="AW1079" s="52">
        <f>IF(参照!C1079="","",参照!C1079)</f>
        <v>4.75E-4</v>
      </c>
      <c r="AX1079" s="52" t="str">
        <f>IF(参照!D1079="","",参照!D1079)</f>
        <v/>
      </c>
      <c r="AY1079" s="52">
        <f>IF(参照!E1079="","",参照!E1079)</f>
        <v>4.1899999999999999E-4</v>
      </c>
      <c r="AZ1079" s="52" t="str">
        <f>IF(参照!F1079="","",参照!F1079)</f>
        <v>合同会社Ｐｅａｋ８</v>
      </c>
      <c r="BA1079" s="52" t="str">
        <f>IF(参照!G1079="","",参照!G1079)</f>
        <v>合同会社Ｐｅａｋ８_</v>
      </c>
      <c r="BB1079" s="52">
        <f t="shared" si="47"/>
        <v>0.41899999999999998</v>
      </c>
      <c r="BD1079" s="52" t="str">
        <f>IF(参照!L1079="","",参照!L1079)</f>
        <v/>
      </c>
    </row>
    <row r="1080" spans="47:56">
      <c r="AU1080" s="52" t="str">
        <f>IF(参照!A1080="","",参照!A1080)</f>
        <v>A0726</v>
      </c>
      <c r="AV1080" s="52" t="str">
        <f>IF(参照!B1080="","",参照!B1080)</f>
        <v>八千代エンジニヤリング(株)</v>
      </c>
      <c r="AW1080" s="52">
        <f>IF(参照!C1080="","",参照!C1080)</f>
        <v>4.7799999999999996E-4</v>
      </c>
      <c r="AX1080" s="52" t="str">
        <f>IF(参照!D1080="","",参照!D1080)</f>
        <v/>
      </c>
      <c r="AY1080" s="52">
        <f>IF(参照!E1080="","",参照!E1080)</f>
        <v>0</v>
      </c>
      <c r="AZ1080" s="52" t="str">
        <f>IF(参照!F1080="","",参照!F1080)</f>
        <v>八千代エンジニヤリング(株)</v>
      </c>
      <c r="BA1080" s="52" t="str">
        <f>IF(参照!G1080="","",参照!G1080)</f>
        <v>八千代エンジニヤリング(株)_</v>
      </c>
      <c r="BB1080" s="52">
        <f t="shared" si="47"/>
        <v>0</v>
      </c>
      <c r="BD1080" s="52" t="str">
        <f>IF(参照!L1080="","",参照!L1080)</f>
        <v/>
      </c>
    </row>
    <row r="1081" spans="47:56">
      <c r="AU1081" s="52" t="str">
        <f>IF(参照!A1081="","",参照!A1081)</f>
        <v>A0729</v>
      </c>
      <c r="AV1081" s="52" t="str">
        <f>IF(参照!B1081="","",参照!B1081)</f>
        <v>神楽電力(株)</v>
      </c>
      <c r="AW1081" s="52">
        <f>IF(参照!C1081="","",参照!C1081)</f>
        <v>4.4900000000000002E-4</v>
      </c>
      <c r="AX1081" s="52" t="str">
        <f>IF(参照!D1081="","",参照!D1081)</f>
        <v/>
      </c>
      <c r="AY1081" s="52">
        <f>IF(参照!E1081="","",参照!E1081)</f>
        <v>5.5699999999999999E-4</v>
      </c>
      <c r="AZ1081" s="52" t="str">
        <f>IF(参照!F1081="","",参照!F1081)</f>
        <v>神楽電力(株)</v>
      </c>
      <c r="BA1081" s="52" t="str">
        <f>IF(参照!G1081="","",参照!G1081)</f>
        <v>神楽電力(株)_</v>
      </c>
      <c r="BB1081" s="52">
        <f t="shared" si="47"/>
        <v>0.55699999999999994</v>
      </c>
      <c r="BD1081" s="52" t="str">
        <f>IF(参照!L1081="","",参照!L1081)</f>
        <v/>
      </c>
    </row>
    <row r="1082" spans="47:56">
      <c r="AU1082" s="52" t="str">
        <f>IF(参照!A1082="","",参照!A1082)</f>
        <v>A0730</v>
      </c>
      <c r="AV1082" s="52" t="str">
        <f>IF(参照!B1082="","",参照!B1082)</f>
        <v>ゆきぐに新電力(株)</v>
      </c>
      <c r="AW1082" s="52">
        <f>IF(参照!C1082="","",参照!C1082)</f>
        <v>5.22E-4</v>
      </c>
      <c r="AX1082" s="52" t="str">
        <f>IF(参照!D1082="","",参照!D1082)</f>
        <v/>
      </c>
      <c r="AY1082" s="52">
        <f>IF(参照!E1082="","",参照!E1082)</f>
        <v>4.6900000000000002E-4</v>
      </c>
      <c r="AZ1082" s="52" t="str">
        <f>IF(参照!F1082="","",参照!F1082)</f>
        <v>ゆきぐに新電力(株)</v>
      </c>
      <c r="BA1082" s="52" t="str">
        <f>IF(参照!G1082="","",参照!G1082)</f>
        <v>ゆきぐに新電力(株)_</v>
      </c>
      <c r="BB1082" s="52">
        <f t="shared" si="47"/>
        <v>0.46900000000000003</v>
      </c>
      <c r="BD1082" s="52" t="str">
        <f>IF(参照!L1082="","",参照!L1082)</f>
        <v/>
      </c>
    </row>
    <row r="1083" spans="47:56">
      <c r="AU1083" s="52" t="str">
        <f>IF(参照!A1083="","",参照!A1083)</f>
        <v>A0732</v>
      </c>
      <c r="AV1083" s="52" t="str">
        <f>IF(参照!B1083="","",参照!B1083)</f>
        <v>(株)ながさきサステナエナジー</v>
      </c>
      <c r="AW1083" s="52">
        <f>IF(参照!C1083="","",参照!C1083)</f>
        <v>8.1000000000000004E-5</v>
      </c>
      <c r="AX1083" s="52" t="str">
        <f>IF(参照!D1083="","",参照!D1083)</f>
        <v/>
      </c>
      <c r="AY1083" s="52">
        <f>IF(参照!E1083="","",参照!E1083)</f>
        <v>0</v>
      </c>
      <c r="AZ1083" s="52" t="str">
        <f>IF(参照!F1083="","",参照!F1083)</f>
        <v>(株)ながさきサステナエナジー</v>
      </c>
      <c r="BA1083" s="52" t="str">
        <f>IF(参照!G1083="","",参照!G1083)</f>
        <v>(株)ながさきサステナエナジー_</v>
      </c>
      <c r="BB1083" s="52">
        <f t="shared" si="47"/>
        <v>0</v>
      </c>
      <c r="BD1083" s="52" t="str">
        <f>IF(参照!L1083="","",参照!L1083)</f>
        <v/>
      </c>
    </row>
    <row r="1084" spans="47:56">
      <c r="AU1084" s="52" t="str">
        <f>IF(参照!A1084="","",参照!A1084)</f>
        <v>A0734</v>
      </c>
      <c r="AV1084" s="52" t="str">
        <f>IF(参照!B1084="","",参照!B1084)</f>
        <v>(株)Ｉ＆Ｉ</v>
      </c>
      <c r="AW1084" s="52">
        <f>IF(参照!C1084="","",参照!C1084)</f>
        <v>5.3200000000000003E-4</v>
      </c>
      <c r="AX1084" s="52" t="str">
        <f>IF(参照!D1084="","",参照!D1084)</f>
        <v/>
      </c>
      <c r="AY1084" s="52">
        <f>IF(参照!E1084="","",参照!E1084)</f>
        <v>4.7599999999999997E-4</v>
      </c>
      <c r="AZ1084" s="52" t="str">
        <f>IF(参照!F1084="","",参照!F1084)</f>
        <v>(株)Ｉ＆Ｉ</v>
      </c>
      <c r="BA1084" s="52" t="str">
        <f>IF(参照!G1084="","",参照!G1084)</f>
        <v>(株)Ｉ＆Ｉ_</v>
      </c>
      <c r="BB1084" s="52">
        <f t="shared" si="47"/>
        <v>0.47599999999999998</v>
      </c>
      <c r="BD1084" s="52" t="str">
        <f>IF(参照!L1084="","",参照!L1084)</f>
        <v/>
      </c>
    </row>
    <row r="1085" spans="47:56">
      <c r="AU1085" s="52" t="str">
        <f>IF(参照!A1085="","",参照!A1085)</f>
        <v>A0738</v>
      </c>
      <c r="AV1085" s="52" t="str">
        <f>IF(参照!B1085="","",参照!B1085)</f>
        <v>(株)グルーヴエナジー</v>
      </c>
      <c r="AW1085" s="52">
        <f>IF(参照!C1085="","",参照!C1085)</f>
        <v>5.6999999999999998E-4</v>
      </c>
      <c r="AX1085" s="52" t="str">
        <f>IF(参照!D1085="","",参照!D1085)</f>
        <v/>
      </c>
      <c r="AY1085" s="52">
        <f>IF(参照!E1085="","",参照!E1085)</f>
        <v>6.1700000000000004E-4</v>
      </c>
      <c r="AZ1085" s="52" t="str">
        <f>IF(参照!F1085="","",参照!F1085)</f>
        <v>(株)グルーヴエナジー</v>
      </c>
      <c r="BA1085" s="52" t="str">
        <f>IF(参照!G1085="","",参照!G1085)</f>
        <v>(株)グルーヴエナジー_</v>
      </c>
      <c r="BB1085" s="52">
        <f t="shared" si="47"/>
        <v>0.61699999999999999</v>
      </c>
      <c r="BD1085" s="52" t="str">
        <f>IF(参照!L1085="","",参照!L1085)</f>
        <v/>
      </c>
    </row>
    <row r="1086" spans="47:56">
      <c r="AU1086" s="52" t="str">
        <f>IF(参照!A1086="","",参照!A1086)</f>
        <v>A0739</v>
      </c>
      <c r="AV1086" s="52" t="str">
        <f>IF(参照!B1086="","",参照!B1086)</f>
        <v>高知ニューエナジー(株)</v>
      </c>
      <c r="AW1086" s="52">
        <f>IF(参照!C1086="","",参照!C1086)</f>
        <v>4.6599999999999994E-4</v>
      </c>
      <c r="AX1086" s="52" t="str">
        <f>IF(参照!D1086="","",参照!D1086)</f>
        <v/>
      </c>
      <c r="AY1086" s="52">
        <f>IF(参照!E1086="","",参照!E1086)</f>
        <v>4.86E-4</v>
      </c>
      <c r="AZ1086" s="52" t="str">
        <f>IF(参照!F1086="","",参照!F1086)</f>
        <v>高知ニューエナジー(株)</v>
      </c>
      <c r="BA1086" s="52" t="str">
        <f>IF(参照!G1086="","",参照!G1086)</f>
        <v>高知ニューエナジー(株)_</v>
      </c>
      <c r="BB1086" s="52">
        <f t="shared" si="47"/>
        <v>0.48599999999999999</v>
      </c>
      <c r="BD1086" s="52" t="str">
        <f>IF(参照!L1086="","",参照!L1086)</f>
        <v/>
      </c>
    </row>
    <row r="1087" spans="47:56">
      <c r="AU1087" s="52" t="str">
        <f>IF(参照!A1087="","",参照!A1087)</f>
        <v>A0740</v>
      </c>
      <c r="AV1087" s="52" t="str">
        <f>IF(参照!B1087="","",参照!B1087)</f>
        <v>もみじ電力(株)</v>
      </c>
      <c r="AW1087" s="52">
        <f>IF(参照!C1087="","",参照!C1087)</f>
        <v>4.9799999999999996E-4</v>
      </c>
      <c r="AX1087" s="52" t="str">
        <f>IF(参照!D1087="","",参照!D1087)</f>
        <v/>
      </c>
      <c r="AY1087" s="52">
        <f>IF(参照!E1087="","",参照!E1087)</f>
        <v>4.4200000000000001E-4</v>
      </c>
      <c r="AZ1087" s="52" t="str">
        <f>IF(参照!F1087="","",参照!F1087)</f>
        <v>もみじ電力(株)</v>
      </c>
      <c r="BA1087" s="52" t="str">
        <f>IF(参照!G1087="","",参照!G1087)</f>
        <v>もみじ電力(株)_</v>
      </c>
      <c r="BB1087" s="52">
        <f t="shared" si="47"/>
        <v>0.442</v>
      </c>
      <c r="BD1087" s="52" t="str">
        <f>IF(参照!L1087="","",参照!L1087)</f>
        <v/>
      </c>
    </row>
    <row r="1088" spans="47:56">
      <c r="AU1088" s="52" t="str">
        <f>IF(参照!A1088="","",参照!A1088)</f>
        <v>A0742</v>
      </c>
      <c r="AV1088" s="52" t="str">
        <f>IF(参照!B1088="","",参照!B1088)</f>
        <v>(株)縁人</v>
      </c>
      <c r="AW1088" s="52">
        <f>IF(参照!C1088="","",参照!C1088)</f>
        <v>5.8500000000000002E-4</v>
      </c>
      <c r="AX1088" s="52" t="str">
        <f>IF(参照!D1088="","",参照!D1088)</f>
        <v/>
      </c>
      <c r="AY1088" s="52">
        <f>IF(参照!E1088="","",参照!E1088)</f>
        <v>6.2299999999999996E-4</v>
      </c>
      <c r="AZ1088" s="52" t="str">
        <f>IF(参照!F1088="","",参照!F1088)</f>
        <v>(株)縁人</v>
      </c>
      <c r="BA1088" s="52" t="str">
        <f>IF(参照!G1088="","",参照!G1088)</f>
        <v>(株)縁人_</v>
      </c>
      <c r="BB1088" s="52">
        <f t="shared" si="47"/>
        <v>0.623</v>
      </c>
      <c r="BD1088" s="52" t="str">
        <f>IF(参照!L1088="","",参照!L1088)</f>
        <v/>
      </c>
    </row>
    <row r="1089" spans="47:56">
      <c r="AU1089" s="52" t="str">
        <f>IF(参照!A1089="","",参照!A1089)</f>
        <v>A0743</v>
      </c>
      <c r="AV1089" s="52" t="str">
        <f>IF(参照!B1089="","",参照!B1089)</f>
        <v>Ｔ＆Ｔエナジー(株)</v>
      </c>
      <c r="AW1089" s="52">
        <f>IF(参照!C1089="","",参照!C1089)</f>
        <v>4.9299999999999995E-4</v>
      </c>
      <c r="AX1089" s="52" t="str">
        <f>IF(参照!D1089="","",参照!D1089)</f>
        <v/>
      </c>
      <c r="AY1089" s="52">
        <f>IF(参照!E1089="","",参照!E1089)</f>
        <v>4.37E-4</v>
      </c>
      <c r="AZ1089" s="52" t="str">
        <f>IF(参照!F1089="","",参照!F1089)</f>
        <v>Ｔ＆Ｔエナジー(株)</v>
      </c>
      <c r="BA1089" s="52" t="str">
        <f>IF(参照!G1089="","",参照!G1089)</f>
        <v>Ｔ＆Ｔエナジー(株)_</v>
      </c>
      <c r="BB1089" s="52">
        <f t="shared" si="47"/>
        <v>0.437</v>
      </c>
      <c r="BD1089" s="52" t="str">
        <f>IF(参照!L1089="","",参照!L1089)</f>
        <v/>
      </c>
    </row>
    <row r="1090" spans="47:56">
      <c r="AU1090" s="52" t="str">
        <f>IF(参照!A1090="","",参照!A1090)</f>
        <v>A0744</v>
      </c>
      <c r="AV1090" s="52" t="str">
        <f>IF(参照!B1090="","",参照!B1090)</f>
        <v>(株)ルーク</v>
      </c>
      <c r="AW1090" s="52">
        <f>IF(参照!C1090="","",参照!C1090)</f>
        <v>4.4700000000000002E-4</v>
      </c>
      <c r="AX1090" s="52" t="str">
        <f>IF(参照!D1090="","",参照!D1090)</f>
        <v>メニューA</v>
      </c>
      <c r="AY1090" s="52">
        <f>IF(参照!E1090="","",参照!E1090)</f>
        <v>0</v>
      </c>
      <c r="AZ1090" s="52" t="str">
        <f>IF(参照!F1090="","",参照!F1090)</f>
        <v>(株)ルーク</v>
      </c>
      <c r="BA1090" s="52" t="str">
        <f>IF(参照!G1090="","",参照!G1090)</f>
        <v>(株)ルーク_メニューA</v>
      </c>
      <c r="BB1090" s="52">
        <f t="shared" si="47"/>
        <v>0</v>
      </c>
      <c r="BD1090" s="52" t="str">
        <f>IF(参照!L1090="","",参照!L1090)</f>
        <v/>
      </c>
    </row>
    <row r="1091" spans="47:56">
      <c r="AU1091" s="52" t="str">
        <f>IF(参照!A1091="","",参照!A1091)</f>
        <v/>
      </c>
      <c r="AV1091" s="52" t="str">
        <f>IF(参照!B1091="","",参照!B1091)</f>
        <v/>
      </c>
      <c r="AW1091" s="52" t="str">
        <f>IF(参照!C1091="","",参照!C1091)</f>
        <v/>
      </c>
      <c r="AX1091" s="52" t="str">
        <f>IF(参照!D1091="","",参照!D1091)</f>
        <v>メニューB</v>
      </c>
      <c r="AY1091" s="52">
        <f>IF(参照!E1091="","",参照!E1091)</f>
        <v>3.4900000000000003E-4</v>
      </c>
      <c r="AZ1091" s="52" t="str">
        <f>IF(参照!F1091="","",参照!F1091)</f>
        <v>(株)ルーク</v>
      </c>
      <c r="BA1091" s="52" t="str">
        <f>IF(参照!G1091="","",参照!G1091)</f>
        <v>(株)ルーク_メニューB</v>
      </c>
      <c r="BB1091" s="52">
        <f t="shared" si="47"/>
        <v>0.34900000000000003</v>
      </c>
      <c r="BD1091" s="52" t="str">
        <f>IF(参照!L1091="","",参照!L1091)</f>
        <v/>
      </c>
    </row>
    <row r="1092" spans="47:56">
      <c r="AU1092" s="52" t="str">
        <f>IF(参照!A1092="","",参照!A1092)</f>
        <v/>
      </c>
      <c r="AV1092" s="52" t="str">
        <f>IF(参照!B1092="","",参照!B1092)</f>
        <v/>
      </c>
      <c r="AW1092" s="52" t="str">
        <f>IF(参照!C1092="","",参照!C1092)</f>
        <v/>
      </c>
      <c r="AX1092" s="52" t="str">
        <f>IF(参照!D1092="","",参照!D1092)</f>
        <v>メニューC(残差)</v>
      </c>
      <c r="AY1092" s="52">
        <f>IF(参照!E1092="","",参照!E1092)</f>
        <v>3.9100000000000002E-4</v>
      </c>
      <c r="AZ1092" s="52" t="str">
        <f>IF(参照!F1092="","",参照!F1092)</f>
        <v>(株)ルーク</v>
      </c>
      <c r="BA1092" s="52" t="str">
        <f>IF(参照!G1092="","",参照!G1092)</f>
        <v>(株)ルーク_メニューC(残差)</v>
      </c>
      <c r="BB1092" s="52">
        <f t="shared" si="47"/>
        <v>0.39100000000000001</v>
      </c>
      <c r="BD1092" s="52" t="str">
        <f>IF(参照!L1092="","",参照!L1092)</f>
        <v/>
      </c>
    </row>
    <row r="1093" spans="47:56">
      <c r="AU1093" s="52" t="str">
        <f>IF(参照!A1093="","",参照!A1093)</f>
        <v/>
      </c>
      <c r="AV1093" s="52" t="str">
        <f>IF(参照!B1093="","",参照!B1093)</f>
        <v/>
      </c>
      <c r="AW1093" s="52" t="str">
        <f>IF(参照!C1093="","",参照!C1093)</f>
        <v/>
      </c>
      <c r="AX1093" s="52" t="str">
        <f>IF(参照!D1093="","",参照!D1093)</f>
        <v>(参考値)事業者全体</v>
      </c>
      <c r="AY1093" s="52">
        <f>IF(参照!E1093="","",参照!E1093)</f>
        <v>4.3899999999999999E-4</v>
      </c>
      <c r="AZ1093" s="52" t="str">
        <f>IF(参照!F1093="","",参照!F1093)</f>
        <v>(株)ルーク</v>
      </c>
      <c r="BA1093" s="52" t="str">
        <f>IF(参照!G1093="","",参照!G1093)</f>
        <v>(株)ルーク_(参考値)事業者全体</v>
      </c>
      <c r="BB1093" s="52">
        <f t="shared" ref="BB1093:BB1128" si="48">AY1093*1000</f>
        <v>0.439</v>
      </c>
      <c r="BD1093" s="52" t="str">
        <f>IF(参照!L1093="","",参照!L1093)</f>
        <v/>
      </c>
    </row>
    <row r="1094" spans="47:56">
      <c r="AU1094" s="52" t="str">
        <f>IF(参照!A1094="","",参照!A1094)</f>
        <v>A0745</v>
      </c>
      <c r="AV1094" s="52" t="str">
        <f>IF(参照!B1094="","",参照!B1094)</f>
        <v>(株)ふくしま未来パワー</v>
      </c>
      <c r="AW1094" s="52" t="str">
        <f>IF(参照!C1094="","",参照!C1094)</f>
        <v>0.000453※</v>
      </c>
      <c r="AX1094" s="52" t="str">
        <f>IF(参照!D1094="","",参照!D1094)</f>
        <v/>
      </c>
      <c r="AY1094" s="52">
        <f>IF(参照!E1094="","",参照!E1094)</f>
        <v>7.8700000000000005E-4</v>
      </c>
      <c r="AZ1094" s="52" t="str">
        <f>IF(参照!F1094="","",参照!F1094)</f>
        <v>(株)ふくしま未来パワー</v>
      </c>
      <c r="BA1094" s="52" t="str">
        <f>IF(参照!G1094="","",参照!G1094)</f>
        <v>(株)ふくしま未来パワー_</v>
      </c>
      <c r="BB1094" s="52">
        <f t="shared" si="48"/>
        <v>0.78700000000000003</v>
      </c>
      <c r="BD1094" s="52" t="str">
        <f>IF(参照!L1094="","",参照!L1094)</f>
        <v/>
      </c>
    </row>
    <row r="1095" spans="47:56">
      <c r="AU1095" s="52" t="str">
        <f>IF(参照!A1095="","",参照!A1095)</f>
        <v>A0746</v>
      </c>
      <c r="AV1095" s="52" t="str">
        <f>IF(参照!B1095="","",参照!B1095)</f>
        <v>かけがわ報徳パワー(株)</v>
      </c>
      <c r="AW1095" s="52">
        <f>IF(参照!C1095="","",参照!C1095)</f>
        <v>4.6999999999999999E-4</v>
      </c>
      <c r="AX1095" s="52" t="str">
        <f>IF(参照!D1095="","",参照!D1095)</f>
        <v/>
      </c>
      <c r="AY1095" s="52">
        <f>IF(参照!E1095="","",参照!E1095)</f>
        <v>5.2000000000000006E-4</v>
      </c>
      <c r="AZ1095" s="52" t="str">
        <f>IF(参照!F1095="","",参照!F1095)</f>
        <v>かけがわ報徳パワー(株)</v>
      </c>
      <c r="BA1095" s="52" t="str">
        <f>IF(参照!G1095="","",参照!G1095)</f>
        <v>かけがわ報徳パワー(株)_</v>
      </c>
      <c r="BB1095" s="52">
        <f t="shared" si="48"/>
        <v>0.52</v>
      </c>
      <c r="BD1095" s="52" t="str">
        <f>IF(参照!L1095="","",参照!L1095)</f>
        <v/>
      </c>
    </row>
    <row r="1096" spans="47:56">
      <c r="AU1096" s="52" t="str">
        <f>IF(参照!A1096="","",参照!A1096)</f>
        <v>A0747</v>
      </c>
      <c r="AV1096" s="52" t="str">
        <f>IF(参照!B1096="","",参照!B1096)</f>
        <v>ＳｕｓｔａｉｎａｂｌｅＥｎｅｒｇｙ(株)</v>
      </c>
      <c r="AW1096" s="52">
        <f>IF(参照!C1096="","",参照!C1096)</f>
        <v>5.6000000000000006E-4</v>
      </c>
      <c r="AX1096" s="52" t="str">
        <f>IF(参照!D1096="","",参照!D1096)</f>
        <v/>
      </c>
      <c r="AY1096" s="52">
        <f>IF(参照!E1096="","",参照!E1096)</f>
        <v>5.4500000000000002E-4</v>
      </c>
      <c r="AZ1096" s="52" t="str">
        <f>IF(参照!F1096="","",参照!F1096)</f>
        <v>ＳｕｓｔａｉｎａｂｌｅＥｎｅｒｇｙ(株)</v>
      </c>
      <c r="BA1096" s="52" t="str">
        <f>IF(参照!G1096="","",参照!G1096)</f>
        <v>ＳｕｓｔａｉｎａｂｌｅＥｎｅｒｇｙ(株)_</v>
      </c>
      <c r="BB1096" s="52">
        <f t="shared" si="48"/>
        <v>0.54500000000000004</v>
      </c>
      <c r="BD1096" s="52" t="str">
        <f>IF(参照!L1096="","",参照!L1096)</f>
        <v/>
      </c>
    </row>
    <row r="1097" spans="47:56">
      <c r="AU1097" s="52" t="str">
        <f>IF(参照!A1097="","",参照!A1097)</f>
        <v>A0748</v>
      </c>
      <c r="AV1097" s="52" t="str">
        <f>IF(参照!B1097="","",参照!B1097)</f>
        <v>穂の国とよはし電力(株)</v>
      </c>
      <c r="AW1097" s="52">
        <f>IF(参照!C1097="","",参照!C1097)</f>
        <v>1.22E-4</v>
      </c>
      <c r="AX1097" s="52" t="str">
        <f>IF(参照!D1097="","",参照!D1097)</f>
        <v/>
      </c>
      <c r="AY1097" s="52">
        <f>IF(参照!E1097="","",参照!E1097)</f>
        <v>3.1100000000000002E-4</v>
      </c>
      <c r="AZ1097" s="52" t="str">
        <f>IF(参照!F1097="","",参照!F1097)</f>
        <v>穂の国とよはし電力(株)</v>
      </c>
      <c r="BA1097" s="52" t="str">
        <f>IF(参照!G1097="","",参照!G1097)</f>
        <v>穂の国とよはし電力(株)_</v>
      </c>
      <c r="BB1097" s="52">
        <f t="shared" si="48"/>
        <v>0.311</v>
      </c>
      <c r="BD1097" s="52" t="str">
        <f>IF(参照!L1097="","",参照!L1097)</f>
        <v/>
      </c>
    </row>
    <row r="1098" spans="47:56">
      <c r="AU1098" s="52" t="str">
        <f>IF(参照!A1098="","",参照!A1098)</f>
        <v>A0752</v>
      </c>
      <c r="AV1098" s="52" t="str">
        <f>IF(参照!B1098="","",参照!B1098)</f>
        <v>イワタニセントラル北海道(株)</v>
      </c>
      <c r="AW1098" s="52">
        <f>IF(参照!C1098="","",参照!C1098)</f>
        <v>1.0989999999999999E-3</v>
      </c>
      <c r="AX1098" s="52" t="str">
        <f>IF(参照!D1098="","",参照!D1098)</f>
        <v/>
      </c>
      <c r="AY1098" s="52">
        <f>IF(参照!E1098="","",参照!E1098)</f>
        <v>1.0429999999999999E-3</v>
      </c>
      <c r="AZ1098" s="52" t="str">
        <f>IF(参照!F1098="","",参照!F1098)</f>
        <v>イワタニセントラル北海道(株)</v>
      </c>
      <c r="BA1098" s="52" t="str">
        <f>IF(参照!G1098="","",参照!G1098)</f>
        <v>イワタニセントラル北海道(株)_</v>
      </c>
      <c r="BB1098" s="52">
        <f t="shared" si="48"/>
        <v>1.0429999999999999</v>
      </c>
      <c r="BD1098" s="52" t="str">
        <f>IF(参照!L1098="","",参照!L1098)</f>
        <v/>
      </c>
    </row>
    <row r="1099" spans="47:56">
      <c r="AU1099" s="52" t="str">
        <f>IF(参照!A1099="","",参照!A1099)</f>
        <v>A0753</v>
      </c>
      <c r="AV1099" s="52" t="str">
        <f>IF(参照!B1099="","",参照!B1099)</f>
        <v>ホームタウンエナジー(株)</v>
      </c>
      <c r="AW1099" s="52">
        <f>IF(参照!C1099="","",参照!C1099)</f>
        <v>4.4799999999999999E-4</v>
      </c>
      <c r="AX1099" s="52" t="str">
        <f>IF(参照!D1099="","",参照!D1099)</f>
        <v/>
      </c>
      <c r="AY1099" s="52">
        <f>IF(参照!E1099="","",参照!E1099)</f>
        <v>3.9200000000000004E-4</v>
      </c>
      <c r="AZ1099" s="52" t="str">
        <f>IF(参照!F1099="","",参照!F1099)</f>
        <v>ホームタウンエナジー(株)</v>
      </c>
      <c r="BA1099" s="52" t="str">
        <f>IF(参照!G1099="","",参照!G1099)</f>
        <v>ホームタウンエナジー(株)_</v>
      </c>
      <c r="BB1099" s="52">
        <f t="shared" si="48"/>
        <v>0.39200000000000002</v>
      </c>
      <c r="BD1099" s="52" t="str">
        <f>IF(参照!L1099="","",参照!L1099)</f>
        <v/>
      </c>
    </row>
    <row r="1100" spans="47:56">
      <c r="AU1100" s="52" t="str">
        <f>IF(参照!A1100="","",参照!A1100)</f>
        <v>A0754</v>
      </c>
      <c r="AV1100" s="52" t="str">
        <f>IF(参照!B1100="","",参照!B1100)</f>
        <v>(株)彩の国でんき</v>
      </c>
      <c r="AW1100" s="52">
        <f>IF(参照!C1100="","",参照!C1100)</f>
        <v>4.0400000000000001E-4</v>
      </c>
      <c r="AX1100" s="52" t="str">
        <f>IF(参照!D1100="","",参照!D1100)</f>
        <v/>
      </c>
      <c r="AY1100" s="52">
        <f>IF(参照!E1100="","",参照!E1100)</f>
        <v>5.7700000000000004E-4</v>
      </c>
      <c r="AZ1100" s="52" t="str">
        <f>IF(参照!F1100="","",参照!F1100)</f>
        <v>(株)彩の国でんき</v>
      </c>
      <c r="BA1100" s="52" t="str">
        <f>IF(参照!G1100="","",参照!G1100)</f>
        <v>(株)彩の国でんき_</v>
      </c>
      <c r="BB1100" s="52">
        <f t="shared" si="48"/>
        <v>0.57700000000000007</v>
      </c>
      <c r="BD1100" s="52" t="str">
        <f>IF(参照!L1100="","",参照!L1100)</f>
        <v/>
      </c>
    </row>
    <row r="1101" spans="47:56">
      <c r="AU1101" s="52" t="str">
        <f>IF(参照!A1101="","",参照!A1101)</f>
        <v>A0756</v>
      </c>
      <c r="AV1101" s="52" t="str">
        <f>IF(参照!B1101="","",参照!B1101)</f>
        <v>(株)ホープエナジー</v>
      </c>
      <c r="AW1101" s="52">
        <f>IF(参照!C1101="","",参照!C1101)</f>
        <v>4.6799999999999999E-4</v>
      </c>
      <c r="AX1101" s="52" t="str">
        <f>IF(参照!D1101="","",参照!D1101)</f>
        <v/>
      </c>
      <c r="AY1101" s="52">
        <f>IF(参照!E1101="","",参照!E1101)</f>
        <v>4.7199999999999998E-4</v>
      </c>
      <c r="AZ1101" s="52" t="str">
        <f>IF(参照!F1101="","",参照!F1101)</f>
        <v>(株)ホープエナジー</v>
      </c>
      <c r="BA1101" s="52" t="str">
        <f>IF(参照!G1101="","",参照!G1101)</f>
        <v>(株)ホープエナジー_</v>
      </c>
      <c r="BB1101" s="52">
        <f t="shared" si="48"/>
        <v>0.47199999999999998</v>
      </c>
      <c r="BD1101" s="52" t="str">
        <f>IF(参照!L1101="","",参照!L1101)</f>
        <v/>
      </c>
    </row>
    <row r="1102" spans="47:56">
      <c r="AU1102" s="52" t="str">
        <f>IF(参照!A1102="","",参照!A1102)</f>
        <v>A0759</v>
      </c>
      <c r="AV1102" s="52" t="str">
        <f>IF(参照!B1102="","",参照!B1102)</f>
        <v>(株)クリーンベンチャー２１</v>
      </c>
      <c r="AW1102" s="52">
        <f>IF(参照!C1102="","",参照!C1102)</f>
        <v>5.3300000000000005E-4</v>
      </c>
      <c r="AX1102" s="52" t="str">
        <f>IF(参照!D1102="","",参照!D1102)</f>
        <v/>
      </c>
      <c r="AY1102" s="52">
        <f>IF(参照!E1102="","",参照!E1102)</f>
        <v>5.8399999999999999E-4</v>
      </c>
      <c r="AZ1102" s="52" t="str">
        <f>IF(参照!F1102="","",参照!F1102)</f>
        <v>(株)クリーンベンチャー２１</v>
      </c>
      <c r="BA1102" s="52" t="str">
        <f>IF(参照!G1102="","",参照!G1102)</f>
        <v>(株)クリーンベンチャー２１_</v>
      </c>
      <c r="BB1102" s="52">
        <f t="shared" si="48"/>
        <v>0.58399999999999996</v>
      </c>
      <c r="BD1102" s="52" t="str">
        <f>IF(参照!L1102="","",参照!L1102)</f>
        <v/>
      </c>
    </row>
    <row r="1103" spans="47:56">
      <c r="AU1103" s="52" t="str">
        <f>IF(参照!A1103="","",参照!A1103)</f>
        <v>A0760</v>
      </c>
      <c r="AV1103" s="52" t="str">
        <f>IF(参照!B1103="","",参照!B1103)</f>
        <v>三河商事(株)</v>
      </c>
      <c r="AW1103" s="52">
        <f>IF(参照!C1103="","",参照!C1103)</f>
        <v>5.0000000000000001E-4</v>
      </c>
      <c r="AX1103" s="52" t="str">
        <f>IF(参照!D1103="","",参照!D1103)</f>
        <v/>
      </c>
      <c r="AY1103" s="52">
        <f>IF(参照!E1103="","",参照!E1103)</f>
        <v>5.9599999999999996E-4</v>
      </c>
      <c r="AZ1103" s="52" t="str">
        <f>IF(参照!F1103="","",参照!F1103)</f>
        <v>三河商事(株)</v>
      </c>
      <c r="BA1103" s="52" t="str">
        <f>IF(参照!G1103="","",参照!G1103)</f>
        <v>三河商事(株)_</v>
      </c>
      <c r="BB1103" s="52">
        <f t="shared" si="48"/>
        <v>0.59599999999999997</v>
      </c>
      <c r="BD1103" s="52" t="str">
        <f>IF(参照!L1103="","",参照!L1103)</f>
        <v/>
      </c>
    </row>
    <row r="1104" spans="47:56">
      <c r="AU1104" s="52" t="str">
        <f>IF(参照!A1104="","",参照!A1104)</f>
        <v>A0761</v>
      </c>
      <c r="AV1104" s="52" t="str">
        <f>IF(参照!B1104="","",参照!B1104)</f>
        <v>(株)みとや</v>
      </c>
      <c r="AW1104" s="52">
        <f>IF(参照!C1104="","",参照!C1104)</f>
        <v>4.6999999999999999E-4</v>
      </c>
      <c r="AX1104" s="52" t="str">
        <f>IF(参照!D1104="","",参照!D1104)</f>
        <v/>
      </c>
      <c r="AY1104" s="52">
        <f>IF(参照!E1104="","",参照!E1104)</f>
        <v>4.1399999999999998E-4</v>
      </c>
      <c r="AZ1104" s="52" t="str">
        <f>IF(参照!F1104="","",参照!F1104)</f>
        <v>(株)みとや</v>
      </c>
      <c r="BA1104" s="52" t="str">
        <f>IF(参照!G1104="","",参照!G1104)</f>
        <v>(株)みとや_</v>
      </c>
      <c r="BB1104" s="52">
        <f t="shared" si="48"/>
        <v>0.41399999999999998</v>
      </c>
      <c r="BD1104" s="52" t="str">
        <f>IF(参照!L1104="","",参照!L1104)</f>
        <v/>
      </c>
    </row>
    <row r="1105" spans="47:56">
      <c r="AU1105" s="52" t="str">
        <f>IF(参照!A1105="","",参照!A1105)</f>
        <v>A0762</v>
      </c>
      <c r="AV1105" s="52" t="str">
        <f>IF(参照!B1105="","",参照!B1105)</f>
        <v>三州電力(株)</v>
      </c>
      <c r="AW1105" s="52">
        <f>IF(参照!C1105="","",参照!C1105)</f>
        <v>5.2999999999999998E-4</v>
      </c>
      <c r="AX1105" s="52" t="str">
        <f>IF(参照!D1105="","",参照!D1105)</f>
        <v/>
      </c>
      <c r="AY1105" s="52">
        <f>IF(参照!E1105="","",参照!E1105)</f>
        <v>4.7399999999999997E-4</v>
      </c>
      <c r="AZ1105" s="52" t="str">
        <f>IF(参照!F1105="","",参照!F1105)</f>
        <v>三州電力(株)</v>
      </c>
      <c r="BA1105" s="52" t="str">
        <f>IF(参照!G1105="","",参照!G1105)</f>
        <v>三州電力(株)_</v>
      </c>
      <c r="BB1105" s="52">
        <f t="shared" si="48"/>
        <v>0.47399999999999998</v>
      </c>
      <c r="BD1105" s="52" t="str">
        <f>IF(参照!L1105="","",参照!L1105)</f>
        <v/>
      </c>
    </row>
    <row r="1106" spans="47:56">
      <c r="AU1106" s="52" t="str">
        <f>IF(参照!A1106="","",参照!A1106)</f>
        <v>A0763</v>
      </c>
      <c r="AV1106" s="52" t="str">
        <f>IF(参照!B1106="","",参照!B1106)</f>
        <v>フラットエナジー(株)</v>
      </c>
      <c r="AW1106" s="52">
        <f>IF(参照!C1106="","",参照!C1106)</f>
        <v>5.4800000000000009E-4</v>
      </c>
      <c r="AX1106" s="52" t="str">
        <f>IF(参照!D1106="","",参照!D1106)</f>
        <v/>
      </c>
      <c r="AY1106" s="52">
        <f>IF(参照!E1106="","",参照!E1106)</f>
        <v>6.0099999999999997E-4</v>
      </c>
      <c r="AZ1106" s="52" t="str">
        <f>IF(参照!F1106="","",参照!F1106)</f>
        <v>フラットエナジー(株)</v>
      </c>
      <c r="BA1106" s="52" t="str">
        <f>IF(参照!G1106="","",参照!G1106)</f>
        <v>フラットエナジー(株)_</v>
      </c>
      <c r="BB1106" s="52">
        <f t="shared" si="48"/>
        <v>0.60099999999999998</v>
      </c>
      <c r="BD1106" s="52" t="str">
        <f>IF(参照!L1106="","",参照!L1106)</f>
        <v/>
      </c>
    </row>
    <row r="1107" spans="47:56">
      <c r="AU1107" s="52" t="str">
        <f>IF(参照!A1107="","",参照!A1107)</f>
        <v>A0764</v>
      </c>
      <c r="AV1107" s="52" t="str">
        <f>IF(参照!B1107="","",参照!B1107)</f>
        <v>沖縄新エネ開発(株)</v>
      </c>
      <c r="AW1107" s="52">
        <f>IF(参照!C1107="","",参照!C1107)</f>
        <v>5.0000000000000001E-4</v>
      </c>
      <c r="AX1107" s="52" t="str">
        <f>IF(参照!D1107="","",参照!D1107)</f>
        <v/>
      </c>
      <c r="AY1107" s="52">
        <f>IF(参照!E1107="","",参照!E1107)</f>
        <v>6.0800000000000003E-4</v>
      </c>
      <c r="AZ1107" s="52" t="str">
        <f>IF(参照!F1107="","",参照!F1107)</f>
        <v>沖縄新エネ開発(株)</v>
      </c>
      <c r="BA1107" s="52" t="str">
        <f>IF(参照!G1107="","",参照!G1107)</f>
        <v>沖縄新エネ開発(株)_</v>
      </c>
      <c r="BB1107" s="52">
        <f t="shared" si="48"/>
        <v>0.60799999999999998</v>
      </c>
      <c r="BD1107" s="52" t="str">
        <f>IF(参照!L1107="","",参照!L1107)</f>
        <v/>
      </c>
    </row>
    <row r="1108" spans="47:56">
      <c r="AU1108" s="52" t="str">
        <f>IF(参照!A1108="","",参照!A1108)</f>
        <v>A0766</v>
      </c>
      <c r="AV1108" s="52" t="str">
        <f>IF(参照!B1108="","",参照!B1108)</f>
        <v>つづくみらいエナジー(株)</v>
      </c>
      <c r="AW1108" s="52">
        <f>IF(参照!C1108="","",参照!C1108)</f>
        <v>4.8000000000000001E-5</v>
      </c>
      <c r="AX1108" s="52" t="str">
        <f>IF(参照!D1108="","",参照!D1108)</f>
        <v>メニューA</v>
      </c>
      <c r="AY1108" s="52">
        <f>IF(参照!E1108="","",参照!E1108)</f>
        <v>0</v>
      </c>
      <c r="AZ1108" s="52" t="str">
        <f>IF(参照!F1108="","",参照!F1108)</f>
        <v>つづくみらいエナジー(株)</v>
      </c>
      <c r="BA1108" s="52" t="str">
        <f>IF(参照!G1108="","",参照!G1108)</f>
        <v>つづくみらいエナジー(株)_メニューA</v>
      </c>
      <c r="BB1108" s="52">
        <f t="shared" si="48"/>
        <v>0</v>
      </c>
      <c r="BD1108" s="52" t="str">
        <f>IF(参照!L1108="","",参照!L1108)</f>
        <v/>
      </c>
    </row>
    <row r="1109" spans="47:56">
      <c r="AU1109" s="52" t="str">
        <f>IF(参照!A1109="","",参照!A1109)</f>
        <v/>
      </c>
      <c r="AV1109" s="52" t="str">
        <f>IF(参照!B1109="","",参照!B1109)</f>
        <v/>
      </c>
      <c r="AW1109" s="52" t="str">
        <f>IF(参照!C1109="","",参照!C1109)</f>
        <v/>
      </c>
      <c r="AX1109" s="52" t="str">
        <f>IF(参照!D1109="","",参照!D1109)</f>
        <v>メニューB(残差)</v>
      </c>
      <c r="AY1109" s="52">
        <f>IF(参照!E1109="","",参照!E1109)</f>
        <v>2.5900000000000001E-4</v>
      </c>
      <c r="AZ1109" s="52" t="str">
        <f>IF(参照!F1109="","",参照!F1109)</f>
        <v>つづくみらいエナジー(株)</v>
      </c>
      <c r="BA1109" s="52" t="str">
        <f>IF(参照!G1109="","",参照!G1109)</f>
        <v>つづくみらいエナジー(株)_メニューB(残差)</v>
      </c>
      <c r="BB1109" s="52">
        <f t="shared" si="48"/>
        <v>0.25900000000000001</v>
      </c>
      <c r="BD1109" s="52" t="str">
        <f>IF(参照!L1109="","",参照!L1109)</f>
        <v/>
      </c>
    </row>
    <row r="1110" spans="47:56">
      <c r="AU1110" s="52" t="str">
        <f>IF(参照!A1110="","",参照!A1110)</f>
        <v/>
      </c>
      <c r="AV1110" s="52" t="str">
        <f>IF(参照!B1110="","",参照!B1110)</f>
        <v/>
      </c>
      <c r="AW1110" s="52" t="str">
        <f>IF(参照!C1110="","",参照!C1110)</f>
        <v/>
      </c>
      <c r="AX1110" s="52" t="str">
        <f>IF(参照!D1110="","",参照!D1110)</f>
        <v>(参考値)事業者全体</v>
      </c>
      <c r="AY1110" s="52">
        <f>IF(参照!E1110="","",参照!E1110)</f>
        <v>2.8199999999999997E-4</v>
      </c>
      <c r="AZ1110" s="52" t="str">
        <f>IF(参照!F1110="","",参照!F1110)</f>
        <v>つづくみらいエナジー(株)</v>
      </c>
      <c r="BA1110" s="52" t="str">
        <f>IF(参照!G1110="","",参照!G1110)</f>
        <v>つづくみらいエナジー(株)_(参考値)事業者全体</v>
      </c>
      <c r="BB1110" s="52">
        <f t="shared" si="48"/>
        <v>0.28199999999999997</v>
      </c>
      <c r="BD1110" s="52" t="str">
        <f>IF(参照!L1110="","",参照!L1110)</f>
        <v/>
      </c>
    </row>
    <row r="1111" spans="47:56">
      <c r="AU1111" s="52" t="str">
        <f>IF(参照!A1111="","",参照!A1111)</f>
        <v>A0769</v>
      </c>
      <c r="AV1111" s="52" t="str">
        <f>IF(参照!B1111="","",参照!B1111)</f>
        <v>(株)中庄商店</v>
      </c>
      <c r="AW1111" s="52">
        <f>IF(参照!C1111="","",参照!C1111)</f>
        <v>3.2299999999999999E-4</v>
      </c>
      <c r="AX1111" s="52" t="str">
        <f>IF(参照!D1111="","",参照!D1111)</f>
        <v/>
      </c>
      <c r="AY1111" s="52">
        <f>IF(参照!E1111="","",参照!E1111)</f>
        <v>2.6600000000000001E-4</v>
      </c>
      <c r="AZ1111" s="52" t="str">
        <f>IF(参照!F1111="","",参照!F1111)</f>
        <v>(株)中庄商店</v>
      </c>
      <c r="BA1111" s="52" t="str">
        <f>IF(参照!G1111="","",参照!G1111)</f>
        <v>(株)中庄商店_</v>
      </c>
      <c r="BB1111" s="52">
        <f t="shared" si="48"/>
        <v>0.26600000000000001</v>
      </c>
      <c r="BD1111" s="52" t="str">
        <f>IF(参照!L1111="","",参照!L1111)</f>
        <v/>
      </c>
    </row>
    <row r="1112" spans="47:56">
      <c r="AU1112" s="52" t="str">
        <f>IF(参照!A1112="","",参照!A1112)</f>
        <v>A0770</v>
      </c>
      <c r="AV1112" s="52" t="str">
        <f>IF(参照!B1112="","",参照!B1112)</f>
        <v>(株)ほくだん</v>
      </c>
      <c r="AW1112" s="52">
        <f>IF(参照!C1112="","",参照!C1112)</f>
        <v>4.8299999999999998E-4</v>
      </c>
      <c r="AX1112" s="52" t="str">
        <f>IF(参照!D1112="","",参照!D1112)</f>
        <v/>
      </c>
      <c r="AY1112" s="52">
        <f>IF(参照!E1112="","",参照!E1112)</f>
        <v>4.4900000000000002E-4</v>
      </c>
      <c r="AZ1112" s="52" t="str">
        <f>IF(参照!F1112="","",参照!F1112)</f>
        <v>(株)ほくだん</v>
      </c>
      <c r="BA1112" s="52" t="str">
        <f>IF(参照!G1112="","",参照!G1112)</f>
        <v>(株)ほくだん_</v>
      </c>
      <c r="BB1112" s="52">
        <f t="shared" si="48"/>
        <v>0.44900000000000001</v>
      </c>
      <c r="BD1112" s="52" t="str">
        <f>IF(参照!L1112="","",参照!L1112)</f>
        <v/>
      </c>
    </row>
    <row r="1113" spans="47:56">
      <c r="AU1113" s="52" t="str">
        <f>IF(参照!A1113="","",参照!A1113)</f>
        <v>A0774</v>
      </c>
      <c r="AV1113" s="52" t="str">
        <f>IF(参照!B1113="","",参照!B1113)</f>
        <v>(株)コノミヤホールディングス</v>
      </c>
      <c r="AW1113" s="52">
        <f>IF(参照!C1113="","",参照!C1113)</f>
        <v>5.0299999999999997E-4</v>
      </c>
      <c r="AX1113" s="52" t="str">
        <f>IF(参照!D1113="","",参照!D1113)</f>
        <v/>
      </c>
      <c r="AY1113" s="52">
        <f>IF(参照!E1113="","",参照!E1113)</f>
        <v>4.4700000000000002E-4</v>
      </c>
      <c r="AZ1113" s="52" t="str">
        <f>IF(参照!F1113="","",参照!F1113)</f>
        <v>(株)コノミヤホールディングス</v>
      </c>
      <c r="BA1113" s="52" t="str">
        <f>IF(参照!G1113="","",参照!G1113)</f>
        <v>(株)コノミヤホールディングス_</v>
      </c>
      <c r="BB1113" s="52">
        <f t="shared" si="48"/>
        <v>0.44700000000000001</v>
      </c>
      <c r="BD1113" s="52" t="str">
        <f>IF(参照!L1113="","",参照!L1113)</f>
        <v/>
      </c>
    </row>
    <row r="1114" spans="47:56">
      <c r="AU1114" s="52" t="str">
        <f>IF(参照!A1114="","",参照!A1114)</f>
        <v>A0776</v>
      </c>
      <c r="AV1114" s="52" t="str">
        <f>IF(参照!B1114="","",参照!B1114)</f>
        <v>自由でんき(株)</v>
      </c>
      <c r="AW1114" s="52">
        <f>IF(参照!C1114="","",参照!C1114)</f>
        <v>3.28E-4</v>
      </c>
      <c r="AX1114" s="52" t="str">
        <f>IF(参照!D1114="","",参照!D1114)</f>
        <v/>
      </c>
      <c r="AY1114" s="52">
        <f>IF(参照!E1114="","",参照!E1114)</f>
        <v>2.72E-4</v>
      </c>
      <c r="AZ1114" s="52" t="str">
        <f>IF(参照!F1114="","",参照!F1114)</f>
        <v>自由でんき(株)</v>
      </c>
      <c r="BA1114" s="52" t="str">
        <f>IF(参照!G1114="","",参照!G1114)</f>
        <v>自由でんき(株)_</v>
      </c>
      <c r="BB1114" s="52">
        <f t="shared" si="48"/>
        <v>0.27200000000000002</v>
      </c>
      <c r="BD1114" s="52" t="str">
        <f>IF(参照!L1114="","",参照!L1114)</f>
        <v/>
      </c>
    </row>
    <row r="1115" spans="47:56">
      <c r="AU1115" s="52" t="str">
        <f>IF(参照!A1115="","",参照!A1115)</f>
        <v>A0780</v>
      </c>
      <c r="AV1115" s="52" t="str">
        <f>IF(参照!B1115="","",参照!B1115)</f>
        <v>(株)ビジョン</v>
      </c>
      <c r="AW1115" s="52">
        <f>IF(参照!C1115="","",参照!C1115)</f>
        <v>3.79E-4</v>
      </c>
      <c r="AX1115" s="52" t="str">
        <f>IF(参照!D1115="","",参照!D1115)</f>
        <v/>
      </c>
      <c r="AY1115" s="52">
        <f>IF(参照!E1115="","",参照!E1115)</f>
        <v>3.2299999999999999E-4</v>
      </c>
      <c r="AZ1115" s="52" t="str">
        <f>IF(参照!F1115="","",参照!F1115)</f>
        <v>(株)ビジョン</v>
      </c>
      <c r="BA1115" s="52" t="str">
        <f>IF(参照!G1115="","",参照!G1115)</f>
        <v>(株)ビジョン_</v>
      </c>
      <c r="BB1115" s="52">
        <f t="shared" si="48"/>
        <v>0.32300000000000001</v>
      </c>
      <c r="BD1115" s="52" t="str">
        <f>IF(参照!L1115="","",参照!L1115)</f>
        <v/>
      </c>
    </row>
    <row r="1116" spans="47:56">
      <c r="AU1116" s="52" t="str">
        <f>IF(参照!A1116="","",参照!A1116)</f>
        <v>A0781</v>
      </c>
      <c r="AV1116" s="52" t="str">
        <f>IF(参照!B1116="","",参照!B1116)</f>
        <v>(株)丸の内電力</v>
      </c>
      <c r="AW1116" s="52">
        <f>IF(参照!C1116="","",参照!C1116)</f>
        <v>5.8900000000000001E-4</v>
      </c>
      <c r="AX1116" s="52" t="str">
        <f>IF(参照!D1116="","",参照!D1116)</f>
        <v/>
      </c>
      <c r="AY1116" s="52">
        <f>IF(参照!E1116="","",参照!E1116)</f>
        <v>6.6300000000000007E-4</v>
      </c>
      <c r="AZ1116" s="52" t="str">
        <f>IF(参照!F1116="","",参照!F1116)</f>
        <v>(株)丸の内電力</v>
      </c>
      <c r="BA1116" s="52" t="str">
        <f>IF(参照!G1116="","",参照!G1116)</f>
        <v>(株)丸の内電力_</v>
      </c>
      <c r="BB1116" s="52">
        <f t="shared" si="48"/>
        <v>0.66300000000000003</v>
      </c>
      <c r="BD1116" s="52" t="str">
        <f>IF(参照!L1116="","",参照!L1116)</f>
        <v/>
      </c>
    </row>
    <row r="1117" spans="47:56">
      <c r="AU1117" s="52" t="str">
        <f>IF(参照!A1117="","",参照!A1117)</f>
        <v>A0782</v>
      </c>
      <c r="AV1117" s="52" t="str">
        <f>IF(参照!B1117="","",参照!B1117)</f>
        <v>西川建材工業(株)</v>
      </c>
      <c r="AW1117" s="52">
        <f>IF(参照!C1117="","",参照!C1117)</f>
        <v>7.8399999999999997E-4</v>
      </c>
      <c r="AX1117" s="52" t="str">
        <f>IF(参照!D1117="","",参照!D1117)</f>
        <v/>
      </c>
      <c r="AY1117" s="52">
        <f>IF(参照!E1117="","",参照!E1117)</f>
        <v>7.3099999999999999E-4</v>
      </c>
      <c r="AZ1117" s="52" t="str">
        <f>IF(参照!F1117="","",参照!F1117)</f>
        <v>西川建材工業(株)</v>
      </c>
      <c r="BA1117" s="52" t="str">
        <f>IF(参照!G1117="","",参照!G1117)</f>
        <v>西川建材工業(株)_</v>
      </c>
      <c r="BB1117" s="52">
        <f t="shared" si="48"/>
        <v>0.73099999999999998</v>
      </c>
      <c r="BD1117" s="52" t="str">
        <f>IF(参照!L1117="","",参照!L1117)</f>
        <v/>
      </c>
    </row>
    <row r="1118" spans="47:56">
      <c r="AU1118" s="52" t="str">
        <f>IF(参照!A1118="","",参照!A1118)</f>
        <v>A0783</v>
      </c>
      <c r="AV1118" s="52" t="str">
        <f>IF(参照!B1118="","",参照!B1118)</f>
        <v>(株)中京電力</v>
      </c>
      <c r="AW1118" s="52">
        <f>IF(参照!C1118="","",参照!C1118)</f>
        <v>5.5500000000000005E-4</v>
      </c>
      <c r="AX1118" s="52" t="str">
        <f>IF(参照!D1118="","",参照!D1118)</f>
        <v/>
      </c>
      <c r="AY1118" s="52">
        <f>IF(参照!E1118="","",参照!E1118)</f>
        <v>4.9899999999999999E-4</v>
      </c>
      <c r="AZ1118" s="52" t="str">
        <f>IF(参照!F1118="","",参照!F1118)</f>
        <v>(株)中京電力</v>
      </c>
      <c r="BA1118" s="52" t="str">
        <f>IF(参照!G1118="","",参照!G1118)</f>
        <v>(株)中京電力_</v>
      </c>
      <c r="BB1118" s="52">
        <f t="shared" si="48"/>
        <v>0.499</v>
      </c>
      <c r="BD1118" s="52" t="str">
        <f>IF(参照!L1118="","",参照!L1118)</f>
        <v/>
      </c>
    </row>
    <row r="1119" spans="47:56">
      <c r="AU1119" s="52" t="str">
        <f>IF(参照!A1119="","",参照!A1119)</f>
        <v>A0785</v>
      </c>
      <c r="AV1119" s="52" t="str">
        <f>IF(参照!B1119="","",参照!B1119)</f>
        <v>(株)クオリティプラス</v>
      </c>
      <c r="AW1119" s="52">
        <f>IF(参照!C1119="","",参照!C1119)</f>
        <v>5.5100000000000006E-4</v>
      </c>
      <c r="AX1119" s="52" t="str">
        <f>IF(参照!D1119="","",参照!D1119)</f>
        <v/>
      </c>
      <c r="AY1119" s="52">
        <f>IF(参照!E1119="","",参照!E1119)</f>
        <v>4.95E-4</v>
      </c>
      <c r="AZ1119" s="52" t="str">
        <f>IF(参照!F1119="","",参照!F1119)</f>
        <v>(株)クオリティプラス</v>
      </c>
      <c r="BA1119" s="52" t="str">
        <f>IF(参照!G1119="","",参照!G1119)</f>
        <v>(株)クオリティプラス_</v>
      </c>
      <c r="BB1119" s="52">
        <f t="shared" si="48"/>
        <v>0.495</v>
      </c>
      <c r="BD1119" s="52" t="str">
        <f>IF(参照!L1119="","",参照!L1119)</f>
        <v/>
      </c>
    </row>
    <row r="1120" spans="47:56">
      <c r="AU1120" s="52" t="str">
        <f>IF(参照!A1120="","",参照!A1120)</f>
        <v>A0786</v>
      </c>
      <c r="AV1120" s="52" t="str">
        <f>IF(参照!B1120="","",参照!B1120)</f>
        <v>Ｙ．Ｗ．Ｃ(株)</v>
      </c>
      <c r="AW1120" s="52">
        <f>IF(参照!C1120="","",参照!C1120)</f>
        <v>5.6200000000000011E-4</v>
      </c>
      <c r="AX1120" s="52" t="str">
        <f>IF(参照!D1120="","",参照!D1120)</f>
        <v/>
      </c>
      <c r="AY1120" s="52">
        <f>IF(参照!E1120="","",参照!E1120)</f>
        <v>5.0600000000000005E-4</v>
      </c>
      <c r="AZ1120" s="52" t="str">
        <f>IF(参照!F1120="","",参照!F1120)</f>
        <v>Ｙ．Ｗ．Ｃ(株)</v>
      </c>
      <c r="BA1120" s="52" t="str">
        <f>IF(参照!G1120="","",参照!G1120)</f>
        <v>Ｙ．Ｗ．Ｃ(株)_</v>
      </c>
      <c r="BB1120" s="52">
        <f t="shared" si="48"/>
        <v>0.50600000000000001</v>
      </c>
      <c r="BD1120" s="52" t="str">
        <f>IF(参照!L1120="","",参照!L1120)</f>
        <v/>
      </c>
    </row>
    <row r="1121" spans="47:56">
      <c r="AU1121" s="52" t="str">
        <f>IF(参照!A1121="","",参照!A1121)</f>
        <v>A0793</v>
      </c>
      <c r="AV1121" s="52" t="str">
        <f>IF(参照!B1121="","",参照!B1121)</f>
        <v>ＴＧオクトパスエナジー(株)</v>
      </c>
      <c r="AW1121" s="52">
        <f>IF(参照!C1121="","",参照!C1121)</f>
        <v>3.9399999999999998E-4</v>
      </c>
      <c r="AX1121" s="52" t="str">
        <f>IF(参照!D1121="","",参照!D1121)</f>
        <v>メニューA</v>
      </c>
      <c r="AY1121" s="52">
        <f>IF(参照!E1121="","",参照!E1121)</f>
        <v>0</v>
      </c>
      <c r="AZ1121" s="52" t="str">
        <f>IF(参照!F1121="","",参照!F1121)</f>
        <v>ＴＧオクトパスエナジー(株)</v>
      </c>
      <c r="BA1121" s="52" t="str">
        <f>IF(参照!G1121="","",参照!G1121)</f>
        <v>ＴＧオクトパスエナジー(株)_メニューA</v>
      </c>
      <c r="BB1121" s="52">
        <f t="shared" si="48"/>
        <v>0</v>
      </c>
      <c r="BD1121" s="52" t="str">
        <f>IF(参照!L1121="","",参照!L1121)</f>
        <v/>
      </c>
    </row>
    <row r="1122" spans="47:56">
      <c r="AU1122" s="52" t="str">
        <f>IF(参照!A1122="","",参照!A1122)</f>
        <v/>
      </c>
      <c r="AV1122" s="52" t="str">
        <f>IF(参照!B1122="","",参照!B1122)</f>
        <v/>
      </c>
      <c r="AW1122" s="52" t="str">
        <f>IF(参照!C1122="","",参照!C1122)</f>
        <v/>
      </c>
      <c r="AX1122" s="52" t="str">
        <f>IF(参照!D1122="","",参照!D1122)</f>
        <v>メニューB</v>
      </c>
      <c r="AY1122" s="52">
        <f>IF(参照!E1122="","",参照!E1122)</f>
        <v>0</v>
      </c>
      <c r="AZ1122" s="52" t="str">
        <f>IF(参照!F1122="","",参照!F1122)</f>
        <v>ＴＧオクトパスエナジー(株)</v>
      </c>
      <c r="BA1122" s="52" t="str">
        <f>IF(参照!G1122="","",参照!G1122)</f>
        <v>ＴＧオクトパスエナジー(株)_メニューB</v>
      </c>
      <c r="BB1122" s="52">
        <f t="shared" si="48"/>
        <v>0</v>
      </c>
      <c r="BD1122" s="52" t="str">
        <f>IF(参照!L1122="","",参照!L1122)</f>
        <v/>
      </c>
    </row>
    <row r="1123" spans="47:56">
      <c r="AU1123" s="52" t="str">
        <f>IF(参照!A1123="","",参照!A1123)</f>
        <v/>
      </c>
      <c r="AV1123" s="52" t="str">
        <f>IF(参照!B1123="","",参照!B1123)</f>
        <v/>
      </c>
      <c r="AW1123" s="52" t="str">
        <f>IF(参照!C1123="","",参照!C1123)</f>
        <v/>
      </c>
      <c r="AX1123" s="52" t="str">
        <f>IF(参照!D1123="","",参照!D1123)</f>
        <v>(参考値)事業者全体</v>
      </c>
      <c r="AY1123" s="52">
        <f>IF(参照!E1123="","",参照!E1123)</f>
        <v>0</v>
      </c>
      <c r="AZ1123" s="52" t="str">
        <f>IF(参照!F1123="","",参照!F1123)</f>
        <v>ＴＧオクトパスエナジー(株)</v>
      </c>
      <c r="BA1123" s="52" t="str">
        <f>IF(参照!G1123="","",参照!G1123)</f>
        <v>ＴＧオクトパスエナジー(株)_(参考値)事業者全体</v>
      </c>
      <c r="BB1123" s="52">
        <f t="shared" si="48"/>
        <v>0</v>
      </c>
      <c r="BD1123" s="52" t="str">
        <f>IF(参照!L1123="","",参照!L1123)</f>
        <v/>
      </c>
    </row>
    <row r="1124" spans="47:56">
      <c r="AU1124" s="52" t="str">
        <f>IF(参照!A1124="","",参照!A1124)</f>
        <v>A0796</v>
      </c>
      <c r="AV1124" s="52" t="str">
        <f>IF(参照!B1124="","",参照!B1124)</f>
        <v>東北電力フロンティア(株)</v>
      </c>
      <c r="AW1124" s="52">
        <f>IF(参照!C1124="","",参照!C1124)</f>
        <v>6.2399999999999999E-4</v>
      </c>
      <c r="AX1124" s="52" t="str">
        <f>IF(参照!D1124="","",参照!D1124)</f>
        <v/>
      </c>
      <c r="AY1124" s="52">
        <f>IF(参照!E1124="","",参照!E1124)</f>
        <v>5.6799999999999993E-4</v>
      </c>
      <c r="AZ1124" s="52" t="str">
        <f>IF(参照!F1124="","",参照!F1124)</f>
        <v>東北電力フロンティア(株)</v>
      </c>
      <c r="BA1124" s="52" t="str">
        <f>IF(参照!G1124="","",参照!G1124)</f>
        <v>東北電力フロンティア(株)_</v>
      </c>
      <c r="BB1124" s="52">
        <f t="shared" si="48"/>
        <v>0.56799999999999995</v>
      </c>
      <c r="BD1124" s="52" t="str">
        <f>IF(参照!L1124="","",参照!L1124)</f>
        <v/>
      </c>
    </row>
    <row r="1125" spans="47:56">
      <c r="AU1125" s="52" t="str">
        <f>IF(参照!A1125="","",参照!A1125)</f>
        <v>A0798</v>
      </c>
      <c r="AV1125" s="52" t="str">
        <f>IF(参照!B1125="","",参照!B1125)</f>
        <v>(株)ファラデー</v>
      </c>
      <c r="AW1125" s="52">
        <f>IF(参照!C1125="","",参照!C1125)</f>
        <v>4.7799999999999996E-4</v>
      </c>
      <c r="AX1125" s="52" t="str">
        <f>IF(参照!D1125="","",参照!D1125)</f>
        <v/>
      </c>
      <c r="AY1125" s="52">
        <f>IF(参照!E1125="","",参照!E1125)</f>
        <v>5.22E-4</v>
      </c>
      <c r="AZ1125" s="52" t="str">
        <f>IF(参照!F1125="","",参照!F1125)</f>
        <v>(株)ファラデー</v>
      </c>
      <c r="BA1125" s="52" t="str">
        <f>IF(参照!G1125="","",参照!G1125)</f>
        <v>(株)ファラデー_</v>
      </c>
      <c r="BB1125" s="52">
        <f t="shared" si="48"/>
        <v>0.52200000000000002</v>
      </c>
      <c r="BD1125" s="52" t="str">
        <f>IF(参照!L1125="","",参照!L1125)</f>
        <v/>
      </c>
    </row>
    <row r="1126" spans="47:56">
      <c r="AU1126" s="52" t="str">
        <f>IF(参照!A1126="","",参照!A1126)</f>
        <v>A0803</v>
      </c>
      <c r="AV1126" s="52" t="str">
        <f>IF(参照!B1126="","",参照!B1126)</f>
        <v>出雲ケーブルビジョン(株)</v>
      </c>
      <c r="AW1126" s="52">
        <f>IF(参照!C1126="","",参照!C1126)</f>
        <v>4.1299999999999996E-4</v>
      </c>
      <c r="AX1126" s="52" t="str">
        <f>IF(参照!D1126="","",参照!D1126)</f>
        <v/>
      </c>
      <c r="AY1126" s="52">
        <f>IF(参照!E1126="","",参照!E1126)</f>
        <v>4.6500000000000003E-4</v>
      </c>
      <c r="AZ1126" s="52" t="str">
        <f>IF(参照!F1126="","",参照!F1126)</f>
        <v>出雲ケーブルビジョン(株)</v>
      </c>
      <c r="BA1126" s="52" t="str">
        <f>IF(参照!G1126="","",参照!G1126)</f>
        <v>出雲ケーブルビジョン(株)_</v>
      </c>
      <c r="BB1126" s="52">
        <f t="shared" si="48"/>
        <v>0.46500000000000002</v>
      </c>
      <c r="BD1126" s="52" t="str">
        <f>IF(参照!L1126="","",参照!L1126)</f>
        <v/>
      </c>
    </row>
    <row r="1127" spans="47:56">
      <c r="AU1127" s="52" t="str">
        <f>IF(参照!A1127="","",参照!A1127)</f>
        <v>A0806</v>
      </c>
      <c r="AV1127" s="52" t="str">
        <f>IF(参照!B1127="","",参照!B1127)</f>
        <v>いずも縁結び電力(株)</v>
      </c>
      <c r="AW1127" s="52">
        <f>IF(参照!C1127="","",参照!C1127)</f>
        <v>1.02E-4</v>
      </c>
      <c r="AX1127" s="52" t="str">
        <f>IF(参照!D1127="","",参照!D1127)</f>
        <v/>
      </c>
      <c r="AY1127" s="52">
        <f>IF(参照!E1127="","",参照!E1127)</f>
        <v>2.8100000000000005E-4</v>
      </c>
      <c r="AZ1127" s="52" t="str">
        <f>IF(参照!F1127="","",参照!F1127)</f>
        <v>いずも縁結び電力(株)</v>
      </c>
      <c r="BA1127" s="52" t="str">
        <f>IF(参照!G1127="","",参照!G1127)</f>
        <v>いずも縁結び電力(株)_</v>
      </c>
      <c r="BB1127" s="52">
        <f t="shared" si="48"/>
        <v>0.28100000000000003</v>
      </c>
      <c r="BD1127" s="52" t="str">
        <f>IF(参照!L1127="","",参照!L1127)</f>
        <v/>
      </c>
    </row>
    <row r="1128" spans="47:56">
      <c r="AU1128" s="52" t="str">
        <f>IF(参照!A1128="","",参照!A1128)</f>
        <v>A0808</v>
      </c>
      <c r="AV1128" s="52" t="str">
        <f>IF(参照!B1128="","",参照!B1128)</f>
        <v>宇都宮ライトパワー(株)</v>
      </c>
      <c r="AW1128" s="52">
        <f>IF(参照!C1128="","",参照!C1128)</f>
        <v>3.1300000000000002E-4</v>
      </c>
      <c r="AX1128" s="52" t="str">
        <f>IF(参照!D1128="","",参照!D1128)</f>
        <v/>
      </c>
      <c r="AY1128" s="52">
        <f>IF(参照!E1128="","",参照!E1128)</f>
        <v>4.17E-4</v>
      </c>
      <c r="AZ1128" s="52" t="str">
        <f>IF(参照!F1128="","",参照!F1128)</f>
        <v>宇都宮ライトパワー(株)</v>
      </c>
      <c r="BA1128" s="52" t="str">
        <f>IF(参照!G1128="","",参照!G1128)</f>
        <v>宇都宮ライトパワー(株)_</v>
      </c>
      <c r="BB1128" s="52">
        <f t="shared" si="48"/>
        <v>0.41699999999999998</v>
      </c>
      <c r="BD1128" s="52" t="str">
        <f>IF(参照!L1128="","",参照!L1128)</f>
        <v/>
      </c>
    </row>
  </sheetData>
  <sheetProtection algorithmName="SHA-512" hashValue="6Kl5UXcsCzGKsKuYHwCwgFtEUJ+MOxIRFueRKfFIO3F21AkQBsWvP2ymTVs5fDSVlceJ4r7cS6f5N9ccSAybWw==" saltValue="4BEi+xLN7f1N4ZKcbszvpg==" spinCount="100000" sheet="1" objects="1" scenarios="1" selectLockedCells="1"/>
  <mergeCells count="147">
    <mergeCell ref="D69:K69"/>
    <mergeCell ref="G3:I3"/>
    <mergeCell ref="J3:K3"/>
    <mergeCell ref="D63:K63"/>
    <mergeCell ref="D64:K64"/>
    <mergeCell ref="D65:K65"/>
    <mergeCell ref="D66:K66"/>
    <mergeCell ref="D67:K67"/>
    <mergeCell ref="D68:K68"/>
    <mergeCell ref="D48:G48"/>
    <mergeCell ref="D46:G47"/>
    <mergeCell ref="H46:I46"/>
    <mergeCell ref="J46:K46"/>
    <mergeCell ref="F39:F40"/>
    <mergeCell ref="H39:H40"/>
    <mergeCell ref="I39:I40"/>
    <mergeCell ref="J39:J40"/>
    <mergeCell ref="K39:K40"/>
    <mergeCell ref="H37:H38"/>
    <mergeCell ref="I37:I38"/>
    <mergeCell ref="J37:J38"/>
    <mergeCell ref="K37:K38"/>
    <mergeCell ref="J23:J24"/>
    <mergeCell ref="K23:K24"/>
    <mergeCell ref="T60:U60"/>
    <mergeCell ref="D61:K61"/>
    <mergeCell ref="T61:U61"/>
    <mergeCell ref="D62:K62"/>
    <mergeCell ref="T62:U62"/>
    <mergeCell ref="D58:G59"/>
    <mergeCell ref="H58:K59"/>
    <mergeCell ref="T58:U58"/>
    <mergeCell ref="T59:U59"/>
    <mergeCell ref="O58:R58"/>
    <mergeCell ref="O59:R59"/>
    <mergeCell ref="O60:R60"/>
    <mergeCell ref="O61:R61"/>
    <mergeCell ref="N62:R62"/>
    <mergeCell ref="T51:U51"/>
    <mergeCell ref="D52:G52"/>
    <mergeCell ref="J52:K52"/>
    <mergeCell ref="T52:U52"/>
    <mergeCell ref="O51:R51"/>
    <mergeCell ref="O52:R52"/>
    <mergeCell ref="T55:U55"/>
    <mergeCell ref="D56:G56"/>
    <mergeCell ref="J56:K56"/>
    <mergeCell ref="T53:U53"/>
    <mergeCell ref="D54:G54"/>
    <mergeCell ref="J54:K54"/>
    <mergeCell ref="T54:U54"/>
    <mergeCell ref="O53:R53"/>
    <mergeCell ref="O54:R54"/>
    <mergeCell ref="N55:R55"/>
    <mergeCell ref="C49:C59"/>
    <mergeCell ref="D49:G49"/>
    <mergeCell ref="J49:K49"/>
    <mergeCell ref="D50:G50"/>
    <mergeCell ref="J50:K50"/>
    <mergeCell ref="D53:G53"/>
    <mergeCell ref="J53:K53"/>
    <mergeCell ref="D55:G55"/>
    <mergeCell ref="J55:K55"/>
    <mergeCell ref="D51:G51"/>
    <mergeCell ref="J51:K51"/>
    <mergeCell ref="D57:G57"/>
    <mergeCell ref="J57:K57"/>
    <mergeCell ref="AJ46:AK46"/>
    <mergeCell ref="H47:I47"/>
    <mergeCell ref="J47:K47"/>
    <mergeCell ref="N47:R47"/>
    <mergeCell ref="AH47:AK47"/>
    <mergeCell ref="AJ41:AK41"/>
    <mergeCell ref="AJ42:AK42"/>
    <mergeCell ref="D43:G43"/>
    <mergeCell ref="AJ43:AK43"/>
    <mergeCell ref="D44:G45"/>
    <mergeCell ref="AJ44:AK44"/>
    <mergeCell ref="AJ45:AK45"/>
    <mergeCell ref="E41:F42"/>
    <mergeCell ref="H41:H42"/>
    <mergeCell ref="I41:I42"/>
    <mergeCell ref="J41:J42"/>
    <mergeCell ref="K41:K42"/>
    <mergeCell ref="N37:R37"/>
    <mergeCell ref="AH37:AK37"/>
    <mergeCell ref="AH32:AH33"/>
    <mergeCell ref="D33:G33"/>
    <mergeCell ref="D34:G34"/>
    <mergeCell ref="AH34:AH36"/>
    <mergeCell ref="D35:G35"/>
    <mergeCell ref="D36:G36"/>
    <mergeCell ref="D28:G28"/>
    <mergeCell ref="D29:G29"/>
    <mergeCell ref="H29:K29"/>
    <mergeCell ref="D30:G30"/>
    <mergeCell ref="C31:C48"/>
    <mergeCell ref="D31:G31"/>
    <mergeCell ref="D32:G32"/>
    <mergeCell ref="D37:D42"/>
    <mergeCell ref="E37:E40"/>
    <mergeCell ref="F37:F38"/>
    <mergeCell ref="E23:F24"/>
    <mergeCell ref="H23:H24"/>
    <mergeCell ref="I23:I24"/>
    <mergeCell ref="D25:F27"/>
    <mergeCell ref="C9:C30"/>
    <mergeCell ref="D9:G9"/>
    <mergeCell ref="D14:G14"/>
    <mergeCell ref="D15:G15"/>
    <mergeCell ref="D16:G16"/>
    <mergeCell ref="D12:G12"/>
    <mergeCell ref="AJ16:AK16"/>
    <mergeCell ref="D17:G17"/>
    <mergeCell ref="AH17:AH31"/>
    <mergeCell ref="D18:G18"/>
    <mergeCell ref="D19:D24"/>
    <mergeCell ref="E19:E22"/>
    <mergeCell ref="F19:F20"/>
    <mergeCell ref="H19:H20"/>
    <mergeCell ref="I19:I20"/>
    <mergeCell ref="J19:J20"/>
    <mergeCell ref="K19:K20"/>
    <mergeCell ref="F21:F22"/>
    <mergeCell ref="H21:H22"/>
    <mergeCell ref="I21:I22"/>
    <mergeCell ref="J21:J22"/>
    <mergeCell ref="K21:K22"/>
    <mergeCell ref="AH12:AK12"/>
    <mergeCell ref="D13:G13"/>
    <mergeCell ref="C5:G7"/>
    <mergeCell ref="H5:I7"/>
    <mergeCell ref="J5:K7"/>
    <mergeCell ref="AJ6:AK6"/>
    <mergeCell ref="AJ7:AK7"/>
    <mergeCell ref="C8:K8"/>
    <mergeCell ref="AJ8:AK8"/>
    <mergeCell ref="C2:K2"/>
    <mergeCell ref="C3:F3"/>
    <mergeCell ref="C4:G4"/>
    <mergeCell ref="H4:I4"/>
    <mergeCell ref="J4:K4"/>
    <mergeCell ref="AJ9:AK9"/>
    <mergeCell ref="D10:G10"/>
    <mergeCell ref="AJ10:AK10"/>
    <mergeCell ref="D11:G11"/>
    <mergeCell ref="AJ11:AK11"/>
  </mergeCells>
  <phoneticPr fontId="4"/>
  <dataValidations count="5">
    <dataValidation type="list" errorStyle="information" allowBlank="1" showInputMessage="1" showErrorMessage="1" errorTitle="リストにない情報" error="リストにない情報です" sqref="P42:P46 P7:P36" xr:uid="{00000000-0002-0000-0400-000000000000}">
      <formula1>IF(OR($Z7=0,$Z7=""),$T$3:$T$3,INDIRECT($BG$5&amp;AE7&amp;":"&amp;$BG$5&amp;AF7))</formula1>
    </dataValidation>
    <dataValidation type="list" allowBlank="1" showInputMessage="1" showErrorMessage="1" sqref="O59:R61" xr:uid="{00000000-0002-0000-0400-000001000000}">
      <formula1>$AO$51:$AO$69</formula1>
    </dataValidation>
    <dataValidation type="list" allowBlank="1" showInputMessage="1" showErrorMessage="1" sqref="O52:R54" xr:uid="{00000000-0002-0000-0400-000002000000}">
      <formula1>$AN$51:$AN$59</formula1>
    </dataValidation>
    <dataValidation type="list" errorStyle="information" allowBlank="1" showInputMessage="1" showErrorMessage="1" errorTitle="リストにない情報" error="リストにない情報です" sqref="O42:O46 O7:O36" xr:uid="{00000000-0002-0000-0400-000003000000}">
      <formula1>INDIRECT($BG$4&amp;"4:"&amp;$BG$4&amp;$BG$8+3)</formula1>
    </dataValidation>
    <dataValidation type="list" allowBlank="1" showInputMessage="1" showErrorMessage="1" sqref="AJ52:AK54" xr:uid="{00000000-0002-0000-0400-000004000000}">
      <formula1>#REF!</formula1>
    </dataValidation>
  </dataValidations>
  <printOptions horizontalCentered="1"/>
  <pageMargins left="0.39370078740157483" right="0.39370078740157483" top="0.39370078740157483" bottom="0.39370078740157483" header="0" footer="0"/>
  <pageSetup paperSize="8" scale="85" orientation="landscape"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4321" r:id="rId4" name="Check Box 1">
              <controlPr defaultSize="0" autoFill="0" autoLine="0" autoPict="0" altText="">
                <anchor moveWithCells="1">
                  <from>
                    <xdr:col>3</xdr:col>
                    <xdr:colOff>161925</xdr:colOff>
                    <xdr:row>4</xdr:row>
                    <xdr:rowOff>47625</xdr:rowOff>
                  </from>
                  <to>
                    <xdr:col>4</xdr:col>
                    <xdr:colOff>304800</xdr:colOff>
                    <xdr:row>5</xdr:row>
                    <xdr:rowOff>133350</xdr:rowOff>
                  </to>
                </anchor>
              </controlPr>
            </control>
          </mc:Choice>
        </mc:AlternateContent>
        <mc:AlternateContent xmlns:mc="http://schemas.openxmlformats.org/markup-compatibility/2006">
          <mc:Choice Requires="x14">
            <control shapeId="184322" r:id="rId5" name="Check Box 2">
              <controlPr defaultSize="0" autoFill="0" autoLine="0" autoPict="0">
                <anchor moveWithCells="1">
                  <from>
                    <xdr:col>3</xdr:col>
                    <xdr:colOff>161925</xdr:colOff>
                    <xdr:row>5</xdr:row>
                    <xdr:rowOff>38100</xdr:rowOff>
                  </from>
                  <to>
                    <xdr:col>4</xdr:col>
                    <xdr:colOff>304800</xdr:colOff>
                    <xdr:row>6</xdr:row>
                    <xdr:rowOff>114300</xdr:rowOff>
                  </to>
                </anchor>
              </controlPr>
            </control>
          </mc:Choice>
        </mc:AlternateContent>
        <mc:AlternateContent xmlns:mc="http://schemas.openxmlformats.org/markup-compatibility/2006">
          <mc:Choice Requires="x14">
            <control shapeId="184323" r:id="rId6" name="Check Box 3">
              <controlPr defaultSize="0" autoFill="0" autoLine="0" autoPict="0">
                <anchor moveWithCells="1">
                  <from>
                    <xdr:col>9</xdr:col>
                    <xdr:colOff>523875</xdr:colOff>
                    <xdr:row>3</xdr:row>
                    <xdr:rowOff>133350</xdr:rowOff>
                  </from>
                  <to>
                    <xdr:col>9</xdr:col>
                    <xdr:colOff>866775</xdr:colOff>
                    <xdr:row>5</xdr:row>
                    <xdr:rowOff>47625</xdr:rowOff>
                  </to>
                </anchor>
              </controlPr>
            </control>
          </mc:Choice>
        </mc:AlternateContent>
        <mc:AlternateContent xmlns:mc="http://schemas.openxmlformats.org/markup-compatibility/2006">
          <mc:Choice Requires="x14">
            <control shapeId="184324" r:id="rId7" name="Check Box 4">
              <controlPr defaultSize="0" autoFill="0" autoLine="0" autoPict="0">
                <anchor moveWithCells="1">
                  <from>
                    <xdr:col>9</xdr:col>
                    <xdr:colOff>523875</xdr:colOff>
                    <xdr:row>4</xdr:row>
                    <xdr:rowOff>123825</xdr:rowOff>
                  </from>
                  <to>
                    <xdr:col>9</xdr:col>
                    <xdr:colOff>866775</xdr:colOff>
                    <xdr:row>6</xdr:row>
                    <xdr:rowOff>38100</xdr:rowOff>
                  </to>
                </anchor>
              </controlPr>
            </control>
          </mc:Choice>
        </mc:AlternateContent>
        <mc:AlternateContent xmlns:mc="http://schemas.openxmlformats.org/markup-compatibility/2006">
          <mc:Choice Requires="x14">
            <control shapeId="184325" r:id="rId8" name="Check Box 5">
              <controlPr defaultSize="0" autoFill="0" autoLine="0" autoPict="0">
                <anchor moveWithCells="1">
                  <from>
                    <xdr:col>9</xdr:col>
                    <xdr:colOff>523875</xdr:colOff>
                    <xdr:row>5</xdr:row>
                    <xdr:rowOff>114300</xdr:rowOff>
                  </from>
                  <to>
                    <xdr:col>9</xdr:col>
                    <xdr:colOff>866775</xdr:colOff>
                    <xdr:row>7</xdr:row>
                    <xdr:rowOff>28575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BH1128"/>
  <sheetViews>
    <sheetView showGridLines="0" zoomScaleNormal="100" zoomScaleSheetLayoutView="90" workbookViewId="0">
      <selection activeCell="J3" sqref="J3:K3"/>
    </sheetView>
  </sheetViews>
  <sheetFormatPr defaultRowHeight="10.5"/>
  <cols>
    <col min="1" max="1" width="1.140625" style="28" customWidth="1"/>
    <col min="2" max="2" width="2" style="28" customWidth="1"/>
    <col min="3" max="3" width="6.140625" style="28" customWidth="1"/>
    <col min="4" max="4" width="3" style="28" customWidth="1"/>
    <col min="5" max="5" width="11.85546875" style="28" customWidth="1"/>
    <col min="6" max="6" width="5.140625" style="28" customWidth="1"/>
    <col min="7" max="7" width="13.7109375" style="28" customWidth="1"/>
    <col min="8" max="8" width="15.28515625" style="28" customWidth="1"/>
    <col min="9" max="9" width="13.7109375" style="28" customWidth="1"/>
    <col min="10" max="11" width="16.7109375" style="28" customWidth="1"/>
    <col min="12" max="12" width="3.140625" style="28" customWidth="1"/>
    <col min="13" max="13" width="2.28515625" style="28" customWidth="1"/>
    <col min="14" max="14" width="4.85546875" style="28" customWidth="1"/>
    <col min="15" max="15" width="33.140625" style="28" customWidth="1"/>
    <col min="16" max="16" width="19.28515625" style="28" customWidth="1"/>
    <col min="17" max="18" width="23.140625" style="28" customWidth="1"/>
    <col min="19" max="19" width="17.5703125" style="28" customWidth="1"/>
    <col min="20" max="20" width="11.85546875" style="28" hidden="1" customWidth="1"/>
    <col min="21" max="21" width="16.5703125" style="28" hidden="1" customWidth="1"/>
    <col min="22" max="25" width="20.85546875" style="28" hidden="1" customWidth="1"/>
    <col min="26" max="26" width="10.85546875" style="28" hidden="1" customWidth="1"/>
    <col min="27" max="28" width="8.28515625" style="28" hidden="1" customWidth="1"/>
    <col min="29" max="30" width="10.7109375" style="28" hidden="1" customWidth="1"/>
    <col min="31" max="32" width="7.7109375" style="28" hidden="1" customWidth="1"/>
    <col min="33" max="33" width="5.7109375" style="28" customWidth="1"/>
    <col min="34" max="34" width="4.85546875" style="28" customWidth="1"/>
    <col min="35" max="35" width="23.7109375" style="28" customWidth="1"/>
    <col min="36" max="36" width="17.140625" style="28" customWidth="1"/>
    <col min="37" max="37" width="5.5703125" style="28" customWidth="1"/>
    <col min="38" max="38" width="16.85546875" style="28" customWidth="1"/>
    <col min="39" max="39" width="18.28515625" style="28" customWidth="1"/>
    <col min="40" max="40" width="13.42578125" style="28" hidden="1" customWidth="1"/>
    <col min="41" max="41" width="18.28515625" style="28" hidden="1" customWidth="1"/>
    <col min="42" max="42" width="19.85546875" style="28" hidden="1" customWidth="1"/>
    <col min="43" max="45" width="18.7109375" style="28" hidden="1" customWidth="1"/>
    <col min="46" max="51" width="9.140625" style="28" hidden="1" customWidth="1"/>
    <col min="52" max="53" width="32" style="28" hidden="1" customWidth="1"/>
    <col min="54" max="55" width="9.140625" style="28" hidden="1" customWidth="1"/>
    <col min="56" max="56" width="28.7109375" style="28" hidden="1" customWidth="1"/>
    <col min="57" max="57" width="9.140625" style="28" hidden="1" customWidth="1"/>
    <col min="58" max="58" width="25.42578125" style="28" hidden="1" customWidth="1"/>
    <col min="59" max="60" width="9.140625" style="28" hidden="1" customWidth="1"/>
    <col min="61" max="16384" width="9.140625" style="28"/>
  </cols>
  <sheetData>
    <row r="1" spans="1:60" ht="12.75" customHeight="1">
      <c r="A1" s="1"/>
      <c r="B1" s="12" t="s">
        <v>487</v>
      </c>
      <c r="C1" s="1"/>
      <c r="D1" s="48"/>
      <c r="E1" s="48"/>
      <c r="F1" s="48"/>
      <c r="G1" s="48"/>
      <c r="H1" s="1"/>
      <c r="I1" s="1"/>
      <c r="J1" s="1"/>
      <c r="K1" s="1"/>
      <c r="L1" s="1"/>
      <c r="T1" s="30" t="s">
        <v>557</v>
      </c>
      <c r="U1" s="30" t="s">
        <v>557</v>
      </c>
      <c r="V1" s="30" t="s">
        <v>557</v>
      </c>
      <c r="W1" s="30" t="s">
        <v>557</v>
      </c>
      <c r="X1" s="30" t="s">
        <v>557</v>
      </c>
      <c r="Y1" s="30" t="s">
        <v>557</v>
      </c>
      <c r="Z1" s="30" t="s">
        <v>557</v>
      </c>
      <c r="AA1" s="30" t="s">
        <v>557</v>
      </c>
      <c r="AB1" s="30" t="s">
        <v>557</v>
      </c>
      <c r="AC1" s="30" t="s">
        <v>557</v>
      </c>
      <c r="AD1" s="30" t="s">
        <v>557</v>
      </c>
      <c r="AE1" s="30" t="s">
        <v>557</v>
      </c>
      <c r="AF1" s="30" t="s">
        <v>557</v>
      </c>
      <c r="AG1" s="30"/>
      <c r="AM1" s="30"/>
      <c r="AN1" s="30" t="s">
        <v>557</v>
      </c>
      <c r="AO1" s="30" t="s">
        <v>557</v>
      </c>
      <c r="AP1" s="30" t="s">
        <v>557</v>
      </c>
      <c r="AQ1" s="30" t="s">
        <v>557</v>
      </c>
      <c r="AR1" s="30" t="s">
        <v>557</v>
      </c>
      <c r="AS1" s="30" t="s">
        <v>557</v>
      </c>
      <c r="AT1" s="30" t="s">
        <v>557</v>
      </c>
      <c r="AU1" s="30" t="s">
        <v>557</v>
      </c>
      <c r="AV1" s="30" t="s">
        <v>557</v>
      </c>
      <c r="AW1" s="30" t="s">
        <v>557</v>
      </c>
      <c r="AX1" s="30" t="s">
        <v>557</v>
      </c>
      <c r="AY1" s="30" t="s">
        <v>557</v>
      </c>
      <c r="AZ1" s="30" t="s">
        <v>557</v>
      </c>
      <c r="BA1" s="30" t="s">
        <v>557</v>
      </c>
      <c r="BB1" s="30" t="s">
        <v>557</v>
      </c>
      <c r="BC1" s="30" t="s">
        <v>557</v>
      </c>
      <c r="BD1" s="30" t="s">
        <v>557</v>
      </c>
      <c r="BE1" s="30" t="s">
        <v>557</v>
      </c>
      <c r="BF1" s="30" t="s">
        <v>557</v>
      </c>
      <c r="BG1" s="30" t="s">
        <v>557</v>
      </c>
      <c r="BH1" s="30" t="s">
        <v>557</v>
      </c>
    </row>
    <row r="2" spans="1:60" ht="26.25" customHeight="1">
      <c r="A2" s="1"/>
      <c r="B2" s="1"/>
      <c r="C2" s="481" t="s">
        <v>17</v>
      </c>
      <c r="D2" s="481"/>
      <c r="E2" s="481"/>
      <c r="F2" s="481"/>
      <c r="G2" s="481"/>
      <c r="H2" s="481"/>
      <c r="I2" s="481"/>
      <c r="J2" s="481"/>
      <c r="K2" s="481"/>
      <c r="L2" s="1"/>
      <c r="AU2" s="28" t="s">
        <v>558</v>
      </c>
      <c r="AX2" s="30" t="s">
        <v>559</v>
      </c>
      <c r="BB2" s="30" t="s">
        <v>560</v>
      </c>
      <c r="BD2" s="30" t="s">
        <v>561</v>
      </c>
    </row>
    <row r="3" spans="1:60" ht="12.75" customHeight="1">
      <c r="A3" s="1"/>
      <c r="B3" s="1"/>
      <c r="C3" s="482" t="s">
        <v>2</v>
      </c>
      <c r="D3" s="483"/>
      <c r="E3" s="483"/>
      <c r="F3" s="484"/>
      <c r="G3" s="586" t="str">
        <f>別紙!F5</f>
        <v>株式会社 地球温暖化対策室</v>
      </c>
      <c r="H3" s="587"/>
      <c r="I3" s="588"/>
      <c r="J3" s="593"/>
      <c r="K3" s="594"/>
      <c r="L3" s="1"/>
      <c r="T3" s="49"/>
      <c r="U3" s="28" t="s">
        <v>562</v>
      </c>
      <c r="AU3" s="50" t="s">
        <v>563</v>
      </c>
      <c r="AV3" s="50" t="s">
        <v>564</v>
      </c>
      <c r="AW3" s="50" t="s">
        <v>565</v>
      </c>
      <c r="AX3" s="50" t="s">
        <v>566</v>
      </c>
      <c r="AY3" s="50" t="s">
        <v>567</v>
      </c>
      <c r="AZ3" s="51" t="s">
        <v>568</v>
      </c>
      <c r="BA3" s="51" t="s">
        <v>569</v>
      </c>
      <c r="BB3" s="50" t="s">
        <v>570</v>
      </c>
      <c r="BD3" s="51" t="s">
        <v>571</v>
      </c>
      <c r="BF3" s="28" t="s">
        <v>572</v>
      </c>
    </row>
    <row r="4" spans="1:60" ht="12.75" customHeight="1">
      <c r="A4" s="1"/>
      <c r="B4" s="1"/>
      <c r="C4" s="486" t="s">
        <v>15</v>
      </c>
      <c r="D4" s="487"/>
      <c r="E4" s="487"/>
      <c r="F4" s="487"/>
      <c r="G4" s="488"/>
      <c r="H4" s="486" t="s">
        <v>4</v>
      </c>
      <c r="I4" s="488"/>
      <c r="J4" s="486" t="s">
        <v>3</v>
      </c>
      <c r="K4" s="488"/>
      <c r="L4" s="1"/>
      <c r="N4" s="38" t="s">
        <v>132</v>
      </c>
      <c r="AH4" s="38"/>
      <c r="AU4" s="52" t="str">
        <f>IF(参照!A4="","",参照!A4)</f>
        <v>A0001</v>
      </c>
      <c r="AV4" s="52" t="str">
        <f>IF(参照!B4="","",参照!B4)</f>
        <v>(株)Ｆ－Ｐｏｗｅｒ</v>
      </c>
      <c r="AW4" s="52">
        <f>IF(参照!C4="","",参照!C4)</f>
        <v>4.7199999999999998E-4</v>
      </c>
      <c r="AX4" s="52" t="str">
        <f>IF(参照!D4="","",参照!D4)</f>
        <v>メニューA</v>
      </c>
      <c r="AY4" s="52">
        <f>IF(参照!E4="","",参照!E4)</f>
        <v>0</v>
      </c>
      <c r="AZ4" s="52" t="str">
        <f>IF(参照!F4="","",参照!F4)</f>
        <v>(株)Ｆ－Ｐｏｗｅｒ</v>
      </c>
      <c r="BA4" s="52" t="str">
        <f>IF(参照!G4="","",参照!G4)</f>
        <v>(株)Ｆ－Ｐｏｗｅｒ_メニューA</v>
      </c>
      <c r="BB4" s="52">
        <f>AY4*1000</f>
        <v>0</v>
      </c>
      <c r="BD4" s="52" t="str">
        <f>IF(参照!L4="","",参照!L4)</f>
        <v>北海道電力(株)</v>
      </c>
      <c r="BF4" s="53" t="s">
        <v>573</v>
      </c>
      <c r="BG4" s="54" t="s">
        <v>574</v>
      </c>
      <c r="BH4" s="28" t="s">
        <v>561</v>
      </c>
    </row>
    <row r="5" spans="1:60" ht="12.75" customHeight="1" thickBot="1">
      <c r="A5" s="1"/>
      <c r="B5" s="1"/>
      <c r="C5" s="512" t="s">
        <v>36</v>
      </c>
      <c r="D5" s="513"/>
      <c r="E5" s="513"/>
      <c r="F5" s="513"/>
      <c r="G5" s="514"/>
      <c r="H5" s="512" t="s">
        <v>500</v>
      </c>
      <c r="I5" s="514"/>
      <c r="J5" s="512" t="s">
        <v>56</v>
      </c>
      <c r="K5" s="514"/>
      <c r="L5" s="1"/>
      <c r="N5" s="55" t="s">
        <v>501</v>
      </c>
      <c r="O5" s="56"/>
      <c r="P5" s="56"/>
      <c r="Q5" s="56"/>
      <c r="R5" s="56"/>
      <c r="S5" s="56"/>
      <c r="T5" s="57"/>
      <c r="U5" s="57"/>
      <c r="V5" s="57"/>
      <c r="W5" s="57"/>
      <c r="X5" s="57"/>
      <c r="Y5" s="57"/>
      <c r="Z5" s="57"/>
      <c r="AE5" s="57"/>
      <c r="AF5" s="57"/>
      <c r="AH5" s="55" t="s">
        <v>502</v>
      </c>
      <c r="AI5" s="56"/>
      <c r="AJ5" s="56"/>
      <c r="AK5" s="56"/>
      <c r="AL5" s="56"/>
      <c r="AM5" s="57"/>
      <c r="AN5" s="57"/>
      <c r="AU5" s="52" t="str">
        <f>IF(参照!A5="","",参照!A5)</f>
        <v/>
      </c>
      <c r="AV5" s="52" t="str">
        <f>IF(参照!B5="","",参照!B5)</f>
        <v/>
      </c>
      <c r="AW5" s="52" t="str">
        <f>IF(参照!C5="","",参照!C5)</f>
        <v/>
      </c>
      <c r="AX5" s="52" t="str">
        <f>IF(参照!D5="","",参照!D5)</f>
        <v>メニューB</v>
      </c>
      <c r="AY5" s="52">
        <f>IF(参照!E5="","",参照!E5)</f>
        <v>0</v>
      </c>
      <c r="AZ5" s="52" t="str">
        <f>IF(参照!F5="","",参照!F5)</f>
        <v>(株)Ｆ－Ｐｏｗｅｒ</v>
      </c>
      <c r="BA5" s="52" t="str">
        <f>IF(参照!G5="","",参照!G5)</f>
        <v>(株)Ｆ－Ｐｏｗｅｒ_メニューB</v>
      </c>
      <c r="BB5" s="52">
        <f t="shared" ref="BB5:BB68" si="0">AY5*1000</f>
        <v>0</v>
      </c>
      <c r="BD5" s="52" t="str">
        <f>IF(参照!L5="","",参照!L5)</f>
        <v>東北電力(株)</v>
      </c>
      <c r="BF5" s="53" t="s">
        <v>575</v>
      </c>
      <c r="BG5" s="54" t="s">
        <v>576</v>
      </c>
      <c r="BH5" s="28" t="s">
        <v>559</v>
      </c>
    </row>
    <row r="6" spans="1:60" ht="12.75" customHeight="1" thickBot="1">
      <c r="A6" s="1"/>
      <c r="B6" s="1"/>
      <c r="C6" s="515"/>
      <c r="D6" s="516"/>
      <c r="E6" s="516"/>
      <c r="F6" s="516"/>
      <c r="G6" s="517"/>
      <c r="H6" s="515"/>
      <c r="I6" s="517"/>
      <c r="J6" s="515"/>
      <c r="K6" s="517"/>
      <c r="L6" s="1"/>
      <c r="N6" s="58"/>
      <c r="O6" s="357" t="s">
        <v>85</v>
      </c>
      <c r="P6" s="60" t="s">
        <v>493</v>
      </c>
      <c r="Q6" s="287" t="s">
        <v>2296</v>
      </c>
      <c r="R6" s="286" t="s">
        <v>2297</v>
      </c>
      <c r="S6" s="347" t="s">
        <v>158</v>
      </c>
      <c r="T6" s="62" t="s">
        <v>577</v>
      </c>
      <c r="U6" s="63" t="s">
        <v>578</v>
      </c>
      <c r="V6" s="63" t="s">
        <v>579</v>
      </c>
      <c r="W6" s="59" t="s">
        <v>2298</v>
      </c>
      <c r="X6" s="93" t="s">
        <v>2299</v>
      </c>
      <c r="Y6" s="64" t="s">
        <v>2300</v>
      </c>
      <c r="Z6" s="64" t="s">
        <v>580</v>
      </c>
      <c r="AA6" s="64" t="s">
        <v>581</v>
      </c>
      <c r="AB6" s="64" t="s">
        <v>582</v>
      </c>
      <c r="AC6" s="64" t="s">
        <v>583</v>
      </c>
      <c r="AD6" s="64" t="s">
        <v>584</v>
      </c>
      <c r="AE6" s="63" t="s">
        <v>585</v>
      </c>
      <c r="AF6" s="61" t="s">
        <v>586</v>
      </c>
      <c r="AH6" s="65"/>
      <c r="AI6" s="66" t="s">
        <v>2295</v>
      </c>
      <c r="AJ6" s="521" t="s">
        <v>2301</v>
      </c>
      <c r="AK6" s="522"/>
      <c r="AL6" s="67" t="s">
        <v>158</v>
      </c>
      <c r="AN6" s="62" t="s">
        <v>577</v>
      </c>
      <c r="AO6" s="63" t="s">
        <v>578</v>
      </c>
      <c r="AP6" s="61" t="s">
        <v>579</v>
      </c>
      <c r="AU6" s="52" t="str">
        <f>IF(参照!A6="","",参照!A6)</f>
        <v/>
      </c>
      <c r="AV6" s="52" t="str">
        <f>IF(参照!B6="","",参照!B6)</f>
        <v/>
      </c>
      <c r="AW6" s="52" t="str">
        <f>IF(参照!C6="","",参照!C6)</f>
        <v/>
      </c>
      <c r="AX6" s="52" t="str">
        <f>IF(参照!D6="","",参照!D6)</f>
        <v>メニューC(残差)</v>
      </c>
      <c r="AY6" s="52">
        <f>IF(参照!E6="","",参照!E6)</f>
        <v>5.0500000000000002E-4</v>
      </c>
      <c r="AZ6" s="52" t="str">
        <f>IF(参照!F6="","",参照!F6)</f>
        <v>(株)Ｆ－Ｐｏｗｅｒ</v>
      </c>
      <c r="BA6" s="52" t="str">
        <f>IF(参照!G6="","",参照!G6)</f>
        <v>(株)Ｆ－Ｐｏｗｅｒ_メニューC(残差)</v>
      </c>
      <c r="BB6" s="52">
        <f t="shared" si="0"/>
        <v>0.505</v>
      </c>
      <c r="BD6" s="52" t="str">
        <f>IF(参照!L6="","",参照!L6)</f>
        <v>東京電力エナジーパートナー(株)</v>
      </c>
      <c r="BF6" s="49" t="s">
        <v>587</v>
      </c>
      <c r="BG6" s="54" t="s">
        <v>588</v>
      </c>
      <c r="BH6" s="28" t="s">
        <v>589</v>
      </c>
    </row>
    <row r="7" spans="1:60" ht="12.75" customHeight="1" thickTop="1">
      <c r="A7" s="1"/>
      <c r="B7" s="1"/>
      <c r="C7" s="518"/>
      <c r="D7" s="519"/>
      <c r="E7" s="519"/>
      <c r="F7" s="519"/>
      <c r="G7" s="520"/>
      <c r="H7" s="518"/>
      <c r="I7" s="520"/>
      <c r="J7" s="518"/>
      <c r="K7" s="520"/>
      <c r="L7" s="1"/>
      <c r="N7" s="68">
        <v>1</v>
      </c>
      <c r="O7" s="69"/>
      <c r="P7" s="69"/>
      <c r="Q7" s="70" t="str">
        <f t="shared" ref="Q7:Q36" si="1">IF(O7="","",_xlfn.IFNA(VLOOKUP(O7&amp;"_"&amp;P7,$BA:$BB,2,FALSE),"該当する排出係数がありません"))</f>
        <v/>
      </c>
      <c r="R7" s="71"/>
      <c r="S7" s="348"/>
      <c r="T7" s="346">
        <f>係数１!D$49</f>
        <v>8640</v>
      </c>
      <c r="U7" s="73" t="str">
        <f>IF(OR(S7="",O7=""),"",S7/1000*T7*0.0258)</f>
        <v/>
      </c>
      <c r="V7" s="73" t="str">
        <f>IF(OR(S7="",O7=""),"",IF(R7="",S7*Q7,S7*R7))</f>
        <v/>
      </c>
      <c r="W7" s="74" t="str">
        <f t="array" aca="1" ref="W7" ca="1">IF(O7="","",IF(ISNUMBER(AA7),INDIRECT($BG$6&amp;AA7),IF(AA7="a",Q7,IF(AA7="b",INDIRECT($BG$6&amp;AB7),IF(AA7="c",R7,"")))))</f>
        <v/>
      </c>
      <c r="X7" s="75"/>
      <c r="Y7" s="73" t="str">
        <f>IF(OR(S7="",O7=""),"",IF(X7="",S7*W7,S7*X7))</f>
        <v/>
      </c>
      <c r="Z7" s="76" t="str">
        <f t="shared" ref="Z7:Z36" ca="1" si="2">IF(O7="","",IF(COUNTIF(INDIRECT($BG$4&amp;":"&amp;$BG$4),O7),1,0))</f>
        <v/>
      </c>
      <c r="AA7" s="76" t="str">
        <f ca="1">IF(O7="","",IF(OR(AE7="",AF7=""),"c",IFERROR(MATCH("*残差*",INDIRECT($BG$5&amp;AE7&amp;":"&amp;$BG$5&amp;AF7),0)+AE7-1,IF(AF7-AE7&gt;=1,"b","a"))))</f>
        <v/>
      </c>
      <c r="AB7" s="76" t="str">
        <f ca="1">IF(O7="","",IF(OR(AE7="",AF7=""),"-",IFERROR(MATCH("*事業者全体*",INDIRECT($BG$5&amp;AE7&amp;":"&amp;$BG$5&amp;AF7),0)+AE7-1,"-")))</f>
        <v/>
      </c>
      <c r="AC7" s="76">
        <f ca="1">IF(Z7=0,1,IF(R7="",0,1))</f>
        <v>0</v>
      </c>
      <c r="AD7" s="76">
        <f>IF(R7="",0,1)</f>
        <v>0</v>
      </c>
      <c r="AE7" s="76" t="str">
        <f t="shared" ref="AE7:AE36" si="3">_xlfn.IFNA(MATCH(O7,$AZ:$AZ,0),"")</f>
        <v/>
      </c>
      <c r="AF7" s="77" t="str">
        <f t="shared" ref="AF7:AF36" si="4">IFERROR(IF(O7="","",AE7+COUNTIF($AZ:$AZ,O7)-1),"")</f>
        <v/>
      </c>
      <c r="AH7" s="78">
        <v>1</v>
      </c>
      <c r="AI7" s="31"/>
      <c r="AJ7" s="523"/>
      <c r="AK7" s="524"/>
      <c r="AL7" s="34"/>
      <c r="AN7" s="72" t="str">
        <f>IF(AJ7="","",IF(AJ7=0,3600,係数１!D$49))</f>
        <v/>
      </c>
      <c r="AO7" s="73" t="str">
        <f>IF(OR(AL7="",AJ7="",AI7=""),"",AL7/1000*AN7*0.0258)</f>
        <v/>
      </c>
      <c r="AP7" s="273" t="str">
        <f>IF(OR(AL7="",AI7=""),"",AL7*AJ7)</f>
        <v/>
      </c>
      <c r="AU7" s="52" t="str">
        <f>IF(参照!A7="","",参照!A7)</f>
        <v/>
      </c>
      <c r="AV7" s="52" t="str">
        <f>IF(参照!B7="","",参照!B7)</f>
        <v/>
      </c>
      <c r="AW7" s="52" t="str">
        <f>IF(参照!C7="","",参照!C7)</f>
        <v/>
      </c>
      <c r="AX7" s="52" t="str">
        <f>IF(参照!D7="","",参照!D7)</f>
        <v>(参考値)事業者全体</v>
      </c>
      <c r="AY7" s="52">
        <f>IF(参照!E7="","",参照!E7)</f>
        <v>4.8099999999999998E-4</v>
      </c>
      <c r="AZ7" s="52" t="str">
        <f>IF(参照!F7="","",参照!F7)</f>
        <v>(株)Ｆ－Ｐｏｗｅｒ</v>
      </c>
      <c r="BA7" s="52" t="str">
        <f>IF(参照!G7="","",参照!G7)</f>
        <v>(株)Ｆ－Ｐｏｗｅｒ_(参考値)事業者全体</v>
      </c>
      <c r="BB7" s="52">
        <f t="shared" si="0"/>
        <v>0.48099999999999998</v>
      </c>
      <c r="BD7" s="52" t="str">
        <f>IF(参照!L7="","",参照!L7)</f>
        <v>中部電力ミライズ(株)</v>
      </c>
    </row>
    <row r="8" spans="1:60" ht="15" customHeight="1">
      <c r="A8" s="1"/>
      <c r="B8" s="1"/>
      <c r="C8" s="489" t="s">
        <v>22</v>
      </c>
      <c r="D8" s="490"/>
      <c r="E8" s="490"/>
      <c r="F8" s="490"/>
      <c r="G8" s="490"/>
      <c r="H8" s="490"/>
      <c r="I8" s="490"/>
      <c r="J8" s="490"/>
      <c r="K8" s="491"/>
      <c r="L8" s="1"/>
      <c r="N8" s="79">
        <v>2</v>
      </c>
      <c r="O8" s="69"/>
      <c r="P8" s="69"/>
      <c r="Q8" s="70" t="str">
        <f t="shared" si="1"/>
        <v/>
      </c>
      <c r="R8" s="80"/>
      <c r="S8" s="348"/>
      <c r="T8" s="346">
        <f>係数１!D$49</f>
        <v>8640</v>
      </c>
      <c r="U8" s="73" t="str">
        <f t="shared" ref="U8:U36" si="5">IF(OR(S8="",O8=""),"",S8/1000*T8*0.0258)</f>
        <v/>
      </c>
      <c r="V8" s="73" t="str">
        <f t="shared" ref="V8:V36" si="6">IF(OR(S8="",O8=""),"",IF(R8="",S8*Q8,S8*R8))</f>
        <v/>
      </c>
      <c r="W8" s="74" t="str">
        <f t="array" aca="1" ref="W8" ca="1">IF(O8="","",IF(ISNUMBER(AA8),INDIRECT($BG$6&amp;AA8),IF(AA8="a",Q8,IF(AA8="b",INDIRECT($BG$6&amp;AB8),IF(AA8="c",R8,"")))))</f>
        <v/>
      </c>
      <c r="X8" s="75"/>
      <c r="Y8" s="73" t="str">
        <f t="shared" ref="Y8:Y36" si="7">IF(OR(S8="",O8=""),"",IF(X8="",S8*W8,S8*X8))</f>
        <v/>
      </c>
      <c r="Z8" s="76" t="str">
        <f t="shared" ca="1" si="2"/>
        <v/>
      </c>
      <c r="AA8" s="76" t="str">
        <f t="shared" ref="AA8:AA36" ca="1" si="8">IF(O8="","",IF(OR(AE8="",AF8=""),"c",IFERROR(MATCH("*残差*",INDIRECT($BG$5&amp;AE8&amp;":"&amp;$BG$5&amp;AF8),0)+AE8-1,IF(AF8-AE8&gt;=1,"b","a"))))</f>
        <v/>
      </c>
      <c r="AB8" s="76" t="str">
        <f t="shared" ref="AB8:AB36" ca="1" si="9">IF(O8="","",IF(OR(AE8="",AF8=""),"-",IFERROR(MATCH("*事業者全体*",INDIRECT($BG$5&amp;AE8&amp;":"&amp;$BG$5&amp;AF8),0)+AE8-1,"-")))</f>
        <v/>
      </c>
      <c r="AC8" s="76">
        <f t="shared" ref="AC8:AC36" ca="1" si="10">IF(Z8=0,1,IF(R8="",0,1))</f>
        <v>0</v>
      </c>
      <c r="AD8" s="76">
        <f t="shared" ref="AD8:AD36" si="11">IF(R8="",0,1)</f>
        <v>0</v>
      </c>
      <c r="AE8" s="76" t="str">
        <f t="shared" si="3"/>
        <v/>
      </c>
      <c r="AF8" s="77" t="str">
        <f t="shared" si="4"/>
        <v/>
      </c>
      <c r="AH8" s="79">
        <v>2</v>
      </c>
      <c r="AI8" s="32"/>
      <c r="AJ8" s="506"/>
      <c r="AK8" s="507"/>
      <c r="AL8" s="35"/>
      <c r="AN8" s="72" t="str">
        <f>IF(AJ8="","",IF(AJ8=0,3600,係数１!D$49))</f>
        <v/>
      </c>
      <c r="AO8" s="73" t="str">
        <f t="shared" ref="AO8:AO11" si="12">IF(OR(AL8="",AJ8="",AI8=""),"",AL8/1000*AN8*0.0258)</f>
        <v/>
      </c>
      <c r="AP8" s="273" t="str">
        <f t="shared" ref="AP8:AP11" si="13">IF(OR(AL8="",AI8=""),"",AL8*AJ8)</f>
        <v/>
      </c>
      <c r="AU8" s="52" t="str">
        <f>IF(参照!A8="","",参照!A8)</f>
        <v>A0002</v>
      </c>
      <c r="AV8" s="52" t="str">
        <f>IF(参照!B8="","",参照!B8)</f>
        <v>イーレックス(株)</v>
      </c>
      <c r="AW8" s="52" t="str">
        <f>IF(参照!C8="","",参照!C8)</f>
        <v>0.000453※</v>
      </c>
      <c r="AX8" s="52" t="str">
        <f>IF(参照!D8="","",参照!D8)</f>
        <v/>
      </c>
      <c r="AY8" s="52">
        <f>IF(参照!E8="","",参照!E8)</f>
        <v>4.5300000000000001E-4</v>
      </c>
      <c r="AZ8" s="52" t="str">
        <f>IF(参照!F8="","",参照!F8)</f>
        <v>イーレックス(株)</v>
      </c>
      <c r="BA8" s="52" t="str">
        <f>IF(参照!G8="","",参照!G8)</f>
        <v>イーレックス(株)_</v>
      </c>
      <c r="BB8" s="52">
        <f t="shared" si="0"/>
        <v>0.45300000000000001</v>
      </c>
      <c r="BD8" s="52" t="str">
        <f>IF(参照!L8="","",参照!L8)</f>
        <v>北陸電力(株)</v>
      </c>
      <c r="BF8" s="53" t="s">
        <v>591</v>
      </c>
      <c r="BG8" s="81">
        <f>COUNTA(BD4:BD1128)-COUNTBLANK(BD4:BD1128)</f>
        <v>565</v>
      </c>
    </row>
    <row r="9" spans="1:60" ht="18.75" customHeight="1">
      <c r="A9" s="1"/>
      <c r="B9" s="1"/>
      <c r="C9" s="495" t="s">
        <v>25</v>
      </c>
      <c r="D9" s="456" t="s">
        <v>5</v>
      </c>
      <c r="E9" s="456"/>
      <c r="F9" s="456"/>
      <c r="G9" s="456"/>
      <c r="H9" s="82" t="s">
        <v>6</v>
      </c>
      <c r="I9" s="82" t="s">
        <v>21</v>
      </c>
      <c r="J9" s="83" t="s">
        <v>488</v>
      </c>
      <c r="K9" s="84" t="s">
        <v>498</v>
      </c>
      <c r="L9" s="1"/>
      <c r="N9" s="79">
        <v>3</v>
      </c>
      <c r="O9" s="69"/>
      <c r="P9" s="69"/>
      <c r="Q9" s="70" t="str">
        <f t="shared" si="1"/>
        <v/>
      </c>
      <c r="R9" s="80"/>
      <c r="S9" s="348"/>
      <c r="T9" s="346">
        <f>係数１!D$49</f>
        <v>8640</v>
      </c>
      <c r="U9" s="73" t="str">
        <f t="shared" si="5"/>
        <v/>
      </c>
      <c r="V9" s="73" t="str">
        <f t="shared" si="6"/>
        <v/>
      </c>
      <c r="W9" s="74" t="str">
        <f t="array" aca="1" ref="W9" ca="1">IF(O9="","",IF(ISNUMBER(AA9),INDIRECT($BG$6&amp;AA9),IF(AA9="a",Q9,IF(AA9="b",INDIRECT($BG$6&amp;AB9),IF(AA9="c",R9,"")))))</f>
        <v/>
      </c>
      <c r="X9" s="75"/>
      <c r="Y9" s="73" t="str">
        <f t="shared" si="7"/>
        <v/>
      </c>
      <c r="Z9" s="76" t="str">
        <f t="shared" ca="1" si="2"/>
        <v/>
      </c>
      <c r="AA9" s="76" t="str">
        <f t="shared" ca="1" si="8"/>
        <v/>
      </c>
      <c r="AB9" s="76" t="str">
        <f t="shared" ca="1" si="9"/>
        <v/>
      </c>
      <c r="AC9" s="76">
        <f t="shared" ca="1" si="10"/>
        <v>0</v>
      </c>
      <c r="AD9" s="76">
        <f t="shared" si="11"/>
        <v>0</v>
      </c>
      <c r="AE9" s="76" t="str">
        <f t="shared" si="3"/>
        <v/>
      </c>
      <c r="AF9" s="77" t="str">
        <f t="shared" si="4"/>
        <v/>
      </c>
      <c r="AH9" s="79">
        <v>3</v>
      </c>
      <c r="AI9" s="32"/>
      <c r="AJ9" s="506"/>
      <c r="AK9" s="507"/>
      <c r="AL9" s="35"/>
      <c r="AN9" s="72" t="str">
        <f>IF(AJ9="","",IF(AJ9=0,3600,係数１!D$49))</f>
        <v/>
      </c>
      <c r="AO9" s="73" t="str">
        <f t="shared" si="12"/>
        <v/>
      </c>
      <c r="AP9" s="273" t="str">
        <f t="shared" si="13"/>
        <v/>
      </c>
      <c r="AU9" s="52" t="str">
        <f>IF(参照!A9="","",参照!A9)</f>
        <v>A0003</v>
      </c>
      <c r="AV9" s="52" t="str">
        <f>IF(参照!B9="","",参照!B9)</f>
        <v>リエスパワー(株)</v>
      </c>
      <c r="AW9" s="52">
        <f>IF(参照!C9="","",参照!C9)</f>
        <v>3.68E-4</v>
      </c>
      <c r="AX9" s="52" t="str">
        <f>IF(参照!D9="","",参照!D9)</f>
        <v/>
      </c>
      <c r="AY9" s="52">
        <f>IF(参照!E9="","",参照!E9)</f>
        <v>0</v>
      </c>
      <c r="AZ9" s="52" t="str">
        <f>IF(参照!F9="","",参照!F9)</f>
        <v>リエスパワー(株)</v>
      </c>
      <c r="BA9" s="52" t="str">
        <f>IF(参照!G9="","",参照!G9)</f>
        <v>リエスパワー(株)_</v>
      </c>
      <c r="BB9" s="52">
        <f t="shared" si="0"/>
        <v>0</v>
      </c>
      <c r="BD9" s="52" t="str">
        <f>IF(参照!L9="","",参照!L9)</f>
        <v>関西電力(株)</v>
      </c>
    </row>
    <row r="10" spans="1:60" ht="12.75" customHeight="1">
      <c r="A10" s="1"/>
      <c r="B10" s="1"/>
      <c r="C10" s="496"/>
      <c r="D10" s="492" t="s">
        <v>52</v>
      </c>
      <c r="E10" s="493"/>
      <c r="F10" s="493"/>
      <c r="G10" s="494"/>
      <c r="H10" s="82" t="s">
        <v>26</v>
      </c>
      <c r="I10" s="22"/>
      <c r="J10" s="21" t="str">
        <f>IF($I10="","",$I10*係数１!$D$8*0.0258)</f>
        <v/>
      </c>
      <c r="K10" s="21" t="str">
        <f>IF($I10="","",$I10*係数１!$D$8*係数１!$F$8*44/12)</f>
        <v/>
      </c>
      <c r="L10" s="1"/>
      <c r="N10" s="79">
        <v>4</v>
      </c>
      <c r="O10" s="69"/>
      <c r="P10" s="69"/>
      <c r="Q10" s="70" t="str">
        <f t="shared" si="1"/>
        <v/>
      </c>
      <c r="R10" s="80"/>
      <c r="S10" s="348"/>
      <c r="T10" s="346">
        <f>係数１!D$49</f>
        <v>8640</v>
      </c>
      <c r="U10" s="73" t="str">
        <f t="shared" si="5"/>
        <v/>
      </c>
      <c r="V10" s="73" t="str">
        <f t="shared" si="6"/>
        <v/>
      </c>
      <c r="W10" s="74" t="str">
        <f t="array" aca="1" ref="W10" ca="1">IF(O10="","",IF(ISNUMBER(AA10),INDIRECT($BG$6&amp;AA10),IF(AA10="a",Q10,IF(AA10="b",INDIRECT($BG$6&amp;AB10),IF(AA10="c",R10,"")))))</f>
        <v/>
      </c>
      <c r="X10" s="75"/>
      <c r="Y10" s="73" t="str">
        <f t="shared" si="7"/>
        <v/>
      </c>
      <c r="Z10" s="76" t="str">
        <f t="shared" ca="1" si="2"/>
        <v/>
      </c>
      <c r="AA10" s="76" t="str">
        <f t="shared" ca="1" si="8"/>
        <v/>
      </c>
      <c r="AB10" s="76" t="str">
        <f t="shared" ca="1" si="9"/>
        <v/>
      </c>
      <c r="AC10" s="76">
        <f t="shared" ca="1" si="10"/>
        <v>0</v>
      </c>
      <c r="AD10" s="76">
        <f t="shared" si="11"/>
        <v>0</v>
      </c>
      <c r="AE10" s="76" t="str">
        <f t="shared" si="3"/>
        <v/>
      </c>
      <c r="AF10" s="77" t="str">
        <f t="shared" si="4"/>
        <v/>
      </c>
      <c r="AH10" s="79">
        <v>4</v>
      </c>
      <c r="AI10" s="32"/>
      <c r="AJ10" s="506"/>
      <c r="AK10" s="507"/>
      <c r="AL10" s="35"/>
      <c r="AN10" s="72" t="str">
        <f>IF(AJ10="","",IF(AJ10=0,3600,係数１!D$49))</f>
        <v/>
      </c>
      <c r="AO10" s="73" t="str">
        <f t="shared" si="12"/>
        <v/>
      </c>
      <c r="AP10" s="273" t="str">
        <f t="shared" si="13"/>
        <v/>
      </c>
      <c r="AU10" s="52" t="str">
        <f>IF(参照!A10="","",参照!A10)</f>
        <v>A0004</v>
      </c>
      <c r="AV10" s="52" t="str">
        <f>IF(参照!B10="","",参照!B10)</f>
        <v>エバーグリーン・リテイリング(株)</v>
      </c>
      <c r="AW10" s="52">
        <f>IF(参照!C10="","",参照!C10)</f>
        <v>5.4799999999999998E-4</v>
      </c>
      <c r="AX10" s="52" t="str">
        <f>IF(参照!D10="","",参照!D10)</f>
        <v>メニューA</v>
      </c>
      <c r="AY10" s="52">
        <f>IF(参照!E10="","",参照!E10)</f>
        <v>0</v>
      </c>
      <c r="AZ10" s="52" t="str">
        <f>IF(参照!F10="","",参照!F10)</f>
        <v>エバーグリーン・リテイリング(株)</v>
      </c>
      <c r="BA10" s="52" t="str">
        <f>IF(参照!G10="","",参照!G10)</f>
        <v>エバーグリーン・リテイリング(株)_メニューA</v>
      </c>
      <c r="BB10" s="52">
        <f t="shared" si="0"/>
        <v>0</v>
      </c>
      <c r="BD10" s="52" t="str">
        <f>IF(参照!L10="","",参照!L10)</f>
        <v>中国電力(株)</v>
      </c>
    </row>
    <row r="11" spans="1:60" ht="12.75" customHeight="1" thickBot="1">
      <c r="A11" s="1"/>
      <c r="B11" s="1"/>
      <c r="C11" s="496"/>
      <c r="D11" s="456" t="s">
        <v>7</v>
      </c>
      <c r="E11" s="456"/>
      <c r="F11" s="456"/>
      <c r="G11" s="456"/>
      <c r="H11" s="82" t="s">
        <v>26</v>
      </c>
      <c r="I11" s="22"/>
      <c r="J11" s="21" t="str">
        <f>IF($I11="","",$I11*係数１!$D$11*0.0258)</f>
        <v/>
      </c>
      <c r="K11" s="21" t="str">
        <f>IF($I11="","",$I11*係数１!$D$11*係数１!$F$11*44/12)</f>
        <v/>
      </c>
      <c r="L11" s="1"/>
      <c r="N11" s="79">
        <v>5</v>
      </c>
      <c r="O11" s="69"/>
      <c r="P11" s="69"/>
      <c r="Q11" s="70" t="str">
        <f t="shared" si="1"/>
        <v/>
      </c>
      <c r="R11" s="80"/>
      <c r="S11" s="348"/>
      <c r="T11" s="346">
        <f>係数１!D$49</f>
        <v>8640</v>
      </c>
      <c r="U11" s="73" t="str">
        <f t="shared" si="5"/>
        <v/>
      </c>
      <c r="V11" s="73" t="str">
        <f t="shared" si="6"/>
        <v/>
      </c>
      <c r="W11" s="74" t="str">
        <f t="array" aca="1" ref="W11" ca="1">IF(O11="","",IF(ISNUMBER(AA11),INDIRECT($BG$6&amp;AA11),IF(AA11="a",Q11,IF(AA11="b",INDIRECT($BG$6&amp;AB11),IF(AA11="c",R11,"")))))</f>
        <v/>
      </c>
      <c r="X11" s="75"/>
      <c r="Y11" s="73" t="str">
        <f t="shared" si="7"/>
        <v/>
      </c>
      <c r="Z11" s="76" t="str">
        <f t="shared" ca="1" si="2"/>
        <v/>
      </c>
      <c r="AA11" s="76" t="str">
        <f t="shared" ca="1" si="8"/>
        <v/>
      </c>
      <c r="AB11" s="76" t="str">
        <f t="shared" ca="1" si="9"/>
        <v/>
      </c>
      <c r="AC11" s="76">
        <f t="shared" ca="1" si="10"/>
        <v>0</v>
      </c>
      <c r="AD11" s="76">
        <f t="shared" si="11"/>
        <v>0</v>
      </c>
      <c r="AE11" s="76" t="str">
        <f t="shared" si="3"/>
        <v/>
      </c>
      <c r="AF11" s="77" t="str">
        <f t="shared" si="4"/>
        <v/>
      </c>
      <c r="AH11" s="85">
        <v>5</v>
      </c>
      <c r="AI11" s="33"/>
      <c r="AJ11" s="508"/>
      <c r="AK11" s="509"/>
      <c r="AL11" s="29"/>
      <c r="AN11" s="72" t="str">
        <f>IF(AJ11="","",IF(AJ11=0,3600,係数１!D$49))</f>
        <v/>
      </c>
      <c r="AO11" s="73" t="str">
        <f t="shared" si="12"/>
        <v/>
      </c>
      <c r="AP11" s="273" t="str">
        <f t="shared" si="13"/>
        <v/>
      </c>
      <c r="AU11" s="52" t="str">
        <f>IF(参照!A11="","",参照!A11)</f>
        <v/>
      </c>
      <c r="AV11" s="52" t="str">
        <f>IF(参照!B11="","",参照!B11)</f>
        <v/>
      </c>
      <c r="AW11" s="52" t="str">
        <f>IF(参照!C11="","",参照!C11)</f>
        <v/>
      </c>
      <c r="AX11" s="52" t="str">
        <f>IF(参照!D11="","",参照!D11)</f>
        <v>メニューB(残差)</v>
      </c>
      <c r="AY11" s="52">
        <f>IF(参照!E11="","",参照!E11)</f>
        <v>4.9200000000000003E-4</v>
      </c>
      <c r="AZ11" s="52" t="str">
        <f>IF(参照!F11="","",参照!F11)</f>
        <v>エバーグリーン・リテイリング(株)</v>
      </c>
      <c r="BA11" s="52" t="str">
        <f>IF(参照!G11="","",参照!G11)</f>
        <v>エバーグリーン・リテイリング(株)_メニューB(残差)</v>
      </c>
      <c r="BB11" s="52">
        <f t="shared" si="0"/>
        <v>0.49200000000000005</v>
      </c>
      <c r="BD11" s="52" t="str">
        <f>IF(参照!L11="","",参照!L11)</f>
        <v>四国電力(株)</v>
      </c>
    </row>
    <row r="12" spans="1:60" ht="12.75" customHeight="1" thickTop="1" thickBot="1">
      <c r="A12" s="1"/>
      <c r="B12" s="1"/>
      <c r="C12" s="496"/>
      <c r="D12" s="499" t="s">
        <v>8</v>
      </c>
      <c r="E12" s="473"/>
      <c r="F12" s="473"/>
      <c r="G12" s="474"/>
      <c r="H12" s="82" t="s">
        <v>26</v>
      </c>
      <c r="I12" s="22"/>
      <c r="J12" s="21" t="str">
        <f>IF($I12="","",$I12*係数１!$D$12*0.0258)</f>
        <v/>
      </c>
      <c r="K12" s="21" t="str">
        <f>IF($I12="","",$I12*係数１!$D$12*係数１!$F$12*44/12)</f>
        <v/>
      </c>
      <c r="L12" s="1"/>
      <c r="N12" s="79">
        <v>6</v>
      </c>
      <c r="O12" s="69"/>
      <c r="P12" s="69"/>
      <c r="Q12" s="70" t="str">
        <f t="shared" si="1"/>
        <v/>
      </c>
      <c r="R12" s="80"/>
      <c r="S12" s="348"/>
      <c r="T12" s="346">
        <f>係数１!D$49</f>
        <v>8640</v>
      </c>
      <c r="U12" s="73" t="str">
        <f t="shared" si="5"/>
        <v/>
      </c>
      <c r="V12" s="73" t="str">
        <f t="shared" si="6"/>
        <v/>
      </c>
      <c r="W12" s="74" t="str">
        <f t="array" aca="1" ref="W12" ca="1">IF(O12="","",IF(ISNUMBER(AA12),INDIRECT($BG$6&amp;AA12),IF(AA12="a",Q12,IF(AA12="b",INDIRECT($BG$6&amp;AB12),IF(AA12="c",R12,"")))))</f>
        <v/>
      </c>
      <c r="X12" s="75"/>
      <c r="Y12" s="73" t="str">
        <f t="shared" si="7"/>
        <v/>
      </c>
      <c r="Z12" s="76" t="str">
        <f t="shared" ca="1" si="2"/>
        <v/>
      </c>
      <c r="AA12" s="76" t="str">
        <f t="shared" ca="1" si="8"/>
        <v/>
      </c>
      <c r="AB12" s="76" t="str">
        <f t="shared" ca="1" si="9"/>
        <v/>
      </c>
      <c r="AC12" s="76">
        <f t="shared" ca="1" si="10"/>
        <v>0</v>
      </c>
      <c r="AD12" s="76">
        <f t="shared" si="11"/>
        <v>0</v>
      </c>
      <c r="AE12" s="76" t="str">
        <f t="shared" si="3"/>
        <v/>
      </c>
      <c r="AF12" s="77" t="str">
        <f t="shared" si="4"/>
        <v/>
      </c>
      <c r="AH12" s="510" t="s">
        <v>67</v>
      </c>
      <c r="AI12" s="511"/>
      <c r="AJ12" s="511"/>
      <c r="AK12" s="511"/>
      <c r="AL12" s="86">
        <f>SUM(AL7:AL11)</f>
        <v>0</v>
      </c>
      <c r="AN12" s="87"/>
      <c r="AO12" s="88">
        <f>SUM(AO7:AO11)</f>
        <v>0</v>
      </c>
      <c r="AP12" s="86">
        <f>SUM(AP7:AP11)</f>
        <v>0</v>
      </c>
      <c r="AU12" s="52" t="str">
        <f>IF(参照!A12="","",参照!A12)</f>
        <v/>
      </c>
      <c r="AV12" s="52" t="str">
        <f>IF(参照!B12="","",参照!B12)</f>
        <v/>
      </c>
      <c r="AW12" s="52" t="str">
        <f>IF(参照!C12="","",参照!C12)</f>
        <v/>
      </c>
      <c r="AX12" s="52" t="str">
        <f>IF(参照!D12="","",参照!D12)</f>
        <v>(参考値)事業者全体</v>
      </c>
      <c r="AY12" s="52">
        <f>IF(参照!E12="","",参照!E12)</f>
        <v>4.28E-4</v>
      </c>
      <c r="AZ12" s="52" t="str">
        <f>IF(参照!F12="","",参照!F12)</f>
        <v>エバーグリーン・リテイリング(株)</v>
      </c>
      <c r="BA12" s="52" t="str">
        <f>IF(参照!G12="","",参照!G12)</f>
        <v>エバーグリーン・リテイリング(株)_(参考値)事業者全体</v>
      </c>
      <c r="BB12" s="52">
        <f t="shared" si="0"/>
        <v>0.42799999999999999</v>
      </c>
      <c r="BD12" s="52" t="str">
        <f>IF(参照!L12="","",参照!L12)</f>
        <v>九州電力(株)</v>
      </c>
    </row>
    <row r="13" spans="1:60" ht="12.75" customHeight="1">
      <c r="A13" s="1"/>
      <c r="B13" s="1"/>
      <c r="C13" s="496"/>
      <c r="D13" s="456" t="s">
        <v>9</v>
      </c>
      <c r="E13" s="456"/>
      <c r="F13" s="456"/>
      <c r="G13" s="456"/>
      <c r="H13" s="82" t="s">
        <v>26</v>
      </c>
      <c r="I13" s="22"/>
      <c r="J13" s="21" t="str">
        <f>IF($I13="","",$I13*係数１!$D$13*0.0258)</f>
        <v/>
      </c>
      <c r="K13" s="21" t="str">
        <f>IF($I13="","",$I13*係数１!$D$13*係数１!$F$13*44/12)</f>
        <v/>
      </c>
      <c r="L13" s="1"/>
      <c r="N13" s="79">
        <v>7</v>
      </c>
      <c r="O13" s="69"/>
      <c r="P13" s="69"/>
      <c r="Q13" s="70" t="str">
        <f t="shared" si="1"/>
        <v/>
      </c>
      <c r="R13" s="80"/>
      <c r="S13" s="348"/>
      <c r="T13" s="346">
        <f>係数１!D$49</f>
        <v>8640</v>
      </c>
      <c r="U13" s="73" t="str">
        <f t="shared" si="5"/>
        <v/>
      </c>
      <c r="V13" s="73" t="str">
        <f t="shared" si="6"/>
        <v/>
      </c>
      <c r="W13" s="74" t="str">
        <f t="array" aca="1" ref="W13" ca="1">IF(O13="","",IF(ISNUMBER(AA13),INDIRECT($BG$6&amp;AA13),IF(AA13="a",Q13,IF(AA13="b",INDIRECT($BG$6&amp;AB13),IF(AA13="c",R13,"")))))</f>
        <v/>
      </c>
      <c r="X13" s="75"/>
      <c r="Y13" s="73" t="str">
        <f t="shared" si="7"/>
        <v/>
      </c>
      <c r="Z13" s="76" t="str">
        <f t="shared" ca="1" si="2"/>
        <v/>
      </c>
      <c r="AA13" s="76" t="str">
        <f t="shared" ca="1" si="8"/>
        <v/>
      </c>
      <c r="AB13" s="76" t="str">
        <f t="shared" ca="1" si="9"/>
        <v/>
      </c>
      <c r="AC13" s="76">
        <f t="shared" ca="1" si="10"/>
        <v>0</v>
      </c>
      <c r="AD13" s="76">
        <f t="shared" si="11"/>
        <v>0</v>
      </c>
      <c r="AE13" s="76" t="str">
        <f t="shared" si="3"/>
        <v/>
      </c>
      <c r="AF13" s="77" t="str">
        <f t="shared" si="4"/>
        <v/>
      </c>
      <c r="AU13" s="52" t="str">
        <f>IF(参照!A13="","",参照!A13)</f>
        <v>A0006</v>
      </c>
      <c r="AV13" s="52" t="str">
        <f>IF(参照!B13="","",参照!B13)</f>
        <v>エバーグリーン・マーケティング(株)</v>
      </c>
      <c r="AW13" s="52">
        <f>IF(参照!C13="","",参照!C13)</f>
        <v>5.3499999999999999E-4</v>
      </c>
      <c r="AX13" s="52" t="str">
        <f>IF(参照!D13="","",参照!D13)</f>
        <v>メニューA</v>
      </c>
      <c r="AY13" s="52">
        <f>IF(参照!E13="","",参照!E13)</f>
        <v>0</v>
      </c>
      <c r="AZ13" s="52" t="str">
        <f>IF(参照!F13="","",参照!F13)</f>
        <v>エバーグリーン・マーケティング(株)</v>
      </c>
      <c r="BA13" s="52" t="str">
        <f>IF(参照!G13="","",参照!G13)</f>
        <v>エバーグリーン・マーケティング(株)_メニューA</v>
      </c>
      <c r="BB13" s="52">
        <f t="shared" si="0"/>
        <v>0</v>
      </c>
      <c r="BD13" s="52" t="str">
        <f>IF(参照!L13="","",参照!L13)</f>
        <v>沖縄電力(株)</v>
      </c>
    </row>
    <row r="14" spans="1:60" ht="12.75" customHeight="1">
      <c r="A14" s="1"/>
      <c r="B14" s="1"/>
      <c r="C14" s="496"/>
      <c r="D14" s="492" t="s">
        <v>53</v>
      </c>
      <c r="E14" s="493"/>
      <c r="F14" s="493"/>
      <c r="G14" s="494"/>
      <c r="H14" s="20" t="s">
        <v>33</v>
      </c>
      <c r="I14" s="22"/>
      <c r="J14" s="21" t="str">
        <f>IF($I14="","",$I14*係数１!$D$18*0.0258)</f>
        <v/>
      </c>
      <c r="K14" s="21" t="str">
        <f>IF($I14="","",$I14*係数１!$D$18*係数１!$F$18*44/12)</f>
        <v/>
      </c>
      <c r="L14" s="1"/>
      <c r="N14" s="79">
        <v>8</v>
      </c>
      <c r="O14" s="69"/>
      <c r="P14" s="69"/>
      <c r="Q14" s="70" t="str">
        <f t="shared" si="1"/>
        <v/>
      </c>
      <c r="R14" s="80"/>
      <c r="S14" s="348"/>
      <c r="T14" s="346">
        <f>係数１!D$49</f>
        <v>8640</v>
      </c>
      <c r="U14" s="73" t="str">
        <f t="shared" si="5"/>
        <v/>
      </c>
      <c r="V14" s="73" t="str">
        <f t="shared" si="6"/>
        <v/>
      </c>
      <c r="W14" s="74" t="str">
        <f t="array" aca="1" ref="W14" ca="1">IF(O14="","",IF(ISNUMBER(AA14),INDIRECT($BG$6&amp;AA14),IF(AA14="a",Q14,IF(AA14="b",INDIRECT($BG$6&amp;AB14),IF(AA14="c",R14,"")))))</f>
        <v/>
      </c>
      <c r="X14" s="75"/>
      <c r="Y14" s="73" t="str">
        <f t="shared" si="7"/>
        <v/>
      </c>
      <c r="Z14" s="76" t="str">
        <f t="shared" ca="1" si="2"/>
        <v/>
      </c>
      <c r="AA14" s="76" t="str">
        <f t="shared" ca="1" si="8"/>
        <v/>
      </c>
      <c r="AB14" s="76" t="str">
        <f t="shared" ca="1" si="9"/>
        <v/>
      </c>
      <c r="AC14" s="76">
        <f t="shared" ca="1" si="10"/>
        <v>0</v>
      </c>
      <c r="AD14" s="76">
        <f t="shared" si="11"/>
        <v>0</v>
      </c>
      <c r="AE14" s="76" t="str">
        <f t="shared" si="3"/>
        <v/>
      </c>
      <c r="AF14" s="77" t="str">
        <f t="shared" si="4"/>
        <v/>
      </c>
      <c r="AU14" s="52" t="str">
        <f>IF(参照!A14="","",参照!A14)</f>
        <v/>
      </c>
      <c r="AV14" s="52" t="str">
        <f>IF(参照!B14="","",参照!B14)</f>
        <v/>
      </c>
      <c r="AW14" s="52" t="str">
        <f>IF(参照!C14="","",参照!C14)</f>
        <v/>
      </c>
      <c r="AX14" s="52" t="str">
        <f>IF(参照!D14="","",参照!D14)</f>
        <v>メニューB</v>
      </c>
      <c r="AY14" s="52">
        <f>IF(参照!E14="","",参照!E14)</f>
        <v>0</v>
      </c>
      <c r="AZ14" s="52" t="str">
        <f>IF(参照!F14="","",参照!F14)</f>
        <v>エバーグリーン・マーケティング(株)</v>
      </c>
      <c r="BA14" s="52" t="str">
        <f>IF(参照!G14="","",参照!G14)</f>
        <v>エバーグリーン・マーケティング(株)_メニューB</v>
      </c>
      <c r="BB14" s="52">
        <f t="shared" si="0"/>
        <v>0</v>
      </c>
      <c r="BD14" s="52" t="str">
        <f>IF(参照!L14="","",参照!L14)</f>
        <v>(株)ａｆｔｅｒＦＩＴ</v>
      </c>
    </row>
    <row r="15" spans="1:60" ht="12.75" customHeight="1" thickBot="1">
      <c r="A15" s="1"/>
      <c r="B15" s="1"/>
      <c r="C15" s="496"/>
      <c r="D15" s="492" t="s">
        <v>54</v>
      </c>
      <c r="E15" s="493"/>
      <c r="F15" s="493"/>
      <c r="G15" s="494"/>
      <c r="H15" s="20" t="s">
        <v>33</v>
      </c>
      <c r="I15" s="22"/>
      <c r="J15" s="21" t="str">
        <f>IF($I15="","",$I15*係数１!$D$20*0.0258)</f>
        <v/>
      </c>
      <c r="K15" s="21" t="str">
        <f>IF($I15="","",$I15*係数１!$D$20*係数１!$F$20*44/12)</f>
        <v/>
      </c>
      <c r="L15" s="1"/>
      <c r="N15" s="79">
        <v>9</v>
      </c>
      <c r="O15" s="69"/>
      <c r="P15" s="69"/>
      <c r="Q15" s="70" t="str">
        <f t="shared" si="1"/>
        <v/>
      </c>
      <c r="R15" s="80"/>
      <c r="S15" s="348"/>
      <c r="T15" s="346">
        <f>係数１!D$49</f>
        <v>8640</v>
      </c>
      <c r="U15" s="73" t="str">
        <f t="shared" si="5"/>
        <v/>
      </c>
      <c r="V15" s="73" t="str">
        <f t="shared" si="6"/>
        <v/>
      </c>
      <c r="W15" s="74" t="str">
        <f t="array" aca="1" ref="W15" ca="1">IF(O15="","",IF(ISNUMBER(AA15),INDIRECT($BG$6&amp;AA15),IF(AA15="a",Q15,IF(AA15="b",INDIRECT($BG$6&amp;AB15),IF(AA15="c",R15,"")))))</f>
        <v/>
      </c>
      <c r="X15" s="75"/>
      <c r="Y15" s="73" t="str">
        <f t="shared" si="7"/>
        <v/>
      </c>
      <c r="Z15" s="76" t="str">
        <f t="shared" ca="1" si="2"/>
        <v/>
      </c>
      <c r="AA15" s="76" t="str">
        <f t="shared" ca="1" si="8"/>
        <v/>
      </c>
      <c r="AB15" s="76" t="str">
        <f t="shared" ca="1" si="9"/>
        <v/>
      </c>
      <c r="AC15" s="76">
        <f t="shared" ca="1" si="10"/>
        <v>0</v>
      </c>
      <c r="AD15" s="76">
        <f t="shared" si="11"/>
        <v>0</v>
      </c>
      <c r="AE15" s="76" t="str">
        <f t="shared" si="3"/>
        <v/>
      </c>
      <c r="AF15" s="77" t="str">
        <f t="shared" si="4"/>
        <v/>
      </c>
      <c r="AH15" s="38" t="s">
        <v>508</v>
      </c>
      <c r="AU15" s="52" t="str">
        <f>IF(参照!A15="","",参照!A15)</f>
        <v/>
      </c>
      <c r="AV15" s="52" t="str">
        <f>IF(参照!B15="","",参照!B15)</f>
        <v/>
      </c>
      <c r="AW15" s="52" t="str">
        <f>IF(参照!C15="","",参照!C15)</f>
        <v/>
      </c>
      <c r="AX15" s="52" t="str">
        <f>IF(参照!D15="","",参照!D15)</f>
        <v>メニューC(残差)</v>
      </c>
      <c r="AY15" s="52">
        <f>IF(参照!E15="","",参照!E15)</f>
        <v>5.1800000000000001E-4</v>
      </c>
      <c r="AZ15" s="52" t="str">
        <f>IF(参照!F15="","",参照!F15)</f>
        <v>エバーグリーン・マーケティング(株)</v>
      </c>
      <c r="BA15" s="52" t="str">
        <f>IF(参照!G15="","",参照!G15)</f>
        <v>エバーグリーン・マーケティング(株)_メニューC(残差)</v>
      </c>
      <c r="BB15" s="52">
        <f t="shared" si="0"/>
        <v>0.51800000000000002</v>
      </c>
      <c r="BD15" s="52" t="str">
        <f>IF(参照!L15="","",参照!L15)</f>
        <v>Ａｐａｍａｎ　Ｅｎｅｒｇｙ(株)</v>
      </c>
    </row>
    <row r="16" spans="1:60" ht="12.75" customHeight="1" thickBot="1">
      <c r="A16" s="1"/>
      <c r="B16" s="1"/>
      <c r="C16" s="496"/>
      <c r="D16" s="499" t="s">
        <v>55</v>
      </c>
      <c r="E16" s="473"/>
      <c r="F16" s="473"/>
      <c r="G16" s="474"/>
      <c r="H16" s="82" t="s">
        <v>18</v>
      </c>
      <c r="I16" s="22"/>
      <c r="J16" s="21" t="str">
        <f>IF($I16="","",$I16*係数１!$D$30*0.0258)</f>
        <v/>
      </c>
      <c r="K16" s="21" t="str">
        <f>IF($I16="","",$I16*係数１!$D$30*係数１!$F$30)</f>
        <v/>
      </c>
      <c r="L16" s="1"/>
      <c r="N16" s="79">
        <v>10</v>
      </c>
      <c r="O16" s="69"/>
      <c r="P16" s="69"/>
      <c r="Q16" s="70" t="str">
        <f t="shared" si="1"/>
        <v/>
      </c>
      <c r="R16" s="80"/>
      <c r="S16" s="348"/>
      <c r="T16" s="346">
        <f>係数１!D$49</f>
        <v>8640</v>
      </c>
      <c r="U16" s="73" t="str">
        <f t="shared" si="5"/>
        <v/>
      </c>
      <c r="V16" s="73" t="str">
        <f t="shared" si="6"/>
        <v/>
      </c>
      <c r="W16" s="74" t="str">
        <f t="array" aca="1" ref="W16" ca="1">IF(O16="","",IF(ISNUMBER(AA16),INDIRECT($BG$6&amp;AA16),IF(AA16="a",Q16,IF(AA16="b",INDIRECT($BG$6&amp;AB16),IF(AA16="c",R16,"")))))</f>
        <v/>
      </c>
      <c r="X16" s="75"/>
      <c r="Y16" s="73" t="str">
        <f t="shared" si="7"/>
        <v/>
      </c>
      <c r="Z16" s="76" t="str">
        <f t="shared" ca="1" si="2"/>
        <v/>
      </c>
      <c r="AA16" s="76" t="str">
        <f t="shared" ca="1" si="8"/>
        <v/>
      </c>
      <c r="AB16" s="76" t="str">
        <f t="shared" ca="1" si="9"/>
        <v/>
      </c>
      <c r="AC16" s="76">
        <f t="shared" ca="1" si="10"/>
        <v>0</v>
      </c>
      <c r="AD16" s="76">
        <f t="shared" si="11"/>
        <v>0</v>
      </c>
      <c r="AE16" s="76" t="str">
        <f t="shared" si="3"/>
        <v/>
      </c>
      <c r="AF16" s="77" t="str">
        <f t="shared" si="4"/>
        <v/>
      </c>
      <c r="AH16" s="89"/>
      <c r="AI16" s="90" t="s">
        <v>507</v>
      </c>
      <c r="AJ16" s="525" t="s">
        <v>504</v>
      </c>
      <c r="AK16" s="526"/>
      <c r="AL16" s="66" t="s">
        <v>592</v>
      </c>
      <c r="AM16" s="91" t="s">
        <v>593</v>
      </c>
      <c r="AN16" s="92" t="s">
        <v>594</v>
      </c>
      <c r="AO16" s="59" t="s">
        <v>595</v>
      </c>
      <c r="AP16" s="93" t="s">
        <v>596</v>
      </c>
      <c r="AQ16" s="59" t="s">
        <v>597</v>
      </c>
      <c r="AR16" s="66" t="s">
        <v>598</v>
      </c>
      <c r="AU16" s="52" t="str">
        <f>IF(参照!A16="","",参照!A16)</f>
        <v/>
      </c>
      <c r="AV16" s="52" t="str">
        <f>IF(参照!B16="","",参照!B16)</f>
        <v/>
      </c>
      <c r="AW16" s="52" t="str">
        <f>IF(参照!C16="","",参照!C16)</f>
        <v/>
      </c>
      <c r="AX16" s="52" t="str">
        <f>IF(参照!D16="","",参照!D16)</f>
        <v>(参考値)事業者全体</v>
      </c>
      <c r="AY16" s="52">
        <f>IF(参照!E16="","",参照!E16)</f>
        <v>5.4800000000000009E-4</v>
      </c>
      <c r="AZ16" s="52" t="str">
        <f>IF(参照!F16="","",参照!F16)</f>
        <v>エバーグリーン・マーケティング(株)</v>
      </c>
      <c r="BA16" s="52" t="str">
        <f>IF(参照!G16="","",参照!G16)</f>
        <v>エバーグリーン・マーケティング(株)_(参考値)事業者全体</v>
      </c>
      <c r="BB16" s="52">
        <f t="shared" si="0"/>
        <v>0.54800000000000004</v>
      </c>
      <c r="BD16" s="52" t="str">
        <f>IF(参照!L16="","",参照!L16)</f>
        <v>ａｕエネルギー＆ライフ(株)(旧：ＫＤＤＩ(株))</v>
      </c>
    </row>
    <row r="17" spans="1:56" ht="12.75" customHeight="1" thickTop="1">
      <c r="A17" s="1"/>
      <c r="B17" s="1"/>
      <c r="C17" s="496"/>
      <c r="D17" s="456" t="s">
        <v>10</v>
      </c>
      <c r="E17" s="456"/>
      <c r="F17" s="456"/>
      <c r="G17" s="456"/>
      <c r="H17" s="82" t="s">
        <v>27</v>
      </c>
      <c r="I17" s="22"/>
      <c r="J17" s="21" t="str">
        <f>IF($I17="","",$I17*係数１!$D$43*0.0258)</f>
        <v/>
      </c>
      <c r="K17" s="21" t="str">
        <f>IF($I17="","",$I17*係数１!$F$43)</f>
        <v/>
      </c>
      <c r="L17" s="1"/>
      <c r="N17" s="79">
        <v>11</v>
      </c>
      <c r="O17" s="69"/>
      <c r="P17" s="69"/>
      <c r="Q17" s="70" t="str">
        <f t="shared" si="1"/>
        <v/>
      </c>
      <c r="R17" s="80"/>
      <c r="S17" s="348"/>
      <c r="T17" s="346">
        <f>係数１!D$49</f>
        <v>8640</v>
      </c>
      <c r="U17" s="73" t="str">
        <f t="shared" si="5"/>
        <v/>
      </c>
      <c r="V17" s="73" t="str">
        <f t="shared" si="6"/>
        <v/>
      </c>
      <c r="W17" s="74" t="str">
        <f t="array" aca="1" ref="W17" ca="1">IF(O17="","",IF(ISNUMBER(AA17),INDIRECT($BG$6&amp;AA17),IF(AA17="a",Q17,IF(AA17="b",INDIRECT($BG$6&amp;AB17),IF(AA17="c",R17,"")))))</f>
        <v/>
      </c>
      <c r="X17" s="75"/>
      <c r="Y17" s="73" t="str">
        <f t="shared" si="7"/>
        <v/>
      </c>
      <c r="Z17" s="76" t="str">
        <f t="shared" ca="1" si="2"/>
        <v/>
      </c>
      <c r="AA17" s="76" t="str">
        <f t="shared" ca="1" si="8"/>
        <v/>
      </c>
      <c r="AB17" s="76" t="str">
        <f t="shared" ca="1" si="9"/>
        <v/>
      </c>
      <c r="AC17" s="76">
        <f t="shared" ca="1" si="10"/>
        <v>0</v>
      </c>
      <c r="AD17" s="76">
        <f t="shared" si="11"/>
        <v>0</v>
      </c>
      <c r="AE17" s="76" t="str">
        <f t="shared" si="3"/>
        <v/>
      </c>
      <c r="AF17" s="77" t="str">
        <f t="shared" si="4"/>
        <v/>
      </c>
      <c r="AH17" s="527" t="s">
        <v>505</v>
      </c>
      <c r="AI17" s="94" t="s">
        <v>599</v>
      </c>
      <c r="AJ17" s="95"/>
      <c r="AK17" s="272" t="s">
        <v>2319</v>
      </c>
      <c r="AL17" s="96" t="str">
        <f>IF(AJ17="","",AJ17*AN17*0.0258)</f>
        <v/>
      </c>
      <c r="AM17" s="97" t="str">
        <f>IF(AJ17="","",AJ17*AN17*AO17*44/12)</f>
        <v/>
      </c>
      <c r="AN17" s="98">
        <f>係数１!D55</f>
        <v>13.6</v>
      </c>
      <c r="AO17" s="99">
        <f>係数１!F55</f>
        <v>0</v>
      </c>
      <c r="AP17" s="99" t="str">
        <f>係数１!G55</f>
        <v>ｔ－C/GJ</v>
      </c>
      <c r="AQ17" s="100">
        <v>0.8</v>
      </c>
      <c r="AR17" s="101" t="str">
        <f>IF(AJ17="","",AL17*AQ17)</f>
        <v/>
      </c>
      <c r="AU17" s="52" t="str">
        <f>IF(参照!A17="","",参照!A17)</f>
        <v>A0007</v>
      </c>
      <c r="AV17" s="52" t="str">
        <f>IF(参照!B17="","",参照!B17)</f>
        <v>(株)ＳＥウイングズ</v>
      </c>
      <c r="AW17" s="52">
        <f>IF(参照!C17="","",参照!C17)</f>
        <v>2.6200000000000003E-4</v>
      </c>
      <c r="AX17" s="52" t="str">
        <f>IF(参照!D17="","",参照!D17)</f>
        <v/>
      </c>
      <c r="AY17" s="52">
        <f>IF(参照!E17="","",参照!E17)</f>
        <v>4.0099999999999999E-4</v>
      </c>
      <c r="AZ17" s="52" t="str">
        <f>IF(参照!F17="","",参照!F17)</f>
        <v>(株)ＳＥウイングズ</v>
      </c>
      <c r="BA17" s="52" t="str">
        <f>IF(参照!G17="","",参照!G17)</f>
        <v>(株)ＳＥウイングズ_</v>
      </c>
      <c r="BB17" s="52">
        <f t="shared" si="0"/>
        <v>0.40099999999999997</v>
      </c>
      <c r="BD17" s="52" t="str">
        <f>IF(参照!L17="","",参照!L17)</f>
        <v>Ｃａｓｔｌｅｔｏｎ　Ｃｏｍｍｏｄｉｔｉｅｓ　Ｊａｐａｎ合同会社</v>
      </c>
    </row>
    <row r="18" spans="1:56" ht="12.75" customHeight="1">
      <c r="A18" s="1"/>
      <c r="B18" s="1"/>
      <c r="C18" s="496"/>
      <c r="D18" s="492" t="s">
        <v>134</v>
      </c>
      <c r="E18" s="493"/>
      <c r="F18" s="493"/>
      <c r="G18" s="494"/>
      <c r="H18" s="102" t="s">
        <v>27</v>
      </c>
      <c r="I18" s="23"/>
      <c r="J18" s="21" t="str">
        <f>IF($I18="","",$I18*係数１!$D$44*0.0258)</f>
        <v/>
      </c>
      <c r="K18" s="21" t="str">
        <f>IF($I18="","",$I18*係数１!$F$44)</f>
        <v/>
      </c>
      <c r="L18" s="1"/>
      <c r="N18" s="79">
        <v>12</v>
      </c>
      <c r="O18" s="69"/>
      <c r="P18" s="69"/>
      <c r="Q18" s="70" t="str">
        <f t="shared" si="1"/>
        <v/>
      </c>
      <c r="R18" s="80"/>
      <c r="S18" s="348"/>
      <c r="T18" s="346">
        <f>係数１!D$49</f>
        <v>8640</v>
      </c>
      <c r="U18" s="73" t="str">
        <f t="shared" si="5"/>
        <v/>
      </c>
      <c r="V18" s="73" t="str">
        <f t="shared" si="6"/>
        <v/>
      </c>
      <c r="W18" s="74" t="str">
        <f t="array" aca="1" ref="W18" ca="1">IF(O18="","",IF(ISNUMBER(AA18),INDIRECT($BG$6&amp;AA18),IF(AA18="a",Q18,IF(AA18="b",INDIRECT($BG$6&amp;AB18),IF(AA18="c",R18,"")))))</f>
        <v/>
      </c>
      <c r="X18" s="75"/>
      <c r="Y18" s="73" t="str">
        <f t="shared" si="7"/>
        <v/>
      </c>
      <c r="Z18" s="76" t="str">
        <f t="shared" ca="1" si="2"/>
        <v/>
      </c>
      <c r="AA18" s="76" t="str">
        <f t="shared" ca="1" si="8"/>
        <v/>
      </c>
      <c r="AB18" s="76" t="str">
        <f t="shared" ca="1" si="9"/>
        <v/>
      </c>
      <c r="AC18" s="76">
        <f t="shared" ca="1" si="10"/>
        <v>0</v>
      </c>
      <c r="AD18" s="76">
        <f t="shared" si="11"/>
        <v>0</v>
      </c>
      <c r="AE18" s="76" t="str">
        <f t="shared" si="3"/>
        <v/>
      </c>
      <c r="AF18" s="77" t="str">
        <f t="shared" si="4"/>
        <v/>
      </c>
      <c r="AH18" s="528"/>
      <c r="AI18" s="103" t="s">
        <v>601</v>
      </c>
      <c r="AJ18" s="104"/>
      <c r="AK18" s="272" t="s">
        <v>2319</v>
      </c>
      <c r="AL18" s="21" t="str">
        <f t="shared" ref="AL18:AL33" si="14">IF(AJ18="","",AJ18*AN18*0.0258)</f>
        <v/>
      </c>
      <c r="AM18" s="97" t="str">
        <f t="shared" ref="AM18:AM33" si="15">IF(AJ18="","",AJ18*AN18*AO18*44/12)</f>
        <v/>
      </c>
      <c r="AN18" s="98">
        <f>係数１!D56</f>
        <v>13.2</v>
      </c>
      <c r="AO18" s="99">
        <f>係数１!F56</f>
        <v>0</v>
      </c>
      <c r="AP18" s="99" t="str">
        <f>係数１!G56</f>
        <v>ｔ－C/GJ</v>
      </c>
      <c r="AQ18" s="22">
        <v>0.8</v>
      </c>
      <c r="AR18" s="101" t="str">
        <f t="shared" ref="AR18:AR36" si="16">IF(AJ18="","",AL18*AQ18)</f>
        <v/>
      </c>
      <c r="AU18" s="52" t="str">
        <f>IF(参照!A18="","",参照!A18)</f>
        <v>A0008</v>
      </c>
      <c r="AV18" s="52" t="str">
        <f>IF(参照!B18="","",参照!B18)</f>
        <v>(株)イーセル</v>
      </c>
      <c r="AW18" s="52">
        <f>IF(参照!C18="","",参照!C18)</f>
        <v>4.75E-4</v>
      </c>
      <c r="AX18" s="52" t="str">
        <f>IF(参照!D18="","",参照!D18)</f>
        <v/>
      </c>
      <c r="AY18" s="52">
        <f>IF(参照!E18="","",参照!E18)</f>
        <v>4.8200000000000001E-4</v>
      </c>
      <c r="AZ18" s="52" t="str">
        <f>IF(参照!F18="","",参照!F18)</f>
        <v>(株)イーセル</v>
      </c>
      <c r="BA18" s="52" t="str">
        <f>IF(参照!G18="","",参照!G18)</f>
        <v>(株)イーセル_</v>
      </c>
      <c r="BB18" s="52">
        <f t="shared" si="0"/>
        <v>0.48199999999999998</v>
      </c>
      <c r="BD18" s="52" t="str">
        <f>IF(参照!L18="","",参照!L18)</f>
        <v>(株)ＣＤエナジーダイレクト</v>
      </c>
    </row>
    <row r="19" spans="1:56" ht="16.5" customHeight="1">
      <c r="A19" s="1"/>
      <c r="B19" s="1"/>
      <c r="C19" s="496"/>
      <c r="D19" s="470" t="s">
        <v>59</v>
      </c>
      <c r="E19" s="530" t="s">
        <v>135</v>
      </c>
      <c r="F19" s="470" t="s">
        <v>60</v>
      </c>
      <c r="G19" s="105" t="s">
        <v>131</v>
      </c>
      <c r="H19" s="454" t="s">
        <v>19</v>
      </c>
      <c r="I19" s="548">
        <f>S37</f>
        <v>0</v>
      </c>
      <c r="J19" s="548">
        <f>U37</f>
        <v>0</v>
      </c>
      <c r="K19" s="548">
        <f>V37</f>
        <v>0</v>
      </c>
      <c r="L19" s="1"/>
      <c r="N19" s="79">
        <v>13</v>
      </c>
      <c r="O19" s="69"/>
      <c r="P19" s="69"/>
      <c r="Q19" s="70" t="str">
        <f t="shared" si="1"/>
        <v/>
      </c>
      <c r="R19" s="80"/>
      <c r="S19" s="348"/>
      <c r="T19" s="346">
        <f>係数１!D$49</f>
        <v>8640</v>
      </c>
      <c r="U19" s="73" t="str">
        <f t="shared" si="5"/>
        <v/>
      </c>
      <c r="V19" s="73" t="str">
        <f t="shared" si="6"/>
        <v/>
      </c>
      <c r="W19" s="74" t="str">
        <f t="array" aca="1" ref="W19" ca="1">IF(O19="","",IF(ISNUMBER(AA19),INDIRECT($BG$6&amp;AA19),IF(AA19="a",Q19,IF(AA19="b",INDIRECT($BG$6&amp;AB19),IF(AA19="c",R19,"")))))</f>
        <v/>
      </c>
      <c r="X19" s="75"/>
      <c r="Y19" s="73" t="str">
        <f t="shared" si="7"/>
        <v/>
      </c>
      <c r="Z19" s="76" t="str">
        <f t="shared" ca="1" si="2"/>
        <v/>
      </c>
      <c r="AA19" s="76" t="str">
        <f t="shared" ca="1" si="8"/>
        <v/>
      </c>
      <c r="AB19" s="76" t="str">
        <f t="shared" ca="1" si="9"/>
        <v/>
      </c>
      <c r="AC19" s="76">
        <f t="shared" ca="1" si="10"/>
        <v>0</v>
      </c>
      <c r="AD19" s="76">
        <f t="shared" si="11"/>
        <v>0</v>
      </c>
      <c r="AE19" s="76" t="str">
        <f t="shared" si="3"/>
        <v/>
      </c>
      <c r="AF19" s="77" t="str">
        <f t="shared" si="4"/>
        <v/>
      </c>
      <c r="AH19" s="528"/>
      <c r="AI19" s="103" t="s">
        <v>602</v>
      </c>
      <c r="AJ19" s="104"/>
      <c r="AK19" s="272" t="s">
        <v>2319</v>
      </c>
      <c r="AL19" s="21" t="str">
        <f t="shared" si="14"/>
        <v/>
      </c>
      <c r="AM19" s="97" t="str">
        <f t="shared" si="15"/>
        <v/>
      </c>
      <c r="AN19" s="98">
        <f>係数１!D57</f>
        <v>17.100000000000001</v>
      </c>
      <c r="AO19" s="99">
        <f>係数１!F57</f>
        <v>0</v>
      </c>
      <c r="AP19" s="99" t="str">
        <f>係数１!G57</f>
        <v>ｔ－C/GJ</v>
      </c>
      <c r="AQ19" s="22">
        <v>0.8</v>
      </c>
      <c r="AR19" s="101" t="str">
        <f t="shared" si="16"/>
        <v/>
      </c>
      <c r="AU19" s="52" t="str">
        <f>IF(参照!A19="","",参照!A19)</f>
        <v>A0009</v>
      </c>
      <c r="AV19" s="52" t="str">
        <f>IF(参照!B19="","",参照!B19)</f>
        <v>(株)エネット</v>
      </c>
      <c r="AW19" s="52">
        <f>IF(参照!C19="","",参照!C19)</f>
        <v>4.0499999999999998E-4</v>
      </c>
      <c r="AX19" s="52" t="str">
        <f>IF(参照!D19="","",参照!D19)</f>
        <v>メニューA</v>
      </c>
      <c r="AY19" s="52">
        <f>IF(参照!E19="","",参照!E19)</f>
        <v>0</v>
      </c>
      <c r="AZ19" s="52" t="str">
        <f>IF(参照!F19="","",参照!F19)</f>
        <v>(株)エネット</v>
      </c>
      <c r="BA19" s="52" t="str">
        <f>IF(参照!G19="","",参照!G19)</f>
        <v>(株)エネット_メニューA</v>
      </c>
      <c r="BB19" s="52">
        <f t="shared" si="0"/>
        <v>0</v>
      </c>
      <c r="BD19" s="52" t="str">
        <f>IF(参照!L19="","",参照!L19)</f>
        <v>(株)ＣＨＩＢＡむつざわエナジー</v>
      </c>
    </row>
    <row r="20" spans="1:56" ht="16.5" customHeight="1">
      <c r="A20" s="1"/>
      <c r="B20" s="1"/>
      <c r="C20" s="496"/>
      <c r="D20" s="471"/>
      <c r="E20" s="531"/>
      <c r="F20" s="472"/>
      <c r="G20" s="106" t="str">
        <f>IF(COUNTA(O7:O36)=0,"（　　　 　　）",IF(COUNTA(O7:O36)=1,"（"&amp;O7&amp;"）","（複数の電気事業者）"))</f>
        <v>（　　　 　　）</v>
      </c>
      <c r="H20" s="455"/>
      <c r="I20" s="549"/>
      <c r="J20" s="549"/>
      <c r="K20" s="549"/>
      <c r="L20" s="1"/>
      <c r="N20" s="79">
        <v>14</v>
      </c>
      <c r="O20" s="69"/>
      <c r="P20" s="69"/>
      <c r="Q20" s="70" t="str">
        <f t="shared" si="1"/>
        <v/>
      </c>
      <c r="R20" s="80"/>
      <c r="S20" s="348"/>
      <c r="T20" s="346">
        <f>係数１!D$49</f>
        <v>8640</v>
      </c>
      <c r="U20" s="73" t="str">
        <f t="shared" si="5"/>
        <v/>
      </c>
      <c r="V20" s="73" t="str">
        <f t="shared" si="6"/>
        <v/>
      </c>
      <c r="W20" s="74" t="str">
        <f t="array" aca="1" ref="W20" ca="1">IF(O20="","",IF(ISNUMBER(AA20),INDIRECT($BG$6&amp;AA20),IF(AA20="a",Q20,IF(AA20="b",INDIRECT($BG$6&amp;AB20),IF(AA20="c",R20,"")))))</f>
        <v/>
      </c>
      <c r="X20" s="75"/>
      <c r="Y20" s="73" t="str">
        <f t="shared" si="7"/>
        <v/>
      </c>
      <c r="Z20" s="76" t="str">
        <f t="shared" ca="1" si="2"/>
        <v/>
      </c>
      <c r="AA20" s="76" t="str">
        <f t="shared" ca="1" si="8"/>
        <v/>
      </c>
      <c r="AB20" s="76" t="str">
        <f t="shared" ca="1" si="9"/>
        <v/>
      </c>
      <c r="AC20" s="76">
        <f t="shared" ca="1" si="10"/>
        <v>0</v>
      </c>
      <c r="AD20" s="76">
        <f t="shared" si="11"/>
        <v>0</v>
      </c>
      <c r="AE20" s="76" t="str">
        <f t="shared" si="3"/>
        <v/>
      </c>
      <c r="AF20" s="77" t="str">
        <f t="shared" si="4"/>
        <v/>
      </c>
      <c r="AH20" s="528"/>
      <c r="AI20" s="103" t="s">
        <v>603</v>
      </c>
      <c r="AJ20" s="104"/>
      <c r="AK20" s="272" t="s">
        <v>2320</v>
      </c>
      <c r="AL20" s="21" t="str">
        <f t="shared" si="14"/>
        <v/>
      </c>
      <c r="AM20" s="97" t="str">
        <f t="shared" si="15"/>
        <v/>
      </c>
      <c r="AN20" s="98">
        <f>係数１!D58</f>
        <v>23.4</v>
      </c>
      <c r="AO20" s="99">
        <f>係数１!F58</f>
        <v>0</v>
      </c>
      <c r="AP20" s="99" t="str">
        <f>係数１!G58</f>
        <v>ｔ－C/GJ</v>
      </c>
      <c r="AQ20" s="22">
        <v>0.8</v>
      </c>
      <c r="AR20" s="101" t="str">
        <f t="shared" si="16"/>
        <v/>
      </c>
      <c r="AU20" s="52" t="str">
        <f>IF(参照!A20="","",参照!A20)</f>
        <v/>
      </c>
      <c r="AV20" s="52" t="str">
        <f>IF(参照!B20="","",参照!B20)</f>
        <v/>
      </c>
      <c r="AW20" s="52" t="str">
        <f>IF(参照!C20="","",参照!C20)</f>
        <v/>
      </c>
      <c r="AX20" s="52" t="str">
        <f>IF(参照!D20="","",参照!D20)</f>
        <v>メニューB</v>
      </c>
      <c r="AY20" s="52">
        <f>IF(参照!E20="","",参照!E20)</f>
        <v>0</v>
      </c>
      <c r="AZ20" s="52" t="str">
        <f>IF(参照!F20="","",参照!F20)</f>
        <v>(株)エネット</v>
      </c>
      <c r="BA20" s="52" t="str">
        <f>IF(参照!G20="","",参照!G20)</f>
        <v>(株)エネット_メニューB</v>
      </c>
      <c r="BB20" s="52">
        <f t="shared" si="0"/>
        <v>0</v>
      </c>
      <c r="BD20" s="52" t="str">
        <f>IF(参照!L20="","",参照!L20)</f>
        <v>Ｃｏｃｏテラスたがわ(株)</v>
      </c>
    </row>
    <row r="21" spans="1:56" ht="15.75" customHeight="1">
      <c r="A21" s="1"/>
      <c r="B21" s="1"/>
      <c r="C21" s="496"/>
      <c r="D21" s="471"/>
      <c r="E21" s="531"/>
      <c r="F21" s="470" t="s">
        <v>61</v>
      </c>
      <c r="G21" s="105" t="s">
        <v>131</v>
      </c>
      <c r="H21" s="454" t="s">
        <v>19</v>
      </c>
      <c r="I21" s="541"/>
      <c r="J21" s="541"/>
      <c r="K21" s="541"/>
      <c r="L21" s="1"/>
      <c r="N21" s="79">
        <v>15</v>
      </c>
      <c r="O21" s="69"/>
      <c r="P21" s="69"/>
      <c r="Q21" s="70" t="str">
        <f t="shared" si="1"/>
        <v/>
      </c>
      <c r="R21" s="80"/>
      <c r="S21" s="348"/>
      <c r="T21" s="346">
        <f>係数１!D$49</f>
        <v>8640</v>
      </c>
      <c r="U21" s="73" t="str">
        <f t="shared" si="5"/>
        <v/>
      </c>
      <c r="V21" s="73" t="str">
        <f t="shared" si="6"/>
        <v/>
      </c>
      <c r="W21" s="74" t="str">
        <f t="array" aca="1" ref="W21" ca="1">IF(O21="","",IF(ISNUMBER(AA21),INDIRECT($BG$6&amp;AA21),IF(AA21="a",Q21,IF(AA21="b",INDIRECT($BG$6&amp;AB21),IF(AA21="c",R21,"")))))</f>
        <v/>
      </c>
      <c r="X21" s="75"/>
      <c r="Y21" s="73" t="str">
        <f t="shared" si="7"/>
        <v/>
      </c>
      <c r="Z21" s="76" t="str">
        <f t="shared" ca="1" si="2"/>
        <v/>
      </c>
      <c r="AA21" s="76" t="str">
        <f t="shared" ca="1" si="8"/>
        <v/>
      </c>
      <c r="AB21" s="76" t="str">
        <f t="shared" ca="1" si="9"/>
        <v/>
      </c>
      <c r="AC21" s="76">
        <f t="shared" ca="1" si="10"/>
        <v>0</v>
      </c>
      <c r="AD21" s="76">
        <f t="shared" si="11"/>
        <v>0</v>
      </c>
      <c r="AE21" s="76" t="str">
        <f t="shared" si="3"/>
        <v/>
      </c>
      <c r="AF21" s="77" t="str">
        <f t="shared" si="4"/>
        <v/>
      </c>
      <c r="AH21" s="528"/>
      <c r="AI21" s="103" t="s">
        <v>604</v>
      </c>
      <c r="AJ21" s="104"/>
      <c r="AK21" s="272" t="s">
        <v>2320</v>
      </c>
      <c r="AL21" s="21" t="str">
        <f t="shared" si="14"/>
        <v/>
      </c>
      <c r="AM21" s="97" t="str">
        <f t="shared" si="15"/>
        <v/>
      </c>
      <c r="AN21" s="98">
        <f>係数１!D59</f>
        <v>35.6</v>
      </c>
      <c r="AO21" s="99">
        <f>係数１!F59</f>
        <v>0</v>
      </c>
      <c r="AP21" s="99" t="str">
        <f>係数１!G59</f>
        <v>ｔ－C/GJ</v>
      </c>
      <c r="AQ21" s="22">
        <v>0.8</v>
      </c>
      <c r="AR21" s="101" t="str">
        <f t="shared" si="16"/>
        <v/>
      </c>
      <c r="AU21" s="52" t="str">
        <f>IF(参照!A21="","",参照!A21)</f>
        <v/>
      </c>
      <c r="AV21" s="52" t="str">
        <f>IF(参照!B21="","",参照!B21)</f>
        <v/>
      </c>
      <c r="AW21" s="52" t="str">
        <f>IF(参照!C21="","",参照!C21)</f>
        <v/>
      </c>
      <c r="AX21" s="52" t="str">
        <f>IF(参照!D21="","",参照!D21)</f>
        <v>メニューC</v>
      </c>
      <c r="AY21" s="52">
        <f>IF(参照!E21="","",参照!E21)</f>
        <v>2.0000000000000001E-4</v>
      </c>
      <c r="AZ21" s="52" t="str">
        <f>IF(参照!F21="","",参照!F21)</f>
        <v>(株)エネット</v>
      </c>
      <c r="BA21" s="52" t="str">
        <f>IF(参照!G21="","",参照!G21)</f>
        <v>(株)エネット_メニューC</v>
      </c>
      <c r="BB21" s="52">
        <f t="shared" si="0"/>
        <v>0.2</v>
      </c>
      <c r="BD21" s="52" t="str">
        <f>IF(参照!L21="","",参照!L21)</f>
        <v>(株)ＣＷＳ</v>
      </c>
    </row>
    <row r="22" spans="1:56" ht="15.75" customHeight="1">
      <c r="A22" s="1"/>
      <c r="B22" s="1"/>
      <c r="C22" s="496"/>
      <c r="D22" s="471"/>
      <c r="E22" s="532"/>
      <c r="F22" s="472"/>
      <c r="G22" s="293" t="s">
        <v>2323</v>
      </c>
      <c r="H22" s="455"/>
      <c r="I22" s="542"/>
      <c r="J22" s="542"/>
      <c r="K22" s="542"/>
      <c r="L22" s="1"/>
      <c r="N22" s="79">
        <v>16</v>
      </c>
      <c r="O22" s="69"/>
      <c r="P22" s="69"/>
      <c r="Q22" s="70" t="str">
        <f t="shared" si="1"/>
        <v/>
      </c>
      <c r="R22" s="80"/>
      <c r="S22" s="348"/>
      <c r="T22" s="346">
        <f>係数１!D$49</f>
        <v>8640</v>
      </c>
      <c r="U22" s="73" t="str">
        <f t="shared" si="5"/>
        <v/>
      </c>
      <c r="V22" s="73" t="str">
        <f t="shared" si="6"/>
        <v/>
      </c>
      <c r="W22" s="74" t="str">
        <f t="array" aca="1" ref="W22" ca="1">IF(O22="","",IF(ISNUMBER(AA22),INDIRECT($BG$6&amp;AA22),IF(AA22="a",Q22,IF(AA22="b",INDIRECT($BG$6&amp;AB22),IF(AA22="c",R22,"")))))</f>
        <v/>
      </c>
      <c r="X22" s="75"/>
      <c r="Y22" s="73" t="str">
        <f t="shared" si="7"/>
        <v/>
      </c>
      <c r="Z22" s="76" t="str">
        <f t="shared" ca="1" si="2"/>
        <v/>
      </c>
      <c r="AA22" s="76" t="str">
        <f t="shared" ca="1" si="8"/>
        <v/>
      </c>
      <c r="AB22" s="76" t="str">
        <f t="shared" ca="1" si="9"/>
        <v/>
      </c>
      <c r="AC22" s="76">
        <f t="shared" ca="1" si="10"/>
        <v>0</v>
      </c>
      <c r="AD22" s="76">
        <f t="shared" si="11"/>
        <v>0</v>
      </c>
      <c r="AE22" s="76" t="str">
        <f t="shared" si="3"/>
        <v/>
      </c>
      <c r="AF22" s="77" t="str">
        <f t="shared" si="4"/>
        <v/>
      </c>
      <c r="AH22" s="528"/>
      <c r="AI22" s="103" t="s">
        <v>605</v>
      </c>
      <c r="AJ22" s="104"/>
      <c r="AK22" s="272" t="s">
        <v>2321</v>
      </c>
      <c r="AL22" s="21" t="str">
        <f t="shared" si="14"/>
        <v/>
      </c>
      <c r="AM22" s="97" t="str">
        <f t="shared" si="15"/>
        <v/>
      </c>
      <c r="AN22" s="98">
        <f>係数１!D60</f>
        <v>21.2</v>
      </c>
      <c r="AO22" s="99">
        <f>係数１!F60</f>
        <v>0</v>
      </c>
      <c r="AP22" s="99" t="str">
        <f>係数１!G60</f>
        <v>ｔ－C/GJ</v>
      </c>
      <c r="AQ22" s="22">
        <v>0.8</v>
      </c>
      <c r="AR22" s="101" t="str">
        <f t="shared" si="16"/>
        <v/>
      </c>
      <c r="AU22" s="52" t="str">
        <f>IF(参照!A22="","",参照!A22)</f>
        <v/>
      </c>
      <c r="AV22" s="52" t="str">
        <f>IF(参照!B22="","",参照!B22)</f>
        <v/>
      </c>
      <c r="AW22" s="52" t="str">
        <f>IF(参照!C22="","",参照!C22)</f>
        <v/>
      </c>
      <c r="AX22" s="52" t="str">
        <f>IF(参照!D22="","",参照!D22)</f>
        <v>メニューD</v>
      </c>
      <c r="AY22" s="52">
        <f>IF(参照!E22="","",参照!E22)</f>
        <v>2.2000000000000001E-4</v>
      </c>
      <c r="AZ22" s="52" t="str">
        <f>IF(参照!F22="","",参照!F22)</f>
        <v>(株)エネット</v>
      </c>
      <c r="BA22" s="52" t="str">
        <f>IF(参照!G22="","",参照!G22)</f>
        <v>(株)エネット_メニューD</v>
      </c>
      <c r="BB22" s="52">
        <f t="shared" si="0"/>
        <v>0.22</v>
      </c>
      <c r="BD22" s="52" t="str">
        <f>IF(参照!L22="","",参照!L22)</f>
        <v>ＥＮＥＯＳ(株)</v>
      </c>
    </row>
    <row r="23" spans="1:56" ht="16.5" customHeight="1">
      <c r="A23" s="1"/>
      <c r="B23" s="1"/>
      <c r="C23" s="496"/>
      <c r="D23" s="471"/>
      <c r="E23" s="499" t="s">
        <v>0</v>
      </c>
      <c r="F23" s="474"/>
      <c r="G23" s="105" t="s">
        <v>131</v>
      </c>
      <c r="H23" s="454" t="s">
        <v>19</v>
      </c>
      <c r="I23" s="548">
        <f>AL12</f>
        <v>0</v>
      </c>
      <c r="J23" s="548">
        <f>AO12</f>
        <v>0</v>
      </c>
      <c r="K23" s="548">
        <f>AP12</f>
        <v>0</v>
      </c>
      <c r="L23" s="107"/>
      <c r="M23" s="108"/>
      <c r="N23" s="79">
        <v>17</v>
      </c>
      <c r="O23" s="69"/>
      <c r="P23" s="69"/>
      <c r="Q23" s="70" t="str">
        <f t="shared" si="1"/>
        <v/>
      </c>
      <c r="R23" s="80"/>
      <c r="S23" s="348"/>
      <c r="T23" s="346">
        <f>係数１!D$49</f>
        <v>8640</v>
      </c>
      <c r="U23" s="73" t="str">
        <f t="shared" si="5"/>
        <v/>
      </c>
      <c r="V23" s="73" t="str">
        <f t="shared" si="6"/>
        <v/>
      </c>
      <c r="W23" s="74" t="str">
        <f t="array" aca="1" ref="W23" ca="1">IF(O23="","",IF(ISNUMBER(AA23),INDIRECT($BG$6&amp;AA23),IF(AA23="a",Q23,IF(AA23="b",INDIRECT($BG$6&amp;AB23),IF(AA23="c",R23,"")))))</f>
        <v/>
      </c>
      <c r="X23" s="75"/>
      <c r="Y23" s="73" t="str">
        <f t="shared" si="7"/>
        <v/>
      </c>
      <c r="Z23" s="76" t="str">
        <f t="shared" ca="1" si="2"/>
        <v/>
      </c>
      <c r="AA23" s="76" t="str">
        <f t="shared" ca="1" si="8"/>
        <v/>
      </c>
      <c r="AB23" s="76" t="str">
        <f t="shared" ca="1" si="9"/>
        <v/>
      </c>
      <c r="AC23" s="76">
        <f t="shared" ca="1" si="10"/>
        <v>0</v>
      </c>
      <c r="AD23" s="76">
        <f t="shared" si="11"/>
        <v>0</v>
      </c>
      <c r="AE23" s="76" t="str">
        <f t="shared" si="3"/>
        <v/>
      </c>
      <c r="AF23" s="77" t="str">
        <f t="shared" si="4"/>
        <v/>
      </c>
      <c r="AH23" s="528"/>
      <c r="AI23" s="103" t="s">
        <v>606</v>
      </c>
      <c r="AJ23" s="104"/>
      <c r="AK23" s="272" t="s">
        <v>2319</v>
      </c>
      <c r="AL23" s="21" t="str">
        <f t="shared" si="14"/>
        <v/>
      </c>
      <c r="AM23" s="97" t="str">
        <f t="shared" si="15"/>
        <v/>
      </c>
      <c r="AN23" s="98">
        <f>係数１!D61</f>
        <v>18</v>
      </c>
      <c r="AO23" s="99">
        <f>係数１!F61</f>
        <v>1.7000000000000001E-2</v>
      </c>
      <c r="AP23" s="99" t="str">
        <f>係数１!G61</f>
        <v>ｔ－C/GJ</v>
      </c>
      <c r="AQ23" s="22">
        <v>0.8</v>
      </c>
      <c r="AR23" s="101" t="str">
        <f t="shared" si="16"/>
        <v/>
      </c>
      <c r="AU23" s="52" t="str">
        <f>IF(参照!A23="","",参照!A23)</f>
        <v/>
      </c>
      <c r="AV23" s="52" t="str">
        <f>IF(参照!B23="","",参照!B23)</f>
        <v/>
      </c>
      <c r="AW23" s="52" t="str">
        <f>IF(参照!C23="","",参照!C23)</f>
        <v/>
      </c>
      <c r="AX23" s="52" t="str">
        <f>IF(参照!D23="","",参照!D23)</f>
        <v>メニューE</v>
      </c>
      <c r="AY23" s="52">
        <f>IF(参照!E23="","",参照!E23)</f>
        <v>2.9999999999999997E-4</v>
      </c>
      <c r="AZ23" s="52" t="str">
        <f>IF(参照!F23="","",参照!F23)</f>
        <v>(株)エネット</v>
      </c>
      <c r="BA23" s="52" t="str">
        <f>IF(参照!G23="","",参照!G23)</f>
        <v>(株)エネット_メニューE</v>
      </c>
      <c r="BB23" s="52">
        <f t="shared" si="0"/>
        <v>0.3</v>
      </c>
      <c r="BD23" s="52" t="str">
        <f>IF(参照!L23="","",参照!L23)</f>
        <v>(株)Ｆ－Ｐｏｗｅｒ</v>
      </c>
    </row>
    <row r="24" spans="1:56" ht="16.5" customHeight="1">
      <c r="A24" s="1"/>
      <c r="B24" s="1"/>
      <c r="C24" s="496"/>
      <c r="D24" s="472"/>
      <c r="E24" s="533"/>
      <c r="F24" s="476"/>
      <c r="G24" s="106" t="str">
        <f>IF(COUNTA(AI7:AI11)=0,"（　　　 　　）",IF(COUNTA(AI7:AI11)=1,"（"&amp;AI7&amp;"）","（複数の電気事業者）"))</f>
        <v>（　　　 　　）</v>
      </c>
      <c r="H24" s="455"/>
      <c r="I24" s="549"/>
      <c r="J24" s="549"/>
      <c r="K24" s="549"/>
      <c r="L24" s="107"/>
      <c r="M24" s="108"/>
      <c r="N24" s="79">
        <v>18</v>
      </c>
      <c r="O24" s="69"/>
      <c r="P24" s="69"/>
      <c r="Q24" s="70" t="str">
        <f t="shared" si="1"/>
        <v/>
      </c>
      <c r="R24" s="80"/>
      <c r="S24" s="348"/>
      <c r="T24" s="346">
        <f>係数１!D$49</f>
        <v>8640</v>
      </c>
      <c r="U24" s="73" t="str">
        <f t="shared" si="5"/>
        <v/>
      </c>
      <c r="V24" s="73" t="str">
        <f t="shared" si="6"/>
        <v/>
      </c>
      <c r="W24" s="74" t="str">
        <f t="array" aca="1" ref="W24" ca="1">IF(O24="","",IF(ISNUMBER(AA24),INDIRECT($BG$6&amp;AA24),IF(AA24="a",Q24,IF(AA24="b",INDIRECT($BG$6&amp;AB24),IF(AA24="c",R24,"")))))</f>
        <v/>
      </c>
      <c r="X24" s="75"/>
      <c r="Y24" s="73" t="str">
        <f t="shared" si="7"/>
        <v/>
      </c>
      <c r="Z24" s="76" t="str">
        <f t="shared" ca="1" si="2"/>
        <v/>
      </c>
      <c r="AA24" s="76" t="str">
        <f t="shared" ca="1" si="8"/>
        <v/>
      </c>
      <c r="AB24" s="76" t="str">
        <f t="shared" ca="1" si="9"/>
        <v/>
      </c>
      <c r="AC24" s="76">
        <f t="shared" ca="1" si="10"/>
        <v>0</v>
      </c>
      <c r="AD24" s="76">
        <f t="shared" si="11"/>
        <v>0</v>
      </c>
      <c r="AE24" s="76" t="str">
        <f t="shared" si="3"/>
        <v/>
      </c>
      <c r="AF24" s="77" t="str">
        <f t="shared" si="4"/>
        <v/>
      </c>
      <c r="AH24" s="528"/>
      <c r="AI24" s="103" t="s">
        <v>607</v>
      </c>
      <c r="AJ24" s="104"/>
      <c r="AK24" s="272" t="s">
        <v>2319</v>
      </c>
      <c r="AL24" s="21" t="str">
        <f t="shared" si="14"/>
        <v/>
      </c>
      <c r="AM24" s="97" t="str">
        <f t="shared" si="15"/>
        <v/>
      </c>
      <c r="AN24" s="98">
        <f>係数１!D62</f>
        <v>26.9</v>
      </c>
      <c r="AO24" s="99">
        <f>係数１!F62</f>
        <v>1.52E-2</v>
      </c>
      <c r="AP24" s="99" t="str">
        <f>係数１!G62</f>
        <v>ｔ－C/GJ</v>
      </c>
      <c r="AQ24" s="22">
        <v>0.8</v>
      </c>
      <c r="AR24" s="101" t="str">
        <f t="shared" si="16"/>
        <v/>
      </c>
      <c r="AU24" s="52" t="str">
        <f>IF(参照!A24="","",参照!A24)</f>
        <v/>
      </c>
      <c r="AV24" s="52" t="str">
        <f>IF(参照!B24="","",参照!B24)</f>
        <v/>
      </c>
      <c r="AW24" s="52" t="str">
        <f>IF(参照!C24="","",参照!C24)</f>
        <v/>
      </c>
      <c r="AX24" s="52" t="str">
        <f>IF(参照!D24="","",参照!D24)</f>
        <v>メニューF</v>
      </c>
      <c r="AY24" s="52">
        <f>IF(参照!E24="","",参照!E24)</f>
        <v>3.4899999999999997E-4</v>
      </c>
      <c r="AZ24" s="52" t="str">
        <f>IF(参照!F24="","",参照!F24)</f>
        <v>(株)エネット</v>
      </c>
      <c r="BA24" s="52" t="str">
        <f>IF(参照!G24="","",参照!G24)</f>
        <v>(株)エネット_メニューF</v>
      </c>
      <c r="BB24" s="52">
        <f t="shared" si="0"/>
        <v>0.34899999999999998</v>
      </c>
      <c r="BD24" s="52" t="str">
        <f>IF(参照!L24="","",参照!L24)</f>
        <v>ＦＴエナジー(株)</v>
      </c>
    </row>
    <row r="25" spans="1:56" ht="12.75" customHeight="1">
      <c r="A25" s="1"/>
      <c r="B25" s="1"/>
      <c r="C25" s="496"/>
      <c r="D25" s="501" t="s">
        <v>23</v>
      </c>
      <c r="E25" s="502"/>
      <c r="F25" s="503"/>
      <c r="G25" s="267" t="s">
        <v>608</v>
      </c>
      <c r="H25" s="285" t="s">
        <v>14</v>
      </c>
      <c r="I25" s="285" t="s">
        <v>14</v>
      </c>
      <c r="J25" s="109">
        <f>AL37</f>
        <v>0</v>
      </c>
      <c r="K25" s="109">
        <f>AM37</f>
        <v>0</v>
      </c>
      <c r="L25" s="1"/>
      <c r="N25" s="79">
        <v>19</v>
      </c>
      <c r="O25" s="69"/>
      <c r="P25" s="69"/>
      <c r="Q25" s="70" t="str">
        <f t="shared" si="1"/>
        <v/>
      </c>
      <c r="R25" s="80"/>
      <c r="S25" s="348"/>
      <c r="T25" s="346">
        <f>係数１!D$49</f>
        <v>8640</v>
      </c>
      <c r="U25" s="73" t="str">
        <f t="shared" si="5"/>
        <v/>
      </c>
      <c r="V25" s="73" t="str">
        <f t="shared" si="6"/>
        <v/>
      </c>
      <c r="W25" s="74" t="str">
        <f t="array" aca="1" ref="W25" ca="1">IF(O25="","",IF(ISNUMBER(AA25),INDIRECT($BG$6&amp;AA25),IF(AA25="a",Q25,IF(AA25="b",INDIRECT($BG$6&amp;AB25),IF(AA25="c",R25,"")))))</f>
        <v/>
      </c>
      <c r="X25" s="75"/>
      <c r="Y25" s="73" t="str">
        <f t="shared" si="7"/>
        <v/>
      </c>
      <c r="Z25" s="76" t="str">
        <f t="shared" ca="1" si="2"/>
        <v/>
      </c>
      <c r="AA25" s="76" t="str">
        <f t="shared" ca="1" si="8"/>
        <v/>
      </c>
      <c r="AB25" s="76" t="str">
        <f t="shared" ca="1" si="9"/>
        <v/>
      </c>
      <c r="AC25" s="76">
        <f t="shared" ca="1" si="10"/>
        <v>0</v>
      </c>
      <c r="AD25" s="76">
        <f t="shared" si="11"/>
        <v>0</v>
      </c>
      <c r="AE25" s="76" t="str">
        <f t="shared" si="3"/>
        <v/>
      </c>
      <c r="AF25" s="77" t="str">
        <f t="shared" si="4"/>
        <v/>
      </c>
      <c r="AH25" s="528"/>
      <c r="AI25" s="103" t="s">
        <v>609</v>
      </c>
      <c r="AJ25" s="104"/>
      <c r="AK25" s="272" t="s">
        <v>2319</v>
      </c>
      <c r="AL25" s="21" t="str">
        <f t="shared" si="14"/>
        <v/>
      </c>
      <c r="AM25" s="97" t="str">
        <f t="shared" si="15"/>
        <v/>
      </c>
      <c r="AN25" s="98">
        <f>係数１!D63</f>
        <v>33.200000000000003</v>
      </c>
      <c r="AO25" s="99">
        <f>係数１!F63</f>
        <v>1.35E-2</v>
      </c>
      <c r="AP25" s="99" t="str">
        <f>係数１!G63</f>
        <v>ｔ－C/GJ</v>
      </c>
      <c r="AQ25" s="22">
        <v>0.8</v>
      </c>
      <c r="AR25" s="101" t="str">
        <f t="shared" si="16"/>
        <v/>
      </c>
      <c r="AU25" s="52" t="str">
        <f>IF(参照!A25="","",参照!A25)</f>
        <v/>
      </c>
      <c r="AV25" s="52" t="str">
        <f>IF(参照!B25="","",参照!B25)</f>
        <v/>
      </c>
      <c r="AW25" s="52" t="str">
        <f>IF(参照!C25="","",参照!C25)</f>
        <v/>
      </c>
      <c r="AX25" s="52" t="str">
        <f>IF(参照!D25="","",参照!D25)</f>
        <v>メニューG</v>
      </c>
      <c r="AY25" s="52">
        <f>IF(参照!E25="","",参照!E25)</f>
        <v>3.6999999999999999E-4</v>
      </c>
      <c r="AZ25" s="52" t="str">
        <f>IF(参照!F25="","",参照!F25)</f>
        <v>(株)エネット</v>
      </c>
      <c r="BA25" s="52" t="str">
        <f>IF(参照!G25="","",参照!G25)</f>
        <v>(株)エネット_メニューG</v>
      </c>
      <c r="BB25" s="52">
        <f t="shared" si="0"/>
        <v>0.37</v>
      </c>
      <c r="BD25" s="52" t="str">
        <f>IF(参照!L25="","",参照!L25)</f>
        <v>ＨＴＢエナジー(株)</v>
      </c>
    </row>
    <row r="26" spans="1:56" ht="12.75" customHeight="1">
      <c r="A26" s="1"/>
      <c r="B26" s="1"/>
      <c r="C26" s="496"/>
      <c r="D26" s="501"/>
      <c r="E26" s="502"/>
      <c r="F26" s="503"/>
      <c r="G26" s="41"/>
      <c r="H26" s="110"/>
      <c r="I26" s="22"/>
      <c r="J26" s="22"/>
      <c r="K26" s="22"/>
      <c r="L26" s="1"/>
      <c r="N26" s="79">
        <v>20</v>
      </c>
      <c r="O26" s="69"/>
      <c r="P26" s="69"/>
      <c r="Q26" s="70" t="str">
        <f t="shared" si="1"/>
        <v/>
      </c>
      <c r="R26" s="80"/>
      <c r="S26" s="348"/>
      <c r="T26" s="346">
        <f>係数１!D$49</f>
        <v>8640</v>
      </c>
      <c r="U26" s="73" t="str">
        <f t="shared" si="5"/>
        <v/>
      </c>
      <c r="V26" s="73" t="str">
        <f t="shared" si="6"/>
        <v/>
      </c>
      <c r="W26" s="74" t="str">
        <f t="array" aca="1" ref="W26" ca="1">IF(O26="","",IF(ISNUMBER(AA26),INDIRECT($BG$6&amp;AA26),IF(AA26="a",Q26,IF(AA26="b",INDIRECT($BG$6&amp;AB26),IF(AA26="c",R26,"")))))</f>
        <v/>
      </c>
      <c r="X26" s="75"/>
      <c r="Y26" s="73" t="str">
        <f t="shared" si="7"/>
        <v/>
      </c>
      <c r="Z26" s="76" t="str">
        <f t="shared" ca="1" si="2"/>
        <v/>
      </c>
      <c r="AA26" s="76" t="str">
        <f t="shared" ca="1" si="8"/>
        <v/>
      </c>
      <c r="AB26" s="76" t="str">
        <f t="shared" ca="1" si="9"/>
        <v/>
      </c>
      <c r="AC26" s="76">
        <f t="shared" ca="1" si="10"/>
        <v>0</v>
      </c>
      <c r="AD26" s="76">
        <f t="shared" si="11"/>
        <v>0</v>
      </c>
      <c r="AE26" s="76" t="str">
        <f t="shared" si="3"/>
        <v/>
      </c>
      <c r="AF26" s="77" t="str">
        <f t="shared" si="4"/>
        <v/>
      </c>
      <c r="AH26" s="528"/>
      <c r="AI26" s="103" t="s">
        <v>610</v>
      </c>
      <c r="AJ26" s="104"/>
      <c r="AK26" s="272" t="s">
        <v>2319</v>
      </c>
      <c r="AL26" s="21" t="str">
        <f t="shared" si="14"/>
        <v/>
      </c>
      <c r="AM26" s="97" t="str">
        <f t="shared" si="15"/>
        <v/>
      </c>
      <c r="AN26" s="98">
        <f>係数１!D64</f>
        <v>29.3</v>
      </c>
      <c r="AO26" s="99">
        <f>係数１!F64</f>
        <v>2.6200000000000001E-2</v>
      </c>
      <c r="AP26" s="99" t="str">
        <f>係数１!G64</f>
        <v>ｔ－C/GJ</v>
      </c>
      <c r="AQ26" s="22">
        <v>0.8</v>
      </c>
      <c r="AR26" s="101" t="str">
        <f t="shared" si="16"/>
        <v/>
      </c>
      <c r="AU26" s="52" t="str">
        <f>IF(参照!A26="","",参照!A26)</f>
        <v/>
      </c>
      <c r="AV26" s="52" t="str">
        <f>IF(参照!B26="","",参照!B26)</f>
        <v/>
      </c>
      <c r="AW26" s="52" t="str">
        <f>IF(参照!C26="","",参照!C26)</f>
        <v/>
      </c>
      <c r="AX26" s="52" t="str">
        <f>IF(参照!D26="","",参照!D26)</f>
        <v>メニューH(残差)</v>
      </c>
      <c r="AY26" s="52">
        <f>IF(参照!E26="","",参照!E26)</f>
        <v>4.08E-4</v>
      </c>
      <c r="AZ26" s="52" t="str">
        <f>IF(参照!F26="","",参照!F26)</f>
        <v>(株)エネット</v>
      </c>
      <c r="BA26" s="52" t="str">
        <f>IF(参照!G26="","",参照!G26)</f>
        <v>(株)エネット_メニューH(残差)</v>
      </c>
      <c r="BB26" s="52">
        <f t="shared" si="0"/>
        <v>0.40799999999999997</v>
      </c>
      <c r="BD26" s="52" t="str">
        <f>IF(参照!L26="","",参照!L26)</f>
        <v>(株)Ｉ＆Ｉ</v>
      </c>
    </row>
    <row r="27" spans="1:56" ht="12.75" customHeight="1">
      <c r="A27" s="1"/>
      <c r="B27" s="1"/>
      <c r="C27" s="496"/>
      <c r="D27" s="536"/>
      <c r="E27" s="537"/>
      <c r="F27" s="538"/>
      <c r="G27" s="41"/>
      <c r="H27" s="41"/>
      <c r="I27" s="22"/>
      <c r="J27" s="22"/>
      <c r="K27" s="22"/>
      <c r="L27" s="1"/>
      <c r="N27" s="79">
        <v>21</v>
      </c>
      <c r="O27" s="69"/>
      <c r="P27" s="69"/>
      <c r="Q27" s="70" t="str">
        <f t="shared" si="1"/>
        <v/>
      </c>
      <c r="R27" s="80"/>
      <c r="S27" s="348"/>
      <c r="T27" s="346">
        <f>係数１!D$49</f>
        <v>8640</v>
      </c>
      <c r="U27" s="73" t="str">
        <f t="shared" si="5"/>
        <v/>
      </c>
      <c r="V27" s="73" t="str">
        <f t="shared" si="6"/>
        <v/>
      </c>
      <c r="W27" s="74" t="str">
        <f t="array" aca="1" ref="W27" ca="1">IF(O27="","",IF(ISNUMBER(AA27),INDIRECT($BG$6&amp;AA27),IF(AA27="a",Q27,IF(AA27="b",INDIRECT($BG$6&amp;AB27),IF(AA27="c",R27,"")))))</f>
        <v/>
      </c>
      <c r="X27" s="75"/>
      <c r="Y27" s="73" t="str">
        <f t="shared" si="7"/>
        <v/>
      </c>
      <c r="Z27" s="76" t="str">
        <f t="shared" ca="1" si="2"/>
        <v/>
      </c>
      <c r="AA27" s="76" t="str">
        <f t="shared" ca="1" si="8"/>
        <v/>
      </c>
      <c r="AB27" s="76" t="str">
        <f t="shared" ca="1" si="9"/>
        <v/>
      </c>
      <c r="AC27" s="76">
        <f t="shared" ca="1" si="10"/>
        <v>0</v>
      </c>
      <c r="AD27" s="76">
        <f t="shared" si="11"/>
        <v>0</v>
      </c>
      <c r="AE27" s="76" t="str">
        <f t="shared" si="3"/>
        <v/>
      </c>
      <c r="AF27" s="77" t="str">
        <f t="shared" si="4"/>
        <v/>
      </c>
      <c r="AH27" s="528"/>
      <c r="AI27" s="103" t="s">
        <v>611</v>
      </c>
      <c r="AJ27" s="104"/>
      <c r="AK27" s="272" t="s">
        <v>2320</v>
      </c>
      <c r="AL27" s="21" t="str">
        <f t="shared" si="14"/>
        <v/>
      </c>
      <c r="AM27" s="97" t="str">
        <f t="shared" si="15"/>
        <v/>
      </c>
      <c r="AN27" s="98">
        <f>係数１!D65</f>
        <v>40.200000000000003</v>
      </c>
      <c r="AO27" s="99">
        <f>係数１!F65</f>
        <v>1.7899999999999999E-2</v>
      </c>
      <c r="AP27" s="99" t="str">
        <f>係数１!G65</f>
        <v>ｔ－C/GJ</v>
      </c>
      <c r="AQ27" s="22">
        <v>0.8</v>
      </c>
      <c r="AR27" s="101" t="str">
        <f t="shared" si="16"/>
        <v/>
      </c>
      <c r="AU27" s="52" t="str">
        <f>IF(参照!A27="","",参照!A27)</f>
        <v/>
      </c>
      <c r="AV27" s="52" t="str">
        <f>IF(参照!B27="","",参照!B27)</f>
        <v/>
      </c>
      <c r="AW27" s="52" t="str">
        <f>IF(参照!C27="","",参照!C27)</f>
        <v/>
      </c>
      <c r="AX27" s="52" t="str">
        <f>IF(参照!D27="","",参照!D27)</f>
        <v>(参考値)事業者全体</v>
      </c>
      <c r="AY27" s="52">
        <f>IF(参照!E27="","",参照!E27)</f>
        <v>3.7199999999999999E-4</v>
      </c>
      <c r="AZ27" s="52" t="str">
        <f>IF(参照!F27="","",参照!F27)</f>
        <v>(株)エネット</v>
      </c>
      <c r="BA27" s="52" t="str">
        <f>IF(参照!G27="","",参照!G27)</f>
        <v>(株)エネット_(参考値)事業者全体</v>
      </c>
      <c r="BB27" s="52">
        <f t="shared" si="0"/>
        <v>0.372</v>
      </c>
      <c r="BD27" s="52" t="str">
        <f>IF(参照!L27="","",参照!L27)</f>
        <v>Ｊａｐａｎ電力(株)</v>
      </c>
    </row>
    <row r="28" spans="1:56" ht="12.75" customHeight="1">
      <c r="A28" s="1"/>
      <c r="B28" s="1"/>
      <c r="C28" s="496"/>
      <c r="D28" s="543" t="s">
        <v>24</v>
      </c>
      <c r="E28" s="544"/>
      <c r="F28" s="544"/>
      <c r="G28" s="545"/>
      <c r="H28" s="111" t="s">
        <v>14</v>
      </c>
      <c r="I28" s="111" t="s">
        <v>14</v>
      </c>
      <c r="J28" s="21">
        <f>SUM(J10:J27)</f>
        <v>0</v>
      </c>
      <c r="K28" s="21">
        <f>SUM(K10:K27)</f>
        <v>0</v>
      </c>
      <c r="L28" s="1"/>
      <c r="N28" s="79">
        <v>22</v>
      </c>
      <c r="O28" s="69"/>
      <c r="P28" s="69"/>
      <c r="Q28" s="70" t="str">
        <f t="shared" si="1"/>
        <v/>
      </c>
      <c r="R28" s="80"/>
      <c r="S28" s="348"/>
      <c r="T28" s="346">
        <f>係数１!D$49</f>
        <v>8640</v>
      </c>
      <c r="U28" s="73" t="str">
        <f t="shared" si="5"/>
        <v/>
      </c>
      <c r="V28" s="73" t="str">
        <f t="shared" si="6"/>
        <v/>
      </c>
      <c r="W28" s="74" t="str">
        <f t="array" aca="1" ref="W28" ca="1">IF(O28="","",IF(ISNUMBER(AA28),INDIRECT($BG$6&amp;AA28),IF(AA28="a",Q28,IF(AA28="b",INDIRECT($BG$6&amp;AB28),IF(AA28="c",R28,"")))))</f>
        <v/>
      </c>
      <c r="X28" s="75"/>
      <c r="Y28" s="73" t="str">
        <f t="shared" si="7"/>
        <v/>
      </c>
      <c r="Z28" s="76" t="str">
        <f t="shared" ca="1" si="2"/>
        <v/>
      </c>
      <c r="AA28" s="76" t="str">
        <f t="shared" ca="1" si="8"/>
        <v/>
      </c>
      <c r="AB28" s="76" t="str">
        <f t="shared" ca="1" si="9"/>
        <v/>
      </c>
      <c r="AC28" s="76">
        <f t="shared" ca="1" si="10"/>
        <v>0</v>
      </c>
      <c r="AD28" s="76">
        <f t="shared" si="11"/>
        <v>0</v>
      </c>
      <c r="AE28" s="76" t="str">
        <f t="shared" si="3"/>
        <v/>
      </c>
      <c r="AF28" s="77" t="str">
        <f t="shared" si="4"/>
        <v/>
      </c>
      <c r="AH28" s="528"/>
      <c r="AI28" s="103" t="s">
        <v>612</v>
      </c>
      <c r="AJ28" s="104"/>
      <c r="AK28" s="272" t="s">
        <v>2321</v>
      </c>
      <c r="AL28" s="21" t="str">
        <f t="shared" si="14"/>
        <v/>
      </c>
      <c r="AM28" s="97" t="str">
        <f t="shared" si="15"/>
        <v/>
      </c>
      <c r="AN28" s="98">
        <f>係数１!D66</f>
        <v>21.2</v>
      </c>
      <c r="AO28" s="99">
        <f>係数１!F66</f>
        <v>0</v>
      </c>
      <c r="AP28" s="99" t="str">
        <f>係数１!G66</f>
        <v>ｔ－C/GJ</v>
      </c>
      <c r="AQ28" s="22">
        <v>0.8</v>
      </c>
      <c r="AR28" s="101" t="str">
        <f t="shared" si="16"/>
        <v/>
      </c>
      <c r="AU28" s="52" t="str">
        <f>IF(参照!A28="","",参照!A28)</f>
        <v>A0011</v>
      </c>
      <c r="AV28" s="52" t="str">
        <f>IF(参照!B28="","",参照!B28)</f>
        <v>須賀川瓦斯(株)</v>
      </c>
      <c r="AW28" s="52">
        <f>IF(参照!C28="","",参照!C28)</f>
        <v>4.3100000000000001E-4</v>
      </c>
      <c r="AX28" s="52" t="str">
        <f>IF(参照!D28="","",参照!D28)</f>
        <v>メニューA</v>
      </c>
      <c r="AY28" s="52">
        <f>IF(参照!E28="","",参照!E28)</f>
        <v>0</v>
      </c>
      <c r="AZ28" s="52" t="str">
        <f>IF(参照!F28="","",参照!F28)</f>
        <v>須賀川瓦斯(株)</v>
      </c>
      <c r="BA28" s="52" t="str">
        <f>IF(参照!G28="","",参照!G28)</f>
        <v>須賀川瓦斯(株)_メニューA</v>
      </c>
      <c r="BB28" s="52">
        <f t="shared" si="0"/>
        <v>0</v>
      </c>
      <c r="BD28" s="52" t="str">
        <f>IF(参照!L28="","",参照!L28)</f>
        <v>ＪＰエネルギー(株)</v>
      </c>
    </row>
    <row r="29" spans="1:56" ht="12.75" customHeight="1">
      <c r="A29" s="1"/>
      <c r="B29" s="1"/>
      <c r="C29" s="496"/>
      <c r="D29" s="456" t="s">
        <v>136</v>
      </c>
      <c r="E29" s="456"/>
      <c r="F29" s="456"/>
      <c r="G29" s="456"/>
      <c r="H29" s="546"/>
      <c r="I29" s="546"/>
      <c r="J29" s="546"/>
      <c r="K29" s="546"/>
      <c r="L29" s="1"/>
      <c r="N29" s="79">
        <v>23</v>
      </c>
      <c r="O29" s="69"/>
      <c r="P29" s="69"/>
      <c r="Q29" s="70" t="str">
        <f t="shared" si="1"/>
        <v/>
      </c>
      <c r="R29" s="80"/>
      <c r="S29" s="348"/>
      <c r="T29" s="346">
        <f>係数１!D$49</f>
        <v>8640</v>
      </c>
      <c r="U29" s="73" t="str">
        <f t="shared" si="5"/>
        <v/>
      </c>
      <c r="V29" s="73" t="str">
        <f t="shared" si="6"/>
        <v/>
      </c>
      <c r="W29" s="74" t="str">
        <f t="array" aca="1" ref="W29" ca="1">IF(O29="","",IF(ISNUMBER(AA29),INDIRECT($BG$6&amp;AA29),IF(AA29="a",Q29,IF(AA29="b",INDIRECT($BG$6&amp;AB29),IF(AA29="c",R29,"")))))</f>
        <v/>
      </c>
      <c r="X29" s="75"/>
      <c r="Y29" s="73" t="str">
        <f t="shared" si="7"/>
        <v/>
      </c>
      <c r="Z29" s="76" t="str">
        <f t="shared" ca="1" si="2"/>
        <v/>
      </c>
      <c r="AA29" s="76" t="str">
        <f t="shared" ca="1" si="8"/>
        <v/>
      </c>
      <c r="AB29" s="76" t="str">
        <f t="shared" ca="1" si="9"/>
        <v/>
      </c>
      <c r="AC29" s="76">
        <f t="shared" ca="1" si="10"/>
        <v>0</v>
      </c>
      <c r="AD29" s="76">
        <f t="shared" si="11"/>
        <v>0</v>
      </c>
      <c r="AE29" s="76" t="str">
        <f t="shared" si="3"/>
        <v/>
      </c>
      <c r="AF29" s="77" t="str">
        <f t="shared" si="4"/>
        <v/>
      </c>
      <c r="AH29" s="528"/>
      <c r="AI29" s="103" t="s">
        <v>613</v>
      </c>
      <c r="AJ29" s="104"/>
      <c r="AK29" s="272" t="s">
        <v>2319</v>
      </c>
      <c r="AL29" s="21" t="str">
        <f t="shared" si="14"/>
        <v/>
      </c>
      <c r="AM29" s="97" t="str">
        <f t="shared" si="15"/>
        <v/>
      </c>
      <c r="AN29" s="98">
        <f>係数１!D67</f>
        <v>17.100000000000001</v>
      </c>
      <c r="AO29" s="99">
        <f>係数１!F67</f>
        <v>0</v>
      </c>
      <c r="AP29" s="99" t="str">
        <f>係数１!G67</f>
        <v>ｔ－C/GJ</v>
      </c>
      <c r="AQ29" s="22">
        <v>0.8</v>
      </c>
      <c r="AR29" s="101" t="str">
        <f t="shared" si="16"/>
        <v/>
      </c>
      <c r="AU29" s="52" t="str">
        <f>IF(参照!A29="","",参照!A29)</f>
        <v/>
      </c>
      <c r="AV29" s="52" t="str">
        <f>IF(参照!B29="","",参照!B29)</f>
        <v/>
      </c>
      <c r="AW29" s="52" t="str">
        <f>IF(参照!C29="","",参照!C29)</f>
        <v/>
      </c>
      <c r="AX29" s="52" t="str">
        <f>IF(参照!D29="","",参照!D29)</f>
        <v>メニューB(残差)</v>
      </c>
      <c r="AY29" s="52">
        <f>IF(参照!E29="","",参照!E29)</f>
        <v>4.28E-4</v>
      </c>
      <c r="AZ29" s="52" t="str">
        <f>IF(参照!F29="","",参照!F29)</f>
        <v>須賀川瓦斯(株)</v>
      </c>
      <c r="BA29" s="52" t="str">
        <f>IF(参照!G29="","",参照!G29)</f>
        <v>須賀川瓦斯(株)_メニューB(残差)</v>
      </c>
      <c r="BB29" s="52">
        <f t="shared" si="0"/>
        <v>0.42799999999999999</v>
      </c>
      <c r="BD29" s="52" t="str">
        <f>IF(参照!L29="","",参照!L29)</f>
        <v>ＪＲＥトレーディング(株)</v>
      </c>
    </row>
    <row r="30" spans="1:56" ht="12.75" customHeight="1" thickBot="1">
      <c r="A30" s="1"/>
      <c r="B30" s="1"/>
      <c r="C30" s="547"/>
      <c r="D30" s="452" t="s">
        <v>12</v>
      </c>
      <c r="E30" s="452"/>
      <c r="F30" s="452"/>
      <c r="G30" s="452"/>
      <c r="H30" s="112" t="s">
        <v>19</v>
      </c>
      <c r="I30" s="24"/>
      <c r="J30" s="112" t="s">
        <v>14</v>
      </c>
      <c r="K30" s="112" t="s">
        <v>14</v>
      </c>
      <c r="L30" s="1"/>
      <c r="N30" s="79">
        <v>24</v>
      </c>
      <c r="O30" s="69"/>
      <c r="P30" s="69"/>
      <c r="Q30" s="70" t="str">
        <f t="shared" si="1"/>
        <v/>
      </c>
      <c r="R30" s="80"/>
      <c r="S30" s="348"/>
      <c r="T30" s="346">
        <f>係数１!D$49</f>
        <v>8640</v>
      </c>
      <c r="U30" s="73" t="str">
        <f t="shared" si="5"/>
        <v/>
      </c>
      <c r="V30" s="73" t="str">
        <f t="shared" si="6"/>
        <v/>
      </c>
      <c r="W30" s="74" t="str">
        <f t="array" aca="1" ref="W30" ca="1">IF(O30="","",IF(ISNUMBER(AA30),INDIRECT($BG$6&amp;AA30),IF(AA30="a",Q30,IF(AA30="b",INDIRECT($BG$6&amp;AB30),IF(AA30="c",R30,"")))))</f>
        <v/>
      </c>
      <c r="X30" s="75"/>
      <c r="Y30" s="73" t="str">
        <f t="shared" si="7"/>
        <v/>
      </c>
      <c r="Z30" s="76" t="str">
        <f t="shared" ca="1" si="2"/>
        <v/>
      </c>
      <c r="AA30" s="76" t="str">
        <f t="shared" ca="1" si="8"/>
        <v/>
      </c>
      <c r="AB30" s="76" t="str">
        <f t="shared" ca="1" si="9"/>
        <v/>
      </c>
      <c r="AC30" s="76">
        <f t="shared" ca="1" si="10"/>
        <v>0</v>
      </c>
      <c r="AD30" s="76">
        <f t="shared" si="11"/>
        <v>0</v>
      </c>
      <c r="AE30" s="76" t="str">
        <f t="shared" si="3"/>
        <v/>
      </c>
      <c r="AF30" s="77" t="str">
        <f t="shared" si="4"/>
        <v/>
      </c>
      <c r="AH30" s="528"/>
      <c r="AI30" s="103" t="s">
        <v>614</v>
      </c>
      <c r="AJ30" s="104"/>
      <c r="AK30" s="272" t="s">
        <v>2319</v>
      </c>
      <c r="AL30" s="21" t="str">
        <f t="shared" si="14"/>
        <v/>
      </c>
      <c r="AM30" s="97" t="str">
        <f t="shared" si="15"/>
        <v/>
      </c>
      <c r="AN30" s="98">
        <f>係数１!D68</f>
        <v>142</v>
      </c>
      <c r="AO30" s="99">
        <f>係数１!F68</f>
        <v>0</v>
      </c>
      <c r="AP30" s="99" t="str">
        <f>係数１!G68</f>
        <v>ｔ－C/GJ</v>
      </c>
      <c r="AQ30" s="22">
        <v>0.8</v>
      </c>
      <c r="AR30" s="101" t="str">
        <f t="shared" si="16"/>
        <v/>
      </c>
      <c r="AU30" s="52" t="str">
        <f>IF(参照!A30="","",参照!A30)</f>
        <v/>
      </c>
      <c r="AV30" s="52" t="str">
        <f>IF(参照!B30="","",参照!B30)</f>
        <v/>
      </c>
      <c r="AW30" s="52" t="str">
        <f>IF(参照!C30="","",参照!C30)</f>
        <v/>
      </c>
      <c r="AX30" s="52" t="str">
        <f>IF(参照!D30="","",参照!D30)</f>
        <v>(参考値)事業者全体</v>
      </c>
      <c r="AY30" s="52">
        <f>IF(参照!E30="","",参照!E30)</f>
        <v>4.2499999999999998E-4</v>
      </c>
      <c r="AZ30" s="52" t="str">
        <f>IF(参照!F30="","",参照!F30)</f>
        <v>須賀川瓦斯(株)</v>
      </c>
      <c r="BA30" s="52" t="str">
        <f>IF(参照!G30="","",参照!G30)</f>
        <v>須賀川瓦斯(株)_(参考値)事業者全体</v>
      </c>
      <c r="BB30" s="52">
        <f t="shared" si="0"/>
        <v>0.42499999999999999</v>
      </c>
      <c r="BD30" s="52" t="str">
        <f>IF(参照!L30="","",参照!L30)</f>
        <v>ＪＲ西日本住宅サービス(株)</v>
      </c>
    </row>
    <row r="31" spans="1:56" ht="19.5" customHeight="1" thickTop="1">
      <c r="A31" s="1"/>
      <c r="B31" s="1"/>
      <c r="C31" s="468" t="s">
        <v>1</v>
      </c>
      <c r="D31" s="455" t="s">
        <v>16</v>
      </c>
      <c r="E31" s="455"/>
      <c r="F31" s="455"/>
      <c r="G31" s="455"/>
      <c r="H31" s="111" t="s">
        <v>6</v>
      </c>
      <c r="I31" s="111" t="s">
        <v>21</v>
      </c>
      <c r="J31" s="113" t="s">
        <v>488</v>
      </c>
      <c r="K31" s="114" t="s">
        <v>498</v>
      </c>
      <c r="L31" s="1"/>
      <c r="N31" s="79">
        <v>25</v>
      </c>
      <c r="O31" s="69"/>
      <c r="P31" s="69"/>
      <c r="Q31" s="70" t="str">
        <f t="shared" si="1"/>
        <v/>
      </c>
      <c r="R31" s="80"/>
      <c r="S31" s="348"/>
      <c r="T31" s="346">
        <f>係数１!D$49</f>
        <v>8640</v>
      </c>
      <c r="U31" s="73" t="str">
        <f t="shared" si="5"/>
        <v/>
      </c>
      <c r="V31" s="73" t="str">
        <f t="shared" si="6"/>
        <v/>
      </c>
      <c r="W31" s="74" t="str">
        <f t="array" aca="1" ref="W31" ca="1">IF(O31="","",IF(ISNUMBER(AA31),INDIRECT($BG$6&amp;AA31),IF(AA31="a",Q31,IF(AA31="b",INDIRECT($BG$6&amp;AB31),IF(AA31="c",R31,"")))))</f>
        <v/>
      </c>
      <c r="X31" s="75"/>
      <c r="Y31" s="73" t="str">
        <f t="shared" si="7"/>
        <v/>
      </c>
      <c r="Z31" s="76" t="str">
        <f t="shared" ca="1" si="2"/>
        <v/>
      </c>
      <c r="AA31" s="76" t="str">
        <f t="shared" ca="1" si="8"/>
        <v/>
      </c>
      <c r="AB31" s="76" t="str">
        <f t="shared" ca="1" si="9"/>
        <v/>
      </c>
      <c r="AC31" s="76">
        <f t="shared" ca="1" si="10"/>
        <v>0</v>
      </c>
      <c r="AD31" s="76">
        <f t="shared" si="11"/>
        <v>0</v>
      </c>
      <c r="AE31" s="76" t="str">
        <f t="shared" si="3"/>
        <v/>
      </c>
      <c r="AF31" s="77" t="str">
        <f t="shared" si="4"/>
        <v/>
      </c>
      <c r="AH31" s="529"/>
      <c r="AI31" s="103" t="s">
        <v>615</v>
      </c>
      <c r="AJ31" s="104"/>
      <c r="AK31" s="272" t="s">
        <v>2319</v>
      </c>
      <c r="AL31" s="21" t="str">
        <f t="shared" si="14"/>
        <v/>
      </c>
      <c r="AM31" s="97" t="str">
        <f t="shared" si="15"/>
        <v/>
      </c>
      <c r="AN31" s="98">
        <f>係数１!D69</f>
        <v>22.5</v>
      </c>
      <c r="AO31" s="99">
        <f>係数１!F69</f>
        <v>0</v>
      </c>
      <c r="AP31" s="99" t="str">
        <f>係数１!G69</f>
        <v>ｔ－C/GJ</v>
      </c>
      <c r="AQ31" s="22">
        <v>0.8</v>
      </c>
      <c r="AR31" s="101" t="str">
        <f t="shared" si="16"/>
        <v/>
      </c>
      <c r="AU31" s="52" t="str">
        <f>IF(参照!A31="","",参照!A31)</f>
        <v>A0012</v>
      </c>
      <c r="AV31" s="52" t="str">
        <f>IF(参照!B31="","",参照!B31)</f>
        <v>出光興産(株)</v>
      </c>
      <c r="AW31" s="52">
        <f>IF(参照!C31="","",参照!C31)</f>
        <v>4.5100000000000001E-4</v>
      </c>
      <c r="AX31" s="52" t="str">
        <f>IF(参照!D31="","",参照!D31)</f>
        <v>メニューA</v>
      </c>
      <c r="AY31" s="52">
        <f>IF(参照!E31="","",参照!E31)</f>
        <v>0</v>
      </c>
      <c r="AZ31" s="52" t="str">
        <f>IF(参照!F31="","",参照!F31)</f>
        <v>出光興産(株)</v>
      </c>
      <c r="BA31" s="52" t="str">
        <f>IF(参照!G31="","",参照!G31)</f>
        <v>出光興産(株)_メニューA</v>
      </c>
      <c r="BB31" s="52">
        <f t="shared" si="0"/>
        <v>0</v>
      </c>
      <c r="BD31" s="52" t="str">
        <f>IF(参照!L31="","",参照!L31)</f>
        <v>(株)ＪＴＢコミュニケーションデザイン</v>
      </c>
    </row>
    <row r="32" spans="1:56" ht="12.75" customHeight="1">
      <c r="A32" s="1"/>
      <c r="B32" s="1"/>
      <c r="C32" s="466"/>
      <c r="D32" s="456" t="s">
        <v>51</v>
      </c>
      <c r="E32" s="456"/>
      <c r="F32" s="456"/>
      <c r="G32" s="456"/>
      <c r="H32" s="82" t="s">
        <v>26</v>
      </c>
      <c r="I32" s="22"/>
      <c r="J32" s="21" t="str">
        <f>IF($I32="","",$I32*係数１!$D$8*0.0258)</f>
        <v/>
      </c>
      <c r="K32" s="21" t="str">
        <f>IF($I32="","",$I32*係数１!$D$8*係数１!$F$8*44/12)</f>
        <v/>
      </c>
      <c r="L32" s="1"/>
      <c r="N32" s="79">
        <v>26</v>
      </c>
      <c r="O32" s="69"/>
      <c r="P32" s="69"/>
      <c r="Q32" s="70" t="str">
        <f t="shared" si="1"/>
        <v/>
      </c>
      <c r="R32" s="80"/>
      <c r="S32" s="348"/>
      <c r="T32" s="346">
        <f>係数１!D$49</f>
        <v>8640</v>
      </c>
      <c r="U32" s="73" t="str">
        <f t="shared" si="5"/>
        <v/>
      </c>
      <c r="V32" s="73" t="str">
        <f t="shared" si="6"/>
        <v/>
      </c>
      <c r="W32" s="74" t="str">
        <f t="array" aca="1" ref="W32" ca="1">IF(O32="","",IF(ISNUMBER(AA32),INDIRECT($BG$6&amp;AA32),IF(AA32="a",Q32,IF(AA32="b",INDIRECT($BG$6&amp;AB32),IF(AA32="c",R32,"")))))</f>
        <v/>
      </c>
      <c r="X32" s="75"/>
      <c r="Y32" s="73" t="str">
        <f t="shared" si="7"/>
        <v/>
      </c>
      <c r="Z32" s="76" t="str">
        <f t="shared" ca="1" si="2"/>
        <v/>
      </c>
      <c r="AA32" s="76" t="str">
        <f t="shared" ca="1" si="8"/>
        <v/>
      </c>
      <c r="AB32" s="76" t="str">
        <f t="shared" ca="1" si="9"/>
        <v/>
      </c>
      <c r="AC32" s="76">
        <f t="shared" ca="1" si="10"/>
        <v>0</v>
      </c>
      <c r="AD32" s="76">
        <f t="shared" si="11"/>
        <v>0</v>
      </c>
      <c r="AE32" s="76" t="str">
        <f t="shared" si="3"/>
        <v/>
      </c>
      <c r="AF32" s="77" t="str">
        <f t="shared" si="4"/>
        <v/>
      </c>
      <c r="AH32" s="553" t="s">
        <v>616</v>
      </c>
      <c r="AI32" s="103" t="s">
        <v>617</v>
      </c>
      <c r="AJ32" s="104"/>
      <c r="AK32" s="271" t="s">
        <v>600</v>
      </c>
      <c r="AL32" s="21" t="str">
        <f t="shared" si="14"/>
        <v/>
      </c>
      <c r="AM32" s="97" t="str">
        <f t="shared" si="15"/>
        <v/>
      </c>
      <c r="AN32" s="98">
        <f>係数１!D70</f>
        <v>1</v>
      </c>
      <c r="AO32" s="99">
        <f>係数１!F70</f>
        <v>0</v>
      </c>
      <c r="AP32" s="99" t="str">
        <f>係数１!G70</f>
        <v>ｔ－C/GJ</v>
      </c>
      <c r="AQ32" s="22">
        <v>1</v>
      </c>
      <c r="AR32" s="101" t="str">
        <f t="shared" si="16"/>
        <v/>
      </c>
      <c r="AU32" s="52" t="str">
        <f>IF(参照!A32="","",参照!A32)</f>
        <v/>
      </c>
      <c r="AV32" s="52" t="str">
        <f>IF(参照!B32="","",参照!B32)</f>
        <v/>
      </c>
      <c r="AW32" s="52" t="str">
        <f>IF(参照!C32="","",参照!C32)</f>
        <v/>
      </c>
      <c r="AX32" s="52" t="str">
        <f>IF(参照!D32="","",参照!D32)</f>
        <v>メニューB</v>
      </c>
      <c r="AY32" s="52">
        <f>IF(参照!E32="","",参照!E32)</f>
        <v>2.0000000000000001E-4</v>
      </c>
      <c r="AZ32" s="52" t="str">
        <f>IF(参照!F32="","",参照!F32)</f>
        <v>出光興産(株)</v>
      </c>
      <c r="BA32" s="52" t="str">
        <f>IF(参照!G32="","",参照!G32)</f>
        <v>出光興産(株)_メニューB</v>
      </c>
      <c r="BB32" s="52">
        <f t="shared" si="0"/>
        <v>0.2</v>
      </c>
      <c r="BD32" s="52" t="str">
        <f>IF(参照!L32="","",参照!L32)</f>
        <v>(株)ｋａｒｃｈ</v>
      </c>
    </row>
    <row r="33" spans="1:56" ht="12.75" customHeight="1">
      <c r="A33" s="1"/>
      <c r="B33" s="1"/>
      <c r="C33" s="466"/>
      <c r="D33" s="456" t="s">
        <v>28</v>
      </c>
      <c r="E33" s="456"/>
      <c r="F33" s="456"/>
      <c r="G33" s="456"/>
      <c r="H33" s="82" t="s">
        <v>26</v>
      </c>
      <c r="I33" s="22"/>
      <c r="J33" s="21" t="str">
        <f>IF($I33="","",$I33*係数１!$D$12*0.0258)</f>
        <v/>
      </c>
      <c r="K33" s="21" t="str">
        <f>IF($I33="","",$I33*係数１!$D$12*係数１!$F$12*44/12)</f>
        <v/>
      </c>
      <c r="L33" s="1"/>
      <c r="N33" s="79">
        <v>27</v>
      </c>
      <c r="O33" s="69"/>
      <c r="P33" s="69"/>
      <c r="Q33" s="70" t="str">
        <f t="shared" si="1"/>
        <v/>
      </c>
      <c r="R33" s="80"/>
      <c r="S33" s="348"/>
      <c r="T33" s="346">
        <f>係数１!D$49</f>
        <v>8640</v>
      </c>
      <c r="U33" s="73" t="str">
        <f t="shared" si="5"/>
        <v/>
      </c>
      <c r="V33" s="73" t="str">
        <f t="shared" si="6"/>
        <v/>
      </c>
      <c r="W33" s="74" t="str">
        <f t="array" aca="1" ref="W33" ca="1">IF(O33="","",IF(ISNUMBER(AA33),INDIRECT($BG$6&amp;AA33),IF(AA33="a",Q33,IF(AA33="b",INDIRECT($BG$6&amp;AB33),IF(AA33="c",R33,"")))))</f>
        <v/>
      </c>
      <c r="X33" s="75"/>
      <c r="Y33" s="73" t="str">
        <f t="shared" si="7"/>
        <v/>
      </c>
      <c r="Z33" s="76" t="str">
        <f t="shared" ca="1" si="2"/>
        <v/>
      </c>
      <c r="AA33" s="76" t="str">
        <f t="shared" ca="1" si="8"/>
        <v/>
      </c>
      <c r="AB33" s="76" t="str">
        <f t="shared" ca="1" si="9"/>
        <v/>
      </c>
      <c r="AC33" s="76">
        <f t="shared" ca="1" si="10"/>
        <v>0</v>
      </c>
      <c r="AD33" s="76">
        <f t="shared" si="11"/>
        <v>0</v>
      </c>
      <c r="AE33" s="76" t="str">
        <f t="shared" si="3"/>
        <v/>
      </c>
      <c r="AF33" s="77" t="str">
        <f t="shared" si="4"/>
        <v/>
      </c>
      <c r="AH33" s="528"/>
      <c r="AI33" s="103" t="s">
        <v>618</v>
      </c>
      <c r="AJ33" s="104"/>
      <c r="AK33" s="271" t="s">
        <v>600</v>
      </c>
      <c r="AL33" s="21" t="str">
        <f t="shared" si="14"/>
        <v/>
      </c>
      <c r="AM33" s="97" t="str">
        <f t="shared" si="15"/>
        <v/>
      </c>
      <c r="AN33" s="98">
        <f>係数１!D71</f>
        <v>1</v>
      </c>
      <c r="AO33" s="99">
        <f>係数１!F71</f>
        <v>0</v>
      </c>
      <c r="AP33" s="99" t="str">
        <f>係数１!G71</f>
        <v>ｔ－C/GJ</v>
      </c>
      <c r="AQ33" s="22">
        <v>1</v>
      </c>
      <c r="AR33" s="101" t="str">
        <f t="shared" si="16"/>
        <v/>
      </c>
      <c r="AU33" s="52" t="str">
        <f>IF(参照!A33="","",参照!A33)</f>
        <v/>
      </c>
      <c r="AV33" s="52" t="str">
        <f>IF(参照!B33="","",参照!B33)</f>
        <v/>
      </c>
      <c r="AW33" s="52" t="str">
        <f>IF(参照!C33="","",参照!C33)</f>
        <v/>
      </c>
      <c r="AX33" s="52" t="str">
        <f>IF(参照!D33="","",参照!D33)</f>
        <v>メニューC(残差)</v>
      </c>
      <c r="AY33" s="52">
        <f>IF(参照!E33="","",参照!E33)</f>
        <v>5.2099999999999998E-4</v>
      </c>
      <c r="AZ33" s="52" t="str">
        <f>IF(参照!F33="","",参照!F33)</f>
        <v>出光興産(株)</v>
      </c>
      <c r="BA33" s="52" t="str">
        <f>IF(参照!G33="","",参照!G33)</f>
        <v>出光興産(株)_メニューC(残差)</v>
      </c>
      <c r="BB33" s="52">
        <f t="shared" si="0"/>
        <v>0.52100000000000002</v>
      </c>
      <c r="BD33" s="52" t="str">
        <f>IF(参照!L33="","",参照!L33)</f>
        <v>ＫＢＮ(株)</v>
      </c>
    </row>
    <row r="34" spans="1:56" ht="12.75" customHeight="1">
      <c r="A34" s="1"/>
      <c r="B34" s="1"/>
      <c r="C34" s="466"/>
      <c r="D34" s="456" t="s">
        <v>50</v>
      </c>
      <c r="E34" s="456"/>
      <c r="F34" s="456"/>
      <c r="G34" s="456"/>
      <c r="H34" s="20" t="s">
        <v>33</v>
      </c>
      <c r="I34" s="22"/>
      <c r="J34" s="21" t="str">
        <f>IF($I34="","",$I34*係数１!$D$18*0.0258)</f>
        <v/>
      </c>
      <c r="K34" s="21" t="str">
        <f>IF($I34="","",$I34*係数１!$D$18*係数１!$F$18*44/12)</f>
        <v/>
      </c>
      <c r="L34" s="1"/>
      <c r="N34" s="79">
        <v>28</v>
      </c>
      <c r="O34" s="69"/>
      <c r="P34" s="69"/>
      <c r="Q34" s="70" t="str">
        <f t="shared" si="1"/>
        <v/>
      </c>
      <c r="R34" s="80"/>
      <c r="S34" s="348"/>
      <c r="T34" s="346">
        <f>係数１!D$49</f>
        <v>8640</v>
      </c>
      <c r="U34" s="73" t="str">
        <f t="shared" si="5"/>
        <v/>
      </c>
      <c r="V34" s="73" t="str">
        <f t="shared" si="6"/>
        <v/>
      </c>
      <c r="W34" s="74" t="str">
        <f t="array" aca="1" ref="W34" ca="1">IF(O34="","",IF(ISNUMBER(AA34),INDIRECT($BG$6&amp;AA34),IF(AA34="a",Q34,IF(AA34="b",INDIRECT($BG$6&amp;AB34),IF(AA34="c",R34,"")))))</f>
        <v/>
      </c>
      <c r="X34" s="75"/>
      <c r="Y34" s="73" t="str">
        <f t="shared" si="7"/>
        <v/>
      </c>
      <c r="Z34" s="76" t="str">
        <f t="shared" ca="1" si="2"/>
        <v/>
      </c>
      <c r="AA34" s="76" t="str">
        <f t="shared" ca="1" si="8"/>
        <v/>
      </c>
      <c r="AB34" s="76" t="str">
        <f t="shared" ca="1" si="9"/>
        <v/>
      </c>
      <c r="AC34" s="76">
        <f t="shared" ca="1" si="10"/>
        <v>0</v>
      </c>
      <c r="AD34" s="76">
        <f t="shared" si="11"/>
        <v>0</v>
      </c>
      <c r="AE34" s="76" t="str">
        <f t="shared" si="3"/>
        <v/>
      </c>
      <c r="AF34" s="77" t="str">
        <f t="shared" si="4"/>
        <v/>
      </c>
      <c r="AH34" s="553" t="s">
        <v>506</v>
      </c>
      <c r="AI34" s="103" t="s">
        <v>619</v>
      </c>
      <c r="AJ34" s="104"/>
      <c r="AK34" s="271" t="s">
        <v>2322</v>
      </c>
      <c r="AL34" s="21" t="str">
        <f>IF(AJ34="","",AJ34/1000*AN34*0.0258)</f>
        <v/>
      </c>
      <c r="AM34" s="97" t="str">
        <f>IF(AJ34="","",AJ34/1000*AO34)</f>
        <v/>
      </c>
      <c r="AN34" s="115">
        <f>係数１!D72</f>
        <v>3600</v>
      </c>
      <c r="AO34" s="99">
        <f>係数１!F72</f>
        <v>0</v>
      </c>
      <c r="AP34" s="99" t="str">
        <f>係数１!G72</f>
        <v>ｔ－CO2/千kWh</v>
      </c>
      <c r="AQ34" s="22">
        <v>1</v>
      </c>
      <c r="AR34" s="101" t="str">
        <f t="shared" si="16"/>
        <v/>
      </c>
      <c r="AU34" s="52" t="str">
        <f>IF(参照!A34="","",参照!A34)</f>
        <v/>
      </c>
      <c r="AV34" s="52" t="str">
        <f>IF(参照!B34="","",参照!B34)</f>
        <v/>
      </c>
      <c r="AW34" s="52" t="str">
        <f>IF(参照!C34="","",参照!C34)</f>
        <v/>
      </c>
      <c r="AX34" s="52" t="str">
        <f>IF(参照!D34="","",参照!D34)</f>
        <v>(参考値)事業者全体</v>
      </c>
      <c r="AY34" s="52">
        <f>IF(参照!E34="","",参照!E34)</f>
        <v>5.4000000000000001E-4</v>
      </c>
      <c r="AZ34" s="52" t="str">
        <f>IF(参照!F34="","",参照!F34)</f>
        <v>出光興産(株)</v>
      </c>
      <c r="BA34" s="52" t="str">
        <f>IF(参照!G34="","",参照!G34)</f>
        <v>出光興産(株)_(参考値)事業者全体</v>
      </c>
      <c r="BB34" s="52">
        <f t="shared" si="0"/>
        <v>0.54</v>
      </c>
      <c r="BD34" s="52" t="str">
        <f>IF(参照!L34="","",参照!L34)</f>
        <v>(株)Ｋｅｎｅｓエネルギーサービス</v>
      </c>
    </row>
    <row r="35" spans="1:56" ht="12.75" customHeight="1">
      <c r="A35" s="1"/>
      <c r="B35" s="1"/>
      <c r="C35" s="466"/>
      <c r="D35" s="456" t="s">
        <v>49</v>
      </c>
      <c r="E35" s="456"/>
      <c r="F35" s="456"/>
      <c r="G35" s="456"/>
      <c r="H35" s="20" t="s">
        <v>33</v>
      </c>
      <c r="I35" s="22"/>
      <c r="J35" s="21" t="str">
        <f>IF($I35="","",$I35*係数１!$D$20*0.0258)</f>
        <v/>
      </c>
      <c r="K35" s="21" t="str">
        <f>IF($I35="","",$I35*係数１!$D$20*係数１!$F$20*44/12)</f>
        <v/>
      </c>
      <c r="L35" s="1"/>
      <c r="N35" s="79">
        <v>29</v>
      </c>
      <c r="O35" s="69"/>
      <c r="P35" s="69"/>
      <c r="Q35" s="70" t="str">
        <f t="shared" si="1"/>
        <v/>
      </c>
      <c r="R35" s="80"/>
      <c r="S35" s="348"/>
      <c r="T35" s="346">
        <f>係数１!D$49</f>
        <v>8640</v>
      </c>
      <c r="U35" s="73" t="str">
        <f t="shared" si="5"/>
        <v/>
      </c>
      <c r="V35" s="73" t="str">
        <f t="shared" si="6"/>
        <v/>
      </c>
      <c r="W35" s="74" t="str">
        <f t="array" aca="1" ref="W35" ca="1">IF(O35="","",IF(ISNUMBER(AA35),INDIRECT($BG$6&amp;AA35),IF(AA35="a",Q35,IF(AA35="b",INDIRECT($BG$6&amp;AB35),IF(AA35="c",R35,"")))))</f>
        <v/>
      </c>
      <c r="X35" s="75"/>
      <c r="Y35" s="73" t="str">
        <f t="shared" si="7"/>
        <v/>
      </c>
      <c r="Z35" s="76" t="str">
        <f t="shared" ca="1" si="2"/>
        <v/>
      </c>
      <c r="AA35" s="76" t="str">
        <f t="shared" ca="1" si="8"/>
        <v/>
      </c>
      <c r="AB35" s="76" t="str">
        <f t="shared" ca="1" si="9"/>
        <v/>
      </c>
      <c r="AC35" s="76">
        <f t="shared" ca="1" si="10"/>
        <v>0</v>
      </c>
      <c r="AD35" s="76">
        <f t="shared" si="11"/>
        <v>0</v>
      </c>
      <c r="AE35" s="76" t="str">
        <f t="shared" si="3"/>
        <v/>
      </c>
      <c r="AF35" s="77" t="str">
        <f t="shared" si="4"/>
        <v/>
      </c>
      <c r="AH35" s="554"/>
      <c r="AI35" s="103" t="s">
        <v>620</v>
      </c>
      <c r="AJ35" s="104"/>
      <c r="AK35" s="271" t="s">
        <v>2322</v>
      </c>
      <c r="AL35" s="21" t="str">
        <f t="shared" ref="AL35:AL36" si="17">IF(AJ35="","",AJ35/1000*AN35*0.0258)</f>
        <v/>
      </c>
      <c r="AM35" s="97" t="str">
        <f t="shared" ref="AM35:AM36" si="18">IF(AJ35="","",AJ35/1000*AO35)</f>
        <v/>
      </c>
      <c r="AN35" s="115">
        <f>係数１!D73</f>
        <v>3600</v>
      </c>
      <c r="AO35" s="99">
        <f>係数１!F73</f>
        <v>0</v>
      </c>
      <c r="AP35" s="99" t="str">
        <f>係数１!G73</f>
        <v>ｔ－CO2/千kWh</v>
      </c>
      <c r="AQ35" s="22">
        <v>1</v>
      </c>
      <c r="AR35" s="101" t="str">
        <f t="shared" si="16"/>
        <v/>
      </c>
      <c r="AU35" s="52" t="str">
        <f>IF(参照!A35="","",参照!A35)</f>
        <v>A0013</v>
      </c>
      <c r="AV35" s="52" t="str">
        <f>IF(参照!B35="","",参照!B35)</f>
        <v>(株)オプテージ</v>
      </c>
      <c r="AW35" s="52">
        <f>IF(参照!C35="","",参照!C35)</f>
        <v>5.4699999999999996E-4</v>
      </c>
      <c r="AX35" s="52" t="str">
        <f>IF(参照!D35="","",参照!D35)</f>
        <v/>
      </c>
      <c r="AY35" s="52">
        <f>IF(参照!E35="","",参照!E35)</f>
        <v>5.0600000000000005E-4</v>
      </c>
      <c r="AZ35" s="52" t="str">
        <f>IF(参照!F35="","",参照!F35)</f>
        <v>(株)オプテージ</v>
      </c>
      <c r="BA35" s="52" t="str">
        <f>IF(参照!G35="","",参照!G35)</f>
        <v>(株)オプテージ_</v>
      </c>
      <c r="BB35" s="52">
        <f t="shared" si="0"/>
        <v>0.50600000000000001</v>
      </c>
      <c r="BD35" s="52" t="str">
        <f>IF(参照!L35="","",参照!L35)</f>
        <v>(株)ＬＥＮＥＴＳ</v>
      </c>
    </row>
    <row r="36" spans="1:56" ht="12.75" customHeight="1" thickBot="1">
      <c r="A36" s="1"/>
      <c r="B36" s="1"/>
      <c r="C36" s="466"/>
      <c r="D36" s="454" t="s">
        <v>48</v>
      </c>
      <c r="E36" s="454"/>
      <c r="F36" s="454"/>
      <c r="G36" s="454"/>
      <c r="H36" s="102" t="s">
        <v>18</v>
      </c>
      <c r="I36" s="23"/>
      <c r="J36" s="21" t="str">
        <f>IF($I36="","",$I36*係数１!$D$30*0.0258)</f>
        <v/>
      </c>
      <c r="K36" s="21" t="str">
        <f>IF($I36="","",$I36*係数１!$D$30*係数１!$F$30)</f>
        <v/>
      </c>
      <c r="L36" s="1"/>
      <c r="N36" s="85">
        <v>30</v>
      </c>
      <c r="O36" s="69"/>
      <c r="P36" s="69"/>
      <c r="Q36" s="70" t="str">
        <f t="shared" si="1"/>
        <v/>
      </c>
      <c r="R36" s="116"/>
      <c r="S36" s="117"/>
      <c r="T36" s="72">
        <f>係数１!D$49</f>
        <v>8640</v>
      </c>
      <c r="U36" s="73" t="str">
        <f t="shared" si="5"/>
        <v/>
      </c>
      <c r="V36" s="73" t="str">
        <f t="shared" si="6"/>
        <v/>
      </c>
      <c r="W36" s="74" t="str">
        <f t="array" aca="1" ref="W36" ca="1">IF(O36="","",IF(ISNUMBER(AA36),INDIRECT($BG$6&amp;AA36),IF(AA36="a",Q36,IF(AA36="b",INDIRECT($BG$6&amp;AB36),IF(AA36="c",R36,"")))))</f>
        <v/>
      </c>
      <c r="X36" s="75"/>
      <c r="Y36" s="73" t="str">
        <f t="shared" si="7"/>
        <v/>
      </c>
      <c r="Z36" s="76" t="str">
        <f t="shared" ca="1" si="2"/>
        <v/>
      </c>
      <c r="AA36" s="76" t="str">
        <f t="shared" ca="1" si="8"/>
        <v/>
      </c>
      <c r="AB36" s="76" t="str">
        <f t="shared" ca="1" si="9"/>
        <v/>
      </c>
      <c r="AC36" s="76">
        <f t="shared" ca="1" si="10"/>
        <v>0</v>
      </c>
      <c r="AD36" s="76">
        <f t="shared" si="11"/>
        <v>0</v>
      </c>
      <c r="AE36" s="76" t="str">
        <f t="shared" si="3"/>
        <v/>
      </c>
      <c r="AF36" s="77" t="str">
        <f t="shared" si="4"/>
        <v/>
      </c>
      <c r="AH36" s="554"/>
      <c r="AI36" s="118" t="s">
        <v>621</v>
      </c>
      <c r="AJ36" s="119"/>
      <c r="AK36" s="271" t="s">
        <v>2322</v>
      </c>
      <c r="AL36" s="120" t="str">
        <f t="shared" si="17"/>
        <v/>
      </c>
      <c r="AM36" s="97" t="str">
        <f t="shared" si="18"/>
        <v/>
      </c>
      <c r="AN36" s="121">
        <f>係数１!D74</f>
        <v>3600</v>
      </c>
      <c r="AO36" s="99">
        <f>係数１!F74</f>
        <v>0</v>
      </c>
      <c r="AP36" s="99" t="str">
        <f>係数１!G74</f>
        <v>ｔ－CO2/千kWh</v>
      </c>
      <c r="AQ36" s="23">
        <v>1</v>
      </c>
      <c r="AR36" s="101" t="str">
        <f t="shared" si="16"/>
        <v/>
      </c>
      <c r="AU36" s="52" t="str">
        <f>IF(参照!A36="","",参照!A36)</f>
        <v>A0014</v>
      </c>
      <c r="AV36" s="52" t="str">
        <f>IF(参照!B36="","",参照!B36)</f>
        <v>エネサーブ(株)</v>
      </c>
      <c r="AW36" s="52">
        <f>IF(参照!C36="","",参照!C36)</f>
        <v>4.3199999999999998E-4</v>
      </c>
      <c r="AX36" s="52" t="str">
        <f>IF(参照!D36="","",参照!D36)</f>
        <v>メニューA</v>
      </c>
      <c r="AY36" s="52">
        <f>IF(参照!E36="","",参照!E36)</f>
        <v>0</v>
      </c>
      <c r="AZ36" s="52" t="str">
        <f>IF(参照!F36="","",参照!F36)</f>
        <v>エネサーブ(株)</v>
      </c>
      <c r="BA36" s="52" t="str">
        <f>IF(参照!G36="","",参照!G36)</f>
        <v>エネサーブ(株)_メニューA</v>
      </c>
      <c r="BB36" s="52">
        <f t="shared" si="0"/>
        <v>0</v>
      </c>
      <c r="BD36" s="52" t="str">
        <f>IF(参照!L36="","",参照!L36)</f>
        <v>(株)Ｌｉｎｋ　Ｌｉｆｅ</v>
      </c>
    </row>
    <row r="37" spans="1:56" ht="16.5" customHeight="1" thickTop="1" thickBot="1">
      <c r="A37" s="1"/>
      <c r="B37" s="1"/>
      <c r="C37" s="466"/>
      <c r="D37" s="470" t="s">
        <v>59</v>
      </c>
      <c r="E37" s="478" t="s">
        <v>135</v>
      </c>
      <c r="F37" s="470" t="s">
        <v>60</v>
      </c>
      <c r="G37" s="105" t="s">
        <v>131</v>
      </c>
      <c r="H37" s="454" t="s">
        <v>19</v>
      </c>
      <c r="I37" s="548">
        <f>S47</f>
        <v>0</v>
      </c>
      <c r="J37" s="548">
        <f>U47</f>
        <v>0</v>
      </c>
      <c r="K37" s="548">
        <f>V47</f>
        <v>0</v>
      </c>
      <c r="L37" s="1"/>
      <c r="N37" s="510" t="s">
        <v>67</v>
      </c>
      <c r="O37" s="511"/>
      <c r="P37" s="511"/>
      <c r="Q37" s="511"/>
      <c r="R37" s="550"/>
      <c r="S37" s="122">
        <f>SUM(S7:S36)</f>
        <v>0</v>
      </c>
      <c r="T37" s="87"/>
      <c r="U37" s="123">
        <f>SUM(U7:U36)</f>
        <v>0</v>
      </c>
      <c r="V37" s="123">
        <f>SUM(V7:V36)</f>
        <v>0</v>
      </c>
      <c r="W37" s="124"/>
      <c r="X37" s="124"/>
      <c r="Y37" s="123">
        <f>SUM(Y7:Y36)</f>
        <v>0</v>
      </c>
      <c r="Z37" s="125">
        <f ca="1">SUM(Z7:Z36)</f>
        <v>0</v>
      </c>
      <c r="AA37" s="124"/>
      <c r="AB37" s="124"/>
      <c r="AC37" s="125">
        <f ca="1">SUM(AC7:AC36)</f>
        <v>0</v>
      </c>
      <c r="AD37" s="125">
        <f>SUM(AD7:AD36)</f>
        <v>0</v>
      </c>
      <c r="AE37" s="124"/>
      <c r="AF37" s="126"/>
      <c r="AH37" s="551" t="s">
        <v>622</v>
      </c>
      <c r="AI37" s="552"/>
      <c r="AJ37" s="552"/>
      <c r="AK37" s="552"/>
      <c r="AL37" s="127">
        <f>SUM(AL17:AL36)</f>
        <v>0</v>
      </c>
      <c r="AM37" s="128">
        <f>SUM(AM17:AM36)</f>
        <v>0</v>
      </c>
      <c r="AN37" s="129"/>
      <c r="AO37" s="130"/>
      <c r="AP37" s="130"/>
      <c r="AQ37" s="130"/>
      <c r="AR37" s="127">
        <f>SUM(AR17:AR36)</f>
        <v>0</v>
      </c>
      <c r="AU37" s="52" t="str">
        <f>IF(参照!A37="","",参照!A37)</f>
        <v/>
      </c>
      <c r="AV37" s="52" t="str">
        <f>IF(参照!B37="","",参照!B37)</f>
        <v/>
      </c>
      <c r="AW37" s="52" t="str">
        <f>IF(参照!C37="","",参照!C37)</f>
        <v/>
      </c>
      <c r="AX37" s="52" t="str">
        <f>IF(参照!D37="","",参照!D37)</f>
        <v>メニューB(残差)</v>
      </c>
      <c r="AY37" s="52">
        <f>IF(参照!E37="","",参照!E37)</f>
        <v>5.5400000000000002E-4</v>
      </c>
      <c r="AZ37" s="52" t="str">
        <f>IF(参照!F37="","",参照!F37)</f>
        <v>エネサーブ(株)</v>
      </c>
      <c r="BA37" s="52" t="str">
        <f>IF(参照!G37="","",参照!G37)</f>
        <v>エネサーブ(株)_メニューB(残差)</v>
      </c>
      <c r="BB37" s="52">
        <f t="shared" si="0"/>
        <v>0.55400000000000005</v>
      </c>
      <c r="BD37" s="52" t="str">
        <f>IF(参照!L37="","",参照!L37)</f>
        <v>(株)ＬＩＸＩＬ　ＴＥＰＣＯ　スマートパートナーズ</v>
      </c>
    </row>
    <row r="38" spans="1:56" ht="16.5" customHeight="1">
      <c r="A38" s="1"/>
      <c r="B38" s="1"/>
      <c r="C38" s="466"/>
      <c r="D38" s="471"/>
      <c r="E38" s="479"/>
      <c r="F38" s="472"/>
      <c r="G38" s="106" t="str">
        <f>IF(COUNTA(O42:O46)=0,"（　　　 　　）",IF(COUNTA(O42:O46)=1,"（"&amp;O42&amp;"）","（複数の電気事業者）"))</f>
        <v>（　　　 　　）</v>
      </c>
      <c r="H38" s="455"/>
      <c r="I38" s="549"/>
      <c r="J38" s="549"/>
      <c r="K38" s="549"/>
      <c r="L38" s="1"/>
      <c r="AU38" s="52" t="str">
        <f>IF(参照!A38="","",参照!A38)</f>
        <v/>
      </c>
      <c r="AV38" s="52" t="str">
        <f>IF(参照!B38="","",参照!B38)</f>
        <v/>
      </c>
      <c r="AW38" s="52" t="str">
        <f>IF(参照!C38="","",参照!C38)</f>
        <v/>
      </c>
      <c r="AX38" s="52" t="str">
        <f>IF(参照!D38="","",参照!D38)</f>
        <v>(参考値)事業者全体</v>
      </c>
      <c r="AY38" s="52">
        <f>IF(参照!E38="","",参照!E38)</f>
        <v>5.6800000000000004E-4</v>
      </c>
      <c r="AZ38" s="52" t="str">
        <f>IF(参照!F38="","",参照!F38)</f>
        <v>エネサーブ(株)</v>
      </c>
      <c r="BA38" s="52" t="str">
        <f>IF(参照!G38="","",参照!G38)</f>
        <v>エネサーブ(株)_(参考値)事業者全体</v>
      </c>
      <c r="BB38" s="52">
        <f t="shared" si="0"/>
        <v>0.56800000000000006</v>
      </c>
      <c r="BD38" s="52" t="str">
        <f>IF(参照!L38="","",参照!L38)</f>
        <v>(株)Ｌｏｏｏｐ</v>
      </c>
    </row>
    <row r="39" spans="1:56" ht="16.5" customHeight="1">
      <c r="A39" s="1"/>
      <c r="B39" s="1"/>
      <c r="C39" s="466"/>
      <c r="D39" s="471"/>
      <c r="E39" s="479"/>
      <c r="F39" s="470" t="s">
        <v>61</v>
      </c>
      <c r="G39" s="105" t="s">
        <v>131</v>
      </c>
      <c r="H39" s="454" t="s">
        <v>19</v>
      </c>
      <c r="I39" s="541"/>
      <c r="J39" s="541"/>
      <c r="K39" s="541"/>
      <c r="L39" s="1"/>
      <c r="N39" s="131" t="s">
        <v>494</v>
      </c>
      <c r="AH39" s="131" t="s">
        <v>494</v>
      </c>
      <c r="AU39" s="52" t="str">
        <f>IF(参照!A39="","",参照!A39)</f>
        <v>A0015</v>
      </c>
      <c r="AV39" s="52" t="str">
        <f>IF(参照!B39="","",参照!B39)</f>
        <v>(株)エネワンでんき(旧：(株)サイサン)</v>
      </c>
      <c r="AW39" s="52">
        <f>IF(参照!C39="","",参照!C39)</f>
        <v>4.9899999999999999E-4</v>
      </c>
      <c r="AX39" s="52" t="str">
        <f>IF(参照!D39="","",参照!D39)</f>
        <v>メニューA</v>
      </c>
      <c r="AY39" s="52">
        <f>IF(参照!E39="","",参照!E39)</f>
        <v>0</v>
      </c>
      <c r="AZ39" s="52" t="str">
        <f>IF(参照!F39="","",参照!F39)</f>
        <v>(株)エネワンでんき(旧：(株)サイサン)</v>
      </c>
      <c r="BA39" s="52" t="str">
        <f>IF(参照!G39="","",参照!G39)</f>
        <v>(株)エネワンでんき(旧：(株)サイサン)_メニューA</v>
      </c>
      <c r="BB39" s="52">
        <f t="shared" si="0"/>
        <v>0</v>
      </c>
      <c r="BD39" s="52" t="str">
        <f>IF(参照!L39="","",参照!L39)</f>
        <v>ＭＣＰＤ(株)(旧：ＭＣＰＤ合同会社)</v>
      </c>
    </row>
    <row r="40" spans="1:56" ht="16.5" customHeight="1" thickBot="1">
      <c r="A40" s="1"/>
      <c r="B40" s="1"/>
      <c r="C40" s="466"/>
      <c r="D40" s="471"/>
      <c r="E40" s="480"/>
      <c r="F40" s="472"/>
      <c r="G40" s="293" t="s">
        <v>2323</v>
      </c>
      <c r="H40" s="455"/>
      <c r="I40" s="542"/>
      <c r="J40" s="542"/>
      <c r="K40" s="542"/>
      <c r="L40" s="1"/>
      <c r="N40" s="38" t="s">
        <v>501</v>
      </c>
      <c r="AH40" s="38" t="s">
        <v>503</v>
      </c>
      <c r="AJ40" s="38"/>
      <c r="AK40" s="38"/>
      <c r="AL40" s="38"/>
      <c r="AU40" s="52" t="str">
        <f>IF(参照!A40="","",参照!A40)</f>
        <v/>
      </c>
      <c r="AV40" s="52" t="str">
        <f>IF(参照!B40="","",参照!B40)</f>
        <v/>
      </c>
      <c r="AW40" s="52" t="str">
        <f>IF(参照!C40="","",参照!C40)</f>
        <v/>
      </c>
      <c r="AX40" s="52" t="str">
        <f>IF(参照!D40="","",参照!D40)</f>
        <v>メニューB(残差)</v>
      </c>
      <c r="AY40" s="52">
        <f>IF(参照!E40="","",参照!E40)</f>
        <v>4.4799999999999999E-4</v>
      </c>
      <c r="AZ40" s="52" t="str">
        <f>IF(参照!F40="","",参照!F40)</f>
        <v>(株)エネワンでんき(旧：(株)サイサン)</v>
      </c>
      <c r="BA40" s="52" t="str">
        <f>IF(参照!G40="","",参照!G40)</f>
        <v>(株)エネワンでんき(旧：(株)サイサン)_メニューB(残差)</v>
      </c>
      <c r="BB40" s="52">
        <f t="shared" si="0"/>
        <v>0.44800000000000001</v>
      </c>
      <c r="BD40" s="52" t="str">
        <f>IF(参照!L40="","",参照!L40)</f>
        <v>ＭＣリテールエナジー(株)</v>
      </c>
    </row>
    <row r="41" spans="1:56" ht="16.5" customHeight="1" thickBot="1">
      <c r="A41" s="1"/>
      <c r="B41" s="1"/>
      <c r="C41" s="466"/>
      <c r="D41" s="471"/>
      <c r="E41" s="473" t="s">
        <v>0</v>
      </c>
      <c r="F41" s="474"/>
      <c r="G41" s="105" t="s">
        <v>131</v>
      </c>
      <c r="H41" s="454" t="s">
        <v>19</v>
      </c>
      <c r="I41" s="548">
        <f>AL47</f>
        <v>0</v>
      </c>
      <c r="J41" s="548">
        <f>AO47</f>
        <v>0</v>
      </c>
      <c r="K41" s="548">
        <f>AP47</f>
        <v>0</v>
      </c>
      <c r="L41" s="1"/>
      <c r="N41" s="58"/>
      <c r="O41" s="59" t="s">
        <v>85</v>
      </c>
      <c r="P41" s="60" t="s">
        <v>495</v>
      </c>
      <c r="Q41" s="66" t="s">
        <v>2296</v>
      </c>
      <c r="R41" s="59" t="s">
        <v>2297</v>
      </c>
      <c r="S41" s="347" t="s">
        <v>158</v>
      </c>
      <c r="T41" s="62" t="s">
        <v>577</v>
      </c>
      <c r="U41" s="63" t="s">
        <v>578</v>
      </c>
      <c r="V41" s="63" t="s">
        <v>579</v>
      </c>
      <c r="W41" s="59" t="s">
        <v>2298</v>
      </c>
      <c r="X41" s="93" t="s">
        <v>2299</v>
      </c>
      <c r="Y41" s="64" t="s">
        <v>2300</v>
      </c>
      <c r="Z41" s="64" t="s">
        <v>580</v>
      </c>
      <c r="AA41" s="64" t="s">
        <v>581</v>
      </c>
      <c r="AB41" s="64" t="s">
        <v>582</v>
      </c>
      <c r="AC41" s="64" t="s">
        <v>583</v>
      </c>
      <c r="AD41" s="64" t="s">
        <v>584</v>
      </c>
      <c r="AE41" s="63" t="s">
        <v>585</v>
      </c>
      <c r="AF41" s="61" t="s">
        <v>586</v>
      </c>
      <c r="AH41" s="65"/>
      <c r="AI41" s="66" t="s">
        <v>2295</v>
      </c>
      <c r="AJ41" s="521" t="s">
        <v>2301</v>
      </c>
      <c r="AK41" s="522"/>
      <c r="AL41" s="67" t="s">
        <v>158</v>
      </c>
      <c r="AN41" s="62" t="s">
        <v>577</v>
      </c>
      <c r="AO41" s="63" t="s">
        <v>578</v>
      </c>
      <c r="AP41" s="61" t="s">
        <v>579</v>
      </c>
      <c r="AU41" s="52" t="str">
        <f>IF(参照!A41="","",参照!A41)</f>
        <v/>
      </c>
      <c r="AV41" s="52" t="str">
        <f>IF(参照!B41="","",参照!B41)</f>
        <v/>
      </c>
      <c r="AW41" s="52" t="str">
        <f>IF(参照!C41="","",参照!C41)</f>
        <v/>
      </c>
      <c r="AX41" s="52" t="str">
        <f>IF(参照!D41="","",参照!D41)</f>
        <v>(参考値)事業者全体</v>
      </c>
      <c r="AY41" s="52">
        <f>IF(参照!E41="","",参照!E41)</f>
        <v>4.0699999999999997E-4</v>
      </c>
      <c r="AZ41" s="52" t="str">
        <f>IF(参照!F41="","",参照!F41)</f>
        <v>(株)エネワンでんき(旧：(株)サイサン)</v>
      </c>
      <c r="BA41" s="52" t="str">
        <f>IF(参照!G41="","",参照!G41)</f>
        <v>(株)エネワンでんき(旧：(株)サイサン)_(参考値)事業者全体</v>
      </c>
      <c r="BB41" s="52">
        <f t="shared" si="0"/>
        <v>0.40699999999999997</v>
      </c>
      <c r="BD41" s="52" t="str">
        <f>IF(参照!L41="","",参照!L41)</f>
        <v>ＭＧＣエネルギー(株)</v>
      </c>
    </row>
    <row r="42" spans="1:56" ht="16.5" customHeight="1" thickTop="1">
      <c r="A42" s="1"/>
      <c r="B42" s="1"/>
      <c r="C42" s="466"/>
      <c r="D42" s="472"/>
      <c r="E42" s="475"/>
      <c r="F42" s="476"/>
      <c r="G42" s="106" t="str">
        <f>IF(COUNTA(AI42:AI46)=0,"（　　　 　　）",IF(COUNTA(AI42:AI46)=1,"（"&amp;AI42&amp;"）","（複数の電気事業者）"))</f>
        <v>（　　　 　　）</v>
      </c>
      <c r="H42" s="455"/>
      <c r="I42" s="549"/>
      <c r="J42" s="549"/>
      <c r="K42" s="549"/>
      <c r="L42" s="1"/>
      <c r="N42" s="78">
        <v>1</v>
      </c>
      <c r="O42" s="69"/>
      <c r="P42" s="69"/>
      <c r="Q42" s="70" t="str">
        <f>IF(O42="","",_xlfn.IFNA(VLOOKUP(O42&amp;"_"&amp;P42,$BA:$BB,2,FALSE),"該当する排出係数がありません"))</f>
        <v/>
      </c>
      <c r="R42" s="71"/>
      <c r="S42" s="350"/>
      <c r="T42" s="346">
        <f>係数１!D$49</f>
        <v>8640</v>
      </c>
      <c r="U42" s="132" t="str">
        <f>IF(OR(S42="",O42=""),"",S42/1000*T42*0.0258)</f>
        <v/>
      </c>
      <c r="V42" s="132" t="str">
        <f>IF(OR(S42="",O42=""),"",IF(R42="",S42*Q42,S42*R42))</f>
        <v/>
      </c>
      <c r="W42" s="70" t="str">
        <f t="array" aca="1" ref="W42" ca="1">IF(O42="","",IF(ISNUMBER(AA42),INDIRECT($BG$6&amp;AA42),IF(AA42="a",Q42,IF(AA42="b",INDIRECT($BG$6&amp;AB42),IF(AA42="c",R42,"")))))</f>
        <v/>
      </c>
      <c r="X42" s="133"/>
      <c r="Y42" s="132" t="str">
        <f>IF(OR(S42="",O42=""),"",IF(X42="",S42*W42,S42*X42))</f>
        <v/>
      </c>
      <c r="Z42" s="134" t="str">
        <f t="shared" ref="Z42:Z46" ca="1" si="19">IF(O42="","",IF(COUNTIF(INDIRECT($BG$4&amp;":"&amp;$BG$4),O42),1,0))</f>
        <v/>
      </c>
      <c r="AA42" s="134" t="str">
        <f ca="1">IF(O42="","",IF(OR(AE42="",AF42=""),"c",IFERROR(MATCH("*残差*",INDIRECT($BG$5&amp;AE42&amp;":"&amp;$BG$5&amp;AF42),0)+AE42-1,IF(AF42-AE42&gt;=1,"b","a"))))</f>
        <v/>
      </c>
      <c r="AB42" s="134" t="str">
        <f ca="1">IF(O42="","",IF(OR(AE42="",AF42=""),"-",IFERROR(MATCH("*事業者全体*",INDIRECT($BG$5&amp;AE42&amp;":"&amp;$BG$5&amp;AF42),0)+AE42-1,"-")))</f>
        <v/>
      </c>
      <c r="AC42" s="134">
        <f ca="1">IF(Z42=0,1,IF(R42="",0,1))</f>
        <v>0</v>
      </c>
      <c r="AD42" s="134">
        <f>IF(R42="",0,1)</f>
        <v>0</v>
      </c>
      <c r="AE42" s="134" t="str">
        <f t="shared" ref="AE42:AE46" si="20">_xlfn.IFNA(MATCH(O42,$AZ:$AZ,0),"")</f>
        <v/>
      </c>
      <c r="AF42" s="135" t="str">
        <f t="shared" ref="AF42:AF46" si="21">IFERROR(IF(O42="","",AE42+COUNTIF($AZ:$AZ,O42)-1),"")</f>
        <v/>
      </c>
      <c r="AH42" s="78">
        <v>1</v>
      </c>
      <c r="AI42" s="31"/>
      <c r="AJ42" s="558"/>
      <c r="AK42" s="559"/>
      <c r="AL42" s="34"/>
      <c r="AN42" s="72" t="str">
        <f>IF(AJ42="","",IF(AJ42=0,3600,係数１!D$49))</f>
        <v/>
      </c>
      <c r="AO42" s="73" t="str">
        <f>IF(OR(AL42="",AJ42="",AI42=""),"",AL42/1000*AN42*0.0258)</f>
        <v/>
      </c>
      <c r="AP42" s="273" t="str">
        <f>IF(OR(AL42="",AI42=""),"",AL42*AJ42)</f>
        <v/>
      </c>
      <c r="AU42" s="52" t="str">
        <f>IF(参照!A42="","",参照!A42)</f>
        <v>A0016</v>
      </c>
      <c r="AV42" s="52" t="str">
        <f>IF(参照!B42="","",参照!B42)</f>
        <v>ミツウロコグリーンエネルギー(株)</v>
      </c>
      <c r="AW42" s="52">
        <f>IF(参照!C42="","",参照!C42)</f>
        <v>3.4200000000000002E-4</v>
      </c>
      <c r="AX42" s="52" t="str">
        <f>IF(参照!D42="","",参照!D42)</f>
        <v>メニューA</v>
      </c>
      <c r="AY42" s="52">
        <f>IF(参照!E42="","",参照!E42)</f>
        <v>0</v>
      </c>
      <c r="AZ42" s="52" t="str">
        <f>IF(参照!F42="","",参照!F42)</f>
        <v>ミツウロコグリーンエネルギー(株)</v>
      </c>
      <c r="BA42" s="52" t="str">
        <f>IF(参照!G42="","",参照!G42)</f>
        <v>ミツウロコグリーンエネルギー(株)_メニューA</v>
      </c>
      <c r="BB42" s="52">
        <f t="shared" si="0"/>
        <v>0</v>
      </c>
      <c r="BD42" s="52" t="str">
        <f>IF(参照!L42="","",参照!L42)</f>
        <v>(株)Ｍｉｓｕｍｉ</v>
      </c>
    </row>
    <row r="43" spans="1:56" ht="12.75" customHeight="1">
      <c r="A43" s="1"/>
      <c r="B43" s="1"/>
      <c r="C43" s="466"/>
      <c r="D43" s="543" t="s">
        <v>24</v>
      </c>
      <c r="E43" s="544"/>
      <c r="F43" s="544"/>
      <c r="G43" s="545"/>
      <c r="H43" s="111" t="s">
        <v>14</v>
      </c>
      <c r="I43" s="111" t="s">
        <v>14</v>
      </c>
      <c r="J43" s="101">
        <f>SUM(J32:J42)</f>
        <v>0</v>
      </c>
      <c r="K43" s="101">
        <f>SUM(K32:K42)</f>
        <v>0</v>
      </c>
      <c r="L43" s="1"/>
      <c r="N43" s="79">
        <v>2</v>
      </c>
      <c r="O43" s="69"/>
      <c r="P43" s="69"/>
      <c r="Q43" s="70" t="str">
        <f>IF(O43="","",_xlfn.IFNA(VLOOKUP(O43&amp;"_"&amp;P43,$BA:$BB,2,FALSE),"該当する排出係数がありません"))</f>
        <v/>
      </c>
      <c r="R43" s="80"/>
      <c r="S43" s="350"/>
      <c r="T43" s="346">
        <f>係数１!D$49</f>
        <v>8640</v>
      </c>
      <c r="U43" s="132" t="str">
        <f t="shared" ref="U43:U46" si="22">IF(OR(S43="",O43=""),"",S43/1000*T43*0.0258)</f>
        <v/>
      </c>
      <c r="V43" s="132" t="str">
        <f t="shared" ref="V43:V46" si="23">IF(OR(S43="",O43=""),"",IF(R43="",S43*Q43,S43*R43))</f>
        <v/>
      </c>
      <c r="W43" s="70" t="str">
        <f t="array" aca="1" ref="W43" ca="1">IF(O43="","",IF(ISNUMBER(AA43),INDIRECT($BG$6&amp;AA43),IF(AA43="a",Q43,IF(AA43="b",INDIRECT($BG$6&amp;AB43),IF(AA43="c",R43,"")))))</f>
        <v/>
      </c>
      <c r="X43" s="133"/>
      <c r="Y43" s="132" t="str">
        <f t="shared" ref="Y43:Y46" si="24">IF(OR(S43="",O43=""),"",IF(X43="",S43*W43,S43*X43))</f>
        <v/>
      </c>
      <c r="Z43" s="134" t="str">
        <f t="shared" ca="1" si="19"/>
        <v/>
      </c>
      <c r="AA43" s="134" t="str">
        <f t="shared" ref="AA43:AA46" ca="1" si="25">IF(O43="","",IF(OR(AE43="",AF43=""),"c",IFERROR(MATCH("*残差*",INDIRECT($BG$5&amp;AE43&amp;":"&amp;$BG$5&amp;AF43),0)+AE43-1,IF(AF43-AE43&gt;=1,"b","a"))))</f>
        <v/>
      </c>
      <c r="AB43" s="134" t="str">
        <f t="shared" ref="AB43:AB46" ca="1" si="26">IF(O43="","",IF(OR(AE43="",AF43=""),"-",IFERROR(MATCH("*事業者全体*",INDIRECT($BG$5&amp;AE43&amp;":"&amp;$BG$5&amp;AF43),0)+AE43-1,"-")))</f>
        <v/>
      </c>
      <c r="AC43" s="134">
        <f t="shared" ref="AC43:AC46" ca="1" si="27">IF(Z43=0,1,IF(R43="",0,1))</f>
        <v>0</v>
      </c>
      <c r="AD43" s="134">
        <f t="shared" ref="AD43:AD46" si="28">IF(R43="",0,1)</f>
        <v>0</v>
      </c>
      <c r="AE43" s="134" t="str">
        <f t="shared" si="20"/>
        <v/>
      </c>
      <c r="AF43" s="135" t="str">
        <f t="shared" si="21"/>
        <v/>
      </c>
      <c r="AH43" s="79">
        <v>2</v>
      </c>
      <c r="AI43" s="32"/>
      <c r="AJ43" s="560"/>
      <c r="AK43" s="561"/>
      <c r="AL43" s="35"/>
      <c r="AN43" s="72" t="str">
        <f>IF(AJ43="","",IF(AJ43=0,3600,係数１!D$49))</f>
        <v/>
      </c>
      <c r="AO43" s="73" t="str">
        <f t="shared" ref="AO43:AO46" si="29">IF(OR(AL43="",AJ43="",AI43=""),"",AL43/1000*AN43*0.0258)</f>
        <v/>
      </c>
      <c r="AP43" s="273" t="str">
        <f t="shared" ref="AP43:AP46" si="30">IF(OR(AL43="",AI43=""),"",AL43*AJ43)</f>
        <v/>
      </c>
      <c r="AU43" s="52" t="str">
        <f>IF(参照!A43="","",参照!A43)</f>
        <v/>
      </c>
      <c r="AV43" s="52" t="str">
        <f>IF(参照!B43="","",参照!B43)</f>
        <v/>
      </c>
      <c r="AW43" s="52" t="str">
        <f>IF(参照!C43="","",参照!C43)</f>
        <v/>
      </c>
      <c r="AX43" s="52" t="str">
        <f>IF(参照!D43="","",参照!D43)</f>
        <v>メニューB</v>
      </c>
      <c r="AY43" s="52">
        <f>IF(参照!E43="","",参照!E43)</f>
        <v>1.9700000000000002E-4</v>
      </c>
      <c r="AZ43" s="52" t="str">
        <f>IF(参照!F43="","",参照!F43)</f>
        <v>ミツウロコグリーンエネルギー(株)</v>
      </c>
      <c r="BA43" s="52" t="str">
        <f>IF(参照!G43="","",参照!G43)</f>
        <v>ミツウロコグリーンエネルギー(株)_メニューB</v>
      </c>
      <c r="BB43" s="52">
        <f t="shared" si="0"/>
        <v>0.19700000000000001</v>
      </c>
      <c r="BD43" s="52" t="str">
        <f>IF(参照!L43="","",参照!L43)</f>
        <v>(株)MKエネルギー</v>
      </c>
    </row>
    <row r="44" spans="1:56" ht="12.75" customHeight="1">
      <c r="A44" s="1"/>
      <c r="B44" s="1"/>
      <c r="C44" s="466"/>
      <c r="D44" s="456" t="s">
        <v>47</v>
      </c>
      <c r="E44" s="456"/>
      <c r="F44" s="456"/>
      <c r="G44" s="456"/>
      <c r="H44" s="82" t="s">
        <v>29</v>
      </c>
      <c r="I44" s="82" t="s">
        <v>30</v>
      </c>
      <c r="J44" s="82" t="s">
        <v>31</v>
      </c>
      <c r="K44" s="82" t="s">
        <v>11</v>
      </c>
      <c r="L44" s="1"/>
      <c r="N44" s="78">
        <v>3</v>
      </c>
      <c r="O44" s="69"/>
      <c r="P44" s="69"/>
      <c r="Q44" s="70" t="str">
        <f>IF(O44="","",_xlfn.IFNA(VLOOKUP(O44&amp;"_"&amp;P44,$BA:$BB,2,FALSE),"該当する排出係数がありません"))</f>
        <v/>
      </c>
      <c r="R44" s="71"/>
      <c r="S44" s="350"/>
      <c r="T44" s="346">
        <f>係数１!D$49</f>
        <v>8640</v>
      </c>
      <c r="U44" s="132" t="str">
        <f t="shared" si="22"/>
        <v/>
      </c>
      <c r="V44" s="132" t="str">
        <f t="shared" si="23"/>
        <v/>
      </c>
      <c r="W44" s="70" t="str">
        <f t="array" aca="1" ref="W44" ca="1">IF(O44="","",IF(ISNUMBER(AA44),INDIRECT($BG$6&amp;AA44),IF(AA44="a",Q44,IF(AA44="b",INDIRECT($BG$6&amp;AB44),IF(AA44="c",R44,"")))))</f>
        <v/>
      </c>
      <c r="X44" s="133"/>
      <c r="Y44" s="132" t="str">
        <f t="shared" si="24"/>
        <v/>
      </c>
      <c r="Z44" s="134" t="str">
        <f t="shared" ca="1" si="19"/>
        <v/>
      </c>
      <c r="AA44" s="134" t="str">
        <f t="shared" ca="1" si="25"/>
        <v/>
      </c>
      <c r="AB44" s="134" t="str">
        <f t="shared" ca="1" si="26"/>
        <v/>
      </c>
      <c r="AC44" s="134">
        <f t="shared" ca="1" si="27"/>
        <v>0</v>
      </c>
      <c r="AD44" s="134">
        <f t="shared" si="28"/>
        <v>0</v>
      </c>
      <c r="AE44" s="134" t="str">
        <f t="shared" si="20"/>
        <v/>
      </c>
      <c r="AF44" s="135" t="str">
        <f t="shared" si="21"/>
        <v/>
      </c>
      <c r="AH44" s="79">
        <v>3</v>
      </c>
      <c r="AI44" s="32"/>
      <c r="AJ44" s="560"/>
      <c r="AK44" s="561"/>
      <c r="AL44" s="35"/>
      <c r="AN44" s="72" t="str">
        <f>IF(AJ44="","",IF(AJ44=0,3600,係数１!D$49))</f>
        <v/>
      </c>
      <c r="AO44" s="73" t="str">
        <f t="shared" si="29"/>
        <v/>
      </c>
      <c r="AP44" s="273" t="str">
        <f t="shared" si="30"/>
        <v/>
      </c>
      <c r="AU44" s="52" t="str">
        <f>IF(参照!A44="","",参照!A44)</f>
        <v/>
      </c>
      <c r="AV44" s="52" t="str">
        <f>IF(参照!B44="","",参照!B44)</f>
        <v/>
      </c>
      <c r="AW44" s="52" t="str">
        <f>IF(参照!C44="","",参照!C44)</f>
        <v/>
      </c>
      <c r="AX44" s="52" t="str">
        <f>IF(参照!D44="","",参照!D44)</f>
        <v>メニューC</v>
      </c>
      <c r="AY44" s="52">
        <f>IF(参照!E44="","",参照!E44)</f>
        <v>0</v>
      </c>
      <c r="AZ44" s="52" t="str">
        <f>IF(参照!F44="","",参照!F44)</f>
        <v>ミツウロコグリーンエネルギー(株)</v>
      </c>
      <c r="BA44" s="52" t="str">
        <f>IF(参照!G44="","",参照!G44)</f>
        <v>ミツウロコグリーンエネルギー(株)_メニューC</v>
      </c>
      <c r="BB44" s="52">
        <f t="shared" si="0"/>
        <v>0</v>
      </c>
      <c r="BD44" s="52" t="str">
        <f>IF(参照!L44="","",参照!L44)</f>
        <v>ＭＫステーションズ(株)</v>
      </c>
    </row>
    <row r="45" spans="1:56" ht="12.75" customHeight="1">
      <c r="A45" s="1"/>
      <c r="B45" s="1"/>
      <c r="C45" s="466"/>
      <c r="D45" s="456"/>
      <c r="E45" s="456"/>
      <c r="F45" s="456"/>
      <c r="G45" s="456"/>
      <c r="H45" s="137"/>
      <c r="I45" s="137"/>
      <c r="J45" s="137"/>
      <c r="K45" s="138"/>
      <c r="L45" s="1"/>
      <c r="N45" s="79">
        <v>4</v>
      </c>
      <c r="O45" s="69"/>
      <c r="P45" s="69"/>
      <c r="Q45" s="70" t="str">
        <f>IF(O45="","",_xlfn.IFNA(VLOOKUP(O45&amp;"_"&amp;P45,$BA:$BB,2,FALSE),"該当する排出係数がありません"))</f>
        <v/>
      </c>
      <c r="R45" s="80"/>
      <c r="S45" s="350"/>
      <c r="T45" s="346">
        <f>係数１!D$49</f>
        <v>8640</v>
      </c>
      <c r="U45" s="132" t="str">
        <f t="shared" si="22"/>
        <v/>
      </c>
      <c r="V45" s="132" t="str">
        <f t="shared" si="23"/>
        <v/>
      </c>
      <c r="W45" s="70" t="str">
        <f t="array" aca="1" ref="W45" ca="1">IF(O45="","",IF(ISNUMBER(AA45),INDIRECT($BG$6&amp;AA45),IF(AA45="a",Q45,IF(AA45="b",INDIRECT($BG$6&amp;AB45),IF(AA45="c",R45,"")))))</f>
        <v/>
      </c>
      <c r="X45" s="133"/>
      <c r="Y45" s="132" t="str">
        <f t="shared" si="24"/>
        <v/>
      </c>
      <c r="Z45" s="134" t="str">
        <f t="shared" ca="1" si="19"/>
        <v/>
      </c>
      <c r="AA45" s="134" t="str">
        <f t="shared" ca="1" si="25"/>
        <v/>
      </c>
      <c r="AB45" s="134" t="str">
        <f t="shared" ca="1" si="26"/>
        <v/>
      </c>
      <c r="AC45" s="134">
        <f t="shared" ca="1" si="27"/>
        <v>0</v>
      </c>
      <c r="AD45" s="134">
        <f t="shared" si="28"/>
        <v>0</v>
      </c>
      <c r="AE45" s="134" t="str">
        <f t="shared" si="20"/>
        <v/>
      </c>
      <c r="AF45" s="135" t="str">
        <f t="shared" si="21"/>
        <v/>
      </c>
      <c r="AH45" s="79">
        <v>4</v>
      </c>
      <c r="AI45" s="32"/>
      <c r="AJ45" s="560"/>
      <c r="AK45" s="561"/>
      <c r="AL45" s="35"/>
      <c r="AN45" s="72" t="str">
        <f>IF(AJ45="","",IF(AJ45=0,3600,係数１!D$49))</f>
        <v/>
      </c>
      <c r="AO45" s="73" t="str">
        <f t="shared" si="29"/>
        <v/>
      </c>
      <c r="AP45" s="273" t="str">
        <f t="shared" si="30"/>
        <v/>
      </c>
      <c r="AU45" s="52" t="str">
        <f>IF(参照!A45="","",参照!A45)</f>
        <v/>
      </c>
      <c r="AV45" s="52" t="str">
        <f>IF(参照!B45="","",参照!B45)</f>
        <v/>
      </c>
      <c r="AW45" s="52" t="str">
        <f>IF(参照!C45="","",参照!C45)</f>
        <v/>
      </c>
      <c r="AX45" s="52" t="str">
        <f>IF(参照!D45="","",参照!D45)</f>
        <v>メニューD</v>
      </c>
      <c r="AY45" s="52">
        <f>IF(参照!E45="","",参照!E45)</f>
        <v>0</v>
      </c>
      <c r="AZ45" s="52" t="str">
        <f>IF(参照!F45="","",参照!F45)</f>
        <v>ミツウロコグリーンエネルギー(株)</v>
      </c>
      <c r="BA45" s="52" t="str">
        <f>IF(参照!G45="","",参照!G45)</f>
        <v>ミツウロコグリーンエネルギー(株)_メニューD</v>
      </c>
      <c r="BB45" s="52">
        <f t="shared" si="0"/>
        <v>0</v>
      </c>
      <c r="BD45" s="52" t="str">
        <f>IF(参照!L45="","",参照!L45)</f>
        <v>(株)Ｍｐｏｗｅｒ</v>
      </c>
    </row>
    <row r="46" spans="1:56" ht="12.75" customHeight="1" thickBot="1">
      <c r="A46" s="1"/>
      <c r="B46" s="1"/>
      <c r="C46" s="466"/>
      <c r="D46" s="477" t="s">
        <v>163</v>
      </c>
      <c r="E46" s="477"/>
      <c r="F46" s="477"/>
      <c r="G46" s="477"/>
      <c r="H46" s="456" t="s">
        <v>58</v>
      </c>
      <c r="I46" s="456"/>
      <c r="J46" s="456" t="s">
        <v>162</v>
      </c>
      <c r="K46" s="456"/>
      <c r="L46" s="1"/>
      <c r="N46" s="139">
        <v>5</v>
      </c>
      <c r="O46" s="69"/>
      <c r="P46" s="69"/>
      <c r="Q46" s="70" t="str">
        <f>IF(O46="","",_xlfn.IFNA(VLOOKUP(O46&amp;"_"&amp;P46,$BA:$BB,2,FALSE),"該当する排出係数がありません"))</f>
        <v/>
      </c>
      <c r="R46" s="71"/>
      <c r="S46" s="350"/>
      <c r="T46" s="346">
        <f>係数１!D$49</f>
        <v>8640</v>
      </c>
      <c r="U46" s="132" t="str">
        <f t="shared" si="22"/>
        <v/>
      </c>
      <c r="V46" s="132" t="str">
        <f t="shared" si="23"/>
        <v/>
      </c>
      <c r="W46" s="70" t="str">
        <f t="array" aca="1" ref="W46" ca="1">IF(O46="","",IF(ISNUMBER(AA46),INDIRECT($BG$6&amp;AA46),IF(AA46="a",Q46,IF(AA46="b",INDIRECT($BG$6&amp;AB46),IF(AA46="c",R46,"")))))</f>
        <v/>
      </c>
      <c r="X46" s="133"/>
      <c r="Y46" s="132" t="str">
        <f t="shared" si="24"/>
        <v/>
      </c>
      <c r="Z46" s="134" t="str">
        <f t="shared" ca="1" si="19"/>
        <v/>
      </c>
      <c r="AA46" s="134" t="str">
        <f t="shared" ca="1" si="25"/>
        <v/>
      </c>
      <c r="AB46" s="134" t="str">
        <f t="shared" ca="1" si="26"/>
        <v/>
      </c>
      <c r="AC46" s="134">
        <f t="shared" ca="1" si="27"/>
        <v>0</v>
      </c>
      <c r="AD46" s="134">
        <f t="shared" si="28"/>
        <v>0</v>
      </c>
      <c r="AE46" s="134" t="str">
        <f t="shared" si="20"/>
        <v/>
      </c>
      <c r="AF46" s="135" t="str">
        <f t="shared" si="21"/>
        <v/>
      </c>
      <c r="AH46" s="85">
        <v>5</v>
      </c>
      <c r="AI46" s="33"/>
      <c r="AJ46" s="555"/>
      <c r="AK46" s="556"/>
      <c r="AL46" s="29"/>
      <c r="AN46" s="72" t="str">
        <f>IF(AJ46="","",IF(AJ46=0,3600,係数１!D$49))</f>
        <v/>
      </c>
      <c r="AO46" s="73" t="str">
        <f t="shared" si="29"/>
        <v/>
      </c>
      <c r="AP46" s="273" t="str">
        <f t="shared" si="30"/>
        <v/>
      </c>
      <c r="AU46" s="52" t="str">
        <f>IF(参照!A46="","",参照!A46)</f>
        <v/>
      </c>
      <c r="AV46" s="52" t="str">
        <f>IF(参照!B46="","",参照!B46)</f>
        <v/>
      </c>
      <c r="AW46" s="52" t="str">
        <f>IF(参照!C46="","",参照!C46)</f>
        <v/>
      </c>
      <c r="AX46" s="52" t="str">
        <f>IF(参照!D46="","",参照!D46)</f>
        <v>メニューE</v>
      </c>
      <c r="AY46" s="52">
        <f>IF(参照!E46="","",参照!E46)</f>
        <v>2.4699999999999999E-4</v>
      </c>
      <c r="AZ46" s="52" t="str">
        <f>IF(参照!F46="","",参照!F46)</f>
        <v>ミツウロコグリーンエネルギー(株)</v>
      </c>
      <c r="BA46" s="52" t="str">
        <f>IF(参照!G46="","",参照!G46)</f>
        <v>ミツウロコグリーンエネルギー(株)_メニューE</v>
      </c>
      <c r="BB46" s="52">
        <f t="shared" si="0"/>
        <v>0.247</v>
      </c>
      <c r="BD46" s="52" t="str">
        <f>IF(参照!L46="","",参照!L46)</f>
        <v>Ｍｙシティ電力(株)</v>
      </c>
    </row>
    <row r="47" spans="1:56" ht="12.75" customHeight="1" thickTop="1" thickBot="1">
      <c r="A47" s="1"/>
      <c r="B47" s="1"/>
      <c r="C47" s="466"/>
      <c r="D47" s="477"/>
      <c r="E47" s="477"/>
      <c r="F47" s="477"/>
      <c r="G47" s="477"/>
      <c r="H47" s="557"/>
      <c r="I47" s="557"/>
      <c r="J47" s="557"/>
      <c r="K47" s="557"/>
      <c r="L47" s="1"/>
      <c r="N47" s="510" t="s">
        <v>67</v>
      </c>
      <c r="O47" s="511"/>
      <c r="P47" s="511"/>
      <c r="Q47" s="511"/>
      <c r="R47" s="550"/>
      <c r="S47" s="349">
        <f>SUM(S42:S46)</f>
        <v>0</v>
      </c>
      <c r="T47" s="87"/>
      <c r="U47" s="88">
        <f>SUM(U42:U46)</f>
        <v>0</v>
      </c>
      <c r="V47" s="88">
        <f>SUM(V42:V46)</f>
        <v>0</v>
      </c>
      <c r="W47" s="124"/>
      <c r="X47" s="124"/>
      <c r="Y47" s="88">
        <f>SUM(Y42:Y46)</f>
        <v>0</v>
      </c>
      <c r="Z47" s="140">
        <f t="shared" ref="Z47:AD47" ca="1" si="31">SUM(Z42:Z46)</f>
        <v>0</v>
      </c>
      <c r="AA47" s="124"/>
      <c r="AB47" s="124"/>
      <c r="AC47" s="140">
        <f t="shared" ca="1" si="31"/>
        <v>0</v>
      </c>
      <c r="AD47" s="140">
        <f t="shared" si="31"/>
        <v>0</v>
      </c>
      <c r="AE47" s="124"/>
      <c r="AF47" s="126"/>
      <c r="AH47" s="510" t="s">
        <v>67</v>
      </c>
      <c r="AI47" s="511"/>
      <c r="AJ47" s="511"/>
      <c r="AK47" s="511"/>
      <c r="AL47" s="86">
        <f>SUM(AL42:AL46)</f>
        <v>0</v>
      </c>
      <c r="AN47" s="87"/>
      <c r="AO47" s="88">
        <f>SUM(AO42:AO46)</f>
        <v>0</v>
      </c>
      <c r="AP47" s="86">
        <f>SUM(AP42:AP46)</f>
        <v>0</v>
      </c>
      <c r="AU47" s="52" t="str">
        <f>IF(参照!A47="","",参照!A47)</f>
        <v/>
      </c>
      <c r="AV47" s="52" t="str">
        <f>IF(参照!B47="","",参照!B47)</f>
        <v/>
      </c>
      <c r="AW47" s="52" t="str">
        <f>IF(参照!C47="","",参照!C47)</f>
        <v/>
      </c>
      <c r="AX47" s="52" t="str">
        <f>IF(参照!D47="","",参照!D47)</f>
        <v>メニューF</v>
      </c>
      <c r="AY47" s="52">
        <f>IF(参照!E47="","",参照!E47)</f>
        <v>0</v>
      </c>
      <c r="AZ47" s="52" t="str">
        <f>IF(参照!F47="","",参照!F47)</f>
        <v>ミツウロコグリーンエネルギー(株)</v>
      </c>
      <c r="BA47" s="52" t="str">
        <f>IF(参照!G47="","",参照!G47)</f>
        <v>ミツウロコグリーンエネルギー(株)_メニューF</v>
      </c>
      <c r="BB47" s="52">
        <f t="shared" si="0"/>
        <v>0</v>
      </c>
      <c r="BD47" s="52" t="str">
        <f>IF(参照!L47="","",参照!L47)</f>
        <v>(株)ＮＥＸＴ　ＯＮＥ</v>
      </c>
    </row>
    <row r="48" spans="1:56" ht="12.75" customHeight="1" thickBot="1">
      <c r="A48" s="1"/>
      <c r="B48" s="1"/>
      <c r="C48" s="469"/>
      <c r="D48" s="452" t="s">
        <v>12</v>
      </c>
      <c r="E48" s="452"/>
      <c r="F48" s="452"/>
      <c r="G48" s="452"/>
      <c r="H48" s="112" t="s">
        <v>19</v>
      </c>
      <c r="I48" s="24"/>
      <c r="J48" s="112" t="s">
        <v>14</v>
      </c>
      <c r="K48" s="112" t="s">
        <v>14</v>
      </c>
      <c r="L48" s="1"/>
      <c r="AU48" s="52" t="str">
        <f>IF(参照!A48="","",参照!A48)</f>
        <v/>
      </c>
      <c r="AV48" s="52" t="str">
        <f>IF(参照!B48="","",参照!B48)</f>
        <v/>
      </c>
      <c r="AW48" s="52" t="str">
        <f>IF(参照!C48="","",参照!C48)</f>
        <v/>
      </c>
      <c r="AX48" s="52" t="str">
        <f>IF(参照!D48="","",参照!D48)</f>
        <v>メニューG</v>
      </c>
      <c r="AY48" s="52">
        <f>IF(参照!E48="","",参照!E48)</f>
        <v>0</v>
      </c>
      <c r="AZ48" s="52" t="str">
        <f>IF(参照!F48="","",参照!F48)</f>
        <v>ミツウロコグリーンエネルギー(株)</v>
      </c>
      <c r="BA48" s="52" t="str">
        <f>IF(参照!G48="","",参照!G48)</f>
        <v>ミツウロコグリーンエネルギー(株)_メニューG</v>
      </c>
      <c r="BB48" s="52">
        <f t="shared" si="0"/>
        <v>0</v>
      </c>
      <c r="BD48" s="52" t="str">
        <f>IF(参照!L48="","",参照!L48)</f>
        <v>Ｎｅｘｔ　Ｐｏｗｅｒ(株)</v>
      </c>
    </row>
    <row r="49" spans="1:56" ht="12.75" customHeight="1" thickTop="1">
      <c r="A49" s="1"/>
      <c r="B49" s="1"/>
      <c r="C49" s="465" t="s">
        <v>32</v>
      </c>
      <c r="D49" s="455" t="s">
        <v>20</v>
      </c>
      <c r="E49" s="455"/>
      <c r="F49" s="455"/>
      <c r="G49" s="455"/>
      <c r="H49" s="111" t="s">
        <v>6</v>
      </c>
      <c r="I49" s="111" t="s">
        <v>21</v>
      </c>
      <c r="J49" s="467" t="s">
        <v>499</v>
      </c>
      <c r="K49" s="467"/>
      <c r="L49" s="1"/>
      <c r="AU49" s="52" t="str">
        <f>IF(参照!A49="","",参照!A49)</f>
        <v/>
      </c>
      <c r="AV49" s="52" t="str">
        <f>IF(参照!B49="","",参照!B49)</f>
        <v/>
      </c>
      <c r="AW49" s="52" t="str">
        <f>IF(参照!C49="","",参照!C49)</f>
        <v/>
      </c>
      <c r="AX49" s="52" t="str">
        <f>IF(参照!D49="","",参照!D49)</f>
        <v>メニューH</v>
      </c>
      <c r="AY49" s="52">
        <f>IF(参照!E49="","",参照!E49)</f>
        <v>0</v>
      </c>
      <c r="AZ49" s="52" t="str">
        <f>IF(参照!F49="","",参照!F49)</f>
        <v>ミツウロコグリーンエネルギー(株)</v>
      </c>
      <c r="BA49" s="52" t="str">
        <f>IF(参照!G49="","",参照!G49)</f>
        <v>ミツウロコグリーンエネルギー(株)_メニューH</v>
      </c>
      <c r="BB49" s="52">
        <f t="shared" si="0"/>
        <v>0</v>
      </c>
      <c r="BD49" s="52" t="str">
        <f>IF(参照!L49="","",参照!L49)</f>
        <v>ＮＦパワーサービス(株)</v>
      </c>
    </row>
    <row r="50" spans="1:56" ht="13.5" customHeight="1" thickBot="1">
      <c r="A50" s="1"/>
      <c r="B50" s="1"/>
      <c r="C50" s="466"/>
      <c r="D50" s="456" t="s">
        <v>45</v>
      </c>
      <c r="E50" s="456"/>
      <c r="F50" s="456"/>
      <c r="G50" s="456"/>
      <c r="H50" s="82" t="s">
        <v>33</v>
      </c>
      <c r="I50" s="22"/>
      <c r="J50" s="584" t="str">
        <f>IF($I50="","",$I50*係数１!G80)</f>
        <v/>
      </c>
      <c r="K50" s="584"/>
      <c r="L50" s="1"/>
      <c r="N50" s="38" t="s">
        <v>623</v>
      </c>
      <c r="P50" s="359"/>
      <c r="Q50" s="359"/>
      <c r="R50" s="359"/>
      <c r="S50" s="358"/>
      <c r="T50" s="141"/>
      <c r="U50" s="141"/>
      <c r="V50" s="141"/>
      <c r="W50" s="141"/>
      <c r="X50" s="141"/>
      <c r="Y50" s="141"/>
      <c r="Z50" s="141"/>
      <c r="AA50" s="141"/>
      <c r="AB50" s="141"/>
      <c r="AC50" s="141"/>
      <c r="AD50" s="141"/>
      <c r="AF50" s="141"/>
      <c r="AJ50" s="38"/>
      <c r="AK50" s="38"/>
      <c r="AN50" s="142" t="s">
        <v>624</v>
      </c>
      <c r="AO50" s="28" t="s">
        <v>625</v>
      </c>
      <c r="AU50" s="52" t="str">
        <f>IF(参照!A50="","",参照!A50)</f>
        <v/>
      </c>
      <c r="AV50" s="52" t="str">
        <f>IF(参照!B50="","",参照!B50)</f>
        <v/>
      </c>
      <c r="AW50" s="52" t="str">
        <f>IF(参照!C50="","",参照!C50)</f>
        <v/>
      </c>
      <c r="AX50" s="52" t="str">
        <f>IF(参照!D50="","",参照!D50)</f>
        <v>メニューI</v>
      </c>
      <c r="AY50" s="52">
        <f>IF(参照!E50="","",参照!E50)</f>
        <v>2.4800000000000001E-4</v>
      </c>
      <c r="AZ50" s="52" t="str">
        <f>IF(参照!F50="","",参照!F50)</f>
        <v>ミツウロコグリーンエネルギー(株)</v>
      </c>
      <c r="BA50" s="52" t="str">
        <f>IF(参照!G50="","",参照!G50)</f>
        <v>ミツウロコグリーンエネルギー(株)_メニューI</v>
      </c>
      <c r="BB50" s="52">
        <f t="shared" si="0"/>
        <v>0.248</v>
      </c>
      <c r="BD50" s="52" t="str">
        <f>IF(参照!L50="","",参照!L50)</f>
        <v>ＮＴＴアノードエナジー(株)</v>
      </c>
    </row>
    <row r="51" spans="1:56" ht="12.75" customHeight="1" thickBot="1">
      <c r="A51" s="1"/>
      <c r="B51" s="1"/>
      <c r="C51" s="466"/>
      <c r="D51" s="456" t="s">
        <v>46</v>
      </c>
      <c r="E51" s="456"/>
      <c r="F51" s="456"/>
      <c r="G51" s="456"/>
      <c r="H51" s="82" t="s">
        <v>33</v>
      </c>
      <c r="I51" s="22"/>
      <c r="J51" s="584" t="str">
        <f>IF($I51="","",$I51*係数１!G81)</f>
        <v/>
      </c>
      <c r="K51" s="584"/>
      <c r="L51" s="1"/>
      <c r="N51" s="58"/>
      <c r="O51" s="574" t="s">
        <v>86</v>
      </c>
      <c r="P51" s="574"/>
      <c r="Q51" s="574"/>
      <c r="R51" s="574"/>
      <c r="S51" s="91" t="s">
        <v>87</v>
      </c>
      <c r="T51" s="573" t="s">
        <v>124</v>
      </c>
      <c r="U51" s="574"/>
      <c r="V51" s="61" t="s">
        <v>626</v>
      </c>
      <c r="W51" s="143"/>
      <c r="X51" s="143"/>
      <c r="Y51" s="143"/>
      <c r="Z51" s="143"/>
      <c r="AA51" s="143"/>
      <c r="AB51" s="143"/>
      <c r="AC51" s="143"/>
      <c r="AD51" s="143"/>
      <c r="AJ51" s="144"/>
      <c r="AK51" s="144"/>
      <c r="AN51" s="28" t="s">
        <v>78</v>
      </c>
      <c r="AO51" s="28" t="s">
        <v>145</v>
      </c>
      <c r="AU51" s="52" t="str">
        <f>IF(参照!A51="","",参照!A51)</f>
        <v/>
      </c>
      <c r="AV51" s="52" t="str">
        <f>IF(参照!B51="","",参照!B51)</f>
        <v/>
      </c>
      <c r="AW51" s="52" t="str">
        <f>IF(参照!C51="","",参照!C51)</f>
        <v/>
      </c>
      <c r="AX51" s="52" t="str">
        <f>IF(参照!D51="","",参照!D51)</f>
        <v>メニューJ(残差)</v>
      </c>
      <c r="AY51" s="52">
        <f>IF(参照!E51="","",参照!E51)</f>
        <v>4.08E-4</v>
      </c>
      <c r="AZ51" s="52" t="str">
        <f>IF(参照!F51="","",参照!F51)</f>
        <v>ミツウロコグリーンエネルギー(株)</v>
      </c>
      <c r="BA51" s="52" t="str">
        <f>IF(参照!G51="","",参照!G51)</f>
        <v>ミツウロコグリーンエネルギー(株)_メニューJ(残差)</v>
      </c>
      <c r="BB51" s="52">
        <f t="shared" si="0"/>
        <v>0.40799999999999997</v>
      </c>
      <c r="BD51" s="52" t="str">
        <f>IF(参照!L51="","",参照!L51)</f>
        <v>(株)Ｏｐｔｉｍｉｚｅｄ　Ｅｎｅｒｇｙ</v>
      </c>
    </row>
    <row r="52" spans="1:56" ht="12" customHeight="1" thickTop="1">
      <c r="A52" s="1"/>
      <c r="B52" s="1"/>
      <c r="C52" s="466"/>
      <c r="D52" s="456" t="s">
        <v>44</v>
      </c>
      <c r="E52" s="456"/>
      <c r="F52" s="456"/>
      <c r="G52" s="456"/>
      <c r="H52" s="82" t="s">
        <v>33</v>
      </c>
      <c r="I52" s="22"/>
      <c r="J52" s="584" t="str">
        <f>IF($I52="","",$I52*係数１!G82)</f>
        <v/>
      </c>
      <c r="K52" s="584"/>
      <c r="L52" s="1"/>
      <c r="N52" s="78">
        <v>1</v>
      </c>
      <c r="O52" s="585"/>
      <c r="P52" s="585"/>
      <c r="Q52" s="585"/>
      <c r="R52" s="585"/>
      <c r="S52" s="353"/>
      <c r="T52" s="575" t="str">
        <f>IF(O52="","",VLOOKUP(O52,係数１!$F:$G,2,0))</f>
        <v/>
      </c>
      <c r="U52" s="576"/>
      <c r="V52" s="145" t="str">
        <f>IF(OR(S52="",O52=""),"",S52*T52)</f>
        <v/>
      </c>
      <c r="W52" s="143"/>
      <c r="X52" s="143"/>
      <c r="Y52" s="143"/>
      <c r="Z52" s="143"/>
      <c r="AA52" s="143"/>
      <c r="AB52" s="143"/>
      <c r="AC52" s="143"/>
      <c r="AD52" s="143"/>
      <c r="AJ52" s="146"/>
      <c r="AK52" s="146"/>
      <c r="AN52" s="28" t="s">
        <v>79</v>
      </c>
      <c r="AO52" s="28" t="s">
        <v>146</v>
      </c>
      <c r="AU52" s="52" t="str">
        <f>IF(参照!A52="","",参照!A52)</f>
        <v/>
      </c>
      <c r="AV52" s="52" t="str">
        <f>IF(参照!B52="","",参照!B52)</f>
        <v/>
      </c>
      <c r="AW52" s="52" t="str">
        <f>IF(参照!C52="","",参照!C52)</f>
        <v/>
      </c>
      <c r="AX52" s="52" t="str">
        <f>IF(参照!D52="","",参照!D52)</f>
        <v>(参考値)事業者全体</v>
      </c>
      <c r="AY52" s="52">
        <f>IF(参照!E52="","",参照!E52)</f>
        <v>4.6200000000000001E-4</v>
      </c>
      <c r="AZ52" s="52" t="str">
        <f>IF(参照!F52="","",参照!F52)</f>
        <v>ミツウロコグリーンエネルギー(株)</v>
      </c>
      <c r="BA52" s="52" t="str">
        <f>IF(参照!G52="","",参照!G52)</f>
        <v>ミツウロコグリーンエネルギー(株)_(参考値)事業者全体</v>
      </c>
      <c r="BB52" s="52">
        <f t="shared" si="0"/>
        <v>0.46200000000000002</v>
      </c>
      <c r="BD52" s="52" t="str">
        <f>IF(参照!L52="","",参照!L52)</f>
        <v>(株)ＰｉｎＴ</v>
      </c>
    </row>
    <row r="53" spans="1:56" ht="12" customHeight="1">
      <c r="A53" s="1"/>
      <c r="B53" s="1"/>
      <c r="C53" s="466"/>
      <c r="D53" s="449" t="s">
        <v>43</v>
      </c>
      <c r="E53" s="449"/>
      <c r="F53" s="449"/>
      <c r="G53" s="449"/>
      <c r="H53" s="82" t="s">
        <v>33</v>
      </c>
      <c r="I53" s="21" t="str">
        <f>IF(S55=0,"",S55)</f>
        <v/>
      </c>
      <c r="J53" s="584" t="str">
        <f>IF(V55=0,"",V55)</f>
        <v/>
      </c>
      <c r="K53" s="584"/>
      <c r="L53" s="1"/>
      <c r="N53" s="79">
        <v>2</v>
      </c>
      <c r="O53" s="578"/>
      <c r="P53" s="578"/>
      <c r="Q53" s="578"/>
      <c r="R53" s="578"/>
      <c r="S53" s="354"/>
      <c r="T53" s="569" t="str">
        <f>IF(O53="","",VLOOKUP(O53,係数１!$F:$G,2,0))</f>
        <v/>
      </c>
      <c r="U53" s="570"/>
      <c r="V53" s="147" t="str">
        <f>IF(OR(S53="",O53=""),"",S53*T53)</f>
        <v/>
      </c>
      <c r="W53" s="143"/>
      <c r="X53" s="143"/>
      <c r="Y53" s="143"/>
      <c r="Z53" s="143"/>
      <c r="AA53" s="143"/>
      <c r="AB53" s="143"/>
      <c r="AC53" s="143"/>
      <c r="AD53" s="143"/>
      <c r="AJ53" s="146"/>
      <c r="AK53" s="146"/>
      <c r="AN53" s="28" t="s">
        <v>80</v>
      </c>
      <c r="AO53" s="28" t="s">
        <v>147</v>
      </c>
      <c r="AU53" s="52" t="str">
        <f>IF(参照!A53="","",参照!A53)</f>
        <v>A0017</v>
      </c>
      <c r="AV53" s="52" t="str">
        <f>IF(参照!B53="","",参照!B53)</f>
        <v>(株)Ｓｈａｒｅｄ　Ｅｎｅｒｇｙ</v>
      </c>
      <c r="AW53" s="52">
        <f>IF(参照!C53="","",参照!C53)</f>
        <v>4.8999999999999998E-4</v>
      </c>
      <c r="AX53" s="52" t="str">
        <f>IF(参照!D53="","",参照!D53)</f>
        <v/>
      </c>
      <c r="AY53" s="52">
        <f>IF(参照!E53="","",参照!E53)</f>
        <v>5.0100000000000003E-4</v>
      </c>
      <c r="AZ53" s="52" t="str">
        <f>IF(参照!F53="","",参照!F53)</f>
        <v>(株)Ｓｈａｒｅｄ　Ｅｎｅｒｇｙ</v>
      </c>
      <c r="BA53" s="52" t="str">
        <f>IF(参照!G53="","",参照!G53)</f>
        <v>(株)Ｓｈａｒｅｄ　Ｅｎｅｒｇｙ_</v>
      </c>
      <c r="BB53" s="52">
        <f t="shared" si="0"/>
        <v>0.501</v>
      </c>
      <c r="BD53" s="52" t="str">
        <f>IF(参照!L53="","",参照!L53)</f>
        <v>Ｑ．ＥＮＥＳＴでんき(株)(旧：ジニーエナジー合同会社)</v>
      </c>
    </row>
    <row r="54" spans="1:56" ht="13.5" customHeight="1" thickBot="1">
      <c r="A54" s="1"/>
      <c r="B54" s="1"/>
      <c r="C54" s="466"/>
      <c r="D54" s="449" t="s">
        <v>129</v>
      </c>
      <c r="E54" s="449"/>
      <c r="F54" s="449"/>
      <c r="G54" s="449"/>
      <c r="H54" s="82" t="s">
        <v>33</v>
      </c>
      <c r="I54" s="21" t="str">
        <f>IF(S62=0,"",S62)</f>
        <v/>
      </c>
      <c r="J54" s="584" t="str">
        <f>IF(V62=0,"",V62)</f>
        <v/>
      </c>
      <c r="K54" s="584"/>
      <c r="L54" s="1"/>
      <c r="N54" s="85">
        <v>3</v>
      </c>
      <c r="O54" s="579"/>
      <c r="P54" s="579"/>
      <c r="Q54" s="579"/>
      <c r="R54" s="579"/>
      <c r="S54" s="355"/>
      <c r="T54" s="571" t="str">
        <f>IF(O54="","",VLOOKUP(O54,係数１!$F:$G,2,0))</f>
        <v/>
      </c>
      <c r="U54" s="572"/>
      <c r="V54" s="148" t="str">
        <f>IF(OR(S54="",O54=""),"",S54*T54)</f>
        <v/>
      </c>
      <c r="W54" s="143"/>
      <c r="X54" s="143"/>
      <c r="Y54" s="143"/>
      <c r="Z54" s="143"/>
      <c r="AA54" s="143"/>
      <c r="AB54" s="143"/>
      <c r="AC54" s="143"/>
      <c r="AD54" s="143"/>
      <c r="AJ54" s="146"/>
      <c r="AK54" s="146"/>
      <c r="AN54" s="28" t="s">
        <v>627</v>
      </c>
      <c r="AO54" s="28" t="s">
        <v>148</v>
      </c>
      <c r="AU54" s="52" t="str">
        <f>IF(参照!A54="","",参照!A54)</f>
        <v>A0018</v>
      </c>
      <c r="AV54" s="52" t="str">
        <f>IF(参照!B54="","",参照!B54)</f>
        <v>ネクストパワーやまと(株)</v>
      </c>
      <c r="AW54" s="52">
        <f>IF(参照!C54="","",参照!C54)</f>
        <v>3.8299999999999999E-4</v>
      </c>
      <c r="AX54" s="52" t="str">
        <f>IF(参照!D54="","",参照!D54)</f>
        <v>メニューA</v>
      </c>
      <c r="AY54" s="52">
        <f>IF(参照!E54="","",参照!E54)</f>
        <v>0</v>
      </c>
      <c r="AZ54" s="52" t="str">
        <f>IF(参照!F54="","",参照!F54)</f>
        <v>ネクストパワーやまと(株)</v>
      </c>
      <c r="BA54" s="52" t="str">
        <f>IF(参照!G54="","",参照!G54)</f>
        <v>ネクストパワーやまと(株)_メニューA</v>
      </c>
      <c r="BB54" s="52">
        <f t="shared" si="0"/>
        <v>0</v>
      </c>
      <c r="BD54" s="52" t="str">
        <f>IF(参照!L54="","",参照!L54)</f>
        <v>ＲＥ１００電力(株)</v>
      </c>
    </row>
    <row r="55" spans="1:56" ht="14.25" customHeight="1" thickTop="1" thickBot="1">
      <c r="A55" s="1"/>
      <c r="B55" s="1"/>
      <c r="C55" s="466"/>
      <c r="D55" s="456" t="s">
        <v>42</v>
      </c>
      <c r="E55" s="456"/>
      <c r="F55" s="456"/>
      <c r="G55" s="456"/>
      <c r="H55" s="82" t="s">
        <v>33</v>
      </c>
      <c r="I55" s="22"/>
      <c r="J55" s="584" t="str">
        <f>IF($I55="","",$I55*係数１!G113)</f>
        <v/>
      </c>
      <c r="K55" s="584"/>
      <c r="L55" s="1"/>
      <c r="N55" s="582" t="s">
        <v>67</v>
      </c>
      <c r="O55" s="583"/>
      <c r="P55" s="583"/>
      <c r="Q55" s="583"/>
      <c r="R55" s="583"/>
      <c r="S55" s="356">
        <f>SUM(S52:S54)</f>
        <v>0</v>
      </c>
      <c r="T55" s="580"/>
      <c r="U55" s="581"/>
      <c r="V55" s="86">
        <f>SUM(V52:V54)</f>
        <v>0</v>
      </c>
      <c r="W55" s="143"/>
      <c r="X55" s="143"/>
      <c r="Y55" s="143"/>
      <c r="Z55" s="143"/>
      <c r="AA55" s="143"/>
      <c r="AB55" s="143"/>
      <c r="AC55" s="143"/>
      <c r="AD55" s="143"/>
      <c r="AJ55" s="146"/>
      <c r="AK55" s="146"/>
      <c r="AN55" s="28" t="s">
        <v>81</v>
      </c>
      <c r="AO55" s="28" t="s">
        <v>149</v>
      </c>
      <c r="AU55" s="52" t="str">
        <f>IF(参照!A55="","",参照!A55)</f>
        <v/>
      </c>
      <c r="AV55" s="52" t="str">
        <f>IF(参照!B55="","",参照!B55)</f>
        <v/>
      </c>
      <c r="AW55" s="52" t="str">
        <f>IF(参照!C55="","",参照!C55)</f>
        <v/>
      </c>
      <c r="AX55" s="52" t="str">
        <f>IF(参照!D55="","",参照!D55)</f>
        <v>メニューB(残差)</v>
      </c>
      <c r="AY55" s="52">
        <f>IF(参照!E55="","",参照!E55)</f>
        <v>4.0400000000000001E-4</v>
      </c>
      <c r="AZ55" s="52" t="str">
        <f>IF(参照!F55="","",参照!F55)</f>
        <v>ネクストパワーやまと(株)</v>
      </c>
      <c r="BA55" s="52" t="str">
        <f>IF(参照!G55="","",参照!G55)</f>
        <v>ネクストパワーやまと(株)_メニューB(残差)</v>
      </c>
      <c r="BB55" s="52">
        <f t="shared" si="0"/>
        <v>0.40400000000000003</v>
      </c>
      <c r="BD55" s="52" t="str">
        <f>IF(参照!L55="","",参照!L55)</f>
        <v>(株)ＲｅｎｏＬａｂｏ</v>
      </c>
    </row>
    <row r="56" spans="1:56" ht="12">
      <c r="A56" s="1"/>
      <c r="B56" s="1"/>
      <c r="C56" s="466"/>
      <c r="D56" s="456" t="s">
        <v>57</v>
      </c>
      <c r="E56" s="456"/>
      <c r="F56" s="456"/>
      <c r="G56" s="456"/>
      <c r="H56" s="82" t="s">
        <v>33</v>
      </c>
      <c r="I56" s="22"/>
      <c r="J56" s="584" t="str">
        <f>IF($I56="","",$I56*係数１!G114)</f>
        <v/>
      </c>
      <c r="K56" s="584"/>
      <c r="L56" s="1"/>
      <c r="W56" s="143"/>
      <c r="X56" s="143"/>
      <c r="Y56" s="143"/>
      <c r="Z56" s="143"/>
      <c r="AA56" s="143"/>
      <c r="AB56" s="143"/>
      <c r="AC56" s="143"/>
      <c r="AD56" s="143"/>
      <c r="AN56" s="28" t="s">
        <v>82</v>
      </c>
      <c r="AO56" s="28" t="s">
        <v>150</v>
      </c>
      <c r="AU56" s="52" t="str">
        <f>IF(参照!A56="","",参照!A56)</f>
        <v/>
      </c>
      <c r="AV56" s="52" t="str">
        <f>IF(参照!B56="","",参照!B56)</f>
        <v/>
      </c>
      <c r="AW56" s="52" t="str">
        <f>IF(参照!C56="","",参照!C56)</f>
        <v/>
      </c>
      <c r="AX56" s="52" t="str">
        <f>IF(参照!D56="","",参照!D56)</f>
        <v>(参考値)事業者全体</v>
      </c>
      <c r="AY56" s="52">
        <f>IF(参照!E56="","",参照!E56)</f>
        <v>4.75E-4</v>
      </c>
      <c r="AZ56" s="52" t="str">
        <f>IF(参照!F56="","",参照!F56)</f>
        <v>ネクストパワーやまと(株)</v>
      </c>
      <c r="BA56" s="52" t="str">
        <f>IF(参照!G56="","",参照!G56)</f>
        <v>ネクストパワーやまと(株)_(参考値)事業者全体</v>
      </c>
      <c r="BB56" s="52">
        <f t="shared" si="0"/>
        <v>0.47499999999999998</v>
      </c>
      <c r="BD56" s="52" t="str">
        <f>IF(参照!L56="","",参照!L56)</f>
        <v>(株)Ｓａｎｋｏ　ＩＢ</v>
      </c>
    </row>
    <row r="57" spans="1:56" ht="12.75" thickBot="1">
      <c r="A57" s="1"/>
      <c r="B57" s="1"/>
      <c r="C57" s="466"/>
      <c r="D57" s="456" t="s">
        <v>24</v>
      </c>
      <c r="E57" s="456"/>
      <c r="F57" s="456"/>
      <c r="G57" s="456"/>
      <c r="H57" s="82" t="s">
        <v>14</v>
      </c>
      <c r="I57" s="82" t="s">
        <v>14</v>
      </c>
      <c r="J57" s="584">
        <f>SUM(J50:J56)</f>
        <v>0</v>
      </c>
      <c r="K57" s="584"/>
      <c r="L57" s="1"/>
      <c r="N57" s="38" t="s">
        <v>130</v>
      </c>
      <c r="P57" s="38"/>
      <c r="Q57" s="38"/>
      <c r="R57" s="38"/>
      <c r="AN57" s="28" t="s">
        <v>83</v>
      </c>
      <c r="AO57" s="28" t="s">
        <v>151</v>
      </c>
      <c r="AU57" s="52" t="str">
        <f>IF(参照!A57="","",参照!A57)</f>
        <v>A0019</v>
      </c>
      <c r="AV57" s="52" t="str">
        <f>IF(参照!B57="","",参照!B57)</f>
        <v>日本テクノ(株)</v>
      </c>
      <c r="AW57" s="52">
        <f>IF(参照!C57="","",参照!C57)</f>
        <v>4.6799999999999999E-4</v>
      </c>
      <c r="AX57" s="52" t="str">
        <f>IF(参照!D57="","",参照!D57)</f>
        <v>メニューA</v>
      </c>
      <c r="AY57" s="52">
        <f>IF(参照!E57="","",参照!E57)</f>
        <v>0</v>
      </c>
      <c r="AZ57" s="52" t="str">
        <f>IF(参照!F57="","",参照!F57)</f>
        <v>日本テクノ(株)</v>
      </c>
      <c r="BA57" s="52" t="str">
        <f>IF(参照!G57="","",参照!G57)</f>
        <v>日本テクノ(株)_メニューA</v>
      </c>
      <c r="BB57" s="52">
        <f t="shared" si="0"/>
        <v>0</v>
      </c>
      <c r="BD57" s="52" t="str">
        <f>IF(参照!L57="","",参照!L57)</f>
        <v>ＳＢパワー(株)</v>
      </c>
    </row>
    <row r="58" spans="1:56" ht="15.75" customHeight="1" thickBot="1">
      <c r="A58" s="1"/>
      <c r="B58" s="1"/>
      <c r="C58" s="466"/>
      <c r="D58" s="456" t="s">
        <v>34</v>
      </c>
      <c r="E58" s="456"/>
      <c r="F58" s="456"/>
      <c r="G58" s="456"/>
      <c r="H58" s="563"/>
      <c r="I58" s="564"/>
      <c r="J58" s="564"/>
      <c r="K58" s="565"/>
      <c r="L58" s="1"/>
      <c r="N58" s="58"/>
      <c r="O58" s="574" t="s">
        <v>86</v>
      </c>
      <c r="P58" s="574"/>
      <c r="Q58" s="574"/>
      <c r="R58" s="574"/>
      <c r="S58" s="91" t="s">
        <v>87</v>
      </c>
      <c r="T58" s="573" t="s">
        <v>124</v>
      </c>
      <c r="U58" s="574"/>
      <c r="V58" s="61" t="s">
        <v>626</v>
      </c>
      <c r="W58" s="143"/>
      <c r="X58" s="143"/>
      <c r="Y58" s="143"/>
      <c r="Z58" s="143"/>
      <c r="AA58" s="143"/>
      <c r="AB58" s="143"/>
      <c r="AC58" s="143"/>
      <c r="AD58" s="143"/>
      <c r="AN58" s="28" t="s">
        <v>84</v>
      </c>
      <c r="AO58" s="28" t="s">
        <v>152</v>
      </c>
      <c r="AU58" s="52" t="str">
        <f>IF(参照!A58="","",参照!A58)</f>
        <v/>
      </c>
      <c r="AV58" s="52" t="str">
        <f>IF(参照!B58="","",参照!B58)</f>
        <v/>
      </c>
      <c r="AW58" s="52" t="str">
        <f>IF(参照!C58="","",参照!C58)</f>
        <v/>
      </c>
      <c r="AX58" s="52" t="str">
        <f>IF(参照!D58="","",参照!D58)</f>
        <v>メニューB(残差)</v>
      </c>
      <c r="AY58" s="52">
        <f>IF(参照!E58="","",参照!E58)</f>
        <v>4.84E-4</v>
      </c>
      <c r="AZ58" s="52" t="str">
        <f>IF(参照!F58="","",参照!F58)</f>
        <v>日本テクノ(株)</v>
      </c>
      <c r="BA58" s="52" t="str">
        <f>IF(参照!G58="","",参照!G58)</f>
        <v>日本テクノ(株)_メニューB(残差)</v>
      </c>
      <c r="BB58" s="52">
        <f t="shared" si="0"/>
        <v>0.48399999999999999</v>
      </c>
      <c r="BD58" s="52" t="str">
        <f>IF(参照!L58="","",参照!L58)</f>
        <v>(株)ＳＥウイングズ</v>
      </c>
    </row>
    <row r="59" spans="1:56" ht="15.75" customHeight="1" thickTop="1">
      <c r="A59" s="1"/>
      <c r="B59" s="1"/>
      <c r="C59" s="466"/>
      <c r="D59" s="456"/>
      <c r="E59" s="456"/>
      <c r="F59" s="456"/>
      <c r="G59" s="456"/>
      <c r="H59" s="566"/>
      <c r="I59" s="567"/>
      <c r="J59" s="567"/>
      <c r="K59" s="568"/>
      <c r="L59" s="1"/>
      <c r="N59" s="78">
        <v>1</v>
      </c>
      <c r="O59" s="585"/>
      <c r="P59" s="585"/>
      <c r="Q59" s="585"/>
      <c r="R59" s="585"/>
      <c r="S59" s="353"/>
      <c r="T59" s="575" t="str">
        <f>IF(O59="","",VLOOKUP(O59,係数１!$F:$G,2,0))</f>
        <v/>
      </c>
      <c r="U59" s="576"/>
      <c r="V59" s="136" t="str">
        <f>IF(OR(S59="",O59=""),"",S59*T59)</f>
        <v/>
      </c>
      <c r="W59" s="143"/>
      <c r="X59" s="143"/>
      <c r="Y59" s="143"/>
      <c r="Z59" s="143"/>
      <c r="AA59" s="143"/>
      <c r="AB59" s="143"/>
      <c r="AC59" s="143"/>
      <c r="AD59" s="143"/>
      <c r="AN59" s="28" t="s">
        <v>628</v>
      </c>
      <c r="AO59" s="28" t="s">
        <v>629</v>
      </c>
      <c r="AU59" s="52" t="str">
        <f>IF(参照!A59="","",参照!A59)</f>
        <v/>
      </c>
      <c r="AV59" s="52" t="str">
        <f>IF(参照!B59="","",参照!B59)</f>
        <v/>
      </c>
      <c r="AW59" s="52" t="str">
        <f>IF(参照!C59="","",参照!C59)</f>
        <v/>
      </c>
      <c r="AX59" s="52" t="str">
        <f>IF(参照!D59="","",参照!D59)</f>
        <v>(参考値)事業者全体</v>
      </c>
      <c r="AY59" s="52">
        <f>IF(参照!E59="","",参照!E59)</f>
        <v>4.8500000000000003E-4</v>
      </c>
      <c r="AZ59" s="52" t="str">
        <f>IF(参照!F59="","",参照!F59)</f>
        <v>日本テクノ(株)</v>
      </c>
      <c r="BA59" s="52" t="str">
        <f>IF(参照!G59="","",参照!G59)</f>
        <v>日本テクノ(株)_(参考値)事業者全体</v>
      </c>
      <c r="BB59" s="52">
        <f t="shared" si="0"/>
        <v>0.48500000000000004</v>
      </c>
      <c r="BD59" s="52" t="str">
        <f>IF(参照!L59="","",参照!L59)</f>
        <v>(株)Ｓｈａｒｅｄ　Ｅｎｅｒｇｙ</v>
      </c>
    </row>
    <row r="60" spans="1:56" ht="12.75">
      <c r="A60" s="1"/>
      <c r="B60" s="1"/>
      <c r="C60" s="1"/>
      <c r="D60" s="1"/>
      <c r="E60" s="1"/>
      <c r="F60" s="1"/>
      <c r="G60" s="1"/>
      <c r="H60" s="1"/>
      <c r="I60" s="1"/>
      <c r="J60" s="1"/>
      <c r="K60" s="1"/>
      <c r="L60" s="1"/>
      <c r="N60" s="79">
        <v>2</v>
      </c>
      <c r="O60" s="578"/>
      <c r="P60" s="578"/>
      <c r="Q60" s="578"/>
      <c r="R60" s="578"/>
      <c r="S60" s="354"/>
      <c r="T60" s="569" t="str">
        <f>IF(O60="","",VLOOKUP(O60,係数１!$F:$G,2,0))</f>
        <v/>
      </c>
      <c r="U60" s="570"/>
      <c r="V60" s="147" t="str">
        <f>IF(OR(S60="",O60=""),"",S60*T60)</f>
        <v/>
      </c>
      <c r="W60" s="143"/>
      <c r="X60" s="143"/>
      <c r="Y60" s="143"/>
      <c r="Z60" s="143"/>
      <c r="AA60" s="143"/>
      <c r="AB60" s="143"/>
      <c r="AC60" s="143"/>
      <c r="AD60" s="143"/>
      <c r="AO60" s="28" t="s">
        <v>153</v>
      </c>
      <c r="AU60" s="52" t="str">
        <f>IF(参照!A60="","",参照!A60)</f>
        <v>A0020</v>
      </c>
      <c r="AV60" s="52" t="str">
        <f>IF(参照!B60="","",参照!B60)</f>
        <v>中央電力エナジー(株)</v>
      </c>
      <c r="AW60" s="52">
        <f>IF(参照!C60="","",参照!C60)</f>
        <v>5.0600000000000005E-4</v>
      </c>
      <c r="AX60" s="52" t="str">
        <f>IF(参照!D60="","",参照!D60)</f>
        <v>メニューA</v>
      </c>
      <c r="AY60" s="52">
        <f>IF(参照!E60="","",参照!E60)</f>
        <v>0</v>
      </c>
      <c r="AZ60" s="52" t="str">
        <f>IF(参照!F60="","",参照!F60)</f>
        <v>中央電力エナジー(株)</v>
      </c>
      <c r="BA60" s="52" t="str">
        <f>IF(参照!G60="","",参照!G60)</f>
        <v>中央電力エナジー(株)_メニューA</v>
      </c>
      <c r="BB60" s="52">
        <f t="shared" si="0"/>
        <v>0</v>
      </c>
      <c r="BD60" s="52" t="str">
        <f>IF(参照!L60="","",参照!L60)</f>
        <v>ＳｕｓｔａｉｎａｂｌｅＥｎｅｒｇｙ(株)</v>
      </c>
    </row>
    <row r="61" spans="1:56" ht="13.5" customHeight="1" thickBot="1">
      <c r="A61" s="1"/>
      <c r="B61" s="1"/>
      <c r="C61" s="149" t="s">
        <v>13</v>
      </c>
      <c r="D61" s="442" t="s">
        <v>35</v>
      </c>
      <c r="E61" s="442"/>
      <c r="F61" s="442"/>
      <c r="G61" s="442"/>
      <c r="H61" s="442"/>
      <c r="I61" s="442"/>
      <c r="J61" s="442"/>
      <c r="K61" s="442"/>
      <c r="L61" s="150"/>
      <c r="M61" s="151"/>
      <c r="N61" s="85">
        <v>3</v>
      </c>
      <c r="O61" s="579"/>
      <c r="P61" s="579"/>
      <c r="Q61" s="579"/>
      <c r="R61" s="579"/>
      <c r="S61" s="354"/>
      <c r="T61" s="571" t="str">
        <f>IF(O61="","",VLOOKUP(O61,係数１!$F:$G,2,0))</f>
        <v/>
      </c>
      <c r="U61" s="572"/>
      <c r="V61" s="148" t="str">
        <f>IF(OR(S61="",O61=""),"",S61*T61)</f>
        <v/>
      </c>
      <c r="W61" s="143"/>
      <c r="X61" s="143"/>
      <c r="Y61" s="143"/>
      <c r="Z61" s="143"/>
      <c r="AA61" s="143"/>
      <c r="AB61" s="143"/>
      <c r="AC61" s="143"/>
      <c r="AD61" s="143"/>
      <c r="AO61" s="28" t="s">
        <v>630</v>
      </c>
      <c r="AU61" s="52" t="str">
        <f>IF(参照!A61="","",参照!A61)</f>
        <v/>
      </c>
      <c r="AV61" s="52" t="str">
        <f>IF(参照!B61="","",参照!B61)</f>
        <v/>
      </c>
      <c r="AW61" s="52" t="str">
        <f>IF(参照!C61="","",参照!C61)</f>
        <v/>
      </c>
      <c r="AX61" s="52" t="str">
        <f>IF(参照!D61="","",参照!D61)</f>
        <v>メニューB(残差)</v>
      </c>
      <c r="AY61" s="52">
        <f>IF(参照!E61="","",参照!E61)</f>
        <v>5.0900000000000001E-4</v>
      </c>
      <c r="AZ61" s="52" t="str">
        <f>IF(参照!F61="","",参照!F61)</f>
        <v>中央電力エナジー(株)</v>
      </c>
      <c r="BA61" s="52" t="str">
        <f>IF(参照!G61="","",参照!G61)</f>
        <v>中央電力エナジー(株)_メニューB(残差)</v>
      </c>
      <c r="BB61" s="52">
        <f t="shared" si="0"/>
        <v>0.50900000000000001</v>
      </c>
      <c r="BD61" s="52" t="str">
        <f>IF(参照!L61="","",参照!L61)</f>
        <v>ＴＥＰＣＯライフサービス(株)</v>
      </c>
    </row>
    <row r="62" spans="1:56" ht="23.25" customHeight="1" thickTop="1" thickBot="1">
      <c r="A62" s="1"/>
      <c r="B62" s="1"/>
      <c r="C62" s="152" t="s">
        <v>37</v>
      </c>
      <c r="D62" s="442" t="s">
        <v>137</v>
      </c>
      <c r="E62" s="442"/>
      <c r="F62" s="442"/>
      <c r="G62" s="442"/>
      <c r="H62" s="442"/>
      <c r="I62" s="442"/>
      <c r="J62" s="442"/>
      <c r="K62" s="442"/>
      <c r="L62" s="150"/>
      <c r="M62" s="151"/>
      <c r="N62" s="582" t="s">
        <v>67</v>
      </c>
      <c r="O62" s="583"/>
      <c r="P62" s="583"/>
      <c r="Q62" s="583"/>
      <c r="R62" s="583"/>
      <c r="S62" s="356">
        <f>SUM(S59:S61)</f>
        <v>0</v>
      </c>
      <c r="T62" s="580"/>
      <c r="U62" s="581"/>
      <c r="V62" s="86">
        <f>SUM(V59:V61)</f>
        <v>0</v>
      </c>
      <c r="W62" s="143"/>
      <c r="X62" s="143"/>
      <c r="Y62" s="143"/>
      <c r="Z62" s="143"/>
      <c r="AA62" s="143"/>
      <c r="AB62" s="143"/>
      <c r="AC62" s="143"/>
      <c r="AD62" s="143"/>
      <c r="AO62" s="28" t="s">
        <v>154</v>
      </c>
      <c r="AU62" s="52" t="str">
        <f>IF(参照!A62="","",参照!A62)</f>
        <v/>
      </c>
      <c r="AV62" s="52" t="str">
        <f>IF(参照!B62="","",参照!B62)</f>
        <v/>
      </c>
      <c r="AW62" s="52" t="str">
        <f>IF(参照!C62="","",参照!C62)</f>
        <v/>
      </c>
      <c r="AX62" s="52" t="str">
        <f>IF(参照!D62="","",参照!D62)</f>
        <v>(参考値)事業者全体</v>
      </c>
      <c r="AY62" s="52">
        <f>IF(参照!E62="","",参照!E62)</f>
        <v>4.8299999999999998E-4</v>
      </c>
      <c r="AZ62" s="52" t="str">
        <f>IF(参照!F62="","",参照!F62)</f>
        <v>中央電力エナジー(株)</v>
      </c>
      <c r="BA62" s="52" t="str">
        <f>IF(参照!G62="","",参照!G62)</f>
        <v>中央電力エナジー(株)_(参考値)事業者全体</v>
      </c>
      <c r="BB62" s="52">
        <f t="shared" si="0"/>
        <v>0.48299999999999998</v>
      </c>
      <c r="BD62" s="52" t="str">
        <f>IF(参照!L62="","",参照!L62)</f>
        <v>TERA Energy(株)</v>
      </c>
    </row>
    <row r="63" spans="1:56" ht="42.75" customHeight="1">
      <c r="A63" s="1"/>
      <c r="B63" s="1"/>
      <c r="C63" s="152" t="s">
        <v>38</v>
      </c>
      <c r="D63" s="442" t="s">
        <v>164</v>
      </c>
      <c r="E63" s="442"/>
      <c r="F63" s="442"/>
      <c r="G63" s="442"/>
      <c r="H63" s="442"/>
      <c r="I63" s="442"/>
      <c r="J63" s="442"/>
      <c r="K63" s="442"/>
      <c r="L63" s="150"/>
      <c r="M63" s="151"/>
      <c r="W63" s="143"/>
      <c r="X63" s="143"/>
      <c r="Y63" s="143"/>
      <c r="Z63" s="143"/>
      <c r="AA63" s="143"/>
      <c r="AB63" s="143"/>
      <c r="AC63" s="143"/>
      <c r="AD63" s="143"/>
      <c r="AO63" s="28" t="s">
        <v>631</v>
      </c>
      <c r="AU63" s="52" t="str">
        <f>IF(参照!A63="","",参照!A63)</f>
        <v>A0021</v>
      </c>
      <c r="AV63" s="52" t="str">
        <f>IF(参照!B63="","",参照!B63)</f>
        <v>(株)Ｌｏｏｏｐ</v>
      </c>
      <c r="AW63" s="52">
        <f>IF(参照!C63="","",参照!C63)</f>
        <v>3.8000000000000002E-4</v>
      </c>
      <c r="AX63" s="52" t="str">
        <f>IF(参照!D63="","",参照!D63)</f>
        <v>メニューA</v>
      </c>
      <c r="AY63" s="52">
        <f>IF(参照!E63="","",参照!E63)</f>
        <v>0</v>
      </c>
      <c r="AZ63" s="52" t="str">
        <f>IF(参照!F63="","",参照!F63)</f>
        <v>(株)Ｌｏｏｏｐ</v>
      </c>
      <c r="BA63" s="52" t="str">
        <f>IF(参照!G63="","",参照!G63)</f>
        <v>(株)Ｌｏｏｏｐ_メニューA</v>
      </c>
      <c r="BB63" s="52">
        <f t="shared" si="0"/>
        <v>0</v>
      </c>
      <c r="BD63" s="52" t="str">
        <f>IF(参照!L63="","",参照!L63)</f>
        <v>ＴＧオクトパスエナジー(株)</v>
      </c>
    </row>
    <row r="64" spans="1:56">
      <c r="A64" s="1"/>
      <c r="B64" s="1"/>
      <c r="C64" s="152" t="s">
        <v>39</v>
      </c>
      <c r="D64" s="447" t="s">
        <v>138</v>
      </c>
      <c r="E64" s="447"/>
      <c r="F64" s="447"/>
      <c r="G64" s="447"/>
      <c r="H64" s="447"/>
      <c r="I64" s="447"/>
      <c r="J64" s="447"/>
      <c r="K64" s="447"/>
      <c r="L64" s="150"/>
      <c r="M64" s="151"/>
      <c r="AO64" s="28" t="s">
        <v>632</v>
      </c>
      <c r="AU64" s="52" t="str">
        <f>IF(参照!A64="","",参照!A64)</f>
        <v/>
      </c>
      <c r="AV64" s="52" t="str">
        <f>IF(参照!B64="","",参照!B64)</f>
        <v/>
      </c>
      <c r="AW64" s="52" t="str">
        <f>IF(参照!C64="","",参照!C64)</f>
        <v/>
      </c>
      <c r="AX64" s="52" t="str">
        <f>IF(参照!D64="","",参照!D64)</f>
        <v>メニューB</v>
      </c>
      <c r="AY64" s="52">
        <f>IF(参照!E64="","",参照!E64)</f>
        <v>3.4899999999999997E-4</v>
      </c>
      <c r="AZ64" s="52" t="str">
        <f>IF(参照!F64="","",参照!F64)</f>
        <v>(株)Ｌｏｏｏｐ</v>
      </c>
      <c r="BA64" s="52" t="str">
        <f>IF(参照!G64="","",参照!G64)</f>
        <v>(株)Ｌｏｏｏｐ_メニューB</v>
      </c>
      <c r="BB64" s="52">
        <f t="shared" si="0"/>
        <v>0.34899999999999998</v>
      </c>
      <c r="BD64" s="52" t="str">
        <f>IF(参照!L64="","",参照!L64)</f>
        <v>(株)ＴＯＫＹＯ油電力</v>
      </c>
    </row>
    <row r="65" spans="1:56" ht="10.5" customHeight="1">
      <c r="A65" s="1"/>
      <c r="B65" s="1"/>
      <c r="C65" s="152" t="s">
        <v>40</v>
      </c>
      <c r="D65" s="442" t="s">
        <v>139</v>
      </c>
      <c r="E65" s="442"/>
      <c r="F65" s="442"/>
      <c r="G65" s="442"/>
      <c r="H65" s="442"/>
      <c r="I65" s="442"/>
      <c r="J65" s="442"/>
      <c r="K65" s="442"/>
      <c r="L65" s="153"/>
      <c r="M65" s="154"/>
      <c r="AO65" s="28" t="s">
        <v>633</v>
      </c>
      <c r="AU65" s="52" t="str">
        <f>IF(参照!A65="","",参照!A65)</f>
        <v/>
      </c>
      <c r="AV65" s="52" t="str">
        <f>IF(参照!B65="","",参照!B65)</f>
        <v/>
      </c>
      <c r="AW65" s="52" t="str">
        <f>IF(参照!C65="","",参照!C65)</f>
        <v/>
      </c>
      <c r="AX65" s="52" t="str">
        <f>IF(参照!D65="","",参照!D65)</f>
        <v>メニューC</v>
      </c>
      <c r="AY65" s="52">
        <f>IF(参照!E65="","",参照!E65)</f>
        <v>2.8100000000000005E-4</v>
      </c>
      <c r="AZ65" s="52" t="str">
        <f>IF(参照!F65="","",参照!F65)</f>
        <v>(株)Ｌｏｏｏｐ</v>
      </c>
      <c r="BA65" s="52" t="str">
        <f>IF(参照!G65="","",参照!G65)</f>
        <v>(株)Ｌｏｏｏｐ_メニューC</v>
      </c>
      <c r="BB65" s="52">
        <f t="shared" si="0"/>
        <v>0.28100000000000003</v>
      </c>
      <c r="BD65" s="52" t="str">
        <f>IF(参照!L65="","",参照!L65)</f>
        <v>ＴＲＥＮＤＥ(株)</v>
      </c>
    </row>
    <row r="66" spans="1:56">
      <c r="A66" s="1"/>
      <c r="B66" s="1"/>
      <c r="C66" s="152" t="s">
        <v>41</v>
      </c>
      <c r="D66" s="442" t="s">
        <v>140</v>
      </c>
      <c r="E66" s="442"/>
      <c r="F66" s="442"/>
      <c r="G66" s="442"/>
      <c r="H66" s="442"/>
      <c r="I66" s="442"/>
      <c r="J66" s="442"/>
      <c r="K66" s="442"/>
      <c r="L66" s="155"/>
      <c r="M66" s="156"/>
      <c r="AO66" s="28" t="s">
        <v>155</v>
      </c>
      <c r="AU66" s="52" t="str">
        <f>IF(参照!A66="","",参照!A66)</f>
        <v/>
      </c>
      <c r="AV66" s="52" t="str">
        <f>IF(参照!B66="","",参照!B66)</f>
        <v/>
      </c>
      <c r="AW66" s="52" t="str">
        <f>IF(参照!C66="","",参照!C66)</f>
        <v/>
      </c>
      <c r="AX66" s="52" t="str">
        <f>IF(参照!D66="","",参照!D66)</f>
        <v>メニューD</v>
      </c>
      <c r="AY66" s="52">
        <f>IF(参照!E66="","",参照!E66)</f>
        <v>3.0199999999999997E-4</v>
      </c>
      <c r="AZ66" s="52" t="str">
        <f>IF(参照!F66="","",参照!F66)</f>
        <v>(株)Ｌｏｏｏｐ</v>
      </c>
      <c r="BA66" s="52" t="str">
        <f>IF(参照!G66="","",参照!G66)</f>
        <v>(株)Ｌｏｏｏｐ_メニューD</v>
      </c>
      <c r="BB66" s="52">
        <f t="shared" si="0"/>
        <v>0.30199999999999999</v>
      </c>
      <c r="BD66" s="52" t="str">
        <f>IF(参照!L66="","",参照!L66)</f>
        <v>(株)ＴＴＳパワー</v>
      </c>
    </row>
    <row r="67" spans="1:56">
      <c r="A67" s="1"/>
      <c r="B67" s="1"/>
      <c r="C67" s="152" t="s">
        <v>159</v>
      </c>
      <c r="D67" s="442" t="s">
        <v>141</v>
      </c>
      <c r="E67" s="442"/>
      <c r="F67" s="442"/>
      <c r="G67" s="442"/>
      <c r="H67" s="442"/>
      <c r="I67" s="442"/>
      <c r="J67" s="442"/>
      <c r="K67" s="442"/>
      <c r="L67" s="155"/>
      <c r="M67" s="156"/>
      <c r="AO67" s="28" t="s">
        <v>634</v>
      </c>
      <c r="AU67" s="52" t="str">
        <f>IF(参照!A67="","",参照!A67)</f>
        <v/>
      </c>
      <c r="AV67" s="52" t="str">
        <f>IF(参照!B67="","",参照!B67)</f>
        <v/>
      </c>
      <c r="AW67" s="52" t="str">
        <f>IF(参照!C67="","",参照!C67)</f>
        <v/>
      </c>
      <c r="AX67" s="52" t="str">
        <f>IF(参照!D67="","",参照!D67)</f>
        <v>メニューE</v>
      </c>
      <c r="AY67" s="52">
        <f>IF(参照!E67="","",参照!E67)</f>
        <v>2.1599999999999999E-4</v>
      </c>
      <c r="AZ67" s="52" t="str">
        <f>IF(参照!F67="","",参照!F67)</f>
        <v>(株)Ｌｏｏｏｐ</v>
      </c>
      <c r="BA67" s="52" t="str">
        <f>IF(参照!G67="","",参照!G67)</f>
        <v>(株)Ｌｏｏｏｐ_メニューE</v>
      </c>
      <c r="BB67" s="52">
        <f t="shared" si="0"/>
        <v>0.216</v>
      </c>
      <c r="BD67" s="52" t="str">
        <f>IF(参照!L67="","",参照!L67)</f>
        <v>Ｔ＆Ｔエナジー(株)</v>
      </c>
    </row>
    <row r="68" spans="1:56" ht="21" customHeight="1">
      <c r="A68" s="1"/>
      <c r="B68" s="1"/>
      <c r="C68" s="152" t="s">
        <v>160</v>
      </c>
      <c r="D68" s="442" t="s">
        <v>142</v>
      </c>
      <c r="E68" s="442"/>
      <c r="F68" s="442"/>
      <c r="G68" s="442"/>
      <c r="H68" s="442"/>
      <c r="I68" s="442"/>
      <c r="J68" s="442"/>
      <c r="K68" s="442"/>
      <c r="L68" s="155"/>
      <c r="M68" s="156"/>
      <c r="N68" s="157"/>
      <c r="AO68" s="28" t="s">
        <v>635</v>
      </c>
      <c r="AU68" s="52" t="str">
        <f>IF(参照!A68="","",参照!A68)</f>
        <v/>
      </c>
      <c r="AV68" s="52" t="str">
        <f>IF(参照!B68="","",参照!B68)</f>
        <v/>
      </c>
      <c r="AW68" s="52" t="str">
        <f>IF(参照!C68="","",参照!C68)</f>
        <v/>
      </c>
      <c r="AX68" s="52" t="str">
        <f>IF(参照!D68="","",参照!D68)</f>
        <v>メニューF(残差)</v>
      </c>
      <c r="AY68" s="52">
        <f>IF(参照!E68="","",参照!E68)</f>
        <v>4.9399999999999997E-4</v>
      </c>
      <c r="AZ68" s="52" t="str">
        <f>IF(参照!F68="","",参照!F68)</f>
        <v>(株)Ｌｏｏｏｐ</v>
      </c>
      <c r="BA68" s="52" t="str">
        <f>IF(参照!G68="","",参照!G68)</f>
        <v>(株)Ｌｏｏｏｐ_メニューF(残差)</v>
      </c>
      <c r="BB68" s="52">
        <f t="shared" si="0"/>
        <v>0.49399999999999999</v>
      </c>
      <c r="BD68" s="52" t="str">
        <f>IF(参照!L68="","",参照!L68)</f>
        <v>ＵＮＩＶＥＲＧＹ(株)</v>
      </c>
    </row>
    <row r="69" spans="1:56">
      <c r="A69" s="1"/>
      <c r="B69" s="1"/>
      <c r="C69" s="152" t="s">
        <v>161</v>
      </c>
      <c r="D69" s="442" t="s">
        <v>143</v>
      </c>
      <c r="E69" s="442"/>
      <c r="F69" s="442"/>
      <c r="G69" s="442"/>
      <c r="H69" s="442"/>
      <c r="I69" s="442"/>
      <c r="J69" s="442"/>
      <c r="K69" s="442"/>
      <c r="L69" s="155"/>
      <c r="M69" s="156"/>
      <c r="AO69" s="28" t="s">
        <v>156</v>
      </c>
      <c r="AU69" s="52" t="str">
        <f>IF(参照!A69="","",参照!A69)</f>
        <v/>
      </c>
      <c r="AV69" s="52" t="str">
        <f>IF(参照!B69="","",参照!B69)</f>
        <v/>
      </c>
      <c r="AW69" s="52" t="str">
        <f>IF(参照!C69="","",参照!C69)</f>
        <v/>
      </c>
      <c r="AX69" s="52" t="str">
        <f>IF(参照!D69="","",参照!D69)</f>
        <v>(参考値)事業者全体</v>
      </c>
      <c r="AY69" s="52">
        <f>IF(参照!E69="","",参照!E69)</f>
        <v>4.8899999999999996E-4</v>
      </c>
      <c r="AZ69" s="52" t="str">
        <f>IF(参照!F69="","",参照!F69)</f>
        <v>(株)Ｌｏｏｏｐ</v>
      </c>
      <c r="BA69" s="52" t="str">
        <f>IF(参照!G69="","",参照!G69)</f>
        <v>(株)Ｌｏｏｏｐ_(参考値)事業者全体</v>
      </c>
      <c r="BB69" s="52">
        <f t="shared" ref="BB69:BB132" si="32">AY69*1000</f>
        <v>0.48899999999999993</v>
      </c>
      <c r="BD69" s="52" t="str">
        <f>IF(参照!L69="","",参照!L69)</f>
        <v>(株)ＵＰＤＡＴＥＲ</v>
      </c>
    </row>
    <row r="70" spans="1:56">
      <c r="A70" s="1"/>
      <c r="B70" s="1"/>
      <c r="C70" s="1"/>
      <c r="D70" s="1"/>
      <c r="E70" s="1"/>
      <c r="F70" s="1"/>
      <c r="G70" s="1"/>
      <c r="H70" s="1"/>
      <c r="I70" s="1"/>
      <c r="J70" s="1"/>
      <c r="K70" s="1"/>
      <c r="L70" s="1"/>
      <c r="AU70" s="52" t="str">
        <f>IF(参照!A70="","",参照!A70)</f>
        <v>A0023</v>
      </c>
      <c r="AV70" s="52" t="str">
        <f>IF(参照!B70="","",参照!B70)</f>
        <v>(株)ナンワエナジー</v>
      </c>
      <c r="AW70" s="52">
        <f>IF(参照!C70="","",参照!C70)</f>
        <v>5.8900000000000001E-4</v>
      </c>
      <c r="AX70" s="52" t="str">
        <f>IF(参照!D70="","",参照!D70)</f>
        <v>メニューA</v>
      </c>
      <c r="AY70" s="52">
        <f>IF(参照!E70="","",参照!E70)</f>
        <v>0</v>
      </c>
      <c r="AZ70" s="52" t="str">
        <f>IF(参照!F70="","",参照!F70)</f>
        <v>(株)ナンワエナジー</v>
      </c>
      <c r="BA70" s="52" t="str">
        <f>IF(参照!G70="","",参照!G70)</f>
        <v>(株)ナンワエナジー_メニューA</v>
      </c>
      <c r="BB70" s="52">
        <f t="shared" si="32"/>
        <v>0</v>
      </c>
      <c r="BD70" s="52" t="str">
        <f>IF(参照!L70="","",参照!L70)</f>
        <v>(株)Ｕ－ＰＯＷＥＲ</v>
      </c>
    </row>
    <row r="71" spans="1:56">
      <c r="AU71" s="52" t="str">
        <f>IF(参照!A71="","",参照!A71)</f>
        <v/>
      </c>
      <c r="AV71" s="52" t="str">
        <f>IF(参照!B71="","",参照!B71)</f>
        <v/>
      </c>
      <c r="AW71" s="52" t="str">
        <f>IF(参照!C71="","",参照!C71)</f>
        <v/>
      </c>
      <c r="AX71" s="52" t="str">
        <f>IF(参照!D71="","",参照!D71)</f>
        <v>メニューB(残差)</v>
      </c>
      <c r="AY71" s="52">
        <f>IF(参照!E71="","",参照!E71)</f>
        <v>6.0599999999999998E-4</v>
      </c>
      <c r="AZ71" s="52" t="str">
        <f>IF(参照!F71="","",参照!F71)</f>
        <v>(株)ナンワエナジー</v>
      </c>
      <c r="BA71" s="52" t="str">
        <f>IF(参照!G71="","",参照!G71)</f>
        <v>(株)ナンワエナジー_メニューB(残差)</v>
      </c>
      <c r="BB71" s="52">
        <f t="shared" si="32"/>
        <v>0.60599999999999998</v>
      </c>
      <c r="BD71" s="52" t="str">
        <f>IF(参照!L71="","",参照!L71)</f>
        <v>(株)Ｖ－Ｐｏｗｅｒ</v>
      </c>
    </row>
    <row r="72" spans="1:56">
      <c r="AU72" s="52" t="str">
        <f>IF(参照!A72="","",参照!A72)</f>
        <v/>
      </c>
      <c r="AV72" s="52" t="str">
        <f>IF(参照!B72="","",参照!B72)</f>
        <v/>
      </c>
      <c r="AW72" s="52" t="str">
        <f>IF(参照!C72="","",参照!C72)</f>
        <v/>
      </c>
      <c r="AX72" s="52" t="str">
        <f>IF(参照!D72="","",参照!D72)</f>
        <v>(参考値)事業者全体</v>
      </c>
      <c r="AY72" s="52">
        <f>IF(参照!E72="","",参照!E72)</f>
        <v>6.3900000000000003E-4</v>
      </c>
      <c r="AZ72" s="52" t="str">
        <f>IF(参照!F72="","",参照!F72)</f>
        <v>(株)ナンワエナジー</v>
      </c>
      <c r="BA72" s="52" t="str">
        <f>IF(参照!G72="","",参照!G72)</f>
        <v>(株)ナンワエナジー_(参考値)事業者全体</v>
      </c>
      <c r="BB72" s="52">
        <f t="shared" si="32"/>
        <v>0.63900000000000001</v>
      </c>
      <c r="BD72" s="52" t="str">
        <f>IF(参照!L72="","",参照!L72)</f>
        <v>ＷＳエナジー(株)</v>
      </c>
    </row>
    <row r="73" spans="1:56">
      <c r="AU73" s="52" t="str">
        <f>IF(参照!A73="","",参照!A73)</f>
        <v>A0024</v>
      </c>
      <c r="AV73" s="52" t="str">
        <f>IF(参照!B73="","",参照!B73)</f>
        <v>静岡ガス＆パワー(株)</v>
      </c>
      <c r="AW73" s="52">
        <f>IF(参照!C73="","",参照!C73)</f>
        <v>3.8299999999999999E-4</v>
      </c>
      <c r="AX73" s="52" t="str">
        <f>IF(参照!D73="","",参照!D73)</f>
        <v>メニューA</v>
      </c>
      <c r="AY73" s="52">
        <f>IF(参照!E73="","",参照!E73)</f>
        <v>2.7E-4</v>
      </c>
      <c r="AZ73" s="52" t="str">
        <f>IF(参照!F73="","",参照!F73)</f>
        <v>静岡ガス＆パワー(株)</v>
      </c>
      <c r="BA73" s="52" t="str">
        <f>IF(参照!G73="","",参照!G73)</f>
        <v>静岡ガス＆パワー(株)_メニューA</v>
      </c>
      <c r="BB73" s="52">
        <f t="shared" si="32"/>
        <v>0.27</v>
      </c>
      <c r="BD73" s="52" t="str">
        <f>IF(参照!L73="","",参照!L73)</f>
        <v>Ｙ．Ｗ．Ｃ(株)</v>
      </c>
    </row>
    <row r="74" spans="1:56">
      <c r="AU74" s="52" t="str">
        <f>IF(参照!A74="","",参照!A74)</f>
        <v/>
      </c>
      <c r="AV74" s="52" t="str">
        <f>IF(参照!B74="","",参照!B74)</f>
        <v/>
      </c>
      <c r="AW74" s="52" t="str">
        <f>IF(参照!C74="","",参照!C74)</f>
        <v/>
      </c>
      <c r="AX74" s="52" t="str">
        <f>IF(参照!D74="","",参照!D74)</f>
        <v>メニューB</v>
      </c>
      <c r="AY74" s="52">
        <f>IF(参照!E74="","",参照!E74)</f>
        <v>0</v>
      </c>
      <c r="AZ74" s="52" t="str">
        <f>IF(参照!F74="","",参照!F74)</f>
        <v>静岡ガス＆パワー(株)</v>
      </c>
      <c r="BA74" s="52" t="str">
        <f>IF(参照!G74="","",参照!G74)</f>
        <v>静岡ガス＆パワー(株)_メニューB</v>
      </c>
      <c r="BB74" s="52">
        <f t="shared" si="32"/>
        <v>0</v>
      </c>
      <c r="BD74" s="52" t="str">
        <f>IF(参照!L74="","",参照!L74)</f>
        <v>アークエルテクノロジーズ(株)</v>
      </c>
    </row>
    <row r="75" spans="1:56">
      <c r="AU75" s="52" t="str">
        <f>IF(参照!A75="","",参照!A75)</f>
        <v/>
      </c>
      <c r="AV75" s="52" t="str">
        <f>IF(参照!B75="","",参照!B75)</f>
        <v/>
      </c>
      <c r="AW75" s="52" t="str">
        <f>IF(参照!C75="","",参照!C75)</f>
        <v/>
      </c>
      <c r="AX75" s="52" t="str">
        <f>IF(参照!D75="","",参照!D75)</f>
        <v>メニューC(残差)</v>
      </c>
      <c r="AY75" s="52">
        <f>IF(参照!E75="","",参照!E75)</f>
        <v>3.4499999999999998E-4</v>
      </c>
      <c r="AZ75" s="52" t="str">
        <f>IF(参照!F75="","",参照!F75)</f>
        <v>静岡ガス＆パワー(株)</v>
      </c>
      <c r="BA75" s="52" t="str">
        <f>IF(参照!G75="","",参照!G75)</f>
        <v>静岡ガス＆パワー(株)_メニューC(残差)</v>
      </c>
      <c r="BB75" s="52">
        <f t="shared" si="32"/>
        <v>0.34499999999999997</v>
      </c>
      <c r="BD75" s="52" t="str">
        <f>IF(参照!L75="","",参照!L75)</f>
        <v>(株)アースインフィニティ</v>
      </c>
    </row>
    <row r="76" spans="1:56">
      <c r="AU76" s="52" t="str">
        <f>IF(参照!A76="","",参照!A76)</f>
        <v/>
      </c>
      <c r="AV76" s="52" t="str">
        <f>IF(参照!B76="","",参照!B76)</f>
        <v/>
      </c>
      <c r="AW76" s="52" t="str">
        <f>IF(参照!C76="","",参照!C76)</f>
        <v/>
      </c>
      <c r="AX76" s="52" t="str">
        <f>IF(参照!D76="","",参照!D76)</f>
        <v>(参考値)事業者全体</v>
      </c>
      <c r="AY76" s="52">
        <f>IF(参照!E76="","",参照!E76)</f>
        <v>3.8000000000000002E-4</v>
      </c>
      <c r="AZ76" s="52" t="str">
        <f>IF(参照!F76="","",参照!F76)</f>
        <v>静岡ガス＆パワー(株)</v>
      </c>
      <c r="BA76" s="52" t="str">
        <f>IF(参照!G76="","",参照!G76)</f>
        <v>静岡ガス＆パワー(株)_(参考値)事業者全体</v>
      </c>
      <c r="BB76" s="52">
        <f t="shared" si="32"/>
        <v>0.38</v>
      </c>
      <c r="BD76" s="52" t="str">
        <f>IF(参照!L76="","",参照!L76)</f>
        <v>アーバンエナジー(株)</v>
      </c>
    </row>
    <row r="77" spans="1:56">
      <c r="AU77" s="52" t="str">
        <f>IF(参照!A77="","",参照!A77)</f>
        <v>A0025</v>
      </c>
      <c r="AV77" s="52" t="str">
        <f>IF(参照!B77="","",参照!B77)</f>
        <v>荏原環境プラント(株)</v>
      </c>
      <c r="AW77" s="52">
        <f>IF(参照!C77="","",参照!C77)</f>
        <v>1.47E-4</v>
      </c>
      <c r="AX77" s="52" t="str">
        <f>IF(参照!D77="","",参照!D77)</f>
        <v>メニューA</v>
      </c>
      <c r="AY77" s="52">
        <f>IF(参照!E77="","",参照!E77)</f>
        <v>0</v>
      </c>
      <c r="AZ77" s="52" t="str">
        <f>IF(参照!F77="","",参照!F77)</f>
        <v>荏原環境プラント(株)</v>
      </c>
      <c r="BA77" s="52" t="str">
        <f>IF(参照!G77="","",参照!G77)</f>
        <v>荏原環境プラント(株)_メニューA</v>
      </c>
      <c r="BB77" s="52">
        <f t="shared" si="32"/>
        <v>0</v>
      </c>
      <c r="BD77" s="52" t="str">
        <f>IF(参照!L77="","",参照!L77)</f>
        <v>アイエスジー(株)</v>
      </c>
    </row>
    <row r="78" spans="1:56">
      <c r="AU78" s="52" t="str">
        <f>IF(参照!A78="","",参照!A78)</f>
        <v/>
      </c>
      <c r="AV78" s="52" t="str">
        <f>IF(参照!B78="","",参照!B78)</f>
        <v/>
      </c>
      <c r="AW78" s="52" t="str">
        <f>IF(参照!C78="","",参照!C78)</f>
        <v/>
      </c>
      <c r="AX78" s="52" t="str">
        <f>IF(参照!D78="","",参照!D78)</f>
        <v>メニューB</v>
      </c>
      <c r="AY78" s="52">
        <f>IF(参照!E78="","",参照!E78)</f>
        <v>0</v>
      </c>
      <c r="AZ78" s="52" t="str">
        <f>IF(参照!F78="","",参照!F78)</f>
        <v>荏原環境プラント(株)</v>
      </c>
      <c r="BA78" s="52" t="str">
        <f>IF(参照!G78="","",参照!G78)</f>
        <v>荏原環境プラント(株)_メニューB</v>
      </c>
      <c r="BB78" s="52">
        <f t="shared" si="32"/>
        <v>0</v>
      </c>
      <c r="BD78" s="52" t="str">
        <f>IF(参照!L78="","",参照!L78)</f>
        <v>(株)アイキューブ・マーケティング</v>
      </c>
    </row>
    <row r="79" spans="1:56">
      <c r="AU79" s="52" t="str">
        <f>IF(参照!A79="","",参照!A79)</f>
        <v/>
      </c>
      <c r="AV79" s="52" t="str">
        <f>IF(参照!B79="","",参照!B79)</f>
        <v/>
      </c>
      <c r="AW79" s="52" t="str">
        <f>IF(参照!C79="","",参照!C79)</f>
        <v/>
      </c>
      <c r="AX79" s="52" t="str">
        <f>IF(参照!D79="","",参照!D79)</f>
        <v>メニューC</v>
      </c>
      <c r="AY79" s="52">
        <f>IF(参照!E79="","",参照!E79)</f>
        <v>1.8599999999999999E-4</v>
      </c>
      <c r="AZ79" s="52" t="str">
        <f>IF(参照!F79="","",参照!F79)</f>
        <v>荏原環境プラント(株)</v>
      </c>
      <c r="BA79" s="52" t="str">
        <f>IF(参照!G79="","",参照!G79)</f>
        <v>荏原環境プラント(株)_メニューC</v>
      </c>
      <c r="BB79" s="52">
        <f t="shared" si="32"/>
        <v>0.186</v>
      </c>
      <c r="BD79" s="52" t="str">
        <f>IF(参照!L79="","",参照!L79)</f>
        <v>(株)アイ・グリッド・ソリューションズ</v>
      </c>
    </row>
    <row r="80" spans="1:56">
      <c r="AU80" s="52" t="str">
        <f>IF(参照!A80="","",参照!A80)</f>
        <v/>
      </c>
      <c r="AV80" s="52" t="str">
        <f>IF(参照!B80="","",参照!B80)</f>
        <v/>
      </c>
      <c r="AW80" s="52" t="str">
        <f>IF(参照!C80="","",参照!C80)</f>
        <v/>
      </c>
      <c r="AX80" s="52" t="str">
        <f>IF(参照!D80="","",参照!D80)</f>
        <v>メニューD</v>
      </c>
      <c r="AY80" s="52">
        <f>IF(参照!E80="","",参照!E80)</f>
        <v>1.8599999999999999E-4</v>
      </c>
      <c r="AZ80" s="52" t="str">
        <f>IF(参照!F80="","",参照!F80)</f>
        <v>荏原環境プラント(株)</v>
      </c>
      <c r="BA80" s="52" t="str">
        <f>IF(参照!G80="","",参照!G80)</f>
        <v>荏原環境プラント(株)_メニューD</v>
      </c>
      <c r="BB80" s="52">
        <f t="shared" si="32"/>
        <v>0.186</v>
      </c>
      <c r="BD80" s="52" t="str">
        <f>IF(参照!L80="","",参照!L80)</f>
        <v>会津エナジー(株)</v>
      </c>
    </row>
    <row r="81" spans="47:56">
      <c r="AU81" s="52" t="str">
        <f>IF(参照!A81="","",参照!A81)</f>
        <v/>
      </c>
      <c r="AV81" s="52" t="str">
        <f>IF(参照!B81="","",参照!B81)</f>
        <v/>
      </c>
      <c r="AW81" s="52" t="str">
        <f>IF(参照!C81="","",参照!C81)</f>
        <v/>
      </c>
      <c r="AX81" s="52" t="str">
        <f>IF(参照!D81="","",参照!D81)</f>
        <v>メニューE</v>
      </c>
      <c r="AY81" s="52">
        <f>IF(参照!E81="","",参照!E81)</f>
        <v>1.7999999999999998E-4</v>
      </c>
      <c r="AZ81" s="52" t="str">
        <f>IF(参照!F81="","",参照!F81)</f>
        <v>荏原環境プラント(株)</v>
      </c>
      <c r="BA81" s="52" t="str">
        <f>IF(参照!G81="","",参照!G81)</f>
        <v>荏原環境プラント(株)_メニューE</v>
      </c>
      <c r="BB81" s="52">
        <f t="shared" si="32"/>
        <v>0.18</v>
      </c>
      <c r="BD81" s="52" t="str">
        <f>IF(参照!L81="","",参照!L81)</f>
        <v>青森県民エナジー(株)</v>
      </c>
    </row>
    <row r="82" spans="47:56">
      <c r="AU82" s="52" t="str">
        <f>IF(参照!A82="","",参照!A82)</f>
        <v/>
      </c>
      <c r="AV82" s="52" t="str">
        <f>IF(参照!B82="","",参照!B82)</f>
        <v/>
      </c>
      <c r="AW82" s="52" t="str">
        <f>IF(参照!C82="","",参照!C82)</f>
        <v/>
      </c>
      <c r="AX82" s="52" t="str">
        <f>IF(参照!D82="","",参照!D82)</f>
        <v>メニューF</v>
      </c>
      <c r="AY82" s="52">
        <f>IF(参照!E82="","",参照!E82)</f>
        <v>1.8699999999999999E-4</v>
      </c>
      <c r="AZ82" s="52" t="str">
        <f>IF(参照!F82="","",参照!F82)</f>
        <v>荏原環境プラント(株)</v>
      </c>
      <c r="BA82" s="52" t="str">
        <f>IF(参照!G82="","",参照!G82)</f>
        <v>荏原環境プラント(株)_メニューF</v>
      </c>
      <c r="BB82" s="52">
        <f t="shared" si="32"/>
        <v>0.187</v>
      </c>
      <c r="BD82" s="52" t="str">
        <f>IF(参照!L82="","",参照!L82)</f>
        <v>朝日ガスエナジー(株)</v>
      </c>
    </row>
    <row r="83" spans="47:56">
      <c r="AU83" s="52" t="str">
        <f>IF(参照!A83="","",参照!A83)</f>
        <v/>
      </c>
      <c r="AV83" s="52" t="str">
        <f>IF(参照!B83="","",参照!B83)</f>
        <v/>
      </c>
      <c r="AW83" s="52" t="str">
        <f>IF(参照!C83="","",参照!C83)</f>
        <v/>
      </c>
      <c r="AX83" s="52" t="str">
        <f>IF(参照!D83="","",参照!D83)</f>
        <v>メニューG</v>
      </c>
      <c r="AY83" s="52">
        <f>IF(参照!E83="","",参照!E83)</f>
        <v>1.83E-4</v>
      </c>
      <c r="AZ83" s="52" t="str">
        <f>IF(参照!F83="","",参照!F83)</f>
        <v>荏原環境プラント(株)</v>
      </c>
      <c r="BA83" s="52" t="str">
        <f>IF(参照!G83="","",参照!G83)</f>
        <v>荏原環境プラント(株)_メニューG</v>
      </c>
      <c r="BB83" s="52">
        <f t="shared" si="32"/>
        <v>0.183</v>
      </c>
      <c r="BD83" s="52" t="str">
        <f>IF(参照!L83="","",参照!L83)</f>
        <v>旭化成(株)</v>
      </c>
    </row>
    <row r="84" spans="47:56">
      <c r="AU84" s="52" t="str">
        <f>IF(参照!A84="","",参照!A84)</f>
        <v/>
      </c>
      <c r="AV84" s="52" t="str">
        <f>IF(参照!B84="","",参照!B84)</f>
        <v/>
      </c>
      <c r="AW84" s="52" t="str">
        <f>IF(参照!C84="","",参照!C84)</f>
        <v/>
      </c>
      <c r="AX84" s="52" t="str">
        <f>IF(参照!D84="","",参照!D84)</f>
        <v>メニューH</v>
      </c>
      <c r="AY84" s="52">
        <f>IF(参照!E84="","",参照!E84)</f>
        <v>3.77E-4</v>
      </c>
      <c r="AZ84" s="52" t="str">
        <f>IF(参照!F84="","",参照!F84)</f>
        <v>荏原環境プラント(株)</v>
      </c>
      <c r="BA84" s="52" t="str">
        <f>IF(参照!G84="","",参照!G84)</f>
        <v>荏原環境プラント(株)_メニューH</v>
      </c>
      <c r="BB84" s="52">
        <f t="shared" si="32"/>
        <v>0.377</v>
      </c>
      <c r="BD84" s="52" t="str">
        <f>IF(参照!L84="","",参照!L84)</f>
        <v>旭マルヰガス(株)</v>
      </c>
    </row>
    <row r="85" spans="47:56">
      <c r="AU85" s="52" t="str">
        <f>IF(参照!A85="","",参照!A85)</f>
        <v/>
      </c>
      <c r="AV85" s="52" t="str">
        <f>IF(参照!B85="","",参照!B85)</f>
        <v/>
      </c>
      <c r="AW85" s="52" t="str">
        <f>IF(参照!C85="","",参照!C85)</f>
        <v/>
      </c>
      <c r="AX85" s="52" t="str">
        <f>IF(参照!D85="","",参照!D85)</f>
        <v>メニューI</v>
      </c>
      <c r="AY85" s="52">
        <f>IF(参照!E85="","",参照!E85)</f>
        <v>2.5000000000000001E-4</v>
      </c>
      <c r="AZ85" s="52" t="str">
        <f>IF(参照!F85="","",参照!F85)</f>
        <v>荏原環境プラント(株)</v>
      </c>
      <c r="BA85" s="52" t="str">
        <f>IF(参照!G85="","",参照!G85)</f>
        <v>荏原環境プラント(株)_メニューI</v>
      </c>
      <c r="BB85" s="52">
        <f t="shared" si="32"/>
        <v>0.25</v>
      </c>
      <c r="BD85" s="52" t="str">
        <f>IF(参照!L85="","",参照!L85)</f>
        <v>足利ガス(株)</v>
      </c>
    </row>
    <row r="86" spans="47:56">
      <c r="AU86" s="52" t="str">
        <f>IF(参照!A86="","",参照!A86)</f>
        <v/>
      </c>
      <c r="AV86" s="52" t="str">
        <f>IF(参照!B86="","",参照!B86)</f>
        <v/>
      </c>
      <c r="AW86" s="52" t="str">
        <f>IF(参照!C86="","",参照!C86)</f>
        <v/>
      </c>
      <c r="AX86" s="52" t="str">
        <f>IF(参照!D86="","",参照!D86)</f>
        <v>メニューJ</v>
      </c>
      <c r="AY86" s="52">
        <f>IF(参照!E86="","",参照!E86)</f>
        <v>3.5E-4</v>
      </c>
      <c r="AZ86" s="52" t="str">
        <f>IF(参照!F86="","",参照!F86)</f>
        <v>荏原環境プラント(株)</v>
      </c>
      <c r="BA86" s="52" t="str">
        <f>IF(参照!G86="","",参照!G86)</f>
        <v>荏原環境プラント(株)_メニューJ</v>
      </c>
      <c r="BB86" s="52">
        <f t="shared" si="32"/>
        <v>0.35</v>
      </c>
      <c r="BD86" s="52" t="str">
        <f>IF(参照!L86="","",参照!L86)</f>
        <v>(株)アシストワンエナジー</v>
      </c>
    </row>
    <row r="87" spans="47:56">
      <c r="AU87" s="52" t="str">
        <f>IF(参照!A87="","",参照!A87)</f>
        <v/>
      </c>
      <c r="AV87" s="52" t="str">
        <f>IF(参照!B87="","",参照!B87)</f>
        <v/>
      </c>
      <c r="AW87" s="52" t="str">
        <f>IF(参照!C87="","",参照!C87)</f>
        <v/>
      </c>
      <c r="AX87" s="52" t="str">
        <f>IF(参照!D87="","",参照!D87)</f>
        <v>メニューK</v>
      </c>
      <c r="AY87" s="52">
        <f>IF(参照!E87="","",参照!E87)</f>
        <v>1.84E-4</v>
      </c>
      <c r="AZ87" s="52" t="str">
        <f>IF(参照!F87="","",参照!F87)</f>
        <v>荏原環境プラント(株)</v>
      </c>
      <c r="BA87" s="52" t="str">
        <f>IF(参照!G87="","",参照!G87)</f>
        <v>荏原環境プラント(株)_メニューK</v>
      </c>
      <c r="BB87" s="52">
        <f t="shared" si="32"/>
        <v>0.184</v>
      </c>
      <c r="BD87" s="52" t="str">
        <f>IF(参照!L87="","",参照!L87)</f>
        <v>アスエネ(株)</v>
      </c>
    </row>
    <row r="88" spans="47:56">
      <c r="AU88" s="52" t="str">
        <f>IF(参照!A88="","",参照!A88)</f>
        <v/>
      </c>
      <c r="AV88" s="52" t="str">
        <f>IF(参照!B88="","",参照!B88)</f>
        <v/>
      </c>
      <c r="AW88" s="52" t="str">
        <f>IF(参照!C88="","",参照!C88)</f>
        <v/>
      </c>
      <c r="AX88" s="52" t="str">
        <f>IF(参照!D88="","",参照!D88)</f>
        <v>メニューL</v>
      </c>
      <c r="AY88" s="52">
        <f>IF(参照!E88="","",参照!E88)</f>
        <v>1.85E-4</v>
      </c>
      <c r="AZ88" s="52" t="str">
        <f>IF(参照!F88="","",参照!F88)</f>
        <v>荏原環境プラント(株)</v>
      </c>
      <c r="BA88" s="52" t="str">
        <f>IF(参照!G88="","",参照!G88)</f>
        <v>荏原環境プラント(株)_メニューL</v>
      </c>
      <c r="BB88" s="52">
        <f t="shared" si="32"/>
        <v>0.185</v>
      </c>
      <c r="BD88" s="52" t="str">
        <f>IF(参照!L88="","",参照!L88)</f>
        <v>アストマックス(株)</v>
      </c>
    </row>
    <row r="89" spans="47:56">
      <c r="AU89" s="52" t="str">
        <f>IF(参照!A89="","",参照!A89)</f>
        <v/>
      </c>
      <c r="AV89" s="52" t="str">
        <f>IF(参照!B89="","",参照!B89)</f>
        <v/>
      </c>
      <c r="AW89" s="52" t="str">
        <f>IF(参照!C89="","",参照!C89)</f>
        <v/>
      </c>
      <c r="AX89" s="52" t="str">
        <f>IF(参照!D89="","",参照!D89)</f>
        <v>メニューM</v>
      </c>
      <c r="AY89" s="52">
        <f>IF(参照!E89="","",参照!E89)</f>
        <v>3.5299999999999996E-4</v>
      </c>
      <c r="AZ89" s="52" t="str">
        <f>IF(参照!F89="","",参照!F89)</f>
        <v>荏原環境プラント(株)</v>
      </c>
      <c r="BA89" s="52" t="str">
        <f>IF(参照!G89="","",参照!G89)</f>
        <v>荏原環境プラント(株)_メニューM</v>
      </c>
      <c r="BB89" s="52">
        <f t="shared" si="32"/>
        <v>0.35299999999999998</v>
      </c>
      <c r="BD89" s="52" t="str">
        <f>IF(参照!L89="","",参照!L89)</f>
        <v>アストマックス・エネルギー合同会社</v>
      </c>
    </row>
    <row r="90" spans="47:56">
      <c r="AU90" s="52" t="str">
        <f>IF(参照!A90="","",参照!A90)</f>
        <v/>
      </c>
      <c r="AV90" s="52" t="str">
        <f>IF(参照!B90="","",参照!B90)</f>
        <v/>
      </c>
      <c r="AW90" s="52" t="str">
        <f>IF(参照!C90="","",参照!C90)</f>
        <v/>
      </c>
      <c r="AX90" s="52" t="str">
        <f>IF(参照!D90="","",参照!D90)</f>
        <v>メニューN(残差)</v>
      </c>
      <c r="AY90" s="52">
        <f>IF(参照!E90="","",参照!E90)</f>
        <v>2.31E-4</v>
      </c>
      <c r="AZ90" s="52" t="str">
        <f>IF(参照!F90="","",参照!F90)</f>
        <v>荏原環境プラント(株)</v>
      </c>
      <c r="BA90" s="52" t="str">
        <f>IF(参照!G90="","",参照!G90)</f>
        <v>荏原環境プラント(株)_メニューN(残差)</v>
      </c>
      <c r="BB90" s="52">
        <f t="shared" si="32"/>
        <v>0.23100000000000001</v>
      </c>
      <c r="BD90" s="52" t="str">
        <f>IF(参照!L90="","",参照!L90)</f>
        <v>アストモスエネルギー(株)</v>
      </c>
    </row>
    <row r="91" spans="47:56">
      <c r="AU91" s="52" t="str">
        <f>IF(参照!A91="","",参照!A91)</f>
        <v/>
      </c>
      <c r="AV91" s="52" t="str">
        <f>IF(参照!B91="","",参照!B91)</f>
        <v/>
      </c>
      <c r="AW91" s="52" t="str">
        <f>IF(参照!C91="","",参照!C91)</f>
        <v/>
      </c>
      <c r="AX91" s="52" t="str">
        <f>IF(参照!D91="","",参照!D91)</f>
        <v>(参考値)事業者全体</v>
      </c>
      <c r="AY91" s="52">
        <f>IF(参照!E91="","",参照!E91)</f>
        <v>2.3599999999999999E-4</v>
      </c>
      <c r="AZ91" s="52" t="str">
        <f>IF(参照!F91="","",参照!F91)</f>
        <v>荏原環境プラント(株)</v>
      </c>
      <c r="BA91" s="52" t="str">
        <f>IF(参照!G91="","",参照!G91)</f>
        <v>荏原環境プラント(株)_(参考値)事業者全体</v>
      </c>
      <c r="BB91" s="52">
        <f t="shared" si="32"/>
        <v>0.23599999999999999</v>
      </c>
      <c r="BD91" s="52" t="str">
        <f>IF(参照!L91="","",参照!L91)</f>
        <v>厚木瓦斯(株)</v>
      </c>
    </row>
    <row r="92" spans="47:56">
      <c r="AU92" s="52" t="str">
        <f>IF(参照!A92="","",参照!A92)</f>
        <v>A0026</v>
      </c>
      <c r="AV92" s="52" t="str">
        <f>IF(参照!B92="","",参照!B92)</f>
        <v>東京エコサービス(株)</v>
      </c>
      <c r="AW92" s="52">
        <f>IF(参照!C92="","",参照!C92)</f>
        <v>8.7999999999999998E-5</v>
      </c>
      <c r="AX92" s="52" t="str">
        <f>IF(参照!D92="","",参照!D92)</f>
        <v>メニューA</v>
      </c>
      <c r="AY92" s="52">
        <f>IF(参照!E92="","",参照!E92)</f>
        <v>0</v>
      </c>
      <c r="AZ92" s="52" t="str">
        <f>IF(参照!F92="","",参照!F92)</f>
        <v>東京エコサービス(株)</v>
      </c>
      <c r="BA92" s="52" t="str">
        <f>IF(参照!G92="","",参照!G92)</f>
        <v>東京エコサービス(株)_メニューA</v>
      </c>
      <c r="BB92" s="52">
        <f t="shared" si="32"/>
        <v>0</v>
      </c>
      <c r="BD92" s="52" t="str">
        <f>IF(参照!L92="","",参照!L92)</f>
        <v>(株)アドバンテック</v>
      </c>
    </row>
    <row r="93" spans="47:56">
      <c r="AU93" s="52" t="str">
        <f>IF(参照!A93="","",参照!A93)</f>
        <v/>
      </c>
      <c r="AV93" s="52" t="str">
        <f>IF(参照!B93="","",参照!B93)</f>
        <v/>
      </c>
      <c r="AW93" s="52" t="str">
        <f>IF(参照!C93="","",参照!C93)</f>
        <v/>
      </c>
      <c r="AX93" s="52" t="str">
        <f>IF(参照!D93="","",参照!D93)</f>
        <v>メニューB(残差)</v>
      </c>
      <c r="AY93" s="52">
        <f>IF(参照!E93="","",参照!E93)</f>
        <v>0</v>
      </c>
      <c r="AZ93" s="52" t="str">
        <f>IF(参照!F93="","",参照!F93)</f>
        <v>東京エコサービス(株)</v>
      </c>
      <c r="BA93" s="52" t="str">
        <f>IF(参照!G93="","",参照!G93)</f>
        <v>東京エコサービス(株)_メニューB(残差)</v>
      </c>
      <c r="BB93" s="52">
        <f t="shared" si="32"/>
        <v>0</v>
      </c>
      <c r="BD93" s="52" t="str">
        <f>IF(参照!L93="","",参照!L93)</f>
        <v>(株)アメニティ電力</v>
      </c>
    </row>
    <row r="94" spans="47:56">
      <c r="AU94" s="52" t="str">
        <f>IF(参照!A94="","",参照!A94)</f>
        <v/>
      </c>
      <c r="AV94" s="52" t="str">
        <f>IF(参照!B94="","",参照!B94)</f>
        <v/>
      </c>
      <c r="AW94" s="52" t="str">
        <f>IF(参照!C94="","",参照!C94)</f>
        <v/>
      </c>
      <c r="AX94" s="52" t="str">
        <f>IF(参照!D94="","",参照!D94)</f>
        <v>(参考値)事業者全体</v>
      </c>
      <c r="AY94" s="52">
        <f>IF(参照!E94="","",参照!E94)</f>
        <v>4.6999999999999997E-5</v>
      </c>
      <c r="AZ94" s="52" t="str">
        <f>IF(参照!F94="","",参照!F94)</f>
        <v>東京エコサービス(株)</v>
      </c>
      <c r="BA94" s="52" t="str">
        <f>IF(参照!G94="","",参照!G94)</f>
        <v>東京エコサービス(株)_(参考値)事業者全体</v>
      </c>
      <c r="BB94" s="52">
        <f t="shared" si="32"/>
        <v>4.7E-2</v>
      </c>
      <c r="BD94" s="52" t="str">
        <f>IF(参照!L94="","",参照!L94)</f>
        <v>有明エナジー(株)</v>
      </c>
    </row>
    <row r="95" spans="47:56">
      <c r="AU95" s="52" t="str">
        <f>IF(参照!A95="","",参照!A95)</f>
        <v>A0027</v>
      </c>
      <c r="AV95" s="52" t="str">
        <f>IF(参照!B95="","",参照!B95)</f>
        <v>ダイヤモンドパワー(株)</v>
      </c>
      <c r="AW95" s="52">
        <f>IF(参照!C95="","",参照!C95)</f>
        <v>9.990000000000001E-4</v>
      </c>
      <c r="AX95" s="52" t="str">
        <f>IF(参照!D95="","",参照!D95)</f>
        <v>メニューA</v>
      </c>
      <c r="AY95" s="52">
        <f>IF(参照!E95="","",参照!E95)</f>
        <v>0</v>
      </c>
      <c r="AZ95" s="52" t="str">
        <f>IF(参照!F95="","",参照!F95)</f>
        <v>ダイヤモンドパワー(株)</v>
      </c>
      <c r="BA95" s="52" t="str">
        <f>IF(参照!G95="","",参照!G95)</f>
        <v>ダイヤモンドパワー(株)_メニューA</v>
      </c>
      <c r="BB95" s="52">
        <f t="shared" si="32"/>
        <v>0</v>
      </c>
      <c r="BD95" s="52" t="str">
        <f>IF(参照!L95="","",参照!L95)</f>
        <v>(株)アルファライズ</v>
      </c>
    </row>
    <row r="96" spans="47:56">
      <c r="AU96" s="52" t="str">
        <f>IF(参照!A96="","",参照!A96)</f>
        <v/>
      </c>
      <c r="AV96" s="52" t="str">
        <f>IF(参照!B96="","",参照!B96)</f>
        <v/>
      </c>
      <c r="AW96" s="52" t="str">
        <f>IF(参照!C96="","",参照!C96)</f>
        <v/>
      </c>
      <c r="AX96" s="52" t="str">
        <f>IF(参照!D96="","",参照!D96)</f>
        <v>メニューB</v>
      </c>
      <c r="AY96" s="52">
        <f>IF(参照!E96="","",参照!E96)</f>
        <v>2.2700000000000002E-4</v>
      </c>
      <c r="AZ96" s="52" t="str">
        <f>IF(参照!F96="","",参照!F96)</f>
        <v>ダイヤモンドパワー(株)</v>
      </c>
      <c r="BA96" s="52" t="str">
        <f>IF(参照!G96="","",参照!G96)</f>
        <v>ダイヤモンドパワー(株)_メニューB</v>
      </c>
      <c r="BB96" s="52">
        <f t="shared" si="32"/>
        <v>0.22700000000000001</v>
      </c>
      <c r="BD96" s="52" t="str">
        <f>IF(参照!L96="","",参照!L96)</f>
        <v>あんしん電力合同会社</v>
      </c>
    </row>
    <row r="97" spans="47:56">
      <c r="AU97" s="52" t="str">
        <f>IF(参照!A97="","",参照!A97)</f>
        <v/>
      </c>
      <c r="AV97" s="52" t="str">
        <f>IF(参照!B97="","",参照!B97)</f>
        <v/>
      </c>
      <c r="AW97" s="52" t="str">
        <f>IF(参照!C97="","",参照!C97)</f>
        <v/>
      </c>
      <c r="AX97" s="52" t="str">
        <f>IF(参照!D97="","",参照!D97)</f>
        <v>メニューC(残差)</v>
      </c>
      <c r="AY97" s="52">
        <f>IF(参照!E97="","",参照!E97)</f>
        <v>1.2689999999999999E-3</v>
      </c>
      <c r="AZ97" s="52" t="str">
        <f>IF(参照!F97="","",参照!F97)</f>
        <v>ダイヤモンドパワー(株)</v>
      </c>
      <c r="BA97" s="52" t="str">
        <f>IF(参照!G97="","",参照!G97)</f>
        <v>ダイヤモンドパワー(株)_メニューC(残差)</v>
      </c>
      <c r="BB97" s="52">
        <f t="shared" si="32"/>
        <v>1.2689999999999999</v>
      </c>
      <c r="BD97" s="52" t="str">
        <f>IF(参照!L97="","",参照!L97)</f>
        <v>アンビット・エナジー・ジャパン合同会社</v>
      </c>
    </row>
    <row r="98" spans="47:56">
      <c r="AU98" s="52" t="str">
        <f>IF(参照!A98="","",参照!A98)</f>
        <v/>
      </c>
      <c r="AV98" s="52" t="str">
        <f>IF(参照!B98="","",参照!B98)</f>
        <v/>
      </c>
      <c r="AW98" s="52" t="str">
        <f>IF(参照!C98="","",参照!C98)</f>
        <v/>
      </c>
      <c r="AX98" s="52" t="str">
        <f>IF(参照!D98="","",参照!D98)</f>
        <v>(参考値)事業者全体</v>
      </c>
      <c r="AY98" s="52">
        <f>IF(参照!E98="","",参照!E98)</f>
        <v>6.0899999999999995E-4</v>
      </c>
      <c r="AZ98" s="52" t="str">
        <f>IF(参照!F98="","",参照!F98)</f>
        <v>ダイヤモンドパワー(株)</v>
      </c>
      <c r="BA98" s="52" t="str">
        <f>IF(参照!G98="","",参照!G98)</f>
        <v>ダイヤモンドパワー(株)_(参考値)事業者全体</v>
      </c>
      <c r="BB98" s="52">
        <f t="shared" si="32"/>
        <v>0.60899999999999999</v>
      </c>
      <c r="BD98" s="52" t="str">
        <f>IF(参照!L98="","",参照!L98)</f>
        <v>(株)イーエムアイ</v>
      </c>
    </row>
    <row r="99" spans="47:56">
      <c r="AU99" s="52" t="str">
        <f>IF(参照!A99="","",参照!A99)</f>
        <v>A0028</v>
      </c>
      <c r="AV99" s="52" t="str">
        <f>IF(参照!B99="","",参照!B99)</f>
        <v>出光グリーンパワー(株)</v>
      </c>
      <c r="AW99" s="52">
        <f>IF(参照!C99="","",参照!C99)</f>
        <v>2.9999999999999997E-4</v>
      </c>
      <c r="AX99" s="52" t="str">
        <f>IF(参照!D99="","",参照!D99)</f>
        <v>メニューA</v>
      </c>
      <c r="AY99" s="52">
        <f>IF(参照!E99="","",参照!E99)</f>
        <v>0</v>
      </c>
      <c r="AZ99" s="52" t="str">
        <f>IF(参照!F99="","",参照!F99)</f>
        <v>出光グリーンパワー(株)</v>
      </c>
      <c r="BA99" s="52" t="str">
        <f>IF(参照!G99="","",参照!G99)</f>
        <v>出光グリーンパワー(株)_メニューA</v>
      </c>
      <c r="BB99" s="52">
        <f t="shared" si="32"/>
        <v>0</v>
      </c>
      <c r="BD99" s="52" t="str">
        <f>IF(参照!L99="","",参照!L99)</f>
        <v>(株)イーセル</v>
      </c>
    </row>
    <row r="100" spans="47:56">
      <c r="AU100" s="52" t="str">
        <f>IF(参照!A100="","",参照!A100)</f>
        <v/>
      </c>
      <c r="AV100" s="52" t="str">
        <f>IF(参照!B100="","",参照!B100)</f>
        <v/>
      </c>
      <c r="AW100" s="52" t="str">
        <f>IF(参照!C100="","",参照!C100)</f>
        <v/>
      </c>
      <c r="AX100" s="52" t="str">
        <f>IF(参照!D100="","",参照!D100)</f>
        <v>メニューB</v>
      </c>
      <c r="AY100" s="52">
        <f>IF(参照!E100="","",参照!E100)</f>
        <v>0</v>
      </c>
      <c r="AZ100" s="52" t="str">
        <f>IF(参照!F100="","",参照!F100)</f>
        <v>出光グリーンパワー(株)</v>
      </c>
      <c r="BA100" s="52" t="str">
        <f>IF(参照!G100="","",参照!G100)</f>
        <v>出光グリーンパワー(株)_メニューB</v>
      </c>
      <c r="BB100" s="52">
        <f t="shared" si="32"/>
        <v>0</v>
      </c>
      <c r="BD100" s="52" t="str">
        <f>IF(参照!L100="","",参照!L100)</f>
        <v>飯田まちづくり電力(株)</v>
      </c>
    </row>
    <row r="101" spans="47:56">
      <c r="AU101" s="52" t="str">
        <f>IF(参照!A101="","",参照!A101)</f>
        <v/>
      </c>
      <c r="AV101" s="52" t="str">
        <f>IF(参照!B101="","",参照!B101)</f>
        <v/>
      </c>
      <c r="AW101" s="52" t="str">
        <f>IF(参照!C101="","",参照!C101)</f>
        <v/>
      </c>
      <c r="AX101" s="52" t="str">
        <f>IF(参照!D101="","",参照!D101)</f>
        <v>メニューC</v>
      </c>
      <c r="AY101" s="52">
        <f>IF(参照!E101="","",参照!E101)</f>
        <v>2.0000000000000001E-4</v>
      </c>
      <c r="AZ101" s="52" t="str">
        <f>IF(参照!F101="","",参照!F101)</f>
        <v>出光グリーンパワー(株)</v>
      </c>
      <c r="BA101" s="52" t="str">
        <f>IF(参照!G101="","",参照!G101)</f>
        <v>出光グリーンパワー(株)_メニューC</v>
      </c>
      <c r="BB101" s="52">
        <f t="shared" si="32"/>
        <v>0.2</v>
      </c>
      <c r="BD101" s="52" t="str">
        <f>IF(参照!L101="","",参照!L101)</f>
        <v>(株)イーネットワーク</v>
      </c>
    </row>
    <row r="102" spans="47:56">
      <c r="AU102" s="52" t="str">
        <f>IF(参照!A102="","",参照!A102)</f>
        <v/>
      </c>
      <c r="AV102" s="52" t="str">
        <f>IF(参照!B102="","",参照!B102)</f>
        <v/>
      </c>
      <c r="AW102" s="52" t="str">
        <f>IF(参照!C102="","",参照!C102)</f>
        <v/>
      </c>
      <c r="AX102" s="52" t="str">
        <f>IF(参照!D102="","",参照!D102)</f>
        <v>メニューD(残差)</v>
      </c>
      <c r="AY102" s="52">
        <f>IF(参照!E102="","",参照!E102)</f>
        <v>4.5100000000000001E-4</v>
      </c>
      <c r="AZ102" s="52" t="str">
        <f>IF(参照!F102="","",参照!F102)</f>
        <v>出光グリーンパワー(株)</v>
      </c>
      <c r="BA102" s="52" t="str">
        <f>IF(参照!G102="","",参照!G102)</f>
        <v>出光グリーンパワー(株)_メニューD(残差)</v>
      </c>
      <c r="BB102" s="52">
        <f t="shared" si="32"/>
        <v>0.45100000000000001</v>
      </c>
      <c r="BD102" s="52" t="str">
        <f>IF(参照!L102="","",参照!L102)</f>
        <v>(株)イーネットワークシステムズ</v>
      </c>
    </row>
    <row r="103" spans="47:56">
      <c r="AU103" s="52" t="str">
        <f>IF(参照!A103="","",参照!A103)</f>
        <v/>
      </c>
      <c r="AV103" s="52" t="str">
        <f>IF(参照!B103="","",参照!B103)</f>
        <v/>
      </c>
      <c r="AW103" s="52" t="str">
        <f>IF(参照!C103="","",参照!C103)</f>
        <v/>
      </c>
      <c r="AX103" s="52" t="str">
        <f>IF(参照!D103="","",参照!D103)</f>
        <v>(参考値)事業者全体</v>
      </c>
      <c r="AY103" s="52">
        <f>IF(参照!E103="","",参照!E103)</f>
        <v>3.9400000000000004E-4</v>
      </c>
      <c r="AZ103" s="52" t="str">
        <f>IF(参照!F103="","",参照!F103)</f>
        <v>出光グリーンパワー(株)</v>
      </c>
      <c r="BA103" s="52" t="str">
        <f>IF(参照!G103="","",参照!G103)</f>
        <v>出光グリーンパワー(株)_(参考値)事業者全体</v>
      </c>
      <c r="BB103" s="52">
        <f t="shared" si="32"/>
        <v>0.39400000000000002</v>
      </c>
      <c r="BD103" s="52" t="str">
        <f>IF(参照!L103="","",参照!L103)</f>
        <v>イーレックス(株)</v>
      </c>
    </row>
    <row r="104" spans="47:56">
      <c r="AU104" s="52" t="str">
        <f>IF(参照!A104="","",参照!A104)</f>
        <v>A0031</v>
      </c>
      <c r="AV104" s="52" t="str">
        <f>IF(参照!B104="","",参照!B104)</f>
        <v>(株)新出光</v>
      </c>
      <c r="AW104" s="52">
        <f>IF(参照!C104="","",参照!C104)</f>
        <v>4.7399999999999997E-4</v>
      </c>
      <c r="AX104" s="52" t="str">
        <f>IF(参照!D104="","",参照!D104)</f>
        <v>メニューA</v>
      </c>
      <c r="AY104" s="52">
        <f>IF(参照!E104="","",参照!E104)</f>
        <v>0</v>
      </c>
      <c r="AZ104" s="52" t="str">
        <f>IF(参照!F104="","",参照!F104)</f>
        <v>(株)新出光</v>
      </c>
      <c r="BA104" s="52" t="str">
        <f>IF(参照!G104="","",参照!G104)</f>
        <v>(株)新出光_メニューA</v>
      </c>
      <c r="BB104" s="52">
        <f t="shared" si="32"/>
        <v>0</v>
      </c>
      <c r="BD104" s="52" t="str">
        <f>IF(参照!L104="","",参照!L104)</f>
        <v>イオンディライト(株)</v>
      </c>
    </row>
    <row r="105" spans="47:56">
      <c r="AU105" s="52" t="str">
        <f>IF(参照!A105="","",参照!A105)</f>
        <v/>
      </c>
      <c r="AV105" s="52" t="str">
        <f>IF(参照!B105="","",参照!B105)</f>
        <v/>
      </c>
      <c r="AW105" s="52" t="str">
        <f>IF(参照!C105="","",参照!C105)</f>
        <v/>
      </c>
      <c r="AX105" s="52" t="str">
        <f>IF(参照!D105="","",参照!D105)</f>
        <v>メニューB</v>
      </c>
      <c r="AY105" s="52">
        <f>IF(参照!E105="","",参照!E105)</f>
        <v>0</v>
      </c>
      <c r="AZ105" s="52" t="str">
        <f>IF(参照!F105="","",参照!F105)</f>
        <v>(株)新出光</v>
      </c>
      <c r="BA105" s="52" t="str">
        <f>IF(参照!G105="","",参照!G105)</f>
        <v>(株)新出光_メニューB</v>
      </c>
      <c r="BB105" s="52">
        <f t="shared" si="32"/>
        <v>0</v>
      </c>
      <c r="BD105" s="52" t="str">
        <f>IF(参照!L105="","",参照!L105)</f>
        <v>(株)池見石油店</v>
      </c>
    </row>
    <row r="106" spans="47:56">
      <c r="AU106" s="52" t="str">
        <f>IF(参照!A106="","",参照!A106)</f>
        <v/>
      </c>
      <c r="AV106" s="52" t="str">
        <f>IF(参照!B106="","",参照!B106)</f>
        <v/>
      </c>
      <c r="AW106" s="52" t="str">
        <f>IF(参照!C106="","",参照!C106)</f>
        <v/>
      </c>
      <c r="AX106" s="52" t="str">
        <f>IF(参照!D106="","",参照!D106)</f>
        <v>メニューC</v>
      </c>
      <c r="AY106" s="52">
        <f>IF(参照!E106="","",参照!E106)</f>
        <v>0</v>
      </c>
      <c r="AZ106" s="52" t="str">
        <f>IF(参照!F106="","",参照!F106)</f>
        <v>(株)新出光</v>
      </c>
      <c r="BA106" s="52" t="str">
        <f>IF(参照!G106="","",参照!G106)</f>
        <v>(株)新出光_メニューC</v>
      </c>
      <c r="BB106" s="52">
        <f t="shared" si="32"/>
        <v>0</v>
      </c>
      <c r="BD106" s="52" t="str">
        <f>IF(参照!L106="","",参照!L106)</f>
        <v>いこま市民パワー(株)</v>
      </c>
    </row>
    <row r="107" spans="47:56">
      <c r="AU107" s="52" t="str">
        <f>IF(参照!A107="","",参照!A107)</f>
        <v/>
      </c>
      <c r="AV107" s="52" t="str">
        <f>IF(参照!B107="","",参照!B107)</f>
        <v/>
      </c>
      <c r="AW107" s="52" t="str">
        <f>IF(参照!C107="","",参照!C107)</f>
        <v/>
      </c>
      <c r="AX107" s="52" t="str">
        <f>IF(参照!D107="","",参照!D107)</f>
        <v>メニューD</v>
      </c>
      <c r="AY107" s="52">
        <f>IF(参照!E107="","",参照!E107)</f>
        <v>1.11E-4</v>
      </c>
      <c r="AZ107" s="52" t="str">
        <f>IF(参照!F107="","",参照!F107)</f>
        <v>(株)新出光</v>
      </c>
      <c r="BA107" s="52" t="str">
        <f>IF(参照!G107="","",参照!G107)</f>
        <v>(株)新出光_メニューD</v>
      </c>
      <c r="BB107" s="52">
        <f t="shared" si="32"/>
        <v>0.111</v>
      </c>
      <c r="BD107" s="52" t="str">
        <f>IF(参照!L107="","",参照!L107)</f>
        <v>(株)イシオ</v>
      </c>
    </row>
    <row r="108" spans="47:56">
      <c r="AU108" s="52" t="str">
        <f>IF(参照!A108="","",参照!A108)</f>
        <v/>
      </c>
      <c r="AV108" s="52" t="str">
        <f>IF(参照!B108="","",参照!B108)</f>
        <v/>
      </c>
      <c r="AW108" s="52" t="str">
        <f>IF(参照!C108="","",参照!C108)</f>
        <v/>
      </c>
      <c r="AX108" s="52" t="str">
        <f>IF(参照!D108="","",参照!D108)</f>
        <v>メニューE</v>
      </c>
      <c r="AY108" s="52">
        <f>IF(参照!E108="","",参照!E108)</f>
        <v>0</v>
      </c>
      <c r="AZ108" s="52" t="str">
        <f>IF(参照!F108="","",参照!F108)</f>
        <v>(株)新出光</v>
      </c>
      <c r="BA108" s="52" t="str">
        <f>IF(参照!G108="","",参照!G108)</f>
        <v>(株)新出光_メニューE</v>
      </c>
      <c r="BB108" s="52">
        <f t="shared" si="32"/>
        <v>0</v>
      </c>
      <c r="BD108" s="52" t="str">
        <f>IF(参照!L108="","",参照!L108)</f>
        <v>石川電力(株)</v>
      </c>
    </row>
    <row r="109" spans="47:56">
      <c r="AU109" s="52" t="str">
        <f>IF(参照!A109="","",参照!A109)</f>
        <v/>
      </c>
      <c r="AV109" s="52" t="str">
        <f>IF(参照!B109="","",参照!B109)</f>
        <v/>
      </c>
      <c r="AW109" s="52" t="str">
        <f>IF(参照!C109="","",参照!C109)</f>
        <v/>
      </c>
      <c r="AX109" s="52" t="str">
        <f>IF(参照!D109="","",参照!D109)</f>
        <v>メニューF</v>
      </c>
      <c r="AY109" s="52">
        <f>IF(参照!E109="","",参照!E109)</f>
        <v>0</v>
      </c>
      <c r="AZ109" s="52" t="str">
        <f>IF(参照!F109="","",参照!F109)</f>
        <v>(株)新出光</v>
      </c>
      <c r="BA109" s="52" t="str">
        <f>IF(参照!G109="","",参照!G109)</f>
        <v>(株)新出光_メニューF</v>
      </c>
      <c r="BB109" s="52">
        <f t="shared" si="32"/>
        <v>0</v>
      </c>
      <c r="BD109" s="52" t="str">
        <f>IF(参照!L109="","",参照!L109)</f>
        <v>一般財団法人泉佐野電力　　</v>
      </c>
    </row>
    <row r="110" spans="47:56">
      <c r="AU110" s="52" t="str">
        <f>IF(参照!A110="","",参照!A110)</f>
        <v/>
      </c>
      <c r="AV110" s="52" t="str">
        <f>IF(参照!B110="","",参照!B110)</f>
        <v/>
      </c>
      <c r="AW110" s="52" t="str">
        <f>IF(参照!C110="","",参照!C110)</f>
        <v/>
      </c>
      <c r="AX110" s="52" t="str">
        <f>IF(参照!D110="","",参照!D110)</f>
        <v>メニューG</v>
      </c>
      <c r="AY110" s="52">
        <f>IF(参照!E110="","",参照!E110)</f>
        <v>0</v>
      </c>
      <c r="AZ110" s="52" t="str">
        <f>IF(参照!F110="","",参照!F110)</f>
        <v>(株)新出光</v>
      </c>
      <c r="BA110" s="52" t="str">
        <f>IF(参照!G110="","",参照!G110)</f>
        <v>(株)新出光_メニューG</v>
      </c>
      <c r="BB110" s="52">
        <f t="shared" si="32"/>
        <v>0</v>
      </c>
      <c r="BD110" s="52" t="str">
        <f>IF(参照!L110="","",参照!L110)</f>
        <v>いずも縁結び電力(株)</v>
      </c>
    </row>
    <row r="111" spans="47:56">
      <c r="AU111" s="52" t="str">
        <f>IF(参照!A111="","",参照!A111)</f>
        <v/>
      </c>
      <c r="AV111" s="52" t="str">
        <f>IF(参照!B111="","",参照!B111)</f>
        <v/>
      </c>
      <c r="AW111" s="52" t="str">
        <f>IF(参照!C111="","",参照!C111)</f>
        <v/>
      </c>
      <c r="AX111" s="52" t="str">
        <f>IF(参照!D111="","",参照!D111)</f>
        <v>メニューH</v>
      </c>
      <c r="AY111" s="52">
        <f>IF(参照!E111="","",参照!E111)</f>
        <v>0</v>
      </c>
      <c r="AZ111" s="52" t="str">
        <f>IF(参照!F111="","",参照!F111)</f>
        <v>(株)新出光</v>
      </c>
      <c r="BA111" s="52" t="str">
        <f>IF(参照!G111="","",参照!G111)</f>
        <v>(株)新出光_メニューH</v>
      </c>
      <c r="BB111" s="52">
        <f t="shared" si="32"/>
        <v>0</v>
      </c>
      <c r="BD111" s="52" t="str">
        <f>IF(参照!L111="","",参照!L111)</f>
        <v>出雲ガス(株)</v>
      </c>
    </row>
    <row r="112" spans="47:56">
      <c r="AU112" s="52" t="str">
        <f>IF(参照!A112="","",参照!A112)</f>
        <v/>
      </c>
      <c r="AV112" s="52" t="str">
        <f>IF(参照!B112="","",参照!B112)</f>
        <v/>
      </c>
      <c r="AW112" s="52" t="str">
        <f>IF(参照!C112="","",参照!C112)</f>
        <v/>
      </c>
      <c r="AX112" s="52" t="str">
        <f>IF(参照!D112="","",参照!D112)</f>
        <v>メニューI(残差)</v>
      </c>
      <c r="AY112" s="52">
        <f>IF(参照!E112="","",参照!E112)</f>
        <v>4.9700000000000005E-4</v>
      </c>
      <c r="AZ112" s="52" t="str">
        <f>IF(参照!F112="","",参照!F112)</f>
        <v>(株)新出光</v>
      </c>
      <c r="BA112" s="52" t="str">
        <f>IF(参照!G112="","",参照!G112)</f>
        <v>(株)新出光_メニューI(残差)</v>
      </c>
      <c r="BB112" s="52">
        <f t="shared" si="32"/>
        <v>0.49700000000000005</v>
      </c>
      <c r="BD112" s="52" t="str">
        <f>IF(参照!L112="","",参照!L112)</f>
        <v>出雲ケーブルビジョン(株)</v>
      </c>
    </row>
    <row r="113" spans="47:56">
      <c r="AU113" s="52" t="str">
        <f>IF(参照!A113="","",参照!A113)</f>
        <v/>
      </c>
      <c r="AV113" s="52" t="str">
        <f>IF(参照!B113="","",参照!B113)</f>
        <v/>
      </c>
      <c r="AW113" s="52" t="str">
        <f>IF(参照!C113="","",参照!C113)</f>
        <v/>
      </c>
      <c r="AX113" s="52" t="str">
        <f>IF(参照!D113="","",参照!D113)</f>
        <v>(参考値)事業者全体</v>
      </c>
      <c r="AY113" s="52">
        <f>IF(参照!E113="","",参照!E113)</f>
        <v>4.5800000000000002E-4</v>
      </c>
      <c r="AZ113" s="52" t="str">
        <f>IF(参照!F113="","",参照!F113)</f>
        <v>(株)新出光</v>
      </c>
      <c r="BA113" s="52" t="str">
        <f>IF(参照!G113="","",参照!G113)</f>
        <v>(株)新出光_(参考値)事業者全体</v>
      </c>
      <c r="BB113" s="52">
        <f t="shared" si="32"/>
        <v>0.45800000000000002</v>
      </c>
      <c r="BD113" s="52" t="str">
        <f>IF(参照!L113="","",参照!L113)</f>
        <v>伊勢崎ガス(株)</v>
      </c>
    </row>
    <row r="114" spans="47:56">
      <c r="AU114" s="52" t="str">
        <f>IF(参照!A114="","",参照!A114)</f>
        <v>A0032</v>
      </c>
      <c r="AV114" s="52" t="str">
        <f>IF(参照!B114="","",参照!B114)</f>
        <v>セントラル石油瓦斯(株)</v>
      </c>
      <c r="AW114" s="52">
        <f>IF(参照!C114="","",参照!C114)</f>
        <v>4.9399999999999997E-4</v>
      </c>
      <c r="AX114" s="52" t="str">
        <f>IF(参照!D114="","",参照!D114)</f>
        <v/>
      </c>
      <c r="AY114" s="52">
        <f>IF(参照!E114="","",参照!E114)</f>
        <v>4.3800000000000002E-4</v>
      </c>
      <c r="AZ114" s="52" t="str">
        <f>IF(参照!F114="","",参照!F114)</f>
        <v>セントラル石油瓦斯(株)</v>
      </c>
      <c r="BA114" s="52" t="str">
        <f>IF(参照!G114="","",参照!G114)</f>
        <v>セントラル石油瓦斯(株)_</v>
      </c>
      <c r="BB114" s="52">
        <f t="shared" si="32"/>
        <v>0.438</v>
      </c>
      <c r="BD114" s="52" t="str">
        <f>IF(参照!L114="","",参照!L114)</f>
        <v>伊勢志摩電力(株)</v>
      </c>
    </row>
    <row r="115" spans="47:56">
      <c r="AU115" s="52" t="str">
        <f>IF(参照!A115="","",参照!A115)</f>
        <v>A0034</v>
      </c>
      <c r="AV115" s="52" t="str">
        <f>IF(参照!B115="","",参照!B115)</f>
        <v>一般財団法人泉佐野電力　　</v>
      </c>
      <c r="AW115" s="52">
        <f>IF(参照!C115="","",参照!C115)</f>
        <v>3.68E-4</v>
      </c>
      <c r="AX115" s="52" t="str">
        <f>IF(参照!D115="","",参照!D115)</f>
        <v/>
      </c>
      <c r="AY115" s="52">
        <f>IF(参照!E115="","",参照!E115)</f>
        <v>4.37E-4</v>
      </c>
      <c r="AZ115" s="52" t="str">
        <f>IF(参照!F115="","",参照!F115)</f>
        <v>一般財団法人泉佐野電力　　</v>
      </c>
      <c r="BA115" s="52" t="str">
        <f>IF(参照!G115="","",参照!G115)</f>
        <v>一般財団法人泉佐野電力　　_</v>
      </c>
      <c r="BB115" s="52">
        <f t="shared" si="32"/>
        <v>0.437</v>
      </c>
      <c r="BD115" s="52" t="str">
        <f>IF(参照!L115="","",参照!L115)</f>
        <v>(株)いちき串木野電力</v>
      </c>
    </row>
    <row r="116" spans="47:56">
      <c r="AU116" s="52" t="str">
        <f>IF(参照!A116="","",参照!A116)</f>
        <v>A0035</v>
      </c>
      <c r="AV116" s="52" t="str">
        <f>IF(参照!B116="","",参照!B116)</f>
        <v>コスモエネルギーソリューションズ(株)</v>
      </c>
      <c r="AW116" s="52">
        <f>IF(参照!C116="","",参照!C116)</f>
        <v>3.0499999999999999E-4</v>
      </c>
      <c r="AX116" s="52" t="str">
        <f>IF(参照!D116="","",参照!D116)</f>
        <v>メニューA</v>
      </c>
      <c r="AY116" s="52">
        <f>IF(参照!E116="","",参照!E116)</f>
        <v>0</v>
      </c>
      <c r="AZ116" s="52" t="str">
        <f>IF(参照!F116="","",参照!F116)</f>
        <v>コスモエネルギーソリューションズ(株)</v>
      </c>
      <c r="BA116" s="52" t="str">
        <f>IF(参照!G116="","",参照!G116)</f>
        <v>コスモエネルギーソリューションズ(株)_メニューA</v>
      </c>
      <c r="BB116" s="52">
        <f t="shared" si="32"/>
        <v>0</v>
      </c>
      <c r="BD116" s="52" t="str">
        <f>IF(参照!L116="","",参照!L116)</f>
        <v>(株)いちたかガスワン</v>
      </c>
    </row>
    <row r="117" spans="47:56">
      <c r="AU117" s="52" t="str">
        <f>IF(参照!A117="","",参照!A117)</f>
        <v/>
      </c>
      <c r="AV117" s="52" t="str">
        <f>IF(参照!B117="","",参照!B117)</f>
        <v/>
      </c>
      <c r="AW117" s="52" t="str">
        <f>IF(参照!C117="","",参照!C117)</f>
        <v/>
      </c>
      <c r="AX117" s="52" t="str">
        <f>IF(参照!D117="","",参照!D117)</f>
        <v>メニューB(残差)</v>
      </c>
      <c r="AY117" s="52">
        <f>IF(参照!E117="","",参照!E117)</f>
        <v>6.8800000000000003E-4</v>
      </c>
      <c r="AZ117" s="52" t="str">
        <f>IF(参照!F117="","",参照!F117)</f>
        <v>コスモエネルギーソリューションズ(株)</v>
      </c>
      <c r="BA117" s="52" t="str">
        <f>IF(参照!G117="","",参照!G117)</f>
        <v>コスモエネルギーソリューションズ(株)_メニューB(残差)</v>
      </c>
      <c r="BB117" s="52">
        <f t="shared" si="32"/>
        <v>0.68800000000000006</v>
      </c>
      <c r="BD117" s="52" t="str">
        <f>IF(参照!L117="","",参照!L117)</f>
        <v>出光グリーンパワー(株)</v>
      </c>
    </row>
    <row r="118" spans="47:56">
      <c r="AU118" s="52" t="str">
        <f>IF(参照!A118="","",参照!A118)</f>
        <v/>
      </c>
      <c r="AV118" s="52" t="str">
        <f>IF(参照!B118="","",参照!B118)</f>
        <v/>
      </c>
      <c r="AW118" s="52" t="str">
        <f>IF(参照!C118="","",参照!C118)</f>
        <v/>
      </c>
      <c r="AX118" s="52" t="str">
        <f>IF(参照!D118="","",参照!D118)</f>
        <v>(参考値)事業者全体</v>
      </c>
      <c r="AY118" s="52">
        <f>IF(参照!E118="","",参照!E118)</f>
        <v>5.04E-4</v>
      </c>
      <c r="AZ118" s="52" t="str">
        <f>IF(参照!F118="","",参照!F118)</f>
        <v>コスモエネルギーソリューションズ(株)</v>
      </c>
      <c r="BA118" s="52" t="str">
        <f>IF(参照!G118="","",参照!G118)</f>
        <v>コスモエネルギーソリューションズ(株)_(参考値)事業者全体</v>
      </c>
      <c r="BB118" s="52">
        <f t="shared" si="32"/>
        <v>0.504</v>
      </c>
      <c r="BD118" s="52" t="str">
        <f>IF(参照!L118="","",参照!L118)</f>
        <v>出光興産(株)</v>
      </c>
    </row>
    <row r="119" spans="47:56">
      <c r="AU119" s="52" t="str">
        <f>IF(参照!A119="","",参照!A119)</f>
        <v>A0036</v>
      </c>
      <c r="AV119" s="52" t="str">
        <f>IF(参照!B119="","",参照!B119)</f>
        <v>(株)グリーンサークル</v>
      </c>
      <c r="AW119" s="52">
        <f>IF(参照!C119="","",参照!C119)</f>
        <v>3.8000000000000002E-5</v>
      </c>
      <c r="AX119" s="52" t="str">
        <f>IF(参照!D119="","",参照!D119)</f>
        <v/>
      </c>
      <c r="AY119" s="52">
        <f>IF(参照!E119="","",参照!E119)</f>
        <v>4.4099999999999999E-4</v>
      </c>
      <c r="AZ119" s="52" t="str">
        <f>IF(参照!F119="","",参照!F119)</f>
        <v>(株)グリーンサークル</v>
      </c>
      <c r="BA119" s="52" t="str">
        <f>IF(参照!G119="","",参照!G119)</f>
        <v>(株)グリーンサークル_</v>
      </c>
      <c r="BB119" s="52">
        <f t="shared" si="32"/>
        <v>0.441</v>
      </c>
      <c r="BD119" s="52" t="str">
        <f>IF(参照!L119="","",参照!L119)</f>
        <v>伊藤忠エネクス(株)</v>
      </c>
    </row>
    <row r="120" spans="47:56">
      <c r="AU120" s="52" t="str">
        <f>IF(参照!A120="","",参照!A120)</f>
        <v>A0037</v>
      </c>
      <c r="AV120" s="52" t="str">
        <f>IF(参照!B120="","",参照!B120)</f>
        <v>(株)ウエスト電力</v>
      </c>
      <c r="AW120" s="52">
        <f>IF(参照!C120="","",参照!C120)</f>
        <v>3.6900000000000002E-4</v>
      </c>
      <c r="AX120" s="52" t="str">
        <f>IF(参照!D120="","",参照!D120)</f>
        <v>メニューA</v>
      </c>
      <c r="AY120" s="52">
        <f>IF(参照!E120="","",参照!E120)</f>
        <v>0</v>
      </c>
      <c r="AZ120" s="52" t="str">
        <f>IF(参照!F120="","",参照!F120)</f>
        <v>(株)ウエスト電力</v>
      </c>
      <c r="BA120" s="52" t="str">
        <f>IF(参照!G120="","",参照!G120)</f>
        <v>(株)ウエスト電力_メニューA</v>
      </c>
      <c r="BB120" s="52">
        <f t="shared" si="32"/>
        <v>0</v>
      </c>
      <c r="BD120" s="52" t="str">
        <f>IF(参照!L120="","",参照!L120)</f>
        <v>伊藤忠エネクスホームライフ西日本(株)</v>
      </c>
    </row>
    <row r="121" spans="47:56">
      <c r="AU121" s="52" t="str">
        <f>IF(参照!A121="","",参照!A121)</f>
        <v/>
      </c>
      <c r="AV121" s="52" t="str">
        <f>IF(参照!B121="","",参照!B121)</f>
        <v/>
      </c>
      <c r="AW121" s="52" t="str">
        <f>IF(参照!C121="","",参照!C121)</f>
        <v/>
      </c>
      <c r="AX121" s="52" t="str">
        <f>IF(参照!D121="","",参照!D121)</f>
        <v>メニューB(残差)</v>
      </c>
      <c r="AY121" s="52">
        <f>IF(参照!E121="","",参照!E121)</f>
        <v>3.0800000000000001E-4</v>
      </c>
      <c r="AZ121" s="52" t="str">
        <f>IF(参照!F121="","",参照!F121)</f>
        <v>(株)ウエスト電力</v>
      </c>
      <c r="BA121" s="52" t="str">
        <f>IF(参照!G121="","",参照!G121)</f>
        <v>(株)ウエスト電力_メニューB(残差)</v>
      </c>
      <c r="BB121" s="52">
        <f t="shared" si="32"/>
        <v>0.308</v>
      </c>
      <c r="BD121" s="52" t="str">
        <f>IF(参照!L121="","",参照!L121)</f>
        <v>伊藤忠商事(株)</v>
      </c>
    </row>
    <row r="122" spans="47:56">
      <c r="AU122" s="52" t="str">
        <f>IF(参照!A122="","",参照!A122)</f>
        <v/>
      </c>
      <c r="AV122" s="52" t="str">
        <f>IF(参照!B122="","",参照!B122)</f>
        <v/>
      </c>
      <c r="AW122" s="52" t="str">
        <f>IF(参照!C122="","",参照!C122)</f>
        <v/>
      </c>
      <c r="AX122" s="52" t="str">
        <f>IF(参照!D122="","",参照!D122)</f>
        <v>(参考値)事業者全体</v>
      </c>
      <c r="AY122" s="52">
        <f>IF(参照!E122="","",参照!E122)</f>
        <v>3.1799999999999998E-4</v>
      </c>
      <c r="AZ122" s="52" t="str">
        <f>IF(参照!F122="","",参照!F122)</f>
        <v>(株)ウエスト電力</v>
      </c>
      <c r="BA122" s="52" t="str">
        <f>IF(参照!G122="","",参照!G122)</f>
        <v>(株)ウエスト電力_(参考値)事業者全体</v>
      </c>
      <c r="BB122" s="52">
        <f t="shared" si="32"/>
        <v>0.318</v>
      </c>
      <c r="BD122" s="52" t="str">
        <f>IF(参照!L122="","",参照!L122)</f>
        <v>伊藤忠プランテック(株)</v>
      </c>
    </row>
    <row r="123" spans="47:56">
      <c r="AU123" s="52" t="str">
        <f>IF(参照!A123="","",参照!A123)</f>
        <v>A0039</v>
      </c>
      <c r="AV123" s="52" t="str">
        <f>IF(参照!B123="","",参照!B123)</f>
        <v>北海道瓦斯(株)</v>
      </c>
      <c r="AW123" s="52">
        <f>IF(参照!C123="","",参照!C123)</f>
        <v>4.7899999999999999E-4</v>
      </c>
      <c r="AX123" s="52" t="str">
        <f>IF(参照!D123="","",参照!D123)</f>
        <v>メニューA</v>
      </c>
      <c r="AY123" s="52">
        <f>IF(参照!E123="","",参照!E123)</f>
        <v>0</v>
      </c>
      <c r="AZ123" s="52" t="str">
        <f>IF(参照!F123="","",参照!F123)</f>
        <v>北海道瓦斯(株)</v>
      </c>
      <c r="BA123" s="52" t="str">
        <f>IF(参照!G123="","",参照!G123)</f>
        <v>北海道瓦斯(株)_メニューA</v>
      </c>
      <c r="BB123" s="52">
        <f t="shared" si="32"/>
        <v>0</v>
      </c>
      <c r="BD123" s="52" t="str">
        <f>IF(参照!L123="","",参照!L123)</f>
        <v>いばらきコープ生活協同組合</v>
      </c>
    </row>
    <row r="124" spans="47:56">
      <c r="AU124" s="52" t="str">
        <f>IF(参照!A124="","",参照!A124)</f>
        <v/>
      </c>
      <c r="AV124" s="52" t="str">
        <f>IF(参照!B124="","",参照!B124)</f>
        <v/>
      </c>
      <c r="AW124" s="52" t="str">
        <f>IF(参照!C124="","",参照!C124)</f>
        <v/>
      </c>
      <c r="AX124" s="52" t="str">
        <f>IF(参照!D124="","",参照!D124)</f>
        <v>メニューB(残差)</v>
      </c>
      <c r="AY124" s="52">
        <f>IF(参照!E124="","",参照!E124)</f>
        <v>4.7899999999999999E-4</v>
      </c>
      <c r="AZ124" s="52" t="str">
        <f>IF(参照!F124="","",参照!F124)</f>
        <v>北海道瓦斯(株)</v>
      </c>
      <c r="BA124" s="52" t="str">
        <f>IF(参照!G124="","",参照!G124)</f>
        <v>北海道瓦斯(株)_メニューB(残差)</v>
      </c>
      <c r="BB124" s="52">
        <f t="shared" si="32"/>
        <v>0.47899999999999998</v>
      </c>
      <c r="BD124" s="52" t="str">
        <f>IF(参照!L124="","",参照!L124)</f>
        <v>入間ガス(株)</v>
      </c>
    </row>
    <row r="125" spans="47:56">
      <c r="AU125" s="52" t="str">
        <f>IF(参照!A125="","",参照!A125)</f>
        <v/>
      </c>
      <c r="AV125" s="52" t="str">
        <f>IF(参照!B125="","",参照!B125)</f>
        <v/>
      </c>
      <c r="AW125" s="52" t="str">
        <f>IF(参照!C125="","",参照!C125)</f>
        <v/>
      </c>
      <c r="AX125" s="52" t="str">
        <f>IF(参照!D125="","",参照!D125)</f>
        <v>(参考値)事業者全体</v>
      </c>
      <c r="AY125" s="52">
        <f>IF(参照!E125="","",参照!E125)</f>
        <v>4.6899999999999996E-4</v>
      </c>
      <c r="AZ125" s="52" t="str">
        <f>IF(参照!F125="","",参照!F125)</f>
        <v>北海道瓦斯(株)</v>
      </c>
      <c r="BA125" s="52" t="str">
        <f>IF(参照!G125="","",参照!G125)</f>
        <v>北海道瓦斯(株)_(参考値)事業者全体</v>
      </c>
      <c r="BB125" s="52">
        <f t="shared" si="32"/>
        <v>0.46899999999999997</v>
      </c>
      <c r="BD125" s="52" t="str">
        <f>IF(参照!L125="","",参照!L125)</f>
        <v>イワタニ関東(株)</v>
      </c>
    </row>
    <row r="126" spans="47:56">
      <c r="AU126" s="52" t="str">
        <f>IF(参照!A126="","",参照!A126)</f>
        <v>A0042</v>
      </c>
      <c r="AV126" s="52" t="str">
        <f>IF(参照!B126="","",参照!B126)</f>
        <v>新エネルギー開発(株)</v>
      </c>
      <c r="AW126" s="52">
        <f>IF(参照!C126="","",参照!C126)</f>
        <v>4.6999999999999999E-4</v>
      </c>
      <c r="AX126" s="52" t="str">
        <f>IF(参照!D126="","",参照!D126)</f>
        <v/>
      </c>
      <c r="AY126" s="52">
        <f>IF(参照!E126="","",参照!E126)</f>
        <v>4.5399999999999998E-4</v>
      </c>
      <c r="AZ126" s="52" t="str">
        <f>IF(参照!F126="","",参照!F126)</f>
        <v>新エネルギー開発(株)</v>
      </c>
      <c r="BA126" s="52" t="str">
        <f>IF(参照!G126="","",参照!G126)</f>
        <v>新エネルギー開発(株)_</v>
      </c>
      <c r="BB126" s="52">
        <f t="shared" si="32"/>
        <v>0.45399999999999996</v>
      </c>
      <c r="BD126" s="52" t="str">
        <f>IF(参照!L126="","",参照!L126)</f>
        <v>イワタニ首都圏(株)</v>
      </c>
    </row>
    <row r="127" spans="47:56">
      <c r="AU127" s="52" t="str">
        <f>IF(参照!A127="","",参照!A127)</f>
        <v>A0043</v>
      </c>
      <c r="AV127" s="52" t="str">
        <f>IF(参照!B127="","",参照!B127)</f>
        <v>伊藤忠エネクス(株)</v>
      </c>
      <c r="AW127" s="52" t="str">
        <f>IF(参照!C127="","",参照!C127)</f>
        <v>0.000453※</v>
      </c>
      <c r="AX127" s="52" t="str">
        <f>IF(参照!D127="","",参照!D127)</f>
        <v>メニューA</v>
      </c>
      <c r="AY127" s="52">
        <f>IF(参照!E127="","",参照!E127)</f>
        <v>3.97E-4</v>
      </c>
      <c r="AZ127" s="52" t="str">
        <f>IF(参照!F127="","",参照!F127)</f>
        <v>伊藤忠エネクス(株)</v>
      </c>
      <c r="BA127" s="52" t="str">
        <f>IF(参照!G127="","",参照!G127)</f>
        <v>伊藤忠エネクス(株)_メニューA</v>
      </c>
      <c r="BB127" s="52">
        <f t="shared" si="32"/>
        <v>0.39700000000000002</v>
      </c>
      <c r="BD127" s="52" t="str">
        <f>IF(参照!L127="","",参照!L127)</f>
        <v>イワタニセントラル北海道(株)</v>
      </c>
    </row>
    <row r="128" spans="47:56">
      <c r="AU128" s="52" t="str">
        <f>IF(参照!A128="","",参照!A128)</f>
        <v/>
      </c>
      <c r="AV128" s="52" t="str">
        <f>IF(参照!B128="","",参照!B128)</f>
        <v/>
      </c>
      <c r="AW128" s="52" t="str">
        <f>IF(参照!C128="","",参照!C128)</f>
        <v/>
      </c>
      <c r="AX128" s="52" t="str">
        <f>IF(参照!D128="","",参照!D128)</f>
        <v>メニューB</v>
      </c>
      <c r="AY128" s="52">
        <f>IF(参照!E128="","",参照!E128)</f>
        <v>3.5E-4</v>
      </c>
      <c r="AZ128" s="52" t="str">
        <f>IF(参照!F128="","",参照!F128)</f>
        <v>伊藤忠エネクス(株)</v>
      </c>
      <c r="BA128" s="52" t="str">
        <f>IF(参照!G128="","",参照!G128)</f>
        <v>伊藤忠エネクス(株)_メニューB</v>
      </c>
      <c r="BB128" s="52">
        <f t="shared" si="32"/>
        <v>0.35</v>
      </c>
      <c r="BD128" s="52" t="str">
        <f>IF(参照!L128="","",参照!L128)</f>
        <v>イワタニ東海(株)</v>
      </c>
    </row>
    <row r="129" spans="47:56">
      <c r="AU129" s="52" t="str">
        <f>IF(参照!A129="","",参照!A129)</f>
        <v/>
      </c>
      <c r="AV129" s="52" t="str">
        <f>IF(参照!B129="","",参照!B129)</f>
        <v/>
      </c>
      <c r="AW129" s="52" t="str">
        <f>IF(参照!C129="","",参照!C129)</f>
        <v/>
      </c>
      <c r="AX129" s="52" t="str">
        <f>IF(参照!D129="","",参照!D129)</f>
        <v>メニューC(残差)</v>
      </c>
      <c r="AY129" s="52">
        <f>IF(参照!E129="","",参照!E129)</f>
        <v>3.6400000000000001E-4</v>
      </c>
      <c r="AZ129" s="52" t="str">
        <f>IF(参照!F129="","",参照!F129)</f>
        <v>伊藤忠エネクス(株)</v>
      </c>
      <c r="BA129" s="52" t="str">
        <f>IF(参照!G129="","",参照!G129)</f>
        <v>伊藤忠エネクス(株)_メニューC(残差)</v>
      </c>
      <c r="BB129" s="52">
        <f t="shared" si="32"/>
        <v>0.36399999999999999</v>
      </c>
      <c r="BD129" s="52" t="str">
        <f>IF(参照!L129="","",参照!L129)</f>
        <v>イワタニ長野(株)</v>
      </c>
    </row>
    <row r="130" spans="47:56">
      <c r="AU130" s="52" t="str">
        <f>IF(参照!A130="","",参照!A130)</f>
        <v/>
      </c>
      <c r="AV130" s="52" t="str">
        <f>IF(参照!B130="","",参照!B130)</f>
        <v/>
      </c>
      <c r="AW130" s="52" t="str">
        <f>IF(参照!C130="","",参照!C130)</f>
        <v/>
      </c>
      <c r="AX130" s="52" t="str">
        <f>IF(参照!D130="","",参照!D130)</f>
        <v>(参考値)事業者全体</v>
      </c>
      <c r="AY130" s="52">
        <f>IF(参照!E130="","",参照!E130)</f>
        <v>4.6999999999999999E-4</v>
      </c>
      <c r="AZ130" s="52" t="str">
        <f>IF(参照!F130="","",参照!F130)</f>
        <v>伊藤忠エネクス(株)</v>
      </c>
      <c r="BA130" s="52" t="str">
        <f>IF(参照!G130="","",参照!G130)</f>
        <v>伊藤忠エネクス(株)_(参考値)事業者全体</v>
      </c>
      <c r="BB130" s="52">
        <f t="shared" si="32"/>
        <v>0.47</v>
      </c>
      <c r="BD130" s="52" t="str">
        <f>IF(参照!L130="","",参照!L130)</f>
        <v>イワタニ三重(株)</v>
      </c>
    </row>
    <row r="131" spans="47:56">
      <c r="AU131" s="52" t="str">
        <f>IF(参照!A131="","",参照!A131)</f>
        <v>A0045</v>
      </c>
      <c r="AV131" s="52" t="str">
        <f>IF(参照!B131="","",参照!B131)</f>
        <v>(株)Ｖ－Ｐｏｗｅｒ</v>
      </c>
      <c r="AW131" s="52">
        <f>IF(参照!C131="","",参照!C131)</f>
        <v>3.8000000000000002E-4</v>
      </c>
      <c r="AX131" s="52" t="str">
        <f>IF(参照!D131="","",参照!D131)</f>
        <v>メニューA</v>
      </c>
      <c r="AY131" s="52">
        <f>IF(参照!E131="","",参照!E131)</f>
        <v>2.72E-4</v>
      </c>
      <c r="AZ131" s="52" t="str">
        <f>IF(参照!F131="","",参照!F131)</f>
        <v>(株)Ｖ－Ｐｏｗｅｒ</v>
      </c>
      <c r="BA131" s="52" t="str">
        <f>IF(参照!G131="","",参照!G131)</f>
        <v>(株)Ｖ－Ｐｏｗｅｒ_メニューA</v>
      </c>
      <c r="BB131" s="52">
        <f t="shared" si="32"/>
        <v>0.27200000000000002</v>
      </c>
      <c r="BD131" s="52" t="str">
        <f>IF(参照!L131="","",参照!L131)</f>
        <v>(株)岩手ウッドパワー</v>
      </c>
    </row>
    <row r="132" spans="47:56">
      <c r="AU132" s="52" t="str">
        <f>IF(参照!A132="","",参照!A132)</f>
        <v/>
      </c>
      <c r="AV132" s="52" t="str">
        <f>IF(参照!B132="","",参照!B132)</f>
        <v/>
      </c>
      <c r="AW132" s="52" t="str">
        <f>IF(参照!C132="","",参照!C132)</f>
        <v/>
      </c>
      <c r="AX132" s="52" t="str">
        <f>IF(参照!D132="","",参照!D132)</f>
        <v>メニューB</v>
      </c>
      <c r="AY132" s="52">
        <f>IF(参照!E132="","",参照!E132)</f>
        <v>0</v>
      </c>
      <c r="AZ132" s="52" t="str">
        <f>IF(参照!F132="","",参照!F132)</f>
        <v>(株)Ｖ－Ｐｏｗｅｒ</v>
      </c>
      <c r="BA132" s="52" t="str">
        <f>IF(参照!G132="","",参照!G132)</f>
        <v>(株)Ｖ－Ｐｏｗｅｒ_メニューB</v>
      </c>
      <c r="BB132" s="52">
        <f t="shared" si="32"/>
        <v>0</v>
      </c>
      <c r="BD132" s="52" t="str">
        <f>IF(参照!L132="","",参照!L132)</f>
        <v>岩手電力(株)</v>
      </c>
    </row>
    <row r="133" spans="47:56">
      <c r="AU133" s="52" t="str">
        <f>IF(参照!A133="","",参照!A133)</f>
        <v/>
      </c>
      <c r="AV133" s="52" t="str">
        <f>IF(参照!B133="","",参照!B133)</f>
        <v/>
      </c>
      <c r="AW133" s="52" t="str">
        <f>IF(参照!C133="","",参照!C133)</f>
        <v/>
      </c>
      <c r="AX133" s="52" t="str">
        <f>IF(参照!D133="","",参照!D133)</f>
        <v>メニューC(残差)</v>
      </c>
      <c r="AY133" s="52">
        <f>IF(参照!E133="","",参照!E133)</f>
        <v>4.6999999999999999E-4</v>
      </c>
      <c r="AZ133" s="52" t="str">
        <f>IF(参照!F133="","",参照!F133)</f>
        <v>(株)Ｖ－Ｐｏｗｅｒ</v>
      </c>
      <c r="BA133" s="52" t="str">
        <f>IF(参照!G133="","",参照!G133)</f>
        <v>(株)Ｖ－Ｐｏｗｅｒ_メニューC(残差)</v>
      </c>
      <c r="BB133" s="52">
        <f t="shared" ref="BB133:BB196" si="33">AY133*1000</f>
        <v>0.47</v>
      </c>
      <c r="BD133" s="52" t="str">
        <f>IF(参照!L133="","",参照!L133)</f>
        <v>(株)インフォシステム</v>
      </c>
    </row>
    <row r="134" spans="47:56">
      <c r="AU134" s="52" t="str">
        <f>IF(参照!A134="","",参照!A134)</f>
        <v/>
      </c>
      <c r="AV134" s="52" t="str">
        <f>IF(参照!B134="","",参照!B134)</f>
        <v/>
      </c>
      <c r="AW134" s="52" t="str">
        <f>IF(参照!C134="","",参照!C134)</f>
        <v/>
      </c>
      <c r="AX134" s="52" t="str">
        <f>IF(参照!D134="","",参照!D134)</f>
        <v>(参考値)事業者全体</v>
      </c>
      <c r="AY134" s="52">
        <f>IF(参照!E134="","",参照!E134)</f>
        <v>4.5300000000000001E-4</v>
      </c>
      <c r="AZ134" s="52" t="str">
        <f>IF(参照!F134="","",参照!F134)</f>
        <v>(株)Ｖ－Ｐｏｗｅｒ</v>
      </c>
      <c r="BA134" s="52" t="str">
        <f>IF(参照!G134="","",参照!G134)</f>
        <v>(株)Ｖ－Ｐｏｗｅｒ_(参考値)事業者全体</v>
      </c>
      <c r="BB134" s="52">
        <f t="shared" si="33"/>
        <v>0.45300000000000001</v>
      </c>
      <c r="BD134" s="52" t="str">
        <f>IF(参照!L134="","",参照!L134)</f>
        <v>ヴィジョナリーパワー(株)</v>
      </c>
    </row>
    <row r="135" spans="47:56">
      <c r="AU135" s="52" t="str">
        <f>IF(参照!A135="","",参照!A135)</f>
        <v>A0046</v>
      </c>
      <c r="AV135" s="52" t="str">
        <f>IF(参照!B135="","",参照!B135)</f>
        <v>大和エネルギー(株)</v>
      </c>
      <c r="AW135" s="52">
        <f>IF(参照!C135="","",参照!C135)</f>
        <v>3.5599999999999998E-4</v>
      </c>
      <c r="AX135" s="52" t="str">
        <f>IF(参照!D135="","",参照!D135)</f>
        <v>メニューA</v>
      </c>
      <c r="AY135" s="52">
        <f>IF(参照!E135="","",参照!E135)</f>
        <v>0</v>
      </c>
      <c r="AZ135" s="52" t="str">
        <f>IF(参照!F135="","",参照!F135)</f>
        <v>大和エネルギー(株)</v>
      </c>
      <c r="BA135" s="52" t="str">
        <f>IF(参照!G135="","",参照!G135)</f>
        <v>大和エネルギー(株)_メニューA</v>
      </c>
      <c r="BB135" s="52">
        <f t="shared" si="33"/>
        <v>0</v>
      </c>
      <c r="BD135" s="52" t="str">
        <f>IF(参照!L135="","",参照!L135)</f>
        <v>(株)ウエスト電力</v>
      </c>
    </row>
    <row r="136" spans="47:56">
      <c r="AU136" s="52" t="str">
        <f>IF(参照!A136="","",参照!A136)</f>
        <v/>
      </c>
      <c r="AV136" s="52" t="str">
        <f>IF(参照!B136="","",参照!B136)</f>
        <v/>
      </c>
      <c r="AW136" s="52" t="str">
        <f>IF(参照!C136="","",参照!C136)</f>
        <v/>
      </c>
      <c r="AX136" s="52" t="str">
        <f>IF(参照!D136="","",参照!D136)</f>
        <v>メニューB(残差)</v>
      </c>
      <c r="AY136" s="52">
        <f>IF(参照!E136="","",参照!E136)</f>
        <v>2.9099999999999997E-4</v>
      </c>
      <c r="AZ136" s="52" t="str">
        <f>IF(参照!F136="","",参照!F136)</f>
        <v>大和エネルギー(株)</v>
      </c>
      <c r="BA136" s="52" t="str">
        <f>IF(参照!G136="","",参照!G136)</f>
        <v>大和エネルギー(株)_メニューB(残差)</v>
      </c>
      <c r="BB136" s="52">
        <f t="shared" si="33"/>
        <v>0.29099999999999998</v>
      </c>
      <c r="BD136" s="52" t="str">
        <f>IF(参照!L136="","",参照!L136)</f>
        <v>上田ガス(株)</v>
      </c>
    </row>
    <row r="137" spans="47:56">
      <c r="AU137" s="52" t="str">
        <f>IF(参照!A137="","",参照!A137)</f>
        <v/>
      </c>
      <c r="AV137" s="52" t="str">
        <f>IF(参照!B137="","",参照!B137)</f>
        <v/>
      </c>
      <c r="AW137" s="52" t="str">
        <f>IF(参照!C137="","",参照!C137)</f>
        <v/>
      </c>
      <c r="AX137" s="52" t="str">
        <f>IF(参照!D137="","",参照!D137)</f>
        <v>(参考値)事業者全体</v>
      </c>
      <c r="AY137" s="52">
        <f>IF(参照!E137="","",参照!E137)</f>
        <v>3.0199999999999997E-4</v>
      </c>
      <c r="AZ137" s="52" t="str">
        <f>IF(参照!F137="","",参照!F137)</f>
        <v>大和エネルギー(株)</v>
      </c>
      <c r="BA137" s="52" t="str">
        <f>IF(参照!G137="","",参照!G137)</f>
        <v>大和エネルギー(株)_(参考値)事業者全体</v>
      </c>
      <c r="BB137" s="52">
        <f t="shared" si="33"/>
        <v>0.30199999999999999</v>
      </c>
      <c r="BD137" s="52" t="str">
        <f>IF(参照!L137="","",参照!L137)</f>
        <v>うすきエネルギー(株)</v>
      </c>
    </row>
    <row r="138" spans="47:56">
      <c r="AU138" s="52" t="str">
        <f>IF(参照!A138="","",参照!A138)</f>
        <v>A0048</v>
      </c>
      <c r="AV138" s="52" t="str">
        <f>IF(参照!B138="","",参照!B138)</f>
        <v>大阪瓦斯(株)</v>
      </c>
      <c r="AW138" s="52">
        <f>IF(参照!C138="","",参照!C138)</f>
        <v>4.1199999999999999E-4</v>
      </c>
      <c r="AX138" s="52" t="str">
        <f>IF(参照!D138="","",参照!D138)</f>
        <v>メニューA</v>
      </c>
      <c r="AY138" s="52">
        <f>IF(参照!E138="","",参照!E138)</f>
        <v>0</v>
      </c>
      <c r="AZ138" s="52" t="str">
        <f>IF(参照!F138="","",参照!F138)</f>
        <v>大阪瓦斯(株)</v>
      </c>
      <c r="BA138" s="52" t="str">
        <f>IF(参照!G138="","",参照!G138)</f>
        <v>大阪瓦斯(株)_メニューA</v>
      </c>
      <c r="BB138" s="52">
        <f t="shared" si="33"/>
        <v>0</v>
      </c>
      <c r="BD138" s="52" t="str">
        <f>IF(参照!L138="","",参照!L138)</f>
        <v>(株)ウッドエナジー</v>
      </c>
    </row>
    <row r="139" spans="47:56">
      <c r="AU139" s="52" t="str">
        <f>IF(参照!A139="","",参照!A139)</f>
        <v/>
      </c>
      <c r="AV139" s="52" t="str">
        <f>IF(参照!B139="","",参照!B139)</f>
        <v/>
      </c>
      <c r="AW139" s="52" t="str">
        <f>IF(参照!C139="","",参照!C139)</f>
        <v/>
      </c>
      <c r="AX139" s="52" t="str">
        <f>IF(参照!D139="","",参照!D139)</f>
        <v>メニューB</v>
      </c>
      <c r="AY139" s="52">
        <f>IF(参照!E139="","",参照!E139)</f>
        <v>0</v>
      </c>
      <c r="AZ139" s="52" t="str">
        <f>IF(参照!F139="","",参照!F139)</f>
        <v>大阪瓦斯(株)</v>
      </c>
      <c r="BA139" s="52" t="str">
        <f>IF(参照!G139="","",参照!G139)</f>
        <v>大阪瓦斯(株)_メニューB</v>
      </c>
      <c r="BB139" s="52">
        <f t="shared" si="33"/>
        <v>0</v>
      </c>
      <c r="BD139" s="52" t="str">
        <f>IF(参照!L139="","",参照!L139)</f>
        <v>宇都宮ライトパワー(株)</v>
      </c>
    </row>
    <row r="140" spans="47:56">
      <c r="AU140" s="52" t="str">
        <f>IF(参照!A140="","",参照!A140)</f>
        <v/>
      </c>
      <c r="AV140" s="52" t="str">
        <f>IF(参照!B140="","",参照!B140)</f>
        <v/>
      </c>
      <c r="AW140" s="52" t="str">
        <f>IF(参照!C140="","",参照!C140)</f>
        <v/>
      </c>
      <c r="AX140" s="52" t="str">
        <f>IF(参照!D140="","",参照!D140)</f>
        <v>メニューC</v>
      </c>
      <c r="AY140" s="52">
        <f>IF(参照!E140="","",参照!E140)</f>
        <v>3.9600000000000003E-4</v>
      </c>
      <c r="AZ140" s="52" t="str">
        <f>IF(参照!F140="","",参照!F140)</f>
        <v>大阪瓦斯(株)</v>
      </c>
      <c r="BA140" s="52" t="str">
        <f>IF(参照!G140="","",参照!G140)</f>
        <v>大阪瓦斯(株)_メニューC</v>
      </c>
      <c r="BB140" s="52">
        <f t="shared" si="33"/>
        <v>0.39600000000000002</v>
      </c>
      <c r="BD140" s="52" t="str">
        <f>IF(参照!L140="","",参照!L140)</f>
        <v>うべ未来エネルギー(株)</v>
      </c>
    </row>
    <row r="141" spans="47:56">
      <c r="AU141" s="52" t="str">
        <f>IF(参照!A141="","",参照!A141)</f>
        <v/>
      </c>
      <c r="AV141" s="52" t="str">
        <f>IF(参照!B141="","",参照!B141)</f>
        <v/>
      </c>
      <c r="AW141" s="52" t="str">
        <f>IF(参照!C141="","",参照!C141)</f>
        <v/>
      </c>
      <c r="AX141" s="52" t="str">
        <f>IF(参照!D141="","",参照!D141)</f>
        <v>メニューD(残差)</v>
      </c>
      <c r="AY141" s="52">
        <f>IF(参照!E141="","",参照!E141)</f>
        <v>4.5800000000000002E-4</v>
      </c>
      <c r="AZ141" s="52" t="str">
        <f>IF(参照!F141="","",参照!F141)</f>
        <v>大阪瓦斯(株)</v>
      </c>
      <c r="BA141" s="52" t="str">
        <f>IF(参照!G141="","",参照!G141)</f>
        <v>大阪瓦斯(株)_メニューD(残差)</v>
      </c>
      <c r="BB141" s="52">
        <f t="shared" si="33"/>
        <v>0.45800000000000002</v>
      </c>
      <c r="BD141" s="52" t="str">
        <f>IF(参照!L141="","",参照!L141)</f>
        <v>エア・ウォーター(株)</v>
      </c>
    </row>
    <row r="142" spans="47:56">
      <c r="AU142" s="52" t="str">
        <f>IF(参照!A142="","",参照!A142)</f>
        <v/>
      </c>
      <c r="AV142" s="52" t="str">
        <f>IF(参照!B142="","",参照!B142)</f>
        <v/>
      </c>
      <c r="AW142" s="52" t="str">
        <f>IF(参照!C142="","",参照!C142)</f>
        <v/>
      </c>
      <c r="AX142" s="52" t="str">
        <f>IF(参照!D142="","",参照!D142)</f>
        <v>(参考値)事業者全体</v>
      </c>
      <c r="AY142" s="52">
        <f>IF(参照!E142="","",参照!E142)</f>
        <v>4.2099999999999999E-4</v>
      </c>
      <c r="AZ142" s="52" t="str">
        <f>IF(参照!F142="","",参照!F142)</f>
        <v>大阪瓦斯(株)</v>
      </c>
      <c r="BA142" s="52" t="str">
        <f>IF(参照!G142="","",参照!G142)</f>
        <v>大阪瓦斯(株)_(参考値)事業者全体</v>
      </c>
      <c r="BB142" s="52">
        <f t="shared" si="33"/>
        <v>0.42099999999999999</v>
      </c>
      <c r="BD142" s="52" t="str">
        <f>IF(参照!L142="","",参照!L142)</f>
        <v>エア・ウォーター・ライフソリューション(株)(旧：エア・ウォーター北海道(株))</v>
      </c>
    </row>
    <row r="143" spans="47:56">
      <c r="AU143" s="52" t="str">
        <f>IF(参照!A143="","",参照!A143)</f>
        <v>A0049</v>
      </c>
      <c r="AV143" s="52" t="str">
        <f>IF(参照!B143="","",参照!B143)</f>
        <v>エフビットコミュニケーションズ(株)　</v>
      </c>
      <c r="AW143" s="52">
        <f>IF(参照!C143="","",参照!C143)</f>
        <v>4.5800000000000002E-4</v>
      </c>
      <c r="AX143" s="52" t="str">
        <f>IF(参照!D143="","",参照!D143)</f>
        <v>メニューA</v>
      </c>
      <c r="AY143" s="52">
        <f>IF(参照!E143="","",参照!E143)</f>
        <v>2.4800000000000001E-4</v>
      </c>
      <c r="AZ143" s="52" t="str">
        <f>IF(参照!F143="","",参照!F143)</f>
        <v>エフビットコミュニケーションズ(株)　</v>
      </c>
      <c r="BA143" s="52" t="str">
        <f>IF(参照!G143="","",参照!G143)</f>
        <v>エフビットコミュニケーションズ(株)　_メニューA</v>
      </c>
      <c r="BB143" s="52">
        <f t="shared" si="33"/>
        <v>0.248</v>
      </c>
      <c r="BD143" s="52" t="str">
        <f>IF(参照!L143="","",参照!L143)</f>
        <v>(株)エイチティーピー</v>
      </c>
    </row>
    <row r="144" spans="47:56">
      <c r="AU144" s="52" t="str">
        <f>IF(参照!A144="","",参照!A144)</f>
        <v/>
      </c>
      <c r="AV144" s="52" t="str">
        <f>IF(参照!B144="","",参照!B144)</f>
        <v/>
      </c>
      <c r="AW144" s="52" t="str">
        <f>IF(参照!C144="","",参照!C144)</f>
        <v/>
      </c>
      <c r="AX144" s="52" t="str">
        <f>IF(参照!D144="","",参照!D144)</f>
        <v>メニューB</v>
      </c>
      <c r="AY144" s="52">
        <f>IF(参照!E144="","",参照!E144)</f>
        <v>0</v>
      </c>
      <c r="AZ144" s="52" t="str">
        <f>IF(参照!F144="","",参照!F144)</f>
        <v>エフビットコミュニケーションズ(株)　</v>
      </c>
      <c r="BA144" s="52" t="str">
        <f>IF(参照!G144="","",参照!G144)</f>
        <v>エフビットコミュニケーションズ(株)　_メニューB</v>
      </c>
      <c r="BB144" s="52">
        <f t="shared" si="33"/>
        <v>0</v>
      </c>
      <c r="BD144" s="52" t="str">
        <f>IF(参照!L144="","",参照!L144)</f>
        <v>(株)エーコープサービス</v>
      </c>
    </row>
    <row r="145" spans="47:56">
      <c r="AU145" s="52" t="str">
        <f>IF(参照!A145="","",参照!A145)</f>
        <v/>
      </c>
      <c r="AV145" s="52" t="str">
        <f>IF(参照!B145="","",参照!B145)</f>
        <v/>
      </c>
      <c r="AW145" s="52" t="str">
        <f>IF(参照!C145="","",参照!C145)</f>
        <v/>
      </c>
      <c r="AX145" s="52" t="str">
        <f>IF(参照!D145="","",参照!D145)</f>
        <v>メニューC(残差)</v>
      </c>
      <c r="AY145" s="52">
        <f>IF(参照!E145="","",参照!E145)</f>
        <v>5.2800000000000004E-4</v>
      </c>
      <c r="AZ145" s="52" t="str">
        <f>IF(参照!F145="","",参照!F145)</f>
        <v>エフビットコミュニケーションズ(株)　</v>
      </c>
      <c r="BA145" s="52" t="str">
        <f>IF(参照!G145="","",参照!G145)</f>
        <v>エフビットコミュニケーションズ(株)　_メニューC(残差)</v>
      </c>
      <c r="BB145" s="52">
        <f t="shared" si="33"/>
        <v>0.52800000000000002</v>
      </c>
      <c r="BD145" s="52" t="str">
        <f>IF(参照!L145="","",参照!L145)</f>
        <v>(株)エージーピー　</v>
      </c>
    </row>
    <row r="146" spans="47:56">
      <c r="AU146" s="52" t="str">
        <f>IF(参照!A146="","",参照!A146)</f>
        <v/>
      </c>
      <c r="AV146" s="52" t="str">
        <f>IF(参照!B146="","",参照!B146)</f>
        <v/>
      </c>
      <c r="AW146" s="52" t="str">
        <f>IF(参照!C146="","",参照!C146)</f>
        <v/>
      </c>
      <c r="AX146" s="52" t="str">
        <f>IF(参照!D146="","",参照!D146)</f>
        <v>(参考値)事業者全体</v>
      </c>
      <c r="AY146" s="52">
        <f>IF(参照!E146="","",参照!E146)</f>
        <v>4.7699999999999999E-4</v>
      </c>
      <c r="AZ146" s="52" t="str">
        <f>IF(参照!F146="","",参照!F146)</f>
        <v>エフビットコミュニケーションズ(株)　</v>
      </c>
      <c r="BA146" s="52" t="str">
        <f>IF(参照!G146="","",参照!G146)</f>
        <v>エフビットコミュニケーションズ(株)　_(参考値)事業者全体</v>
      </c>
      <c r="BB146" s="52">
        <f t="shared" si="33"/>
        <v>0.47699999999999998</v>
      </c>
      <c r="BD146" s="52" t="str">
        <f>IF(参照!L146="","",参照!L146)</f>
        <v>(株)エコア</v>
      </c>
    </row>
    <row r="147" spans="47:56">
      <c r="AU147" s="52" t="str">
        <f>IF(参照!A147="","",参照!A147)</f>
        <v>A0050</v>
      </c>
      <c r="AV147" s="52" t="str">
        <f>IF(参照!B147="","",参照!B147)</f>
        <v>ＥＮＥＯＳ(株)</v>
      </c>
      <c r="AW147" s="52">
        <f>IF(参照!C147="","",参照!C147)</f>
        <v>4.06E-4</v>
      </c>
      <c r="AX147" s="52" t="str">
        <f>IF(参照!D147="","",参照!D147)</f>
        <v>メニューA</v>
      </c>
      <c r="AY147" s="52">
        <f>IF(参照!E147="","",参照!E147)</f>
        <v>0</v>
      </c>
      <c r="AZ147" s="52" t="str">
        <f>IF(参照!F147="","",参照!F147)</f>
        <v>ＥＮＥＯＳ(株)</v>
      </c>
      <c r="BA147" s="52" t="str">
        <f>IF(参照!G147="","",参照!G147)</f>
        <v>ＥＮＥＯＳ(株)_メニューA</v>
      </c>
      <c r="BB147" s="52">
        <f t="shared" si="33"/>
        <v>0</v>
      </c>
      <c r="BD147" s="52" t="str">
        <f>IF(参照!L147="","",参照!L147)</f>
        <v>(株)エコスタイル</v>
      </c>
    </row>
    <row r="148" spans="47:56">
      <c r="AU148" s="52" t="str">
        <f>IF(参照!A148="","",参照!A148)</f>
        <v/>
      </c>
      <c r="AV148" s="52" t="str">
        <f>IF(参照!B148="","",参照!B148)</f>
        <v/>
      </c>
      <c r="AW148" s="52" t="str">
        <f>IF(参照!C148="","",参照!C148)</f>
        <v/>
      </c>
      <c r="AX148" s="52" t="str">
        <f>IF(参照!D148="","",参照!D148)</f>
        <v>メニューB</v>
      </c>
      <c r="AY148" s="52">
        <f>IF(参照!E148="","",参照!E148)</f>
        <v>0</v>
      </c>
      <c r="AZ148" s="52" t="str">
        <f>IF(参照!F148="","",参照!F148)</f>
        <v>ＥＮＥＯＳ(株)</v>
      </c>
      <c r="BA148" s="52" t="str">
        <f>IF(参照!G148="","",参照!G148)</f>
        <v>ＥＮＥＯＳ(株)_メニューB</v>
      </c>
      <c r="BB148" s="52">
        <f t="shared" si="33"/>
        <v>0</v>
      </c>
      <c r="BD148" s="52" t="str">
        <f>IF(参照!L148="","",参照!L148)</f>
        <v>(株)エコログ</v>
      </c>
    </row>
    <row r="149" spans="47:56">
      <c r="AU149" s="52" t="str">
        <f>IF(参照!A149="","",参照!A149)</f>
        <v/>
      </c>
      <c r="AV149" s="52" t="str">
        <f>IF(参照!B149="","",参照!B149)</f>
        <v/>
      </c>
      <c r="AW149" s="52" t="str">
        <f>IF(参照!C149="","",参照!C149)</f>
        <v/>
      </c>
      <c r="AX149" s="52" t="str">
        <f>IF(参照!D149="","",参照!D149)</f>
        <v>メニューC</v>
      </c>
      <c r="AY149" s="52">
        <f>IF(参照!E149="","",参照!E149)</f>
        <v>0</v>
      </c>
      <c r="AZ149" s="52" t="str">
        <f>IF(参照!F149="","",参照!F149)</f>
        <v>ＥＮＥＯＳ(株)</v>
      </c>
      <c r="BA149" s="52" t="str">
        <f>IF(参照!G149="","",参照!G149)</f>
        <v>ＥＮＥＯＳ(株)_メニューC</v>
      </c>
      <c r="BB149" s="52">
        <f t="shared" si="33"/>
        <v>0</v>
      </c>
      <c r="BD149" s="52" t="str">
        <f>IF(参照!L149="","",参照!L149)</f>
        <v>(株)エスエナジー</v>
      </c>
    </row>
    <row r="150" spans="47:56">
      <c r="AU150" s="52" t="str">
        <f>IF(参照!A150="","",参照!A150)</f>
        <v/>
      </c>
      <c r="AV150" s="52" t="str">
        <f>IF(参照!B150="","",参照!B150)</f>
        <v/>
      </c>
      <c r="AW150" s="52" t="str">
        <f>IF(参照!C150="","",参照!C150)</f>
        <v/>
      </c>
      <c r="AX150" s="52" t="str">
        <f>IF(参照!D150="","",参照!D150)</f>
        <v>メニューD(残差)</v>
      </c>
      <c r="AY150" s="52">
        <f>IF(参照!E150="","",参照!E150)</f>
        <v>4.5199999999999998E-4</v>
      </c>
      <c r="AZ150" s="52" t="str">
        <f>IF(参照!F150="","",参照!F150)</f>
        <v>ＥＮＥＯＳ(株)</v>
      </c>
      <c r="BA150" s="52" t="str">
        <f>IF(参照!G150="","",参照!G150)</f>
        <v>ＥＮＥＯＳ(株)_メニューD(残差)</v>
      </c>
      <c r="BB150" s="52">
        <f t="shared" si="33"/>
        <v>0.45199999999999996</v>
      </c>
      <c r="BD150" s="52" t="str">
        <f>IF(参照!L150="","",参照!L150)</f>
        <v>(株)エスケーエナジー</v>
      </c>
    </row>
    <row r="151" spans="47:56">
      <c r="AU151" s="52" t="str">
        <f>IF(参照!A151="","",参照!A151)</f>
        <v/>
      </c>
      <c r="AV151" s="52" t="str">
        <f>IF(参照!B151="","",参照!B151)</f>
        <v/>
      </c>
      <c r="AW151" s="52" t="str">
        <f>IF(参照!C151="","",参照!C151)</f>
        <v/>
      </c>
      <c r="AX151" s="52" t="str">
        <f>IF(参照!D151="","",参照!D151)</f>
        <v>(参考値)事業者全体</v>
      </c>
      <c r="AY151" s="52">
        <f>IF(参照!E151="","",参照!E151)</f>
        <v>4.7699999999999999E-4</v>
      </c>
      <c r="AZ151" s="52" t="str">
        <f>IF(参照!F151="","",参照!F151)</f>
        <v>ＥＮＥＯＳ(株)</v>
      </c>
      <c r="BA151" s="52" t="str">
        <f>IF(参照!G151="","",参照!G151)</f>
        <v>ＥＮＥＯＳ(株)_(参考値)事業者全体</v>
      </c>
      <c r="BB151" s="52">
        <f t="shared" si="33"/>
        <v>0.47699999999999998</v>
      </c>
      <c r="BD151" s="52" t="str">
        <f>IF(参照!L151="","",参照!L151)</f>
        <v>越後天然ガス(株)</v>
      </c>
    </row>
    <row r="152" spans="47:56">
      <c r="AU152" s="52" t="str">
        <f>IF(参照!A152="","",参照!A152)</f>
        <v>A0051</v>
      </c>
      <c r="AV152" s="52" t="str">
        <f>IF(参照!B152="","",参照!B152)</f>
        <v>真庭バイオエネルギー(株)</v>
      </c>
      <c r="AW152" s="52">
        <f>IF(参照!C152="","",参照!C152)</f>
        <v>5.0000000000000002E-5</v>
      </c>
      <c r="AX152" s="52" t="str">
        <f>IF(参照!D152="","",参照!D152)</f>
        <v/>
      </c>
      <c r="AY152" s="52">
        <f>IF(参照!E152="","",参照!E152)</f>
        <v>4.6200000000000001E-4</v>
      </c>
      <c r="AZ152" s="52" t="str">
        <f>IF(参照!F152="","",参照!F152)</f>
        <v>真庭バイオエネルギー(株)</v>
      </c>
      <c r="BA152" s="52" t="str">
        <f>IF(参照!G152="","",参照!G152)</f>
        <v>真庭バイオエネルギー(株)_</v>
      </c>
      <c r="BB152" s="52">
        <f t="shared" si="33"/>
        <v>0.46200000000000002</v>
      </c>
      <c r="BD152" s="52" t="str">
        <f>IF(参照!L152="","",参照!L152)</f>
        <v>エッセンシャルエナジー(株)</v>
      </c>
    </row>
    <row r="153" spans="47:56">
      <c r="AU153" s="52" t="str">
        <f>IF(参照!A153="","",参照!A153)</f>
        <v>A0052</v>
      </c>
      <c r="AV153" s="52" t="str">
        <f>IF(参照!B153="","",参照!B153)</f>
        <v>三井物産(株)</v>
      </c>
      <c r="AW153" s="52" t="str">
        <f>IF(参照!C153="","",参照!C153)</f>
        <v>0.000453※</v>
      </c>
      <c r="AX153" s="52" t="str">
        <f>IF(参照!D153="","",参照!D153)</f>
        <v>メニューA</v>
      </c>
      <c r="AY153" s="52">
        <f>IF(参照!E153="","",参照!E153)</f>
        <v>0</v>
      </c>
      <c r="AZ153" s="52" t="str">
        <f>IF(参照!F153="","",参照!F153)</f>
        <v>三井物産(株)</v>
      </c>
      <c r="BA153" s="52" t="str">
        <f>IF(参照!G153="","",参照!G153)</f>
        <v>三井物産(株)_メニューA</v>
      </c>
      <c r="BB153" s="52">
        <f t="shared" si="33"/>
        <v>0</v>
      </c>
      <c r="BD153" s="52" t="str">
        <f>IF(参照!L153="","",参照!L153)</f>
        <v>(株)エナネス</v>
      </c>
    </row>
    <row r="154" spans="47:56">
      <c r="AU154" s="52" t="str">
        <f>IF(参照!A154="","",参照!A154)</f>
        <v/>
      </c>
      <c r="AV154" s="52" t="str">
        <f>IF(参照!B154="","",参照!B154)</f>
        <v/>
      </c>
      <c r="AW154" s="52" t="str">
        <f>IF(参照!C154="","",参照!C154)</f>
        <v/>
      </c>
      <c r="AX154" s="52" t="str">
        <f>IF(参照!D154="","",参照!D154)</f>
        <v>メニューB</v>
      </c>
      <c r="AY154" s="52">
        <f>IF(参照!E154="","",参照!E154)</f>
        <v>2.7300000000000002E-4</v>
      </c>
      <c r="AZ154" s="52" t="str">
        <f>IF(参照!F154="","",参照!F154)</f>
        <v>三井物産(株)</v>
      </c>
      <c r="BA154" s="52" t="str">
        <f>IF(参照!G154="","",参照!G154)</f>
        <v>三井物産(株)_メニューB</v>
      </c>
      <c r="BB154" s="52">
        <f t="shared" si="33"/>
        <v>0.27300000000000002</v>
      </c>
      <c r="BD154" s="52" t="str">
        <f>IF(参照!L154="","",参照!L154)</f>
        <v>(株)エナリス・パワー・マーケティング</v>
      </c>
    </row>
    <row r="155" spans="47:56">
      <c r="AU155" s="52" t="str">
        <f>IF(参照!A155="","",参照!A155)</f>
        <v/>
      </c>
      <c r="AV155" s="52" t="str">
        <f>IF(参照!B155="","",参照!B155)</f>
        <v/>
      </c>
      <c r="AW155" s="52" t="str">
        <f>IF(参照!C155="","",参照!C155)</f>
        <v/>
      </c>
      <c r="AX155" s="52" t="str">
        <f>IF(参照!D155="","",参照!D155)</f>
        <v>メニューC(残差)</v>
      </c>
      <c r="AY155" s="52">
        <f>IF(参照!E155="","",参照!E155)</f>
        <v>6.7599999999999995E-4</v>
      </c>
      <c r="AZ155" s="52" t="str">
        <f>IF(参照!F155="","",参照!F155)</f>
        <v>三井物産(株)</v>
      </c>
      <c r="BA155" s="52" t="str">
        <f>IF(参照!G155="","",参照!G155)</f>
        <v>三井物産(株)_メニューC(残差)</v>
      </c>
      <c r="BB155" s="52">
        <f t="shared" si="33"/>
        <v>0.67599999999999993</v>
      </c>
      <c r="BD155" s="52" t="str">
        <f>IF(参照!L155="","",参照!L155)</f>
        <v>(株)エネアーク関西</v>
      </c>
    </row>
    <row r="156" spans="47:56">
      <c r="AU156" s="52" t="str">
        <f>IF(参照!A156="","",参照!A156)</f>
        <v/>
      </c>
      <c r="AV156" s="52" t="str">
        <f>IF(参照!B156="","",参照!B156)</f>
        <v/>
      </c>
      <c r="AW156" s="52" t="str">
        <f>IF(参照!C156="","",参照!C156)</f>
        <v/>
      </c>
      <c r="AX156" s="52" t="str">
        <f>IF(参照!D156="","",参照!D156)</f>
        <v>(参考値)事業者全体</v>
      </c>
      <c r="AY156" s="52">
        <f>IF(参照!E156="","",参照!E156)</f>
        <v>9.0200000000000002E-4</v>
      </c>
      <c r="AZ156" s="52" t="str">
        <f>IF(参照!F156="","",参照!F156)</f>
        <v>三井物産(株)</v>
      </c>
      <c r="BA156" s="52" t="str">
        <f>IF(参照!G156="","",参照!G156)</f>
        <v>三井物産(株)_(参考値)事業者全体</v>
      </c>
      <c r="BB156" s="52">
        <f t="shared" si="33"/>
        <v>0.90200000000000002</v>
      </c>
      <c r="BD156" s="52" t="str">
        <f>IF(参照!L156="","",参照!L156)</f>
        <v>(株)エネアーク関東</v>
      </c>
    </row>
    <row r="157" spans="47:56">
      <c r="AU157" s="52" t="str">
        <f>IF(参照!A157="","",参照!A157)</f>
        <v>A0053</v>
      </c>
      <c r="AV157" s="52" t="str">
        <f>IF(参照!B157="","",参照!B157)</f>
        <v>オリックス(株)</v>
      </c>
      <c r="AW157" s="52">
        <f>IF(参照!C157="","",参照!C157)</f>
        <v>5.22E-4</v>
      </c>
      <c r="AX157" s="52" t="str">
        <f>IF(参照!D157="","",参照!D157)</f>
        <v>メニューA</v>
      </c>
      <c r="AY157" s="52">
        <f>IF(参照!E157="","",参照!E157)</f>
        <v>3.9899999999999999E-4</v>
      </c>
      <c r="AZ157" s="52" t="str">
        <f>IF(参照!F157="","",参照!F157)</f>
        <v>オリックス(株)</v>
      </c>
      <c r="BA157" s="52" t="str">
        <f>IF(参照!G157="","",参照!G157)</f>
        <v>オリックス(株)_メニューA</v>
      </c>
      <c r="BB157" s="52">
        <f t="shared" si="33"/>
        <v>0.39900000000000002</v>
      </c>
      <c r="BD157" s="52" t="str">
        <f>IF(参照!L157="","",参照!L157)</f>
        <v>(株)エネウィル(旧：ＪＡＧ国際エナジー(株))</v>
      </c>
    </row>
    <row r="158" spans="47:56">
      <c r="AU158" s="52" t="str">
        <f>IF(参照!A158="","",参照!A158)</f>
        <v/>
      </c>
      <c r="AV158" s="52" t="str">
        <f>IF(参照!B158="","",参照!B158)</f>
        <v/>
      </c>
      <c r="AW158" s="52" t="str">
        <f>IF(参照!C158="","",参照!C158)</f>
        <v/>
      </c>
      <c r="AX158" s="52" t="str">
        <f>IF(参照!D158="","",参照!D158)</f>
        <v>メニューB</v>
      </c>
      <c r="AY158" s="52">
        <f>IF(参照!E158="","",参照!E158)</f>
        <v>2.99E-4</v>
      </c>
      <c r="AZ158" s="52" t="str">
        <f>IF(参照!F158="","",参照!F158)</f>
        <v>オリックス(株)</v>
      </c>
      <c r="BA158" s="52" t="str">
        <f>IF(参照!G158="","",参照!G158)</f>
        <v>オリックス(株)_メニューB</v>
      </c>
      <c r="BB158" s="52">
        <f t="shared" si="33"/>
        <v>0.29899999999999999</v>
      </c>
      <c r="BD158" s="52" t="str">
        <f>IF(参照!L158="","",参照!L158)</f>
        <v>(株)エネクスライフサービス</v>
      </c>
    </row>
    <row r="159" spans="47:56">
      <c r="AU159" s="52" t="str">
        <f>IF(参照!A159="","",参照!A159)</f>
        <v/>
      </c>
      <c r="AV159" s="52" t="str">
        <f>IF(参照!B159="","",参照!B159)</f>
        <v/>
      </c>
      <c r="AW159" s="52" t="str">
        <f>IF(参照!C159="","",参照!C159)</f>
        <v/>
      </c>
      <c r="AX159" s="52" t="str">
        <f>IF(参照!D159="","",参照!D159)</f>
        <v>メニューC</v>
      </c>
      <c r="AY159" s="52">
        <f>IF(参照!E159="","",参照!E159)</f>
        <v>1.9900000000000001E-4</v>
      </c>
      <c r="AZ159" s="52" t="str">
        <f>IF(参照!F159="","",参照!F159)</f>
        <v>オリックス(株)</v>
      </c>
      <c r="BA159" s="52" t="str">
        <f>IF(参照!G159="","",参照!G159)</f>
        <v>オリックス(株)_メニューC</v>
      </c>
      <c r="BB159" s="52">
        <f t="shared" si="33"/>
        <v>0.19900000000000001</v>
      </c>
      <c r="BD159" s="52" t="str">
        <f>IF(参照!L159="","",参照!L159)</f>
        <v>(株)エネクル(旧：堀川産業(株))</v>
      </c>
    </row>
    <row r="160" spans="47:56">
      <c r="AU160" s="52" t="str">
        <f>IF(参照!A160="","",参照!A160)</f>
        <v/>
      </c>
      <c r="AV160" s="52" t="str">
        <f>IF(参照!B160="","",参照!B160)</f>
        <v/>
      </c>
      <c r="AW160" s="52" t="str">
        <f>IF(参照!C160="","",参照!C160)</f>
        <v/>
      </c>
      <c r="AX160" s="52" t="str">
        <f>IF(参照!D160="","",参照!D160)</f>
        <v>メニューD</v>
      </c>
      <c r="AY160" s="52">
        <f>IF(参照!E160="","",参照!E160)</f>
        <v>0</v>
      </c>
      <c r="AZ160" s="52" t="str">
        <f>IF(参照!F160="","",参照!F160)</f>
        <v>オリックス(株)</v>
      </c>
      <c r="BA160" s="52" t="str">
        <f>IF(参照!G160="","",参照!G160)</f>
        <v>オリックス(株)_メニューD</v>
      </c>
      <c r="BB160" s="52">
        <f t="shared" si="33"/>
        <v>0</v>
      </c>
      <c r="BD160" s="52" t="str">
        <f>IF(参照!L160="","",参照!L160)</f>
        <v>エネサーブ(株)</v>
      </c>
    </row>
    <row r="161" spans="47:56">
      <c r="AU161" s="52" t="str">
        <f>IF(参照!A161="","",参照!A161)</f>
        <v/>
      </c>
      <c r="AV161" s="52" t="str">
        <f>IF(参照!B161="","",参照!B161)</f>
        <v/>
      </c>
      <c r="AW161" s="52" t="str">
        <f>IF(参照!C161="","",参照!C161)</f>
        <v/>
      </c>
      <c r="AX161" s="52" t="str">
        <f>IF(参照!D161="","",参照!D161)</f>
        <v>メニューE</v>
      </c>
      <c r="AY161" s="52">
        <f>IF(参照!E161="","",参照!E161)</f>
        <v>4.4999999999999999E-4</v>
      </c>
      <c r="AZ161" s="52" t="str">
        <f>IF(参照!F161="","",参照!F161)</f>
        <v>オリックス(株)</v>
      </c>
      <c r="BA161" s="52" t="str">
        <f>IF(参照!G161="","",参照!G161)</f>
        <v>オリックス(株)_メニューE</v>
      </c>
      <c r="BB161" s="52">
        <f t="shared" si="33"/>
        <v>0.45</v>
      </c>
      <c r="BD161" s="52" t="str">
        <f>IF(参照!L161="","",参照!L161)</f>
        <v>(株)エネサンス関東</v>
      </c>
    </row>
    <row r="162" spans="47:56">
      <c r="AU162" s="52" t="str">
        <f>IF(参照!A162="","",参照!A162)</f>
        <v/>
      </c>
      <c r="AV162" s="52" t="str">
        <f>IF(参照!B162="","",参照!B162)</f>
        <v/>
      </c>
      <c r="AW162" s="52" t="str">
        <f>IF(参照!C162="","",参照!C162)</f>
        <v/>
      </c>
      <c r="AX162" s="52" t="str">
        <f>IF(参照!D162="","",参照!D162)</f>
        <v>メニューF</v>
      </c>
      <c r="AY162" s="52">
        <f>IF(参照!E162="","",参照!E162)</f>
        <v>3.1500000000000001E-4</v>
      </c>
      <c r="AZ162" s="52" t="str">
        <f>IF(参照!F162="","",参照!F162)</f>
        <v>オリックス(株)</v>
      </c>
      <c r="BA162" s="52" t="str">
        <f>IF(参照!G162="","",参照!G162)</f>
        <v>オリックス(株)_メニューF</v>
      </c>
      <c r="BB162" s="52">
        <f t="shared" si="33"/>
        <v>0.315</v>
      </c>
      <c r="BD162" s="52" t="str">
        <f>IF(参照!L162="","",参照!L162)</f>
        <v>エネックス(株)</v>
      </c>
    </row>
    <row r="163" spans="47:56">
      <c r="AU163" s="52" t="str">
        <f>IF(参照!A163="","",参照!A163)</f>
        <v/>
      </c>
      <c r="AV163" s="52" t="str">
        <f>IF(参照!B163="","",参照!B163)</f>
        <v/>
      </c>
      <c r="AW163" s="52" t="str">
        <f>IF(参照!C163="","",参照!C163)</f>
        <v/>
      </c>
      <c r="AX163" s="52" t="str">
        <f>IF(参照!D163="","",参照!D163)</f>
        <v>メニューG</v>
      </c>
      <c r="AY163" s="52">
        <f>IF(参照!E163="","",参照!E163)</f>
        <v>2.3499999999999999E-4</v>
      </c>
      <c r="AZ163" s="52" t="str">
        <f>IF(参照!F163="","",参照!F163)</f>
        <v>オリックス(株)</v>
      </c>
      <c r="BA163" s="52" t="str">
        <f>IF(参照!G163="","",参照!G163)</f>
        <v>オリックス(株)_メニューG</v>
      </c>
      <c r="BB163" s="52">
        <f t="shared" si="33"/>
        <v>0.23499999999999999</v>
      </c>
      <c r="BD163" s="52" t="str">
        <f>IF(参照!L163="","",参照!L163)</f>
        <v>(株)エネット</v>
      </c>
    </row>
    <row r="164" spans="47:56">
      <c r="AU164" s="52" t="str">
        <f>IF(参照!A164="","",参照!A164)</f>
        <v/>
      </c>
      <c r="AV164" s="52" t="str">
        <f>IF(参照!B164="","",参照!B164)</f>
        <v/>
      </c>
      <c r="AW164" s="52" t="str">
        <f>IF(参照!C164="","",参照!C164)</f>
        <v/>
      </c>
      <c r="AX164" s="52" t="str">
        <f>IF(参照!D164="","",参照!D164)</f>
        <v>メニューH(残差)</v>
      </c>
      <c r="AY164" s="52">
        <f>IF(参照!E164="","",参照!E164)</f>
        <v>7.3399999999999995E-4</v>
      </c>
      <c r="AZ164" s="52" t="str">
        <f>IF(参照!F164="","",参照!F164)</f>
        <v>オリックス(株)</v>
      </c>
      <c r="BA164" s="52" t="str">
        <f>IF(参照!G164="","",参照!G164)</f>
        <v>オリックス(株)_メニューH(残差)</v>
      </c>
      <c r="BB164" s="52">
        <f t="shared" si="33"/>
        <v>0.73399999999999999</v>
      </c>
      <c r="BD164" s="52" t="str">
        <f>IF(参照!L164="","",参照!L164)</f>
        <v>エネトレード(株)</v>
      </c>
    </row>
    <row r="165" spans="47:56">
      <c r="AU165" s="52" t="str">
        <f>IF(参照!A165="","",参照!A165)</f>
        <v/>
      </c>
      <c r="AV165" s="52" t="str">
        <f>IF(参照!B165="","",参照!B165)</f>
        <v/>
      </c>
      <c r="AW165" s="52" t="str">
        <f>IF(参照!C165="","",参照!C165)</f>
        <v/>
      </c>
      <c r="AX165" s="52" t="str">
        <f>IF(参照!D165="","",参照!D165)</f>
        <v>(参考値)事業者全体</v>
      </c>
      <c r="AY165" s="52">
        <f>IF(参照!E165="","",参照!E165)</f>
        <v>5.2700000000000002E-4</v>
      </c>
      <c r="AZ165" s="52" t="str">
        <f>IF(参照!F165="","",参照!F165)</f>
        <v>オリックス(株)</v>
      </c>
      <c r="BA165" s="52" t="str">
        <f>IF(参照!G165="","",参照!G165)</f>
        <v>オリックス(株)_(参考値)事業者全体</v>
      </c>
      <c r="BB165" s="52">
        <f t="shared" si="33"/>
        <v>0.52700000000000002</v>
      </c>
      <c r="BD165" s="52" t="str">
        <f>IF(参照!L165="","",参照!L165)</f>
        <v>(株)エネ・ビジョン</v>
      </c>
    </row>
    <row r="166" spans="47:56">
      <c r="AU166" s="52" t="str">
        <f>IF(参照!A166="","",参照!A166)</f>
        <v>A0054</v>
      </c>
      <c r="AV166" s="52" t="str">
        <f>IF(参照!B166="","",参照!B166)</f>
        <v>(株)エネサンス関東</v>
      </c>
      <c r="AW166" s="52">
        <f>IF(参照!C166="","",参照!C166)</f>
        <v>5.1900000000000004E-4</v>
      </c>
      <c r="AX166" s="52" t="str">
        <f>IF(参照!D166="","",参照!D166)</f>
        <v/>
      </c>
      <c r="AY166" s="52">
        <f>IF(参照!E166="","",参照!E166)</f>
        <v>4.6299999999999998E-4</v>
      </c>
      <c r="AZ166" s="52" t="str">
        <f>IF(参照!F166="","",参照!F166)</f>
        <v>(株)エネサンス関東</v>
      </c>
      <c r="BA166" s="52" t="str">
        <f>IF(参照!G166="","",参照!G166)</f>
        <v>(株)エネサンス関東_</v>
      </c>
      <c r="BB166" s="52">
        <f t="shared" si="33"/>
        <v>0.46299999999999997</v>
      </c>
      <c r="BD166" s="52" t="str">
        <f>IF(参照!L166="","",参照!L166)</f>
        <v>(株)エネファント</v>
      </c>
    </row>
    <row r="167" spans="47:56">
      <c r="AU167" s="52" t="str">
        <f>IF(参照!A167="","",参照!A167)</f>
        <v>A0055</v>
      </c>
      <c r="AV167" s="52" t="str">
        <f>IF(参照!B167="","",参照!B167)</f>
        <v>(株)ＵＰＤＡＴＥＲ</v>
      </c>
      <c r="AW167" s="52">
        <f>IF(参照!C167="","",参照!C167)</f>
        <v>1.0399999999999999E-4</v>
      </c>
      <c r="AX167" s="52" t="str">
        <f>IF(参照!D167="","",参照!D167)</f>
        <v>メニューA</v>
      </c>
      <c r="AY167" s="52">
        <f>IF(参照!E167="","",参照!E167)</f>
        <v>0</v>
      </c>
      <c r="AZ167" s="52" t="str">
        <f>IF(参照!F167="","",参照!F167)</f>
        <v>(株)ＵＰＤＡＴＥＲ</v>
      </c>
      <c r="BA167" s="52" t="str">
        <f>IF(参照!G167="","",参照!G167)</f>
        <v>(株)ＵＰＤＡＴＥＲ_メニューA</v>
      </c>
      <c r="BB167" s="52">
        <f t="shared" si="33"/>
        <v>0</v>
      </c>
      <c r="BD167" s="52" t="str">
        <f>IF(参照!L167="","",参照!L167)</f>
        <v>エネラボ(株)</v>
      </c>
    </row>
    <row r="168" spans="47:56">
      <c r="AU168" s="52" t="str">
        <f>IF(参照!A168="","",参照!A168)</f>
        <v/>
      </c>
      <c r="AV168" s="52" t="str">
        <f>IF(参照!B168="","",参照!B168)</f>
        <v/>
      </c>
      <c r="AW168" s="52" t="str">
        <f>IF(参照!C168="","",参照!C168)</f>
        <v/>
      </c>
      <c r="AX168" s="52" t="str">
        <f>IF(参照!D168="","",参照!D168)</f>
        <v>メニューB</v>
      </c>
      <c r="AY168" s="52">
        <f>IF(参照!E168="","",参照!E168)</f>
        <v>1.9900000000000001E-4</v>
      </c>
      <c r="AZ168" s="52" t="str">
        <f>IF(参照!F168="","",参照!F168)</f>
        <v>(株)ＵＰＤＡＴＥＲ</v>
      </c>
      <c r="BA168" s="52" t="str">
        <f>IF(参照!G168="","",参照!G168)</f>
        <v>(株)ＵＰＤＡＴＥＲ_メニューB</v>
      </c>
      <c r="BB168" s="52">
        <f t="shared" si="33"/>
        <v>0.19900000000000001</v>
      </c>
      <c r="BD168" s="52" t="str">
        <f>IF(参照!L168="","",参照!L168)</f>
        <v>(株)エネルギア・ソリューション・アンド・サービス</v>
      </c>
    </row>
    <row r="169" spans="47:56">
      <c r="AU169" s="52" t="str">
        <f>IF(参照!A169="","",参照!A169)</f>
        <v/>
      </c>
      <c r="AV169" s="52" t="str">
        <f>IF(参照!B169="","",参照!B169)</f>
        <v/>
      </c>
      <c r="AW169" s="52" t="str">
        <f>IF(参照!C169="","",参照!C169)</f>
        <v/>
      </c>
      <c r="AX169" s="52" t="str">
        <f>IF(参照!D169="","",参照!D169)</f>
        <v>メニューC(残差)</v>
      </c>
      <c r="AY169" s="52">
        <f>IF(参照!E169="","",参照!E169)</f>
        <v>3.6499999999999998E-4</v>
      </c>
      <c r="AZ169" s="52" t="str">
        <f>IF(参照!F169="","",参照!F169)</f>
        <v>(株)ＵＰＤＡＴＥＲ</v>
      </c>
      <c r="BA169" s="52" t="str">
        <f>IF(参照!G169="","",参照!G169)</f>
        <v>(株)ＵＰＤＡＴＥＲ_メニューC(残差)</v>
      </c>
      <c r="BB169" s="52">
        <f t="shared" si="33"/>
        <v>0.36499999999999999</v>
      </c>
      <c r="BD169" s="52" t="str">
        <f>IF(参照!L169="","",参照!L169)</f>
        <v>エネルギーパワー(株)</v>
      </c>
    </row>
    <row r="170" spans="47:56">
      <c r="AU170" s="52" t="str">
        <f>IF(参照!A170="","",参照!A170)</f>
        <v/>
      </c>
      <c r="AV170" s="52" t="str">
        <f>IF(参照!B170="","",参照!B170)</f>
        <v/>
      </c>
      <c r="AW170" s="52" t="str">
        <f>IF(参照!C170="","",参照!C170)</f>
        <v/>
      </c>
      <c r="AX170" s="52" t="str">
        <f>IF(参照!D170="","",参照!D170)</f>
        <v>(参考値)事業者全体</v>
      </c>
      <c r="AY170" s="52">
        <f>IF(参照!E170="","",参照!E170)</f>
        <v>2.8200000000000002E-4</v>
      </c>
      <c r="AZ170" s="52" t="str">
        <f>IF(参照!F170="","",参照!F170)</f>
        <v>(株)ＵＰＤＡＴＥＲ</v>
      </c>
      <c r="BA170" s="52" t="str">
        <f>IF(参照!G170="","",参照!G170)</f>
        <v>(株)ＵＰＤＡＴＥＲ_(参考値)事業者全体</v>
      </c>
      <c r="BB170" s="52">
        <f t="shared" si="33"/>
        <v>0.28200000000000003</v>
      </c>
      <c r="BD170" s="52" t="str">
        <f>IF(参照!L170="","",参照!L170)</f>
        <v>(株)エネワンでんき(旧：(株)サイサン)</v>
      </c>
    </row>
    <row r="171" spans="47:56">
      <c r="AU171" s="52" t="str">
        <f>IF(参照!A171="","",参照!A171)</f>
        <v>A0056</v>
      </c>
      <c r="AV171" s="52" t="str">
        <f>IF(参照!B171="","",参照!B171)</f>
        <v>シン・エナジー(株)</v>
      </c>
      <c r="AW171" s="52">
        <f>IF(参照!C171="","",参照!C171)</f>
        <v>4.73E-4</v>
      </c>
      <c r="AX171" s="52" t="str">
        <f>IF(参照!D171="","",参照!D171)</f>
        <v>メニューA</v>
      </c>
      <c r="AY171" s="52">
        <f>IF(参照!E171="","",参照!E171)</f>
        <v>0</v>
      </c>
      <c r="AZ171" s="52" t="str">
        <f>IF(参照!F171="","",参照!F171)</f>
        <v>シン・エナジー(株)</v>
      </c>
      <c r="BA171" s="52" t="str">
        <f>IF(参照!G171="","",参照!G171)</f>
        <v>シン・エナジー(株)_メニューA</v>
      </c>
      <c r="BB171" s="52">
        <f t="shared" si="33"/>
        <v>0</v>
      </c>
      <c r="BD171" s="52" t="str">
        <f>IF(参照!L171="","",参照!L171)</f>
        <v>エバーグリーン・マーケティング(株)</v>
      </c>
    </row>
    <row r="172" spans="47:56">
      <c r="AU172" s="52" t="str">
        <f>IF(参照!A172="","",参照!A172)</f>
        <v/>
      </c>
      <c r="AV172" s="52" t="str">
        <f>IF(参照!B172="","",参照!B172)</f>
        <v/>
      </c>
      <c r="AW172" s="52" t="str">
        <f>IF(参照!C172="","",参照!C172)</f>
        <v/>
      </c>
      <c r="AX172" s="52" t="str">
        <f>IF(参照!D172="","",参照!D172)</f>
        <v>メニューB</v>
      </c>
      <c r="AY172" s="52">
        <f>IF(参照!E172="","",参照!E172)</f>
        <v>1.25E-4</v>
      </c>
      <c r="AZ172" s="52" t="str">
        <f>IF(参照!F172="","",参照!F172)</f>
        <v>シン・エナジー(株)</v>
      </c>
      <c r="BA172" s="52" t="str">
        <f>IF(参照!G172="","",参照!G172)</f>
        <v>シン・エナジー(株)_メニューB</v>
      </c>
      <c r="BB172" s="52">
        <f t="shared" si="33"/>
        <v>0.125</v>
      </c>
      <c r="BD172" s="52" t="str">
        <f>IF(参照!L172="","",参照!L172)</f>
        <v>エバーグリーン・リテイリング(株)</v>
      </c>
    </row>
    <row r="173" spans="47:56">
      <c r="AU173" s="52" t="str">
        <f>IF(参照!A173="","",参照!A173)</f>
        <v/>
      </c>
      <c r="AV173" s="52" t="str">
        <f>IF(参照!B173="","",参照!B173)</f>
        <v/>
      </c>
      <c r="AW173" s="52" t="str">
        <f>IF(参照!C173="","",参照!C173)</f>
        <v/>
      </c>
      <c r="AX173" s="52" t="str">
        <f>IF(参照!D173="","",参照!D173)</f>
        <v>メニューC</v>
      </c>
      <c r="AY173" s="52">
        <f>IF(参照!E173="","",参照!E173)</f>
        <v>2.23E-4</v>
      </c>
      <c r="AZ173" s="52" t="str">
        <f>IF(参照!F173="","",参照!F173)</f>
        <v>シン・エナジー(株)</v>
      </c>
      <c r="BA173" s="52" t="str">
        <f>IF(参照!G173="","",参照!G173)</f>
        <v>シン・エナジー(株)_メニューC</v>
      </c>
      <c r="BB173" s="52">
        <f t="shared" si="33"/>
        <v>0.223</v>
      </c>
      <c r="BD173" s="52" t="str">
        <f>IF(参照!L173="","",参照!L173)</f>
        <v>荏原環境プラント(株)</v>
      </c>
    </row>
    <row r="174" spans="47:56">
      <c r="AU174" s="52" t="str">
        <f>IF(参照!A174="","",参照!A174)</f>
        <v/>
      </c>
      <c r="AV174" s="52" t="str">
        <f>IF(参照!B174="","",参照!B174)</f>
        <v/>
      </c>
      <c r="AW174" s="52" t="str">
        <f>IF(参照!C174="","",参照!C174)</f>
        <v/>
      </c>
      <c r="AX174" s="52" t="str">
        <f>IF(参照!D174="","",参照!D174)</f>
        <v>メニューD(残差)</v>
      </c>
      <c r="AY174" s="52">
        <f>IF(参照!E174="","",参照!E174)</f>
        <v>4.35E-4</v>
      </c>
      <c r="AZ174" s="52" t="str">
        <f>IF(参照!F174="","",参照!F174)</f>
        <v>シン・エナジー(株)</v>
      </c>
      <c r="BA174" s="52" t="str">
        <f>IF(参照!G174="","",参照!G174)</f>
        <v>シン・エナジー(株)_メニューD(残差)</v>
      </c>
      <c r="BB174" s="52">
        <f t="shared" si="33"/>
        <v>0.435</v>
      </c>
      <c r="BD174" s="52" t="str">
        <f>IF(参照!L174="","",参照!L174)</f>
        <v>エフィシエント(株)</v>
      </c>
    </row>
    <row r="175" spans="47:56">
      <c r="AU175" s="52" t="str">
        <f>IF(参照!A175="","",参照!A175)</f>
        <v/>
      </c>
      <c r="AV175" s="52" t="str">
        <f>IF(参照!B175="","",参照!B175)</f>
        <v/>
      </c>
      <c r="AW175" s="52" t="str">
        <f>IF(参照!C175="","",参照!C175)</f>
        <v/>
      </c>
      <c r="AX175" s="52" t="str">
        <f>IF(参照!D175="","",参照!D175)</f>
        <v>(参考値)事業者全体</v>
      </c>
      <c r="AY175" s="52">
        <f>IF(参照!E175="","",参照!E175)</f>
        <v>4.7299999999999995E-4</v>
      </c>
      <c r="AZ175" s="52" t="str">
        <f>IF(参照!F175="","",参照!F175)</f>
        <v>シン・エナジー(株)</v>
      </c>
      <c r="BA175" s="52" t="str">
        <f>IF(参照!G175="","",参照!G175)</f>
        <v>シン・エナジー(株)_(参考値)事業者全体</v>
      </c>
      <c r="BB175" s="52">
        <f t="shared" si="33"/>
        <v>0.47299999999999998</v>
      </c>
      <c r="BD175" s="52" t="str">
        <f>IF(参照!L175="","",参照!L175)</f>
        <v>(株)エフエネ</v>
      </c>
    </row>
    <row r="176" spans="47:56">
      <c r="AU176" s="52" t="str">
        <f>IF(参照!A176="","",参照!A176)</f>
        <v>A0057</v>
      </c>
      <c r="AV176" s="52" t="str">
        <f>IF(参照!B176="","",参照!B176)</f>
        <v>(株)サニックス</v>
      </c>
      <c r="AW176" s="52">
        <f>IF(参照!C176="","",参照!C176)</f>
        <v>5.6200000000000011E-4</v>
      </c>
      <c r="AX176" s="52" t="str">
        <f>IF(参照!D176="","",参照!D176)</f>
        <v>メニューA</v>
      </c>
      <c r="AY176" s="52">
        <f>IF(参照!E176="","",参照!E176)</f>
        <v>0</v>
      </c>
      <c r="AZ176" s="52" t="str">
        <f>IF(参照!F176="","",参照!F176)</f>
        <v>(株)サニックス</v>
      </c>
      <c r="BA176" s="52" t="str">
        <f>IF(参照!G176="","",参照!G176)</f>
        <v>(株)サニックス_メニューA</v>
      </c>
      <c r="BB176" s="52">
        <f t="shared" si="33"/>
        <v>0</v>
      </c>
      <c r="BD176" s="52" t="str">
        <f>IF(参照!L176="","",参照!L176)</f>
        <v>(株)エフオン</v>
      </c>
    </row>
    <row r="177" spans="47:56">
      <c r="AU177" s="52" t="str">
        <f>IF(参照!A177="","",参照!A177)</f>
        <v/>
      </c>
      <c r="AV177" s="52" t="str">
        <f>IF(参照!B177="","",参照!B177)</f>
        <v/>
      </c>
      <c r="AW177" s="52" t="str">
        <f>IF(参照!C177="","",参照!C177)</f>
        <v/>
      </c>
      <c r="AX177" s="52" t="str">
        <f>IF(参照!D177="","",参照!D177)</f>
        <v>メニューB</v>
      </c>
      <c r="AY177" s="52">
        <f>IF(参照!E177="","",参照!E177)</f>
        <v>0</v>
      </c>
      <c r="AZ177" s="52" t="str">
        <f>IF(参照!F177="","",参照!F177)</f>
        <v>(株)サニックス</v>
      </c>
      <c r="BA177" s="52" t="str">
        <f>IF(参照!G177="","",参照!G177)</f>
        <v>(株)サニックス_メニューB</v>
      </c>
      <c r="BB177" s="52">
        <f t="shared" si="33"/>
        <v>0</v>
      </c>
      <c r="BD177" s="52" t="str">
        <f>IF(参照!L177="","",参照!L177)</f>
        <v>エフビットコミュニケーションズ(株)　</v>
      </c>
    </row>
    <row r="178" spans="47:56">
      <c r="AU178" s="52" t="str">
        <f>IF(参照!A178="","",参照!A178)</f>
        <v/>
      </c>
      <c r="AV178" s="52" t="str">
        <f>IF(参照!B178="","",参照!B178)</f>
        <v/>
      </c>
      <c r="AW178" s="52" t="str">
        <f>IF(参照!C178="","",参照!C178)</f>
        <v/>
      </c>
      <c r="AX178" s="52" t="str">
        <f>IF(参照!D178="","",参照!D178)</f>
        <v>メニューC</v>
      </c>
      <c r="AY178" s="52">
        <f>IF(参照!E178="","",参照!E178)</f>
        <v>2.8000000000000003E-4</v>
      </c>
      <c r="AZ178" s="52" t="str">
        <f>IF(参照!F178="","",参照!F178)</f>
        <v>(株)サニックス</v>
      </c>
      <c r="BA178" s="52" t="str">
        <f>IF(参照!G178="","",参照!G178)</f>
        <v>(株)サニックス_メニューC</v>
      </c>
      <c r="BB178" s="52">
        <f t="shared" si="33"/>
        <v>0.28000000000000003</v>
      </c>
      <c r="BD178" s="52" t="str">
        <f>IF(参照!L178="","",参照!L178)</f>
        <v>(株)エルピオ</v>
      </c>
    </row>
    <row r="179" spans="47:56">
      <c r="AU179" s="52" t="str">
        <f>IF(参照!A179="","",参照!A179)</f>
        <v/>
      </c>
      <c r="AV179" s="52" t="str">
        <f>IF(参照!B179="","",参照!B179)</f>
        <v/>
      </c>
      <c r="AW179" s="52" t="str">
        <f>IF(参照!C179="","",参照!C179)</f>
        <v/>
      </c>
      <c r="AX179" s="52" t="str">
        <f>IF(参照!D179="","",参照!D179)</f>
        <v>メニューD(残差)</v>
      </c>
      <c r="AY179" s="52">
        <f>IF(参照!E179="","",参照!E179)</f>
        <v>6.4700000000000001E-4</v>
      </c>
      <c r="AZ179" s="52" t="str">
        <f>IF(参照!F179="","",参照!F179)</f>
        <v>(株)サニックス</v>
      </c>
      <c r="BA179" s="52" t="str">
        <f>IF(参照!G179="","",参照!G179)</f>
        <v>(株)サニックス_メニューD(残差)</v>
      </c>
      <c r="BB179" s="52">
        <f t="shared" si="33"/>
        <v>0.64700000000000002</v>
      </c>
      <c r="BD179" s="52" t="str">
        <f>IF(参照!L179="","",参照!L179)</f>
        <v>エルメック(株)</v>
      </c>
    </row>
    <row r="180" spans="47:56">
      <c r="AU180" s="52" t="str">
        <f>IF(参照!A180="","",参照!A180)</f>
        <v/>
      </c>
      <c r="AV180" s="52" t="str">
        <f>IF(参照!B180="","",参照!B180)</f>
        <v/>
      </c>
      <c r="AW180" s="52" t="str">
        <f>IF(参照!C180="","",参照!C180)</f>
        <v/>
      </c>
      <c r="AX180" s="52" t="str">
        <f>IF(参照!D180="","",参照!D180)</f>
        <v>(参考値)事業者全体</v>
      </c>
      <c r="AY180" s="52">
        <f>IF(参照!E180="","",参照!E180)</f>
        <v>4.86E-4</v>
      </c>
      <c r="AZ180" s="52" t="str">
        <f>IF(参照!F180="","",参照!F180)</f>
        <v>(株)サニックス</v>
      </c>
      <c r="BA180" s="52" t="str">
        <f>IF(参照!G180="","",参照!G180)</f>
        <v>(株)サニックス_(参考値)事業者全体</v>
      </c>
      <c r="BB180" s="52">
        <f t="shared" si="33"/>
        <v>0.48599999999999999</v>
      </c>
      <c r="BD180" s="52" t="str">
        <f>IF(参照!L180="","",参照!L180)</f>
        <v>(株)縁人</v>
      </c>
    </row>
    <row r="181" spans="47:56">
      <c r="AU181" s="52" t="str">
        <f>IF(参照!A181="","",参照!A181)</f>
        <v>A0058</v>
      </c>
      <c r="AV181" s="52" t="str">
        <f>IF(参照!B181="","",参照!B181)</f>
        <v>(株)コンシェルジュ</v>
      </c>
      <c r="AW181" s="52">
        <f>IF(参照!C181="","",参照!C181)</f>
        <v>2.2800000000000001E-4</v>
      </c>
      <c r="AX181" s="52" t="str">
        <f>IF(参照!D181="","",参照!D181)</f>
        <v>メニューA</v>
      </c>
      <c r="AY181" s="52">
        <f>IF(参照!E181="","",参照!E181)</f>
        <v>0</v>
      </c>
      <c r="AZ181" s="52" t="str">
        <f>IF(参照!F181="","",参照!F181)</f>
        <v>(株)コンシェルジュ</v>
      </c>
      <c r="BA181" s="52" t="str">
        <f>IF(参照!G181="","",参照!G181)</f>
        <v>(株)コンシェルジュ_メニューA</v>
      </c>
      <c r="BB181" s="52">
        <f t="shared" si="33"/>
        <v>0</v>
      </c>
      <c r="BD181" s="52" t="str">
        <f>IF(参照!L181="","",参照!L181)</f>
        <v>おいでんエネルギー(株)</v>
      </c>
    </row>
    <row r="182" spans="47:56">
      <c r="AU182" s="52" t="str">
        <f>IF(参照!A182="","",参照!A182)</f>
        <v/>
      </c>
      <c r="AV182" s="52" t="str">
        <f>IF(参照!B182="","",参照!B182)</f>
        <v/>
      </c>
      <c r="AW182" s="52" t="str">
        <f>IF(参照!C182="","",参照!C182)</f>
        <v/>
      </c>
      <c r="AX182" s="52" t="str">
        <f>IF(参照!D182="","",参照!D182)</f>
        <v>メニューB(残差)</v>
      </c>
      <c r="AY182" s="52">
        <f>IF(参照!E182="","",参照!E182)</f>
        <v>4.8699999999999997E-4</v>
      </c>
      <c r="AZ182" s="52" t="str">
        <f>IF(参照!F182="","",参照!F182)</f>
        <v>(株)コンシェルジュ</v>
      </c>
      <c r="BA182" s="52" t="str">
        <f>IF(参照!G182="","",参照!G182)</f>
        <v>(株)コンシェルジュ_メニューB(残差)</v>
      </c>
      <c r="BB182" s="52">
        <f t="shared" si="33"/>
        <v>0.48699999999999999</v>
      </c>
      <c r="BD182" s="52" t="str">
        <f>IF(参照!L182="","",参照!L182)</f>
        <v>王子・伊藤忠エネクス電力販売(株)</v>
      </c>
    </row>
    <row r="183" spans="47:56">
      <c r="AU183" s="52" t="str">
        <f>IF(参照!A183="","",参照!A183)</f>
        <v/>
      </c>
      <c r="AV183" s="52" t="str">
        <f>IF(参照!B183="","",参照!B183)</f>
        <v/>
      </c>
      <c r="AW183" s="52" t="str">
        <f>IF(参照!C183="","",参照!C183)</f>
        <v/>
      </c>
      <c r="AX183" s="52" t="str">
        <f>IF(参照!D183="","",参照!D183)</f>
        <v>(参考値)事業者全体</v>
      </c>
      <c r="AY183" s="52">
        <f>IF(参照!E183="","",参照!E183)</f>
        <v>4.4900000000000002E-4</v>
      </c>
      <c r="AZ183" s="52" t="str">
        <f>IF(参照!F183="","",参照!F183)</f>
        <v>(株)コンシェルジュ</v>
      </c>
      <c r="BA183" s="52" t="str">
        <f>IF(参照!G183="","",参照!G183)</f>
        <v>(株)コンシェルジュ_(参考値)事業者全体</v>
      </c>
      <c r="BB183" s="52">
        <f t="shared" si="33"/>
        <v>0.44900000000000001</v>
      </c>
      <c r="BD183" s="52" t="str">
        <f>IF(参照!L183="","",参照!L183)</f>
        <v>青梅ガス(株)</v>
      </c>
    </row>
    <row r="184" spans="47:56">
      <c r="AU184" s="52" t="str">
        <f>IF(参照!A184="","",参照!A184)</f>
        <v>A0060</v>
      </c>
      <c r="AV184" s="52" t="str">
        <f>IF(参照!B184="","",参照!B184)</f>
        <v>(株)アイ・グリッド・ソリューションズ</v>
      </c>
      <c r="AW184" s="52">
        <f>IF(参照!C184="","",参照!C184)</f>
        <v>5.31E-4</v>
      </c>
      <c r="AX184" s="52" t="str">
        <f>IF(参照!D184="","",参照!D184)</f>
        <v>メニューA</v>
      </c>
      <c r="AY184" s="52">
        <f>IF(参照!E184="","",参照!E184)</f>
        <v>0</v>
      </c>
      <c r="AZ184" s="52" t="str">
        <f>IF(参照!F184="","",参照!F184)</f>
        <v>(株)アイ・グリッド・ソリューションズ</v>
      </c>
      <c r="BA184" s="52" t="str">
        <f>IF(参照!G184="","",参照!G184)</f>
        <v>(株)アイ・グリッド・ソリューションズ_メニューA</v>
      </c>
      <c r="BB184" s="52">
        <f t="shared" si="33"/>
        <v>0</v>
      </c>
      <c r="BD184" s="52" t="str">
        <f>IF(参照!L184="","",参照!L184)</f>
        <v>大分ケーブルテレコム(株)</v>
      </c>
    </row>
    <row r="185" spans="47:56">
      <c r="AU185" s="52" t="str">
        <f>IF(参照!A185="","",参照!A185)</f>
        <v/>
      </c>
      <c r="AV185" s="52" t="str">
        <f>IF(参照!B185="","",参照!B185)</f>
        <v/>
      </c>
      <c r="AW185" s="52" t="str">
        <f>IF(参照!C185="","",参照!C185)</f>
        <v/>
      </c>
      <c r="AX185" s="52" t="str">
        <f>IF(参照!D185="","",参照!D185)</f>
        <v>メニューB(残差)</v>
      </c>
      <c r="AY185" s="52">
        <f>IF(参照!E185="","",参照!E185)</f>
        <v>5.0799999999999999E-4</v>
      </c>
      <c r="AZ185" s="52" t="str">
        <f>IF(参照!F185="","",参照!F185)</f>
        <v>(株)アイ・グリッド・ソリューションズ</v>
      </c>
      <c r="BA185" s="52" t="str">
        <f>IF(参照!G185="","",参照!G185)</f>
        <v>(株)アイ・グリッド・ソリューションズ_メニューB(残差)</v>
      </c>
      <c r="BB185" s="52">
        <f t="shared" si="33"/>
        <v>0.50800000000000001</v>
      </c>
      <c r="BD185" s="52" t="str">
        <f>IF(参照!L185="","",参照!L185)</f>
        <v>大垣ガス(株)</v>
      </c>
    </row>
    <row r="186" spans="47:56">
      <c r="AU186" s="52" t="str">
        <f>IF(参照!A186="","",参照!A186)</f>
        <v/>
      </c>
      <c r="AV186" s="52" t="str">
        <f>IF(参照!B186="","",参照!B186)</f>
        <v/>
      </c>
      <c r="AW186" s="52" t="str">
        <f>IF(参照!C186="","",参照!C186)</f>
        <v/>
      </c>
      <c r="AX186" s="52" t="str">
        <f>IF(参照!D186="","",参照!D186)</f>
        <v>(参考値)事業者全体</v>
      </c>
      <c r="AY186" s="52">
        <f>IF(参照!E186="","",参照!E186)</f>
        <v>4.1199999999999999E-4</v>
      </c>
      <c r="AZ186" s="52" t="str">
        <f>IF(参照!F186="","",参照!F186)</f>
        <v>(株)アイ・グリッド・ソリューションズ</v>
      </c>
      <c r="BA186" s="52" t="str">
        <f>IF(参照!G186="","",参照!G186)</f>
        <v>(株)アイ・グリッド・ソリューションズ_(参考値)事業者全体</v>
      </c>
      <c r="BB186" s="52">
        <f t="shared" si="33"/>
        <v>0.41199999999999998</v>
      </c>
      <c r="BD186" s="52" t="str">
        <f>IF(参照!L186="","",参照!L186)</f>
        <v>大阪いずみ市民生活協同組合</v>
      </c>
    </row>
    <row r="187" spans="47:56">
      <c r="AU187" s="52" t="str">
        <f>IF(参照!A187="","",参照!A187)</f>
        <v>A0061</v>
      </c>
      <c r="AV187" s="52" t="str">
        <f>IF(参照!B187="","",参照!B187)</f>
        <v>サミットエナジー(株)</v>
      </c>
      <c r="AW187" s="52">
        <f>IF(参照!C187="","",参照!C187)</f>
        <v>4.5399999999999998E-4</v>
      </c>
      <c r="AX187" s="52" t="str">
        <f>IF(参照!D187="","",参照!D187)</f>
        <v>メニューA</v>
      </c>
      <c r="AY187" s="52">
        <f>IF(参照!E187="","",参照!E187)</f>
        <v>0</v>
      </c>
      <c r="AZ187" s="52" t="str">
        <f>IF(参照!F187="","",参照!F187)</f>
        <v>サミットエナジー(株)</v>
      </c>
      <c r="BA187" s="52" t="str">
        <f>IF(参照!G187="","",参照!G187)</f>
        <v>サミットエナジー(株)_メニューA</v>
      </c>
      <c r="BB187" s="52">
        <f t="shared" si="33"/>
        <v>0</v>
      </c>
      <c r="BD187" s="52" t="str">
        <f>IF(参照!L187="","",参照!L187)</f>
        <v>大阪瓦斯(株)</v>
      </c>
    </row>
    <row r="188" spans="47:56">
      <c r="AU188" s="52" t="str">
        <f>IF(参照!A188="","",参照!A188)</f>
        <v/>
      </c>
      <c r="AV188" s="52" t="str">
        <f>IF(参照!B188="","",参照!B188)</f>
        <v/>
      </c>
      <c r="AW188" s="52" t="str">
        <f>IF(参照!C188="","",参照!C188)</f>
        <v/>
      </c>
      <c r="AX188" s="52" t="str">
        <f>IF(参照!D188="","",参照!D188)</f>
        <v>メニューB(残差)</v>
      </c>
      <c r="AY188" s="52">
        <f>IF(参照!E188="","",参照!E188)</f>
        <v>4.6200000000000001E-4</v>
      </c>
      <c r="AZ188" s="52" t="str">
        <f>IF(参照!F188="","",参照!F188)</f>
        <v>サミットエナジー(株)</v>
      </c>
      <c r="BA188" s="52" t="str">
        <f>IF(参照!G188="","",参照!G188)</f>
        <v>サミットエナジー(株)_メニューB(残差)</v>
      </c>
      <c r="BB188" s="52">
        <f t="shared" si="33"/>
        <v>0.46200000000000002</v>
      </c>
      <c r="BD188" s="52" t="str">
        <f>IF(参照!L188="","",参照!L188)</f>
        <v>おおすみ半島スマートエネルギー(株)</v>
      </c>
    </row>
    <row r="189" spans="47:56">
      <c r="AU189" s="52" t="str">
        <f>IF(参照!A189="","",参照!A189)</f>
        <v/>
      </c>
      <c r="AV189" s="52" t="str">
        <f>IF(参照!B189="","",参照!B189)</f>
        <v/>
      </c>
      <c r="AW189" s="52" t="str">
        <f>IF(参照!C189="","",参照!C189)</f>
        <v/>
      </c>
      <c r="AX189" s="52" t="str">
        <f>IF(参照!D189="","",参照!D189)</f>
        <v>(参考値)事業者全体</v>
      </c>
      <c r="AY189" s="52">
        <f>IF(参照!E189="","",参照!E189)</f>
        <v>4.2999999999999999E-4</v>
      </c>
      <c r="AZ189" s="52" t="str">
        <f>IF(参照!F189="","",参照!F189)</f>
        <v>サミットエナジー(株)</v>
      </c>
      <c r="BA189" s="52" t="str">
        <f>IF(参照!G189="","",参照!G189)</f>
        <v>サミットエナジー(株)_(参考値)事業者全体</v>
      </c>
      <c r="BB189" s="52">
        <f t="shared" si="33"/>
        <v>0.43</v>
      </c>
      <c r="BD189" s="52" t="str">
        <f>IF(参照!L189="","",参照!L189)</f>
        <v>大多喜ガス(株)</v>
      </c>
    </row>
    <row r="190" spans="47:56">
      <c r="AU190" s="52" t="str">
        <f>IF(参照!A190="","",参照!A190)</f>
        <v>A0062</v>
      </c>
      <c r="AV190" s="52" t="str">
        <f>IF(参照!B190="","",参照!B190)</f>
        <v>リコージャパン(株)</v>
      </c>
      <c r="AW190" s="52">
        <f>IF(参照!C190="","",参照!C190)</f>
        <v>4.7899999999999999E-4</v>
      </c>
      <c r="AX190" s="52" t="str">
        <f>IF(参照!D190="","",参照!D190)</f>
        <v>メニューA</v>
      </c>
      <c r="AY190" s="52">
        <f>IF(参照!E190="","",参照!E190)</f>
        <v>0</v>
      </c>
      <c r="AZ190" s="52" t="str">
        <f>IF(参照!F190="","",参照!F190)</f>
        <v>リコージャパン(株)</v>
      </c>
      <c r="BA190" s="52" t="str">
        <f>IF(参照!G190="","",参照!G190)</f>
        <v>リコージャパン(株)_メニューA</v>
      </c>
      <c r="BB190" s="52">
        <f t="shared" si="33"/>
        <v>0</v>
      </c>
      <c r="BD190" s="52" t="str">
        <f>IF(参照!L190="","",参照!L190)</f>
        <v>(株)おおた電力</v>
      </c>
    </row>
    <row r="191" spans="47:56">
      <c r="AU191" s="52" t="str">
        <f>IF(参照!A191="","",参照!A191)</f>
        <v/>
      </c>
      <c r="AV191" s="52" t="str">
        <f>IF(参照!B191="","",参照!B191)</f>
        <v/>
      </c>
      <c r="AW191" s="52" t="str">
        <f>IF(参照!C191="","",参照!C191)</f>
        <v/>
      </c>
      <c r="AX191" s="52" t="str">
        <f>IF(参照!D191="","",参照!D191)</f>
        <v>メニューB</v>
      </c>
      <c r="AY191" s="52">
        <f>IF(参照!E191="","",参照!E191)</f>
        <v>0</v>
      </c>
      <c r="AZ191" s="52" t="str">
        <f>IF(参照!F191="","",参照!F191)</f>
        <v>リコージャパン(株)</v>
      </c>
      <c r="BA191" s="52" t="str">
        <f>IF(参照!G191="","",参照!G191)</f>
        <v>リコージャパン(株)_メニューB</v>
      </c>
      <c r="BB191" s="52">
        <f t="shared" si="33"/>
        <v>0</v>
      </c>
      <c r="BD191" s="52" t="str">
        <f>IF(参照!L191="","",参照!L191)</f>
        <v>(株)岡崎建材</v>
      </c>
    </row>
    <row r="192" spans="47:56">
      <c r="AU192" s="52" t="str">
        <f>IF(参照!A192="","",参照!A192)</f>
        <v/>
      </c>
      <c r="AV192" s="52" t="str">
        <f>IF(参照!B192="","",参照!B192)</f>
        <v/>
      </c>
      <c r="AW192" s="52" t="str">
        <f>IF(参照!C192="","",参照!C192)</f>
        <v/>
      </c>
      <c r="AX192" s="52" t="str">
        <f>IF(参照!D192="","",参照!D192)</f>
        <v>メニューC</v>
      </c>
      <c r="AY192" s="52">
        <f>IF(参照!E192="","",参照!E192)</f>
        <v>3.0199999999999997E-4</v>
      </c>
      <c r="AZ192" s="52" t="str">
        <f>IF(参照!F192="","",参照!F192)</f>
        <v>リコージャパン(株)</v>
      </c>
      <c r="BA192" s="52" t="str">
        <f>IF(参照!G192="","",参照!G192)</f>
        <v>リコージャパン(株)_メニューC</v>
      </c>
      <c r="BB192" s="52">
        <f t="shared" si="33"/>
        <v>0.30199999999999999</v>
      </c>
      <c r="BD192" s="52" t="str">
        <f>IF(参照!L192="","",参照!L192)</f>
        <v>(株)岡崎さくら電力</v>
      </c>
    </row>
    <row r="193" spans="47:56">
      <c r="AU193" s="52" t="str">
        <f>IF(参照!A193="","",参照!A193)</f>
        <v/>
      </c>
      <c r="AV193" s="52" t="str">
        <f>IF(参照!B193="","",参照!B193)</f>
        <v/>
      </c>
      <c r="AW193" s="52" t="str">
        <f>IF(参照!C193="","",参照!C193)</f>
        <v/>
      </c>
      <c r="AX193" s="52" t="str">
        <f>IF(参照!D193="","",参照!D193)</f>
        <v>メニューD</v>
      </c>
      <c r="AY193" s="52">
        <f>IF(参照!E193="","",参照!E193)</f>
        <v>0</v>
      </c>
      <c r="AZ193" s="52" t="str">
        <f>IF(参照!F193="","",参照!F193)</f>
        <v>リコージャパン(株)</v>
      </c>
      <c r="BA193" s="52" t="str">
        <f>IF(参照!G193="","",参照!G193)</f>
        <v>リコージャパン(株)_メニューD</v>
      </c>
      <c r="BB193" s="52">
        <f t="shared" si="33"/>
        <v>0</v>
      </c>
      <c r="BD193" s="52" t="str">
        <f>IF(参照!L193="","",参照!L193)</f>
        <v>岡田建設(株)</v>
      </c>
    </row>
    <row r="194" spans="47:56">
      <c r="AU194" s="52" t="str">
        <f>IF(参照!A194="","",参照!A194)</f>
        <v/>
      </c>
      <c r="AV194" s="52" t="str">
        <f>IF(参照!B194="","",参照!B194)</f>
        <v/>
      </c>
      <c r="AW194" s="52" t="str">
        <f>IF(参照!C194="","",参照!C194)</f>
        <v/>
      </c>
      <c r="AX194" s="52" t="str">
        <f>IF(参照!D194="","",参照!D194)</f>
        <v>メニューE</v>
      </c>
      <c r="AY194" s="52">
        <f>IF(参照!E194="","",参照!E194)</f>
        <v>3.6999999999999999E-4</v>
      </c>
      <c r="AZ194" s="52" t="str">
        <f>IF(参照!F194="","",参照!F194)</f>
        <v>リコージャパン(株)</v>
      </c>
      <c r="BA194" s="52" t="str">
        <f>IF(参照!G194="","",参照!G194)</f>
        <v>リコージャパン(株)_メニューE</v>
      </c>
      <c r="BB194" s="52">
        <f t="shared" si="33"/>
        <v>0.37</v>
      </c>
      <c r="BD194" s="52" t="str">
        <f>IF(参照!L194="","",参照!L194)</f>
        <v>(株)オカモト</v>
      </c>
    </row>
    <row r="195" spans="47:56">
      <c r="AU195" s="52" t="str">
        <f>IF(参照!A195="","",参照!A195)</f>
        <v/>
      </c>
      <c r="AV195" s="52" t="str">
        <f>IF(参照!B195="","",参照!B195)</f>
        <v/>
      </c>
      <c r="AW195" s="52" t="str">
        <f>IF(参照!C195="","",参照!C195)</f>
        <v/>
      </c>
      <c r="AX195" s="52" t="str">
        <f>IF(参照!D195="","",参照!D195)</f>
        <v>メニューF(残差)</v>
      </c>
      <c r="AY195" s="52">
        <f>IF(参照!E195="","",参照!E195)</f>
        <v>4.7799999999999996E-4</v>
      </c>
      <c r="AZ195" s="52" t="str">
        <f>IF(参照!F195="","",参照!F195)</f>
        <v>リコージャパン(株)</v>
      </c>
      <c r="BA195" s="52" t="str">
        <f>IF(参照!G195="","",参照!G195)</f>
        <v>リコージャパン(株)_メニューF(残差)</v>
      </c>
      <c r="BB195" s="52">
        <f t="shared" si="33"/>
        <v>0.47799999999999998</v>
      </c>
      <c r="BD195" s="52" t="str">
        <f>IF(参照!L195="","",参照!L195)</f>
        <v>岡山電力(株)</v>
      </c>
    </row>
    <row r="196" spans="47:56">
      <c r="AU196" s="52" t="str">
        <f>IF(参照!A196="","",参照!A196)</f>
        <v/>
      </c>
      <c r="AV196" s="52" t="str">
        <f>IF(参照!B196="","",参照!B196)</f>
        <v/>
      </c>
      <c r="AW196" s="52" t="str">
        <f>IF(参照!C196="","",参照!C196)</f>
        <v/>
      </c>
      <c r="AX196" s="52" t="str">
        <f>IF(参照!D196="","",参照!D196)</f>
        <v>(参考値)事業者全体</v>
      </c>
      <c r="AY196" s="52">
        <f>IF(参照!E196="","",参照!E196)</f>
        <v>4.4099999999999999E-4</v>
      </c>
      <c r="AZ196" s="52" t="str">
        <f>IF(参照!F196="","",参照!F196)</f>
        <v>リコージャパン(株)</v>
      </c>
      <c r="BA196" s="52" t="str">
        <f>IF(参照!G196="","",参照!G196)</f>
        <v>リコージャパン(株)_(参考値)事業者全体</v>
      </c>
      <c r="BB196" s="52">
        <f t="shared" si="33"/>
        <v>0.441</v>
      </c>
      <c r="BD196" s="52" t="str">
        <f>IF(参照!L196="","",参照!L196)</f>
        <v>(株)沖縄ガスニューパワー</v>
      </c>
    </row>
    <row r="197" spans="47:56">
      <c r="AU197" s="52" t="str">
        <f>IF(参照!A197="","",参照!A197)</f>
        <v>A0063</v>
      </c>
      <c r="AV197" s="52" t="str">
        <f>IF(参照!B197="","",参照!B197)</f>
        <v>(株)エネルギア・ソリューション・アンド・サービス</v>
      </c>
      <c r="AW197" s="52" t="str">
        <f>IF(参照!C197="","",参照!C197)</f>
        <v>0.000453※</v>
      </c>
      <c r="AX197" s="52" t="str">
        <f>IF(参照!D197="","",参照!D197)</f>
        <v>メニューA</v>
      </c>
      <c r="AY197" s="52">
        <f>IF(参照!E197="","",参照!E197)</f>
        <v>0</v>
      </c>
      <c r="AZ197" s="52" t="str">
        <f>IF(参照!F197="","",参照!F197)</f>
        <v>(株)エネルギア・ソリューション・アンド・サービス</v>
      </c>
      <c r="BA197" s="52" t="str">
        <f>IF(参照!G197="","",参照!G197)</f>
        <v>(株)エネルギア・ソリューション・アンド・サービス_メニューA</v>
      </c>
      <c r="BB197" s="52">
        <f t="shared" ref="BB197:BB260" si="34">AY197*1000</f>
        <v>0</v>
      </c>
      <c r="BD197" s="52" t="str">
        <f>IF(参照!L197="","",参照!L197)</f>
        <v>おきなわコープエナジー(株)</v>
      </c>
    </row>
    <row r="198" spans="47:56">
      <c r="AU198" s="52" t="str">
        <f>IF(参照!A198="","",参照!A198)</f>
        <v/>
      </c>
      <c r="AV198" s="52" t="str">
        <f>IF(参照!B198="","",参照!B198)</f>
        <v/>
      </c>
      <c r="AW198" s="52" t="str">
        <f>IF(参照!C198="","",参照!C198)</f>
        <v/>
      </c>
      <c r="AX198" s="52" t="str">
        <f>IF(参照!D198="","",参照!D198)</f>
        <v>メニューB(残差)</v>
      </c>
      <c r="AY198" s="52">
        <f>IF(参照!E198="","",参照!E198)</f>
        <v>4.4099999999999999E-4</v>
      </c>
      <c r="AZ198" s="52" t="str">
        <f>IF(参照!F198="","",参照!F198)</f>
        <v>(株)エネルギア・ソリューション・アンド・サービス</v>
      </c>
      <c r="BA198" s="52" t="str">
        <f>IF(参照!G198="","",参照!G198)</f>
        <v>(株)エネルギア・ソリューション・アンド・サービス_メニューB(残差)</v>
      </c>
      <c r="BB198" s="52">
        <f t="shared" si="34"/>
        <v>0.441</v>
      </c>
      <c r="BD198" s="52" t="str">
        <f>IF(参照!L198="","",参照!L198)</f>
        <v>沖縄新エネ開発(株)</v>
      </c>
    </row>
    <row r="199" spans="47:56">
      <c r="AU199" s="52" t="str">
        <f>IF(参照!A199="","",参照!A199)</f>
        <v/>
      </c>
      <c r="AV199" s="52" t="str">
        <f>IF(参照!B199="","",参照!B199)</f>
        <v/>
      </c>
      <c r="AW199" s="52" t="str">
        <f>IF(参照!C199="","",参照!C199)</f>
        <v/>
      </c>
      <c r="AX199" s="52" t="str">
        <f>IF(参照!D199="","",参照!D199)</f>
        <v>(参考値)事業者全体</v>
      </c>
      <c r="AY199" s="52">
        <f>IF(参照!E199="","",参照!E199)</f>
        <v>5.9499999999999993E-4</v>
      </c>
      <c r="AZ199" s="52" t="str">
        <f>IF(参照!F199="","",参照!F199)</f>
        <v>(株)エネルギア・ソリューション・アンド・サービス</v>
      </c>
      <c r="BA199" s="52" t="str">
        <f>IF(参照!G199="","",参照!G199)</f>
        <v>(株)エネルギア・ソリューション・アンド・サービス_(参考値)事業者全体</v>
      </c>
      <c r="BB199" s="52">
        <f t="shared" si="34"/>
        <v>0.59499999999999997</v>
      </c>
      <c r="BD199" s="52" t="str">
        <f>IF(参照!L199="","",参照!L199)</f>
        <v>奥出雲電力(株)</v>
      </c>
    </row>
    <row r="200" spans="47:56">
      <c r="AU200" s="52" t="str">
        <f>IF(参照!A200="","",参照!A200)</f>
        <v>A0064</v>
      </c>
      <c r="AV200" s="52" t="str">
        <f>IF(参照!B200="","",参照!B200)</f>
        <v>東京ガス(株)</v>
      </c>
      <c r="AW200" s="52">
        <f>IF(参照!C200="","",参照!C200)</f>
        <v>4.35E-4</v>
      </c>
      <c r="AX200" s="52" t="str">
        <f>IF(参照!D200="","",参照!D200)</f>
        <v>メニューA</v>
      </c>
      <c r="AY200" s="52">
        <f>IF(参照!E200="","",参照!E200)</f>
        <v>0</v>
      </c>
      <c r="AZ200" s="52" t="str">
        <f>IF(参照!F200="","",参照!F200)</f>
        <v>東京ガス(株)</v>
      </c>
      <c r="BA200" s="52" t="str">
        <f>IF(参照!G200="","",参照!G200)</f>
        <v>東京ガス(株)_メニューA</v>
      </c>
      <c r="BB200" s="52">
        <f t="shared" si="34"/>
        <v>0</v>
      </c>
      <c r="BD200" s="52" t="str">
        <f>IF(参照!L200="","",参照!L200)</f>
        <v>(株)オズエナジー</v>
      </c>
    </row>
    <row r="201" spans="47:56">
      <c r="AU201" s="52" t="str">
        <f>IF(参照!A201="","",参照!A201)</f>
        <v/>
      </c>
      <c r="AV201" s="52" t="str">
        <f>IF(参照!B201="","",参照!B201)</f>
        <v/>
      </c>
      <c r="AW201" s="52" t="str">
        <f>IF(参照!C201="","",参照!C201)</f>
        <v/>
      </c>
      <c r="AX201" s="52" t="str">
        <f>IF(参照!D201="","",参照!D201)</f>
        <v>メニューB</v>
      </c>
      <c r="AY201" s="52">
        <f>IF(参照!E201="","",参照!E201)</f>
        <v>0</v>
      </c>
      <c r="AZ201" s="52" t="str">
        <f>IF(参照!F201="","",参照!F201)</f>
        <v>東京ガス(株)</v>
      </c>
      <c r="BA201" s="52" t="str">
        <f>IF(参照!G201="","",参照!G201)</f>
        <v>東京ガス(株)_メニューB</v>
      </c>
      <c r="BB201" s="52">
        <f t="shared" si="34"/>
        <v>0</v>
      </c>
      <c r="BD201" s="52" t="str">
        <f>IF(参照!L201="","",参照!L201)</f>
        <v>(株)オノプロックス</v>
      </c>
    </row>
    <row r="202" spans="47:56">
      <c r="AU202" s="52" t="str">
        <f>IF(参照!A202="","",参照!A202)</f>
        <v/>
      </c>
      <c r="AV202" s="52" t="str">
        <f>IF(参照!B202="","",参照!B202)</f>
        <v/>
      </c>
      <c r="AW202" s="52" t="str">
        <f>IF(参照!C202="","",参照!C202)</f>
        <v/>
      </c>
      <c r="AX202" s="52" t="str">
        <f>IF(参照!D202="","",参照!D202)</f>
        <v>メニューC</v>
      </c>
      <c r="AY202" s="52">
        <f>IF(参照!E202="","",参照!E202)</f>
        <v>6.6000000000000005E-5</v>
      </c>
      <c r="AZ202" s="52" t="str">
        <f>IF(参照!F202="","",参照!F202)</f>
        <v>東京ガス(株)</v>
      </c>
      <c r="BA202" s="52" t="str">
        <f>IF(参照!G202="","",参照!G202)</f>
        <v>東京ガス(株)_メニューC</v>
      </c>
      <c r="BB202" s="52">
        <f t="shared" si="34"/>
        <v>6.6000000000000003E-2</v>
      </c>
      <c r="BD202" s="52" t="str">
        <f>IF(参照!L202="","",参照!L202)</f>
        <v>(株)オプテージ</v>
      </c>
    </row>
    <row r="203" spans="47:56">
      <c r="AU203" s="52" t="str">
        <f>IF(参照!A203="","",参照!A203)</f>
        <v/>
      </c>
      <c r="AV203" s="52" t="str">
        <f>IF(参照!B203="","",参照!B203)</f>
        <v/>
      </c>
      <c r="AW203" s="52" t="str">
        <f>IF(参照!C203="","",参照!C203)</f>
        <v/>
      </c>
      <c r="AX203" s="52" t="str">
        <f>IF(参照!D203="","",参照!D203)</f>
        <v>メニューD</v>
      </c>
      <c r="AY203" s="52">
        <f>IF(参照!E203="","",参照!E203)</f>
        <v>2.3499999999999999E-4</v>
      </c>
      <c r="AZ203" s="52" t="str">
        <f>IF(参照!F203="","",参照!F203)</f>
        <v>東京ガス(株)</v>
      </c>
      <c r="BA203" s="52" t="str">
        <f>IF(参照!G203="","",参照!G203)</f>
        <v>東京ガス(株)_メニューD</v>
      </c>
      <c r="BB203" s="52">
        <f t="shared" si="34"/>
        <v>0.23499999999999999</v>
      </c>
      <c r="BD203" s="52" t="str">
        <f>IF(参照!L203="","",参照!L203)</f>
        <v>おもてなし山形(株)</v>
      </c>
    </row>
    <row r="204" spans="47:56">
      <c r="AU204" s="52" t="str">
        <f>IF(参照!A204="","",参照!A204)</f>
        <v/>
      </c>
      <c r="AV204" s="52" t="str">
        <f>IF(参照!B204="","",参照!B204)</f>
        <v/>
      </c>
      <c r="AW204" s="52" t="str">
        <f>IF(参照!C204="","",参照!C204)</f>
        <v/>
      </c>
      <c r="AX204" s="52" t="str">
        <f>IF(参照!D204="","",参照!D204)</f>
        <v>メニューE</v>
      </c>
      <c r="AY204" s="52">
        <f>IF(参照!E204="","",参照!E204)</f>
        <v>2.4899999999999998E-4</v>
      </c>
      <c r="AZ204" s="52" t="str">
        <f>IF(参照!F204="","",参照!F204)</f>
        <v>東京ガス(株)</v>
      </c>
      <c r="BA204" s="52" t="str">
        <f>IF(参照!G204="","",参照!G204)</f>
        <v>東京ガス(株)_メニューE</v>
      </c>
      <c r="BB204" s="52">
        <f t="shared" si="34"/>
        <v>0.24899999999999997</v>
      </c>
      <c r="BD204" s="52" t="str">
        <f>IF(参照!L204="","",参照!L204)</f>
        <v>オリックス(株)</v>
      </c>
    </row>
    <row r="205" spans="47:56">
      <c r="AU205" s="52" t="str">
        <f>IF(参照!A205="","",参照!A205)</f>
        <v/>
      </c>
      <c r="AV205" s="52" t="str">
        <f>IF(参照!B205="","",参照!B205)</f>
        <v/>
      </c>
      <c r="AW205" s="52" t="str">
        <f>IF(参照!C205="","",参照!C205)</f>
        <v/>
      </c>
      <c r="AX205" s="52" t="str">
        <f>IF(参照!D205="","",参照!D205)</f>
        <v>メニューF(残差)</v>
      </c>
      <c r="AY205" s="52">
        <f>IF(参照!E205="","",参照!E205)</f>
        <v>4.4299999999999998E-4</v>
      </c>
      <c r="AZ205" s="52" t="str">
        <f>IF(参照!F205="","",参照!F205)</f>
        <v>東京ガス(株)</v>
      </c>
      <c r="BA205" s="52" t="str">
        <f>IF(参照!G205="","",参照!G205)</f>
        <v>東京ガス(株)_メニューF(残差)</v>
      </c>
      <c r="BB205" s="52">
        <f t="shared" si="34"/>
        <v>0.443</v>
      </c>
      <c r="BD205" s="52" t="str">
        <f>IF(参照!L205="","",参照!L205)</f>
        <v>(株)織戸組</v>
      </c>
    </row>
    <row r="206" spans="47:56">
      <c r="AU206" s="52" t="str">
        <f>IF(参照!A206="","",参照!A206)</f>
        <v/>
      </c>
      <c r="AV206" s="52" t="str">
        <f>IF(参照!B206="","",参照!B206)</f>
        <v/>
      </c>
      <c r="AW206" s="52" t="str">
        <f>IF(参照!C206="","",参照!C206)</f>
        <v/>
      </c>
      <c r="AX206" s="52" t="str">
        <f>IF(参照!D206="","",参照!D206)</f>
        <v>(参考値)事業者全体</v>
      </c>
      <c r="AY206" s="52">
        <f>IF(参照!E206="","",参照!E206)</f>
        <v>2.7700000000000001E-4</v>
      </c>
      <c r="AZ206" s="52" t="str">
        <f>IF(参照!F206="","",参照!F206)</f>
        <v>東京ガス(株)</v>
      </c>
      <c r="BA206" s="52" t="str">
        <f>IF(参照!G206="","",参照!G206)</f>
        <v>東京ガス(株)_(参考値)事業者全体</v>
      </c>
      <c r="BB206" s="52">
        <f t="shared" si="34"/>
        <v>0.27700000000000002</v>
      </c>
      <c r="BD206" s="52" t="str">
        <f>IF(参照!L206="","",参照!L206)</f>
        <v>(株)カーボンニュートラル(旧：西多摩バイオパワー(株))</v>
      </c>
    </row>
    <row r="207" spans="47:56">
      <c r="AU207" s="52" t="str">
        <f>IF(参照!A207="","",参照!A207)</f>
        <v>A0065</v>
      </c>
      <c r="AV207" s="52" t="str">
        <f>IF(参照!B207="","",参照!B207)</f>
        <v>テス・エンジニアリング(株)</v>
      </c>
      <c r="AW207" s="52">
        <f>IF(参照!C207="","",参照!C207)</f>
        <v>2.7099999999999997E-4</v>
      </c>
      <c r="AX207" s="52" t="str">
        <f>IF(参照!D207="","",参照!D207)</f>
        <v>メニューA</v>
      </c>
      <c r="AY207" s="52">
        <f>IF(参照!E207="","",参照!E207)</f>
        <v>3.77E-4</v>
      </c>
      <c r="AZ207" s="52" t="str">
        <f>IF(参照!F207="","",参照!F207)</f>
        <v>テス・エンジニアリング(株)</v>
      </c>
      <c r="BA207" s="52" t="str">
        <f>IF(参照!G207="","",参照!G207)</f>
        <v>テス・エンジニアリング(株)_メニューA</v>
      </c>
      <c r="BB207" s="52">
        <f t="shared" si="34"/>
        <v>0.377</v>
      </c>
      <c r="BD207" s="52" t="str">
        <f>IF(参照!L207="","",参照!L207)</f>
        <v>加賀市総合サービス(株)</v>
      </c>
    </row>
    <row r="208" spans="47:56">
      <c r="AU208" s="52" t="str">
        <f>IF(参照!A208="","",参照!A208)</f>
        <v/>
      </c>
      <c r="AV208" s="52" t="str">
        <f>IF(参照!B208="","",参照!B208)</f>
        <v/>
      </c>
      <c r="AW208" s="52" t="str">
        <f>IF(参照!C208="","",参照!C208)</f>
        <v/>
      </c>
      <c r="AX208" s="52" t="str">
        <f>IF(参照!D208="","",参照!D208)</f>
        <v>メニューB(残差)</v>
      </c>
      <c r="AY208" s="52">
        <f>IF(参照!E208="","",参照!E208)</f>
        <v>3.88E-4</v>
      </c>
      <c r="AZ208" s="52" t="str">
        <f>IF(参照!F208="","",参照!F208)</f>
        <v>テス・エンジニアリング(株)</v>
      </c>
      <c r="BA208" s="52" t="str">
        <f>IF(参照!G208="","",参照!G208)</f>
        <v>テス・エンジニアリング(株)_メニューB(残差)</v>
      </c>
      <c r="BB208" s="52">
        <f t="shared" si="34"/>
        <v>0.38800000000000001</v>
      </c>
      <c r="BD208" s="52" t="str">
        <f>IF(参照!L208="","",参照!L208)</f>
        <v>香川電力(株)　</v>
      </c>
    </row>
    <row r="209" spans="47:56">
      <c r="AU209" s="52" t="str">
        <f>IF(参照!A209="","",参照!A209)</f>
        <v/>
      </c>
      <c r="AV209" s="52" t="str">
        <f>IF(参照!B209="","",参照!B209)</f>
        <v/>
      </c>
      <c r="AW209" s="52" t="str">
        <f>IF(参照!C209="","",参照!C209)</f>
        <v/>
      </c>
      <c r="AX209" s="52" t="str">
        <f>IF(参照!D209="","",参照!D209)</f>
        <v>(参考値)事業者全体</v>
      </c>
      <c r="AY209" s="52">
        <f>IF(参照!E209="","",参照!E209)</f>
        <v>5.2900000000000006E-4</v>
      </c>
      <c r="AZ209" s="52" t="str">
        <f>IF(参照!F209="","",参照!F209)</f>
        <v>テス・エンジニアリング(株)</v>
      </c>
      <c r="BA209" s="52" t="str">
        <f>IF(参照!G209="","",参照!G209)</f>
        <v>テス・エンジニアリング(株)_(参考値)事業者全体</v>
      </c>
      <c r="BB209" s="52">
        <f t="shared" si="34"/>
        <v>0.52900000000000003</v>
      </c>
      <c r="BD209" s="52" t="str">
        <f>IF(参照!L209="","",参照!L209)</f>
        <v>角栄ガス(株)</v>
      </c>
    </row>
    <row r="210" spans="47:56">
      <c r="AU210" s="52" t="str">
        <f>IF(参照!A210="","",参照!A210)</f>
        <v>A0066</v>
      </c>
      <c r="AV210" s="52" t="str">
        <f>IF(参照!B210="","",参照!B210)</f>
        <v>青梅ガス(株)</v>
      </c>
      <c r="AW210" s="52">
        <f>IF(参照!C210="","",参照!C210)</f>
        <v>3.6400000000000001E-4</v>
      </c>
      <c r="AX210" s="52" t="str">
        <f>IF(参照!D210="","",参照!D210)</f>
        <v/>
      </c>
      <c r="AY210" s="52">
        <f>IF(参照!E210="","",参照!E210)</f>
        <v>3.0800000000000001E-4</v>
      </c>
      <c r="AZ210" s="52" t="str">
        <f>IF(参照!F210="","",参照!F210)</f>
        <v>青梅ガス(株)</v>
      </c>
      <c r="BA210" s="52" t="str">
        <f>IF(参照!G210="","",参照!G210)</f>
        <v>青梅ガス(株)_</v>
      </c>
      <c r="BB210" s="52">
        <f t="shared" si="34"/>
        <v>0.308</v>
      </c>
      <c r="BD210" s="52" t="str">
        <f>IF(参照!L210="","",参照!L210)</f>
        <v>格安電力(株)</v>
      </c>
    </row>
    <row r="211" spans="47:56">
      <c r="AU211" s="52" t="str">
        <f>IF(参照!A211="","",参照!A211)</f>
        <v>A0067</v>
      </c>
      <c r="AV211" s="52" t="str">
        <f>IF(参照!B211="","",参照!B211)</f>
        <v>(株)イーネットワークシステムズ</v>
      </c>
      <c r="AW211" s="52">
        <f>IF(参照!C211="","",参照!C211)</f>
        <v>3.79E-4</v>
      </c>
      <c r="AX211" s="52" t="str">
        <f>IF(参照!D211="","",参照!D211)</f>
        <v>メニューA</v>
      </c>
      <c r="AY211" s="52">
        <f>IF(参照!E211="","",参照!E211)</f>
        <v>0</v>
      </c>
      <c r="AZ211" s="52" t="str">
        <f>IF(参照!F211="","",参照!F211)</f>
        <v>(株)イーネットワークシステムズ</v>
      </c>
      <c r="BA211" s="52" t="str">
        <f>IF(参照!G211="","",参照!G211)</f>
        <v>(株)イーネットワークシステムズ_メニューA</v>
      </c>
      <c r="BB211" s="52">
        <f t="shared" si="34"/>
        <v>0</v>
      </c>
      <c r="BD211" s="52" t="str">
        <f>IF(参照!L211="","",参照!L211)</f>
        <v>神楽電力(株)</v>
      </c>
    </row>
    <row r="212" spans="47:56">
      <c r="AU212" s="52" t="str">
        <f>IF(参照!A212="","",参照!A212)</f>
        <v/>
      </c>
      <c r="AV212" s="52" t="str">
        <f>IF(参照!B212="","",参照!B212)</f>
        <v/>
      </c>
      <c r="AW212" s="52" t="str">
        <f>IF(参照!C212="","",参照!C212)</f>
        <v/>
      </c>
      <c r="AX212" s="52" t="str">
        <f>IF(参照!D212="","",参照!D212)</f>
        <v>メニューB</v>
      </c>
      <c r="AY212" s="52">
        <f>IF(参照!E212="","",参照!E212)</f>
        <v>0</v>
      </c>
      <c r="AZ212" s="52" t="str">
        <f>IF(参照!F212="","",参照!F212)</f>
        <v>(株)イーネットワークシステムズ</v>
      </c>
      <c r="BA212" s="52" t="str">
        <f>IF(参照!G212="","",参照!G212)</f>
        <v>(株)イーネットワークシステムズ_メニューB</v>
      </c>
      <c r="BB212" s="52">
        <f t="shared" si="34"/>
        <v>0</v>
      </c>
      <c r="BD212" s="52" t="str">
        <f>IF(参照!L212="","",参照!L212)</f>
        <v>かけがわ報徳パワー(株)</v>
      </c>
    </row>
    <row r="213" spans="47:56">
      <c r="AU213" s="52" t="str">
        <f>IF(参照!A213="","",参照!A213)</f>
        <v/>
      </c>
      <c r="AV213" s="52" t="str">
        <f>IF(参照!B213="","",参照!B213)</f>
        <v/>
      </c>
      <c r="AW213" s="52" t="str">
        <f>IF(参照!C213="","",参照!C213)</f>
        <v/>
      </c>
      <c r="AX213" s="52" t="str">
        <f>IF(参照!D213="","",参照!D213)</f>
        <v>メニューC</v>
      </c>
      <c r="AY213" s="52">
        <f>IF(参照!E213="","",参照!E213)</f>
        <v>0</v>
      </c>
      <c r="AZ213" s="52" t="str">
        <f>IF(参照!F213="","",参照!F213)</f>
        <v>(株)イーネットワークシステムズ</v>
      </c>
      <c r="BA213" s="52" t="str">
        <f>IF(参照!G213="","",参照!G213)</f>
        <v>(株)イーネットワークシステムズ_メニューC</v>
      </c>
      <c r="BB213" s="52">
        <f t="shared" si="34"/>
        <v>0</v>
      </c>
      <c r="BD213" s="52" t="str">
        <f>IF(参照!L213="","",参照!L213)</f>
        <v>鹿児島電力(株)</v>
      </c>
    </row>
    <row r="214" spans="47:56">
      <c r="AU214" s="52" t="str">
        <f>IF(参照!A214="","",参照!A214)</f>
        <v/>
      </c>
      <c r="AV214" s="52" t="str">
        <f>IF(参照!B214="","",参照!B214)</f>
        <v/>
      </c>
      <c r="AW214" s="52" t="str">
        <f>IF(参照!C214="","",参照!C214)</f>
        <v/>
      </c>
      <c r="AX214" s="52" t="str">
        <f>IF(参照!D214="","",参照!D214)</f>
        <v>メニューD</v>
      </c>
      <c r="AY214" s="52">
        <f>IF(参照!E214="","",参照!E214)</f>
        <v>0</v>
      </c>
      <c r="AZ214" s="52" t="str">
        <f>IF(参照!F214="","",参照!F214)</f>
        <v>(株)イーネットワークシステムズ</v>
      </c>
      <c r="BA214" s="52" t="str">
        <f>IF(参照!G214="","",参照!G214)</f>
        <v>(株)イーネットワークシステムズ_メニューD</v>
      </c>
      <c r="BB214" s="52">
        <f t="shared" si="34"/>
        <v>0</v>
      </c>
      <c r="BD214" s="52" t="str">
        <f>IF(参照!L214="","",参照!L214)</f>
        <v>歌舞伎エナジー(株)</v>
      </c>
    </row>
    <row r="215" spans="47:56">
      <c r="AU215" s="52" t="str">
        <f>IF(参照!A215="","",参照!A215)</f>
        <v/>
      </c>
      <c r="AV215" s="52" t="str">
        <f>IF(参照!B215="","",参照!B215)</f>
        <v/>
      </c>
      <c r="AW215" s="52" t="str">
        <f>IF(参照!C215="","",参照!C215)</f>
        <v/>
      </c>
      <c r="AX215" s="52" t="str">
        <f>IF(参照!D215="","",参照!D215)</f>
        <v>メニューE(残差)</v>
      </c>
      <c r="AY215" s="52">
        <f>IF(参照!E215="","",参照!E215)</f>
        <v>3.2299999999999999E-4</v>
      </c>
      <c r="AZ215" s="52" t="str">
        <f>IF(参照!F215="","",参照!F215)</f>
        <v>(株)イーネットワークシステムズ</v>
      </c>
      <c r="BA215" s="52" t="str">
        <f>IF(参照!G215="","",参照!G215)</f>
        <v>(株)イーネットワークシステムズ_メニューE(残差)</v>
      </c>
      <c r="BB215" s="52">
        <f t="shared" si="34"/>
        <v>0.32300000000000001</v>
      </c>
      <c r="BD215" s="52" t="str">
        <f>IF(参照!L215="","",参照!L215)</f>
        <v>(株)かみでん里山公社</v>
      </c>
    </row>
    <row r="216" spans="47:56">
      <c r="AU216" s="52" t="str">
        <f>IF(参照!A216="","",参照!A216)</f>
        <v/>
      </c>
      <c r="AV216" s="52" t="str">
        <f>IF(参照!B216="","",参照!B216)</f>
        <v/>
      </c>
      <c r="AW216" s="52" t="str">
        <f>IF(参照!C216="","",参照!C216)</f>
        <v/>
      </c>
      <c r="AX216" s="52" t="str">
        <f>IF(参照!D216="","",参照!D216)</f>
        <v>(参考値)事業者全体</v>
      </c>
      <c r="AY216" s="52">
        <f>IF(参照!E216="","",参照!E216)</f>
        <v>2.5300000000000002E-4</v>
      </c>
      <c r="AZ216" s="52" t="str">
        <f>IF(参照!F216="","",参照!F216)</f>
        <v>(株)イーネットワークシステムズ</v>
      </c>
      <c r="BA216" s="52" t="str">
        <f>IF(参照!G216="","",参照!G216)</f>
        <v>(株)イーネットワークシステムズ_(参考値)事業者全体</v>
      </c>
      <c r="BB216" s="52">
        <f t="shared" si="34"/>
        <v>0.253</v>
      </c>
      <c r="BD216" s="52" t="str">
        <f>IF(参照!L216="","",参照!L216)</f>
        <v>亀岡ふるさとエナジー(株)</v>
      </c>
    </row>
    <row r="217" spans="47:56">
      <c r="AU217" s="52" t="str">
        <f>IF(参照!A217="","",参照!A217)</f>
        <v>A0068</v>
      </c>
      <c r="AV217" s="52" t="str">
        <f>IF(参照!B217="","",参照!B217)</f>
        <v>(株)エネアーク関東</v>
      </c>
      <c r="AW217" s="52">
        <f>IF(参照!C217="","",参照!C217)</f>
        <v>4.5800000000000002E-4</v>
      </c>
      <c r="AX217" s="52" t="str">
        <f>IF(参照!D217="","",参照!D217)</f>
        <v/>
      </c>
      <c r="AY217" s="52">
        <f>IF(参照!E217="","",参照!E217)</f>
        <v>4.0200000000000001E-4</v>
      </c>
      <c r="AZ217" s="52" t="str">
        <f>IF(参照!F217="","",参照!F217)</f>
        <v>(株)エネアーク関東</v>
      </c>
      <c r="BA217" s="52" t="str">
        <f>IF(参照!G217="","",参照!G217)</f>
        <v>(株)エネアーク関東_</v>
      </c>
      <c r="BB217" s="52">
        <f t="shared" si="34"/>
        <v>0.40200000000000002</v>
      </c>
      <c r="BD217" s="52" t="str">
        <f>IF(参照!L217="","",参照!L217)</f>
        <v>唐津電力(株)</v>
      </c>
    </row>
    <row r="218" spans="47:56">
      <c r="AU218" s="52" t="str">
        <f>IF(参照!A218="","",参照!A218)</f>
        <v>A0069</v>
      </c>
      <c r="AV218" s="52" t="str">
        <f>IF(参照!B218="","",参照!B218)</f>
        <v>(株)東急パワーサプライ</v>
      </c>
      <c r="AW218" s="52">
        <f>IF(参照!C218="","",参照!C218)</f>
        <v>4.9399999999999997E-4</v>
      </c>
      <c r="AX218" s="52" t="str">
        <f>IF(参照!D218="","",参照!D218)</f>
        <v>メニューA</v>
      </c>
      <c r="AY218" s="52">
        <f>IF(参照!E218="","",参照!E218)</f>
        <v>0</v>
      </c>
      <c r="AZ218" s="52" t="str">
        <f>IF(参照!F218="","",参照!F218)</f>
        <v>(株)東急パワーサプライ</v>
      </c>
      <c r="BA218" s="52" t="str">
        <f>IF(参照!G218="","",参照!G218)</f>
        <v>(株)東急パワーサプライ_メニューA</v>
      </c>
      <c r="BB218" s="52">
        <f t="shared" si="34"/>
        <v>0</v>
      </c>
      <c r="BD218" s="52" t="str">
        <f>IF(参照!L218="","",参照!L218)</f>
        <v>(株)唐津パワーホールディングス</v>
      </c>
    </row>
    <row r="219" spans="47:56">
      <c r="AU219" s="52" t="str">
        <f>IF(参照!A219="","",参照!A219)</f>
        <v/>
      </c>
      <c r="AV219" s="52" t="str">
        <f>IF(参照!B219="","",参照!B219)</f>
        <v/>
      </c>
      <c r="AW219" s="52" t="str">
        <f>IF(参照!C219="","",参照!C219)</f>
        <v/>
      </c>
      <c r="AX219" s="52" t="str">
        <f>IF(参照!D219="","",参照!D219)</f>
        <v>メニューB</v>
      </c>
      <c r="AY219" s="52">
        <f>IF(参照!E219="","",参照!E219)</f>
        <v>3.4000000000000002E-4</v>
      </c>
      <c r="AZ219" s="52" t="str">
        <f>IF(参照!F219="","",参照!F219)</f>
        <v>(株)東急パワーサプライ</v>
      </c>
      <c r="BA219" s="52" t="str">
        <f>IF(参照!G219="","",参照!G219)</f>
        <v>(株)東急パワーサプライ_メニューB</v>
      </c>
      <c r="BB219" s="52">
        <f t="shared" si="34"/>
        <v>0.34</v>
      </c>
      <c r="BD219" s="52" t="str">
        <f>IF(参照!L219="","",参照!L219)</f>
        <v>カワサキグリーンエナジー(株)</v>
      </c>
    </row>
    <row r="220" spans="47:56">
      <c r="AU220" s="52" t="str">
        <f>IF(参照!A220="","",参照!A220)</f>
        <v/>
      </c>
      <c r="AV220" s="52" t="str">
        <f>IF(参照!B220="","",参照!B220)</f>
        <v/>
      </c>
      <c r="AW220" s="52" t="str">
        <f>IF(参照!C220="","",参照!C220)</f>
        <v/>
      </c>
      <c r="AX220" s="52" t="str">
        <f>IF(参照!D220="","",参照!D220)</f>
        <v>メニューC</v>
      </c>
      <c r="AY220" s="52">
        <f>IF(参照!E220="","",参照!E220)</f>
        <v>0</v>
      </c>
      <c r="AZ220" s="52" t="str">
        <f>IF(参照!F220="","",参照!F220)</f>
        <v>(株)東急パワーサプライ</v>
      </c>
      <c r="BA220" s="52" t="str">
        <f>IF(参照!G220="","",参照!G220)</f>
        <v>(株)東急パワーサプライ_メニューC</v>
      </c>
      <c r="BB220" s="52">
        <f t="shared" si="34"/>
        <v>0</v>
      </c>
      <c r="BD220" s="52" t="str">
        <f>IF(参照!L220="","",参照!L220)</f>
        <v>(株)関西空調　</v>
      </c>
    </row>
    <row r="221" spans="47:56">
      <c r="AU221" s="52" t="str">
        <f>IF(参照!A221="","",参照!A221)</f>
        <v/>
      </c>
      <c r="AV221" s="52" t="str">
        <f>IF(参照!B221="","",参照!B221)</f>
        <v/>
      </c>
      <c r="AW221" s="52" t="str">
        <f>IF(参照!C221="","",参照!C221)</f>
        <v/>
      </c>
      <c r="AX221" s="52" t="str">
        <f>IF(参照!D221="","",参照!D221)</f>
        <v>メニューD</v>
      </c>
      <c r="AY221" s="52">
        <f>IF(参照!E221="","",参照!E221)</f>
        <v>2.92E-4</v>
      </c>
      <c r="AZ221" s="52" t="str">
        <f>IF(参照!F221="","",参照!F221)</f>
        <v>(株)東急パワーサプライ</v>
      </c>
      <c r="BA221" s="52" t="str">
        <f>IF(参照!G221="","",参照!G221)</f>
        <v>(株)東急パワーサプライ_メニューD</v>
      </c>
      <c r="BB221" s="52">
        <f t="shared" si="34"/>
        <v>0.29199999999999998</v>
      </c>
      <c r="BD221" s="52" t="str">
        <f>IF(参照!L221="","",参照!L221)</f>
        <v>(株)関電エネルギーソリューション</v>
      </c>
    </row>
    <row r="222" spans="47:56">
      <c r="AU222" s="52" t="str">
        <f>IF(参照!A222="","",参照!A222)</f>
        <v/>
      </c>
      <c r="AV222" s="52" t="str">
        <f>IF(参照!B222="","",参照!B222)</f>
        <v/>
      </c>
      <c r="AW222" s="52" t="str">
        <f>IF(参照!C222="","",参照!C222)</f>
        <v/>
      </c>
      <c r="AX222" s="52" t="str">
        <f>IF(参照!D222="","",参照!D222)</f>
        <v>メニューE</v>
      </c>
      <c r="AY222" s="52">
        <f>IF(参照!E222="","",参照!E222)</f>
        <v>0</v>
      </c>
      <c r="AZ222" s="52" t="str">
        <f>IF(参照!F222="","",参照!F222)</f>
        <v>(株)東急パワーサプライ</v>
      </c>
      <c r="BA222" s="52" t="str">
        <f>IF(参照!G222="","",参照!G222)</f>
        <v>(株)東急パワーサプライ_メニューE</v>
      </c>
      <c r="BB222" s="52">
        <f t="shared" si="34"/>
        <v>0</v>
      </c>
      <c r="BD222" s="52" t="str">
        <f>IF(参照!L222="","",参照!L222)</f>
        <v>合同会社北上新電力</v>
      </c>
    </row>
    <row r="223" spans="47:56">
      <c r="AU223" s="52" t="str">
        <f>IF(参照!A223="","",参照!A223)</f>
        <v/>
      </c>
      <c r="AV223" s="52" t="str">
        <f>IF(参照!B223="","",参照!B223)</f>
        <v/>
      </c>
      <c r="AW223" s="52" t="str">
        <f>IF(参照!C223="","",参照!C223)</f>
        <v/>
      </c>
      <c r="AX223" s="52" t="str">
        <f>IF(参照!D223="","",参照!D223)</f>
        <v>メニューF</v>
      </c>
      <c r="AY223" s="52">
        <f>IF(参照!E223="","",参照!E223)</f>
        <v>0</v>
      </c>
      <c r="AZ223" s="52" t="str">
        <f>IF(参照!F223="","",参照!F223)</f>
        <v>(株)東急パワーサプライ</v>
      </c>
      <c r="BA223" s="52" t="str">
        <f>IF(参照!G223="","",参照!G223)</f>
        <v>(株)東急パワーサプライ_メニューF</v>
      </c>
      <c r="BB223" s="52">
        <f t="shared" si="34"/>
        <v>0</v>
      </c>
      <c r="BD223" s="52" t="str">
        <f>IF(参照!L223="","",参照!L223)</f>
        <v>(株)北九州パワー</v>
      </c>
    </row>
    <row r="224" spans="47:56">
      <c r="AU224" s="52" t="str">
        <f>IF(参照!A224="","",参照!A224)</f>
        <v/>
      </c>
      <c r="AV224" s="52" t="str">
        <f>IF(参照!B224="","",参照!B224)</f>
        <v/>
      </c>
      <c r="AW224" s="52" t="str">
        <f>IF(参照!C224="","",参照!C224)</f>
        <v/>
      </c>
      <c r="AX224" s="52" t="str">
        <f>IF(参照!D224="","",参照!D224)</f>
        <v>メニューG(残差)</v>
      </c>
      <c r="AY224" s="52">
        <f>IF(参照!E224="","",参照!E224)</f>
        <v>4.3100000000000001E-4</v>
      </c>
      <c r="AZ224" s="52" t="str">
        <f>IF(参照!F224="","",参照!F224)</f>
        <v>(株)東急パワーサプライ</v>
      </c>
      <c r="BA224" s="52" t="str">
        <f>IF(参照!G224="","",参照!G224)</f>
        <v>(株)東急パワーサプライ_メニューG(残差)</v>
      </c>
      <c r="BB224" s="52">
        <f t="shared" si="34"/>
        <v>0.43099999999999999</v>
      </c>
      <c r="BD224" s="52" t="str">
        <f>IF(参照!L224="","",参照!L224)</f>
        <v>キタコー(株)</v>
      </c>
    </row>
    <row r="225" spans="47:56">
      <c r="AU225" s="52" t="str">
        <f>IF(参照!A225="","",参照!A225)</f>
        <v/>
      </c>
      <c r="AV225" s="52" t="str">
        <f>IF(参照!B225="","",参照!B225)</f>
        <v/>
      </c>
      <c r="AW225" s="52" t="str">
        <f>IF(参照!C225="","",参照!C225)</f>
        <v/>
      </c>
      <c r="AX225" s="52" t="str">
        <f>IF(参照!D225="","",参照!D225)</f>
        <v>(参考値)事業者全体</v>
      </c>
      <c r="AY225" s="52">
        <f>IF(参照!E225="","",参照!E225)</f>
        <v>4.5600000000000003E-4</v>
      </c>
      <c r="AZ225" s="52" t="str">
        <f>IF(参照!F225="","",参照!F225)</f>
        <v>(株)東急パワーサプライ</v>
      </c>
      <c r="BA225" s="52" t="str">
        <f>IF(参照!G225="","",参照!G225)</f>
        <v>(株)東急パワーサプライ_(参考値)事業者全体</v>
      </c>
      <c r="BB225" s="52">
        <f t="shared" si="34"/>
        <v>0.45600000000000002</v>
      </c>
      <c r="BD225" s="52" t="str">
        <f>IF(参照!L225="","",参照!L225)</f>
        <v>北日本ガス(株)</v>
      </c>
    </row>
    <row r="226" spans="47:56">
      <c r="AU226" s="52" t="str">
        <f>IF(参照!A226="","",参照!A226)</f>
        <v>A0070</v>
      </c>
      <c r="AV226" s="52" t="str">
        <f>IF(参照!B226="","",参照!B226)</f>
        <v>王子・伊藤忠エネクス電力販売(株)</v>
      </c>
      <c r="AW226" s="52">
        <f>IF(参照!C226="","",参照!C226)</f>
        <v>5.2500000000000008E-4</v>
      </c>
      <c r="AX226" s="52" t="str">
        <f>IF(参照!D226="","",参照!D226)</f>
        <v>メニューA</v>
      </c>
      <c r="AY226" s="52">
        <f>IF(参照!E226="","",参照!E226)</f>
        <v>0</v>
      </c>
      <c r="AZ226" s="52" t="str">
        <f>IF(参照!F226="","",参照!F226)</f>
        <v>王子・伊藤忠エネクス電力販売(株)</v>
      </c>
      <c r="BA226" s="52" t="str">
        <f>IF(参照!G226="","",参照!G226)</f>
        <v>王子・伊藤忠エネクス電力販売(株)_メニューA</v>
      </c>
      <c r="BB226" s="52">
        <f t="shared" si="34"/>
        <v>0</v>
      </c>
      <c r="BD226" s="52" t="str">
        <f>IF(参照!L226="","",参照!L226)</f>
        <v>北日本石油(株)</v>
      </c>
    </row>
    <row r="227" spans="47:56">
      <c r="AU227" s="52" t="str">
        <f>IF(参照!A227="","",参照!A227)</f>
        <v/>
      </c>
      <c r="AV227" s="52" t="str">
        <f>IF(参照!B227="","",参照!B227)</f>
        <v/>
      </c>
      <c r="AW227" s="52" t="str">
        <f>IF(参照!C227="","",参照!C227)</f>
        <v/>
      </c>
      <c r="AX227" s="52" t="str">
        <f>IF(参照!D227="","",参照!D227)</f>
        <v>メニューB</v>
      </c>
      <c r="AY227" s="52">
        <f>IF(参照!E227="","",参照!E227)</f>
        <v>2.1699999999999999E-4</v>
      </c>
      <c r="AZ227" s="52" t="str">
        <f>IF(参照!F227="","",参照!F227)</f>
        <v>王子・伊藤忠エネクス電力販売(株)</v>
      </c>
      <c r="BA227" s="52" t="str">
        <f>IF(参照!G227="","",参照!G227)</f>
        <v>王子・伊藤忠エネクス電力販売(株)_メニューB</v>
      </c>
      <c r="BB227" s="52">
        <f t="shared" si="34"/>
        <v>0.217</v>
      </c>
      <c r="BD227" s="52" t="str">
        <f>IF(参照!L227="","",参照!L227)</f>
        <v>岐阜電力(株)</v>
      </c>
    </row>
    <row r="228" spans="47:56">
      <c r="AU228" s="52" t="str">
        <f>IF(参照!A228="","",参照!A228)</f>
        <v/>
      </c>
      <c r="AV228" s="52" t="str">
        <f>IF(参照!B228="","",参照!B228)</f>
        <v/>
      </c>
      <c r="AW228" s="52" t="str">
        <f>IF(参照!C228="","",参照!C228)</f>
        <v/>
      </c>
      <c r="AX228" s="52" t="str">
        <f>IF(参照!D228="","",参照!D228)</f>
        <v>メニューC</v>
      </c>
      <c r="AY228" s="52">
        <f>IF(参照!E228="","",参照!E228)</f>
        <v>3.0299999999999999E-4</v>
      </c>
      <c r="AZ228" s="52" t="str">
        <f>IF(参照!F228="","",参照!F228)</f>
        <v>王子・伊藤忠エネクス電力販売(株)</v>
      </c>
      <c r="BA228" s="52" t="str">
        <f>IF(参照!G228="","",参照!G228)</f>
        <v>王子・伊藤忠エネクス電力販売(株)_メニューC</v>
      </c>
      <c r="BB228" s="52">
        <f t="shared" si="34"/>
        <v>0.30299999999999999</v>
      </c>
      <c r="BD228" s="52" t="str">
        <f>IF(参照!L228="","",参照!L228)</f>
        <v>キヤノンマーケティングジャパン(株)</v>
      </c>
    </row>
    <row r="229" spans="47:56">
      <c r="AU229" s="52" t="str">
        <f>IF(参照!A229="","",参照!A229)</f>
        <v/>
      </c>
      <c r="AV229" s="52" t="str">
        <f>IF(参照!B229="","",参照!B229)</f>
        <v/>
      </c>
      <c r="AW229" s="52" t="str">
        <f>IF(参照!C229="","",参照!C229)</f>
        <v/>
      </c>
      <c r="AX229" s="52" t="str">
        <f>IF(参照!D229="","",参照!D229)</f>
        <v>メニューD(残差)</v>
      </c>
      <c r="AY229" s="52">
        <f>IF(参照!E229="","",参照!E229)</f>
        <v>9.0899999999999998E-4</v>
      </c>
      <c r="AZ229" s="52" t="str">
        <f>IF(参照!F229="","",参照!F229)</f>
        <v>王子・伊藤忠エネクス電力販売(株)</v>
      </c>
      <c r="BA229" s="52" t="str">
        <f>IF(参照!G229="","",参照!G229)</f>
        <v>王子・伊藤忠エネクス電力販売(株)_メニューD(残差)</v>
      </c>
      <c r="BB229" s="52">
        <f t="shared" si="34"/>
        <v>0.90900000000000003</v>
      </c>
      <c r="BD229" s="52" t="str">
        <f>IF(参照!L229="","",参照!L229)</f>
        <v>九州エナジー(株)</v>
      </c>
    </row>
    <row r="230" spans="47:56">
      <c r="AU230" s="52" t="str">
        <f>IF(参照!A230="","",参照!A230)</f>
        <v/>
      </c>
      <c r="AV230" s="52" t="str">
        <f>IF(参照!B230="","",参照!B230)</f>
        <v/>
      </c>
      <c r="AW230" s="52" t="str">
        <f>IF(参照!C230="","",参照!C230)</f>
        <v/>
      </c>
      <c r="AX230" s="52" t="str">
        <f>IF(参照!D230="","",参照!D230)</f>
        <v>(参考値)事業者全体</v>
      </c>
      <c r="AY230" s="52">
        <f>IF(参照!E230="","",参照!E230)</f>
        <v>3.9899999999999999E-4</v>
      </c>
      <c r="AZ230" s="52" t="str">
        <f>IF(参照!F230="","",参照!F230)</f>
        <v>王子・伊藤忠エネクス電力販売(株)</v>
      </c>
      <c r="BA230" s="52" t="str">
        <f>IF(参照!G230="","",参照!G230)</f>
        <v>王子・伊藤忠エネクス電力販売(株)_(参考値)事業者全体</v>
      </c>
      <c r="BB230" s="52">
        <f t="shared" si="34"/>
        <v>0.39900000000000002</v>
      </c>
      <c r="BD230" s="52" t="str">
        <f>IF(参照!L230="","",参照!L230)</f>
        <v>九電みらいエナジー(株)</v>
      </c>
    </row>
    <row r="231" spans="47:56">
      <c r="AU231" s="52" t="str">
        <f>IF(参照!A231="","",参照!A231)</f>
        <v>A0071</v>
      </c>
      <c r="AV231" s="52" t="str">
        <f>IF(参照!B231="","",参照!B231)</f>
        <v>伊藤忠商事(株)</v>
      </c>
      <c r="AW231" s="52">
        <f>IF(参照!C231="","",参照!C231)</f>
        <v>7.3999999999999999E-4</v>
      </c>
      <c r="AX231" s="52" t="str">
        <f>IF(参照!D231="","",参照!D231)</f>
        <v>メニューA</v>
      </c>
      <c r="AY231" s="52">
        <f>IF(参照!E231="","",参照!E231)</f>
        <v>0</v>
      </c>
      <c r="AZ231" s="52" t="str">
        <f>IF(参照!F231="","",参照!F231)</f>
        <v>伊藤忠商事(株)</v>
      </c>
      <c r="BA231" s="52" t="str">
        <f>IF(参照!G231="","",参照!G231)</f>
        <v>伊藤忠商事(株)_メニューA</v>
      </c>
      <c r="BB231" s="52">
        <f t="shared" si="34"/>
        <v>0</v>
      </c>
      <c r="BD231" s="52" t="str">
        <f>IF(参照!L231="","",参照!L231)</f>
        <v>京セラ関電エナジー合同会社</v>
      </c>
    </row>
    <row r="232" spans="47:56">
      <c r="AU232" s="52" t="str">
        <f>IF(参照!A232="","",参照!A232)</f>
        <v/>
      </c>
      <c r="AV232" s="52" t="str">
        <f>IF(参照!B232="","",参照!B232)</f>
        <v/>
      </c>
      <c r="AW232" s="52" t="str">
        <f>IF(参照!C232="","",参照!C232)</f>
        <v/>
      </c>
      <c r="AX232" s="52" t="str">
        <f>IF(参照!D232="","",参照!D232)</f>
        <v>メニューB(残差)</v>
      </c>
      <c r="AY232" s="52">
        <f>IF(参照!E232="","",参照!E232)</f>
        <v>4.5300000000000001E-4</v>
      </c>
      <c r="AZ232" s="52" t="str">
        <f>IF(参照!F232="","",参照!F232)</f>
        <v>伊藤忠商事(株)</v>
      </c>
      <c r="BA232" s="52" t="str">
        <f>IF(参照!G232="","",参照!G232)</f>
        <v>伊藤忠商事(株)_メニューB(残差)</v>
      </c>
      <c r="BB232" s="52">
        <f t="shared" si="34"/>
        <v>0.45300000000000001</v>
      </c>
      <c r="BD232" s="52" t="str">
        <f>IF(参照!L232="","",参照!L232)</f>
        <v>京都生活協同組合</v>
      </c>
    </row>
    <row r="233" spans="47:56">
      <c r="AU233" s="52" t="str">
        <f>IF(参照!A233="","",参照!A233)</f>
        <v/>
      </c>
      <c r="AV233" s="52" t="str">
        <f>IF(参照!B233="","",参照!B233)</f>
        <v/>
      </c>
      <c r="AW233" s="52" t="str">
        <f>IF(参照!C233="","",参照!C233)</f>
        <v/>
      </c>
      <c r="AX233" s="52" t="str">
        <f>IF(参照!D233="","",参照!D233)</f>
        <v>(参考値)事業者全体</v>
      </c>
      <c r="AY233" s="52">
        <f>IF(参照!E233="","",参照!E233)</f>
        <v>4.6999999999999999E-4</v>
      </c>
      <c r="AZ233" s="52" t="str">
        <f>IF(参照!F233="","",参照!F233)</f>
        <v>伊藤忠商事(株)</v>
      </c>
      <c r="BA233" s="52" t="str">
        <f>IF(参照!G233="","",参照!G233)</f>
        <v>伊藤忠商事(株)_(参考値)事業者全体</v>
      </c>
      <c r="BB233" s="52">
        <f t="shared" si="34"/>
        <v>0.47</v>
      </c>
      <c r="BD233" s="52" t="str">
        <f>IF(参照!L233="","",参照!L233)</f>
        <v>(株)京楽産業ホールディングス</v>
      </c>
    </row>
    <row r="234" spans="47:56">
      <c r="AU234" s="52" t="str">
        <f>IF(参照!A234="","",参照!A234)</f>
        <v>A0072</v>
      </c>
      <c r="AV234" s="52" t="str">
        <f>IF(参照!B234="","",参照!B234)</f>
        <v>(株)エコスタイル</v>
      </c>
      <c r="AW234" s="52">
        <f>IF(参照!C234="","",参照!C234)</f>
        <v>4.1800000000000002E-4</v>
      </c>
      <c r="AX234" s="52" t="str">
        <f>IF(参照!D234="","",参照!D234)</f>
        <v>メニューA</v>
      </c>
      <c r="AY234" s="52">
        <f>IF(参照!E234="","",参照!E234)</f>
        <v>0</v>
      </c>
      <c r="AZ234" s="52" t="str">
        <f>IF(参照!F234="","",参照!F234)</f>
        <v>(株)エコスタイル</v>
      </c>
      <c r="BA234" s="52" t="str">
        <f>IF(参照!G234="","",参照!G234)</f>
        <v>(株)エコスタイル_メニューA</v>
      </c>
      <c r="BB234" s="52">
        <f t="shared" si="34"/>
        <v>0</v>
      </c>
      <c r="BD234" s="52" t="str">
        <f>IF(参照!L234="","",参照!L234)</f>
        <v>桐生瓦斯(株)</v>
      </c>
    </row>
    <row r="235" spans="47:56">
      <c r="AU235" s="52" t="str">
        <f>IF(参照!A235="","",参照!A235)</f>
        <v/>
      </c>
      <c r="AV235" s="52" t="str">
        <f>IF(参照!B235="","",参照!B235)</f>
        <v/>
      </c>
      <c r="AW235" s="52" t="str">
        <f>IF(参照!C235="","",参照!C235)</f>
        <v/>
      </c>
      <c r="AX235" s="52" t="str">
        <f>IF(参照!D235="","",参照!D235)</f>
        <v>メニューB</v>
      </c>
      <c r="AY235" s="52">
        <f>IF(参照!E235="","",参照!E235)</f>
        <v>0</v>
      </c>
      <c r="AZ235" s="52" t="str">
        <f>IF(参照!F235="","",参照!F235)</f>
        <v>(株)エコスタイル</v>
      </c>
      <c r="BA235" s="52" t="str">
        <f>IF(参照!G235="","",参照!G235)</f>
        <v>(株)エコスタイル_メニューB</v>
      </c>
      <c r="BB235" s="52">
        <f t="shared" si="34"/>
        <v>0</v>
      </c>
      <c r="BD235" s="52" t="str">
        <f>IF(参照!L235="","",参照!L235)</f>
        <v>近畿電力(株)</v>
      </c>
    </row>
    <row r="236" spans="47:56">
      <c r="AU236" s="52" t="str">
        <f>IF(参照!A236="","",参照!A236)</f>
        <v/>
      </c>
      <c r="AV236" s="52" t="str">
        <f>IF(参照!B236="","",参照!B236)</f>
        <v/>
      </c>
      <c r="AW236" s="52" t="str">
        <f>IF(参照!C236="","",参照!C236)</f>
        <v/>
      </c>
      <c r="AX236" s="52" t="str">
        <f>IF(参照!D236="","",参照!D236)</f>
        <v>メニューC(残差)</v>
      </c>
      <c r="AY236" s="52">
        <f>IF(参照!E236="","",参照!E236)</f>
        <v>5.9499999999999993E-4</v>
      </c>
      <c r="AZ236" s="52" t="str">
        <f>IF(参照!F236="","",参照!F236)</f>
        <v>(株)エコスタイル</v>
      </c>
      <c r="BA236" s="52" t="str">
        <f>IF(参照!G236="","",参照!G236)</f>
        <v>(株)エコスタイル_メニューC(残差)</v>
      </c>
      <c r="BB236" s="52">
        <f t="shared" si="34"/>
        <v>0.59499999999999997</v>
      </c>
      <c r="BD236" s="52" t="str">
        <f>IF(参照!L236="","",参照!L236)</f>
        <v>(株)クオリティプラス</v>
      </c>
    </row>
    <row r="237" spans="47:56">
      <c r="AU237" s="52" t="str">
        <f>IF(参照!A237="","",参照!A237)</f>
        <v/>
      </c>
      <c r="AV237" s="52" t="str">
        <f>IF(参照!B237="","",参照!B237)</f>
        <v/>
      </c>
      <c r="AW237" s="52" t="str">
        <f>IF(参照!C237="","",参照!C237)</f>
        <v/>
      </c>
      <c r="AX237" s="52" t="str">
        <f>IF(参照!D237="","",参照!D237)</f>
        <v>(参考値)事業者全体</v>
      </c>
      <c r="AY237" s="52">
        <f>IF(参照!E237="","",参照!E237)</f>
        <v>5.4000000000000001E-4</v>
      </c>
      <c r="AZ237" s="52" t="str">
        <f>IF(参照!F237="","",参照!F237)</f>
        <v>(株)エコスタイル</v>
      </c>
      <c r="BA237" s="52" t="str">
        <f>IF(参照!G237="","",参照!G237)</f>
        <v>(株)エコスタイル_(参考値)事業者全体</v>
      </c>
      <c r="BB237" s="52">
        <f t="shared" si="34"/>
        <v>0.54</v>
      </c>
      <c r="BD237" s="52" t="str">
        <f>IF(参照!L237="","",参照!L237)</f>
        <v>くこくエネルギー(株)(旧：熊本電力(株))</v>
      </c>
    </row>
    <row r="238" spans="47:56">
      <c r="AU238" s="52" t="str">
        <f>IF(参照!A238="","",参照!A238)</f>
        <v>A0073</v>
      </c>
      <c r="AV238" s="52" t="str">
        <f>IF(参照!B238="","",参照!B238)</f>
        <v>入間ガス(株)</v>
      </c>
      <c r="AW238" s="52">
        <f>IF(参照!C238="","",参照!C238)</f>
        <v>3.6400000000000001E-4</v>
      </c>
      <c r="AX238" s="52" t="str">
        <f>IF(参照!D238="","",参照!D238)</f>
        <v/>
      </c>
      <c r="AY238" s="52">
        <f>IF(参照!E238="","",参照!E238)</f>
        <v>3.0800000000000001E-4</v>
      </c>
      <c r="AZ238" s="52" t="str">
        <f>IF(参照!F238="","",参照!F238)</f>
        <v>入間ガス(株)</v>
      </c>
      <c r="BA238" s="52" t="str">
        <f>IF(参照!G238="","",参照!G238)</f>
        <v>入間ガス(株)_</v>
      </c>
      <c r="BB238" s="52">
        <f t="shared" si="34"/>
        <v>0.308</v>
      </c>
      <c r="BD238" s="52" t="str">
        <f>IF(参照!L238="","",参照!L238)</f>
        <v>久慈地域エネルギー(株)</v>
      </c>
    </row>
    <row r="239" spans="47:56">
      <c r="AU239" s="52" t="str">
        <f>IF(参照!A239="","",参照!A239)</f>
        <v>A0074</v>
      </c>
      <c r="AV239" s="52" t="str">
        <f>IF(参照!B239="","",参照!B239)</f>
        <v>テプコカスタマーサービス(株)</v>
      </c>
      <c r="AW239" s="52">
        <f>IF(参照!C239="","",参照!C239)</f>
        <v>5.7499999999999999E-4</v>
      </c>
      <c r="AX239" s="52" t="str">
        <f>IF(参照!D239="","",参照!D239)</f>
        <v/>
      </c>
      <c r="AY239" s="52">
        <f>IF(参照!E239="","",参照!E239)</f>
        <v>5.5800000000000001E-4</v>
      </c>
      <c r="AZ239" s="52" t="str">
        <f>IF(参照!F239="","",参照!F239)</f>
        <v>テプコカスタマーサービス(株)</v>
      </c>
      <c r="BA239" s="52" t="str">
        <f>IF(参照!G239="","",参照!G239)</f>
        <v>テプコカスタマーサービス(株)_</v>
      </c>
      <c r="BB239" s="52">
        <f t="shared" si="34"/>
        <v>0.55800000000000005</v>
      </c>
      <c r="BD239" s="52" t="str">
        <f>IF(参照!L239="","",参照!L239)</f>
        <v>(株)クボタ</v>
      </c>
    </row>
    <row r="240" spans="47:56">
      <c r="AU240" s="52" t="str">
        <f>IF(参照!A240="","",参照!A240)</f>
        <v>A0075</v>
      </c>
      <c r="AV240" s="52" t="str">
        <f>IF(参照!B240="","",参照!B240)</f>
        <v>(株)とんでんホールディングス</v>
      </c>
      <c r="AW240" s="52">
        <f>IF(参照!C240="","",参照!C240)</f>
        <v>4.0900000000000002E-4</v>
      </c>
      <c r="AX240" s="52" t="str">
        <f>IF(参照!D240="","",参照!D240)</f>
        <v/>
      </c>
      <c r="AY240" s="52">
        <f>IF(参照!E240="","",参照!E240)</f>
        <v>5.1000000000000004E-4</v>
      </c>
      <c r="AZ240" s="52" t="str">
        <f>IF(参照!F240="","",参照!F240)</f>
        <v>(株)とんでんホールディングス</v>
      </c>
      <c r="BA240" s="52" t="str">
        <f>IF(参照!G240="","",参照!G240)</f>
        <v>(株)とんでんホールディングス_</v>
      </c>
      <c r="BB240" s="52">
        <f t="shared" si="34"/>
        <v>0.51</v>
      </c>
      <c r="BD240" s="52" t="str">
        <f>IF(参照!L240="","",参照!L240)</f>
        <v>(株)球磨村森電力</v>
      </c>
    </row>
    <row r="241" spans="47:56">
      <c r="AU241" s="52" t="str">
        <f>IF(参照!A241="","",参照!A241)</f>
        <v>A0076</v>
      </c>
      <c r="AV241" s="52" t="str">
        <f>IF(参照!B241="","",参照!B241)</f>
        <v>日鉄エンジニアリング(株)</v>
      </c>
      <c r="AW241" s="52">
        <f>IF(参照!C241="","",参照!C241)</f>
        <v>4.5399999999999998E-4</v>
      </c>
      <c r="AX241" s="52" t="str">
        <f>IF(参照!D241="","",参照!D241)</f>
        <v>メニューA</v>
      </c>
      <c r="AY241" s="52">
        <f>IF(参照!E241="","",参照!E241)</f>
        <v>0</v>
      </c>
      <c r="AZ241" s="52" t="str">
        <f>IF(参照!F241="","",参照!F241)</f>
        <v>日鉄エンジニアリング(株)</v>
      </c>
      <c r="BA241" s="52" t="str">
        <f>IF(参照!G241="","",参照!G241)</f>
        <v>日鉄エンジニアリング(株)_メニューA</v>
      </c>
      <c r="BB241" s="52">
        <f t="shared" si="34"/>
        <v>0</v>
      </c>
      <c r="BD241" s="52" t="str">
        <f>IF(参照!L241="","",参照!L241)</f>
        <v>(株)グランデータ</v>
      </c>
    </row>
    <row r="242" spans="47:56">
      <c r="AU242" s="52" t="str">
        <f>IF(参照!A242="","",参照!A242)</f>
        <v/>
      </c>
      <c r="AV242" s="52" t="str">
        <f>IF(参照!B242="","",参照!B242)</f>
        <v/>
      </c>
      <c r="AW242" s="52" t="str">
        <f>IF(参照!C242="","",参照!C242)</f>
        <v/>
      </c>
      <c r="AX242" s="52" t="str">
        <f>IF(参照!D242="","",参照!D242)</f>
        <v>メニューB</v>
      </c>
      <c r="AY242" s="52">
        <f>IF(参照!E242="","",参照!E242)</f>
        <v>0</v>
      </c>
      <c r="AZ242" s="52" t="str">
        <f>IF(参照!F242="","",参照!F242)</f>
        <v>日鉄エンジニアリング(株)</v>
      </c>
      <c r="BA242" s="52" t="str">
        <f>IF(参照!G242="","",参照!G242)</f>
        <v>日鉄エンジニアリング(株)_メニューB</v>
      </c>
      <c r="BB242" s="52">
        <f t="shared" si="34"/>
        <v>0</v>
      </c>
      <c r="BD242" s="52" t="str">
        <f>IF(参照!L242="","",参照!L242)</f>
        <v>グリーナ(株)</v>
      </c>
    </row>
    <row r="243" spans="47:56">
      <c r="AU243" s="52" t="str">
        <f>IF(参照!A243="","",参照!A243)</f>
        <v/>
      </c>
      <c r="AV243" s="52" t="str">
        <f>IF(参照!B243="","",参照!B243)</f>
        <v/>
      </c>
      <c r="AW243" s="52" t="str">
        <f>IF(参照!C243="","",参照!C243)</f>
        <v/>
      </c>
      <c r="AX243" s="52" t="str">
        <f>IF(参照!D243="","",参照!D243)</f>
        <v>メニューC</v>
      </c>
      <c r="AY243" s="52">
        <f>IF(参照!E243="","",参照!E243)</f>
        <v>1E-4</v>
      </c>
      <c r="AZ243" s="52" t="str">
        <f>IF(参照!F243="","",参照!F243)</f>
        <v>日鉄エンジニアリング(株)</v>
      </c>
      <c r="BA243" s="52" t="str">
        <f>IF(参照!G243="","",参照!G243)</f>
        <v>日鉄エンジニアリング(株)_メニューC</v>
      </c>
      <c r="BB243" s="52">
        <f t="shared" si="34"/>
        <v>0.1</v>
      </c>
      <c r="BD243" s="52" t="str">
        <f>IF(参照!L243="","",参照!L243)</f>
        <v>(株)クリーンエネルギー総合研究所</v>
      </c>
    </row>
    <row r="244" spans="47:56">
      <c r="AU244" s="52" t="str">
        <f>IF(参照!A244="","",参照!A244)</f>
        <v/>
      </c>
      <c r="AV244" s="52" t="str">
        <f>IF(参照!B244="","",参照!B244)</f>
        <v/>
      </c>
      <c r="AW244" s="52" t="str">
        <f>IF(参照!C244="","",参照!C244)</f>
        <v/>
      </c>
      <c r="AX244" s="52" t="str">
        <f>IF(参照!D244="","",参照!D244)</f>
        <v>メニューD</v>
      </c>
      <c r="AY244" s="52">
        <f>IF(参照!E244="","",参照!E244)</f>
        <v>2.5000000000000001E-4</v>
      </c>
      <c r="AZ244" s="52" t="str">
        <f>IF(参照!F244="","",参照!F244)</f>
        <v>日鉄エンジニアリング(株)</v>
      </c>
      <c r="BA244" s="52" t="str">
        <f>IF(参照!G244="","",参照!G244)</f>
        <v>日鉄エンジニアリング(株)_メニューD</v>
      </c>
      <c r="BB244" s="52">
        <f t="shared" si="34"/>
        <v>0.25</v>
      </c>
      <c r="BD244" s="52" t="str">
        <f>IF(参照!L244="","",参照!L244)</f>
        <v>一般社団法人グリーンコープでんき</v>
      </c>
    </row>
    <row r="245" spans="47:56">
      <c r="AU245" s="52" t="str">
        <f>IF(参照!A245="","",参照!A245)</f>
        <v/>
      </c>
      <c r="AV245" s="52" t="str">
        <f>IF(参照!B245="","",参照!B245)</f>
        <v/>
      </c>
      <c r="AW245" s="52" t="str">
        <f>IF(参照!C245="","",参照!C245)</f>
        <v/>
      </c>
      <c r="AX245" s="52" t="str">
        <f>IF(参照!D245="","",参照!D245)</f>
        <v>メニューE(残差)</v>
      </c>
      <c r="AY245" s="52">
        <f>IF(参照!E245="","",参照!E245)</f>
        <v>6.8999999999999997E-4</v>
      </c>
      <c r="AZ245" s="52" t="str">
        <f>IF(参照!F245="","",参照!F245)</f>
        <v>日鉄エンジニアリング(株)</v>
      </c>
      <c r="BA245" s="52" t="str">
        <f>IF(参照!G245="","",参照!G245)</f>
        <v>日鉄エンジニアリング(株)_メニューE(残差)</v>
      </c>
      <c r="BB245" s="52">
        <f t="shared" si="34"/>
        <v>0.69</v>
      </c>
      <c r="BD245" s="52" t="str">
        <f>IF(参照!L245="","",参照!L245)</f>
        <v>(株)グリーンサークル</v>
      </c>
    </row>
    <row r="246" spans="47:56">
      <c r="AU246" s="52" t="str">
        <f>IF(参照!A246="","",参照!A246)</f>
        <v/>
      </c>
      <c r="AV246" s="52" t="str">
        <f>IF(参照!B246="","",参照!B246)</f>
        <v/>
      </c>
      <c r="AW246" s="52" t="str">
        <f>IF(参照!C246="","",参照!C246)</f>
        <v/>
      </c>
      <c r="AX246" s="52" t="str">
        <f>IF(参照!D246="","",参照!D246)</f>
        <v>(参考値)事業者全体</v>
      </c>
      <c r="AY246" s="52">
        <f>IF(参照!E246="","",参照!E246)</f>
        <v>5.8900000000000001E-4</v>
      </c>
      <c r="AZ246" s="52" t="str">
        <f>IF(参照!F246="","",参照!F246)</f>
        <v>日鉄エンジニアリング(株)</v>
      </c>
      <c r="BA246" s="52" t="str">
        <f>IF(参照!G246="","",参照!G246)</f>
        <v>日鉄エンジニアリング(株)_(参考値)事業者全体</v>
      </c>
      <c r="BB246" s="52">
        <f t="shared" si="34"/>
        <v>0.58899999999999997</v>
      </c>
      <c r="BD246" s="52" t="str">
        <f>IF(参照!L246="","",参照!L246)</f>
        <v>グリーンシティこばやし(株)</v>
      </c>
    </row>
    <row r="247" spans="47:56">
      <c r="AU247" s="52" t="str">
        <f>IF(参照!A247="","",参照!A247)</f>
        <v>A0077</v>
      </c>
      <c r="AV247" s="52" t="str">
        <f>IF(参照!B247="","",参照!B247)</f>
        <v>ａｕエネルギー＆ライフ(株)(旧：ＫＤＤＩ(株))</v>
      </c>
      <c r="AW247" s="52">
        <f>IF(参照!C247="","",参照!C247)</f>
        <v>5.2400000000000005E-4</v>
      </c>
      <c r="AX247" s="52" t="str">
        <f>IF(参照!D247="","",参照!D247)</f>
        <v>メニューA</v>
      </c>
      <c r="AY247" s="52">
        <f>IF(参照!E247="","",参照!E247)</f>
        <v>0</v>
      </c>
      <c r="AZ247" s="52" t="str">
        <f>IF(参照!F247="","",参照!F247)</f>
        <v>ａｕエネルギー＆ライフ(株)(旧：ＫＤＤＩ(株))</v>
      </c>
      <c r="BA247" s="52" t="str">
        <f>IF(参照!G247="","",参照!G247)</f>
        <v>ａｕエネルギー＆ライフ(株)(旧：ＫＤＤＩ(株))_メニューA</v>
      </c>
      <c r="BB247" s="52">
        <f t="shared" si="34"/>
        <v>0</v>
      </c>
      <c r="BD247" s="52" t="str">
        <f>IF(参照!L247="","",参照!L247)</f>
        <v>(株)グリーンパワー大東</v>
      </c>
    </row>
    <row r="248" spans="47:56">
      <c r="AU248" s="52" t="str">
        <f>IF(参照!A248="","",参照!A248)</f>
        <v/>
      </c>
      <c r="AV248" s="52" t="str">
        <f>IF(参照!B248="","",参照!B248)</f>
        <v/>
      </c>
      <c r="AW248" s="52" t="str">
        <f>IF(参照!C248="","",参照!C248)</f>
        <v/>
      </c>
      <c r="AX248" s="52" t="str">
        <f>IF(参照!D248="","",参照!D248)</f>
        <v>メニューB(残差)</v>
      </c>
      <c r="AY248" s="52">
        <f>IF(参照!E248="","",参照!E248)</f>
        <v>4.6800000000000005E-4</v>
      </c>
      <c r="AZ248" s="52" t="str">
        <f>IF(参照!F248="","",参照!F248)</f>
        <v>ａｕエネルギー＆ライフ(株)(旧：ＫＤＤＩ(株))</v>
      </c>
      <c r="BA248" s="52" t="str">
        <f>IF(参照!G248="","",参照!G248)</f>
        <v>ａｕエネルギー＆ライフ(株)(旧：ＫＤＤＩ(株))_メニューB(残差)</v>
      </c>
      <c r="BB248" s="52">
        <f t="shared" si="34"/>
        <v>0.46800000000000003</v>
      </c>
      <c r="BD248" s="52" t="str">
        <f>IF(参照!L248="","",参照!L248)</f>
        <v>グリーンピープルズパワー(株)</v>
      </c>
    </row>
    <row r="249" spans="47:56">
      <c r="AU249" s="52" t="str">
        <f>IF(参照!A249="","",参照!A249)</f>
        <v/>
      </c>
      <c r="AV249" s="52" t="str">
        <f>IF(参照!B249="","",参照!B249)</f>
        <v/>
      </c>
      <c r="AW249" s="52" t="str">
        <f>IF(参照!C249="","",参照!C249)</f>
        <v/>
      </c>
      <c r="AX249" s="52" t="str">
        <f>IF(参照!D249="","",参照!D249)</f>
        <v>(参考値)事業者全体</v>
      </c>
      <c r="AY249" s="52">
        <f>IF(参照!E249="","",参照!E249)</f>
        <v>4.17E-4</v>
      </c>
      <c r="AZ249" s="52" t="str">
        <f>IF(参照!F249="","",参照!F249)</f>
        <v>ａｕエネルギー＆ライフ(株)(旧：ＫＤＤＩ(株))</v>
      </c>
      <c r="BA249" s="52" t="str">
        <f>IF(参照!G249="","",参照!G249)</f>
        <v>ａｕエネルギー＆ライフ(株)(旧：ＫＤＤＩ(株))_(参考値)事業者全体</v>
      </c>
      <c r="BB249" s="52">
        <f t="shared" si="34"/>
        <v>0.41699999999999998</v>
      </c>
      <c r="BD249" s="52" t="str">
        <f>IF(参照!L249="","",参照!L249)</f>
        <v>(株)クリーンベンチャー２１</v>
      </c>
    </row>
    <row r="250" spans="47:56">
      <c r="AU250" s="52" t="str">
        <f>IF(参照!A250="","",参照!A250)</f>
        <v>A0079</v>
      </c>
      <c r="AV250" s="52" t="str">
        <f>IF(参照!B250="","",参照!B250)</f>
        <v>イワタニ関東(株)</v>
      </c>
      <c r="AW250" s="52">
        <f>IF(参照!C250="","",参照!C250)</f>
        <v>7.2300000000000001E-4</v>
      </c>
      <c r="AX250" s="52" t="str">
        <f>IF(参照!D250="","",参照!D250)</f>
        <v/>
      </c>
      <c r="AY250" s="52">
        <f>IF(参照!E250="","",参照!E250)</f>
        <v>7.1299999999999998E-4</v>
      </c>
      <c r="AZ250" s="52" t="str">
        <f>IF(参照!F250="","",参照!F250)</f>
        <v>イワタニ関東(株)</v>
      </c>
      <c r="BA250" s="52" t="str">
        <f>IF(参照!G250="","",参照!G250)</f>
        <v>イワタニ関東(株)_</v>
      </c>
      <c r="BB250" s="52">
        <f t="shared" si="34"/>
        <v>0.71299999999999997</v>
      </c>
      <c r="BD250" s="52" t="str">
        <f>IF(参照!L250="","",参照!L250)</f>
        <v>(株)グリムスパワー</v>
      </c>
    </row>
    <row r="251" spans="47:56">
      <c r="AU251" s="52" t="str">
        <f>IF(参照!A251="","",参照!A251)</f>
        <v>A0080</v>
      </c>
      <c r="AV251" s="52" t="str">
        <f>IF(参照!B251="","",参照!B251)</f>
        <v>イワタニ首都圏(株)</v>
      </c>
      <c r="AW251" s="52">
        <f>IF(参照!C251="","",参照!C251)</f>
        <v>5.6999999999999998E-4</v>
      </c>
      <c r="AX251" s="52" t="str">
        <f>IF(参照!D251="","",参照!D251)</f>
        <v/>
      </c>
      <c r="AY251" s="52">
        <f>IF(参照!E251="","",参照!E251)</f>
        <v>5.1400000000000003E-4</v>
      </c>
      <c r="AZ251" s="52" t="str">
        <f>IF(参照!F251="","",参照!F251)</f>
        <v>イワタニ首都圏(株)</v>
      </c>
      <c r="BA251" s="52" t="str">
        <f>IF(参照!G251="","",参照!G251)</f>
        <v>イワタニ首都圏(株)_</v>
      </c>
      <c r="BB251" s="52">
        <f t="shared" si="34"/>
        <v>0.51400000000000001</v>
      </c>
      <c r="BD251" s="52" t="str">
        <f>IF(参照!L251="","",参照!L251)</f>
        <v>(株)グルーヴエナジー</v>
      </c>
    </row>
    <row r="252" spans="47:56">
      <c r="AU252" s="52" t="str">
        <f>IF(参照!A252="","",参照!A252)</f>
        <v>A0081</v>
      </c>
      <c r="AV252" s="52" t="str">
        <f>IF(参照!B252="","",参照!B252)</f>
        <v>サーラｅエナジー(株)</v>
      </c>
      <c r="AW252" s="52">
        <f>IF(参照!C252="","",参照!C252)</f>
        <v>3.5599999999999998E-4</v>
      </c>
      <c r="AX252" s="52" t="str">
        <f>IF(参照!D252="","",参照!D252)</f>
        <v>メニューA</v>
      </c>
      <c r="AY252" s="52">
        <f>IF(参照!E252="","",参照!E252)</f>
        <v>0</v>
      </c>
      <c r="AZ252" s="52" t="str">
        <f>IF(参照!F252="","",参照!F252)</f>
        <v>サーラｅエナジー(株)</v>
      </c>
      <c r="BA252" s="52" t="str">
        <f>IF(参照!G252="","",参照!G252)</f>
        <v>サーラｅエナジー(株)_メニューA</v>
      </c>
      <c r="BB252" s="52">
        <f t="shared" si="34"/>
        <v>0</v>
      </c>
      <c r="BD252" s="52" t="str">
        <f>IF(参照!L252="","",参照!L252)</f>
        <v>くるめエネルギー(株)</v>
      </c>
    </row>
    <row r="253" spans="47:56">
      <c r="AU253" s="52" t="str">
        <f>IF(参照!A253="","",参照!A253)</f>
        <v/>
      </c>
      <c r="AV253" s="52" t="str">
        <f>IF(参照!B253="","",参照!B253)</f>
        <v/>
      </c>
      <c r="AW253" s="52" t="str">
        <f>IF(参照!C253="","",参照!C253)</f>
        <v/>
      </c>
      <c r="AX253" s="52" t="str">
        <f>IF(参照!D253="","",参照!D253)</f>
        <v>メニューB</v>
      </c>
      <c r="AY253" s="52">
        <f>IF(参照!E253="","",参照!E253)</f>
        <v>3.77E-4</v>
      </c>
      <c r="AZ253" s="52" t="str">
        <f>IF(参照!F253="","",参照!F253)</f>
        <v>サーラｅエナジー(株)</v>
      </c>
      <c r="BA253" s="52" t="str">
        <f>IF(参照!G253="","",参照!G253)</f>
        <v>サーラｅエナジー(株)_メニューB</v>
      </c>
      <c r="BB253" s="52">
        <f t="shared" si="34"/>
        <v>0.377</v>
      </c>
      <c r="BD253" s="52" t="str">
        <f>IF(参照!L253="","",参照!L253)</f>
        <v>(株)グローアップ</v>
      </c>
    </row>
    <row r="254" spans="47:56">
      <c r="AU254" s="52" t="str">
        <f>IF(参照!A254="","",参照!A254)</f>
        <v/>
      </c>
      <c r="AV254" s="52" t="str">
        <f>IF(参照!B254="","",参照!B254)</f>
        <v/>
      </c>
      <c r="AW254" s="52" t="str">
        <f>IF(参照!C254="","",参照!C254)</f>
        <v/>
      </c>
      <c r="AX254" s="52" t="str">
        <f>IF(参照!D254="","",参照!D254)</f>
        <v>メニューC(残差)</v>
      </c>
      <c r="AY254" s="52">
        <f>IF(参照!E254="","",参照!E254)</f>
        <v>3.0899999999999998E-4</v>
      </c>
      <c r="AZ254" s="52" t="str">
        <f>IF(参照!F254="","",参照!F254)</f>
        <v>サーラｅエナジー(株)</v>
      </c>
      <c r="BA254" s="52" t="str">
        <f>IF(参照!G254="","",参照!G254)</f>
        <v>サーラｅエナジー(株)_メニューC(残差)</v>
      </c>
      <c r="BB254" s="52">
        <f t="shared" si="34"/>
        <v>0.309</v>
      </c>
      <c r="BD254" s="52" t="str">
        <f>IF(参照!L254="","",参照!L254)</f>
        <v>(株)クローバー・テクノロジーズ(旧：四つ葉電力(株))</v>
      </c>
    </row>
    <row r="255" spans="47:56">
      <c r="AU255" s="52" t="str">
        <f>IF(参照!A255="","",参照!A255)</f>
        <v/>
      </c>
      <c r="AV255" s="52" t="str">
        <f>IF(参照!B255="","",参照!B255)</f>
        <v/>
      </c>
      <c r="AW255" s="52" t="str">
        <f>IF(参照!C255="","",参照!C255)</f>
        <v/>
      </c>
      <c r="AX255" s="52" t="str">
        <f>IF(参照!D255="","",参照!D255)</f>
        <v>(参考値)事業者全体</v>
      </c>
      <c r="AY255" s="52">
        <f>IF(参照!E255="","",参照!E255)</f>
        <v>3.9200000000000004E-4</v>
      </c>
      <c r="AZ255" s="52" t="str">
        <f>IF(参照!F255="","",参照!F255)</f>
        <v>サーラｅエナジー(株)</v>
      </c>
      <c r="BA255" s="52" t="str">
        <f>IF(参照!G255="","",参照!G255)</f>
        <v>サーラｅエナジー(株)_(参考値)事業者全体</v>
      </c>
      <c r="BB255" s="52">
        <f t="shared" si="34"/>
        <v>0.39200000000000002</v>
      </c>
      <c r="BD255" s="52" t="str">
        <f>IF(参照!L255="","",参照!L255)</f>
        <v>(株)グローバルエンジニアリング</v>
      </c>
    </row>
    <row r="256" spans="47:56">
      <c r="AU256" s="52" t="str">
        <f>IF(参照!A256="","",参照!A256)</f>
        <v>A0082</v>
      </c>
      <c r="AV256" s="52" t="str">
        <f>IF(参照!B256="","",参照!B256)</f>
        <v>(株)地球クラブ</v>
      </c>
      <c r="AW256" s="52">
        <f>IF(参照!C256="","",参照!C256)</f>
        <v>1.0399999999999999E-4</v>
      </c>
      <c r="AX256" s="52" t="str">
        <f>IF(参照!D256="","",参照!D256)</f>
        <v>メニューA</v>
      </c>
      <c r="AY256" s="52">
        <f>IF(参照!E256="","",参照!E256)</f>
        <v>0</v>
      </c>
      <c r="AZ256" s="52" t="str">
        <f>IF(参照!F256="","",参照!F256)</f>
        <v>(株)地球クラブ</v>
      </c>
      <c r="BA256" s="52" t="str">
        <f>IF(参照!G256="","",参照!G256)</f>
        <v>(株)地球クラブ_メニューA</v>
      </c>
      <c r="BB256" s="52">
        <f t="shared" si="34"/>
        <v>0</v>
      </c>
      <c r="BD256" s="52" t="str">
        <f>IF(参照!L256="","",参照!L256)</f>
        <v>(株)グローバルキャスト</v>
      </c>
    </row>
    <row r="257" spans="47:56">
      <c r="AU257" s="52" t="str">
        <f>IF(参照!A257="","",参照!A257)</f>
        <v/>
      </c>
      <c r="AV257" s="52" t="str">
        <f>IF(参照!B257="","",参照!B257)</f>
        <v/>
      </c>
      <c r="AW257" s="52" t="str">
        <f>IF(参照!C257="","",参照!C257)</f>
        <v/>
      </c>
      <c r="AX257" s="52" t="str">
        <f>IF(参照!D257="","",参照!D257)</f>
        <v>メニューB(残差)</v>
      </c>
      <c r="AY257" s="52">
        <f>IF(参照!E257="","",参照!E257)</f>
        <v>4.8699999999999997E-4</v>
      </c>
      <c r="AZ257" s="52" t="str">
        <f>IF(参照!F257="","",参照!F257)</f>
        <v>(株)地球クラブ</v>
      </c>
      <c r="BA257" s="52" t="str">
        <f>IF(参照!G257="","",参照!G257)</f>
        <v>(株)地球クラブ_メニューB(残差)</v>
      </c>
      <c r="BB257" s="52">
        <f t="shared" si="34"/>
        <v>0.48699999999999999</v>
      </c>
      <c r="BD257" s="52" t="str">
        <f>IF(参照!L257="","",参照!L257)</f>
        <v>グローバルソリューションサービス(株)</v>
      </c>
    </row>
    <row r="258" spans="47:56">
      <c r="AU258" s="52" t="str">
        <f>IF(参照!A258="","",参照!A258)</f>
        <v/>
      </c>
      <c r="AV258" s="52" t="str">
        <f>IF(参照!B258="","",参照!B258)</f>
        <v/>
      </c>
      <c r="AW258" s="52" t="str">
        <f>IF(参照!C258="","",参照!C258)</f>
        <v/>
      </c>
      <c r="AX258" s="52" t="str">
        <f>IF(参照!D258="","",参照!D258)</f>
        <v>(参考値)事業者全体</v>
      </c>
      <c r="AY258" s="52">
        <f>IF(参照!E258="","",参照!E258)</f>
        <v>4.4999999999999999E-4</v>
      </c>
      <c r="AZ258" s="52" t="str">
        <f>IF(参照!F258="","",参照!F258)</f>
        <v>(株)地球クラブ</v>
      </c>
      <c r="BA258" s="52" t="str">
        <f>IF(参照!G258="","",参照!G258)</f>
        <v>(株)地球クラブ_(参考値)事業者全体</v>
      </c>
      <c r="BB258" s="52">
        <f t="shared" si="34"/>
        <v>0.45</v>
      </c>
      <c r="BD258" s="52" t="str">
        <f>IF(参照!L258="","",参照!L258)</f>
        <v>(株)ケアネス(旧：(株)ルーア)</v>
      </c>
    </row>
    <row r="259" spans="47:56">
      <c r="AU259" s="52" t="str">
        <f>IF(参照!A259="","",参照!A259)</f>
        <v>A0083</v>
      </c>
      <c r="AV259" s="52" t="str">
        <f>IF(参照!B259="","",参照!B259)</f>
        <v>(株)エコア</v>
      </c>
      <c r="AW259" s="52">
        <f>IF(参照!C259="","",参照!C259)</f>
        <v>5.0500000000000002E-4</v>
      </c>
      <c r="AX259" s="52" t="str">
        <f>IF(参照!D259="","",参照!D259)</f>
        <v/>
      </c>
      <c r="AY259" s="52">
        <f>IF(参照!E259="","",参照!E259)</f>
        <v>4.4900000000000002E-4</v>
      </c>
      <c r="AZ259" s="52" t="str">
        <f>IF(参照!F259="","",参照!F259)</f>
        <v>(株)エコア</v>
      </c>
      <c r="BA259" s="52" t="str">
        <f>IF(参照!G259="","",参照!G259)</f>
        <v>(株)エコア_</v>
      </c>
      <c r="BB259" s="52">
        <f t="shared" si="34"/>
        <v>0.44900000000000001</v>
      </c>
      <c r="BD259" s="52" t="str">
        <f>IF(参照!L259="","",参照!L259)</f>
        <v>京葉瓦斯(株)</v>
      </c>
    </row>
    <row r="260" spans="47:56">
      <c r="AU260" s="52" t="str">
        <f>IF(参照!A260="","",参照!A260)</f>
        <v>A0084</v>
      </c>
      <c r="AV260" s="52" t="str">
        <f>IF(参照!B260="","",参照!B260)</f>
        <v>西部瓦斯(株)</v>
      </c>
      <c r="AW260" s="52">
        <f>IF(参照!C260="","",参照!C260)</f>
        <v>4.8999999999999998E-4</v>
      </c>
      <c r="AX260" s="52" t="str">
        <f>IF(参照!D260="","",参照!D260)</f>
        <v/>
      </c>
      <c r="AY260" s="52">
        <f>IF(参照!E260="","",参照!E260)</f>
        <v>4.9399999999999997E-4</v>
      </c>
      <c r="AZ260" s="52" t="str">
        <f>IF(参照!F260="","",参照!F260)</f>
        <v>西部瓦斯(株)</v>
      </c>
      <c r="BA260" s="52" t="str">
        <f>IF(参照!G260="","",参照!G260)</f>
        <v>西部瓦斯(株)_</v>
      </c>
      <c r="BB260" s="52">
        <f t="shared" si="34"/>
        <v>0.49399999999999999</v>
      </c>
      <c r="BD260" s="52" t="str">
        <f>IF(参照!L260="","",参照!L260)</f>
        <v>京和ガス(株)</v>
      </c>
    </row>
    <row r="261" spans="47:56">
      <c r="AU261" s="52" t="str">
        <f>IF(参照!A261="","",参照!A261)</f>
        <v>A0085</v>
      </c>
      <c r="AV261" s="52" t="str">
        <f>IF(参照!B261="","",参照!B261)</f>
        <v>東邦ガス(株)</v>
      </c>
      <c r="AW261" s="52">
        <f>IF(参照!C261="","",参照!C261)</f>
        <v>4.46E-4</v>
      </c>
      <c r="AX261" s="52" t="str">
        <f>IF(参照!D261="","",参照!D261)</f>
        <v>メニューA</v>
      </c>
      <c r="AY261" s="52">
        <f>IF(参照!E261="","",参照!E261)</f>
        <v>3.2000000000000003E-4</v>
      </c>
      <c r="AZ261" s="52" t="str">
        <f>IF(参照!F261="","",参照!F261)</f>
        <v>東邦ガス(株)</v>
      </c>
      <c r="BA261" s="52" t="str">
        <f>IF(参照!G261="","",参照!G261)</f>
        <v>東邦ガス(株)_メニューA</v>
      </c>
      <c r="BB261" s="52">
        <f t="shared" ref="BB261:BB324" si="35">AY261*1000</f>
        <v>0.32</v>
      </c>
      <c r="BD261" s="52" t="str">
        <f>IF(参照!L261="","",参照!L261)</f>
        <v>ゲーテハウス(株)</v>
      </c>
    </row>
    <row r="262" spans="47:56">
      <c r="AU262" s="52" t="str">
        <f>IF(参照!A262="","",参照!A262)</f>
        <v/>
      </c>
      <c r="AV262" s="52" t="str">
        <f>IF(参照!B262="","",参照!B262)</f>
        <v/>
      </c>
      <c r="AW262" s="52" t="str">
        <f>IF(参照!C262="","",参照!C262)</f>
        <v/>
      </c>
      <c r="AX262" s="52" t="str">
        <f>IF(参照!D262="","",参照!D262)</f>
        <v>メニューB</v>
      </c>
      <c r="AY262" s="52">
        <f>IF(参照!E262="","",参照!E262)</f>
        <v>0</v>
      </c>
      <c r="AZ262" s="52" t="str">
        <f>IF(参照!F262="","",参照!F262)</f>
        <v>東邦ガス(株)</v>
      </c>
      <c r="BA262" s="52" t="str">
        <f>IF(参照!G262="","",参照!G262)</f>
        <v>東邦ガス(株)_メニューB</v>
      </c>
      <c r="BB262" s="52">
        <f t="shared" si="35"/>
        <v>0</v>
      </c>
      <c r="BD262" s="52" t="str">
        <f>IF(参照!L262="","",参照!L262)</f>
        <v>(株)ケーブルネット下関</v>
      </c>
    </row>
    <row r="263" spans="47:56">
      <c r="AU263" s="52" t="str">
        <f>IF(参照!A263="","",参照!A263)</f>
        <v/>
      </c>
      <c r="AV263" s="52" t="str">
        <f>IF(参照!B263="","",参照!B263)</f>
        <v/>
      </c>
      <c r="AW263" s="52" t="str">
        <f>IF(参照!C263="","",参照!C263)</f>
        <v/>
      </c>
      <c r="AX263" s="52" t="str">
        <f>IF(参照!D263="","",参照!D263)</f>
        <v>メニューC(残差)</v>
      </c>
      <c r="AY263" s="52">
        <f>IF(参照!E263="","",参照!E263)</f>
        <v>4.2499999999999998E-4</v>
      </c>
      <c r="AZ263" s="52" t="str">
        <f>IF(参照!F263="","",参照!F263)</f>
        <v>東邦ガス(株)</v>
      </c>
      <c r="BA263" s="52" t="str">
        <f>IF(参照!G263="","",参照!G263)</f>
        <v>東邦ガス(株)_メニューC(残差)</v>
      </c>
      <c r="BB263" s="52">
        <f t="shared" si="35"/>
        <v>0.42499999999999999</v>
      </c>
      <c r="BD263" s="52" t="str">
        <f>IF(参照!L263="","",参照!L263)</f>
        <v>気仙沼グリーンエナジー(株)</v>
      </c>
    </row>
    <row r="264" spans="47:56">
      <c r="AU264" s="52" t="str">
        <f>IF(参照!A264="","",参照!A264)</f>
        <v/>
      </c>
      <c r="AV264" s="52" t="str">
        <f>IF(参照!B264="","",参照!B264)</f>
        <v/>
      </c>
      <c r="AW264" s="52" t="str">
        <f>IF(参照!C264="","",参照!C264)</f>
        <v/>
      </c>
      <c r="AX264" s="52" t="str">
        <f>IF(参照!D264="","",参照!D264)</f>
        <v>(参考値)事業者全体</v>
      </c>
      <c r="AY264" s="52">
        <f>IF(参照!E264="","",参照!E264)</f>
        <v>4.2000000000000002E-4</v>
      </c>
      <c r="AZ264" s="52" t="str">
        <f>IF(参照!F264="","",参照!F264)</f>
        <v>東邦ガス(株)</v>
      </c>
      <c r="BA264" s="52" t="str">
        <f>IF(参照!G264="","",参照!G264)</f>
        <v>東邦ガス(株)_(参考値)事業者全体</v>
      </c>
      <c r="BB264" s="52">
        <f t="shared" si="35"/>
        <v>0.42000000000000004</v>
      </c>
      <c r="BD264" s="52" t="str">
        <f>IF(参照!L264="","",参照!L264)</f>
        <v>高知ニューエナジー(株)</v>
      </c>
    </row>
    <row r="265" spans="47:56">
      <c r="AU265" s="52" t="str">
        <f>IF(参照!A265="","",参照!A265)</f>
        <v>A0086</v>
      </c>
      <c r="AV265" s="52" t="str">
        <f>IF(参照!B265="","",参照!B265)</f>
        <v>シナネン(株)</v>
      </c>
      <c r="AW265" s="52">
        <f>IF(参照!C265="","",参照!C265)</f>
        <v>5.8500000000000002E-4</v>
      </c>
      <c r="AX265" s="52" t="str">
        <f>IF(参照!D265="","",参照!D265)</f>
        <v>メニューA</v>
      </c>
      <c r="AY265" s="52">
        <f>IF(参照!E265="","",参照!E265)</f>
        <v>0</v>
      </c>
      <c r="AZ265" s="52" t="str">
        <f>IF(参照!F265="","",参照!F265)</f>
        <v>シナネン(株)</v>
      </c>
      <c r="BA265" s="52" t="str">
        <f>IF(参照!G265="","",参照!G265)</f>
        <v>シナネン(株)_メニューA</v>
      </c>
      <c r="BB265" s="52">
        <f t="shared" si="35"/>
        <v>0</v>
      </c>
      <c r="BD265" s="52" t="str">
        <f>IF(参照!L265="","",参照!L265)</f>
        <v>合同会社Ｐｅａｋ８</v>
      </c>
    </row>
    <row r="266" spans="47:56">
      <c r="AU266" s="52" t="str">
        <f>IF(参照!A266="","",参照!A266)</f>
        <v/>
      </c>
      <c r="AV266" s="52" t="str">
        <f>IF(参照!B266="","",参照!B266)</f>
        <v/>
      </c>
      <c r="AW266" s="52" t="str">
        <f>IF(参照!C266="","",参照!C266)</f>
        <v/>
      </c>
      <c r="AX266" s="52" t="str">
        <f>IF(参照!D266="","",参照!D266)</f>
        <v>メニューB</v>
      </c>
      <c r="AY266" s="52">
        <f>IF(参照!E266="","",参照!E266)</f>
        <v>2.9E-4</v>
      </c>
      <c r="AZ266" s="52" t="str">
        <f>IF(参照!F266="","",参照!F266)</f>
        <v>シナネン(株)</v>
      </c>
      <c r="BA266" s="52" t="str">
        <f>IF(参照!G266="","",参照!G266)</f>
        <v>シナネン(株)_メニューB</v>
      </c>
      <c r="BB266" s="52">
        <f t="shared" si="35"/>
        <v>0.28999999999999998</v>
      </c>
      <c r="BD266" s="52" t="str">
        <f>IF(参照!L266="","",参照!L266)</f>
        <v>神戸電力(株)</v>
      </c>
    </row>
    <row r="267" spans="47:56">
      <c r="AU267" s="52" t="str">
        <f>IF(参照!A267="","",参照!A267)</f>
        <v/>
      </c>
      <c r="AV267" s="52" t="str">
        <f>IF(参照!B267="","",参照!B267)</f>
        <v/>
      </c>
      <c r="AW267" s="52" t="str">
        <f>IF(参照!C267="","",参照!C267)</f>
        <v/>
      </c>
      <c r="AX267" s="52" t="str">
        <f>IF(参照!D267="","",参照!D267)</f>
        <v>メニューC</v>
      </c>
      <c r="AY267" s="52">
        <f>IF(参照!E267="","",参照!E267)</f>
        <v>3.8999999999999999E-4</v>
      </c>
      <c r="AZ267" s="52" t="str">
        <f>IF(参照!F267="","",参照!F267)</f>
        <v>シナネン(株)</v>
      </c>
      <c r="BA267" s="52" t="str">
        <f>IF(参照!G267="","",参照!G267)</f>
        <v>シナネン(株)_メニューC</v>
      </c>
      <c r="BB267" s="52">
        <f t="shared" si="35"/>
        <v>0.39</v>
      </c>
      <c r="BD267" s="52" t="str">
        <f>IF(参照!L267="","",参照!L267)</f>
        <v>(株)コープでんき東北</v>
      </c>
    </row>
    <row r="268" spans="47:56">
      <c r="AU268" s="52" t="str">
        <f>IF(参照!A268="","",参照!A268)</f>
        <v/>
      </c>
      <c r="AV268" s="52" t="str">
        <f>IF(参照!B268="","",参照!B268)</f>
        <v/>
      </c>
      <c r="AW268" s="52" t="str">
        <f>IF(参照!C268="","",参照!C268)</f>
        <v/>
      </c>
      <c r="AX268" s="52" t="str">
        <f>IF(参照!D268="","",参照!D268)</f>
        <v>メニューD</v>
      </c>
      <c r="AY268" s="52">
        <f>IF(参照!E268="","",参照!E268)</f>
        <v>4.8999999999999998E-4</v>
      </c>
      <c r="AZ268" s="52" t="str">
        <f>IF(参照!F268="","",参照!F268)</f>
        <v>シナネン(株)</v>
      </c>
      <c r="BA268" s="52" t="str">
        <f>IF(参照!G268="","",参照!G268)</f>
        <v>シナネン(株)_メニューD</v>
      </c>
      <c r="BB268" s="52">
        <f t="shared" si="35"/>
        <v>0.49</v>
      </c>
      <c r="BD268" s="52" t="str">
        <f>IF(参照!L268="","",参照!L268)</f>
        <v>コープ電力(株)</v>
      </c>
    </row>
    <row r="269" spans="47:56">
      <c r="AU269" s="52" t="str">
        <f>IF(参照!A269="","",参照!A269)</f>
        <v/>
      </c>
      <c r="AV269" s="52" t="str">
        <f>IF(参照!B269="","",参照!B269)</f>
        <v/>
      </c>
      <c r="AW269" s="52" t="str">
        <f>IF(参照!C269="","",参照!C269)</f>
        <v/>
      </c>
      <c r="AX269" s="52" t="str">
        <f>IF(参照!D269="","",参照!D269)</f>
        <v>メニューE</v>
      </c>
      <c r="AY269" s="52">
        <f>IF(参照!E269="","",参照!E269)</f>
        <v>2.72E-4</v>
      </c>
      <c r="AZ269" s="52" t="str">
        <f>IF(参照!F269="","",参照!F269)</f>
        <v>シナネン(株)</v>
      </c>
      <c r="BA269" s="52" t="str">
        <f>IF(参照!G269="","",参照!G269)</f>
        <v>シナネン(株)_メニューE</v>
      </c>
      <c r="BB269" s="52">
        <f t="shared" si="35"/>
        <v>0.27200000000000002</v>
      </c>
      <c r="BD269" s="52" t="str">
        <f>IF(参照!L269="","",参照!L269)</f>
        <v>国際航業(株)</v>
      </c>
    </row>
    <row r="270" spans="47:56">
      <c r="AU270" s="52" t="str">
        <f>IF(参照!A270="","",参照!A270)</f>
        <v/>
      </c>
      <c r="AV270" s="52" t="str">
        <f>IF(参照!B270="","",参照!B270)</f>
        <v/>
      </c>
      <c r="AW270" s="52" t="str">
        <f>IF(参照!C270="","",参照!C270)</f>
        <v/>
      </c>
      <c r="AX270" s="52" t="str">
        <f>IF(参照!D270="","",参照!D270)</f>
        <v>メニューF</v>
      </c>
      <c r="AY270" s="52">
        <f>IF(参照!E270="","",参照!E270)</f>
        <v>3.6099999999999999E-4</v>
      </c>
      <c r="AZ270" s="52" t="str">
        <f>IF(参照!F270="","",参照!F270)</f>
        <v>シナネン(株)</v>
      </c>
      <c r="BA270" s="52" t="str">
        <f>IF(参照!G270="","",参照!G270)</f>
        <v>シナネン(株)_メニューF</v>
      </c>
      <c r="BB270" s="52">
        <f t="shared" si="35"/>
        <v>0.36099999999999999</v>
      </c>
      <c r="BD270" s="52" t="str">
        <f>IF(参照!L270="","",参照!L270)</f>
        <v>小島電機工業(株)</v>
      </c>
    </row>
    <row r="271" spans="47:56">
      <c r="AU271" s="52" t="str">
        <f>IF(参照!A271="","",参照!A271)</f>
        <v/>
      </c>
      <c r="AV271" s="52" t="str">
        <f>IF(参照!B271="","",参照!B271)</f>
        <v/>
      </c>
      <c r="AW271" s="52" t="str">
        <f>IF(参照!C271="","",参照!C271)</f>
        <v/>
      </c>
      <c r="AX271" s="52" t="str">
        <f>IF(参照!D271="","",参照!D271)</f>
        <v>メニューG(残差)</v>
      </c>
      <c r="AY271" s="52">
        <f>IF(参照!E271="","",参照!E271)</f>
        <v>6.1200000000000002E-4</v>
      </c>
      <c r="AZ271" s="52" t="str">
        <f>IF(参照!F271="","",参照!F271)</f>
        <v>シナネン(株)</v>
      </c>
      <c r="BA271" s="52" t="str">
        <f>IF(参照!G271="","",参照!G271)</f>
        <v>シナネン(株)_メニューG(残差)</v>
      </c>
      <c r="BB271" s="52">
        <f t="shared" si="35"/>
        <v>0.61199999999999999</v>
      </c>
      <c r="BD271" s="52" t="str">
        <f>IF(参照!L271="","",参照!L271)</f>
        <v>御所野縄文電力(株)</v>
      </c>
    </row>
    <row r="272" spans="47:56">
      <c r="AU272" s="52" t="str">
        <f>IF(参照!A272="","",参照!A272)</f>
        <v/>
      </c>
      <c r="AV272" s="52" t="str">
        <f>IF(参照!B272="","",参照!B272)</f>
        <v/>
      </c>
      <c r="AW272" s="52" t="str">
        <f>IF(参照!C272="","",参照!C272)</f>
        <v/>
      </c>
      <c r="AX272" s="52" t="str">
        <f>IF(参照!D272="","",参照!D272)</f>
        <v>(参考値)事業者全体</v>
      </c>
      <c r="AY272" s="52">
        <f>IF(参照!E272="","",参照!E272)</f>
        <v>5.2400000000000005E-4</v>
      </c>
      <c r="AZ272" s="52" t="str">
        <f>IF(参照!F272="","",参照!F272)</f>
        <v>シナネン(株)</v>
      </c>
      <c r="BA272" s="52" t="str">
        <f>IF(参照!G272="","",参照!G272)</f>
        <v>シナネン(株)_(参考値)事業者全体</v>
      </c>
      <c r="BB272" s="52">
        <f t="shared" si="35"/>
        <v>0.52400000000000002</v>
      </c>
      <c r="BD272" s="52" t="str">
        <f>IF(参照!L272="","",参照!L272)</f>
        <v>コスモエネルギーソリューションズ(株)</v>
      </c>
    </row>
    <row r="273" spans="47:56">
      <c r="AU273" s="52" t="str">
        <f>IF(参照!A273="","",参照!A273)</f>
        <v>A0087</v>
      </c>
      <c r="AV273" s="52" t="str">
        <f>IF(参照!B273="","",参照!B273)</f>
        <v>(株)シナジアパワー</v>
      </c>
      <c r="AW273" s="52">
        <f>IF(参照!C273="","",参照!C273)</f>
        <v>4.4799999999999999E-4</v>
      </c>
      <c r="AX273" s="52" t="str">
        <f>IF(参照!D273="","",参照!D273)</f>
        <v>メニューA</v>
      </c>
      <c r="AY273" s="52">
        <f>IF(参照!E273="","",参照!E273)</f>
        <v>0</v>
      </c>
      <c r="AZ273" s="52" t="str">
        <f>IF(参照!F273="","",参照!F273)</f>
        <v>(株)シナジアパワー</v>
      </c>
      <c r="BA273" s="52" t="str">
        <f>IF(参照!G273="","",参照!G273)</f>
        <v>(株)シナジアパワー_メニューA</v>
      </c>
      <c r="BB273" s="52">
        <f t="shared" si="35"/>
        <v>0</v>
      </c>
      <c r="BD273" s="52" t="str">
        <f>IF(参照!L273="","",参照!L273)</f>
        <v>五島市民電力(株)</v>
      </c>
    </row>
    <row r="274" spans="47:56">
      <c r="AU274" s="52" t="str">
        <f>IF(参照!A274="","",参照!A274)</f>
        <v/>
      </c>
      <c r="AV274" s="52" t="str">
        <f>IF(参照!B274="","",参照!B274)</f>
        <v/>
      </c>
      <c r="AW274" s="52" t="str">
        <f>IF(参照!C274="","",参照!C274)</f>
        <v/>
      </c>
      <c r="AX274" s="52" t="str">
        <f>IF(参照!D274="","",参照!D274)</f>
        <v>メニューB</v>
      </c>
      <c r="AY274" s="52">
        <f>IF(参照!E274="","",参照!E274)</f>
        <v>3.48E-4</v>
      </c>
      <c r="AZ274" s="52" t="str">
        <f>IF(参照!F274="","",参照!F274)</f>
        <v>(株)シナジアパワー</v>
      </c>
      <c r="BA274" s="52" t="str">
        <f>IF(参照!G274="","",参照!G274)</f>
        <v>(株)シナジアパワー_メニューB</v>
      </c>
      <c r="BB274" s="52">
        <f t="shared" si="35"/>
        <v>0.34799999999999998</v>
      </c>
      <c r="BD274" s="52" t="str">
        <f>IF(参照!L274="","",参照!L274)</f>
        <v>こなんウルトラパワー(株)</v>
      </c>
    </row>
    <row r="275" spans="47:56">
      <c r="AU275" s="52" t="str">
        <f>IF(参照!A275="","",参照!A275)</f>
        <v/>
      </c>
      <c r="AV275" s="52" t="str">
        <f>IF(参照!B275="","",参照!B275)</f>
        <v/>
      </c>
      <c r="AW275" s="52" t="str">
        <f>IF(参照!C275="","",参照!C275)</f>
        <v/>
      </c>
      <c r="AX275" s="52" t="str">
        <f>IF(参照!D275="","",参照!D275)</f>
        <v>メニューC</v>
      </c>
      <c r="AY275" s="52">
        <f>IF(参照!E275="","",参照!E275)</f>
        <v>3.39E-4</v>
      </c>
      <c r="AZ275" s="52" t="str">
        <f>IF(参照!F275="","",参照!F275)</f>
        <v>(株)シナジアパワー</v>
      </c>
      <c r="BA275" s="52" t="str">
        <f>IF(参照!G275="","",参照!G275)</f>
        <v>(株)シナジアパワー_メニューC</v>
      </c>
      <c r="BB275" s="52">
        <f t="shared" si="35"/>
        <v>0.33900000000000002</v>
      </c>
      <c r="BD275" s="52" t="str">
        <f>IF(参照!L275="","",参照!L275)</f>
        <v>(株)コノミヤホールディングス</v>
      </c>
    </row>
    <row r="276" spans="47:56">
      <c r="AU276" s="52" t="str">
        <f>IF(参照!A276="","",参照!A276)</f>
        <v/>
      </c>
      <c r="AV276" s="52" t="str">
        <f>IF(参照!B276="","",参照!B276)</f>
        <v/>
      </c>
      <c r="AW276" s="52" t="str">
        <f>IF(参照!C276="","",参照!C276)</f>
        <v/>
      </c>
      <c r="AX276" s="52" t="str">
        <f>IF(参照!D276="","",参照!D276)</f>
        <v>メニューD</v>
      </c>
      <c r="AY276" s="52">
        <f>IF(参照!E276="","",参照!E276)</f>
        <v>3.6499999999999998E-4</v>
      </c>
      <c r="AZ276" s="52" t="str">
        <f>IF(参照!F276="","",参照!F276)</f>
        <v>(株)シナジアパワー</v>
      </c>
      <c r="BA276" s="52" t="str">
        <f>IF(参照!G276="","",参照!G276)</f>
        <v>(株)シナジアパワー_メニューD</v>
      </c>
      <c r="BB276" s="52">
        <f t="shared" si="35"/>
        <v>0.36499999999999999</v>
      </c>
      <c r="BD276" s="52" t="str">
        <f>IF(参照!L276="","",参照!L276)</f>
        <v>(株)コンシェルジュ</v>
      </c>
    </row>
    <row r="277" spans="47:56">
      <c r="AU277" s="52" t="str">
        <f>IF(参照!A277="","",参照!A277)</f>
        <v/>
      </c>
      <c r="AV277" s="52" t="str">
        <f>IF(参照!B277="","",参照!B277)</f>
        <v/>
      </c>
      <c r="AW277" s="52" t="str">
        <f>IF(参照!C277="","",参照!C277)</f>
        <v/>
      </c>
      <c r="AX277" s="52" t="str">
        <f>IF(参照!D277="","",参照!D277)</f>
        <v>メニューE</v>
      </c>
      <c r="AY277" s="52">
        <f>IF(参照!E277="","",参照!E277)</f>
        <v>3.6600000000000001E-4</v>
      </c>
      <c r="AZ277" s="52" t="str">
        <f>IF(参照!F277="","",参照!F277)</f>
        <v>(株)シナジアパワー</v>
      </c>
      <c r="BA277" s="52" t="str">
        <f>IF(参照!G277="","",参照!G277)</f>
        <v>(株)シナジアパワー_メニューE</v>
      </c>
      <c r="BB277" s="52">
        <f t="shared" si="35"/>
        <v>0.36599999999999999</v>
      </c>
      <c r="BD277" s="52" t="str">
        <f>IF(参照!L277="","",参照!L277)</f>
        <v>サーラｅエナジー(株)</v>
      </c>
    </row>
    <row r="278" spans="47:56">
      <c r="AU278" s="52" t="str">
        <f>IF(参照!A278="","",参照!A278)</f>
        <v/>
      </c>
      <c r="AV278" s="52" t="str">
        <f>IF(参照!B278="","",参照!B278)</f>
        <v/>
      </c>
      <c r="AW278" s="52" t="str">
        <f>IF(参照!C278="","",参照!C278)</f>
        <v/>
      </c>
      <c r="AX278" s="52" t="str">
        <f>IF(参照!D278="","",参照!D278)</f>
        <v>メニューF</v>
      </c>
      <c r="AY278" s="52">
        <f>IF(参照!E278="","",参照!E278)</f>
        <v>3.6899999999999997E-4</v>
      </c>
      <c r="AZ278" s="52" t="str">
        <f>IF(参照!F278="","",参照!F278)</f>
        <v>(株)シナジアパワー</v>
      </c>
      <c r="BA278" s="52" t="str">
        <f>IF(参照!G278="","",参照!G278)</f>
        <v>(株)シナジアパワー_メニューF</v>
      </c>
      <c r="BB278" s="52">
        <f t="shared" si="35"/>
        <v>0.36899999999999999</v>
      </c>
      <c r="BD278" s="52" t="str">
        <f>IF(参照!L278="","",参照!L278)</f>
        <v>(株)再エネ思考電力</v>
      </c>
    </row>
    <row r="279" spans="47:56">
      <c r="AU279" s="52" t="str">
        <f>IF(参照!A279="","",参照!A279)</f>
        <v/>
      </c>
      <c r="AV279" s="52" t="str">
        <f>IF(参照!B279="","",参照!B279)</f>
        <v/>
      </c>
      <c r="AW279" s="52" t="str">
        <f>IF(参照!C279="","",参照!C279)</f>
        <v/>
      </c>
      <c r="AX279" s="52" t="str">
        <f>IF(参照!D279="","",参照!D279)</f>
        <v>メニューG</v>
      </c>
      <c r="AY279" s="52">
        <f>IF(参照!E279="","",参照!E279)</f>
        <v>3.8000000000000002E-4</v>
      </c>
      <c r="AZ279" s="52" t="str">
        <f>IF(参照!F279="","",参照!F279)</f>
        <v>(株)シナジアパワー</v>
      </c>
      <c r="BA279" s="52" t="str">
        <f>IF(参照!G279="","",参照!G279)</f>
        <v>(株)シナジアパワー_メニューG</v>
      </c>
      <c r="BB279" s="52">
        <f t="shared" si="35"/>
        <v>0.38</v>
      </c>
      <c r="BD279" s="52" t="str">
        <f>IF(参照!L279="","",参照!L279)</f>
        <v>埼玉ガス(株)</v>
      </c>
    </row>
    <row r="280" spans="47:56">
      <c r="AU280" s="52" t="str">
        <f>IF(参照!A280="","",参照!A280)</f>
        <v/>
      </c>
      <c r="AV280" s="52" t="str">
        <f>IF(参照!B280="","",参照!B280)</f>
        <v/>
      </c>
      <c r="AW280" s="52" t="str">
        <f>IF(参照!C280="","",参照!C280)</f>
        <v/>
      </c>
      <c r="AX280" s="52" t="str">
        <f>IF(参照!D280="","",参照!D280)</f>
        <v>メニューH</v>
      </c>
      <c r="AY280" s="52">
        <f>IF(参照!E280="","",参照!E280)</f>
        <v>1.7899999999999999E-4</v>
      </c>
      <c r="AZ280" s="52" t="str">
        <f>IF(参照!F280="","",参照!F280)</f>
        <v>(株)シナジアパワー</v>
      </c>
      <c r="BA280" s="52" t="str">
        <f>IF(参照!G280="","",参照!G280)</f>
        <v>(株)シナジアパワー_メニューH</v>
      </c>
      <c r="BB280" s="52">
        <f t="shared" si="35"/>
        <v>0.17899999999999999</v>
      </c>
      <c r="BD280" s="52" t="str">
        <f>IF(参照!L280="","",参照!L280)</f>
        <v>(株)彩の国でんき</v>
      </c>
    </row>
    <row r="281" spans="47:56">
      <c r="AU281" s="52" t="str">
        <f>IF(参照!A281="","",参照!A281)</f>
        <v/>
      </c>
      <c r="AV281" s="52" t="str">
        <f>IF(参照!B281="","",参照!B281)</f>
        <v/>
      </c>
      <c r="AW281" s="52" t="str">
        <f>IF(参照!C281="","",参照!C281)</f>
        <v/>
      </c>
      <c r="AX281" s="52" t="str">
        <f>IF(参照!D281="","",参照!D281)</f>
        <v>メニューI(残差)</v>
      </c>
      <c r="AY281" s="52">
        <f>IF(参照!E281="","",参照!E281)</f>
        <v>4.0899999999999997E-4</v>
      </c>
      <c r="AZ281" s="52" t="str">
        <f>IF(参照!F281="","",参照!F281)</f>
        <v>(株)シナジアパワー</v>
      </c>
      <c r="BA281" s="52" t="str">
        <f>IF(参照!G281="","",参照!G281)</f>
        <v>(株)シナジアパワー_メニューI(残差)</v>
      </c>
      <c r="BB281" s="52">
        <f t="shared" si="35"/>
        <v>0.40899999999999997</v>
      </c>
      <c r="BD281" s="52" t="str">
        <f>IF(参照!L281="","",参照!L281)</f>
        <v>西部瓦斯(株)</v>
      </c>
    </row>
    <row r="282" spans="47:56">
      <c r="AU282" s="52" t="str">
        <f>IF(参照!A282="","",参照!A282)</f>
        <v/>
      </c>
      <c r="AV282" s="52" t="str">
        <f>IF(参照!B282="","",参照!B282)</f>
        <v/>
      </c>
      <c r="AW282" s="52" t="str">
        <f>IF(参照!C282="","",参照!C282)</f>
        <v/>
      </c>
      <c r="AX282" s="52" t="str">
        <f>IF(参照!D282="","",参照!D282)</f>
        <v>(参考値)事業者全体</v>
      </c>
      <c r="AY282" s="52">
        <f>IF(参照!E282="","",参照!E282)</f>
        <v>3.86E-4</v>
      </c>
      <c r="AZ282" s="52" t="str">
        <f>IF(参照!F282="","",参照!F282)</f>
        <v>(株)シナジアパワー</v>
      </c>
      <c r="BA282" s="52" t="str">
        <f>IF(参照!G282="","",参照!G282)</f>
        <v>(株)シナジアパワー_(参考値)事業者全体</v>
      </c>
      <c r="BB282" s="52">
        <f t="shared" si="35"/>
        <v>0.38600000000000001</v>
      </c>
      <c r="BD282" s="52" t="str">
        <f>IF(参照!L282="","",参照!L282)</f>
        <v>(株)サイホープロパティーズ</v>
      </c>
    </row>
    <row r="283" spans="47:56">
      <c r="AU283" s="52" t="str">
        <f>IF(参照!A283="","",参照!A283)</f>
        <v>A0088</v>
      </c>
      <c r="AV283" s="52" t="str">
        <f>IF(参照!B283="","",参照!B283)</f>
        <v>カワサキグリーンエナジー(株)</v>
      </c>
      <c r="AW283" s="52">
        <f>IF(参照!C283="","",参照!C283)</f>
        <v>4.5600000000000003E-4</v>
      </c>
      <c r="AX283" s="52" t="str">
        <f>IF(参照!D283="","",参照!D283)</f>
        <v>メニューA</v>
      </c>
      <c r="AY283" s="52">
        <f>IF(参照!E283="","",参照!E283)</f>
        <v>0</v>
      </c>
      <c r="AZ283" s="52" t="str">
        <f>IF(参照!F283="","",参照!F283)</f>
        <v>カワサキグリーンエナジー(株)</v>
      </c>
      <c r="BA283" s="52" t="str">
        <f>IF(参照!G283="","",参照!G283)</f>
        <v>カワサキグリーンエナジー(株)_メニューA</v>
      </c>
      <c r="BB283" s="52">
        <f t="shared" si="35"/>
        <v>0</v>
      </c>
      <c r="BD283" s="52" t="str">
        <f>IF(参照!L283="","",参照!L283)</f>
        <v>酒田天然瓦斯(株)</v>
      </c>
    </row>
    <row r="284" spans="47:56">
      <c r="AU284" s="52" t="str">
        <f>IF(参照!A284="","",参照!A284)</f>
        <v/>
      </c>
      <c r="AV284" s="52" t="str">
        <f>IF(参照!B284="","",参照!B284)</f>
        <v/>
      </c>
      <c r="AW284" s="52" t="str">
        <f>IF(参照!C284="","",参照!C284)</f>
        <v/>
      </c>
      <c r="AX284" s="52" t="str">
        <f>IF(参照!D284="","",参照!D284)</f>
        <v>メニューB</v>
      </c>
      <c r="AY284" s="52">
        <f>IF(参照!E284="","",参照!E284)</f>
        <v>2.9999999999999997E-4</v>
      </c>
      <c r="AZ284" s="52" t="str">
        <f>IF(参照!F284="","",参照!F284)</f>
        <v>カワサキグリーンエナジー(株)</v>
      </c>
      <c r="BA284" s="52" t="str">
        <f>IF(参照!G284="","",参照!G284)</f>
        <v>カワサキグリーンエナジー(株)_メニューB</v>
      </c>
      <c r="BB284" s="52">
        <f t="shared" si="35"/>
        <v>0.3</v>
      </c>
      <c r="BD284" s="52" t="str">
        <f>IF(参照!L284="","",参照!L284)</f>
        <v>坂戸ガス(株)</v>
      </c>
    </row>
    <row r="285" spans="47:56">
      <c r="AU285" s="52" t="str">
        <f>IF(参照!A285="","",参照!A285)</f>
        <v/>
      </c>
      <c r="AV285" s="52" t="str">
        <f>IF(参照!B285="","",参照!B285)</f>
        <v/>
      </c>
      <c r="AW285" s="52" t="str">
        <f>IF(参照!C285="","",参照!C285)</f>
        <v/>
      </c>
      <c r="AX285" s="52" t="str">
        <f>IF(参照!D285="","",参照!D285)</f>
        <v>メニューC</v>
      </c>
      <c r="AY285" s="52">
        <f>IF(参照!E285="","",参照!E285)</f>
        <v>4.4299999999999998E-4</v>
      </c>
      <c r="AZ285" s="52" t="str">
        <f>IF(参照!F285="","",参照!F285)</f>
        <v>カワサキグリーンエナジー(株)</v>
      </c>
      <c r="BA285" s="52" t="str">
        <f>IF(参照!G285="","",参照!G285)</f>
        <v>カワサキグリーンエナジー(株)_メニューC</v>
      </c>
      <c r="BB285" s="52">
        <f t="shared" si="35"/>
        <v>0.443</v>
      </c>
      <c r="BD285" s="52" t="str">
        <f>IF(参照!L285="","",参照!L285)</f>
        <v>(株)さくら新電力</v>
      </c>
    </row>
    <row r="286" spans="47:56">
      <c r="AU286" s="52" t="str">
        <f>IF(参照!A286="","",参照!A286)</f>
        <v/>
      </c>
      <c r="AV286" s="52" t="str">
        <f>IF(参照!B286="","",参照!B286)</f>
        <v/>
      </c>
      <c r="AW286" s="52" t="str">
        <f>IF(参照!C286="","",参照!C286)</f>
        <v/>
      </c>
      <c r="AX286" s="52" t="str">
        <f>IF(参照!D286="","",参照!D286)</f>
        <v>メニューD(残差)</v>
      </c>
      <c r="AY286" s="52">
        <f>IF(参照!E286="","",参照!E286)</f>
        <v>4.4700000000000002E-4</v>
      </c>
      <c r="AZ286" s="52" t="str">
        <f>IF(参照!F286="","",参照!F286)</f>
        <v>カワサキグリーンエナジー(株)</v>
      </c>
      <c r="BA286" s="52" t="str">
        <f>IF(参照!G286="","",参照!G286)</f>
        <v>カワサキグリーンエナジー(株)_メニューD(残差)</v>
      </c>
      <c r="BB286" s="52">
        <f t="shared" si="35"/>
        <v>0.44700000000000001</v>
      </c>
      <c r="BD286" s="52" t="str">
        <f>IF(参照!L286="","",参照!L286)</f>
        <v>里山パワーワークス(株)</v>
      </c>
    </row>
    <row r="287" spans="47:56">
      <c r="AU287" s="52" t="str">
        <f>IF(参照!A287="","",参照!A287)</f>
        <v/>
      </c>
      <c r="AV287" s="52" t="str">
        <f>IF(参照!B287="","",参照!B287)</f>
        <v/>
      </c>
      <c r="AW287" s="52" t="str">
        <f>IF(参照!C287="","",参照!C287)</f>
        <v/>
      </c>
      <c r="AX287" s="52" t="str">
        <f>IF(参照!D287="","",参照!D287)</f>
        <v>(参考値)事業者全体</v>
      </c>
      <c r="AY287" s="52">
        <f>IF(参照!E287="","",参照!E287)</f>
        <v>5.2800000000000004E-4</v>
      </c>
      <c r="AZ287" s="52" t="str">
        <f>IF(参照!F287="","",参照!F287)</f>
        <v>カワサキグリーンエナジー(株)</v>
      </c>
      <c r="BA287" s="52" t="str">
        <f>IF(参照!G287="","",参照!G287)</f>
        <v>カワサキグリーンエナジー(株)_(参考値)事業者全体</v>
      </c>
      <c r="BB287" s="52">
        <f t="shared" si="35"/>
        <v>0.52800000000000002</v>
      </c>
      <c r="BD287" s="52" t="str">
        <f>IF(参照!L287="","",参照!L287)</f>
        <v>(株)サニックス</v>
      </c>
    </row>
    <row r="288" spans="47:56">
      <c r="AU288" s="52" t="str">
        <f>IF(参照!A288="","",参照!A288)</f>
        <v>A0089</v>
      </c>
      <c r="AV288" s="52" t="str">
        <f>IF(参照!B288="","",参照!B288)</f>
        <v>大一ガス(株)</v>
      </c>
      <c r="AW288" s="52">
        <f>IF(参照!C288="","",参照!C288)</f>
        <v>4.8899999999999996E-4</v>
      </c>
      <c r="AX288" s="52" t="str">
        <f>IF(参照!D288="","",参照!D288)</f>
        <v/>
      </c>
      <c r="AY288" s="52">
        <f>IF(参照!E288="","",参照!E288)</f>
        <v>5.3399999999999997E-4</v>
      </c>
      <c r="AZ288" s="52" t="str">
        <f>IF(参照!F288="","",参照!F288)</f>
        <v>大一ガス(株)</v>
      </c>
      <c r="BA288" s="52" t="str">
        <f>IF(参照!G288="","",参照!G288)</f>
        <v>大一ガス(株)_</v>
      </c>
      <c r="BB288" s="52">
        <f t="shared" si="35"/>
        <v>0.53399999999999992</v>
      </c>
      <c r="BD288" s="52" t="str">
        <f>IF(参照!L288="","",参照!L288)</f>
        <v>佐野瓦斯(株)</v>
      </c>
    </row>
    <row r="289" spans="47:56">
      <c r="AU289" s="52" t="str">
        <f>IF(参照!A289="","",参照!A289)</f>
        <v>A0090</v>
      </c>
      <c r="AV289" s="52" t="str">
        <f>IF(参照!B289="","",参照!B289)</f>
        <v>(株)リミックスポイント</v>
      </c>
      <c r="AW289" s="52">
        <f>IF(参照!C289="","",参照!C289)</f>
        <v>4.35E-4</v>
      </c>
      <c r="AX289" s="52" t="str">
        <f>IF(参照!D289="","",参照!D289)</f>
        <v>メニューA</v>
      </c>
      <c r="AY289" s="52">
        <f>IF(参照!E289="","",参照!E289)</f>
        <v>0</v>
      </c>
      <c r="AZ289" s="52" t="str">
        <f>IF(参照!F289="","",参照!F289)</f>
        <v>(株)リミックスポイント</v>
      </c>
      <c r="BA289" s="52" t="str">
        <f>IF(参照!G289="","",参照!G289)</f>
        <v>(株)リミックスポイント_メニューA</v>
      </c>
      <c r="BB289" s="52">
        <f t="shared" si="35"/>
        <v>0</v>
      </c>
      <c r="BD289" s="52" t="str">
        <f>IF(参照!L289="","",参照!L289)</f>
        <v>サミットエナジー(株)</v>
      </c>
    </row>
    <row r="290" spans="47:56">
      <c r="AU290" s="52" t="str">
        <f>IF(参照!A290="","",参照!A290)</f>
        <v/>
      </c>
      <c r="AV290" s="52" t="str">
        <f>IF(参照!B290="","",参照!B290)</f>
        <v/>
      </c>
      <c r="AW290" s="52" t="str">
        <f>IF(参照!C290="","",参照!C290)</f>
        <v/>
      </c>
      <c r="AX290" s="52" t="str">
        <f>IF(参照!D290="","",参照!D290)</f>
        <v>メニューB(残差)</v>
      </c>
      <c r="AY290" s="52">
        <f>IF(参照!E290="","",参照!E290)</f>
        <v>4.3899999999999999E-4</v>
      </c>
      <c r="AZ290" s="52" t="str">
        <f>IF(参照!F290="","",参照!F290)</f>
        <v>(株)リミックスポイント</v>
      </c>
      <c r="BA290" s="52" t="str">
        <f>IF(参照!G290="","",参照!G290)</f>
        <v>(株)リミックスポイント_メニューB(残差)</v>
      </c>
      <c r="BB290" s="52">
        <f t="shared" si="35"/>
        <v>0.439</v>
      </c>
      <c r="BD290" s="52" t="str">
        <f>IF(参照!L290="","",参照!L290)</f>
        <v>三愛オブリ(株)(旧：三愛石油(株))</v>
      </c>
    </row>
    <row r="291" spans="47:56">
      <c r="AU291" s="52" t="str">
        <f>IF(参照!A291="","",参照!A291)</f>
        <v/>
      </c>
      <c r="AV291" s="52" t="str">
        <f>IF(参照!B291="","",参照!B291)</f>
        <v/>
      </c>
      <c r="AW291" s="52" t="str">
        <f>IF(参照!C291="","",参照!C291)</f>
        <v/>
      </c>
      <c r="AX291" s="52" t="str">
        <f>IF(参照!D291="","",参照!D291)</f>
        <v>(参考値)事業者全体</v>
      </c>
      <c r="AY291" s="52">
        <f>IF(参照!E291="","",参照!E291)</f>
        <v>4.8500000000000003E-4</v>
      </c>
      <c r="AZ291" s="52" t="str">
        <f>IF(参照!F291="","",参照!F291)</f>
        <v>(株)リミックスポイント</v>
      </c>
      <c r="BA291" s="52" t="str">
        <f>IF(参照!G291="","",参照!G291)</f>
        <v>(株)リミックスポイント_(参考値)事業者全体</v>
      </c>
      <c r="BB291" s="52">
        <f t="shared" si="35"/>
        <v>0.48500000000000004</v>
      </c>
      <c r="BD291" s="52" t="str">
        <f>IF(参照!L291="","",参照!L291)</f>
        <v>山陰エレキ・アライアンス(株)</v>
      </c>
    </row>
    <row r="292" spans="47:56">
      <c r="AU292" s="52" t="str">
        <f>IF(参照!A292="","",参照!A292)</f>
        <v>A0091</v>
      </c>
      <c r="AV292" s="52" t="str">
        <f>IF(参照!B292="","",参照!B292)</f>
        <v>大阪いずみ市民生活協同組合</v>
      </c>
      <c r="AW292" s="52">
        <f>IF(参照!C292="","",参照!C292)</f>
        <v>3.7800000000000003E-4</v>
      </c>
      <c r="AX292" s="52" t="str">
        <f>IF(参照!D292="","",参照!D292)</f>
        <v>メニューA</v>
      </c>
      <c r="AY292" s="52">
        <f>IF(参照!E292="","",参照!E292)</f>
        <v>0</v>
      </c>
      <c r="AZ292" s="52" t="str">
        <f>IF(参照!F292="","",参照!F292)</f>
        <v>大阪いずみ市民生活協同組合</v>
      </c>
      <c r="BA292" s="52" t="str">
        <f>IF(参照!G292="","",参照!G292)</f>
        <v>大阪いずみ市民生活協同組合_メニューA</v>
      </c>
      <c r="BB292" s="52">
        <f t="shared" si="35"/>
        <v>0</v>
      </c>
      <c r="BD292" s="52" t="str">
        <f>IF(参照!L292="","",参照!L292)</f>
        <v>山陰酸素工業(株)</v>
      </c>
    </row>
    <row r="293" spans="47:56">
      <c r="AU293" s="52" t="str">
        <f>IF(参照!A293="","",参照!A293)</f>
        <v/>
      </c>
      <c r="AV293" s="52" t="str">
        <f>IF(参照!B293="","",参照!B293)</f>
        <v/>
      </c>
      <c r="AW293" s="52" t="str">
        <f>IF(参照!C293="","",参照!C293)</f>
        <v/>
      </c>
      <c r="AX293" s="52" t="str">
        <f>IF(参照!D293="","",参照!D293)</f>
        <v>メニューB(残差)</v>
      </c>
      <c r="AY293" s="52">
        <f>IF(参照!E293="","",参照!E293)</f>
        <v>3.2299999999999999E-4</v>
      </c>
      <c r="AZ293" s="52" t="str">
        <f>IF(参照!F293="","",参照!F293)</f>
        <v>大阪いずみ市民生活協同組合</v>
      </c>
      <c r="BA293" s="52" t="str">
        <f>IF(参照!G293="","",参照!G293)</f>
        <v>大阪いずみ市民生活協同組合_メニューB(残差)</v>
      </c>
      <c r="BB293" s="52">
        <f t="shared" si="35"/>
        <v>0.32300000000000001</v>
      </c>
      <c r="BD293" s="52" t="str">
        <f>IF(参照!L293="","",参照!L293)</f>
        <v>(株)三郷ひまわりエナジー</v>
      </c>
    </row>
    <row r="294" spans="47:56">
      <c r="AU294" s="52" t="str">
        <f>IF(参照!A294="","",参照!A294)</f>
        <v/>
      </c>
      <c r="AV294" s="52" t="str">
        <f>IF(参照!B294="","",参照!B294)</f>
        <v/>
      </c>
      <c r="AW294" s="52" t="str">
        <f>IF(参照!C294="","",参照!C294)</f>
        <v/>
      </c>
      <c r="AX294" s="52" t="str">
        <f>IF(参照!D294="","",参照!D294)</f>
        <v>(参考値)事業者全体</v>
      </c>
      <c r="AY294" s="52">
        <f>IF(参照!E294="","",参照!E294)</f>
        <v>3.0400000000000002E-4</v>
      </c>
      <c r="AZ294" s="52" t="str">
        <f>IF(参照!F294="","",参照!F294)</f>
        <v>大阪いずみ市民生活協同組合</v>
      </c>
      <c r="BA294" s="52" t="str">
        <f>IF(参照!G294="","",参照!G294)</f>
        <v>大阪いずみ市民生活協同組合_(参考値)事業者全体</v>
      </c>
      <c r="BB294" s="52">
        <f t="shared" si="35"/>
        <v>0.30399999999999999</v>
      </c>
      <c r="BD294" s="52" t="str">
        <f>IF(参照!L294="","",参照!L294)</f>
        <v>三州電力(株)</v>
      </c>
    </row>
    <row r="295" spans="47:56">
      <c r="AU295" s="52" t="str">
        <f>IF(参照!A295="","",参照!A295)</f>
        <v>A0092</v>
      </c>
      <c r="AV295" s="52" t="str">
        <f>IF(参照!B295="","",参照!B295)</f>
        <v>(株)中海テレビ放送</v>
      </c>
      <c r="AW295" s="52">
        <f>IF(参照!C295="","",参照!C295)</f>
        <v>4.3399999999999998E-4</v>
      </c>
      <c r="AX295" s="52" t="str">
        <f>IF(参照!D295="","",参照!D295)</f>
        <v/>
      </c>
      <c r="AY295" s="52">
        <f>IF(参照!E295="","",参照!E295)</f>
        <v>5.22E-4</v>
      </c>
      <c r="AZ295" s="52" t="str">
        <f>IF(参照!F295="","",参照!F295)</f>
        <v>(株)中海テレビ放送</v>
      </c>
      <c r="BA295" s="52" t="str">
        <f>IF(参照!G295="","",参照!G295)</f>
        <v>(株)中海テレビ放送_</v>
      </c>
      <c r="BB295" s="52">
        <f t="shared" si="35"/>
        <v>0.52200000000000002</v>
      </c>
      <c r="BD295" s="52" t="str">
        <f>IF(参照!L295="","",参照!L295)</f>
        <v>サントラベラーズサービス有限会社</v>
      </c>
    </row>
    <row r="296" spans="47:56">
      <c r="AU296" s="52" t="str">
        <f>IF(参照!A296="","",参照!A296)</f>
        <v>A0093</v>
      </c>
      <c r="AV296" s="52" t="str">
        <f>IF(参照!B296="","",参照!B296)</f>
        <v>パシフィックパワー(株)</v>
      </c>
      <c r="AW296" s="52">
        <f>IF(参照!C296="","",参照!C296)</f>
        <v>3.3E-4</v>
      </c>
      <c r="AX296" s="52" t="str">
        <f>IF(参照!D296="","",参照!D296)</f>
        <v/>
      </c>
      <c r="AY296" s="52">
        <f>IF(参照!E296="","",参照!E296)</f>
        <v>8.8800000000000001E-4</v>
      </c>
      <c r="AZ296" s="52" t="str">
        <f>IF(参照!F296="","",参照!F296)</f>
        <v>パシフィックパワー(株)</v>
      </c>
      <c r="BA296" s="52" t="str">
        <f>IF(参照!G296="","",参照!G296)</f>
        <v>パシフィックパワー(株)_</v>
      </c>
      <c r="BB296" s="52">
        <f t="shared" si="35"/>
        <v>0.88800000000000001</v>
      </c>
      <c r="BD296" s="52" t="str">
        <f>IF(参照!L296="","",参照!L296)</f>
        <v>三友エンテック(株)</v>
      </c>
    </row>
    <row r="297" spans="47:56">
      <c r="AU297" s="52" t="str">
        <f>IF(参照!A297="","",参照!A297)</f>
        <v>A0094</v>
      </c>
      <c r="AV297" s="52" t="str">
        <f>IF(参照!B297="","",参照!B297)</f>
        <v>(株)いちたかガスワン</v>
      </c>
      <c r="AW297" s="52">
        <f>IF(参照!C297="","",参照!C297)</f>
        <v>4.1100000000000002E-4</v>
      </c>
      <c r="AX297" s="52" t="str">
        <f>IF(参照!D297="","",参照!D297)</f>
        <v>メニューA</v>
      </c>
      <c r="AY297" s="52">
        <f>IF(参照!E297="","",参照!E297)</f>
        <v>0</v>
      </c>
      <c r="AZ297" s="52" t="str">
        <f>IF(参照!F297="","",参照!F297)</f>
        <v>(株)いちたかガスワン</v>
      </c>
      <c r="BA297" s="52" t="str">
        <f>IF(参照!G297="","",参照!G297)</f>
        <v>(株)いちたかガスワン_メニューA</v>
      </c>
      <c r="BB297" s="52">
        <f t="shared" si="35"/>
        <v>0</v>
      </c>
      <c r="BD297" s="52" t="str">
        <f>IF(参照!L297="","",参照!L297)</f>
        <v>サンリン(株)</v>
      </c>
    </row>
    <row r="298" spans="47:56">
      <c r="AU298" s="52" t="str">
        <f>IF(参照!A298="","",参照!A298)</f>
        <v/>
      </c>
      <c r="AV298" s="52" t="str">
        <f>IF(参照!B298="","",参照!B298)</f>
        <v/>
      </c>
      <c r="AW298" s="52" t="str">
        <f>IF(参照!C298="","",参照!C298)</f>
        <v/>
      </c>
      <c r="AX298" s="52" t="str">
        <f>IF(参照!D298="","",参照!D298)</f>
        <v>メニューB(残差)</v>
      </c>
      <c r="AY298" s="52">
        <f>IF(参照!E298="","",参照!E298)</f>
        <v>3.5499999999999996E-4</v>
      </c>
      <c r="AZ298" s="52" t="str">
        <f>IF(参照!F298="","",参照!F298)</f>
        <v>(株)いちたかガスワン</v>
      </c>
      <c r="BA298" s="52" t="str">
        <f>IF(参照!G298="","",参照!G298)</f>
        <v>(株)いちたかガスワン_メニューB(残差)</v>
      </c>
      <c r="BB298" s="52">
        <f t="shared" si="35"/>
        <v>0.35499999999999998</v>
      </c>
      <c r="BD298" s="52" t="str">
        <f>IF(参照!L298="","",参照!L298)</f>
        <v>(株)シーエナジー</v>
      </c>
    </row>
    <row r="299" spans="47:56">
      <c r="AU299" s="52" t="str">
        <f>IF(参照!A299="","",参照!A299)</f>
        <v/>
      </c>
      <c r="AV299" s="52" t="str">
        <f>IF(参照!B299="","",参照!B299)</f>
        <v/>
      </c>
      <c r="AW299" s="52" t="str">
        <f>IF(参照!C299="","",参照!C299)</f>
        <v/>
      </c>
      <c r="AX299" s="52" t="str">
        <f>IF(参照!D299="","",参照!D299)</f>
        <v>(参考値)事業者全体</v>
      </c>
      <c r="AY299" s="52">
        <f>IF(参照!E299="","",参照!E299)</f>
        <v>4.9100000000000001E-4</v>
      </c>
      <c r="AZ299" s="52" t="str">
        <f>IF(参照!F299="","",参照!F299)</f>
        <v>(株)いちたかガスワン</v>
      </c>
      <c r="BA299" s="52" t="str">
        <f>IF(参照!G299="","",参照!G299)</f>
        <v>(株)いちたかガスワン_(参考値)事業者全体</v>
      </c>
      <c r="BB299" s="52">
        <f t="shared" si="35"/>
        <v>0.49099999999999999</v>
      </c>
      <c r="BD299" s="52" t="str">
        <f>IF(参照!L299="","",参照!L299)</f>
        <v>(株)シーラパワー(旧：愛知電力(株))</v>
      </c>
    </row>
    <row r="300" spans="47:56">
      <c r="AU300" s="52" t="str">
        <f>IF(参照!A300="","",参照!A300)</f>
        <v>A0098</v>
      </c>
      <c r="AV300" s="52" t="str">
        <f>IF(参照!B300="","",参照!B300)</f>
        <v>(株)ジェイコムウエスト</v>
      </c>
      <c r="AW300" s="52">
        <f>IF(参照!C300="","",参照!C300)</f>
        <v>4.5800000000000002E-4</v>
      </c>
      <c r="AX300" s="52" t="str">
        <f>IF(参照!D300="","",参照!D300)</f>
        <v/>
      </c>
      <c r="AY300" s="52">
        <f>IF(参照!E300="","",参照!E300)</f>
        <v>4.7600000000000002E-4</v>
      </c>
      <c r="AZ300" s="52" t="str">
        <f>IF(参照!F300="","",参照!F300)</f>
        <v>(株)ジェイコムウエスト</v>
      </c>
      <c r="BA300" s="52" t="str">
        <f>IF(参照!G300="","",参照!G300)</f>
        <v>(株)ジェイコムウエスト_</v>
      </c>
      <c r="BB300" s="52">
        <f t="shared" si="35"/>
        <v>0.47600000000000003</v>
      </c>
      <c r="BD300" s="52" t="str">
        <f>IF(参照!L300="","",参照!L300)</f>
        <v>(株)ジェイコムウエスト</v>
      </c>
    </row>
    <row r="301" spans="47:56">
      <c r="AU301" s="52" t="str">
        <f>IF(参照!A301="","",参照!A301)</f>
        <v>A0103</v>
      </c>
      <c r="AV301" s="52" t="str">
        <f>IF(参照!B301="","",参照!B301)</f>
        <v>(株)ジェイコム埼玉・東日本</v>
      </c>
      <c r="AW301" s="52">
        <f>IF(参照!C301="","",参照!C301)</f>
        <v>4.5399999999999998E-4</v>
      </c>
      <c r="AX301" s="52" t="str">
        <f>IF(参照!D301="","",参照!D301)</f>
        <v/>
      </c>
      <c r="AY301" s="52">
        <f>IF(参照!E301="","",参照!E301)</f>
        <v>4.95E-4</v>
      </c>
      <c r="AZ301" s="52" t="str">
        <f>IF(参照!F301="","",参照!F301)</f>
        <v>(株)ジェイコム埼玉・東日本</v>
      </c>
      <c r="BA301" s="52" t="str">
        <f>IF(参照!G301="","",参照!G301)</f>
        <v>(株)ジェイコム埼玉・東日本_</v>
      </c>
      <c r="BB301" s="52">
        <f t="shared" si="35"/>
        <v>0.495</v>
      </c>
      <c r="BD301" s="52" t="str">
        <f>IF(参照!L301="","",参照!L301)</f>
        <v>(株)ジェイコム九州</v>
      </c>
    </row>
    <row r="302" spans="47:56">
      <c r="AU302" s="52" t="str">
        <f>IF(参照!A302="","",参照!A302)</f>
        <v>A0104</v>
      </c>
      <c r="AV302" s="52" t="str">
        <f>IF(参照!B302="","",参照!B302)</f>
        <v>(株)ジェイコム札幌</v>
      </c>
      <c r="AW302" s="52">
        <f>IF(参照!C302="","",参照!C302)</f>
        <v>4.5800000000000002E-4</v>
      </c>
      <c r="AX302" s="52" t="str">
        <f>IF(参照!D302="","",参照!D302)</f>
        <v/>
      </c>
      <c r="AY302" s="52">
        <f>IF(参照!E302="","",参照!E302)</f>
        <v>4.9899999999999999E-4</v>
      </c>
      <c r="AZ302" s="52" t="str">
        <f>IF(参照!F302="","",参照!F302)</f>
        <v>(株)ジェイコム札幌</v>
      </c>
      <c r="BA302" s="52" t="str">
        <f>IF(参照!G302="","",参照!G302)</f>
        <v>(株)ジェイコム札幌_</v>
      </c>
      <c r="BB302" s="52">
        <f t="shared" si="35"/>
        <v>0.499</v>
      </c>
      <c r="BD302" s="52" t="str">
        <f>IF(参照!L302="","",参照!L302)</f>
        <v>(株)ジェイコム埼玉・東日本</v>
      </c>
    </row>
    <row r="303" spans="47:56">
      <c r="AU303" s="52" t="str">
        <f>IF(参照!A303="","",参照!A303)</f>
        <v>A0105</v>
      </c>
      <c r="AV303" s="52" t="str">
        <f>IF(参照!B303="","",参照!B303)</f>
        <v>(株)ジェイコム湘南・神奈川</v>
      </c>
      <c r="AW303" s="52">
        <f>IF(参照!C303="","",参照!C303)</f>
        <v>4.5399999999999998E-4</v>
      </c>
      <c r="AX303" s="52" t="str">
        <f>IF(参照!D303="","",参照!D303)</f>
        <v/>
      </c>
      <c r="AY303" s="52">
        <f>IF(参照!E303="","",参照!E303)</f>
        <v>4.9399999999999997E-4</v>
      </c>
      <c r="AZ303" s="52" t="str">
        <f>IF(参照!F303="","",参照!F303)</f>
        <v>(株)ジェイコム湘南・神奈川</v>
      </c>
      <c r="BA303" s="52" t="str">
        <f>IF(参照!G303="","",参照!G303)</f>
        <v>(株)ジェイコム湘南・神奈川_</v>
      </c>
      <c r="BB303" s="52">
        <f t="shared" si="35"/>
        <v>0.49399999999999999</v>
      </c>
      <c r="BD303" s="52" t="str">
        <f>IF(参照!L303="","",参照!L303)</f>
        <v>(株)ジェイコム札幌</v>
      </c>
    </row>
    <row r="304" spans="47:56">
      <c r="AU304" s="52" t="str">
        <f>IF(参照!A304="","",参照!A304)</f>
        <v>A0107</v>
      </c>
      <c r="AV304" s="52" t="str">
        <f>IF(参照!B304="","",参照!B304)</f>
        <v>(株)ジェイコム千葉</v>
      </c>
      <c r="AW304" s="52">
        <f>IF(参照!C304="","",参照!C304)</f>
        <v>4.5399999999999998E-4</v>
      </c>
      <c r="AX304" s="52" t="str">
        <f>IF(参照!D304="","",参照!D304)</f>
        <v/>
      </c>
      <c r="AY304" s="52">
        <f>IF(参照!E304="","",参照!E304)</f>
        <v>4.9399999999999997E-4</v>
      </c>
      <c r="AZ304" s="52" t="str">
        <f>IF(参照!F304="","",参照!F304)</f>
        <v>(株)ジェイコム千葉</v>
      </c>
      <c r="BA304" s="52" t="str">
        <f>IF(参照!G304="","",参照!G304)</f>
        <v>(株)ジェイコム千葉_</v>
      </c>
      <c r="BB304" s="52">
        <f t="shared" si="35"/>
        <v>0.49399999999999999</v>
      </c>
      <c r="BD304" s="52" t="str">
        <f>IF(参照!L304="","",参照!L304)</f>
        <v>(株)ジェイコム湘南・神奈川</v>
      </c>
    </row>
    <row r="305" spans="47:56">
      <c r="AU305" s="52" t="str">
        <f>IF(参照!A305="","",参照!A305)</f>
        <v>A0110</v>
      </c>
      <c r="AV305" s="52" t="str">
        <f>IF(参照!B305="","",参照!B305)</f>
        <v>(株)ジェイコム東京</v>
      </c>
      <c r="AW305" s="52">
        <f>IF(参照!C305="","",参照!C305)</f>
        <v>4.5399999999999998E-4</v>
      </c>
      <c r="AX305" s="52" t="str">
        <f>IF(参照!D305="","",参照!D305)</f>
        <v/>
      </c>
      <c r="AY305" s="52">
        <f>IF(参照!E305="","",参照!E305)</f>
        <v>4.6599999999999994E-4</v>
      </c>
      <c r="AZ305" s="52" t="str">
        <f>IF(参照!F305="","",参照!F305)</f>
        <v>(株)ジェイコム東京</v>
      </c>
      <c r="BA305" s="52" t="str">
        <f>IF(参照!G305="","",参照!G305)</f>
        <v>(株)ジェイコム東京_</v>
      </c>
      <c r="BB305" s="52">
        <f t="shared" si="35"/>
        <v>0.46599999999999997</v>
      </c>
      <c r="BD305" s="52" t="str">
        <f>IF(参照!L305="","",参照!L305)</f>
        <v>(株)ジェイコム千葉</v>
      </c>
    </row>
    <row r="306" spans="47:56">
      <c r="AU306" s="52" t="str">
        <f>IF(参照!A306="","",参照!A306)</f>
        <v>A0119</v>
      </c>
      <c r="AV306" s="52" t="str">
        <f>IF(参照!B306="","",参照!B306)</f>
        <v>土浦ケーブルテレビ(株)</v>
      </c>
      <c r="AW306" s="52">
        <f>IF(参照!C306="","",参照!C306)</f>
        <v>4.5399999999999998E-4</v>
      </c>
      <c r="AX306" s="52" t="str">
        <f>IF(参照!D306="","",参照!D306)</f>
        <v/>
      </c>
      <c r="AY306" s="52">
        <f>IF(参照!E306="","",参照!E306)</f>
        <v>4.9399999999999997E-4</v>
      </c>
      <c r="AZ306" s="52" t="str">
        <f>IF(参照!F306="","",参照!F306)</f>
        <v>土浦ケーブルテレビ(株)</v>
      </c>
      <c r="BA306" s="52" t="str">
        <f>IF(参照!G306="","",参照!G306)</f>
        <v>土浦ケーブルテレビ(株)_</v>
      </c>
      <c r="BB306" s="52">
        <f t="shared" si="35"/>
        <v>0.49399999999999999</v>
      </c>
      <c r="BD306" s="52" t="str">
        <f>IF(参照!L306="","",参照!L306)</f>
        <v>(株)ジェイコム東京</v>
      </c>
    </row>
    <row r="307" spans="47:56">
      <c r="AU307" s="52" t="str">
        <f>IF(参照!A307="","",参照!A307)</f>
        <v>A0120</v>
      </c>
      <c r="AV307" s="52" t="str">
        <f>IF(参照!B307="","",参照!B307)</f>
        <v>鹿児島電力(株)</v>
      </c>
      <c r="AW307" s="52">
        <f>IF(参照!C307="","",参照!C307)</f>
        <v>4.9100000000000001E-4</v>
      </c>
      <c r="AX307" s="52" t="str">
        <f>IF(参照!D307="","",参照!D307)</f>
        <v/>
      </c>
      <c r="AY307" s="52">
        <f>IF(参照!E307="","",参照!E307)</f>
        <v>4.35E-4</v>
      </c>
      <c r="AZ307" s="52" t="str">
        <f>IF(参照!F307="","",参照!F307)</f>
        <v>鹿児島電力(株)</v>
      </c>
      <c r="BA307" s="52" t="str">
        <f>IF(参照!G307="","",参照!G307)</f>
        <v>鹿児島電力(株)_</v>
      </c>
      <c r="BB307" s="52">
        <f t="shared" si="35"/>
        <v>0.435</v>
      </c>
      <c r="BD307" s="52" t="str">
        <f>IF(参照!L307="","",参照!L307)</f>
        <v>シェルジャパン(株)</v>
      </c>
    </row>
    <row r="308" spans="47:56">
      <c r="AU308" s="52" t="str">
        <f>IF(参照!A308="","",参照!A308)</f>
        <v>A0121</v>
      </c>
      <c r="AV308" s="52" t="str">
        <f>IF(参照!B308="","",参照!B308)</f>
        <v>太陽ガス(株)</v>
      </c>
      <c r="AW308" s="52">
        <f>IF(参照!C308="","",参照!C308)</f>
        <v>4.44E-4</v>
      </c>
      <c r="AX308" s="52" t="str">
        <f>IF(参照!D308="","",参照!D308)</f>
        <v/>
      </c>
      <c r="AY308" s="52">
        <f>IF(参照!E308="","",参照!E308)</f>
        <v>4.7699999999999999E-4</v>
      </c>
      <c r="AZ308" s="52" t="str">
        <f>IF(参照!F308="","",参照!F308)</f>
        <v>太陽ガス(株)</v>
      </c>
      <c r="BA308" s="52" t="str">
        <f>IF(参照!G308="","",参照!G308)</f>
        <v>太陽ガス(株)_</v>
      </c>
      <c r="BB308" s="52">
        <f t="shared" si="35"/>
        <v>0.47699999999999998</v>
      </c>
      <c r="BD308" s="52" t="str">
        <f>IF(参照!L308="","",参照!L308)</f>
        <v>(株)しおさい電力</v>
      </c>
    </row>
    <row r="309" spans="47:56">
      <c r="AU309" s="52" t="str">
        <f>IF(参照!A309="","",参照!A309)</f>
        <v>A0122</v>
      </c>
      <c r="AV309" s="52" t="str">
        <f>IF(参照!B309="","",参照!B309)</f>
        <v>アーバンエナジー(株)</v>
      </c>
      <c r="AW309" s="52">
        <f>IF(参照!C309="","",参照!C309)</f>
        <v>2.41E-4</v>
      </c>
      <c r="AX309" s="52" t="str">
        <f>IF(参照!D309="","",参照!D309)</f>
        <v>メニューA</v>
      </c>
      <c r="AY309" s="52">
        <f>IF(参照!E309="","",参照!E309)</f>
        <v>0</v>
      </c>
      <c r="AZ309" s="52" t="str">
        <f>IF(参照!F309="","",参照!F309)</f>
        <v>アーバンエナジー(株)</v>
      </c>
      <c r="BA309" s="52" t="str">
        <f>IF(参照!G309="","",参照!G309)</f>
        <v>アーバンエナジー(株)_メニューA</v>
      </c>
      <c r="BB309" s="52">
        <f t="shared" si="35"/>
        <v>0</v>
      </c>
      <c r="BD309" s="52" t="str">
        <f>IF(参照!L309="","",参照!L309)</f>
        <v>(株)シグナストラスト</v>
      </c>
    </row>
    <row r="310" spans="47:56">
      <c r="AU310" s="52" t="str">
        <f>IF(参照!A310="","",参照!A310)</f>
        <v/>
      </c>
      <c r="AV310" s="52" t="str">
        <f>IF(参照!B310="","",参照!B310)</f>
        <v/>
      </c>
      <c r="AW310" s="52" t="str">
        <f>IF(参照!C310="","",参照!C310)</f>
        <v/>
      </c>
      <c r="AX310" s="52" t="str">
        <f>IF(参照!D310="","",参照!D310)</f>
        <v>メニューB</v>
      </c>
      <c r="AY310" s="52">
        <f>IF(参照!E310="","",参照!E310)</f>
        <v>2.92E-4</v>
      </c>
      <c r="AZ310" s="52" t="str">
        <f>IF(参照!F310="","",参照!F310)</f>
        <v>アーバンエナジー(株)</v>
      </c>
      <c r="BA310" s="52" t="str">
        <f>IF(参照!G310="","",参照!G310)</f>
        <v>アーバンエナジー(株)_メニューB</v>
      </c>
      <c r="BB310" s="52">
        <f t="shared" si="35"/>
        <v>0.29199999999999998</v>
      </c>
      <c r="BD310" s="52" t="str">
        <f>IF(参照!L310="","",参照!L310)</f>
        <v>静岡ガス＆パワー(株)</v>
      </c>
    </row>
    <row r="311" spans="47:56">
      <c r="AU311" s="52" t="str">
        <f>IF(参照!A311="","",参照!A311)</f>
        <v/>
      </c>
      <c r="AV311" s="52" t="str">
        <f>IF(参照!B311="","",参照!B311)</f>
        <v/>
      </c>
      <c r="AW311" s="52" t="str">
        <f>IF(参照!C311="","",参照!C311)</f>
        <v/>
      </c>
      <c r="AX311" s="52" t="str">
        <f>IF(参照!D311="","",参照!D311)</f>
        <v>メニューC</v>
      </c>
      <c r="AY311" s="52">
        <f>IF(参照!E311="","",参照!E311)</f>
        <v>3.5299999999999996E-4</v>
      </c>
      <c r="AZ311" s="52" t="str">
        <f>IF(参照!F311="","",参照!F311)</f>
        <v>アーバンエナジー(株)</v>
      </c>
      <c r="BA311" s="52" t="str">
        <f>IF(参照!G311="","",参照!G311)</f>
        <v>アーバンエナジー(株)_メニューC</v>
      </c>
      <c r="BB311" s="52">
        <f t="shared" si="35"/>
        <v>0.35299999999999998</v>
      </c>
      <c r="BD311" s="52" t="str">
        <f>IF(参照!L311="","",参照!L311)</f>
        <v>自然電力(株)</v>
      </c>
    </row>
    <row r="312" spans="47:56">
      <c r="AU312" s="52" t="str">
        <f>IF(参照!A312="","",参照!A312)</f>
        <v/>
      </c>
      <c r="AV312" s="52" t="str">
        <f>IF(参照!B312="","",参照!B312)</f>
        <v/>
      </c>
      <c r="AW312" s="52" t="str">
        <f>IF(参照!C312="","",参照!C312)</f>
        <v/>
      </c>
      <c r="AX312" s="52" t="str">
        <f>IF(参照!D312="","",参照!D312)</f>
        <v>メニューD</v>
      </c>
      <c r="AY312" s="52">
        <f>IF(参照!E312="","",参照!E312)</f>
        <v>2.5000000000000001E-4</v>
      </c>
      <c r="AZ312" s="52" t="str">
        <f>IF(参照!F312="","",参照!F312)</f>
        <v>アーバンエナジー(株)</v>
      </c>
      <c r="BA312" s="52" t="str">
        <f>IF(参照!G312="","",参照!G312)</f>
        <v>アーバンエナジー(株)_メニューD</v>
      </c>
      <c r="BB312" s="52">
        <f t="shared" si="35"/>
        <v>0.25</v>
      </c>
      <c r="BD312" s="52" t="str">
        <f>IF(参照!L312="","",参照!L312)</f>
        <v>(株)シナジアパワー</v>
      </c>
    </row>
    <row r="313" spans="47:56">
      <c r="AU313" s="52" t="str">
        <f>IF(参照!A313="","",参照!A313)</f>
        <v/>
      </c>
      <c r="AV313" s="52" t="str">
        <f>IF(参照!B313="","",参照!B313)</f>
        <v/>
      </c>
      <c r="AW313" s="52" t="str">
        <f>IF(参照!C313="","",参照!C313)</f>
        <v/>
      </c>
      <c r="AX313" s="52" t="str">
        <f>IF(参照!D313="","",参照!D313)</f>
        <v>メニューE</v>
      </c>
      <c r="AY313" s="52">
        <f>IF(参照!E313="","",参照!E313)</f>
        <v>3.77E-4</v>
      </c>
      <c r="AZ313" s="52" t="str">
        <f>IF(参照!F313="","",参照!F313)</f>
        <v>アーバンエナジー(株)</v>
      </c>
      <c r="BA313" s="52" t="str">
        <f>IF(参照!G313="","",参照!G313)</f>
        <v>アーバンエナジー(株)_メニューE</v>
      </c>
      <c r="BB313" s="52">
        <f t="shared" si="35"/>
        <v>0.377</v>
      </c>
      <c r="BD313" s="52" t="str">
        <f>IF(参照!L313="","",参照!L313)</f>
        <v>シナネン(株)</v>
      </c>
    </row>
    <row r="314" spans="47:56">
      <c r="AU314" s="52" t="str">
        <f>IF(参照!A314="","",参照!A314)</f>
        <v/>
      </c>
      <c r="AV314" s="52" t="str">
        <f>IF(参照!B314="","",参照!B314)</f>
        <v/>
      </c>
      <c r="AW314" s="52" t="str">
        <f>IF(参照!C314="","",参照!C314)</f>
        <v/>
      </c>
      <c r="AX314" s="52" t="str">
        <f>IF(参照!D314="","",参照!D314)</f>
        <v>メニューF</v>
      </c>
      <c r="AY314" s="52">
        <f>IF(参照!E314="","",参照!E314)</f>
        <v>0</v>
      </c>
      <c r="AZ314" s="52" t="str">
        <f>IF(参照!F314="","",参照!F314)</f>
        <v>アーバンエナジー(株)</v>
      </c>
      <c r="BA314" s="52" t="str">
        <f>IF(参照!G314="","",参照!G314)</f>
        <v>アーバンエナジー(株)_メニューF</v>
      </c>
      <c r="BB314" s="52">
        <f t="shared" si="35"/>
        <v>0</v>
      </c>
      <c r="BD314" s="52" t="str">
        <f>IF(参照!L314="","",参照!L314)</f>
        <v>芝浦電力(株)</v>
      </c>
    </row>
    <row r="315" spans="47:56">
      <c r="AU315" s="52" t="str">
        <f>IF(参照!A315="","",参照!A315)</f>
        <v/>
      </c>
      <c r="AV315" s="52" t="str">
        <f>IF(参照!B315="","",参照!B315)</f>
        <v/>
      </c>
      <c r="AW315" s="52" t="str">
        <f>IF(参照!C315="","",参照!C315)</f>
        <v/>
      </c>
      <c r="AX315" s="52" t="str">
        <f>IF(参照!D315="","",参照!D315)</f>
        <v>メニューG</v>
      </c>
      <c r="AY315" s="52">
        <f>IF(参照!E315="","",参照!E315)</f>
        <v>0</v>
      </c>
      <c r="AZ315" s="52" t="str">
        <f>IF(参照!F315="","",参照!F315)</f>
        <v>アーバンエナジー(株)</v>
      </c>
      <c r="BA315" s="52" t="str">
        <f>IF(参照!G315="","",参照!G315)</f>
        <v>アーバンエナジー(株)_メニューG</v>
      </c>
      <c r="BB315" s="52">
        <f t="shared" si="35"/>
        <v>0</v>
      </c>
      <c r="BD315" s="52" t="str">
        <f>IF(参照!L315="","",参照!L315)</f>
        <v>(株)ジャパネットサービスイノベーション</v>
      </c>
    </row>
    <row r="316" spans="47:56">
      <c r="AU316" s="52" t="str">
        <f>IF(参照!A316="","",参照!A316)</f>
        <v/>
      </c>
      <c r="AV316" s="52" t="str">
        <f>IF(参照!B316="","",参照!B316)</f>
        <v/>
      </c>
      <c r="AW316" s="52" t="str">
        <f>IF(参照!C316="","",参照!C316)</f>
        <v/>
      </c>
      <c r="AX316" s="52" t="str">
        <f>IF(参照!D316="","",参照!D316)</f>
        <v>メニューH</v>
      </c>
      <c r="AY316" s="52">
        <f>IF(参照!E316="","",参照!E316)</f>
        <v>0</v>
      </c>
      <c r="AZ316" s="52" t="str">
        <f>IF(参照!F316="","",参照!F316)</f>
        <v>アーバンエナジー(株)</v>
      </c>
      <c r="BA316" s="52" t="str">
        <f>IF(参照!G316="","",参照!G316)</f>
        <v>アーバンエナジー(株)_メニューH</v>
      </c>
      <c r="BB316" s="52">
        <f t="shared" si="35"/>
        <v>0</v>
      </c>
      <c r="BD316" s="52" t="str">
        <f>IF(参照!L316="","",参照!L316)</f>
        <v>自由でんき(株)</v>
      </c>
    </row>
    <row r="317" spans="47:56">
      <c r="AU317" s="52" t="str">
        <f>IF(参照!A317="","",参照!A317)</f>
        <v/>
      </c>
      <c r="AV317" s="52" t="str">
        <f>IF(参照!B317="","",参照!B317)</f>
        <v/>
      </c>
      <c r="AW317" s="52" t="str">
        <f>IF(参照!C317="","",参照!C317)</f>
        <v/>
      </c>
      <c r="AX317" s="52" t="str">
        <f>IF(参照!D317="","",参照!D317)</f>
        <v>メニューI(残差)</v>
      </c>
      <c r="AY317" s="52">
        <f>IF(参照!E317="","",参照!E317)</f>
        <v>5.9000000000000003E-4</v>
      </c>
      <c r="AZ317" s="52" t="str">
        <f>IF(参照!F317="","",参照!F317)</f>
        <v>アーバンエナジー(株)</v>
      </c>
      <c r="BA317" s="52" t="str">
        <f>IF(参照!G317="","",参照!G317)</f>
        <v>アーバンエナジー(株)_メニューI(残差)</v>
      </c>
      <c r="BB317" s="52">
        <f t="shared" si="35"/>
        <v>0.59000000000000008</v>
      </c>
      <c r="BD317" s="52" t="str">
        <f>IF(参照!L317="","",参照!L317)</f>
        <v>湘南電力(株)</v>
      </c>
    </row>
    <row r="318" spans="47:56">
      <c r="AU318" s="52" t="str">
        <f>IF(参照!A318="","",参照!A318)</f>
        <v/>
      </c>
      <c r="AV318" s="52" t="str">
        <f>IF(参照!B318="","",参照!B318)</f>
        <v/>
      </c>
      <c r="AW318" s="52" t="str">
        <f>IF(参照!C318="","",参照!C318)</f>
        <v/>
      </c>
      <c r="AX318" s="52" t="str">
        <f>IF(参照!D318="","",参照!D318)</f>
        <v>(参考値)事業者全体</v>
      </c>
      <c r="AY318" s="52">
        <f>IF(参照!E318="","",参照!E318)</f>
        <v>4.3599999999999997E-4</v>
      </c>
      <c r="AZ318" s="52" t="str">
        <f>IF(参照!F318="","",参照!F318)</f>
        <v>アーバンエナジー(株)</v>
      </c>
      <c r="BA318" s="52" t="str">
        <f>IF(参照!G318="","",参照!G318)</f>
        <v>アーバンエナジー(株)_(参考値)事業者全体</v>
      </c>
      <c r="BB318" s="52">
        <f t="shared" si="35"/>
        <v>0.436</v>
      </c>
      <c r="BD318" s="52" t="str">
        <f>IF(参照!L318="","",参照!L318)</f>
        <v>(株)情熱電力</v>
      </c>
    </row>
    <row r="319" spans="47:56">
      <c r="AU319" s="52" t="str">
        <f>IF(参照!A319="","",参照!A319)</f>
        <v>A0123</v>
      </c>
      <c r="AV319" s="52" t="str">
        <f>IF(参照!B319="","",参照!B319)</f>
        <v>パワーネクスト(株)</v>
      </c>
      <c r="AW319" s="52">
        <f>IF(参照!C319="","",参照!C319)</f>
        <v>6.9999999999999999E-6</v>
      </c>
      <c r="AX319" s="52" t="str">
        <f>IF(参照!D319="","",参照!D319)</f>
        <v/>
      </c>
      <c r="AY319" s="52">
        <f>IF(参照!E319="","",参照!E319)</f>
        <v>4.5300000000000001E-4</v>
      </c>
      <c r="AZ319" s="52" t="str">
        <f>IF(参照!F319="","",参照!F319)</f>
        <v>パワーネクスト(株)</v>
      </c>
      <c r="BA319" s="52" t="str">
        <f>IF(参照!G319="","",参照!G319)</f>
        <v>パワーネクスト(株)_</v>
      </c>
      <c r="BB319" s="52">
        <f t="shared" si="35"/>
        <v>0.45300000000000001</v>
      </c>
      <c r="BD319" s="52" t="str">
        <f>IF(参照!L319="","",参照!L319)</f>
        <v>情報ハイウェイ協同組合</v>
      </c>
    </row>
    <row r="320" spans="47:56">
      <c r="AU320" s="52" t="str">
        <f>IF(参照!A320="","",参照!A320)</f>
        <v>A0124</v>
      </c>
      <c r="AV320" s="52" t="str">
        <f>IF(参照!B320="","",参照!B320)</f>
        <v>合同会社北上新電力</v>
      </c>
      <c r="AW320" s="52">
        <f>IF(参照!C320="","",参照!C320)</f>
        <v>2.3299999999999997E-4</v>
      </c>
      <c r="AX320" s="52" t="str">
        <f>IF(参照!D320="","",参照!D320)</f>
        <v/>
      </c>
      <c r="AY320" s="52">
        <f>IF(参照!E320="","",参照!E320)</f>
        <v>5.1599999999999997E-4</v>
      </c>
      <c r="AZ320" s="52" t="str">
        <f>IF(参照!F320="","",参照!F320)</f>
        <v>合同会社北上新電力</v>
      </c>
      <c r="BA320" s="52" t="str">
        <f>IF(参照!G320="","",参照!G320)</f>
        <v>合同会社北上新電力_</v>
      </c>
      <c r="BB320" s="52">
        <f t="shared" si="35"/>
        <v>0.51600000000000001</v>
      </c>
      <c r="BD320" s="52" t="str">
        <f>IF(参照!L320="","",参照!L320)</f>
        <v>(株)新出光</v>
      </c>
    </row>
    <row r="321" spans="47:56">
      <c r="AU321" s="52" t="str">
        <f>IF(参照!A321="","",参照!A321)</f>
        <v>A0125</v>
      </c>
      <c r="AV321" s="52" t="str">
        <f>IF(参照!B321="","",参照!B321)</f>
        <v>パーパススマートパワー(株)</v>
      </c>
      <c r="AW321" s="52">
        <f>IF(参照!C321="","",参照!C321)</f>
        <v>4.9899999999999999E-4</v>
      </c>
      <c r="AX321" s="52" t="str">
        <f>IF(参照!D321="","",参照!D321)</f>
        <v/>
      </c>
      <c r="AY321" s="52">
        <f>IF(参照!E321="","",参照!E321)</f>
        <v>4.4299999999999998E-4</v>
      </c>
      <c r="AZ321" s="52" t="str">
        <f>IF(参照!F321="","",参照!F321)</f>
        <v>パーパススマートパワー(株)</v>
      </c>
      <c r="BA321" s="52" t="str">
        <f>IF(参照!G321="","",参照!G321)</f>
        <v>パーパススマートパワー(株)_</v>
      </c>
      <c r="BB321" s="52">
        <f t="shared" si="35"/>
        <v>0.443</v>
      </c>
      <c r="BD321" s="52" t="str">
        <f>IF(参照!L321="","",参照!L321)</f>
        <v>シン・エナジー(株)</v>
      </c>
    </row>
    <row r="322" spans="47:56">
      <c r="AU322" s="52" t="str">
        <f>IF(参照!A322="","",参照!A322)</f>
        <v>A0126</v>
      </c>
      <c r="AV322" s="52" t="str">
        <f>IF(参照!B322="","",参照!B322)</f>
        <v>(株)タクマエナジー</v>
      </c>
      <c r="AW322" s="52">
        <f>IF(参照!C322="","",参照!C322)</f>
        <v>3.8000000000000002E-5</v>
      </c>
      <c r="AX322" s="52" t="str">
        <f>IF(参照!D322="","",参照!D322)</f>
        <v>メニューA</v>
      </c>
      <c r="AY322" s="52">
        <f>IF(参照!E322="","",参照!E322)</f>
        <v>0</v>
      </c>
      <c r="AZ322" s="52" t="str">
        <f>IF(参照!F322="","",参照!F322)</f>
        <v>(株)タクマエナジー</v>
      </c>
      <c r="BA322" s="52" t="str">
        <f>IF(参照!G322="","",参照!G322)</f>
        <v>(株)タクマエナジー_メニューA</v>
      </c>
      <c r="BB322" s="52">
        <f t="shared" si="35"/>
        <v>0</v>
      </c>
      <c r="BD322" s="52" t="str">
        <f>IF(参照!L322="","",参照!L322)</f>
        <v>新エネルギー開発(株)</v>
      </c>
    </row>
    <row r="323" spans="47:56">
      <c r="AU323" s="52" t="str">
        <f>IF(参照!A323="","",参照!A323)</f>
        <v/>
      </c>
      <c r="AV323" s="52" t="str">
        <f>IF(参照!B323="","",参照!B323)</f>
        <v/>
      </c>
      <c r="AW323" s="52" t="str">
        <f>IF(参照!C323="","",参照!C323)</f>
        <v/>
      </c>
      <c r="AX323" s="52" t="str">
        <f>IF(参照!D323="","",参照!D323)</f>
        <v>メニューB(残差)</v>
      </c>
      <c r="AY323" s="52">
        <f>IF(参照!E323="","",参照!E323)</f>
        <v>2.0000000000000002E-5</v>
      </c>
      <c r="AZ323" s="52" t="str">
        <f>IF(参照!F323="","",参照!F323)</f>
        <v>(株)タクマエナジー</v>
      </c>
      <c r="BA323" s="52" t="str">
        <f>IF(参照!G323="","",参照!G323)</f>
        <v>(株)タクマエナジー_メニューB(残差)</v>
      </c>
      <c r="BB323" s="52">
        <f t="shared" si="35"/>
        <v>0.02</v>
      </c>
      <c r="BD323" s="52" t="str">
        <f>IF(参照!L323="","",参照!L323)</f>
        <v>新電力いばらき(株)</v>
      </c>
    </row>
    <row r="324" spans="47:56">
      <c r="AU324" s="52" t="str">
        <f>IF(参照!A324="","",参照!A324)</f>
        <v/>
      </c>
      <c r="AV324" s="52" t="str">
        <f>IF(参照!B324="","",参照!B324)</f>
        <v/>
      </c>
      <c r="AW324" s="52" t="str">
        <f>IF(参照!C324="","",参照!C324)</f>
        <v/>
      </c>
      <c r="AX324" s="52" t="str">
        <f>IF(参照!D324="","",参照!D324)</f>
        <v>(参考値)事業者全体</v>
      </c>
      <c r="AY324" s="52">
        <f>IF(参照!E324="","",参照!E324)</f>
        <v>3.5199999999999999E-4</v>
      </c>
      <c r="AZ324" s="52" t="str">
        <f>IF(参照!F324="","",参照!F324)</f>
        <v>(株)タクマエナジー</v>
      </c>
      <c r="BA324" s="52" t="str">
        <f>IF(参照!G324="","",参照!G324)</f>
        <v>(株)タクマエナジー_(参考値)事業者全体</v>
      </c>
      <c r="BB324" s="52">
        <f t="shared" si="35"/>
        <v>0.35199999999999998</v>
      </c>
      <c r="BD324" s="52" t="str">
        <f>IF(参照!L324="","",参照!L324)</f>
        <v>新電力おおいた(株)</v>
      </c>
    </row>
    <row r="325" spans="47:56">
      <c r="AU325" s="52" t="str">
        <f>IF(参照!A325="","",参照!A325)</f>
        <v>A0127</v>
      </c>
      <c r="AV325" s="52" t="str">
        <f>IF(参照!B325="","",参照!B325)</f>
        <v>(株)スマートテック</v>
      </c>
      <c r="AW325" s="52">
        <f>IF(参照!C325="","",参照!C325)</f>
        <v>3.2299999999999999E-4</v>
      </c>
      <c r="AX325" s="52" t="str">
        <f>IF(参照!D325="","",参照!D325)</f>
        <v>メニューA</v>
      </c>
      <c r="AY325" s="52">
        <f>IF(参照!E325="","",参照!E325)</f>
        <v>0</v>
      </c>
      <c r="AZ325" s="52" t="str">
        <f>IF(参照!F325="","",参照!F325)</f>
        <v>(株)スマートテック</v>
      </c>
      <c r="BA325" s="52" t="str">
        <f>IF(参照!G325="","",参照!G325)</f>
        <v>(株)スマートテック_メニューA</v>
      </c>
      <c r="BB325" s="52">
        <f t="shared" ref="BB325:BB388" si="36">AY325*1000</f>
        <v>0</v>
      </c>
      <c r="BD325" s="52" t="str">
        <f>IF(参照!L325="","",参照!L325)</f>
        <v>新電力新潟(株)</v>
      </c>
    </row>
    <row r="326" spans="47:56">
      <c r="AU326" s="52" t="str">
        <f>IF(参照!A326="","",参照!A326)</f>
        <v/>
      </c>
      <c r="AV326" s="52" t="str">
        <f>IF(参照!B326="","",参照!B326)</f>
        <v/>
      </c>
      <c r="AW326" s="52" t="str">
        <f>IF(参照!C326="","",参照!C326)</f>
        <v/>
      </c>
      <c r="AX326" s="52" t="str">
        <f>IF(参照!D326="","",参照!D326)</f>
        <v>メニューB(残差)</v>
      </c>
      <c r="AY326" s="52">
        <f>IF(参照!E326="","",参照!E326)</f>
        <v>4.4500000000000003E-4</v>
      </c>
      <c r="AZ326" s="52" t="str">
        <f>IF(参照!F326="","",参照!F326)</f>
        <v>(株)スマートテック</v>
      </c>
      <c r="BA326" s="52" t="str">
        <f>IF(参照!G326="","",参照!G326)</f>
        <v>(株)スマートテック_メニューB(残差)</v>
      </c>
      <c r="BB326" s="52">
        <f t="shared" si="36"/>
        <v>0.44500000000000001</v>
      </c>
      <c r="BD326" s="52" t="str">
        <f>IF(参照!L326="","",参照!L326)</f>
        <v>(株)翠光トップライン</v>
      </c>
    </row>
    <row r="327" spans="47:56">
      <c r="AU327" s="52" t="str">
        <f>IF(参照!A327="","",参照!A327)</f>
        <v/>
      </c>
      <c r="AV327" s="52" t="str">
        <f>IF(参照!B327="","",参照!B327)</f>
        <v/>
      </c>
      <c r="AW327" s="52" t="str">
        <f>IF(参照!C327="","",参照!C327)</f>
        <v/>
      </c>
      <c r="AX327" s="52" t="str">
        <f>IF(参照!D327="","",参照!D327)</f>
        <v>(参考値)事業者全体</v>
      </c>
      <c r="AY327" s="52">
        <f>IF(参照!E327="","",参照!E327)</f>
        <v>2.8899999999999998E-4</v>
      </c>
      <c r="AZ327" s="52" t="str">
        <f>IF(参照!F327="","",参照!F327)</f>
        <v>(株)スマートテック</v>
      </c>
      <c r="BA327" s="52" t="str">
        <f>IF(参照!G327="","",参照!G327)</f>
        <v>(株)スマートテック_(参考値)事業者全体</v>
      </c>
      <c r="BB327" s="52">
        <f t="shared" si="36"/>
        <v>0.28899999999999998</v>
      </c>
      <c r="BD327" s="52" t="str">
        <f>IF(参照!L327="","",参照!L327)</f>
        <v>須賀川瓦斯(株)</v>
      </c>
    </row>
    <row r="328" spans="47:56">
      <c r="AU328" s="52" t="str">
        <f>IF(参照!A328="","",参照!A328)</f>
        <v>A0128</v>
      </c>
      <c r="AV328" s="52" t="str">
        <f>IF(参照!B328="","",参照!B328)</f>
        <v>水戸電力(株)</v>
      </c>
      <c r="AW328" s="52">
        <f>IF(参照!C328="","",参照!C328)</f>
        <v>3.8900000000000002E-4</v>
      </c>
      <c r="AX328" s="52" t="str">
        <f>IF(参照!D328="","",参照!D328)</f>
        <v/>
      </c>
      <c r="AY328" s="52">
        <f>IF(参照!E328="","",参照!E328)</f>
        <v>4.2299999999999998E-4</v>
      </c>
      <c r="AZ328" s="52" t="str">
        <f>IF(参照!F328="","",参照!F328)</f>
        <v>水戸電力(株)</v>
      </c>
      <c r="BA328" s="52" t="str">
        <f>IF(参照!G328="","",参照!G328)</f>
        <v>水戸電力(株)_</v>
      </c>
      <c r="BB328" s="52">
        <f t="shared" si="36"/>
        <v>0.42299999999999999</v>
      </c>
      <c r="BD328" s="52" t="str">
        <f>IF(参照!L328="","",参照!L328)</f>
        <v>スズカ電工(株)</v>
      </c>
    </row>
    <row r="329" spans="47:56">
      <c r="AU329" s="52" t="str">
        <f>IF(参照!A329="","",参照!A329)</f>
        <v>A0130</v>
      </c>
      <c r="AV329" s="52" t="str">
        <f>IF(参照!B329="","",参照!B329)</f>
        <v>丸紅新電力(株)</v>
      </c>
      <c r="AW329" s="52">
        <f>IF(参照!C329="","",参照!C329)</f>
        <v>4.64E-4</v>
      </c>
      <c r="AX329" s="52" t="str">
        <f>IF(参照!D329="","",参照!D329)</f>
        <v>メニューA</v>
      </c>
      <c r="AY329" s="52">
        <f>IF(参照!E329="","",参照!E329)</f>
        <v>0</v>
      </c>
      <c r="AZ329" s="52" t="str">
        <f>IF(参照!F329="","",参照!F329)</f>
        <v>丸紅新電力(株)</v>
      </c>
      <c r="BA329" s="52" t="str">
        <f>IF(参照!G329="","",参照!G329)</f>
        <v>丸紅新電力(株)_メニューA</v>
      </c>
      <c r="BB329" s="52">
        <f t="shared" si="36"/>
        <v>0</v>
      </c>
      <c r="BD329" s="52" t="str">
        <f>IF(参照!L329="","",参照!L329)</f>
        <v>鈴与商事(株)</v>
      </c>
    </row>
    <row r="330" spans="47:56">
      <c r="AU330" s="52" t="str">
        <f>IF(参照!A330="","",参照!A330)</f>
        <v/>
      </c>
      <c r="AV330" s="52" t="str">
        <f>IF(参照!B330="","",参照!B330)</f>
        <v/>
      </c>
      <c r="AW330" s="52" t="str">
        <f>IF(参照!C330="","",参照!C330)</f>
        <v/>
      </c>
      <c r="AX330" s="52" t="str">
        <f>IF(参照!D330="","",参照!D330)</f>
        <v>メニューB</v>
      </c>
      <c r="AY330" s="52">
        <f>IF(参照!E330="","",参照!E330)</f>
        <v>1.84E-4</v>
      </c>
      <c r="AZ330" s="52" t="str">
        <f>IF(参照!F330="","",参照!F330)</f>
        <v>丸紅新電力(株)</v>
      </c>
      <c r="BA330" s="52" t="str">
        <f>IF(参照!G330="","",参照!G330)</f>
        <v>丸紅新電力(株)_メニューB</v>
      </c>
      <c r="BB330" s="52">
        <f t="shared" si="36"/>
        <v>0.184</v>
      </c>
      <c r="BD330" s="52" t="str">
        <f>IF(参照!L330="","",参照!L330)</f>
        <v>鈴与電力(株)</v>
      </c>
    </row>
    <row r="331" spans="47:56">
      <c r="AU331" s="52" t="str">
        <f>IF(参照!A331="","",参照!A331)</f>
        <v/>
      </c>
      <c r="AV331" s="52" t="str">
        <f>IF(参照!B331="","",参照!B331)</f>
        <v/>
      </c>
      <c r="AW331" s="52" t="str">
        <f>IF(参照!C331="","",参照!C331)</f>
        <v/>
      </c>
      <c r="AX331" s="52" t="str">
        <f>IF(参照!D331="","",参照!D331)</f>
        <v>メニューC</v>
      </c>
      <c r="AY331" s="52">
        <f>IF(参照!E331="","",参照!E331)</f>
        <v>3.77E-4</v>
      </c>
      <c r="AZ331" s="52" t="str">
        <f>IF(参照!F331="","",参照!F331)</f>
        <v>丸紅新電力(株)</v>
      </c>
      <c r="BA331" s="52" t="str">
        <f>IF(参照!G331="","",参照!G331)</f>
        <v>丸紅新電力(株)_メニューC</v>
      </c>
      <c r="BB331" s="52">
        <f t="shared" si="36"/>
        <v>0.377</v>
      </c>
      <c r="BD331" s="52" t="str">
        <f>IF(参照!L331="","",参照!L331)</f>
        <v>スターティア(株)</v>
      </c>
    </row>
    <row r="332" spans="47:56">
      <c r="AU332" s="52" t="str">
        <f>IF(参照!A332="","",参照!A332)</f>
        <v/>
      </c>
      <c r="AV332" s="52" t="str">
        <f>IF(参照!B332="","",参照!B332)</f>
        <v/>
      </c>
      <c r="AW332" s="52" t="str">
        <f>IF(参照!C332="","",参照!C332)</f>
        <v/>
      </c>
      <c r="AX332" s="52" t="str">
        <f>IF(参照!D332="","",参照!D332)</f>
        <v>メニューD</v>
      </c>
      <c r="AY332" s="52">
        <f>IF(参照!E332="","",参照!E332)</f>
        <v>0</v>
      </c>
      <c r="AZ332" s="52" t="str">
        <f>IF(参照!F332="","",参照!F332)</f>
        <v>丸紅新電力(株)</v>
      </c>
      <c r="BA332" s="52" t="str">
        <f>IF(参照!G332="","",参照!G332)</f>
        <v>丸紅新電力(株)_メニューD</v>
      </c>
      <c r="BB332" s="52">
        <f t="shared" si="36"/>
        <v>0</v>
      </c>
      <c r="BD332" s="52" t="str">
        <f>IF(参照!L332="","",参照!L332)</f>
        <v>(株)スマート</v>
      </c>
    </row>
    <row r="333" spans="47:56">
      <c r="AU333" s="52" t="str">
        <f>IF(参照!A333="","",参照!A333)</f>
        <v/>
      </c>
      <c r="AV333" s="52" t="str">
        <f>IF(参照!B333="","",参照!B333)</f>
        <v/>
      </c>
      <c r="AW333" s="52" t="str">
        <f>IF(参照!C333="","",参照!C333)</f>
        <v/>
      </c>
      <c r="AX333" s="52" t="str">
        <f>IF(参照!D333="","",参照!D333)</f>
        <v>メニューE(残差)</v>
      </c>
      <c r="AY333" s="52">
        <f>IF(参照!E333="","",参照!E333)</f>
        <v>5.669999999999999E-4</v>
      </c>
      <c r="AZ333" s="52" t="str">
        <f>IF(参照!F333="","",参照!F333)</f>
        <v>丸紅新電力(株)</v>
      </c>
      <c r="BA333" s="52" t="str">
        <f>IF(参照!G333="","",参照!G333)</f>
        <v>丸紅新電力(株)_メニューE(残差)</v>
      </c>
      <c r="BB333" s="52">
        <f t="shared" si="36"/>
        <v>0.56699999999999995</v>
      </c>
      <c r="BD333" s="52" t="str">
        <f>IF(参照!L333="","",参照!L333)</f>
        <v>スマートエコエナジー(株)</v>
      </c>
    </row>
    <row r="334" spans="47:56">
      <c r="AU334" s="52" t="str">
        <f>IF(参照!A334="","",参照!A334)</f>
        <v/>
      </c>
      <c r="AV334" s="52" t="str">
        <f>IF(参照!B334="","",参照!B334)</f>
        <v/>
      </c>
      <c r="AW334" s="52" t="str">
        <f>IF(参照!C334="","",参照!C334)</f>
        <v/>
      </c>
      <c r="AX334" s="52" t="str">
        <f>IF(参照!D334="","",参照!D334)</f>
        <v>(参考値)事業者全体</v>
      </c>
      <c r="AY334" s="52">
        <f>IF(参照!E334="","",参照!E334)</f>
        <v>4.9600000000000002E-4</v>
      </c>
      <c r="AZ334" s="52" t="str">
        <f>IF(参照!F334="","",参照!F334)</f>
        <v>丸紅新電力(株)</v>
      </c>
      <c r="BA334" s="52" t="str">
        <f>IF(参照!G334="","",参照!G334)</f>
        <v>丸紅新電力(株)_(参考値)事業者全体</v>
      </c>
      <c r="BB334" s="52">
        <f t="shared" si="36"/>
        <v>0.496</v>
      </c>
      <c r="BD334" s="52" t="str">
        <f>IF(参照!L334="","",参照!L334)</f>
        <v>スマートエナジー磐田(株)</v>
      </c>
    </row>
    <row r="335" spans="47:56">
      <c r="AU335" s="52" t="str">
        <f>IF(参照!A335="","",参照!A335)</f>
        <v>A0133</v>
      </c>
      <c r="AV335" s="52" t="str">
        <f>IF(参照!B335="","",参照!B335)</f>
        <v>奈良電力(株)</v>
      </c>
      <c r="AW335" s="52">
        <f>IF(参照!C335="","",参照!C335)</f>
        <v>5.0500000000000002E-4</v>
      </c>
      <c r="AX335" s="52" t="str">
        <f>IF(参照!D335="","",参照!D335)</f>
        <v/>
      </c>
      <c r="AY335" s="52">
        <f>IF(参照!E335="","",参照!E335)</f>
        <v>5.0799999999999999E-4</v>
      </c>
      <c r="AZ335" s="52" t="str">
        <f>IF(参照!F335="","",参照!F335)</f>
        <v>奈良電力(株)</v>
      </c>
      <c r="BA335" s="52" t="str">
        <f>IF(参照!G335="","",参照!G335)</f>
        <v>奈良電力(株)_</v>
      </c>
      <c r="BB335" s="52">
        <f t="shared" si="36"/>
        <v>0.50800000000000001</v>
      </c>
      <c r="BD335" s="52" t="str">
        <f>IF(参照!L335="","",参照!L335)</f>
        <v>スマートエナジー熊本(株)</v>
      </c>
    </row>
    <row r="336" spans="47:56">
      <c r="AU336" s="52" t="str">
        <f>IF(参照!A336="","",参照!A336)</f>
        <v>A0134</v>
      </c>
      <c r="AV336" s="52" t="str">
        <f>IF(参照!B336="","",参照!B336)</f>
        <v>日立造船(株)</v>
      </c>
      <c r="AW336" s="52">
        <f>IF(参照!C336="","",参照!C336)</f>
        <v>1.75E-4</v>
      </c>
      <c r="AX336" s="52" t="str">
        <f>IF(参照!D336="","",参照!D336)</f>
        <v>メニューA</v>
      </c>
      <c r="AY336" s="52">
        <f>IF(参照!E336="","",参照!E336)</f>
        <v>0</v>
      </c>
      <c r="AZ336" s="52" t="str">
        <f>IF(参照!F336="","",参照!F336)</f>
        <v>日立造船(株)</v>
      </c>
      <c r="BA336" s="52" t="str">
        <f>IF(参照!G336="","",参照!G336)</f>
        <v>日立造船(株)_メニューA</v>
      </c>
      <c r="BB336" s="52">
        <f t="shared" si="36"/>
        <v>0</v>
      </c>
      <c r="BD336" s="52" t="str">
        <f>IF(参照!L336="","",参照!L336)</f>
        <v>(株)スマートテック</v>
      </c>
    </row>
    <row r="337" spans="47:56">
      <c r="AU337" s="52" t="str">
        <f>IF(参照!A337="","",参照!A337)</f>
        <v/>
      </c>
      <c r="AV337" s="52" t="str">
        <f>IF(参照!B337="","",参照!B337)</f>
        <v/>
      </c>
      <c r="AW337" s="52" t="str">
        <f>IF(参照!C337="","",参照!C337)</f>
        <v/>
      </c>
      <c r="AX337" s="52" t="str">
        <f>IF(参照!D337="","",参照!D337)</f>
        <v>メニューB</v>
      </c>
      <c r="AY337" s="52">
        <f>IF(参照!E337="","",参照!E337)</f>
        <v>0</v>
      </c>
      <c r="AZ337" s="52" t="str">
        <f>IF(参照!F337="","",参照!F337)</f>
        <v>日立造船(株)</v>
      </c>
      <c r="BA337" s="52" t="str">
        <f>IF(参照!G337="","",参照!G337)</f>
        <v>日立造船(株)_メニューB</v>
      </c>
      <c r="BB337" s="52">
        <f t="shared" si="36"/>
        <v>0</v>
      </c>
      <c r="BD337" s="52" t="str">
        <f>IF(参照!L337="","",参照!L337)</f>
        <v>スマート電気(株)</v>
      </c>
    </row>
    <row r="338" spans="47:56">
      <c r="AU338" s="52" t="str">
        <f>IF(参照!A338="","",参照!A338)</f>
        <v/>
      </c>
      <c r="AV338" s="52" t="str">
        <f>IF(参照!B338="","",参照!B338)</f>
        <v/>
      </c>
      <c r="AW338" s="52" t="str">
        <f>IF(参照!C338="","",参照!C338)</f>
        <v/>
      </c>
      <c r="AX338" s="52" t="str">
        <f>IF(参照!D338="","",参照!D338)</f>
        <v>メニューC(残差)</v>
      </c>
      <c r="AY338" s="52">
        <f>IF(参照!E338="","",参照!E338)</f>
        <v>1.7699999999999999E-4</v>
      </c>
      <c r="AZ338" s="52" t="str">
        <f>IF(参照!F338="","",参照!F338)</f>
        <v>日立造船(株)</v>
      </c>
      <c r="BA338" s="52" t="str">
        <f>IF(参照!G338="","",参照!G338)</f>
        <v>日立造船(株)_メニューC(残差)</v>
      </c>
      <c r="BB338" s="52">
        <f t="shared" si="36"/>
        <v>0.17699999999999999</v>
      </c>
      <c r="BD338" s="52" t="str">
        <f>IF(参照!L338="","",参照!L338)</f>
        <v>諏訪瓦斯(株)</v>
      </c>
    </row>
    <row r="339" spans="47:56">
      <c r="AU339" s="52" t="str">
        <f>IF(参照!A339="","",参照!A339)</f>
        <v/>
      </c>
      <c r="AV339" s="52" t="str">
        <f>IF(参照!B339="","",参照!B339)</f>
        <v/>
      </c>
      <c r="AW339" s="52" t="str">
        <f>IF(参照!C339="","",参照!C339)</f>
        <v/>
      </c>
      <c r="AX339" s="52" t="str">
        <f>IF(参照!D339="","",参照!D339)</f>
        <v>(参考値)事業者全体</v>
      </c>
      <c r="AY339" s="52">
        <f>IF(参照!E339="","",参照!E339)</f>
        <v>1.7E-5</v>
      </c>
      <c r="AZ339" s="52" t="str">
        <f>IF(参照!F339="","",参照!F339)</f>
        <v>日立造船(株)</v>
      </c>
      <c r="BA339" s="52" t="str">
        <f>IF(参照!G339="","",参照!G339)</f>
        <v>日立造船(株)_(参考値)事業者全体</v>
      </c>
      <c r="BB339" s="52">
        <f t="shared" si="36"/>
        <v>1.7000000000000001E-2</v>
      </c>
      <c r="BD339" s="52" t="str">
        <f>IF(参照!L339="","",参照!L339)</f>
        <v>生活協同組合コープぐんま</v>
      </c>
    </row>
    <row r="340" spans="47:56">
      <c r="AU340" s="52" t="str">
        <f>IF(参照!A340="","",参照!A340)</f>
        <v>A0135</v>
      </c>
      <c r="AV340" s="52" t="str">
        <f>IF(参照!B340="","",参照!B340)</f>
        <v>大東ガス(株)</v>
      </c>
      <c r="AW340" s="52">
        <f>IF(参照!C340="","",参照!C340)</f>
        <v>3.6400000000000001E-4</v>
      </c>
      <c r="AX340" s="52" t="str">
        <f>IF(参照!D340="","",参照!D340)</f>
        <v>メニューA</v>
      </c>
      <c r="AY340" s="52">
        <f>IF(参照!E340="","",参照!E340)</f>
        <v>0</v>
      </c>
      <c r="AZ340" s="52" t="str">
        <f>IF(参照!F340="","",参照!F340)</f>
        <v>大東ガス(株)</v>
      </c>
      <c r="BA340" s="52" t="str">
        <f>IF(参照!G340="","",参照!G340)</f>
        <v>大東ガス(株)_メニューA</v>
      </c>
      <c r="BB340" s="52">
        <f t="shared" si="36"/>
        <v>0</v>
      </c>
      <c r="BD340" s="52" t="str">
        <f>IF(参照!L340="","",参照!L340)</f>
        <v>生活協同組合コープこうべ</v>
      </c>
    </row>
    <row r="341" spans="47:56">
      <c r="AU341" s="52" t="str">
        <f>IF(参照!A341="","",参照!A341)</f>
        <v/>
      </c>
      <c r="AV341" s="52" t="str">
        <f>IF(参照!B341="","",参照!B341)</f>
        <v/>
      </c>
      <c r="AW341" s="52" t="str">
        <f>IF(参照!C341="","",参照!C341)</f>
        <v/>
      </c>
      <c r="AX341" s="52" t="str">
        <f>IF(参照!D341="","",参照!D341)</f>
        <v>メニューB(残差)</v>
      </c>
      <c r="AY341" s="52">
        <f>IF(参照!E341="","",参照!E341)</f>
        <v>3.0699999999999998E-4</v>
      </c>
      <c r="AZ341" s="52" t="str">
        <f>IF(参照!F341="","",参照!F341)</f>
        <v>大東ガス(株)</v>
      </c>
      <c r="BA341" s="52" t="str">
        <f>IF(参照!G341="","",参照!G341)</f>
        <v>大東ガス(株)_メニューB(残差)</v>
      </c>
      <c r="BB341" s="52">
        <f t="shared" si="36"/>
        <v>0.307</v>
      </c>
      <c r="BD341" s="52" t="str">
        <f>IF(参照!L341="","",参照!L341)</f>
        <v>生活協同組合コープしが</v>
      </c>
    </row>
    <row r="342" spans="47:56">
      <c r="AU342" s="52" t="str">
        <f>IF(参照!A342="","",参照!A342)</f>
        <v/>
      </c>
      <c r="AV342" s="52" t="str">
        <f>IF(参照!B342="","",参照!B342)</f>
        <v/>
      </c>
      <c r="AW342" s="52" t="str">
        <f>IF(参照!C342="","",参照!C342)</f>
        <v/>
      </c>
      <c r="AX342" s="52" t="str">
        <f>IF(参照!D342="","",参照!D342)</f>
        <v>(参考値)事業者全体</v>
      </c>
      <c r="AY342" s="52">
        <f>IF(参照!E342="","",参照!E342)</f>
        <v>3.9200000000000004E-4</v>
      </c>
      <c r="AZ342" s="52" t="str">
        <f>IF(参照!F342="","",参照!F342)</f>
        <v>大東ガス(株)</v>
      </c>
      <c r="BA342" s="52" t="str">
        <f>IF(参照!G342="","",参照!G342)</f>
        <v>大東ガス(株)_(参考値)事業者全体</v>
      </c>
      <c r="BB342" s="52">
        <f t="shared" si="36"/>
        <v>0.39200000000000002</v>
      </c>
      <c r="BD342" s="52" t="str">
        <f>IF(参照!L342="","",参照!L342)</f>
        <v>生活協同組合コープながの</v>
      </c>
    </row>
    <row r="343" spans="47:56">
      <c r="AU343" s="52" t="str">
        <f>IF(参照!A343="","",参照!A343)</f>
        <v>A0136</v>
      </c>
      <c r="AV343" s="52" t="str">
        <f>IF(参照!B343="","",参照!B343)</f>
        <v>パナソニックオペレーショナルエクセレンス(株)(旧：パナソニック(株))</v>
      </c>
      <c r="AW343" s="52">
        <f>IF(参照!C343="","",参照!C343)</f>
        <v>3.8400000000000001E-4</v>
      </c>
      <c r="AX343" s="52" t="str">
        <f>IF(参照!D343="","",参照!D343)</f>
        <v>メニューA</v>
      </c>
      <c r="AY343" s="52">
        <f>IF(参照!E343="","",参照!E343)</f>
        <v>0</v>
      </c>
      <c r="AZ343" s="52" t="str">
        <f>IF(参照!F343="","",参照!F343)</f>
        <v>パナソニックオペレーショナルエクセレンス(株)(旧：パナソニック(株))</v>
      </c>
      <c r="BA343" s="52" t="str">
        <f>IF(参照!G343="","",参照!G343)</f>
        <v>パナソニックオペレーショナルエクセレンス(株)(旧：パナソニック(株))_メニューA</v>
      </c>
      <c r="BB343" s="52">
        <f t="shared" si="36"/>
        <v>0</v>
      </c>
      <c r="BD343" s="52" t="str">
        <f>IF(参照!L343="","",参照!L343)</f>
        <v>生活協同組合コープみらい</v>
      </c>
    </row>
    <row r="344" spans="47:56">
      <c r="AU344" s="52" t="str">
        <f>IF(参照!A344="","",参照!A344)</f>
        <v/>
      </c>
      <c r="AV344" s="52" t="str">
        <f>IF(参照!B344="","",参照!B344)</f>
        <v/>
      </c>
      <c r="AW344" s="52" t="str">
        <f>IF(参照!C344="","",参照!C344)</f>
        <v/>
      </c>
      <c r="AX344" s="52" t="str">
        <f>IF(参照!D344="","",参照!D344)</f>
        <v>メニューB(残差)</v>
      </c>
      <c r="AY344" s="52">
        <f>IF(参照!E344="","",参照!E344)</f>
        <v>4.2999999999999999E-4</v>
      </c>
      <c r="AZ344" s="52" t="str">
        <f>IF(参照!F344="","",参照!F344)</f>
        <v>パナソニックオペレーショナルエクセレンス(株)(旧：パナソニック(株))</v>
      </c>
      <c r="BA344" s="52" t="str">
        <f>IF(参照!G344="","",参照!G344)</f>
        <v>パナソニックオペレーショナルエクセレンス(株)(旧：パナソニック(株))_メニューB(残差)</v>
      </c>
      <c r="BB344" s="52">
        <f t="shared" si="36"/>
        <v>0.43</v>
      </c>
      <c r="BD344" s="52" t="str">
        <f>IF(参照!L344="","",参照!L344)</f>
        <v>生活協同組合ひろしま</v>
      </c>
    </row>
    <row r="345" spans="47:56">
      <c r="AU345" s="52" t="str">
        <f>IF(参照!A345="","",参照!A345)</f>
        <v/>
      </c>
      <c r="AV345" s="52" t="str">
        <f>IF(参照!B345="","",参照!B345)</f>
        <v/>
      </c>
      <c r="AW345" s="52" t="str">
        <f>IF(参照!C345="","",参照!C345)</f>
        <v/>
      </c>
      <c r="AX345" s="52" t="str">
        <f>IF(参照!D345="","",参照!D345)</f>
        <v>(参考値)事業者全体</v>
      </c>
      <c r="AY345" s="52">
        <f>IF(参照!E345="","",参照!E345)</f>
        <v>4.4700000000000002E-4</v>
      </c>
      <c r="AZ345" s="52" t="str">
        <f>IF(参照!F345="","",参照!F345)</f>
        <v>パナソニックオペレーショナルエクセレンス(株)(旧：パナソニック(株))</v>
      </c>
      <c r="BA345" s="52" t="str">
        <f>IF(参照!G345="","",参照!G345)</f>
        <v>パナソニックオペレーショナルエクセレンス(株)(旧：パナソニック(株))_(参考値)事業者全体</v>
      </c>
      <c r="BB345" s="52">
        <f t="shared" si="36"/>
        <v>0.44700000000000001</v>
      </c>
      <c r="BD345" s="52" t="str">
        <f>IF(参照!L345="","",参照!L345)</f>
        <v>(株)生活クラブエナジー</v>
      </c>
    </row>
    <row r="346" spans="47:56">
      <c r="AU346" s="52" t="str">
        <f>IF(参照!A346="","",参照!A346)</f>
        <v>A0137</v>
      </c>
      <c r="AV346" s="52" t="str">
        <f>IF(参照!B346="","",参照!B346)</f>
        <v>アストモスエネルギー(株)</v>
      </c>
      <c r="AW346" s="52">
        <f>IF(参照!C346="","",参照!C346)</f>
        <v>5.1400000000000003E-4</v>
      </c>
      <c r="AX346" s="52" t="str">
        <f>IF(参照!D346="","",参照!D346)</f>
        <v/>
      </c>
      <c r="AY346" s="52">
        <f>IF(参照!E346="","",参照!E346)</f>
        <v>5.7399999999999997E-4</v>
      </c>
      <c r="AZ346" s="52" t="str">
        <f>IF(参照!F346="","",参照!F346)</f>
        <v>アストモスエネルギー(株)</v>
      </c>
      <c r="BA346" s="52" t="str">
        <f>IF(参照!G346="","",参照!G346)</f>
        <v>アストモスエネルギー(株)_</v>
      </c>
      <c r="BB346" s="52">
        <f t="shared" si="36"/>
        <v>0.57399999999999995</v>
      </c>
      <c r="BD346" s="52" t="str">
        <f>IF(参照!L346="","",参照!L346)</f>
        <v>西武ガス(株)</v>
      </c>
    </row>
    <row r="347" spans="47:56">
      <c r="AU347" s="52" t="str">
        <f>IF(参照!A347="","",参照!A347)</f>
        <v>A0138</v>
      </c>
      <c r="AV347" s="52" t="str">
        <f>IF(参照!B347="","",参照!B347)</f>
        <v>(株)関電エネルギーソリューション</v>
      </c>
      <c r="AW347" s="52">
        <f>IF(参照!C347="","",参照!C347)</f>
        <v>5.1000000000000004E-4</v>
      </c>
      <c r="AX347" s="52" t="str">
        <f>IF(参照!D347="","",参照!D347)</f>
        <v>メニューA</v>
      </c>
      <c r="AY347" s="52">
        <f>IF(参照!E347="","",参照!E347)</f>
        <v>0</v>
      </c>
      <c r="AZ347" s="52" t="str">
        <f>IF(参照!F347="","",参照!F347)</f>
        <v>(株)関電エネルギーソリューション</v>
      </c>
      <c r="BA347" s="52" t="str">
        <f>IF(参照!G347="","",参照!G347)</f>
        <v>(株)関電エネルギーソリューション_メニューA</v>
      </c>
      <c r="BB347" s="52">
        <f t="shared" si="36"/>
        <v>0</v>
      </c>
      <c r="BD347" s="52" t="str">
        <f>IF(参照!L347="","",参照!L347)</f>
        <v>積水化学工業(株)</v>
      </c>
    </row>
    <row r="348" spans="47:56">
      <c r="AU348" s="52" t="str">
        <f>IF(参照!A348="","",参照!A348)</f>
        <v/>
      </c>
      <c r="AV348" s="52" t="str">
        <f>IF(参照!B348="","",参照!B348)</f>
        <v/>
      </c>
      <c r="AW348" s="52" t="str">
        <f>IF(参照!C348="","",参照!C348)</f>
        <v/>
      </c>
      <c r="AX348" s="52" t="str">
        <f>IF(参照!D348="","",参照!D348)</f>
        <v>メニューB(残差)</v>
      </c>
      <c r="AY348" s="52">
        <f>IF(参照!E348="","",参照!E348)</f>
        <v>4.8099999999999998E-4</v>
      </c>
      <c r="AZ348" s="52" t="str">
        <f>IF(参照!F348="","",参照!F348)</f>
        <v>(株)関電エネルギーソリューション</v>
      </c>
      <c r="BA348" s="52" t="str">
        <f>IF(参照!G348="","",参照!G348)</f>
        <v>(株)関電エネルギーソリューション_メニューB(残差)</v>
      </c>
      <c r="BB348" s="52">
        <f t="shared" si="36"/>
        <v>0.48099999999999998</v>
      </c>
      <c r="BD348" s="52" t="str">
        <f>IF(参照!L348="","",参照!L348)</f>
        <v>石油資源開発(株)</v>
      </c>
    </row>
    <row r="349" spans="47:56">
      <c r="AU349" s="52" t="str">
        <f>IF(参照!A349="","",参照!A349)</f>
        <v/>
      </c>
      <c r="AV349" s="52" t="str">
        <f>IF(参照!B349="","",参照!B349)</f>
        <v/>
      </c>
      <c r="AW349" s="52" t="str">
        <f>IF(参照!C349="","",参照!C349)</f>
        <v/>
      </c>
      <c r="AX349" s="52" t="str">
        <f>IF(参照!D349="","",参照!D349)</f>
        <v>(参考値)事業者全体</v>
      </c>
      <c r="AY349" s="52">
        <f>IF(参照!E349="","",参照!E349)</f>
        <v>5.3300000000000005E-4</v>
      </c>
      <c r="AZ349" s="52" t="str">
        <f>IF(参照!F349="","",参照!F349)</f>
        <v>(株)関電エネルギーソリューション</v>
      </c>
      <c r="BA349" s="52" t="str">
        <f>IF(参照!G349="","",参照!G349)</f>
        <v>(株)関電エネルギーソリューション_(参考値)事業者全体</v>
      </c>
      <c r="BB349" s="52">
        <f t="shared" si="36"/>
        <v>0.53300000000000003</v>
      </c>
      <c r="BD349" s="52" t="str">
        <f>IF(参照!L349="","",参照!L349)</f>
        <v>ゼロワットパワー(株)</v>
      </c>
    </row>
    <row r="350" spans="47:56">
      <c r="AU350" s="52" t="str">
        <f>IF(参照!A350="","",参照!A350)</f>
        <v>A0140</v>
      </c>
      <c r="AV350" s="52" t="str">
        <f>IF(参照!B350="","",参照!B350)</f>
        <v>ＭＣリテールエナジー(株)</v>
      </c>
      <c r="AW350" s="52">
        <f>IF(参照!C350="","",参照!C350)</f>
        <v>4.6500000000000003E-4</v>
      </c>
      <c r="AX350" s="52" t="str">
        <f>IF(参照!D350="","",参照!D350)</f>
        <v>メニューA</v>
      </c>
      <c r="AY350" s="52">
        <f>IF(参照!E350="","",参照!E350)</f>
        <v>0</v>
      </c>
      <c r="AZ350" s="52" t="str">
        <f>IF(参照!F350="","",参照!F350)</f>
        <v>ＭＣリテールエナジー(株)</v>
      </c>
      <c r="BA350" s="52" t="str">
        <f>IF(参照!G350="","",参照!G350)</f>
        <v>ＭＣリテールエナジー(株)_メニューA</v>
      </c>
      <c r="BB350" s="52">
        <f t="shared" si="36"/>
        <v>0</v>
      </c>
      <c r="BD350" s="52" t="str">
        <f>IF(参照!L350="","",参照!L350)</f>
        <v>(株)センカク</v>
      </c>
    </row>
    <row r="351" spans="47:56">
      <c r="AU351" s="52" t="str">
        <f>IF(参照!A351="","",参照!A351)</f>
        <v/>
      </c>
      <c r="AV351" s="52" t="str">
        <f>IF(参照!B351="","",参照!B351)</f>
        <v/>
      </c>
      <c r="AW351" s="52" t="str">
        <f>IF(参照!C351="","",参照!C351)</f>
        <v/>
      </c>
      <c r="AX351" s="52" t="str">
        <f>IF(参照!D351="","",参照!D351)</f>
        <v>メニューB</v>
      </c>
      <c r="AY351" s="52">
        <f>IF(参照!E351="","",参照!E351)</f>
        <v>0</v>
      </c>
      <c r="AZ351" s="52" t="str">
        <f>IF(参照!F351="","",参照!F351)</f>
        <v>ＭＣリテールエナジー(株)</v>
      </c>
      <c r="BA351" s="52" t="str">
        <f>IF(参照!G351="","",参照!G351)</f>
        <v>ＭＣリテールエナジー(株)_メニューB</v>
      </c>
      <c r="BB351" s="52">
        <f t="shared" si="36"/>
        <v>0</v>
      </c>
      <c r="BD351" s="52" t="str">
        <f>IF(参照!L351="","",参照!L351)</f>
        <v>セントラル石油瓦斯(株)</v>
      </c>
    </row>
    <row r="352" spans="47:56">
      <c r="AU352" s="52" t="str">
        <f>IF(参照!A352="","",参照!A352)</f>
        <v/>
      </c>
      <c r="AV352" s="52" t="str">
        <f>IF(参照!B352="","",参照!B352)</f>
        <v/>
      </c>
      <c r="AW352" s="52" t="str">
        <f>IF(参照!C352="","",参照!C352)</f>
        <v/>
      </c>
      <c r="AX352" s="52" t="str">
        <f>IF(参照!D352="","",参照!D352)</f>
        <v>メニューC</v>
      </c>
      <c r="AY352" s="52">
        <f>IF(参照!E352="","",参照!E352)</f>
        <v>0</v>
      </c>
      <c r="AZ352" s="52" t="str">
        <f>IF(参照!F352="","",参照!F352)</f>
        <v>ＭＣリテールエナジー(株)</v>
      </c>
      <c r="BA352" s="52" t="str">
        <f>IF(参照!G352="","",参照!G352)</f>
        <v>ＭＣリテールエナジー(株)_メニューC</v>
      </c>
      <c r="BB352" s="52">
        <f t="shared" si="36"/>
        <v>0</v>
      </c>
      <c r="BD352" s="52" t="str">
        <f>IF(参照!L352="","",参照!L352)</f>
        <v>全農エネルギー(株)</v>
      </c>
    </row>
    <row r="353" spans="47:56">
      <c r="AU353" s="52" t="str">
        <f>IF(参照!A353="","",参照!A353)</f>
        <v/>
      </c>
      <c r="AV353" s="52" t="str">
        <f>IF(参照!B353="","",参照!B353)</f>
        <v/>
      </c>
      <c r="AW353" s="52" t="str">
        <f>IF(参照!C353="","",参照!C353)</f>
        <v/>
      </c>
      <c r="AX353" s="52" t="str">
        <f>IF(参照!D353="","",参照!D353)</f>
        <v>メニューD(残差)</v>
      </c>
      <c r="AY353" s="52">
        <f>IF(参照!E353="","",参照!E353)</f>
        <v>3.97E-4</v>
      </c>
      <c r="AZ353" s="52" t="str">
        <f>IF(参照!F353="","",参照!F353)</f>
        <v>ＭＣリテールエナジー(株)</v>
      </c>
      <c r="BA353" s="52" t="str">
        <f>IF(参照!G353="","",参照!G353)</f>
        <v>ＭＣリテールエナジー(株)_メニューD(残差)</v>
      </c>
      <c r="BB353" s="52">
        <f t="shared" si="36"/>
        <v>0.39700000000000002</v>
      </c>
      <c r="BD353" s="52" t="str">
        <f>IF(参照!L353="","",参照!L353)</f>
        <v>そうまＩグリッド合同会社</v>
      </c>
    </row>
    <row r="354" spans="47:56">
      <c r="AU354" s="52" t="str">
        <f>IF(参照!A354="","",参照!A354)</f>
        <v/>
      </c>
      <c r="AV354" s="52" t="str">
        <f>IF(参照!B354="","",参照!B354)</f>
        <v/>
      </c>
      <c r="AW354" s="52" t="str">
        <f>IF(参照!C354="","",参照!C354)</f>
        <v/>
      </c>
      <c r="AX354" s="52" t="str">
        <f>IF(参照!D354="","",参照!D354)</f>
        <v>(参考値)事業者全体</v>
      </c>
      <c r="AY354" s="52">
        <f>IF(参照!E354="","",参照!E354)</f>
        <v>4.7899999999999999E-4</v>
      </c>
      <c r="AZ354" s="52" t="str">
        <f>IF(参照!F354="","",参照!F354)</f>
        <v>ＭＣリテールエナジー(株)</v>
      </c>
      <c r="BA354" s="52" t="str">
        <f>IF(参照!G354="","",参照!G354)</f>
        <v>ＭＣリテールエナジー(株)_(参考値)事業者全体</v>
      </c>
      <c r="BB354" s="52">
        <f t="shared" si="36"/>
        <v>0.47899999999999998</v>
      </c>
      <c r="BD354" s="52" t="str">
        <f>IF(参照!L354="","",参照!L354)</f>
        <v>大一ガス(株)</v>
      </c>
    </row>
    <row r="355" spans="47:56">
      <c r="AU355" s="52" t="str">
        <f>IF(参照!A355="","",参照!A355)</f>
        <v>A0141</v>
      </c>
      <c r="AV355" s="52" t="str">
        <f>IF(参照!B355="","",参照!B355)</f>
        <v>(株)北九州パワー</v>
      </c>
      <c r="AW355" s="52">
        <f>IF(参照!C355="","",参照!C355)</f>
        <v>2.3900000000000001E-4</v>
      </c>
      <c r="AX355" s="52" t="str">
        <f>IF(参照!D355="","",参照!D355)</f>
        <v>メニューA</v>
      </c>
      <c r="AY355" s="52">
        <f>IF(参照!E355="","",参照!E355)</f>
        <v>0</v>
      </c>
      <c r="AZ355" s="52" t="str">
        <f>IF(参照!F355="","",参照!F355)</f>
        <v>(株)北九州パワー</v>
      </c>
      <c r="BA355" s="52" t="str">
        <f>IF(参照!G355="","",参照!G355)</f>
        <v>(株)北九州パワー_メニューA</v>
      </c>
      <c r="BB355" s="52">
        <f t="shared" si="36"/>
        <v>0</v>
      </c>
      <c r="BD355" s="52" t="str">
        <f>IF(参照!L355="","",参照!L355)</f>
        <v>(株)大仙こまちパワー</v>
      </c>
    </row>
    <row r="356" spans="47:56">
      <c r="AU356" s="52" t="str">
        <f>IF(参照!A356="","",参照!A356)</f>
        <v/>
      </c>
      <c r="AV356" s="52" t="str">
        <f>IF(参照!B356="","",参照!B356)</f>
        <v/>
      </c>
      <c r="AW356" s="52" t="str">
        <f>IF(参照!C356="","",参照!C356)</f>
        <v/>
      </c>
      <c r="AX356" s="52" t="str">
        <f>IF(参照!D356="","",参照!D356)</f>
        <v>メニューB(残差)</v>
      </c>
      <c r="AY356" s="52">
        <f>IF(参照!E356="","",参照!E356)</f>
        <v>3.1E-4</v>
      </c>
      <c r="AZ356" s="52" t="str">
        <f>IF(参照!F356="","",参照!F356)</f>
        <v>(株)北九州パワー</v>
      </c>
      <c r="BA356" s="52" t="str">
        <f>IF(参照!G356="","",参照!G356)</f>
        <v>(株)北九州パワー_メニューB(残差)</v>
      </c>
      <c r="BB356" s="52">
        <f t="shared" si="36"/>
        <v>0.31</v>
      </c>
      <c r="BD356" s="52" t="str">
        <f>IF(参照!L356="","",参照!L356)</f>
        <v>大東ガス(株)</v>
      </c>
    </row>
    <row r="357" spans="47:56">
      <c r="AU357" s="52" t="str">
        <f>IF(参照!A357="","",参照!A357)</f>
        <v/>
      </c>
      <c r="AV357" s="52" t="str">
        <f>IF(参照!B357="","",参照!B357)</f>
        <v/>
      </c>
      <c r="AW357" s="52" t="str">
        <f>IF(参照!C357="","",参照!C357)</f>
        <v/>
      </c>
      <c r="AX357" s="52" t="str">
        <f>IF(参照!D357="","",参照!D357)</f>
        <v>(参考値)事業者全体</v>
      </c>
      <c r="AY357" s="52">
        <f>IF(参照!E357="","",参照!E357)</f>
        <v>3.8500000000000003E-4</v>
      </c>
      <c r="AZ357" s="52" t="str">
        <f>IF(参照!F357="","",参照!F357)</f>
        <v>(株)北九州パワー</v>
      </c>
      <c r="BA357" s="52" t="str">
        <f>IF(参照!G357="","",参照!G357)</f>
        <v>(株)北九州パワー_(参考値)事業者全体</v>
      </c>
      <c r="BB357" s="52">
        <f t="shared" si="36"/>
        <v>0.38500000000000001</v>
      </c>
      <c r="BD357" s="52" t="str">
        <f>IF(参照!L357="","",参照!L357)</f>
        <v>大東建託パートナーズ(株)</v>
      </c>
    </row>
    <row r="358" spans="47:56">
      <c r="AU358" s="52" t="str">
        <f>IF(参照!A358="","",参照!A358)</f>
        <v>A0142</v>
      </c>
      <c r="AV358" s="52" t="str">
        <f>IF(参照!B358="","",参照!B358)</f>
        <v>武州瓦斯(株)</v>
      </c>
      <c r="AW358" s="52">
        <f>IF(参照!C358="","",参照!C358)</f>
        <v>3.6400000000000001E-4</v>
      </c>
      <c r="AX358" s="52" t="str">
        <f>IF(参照!D358="","",参照!D358)</f>
        <v>メニューA</v>
      </c>
      <c r="AY358" s="52">
        <f>IF(参照!E358="","",参照!E358)</f>
        <v>0</v>
      </c>
      <c r="AZ358" s="52" t="str">
        <f>IF(参照!F358="","",参照!F358)</f>
        <v>武州瓦斯(株)</v>
      </c>
      <c r="BA358" s="52" t="str">
        <f>IF(参照!G358="","",参照!G358)</f>
        <v>武州瓦斯(株)_メニューA</v>
      </c>
      <c r="BB358" s="52">
        <f t="shared" si="36"/>
        <v>0</v>
      </c>
      <c r="BD358" s="52" t="str">
        <f>IF(参照!L358="","",参照!L358)</f>
        <v>ダイヤモンドパワー(株)</v>
      </c>
    </row>
    <row r="359" spans="47:56">
      <c r="AU359" s="52" t="str">
        <f>IF(参照!A359="","",参照!A359)</f>
        <v/>
      </c>
      <c r="AV359" s="52" t="str">
        <f>IF(参照!B359="","",参照!B359)</f>
        <v/>
      </c>
      <c r="AW359" s="52" t="str">
        <f>IF(参照!C359="","",参照!C359)</f>
        <v/>
      </c>
      <c r="AX359" s="52" t="str">
        <f>IF(参照!D359="","",参照!D359)</f>
        <v>メニューB(残差)</v>
      </c>
      <c r="AY359" s="52">
        <f>IF(参照!E359="","",参照!E359)</f>
        <v>3.0800000000000001E-4</v>
      </c>
      <c r="AZ359" s="52" t="str">
        <f>IF(参照!F359="","",参照!F359)</f>
        <v>武州瓦斯(株)</v>
      </c>
      <c r="BA359" s="52" t="str">
        <f>IF(参照!G359="","",参照!G359)</f>
        <v>武州瓦斯(株)_メニューB(残差)</v>
      </c>
      <c r="BB359" s="52">
        <f t="shared" si="36"/>
        <v>0.308</v>
      </c>
      <c r="BD359" s="52" t="str">
        <f>IF(参照!L359="","",参照!L359)</f>
        <v>太陽ガス(株)</v>
      </c>
    </row>
    <row r="360" spans="47:56">
      <c r="AU360" s="52" t="str">
        <f>IF(参照!A360="","",参照!A360)</f>
        <v/>
      </c>
      <c r="AV360" s="52" t="str">
        <f>IF(参照!B360="","",参照!B360)</f>
        <v/>
      </c>
      <c r="AW360" s="52" t="str">
        <f>IF(参照!C360="","",参照!C360)</f>
        <v/>
      </c>
      <c r="AX360" s="52" t="str">
        <f>IF(参照!D360="","",参照!D360)</f>
        <v>(参考値)事業者全体</v>
      </c>
      <c r="AY360" s="52">
        <f>IF(参照!E360="","",参照!E360)</f>
        <v>3.8900000000000002E-4</v>
      </c>
      <c r="AZ360" s="52" t="str">
        <f>IF(参照!F360="","",参照!F360)</f>
        <v>武州瓦斯(株)</v>
      </c>
      <c r="BA360" s="52" t="str">
        <f>IF(参照!G360="","",参照!G360)</f>
        <v>武州瓦斯(株)_(参考値)事業者全体</v>
      </c>
      <c r="BB360" s="52">
        <f t="shared" si="36"/>
        <v>0.38900000000000001</v>
      </c>
      <c r="BD360" s="52" t="str">
        <f>IF(参照!L360="","",参照!L360)</f>
        <v>大和エネルギー(株)</v>
      </c>
    </row>
    <row r="361" spans="47:56">
      <c r="AU361" s="52" t="str">
        <f>IF(参照!A361="","",参照!A361)</f>
        <v>A0143</v>
      </c>
      <c r="AV361" s="52" t="str">
        <f>IF(参照!B361="","",参照!B361)</f>
        <v>リニューアブル・ジャパン(株)(旧：(株)みらい電力)</v>
      </c>
      <c r="AW361" s="52">
        <f>IF(参照!C361="","",参照!C361)</f>
        <v>3.1199999999999999E-4</v>
      </c>
      <c r="AX361" s="52" t="str">
        <f>IF(参照!D361="","",参照!D361)</f>
        <v>メニューA</v>
      </c>
      <c r="AY361" s="52">
        <f>IF(参照!E361="","",参照!E361)</f>
        <v>0</v>
      </c>
      <c r="AZ361" s="52" t="str">
        <f>IF(参照!F361="","",参照!F361)</f>
        <v>リニューアブル・ジャパン(株)(旧：(株)みらい電力)</v>
      </c>
      <c r="BA361" s="52" t="str">
        <f>IF(参照!G361="","",参照!G361)</f>
        <v>リニューアブル・ジャパン(株)(旧：(株)みらい電力)_メニューA</v>
      </c>
      <c r="BB361" s="52">
        <f t="shared" si="36"/>
        <v>0</v>
      </c>
      <c r="BD361" s="52" t="str">
        <f>IF(参照!L361="","",参照!L361)</f>
        <v>大和ハウス工業(株)　</v>
      </c>
    </row>
    <row r="362" spans="47:56">
      <c r="AU362" s="52" t="str">
        <f>IF(参照!A362="","",参照!A362)</f>
        <v/>
      </c>
      <c r="AV362" s="52" t="str">
        <f>IF(参照!B362="","",参照!B362)</f>
        <v/>
      </c>
      <c r="AW362" s="52" t="str">
        <f>IF(参照!C362="","",参照!C362)</f>
        <v/>
      </c>
      <c r="AX362" s="52" t="str">
        <f>IF(参照!D362="","",参照!D362)</f>
        <v>メニューB</v>
      </c>
      <c r="AY362" s="52">
        <f>IF(参照!E362="","",参照!E362)</f>
        <v>1.27E-4</v>
      </c>
      <c r="AZ362" s="52" t="str">
        <f>IF(参照!F362="","",参照!F362)</f>
        <v>リニューアブル・ジャパン(株)(旧：(株)みらい電力)</v>
      </c>
      <c r="BA362" s="52" t="str">
        <f>IF(参照!G362="","",参照!G362)</f>
        <v>リニューアブル・ジャパン(株)(旧：(株)みらい電力)_メニューB</v>
      </c>
      <c r="BB362" s="52">
        <f t="shared" si="36"/>
        <v>0.127</v>
      </c>
      <c r="BD362" s="52" t="str">
        <f>IF(参照!L362="","",参照!L362)</f>
        <v>大和ライフエナジア(株)</v>
      </c>
    </row>
    <row r="363" spans="47:56">
      <c r="AU363" s="52" t="str">
        <f>IF(参照!A363="","",参照!A363)</f>
        <v/>
      </c>
      <c r="AV363" s="52" t="str">
        <f>IF(参照!B363="","",参照!B363)</f>
        <v/>
      </c>
      <c r="AW363" s="52" t="str">
        <f>IF(参照!C363="","",参照!C363)</f>
        <v/>
      </c>
      <c r="AX363" s="52" t="str">
        <f>IF(参照!D363="","",参照!D363)</f>
        <v>メニューC</v>
      </c>
      <c r="AY363" s="52">
        <f>IF(参照!E363="","",参照!E363)</f>
        <v>1.83E-4</v>
      </c>
      <c r="AZ363" s="52" t="str">
        <f>IF(参照!F363="","",参照!F363)</f>
        <v>リニューアブル・ジャパン(株)(旧：(株)みらい電力)</v>
      </c>
      <c r="BA363" s="52" t="str">
        <f>IF(参照!G363="","",参照!G363)</f>
        <v>リニューアブル・ジャパン(株)(旧：(株)みらい電力)_メニューC</v>
      </c>
      <c r="BB363" s="52">
        <f t="shared" si="36"/>
        <v>0.183</v>
      </c>
      <c r="BD363" s="52" t="str">
        <f>IF(参照!L363="","",参照!L363)</f>
        <v>(株)タクマエナジー</v>
      </c>
    </row>
    <row r="364" spans="47:56">
      <c r="AU364" s="52" t="str">
        <f>IF(参照!A364="","",参照!A364)</f>
        <v/>
      </c>
      <c r="AV364" s="52" t="str">
        <f>IF(参照!B364="","",参照!B364)</f>
        <v/>
      </c>
      <c r="AW364" s="52" t="str">
        <f>IF(参照!C364="","",参照!C364)</f>
        <v/>
      </c>
      <c r="AX364" s="52" t="str">
        <f>IF(参照!D364="","",参照!D364)</f>
        <v>メニューD</v>
      </c>
      <c r="AY364" s="52">
        <f>IF(参照!E364="","",参照!E364)</f>
        <v>0</v>
      </c>
      <c r="AZ364" s="52" t="str">
        <f>IF(参照!F364="","",参照!F364)</f>
        <v>リニューアブル・ジャパン(株)(旧：(株)みらい電力)</v>
      </c>
      <c r="BA364" s="52" t="str">
        <f>IF(参照!G364="","",参照!G364)</f>
        <v>リニューアブル・ジャパン(株)(旧：(株)みらい電力)_メニューD</v>
      </c>
      <c r="BB364" s="52">
        <f t="shared" si="36"/>
        <v>0</v>
      </c>
      <c r="BD364" s="52" t="str">
        <f>IF(参照!L364="","",参照!L364)</f>
        <v>(株)タケエイでんき(旧：(株)横須賀アーバンウッドパワー)</v>
      </c>
    </row>
    <row r="365" spans="47:56">
      <c r="AU365" s="52" t="str">
        <f>IF(参照!A365="","",参照!A365)</f>
        <v/>
      </c>
      <c r="AV365" s="52" t="str">
        <f>IF(参照!B365="","",参照!B365)</f>
        <v/>
      </c>
      <c r="AW365" s="52" t="str">
        <f>IF(参照!C365="","",参照!C365)</f>
        <v/>
      </c>
      <c r="AX365" s="52" t="str">
        <f>IF(参照!D365="","",参照!D365)</f>
        <v>メニューE(残差)</v>
      </c>
      <c r="AY365" s="52">
        <f>IF(参照!E365="","",参照!E365)</f>
        <v>3.5100000000000002E-4</v>
      </c>
      <c r="AZ365" s="52" t="str">
        <f>IF(参照!F365="","",参照!F365)</f>
        <v>リニューアブル・ジャパン(株)(旧：(株)みらい電力)</v>
      </c>
      <c r="BA365" s="52" t="str">
        <f>IF(参照!G365="","",参照!G365)</f>
        <v>リニューアブル・ジャパン(株)(旧：(株)みらい電力)_メニューE(残差)</v>
      </c>
      <c r="BB365" s="52">
        <f t="shared" si="36"/>
        <v>0.35100000000000003</v>
      </c>
      <c r="BD365" s="52" t="str">
        <f>IF(参照!L365="","",参照!L365)</f>
        <v>たんたんエナジー(株)</v>
      </c>
    </row>
    <row r="366" spans="47:56">
      <c r="AU366" s="52" t="str">
        <f>IF(参照!A366="","",参照!A366)</f>
        <v/>
      </c>
      <c r="AV366" s="52" t="str">
        <f>IF(参照!B366="","",参照!B366)</f>
        <v/>
      </c>
      <c r="AW366" s="52" t="str">
        <f>IF(参照!C366="","",参照!C366)</f>
        <v/>
      </c>
      <c r="AX366" s="52" t="str">
        <f>IF(参照!D366="","",参照!D366)</f>
        <v>(参考値)事業者全体</v>
      </c>
      <c r="AY366" s="52">
        <f>IF(参照!E366="","",参照!E366)</f>
        <v>5.7499999999999999E-4</v>
      </c>
      <c r="AZ366" s="52" t="str">
        <f>IF(参照!F366="","",参照!F366)</f>
        <v>リニューアブル・ジャパン(株)(旧：(株)みらい電力)</v>
      </c>
      <c r="BA366" s="52" t="str">
        <f>IF(参照!G366="","",参照!G366)</f>
        <v>リニューアブル・ジャパン(株)(旧：(株)みらい電力)_(参考値)事業者全体</v>
      </c>
      <c r="BB366" s="52">
        <f t="shared" si="36"/>
        <v>0.57499999999999996</v>
      </c>
      <c r="BD366" s="52" t="str">
        <f>IF(参照!L366="","",参照!L366)</f>
        <v>(株)地域創生ホールディングス</v>
      </c>
    </row>
    <row r="367" spans="47:56">
      <c r="AU367" s="52" t="str">
        <f>IF(参照!A367="","",参照!A367)</f>
        <v>A0144</v>
      </c>
      <c r="AV367" s="52" t="str">
        <f>IF(参照!B367="","",参照!B367)</f>
        <v>大垣ガス(株)</v>
      </c>
      <c r="AW367" s="52">
        <f>IF(参照!C367="","",参照!C367)</f>
        <v>3.6400000000000001E-4</v>
      </c>
      <c r="AX367" s="52" t="str">
        <f>IF(参照!D367="","",参照!D367)</f>
        <v/>
      </c>
      <c r="AY367" s="52">
        <f>IF(参照!E367="","",参照!E367)</f>
        <v>3.0800000000000001E-4</v>
      </c>
      <c r="AZ367" s="52" t="str">
        <f>IF(参照!F367="","",参照!F367)</f>
        <v>大垣ガス(株)</v>
      </c>
      <c r="BA367" s="52" t="str">
        <f>IF(参照!G367="","",参照!G367)</f>
        <v>大垣ガス(株)_</v>
      </c>
      <c r="BB367" s="52">
        <f t="shared" si="36"/>
        <v>0.308</v>
      </c>
      <c r="BD367" s="52" t="str">
        <f>IF(参照!L367="","",参照!L367)</f>
        <v>(株)地球クラブ</v>
      </c>
    </row>
    <row r="368" spans="47:56">
      <c r="AU368" s="52" t="str">
        <f>IF(参照!A368="","",参照!A368)</f>
        <v>A0145</v>
      </c>
      <c r="AV368" s="52" t="str">
        <f>IF(参照!B368="","",参照!B368)</f>
        <v>(株)藤田商店</v>
      </c>
      <c r="AW368" s="52">
        <f>IF(参照!C368="","",参照!C368)</f>
        <v>4.86E-4</v>
      </c>
      <c r="AX368" s="52" t="str">
        <f>IF(参照!D368="","",参照!D368)</f>
        <v>メニューA</v>
      </c>
      <c r="AY368" s="52">
        <f>IF(参照!E368="","",参照!E368)</f>
        <v>0</v>
      </c>
      <c r="AZ368" s="52" t="str">
        <f>IF(参照!F368="","",参照!F368)</f>
        <v>(株)藤田商店</v>
      </c>
      <c r="BA368" s="52" t="str">
        <f>IF(参照!G368="","",参照!G368)</f>
        <v>(株)藤田商店_メニューA</v>
      </c>
      <c r="BB368" s="52">
        <f t="shared" si="36"/>
        <v>0</v>
      </c>
      <c r="BD368" s="52" t="str">
        <f>IF(参照!L368="","",参照!L368)</f>
        <v>秩父新電力(株)</v>
      </c>
    </row>
    <row r="369" spans="47:56">
      <c r="AU369" s="52" t="str">
        <f>IF(参照!A369="","",参照!A369)</f>
        <v/>
      </c>
      <c r="AV369" s="52" t="str">
        <f>IF(参照!B369="","",参照!B369)</f>
        <v/>
      </c>
      <c r="AW369" s="52" t="str">
        <f>IF(参照!C369="","",参照!C369)</f>
        <v/>
      </c>
      <c r="AX369" s="52" t="str">
        <f>IF(参照!D369="","",参照!D369)</f>
        <v>メニューB(残差)</v>
      </c>
      <c r="AY369" s="52">
        <f>IF(参照!E369="","",参照!E369)</f>
        <v>4.66E-4</v>
      </c>
      <c r="AZ369" s="52" t="str">
        <f>IF(参照!F369="","",参照!F369)</f>
        <v>(株)藤田商店</v>
      </c>
      <c r="BA369" s="52" t="str">
        <f>IF(参照!G369="","",参照!G369)</f>
        <v>(株)藤田商店_メニューB(残差)</v>
      </c>
      <c r="BB369" s="52">
        <f t="shared" si="36"/>
        <v>0.46599999999999997</v>
      </c>
      <c r="BD369" s="52" t="str">
        <f>IF(参照!L369="","",参照!L369)</f>
        <v>千葉電力(株)</v>
      </c>
    </row>
    <row r="370" spans="47:56">
      <c r="AU370" s="52" t="str">
        <f>IF(参照!A370="","",参照!A370)</f>
        <v/>
      </c>
      <c r="AV370" s="52" t="str">
        <f>IF(参照!B370="","",参照!B370)</f>
        <v/>
      </c>
      <c r="AW370" s="52" t="str">
        <f>IF(参照!C370="","",参照!C370)</f>
        <v/>
      </c>
      <c r="AX370" s="52" t="str">
        <f>IF(参照!D370="","",参照!D370)</f>
        <v>(参考値)事業者全体</v>
      </c>
      <c r="AY370" s="52">
        <f>IF(参照!E370="","",参照!E370)</f>
        <v>5.3899999999999998E-4</v>
      </c>
      <c r="AZ370" s="52" t="str">
        <f>IF(参照!F370="","",参照!F370)</f>
        <v>(株)藤田商店</v>
      </c>
      <c r="BA370" s="52" t="str">
        <f>IF(参照!G370="","",参照!G370)</f>
        <v>(株)藤田商店_(参考値)事業者全体</v>
      </c>
      <c r="BB370" s="52">
        <f t="shared" si="36"/>
        <v>0.53900000000000003</v>
      </c>
      <c r="BD370" s="52" t="str">
        <f>IF(参照!L370="","",参照!L370)</f>
        <v>(株)チャームドライフ</v>
      </c>
    </row>
    <row r="371" spans="47:56">
      <c r="AU371" s="52" t="str">
        <f>IF(参照!A371="","",参照!A371)</f>
        <v>A0146</v>
      </c>
      <c r="AV371" s="52" t="str">
        <f>IF(参照!B371="","",参照!B371)</f>
        <v>(株)ケーブルネット下関</v>
      </c>
      <c r="AW371" s="52">
        <f>IF(参照!C371="","",参照!C371)</f>
        <v>4.5800000000000002E-4</v>
      </c>
      <c r="AX371" s="52" t="str">
        <f>IF(参照!D371="","",参照!D371)</f>
        <v/>
      </c>
      <c r="AY371" s="52">
        <f>IF(参照!E371="","",参照!E371)</f>
        <v>5.0000000000000001E-4</v>
      </c>
      <c r="AZ371" s="52" t="str">
        <f>IF(参照!F371="","",参照!F371)</f>
        <v>(株)ケーブルネット下関</v>
      </c>
      <c r="BA371" s="52" t="str">
        <f>IF(参照!G371="","",参照!G371)</f>
        <v>(株)ケーブルネット下関_</v>
      </c>
      <c r="BB371" s="52">
        <f t="shared" si="36"/>
        <v>0.5</v>
      </c>
      <c r="BD371" s="52" t="str">
        <f>IF(参照!L371="","",参照!L371)</f>
        <v>中央電力(株)</v>
      </c>
    </row>
    <row r="372" spans="47:56">
      <c r="AU372" s="52" t="str">
        <f>IF(参照!A372="","",参照!A372)</f>
        <v>A0147</v>
      </c>
      <c r="AV372" s="52" t="str">
        <f>IF(参照!B372="","",参照!B372)</f>
        <v>(株)ジェイコム九州</v>
      </c>
      <c r="AW372" s="52">
        <f>IF(参照!C372="","",参照!C372)</f>
        <v>4.6099999999999998E-4</v>
      </c>
      <c r="AX372" s="52" t="str">
        <f>IF(参照!D372="","",参照!D372)</f>
        <v/>
      </c>
      <c r="AY372" s="52">
        <f>IF(参照!E372="","",参照!E372)</f>
        <v>5.0299999999999997E-4</v>
      </c>
      <c r="AZ372" s="52" t="str">
        <f>IF(参照!F372="","",参照!F372)</f>
        <v>(株)ジェイコム九州</v>
      </c>
      <c r="BA372" s="52" t="str">
        <f>IF(参照!G372="","",参照!G372)</f>
        <v>(株)ジェイコム九州_</v>
      </c>
      <c r="BB372" s="52">
        <f t="shared" si="36"/>
        <v>0.503</v>
      </c>
      <c r="BD372" s="52" t="str">
        <f>IF(参照!L372="","",参照!L372)</f>
        <v>中央電力エナジー(株)</v>
      </c>
    </row>
    <row r="373" spans="47:56">
      <c r="AU373" s="52" t="str">
        <f>IF(参照!A373="","",参照!A373)</f>
        <v>A0149</v>
      </c>
      <c r="AV373" s="52" t="str">
        <f>IF(参照!B373="","",参照!B373)</f>
        <v>(株)グローバルエンジニアリング</v>
      </c>
      <c r="AW373" s="52">
        <f>IF(参照!C373="","",参照!C373)</f>
        <v>5.4299999999999997E-4</v>
      </c>
      <c r="AX373" s="52" t="str">
        <f>IF(参照!D373="","",参照!D373)</f>
        <v>メニューA</v>
      </c>
      <c r="AY373" s="52">
        <f>IF(参照!E373="","",参照!E373)</f>
        <v>0</v>
      </c>
      <c r="AZ373" s="52" t="str">
        <f>IF(参照!F373="","",参照!F373)</f>
        <v>(株)グローバルエンジニアリング</v>
      </c>
      <c r="BA373" s="52" t="str">
        <f>IF(参照!G373="","",参照!G373)</f>
        <v>(株)グローバルエンジニアリング_メニューA</v>
      </c>
      <c r="BB373" s="52">
        <f t="shared" si="36"/>
        <v>0</v>
      </c>
      <c r="BD373" s="52" t="str">
        <f>IF(参照!L373="","",参照!L373)</f>
        <v>(株)中海テレビ放送</v>
      </c>
    </row>
    <row r="374" spans="47:56">
      <c r="AU374" s="52" t="str">
        <f>IF(参照!A374="","",参照!A374)</f>
        <v/>
      </c>
      <c r="AV374" s="52" t="str">
        <f>IF(参照!B374="","",参照!B374)</f>
        <v/>
      </c>
      <c r="AW374" s="52" t="str">
        <f>IF(参照!C374="","",参照!C374)</f>
        <v/>
      </c>
      <c r="AX374" s="52" t="str">
        <f>IF(参照!D374="","",参照!D374)</f>
        <v>メニューB(残差)</v>
      </c>
      <c r="AY374" s="52">
        <f>IF(参照!E374="","",参照!E374)</f>
        <v>5.7300000000000005E-4</v>
      </c>
      <c r="AZ374" s="52" t="str">
        <f>IF(参照!F374="","",参照!F374)</f>
        <v>(株)グローバルエンジニアリング</v>
      </c>
      <c r="BA374" s="52" t="str">
        <f>IF(参照!G374="","",参照!G374)</f>
        <v>(株)グローバルエンジニアリング_メニューB(残差)</v>
      </c>
      <c r="BB374" s="52">
        <f t="shared" si="36"/>
        <v>0.57300000000000006</v>
      </c>
      <c r="BD374" s="52" t="str">
        <f>IF(参照!L374="","",参照!L374)</f>
        <v>(株)中京電力</v>
      </c>
    </row>
    <row r="375" spans="47:56">
      <c r="AU375" s="52" t="str">
        <f>IF(参照!A375="","",参照!A375)</f>
        <v/>
      </c>
      <c r="AV375" s="52" t="str">
        <f>IF(参照!B375="","",参照!B375)</f>
        <v/>
      </c>
      <c r="AW375" s="52" t="str">
        <f>IF(参照!C375="","",参照!C375)</f>
        <v/>
      </c>
      <c r="AX375" s="52" t="str">
        <f>IF(参照!D375="","",参照!D375)</f>
        <v>(参考値)事業者全体</v>
      </c>
      <c r="AY375" s="52">
        <f>IF(参照!E375="","",参照!E375)</f>
        <v>3.77E-4</v>
      </c>
      <c r="AZ375" s="52" t="str">
        <f>IF(参照!F375="","",参照!F375)</f>
        <v>(株)グローバルエンジニアリング</v>
      </c>
      <c r="BA375" s="52" t="str">
        <f>IF(参照!G375="","",参照!G375)</f>
        <v>(株)グローバルエンジニアリング_(参考値)事業者全体</v>
      </c>
      <c r="BB375" s="52">
        <f t="shared" si="36"/>
        <v>0.377</v>
      </c>
      <c r="BD375" s="52" t="str">
        <f>IF(参照!L375="","",参照!L375)</f>
        <v>中小企業支援(株)</v>
      </c>
    </row>
    <row r="376" spans="47:56">
      <c r="AU376" s="52" t="str">
        <f>IF(参照!A376="","",参照!A376)</f>
        <v>A0150</v>
      </c>
      <c r="AV376" s="52" t="str">
        <f>IF(参照!B376="","",参照!B376)</f>
        <v>九州エナジー(株)</v>
      </c>
      <c r="AW376" s="52">
        <f>IF(参照!C376="","",参照!C376)</f>
        <v>4.7600000000000002E-4</v>
      </c>
      <c r="AX376" s="52" t="str">
        <f>IF(参照!D376="","",参照!D376)</f>
        <v>メニューA</v>
      </c>
      <c r="AY376" s="52">
        <f>IF(参照!E376="","",参照!E376)</f>
        <v>0</v>
      </c>
      <c r="AZ376" s="52" t="str">
        <f>IF(参照!F376="","",参照!F376)</f>
        <v>九州エナジー(株)</v>
      </c>
      <c r="BA376" s="52" t="str">
        <f>IF(参照!G376="","",参照!G376)</f>
        <v>九州エナジー(株)_メニューA</v>
      </c>
      <c r="BB376" s="52">
        <f t="shared" si="36"/>
        <v>0</v>
      </c>
      <c r="BD376" s="52" t="str">
        <f>IF(参照!L376="","",参照!L376)</f>
        <v>(株)津軽あっぷるパワー</v>
      </c>
    </row>
    <row r="377" spans="47:56">
      <c r="AU377" s="52" t="str">
        <f>IF(参照!A377="","",参照!A377)</f>
        <v/>
      </c>
      <c r="AV377" s="52" t="str">
        <f>IF(参照!B377="","",参照!B377)</f>
        <v/>
      </c>
      <c r="AW377" s="52" t="str">
        <f>IF(参照!C377="","",参照!C377)</f>
        <v/>
      </c>
      <c r="AX377" s="52" t="str">
        <f>IF(参照!D377="","",参照!D377)</f>
        <v>メニューB(残差)</v>
      </c>
      <c r="AY377" s="52">
        <f>IF(参照!E377="","",参照!E377)</f>
        <v>4.37E-4</v>
      </c>
      <c r="AZ377" s="52" t="str">
        <f>IF(参照!F377="","",参照!F377)</f>
        <v>九州エナジー(株)</v>
      </c>
      <c r="BA377" s="52" t="str">
        <f>IF(参照!G377="","",参照!G377)</f>
        <v>九州エナジー(株)_メニューB(残差)</v>
      </c>
      <c r="BB377" s="52">
        <f t="shared" si="36"/>
        <v>0.437</v>
      </c>
      <c r="BD377" s="52" t="str">
        <f>IF(参照!L377="","",参照!L377)</f>
        <v>土浦ケーブルテレビ(株)</v>
      </c>
    </row>
    <row r="378" spans="47:56">
      <c r="AU378" s="52" t="str">
        <f>IF(参照!A378="","",参照!A378)</f>
        <v/>
      </c>
      <c r="AV378" s="52" t="str">
        <f>IF(参照!B378="","",参照!B378)</f>
        <v/>
      </c>
      <c r="AW378" s="52" t="str">
        <f>IF(参照!C378="","",参照!C378)</f>
        <v/>
      </c>
      <c r="AX378" s="52" t="str">
        <f>IF(参照!D378="","",参照!D378)</f>
        <v>(参考値)事業者全体</v>
      </c>
      <c r="AY378" s="52">
        <f>IF(参照!E378="","",参照!E378)</f>
        <v>4.6799999999999999E-4</v>
      </c>
      <c r="AZ378" s="52" t="str">
        <f>IF(参照!F378="","",参照!F378)</f>
        <v>九州エナジー(株)</v>
      </c>
      <c r="BA378" s="52" t="str">
        <f>IF(参照!G378="","",参照!G378)</f>
        <v>九州エナジー(株)_(参考値)事業者全体</v>
      </c>
      <c r="BB378" s="52">
        <f t="shared" si="36"/>
        <v>0.46799999999999997</v>
      </c>
      <c r="BD378" s="52" t="str">
        <f>IF(参照!L378="","",参照!L378)</f>
        <v>つづくみらいエナジー(株)</v>
      </c>
    </row>
    <row r="379" spans="47:56">
      <c r="AU379" s="52" t="str">
        <f>IF(参照!A379="","",参照!A379)</f>
        <v>A0151</v>
      </c>
      <c r="AV379" s="52" t="str">
        <f>IF(参照!B379="","",参照!B379)</f>
        <v>(株)トヨタエナジーソリューションズ</v>
      </c>
      <c r="AW379" s="52">
        <f>IF(参照!C379="","",参照!C379)</f>
        <v>4.3300000000000001E-4</v>
      </c>
      <c r="AX379" s="52" t="str">
        <f>IF(参照!D379="","",参照!D379)</f>
        <v/>
      </c>
      <c r="AY379" s="52">
        <f>IF(参照!E379="","",参照!E379)</f>
        <v>4.2400000000000001E-4</v>
      </c>
      <c r="AZ379" s="52" t="str">
        <f>IF(参照!F379="","",参照!F379)</f>
        <v>(株)トヨタエナジーソリューションズ</v>
      </c>
      <c r="BA379" s="52" t="str">
        <f>IF(参照!G379="","",参照!G379)</f>
        <v>(株)トヨタエナジーソリューションズ_</v>
      </c>
      <c r="BB379" s="52">
        <f t="shared" si="36"/>
        <v>0.42399999999999999</v>
      </c>
      <c r="BD379" s="52" t="str">
        <f>IF(参照!L379="","",参照!L379)</f>
        <v>ティーダッシュ合同会社</v>
      </c>
    </row>
    <row r="380" spans="47:56">
      <c r="AU380" s="52" t="str">
        <f>IF(参照!A380="","",参照!A380)</f>
        <v>A0153</v>
      </c>
      <c r="AV380" s="52" t="str">
        <f>IF(参照!B380="","",参照!B380)</f>
        <v>(株)エナリス・パワー・マーケティング</v>
      </c>
      <c r="AW380" s="52">
        <f>IF(参照!C380="","",参照!C380)</f>
        <v>4.5199999999999998E-4</v>
      </c>
      <c r="AX380" s="52" t="str">
        <f>IF(参照!D380="","",参照!D380)</f>
        <v>メニューA</v>
      </c>
      <c r="AY380" s="52">
        <f>IF(参照!E380="","",参照!E380)</f>
        <v>0</v>
      </c>
      <c r="AZ380" s="52" t="str">
        <f>IF(参照!F380="","",参照!F380)</f>
        <v>(株)エナリス・パワー・マーケティング</v>
      </c>
      <c r="BA380" s="52" t="str">
        <f>IF(参照!G380="","",参照!G380)</f>
        <v>(株)エナリス・パワー・マーケティング_メニューA</v>
      </c>
      <c r="BB380" s="52">
        <f t="shared" si="36"/>
        <v>0</v>
      </c>
      <c r="BD380" s="52" t="str">
        <f>IF(参照!L380="","",参照!L380)</f>
        <v>デジタルグリッド(株)</v>
      </c>
    </row>
    <row r="381" spans="47:56">
      <c r="AU381" s="52" t="str">
        <f>IF(参照!A381="","",参照!A381)</f>
        <v/>
      </c>
      <c r="AV381" s="52" t="str">
        <f>IF(参照!B381="","",参照!B381)</f>
        <v/>
      </c>
      <c r="AW381" s="52" t="str">
        <f>IF(参照!C381="","",参照!C381)</f>
        <v/>
      </c>
      <c r="AX381" s="52" t="str">
        <f>IF(参照!D381="","",参照!D381)</f>
        <v>メニューB</v>
      </c>
      <c r="AY381" s="52">
        <f>IF(参照!E381="","",参照!E381)</f>
        <v>3.77E-4</v>
      </c>
      <c r="AZ381" s="52" t="str">
        <f>IF(参照!F381="","",参照!F381)</f>
        <v>(株)エナリス・パワー・マーケティング</v>
      </c>
      <c r="BA381" s="52" t="str">
        <f>IF(参照!G381="","",参照!G381)</f>
        <v>(株)エナリス・パワー・マーケティング_メニューB</v>
      </c>
      <c r="BB381" s="52">
        <f t="shared" si="36"/>
        <v>0.377</v>
      </c>
      <c r="BD381" s="52" t="str">
        <f>IF(参照!L381="","",参照!L381)</f>
        <v>テス・エンジニアリング(株)</v>
      </c>
    </row>
    <row r="382" spans="47:56">
      <c r="AU382" s="52" t="str">
        <f>IF(参照!A382="","",参照!A382)</f>
        <v/>
      </c>
      <c r="AV382" s="52" t="str">
        <f>IF(参照!B382="","",参照!B382)</f>
        <v/>
      </c>
      <c r="AW382" s="52" t="str">
        <f>IF(参照!C382="","",参照!C382)</f>
        <v/>
      </c>
      <c r="AX382" s="52" t="str">
        <f>IF(参照!D382="","",参照!D382)</f>
        <v>メニューC</v>
      </c>
      <c r="AY382" s="52">
        <f>IF(参照!E382="","",参照!E382)</f>
        <v>0</v>
      </c>
      <c r="AZ382" s="52" t="str">
        <f>IF(参照!F382="","",参照!F382)</f>
        <v>(株)エナリス・パワー・マーケティング</v>
      </c>
      <c r="BA382" s="52" t="str">
        <f>IF(参照!G382="","",参照!G382)</f>
        <v>(株)エナリス・パワー・マーケティング_メニューC</v>
      </c>
      <c r="BB382" s="52">
        <f t="shared" si="36"/>
        <v>0</v>
      </c>
      <c r="BD382" s="52" t="str">
        <f>IF(参照!L382="","",参照!L382)</f>
        <v>テプコカスタマーサービス(株)</v>
      </c>
    </row>
    <row r="383" spans="47:56">
      <c r="AU383" s="52" t="str">
        <f>IF(参照!A383="","",参照!A383)</f>
        <v/>
      </c>
      <c r="AV383" s="52" t="str">
        <f>IF(参照!B383="","",参照!B383)</f>
        <v/>
      </c>
      <c r="AW383" s="52" t="str">
        <f>IF(参照!C383="","",参照!C383)</f>
        <v/>
      </c>
      <c r="AX383" s="52" t="str">
        <f>IF(参照!D383="","",参照!D383)</f>
        <v>メニューD</v>
      </c>
      <c r="AY383" s="52">
        <f>IF(参照!E383="","",参照!E383)</f>
        <v>0</v>
      </c>
      <c r="AZ383" s="52" t="str">
        <f>IF(参照!F383="","",参照!F383)</f>
        <v>(株)エナリス・パワー・マーケティング</v>
      </c>
      <c r="BA383" s="52" t="str">
        <f>IF(参照!G383="","",参照!G383)</f>
        <v>(株)エナリス・パワー・マーケティング_メニューD</v>
      </c>
      <c r="BB383" s="52">
        <f t="shared" si="36"/>
        <v>0</v>
      </c>
      <c r="BD383" s="52" t="str">
        <f>IF(参照!L383="","",参照!L383)</f>
        <v>(株)デベロップ</v>
      </c>
    </row>
    <row r="384" spans="47:56">
      <c r="AU384" s="52" t="str">
        <f>IF(参照!A384="","",参照!A384)</f>
        <v/>
      </c>
      <c r="AV384" s="52" t="str">
        <f>IF(参照!B384="","",参照!B384)</f>
        <v/>
      </c>
      <c r="AW384" s="52" t="str">
        <f>IF(参照!C384="","",参照!C384)</f>
        <v/>
      </c>
      <c r="AX384" s="52" t="str">
        <f>IF(参照!D384="","",参照!D384)</f>
        <v>メニューE</v>
      </c>
      <c r="AY384" s="52">
        <f>IF(参照!E384="","",参照!E384)</f>
        <v>0</v>
      </c>
      <c r="AZ384" s="52" t="str">
        <f>IF(参照!F384="","",参照!F384)</f>
        <v>(株)エナリス・パワー・マーケティング</v>
      </c>
      <c r="BA384" s="52" t="str">
        <f>IF(参照!G384="","",参照!G384)</f>
        <v>(株)エナリス・パワー・マーケティング_メニューE</v>
      </c>
      <c r="BB384" s="52">
        <f t="shared" si="36"/>
        <v>0</v>
      </c>
      <c r="BD384" s="52" t="str">
        <f>IF(参照!L384="","",参照!L384)</f>
        <v>(株)デライトアップ</v>
      </c>
    </row>
    <row r="385" spans="47:56">
      <c r="AU385" s="52" t="str">
        <f>IF(参照!A385="","",参照!A385)</f>
        <v/>
      </c>
      <c r="AV385" s="52" t="str">
        <f>IF(参照!B385="","",参照!B385)</f>
        <v/>
      </c>
      <c r="AW385" s="52" t="str">
        <f>IF(参照!C385="","",参照!C385)</f>
        <v/>
      </c>
      <c r="AX385" s="52" t="str">
        <f>IF(参照!D385="","",参照!D385)</f>
        <v>メニューF</v>
      </c>
      <c r="AY385" s="52">
        <f>IF(参照!E385="","",参照!E385)</f>
        <v>0</v>
      </c>
      <c r="AZ385" s="52" t="str">
        <f>IF(参照!F385="","",参照!F385)</f>
        <v>(株)エナリス・パワー・マーケティング</v>
      </c>
      <c r="BA385" s="52" t="str">
        <f>IF(参照!G385="","",参照!G385)</f>
        <v>(株)エナリス・パワー・マーケティング_メニューF</v>
      </c>
      <c r="BB385" s="52">
        <f t="shared" si="36"/>
        <v>0</v>
      </c>
      <c r="BD385" s="52" t="str">
        <f>IF(参照!L385="","",参照!L385)</f>
        <v>(株)テレ・マーカー</v>
      </c>
    </row>
    <row r="386" spans="47:56">
      <c r="AU386" s="52" t="str">
        <f>IF(参照!A386="","",参照!A386)</f>
        <v/>
      </c>
      <c r="AV386" s="52" t="str">
        <f>IF(参照!B386="","",参照!B386)</f>
        <v/>
      </c>
      <c r="AW386" s="52" t="str">
        <f>IF(参照!C386="","",参照!C386)</f>
        <v/>
      </c>
      <c r="AX386" s="52" t="str">
        <f>IF(参照!D386="","",参照!D386)</f>
        <v>メニューG</v>
      </c>
      <c r="AY386" s="52">
        <f>IF(参照!E386="","",参照!E386)</f>
        <v>0</v>
      </c>
      <c r="AZ386" s="52" t="str">
        <f>IF(参照!F386="","",参照!F386)</f>
        <v>(株)エナリス・パワー・マーケティング</v>
      </c>
      <c r="BA386" s="52" t="str">
        <f>IF(参照!G386="","",参照!G386)</f>
        <v>(株)エナリス・パワー・マーケティング_メニューG</v>
      </c>
      <c r="BB386" s="52">
        <f t="shared" si="36"/>
        <v>0</v>
      </c>
      <c r="BD386" s="52" t="str">
        <f>IF(参照!L386="","",参照!L386)</f>
        <v>(株)デンケン</v>
      </c>
    </row>
    <row r="387" spans="47:56">
      <c r="AU387" s="52" t="str">
        <f>IF(参照!A387="","",参照!A387)</f>
        <v/>
      </c>
      <c r="AV387" s="52" t="str">
        <f>IF(参照!B387="","",参照!B387)</f>
        <v/>
      </c>
      <c r="AW387" s="52" t="str">
        <f>IF(参照!C387="","",参照!C387)</f>
        <v/>
      </c>
      <c r="AX387" s="52" t="str">
        <f>IF(参照!D387="","",参照!D387)</f>
        <v>メニューH</v>
      </c>
      <c r="AY387" s="52">
        <f>IF(参照!E387="","",参照!E387)</f>
        <v>1E-4</v>
      </c>
      <c r="AZ387" s="52" t="str">
        <f>IF(参照!F387="","",参照!F387)</f>
        <v>(株)エナリス・パワー・マーケティング</v>
      </c>
      <c r="BA387" s="52" t="str">
        <f>IF(参照!G387="","",参照!G387)</f>
        <v>(株)エナリス・パワー・マーケティング_メニューH</v>
      </c>
      <c r="BB387" s="52">
        <f t="shared" si="36"/>
        <v>0.1</v>
      </c>
      <c r="BD387" s="52" t="str">
        <f>IF(参照!L387="","",参照!L387)</f>
        <v>電源開発(株)</v>
      </c>
    </row>
    <row r="388" spans="47:56">
      <c r="AU388" s="52" t="str">
        <f>IF(参照!A388="","",参照!A388)</f>
        <v/>
      </c>
      <c r="AV388" s="52" t="str">
        <f>IF(参照!B388="","",参照!B388)</f>
        <v/>
      </c>
      <c r="AW388" s="52" t="str">
        <f>IF(参照!C388="","",参照!C388)</f>
        <v/>
      </c>
      <c r="AX388" s="52" t="str">
        <f>IF(参照!D388="","",参照!D388)</f>
        <v>メニューI</v>
      </c>
      <c r="AY388" s="52">
        <f>IF(参照!E388="","",参照!E388)</f>
        <v>2.9999999999999997E-4</v>
      </c>
      <c r="AZ388" s="52" t="str">
        <f>IF(参照!F388="","",参照!F388)</f>
        <v>(株)エナリス・パワー・マーケティング</v>
      </c>
      <c r="BA388" s="52" t="str">
        <f>IF(参照!G388="","",参照!G388)</f>
        <v>(株)エナリス・パワー・マーケティング_メニューI</v>
      </c>
      <c r="BB388" s="52">
        <f t="shared" si="36"/>
        <v>0.3</v>
      </c>
      <c r="BD388" s="52" t="str">
        <f>IF(参照!L388="","",参照!L388)</f>
        <v>電力保全サービス(株)</v>
      </c>
    </row>
    <row r="389" spans="47:56">
      <c r="AU389" s="52" t="str">
        <f>IF(参照!A389="","",参照!A389)</f>
        <v/>
      </c>
      <c r="AV389" s="52" t="str">
        <f>IF(参照!B389="","",参照!B389)</f>
        <v/>
      </c>
      <c r="AW389" s="52" t="str">
        <f>IF(参照!C389="","",参照!C389)</f>
        <v/>
      </c>
      <c r="AX389" s="52" t="str">
        <f>IF(参照!D389="","",参照!D389)</f>
        <v>メニューJ</v>
      </c>
      <c r="AY389" s="52">
        <f>IF(参照!E389="","",参照!E389)</f>
        <v>4.0000000000000002E-4</v>
      </c>
      <c r="AZ389" s="52" t="str">
        <f>IF(参照!F389="","",参照!F389)</f>
        <v>(株)エナリス・パワー・マーケティング</v>
      </c>
      <c r="BA389" s="52" t="str">
        <f>IF(参照!G389="","",参照!G389)</f>
        <v>(株)エナリス・パワー・マーケティング_メニューJ</v>
      </c>
      <c r="BB389" s="52">
        <f t="shared" ref="BB389:BB452" si="37">AY389*1000</f>
        <v>0.4</v>
      </c>
      <c r="BD389" s="52" t="str">
        <f>IF(参照!L389="","",参照!L389)</f>
        <v>東亜ガス(株)</v>
      </c>
    </row>
    <row r="390" spans="47:56">
      <c r="AU390" s="52" t="str">
        <f>IF(参照!A390="","",参照!A390)</f>
        <v/>
      </c>
      <c r="AV390" s="52" t="str">
        <f>IF(参照!B390="","",参照!B390)</f>
        <v/>
      </c>
      <c r="AW390" s="52" t="str">
        <f>IF(参照!C390="","",参照!C390)</f>
        <v/>
      </c>
      <c r="AX390" s="52" t="str">
        <f>IF(参照!D390="","",参照!D390)</f>
        <v>メニューK</v>
      </c>
      <c r="AY390" s="52">
        <f>IF(参照!E390="","",参照!E390)</f>
        <v>4.0000000000000002E-4</v>
      </c>
      <c r="AZ390" s="52" t="str">
        <f>IF(参照!F390="","",参照!F390)</f>
        <v>(株)エナリス・パワー・マーケティング</v>
      </c>
      <c r="BA390" s="52" t="str">
        <f>IF(参照!G390="","",参照!G390)</f>
        <v>(株)エナリス・パワー・マーケティング_メニューK</v>
      </c>
      <c r="BB390" s="52">
        <f t="shared" si="37"/>
        <v>0.4</v>
      </c>
      <c r="BD390" s="52" t="str">
        <f>IF(参照!L390="","",参照!L390)</f>
        <v>(株)東急パワーサプライ</v>
      </c>
    </row>
    <row r="391" spans="47:56">
      <c r="AU391" s="52" t="str">
        <f>IF(参照!A391="","",参照!A391)</f>
        <v/>
      </c>
      <c r="AV391" s="52" t="str">
        <f>IF(参照!B391="","",参照!B391)</f>
        <v/>
      </c>
      <c r="AW391" s="52" t="str">
        <f>IF(参照!C391="","",参照!C391)</f>
        <v/>
      </c>
      <c r="AX391" s="52" t="str">
        <f>IF(参照!D391="","",参照!D391)</f>
        <v>メニューL(残差)</v>
      </c>
      <c r="AY391" s="52">
        <f>IF(参照!E391="","",参照!E391)</f>
        <v>5.8E-4</v>
      </c>
      <c r="AZ391" s="52" t="str">
        <f>IF(参照!F391="","",参照!F391)</f>
        <v>(株)エナリス・パワー・マーケティング</v>
      </c>
      <c r="BA391" s="52" t="str">
        <f>IF(参照!G391="","",参照!G391)</f>
        <v>(株)エナリス・パワー・マーケティング_メニューL(残差)</v>
      </c>
      <c r="BB391" s="52">
        <f t="shared" si="37"/>
        <v>0.57999999999999996</v>
      </c>
      <c r="BD391" s="52" t="str">
        <f>IF(参照!L391="","",参照!L391)</f>
        <v>東京エコサービス(株)</v>
      </c>
    </row>
    <row r="392" spans="47:56">
      <c r="AU392" s="52" t="str">
        <f>IF(参照!A392="","",参照!A392)</f>
        <v/>
      </c>
      <c r="AV392" s="52" t="str">
        <f>IF(参照!B392="","",参照!B392)</f>
        <v/>
      </c>
      <c r="AW392" s="52" t="str">
        <f>IF(参照!C392="","",参照!C392)</f>
        <v/>
      </c>
      <c r="AX392" s="52" t="str">
        <f>IF(参照!D392="","",参照!D392)</f>
        <v>(参考値)事業者全体</v>
      </c>
      <c r="AY392" s="52">
        <f>IF(参照!E392="","",参照!E392)</f>
        <v>6.2399999999999999E-4</v>
      </c>
      <c r="AZ392" s="52" t="str">
        <f>IF(参照!F392="","",参照!F392)</f>
        <v>(株)エナリス・パワー・マーケティング</v>
      </c>
      <c r="BA392" s="52" t="str">
        <f>IF(参照!G392="","",参照!G392)</f>
        <v>(株)エナリス・パワー・マーケティング_(参考値)事業者全体</v>
      </c>
      <c r="BB392" s="52">
        <f t="shared" si="37"/>
        <v>0.624</v>
      </c>
      <c r="BD392" s="52" t="str">
        <f>IF(参照!L392="","",参照!L392)</f>
        <v>東京ガス(株)</v>
      </c>
    </row>
    <row r="393" spans="47:56">
      <c r="AU393" s="52" t="str">
        <f>IF(参照!A393="","",参照!A393)</f>
        <v>A0154</v>
      </c>
      <c r="AV393" s="52" t="str">
        <f>IF(参照!B393="","",参照!B393)</f>
        <v>歌舞伎エナジー(株)</v>
      </c>
      <c r="AW393" s="52">
        <f>IF(参照!C393="","",参照!C393)</f>
        <v>5.2800000000000004E-4</v>
      </c>
      <c r="AX393" s="52" t="str">
        <f>IF(参照!D393="","",参照!D393)</f>
        <v/>
      </c>
      <c r="AY393" s="52">
        <f>IF(参照!E393="","",参照!E393)</f>
        <v>5.5500000000000005E-4</v>
      </c>
      <c r="AZ393" s="52" t="str">
        <f>IF(参照!F393="","",参照!F393)</f>
        <v>歌舞伎エナジー(株)</v>
      </c>
      <c r="BA393" s="52" t="str">
        <f>IF(参照!G393="","",参照!G393)</f>
        <v>歌舞伎エナジー(株)_</v>
      </c>
      <c r="BB393" s="52">
        <f t="shared" si="37"/>
        <v>0.55500000000000005</v>
      </c>
      <c r="BD393" s="52" t="str">
        <f>IF(参照!L393="","",参照!L393)</f>
        <v>公益財団法人東京都環境公社</v>
      </c>
    </row>
    <row r="394" spans="47:56">
      <c r="AU394" s="52" t="str">
        <f>IF(参照!A394="","",参照!A394)</f>
        <v>A0155</v>
      </c>
      <c r="AV394" s="52" t="str">
        <f>IF(参照!B394="","",参照!B394)</f>
        <v>みやまスマートエネルギー(株)</v>
      </c>
      <c r="AW394" s="52">
        <f>IF(参照!C394="","",参照!C394)</f>
        <v>4.1300000000000001E-4</v>
      </c>
      <c r="AX394" s="52" t="str">
        <f>IF(参照!D394="","",参照!D394)</f>
        <v>メニューA</v>
      </c>
      <c r="AY394" s="52">
        <f>IF(参照!E394="","",参照!E394)</f>
        <v>0</v>
      </c>
      <c r="AZ394" s="52" t="str">
        <f>IF(参照!F394="","",参照!F394)</f>
        <v>みやまスマートエネルギー(株)</v>
      </c>
      <c r="BA394" s="52" t="str">
        <f>IF(参照!G394="","",参照!G394)</f>
        <v>みやまスマートエネルギー(株)_メニューA</v>
      </c>
      <c r="BB394" s="52">
        <f t="shared" si="37"/>
        <v>0</v>
      </c>
      <c r="BD394" s="52" t="str">
        <f>IF(参照!L394="","",参照!L394)</f>
        <v>東彩ガス(株)</v>
      </c>
    </row>
    <row r="395" spans="47:56">
      <c r="AU395" s="52" t="str">
        <f>IF(参照!A395="","",参照!A395)</f>
        <v/>
      </c>
      <c r="AV395" s="52" t="str">
        <f>IF(参照!B395="","",参照!B395)</f>
        <v/>
      </c>
      <c r="AW395" s="52" t="str">
        <f>IF(参照!C395="","",参照!C395)</f>
        <v/>
      </c>
      <c r="AX395" s="52" t="str">
        <f>IF(参照!D395="","",参照!D395)</f>
        <v>メニューB(残差)</v>
      </c>
      <c r="AY395" s="52">
        <f>IF(参照!E395="","",参照!E395)</f>
        <v>4.0000000000000002E-4</v>
      </c>
      <c r="AZ395" s="52" t="str">
        <f>IF(参照!F395="","",参照!F395)</f>
        <v>みやまスマートエネルギー(株)</v>
      </c>
      <c r="BA395" s="52" t="str">
        <f>IF(参照!G395="","",参照!G395)</f>
        <v>みやまスマートエネルギー(株)_メニューB(残差)</v>
      </c>
      <c r="BB395" s="52">
        <f t="shared" si="37"/>
        <v>0.4</v>
      </c>
      <c r="BD395" s="52" t="str">
        <f>IF(参照!L395="","",参照!L395)</f>
        <v>東邦ガス(株)</v>
      </c>
    </row>
    <row r="396" spans="47:56">
      <c r="AU396" s="52" t="str">
        <f>IF(参照!A396="","",参照!A396)</f>
        <v/>
      </c>
      <c r="AV396" s="52" t="str">
        <f>IF(参照!B396="","",参照!B396)</f>
        <v/>
      </c>
      <c r="AW396" s="52" t="str">
        <f>IF(参照!C396="","",参照!C396)</f>
        <v/>
      </c>
      <c r="AX396" s="52" t="str">
        <f>IF(参照!D396="","",参照!D396)</f>
        <v>(参考値)事業者全体</v>
      </c>
      <c r="AY396" s="52">
        <f>IF(参照!E396="","",参照!E396)</f>
        <v>4.3399999999999998E-4</v>
      </c>
      <c r="AZ396" s="52" t="str">
        <f>IF(参照!F396="","",参照!F396)</f>
        <v>みやまスマートエネルギー(株)</v>
      </c>
      <c r="BA396" s="52" t="str">
        <f>IF(参照!G396="","",参照!G396)</f>
        <v>みやまスマートエネルギー(株)_(参考値)事業者全体</v>
      </c>
      <c r="BB396" s="52">
        <f t="shared" si="37"/>
        <v>0.434</v>
      </c>
      <c r="BD396" s="52" t="str">
        <f>IF(参照!L396="","",参照!L396)</f>
        <v>東北電力エナジートレーディング(株)</v>
      </c>
    </row>
    <row r="397" spans="47:56">
      <c r="AU397" s="52" t="str">
        <f>IF(参照!A397="","",参照!A397)</f>
        <v>A0156</v>
      </c>
      <c r="AV397" s="52" t="str">
        <f>IF(参照!B397="","",参照!B397)</f>
        <v>エフィシエント(株)</v>
      </c>
      <c r="AW397" s="52" t="str">
        <f>IF(参照!C397="","",参照!C397)</f>
        <v>0.000453※</v>
      </c>
      <c r="AX397" s="52" t="str">
        <f>IF(参照!D397="","",参照!D397)</f>
        <v/>
      </c>
      <c r="AY397" s="52">
        <f>IF(参照!E397="","",参照!E397)</f>
        <v>4.5300000000000001E-4</v>
      </c>
      <c r="AZ397" s="52" t="str">
        <f>IF(参照!F397="","",参照!F397)</f>
        <v>エフィシエント(株)</v>
      </c>
      <c r="BA397" s="52" t="str">
        <f>IF(参照!G397="","",参照!G397)</f>
        <v>エフィシエント(株)_</v>
      </c>
      <c r="BB397" s="52">
        <f t="shared" si="37"/>
        <v>0.45300000000000001</v>
      </c>
      <c r="BD397" s="52" t="str">
        <f>IF(参照!L397="","",参照!L397)</f>
        <v>東北電力フロンティア(株)</v>
      </c>
    </row>
    <row r="398" spans="47:56">
      <c r="AU398" s="52" t="str">
        <f>IF(参照!A398="","",参照!A398)</f>
        <v>A0157</v>
      </c>
      <c r="AV398" s="52" t="str">
        <f>IF(参照!B398="","",参照!B398)</f>
        <v>(株)生活クラブエナジー</v>
      </c>
      <c r="AW398" s="52">
        <f>IF(参照!C398="","",参照!C398)</f>
        <v>6.7999999999999999E-5</v>
      </c>
      <c r="AX398" s="52" t="str">
        <f>IF(参照!D398="","",参照!D398)</f>
        <v>メニューA</v>
      </c>
      <c r="AY398" s="52">
        <f>IF(参照!E398="","",参照!E398)</f>
        <v>2.5000000000000001E-4</v>
      </c>
      <c r="AZ398" s="52" t="str">
        <f>IF(参照!F398="","",参照!F398)</f>
        <v>(株)生活クラブエナジー</v>
      </c>
      <c r="BA398" s="52" t="str">
        <f>IF(参照!G398="","",参照!G398)</f>
        <v>(株)生活クラブエナジー_メニューA</v>
      </c>
      <c r="BB398" s="52">
        <f t="shared" si="37"/>
        <v>0.25</v>
      </c>
      <c r="BD398" s="52" t="str">
        <f>IF(参照!L398="","",参照!L398)</f>
        <v>(株)東名</v>
      </c>
    </row>
    <row r="399" spans="47:56">
      <c r="AU399" s="52" t="str">
        <f>IF(参照!A399="","",参照!A399)</f>
        <v/>
      </c>
      <c r="AV399" s="52" t="str">
        <f>IF(参照!B399="","",参照!B399)</f>
        <v/>
      </c>
      <c r="AW399" s="52" t="str">
        <f>IF(参照!C399="","",参照!C399)</f>
        <v/>
      </c>
      <c r="AX399" s="52" t="str">
        <f>IF(参照!D399="","",参照!D399)</f>
        <v>メニューB(残差)</v>
      </c>
      <c r="AY399" s="52">
        <f>IF(参照!E399="","",参照!E399)</f>
        <v>4.7199999999999998E-4</v>
      </c>
      <c r="AZ399" s="52" t="str">
        <f>IF(参照!F399="","",参照!F399)</f>
        <v>(株)生活クラブエナジー</v>
      </c>
      <c r="BA399" s="52" t="str">
        <f>IF(参照!G399="","",参照!G399)</f>
        <v>(株)生活クラブエナジー_メニューB(残差)</v>
      </c>
      <c r="BB399" s="52">
        <f t="shared" si="37"/>
        <v>0.47199999999999998</v>
      </c>
      <c r="BD399" s="52" t="str">
        <f>IF(参照!L399="","",参照!L399)</f>
        <v>(株)トーヨーエネルギーファーム</v>
      </c>
    </row>
    <row r="400" spans="47:56">
      <c r="AU400" s="52" t="str">
        <f>IF(参照!A400="","",参照!A400)</f>
        <v/>
      </c>
      <c r="AV400" s="52" t="str">
        <f>IF(参照!B400="","",参照!B400)</f>
        <v/>
      </c>
      <c r="AW400" s="52" t="str">
        <f>IF(参照!C400="","",参照!C400)</f>
        <v/>
      </c>
      <c r="AX400" s="52" t="str">
        <f>IF(参照!D400="","",参照!D400)</f>
        <v>(参考値)事業者全体</v>
      </c>
      <c r="AY400" s="52">
        <f>IF(参照!E400="","",参照!E400)</f>
        <v>4.3899999999999999E-4</v>
      </c>
      <c r="AZ400" s="52" t="str">
        <f>IF(参照!F400="","",参照!F400)</f>
        <v>(株)生活クラブエナジー</v>
      </c>
      <c r="BA400" s="52" t="str">
        <f>IF(参照!G400="","",参照!G400)</f>
        <v>(株)生活クラブエナジー_(参考値)事業者全体</v>
      </c>
      <c r="BB400" s="52">
        <f t="shared" si="37"/>
        <v>0.439</v>
      </c>
      <c r="BD400" s="52" t="str">
        <f>IF(参照!L400="","",参照!L400)</f>
        <v>(株)ところざわ未来電力</v>
      </c>
    </row>
    <row r="401" spans="47:56">
      <c r="AU401" s="52" t="str">
        <f>IF(参照!A401="","",参照!A401)</f>
        <v>A0158</v>
      </c>
      <c r="AV401" s="52" t="str">
        <f>IF(参照!B401="","",参照!B401)</f>
        <v>生活協同組合コープこうべ</v>
      </c>
      <c r="AW401" s="52">
        <f>IF(参照!C401="","",参照!C401)</f>
        <v>2.7500000000000002E-4</v>
      </c>
      <c r="AX401" s="52" t="str">
        <f>IF(参照!D401="","",参照!D401)</f>
        <v/>
      </c>
      <c r="AY401" s="52">
        <f>IF(参照!E401="","",参照!E401)</f>
        <v>3.6000000000000002E-4</v>
      </c>
      <c r="AZ401" s="52" t="str">
        <f>IF(参照!F401="","",参照!F401)</f>
        <v>生活協同組合コープこうべ</v>
      </c>
      <c r="BA401" s="52" t="str">
        <f>IF(参照!G401="","",参照!G401)</f>
        <v>生活協同組合コープこうべ_</v>
      </c>
      <c r="BB401" s="52">
        <f t="shared" si="37"/>
        <v>0.36000000000000004</v>
      </c>
      <c r="BD401" s="52" t="str">
        <f>IF(参照!L401="","",参照!L401)</f>
        <v>(株)どさんこパワー</v>
      </c>
    </row>
    <row r="402" spans="47:56">
      <c r="AU402" s="52" t="str">
        <f>IF(参照!A402="","",参照!A402)</f>
        <v>A0159</v>
      </c>
      <c r="AV402" s="52" t="str">
        <f>IF(参照!B402="","",参照!B402)</f>
        <v>(株)シーエナジー</v>
      </c>
      <c r="AW402" s="52">
        <f>IF(参照!C402="","",参照!C402)</f>
        <v>3.88E-4</v>
      </c>
      <c r="AX402" s="52" t="str">
        <f>IF(参照!D402="","",参照!D402)</f>
        <v/>
      </c>
      <c r="AY402" s="52">
        <f>IF(参照!E402="","",参照!E402)</f>
        <v>3.3199999999999999E-4</v>
      </c>
      <c r="AZ402" s="52" t="str">
        <f>IF(参照!F402="","",参照!F402)</f>
        <v>(株)シーエナジー</v>
      </c>
      <c r="BA402" s="52" t="str">
        <f>IF(参照!G402="","",参照!G402)</f>
        <v>(株)シーエナジー_</v>
      </c>
      <c r="BB402" s="52">
        <f t="shared" si="37"/>
        <v>0.33200000000000002</v>
      </c>
      <c r="BD402" s="52" t="str">
        <f>IF(参照!L402="","",参照!L402)</f>
        <v>とちぎコープ生活協同組合</v>
      </c>
    </row>
    <row r="403" spans="47:56">
      <c r="AU403" s="52" t="str">
        <f>IF(参照!A403="","",参照!A403)</f>
        <v>A0160</v>
      </c>
      <c r="AV403" s="52" t="str">
        <f>IF(参照!B403="","",参照!B403)</f>
        <v>角栄ガス(株)</v>
      </c>
      <c r="AW403" s="52">
        <f>IF(参照!C403="","",参照!C403)</f>
        <v>3.6400000000000001E-4</v>
      </c>
      <c r="AX403" s="52" t="str">
        <f>IF(参照!D403="","",参照!D403)</f>
        <v/>
      </c>
      <c r="AY403" s="52">
        <f>IF(参照!E403="","",参照!E403)</f>
        <v>3.0800000000000001E-4</v>
      </c>
      <c r="AZ403" s="52" t="str">
        <f>IF(参照!F403="","",参照!F403)</f>
        <v>角栄ガス(株)</v>
      </c>
      <c r="BA403" s="52" t="str">
        <f>IF(参照!G403="","",参照!G403)</f>
        <v>角栄ガス(株)_</v>
      </c>
      <c r="BB403" s="52">
        <f t="shared" si="37"/>
        <v>0.308</v>
      </c>
      <c r="BD403" s="52" t="str">
        <f>IF(参照!L403="","",参照!L403)</f>
        <v>(株)とっとり市民電力</v>
      </c>
    </row>
    <row r="404" spans="47:56">
      <c r="AU404" s="52" t="str">
        <f>IF(参照!A404="","",参照!A404)</f>
        <v>A0161</v>
      </c>
      <c r="AV404" s="52" t="str">
        <f>IF(参照!B404="","",参照!B404)</f>
        <v>京葉瓦斯(株)</v>
      </c>
      <c r="AW404" s="52">
        <f>IF(参照!C404="","",参照!C404)</f>
        <v>4.35E-4</v>
      </c>
      <c r="AX404" s="52" t="str">
        <f>IF(参照!D404="","",参照!D404)</f>
        <v>メニューA</v>
      </c>
      <c r="AY404" s="52">
        <f>IF(参照!E404="","",参照!E404)</f>
        <v>0</v>
      </c>
      <c r="AZ404" s="52" t="str">
        <f>IF(参照!F404="","",参照!F404)</f>
        <v>京葉瓦斯(株)</v>
      </c>
      <c r="BA404" s="52" t="str">
        <f>IF(参照!G404="","",参照!G404)</f>
        <v>京葉瓦斯(株)_メニューA</v>
      </c>
      <c r="BB404" s="52">
        <f t="shared" si="37"/>
        <v>0</v>
      </c>
      <c r="BD404" s="52" t="str">
        <f>IF(参照!L404="","",参照!L404)</f>
        <v>凸版印刷(株)</v>
      </c>
    </row>
    <row r="405" spans="47:56">
      <c r="AU405" s="52" t="str">
        <f>IF(参照!A405="","",参照!A405)</f>
        <v/>
      </c>
      <c r="AV405" s="52" t="str">
        <f>IF(参照!B405="","",参照!B405)</f>
        <v/>
      </c>
      <c r="AW405" s="52" t="str">
        <f>IF(参照!C405="","",参照!C405)</f>
        <v/>
      </c>
      <c r="AX405" s="52" t="str">
        <f>IF(参照!D405="","",参照!D405)</f>
        <v>メニューB(残差)</v>
      </c>
      <c r="AY405" s="52">
        <f>IF(参照!E405="","",参照!E405)</f>
        <v>4.2699999999999997E-4</v>
      </c>
      <c r="AZ405" s="52" t="str">
        <f>IF(参照!F405="","",参照!F405)</f>
        <v>京葉瓦斯(株)</v>
      </c>
      <c r="BA405" s="52" t="str">
        <f>IF(参照!G405="","",参照!G405)</f>
        <v>京葉瓦斯(株)_メニューB(残差)</v>
      </c>
      <c r="BB405" s="52">
        <f t="shared" si="37"/>
        <v>0.42699999999999999</v>
      </c>
      <c r="BD405" s="52" t="str">
        <f>IF(参照!L405="","",参照!L405)</f>
        <v>(株)トドック電力</v>
      </c>
    </row>
    <row r="406" spans="47:56">
      <c r="AU406" s="52" t="str">
        <f>IF(参照!A406="","",参照!A406)</f>
        <v/>
      </c>
      <c r="AV406" s="52" t="str">
        <f>IF(参照!B406="","",参照!B406)</f>
        <v/>
      </c>
      <c r="AW406" s="52" t="str">
        <f>IF(参照!C406="","",参照!C406)</f>
        <v/>
      </c>
      <c r="AX406" s="52" t="str">
        <f>IF(参照!D406="","",参照!D406)</f>
        <v>(参考値)事業者全体</v>
      </c>
      <c r="AY406" s="52">
        <f>IF(参照!E406="","",参照!E406)</f>
        <v>4.7799999999999996E-4</v>
      </c>
      <c r="AZ406" s="52" t="str">
        <f>IF(参照!F406="","",参照!F406)</f>
        <v>京葉瓦斯(株)</v>
      </c>
      <c r="BA406" s="52" t="str">
        <f>IF(参照!G406="","",参照!G406)</f>
        <v>京葉瓦斯(株)_(参考値)事業者全体</v>
      </c>
      <c r="BB406" s="52">
        <f t="shared" si="37"/>
        <v>0.47799999999999998</v>
      </c>
      <c r="BD406" s="52" t="str">
        <f>IF(参照!L406="","",参照!L406)</f>
        <v>(株)登米電力</v>
      </c>
    </row>
    <row r="407" spans="47:56">
      <c r="AU407" s="52" t="str">
        <f>IF(参照!A407="","",参照!A407)</f>
        <v>A0162</v>
      </c>
      <c r="AV407" s="52" t="str">
        <f>IF(参照!B407="","",参照!B407)</f>
        <v>凸版印刷(株)</v>
      </c>
      <c r="AW407" s="52">
        <f>IF(参照!C407="","",参照!C407)</f>
        <v>4.64E-4</v>
      </c>
      <c r="AX407" s="52" t="str">
        <f>IF(参照!D407="","",参照!D407)</f>
        <v>メニューA</v>
      </c>
      <c r="AY407" s="52">
        <f>IF(参照!E407="","",参照!E407)</f>
        <v>2.33E-4</v>
      </c>
      <c r="AZ407" s="52" t="str">
        <f>IF(参照!F407="","",参照!F407)</f>
        <v>凸版印刷(株)</v>
      </c>
      <c r="BA407" s="52" t="str">
        <f>IF(参照!G407="","",参照!G407)</f>
        <v>凸版印刷(株)_メニューA</v>
      </c>
      <c r="BB407" s="52">
        <f t="shared" si="37"/>
        <v>0.23299999999999998</v>
      </c>
      <c r="BD407" s="52" t="str">
        <f>IF(参照!L407="","",参照!L407)</f>
        <v>富山電力(株)</v>
      </c>
    </row>
    <row r="408" spans="47:56">
      <c r="AU408" s="52" t="str">
        <f>IF(参照!A408="","",参照!A408)</f>
        <v/>
      </c>
      <c r="AV408" s="52" t="str">
        <f>IF(参照!B408="","",参照!B408)</f>
        <v/>
      </c>
      <c r="AW408" s="52" t="str">
        <f>IF(参照!C408="","",参照!C408)</f>
        <v/>
      </c>
      <c r="AX408" s="52" t="str">
        <f>IF(参照!D408="","",参照!D408)</f>
        <v>メニューB(残差)</v>
      </c>
      <c r="AY408" s="52">
        <f>IF(参照!E408="","",参照!E408)</f>
        <v>4.2400000000000001E-4</v>
      </c>
      <c r="AZ408" s="52" t="str">
        <f>IF(参照!F408="","",参照!F408)</f>
        <v>凸版印刷(株)</v>
      </c>
      <c r="BA408" s="52" t="str">
        <f>IF(参照!G408="","",参照!G408)</f>
        <v>凸版印刷(株)_メニューB(残差)</v>
      </c>
      <c r="BB408" s="52">
        <f t="shared" si="37"/>
        <v>0.42399999999999999</v>
      </c>
      <c r="BD408" s="52" t="str">
        <f>IF(参照!L408="","",参照!L408)</f>
        <v>(株)トヨタエナジーソリューションズ</v>
      </c>
    </row>
    <row r="409" spans="47:56">
      <c r="AU409" s="52" t="str">
        <f>IF(参照!A409="","",参照!A409)</f>
        <v/>
      </c>
      <c r="AV409" s="52" t="str">
        <f>IF(参照!B409="","",参照!B409)</f>
        <v/>
      </c>
      <c r="AW409" s="52" t="str">
        <f>IF(参照!C409="","",参照!C409)</f>
        <v/>
      </c>
      <c r="AX409" s="52" t="str">
        <f>IF(参照!D409="","",参照!D409)</f>
        <v>(参考値)事業者全体</v>
      </c>
      <c r="AY409" s="52">
        <f>IF(参照!E409="","",参照!E409)</f>
        <v>4.8299999999999998E-4</v>
      </c>
      <c r="AZ409" s="52" t="str">
        <f>IF(参照!F409="","",参照!F409)</f>
        <v>凸版印刷(株)</v>
      </c>
      <c r="BA409" s="52" t="str">
        <f>IF(参照!G409="","",参照!G409)</f>
        <v>凸版印刷(株)_(参考値)事業者全体</v>
      </c>
      <c r="BB409" s="52">
        <f t="shared" si="37"/>
        <v>0.48299999999999998</v>
      </c>
      <c r="BD409" s="52" t="str">
        <f>IF(参照!L409="","",参照!L409)</f>
        <v>トリニティエナジー(株)</v>
      </c>
    </row>
    <row r="410" spans="47:56">
      <c r="AU410" s="52" t="str">
        <f>IF(参照!A410="","",参照!A410)</f>
        <v>A0163</v>
      </c>
      <c r="AV410" s="52" t="str">
        <f>IF(参照!B410="","",参照!B410)</f>
        <v>伊勢崎ガス(株)</v>
      </c>
      <c r="AW410" s="52">
        <f>IF(参照!C410="","",参照!C410)</f>
        <v>3.6400000000000001E-4</v>
      </c>
      <c r="AX410" s="52" t="str">
        <f>IF(参照!D410="","",参照!D410)</f>
        <v/>
      </c>
      <c r="AY410" s="52">
        <f>IF(参照!E410="","",参照!E410)</f>
        <v>3.0800000000000001E-4</v>
      </c>
      <c r="AZ410" s="52" t="str">
        <f>IF(参照!F410="","",参照!F410)</f>
        <v>伊勢崎ガス(株)</v>
      </c>
      <c r="BA410" s="52" t="str">
        <f>IF(参照!G410="","",参照!G410)</f>
        <v>伊勢崎ガス(株)_</v>
      </c>
      <c r="BB410" s="52">
        <f t="shared" si="37"/>
        <v>0.308</v>
      </c>
      <c r="BD410" s="52" t="str">
        <f>IF(参照!L410="","",参照!L410)</f>
        <v>(株)とんでんホールディングス</v>
      </c>
    </row>
    <row r="411" spans="47:56">
      <c r="AU411" s="52" t="str">
        <f>IF(参照!A411="","",参照!A411)</f>
        <v>A0164</v>
      </c>
      <c r="AV411" s="52" t="str">
        <f>IF(参照!B411="","",参照!B411)</f>
        <v>キヤノンマーケティングジャパン(株)</v>
      </c>
      <c r="AW411" s="52">
        <f>IF(参照!C411="","",参照!C411)</f>
        <v>3.6600000000000001E-4</v>
      </c>
      <c r="AX411" s="52" t="str">
        <f>IF(参照!D411="","",参照!D411)</f>
        <v/>
      </c>
      <c r="AY411" s="52">
        <f>IF(参照!E411="","",参照!E411)</f>
        <v>3.1E-4</v>
      </c>
      <c r="AZ411" s="52" t="str">
        <f>IF(参照!F411="","",参照!F411)</f>
        <v>キヤノンマーケティングジャパン(株)</v>
      </c>
      <c r="BA411" s="52" t="str">
        <f>IF(参照!G411="","",参照!G411)</f>
        <v>キヤノンマーケティングジャパン(株)_</v>
      </c>
      <c r="BB411" s="52">
        <f t="shared" si="37"/>
        <v>0.31</v>
      </c>
      <c r="BD411" s="52" t="str">
        <f>IF(参照!L411="","",参照!L411)</f>
        <v>(株)内藤工業所</v>
      </c>
    </row>
    <row r="412" spans="47:56">
      <c r="AU412" s="52" t="str">
        <f>IF(参照!A412="","",参照!A412)</f>
        <v>A0165</v>
      </c>
      <c r="AV412" s="52" t="str">
        <f>IF(参照!B412="","",参照!B412)</f>
        <v>(株)とっとり市民電力</v>
      </c>
      <c r="AW412" s="52">
        <f>IF(参照!C412="","",参照!C412)</f>
        <v>3.5799999999999997E-4</v>
      </c>
      <c r="AX412" s="52" t="str">
        <f>IF(参照!D412="","",参照!D412)</f>
        <v>メニューA</v>
      </c>
      <c r="AY412" s="52">
        <f>IF(参照!E412="","",参照!E412)</f>
        <v>0</v>
      </c>
      <c r="AZ412" s="52" t="str">
        <f>IF(参照!F412="","",参照!F412)</f>
        <v>(株)とっとり市民電力</v>
      </c>
      <c r="BA412" s="52" t="str">
        <f>IF(参照!G412="","",参照!G412)</f>
        <v>(株)とっとり市民電力_メニューA</v>
      </c>
      <c r="BB412" s="52">
        <f t="shared" si="37"/>
        <v>0</v>
      </c>
      <c r="BD412" s="52" t="str">
        <f>IF(参照!L412="","",参照!L412)</f>
        <v>永井自動車工業(株)</v>
      </c>
    </row>
    <row r="413" spans="47:56">
      <c r="AU413" s="52" t="str">
        <f>IF(参照!A413="","",参照!A413)</f>
        <v/>
      </c>
      <c r="AV413" s="52" t="str">
        <f>IF(参照!B413="","",参照!B413)</f>
        <v/>
      </c>
      <c r="AW413" s="52" t="str">
        <f>IF(参照!C413="","",参照!C413)</f>
        <v/>
      </c>
      <c r="AX413" s="52" t="str">
        <f>IF(参照!D413="","",参照!D413)</f>
        <v>メニューB(残差)</v>
      </c>
      <c r="AY413" s="52">
        <f>IF(参照!E413="","",参照!E413)</f>
        <v>3.7599999999999998E-4</v>
      </c>
      <c r="AZ413" s="52" t="str">
        <f>IF(参照!F413="","",参照!F413)</f>
        <v>(株)とっとり市民電力</v>
      </c>
      <c r="BA413" s="52" t="str">
        <f>IF(参照!G413="","",参照!G413)</f>
        <v>(株)とっとり市民電力_メニューB(残差)</v>
      </c>
      <c r="BB413" s="52">
        <f t="shared" si="37"/>
        <v>0.376</v>
      </c>
      <c r="BD413" s="52" t="str">
        <f>IF(参照!L413="","",参照!L413)</f>
        <v>(株)ながさきサステナエナジー</v>
      </c>
    </row>
    <row r="414" spans="47:56">
      <c r="AU414" s="52" t="str">
        <f>IF(参照!A414="","",参照!A414)</f>
        <v/>
      </c>
      <c r="AV414" s="52" t="str">
        <f>IF(参照!B414="","",参照!B414)</f>
        <v/>
      </c>
      <c r="AW414" s="52" t="str">
        <f>IF(参照!C414="","",参照!C414)</f>
        <v/>
      </c>
      <c r="AX414" s="52" t="str">
        <f>IF(参照!D414="","",参照!D414)</f>
        <v>(参考値)事業者全体</v>
      </c>
      <c r="AY414" s="52">
        <f>IF(参照!E414="","",参照!E414)</f>
        <v>3.3400000000000004E-4</v>
      </c>
      <c r="AZ414" s="52" t="str">
        <f>IF(参照!F414="","",参照!F414)</f>
        <v>(株)とっとり市民電力</v>
      </c>
      <c r="BA414" s="52" t="str">
        <f>IF(参照!G414="","",参照!G414)</f>
        <v>(株)とっとり市民電力_(参考値)事業者全体</v>
      </c>
      <c r="BB414" s="52">
        <f t="shared" si="37"/>
        <v>0.33400000000000002</v>
      </c>
      <c r="BD414" s="52" t="str">
        <f>IF(参照!L414="","",参照!L414)</f>
        <v>長崎地域電力(株)</v>
      </c>
    </row>
    <row r="415" spans="47:56">
      <c r="AU415" s="52" t="str">
        <f>IF(参照!A415="","",参照!A415)</f>
        <v>A0166</v>
      </c>
      <c r="AV415" s="52" t="str">
        <f>IF(参照!B415="","",参照!B415)</f>
        <v>(株)イーエムアイ</v>
      </c>
      <c r="AW415" s="52">
        <f>IF(参照!C415="","",参照!C415)</f>
        <v>4.95E-4</v>
      </c>
      <c r="AX415" s="52" t="str">
        <f>IF(参照!D415="","",参照!D415)</f>
        <v/>
      </c>
      <c r="AY415" s="52">
        <f>IF(参照!E415="","",参照!E415)</f>
        <v>5.2599999999999999E-4</v>
      </c>
      <c r="AZ415" s="52" t="str">
        <f>IF(参照!F415="","",参照!F415)</f>
        <v>(株)イーエムアイ</v>
      </c>
      <c r="BA415" s="52" t="str">
        <f>IF(参照!G415="","",参照!G415)</f>
        <v>(株)イーエムアイ_</v>
      </c>
      <c r="BB415" s="52">
        <f t="shared" si="37"/>
        <v>0.52600000000000002</v>
      </c>
      <c r="BD415" s="52" t="str">
        <f>IF(参照!L415="","",参照!L415)</f>
        <v>(株)中庄商店</v>
      </c>
    </row>
    <row r="416" spans="47:56">
      <c r="AU416" s="52" t="str">
        <f>IF(参照!A416="","",参照!A416)</f>
        <v>A0167</v>
      </c>
      <c r="AV416" s="52" t="str">
        <f>IF(参照!B416="","",参照!B416)</f>
        <v>佐野瓦斯(株)</v>
      </c>
      <c r="AW416" s="52">
        <f>IF(参照!C416="","",参照!C416)</f>
        <v>3.6400000000000001E-4</v>
      </c>
      <c r="AX416" s="52" t="str">
        <f>IF(参照!D416="","",参照!D416)</f>
        <v/>
      </c>
      <c r="AY416" s="52">
        <f>IF(参照!E416="","",参照!E416)</f>
        <v>3.0800000000000001E-4</v>
      </c>
      <c r="AZ416" s="52" t="str">
        <f>IF(参照!F416="","",参照!F416)</f>
        <v>佐野瓦斯(株)</v>
      </c>
      <c r="BA416" s="52" t="str">
        <f>IF(参照!G416="","",参照!G416)</f>
        <v>佐野瓦斯(株)_</v>
      </c>
      <c r="BB416" s="52">
        <f t="shared" si="37"/>
        <v>0.308</v>
      </c>
      <c r="BD416" s="52" t="str">
        <f>IF(参照!L416="","",参照!L416)</f>
        <v>(株)中之条パワー</v>
      </c>
    </row>
    <row r="417" spans="47:56">
      <c r="AU417" s="52" t="str">
        <f>IF(参照!A417="","",参照!A417)</f>
        <v>A0168</v>
      </c>
      <c r="AV417" s="52" t="str">
        <f>IF(参照!B417="","",参照!B417)</f>
        <v>桐生瓦斯(株)</v>
      </c>
      <c r="AW417" s="52">
        <f>IF(参照!C417="","",参照!C417)</f>
        <v>3.6400000000000001E-4</v>
      </c>
      <c r="AX417" s="52" t="str">
        <f>IF(参照!D417="","",参照!D417)</f>
        <v/>
      </c>
      <c r="AY417" s="52">
        <f>IF(参照!E417="","",参照!E417)</f>
        <v>3.0800000000000001E-4</v>
      </c>
      <c r="AZ417" s="52" t="str">
        <f>IF(参照!F417="","",参照!F417)</f>
        <v>桐生瓦斯(株)</v>
      </c>
      <c r="BA417" s="52" t="str">
        <f>IF(参照!G417="","",参照!G417)</f>
        <v>桐生瓦斯(株)_</v>
      </c>
      <c r="BB417" s="52">
        <f t="shared" si="37"/>
        <v>0.308</v>
      </c>
      <c r="BD417" s="52" t="str">
        <f>IF(参照!L417="","",参照!L417)</f>
        <v>長野都市ガス(株)</v>
      </c>
    </row>
    <row r="418" spans="47:56">
      <c r="AU418" s="52" t="str">
        <f>IF(参照!A418="","",参照!A418)</f>
        <v>A0169</v>
      </c>
      <c r="AV418" s="52" t="str">
        <f>IF(参照!B418="","",参照!B418)</f>
        <v>森の電力(株)</v>
      </c>
      <c r="AW418" s="52">
        <f>IF(参照!C418="","",参照!C418)</f>
        <v>3.7399999999999998E-4</v>
      </c>
      <c r="AX418" s="52" t="str">
        <f>IF(参照!D418="","",参照!D418)</f>
        <v>メニューA</v>
      </c>
      <c r="AY418" s="52">
        <f>IF(参照!E418="","",参照!E418)</f>
        <v>0</v>
      </c>
      <c r="AZ418" s="52" t="str">
        <f>IF(参照!F418="","",参照!F418)</f>
        <v>森の電力(株)</v>
      </c>
      <c r="BA418" s="52" t="str">
        <f>IF(参照!G418="","",参照!G418)</f>
        <v>森の電力(株)_メニューA</v>
      </c>
      <c r="BB418" s="52">
        <f t="shared" si="37"/>
        <v>0</v>
      </c>
      <c r="BD418" s="52" t="str">
        <f>IF(参照!L418="","",参照!L418)</f>
        <v>なでしこ電力(株)</v>
      </c>
    </row>
    <row r="419" spans="47:56">
      <c r="AU419" s="52" t="str">
        <f>IF(参照!A419="","",参照!A419)</f>
        <v/>
      </c>
      <c r="AV419" s="52" t="str">
        <f>IF(参照!B419="","",参照!B419)</f>
        <v/>
      </c>
      <c r="AW419" s="52" t="str">
        <f>IF(参照!C419="","",参照!C419)</f>
        <v/>
      </c>
      <c r="AX419" s="52" t="str">
        <f>IF(参照!D419="","",参照!D419)</f>
        <v>メニューB(残差)</v>
      </c>
      <c r="AY419" s="52">
        <f>IF(参照!E419="","",参照!E419)</f>
        <v>8.7900000000000001E-4</v>
      </c>
      <c r="AZ419" s="52" t="str">
        <f>IF(参照!F419="","",参照!F419)</f>
        <v>森の電力(株)</v>
      </c>
      <c r="BA419" s="52" t="str">
        <f>IF(参照!G419="","",参照!G419)</f>
        <v>森の電力(株)_メニューB(残差)</v>
      </c>
      <c r="BB419" s="52">
        <f t="shared" si="37"/>
        <v>0.879</v>
      </c>
      <c r="BD419" s="52" t="str">
        <f>IF(参照!L419="","",参照!L419)</f>
        <v>奈良電力(株)</v>
      </c>
    </row>
    <row r="420" spans="47:56">
      <c r="AU420" s="52" t="str">
        <f>IF(参照!A420="","",参照!A420)</f>
        <v/>
      </c>
      <c r="AV420" s="52" t="str">
        <f>IF(参照!B420="","",参照!B420)</f>
        <v/>
      </c>
      <c r="AW420" s="52" t="str">
        <f>IF(参照!C420="","",参照!C420)</f>
        <v/>
      </c>
      <c r="AX420" s="52" t="str">
        <f>IF(参照!D420="","",参照!D420)</f>
        <v>(参考値)事業者全体</v>
      </c>
      <c r="AY420" s="52">
        <f>IF(参照!E420="","",参照!E420)</f>
        <v>4.9600000000000002E-4</v>
      </c>
      <c r="AZ420" s="52" t="str">
        <f>IF(参照!F420="","",参照!F420)</f>
        <v>森の電力(株)</v>
      </c>
      <c r="BA420" s="52" t="str">
        <f>IF(参照!G420="","",参照!G420)</f>
        <v>森の電力(株)_(参考値)事業者全体</v>
      </c>
      <c r="BB420" s="52">
        <f t="shared" si="37"/>
        <v>0.496</v>
      </c>
      <c r="BD420" s="52" t="str">
        <f>IF(参照!L420="","",参照!L420)</f>
        <v>(株)成田香取エネルギー</v>
      </c>
    </row>
    <row r="421" spans="47:56">
      <c r="AU421" s="52" t="str">
        <f>IF(参照!A421="","",参照!A421)</f>
        <v>A0170</v>
      </c>
      <c r="AV421" s="52" t="str">
        <f>IF(参照!B421="","",参照!B421)</f>
        <v>大和ハウス工業(株)　</v>
      </c>
      <c r="AW421" s="52">
        <f>IF(参照!C421="","",参照!C421)</f>
        <v>4.8899999999999996E-4</v>
      </c>
      <c r="AX421" s="52" t="str">
        <f>IF(参照!D421="","",参照!D421)</f>
        <v>メニューA</v>
      </c>
      <c r="AY421" s="52">
        <f>IF(参照!E421="","",参照!E421)</f>
        <v>0</v>
      </c>
      <c r="AZ421" s="52" t="str">
        <f>IF(参照!F421="","",参照!F421)</f>
        <v>大和ハウス工業(株)　</v>
      </c>
      <c r="BA421" s="52" t="str">
        <f>IF(参照!G421="","",参照!G421)</f>
        <v>大和ハウス工業(株)　_メニューA</v>
      </c>
      <c r="BB421" s="52">
        <f t="shared" si="37"/>
        <v>0</v>
      </c>
      <c r="BD421" s="52" t="str">
        <f>IF(参照!L421="","",参照!L421)</f>
        <v>南部だんだんエナジー(株)</v>
      </c>
    </row>
    <row r="422" spans="47:56">
      <c r="AU422" s="52" t="str">
        <f>IF(参照!A422="","",参照!A422)</f>
        <v/>
      </c>
      <c r="AV422" s="52" t="str">
        <f>IF(参照!B422="","",参照!B422)</f>
        <v/>
      </c>
      <c r="AW422" s="52" t="str">
        <f>IF(参照!C422="","",参照!C422)</f>
        <v/>
      </c>
      <c r="AX422" s="52" t="str">
        <f>IF(参照!D422="","",参照!D422)</f>
        <v>メニューB</v>
      </c>
      <c r="AY422" s="52">
        <f>IF(参照!E422="","",参照!E422)</f>
        <v>2.0999999999999998E-4</v>
      </c>
      <c r="AZ422" s="52" t="str">
        <f>IF(参照!F422="","",参照!F422)</f>
        <v>大和ハウス工業(株)　</v>
      </c>
      <c r="BA422" s="52" t="str">
        <f>IF(参照!G422="","",参照!G422)</f>
        <v>大和ハウス工業(株)　_メニューB</v>
      </c>
      <c r="BB422" s="52">
        <f t="shared" si="37"/>
        <v>0.21</v>
      </c>
      <c r="BD422" s="52" t="str">
        <f>IF(参照!L422="","",参照!L422)</f>
        <v>(株)ナンワエナジー</v>
      </c>
    </row>
    <row r="423" spans="47:56">
      <c r="AU423" s="52" t="str">
        <f>IF(参照!A423="","",参照!A423)</f>
        <v/>
      </c>
      <c r="AV423" s="52" t="str">
        <f>IF(参照!B423="","",参照!B423)</f>
        <v/>
      </c>
      <c r="AW423" s="52" t="str">
        <f>IF(参照!C423="","",参照!C423)</f>
        <v/>
      </c>
      <c r="AX423" s="52" t="str">
        <f>IF(参照!D423="","",参照!D423)</f>
        <v>メニューC</v>
      </c>
      <c r="AY423" s="52">
        <f>IF(参照!E423="","",参照!E423)</f>
        <v>2.9399999999999999E-4</v>
      </c>
      <c r="AZ423" s="52" t="str">
        <f>IF(参照!F423="","",参照!F423)</f>
        <v>大和ハウス工業(株)　</v>
      </c>
      <c r="BA423" s="52" t="str">
        <f>IF(参照!G423="","",参照!G423)</f>
        <v>大和ハウス工業(株)　_メニューC</v>
      </c>
      <c r="BB423" s="52">
        <f t="shared" si="37"/>
        <v>0.29399999999999998</v>
      </c>
      <c r="BD423" s="52" t="str">
        <f>IF(参照!L423="","",参照!L423)</f>
        <v>新潟県民電力(株)</v>
      </c>
    </row>
    <row r="424" spans="47:56">
      <c r="AU424" s="52" t="str">
        <f>IF(参照!A424="","",参照!A424)</f>
        <v/>
      </c>
      <c r="AV424" s="52" t="str">
        <f>IF(参照!B424="","",参照!B424)</f>
        <v/>
      </c>
      <c r="AW424" s="52" t="str">
        <f>IF(参照!C424="","",参照!C424)</f>
        <v/>
      </c>
      <c r="AX424" s="52" t="str">
        <f>IF(参照!D424="","",参照!D424)</f>
        <v>メニューD</v>
      </c>
      <c r="AY424" s="52">
        <f>IF(参照!E424="","",参照!E424)</f>
        <v>3.1500000000000001E-4</v>
      </c>
      <c r="AZ424" s="52" t="str">
        <f>IF(参照!F424="","",参照!F424)</f>
        <v>大和ハウス工業(株)　</v>
      </c>
      <c r="BA424" s="52" t="str">
        <f>IF(参照!G424="","",参照!G424)</f>
        <v>大和ハウス工業(株)　_メニューD</v>
      </c>
      <c r="BB424" s="52">
        <f t="shared" si="37"/>
        <v>0.315</v>
      </c>
      <c r="BD424" s="52" t="str">
        <f>IF(参照!L424="","",参照!L424)</f>
        <v>新潟スワンエナジー(株)</v>
      </c>
    </row>
    <row r="425" spans="47:56">
      <c r="AU425" s="52" t="str">
        <f>IF(参照!A425="","",参照!A425)</f>
        <v/>
      </c>
      <c r="AV425" s="52" t="str">
        <f>IF(参照!B425="","",参照!B425)</f>
        <v/>
      </c>
      <c r="AW425" s="52" t="str">
        <f>IF(参照!C425="","",参照!C425)</f>
        <v/>
      </c>
      <c r="AX425" s="52" t="str">
        <f>IF(参照!D425="","",参照!D425)</f>
        <v>メニューE</v>
      </c>
      <c r="AY425" s="52">
        <f>IF(参照!E425="","",参照!E425)</f>
        <v>3.7800000000000003E-4</v>
      </c>
      <c r="AZ425" s="52" t="str">
        <f>IF(参照!F425="","",参照!F425)</f>
        <v>大和ハウス工業(株)　</v>
      </c>
      <c r="BA425" s="52" t="str">
        <f>IF(参照!G425="","",参照!G425)</f>
        <v>大和ハウス工業(株)　_メニューE</v>
      </c>
      <c r="BB425" s="52">
        <f t="shared" si="37"/>
        <v>0.378</v>
      </c>
      <c r="BD425" s="52" t="str">
        <f>IF(参照!L425="","",参照!L425)</f>
        <v>西川建材工業(株)</v>
      </c>
    </row>
    <row r="426" spans="47:56">
      <c r="AU426" s="52" t="str">
        <f>IF(参照!A426="","",参照!A426)</f>
        <v/>
      </c>
      <c r="AV426" s="52" t="str">
        <f>IF(参照!B426="","",参照!B426)</f>
        <v/>
      </c>
      <c r="AW426" s="52" t="str">
        <f>IF(参照!C426="","",参照!C426)</f>
        <v/>
      </c>
      <c r="AX426" s="52" t="str">
        <f>IF(参照!D426="","",参照!D426)</f>
        <v>メニューF</v>
      </c>
      <c r="AY426" s="52">
        <f>IF(参照!E426="","",参照!E426)</f>
        <v>3.57E-4</v>
      </c>
      <c r="AZ426" s="52" t="str">
        <f>IF(参照!F426="","",参照!F426)</f>
        <v>大和ハウス工業(株)　</v>
      </c>
      <c r="BA426" s="52" t="str">
        <f>IF(参照!G426="","",参照!G426)</f>
        <v>大和ハウス工業(株)　_メニューF</v>
      </c>
      <c r="BB426" s="52">
        <f t="shared" si="37"/>
        <v>0.35699999999999998</v>
      </c>
      <c r="BD426" s="52" t="str">
        <f>IF(参照!L426="","",参照!L426)</f>
        <v>(株)西九州させぼパワーズ</v>
      </c>
    </row>
    <row r="427" spans="47:56">
      <c r="AU427" s="52" t="str">
        <f>IF(参照!A427="","",参照!A427)</f>
        <v/>
      </c>
      <c r="AV427" s="52" t="str">
        <f>IF(参照!B427="","",参照!B427)</f>
        <v/>
      </c>
      <c r="AW427" s="52" t="str">
        <f>IF(参照!C427="","",参照!C427)</f>
        <v/>
      </c>
      <c r="AX427" s="52" t="str">
        <f>IF(参照!D427="","",参照!D427)</f>
        <v>メニューG</v>
      </c>
      <c r="AY427" s="52">
        <f>IF(参照!E427="","",参照!E427)</f>
        <v>3.3600000000000004E-4</v>
      </c>
      <c r="AZ427" s="52" t="str">
        <f>IF(参照!F427="","",参照!F427)</f>
        <v>大和ハウス工業(株)　</v>
      </c>
      <c r="BA427" s="52" t="str">
        <f>IF(参照!G427="","",参照!G427)</f>
        <v>大和ハウス工業(株)　_メニューG</v>
      </c>
      <c r="BB427" s="52">
        <f t="shared" si="37"/>
        <v>0.33600000000000002</v>
      </c>
      <c r="BD427" s="52" t="str">
        <f>IF(参照!L427="","",参照!L427)</f>
        <v>ニシムラ(株)</v>
      </c>
    </row>
    <row r="428" spans="47:56">
      <c r="AU428" s="52" t="str">
        <f>IF(参照!A428="","",参照!A428)</f>
        <v/>
      </c>
      <c r="AV428" s="52" t="str">
        <f>IF(参照!B428="","",参照!B428)</f>
        <v/>
      </c>
      <c r="AW428" s="52" t="str">
        <f>IF(参照!C428="","",参照!C428)</f>
        <v/>
      </c>
      <c r="AX428" s="52" t="str">
        <f>IF(参照!D428="","",参照!D428)</f>
        <v>メニューH</v>
      </c>
      <c r="AY428" s="52">
        <f>IF(参照!E428="","",参照!E428)</f>
        <v>2.7300000000000002E-4</v>
      </c>
      <c r="AZ428" s="52" t="str">
        <f>IF(参照!F428="","",参照!F428)</f>
        <v>大和ハウス工業(株)　</v>
      </c>
      <c r="BA428" s="52" t="str">
        <f>IF(参照!G428="","",参照!G428)</f>
        <v>大和ハウス工業(株)　_メニューH</v>
      </c>
      <c r="BB428" s="52">
        <f t="shared" si="37"/>
        <v>0.27300000000000002</v>
      </c>
      <c r="BD428" s="52" t="str">
        <f>IF(参照!L428="","",参照!L428)</f>
        <v>日産トレーデイング(株)</v>
      </c>
    </row>
    <row r="429" spans="47:56">
      <c r="AU429" s="52" t="str">
        <f>IF(参照!A429="","",参照!A429)</f>
        <v/>
      </c>
      <c r="AV429" s="52" t="str">
        <f>IF(参照!B429="","",参照!B429)</f>
        <v/>
      </c>
      <c r="AW429" s="52" t="str">
        <f>IF(参照!C429="","",参照!C429)</f>
        <v/>
      </c>
      <c r="AX429" s="52" t="str">
        <f>IF(参照!D429="","",参照!D429)</f>
        <v>メニューI</v>
      </c>
      <c r="AY429" s="52">
        <f>IF(参照!E429="","",参照!E429)</f>
        <v>1.6800000000000002E-4</v>
      </c>
      <c r="AZ429" s="52" t="str">
        <f>IF(参照!F429="","",参照!F429)</f>
        <v>大和ハウス工業(株)　</v>
      </c>
      <c r="BA429" s="52" t="str">
        <f>IF(参照!G429="","",参照!G429)</f>
        <v>大和ハウス工業(株)　_メニューI</v>
      </c>
      <c r="BB429" s="52">
        <f t="shared" si="37"/>
        <v>0.16800000000000001</v>
      </c>
      <c r="BD429" s="52" t="str">
        <f>IF(参照!L429="","",参照!L429)</f>
        <v>日鉄エンジニアリング(株)</v>
      </c>
    </row>
    <row r="430" spans="47:56">
      <c r="AU430" s="52" t="str">
        <f>IF(参照!A430="","",参照!A430)</f>
        <v/>
      </c>
      <c r="AV430" s="52" t="str">
        <f>IF(参照!B430="","",参照!B430)</f>
        <v/>
      </c>
      <c r="AW430" s="52" t="str">
        <f>IF(参照!C430="","",参照!C430)</f>
        <v/>
      </c>
      <c r="AX430" s="52" t="str">
        <f>IF(参照!D430="","",参照!D430)</f>
        <v>メニューJ</v>
      </c>
      <c r="AY430" s="52">
        <f>IF(参照!E430="","",参照!E430)</f>
        <v>3.9899999999999999E-4</v>
      </c>
      <c r="AZ430" s="52" t="str">
        <f>IF(参照!F430="","",参照!F430)</f>
        <v>大和ハウス工業(株)　</v>
      </c>
      <c r="BA430" s="52" t="str">
        <f>IF(参照!G430="","",参照!G430)</f>
        <v>大和ハウス工業(株)　_メニューJ</v>
      </c>
      <c r="BB430" s="52">
        <f t="shared" si="37"/>
        <v>0.39900000000000002</v>
      </c>
      <c r="BD430" s="52" t="str">
        <f>IF(参照!L430="","",参照!L430)</f>
        <v>日本瓦斯(株)</v>
      </c>
    </row>
    <row r="431" spans="47:56">
      <c r="AU431" s="52" t="str">
        <f>IF(参照!A431="","",参照!A431)</f>
        <v/>
      </c>
      <c r="AV431" s="52" t="str">
        <f>IF(参照!B431="","",参照!B431)</f>
        <v/>
      </c>
      <c r="AW431" s="52" t="str">
        <f>IF(参照!C431="","",参照!C431)</f>
        <v/>
      </c>
      <c r="AX431" s="52" t="str">
        <f>IF(参照!D431="","",参照!D431)</f>
        <v>メニューK(残差)</v>
      </c>
      <c r="AY431" s="52">
        <f>IF(参照!E431="","",参照!E431)</f>
        <v>4.4799999999999999E-4</v>
      </c>
      <c r="AZ431" s="52" t="str">
        <f>IF(参照!F431="","",参照!F431)</f>
        <v>大和ハウス工業(株)　</v>
      </c>
      <c r="BA431" s="52" t="str">
        <f>IF(参照!G431="","",参照!G431)</f>
        <v>大和ハウス工業(株)　_メニューK(残差)</v>
      </c>
      <c r="BB431" s="52">
        <f t="shared" si="37"/>
        <v>0.44800000000000001</v>
      </c>
      <c r="BD431" s="52" t="str">
        <f>IF(参照!L431="","",参照!L431)</f>
        <v>日本瓦斯(株)(旧：(株)エナジードリーム)</v>
      </c>
    </row>
    <row r="432" spans="47:56">
      <c r="AU432" s="52" t="str">
        <f>IF(参照!A432="","",参照!A432)</f>
        <v/>
      </c>
      <c r="AV432" s="52" t="str">
        <f>IF(参照!B432="","",参照!B432)</f>
        <v/>
      </c>
      <c r="AW432" s="52" t="str">
        <f>IF(参照!C432="","",参照!C432)</f>
        <v/>
      </c>
      <c r="AX432" s="52" t="str">
        <f>IF(参照!D432="","",参照!D432)</f>
        <v>(参考値)事業者全体</v>
      </c>
      <c r="AY432" s="52">
        <f>IF(参照!E432="","",参照!E432)</f>
        <v>4.17E-4</v>
      </c>
      <c r="AZ432" s="52" t="str">
        <f>IF(参照!F432="","",参照!F432)</f>
        <v>大和ハウス工業(株)　</v>
      </c>
      <c r="BA432" s="52" t="str">
        <f>IF(参照!G432="","",参照!G432)</f>
        <v>大和ハウス工業(株)　_(参考値)事業者全体</v>
      </c>
      <c r="BB432" s="52">
        <f t="shared" si="37"/>
        <v>0.41699999999999998</v>
      </c>
      <c r="BD432" s="52" t="str">
        <f>IF(参照!L432="","",参照!L432)</f>
        <v>日本エネルギー総合システム(株)</v>
      </c>
    </row>
    <row r="433" spans="47:56">
      <c r="AU433" s="52" t="str">
        <f>IF(参照!A433="","",参照!A433)</f>
        <v>A0172</v>
      </c>
      <c r="AV433" s="52" t="str">
        <f>IF(参照!B433="","",参照!B433)</f>
        <v>ＨＴＢエナジー(株)</v>
      </c>
      <c r="AW433" s="52">
        <f>IF(参照!C433="","",参照!C433)</f>
        <v>2.3000000000000001E-4</v>
      </c>
      <c r="AX433" s="52" t="str">
        <f>IF(参照!D433="","",参照!D433)</f>
        <v>メニューA</v>
      </c>
      <c r="AY433" s="52">
        <f>IF(参照!E433="","",参照!E433)</f>
        <v>0</v>
      </c>
      <c r="AZ433" s="52" t="str">
        <f>IF(参照!F433="","",参照!F433)</f>
        <v>ＨＴＢエナジー(株)</v>
      </c>
      <c r="BA433" s="52" t="str">
        <f>IF(参照!G433="","",参照!G433)</f>
        <v>ＨＴＢエナジー(株)_メニューA</v>
      </c>
      <c r="BB433" s="52">
        <f t="shared" si="37"/>
        <v>0</v>
      </c>
      <c r="BD433" s="52" t="str">
        <f>IF(参照!L433="","",参照!L433)</f>
        <v>(株)日本海水</v>
      </c>
    </row>
    <row r="434" spans="47:56">
      <c r="AU434" s="52" t="str">
        <f>IF(参照!A434="","",参照!A434)</f>
        <v/>
      </c>
      <c r="AV434" s="52" t="str">
        <f>IF(参照!B434="","",参照!B434)</f>
        <v/>
      </c>
      <c r="AW434" s="52" t="str">
        <f>IF(参照!C434="","",参照!C434)</f>
        <v/>
      </c>
      <c r="AX434" s="52" t="str">
        <f>IF(参照!D434="","",参照!D434)</f>
        <v>メニューB</v>
      </c>
      <c r="AY434" s="52">
        <f>IF(参照!E434="","",参照!E434)</f>
        <v>0</v>
      </c>
      <c r="AZ434" s="52" t="str">
        <f>IF(参照!F434="","",参照!F434)</f>
        <v>ＨＴＢエナジー(株)</v>
      </c>
      <c r="BA434" s="52" t="str">
        <f>IF(参照!G434="","",参照!G434)</f>
        <v>ＨＴＢエナジー(株)_メニューB</v>
      </c>
      <c r="BB434" s="52">
        <f t="shared" si="37"/>
        <v>0</v>
      </c>
      <c r="BD434" s="52" t="str">
        <f>IF(参照!L434="","",参照!L434)</f>
        <v>(株)日本セレモニー</v>
      </c>
    </row>
    <row r="435" spans="47:56">
      <c r="AU435" s="52" t="str">
        <f>IF(参照!A435="","",参照!A435)</f>
        <v/>
      </c>
      <c r="AV435" s="52" t="str">
        <f>IF(参照!B435="","",参照!B435)</f>
        <v/>
      </c>
      <c r="AW435" s="52" t="str">
        <f>IF(参照!C435="","",参照!C435)</f>
        <v/>
      </c>
      <c r="AX435" s="52" t="str">
        <f>IF(参照!D435="","",参照!D435)</f>
        <v>メニューC(残差)</v>
      </c>
      <c r="AY435" s="52">
        <f>IF(参照!E435="","",参照!E435)</f>
        <v>2.0000000000000001E-4</v>
      </c>
      <c r="AZ435" s="52" t="str">
        <f>IF(参照!F435="","",参照!F435)</f>
        <v>ＨＴＢエナジー(株)</v>
      </c>
      <c r="BA435" s="52" t="str">
        <f>IF(参照!G435="","",参照!G435)</f>
        <v>ＨＴＢエナジー(株)_メニューC(残差)</v>
      </c>
      <c r="BB435" s="52">
        <f t="shared" si="37"/>
        <v>0.2</v>
      </c>
      <c r="BD435" s="52" t="str">
        <f>IF(参照!L435="","",参照!L435)</f>
        <v>日本テクノ(株)</v>
      </c>
    </row>
    <row r="436" spans="47:56">
      <c r="AU436" s="52" t="str">
        <f>IF(参照!A436="","",参照!A436)</f>
        <v/>
      </c>
      <c r="AV436" s="52" t="str">
        <f>IF(参照!B436="","",参照!B436)</f>
        <v/>
      </c>
      <c r="AW436" s="52" t="str">
        <f>IF(参照!C436="","",参照!C436)</f>
        <v/>
      </c>
      <c r="AX436" s="52" t="str">
        <f>IF(参照!D436="","",参照!D436)</f>
        <v>(参考値)事業者全体</v>
      </c>
      <c r="AY436" s="52">
        <f>IF(参照!E436="","",参照!E436)</f>
        <v>5.3799999999999996E-4</v>
      </c>
      <c r="AZ436" s="52" t="str">
        <f>IF(参照!F436="","",参照!F436)</f>
        <v>ＨＴＢエナジー(株)</v>
      </c>
      <c r="BA436" s="52" t="str">
        <f>IF(参照!G436="","",参照!G436)</f>
        <v>ＨＴＢエナジー(株)_(参考値)事業者全体</v>
      </c>
      <c r="BB436" s="52">
        <f t="shared" si="37"/>
        <v>0.53799999999999992</v>
      </c>
      <c r="BD436" s="52" t="str">
        <f>IF(参照!L436="","",参照!L436)</f>
        <v>日本ファシリティ・ソリューション(株)</v>
      </c>
    </row>
    <row r="437" spans="47:56">
      <c r="AU437" s="52" t="str">
        <f>IF(参照!A437="","",参照!A437)</f>
        <v>A0173</v>
      </c>
      <c r="AV437" s="52" t="str">
        <f>IF(参照!B437="","",参照!B437)</f>
        <v>(株)アシストワンエナジー</v>
      </c>
      <c r="AW437" s="52">
        <f>IF(参照!C437="","",参照!C437)</f>
        <v>5.1800000000000001E-4</v>
      </c>
      <c r="AX437" s="52" t="str">
        <f>IF(参照!D437="","",参照!D437)</f>
        <v/>
      </c>
      <c r="AY437" s="52">
        <f>IF(参照!E437="","",参照!E437)</f>
        <v>5.4000000000000001E-4</v>
      </c>
      <c r="AZ437" s="52" t="str">
        <f>IF(参照!F437="","",参照!F437)</f>
        <v>(株)アシストワンエナジー</v>
      </c>
      <c r="BA437" s="52" t="str">
        <f>IF(参照!G437="","",参照!G437)</f>
        <v>(株)アシストワンエナジー_</v>
      </c>
      <c r="BB437" s="52">
        <f t="shared" si="37"/>
        <v>0.54</v>
      </c>
      <c r="BD437" s="52" t="str">
        <f>IF(参照!L437="","",参照!L437)</f>
        <v>ネイチャーエナジー小国(株)</v>
      </c>
    </row>
    <row r="438" spans="47:56">
      <c r="AU438" s="52" t="str">
        <f>IF(参照!A438="","",参照!A438)</f>
        <v>A0175</v>
      </c>
      <c r="AV438" s="52" t="str">
        <f>IF(参照!B438="","",参照!B438)</f>
        <v>(株)フソウ・エナジー</v>
      </c>
      <c r="AW438" s="52">
        <f>IF(参照!C438="","",参照!C438)</f>
        <v>4.8500000000000003E-4</v>
      </c>
      <c r="AX438" s="52" t="str">
        <f>IF(参照!D438="","",参照!D438)</f>
        <v/>
      </c>
      <c r="AY438" s="52">
        <f>IF(参照!E438="","",参照!E438)</f>
        <v>5.4699999999999996E-4</v>
      </c>
      <c r="AZ438" s="52" t="str">
        <f>IF(参照!F438="","",参照!F438)</f>
        <v>(株)フソウ・エナジー</v>
      </c>
      <c r="BA438" s="52" t="str">
        <f>IF(参照!G438="","",参照!G438)</f>
        <v>(株)フソウ・エナジー_</v>
      </c>
      <c r="BB438" s="52">
        <f t="shared" si="37"/>
        <v>0.54699999999999993</v>
      </c>
      <c r="BD438" s="52" t="str">
        <f>IF(参照!L438="","",参照!L438)</f>
        <v>(株)ネクシィーズ・ゼロ</v>
      </c>
    </row>
    <row r="439" spans="47:56">
      <c r="AU439" s="52" t="str">
        <f>IF(参照!A439="","",参照!A439)</f>
        <v>A0177</v>
      </c>
      <c r="AV439" s="52" t="str">
        <f>IF(参照!B439="","",参照!B439)</f>
        <v>湘南電力(株)</v>
      </c>
      <c r="AW439" s="52">
        <f>IF(参照!C439="","",参照!C439)</f>
        <v>4.17E-4</v>
      </c>
      <c r="AX439" s="52" t="str">
        <f>IF(参照!D439="","",参照!D439)</f>
        <v>メニューA</v>
      </c>
      <c r="AY439" s="52">
        <f>IF(参照!E439="","",参照!E439)</f>
        <v>0</v>
      </c>
      <c r="AZ439" s="52" t="str">
        <f>IF(参照!F439="","",参照!F439)</f>
        <v>湘南電力(株)</v>
      </c>
      <c r="BA439" s="52" t="str">
        <f>IF(参照!G439="","",参照!G439)</f>
        <v>湘南電力(株)_メニューA</v>
      </c>
      <c r="BB439" s="52">
        <f t="shared" si="37"/>
        <v>0</v>
      </c>
      <c r="BD439" s="52" t="str">
        <f>IF(参照!L439="","",参照!L439)</f>
        <v>ネクストパワーやまと(株)</v>
      </c>
    </row>
    <row r="440" spans="47:56">
      <c r="AU440" s="52" t="str">
        <f>IF(参照!A440="","",参照!A440)</f>
        <v/>
      </c>
      <c r="AV440" s="52" t="str">
        <f>IF(参照!B440="","",参照!B440)</f>
        <v/>
      </c>
      <c r="AW440" s="52" t="str">
        <f>IF(参照!C440="","",参照!C440)</f>
        <v/>
      </c>
      <c r="AX440" s="52" t="str">
        <f>IF(参照!D440="","",参照!D440)</f>
        <v>メニューB(残差)</v>
      </c>
      <c r="AY440" s="52">
        <f>IF(参照!E440="","",参照!E440)</f>
        <v>4.5800000000000002E-4</v>
      </c>
      <c r="AZ440" s="52" t="str">
        <f>IF(参照!F440="","",参照!F440)</f>
        <v>湘南電力(株)</v>
      </c>
      <c r="BA440" s="52" t="str">
        <f>IF(参照!G440="","",参照!G440)</f>
        <v>湘南電力(株)_メニューB(残差)</v>
      </c>
      <c r="BB440" s="52">
        <f t="shared" si="37"/>
        <v>0.45800000000000002</v>
      </c>
      <c r="BD440" s="52" t="str">
        <f>IF(参照!L440="","",参照!L440)</f>
        <v>寝屋川電力(株)</v>
      </c>
    </row>
    <row r="441" spans="47:56">
      <c r="AU441" s="52" t="str">
        <f>IF(参照!A441="","",参照!A441)</f>
        <v/>
      </c>
      <c r="AV441" s="52" t="str">
        <f>IF(参照!B441="","",参照!B441)</f>
        <v/>
      </c>
      <c r="AW441" s="52" t="str">
        <f>IF(参照!C441="","",参照!C441)</f>
        <v/>
      </c>
      <c r="AX441" s="52" t="str">
        <f>IF(参照!D441="","",参照!D441)</f>
        <v>(参考値)事業者全体</v>
      </c>
      <c r="AY441" s="52">
        <f>IF(参照!E441="","",参照!E441)</f>
        <v>4.6999999999999999E-4</v>
      </c>
      <c r="AZ441" s="52" t="str">
        <f>IF(参照!F441="","",参照!F441)</f>
        <v>湘南電力(株)</v>
      </c>
      <c r="BA441" s="52" t="str">
        <f>IF(参照!G441="","",参照!G441)</f>
        <v>湘南電力(株)_(参考値)事業者全体</v>
      </c>
      <c r="BB441" s="52">
        <f t="shared" si="37"/>
        <v>0.47</v>
      </c>
      <c r="BD441" s="52" t="str">
        <f>IF(参照!L441="","",参照!L441)</f>
        <v>(株)能勢・豊能まちづくり</v>
      </c>
    </row>
    <row r="442" spans="47:56">
      <c r="AU442" s="52" t="str">
        <f>IF(参照!A442="","",参照!A442)</f>
        <v>A0178</v>
      </c>
      <c r="AV442" s="52" t="str">
        <f>IF(参照!B442="","",参照!B442)</f>
        <v>大東建託パートナーズ(株)</v>
      </c>
      <c r="AW442" s="52">
        <f>IF(参照!C442="","",参照!C442)</f>
        <v>5.1000000000000004E-4</v>
      </c>
      <c r="AX442" s="52" t="str">
        <f>IF(参照!D442="","",参照!D442)</f>
        <v/>
      </c>
      <c r="AY442" s="52">
        <f>IF(参照!E442="","",参照!E442)</f>
        <v>5.5900000000000004E-4</v>
      </c>
      <c r="AZ442" s="52" t="str">
        <f>IF(参照!F442="","",参照!F442)</f>
        <v>大東建託パートナーズ(株)</v>
      </c>
      <c r="BA442" s="52" t="str">
        <f>IF(参照!G442="","",参照!G442)</f>
        <v>大東建託パートナーズ(株)_</v>
      </c>
      <c r="BB442" s="52">
        <f t="shared" si="37"/>
        <v>0.55900000000000005</v>
      </c>
      <c r="BD442" s="52" t="str">
        <f>IF(参照!L442="","",参照!L442)</f>
        <v>パーパススマートパワー(株)</v>
      </c>
    </row>
    <row r="443" spans="47:56">
      <c r="AU443" s="52" t="str">
        <f>IF(参照!A443="","",参照!A443)</f>
        <v>A0179</v>
      </c>
      <c r="AV443" s="52" t="str">
        <f>IF(参照!B443="","",参照!B443)</f>
        <v>Ｊａｐａｎ電力(株)</v>
      </c>
      <c r="AW443" s="52">
        <f>IF(参照!C443="","",参照!C443)</f>
        <v>5.5400000000000002E-4</v>
      </c>
      <c r="AX443" s="52" t="str">
        <f>IF(参照!D443="","",参照!D443)</f>
        <v>メニューA</v>
      </c>
      <c r="AY443" s="52">
        <f>IF(参照!E443="","",参照!E443)</f>
        <v>0</v>
      </c>
      <c r="AZ443" s="52" t="str">
        <f>IF(参照!F443="","",参照!F443)</f>
        <v>Ｊａｐａｎ電力(株)</v>
      </c>
      <c r="BA443" s="52" t="str">
        <f>IF(参照!G443="","",参照!G443)</f>
        <v>Ｊａｐａｎ電力(株)_メニューA</v>
      </c>
      <c r="BB443" s="52">
        <f t="shared" si="37"/>
        <v>0</v>
      </c>
      <c r="BD443" s="52" t="str">
        <f>IF(参照!L443="","",参照!L443)</f>
        <v>パシフィックパワー(株)</v>
      </c>
    </row>
    <row r="444" spans="47:56">
      <c r="AU444" s="52" t="str">
        <f>IF(参照!A444="","",参照!A444)</f>
        <v/>
      </c>
      <c r="AV444" s="52" t="str">
        <f>IF(参照!B444="","",参照!B444)</f>
        <v/>
      </c>
      <c r="AW444" s="52" t="str">
        <f>IF(参照!C444="","",参照!C444)</f>
        <v/>
      </c>
      <c r="AX444" s="52" t="str">
        <f>IF(参照!D444="","",参照!D444)</f>
        <v>メニューB</v>
      </c>
      <c r="AY444" s="52">
        <f>IF(参照!E444="","",参照!E444)</f>
        <v>0</v>
      </c>
      <c r="AZ444" s="52" t="str">
        <f>IF(参照!F444="","",参照!F444)</f>
        <v>Ｊａｐａｎ電力(株)</v>
      </c>
      <c r="BA444" s="52" t="str">
        <f>IF(参照!G444="","",参照!G444)</f>
        <v>Ｊａｐａｎ電力(株)_メニューB</v>
      </c>
      <c r="BB444" s="52">
        <f t="shared" si="37"/>
        <v>0</v>
      </c>
      <c r="BD444" s="52" t="str">
        <f>IF(参照!L444="","",参照!L444)</f>
        <v>パナソニックオペレーショナルエクセレンス(株)(旧：パナソニック(株))</v>
      </c>
    </row>
    <row r="445" spans="47:56">
      <c r="AU445" s="52" t="str">
        <f>IF(参照!A445="","",参照!A445)</f>
        <v/>
      </c>
      <c r="AV445" s="52" t="str">
        <f>IF(参照!B445="","",参照!B445)</f>
        <v/>
      </c>
      <c r="AW445" s="52" t="str">
        <f>IF(参照!C445="","",参照!C445)</f>
        <v/>
      </c>
      <c r="AX445" s="52" t="str">
        <f>IF(参照!D445="","",参照!D445)</f>
        <v>メニューC(残差)</v>
      </c>
      <c r="AY445" s="52">
        <f>IF(参照!E445="","",参照!E445)</f>
        <v>5.6399999999999994E-4</v>
      </c>
      <c r="AZ445" s="52" t="str">
        <f>IF(参照!F445="","",参照!F445)</f>
        <v>Ｊａｐａｎ電力(株)</v>
      </c>
      <c r="BA445" s="52" t="str">
        <f>IF(参照!G445="","",参照!G445)</f>
        <v>Ｊａｐａｎ電力(株)_メニューC(残差)</v>
      </c>
      <c r="BB445" s="52">
        <f t="shared" si="37"/>
        <v>0.56399999999999995</v>
      </c>
      <c r="BD445" s="52" t="str">
        <f>IF(参照!L445="","",参照!L445)</f>
        <v>(株)花巻銀河パワー</v>
      </c>
    </row>
    <row r="446" spans="47:56">
      <c r="AU446" s="52" t="str">
        <f>IF(参照!A446="","",参照!A446)</f>
        <v/>
      </c>
      <c r="AV446" s="52" t="str">
        <f>IF(参照!B446="","",参照!B446)</f>
        <v/>
      </c>
      <c r="AW446" s="52" t="str">
        <f>IF(参照!C446="","",参照!C446)</f>
        <v/>
      </c>
      <c r="AX446" s="52" t="str">
        <f>IF(参照!D446="","",参照!D446)</f>
        <v>(参考値)事業者全体</v>
      </c>
      <c r="AY446" s="52">
        <f>IF(参照!E446="","",参照!E446)</f>
        <v>4.7699999999999999E-4</v>
      </c>
      <c r="AZ446" s="52" t="str">
        <f>IF(参照!F446="","",参照!F446)</f>
        <v>Ｊａｐａｎ電力(株)</v>
      </c>
      <c r="BA446" s="52" t="str">
        <f>IF(参照!G446="","",参照!G446)</f>
        <v>Ｊａｐａｎ電力(株)_(参考値)事業者全体</v>
      </c>
      <c r="BB446" s="52">
        <f t="shared" si="37"/>
        <v>0.47699999999999998</v>
      </c>
      <c r="BD446" s="52" t="str">
        <f>IF(参照!L446="","",参照!L446)</f>
        <v>(株)はまエネ</v>
      </c>
    </row>
    <row r="447" spans="47:56">
      <c r="AU447" s="52" t="str">
        <f>IF(参照!A447="","",参照!A447)</f>
        <v>A0180</v>
      </c>
      <c r="AV447" s="52" t="str">
        <f>IF(参照!B447="","",参照!B447)</f>
        <v>電源開発(株)</v>
      </c>
      <c r="AW447" s="52" t="str">
        <f>IF(参照!C447="","",参照!C447)</f>
        <v>0.000453※</v>
      </c>
      <c r="AX447" s="52" t="str">
        <f>IF(参照!D447="","",参照!D447)</f>
        <v>メニューA</v>
      </c>
      <c r="AY447" s="52">
        <f>IF(参照!E447="","",参照!E447)</f>
        <v>1.25E-4</v>
      </c>
      <c r="AZ447" s="52" t="str">
        <f>IF(参照!F447="","",参照!F447)</f>
        <v>電源開発(株)</v>
      </c>
      <c r="BA447" s="52" t="str">
        <f>IF(参照!G447="","",参照!G447)</f>
        <v>電源開発(株)_メニューA</v>
      </c>
      <c r="BB447" s="52">
        <f t="shared" si="37"/>
        <v>0.125</v>
      </c>
      <c r="BD447" s="52" t="str">
        <f>IF(参照!L447="","",参照!L447)</f>
        <v>浜田ガス(株)</v>
      </c>
    </row>
    <row r="448" spans="47:56">
      <c r="AU448" s="52" t="str">
        <f>IF(参照!A448="","",参照!A448)</f>
        <v/>
      </c>
      <c r="AV448" s="52" t="str">
        <f>IF(参照!B448="","",参照!B448)</f>
        <v/>
      </c>
      <c r="AW448" s="52" t="str">
        <f>IF(参照!C448="","",参照!C448)</f>
        <v/>
      </c>
      <c r="AX448" s="52" t="str">
        <f>IF(参照!D448="","",参照!D448)</f>
        <v>メニューB</v>
      </c>
      <c r="AY448" s="52">
        <f>IF(参照!E448="","",参照!E448)</f>
        <v>3.2499999999999999E-4</v>
      </c>
      <c r="AZ448" s="52" t="str">
        <f>IF(参照!F448="","",参照!F448)</f>
        <v>電源開発(株)</v>
      </c>
      <c r="BA448" s="52" t="str">
        <f>IF(参照!G448="","",参照!G448)</f>
        <v>電源開発(株)_メニューB</v>
      </c>
      <c r="BB448" s="52">
        <f t="shared" si="37"/>
        <v>0.32500000000000001</v>
      </c>
      <c r="BD448" s="52" t="str">
        <f>IF(参照!L448="","",参照!L448)</f>
        <v>(株)浜松新電力</v>
      </c>
    </row>
    <row r="449" spans="47:56">
      <c r="AU449" s="52" t="str">
        <f>IF(参照!A449="","",参照!A449)</f>
        <v/>
      </c>
      <c r="AV449" s="52" t="str">
        <f>IF(参照!B449="","",参照!B449)</f>
        <v/>
      </c>
      <c r="AW449" s="52" t="str">
        <f>IF(参照!C449="","",参照!C449)</f>
        <v/>
      </c>
      <c r="AX449" s="52" t="str">
        <f>IF(参照!D449="","",参照!D449)</f>
        <v>メニューC(残差)</v>
      </c>
      <c r="AY449" s="52">
        <f>IF(参照!E449="","",参照!E449)</f>
        <v>4.5300000000000001E-4</v>
      </c>
      <c r="AZ449" s="52" t="str">
        <f>IF(参照!F449="","",参照!F449)</f>
        <v>電源開発(株)</v>
      </c>
      <c r="BA449" s="52" t="str">
        <f>IF(参照!G449="","",参照!G449)</f>
        <v>電源開発(株)_メニューC(残差)</v>
      </c>
      <c r="BB449" s="52">
        <f t="shared" si="37"/>
        <v>0.45300000000000001</v>
      </c>
      <c r="BD449" s="52" t="str">
        <f>IF(参照!L449="","",参照!L449)</f>
        <v>(株)バランスハーツ</v>
      </c>
    </row>
    <row r="450" spans="47:56">
      <c r="AU450" s="52" t="str">
        <f>IF(参照!A450="","",参照!A450)</f>
        <v/>
      </c>
      <c r="AV450" s="52" t="str">
        <f>IF(参照!B450="","",参照!B450)</f>
        <v/>
      </c>
      <c r="AW450" s="52" t="str">
        <f>IF(参照!C450="","",参照!C450)</f>
        <v/>
      </c>
      <c r="AX450" s="52" t="str">
        <f>IF(参照!D450="","",参照!D450)</f>
        <v>(参考値)事業者全体</v>
      </c>
      <c r="AY450" s="52">
        <f>IF(参照!E450="","",参照!E450)</f>
        <v>4.6999999999999999E-4</v>
      </c>
      <c r="AZ450" s="52" t="str">
        <f>IF(参照!F450="","",参照!F450)</f>
        <v>電源開発(株)</v>
      </c>
      <c r="BA450" s="52" t="str">
        <f>IF(参照!G450="","",参照!G450)</f>
        <v>電源開発(株)_(参考値)事業者全体</v>
      </c>
      <c r="BB450" s="52">
        <f t="shared" si="37"/>
        <v>0.47</v>
      </c>
      <c r="BD450" s="52" t="str">
        <f>IF(参照!L450="","",参照!L450)</f>
        <v>はりま電力(株)</v>
      </c>
    </row>
    <row r="451" spans="47:56">
      <c r="AU451" s="52" t="str">
        <f>IF(参照!A451="","",参照!A451)</f>
        <v>A0181</v>
      </c>
      <c r="AV451" s="52" t="str">
        <f>IF(参照!B451="","",参照!B451)</f>
        <v>鈴与商事(株)</v>
      </c>
      <c r="AW451" s="52">
        <f>IF(参照!C451="","",参照!C451)</f>
        <v>3.6200000000000002E-4</v>
      </c>
      <c r="AX451" s="52" t="str">
        <f>IF(参照!D451="","",参照!D451)</f>
        <v>メニューA</v>
      </c>
      <c r="AY451" s="52">
        <f>IF(参照!E451="","",参照!E451)</f>
        <v>2.9499999999999996E-4</v>
      </c>
      <c r="AZ451" s="52" t="str">
        <f>IF(参照!F451="","",参照!F451)</f>
        <v>鈴与商事(株)</v>
      </c>
      <c r="BA451" s="52" t="str">
        <f>IF(参照!G451="","",参照!G451)</f>
        <v>鈴与商事(株)_メニューA</v>
      </c>
      <c r="BB451" s="52">
        <f t="shared" si="37"/>
        <v>0.29499999999999998</v>
      </c>
      <c r="BD451" s="52" t="str">
        <f>IF(参照!L451="","",参照!L451)</f>
        <v>(株)ハルエネ</v>
      </c>
    </row>
    <row r="452" spans="47:56">
      <c r="AU452" s="52" t="str">
        <f>IF(参照!A452="","",参照!A452)</f>
        <v/>
      </c>
      <c r="AV452" s="52" t="str">
        <f>IF(参照!B452="","",参照!B452)</f>
        <v/>
      </c>
      <c r="AW452" s="52" t="str">
        <f>IF(参照!C452="","",参照!C452)</f>
        <v/>
      </c>
      <c r="AX452" s="52" t="str">
        <f>IF(参照!D452="","",参照!D452)</f>
        <v>メニューB</v>
      </c>
      <c r="AY452" s="52">
        <f>IF(参照!E452="","",参照!E452)</f>
        <v>0</v>
      </c>
      <c r="AZ452" s="52" t="str">
        <f>IF(参照!F452="","",参照!F452)</f>
        <v>鈴与商事(株)</v>
      </c>
      <c r="BA452" s="52" t="str">
        <f>IF(参照!G452="","",参照!G452)</f>
        <v>鈴与商事(株)_メニューB</v>
      </c>
      <c r="BB452" s="52">
        <f t="shared" si="37"/>
        <v>0</v>
      </c>
      <c r="BD452" s="52" t="str">
        <f>IF(参照!L452="","",参照!L452)</f>
        <v>(株)パルシステム電力</v>
      </c>
    </row>
    <row r="453" spans="47:56">
      <c r="AU453" s="52" t="str">
        <f>IF(参照!A453="","",参照!A453)</f>
        <v/>
      </c>
      <c r="AV453" s="52" t="str">
        <f>IF(参照!B453="","",参照!B453)</f>
        <v/>
      </c>
      <c r="AW453" s="52" t="str">
        <f>IF(参照!C453="","",参照!C453)</f>
        <v/>
      </c>
      <c r="AX453" s="52" t="str">
        <f>IF(参照!D453="","",参照!D453)</f>
        <v>メニューC</v>
      </c>
      <c r="AY453" s="52">
        <f>IF(参照!E453="","",参照!E453)</f>
        <v>0</v>
      </c>
      <c r="AZ453" s="52" t="str">
        <f>IF(参照!F453="","",参照!F453)</f>
        <v>鈴与商事(株)</v>
      </c>
      <c r="BA453" s="52" t="str">
        <f>IF(参照!G453="","",参照!G453)</f>
        <v>鈴与商事(株)_メニューC</v>
      </c>
      <c r="BB453" s="52">
        <f t="shared" ref="BB453:BB516" si="38">AY453*1000</f>
        <v>0</v>
      </c>
      <c r="BD453" s="52" t="str">
        <f>IF(参照!L453="","",参照!L453)</f>
        <v>(株)パワー・オプティマイザー</v>
      </c>
    </row>
    <row r="454" spans="47:56">
      <c r="AU454" s="52" t="str">
        <f>IF(参照!A454="","",参照!A454)</f>
        <v/>
      </c>
      <c r="AV454" s="52" t="str">
        <f>IF(参照!B454="","",参照!B454)</f>
        <v/>
      </c>
      <c r="AW454" s="52" t="str">
        <f>IF(参照!C454="","",参照!C454)</f>
        <v/>
      </c>
      <c r="AX454" s="52" t="str">
        <f>IF(参照!D454="","",参照!D454)</f>
        <v>メニューD(残差)</v>
      </c>
      <c r="AY454" s="52">
        <f>IF(参照!E454="","",参照!E454)</f>
        <v>6.1200000000000002E-4</v>
      </c>
      <c r="AZ454" s="52" t="str">
        <f>IF(参照!F454="","",参照!F454)</f>
        <v>鈴与商事(株)</v>
      </c>
      <c r="BA454" s="52" t="str">
        <f>IF(参照!G454="","",参照!G454)</f>
        <v>鈴与商事(株)_メニューD(残差)</v>
      </c>
      <c r="BB454" s="52">
        <f t="shared" si="38"/>
        <v>0.61199999999999999</v>
      </c>
      <c r="BD454" s="52" t="str">
        <f>IF(参照!L454="","",参照!L454)</f>
        <v>パワーネクスト(株)</v>
      </c>
    </row>
    <row r="455" spans="47:56">
      <c r="AU455" s="52" t="str">
        <f>IF(参照!A455="","",参照!A455)</f>
        <v/>
      </c>
      <c r="AV455" s="52" t="str">
        <f>IF(参照!B455="","",参照!B455)</f>
        <v/>
      </c>
      <c r="AW455" s="52" t="str">
        <f>IF(参照!C455="","",参照!C455)</f>
        <v/>
      </c>
      <c r="AX455" s="52" t="str">
        <f>IF(参照!D455="","",参照!D455)</f>
        <v>(参考値)事業者全体</v>
      </c>
      <c r="AY455" s="52">
        <f>IF(参照!E455="","",参照!E455)</f>
        <v>3.8299999999999999E-4</v>
      </c>
      <c r="AZ455" s="52" t="str">
        <f>IF(参照!F455="","",参照!F455)</f>
        <v>鈴与商事(株)</v>
      </c>
      <c r="BA455" s="52" t="str">
        <f>IF(参照!G455="","",参照!G455)</f>
        <v>鈴与商事(株)_(参考値)事業者全体</v>
      </c>
      <c r="BB455" s="52">
        <f t="shared" si="38"/>
        <v>0.38300000000000001</v>
      </c>
      <c r="BD455" s="52" t="str">
        <f>IF(参照!L455="","",参照!L455)</f>
        <v>バンプーパワートレーディング合同会社</v>
      </c>
    </row>
    <row r="456" spans="47:56">
      <c r="AU456" s="52" t="str">
        <f>IF(参照!A456="","",参照!A456)</f>
        <v>A0183</v>
      </c>
      <c r="AV456" s="52" t="str">
        <f>IF(参照!B456="","",参照!B456)</f>
        <v>(株)バランスハーツ</v>
      </c>
      <c r="AW456" s="52">
        <f>IF(参照!C456="","",参照!C456)</f>
        <v>4.15E-4</v>
      </c>
      <c r="AX456" s="52" t="str">
        <f>IF(参照!D456="","",参照!D456)</f>
        <v/>
      </c>
      <c r="AY456" s="52">
        <f>IF(参照!E456="","",参照!E456)</f>
        <v>4.06E-4</v>
      </c>
      <c r="AZ456" s="52" t="str">
        <f>IF(参照!F456="","",参照!F456)</f>
        <v>(株)バランスハーツ</v>
      </c>
      <c r="BA456" s="52" t="str">
        <f>IF(参照!G456="","",参照!G456)</f>
        <v>(株)バランスハーツ_</v>
      </c>
      <c r="BB456" s="52">
        <f t="shared" si="38"/>
        <v>0.40600000000000003</v>
      </c>
      <c r="BD456" s="52" t="str">
        <f>IF(参照!L456="","",参照!L456)</f>
        <v>ひおき地域エネルギー(株)</v>
      </c>
    </row>
    <row r="457" spans="47:56">
      <c r="AU457" s="52" t="str">
        <f>IF(参照!A457="","",参照!A457)</f>
        <v>A0184</v>
      </c>
      <c r="AV457" s="52" t="str">
        <f>IF(参照!B457="","",参照!B457)</f>
        <v>ワタミエナジー(株)</v>
      </c>
      <c r="AW457" s="52">
        <f>IF(参照!C457="","",参照!C457)</f>
        <v>4.35E-4</v>
      </c>
      <c r="AX457" s="52" t="str">
        <f>IF(参照!D457="","",参照!D457)</f>
        <v>メニューA</v>
      </c>
      <c r="AY457" s="52">
        <f>IF(参照!E457="","",参照!E457)</f>
        <v>0</v>
      </c>
      <c r="AZ457" s="52" t="str">
        <f>IF(参照!F457="","",参照!F457)</f>
        <v>ワタミエナジー(株)</v>
      </c>
      <c r="BA457" s="52" t="str">
        <f>IF(参照!G457="","",参照!G457)</f>
        <v>ワタミエナジー(株)_メニューA</v>
      </c>
      <c r="BB457" s="52">
        <f t="shared" si="38"/>
        <v>0</v>
      </c>
      <c r="BD457" s="52" t="str">
        <f>IF(参照!L457="","",参照!L457)</f>
        <v>東日本ガス(株)</v>
      </c>
    </row>
    <row r="458" spans="47:56">
      <c r="AU458" s="52" t="str">
        <f>IF(参照!A458="","",参照!A458)</f>
        <v/>
      </c>
      <c r="AV458" s="52" t="str">
        <f>IF(参照!B458="","",参照!B458)</f>
        <v/>
      </c>
      <c r="AW458" s="52" t="str">
        <f>IF(参照!C458="","",参照!C458)</f>
        <v/>
      </c>
      <c r="AX458" s="52" t="str">
        <f>IF(参照!D458="","",参照!D458)</f>
        <v>メニューB(残差)</v>
      </c>
      <c r="AY458" s="52">
        <f>IF(参照!E458="","",参照!E458)</f>
        <v>4.7199999999999998E-4</v>
      </c>
      <c r="AZ458" s="52" t="str">
        <f>IF(参照!F458="","",参照!F458)</f>
        <v>ワタミエナジー(株)</v>
      </c>
      <c r="BA458" s="52" t="str">
        <f>IF(参照!G458="","",参照!G458)</f>
        <v>ワタミエナジー(株)_メニューB(残差)</v>
      </c>
      <c r="BB458" s="52">
        <f t="shared" si="38"/>
        <v>0.47199999999999998</v>
      </c>
      <c r="BD458" s="52" t="str">
        <f>IF(参照!L458="","",参照!L458)</f>
        <v>東広島スマートエネルギー(株)</v>
      </c>
    </row>
    <row r="459" spans="47:56">
      <c r="AU459" s="52" t="str">
        <f>IF(参照!A459="","",参照!A459)</f>
        <v/>
      </c>
      <c r="AV459" s="52" t="str">
        <f>IF(参照!B459="","",参照!B459)</f>
        <v/>
      </c>
      <c r="AW459" s="52" t="str">
        <f>IF(参照!C459="","",参照!C459)</f>
        <v/>
      </c>
      <c r="AX459" s="52" t="str">
        <f>IF(参照!D459="","",参照!D459)</f>
        <v>(参考値)事業者全体</v>
      </c>
      <c r="AY459" s="52">
        <f>IF(参照!E459="","",参照!E459)</f>
        <v>4.9200000000000003E-4</v>
      </c>
      <c r="AZ459" s="52" t="str">
        <f>IF(参照!F459="","",参照!F459)</f>
        <v>ワタミエナジー(株)</v>
      </c>
      <c r="BA459" s="52" t="str">
        <f>IF(参照!G459="","",参照!G459)</f>
        <v>ワタミエナジー(株)_(参考値)事業者全体</v>
      </c>
      <c r="BB459" s="52">
        <f t="shared" si="38"/>
        <v>0.49200000000000005</v>
      </c>
      <c r="BD459" s="52" t="str">
        <f>IF(参照!L459="","",参照!L459)</f>
        <v>一般社団法人東松島みらいとし機構</v>
      </c>
    </row>
    <row r="460" spans="47:56">
      <c r="AU460" s="52" t="str">
        <f>IF(参照!A460="","",参照!A460)</f>
        <v>A0185</v>
      </c>
      <c r="AV460" s="52" t="str">
        <f>IF(参照!B460="","",参照!B460)</f>
        <v>(株)パルシステム電力</v>
      </c>
      <c r="AW460" s="52">
        <f>IF(参照!C460="","",参照!C460)</f>
        <v>7.7999999999999999E-5</v>
      </c>
      <c r="AX460" s="52" t="str">
        <f>IF(参照!D460="","",参照!D460)</f>
        <v/>
      </c>
      <c r="AY460" s="52">
        <f>IF(参照!E460="","",参照!E460)</f>
        <v>6.4999999999999997E-4</v>
      </c>
      <c r="AZ460" s="52" t="str">
        <f>IF(参照!F460="","",参照!F460)</f>
        <v>(株)パルシステム電力</v>
      </c>
      <c r="BA460" s="52" t="str">
        <f>IF(参照!G460="","",参照!G460)</f>
        <v>(株)パルシステム電力_</v>
      </c>
      <c r="BB460" s="52">
        <f t="shared" si="38"/>
        <v>0.65</v>
      </c>
      <c r="BD460" s="52" t="str">
        <f>IF(参照!L460="","",参照!L460)</f>
        <v>(株)ビジョン</v>
      </c>
    </row>
    <row r="461" spans="47:56">
      <c r="AU461" s="52" t="str">
        <f>IF(参照!A461="","",参照!A461)</f>
        <v>A0186</v>
      </c>
      <c r="AV461" s="52" t="str">
        <f>IF(参照!B461="","",参照!B461)</f>
        <v>ＳＢパワー(株)</v>
      </c>
      <c r="AW461" s="52">
        <f>IF(参照!C461="","",参照!C461)</f>
        <v>4.3600000000000008E-4</v>
      </c>
      <c r="AX461" s="52" t="str">
        <f>IF(参照!D461="","",参照!D461)</f>
        <v>メニューA</v>
      </c>
      <c r="AY461" s="52">
        <f>IF(参照!E461="","",参照!E461)</f>
        <v>0</v>
      </c>
      <c r="AZ461" s="52" t="str">
        <f>IF(参照!F461="","",参照!F461)</f>
        <v>ＳＢパワー(株)</v>
      </c>
      <c r="BA461" s="52" t="str">
        <f>IF(参照!G461="","",参照!G461)</f>
        <v>ＳＢパワー(株)_メニューA</v>
      </c>
      <c r="BB461" s="52">
        <f t="shared" si="38"/>
        <v>0</v>
      </c>
      <c r="BD461" s="52" t="str">
        <f>IF(参照!L461="","",参照!L461)</f>
        <v>日高都市ガス(株)</v>
      </c>
    </row>
    <row r="462" spans="47:56">
      <c r="AU462" s="52" t="str">
        <f>IF(参照!A462="","",参照!A462)</f>
        <v/>
      </c>
      <c r="AV462" s="52" t="str">
        <f>IF(参照!B462="","",参照!B462)</f>
        <v/>
      </c>
      <c r="AW462" s="52" t="str">
        <f>IF(参照!C462="","",参照!C462)</f>
        <v/>
      </c>
      <c r="AX462" s="52" t="str">
        <f>IF(参照!D462="","",参照!D462)</f>
        <v>メニューB</v>
      </c>
      <c r="AY462" s="52">
        <f>IF(参照!E462="","",参照!E462)</f>
        <v>1.9000000000000001E-4</v>
      </c>
      <c r="AZ462" s="52" t="str">
        <f>IF(参照!F462="","",参照!F462)</f>
        <v>ＳＢパワー(株)</v>
      </c>
      <c r="BA462" s="52" t="str">
        <f>IF(参照!G462="","",参照!G462)</f>
        <v>ＳＢパワー(株)_メニューB</v>
      </c>
      <c r="BB462" s="52">
        <f t="shared" si="38"/>
        <v>0.19</v>
      </c>
      <c r="BD462" s="52" t="str">
        <f>IF(参照!L462="","",参照!L462)</f>
        <v>日田グリーン電力(株)</v>
      </c>
    </row>
    <row r="463" spans="47:56">
      <c r="AU463" s="52" t="str">
        <f>IF(参照!A463="","",参照!A463)</f>
        <v/>
      </c>
      <c r="AV463" s="52" t="str">
        <f>IF(参照!B463="","",参照!B463)</f>
        <v/>
      </c>
      <c r="AW463" s="52" t="str">
        <f>IF(参照!C463="","",参照!C463)</f>
        <v/>
      </c>
      <c r="AX463" s="52" t="str">
        <f>IF(参照!D463="","",参照!D463)</f>
        <v>メニューC(残差)</v>
      </c>
      <c r="AY463" s="52">
        <f>IF(参照!E463="","",参照!E463)</f>
        <v>4.8500000000000003E-4</v>
      </c>
      <c r="AZ463" s="52" t="str">
        <f>IF(参照!F463="","",参照!F463)</f>
        <v>ＳＢパワー(株)</v>
      </c>
      <c r="BA463" s="52" t="str">
        <f>IF(参照!G463="","",参照!G463)</f>
        <v>ＳＢパワー(株)_メニューC(残差)</v>
      </c>
      <c r="BB463" s="52">
        <f t="shared" si="38"/>
        <v>0.48500000000000004</v>
      </c>
      <c r="BD463" s="52" t="str">
        <f>IF(参照!L463="","",参照!L463)</f>
        <v>日立造船(株)</v>
      </c>
    </row>
    <row r="464" spans="47:56">
      <c r="AU464" s="52" t="str">
        <f>IF(参照!A464="","",参照!A464)</f>
        <v/>
      </c>
      <c r="AV464" s="52" t="str">
        <f>IF(参照!B464="","",参照!B464)</f>
        <v/>
      </c>
      <c r="AW464" s="52" t="str">
        <f>IF(参照!C464="","",参照!C464)</f>
        <v/>
      </c>
      <c r="AX464" s="52" t="str">
        <f>IF(参照!D464="","",参照!D464)</f>
        <v>(参考値)事業者全体</v>
      </c>
      <c r="AY464" s="52">
        <f>IF(参照!E464="","",参照!E464)</f>
        <v>5.0299999999999997E-4</v>
      </c>
      <c r="AZ464" s="52" t="str">
        <f>IF(参照!F464="","",参照!F464)</f>
        <v>ＳＢパワー(株)</v>
      </c>
      <c r="BA464" s="52" t="str">
        <f>IF(参照!G464="","",参照!G464)</f>
        <v>ＳＢパワー(株)_(参考値)事業者全体</v>
      </c>
      <c r="BB464" s="52">
        <f t="shared" si="38"/>
        <v>0.503</v>
      </c>
      <c r="BD464" s="52" t="str">
        <f>IF(参照!L464="","",参照!L464)</f>
        <v>(株)ビビット</v>
      </c>
    </row>
    <row r="465" spans="47:56">
      <c r="AU465" s="52" t="str">
        <f>IF(参照!A465="","",参照!A465)</f>
        <v>A0187</v>
      </c>
      <c r="AV465" s="52" t="str">
        <f>IF(参照!B465="","",参照!B465)</f>
        <v>ＮＦパワーサービス(株)</v>
      </c>
      <c r="AW465" s="52">
        <f>IF(参照!C465="","",参照!C465)</f>
        <v>4.3600000000000008E-4</v>
      </c>
      <c r="AX465" s="52" t="str">
        <f>IF(参照!D465="","",参照!D465)</f>
        <v>メニューA</v>
      </c>
      <c r="AY465" s="52">
        <f>IF(参照!E465="","",参照!E465)</f>
        <v>0</v>
      </c>
      <c r="AZ465" s="52" t="str">
        <f>IF(参照!F465="","",参照!F465)</f>
        <v>ＮＦパワーサービス(株)</v>
      </c>
      <c r="BA465" s="52" t="str">
        <f>IF(参照!G465="","",参照!G465)</f>
        <v>ＮＦパワーサービス(株)_メニューA</v>
      </c>
      <c r="BB465" s="52">
        <f t="shared" si="38"/>
        <v>0</v>
      </c>
      <c r="BD465" s="52" t="str">
        <f>IF(参照!L465="","",参照!L465)</f>
        <v>ヒューリックプロパティソリューション(株)</v>
      </c>
    </row>
    <row r="466" spans="47:56">
      <c r="AU466" s="52" t="str">
        <f>IF(参照!A466="","",参照!A466)</f>
        <v/>
      </c>
      <c r="AV466" s="52" t="str">
        <f>IF(参照!B466="","",参照!B466)</f>
        <v/>
      </c>
      <c r="AW466" s="52" t="str">
        <f>IF(参照!C466="","",参照!C466)</f>
        <v/>
      </c>
      <c r="AX466" s="52" t="str">
        <f>IF(参照!D466="","",参照!D466)</f>
        <v>メニューB(残差)</v>
      </c>
      <c r="AY466" s="52">
        <f>IF(参照!E466="","",参照!E466)</f>
        <v>3.9600000000000003E-4</v>
      </c>
      <c r="AZ466" s="52" t="str">
        <f>IF(参照!F466="","",参照!F466)</f>
        <v>ＮＦパワーサービス(株)</v>
      </c>
      <c r="BA466" s="52" t="str">
        <f>IF(参照!G466="","",参照!G466)</f>
        <v>ＮＦパワーサービス(株)_メニューB(残差)</v>
      </c>
      <c r="BB466" s="52">
        <f t="shared" si="38"/>
        <v>0.39600000000000002</v>
      </c>
      <c r="BD466" s="52" t="str">
        <f>IF(参照!L466="","",参照!L466)</f>
        <v>兵庫電力(株)</v>
      </c>
    </row>
    <row r="467" spans="47:56">
      <c r="AU467" s="52" t="str">
        <f>IF(参照!A467="","",参照!A467)</f>
        <v/>
      </c>
      <c r="AV467" s="52" t="str">
        <f>IF(参照!B467="","",参照!B467)</f>
        <v/>
      </c>
      <c r="AW467" s="52" t="str">
        <f>IF(参照!C467="","",参照!C467)</f>
        <v/>
      </c>
      <c r="AX467" s="52" t="str">
        <f>IF(参照!D467="","",参照!D467)</f>
        <v>(参考値)事業者全体</v>
      </c>
      <c r="AY467" s="52">
        <f>IF(参照!E467="","",参照!E467)</f>
        <v>4.2000000000000002E-4</v>
      </c>
      <c r="AZ467" s="52" t="str">
        <f>IF(参照!F467="","",参照!F467)</f>
        <v>ＮＦパワーサービス(株)</v>
      </c>
      <c r="BA467" s="52" t="str">
        <f>IF(参照!G467="","",参照!G467)</f>
        <v>ＮＦパワーサービス(株)_(参考値)事業者全体</v>
      </c>
      <c r="BB467" s="52">
        <f t="shared" si="38"/>
        <v>0.42000000000000004</v>
      </c>
      <c r="BD467" s="52" t="str">
        <f>IF(参照!L467="","",参照!L467)</f>
        <v>弘前ガス(株)</v>
      </c>
    </row>
    <row r="468" spans="47:56">
      <c r="AU468" s="52" t="str">
        <f>IF(参照!A468="","",参照!A468)</f>
        <v>A0188</v>
      </c>
      <c r="AV468" s="52" t="str">
        <f>IF(参照!B468="","",参照!B468)</f>
        <v>ひおき地域エネルギー(株)</v>
      </c>
      <c r="AW468" s="52">
        <f>IF(参照!C468="","",参照!C468)</f>
        <v>4.4700000000000002E-4</v>
      </c>
      <c r="AX468" s="52" t="str">
        <f>IF(参照!D468="","",参照!D468)</f>
        <v>メニューA</v>
      </c>
      <c r="AY468" s="52">
        <f>IF(参照!E468="","",参照!E468)</f>
        <v>3.9600000000000003E-4</v>
      </c>
      <c r="AZ468" s="52" t="str">
        <f>IF(参照!F468="","",参照!F468)</f>
        <v>ひおき地域エネルギー(株)</v>
      </c>
      <c r="BA468" s="52" t="str">
        <f>IF(参照!G468="","",参照!G468)</f>
        <v>ひおき地域エネルギー(株)_メニューA</v>
      </c>
      <c r="BB468" s="52">
        <f t="shared" si="38"/>
        <v>0.39600000000000002</v>
      </c>
      <c r="BD468" s="52" t="str">
        <f>IF(参照!L468="","",参照!L468)</f>
        <v>(株)ファミリーネット・ジャパン</v>
      </c>
    </row>
    <row r="469" spans="47:56">
      <c r="AU469" s="52" t="str">
        <f>IF(参照!A469="","",参照!A469)</f>
        <v/>
      </c>
      <c r="AV469" s="52" t="str">
        <f>IF(参照!B469="","",参照!B469)</f>
        <v/>
      </c>
      <c r="AW469" s="52" t="str">
        <f>IF(参照!C469="","",参照!C469)</f>
        <v/>
      </c>
      <c r="AX469" s="52" t="str">
        <f>IF(参照!D469="","",参照!D469)</f>
        <v>メニューB</v>
      </c>
      <c r="AY469" s="52">
        <f>IF(参照!E469="","",参照!E469)</f>
        <v>4.44E-4</v>
      </c>
      <c r="AZ469" s="52" t="str">
        <f>IF(参照!F469="","",参照!F469)</f>
        <v>ひおき地域エネルギー(株)</v>
      </c>
      <c r="BA469" s="52" t="str">
        <f>IF(参照!G469="","",参照!G469)</f>
        <v>ひおき地域エネルギー(株)_メニューB</v>
      </c>
      <c r="BB469" s="52">
        <f t="shared" si="38"/>
        <v>0.44400000000000001</v>
      </c>
      <c r="BD469" s="52" t="str">
        <f>IF(参照!L469="","",参照!L469)</f>
        <v>(株)ファラデー</v>
      </c>
    </row>
    <row r="470" spans="47:56">
      <c r="AU470" s="52" t="str">
        <f>IF(参照!A470="","",参照!A470)</f>
        <v/>
      </c>
      <c r="AV470" s="52" t="str">
        <f>IF(参照!B470="","",参照!B470)</f>
        <v/>
      </c>
      <c r="AW470" s="52" t="str">
        <f>IF(参照!C470="","",参照!C470)</f>
        <v/>
      </c>
      <c r="AX470" s="52" t="str">
        <f>IF(参照!D470="","",参照!D470)</f>
        <v>メニューC(残差)</v>
      </c>
      <c r="AY470" s="52">
        <f>IF(参照!E470="","",参照!E470)</f>
        <v>4.2299999999999998E-4</v>
      </c>
      <c r="AZ470" s="52" t="str">
        <f>IF(参照!F470="","",参照!F470)</f>
        <v>ひおき地域エネルギー(株)</v>
      </c>
      <c r="BA470" s="52" t="str">
        <f>IF(参照!G470="","",参照!G470)</f>
        <v>ひおき地域エネルギー(株)_メニューC(残差)</v>
      </c>
      <c r="BB470" s="52">
        <f t="shared" si="38"/>
        <v>0.42299999999999999</v>
      </c>
      <c r="BD470" s="52" t="str">
        <f>IF(参照!L470="","",参照!L470)</f>
        <v>(株)フィット</v>
      </c>
    </row>
    <row r="471" spans="47:56">
      <c r="AU471" s="52" t="str">
        <f>IF(参照!A471="","",参照!A471)</f>
        <v/>
      </c>
      <c r="AV471" s="52" t="str">
        <f>IF(参照!B471="","",参照!B471)</f>
        <v/>
      </c>
      <c r="AW471" s="52" t="str">
        <f>IF(参照!C471="","",参照!C471)</f>
        <v/>
      </c>
      <c r="AX471" s="52" t="str">
        <f>IF(参照!D471="","",参照!D471)</f>
        <v>(参考値)事業者全体</v>
      </c>
      <c r="AY471" s="52">
        <f>IF(参照!E471="","",参照!E471)</f>
        <v>4.9200000000000003E-4</v>
      </c>
      <c r="AZ471" s="52" t="str">
        <f>IF(参照!F471="","",参照!F471)</f>
        <v>ひおき地域エネルギー(株)</v>
      </c>
      <c r="BA471" s="52" t="str">
        <f>IF(参照!G471="","",参照!G471)</f>
        <v>ひおき地域エネルギー(株)_(参考値)事業者全体</v>
      </c>
      <c r="BB471" s="52">
        <f t="shared" si="38"/>
        <v>0.49200000000000005</v>
      </c>
      <c r="BD471" s="52" t="str">
        <f>IF(参照!L471="","",参照!L471)</f>
        <v>フィンテックラボ協同組合</v>
      </c>
    </row>
    <row r="472" spans="47:56">
      <c r="AU472" s="52" t="str">
        <f>IF(参照!A472="","",参照!A472)</f>
        <v>A0189</v>
      </c>
      <c r="AV472" s="52" t="str">
        <f>IF(参照!B472="","",参照!B472)</f>
        <v>和歌山電力(株)</v>
      </c>
      <c r="AW472" s="52">
        <f>IF(参照!C472="","",参照!C472)</f>
        <v>4.75E-4</v>
      </c>
      <c r="AX472" s="52" t="str">
        <f>IF(参照!D472="","",参照!D472)</f>
        <v/>
      </c>
      <c r="AY472" s="52">
        <f>IF(参照!E472="","",参照!E472)</f>
        <v>5.2800000000000004E-4</v>
      </c>
      <c r="AZ472" s="52" t="str">
        <f>IF(参照!F472="","",参照!F472)</f>
        <v>和歌山電力(株)</v>
      </c>
      <c r="BA472" s="52" t="str">
        <f>IF(参照!G472="","",参照!G472)</f>
        <v>和歌山電力(株)_</v>
      </c>
      <c r="BB472" s="52">
        <f t="shared" si="38"/>
        <v>0.52800000000000002</v>
      </c>
      <c r="BD472" s="52" t="str">
        <f>IF(参照!L472="","",参照!L472)</f>
        <v>(株)フォーバルテレコム　</v>
      </c>
    </row>
    <row r="473" spans="47:56">
      <c r="AU473" s="52" t="str">
        <f>IF(参照!A473="","",参照!A473)</f>
        <v>A0190</v>
      </c>
      <c r="AV473" s="52" t="str">
        <f>IF(参照!B473="","",参照!B473)</f>
        <v>日本瓦斯(株)(旧：(株)エナジードリーム)</v>
      </c>
      <c r="AW473" s="52">
        <f>IF(参照!C473="","",参照!C473)</f>
        <v>5.04E-4</v>
      </c>
      <c r="AX473" s="52" t="str">
        <f>IF(参照!D473="","",参照!D473)</f>
        <v/>
      </c>
      <c r="AY473" s="52">
        <f>IF(参照!E473="","",参照!E473)</f>
        <v>4.8999999999999998E-4</v>
      </c>
      <c r="AZ473" s="52" t="str">
        <f>IF(参照!F473="","",参照!F473)</f>
        <v>日本瓦斯(株)(旧：(株)エナジードリーム)</v>
      </c>
      <c r="BA473" s="52" t="str">
        <f>IF(参照!G473="","",参照!G473)</f>
        <v>日本瓦斯(株)(旧：(株)エナジードリーム)_</v>
      </c>
      <c r="BB473" s="52">
        <f t="shared" si="38"/>
        <v>0.49</v>
      </c>
      <c r="BD473" s="52" t="str">
        <f>IF(参照!L473="","",参照!L473)</f>
        <v>(株)フォレストパワー</v>
      </c>
    </row>
    <row r="474" spans="47:56">
      <c r="AU474" s="52" t="str">
        <f>IF(参照!A474="","",参照!A474)</f>
        <v>A0191</v>
      </c>
      <c r="AV474" s="52" t="str">
        <f>IF(参照!B474="","",参照!B474)</f>
        <v>(株)トドック電力</v>
      </c>
      <c r="AW474" s="52">
        <f>IF(参照!C474="","",参照!C474)</f>
        <v>4.6999999999999999E-4</v>
      </c>
      <c r="AX474" s="52" t="str">
        <f>IF(参照!D474="","",参照!D474)</f>
        <v/>
      </c>
      <c r="AY474" s="52">
        <f>IF(参照!E474="","",参照!E474)</f>
        <v>3.7199999999999999E-4</v>
      </c>
      <c r="AZ474" s="52" t="str">
        <f>IF(参照!F474="","",参照!F474)</f>
        <v>(株)トドック電力</v>
      </c>
      <c r="BA474" s="52" t="str">
        <f>IF(参照!G474="","",参照!G474)</f>
        <v>(株)トドック電力_</v>
      </c>
      <c r="BB474" s="52">
        <f t="shared" si="38"/>
        <v>0.372</v>
      </c>
      <c r="BD474" s="52" t="str">
        <f>IF(参照!L474="","",参照!L474)</f>
        <v>ふかやｅパワー(株)</v>
      </c>
    </row>
    <row r="475" spans="47:56">
      <c r="AU475" s="52" t="str">
        <f>IF(参照!A475="","",参照!A475)</f>
        <v>A0193</v>
      </c>
      <c r="AV475" s="52" t="str">
        <f>IF(参照!B475="","",参照!B475)</f>
        <v>九電みらいエナジー(株)</v>
      </c>
      <c r="AW475" s="52">
        <f>IF(参照!C475="","",参照!C475)</f>
        <v>4.6999999999999999E-4</v>
      </c>
      <c r="AX475" s="52" t="str">
        <f>IF(参照!D475="","",参照!D475)</f>
        <v>メニューA</v>
      </c>
      <c r="AY475" s="52">
        <f>IF(参照!E475="","",参照!E475)</f>
        <v>0</v>
      </c>
      <c r="AZ475" s="52" t="str">
        <f>IF(参照!F475="","",参照!F475)</f>
        <v>九電みらいエナジー(株)</v>
      </c>
      <c r="BA475" s="52" t="str">
        <f>IF(参照!G475="","",参照!G475)</f>
        <v>九電みらいエナジー(株)_メニューA</v>
      </c>
      <c r="BB475" s="52">
        <f t="shared" si="38"/>
        <v>0</v>
      </c>
      <c r="BD475" s="52" t="str">
        <f>IF(参照!L475="","",参照!L475)</f>
        <v>福井電力(株)</v>
      </c>
    </row>
    <row r="476" spans="47:56">
      <c r="AU476" s="52" t="str">
        <f>IF(参照!A476="","",参照!A476)</f>
        <v/>
      </c>
      <c r="AV476" s="52" t="str">
        <f>IF(参照!B476="","",参照!B476)</f>
        <v/>
      </c>
      <c r="AW476" s="52" t="str">
        <f>IF(参照!C476="","",参照!C476)</f>
        <v/>
      </c>
      <c r="AX476" s="52" t="str">
        <f>IF(参照!D476="","",参照!D476)</f>
        <v>メニューB</v>
      </c>
      <c r="AY476" s="52">
        <f>IF(参照!E476="","",参照!E476)</f>
        <v>4.3100000000000001E-4</v>
      </c>
      <c r="AZ476" s="52" t="str">
        <f>IF(参照!F476="","",参照!F476)</f>
        <v>九電みらいエナジー(株)</v>
      </c>
      <c r="BA476" s="52" t="str">
        <f>IF(参照!G476="","",参照!G476)</f>
        <v>九電みらいエナジー(株)_メニューB</v>
      </c>
      <c r="BB476" s="52">
        <f t="shared" si="38"/>
        <v>0.43099999999999999</v>
      </c>
      <c r="BD476" s="52" t="str">
        <f>IF(参照!L476="","",参照!L476)</f>
        <v>ふくしま新電力(株)</v>
      </c>
    </row>
    <row r="477" spans="47:56">
      <c r="AU477" s="52" t="str">
        <f>IF(参照!A477="","",参照!A477)</f>
        <v/>
      </c>
      <c r="AV477" s="52" t="str">
        <f>IF(参照!B477="","",参照!B477)</f>
        <v/>
      </c>
      <c r="AW477" s="52" t="str">
        <f>IF(参照!C477="","",参照!C477)</f>
        <v/>
      </c>
      <c r="AX477" s="52" t="str">
        <f>IF(参照!D477="","",参照!D477)</f>
        <v>メニューC(残差)</v>
      </c>
      <c r="AY477" s="52">
        <f>IF(参照!E477="","",参照!E477)</f>
        <v>4.7399999999999997E-4</v>
      </c>
      <c r="AZ477" s="52" t="str">
        <f>IF(参照!F477="","",参照!F477)</f>
        <v>九電みらいエナジー(株)</v>
      </c>
      <c r="BA477" s="52" t="str">
        <f>IF(参照!G477="","",参照!G477)</f>
        <v>九電みらいエナジー(株)_メニューC(残差)</v>
      </c>
      <c r="BB477" s="52">
        <f t="shared" si="38"/>
        <v>0.47399999999999998</v>
      </c>
      <c r="BD477" s="52" t="str">
        <f>IF(参照!L477="","",参照!L477)</f>
        <v>福島フェニックス電力(株)</v>
      </c>
    </row>
    <row r="478" spans="47:56">
      <c r="AU478" s="52" t="str">
        <f>IF(参照!A478="","",参照!A478)</f>
        <v/>
      </c>
      <c r="AV478" s="52" t="str">
        <f>IF(参照!B478="","",参照!B478)</f>
        <v/>
      </c>
      <c r="AW478" s="52" t="str">
        <f>IF(参照!C478="","",参照!C478)</f>
        <v/>
      </c>
      <c r="AX478" s="52" t="str">
        <f>IF(参照!D478="","",参照!D478)</f>
        <v>(参考値)事業者全体</v>
      </c>
      <c r="AY478" s="52">
        <f>IF(参照!E478="","",参照!E478)</f>
        <v>4.7399999999999997E-4</v>
      </c>
      <c r="AZ478" s="52" t="str">
        <f>IF(参照!F478="","",参照!F478)</f>
        <v>九電みらいエナジー(株)</v>
      </c>
      <c r="BA478" s="52" t="str">
        <f>IF(参照!G478="","",参照!G478)</f>
        <v>九電みらいエナジー(株)_(参考値)事業者全体</v>
      </c>
      <c r="BB478" s="52">
        <f t="shared" si="38"/>
        <v>0.47399999999999998</v>
      </c>
      <c r="BD478" s="52" t="str">
        <f>IF(参照!L478="","",参照!L478)</f>
        <v>(株)ふくしま未来パワー</v>
      </c>
    </row>
    <row r="479" spans="47:56">
      <c r="AU479" s="52" t="str">
        <f>IF(参照!A479="","",参照!A479)</f>
        <v>A0194</v>
      </c>
      <c r="AV479" s="52" t="str">
        <f>IF(参照!B479="","",参照!B479)</f>
        <v>(株)ミツウロコヴェッセル</v>
      </c>
      <c r="AW479" s="52">
        <f>IF(参照!C479="","",参照!C479)</f>
        <v>5.2500000000000008E-4</v>
      </c>
      <c r="AX479" s="52" t="str">
        <f>IF(参照!D479="","",参照!D479)</f>
        <v/>
      </c>
      <c r="AY479" s="52">
        <f>IF(参照!E479="","",参照!E479)</f>
        <v>4.6900000000000002E-4</v>
      </c>
      <c r="AZ479" s="52" t="str">
        <f>IF(参照!F479="","",参照!F479)</f>
        <v>(株)ミツウロコヴェッセル</v>
      </c>
      <c r="BA479" s="52" t="str">
        <f>IF(参照!G479="","",参照!G479)</f>
        <v>(株)ミツウロコヴェッセル_</v>
      </c>
      <c r="BB479" s="52">
        <f t="shared" si="38"/>
        <v>0.46900000000000003</v>
      </c>
      <c r="BD479" s="52" t="str">
        <f>IF(参照!L479="","",参照!L479)</f>
        <v>ふくのしま電力(株)</v>
      </c>
    </row>
    <row r="480" spans="47:56">
      <c r="AU480" s="52" t="str">
        <f>IF(参照!A480="","",参照!A480)</f>
        <v>A0195</v>
      </c>
      <c r="AV480" s="52" t="str">
        <f>IF(参照!B480="","",参照!B480)</f>
        <v>(株)フォレストパワー</v>
      </c>
      <c r="AW480" s="52">
        <f>IF(参照!C480="","",参照!C480)</f>
        <v>3.1999999999999999E-5</v>
      </c>
      <c r="AX480" s="52" t="str">
        <f>IF(参照!D480="","",参照!D480)</f>
        <v>メニューA</v>
      </c>
      <c r="AY480" s="52">
        <f>IF(参照!E480="","",参照!E480)</f>
        <v>3.77E-4</v>
      </c>
      <c r="AZ480" s="52" t="str">
        <f>IF(参照!F480="","",参照!F480)</f>
        <v>(株)フォレストパワー</v>
      </c>
      <c r="BA480" s="52" t="str">
        <f>IF(参照!G480="","",参照!G480)</f>
        <v>(株)フォレストパワー_メニューA</v>
      </c>
      <c r="BB480" s="52">
        <f t="shared" si="38"/>
        <v>0.377</v>
      </c>
      <c r="BD480" s="52" t="str">
        <f>IF(参照!L480="","",参照!L480)</f>
        <v>福山未来エナジー(株)</v>
      </c>
    </row>
    <row r="481" spans="47:56">
      <c r="AU481" s="52" t="str">
        <f>IF(参照!A481="","",参照!A481)</f>
        <v/>
      </c>
      <c r="AV481" s="52" t="str">
        <f>IF(参照!B481="","",参照!B481)</f>
        <v/>
      </c>
      <c r="AW481" s="52" t="str">
        <f>IF(参照!C481="","",参照!C481)</f>
        <v/>
      </c>
      <c r="AX481" s="52" t="str">
        <f>IF(参照!D481="","",参照!D481)</f>
        <v>メニューB(残差)</v>
      </c>
      <c r="AY481" s="52">
        <f>IF(参照!E481="","",参照!E481)</f>
        <v>4.2999999999999999E-4</v>
      </c>
      <c r="AZ481" s="52" t="str">
        <f>IF(参照!F481="","",参照!F481)</f>
        <v>(株)フォレストパワー</v>
      </c>
      <c r="BA481" s="52" t="str">
        <f>IF(参照!G481="","",参照!G481)</f>
        <v>(株)フォレストパワー_メニューB(残差)</v>
      </c>
      <c r="BB481" s="52">
        <f t="shared" si="38"/>
        <v>0.43</v>
      </c>
      <c r="BD481" s="52" t="str">
        <f>IF(参照!L481="","",参照!L481)</f>
        <v>富士山エナジー(株)</v>
      </c>
    </row>
    <row r="482" spans="47:56">
      <c r="AU482" s="52" t="str">
        <f>IF(参照!A482="","",参照!A482)</f>
        <v/>
      </c>
      <c r="AV482" s="52" t="str">
        <f>IF(参照!B482="","",参照!B482)</f>
        <v/>
      </c>
      <c r="AW482" s="52" t="str">
        <f>IF(参照!C482="","",参照!C482)</f>
        <v/>
      </c>
      <c r="AX482" s="52" t="str">
        <f>IF(参照!D482="","",参照!D482)</f>
        <v>(参考値)事業者全体</v>
      </c>
      <c r="AY482" s="52">
        <f>IF(参照!E482="","",参照!E482)</f>
        <v>5.6899999999999995E-4</v>
      </c>
      <c r="AZ482" s="52" t="str">
        <f>IF(参照!F482="","",参照!F482)</f>
        <v>(株)フォレストパワー</v>
      </c>
      <c r="BA482" s="52" t="str">
        <f>IF(参照!G482="","",参照!G482)</f>
        <v>(株)フォレストパワー_(参考値)事業者全体</v>
      </c>
      <c r="BB482" s="52">
        <f t="shared" si="38"/>
        <v>0.56899999999999995</v>
      </c>
      <c r="BD482" s="52" t="str">
        <f>IF(参照!L482="","",参照!L482)</f>
        <v>(株)富士山電力</v>
      </c>
    </row>
    <row r="483" spans="47:56">
      <c r="AU483" s="52" t="str">
        <f>IF(参照!A483="","",参照!A483)</f>
        <v>A0196</v>
      </c>
      <c r="AV483" s="52" t="str">
        <f>IF(参照!B483="","",参照!B483)</f>
        <v>日高都市ガス(株)</v>
      </c>
      <c r="AW483" s="52">
        <f>IF(参照!C483="","",参照!C483)</f>
        <v>3.6400000000000001E-4</v>
      </c>
      <c r="AX483" s="52" t="str">
        <f>IF(参照!D483="","",参照!D483)</f>
        <v/>
      </c>
      <c r="AY483" s="52">
        <f>IF(参照!E483="","",参照!E483)</f>
        <v>3.0800000000000001E-4</v>
      </c>
      <c r="AZ483" s="52" t="str">
        <f>IF(参照!F483="","",参照!F483)</f>
        <v>日高都市ガス(株)</v>
      </c>
      <c r="BA483" s="52" t="str">
        <f>IF(参照!G483="","",参照!G483)</f>
        <v>日高都市ガス(株)_</v>
      </c>
      <c r="BB483" s="52">
        <f t="shared" si="38"/>
        <v>0.308</v>
      </c>
      <c r="BD483" s="52" t="str">
        <f>IF(参照!L483="","",参照!L483)</f>
        <v>(株)藤田商店</v>
      </c>
    </row>
    <row r="484" spans="47:56">
      <c r="AU484" s="52" t="str">
        <f>IF(参照!A484="","",参照!A484)</f>
        <v>A0197</v>
      </c>
      <c r="AV484" s="52" t="str">
        <f>IF(参照!B484="","",参照!B484)</f>
        <v>(株)アドバンテック</v>
      </c>
      <c r="AW484" s="52">
        <f>IF(参照!C484="","",参照!C484)</f>
        <v>3.8299999999999999E-4</v>
      </c>
      <c r="AX484" s="52" t="str">
        <f>IF(参照!D484="","",参照!D484)</f>
        <v>メニューA</v>
      </c>
      <c r="AY484" s="52">
        <f>IF(参照!E484="","",参照!E484)</f>
        <v>0</v>
      </c>
      <c r="AZ484" s="52" t="str">
        <f>IF(参照!F484="","",参照!F484)</f>
        <v>(株)アドバンテック</v>
      </c>
      <c r="BA484" s="52" t="str">
        <f>IF(参照!G484="","",参照!G484)</f>
        <v>(株)アドバンテック_メニューA</v>
      </c>
      <c r="BB484" s="52">
        <f t="shared" si="38"/>
        <v>0</v>
      </c>
      <c r="BD484" s="52" t="str">
        <f>IF(参照!L484="","",参照!L484)</f>
        <v>武州瓦斯(株)</v>
      </c>
    </row>
    <row r="485" spans="47:56">
      <c r="AU485" s="52" t="str">
        <f>IF(参照!A485="","",参照!A485)</f>
        <v/>
      </c>
      <c r="AV485" s="52" t="str">
        <f>IF(参照!B485="","",参照!B485)</f>
        <v/>
      </c>
      <c r="AW485" s="52" t="str">
        <f>IF(参照!C485="","",参照!C485)</f>
        <v/>
      </c>
      <c r="AX485" s="52" t="str">
        <f>IF(参照!D485="","",参照!D485)</f>
        <v>メニューB</v>
      </c>
      <c r="AY485" s="52">
        <f>IF(参照!E485="","",参照!E485)</f>
        <v>0</v>
      </c>
      <c r="AZ485" s="52" t="str">
        <f>IF(参照!F485="","",参照!F485)</f>
        <v>(株)アドバンテック</v>
      </c>
      <c r="BA485" s="52" t="str">
        <f>IF(参照!G485="","",参照!G485)</f>
        <v>(株)アドバンテック_メニューB</v>
      </c>
      <c r="BB485" s="52">
        <f t="shared" si="38"/>
        <v>0</v>
      </c>
      <c r="BD485" s="52" t="str">
        <f>IF(参照!L485="","",参照!L485)</f>
        <v>(株)フソウ・エナジー</v>
      </c>
    </row>
    <row r="486" spans="47:56">
      <c r="AU486" s="52" t="str">
        <f>IF(参照!A486="","",参照!A486)</f>
        <v/>
      </c>
      <c r="AV486" s="52" t="str">
        <f>IF(参照!B486="","",参照!B486)</f>
        <v/>
      </c>
      <c r="AW486" s="52" t="str">
        <f>IF(参照!C486="","",参照!C486)</f>
        <v/>
      </c>
      <c r="AX486" s="52" t="str">
        <f>IF(参照!D486="","",参照!D486)</f>
        <v>メニューC</v>
      </c>
      <c r="AY486" s="52">
        <f>IF(参照!E486="","",参照!E486)</f>
        <v>0</v>
      </c>
      <c r="AZ486" s="52" t="str">
        <f>IF(参照!F486="","",参照!F486)</f>
        <v>(株)アドバンテック</v>
      </c>
      <c r="BA486" s="52" t="str">
        <f>IF(参照!G486="","",参照!G486)</f>
        <v>(株)アドバンテック_メニューC</v>
      </c>
      <c r="BB486" s="52">
        <f t="shared" si="38"/>
        <v>0</v>
      </c>
      <c r="BD486" s="52" t="str">
        <f>IF(参照!L486="","",参照!L486)</f>
        <v>府中・調布まちなかエナジー(株)</v>
      </c>
    </row>
    <row r="487" spans="47:56">
      <c r="AU487" s="52" t="str">
        <f>IF(参照!A487="","",参照!A487)</f>
        <v/>
      </c>
      <c r="AV487" s="52" t="str">
        <f>IF(参照!B487="","",参照!B487)</f>
        <v/>
      </c>
      <c r="AW487" s="52" t="str">
        <f>IF(参照!C487="","",参照!C487)</f>
        <v/>
      </c>
      <c r="AX487" s="52" t="str">
        <f>IF(参照!D487="","",参照!D487)</f>
        <v>メニューD</v>
      </c>
      <c r="AY487" s="52">
        <f>IF(参照!E487="","",参照!E487)</f>
        <v>8.8400000000000002E-4</v>
      </c>
      <c r="AZ487" s="52" t="str">
        <f>IF(参照!F487="","",参照!F487)</f>
        <v>(株)アドバンテック</v>
      </c>
      <c r="BA487" s="52" t="str">
        <f>IF(参照!G487="","",参照!G487)</f>
        <v>(株)アドバンテック_メニューD</v>
      </c>
      <c r="BB487" s="52">
        <f t="shared" si="38"/>
        <v>0.88400000000000001</v>
      </c>
      <c r="BD487" s="52" t="str">
        <f>IF(参照!L487="","",参照!L487)</f>
        <v>武陽ガス(株)</v>
      </c>
    </row>
    <row r="488" spans="47:56">
      <c r="AU488" s="52" t="str">
        <f>IF(参照!A488="","",参照!A488)</f>
        <v/>
      </c>
      <c r="AV488" s="52" t="str">
        <f>IF(参照!B488="","",参照!B488)</f>
        <v/>
      </c>
      <c r="AW488" s="52" t="str">
        <f>IF(参照!C488="","",参照!C488)</f>
        <v/>
      </c>
      <c r="AX488" s="52" t="str">
        <f>IF(参照!D488="","",参照!D488)</f>
        <v>メニューE(残差)</v>
      </c>
      <c r="AY488" s="52">
        <f>IF(参照!E488="","",参照!E488)</f>
        <v>4.2000000000000004E-5</v>
      </c>
      <c r="AZ488" s="52" t="str">
        <f>IF(参照!F488="","",参照!F488)</f>
        <v>(株)アドバンテック</v>
      </c>
      <c r="BA488" s="52" t="str">
        <f>IF(参照!G488="","",参照!G488)</f>
        <v>(株)アドバンテック_メニューE(残差)</v>
      </c>
      <c r="BB488" s="52">
        <f t="shared" si="38"/>
        <v>4.2000000000000003E-2</v>
      </c>
      <c r="BD488" s="52" t="str">
        <f>IF(参照!L488="","",参照!L488)</f>
        <v>フラットエナジー(株)</v>
      </c>
    </row>
    <row r="489" spans="47:56">
      <c r="AU489" s="52" t="str">
        <f>IF(参照!A489="","",参照!A489)</f>
        <v/>
      </c>
      <c r="AV489" s="52" t="str">
        <f>IF(参照!B489="","",参照!B489)</f>
        <v/>
      </c>
      <c r="AW489" s="52" t="str">
        <f>IF(参照!C489="","",参照!C489)</f>
        <v/>
      </c>
      <c r="AX489" s="52" t="str">
        <f>IF(参照!D489="","",参照!D489)</f>
        <v>(参考値)事業者全体</v>
      </c>
      <c r="AY489" s="52">
        <f>IF(参照!E489="","",参照!E489)</f>
        <v>4.9799999999999996E-4</v>
      </c>
      <c r="AZ489" s="52" t="str">
        <f>IF(参照!F489="","",参照!F489)</f>
        <v>(株)アドバンテック</v>
      </c>
      <c r="BA489" s="52" t="str">
        <f>IF(参照!G489="","",参照!G489)</f>
        <v>(株)アドバンテック_(参考値)事業者全体</v>
      </c>
      <c r="BB489" s="52">
        <f t="shared" si="38"/>
        <v>0.49799999999999994</v>
      </c>
      <c r="BD489" s="52" t="str">
        <f>IF(参照!L489="","",参照!L489)</f>
        <v>フラワーペイメント(株)</v>
      </c>
    </row>
    <row r="490" spans="47:56">
      <c r="AU490" s="52" t="str">
        <f>IF(参照!A490="","",参照!A490)</f>
        <v>A0199</v>
      </c>
      <c r="AV490" s="52" t="str">
        <f>IF(参照!B490="","",参照!B490)</f>
        <v>ローカルエナジー(株)</v>
      </c>
      <c r="AW490" s="52">
        <f>IF(参照!C490="","",参照!C490)</f>
        <v>4.4000000000000002E-4</v>
      </c>
      <c r="AX490" s="52" t="str">
        <f>IF(参照!D490="","",参照!D490)</f>
        <v>メニューA</v>
      </c>
      <c r="AY490" s="52">
        <f>IF(参照!E490="","",参照!E490)</f>
        <v>0</v>
      </c>
      <c r="AZ490" s="52" t="str">
        <f>IF(参照!F490="","",参照!F490)</f>
        <v>ローカルエナジー(株)</v>
      </c>
      <c r="BA490" s="52" t="str">
        <f>IF(参照!G490="","",参照!G490)</f>
        <v>ローカルエナジー(株)_メニューA</v>
      </c>
      <c r="BB490" s="52">
        <f t="shared" si="38"/>
        <v>0</v>
      </c>
      <c r="BD490" s="52" t="str">
        <f>IF(参照!L490="","",参照!L490)</f>
        <v>(株)ぶんごおおのエナジー</v>
      </c>
    </row>
    <row r="491" spans="47:56">
      <c r="AU491" s="52" t="str">
        <f>IF(参照!A491="","",参照!A491)</f>
        <v/>
      </c>
      <c r="AV491" s="52" t="str">
        <f>IF(参照!B491="","",参照!B491)</f>
        <v/>
      </c>
      <c r="AW491" s="52" t="str">
        <f>IF(参照!C491="","",参照!C491)</f>
        <v/>
      </c>
      <c r="AX491" s="52" t="str">
        <f>IF(参照!D491="","",参照!D491)</f>
        <v>メニューB(残差)</v>
      </c>
      <c r="AY491" s="52">
        <f>IF(参照!E491="","",参照!E491)</f>
        <v>4.2099999999999999E-4</v>
      </c>
      <c r="AZ491" s="52" t="str">
        <f>IF(参照!F491="","",参照!F491)</f>
        <v>ローカルエナジー(株)</v>
      </c>
      <c r="BA491" s="52" t="str">
        <f>IF(参照!G491="","",参照!G491)</f>
        <v>ローカルエナジー(株)_メニューB(残差)</v>
      </c>
      <c r="BB491" s="52">
        <f t="shared" si="38"/>
        <v>0.42099999999999999</v>
      </c>
      <c r="BD491" s="52" t="str">
        <f>IF(参照!L491="","",参照!L491)</f>
        <v>(株)ホープエナジー</v>
      </c>
    </row>
    <row r="492" spans="47:56">
      <c r="AU492" s="52" t="str">
        <f>IF(参照!A492="","",参照!A492)</f>
        <v/>
      </c>
      <c r="AV492" s="52" t="str">
        <f>IF(参照!B492="","",参照!B492)</f>
        <v/>
      </c>
      <c r="AW492" s="52" t="str">
        <f>IF(参照!C492="","",参照!C492)</f>
        <v/>
      </c>
      <c r="AX492" s="52" t="str">
        <f>IF(参照!D492="","",参照!D492)</f>
        <v>(参考値)事業者全体</v>
      </c>
      <c r="AY492" s="52">
        <f>IF(参照!E492="","",参照!E492)</f>
        <v>3.19E-4</v>
      </c>
      <c r="AZ492" s="52" t="str">
        <f>IF(参照!F492="","",参照!F492)</f>
        <v>ローカルエナジー(株)</v>
      </c>
      <c r="BA492" s="52" t="str">
        <f>IF(参照!G492="","",参照!G492)</f>
        <v>ローカルエナジー(株)_(参考値)事業者全体</v>
      </c>
      <c r="BB492" s="52">
        <f t="shared" si="38"/>
        <v>0.31900000000000001</v>
      </c>
      <c r="BD492" s="52" t="str">
        <f>IF(参照!L492="","",参照!L492)</f>
        <v>ホームタウンエナジー(株)</v>
      </c>
    </row>
    <row r="493" spans="47:56">
      <c r="AU493" s="52" t="str">
        <f>IF(参照!A493="","",参照!A493)</f>
        <v>A0200</v>
      </c>
      <c r="AV493" s="52" t="str">
        <f>IF(参照!B493="","",参照!B493)</f>
        <v>エネックス(株)</v>
      </c>
      <c r="AW493" s="52">
        <f>IF(参照!C493="","",参照!C493)</f>
        <v>3.01E-4</v>
      </c>
      <c r="AX493" s="52" t="str">
        <f>IF(参照!D493="","",参照!D493)</f>
        <v>メニューA</v>
      </c>
      <c r="AY493" s="52">
        <f>IF(参照!E493="","",参照!E493)</f>
        <v>0</v>
      </c>
      <c r="AZ493" s="52" t="str">
        <f>IF(参照!F493="","",参照!F493)</f>
        <v>エネックス(株)</v>
      </c>
      <c r="BA493" s="52" t="str">
        <f>IF(参照!G493="","",参照!G493)</f>
        <v>エネックス(株)_メニューA</v>
      </c>
      <c r="BB493" s="52">
        <f t="shared" si="38"/>
        <v>0</v>
      </c>
      <c r="BD493" s="52" t="str">
        <f>IF(参照!L493="","",参照!L493)</f>
        <v>(株)ほくだん</v>
      </c>
    </row>
    <row r="494" spans="47:56">
      <c r="AU494" s="52" t="str">
        <f>IF(参照!A494="","",参照!A494)</f>
        <v/>
      </c>
      <c r="AV494" s="52" t="str">
        <f>IF(参照!B494="","",参照!B494)</f>
        <v/>
      </c>
      <c r="AW494" s="52" t="str">
        <f>IF(参照!C494="","",参照!C494)</f>
        <v/>
      </c>
      <c r="AX494" s="52" t="str">
        <f>IF(参照!D494="","",参照!D494)</f>
        <v>メニューB(残差)</v>
      </c>
      <c r="AY494" s="52">
        <f>IF(参照!E494="","",参照!E494)</f>
        <v>2.12E-4</v>
      </c>
      <c r="AZ494" s="52" t="str">
        <f>IF(参照!F494="","",参照!F494)</f>
        <v>エネックス(株)</v>
      </c>
      <c r="BA494" s="52" t="str">
        <f>IF(参照!G494="","",参照!G494)</f>
        <v>エネックス(株)_メニューB(残差)</v>
      </c>
      <c r="BB494" s="52">
        <f t="shared" si="38"/>
        <v>0.21199999999999999</v>
      </c>
      <c r="BD494" s="52" t="str">
        <f>IF(参照!L494="","",参照!L494)</f>
        <v>北陸電力ビズ・エナジーソリューション(株)</v>
      </c>
    </row>
    <row r="495" spans="47:56">
      <c r="AU495" s="52" t="str">
        <f>IF(参照!A495="","",参照!A495)</f>
        <v/>
      </c>
      <c r="AV495" s="52" t="str">
        <f>IF(参照!B495="","",参照!B495)</f>
        <v/>
      </c>
      <c r="AW495" s="52" t="str">
        <f>IF(参照!C495="","",参照!C495)</f>
        <v/>
      </c>
      <c r="AX495" s="52" t="str">
        <f>IF(参照!D495="","",参照!D495)</f>
        <v>(参考値)事業者全体</v>
      </c>
      <c r="AY495" s="52">
        <f>IF(参照!E495="","",参照!E495)</f>
        <v>2.5599999999999999E-4</v>
      </c>
      <c r="AZ495" s="52" t="str">
        <f>IF(参照!F495="","",参照!F495)</f>
        <v>エネックス(株)</v>
      </c>
      <c r="BA495" s="52" t="str">
        <f>IF(参照!G495="","",参照!G495)</f>
        <v>エネックス(株)_(参考値)事業者全体</v>
      </c>
      <c r="BB495" s="52">
        <f t="shared" si="38"/>
        <v>0.25600000000000001</v>
      </c>
      <c r="BD495" s="52" t="str">
        <f>IF(参照!L495="","",参照!L495)</f>
        <v>北海道瓦斯(株)</v>
      </c>
    </row>
    <row r="496" spans="47:56">
      <c r="AU496" s="52" t="str">
        <f>IF(参照!A496="","",参照!A496)</f>
        <v>A0203</v>
      </c>
      <c r="AV496" s="52" t="str">
        <f>IF(参照!B496="","",参照!B496)</f>
        <v>(株)レクスポート</v>
      </c>
      <c r="AW496" s="52">
        <f>IF(参照!C496="","",参照!C496)</f>
        <v>4.0999999999999999E-4</v>
      </c>
      <c r="AX496" s="52" t="str">
        <f>IF(参照!D496="","",参照!D496)</f>
        <v/>
      </c>
      <c r="AY496" s="52">
        <f>IF(参照!E496="","",参照!E496)</f>
        <v>3.5399999999999999E-4</v>
      </c>
      <c r="AZ496" s="52" t="str">
        <f>IF(参照!F496="","",参照!F496)</f>
        <v>(株)レクスポート</v>
      </c>
      <c r="BA496" s="52" t="str">
        <f>IF(参照!G496="","",参照!G496)</f>
        <v>(株)レクスポート_</v>
      </c>
      <c r="BB496" s="52">
        <f t="shared" si="38"/>
        <v>0.35399999999999998</v>
      </c>
      <c r="BD496" s="52" t="str">
        <f>IF(参照!L496="","",参照!L496)</f>
        <v>北海道電力コクリエーション(株)</v>
      </c>
    </row>
    <row r="497" spans="47:56">
      <c r="AU497" s="52" t="str">
        <f>IF(参照!A497="","",参照!A497)</f>
        <v>A0204</v>
      </c>
      <c r="AV497" s="52" t="str">
        <f>IF(参照!B497="","",参照!B497)</f>
        <v>なでしこ電力(株)</v>
      </c>
      <c r="AW497" s="52">
        <f>IF(参照!C497="","",参照!C497)</f>
        <v>3.4E-5</v>
      </c>
      <c r="AX497" s="52" t="str">
        <f>IF(参照!D497="","",参照!D497)</f>
        <v/>
      </c>
      <c r="AY497" s="52">
        <f>IF(参照!E497="","",参照!E497)</f>
        <v>4.1800000000000002E-4</v>
      </c>
      <c r="AZ497" s="52" t="str">
        <f>IF(参照!F497="","",参照!F497)</f>
        <v>なでしこ電力(株)</v>
      </c>
      <c r="BA497" s="52" t="str">
        <f>IF(参照!G497="","",参照!G497)</f>
        <v>なでしこ電力(株)_</v>
      </c>
      <c r="BB497" s="52">
        <f t="shared" si="38"/>
        <v>0.41800000000000004</v>
      </c>
      <c r="BD497" s="52" t="str">
        <f>IF(参照!L497="","",参照!L497)</f>
        <v>(株)坊っちゃん電力</v>
      </c>
    </row>
    <row r="498" spans="47:56">
      <c r="AU498" s="52" t="str">
        <f>IF(参照!A498="","",参照!A498)</f>
        <v>A0206</v>
      </c>
      <c r="AV498" s="52" t="str">
        <f>IF(参照!B498="","",参照!B498)</f>
        <v>日田グリーン電力(株)</v>
      </c>
      <c r="AW498" s="52">
        <f>IF(参照!C498="","",参照!C498)</f>
        <v>3.6999999999999998E-5</v>
      </c>
      <c r="AX498" s="52" t="str">
        <f>IF(参照!D498="","",参照!D498)</f>
        <v>メニューA</v>
      </c>
      <c r="AY498" s="52">
        <f>IF(参照!E498="","",参照!E498)</f>
        <v>0</v>
      </c>
      <c r="AZ498" s="52" t="str">
        <f>IF(参照!F498="","",参照!F498)</f>
        <v>日田グリーン電力(株)</v>
      </c>
      <c r="BA498" s="52" t="str">
        <f>IF(参照!G498="","",参照!G498)</f>
        <v>日田グリーン電力(株)_メニューA</v>
      </c>
      <c r="BB498" s="52">
        <f t="shared" si="38"/>
        <v>0</v>
      </c>
      <c r="BD498" s="52" t="str">
        <f>IF(参照!L498="","",参照!L498)</f>
        <v>穂の国とよはし電力(株)</v>
      </c>
    </row>
    <row r="499" spans="47:56">
      <c r="AU499" s="52" t="str">
        <f>IF(参照!A499="","",参照!A499)</f>
        <v/>
      </c>
      <c r="AV499" s="52" t="str">
        <f>IF(参照!B499="","",参照!B499)</f>
        <v/>
      </c>
      <c r="AW499" s="52" t="str">
        <f>IF(参照!C499="","",参照!C499)</f>
        <v/>
      </c>
      <c r="AX499" s="52" t="str">
        <f>IF(参照!D499="","",参照!D499)</f>
        <v>メニューB(残差)</v>
      </c>
      <c r="AY499" s="52">
        <f>IF(参照!E499="","",参照!E499)</f>
        <v>4.0899999999999997E-4</v>
      </c>
      <c r="AZ499" s="52" t="str">
        <f>IF(参照!F499="","",参照!F499)</f>
        <v>日田グリーン電力(株)</v>
      </c>
      <c r="BA499" s="52" t="str">
        <f>IF(参照!G499="","",参照!G499)</f>
        <v>日田グリーン電力(株)_メニューB(残差)</v>
      </c>
      <c r="BB499" s="52">
        <f t="shared" si="38"/>
        <v>0.40899999999999997</v>
      </c>
      <c r="BD499" s="52" t="str">
        <f>IF(参照!L499="","",参照!L499)</f>
        <v>本庄ガス(株)</v>
      </c>
    </row>
    <row r="500" spans="47:56">
      <c r="AU500" s="52" t="str">
        <f>IF(参照!A500="","",参照!A500)</f>
        <v/>
      </c>
      <c r="AV500" s="52" t="str">
        <f>IF(参照!B500="","",参照!B500)</f>
        <v/>
      </c>
      <c r="AW500" s="52" t="str">
        <f>IF(参照!C500="","",参照!C500)</f>
        <v/>
      </c>
      <c r="AX500" s="52" t="str">
        <f>IF(参照!D500="","",参照!D500)</f>
        <v>(参考値)事業者全体</v>
      </c>
      <c r="AY500" s="52">
        <f>IF(参照!E500="","",参照!E500)</f>
        <v>3.3600000000000004E-4</v>
      </c>
      <c r="AZ500" s="52" t="str">
        <f>IF(参照!F500="","",参照!F500)</f>
        <v>日田グリーン電力(株)</v>
      </c>
      <c r="BA500" s="52" t="str">
        <f>IF(参照!G500="","",参照!G500)</f>
        <v>日田グリーン電力(株)_(参考値)事業者全体</v>
      </c>
      <c r="BB500" s="52">
        <f t="shared" si="38"/>
        <v>0.33600000000000002</v>
      </c>
      <c r="BD500" s="52" t="str">
        <f>IF(参照!L500="","",参照!L500)</f>
        <v>(株)まち未来製作所</v>
      </c>
    </row>
    <row r="501" spans="47:56">
      <c r="AU501" s="52" t="str">
        <f>IF(参照!A501="","",参照!A501)</f>
        <v>A0207</v>
      </c>
      <c r="AV501" s="52" t="str">
        <f>IF(参照!B501="","",参照!B501)</f>
        <v>(株)津軽あっぷるパワー</v>
      </c>
      <c r="AW501" s="52">
        <f>IF(参照!C501="","",参照!C501)</f>
        <v>1.5E-5</v>
      </c>
      <c r="AX501" s="52" t="str">
        <f>IF(参照!D501="","",参照!D501)</f>
        <v/>
      </c>
      <c r="AY501" s="52">
        <f>IF(参照!E501="","",参照!E501)</f>
        <v>4.3600000000000008E-4</v>
      </c>
      <c r="AZ501" s="52" t="str">
        <f>IF(参照!F501="","",参照!F501)</f>
        <v>(株)津軽あっぷるパワー</v>
      </c>
      <c r="BA501" s="52" t="str">
        <f>IF(参照!G501="","",参照!G501)</f>
        <v>(株)津軽あっぷるパワー_</v>
      </c>
      <c r="BB501" s="52">
        <f t="shared" si="38"/>
        <v>0.43600000000000005</v>
      </c>
      <c r="BD501" s="52" t="str">
        <f>IF(参照!L501="","",参照!L501)</f>
        <v>松阪新電力(株)</v>
      </c>
    </row>
    <row r="502" spans="47:56">
      <c r="AU502" s="52" t="str">
        <f>IF(参照!A502="","",参照!A502)</f>
        <v>A0208</v>
      </c>
      <c r="AV502" s="52" t="str">
        <f>IF(参照!B502="","",参照!B502)</f>
        <v>(株)花巻銀河パワー</v>
      </c>
      <c r="AW502" s="52">
        <f>IF(参照!C502="","",参照!C502)</f>
        <v>1.2999999999999999E-5</v>
      </c>
      <c r="AX502" s="52" t="str">
        <f>IF(参照!D502="","",参照!D502)</f>
        <v/>
      </c>
      <c r="AY502" s="52">
        <f>IF(参照!E502="","",参照!E502)</f>
        <v>4.35E-4</v>
      </c>
      <c r="AZ502" s="52" t="str">
        <f>IF(参照!F502="","",参照!F502)</f>
        <v>(株)花巻銀河パワー</v>
      </c>
      <c r="BA502" s="52" t="str">
        <f>IF(参照!G502="","",参照!G502)</f>
        <v>(株)花巻銀河パワー_</v>
      </c>
      <c r="BB502" s="52">
        <f t="shared" si="38"/>
        <v>0.435</v>
      </c>
      <c r="BD502" s="52" t="str">
        <f>IF(参照!L502="","",参照!L502)</f>
        <v>松本ガス(株)</v>
      </c>
    </row>
    <row r="503" spans="47:56">
      <c r="AU503" s="52" t="str">
        <f>IF(参照!A503="","",参照!A503)</f>
        <v>A0209</v>
      </c>
      <c r="AV503" s="52" t="str">
        <f>IF(参照!B503="","",参照!B503)</f>
        <v>埼玉ガス(株)</v>
      </c>
      <c r="AW503" s="52">
        <f>IF(参照!C503="","",参照!C503)</f>
        <v>3.6400000000000001E-4</v>
      </c>
      <c r="AX503" s="52" t="str">
        <f>IF(参照!D503="","",参照!D503)</f>
        <v/>
      </c>
      <c r="AY503" s="52">
        <f>IF(参照!E503="","",参照!E503)</f>
        <v>3.0800000000000001E-4</v>
      </c>
      <c r="AZ503" s="52" t="str">
        <f>IF(参照!F503="","",参照!F503)</f>
        <v>埼玉ガス(株)</v>
      </c>
      <c r="BA503" s="52" t="str">
        <f>IF(参照!G503="","",参照!G503)</f>
        <v>埼玉ガス(株)_</v>
      </c>
      <c r="BB503" s="52">
        <f t="shared" si="38"/>
        <v>0.308</v>
      </c>
      <c r="BD503" s="52" t="str">
        <f>IF(参照!L503="","",参照!L503)</f>
        <v>真庭バイオエネルギー(株)</v>
      </c>
    </row>
    <row r="504" spans="47:56">
      <c r="AU504" s="52" t="str">
        <f>IF(参照!A504="","",参照!A504)</f>
        <v>A0210</v>
      </c>
      <c r="AV504" s="52" t="str">
        <f>IF(参照!B504="","",参照!B504)</f>
        <v>宮崎パワーライン(株)</v>
      </c>
      <c r="AW504" s="52">
        <f>IF(参照!C504="","",参照!C504)</f>
        <v>4.3000000000000002E-5</v>
      </c>
      <c r="AX504" s="52" t="str">
        <f>IF(参照!D504="","",参照!D504)</f>
        <v/>
      </c>
      <c r="AY504" s="52">
        <f>IF(参照!E504="","",参照!E504)</f>
        <v>4.15E-4</v>
      </c>
      <c r="AZ504" s="52" t="str">
        <f>IF(参照!F504="","",参照!F504)</f>
        <v>宮崎パワーライン(株)</v>
      </c>
      <c r="BA504" s="52" t="str">
        <f>IF(参照!G504="","",参照!G504)</f>
        <v>宮崎パワーライン(株)_</v>
      </c>
      <c r="BB504" s="52">
        <f t="shared" si="38"/>
        <v>0.41499999999999998</v>
      </c>
      <c r="BD504" s="52" t="str">
        <f>IF(参照!L504="","",参照!L504)</f>
        <v>(株)マルイファシリティーズ</v>
      </c>
    </row>
    <row r="505" spans="47:56">
      <c r="AU505" s="52" t="str">
        <f>IF(参照!A505="","",参照!A505)</f>
        <v>A0211</v>
      </c>
      <c r="AV505" s="52" t="str">
        <f>IF(参照!B505="","",参照!B505)</f>
        <v>(株)パワー・オプティマイザー</v>
      </c>
      <c r="AW505" s="52">
        <f>IF(参照!C505="","",参照!C505)</f>
        <v>4.7800000000000002E-4</v>
      </c>
      <c r="AX505" s="52" t="str">
        <f>IF(参照!D505="","",参照!D505)</f>
        <v/>
      </c>
      <c r="AY505" s="52">
        <f>IF(参照!E505="","",参照!E505)</f>
        <v>5.22E-4</v>
      </c>
      <c r="AZ505" s="52" t="str">
        <f>IF(参照!F505="","",参照!F505)</f>
        <v>(株)パワー・オプティマイザー</v>
      </c>
      <c r="BA505" s="52" t="str">
        <f>IF(参照!G505="","",参照!G505)</f>
        <v>(株)パワー・オプティマイザー_</v>
      </c>
      <c r="BB505" s="52">
        <f t="shared" si="38"/>
        <v>0.52200000000000002</v>
      </c>
      <c r="BD505" s="52" t="str">
        <f>IF(参照!L505="","",参照!L505)</f>
        <v>(株)丸の内電力</v>
      </c>
    </row>
    <row r="506" spans="47:56">
      <c r="AU506" s="52" t="str">
        <f>IF(参照!A506="","",参照!A506)</f>
        <v>A0213</v>
      </c>
      <c r="AV506" s="52" t="str">
        <f>IF(参照!B506="","",参照!B506)</f>
        <v>(株)Ｕ－ＰＯＷＥＲ</v>
      </c>
      <c r="AW506" s="52">
        <f>IF(参照!C506="","",参照!C506)</f>
        <v>4.6799999999999999E-4</v>
      </c>
      <c r="AX506" s="52" t="str">
        <f>IF(参照!D506="","",参照!D506)</f>
        <v/>
      </c>
      <c r="AY506" s="52">
        <f>IF(参照!E506="","",参照!E506)</f>
        <v>4.9100000000000001E-4</v>
      </c>
      <c r="AZ506" s="52" t="str">
        <f>IF(参照!F506="","",参照!F506)</f>
        <v>(株)Ｕ－ＰＯＷＥＲ</v>
      </c>
      <c r="BA506" s="52" t="str">
        <f>IF(参照!G506="","",参照!G506)</f>
        <v>(株)Ｕ－ＰＯＷＥＲ_</v>
      </c>
      <c r="BB506" s="52">
        <f t="shared" si="38"/>
        <v>0.49099999999999999</v>
      </c>
      <c r="BD506" s="52" t="str">
        <f>IF(参照!L506="","",参照!L506)</f>
        <v>丸紅伊那みらいでんき(株)</v>
      </c>
    </row>
    <row r="507" spans="47:56">
      <c r="AU507" s="52" t="str">
        <f>IF(参照!A507="","",参照!A507)</f>
        <v>A0214</v>
      </c>
      <c r="AV507" s="52" t="str">
        <f>IF(参照!B507="","",参照!B507)</f>
        <v>(株)ＴＴＳパワー</v>
      </c>
      <c r="AW507" s="52">
        <f>IF(参照!C507="","",参照!C507)</f>
        <v>4.75E-4</v>
      </c>
      <c r="AX507" s="52" t="str">
        <f>IF(参照!D507="","",参照!D507)</f>
        <v/>
      </c>
      <c r="AY507" s="52">
        <f>IF(参照!E507="","",参照!E507)</f>
        <v>4.2200000000000001E-4</v>
      </c>
      <c r="AZ507" s="52" t="str">
        <f>IF(参照!F507="","",参照!F507)</f>
        <v>(株)ＴＴＳパワー</v>
      </c>
      <c r="BA507" s="52" t="str">
        <f>IF(参照!G507="","",参照!G507)</f>
        <v>(株)ＴＴＳパワー_</v>
      </c>
      <c r="BB507" s="52">
        <f t="shared" si="38"/>
        <v>0.42199999999999999</v>
      </c>
      <c r="BD507" s="52" t="str">
        <f>IF(参照!L507="","",参照!L507)</f>
        <v>丸紅新電力(株)</v>
      </c>
    </row>
    <row r="508" spans="47:56">
      <c r="AU508" s="52" t="str">
        <f>IF(参照!A508="","",参照!A508)</f>
        <v>A0216</v>
      </c>
      <c r="AV508" s="52" t="str">
        <f>IF(参照!B508="","",参照!B508)</f>
        <v>(株)岩手ウッドパワー</v>
      </c>
      <c r="AW508" s="52" t="str">
        <f>IF(参照!C508="","",参照!C508)</f>
        <v>0.000453※</v>
      </c>
      <c r="AX508" s="52" t="str">
        <f>IF(参照!D508="","",参照!D508)</f>
        <v/>
      </c>
      <c r="AY508" s="52">
        <f>IF(参照!E508="","",参照!E508)</f>
        <v>4.5100000000000001E-4</v>
      </c>
      <c r="AZ508" s="52" t="str">
        <f>IF(参照!F508="","",参照!F508)</f>
        <v>(株)岩手ウッドパワー</v>
      </c>
      <c r="BA508" s="52" t="str">
        <f>IF(参照!G508="","",参照!G508)</f>
        <v>(株)岩手ウッドパワー_</v>
      </c>
      <c r="BB508" s="52">
        <f t="shared" si="38"/>
        <v>0.45100000000000001</v>
      </c>
      <c r="BD508" s="52" t="str">
        <f>IF(参照!L508="","",参照!L508)</f>
        <v>(株)マルヰ</v>
      </c>
    </row>
    <row r="509" spans="47:56">
      <c r="AU509" s="52" t="str">
        <f>IF(参照!A509="","",参照!A509)</f>
        <v>A0217</v>
      </c>
      <c r="AV509" s="52" t="str">
        <f>IF(参照!B509="","",参照!B509)</f>
        <v>里山パワーワークス(株)</v>
      </c>
      <c r="AW509" s="52" t="str">
        <f>IF(参照!C509="","",参照!C509)</f>
        <v>0.000453※</v>
      </c>
      <c r="AX509" s="52" t="str">
        <f>IF(参照!D509="","",参照!D509)</f>
        <v/>
      </c>
      <c r="AY509" s="52">
        <f>IF(参照!E509="","",参照!E509)</f>
        <v>4.9399999999999997E-4</v>
      </c>
      <c r="AZ509" s="52" t="str">
        <f>IF(参照!F509="","",参照!F509)</f>
        <v>里山パワーワークス(株)</v>
      </c>
      <c r="BA509" s="52" t="str">
        <f>IF(参照!G509="","",参照!G509)</f>
        <v>里山パワーワークス(株)_</v>
      </c>
      <c r="BB509" s="52">
        <f t="shared" si="38"/>
        <v>0.49399999999999999</v>
      </c>
      <c r="BD509" s="52" t="str">
        <f>IF(参照!L509="","",参照!L509)</f>
        <v>三河商事(株)</v>
      </c>
    </row>
    <row r="510" spans="47:56">
      <c r="AU510" s="52" t="str">
        <f>IF(参照!A510="","",参照!A510)</f>
        <v>A0218</v>
      </c>
      <c r="AV510" s="52" t="str">
        <f>IF(参照!B510="","",参照!B510)</f>
        <v>(株)中之条パワー</v>
      </c>
      <c r="AW510" s="52">
        <f>IF(参照!C510="","",参照!C510)</f>
        <v>3.2699999999999998E-4</v>
      </c>
      <c r="AX510" s="52" t="str">
        <f>IF(参照!D510="","",参照!D510)</f>
        <v>メニューA</v>
      </c>
      <c r="AY510" s="52">
        <f>IF(参照!E510="","",参照!E510)</f>
        <v>0</v>
      </c>
      <c r="AZ510" s="52" t="str">
        <f>IF(参照!F510="","",参照!F510)</f>
        <v>(株)中之条パワー</v>
      </c>
      <c r="BA510" s="52" t="str">
        <f>IF(参照!G510="","",参照!G510)</f>
        <v>(株)中之条パワー_メニューA</v>
      </c>
      <c r="BB510" s="52">
        <f t="shared" si="38"/>
        <v>0</v>
      </c>
      <c r="BD510" s="52" t="str">
        <f>IF(参照!L510="","",参照!L510)</f>
        <v>(株)三河の山里コミュニティパワー</v>
      </c>
    </row>
    <row r="511" spans="47:56">
      <c r="AU511" s="52" t="str">
        <f>IF(参照!A511="","",参照!A511)</f>
        <v/>
      </c>
      <c r="AV511" s="52" t="str">
        <f>IF(参照!B511="","",参照!B511)</f>
        <v/>
      </c>
      <c r="AW511" s="52" t="str">
        <f>IF(参照!C511="","",参照!C511)</f>
        <v/>
      </c>
      <c r="AX511" s="52" t="str">
        <f>IF(参照!D511="","",参照!D511)</f>
        <v>メニューB(残差)</v>
      </c>
      <c r="AY511" s="52">
        <f>IF(参照!E511="","",参照!E511)</f>
        <v>4.84E-4</v>
      </c>
      <c r="AZ511" s="52" t="str">
        <f>IF(参照!F511="","",参照!F511)</f>
        <v>(株)中之条パワー</v>
      </c>
      <c r="BA511" s="52" t="str">
        <f>IF(参照!G511="","",参照!G511)</f>
        <v>(株)中之条パワー_メニューB(残差)</v>
      </c>
      <c r="BB511" s="52">
        <f t="shared" si="38"/>
        <v>0.48399999999999999</v>
      </c>
      <c r="BD511" s="52" t="str">
        <f>IF(参照!L511="","",参照!L511)</f>
        <v>三井物産(株)</v>
      </c>
    </row>
    <row r="512" spans="47:56">
      <c r="AU512" s="52" t="str">
        <f>IF(参照!A512="","",参照!A512)</f>
        <v/>
      </c>
      <c r="AV512" s="52" t="str">
        <f>IF(参照!B512="","",参照!B512)</f>
        <v/>
      </c>
      <c r="AW512" s="52" t="str">
        <f>IF(参照!C512="","",参照!C512)</f>
        <v/>
      </c>
      <c r="AX512" s="52" t="str">
        <f>IF(参照!D512="","",参照!D512)</f>
        <v>(参考値)事業者全体</v>
      </c>
      <c r="AY512" s="52">
        <f>IF(参照!E512="","",参照!E512)</f>
        <v>4.6800000000000005E-4</v>
      </c>
      <c r="AZ512" s="52" t="str">
        <f>IF(参照!F512="","",参照!F512)</f>
        <v>(株)中之条パワー</v>
      </c>
      <c r="BA512" s="52" t="str">
        <f>IF(参照!G512="","",参照!G512)</f>
        <v>(株)中之条パワー_(参考値)事業者全体</v>
      </c>
      <c r="BB512" s="52">
        <f t="shared" si="38"/>
        <v>0.46800000000000003</v>
      </c>
      <c r="BD512" s="52" t="str">
        <f>IF(参照!L512="","",参照!L512)</f>
        <v>(株)ミツウロコヴェッセル</v>
      </c>
    </row>
    <row r="513" spans="47:56">
      <c r="AU513" s="52" t="str">
        <f>IF(参照!A513="","",参照!A513)</f>
        <v>A0220</v>
      </c>
      <c r="AV513" s="52" t="str">
        <f>IF(参照!B513="","",参照!B513)</f>
        <v>日産トレーデイング(株)</v>
      </c>
      <c r="AW513" s="52">
        <f>IF(参照!C513="","",参照!C513)</f>
        <v>5.1800000000000001E-4</v>
      </c>
      <c r="AX513" s="52" t="str">
        <f>IF(参照!D513="","",参照!D513)</f>
        <v/>
      </c>
      <c r="AY513" s="52">
        <f>IF(参照!E513="","",参照!E513)</f>
        <v>5.4699999999999996E-4</v>
      </c>
      <c r="AZ513" s="52" t="str">
        <f>IF(参照!F513="","",参照!F513)</f>
        <v>日産トレーデイング(株)</v>
      </c>
      <c r="BA513" s="52" t="str">
        <f>IF(参照!G513="","",参照!G513)</f>
        <v>日産トレーデイング(株)_</v>
      </c>
      <c r="BB513" s="52">
        <f t="shared" si="38"/>
        <v>0.54699999999999993</v>
      </c>
      <c r="BD513" s="52" t="str">
        <f>IF(参照!L513="","",参照!L513)</f>
        <v>ミツウロコグリーンエネルギー(株)</v>
      </c>
    </row>
    <row r="514" spans="47:56">
      <c r="AU514" s="52" t="str">
        <f>IF(参照!A514="","",参照!A514)</f>
        <v>A0221</v>
      </c>
      <c r="AV514" s="52" t="str">
        <f>IF(参照!B514="","",参照!B514)</f>
        <v>(株)エネウィル(旧：ＪＡＧ国際エナジー(株))</v>
      </c>
      <c r="AW514" s="52">
        <f>IF(参照!C514="","",参照!C514)</f>
        <v>4.08E-4</v>
      </c>
      <c r="AX514" s="52" t="str">
        <f>IF(参照!D514="","",参照!D514)</f>
        <v>メニューA</v>
      </c>
      <c r="AY514" s="52">
        <f>IF(参照!E514="","",参照!E514)</f>
        <v>0</v>
      </c>
      <c r="AZ514" s="52" t="str">
        <f>IF(参照!F514="","",参照!F514)</f>
        <v>(株)エネウィル(旧：ＪＡＧ国際エナジー(株))</v>
      </c>
      <c r="BA514" s="52" t="str">
        <f>IF(参照!G514="","",参照!G514)</f>
        <v>(株)エネウィル(旧：ＪＡＧ国際エナジー(株))_メニューA</v>
      </c>
      <c r="BB514" s="52">
        <f t="shared" si="38"/>
        <v>0</v>
      </c>
      <c r="BD514" s="52" t="str">
        <f>IF(参照!L514="","",参照!L514)</f>
        <v>水戸電力(株)</v>
      </c>
    </row>
    <row r="515" spans="47:56">
      <c r="AU515" s="52" t="str">
        <f>IF(参照!A515="","",参照!A515)</f>
        <v/>
      </c>
      <c r="AV515" s="52" t="str">
        <f>IF(参照!B515="","",参照!B515)</f>
        <v/>
      </c>
      <c r="AW515" s="52" t="str">
        <f>IF(参照!C515="","",参照!C515)</f>
        <v/>
      </c>
      <c r="AX515" s="52" t="str">
        <f>IF(参照!D515="","",参照!D515)</f>
        <v>メニューB(残差)</v>
      </c>
      <c r="AY515" s="52">
        <f>IF(参照!E515="","",参照!E515)</f>
        <v>5.0600000000000005E-4</v>
      </c>
      <c r="AZ515" s="52" t="str">
        <f>IF(参照!F515="","",参照!F515)</f>
        <v>(株)エネウィル(旧：ＪＡＧ国際エナジー(株))</v>
      </c>
      <c r="BA515" s="52" t="str">
        <f>IF(参照!G515="","",参照!G515)</f>
        <v>(株)エネウィル(旧：ＪＡＧ国際エナジー(株))_メニューB(残差)</v>
      </c>
      <c r="BB515" s="52">
        <f t="shared" si="38"/>
        <v>0.50600000000000001</v>
      </c>
      <c r="BD515" s="52" t="str">
        <f>IF(参照!L515="","",参照!L515)</f>
        <v>(株)みとや</v>
      </c>
    </row>
    <row r="516" spans="47:56">
      <c r="AU516" s="52" t="str">
        <f>IF(参照!A516="","",参照!A516)</f>
        <v/>
      </c>
      <c r="AV516" s="52" t="str">
        <f>IF(参照!B516="","",参照!B516)</f>
        <v/>
      </c>
      <c r="AW516" s="52" t="str">
        <f>IF(参照!C516="","",参照!C516)</f>
        <v/>
      </c>
      <c r="AX516" s="52" t="str">
        <f>IF(参照!D516="","",参照!D516)</f>
        <v>(参考値)事業者全体</v>
      </c>
      <c r="AY516" s="52">
        <f>IF(参照!E516="","",参照!E516)</f>
        <v>5.2599999999999999E-4</v>
      </c>
      <c r="AZ516" s="52" t="str">
        <f>IF(参照!F516="","",参照!F516)</f>
        <v>(株)エネウィル(旧：ＪＡＧ国際エナジー(株))</v>
      </c>
      <c r="BA516" s="52" t="str">
        <f>IF(参照!G516="","",参照!G516)</f>
        <v>(株)エネウィル(旧：ＪＡＧ国際エナジー(株))_(参考値)事業者全体</v>
      </c>
      <c r="BB516" s="52">
        <f t="shared" si="38"/>
        <v>0.52600000000000002</v>
      </c>
      <c r="BD516" s="52" t="str">
        <f>IF(参照!L516="","",参照!L516)</f>
        <v>緑屋電気(株)</v>
      </c>
    </row>
    <row r="517" spans="47:56">
      <c r="AU517" s="52" t="str">
        <f>IF(参照!A517="","",参照!A517)</f>
        <v>A0222</v>
      </c>
      <c r="AV517" s="52" t="str">
        <f>IF(参照!B517="","",参照!B517)</f>
        <v>Ｎｅｘｔ　Ｐｏｗｅｒ(株)</v>
      </c>
      <c r="AW517" s="52">
        <f>IF(参照!C517="","",参照!C517)</f>
        <v>7.2099999999999996E-4</v>
      </c>
      <c r="AX517" s="52" t="str">
        <f>IF(参照!D517="","",参照!D517)</f>
        <v/>
      </c>
      <c r="AY517" s="52">
        <f>IF(参照!E517="","",参照!E517)</f>
        <v>7.0899999999999999E-4</v>
      </c>
      <c r="AZ517" s="52" t="str">
        <f>IF(参照!F517="","",参照!F517)</f>
        <v>Ｎｅｘｔ　Ｐｏｗｅｒ(株)</v>
      </c>
      <c r="BA517" s="52" t="str">
        <f>IF(参照!G517="","",参照!G517)</f>
        <v>Ｎｅｘｔ　Ｐｏｗｅｒ(株)_</v>
      </c>
      <c r="BB517" s="52">
        <f t="shared" ref="BB517:BB580" si="39">AY517*1000</f>
        <v>0.70899999999999996</v>
      </c>
      <c r="BD517" s="52" t="str">
        <f>IF(参照!L517="","",参照!L517)</f>
        <v>(株)ミナサポ</v>
      </c>
    </row>
    <row r="518" spans="47:56">
      <c r="AU518" s="52" t="str">
        <f>IF(参照!A518="","",参照!A518)</f>
        <v>A0223</v>
      </c>
      <c r="AV518" s="52" t="str">
        <f>IF(参照!B518="","",参照!B518)</f>
        <v>伊藤忠エネクスホームライフ西日本(株)</v>
      </c>
      <c r="AW518" s="52">
        <f>IF(参照!C518="","",参照!C518)</f>
        <v>4.6900000000000002E-4</v>
      </c>
      <c r="AX518" s="52" t="str">
        <f>IF(参照!D518="","",参照!D518)</f>
        <v/>
      </c>
      <c r="AY518" s="52">
        <f>IF(参照!E518="","",参照!E518)</f>
        <v>4.1300000000000001E-4</v>
      </c>
      <c r="AZ518" s="52" t="str">
        <f>IF(参照!F518="","",参照!F518)</f>
        <v>伊藤忠エネクスホームライフ西日本(株)</v>
      </c>
      <c r="BA518" s="52" t="str">
        <f>IF(参照!G518="","",参照!G518)</f>
        <v>伊藤忠エネクスホームライフ西日本(株)_</v>
      </c>
      <c r="BB518" s="52">
        <f t="shared" si="39"/>
        <v>0.41300000000000003</v>
      </c>
      <c r="BD518" s="52" t="str">
        <f>IF(参照!L518="","",参照!L518)</f>
        <v>みなとみらい電力(株)</v>
      </c>
    </row>
    <row r="519" spans="47:56">
      <c r="AU519" s="52" t="str">
        <f>IF(参照!A519="","",参照!A519)</f>
        <v>A0226</v>
      </c>
      <c r="AV519" s="52" t="str">
        <f>IF(参照!B519="","",参照!B519)</f>
        <v>グリーナ(株)</v>
      </c>
      <c r="AW519" s="52">
        <f>IF(参照!C519="","",参照!C519)</f>
        <v>4.44E-4</v>
      </c>
      <c r="AX519" s="52" t="str">
        <f>IF(参照!D519="","",参照!D519)</f>
        <v>メニューA</v>
      </c>
      <c r="AY519" s="52">
        <f>IF(参照!E519="","",参照!E519)</f>
        <v>0</v>
      </c>
      <c r="AZ519" s="52" t="str">
        <f>IF(参照!F519="","",参照!F519)</f>
        <v>グリーナ(株)</v>
      </c>
      <c r="BA519" s="52" t="str">
        <f>IF(参照!G519="","",参照!G519)</f>
        <v>グリーナ(株)_メニューA</v>
      </c>
      <c r="BB519" s="52">
        <f t="shared" si="39"/>
        <v>0</v>
      </c>
      <c r="BD519" s="52" t="str">
        <f>IF(参照!L519="","",参照!L519)</f>
        <v>みの市民エネルギー(株)</v>
      </c>
    </row>
    <row r="520" spans="47:56">
      <c r="AU520" s="52" t="str">
        <f>IF(参照!A520="","",参照!A520)</f>
        <v/>
      </c>
      <c r="AV520" s="52" t="str">
        <f>IF(参照!B520="","",参照!B520)</f>
        <v/>
      </c>
      <c r="AW520" s="52" t="str">
        <f>IF(参照!C520="","",参照!C520)</f>
        <v/>
      </c>
      <c r="AX520" s="52" t="str">
        <f>IF(参照!D520="","",参照!D520)</f>
        <v>メニューB</v>
      </c>
      <c r="AY520" s="52">
        <f>IF(参照!E520="","",参照!E520)</f>
        <v>0</v>
      </c>
      <c r="AZ520" s="52" t="str">
        <f>IF(参照!F520="","",参照!F520)</f>
        <v>グリーナ(株)</v>
      </c>
      <c r="BA520" s="52" t="str">
        <f>IF(参照!G520="","",参照!G520)</f>
        <v>グリーナ(株)_メニューB</v>
      </c>
      <c r="BB520" s="52">
        <f t="shared" si="39"/>
        <v>0</v>
      </c>
      <c r="BD520" s="52" t="str">
        <f>IF(参照!L520="","",参照!L520)</f>
        <v>(株)美作国電力</v>
      </c>
    </row>
    <row r="521" spans="47:56">
      <c r="AU521" s="52" t="str">
        <f>IF(参照!A521="","",参照!A521)</f>
        <v/>
      </c>
      <c r="AV521" s="52" t="str">
        <f>IF(参照!B521="","",参照!B521)</f>
        <v/>
      </c>
      <c r="AW521" s="52" t="str">
        <f>IF(参照!C521="","",参照!C521)</f>
        <v/>
      </c>
      <c r="AX521" s="52" t="str">
        <f>IF(参照!D521="","",参照!D521)</f>
        <v>メニューC(残差)</v>
      </c>
      <c r="AY521" s="52">
        <f>IF(参照!E521="","",参照!E521)</f>
        <v>0</v>
      </c>
      <c r="AZ521" s="52" t="str">
        <f>IF(参照!F521="","",参照!F521)</f>
        <v>グリーナ(株)</v>
      </c>
      <c r="BA521" s="52" t="str">
        <f>IF(参照!G521="","",参照!G521)</f>
        <v>グリーナ(株)_メニューC(残差)</v>
      </c>
      <c r="BB521" s="52">
        <f t="shared" si="39"/>
        <v>0</v>
      </c>
      <c r="BD521" s="52" t="str">
        <f>IF(参照!L521="","",参照!L521)</f>
        <v>(株)宮交シティ</v>
      </c>
    </row>
    <row r="522" spans="47:56">
      <c r="AU522" s="52" t="str">
        <f>IF(参照!A522="","",参照!A522)</f>
        <v/>
      </c>
      <c r="AV522" s="52" t="str">
        <f>IF(参照!B522="","",参照!B522)</f>
        <v/>
      </c>
      <c r="AW522" s="52" t="str">
        <f>IF(参照!C522="","",参照!C522)</f>
        <v/>
      </c>
      <c r="AX522" s="52" t="str">
        <f>IF(参照!D522="","",参照!D522)</f>
        <v>(参考値)事業者全体</v>
      </c>
      <c r="AY522" s="52">
        <f>IF(参照!E522="","",参照!E522)</f>
        <v>0</v>
      </c>
      <c r="AZ522" s="52" t="str">
        <f>IF(参照!F522="","",参照!F522)</f>
        <v>グリーナ(株)</v>
      </c>
      <c r="BA522" s="52" t="str">
        <f>IF(参照!G522="","",参照!G522)</f>
        <v>グリーナ(株)_(参考値)事業者全体</v>
      </c>
      <c r="BB522" s="52">
        <f t="shared" si="39"/>
        <v>0</v>
      </c>
      <c r="BD522" s="52" t="str">
        <f>IF(参照!L522="","",参照!L522)</f>
        <v>宮古新電力(株)</v>
      </c>
    </row>
    <row r="523" spans="47:56">
      <c r="AU523" s="52" t="str">
        <f>IF(参照!A523="","",参照!A523)</f>
        <v>A0227</v>
      </c>
      <c r="AV523" s="52" t="str">
        <f>IF(参照!B523="","",参照!B523)</f>
        <v>はりま電力(株)</v>
      </c>
      <c r="AW523" s="52">
        <f>IF(参照!C523="","",参照!C523)</f>
        <v>4.95E-4</v>
      </c>
      <c r="AX523" s="52" t="str">
        <f>IF(参照!D523="","",参照!D523)</f>
        <v/>
      </c>
      <c r="AY523" s="52">
        <f>IF(参照!E523="","",参照!E523)</f>
        <v>5.2599999999999999E-4</v>
      </c>
      <c r="AZ523" s="52" t="str">
        <f>IF(参照!F523="","",参照!F523)</f>
        <v>はりま電力(株)</v>
      </c>
      <c r="BA523" s="52" t="str">
        <f>IF(参照!G523="","",参照!G523)</f>
        <v>はりま電力(株)_</v>
      </c>
      <c r="BB523" s="52">
        <f t="shared" si="39"/>
        <v>0.52600000000000002</v>
      </c>
      <c r="BD523" s="52" t="str">
        <f>IF(参照!L523="","",参照!L523)</f>
        <v>(株)宮崎ガスリビング</v>
      </c>
    </row>
    <row r="524" spans="47:56">
      <c r="AU524" s="52" t="str">
        <f>IF(参照!A524="","",参照!A524)</f>
        <v>A0228</v>
      </c>
      <c r="AV524" s="52" t="str">
        <f>IF(参照!B524="","",参照!B524)</f>
        <v>(株)浜松新電力</v>
      </c>
      <c r="AW524" s="52">
        <f>IF(参照!C524="","",参照!C524)</f>
        <v>4.5000000000000003E-5</v>
      </c>
      <c r="AX524" s="52" t="str">
        <f>IF(参照!D524="","",参照!D524)</f>
        <v/>
      </c>
      <c r="AY524" s="52">
        <f>IF(参照!E524="","",参照!E524)</f>
        <v>5.0100000000000003E-4</v>
      </c>
      <c r="AZ524" s="52" t="str">
        <f>IF(参照!F524="","",参照!F524)</f>
        <v>(株)浜松新電力</v>
      </c>
      <c r="BA524" s="52" t="str">
        <f>IF(参照!G524="","",参照!G524)</f>
        <v>(株)浜松新電力_</v>
      </c>
      <c r="BB524" s="52">
        <f t="shared" si="39"/>
        <v>0.501</v>
      </c>
      <c r="BD524" s="52" t="str">
        <f>IF(参照!L524="","",参照!L524)</f>
        <v>宮崎電力(株)</v>
      </c>
    </row>
    <row r="525" spans="47:56">
      <c r="AU525" s="52" t="str">
        <f>IF(参照!A525="","",参照!A525)</f>
        <v>A0229</v>
      </c>
      <c r="AV525" s="52" t="str">
        <f>IF(参照!B525="","",参照!B525)</f>
        <v>ゼロワットパワー(株)</v>
      </c>
      <c r="AW525" s="52">
        <f>IF(参照!C525="","",参照!C525)</f>
        <v>2.5000000000000001E-5</v>
      </c>
      <c r="AX525" s="52" t="str">
        <f>IF(参照!D525="","",参照!D525)</f>
        <v>メニューA</v>
      </c>
      <c r="AY525" s="52">
        <f>IF(参照!E525="","",参照!E525)</f>
        <v>0</v>
      </c>
      <c r="AZ525" s="52" t="str">
        <f>IF(参照!F525="","",参照!F525)</f>
        <v>ゼロワットパワー(株)</v>
      </c>
      <c r="BA525" s="52" t="str">
        <f>IF(参照!G525="","",参照!G525)</f>
        <v>ゼロワットパワー(株)_メニューA</v>
      </c>
      <c r="BB525" s="52">
        <f t="shared" si="39"/>
        <v>0</v>
      </c>
      <c r="BD525" s="52" t="str">
        <f>IF(参照!L525="","",参照!L525)</f>
        <v>宮崎パワーライン(株)</v>
      </c>
    </row>
    <row r="526" spans="47:56">
      <c r="AU526" s="52" t="str">
        <f>IF(参照!A526="","",参照!A526)</f>
        <v>A0230</v>
      </c>
      <c r="AV526" s="52" t="str">
        <f>IF(参照!B526="","",参照!B526)</f>
        <v>アストマックス(株)</v>
      </c>
      <c r="AW526" s="52" t="str">
        <f>IF(参照!C526="","",参照!C526)</f>
        <v>0.000453※</v>
      </c>
      <c r="AX526" s="52" t="str">
        <f>IF(参照!D526="","",参照!D526)</f>
        <v/>
      </c>
      <c r="AY526" s="52">
        <f>IF(参照!E526="","",参照!E526)</f>
        <v>4.5300000000000001E-4</v>
      </c>
      <c r="AZ526" s="52" t="str">
        <f>IF(参照!F526="","",参照!F526)</f>
        <v>アストマックス(株)</v>
      </c>
      <c r="BA526" s="52" t="str">
        <f>IF(参照!G526="","",参照!G526)</f>
        <v>アストマックス(株)_</v>
      </c>
      <c r="BB526" s="52">
        <f t="shared" si="39"/>
        <v>0.45300000000000001</v>
      </c>
      <c r="BD526" s="52" t="str">
        <f>IF(参照!L526="","",参照!L526)</f>
        <v>みやまスマートエネルギー(株)</v>
      </c>
    </row>
    <row r="527" spans="47:56">
      <c r="AU527" s="52" t="str">
        <f>IF(参照!A527="","",参照!A527)</f>
        <v>A0231</v>
      </c>
      <c r="AV527" s="52" t="str">
        <f>IF(参照!B527="","",参照!B527)</f>
        <v>(株)やまがた新電力</v>
      </c>
      <c r="AW527" s="52">
        <f>IF(参照!C527="","",参照!C527)</f>
        <v>6.0000000000000002E-6</v>
      </c>
      <c r="AX527" s="52" t="str">
        <f>IF(参照!D527="","",参照!D527)</f>
        <v>メニューA</v>
      </c>
      <c r="AY527" s="52">
        <f>IF(参照!E527="","",参照!E527)</f>
        <v>0</v>
      </c>
      <c r="AZ527" s="52" t="str">
        <f>IF(参照!F527="","",参照!F527)</f>
        <v>(株)やまがた新電力</v>
      </c>
      <c r="BA527" s="52" t="str">
        <f>IF(参照!G527="","",参照!G527)</f>
        <v>(株)やまがた新電力_メニューA</v>
      </c>
      <c r="BB527" s="52">
        <f t="shared" si="39"/>
        <v>0</v>
      </c>
      <c r="BD527" s="52" t="str">
        <f>IF(参照!L527="","",参照!L527)</f>
        <v>みよしエナジー(株)</v>
      </c>
    </row>
    <row r="528" spans="47:56">
      <c r="AU528" s="52" t="str">
        <f>IF(参照!A528="","",参照!A528)</f>
        <v/>
      </c>
      <c r="AV528" s="52" t="str">
        <f>IF(参照!B528="","",参照!B528)</f>
        <v/>
      </c>
      <c r="AW528" s="52" t="str">
        <f>IF(参照!C528="","",参照!C528)</f>
        <v/>
      </c>
      <c r="AX528" s="52" t="str">
        <f>IF(参照!D528="","",参照!D528)</f>
        <v>メニューB(残差)</v>
      </c>
      <c r="AY528" s="52">
        <f>IF(参照!E528="","",参照!E528)</f>
        <v>6.1600000000000001E-4</v>
      </c>
      <c r="AZ528" s="52" t="str">
        <f>IF(参照!F528="","",参照!F528)</f>
        <v>(株)やまがた新電力</v>
      </c>
      <c r="BA528" s="52" t="str">
        <f>IF(参照!G528="","",参照!G528)</f>
        <v>(株)やまがた新電力_メニューB(残差)</v>
      </c>
      <c r="BB528" s="52">
        <f t="shared" si="39"/>
        <v>0.61599999999999999</v>
      </c>
      <c r="BD528" s="52" t="str">
        <f>IF(参照!L528="","",参照!L528)</f>
        <v>ミライフ(株)</v>
      </c>
    </row>
    <row r="529" spans="47:56">
      <c r="AU529" s="52" t="str">
        <f>IF(参照!A529="","",参照!A529)</f>
        <v/>
      </c>
      <c r="AV529" s="52" t="str">
        <f>IF(参照!B529="","",参照!B529)</f>
        <v/>
      </c>
      <c r="AW529" s="52" t="str">
        <f>IF(参照!C529="","",参照!C529)</f>
        <v/>
      </c>
      <c r="AX529" s="52" t="str">
        <f>IF(参照!D529="","",参照!D529)</f>
        <v>(参考値)事業者全体</v>
      </c>
      <c r="AY529" s="52">
        <f>IF(参照!E529="","",参照!E529)</f>
        <v>4.44E-4</v>
      </c>
      <c r="AZ529" s="52" t="str">
        <f>IF(参照!F529="","",参照!F529)</f>
        <v>(株)やまがた新電力</v>
      </c>
      <c r="BA529" s="52" t="str">
        <f>IF(参照!G529="","",参照!G529)</f>
        <v>(株)やまがた新電力_(参考値)事業者全体</v>
      </c>
      <c r="BB529" s="52">
        <f t="shared" si="39"/>
        <v>0.44400000000000001</v>
      </c>
      <c r="BD529" s="52" t="str">
        <f>IF(参照!L529="","",参照!L529)</f>
        <v>ミライフ東日本(株)</v>
      </c>
    </row>
    <row r="530" spans="47:56">
      <c r="AU530" s="52" t="str">
        <f>IF(参照!A530="","",参照!A530)</f>
        <v>A0232</v>
      </c>
      <c r="AV530" s="52" t="str">
        <f>IF(参照!B530="","",参照!B530)</f>
        <v>一般社団法人東松島みらいとし機構</v>
      </c>
      <c r="AW530" s="52">
        <f>IF(参照!C530="","",参照!C530)</f>
        <v>3.6299999999999999E-4</v>
      </c>
      <c r="AX530" s="52" t="str">
        <f>IF(参照!D530="","",参照!D530)</f>
        <v/>
      </c>
      <c r="AY530" s="52">
        <f>IF(参照!E530="","",参照!E530)</f>
        <v>5.5500000000000005E-4</v>
      </c>
      <c r="AZ530" s="52" t="str">
        <f>IF(参照!F530="","",参照!F530)</f>
        <v>一般社団法人東松島みらいとし機構</v>
      </c>
      <c r="BA530" s="52" t="str">
        <f>IF(参照!G530="","",参照!G530)</f>
        <v>一般社団法人東松島みらいとし機構_</v>
      </c>
      <c r="BB530" s="52">
        <f t="shared" si="39"/>
        <v>0.55500000000000005</v>
      </c>
      <c r="BD530" s="52" t="str">
        <f>IF(参照!L530="","",参照!L530)</f>
        <v>(株)明治産業</v>
      </c>
    </row>
    <row r="531" spans="47:56">
      <c r="AU531" s="52" t="str">
        <f>IF(参照!A531="","",参照!A531)</f>
        <v>A0234</v>
      </c>
      <c r="AV531" s="52" t="str">
        <f>IF(参照!B531="","",参照!B531)</f>
        <v>(株)グリーンパワー大東</v>
      </c>
      <c r="AW531" s="52">
        <f>IF(参照!C531="","",参照!C531)</f>
        <v>1.6000000000000001E-4</v>
      </c>
      <c r="AX531" s="52" t="str">
        <f>IF(参照!D531="","",参照!D531)</f>
        <v>メニューA</v>
      </c>
      <c r="AY531" s="52">
        <f>IF(参照!E531="","",参照!E531)</f>
        <v>0</v>
      </c>
      <c r="AZ531" s="52" t="str">
        <f>IF(参照!F531="","",参照!F531)</f>
        <v>(株)グリーンパワー大東</v>
      </c>
      <c r="BA531" s="52" t="str">
        <f>IF(参照!G531="","",参照!G531)</f>
        <v>(株)グリーンパワー大東_メニューA</v>
      </c>
      <c r="BB531" s="52">
        <f t="shared" si="39"/>
        <v>0</v>
      </c>
      <c r="BD531" s="52" t="str">
        <f>IF(参照!L531="","",参照!L531)</f>
        <v>名南共同エネルギー(株)</v>
      </c>
    </row>
    <row r="532" spans="47:56">
      <c r="AU532" s="52" t="str">
        <f>IF(参照!A532="","",参照!A532)</f>
        <v/>
      </c>
      <c r="AV532" s="52" t="str">
        <f>IF(参照!B532="","",参照!B532)</f>
        <v/>
      </c>
      <c r="AW532" s="52" t="str">
        <f>IF(参照!C532="","",参照!C532)</f>
        <v/>
      </c>
      <c r="AX532" s="52" t="str">
        <f>IF(参照!D532="","",参照!D532)</f>
        <v>メニューB(残差)</v>
      </c>
      <c r="AY532" s="52">
        <f>IF(参照!E532="","",参照!E532)</f>
        <v>2.0100000000000001E-4</v>
      </c>
      <c r="AZ532" s="52" t="str">
        <f>IF(参照!F532="","",参照!F532)</f>
        <v>(株)グリーンパワー大東</v>
      </c>
      <c r="BA532" s="52" t="str">
        <f>IF(参照!G532="","",参照!G532)</f>
        <v>(株)グリーンパワー大東_メニューB(残差)</v>
      </c>
      <c r="BB532" s="52">
        <f t="shared" si="39"/>
        <v>0.20100000000000001</v>
      </c>
      <c r="BD532" s="52" t="str">
        <f>IF(参照!L532="","",参照!L532)</f>
        <v>(株)メディオテック</v>
      </c>
    </row>
    <row r="533" spans="47:56">
      <c r="AU533" s="52" t="str">
        <f>IF(参照!A533="","",参照!A533)</f>
        <v/>
      </c>
      <c r="AV533" s="52" t="str">
        <f>IF(参照!B533="","",参照!B533)</f>
        <v/>
      </c>
      <c r="AW533" s="52" t="str">
        <f>IF(参照!C533="","",参照!C533)</f>
        <v/>
      </c>
      <c r="AX533" s="52" t="str">
        <f>IF(参照!D533="","",参照!D533)</f>
        <v>(参考値)事業者全体</v>
      </c>
      <c r="AY533" s="52">
        <f>IF(参照!E533="","",参照!E533)</f>
        <v>1.9600000000000002E-4</v>
      </c>
      <c r="AZ533" s="52" t="str">
        <f>IF(参照!F533="","",参照!F533)</f>
        <v>(株)グリーンパワー大東</v>
      </c>
      <c r="BA533" s="52" t="str">
        <f>IF(参照!G533="","",参照!G533)</f>
        <v>(株)グリーンパワー大東_(参考値)事業者全体</v>
      </c>
      <c r="BB533" s="52">
        <f t="shared" si="39"/>
        <v>0.19600000000000001</v>
      </c>
      <c r="BD533" s="52" t="str">
        <f>IF(参照!L533="","",参照!L533)</f>
        <v>もみじ電力(株)</v>
      </c>
    </row>
    <row r="534" spans="47:56">
      <c r="AU534" s="52" t="str">
        <f>IF(参照!A534="","",参照!A534)</f>
        <v>A0235</v>
      </c>
      <c r="AV534" s="52" t="str">
        <f>IF(参照!B534="","",参照!B534)</f>
        <v>(株)Ｋｅｎｅｓエネルギーサービス</v>
      </c>
      <c r="AW534" s="52">
        <f>IF(参照!C534="","",参照!C534)</f>
        <v>7.0500000000000001E-4</v>
      </c>
      <c r="AX534" s="52" t="str">
        <f>IF(参照!D534="","",参照!D534)</f>
        <v/>
      </c>
      <c r="AY534" s="52">
        <f>IF(参照!E534="","",参照!E534)</f>
        <v>6.9899999999999997E-4</v>
      </c>
      <c r="AZ534" s="52" t="str">
        <f>IF(参照!F534="","",参照!F534)</f>
        <v>(株)Ｋｅｎｅｓエネルギーサービス</v>
      </c>
      <c r="BA534" s="52" t="str">
        <f>IF(参照!G534="","",参照!G534)</f>
        <v>(株)Ｋｅｎｅｓエネルギーサービス_</v>
      </c>
      <c r="BB534" s="52">
        <f t="shared" si="39"/>
        <v>0.69899999999999995</v>
      </c>
      <c r="BD534" s="52" t="str">
        <f>IF(参照!L534="","",参照!L534)</f>
        <v>森の灯り(株)</v>
      </c>
    </row>
    <row r="535" spans="47:56">
      <c r="AU535" s="52" t="str">
        <f>IF(参照!A535="","",参照!A535)</f>
        <v>A0236</v>
      </c>
      <c r="AV535" s="52" t="str">
        <f>IF(参照!B535="","",参照!B535)</f>
        <v>(株)シーラパワー(旧：愛知電力(株))</v>
      </c>
      <c r="AW535" s="52">
        <f>IF(参照!C535="","",参照!C535)</f>
        <v>4.9899999999999999E-4</v>
      </c>
      <c r="AX535" s="52" t="str">
        <f>IF(参照!D535="","",参照!D535)</f>
        <v>メニューA</v>
      </c>
      <c r="AY535" s="52">
        <f>IF(参照!E535="","",参照!E535)</f>
        <v>0</v>
      </c>
      <c r="AZ535" s="52" t="str">
        <f>IF(参照!F535="","",参照!F535)</f>
        <v>(株)シーラパワー(旧：愛知電力(株))</v>
      </c>
      <c r="BA535" s="52" t="str">
        <f>IF(参照!G535="","",参照!G535)</f>
        <v>(株)シーラパワー(旧：愛知電力(株))_メニューA</v>
      </c>
      <c r="BB535" s="52">
        <f t="shared" si="39"/>
        <v>0</v>
      </c>
      <c r="BD535" s="52" t="str">
        <f>IF(参照!L535="","",参照!L535)</f>
        <v>森のエネルギー(株)</v>
      </c>
    </row>
    <row r="536" spans="47:56">
      <c r="AU536" s="52" t="str">
        <f>IF(参照!A536="","",参照!A536)</f>
        <v/>
      </c>
      <c r="AV536" s="52" t="str">
        <f>IF(参照!B536="","",参照!B536)</f>
        <v/>
      </c>
      <c r="AW536" s="52" t="str">
        <f>IF(参照!C536="","",参照!C536)</f>
        <v/>
      </c>
      <c r="AX536" s="52" t="str">
        <f>IF(参照!D536="","",参照!D536)</f>
        <v>メニューB(残差)</v>
      </c>
      <c r="AY536" s="52">
        <f>IF(参照!E536="","",参照!E536)</f>
        <v>5.4600000000000004E-4</v>
      </c>
      <c r="AZ536" s="52" t="str">
        <f>IF(参照!F536="","",参照!F536)</f>
        <v>(株)シーラパワー(旧：愛知電力(株))</v>
      </c>
      <c r="BA536" s="52" t="str">
        <f>IF(参照!G536="","",参照!G536)</f>
        <v>(株)シーラパワー(旧：愛知電力(株))_メニューB(残差)</v>
      </c>
      <c r="BB536" s="52">
        <f t="shared" si="39"/>
        <v>0.54600000000000004</v>
      </c>
      <c r="BD536" s="52" t="str">
        <f>IF(参照!L536="","",参照!L536)</f>
        <v>森の電力(株)</v>
      </c>
    </row>
    <row r="537" spans="47:56">
      <c r="AU537" s="52" t="str">
        <f>IF(参照!A537="","",参照!A537)</f>
        <v/>
      </c>
      <c r="AV537" s="52" t="str">
        <f>IF(参照!B537="","",参照!B537)</f>
        <v/>
      </c>
      <c r="AW537" s="52" t="str">
        <f>IF(参照!C537="","",参照!C537)</f>
        <v/>
      </c>
      <c r="AX537" s="52" t="str">
        <f>IF(参照!D537="","",参照!D537)</f>
        <v>(参考値)事業者全体</v>
      </c>
      <c r="AY537" s="52">
        <f>IF(参照!E537="","",参照!E537)</f>
        <v>5.1699999999999999E-4</v>
      </c>
      <c r="AZ537" s="52" t="str">
        <f>IF(参照!F537="","",参照!F537)</f>
        <v>(株)シーラパワー(旧：愛知電力(株))</v>
      </c>
      <c r="BA537" s="52" t="str">
        <f>IF(参照!G537="","",参照!G537)</f>
        <v>(株)シーラパワー(旧：愛知電力(株))_(参考値)事業者全体</v>
      </c>
      <c r="BB537" s="52">
        <f t="shared" si="39"/>
        <v>0.51700000000000002</v>
      </c>
      <c r="BD537" s="52" t="str">
        <f>IF(参照!L537="","",参照!L537)</f>
        <v>八千代エンジニヤリング(株)</v>
      </c>
    </row>
    <row r="538" spans="47:56">
      <c r="AU538" s="52" t="str">
        <f>IF(参照!A538="","",参照!A538)</f>
        <v>A0237</v>
      </c>
      <c r="AV538" s="52" t="str">
        <f>IF(参照!B538="","",参照!B538)</f>
        <v>御所野縄文電力(株)</v>
      </c>
      <c r="AW538" s="52">
        <f>IF(参照!C538="","",参照!C538)</f>
        <v>3.4E-5</v>
      </c>
      <c r="AX538" s="52" t="str">
        <f>IF(参照!D538="","",参照!D538)</f>
        <v/>
      </c>
      <c r="AY538" s="52">
        <f>IF(参照!E538="","",参照!E538)</f>
        <v>4.5199999999999998E-4</v>
      </c>
      <c r="AZ538" s="52" t="str">
        <f>IF(参照!F538="","",参照!F538)</f>
        <v>御所野縄文電力(株)</v>
      </c>
      <c r="BA538" s="52" t="str">
        <f>IF(参照!G538="","",参照!G538)</f>
        <v>御所野縄文電力(株)_</v>
      </c>
      <c r="BB538" s="52">
        <f t="shared" si="39"/>
        <v>0.45199999999999996</v>
      </c>
      <c r="BD538" s="52" t="str">
        <f>IF(参照!L538="","",参照!L538)</f>
        <v>弥富ガス協同組合</v>
      </c>
    </row>
    <row r="539" spans="47:56">
      <c r="AU539" s="52" t="str">
        <f>IF(参照!A539="","",参照!A539)</f>
        <v>A0238</v>
      </c>
      <c r="AV539" s="52" t="str">
        <f>IF(参照!B539="","",参照!B539)</f>
        <v>(株)カーボンニュートラル(旧：西多摩バイオパワー(株))</v>
      </c>
      <c r="AW539" s="52" t="str">
        <f>IF(参照!C539="","",参照!C539)</f>
        <v>0.000453※</v>
      </c>
      <c r="AX539" s="52" t="str">
        <f>IF(参照!D539="","",参照!D539)</f>
        <v/>
      </c>
      <c r="AY539" s="52">
        <f>IF(参照!E539="","",参照!E539)</f>
        <v>4.3800000000000002E-4</v>
      </c>
      <c r="AZ539" s="52" t="str">
        <f>IF(参照!F539="","",参照!F539)</f>
        <v>(株)カーボンニュートラル(旧：西多摩バイオパワー(株))</v>
      </c>
      <c r="BA539" s="52" t="str">
        <f>IF(参照!G539="","",参照!G539)</f>
        <v>(株)カーボンニュートラル(旧：西多摩バイオパワー(株))_</v>
      </c>
      <c r="BB539" s="52">
        <f t="shared" si="39"/>
        <v>0.438</v>
      </c>
      <c r="BD539" s="52" t="str">
        <f>IF(参照!L539="","",参照!L539)</f>
        <v>八幡商事(株)</v>
      </c>
    </row>
    <row r="540" spans="47:56">
      <c r="AU540" s="52" t="str">
        <f>IF(参照!A540="","",参照!A540)</f>
        <v>A0239</v>
      </c>
      <c r="AV540" s="52" t="str">
        <f>IF(参照!B540="","",参照!B540)</f>
        <v>宮古新電力(株)</v>
      </c>
      <c r="AW540" s="52">
        <f>IF(参照!C540="","",参照!C540)</f>
        <v>4.0400000000000001E-4</v>
      </c>
      <c r="AX540" s="52" t="str">
        <f>IF(参照!D540="","",参照!D540)</f>
        <v/>
      </c>
      <c r="AY540" s="52">
        <f>IF(参照!E540="","",参照!E540)</f>
        <v>3.86E-4</v>
      </c>
      <c r="AZ540" s="52" t="str">
        <f>IF(参照!F540="","",参照!F540)</f>
        <v>宮古新電力(株)</v>
      </c>
      <c r="BA540" s="52" t="str">
        <f>IF(参照!G540="","",参照!G540)</f>
        <v>宮古新電力(株)_</v>
      </c>
      <c r="BB540" s="52">
        <f t="shared" si="39"/>
        <v>0.38600000000000001</v>
      </c>
      <c r="BD540" s="52" t="str">
        <f>IF(参照!L540="","",参照!L540)</f>
        <v>(株)やまがた新電力</v>
      </c>
    </row>
    <row r="541" spans="47:56">
      <c r="AU541" s="52" t="str">
        <f>IF(参照!A541="","",参照!A541)</f>
        <v>A0240</v>
      </c>
      <c r="AV541" s="52" t="str">
        <f>IF(参照!B541="","",参照!B541)</f>
        <v>長崎地域電力(株)</v>
      </c>
      <c r="AW541" s="52">
        <f>IF(参照!C541="","",参照!C541)</f>
        <v>4.9100000000000001E-4</v>
      </c>
      <c r="AX541" s="52" t="str">
        <f>IF(参照!D541="","",参照!D541)</f>
        <v/>
      </c>
      <c r="AY541" s="52">
        <f>IF(参照!E541="","",参照!E541)</f>
        <v>4.35E-4</v>
      </c>
      <c r="AZ541" s="52" t="str">
        <f>IF(参照!F541="","",参照!F541)</f>
        <v>長崎地域電力(株)</v>
      </c>
      <c r="BA541" s="52" t="str">
        <f>IF(参照!G541="","",参照!G541)</f>
        <v>長崎地域電力(株)_</v>
      </c>
      <c r="BB541" s="52">
        <f t="shared" si="39"/>
        <v>0.435</v>
      </c>
      <c r="BD541" s="52" t="str">
        <f>IF(参照!L541="","",参照!L541)</f>
        <v>やめエネルギー(株)</v>
      </c>
    </row>
    <row r="542" spans="47:56">
      <c r="AU542" s="52" t="str">
        <f>IF(参照!A542="","",参照!A542)</f>
        <v>A0241</v>
      </c>
      <c r="AV542" s="52" t="str">
        <f>IF(参照!B542="","",参照!B542)</f>
        <v>(株)エネアーク関西</v>
      </c>
      <c r="AW542" s="52">
        <f>IF(参照!C542="","",参照!C542)</f>
        <v>4.9799999999999996E-4</v>
      </c>
      <c r="AX542" s="52" t="str">
        <f>IF(参照!D542="","",参照!D542)</f>
        <v/>
      </c>
      <c r="AY542" s="52">
        <f>IF(参照!E542="","",参照!E542)</f>
        <v>4.4200000000000001E-4</v>
      </c>
      <c r="AZ542" s="52" t="str">
        <f>IF(参照!F542="","",参照!F542)</f>
        <v>(株)エネアーク関西</v>
      </c>
      <c r="BA542" s="52" t="str">
        <f>IF(参照!G542="","",参照!G542)</f>
        <v>(株)エネアーク関西_</v>
      </c>
      <c r="BB542" s="52">
        <f t="shared" si="39"/>
        <v>0.442</v>
      </c>
      <c r="BD542" s="52" t="str">
        <f>IF(参照!L542="","",参照!L542)</f>
        <v>(株)ユーラスグリーンエナジー</v>
      </c>
    </row>
    <row r="543" spans="47:56">
      <c r="AU543" s="52" t="str">
        <f>IF(参照!A543="","",参照!A543)</f>
        <v>A0243</v>
      </c>
      <c r="AV543" s="52" t="str">
        <f>IF(参照!B543="","",参照!B543)</f>
        <v>近畿電力(株)</v>
      </c>
      <c r="AW543" s="52">
        <f>IF(参照!C543="","",参照!C543)</f>
        <v>4.8500000000000003E-4</v>
      </c>
      <c r="AX543" s="52" t="str">
        <f>IF(参照!D543="","",参照!D543)</f>
        <v/>
      </c>
      <c r="AY543" s="52">
        <f>IF(参照!E543="","",参照!E543)</f>
        <v>4.6200000000000001E-4</v>
      </c>
      <c r="AZ543" s="52" t="str">
        <f>IF(参照!F543="","",参照!F543)</f>
        <v>近畿電力(株)</v>
      </c>
      <c r="BA543" s="52" t="str">
        <f>IF(参照!G543="","",参照!G543)</f>
        <v>近畿電力(株)_</v>
      </c>
      <c r="BB543" s="52">
        <f t="shared" si="39"/>
        <v>0.46200000000000002</v>
      </c>
      <c r="BD543" s="52" t="str">
        <f>IF(参照!L543="","",参照!L543)</f>
        <v>ゆきぐに新電力(株)</v>
      </c>
    </row>
    <row r="544" spans="47:56">
      <c r="AU544" s="52" t="str">
        <f>IF(参照!A544="","",参照!A544)</f>
        <v>A0245</v>
      </c>
      <c r="AV544" s="52" t="str">
        <f>IF(参照!B544="","",参照!B544)</f>
        <v>新電力おおいた(株)</v>
      </c>
      <c r="AW544" s="52">
        <f>IF(参照!C544="","",参照!C544)</f>
        <v>4.3300000000000001E-4</v>
      </c>
      <c r="AX544" s="52" t="str">
        <f>IF(参照!D544="","",参照!D544)</f>
        <v/>
      </c>
      <c r="AY544" s="52">
        <f>IF(参照!E544="","",参照!E544)</f>
        <v>4.2000000000000002E-4</v>
      </c>
      <c r="AZ544" s="52" t="str">
        <f>IF(参照!F544="","",参照!F544)</f>
        <v>新電力おおいた(株)</v>
      </c>
      <c r="BA544" s="52" t="str">
        <f>IF(参照!G544="","",参照!G544)</f>
        <v>新電力おおいた(株)_</v>
      </c>
      <c r="BB544" s="52">
        <f t="shared" si="39"/>
        <v>0.42000000000000004</v>
      </c>
      <c r="BD544" s="52" t="str">
        <f>IF(参照!L544="","",参照!L544)</f>
        <v>(株)ユビニティー</v>
      </c>
    </row>
    <row r="545" spans="47:56">
      <c r="AU545" s="52" t="str">
        <f>IF(参照!A545="","",参照!A545)</f>
        <v>A0246</v>
      </c>
      <c r="AV545" s="52" t="str">
        <f>IF(参照!B545="","",参照!B545)</f>
        <v>(株)日本セレモニー</v>
      </c>
      <c r="AW545" s="52">
        <f>IF(参照!C545="","",参照!C545)</f>
        <v>5.0100000000000003E-4</v>
      </c>
      <c r="AX545" s="52" t="str">
        <f>IF(参照!D545="","",参照!D545)</f>
        <v/>
      </c>
      <c r="AY545" s="52">
        <f>IF(参照!E545="","",参照!E545)</f>
        <v>4.9799999999999996E-4</v>
      </c>
      <c r="AZ545" s="52" t="str">
        <f>IF(参照!F545="","",参照!F545)</f>
        <v>(株)日本セレモニー</v>
      </c>
      <c r="BA545" s="52" t="str">
        <f>IF(参照!G545="","",参照!G545)</f>
        <v>(株)日本セレモニー_</v>
      </c>
      <c r="BB545" s="52">
        <f t="shared" si="39"/>
        <v>0.49799999999999994</v>
      </c>
      <c r="BD545" s="52" t="str">
        <f>IF(参照!L545="","",参照!L545)</f>
        <v>横浜ウォーター(株)</v>
      </c>
    </row>
    <row r="546" spans="47:56">
      <c r="AU546" s="52" t="str">
        <f>IF(参照!A546="","",参照!A546)</f>
        <v>A0248</v>
      </c>
      <c r="AV546" s="52" t="str">
        <f>IF(参照!B546="","",参照!B546)</f>
        <v>(株)池見石油店</v>
      </c>
      <c r="AW546" s="52">
        <f>IF(参照!C546="","",参照!C546)</f>
        <v>5.3600000000000002E-4</v>
      </c>
      <c r="AX546" s="52" t="str">
        <f>IF(参照!D546="","",参照!D546)</f>
        <v/>
      </c>
      <c r="AY546" s="52">
        <f>IF(参照!E546="","",参照!E546)</f>
        <v>5.71E-4</v>
      </c>
      <c r="AZ546" s="52" t="str">
        <f>IF(参照!F546="","",参照!F546)</f>
        <v>(株)池見石油店</v>
      </c>
      <c r="BA546" s="52" t="str">
        <f>IF(参照!G546="","",参照!G546)</f>
        <v>(株)池見石油店_</v>
      </c>
      <c r="BB546" s="52">
        <f t="shared" si="39"/>
        <v>0.57099999999999995</v>
      </c>
      <c r="BD546" s="52" t="str">
        <f>IF(参照!L546="","",参照!L546)</f>
        <v>(株)横浜環境デザイン</v>
      </c>
    </row>
    <row r="547" spans="47:56">
      <c r="AU547" s="52" t="str">
        <f>IF(参照!A547="","",参照!A547)</f>
        <v>A0250</v>
      </c>
      <c r="AV547" s="52" t="str">
        <f>IF(参照!B547="","",参照!B547)</f>
        <v>芝浦電力(株)</v>
      </c>
      <c r="AW547" s="52">
        <f>IF(参照!C547="","",参照!C547)</f>
        <v>2.8800000000000001E-4</v>
      </c>
      <c r="AX547" s="52" t="str">
        <f>IF(参照!D547="","",参照!D547)</f>
        <v/>
      </c>
      <c r="AY547" s="52">
        <f>IF(参照!E547="","",参照!E547)</f>
        <v>4.5199999999999998E-4</v>
      </c>
      <c r="AZ547" s="52" t="str">
        <f>IF(参照!F547="","",参照!F547)</f>
        <v>芝浦電力(株)</v>
      </c>
      <c r="BA547" s="52" t="str">
        <f>IF(参照!G547="","",参照!G547)</f>
        <v>芝浦電力(株)_</v>
      </c>
      <c r="BB547" s="52">
        <f t="shared" si="39"/>
        <v>0.45199999999999996</v>
      </c>
      <c r="BD547" s="52" t="str">
        <f>IF(参照!L547="","",参照!L547)</f>
        <v>(株)吉田石油店</v>
      </c>
    </row>
    <row r="548" spans="47:56">
      <c r="AU548" s="52" t="str">
        <f>IF(参照!A548="","",参照!A548)</f>
        <v>A0253</v>
      </c>
      <c r="AV548" s="52" t="str">
        <f>IF(参照!B548="","",参照!B548)</f>
        <v>(株)地域創生ホールディングス</v>
      </c>
      <c r="AW548" s="52">
        <f>IF(参照!C548="","",参照!C548)</f>
        <v>4.84E-4</v>
      </c>
      <c r="AX548" s="52" t="str">
        <f>IF(参照!D548="","",参照!D548)</f>
        <v/>
      </c>
      <c r="AY548" s="52">
        <f>IF(参照!E548="","",参照!E548)</f>
        <v>4.7699999999999999E-4</v>
      </c>
      <c r="AZ548" s="52" t="str">
        <f>IF(参照!F548="","",参照!F548)</f>
        <v>(株)地域創生ホールディングス</v>
      </c>
      <c r="BA548" s="52" t="str">
        <f>IF(参照!G548="","",参照!G548)</f>
        <v>(株)地域創生ホールディングス_</v>
      </c>
      <c r="BB548" s="52">
        <f t="shared" si="39"/>
        <v>0.47699999999999998</v>
      </c>
      <c r="BD548" s="52" t="str">
        <f>IF(参照!L548="","",参照!L548)</f>
        <v>米子瓦斯(株)</v>
      </c>
    </row>
    <row r="549" spans="47:56">
      <c r="AU549" s="52" t="str">
        <f>IF(参照!A549="","",参照!A549)</f>
        <v>A0254</v>
      </c>
      <c r="AV549" s="52" t="str">
        <f>IF(参照!B549="","",参照!B549)</f>
        <v>スズカ電工(株)</v>
      </c>
      <c r="AW549" s="52">
        <f>IF(参照!C549="","",参照!C549)</f>
        <v>2.0799999999999999E-4</v>
      </c>
      <c r="AX549" s="52" t="str">
        <f>IF(参照!D549="","",参照!D549)</f>
        <v/>
      </c>
      <c r="AY549" s="52">
        <f>IF(参照!E549="","",参照!E549)</f>
        <v>1.9600000000000002E-4</v>
      </c>
      <c r="AZ549" s="52" t="str">
        <f>IF(参照!F549="","",参照!F549)</f>
        <v>スズカ電工(株)</v>
      </c>
      <c r="BA549" s="52" t="str">
        <f>IF(参照!G549="","",参照!G549)</f>
        <v>スズカ電工(株)_</v>
      </c>
      <c r="BB549" s="52">
        <f t="shared" si="39"/>
        <v>0.19600000000000001</v>
      </c>
      <c r="BD549" s="52" t="str">
        <f>IF(参照!L549="","",参照!L549)</f>
        <v>楽天エナジー(株)</v>
      </c>
    </row>
    <row r="550" spans="47:56">
      <c r="AU550" s="52" t="str">
        <f>IF(参照!A550="","",参照!A550)</f>
        <v>A0256</v>
      </c>
      <c r="AV550" s="52" t="str">
        <f>IF(参照!B550="","",参照!B550)</f>
        <v>(株)エーコープサービス</v>
      </c>
      <c r="AW550" s="52">
        <f>IF(参照!C550="","",参照!C550)</f>
        <v>3.1700000000000001E-4</v>
      </c>
      <c r="AX550" s="52" t="str">
        <f>IF(参照!D550="","",参照!D550)</f>
        <v/>
      </c>
      <c r="AY550" s="52">
        <f>IF(参照!E550="","",参照!E550)</f>
        <v>3.9599999999999998E-4</v>
      </c>
      <c r="AZ550" s="52" t="str">
        <f>IF(参照!F550="","",参照!F550)</f>
        <v>(株)エーコープサービス</v>
      </c>
      <c r="BA550" s="52" t="str">
        <f>IF(参照!G550="","",参照!G550)</f>
        <v>(株)エーコープサービス_</v>
      </c>
      <c r="BB550" s="52">
        <f t="shared" si="39"/>
        <v>0.39599999999999996</v>
      </c>
      <c r="BD550" s="52" t="str">
        <f>IF(参照!L550="","",参照!L550)</f>
        <v>リエスパワー(株)</v>
      </c>
    </row>
    <row r="551" spans="47:56">
      <c r="AU551" s="52" t="str">
        <f>IF(参照!A551="","",参照!A551)</f>
        <v>A0257</v>
      </c>
      <c r="AV551" s="52" t="str">
        <f>IF(参照!B551="","",参照!B551)</f>
        <v>サンリン(株)</v>
      </c>
      <c r="AW551" s="52">
        <f>IF(参照!C551="","",参照!C551)</f>
        <v>4.9700000000000005E-4</v>
      </c>
      <c r="AX551" s="52" t="str">
        <f>IF(参照!D551="","",参照!D551)</f>
        <v>メニューA</v>
      </c>
      <c r="AY551" s="52">
        <f>IF(参照!E551="","",参照!E551)</f>
        <v>0</v>
      </c>
      <c r="AZ551" s="52" t="str">
        <f>IF(参照!F551="","",参照!F551)</f>
        <v>サンリン(株)</v>
      </c>
      <c r="BA551" s="52" t="str">
        <f>IF(参照!G551="","",参照!G551)</f>
        <v>サンリン(株)_メニューA</v>
      </c>
      <c r="BB551" s="52">
        <f t="shared" si="39"/>
        <v>0</v>
      </c>
      <c r="BD551" s="52" t="str">
        <f>IF(参照!L551="","",参照!L551)</f>
        <v>リエスパワーネクスト(株)</v>
      </c>
    </row>
    <row r="552" spans="47:56">
      <c r="AU552" s="52" t="str">
        <f>IF(参照!A552="","",参照!A552)</f>
        <v/>
      </c>
      <c r="AV552" s="52" t="str">
        <f>IF(参照!B552="","",参照!B552)</f>
        <v/>
      </c>
      <c r="AW552" s="52" t="str">
        <f>IF(参照!C552="","",参照!C552)</f>
        <v/>
      </c>
      <c r="AX552" s="52" t="str">
        <f>IF(参照!D552="","",参照!D552)</f>
        <v>メニューB(残差)</v>
      </c>
      <c r="AY552" s="52">
        <f>IF(参照!E552="","",参照!E552)</f>
        <v>4.4200000000000001E-4</v>
      </c>
      <c r="AZ552" s="52" t="str">
        <f>IF(参照!F552="","",参照!F552)</f>
        <v>サンリン(株)</v>
      </c>
      <c r="BA552" s="52" t="str">
        <f>IF(参照!G552="","",参照!G552)</f>
        <v>サンリン(株)_メニューB(残差)</v>
      </c>
      <c r="BB552" s="52">
        <f t="shared" si="39"/>
        <v>0.442</v>
      </c>
      <c r="BD552" s="52" t="str">
        <f>IF(参照!L552="","",参照!L552)</f>
        <v>陸前高田しみんエネルギー(株)</v>
      </c>
    </row>
    <row r="553" spans="47:56">
      <c r="AU553" s="52" t="str">
        <f>IF(参照!A553="","",参照!A553)</f>
        <v/>
      </c>
      <c r="AV553" s="52" t="str">
        <f>IF(参照!B553="","",参照!B553)</f>
        <v/>
      </c>
      <c r="AW553" s="52" t="str">
        <f>IF(参照!C553="","",参照!C553)</f>
        <v/>
      </c>
      <c r="AX553" s="52" t="str">
        <f>IF(参照!D553="","",参照!D553)</f>
        <v>(参考値)事業者全体</v>
      </c>
      <c r="AY553" s="52">
        <f>IF(参照!E553="","",参照!E553)</f>
        <v>4.7399999999999997E-4</v>
      </c>
      <c r="AZ553" s="52" t="str">
        <f>IF(参照!F553="","",参照!F553)</f>
        <v>サンリン(株)</v>
      </c>
      <c r="BA553" s="52" t="str">
        <f>IF(参照!G553="","",参照!G553)</f>
        <v>サンリン(株)_(参考値)事業者全体</v>
      </c>
      <c r="BB553" s="52">
        <f t="shared" si="39"/>
        <v>0.47399999999999998</v>
      </c>
      <c r="BD553" s="52" t="str">
        <f>IF(参照!L553="","",参照!L553)</f>
        <v>(株)リクルート</v>
      </c>
    </row>
    <row r="554" spans="47:56">
      <c r="AU554" s="52" t="str">
        <f>IF(参照!A554="","",参照!A554)</f>
        <v>A0258</v>
      </c>
      <c r="AV554" s="52" t="str">
        <f>IF(参照!B554="","",参照!B554)</f>
        <v>(株)宮崎ガスリビング</v>
      </c>
      <c r="AW554" s="52">
        <f>IF(参照!C554="","",参照!C554)</f>
        <v>4.46E-4</v>
      </c>
      <c r="AX554" s="52" t="str">
        <f>IF(参照!D554="","",参照!D554)</f>
        <v/>
      </c>
      <c r="AY554" s="52">
        <f>IF(参照!E554="","",参照!E554)</f>
        <v>4.5300000000000001E-4</v>
      </c>
      <c r="AZ554" s="52" t="str">
        <f>IF(参照!F554="","",参照!F554)</f>
        <v>(株)宮崎ガスリビング</v>
      </c>
      <c r="BA554" s="52" t="str">
        <f>IF(参照!G554="","",参照!G554)</f>
        <v>(株)宮崎ガスリビング_</v>
      </c>
      <c r="BB554" s="52">
        <f t="shared" si="39"/>
        <v>0.45300000000000001</v>
      </c>
      <c r="BD554" s="52" t="str">
        <f>IF(参照!L554="","",参照!L554)</f>
        <v>(株)リケン工業</v>
      </c>
    </row>
    <row r="555" spans="47:56">
      <c r="AU555" s="52" t="str">
        <f>IF(参照!A555="","",参照!A555)</f>
        <v>A0259</v>
      </c>
      <c r="AV555" s="52" t="str">
        <f>IF(参照!B555="","",参照!B555)</f>
        <v>山陰エレキ・アライアンス(株)</v>
      </c>
      <c r="AW555" s="52">
        <f>IF(参照!C555="","",参照!C555)</f>
        <v>4.84E-4</v>
      </c>
      <c r="AX555" s="52" t="str">
        <f>IF(参照!D555="","",参照!D555)</f>
        <v/>
      </c>
      <c r="AY555" s="52">
        <f>IF(参照!E555="","",参照!E555)</f>
        <v>4.28E-4</v>
      </c>
      <c r="AZ555" s="52" t="str">
        <f>IF(参照!F555="","",参照!F555)</f>
        <v>山陰エレキ・アライアンス(株)</v>
      </c>
      <c r="BA555" s="52" t="str">
        <f>IF(参照!G555="","",参照!G555)</f>
        <v>山陰エレキ・アライアンス(株)_</v>
      </c>
      <c r="BB555" s="52">
        <f t="shared" si="39"/>
        <v>0.42799999999999999</v>
      </c>
      <c r="BD555" s="52" t="str">
        <f>IF(参照!L555="","",参照!L555)</f>
        <v>リコージャパン(株)</v>
      </c>
    </row>
    <row r="556" spans="47:56">
      <c r="AU556" s="52" t="str">
        <f>IF(参照!A556="","",参照!A556)</f>
        <v>A0261</v>
      </c>
      <c r="AV556" s="52" t="str">
        <f>IF(参照!B556="","",参照!B556)</f>
        <v>ミライフ東日本(株)</v>
      </c>
      <c r="AW556" s="52">
        <f>IF(参照!C556="","",参照!C556)</f>
        <v>1.3200000000000001E-4</v>
      </c>
      <c r="AX556" s="52" t="str">
        <f>IF(参照!D556="","",参照!D556)</f>
        <v/>
      </c>
      <c r="AY556" s="52">
        <f>IF(参照!E556="","",参照!E556)</f>
        <v>7.7000000000000001E-5</v>
      </c>
      <c r="AZ556" s="52" t="str">
        <f>IF(参照!F556="","",参照!F556)</f>
        <v>ミライフ東日本(株)</v>
      </c>
      <c r="BA556" s="52" t="str">
        <f>IF(参照!G556="","",参照!G556)</f>
        <v>ミライフ東日本(株)_</v>
      </c>
      <c r="BB556" s="52">
        <f t="shared" si="39"/>
        <v>7.6999999999999999E-2</v>
      </c>
      <c r="BD556" s="52" t="str">
        <f>IF(参照!L556="","",参照!L556)</f>
        <v>リストプロパティーズ(株)</v>
      </c>
    </row>
    <row r="557" spans="47:56">
      <c r="AU557" s="52" t="str">
        <f>IF(参照!A557="","",参照!A557)</f>
        <v>A0263</v>
      </c>
      <c r="AV557" s="52" t="str">
        <f>IF(参照!B557="","",参照!B557)</f>
        <v>(株)ウッドエナジー</v>
      </c>
      <c r="AW557" s="52">
        <f>IF(参照!C557="","",参照!C557)</f>
        <v>0</v>
      </c>
      <c r="AX557" s="52" t="str">
        <f>IF(参照!D557="","",参照!D557)</f>
        <v/>
      </c>
      <c r="AY557" s="52">
        <f>IF(参照!E557="","",参照!E557)</f>
        <v>4.0400000000000001E-4</v>
      </c>
      <c r="AZ557" s="52" t="str">
        <f>IF(参照!F557="","",参照!F557)</f>
        <v>(株)ウッドエナジー</v>
      </c>
      <c r="BA557" s="52" t="str">
        <f>IF(参照!G557="","",参照!G557)</f>
        <v>(株)ウッドエナジー_</v>
      </c>
      <c r="BB557" s="52">
        <f t="shared" si="39"/>
        <v>0.40400000000000003</v>
      </c>
      <c r="BD557" s="52" t="str">
        <f>IF(参照!L557="","",参照!L557)</f>
        <v>リニューアブル・ジャパン(株)(旧：(株)みらい電力)</v>
      </c>
    </row>
    <row r="558" spans="47:56">
      <c r="AU558" s="52" t="str">
        <f>IF(参照!A558="","",参照!A558)</f>
        <v>A0264</v>
      </c>
      <c r="AV558" s="52" t="str">
        <f>IF(参照!B558="","",参照!B558)</f>
        <v>山陰酸素工業(株)</v>
      </c>
      <c r="AW558" s="52">
        <f>IF(参照!C558="","",参照!C558)</f>
        <v>4.84E-4</v>
      </c>
      <c r="AX558" s="52" t="str">
        <f>IF(参照!D558="","",参照!D558)</f>
        <v/>
      </c>
      <c r="AY558" s="52">
        <f>IF(参照!E558="","",参照!E558)</f>
        <v>4.2900000000000002E-4</v>
      </c>
      <c r="AZ558" s="52" t="str">
        <f>IF(参照!F558="","",参照!F558)</f>
        <v>山陰酸素工業(株)</v>
      </c>
      <c r="BA558" s="52" t="str">
        <f>IF(参照!G558="","",参照!G558)</f>
        <v>山陰酸素工業(株)_</v>
      </c>
      <c r="BB558" s="52">
        <f t="shared" si="39"/>
        <v>0.42899999999999999</v>
      </c>
      <c r="BD558" s="52" t="str">
        <f>IF(参照!L558="","",参照!L558)</f>
        <v>(株)リミックスポイント</v>
      </c>
    </row>
    <row r="559" spans="47:56">
      <c r="AU559" s="52" t="str">
        <f>IF(参照!A559="","",参照!A559)</f>
        <v>A0265</v>
      </c>
      <c r="AV559" s="52" t="str">
        <f>IF(参照!B559="","",参照!B559)</f>
        <v>武陽ガス(株)</v>
      </c>
      <c r="AW559" s="52">
        <f>IF(参照!C559="","",参照!C559)</f>
        <v>3.6400000000000001E-4</v>
      </c>
      <c r="AX559" s="52" t="str">
        <f>IF(参照!D559="","",参照!D559)</f>
        <v/>
      </c>
      <c r="AY559" s="52">
        <f>IF(参照!E559="","",参照!E559)</f>
        <v>3.0800000000000001E-4</v>
      </c>
      <c r="AZ559" s="52" t="str">
        <f>IF(参照!F559="","",参照!F559)</f>
        <v>武陽ガス(株)</v>
      </c>
      <c r="BA559" s="52" t="str">
        <f>IF(参照!G559="","",参照!G559)</f>
        <v>武陽ガス(株)_</v>
      </c>
      <c r="BB559" s="52">
        <f t="shared" si="39"/>
        <v>0.308</v>
      </c>
      <c r="BD559" s="52" t="str">
        <f>IF(参照!L559="","",参照!L559)</f>
        <v>(株)ルーク</v>
      </c>
    </row>
    <row r="560" spans="47:56">
      <c r="AU560" s="52" t="str">
        <f>IF(参照!A560="","",参照!A560)</f>
        <v>A0267</v>
      </c>
      <c r="AV560" s="52" t="str">
        <f>IF(参照!B560="","",参照!B560)</f>
        <v>北海道電力(株)</v>
      </c>
      <c r="AW560" s="52">
        <f>IF(参照!C560="","",参照!C560)</f>
        <v>5.4900000000000001E-4</v>
      </c>
      <c r="AX560" s="52" t="str">
        <f>IF(参照!D560="","",参照!D560)</f>
        <v>メニューA</v>
      </c>
      <c r="AY560" s="52">
        <f>IF(参照!E560="","",参照!E560)</f>
        <v>0</v>
      </c>
      <c r="AZ560" s="52" t="str">
        <f>IF(参照!F560="","",参照!F560)</f>
        <v>北海道電力(株)</v>
      </c>
      <c r="BA560" s="52" t="str">
        <f>IF(参照!G560="","",参照!G560)</f>
        <v>北海道電力(株)_メニューA</v>
      </c>
      <c r="BB560" s="52">
        <f t="shared" si="39"/>
        <v>0</v>
      </c>
      <c r="BD560" s="52" t="str">
        <f>IF(参照!L560="","",参照!L560)</f>
        <v>(株)レクスポート</v>
      </c>
    </row>
    <row r="561" spans="47:56">
      <c r="AU561" s="52" t="str">
        <f>IF(参照!A561="","",参照!A561)</f>
        <v/>
      </c>
      <c r="AV561" s="52" t="str">
        <f>IF(参照!B561="","",参照!B561)</f>
        <v/>
      </c>
      <c r="AW561" s="52" t="str">
        <f>IF(参照!C561="","",参照!C561)</f>
        <v/>
      </c>
      <c r="AX561" s="52" t="str">
        <f>IF(参照!D561="","",参照!D561)</f>
        <v>メニューB</v>
      </c>
      <c r="AY561" s="52">
        <f>IF(参照!E561="","",参照!E561)</f>
        <v>0</v>
      </c>
      <c r="AZ561" s="52" t="str">
        <f>IF(参照!F561="","",参照!F561)</f>
        <v>北海道電力(株)</v>
      </c>
      <c r="BA561" s="52" t="str">
        <f>IF(参照!G561="","",参照!G561)</f>
        <v>北海道電力(株)_メニューB</v>
      </c>
      <c r="BB561" s="52">
        <f t="shared" si="39"/>
        <v>0</v>
      </c>
      <c r="BD561" s="52" t="str">
        <f>IF(参照!L561="","",参照!L561)</f>
        <v>レネックス電力合同会社</v>
      </c>
    </row>
    <row r="562" spans="47:56">
      <c r="AU562" s="52" t="str">
        <f>IF(参照!A562="","",参照!A562)</f>
        <v/>
      </c>
      <c r="AV562" s="52" t="str">
        <f>IF(参照!B562="","",参照!B562)</f>
        <v/>
      </c>
      <c r="AW562" s="52" t="str">
        <f>IF(参照!C562="","",参照!C562)</f>
        <v/>
      </c>
      <c r="AX562" s="52" t="str">
        <f>IF(参照!D562="","",参照!D562)</f>
        <v>メニューC(残差)</v>
      </c>
      <c r="AY562" s="52">
        <f>IF(参照!E562="","",参照!E562)</f>
        <v>5.3700000000000004E-4</v>
      </c>
      <c r="AZ562" s="52" t="str">
        <f>IF(参照!F562="","",参照!F562)</f>
        <v>北海道電力(株)</v>
      </c>
      <c r="BA562" s="52" t="str">
        <f>IF(参照!G562="","",参照!G562)</f>
        <v>北海道電力(株)_メニューC(残差)</v>
      </c>
      <c r="BB562" s="52">
        <f t="shared" si="39"/>
        <v>0.53700000000000003</v>
      </c>
      <c r="BD562" s="52" t="str">
        <f>IF(参照!L562="","",参照!L562)</f>
        <v>レモンガス(株)</v>
      </c>
    </row>
    <row r="563" spans="47:56">
      <c r="AU563" s="52" t="str">
        <f>IF(参照!A563="","",参照!A563)</f>
        <v/>
      </c>
      <c r="AV563" s="52" t="str">
        <f>IF(参照!B563="","",参照!B563)</f>
        <v/>
      </c>
      <c r="AW563" s="52" t="str">
        <f>IF(参照!C563="","",参照!C563)</f>
        <v/>
      </c>
      <c r="AX563" s="52" t="str">
        <f>IF(参照!D563="","",参照!D563)</f>
        <v>(参考値)事業者全体</v>
      </c>
      <c r="AY563" s="52">
        <f>IF(参照!E563="","",参照!E563)</f>
        <v>5.4900000000000001E-4</v>
      </c>
      <c r="AZ563" s="52" t="str">
        <f>IF(参照!F563="","",参照!F563)</f>
        <v>北海道電力(株)</v>
      </c>
      <c r="BA563" s="52" t="str">
        <f>IF(参照!G563="","",参照!G563)</f>
        <v>北海道電力(株)_(参考値)事業者全体</v>
      </c>
      <c r="BB563" s="52">
        <f t="shared" si="39"/>
        <v>0.54900000000000004</v>
      </c>
      <c r="BD563" s="52" t="str">
        <f>IF(参照!L563="","",参照!L563)</f>
        <v>ローカルエナジー(株)</v>
      </c>
    </row>
    <row r="564" spans="47:56">
      <c r="AU564" s="52" t="str">
        <f>IF(参照!A564="","",参照!A564)</f>
        <v>A0268</v>
      </c>
      <c r="AV564" s="52" t="str">
        <f>IF(参照!B564="","",参照!B564)</f>
        <v>東北電力(株)</v>
      </c>
      <c r="AW564" s="52">
        <f>IF(参照!C564="","",参照!C564)</f>
        <v>4.9600000000000002E-4</v>
      </c>
      <c r="AX564" s="52" t="str">
        <f>IF(参照!D564="","",参照!D564)</f>
        <v>メニューA</v>
      </c>
      <c r="AY564" s="52">
        <f>IF(参照!E564="","",参照!E564)</f>
        <v>0</v>
      </c>
      <c r="AZ564" s="52" t="str">
        <f>IF(参照!F564="","",参照!F564)</f>
        <v>東北電力(株)</v>
      </c>
      <c r="BA564" s="52" t="str">
        <f>IF(参照!G564="","",参照!G564)</f>
        <v>東北電力(株)_メニューA</v>
      </c>
      <c r="BB564" s="52">
        <f t="shared" si="39"/>
        <v>0</v>
      </c>
      <c r="BD564" s="52" t="str">
        <f>IF(参照!L564="","",参照!L564)</f>
        <v>ローカルでんき(株)</v>
      </c>
    </row>
    <row r="565" spans="47:56">
      <c r="AU565" s="52" t="str">
        <f>IF(参照!A565="","",参照!A565)</f>
        <v/>
      </c>
      <c r="AV565" s="52" t="str">
        <f>IF(参照!B565="","",参照!B565)</f>
        <v/>
      </c>
      <c r="AW565" s="52" t="str">
        <f>IF(参照!C565="","",参照!C565)</f>
        <v/>
      </c>
      <c r="AX565" s="52" t="str">
        <f>IF(参照!D565="","",参照!D565)</f>
        <v>メニューB</v>
      </c>
      <c r="AY565" s="52">
        <f>IF(参照!E565="","",参照!E565)</f>
        <v>0</v>
      </c>
      <c r="AZ565" s="52" t="str">
        <f>IF(参照!F565="","",参照!F565)</f>
        <v>東北電力(株)</v>
      </c>
      <c r="BA565" s="52" t="str">
        <f>IF(参照!G565="","",参照!G565)</f>
        <v>東北電力(株)_メニューB</v>
      </c>
      <c r="BB565" s="52">
        <f t="shared" si="39"/>
        <v>0</v>
      </c>
      <c r="BD565" s="52" t="str">
        <f>IF(参照!L565="","",参照!L565)</f>
        <v>和歌山電力(株)</v>
      </c>
    </row>
    <row r="566" spans="47:56">
      <c r="AU566" s="52" t="str">
        <f>IF(参照!A566="","",参照!A566)</f>
        <v/>
      </c>
      <c r="AV566" s="52" t="str">
        <f>IF(参照!B566="","",参照!B566)</f>
        <v/>
      </c>
      <c r="AW566" s="52" t="str">
        <f>IF(参照!C566="","",参照!C566)</f>
        <v/>
      </c>
      <c r="AX566" s="52" t="str">
        <f>IF(参照!D566="","",参照!D566)</f>
        <v>メニューC(残差)</v>
      </c>
      <c r="AY566" s="52">
        <f>IF(参照!E566="","",参照!E566)</f>
        <v>4.8799999999999999E-4</v>
      </c>
      <c r="AZ566" s="52" t="str">
        <f>IF(参照!F566="","",参照!F566)</f>
        <v>東北電力(株)</v>
      </c>
      <c r="BA566" s="52" t="str">
        <f>IF(参照!G566="","",参照!G566)</f>
        <v>東北電力(株)_メニューC(残差)</v>
      </c>
      <c r="BB566" s="52">
        <f t="shared" si="39"/>
        <v>0.48799999999999999</v>
      </c>
      <c r="BD566" s="52" t="str">
        <f>IF(参照!L566="","",参照!L566)</f>
        <v>綿半パートナーズ(株)</v>
      </c>
    </row>
    <row r="567" spans="47:56">
      <c r="AU567" s="52" t="str">
        <f>IF(参照!A567="","",参照!A567)</f>
        <v/>
      </c>
      <c r="AV567" s="52" t="str">
        <f>IF(参照!B567="","",参照!B567)</f>
        <v/>
      </c>
      <c r="AW567" s="52" t="str">
        <f>IF(参照!C567="","",参照!C567)</f>
        <v/>
      </c>
      <c r="AX567" s="52" t="str">
        <f>IF(参照!D567="","",参照!D567)</f>
        <v>(参考値)事業者全体</v>
      </c>
      <c r="AY567" s="52">
        <f>IF(参照!E567="","",参照!E567)</f>
        <v>4.57E-4</v>
      </c>
      <c r="AZ567" s="52" t="str">
        <f>IF(参照!F567="","",参照!F567)</f>
        <v>東北電力(株)</v>
      </c>
      <c r="BA567" s="52" t="str">
        <f>IF(参照!G567="","",参照!G567)</f>
        <v>東北電力(株)_(参考値)事業者全体</v>
      </c>
      <c r="BB567" s="52">
        <f t="shared" si="39"/>
        <v>0.45700000000000002</v>
      </c>
      <c r="BD567" s="52" t="str">
        <f>IF(参照!L567="","",参照!L567)</f>
        <v>ワタミエナジー(株)</v>
      </c>
    </row>
    <row r="568" spans="47:56">
      <c r="AU568" s="52" t="str">
        <f>IF(参照!A568="","",参照!A568)</f>
        <v>A0269</v>
      </c>
      <c r="AV568" s="52" t="str">
        <f>IF(参照!B568="","",参照!B568)</f>
        <v>東京電力エナジーパートナー(株)</v>
      </c>
      <c r="AW568" s="52">
        <f>IF(参照!C568="","",参照!C568)</f>
        <v>4.57E-4</v>
      </c>
      <c r="AX568" s="52" t="str">
        <f>IF(参照!D568="","",参照!D568)</f>
        <v>メニューA</v>
      </c>
      <c r="AY568" s="52">
        <f>IF(参照!E568="","",参照!E568)</f>
        <v>0</v>
      </c>
      <c r="AZ568" s="52" t="str">
        <f>IF(参照!F568="","",参照!F568)</f>
        <v>東京電力エナジーパートナー(株)</v>
      </c>
      <c r="BA568" s="52" t="str">
        <f>IF(参照!G568="","",参照!G568)</f>
        <v>東京電力エナジーパートナー(株)_メニューA</v>
      </c>
      <c r="BB568" s="52">
        <f t="shared" si="39"/>
        <v>0</v>
      </c>
      <c r="BD568" s="52" t="str">
        <f>IF(参照!L568="","",参照!L568)</f>
        <v>ワンワールドエナジー(株)(旧：(株)地方創生テクノロジーラボ)</v>
      </c>
    </row>
    <row r="569" spans="47:56">
      <c r="AU569" s="52" t="str">
        <f>IF(参照!A569="","",参照!A569)</f>
        <v/>
      </c>
      <c r="AV569" s="52" t="str">
        <f>IF(参照!B569="","",参照!B569)</f>
        <v/>
      </c>
      <c r="AW569" s="52" t="str">
        <f>IF(参照!C569="","",参照!C569)</f>
        <v/>
      </c>
      <c r="AX569" s="52" t="str">
        <f>IF(参照!D569="","",参照!D569)</f>
        <v>メニューB</v>
      </c>
      <c r="AY569" s="52">
        <f>IF(参照!E569="","",参照!E569)</f>
        <v>0</v>
      </c>
      <c r="AZ569" s="52" t="str">
        <f>IF(参照!F569="","",参照!F569)</f>
        <v>東京電力エナジーパートナー(株)</v>
      </c>
      <c r="BA569" s="52" t="str">
        <f>IF(参照!G569="","",参照!G569)</f>
        <v>東京電力エナジーパートナー(株)_メニューB</v>
      </c>
      <c r="BB569" s="52">
        <f t="shared" si="39"/>
        <v>0</v>
      </c>
      <c r="BD569" s="52" t="str">
        <f>IF(参照!L569="","",参照!L569)</f>
        <v/>
      </c>
    </row>
    <row r="570" spans="47:56">
      <c r="AU570" s="52" t="str">
        <f>IF(参照!A570="","",参照!A570)</f>
        <v/>
      </c>
      <c r="AV570" s="52" t="str">
        <f>IF(参照!B570="","",参照!B570)</f>
        <v/>
      </c>
      <c r="AW570" s="52" t="str">
        <f>IF(参照!C570="","",参照!C570)</f>
        <v/>
      </c>
      <c r="AX570" s="52" t="str">
        <f>IF(参照!D570="","",参照!D570)</f>
        <v>メニューC</v>
      </c>
      <c r="AY570" s="52">
        <f>IF(参照!E570="","",参照!E570)</f>
        <v>0</v>
      </c>
      <c r="AZ570" s="52" t="str">
        <f>IF(参照!F570="","",参照!F570)</f>
        <v>東京電力エナジーパートナー(株)</v>
      </c>
      <c r="BA570" s="52" t="str">
        <f>IF(参照!G570="","",参照!G570)</f>
        <v>東京電力エナジーパートナー(株)_メニューC</v>
      </c>
      <c r="BB570" s="52">
        <f t="shared" si="39"/>
        <v>0</v>
      </c>
      <c r="BD570" s="52" t="str">
        <f>IF(参照!L570="","",参照!L570)</f>
        <v/>
      </c>
    </row>
    <row r="571" spans="47:56">
      <c r="AU571" s="52" t="str">
        <f>IF(参照!A571="","",参照!A571)</f>
        <v/>
      </c>
      <c r="AV571" s="52" t="str">
        <f>IF(参照!B571="","",参照!B571)</f>
        <v/>
      </c>
      <c r="AW571" s="52" t="str">
        <f>IF(参照!C571="","",参照!C571)</f>
        <v/>
      </c>
      <c r="AX571" s="52" t="str">
        <f>IF(参照!D571="","",参照!D571)</f>
        <v>メニューD</v>
      </c>
      <c r="AY571" s="52">
        <f>IF(参照!E571="","",参照!E571)</f>
        <v>0</v>
      </c>
      <c r="AZ571" s="52" t="str">
        <f>IF(参照!F571="","",参照!F571)</f>
        <v>東京電力エナジーパートナー(株)</v>
      </c>
      <c r="BA571" s="52" t="str">
        <f>IF(参照!G571="","",参照!G571)</f>
        <v>東京電力エナジーパートナー(株)_メニューD</v>
      </c>
      <c r="BB571" s="52">
        <f t="shared" si="39"/>
        <v>0</v>
      </c>
      <c r="BD571" s="52" t="str">
        <f>IF(参照!L571="","",参照!L571)</f>
        <v/>
      </c>
    </row>
    <row r="572" spans="47:56">
      <c r="AU572" s="52" t="str">
        <f>IF(参照!A572="","",参照!A572)</f>
        <v/>
      </c>
      <c r="AV572" s="52" t="str">
        <f>IF(参照!B572="","",参照!B572)</f>
        <v/>
      </c>
      <c r="AW572" s="52" t="str">
        <f>IF(参照!C572="","",参照!C572)</f>
        <v/>
      </c>
      <c r="AX572" s="52" t="str">
        <f>IF(参照!D572="","",参照!D572)</f>
        <v>メニューE</v>
      </c>
      <c r="AY572" s="52">
        <f>IF(参照!E572="","",参照!E572)</f>
        <v>0</v>
      </c>
      <c r="AZ572" s="52" t="str">
        <f>IF(参照!F572="","",参照!F572)</f>
        <v>東京電力エナジーパートナー(株)</v>
      </c>
      <c r="BA572" s="52" t="str">
        <f>IF(参照!G572="","",参照!G572)</f>
        <v>東京電力エナジーパートナー(株)_メニューE</v>
      </c>
      <c r="BB572" s="52">
        <f t="shared" si="39"/>
        <v>0</v>
      </c>
      <c r="BD572" s="52" t="str">
        <f>IF(参照!L572="","",参照!L572)</f>
        <v/>
      </c>
    </row>
    <row r="573" spans="47:56">
      <c r="AU573" s="52" t="str">
        <f>IF(参照!A573="","",参照!A573)</f>
        <v/>
      </c>
      <c r="AV573" s="52" t="str">
        <f>IF(参照!B573="","",参照!B573)</f>
        <v/>
      </c>
      <c r="AW573" s="52" t="str">
        <f>IF(参照!C573="","",参照!C573)</f>
        <v/>
      </c>
      <c r="AX573" s="52" t="str">
        <f>IF(参照!D573="","",参照!D573)</f>
        <v>メニューF</v>
      </c>
      <c r="AY573" s="52">
        <f>IF(参照!E573="","",参照!E573)</f>
        <v>0</v>
      </c>
      <c r="AZ573" s="52" t="str">
        <f>IF(参照!F573="","",参照!F573)</f>
        <v>東京電力エナジーパートナー(株)</v>
      </c>
      <c r="BA573" s="52" t="str">
        <f>IF(参照!G573="","",参照!G573)</f>
        <v>東京電力エナジーパートナー(株)_メニューF</v>
      </c>
      <c r="BB573" s="52">
        <f t="shared" si="39"/>
        <v>0</v>
      </c>
      <c r="BD573" s="52" t="str">
        <f>IF(参照!L573="","",参照!L573)</f>
        <v/>
      </c>
    </row>
    <row r="574" spans="47:56">
      <c r="AU574" s="52" t="str">
        <f>IF(参照!A574="","",参照!A574)</f>
        <v/>
      </c>
      <c r="AV574" s="52" t="str">
        <f>IF(参照!B574="","",参照!B574)</f>
        <v/>
      </c>
      <c r="AW574" s="52" t="str">
        <f>IF(参照!C574="","",参照!C574)</f>
        <v/>
      </c>
      <c r="AX574" s="52" t="str">
        <f>IF(参照!D574="","",参照!D574)</f>
        <v>メニューG</v>
      </c>
      <c r="AY574" s="52">
        <f>IF(参照!E574="","",参照!E574)</f>
        <v>0</v>
      </c>
      <c r="AZ574" s="52" t="str">
        <f>IF(参照!F574="","",参照!F574)</f>
        <v>東京電力エナジーパートナー(株)</v>
      </c>
      <c r="BA574" s="52" t="str">
        <f>IF(参照!G574="","",参照!G574)</f>
        <v>東京電力エナジーパートナー(株)_メニューG</v>
      </c>
      <c r="BB574" s="52">
        <f t="shared" si="39"/>
        <v>0</v>
      </c>
      <c r="BD574" s="52" t="str">
        <f>IF(参照!L574="","",参照!L574)</f>
        <v/>
      </c>
    </row>
    <row r="575" spans="47:56">
      <c r="AU575" s="52" t="str">
        <f>IF(参照!A575="","",参照!A575)</f>
        <v/>
      </c>
      <c r="AV575" s="52" t="str">
        <f>IF(参照!B575="","",参照!B575)</f>
        <v/>
      </c>
      <c r="AW575" s="52" t="str">
        <f>IF(参照!C575="","",参照!C575)</f>
        <v/>
      </c>
      <c r="AX575" s="52" t="str">
        <f>IF(参照!D575="","",参照!D575)</f>
        <v>メニューH</v>
      </c>
      <c r="AY575" s="52">
        <f>IF(参照!E575="","",参照!E575)</f>
        <v>0</v>
      </c>
      <c r="AZ575" s="52" t="str">
        <f>IF(参照!F575="","",参照!F575)</f>
        <v>東京電力エナジーパートナー(株)</v>
      </c>
      <c r="BA575" s="52" t="str">
        <f>IF(参照!G575="","",参照!G575)</f>
        <v>東京電力エナジーパートナー(株)_メニューH</v>
      </c>
      <c r="BB575" s="52">
        <f t="shared" si="39"/>
        <v>0</v>
      </c>
      <c r="BD575" s="52" t="str">
        <f>IF(参照!L575="","",参照!L575)</f>
        <v/>
      </c>
    </row>
    <row r="576" spans="47:56">
      <c r="AU576" s="52" t="str">
        <f>IF(参照!A576="","",参照!A576)</f>
        <v/>
      </c>
      <c r="AV576" s="52" t="str">
        <f>IF(参照!B576="","",参照!B576)</f>
        <v/>
      </c>
      <c r="AW576" s="52" t="str">
        <f>IF(参照!C576="","",参照!C576)</f>
        <v/>
      </c>
      <c r="AX576" s="52" t="str">
        <f>IF(参照!D576="","",参照!D576)</f>
        <v>メニューI</v>
      </c>
      <c r="AY576" s="52">
        <f>IF(参照!E576="","",参照!E576)</f>
        <v>0</v>
      </c>
      <c r="AZ576" s="52" t="str">
        <f>IF(参照!F576="","",参照!F576)</f>
        <v>東京電力エナジーパートナー(株)</v>
      </c>
      <c r="BA576" s="52" t="str">
        <f>IF(参照!G576="","",参照!G576)</f>
        <v>東京電力エナジーパートナー(株)_メニューI</v>
      </c>
      <c r="BB576" s="52">
        <f t="shared" si="39"/>
        <v>0</v>
      </c>
      <c r="BD576" s="52" t="str">
        <f>IF(参照!L576="","",参照!L576)</f>
        <v/>
      </c>
    </row>
    <row r="577" spans="47:56">
      <c r="AU577" s="52" t="str">
        <f>IF(参照!A577="","",参照!A577)</f>
        <v/>
      </c>
      <c r="AV577" s="52" t="str">
        <f>IF(参照!B577="","",参照!B577)</f>
        <v/>
      </c>
      <c r="AW577" s="52" t="str">
        <f>IF(参照!C577="","",参照!C577)</f>
        <v/>
      </c>
      <c r="AX577" s="52" t="str">
        <f>IF(参照!D577="","",参照!D577)</f>
        <v>メニューJ(残差)</v>
      </c>
      <c r="AY577" s="52">
        <f>IF(参照!E577="","",参照!E577)</f>
        <v>4.57E-4</v>
      </c>
      <c r="AZ577" s="52" t="str">
        <f>IF(参照!F577="","",参照!F577)</f>
        <v>東京電力エナジーパートナー(株)</v>
      </c>
      <c r="BA577" s="52" t="str">
        <f>IF(参照!G577="","",参照!G577)</f>
        <v>東京電力エナジーパートナー(株)_メニューJ(残差)</v>
      </c>
      <c r="BB577" s="52">
        <f t="shared" si="39"/>
        <v>0.45700000000000002</v>
      </c>
      <c r="BD577" s="52" t="str">
        <f>IF(参照!L577="","",参照!L577)</f>
        <v/>
      </c>
    </row>
    <row r="578" spans="47:56">
      <c r="AU578" s="52" t="str">
        <f>IF(参照!A578="","",参照!A578)</f>
        <v/>
      </c>
      <c r="AV578" s="52" t="str">
        <f>IF(参照!B578="","",参照!B578)</f>
        <v/>
      </c>
      <c r="AW578" s="52" t="str">
        <f>IF(参照!C578="","",参照!C578)</f>
        <v/>
      </c>
      <c r="AX578" s="52" t="str">
        <f>IF(参照!D578="","",参照!D578)</f>
        <v>(参考値)事業者全体</v>
      </c>
      <c r="AY578" s="52">
        <f>IF(参照!E578="","",参照!E578)</f>
        <v>4.4099999999999999E-4</v>
      </c>
      <c r="AZ578" s="52" t="str">
        <f>IF(参照!F578="","",参照!F578)</f>
        <v>東京電力エナジーパートナー(株)</v>
      </c>
      <c r="BA578" s="52" t="str">
        <f>IF(参照!G578="","",参照!G578)</f>
        <v>東京電力エナジーパートナー(株)_(参考値)事業者全体</v>
      </c>
      <c r="BB578" s="52">
        <f t="shared" si="39"/>
        <v>0.441</v>
      </c>
      <c r="BD578" s="52" t="str">
        <f>IF(参照!L578="","",参照!L578)</f>
        <v/>
      </c>
    </row>
    <row r="579" spans="47:56">
      <c r="AU579" s="52" t="str">
        <f>IF(参照!A579="","",参照!A579)</f>
        <v>A0270</v>
      </c>
      <c r="AV579" s="52" t="str">
        <f>IF(参照!B579="","",参照!B579)</f>
        <v>中部電力ミライズ(株)</v>
      </c>
      <c r="AW579" s="52">
        <f>IF(参照!C579="","",参照!C579)</f>
        <v>4.4900000000000002E-4</v>
      </c>
      <c r="AX579" s="52" t="str">
        <f>IF(参照!D579="","",参照!D579)</f>
        <v>メニューA</v>
      </c>
      <c r="AY579" s="52">
        <f>IF(参照!E579="","",参照!E579)</f>
        <v>0</v>
      </c>
      <c r="AZ579" s="52" t="str">
        <f>IF(参照!F579="","",参照!F579)</f>
        <v>中部電力ミライズ(株)</v>
      </c>
      <c r="BA579" s="52" t="str">
        <f>IF(参照!G579="","",参照!G579)</f>
        <v>中部電力ミライズ(株)_メニューA</v>
      </c>
      <c r="BB579" s="52">
        <f t="shared" si="39"/>
        <v>0</v>
      </c>
      <c r="BD579" s="52" t="str">
        <f>IF(参照!L579="","",参照!L579)</f>
        <v/>
      </c>
    </row>
    <row r="580" spans="47:56">
      <c r="AU580" s="52" t="str">
        <f>IF(参照!A580="","",参照!A580)</f>
        <v/>
      </c>
      <c r="AV580" s="52" t="str">
        <f>IF(参照!B580="","",参照!B580)</f>
        <v/>
      </c>
      <c r="AW580" s="52" t="str">
        <f>IF(参照!C580="","",参照!C580)</f>
        <v/>
      </c>
      <c r="AX580" s="52" t="str">
        <f>IF(参照!D580="","",参照!D580)</f>
        <v>メニューB(残差)</v>
      </c>
      <c r="AY580" s="52">
        <f>IF(参照!E580="","",参照!E580)</f>
        <v>3.88E-4</v>
      </c>
      <c r="AZ580" s="52" t="str">
        <f>IF(参照!F580="","",参照!F580)</f>
        <v>中部電力ミライズ(株)</v>
      </c>
      <c r="BA580" s="52" t="str">
        <f>IF(参照!G580="","",参照!G580)</f>
        <v>中部電力ミライズ(株)_メニューB(残差)</v>
      </c>
      <c r="BB580" s="52">
        <f t="shared" si="39"/>
        <v>0.38800000000000001</v>
      </c>
      <c r="BD580" s="52" t="str">
        <f>IF(参照!L580="","",参照!L580)</f>
        <v/>
      </c>
    </row>
    <row r="581" spans="47:56">
      <c r="AU581" s="52" t="str">
        <f>IF(参照!A581="","",参照!A581)</f>
        <v/>
      </c>
      <c r="AV581" s="52" t="str">
        <f>IF(参照!B581="","",参照!B581)</f>
        <v/>
      </c>
      <c r="AW581" s="52" t="str">
        <f>IF(参照!C581="","",参照!C581)</f>
        <v/>
      </c>
      <c r="AX581" s="52" t="str">
        <f>IF(参照!D581="","",参照!D581)</f>
        <v>(参考値)事業者全体</v>
      </c>
      <c r="AY581" s="52">
        <f>IF(参照!E581="","",参照!E581)</f>
        <v>3.77E-4</v>
      </c>
      <c r="AZ581" s="52" t="str">
        <f>IF(参照!F581="","",参照!F581)</f>
        <v>中部電力ミライズ(株)</v>
      </c>
      <c r="BA581" s="52" t="str">
        <f>IF(参照!G581="","",参照!G581)</f>
        <v>中部電力ミライズ(株)_(参考値)事業者全体</v>
      </c>
      <c r="BB581" s="52">
        <f t="shared" ref="BB581:BB644" si="40">AY581*1000</f>
        <v>0.377</v>
      </c>
      <c r="BD581" s="52" t="str">
        <f>IF(参照!L581="","",参照!L581)</f>
        <v/>
      </c>
    </row>
    <row r="582" spans="47:56">
      <c r="AU582" s="52" t="str">
        <f>IF(参照!A582="","",参照!A582)</f>
        <v>A0271</v>
      </c>
      <c r="AV582" s="52" t="str">
        <f>IF(参照!B582="","",参照!B582)</f>
        <v>北陸電力(株)</v>
      </c>
      <c r="AW582" s="52">
        <f>IF(参照!C582="","",参照!C582)</f>
        <v>4.8000000000000001E-4</v>
      </c>
      <c r="AX582" s="52" t="str">
        <f>IF(参照!D582="","",参照!D582)</f>
        <v>メニューA</v>
      </c>
      <c r="AY582" s="52">
        <f>IF(参照!E582="","",参照!E582)</f>
        <v>0</v>
      </c>
      <c r="AZ582" s="52" t="str">
        <f>IF(参照!F582="","",参照!F582)</f>
        <v>北陸電力(株)</v>
      </c>
      <c r="BA582" s="52" t="str">
        <f>IF(参照!G582="","",参照!G582)</f>
        <v>北陸電力(株)_メニューA</v>
      </c>
      <c r="BB582" s="52">
        <f t="shared" si="40"/>
        <v>0</v>
      </c>
      <c r="BD582" s="52" t="str">
        <f>IF(参照!L582="","",参照!L582)</f>
        <v/>
      </c>
    </row>
    <row r="583" spans="47:56">
      <c r="AU583" s="52" t="str">
        <f>IF(参照!A583="","",参照!A583)</f>
        <v/>
      </c>
      <c r="AV583" s="52" t="str">
        <f>IF(参照!B583="","",参照!B583)</f>
        <v/>
      </c>
      <c r="AW583" s="52" t="str">
        <f>IF(参照!C583="","",参照!C583)</f>
        <v/>
      </c>
      <c r="AX583" s="52" t="str">
        <f>IF(参照!D583="","",参照!D583)</f>
        <v>メニューB</v>
      </c>
      <c r="AY583" s="52">
        <f>IF(参照!E583="","",参照!E583)</f>
        <v>0</v>
      </c>
      <c r="AZ583" s="52" t="str">
        <f>IF(参照!F583="","",参照!F583)</f>
        <v>北陸電力(株)</v>
      </c>
      <c r="BA583" s="52" t="str">
        <f>IF(参照!G583="","",参照!G583)</f>
        <v>北陸電力(株)_メニューB</v>
      </c>
      <c r="BB583" s="52">
        <f t="shared" si="40"/>
        <v>0</v>
      </c>
      <c r="BD583" s="52" t="str">
        <f>IF(参照!L583="","",参照!L583)</f>
        <v/>
      </c>
    </row>
    <row r="584" spans="47:56">
      <c r="AU584" s="52" t="str">
        <f>IF(参照!A584="","",参照!A584)</f>
        <v/>
      </c>
      <c r="AV584" s="52" t="str">
        <f>IF(参照!B584="","",参照!B584)</f>
        <v/>
      </c>
      <c r="AW584" s="52" t="str">
        <f>IF(参照!C584="","",参照!C584)</f>
        <v/>
      </c>
      <c r="AX584" s="52" t="str">
        <f>IF(参照!D584="","",参照!D584)</f>
        <v>メニューC</v>
      </c>
      <c r="AY584" s="52">
        <f>IF(参照!E584="","",参照!E584)</f>
        <v>0</v>
      </c>
      <c r="AZ584" s="52" t="str">
        <f>IF(参照!F584="","",参照!F584)</f>
        <v>北陸電力(株)</v>
      </c>
      <c r="BA584" s="52" t="str">
        <f>IF(参照!G584="","",参照!G584)</f>
        <v>北陸電力(株)_メニューC</v>
      </c>
      <c r="BB584" s="52">
        <f t="shared" si="40"/>
        <v>0</v>
      </c>
      <c r="BD584" s="52" t="str">
        <f>IF(参照!L584="","",参照!L584)</f>
        <v/>
      </c>
    </row>
    <row r="585" spans="47:56">
      <c r="AU585" s="52" t="str">
        <f>IF(参照!A585="","",参照!A585)</f>
        <v/>
      </c>
      <c r="AV585" s="52" t="str">
        <f>IF(参照!B585="","",参照!B585)</f>
        <v/>
      </c>
      <c r="AW585" s="52" t="str">
        <f>IF(参照!C585="","",参照!C585)</f>
        <v/>
      </c>
      <c r="AX585" s="52" t="str">
        <f>IF(参照!D585="","",参照!D585)</f>
        <v>メニューD</v>
      </c>
      <c r="AY585" s="52">
        <f>IF(参照!E585="","",参照!E585)</f>
        <v>0</v>
      </c>
      <c r="AZ585" s="52" t="str">
        <f>IF(参照!F585="","",参照!F585)</f>
        <v>北陸電力(株)</v>
      </c>
      <c r="BA585" s="52" t="str">
        <f>IF(参照!G585="","",参照!G585)</f>
        <v>北陸電力(株)_メニューD</v>
      </c>
      <c r="BB585" s="52">
        <f t="shared" si="40"/>
        <v>0</v>
      </c>
      <c r="BD585" s="52" t="str">
        <f>IF(参照!L585="","",参照!L585)</f>
        <v/>
      </c>
    </row>
    <row r="586" spans="47:56">
      <c r="AU586" s="52" t="str">
        <f>IF(参照!A586="","",参照!A586)</f>
        <v/>
      </c>
      <c r="AV586" s="52" t="str">
        <f>IF(参照!B586="","",参照!B586)</f>
        <v/>
      </c>
      <c r="AW586" s="52" t="str">
        <f>IF(参照!C586="","",参照!C586)</f>
        <v/>
      </c>
      <c r="AX586" s="52" t="str">
        <f>IF(参照!D586="","",参照!D586)</f>
        <v>メニューE(残差)</v>
      </c>
      <c r="AY586" s="52">
        <f>IF(参照!E586="","",参照!E586)</f>
        <v>4.8899999999999996E-4</v>
      </c>
      <c r="AZ586" s="52" t="str">
        <f>IF(参照!F586="","",参照!F586)</f>
        <v>北陸電力(株)</v>
      </c>
      <c r="BA586" s="52" t="str">
        <f>IF(参照!G586="","",参照!G586)</f>
        <v>北陸電力(株)_メニューE(残差)</v>
      </c>
      <c r="BB586" s="52">
        <f t="shared" si="40"/>
        <v>0.48899999999999993</v>
      </c>
      <c r="BD586" s="52" t="str">
        <f>IF(参照!L586="","",参照!L586)</f>
        <v/>
      </c>
    </row>
    <row r="587" spans="47:56">
      <c r="AU587" s="52" t="str">
        <f>IF(参照!A587="","",参照!A587)</f>
        <v/>
      </c>
      <c r="AV587" s="52" t="str">
        <f>IF(参照!B587="","",参照!B587)</f>
        <v/>
      </c>
      <c r="AW587" s="52" t="str">
        <f>IF(参照!C587="","",参照!C587)</f>
        <v/>
      </c>
      <c r="AX587" s="52" t="str">
        <f>IF(参照!D587="","",参照!D587)</f>
        <v>(参考値)事業者全体</v>
      </c>
      <c r="AY587" s="52">
        <f>IF(参照!E587="","",参照!E587)</f>
        <v>4.6500000000000003E-4</v>
      </c>
      <c r="AZ587" s="52" t="str">
        <f>IF(参照!F587="","",参照!F587)</f>
        <v>北陸電力(株)</v>
      </c>
      <c r="BA587" s="52" t="str">
        <f>IF(参照!G587="","",参照!G587)</f>
        <v>北陸電力(株)_(参考値)事業者全体</v>
      </c>
      <c r="BB587" s="52">
        <f t="shared" si="40"/>
        <v>0.46500000000000002</v>
      </c>
      <c r="BD587" s="52" t="str">
        <f>IF(参照!L587="","",参照!L587)</f>
        <v/>
      </c>
    </row>
    <row r="588" spans="47:56">
      <c r="AU588" s="52" t="str">
        <f>IF(参照!A588="","",参照!A588)</f>
        <v>A0272</v>
      </c>
      <c r="AV588" s="52" t="str">
        <f>IF(参照!B588="","",参照!B588)</f>
        <v>関西電力(株)</v>
      </c>
      <c r="AW588" s="52">
        <f>IF(参照!C588="","",参照!C588)</f>
        <v>2.99E-4</v>
      </c>
      <c r="AX588" s="52" t="str">
        <f>IF(参照!D588="","",参照!D588)</f>
        <v>メニューA</v>
      </c>
      <c r="AY588" s="52">
        <f>IF(参照!E588="","",参照!E588)</f>
        <v>0</v>
      </c>
      <c r="AZ588" s="52" t="str">
        <f>IF(参照!F588="","",参照!F588)</f>
        <v>関西電力(株)</v>
      </c>
      <c r="BA588" s="52" t="str">
        <f>IF(参照!G588="","",参照!G588)</f>
        <v>関西電力(株)_メニューA</v>
      </c>
      <c r="BB588" s="52">
        <f t="shared" si="40"/>
        <v>0</v>
      </c>
      <c r="BD588" s="52" t="str">
        <f>IF(参照!L588="","",参照!L588)</f>
        <v/>
      </c>
    </row>
    <row r="589" spans="47:56">
      <c r="AU589" s="52" t="str">
        <f>IF(参照!A589="","",参照!A589)</f>
        <v/>
      </c>
      <c r="AV589" s="52" t="str">
        <f>IF(参照!B589="","",参照!B589)</f>
        <v/>
      </c>
      <c r="AW589" s="52" t="str">
        <f>IF(参照!C589="","",参照!C589)</f>
        <v/>
      </c>
      <c r="AX589" s="52" t="str">
        <f>IF(参照!D589="","",参照!D589)</f>
        <v>メニューB</v>
      </c>
      <c r="AY589" s="52">
        <f>IF(参照!E589="","",参照!E589)</f>
        <v>0</v>
      </c>
      <c r="AZ589" s="52" t="str">
        <f>IF(参照!F589="","",参照!F589)</f>
        <v>関西電力(株)</v>
      </c>
      <c r="BA589" s="52" t="str">
        <f>IF(参照!G589="","",参照!G589)</f>
        <v>関西電力(株)_メニューB</v>
      </c>
      <c r="BB589" s="52">
        <f t="shared" si="40"/>
        <v>0</v>
      </c>
      <c r="BD589" s="52" t="str">
        <f>IF(参照!L589="","",参照!L589)</f>
        <v/>
      </c>
    </row>
    <row r="590" spans="47:56">
      <c r="AU590" s="52" t="str">
        <f>IF(参照!A590="","",参照!A590)</f>
        <v/>
      </c>
      <c r="AV590" s="52" t="str">
        <f>IF(参照!B590="","",参照!B590)</f>
        <v/>
      </c>
      <c r="AW590" s="52" t="str">
        <f>IF(参照!C590="","",参照!C590)</f>
        <v/>
      </c>
      <c r="AX590" s="52" t="str">
        <f>IF(参照!D590="","",参照!D590)</f>
        <v>メニューC</v>
      </c>
      <c r="AY590" s="52">
        <f>IF(参照!E590="","",参照!E590)</f>
        <v>0</v>
      </c>
      <c r="AZ590" s="52" t="str">
        <f>IF(参照!F590="","",参照!F590)</f>
        <v>関西電力(株)</v>
      </c>
      <c r="BA590" s="52" t="str">
        <f>IF(参照!G590="","",参照!G590)</f>
        <v>関西電力(株)_メニューC</v>
      </c>
      <c r="BB590" s="52">
        <f t="shared" si="40"/>
        <v>0</v>
      </c>
      <c r="BD590" s="52" t="str">
        <f>IF(参照!L590="","",参照!L590)</f>
        <v/>
      </c>
    </row>
    <row r="591" spans="47:56">
      <c r="AU591" s="52" t="str">
        <f>IF(参照!A591="","",参照!A591)</f>
        <v/>
      </c>
      <c r="AV591" s="52" t="str">
        <f>IF(参照!B591="","",参照!B591)</f>
        <v/>
      </c>
      <c r="AW591" s="52" t="str">
        <f>IF(参照!C591="","",参照!C591)</f>
        <v/>
      </c>
      <c r="AX591" s="52" t="str">
        <f>IF(参照!D591="","",参照!D591)</f>
        <v>メニューD</v>
      </c>
      <c r="AY591" s="52">
        <f>IF(参照!E591="","",参照!E591)</f>
        <v>0</v>
      </c>
      <c r="AZ591" s="52" t="str">
        <f>IF(参照!F591="","",参照!F591)</f>
        <v>関西電力(株)</v>
      </c>
      <c r="BA591" s="52" t="str">
        <f>IF(参照!G591="","",参照!G591)</f>
        <v>関西電力(株)_メニューD</v>
      </c>
      <c r="BB591" s="52">
        <f t="shared" si="40"/>
        <v>0</v>
      </c>
      <c r="BD591" s="52" t="str">
        <f>IF(参照!L591="","",参照!L591)</f>
        <v/>
      </c>
    </row>
    <row r="592" spans="47:56">
      <c r="AU592" s="52" t="str">
        <f>IF(参照!A592="","",参照!A592)</f>
        <v/>
      </c>
      <c r="AV592" s="52" t="str">
        <f>IF(参照!B592="","",参照!B592)</f>
        <v/>
      </c>
      <c r="AW592" s="52" t="str">
        <f>IF(参照!C592="","",参照!C592)</f>
        <v/>
      </c>
      <c r="AX592" s="52" t="str">
        <f>IF(参照!D592="","",参照!D592)</f>
        <v>メニューE</v>
      </c>
      <c r="AY592" s="52">
        <f>IF(参照!E592="","",参照!E592)</f>
        <v>0</v>
      </c>
      <c r="AZ592" s="52" t="str">
        <f>IF(参照!F592="","",参照!F592)</f>
        <v>関西電力(株)</v>
      </c>
      <c r="BA592" s="52" t="str">
        <f>IF(参照!G592="","",参照!G592)</f>
        <v>関西電力(株)_メニューE</v>
      </c>
      <c r="BB592" s="52">
        <f t="shared" si="40"/>
        <v>0</v>
      </c>
      <c r="BD592" s="52" t="str">
        <f>IF(参照!L592="","",参照!L592)</f>
        <v/>
      </c>
    </row>
    <row r="593" spans="47:56">
      <c r="AU593" s="52" t="str">
        <f>IF(参照!A593="","",参照!A593)</f>
        <v/>
      </c>
      <c r="AV593" s="52" t="str">
        <f>IF(参照!B593="","",参照!B593)</f>
        <v/>
      </c>
      <c r="AW593" s="52" t="str">
        <f>IF(参照!C593="","",参照!C593)</f>
        <v/>
      </c>
      <c r="AX593" s="52" t="str">
        <f>IF(参照!D593="","",参照!D593)</f>
        <v>メニューF(残差)</v>
      </c>
      <c r="AY593" s="52">
        <f>IF(参照!E593="","",参照!E593)</f>
        <v>3.1100000000000002E-4</v>
      </c>
      <c r="AZ593" s="52" t="str">
        <f>IF(参照!F593="","",参照!F593)</f>
        <v>関西電力(株)</v>
      </c>
      <c r="BA593" s="52" t="str">
        <f>IF(参照!G593="","",参照!G593)</f>
        <v>関西電力(株)_メニューF(残差)</v>
      </c>
      <c r="BB593" s="52">
        <f t="shared" si="40"/>
        <v>0.311</v>
      </c>
      <c r="BD593" s="52" t="str">
        <f>IF(参照!L593="","",参照!L593)</f>
        <v/>
      </c>
    </row>
    <row r="594" spans="47:56">
      <c r="AU594" s="52" t="str">
        <f>IF(参照!A594="","",参照!A594)</f>
        <v/>
      </c>
      <c r="AV594" s="52" t="str">
        <f>IF(参照!B594="","",参照!B594)</f>
        <v/>
      </c>
      <c r="AW594" s="52" t="str">
        <f>IF(参照!C594="","",参照!C594)</f>
        <v/>
      </c>
      <c r="AX594" s="52" t="str">
        <f>IF(参照!D594="","",参照!D594)</f>
        <v>(参考値)事業者全体</v>
      </c>
      <c r="AY594" s="52">
        <f>IF(参照!E594="","",参照!E594)</f>
        <v>3.5E-4</v>
      </c>
      <c r="AZ594" s="52" t="str">
        <f>IF(参照!F594="","",参照!F594)</f>
        <v>関西電力(株)</v>
      </c>
      <c r="BA594" s="52" t="str">
        <f>IF(参照!G594="","",参照!G594)</f>
        <v>関西電力(株)_(参考値)事業者全体</v>
      </c>
      <c r="BB594" s="52">
        <f t="shared" si="40"/>
        <v>0.35</v>
      </c>
      <c r="BD594" s="52" t="str">
        <f>IF(参照!L594="","",参照!L594)</f>
        <v/>
      </c>
    </row>
    <row r="595" spans="47:56">
      <c r="AU595" s="52" t="str">
        <f>IF(参照!A595="","",参照!A595)</f>
        <v>A0273</v>
      </c>
      <c r="AV595" s="52" t="str">
        <f>IF(参照!B595="","",参照!B595)</f>
        <v>中国電力(株)</v>
      </c>
      <c r="AW595" s="52">
        <f>IF(参照!C595="","",参照!C595)</f>
        <v>5.3399999999999997E-4</v>
      </c>
      <c r="AX595" s="52" t="str">
        <f>IF(参照!D595="","",参照!D595)</f>
        <v>メニューA</v>
      </c>
      <c r="AY595" s="52">
        <f>IF(参照!E595="","",参照!E595)</f>
        <v>0</v>
      </c>
      <c r="AZ595" s="52" t="str">
        <f>IF(参照!F595="","",参照!F595)</f>
        <v>中国電力(株)</v>
      </c>
      <c r="BA595" s="52" t="str">
        <f>IF(参照!G595="","",参照!G595)</f>
        <v>中国電力(株)_メニューA</v>
      </c>
      <c r="BB595" s="52">
        <f t="shared" si="40"/>
        <v>0</v>
      </c>
      <c r="BD595" s="52" t="str">
        <f>IF(参照!L595="","",参照!L595)</f>
        <v/>
      </c>
    </row>
    <row r="596" spans="47:56">
      <c r="AU596" s="52" t="str">
        <f>IF(参照!A596="","",参照!A596)</f>
        <v/>
      </c>
      <c r="AV596" s="52" t="str">
        <f>IF(参照!B596="","",参照!B596)</f>
        <v/>
      </c>
      <c r="AW596" s="52" t="str">
        <f>IF(参照!C596="","",参照!C596)</f>
        <v/>
      </c>
      <c r="AX596" s="52" t="str">
        <f>IF(参照!D596="","",参照!D596)</f>
        <v>メニューB</v>
      </c>
      <c r="AY596" s="52">
        <f>IF(参照!E596="","",参照!E596)</f>
        <v>0</v>
      </c>
      <c r="AZ596" s="52" t="str">
        <f>IF(参照!F596="","",参照!F596)</f>
        <v>中国電力(株)</v>
      </c>
      <c r="BA596" s="52" t="str">
        <f>IF(参照!G596="","",参照!G596)</f>
        <v>中国電力(株)_メニューB</v>
      </c>
      <c r="BB596" s="52">
        <f t="shared" si="40"/>
        <v>0</v>
      </c>
      <c r="BD596" s="52" t="str">
        <f>IF(参照!L596="","",参照!L596)</f>
        <v/>
      </c>
    </row>
    <row r="597" spans="47:56">
      <c r="AU597" s="52" t="str">
        <f>IF(参照!A597="","",参照!A597)</f>
        <v/>
      </c>
      <c r="AV597" s="52" t="str">
        <f>IF(参照!B597="","",参照!B597)</f>
        <v/>
      </c>
      <c r="AW597" s="52" t="str">
        <f>IF(参照!C597="","",参照!C597)</f>
        <v/>
      </c>
      <c r="AX597" s="52" t="str">
        <f>IF(参照!D597="","",参照!D597)</f>
        <v>メニューC</v>
      </c>
      <c r="AY597" s="52">
        <f>IF(参照!E597="","",参照!E597)</f>
        <v>0</v>
      </c>
      <c r="AZ597" s="52" t="str">
        <f>IF(参照!F597="","",参照!F597)</f>
        <v>中国電力(株)</v>
      </c>
      <c r="BA597" s="52" t="str">
        <f>IF(参照!G597="","",参照!G597)</f>
        <v>中国電力(株)_メニューC</v>
      </c>
      <c r="BB597" s="52">
        <f t="shared" si="40"/>
        <v>0</v>
      </c>
      <c r="BD597" s="52" t="str">
        <f>IF(参照!L597="","",参照!L597)</f>
        <v/>
      </c>
    </row>
    <row r="598" spans="47:56">
      <c r="AU598" s="52" t="str">
        <f>IF(参照!A598="","",参照!A598)</f>
        <v/>
      </c>
      <c r="AV598" s="52" t="str">
        <f>IF(参照!B598="","",参照!B598)</f>
        <v/>
      </c>
      <c r="AW598" s="52" t="str">
        <f>IF(参照!C598="","",参照!C598)</f>
        <v/>
      </c>
      <c r="AX598" s="52" t="str">
        <f>IF(参照!D598="","",参照!D598)</f>
        <v>メニューD</v>
      </c>
      <c r="AY598" s="52">
        <f>IF(参照!E598="","",参照!E598)</f>
        <v>0</v>
      </c>
      <c r="AZ598" s="52" t="str">
        <f>IF(参照!F598="","",参照!F598)</f>
        <v>中国電力(株)</v>
      </c>
      <c r="BA598" s="52" t="str">
        <f>IF(参照!G598="","",参照!G598)</f>
        <v>中国電力(株)_メニューD</v>
      </c>
      <c r="BB598" s="52">
        <f t="shared" si="40"/>
        <v>0</v>
      </c>
      <c r="BD598" s="52" t="str">
        <f>IF(参照!L598="","",参照!L598)</f>
        <v/>
      </c>
    </row>
    <row r="599" spans="47:56">
      <c r="AU599" s="52" t="str">
        <f>IF(参照!A599="","",参照!A599)</f>
        <v/>
      </c>
      <c r="AV599" s="52" t="str">
        <f>IF(参照!B599="","",参照!B599)</f>
        <v/>
      </c>
      <c r="AW599" s="52" t="str">
        <f>IF(参照!C599="","",参照!C599)</f>
        <v/>
      </c>
      <c r="AX599" s="52" t="str">
        <f>IF(参照!D599="","",参照!D599)</f>
        <v>メニューE(残差)</v>
      </c>
      <c r="AY599" s="52">
        <f>IF(参照!E599="","",参照!E599)</f>
        <v>5.4500000000000002E-4</v>
      </c>
      <c r="AZ599" s="52" t="str">
        <f>IF(参照!F599="","",参照!F599)</f>
        <v>中国電力(株)</v>
      </c>
      <c r="BA599" s="52" t="str">
        <f>IF(参照!G599="","",参照!G599)</f>
        <v>中国電力(株)_メニューE(残差)</v>
      </c>
      <c r="BB599" s="52">
        <f t="shared" si="40"/>
        <v>0.54500000000000004</v>
      </c>
      <c r="BD599" s="52" t="str">
        <f>IF(参照!L599="","",参照!L599)</f>
        <v/>
      </c>
    </row>
    <row r="600" spans="47:56">
      <c r="AU600" s="52" t="str">
        <f>IF(参照!A600="","",参照!A600)</f>
        <v/>
      </c>
      <c r="AV600" s="52" t="str">
        <f>IF(参照!B600="","",参照!B600)</f>
        <v/>
      </c>
      <c r="AW600" s="52" t="str">
        <f>IF(参照!C600="","",参照!C600)</f>
        <v/>
      </c>
      <c r="AX600" s="52" t="str">
        <f>IF(参照!D600="","",参照!D600)</f>
        <v>(参考値)事業者全体</v>
      </c>
      <c r="AY600" s="52">
        <f>IF(参照!E600="","",参照!E600)</f>
        <v>5.2099999999999998E-4</v>
      </c>
      <c r="AZ600" s="52" t="str">
        <f>IF(参照!F600="","",参照!F600)</f>
        <v>中国電力(株)</v>
      </c>
      <c r="BA600" s="52" t="str">
        <f>IF(参照!G600="","",参照!G600)</f>
        <v>中国電力(株)_(参考値)事業者全体</v>
      </c>
      <c r="BB600" s="52">
        <f t="shared" si="40"/>
        <v>0.52100000000000002</v>
      </c>
      <c r="BD600" s="52" t="str">
        <f>IF(参照!L600="","",参照!L600)</f>
        <v/>
      </c>
    </row>
    <row r="601" spans="47:56">
      <c r="AU601" s="52" t="str">
        <f>IF(参照!A601="","",参照!A601)</f>
        <v>A0274</v>
      </c>
      <c r="AV601" s="52" t="str">
        <f>IF(参照!B601="","",参照!B601)</f>
        <v>四国電力(株)</v>
      </c>
      <c r="AW601" s="52">
        <f>IF(参照!C601="","",参照!C601)</f>
        <v>4.8500000000000003E-4</v>
      </c>
      <c r="AX601" s="52" t="str">
        <f>IF(参照!D601="","",参照!D601)</f>
        <v>メニューA</v>
      </c>
      <c r="AY601" s="52">
        <f>IF(参照!E601="","",参照!E601)</f>
        <v>0</v>
      </c>
      <c r="AZ601" s="52" t="str">
        <f>IF(参照!F601="","",参照!F601)</f>
        <v>四国電力(株)</v>
      </c>
      <c r="BA601" s="52" t="str">
        <f>IF(参照!G601="","",参照!G601)</f>
        <v>四国電力(株)_メニューA</v>
      </c>
      <c r="BB601" s="52">
        <f t="shared" si="40"/>
        <v>0</v>
      </c>
      <c r="BD601" s="52" t="str">
        <f>IF(参照!L601="","",参照!L601)</f>
        <v/>
      </c>
    </row>
    <row r="602" spans="47:56">
      <c r="AU602" s="52" t="str">
        <f>IF(参照!A602="","",参照!A602)</f>
        <v/>
      </c>
      <c r="AV602" s="52" t="str">
        <f>IF(参照!B602="","",参照!B602)</f>
        <v/>
      </c>
      <c r="AW602" s="52" t="str">
        <f>IF(参照!C602="","",参照!C602)</f>
        <v/>
      </c>
      <c r="AX602" s="52" t="str">
        <f>IF(参照!D602="","",参照!D602)</f>
        <v>メニューB</v>
      </c>
      <c r="AY602" s="52">
        <f>IF(参照!E602="","",参照!E602)</f>
        <v>0</v>
      </c>
      <c r="AZ602" s="52" t="str">
        <f>IF(参照!F602="","",参照!F602)</f>
        <v>四国電力(株)</v>
      </c>
      <c r="BA602" s="52" t="str">
        <f>IF(参照!G602="","",参照!G602)</f>
        <v>四国電力(株)_メニューB</v>
      </c>
      <c r="BB602" s="52">
        <f t="shared" si="40"/>
        <v>0</v>
      </c>
      <c r="BD602" s="52" t="str">
        <f>IF(参照!L602="","",参照!L602)</f>
        <v/>
      </c>
    </row>
    <row r="603" spans="47:56">
      <c r="AU603" s="52" t="str">
        <f>IF(参照!A603="","",参照!A603)</f>
        <v/>
      </c>
      <c r="AV603" s="52" t="str">
        <f>IF(参照!B603="","",参照!B603)</f>
        <v/>
      </c>
      <c r="AW603" s="52" t="str">
        <f>IF(参照!C603="","",参照!C603)</f>
        <v/>
      </c>
      <c r="AX603" s="52" t="str">
        <f>IF(参照!D603="","",参照!D603)</f>
        <v>メニューC(残差)</v>
      </c>
      <c r="AY603" s="52">
        <f>IF(参照!E603="","",参照!E603)</f>
        <v>5.3300000000000005E-4</v>
      </c>
      <c r="AZ603" s="52" t="str">
        <f>IF(参照!F603="","",参照!F603)</f>
        <v>四国電力(株)</v>
      </c>
      <c r="BA603" s="52" t="str">
        <f>IF(参照!G603="","",参照!G603)</f>
        <v>四国電力(株)_メニューC(残差)</v>
      </c>
      <c r="BB603" s="52">
        <f t="shared" si="40"/>
        <v>0.53300000000000003</v>
      </c>
      <c r="BD603" s="52" t="str">
        <f>IF(参照!L603="","",参照!L603)</f>
        <v/>
      </c>
    </row>
    <row r="604" spans="47:56">
      <c r="AU604" s="52" t="str">
        <f>IF(参照!A604="","",参照!A604)</f>
        <v/>
      </c>
      <c r="AV604" s="52" t="str">
        <f>IF(参照!B604="","",参照!B604)</f>
        <v/>
      </c>
      <c r="AW604" s="52" t="str">
        <f>IF(参照!C604="","",参照!C604)</f>
        <v/>
      </c>
      <c r="AX604" s="52" t="str">
        <f>IF(参照!D604="","",参照!D604)</f>
        <v>(参考値)事業者全体</v>
      </c>
      <c r="AY604" s="52">
        <f>IF(参照!E604="","",参照!E604)</f>
        <v>5.6899999999999995E-4</v>
      </c>
      <c r="AZ604" s="52" t="str">
        <f>IF(参照!F604="","",参照!F604)</f>
        <v>四国電力(株)</v>
      </c>
      <c r="BA604" s="52" t="str">
        <f>IF(参照!G604="","",参照!G604)</f>
        <v>四国電力(株)_(参考値)事業者全体</v>
      </c>
      <c r="BB604" s="52">
        <f t="shared" si="40"/>
        <v>0.56899999999999995</v>
      </c>
      <c r="BD604" s="52" t="str">
        <f>IF(参照!L604="","",参照!L604)</f>
        <v/>
      </c>
    </row>
    <row r="605" spans="47:56">
      <c r="AU605" s="52" t="str">
        <f>IF(参照!A605="","",参照!A605)</f>
        <v>A0275</v>
      </c>
      <c r="AV605" s="52" t="str">
        <f>IF(参照!B605="","",参照!B605)</f>
        <v>九州電力(株)</v>
      </c>
      <c r="AW605" s="52">
        <f>IF(参照!C605="","",参照!C605)</f>
        <v>2.99E-4</v>
      </c>
      <c r="AX605" s="52" t="str">
        <f>IF(参照!D605="","",参照!D605)</f>
        <v>メニューA</v>
      </c>
      <c r="AY605" s="52">
        <f>IF(参照!E605="","",参照!E605)</f>
        <v>0</v>
      </c>
      <c r="AZ605" s="52" t="str">
        <f>IF(参照!F605="","",参照!F605)</f>
        <v>九州電力(株)</v>
      </c>
      <c r="BA605" s="52" t="str">
        <f>IF(参照!G605="","",参照!G605)</f>
        <v>九州電力(株)_メニューA</v>
      </c>
      <c r="BB605" s="52">
        <f t="shared" si="40"/>
        <v>0</v>
      </c>
      <c r="BD605" s="52" t="str">
        <f>IF(参照!L605="","",参照!L605)</f>
        <v/>
      </c>
    </row>
    <row r="606" spans="47:56">
      <c r="AU606" s="52" t="str">
        <f>IF(参照!A606="","",参照!A606)</f>
        <v/>
      </c>
      <c r="AV606" s="52" t="str">
        <f>IF(参照!B606="","",参照!B606)</f>
        <v/>
      </c>
      <c r="AW606" s="52" t="str">
        <f>IF(参照!C606="","",参照!C606)</f>
        <v/>
      </c>
      <c r="AX606" s="52" t="str">
        <f>IF(参照!D606="","",参照!D606)</f>
        <v>メニューB(残差)</v>
      </c>
      <c r="AY606" s="52">
        <f>IF(参照!E606="","",参照!E606)</f>
        <v>3.9200000000000004E-4</v>
      </c>
      <c r="AZ606" s="52" t="str">
        <f>IF(参照!F606="","",参照!F606)</f>
        <v>九州電力(株)</v>
      </c>
      <c r="BA606" s="52" t="str">
        <f>IF(参照!G606="","",参照!G606)</f>
        <v>九州電力(株)_メニューB(残差)</v>
      </c>
      <c r="BB606" s="52">
        <f t="shared" si="40"/>
        <v>0.39200000000000002</v>
      </c>
      <c r="BD606" s="52" t="str">
        <f>IF(参照!L606="","",参照!L606)</f>
        <v/>
      </c>
    </row>
    <row r="607" spans="47:56">
      <c r="AU607" s="52" t="str">
        <f>IF(参照!A607="","",参照!A607)</f>
        <v/>
      </c>
      <c r="AV607" s="52" t="str">
        <f>IF(参照!B607="","",参照!B607)</f>
        <v/>
      </c>
      <c r="AW607" s="52" t="str">
        <f>IF(参照!C607="","",参照!C607)</f>
        <v/>
      </c>
      <c r="AX607" s="52" t="str">
        <f>IF(参照!D607="","",参照!D607)</f>
        <v>(参考値)事業者全体</v>
      </c>
      <c r="AY607" s="52">
        <f>IF(参照!E607="","",参照!E607)</f>
        <v>4.7899999999999999E-4</v>
      </c>
      <c r="AZ607" s="52" t="str">
        <f>IF(参照!F607="","",参照!F607)</f>
        <v>九州電力(株)</v>
      </c>
      <c r="BA607" s="52" t="str">
        <f>IF(参照!G607="","",参照!G607)</f>
        <v>九州電力(株)_(参考値)事業者全体</v>
      </c>
      <c r="BB607" s="52">
        <f t="shared" si="40"/>
        <v>0.47899999999999998</v>
      </c>
      <c r="BD607" s="52" t="str">
        <f>IF(参照!L607="","",参照!L607)</f>
        <v/>
      </c>
    </row>
    <row r="608" spans="47:56">
      <c r="AU608" s="52" t="str">
        <f>IF(参照!A608="","",参照!A608)</f>
        <v>A0276</v>
      </c>
      <c r="AV608" s="52" t="str">
        <f>IF(参照!B608="","",参照!B608)</f>
        <v>沖縄電力(株)</v>
      </c>
      <c r="AW608" s="52">
        <f>IF(参照!C608="","",参照!C608)</f>
        <v>7.3899999999999997E-4</v>
      </c>
      <c r="AX608" s="52" t="str">
        <f>IF(参照!D608="","",参照!D608)</f>
        <v>メニューA</v>
      </c>
      <c r="AY608" s="52">
        <f>IF(参照!E608="","",参照!E608)</f>
        <v>0</v>
      </c>
      <c r="AZ608" s="52" t="str">
        <f>IF(参照!F608="","",参照!F608)</f>
        <v>沖縄電力(株)</v>
      </c>
      <c r="BA608" s="52" t="str">
        <f>IF(参照!G608="","",参照!G608)</f>
        <v>沖縄電力(株)_メニューA</v>
      </c>
      <c r="BB608" s="52">
        <f t="shared" si="40"/>
        <v>0</v>
      </c>
      <c r="BD608" s="52" t="str">
        <f>IF(参照!L608="","",参照!L608)</f>
        <v/>
      </c>
    </row>
    <row r="609" spans="47:56">
      <c r="AU609" s="52" t="str">
        <f>IF(参照!A609="","",参照!A609)</f>
        <v/>
      </c>
      <c r="AV609" s="52" t="str">
        <f>IF(参照!B609="","",参照!B609)</f>
        <v/>
      </c>
      <c r="AW609" s="52" t="str">
        <f>IF(参照!C609="","",参照!C609)</f>
        <v/>
      </c>
      <c r="AX609" s="52" t="str">
        <f>IF(参照!D609="","",参照!D609)</f>
        <v>メニューB(残差)</v>
      </c>
      <c r="AY609" s="52">
        <f>IF(参照!E609="","",参照!E609)</f>
        <v>7.0699999999999995E-4</v>
      </c>
      <c r="AZ609" s="52" t="str">
        <f>IF(参照!F609="","",参照!F609)</f>
        <v>沖縄電力(株)</v>
      </c>
      <c r="BA609" s="52" t="str">
        <f>IF(参照!G609="","",参照!G609)</f>
        <v>沖縄電力(株)_メニューB(残差)</v>
      </c>
      <c r="BB609" s="52">
        <f t="shared" si="40"/>
        <v>0.70699999999999996</v>
      </c>
      <c r="BD609" s="52" t="str">
        <f>IF(参照!L609="","",参照!L609)</f>
        <v/>
      </c>
    </row>
    <row r="610" spans="47:56">
      <c r="AU610" s="52" t="str">
        <f>IF(参照!A610="","",参照!A610)</f>
        <v/>
      </c>
      <c r="AV610" s="52" t="str">
        <f>IF(参照!B610="","",参照!B610)</f>
        <v/>
      </c>
      <c r="AW610" s="52" t="str">
        <f>IF(参照!C610="","",参照!C610)</f>
        <v/>
      </c>
      <c r="AX610" s="52" t="str">
        <f>IF(参照!D610="","",参照!D610)</f>
        <v>(参考値)事業者全体</v>
      </c>
      <c r="AY610" s="52">
        <f>IF(参照!E610="","",参照!E610)</f>
        <v>7.0500000000000001E-4</v>
      </c>
      <c r="AZ610" s="52" t="str">
        <f>IF(参照!F610="","",参照!F610)</f>
        <v>沖縄電力(株)</v>
      </c>
      <c r="BA610" s="52" t="str">
        <f>IF(参照!G610="","",参照!G610)</f>
        <v>沖縄電力(株)_(参考値)事業者全体</v>
      </c>
      <c r="BB610" s="52">
        <f t="shared" si="40"/>
        <v>0.70499999999999996</v>
      </c>
      <c r="BD610" s="52" t="str">
        <f>IF(参照!L610="","",参照!L610)</f>
        <v/>
      </c>
    </row>
    <row r="611" spans="47:56">
      <c r="AU611" s="52" t="str">
        <f>IF(参照!A611="","",参照!A611)</f>
        <v>A0277</v>
      </c>
      <c r="AV611" s="52" t="str">
        <f>IF(参照!B611="","",参照!B611)</f>
        <v>北日本石油(株)</v>
      </c>
      <c r="AW611" s="52">
        <f>IF(参照!C611="","",参照!C611)</f>
        <v>4.28E-4</v>
      </c>
      <c r="AX611" s="52" t="str">
        <f>IF(参照!D611="","",参照!D611)</f>
        <v/>
      </c>
      <c r="AY611" s="52">
        <f>IF(参照!E611="","",参照!E611)</f>
        <v>3.8900000000000002E-4</v>
      </c>
      <c r="AZ611" s="52" t="str">
        <f>IF(参照!F611="","",参照!F611)</f>
        <v>北日本石油(株)</v>
      </c>
      <c r="BA611" s="52" t="str">
        <f>IF(参照!G611="","",参照!G611)</f>
        <v>北日本石油(株)_</v>
      </c>
      <c r="BB611" s="52">
        <f t="shared" si="40"/>
        <v>0.38900000000000001</v>
      </c>
      <c r="BD611" s="52" t="str">
        <f>IF(参照!L611="","",参照!L611)</f>
        <v/>
      </c>
    </row>
    <row r="612" spans="47:56">
      <c r="AU612" s="52" t="str">
        <f>IF(参照!A612="","",参照!A612)</f>
        <v>A0278</v>
      </c>
      <c r="AV612" s="52" t="str">
        <f>IF(参照!B612="","",参照!B612)</f>
        <v>千葉電力(株)</v>
      </c>
      <c r="AW612" s="52">
        <f>IF(参照!C612="","",参照!C612)</f>
        <v>5.0600000000000005E-4</v>
      </c>
      <c r="AX612" s="52" t="str">
        <f>IF(参照!D612="","",参照!D612)</f>
        <v/>
      </c>
      <c r="AY612" s="52">
        <f>IF(参照!E612="","",参照!E612)</f>
        <v>5.6300000000000002E-4</v>
      </c>
      <c r="AZ612" s="52" t="str">
        <f>IF(参照!F612="","",参照!F612)</f>
        <v>千葉電力(株)</v>
      </c>
      <c r="BA612" s="52" t="str">
        <f>IF(参照!G612="","",参照!G612)</f>
        <v>千葉電力(株)_</v>
      </c>
      <c r="BB612" s="52">
        <f t="shared" si="40"/>
        <v>0.56300000000000006</v>
      </c>
      <c r="BD612" s="52" t="str">
        <f>IF(参照!L612="","",参照!L612)</f>
        <v/>
      </c>
    </row>
    <row r="613" spans="47:56">
      <c r="AU613" s="52" t="str">
        <f>IF(参照!A613="","",参照!A613)</f>
        <v>A0279</v>
      </c>
      <c r="AV613" s="52" t="str">
        <f>IF(参照!B613="","",参照!B613)</f>
        <v>(株)坊っちゃん電力</v>
      </c>
      <c r="AW613" s="52">
        <f>IF(参照!C613="","",参照!C613)</f>
        <v>4.1300000000000001E-4</v>
      </c>
      <c r="AX613" s="52" t="str">
        <f>IF(参照!D613="","",参照!D613)</f>
        <v/>
      </c>
      <c r="AY613" s="52">
        <f>IF(参照!E613="","",参照!E613)</f>
        <v>3.59E-4</v>
      </c>
      <c r="AZ613" s="52" t="str">
        <f>IF(参照!F613="","",参照!F613)</f>
        <v>(株)坊っちゃん電力</v>
      </c>
      <c r="BA613" s="52" t="str">
        <f>IF(参照!G613="","",参照!G613)</f>
        <v>(株)坊っちゃん電力_</v>
      </c>
      <c r="BB613" s="52">
        <f t="shared" si="40"/>
        <v>0.35899999999999999</v>
      </c>
      <c r="BD613" s="52" t="str">
        <f>IF(参照!L613="","",参照!L613)</f>
        <v/>
      </c>
    </row>
    <row r="614" spans="47:56">
      <c r="AU614" s="52" t="str">
        <f>IF(参照!A614="","",参照!A614)</f>
        <v>A0280</v>
      </c>
      <c r="AV614" s="52" t="str">
        <f>IF(参照!B614="","",参照!B614)</f>
        <v>やめエネルギー(株)</v>
      </c>
      <c r="AW614" s="52">
        <f>IF(参照!C614="","",参照!C614)</f>
        <v>4.6799999999999999E-4</v>
      </c>
      <c r="AX614" s="52" t="str">
        <f>IF(参照!D614="","",参照!D614)</f>
        <v/>
      </c>
      <c r="AY614" s="52">
        <f>IF(参照!E614="","",参照!E614)</f>
        <v>4.7399999999999997E-4</v>
      </c>
      <c r="AZ614" s="52" t="str">
        <f>IF(参照!F614="","",参照!F614)</f>
        <v>やめエネルギー(株)</v>
      </c>
      <c r="BA614" s="52" t="str">
        <f>IF(参照!G614="","",参照!G614)</f>
        <v>やめエネルギー(株)_</v>
      </c>
      <c r="BB614" s="52">
        <f t="shared" si="40"/>
        <v>0.47399999999999998</v>
      </c>
      <c r="BD614" s="52" t="str">
        <f>IF(参照!L614="","",参照!L614)</f>
        <v/>
      </c>
    </row>
    <row r="615" spans="47:56">
      <c r="AU615" s="52" t="str">
        <f>IF(参照!A615="","",参照!A615)</f>
        <v>A0281</v>
      </c>
      <c r="AV615" s="52" t="str">
        <f>IF(参照!B615="","",参照!B615)</f>
        <v>(株)アースインフィニティ</v>
      </c>
      <c r="AW615" s="52">
        <f>IF(参照!C615="","",参照!C615)</f>
        <v>5.4299999999999997E-4</v>
      </c>
      <c r="AX615" s="52" t="str">
        <f>IF(参照!D615="","",参照!D615)</f>
        <v/>
      </c>
      <c r="AY615" s="52">
        <f>IF(参照!E615="","",参照!E615)</f>
        <v>5.5099999999999995E-4</v>
      </c>
      <c r="AZ615" s="52" t="str">
        <f>IF(参照!F615="","",参照!F615)</f>
        <v>(株)アースインフィニティ</v>
      </c>
      <c r="BA615" s="52" t="str">
        <f>IF(参照!G615="","",参照!G615)</f>
        <v>(株)アースインフィニティ_</v>
      </c>
      <c r="BB615" s="52">
        <f t="shared" si="40"/>
        <v>0.55099999999999993</v>
      </c>
      <c r="BD615" s="52" t="str">
        <f>IF(参照!L615="","",参照!L615)</f>
        <v/>
      </c>
    </row>
    <row r="616" spans="47:56">
      <c r="AU616" s="52" t="str">
        <f>IF(参照!A616="","",参照!A616)</f>
        <v>A0283</v>
      </c>
      <c r="AV616" s="52" t="str">
        <f>IF(参照!B616="","",参照!B616)</f>
        <v>足利ガス(株)</v>
      </c>
      <c r="AW616" s="52">
        <f>IF(参照!C616="","",参照!C616)</f>
        <v>3.6400000000000001E-4</v>
      </c>
      <c r="AX616" s="52" t="str">
        <f>IF(参照!D616="","",参照!D616)</f>
        <v/>
      </c>
      <c r="AY616" s="52">
        <f>IF(参照!E616="","",参照!E616)</f>
        <v>3.0800000000000001E-4</v>
      </c>
      <c r="AZ616" s="52" t="str">
        <f>IF(参照!F616="","",参照!F616)</f>
        <v>足利ガス(株)</v>
      </c>
      <c r="BA616" s="52" t="str">
        <f>IF(参照!G616="","",参照!G616)</f>
        <v>足利ガス(株)_</v>
      </c>
      <c r="BB616" s="52">
        <f t="shared" si="40"/>
        <v>0.308</v>
      </c>
      <c r="BD616" s="52" t="str">
        <f>IF(参照!L616="","",参照!L616)</f>
        <v/>
      </c>
    </row>
    <row r="617" spans="47:56">
      <c r="AU617" s="52" t="str">
        <f>IF(参照!A617="","",参照!A617)</f>
        <v>A0284</v>
      </c>
      <c r="AV617" s="52" t="str">
        <f>IF(参照!B617="","",参照!B617)</f>
        <v>(株)Ｍｉｓｕｍｉ</v>
      </c>
      <c r="AW617" s="52">
        <f>IF(参照!C617="","",参照!C617)</f>
        <v>3.79E-4</v>
      </c>
      <c r="AX617" s="52" t="str">
        <f>IF(参照!D617="","",参照!D617)</f>
        <v/>
      </c>
      <c r="AY617" s="52">
        <f>IF(参照!E617="","",参照!E617)</f>
        <v>3.2299999999999999E-4</v>
      </c>
      <c r="AZ617" s="52" t="str">
        <f>IF(参照!F617="","",参照!F617)</f>
        <v>(株)Ｍｉｓｕｍｉ</v>
      </c>
      <c r="BA617" s="52" t="str">
        <f>IF(参照!G617="","",参照!G617)</f>
        <v>(株)Ｍｉｓｕｍｉ_</v>
      </c>
      <c r="BB617" s="52">
        <f t="shared" si="40"/>
        <v>0.32300000000000001</v>
      </c>
      <c r="BD617" s="52" t="str">
        <f>IF(参照!L617="","",参照!L617)</f>
        <v/>
      </c>
    </row>
    <row r="618" spans="47:56">
      <c r="AU618" s="52" t="str">
        <f>IF(参照!A618="","",参照!A618)</f>
        <v>A0285</v>
      </c>
      <c r="AV618" s="52" t="str">
        <f>IF(参照!B618="","",参照!B618)</f>
        <v>米子瓦斯(株)</v>
      </c>
      <c r="AW618" s="52">
        <f>IF(参照!C618="","",参照!C618)</f>
        <v>4.84E-4</v>
      </c>
      <c r="AX618" s="52" t="str">
        <f>IF(参照!D618="","",参照!D618)</f>
        <v/>
      </c>
      <c r="AY618" s="52">
        <f>IF(参照!E618="","",参照!E618)</f>
        <v>4.28E-4</v>
      </c>
      <c r="AZ618" s="52" t="str">
        <f>IF(参照!F618="","",参照!F618)</f>
        <v>米子瓦斯(株)</v>
      </c>
      <c r="BA618" s="52" t="str">
        <f>IF(参照!G618="","",参照!G618)</f>
        <v>米子瓦斯(株)_</v>
      </c>
      <c r="BB618" s="52">
        <f t="shared" si="40"/>
        <v>0.42799999999999999</v>
      </c>
      <c r="BD618" s="52" t="str">
        <f>IF(参照!L618="","",参照!L618)</f>
        <v/>
      </c>
    </row>
    <row r="619" spans="47:56">
      <c r="AU619" s="52" t="str">
        <f>IF(参照!A619="","",参照!A619)</f>
        <v>A0286</v>
      </c>
      <c r="AV619" s="52" t="str">
        <f>IF(参照!B619="","",参照!B619)</f>
        <v>(株)エルピオ</v>
      </c>
      <c r="AW619" s="52">
        <f>IF(参照!C619="","",参照!C619)</f>
        <v>4.8700000000000002E-4</v>
      </c>
      <c r="AX619" s="52" t="str">
        <f>IF(参照!D619="","",参照!D619)</f>
        <v/>
      </c>
      <c r="AY619" s="52">
        <f>IF(参照!E619="","",参照!E619)</f>
        <v>5.0199999999999995E-4</v>
      </c>
      <c r="AZ619" s="52" t="str">
        <f>IF(参照!F619="","",参照!F619)</f>
        <v>(株)エルピオ</v>
      </c>
      <c r="BA619" s="52" t="str">
        <f>IF(参照!G619="","",参照!G619)</f>
        <v>(株)エルピオ_</v>
      </c>
      <c r="BB619" s="52">
        <f t="shared" si="40"/>
        <v>0.502</v>
      </c>
      <c r="BD619" s="52" t="str">
        <f>IF(参照!L619="","",参照!L619)</f>
        <v/>
      </c>
    </row>
    <row r="620" spans="47:56">
      <c r="AU620" s="52" t="str">
        <f>IF(参照!A620="","",参照!A620)</f>
        <v>A0287</v>
      </c>
      <c r="AV620" s="52" t="str">
        <f>IF(参照!B620="","",参照!B620)</f>
        <v>浜田ガス(株)</v>
      </c>
      <c r="AW620" s="52">
        <f>IF(参照!C620="","",参照!C620)</f>
        <v>4.84E-4</v>
      </c>
      <c r="AX620" s="52" t="str">
        <f>IF(参照!D620="","",参照!D620)</f>
        <v/>
      </c>
      <c r="AY620" s="52">
        <f>IF(参照!E620="","",参照!E620)</f>
        <v>4.2900000000000002E-4</v>
      </c>
      <c r="AZ620" s="52" t="str">
        <f>IF(参照!F620="","",参照!F620)</f>
        <v>浜田ガス(株)</v>
      </c>
      <c r="BA620" s="52" t="str">
        <f>IF(参照!G620="","",参照!G620)</f>
        <v>浜田ガス(株)_</v>
      </c>
      <c r="BB620" s="52">
        <f t="shared" si="40"/>
        <v>0.42899999999999999</v>
      </c>
      <c r="BD620" s="52" t="str">
        <f>IF(参照!L620="","",参照!L620)</f>
        <v/>
      </c>
    </row>
    <row r="621" spans="47:56">
      <c r="AU621" s="52" t="str">
        <f>IF(参照!A621="","",参照!A621)</f>
        <v>A0288</v>
      </c>
      <c r="AV621" s="52" t="str">
        <f>IF(参照!B621="","",参照!B621)</f>
        <v>(株)アメニティ電力</v>
      </c>
      <c r="AW621" s="52">
        <f>IF(参照!C621="","",参照!C621)</f>
        <v>4.8999999999999998E-4</v>
      </c>
      <c r="AX621" s="52" t="str">
        <f>IF(参照!D621="","",参照!D621)</f>
        <v/>
      </c>
      <c r="AY621" s="52">
        <f>IF(参照!E621="","",参照!E621)</f>
        <v>5.2599999999999999E-4</v>
      </c>
      <c r="AZ621" s="52" t="str">
        <f>IF(参照!F621="","",参照!F621)</f>
        <v>(株)アメニティ電力</v>
      </c>
      <c r="BA621" s="52" t="str">
        <f>IF(参照!G621="","",参照!G621)</f>
        <v>(株)アメニティ電力_</v>
      </c>
      <c r="BB621" s="52">
        <f t="shared" si="40"/>
        <v>0.52600000000000002</v>
      </c>
      <c r="BD621" s="52" t="str">
        <f>IF(参照!L621="","",参照!L621)</f>
        <v/>
      </c>
    </row>
    <row r="622" spans="47:56">
      <c r="AU622" s="52" t="str">
        <f>IF(参照!A622="","",参照!A622)</f>
        <v>A0290</v>
      </c>
      <c r="AV622" s="52" t="str">
        <f>IF(参照!B622="","",参照!B622)</f>
        <v>ふくのしま電力(株)</v>
      </c>
      <c r="AW622" s="52">
        <f>IF(参照!C622="","",参照!C622)</f>
        <v>5.0600000000000005E-4</v>
      </c>
      <c r="AX622" s="52" t="str">
        <f>IF(参照!D622="","",参照!D622)</f>
        <v/>
      </c>
      <c r="AY622" s="52">
        <f>IF(参照!E622="","",参照!E622)</f>
        <v>5.0699999999999996E-4</v>
      </c>
      <c r="AZ622" s="52" t="str">
        <f>IF(参照!F622="","",参照!F622)</f>
        <v>ふくのしま電力(株)</v>
      </c>
      <c r="BA622" s="52" t="str">
        <f>IF(参照!G622="","",参照!G622)</f>
        <v>ふくのしま電力(株)_</v>
      </c>
      <c r="BB622" s="52">
        <f t="shared" si="40"/>
        <v>0.50700000000000001</v>
      </c>
      <c r="BD622" s="52" t="str">
        <f>IF(参照!L622="","",参照!L622)</f>
        <v/>
      </c>
    </row>
    <row r="623" spans="47:56">
      <c r="AU623" s="52" t="str">
        <f>IF(参照!A623="","",参照!A623)</f>
        <v>A0292</v>
      </c>
      <c r="AV623" s="52" t="str">
        <f>IF(参照!B623="","",参照!B623)</f>
        <v>岡田建設(株)</v>
      </c>
      <c r="AW623" s="52">
        <f>IF(参照!C623="","",参照!C623)</f>
        <v>5.2700000000000002E-4</v>
      </c>
      <c r="AX623" s="52" t="str">
        <f>IF(参照!D623="","",参照!D623)</f>
        <v/>
      </c>
      <c r="AY623" s="52">
        <f>IF(参照!E623="","",参照!E623)</f>
        <v>4.7100000000000001E-4</v>
      </c>
      <c r="AZ623" s="52" t="str">
        <f>IF(参照!F623="","",参照!F623)</f>
        <v>岡田建設(株)</v>
      </c>
      <c r="BA623" s="52" t="str">
        <f>IF(参照!G623="","",参照!G623)</f>
        <v>岡田建設(株)_</v>
      </c>
      <c r="BB623" s="52">
        <f t="shared" si="40"/>
        <v>0.47100000000000003</v>
      </c>
      <c r="BD623" s="52" t="str">
        <f>IF(参照!L623="","",参照!L623)</f>
        <v/>
      </c>
    </row>
    <row r="624" spans="47:56">
      <c r="AU624" s="52" t="str">
        <f>IF(参照!A624="","",参照!A624)</f>
        <v>A0293</v>
      </c>
      <c r="AV624" s="52" t="str">
        <f>IF(参照!B624="","",参照!B624)</f>
        <v>出雲ガス(株)</v>
      </c>
      <c r="AW624" s="52">
        <f>IF(参照!C624="","",参照!C624)</f>
        <v>4.84E-4</v>
      </c>
      <c r="AX624" s="52" t="str">
        <f>IF(参照!D624="","",参照!D624)</f>
        <v/>
      </c>
      <c r="AY624" s="52">
        <f>IF(参照!E624="","",参照!E624)</f>
        <v>4.2900000000000002E-4</v>
      </c>
      <c r="AZ624" s="52" t="str">
        <f>IF(参照!F624="","",参照!F624)</f>
        <v>出雲ガス(株)</v>
      </c>
      <c r="BA624" s="52" t="str">
        <f>IF(参照!G624="","",参照!G624)</f>
        <v>出雲ガス(株)_</v>
      </c>
      <c r="BB624" s="52">
        <f t="shared" si="40"/>
        <v>0.42899999999999999</v>
      </c>
      <c r="BD624" s="52" t="str">
        <f>IF(参照!L624="","",参照!L624)</f>
        <v/>
      </c>
    </row>
    <row r="625" spans="47:56">
      <c r="AU625" s="52" t="str">
        <f>IF(参照!A625="","",参照!A625)</f>
        <v>A0294</v>
      </c>
      <c r="AV625" s="52" t="str">
        <f>IF(参照!B625="","",参照!B625)</f>
        <v>富山電力(株)</v>
      </c>
      <c r="AW625" s="52">
        <f>IF(参照!C625="","",参照!C625)</f>
        <v>4.9299999999999995E-4</v>
      </c>
      <c r="AX625" s="52" t="str">
        <f>IF(参照!D625="","",参照!D625)</f>
        <v/>
      </c>
      <c r="AY625" s="52">
        <f>IF(参照!E625="","",参照!E625)</f>
        <v>4.73E-4</v>
      </c>
      <c r="AZ625" s="52" t="str">
        <f>IF(参照!F625="","",参照!F625)</f>
        <v>富山電力(株)</v>
      </c>
      <c r="BA625" s="52" t="str">
        <f>IF(参照!G625="","",参照!G625)</f>
        <v>富山電力(株)_</v>
      </c>
      <c r="BB625" s="52">
        <f t="shared" si="40"/>
        <v>0.47300000000000003</v>
      </c>
      <c r="BD625" s="52" t="str">
        <f>IF(参照!L625="","",参照!L625)</f>
        <v/>
      </c>
    </row>
    <row r="626" spans="47:56">
      <c r="AU626" s="52" t="str">
        <f>IF(参照!A626="","",参照!A626)</f>
        <v>A0295</v>
      </c>
      <c r="AV626" s="52" t="str">
        <f>IF(参照!B626="","",参照!B626)</f>
        <v>一般社団法人グリーンコープでんき</v>
      </c>
      <c r="AW626" s="52">
        <f>IF(参照!C626="","",参照!C626)</f>
        <v>0</v>
      </c>
      <c r="AX626" s="52" t="str">
        <f>IF(参照!D626="","",参照!D626)</f>
        <v/>
      </c>
      <c r="AY626" s="52">
        <f>IF(参照!E626="","",参照!E626)</f>
        <v>4.1199999999999999E-4</v>
      </c>
      <c r="AZ626" s="52" t="str">
        <f>IF(参照!F626="","",参照!F626)</f>
        <v>一般社団法人グリーンコープでんき</v>
      </c>
      <c r="BA626" s="52" t="str">
        <f>IF(参照!G626="","",参照!G626)</f>
        <v>一般社団法人グリーンコープでんき_</v>
      </c>
      <c r="BB626" s="52">
        <f t="shared" si="40"/>
        <v>0.41199999999999998</v>
      </c>
      <c r="BD626" s="52" t="str">
        <f>IF(参照!L626="","",参照!L626)</f>
        <v/>
      </c>
    </row>
    <row r="627" spans="47:56">
      <c r="AU627" s="52" t="str">
        <f>IF(参照!A627="","",参照!A627)</f>
        <v>A0296</v>
      </c>
      <c r="AV627" s="52" t="str">
        <f>IF(参照!B627="","",参照!B627)</f>
        <v>公益財団法人東京都環境公社</v>
      </c>
      <c r="AW627" s="52" t="str">
        <f>IF(参照!C627="","",参照!C627)</f>
        <v>0.000453※</v>
      </c>
      <c r="AX627" s="52" t="str">
        <f>IF(参照!D627="","",参照!D627)</f>
        <v/>
      </c>
      <c r="AY627" s="52">
        <f>IF(参照!E627="","",参照!E627)</f>
        <v>0</v>
      </c>
      <c r="AZ627" s="52" t="str">
        <f>IF(参照!F627="","",参照!F627)</f>
        <v>公益財団法人東京都環境公社</v>
      </c>
      <c r="BA627" s="52" t="str">
        <f>IF(参照!G627="","",参照!G627)</f>
        <v>公益財団法人東京都環境公社_</v>
      </c>
      <c r="BB627" s="52">
        <f t="shared" si="40"/>
        <v>0</v>
      </c>
      <c r="BD627" s="52" t="str">
        <f>IF(参照!L627="","",参照!L627)</f>
        <v/>
      </c>
    </row>
    <row r="628" spans="47:56">
      <c r="AU628" s="52" t="str">
        <f>IF(参照!A628="","",参照!A628)</f>
        <v>A0298</v>
      </c>
      <c r="AV628" s="52" t="str">
        <f>IF(参照!B628="","",参照!B628)</f>
        <v>イオンディライト(株)</v>
      </c>
      <c r="AW628" s="52">
        <f>IF(参照!C628="","",参照!C628)</f>
        <v>4.64E-4</v>
      </c>
      <c r="AX628" s="52" t="str">
        <f>IF(参照!D628="","",参照!D628)</f>
        <v/>
      </c>
      <c r="AY628" s="52">
        <f>IF(参照!E628="","",参照!E628)</f>
        <v>4.08E-4</v>
      </c>
      <c r="AZ628" s="52" t="str">
        <f>IF(参照!F628="","",参照!F628)</f>
        <v>イオンディライト(株)</v>
      </c>
      <c r="BA628" s="52" t="str">
        <f>IF(参照!G628="","",参照!G628)</f>
        <v>イオンディライト(株)_</v>
      </c>
      <c r="BB628" s="52">
        <f t="shared" si="40"/>
        <v>0.40799999999999997</v>
      </c>
      <c r="BD628" s="52" t="str">
        <f>IF(参照!L628="","",参照!L628)</f>
        <v/>
      </c>
    </row>
    <row r="629" spans="47:56">
      <c r="AU629" s="52" t="str">
        <f>IF(参照!A629="","",参照!A629)</f>
        <v>A0300</v>
      </c>
      <c r="AV629" s="52" t="str">
        <f>IF(参照!B629="","",参照!B629)</f>
        <v>(株)ファミリーネット・ジャパン</v>
      </c>
      <c r="AW629" s="52">
        <f>IF(参照!C629="","",参照!C629)</f>
        <v>4.3800000000000002E-4</v>
      </c>
      <c r="AX629" s="52" t="str">
        <f>IF(参照!D629="","",参照!D629)</f>
        <v>メニューA</v>
      </c>
      <c r="AY629" s="52">
        <f>IF(参照!E629="","",参照!E629)</f>
        <v>0</v>
      </c>
      <c r="AZ629" s="52" t="str">
        <f>IF(参照!F629="","",参照!F629)</f>
        <v>(株)ファミリーネット・ジャパン</v>
      </c>
      <c r="BA629" s="52" t="str">
        <f>IF(参照!G629="","",参照!G629)</f>
        <v>(株)ファミリーネット・ジャパン_メニューA</v>
      </c>
      <c r="BB629" s="52">
        <f t="shared" si="40"/>
        <v>0</v>
      </c>
      <c r="BD629" s="52" t="str">
        <f>IF(参照!L629="","",参照!L629)</f>
        <v/>
      </c>
    </row>
    <row r="630" spans="47:56">
      <c r="AU630" s="52" t="str">
        <f>IF(参照!A630="","",参照!A630)</f>
        <v/>
      </c>
      <c r="AV630" s="52" t="str">
        <f>IF(参照!B630="","",参照!B630)</f>
        <v/>
      </c>
      <c r="AW630" s="52" t="str">
        <f>IF(参照!C630="","",参照!C630)</f>
        <v/>
      </c>
      <c r="AX630" s="52" t="str">
        <f>IF(参照!D630="","",参照!D630)</f>
        <v>メニューB</v>
      </c>
      <c r="AY630" s="52">
        <f>IF(参照!E630="","",参照!E630)</f>
        <v>0</v>
      </c>
      <c r="AZ630" s="52" t="str">
        <f>IF(参照!F630="","",参照!F630)</f>
        <v>(株)ファミリーネット・ジャパン</v>
      </c>
      <c r="BA630" s="52" t="str">
        <f>IF(参照!G630="","",参照!G630)</f>
        <v>(株)ファミリーネット・ジャパン_メニューB</v>
      </c>
      <c r="BB630" s="52">
        <f t="shared" si="40"/>
        <v>0</v>
      </c>
      <c r="BD630" s="52" t="str">
        <f>IF(参照!L630="","",参照!L630)</f>
        <v/>
      </c>
    </row>
    <row r="631" spans="47:56">
      <c r="AU631" s="52" t="str">
        <f>IF(参照!A631="","",参照!A631)</f>
        <v/>
      </c>
      <c r="AV631" s="52" t="str">
        <f>IF(参照!B631="","",参照!B631)</f>
        <v/>
      </c>
      <c r="AW631" s="52" t="str">
        <f>IF(参照!C631="","",参照!C631)</f>
        <v/>
      </c>
      <c r="AX631" s="52" t="str">
        <f>IF(参照!D631="","",参照!D631)</f>
        <v>メニューC(残差)</v>
      </c>
      <c r="AY631" s="52">
        <f>IF(参照!E631="","",参照!E631)</f>
        <v>4.7999999999999996E-4</v>
      </c>
      <c r="AZ631" s="52" t="str">
        <f>IF(参照!F631="","",参照!F631)</f>
        <v>(株)ファミリーネット・ジャパン</v>
      </c>
      <c r="BA631" s="52" t="str">
        <f>IF(参照!G631="","",参照!G631)</f>
        <v>(株)ファミリーネット・ジャパン_メニューC(残差)</v>
      </c>
      <c r="BB631" s="52">
        <f t="shared" si="40"/>
        <v>0.48</v>
      </c>
      <c r="BD631" s="52" t="str">
        <f>IF(参照!L631="","",参照!L631)</f>
        <v/>
      </c>
    </row>
    <row r="632" spans="47:56">
      <c r="AU632" s="52" t="str">
        <f>IF(参照!A632="","",参照!A632)</f>
        <v/>
      </c>
      <c r="AV632" s="52" t="str">
        <f>IF(参照!B632="","",参照!B632)</f>
        <v/>
      </c>
      <c r="AW632" s="52" t="str">
        <f>IF(参照!C632="","",参照!C632)</f>
        <v/>
      </c>
      <c r="AX632" s="52" t="str">
        <f>IF(参照!D632="","",参照!D632)</f>
        <v>(参考値)事業者全体</v>
      </c>
      <c r="AY632" s="52">
        <f>IF(参照!E632="","",参照!E632)</f>
        <v>3.1399999999999999E-4</v>
      </c>
      <c r="AZ632" s="52" t="str">
        <f>IF(参照!F632="","",参照!F632)</f>
        <v>(株)ファミリーネット・ジャパン</v>
      </c>
      <c r="BA632" s="52" t="str">
        <f>IF(参照!G632="","",参照!G632)</f>
        <v>(株)ファミリーネット・ジャパン_(参考値)事業者全体</v>
      </c>
      <c r="BB632" s="52">
        <f t="shared" si="40"/>
        <v>0.314</v>
      </c>
      <c r="BD632" s="52" t="str">
        <f>IF(参照!L632="","",参照!L632)</f>
        <v/>
      </c>
    </row>
    <row r="633" spans="47:56">
      <c r="AU633" s="52" t="str">
        <f>IF(参照!A633="","",参照!A633)</f>
        <v>A0303</v>
      </c>
      <c r="AV633" s="52" t="str">
        <f>IF(参照!B633="","",参照!B633)</f>
        <v>ＭＫステーションズ(株)</v>
      </c>
      <c r="AW633" s="52">
        <f>IF(参照!C633="","",参照!C633)</f>
        <v>4.4900000000000002E-4</v>
      </c>
      <c r="AX633" s="52" t="str">
        <f>IF(参照!D633="","",参照!D633)</f>
        <v/>
      </c>
      <c r="AY633" s="52">
        <f>IF(参照!E633="","",参照!E633)</f>
        <v>4.1199999999999999E-4</v>
      </c>
      <c r="AZ633" s="52" t="str">
        <f>IF(参照!F633="","",参照!F633)</f>
        <v>ＭＫステーションズ(株)</v>
      </c>
      <c r="BA633" s="52" t="str">
        <f>IF(参照!G633="","",参照!G633)</f>
        <v>ＭＫステーションズ(株)_</v>
      </c>
      <c r="BB633" s="52">
        <f t="shared" si="40"/>
        <v>0.41199999999999998</v>
      </c>
      <c r="BD633" s="52" t="str">
        <f>IF(参照!L633="","",参照!L633)</f>
        <v/>
      </c>
    </row>
    <row r="634" spans="47:56">
      <c r="AU634" s="52" t="str">
        <f>IF(参照!A634="","",参照!A634)</f>
        <v>A0305</v>
      </c>
      <c r="AV634" s="52" t="str">
        <f>IF(参照!B634="","",参照!B634)</f>
        <v>フラワーペイメント(株)</v>
      </c>
      <c r="AW634" s="52">
        <f>IF(参照!C634="","",参照!C634)</f>
        <v>5.22E-4</v>
      </c>
      <c r="AX634" s="52" t="str">
        <f>IF(参照!D634="","",参照!D634)</f>
        <v/>
      </c>
      <c r="AY634" s="52">
        <f>IF(参照!E634="","",参照!E634)</f>
        <v>5.5900000000000004E-4</v>
      </c>
      <c r="AZ634" s="52" t="str">
        <f>IF(参照!F634="","",参照!F634)</f>
        <v>フラワーペイメント(株)</v>
      </c>
      <c r="BA634" s="52" t="str">
        <f>IF(参照!G634="","",参照!G634)</f>
        <v>フラワーペイメント(株)_</v>
      </c>
      <c r="BB634" s="52">
        <f t="shared" si="40"/>
        <v>0.55900000000000005</v>
      </c>
      <c r="BD634" s="52" t="str">
        <f>IF(参照!L634="","",参照!L634)</f>
        <v/>
      </c>
    </row>
    <row r="635" spans="47:56">
      <c r="AU635" s="52" t="str">
        <f>IF(参照!A635="","",参照!A635)</f>
        <v>A0306</v>
      </c>
      <c r="AV635" s="52" t="str">
        <f>IF(参照!B635="","",参照!B635)</f>
        <v>(株)ＪＴＢコミュニケーションデザイン</v>
      </c>
      <c r="AW635" s="52">
        <f>IF(参照!C635="","",参照!C635)</f>
        <v>3.68E-4</v>
      </c>
      <c r="AX635" s="52" t="str">
        <f>IF(参照!D635="","",参照!D635)</f>
        <v/>
      </c>
      <c r="AY635" s="52">
        <f>IF(参照!E635="","",参照!E635)</f>
        <v>3.77E-4</v>
      </c>
      <c r="AZ635" s="52" t="str">
        <f>IF(参照!F635="","",参照!F635)</f>
        <v>(株)ＪＴＢコミュニケーションデザイン</v>
      </c>
      <c r="BA635" s="52" t="str">
        <f>IF(参照!G635="","",参照!G635)</f>
        <v>(株)ＪＴＢコミュニケーションデザイン_</v>
      </c>
      <c r="BB635" s="52">
        <f t="shared" si="40"/>
        <v>0.377</v>
      </c>
      <c r="BD635" s="52" t="str">
        <f>IF(参照!L635="","",参照!L635)</f>
        <v/>
      </c>
    </row>
    <row r="636" spans="47:56">
      <c r="AU636" s="52" t="str">
        <f>IF(参照!A636="","",参照!A636)</f>
        <v>A0308</v>
      </c>
      <c r="AV636" s="52" t="str">
        <f>IF(参照!B636="","",参照!B636)</f>
        <v>積水化学工業(株)</v>
      </c>
      <c r="AW636" s="52">
        <f>IF(参照!C636="","",参照!C636)</f>
        <v>2.13E-4</v>
      </c>
      <c r="AX636" s="52" t="str">
        <f>IF(参照!D636="","",参照!D636)</f>
        <v>メニューA</v>
      </c>
      <c r="AY636" s="52">
        <f>IF(参照!E636="","",参照!E636)</f>
        <v>0</v>
      </c>
      <c r="AZ636" s="52" t="str">
        <f>IF(参照!F636="","",参照!F636)</f>
        <v>積水化学工業(株)</v>
      </c>
      <c r="BA636" s="52" t="str">
        <f>IF(参照!G636="","",参照!G636)</f>
        <v>積水化学工業(株)_メニューA</v>
      </c>
      <c r="BB636" s="52">
        <f t="shared" si="40"/>
        <v>0</v>
      </c>
      <c r="BD636" s="52" t="str">
        <f>IF(参照!L636="","",参照!L636)</f>
        <v/>
      </c>
    </row>
    <row r="637" spans="47:56">
      <c r="AU637" s="52" t="str">
        <f>IF(参照!A637="","",参照!A637)</f>
        <v/>
      </c>
      <c r="AV637" s="52" t="str">
        <f>IF(参照!B637="","",参照!B637)</f>
        <v/>
      </c>
      <c r="AW637" s="52" t="str">
        <f>IF(参照!C637="","",参照!C637)</f>
        <v/>
      </c>
      <c r="AX637" s="52" t="str">
        <f>IF(参照!D637="","",参照!D637)</f>
        <v>メニューB(残差)</v>
      </c>
      <c r="AY637" s="52">
        <f>IF(参照!E637="","",参照!E637)</f>
        <v>0</v>
      </c>
      <c r="AZ637" s="52" t="str">
        <f>IF(参照!F637="","",参照!F637)</f>
        <v>積水化学工業(株)</v>
      </c>
      <c r="BA637" s="52" t="str">
        <f>IF(参照!G637="","",参照!G637)</f>
        <v>積水化学工業(株)_メニューB(残差)</v>
      </c>
      <c r="BB637" s="52">
        <f t="shared" si="40"/>
        <v>0</v>
      </c>
      <c r="BD637" s="52" t="str">
        <f>IF(参照!L637="","",参照!L637)</f>
        <v/>
      </c>
    </row>
    <row r="638" spans="47:56">
      <c r="AU638" s="52" t="str">
        <f>IF(参照!A638="","",参照!A638)</f>
        <v/>
      </c>
      <c r="AV638" s="52" t="str">
        <f>IF(参照!B638="","",参照!B638)</f>
        <v/>
      </c>
      <c r="AW638" s="52" t="str">
        <f>IF(参照!C638="","",参照!C638)</f>
        <v/>
      </c>
      <c r="AX638" s="52" t="str">
        <f>IF(参照!D638="","",参照!D638)</f>
        <v>(参考値)事業者全体</v>
      </c>
      <c r="AY638" s="52">
        <f>IF(参照!E638="","",参照!E638)</f>
        <v>0</v>
      </c>
      <c r="AZ638" s="52" t="str">
        <f>IF(参照!F638="","",参照!F638)</f>
        <v>積水化学工業(株)</v>
      </c>
      <c r="BA638" s="52" t="str">
        <f>IF(参照!G638="","",参照!G638)</f>
        <v>積水化学工業(株)_(参考値)事業者全体</v>
      </c>
      <c r="BB638" s="52">
        <f t="shared" si="40"/>
        <v>0</v>
      </c>
      <c r="BD638" s="52" t="str">
        <f>IF(参照!L638="","",参照!L638)</f>
        <v/>
      </c>
    </row>
    <row r="639" spans="47:56">
      <c r="AU639" s="52" t="str">
        <f>IF(参照!A639="","",参照!A639)</f>
        <v>A0310</v>
      </c>
      <c r="AV639" s="52" t="str">
        <f>IF(参照!B639="","",参照!B639)</f>
        <v>全農エネルギー(株)</v>
      </c>
      <c r="AW639" s="52">
        <f>IF(参照!C639="","",参照!C639)</f>
        <v>5.0199999999999995E-4</v>
      </c>
      <c r="AX639" s="52" t="str">
        <f>IF(参照!D639="","",参照!D639)</f>
        <v>メニューA</v>
      </c>
      <c r="AY639" s="52">
        <f>IF(参照!E639="","",参照!E639)</f>
        <v>0</v>
      </c>
      <c r="AZ639" s="52" t="str">
        <f>IF(参照!F639="","",参照!F639)</f>
        <v>全農エネルギー(株)</v>
      </c>
      <c r="BA639" s="52" t="str">
        <f>IF(参照!G639="","",参照!G639)</f>
        <v>全農エネルギー(株)_メニューA</v>
      </c>
      <c r="BB639" s="52">
        <f t="shared" si="40"/>
        <v>0</v>
      </c>
      <c r="BD639" s="52" t="str">
        <f>IF(参照!L639="","",参照!L639)</f>
        <v/>
      </c>
    </row>
    <row r="640" spans="47:56">
      <c r="AU640" s="52" t="str">
        <f>IF(参照!A640="","",参照!A640)</f>
        <v/>
      </c>
      <c r="AV640" s="52" t="str">
        <f>IF(参照!B640="","",参照!B640)</f>
        <v/>
      </c>
      <c r="AW640" s="52" t="str">
        <f>IF(参照!C640="","",参照!C640)</f>
        <v/>
      </c>
      <c r="AX640" s="52" t="str">
        <f>IF(参照!D640="","",参照!D640)</f>
        <v>メニューB</v>
      </c>
      <c r="AY640" s="52">
        <f>IF(参照!E640="","",参照!E640)</f>
        <v>0</v>
      </c>
      <c r="AZ640" s="52" t="str">
        <f>IF(参照!F640="","",参照!F640)</f>
        <v>全農エネルギー(株)</v>
      </c>
      <c r="BA640" s="52" t="str">
        <f>IF(参照!G640="","",参照!G640)</f>
        <v>全農エネルギー(株)_メニューB</v>
      </c>
      <c r="BB640" s="52">
        <f t="shared" si="40"/>
        <v>0</v>
      </c>
      <c r="BD640" s="52" t="str">
        <f>IF(参照!L640="","",参照!L640)</f>
        <v/>
      </c>
    </row>
    <row r="641" spans="47:56">
      <c r="AU641" s="52" t="str">
        <f>IF(参照!A641="","",参照!A641)</f>
        <v/>
      </c>
      <c r="AV641" s="52" t="str">
        <f>IF(参照!B641="","",参照!B641)</f>
        <v/>
      </c>
      <c r="AW641" s="52" t="str">
        <f>IF(参照!C641="","",参照!C641)</f>
        <v/>
      </c>
      <c r="AX641" s="52" t="str">
        <f>IF(参照!D641="","",参照!D641)</f>
        <v>メニューC</v>
      </c>
      <c r="AY641" s="52">
        <f>IF(参照!E641="","",参照!E641)</f>
        <v>0</v>
      </c>
      <c r="AZ641" s="52" t="str">
        <f>IF(参照!F641="","",参照!F641)</f>
        <v>全農エネルギー(株)</v>
      </c>
      <c r="BA641" s="52" t="str">
        <f>IF(参照!G641="","",参照!G641)</f>
        <v>全農エネルギー(株)_メニューC</v>
      </c>
      <c r="BB641" s="52">
        <f t="shared" si="40"/>
        <v>0</v>
      </c>
      <c r="BD641" s="52" t="str">
        <f>IF(参照!L641="","",参照!L641)</f>
        <v/>
      </c>
    </row>
    <row r="642" spans="47:56">
      <c r="AU642" s="52" t="str">
        <f>IF(参照!A642="","",参照!A642)</f>
        <v/>
      </c>
      <c r="AV642" s="52" t="str">
        <f>IF(参照!B642="","",参照!B642)</f>
        <v/>
      </c>
      <c r="AW642" s="52" t="str">
        <f>IF(参照!C642="","",参照!C642)</f>
        <v/>
      </c>
      <c r="AX642" s="52" t="str">
        <f>IF(参照!D642="","",参照!D642)</f>
        <v>メニューD(残差)</v>
      </c>
      <c r="AY642" s="52">
        <f>IF(参照!E642="","",参照!E642)</f>
        <v>4.8799999999999999E-4</v>
      </c>
      <c r="AZ642" s="52" t="str">
        <f>IF(参照!F642="","",参照!F642)</f>
        <v>全農エネルギー(株)</v>
      </c>
      <c r="BA642" s="52" t="str">
        <f>IF(参照!G642="","",参照!G642)</f>
        <v>全農エネルギー(株)_メニューD(残差)</v>
      </c>
      <c r="BB642" s="52">
        <f t="shared" si="40"/>
        <v>0.48799999999999999</v>
      </c>
      <c r="BD642" s="52" t="str">
        <f>IF(参照!L642="","",参照!L642)</f>
        <v/>
      </c>
    </row>
    <row r="643" spans="47:56">
      <c r="AU643" s="52" t="str">
        <f>IF(参照!A643="","",参照!A643)</f>
        <v/>
      </c>
      <c r="AV643" s="52" t="str">
        <f>IF(参照!B643="","",参照!B643)</f>
        <v/>
      </c>
      <c r="AW643" s="52" t="str">
        <f>IF(参照!C643="","",参照!C643)</f>
        <v/>
      </c>
      <c r="AX643" s="52" t="str">
        <f>IF(参照!D643="","",参照!D643)</f>
        <v>(参考値)事業者全体</v>
      </c>
      <c r="AY643" s="52">
        <f>IF(参照!E643="","",参照!E643)</f>
        <v>4.7899999999999999E-4</v>
      </c>
      <c r="AZ643" s="52" t="str">
        <f>IF(参照!F643="","",参照!F643)</f>
        <v>全農エネルギー(株)</v>
      </c>
      <c r="BA643" s="52" t="str">
        <f>IF(参照!G643="","",参照!G643)</f>
        <v>全農エネルギー(株)_(参考値)事業者全体</v>
      </c>
      <c r="BB643" s="52">
        <f t="shared" si="40"/>
        <v>0.47899999999999998</v>
      </c>
      <c r="BD643" s="52" t="str">
        <f>IF(参照!L643="","",参照!L643)</f>
        <v/>
      </c>
    </row>
    <row r="644" spans="47:56">
      <c r="AU644" s="52" t="str">
        <f>IF(参照!A644="","",参照!A644)</f>
        <v>A0311</v>
      </c>
      <c r="AV644" s="52" t="str">
        <f>IF(参照!B644="","",参照!B644)</f>
        <v>(株)ハルエネ</v>
      </c>
      <c r="AW644" s="52">
        <f>IF(参照!C644="","",参照!C644)</f>
        <v>4.9700000000000005E-4</v>
      </c>
      <c r="AX644" s="52" t="str">
        <f>IF(参照!D644="","",参照!D644)</f>
        <v/>
      </c>
      <c r="AY644" s="52">
        <f>IF(参照!E644="","",参照!E644)</f>
        <v>4.6599999999999994E-4</v>
      </c>
      <c r="AZ644" s="52" t="str">
        <f>IF(参照!F644="","",参照!F644)</f>
        <v>(株)ハルエネ</v>
      </c>
      <c r="BA644" s="52" t="str">
        <f>IF(参照!G644="","",参照!G644)</f>
        <v>(株)ハルエネ_</v>
      </c>
      <c r="BB644" s="52">
        <f t="shared" si="40"/>
        <v>0.46599999999999997</v>
      </c>
      <c r="BD644" s="52" t="str">
        <f>IF(参照!L644="","",参照!L644)</f>
        <v/>
      </c>
    </row>
    <row r="645" spans="47:56">
      <c r="AU645" s="52" t="str">
        <f>IF(参照!A645="","",参照!A645)</f>
        <v>A0312</v>
      </c>
      <c r="AV645" s="52" t="str">
        <f>IF(参照!B645="","",参照!B645)</f>
        <v>三愛オブリ(株)(旧：三愛石油(株))</v>
      </c>
      <c r="AW645" s="52">
        <f>IF(参照!C645="","",参照!C645)</f>
        <v>5.0299999999999997E-4</v>
      </c>
      <c r="AX645" s="52" t="str">
        <f>IF(参照!D645="","",参照!D645)</f>
        <v/>
      </c>
      <c r="AY645" s="52">
        <f>IF(参照!E645="","",参照!E645)</f>
        <v>4.4700000000000002E-4</v>
      </c>
      <c r="AZ645" s="52" t="str">
        <f>IF(参照!F645="","",参照!F645)</f>
        <v>三愛オブリ(株)(旧：三愛石油(株))</v>
      </c>
      <c r="BA645" s="52" t="str">
        <f>IF(参照!G645="","",参照!G645)</f>
        <v>三愛オブリ(株)(旧：三愛石油(株))_</v>
      </c>
      <c r="BB645" s="52">
        <f t="shared" ref="BB645:BB708" si="41">AY645*1000</f>
        <v>0.44700000000000001</v>
      </c>
      <c r="BD645" s="52" t="str">
        <f>IF(参照!L645="","",参照!L645)</f>
        <v/>
      </c>
    </row>
    <row r="646" spans="47:56">
      <c r="AU646" s="52" t="str">
        <f>IF(参照!A646="","",参照!A646)</f>
        <v>A0313</v>
      </c>
      <c r="AV646" s="52" t="str">
        <f>IF(参照!B646="","",参照!B646)</f>
        <v>(株)リケン工業</v>
      </c>
      <c r="AW646" s="52">
        <f>IF(参照!C646="","",参照!C646)</f>
        <v>4.9100000000000001E-4</v>
      </c>
      <c r="AX646" s="52" t="str">
        <f>IF(参照!D646="","",参照!D646)</f>
        <v/>
      </c>
      <c r="AY646" s="52">
        <f>IF(参照!E646="","",参照!E646)</f>
        <v>5.1000000000000004E-4</v>
      </c>
      <c r="AZ646" s="52" t="str">
        <f>IF(参照!F646="","",参照!F646)</f>
        <v>(株)リケン工業</v>
      </c>
      <c r="BA646" s="52" t="str">
        <f>IF(参照!G646="","",参照!G646)</f>
        <v>(株)リケン工業_</v>
      </c>
      <c r="BB646" s="52">
        <f t="shared" si="41"/>
        <v>0.51</v>
      </c>
      <c r="BD646" s="52" t="str">
        <f>IF(参照!L646="","",参照!L646)</f>
        <v/>
      </c>
    </row>
    <row r="647" spans="47:56">
      <c r="AU647" s="52" t="str">
        <f>IF(参照!A647="","",参照!A647)</f>
        <v>A0314</v>
      </c>
      <c r="AV647" s="52" t="str">
        <f>IF(参照!B647="","",参照!B647)</f>
        <v>(株)ビビット</v>
      </c>
      <c r="AW647" s="52">
        <f>IF(参照!C647="","",参照!C647)</f>
        <v>5.5699999999999999E-4</v>
      </c>
      <c r="AX647" s="52" t="str">
        <f>IF(参照!D647="","",参照!D647)</f>
        <v/>
      </c>
      <c r="AY647" s="52">
        <f>IF(参照!E647="","",参照!E647)</f>
        <v>5.9299999999999999E-4</v>
      </c>
      <c r="AZ647" s="52" t="str">
        <f>IF(参照!F647="","",参照!F647)</f>
        <v>(株)ビビット</v>
      </c>
      <c r="BA647" s="52" t="str">
        <f>IF(参照!G647="","",参照!G647)</f>
        <v>(株)ビビット_</v>
      </c>
      <c r="BB647" s="52">
        <f t="shared" si="41"/>
        <v>0.59299999999999997</v>
      </c>
      <c r="BD647" s="52" t="str">
        <f>IF(参照!L647="","",参照!L647)</f>
        <v/>
      </c>
    </row>
    <row r="648" spans="47:56">
      <c r="AU648" s="52" t="str">
        <f>IF(参照!A648="","",参照!A648)</f>
        <v>A0315</v>
      </c>
      <c r="AV648" s="52" t="str">
        <f>IF(参照!B648="","",参照!B648)</f>
        <v>(株)おおた電力</v>
      </c>
      <c r="AW648" s="52">
        <f>IF(参照!C648="","",参照!C648)</f>
        <v>3.6400000000000001E-4</v>
      </c>
      <c r="AX648" s="52" t="str">
        <f>IF(参照!D648="","",参照!D648)</f>
        <v/>
      </c>
      <c r="AY648" s="52">
        <f>IF(参照!E648="","",参照!E648)</f>
        <v>3.0800000000000001E-4</v>
      </c>
      <c r="AZ648" s="52" t="str">
        <f>IF(参照!F648="","",参照!F648)</f>
        <v>(株)おおた電力</v>
      </c>
      <c r="BA648" s="52" t="str">
        <f>IF(参照!G648="","",参照!G648)</f>
        <v>(株)おおた電力_</v>
      </c>
      <c r="BB648" s="52">
        <f t="shared" si="41"/>
        <v>0.308</v>
      </c>
      <c r="BD648" s="52" t="str">
        <f>IF(参照!L648="","",参照!L648)</f>
        <v/>
      </c>
    </row>
    <row r="649" spans="47:56">
      <c r="AU649" s="52" t="str">
        <f>IF(参照!A649="","",参照!A649)</f>
        <v>A0317</v>
      </c>
      <c r="AV649" s="52" t="str">
        <f>IF(参照!B649="","",参照!B649)</f>
        <v>伊藤忠プランテック(株)</v>
      </c>
      <c r="AW649" s="52">
        <f>IF(参照!C649="","",参照!C649)</f>
        <v>4.8099999999999998E-4</v>
      </c>
      <c r="AX649" s="52" t="str">
        <f>IF(参照!D649="","",参照!D649)</f>
        <v/>
      </c>
      <c r="AY649" s="52">
        <f>IF(参照!E649="","",参照!E649)</f>
        <v>5.9199999999999997E-4</v>
      </c>
      <c r="AZ649" s="52" t="str">
        <f>IF(参照!F649="","",参照!F649)</f>
        <v>伊藤忠プランテック(株)</v>
      </c>
      <c r="BA649" s="52" t="str">
        <f>IF(参照!G649="","",参照!G649)</f>
        <v>伊藤忠プランテック(株)_</v>
      </c>
      <c r="BB649" s="52">
        <f t="shared" si="41"/>
        <v>0.59199999999999997</v>
      </c>
      <c r="BD649" s="52" t="str">
        <f>IF(参照!L649="","",参照!L649)</f>
        <v/>
      </c>
    </row>
    <row r="650" spans="47:56">
      <c r="AU650" s="52" t="str">
        <f>IF(参照!A650="","",参照!A650)</f>
        <v>A0318</v>
      </c>
      <c r="AV650" s="52" t="str">
        <f>IF(参照!B650="","",参照!B650)</f>
        <v>(株)オカモト</v>
      </c>
      <c r="AW650" s="52">
        <f>IF(参照!C650="","",参照!C650)</f>
        <v>5.1699999999999999E-4</v>
      </c>
      <c r="AX650" s="52" t="str">
        <f>IF(参照!D650="","",参照!D650)</f>
        <v/>
      </c>
      <c r="AY650" s="52">
        <f>IF(参照!E650="","",参照!E650)</f>
        <v>4.95E-4</v>
      </c>
      <c r="AZ650" s="52" t="str">
        <f>IF(参照!F650="","",参照!F650)</f>
        <v>(株)オカモト</v>
      </c>
      <c r="BA650" s="52" t="str">
        <f>IF(参照!G650="","",参照!G650)</f>
        <v>(株)オカモト_</v>
      </c>
      <c r="BB650" s="52">
        <f t="shared" si="41"/>
        <v>0.495</v>
      </c>
      <c r="BD650" s="52" t="str">
        <f>IF(参照!L650="","",参照!L650)</f>
        <v/>
      </c>
    </row>
    <row r="651" spans="47:56">
      <c r="AU651" s="52" t="str">
        <f>IF(参照!A651="","",参照!A651)</f>
        <v>A0323</v>
      </c>
      <c r="AV651" s="52" t="str">
        <f>IF(参照!B651="","",参照!B651)</f>
        <v>キタコー(株)</v>
      </c>
      <c r="AW651" s="52">
        <f>IF(参照!C651="","",参照!C651)</f>
        <v>4.5399999999999998E-4</v>
      </c>
      <c r="AX651" s="52" t="str">
        <f>IF(参照!D651="","",参照!D651)</f>
        <v/>
      </c>
      <c r="AY651" s="52">
        <f>IF(参照!E651="","",参照!E651)</f>
        <v>3.9800000000000002E-4</v>
      </c>
      <c r="AZ651" s="52" t="str">
        <f>IF(参照!F651="","",参照!F651)</f>
        <v>キタコー(株)</v>
      </c>
      <c r="BA651" s="52" t="str">
        <f>IF(参照!G651="","",参照!G651)</f>
        <v>キタコー(株)_</v>
      </c>
      <c r="BB651" s="52">
        <f t="shared" si="41"/>
        <v>0.39800000000000002</v>
      </c>
      <c r="BD651" s="52" t="str">
        <f>IF(参照!L651="","",参照!L651)</f>
        <v/>
      </c>
    </row>
    <row r="652" spans="47:56">
      <c r="AU652" s="52" t="str">
        <f>IF(参照!A652="","",参照!A652)</f>
        <v>A0324</v>
      </c>
      <c r="AV652" s="52" t="str">
        <f>IF(参照!B652="","",参照!B652)</f>
        <v>生活協同組合コープしが</v>
      </c>
      <c r="AW652" s="52">
        <f>IF(参照!C652="","",参照!C652)</f>
        <v>3.7399999999999998E-4</v>
      </c>
      <c r="AX652" s="52" t="str">
        <f>IF(参照!D652="","",参照!D652)</f>
        <v>メニューA</v>
      </c>
      <c r="AY652" s="52">
        <f>IF(参照!E652="","",参照!E652)</f>
        <v>0</v>
      </c>
      <c r="AZ652" s="52" t="str">
        <f>IF(参照!F652="","",参照!F652)</f>
        <v>生活協同組合コープしが</v>
      </c>
      <c r="BA652" s="52" t="str">
        <f>IF(参照!G652="","",参照!G652)</f>
        <v>生活協同組合コープしが_メニューA</v>
      </c>
      <c r="BB652" s="52">
        <f t="shared" si="41"/>
        <v>0</v>
      </c>
      <c r="BD652" s="52" t="str">
        <f>IF(参照!L652="","",参照!L652)</f>
        <v/>
      </c>
    </row>
    <row r="653" spans="47:56">
      <c r="AU653" s="52" t="str">
        <f>IF(参照!A653="","",参照!A653)</f>
        <v/>
      </c>
      <c r="AV653" s="52" t="str">
        <f>IF(参照!B653="","",参照!B653)</f>
        <v/>
      </c>
      <c r="AW653" s="52" t="str">
        <f>IF(参照!C653="","",参照!C653)</f>
        <v/>
      </c>
      <c r="AX653" s="52" t="str">
        <f>IF(参照!D653="","",参照!D653)</f>
        <v>メニューB(残差)</v>
      </c>
      <c r="AY653" s="52">
        <f>IF(参照!E653="","",参照!E653)</f>
        <v>3.19E-4</v>
      </c>
      <c r="AZ653" s="52" t="str">
        <f>IF(参照!F653="","",参照!F653)</f>
        <v>生活協同組合コープしが</v>
      </c>
      <c r="BA653" s="52" t="str">
        <f>IF(参照!G653="","",参照!G653)</f>
        <v>生活協同組合コープしが_メニューB(残差)</v>
      </c>
      <c r="BB653" s="52">
        <f t="shared" si="41"/>
        <v>0.31900000000000001</v>
      </c>
      <c r="BD653" s="52" t="str">
        <f>IF(参照!L653="","",参照!L653)</f>
        <v/>
      </c>
    </row>
    <row r="654" spans="47:56">
      <c r="AU654" s="52" t="str">
        <f>IF(参照!A654="","",参照!A654)</f>
        <v/>
      </c>
      <c r="AV654" s="52" t="str">
        <f>IF(参照!B654="","",参照!B654)</f>
        <v/>
      </c>
      <c r="AW654" s="52" t="str">
        <f>IF(参照!C654="","",参照!C654)</f>
        <v/>
      </c>
      <c r="AX654" s="52" t="str">
        <f>IF(参照!D654="","",参照!D654)</f>
        <v>(参考値)事業者全体</v>
      </c>
      <c r="AY654" s="52">
        <f>IF(参照!E654="","",参照!E654)</f>
        <v>3.4000000000000002E-4</v>
      </c>
      <c r="AZ654" s="52" t="str">
        <f>IF(参照!F654="","",参照!F654)</f>
        <v>生活協同組合コープしが</v>
      </c>
      <c r="BA654" s="52" t="str">
        <f>IF(参照!G654="","",参照!G654)</f>
        <v>生活協同組合コープしが_(参考値)事業者全体</v>
      </c>
      <c r="BB654" s="52">
        <f t="shared" si="41"/>
        <v>0.34</v>
      </c>
      <c r="BD654" s="52" t="str">
        <f>IF(参照!L654="","",参照!L654)</f>
        <v/>
      </c>
    </row>
    <row r="655" spans="47:56">
      <c r="AU655" s="52" t="str">
        <f>IF(参照!A655="","",参照!A655)</f>
        <v>A0330</v>
      </c>
      <c r="AV655" s="52" t="str">
        <f>IF(参照!B655="","",参照!B655)</f>
        <v>香川電力(株)　</v>
      </c>
      <c r="AW655" s="52">
        <f>IF(参照!C655="","",参照!C655)</f>
        <v>4.8500000000000003E-4</v>
      </c>
      <c r="AX655" s="52" t="str">
        <f>IF(参照!D655="","",参照!D655)</f>
        <v>メニューA</v>
      </c>
      <c r="AY655" s="52">
        <f>IF(参照!E655="","",参照!E655)</f>
        <v>0</v>
      </c>
      <c r="AZ655" s="52" t="str">
        <f>IF(参照!F655="","",参照!F655)</f>
        <v>香川電力(株)　</v>
      </c>
      <c r="BA655" s="52" t="str">
        <f>IF(参照!G655="","",参照!G655)</f>
        <v>香川電力(株)　_メニューA</v>
      </c>
      <c r="BB655" s="52">
        <f t="shared" si="41"/>
        <v>0</v>
      </c>
      <c r="BD655" s="52" t="str">
        <f>IF(参照!L655="","",参照!L655)</f>
        <v/>
      </c>
    </row>
    <row r="656" spans="47:56">
      <c r="AU656" s="52" t="str">
        <f>IF(参照!A656="","",参照!A656)</f>
        <v/>
      </c>
      <c r="AV656" s="52" t="str">
        <f>IF(参照!B656="","",参照!B656)</f>
        <v/>
      </c>
      <c r="AW656" s="52" t="str">
        <f>IF(参照!C656="","",参照!C656)</f>
        <v/>
      </c>
      <c r="AX656" s="52" t="str">
        <f>IF(参照!D656="","",参照!D656)</f>
        <v>メニューB(残差)</v>
      </c>
      <c r="AY656" s="52">
        <f>IF(参照!E656="","",参照!E656)</f>
        <v>4.84E-4</v>
      </c>
      <c r="AZ656" s="52" t="str">
        <f>IF(参照!F656="","",参照!F656)</f>
        <v>香川電力(株)　</v>
      </c>
      <c r="BA656" s="52" t="str">
        <f>IF(参照!G656="","",参照!G656)</f>
        <v>香川電力(株)　_メニューB(残差)</v>
      </c>
      <c r="BB656" s="52">
        <f t="shared" si="41"/>
        <v>0.48399999999999999</v>
      </c>
      <c r="BD656" s="52" t="str">
        <f>IF(参照!L656="","",参照!L656)</f>
        <v/>
      </c>
    </row>
    <row r="657" spans="47:56">
      <c r="AU657" s="52" t="str">
        <f>IF(参照!A657="","",参照!A657)</f>
        <v/>
      </c>
      <c r="AV657" s="52" t="str">
        <f>IF(参照!B657="","",参照!B657)</f>
        <v/>
      </c>
      <c r="AW657" s="52" t="str">
        <f>IF(参照!C657="","",参照!C657)</f>
        <v/>
      </c>
      <c r="AX657" s="52" t="str">
        <f>IF(参照!D657="","",参照!D657)</f>
        <v>(参考値)事業者全体</v>
      </c>
      <c r="AY657" s="52">
        <f>IF(参照!E657="","",参照!E657)</f>
        <v>5.04E-4</v>
      </c>
      <c r="AZ657" s="52" t="str">
        <f>IF(参照!F657="","",参照!F657)</f>
        <v>香川電力(株)　</v>
      </c>
      <c r="BA657" s="52" t="str">
        <f>IF(参照!G657="","",参照!G657)</f>
        <v>香川電力(株)　_(参考値)事業者全体</v>
      </c>
      <c r="BB657" s="52">
        <f t="shared" si="41"/>
        <v>0.504</v>
      </c>
      <c r="BD657" s="52" t="str">
        <f>IF(参照!L657="","",参照!L657)</f>
        <v/>
      </c>
    </row>
    <row r="658" spans="47:56">
      <c r="AU658" s="52" t="str">
        <f>IF(参照!A658="","",参照!A658)</f>
        <v>A0332</v>
      </c>
      <c r="AV658" s="52" t="str">
        <f>IF(参照!B658="","",参照!B658)</f>
        <v>(株)ＰｉｎＴ</v>
      </c>
      <c r="AW658" s="52">
        <f>IF(参照!C658="","",参照!C658)</f>
        <v>4.8999999999999998E-4</v>
      </c>
      <c r="AX658" s="52" t="str">
        <f>IF(参照!D658="","",参照!D658)</f>
        <v/>
      </c>
      <c r="AY658" s="52">
        <f>IF(参照!E658="","",参照!E658)</f>
        <v>4.3399999999999998E-4</v>
      </c>
      <c r="AZ658" s="52" t="str">
        <f>IF(参照!F658="","",参照!F658)</f>
        <v>(株)ＰｉｎＴ</v>
      </c>
      <c r="BA658" s="52" t="str">
        <f>IF(参照!G658="","",参照!G658)</f>
        <v>(株)ＰｉｎＴ_</v>
      </c>
      <c r="BB658" s="52">
        <f t="shared" si="41"/>
        <v>0.434</v>
      </c>
      <c r="BD658" s="52" t="str">
        <f>IF(参照!L658="","",参照!L658)</f>
        <v/>
      </c>
    </row>
    <row r="659" spans="47:56">
      <c r="AU659" s="52" t="str">
        <f>IF(参照!A659="","",参照!A659)</f>
        <v>A0336</v>
      </c>
      <c r="AV659" s="52" t="str">
        <f>IF(参照!B659="","",参照!B659)</f>
        <v>(株)沖縄ガスニューパワー</v>
      </c>
      <c r="AW659" s="52" t="str">
        <f>IF(参照!C659="","",参照!C659)</f>
        <v>0.000453※</v>
      </c>
      <c r="AX659" s="52" t="str">
        <f>IF(参照!D659="","",参照!D659)</f>
        <v>メニューA</v>
      </c>
      <c r="AY659" s="52">
        <f>IF(参照!E659="","",参照!E659)</f>
        <v>0</v>
      </c>
      <c r="AZ659" s="52" t="str">
        <f>IF(参照!F659="","",参照!F659)</f>
        <v>(株)沖縄ガスニューパワー</v>
      </c>
      <c r="BA659" s="52" t="str">
        <f>IF(参照!G659="","",参照!G659)</f>
        <v>(株)沖縄ガスニューパワー_メニューA</v>
      </c>
      <c r="BB659" s="52">
        <f t="shared" si="41"/>
        <v>0</v>
      </c>
      <c r="BD659" s="52" t="str">
        <f>IF(参照!L659="","",参照!L659)</f>
        <v/>
      </c>
    </row>
    <row r="660" spans="47:56">
      <c r="AU660" s="52" t="str">
        <f>IF(参照!A660="","",参照!A660)</f>
        <v/>
      </c>
      <c r="AV660" s="52" t="str">
        <f>IF(参照!B660="","",参照!B660)</f>
        <v/>
      </c>
      <c r="AW660" s="52" t="str">
        <f>IF(参照!C660="","",参照!C660)</f>
        <v/>
      </c>
      <c r="AX660" s="52" t="str">
        <f>IF(参照!D660="","",参照!D660)</f>
        <v>メニューB(残差)</v>
      </c>
      <c r="AY660" s="52">
        <f>IF(参照!E660="","",参照!E660)</f>
        <v>3.2499999999999999E-4</v>
      </c>
      <c r="AZ660" s="52" t="str">
        <f>IF(参照!F660="","",参照!F660)</f>
        <v>(株)沖縄ガスニューパワー</v>
      </c>
      <c r="BA660" s="52" t="str">
        <f>IF(参照!G660="","",参照!G660)</f>
        <v>(株)沖縄ガスニューパワー_メニューB(残差)</v>
      </c>
      <c r="BB660" s="52">
        <f t="shared" si="41"/>
        <v>0.32500000000000001</v>
      </c>
      <c r="BD660" s="52" t="str">
        <f>IF(参照!L660="","",参照!L660)</f>
        <v/>
      </c>
    </row>
    <row r="661" spans="47:56">
      <c r="AU661" s="52" t="str">
        <f>IF(参照!A661="","",参照!A661)</f>
        <v/>
      </c>
      <c r="AV661" s="52" t="str">
        <f>IF(参照!B661="","",参照!B661)</f>
        <v/>
      </c>
      <c r="AW661" s="52" t="str">
        <f>IF(参照!C661="","",参照!C661)</f>
        <v/>
      </c>
      <c r="AX661" s="52" t="str">
        <f>IF(参照!D661="","",参照!D661)</f>
        <v>(参考値)事業者全体</v>
      </c>
      <c r="AY661" s="52">
        <f>IF(参照!E661="","",参照!E661)</f>
        <v>7.4899999999999999E-4</v>
      </c>
      <c r="AZ661" s="52" t="str">
        <f>IF(参照!F661="","",参照!F661)</f>
        <v>(株)沖縄ガスニューパワー</v>
      </c>
      <c r="BA661" s="52" t="str">
        <f>IF(参照!G661="","",参照!G661)</f>
        <v>(株)沖縄ガスニューパワー_(参考値)事業者全体</v>
      </c>
      <c r="BB661" s="52">
        <f t="shared" si="41"/>
        <v>0.749</v>
      </c>
      <c r="BD661" s="52" t="str">
        <f>IF(参照!L661="","",参照!L661)</f>
        <v/>
      </c>
    </row>
    <row r="662" spans="47:56">
      <c r="AU662" s="52" t="str">
        <f>IF(参照!A662="","",参照!A662)</f>
        <v>A0337</v>
      </c>
      <c r="AV662" s="52" t="str">
        <f>IF(参照!B662="","",参照!B662)</f>
        <v>諏訪瓦斯(株)</v>
      </c>
      <c r="AW662" s="52">
        <f>IF(参照!C662="","",参照!C662)</f>
        <v>3.6400000000000001E-4</v>
      </c>
      <c r="AX662" s="52" t="str">
        <f>IF(参照!D662="","",参照!D662)</f>
        <v/>
      </c>
      <c r="AY662" s="52">
        <f>IF(参照!E662="","",参照!E662)</f>
        <v>3.0800000000000001E-4</v>
      </c>
      <c r="AZ662" s="52" t="str">
        <f>IF(参照!F662="","",参照!F662)</f>
        <v>諏訪瓦斯(株)</v>
      </c>
      <c r="BA662" s="52" t="str">
        <f>IF(参照!G662="","",参照!G662)</f>
        <v>諏訪瓦斯(株)_</v>
      </c>
      <c r="BB662" s="52">
        <f t="shared" si="41"/>
        <v>0.308</v>
      </c>
      <c r="BD662" s="52" t="str">
        <f>IF(参照!L662="","",参照!L662)</f>
        <v/>
      </c>
    </row>
    <row r="663" spans="47:56">
      <c r="AU663" s="52" t="str">
        <f>IF(参照!A663="","",参照!A663)</f>
        <v>A0338</v>
      </c>
      <c r="AV663" s="52" t="str">
        <f>IF(参照!B663="","",参照!B663)</f>
        <v>エッセンシャルエナジー(株)</v>
      </c>
      <c r="AW663" s="52">
        <f>IF(参照!C663="","",参照!C663)</f>
        <v>4.9299999999999995E-4</v>
      </c>
      <c r="AX663" s="52" t="str">
        <f>IF(参照!D663="","",参照!D663)</f>
        <v/>
      </c>
      <c r="AY663" s="52">
        <f>IF(参照!E663="","",参照!E663)</f>
        <v>4.37E-4</v>
      </c>
      <c r="AZ663" s="52" t="str">
        <f>IF(参照!F663="","",参照!F663)</f>
        <v>エッセンシャルエナジー(株)</v>
      </c>
      <c r="BA663" s="52" t="str">
        <f>IF(参照!G663="","",参照!G663)</f>
        <v>エッセンシャルエナジー(株)_</v>
      </c>
      <c r="BB663" s="52">
        <f t="shared" si="41"/>
        <v>0.437</v>
      </c>
      <c r="BD663" s="52" t="str">
        <f>IF(参照!L663="","",参照!L663)</f>
        <v/>
      </c>
    </row>
    <row r="664" spans="47:56">
      <c r="AU664" s="52" t="str">
        <f>IF(参照!A664="","",参照!A664)</f>
        <v>A0340</v>
      </c>
      <c r="AV664" s="52" t="str">
        <f>IF(参照!B664="","",参照!B664)</f>
        <v>(株)エージーピー　</v>
      </c>
      <c r="AW664" s="52">
        <f>IF(参照!C664="","",参照!C664)</f>
        <v>3.8299999999999999E-4</v>
      </c>
      <c r="AX664" s="52" t="str">
        <f>IF(参照!D664="","",参照!D664)</f>
        <v/>
      </c>
      <c r="AY664" s="52">
        <f>IF(参照!E664="","",参照!E664)</f>
        <v>3.2699999999999998E-4</v>
      </c>
      <c r="AZ664" s="52" t="str">
        <f>IF(参照!F664="","",参照!F664)</f>
        <v>(株)エージーピー　</v>
      </c>
      <c r="BA664" s="52" t="str">
        <f>IF(参照!G664="","",参照!G664)</f>
        <v>(株)エージーピー　_</v>
      </c>
      <c r="BB664" s="52">
        <f t="shared" si="41"/>
        <v>0.32699999999999996</v>
      </c>
      <c r="BD664" s="52" t="str">
        <f>IF(参照!L664="","",参照!L664)</f>
        <v/>
      </c>
    </row>
    <row r="665" spans="47:56">
      <c r="AU665" s="52" t="str">
        <f>IF(参照!A665="","",参照!A665)</f>
        <v>A0342</v>
      </c>
      <c r="AV665" s="52" t="str">
        <f>IF(参照!B665="","",参照!B665)</f>
        <v>(株)いちき串木野電力</v>
      </c>
      <c r="AW665" s="52">
        <f>IF(参照!C665="","",参照!C665)</f>
        <v>5.5099999999999995E-4</v>
      </c>
      <c r="AX665" s="52" t="str">
        <f>IF(参照!D665="","",参照!D665)</f>
        <v/>
      </c>
      <c r="AY665" s="52">
        <f>IF(参照!E665="","",参照!E665)</f>
        <v>5.3399999999999997E-4</v>
      </c>
      <c r="AZ665" s="52" t="str">
        <f>IF(参照!F665="","",参照!F665)</f>
        <v>(株)いちき串木野電力</v>
      </c>
      <c r="BA665" s="52" t="str">
        <f>IF(参照!G665="","",参照!G665)</f>
        <v>(株)いちき串木野電力_</v>
      </c>
      <c r="BB665" s="52">
        <f t="shared" si="41"/>
        <v>0.53399999999999992</v>
      </c>
      <c r="BD665" s="52" t="str">
        <f>IF(参照!L665="","",参照!L665)</f>
        <v/>
      </c>
    </row>
    <row r="666" spans="47:56">
      <c r="AU666" s="52" t="str">
        <f>IF(参照!A666="","",参照!A666)</f>
        <v>A0343</v>
      </c>
      <c r="AV666" s="52" t="str">
        <f>IF(参照!B666="","",参照!B666)</f>
        <v>(株)クローバー・テクノロジーズ(旧：四つ葉電力(株))</v>
      </c>
      <c r="AW666" s="52">
        <f>IF(参照!C666="","",参照!C666)</f>
        <v>4.3100000000000001E-4</v>
      </c>
      <c r="AX666" s="52" t="str">
        <f>IF(参照!D666="","",参照!D666)</f>
        <v/>
      </c>
      <c r="AY666" s="52">
        <f>IF(参照!E666="","",参照!E666)</f>
        <v>4.7899999999999999E-4</v>
      </c>
      <c r="AZ666" s="52" t="str">
        <f>IF(参照!F666="","",参照!F666)</f>
        <v>(株)クローバー・テクノロジーズ(旧：四つ葉電力(株))</v>
      </c>
      <c r="BA666" s="52" t="str">
        <f>IF(参照!G666="","",参照!G666)</f>
        <v>(株)クローバー・テクノロジーズ(旧：四つ葉電力(株))_</v>
      </c>
      <c r="BB666" s="52">
        <f t="shared" si="41"/>
        <v>0.47899999999999998</v>
      </c>
      <c r="BD666" s="52" t="str">
        <f>IF(参照!L666="","",参照!L666)</f>
        <v/>
      </c>
    </row>
    <row r="667" spans="47:56">
      <c r="AU667" s="52" t="str">
        <f>IF(参照!A667="","",参照!A667)</f>
        <v>A0344</v>
      </c>
      <c r="AV667" s="52" t="str">
        <f>IF(参照!B667="","",参照!B667)</f>
        <v>西武ガス(株)</v>
      </c>
      <c r="AW667" s="52">
        <f>IF(参照!C667="","",参照!C667)</f>
        <v>3.6400000000000001E-4</v>
      </c>
      <c r="AX667" s="52" t="str">
        <f>IF(参照!D667="","",参照!D667)</f>
        <v/>
      </c>
      <c r="AY667" s="52">
        <f>IF(参照!E667="","",参照!E667)</f>
        <v>3.0800000000000001E-4</v>
      </c>
      <c r="AZ667" s="52" t="str">
        <f>IF(参照!F667="","",参照!F667)</f>
        <v>西武ガス(株)</v>
      </c>
      <c r="BA667" s="52" t="str">
        <f>IF(参照!G667="","",参照!G667)</f>
        <v>西武ガス(株)_</v>
      </c>
      <c r="BB667" s="52">
        <f t="shared" si="41"/>
        <v>0.308</v>
      </c>
      <c r="BD667" s="52" t="str">
        <f>IF(参照!L667="","",参照!L667)</f>
        <v/>
      </c>
    </row>
    <row r="668" spans="47:56">
      <c r="AU668" s="52" t="str">
        <f>IF(参照!A668="","",参照!A668)</f>
        <v>A0345</v>
      </c>
      <c r="AV668" s="52" t="str">
        <f>IF(参照!B668="","",参照!B668)</f>
        <v>松本ガス(株)</v>
      </c>
      <c r="AW668" s="52">
        <f>IF(参照!C668="","",参照!C668)</f>
        <v>3.6400000000000001E-4</v>
      </c>
      <c r="AX668" s="52" t="str">
        <f>IF(参照!D668="","",参照!D668)</f>
        <v/>
      </c>
      <c r="AY668" s="52">
        <f>IF(参照!E668="","",参照!E668)</f>
        <v>3.0800000000000001E-4</v>
      </c>
      <c r="AZ668" s="52" t="str">
        <f>IF(参照!F668="","",参照!F668)</f>
        <v>松本ガス(株)</v>
      </c>
      <c r="BA668" s="52" t="str">
        <f>IF(参照!G668="","",参照!G668)</f>
        <v>松本ガス(株)_</v>
      </c>
      <c r="BB668" s="52">
        <f t="shared" si="41"/>
        <v>0.308</v>
      </c>
      <c r="BD668" s="52" t="str">
        <f>IF(参照!L668="","",参照!L668)</f>
        <v/>
      </c>
    </row>
    <row r="669" spans="47:56">
      <c r="AU669" s="52" t="str">
        <f>IF(参照!A669="","",参照!A669)</f>
        <v>A0347</v>
      </c>
      <c r="AV669" s="52" t="str">
        <f>IF(参照!B669="","",参照!B669)</f>
        <v>ＦＴエナジー(株)</v>
      </c>
      <c r="AW669" s="52">
        <f>IF(参照!C669="","",参照!C669)</f>
        <v>4.7100000000000001E-4</v>
      </c>
      <c r="AX669" s="52" t="str">
        <f>IF(参照!D669="","",参照!D669)</f>
        <v/>
      </c>
      <c r="AY669" s="52">
        <f>IF(参照!E669="","",参照!E669)</f>
        <v>4.5600000000000003E-4</v>
      </c>
      <c r="AZ669" s="52" t="str">
        <f>IF(参照!F669="","",参照!F669)</f>
        <v>ＦＴエナジー(株)</v>
      </c>
      <c r="BA669" s="52" t="str">
        <f>IF(参照!G669="","",参照!G669)</f>
        <v>ＦＴエナジー(株)_</v>
      </c>
      <c r="BB669" s="52">
        <f t="shared" si="41"/>
        <v>0.45600000000000002</v>
      </c>
      <c r="BD669" s="52" t="str">
        <f>IF(参照!L669="","",参照!L669)</f>
        <v/>
      </c>
    </row>
    <row r="670" spans="47:56">
      <c r="AU670" s="52" t="str">
        <f>IF(参照!A670="","",参照!A670)</f>
        <v>A0348</v>
      </c>
      <c r="AV670" s="52" t="str">
        <f>IF(参照!B670="","",参照!B670)</f>
        <v>南部だんだんエナジー(株)</v>
      </c>
      <c r="AW670" s="52">
        <f>IF(参照!C670="","",参照!C670)</f>
        <v>2.3499999999999999E-4</v>
      </c>
      <c r="AX670" s="52" t="str">
        <f>IF(参照!D670="","",参照!D670)</f>
        <v/>
      </c>
      <c r="AY670" s="52">
        <f>IF(参照!E670="","",参照!E670)</f>
        <v>4.4700000000000002E-4</v>
      </c>
      <c r="AZ670" s="52" t="str">
        <f>IF(参照!F670="","",参照!F670)</f>
        <v>南部だんだんエナジー(株)</v>
      </c>
      <c r="BA670" s="52" t="str">
        <f>IF(参照!G670="","",参照!G670)</f>
        <v>南部だんだんエナジー(株)_</v>
      </c>
      <c r="BB670" s="52">
        <f t="shared" si="41"/>
        <v>0.44700000000000001</v>
      </c>
      <c r="BD670" s="52" t="str">
        <f>IF(参照!L670="","",参照!L670)</f>
        <v/>
      </c>
    </row>
    <row r="671" spans="47:56">
      <c r="AU671" s="52" t="str">
        <f>IF(参照!A671="","",参照!A671)</f>
        <v>A0349</v>
      </c>
      <c r="AV671" s="52" t="str">
        <f>IF(参照!B671="","",参照!B671)</f>
        <v>(株)エフエネ</v>
      </c>
      <c r="AW671" s="52">
        <f>IF(参照!C671="","",参照!C671)</f>
        <v>5.1199999999999998E-4</v>
      </c>
      <c r="AX671" s="52" t="str">
        <f>IF(参照!D671="","",参照!D671)</f>
        <v/>
      </c>
      <c r="AY671" s="52">
        <f>IF(参照!E671="","",参照!E671)</f>
        <v>5.5800000000000001E-4</v>
      </c>
      <c r="AZ671" s="52" t="str">
        <f>IF(参照!F671="","",参照!F671)</f>
        <v>(株)エフエネ</v>
      </c>
      <c r="BA671" s="52" t="str">
        <f>IF(参照!G671="","",参照!G671)</f>
        <v>(株)エフエネ_</v>
      </c>
      <c r="BB671" s="52">
        <f t="shared" si="41"/>
        <v>0.55800000000000005</v>
      </c>
      <c r="BD671" s="52" t="str">
        <f>IF(参照!L671="","",参照!L671)</f>
        <v/>
      </c>
    </row>
    <row r="672" spans="47:56">
      <c r="AU672" s="52" t="str">
        <f>IF(参照!A672="","",参照!A672)</f>
        <v>A0350</v>
      </c>
      <c r="AV672" s="52" t="str">
        <f>IF(参照!B672="","",参照!B672)</f>
        <v>こなんウルトラパワー(株)</v>
      </c>
      <c r="AW672" s="52">
        <f>IF(参照!C672="","",参照!C672)</f>
        <v>2.8299999999999999E-4</v>
      </c>
      <c r="AX672" s="52" t="str">
        <f>IF(参照!D672="","",参照!D672)</f>
        <v/>
      </c>
      <c r="AY672" s="52">
        <f>IF(参照!E672="","",参照!E672)</f>
        <v>4.55E-4</v>
      </c>
      <c r="AZ672" s="52" t="str">
        <f>IF(参照!F672="","",参照!F672)</f>
        <v>こなんウルトラパワー(株)</v>
      </c>
      <c r="BA672" s="52" t="str">
        <f>IF(参照!G672="","",参照!G672)</f>
        <v>こなんウルトラパワー(株)_</v>
      </c>
      <c r="BB672" s="52">
        <f t="shared" si="41"/>
        <v>0.45500000000000002</v>
      </c>
      <c r="BD672" s="52" t="str">
        <f>IF(参照!L672="","",参照!L672)</f>
        <v/>
      </c>
    </row>
    <row r="673" spans="47:56">
      <c r="AU673" s="52" t="str">
        <f>IF(参照!A673="","",参照!A673)</f>
        <v>A0351</v>
      </c>
      <c r="AV673" s="52" t="str">
        <f>IF(参照!B673="","",参照!B673)</f>
        <v>(株)ＣＨＩＢＡむつざわエナジー</v>
      </c>
      <c r="AW673" s="52">
        <f>IF(参照!C673="","",参照!C673)</f>
        <v>3.2499999999999999E-4</v>
      </c>
      <c r="AX673" s="52" t="str">
        <f>IF(参照!D673="","",参照!D673)</f>
        <v/>
      </c>
      <c r="AY673" s="52">
        <f>IF(参照!E673="","",参照!E673)</f>
        <v>5.7600000000000001E-4</v>
      </c>
      <c r="AZ673" s="52" t="str">
        <f>IF(参照!F673="","",参照!F673)</f>
        <v>(株)ＣＨＩＢＡむつざわエナジー</v>
      </c>
      <c r="BA673" s="52" t="str">
        <f>IF(参照!G673="","",参照!G673)</f>
        <v>(株)ＣＨＩＢＡむつざわエナジー_</v>
      </c>
      <c r="BB673" s="52">
        <f t="shared" si="41"/>
        <v>0.57600000000000007</v>
      </c>
      <c r="BD673" s="52" t="str">
        <f>IF(参照!L673="","",参照!L673)</f>
        <v/>
      </c>
    </row>
    <row r="674" spans="47:56">
      <c r="AU674" s="52" t="str">
        <f>IF(参照!A674="","",参照!A674)</f>
        <v>A0352</v>
      </c>
      <c r="AV674" s="52" t="str">
        <f>IF(参照!B674="","",参照!B674)</f>
        <v>(株)関西空調　</v>
      </c>
      <c r="AW674" s="52">
        <f>IF(参照!C674="","",参照!C674)</f>
        <v>4.7399999999999997E-4</v>
      </c>
      <c r="AX674" s="52" t="str">
        <f>IF(参照!D674="","",参照!D674)</f>
        <v/>
      </c>
      <c r="AY674" s="52">
        <f>IF(参照!E674="","",参照!E674)</f>
        <v>5.2500000000000008E-4</v>
      </c>
      <c r="AZ674" s="52" t="str">
        <f>IF(参照!F674="","",参照!F674)</f>
        <v>(株)関西空調　</v>
      </c>
      <c r="BA674" s="52" t="str">
        <f>IF(参照!G674="","",参照!G674)</f>
        <v>(株)関西空調　_</v>
      </c>
      <c r="BB674" s="52">
        <f t="shared" si="41"/>
        <v>0.52500000000000002</v>
      </c>
      <c r="BD674" s="52" t="str">
        <f>IF(参照!L674="","",参照!L674)</f>
        <v/>
      </c>
    </row>
    <row r="675" spans="47:56">
      <c r="AU675" s="52" t="str">
        <f>IF(参照!A675="","",参照!A675)</f>
        <v>A0353</v>
      </c>
      <c r="AV675" s="52" t="str">
        <f>IF(参照!B675="","",参照!B675)</f>
        <v>奥出雲電力(株)</v>
      </c>
      <c r="AW675" s="52">
        <f>IF(参照!C675="","",参照!C675)</f>
        <v>1.65E-4</v>
      </c>
      <c r="AX675" s="52" t="str">
        <f>IF(参照!D675="","",参照!D675)</f>
        <v/>
      </c>
      <c r="AY675" s="52">
        <f>IF(参照!E675="","",参照!E675)</f>
        <v>4.6799999999999999E-4</v>
      </c>
      <c r="AZ675" s="52" t="str">
        <f>IF(参照!F675="","",参照!F675)</f>
        <v>奥出雲電力(株)</v>
      </c>
      <c r="BA675" s="52" t="str">
        <f>IF(参照!G675="","",参照!G675)</f>
        <v>奥出雲電力(株)_</v>
      </c>
      <c r="BB675" s="52">
        <f t="shared" si="41"/>
        <v>0.46799999999999997</v>
      </c>
      <c r="BD675" s="52" t="str">
        <f>IF(参照!L675="","",参照!L675)</f>
        <v/>
      </c>
    </row>
    <row r="676" spans="47:56">
      <c r="AU676" s="52" t="str">
        <f>IF(参照!A676="","",参照!A676)</f>
        <v>A0355</v>
      </c>
      <c r="AV676" s="52" t="str">
        <f>IF(参照!B676="","",参照!B676)</f>
        <v>中央電力(株)</v>
      </c>
      <c r="AW676" s="52">
        <f>IF(参照!C676="","",参照!C676)</f>
        <v>4.7699999999999999E-4</v>
      </c>
      <c r="AX676" s="52" t="str">
        <f>IF(参照!D676="","",参照!D676)</f>
        <v>メニューA</v>
      </c>
      <c r="AY676" s="52">
        <f>IF(参照!E676="","",参照!E676)</f>
        <v>0</v>
      </c>
      <c r="AZ676" s="52" t="str">
        <f>IF(参照!F676="","",参照!F676)</f>
        <v>中央電力(株)</v>
      </c>
      <c r="BA676" s="52" t="str">
        <f>IF(参照!G676="","",参照!G676)</f>
        <v>中央電力(株)_メニューA</v>
      </c>
      <c r="BB676" s="52">
        <f t="shared" si="41"/>
        <v>0</v>
      </c>
      <c r="BD676" s="52" t="str">
        <f>IF(参照!L676="","",参照!L676)</f>
        <v/>
      </c>
    </row>
    <row r="677" spans="47:56">
      <c r="AU677" s="52" t="str">
        <f>IF(参照!A677="","",参照!A677)</f>
        <v/>
      </c>
      <c r="AV677" s="52" t="str">
        <f>IF(参照!B677="","",参照!B677)</f>
        <v/>
      </c>
      <c r="AW677" s="52" t="str">
        <f>IF(参照!C677="","",参照!C677)</f>
        <v/>
      </c>
      <c r="AX677" s="52" t="str">
        <f>IF(参照!D677="","",参照!D677)</f>
        <v>メニューB</v>
      </c>
      <c r="AY677" s="52">
        <f>IF(参照!E677="","",参照!E677)</f>
        <v>0</v>
      </c>
      <c r="AZ677" s="52" t="str">
        <f>IF(参照!F677="","",参照!F677)</f>
        <v>中央電力(株)</v>
      </c>
      <c r="BA677" s="52" t="str">
        <f>IF(参照!G677="","",参照!G677)</f>
        <v>中央電力(株)_メニューB</v>
      </c>
      <c r="BB677" s="52">
        <f t="shared" si="41"/>
        <v>0</v>
      </c>
      <c r="BD677" s="52" t="str">
        <f>IF(参照!L677="","",参照!L677)</f>
        <v/>
      </c>
    </row>
    <row r="678" spans="47:56">
      <c r="AU678" s="52" t="str">
        <f>IF(参照!A678="","",参照!A678)</f>
        <v/>
      </c>
      <c r="AV678" s="52" t="str">
        <f>IF(参照!B678="","",参照!B678)</f>
        <v/>
      </c>
      <c r="AW678" s="52" t="str">
        <f>IF(参照!C678="","",参照!C678)</f>
        <v/>
      </c>
      <c r="AX678" s="52" t="str">
        <f>IF(参照!D678="","",参照!D678)</f>
        <v>メニューC</v>
      </c>
      <c r="AY678" s="52">
        <f>IF(参照!E678="","",参照!E678)</f>
        <v>0</v>
      </c>
      <c r="AZ678" s="52" t="str">
        <f>IF(参照!F678="","",参照!F678)</f>
        <v>中央電力(株)</v>
      </c>
      <c r="BA678" s="52" t="str">
        <f>IF(参照!G678="","",参照!G678)</f>
        <v>中央電力(株)_メニューC</v>
      </c>
      <c r="BB678" s="52">
        <f t="shared" si="41"/>
        <v>0</v>
      </c>
      <c r="BD678" s="52" t="str">
        <f>IF(参照!L678="","",参照!L678)</f>
        <v/>
      </c>
    </row>
    <row r="679" spans="47:56">
      <c r="AU679" s="52" t="str">
        <f>IF(参照!A679="","",参照!A679)</f>
        <v/>
      </c>
      <c r="AV679" s="52" t="str">
        <f>IF(参照!B679="","",参照!B679)</f>
        <v/>
      </c>
      <c r="AW679" s="52" t="str">
        <f>IF(参照!C679="","",参照!C679)</f>
        <v/>
      </c>
      <c r="AX679" s="52" t="str">
        <f>IF(参照!D679="","",参照!D679)</f>
        <v>メニューD(残差)</v>
      </c>
      <c r="AY679" s="52">
        <f>IF(参照!E679="","",参照!E679)</f>
        <v>4.8499999999999997E-4</v>
      </c>
      <c r="AZ679" s="52" t="str">
        <f>IF(参照!F679="","",参照!F679)</f>
        <v>中央電力(株)</v>
      </c>
      <c r="BA679" s="52" t="str">
        <f>IF(参照!G679="","",参照!G679)</f>
        <v>中央電力(株)_メニューD(残差)</v>
      </c>
      <c r="BB679" s="52">
        <f t="shared" si="41"/>
        <v>0.48499999999999999</v>
      </c>
      <c r="BD679" s="52" t="str">
        <f>IF(参照!L679="","",参照!L679)</f>
        <v/>
      </c>
    </row>
    <row r="680" spans="47:56">
      <c r="AU680" s="52" t="str">
        <f>IF(参照!A680="","",参照!A680)</f>
        <v/>
      </c>
      <c r="AV680" s="52" t="str">
        <f>IF(参照!B680="","",参照!B680)</f>
        <v/>
      </c>
      <c r="AW680" s="52" t="str">
        <f>IF(参照!C680="","",参照!C680)</f>
        <v/>
      </c>
      <c r="AX680" s="52" t="str">
        <f>IF(参照!D680="","",参照!D680)</f>
        <v>(参考値)事業者全体</v>
      </c>
      <c r="AY680" s="52">
        <f>IF(参照!E680="","",参照!E680)</f>
        <v>4.8999999999999998E-4</v>
      </c>
      <c r="AZ680" s="52" t="str">
        <f>IF(参照!F680="","",参照!F680)</f>
        <v>中央電力(株)</v>
      </c>
      <c r="BA680" s="52" t="str">
        <f>IF(参照!G680="","",参照!G680)</f>
        <v>中央電力(株)_(参考値)事業者全体</v>
      </c>
      <c r="BB680" s="52">
        <f t="shared" si="41"/>
        <v>0.49</v>
      </c>
      <c r="BD680" s="52" t="str">
        <f>IF(参照!L680="","",参照!L680)</f>
        <v/>
      </c>
    </row>
    <row r="681" spans="47:56">
      <c r="AU681" s="52" t="str">
        <f>IF(参照!A681="","",参照!A681)</f>
        <v>A0356</v>
      </c>
      <c r="AV681" s="52" t="str">
        <f>IF(参照!B681="","",参照!B681)</f>
        <v>(株)成田香取エネルギー</v>
      </c>
      <c r="AW681" s="52">
        <f>IF(参照!C681="","",参照!C681)</f>
        <v>3.4699999999999998E-4</v>
      </c>
      <c r="AX681" s="52" t="str">
        <f>IF(参照!D681="","",参照!D681)</f>
        <v/>
      </c>
      <c r="AY681" s="52">
        <f>IF(参照!E681="","",参照!E681)</f>
        <v>4.3300000000000001E-4</v>
      </c>
      <c r="AZ681" s="52" t="str">
        <f>IF(参照!F681="","",参照!F681)</f>
        <v>(株)成田香取エネルギー</v>
      </c>
      <c r="BA681" s="52" t="str">
        <f>IF(参照!G681="","",参照!G681)</f>
        <v>(株)成田香取エネルギー_</v>
      </c>
      <c r="BB681" s="52">
        <f t="shared" si="41"/>
        <v>0.433</v>
      </c>
      <c r="BD681" s="52" t="str">
        <f>IF(参照!L681="","",参照!L681)</f>
        <v/>
      </c>
    </row>
    <row r="682" spans="47:56">
      <c r="AU682" s="52" t="str">
        <f>IF(参照!A682="","",参照!A682)</f>
        <v>A0360</v>
      </c>
      <c r="AV682" s="52" t="str">
        <f>IF(参照!B682="","",参照!B682)</f>
        <v>グローバルソリューションサービス(株)</v>
      </c>
      <c r="AW682" s="52">
        <f>IF(参照!C682="","",参照!C682)</f>
        <v>5.0000000000000001E-4</v>
      </c>
      <c r="AX682" s="52" t="str">
        <f>IF(参照!D682="","",参照!D682)</f>
        <v/>
      </c>
      <c r="AY682" s="52">
        <f>IF(参照!E682="","",参照!E682)</f>
        <v>5.4199999999999995E-4</v>
      </c>
      <c r="AZ682" s="52" t="str">
        <f>IF(参照!F682="","",参照!F682)</f>
        <v>グローバルソリューションサービス(株)</v>
      </c>
      <c r="BA682" s="52" t="str">
        <f>IF(参照!G682="","",参照!G682)</f>
        <v>グローバルソリューションサービス(株)_</v>
      </c>
      <c r="BB682" s="52">
        <f t="shared" si="41"/>
        <v>0.54199999999999993</v>
      </c>
      <c r="BD682" s="52" t="str">
        <f>IF(参照!L682="","",参照!L682)</f>
        <v/>
      </c>
    </row>
    <row r="683" spans="47:56">
      <c r="AU683" s="52" t="str">
        <f>IF(参照!A683="","",参照!A683)</f>
        <v>A0362</v>
      </c>
      <c r="AV683" s="52" t="str">
        <f>IF(参照!B683="","",参照!B683)</f>
        <v>(株)ＣＷＳ</v>
      </c>
      <c r="AW683" s="52">
        <f>IF(参照!C683="","",参照!C683)</f>
        <v>2.5000000000000001E-4</v>
      </c>
      <c r="AX683" s="52" t="str">
        <f>IF(参照!D683="","",参照!D683)</f>
        <v/>
      </c>
      <c r="AY683" s="52">
        <f>IF(参照!E683="","",参照!E683)</f>
        <v>3.01E-4</v>
      </c>
      <c r="AZ683" s="52" t="str">
        <f>IF(参照!F683="","",参照!F683)</f>
        <v>(株)ＣＷＳ</v>
      </c>
      <c r="BA683" s="52" t="str">
        <f>IF(参照!G683="","",参照!G683)</f>
        <v>(株)ＣＷＳ_</v>
      </c>
      <c r="BB683" s="52">
        <f t="shared" si="41"/>
        <v>0.30099999999999999</v>
      </c>
      <c r="BD683" s="52" t="str">
        <f>IF(参照!L683="","",参照!L683)</f>
        <v/>
      </c>
    </row>
    <row r="684" spans="47:56">
      <c r="AU684" s="52" t="str">
        <f>IF(参照!A684="","",参照!A684)</f>
        <v>A0364</v>
      </c>
      <c r="AV684" s="52" t="str">
        <f>IF(参照!B684="","",参照!B684)</f>
        <v>ふくしま新電力(株)</v>
      </c>
      <c r="AW684" s="52">
        <f>IF(参照!C684="","",参照!C684)</f>
        <v>4.9799999999999996E-4</v>
      </c>
      <c r="AX684" s="52" t="str">
        <f>IF(参照!D684="","",参照!D684)</f>
        <v/>
      </c>
      <c r="AY684" s="52">
        <f>IF(参照!E684="","",参照!E684)</f>
        <v>4.8299999999999998E-4</v>
      </c>
      <c r="AZ684" s="52" t="str">
        <f>IF(参照!F684="","",参照!F684)</f>
        <v>ふくしま新電力(株)</v>
      </c>
      <c r="BA684" s="52" t="str">
        <f>IF(参照!G684="","",参照!G684)</f>
        <v>ふくしま新電力(株)_</v>
      </c>
      <c r="BB684" s="52">
        <f t="shared" si="41"/>
        <v>0.48299999999999998</v>
      </c>
      <c r="BD684" s="52" t="str">
        <f>IF(参照!L684="","",参照!L684)</f>
        <v/>
      </c>
    </row>
    <row r="685" spans="47:56">
      <c r="AU685" s="52" t="str">
        <f>IF(参照!A685="","",参照!A685)</f>
        <v>A0365</v>
      </c>
      <c r="AV685" s="52" t="str">
        <f>IF(参照!B685="","",参照!B685)</f>
        <v>ティーダッシュ合同会社</v>
      </c>
      <c r="AW685" s="52">
        <f>IF(参照!C685="","",参照!C685)</f>
        <v>5.1199999999999998E-4</v>
      </c>
      <c r="AX685" s="52" t="str">
        <f>IF(参照!D685="","",参照!D685)</f>
        <v/>
      </c>
      <c r="AY685" s="52">
        <f>IF(参照!E685="","",参照!E685)</f>
        <v>4.5600000000000003E-4</v>
      </c>
      <c r="AZ685" s="52" t="str">
        <f>IF(参照!F685="","",参照!F685)</f>
        <v>ティーダッシュ合同会社</v>
      </c>
      <c r="BA685" s="52" t="str">
        <f>IF(参照!G685="","",参照!G685)</f>
        <v>ティーダッシュ合同会社_</v>
      </c>
      <c r="BB685" s="52">
        <f t="shared" si="41"/>
        <v>0.45600000000000002</v>
      </c>
      <c r="BD685" s="52" t="str">
        <f>IF(参照!L685="","",参照!L685)</f>
        <v/>
      </c>
    </row>
    <row r="686" spans="47:56">
      <c r="AU686" s="52" t="str">
        <f>IF(参照!A686="","",参照!A686)</f>
        <v>A0366</v>
      </c>
      <c r="AV686" s="52" t="str">
        <f>IF(参照!B686="","",参照!B686)</f>
        <v>(株)エネクスライフサービス</v>
      </c>
      <c r="AW686" s="52">
        <f>IF(参照!C686="","",参照!C686)</f>
        <v>4.6999999999999999E-4</v>
      </c>
      <c r="AX686" s="52" t="str">
        <f>IF(参照!D686="","",参照!D686)</f>
        <v/>
      </c>
      <c r="AY686" s="52">
        <f>IF(参照!E686="","",参照!E686)</f>
        <v>4.1100000000000002E-4</v>
      </c>
      <c r="AZ686" s="52" t="str">
        <f>IF(参照!F686="","",参照!F686)</f>
        <v>(株)エネクスライフサービス</v>
      </c>
      <c r="BA686" s="52" t="str">
        <f>IF(参照!G686="","",参照!G686)</f>
        <v>(株)エネクスライフサービス_</v>
      </c>
      <c r="BB686" s="52">
        <f t="shared" si="41"/>
        <v>0.41100000000000003</v>
      </c>
      <c r="BD686" s="52" t="str">
        <f>IF(参照!L686="","",参照!L686)</f>
        <v/>
      </c>
    </row>
    <row r="687" spans="47:56">
      <c r="AU687" s="52" t="str">
        <f>IF(参照!A687="","",参照!A687)</f>
        <v>A0367</v>
      </c>
      <c r="AV687" s="52" t="str">
        <f>IF(参照!B687="","",参照!B687)</f>
        <v>ネイチャーエナジー小国(株)</v>
      </c>
      <c r="AW687" s="52">
        <f>IF(参照!C687="","",参照!C687)</f>
        <v>2.4899999999999998E-4</v>
      </c>
      <c r="AX687" s="52" t="str">
        <f>IF(参照!D687="","",参照!D687)</f>
        <v/>
      </c>
      <c r="AY687" s="52">
        <f>IF(参照!E687="","",参照!E687)</f>
        <v>3.2200000000000002E-4</v>
      </c>
      <c r="AZ687" s="52" t="str">
        <f>IF(参照!F687="","",参照!F687)</f>
        <v>ネイチャーエナジー小国(株)</v>
      </c>
      <c r="BA687" s="52" t="str">
        <f>IF(参照!G687="","",参照!G687)</f>
        <v>ネイチャーエナジー小国(株)_</v>
      </c>
      <c r="BB687" s="52">
        <f t="shared" si="41"/>
        <v>0.32200000000000001</v>
      </c>
      <c r="BD687" s="52" t="str">
        <f>IF(参照!L687="","",参照!L687)</f>
        <v/>
      </c>
    </row>
    <row r="688" spans="47:56">
      <c r="AU688" s="52" t="str">
        <f>IF(参照!A688="","",参照!A688)</f>
        <v>A0368</v>
      </c>
      <c r="AV688" s="52" t="str">
        <f>IF(参照!B688="","",参照!B688)</f>
        <v>リエスパワーネクスト(株)</v>
      </c>
      <c r="AW688" s="52">
        <f>IF(参照!C688="","",参照!C688)</f>
        <v>5.0799999999999999E-4</v>
      </c>
      <c r="AX688" s="52" t="str">
        <f>IF(参照!D688="","",参照!D688)</f>
        <v/>
      </c>
      <c r="AY688" s="52">
        <f>IF(参照!E688="","",参照!E688)</f>
        <v>4.2400000000000001E-4</v>
      </c>
      <c r="AZ688" s="52" t="str">
        <f>IF(参照!F688="","",参照!F688)</f>
        <v>リエスパワーネクスト(株)</v>
      </c>
      <c r="BA688" s="52" t="str">
        <f>IF(参照!G688="","",参照!G688)</f>
        <v>リエスパワーネクスト(株)_</v>
      </c>
      <c r="BB688" s="52">
        <f t="shared" si="41"/>
        <v>0.42399999999999999</v>
      </c>
      <c r="BD688" s="52" t="str">
        <f>IF(参照!L688="","",参照!L688)</f>
        <v/>
      </c>
    </row>
    <row r="689" spans="47:56">
      <c r="AU689" s="52" t="str">
        <f>IF(参照!A689="","",参照!A689)</f>
        <v>A0369</v>
      </c>
      <c r="AV689" s="52" t="str">
        <f>IF(参照!B689="","",参照!B689)</f>
        <v>京都生活協同組合</v>
      </c>
      <c r="AW689" s="52">
        <f>IF(参照!C689="","",参照!C689)</f>
        <v>3.7300000000000001E-4</v>
      </c>
      <c r="AX689" s="52" t="str">
        <f>IF(参照!D689="","",参照!D689)</f>
        <v>メニューA</v>
      </c>
      <c r="AY689" s="52">
        <f>IF(参照!E689="","",参照!E689)</f>
        <v>0</v>
      </c>
      <c r="AZ689" s="52" t="str">
        <f>IF(参照!F689="","",参照!F689)</f>
        <v>京都生活協同組合</v>
      </c>
      <c r="BA689" s="52" t="str">
        <f>IF(参照!G689="","",参照!G689)</f>
        <v>京都生活協同組合_メニューA</v>
      </c>
      <c r="BB689" s="52">
        <f t="shared" si="41"/>
        <v>0</v>
      </c>
      <c r="BD689" s="52" t="str">
        <f>IF(参照!L689="","",参照!L689)</f>
        <v/>
      </c>
    </row>
    <row r="690" spans="47:56">
      <c r="AU690" s="52" t="str">
        <f>IF(参照!A690="","",参照!A690)</f>
        <v/>
      </c>
      <c r="AV690" s="52" t="str">
        <f>IF(参照!B690="","",参照!B690)</f>
        <v/>
      </c>
      <c r="AW690" s="52" t="str">
        <f>IF(参照!C690="","",参照!C690)</f>
        <v/>
      </c>
      <c r="AX690" s="52" t="str">
        <f>IF(参照!D690="","",参照!D690)</f>
        <v>メニューB(残差)</v>
      </c>
      <c r="AY690" s="52">
        <f>IF(参照!E690="","",参照!E690)</f>
        <v>3.19E-4</v>
      </c>
      <c r="AZ690" s="52" t="str">
        <f>IF(参照!F690="","",参照!F690)</f>
        <v>京都生活協同組合</v>
      </c>
      <c r="BA690" s="52" t="str">
        <f>IF(参照!G690="","",参照!G690)</f>
        <v>京都生活協同組合_メニューB(残差)</v>
      </c>
      <c r="BB690" s="52">
        <f t="shared" si="41"/>
        <v>0.31900000000000001</v>
      </c>
      <c r="BD690" s="52" t="str">
        <f>IF(参照!L690="","",参照!L690)</f>
        <v/>
      </c>
    </row>
    <row r="691" spans="47:56">
      <c r="AU691" s="52" t="str">
        <f>IF(参照!A691="","",参照!A691)</f>
        <v/>
      </c>
      <c r="AV691" s="52" t="str">
        <f>IF(参照!B691="","",参照!B691)</f>
        <v/>
      </c>
      <c r="AW691" s="52" t="str">
        <f>IF(参照!C691="","",参照!C691)</f>
        <v/>
      </c>
      <c r="AX691" s="52" t="str">
        <f>IF(参照!D691="","",参照!D691)</f>
        <v>(参考値)事業者全体</v>
      </c>
      <c r="AY691" s="52">
        <f>IF(参照!E691="","",参照!E691)</f>
        <v>3.39E-4</v>
      </c>
      <c r="AZ691" s="52" t="str">
        <f>IF(参照!F691="","",参照!F691)</f>
        <v>京都生活協同組合</v>
      </c>
      <c r="BA691" s="52" t="str">
        <f>IF(参照!G691="","",参照!G691)</f>
        <v>京都生活協同組合_(参考値)事業者全体</v>
      </c>
      <c r="BB691" s="52">
        <f t="shared" si="41"/>
        <v>0.33900000000000002</v>
      </c>
      <c r="BD691" s="52" t="str">
        <f>IF(参照!L691="","",参照!L691)</f>
        <v/>
      </c>
    </row>
    <row r="692" spans="47:56">
      <c r="AU692" s="52" t="str">
        <f>IF(参照!A692="","",参照!A692)</f>
        <v>A0371</v>
      </c>
      <c r="AV692" s="52" t="str">
        <f>IF(参照!B692="","",参照!B692)</f>
        <v>エネルギーパワー(株)</v>
      </c>
      <c r="AW692" s="52">
        <f>IF(参照!C692="","",参照!C692)</f>
        <v>4.9899999999999999E-4</v>
      </c>
      <c r="AX692" s="52" t="str">
        <f>IF(参照!D692="","",参照!D692)</f>
        <v>メニューA</v>
      </c>
      <c r="AY692" s="52">
        <f>IF(参照!E692="","",参照!E692)</f>
        <v>0</v>
      </c>
      <c r="AZ692" s="52" t="str">
        <f>IF(参照!F692="","",参照!F692)</f>
        <v>エネルギーパワー(株)</v>
      </c>
      <c r="BA692" s="52" t="str">
        <f>IF(参照!G692="","",参照!G692)</f>
        <v>エネルギーパワー(株)_メニューA</v>
      </c>
      <c r="BB692" s="52">
        <f t="shared" si="41"/>
        <v>0</v>
      </c>
      <c r="BD692" s="52" t="str">
        <f>IF(参照!L692="","",参照!L692)</f>
        <v/>
      </c>
    </row>
    <row r="693" spans="47:56">
      <c r="AU693" s="52" t="str">
        <f>IF(参照!A693="","",参照!A693)</f>
        <v/>
      </c>
      <c r="AV693" s="52" t="str">
        <f>IF(参照!B693="","",参照!B693)</f>
        <v/>
      </c>
      <c r="AW693" s="52" t="str">
        <f>IF(参照!C693="","",参照!C693)</f>
        <v/>
      </c>
      <c r="AX693" s="52" t="str">
        <f>IF(参照!D693="","",参照!D693)</f>
        <v>メニューB</v>
      </c>
      <c r="AY693" s="52">
        <f>IF(参照!E693="","",参照!E693)</f>
        <v>0</v>
      </c>
      <c r="AZ693" s="52" t="str">
        <f>IF(参照!F693="","",参照!F693)</f>
        <v>エネルギーパワー(株)</v>
      </c>
      <c r="BA693" s="52" t="str">
        <f>IF(参照!G693="","",参照!G693)</f>
        <v>エネルギーパワー(株)_メニューB</v>
      </c>
      <c r="BB693" s="52">
        <f t="shared" si="41"/>
        <v>0</v>
      </c>
      <c r="BD693" s="52" t="str">
        <f>IF(参照!L693="","",参照!L693)</f>
        <v/>
      </c>
    </row>
    <row r="694" spans="47:56">
      <c r="AU694" s="52" t="str">
        <f>IF(参照!A694="","",参照!A694)</f>
        <v/>
      </c>
      <c r="AV694" s="52" t="str">
        <f>IF(参照!B694="","",参照!B694)</f>
        <v/>
      </c>
      <c r="AW694" s="52" t="str">
        <f>IF(参照!C694="","",参照!C694)</f>
        <v/>
      </c>
      <c r="AX694" s="52" t="str">
        <f>IF(参照!D694="","",参照!D694)</f>
        <v>メニューC</v>
      </c>
      <c r="AY694" s="52">
        <f>IF(参照!E694="","",参照!E694)</f>
        <v>0</v>
      </c>
      <c r="AZ694" s="52" t="str">
        <f>IF(参照!F694="","",参照!F694)</f>
        <v>エネルギーパワー(株)</v>
      </c>
      <c r="BA694" s="52" t="str">
        <f>IF(参照!G694="","",参照!G694)</f>
        <v>エネルギーパワー(株)_メニューC</v>
      </c>
      <c r="BB694" s="52">
        <f t="shared" si="41"/>
        <v>0</v>
      </c>
      <c r="BD694" s="52" t="str">
        <f>IF(参照!L694="","",参照!L694)</f>
        <v/>
      </c>
    </row>
    <row r="695" spans="47:56">
      <c r="AU695" s="52" t="str">
        <f>IF(参照!A695="","",参照!A695)</f>
        <v/>
      </c>
      <c r="AV695" s="52" t="str">
        <f>IF(参照!B695="","",参照!B695)</f>
        <v/>
      </c>
      <c r="AW695" s="52" t="str">
        <f>IF(参照!C695="","",参照!C695)</f>
        <v/>
      </c>
      <c r="AX695" s="52" t="str">
        <f>IF(参照!D695="","",参照!D695)</f>
        <v>メニューD</v>
      </c>
      <c r="AY695" s="52">
        <f>IF(参照!E695="","",参照!E695)</f>
        <v>0</v>
      </c>
      <c r="AZ695" s="52" t="str">
        <f>IF(参照!F695="","",参照!F695)</f>
        <v>エネルギーパワー(株)</v>
      </c>
      <c r="BA695" s="52" t="str">
        <f>IF(参照!G695="","",参照!G695)</f>
        <v>エネルギーパワー(株)_メニューD</v>
      </c>
      <c r="BB695" s="52">
        <f t="shared" si="41"/>
        <v>0</v>
      </c>
      <c r="BD695" s="52" t="str">
        <f>IF(参照!L695="","",参照!L695)</f>
        <v/>
      </c>
    </row>
    <row r="696" spans="47:56">
      <c r="AU696" s="52" t="str">
        <f>IF(参照!A696="","",参照!A696)</f>
        <v/>
      </c>
      <c r="AV696" s="52" t="str">
        <f>IF(参照!B696="","",参照!B696)</f>
        <v/>
      </c>
      <c r="AW696" s="52" t="str">
        <f>IF(参照!C696="","",参照!C696)</f>
        <v/>
      </c>
      <c r="AX696" s="52" t="str">
        <f>IF(参照!D696="","",参照!D696)</f>
        <v>メニューE(残差)</v>
      </c>
      <c r="AY696" s="52">
        <f>IF(参照!E696="","",参照!E696)</f>
        <v>5.31E-4</v>
      </c>
      <c r="AZ696" s="52" t="str">
        <f>IF(参照!F696="","",参照!F696)</f>
        <v>エネルギーパワー(株)</v>
      </c>
      <c r="BA696" s="52" t="str">
        <f>IF(参照!G696="","",参照!G696)</f>
        <v>エネルギーパワー(株)_メニューE(残差)</v>
      </c>
      <c r="BB696" s="52">
        <f t="shared" si="41"/>
        <v>0.53100000000000003</v>
      </c>
      <c r="BD696" s="52" t="str">
        <f>IF(参照!L696="","",参照!L696)</f>
        <v/>
      </c>
    </row>
    <row r="697" spans="47:56">
      <c r="AU697" s="52" t="str">
        <f>IF(参照!A697="","",参照!A697)</f>
        <v/>
      </c>
      <c r="AV697" s="52" t="str">
        <f>IF(参照!B697="","",参照!B697)</f>
        <v/>
      </c>
      <c r="AW697" s="52" t="str">
        <f>IF(参照!C697="","",参照!C697)</f>
        <v/>
      </c>
      <c r="AX697" s="52" t="str">
        <f>IF(参照!D697="","",参照!D697)</f>
        <v>(参考値)事業者全体</v>
      </c>
      <c r="AY697" s="52">
        <f>IF(参照!E697="","",参照!E697)</f>
        <v>5.3499999999999999E-4</v>
      </c>
      <c r="AZ697" s="52" t="str">
        <f>IF(参照!F697="","",参照!F697)</f>
        <v>エネルギーパワー(株)</v>
      </c>
      <c r="BA697" s="52" t="str">
        <f>IF(参照!G697="","",参照!G697)</f>
        <v>エネルギーパワー(株)_(参考値)事業者全体</v>
      </c>
      <c r="BB697" s="52">
        <f t="shared" si="41"/>
        <v>0.53500000000000003</v>
      </c>
      <c r="BD697" s="52" t="str">
        <f>IF(参照!L697="","",参照!L697)</f>
        <v/>
      </c>
    </row>
    <row r="698" spans="47:56">
      <c r="AU698" s="52" t="str">
        <f>IF(参照!A698="","",参照!A698)</f>
        <v>A0372</v>
      </c>
      <c r="AV698" s="52" t="str">
        <f>IF(参照!B698="","",参照!B698)</f>
        <v>(株)グリムスパワー</v>
      </c>
      <c r="AW698" s="52">
        <f>IF(参照!C698="","",参照!C698)</f>
        <v>4.8000000000000001E-4</v>
      </c>
      <c r="AX698" s="52" t="str">
        <f>IF(参照!D698="","",参照!D698)</f>
        <v/>
      </c>
      <c r="AY698" s="52">
        <f>IF(参照!E698="","",参照!E698)</f>
        <v>4.86E-4</v>
      </c>
      <c r="AZ698" s="52" t="str">
        <f>IF(参照!F698="","",参照!F698)</f>
        <v>(株)グリムスパワー</v>
      </c>
      <c r="BA698" s="52" t="str">
        <f>IF(参照!G698="","",参照!G698)</f>
        <v>(株)グリムスパワー_</v>
      </c>
      <c r="BB698" s="52">
        <f t="shared" si="41"/>
        <v>0.48599999999999999</v>
      </c>
      <c r="BD698" s="52" t="str">
        <f>IF(参照!L698="","",参照!L698)</f>
        <v/>
      </c>
    </row>
    <row r="699" spans="47:56">
      <c r="AU699" s="52" t="str">
        <f>IF(参照!A699="","",参照!A699)</f>
        <v>A0373</v>
      </c>
      <c r="AV699" s="52" t="str">
        <f>IF(参照!B699="","",参照!B699)</f>
        <v>日本ファシリティ・ソリューション(株)</v>
      </c>
      <c r="AW699" s="52">
        <f>IF(参照!C699="","",参照!C699)</f>
        <v>4.7600000000000002E-4</v>
      </c>
      <c r="AX699" s="52" t="str">
        <f>IF(参照!D699="","",参照!D699)</f>
        <v>メニューA</v>
      </c>
      <c r="AY699" s="52">
        <f>IF(参照!E699="","",参照!E699)</f>
        <v>0</v>
      </c>
      <c r="AZ699" s="52" t="str">
        <f>IF(参照!F699="","",参照!F699)</f>
        <v>日本ファシリティ・ソリューション(株)</v>
      </c>
      <c r="BA699" s="52" t="str">
        <f>IF(参照!G699="","",参照!G699)</f>
        <v>日本ファシリティ・ソリューション(株)_メニューA</v>
      </c>
      <c r="BB699" s="52">
        <f t="shared" si="41"/>
        <v>0</v>
      </c>
      <c r="BD699" s="52" t="str">
        <f>IF(参照!L699="","",参照!L699)</f>
        <v/>
      </c>
    </row>
    <row r="700" spans="47:56">
      <c r="AU700" s="52" t="str">
        <f>IF(参照!A700="","",参照!A700)</f>
        <v/>
      </c>
      <c r="AV700" s="52" t="str">
        <f>IF(参照!B700="","",参照!B700)</f>
        <v/>
      </c>
      <c r="AW700" s="52" t="str">
        <f>IF(参照!C700="","",参照!C700)</f>
        <v/>
      </c>
      <c r="AX700" s="52" t="str">
        <f>IF(参照!D700="","",参照!D700)</f>
        <v>メニューB(残差)</v>
      </c>
      <c r="AY700" s="52">
        <f>IF(参照!E700="","",参照!E700)</f>
        <v>2.92E-4</v>
      </c>
      <c r="AZ700" s="52" t="str">
        <f>IF(参照!F700="","",参照!F700)</f>
        <v>日本ファシリティ・ソリューション(株)</v>
      </c>
      <c r="BA700" s="52" t="str">
        <f>IF(参照!G700="","",参照!G700)</f>
        <v>日本ファシリティ・ソリューション(株)_メニューB(残差)</v>
      </c>
      <c r="BB700" s="52">
        <f t="shared" si="41"/>
        <v>0.29199999999999998</v>
      </c>
      <c r="BD700" s="52" t="str">
        <f>IF(参照!L700="","",参照!L700)</f>
        <v/>
      </c>
    </row>
    <row r="701" spans="47:56">
      <c r="AU701" s="52" t="str">
        <f>IF(参照!A701="","",参照!A701)</f>
        <v/>
      </c>
      <c r="AV701" s="52" t="str">
        <f>IF(参照!B701="","",参照!B701)</f>
        <v/>
      </c>
      <c r="AW701" s="52" t="str">
        <f>IF(参照!C701="","",参照!C701)</f>
        <v/>
      </c>
      <c r="AX701" s="52" t="str">
        <f>IF(参照!D701="","",参照!D701)</f>
        <v>(参考値)事業者全体</v>
      </c>
      <c r="AY701" s="52">
        <f>IF(参照!E701="","",参照!E701)</f>
        <v>4.7800000000000002E-4</v>
      </c>
      <c r="AZ701" s="52" t="str">
        <f>IF(参照!F701="","",参照!F701)</f>
        <v>日本ファシリティ・ソリューション(株)</v>
      </c>
      <c r="BA701" s="52" t="str">
        <f>IF(参照!G701="","",参照!G701)</f>
        <v>日本ファシリティ・ソリューション(株)_(参考値)事業者全体</v>
      </c>
      <c r="BB701" s="52">
        <f t="shared" si="41"/>
        <v>0.47800000000000004</v>
      </c>
      <c r="BD701" s="52" t="str">
        <f>IF(参照!L701="","",参照!L701)</f>
        <v/>
      </c>
    </row>
    <row r="702" spans="47:56">
      <c r="AU702" s="52" t="str">
        <f>IF(参照!A702="","",参照!A702)</f>
        <v>A0374</v>
      </c>
      <c r="AV702" s="52" t="str">
        <f>IF(参照!B702="","",参照!B702)</f>
        <v>(株)登米電力</v>
      </c>
      <c r="AW702" s="52">
        <f>IF(参照!C702="","",参照!C702)</f>
        <v>4.55E-4</v>
      </c>
      <c r="AX702" s="52" t="str">
        <f>IF(参照!D702="","",参照!D702)</f>
        <v/>
      </c>
      <c r="AY702" s="52">
        <f>IF(参照!E702="","",参照!E702)</f>
        <v>3.9899999999999999E-4</v>
      </c>
      <c r="AZ702" s="52" t="str">
        <f>IF(参照!F702="","",参照!F702)</f>
        <v>(株)登米電力</v>
      </c>
      <c r="BA702" s="52" t="str">
        <f>IF(参照!G702="","",参照!G702)</f>
        <v>(株)登米電力_</v>
      </c>
      <c r="BB702" s="52">
        <f t="shared" si="41"/>
        <v>0.39900000000000002</v>
      </c>
      <c r="BD702" s="52" t="str">
        <f>IF(参照!L702="","",参照!L702)</f>
        <v/>
      </c>
    </row>
    <row r="703" spans="47:56">
      <c r="AU703" s="52" t="str">
        <f>IF(参照!A703="","",参照!A703)</f>
        <v>A0375</v>
      </c>
      <c r="AV703" s="52" t="str">
        <f>IF(参照!B703="","",参照!B703)</f>
        <v>情報ハイウェイ協同組合</v>
      </c>
      <c r="AW703" s="52">
        <f>IF(参照!C703="","",参照!C703)</f>
        <v>5.0600000000000005E-4</v>
      </c>
      <c r="AX703" s="52" t="str">
        <f>IF(参照!D703="","",参照!D703)</f>
        <v/>
      </c>
      <c r="AY703" s="52">
        <f>IF(参照!E703="","",参照!E703)</f>
        <v>4.7399999999999997E-4</v>
      </c>
      <c r="AZ703" s="52" t="str">
        <f>IF(参照!F703="","",参照!F703)</f>
        <v>情報ハイウェイ協同組合</v>
      </c>
      <c r="BA703" s="52" t="str">
        <f>IF(参照!G703="","",参照!G703)</f>
        <v>情報ハイウェイ協同組合_</v>
      </c>
      <c r="BB703" s="52">
        <f t="shared" si="41"/>
        <v>0.47399999999999998</v>
      </c>
      <c r="BD703" s="52" t="str">
        <f>IF(参照!L703="","",参照!L703)</f>
        <v/>
      </c>
    </row>
    <row r="704" spans="47:56">
      <c r="AU704" s="52" t="str">
        <f>IF(参照!A704="","",参照!A704)</f>
        <v>A0376</v>
      </c>
      <c r="AV704" s="52" t="str">
        <f>IF(参照!B704="","",参照!B704)</f>
        <v>自然電力(株)</v>
      </c>
      <c r="AW704" s="52">
        <f>IF(参照!C704="","",参照!C704)</f>
        <v>3.9599999999999998E-4</v>
      </c>
      <c r="AX704" s="52" t="str">
        <f>IF(参照!D704="","",参照!D704)</f>
        <v>メニューA</v>
      </c>
      <c r="AY704" s="52">
        <f>IF(参照!E704="","",参照!E704)</f>
        <v>0</v>
      </c>
      <c r="AZ704" s="52" t="str">
        <f>IF(参照!F704="","",参照!F704)</f>
        <v>自然電力(株)</v>
      </c>
      <c r="BA704" s="52" t="str">
        <f>IF(参照!G704="","",参照!G704)</f>
        <v>自然電力(株)_メニューA</v>
      </c>
      <c r="BB704" s="52">
        <f t="shared" si="41"/>
        <v>0</v>
      </c>
      <c r="BD704" s="52" t="str">
        <f>IF(参照!L704="","",参照!L704)</f>
        <v/>
      </c>
    </row>
    <row r="705" spans="47:56">
      <c r="AU705" s="52" t="str">
        <f>IF(参照!A705="","",参照!A705)</f>
        <v/>
      </c>
      <c r="AV705" s="52" t="str">
        <f>IF(参照!B705="","",参照!B705)</f>
        <v/>
      </c>
      <c r="AW705" s="52" t="str">
        <f>IF(参照!C705="","",参照!C705)</f>
        <v/>
      </c>
      <c r="AX705" s="52" t="str">
        <f>IF(参照!D705="","",参照!D705)</f>
        <v>メニューB</v>
      </c>
      <c r="AY705" s="52">
        <f>IF(参照!E705="","",参照!E705)</f>
        <v>0</v>
      </c>
      <c r="AZ705" s="52" t="str">
        <f>IF(参照!F705="","",参照!F705)</f>
        <v>自然電力(株)</v>
      </c>
      <c r="BA705" s="52" t="str">
        <f>IF(参照!G705="","",参照!G705)</f>
        <v>自然電力(株)_メニューB</v>
      </c>
      <c r="BB705" s="52">
        <f t="shared" si="41"/>
        <v>0</v>
      </c>
      <c r="BD705" s="52" t="str">
        <f>IF(参照!L705="","",参照!L705)</f>
        <v/>
      </c>
    </row>
    <row r="706" spans="47:56">
      <c r="AU706" s="52" t="str">
        <f>IF(参照!A706="","",参照!A706)</f>
        <v/>
      </c>
      <c r="AV706" s="52" t="str">
        <f>IF(参照!B706="","",参照!B706)</f>
        <v/>
      </c>
      <c r="AW706" s="52" t="str">
        <f>IF(参照!C706="","",参照!C706)</f>
        <v/>
      </c>
      <c r="AX706" s="52" t="str">
        <f>IF(参照!D706="","",参照!D706)</f>
        <v>メニューC</v>
      </c>
      <c r="AY706" s="52">
        <f>IF(参照!E706="","",参照!E706)</f>
        <v>0</v>
      </c>
      <c r="AZ706" s="52" t="str">
        <f>IF(参照!F706="","",参照!F706)</f>
        <v>自然電力(株)</v>
      </c>
      <c r="BA706" s="52" t="str">
        <f>IF(参照!G706="","",参照!G706)</f>
        <v>自然電力(株)_メニューC</v>
      </c>
      <c r="BB706" s="52">
        <f t="shared" si="41"/>
        <v>0</v>
      </c>
      <c r="BD706" s="52" t="str">
        <f>IF(参照!L706="","",参照!L706)</f>
        <v/>
      </c>
    </row>
    <row r="707" spans="47:56">
      <c r="AU707" s="52" t="str">
        <f>IF(参照!A707="","",参照!A707)</f>
        <v/>
      </c>
      <c r="AV707" s="52" t="str">
        <f>IF(参照!B707="","",参照!B707)</f>
        <v/>
      </c>
      <c r="AW707" s="52" t="str">
        <f>IF(参照!C707="","",参照!C707)</f>
        <v/>
      </c>
      <c r="AX707" s="52" t="str">
        <f>IF(参照!D707="","",参照!D707)</f>
        <v>メニューD</v>
      </c>
      <c r="AY707" s="52">
        <f>IF(参照!E707="","",参照!E707)</f>
        <v>0</v>
      </c>
      <c r="AZ707" s="52" t="str">
        <f>IF(参照!F707="","",参照!F707)</f>
        <v>自然電力(株)</v>
      </c>
      <c r="BA707" s="52" t="str">
        <f>IF(参照!G707="","",参照!G707)</f>
        <v>自然電力(株)_メニューD</v>
      </c>
      <c r="BB707" s="52">
        <f t="shared" si="41"/>
        <v>0</v>
      </c>
      <c r="BD707" s="52" t="str">
        <f>IF(参照!L707="","",参照!L707)</f>
        <v/>
      </c>
    </row>
    <row r="708" spans="47:56">
      <c r="AU708" s="52" t="str">
        <f>IF(参照!A708="","",参照!A708)</f>
        <v/>
      </c>
      <c r="AV708" s="52" t="str">
        <f>IF(参照!B708="","",参照!B708)</f>
        <v/>
      </c>
      <c r="AW708" s="52" t="str">
        <f>IF(参照!C708="","",参照!C708)</f>
        <v/>
      </c>
      <c r="AX708" s="52" t="str">
        <f>IF(参照!D708="","",参照!D708)</f>
        <v>(参考値)事業者全体</v>
      </c>
      <c r="AY708" s="52">
        <f>IF(参照!E708="","",参照!E708)</f>
        <v>2.3499999999999999E-4</v>
      </c>
      <c r="AZ708" s="52" t="str">
        <f>IF(参照!F708="","",参照!F708)</f>
        <v>自然電力(株)</v>
      </c>
      <c r="BA708" s="52" t="str">
        <f>IF(参照!G708="","",参照!G708)</f>
        <v>自然電力(株)_(参考値)事業者全体</v>
      </c>
      <c r="BB708" s="52">
        <f t="shared" si="41"/>
        <v>0.23499999999999999</v>
      </c>
      <c r="BD708" s="52" t="str">
        <f>IF(参照!L708="","",参照!L708)</f>
        <v/>
      </c>
    </row>
    <row r="709" spans="47:56">
      <c r="AU709" s="52" t="str">
        <f>IF(参照!A709="","",参照!A709)</f>
        <v>A0377</v>
      </c>
      <c r="AV709" s="52" t="str">
        <f>IF(参照!B709="","",参照!B709)</f>
        <v>(株)オノプロックス</v>
      </c>
      <c r="AW709" s="52">
        <f>IF(参照!C709="","",参照!C709)</f>
        <v>5.5000000000000003E-4</v>
      </c>
      <c r="AX709" s="52" t="str">
        <f>IF(参照!D709="","",参照!D709)</f>
        <v/>
      </c>
      <c r="AY709" s="52">
        <f>IF(参照!E709="","",参照!E709)</f>
        <v>5.2400000000000005E-4</v>
      </c>
      <c r="AZ709" s="52" t="str">
        <f>IF(参照!F709="","",参照!F709)</f>
        <v>(株)オノプロックス</v>
      </c>
      <c r="BA709" s="52" t="str">
        <f>IF(参照!G709="","",参照!G709)</f>
        <v>(株)オノプロックス_</v>
      </c>
      <c r="BB709" s="52">
        <f t="shared" ref="BB709:BB772" si="42">AY709*1000</f>
        <v>0.52400000000000002</v>
      </c>
      <c r="BD709" s="52" t="str">
        <f>IF(参照!L709="","",参照!L709)</f>
        <v/>
      </c>
    </row>
    <row r="710" spans="47:56">
      <c r="AU710" s="52" t="str">
        <f>IF(参照!A710="","",参照!A710)</f>
        <v>A0378</v>
      </c>
      <c r="AV710" s="52" t="str">
        <f>IF(参照!B710="","",参照!B710)</f>
        <v>本庄ガス(株)</v>
      </c>
      <c r="AW710" s="52">
        <f>IF(参照!C710="","",参照!C710)</f>
        <v>3.6400000000000001E-4</v>
      </c>
      <c r="AX710" s="52" t="str">
        <f>IF(参照!D710="","",参照!D710)</f>
        <v/>
      </c>
      <c r="AY710" s="52">
        <f>IF(参照!E710="","",参照!E710)</f>
        <v>3.0800000000000001E-4</v>
      </c>
      <c r="AZ710" s="52" t="str">
        <f>IF(参照!F710="","",参照!F710)</f>
        <v>本庄ガス(株)</v>
      </c>
      <c r="BA710" s="52" t="str">
        <f>IF(参照!G710="","",参照!G710)</f>
        <v>本庄ガス(株)_</v>
      </c>
      <c r="BB710" s="52">
        <f t="shared" si="42"/>
        <v>0.308</v>
      </c>
      <c r="BD710" s="52" t="str">
        <f>IF(参照!L710="","",参照!L710)</f>
        <v/>
      </c>
    </row>
    <row r="711" spans="47:56">
      <c r="AU711" s="52" t="str">
        <f>IF(参照!A711="","",参照!A711)</f>
        <v>A0379</v>
      </c>
      <c r="AV711" s="52" t="str">
        <f>IF(参照!B711="","",参照!B711)</f>
        <v>(株)フィット</v>
      </c>
      <c r="AW711" s="52">
        <f>IF(参照!C711="","",参照!C711)</f>
        <v>4.57E-4</v>
      </c>
      <c r="AX711" s="52" t="str">
        <f>IF(参照!D711="","",参照!D711)</f>
        <v/>
      </c>
      <c r="AY711" s="52">
        <f>IF(参照!E711="","",参照!E711)</f>
        <v>4.0099999999999999E-4</v>
      </c>
      <c r="AZ711" s="52" t="str">
        <f>IF(参照!F711="","",参照!F711)</f>
        <v>(株)フィット</v>
      </c>
      <c r="BA711" s="52" t="str">
        <f>IF(参照!G711="","",参照!G711)</f>
        <v>(株)フィット_</v>
      </c>
      <c r="BB711" s="52">
        <f t="shared" si="42"/>
        <v>0.40099999999999997</v>
      </c>
      <c r="BD711" s="52" t="str">
        <f>IF(参照!L711="","",参照!L711)</f>
        <v/>
      </c>
    </row>
    <row r="712" spans="47:56">
      <c r="AU712" s="52" t="str">
        <f>IF(参照!A712="","",参照!A712)</f>
        <v>A0380</v>
      </c>
      <c r="AV712" s="52" t="str">
        <f>IF(参照!B712="","",参照!B712)</f>
        <v>青森県民エナジー(株)</v>
      </c>
      <c r="AW712" s="52">
        <f>IF(参照!C712="","",参照!C712)</f>
        <v>4.2999999999999999E-4</v>
      </c>
      <c r="AX712" s="52" t="str">
        <f>IF(参照!D712="","",参照!D712)</f>
        <v/>
      </c>
      <c r="AY712" s="52">
        <f>IF(参照!E712="","",参照!E712)</f>
        <v>5.0000000000000001E-4</v>
      </c>
      <c r="AZ712" s="52" t="str">
        <f>IF(参照!F712="","",参照!F712)</f>
        <v>青森県民エナジー(株)</v>
      </c>
      <c r="BA712" s="52" t="str">
        <f>IF(参照!G712="","",参照!G712)</f>
        <v>青森県民エナジー(株)_</v>
      </c>
      <c r="BB712" s="52">
        <f t="shared" si="42"/>
        <v>0.5</v>
      </c>
      <c r="BD712" s="52" t="str">
        <f>IF(参照!L712="","",参照!L712)</f>
        <v/>
      </c>
    </row>
    <row r="713" spans="47:56">
      <c r="AU713" s="52" t="str">
        <f>IF(参照!A713="","",参照!A713)</f>
        <v>A0381</v>
      </c>
      <c r="AV713" s="52" t="str">
        <f>IF(参照!B713="","",参照!B713)</f>
        <v>国際航業(株)</v>
      </c>
      <c r="AW713" s="52">
        <f>IF(参照!C713="","",参照!C713)</f>
        <v>4.1399999999999998E-4</v>
      </c>
      <c r="AX713" s="52" t="str">
        <f>IF(参照!D713="","",参照!D713)</f>
        <v/>
      </c>
      <c r="AY713" s="52">
        <f>IF(参照!E713="","",参照!E713)</f>
        <v>6.29E-4</v>
      </c>
      <c r="AZ713" s="52" t="str">
        <f>IF(参照!F713="","",参照!F713)</f>
        <v>国際航業(株)</v>
      </c>
      <c r="BA713" s="52" t="str">
        <f>IF(参照!G713="","",参照!G713)</f>
        <v>国際航業(株)_</v>
      </c>
      <c r="BB713" s="52">
        <f t="shared" si="42"/>
        <v>0.629</v>
      </c>
      <c r="BD713" s="52" t="str">
        <f>IF(参照!L713="","",参照!L713)</f>
        <v/>
      </c>
    </row>
    <row r="714" spans="47:56">
      <c r="AU714" s="52" t="str">
        <f>IF(参照!A714="","",参照!A714)</f>
        <v>A0382</v>
      </c>
      <c r="AV714" s="52" t="str">
        <f>IF(参照!B714="","",参照!B714)</f>
        <v>ローカルでんき(株)</v>
      </c>
      <c r="AW714" s="52" t="str">
        <f>IF(参照!C714="","",参照!C714)</f>
        <v>0.000453※</v>
      </c>
      <c r="AX714" s="52" t="str">
        <f>IF(参照!D714="","",参照!D714)</f>
        <v>メニューA</v>
      </c>
      <c r="AY714" s="52">
        <f>IF(参照!E714="","",参照!E714)</f>
        <v>0</v>
      </c>
      <c r="AZ714" s="52" t="str">
        <f>IF(参照!F714="","",参照!F714)</f>
        <v>ローカルでんき(株)</v>
      </c>
      <c r="BA714" s="52" t="str">
        <f>IF(参照!G714="","",参照!G714)</f>
        <v>ローカルでんき(株)_メニューA</v>
      </c>
      <c r="BB714" s="52">
        <f t="shared" si="42"/>
        <v>0</v>
      </c>
      <c r="BD714" s="52" t="str">
        <f>IF(参照!L714="","",参照!L714)</f>
        <v/>
      </c>
    </row>
    <row r="715" spans="47:56">
      <c r="AU715" s="52" t="str">
        <f>IF(参照!A715="","",参照!A715)</f>
        <v/>
      </c>
      <c r="AV715" s="52" t="str">
        <f>IF(参照!B715="","",参照!B715)</f>
        <v/>
      </c>
      <c r="AW715" s="52" t="str">
        <f>IF(参照!C715="","",参照!C715)</f>
        <v/>
      </c>
      <c r="AX715" s="52" t="str">
        <f>IF(参照!D715="","",参照!D715)</f>
        <v>メニューB(残差)</v>
      </c>
      <c r="AY715" s="52">
        <f>IF(参照!E715="","",参照!E715)</f>
        <v>4.4200000000000001E-4</v>
      </c>
      <c r="AZ715" s="52" t="str">
        <f>IF(参照!F715="","",参照!F715)</f>
        <v>ローカルでんき(株)</v>
      </c>
      <c r="BA715" s="52" t="str">
        <f>IF(参照!G715="","",参照!G715)</f>
        <v>ローカルでんき(株)_メニューB(残差)</v>
      </c>
      <c r="BB715" s="52">
        <f t="shared" si="42"/>
        <v>0.442</v>
      </c>
      <c r="BD715" s="52" t="str">
        <f>IF(参照!L715="","",参照!L715)</f>
        <v/>
      </c>
    </row>
    <row r="716" spans="47:56">
      <c r="AU716" s="52" t="str">
        <f>IF(参照!A716="","",参照!A716)</f>
        <v/>
      </c>
      <c r="AV716" s="52" t="str">
        <f>IF(参照!B716="","",参照!B716)</f>
        <v/>
      </c>
      <c r="AW716" s="52" t="str">
        <f>IF(参照!C716="","",参照!C716)</f>
        <v/>
      </c>
      <c r="AX716" s="52" t="str">
        <f>IF(参照!D716="","",参照!D716)</f>
        <v>(参考値)事業者全体</v>
      </c>
      <c r="AY716" s="52">
        <f>IF(参照!E716="","",参照!E716)</f>
        <v>3.3E-4</v>
      </c>
      <c r="AZ716" s="52" t="str">
        <f>IF(参照!F716="","",参照!F716)</f>
        <v>ローカルでんき(株)</v>
      </c>
      <c r="BA716" s="52" t="str">
        <f>IF(参照!G716="","",参照!G716)</f>
        <v>ローカルでんき(株)_(参考値)事業者全体</v>
      </c>
      <c r="BB716" s="52">
        <f t="shared" si="42"/>
        <v>0.33</v>
      </c>
      <c r="BD716" s="52" t="str">
        <f>IF(参照!L716="","",参照!L716)</f>
        <v/>
      </c>
    </row>
    <row r="717" spans="47:56">
      <c r="AU717" s="52" t="str">
        <f>IF(参照!A717="","",参照!A717)</f>
        <v>A0383</v>
      </c>
      <c r="AV717" s="52" t="str">
        <f>IF(参照!B717="","",参照!B717)</f>
        <v>(株)明治産業</v>
      </c>
      <c r="AW717" s="52">
        <f>IF(参照!C717="","",参照!C717)</f>
        <v>4.6000000000000001E-4</v>
      </c>
      <c r="AX717" s="52" t="str">
        <f>IF(参照!D717="","",参照!D717)</f>
        <v/>
      </c>
      <c r="AY717" s="52">
        <f>IF(参照!E717="","",参照!E717)</f>
        <v>4.0400000000000001E-4</v>
      </c>
      <c r="AZ717" s="52" t="str">
        <f>IF(参照!F717="","",参照!F717)</f>
        <v>(株)明治産業</v>
      </c>
      <c r="BA717" s="52" t="str">
        <f>IF(参照!G717="","",参照!G717)</f>
        <v>(株)明治産業_</v>
      </c>
      <c r="BB717" s="52">
        <f t="shared" si="42"/>
        <v>0.40400000000000003</v>
      </c>
      <c r="BD717" s="52" t="str">
        <f>IF(参照!L717="","",参照!L717)</f>
        <v/>
      </c>
    </row>
    <row r="718" spans="47:56">
      <c r="AU718" s="52" t="str">
        <f>IF(参照!A718="","",参照!A718)</f>
        <v>A0385</v>
      </c>
      <c r="AV718" s="52" t="str">
        <f>IF(参照!B718="","",参照!B718)</f>
        <v>岡山電力(株)</v>
      </c>
      <c r="AW718" s="52">
        <f>IF(参照!C718="","",参照!C718)</f>
        <v>2.9500000000000001E-4</v>
      </c>
      <c r="AX718" s="52" t="str">
        <f>IF(参照!D718="","",参照!D718)</f>
        <v>メニューA</v>
      </c>
      <c r="AY718" s="52">
        <f>IF(参照!E718="","",参照!E718)</f>
        <v>0</v>
      </c>
      <c r="AZ718" s="52" t="str">
        <f>IF(参照!F718="","",参照!F718)</f>
        <v>岡山電力(株)</v>
      </c>
      <c r="BA718" s="52" t="str">
        <f>IF(参照!G718="","",参照!G718)</f>
        <v>岡山電力(株)_メニューA</v>
      </c>
      <c r="BB718" s="52">
        <f t="shared" si="42"/>
        <v>0</v>
      </c>
      <c r="BD718" s="52" t="str">
        <f>IF(参照!L718="","",参照!L718)</f>
        <v/>
      </c>
    </row>
    <row r="719" spans="47:56">
      <c r="AU719" s="52" t="str">
        <f>IF(参照!A719="","",参照!A719)</f>
        <v/>
      </c>
      <c r="AV719" s="52" t="str">
        <f>IF(参照!B719="","",参照!B719)</f>
        <v/>
      </c>
      <c r="AW719" s="52" t="str">
        <f>IF(参照!C719="","",参照!C719)</f>
        <v/>
      </c>
      <c r="AX719" s="52" t="str">
        <f>IF(参照!D719="","",参照!D719)</f>
        <v>メニューB(残差)</v>
      </c>
      <c r="AY719" s="52">
        <f>IF(参照!E719="","",参照!E719)</f>
        <v>4.0100000000000004E-4</v>
      </c>
      <c r="AZ719" s="52" t="str">
        <f>IF(参照!F719="","",参照!F719)</f>
        <v>岡山電力(株)</v>
      </c>
      <c r="BA719" s="52" t="str">
        <f>IF(参照!G719="","",参照!G719)</f>
        <v>岡山電力(株)_メニューB(残差)</v>
      </c>
      <c r="BB719" s="52">
        <f t="shared" si="42"/>
        <v>0.40100000000000002</v>
      </c>
      <c r="BD719" s="52" t="str">
        <f>IF(参照!L719="","",参照!L719)</f>
        <v/>
      </c>
    </row>
    <row r="720" spans="47:56">
      <c r="AU720" s="52" t="str">
        <f>IF(参照!A720="","",参照!A720)</f>
        <v/>
      </c>
      <c r="AV720" s="52" t="str">
        <f>IF(参照!B720="","",参照!B720)</f>
        <v/>
      </c>
      <c r="AW720" s="52" t="str">
        <f>IF(参照!C720="","",参照!C720)</f>
        <v/>
      </c>
      <c r="AX720" s="52" t="str">
        <f>IF(参照!D720="","",参照!D720)</f>
        <v>(参考値)事業者全体</v>
      </c>
      <c r="AY720" s="52">
        <f>IF(参照!E720="","",参照!E720)</f>
        <v>5.5400000000000002E-4</v>
      </c>
      <c r="AZ720" s="52" t="str">
        <f>IF(参照!F720="","",参照!F720)</f>
        <v>岡山電力(株)</v>
      </c>
      <c r="BA720" s="52" t="str">
        <f>IF(参照!G720="","",参照!G720)</f>
        <v>岡山電力(株)_(参考値)事業者全体</v>
      </c>
      <c r="BB720" s="52">
        <f t="shared" si="42"/>
        <v>0.55400000000000005</v>
      </c>
      <c r="BD720" s="52" t="str">
        <f>IF(参照!L720="","",参照!L720)</f>
        <v/>
      </c>
    </row>
    <row r="721" spans="47:56">
      <c r="AU721" s="52" t="str">
        <f>IF(参照!A721="","",参照!A721)</f>
        <v>A0386</v>
      </c>
      <c r="AV721" s="52" t="str">
        <f>IF(参照!B721="","",参照!B721)</f>
        <v>ミライフ(株)</v>
      </c>
      <c r="AW721" s="52">
        <f>IF(参照!C721="","",参照!C721)</f>
        <v>1.65E-4</v>
      </c>
      <c r="AX721" s="52" t="str">
        <f>IF(参照!D721="","",参照!D721)</f>
        <v/>
      </c>
      <c r="AY721" s="52">
        <f>IF(参照!E721="","",参照!E721)</f>
        <v>1.0900000000000002E-4</v>
      </c>
      <c r="AZ721" s="52" t="str">
        <f>IF(参照!F721="","",参照!F721)</f>
        <v>ミライフ(株)</v>
      </c>
      <c r="BA721" s="52" t="str">
        <f>IF(参照!G721="","",参照!G721)</f>
        <v>ミライフ(株)_</v>
      </c>
      <c r="BB721" s="52">
        <f t="shared" si="42"/>
        <v>0.10900000000000001</v>
      </c>
      <c r="BD721" s="52" t="str">
        <f>IF(参照!L721="","",参照!L721)</f>
        <v/>
      </c>
    </row>
    <row r="722" spans="47:56">
      <c r="AU722" s="52" t="str">
        <f>IF(参照!A722="","",参照!A722)</f>
        <v>A0387</v>
      </c>
      <c r="AV722" s="52" t="str">
        <f>IF(参照!B722="","",参照!B722)</f>
        <v>(株)翠光トップライン</v>
      </c>
      <c r="AW722" s="52">
        <f>IF(参照!C722="","",参照!C722)</f>
        <v>4.9799999999999996E-4</v>
      </c>
      <c r="AX722" s="52" t="str">
        <f>IF(参照!D722="","",参照!D722)</f>
        <v/>
      </c>
      <c r="AY722" s="52">
        <f>IF(参照!E722="","",参照!E722)</f>
        <v>5.44E-4</v>
      </c>
      <c r="AZ722" s="52" t="str">
        <f>IF(参照!F722="","",参照!F722)</f>
        <v>(株)翠光トップライン</v>
      </c>
      <c r="BA722" s="52" t="str">
        <f>IF(参照!G722="","",参照!G722)</f>
        <v>(株)翠光トップライン_</v>
      </c>
      <c r="BB722" s="52">
        <f t="shared" si="42"/>
        <v>0.54400000000000004</v>
      </c>
      <c r="BD722" s="52" t="str">
        <f>IF(参照!L722="","",参照!L722)</f>
        <v/>
      </c>
    </row>
    <row r="723" spans="47:56">
      <c r="AU723" s="52" t="str">
        <f>IF(参照!A723="","",参照!A723)</f>
        <v>A0388</v>
      </c>
      <c r="AV723" s="52" t="str">
        <f>IF(参照!B723="","",参照!B723)</f>
        <v>楽天エナジー(株)</v>
      </c>
      <c r="AW723" s="52">
        <f>IF(参照!C723="","",参照!C723)</f>
        <v>4.8500000000000003E-4</v>
      </c>
      <c r="AX723" s="52" t="str">
        <f>IF(参照!D723="","",参照!D723)</f>
        <v>メニューA</v>
      </c>
      <c r="AY723" s="52">
        <f>IF(参照!E723="","",参照!E723)</f>
        <v>0</v>
      </c>
      <c r="AZ723" s="52" t="str">
        <f>IF(参照!F723="","",参照!F723)</f>
        <v>楽天エナジー(株)</v>
      </c>
      <c r="BA723" s="52" t="str">
        <f>IF(参照!G723="","",参照!G723)</f>
        <v>楽天エナジー(株)_メニューA</v>
      </c>
      <c r="BB723" s="52">
        <f t="shared" si="42"/>
        <v>0</v>
      </c>
      <c r="BD723" s="52" t="str">
        <f>IF(参照!L723="","",参照!L723)</f>
        <v/>
      </c>
    </row>
    <row r="724" spans="47:56">
      <c r="AU724" s="52" t="str">
        <f>IF(参照!A724="","",参照!A724)</f>
        <v/>
      </c>
      <c r="AV724" s="52" t="str">
        <f>IF(参照!B724="","",参照!B724)</f>
        <v/>
      </c>
      <c r="AW724" s="52" t="str">
        <f>IF(参照!C724="","",参照!C724)</f>
        <v/>
      </c>
      <c r="AX724" s="52" t="str">
        <f>IF(参照!D724="","",参照!D724)</f>
        <v>メニューB</v>
      </c>
      <c r="AY724" s="52">
        <f>IF(参照!E724="","",参照!E724)</f>
        <v>0</v>
      </c>
      <c r="AZ724" s="52" t="str">
        <f>IF(参照!F724="","",参照!F724)</f>
        <v>楽天エナジー(株)</v>
      </c>
      <c r="BA724" s="52" t="str">
        <f>IF(参照!G724="","",参照!G724)</f>
        <v>楽天エナジー(株)_メニューB</v>
      </c>
      <c r="BB724" s="52">
        <f t="shared" si="42"/>
        <v>0</v>
      </c>
      <c r="BD724" s="52" t="str">
        <f>IF(参照!L724="","",参照!L724)</f>
        <v/>
      </c>
    </row>
    <row r="725" spans="47:56">
      <c r="AU725" s="52" t="str">
        <f>IF(参照!A725="","",参照!A725)</f>
        <v/>
      </c>
      <c r="AV725" s="52" t="str">
        <f>IF(参照!B725="","",参照!B725)</f>
        <v/>
      </c>
      <c r="AW725" s="52" t="str">
        <f>IF(参照!C725="","",参照!C725)</f>
        <v/>
      </c>
      <c r="AX725" s="52" t="str">
        <f>IF(参照!D725="","",参照!D725)</f>
        <v>メニューC(残差)</v>
      </c>
      <c r="AY725" s="52">
        <f>IF(参照!E725="","",参照!E725)</f>
        <v>4.26E-4</v>
      </c>
      <c r="AZ725" s="52" t="str">
        <f>IF(参照!F725="","",参照!F725)</f>
        <v>楽天エナジー(株)</v>
      </c>
      <c r="BA725" s="52" t="str">
        <f>IF(参照!G725="","",参照!G725)</f>
        <v>楽天エナジー(株)_メニューC(残差)</v>
      </c>
      <c r="BB725" s="52">
        <f t="shared" si="42"/>
        <v>0.42599999999999999</v>
      </c>
      <c r="BD725" s="52" t="str">
        <f>IF(参照!L725="","",参照!L725)</f>
        <v/>
      </c>
    </row>
    <row r="726" spans="47:56">
      <c r="AU726" s="52" t="str">
        <f>IF(参照!A726="","",参照!A726)</f>
        <v/>
      </c>
      <c r="AV726" s="52" t="str">
        <f>IF(参照!B726="","",参照!B726)</f>
        <v/>
      </c>
      <c r="AW726" s="52" t="str">
        <f>IF(参照!C726="","",参照!C726)</f>
        <v/>
      </c>
      <c r="AX726" s="52" t="str">
        <f>IF(参照!D726="","",参照!D726)</f>
        <v>(参考値)事業者全体</v>
      </c>
      <c r="AY726" s="52">
        <f>IF(参照!E726="","",参照!E726)</f>
        <v>5.4500000000000002E-4</v>
      </c>
      <c r="AZ726" s="52" t="str">
        <f>IF(参照!F726="","",参照!F726)</f>
        <v>楽天エナジー(株)</v>
      </c>
      <c r="BA726" s="52" t="str">
        <f>IF(参照!G726="","",参照!G726)</f>
        <v>楽天エナジー(株)_(参考値)事業者全体</v>
      </c>
      <c r="BB726" s="52">
        <f t="shared" si="42"/>
        <v>0.54500000000000004</v>
      </c>
      <c r="BD726" s="52" t="str">
        <f>IF(参照!L726="","",参照!L726)</f>
        <v/>
      </c>
    </row>
    <row r="727" spans="47:56">
      <c r="AU727" s="52" t="str">
        <f>IF(参照!A727="","",参照!A727)</f>
        <v>A0389</v>
      </c>
      <c r="AV727" s="52" t="str">
        <f>IF(参照!B727="","",参照!B727)</f>
        <v>うすきエネルギー(株)</v>
      </c>
      <c r="AW727" s="52">
        <f>IF(参照!C727="","",参照!C727)</f>
        <v>3.86E-4</v>
      </c>
      <c r="AX727" s="52" t="str">
        <f>IF(参照!D727="","",参照!D727)</f>
        <v/>
      </c>
      <c r="AY727" s="52">
        <f>IF(参照!E727="","",参照!E727)</f>
        <v>3.86E-4</v>
      </c>
      <c r="AZ727" s="52" t="str">
        <f>IF(参照!F727="","",参照!F727)</f>
        <v>うすきエネルギー(株)</v>
      </c>
      <c r="BA727" s="52" t="str">
        <f>IF(参照!G727="","",参照!G727)</f>
        <v>うすきエネルギー(株)_</v>
      </c>
      <c r="BB727" s="52">
        <f t="shared" si="42"/>
        <v>0.38600000000000001</v>
      </c>
      <c r="BD727" s="52" t="str">
        <f>IF(参照!L727="","",参照!L727)</f>
        <v/>
      </c>
    </row>
    <row r="728" spans="47:56">
      <c r="AU728" s="52" t="str">
        <f>IF(参照!A728="","",参照!A728)</f>
        <v>A0390</v>
      </c>
      <c r="AV728" s="52" t="str">
        <f>IF(参照!B728="","",参照!B728)</f>
        <v>(株)トーヨーエネルギーファーム</v>
      </c>
      <c r="AW728" s="52">
        <f>IF(参照!C728="","",参照!C728)</f>
        <v>4.9399999999999997E-4</v>
      </c>
      <c r="AX728" s="52" t="str">
        <f>IF(参照!D728="","",参照!D728)</f>
        <v/>
      </c>
      <c r="AY728" s="52">
        <f>IF(参照!E728="","",参照!E728)</f>
        <v>5.2899999999999996E-4</v>
      </c>
      <c r="AZ728" s="52" t="str">
        <f>IF(参照!F728="","",参照!F728)</f>
        <v>(株)トーヨーエネルギーファーム</v>
      </c>
      <c r="BA728" s="52" t="str">
        <f>IF(参照!G728="","",参照!G728)</f>
        <v>(株)トーヨーエネルギーファーム_</v>
      </c>
      <c r="BB728" s="52">
        <f t="shared" si="42"/>
        <v>0.52899999999999991</v>
      </c>
      <c r="BD728" s="52" t="str">
        <f>IF(参照!L728="","",参照!L728)</f>
        <v/>
      </c>
    </row>
    <row r="729" spans="47:56">
      <c r="AU729" s="52" t="str">
        <f>IF(参照!A729="","",参照!A729)</f>
        <v>A0391</v>
      </c>
      <c r="AV729" s="52" t="str">
        <f>IF(参照!B729="","",参照!B729)</f>
        <v>森のエネルギー(株)</v>
      </c>
      <c r="AW729" s="52">
        <f>IF(参照!C729="","",参照!C729)</f>
        <v>4.8999999999999998E-4</v>
      </c>
      <c r="AX729" s="52" t="str">
        <f>IF(参照!D729="","",参照!D729)</f>
        <v/>
      </c>
      <c r="AY729" s="52">
        <f>IF(参照!E729="","",参照!E729)</f>
        <v>5.3200000000000003E-4</v>
      </c>
      <c r="AZ729" s="52" t="str">
        <f>IF(参照!F729="","",参照!F729)</f>
        <v>森のエネルギー(株)</v>
      </c>
      <c r="BA729" s="52" t="str">
        <f>IF(参照!G729="","",参照!G729)</f>
        <v>森のエネルギー(株)_</v>
      </c>
      <c r="BB729" s="52">
        <f t="shared" si="42"/>
        <v>0.53200000000000003</v>
      </c>
      <c r="BD729" s="52" t="str">
        <f>IF(参照!L729="","",参照!L729)</f>
        <v/>
      </c>
    </row>
    <row r="730" spans="47:56">
      <c r="AU730" s="52" t="str">
        <f>IF(参照!A730="","",参照!A730)</f>
        <v>A0392</v>
      </c>
      <c r="AV730" s="52" t="str">
        <f>IF(参照!B730="","",参照!B730)</f>
        <v>岐阜電力(株)</v>
      </c>
      <c r="AW730" s="52">
        <f>IF(参照!C730="","",参照!C730)</f>
        <v>4.95E-4</v>
      </c>
      <c r="AX730" s="52" t="str">
        <f>IF(参照!D730="","",参照!D730)</f>
        <v/>
      </c>
      <c r="AY730" s="52">
        <f>IF(参照!E730="","",参照!E730)</f>
        <v>5.1999999999999995E-4</v>
      </c>
      <c r="AZ730" s="52" t="str">
        <f>IF(参照!F730="","",参照!F730)</f>
        <v>岐阜電力(株)</v>
      </c>
      <c r="BA730" s="52" t="str">
        <f>IF(参照!G730="","",参照!G730)</f>
        <v>岐阜電力(株)_</v>
      </c>
      <c r="BB730" s="52">
        <f t="shared" si="42"/>
        <v>0.51999999999999991</v>
      </c>
      <c r="BD730" s="52" t="str">
        <f>IF(参照!L730="","",参照!L730)</f>
        <v/>
      </c>
    </row>
    <row r="731" spans="47:56">
      <c r="AU731" s="52" t="str">
        <f>IF(参照!A731="","",参照!A731)</f>
        <v>A0393</v>
      </c>
      <c r="AV731" s="52" t="str">
        <f>IF(参照!B731="","",参照!B731)</f>
        <v>格安電力(株)</v>
      </c>
      <c r="AW731" s="52">
        <f>IF(参照!C731="","",参照!C731)</f>
        <v>3.8299999999999999E-4</v>
      </c>
      <c r="AX731" s="52" t="str">
        <f>IF(参照!D731="","",参照!D731)</f>
        <v/>
      </c>
      <c r="AY731" s="52">
        <f>IF(参照!E731="","",参照!E731)</f>
        <v>3.2699999999999998E-4</v>
      </c>
      <c r="AZ731" s="52" t="str">
        <f>IF(参照!F731="","",参照!F731)</f>
        <v>格安電力(株)</v>
      </c>
      <c r="BA731" s="52" t="str">
        <f>IF(参照!G731="","",参照!G731)</f>
        <v>格安電力(株)_</v>
      </c>
      <c r="BB731" s="52">
        <f t="shared" si="42"/>
        <v>0.32699999999999996</v>
      </c>
      <c r="BD731" s="52" t="str">
        <f>IF(参照!L731="","",参照!L731)</f>
        <v/>
      </c>
    </row>
    <row r="732" spans="47:56">
      <c r="AU732" s="52" t="str">
        <f>IF(参照!A732="","",参照!A732)</f>
        <v>A0396</v>
      </c>
      <c r="AV732" s="52" t="str">
        <f>IF(参照!B732="","",参照!B732)</f>
        <v>(株)エスケーエナジー</v>
      </c>
      <c r="AW732" s="52">
        <f>IF(参照!C732="","",参照!C732)</f>
        <v>5.0699999999999996E-4</v>
      </c>
      <c r="AX732" s="52" t="str">
        <f>IF(参照!D732="","",参照!D732)</f>
        <v/>
      </c>
      <c r="AY732" s="52">
        <f>IF(参照!E732="","",参照!E732)</f>
        <v>4.5100000000000001E-4</v>
      </c>
      <c r="AZ732" s="52" t="str">
        <f>IF(参照!F732="","",参照!F732)</f>
        <v>(株)エスケーエナジー</v>
      </c>
      <c r="BA732" s="52" t="str">
        <f>IF(参照!G732="","",参照!G732)</f>
        <v>(株)エスケーエナジー_</v>
      </c>
      <c r="BB732" s="52">
        <f t="shared" si="42"/>
        <v>0.45100000000000001</v>
      </c>
      <c r="BD732" s="52" t="str">
        <f>IF(参照!L732="","",参照!L732)</f>
        <v/>
      </c>
    </row>
    <row r="733" spans="47:56">
      <c r="AU733" s="52" t="str">
        <f>IF(参照!A733="","",参照!A733)</f>
        <v>A0397</v>
      </c>
      <c r="AV733" s="52" t="str">
        <f>IF(参照!B733="","",参照!B733)</f>
        <v>名南共同エネルギー(株)</v>
      </c>
      <c r="AW733" s="52">
        <f>IF(参照!C733="","",参照!C733)</f>
        <v>6.2600000000000004E-4</v>
      </c>
      <c r="AX733" s="52" t="str">
        <f>IF(参照!D733="","",参照!D733)</f>
        <v/>
      </c>
      <c r="AY733" s="52">
        <f>IF(参照!E733="","",参照!E733)</f>
        <v>6.2500000000000001E-4</v>
      </c>
      <c r="AZ733" s="52" t="str">
        <f>IF(参照!F733="","",参照!F733)</f>
        <v>名南共同エネルギー(株)</v>
      </c>
      <c r="BA733" s="52" t="str">
        <f>IF(参照!G733="","",参照!G733)</f>
        <v>名南共同エネルギー(株)_</v>
      </c>
      <c r="BB733" s="52">
        <f t="shared" si="42"/>
        <v>0.625</v>
      </c>
      <c r="BD733" s="52" t="str">
        <f>IF(参照!L733="","",参照!L733)</f>
        <v/>
      </c>
    </row>
    <row r="734" spans="47:56">
      <c r="AU734" s="52" t="str">
        <f>IF(参照!A734="","",参照!A734)</f>
        <v>A0398</v>
      </c>
      <c r="AV734" s="52" t="str">
        <f>IF(参照!B734="","",参照!B734)</f>
        <v>Ａｐａｍａｎ　Ｅｎｅｒｇｙ(株)</v>
      </c>
      <c r="AW734" s="52">
        <f>IF(参照!C734="","",参照!C734)</f>
        <v>5.1099999999999995E-4</v>
      </c>
      <c r="AX734" s="52" t="str">
        <f>IF(参照!D734="","",参照!D734)</f>
        <v/>
      </c>
      <c r="AY734" s="52">
        <f>IF(参照!E734="","",参照!E734)</f>
        <v>5.6200000000000011E-4</v>
      </c>
      <c r="AZ734" s="52" t="str">
        <f>IF(参照!F734="","",参照!F734)</f>
        <v>Ａｐａｍａｎ　Ｅｎｅｒｇｙ(株)</v>
      </c>
      <c r="BA734" s="52" t="str">
        <f>IF(参照!G734="","",参照!G734)</f>
        <v>Ａｐａｍａｎ　Ｅｎｅｒｇｙ(株)_</v>
      </c>
      <c r="BB734" s="52">
        <f t="shared" si="42"/>
        <v>0.56200000000000006</v>
      </c>
      <c r="BD734" s="52" t="str">
        <f>IF(参照!L734="","",参照!L734)</f>
        <v/>
      </c>
    </row>
    <row r="735" spans="47:56">
      <c r="AU735" s="52" t="str">
        <f>IF(参照!A735="","",参照!A735)</f>
        <v>A0401</v>
      </c>
      <c r="AV735" s="52" t="str">
        <f>IF(参照!B735="","",参照!B735)</f>
        <v>アンビット・エナジー・ジャパン合同会社</v>
      </c>
      <c r="AW735" s="52">
        <f>IF(参照!C735="","",参照!C735)</f>
        <v>9.5000000000000005E-5</v>
      </c>
      <c r="AX735" s="52" t="str">
        <f>IF(参照!D735="","",参照!D735)</f>
        <v/>
      </c>
      <c r="AY735" s="52">
        <f>IF(参照!E735="","",参照!E735)</f>
        <v>7.2999999999999999E-5</v>
      </c>
      <c r="AZ735" s="52" t="str">
        <f>IF(参照!F735="","",参照!F735)</f>
        <v>アンビット・エナジー・ジャパン合同会社</v>
      </c>
      <c r="BA735" s="52" t="str">
        <f>IF(参照!G735="","",参照!G735)</f>
        <v>アンビット・エナジー・ジャパン合同会社_</v>
      </c>
      <c r="BB735" s="52">
        <f t="shared" si="42"/>
        <v>7.2999999999999995E-2</v>
      </c>
      <c r="BD735" s="52" t="str">
        <f>IF(参照!L735="","",参照!L735)</f>
        <v/>
      </c>
    </row>
    <row r="736" spans="47:56">
      <c r="AU736" s="52" t="str">
        <f>IF(参照!A736="","",参照!A736)</f>
        <v>A0402</v>
      </c>
      <c r="AV736" s="52" t="str">
        <f>IF(参照!B736="","",参照!B736)</f>
        <v>(株)ＴＯＫＹＯ油電力</v>
      </c>
      <c r="AW736" s="52">
        <f>IF(参照!C736="","",参照!C736)</f>
        <v>5.1699999999999999E-4</v>
      </c>
      <c r="AX736" s="52" t="str">
        <f>IF(参照!D736="","",参照!D736)</f>
        <v/>
      </c>
      <c r="AY736" s="52">
        <f>IF(参照!E736="","",参照!E736)</f>
        <v>5.7200000000000003E-4</v>
      </c>
      <c r="AZ736" s="52" t="str">
        <f>IF(参照!F736="","",参照!F736)</f>
        <v>(株)ＴＯＫＹＯ油電力</v>
      </c>
      <c r="BA736" s="52" t="str">
        <f>IF(参照!G736="","",参照!G736)</f>
        <v>(株)ＴＯＫＹＯ油電力_</v>
      </c>
      <c r="BB736" s="52">
        <f t="shared" si="42"/>
        <v>0.57200000000000006</v>
      </c>
      <c r="BD736" s="52" t="str">
        <f>IF(参照!L736="","",参照!L736)</f>
        <v/>
      </c>
    </row>
    <row r="737" spans="47:56">
      <c r="AU737" s="52" t="str">
        <f>IF(参照!A737="","",参照!A737)</f>
        <v>A0403</v>
      </c>
      <c r="AV737" s="52" t="str">
        <f>IF(参照!B737="","",参照!B737)</f>
        <v>大分ケーブルテレコム(株)</v>
      </c>
      <c r="AW737" s="52">
        <f>IF(参照!C737="","",参照!C737)</f>
        <v>4.6099999999999998E-4</v>
      </c>
      <c r="AX737" s="52" t="str">
        <f>IF(参照!D737="","",参照!D737)</f>
        <v/>
      </c>
      <c r="AY737" s="52">
        <f>IF(参照!E737="","",参照!E737)</f>
        <v>5.0299999999999997E-4</v>
      </c>
      <c r="AZ737" s="52" t="str">
        <f>IF(参照!F737="","",参照!F737)</f>
        <v>大分ケーブルテレコム(株)</v>
      </c>
      <c r="BA737" s="52" t="str">
        <f>IF(参照!G737="","",参照!G737)</f>
        <v>大分ケーブルテレコム(株)_</v>
      </c>
      <c r="BB737" s="52">
        <f t="shared" si="42"/>
        <v>0.503</v>
      </c>
      <c r="BD737" s="52" t="str">
        <f>IF(参照!L737="","",参照!L737)</f>
        <v/>
      </c>
    </row>
    <row r="738" spans="47:56">
      <c r="AU738" s="52" t="str">
        <f>IF(参照!A738="","",参照!A738)</f>
        <v>A0405</v>
      </c>
      <c r="AV738" s="52" t="str">
        <f>IF(参照!B738="","",参照!B738)</f>
        <v>アストマックス・エネルギー合同会社</v>
      </c>
      <c r="AW738" s="52">
        <f>IF(参照!C738="","",参照!C738)</f>
        <v>5.1400000000000003E-4</v>
      </c>
      <c r="AX738" s="52" t="str">
        <f>IF(参照!D738="","",参照!D738)</f>
        <v/>
      </c>
      <c r="AY738" s="52">
        <f>IF(参照!E738="","",参照!E738)</f>
        <v>4.5800000000000002E-4</v>
      </c>
      <c r="AZ738" s="52" t="str">
        <f>IF(参照!F738="","",参照!F738)</f>
        <v>アストマックス・エネルギー合同会社</v>
      </c>
      <c r="BA738" s="52" t="str">
        <f>IF(参照!G738="","",参照!G738)</f>
        <v>アストマックス・エネルギー合同会社_</v>
      </c>
      <c r="BB738" s="52">
        <f t="shared" si="42"/>
        <v>0.45800000000000002</v>
      </c>
      <c r="BD738" s="52" t="str">
        <f>IF(参照!L738="","",参照!L738)</f>
        <v/>
      </c>
    </row>
    <row r="739" spans="47:56">
      <c r="AU739" s="52" t="str">
        <f>IF(参照!A739="","",参照!A739)</f>
        <v>A0406</v>
      </c>
      <c r="AV739" s="52" t="str">
        <f>IF(参照!B739="","",参照!B739)</f>
        <v>生活協同組合コープみらい</v>
      </c>
      <c r="AW739" s="52">
        <f>IF(参照!C739="","",参照!C739)</f>
        <v>3.7199999999999999E-4</v>
      </c>
      <c r="AX739" s="52" t="str">
        <f>IF(参照!D739="","",参照!D739)</f>
        <v/>
      </c>
      <c r="AY739" s="52">
        <f>IF(参照!E739="","",参照!E739)</f>
        <v>3.1599999999999998E-4</v>
      </c>
      <c r="AZ739" s="52" t="str">
        <f>IF(参照!F739="","",参照!F739)</f>
        <v>生活協同組合コープみらい</v>
      </c>
      <c r="BA739" s="52" t="str">
        <f>IF(参照!G739="","",参照!G739)</f>
        <v>生活協同組合コープみらい_</v>
      </c>
      <c r="BB739" s="52">
        <f t="shared" si="42"/>
        <v>0.316</v>
      </c>
      <c r="BD739" s="52" t="str">
        <f>IF(参照!L739="","",参照!L739)</f>
        <v/>
      </c>
    </row>
    <row r="740" spans="47:56">
      <c r="AU740" s="52" t="str">
        <f>IF(参照!A740="","",参照!A740)</f>
        <v>A0407</v>
      </c>
      <c r="AV740" s="52" t="str">
        <f>IF(参照!B740="","",参照!B740)</f>
        <v>寝屋川電力(株)</v>
      </c>
      <c r="AW740" s="52">
        <f>IF(参照!C740="","",参照!C740)</f>
        <v>4.86E-4</v>
      </c>
      <c r="AX740" s="52" t="str">
        <f>IF(参照!D740="","",参照!D740)</f>
        <v/>
      </c>
      <c r="AY740" s="52">
        <f>IF(参照!E740="","",参照!E740)</f>
        <v>4.57E-4</v>
      </c>
      <c r="AZ740" s="52" t="str">
        <f>IF(参照!F740="","",参照!F740)</f>
        <v>寝屋川電力(株)</v>
      </c>
      <c r="BA740" s="52" t="str">
        <f>IF(参照!G740="","",参照!G740)</f>
        <v>寝屋川電力(株)_</v>
      </c>
      <c r="BB740" s="52">
        <f t="shared" si="42"/>
        <v>0.45700000000000002</v>
      </c>
      <c r="BD740" s="52" t="str">
        <f>IF(参照!L740="","",参照!L740)</f>
        <v/>
      </c>
    </row>
    <row r="741" spans="47:56">
      <c r="AU741" s="52" t="str">
        <f>IF(参照!A741="","",参照!A741)</f>
        <v>A0410</v>
      </c>
      <c r="AV741" s="52" t="str">
        <f>IF(参照!B741="","",参照!B741)</f>
        <v>石川電力(株)</v>
      </c>
      <c r="AW741" s="52">
        <f>IF(参照!C741="","",参照!C741)</f>
        <v>9.9400000000000009E-4</v>
      </c>
      <c r="AX741" s="52" t="str">
        <f>IF(参照!D741="","",参照!D741)</f>
        <v/>
      </c>
      <c r="AY741" s="52">
        <f>IF(参照!E741="","",参照!E741)</f>
        <v>9.3800000000000003E-4</v>
      </c>
      <c r="AZ741" s="52" t="str">
        <f>IF(参照!F741="","",参照!F741)</f>
        <v>石川電力(株)</v>
      </c>
      <c r="BA741" s="52" t="str">
        <f>IF(参照!G741="","",参照!G741)</f>
        <v>石川電力(株)_</v>
      </c>
      <c r="BB741" s="52">
        <f t="shared" si="42"/>
        <v>0.93800000000000006</v>
      </c>
      <c r="BD741" s="52" t="str">
        <f>IF(参照!L741="","",参照!L741)</f>
        <v/>
      </c>
    </row>
    <row r="742" spans="47:56">
      <c r="AU742" s="52" t="str">
        <f>IF(参照!A742="","",参照!A742)</f>
        <v>A0411</v>
      </c>
      <c r="AV742" s="52" t="str">
        <f>IF(参照!B742="","",参照!B742)</f>
        <v>福井電力(株)</v>
      </c>
      <c r="AW742" s="52">
        <f>IF(参照!C742="","",参照!C742)</f>
        <v>4.8099999999999998E-4</v>
      </c>
      <c r="AX742" s="52" t="str">
        <f>IF(参照!D742="","",参照!D742)</f>
        <v/>
      </c>
      <c r="AY742" s="52">
        <f>IF(参照!E742="","",参照!E742)</f>
        <v>4.2499999999999998E-4</v>
      </c>
      <c r="AZ742" s="52" t="str">
        <f>IF(参照!F742="","",参照!F742)</f>
        <v>福井電力(株)</v>
      </c>
      <c r="BA742" s="52" t="str">
        <f>IF(参照!G742="","",参照!G742)</f>
        <v>福井電力(株)_</v>
      </c>
      <c r="BB742" s="52">
        <f t="shared" si="42"/>
        <v>0.42499999999999999</v>
      </c>
      <c r="BD742" s="52" t="str">
        <f>IF(参照!L742="","",参照!L742)</f>
        <v/>
      </c>
    </row>
    <row r="743" spans="47:56">
      <c r="AU743" s="52" t="str">
        <f>IF(参照!A743="","",参照!A743)</f>
        <v>A0413</v>
      </c>
      <c r="AV743" s="52" t="str">
        <f>IF(参照!B743="","",参照!B743)</f>
        <v>(株)MKエネルギー</v>
      </c>
      <c r="AW743" s="52">
        <f>IF(参照!C743="","",参照!C743)</f>
        <v>5.44E-4</v>
      </c>
      <c r="AX743" s="52" t="str">
        <f>IF(参照!D743="","",参照!D743)</f>
        <v/>
      </c>
      <c r="AY743" s="52">
        <f>IF(参照!E743="","",参照!E743)</f>
        <v>5.8799999999999998E-4</v>
      </c>
      <c r="AZ743" s="52" t="str">
        <f>IF(参照!F743="","",参照!F743)</f>
        <v>(株)MKエネルギー</v>
      </c>
      <c r="BA743" s="52" t="str">
        <f>IF(参照!G743="","",参照!G743)</f>
        <v>(株)MKエネルギー_</v>
      </c>
      <c r="BB743" s="52">
        <f t="shared" si="42"/>
        <v>0.58799999999999997</v>
      </c>
      <c r="BD743" s="52" t="str">
        <f>IF(参照!L743="","",参照!L743)</f>
        <v/>
      </c>
    </row>
    <row r="744" spans="47:56">
      <c r="AU744" s="52" t="str">
        <f>IF(参照!A744="","",参照!A744)</f>
        <v>A0414</v>
      </c>
      <c r="AV744" s="52" t="str">
        <f>IF(参照!B744="","",参照!B744)</f>
        <v>(株)Ｏｐｔｉｍｉｚｅｄ　Ｅｎｅｒｇｙ</v>
      </c>
      <c r="AW744" s="52">
        <f>IF(参照!C744="","",参照!C744)</f>
        <v>4.84E-4</v>
      </c>
      <c r="AX744" s="52" t="str">
        <f>IF(参照!D744="","",参照!D744)</f>
        <v/>
      </c>
      <c r="AY744" s="52">
        <f>IF(参照!E744="","",参照!E744)</f>
        <v>4.28E-4</v>
      </c>
      <c r="AZ744" s="52" t="str">
        <f>IF(参照!F744="","",参照!F744)</f>
        <v>(株)Ｏｐｔｉｍｉｚｅｄ　Ｅｎｅｒｇｙ</v>
      </c>
      <c r="BA744" s="52" t="str">
        <f>IF(参照!G744="","",参照!G744)</f>
        <v>(株)Ｏｐｔｉｍｉｚｅｄ　Ｅｎｅｒｇｙ_</v>
      </c>
      <c r="BB744" s="52">
        <f t="shared" si="42"/>
        <v>0.42799999999999999</v>
      </c>
      <c r="BD744" s="52" t="str">
        <f>IF(参照!L744="","",参照!L744)</f>
        <v/>
      </c>
    </row>
    <row r="745" spans="47:56">
      <c r="AU745" s="52" t="str">
        <f>IF(参照!A745="","",参照!A745)</f>
        <v>A0415</v>
      </c>
      <c r="AV745" s="52" t="str">
        <f>IF(参照!B745="","",参照!B745)</f>
        <v>エネラボ(株)</v>
      </c>
      <c r="AW745" s="52">
        <f>IF(参照!C745="","",参照!C745)</f>
        <v>5.3899999999999998E-4</v>
      </c>
      <c r="AX745" s="52" t="str">
        <f>IF(参照!D745="","",参照!D745)</f>
        <v>メニューA</v>
      </c>
      <c r="AY745" s="52">
        <f>IF(参照!E745="","",参照!E745)</f>
        <v>0</v>
      </c>
      <c r="AZ745" s="52" t="str">
        <f>IF(参照!F745="","",参照!F745)</f>
        <v>エネラボ(株)</v>
      </c>
      <c r="BA745" s="52" t="str">
        <f>IF(参照!G745="","",参照!G745)</f>
        <v>エネラボ(株)_メニューA</v>
      </c>
      <c r="BB745" s="52">
        <f t="shared" si="42"/>
        <v>0</v>
      </c>
      <c r="BD745" s="52" t="str">
        <f>IF(参照!L745="","",参照!L745)</f>
        <v/>
      </c>
    </row>
    <row r="746" spans="47:56">
      <c r="AU746" s="52" t="str">
        <f>IF(参照!A746="","",参照!A746)</f>
        <v/>
      </c>
      <c r="AV746" s="52" t="str">
        <f>IF(参照!B746="","",参照!B746)</f>
        <v/>
      </c>
      <c r="AW746" s="52" t="str">
        <f>IF(参照!C746="","",参照!C746)</f>
        <v/>
      </c>
      <c r="AX746" s="52" t="str">
        <f>IF(参照!D746="","",参照!D746)</f>
        <v>メニューB(残差)</v>
      </c>
      <c r="AY746" s="52">
        <f>IF(参照!E746="","",参照!E746)</f>
        <v>4.8299999999999998E-4</v>
      </c>
      <c r="AZ746" s="52" t="str">
        <f>IF(参照!F746="","",参照!F746)</f>
        <v>エネラボ(株)</v>
      </c>
      <c r="BA746" s="52" t="str">
        <f>IF(参照!G746="","",参照!G746)</f>
        <v>エネラボ(株)_メニューB(残差)</v>
      </c>
      <c r="BB746" s="52">
        <f t="shared" si="42"/>
        <v>0.48299999999999998</v>
      </c>
      <c r="BD746" s="52" t="str">
        <f>IF(参照!L746="","",参照!L746)</f>
        <v/>
      </c>
    </row>
    <row r="747" spans="47:56">
      <c r="AU747" s="52" t="str">
        <f>IF(参照!A747="","",参照!A747)</f>
        <v/>
      </c>
      <c r="AV747" s="52" t="str">
        <f>IF(参照!B747="","",参照!B747)</f>
        <v/>
      </c>
      <c r="AW747" s="52" t="str">
        <f>IF(参照!C747="","",参照!C747)</f>
        <v/>
      </c>
      <c r="AX747" s="52" t="str">
        <f>IF(参照!D747="","",参照!D747)</f>
        <v>(参考値)事業者全体</v>
      </c>
      <c r="AY747" s="52">
        <f>IF(参照!E747="","",参照!E747)</f>
        <v>4.0400000000000001E-4</v>
      </c>
      <c r="AZ747" s="52" t="str">
        <f>IF(参照!F747="","",参照!F747)</f>
        <v>エネラボ(株)</v>
      </c>
      <c r="BA747" s="52" t="str">
        <f>IF(参照!G747="","",参照!G747)</f>
        <v>エネラボ(株)_(参考値)事業者全体</v>
      </c>
      <c r="BB747" s="52">
        <f t="shared" si="42"/>
        <v>0.40400000000000003</v>
      </c>
      <c r="BD747" s="52" t="str">
        <f>IF(参照!L747="","",参照!L747)</f>
        <v/>
      </c>
    </row>
    <row r="748" spans="47:56">
      <c r="AU748" s="52" t="str">
        <f>IF(参照!A748="","",参照!A748)</f>
        <v>A0416</v>
      </c>
      <c r="AV748" s="52" t="str">
        <f>IF(参照!B748="","",参照!B748)</f>
        <v>(株)ネクシィーズ・ゼロ</v>
      </c>
      <c r="AW748" s="52">
        <f>IF(参照!C748="","",参照!C748)</f>
        <v>5.0699999999999996E-4</v>
      </c>
      <c r="AX748" s="52" t="str">
        <f>IF(参照!D748="","",参照!D748)</f>
        <v/>
      </c>
      <c r="AY748" s="52">
        <f>IF(参照!E748="","",参照!E748)</f>
        <v>5.3399999999999997E-4</v>
      </c>
      <c r="AZ748" s="52" t="str">
        <f>IF(参照!F748="","",参照!F748)</f>
        <v>(株)ネクシィーズ・ゼロ</v>
      </c>
      <c r="BA748" s="52" t="str">
        <f>IF(参照!G748="","",参照!G748)</f>
        <v>(株)ネクシィーズ・ゼロ_</v>
      </c>
      <c r="BB748" s="52">
        <f t="shared" si="42"/>
        <v>0.53399999999999992</v>
      </c>
      <c r="BD748" s="52" t="str">
        <f>IF(参照!L748="","",参照!L748)</f>
        <v/>
      </c>
    </row>
    <row r="749" spans="47:56">
      <c r="AU749" s="52" t="str">
        <f>IF(参照!A749="","",参照!A749)</f>
        <v>A0418</v>
      </c>
      <c r="AV749" s="52" t="str">
        <f>IF(参照!B749="","",参照!B749)</f>
        <v>横浜ウォーター(株)</v>
      </c>
      <c r="AW749" s="52">
        <f>IF(参照!C749="","",参照!C749)</f>
        <v>3.88E-4</v>
      </c>
      <c r="AX749" s="52" t="str">
        <f>IF(参照!D749="","",参照!D749)</f>
        <v/>
      </c>
      <c r="AY749" s="52">
        <f>IF(参照!E749="","",参照!E749)</f>
        <v>5.2599999999999999E-4</v>
      </c>
      <c r="AZ749" s="52" t="str">
        <f>IF(参照!F749="","",参照!F749)</f>
        <v>横浜ウォーター(株)</v>
      </c>
      <c r="BA749" s="52" t="str">
        <f>IF(参照!G749="","",参照!G749)</f>
        <v>横浜ウォーター(株)_</v>
      </c>
      <c r="BB749" s="52">
        <f t="shared" si="42"/>
        <v>0.52600000000000002</v>
      </c>
      <c r="BD749" s="52" t="str">
        <f>IF(参照!L749="","",参照!L749)</f>
        <v/>
      </c>
    </row>
    <row r="750" spans="47:56">
      <c r="AU750" s="52" t="str">
        <f>IF(参照!A750="","",参照!A750)</f>
        <v>A0419</v>
      </c>
      <c r="AV750" s="52" t="str">
        <f>IF(参照!B750="","",参照!B750)</f>
        <v>スマートエナジー磐田(株)</v>
      </c>
      <c r="AW750" s="52">
        <f>IF(参照!C750="","",参照!C750)</f>
        <v>1.74E-4</v>
      </c>
      <c r="AX750" s="52" t="str">
        <f>IF(参照!D750="","",参照!D750)</f>
        <v>メニューA</v>
      </c>
      <c r="AY750" s="52">
        <f>IF(参照!E750="","",参照!E750)</f>
        <v>0</v>
      </c>
      <c r="AZ750" s="52" t="str">
        <f>IF(参照!F750="","",参照!F750)</f>
        <v>スマートエナジー磐田(株)</v>
      </c>
      <c r="BA750" s="52" t="str">
        <f>IF(参照!G750="","",参照!G750)</f>
        <v>スマートエナジー磐田(株)_メニューA</v>
      </c>
      <c r="BB750" s="52">
        <f t="shared" si="42"/>
        <v>0</v>
      </c>
      <c r="BD750" s="52" t="str">
        <f>IF(参照!L750="","",参照!L750)</f>
        <v/>
      </c>
    </row>
    <row r="751" spans="47:56">
      <c r="AU751" s="52" t="str">
        <f>IF(参照!A751="","",参照!A751)</f>
        <v/>
      </c>
      <c r="AV751" s="52" t="str">
        <f>IF(参照!B751="","",参照!B751)</f>
        <v/>
      </c>
      <c r="AW751" s="52" t="str">
        <f>IF(参照!C751="","",参照!C751)</f>
        <v/>
      </c>
      <c r="AX751" s="52" t="str">
        <f>IF(参照!D751="","",参照!D751)</f>
        <v>メニューB</v>
      </c>
      <c r="AY751" s="52">
        <f>IF(参照!E751="","",参照!E751)</f>
        <v>3.19E-4</v>
      </c>
      <c r="AZ751" s="52" t="str">
        <f>IF(参照!F751="","",参照!F751)</f>
        <v>スマートエナジー磐田(株)</v>
      </c>
      <c r="BA751" s="52" t="str">
        <f>IF(参照!G751="","",参照!G751)</f>
        <v>スマートエナジー磐田(株)_メニューB</v>
      </c>
      <c r="BB751" s="52">
        <f t="shared" si="42"/>
        <v>0.31900000000000001</v>
      </c>
      <c r="BD751" s="52" t="str">
        <f>IF(参照!L751="","",参照!L751)</f>
        <v/>
      </c>
    </row>
    <row r="752" spans="47:56">
      <c r="AU752" s="52" t="str">
        <f>IF(参照!A752="","",参照!A752)</f>
        <v/>
      </c>
      <c r="AV752" s="52" t="str">
        <f>IF(参照!B752="","",参照!B752)</f>
        <v/>
      </c>
      <c r="AW752" s="52" t="str">
        <f>IF(参照!C752="","",参照!C752)</f>
        <v/>
      </c>
      <c r="AX752" s="52" t="str">
        <f>IF(参照!D752="","",参照!D752)</f>
        <v>メニューC(残差)</v>
      </c>
      <c r="AY752" s="52">
        <f>IF(参照!E752="","",参照!E752)</f>
        <v>3.5499999999999996E-4</v>
      </c>
      <c r="AZ752" s="52" t="str">
        <f>IF(参照!F752="","",参照!F752)</f>
        <v>スマートエナジー磐田(株)</v>
      </c>
      <c r="BA752" s="52" t="str">
        <f>IF(参照!G752="","",参照!G752)</f>
        <v>スマートエナジー磐田(株)_メニューC(残差)</v>
      </c>
      <c r="BB752" s="52">
        <f t="shared" si="42"/>
        <v>0.35499999999999998</v>
      </c>
      <c r="BD752" s="52" t="str">
        <f>IF(参照!L752="","",参照!L752)</f>
        <v/>
      </c>
    </row>
    <row r="753" spans="47:56">
      <c r="AU753" s="52" t="str">
        <f>IF(参照!A753="","",参照!A753)</f>
        <v/>
      </c>
      <c r="AV753" s="52" t="str">
        <f>IF(参照!B753="","",参照!B753)</f>
        <v/>
      </c>
      <c r="AW753" s="52" t="str">
        <f>IF(参照!C753="","",参照!C753)</f>
        <v/>
      </c>
      <c r="AX753" s="52" t="str">
        <f>IF(参照!D753="","",参照!D753)</f>
        <v>(参考値)事業者全体</v>
      </c>
      <c r="AY753" s="52">
        <f>IF(参照!E753="","",参照!E753)</f>
        <v>4.0299999999999998E-4</v>
      </c>
      <c r="AZ753" s="52" t="str">
        <f>IF(参照!F753="","",参照!F753)</f>
        <v>スマートエナジー磐田(株)</v>
      </c>
      <c r="BA753" s="52" t="str">
        <f>IF(参照!G753="","",参照!G753)</f>
        <v>スマートエナジー磐田(株)_(参考値)事業者全体</v>
      </c>
      <c r="BB753" s="52">
        <f t="shared" si="42"/>
        <v>0.40299999999999997</v>
      </c>
      <c r="BD753" s="52" t="str">
        <f>IF(参照!L753="","",参照!L753)</f>
        <v/>
      </c>
    </row>
    <row r="754" spans="47:56">
      <c r="AU754" s="52" t="str">
        <f>IF(参照!A754="","",参照!A754)</f>
        <v>A0420</v>
      </c>
      <c r="AV754" s="52" t="str">
        <f>IF(参照!B754="","",参照!B754)</f>
        <v>そうまＩグリッド合同会社</v>
      </c>
      <c r="AW754" s="52">
        <f>IF(参照!C754="","",参照!C754)</f>
        <v>3.2600000000000001E-4</v>
      </c>
      <c r="AX754" s="52" t="str">
        <f>IF(参照!D754="","",参照!D754)</f>
        <v/>
      </c>
      <c r="AY754" s="52">
        <f>IF(参照!E754="","",参照!E754)</f>
        <v>4.2400000000000001E-4</v>
      </c>
      <c r="AZ754" s="52" t="str">
        <f>IF(参照!F754="","",参照!F754)</f>
        <v>そうまＩグリッド合同会社</v>
      </c>
      <c r="BA754" s="52" t="str">
        <f>IF(参照!G754="","",参照!G754)</f>
        <v>そうまＩグリッド合同会社_</v>
      </c>
      <c r="BB754" s="52">
        <f t="shared" si="42"/>
        <v>0.42399999999999999</v>
      </c>
      <c r="BD754" s="52" t="str">
        <f>IF(参照!L754="","",参照!L754)</f>
        <v/>
      </c>
    </row>
    <row r="755" spans="47:56">
      <c r="AU755" s="52" t="str">
        <f>IF(参照!A755="","",参照!A755)</f>
        <v>A0424</v>
      </c>
      <c r="AV755" s="52" t="str">
        <f>IF(参照!B755="","",参照!B755)</f>
        <v>新潟県民電力(株)</v>
      </c>
      <c r="AW755" s="52">
        <f>IF(参照!C755="","",参照!C755)</f>
        <v>4.28E-4</v>
      </c>
      <c r="AX755" s="52" t="str">
        <f>IF(参照!D755="","",参照!D755)</f>
        <v/>
      </c>
      <c r="AY755" s="52">
        <f>IF(参照!E755="","",参照!E755)</f>
        <v>4.1199999999999999E-4</v>
      </c>
      <c r="AZ755" s="52" t="str">
        <f>IF(参照!F755="","",参照!F755)</f>
        <v>新潟県民電力(株)</v>
      </c>
      <c r="BA755" s="52" t="str">
        <f>IF(参照!G755="","",参照!G755)</f>
        <v>新潟県民電力(株)_</v>
      </c>
      <c r="BB755" s="52">
        <f t="shared" si="42"/>
        <v>0.41199999999999998</v>
      </c>
      <c r="BD755" s="52" t="str">
        <f>IF(参照!L755="","",参照!L755)</f>
        <v/>
      </c>
    </row>
    <row r="756" spans="47:56">
      <c r="AU756" s="52" t="str">
        <f>IF(参照!A756="","",参照!A756)</f>
        <v>A0425</v>
      </c>
      <c r="AV756" s="52" t="str">
        <f>IF(参照!B756="","",参照!B756)</f>
        <v>エネトレード(株)</v>
      </c>
      <c r="AW756" s="52" t="str">
        <f>IF(参照!C756="","",参照!C756)</f>
        <v>0.000453※</v>
      </c>
      <c r="AX756" s="52" t="str">
        <f>IF(参照!D756="","",参照!D756)</f>
        <v/>
      </c>
      <c r="AY756" s="52">
        <f>IF(参照!E756="","",参照!E756)</f>
        <v>4.5300000000000001E-4</v>
      </c>
      <c r="AZ756" s="52" t="str">
        <f>IF(参照!F756="","",参照!F756)</f>
        <v>エネトレード(株)</v>
      </c>
      <c r="BA756" s="52" t="str">
        <f>IF(参照!G756="","",参照!G756)</f>
        <v>エネトレード(株)_</v>
      </c>
      <c r="BB756" s="52">
        <f t="shared" si="42"/>
        <v>0.45300000000000001</v>
      </c>
      <c r="BD756" s="52" t="str">
        <f>IF(参照!L756="","",参照!L756)</f>
        <v/>
      </c>
    </row>
    <row r="757" spans="47:56">
      <c r="AU757" s="52" t="str">
        <f>IF(参照!A757="","",参照!A757)</f>
        <v>A0427</v>
      </c>
      <c r="AV757" s="52" t="str">
        <f>IF(参照!B757="","",参照!B757)</f>
        <v>Ｍｙシティ電力(株)</v>
      </c>
      <c r="AW757" s="52">
        <f>IF(参照!C757="","",参照!C757)</f>
        <v>5.1199999999999998E-4</v>
      </c>
      <c r="AX757" s="52" t="str">
        <f>IF(参照!D757="","",参照!D757)</f>
        <v/>
      </c>
      <c r="AY757" s="52">
        <f>IF(参照!E757="","",参照!E757)</f>
        <v>5.6300000000000002E-4</v>
      </c>
      <c r="AZ757" s="52" t="str">
        <f>IF(参照!F757="","",参照!F757)</f>
        <v>Ｍｙシティ電力(株)</v>
      </c>
      <c r="BA757" s="52" t="str">
        <f>IF(参照!G757="","",参照!G757)</f>
        <v>Ｍｙシティ電力(株)_</v>
      </c>
      <c r="BB757" s="52">
        <f t="shared" si="42"/>
        <v>0.56300000000000006</v>
      </c>
      <c r="BD757" s="52" t="str">
        <f>IF(参照!L757="","",参照!L757)</f>
        <v/>
      </c>
    </row>
    <row r="758" spans="47:56">
      <c r="AU758" s="52" t="str">
        <f>IF(参照!A758="","",参照!A758)</f>
        <v>A0429</v>
      </c>
      <c r="AV758" s="52" t="str">
        <f>IF(参照!B758="","",参照!B758)</f>
        <v>ニシムラ(株)</v>
      </c>
      <c r="AW758" s="52">
        <f>IF(参照!C758="","",参照!C758)</f>
        <v>5.0299999999999997E-4</v>
      </c>
      <c r="AX758" s="52" t="str">
        <f>IF(参照!D758="","",参照!D758)</f>
        <v/>
      </c>
      <c r="AY758" s="52">
        <f>IF(参照!E758="","",参照!E758)</f>
        <v>5.5400000000000002E-4</v>
      </c>
      <c r="AZ758" s="52" t="str">
        <f>IF(参照!F758="","",参照!F758)</f>
        <v>ニシムラ(株)</v>
      </c>
      <c r="BA758" s="52" t="str">
        <f>IF(参照!G758="","",参照!G758)</f>
        <v>ニシムラ(株)_</v>
      </c>
      <c r="BB758" s="52">
        <f t="shared" si="42"/>
        <v>0.55400000000000005</v>
      </c>
      <c r="BD758" s="52" t="str">
        <f>IF(参照!L758="","",参照!L758)</f>
        <v/>
      </c>
    </row>
    <row r="759" spans="47:56">
      <c r="AU759" s="52" t="str">
        <f>IF(参照!A759="","",参照!A759)</f>
        <v>A0430</v>
      </c>
      <c r="AV759" s="52" t="str">
        <f>IF(参照!B759="","",参照!B759)</f>
        <v>(株)さくら新電力</v>
      </c>
      <c r="AW759" s="52">
        <f>IF(参照!C759="","",参照!C759)</f>
        <v>4.0400000000000001E-4</v>
      </c>
      <c r="AX759" s="52" t="str">
        <f>IF(参照!D759="","",参照!D759)</f>
        <v>メニューA</v>
      </c>
      <c r="AY759" s="52">
        <f>IF(参照!E759="","",参照!E759)</f>
        <v>0</v>
      </c>
      <c r="AZ759" s="52" t="str">
        <f>IF(参照!F759="","",参照!F759)</f>
        <v>(株)さくら新電力</v>
      </c>
      <c r="BA759" s="52" t="str">
        <f>IF(参照!G759="","",参照!G759)</f>
        <v>(株)さくら新電力_メニューA</v>
      </c>
      <c r="BB759" s="52">
        <f t="shared" si="42"/>
        <v>0</v>
      </c>
      <c r="BD759" s="52" t="str">
        <f>IF(参照!L759="","",参照!L759)</f>
        <v/>
      </c>
    </row>
    <row r="760" spans="47:56">
      <c r="AU760" s="52" t="str">
        <f>IF(参照!A760="","",参照!A760)</f>
        <v/>
      </c>
      <c r="AV760" s="52" t="str">
        <f>IF(参照!B760="","",参照!B760)</f>
        <v/>
      </c>
      <c r="AW760" s="52" t="str">
        <f>IF(参照!C760="","",参照!C760)</f>
        <v/>
      </c>
      <c r="AX760" s="52" t="str">
        <f>IF(参照!D760="","",参照!D760)</f>
        <v>メニューB(残差)</v>
      </c>
      <c r="AY760" s="52">
        <f>IF(参照!E760="","",参照!E760)</f>
        <v>4.2999999999999999E-4</v>
      </c>
      <c r="AZ760" s="52" t="str">
        <f>IF(参照!F760="","",参照!F760)</f>
        <v>(株)さくら新電力</v>
      </c>
      <c r="BA760" s="52" t="str">
        <f>IF(参照!G760="","",参照!G760)</f>
        <v>(株)さくら新電力_メニューB(残差)</v>
      </c>
      <c r="BB760" s="52">
        <f t="shared" si="42"/>
        <v>0.43</v>
      </c>
      <c r="BD760" s="52" t="str">
        <f>IF(参照!L760="","",参照!L760)</f>
        <v/>
      </c>
    </row>
    <row r="761" spans="47:56">
      <c r="AU761" s="52" t="str">
        <f>IF(参照!A761="","",参照!A761)</f>
        <v/>
      </c>
      <c r="AV761" s="52" t="str">
        <f>IF(参照!B761="","",参照!B761)</f>
        <v/>
      </c>
      <c r="AW761" s="52" t="str">
        <f>IF(参照!C761="","",参照!C761)</f>
        <v/>
      </c>
      <c r="AX761" s="52" t="str">
        <f>IF(参照!D761="","",参照!D761)</f>
        <v>(参考値)事業者全体</v>
      </c>
      <c r="AY761" s="52">
        <f>IF(参照!E761="","",参照!E761)</f>
        <v>5.3300000000000005E-4</v>
      </c>
      <c r="AZ761" s="52" t="str">
        <f>IF(参照!F761="","",参照!F761)</f>
        <v>(株)さくら新電力</v>
      </c>
      <c r="BA761" s="52" t="str">
        <f>IF(参照!G761="","",参照!G761)</f>
        <v>(株)さくら新電力_(参考値)事業者全体</v>
      </c>
      <c r="BB761" s="52">
        <f t="shared" si="42"/>
        <v>0.53300000000000003</v>
      </c>
      <c r="BD761" s="52" t="str">
        <f>IF(参照!L761="","",参照!L761)</f>
        <v/>
      </c>
    </row>
    <row r="762" spans="47:56">
      <c r="AU762" s="52" t="str">
        <f>IF(参照!A762="","",参照!A762)</f>
        <v>A0431</v>
      </c>
      <c r="AV762" s="52" t="str">
        <f>IF(参照!B762="","",参照!B762)</f>
        <v>(株)グローアップ</v>
      </c>
      <c r="AW762" s="52">
        <f>IF(参照!C762="","",参照!C762)</f>
        <v>4.0099999999999999E-4</v>
      </c>
      <c r="AX762" s="52" t="str">
        <f>IF(参照!D762="","",参照!D762)</f>
        <v/>
      </c>
      <c r="AY762" s="52">
        <f>IF(参照!E762="","",参照!E762)</f>
        <v>3.4400000000000001E-4</v>
      </c>
      <c r="AZ762" s="52" t="str">
        <f>IF(参照!F762="","",参照!F762)</f>
        <v>(株)グローアップ</v>
      </c>
      <c r="BA762" s="52" t="str">
        <f>IF(参照!G762="","",参照!G762)</f>
        <v>(株)グローアップ_</v>
      </c>
      <c r="BB762" s="52">
        <f t="shared" si="42"/>
        <v>0.34400000000000003</v>
      </c>
      <c r="BD762" s="52" t="str">
        <f>IF(参照!L762="","",参照!L762)</f>
        <v/>
      </c>
    </row>
    <row r="763" spans="47:56">
      <c r="AU763" s="52" t="str">
        <f>IF(参照!A763="","",参照!A763)</f>
        <v>A0435</v>
      </c>
      <c r="AV763" s="52" t="str">
        <f>IF(参照!B763="","",参照!B763)</f>
        <v>いこま市民パワー(株)</v>
      </c>
      <c r="AW763" s="52">
        <f>IF(参照!C763="","",参照!C763)</f>
        <v>1.05E-4</v>
      </c>
      <c r="AX763" s="52" t="str">
        <f>IF(参照!D763="","",参照!D763)</f>
        <v/>
      </c>
      <c r="AY763" s="52">
        <f>IF(参照!E763="","",参照!E763)</f>
        <v>3.9399999999999998E-4</v>
      </c>
      <c r="AZ763" s="52" t="str">
        <f>IF(参照!F763="","",参照!F763)</f>
        <v>いこま市民パワー(株)</v>
      </c>
      <c r="BA763" s="52" t="str">
        <f>IF(参照!G763="","",参照!G763)</f>
        <v>いこま市民パワー(株)_</v>
      </c>
      <c r="BB763" s="52">
        <f t="shared" si="42"/>
        <v>0.39399999999999996</v>
      </c>
      <c r="BD763" s="52" t="str">
        <f>IF(参照!L763="","",参照!L763)</f>
        <v/>
      </c>
    </row>
    <row r="764" spans="47:56">
      <c r="AU764" s="52" t="str">
        <f>IF(参照!A764="","",参照!A764)</f>
        <v>A0436</v>
      </c>
      <c r="AV764" s="52" t="str">
        <f>IF(参照!B764="","",参照!B764)</f>
        <v>(株)コープでんき東北</v>
      </c>
      <c r="AW764" s="52">
        <f>IF(参照!C764="","",参照!C764)</f>
        <v>4.1899999999999999E-4</v>
      </c>
      <c r="AX764" s="52" t="str">
        <f>IF(参照!D764="","",参照!D764)</f>
        <v/>
      </c>
      <c r="AY764" s="52">
        <f>IF(参照!E764="","",参照!E764)</f>
        <v>3.6299999999999999E-4</v>
      </c>
      <c r="AZ764" s="52" t="str">
        <f>IF(参照!F764="","",参照!F764)</f>
        <v>(株)コープでんき東北</v>
      </c>
      <c r="BA764" s="52" t="str">
        <f>IF(参照!G764="","",参照!G764)</f>
        <v>(株)コープでんき東北_</v>
      </c>
      <c r="BB764" s="52">
        <f t="shared" si="42"/>
        <v>0.36299999999999999</v>
      </c>
      <c r="BD764" s="52" t="str">
        <f>IF(参照!L764="","",参照!L764)</f>
        <v/>
      </c>
    </row>
    <row r="765" spans="47:56">
      <c r="AU765" s="52" t="str">
        <f>IF(参照!A765="","",参照!A765)</f>
        <v>A0437</v>
      </c>
      <c r="AV765" s="52" t="str">
        <f>IF(参照!B765="","",参照!B765)</f>
        <v>おもてなし山形(株)</v>
      </c>
      <c r="AW765" s="52">
        <f>IF(参照!C765="","",参照!C765)</f>
        <v>1.54E-4</v>
      </c>
      <c r="AX765" s="52" t="str">
        <f>IF(参照!D765="","",参照!D765)</f>
        <v/>
      </c>
      <c r="AY765" s="52">
        <f>IF(参照!E765="","",参照!E765)</f>
        <v>9.800000000000001E-5</v>
      </c>
      <c r="AZ765" s="52" t="str">
        <f>IF(参照!F765="","",参照!F765)</f>
        <v>おもてなし山形(株)</v>
      </c>
      <c r="BA765" s="52" t="str">
        <f>IF(参照!G765="","",参照!G765)</f>
        <v>おもてなし山形(株)_</v>
      </c>
      <c r="BB765" s="52">
        <f t="shared" si="42"/>
        <v>9.8000000000000004E-2</v>
      </c>
      <c r="BD765" s="52" t="str">
        <f>IF(参照!L765="","",参照!L765)</f>
        <v/>
      </c>
    </row>
    <row r="766" spans="47:56">
      <c r="AU766" s="52" t="str">
        <f>IF(参照!A766="","",参照!A766)</f>
        <v>A0438</v>
      </c>
      <c r="AV766" s="52" t="str">
        <f>IF(参照!B766="","",参照!B766)</f>
        <v>長野都市ガス(株)</v>
      </c>
      <c r="AW766" s="52">
        <f>IF(参照!C766="","",参照!C766)</f>
        <v>3.6400000000000001E-4</v>
      </c>
      <c r="AX766" s="52" t="str">
        <f>IF(参照!D766="","",参照!D766)</f>
        <v/>
      </c>
      <c r="AY766" s="52">
        <f>IF(参照!E766="","",参照!E766)</f>
        <v>3.0800000000000001E-4</v>
      </c>
      <c r="AZ766" s="52" t="str">
        <f>IF(参照!F766="","",参照!F766)</f>
        <v>長野都市ガス(株)</v>
      </c>
      <c r="BA766" s="52" t="str">
        <f>IF(参照!G766="","",参照!G766)</f>
        <v>長野都市ガス(株)_</v>
      </c>
      <c r="BB766" s="52">
        <f t="shared" si="42"/>
        <v>0.308</v>
      </c>
      <c r="BD766" s="52" t="str">
        <f>IF(参照!L766="","",参照!L766)</f>
        <v/>
      </c>
    </row>
    <row r="767" spans="47:56">
      <c r="AU767" s="52" t="str">
        <f>IF(参照!A767="","",参照!A767)</f>
        <v>A0439</v>
      </c>
      <c r="AV767" s="52" t="str">
        <f>IF(参照!B767="","",参照!B767)</f>
        <v>上田ガス(株)</v>
      </c>
      <c r="AW767" s="52">
        <f>IF(参照!C767="","",参照!C767)</f>
        <v>3.6400000000000001E-4</v>
      </c>
      <c r="AX767" s="52" t="str">
        <f>IF(参照!D767="","",参照!D767)</f>
        <v/>
      </c>
      <c r="AY767" s="52">
        <f>IF(参照!E767="","",参照!E767)</f>
        <v>3.0800000000000001E-4</v>
      </c>
      <c r="AZ767" s="52" t="str">
        <f>IF(参照!F767="","",参照!F767)</f>
        <v>上田ガス(株)</v>
      </c>
      <c r="BA767" s="52" t="str">
        <f>IF(参照!G767="","",参照!G767)</f>
        <v>上田ガス(株)_</v>
      </c>
      <c r="BB767" s="52">
        <f t="shared" si="42"/>
        <v>0.308</v>
      </c>
      <c r="BD767" s="52" t="str">
        <f>IF(参照!L767="","",参照!L767)</f>
        <v/>
      </c>
    </row>
    <row r="768" spans="47:56">
      <c r="AU768" s="52" t="str">
        <f>IF(参照!A768="","",参照!A768)</f>
        <v>A0440</v>
      </c>
      <c r="AV768" s="52" t="str">
        <f>IF(参照!B768="","",参照!B768)</f>
        <v>日本瓦斯(株)</v>
      </c>
      <c r="AW768" s="52">
        <f>IF(参照!C768="","",参照!C768)</f>
        <v>4.9200000000000003E-4</v>
      </c>
      <c r="AX768" s="52" t="str">
        <f>IF(参照!D768="","",参照!D768)</f>
        <v>メニューA</v>
      </c>
      <c r="AY768" s="52">
        <f>IF(参照!E768="","",参照!E768)</f>
        <v>0</v>
      </c>
      <c r="AZ768" s="52" t="str">
        <f>IF(参照!F768="","",参照!F768)</f>
        <v>日本瓦斯(株)</v>
      </c>
      <c r="BA768" s="52" t="str">
        <f>IF(参照!G768="","",参照!G768)</f>
        <v>日本瓦斯(株)_メニューA</v>
      </c>
      <c r="BB768" s="52">
        <f t="shared" si="42"/>
        <v>0</v>
      </c>
      <c r="BD768" s="52" t="str">
        <f>IF(参照!L768="","",参照!L768)</f>
        <v/>
      </c>
    </row>
    <row r="769" spans="47:56">
      <c r="AU769" s="52" t="str">
        <f>IF(参照!A769="","",参照!A769)</f>
        <v/>
      </c>
      <c r="AV769" s="52" t="str">
        <f>IF(参照!B769="","",参照!B769)</f>
        <v/>
      </c>
      <c r="AW769" s="52" t="str">
        <f>IF(参照!C769="","",参照!C769)</f>
        <v/>
      </c>
      <c r="AX769" s="52" t="str">
        <f>IF(参照!D769="","",参照!D769)</f>
        <v>メニューB(残差)</v>
      </c>
      <c r="AY769" s="52">
        <f>IF(参照!E769="","",参照!E769)</f>
        <v>4.3100000000000001E-4</v>
      </c>
      <c r="AZ769" s="52" t="str">
        <f>IF(参照!F769="","",参照!F769)</f>
        <v>日本瓦斯(株)</v>
      </c>
      <c r="BA769" s="52" t="str">
        <f>IF(参照!G769="","",参照!G769)</f>
        <v>日本瓦斯(株)_メニューB(残差)</v>
      </c>
      <c r="BB769" s="52">
        <f t="shared" si="42"/>
        <v>0.43099999999999999</v>
      </c>
      <c r="BD769" s="52" t="str">
        <f>IF(参照!L769="","",参照!L769)</f>
        <v/>
      </c>
    </row>
    <row r="770" spans="47:56">
      <c r="AU770" s="52" t="str">
        <f>IF(参照!A770="","",参照!A770)</f>
        <v/>
      </c>
      <c r="AV770" s="52" t="str">
        <f>IF(参照!B770="","",参照!B770)</f>
        <v/>
      </c>
      <c r="AW770" s="52" t="str">
        <f>IF(参照!C770="","",参照!C770)</f>
        <v/>
      </c>
      <c r="AX770" s="52" t="str">
        <f>IF(参照!D770="","",参照!D770)</f>
        <v>(参考値)事業者全体</v>
      </c>
      <c r="AY770" s="52">
        <f>IF(参照!E770="","",参照!E770)</f>
        <v>4.95E-4</v>
      </c>
      <c r="AZ770" s="52" t="str">
        <f>IF(参照!F770="","",参照!F770)</f>
        <v>日本瓦斯(株)</v>
      </c>
      <c r="BA770" s="52" t="str">
        <f>IF(参照!G770="","",参照!G770)</f>
        <v>日本瓦斯(株)_(参考値)事業者全体</v>
      </c>
      <c r="BB770" s="52">
        <f t="shared" si="42"/>
        <v>0.495</v>
      </c>
      <c r="BD770" s="52" t="str">
        <f>IF(参照!L770="","",参照!L770)</f>
        <v/>
      </c>
    </row>
    <row r="771" spans="47:56">
      <c r="AU771" s="52" t="str">
        <f>IF(参照!A771="","",参照!A771)</f>
        <v>A0441</v>
      </c>
      <c r="AV771" s="52" t="str">
        <f>IF(参照!B771="","",参照!B771)</f>
        <v>(株)内藤工業所</v>
      </c>
      <c r="AW771" s="52">
        <f>IF(参照!C771="","",参照!C771)</f>
        <v>5.0799999999999999E-4</v>
      </c>
      <c r="AX771" s="52" t="str">
        <f>IF(参照!D771="","",参照!D771)</f>
        <v/>
      </c>
      <c r="AY771" s="52">
        <f>IF(参照!E771="","",参照!E771)</f>
        <v>4.5199999999999998E-4</v>
      </c>
      <c r="AZ771" s="52" t="str">
        <f>IF(参照!F771="","",参照!F771)</f>
        <v>(株)内藤工業所</v>
      </c>
      <c r="BA771" s="52" t="str">
        <f>IF(参照!G771="","",参照!G771)</f>
        <v>(株)内藤工業所_</v>
      </c>
      <c r="BB771" s="52">
        <f t="shared" si="42"/>
        <v>0.45199999999999996</v>
      </c>
      <c r="BD771" s="52" t="str">
        <f>IF(参照!L771="","",参照!L771)</f>
        <v/>
      </c>
    </row>
    <row r="772" spans="47:56">
      <c r="AU772" s="52" t="str">
        <f>IF(参照!A772="","",参照!A772)</f>
        <v>A0442</v>
      </c>
      <c r="AV772" s="52" t="str">
        <f>IF(参照!B772="","",参照!B772)</f>
        <v>(株)シグナストラスト</v>
      </c>
      <c r="AW772" s="52">
        <f>IF(参照!C772="","",参照!C772)</f>
        <v>5.2999999999999998E-4</v>
      </c>
      <c r="AX772" s="52" t="str">
        <f>IF(参照!D772="","",参照!D772)</f>
        <v/>
      </c>
      <c r="AY772" s="52">
        <f>IF(参照!E772="","",参照!E772)</f>
        <v>4.7399999999999997E-4</v>
      </c>
      <c r="AZ772" s="52" t="str">
        <f>IF(参照!F772="","",参照!F772)</f>
        <v>(株)シグナストラスト</v>
      </c>
      <c r="BA772" s="52" t="str">
        <f>IF(参照!G772="","",参照!G772)</f>
        <v>(株)シグナストラスト_</v>
      </c>
      <c r="BB772" s="52">
        <f t="shared" si="42"/>
        <v>0.47399999999999998</v>
      </c>
      <c r="BD772" s="52" t="str">
        <f>IF(参照!L772="","",参照!L772)</f>
        <v/>
      </c>
    </row>
    <row r="773" spans="47:56">
      <c r="AU773" s="52" t="str">
        <f>IF(参照!A773="","",参照!A773)</f>
        <v>A0443</v>
      </c>
      <c r="AV773" s="52" t="str">
        <f>IF(参照!B773="","",参照!B773)</f>
        <v>ゲーテハウス(株)</v>
      </c>
      <c r="AW773" s="52">
        <f>IF(参照!C773="","",参照!C773)</f>
        <v>4.8899999999999996E-4</v>
      </c>
      <c r="AX773" s="52" t="str">
        <f>IF(参照!D773="","",参照!D773)</f>
        <v/>
      </c>
      <c r="AY773" s="52">
        <f>IF(参照!E773="","",参照!E773)</f>
        <v>5.1199999999999998E-4</v>
      </c>
      <c r="AZ773" s="52" t="str">
        <f>IF(参照!F773="","",参照!F773)</f>
        <v>ゲーテハウス(株)</v>
      </c>
      <c r="BA773" s="52" t="str">
        <f>IF(参照!G773="","",参照!G773)</f>
        <v>ゲーテハウス(株)_</v>
      </c>
      <c r="BB773" s="52">
        <f t="shared" ref="BB773:BB836" si="43">AY773*1000</f>
        <v>0.51200000000000001</v>
      </c>
      <c r="BD773" s="52" t="str">
        <f>IF(参照!L773="","",参照!L773)</f>
        <v/>
      </c>
    </row>
    <row r="774" spans="47:56">
      <c r="AU774" s="52" t="str">
        <f>IF(参照!A774="","",参照!A774)</f>
        <v>A0445</v>
      </c>
      <c r="AV774" s="52" t="str">
        <f>IF(参照!B774="","",参照!B774)</f>
        <v>岩手電力(株)</v>
      </c>
      <c r="AW774" s="52">
        <f>IF(参照!C774="","",参照!C774)</f>
        <v>5.22E-4</v>
      </c>
      <c r="AX774" s="52" t="str">
        <f>IF(参照!D774="","",参照!D774)</f>
        <v/>
      </c>
      <c r="AY774" s="52">
        <f>IF(参照!E774="","",参照!E774)</f>
        <v>5.0799999999999999E-4</v>
      </c>
      <c r="AZ774" s="52" t="str">
        <f>IF(参照!F774="","",参照!F774)</f>
        <v>岩手電力(株)</v>
      </c>
      <c r="BA774" s="52" t="str">
        <f>IF(参照!G774="","",参照!G774)</f>
        <v>岩手電力(株)_</v>
      </c>
      <c r="BB774" s="52">
        <f t="shared" si="43"/>
        <v>0.50800000000000001</v>
      </c>
      <c r="BD774" s="52" t="str">
        <f>IF(参照!L774="","",参照!L774)</f>
        <v/>
      </c>
    </row>
    <row r="775" spans="47:56">
      <c r="AU775" s="52" t="str">
        <f>IF(参照!A775="","",参照!A775)</f>
        <v>A0446</v>
      </c>
      <c r="AV775" s="52" t="str">
        <f>IF(参照!B775="","",参照!B775)</f>
        <v>ＪＰエネルギー(株)</v>
      </c>
      <c r="AW775" s="52">
        <f>IF(参照!C775="","",参照!C775)</f>
        <v>4.95E-4</v>
      </c>
      <c r="AX775" s="52" t="str">
        <f>IF(参照!D775="","",参照!D775)</f>
        <v/>
      </c>
      <c r="AY775" s="52">
        <f>IF(参照!E775="","",参照!E775)</f>
        <v>5.3899999999999998E-4</v>
      </c>
      <c r="AZ775" s="52" t="str">
        <f>IF(参照!F775="","",参照!F775)</f>
        <v>ＪＰエネルギー(株)</v>
      </c>
      <c r="BA775" s="52" t="str">
        <f>IF(参照!G775="","",参照!G775)</f>
        <v>ＪＰエネルギー(株)_</v>
      </c>
      <c r="BB775" s="52">
        <f t="shared" si="43"/>
        <v>0.53900000000000003</v>
      </c>
      <c r="BD775" s="52" t="str">
        <f>IF(参照!L775="","",参照!L775)</f>
        <v/>
      </c>
    </row>
    <row r="776" spans="47:56">
      <c r="AU776" s="52" t="str">
        <f>IF(参照!A776="","",参照!A776)</f>
        <v>A0447</v>
      </c>
      <c r="AV776" s="52" t="str">
        <f>IF(参照!B776="","",参照!B776)</f>
        <v>兵庫電力(株)</v>
      </c>
      <c r="AW776" s="52">
        <f>IF(参照!C776="","",参照!C776)</f>
        <v>4.7600000000000002E-4</v>
      </c>
      <c r="AX776" s="52" t="str">
        <f>IF(参照!D776="","",参照!D776)</f>
        <v/>
      </c>
      <c r="AY776" s="52">
        <f>IF(参照!E776="","",参照!E776)</f>
        <v>4.2000000000000002E-4</v>
      </c>
      <c r="AZ776" s="52" t="str">
        <f>IF(参照!F776="","",参照!F776)</f>
        <v>兵庫電力(株)</v>
      </c>
      <c r="BA776" s="52" t="str">
        <f>IF(参照!G776="","",参照!G776)</f>
        <v>兵庫電力(株)_</v>
      </c>
      <c r="BB776" s="52">
        <f t="shared" si="43"/>
        <v>0.42000000000000004</v>
      </c>
      <c r="BD776" s="52" t="str">
        <f>IF(参照!L776="","",参照!L776)</f>
        <v/>
      </c>
    </row>
    <row r="777" spans="47:56">
      <c r="AU777" s="52" t="str">
        <f>IF(参照!A777="","",参照!A777)</f>
        <v>A0448</v>
      </c>
      <c r="AV777" s="52" t="str">
        <f>IF(参照!B777="","",参照!B777)</f>
        <v>大和ライフエナジア(株)</v>
      </c>
      <c r="AW777" s="52">
        <f>IF(参照!C777="","",参照!C777)</f>
        <v>4.7600000000000002E-4</v>
      </c>
      <c r="AX777" s="52" t="str">
        <f>IF(参照!D777="","",参照!D777)</f>
        <v>メニューA</v>
      </c>
      <c r="AY777" s="52">
        <f>IF(参照!E777="","",参照!E777)</f>
        <v>0</v>
      </c>
      <c r="AZ777" s="52" t="str">
        <f>IF(参照!F777="","",参照!F777)</f>
        <v>大和ライフエナジア(株)</v>
      </c>
      <c r="BA777" s="52" t="str">
        <f>IF(参照!G777="","",参照!G777)</f>
        <v>大和ライフエナジア(株)_メニューA</v>
      </c>
      <c r="BB777" s="52">
        <f t="shared" si="43"/>
        <v>0</v>
      </c>
      <c r="BD777" s="52" t="str">
        <f>IF(参照!L777="","",参照!L777)</f>
        <v/>
      </c>
    </row>
    <row r="778" spans="47:56">
      <c r="AU778" s="52" t="str">
        <f>IF(参照!A778="","",参照!A778)</f>
        <v/>
      </c>
      <c r="AV778" s="52" t="str">
        <f>IF(参照!B778="","",参照!B778)</f>
        <v/>
      </c>
      <c r="AW778" s="52" t="str">
        <f>IF(参照!C778="","",参照!C778)</f>
        <v/>
      </c>
      <c r="AX778" s="52" t="str">
        <f>IF(参照!D778="","",参照!D778)</f>
        <v>メニューB(残差)</v>
      </c>
      <c r="AY778" s="52">
        <f>IF(参照!E778="","",参照!E778)</f>
        <v>4.2400000000000001E-4</v>
      </c>
      <c r="AZ778" s="52" t="str">
        <f>IF(参照!F778="","",参照!F778)</f>
        <v>大和ライフエナジア(株)</v>
      </c>
      <c r="BA778" s="52" t="str">
        <f>IF(参照!G778="","",参照!G778)</f>
        <v>大和ライフエナジア(株)_メニューB(残差)</v>
      </c>
      <c r="BB778" s="52">
        <f t="shared" si="43"/>
        <v>0.42399999999999999</v>
      </c>
      <c r="BD778" s="52" t="str">
        <f>IF(参照!L778="","",参照!L778)</f>
        <v/>
      </c>
    </row>
    <row r="779" spans="47:56">
      <c r="AU779" s="52" t="str">
        <f>IF(参照!A779="","",参照!A779)</f>
        <v/>
      </c>
      <c r="AV779" s="52" t="str">
        <f>IF(参照!B779="","",参照!B779)</f>
        <v/>
      </c>
      <c r="AW779" s="52" t="str">
        <f>IF(参照!C779="","",参照!C779)</f>
        <v/>
      </c>
      <c r="AX779" s="52" t="str">
        <f>IF(参照!D779="","",参照!D779)</f>
        <v>(参考値)事業者全体</v>
      </c>
      <c r="AY779" s="52">
        <f>IF(参照!E779="","",参照!E779)</f>
        <v>4.26E-4</v>
      </c>
      <c r="AZ779" s="52" t="str">
        <f>IF(参照!F779="","",参照!F779)</f>
        <v>大和ライフエナジア(株)</v>
      </c>
      <c r="BA779" s="52" t="str">
        <f>IF(参照!G779="","",参照!G779)</f>
        <v>大和ライフエナジア(株)_(参考値)事業者全体</v>
      </c>
      <c r="BB779" s="52">
        <f t="shared" si="43"/>
        <v>0.42599999999999999</v>
      </c>
      <c r="BD779" s="52" t="str">
        <f>IF(参照!L779="","",参照!L779)</f>
        <v/>
      </c>
    </row>
    <row r="780" spans="47:56">
      <c r="AU780" s="52" t="str">
        <f>IF(参照!A780="","",参照!A780)</f>
        <v>A0451</v>
      </c>
      <c r="AV780" s="52" t="str">
        <f>IF(参照!B780="","",参照!B780)</f>
        <v>Ｃｏｃｏテラスたがわ(株)</v>
      </c>
      <c r="AW780" s="52">
        <f>IF(参照!C780="","",参照!C780)</f>
        <v>3.2499999999999999E-4</v>
      </c>
      <c r="AX780" s="52" t="str">
        <f>IF(参照!D780="","",参照!D780)</f>
        <v/>
      </c>
      <c r="AY780" s="52">
        <f>IF(参照!E780="","",参照!E780)</f>
        <v>3.1100000000000002E-4</v>
      </c>
      <c r="AZ780" s="52" t="str">
        <f>IF(参照!F780="","",参照!F780)</f>
        <v>Ｃｏｃｏテラスたがわ(株)</v>
      </c>
      <c r="BA780" s="52" t="str">
        <f>IF(参照!G780="","",参照!G780)</f>
        <v>Ｃｏｃｏテラスたがわ(株)_</v>
      </c>
      <c r="BB780" s="52">
        <f t="shared" si="43"/>
        <v>0.311</v>
      </c>
      <c r="BD780" s="52" t="str">
        <f>IF(参照!L780="","",参照!L780)</f>
        <v/>
      </c>
    </row>
    <row r="781" spans="47:56">
      <c r="AU781" s="52" t="str">
        <f>IF(参照!A781="","",参照!A781)</f>
        <v>A0452</v>
      </c>
      <c r="AV781" s="52" t="str">
        <f>IF(参照!B781="","",参照!B781)</f>
        <v>東北電力エナジートレーディング(株)</v>
      </c>
      <c r="AW781" s="52" t="str">
        <f>IF(参照!C781="","",参照!C781)</f>
        <v>0.000453※</v>
      </c>
      <c r="AX781" s="52" t="str">
        <f>IF(参照!D781="","",参照!D781)</f>
        <v/>
      </c>
      <c r="AY781" s="52">
        <f>IF(参照!E781="","",参照!E781)</f>
        <v>4.5300000000000001E-4</v>
      </c>
      <c r="AZ781" s="52" t="str">
        <f>IF(参照!F781="","",参照!F781)</f>
        <v>東北電力エナジートレーディング(株)</v>
      </c>
      <c r="BA781" s="52" t="str">
        <f>IF(参照!G781="","",参照!G781)</f>
        <v>東北電力エナジートレーディング(株)_</v>
      </c>
      <c r="BB781" s="52">
        <f t="shared" si="43"/>
        <v>0.45300000000000001</v>
      </c>
      <c r="BD781" s="52" t="str">
        <f>IF(参照!L781="","",参照!L781)</f>
        <v/>
      </c>
    </row>
    <row r="782" spans="47:56">
      <c r="AU782" s="52" t="str">
        <f>IF(参照!A782="","",参照!A782)</f>
        <v>A0453</v>
      </c>
      <c r="AV782" s="52" t="str">
        <f>IF(参照!B782="","",参照!B782)</f>
        <v>(株)横浜環境デザイン</v>
      </c>
      <c r="AW782" s="52">
        <f>IF(参照!C782="","",参照!C782)</f>
        <v>3.8900000000000002E-4</v>
      </c>
      <c r="AX782" s="52" t="str">
        <f>IF(参照!D782="","",参照!D782)</f>
        <v>メニューA</v>
      </c>
      <c r="AY782" s="52">
        <f>IF(参照!E782="","",参照!E782)</f>
        <v>0</v>
      </c>
      <c r="AZ782" s="52" t="str">
        <f>IF(参照!F782="","",参照!F782)</f>
        <v>(株)横浜環境デザイン</v>
      </c>
      <c r="BA782" s="52" t="str">
        <f>IF(参照!G782="","",参照!G782)</f>
        <v>(株)横浜環境デザイン_メニューA</v>
      </c>
      <c r="BB782" s="52">
        <f t="shared" si="43"/>
        <v>0</v>
      </c>
      <c r="BD782" s="52" t="str">
        <f>IF(参照!L782="","",参照!L782)</f>
        <v/>
      </c>
    </row>
    <row r="783" spans="47:56">
      <c r="AU783" s="52" t="str">
        <f>IF(参照!A783="","",参照!A783)</f>
        <v/>
      </c>
      <c r="AV783" s="52" t="str">
        <f>IF(参照!B783="","",参照!B783)</f>
        <v/>
      </c>
      <c r="AW783" s="52" t="str">
        <f>IF(参照!C783="","",参照!C783)</f>
        <v/>
      </c>
      <c r="AX783" s="52" t="str">
        <f>IF(参照!D783="","",参照!D783)</f>
        <v>メニューB(残差)</v>
      </c>
      <c r="AY783" s="52">
        <f>IF(参照!E783="","",参照!E783)</f>
        <v>4.46E-4</v>
      </c>
      <c r="AZ783" s="52" t="str">
        <f>IF(参照!F783="","",参照!F783)</f>
        <v>(株)横浜環境デザイン</v>
      </c>
      <c r="BA783" s="52" t="str">
        <f>IF(参照!G783="","",参照!G783)</f>
        <v>(株)横浜環境デザイン_メニューB(残差)</v>
      </c>
      <c r="BB783" s="52">
        <f t="shared" si="43"/>
        <v>0.44600000000000001</v>
      </c>
      <c r="BD783" s="52" t="str">
        <f>IF(参照!L783="","",参照!L783)</f>
        <v/>
      </c>
    </row>
    <row r="784" spans="47:56">
      <c r="AU784" s="52" t="str">
        <f>IF(参照!A784="","",参照!A784)</f>
        <v/>
      </c>
      <c r="AV784" s="52" t="str">
        <f>IF(参照!B784="","",参照!B784)</f>
        <v/>
      </c>
      <c r="AW784" s="52" t="str">
        <f>IF(参照!C784="","",参照!C784)</f>
        <v/>
      </c>
      <c r="AX784" s="52" t="str">
        <f>IF(参照!D784="","",参照!D784)</f>
        <v>(参考値)事業者全体</v>
      </c>
      <c r="AY784" s="52">
        <f>IF(参照!E784="","",参照!E784)</f>
        <v>4.6000000000000001E-4</v>
      </c>
      <c r="AZ784" s="52" t="str">
        <f>IF(参照!F784="","",参照!F784)</f>
        <v>(株)横浜環境デザイン</v>
      </c>
      <c r="BA784" s="52" t="str">
        <f>IF(参照!G784="","",参照!G784)</f>
        <v>(株)横浜環境デザイン_(参考値)事業者全体</v>
      </c>
      <c r="BB784" s="52">
        <f t="shared" si="43"/>
        <v>0.46</v>
      </c>
      <c r="BD784" s="52" t="str">
        <f>IF(参照!L784="","",参照!L784)</f>
        <v/>
      </c>
    </row>
    <row r="785" spans="47:56">
      <c r="AU785" s="52" t="str">
        <f>IF(参照!A785="","",参照!A785)</f>
        <v>A0454</v>
      </c>
      <c r="AV785" s="52" t="str">
        <f>IF(参照!B785="","",参照!B785)</f>
        <v>(株)まち未来製作所</v>
      </c>
      <c r="AW785" s="52">
        <f>IF(参照!C785="","",参照!C785)</f>
        <v>3.0200000000000002E-4</v>
      </c>
      <c r="AX785" s="52" t="str">
        <f>IF(参照!D785="","",参照!D785)</f>
        <v/>
      </c>
      <c r="AY785" s="52">
        <f>IF(参照!E785="","",参照!E785)</f>
        <v>5.2899999999999996E-4</v>
      </c>
      <c r="AZ785" s="52" t="str">
        <f>IF(参照!F785="","",参照!F785)</f>
        <v>(株)まち未来製作所</v>
      </c>
      <c r="BA785" s="52" t="str">
        <f>IF(参照!G785="","",参照!G785)</f>
        <v>(株)まち未来製作所_</v>
      </c>
      <c r="BB785" s="52">
        <f t="shared" si="43"/>
        <v>0.52899999999999991</v>
      </c>
      <c r="BD785" s="52" t="str">
        <f>IF(参照!L785="","",参照!L785)</f>
        <v/>
      </c>
    </row>
    <row r="786" spans="47:56">
      <c r="AU786" s="52" t="str">
        <f>IF(参照!A786="","",参照!A786)</f>
        <v>A0455</v>
      </c>
      <c r="AV786" s="52" t="str">
        <f>IF(参照!B786="","",参照!B786)</f>
        <v>ＴＲＥＮＤＥ(株)</v>
      </c>
      <c r="AW786" s="52">
        <f>IF(参照!C786="","",参照!C786)</f>
        <v>4.9399999999999997E-4</v>
      </c>
      <c r="AX786" s="52" t="str">
        <f>IF(参照!D786="","",参照!D786)</f>
        <v/>
      </c>
      <c r="AY786" s="52">
        <f>IF(参照!E786="","",参照!E786)</f>
        <v>4.8799999999999999E-4</v>
      </c>
      <c r="AZ786" s="52" t="str">
        <f>IF(参照!F786="","",参照!F786)</f>
        <v>ＴＲＥＮＤＥ(株)</v>
      </c>
      <c r="BA786" s="52" t="str">
        <f>IF(参照!G786="","",参照!G786)</f>
        <v>ＴＲＥＮＤＥ(株)_</v>
      </c>
      <c r="BB786" s="52">
        <f t="shared" si="43"/>
        <v>0.48799999999999999</v>
      </c>
      <c r="BD786" s="52" t="str">
        <f>IF(参照!L786="","",参照!L786)</f>
        <v/>
      </c>
    </row>
    <row r="787" spans="47:56">
      <c r="AU787" s="52" t="str">
        <f>IF(参照!A787="","",参照!A787)</f>
        <v>A0456</v>
      </c>
      <c r="AV787" s="52" t="str">
        <f>IF(参照!B787="","",参照!B787)</f>
        <v>(株)どさんこパワー</v>
      </c>
      <c r="AW787" s="52">
        <f>IF(参照!C787="","",参照!C787)</f>
        <v>5.0500000000000002E-4</v>
      </c>
      <c r="AX787" s="52" t="str">
        <f>IF(参照!D787="","",参照!D787)</f>
        <v>メニューA</v>
      </c>
      <c r="AY787" s="52">
        <f>IF(参照!E787="","",参照!E787)</f>
        <v>0</v>
      </c>
      <c r="AZ787" s="52" t="str">
        <f>IF(参照!F787="","",参照!F787)</f>
        <v>(株)どさんこパワー</v>
      </c>
      <c r="BA787" s="52" t="str">
        <f>IF(参照!G787="","",参照!G787)</f>
        <v>(株)どさんこパワー_メニューA</v>
      </c>
      <c r="BB787" s="52">
        <f t="shared" si="43"/>
        <v>0</v>
      </c>
      <c r="BD787" s="52" t="str">
        <f>IF(参照!L787="","",参照!L787)</f>
        <v/>
      </c>
    </row>
    <row r="788" spans="47:56">
      <c r="AU788" s="52" t="str">
        <f>IF(参照!A788="","",参照!A788)</f>
        <v/>
      </c>
      <c r="AV788" s="52" t="str">
        <f>IF(参照!B788="","",参照!B788)</f>
        <v/>
      </c>
      <c r="AW788" s="52" t="str">
        <f>IF(参照!C788="","",参照!C788)</f>
        <v/>
      </c>
      <c r="AX788" s="52" t="str">
        <f>IF(参照!D788="","",参照!D788)</f>
        <v>メニューB(残差)</v>
      </c>
      <c r="AY788" s="52">
        <f>IF(参照!E788="","",参照!E788)</f>
        <v>5.5800000000000001E-4</v>
      </c>
      <c r="AZ788" s="52" t="str">
        <f>IF(参照!F788="","",参照!F788)</f>
        <v>(株)どさんこパワー</v>
      </c>
      <c r="BA788" s="52" t="str">
        <f>IF(参照!G788="","",参照!G788)</f>
        <v>(株)どさんこパワー_メニューB(残差)</v>
      </c>
      <c r="BB788" s="52">
        <f t="shared" si="43"/>
        <v>0.55800000000000005</v>
      </c>
      <c r="BD788" s="52" t="str">
        <f>IF(参照!L788="","",参照!L788)</f>
        <v/>
      </c>
    </row>
    <row r="789" spans="47:56">
      <c r="AU789" s="52" t="str">
        <f>IF(参照!A789="","",参照!A789)</f>
        <v/>
      </c>
      <c r="AV789" s="52" t="str">
        <f>IF(参照!B789="","",参照!B789)</f>
        <v/>
      </c>
      <c r="AW789" s="52" t="str">
        <f>IF(参照!C789="","",参照!C789)</f>
        <v/>
      </c>
      <c r="AX789" s="52" t="str">
        <f>IF(参照!D789="","",参照!D789)</f>
        <v>(参考値)事業者全体</v>
      </c>
      <c r="AY789" s="52">
        <f>IF(参照!E789="","",参照!E789)</f>
        <v>5.3600000000000002E-4</v>
      </c>
      <c r="AZ789" s="52" t="str">
        <f>IF(参照!F789="","",参照!F789)</f>
        <v>(株)どさんこパワー</v>
      </c>
      <c r="BA789" s="52" t="str">
        <f>IF(参照!G789="","",参照!G789)</f>
        <v>(株)どさんこパワー_(参考値)事業者全体</v>
      </c>
      <c r="BB789" s="52">
        <f t="shared" si="43"/>
        <v>0.53600000000000003</v>
      </c>
      <c r="BD789" s="52" t="str">
        <f>IF(参照!L789="","",参照!L789)</f>
        <v/>
      </c>
    </row>
    <row r="790" spans="47:56">
      <c r="AU790" s="52" t="str">
        <f>IF(参照!A790="","",参照!A790)</f>
        <v>A0457</v>
      </c>
      <c r="AV790" s="52" t="str">
        <f>IF(参照!B790="","",参照!B790)</f>
        <v>トリニティエナジー(株)</v>
      </c>
      <c r="AW790" s="52">
        <f>IF(参照!C790="","",参照!C790)</f>
        <v>4.5900000000000004E-4</v>
      </c>
      <c r="AX790" s="52" t="str">
        <f>IF(参照!D790="","",参照!D790)</f>
        <v/>
      </c>
      <c r="AY790" s="52">
        <f>IF(参照!E790="","",参照!E790)</f>
        <v>4.7299999999999995E-4</v>
      </c>
      <c r="AZ790" s="52" t="str">
        <f>IF(参照!F790="","",参照!F790)</f>
        <v>トリニティエナジー(株)</v>
      </c>
      <c r="BA790" s="52" t="str">
        <f>IF(参照!G790="","",参照!G790)</f>
        <v>トリニティエナジー(株)_</v>
      </c>
      <c r="BB790" s="52">
        <f t="shared" si="43"/>
        <v>0.47299999999999998</v>
      </c>
      <c r="BD790" s="52" t="str">
        <f>IF(参照!L790="","",参照!L790)</f>
        <v/>
      </c>
    </row>
    <row r="791" spans="47:56">
      <c r="AU791" s="52" t="str">
        <f>IF(参照!A791="","",参照!A791)</f>
        <v>A0458</v>
      </c>
      <c r="AV791" s="52" t="str">
        <f>IF(参照!B791="","",参照!B791)</f>
        <v>ワンワールドエナジー(株)(旧：(株)地方創生テクノロジーラボ)</v>
      </c>
      <c r="AW791" s="52">
        <f>IF(参照!C791="","",参照!C791)</f>
        <v>4.6500000000000003E-4</v>
      </c>
      <c r="AX791" s="52" t="str">
        <f>IF(参照!D791="","",参照!D791)</f>
        <v/>
      </c>
      <c r="AY791" s="52">
        <f>IF(参照!E791="","",参照!E791)</f>
        <v>4.35E-4</v>
      </c>
      <c r="AZ791" s="52" t="str">
        <f>IF(参照!F791="","",参照!F791)</f>
        <v>ワンワールドエナジー(株)(旧：(株)地方創生テクノロジーラボ)</v>
      </c>
      <c r="BA791" s="52" t="str">
        <f>IF(参照!G791="","",参照!G791)</f>
        <v>ワンワールドエナジー(株)(旧：(株)地方創生テクノロジーラボ)_</v>
      </c>
      <c r="BB791" s="52">
        <f t="shared" si="43"/>
        <v>0.435</v>
      </c>
      <c r="BD791" s="52" t="str">
        <f>IF(参照!L791="","",参照!L791)</f>
        <v/>
      </c>
    </row>
    <row r="792" spans="47:56">
      <c r="AU792" s="52" t="str">
        <f>IF(参照!A792="","",参照!A792)</f>
        <v>A0459</v>
      </c>
      <c r="AV792" s="52" t="str">
        <f>IF(参照!B792="","",参照!B792)</f>
        <v>みなとみらい電力(株)</v>
      </c>
      <c r="AW792" s="52">
        <f>IF(参照!C792="","",参照!C792)</f>
        <v>4.9399999999999997E-4</v>
      </c>
      <c r="AX792" s="52" t="str">
        <f>IF(参照!D792="","",参照!D792)</f>
        <v/>
      </c>
      <c r="AY792" s="52">
        <f>IF(参照!E792="","",参照!E792)</f>
        <v>5.1599999999999997E-4</v>
      </c>
      <c r="AZ792" s="52" t="str">
        <f>IF(参照!F792="","",参照!F792)</f>
        <v>みなとみらい電力(株)</v>
      </c>
      <c r="BA792" s="52" t="str">
        <f>IF(参照!G792="","",参照!G792)</f>
        <v>みなとみらい電力(株)_</v>
      </c>
      <c r="BB792" s="52">
        <f t="shared" si="43"/>
        <v>0.51600000000000001</v>
      </c>
      <c r="BD792" s="52" t="str">
        <f>IF(参照!L792="","",参照!L792)</f>
        <v/>
      </c>
    </row>
    <row r="793" spans="47:56">
      <c r="AU793" s="52" t="str">
        <f>IF(参照!A793="","",参照!A793)</f>
        <v>A0461</v>
      </c>
      <c r="AV793" s="52" t="str">
        <f>IF(参照!B793="","",参照!B793)</f>
        <v>(株)ＬＩＸＩＬ　ＴＥＰＣＯ　スマートパートナーズ</v>
      </c>
      <c r="AW793" s="52">
        <f>IF(参照!C793="","",参照!C793)</f>
        <v>4.9700000000000005E-4</v>
      </c>
      <c r="AX793" s="52" t="str">
        <f>IF(参照!D793="","",参照!D793)</f>
        <v>メニューA</v>
      </c>
      <c r="AY793" s="52">
        <f>IF(参照!E793="","",参照!E793)</f>
        <v>0</v>
      </c>
      <c r="AZ793" s="52" t="str">
        <f>IF(参照!F793="","",参照!F793)</f>
        <v>(株)ＬＩＸＩＬ　ＴＥＰＣＯ　スマートパートナーズ</v>
      </c>
      <c r="BA793" s="52" t="str">
        <f>IF(参照!G793="","",参照!G793)</f>
        <v>(株)ＬＩＸＩＬ　ＴＥＰＣＯ　スマートパートナーズ_メニューA</v>
      </c>
      <c r="BB793" s="52">
        <f t="shared" si="43"/>
        <v>0</v>
      </c>
      <c r="BD793" s="52" t="str">
        <f>IF(参照!L793="","",参照!L793)</f>
        <v/>
      </c>
    </row>
    <row r="794" spans="47:56">
      <c r="AU794" s="52" t="str">
        <f>IF(参照!A794="","",参照!A794)</f>
        <v/>
      </c>
      <c r="AV794" s="52" t="str">
        <f>IF(参照!B794="","",参照!B794)</f>
        <v/>
      </c>
      <c r="AW794" s="52" t="str">
        <f>IF(参照!C794="","",参照!C794)</f>
        <v/>
      </c>
      <c r="AX794" s="52" t="str">
        <f>IF(参照!D794="","",参照!D794)</f>
        <v>メニューB</v>
      </c>
      <c r="AY794" s="52">
        <f>IF(参照!E794="","",参照!E794)</f>
        <v>2.0100000000000001E-4</v>
      </c>
      <c r="AZ794" s="52" t="str">
        <f>IF(参照!F794="","",参照!F794)</f>
        <v>(株)ＬＩＸＩＬ　ＴＥＰＣＯ　スマートパートナーズ</v>
      </c>
      <c r="BA794" s="52" t="str">
        <f>IF(参照!G794="","",参照!G794)</f>
        <v>(株)ＬＩＸＩＬ　ＴＥＰＣＯ　スマートパートナーズ_メニューB</v>
      </c>
      <c r="BB794" s="52">
        <f t="shared" si="43"/>
        <v>0.20100000000000001</v>
      </c>
      <c r="BD794" s="52" t="str">
        <f>IF(参照!L794="","",参照!L794)</f>
        <v/>
      </c>
    </row>
    <row r="795" spans="47:56">
      <c r="AU795" s="52" t="str">
        <f>IF(参照!A795="","",参照!A795)</f>
        <v/>
      </c>
      <c r="AV795" s="52" t="str">
        <f>IF(参照!B795="","",参照!B795)</f>
        <v/>
      </c>
      <c r="AW795" s="52" t="str">
        <f>IF(参照!C795="","",参照!C795)</f>
        <v/>
      </c>
      <c r="AX795" s="52" t="str">
        <f>IF(参照!D795="","",参照!D795)</f>
        <v>メニューC(残差)</v>
      </c>
      <c r="AY795" s="52">
        <f>IF(参照!E795="","",参照!E795)</f>
        <v>5.2900000000000006E-4</v>
      </c>
      <c r="AZ795" s="52" t="str">
        <f>IF(参照!F795="","",参照!F795)</f>
        <v>(株)ＬＩＸＩＬ　ＴＥＰＣＯ　スマートパートナーズ</v>
      </c>
      <c r="BA795" s="52" t="str">
        <f>IF(参照!G795="","",参照!G795)</f>
        <v>(株)ＬＩＸＩＬ　ＴＥＰＣＯ　スマートパートナーズ_メニューC(残差)</v>
      </c>
      <c r="BB795" s="52">
        <f t="shared" si="43"/>
        <v>0.52900000000000003</v>
      </c>
      <c r="BD795" s="52" t="str">
        <f>IF(参照!L795="","",参照!L795)</f>
        <v/>
      </c>
    </row>
    <row r="796" spans="47:56">
      <c r="AU796" s="52" t="str">
        <f>IF(参照!A796="","",参照!A796)</f>
        <v/>
      </c>
      <c r="AV796" s="52" t="str">
        <f>IF(参照!B796="","",参照!B796)</f>
        <v/>
      </c>
      <c r="AW796" s="52" t="str">
        <f>IF(参照!C796="","",参照!C796)</f>
        <v/>
      </c>
      <c r="AX796" s="52" t="str">
        <f>IF(参照!D796="","",参照!D796)</f>
        <v>(参考値)事業者全体</v>
      </c>
      <c r="AY796" s="52">
        <f>IF(参照!E796="","",参照!E796)</f>
        <v>4.9200000000000003E-4</v>
      </c>
      <c r="AZ796" s="52" t="str">
        <f>IF(参照!F796="","",参照!F796)</f>
        <v>(株)ＬＩＸＩＬ　ＴＥＰＣＯ　スマートパートナーズ</v>
      </c>
      <c r="BA796" s="52" t="str">
        <f>IF(参照!G796="","",参照!G796)</f>
        <v>(株)ＬＩＸＩＬ　ＴＥＰＣＯ　スマートパートナーズ_(参考値)事業者全体</v>
      </c>
      <c r="BB796" s="52">
        <f t="shared" si="43"/>
        <v>0.49200000000000005</v>
      </c>
      <c r="BD796" s="52" t="str">
        <f>IF(参照!L796="","",参照!L796)</f>
        <v/>
      </c>
    </row>
    <row r="797" spans="47:56">
      <c r="AU797" s="52" t="str">
        <f>IF(参照!A797="","",参照!A797)</f>
        <v>A0463</v>
      </c>
      <c r="AV797" s="52" t="str">
        <f>IF(参照!B797="","",参照!B797)</f>
        <v>(株)ＮＥＸＴ　ＯＮＥ</v>
      </c>
      <c r="AW797" s="52">
        <f>IF(参照!C797="","",参照!C797)</f>
        <v>5.31E-4</v>
      </c>
      <c r="AX797" s="52" t="str">
        <f>IF(参照!D797="","",参照!D797)</f>
        <v/>
      </c>
      <c r="AY797" s="52">
        <f>IF(参照!E797="","",参照!E797)</f>
        <v>5.1400000000000003E-4</v>
      </c>
      <c r="AZ797" s="52" t="str">
        <f>IF(参照!F797="","",参照!F797)</f>
        <v>(株)ＮＥＸＴ　ＯＮＥ</v>
      </c>
      <c r="BA797" s="52" t="str">
        <f>IF(参照!G797="","",参照!G797)</f>
        <v>(株)ＮＥＸＴ　ＯＮＥ_</v>
      </c>
      <c r="BB797" s="52">
        <f t="shared" si="43"/>
        <v>0.51400000000000001</v>
      </c>
      <c r="BD797" s="52" t="str">
        <f>IF(参照!L797="","",参照!L797)</f>
        <v/>
      </c>
    </row>
    <row r="798" spans="47:56">
      <c r="AU798" s="52" t="str">
        <f>IF(参照!A798="","",参照!A798)</f>
        <v>A0465</v>
      </c>
      <c r="AV798" s="52" t="str">
        <f>IF(参照!B798="","",参照!B798)</f>
        <v>(株)ユビニティー</v>
      </c>
      <c r="AW798" s="52">
        <f>IF(参照!C798="","",参照!C798)</f>
        <v>5.8100000000000003E-4</v>
      </c>
      <c r="AX798" s="52" t="str">
        <f>IF(参照!D798="","",参照!D798)</f>
        <v/>
      </c>
      <c r="AY798" s="52">
        <f>IF(参照!E798="","",参照!E798)</f>
        <v>5.6400000000000005E-4</v>
      </c>
      <c r="AZ798" s="52" t="str">
        <f>IF(参照!F798="","",参照!F798)</f>
        <v>(株)ユビニティー</v>
      </c>
      <c r="BA798" s="52" t="str">
        <f>IF(参照!G798="","",参照!G798)</f>
        <v>(株)ユビニティー_</v>
      </c>
      <c r="BB798" s="52">
        <f t="shared" si="43"/>
        <v>0.56400000000000006</v>
      </c>
      <c r="BD798" s="52" t="str">
        <f>IF(参照!L798="","",参照!L798)</f>
        <v/>
      </c>
    </row>
    <row r="799" spans="47:56">
      <c r="AU799" s="52" t="str">
        <f>IF(参照!A799="","",参照!A799)</f>
        <v>A0466</v>
      </c>
      <c r="AV799" s="52" t="str">
        <f>IF(参照!B799="","",参照!B799)</f>
        <v>(株)宮交シティ</v>
      </c>
      <c r="AW799" s="52">
        <f>IF(参照!C799="","",参照!C799)</f>
        <v>3.2200000000000002E-4</v>
      </c>
      <c r="AX799" s="52" t="str">
        <f>IF(参照!D799="","",参照!D799)</f>
        <v/>
      </c>
      <c r="AY799" s="52">
        <f>IF(参照!E799="","",参照!E799)</f>
        <v>2.6600000000000001E-4</v>
      </c>
      <c r="AZ799" s="52" t="str">
        <f>IF(参照!F799="","",参照!F799)</f>
        <v>(株)宮交シティ</v>
      </c>
      <c r="BA799" s="52" t="str">
        <f>IF(参照!G799="","",参照!G799)</f>
        <v>(株)宮交シティ_</v>
      </c>
      <c r="BB799" s="52">
        <f t="shared" si="43"/>
        <v>0.26600000000000001</v>
      </c>
      <c r="BD799" s="52" t="str">
        <f>IF(参照!L799="","",参照!L799)</f>
        <v/>
      </c>
    </row>
    <row r="800" spans="47:56">
      <c r="AU800" s="52" t="str">
        <f>IF(参照!A800="","",参照!A800)</f>
        <v>A0467</v>
      </c>
      <c r="AV800" s="52" t="str">
        <f>IF(参照!B800="","",参照!B800)</f>
        <v>(株)アルファライズ</v>
      </c>
      <c r="AW800" s="52">
        <f>IF(参照!C800="","",参照!C800)</f>
        <v>5.1000000000000004E-4</v>
      </c>
      <c r="AX800" s="52" t="str">
        <f>IF(参照!D800="","",参照!D800)</f>
        <v/>
      </c>
      <c r="AY800" s="52">
        <f>IF(参照!E800="","",参照!E800)</f>
        <v>5.2800000000000004E-4</v>
      </c>
      <c r="AZ800" s="52" t="str">
        <f>IF(参照!F800="","",参照!F800)</f>
        <v>(株)アルファライズ</v>
      </c>
      <c r="BA800" s="52" t="str">
        <f>IF(参照!G800="","",参照!G800)</f>
        <v>(株)アルファライズ_</v>
      </c>
      <c r="BB800" s="52">
        <f t="shared" si="43"/>
        <v>0.52800000000000002</v>
      </c>
      <c r="BD800" s="52" t="str">
        <f>IF(参照!L800="","",参照!L800)</f>
        <v/>
      </c>
    </row>
    <row r="801" spans="47:56">
      <c r="AU801" s="52" t="str">
        <f>IF(参照!A801="","",参照!A801)</f>
        <v>A0468</v>
      </c>
      <c r="AV801" s="52" t="str">
        <f>IF(参照!B801="","",参照!B801)</f>
        <v>おおすみ半島スマートエネルギー(株)</v>
      </c>
      <c r="AW801" s="52">
        <f>IF(参照!C801="","",参照!C801)</f>
        <v>4.5800000000000002E-4</v>
      </c>
      <c r="AX801" s="52" t="str">
        <f>IF(参照!D801="","",参照!D801)</f>
        <v/>
      </c>
      <c r="AY801" s="52">
        <f>IF(参照!E801="","",参照!E801)</f>
        <v>4.5800000000000002E-4</v>
      </c>
      <c r="AZ801" s="52" t="str">
        <f>IF(参照!F801="","",参照!F801)</f>
        <v>おおすみ半島スマートエネルギー(株)</v>
      </c>
      <c r="BA801" s="52" t="str">
        <f>IF(参照!G801="","",参照!G801)</f>
        <v>おおすみ半島スマートエネルギー(株)_</v>
      </c>
      <c r="BB801" s="52">
        <f t="shared" si="43"/>
        <v>0.45800000000000002</v>
      </c>
      <c r="BD801" s="52" t="str">
        <f>IF(参照!L801="","",参照!L801)</f>
        <v/>
      </c>
    </row>
    <row r="802" spans="47:56">
      <c r="AU802" s="52" t="str">
        <f>IF(参照!A802="","",参照!A802)</f>
        <v>A0470</v>
      </c>
      <c r="AV802" s="52" t="str">
        <f>IF(参照!B802="","",参照!B802)</f>
        <v>おきなわコープエナジー(株)</v>
      </c>
      <c r="AW802" s="52">
        <f>IF(参照!C802="","",参照!C802)</f>
        <v>6.96E-4</v>
      </c>
      <c r="AX802" s="52" t="str">
        <f>IF(参照!D802="","",参照!D802)</f>
        <v/>
      </c>
      <c r="AY802" s="52">
        <f>IF(参照!E802="","",参照!E802)</f>
        <v>6.8300000000000001E-4</v>
      </c>
      <c r="AZ802" s="52" t="str">
        <f>IF(参照!F802="","",参照!F802)</f>
        <v>おきなわコープエナジー(株)</v>
      </c>
      <c r="BA802" s="52" t="str">
        <f>IF(参照!G802="","",参照!G802)</f>
        <v>おきなわコープエナジー(株)_</v>
      </c>
      <c r="BB802" s="52">
        <f t="shared" si="43"/>
        <v>0.68300000000000005</v>
      </c>
      <c r="BD802" s="52" t="str">
        <f>IF(参照!L802="","",参照!L802)</f>
        <v/>
      </c>
    </row>
    <row r="803" spans="47:56">
      <c r="AU803" s="52" t="str">
        <f>IF(参照!A803="","",参照!A803)</f>
        <v>A0471</v>
      </c>
      <c r="AV803" s="52" t="str">
        <f>IF(参照!B803="","",参照!B803)</f>
        <v>久慈地域エネルギー(株)</v>
      </c>
      <c r="AW803" s="52">
        <f>IF(参照!C803="","",参照!C803)</f>
        <v>4.26E-4</v>
      </c>
      <c r="AX803" s="52" t="str">
        <f>IF(参照!D803="","",参照!D803)</f>
        <v/>
      </c>
      <c r="AY803" s="52">
        <f>IF(参照!E803="","",参照!E803)</f>
        <v>4.9200000000000003E-4</v>
      </c>
      <c r="AZ803" s="52" t="str">
        <f>IF(参照!F803="","",参照!F803)</f>
        <v>久慈地域エネルギー(株)</v>
      </c>
      <c r="BA803" s="52" t="str">
        <f>IF(参照!G803="","",参照!G803)</f>
        <v>久慈地域エネルギー(株)_</v>
      </c>
      <c r="BB803" s="52">
        <f t="shared" si="43"/>
        <v>0.49200000000000005</v>
      </c>
      <c r="BD803" s="52" t="str">
        <f>IF(参照!L803="","",参照!L803)</f>
        <v/>
      </c>
    </row>
    <row r="804" spans="47:56">
      <c r="AU804" s="52" t="str">
        <f>IF(参照!A804="","",参照!A804)</f>
        <v>A0472</v>
      </c>
      <c r="AV804" s="52" t="str">
        <f>IF(参照!B804="","",参照!B804)</f>
        <v>弘前ガス(株)</v>
      </c>
      <c r="AW804" s="52">
        <f>IF(参照!C804="","",参照!C804)</f>
        <v>4.7699999999999999E-4</v>
      </c>
      <c r="AX804" s="52" t="str">
        <f>IF(参照!D804="","",参照!D804)</f>
        <v/>
      </c>
      <c r="AY804" s="52">
        <f>IF(参照!E804="","",参照!E804)</f>
        <v>4.6799999999999999E-4</v>
      </c>
      <c r="AZ804" s="52" t="str">
        <f>IF(参照!F804="","",参照!F804)</f>
        <v>弘前ガス(株)</v>
      </c>
      <c r="BA804" s="52" t="str">
        <f>IF(参照!G804="","",参照!G804)</f>
        <v>弘前ガス(株)_</v>
      </c>
      <c r="BB804" s="52">
        <f t="shared" si="43"/>
        <v>0.46799999999999997</v>
      </c>
      <c r="BD804" s="52" t="str">
        <f>IF(参照!L804="","",参照!L804)</f>
        <v/>
      </c>
    </row>
    <row r="805" spans="47:56">
      <c r="AU805" s="52" t="str">
        <f>IF(参照!A805="","",参照!A805)</f>
        <v>A0473</v>
      </c>
      <c r="AV805" s="52" t="str">
        <f>IF(参照!B805="","",参照!B805)</f>
        <v>(株)フォーバルテレコム　</v>
      </c>
      <c r="AW805" s="52">
        <f>IF(参照!C805="","",参照!C805)</f>
        <v>4.75E-4</v>
      </c>
      <c r="AX805" s="52" t="str">
        <f>IF(参照!D805="","",参照!D805)</f>
        <v>メニューA</v>
      </c>
      <c r="AY805" s="52">
        <f>IF(参照!E805="","",参照!E805)</f>
        <v>0</v>
      </c>
      <c r="AZ805" s="52" t="str">
        <f>IF(参照!F805="","",参照!F805)</f>
        <v>(株)フォーバルテレコム　</v>
      </c>
      <c r="BA805" s="52" t="str">
        <f>IF(参照!G805="","",参照!G805)</f>
        <v>(株)フォーバルテレコム　_メニューA</v>
      </c>
      <c r="BB805" s="52">
        <f t="shared" si="43"/>
        <v>0</v>
      </c>
      <c r="BD805" s="52" t="str">
        <f>IF(参照!L805="","",参照!L805)</f>
        <v/>
      </c>
    </row>
    <row r="806" spans="47:56">
      <c r="AU806" s="52" t="str">
        <f>IF(参照!A806="","",参照!A806)</f>
        <v/>
      </c>
      <c r="AV806" s="52" t="str">
        <f>IF(参照!B806="","",参照!B806)</f>
        <v/>
      </c>
      <c r="AW806" s="52" t="str">
        <f>IF(参照!C806="","",参照!C806)</f>
        <v/>
      </c>
      <c r="AX806" s="52" t="str">
        <f>IF(参照!D806="","",参照!D806)</f>
        <v>メニューB(残差)</v>
      </c>
      <c r="AY806" s="52">
        <f>IF(参照!E806="","",参照!E806)</f>
        <v>4.1899999999999999E-4</v>
      </c>
      <c r="AZ806" s="52" t="str">
        <f>IF(参照!F806="","",参照!F806)</f>
        <v>(株)フォーバルテレコム　</v>
      </c>
      <c r="BA806" s="52" t="str">
        <f>IF(参照!G806="","",参照!G806)</f>
        <v>(株)フォーバルテレコム　_メニューB(残差)</v>
      </c>
      <c r="BB806" s="52">
        <f t="shared" si="43"/>
        <v>0.41899999999999998</v>
      </c>
      <c r="BD806" s="52" t="str">
        <f>IF(参照!L806="","",参照!L806)</f>
        <v/>
      </c>
    </row>
    <row r="807" spans="47:56">
      <c r="AU807" s="52" t="str">
        <f>IF(参照!A807="","",参照!A807)</f>
        <v/>
      </c>
      <c r="AV807" s="52" t="str">
        <f>IF(参照!B807="","",参照!B807)</f>
        <v/>
      </c>
      <c r="AW807" s="52" t="str">
        <f>IF(参照!C807="","",参照!C807)</f>
        <v/>
      </c>
      <c r="AX807" s="52" t="str">
        <f>IF(参照!D807="","",参照!D807)</f>
        <v>(参考値)事業者全体</v>
      </c>
      <c r="AY807" s="52">
        <f>IF(参照!E807="","",参照!E807)</f>
        <v>3.8900000000000002E-4</v>
      </c>
      <c r="AZ807" s="52" t="str">
        <f>IF(参照!F807="","",参照!F807)</f>
        <v>(株)フォーバルテレコム　</v>
      </c>
      <c r="BA807" s="52" t="str">
        <f>IF(参照!G807="","",参照!G807)</f>
        <v>(株)フォーバルテレコム　_(参考値)事業者全体</v>
      </c>
      <c r="BB807" s="52">
        <f t="shared" si="43"/>
        <v>0.38900000000000001</v>
      </c>
      <c r="BD807" s="52" t="str">
        <f>IF(参照!L807="","",参照!L807)</f>
        <v/>
      </c>
    </row>
    <row r="808" spans="47:56">
      <c r="AU808" s="52" t="str">
        <f>IF(参照!A808="","",参照!A808)</f>
        <v>A0476</v>
      </c>
      <c r="AV808" s="52" t="str">
        <f>IF(参照!B808="","",参照!B808)</f>
        <v>(株)グランデータ</v>
      </c>
      <c r="AW808" s="52">
        <f>IF(参照!C808="","",参照!C808)</f>
        <v>5.22E-4</v>
      </c>
      <c r="AX808" s="52" t="str">
        <f>IF(参照!D808="","",参照!D808)</f>
        <v/>
      </c>
      <c r="AY808" s="52">
        <f>IF(参照!E808="","",参照!E808)</f>
        <v>5.1999999999999995E-4</v>
      </c>
      <c r="AZ808" s="52" t="str">
        <f>IF(参照!F808="","",参照!F808)</f>
        <v>(株)グランデータ</v>
      </c>
      <c r="BA808" s="52" t="str">
        <f>IF(参照!G808="","",参照!G808)</f>
        <v>(株)グランデータ_</v>
      </c>
      <c r="BB808" s="52">
        <f t="shared" si="43"/>
        <v>0.51999999999999991</v>
      </c>
      <c r="BD808" s="52" t="str">
        <f>IF(参照!L808="","",参照!L808)</f>
        <v/>
      </c>
    </row>
    <row r="809" spans="47:56">
      <c r="AU809" s="52" t="str">
        <f>IF(参照!A809="","",参照!A809)</f>
        <v>A0477</v>
      </c>
      <c r="AV809" s="52" t="str">
        <f>IF(参照!B809="","",参照!B809)</f>
        <v>くるめエネルギー(株)</v>
      </c>
      <c r="AW809" s="52">
        <f>IF(参照!C809="","",参照!C809)</f>
        <v>5.5400000000000002E-4</v>
      </c>
      <c r="AX809" s="52" t="str">
        <f>IF(参照!D809="","",参照!D809)</f>
        <v/>
      </c>
      <c r="AY809" s="52">
        <f>IF(参照!E809="","",参照!E809)</f>
        <v>4.9799999999999996E-4</v>
      </c>
      <c r="AZ809" s="52" t="str">
        <f>IF(参照!F809="","",参照!F809)</f>
        <v>くるめエネルギー(株)</v>
      </c>
      <c r="BA809" s="52" t="str">
        <f>IF(参照!G809="","",参照!G809)</f>
        <v>くるめエネルギー(株)_</v>
      </c>
      <c r="BB809" s="52">
        <f t="shared" si="43"/>
        <v>0.49799999999999994</v>
      </c>
      <c r="BD809" s="52" t="str">
        <f>IF(参照!L809="","",参照!L809)</f>
        <v/>
      </c>
    </row>
    <row r="810" spans="47:56">
      <c r="AU810" s="52" t="str">
        <f>IF(参照!A810="","",参照!A810)</f>
        <v>A0478</v>
      </c>
      <c r="AV810" s="52" t="str">
        <f>IF(参照!B810="","",参照!B810)</f>
        <v>(株)はまエネ</v>
      </c>
      <c r="AW810" s="52">
        <f>IF(参照!C810="","",参照!C810)</f>
        <v>4.95E-4</v>
      </c>
      <c r="AX810" s="52" t="str">
        <f>IF(参照!D810="","",参照!D810)</f>
        <v/>
      </c>
      <c r="AY810" s="52">
        <f>IF(参照!E810="","",参照!E810)</f>
        <v>5.3600000000000002E-4</v>
      </c>
      <c r="AZ810" s="52" t="str">
        <f>IF(参照!F810="","",参照!F810)</f>
        <v>(株)はまエネ</v>
      </c>
      <c r="BA810" s="52" t="str">
        <f>IF(参照!G810="","",参照!G810)</f>
        <v>(株)はまエネ_</v>
      </c>
      <c r="BB810" s="52">
        <f t="shared" si="43"/>
        <v>0.53600000000000003</v>
      </c>
      <c r="BD810" s="52" t="str">
        <f>IF(参照!L810="","",参照!L810)</f>
        <v/>
      </c>
    </row>
    <row r="811" spans="47:56">
      <c r="AU811" s="52" t="str">
        <f>IF(参照!A811="","",参照!A811)</f>
        <v>A0480</v>
      </c>
      <c r="AV811" s="52" t="str">
        <f>IF(参照!B811="","",参照!B811)</f>
        <v>松阪新電力(株)</v>
      </c>
      <c r="AW811" s="52">
        <f>IF(参照!C811="","",参照!C811)</f>
        <v>9.2E-5</v>
      </c>
      <c r="AX811" s="52" t="str">
        <f>IF(参照!D811="","",参照!D811)</f>
        <v/>
      </c>
      <c r="AY811" s="52">
        <f>IF(参照!E811="","",参照!E811)</f>
        <v>3.5100000000000002E-4</v>
      </c>
      <c r="AZ811" s="52" t="str">
        <f>IF(参照!F811="","",参照!F811)</f>
        <v>松阪新電力(株)</v>
      </c>
      <c r="BA811" s="52" t="str">
        <f>IF(参照!G811="","",参照!G811)</f>
        <v>松阪新電力(株)_</v>
      </c>
      <c r="BB811" s="52">
        <f t="shared" si="43"/>
        <v>0.35100000000000003</v>
      </c>
      <c r="BD811" s="52" t="str">
        <f>IF(参照!L811="","",参照!L811)</f>
        <v/>
      </c>
    </row>
    <row r="812" spans="47:56">
      <c r="AU812" s="52" t="str">
        <f>IF(参照!A812="","",参照!A812)</f>
        <v>A0481</v>
      </c>
      <c r="AV812" s="52" t="str">
        <f>IF(参照!B812="","",参照!B812)</f>
        <v>ヒューリックプロパティソリューション(株)</v>
      </c>
      <c r="AW812" s="52">
        <f>IF(参照!C812="","",参照!C812)</f>
        <v>3.1500000000000001E-4</v>
      </c>
      <c r="AX812" s="52" t="str">
        <f>IF(参照!D812="","",参照!D812)</f>
        <v/>
      </c>
      <c r="AY812" s="52">
        <f>IF(参照!E812="","",参照!E812)</f>
        <v>4.95E-4</v>
      </c>
      <c r="AZ812" s="52" t="str">
        <f>IF(参照!F812="","",参照!F812)</f>
        <v>ヒューリックプロパティソリューション(株)</v>
      </c>
      <c r="BA812" s="52" t="str">
        <f>IF(参照!G812="","",参照!G812)</f>
        <v>ヒューリックプロパティソリューション(株)_</v>
      </c>
      <c r="BB812" s="52">
        <f t="shared" si="43"/>
        <v>0.495</v>
      </c>
      <c r="BD812" s="52" t="str">
        <f>IF(参照!L812="","",参照!L812)</f>
        <v/>
      </c>
    </row>
    <row r="813" spans="47:56">
      <c r="AU813" s="52" t="str">
        <f>IF(参照!A813="","",参照!A813)</f>
        <v>A0482</v>
      </c>
      <c r="AV813" s="52" t="str">
        <f>IF(参照!B813="","",参照!B813)</f>
        <v>宮崎電力(株)</v>
      </c>
      <c r="AW813" s="52">
        <f>IF(参照!C813="","",参照!C813)</f>
        <v>4.0299999999999998E-4</v>
      </c>
      <c r="AX813" s="52" t="str">
        <f>IF(参照!D813="","",参照!D813)</f>
        <v/>
      </c>
      <c r="AY813" s="52">
        <f>IF(参照!E813="","",参照!E813)</f>
        <v>4.4999999999999999E-4</v>
      </c>
      <c r="AZ813" s="52" t="str">
        <f>IF(参照!F813="","",参照!F813)</f>
        <v>宮崎電力(株)</v>
      </c>
      <c r="BA813" s="52" t="str">
        <f>IF(参照!G813="","",参照!G813)</f>
        <v>宮崎電力(株)_</v>
      </c>
      <c r="BB813" s="52">
        <f t="shared" si="43"/>
        <v>0.45</v>
      </c>
      <c r="BD813" s="52" t="str">
        <f>IF(参照!L813="","",参照!L813)</f>
        <v/>
      </c>
    </row>
    <row r="814" spans="47:56">
      <c r="AU814" s="52" t="str">
        <f>IF(参照!A814="","",参照!A814)</f>
        <v>A0483</v>
      </c>
      <c r="AV814" s="52" t="str">
        <f>IF(参照!B814="","",参照!B814)</f>
        <v>みの市民エネルギー(株)</v>
      </c>
      <c r="AW814" s="52">
        <f>IF(参照!C814="","",参照!C814)</f>
        <v>5.1800000000000001E-4</v>
      </c>
      <c r="AX814" s="52" t="str">
        <f>IF(参照!D814="","",参照!D814)</f>
        <v/>
      </c>
      <c r="AY814" s="52">
        <f>IF(参照!E814="","",参照!E814)</f>
        <v>5.6300000000000002E-4</v>
      </c>
      <c r="AZ814" s="52" t="str">
        <f>IF(参照!F814="","",参照!F814)</f>
        <v>みの市民エネルギー(株)</v>
      </c>
      <c r="BA814" s="52" t="str">
        <f>IF(参照!G814="","",参照!G814)</f>
        <v>みの市民エネルギー(株)_</v>
      </c>
      <c r="BB814" s="52">
        <f t="shared" si="43"/>
        <v>0.56300000000000006</v>
      </c>
      <c r="BD814" s="52" t="str">
        <f>IF(参照!L814="","",参照!L814)</f>
        <v/>
      </c>
    </row>
    <row r="815" spans="47:56">
      <c r="AU815" s="52" t="str">
        <f>IF(参照!A815="","",参照!A815)</f>
        <v>A0484</v>
      </c>
      <c r="AV815" s="52" t="str">
        <f>IF(参照!B815="","",参照!B815)</f>
        <v>三友エンテック(株)</v>
      </c>
      <c r="AW815" s="52">
        <f>IF(参照!C815="","",参照!C815)</f>
        <v>4.75E-4</v>
      </c>
      <c r="AX815" s="52" t="str">
        <f>IF(参照!D815="","",参照!D815)</f>
        <v/>
      </c>
      <c r="AY815" s="52">
        <f>IF(参照!E815="","",参照!E815)</f>
        <v>4.1899999999999999E-4</v>
      </c>
      <c r="AZ815" s="52" t="str">
        <f>IF(参照!F815="","",参照!F815)</f>
        <v>三友エンテック(株)</v>
      </c>
      <c r="BA815" s="52" t="str">
        <f>IF(参照!G815="","",参照!G815)</f>
        <v>三友エンテック(株)_</v>
      </c>
      <c r="BB815" s="52">
        <f t="shared" si="43"/>
        <v>0.41899999999999998</v>
      </c>
      <c r="BD815" s="52" t="str">
        <f>IF(参照!L815="","",参照!L815)</f>
        <v/>
      </c>
    </row>
    <row r="816" spans="47:56">
      <c r="AU816" s="52" t="str">
        <f>IF(参照!A816="","",参照!A816)</f>
        <v>A0486</v>
      </c>
      <c r="AV816" s="52" t="str">
        <f>IF(参照!B816="","",参照!B816)</f>
        <v>府中・調布まちなかエナジー(株)</v>
      </c>
      <c r="AW816" s="52">
        <f>IF(参照!C816="","",参照!C816)</f>
        <v>4.8000000000000001E-4</v>
      </c>
      <c r="AX816" s="52" t="str">
        <f>IF(参照!D816="","",参照!D816)</f>
        <v>メニューA</v>
      </c>
      <c r="AY816" s="52">
        <f>IF(参照!E816="","",参照!E816)</f>
        <v>0</v>
      </c>
      <c r="AZ816" s="52" t="str">
        <f>IF(参照!F816="","",参照!F816)</f>
        <v>府中・調布まちなかエナジー(株)</v>
      </c>
      <c r="BA816" s="52" t="str">
        <f>IF(参照!G816="","",参照!G816)</f>
        <v>府中・調布まちなかエナジー(株)_メニューA</v>
      </c>
      <c r="BB816" s="52">
        <f t="shared" si="43"/>
        <v>0</v>
      </c>
      <c r="BD816" s="52" t="str">
        <f>IF(参照!L816="","",参照!L816)</f>
        <v/>
      </c>
    </row>
    <row r="817" spans="47:56">
      <c r="AU817" s="52" t="str">
        <f>IF(参照!A817="","",参照!A817)</f>
        <v/>
      </c>
      <c r="AV817" s="52" t="str">
        <f>IF(参照!B817="","",参照!B817)</f>
        <v/>
      </c>
      <c r="AW817" s="52" t="str">
        <f>IF(参照!C817="","",参照!C817)</f>
        <v/>
      </c>
      <c r="AX817" s="52" t="str">
        <f>IF(参照!D817="","",参照!D817)</f>
        <v>メニューB(残差)</v>
      </c>
      <c r="AY817" s="52">
        <f>IF(参照!E817="","",参照!E817)</f>
        <v>5.3499999999999999E-4</v>
      </c>
      <c r="AZ817" s="52" t="str">
        <f>IF(参照!F817="","",参照!F817)</f>
        <v>府中・調布まちなかエナジー(株)</v>
      </c>
      <c r="BA817" s="52" t="str">
        <f>IF(参照!G817="","",参照!G817)</f>
        <v>府中・調布まちなかエナジー(株)_メニューB(残差)</v>
      </c>
      <c r="BB817" s="52">
        <f t="shared" si="43"/>
        <v>0.53500000000000003</v>
      </c>
      <c r="BD817" s="52" t="str">
        <f>IF(参照!L817="","",参照!L817)</f>
        <v/>
      </c>
    </row>
    <row r="818" spans="47:56">
      <c r="AU818" s="52" t="str">
        <f>IF(参照!A818="","",参照!A818)</f>
        <v/>
      </c>
      <c r="AV818" s="52" t="str">
        <f>IF(参照!B818="","",参照!B818)</f>
        <v/>
      </c>
      <c r="AW818" s="52" t="str">
        <f>IF(参照!C818="","",参照!C818)</f>
        <v/>
      </c>
      <c r="AX818" s="52" t="str">
        <f>IF(参照!D818="","",参照!D818)</f>
        <v>(参考値)事業者全体</v>
      </c>
      <c r="AY818" s="52">
        <f>IF(参照!E818="","",参照!E818)</f>
        <v>4.95E-4</v>
      </c>
      <c r="AZ818" s="52" t="str">
        <f>IF(参照!F818="","",参照!F818)</f>
        <v>府中・調布まちなかエナジー(株)</v>
      </c>
      <c r="BA818" s="52" t="str">
        <f>IF(参照!G818="","",参照!G818)</f>
        <v>府中・調布まちなかエナジー(株)_(参考値)事業者全体</v>
      </c>
      <c r="BB818" s="52">
        <f t="shared" si="43"/>
        <v>0.495</v>
      </c>
      <c r="BD818" s="52" t="str">
        <f>IF(参照!L818="","",参照!L818)</f>
        <v/>
      </c>
    </row>
    <row r="819" spans="47:56">
      <c r="AU819" s="52" t="str">
        <f>IF(参照!A819="","",参照!A819)</f>
        <v>A0487</v>
      </c>
      <c r="AV819" s="52" t="str">
        <f>IF(参照!B819="","",参照!B819)</f>
        <v>伊勢志摩電力(株)</v>
      </c>
      <c r="AW819" s="52">
        <f>IF(参照!C819="","",参照!C819)</f>
        <v>4.8299999999999998E-4</v>
      </c>
      <c r="AX819" s="52" t="str">
        <f>IF(参照!D819="","",参照!D819)</f>
        <v/>
      </c>
      <c r="AY819" s="52">
        <f>IF(参照!E819="","",参照!E819)</f>
        <v>4.8299999999999998E-4</v>
      </c>
      <c r="AZ819" s="52" t="str">
        <f>IF(参照!F819="","",参照!F819)</f>
        <v>伊勢志摩電力(株)</v>
      </c>
      <c r="BA819" s="52" t="str">
        <f>IF(参照!G819="","",参照!G819)</f>
        <v>伊勢志摩電力(株)_</v>
      </c>
      <c r="BB819" s="52">
        <f t="shared" si="43"/>
        <v>0.48299999999999998</v>
      </c>
      <c r="BD819" s="52" t="str">
        <f>IF(参照!L819="","",参照!L819)</f>
        <v/>
      </c>
    </row>
    <row r="820" spans="47:56">
      <c r="AU820" s="52" t="str">
        <f>IF(参照!A820="","",参照!A820)</f>
        <v>A0490</v>
      </c>
      <c r="AV820" s="52" t="str">
        <f>IF(参照!B820="","",参照!B820)</f>
        <v>(株)ＣＤエナジーダイレクト</v>
      </c>
      <c r="AW820" s="52">
        <f>IF(参照!C820="","",参照!C820)</f>
        <v>4.1100000000000002E-4</v>
      </c>
      <c r="AX820" s="52" t="str">
        <f>IF(参照!D820="","",参照!D820)</f>
        <v>メニューA</v>
      </c>
      <c r="AY820" s="52">
        <f>IF(参照!E820="","",参照!E820)</f>
        <v>0</v>
      </c>
      <c r="AZ820" s="52" t="str">
        <f>IF(参照!F820="","",参照!F820)</f>
        <v>(株)ＣＤエナジーダイレクト</v>
      </c>
      <c r="BA820" s="52" t="str">
        <f>IF(参照!G820="","",参照!G820)</f>
        <v>(株)ＣＤエナジーダイレクト_メニューA</v>
      </c>
      <c r="BB820" s="52">
        <f t="shared" si="43"/>
        <v>0</v>
      </c>
      <c r="BD820" s="52" t="str">
        <f>IF(参照!L820="","",参照!L820)</f>
        <v/>
      </c>
    </row>
    <row r="821" spans="47:56">
      <c r="AU821" s="52" t="str">
        <f>IF(参照!A821="","",参照!A821)</f>
        <v/>
      </c>
      <c r="AV821" s="52" t="str">
        <f>IF(参照!B821="","",参照!B821)</f>
        <v/>
      </c>
      <c r="AW821" s="52" t="str">
        <f>IF(参照!C821="","",参照!C821)</f>
        <v/>
      </c>
      <c r="AX821" s="52" t="str">
        <f>IF(参照!D821="","",参照!D821)</f>
        <v>メニューB(残差)</v>
      </c>
      <c r="AY821" s="52">
        <f>IF(参照!E821="","",参照!E821)</f>
        <v>3.2400000000000001E-4</v>
      </c>
      <c r="AZ821" s="52" t="str">
        <f>IF(参照!F821="","",参照!F821)</f>
        <v>(株)ＣＤエナジーダイレクト</v>
      </c>
      <c r="BA821" s="52" t="str">
        <f>IF(参照!G821="","",参照!G821)</f>
        <v>(株)ＣＤエナジーダイレクト_メニューB(残差)</v>
      </c>
      <c r="BB821" s="52">
        <f t="shared" si="43"/>
        <v>0.32400000000000001</v>
      </c>
      <c r="BD821" s="52" t="str">
        <f>IF(参照!L821="","",参照!L821)</f>
        <v/>
      </c>
    </row>
    <row r="822" spans="47:56">
      <c r="AU822" s="52" t="str">
        <f>IF(参照!A822="","",参照!A822)</f>
        <v/>
      </c>
      <c r="AV822" s="52" t="str">
        <f>IF(参照!B822="","",参照!B822)</f>
        <v/>
      </c>
      <c r="AW822" s="52" t="str">
        <f>IF(参照!C822="","",参照!C822)</f>
        <v/>
      </c>
      <c r="AX822" s="52" t="str">
        <f>IF(参照!D822="","",参照!D822)</f>
        <v>(参考値)事業者全体</v>
      </c>
      <c r="AY822" s="52">
        <f>IF(参照!E822="","",参照!E822)</f>
        <v>3.6099999999999999E-4</v>
      </c>
      <c r="AZ822" s="52" t="str">
        <f>IF(参照!F822="","",参照!F822)</f>
        <v>(株)ＣＤエナジーダイレクト</v>
      </c>
      <c r="BA822" s="52" t="str">
        <f>IF(参照!G822="","",参照!G822)</f>
        <v>(株)ＣＤエナジーダイレクト_(参考値)事業者全体</v>
      </c>
      <c r="BB822" s="52">
        <f t="shared" si="43"/>
        <v>0.36099999999999999</v>
      </c>
      <c r="BD822" s="52" t="str">
        <f>IF(参照!L822="","",参照!L822)</f>
        <v/>
      </c>
    </row>
    <row r="823" spans="47:56">
      <c r="AU823" s="52" t="str">
        <f>IF(参照!A823="","",参照!A823)</f>
        <v>A0491</v>
      </c>
      <c r="AV823" s="52" t="str">
        <f>IF(参照!B823="","",参照!B823)</f>
        <v>Ｑ．ＥＮＥＳＴでんき(株)(旧：ジニーエナジー合同会社)</v>
      </c>
      <c r="AW823" s="52">
        <f>IF(参照!C823="","",参照!C823)</f>
        <v>4.5899999999999999E-4</v>
      </c>
      <c r="AX823" s="52" t="str">
        <f>IF(参照!D823="","",参照!D823)</f>
        <v>メニューA</v>
      </c>
      <c r="AY823" s="52">
        <f>IF(参照!E823="","",参照!E823)</f>
        <v>0</v>
      </c>
      <c r="AZ823" s="52" t="str">
        <f>IF(参照!F823="","",参照!F823)</f>
        <v>Ｑ．ＥＮＥＳＴでんき(株)(旧：ジニーエナジー合同会社)</v>
      </c>
      <c r="BA823" s="52" t="str">
        <f>IF(参照!G823="","",参照!G823)</f>
        <v>Ｑ．ＥＮＥＳＴでんき(株)(旧：ジニーエナジー合同会社)_メニューA</v>
      </c>
      <c r="BB823" s="52">
        <f t="shared" si="43"/>
        <v>0</v>
      </c>
      <c r="BD823" s="52" t="str">
        <f>IF(参照!L823="","",参照!L823)</f>
        <v/>
      </c>
    </row>
    <row r="824" spans="47:56">
      <c r="AU824" s="52" t="str">
        <f>IF(参照!A824="","",参照!A824)</f>
        <v/>
      </c>
      <c r="AV824" s="52" t="str">
        <f>IF(参照!B824="","",参照!B824)</f>
        <v/>
      </c>
      <c r="AW824" s="52" t="str">
        <f>IF(参照!C824="","",参照!C824)</f>
        <v/>
      </c>
      <c r="AX824" s="52" t="str">
        <f>IF(参照!D824="","",参照!D824)</f>
        <v>メニューB</v>
      </c>
      <c r="AY824" s="52">
        <f>IF(参照!E824="","",参照!E824)</f>
        <v>3.3100000000000002E-4</v>
      </c>
      <c r="AZ824" s="52" t="str">
        <f>IF(参照!F824="","",参照!F824)</f>
        <v>Ｑ．ＥＮＥＳＴでんき(株)(旧：ジニーエナジー合同会社)</v>
      </c>
      <c r="BA824" s="52" t="str">
        <f>IF(参照!G824="","",参照!G824)</f>
        <v>Ｑ．ＥＮＥＳＴでんき(株)(旧：ジニーエナジー合同会社)_メニューB</v>
      </c>
      <c r="BB824" s="52">
        <f t="shared" si="43"/>
        <v>0.33100000000000002</v>
      </c>
      <c r="BD824" s="52" t="str">
        <f>IF(参照!L824="","",参照!L824)</f>
        <v/>
      </c>
    </row>
    <row r="825" spans="47:56">
      <c r="AU825" s="52" t="str">
        <f>IF(参照!A825="","",参照!A825)</f>
        <v/>
      </c>
      <c r="AV825" s="52" t="str">
        <f>IF(参照!B825="","",参照!B825)</f>
        <v/>
      </c>
      <c r="AW825" s="52" t="str">
        <f>IF(参照!C825="","",参照!C825)</f>
        <v/>
      </c>
      <c r="AX825" s="52" t="str">
        <f>IF(参照!D825="","",参照!D825)</f>
        <v>メニューC(残差)</v>
      </c>
      <c r="AY825" s="52">
        <f>IF(参照!E825="","",参照!E825)</f>
        <v>4.2999999999999999E-4</v>
      </c>
      <c r="AZ825" s="52" t="str">
        <f>IF(参照!F825="","",参照!F825)</f>
        <v>Ｑ．ＥＮＥＳＴでんき(株)(旧：ジニーエナジー合同会社)</v>
      </c>
      <c r="BA825" s="52" t="str">
        <f>IF(参照!G825="","",参照!G825)</f>
        <v>Ｑ．ＥＮＥＳＴでんき(株)(旧：ジニーエナジー合同会社)_メニューC(残差)</v>
      </c>
      <c r="BB825" s="52">
        <f t="shared" si="43"/>
        <v>0.43</v>
      </c>
      <c r="BD825" s="52" t="str">
        <f>IF(参照!L825="","",参照!L825)</f>
        <v/>
      </c>
    </row>
    <row r="826" spans="47:56">
      <c r="AU826" s="52" t="str">
        <f>IF(参照!A826="","",参照!A826)</f>
        <v/>
      </c>
      <c r="AV826" s="52" t="str">
        <f>IF(参照!B826="","",参照!B826)</f>
        <v/>
      </c>
      <c r="AW826" s="52" t="str">
        <f>IF(参照!C826="","",参照!C826)</f>
        <v/>
      </c>
      <c r="AX826" s="52" t="str">
        <f>IF(参照!D826="","",参照!D826)</f>
        <v>(参考値)事業者全体</v>
      </c>
      <c r="AY826" s="52">
        <f>IF(参照!E826="","",参照!E826)</f>
        <v>4.7199999999999998E-4</v>
      </c>
      <c r="AZ826" s="52" t="str">
        <f>IF(参照!F826="","",参照!F826)</f>
        <v>Ｑ．ＥＮＥＳＴでんき(株)(旧：ジニーエナジー合同会社)</v>
      </c>
      <c r="BA826" s="52" t="str">
        <f>IF(参照!G826="","",参照!G826)</f>
        <v>Ｑ．ＥＮＥＳＴでんき(株)(旧：ジニーエナジー合同会社)_(参考値)事業者全体</v>
      </c>
      <c r="BB826" s="52">
        <f t="shared" si="43"/>
        <v>0.47199999999999998</v>
      </c>
      <c r="BD826" s="52" t="str">
        <f>IF(参照!L826="","",参照!L826)</f>
        <v/>
      </c>
    </row>
    <row r="827" spans="47:56">
      <c r="AU827" s="52" t="str">
        <f>IF(参照!A827="","",参照!A827)</f>
        <v>A0493</v>
      </c>
      <c r="AV827" s="52" t="str">
        <f>IF(参照!B827="","",参照!B827)</f>
        <v>(株)ぶんごおおのエナジー</v>
      </c>
      <c r="AW827" s="52">
        <f>IF(参照!C827="","",参照!C827)</f>
        <v>3.77E-4</v>
      </c>
      <c r="AX827" s="52" t="str">
        <f>IF(参照!D827="","",参照!D827)</f>
        <v/>
      </c>
      <c r="AY827" s="52">
        <f>IF(参照!E827="","",参照!E827)</f>
        <v>4.1899999999999999E-4</v>
      </c>
      <c r="AZ827" s="52" t="str">
        <f>IF(参照!F827="","",参照!F827)</f>
        <v>(株)ぶんごおおのエナジー</v>
      </c>
      <c r="BA827" s="52" t="str">
        <f>IF(参照!G827="","",参照!G827)</f>
        <v>(株)ぶんごおおのエナジー_</v>
      </c>
      <c r="BB827" s="52">
        <f t="shared" si="43"/>
        <v>0.41899999999999998</v>
      </c>
      <c r="BD827" s="52" t="str">
        <f>IF(参照!L827="","",参照!L827)</f>
        <v/>
      </c>
    </row>
    <row r="828" spans="47:56">
      <c r="AU828" s="52" t="str">
        <f>IF(参照!A828="","",参照!A828)</f>
        <v>A0494</v>
      </c>
      <c r="AV828" s="52" t="str">
        <f>IF(参照!B828="","",参照!B828)</f>
        <v>ヴィジョナリーパワー(株)</v>
      </c>
      <c r="AW828" s="52">
        <f>IF(参照!C828="","",参照!C828)</f>
        <v>3.79E-4</v>
      </c>
      <c r="AX828" s="52" t="str">
        <f>IF(参照!D828="","",参照!D828)</f>
        <v/>
      </c>
      <c r="AY828" s="52">
        <f>IF(参照!E828="","",参照!E828)</f>
        <v>3.2299999999999999E-4</v>
      </c>
      <c r="AZ828" s="52" t="str">
        <f>IF(参照!F828="","",参照!F828)</f>
        <v>ヴィジョナリーパワー(株)</v>
      </c>
      <c r="BA828" s="52" t="str">
        <f>IF(参照!G828="","",参照!G828)</f>
        <v>ヴィジョナリーパワー(株)_</v>
      </c>
      <c r="BB828" s="52">
        <f t="shared" si="43"/>
        <v>0.32300000000000001</v>
      </c>
      <c r="BD828" s="52" t="str">
        <f>IF(参照!L828="","",参照!L828)</f>
        <v/>
      </c>
    </row>
    <row r="829" spans="47:56">
      <c r="AU829" s="52" t="str">
        <f>IF(参照!A829="","",参照!A829)</f>
        <v>A0495</v>
      </c>
      <c r="AV829" s="52" t="str">
        <f>IF(参照!B829="","",参照!B829)</f>
        <v>有明エナジー(株)</v>
      </c>
      <c r="AW829" s="52">
        <f>IF(参照!C829="","",参照!C829)</f>
        <v>3.39E-4</v>
      </c>
      <c r="AX829" s="52" t="str">
        <f>IF(参照!D829="","",参照!D829)</f>
        <v/>
      </c>
      <c r="AY829" s="52">
        <f>IF(参照!E829="","",参照!E829)</f>
        <v>2.9300000000000002E-4</v>
      </c>
      <c r="AZ829" s="52" t="str">
        <f>IF(参照!F829="","",参照!F829)</f>
        <v>有明エナジー(株)</v>
      </c>
      <c r="BA829" s="52" t="str">
        <f>IF(参照!G829="","",参照!G829)</f>
        <v>有明エナジー(株)_</v>
      </c>
      <c r="BB829" s="52">
        <f t="shared" si="43"/>
        <v>0.29300000000000004</v>
      </c>
      <c r="BD829" s="52" t="str">
        <f>IF(参照!L829="","",参照!L829)</f>
        <v/>
      </c>
    </row>
    <row r="830" spans="47:56">
      <c r="AU830" s="52" t="str">
        <f>IF(参照!A830="","",参照!A830)</f>
        <v>A0499</v>
      </c>
      <c r="AV830" s="52" t="str">
        <f>IF(参照!B830="","",参照!B830)</f>
        <v>厚木瓦斯(株)</v>
      </c>
      <c r="AW830" s="52">
        <f>IF(参照!C830="","",参照!C830)</f>
        <v>3.6400000000000001E-4</v>
      </c>
      <c r="AX830" s="52" t="str">
        <f>IF(参照!D830="","",参照!D830)</f>
        <v>メニューA</v>
      </c>
      <c r="AY830" s="52">
        <f>IF(参照!E830="","",参照!E830)</f>
        <v>0</v>
      </c>
      <c r="AZ830" s="52" t="str">
        <f>IF(参照!F830="","",参照!F830)</f>
        <v>厚木瓦斯(株)</v>
      </c>
      <c r="BA830" s="52" t="str">
        <f>IF(参照!G830="","",参照!G830)</f>
        <v>厚木瓦斯(株)_メニューA</v>
      </c>
      <c r="BB830" s="52">
        <f t="shared" si="43"/>
        <v>0</v>
      </c>
      <c r="BD830" s="52" t="str">
        <f>IF(参照!L830="","",参照!L830)</f>
        <v/>
      </c>
    </row>
    <row r="831" spans="47:56">
      <c r="AU831" s="52" t="str">
        <f>IF(参照!A831="","",参照!A831)</f>
        <v/>
      </c>
      <c r="AV831" s="52" t="str">
        <f>IF(参照!B831="","",参照!B831)</f>
        <v/>
      </c>
      <c r="AW831" s="52" t="str">
        <f>IF(参照!C831="","",参照!C831)</f>
        <v/>
      </c>
      <c r="AX831" s="52" t="str">
        <f>IF(参照!D831="","",参照!D831)</f>
        <v>メニューB(残差)</v>
      </c>
      <c r="AY831" s="52">
        <f>IF(参照!E831="","",参照!E831)</f>
        <v>3.0699999999999998E-4</v>
      </c>
      <c r="AZ831" s="52" t="str">
        <f>IF(参照!F831="","",参照!F831)</f>
        <v>厚木瓦斯(株)</v>
      </c>
      <c r="BA831" s="52" t="str">
        <f>IF(参照!G831="","",参照!G831)</f>
        <v>厚木瓦斯(株)_メニューB(残差)</v>
      </c>
      <c r="BB831" s="52">
        <f t="shared" si="43"/>
        <v>0.307</v>
      </c>
      <c r="BD831" s="52" t="str">
        <f>IF(参照!L831="","",参照!L831)</f>
        <v/>
      </c>
    </row>
    <row r="832" spans="47:56">
      <c r="AU832" s="52" t="str">
        <f>IF(参照!A832="","",参照!A832)</f>
        <v/>
      </c>
      <c r="AV832" s="52" t="str">
        <f>IF(参照!B832="","",参照!B832)</f>
        <v/>
      </c>
      <c r="AW832" s="52" t="str">
        <f>IF(参照!C832="","",参照!C832)</f>
        <v/>
      </c>
      <c r="AX832" s="52" t="str">
        <f>IF(参照!D832="","",参照!D832)</f>
        <v>(参考値)事業者全体</v>
      </c>
      <c r="AY832" s="52">
        <f>IF(参照!E832="","",参照!E832)</f>
        <v>3.9200000000000004E-4</v>
      </c>
      <c r="AZ832" s="52" t="str">
        <f>IF(参照!F832="","",参照!F832)</f>
        <v>厚木瓦斯(株)</v>
      </c>
      <c r="BA832" s="52" t="str">
        <f>IF(参照!G832="","",参照!G832)</f>
        <v>厚木瓦斯(株)_(参考値)事業者全体</v>
      </c>
      <c r="BB832" s="52">
        <f t="shared" si="43"/>
        <v>0.39200000000000002</v>
      </c>
      <c r="BD832" s="52" t="str">
        <f>IF(参照!L832="","",参照!L832)</f>
        <v/>
      </c>
    </row>
    <row r="833" spans="47:56">
      <c r="AU833" s="52" t="str">
        <f>IF(参照!A833="","",参照!A833)</f>
        <v>A0500</v>
      </c>
      <c r="AV833" s="52" t="str">
        <f>IF(参照!B833="","",参照!B833)</f>
        <v>(株)エネ・ビジョン</v>
      </c>
      <c r="AW833" s="52">
        <f>IF(参照!C833="","",参照!C833)</f>
        <v>2.92E-4</v>
      </c>
      <c r="AX833" s="52" t="str">
        <f>IF(参照!D833="","",参照!D833)</f>
        <v/>
      </c>
      <c r="AY833" s="52">
        <f>IF(参照!E833="","",参照!E833)</f>
        <v>2.3599999999999999E-4</v>
      </c>
      <c r="AZ833" s="52" t="str">
        <f>IF(参照!F833="","",参照!F833)</f>
        <v>(株)エネ・ビジョン</v>
      </c>
      <c r="BA833" s="52" t="str">
        <f>IF(参照!G833="","",参照!G833)</f>
        <v>(株)エネ・ビジョン_</v>
      </c>
      <c r="BB833" s="52">
        <f t="shared" si="43"/>
        <v>0.23599999999999999</v>
      </c>
      <c r="BD833" s="52" t="str">
        <f>IF(参照!L833="","",参照!L833)</f>
        <v/>
      </c>
    </row>
    <row r="834" spans="47:56">
      <c r="AU834" s="52" t="str">
        <f>IF(参照!A834="","",参照!A834)</f>
        <v>A0501</v>
      </c>
      <c r="AV834" s="52" t="str">
        <f>IF(参照!B834="","",参照!B834)</f>
        <v>イワタニ三重(株)</v>
      </c>
      <c r="AW834" s="52">
        <f>IF(参照!C834="","",参照!C834)</f>
        <v>3.6400000000000001E-4</v>
      </c>
      <c r="AX834" s="52" t="str">
        <f>IF(参照!D834="","",参照!D834)</f>
        <v/>
      </c>
      <c r="AY834" s="52">
        <f>IF(参照!E834="","",参照!E834)</f>
        <v>3.0800000000000001E-4</v>
      </c>
      <c r="AZ834" s="52" t="str">
        <f>IF(参照!F834="","",参照!F834)</f>
        <v>イワタニ三重(株)</v>
      </c>
      <c r="BA834" s="52" t="str">
        <f>IF(参照!G834="","",参照!G834)</f>
        <v>イワタニ三重(株)_</v>
      </c>
      <c r="BB834" s="52">
        <f t="shared" si="43"/>
        <v>0.308</v>
      </c>
      <c r="BD834" s="52" t="str">
        <f>IF(参照!L834="","",参照!L834)</f>
        <v/>
      </c>
    </row>
    <row r="835" spans="47:56">
      <c r="AU835" s="52" t="str">
        <f>IF(参照!A835="","",参照!A835)</f>
        <v>A0502</v>
      </c>
      <c r="AV835" s="52" t="str">
        <f>IF(参照!B835="","",参照!B835)</f>
        <v>(株)マルヰ</v>
      </c>
      <c r="AW835" s="52">
        <f>IF(参照!C835="","",参照!C835)</f>
        <v>4.64E-4</v>
      </c>
      <c r="AX835" s="52" t="str">
        <f>IF(参照!D835="","",参照!D835)</f>
        <v/>
      </c>
      <c r="AY835" s="52">
        <f>IF(参照!E835="","",参照!E835)</f>
        <v>4.4700000000000002E-4</v>
      </c>
      <c r="AZ835" s="52" t="str">
        <f>IF(参照!F835="","",参照!F835)</f>
        <v>(株)マルヰ</v>
      </c>
      <c r="BA835" s="52" t="str">
        <f>IF(参照!G835="","",参照!G835)</f>
        <v>(株)マルヰ_</v>
      </c>
      <c r="BB835" s="52">
        <f t="shared" si="43"/>
        <v>0.44700000000000001</v>
      </c>
      <c r="BD835" s="52" t="str">
        <f>IF(参照!L835="","",参照!L835)</f>
        <v/>
      </c>
    </row>
    <row r="836" spans="47:56">
      <c r="AU836" s="52" t="str">
        <f>IF(参照!A836="","",参照!A836)</f>
        <v>A0503</v>
      </c>
      <c r="AV836" s="52" t="str">
        <f>IF(参照!B836="","",参照!B836)</f>
        <v>大多喜ガス(株)</v>
      </c>
      <c r="AW836" s="52">
        <f>IF(参照!C836="","",参照!C836)</f>
        <v>4.3199999999999998E-4</v>
      </c>
      <c r="AX836" s="52" t="str">
        <f>IF(参照!D836="","",参照!D836)</f>
        <v/>
      </c>
      <c r="AY836" s="52">
        <f>IF(参照!E836="","",参照!E836)</f>
        <v>3.9899999999999999E-4</v>
      </c>
      <c r="AZ836" s="52" t="str">
        <f>IF(参照!F836="","",参照!F836)</f>
        <v>大多喜ガス(株)</v>
      </c>
      <c r="BA836" s="52" t="str">
        <f>IF(参照!G836="","",参照!G836)</f>
        <v>大多喜ガス(株)_</v>
      </c>
      <c r="BB836" s="52">
        <f t="shared" si="43"/>
        <v>0.39900000000000002</v>
      </c>
      <c r="BD836" s="52" t="str">
        <f>IF(参照!L836="","",参照!L836)</f>
        <v/>
      </c>
    </row>
    <row r="837" spans="47:56">
      <c r="AU837" s="52" t="str">
        <f>IF(参照!A837="","",参照!A837)</f>
        <v>A0506</v>
      </c>
      <c r="AV837" s="52" t="str">
        <f>IF(参照!B837="","",参照!B837)</f>
        <v>鈴与電力(株)</v>
      </c>
      <c r="AW837" s="52">
        <f>IF(参照!C837="","",参照!C837)</f>
        <v>4.5899999999999999E-4</v>
      </c>
      <c r="AX837" s="52" t="str">
        <f>IF(参照!D837="","",参照!D837)</f>
        <v>メニューA</v>
      </c>
      <c r="AY837" s="52">
        <f>IF(参照!E837="","",参照!E837)</f>
        <v>0</v>
      </c>
      <c r="AZ837" s="52" t="str">
        <f>IF(参照!F837="","",参照!F837)</f>
        <v>鈴与電力(株)</v>
      </c>
      <c r="BA837" s="52" t="str">
        <f>IF(参照!G837="","",参照!G837)</f>
        <v>鈴与電力(株)_メニューA</v>
      </c>
      <c r="BB837" s="52">
        <f t="shared" ref="BB837:BB900" si="44">AY837*1000</f>
        <v>0</v>
      </c>
      <c r="BD837" s="52" t="str">
        <f>IF(参照!L837="","",参照!L837)</f>
        <v/>
      </c>
    </row>
    <row r="838" spans="47:56">
      <c r="AU838" s="52" t="str">
        <f>IF(参照!A838="","",参照!A838)</f>
        <v/>
      </c>
      <c r="AV838" s="52" t="str">
        <f>IF(参照!B838="","",参照!B838)</f>
        <v/>
      </c>
      <c r="AW838" s="52" t="str">
        <f>IF(参照!C838="","",参照!C838)</f>
        <v/>
      </c>
      <c r="AX838" s="52" t="str">
        <f>IF(参照!D838="","",参照!D838)</f>
        <v>メニューB</v>
      </c>
      <c r="AY838" s="52">
        <f>IF(参照!E838="","",参照!E838)</f>
        <v>0</v>
      </c>
      <c r="AZ838" s="52" t="str">
        <f>IF(参照!F838="","",参照!F838)</f>
        <v>鈴与電力(株)</v>
      </c>
      <c r="BA838" s="52" t="str">
        <f>IF(参照!G838="","",参照!G838)</f>
        <v>鈴与電力(株)_メニューB</v>
      </c>
      <c r="BB838" s="52">
        <f t="shared" si="44"/>
        <v>0</v>
      </c>
      <c r="BD838" s="52" t="str">
        <f>IF(参照!L838="","",参照!L838)</f>
        <v/>
      </c>
    </row>
    <row r="839" spans="47:56">
      <c r="AU839" s="52" t="str">
        <f>IF(参照!A839="","",参照!A839)</f>
        <v/>
      </c>
      <c r="AV839" s="52" t="str">
        <f>IF(参照!B839="","",参照!B839)</f>
        <v/>
      </c>
      <c r="AW839" s="52" t="str">
        <f>IF(参照!C839="","",参照!C839)</f>
        <v/>
      </c>
      <c r="AX839" s="52" t="str">
        <f>IF(参照!D839="","",参照!D839)</f>
        <v>メニューC</v>
      </c>
      <c r="AY839" s="52">
        <f>IF(参照!E839="","",参照!E839)</f>
        <v>0</v>
      </c>
      <c r="AZ839" s="52" t="str">
        <f>IF(参照!F839="","",参照!F839)</f>
        <v>鈴与電力(株)</v>
      </c>
      <c r="BA839" s="52" t="str">
        <f>IF(参照!G839="","",参照!G839)</f>
        <v>鈴与電力(株)_メニューC</v>
      </c>
      <c r="BB839" s="52">
        <f t="shared" si="44"/>
        <v>0</v>
      </c>
      <c r="BD839" s="52" t="str">
        <f>IF(参照!L839="","",参照!L839)</f>
        <v/>
      </c>
    </row>
    <row r="840" spans="47:56">
      <c r="AU840" s="52" t="str">
        <f>IF(参照!A840="","",参照!A840)</f>
        <v/>
      </c>
      <c r="AV840" s="52" t="str">
        <f>IF(参照!B840="","",参照!B840)</f>
        <v/>
      </c>
      <c r="AW840" s="52" t="str">
        <f>IF(参照!C840="","",参照!C840)</f>
        <v/>
      </c>
      <c r="AX840" s="52" t="str">
        <f>IF(参照!D840="","",参照!D840)</f>
        <v>メニューD</v>
      </c>
      <c r="AY840" s="52">
        <f>IF(参照!E840="","",参照!E840)</f>
        <v>0</v>
      </c>
      <c r="AZ840" s="52" t="str">
        <f>IF(参照!F840="","",参照!F840)</f>
        <v>鈴与電力(株)</v>
      </c>
      <c r="BA840" s="52" t="str">
        <f>IF(参照!G840="","",参照!G840)</f>
        <v>鈴与電力(株)_メニューD</v>
      </c>
      <c r="BB840" s="52">
        <f t="shared" si="44"/>
        <v>0</v>
      </c>
      <c r="BD840" s="52" t="str">
        <f>IF(参照!L840="","",参照!L840)</f>
        <v/>
      </c>
    </row>
    <row r="841" spans="47:56">
      <c r="AU841" s="52" t="str">
        <f>IF(参照!A841="","",参照!A841)</f>
        <v/>
      </c>
      <c r="AV841" s="52" t="str">
        <f>IF(参照!B841="","",参照!B841)</f>
        <v/>
      </c>
      <c r="AW841" s="52" t="str">
        <f>IF(参照!C841="","",参照!C841)</f>
        <v/>
      </c>
      <c r="AX841" s="52" t="str">
        <f>IF(参照!D841="","",参照!D841)</f>
        <v>メニューE(残差)</v>
      </c>
      <c r="AY841" s="52">
        <f>IF(参照!E841="","",参照!E841)</f>
        <v>5.2099999999999998E-4</v>
      </c>
      <c r="AZ841" s="52" t="str">
        <f>IF(参照!F841="","",参照!F841)</f>
        <v>鈴与電力(株)</v>
      </c>
      <c r="BA841" s="52" t="str">
        <f>IF(参照!G841="","",参照!G841)</f>
        <v>鈴与電力(株)_メニューE(残差)</v>
      </c>
      <c r="BB841" s="52">
        <f t="shared" si="44"/>
        <v>0.52100000000000002</v>
      </c>
      <c r="BD841" s="52" t="str">
        <f>IF(参照!L841="","",参照!L841)</f>
        <v/>
      </c>
    </row>
    <row r="842" spans="47:56">
      <c r="AU842" s="52" t="str">
        <f>IF(参照!A842="","",参照!A842)</f>
        <v/>
      </c>
      <c r="AV842" s="52" t="str">
        <f>IF(参照!B842="","",参照!B842)</f>
        <v/>
      </c>
      <c r="AW842" s="52" t="str">
        <f>IF(参照!C842="","",参照!C842)</f>
        <v/>
      </c>
      <c r="AX842" s="52" t="str">
        <f>IF(参照!D842="","",参照!D842)</f>
        <v>(参考値)事業者全体</v>
      </c>
      <c r="AY842" s="52">
        <f>IF(参照!E842="","",参照!E842)</f>
        <v>4.5900000000000004E-4</v>
      </c>
      <c r="AZ842" s="52" t="str">
        <f>IF(参照!F842="","",参照!F842)</f>
        <v>鈴与電力(株)</v>
      </c>
      <c r="BA842" s="52" t="str">
        <f>IF(参照!G842="","",参照!G842)</f>
        <v>鈴与電力(株)_(参考値)事業者全体</v>
      </c>
      <c r="BB842" s="52">
        <f t="shared" si="44"/>
        <v>0.45900000000000002</v>
      </c>
      <c r="BD842" s="52" t="str">
        <f>IF(参照!L842="","",参照!L842)</f>
        <v/>
      </c>
    </row>
    <row r="843" spans="47:56">
      <c r="AU843" s="52" t="str">
        <f>IF(参照!A843="","",参照!A843)</f>
        <v>A0507</v>
      </c>
      <c r="AV843" s="52" t="str">
        <f>IF(参照!B843="","",参照!B843)</f>
        <v>コープ電力(株)</v>
      </c>
      <c r="AW843" s="52">
        <f>IF(参照!C843="","",参照!C843)</f>
        <v>2.3000000000000001E-4</v>
      </c>
      <c r="AX843" s="52" t="str">
        <f>IF(参照!D843="","",参照!D843)</f>
        <v/>
      </c>
      <c r="AY843" s="52">
        <f>IF(参照!E843="","",参照!E843)</f>
        <v>3.8699999999999997E-4</v>
      </c>
      <c r="AZ843" s="52" t="str">
        <f>IF(参照!F843="","",参照!F843)</f>
        <v>コープ電力(株)</v>
      </c>
      <c r="BA843" s="52" t="str">
        <f>IF(参照!G843="","",参照!G843)</f>
        <v>コープ電力(株)_</v>
      </c>
      <c r="BB843" s="52">
        <f t="shared" si="44"/>
        <v>0.38699999999999996</v>
      </c>
      <c r="BD843" s="52" t="str">
        <f>IF(参照!L843="","",参照!L843)</f>
        <v/>
      </c>
    </row>
    <row r="844" spans="47:56">
      <c r="AU844" s="52" t="str">
        <f>IF(参照!A844="","",参照!A844)</f>
        <v>A0508</v>
      </c>
      <c r="AV844" s="52" t="str">
        <f>IF(参照!B844="","",参照!B844)</f>
        <v>生活協同組合コープぐんま</v>
      </c>
      <c r="AW844" s="52">
        <f>IF(参照!C844="","",参照!C844)</f>
        <v>3.7100000000000002E-4</v>
      </c>
      <c r="AX844" s="52" t="str">
        <f>IF(参照!D844="","",参照!D844)</f>
        <v/>
      </c>
      <c r="AY844" s="52">
        <f>IF(参照!E844="","",参照!E844)</f>
        <v>3.1599999999999998E-4</v>
      </c>
      <c r="AZ844" s="52" t="str">
        <f>IF(参照!F844="","",参照!F844)</f>
        <v>生活協同組合コープぐんま</v>
      </c>
      <c r="BA844" s="52" t="str">
        <f>IF(参照!G844="","",参照!G844)</f>
        <v>生活協同組合コープぐんま_</v>
      </c>
      <c r="BB844" s="52">
        <f t="shared" si="44"/>
        <v>0.316</v>
      </c>
      <c r="BD844" s="52" t="str">
        <f>IF(参照!L844="","",参照!L844)</f>
        <v/>
      </c>
    </row>
    <row r="845" spans="47:56">
      <c r="AU845" s="52" t="str">
        <f>IF(参照!A845="","",参照!A845)</f>
        <v>A0509</v>
      </c>
      <c r="AV845" s="52" t="str">
        <f>IF(参照!B845="","",参照!B845)</f>
        <v>とちぎコープ生活協同組合</v>
      </c>
      <c r="AW845" s="52">
        <f>IF(参照!C845="","",参照!C845)</f>
        <v>3.7199999999999999E-4</v>
      </c>
      <c r="AX845" s="52" t="str">
        <f>IF(参照!D845="","",参照!D845)</f>
        <v/>
      </c>
      <c r="AY845" s="52">
        <f>IF(参照!E845="","",参照!E845)</f>
        <v>3.1599999999999998E-4</v>
      </c>
      <c r="AZ845" s="52" t="str">
        <f>IF(参照!F845="","",参照!F845)</f>
        <v>とちぎコープ生活協同組合</v>
      </c>
      <c r="BA845" s="52" t="str">
        <f>IF(参照!G845="","",参照!G845)</f>
        <v>とちぎコープ生活協同組合_</v>
      </c>
      <c r="BB845" s="52">
        <f t="shared" si="44"/>
        <v>0.316</v>
      </c>
      <c r="BD845" s="52" t="str">
        <f>IF(参照!L845="","",参照!L845)</f>
        <v/>
      </c>
    </row>
    <row r="846" spans="47:56">
      <c r="AU846" s="52" t="str">
        <f>IF(参照!A846="","",参照!A846)</f>
        <v>A0510</v>
      </c>
      <c r="AV846" s="52" t="str">
        <f>IF(参照!B846="","",参照!B846)</f>
        <v>いばらきコープ生活協同組合</v>
      </c>
      <c r="AW846" s="52">
        <f>IF(参照!C846="","",参照!C846)</f>
        <v>3.7199999999999999E-4</v>
      </c>
      <c r="AX846" s="52" t="str">
        <f>IF(参照!D846="","",参照!D846)</f>
        <v/>
      </c>
      <c r="AY846" s="52">
        <f>IF(参照!E846="","",参照!E846)</f>
        <v>3.1599999999999998E-4</v>
      </c>
      <c r="AZ846" s="52" t="str">
        <f>IF(参照!F846="","",参照!F846)</f>
        <v>いばらきコープ生活協同組合</v>
      </c>
      <c r="BA846" s="52" t="str">
        <f>IF(参照!G846="","",参照!G846)</f>
        <v>いばらきコープ生活協同組合_</v>
      </c>
      <c r="BB846" s="52">
        <f t="shared" si="44"/>
        <v>0.316</v>
      </c>
      <c r="BD846" s="52" t="str">
        <f>IF(参照!L846="","",参照!L846)</f>
        <v/>
      </c>
    </row>
    <row r="847" spans="47:56">
      <c r="AU847" s="52" t="str">
        <f>IF(参照!A847="","",参照!A847)</f>
        <v>A0511</v>
      </c>
      <c r="AV847" s="52" t="str">
        <f>IF(参照!B847="","",参照!B847)</f>
        <v>亀岡ふるさとエナジー(株)</v>
      </c>
      <c r="AW847" s="52">
        <f>IF(参照!C847="","",参照!C847)</f>
        <v>7.4999999999999993E-5</v>
      </c>
      <c r="AX847" s="52" t="str">
        <f>IF(参照!D847="","",参照!D847)</f>
        <v/>
      </c>
      <c r="AY847" s="52">
        <f>IF(参照!E847="","",参照!E847)</f>
        <v>5.1400000000000003E-4</v>
      </c>
      <c r="AZ847" s="52" t="str">
        <f>IF(参照!F847="","",参照!F847)</f>
        <v>亀岡ふるさとエナジー(株)</v>
      </c>
      <c r="BA847" s="52" t="str">
        <f>IF(参照!G847="","",参照!G847)</f>
        <v>亀岡ふるさとエナジー(株)_</v>
      </c>
      <c r="BB847" s="52">
        <f t="shared" si="44"/>
        <v>0.51400000000000001</v>
      </c>
      <c r="BD847" s="52" t="str">
        <f>IF(参照!L847="","",参照!L847)</f>
        <v/>
      </c>
    </row>
    <row r="848" spans="47:56">
      <c r="AU848" s="52" t="str">
        <f>IF(参照!A848="","",参照!A848)</f>
        <v>A0513</v>
      </c>
      <c r="AV848" s="52" t="str">
        <f>IF(参照!B848="","",参照!B848)</f>
        <v>(株)織戸組</v>
      </c>
      <c r="AW848" s="52">
        <f>IF(参照!C848="","",参照!C848)</f>
        <v>4.7100000000000001E-4</v>
      </c>
      <c r="AX848" s="52" t="str">
        <f>IF(参照!D848="","",参照!D848)</f>
        <v>メニューA</v>
      </c>
      <c r="AY848" s="52">
        <f>IF(参照!E848="","",参照!E848)</f>
        <v>0</v>
      </c>
      <c r="AZ848" s="52" t="str">
        <f>IF(参照!F848="","",参照!F848)</f>
        <v>(株)織戸組</v>
      </c>
      <c r="BA848" s="52" t="str">
        <f>IF(参照!G848="","",参照!G848)</f>
        <v>(株)織戸組_メニューA</v>
      </c>
      <c r="BB848" s="52">
        <f t="shared" si="44"/>
        <v>0</v>
      </c>
      <c r="BD848" s="52" t="str">
        <f>IF(参照!L848="","",参照!L848)</f>
        <v/>
      </c>
    </row>
    <row r="849" spans="47:56">
      <c r="AU849" s="52" t="str">
        <f>IF(参照!A849="","",参照!A849)</f>
        <v/>
      </c>
      <c r="AV849" s="52" t="str">
        <f>IF(参照!B849="","",参照!B849)</f>
        <v/>
      </c>
      <c r="AW849" s="52" t="str">
        <f>IF(参照!C849="","",参照!C849)</f>
        <v/>
      </c>
      <c r="AX849" s="52" t="str">
        <f>IF(参照!D849="","",参照!D849)</f>
        <v>メニューB(残差)</v>
      </c>
      <c r="AY849" s="52">
        <f>IF(参照!E849="","",参照!E849)</f>
        <v>4.1299999999999996E-4</v>
      </c>
      <c r="AZ849" s="52" t="str">
        <f>IF(参照!F849="","",参照!F849)</f>
        <v>(株)織戸組</v>
      </c>
      <c r="BA849" s="52" t="str">
        <f>IF(参照!G849="","",参照!G849)</f>
        <v>(株)織戸組_メニューB(残差)</v>
      </c>
      <c r="BB849" s="52">
        <f t="shared" si="44"/>
        <v>0.41299999999999998</v>
      </c>
      <c r="BD849" s="52" t="str">
        <f>IF(参照!L849="","",参照!L849)</f>
        <v/>
      </c>
    </row>
    <row r="850" spans="47:56">
      <c r="AU850" s="52" t="str">
        <f>IF(参照!A850="","",参照!A850)</f>
        <v/>
      </c>
      <c r="AV850" s="52" t="str">
        <f>IF(参照!B850="","",参照!B850)</f>
        <v/>
      </c>
      <c r="AW850" s="52" t="str">
        <f>IF(参照!C850="","",参照!C850)</f>
        <v/>
      </c>
      <c r="AX850" s="52" t="str">
        <f>IF(参照!D850="","",参照!D850)</f>
        <v>(参考値)事業者全体</v>
      </c>
      <c r="AY850" s="52">
        <f>IF(参照!E850="","",参照!E850)</f>
        <v>4.4900000000000002E-4</v>
      </c>
      <c r="AZ850" s="52" t="str">
        <f>IF(参照!F850="","",参照!F850)</f>
        <v>(株)織戸組</v>
      </c>
      <c r="BA850" s="52" t="str">
        <f>IF(参照!G850="","",参照!G850)</f>
        <v>(株)織戸組_(参考値)事業者全体</v>
      </c>
      <c r="BB850" s="52">
        <f t="shared" si="44"/>
        <v>0.44900000000000001</v>
      </c>
      <c r="BD850" s="52" t="str">
        <f>IF(参照!L850="","",参照!L850)</f>
        <v/>
      </c>
    </row>
    <row r="851" spans="47:56">
      <c r="AU851" s="52" t="str">
        <f>IF(参照!A851="","",参照!A851)</f>
        <v>A0514</v>
      </c>
      <c r="AV851" s="52" t="str">
        <f>IF(参照!B851="","",参照!B851)</f>
        <v>ふかやｅパワー(株)</v>
      </c>
      <c r="AW851" s="52">
        <f>IF(参照!C851="","",参照!C851)</f>
        <v>4.5199999999999998E-4</v>
      </c>
      <c r="AX851" s="52" t="str">
        <f>IF(参照!D851="","",参照!D851)</f>
        <v>メニューA</v>
      </c>
      <c r="AY851" s="52">
        <f>IF(参照!E851="","",参照!E851)</f>
        <v>0</v>
      </c>
      <c r="AZ851" s="52" t="str">
        <f>IF(参照!F851="","",参照!F851)</f>
        <v>ふかやｅパワー(株)</v>
      </c>
      <c r="BA851" s="52" t="str">
        <f>IF(参照!G851="","",参照!G851)</f>
        <v>ふかやｅパワー(株)_メニューA</v>
      </c>
      <c r="BB851" s="52">
        <f t="shared" si="44"/>
        <v>0</v>
      </c>
      <c r="BD851" s="52" t="str">
        <f>IF(参照!L851="","",参照!L851)</f>
        <v/>
      </c>
    </row>
    <row r="852" spans="47:56">
      <c r="AU852" s="52" t="str">
        <f>IF(参照!A852="","",参照!A852)</f>
        <v/>
      </c>
      <c r="AV852" s="52" t="str">
        <f>IF(参照!B852="","",参照!B852)</f>
        <v/>
      </c>
      <c r="AW852" s="52" t="str">
        <f>IF(参照!C852="","",参照!C852)</f>
        <v/>
      </c>
      <c r="AX852" s="52" t="str">
        <f>IF(参照!D852="","",参照!D852)</f>
        <v>メニューB(残差)</v>
      </c>
      <c r="AY852" s="52">
        <f>IF(参照!E852="","",参照!E852)</f>
        <v>3.9899999999999999E-4</v>
      </c>
      <c r="AZ852" s="52" t="str">
        <f>IF(参照!F852="","",参照!F852)</f>
        <v>ふかやｅパワー(株)</v>
      </c>
      <c r="BA852" s="52" t="str">
        <f>IF(参照!G852="","",参照!G852)</f>
        <v>ふかやｅパワー(株)_メニューB(残差)</v>
      </c>
      <c r="BB852" s="52">
        <f t="shared" si="44"/>
        <v>0.39900000000000002</v>
      </c>
      <c r="BD852" s="52" t="str">
        <f>IF(参照!L852="","",参照!L852)</f>
        <v/>
      </c>
    </row>
    <row r="853" spans="47:56">
      <c r="AU853" s="52" t="str">
        <f>IF(参照!A853="","",参照!A853)</f>
        <v/>
      </c>
      <c r="AV853" s="52" t="str">
        <f>IF(参照!B853="","",参照!B853)</f>
        <v/>
      </c>
      <c r="AW853" s="52" t="str">
        <f>IF(参照!C853="","",参照!C853)</f>
        <v/>
      </c>
      <c r="AX853" s="52" t="str">
        <f>IF(参照!D853="","",参照!D853)</f>
        <v>(参考値)事業者全体</v>
      </c>
      <c r="AY853" s="52">
        <f>IF(参照!E853="","",参照!E853)</f>
        <v>4.2900000000000002E-4</v>
      </c>
      <c r="AZ853" s="52" t="str">
        <f>IF(参照!F853="","",参照!F853)</f>
        <v>ふかやｅパワー(株)</v>
      </c>
      <c r="BA853" s="52" t="str">
        <f>IF(参照!G853="","",参照!G853)</f>
        <v>ふかやｅパワー(株)_(参考値)事業者全体</v>
      </c>
      <c r="BB853" s="52">
        <f t="shared" si="44"/>
        <v>0.42899999999999999</v>
      </c>
      <c r="BD853" s="52" t="str">
        <f>IF(参照!L853="","",参照!L853)</f>
        <v/>
      </c>
    </row>
    <row r="854" spans="47:56">
      <c r="AU854" s="52" t="str">
        <f>IF(参照!A854="","",参照!A854)</f>
        <v>A0515</v>
      </c>
      <c r="AV854" s="52" t="str">
        <f>IF(参照!B854="","",参照!B854)</f>
        <v>(株)Ｌｉｎｋ　Ｌｉｆｅ</v>
      </c>
      <c r="AW854" s="52">
        <f>IF(参照!C854="","",参照!C854)</f>
        <v>5.1599999999999997E-4</v>
      </c>
      <c r="AX854" s="52" t="str">
        <f>IF(参照!D854="","",参照!D854)</f>
        <v/>
      </c>
      <c r="AY854" s="52">
        <f>IF(参照!E854="","",参照!E854)</f>
        <v>5.31E-4</v>
      </c>
      <c r="AZ854" s="52" t="str">
        <f>IF(参照!F854="","",参照!F854)</f>
        <v>(株)Ｌｉｎｋ　Ｌｉｆｅ</v>
      </c>
      <c r="BA854" s="52" t="str">
        <f>IF(参照!G854="","",参照!G854)</f>
        <v>(株)Ｌｉｎｋ　Ｌｉｆｅ_</v>
      </c>
      <c r="BB854" s="52">
        <f t="shared" si="44"/>
        <v>0.53100000000000003</v>
      </c>
      <c r="BD854" s="52" t="str">
        <f>IF(参照!L854="","",参照!L854)</f>
        <v/>
      </c>
    </row>
    <row r="855" spans="47:56">
      <c r="AU855" s="52" t="str">
        <f>IF(参照!A855="","",参照!A855)</f>
        <v>A0518</v>
      </c>
      <c r="AV855" s="52" t="str">
        <f>IF(参照!B855="","",参照!B855)</f>
        <v>(株)グローバルキャスト</v>
      </c>
      <c r="AW855" s="52">
        <f>IF(参照!C855="","",参照!C855)</f>
        <v>3.7399999999999998E-4</v>
      </c>
      <c r="AX855" s="52" t="str">
        <f>IF(参照!D855="","",参照!D855)</f>
        <v/>
      </c>
      <c r="AY855" s="52">
        <f>IF(参照!E855="","",参照!E855)</f>
        <v>3.1800000000000003E-4</v>
      </c>
      <c r="AZ855" s="52" t="str">
        <f>IF(参照!F855="","",参照!F855)</f>
        <v>(株)グローバルキャスト</v>
      </c>
      <c r="BA855" s="52" t="str">
        <f>IF(参照!G855="","",参照!G855)</f>
        <v>(株)グローバルキャスト_</v>
      </c>
      <c r="BB855" s="52">
        <f t="shared" si="44"/>
        <v>0.318</v>
      </c>
      <c r="BD855" s="52" t="str">
        <f>IF(参照!L855="","",参照!L855)</f>
        <v/>
      </c>
    </row>
    <row r="856" spans="47:56">
      <c r="AU856" s="52" t="str">
        <f>IF(参照!A856="","",参照!A856)</f>
        <v>A0519</v>
      </c>
      <c r="AV856" s="52" t="str">
        <f>IF(参照!B856="","",参照!B856)</f>
        <v>日本エネルギー総合システム(株)</v>
      </c>
      <c r="AW856" s="52">
        <f>IF(参照!C856="","",参照!C856)</f>
        <v>5.0000000000000001E-4</v>
      </c>
      <c r="AX856" s="52" t="str">
        <f>IF(参照!D856="","",参照!D856)</f>
        <v>メニューA</v>
      </c>
      <c r="AY856" s="52">
        <f>IF(参照!E856="","",参照!E856)</f>
        <v>0</v>
      </c>
      <c r="AZ856" s="52" t="str">
        <f>IF(参照!F856="","",参照!F856)</f>
        <v>日本エネルギー総合システム(株)</v>
      </c>
      <c r="BA856" s="52" t="str">
        <f>IF(参照!G856="","",参照!G856)</f>
        <v>日本エネルギー総合システム(株)_メニューA</v>
      </c>
      <c r="BB856" s="52">
        <f t="shared" si="44"/>
        <v>0</v>
      </c>
      <c r="BD856" s="52" t="str">
        <f>IF(参照!L856="","",参照!L856)</f>
        <v/>
      </c>
    </row>
    <row r="857" spans="47:56">
      <c r="AU857" s="52" t="str">
        <f>IF(参照!A857="","",参照!A857)</f>
        <v/>
      </c>
      <c r="AV857" s="52" t="str">
        <f>IF(参照!B857="","",参照!B857)</f>
        <v/>
      </c>
      <c r="AW857" s="52" t="str">
        <f>IF(参照!C857="","",参照!C857)</f>
        <v/>
      </c>
      <c r="AX857" s="52" t="str">
        <f>IF(参照!D857="","",参照!D857)</f>
        <v>メニューB(残差)</v>
      </c>
      <c r="AY857" s="52">
        <f>IF(参照!E857="","",参照!E857)</f>
        <v>4.7199999999999998E-4</v>
      </c>
      <c r="AZ857" s="52" t="str">
        <f>IF(参照!F857="","",参照!F857)</f>
        <v>日本エネルギー総合システム(株)</v>
      </c>
      <c r="BA857" s="52" t="str">
        <f>IF(参照!G857="","",参照!G857)</f>
        <v>日本エネルギー総合システム(株)_メニューB(残差)</v>
      </c>
      <c r="BB857" s="52">
        <f t="shared" si="44"/>
        <v>0.47199999999999998</v>
      </c>
      <c r="BD857" s="52" t="str">
        <f>IF(参照!L857="","",参照!L857)</f>
        <v/>
      </c>
    </row>
    <row r="858" spans="47:56">
      <c r="AU858" s="52" t="str">
        <f>IF(参照!A858="","",参照!A858)</f>
        <v/>
      </c>
      <c r="AV858" s="52" t="str">
        <f>IF(参照!B858="","",参照!B858)</f>
        <v/>
      </c>
      <c r="AW858" s="52" t="str">
        <f>IF(参照!C858="","",参照!C858)</f>
        <v/>
      </c>
      <c r="AX858" s="52" t="str">
        <f>IF(参照!D858="","",参照!D858)</f>
        <v>(参考値)事業者全体</v>
      </c>
      <c r="AY858" s="52">
        <f>IF(参照!E858="","",参照!E858)</f>
        <v>4.6200000000000001E-4</v>
      </c>
      <c r="AZ858" s="52" t="str">
        <f>IF(参照!F858="","",参照!F858)</f>
        <v>日本エネルギー総合システム(株)</v>
      </c>
      <c r="BA858" s="52" t="str">
        <f>IF(参照!G858="","",参照!G858)</f>
        <v>日本エネルギー総合システム(株)_(参考値)事業者全体</v>
      </c>
      <c r="BB858" s="52">
        <f t="shared" si="44"/>
        <v>0.46200000000000002</v>
      </c>
      <c r="BD858" s="52" t="str">
        <f>IF(参照!L858="","",参照!L858)</f>
        <v/>
      </c>
    </row>
    <row r="859" spans="47:56">
      <c r="AU859" s="52" t="str">
        <f>IF(参照!A859="","",参照!A859)</f>
        <v>A0520</v>
      </c>
      <c r="AV859" s="52" t="str">
        <f>IF(参照!B859="","",参照!B859)</f>
        <v>イワタニ東海(株)</v>
      </c>
      <c r="AW859" s="52">
        <f>IF(参照!C859="","",参照!C859)</f>
        <v>3.6400000000000001E-4</v>
      </c>
      <c r="AX859" s="52" t="str">
        <f>IF(参照!D859="","",参照!D859)</f>
        <v/>
      </c>
      <c r="AY859" s="52">
        <f>IF(参照!E859="","",参照!E859)</f>
        <v>3.0800000000000001E-4</v>
      </c>
      <c r="AZ859" s="52" t="str">
        <f>IF(参照!F859="","",参照!F859)</f>
        <v>イワタニ東海(株)</v>
      </c>
      <c r="BA859" s="52" t="str">
        <f>IF(参照!G859="","",参照!G859)</f>
        <v>イワタニ東海(株)_</v>
      </c>
      <c r="BB859" s="52">
        <f t="shared" si="44"/>
        <v>0.308</v>
      </c>
      <c r="BD859" s="52" t="str">
        <f>IF(参照!L859="","",参照!L859)</f>
        <v/>
      </c>
    </row>
    <row r="860" spans="47:56">
      <c r="AU860" s="52" t="str">
        <f>IF(参照!A860="","",参照!A860)</f>
        <v>A0522</v>
      </c>
      <c r="AV860" s="52" t="str">
        <f>IF(参照!B860="","",参照!B860)</f>
        <v>(株)デライトアップ</v>
      </c>
      <c r="AW860" s="52">
        <f>IF(参照!C860="","",参照!C860)</f>
        <v>4.75E-4</v>
      </c>
      <c r="AX860" s="52" t="str">
        <f>IF(参照!D860="","",参照!D860)</f>
        <v/>
      </c>
      <c r="AY860" s="52">
        <f>IF(参照!E860="","",参照!E860)</f>
        <v>4.64E-4</v>
      </c>
      <c r="AZ860" s="52" t="str">
        <f>IF(参照!F860="","",参照!F860)</f>
        <v>(株)デライトアップ</v>
      </c>
      <c r="BA860" s="52" t="str">
        <f>IF(参照!G860="","",参照!G860)</f>
        <v>(株)デライトアップ_</v>
      </c>
      <c r="BB860" s="52">
        <f t="shared" si="44"/>
        <v>0.46400000000000002</v>
      </c>
      <c r="BD860" s="52" t="str">
        <f>IF(参照!L860="","",参照!L860)</f>
        <v/>
      </c>
    </row>
    <row r="861" spans="47:56">
      <c r="AU861" s="52" t="str">
        <f>IF(参照!A861="","",参照!A861)</f>
        <v>A0525</v>
      </c>
      <c r="AV861" s="52" t="str">
        <f>IF(参照!B861="","",参照!B861)</f>
        <v>(株)ところざわ未来電力</v>
      </c>
      <c r="AW861" s="52">
        <f>IF(参照!C861="","",参照!C861)</f>
        <v>5.8E-5</v>
      </c>
      <c r="AX861" s="52" t="str">
        <f>IF(参照!D861="","",参照!D861)</f>
        <v>メニューA</v>
      </c>
      <c r="AY861" s="52">
        <f>IF(参照!E861="","",参照!E861)</f>
        <v>2.81E-4</v>
      </c>
      <c r="AZ861" s="52" t="str">
        <f>IF(参照!F861="","",参照!F861)</f>
        <v>(株)ところざわ未来電力</v>
      </c>
      <c r="BA861" s="52" t="str">
        <f>IF(参照!G861="","",参照!G861)</f>
        <v>(株)ところざわ未来電力_メニューA</v>
      </c>
      <c r="BB861" s="52">
        <f t="shared" si="44"/>
        <v>0.28100000000000003</v>
      </c>
      <c r="BD861" s="52" t="str">
        <f>IF(参照!L861="","",参照!L861)</f>
        <v/>
      </c>
    </row>
    <row r="862" spans="47:56">
      <c r="AU862" s="52" t="str">
        <f>IF(参照!A862="","",参照!A862)</f>
        <v/>
      </c>
      <c r="AV862" s="52" t="str">
        <f>IF(参照!B862="","",参照!B862)</f>
        <v/>
      </c>
      <c r="AW862" s="52" t="str">
        <f>IF(参照!C862="","",参照!C862)</f>
        <v/>
      </c>
      <c r="AX862" s="52" t="str">
        <f>IF(参照!D862="","",参照!D862)</f>
        <v>メニューB</v>
      </c>
      <c r="AY862" s="52">
        <f>IF(参照!E862="","",参照!E862)</f>
        <v>0</v>
      </c>
      <c r="AZ862" s="52" t="str">
        <f>IF(参照!F862="","",参照!F862)</f>
        <v>(株)ところざわ未来電力</v>
      </c>
      <c r="BA862" s="52" t="str">
        <f>IF(参照!G862="","",参照!G862)</f>
        <v>(株)ところざわ未来電力_メニューB</v>
      </c>
      <c r="BB862" s="52">
        <f t="shared" si="44"/>
        <v>0</v>
      </c>
      <c r="BD862" s="52" t="str">
        <f>IF(参照!L862="","",参照!L862)</f>
        <v/>
      </c>
    </row>
    <row r="863" spans="47:56">
      <c r="AU863" s="52" t="str">
        <f>IF(参照!A863="","",参照!A863)</f>
        <v/>
      </c>
      <c r="AV863" s="52" t="str">
        <f>IF(参照!B863="","",参照!B863)</f>
        <v/>
      </c>
      <c r="AW863" s="52" t="str">
        <f>IF(参照!C863="","",参照!C863)</f>
        <v/>
      </c>
      <c r="AX863" s="52" t="str">
        <f>IF(参照!D863="","",参照!D863)</f>
        <v>メニューC(残差)</v>
      </c>
      <c r="AY863" s="52">
        <f>IF(参照!E863="","",参照!E863)</f>
        <v>2.8100000000000005E-4</v>
      </c>
      <c r="AZ863" s="52" t="str">
        <f>IF(参照!F863="","",参照!F863)</f>
        <v>(株)ところざわ未来電力</v>
      </c>
      <c r="BA863" s="52" t="str">
        <f>IF(参照!G863="","",参照!G863)</f>
        <v>(株)ところざわ未来電力_メニューC(残差)</v>
      </c>
      <c r="BB863" s="52">
        <f t="shared" si="44"/>
        <v>0.28100000000000003</v>
      </c>
      <c r="BD863" s="52" t="str">
        <f>IF(参照!L863="","",参照!L863)</f>
        <v/>
      </c>
    </row>
    <row r="864" spans="47:56">
      <c r="AU864" s="52" t="str">
        <f>IF(参照!A864="","",参照!A864)</f>
        <v/>
      </c>
      <c r="AV864" s="52" t="str">
        <f>IF(参照!B864="","",参照!B864)</f>
        <v/>
      </c>
      <c r="AW864" s="52" t="str">
        <f>IF(参照!C864="","",参照!C864)</f>
        <v/>
      </c>
      <c r="AX864" s="52" t="str">
        <f>IF(参照!D864="","",参照!D864)</f>
        <v>(参考値)事業者全体</v>
      </c>
      <c r="AY864" s="52">
        <f>IF(参照!E864="","",参照!E864)</f>
        <v>3.1800000000000003E-4</v>
      </c>
      <c r="AZ864" s="52" t="str">
        <f>IF(参照!F864="","",参照!F864)</f>
        <v>(株)ところざわ未来電力</v>
      </c>
      <c r="BA864" s="52" t="str">
        <f>IF(参照!G864="","",参照!G864)</f>
        <v>(株)ところざわ未来電力_(参考値)事業者全体</v>
      </c>
      <c r="BB864" s="52">
        <f t="shared" si="44"/>
        <v>0.318</v>
      </c>
      <c r="BD864" s="52" t="str">
        <f>IF(参照!L864="","",参照!L864)</f>
        <v/>
      </c>
    </row>
    <row r="865" spans="47:56">
      <c r="AU865" s="52" t="str">
        <f>IF(参照!A865="","",参照!A865)</f>
        <v>A0526</v>
      </c>
      <c r="AV865" s="52" t="str">
        <f>IF(参照!B865="","",参照!B865)</f>
        <v>朝日ガスエナジー(株)</v>
      </c>
      <c r="AW865" s="52">
        <f>IF(参照!C865="","",参照!C865)</f>
        <v>3.6400000000000001E-4</v>
      </c>
      <c r="AX865" s="52" t="str">
        <f>IF(参照!D865="","",参照!D865)</f>
        <v/>
      </c>
      <c r="AY865" s="52">
        <f>IF(参照!E865="","",参照!E865)</f>
        <v>3.0800000000000001E-4</v>
      </c>
      <c r="AZ865" s="52" t="str">
        <f>IF(参照!F865="","",参照!F865)</f>
        <v>朝日ガスエナジー(株)</v>
      </c>
      <c r="BA865" s="52" t="str">
        <f>IF(参照!G865="","",参照!G865)</f>
        <v>朝日ガスエナジー(株)_</v>
      </c>
      <c r="BB865" s="52">
        <f t="shared" si="44"/>
        <v>0.308</v>
      </c>
      <c r="BD865" s="52" t="str">
        <f>IF(参照!L865="","",参照!L865)</f>
        <v/>
      </c>
    </row>
    <row r="866" spans="47:56">
      <c r="AU866" s="52" t="str">
        <f>IF(参照!A866="","",参照!A866)</f>
        <v>A0528</v>
      </c>
      <c r="AV866" s="52" t="str">
        <f>IF(参照!B866="","",参照!B866)</f>
        <v>(株)エネファント</v>
      </c>
      <c r="AW866" s="52">
        <f>IF(参照!C866="","",参照!C866)</f>
        <v>4.6299999999999998E-4</v>
      </c>
      <c r="AX866" s="52" t="str">
        <f>IF(参照!D866="","",参照!D866)</f>
        <v>メニューA</v>
      </c>
      <c r="AY866" s="52">
        <f>IF(参照!E866="","",参照!E866)</f>
        <v>0</v>
      </c>
      <c r="AZ866" s="52" t="str">
        <f>IF(参照!F866="","",参照!F866)</f>
        <v>(株)エネファント</v>
      </c>
      <c r="BA866" s="52" t="str">
        <f>IF(参照!G866="","",参照!G866)</f>
        <v>(株)エネファント_メニューA</v>
      </c>
      <c r="BB866" s="52">
        <f t="shared" si="44"/>
        <v>0</v>
      </c>
      <c r="BD866" s="52" t="str">
        <f>IF(参照!L866="","",参照!L866)</f>
        <v/>
      </c>
    </row>
    <row r="867" spans="47:56">
      <c r="AU867" s="52" t="str">
        <f>IF(参照!A867="","",参照!A867)</f>
        <v/>
      </c>
      <c r="AV867" s="52" t="str">
        <f>IF(参照!B867="","",参照!B867)</f>
        <v/>
      </c>
      <c r="AW867" s="52" t="str">
        <f>IF(参照!C867="","",参照!C867)</f>
        <v/>
      </c>
      <c r="AX867" s="52" t="str">
        <f>IF(参照!D867="","",参照!D867)</f>
        <v>メニューB</v>
      </c>
      <c r="AY867" s="52">
        <f>IF(参照!E867="","",参照!E867)</f>
        <v>0</v>
      </c>
      <c r="AZ867" s="52" t="str">
        <f>IF(参照!F867="","",参照!F867)</f>
        <v>(株)エネファント</v>
      </c>
      <c r="BA867" s="52" t="str">
        <f>IF(参照!G867="","",参照!G867)</f>
        <v>(株)エネファント_メニューB</v>
      </c>
      <c r="BB867" s="52">
        <f t="shared" si="44"/>
        <v>0</v>
      </c>
      <c r="BD867" s="52" t="str">
        <f>IF(参照!L867="","",参照!L867)</f>
        <v/>
      </c>
    </row>
    <row r="868" spans="47:56">
      <c r="AU868" s="52" t="str">
        <f>IF(参照!A868="","",参照!A868)</f>
        <v/>
      </c>
      <c r="AV868" s="52" t="str">
        <f>IF(参照!B868="","",参照!B868)</f>
        <v/>
      </c>
      <c r="AW868" s="52" t="str">
        <f>IF(参照!C868="","",参照!C868)</f>
        <v/>
      </c>
      <c r="AX868" s="52" t="str">
        <f>IF(参照!D868="","",参照!D868)</f>
        <v>メニューC(残差)</v>
      </c>
      <c r="AY868" s="52">
        <f>IF(参照!E868="","",参照!E868)</f>
        <v>4.6100000000000004E-4</v>
      </c>
      <c r="AZ868" s="52" t="str">
        <f>IF(参照!F868="","",参照!F868)</f>
        <v>(株)エネファント</v>
      </c>
      <c r="BA868" s="52" t="str">
        <f>IF(参照!G868="","",参照!G868)</f>
        <v>(株)エネファント_メニューC(残差)</v>
      </c>
      <c r="BB868" s="52">
        <f t="shared" si="44"/>
        <v>0.46100000000000002</v>
      </c>
      <c r="BD868" s="52" t="str">
        <f>IF(参照!L868="","",参照!L868)</f>
        <v/>
      </c>
    </row>
    <row r="869" spans="47:56">
      <c r="AU869" s="52" t="str">
        <f>IF(参照!A869="","",参照!A869)</f>
        <v/>
      </c>
      <c r="AV869" s="52" t="str">
        <f>IF(参照!B869="","",参照!B869)</f>
        <v/>
      </c>
      <c r="AW869" s="52" t="str">
        <f>IF(参照!C869="","",参照!C869)</f>
        <v/>
      </c>
      <c r="AX869" s="52" t="str">
        <f>IF(参照!D869="","",参照!D869)</f>
        <v>(参考値)事業者全体</v>
      </c>
      <c r="AY869" s="52">
        <f>IF(参照!E869="","",参照!E869)</f>
        <v>5.0100000000000003E-4</v>
      </c>
      <c r="AZ869" s="52" t="str">
        <f>IF(参照!F869="","",参照!F869)</f>
        <v>(株)エネファント</v>
      </c>
      <c r="BA869" s="52" t="str">
        <f>IF(参照!G869="","",参照!G869)</f>
        <v>(株)エネファント_(参考値)事業者全体</v>
      </c>
      <c r="BB869" s="52">
        <f t="shared" si="44"/>
        <v>0.501</v>
      </c>
      <c r="BD869" s="52" t="str">
        <f>IF(参照!L869="","",参照!L869)</f>
        <v/>
      </c>
    </row>
    <row r="870" spans="47:56">
      <c r="AU870" s="52" t="str">
        <f>IF(参照!A870="","",参照!A870)</f>
        <v>A0529</v>
      </c>
      <c r="AV870" s="52" t="str">
        <f>IF(参照!B870="","",参照!B870)</f>
        <v>(株)エスエナジー</v>
      </c>
      <c r="AW870" s="52">
        <f>IF(参照!C870="","",参照!C870)</f>
        <v>4.7800000000000002E-4</v>
      </c>
      <c r="AX870" s="52" t="str">
        <f>IF(参照!D870="","",参照!D870)</f>
        <v/>
      </c>
      <c r="AY870" s="52">
        <f>IF(参照!E870="","",参照!E870)</f>
        <v>5.22E-4</v>
      </c>
      <c r="AZ870" s="52" t="str">
        <f>IF(参照!F870="","",参照!F870)</f>
        <v>(株)エスエナジー</v>
      </c>
      <c r="BA870" s="52" t="str">
        <f>IF(参照!G870="","",参照!G870)</f>
        <v>(株)エスエナジー_</v>
      </c>
      <c r="BB870" s="52">
        <f t="shared" si="44"/>
        <v>0.52200000000000002</v>
      </c>
      <c r="BD870" s="52" t="str">
        <f>IF(参照!L870="","",参照!L870)</f>
        <v/>
      </c>
    </row>
    <row r="871" spans="47:56">
      <c r="AU871" s="52" t="str">
        <f>IF(参照!A871="","",参照!A871)</f>
        <v>A0532</v>
      </c>
      <c r="AV871" s="52" t="str">
        <f>IF(参照!B871="","",参照!B871)</f>
        <v>(株)Ｍｐｏｗｅｒ</v>
      </c>
      <c r="AW871" s="52">
        <f>IF(参照!C871="","",参照!C871)</f>
        <v>3.8499999999999998E-4</v>
      </c>
      <c r="AX871" s="52" t="str">
        <f>IF(参照!D871="","",参照!D871)</f>
        <v/>
      </c>
      <c r="AY871" s="52">
        <f>IF(参照!E871="","",参照!E871)</f>
        <v>3.7199999999999999E-4</v>
      </c>
      <c r="AZ871" s="52" t="str">
        <f>IF(参照!F871="","",参照!F871)</f>
        <v>(株)Ｍｐｏｗｅｒ</v>
      </c>
      <c r="BA871" s="52" t="str">
        <f>IF(参照!G871="","",参照!G871)</f>
        <v>(株)Ｍｐｏｗｅｒ_</v>
      </c>
      <c r="BB871" s="52">
        <f t="shared" si="44"/>
        <v>0.372</v>
      </c>
      <c r="BD871" s="52" t="str">
        <f>IF(参照!L871="","",参照!L871)</f>
        <v/>
      </c>
    </row>
    <row r="872" spans="47:56">
      <c r="AU872" s="52" t="str">
        <f>IF(参照!A872="","",参照!A872)</f>
        <v>A0533</v>
      </c>
      <c r="AV872" s="52" t="str">
        <f>IF(参照!B872="","",参照!B872)</f>
        <v>秩父新電力(株)</v>
      </c>
      <c r="AW872" s="52">
        <f>IF(参照!C872="","",参照!C872)</f>
        <v>3.1399999999999999E-4</v>
      </c>
      <c r="AX872" s="52" t="str">
        <f>IF(参照!D872="","",参照!D872)</f>
        <v>メニューA</v>
      </c>
      <c r="AY872" s="52">
        <f>IF(参照!E872="","",参照!E872)</f>
        <v>0</v>
      </c>
      <c r="AZ872" s="52" t="str">
        <f>IF(参照!F872="","",参照!F872)</f>
        <v>秩父新電力(株)</v>
      </c>
      <c r="BA872" s="52" t="str">
        <f>IF(参照!G872="","",参照!G872)</f>
        <v>秩父新電力(株)_メニューA</v>
      </c>
      <c r="BB872" s="52">
        <f t="shared" si="44"/>
        <v>0</v>
      </c>
      <c r="BD872" s="52" t="str">
        <f>IF(参照!L872="","",参照!L872)</f>
        <v/>
      </c>
    </row>
    <row r="873" spans="47:56">
      <c r="AU873" s="52" t="str">
        <f>IF(参照!A873="","",参照!A873)</f>
        <v/>
      </c>
      <c r="AV873" s="52" t="str">
        <f>IF(参照!B873="","",参照!B873)</f>
        <v/>
      </c>
      <c r="AW873" s="52" t="str">
        <f>IF(参照!C873="","",参照!C873)</f>
        <v/>
      </c>
      <c r="AX873" s="52" t="str">
        <f>IF(参照!D873="","",参照!D873)</f>
        <v>メニューB</v>
      </c>
      <c r="AY873" s="52">
        <f>IF(参照!E873="","",参照!E873)</f>
        <v>0</v>
      </c>
      <c r="AZ873" s="52" t="str">
        <f>IF(参照!F873="","",参照!F873)</f>
        <v>秩父新電力(株)</v>
      </c>
      <c r="BA873" s="52" t="str">
        <f>IF(参照!G873="","",参照!G873)</f>
        <v>秩父新電力(株)_メニューB</v>
      </c>
      <c r="BB873" s="52">
        <f t="shared" si="44"/>
        <v>0</v>
      </c>
      <c r="BD873" s="52" t="str">
        <f>IF(参照!L873="","",参照!L873)</f>
        <v/>
      </c>
    </row>
    <row r="874" spans="47:56">
      <c r="AU874" s="52" t="str">
        <f>IF(参照!A874="","",参照!A874)</f>
        <v/>
      </c>
      <c r="AV874" s="52" t="str">
        <f>IF(参照!B874="","",参照!B874)</f>
        <v/>
      </c>
      <c r="AW874" s="52" t="str">
        <f>IF(参照!C874="","",参照!C874)</f>
        <v/>
      </c>
      <c r="AX874" s="52" t="str">
        <f>IF(参照!D874="","",参照!D874)</f>
        <v>メニューC</v>
      </c>
      <c r="AY874" s="52">
        <f>IF(参照!E874="","",参照!E874)</f>
        <v>2.99E-4</v>
      </c>
      <c r="AZ874" s="52" t="str">
        <f>IF(参照!F874="","",参照!F874)</f>
        <v>秩父新電力(株)</v>
      </c>
      <c r="BA874" s="52" t="str">
        <f>IF(参照!G874="","",参照!G874)</f>
        <v>秩父新電力(株)_メニューC</v>
      </c>
      <c r="BB874" s="52">
        <f t="shared" si="44"/>
        <v>0.29899999999999999</v>
      </c>
      <c r="BD874" s="52" t="str">
        <f>IF(参照!L874="","",参照!L874)</f>
        <v/>
      </c>
    </row>
    <row r="875" spans="47:56">
      <c r="AU875" s="52" t="str">
        <f>IF(参照!A875="","",参照!A875)</f>
        <v/>
      </c>
      <c r="AV875" s="52" t="str">
        <f>IF(参照!B875="","",参照!B875)</f>
        <v/>
      </c>
      <c r="AW875" s="52" t="str">
        <f>IF(参照!C875="","",参照!C875)</f>
        <v/>
      </c>
      <c r="AX875" s="52" t="str">
        <f>IF(参照!D875="","",参照!D875)</f>
        <v>メニューD(残差)</v>
      </c>
      <c r="AY875" s="52">
        <f>IF(参照!E875="","",参照!E875)</f>
        <v>3.3300000000000002E-4</v>
      </c>
      <c r="AZ875" s="52" t="str">
        <f>IF(参照!F875="","",参照!F875)</f>
        <v>秩父新電力(株)</v>
      </c>
      <c r="BA875" s="52" t="str">
        <f>IF(参照!G875="","",参照!G875)</f>
        <v>秩父新電力(株)_メニューD(残差)</v>
      </c>
      <c r="BB875" s="52">
        <f t="shared" si="44"/>
        <v>0.33300000000000002</v>
      </c>
      <c r="BD875" s="52" t="str">
        <f>IF(参照!L875="","",参照!L875)</f>
        <v/>
      </c>
    </row>
    <row r="876" spans="47:56">
      <c r="AU876" s="52" t="str">
        <f>IF(参照!A876="","",参照!A876)</f>
        <v/>
      </c>
      <c r="AV876" s="52" t="str">
        <f>IF(参照!B876="","",参照!B876)</f>
        <v/>
      </c>
      <c r="AW876" s="52" t="str">
        <f>IF(参照!C876="","",参照!C876)</f>
        <v/>
      </c>
      <c r="AX876" s="52" t="str">
        <f>IF(参照!D876="","",参照!D876)</f>
        <v>(参考値)事業者全体</v>
      </c>
      <c r="AY876" s="52">
        <f>IF(参照!E876="","",参照!E876)</f>
        <v>2.9399999999999999E-4</v>
      </c>
      <c r="AZ876" s="52" t="str">
        <f>IF(参照!F876="","",参照!F876)</f>
        <v>秩父新電力(株)</v>
      </c>
      <c r="BA876" s="52" t="str">
        <f>IF(参照!G876="","",参照!G876)</f>
        <v>秩父新電力(株)_(参考値)事業者全体</v>
      </c>
      <c r="BB876" s="52">
        <f t="shared" si="44"/>
        <v>0.29399999999999998</v>
      </c>
      <c r="BD876" s="52" t="str">
        <f>IF(参照!L876="","",参照!L876)</f>
        <v/>
      </c>
    </row>
    <row r="877" spans="47:56">
      <c r="AU877" s="52" t="str">
        <f>IF(参照!A877="","",参照!A877)</f>
        <v>A0534</v>
      </c>
      <c r="AV877" s="52" t="str">
        <f>IF(参照!B877="","",参照!B877)</f>
        <v>みよしエナジー(株)</v>
      </c>
      <c r="AW877" s="52">
        <f>IF(参照!C877="","",参照!C877)</f>
        <v>2.33E-4</v>
      </c>
      <c r="AX877" s="52" t="str">
        <f>IF(参照!D877="","",参照!D877)</f>
        <v/>
      </c>
      <c r="AY877" s="52">
        <f>IF(参照!E877="","",参照!E877)</f>
        <v>4.9399999999999997E-4</v>
      </c>
      <c r="AZ877" s="52" t="str">
        <f>IF(参照!F877="","",参照!F877)</f>
        <v>みよしエナジー(株)</v>
      </c>
      <c r="BA877" s="52" t="str">
        <f>IF(参照!G877="","",参照!G877)</f>
        <v>みよしエナジー(株)_</v>
      </c>
      <c r="BB877" s="52">
        <f t="shared" si="44"/>
        <v>0.49399999999999999</v>
      </c>
      <c r="BD877" s="52" t="str">
        <f>IF(参照!L877="","",参照!L877)</f>
        <v/>
      </c>
    </row>
    <row r="878" spans="47:56">
      <c r="AU878" s="52" t="str">
        <f>IF(参照!A878="","",参照!A878)</f>
        <v>A0536</v>
      </c>
      <c r="AV878" s="52" t="str">
        <f>IF(参照!B878="","",参照!B878)</f>
        <v>東日本ガス(株)</v>
      </c>
      <c r="AW878" s="52">
        <f>IF(参照!C878="","",参照!C878)</f>
        <v>4.9299999999999995E-4</v>
      </c>
      <c r="AX878" s="52" t="str">
        <f>IF(参照!D878="","",参照!D878)</f>
        <v/>
      </c>
      <c r="AY878" s="52">
        <f>IF(参照!E878="","",参照!E878)</f>
        <v>4.3600000000000008E-4</v>
      </c>
      <c r="AZ878" s="52" t="str">
        <f>IF(参照!F878="","",参照!F878)</f>
        <v>東日本ガス(株)</v>
      </c>
      <c r="BA878" s="52" t="str">
        <f>IF(参照!G878="","",参照!G878)</f>
        <v>東日本ガス(株)_</v>
      </c>
      <c r="BB878" s="52">
        <f t="shared" si="44"/>
        <v>0.43600000000000005</v>
      </c>
      <c r="BD878" s="52" t="str">
        <f>IF(参照!L878="","",参照!L878)</f>
        <v/>
      </c>
    </row>
    <row r="879" spans="47:56">
      <c r="AU879" s="52" t="str">
        <f>IF(参照!A879="","",参照!A879)</f>
        <v>A0537</v>
      </c>
      <c r="AV879" s="52" t="str">
        <f>IF(参照!B879="","",参照!B879)</f>
        <v>東彩ガス(株)</v>
      </c>
      <c r="AW879" s="52">
        <f>IF(参照!C879="","",参照!C879)</f>
        <v>4.9299999999999995E-4</v>
      </c>
      <c r="AX879" s="52" t="str">
        <f>IF(参照!D879="","",参照!D879)</f>
        <v>メニューA</v>
      </c>
      <c r="AY879" s="52">
        <f>IF(参照!E879="","",参照!E879)</f>
        <v>0</v>
      </c>
      <c r="AZ879" s="52" t="str">
        <f>IF(参照!F879="","",参照!F879)</f>
        <v>東彩ガス(株)</v>
      </c>
      <c r="BA879" s="52" t="str">
        <f>IF(参照!G879="","",参照!G879)</f>
        <v>東彩ガス(株)_メニューA</v>
      </c>
      <c r="BB879" s="52">
        <f t="shared" si="44"/>
        <v>0</v>
      </c>
      <c r="BD879" s="52" t="str">
        <f>IF(参照!L879="","",参照!L879)</f>
        <v/>
      </c>
    </row>
    <row r="880" spans="47:56">
      <c r="AU880" s="52" t="str">
        <f>IF(参照!A880="","",参照!A880)</f>
        <v/>
      </c>
      <c r="AV880" s="52" t="str">
        <f>IF(参照!B880="","",参照!B880)</f>
        <v/>
      </c>
      <c r="AW880" s="52" t="str">
        <f>IF(参照!C880="","",参照!C880)</f>
        <v/>
      </c>
      <c r="AX880" s="52" t="str">
        <f>IF(参照!D880="","",参照!D880)</f>
        <v>メニューB(残差)</v>
      </c>
      <c r="AY880" s="52">
        <f>IF(参照!E880="","",参照!E880)</f>
        <v>4.37E-4</v>
      </c>
      <c r="AZ880" s="52" t="str">
        <f>IF(参照!F880="","",参照!F880)</f>
        <v>東彩ガス(株)</v>
      </c>
      <c r="BA880" s="52" t="str">
        <f>IF(参照!G880="","",参照!G880)</f>
        <v>東彩ガス(株)_メニューB(残差)</v>
      </c>
      <c r="BB880" s="52">
        <f t="shared" si="44"/>
        <v>0.437</v>
      </c>
      <c r="BD880" s="52" t="str">
        <f>IF(参照!L880="","",参照!L880)</f>
        <v/>
      </c>
    </row>
    <row r="881" spans="47:56">
      <c r="AU881" s="52" t="str">
        <f>IF(参照!A881="","",参照!A881)</f>
        <v/>
      </c>
      <c r="AV881" s="52" t="str">
        <f>IF(参照!B881="","",参照!B881)</f>
        <v/>
      </c>
      <c r="AW881" s="52" t="str">
        <f>IF(参照!C881="","",参照!C881)</f>
        <v/>
      </c>
      <c r="AX881" s="52" t="str">
        <f>IF(参照!D881="","",参照!D881)</f>
        <v>(参考値)事業者全体</v>
      </c>
      <c r="AY881" s="52">
        <f>IF(参照!E881="","",参照!E881)</f>
        <v>4.9399999999999997E-4</v>
      </c>
      <c r="AZ881" s="52" t="str">
        <f>IF(参照!F881="","",参照!F881)</f>
        <v>東彩ガス(株)</v>
      </c>
      <c r="BA881" s="52" t="str">
        <f>IF(参照!G881="","",参照!G881)</f>
        <v>東彩ガス(株)_(参考値)事業者全体</v>
      </c>
      <c r="BB881" s="52">
        <f t="shared" si="44"/>
        <v>0.49399999999999999</v>
      </c>
      <c r="BD881" s="52" t="str">
        <f>IF(参照!L881="","",参照!L881)</f>
        <v/>
      </c>
    </row>
    <row r="882" spans="47:56">
      <c r="AU882" s="52" t="str">
        <f>IF(参照!A882="","",参照!A882)</f>
        <v>A0538</v>
      </c>
      <c r="AV882" s="52" t="str">
        <f>IF(参照!B882="","",参照!B882)</f>
        <v>綿半パートナーズ(株)</v>
      </c>
      <c r="AW882" s="52">
        <f>IF(参照!C882="","",参照!C882)</f>
        <v>5.1199999999999998E-4</v>
      </c>
      <c r="AX882" s="52" t="str">
        <f>IF(参照!D882="","",参照!D882)</f>
        <v/>
      </c>
      <c r="AY882" s="52">
        <f>IF(参照!E882="","",参照!E882)</f>
        <v>5.5999999999999995E-4</v>
      </c>
      <c r="AZ882" s="52" t="str">
        <f>IF(参照!F882="","",参照!F882)</f>
        <v>綿半パートナーズ(株)</v>
      </c>
      <c r="BA882" s="52" t="str">
        <f>IF(参照!G882="","",参照!G882)</f>
        <v>綿半パートナーズ(株)_</v>
      </c>
      <c r="BB882" s="52">
        <f t="shared" si="44"/>
        <v>0.55999999999999994</v>
      </c>
      <c r="BD882" s="52" t="str">
        <f>IF(参照!L882="","",参照!L882)</f>
        <v/>
      </c>
    </row>
    <row r="883" spans="47:56">
      <c r="AU883" s="52" t="str">
        <f>IF(参照!A883="","",参照!A883)</f>
        <v>A0539</v>
      </c>
      <c r="AV883" s="52" t="str">
        <f>IF(参照!B883="","",参照!B883)</f>
        <v>(株)ｋａｒｃｈ</v>
      </c>
      <c r="AW883" s="52">
        <f>IF(参照!C883="","",参照!C883)</f>
        <v>1.01E-4</v>
      </c>
      <c r="AX883" s="52" t="str">
        <f>IF(参照!D883="","",参照!D883)</f>
        <v/>
      </c>
      <c r="AY883" s="52">
        <f>IF(参照!E883="","",参照!E883)</f>
        <v>4.0700000000000003E-4</v>
      </c>
      <c r="AZ883" s="52" t="str">
        <f>IF(参照!F883="","",参照!F883)</f>
        <v>(株)ｋａｒｃｈ</v>
      </c>
      <c r="BA883" s="52" t="str">
        <f>IF(参照!G883="","",参照!G883)</f>
        <v>(株)ｋａｒｃｈ_</v>
      </c>
      <c r="BB883" s="52">
        <f t="shared" si="44"/>
        <v>0.40700000000000003</v>
      </c>
      <c r="BD883" s="52" t="str">
        <f>IF(参照!L883="","",参照!L883)</f>
        <v/>
      </c>
    </row>
    <row r="884" spans="47:56">
      <c r="AU884" s="52" t="str">
        <f>IF(参照!A884="","",参照!A884)</f>
        <v>A0542</v>
      </c>
      <c r="AV884" s="52" t="str">
        <f>IF(参照!B884="","",参照!B884)</f>
        <v>森の灯り(株)</v>
      </c>
      <c r="AW884" s="52">
        <f>IF(参照!C884="","",参照!C884)</f>
        <v>5.0699999999999996E-4</v>
      </c>
      <c r="AX884" s="52" t="str">
        <f>IF(参照!D884="","",参照!D884)</f>
        <v/>
      </c>
      <c r="AY884" s="52">
        <f>IF(参照!E884="","",参照!E884)</f>
        <v>5.4199999999999995E-4</v>
      </c>
      <c r="AZ884" s="52" t="str">
        <f>IF(参照!F884="","",参照!F884)</f>
        <v>森の灯り(株)</v>
      </c>
      <c r="BA884" s="52" t="str">
        <f>IF(参照!G884="","",参照!G884)</f>
        <v>森の灯り(株)_</v>
      </c>
      <c r="BB884" s="52">
        <f t="shared" si="44"/>
        <v>0.54199999999999993</v>
      </c>
      <c r="BD884" s="52" t="str">
        <f>IF(参照!L884="","",参照!L884)</f>
        <v/>
      </c>
    </row>
    <row r="885" spans="47:56">
      <c r="AU885" s="52" t="str">
        <f>IF(参照!A885="","",参照!A885)</f>
        <v>A0543</v>
      </c>
      <c r="AV885" s="52" t="str">
        <f>IF(参照!B885="","",参照!B885)</f>
        <v>(株)かみでん里山公社</v>
      </c>
      <c r="AW885" s="52">
        <f>IF(参照!C885="","",参照!C885)</f>
        <v>3.2600000000000001E-4</v>
      </c>
      <c r="AX885" s="52" t="str">
        <f>IF(参照!D885="","",参照!D885)</f>
        <v/>
      </c>
      <c r="AY885" s="52">
        <f>IF(参照!E885="","",参照!E885)</f>
        <v>4.6900000000000002E-4</v>
      </c>
      <c r="AZ885" s="52" t="str">
        <f>IF(参照!F885="","",参照!F885)</f>
        <v>(株)かみでん里山公社</v>
      </c>
      <c r="BA885" s="52" t="str">
        <f>IF(参照!G885="","",参照!G885)</f>
        <v>(株)かみでん里山公社_</v>
      </c>
      <c r="BB885" s="52">
        <f t="shared" si="44"/>
        <v>0.46900000000000003</v>
      </c>
      <c r="BD885" s="52" t="str">
        <f>IF(参照!L885="","",参照!L885)</f>
        <v/>
      </c>
    </row>
    <row r="886" spans="47:56">
      <c r="AU886" s="52" t="str">
        <f>IF(参照!A886="","",参照!A886)</f>
        <v>A0546</v>
      </c>
      <c r="AV886" s="52" t="str">
        <f>IF(参照!B886="","",参照!B886)</f>
        <v>(株)三郷ひまわりエナジー</v>
      </c>
      <c r="AW886" s="52">
        <f>IF(参照!C886="","",参照!C886)</f>
        <v>4.8099999999999998E-4</v>
      </c>
      <c r="AX886" s="52" t="str">
        <f>IF(参照!D886="","",参照!D886)</f>
        <v/>
      </c>
      <c r="AY886" s="52">
        <f>IF(参照!E886="","",参照!E886)</f>
        <v>4.4700000000000002E-4</v>
      </c>
      <c r="AZ886" s="52" t="str">
        <f>IF(参照!F886="","",参照!F886)</f>
        <v>(株)三郷ひまわりエナジー</v>
      </c>
      <c r="BA886" s="52" t="str">
        <f>IF(参照!G886="","",参照!G886)</f>
        <v>(株)三郷ひまわりエナジー_</v>
      </c>
      <c r="BB886" s="52">
        <f t="shared" si="44"/>
        <v>0.44700000000000001</v>
      </c>
      <c r="BD886" s="52" t="str">
        <f>IF(参照!L886="","",参照!L886)</f>
        <v/>
      </c>
    </row>
    <row r="887" spans="47:56">
      <c r="AU887" s="52" t="str">
        <f>IF(参照!A887="","",参照!A887)</f>
        <v>A0547</v>
      </c>
      <c r="AV887" s="52" t="str">
        <f>IF(参照!B887="","",参照!B887)</f>
        <v>(株)球磨村森電力</v>
      </c>
      <c r="AW887" s="52">
        <f>IF(参照!C887="","",参照!C887)</f>
        <v>3.28E-4</v>
      </c>
      <c r="AX887" s="52" t="str">
        <f>IF(参照!D887="","",参照!D887)</f>
        <v/>
      </c>
      <c r="AY887" s="52">
        <f>IF(参照!E887="","",参照!E887)</f>
        <v>2.72E-4</v>
      </c>
      <c r="AZ887" s="52" t="str">
        <f>IF(参照!F887="","",参照!F887)</f>
        <v>(株)球磨村森電力</v>
      </c>
      <c r="BA887" s="52" t="str">
        <f>IF(参照!G887="","",参照!G887)</f>
        <v>(株)球磨村森電力_</v>
      </c>
      <c r="BB887" s="52">
        <f t="shared" si="44"/>
        <v>0.27200000000000002</v>
      </c>
      <c r="BD887" s="52" t="str">
        <f>IF(参照!L887="","",参照!L887)</f>
        <v/>
      </c>
    </row>
    <row r="888" spans="47:56">
      <c r="AU888" s="52" t="str">
        <f>IF(参照!A888="","",参照!A888)</f>
        <v>A0548</v>
      </c>
      <c r="AV888" s="52" t="str">
        <f>IF(参照!B888="","",参照!B888)</f>
        <v>北日本ガス(株)</v>
      </c>
      <c r="AW888" s="52">
        <f>IF(参照!C888="","",参照!C888)</f>
        <v>4.9299999999999995E-4</v>
      </c>
      <c r="AX888" s="52" t="str">
        <f>IF(参照!D888="","",参照!D888)</f>
        <v/>
      </c>
      <c r="AY888" s="52">
        <f>IF(参照!E888="","",参照!E888)</f>
        <v>4.35E-4</v>
      </c>
      <c r="AZ888" s="52" t="str">
        <f>IF(参照!F888="","",参照!F888)</f>
        <v>北日本ガス(株)</v>
      </c>
      <c r="BA888" s="52" t="str">
        <f>IF(参照!G888="","",参照!G888)</f>
        <v>北日本ガス(株)_</v>
      </c>
      <c r="BB888" s="52">
        <f t="shared" si="44"/>
        <v>0.435</v>
      </c>
      <c r="BD888" s="52" t="str">
        <f>IF(参照!L888="","",参照!L888)</f>
        <v/>
      </c>
    </row>
    <row r="889" spans="47:56">
      <c r="AU889" s="52" t="str">
        <f>IF(参照!A889="","",参照!A889)</f>
        <v>A0549</v>
      </c>
      <c r="AV889" s="52" t="str">
        <f>IF(参照!B889="","",参照!B889)</f>
        <v>くこくエネルギー(株)(旧：熊本電力(株))</v>
      </c>
      <c r="AW889" s="52">
        <f>IF(参照!C889="","",参照!C889)</f>
        <v>5.0100000000000003E-4</v>
      </c>
      <c r="AX889" s="52" t="str">
        <f>IF(参照!D889="","",参照!D889)</f>
        <v/>
      </c>
      <c r="AY889" s="52">
        <f>IF(参照!E889="","",参照!E889)</f>
        <v>5.31E-4</v>
      </c>
      <c r="AZ889" s="52" t="str">
        <f>IF(参照!F889="","",参照!F889)</f>
        <v>くこくエネルギー(株)(旧：熊本電力(株))</v>
      </c>
      <c r="BA889" s="52" t="str">
        <f>IF(参照!G889="","",参照!G889)</f>
        <v>くこくエネルギー(株)(旧：熊本電力(株))_</v>
      </c>
      <c r="BB889" s="52">
        <f t="shared" si="44"/>
        <v>0.53100000000000003</v>
      </c>
      <c r="BD889" s="52" t="str">
        <f>IF(参照!L889="","",参照!L889)</f>
        <v/>
      </c>
    </row>
    <row r="890" spans="47:56">
      <c r="AU890" s="52" t="str">
        <f>IF(参照!A890="","",参照!A890)</f>
        <v>A0550</v>
      </c>
      <c r="AV890" s="52" t="str">
        <f>IF(参照!B890="","",参照!B890)</f>
        <v>(株)エコログ</v>
      </c>
      <c r="AW890" s="52">
        <f>IF(参照!C890="","",参照!C890)</f>
        <v>5.4200000000000006E-4</v>
      </c>
      <c r="AX890" s="52" t="str">
        <f>IF(参照!D890="","",参照!D890)</f>
        <v/>
      </c>
      <c r="AY890" s="52">
        <f>IF(参照!E890="","",参照!E890)</f>
        <v>5.4500000000000002E-4</v>
      </c>
      <c r="AZ890" s="52" t="str">
        <f>IF(参照!F890="","",参照!F890)</f>
        <v>(株)エコログ</v>
      </c>
      <c r="BA890" s="52" t="str">
        <f>IF(参照!G890="","",参照!G890)</f>
        <v>(株)エコログ_</v>
      </c>
      <c r="BB890" s="52">
        <f t="shared" si="44"/>
        <v>0.54500000000000004</v>
      </c>
      <c r="BD890" s="52" t="str">
        <f>IF(参照!L890="","",参照!L890)</f>
        <v/>
      </c>
    </row>
    <row r="891" spans="47:56">
      <c r="AU891" s="52" t="str">
        <f>IF(参照!A891="","",参照!A891)</f>
        <v>A0551</v>
      </c>
      <c r="AV891" s="52" t="str">
        <f>IF(参照!B891="","",参照!B891)</f>
        <v>飯田まちづくり電力(株)</v>
      </c>
      <c r="AW891" s="52">
        <f>IF(参照!C891="","",参照!C891)</f>
        <v>2.6600000000000001E-4</v>
      </c>
      <c r="AX891" s="52" t="str">
        <f>IF(参照!D891="","",参照!D891)</f>
        <v>メニューA</v>
      </c>
      <c r="AY891" s="52">
        <f>IF(参照!E891="","",参照!E891)</f>
        <v>3.4200000000000002E-4</v>
      </c>
      <c r="AZ891" s="52" t="str">
        <f>IF(参照!F891="","",参照!F891)</f>
        <v>飯田まちづくり電力(株)</v>
      </c>
      <c r="BA891" s="52" t="str">
        <f>IF(参照!G891="","",参照!G891)</f>
        <v>飯田まちづくり電力(株)_メニューA</v>
      </c>
      <c r="BB891" s="52">
        <f t="shared" si="44"/>
        <v>0.34200000000000003</v>
      </c>
      <c r="BD891" s="52" t="str">
        <f>IF(参照!L891="","",参照!L891)</f>
        <v/>
      </c>
    </row>
    <row r="892" spans="47:56">
      <c r="AU892" s="52" t="str">
        <f>IF(参照!A892="","",参照!A892)</f>
        <v/>
      </c>
      <c r="AV892" s="52" t="str">
        <f>IF(参照!B892="","",参照!B892)</f>
        <v/>
      </c>
      <c r="AW892" s="52" t="str">
        <f>IF(参照!C892="","",参照!C892)</f>
        <v/>
      </c>
      <c r="AX892" s="52" t="str">
        <f>IF(参照!D892="","",参照!D892)</f>
        <v>メニューB(残差)</v>
      </c>
      <c r="AY892" s="52">
        <f>IF(参照!E892="","",参照!E892)</f>
        <v>4.64E-4</v>
      </c>
      <c r="AZ892" s="52" t="str">
        <f>IF(参照!F892="","",参照!F892)</f>
        <v>飯田まちづくり電力(株)</v>
      </c>
      <c r="BA892" s="52" t="str">
        <f>IF(参照!G892="","",参照!G892)</f>
        <v>飯田まちづくり電力(株)_メニューB(残差)</v>
      </c>
      <c r="BB892" s="52">
        <f t="shared" si="44"/>
        <v>0.46400000000000002</v>
      </c>
      <c r="BD892" s="52" t="str">
        <f>IF(参照!L892="","",参照!L892)</f>
        <v/>
      </c>
    </row>
    <row r="893" spans="47:56">
      <c r="AU893" s="52" t="str">
        <f>IF(参照!A893="","",参照!A893)</f>
        <v/>
      </c>
      <c r="AV893" s="52" t="str">
        <f>IF(参照!B893="","",参照!B893)</f>
        <v/>
      </c>
      <c r="AW893" s="52" t="str">
        <f>IF(参照!C893="","",参照!C893)</f>
        <v/>
      </c>
      <c r="AX893" s="52" t="str">
        <f>IF(参照!D893="","",参照!D893)</f>
        <v>(参考値)事業者全体</v>
      </c>
      <c r="AY893" s="52">
        <f>IF(参照!E893="","",参照!E893)</f>
        <v>4.5600000000000003E-4</v>
      </c>
      <c r="AZ893" s="52" t="str">
        <f>IF(参照!F893="","",参照!F893)</f>
        <v>飯田まちづくり電力(株)</v>
      </c>
      <c r="BA893" s="52" t="str">
        <f>IF(参照!G893="","",参照!G893)</f>
        <v>飯田まちづくり電力(株)_(参考値)事業者全体</v>
      </c>
      <c r="BB893" s="52">
        <f t="shared" si="44"/>
        <v>0.45600000000000002</v>
      </c>
      <c r="BD893" s="52" t="str">
        <f>IF(参照!L893="","",参照!L893)</f>
        <v/>
      </c>
    </row>
    <row r="894" spans="47:56">
      <c r="AU894" s="52" t="str">
        <f>IF(参照!A894="","",参照!A894)</f>
        <v>A0552</v>
      </c>
      <c r="AV894" s="52" t="str">
        <f>IF(参照!B894="","",参照!B894)</f>
        <v>イワタニ長野(株)</v>
      </c>
      <c r="AW894" s="52">
        <f>IF(参照!C894="","",参照!C894)</f>
        <v>3.6400000000000001E-4</v>
      </c>
      <c r="AX894" s="52" t="str">
        <f>IF(参照!D894="","",参照!D894)</f>
        <v/>
      </c>
      <c r="AY894" s="52">
        <f>IF(参照!E894="","",参照!E894)</f>
        <v>3.0800000000000001E-4</v>
      </c>
      <c r="AZ894" s="52" t="str">
        <f>IF(参照!F894="","",参照!F894)</f>
        <v>イワタニ長野(株)</v>
      </c>
      <c r="BA894" s="52" t="str">
        <f>IF(参照!G894="","",参照!G894)</f>
        <v>イワタニ長野(株)_</v>
      </c>
      <c r="BB894" s="52">
        <f t="shared" si="44"/>
        <v>0.308</v>
      </c>
      <c r="BD894" s="52" t="str">
        <f>IF(参照!L894="","",参照!L894)</f>
        <v/>
      </c>
    </row>
    <row r="895" spans="47:56">
      <c r="AU895" s="52" t="str">
        <f>IF(参照!A895="","",参照!A895)</f>
        <v>A0553</v>
      </c>
      <c r="AV895" s="52" t="str">
        <f>IF(参照!B895="","",参照!B895)</f>
        <v>シェルジャパン(株)</v>
      </c>
      <c r="AW895" s="52" t="str">
        <f>IF(参照!C895="","",参照!C895)</f>
        <v>0.000453※</v>
      </c>
      <c r="AX895" s="52" t="str">
        <f>IF(参照!D895="","",参照!D895)</f>
        <v>メニューA</v>
      </c>
      <c r="AY895" s="52">
        <f>IF(参照!E895="","",参照!E895)</f>
        <v>2.5000000000000001E-4</v>
      </c>
      <c r="AZ895" s="52" t="str">
        <f>IF(参照!F895="","",参照!F895)</f>
        <v>シェルジャパン(株)</v>
      </c>
      <c r="BA895" s="52" t="str">
        <f>IF(参照!G895="","",参照!G895)</f>
        <v>シェルジャパン(株)_メニューA</v>
      </c>
      <c r="BB895" s="52">
        <f t="shared" si="44"/>
        <v>0.25</v>
      </c>
      <c r="BD895" s="52" t="str">
        <f>IF(参照!L895="","",参照!L895)</f>
        <v/>
      </c>
    </row>
    <row r="896" spans="47:56">
      <c r="AU896" s="52" t="str">
        <f>IF(参照!A896="","",参照!A896)</f>
        <v/>
      </c>
      <c r="AV896" s="52" t="str">
        <f>IF(参照!B896="","",参照!B896)</f>
        <v/>
      </c>
      <c r="AW896" s="52" t="str">
        <f>IF(参照!C896="","",参照!C896)</f>
        <v/>
      </c>
      <c r="AX896" s="52" t="str">
        <f>IF(参照!D896="","",参照!D896)</f>
        <v>メニューB</v>
      </c>
      <c r="AY896" s="52">
        <f>IF(参照!E896="","",参照!E896)</f>
        <v>3.1500000000000001E-4</v>
      </c>
      <c r="AZ896" s="52" t="str">
        <f>IF(参照!F896="","",参照!F896)</f>
        <v>シェルジャパン(株)</v>
      </c>
      <c r="BA896" s="52" t="str">
        <f>IF(参照!G896="","",参照!G896)</f>
        <v>シェルジャパン(株)_メニューB</v>
      </c>
      <c r="BB896" s="52">
        <f t="shared" si="44"/>
        <v>0.315</v>
      </c>
      <c r="BD896" s="52" t="str">
        <f>IF(参照!L896="","",参照!L896)</f>
        <v/>
      </c>
    </row>
    <row r="897" spans="47:56">
      <c r="AU897" s="52" t="str">
        <f>IF(参照!A897="","",参照!A897)</f>
        <v/>
      </c>
      <c r="AV897" s="52" t="str">
        <f>IF(参照!B897="","",参照!B897)</f>
        <v/>
      </c>
      <c r="AW897" s="52" t="str">
        <f>IF(参照!C897="","",参照!C897)</f>
        <v/>
      </c>
      <c r="AX897" s="52" t="str">
        <f>IF(参照!D897="","",参照!D897)</f>
        <v>メニューC(残差)</v>
      </c>
      <c r="AY897" s="52">
        <f>IF(参照!E897="","",参照!E897)</f>
        <v>7.8999999999999996E-5</v>
      </c>
      <c r="AZ897" s="52" t="str">
        <f>IF(参照!F897="","",参照!F897)</f>
        <v>シェルジャパン(株)</v>
      </c>
      <c r="BA897" s="52" t="str">
        <f>IF(参照!G897="","",参照!G897)</f>
        <v>シェルジャパン(株)_メニューC(残差)</v>
      </c>
      <c r="BB897" s="52">
        <f t="shared" si="44"/>
        <v>7.9000000000000001E-2</v>
      </c>
      <c r="BD897" s="52" t="str">
        <f>IF(参照!L897="","",参照!L897)</f>
        <v/>
      </c>
    </row>
    <row r="898" spans="47:56">
      <c r="AU898" s="52" t="str">
        <f>IF(参照!A898="","",参照!A898)</f>
        <v/>
      </c>
      <c r="AV898" s="52" t="str">
        <f>IF(参照!B898="","",参照!B898)</f>
        <v/>
      </c>
      <c r="AW898" s="52" t="str">
        <f>IF(参照!C898="","",参照!C898)</f>
        <v/>
      </c>
      <c r="AX898" s="52" t="str">
        <f>IF(参照!D898="","",参照!D898)</f>
        <v>(参考値)事業者全体</v>
      </c>
      <c r="AY898" s="52">
        <f>IF(参照!E898="","",参照!E898)</f>
        <v>6.3000000000000003E-4</v>
      </c>
      <c r="AZ898" s="52" t="str">
        <f>IF(参照!F898="","",参照!F898)</f>
        <v>シェルジャパン(株)</v>
      </c>
      <c r="BA898" s="52" t="str">
        <f>IF(参照!G898="","",参照!G898)</f>
        <v>シェルジャパン(株)_(参考値)事業者全体</v>
      </c>
      <c r="BB898" s="52">
        <f t="shared" si="44"/>
        <v>0.63</v>
      </c>
      <c r="BD898" s="52" t="str">
        <f>IF(参照!L898="","",参照!L898)</f>
        <v/>
      </c>
    </row>
    <row r="899" spans="47:56">
      <c r="AU899" s="52" t="str">
        <f>IF(参照!A899="","",参照!A899)</f>
        <v>A0554</v>
      </c>
      <c r="AV899" s="52" t="str">
        <f>IF(参照!B899="","",参照!B899)</f>
        <v>(株)クボタ</v>
      </c>
      <c r="AW899" s="52">
        <f>IF(参照!C899="","",参照!C899)</f>
        <v>3.9899999999999999E-4</v>
      </c>
      <c r="AX899" s="52" t="str">
        <f>IF(参照!D899="","",参照!D899)</f>
        <v/>
      </c>
      <c r="AY899" s="52">
        <f>IF(参照!E899="","",参照!E899)</f>
        <v>3.4299999999999999E-4</v>
      </c>
      <c r="AZ899" s="52" t="str">
        <f>IF(参照!F899="","",参照!F899)</f>
        <v>(株)クボタ</v>
      </c>
      <c r="BA899" s="52" t="str">
        <f>IF(参照!G899="","",参照!G899)</f>
        <v>(株)クボタ_</v>
      </c>
      <c r="BB899" s="52">
        <f t="shared" si="44"/>
        <v>0.34299999999999997</v>
      </c>
      <c r="BD899" s="52" t="str">
        <f>IF(参照!L899="","",参照!L899)</f>
        <v/>
      </c>
    </row>
    <row r="900" spans="47:56">
      <c r="AU900" s="52" t="str">
        <f>IF(参照!A900="","",参照!A900)</f>
        <v>A0555</v>
      </c>
      <c r="AV900" s="52" t="str">
        <f>IF(参照!B900="","",参照!B900)</f>
        <v>石油資源開発(株)</v>
      </c>
      <c r="AW900" s="52" t="str">
        <f>IF(参照!C900="","",参照!C900)</f>
        <v>0.000453※</v>
      </c>
      <c r="AX900" s="52" t="str">
        <f>IF(参照!D900="","",参照!D900)</f>
        <v/>
      </c>
      <c r="AY900" s="52">
        <f>IF(参照!E900="","",参照!E900)</f>
        <v>4.5300000000000001E-4</v>
      </c>
      <c r="AZ900" s="52" t="str">
        <f>IF(参照!F900="","",参照!F900)</f>
        <v>石油資源開発(株)</v>
      </c>
      <c r="BA900" s="52" t="str">
        <f>IF(参照!G900="","",参照!G900)</f>
        <v>石油資源開発(株)_</v>
      </c>
      <c r="BB900" s="52">
        <f t="shared" si="44"/>
        <v>0.45300000000000001</v>
      </c>
      <c r="BD900" s="52" t="str">
        <f>IF(参照!L900="","",参照!L900)</f>
        <v/>
      </c>
    </row>
    <row r="901" spans="47:56">
      <c r="AU901" s="52" t="str">
        <f>IF(参照!A901="","",参照!A901)</f>
        <v>A0556</v>
      </c>
      <c r="AV901" s="52" t="str">
        <f>IF(参照!B901="","",参照!B901)</f>
        <v>越後天然ガス(株)</v>
      </c>
      <c r="AW901" s="52">
        <f>IF(参照!C901="","",参照!C901)</f>
        <v>5.22E-4</v>
      </c>
      <c r="AX901" s="52" t="str">
        <f>IF(参照!D901="","",参照!D901)</f>
        <v>メニューA</v>
      </c>
      <c r="AY901" s="52">
        <f>IF(参照!E901="","",参照!E901)</f>
        <v>0</v>
      </c>
      <c r="AZ901" s="52" t="str">
        <f>IF(参照!F901="","",参照!F901)</f>
        <v>越後天然ガス(株)</v>
      </c>
      <c r="BA901" s="52" t="str">
        <f>IF(参照!G901="","",参照!G901)</f>
        <v>越後天然ガス(株)_メニューA</v>
      </c>
      <c r="BB901" s="52">
        <f t="shared" ref="BB901:BB964" si="45">AY901*1000</f>
        <v>0</v>
      </c>
      <c r="BD901" s="52" t="str">
        <f>IF(参照!L901="","",参照!L901)</f>
        <v/>
      </c>
    </row>
    <row r="902" spans="47:56">
      <c r="AU902" s="52" t="str">
        <f>IF(参照!A902="","",参照!A902)</f>
        <v/>
      </c>
      <c r="AV902" s="52" t="str">
        <f>IF(参照!B902="","",参照!B902)</f>
        <v/>
      </c>
      <c r="AW902" s="52" t="str">
        <f>IF(参照!C902="","",参照!C902)</f>
        <v/>
      </c>
      <c r="AX902" s="52" t="str">
        <f>IF(参照!D902="","",参照!D902)</f>
        <v>メニューB(残差)</v>
      </c>
      <c r="AY902" s="52">
        <f>IF(参照!E902="","",参照!E902)</f>
        <v>5.9899999999999992E-4</v>
      </c>
      <c r="AZ902" s="52" t="str">
        <f>IF(参照!F902="","",参照!F902)</f>
        <v>越後天然ガス(株)</v>
      </c>
      <c r="BA902" s="52" t="str">
        <f>IF(参照!G902="","",参照!G902)</f>
        <v>越後天然ガス(株)_メニューB(残差)</v>
      </c>
      <c r="BB902" s="52">
        <f t="shared" si="45"/>
        <v>0.59899999999999998</v>
      </c>
      <c r="BD902" s="52" t="str">
        <f>IF(参照!L902="","",参照!L902)</f>
        <v/>
      </c>
    </row>
    <row r="903" spans="47:56">
      <c r="AU903" s="52" t="str">
        <f>IF(参照!A903="","",参照!A903)</f>
        <v/>
      </c>
      <c r="AV903" s="52" t="str">
        <f>IF(参照!B903="","",参照!B903)</f>
        <v/>
      </c>
      <c r="AW903" s="52" t="str">
        <f>IF(参照!C903="","",参照!C903)</f>
        <v/>
      </c>
      <c r="AX903" s="52" t="str">
        <f>IF(参照!D903="","",参照!D903)</f>
        <v>(参考値)事業者全体</v>
      </c>
      <c r="AY903" s="52">
        <f>IF(参照!E903="","",参照!E903)</f>
        <v>2.9299999999999997E-4</v>
      </c>
      <c r="AZ903" s="52" t="str">
        <f>IF(参照!F903="","",参照!F903)</f>
        <v>越後天然ガス(株)</v>
      </c>
      <c r="BA903" s="52" t="str">
        <f>IF(参照!G903="","",参照!G903)</f>
        <v>越後天然ガス(株)_(参考値)事業者全体</v>
      </c>
      <c r="BB903" s="52">
        <f t="shared" si="45"/>
        <v>0.29299999999999998</v>
      </c>
      <c r="BD903" s="52" t="str">
        <f>IF(参照!L903="","",参照!L903)</f>
        <v/>
      </c>
    </row>
    <row r="904" spans="47:56">
      <c r="AU904" s="52" t="str">
        <f>IF(参照!A904="","",参照!A904)</f>
        <v>A0557</v>
      </c>
      <c r="AV904" s="52" t="str">
        <f>IF(参照!B904="","",参照!B904)</f>
        <v>(株)大仙こまちパワー</v>
      </c>
      <c r="AW904" s="52">
        <f>IF(参照!C904="","",参照!C904)</f>
        <v>1.4E-5</v>
      </c>
      <c r="AX904" s="52" t="str">
        <f>IF(参照!D904="","",参照!D904)</f>
        <v/>
      </c>
      <c r="AY904" s="52">
        <f>IF(参照!E904="","",参照!E904)</f>
        <v>4.2299999999999998E-4</v>
      </c>
      <c r="AZ904" s="52" t="str">
        <f>IF(参照!F904="","",参照!F904)</f>
        <v>(株)大仙こまちパワー</v>
      </c>
      <c r="BA904" s="52" t="str">
        <f>IF(参照!G904="","",参照!G904)</f>
        <v>(株)大仙こまちパワー_</v>
      </c>
      <c r="BB904" s="52">
        <f t="shared" si="45"/>
        <v>0.42299999999999999</v>
      </c>
      <c r="BD904" s="52" t="str">
        <f>IF(参照!L904="","",参照!L904)</f>
        <v/>
      </c>
    </row>
    <row r="905" spans="47:56">
      <c r="AU905" s="52" t="str">
        <f>IF(参照!A905="","",参照!A905)</f>
        <v>A0558</v>
      </c>
      <c r="AV905" s="52" t="str">
        <f>IF(参照!B905="","",参照!B905)</f>
        <v>坂戸ガス(株)</v>
      </c>
      <c r="AW905" s="52">
        <f>IF(参照!C905="","",参照!C905)</f>
        <v>4.0700000000000003E-4</v>
      </c>
      <c r="AX905" s="52" t="str">
        <f>IF(参照!D905="","",参照!D905)</f>
        <v/>
      </c>
      <c r="AY905" s="52">
        <f>IF(参照!E905="","",参照!E905)</f>
        <v>3.5100000000000002E-4</v>
      </c>
      <c r="AZ905" s="52" t="str">
        <f>IF(参照!F905="","",参照!F905)</f>
        <v>坂戸ガス(株)</v>
      </c>
      <c r="BA905" s="52" t="str">
        <f>IF(参照!G905="","",参照!G905)</f>
        <v>坂戸ガス(株)_</v>
      </c>
      <c r="BB905" s="52">
        <f t="shared" si="45"/>
        <v>0.35100000000000003</v>
      </c>
      <c r="BD905" s="52" t="str">
        <f>IF(参照!L905="","",参照!L905)</f>
        <v/>
      </c>
    </row>
    <row r="906" spans="47:56">
      <c r="AU906" s="52" t="str">
        <f>IF(参照!A906="","",参照!A906)</f>
        <v>A0559</v>
      </c>
      <c r="AV906" s="52" t="str">
        <f>IF(参照!B906="","",参照!B906)</f>
        <v>(株)デベロップ</v>
      </c>
      <c r="AW906" s="52">
        <f>IF(参照!C906="","",参照!C906)</f>
        <v>4.0000000000000002E-4</v>
      </c>
      <c r="AX906" s="52" t="str">
        <f>IF(参照!D906="","",参照!D906)</f>
        <v/>
      </c>
      <c r="AY906" s="52">
        <f>IF(参照!E906="","",参照!E906)</f>
        <v>3.4400000000000001E-4</v>
      </c>
      <c r="AZ906" s="52" t="str">
        <f>IF(参照!F906="","",参照!F906)</f>
        <v>(株)デベロップ</v>
      </c>
      <c r="BA906" s="52" t="str">
        <f>IF(参照!G906="","",参照!G906)</f>
        <v>(株)デベロップ_</v>
      </c>
      <c r="BB906" s="52">
        <f t="shared" si="45"/>
        <v>0.34400000000000003</v>
      </c>
      <c r="BD906" s="52" t="str">
        <f>IF(参照!L906="","",参照!L906)</f>
        <v/>
      </c>
    </row>
    <row r="907" spans="47:56">
      <c r="AU907" s="52" t="str">
        <f>IF(参照!A907="","",参照!A907)</f>
        <v>A0560</v>
      </c>
      <c r="AV907" s="52" t="str">
        <f>IF(参照!B907="","",参照!B907)</f>
        <v>(株)テレ・マーカー</v>
      </c>
      <c r="AW907" s="52">
        <f>IF(参照!C907="","",参照!C907)</f>
        <v>6.29E-4</v>
      </c>
      <c r="AX907" s="52" t="str">
        <f>IF(参照!D907="","",参照!D907)</f>
        <v/>
      </c>
      <c r="AY907" s="52">
        <f>IF(参照!E907="","",参照!E907)</f>
        <v>5.8600000000000004E-4</v>
      </c>
      <c r="AZ907" s="52" t="str">
        <f>IF(参照!F907="","",参照!F907)</f>
        <v>(株)テレ・マーカー</v>
      </c>
      <c r="BA907" s="52" t="str">
        <f>IF(参照!G907="","",参照!G907)</f>
        <v>(株)テレ・マーカー_</v>
      </c>
      <c r="BB907" s="52">
        <f t="shared" si="45"/>
        <v>0.58600000000000008</v>
      </c>
      <c r="BD907" s="52" t="str">
        <f>IF(参照!L907="","",参照!L907)</f>
        <v/>
      </c>
    </row>
    <row r="908" spans="47:56">
      <c r="AU908" s="52" t="str">
        <f>IF(参照!A908="","",参照!A908)</f>
        <v>A0562</v>
      </c>
      <c r="AV908" s="52" t="str">
        <f>IF(参照!B908="","",参照!B908)</f>
        <v>ＭＧＣエネルギー(株)</v>
      </c>
      <c r="AW908" s="52">
        <f>IF(参照!C908="","",参照!C908)</f>
        <v>3.8499999999999998E-4</v>
      </c>
      <c r="AX908" s="52" t="str">
        <f>IF(参照!D908="","",参照!D908)</f>
        <v/>
      </c>
      <c r="AY908" s="52">
        <f>IF(参照!E908="","",参照!E908)</f>
        <v>3.4200000000000002E-4</v>
      </c>
      <c r="AZ908" s="52" t="str">
        <f>IF(参照!F908="","",参照!F908)</f>
        <v>ＭＧＣエネルギー(株)</v>
      </c>
      <c r="BA908" s="52" t="str">
        <f>IF(参照!G908="","",参照!G908)</f>
        <v>ＭＧＣエネルギー(株)_</v>
      </c>
      <c r="BB908" s="52">
        <f t="shared" si="45"/>
        <v>0.34200000000000003</v>
      </c>
      <c r="BD908" s="52" t="str">
        <f>IF(参照!L908="","",参照!L908)</f>
        <v/>
      </c>
    </row>
    <row r="909" spans="47:56">
      <c r="AU909" s="52" t="str">
        <f>IF(参照!A909="","",参照!A909)</f>
        <v>A0565</v>
      </c>
      <c r="AV909" s="52" t="str">
        <f>IF(参照!B909="","",参照!B909)</f>
        <v>福島フェニックス電力(株)</v>
      </c>
      <c r="AW909" s="52" t="str">
        <f>IF(参照!C909="","",参照!C909)</f>
        <v>0.000453※</v>
      </c>
      <c r="AX909" s="52" t="str">
        <f>IF(参照!D909="","",参照!D909)</f>
        <v/>
      </c>
      <c r="AY909" s="52">
        <f>IF(参照!E909="","",参照!E909)</f>
        <v>5.0199999999999995E-4</v>
      </c>
      <c r="AZ909" s="52" t="str">
        <f>IF(参照!F909="","",参照!F909)</f>
        <v>福島フェニックス電力(株)</v>
      </c>
      <c r="BA909" s="52" t="str">
        <f>IF(参照!G909="","",参照!G909)</f>
        <v>福島フェニックス電力(株)_</v>
      </c>
      <c r="BB909" s="52">
        <f t="shared" si="45"/>
        <v>0.502</v>
      </c>
      <c r="BD909" s="52" t="str">
        <f>IF(参照!L909="","",参照!L909)</f>
        <v/>
      </c>
    </row>
    <row r="910" spans="47:56">
      <c r="AU910" s="52" t="str">
        <f>IF(参照!A910="","",参照!A910)</f>
        <v>A0566</v>
      </c>
      <c r="AV910" s="52" t="str">
        <f>IF(参照!B910="","",参照!B910)</f>
        <v>あんしん電力合同会社</v>
      </c>
      <c r="AW910" s="52">
        <f>IF(参照!C910="","",参照!C910)</f>
        <v>4.4700000000000002E-4</v>
      </c>
      <c r="AX910" s="52" t="str">
        <f>IF(参照!D910="","",参照!D910)</f>
        <v/>
      </c>
      <c r="AY910" s="52">
        <f>IF(参照!E910="","",参照!E910)</f>
        <v>4.5899999999999999E-4</v>
      </c>
      <c r="AZ910" s="52" t="str">
        <f>IF(参照!F910="","",参照!F910)</f>
        <v>あんしん電力合同会社</v>
      </c>
      <c r="BA910" s="52" t="str">
        <f>IF(参照!G910="","",参照!G910)</f>
        <v>あんしん電力合同会社_</v>
      </c>
      <c r="BB910" s="52">
        <f t="shared" si="45"/>
        <v>0.45899999999999996</v>
      </c>
      <c r="BD910" s="52" t="str">
        <f>IF(参照!L910="","",参照!L910)</f>
        <v/>
      </c>
    </row>
    <row r="911" spans="47:56">
      <c r="AU911" s="52" t="str">
        <f>IF(参照!A911="","",参照!A911)</f>
        <v>A0567</v>
      </c>
      <c r="AV911" s="52" t="str">
        <f>IF(参照!B911="","",参照!B911)</f>
        <v>(株)美作国電力</v>
      </c>
      <c r="AW911" s="52">
        <f>IF(参照!C911="","",参照!C911)</f>
        <v>5.1000000000000004E-4</v>
      </c>
      <c r="AX911" s="52" t="str">
        <f>IF(参照!D911="","",参照!D911)</f>
        <v/>
      </c>
      <c r="AY911" s="52">
        <f>IF(参照!E911="","",参照!E911)</f>
        <v>4.5399999999999998E-4</v>
      </c>
      <c r="AZ911" s="52" t="str">
        <f>IF(参照!F911="","",参照!F911)</f>
        <v>(株)美作国電力</v>
      </c>
      <c r="BA911" s="52" t="str">
        <f>IF(参照!G911="","",参照!G911)</f>
        <v>(株)美作国電力_</v>
      </c>
      <c r="BB911" s="52">
        <f t="shared" si="45"/>
        <v>0.45399999999999996</v>
      </c>
      <c r="BD911" s="52" t="str">
        <f>IF(参照!L911="","",参照!L911)</f>
        <v/>
      </c>
    </row>
    <row r="912" spans="47:56">
      <c r="AU912" s="52" t="str">
        <f>IF(参照!A912="","",参照!A912)</f>
        <v>A0568</v>
      </c>
      <c r="AV912" s="52" t="str">
        <f>IF(参照!B912="","",参照!B912)</f>
        <v>エア・ウォーター(株)</v>
      </c>
      <c r="AW912" s="52">
        <f>IF(参照!C912="","",参照!C912)</f>
        <v>4.64E-4</v>
      </c>
      <c r="AX912" s="52" t="str">
        <f>IF(参照!D912="","",参照!D912)</f>
        <v/>
      </c>
      <c r="AY912" s="52">
        <f>IF(参照!E912="","",参照!E912)</f>
        <v>4.08E-4</v>
      </c>
      <c r="AZ912" s="52" t="str">
        <f>IF(参照!F912="","",参照!F912)</f>
        <v>エア・ウォーター(株)</v>
      </c>
      <c r="BA912" s="52" t="str">
        <f>IF(参照!G912="","",参照!G912)</f>
        <v>エア・ウォーター(株)_</v>
      </c>
      <c r="BB912" s="52">
        <f t="shared" si="45"/>
        <v>0.40799999999999997</v>
      </c>
      <c r="BD912" s="52" t="str">
        <f>IF(参照!L912="","",参照!L912)</f>
        <v/>
      </c>
    </row>
    <row r="913" spans="47:56">
      <c r="AU913" s="52" t="str">
        <f>IF(参照!A913="","",参照!A913)</f>
        <v>A0570</v>
      </c>
      <c r="AV913" s="52" t="str">
        <f>IF(参照!B913="","",参照!B913)</f>
        <v>八幡商事(株)</v>
      </c>
      <c r="AW913" s="52">
        <f>IF(参照!C913="","",参照!C913)</f>
        <v>3.6400000000000001E-4</v>
      </c>
      <c r="AX913" s="52" t="str">
        <f>IF(参照!D913="","",参照!D913)</f>
        <v/>
      </c>
      <c r="AY913" s="52">
        <f>IF(参照!E913="","",参照!E913)</f>
        <v>3.0800000000000001E-4</v>
      </c>
      <c r="AZ913" s="52" t="str">
        <f>IF(参照!F913="","",参照!F913)</f>
        <v>八幡商事(株)</v>
      </c>
      <c r="BA913" s="52" t="str">
        <f>IF(参照!G913="","",参照!G913)</f>
        <v>八幡商事(株)_</v>
      </c>
      <c r="BB913" s="52">
        <f t="shared" si="45"/>
        <v>0.308</v>
      </c>
      <c r="BD913" s="52" t="str">
        <f>IF(参照!L913="","",参照!L913)</f>
        <v/>
      </c>
    </row>
    <row r="914" spans="47:56">
      <c r="AU914" s="52" t="str">
        <f>IF(参照!A914="","",参照!A914)</f>
        <v>A0571</v>
      </c>
      <c r="AV914" s="52" t="str">
        <f>IF(参照!B914="","",参照!B914)</f>
        <v>おいでんエネルギー(株)</v>
      </c>
      <c r="AW914" s="52">
        <f>IF(参照!C914="","",参照!C914)</f>
        <v>4.6999999999999999E-4</v>
      </c>
      <c r="AX914" s="52" t="str">
        <f>IF(参照!D914="","",参照!D914)</f>
        <v>メニューA</v>
      </c>
      <c r="AY914" s="52">
        <f>IF(参照!E914="","",参照!E914)</f>
        <v>0</v>
      </c>
      <c r="AZ914" s="52" t="str">
        <f>IF(参照!F914="","",参照!F914)</f>
        <v>おいでんエネルギー(株)</v>
      </c>
      <c r="BA914" s="52" t="str">
        <f>IF(参照!G914="","",参照!G914)</f>
        <v>おいでんエネルギー(株)_メニューA</v>
      </c>
      <c r="BB914" s="52">
        <f t="shared" si="45"/>
        <v>0</v>
      </c>
      <c r="BD914" s="52" t="str">
        <f>IF(参照!L914="","",参照!L914)</f>
        <v/>
      </c>
    </row>
    <row r="915" spans="47:56">
      <c r="AU915" s="52" t="str">
        <f>IF(参照!A915="","",参照!A915)</f>
        <v/>
      </c>
      <c r="AV915" s="52" t="str">
        <f>IF(参照!B915="","",参照!B915)</f>
        <v/>
      </c>
      <c r="AW915" s="52" t="str">
        <f>IF(参照!C915="","",参照!C915)</f>
        <v/>
      </c>
      <c r="AX915" s="52" t="str">
        <f>IF(参照!D915="","",参照!D915)</f>
        <v>メニューB</v>
      </c>
      <c r="AY915" s="52">
        <f>IF(参照!E915="","",参照!E915)</f>
        <v>0</v>
      </c>
      <c r="AZ915" s="52" t="str">
        <f>IF(参照!F915="","",参照!F915)</f>
        <v>おいでんエネルギー(株)</v>
      </c>
      <c r="BA915" s="52" t="str">
        <f>IF(参照!G915="","",参照!G915)</f>
        <v>おいでんエネルギー(株)_メニューB</v>
      </c>
      <c r="BB915" s="52">
        <f t="shared" si="45"/>
        <v>0</v>
      </c>
      <c r="BD915" s="52" t="str">
        <f>IF(参照!L915="","",参照!L915)</f>
        <v/>
      </c>
    </row>
    <row r="916" spans="47:56">
      <c r="AU916" s="52" t="str">
        <f>IF(参照!A916="","",参照!A916)</f>
        <v/>
      </c>
      <c r="AV916" s="52" t="str">
        <f>IF(参照!B916="","",参照!B916)</f>
        <v/>
      </c>
      <c r="AW916" s="52" t="str">
        <f>IF(参照!C916="","",参照!C916)</f>
        <v/>
      </c>
      <c r="AX916" s="52" t="str">
        <f>IF(参照!D916="","",参照!D916)</f>
        <v>メニューC(残差)</v>
      </c>
      <c r="AY916" s="52">
        <f>IF(参照!E916="","",参照!E916)</f>
        <v>2.3000000000000001E-4</v>
      </c>
      <c r="AZ916" s="52" t="str">
        <f>IF(参照!F916="","",参照!F916)</f>
        <v>おいでんエネルギー(株)</v>
      </c>
      <c r="BA916" s="52" t="str">
        <f>IF(参照!G916="","",参照!G916)</f>
        <v>おいでんエネルギー(株)_メニューC(残差)</v>
      </c>
      <c r="BB916" s="52">
        <f t="shared" si="45"/>
        <v>0.23</v>
      </c>
      <c r="BD916" s="52" t="str">
        <f>IF(参照!L916="","",参照!L916)</f>
        <v/>
      </c>
    </row>
    <row r="917" spans="47:56">
      <c r="AU917" s="52" t="str">
        <f>IF(参照!A917="","",参照!A917)</f>
        <v/>
      </c>
      <c r="AV917" s="52" t="str">
        <f>IF(参照!B917="","",参照!B917)</f>
        <v/>
      </c>
      <c r="AW917" s="52" t="str">
        <f>IF(参照!C917="","",参照!C917)</f>
        <v/>
      </c>
      <c r="AX917" s="52" t="str">
        <f>IF(参照!D917="","",参照!D917)</f>
        <v>(参考値)事業者全体</v>
      </c>
      <c r="AY917" s="52">
        <f>IF(参照!E917="","",参照!E917)</f>
        <v>5.4199999999999995E-4</v>
      </c>
      <c r="AZ917" s="52" t="str">
        <f>IF(参照!F917="","",参照!F917)</f>
        <v>おいでんエネルギー(株)</v>
      </c>
      <c r="BA917" s="52" t="str">
        <f>IF(参照!G917="","",参照!G917)</f>
        <v>おいでんエネルギー(株)_(参考値)事業者全体</v>
      </c>
      <c r="BB917" s="52">
        <f t="shared" si="45"/>
        <v>0.54199999999999993</v>
      </c>
      <c r="BD917" s="52" t="str">
        <f>IF(参照!L917="","",参照!L917)</f>
        <v/>
      </c>
    </row>
    <row r="918" spans="47:56">
      <c r="AU918" s="52" t="str">
        <f>IF(参照!A918="","",参照!A918)</f>
        <v>A0572</v>
      </c>
      <c r="AV918" s="52" t="str">
        <f>IF(参照!B918="","",参照!B918)</f>
        <v>(株)イシオ</v>
      </c>
      <c r="AW918" s="52">
        <f>IF(参照!C918="","",参照!C918)</f>
        <v>5.0900000000000001E-4</v>
      </c>
      <c r="AX918" s="52" t="str">
        <f>IF(参照!D918="","",参照!D918)</f>
        <v/>
      </c>
      <c r="AY918" s="52">
        <f>IF(参照!E918="","",参照!E918)</f>
        <v>5.7200000000000003E-4</v>
      </c>
      <c r="AZ918" s="52" t="str">
        <f>IF(参照!F918="","",参照!F918)</f>
        <v>(株)イシオ</v>
      </c>
      <c r="BA918" s="52" t="str">
        <f>IF(参照!G918="","",参照!G918)</f>
        <v>(株)イシオ_</v>
      </c>
      <c r="BB918" s="52">
        <f t="shared" si="45"/>
        <v>0.57200000000000006</v>
      </c>
      <c r="BD918" s="52" t="str">
        <f>IF(参照!L918="","",参照!L918)</f>
        <v/>
      </c>
    </row>
    <row r="919" spans="47:56">
      <c r="AU919" s="52" t="str">
        <f>IF(参照!A919="","",参照!A919)</f>
        <v>A0573</v>
      </c>
      <c r="AV919" s="52" t="str">
        <f>IF(参照!B919="","",参照!B919)</f>
        <v>北陸電力ビズ・エナジーソリューション(株)</v>
      </c>
      <c r="AW919" s="52">
        <f>IF(参照!C919="","",参照!C919)</f>
        <v>7.7000000000000007E-4</v>
      </c>
      <c r="AX919" s="52" t="str">
        <f>IF(参照!D919="","",参照!D919)</f>
        <v/>
      </c>
      <c r="AY919" s="52">
        <f>IF(参照!E919="","",参照!E919)</f>
        <v>2.4800000000000001E-4</v>
      </c>
      <c r="AZ919" s="52" t="str">
        <f>IF(参照!F919="","",参照!F919)</f>
        <v>北陸電力ビズ・エナジーソリューション(株)</v>
      </c>
      <c r="BA919" s="52" t="str">
        <f>IF(参照!G919="","",参照!G919)</f>
        <v>北陸電力ビズ・エナジーソリューション(株)_</v>
      </c>
      <c r="BB919" s="52">
        <f t="shared" si="45"/>
        <v>0.248</v>
      </c>
      <c r="BD919" s="52" t="str">
        <f>IF(参照!L919="","",参照!L919)</f>
        <v/>
      </c>
    </row>
    <row r="920" spans="47:56">
      <c r="AU920" s="52" t="str">
        <f>IF(参照!A920="","",参照!A920)</f>
        <v>A0575</v>
      </c>
      <c r="AV920" s="52" t="str">
        <f>IF(参照!B920="","",参照!B920)</f>
        <v>加賀市総合サービス(株)</v>
      </c>
      <c r="AW920" s="52">
        <f>IF(参照!C920="","",参照!C920)</f>
        <v>4.9600000000000002E-4</v>
      </c>
      <c r="AX920" s="52" t="str">
        <f>IF(参照!D920="","",参照!D920)</f>
        <v/>
      </c>
      <c r="AY920" s="52">
        <f>IF(参照!E920="","",参照!E920)</f>
        <v>4.9299999999999995E-4</v>
      </c>
      <c r="AZ920" s="52" t="str">
        <f>IF(参照!F920="","",参照!F920)</f>
        <v>加賀市総合サービス(株)</v>
      </c>
      <c r="BA920" s="52" t="str">
        <f>IF(参照!G920="","",参照!G920)</f>
        <v>加賀市総合サービス(株)_</v>
      </c>
      <c r="BB920" s="52">
        <f t="shared" si="45"/>
        <v>0.49299999999999994</v>
      </c>
      <c r="BD920" s="52" t="str">
        <f>IF(参照!L920="","",参照!L920)</f>
        <v/>
      </c>
    </row>
    <row r="921" spans="47:56">
      <c r="AU921" s="52" t="str">
        <f>IF(参照!A921="","",参照!A921)</f>
        <v>A0577</v>
      </c>
      <c r="AV921" s="52" t="str">
        <f>IF(参照!B921="","",参照!B921)</f>
        <v>丸紅伊那みらいでんき(株)</v>
      </c>
      <c r="AW921" s="52">
        <f>IF(参照!C921="","",参照!C921)</f>
        <v>1.8000000000000001E-4</v>
      </c>
      <c r="AX921" s="52" t="str">
        <f>IF(参照!D921="","",参照!D921)</f>
        <v>メニューA</v>
      </c>
      <c r="AY921" s="52">
        <f>IF(参照!E921="","",参照!E921)</f>
        <v>0</v>
      </c>
      <c r="AZ921" s="52" t="str">
        <f>IF(参照!F921="","",参照!F921)</f>
        <v>丸紅伊那みらいでんき(株)</v>
      </c>
      <c r="BA921" s="52" t="str">
        <f>IF(参照!G921="","",参照!G921)</f>
        <v>丸紅伊那みらいでんき(株)_メニューA</v>
      </c>
      <c r="BB921" s="52">
        <f t="shared" si="45"/>
        <v>0</v>
      </c>
      <c r="BD921" s="52" t="str">
        <f>IF(参照!L921="","",参照!L921)</f>
        <v/>
      </c>
    </row>
    <row r="922" spans="47:56">
      <c r="AU922" s="52" t="str">
        <f>IF(参照!A922="","",参照!A922)</f>
        <v/>
      </c>
      <c r="AV922" s="52" t="str">
        <f>IF(参照!B922="","",参照!B922)</f>
        <v/>
      </c>
      <c r="AW922" s="52" t="str">
        <f>IF(参照!C922="","",参照!C922)</f>
        <v/>
      </c>
      <c r="AX922" s="52" t="str">
        <f>IF(参照!D922="","",参照!D922)</f>
        <v>メニューB(残差)</v>
      </c>
      <c r="AY922" s="52">
        <f>IF(参照!E922="","",参照!E922)</f>
        <v>2.9799999999999998E-4</v>
      </c>
      <c r="AZ922" s="52" t="str">
        <f>IF(参照!F922="","",参照!F922)</f>
        <v>丸紅伊那みらいでんき(株)</v>
      </c>
      <c r="BA922" s="52" t="str">
        <f>IF(参照!G922="","",参照!G922)</f>
        <v>丸紅伊那みらいでんき(株)_メニューB(残差)</v>
      </c>
      <c r="BB922" s="52">
        <f t="shared" si="45"/>
        <v>0.29799999999999999</v>
      </c>
      <c r="BD922" s="52" t="str">
        <f>IF(参照!L922="","",参照!L922)</f>
        <v/>
      </c>
    </row>
    <row r="923" spans="47:56">
      <c r="AU923" s="52" t="str">
        <f>IF(参照!A923="","",参照!A923)</f>
        <v/>
      </c>
      <c r="AV923" s="52" t="str">
        <f>IF(参照!B923="","",参照!B923)</f>
        <v/>
      </c>
      <c r="AW923" s="52" t="str">
        <f>IF(参照!C923="","",参照!C923)</f>
        <v/>
      </c>
      <c r="AX923" s="52" t="str">
        <f>IF(参照!D923="","",参照!D923)</f>
        <v>(参考値)事業者全体</v>
      </c>
      <c r="AY923" s="52">
        <f>IF(参照!E923="","",参照!E923)</f>
        <v>2.9E-4</v>
      </c>
      <c r="AZ923" s="52" t="str">
        <f>IF(参照!F923="","",参照!F923)</f>
        <v>丸紅伊那みらいでんき(株)</v>
      </c>
      <c r="BA923" s="52" t="str">
        <f>IF(参照!G923="","",参照!G923)</f>
        <v>丸紅伊那みらいでんき(株)_(参考値)事業者全体</v>
      </c>
      <c r="BB923" s="52">
        <f t="shared" si="45"/>
        <v>0.28999999999999998</v>
      </c>
      <c r="BD923" s="52" t="str">
        <f>IF(参照!L923="","",参照!L923)</f>
        <v/>
      </c>
    </row>
    <row r="924" spans="47:56">
      <c r="AU924" s="52" t="str">
        <f>IF(参照!A924="","",参照!A924)</f>
        <v>A0578</v>
      </c>
      <c r="AV924" s="52" t="str">
        <f>IF(参照!B924="","",参照!B924)</f>
        <v>富士山エナジー(株)</v>
      </c>
      <c r="AW924" s="52">
        <f>IF(参照!C924="","",参照!C924)</f>
        <v>4.7899999999999999E-4</v>
      </c>
      <c r="AX924" s="52" t="str">
        <f>IF(参照!D924="","",参照!D924)</f>
        <v/>
      </c>
      <c r="AY924" s="52">
        <f>IF(参照!E924="","",参照!E924)</f>
        <v>5.1400000000000003E-4</v>
      </c>
      <c r="AZ924" s="52" t="str">
        <f>IF(参照!F924="","",参照!F924)</f>
        <v>富士山エナジー(株)</v>
      </c>
      <c r="BA924" s="52" t="str">
        <f>IF(参照!G924="","",参照!G924)</f>
        <v>富士山エナジー(株)_</v>
      </c>
      <c r="BB924" s="52">
        <f t="shared" si="45"/>
        <v>0.51400000000000001</v>
      </c>
      <c r="BD924" s="52" t="str">
        <f>IF(参照!L924="","",参照!L924)</f>
        <v/>
      </c>
    </row>
    <row r="925" spans="47:56">
      <c r="AU925" s="52" t="str">
        <f>IF(参照!A925="","",参照!A925)</f>
        <v>A0580</v>
      </c>
      <c r="AV925" s="52" t="str">
        <f>IF(参照!B925="","",参照!B925)</f>
        <v>(株)エナネス</v>
      </c>
      <c r="AW925" s="52">
        <f>IF(参照!C925="","",参照!C925)</f>
        <v>4.6799999999999999E-4</v>
      </c>
      <c r="AX925" s="52" t="str">
        <f>IF(参照!D925="","",参照!D925)</f>
        <v/>
      </c>
      <c r="AY925" s="52">
        <f>IF(参照!E925="","",参照!E925)</f>
        <v>4.4099999999999999E-4</v>
      </c>
      <c r="AZ925" s="52" t="str">
        <f>IF(参照!F925="","",参照!F925)</f>
        <v>(株)エナネス</v>
      </c>
      <c r="BA925" s="52" t="str">
        <f>IF(参照!G925="","",参照!G925)</f>
        <v>(株)エナネス_</v>
      </c>
      <c r="BB925" s="52">
        <f t="shared" si="45"/>
        <v>0.441</v>
      </c>
      <c r="BD925" s="52" t="str">
        <f>IF(参照!L925="","",参照!L925)</f>
        <v/>
      </c>
    </row>
    <row r="926" spans="47:56">
      <c r="AU926" s="52" t="str">
        <f>IF(参照!A926="","",参照!A926)</f>
        <v>A0581</v>
      </c>
      <c r="AV926" s="52" t="str">
        <f>IF(参照!B926="","",参照!B926)</f>
        <v>ＷＳエナジー(株)</v>
      </c>
      <c r="AW926" s="52">
        <f>IF(参照!C926="","",参照!C926)</f>
        <v>3.6400000000000001E-4</v>
      </c>
      <c r="AX926" s="52" t="str">
        <f>IF(参照!D926="","",参照!D926)</f>
        <v>メニューA</v>
      </c>
      <c r="AY926" s="52">
        <f>IF(参照!E926="","",参照!E926)</f>
        <v>0</v>
      </c>
      <c r="AZ926" s="52" t="str">
        <f>IF(参照!F926="","",参照!F926)</f>
        <v>ＷＳエナジー(株)</v>
      </c>
      <c r="BA926" s="52" t="str">
        <f>IF(参照!G926="","",参照!G926)</f>
        <v>ＷＳエナジー(株)_メニューA</v>
      </c>
      <c r="BB926" s="52">
        <f t="shared" si="45"/>
        <v>0</v>
      </c>
      <c r="BD926" s="52" t="str">
        <f>IF(参照!L926="","",参照!L926)</f>
        <v/>
      </c>
    </row>
    <row r="927" spans="47:56">
      <c r="AU927" s="52" t="str">
        <f>IF(参照!A927="","",参照!A927)</f>
        <v/>
      </c>
      <c r="AV927" s="52" t="str">
        <f>IF(参照!B927="","",参照!B927)</f>
        <v/>
      </c>
      <c r="AW927" s="52" t="str">
        <f>IF(参照!C927="","",参照!C927)</f>
        <v/>
      </c>
      <c r="AX927" s="52" t="str">
        <f>IF(参照!D927="","",参照!D927)</f>
        <v>メニューB</v>
      </c>
      <c r="AY927" s="52">
        <f>IF(参照!E927="","",参照!E927)</f>
        <v>1.8000000000000001E-4</v>
      </c>
      <c r="AZ927" s="52" t="str">
        <f>IF(参照!F927="","",参照!F927)</f>
        <v>ＷＳエナジー(株)</v>
      </c>
      <c r="BA927" s="52" t="str">
        <f>IF(参照!G927="","",参照!G927)</f>
        <v>ＷＳエナジー(株)_メニューB</v>
      </c>
      <c r="BB927" s="52">
        <f t="shared" si="45"/>
        <v>0.18000000000000002</v>
      </c>
      <c r="BD927" s="52" t="str">
        <f>IF(参照!L927="","",参照!L927)</f>
        <v/>
      </c>
    </row>
    <row r="928" spans="47:56">
      <c r="AU928" s="52" t="str">
        <f>IF(参照!A928="","",参照!A928)</f>
        <v/>
      </c>
      <c r="AV928" s="52" t="str">
        <f>IF(参照!B928="","",参照!B928)</f>
        <v/>
      </c>
      <c r="AW928" s="52" t="str">
        <f>IF(参照!C928="","",参照!C928)</f>
        <v/>
      </c>
      <c r="AX928" s="52" t="str">
        <f>IF(参照!D928="","",参照!D928)</f>
        <v>メニューC(残差)</v>
      </c>
      <c r="AY928" s="52">
        <f>IF(参照!E928="","",参照!E928)</f>
        <v>3.0800000000000001E-4</v>
      </c>
      <c r="AZ928" s="52" t="str">
        <f>IF(参照!F928="","",参照!F928)</f>
        <v>ＷＳエナジー(株)</v>
      </c>
      <c r="BA928" s="52" t="str">
        <f>IF(参照!G928="","",参照!G928)</f>
        <v>ＷＳエナジー(株)_メニューC(残差)</v>
      </c>
      <c r="BB928" s="52">
        <f t="shared" si="45"/>
        <v>0.308</v>
      </c>
      <c r="BD928" s="52" t="str">
        <f>IF(参照!L928="","",参照!L928)</f>
        <v/>
      </c>
    </row>
    <row r="929" spans="47:56">
      <c r="AU929" s="52" t="str">
        <f>IF(参照!A929="","",参照!A929)</f>
        <v/>
      </c>
      <c r="AV929" s="52" t="str">
        <f>IF(参照!B929="","",参照!B929)</f>
        <v/>
      </c>
      <c r="AW929" s="52" t="str">
        <f>IF(参照!C929="","",参照!C929)</f>
        <v/>
      </c>
      <c r="AX929" s="52" t="str">
        <f>IF(参照!D929="","",参照!D929)</f>
        <v>(参考値)事業者全体</v>
      </c>
      <c r="AY929" s="52">
        <f>IF(参照!E929="","",参照!E929)</f>
        <v>3.7199999999999999E-4</v>
      </c>
      <c r="AZ929" s="52" t="str">
        <f>IF(参照!F929="","",参照!F929)</f>
        <v>ＷＳエナジー(株)</v>
      </c>
      <c r="BA929" s="52" t="str">
        <f>IF(参照!G929="","",参照!G929)</f>
        <v>ＷＳエナジー(株)_(参考値)事業者全体</v>
      </c>
      <c r="BB929" s="52">
        <f t="shared" si="45"/>
        <v>0.372</v>
      </c>
      <c r="BD929" s="52" t="str">
        <f>IF(参照!L929="","",参照!L929)</f>
        <v/>
      </c>
    </row>
    <row r="930" spans="47:56">
      <c r="AU930" s="52" t="str">
        <f>IF(参照!A930="","",参照!A930)</f>
        <v>A0582</v>
      </c>
      <c r="AV930" s="52" t="str">
        <f>IF(参照!B930="","",参照!B930)</f>
        <v>TERA Energy(株)</v>
      </c>
      <c r="AW930" s="52">
        <f>IF(参照!C930="","",参照!C930)</f>
        <v>4.6299999999999998E-4</v>
      </c>
      <c r="AX930" s="52" t="str">
        <f>IF(参照!D930="","",参照!D930)</f>
        <v/>
      </c>
      <c r="AY930" s="52">
        <f>IF(参照!E930="","",参照!E930)</f>
        <v>4.0700000000000003E-4</v>
      </c>
      <c r="AZ930" s="52" t="str">
        <f>IF(参照!F930="","",参照!F930)</f>
        <v>TERA Energy(株)</v>
      </c>
      <c r="BA930" s="52" t="str">
        <f>IF(参照!G930="","",参照!G930)</f>
        <v>TERA Energy(株)_</v>
      </c>
      <c r="BB930" s="52">
        <f t="shared" si="45"/>
        <v>0.40700000000000003</v>
      </c>
      <c r="BD930" s="52" t="str">
        <f>IF(参照!L930="","",参照!L930)</f>
        <v/>
      </c>
    </row>
    <row r="931" spans="47:56">
      <c r="AU931" s="52" t="str">
        <f>IF(参照!A931="","",参照!A931)</f>
        <v>A0583</v>
      </c>
      <c r="AV931" s="52" t="str">
        <f>IF(参照!B931="","",参照!B931)</f>
        <v>(株)ケアネス(旧：(株)ルーア)</v>
      </c>
      <c r="AW931" s="52">
        <f>IF(参照!C931="","",参照!C931)</f>
        <v>4.86E-4</v>
      </c>
      <c r="AX931" s="52" t="str">
        <f>IF(参照!D931="","",参照!D931)</f>
        <v/>
      </c>
      <c r="AY931" s="52">
        <f>IF(参照!E931="","",参照!E931)</f>
        <v>5.2500000000000008E-4</v>
      </c>
      <c r="AZ931" s="52" t="str">
        <f>IF(参照!F931="","",参照!F931)</f>
        <v>(株)ケアネス(旧：(株)ルーア)</v>
      </c>
      <c r="BA931" s="52" t="str">
        <f>IF(参照!G931="","",参照!G931)</f>
        <v>(株)ケアネス(旧：(株)ルーア)_</v>
      </c>
      <c r="BB931" s="52">
        <f t="shared" si="45"/>
        <v>0.52500000000000002</v>
      </c>
      <c r="BD931" s="52" t="str">
        <f>IF(参照!L931="","",参照!L931)</f>
        <v/>
      </c>
    </row>
    <row r="932" spans="47:56">
      <c r="AU932" s="52" t="str">
        <f>IF(参照!A932="","",参照!A932)</f>
        <v>A0584</v>
      </c>
      <c r="AV932" s="52" t="str">
        <f>IF(参照!B932="","",参照!B932)</f>
        <v>ＭＣＰＤ(株)(旧：ＭＣＰＤ合同会社)</v>
      </c>
      <c r="AW932" s="52">
        <f>IF(参照!C932="","",参照!C932)</f>
        <v>3.6600000000000001E-4</v>
      </c>
      <c r="AX932" s="52" t="str">
        <f>IF(参照!D932="","",参照!D932)</f>
        <v>メニューA</v>
      </c>
      <c r="AY932" s="52">
        <f>IF(参照!E932="","",参照!E932)</f>
        <v>0</v>
      </c>
      <c r="AZ932" s="52" t="str">
        <f>IF(参照!F932="","",参照!F932)</f>
        <v>ＭＣＰＤ(株)(旧：ＭＣＰＤ合同会社)</v>
      </c>
      <c r="BA932" s="52" t="str">
        <f>IF(参照!G932="","",参照!G932)</f>
        <v>ＭＣＰＤ(株)(旧：ＭＣＰＤ合同会社)_メニューA</v>
      </c>
      <c r="BB932" s="52">
        <f t="shared" si="45"/>
        <v>0</v>
      </c>
      <c r="BD932" s="52" t="str">
        <f>IF(参照!L932="","",参照!L932)</f>
        <v/>
      </c>
    </row>
    <row r="933" spans="47:56">
      <c r="AU933" s="52" t="str">
        <f>IF(参照!A933="","",参照!A933)</f>
        <v/>
      </c>
      <c r="AV933" s="52" t="str">
        <f>IF(参照!B933="","",参照!B933)</f>
        <v/>
      </c>
      <c r="AW933" s="52" t="str">
        <f>IF(参照!C933="","",参照!C933)</f>
        <v/>
      </c>
      <c r="AX933" s="52" t="str">
        <f>IF(参照!D933="","",参照!D933)</f>
        <v>メニューB</v>
      </c>
      <c r="AY933" s="52">
        <f>IF(参照!E933="","",参照!E933)</f>
        <v>1.95E-4</v>
      </c>
      <c r="AZ933" s="52" t="str">
        <f>IF(参照!F933="","",参照!F933)</f>
        <v>ＭＣＰＤ(株)(旧：ＭＣＰＤ合同会社)</v>
      </c>
      <c r="BA933" s="52" t="str">
        <f>IF(参照!G933="","",参照!G933)</f>
        <v>ＭＣＰＤ(株)(旧：ＭＣＰＤ合同会社)_メニューB</v>
      </c>
      <c r="BB933" s="52">
        <f t="shared" si="45"/>
        <v>0.19500000000000001</v>
      </c>
      <c r="BD933" s="52" t="str">
        <f>IF(参照!L933="","",参照!L933)</f>
        <v/>
      </c>
    </row>
    <row r="934" spans="47:56">
      <c r="AU934" s="52" t="str">
        <f>IF(参照!A934="","",参照!A934)</f>
        <v/>
      </c>
      <c r="AV934" s="52" t="str">
        <f>IF(参照!B934="","",参照!B934)</f>
        <v/>
      </c>
      <c r="AW934" s="52" t="str">
        <f>IF(参照!C934="","",参照!C934)</f>
        <v/>
      </c>
      <c r="AX934" s="52" t="str">
        <f>IF(参照!D934="","",参照!D934)</f>
        <v>(参考値)事業者全体</v>
      </c>
      <c r="AY934" s="52">
        <f>IF(参照!E934="","",参照!E934)</f>
        <v>4.3100000000000001E-4</v>
      </c>
      <c r="AZ934" s="52" t="str">
        <f>IF(参照!F934="","",参照!F934)</f>
        <v>ＭＣＰＤ(株)(旧：ＭＣＰＤ合同会社)</v>
      </c>
      <c r="BA934" s="52" t="str">
        <f>IF(参照!G934="","",参照!G934)</f>
        <v>ＭＣＰＤ(株)(旧：ＭＣＰＤ合同会社)_(参考値)事業者全体</v>
      </c>
      <c r="BB934" s="52">
        <f t="shared" si="45"/>
        <v>0.43099999999999999</v>
      </c>
      <c r="BD934" s="52" t="str">
        <f>IF(参照!L934="","",参照!L934)</f>
        <v/>
      </c>
    </row>
    <row r="935" spans="47:56">
      <c r="AU935" s="52" t="str">
        <f>IF(参照!A935="","",参照!A935)</f>
        <v>A0586</v>
      </c>
      <c r="AV935" s="52" t="str">
        <f>IF(参照!B935="","",参照!B935)</f>
        <v>グリーンシティこばやし(株)</v>
      </c>
      <c r="AW935" s="52">
        <f>IF(参照!C935="","",参照!C935)</f>
        <v>4.28E-4</v>
      </c>
      <c r="AX935" s="52" t="str">
        <f>IF(参照!D935="","",参照!D935)</f>
        <v/>
      </c>
      <c r="AY935" s="52">
        <f>IF(参照!E935="","",参照!E935)</f>
        <v>5.0699999999999996E-4</v>
      </c>
      <c r="AZ935" s="52" t="str">
        <f>IF(参照!F935="","",参照!F935)</f>
        <v>グリーンシティこばやし(株)</v>
      </c>
      <c r="BA935" s="52" t="str">
        <f>IF(参照!G935="","",参照!G935)</f>
        <v>グリーンシティこばやし(株)_</v>
      </c>
      <c r="BB935" s="52">
        <f t="shared" si="45"/>
        <v>0.50700000000000001</v>
      </c>
      <c r="BD935" s="52" t="str">
        <f>IF(参照!L935="","",参照!L935)</f>
        <v/>
      </c>
    </row>
    <row r="936" spans="47:56">
      <c r="AU936" s="52" t="str">
        <f>IF(参照!A936="","",参照!A936)</f>
        <v>A0587</v>
      </c>
      <c r="AV936" s="52" t="str">
        <f>IF(参照!B936="","",参照!B936)</f>
        <v>(株)吉田石油店</v>
      </c>
      <c r="AW936" s="52">
        <f>IF(参照!C936="","",参照!C936)</f>
        <v>3.6400000000000001E-4</v>
      </c>
      <c r="AX936" s="52" t="str">
        <f>IF(参照!D936="","",参照!D936)</f>
        <v/>
      </c>
      <c r="AY936" s="52">
        <f>IF(参照!E936="","",参照!E936)</f>
        <v>3.0800000000000001E-4</v>
      </c>
      <c r="AZ936" s="52" t="str">
        <f>IF(参照!F936="","",参照!F936)</f>
        <v>(株)吉田石油店</v>
      </c>
      <c r="BA936" s="52" t="str">
        <f>IF(参照!G936="","",参照!G936)</f>
        <v>(株)吉田石油店_</v>
      </c>
      <c r="BB936" s="52">
        <f t="shared" si="45"/>
        <v>0.308</v>
      </c>
      <c r="BD936" s="52" t="str">
        <f>IF(参照!L936="","",参照!L936)</f>
        <v/>
      </c>
    </row>
    <row r="937" spans="47:56">
      <c r="AU937" s="52" t="str">
        <f>IF(参照!A937="","",参照!A937)</f>
        <v>A0589</v>
      </c>
      <c r="AV937" s="52" t="str">
        <f>IF(参照!B937="","",参照!B937)</f>
        <v>スマートエナジー熊本(株)</v>
      </c>
      <c r="AW937" s="52">
        <f>IF(参照!C937="","",参照!C937)</f>
        <v>4.5000000000000003E-5</v>
      </c>
      <c r="AX937" s="52" t="str">
        <f>IF(参照!D937="","",参照!D937)</f>
        <v/>
      </c>
      <c r="AY937" s="52">
        <f>IF(参照!E937="","",参照!E937)</f>
        <v>0</v>
      </c>
      <c r="AZ937" s="52" t="str">
        <f>IF(参照!F937="","",参照!F937)</f>
        <v>スマートエナジー熊本(株)</v>
      </c>
      <c r="BA937" s="52" t="str">
        <f>IF(参照!G937="","",参照!G937)</f>
        <v>スマートエナジー熊本(株)_</v>
      </c>
      <c r="BB937" s="52">
        <f t="shared" si="45"/>
        <v>0</v>
      </c>
      <c r="BD937" s="52" t="str">
        <f>IF(参照!L937="","",参照!L937)</f>
        <v/>
      </c>
    </row>
    <row r="938" spans="47:56">
      <c r="AU938" s="52" t="str">
        <f>IF(参照!A938="","",参照!A938)</f>
        <v>A0590</v>
      </c>
      <c r="AV938" s="52" t="str">
        <f>IF(参照!B938="","",参照!B938)</f>
        <v>福山未来エナジー(株)</v>
      </c>
      <c r="AW938" s="52">
        <f>IF(参照!C938="","",参照!C938)</f>
        <v>2.0799999999999999E-4</v>
      </c>
      <c r="AX938" s="52" t="str">
        <f>IF(参照!D938="","",参照!D938)</f>
        <v/>
      </c>
      <c r="AY938" s="52">
        <f>IF(参照!E938="","",参照!E938)</f>
        <v>3.5100000000000002E-4</v>
      </c>
      <c r="AZ938" s="52" t="str">
        <f>IF(参照!F938="","",参照!F938)</f>
        <v>福山未来エナジー(株)</v>
      </c>
      <c r="BA938" s="52" t="str">
        <f>IF(参照!G938="","",参照!G938)</f>
        <v>福山未来エナジー(株)_</v>
      </c>
      <c r="BB938" s="52">
        <f t="shared" si="45"/>
        <v>0.35100000000000003</v>
      </c>
      <c r="BD938" s="52" t="str">
        <f>IF(参照!L938="","",参照!L938)</f>
        <v/>
      </c>
    </row>
    <row r="939" spans="47:56">
      <c r="AU939" s="52" t="str">
        <f>IF(参照!A939="","",参照!A939)</f>
        <v>A0592</v>
      </c>
      <c r="AV939" s="52" t="str">
        <f>IF(参照!B939="","",参照!B939)</f>
        <v>(株)メディオテック</v>
      </c>
      <c r="AW939" s="52">
        <f>IF(参照!C939="","",参照!C939)</f>
        <v>4.95E-4</v>
      </c>
      <c r="AX939" s="52" t="str">
        <f>IF(参照!D939="","",参照!D939)</f>
        <v>メニューA</v>
      </c>
      <c r="AY939" s="52">
        <f>IF(参照!E939="","",参照!E939)</f>
        <v>0</v>
      </c>
      <c r="AZ939" s="52" t="str">
        <f>IF(参照!F939="","",参照!F939)</f>
        <v>(株)メディオテック</v>
      </c>
      <c r="BA939" s="52" t="str">
        <f>IF(参照!G939="","",参照!G939)</f>
        <v>(株)メディオテック_メニューA</v>
      </c>
      <c r="BB939" s="52">
        <f t="shared" si="45"/>
        <v>0</v>
      </c>
      <c r="BD939" s="52" t="str">
        <f>IF(参照!L939="","",参照!L939)</f>
        <v/>
      </c>
    </row>
    <row r="940" spans="47:56">
      <c r="AU940" s="52" t="str">
        <f>IF(参照!A940="","",参照!A940)</f>
        <v/>
      </c>
      <c r="AV940" s="52" t="str">
        <f>IF(参照!B940="","",参照!B940)</f>
        <v/>
      </c>
      <c r="AW940" s="52" t="str">
        <f>IF(参照!C940="","",参照!C940)</f>
        <v/>
      </c>
      <c r="AX940" s="52" t="str">
        <f>IF(参照!D940="","",参照!D940)</f>
        <v>メニューB(残差)</v>
      </c>
      <c r="AY940" s="52">
        <f>IF(参照!E940="","",参照!E940)</f>
        <v>5.1500000000000005E-4</v>
      </c>
      <c r="AZ940" s="52" t="str">
        <f>IF(参照!F940="","",参照!F940)</f>
        <v>(株)メディオテック</v>
      </c>
      <c r="BA940" s="52" t="str">
        <f>IF(参照!G940="","",参照!G940)</f>
        <v>(株)メディオテック_メニューB(残差)</v>
      </c>
      <c r="BB940" s="52">
        <f t="shared" si="45"/>
        <v>0.51500000000000001</v>
      </c>
      <c r="BD940" s="52" t="str">
        <f>IF(参照!L940="","",参照!L940)</f>
        <v/>
      </c>
    </row>
    <row r="941" spans="47:56">
      <c r="AU941" s="52" t="str">
        <f>IF(参照!A941="","",参照!A941)</f>
        <v/>
      </c>
      <c r="AV941" s="52" t="str">
        <f>IF(参照!B941="","",参照!B941)</f>
        <v/>
      </c>
      <c r="AW941" s="52" t="str">
        <f>IF(参照!C941="","",参照!C941)</f>
        <v/>
      </c>
      <c r="AX941" s="52" t="str">
        <f>IF(参照!D941="","",参照!D941)</f>
        <v>(参考値)事業者全体</v>
      </c>
      <c r="AY941" s="52">
        <f>IF(参照!E941="","",参照!E941)</f>
        <v>4.8999999999999998E-4</v>
      </c>
      <c r="AZ941" s="52" t="str">
        <f>IF(参照!F941="","",参照!F941)</f>
        <v>(株)メディオテック</v>
      </c>
      <c r="BA941" s="52" t="str">
        <f>IF(参照!G941="","",参照!G941)</f>
        <v>(株)メディオテック_(参考値)事業者全体</v>
      </c>
      <c r="BB941" s="52">
        <f t="shared" si="45"/>
        <v>0.49</v>
      </c>
      <c r="BD941" s="52" t="str">
        <f>IF(参照!L941="","",参照!L941)</f>
        <v/>
      </c>
    </row>
    <row r="942" spans="47:56">
      <c r="AU942" s="52" t="str">
        <f>IF(参照!A942="","",参照!A942)</f>
        <v>A0593</v>
      </c>
      <c r="AV942" s="52" t="str">
        <f>IF(参照!B942="","",参照!B942)</f>
        <v>(株)Ｓａｎｋｏ　ＩＢ</v>
      </c>
      <c r="AW942" s="52">
        <f>IF(参照!C942="","",参照!C942)</f>
        <v>4.9899999999999999E-4</v>
      </c>
      <c r="AX942" s="52" t="str">
        <f>IF(参照!D942="","",参照!D942)</f>
        <v/>
      </c>
      <c r="AY942" s="52">
        <f>IF(参照!E942="","",参照!E942)</f>
        <v>5.5000000000000003E-4</v>
      </c>
      <c r="AZ942" s="52" t="str">
        <f>IF(参照!F942="","",参照!F942)</f>
        <v>(株)Ｓａｎｋｏ　ＩＢ</v>
      </c>
      <c r="BA942" s="52" t="str">
        <f>IF(参照!G942="","",参照!G942)</f>
        <v>(株)Ｓａｎｋｏ　ＩＢ_</v>
      </c>
      <c r="BB942" s="52">
        <f t="shared" si="45"/>
        <v>0.55000000000000004</v>
      </c>
      <c r="BD942" s="52" t="str">
        <f>IF(参照!L942="","",参照!L942)</f>
        <v/>
      </c>
    </row>
    <row r="943" spans="47:56">
      <c r="AU943" s="52" t="str">
        <f>IF(参照!A943="","",参照!A943)</f>
        <v>A0596</v>
      </c>
      <c r="AV943" s="52" t="str">
        <f>IF(参照!B943="","",参照!B943)</f>
        <v>五島市民電力(株)</v>
      </c>
      <c r="AW943" s="52">
        <f>IF(参照!C943="","",参照!C943)</f>
        <v>3.8699999999999997E-4</v>
      </c>
      <c r="AX943" s="52" t="str">
        <f>IF(参照!D943="","",参照!D943)</f>
        <v>メニューA</v>
      </c>
      <c r="AY943" s="52">
        <f>IF(参照!E943="","",参照!E943)</f>
        <v>0</v>
      </c>
      <c r="AZ943" s="52" t="str">
        <f>IF(参照!F943="","",参照!F943)</f>
        <v>五島市民電力(株)</v>
      </c>
      <c r="BA943" s="52" t="str">
        <f>IF(参照!G943="","",参照!G943)</f>
        <v>五島市民電力(株)_メニューA</v>
      </c>
      <c r="BB943" s="52">
        <f t="shared" si="45"/>
        <v>0</v>
      </c>
      <c r="BD943" s="52" t="str">
        <f>IF(参照!L943="","",参照!L943)</f>
        <v/>
      </c>
    </row>
    <row r="944" spans="47:56">
      <c r="AU944" s="52" t="str">
        <f>IF(参照!A944="","",参照!A944)</f>
        <v/>
      </c>
      <c r="AV944" s="52" t="str">
        <f>IF(参照!B944="","",参照!B944)</f>
        <v/>
      </c>
      <c r="AW944" s="52" t="str">
        <f>IF(参照!C944="","",参照!C944)</f>
        <v/>
      </c>
      <c r="AX944" s="52" t="str">
        <f>IF(参照!D944="","",参照!D944)</f>
        <v>メニューB</v>
      </c>
      <c r="AY944" s="52">
        <f>IF(参照!E944="","",参照!E944)</f>
        <v>0</v>
      </c>
      <c r="AZ944" s="52" t="str">
        <f>IF(参照!F944="","",参照!F944)</f>
        <v>五島市民電力(株)</v>
      </c>
      <c r="BA944" s="52" t="str">
        <f>IF(参照!G944="","",参照!G944)</f>
        <v>五島市民電力(株)_メニューB</v>
      </c>
      <c r="BB944" s="52">
        <f t="shared" si="45"/>
        <v>0</v>
      </c>
      <c r="BD944" s="52" t="str">
        <f>IF(参照!L944="","",参照!L944)</f>
        <v/>
      </c>
    </row>
    <row r="945" spans="47:56">
      <c r="AU945" s="52" t="str">
        <f>IF(参照!A945="","",参照!A945)</f>
        <v/>
      </c>
      <c r="AV945" s="52" t="str">
        <f>IF(参照!B945="","",参照!B945)</f>
        <v/>
      </c>
      <c r="AW945" s="52" t="str">
        <f>IF(参照!C945="","",参照!C945)</f>
        <v/>
      </c>
      <c r="AX945" s="52" t="str">
        <f>IF(参照!D945="","",参照!D945)</f>
        <v>メニューC(残差)</v>
      </c>
      <c r="AY945" s="52">
        <f>IF(参照!E945="","",参照!E945)</f>
        <v>4.4799999999999999E-4</v>
      </c>
      <c r="AZ945" s="52" t="str">
        <f>IF(参照!F945="","",参照!F945)</f>
        <v>五島市民電力(株)</v>
      </c>
      <c r="BA945" s="52" t="str">
        <f>IF(参照!G945="","",参照!G945)</f>
        <v>五島市民電力(株)_メニューC(残差)</v>
      </c>
      <c r="BB945" s="52">
        <f t="shared" si="45"/>
        <v>0.44800000000000001</v>
      </c>
      <c r="BD945" s="52" t="str">
        <f>IF(参照!L945="","",参照!L945)</f>
        <v/>
      </c>
    </row>
    <row r="946" spans="47:56">
      <c r="AU946" s="52" t="str">
        <f>IF(参照!A946="","",参照!A946)</f>
        <v/>
      </c>
      <c r="AV946" s="52" t="str">
        <f>IF(参照!B946="","",参照!B946)</f>
        <v/>
      </c>
      <c r="AW946" s="52" t="str">
        <f>IF(参照!C946="","",参照!C946)</f>
        <v/>
      </c>
      <c r="AX946" s="52" t="str">
        <f>IF(参照!D946="","",参照!D946)</f>
        <v>(参考値)事業者全体</v>
      </c>
      <c r="AY946" s="52">
        <f>IF(参照!E946="","",参照!E946)</f>
        <v>4.1299999999999996E-4</v>
      </c>
      <c r="AZ946" s="52" t="str">
        <f>IF(参照!F946="","",参照!F946)</f>
        <v>五島市民電力(株)</v>
      </c>
      <c r="BA946" s="52" t="str">
        <f>IF(参照!G946="","",参照!G946)</f>
        <v>五島市民電力(株)_(参考値)事業者全体</v>
      </c>
      <c r="BB946" s="52">
        <f t="shared" si="45"/>
        <v>0.41299999999999998</v>
      </c>
      <c r="BD946" s="52" t="str">
        <f>IF(参照!L946="","",参照!L946)</f>
        <v/>
      </c>
    </row>
    <row r="947" spans="47:56">
      <c r="AU947" s="52" t="str">
        <f>IF(参照!A947="","",参照!A947)</f>
        <v>A0597</v>
      </c>
      <c r="AV947" s="52" t="str">
        <f>IF(参照!B947="","",参照!B947)</f>
        <v>電力保全サービス(株)</v>
      </c>
      <c r="AW947" s="52">
        <f>IF(参照!C947="","",参照!C947)</f>
        <v>4.0000000000000002E-4</v>
      </c>
      <c r="AX947" s="52" t="str">
        <f>IF(参照!D947="","",参照!D947)</f>
        <v/>
      </c>
      <c r="AY947" s="52">
        <f>IF(参照!E947="","",参照!E947)</f>
        <v>3.4400000000000001E-4</v>
      </c>
      <c r="AZ947" s="52" t="str">
        <f>IF(参照!F947="","",参照!F947)</f>
        <v>電力保全サービス(株)</v>
      </c>
      <c r="BA947" s="52" t="str">
        <f>IF(参照!G947="","",参照!G947)</f>
        <v>電力保全サービス(株)_</v>
      </c>
      <c r="BB947" s="52">
        <f t="shared" si="45"/>
        <v>0.34400000000000003</v>
      </c>
      <c r="BD947" s="52" t="str">
        <f>IF(参照!L947="","",参照!L947)</f>
        <v/>
      </c>
    </row>
    <row r="948" spans="47:56">
      <c r="AU948" s="52" t="str">
        <f>IF(参照!A948="","",参照!A948)</f>
        <v>A0598</v>
      </c>
      <c r="AV948" s="52" t="str">
        <f>IF(参照!B948="","",参照!B948)</f>
        <v>リストプロパティーズ(株)</v>
      </c>
      <c r="AW948" s="52">
        <f>IF(参照!C948="","",参照!C948)</f>
        <v>5.0100000000000003E-4</v>
      </c>
      <c r="AX948" s="52" t="str">
        <f>IF(参照!D948="","",参照!D948)</f>
        <v/>
      </c>
      <c r="AY948" s="52">
        <f>IF(参照!E948="","",参照!E948)</f>
        <v>5.3799999999999996E-4</v>
      </c>
      <c r="AZ948" s="52" t="str">
        <f>IF(参照!F948="","",参照!F948)</f>
        <v>リストプロパティーズ(株)</v>
      </c>
      <c r="BA948" s="52" t="str">
        <f>IF(参照!G948="","",参照!G948)</f>
        <v>リストプロパティーズ(株)_</v>
      </c>
      <c r="BB948" s="52">
        <f t="shared" si="45"/>
        <v>0.53799999999999992</v>
      </c>
      <c r="BD948" s="52" t="str">
        <f>IF(参照!L948="","",参照!L948)</f>
        <v/>
      </c>
    </row>
    <row r="949" spans="47:56">
      <c r="AU949" s="52" t="str">
        <f>IF(参照!A949="","",参照!A949)</f>
        <v>A0600</v>
      </c>
      <c r="AV949" s="52" t="str">
        <f>IF(参照!B949="","",参照!B949)</f>
        <v>(株)インフォシステム</v>
      </c>
      <c r="AW949" s="52">
        <f>IF(参照!C949="","",参照!C949)</f>
        <v>4.44E-4</v>
      </c>
      <c r="AX949" s="52" t="str">
        <f>IF(参照!D949="","",参照!D949)</f>
        <v/>
      </c>
      <c r="AY949" s="52">
        <f>IF(参照!E949="","",参照!E949)</f>
        <v>4.7699999999999999E-4</v>
      </c>
      <c r="AZ949" s="52" t="str">
        <f>IF(参照!F949="","",参照!F949)</f>
        <v>(株)インフォシステム</v>
      </c>
      <c r="BA949" s="52" t="str">
        <f>IF(参照!G949="","",参照!G949)</f>
        <v>(株)インフォシステム_</v>
      </c>
      <c r="BB949" s="52">
        <f t="shared" si="45"/>
        <v>0.47699999999999998</v>
      </c>
      <c r="BD949" s="52" t="str">
        <f>IF(参照!L949="","",参照!L949)</f>
        <v/>
      </c>
    </row>
    <row r="950" spans="47:56">
      <c r="AU950" s="52" t="str">
        <f>IF(参照!A950="","",参照!A950)</f>
        <v>A0602</v>
      </c>
      <c r="AV950" s="52" t="str">
        <f>IF(参照!B950="","",参照!B950)</f>
        <v>(株)情熱電力</v>
      </c>
      <c r="AW950" s="52">
        <f>IF(参照!C950="","",参照!C950)</f>
        <v>5.2999999999999998E-4</v>
      </c>
      <c r="AX950" s="52" t="str">
        <f>IF(参照!D950="","",参照!D950)</f>
        <v/>
      </c>
      <c r="AY950" s="52">
        <f>IF(参照!E950="","",参照!E950)</f>
        <v>4.7399999999999997E-4</v>
      </c>
      <c r="AZ950" s="52" t="str">
        <f>IF(参照!F950="","",参照!F950)</f>
        <v>(株)情熱電力</v>
      </c>
      <c r="BA950" s="52" t="str">
        <f>IF(参照!G950="","",参照!G950)</f>
        <v>(株)情熱電力_</v>
      </c>
      <c r="BB950" s="52">
        <f t="shared" si="45"/>
        <v>0.47399999999999998</v>
      </c>
      <c r="BD950" s="52" t="str">
        <f>IF(参照!L950="","",参照!L950)</f>
        <v/>
      </c>
    </row>
    <row r="951" spans="47:56">
      <c r="AU951" s="52" t="str">
        <f>IF(参照!A951="","",参照!A951)</f>
        <v>A0603</v>
      </c>
      <c r="AV951" s="52" t="str">
        <f>IF(参照!B951="","",参照!B951)</f>
        <v>バンプーパワートレーディング合同会社</v>
      </c>
      <c r="AW951" s="52">
        <f>IF(参照!C951="","",参照!C951)</f>
        <v>6.8900000000000005E-4</v>
      </c>
      <c r="AX951" s="52" t="str">
        <f>IF(参照!D951="","",参照!D951)</f>
        <v/>
      </c>
      <c r="AY951" s="52">
        <f>IF(参照!E951="","",参照!E951)</f>
        <v>6.2200000000000005E-4</v>
      </c>
      <c r="AZ951" s="52" t="str">
        <f>IF(参照!F951="","",参照!F951)</f>
        <v>バンプーパワートレーディング合同会社</v>
      </c>
      <c r="BA951" s="52" t="str">
        <f>IF(参照!G951="","",参照!G951)</f>
        <v>バンプーパワートレーディング合同会社_</v>
      </c>
      <c r="BB951" s="52">
        <f t="shared" si="45"/>
        <v>0.622</v>
      </c>
      <c r="BD951" s="52" t="str">
        <f>IF(参照!L951="","",参照!L951)</f>
        <v/>
      </c>
    </row>
    <row r="952" spans="47:56">
      <c r="AU952" s="52" t="str">
        <f>IF(参照!A952="","",参照!A952)</f>
        <v>A0604</v>
      </c>
      <c r="AV952" s="52" t="str">
        <f>IF(参照!B952="","",参照!B952)</f>
        <v>(株)エイチティーピー</v>
      </c>
      <c r="AW952" s="52">
        <f>IF(参照!C952="","",参照!C952)</f>
        <v>3.0800000000000001E-4</v>
      </c>
      <c r="AX952" s="52" t="str">
        <f>IF(参照!D952="","",参照!D952)</f>
        <v/>
      </c>
      <c r="AY952" s="52">
        <f>IF(参照!E952="","",参照!E952)</f>
        <v>2.52E-4</v>
      </c>
      <c r="AZ952" s="52" t="str">
        <f>IF(参照!F952="","",参照!F952)</f>
        <v>(株)エイチティーピー</v>
      </c>
      <c r="BA952" s="52" t="str">
        <f>IF(参照!G952="","",参照!G952)</f>
        <v>(株)エイチティーピー_</v>
      </c>
      <c r="BB952" s="52">
        <f t="shared" si="45"/>
        <v>0.252</v>
      </c>
      <c r="BD952" s="52" t="str">
        <f>IF(参照!L952="","",参照!L952)</f>
        <v/>
      </c>
    </row>
    <row r="953" spans="47:56">
      <c r="AU953" s="52" t="str">
        <f>IF(参照!A953="","",参照!A953)</f>
        <v>A0605</v>
      </c>
      <c r="AV953" s="52" t="str">
        <f>IF(参照!B953="","",参照!B953)</f>
        <v>(株)センカク</v>
      </c>
      <c r="AW953" s="52">
        <f>IF(参照!C953="","",参照!C953)</f>
        <v>5.0799999999999999E-4</v>
      </c>
      <c r="AX953" s="52" t="str">
        <f>IF(参照!D953="","",参照!D953)</f>
        <v/>
      </c>
      <c r="AY953" s="52">
        <f>IF(参照!E953="","",参照!E953)</f>
        <v>5.4500000000000002E-4</v>
      </c>
      <c r="AZ953" s="52" t="str">
        <f>IF(参照!F953="","",参照!F953)</f>
        <v>(株)センカク</v>
      </c>
      <c r="BA953" s="52" t="str">
        <f>IF(参照!G953="","",参照!G953)</f>
        <v>(株)センカク_</v>
      </c>
      <c r="BB953" s="52">
        <f t="shared" si="45"/>
        <v>0.54500000000000004</v>
      </c>
      <c r="BD953" s="52" t="str">
        <f>IF(参照!L953="","",参照!L953)</f>
        <v/>
      </c>
    </row>
    <row r="954" spans="47:56">
      <c r="AU954" s="52" t="str">
        <f>IF(参照!A954="","",参照!A954)</f>
        <v>A0606</v>
      </c>
      <c r="AV954" s="52" t="str">
        <f>IF(参照!B954="","",参照!B954)</f>
        <v>新電力いばらき(株)</v>
      </c>
      <c r="AW954" s="52">
        <f>IF(参照!C954="","",参照!C954)</f>
        <v>4.1300000000000001E-4</v>
      </c>
      <c r="AX954" s="52" t="str">
        <f>IF(参照!D954="","",参照!D954)</f>
        <v/>
      </c>
      <c r="AY954" s="52">
        <f>IF(参照!E954="","",参照!E954)</f>
        <v>3.57E-4</v>
      </c>
      <c r="AZ954" s="52" t="str">
        <f>IF(参照!F954="","",参照!F954)</f>
        <v>新電力いばらき(株)</v>
      </c>
      <c r="BA954" s="52" t="str">
        <f>IF(参照!G954="","",参照!G954)</f>
        <v>新電力いばらき(株)_</v>
      </c>
      <c r="BB954" s="52">
        <f t="shared" si="45"/>
        <v>0.35699999999999998</v>
      </c>
      <c r="BD954" s="52" t="str">
        <f>IF(参照!L954="","",参照!L954)</f>
        <v/>
      </c>
    </row>
    <row r="955" spans="47:56">
      <c r="AU955" s="52" t="str">
        <f>IF(参照!A955="","",参照!A955)</f>
        <v>A0607</v>
      </c>
      <c r="AV955" s="52" t="str">
        <f>IF(参照!B955="","",参照!B955)</f>
        <v>緑屋電気(株)</v>
      </c>
      <c r="AW955" s="52">
        <f>IF(参照!C955="","",参照!C955)</f>
        <v>4.4700000000000002E-4</v>
      </c>
      <c r="AX955" s="52" t="str">
        <f>IF(参照!D955="","",参照!D955)</f>
        <v/>
      </c>
      <c r="AY955" s="52">
        <f>IF(参照!E955="","",参照!E955)</f>
        <v>4.8700000000000002E-4</v>
      </c>
      <c r="AZ955" s="52" t="str">
        <f>IF(参照!F955="","",参照!F955)</f>
        <v>緑屋電気(株)</v>
      </c>
      <c r="BA955" s="52" t="str">
        <f>IF(参照!G955="","",参照!G955)</f>
        <v>緑屋電気(株)_</v>
      </c>
      <c r="BB955" s="52">
        <f t="shared" si="45"/>
        <v>0.48700000000000004</v>
      </c>
      <c r="BD955" s="52" t="str">
        <f>IF(参照!L955="","",参照!L955)</f>
        <v/>
      </c>
    </row>
    <row r="956" spans="47:56">
      <c r="AU956" s="52" t="str">
        <f>IF(参照!A956="","",参照!A956)</f>
        <v>A0609</v>
      </c>
      <c r="AV956" s="52" t="str">
        <f>IF(参照!B956="","",参照!B956)</f>
        <v>(株)ミナサポ</v>
      </c>
      <c r="AW956" s="52">
        <f>IF(参照!C956="","",参照!C956)</f>
        <v>3.1700000000000001E-4</v>
      </c>
      <c r="AX956" s="52" t="str">
        <f>IF(参照!D956="","",参照!D956)</f>
        <v/>
      </c>
      <c r="AY956" s="52">
        <f>IF(参照!E956="","",参照!E956)</f>
        <v>2.9999999999999997E-4</v>
      </c>
      <c r="AZ956" s="52" t="str">
        <f>IF(参照!F956="","",参照!F956)</f>
        <v>(株)ミナサポ</v>
      </c>
      <c r="BA956" s="52" t="str">
        <f>IF(参照!G956="","",参照!G956)</f>
        <v>(株)ミナサポ_</v>
      </c>
      <c r="BB956" s="52">
        <f t="shared" si="45"/>
        <v>0.3</v>
      </c>
      <c r="BD956" s="52" t="str">
        <f>IF(参照!L956="","",参照!L956)</f>
        <v/>
      </c>
    </row>
    <row r="957" spans="47:56">
      <c r="AU957" s="52" t="str">
        <f>IF(参照!A957="","",参照!A957)</f>
        <v>A0610</v>
      </c>
      <c r="AV957" s="52" t="str">
        <f>IF(参照!B957="","",参照!B957)</f>
        <v>唐津電力(株)</v>
      </c>
      <c r="AW957" s="52">
        <f>IF(参照!C957="","",参照!C957)</f>
        <v>3.9300000000000001E-4</v>
      </c>
      <c r="AX957" s="52" t="str">
        <f>IF(参照!D957="","",参照!D957)</f>
        <v/>
      </c>
      <c r="AY957" s="52">
        <f>IF(参照!E957="","",参照!E957)</f>
        <v>3.3700000000000001E-4</v>
      </c>
      <c r="AZ957" s="52" t="str">
        <f>IF(参照!F957="","",参照!F957)</f>
        <v>唐津電力(株)</v>
      </c>
      <c r="BA957" s="52" t="str">
        <f>IF(参照!G957="","",参照!G957)</f>
        <v>唐津電力(株)_</v>
      </c>
      <c r="BB957" s="52">
        <f t="shared" si="45"/>
        <v>0.33700000000000002</v>
      </c>
      <c r="BD957" s="52" t="str">
        <f>IF(参照!L957="","",参照!L957)</f>
        <v/>
      </c>
    </row>
    <row r="958" spans="47:56">
      <c r="AU958" s="52" t="str">
        <f>IF(参照!A958="","",参照!A958)</f>
        <v>A0611</v>
      </c>
      <c r="AV958" s="52" t="str">
        <f>IF(参照!B958="","",参照!B958)</f>
        <v>ＲＥ１００電力(株)</v>
      </c>
      <c r="AW958" s="52">
        <f>IF(参照!C958="","",参照!C958)</f>
        <v>1.6000000000000001E-4</v>
      </c>
      <c r="AX958" s="52" t="str">
        <f>IF(参照!D958="","",参照!D958)</f>
        <v>メニューA</v>
      </c>
      <c r="AY958" s="52">
        <f>IF(参照!E958="","",参照!E958)</f>
        <v>0</v>
      </c>
      <c r="AZ958" s="52" t="str">
        <f>IF(参照!F958="","",参照!F958)</f>
        <v>ＲＥ１００電力(株)</v>
      </c>
      <c r="BA958" s="52" t="str">
        <f>IF(参照!G958="","",参照!G958)</f>
        <v>ＲＥ１００電力(株)_メニューA</v>
      </c>
      <c r="BB958" s="52">
        <f t="shared" si="45"/>
        <v>0</v>
      </c>
      <c r="BD958" s="52" t="str">
        <f>IF(参照!L958="","",参照!L958)</f>
        <v/>
      </c>
    </row>
    <row r="959" spans="47:56">
      <c r="AU959" s="52" t="str">
        <f>IF(参照!A959="","",参照!A959)</f>
        <v/>
      </c>
      <c r="AV959" s="52" t="str">
        <f>IF(参照!B959="","",参照!B959)</f>
        <v/>
      </c>
      <c r="AW959" s="52" t="str">
        <f>IF(参照!C959="","",参照!C959)</f>
        <v/>
      </c>
      <c r="AX959" s="52" t="str">
        <f>IF(参照!D959="","",参照!D959)</f>
        <v>メニューB(残差)</v>
      </c>
      <c r="AY959" s="52">
        <f>IF(参照!E959="","",参照!E959)</f>
        <v>8.7100000000000003E-4</v>
      </c>
      <c r="AZ959" s="52" t="str">
        <f>IF(参照!F959="","",参照!F959)</f>
        <v>ＲＥ１００電力(株)</v>
      </c>
      <c r="BA959" s="52" t="str">
        <f>IF(参照!G959="","",参照!G959)</f>
        <v>ＲＥ１００電力(株)_メニューB(残差)</v>
      </c>
      <c r="BB959" s="52">
        <f t="shared" si="45"/>
        <v>0.871</v>
      </c>
      <c r="BD959" s="52" t="str">
        <f>IF(参照!L959="","",参照!L959)</f>
        <v/>
      </c>
    </row>
    <row r="960" spans="47:56">
      <c r="AU960" s="52" t="str">
        <f>IF(参照!A960="","",参照!A960)</f>
        <v/>
      </c>
      <c r="AV960" s="52" t="str">
        <f>IF(参照!B960="","",参照!B960)</f>
        <v/>
      </c>
      <c r="AW960" s="52" t="str">
        <f>IF(参照!C960="","",参照!C960)</f>
        <v/>
      </c>
      <c r="AX960" s="52" t="str">
        <f>IF(参照!D960="","",参照!D960)</f>
        <v>(参考値)事業者全体</v>
      </c>
      <c r="AY960" s="52">
        <f>IF(参照!E960="","",参照!E960)</f>
        <v>0</v>
      </c>
      <c r="AZ960" s="52" t="str">
        <f>IF(参照!F960="","",参照!F960)</f>
        <v>ＲＥ１００電力(株)</v>
      </c>
      <c r="BA960" s="52" t="str">
        <f>IF(参照!G960="","",参照!G960)</f>
        <v>ＲＥ１００電力(株)_(参考値)事業者全体</v>
      </c>
      <c r="BB960" s="52">
        <f t="shared" si="45"/>
        <v>0</v>
      </c>
      <c r="BD960" s="52" t="str">
        <f>IF(参照!L960="","",参照!L960)</f>
        <v/>
      </c>
    </row>
    <row r="961" spans="47:56">
      <c r="AU961" s="52" t="str">
        <f>IF(参照!A961="","",参照!A961)</f>
        <v>A0615</v>
      </c>
      <c r="AV961" s="52" t="str">
        <f>IF(参照!B961="","",参照!B961)</f>
        <v>(株)イーネットワーク</v>
      </c>
      <c r="AW961" s="52">
        <f>IF(参照!C961="","",参照!C961)</f>
        <v>4.5100000000000001E-4</v>
      </c>
      <c r="AX961" s="52" t="str">
        <f>IF(参照!D961="","",参照!D961)</f>
        <v/>
      </c>
      <c r="AY961" s="52">
        <f>IF(参照!E961="","",参照!E961)</f>
        <v>3.9500000000000001E-4</v>
      </c>
      <c r="AZ961" s="52" t="str">
        <f>IF(参照!F961="","",参照!F961)</f>
        <v>(株)イーネットワーク</v>
      </c>
      <c r="BA961" s="52" t="str">
        <f>IF(参照!G961="","",参照!G961)</f>
        <v>(株)イーネットワーク_</v>
      </c>
      <c r="BB961" s="52">
        <f t="shared" si="45"/>
        <v>0.39500000000000002</v>
      </c>
      <c r="BD961" s="52" t="str">
        <f>IF(参照!L961="","",参照!L961)</f>
        <v/>
      </c>
    </row>
    <row r="962" spans="47:56">
      <c r="AU962" s="52" t="str">
        <f>IF(参照!A962="","",参照!A962)</f>
        <v>A0617</v>
      </c>
      <c r="AV962" s="52" t="str">
        <f>IF(参照!B962="","",参照!B962)</f>
        <v>スマートエコエナジー(株)</v>
      </c>
      <c r="AW962" s="52">
        <f>IF(参照!C962="","",参照!C962)</f>
        <v>4.1800000000000002E-4</v>
      </c>
      <c r="AX962" s="52" t="str">
        <f>IF(参照!D962="","",参照!D962)</f>
        <v>メニューA</v>
      </c>
      <c r="AY962" s="52">
        <f>IF(参照!E962="","",参照!E962)</f>
        <v>0</v>
      </c>
      <c r="AZ962" s="52" t="str">
        <f>IF(参照!F962="","",参照!F962)</f>
        <v>スマートエコエナジー(株)</v>
      </c>
      <c r="BA962" s="52" t="str">
        <f>IF(参照!G962="","",参照!G962)</f>
        <v>スマートエコエナジー(株)_メニューA</v>
      </c>
      <c r="BB962" s="52">
        <f t="shared" si="45"/>
        <v>0</v>
      </c>
      <c r="BD962" s="52" t="str">
        <f>IF(参照!L962="","",参照!L962)</f>
        <v/>
      </c>
    </row>
    <row r="963" spans="47:56">
      <c r="AU963" s="52" t="str">
        <f>IF(参照!A963="","",参照!A963)</f>
        <v/>
      </c>
      <c r="AV963" s="52" t="str">
        <f>IF(参照!B963="","",参照!B963)</f>
        <v/>
      </c>
      <c r="AW963" s="52" t="str">
        <f>IF(参照!C963="","",参照!C963)</f>
        <v/>
      </c>
      <c r="AX963" s="52" t="str">
        <f>IF(参照!D963="","",参照!D963)</f>
        <v>メニューB</v>
      </c>
      <c r="AY963" s="52">
        <f>IF(参照!E963="","",参照!E963)</f>
        <v>2.0000000000000001E-4</v>
      </c>
      <c r="AZ963" s="52" t="str">
        <f>IF(参照!F963="","",参照!F963)</f>
        <v>スマートエコエナジー(株)</v>
      </c>
      <c r="BA963" s="52" t="str">
        <f>IF(参照!G963="","",参照!G963)</f>
        <v>スマートエコエナジー(株)_メニューB</v>
      </c>
      <c r="BB963" s="52">
        <f t="shared" si="45"/>
        <v>0.2</v>
      </c>
      <c r="BD963" s="52" t="str">
        <f>IF(参照!L963="","",参照!L963)</f>
        <v/>
      </c>
    </row>
    <row r="964" spans="47:56">
      <c r="AU964" s="52" t="str">
        <f>IF(参照!A964="","",参照!A964)</f>
        <v/>
      </c>
      <c r="AV964" s="52" t="str">
        <f>IF(参照!B964="","",参照!B964)</f>
        <v/>
      </c>
      <c r="AW964" s="52" t="str">
        <f>IF(参照!C964="","",参照!C964)</f>
        <v/>
      </c>
      <c r="AX964" s="52" t="str">
        <f>IF(参照!D964="","",参照!D964)</f>
        <v>メニューC(残差)</v>
      </c>
      <c r="AY964" s="52">
        <f>IF(参照!E964="","",参照!E964)</f>
        <v>4.2400000000000001E-4</v>
      </c>
      <c r="AZ964" s="52" t="str">
        <f>IF(参照!F964="","",参照!F964)</f>
        <v>スマートエコエナジー(株)</v>
      </c>
      <c r="BA964" s="52" t="str">
        <f>IF(参照!G964="","",参照!G964)</f>
        <v>スマートエコエナジー(株)_メニューC(残差)</v>
      </c>
      <c r="BB964" s="52">
        <f t="shared" si="45"/>
        <v>0.42399999999999999</v>
      </c>
      <c r="BD964" s="52" t="str">
        <f>IF(参照!L964="","",参照!L964)</f>
        <v/>
      </c>
    </row>
    <row r="965" spans="47:56">
      <c r="AU965" s="52" t="str">
        <f>IF(参照!A965="","",参照!A965)</f>
        <v/>
      </c>
      <c r="AV965" s="52" t="str">
        <f>IF(参照!B965="","",参照!B965)</f>
        <v/>
      </c>
      <c r="AW965" s="52" t="str">
        <f>IF(参照!C965="","",参照!C965)</f>
        <v/>
      </c>
      <c r="AX965" s="52" t="str">
        <f>IF(参照!D965="","",参照!D965)</f>
        <v>(参考値)事業者全体</v>
      </c>
      <c r="AY965" s="52">
        <f>IF(参照!E965="","",参照!E965)</f>
        <v>3.6099999999999999E-4</v>
      </c>
      <c r="AZ965" s="52" t="str">
        <f>IF(参照!F965="","",参照!F965)</f>
        <v>スマートエコエナジー(株)</v>
      </c>
      <c r="BA965" s="52" t="str">
        <f>IF(参照!G965="","",参照!G965)</f>
        <v>スマートエコエナジー(株)_(参考値)事業者全体</v>
      </c>
      <c r="BB965" s="52">
        <f t="shared" ref="BB965:BB1028" si="46">AY965*1000</f>
        <v>0.36099999999999999</v>
      </c>
      <c r="BD965" s="52" t="str">
        <f>IF(参照!L965="","",参照!L965)</f>
        <v/>
      </c>
    </row>
    <row r="966" spans="47:56">
      <c r="AU966" s="52" t="str">
        <f>IF(参照!A966="","",参照!A966)</f>
        <v>A0620</v>
      </c>
      <c r="AV966" s="52" t="str">
        <f>IF(参照!B966="","",参照!B966)</f>
        <v>(株)ＬＥＮＥＴＳ</v>
      </c>
      <c r="AW966" s="52">
        <f>IF(参照!C966="","",参照!C966)</f>
        <v>4.9700000000000005E-4</v>
      </c>
      <c r="AX966" s="52" t="str">
        <f>IF(参照!D966="","",参照!D966)</f>
        <v/>
      </c>
      <c r="AY966" s="52">
        <f>IF(参照!E966="","",参照!E966)</f>
        <v>5.4199999999999995E-4</v>
      </c>
      <c r="AZ966" s="52" t="str">
        <f>IF(参照!F966="","",参照!F966)</f>
        <v>(株)ＬＥＮＥＴＳ</v>
      </c>
      <c r="BA966" s="52" t="str">
        <f>IF(参照!G966="","",参照!G966)</f>
        <v>(株)ＬＥＮＥＴＳ_</v>
      </c>
      <c r="BB966" s="52">
        <f t="shared" si="46"/>
        <v>0.54199999999999993</v>
      </c>
      <c r="BD966" s="52" t="str">
        <f>IF(参照!L966="","",参照!L966)</f>
        <v/>
      </c>
    </row>
    <row r="967" spans="47:56">
      <c r="AU967" s="52" t="str">
        <f>IF(参照!A967="","",参照!A967)</f>
        <v>A0622</v>
      </c>
      <c r="AV967" s="52" t="str">
        <f>IF(参照!B967="","",参照!B967)</f>
        <v>アイエスジー(株)</v>
      </c>
      <c r="AW967" s="52">
        <f>IF(参照!C967="","",参照!C967)</f>
        <v>5.71E-4</v>
      </c>
      <c r="AX967" s="52" t="str">
        <f>IF(参照!D967="","",参照!D967)</f>
        <v/>
      </c>
      <c r="AY967" s="52">
        <f>IF(参照!E967="","",参照!E967)</f>
        <v>5.1500000000000005E-4</v>
      </c>
      <c r="AZ967" s="52" t="str">
        <f>IF(参照!F967="","",参照!F967)</f>
        <v>アイエスジー(株)</v>
      </c>
      <c r="BA967" s="52" t="str">
        <f>IF(参照!G967="","",参照!G967)</f>
        <v>アイエスジー(株)_</v>
      </c>
      <c r="BB967" s="52">
        <f t="shared" si="46"/>
        <v>0.51500000000000001</v>
      </c>
      <c r="BD967" s="52" t="str">
        <f>IF(参照!L967="","",参照!L967)</f>
        <v/>
      </c>
    </row>
    <row r="968" spans="47:56">
      <c r="AU968" s="52" t="str">
        <f>IF(参照!A968="","",参照!A968)</f>
        <v>A0623</v>
      </c>
      <c r="AV968" s="52" t="str">
        <f>IF(参照!B968="","",参照!B968)</f>
        <v>(株)富士山電力</v>
      </c>
      <c r="AW968" s="52">
        <f>IF(参照!C968="","",参照!C968)</f>
        <v>4.8200000000000001E-4</v>
      </c>
      <c r="AX968" s="52" t="str">
        <f>IF(参照!D968="","",参照!D968)</f>
        <v/>
      </c>
      <c r="AY968" s="52">
        <f>IF(参照!E968="","",参照!E968)</f>
        <v>5.04E-4</v>
      </c>
      <c r="AZ968" s="52" t="str">
        <f>IF(参照!F968="","",参照!F968)</f>
        <v>(株)富士山電力</v>
      </c>
      <c r="BA968" s="52" t="str">
        <f>IF(参照!G968="","",参照!G968)</f>
        <v>(株)富士山電力_</v>
      </c>
      <c r="BB968" s="52">
        <f t="shared" si="46"/>
        <v>0.504</v>
      </c>
      <c r="BD968" s="52" t="str">
        <f>IF(参照!L968="","",参照!L968)</f>
        <v/>
      </c>
    </row>
    <row r="969" spans="47:56">
      <c r="AU969" s="52" t="str">
        <f>IF(参照!A969="","",参照!A969)</f>
        <v>A0624</v>
      </c>
      <c r="AV969" s="52" t="str">
        <f>IF(参照!B969="","",参照!B969)</f>
        <v>(株)エネクル(旧：堀川産業(株))</v>
      </c>
      <c r="AW969" s="52">
        <f>IF(参照!C969="","",参照!C969)</f>
        <v>3.6400000000000001E-4</v>
      </c>
      <c r="AX969" s="52" t="str">
        <f>IF(参照!D969="","",参照!D969)</f>
        <v/>
      </c>
      <c r="AY969" s="52">
        <f>IF(参照!E969="","",参照!E969)</f>
        <v>3.0800000000000001E-4</v>
      </c>
      <c r="AZ969" s="52" t="str">
        <f>IF(参照!F969="","",参照!F969)</f>
        <v>(株)エネクル(旧：堀川産業(株))</v>
      </c>
      <c r="BA969" s="52" t="str">
        <f>IF(参照!G969="","",参照!G969)</f>
        <v>(株)エネクル(旧：堀川産業(株))_</v>
      </c>
      <c r="BB969" s="52">
        <f t="shared" si="46"/>
        <v>0.308</v>
      </c>
      <c r="BD969" s="52" t="str">
        <f>IF(参照!L969="","",参照!L969)</f>
        <v/>
      </c>
    </row>
    <row r="970" spans="47:56">
      <c r="AU970" s="52" t="str">
        <f>IF(参照!A970="","",参照!A970)</f>
        <v>A0627</v>
      </c>
      <c r="AV970" s="52" t="str">
        <f>IF(参照!B970="","",参照!B970)</f>
        <v>フィンテックラボ協同組合</v>
      </c>
      <c r="AW970" s="52">
        <f>IF(参照!C970="","",参照!C970)</f>
        <v>4.9600000000000002E-4</v>
      </c>
      <c r="AX970" s="52" t="str">
        <f>IF(参照!D970="","",参照!D970)</f>
        <v/>
      </c>
      <c r="AY970" s="52">
        <f>IF(参照!E970="","",参照!E970)</f>
        <v>5.4699999999999996E-4</v>
      </c>
      <c r="AZ970" s="52" t="str">
        <f>IF(参照!F970="","",参照!F970)</f>
        <v>フィンテックラボ協同組合</v>
      </c>
      <c r="BA970" s="52" t="str">
        <f>IF(参照!G970="","",参照!G970)</f>
        <v>フィンテックラボ協同組合_</v>
      </c>
      <c r="BB970" s="52">
        <f t="shared" si="46"/>
        <v>0.54699999999999993</v>
      </c>
      <c r="BD970" s="52" t="str">
        <f>IF(参照!L970="","",参照!L970)</f>
        <v/>
      </c>
    </row>
    <row r="971" spans="47:56">
      <c r="AU971" s="52" t="str">
        <f>IF(参照!A971="","",参照!A971)</f>
        <v>A0629</v>
      </c>
      <c r="AV971" s="52" t="str">
        <f>IF(参照!B971="","",参照!B971)</f>
        <v>新電力新潟(株)</v>
      </c>
      <c r="AW971" s="52">
        <f>IF(参照!C971="","",参照!C971)</f>
        <v>3.79E-4</v>
      </c>
      <c r="AX971" s="52" t="str">
        <f>IF(参照!D971="","",参照!D971)</f>
        <v/>
      </c>
      <c r="AY971" s="52">
        <f>IF(参照!E971="","",参照!E971)</f>
        <v>3.2299999999999999E-4</v>
      </c>
      <c r="AZ971" s="52" t="str">
        <f>IF(参照!F971="","",参照!F971)</f>
        <v>新電力新潟(株)</v>
      </c>
      <c r="BA971" s="52" t="str">
        <f>IF(参照!G971="","",参照!G971)</f>
        <v>新電力新潟(株)_</v>
      </c>
      <c r="BB971" s="52">
        <f t="shared" si="46"/>
        <v>0.32300000000000001</v>
      </c>
      <c r="BD971" s="52" t="str">
        <f>IF(参照!L971="","",参照!L971)</f>
        <v/>
      </c>
    </row>
    <row r="972" spans="47:56">
      <c r="AU972" s="52" t="str">
        <f>IF(参照!A972="","",参照!A972)</f>
        <v>A0630</v>
      </c>
      <c r="AV972" s="52" t="str">
        <f>IF(参照!B972="","",参照!B972)</f>
        <v>(株)タケエイでんき(旧：(株)横須賀アーバンウッドパワー)</v>
      </c>
      <c r="AW972" s="52">
        <f>IF(参照!C972="","",参照!C972)</f>
        <v>1.15E-4</v>
      </c>
      <c r="AX972" s="52" t="str">
        <f>IF(参照!D972="","",参照!D972)</f>
        <v/>
      </c>
      <c r="AY972" s="52">
        <f>IF(参照!E972="","",参照!E972)</f>
        <v>4.4799999999999999E-4</v>
      </c>
      <c r="AZ972" s="52" t="str">
        <f>IF(参照!F972="","",参照!F972)</f>
        <v>(株)タケエイでんき(旧：(株)横須賀アーバンウッドパワー)</v>
      </c>
      <c r="BA972" s="52" t="str">
        <f>IF(参照!G972="","",参照!G972)</f>
        <v>(株)タケエイでんき(旧：(株)横須賀アーバンウッドパワー)_</v>
      </c>
      <c r="BB972" s="52">
        <f t="shared" si="46"/>
        <v>0.44800000000000001</v>
      </c>
      <c r="BD972" s="52" t="str">
        <f>IF(参照!L972="","",参照!L972)</f>
        <v/>
      </c>
    </row>
    <row r="973" spans="47:56">
      <c r="AU973" s="52" t="str">
        <f>IF(参照!A973="","",参照!A973)</f>
        <v>A0631</v>
      </c>
      <c r="AV973" s="52" t="str">
        <f>IF(参照!B973="","",参照!B973)</f>
        <v>気仙沼グリーンエナジー(株)</v>
      </c>
      <c r="AW973" s="52">
        <f>IF(参照!C973="","",参照!C973)</f>
        <v>2.7900000000000001E-4</v>
      </c>
      <c r="AX973" s="52" t="str">
        <f>IF(参照!D973="","",参照!D973)</f>
        <v>メニューA</v>
      </c>
      <c r="AY973" s="52">
        <f>IF(参照!E973="","",参照!E973)</f>
        <v>0</v>
      </c>
      <c r="AZ973" s="52" t="str">
        <f>IF(参照!F973="","",参照!F973)</f>
        <v>気仙沼グリーンエナジー(株)</v>
      </c>
      <c r="BA973" s="52" t="str">
        <f>IF(参照!G973="","",参照!G973)</f>
        <v>気仙沼グリーンエナジー(株)_メニューA</v>
      </c>
      <c r="BB973" s="52">
        <f t="shared" si="46"/>
        <v>0</v>
      </c>
      <c r="BD973" s="52" t="str">
        <f>IF(参照!L973="","",参照!L973)</f>
        <v/>
      </c>
    </row>
    <row r="974" spans="47:56">
      <c r="AU974" s="52" t="str">
        <f>IF(参照!A974="","",参照!A974)</f>
        <v/>
      </c>
      <c r="AV974" s="52" t="str">
        <f>IF(参照!B974="","",参照!B974)</f>
        <v/>
      </c>
      <c r="AW974" s="52" t="str">
        <f>IF(参照!C974="","",参照!C974)</f>
        <v/>
      </c>
      <c r="AX974" s="52" t="str">
        <f>IF(参照!D974="","",参照!D974)</f>
        <v>メニューB(残差)</v>
      </c>
      <c r="AY974" s="52">
        <f>IF(参照!E974="","",参照!E974)</f>
        <v>5.4199999999999995E-4</v>
      </c>
      <c r="AZ974" s="52" t="str">
        <f>IF(参照!F974="","",参照!F974)</f>
        <v>気仙沼グリーンエナジー(株)</v>
      </c>
      <c r="BA974" s="52" t="str">
        <f>IF(参照!G974="","",参照!G974)</f>
        <v>気仙沼グリーンエナジー(株)_メニューB(残差)</v>
      </c>
      <c r="BB974" s="52">
        <f t="shared" si="46"/>
        <v>0.54199999999999993</v>
      </c>
      <c r="BD974" s="52" t="str">
        <f>IF(参照!L974="","",参照!L974)</f>
        <v/>
      </c>
    </row>
    <row r="975" spans="47:56">
      <c r="AU975" s="52" t="str">
        <f>IF(参照!A975="","",参照!A975)</f>
        <v/>
      </c>
      <c r="AV975" s="52" t="str">
        <f>IF(参照!B975="","",参照!B975)</f>
        <v/>
      </c>
      <c r="AW975" s="52" t="str">
        <f>IF(参照!C975="","",参照!C975)</f>
        <v/>
      </c>
      <c r="AX975" s="52" t="str">
        <f>IF(参照!D975="","",参照!D975)</f>
        <v>(参考値)事業者全体</v>
      </c>
      <c r="AY975" s="52">
        <f>IF(参照!E975="","",参照!E975)</f>
        <v>5.4699999999999996E-4</v>
      </c>
      <c r="AZ975" s="52" t="str">
        <f>IF(参照!F975="","",参照!F975)</f>
        <v>気仙沼グリーンエナジー(株)</v>
      </c>
      <c r="BA975" s="52" t="str">
        <f>IF(参照!G975="","",参照!G975)</f>
        <v>気仙沼グリーンエナジー(株)_(参考値)事業者全体</v>
      </c>
      <c r="BB975" s="52">
        <f t="shared" si="46"/>
        <v>0.54699999999999993</v>
      </c>
      <c r="BD975" s="52" t="str">
        <f>IF(参照!L975="","",参照!L975)</f>
        <v/>
      </c>
    </row>
    <row r="976" spans="47:56">
      <c r="AU976" s="52" t="str">
        <f>IF(参照!A976="","",参照!A976)</f>
        <v>A0632</v>
      </c>
      <c r="AV976" s="52" t="str">
        <f>IF(参照!B976="","",参照!B976)</f>
        <v>(株)ユーラスグリーンエナジー</v>
      </c>
      <c r="AW976" s="52">
        <f>IF(参照!C976="","",参照!C976)</f>
        <v>3.1199999999999999E-4</v>
      </c>
      <c r="AX976" s="52" t="str">
        <f>IF(参照!D976="","",参照!D976)</f>
        <v>メニューA</v>
      </c>
      <c r="AY976" s="52">
        <f>IF(参照!E976="","",参照!E976)</f>
        <v>0</v>
      </c>
      <c r="AZ976" s="52" t="str">
        <f>IF(参照!F976="","",参照!F976)</f>
        <v>(株)ユーラスグリーンエナジー</v>
      </c>
      <c r="BA976" s="52" t="str">
        <f>IF(参照!G976="","",参照!G976)</f>
        <v>(株)ユーラスグリーンエナジー_メニューA</v>
      </c>
      <c r="BB976" s="52">
        <f t="shared" si="46"/>
        <v>0</v>
      </c>
      <c r="BD976" s="52" t="str">
        <f>IF(参照!L976="","",参照!L976)</f>
        <v/>
      </c>
    </row>
    <row r="977" spans="47:56">
      <c r="AU977" s="52" t="str">
        <f>IF(参照!A977="","",参照!A977)</f>
        <v/>
      </c>
      <c r="AV977" s="52" t="str">
        <f>IF(参照!B977="","",参照!B977)</f>
        <v/>
      </c>
      <c r="AW977" s="52" t="str">
        <f>IF(参照!C977="","",参照!C977)</f>
        <v/>
      </c>
      <c r="AX977" s="52" t="str">
        <f>IF(参照!D977="","",参照!D977)</f>
        <v>メニューB(残差)</v>
      </c>
      <c r="AY977" s="52">
        <f>IF(参照!E977="","",参照!E977)</f>
        <v>0</v>
      </c>
      <c r="AZ977" s="52" t="str">
        <f>IF(参照!F977="","",参照!F977)</f>
        <v>(株)ユーラスグリーンエナジー</v>
      </c>
      <c r="BA977" s="52" t="str">
        <f>IF(参照!G977="","",参照!G977)</f>
        <v>(株)ユーラスグリーンエナジー_メニューB(残差)</v>
      </c>
      <c r="BB977" s="52">
        <f t="shared" si="46"/>
        <v>0</v>
      </c>
      <c r="BD977" s="52" t="str">
        <f>IF(参照!L977="","",参照!L977)</f>
        <v/>
      </c>
    </row>
    <row r="978" spans="47:56">
      <c r="AU978" s="52" t="str">
        <f>IF(参照!A978="","",参照!A978)</f>
        <v/>
      </c>
      <c r="AV978" s="52" t="str">
        <f>IF(参照!B978="","",参照!B978)</f>
        <v/>
      </c>
      <c r="AW978" s="52" t="str">
        <f>IF(参照!C978="","",参照!C978)</f>
        <v/>
      </c>
      <c r="AX978" s="52" t="str">
        <f>IF(参照!D978="","",参照!D978)</f>
        <v>(参考値)事業者全体</v>
      </c>
      <c r="AY978" s="52">
        <f>IF(参照!E978="","",参照!E978)</f>
        <v>2.1999999999999999E-5</v>
      </c>
      <c r="AZ978" s="52" t="str">
        <f>IF(参照!F978="","",参照!F978)</f>
        <v>(株)ユーラスグリーンエナジー</v>
      </c>
      <c r="BA978" s="52" t="str">
        <f>IF(参照!G978="","",参照!G978)</f>
        <v>(株)ユーラスグリーンエナジー_(参考値)事業者全体</v>
      </c>
      <c r="BB978" s="52">
        <f t="shared" si="46"/>
        <v>2.1999999999999999E-2</v>
      </c>
      <c r="BD978" s="52" t="str">
        <f>IF(参照!L978="","",参照!L978)</f>
        <v/>
      </c>
    </row>
    <row r="979" spans="47:56">
      <c r="AU979" s="52" t="str">
        <f>IF(参照!A979="","",参照!A979)</f>
        <v>A0633</v>
      </c>
      <c r="AV979" s="52" t="str">
        <f>IF(参照!B979="","",参照!B979)</f>
        <v>(株)サイホープロパティーズ</v>
      </c>
      <c r="AW979" s="52">
        <f>IF(参照!C979="","",参照!C979)</f>
        <v>5.8200000000000005E-4</v>
      </c>
      <c r="AX979" s="52" t="str">
        <f>IF(参照!D979="","",参照!D979)</f>
        <v/>
      </c>
      <c r="AY979" s="52">
        <f>IF(参照!E979="","",参照!E979)</f>
        <v>6.5300000000000004E-4</v>
      </c>
      <c r="AZ979" s="52" t="str">
        <f>IF(参照!F979="","",参照!F979)</f>
        <v>(株)サイホープロパティーズ</v>
      </c>
      <c r="BA979" s="52" t="str">
        <f>IF(参照!G979="","",参照!G979)</f>
        <v>(株)サイホープロパティーズ_</v>
      </c>
      <c r="BB979" s="52">
        <f t="shared" si="46"/>
        <v>0.65300000000000002</v>
      </c>
      <c r="BD979" s="52" t="str">
        <f>IF(参照!L979="","",参照!L979)</f>
        <v/>
      </c>
    </row>
    <row r="980" spans="47:56">
      <c r="AU980" s="52" t="str">
        <f>IF(参照!A980="","",参照!A980)</f>
        <v>A0636</v>
      </c>
      <c r="AV980" s="52" t="str">
        <f>IF(参照!B980="","",参照!B980)</f>
        <v>生活協同組合コープながの</v>
      </c>
      <c r="AW980" s="52">
        <f>IF(参照!C980="","",参照!C980)</f>
        <v>3.7199999999999999E-4</v>
      </c>
      <c r="AX980" s="52" t="str">
        <f>IF(参照!D980="","",参照!D980)</f>
        <v/>
      </c>
      <c r="AY980" s="52">
        <f>IF(参照!E980="","",参照!E980)</f>
        <v>3.1599999999999998E-4</v>
      </c>
      <c r="AZ980" s="52" t="str">
        <f>IF(参照!F980="","",参照!F980)</f>
        <v>生活協同組合コープながの</v>
      </c>
      <c r="BA980" s="52" t="str">
        <f>IF(参照!G980="","",参照!G980)</f>
        <v>生活協同組合コープながの_</v>
      </c>
      <c r="BB980" s="52">
        <f t="shared" si="46"/>
        <v>0.316</v>
      </c>
      <c r="BD980" s="52" t="str">
        <f>IF(参照!L980="","",参照!L980)</f>
        <v/>
      </c>
    </row>
    <row r="981" spans="47:56">
      <c r="AU981" s="52" t="str">
        <f>IF(参照!A981="","",参照!A981)</f>
        <v>A0637</v>
      </c>
      <c r="AV981" s="52" t="str">
        <f>IF(参照!B981="","",参照!B981)</f>
        <v>京セラ関電エナジー合同会社</v>
      </c>
      <c r="AW981" s="52">
        <f>IF(参照!C981="","",参照!C981)</f>
        <v>6.3699999999999998E-4</v>
      </c>
      <c r="AX981" s="52" t="str">
        <f>IF(参照!D981="","",参照!D981)</f>
        <v/>
      </c>
      <c r="AY981" s="52">
        <f>IF(参照!E981="","",参照!E981)</f>
        <v>6.0300000000000002E-4</v>
      </c>
      <c r="AZ981" s="52" t="str">
        <f>IF(参照!F981="","",参照!F981)</f>
        <v>京セラ関電エナジー合同会社</v>
      </c>
      <c r="BA981" s="52" t="str">
        <f>IF(参照!G981="","",参照!G981)</f>
        <v>京セラ関電エナジー合同会社_</v>
      </c>
      <c r="BB981" s="52">
        <f t="shared" si="46"/>
        <v>0.60299999999999998</v>
      </c>
      <c r="BD981" s="52" t="str">
        <f>IF(参照!L981="","",参照!L981)</f>
        <v/>
      </c>
    </row>
    <row r="982" spans="47:56">
      <c r="AU982" s="52" t="str">
        <f>IF(参照!A982="","",参照!A982)</f>
        <v>A0639</v>
      </c>
      <c r="AV982" s="52" t="str">
        <f>IF(参照!B982="","",参照!B982)</f>
        <v>酒田天然瓦斯(株)</v>
      </c>
      <c r="AW982" s="52">
        <f>IF(参照!C982="","",参照!C982)</f>
        <v>3.6400000000000001E-4</v>
      </c>
      <c r="AX982" s="52" t="str">
        <f>IF(参照!D982="","",参照!D982)</f>
        <v/>
      </c>
      <c r="AY982" s="52">
        <f>IF(参照!E982="","",参照!E982)</f>
        <v>3.0800000000000001E-4</v>
      </c>
      <c r="AZ982" s="52" t="str">
        <f>IF(参照!F982="","",参照!F982)</f>
        <v>酒田天然瓦斯(株)</v>
      </c>
      <c r="BA982" s="52" t="str">
        <f>IF(参照!G982="","",参照!G982)</f>
        <v>酒田天然瓦斯(株)_</v>
      </c>
      <c r="BB982" s="52">
        <f t="shared" si="46"/>
        <v>0.308</v>
      </c>
      <c r="BD982" s="52" t="str">
        <f>IF(参照!L982="","",参照!L982)</f>
        <v/>
      </c>
    </row>
    <row r="983" spans="47:56">
      <c r="AU983" s="52" t="str">
        <f>IF(参照!A983="","",参照!A983)</f>
        <v>A0640</v>
      </c>
      <c r="AV983" s="52" t="str">
        <f>IF(参照!B983="","",参照!B983)</f>
        <v>東亜ガス(株)</v>
      </c>
      <c r="AW983" s="52">
        <f>IF(参照!C983="","",参照!C983)</f>
        <v>5.0699999999999996E-4</v>
      </c>
      <c r="AX983" s="52" t="str">
        <f>IF(参照!D983="","",参照!D983)</f>
        <v/>
      </c>
      <c r="AY983" s="52">
        <f>IF(参照!E983="","",参照!E983)</f>
        <v>5.4100000000000003E-4</v>
      </c>
      <c r="AZ983" s="52" t="str">
        <f>IF(参照!F983="","",参照!F983)</f>
        <v>東亜ガス(株)</v>
      </c>
      <c r="BA983" s="52" t="str">
        <f>IF(参照!G983="","",参照!G983)</f>
        <v>東亜ガス(株)_</v>
      </c>
      <c r="BB983" s="52">
        <f t="shared" si="46"/>
        <v>0.54100000000000004</v>
      </c>
      <c r="BD983" s="52" t="str">
        <f>IF(参照!L983="","",参照!L983)</f>
        <v/>
      </c>
    </row>
    <row r="984" spans="47:56">
      <c r="AU984" s="52" t="str">
        <f>IF(参照!A984="","",参照!A984)</f>
        <v>A0641</v>
      </c>
      <c r="AV984" s="52" t="str">
        <f>IF(参照!B984="","",参照!B984)</f>
        <v>(株)三河の山里コミュニティパワー</v>
      </c>
      <c r="AW984" s="52">
        <f>IF(参照!C984="","",参照!C984)</f>
        <v>3.6400000000000001E-4</v>
      </c>
      <c r="AX984" s="52" t="str">
        <f>IF(参照!D984="","",参照!D984)</f>
        <v/>
      </c>
      <c r="AY984" s="52">
        <f>IF(参照!E984="","",参照!E984)</f>
        <v>3.0800000000000001E-4</v>
      </c>
      <c r="AZ984" s="52" t="str">
        <f>IF(参照!F984="","",参照!F984)</f>
        <v>(株)三河の山里コミュニティパワー</v>
      </c>
      <c r="BA984" s="52" t="str">
        <f>IF(参照!G984="","",参照!G984)</f>
        <v>(株)三河の山里コミュニティパワー_</v>
      </c>
      <c r="BB984" s="52">
        <f t="shared" si="46"/>
        <v>0.308</v>
      </c>
      <c r="BD984" s="52" t="str">
        <f>IF(参照!L984="","",参照!L984)</f>
        <v/>
      </c>
    </row>
    <row r="985" spans="47:56">
      <c r="AU985" s="52" t="str">
        <f>IF(参照!A985="","",参照!A985)</f>
        <v>A0642</v>
      </c>
      <c r="AV985" s="52" t="str">
        <f>IF(参照!B985="","",参照!B985)</f>
        <v>新潟スワンエナジー(株)</v>
      </c>
      <c r="AW985" s="52">
        <f>IF(参照!C985="","",参照!C985)</f>
        <v>1.03E-4</v>
      </c>
      <c r="AX985" s="52" t="str">
        <f>IF(参照!D985="","",参照!D985)</f>
        <v>メニューA</v>
      </c>
      <c r="AY985" s="52">
        <f>IF(参照!E985="","",参照!E985)</f>
        <v>0</v>
      </c>
      <c r="AZ985" s="52" t="str">
        <f>IF(参照!F985="","",参照!F985)</f>
        <v>新潟スワンエナジー(株)</v>
      </c>
      <c r="BA985" s="52" t="str">
        <f>IF(参照!G985="","",参照!G985)</f>
        <v>新潟スワンエナジー(株)_メニューA</v>
      </c>
      <c r="BB985" s="52">
        <f t="shared" si="46"/>
        <v>0</v>
      </c>
      <c r="BD985" s="52" t="str">
        <f>IF(参照!L985="","",参照!L985)</f>
        <v/>
      </c>
    </row>
    <row r="986" spans="47:56">
      <c r="AU986" s="52" t="str">
        <f>IF(参照!A986="","",参照!A986)</f>
        <v/>
      </c>
      <c r="AV986" s="52" t="str">
        <f>IF(参照!B986="","",参照!B986)</f>
        <v/>
      </c>
      <c r="AW986" s="52" t="str">
        <f>IF(参照!C986="","",参照!C986)</f>
        <v/>
      </c>
      <c r="AX986" s="52" t="str">
        <f>IF(参照!D986="","",参照!D986)</f>
        <v>メニューB</v>
      </c>
      <c r="AY986" s="52">
        <f>IF(参照!E986="","",参照!E986)</f>
        <v>2.9E-4</v>
      </c>
      <c r="AZ986" s="52" t="str">
        <f>IF(参照!F986="","",参照!F986)</f>
        <v>新潟スワンエナジー(株)</v>
      </c>
      <c r="BA986" s="52" t="str">
        <f>IF(参照!G986="","",参照!G986)</f>
        <v>新潟スワンエナジー(株)_メニューB</v>
      </c>
      <c r="BB986" s="52">
        <f t="shared" si="46"/>
        <v>0.28999999999999998</v>
      </c>
      <c r="BD986" s="52" t="str">
        <f>IF(参照!L986="","",参照!L986)</f>
        <v/>
      </c>
    </row>
    <row r="987" spans="47:56">
      <c r="AU987" s="52" t="str">
        <f>IF(参照!A987="","",参照!A987)</f>
        <v/>
      </c>
      <c r="AV987" s="52" t="str">
        <f>IF(参照!B987="","",参照!B987)</f>
        <v/>
      </c>
      <c r="AW987" s="52" t="str">
        <f>IF(参照!C987="","",参照!C987)</f>
        <v/>
      </c>
      <c r="AX987" s="52" t="str">
        <f>IF(参照!D987="","",参照!D987)</f>
        <v>メニューC</v>
      </c>
      <c r="AY987" s="52">
        <f>IF(参照!E987="","",参照!E987)</f>
        <v>2.7599999999999999E-4</v>
      </c>
      <c r="AZ987" s="52" t="str">
        <f>IF(参照!F987="","",参照!F987)</f>
        <v>新潟スワンエナジー(株)</v>
      </c>
      <c r="BA987" s="52" t="str">
        <f>IF(参照!G987="","",参照!G987)</f>
        <v>新潟スワンエナジー(株)_メニューC</v>
      </c>
      <c r="BB987" s="52">
        <f t="shared" si="46"/>
        <v>0.27599999999999997</v>
      </c>
      <c r="BD987" s="52" t="str">
        <f>IF(参照!L987="","",参照!L987)</f>
        <v/>
      </c>
    </row>
    <row r="988" spans="47:56">
      <c r="AU988" s="52" t="str">
        <f>IF(参照!A988="","",参照!A988)</f>
        <v/>
      </c>
      <c r="AV988" s="52" t="str">
        <f>IF(参照!B988="","",参照!B988)</f>
        <v/>
      </c>
      <c r="AW988" s="52" t="str">
        <f>IF(参照!C988="","",参照!C988)</f>
        <v/>
      </c>
      <c r="AX988" s="52" t="str">
        <f>IF(参照!D988="","",参照!D988)</f>
        <v>メニューD(残差)</v>
      </c>
      <c r="AY988" s="52">
        <f>IF(参照!E988="","",参照!E988)</f>
        <v>2.9700000000000001E-4</v>
      </c>
      <c r="AZ988" s="52" t="str">
        <f>IF(参照!F988="","",参照!F988)</f>
        <v>新潟スワンエナジー(株)</v>
      </c>
      <c r="BA988" s="52" t="str">
        <f>IF(参照!G988="","",参照!G988)</f>
        <v>新潟スワンエナジー(株)_メニューD(残差)</v>
      </c>
      <c r="BB988" s="52">
        <f t="shared" si="46"/>
        <v>0.29699999999999999</v>
      </c>
      <c r="BD988" s="52" t="str">
        <f>IF(参照!L988="","",参照!L988)</f>
        <v/>
      </c>
    </row>
    <row r="989" spans="47:56">
      <c r="AU989" s="52" t="str">
        <f>IF(参照!A989="","",参照!A989)</f>
        <v/>
      </c>
      <c r="AV989" s="52" t="str">
        <f>IF(参照!B989="","",参照!B989)</f>
        <v/>
      </c>
      <c r="AW989" s="52" t="str">
        <f>IF(参照!C989="","",参照!C989)</f>
        <v/>
      </c>
      <c r="AX989" s="52" t="str">
        <f>IF(参照!D989="","",参照!D989)</f>
        <v>(参考値)事業者全体</v>
      </c>
      <c r="AY989" s="52">
        <f>IF(参照!E989="","",参照!E989)</f>
        <v>3.2400000000000001E-4</v>
      </c>
      <c r="AZ989" s="52" t="str">
        <f>IF(参照!F989="","",参照!F989)</f>
        <v>新潟スワンエナジー(株)</v>
      </c>
      <c r="BA989" s="52" t="str">
        <f>IF(参照!G989="","",参照!G989)</f>
        <v>新潟スワンエナジー(株)_(参考値)事業者全体</v>
      </c>
      <c r="BB989" s="52">
        <f t="shared" si="46"/>
        <v>0.32400000000000001</v>
      </c>
      <c r="BD989" s="52" t="str">
        <f>IF(参照!L989="","",参照!L989)</f>
        <v/>
      </c>
    </row>
    <row r="990" spans="47:56">
      <c r="AU990" s="52" t="str">
        <f>IF(参照!A990="","",参照!A990)</f>
        <v>A0644</v>
      </c>
      <c r="AV990" s="52" t="str">
        <f>IF(参照!B990="","",参照!B990)</f>
        <v>グリーンピープルズパワー(株)</v>
      </c>
      <c r="AW990" s="52">
        <f>IF(参照!C990="","",参照!C990)</f>
        <v>2.5599999999999999E-4</v>
      </c>
      <c r="AX990" s="52" t="str">
        <f>IF(参照!D990="","",参照!D990)</f>
        <v/>
      </c>
      <c r="AY990" s="52">
        <f>IF(参照!E990="","",参照!E990)</f>
        <v>5.1199999999999998E-4</v>
      </c>
      <c r="AZ990" s="52" t="str">
        <f>IF(参照!F990="","",参照!F990)</f>
        <v>グリーンピープルズパワー(株)</v>
      </c>
      <c r="BA990" s="52" t="str">
        <f>IF(参照!G990="","",参照!G990)</f>
        <v>グリーンピープルズパワー(株)_</v>
      </c>
      <c r="BB990" s="52">
        <f t="shared" si="46"/>
        <v>0.51200000000000001</v>
      </c>
      <c r="BD990" s="52" t="str">
        <f>IF(参照!L990="","",参照!L990)</f>
        <v/>
      </c>
    </row>
    <row r="991" spans="47:56">
      <c r="AU991" s="52" t="str">
        <f>IF(参照!A991="","",参照!A991)</f>
        <v>A0647</v>
      </c>
      <c r="AV991" s="52" t="str">
        <f>IF(参照!B991="","",参照!B991)</f>
        <v>レネックス電力合同会社</v>
      </c>
      <c r="AW991" s="52">
        <f>IF(参照!C991="","",参照!C991)</f>
        <v>5.6299999999999992E-4</v>
      </c>
      <c r="AX991" s="52" t="str">
        <f>IF(参照!D991="","",参照!D991)</f>
        <v/>
      </c>
      <c r="AY991" s="52">
        <f>IF(参照!E991="","",参照!E991)</f>
        <v>4.8799999999999999E-4</v>
      </c>
      <c r="AZ991" s="52" t="str">
        <f>IF(参照!F991="","",参照!F991)</f>
        <v>レネックス電力合同会社</v>
      </c>
      <c r="BA991" s="52" t="str">
        <f>IF(参照!G991="","",参照!G991)</f>
        <v>レネックス電力合同会社_</v>
      </c>
      <c r="BB991" s="52">
        <f t="shared" si="46"/>
        <v>0.48799999999999999</v>
      </c>
      <c r="BD991" s="52" t="str">
        <f>IF(参照!L991="","",参照!L991)</f>
        <v/>
      </c>
    </row>
    <row r="992" spans="47:56">
      <c r="AU992" s="52" t="str">
        <f>IF(参照!A992="","",参照!A992)</f>
        <v>A0648</v>
      </c>
      <c r="AV992" s="52" t="str">
        <f>IF(参照!B992="","",参照!B992)</f>
        <v>(株)マルイファシリティーズ</v>
      </c>
      <c r="AW992" s="52">
        <f>IF(参照!C992="","",参照!C992)</f>
        <v>9.7E-5</v>
      </c>
      <c r="AX992" s="52" t="str">
        <f>IF(参照!D992="","",参照!D992)</f>
        <v/>
      </c>
      <c r="AY992" s="52">
        <f>IF(参照!E992="","",参照!E992)</f>
        <v>4.2700000000000002E-4</v>
      </c>
      <c r="AZ992" s="52" t="str">
        <f>IF(参照!F992="","",参照!F992)</f>
        <v>(株)マルイファシリティーズ</v>
      </c>
      <c r="BA992" s="52" t="str">
        <f>IF(参照!G992="","",参照!G992)</f>
        <v>(株)マルイファシリティーズ_</v>
      </c>
      <c r="BB992" s="52">
        <f t="shared" si="46"/>
        <v>0.42700000000000005</v>
      </c>
      <c r="BD992" s="52" t="str">
        <f>IF(参照!L992="","",参照!L992)</f>
        <v/>
      </c>
    </row>
    <row r="993" spans="47:56">
      <c r="AU993" s="52" t="str">
        <f>IF(参照!A993="","",参照!A993)</f>
        <v>A0649</v>
      </c>
      <c r="AV993" s="52" t="str">
        <f>IF(参照!B993="","",参照!B993)</f>
        <v>(株)デンケン</v>
      </c>
      <c r="AW993" s="52">
        <f>IF(参照!C993="","",参照!C993)</f>
        <v>4.3399999999999998E-4</v>
      </c>
      <c r="AX993" s="52" t="str">
        <f>IF(参照!D993="","",参照!D993)</f>
        <v/>
      </c>
      <c r="AY993" s="52">
        <f>IF(参照!E993="","",参照!E993)</f>
        <v>4.2400000000000001E-4</v>
      </c>
      <c r="AZ993" s="52" t="str">
        <f>IF(参照!F993="","",参照!F993)</f>
        <v>(株)デンケン</v>
      </c>
      <c r="BA993" s="52" t="str">
        <f>IF(参照!G993="","",参照!G993)</f>
        <v>(株)デンケン_</v>
      </c>
      <c r="BB993" s="52">
        <f t="shared" si="46"/>
        <v>0.42399999999999999</v>
      </c>
      <c r="BD993" s="52" t="str">
        <f>IF(参照!L993="","",参照!L993)</f>
        <v/>
      </c>
    </row>
    <row r="994" spans="47:56">
      <c r="AU994" s="52" t="str">
        <f>IF(参照!A994="","",参照!A994)</f>
        <v>A0650</v>
      </c>
      <c r="AV994" s="52" t="str">
        <f>IF(参照!B994="","",参照!B994)</f>
        <v>(株)東名</v>
      </c>
      <c r="AW994" s="52">
        <f>IF(参照!C994="","",参照!C994)</f>
        <v>5.13E-4</v>
      </c>
      <c r="AX994" s="52" t="str">
        <f>IF(参照!D994="","",参照!D994)</f>
        <v/>
      </c>
      <c r="AY994" s="52">
        <f>IF(参照!E994="","",参照!E994)</f>
        <v>5.5199999999999997E-4</v>
      </c>
      <c r="AZ994" s="52" t="str">
        <f>IF(参照!F994="","",参照!F994)</f>
        <v>(株)東名</v>
      </c>
      <c r="BA994" s="52" t="str">
        <f>IF(参照!G994="","",参照!G994)</f>
        <v>(株)東名_</v>
      </c>
      <c r="BB994" s="52">
        <f t="shared" si="46"/>
        <v>0.55199999999999994</v>
      </c>
      <c r="BD994" s="52" t="str">
        <f>IF(参照!L994="","",参照!L994)</f>
        <v/>
      </c>
    </row>
    <row r="995" spans="47:56">
      <c r="AU995" s="52" t="str">
        <f>IF(参照!A995="","",参照!A995)</f>
        <v>A0652</v>
      </c>
      <c r="AV995" s="52" t="str">
        <f>IF(参照!B995="","",参照!B995)</f>
        <v>北海道電力コクリエーション(株)</v>
      </c>
      <c r="AW995" s="52">
        <f>IF(参照!C995="","",参照!C995)</f>
        <v>7.0999999999999991E-4</v>
      </c>
      <c r="AX995" s="52" t="str">
        <f>IF(参照!D995="","",参照!D995)</f>
        <v/>
      </c>
      <c r="AY995" s="52">
        <f>IF(参照!E995="","",参照!E995)</f>
        <v>6.5399999999999996E-4</v>
      </c>
      <c r="AZ995" s="52" t="str">
        <f>IF(参照!F995="","",参照!F995)</f>
        <v>北海道電力コクリエーション(株)</v>
      </c>
      <c r="BA995" s="52" t="str">
        <f>IF(参照!G995="","",参照!G995)</f>
        <v>北海道電力コクリエーション(株)_</v>
      </c>
      <c r="BB995" s="52">
        <f t="shared" si="46"/>
        <v>0.65399999999999991</v>
      </c>
      <c r="BD995" s="52" t="str">
        <f>IF(参照!L995="","",参照!L995)</f>
        <v/>
      </c>
    </row>
    <row r="996" spans="47:56">
      <c r="AU996" s="52" t="str">
        <f>IF(参照!A996="","",参照!A996)</f>
        <v>A0653</v>
      </c>
      <c r="AV996" s="52" t="str">
        <f>IF(参照!B996="","",参照!B996)</f>
        <v>ＮＴＴアノードエナジー(株)</v>
      </c>
      <c r="AW996" s="52" t="str">
        <f>IF(参照!C996="","",参照!C996)</f>
        <v>0.000453※</v>
      </c>
      <c r="AX996" s="52" t="str">
        <f>IF(参照!D996="","",参照!D996)</f>
        <v>メニューA</v>
      </c>
      <c r="AY996" s="52">
        <f>IF(参照!E996="","",参照!E996)</f>
        <v>0</v>
      </c>
      <c r="AZ996" s="52" t="str">
        <f>IF(参照!F996="","",参照!F996)</f>
        <v>ＮＴＴアノードエナジー(株)</v>
      </c>
      <c r="BA996" s="52" t="str">
        <f>IF(参照!G996="","",参照!G996)</f>
        <v>ＮＴＴアノードエナジー(株)_メニューA</v>
      </c>
      <c r="BB996" s="52">
        <f t="shared" si="46"/>
        <v>0</v>
      </c>
      <c r="BD996" s="52" t="str">
        <f>IF(参照!L996="","",参照!L996)</f>
        <v/>
      </c>
    </row>
    <row r="997" spans="47:56">
      <c r="AU997" s="52" t="str">
        <f>IF(参照!A997="","",参照!A997)</f>
        <v/>
      </c>
      <c r="AV997" s="52" t="str">
        <f>IF(参照!B997="","",参照!B997)</f>
        <v/>
      </c>
      <c r="AW997" s="52" t="str">
        <f>IF(参照!C997="","",参照!C997)</f>
        <v/>
      </c>
      <c r="AX997" s="52" t="str">
        <f>IF(参照!D997="","",参照!D997)</f>
        <v>メニューB(残差)</v>
      </c>
      <c r="AY997" s="52">
        <f>IF(参照!E997="","",参照!E997)</f>
        <v>4.6500000000000003E-4</v>
      </c>
      <c r="AZ997" s="52" t="str">
        <f>IF(参照!F997="","",参照!F997)</f>
        <v>ＮＴＴアノードエナジー(株)</v>
      </c>
      <c r="BA997" s="52" t="str">
        <f>IF(参照!G997="","",参照!G997)</f>
        <v>ＮＴＴアノードエナジー(株)_メニューB(残差)</v>
      </c>
      <c r="BB997" s="52">
        <f t="shared" si="46"/>
        <v>0.46500000000000002</v>
      </c>
      <c r="BD997" s="52" t="str">
        <f>IF(参照!L997="","",参照!L997)</f>
        <v/>
      </c>
    </row>
    <row r="998" spans="47:56">
      <c r="AU998" s="52" t="str">
        <f>IF(参照!A998="","",参照!A998)</f>
        <v/>
      </c>
      <c r="AV998" s="52" t="str">
        <f>IF(参照!B998="","",参照!B998)</f>
        <v/>
      </c>
      <c r="AW998" s="52" t="str">
        <f>IF(参照!C998="","",参照!C998)</f>
        <v/>
      </c>
      <c r="AX998" s="52" t="str">
        <f>IF(参照!D998="","",参照!D998)</f>
        <v>(参考値)事業者全体</v>
      </c>
      <c r="AY998" s="52">
        <f>IF(参照!E998="","",参照!E998)</f>
        <v>1.06E-4</v>
      </c>
      <c r="AZ998" s="52" t="str">
        <f>IF(参照!F998="","",参照!F998)</f>
        <v>ＮＴＴアノードエナジー(株)</v>
      </c>
      <c r="BA998" s="52" t="str">
        <f>IF(参照!G998="","",参照!G998)</f>
        <v>ＮＴＴアノードエナジー(株)_(参考値)事業者全体</v>
      </c>
      <c r="BB998" s="52">
        <f t="shared" si="46"/>
        <v>0.106</v>
      </c>
      <c r="BD998" s="52" t="str">
        <f>IF(参照!L998="","",参照!L998)</f>
        <v/>
      </c>
    </row>
    <row r="999" spans="47:56">
      <c r="AU999" s="52" t="str">
        <f>IF(参照!A999="","",参照!A999)</f>
        <v>A0654</v>
      </c>
      <c r="AV999" s="52" t="str">
        <f>IF(参照!B999="","",参照!B999)</f>
        <v>スマート電気(株)</v>
      </c>
      <c r="AW999" s="52">
        <f>IF(参照!C999="","",参照!C999)</f>
        <v>4.7599999999999997E-4</v>
      </c>
      <c r="AX999" s="52" t="str">
        <f>IF(参照!D999="","",参照!D999)</f>
        <v/>
      </c>
      <c r="AY999" s="52">
        <f>IF(参照!E999="","",参照!E999)</f>
        <v>7.2399999999999993E-4</v>
      </c>
      <c r="AZ999" s="52" t="str">
        <f>IF(参照!F999="","",参照!F999)</f>
        <v>スマート電気(株)</v>
      </c>
      <c r="BA999" s="52" t="str">
        <f>IF(参照!G999="","",参照!G999)</f>
        <v>スマート電気(株)_</v>
      </c>
      <c r="BB999" s="52">
        <f t="shared" si="46"/>
        <v>0.72399999999999998</v>
      </c>
      <c r="BD999" s="52" t="str">
        <f>IF(参照!L999="","",参照!L999)</f>
        <v/>
      </c>
    </row>
    <row r="1000" spans="47:56">
      <c r="AU1000" s="52" t="str">
        <f>IF(参照!A1000="","",参照!A1000)</f>
        <v>A0655</v>
      </c>
      <c r="AV1000" s="52" t="str">
        <f>IF(参照!B1000="","",参照!B1000)</f>
        <v>(株)唐津パワーホールディングス</v>
      </c>
      <c r="AW1000" s="52">
        <f>IF(参照!C1000="","",参照!C1000)</f>
        <v>4.86E-4</v>
      </c>
      <c r="AX1000" s="52" t="str">
        <f>IF(参照!D1000="","",参照!D1000)</f>
        <v/>
      </c>
      <c r="AY1000" s="52">
        <f>IF(参照!E1000="","",参照!E1000)</f>
        <v>5.0000000000000001E-4</v>
      </c>
      <c r="AZ1000" s="52" t="str">
        <f>IF(参照!F1000="","",参照!F1000)</f>
        <v>(株)唐津パワーホールディングス</v>
      </c>
      <c r="BA1000" s="52" t="str">
        <f>IF(参照!G1000="","",参照!G1000)</f>
        <v>(株)唐津パワーホールディングス_</v>
      </c>
      <c r="BB1000" s="52">
        <f t="shared" si="46"/>
        <v>0.5</v>
      </c>
      <c r="BD1000" s="52" t="str">
        <f>IF(参照!L1000="","",参照!L1000)</f>
        <v/>
      </c>
    </row>
    <row r="1001" spans="47:56">
      <c r="AU1001" s="52" t="str">
        <f>IF(参照!A1001="","",参照!A1001)</f>
        <v>A0656</v>
      </c>
      <c r="AV1001" s="52" t="str">
        <f>IF(参照!B1001="","",参照!B1001)</f>
        <v>(株)クリーンエネルギー総合研究所</v>
      </c>
      <c r="AW1001" s="52">
        <f>IF(参照!C1001="","",参照!C1001)</f>
        <v>4.7100000000000001E-4</v>
      </c>
      <c r="AX1001" s="52" t="str">
        <f>IF(参照!D1001="","",参照!D1001)</f>
        <v>メニューA</v>
      </c>
      <c r="AY1001" s="52">
        <f>IF(参照!E1001="","",参照!E1001)</f>
        <v>0</v>
      </c>
      <c r="AZ1001" s="52" t="str">
        <f>IF(参照!F1001="","",参照!F1001)</f>
        <v>(株)クリーンエネルギー総合研究所</v>
      </c>
      <c r="BA1001" s="52" t="str">
        <f>IF(参照!G1001="","",参照!G1001)</f>
        <v>(株)クリーンエネルギー総合研究所_メニューA</v>
      </c>
      <c r="BB1001" s="52">
        <f t="shared" si="46"/>
        <v>0</v>
      </c>
      <c r="BD1001" s="52" t="str">
        <f>IF(参照!L1001="","",参照!L1001)</f>
        <v/>
      </c>
    </row>
    <row r="1002" spans="47:56">
      <c r="AU1002" s="52" t="str">
        <f>IF(参照!A1002="","",参照!A1002)</f>
        <v/>
      </c>
      <c r="AV1002" s="52" t="str">
        <f>IF(参照!B1002="","",参照!B1002)</f>
        <v/>
      </c>
      <c r="AW1002" s="52" t="str">
        <f>IF(参照!C1002="","",参照!C1002)</f>
        <v/>
      </c>
      <c r="AX1002" s="52" t="str">
        <f>IF(参照!D1002="","",参照!D1002)</f>
        <v>メニューB(残差)</v>
      </c>
      <c r="AY1002" s="52">
        <f>IF(参照!E1002="","",参照!E1002)</f>
        <v>1.16E-4</v>
      </c>
      <c r="AZ1002" s="52" t="str">
        <f>IF(参照!F1002="","",参照!F1002)</f>
        <v>(株)クリーンエネルギー総合研究所</v>
      </c>
      <c r="BA1002" s="52" t="str">
        <f>IF(参照!G1002="","",参照!G1002)</f>
        <v>(株)クリーンエネルギー総合研究所_メニューB(残差)</v>
      </c>
      <c r="BB1002" s="52">
        <f t="shared" si="46"/>
        <v>0.11600000000000001</v>
      </c>
      <c r="BD1002" s="52" t="str">
        <f>IF(参照!L1002="","",参照!L1002)</f>
        <v/>
      </c>
    </row>
    <row r="1003" spans="47:56">
      <c r="AU1003" s="52" t="str">
        <f>IF(参照!A1003="","",参照!A1003)</f>
        <v/>
      </c>
      <c r="AV1003" s="52" t="str">
        <f>IF(参照!B1003="","",参照!B1003)</f>
        <v/>
      </c>
      <c r="AW1003" s="52" t="str">
        <f>IF(参照!C1003="","",参照!C1003)</f>
        <v/>
      </c>
      <c r="AX1003" s="52" t="str">
        <f>IF(参照!D1003="","",参照!D1003)</f>
        <v>(参考値)事業者全体</v>
      </c>
      <c r="AY1003" s="52">
        <f>IF(参照!E1003="","",参照!E1003)</f>
        <v>4.8899999999999996E-4</v>
      </c>
      <c r="AZ1003" s="52" t="str">
        <f>IF(参照!F1003="","",参照!F1003)</f>
        <v>(株)クリーンエネルギー総合研究所</v>
      </c>
      <c r="BA1003" s="52" t="str">
        <f>IF(参照!G1003="","",参照!G1003)</f>
        <v>(株)クリーンエネルギー総合研究所_(参考値)事業者全体</v>
      </c>
      <c r="BB1003" s="52">
        <f t="shared" si="46"/>
        <v>0.48899999999999993</v>
      </c>
      <c r="BD1003" s="52" t="str">
        <f>IF(参照!L1003="","",参照!L1003)</f>
        <v/>
      </c>
    </row>
    <row r="1004" spans="47:56">
      <c r="AU1004" s="52" t="str">
        <f>IF(参照!A1004="","",参照!A1004)</f>
        <v>A0660</v>
      </c>
      <c r="AV1004" s="52" t="str">
        <f>IF(参照!B1004="","",参照!B1004)</f>
        <v>ＵＮＩＶＥＲＧＹ(株)</v>
      </c>
      <c r="AW1004" s="52">
        <f>IF(参照!C1004="","",参照!C1004)</f>
        <v>4.15E-4</v>
      </c>
      <c r="AX1004" s="52" t="str">
        <f>IF(参照!D1004="","",参照!D1004)</f>
        <v/>
      </c>
      <c r="AY1004" s="52">
        <f>IF(参照!E1004="","",参照!E1004)</f>
        <v>3.9100000000000002E-4</v>
      </c>
      <c r="AZ1004" s="52" t="str">
        <f>IF(参照!F1004="","",参照!F1004)</f>
        <v>ＵＮＩＶＥＲＧＹ(株)</v>
      </c>
      <c r="BA1004" s="52" t="str">
        <f>IF(参照!G1004="","",参照!G1004)</f>
        <v>ＵＮＩＶＥＲＧＹ(株)_</v>
      </c>
      <c r="BB1004" s="52">
        <f t="shared" si="46"/>
        <v>0.39100000000000001</v>
      </c>
      <c r="BD1004" s="52" t="str">
        <f>IF(参照!L1004="","",参照!L1004)</f>
        <v/>
      </c>
    </row>
    <row r="1005" spans="47:56">
      <c r="AU1005" s="52" t="str">
        <f>IF(参照!A1005="","",参照!A1005)</f>
        <v>A0661</v>
      </c>
      <c r="AV1005" s="52" t="str">
        <f>IF(参照!B1005="","",参照!B1005)</f>
        <v>ＪＲ西日本住宅サービス(株)</v>
      </c>
      <c r="AW1005" s="52">
        <f>IF(参照!C1005="","",参照!C1005)</f>
        <v>3.4699999999999998E-4</v>
      </c>
      <c r="AX1005" s="52" t="str">
        <f>IF(参照!D1005="","",参照!D1005)</f>
        <v/>
      </c>
      <c r="AY1005" s="52">
        <f>IF(参照!E1005="","",参照!E1005)</f>
        <v>2.9100000000000003E-4</v>
      </c>
      <c r="AZ1005" s="52" t="str">
        <f>IF(参照!F1005="","",参照!F1005)</f>
        <v>ＪＲ西日本住宅サービス(株)</v>
      </c>
      <c r="BA1005" s="52" t="str">
        <f>IF(参照!G1005="","",参照!G1005)</f>
        <v>ＪＲ西日本住宅サービス(株)_</v>
      </c>
      <c r="BB1005" s="52">
        <f t="shared" si="46"/>
        <v>0.29100000000000004</v>
      </c>
      <c r="BD1005" s="52" t="str">
        <f>IF(参照!L1005="","",参照!L1005)</f>
        <v/>
      </c>
    </row>
    <row r="1006" spans="47:56">
      <c r="AU1006" s="52" t="str">
        <f>IF(参照!A1006="","",参照!A1006)</f>
        <v>A0663</v>
      </c>
      <c r="AV1006" s="52" t="str">
        <f>IF(参照!B1006="","",参照!B1006)</f>
        <v>(株)アイキューブ・マーケティング</v>
      </c>
      <c r="AW1006" s="52">
        <f>IF(参照!C1006="","",参照!C1006)</f>
        <v>3.7300000000000001E-4</v>
      </c>
      <c r="AX1006" s="52" t="str">
        <f>IF(参照!D1006="","",参照!D1006)</f>
        <v/>
      </c>
      <c r="AY1006" s="52">
        <f>IF(参照!E1006="","",参照!E1006)</f>
        <v>3.1700000000000001E-4</v>
      </c>
      <c r="AZ1006" s="52" t="str">
        <f>IF(参照!F1006="","",参照!F1006)</f>
        <v>(株)アイキューブ・マーケティング</v>
      </c>
      <c r="BA1006" s="52" t="str">
        <f>IF(参照!G1006="","",参照!G1006)</f>
        <v>(株)アイキューブ・マーケティング_</v>
      </c>
      <c r="BB1006" s="52">
        <f t="shared" si="46"/>
        <v>0.317</v>
      </c>
      <c r="BD1006" s="52" t="str">
        <f>IF(参照!L1006="","",参照!L1006)</f>
        <v/>
      </c>
    </row>
    <row r="1007" spans="47:56">
      <c r="AU1007" s="52" t="str">
        <f>IF(参照!A1007="","",参照!A1007)</f>
        <v>A0664</v>
      </c>
      <c r="AV1007" s="52" t="str">
        <f>IF(参照!B1007="","",参照!B1007)</f>
        <v>デジタルグリッド(株)</v>
      </c>
      <c r="AW1007" s="52">
        <f>IF(参照!C1007="","",参照!C1007)</f>
        <v>4.6700000000000002E-4</v>
      </c>
      <c r="AX1007" s="52" t="str">
        <f>IF(参照!D1007="","",参照!D1007)</f>
        <v>メニューA</v>
      </c>
      <c r="AY1007" s="52">
        <f>IF(参照!E1007="","",参照!E1007)</f>
        <v>0</v>
      </c>
      <c r="AZ1007" s="52" t="str">
        <f>IF(参照!F1007="","",参照!F1007)</f>
        <v>デジタルグリッド(株)</v>
      </c>
      <c r="BA1007" s="52" t="str">
        <f>IF(参照!G1007="","",参照!G1007)</f>
        <v>デジタルグリッド(株)_メニューA</v>
      </c>
      <c r="BB1007" s="52">
        <f t="shared" si="46"/>
        <v>0</v>
      </c>
      <c r="BD1007" s="52" t="str">
        <f>IF(参照!L1007="","",参照!L1007)</f>
        <v/>
      </c>
    </row>
    <row r="1008" spans="47:56">
      <c r="AU1008" s="52" t="str">
        <f>IF(参照!A1008="","",参照!A1008)</f>
        <v/>
      </c>
      <c r="AV1008" s="52" t="str">
        <f>IF(参照!B1008="","",参照!B1008)</f>
        <v/>
      </c>
      <c r="AW1008" s="52" t="str">
        <f>IF(参照!C1008="","",参照!C1008)</f>
        <v/>
      </c>
      <c r="AX1008" s="52" t="str">
        <f>IF(参照!D1008="","",参照!D1008)</f>
        <v>メニューB</v>
      </c>
      <c r="AY1008" s="52">
        <f>IF(参照!E1008="","",参照!E1008)</f>
        <v>1.7799999999999999E-4</v>
      </c>
      <c r="AZ1008" s="52" t="str">
        <f>IF(参照!F1008="","",参照!F1008)</f>
        <v>デジタルグリッド(株)</v>
      </c>
      <c r="BA1008" s="52" t="str">
        <f>IF(参照!G1008="","",参照!G1008)</f>
        <v>デジタルグリッド(株)_メニューB</v>
      </c>
      <c r="BB1008" s="52">
        <f t="shared" si="46"/>
        <v>0.17799999999999999</v>
      </c>
      <c r="BD1008" s="52" t="str">
        <f>IF(参照!L1008="","",参照!L1008)</f>
        <v/>
      </c>
    </row>
    <row r="1009" spans="47:56">
      <c r="AU1009" s="52" t="str">
        <f>IF(参照!A1009="","",参照!A1009)</f>
        <v/>
      </c>
      <c r="AV1009" s="52" t="str">
        <f>IF(参照!B1009="","",参照!B1009)</f>
        <v/>
      </c>
      <c r="AW1009" s="52" t="str">
        <f>IF(参照!C1009="","",参照!C1009)</f>
        <v/>
      </c>
      <c r="AX1009" s="52" t="str">
        <f>IF(参照!D1009="","",参照!D1009)</f>
        <v>メニューC</v>
      </c>
      <c r="AY1009" s="52">
        <f>IF(参照!E1009="","",参照!E1009)</f>
        <v>3.2700000000000003E-4</v>
      </c>
      <c r="AZ1009" s="52" t="str">
        <f>IF(参照!F1009="","",参照!F1009)</f>
        <v>デジタルグリッド(株)</v>
      </c>
      <c r="BA1009" s="52" t="str">
        <f>IF(参照!G1009="","",参照!G1009)</f>
        <v>デジタルグリッド(株)_メニューC</v>
      </c>
      <c r="BB1009" s="52">
        <f t="shared" si="46"/>
        <v>0.32700000000000001</v>
      </c>
      <c r="BD1009" s="52" t="str">
        <f>IF(参照!L1009="","",参照!L1009)</f>
        <v/>
      </c>
    </row>
    <row r="1010" spans="47:56">
      <c r="AU1010" s="52" t="str">
        <f>IF(参照!A1010="","",参照!A1010)</f>
        <v/>
      </c>
      <c r="AV1010" s="52" t="str">
        <f>IF(参照!B1010="","",参照!B1010)</f>
        <v/>
      </c>
      <c r="AW1010" s="52" t="str">
        <f>IF(参照!C1010="","",参照!C1010)</f>
        <v/>
      </c>
      <c r="AX1010" s="52" t="str">
        <f>IF(参照!D1010="","",参照!D1010)</f>
        <v>メニューD(残差)</v>
      </c>
      <c r="AY1010" s="52">
        <f>IF(参照!E1010="","",参照!E1010)</f>
        <v>4.3800000000000002E-4</v>
      </c>
      <c r="AZ1010" s="52" t="str">
        <f>IF(参照!F1010="","",参照!F1010)</f>
        <v>デジタルグリッド(株)</v>
      </c>
      <c r="BA1010" s="52" t="str">
        <f>IF(参照!G1010="","",参照!G1010)</f>
        <v>デジタルグリッド(株)_メニューD(残差)</v>
      </c>
      <c r="BB1010" s="52">
        <f t="shared" si="46"/>
        <v>0.438</v>
      </c>
      <c r="BD1010" s="52" t="str">
        <f>IF(参照!L1010="","",参照!L1010)</f>
        <v/>
      </c>
    </row>
    <row r="1011" spans="47:56">
      <c r="AU1011" s="52" t="str">
        <f>IF(参照!A1011="","",参照!A1011)</f>
        <v/>
      </c>
      <c r="AV1011" s="52" t="str">
        <f>IF(参照!B1011="","",参照!B1011)</f>
        <v/>
      </c>
      <c r="AW1011" s="52" t="str">
        <f>IF(参照!C1011="","",参照!C1011)</f>
        <v/>
      </c>
      <c r="AX1011" s="52" t="str">
        <f>IF(参照!D1011="","",参照!D1011)</f>
        <v>(参考値)事業者全体</v>
      </c>
      <c r="AY1011" s="52">
        <f>IF(参照!E1011="","",参照!E1011)</f>
        <v>3.5499999999999996E-4</v>
      </c>
      <c r="AZ1011" s="52" t="str">
        <f>IF(参照!F1011="","",参照!F1011)</f>
        <v>デジタルグリッド(株)</v>
      </c>
      <c r="BA1011" s="52" t="str">
        <f>IF(参照!G1011="","",参照!G1011)</f>
        <v>デジタルグリッド(株)_(参考値)事業者全体</v>
      </c>
      <c r="BB1011" s="52">
        <f t="shared" si="46"/>
        <v>0.35499999999999998</v>
      </c>
      <c r="BD1011" s="52" t="str">
        <f>IF(参照!L1011="","",参照!L1011)</f>
        <v/>
      </c>
    </row>
    <row r="1012" spans="47:56">
      <c r="AU1012" s="52" t="str">
        <f>IF(参照!A1012="","",参照!A1012)</f>
        <v>A0666</v>
      </c>
      <c r="AV1012" s="52" t="str">
        <f>IF(参照!B1012="","",参照!B1012)</f>
        <v>(株)西九州させぼパワーズ</v>
      </c>
      <c r="AW1012" s="52">
        <f>IF(参照!C1012="","",参照!C1012)</f>
        <v>2.3800000000000001E-4</v>
      </c>
      <c r="AX1012" s="52" t="str">
        <f>IF(参照!D1012="","",参照!D1012)</f>
        <v/>
      </c>
      <c r="AY1012" s="52">
        <f>IF(参照!E1012="","",参照!E1012)</f>
        <v>1.6200000000000001E-4</v>
      </c>
      <c r="AZ1012" s="52" t="str">
        <f>IF(参照!F1012="","",参照!F1012)</f>
        <v>(株)西九州させぼパワーズ</v>
      </c>
      <c r="BA1012" s="52" t="str">
        <f>IF(参照!G1012="","",参照!G1012)</f>
        <v>(株)西九州させぼパワーズ_</v>
      </c>
      <c r="BB1012" s="52">
        <f t="shared" si="46"/>
        <v>0.16200000000000001</v>
      </c>
      <c r="BD1012" s="52" t="str">
        <f>IF(参照!L1012="","",参照!L1012)</f>
        <v/>
      </c>
    </row>
    <row r="1013" spans="47:56">
      <c r="AU1013" s="52" t="str">
        <f>IF(参照!A1013="","",参照!A1013)</f>
        <v>A0667</v>
      </c>
      <c r="AV1013" s="52" t="str">
        <f>IF(参照!B1013="","",参照!B1013)</f>
        <v>たんたんエナジー(株)</v>
      </c>
      <c r="AW1013" s="52">
        <f>IF(参照!C1013="","",参照!C1013)</f>
        <v>0</v>
      </c>
      <c r="AX1013" s="52" t="str">
        <f>IF(参照!D1013="","",参照!D1013)</f>
        <v>メニューA</v>
      </c>
      <c r="AY1013" s="52">
        <f>IF(参照!E1013="","",参照!E1013)</f>
        <v>0</v>
      </c>
      <c r="AZ1013" s="52" t="str">
        <f>IF(参照!F1013="","",参照!F1013)</f>
        <v>たんたんエナジー(株)</v>
      </c>
      <c r="BA1013" s="52" t="str">
        <f>IF(参照!G1013="","",参照!G1013)</f>
        <v>たんたんエナジー(株)_メニューA</v>
      </c>
      <c r="BB1013" s="52">
        <f t="shared" si="46"/>
        <v>0</v>
      </c>
      <c r="BD1013" s="52" t="str">
        <f>IF(参照!L1013="","",参照!L1013)</f>
        <v/>
      </c>
    </row>
    <row r="1014" spans="47:56">
      <c r="AU1014" s="52" t="str">
        <f>IF(参照!A1014="","",参照!A1014)</f>
        <v/>
      </c>
      <c r="AV1014" s="52" t="str">
        <f>IF(参照!B1014="","",参照!B1014)</f>
        <v/>
      </c>
      <c r="AW1014" s="52" t="str">
        <f>IF(参照!C1014="","",参照!C1014)</f>
        <v/>
      </c>
      <c r="AX1014" s="52" t="str">
        <f>IF(参照!D1014="","",参照!D1014)</f>
        <v>メニューB(残差)</v>
      </c>
      <c r="AY1014" s="52">
        <f>IF(参照!E1014="","",参照!E1014)</f>
        <v>2.8699999999999998E-4</v>
      </c>
      <c r="AZ1014" s="52" t="str">
        <f>IF(参照!F1014="","",参照!F1014)</f>
        <v>たんたんエナジー(株)</v>
      </c>
      <c r="BA1014" s="52" t="str">
        <f>IF(参照!G1014="","",参照!G1014)</f>
        <v>たんたんエナジー(株)_メニューB(残差)</v>
      </c>
      <c r="BB1014" s="52">
        <f t="shared" si="46"/>
        <v>0.28699999999999998</v>
      </c>
      <c r="BD1014" s="52" t="str">
        <f>IF(参照!L1014="","",参照!L1014)</f>
        <v/>
      </c>
    </row>
    <row r="1015" spans="47:56">
      <c r="AU1015" s="52" t="str">
        <f>IF(参照!A1015="","",参照!A1015)</f>
        <v/>
      </c>
      <c r="AV1015" s="52" t="str">
        <f>IF(参照!B1015="","",参照!B1015)</f>
        <v/>
      </c>
      <c r="AW1015" s="52" t="str">
        <f>IF(参照!C1015="","",参照!C1015)</f>
        <v/>
      </c>
      <c r="AX1015" s="52" t="str">
        <f>IF(参照!D1015="","",参照!D1015)</f>
        <v>(参考値)事業者全体</v>
      </c>
      <c r="AY1015" s="52">
        <f>IF(参照!E1015="","",参照!E1015)</f>
        <v>0</v>
      </c>
      <c r="AZ1015" s="52" t="str">
        <f>IF(参照!F1015="","",参照!F1015)</f>
        <v>たんたんエナジー(株)</v>
      </c>
      <c r="BA1015" s="52" t="str">
        <f>IF(参照!G1015="","",参照!G1015)</f>
        <v>たんたんエナジー(株)_(参考値)事業者全体</v>
      </c>
      <c r="BB1015" s="52">
        <f t="shared" si="46"/>
        <v>0</v>
      </c>
      <c r="BD1015" s="52" t="str">
        <f>IF(参照!L1015="","",参照!L1015)</f>
        <v/>
      </c>
    </row>
    <row r="1016" spans="47:56">
      <c r="AU1016" s="52" t="str">
        <f>IF(参照!A1016="","",参照!A1016)</f>
        <v>A0668</v>
      </c>
      <c r="AV1016" s="52" t="str">
        <f>IF(参照!B1016="","",参照!B1016)</f>
        <v>(株)能勢・豊能まちづくり</v>
      </c>
      <c r="AW1016" s="52">
        <f>IF(参照!C1016="","",参照!C1016)</f>
        <v>2.0599999999999999E-4</v>
      </c>
      <c r="AX1016" s="52" t="str">
        <f>IF(参照!D1016="","",参照!D1016)</f>
        <v/>
      </c>
      <c r="AY1016" s="52">
        <f>IF(参照!E1016="","",参照!E1016)</f>
        <v>4.44E-4</v>
      </c>
      <c r="AZ1016" s="52" t="str">
        <f>IF(参照!F1016="","",参照!F1016)</f>
        <v>(株)能勢・豊能まちづくり</v>
      </c>
      <c r="BA1016" s="52" t="str">
        <f>IF(参照!G1016="","",参照!G1016)</f>
        <v>(株)能勢・豊能まちづくり_</v>
      </c>
      <c r="BB1016" s="52">
        <f t="shared" si="46"/>
        <v>0.44400000000000001</v>
      </c>
      <c r="BD1016" s="52" t="str">
        <f>IF(参照!L1016="","",参照!L1016)</f>
        <v/>
      </c>
    </row>
    <row r="1017" spans="47:56">
      <c r="AU1017" s="52" t="str">
        <f>IF(参照!A1017="","",参照!A1017)</f>
        <v>A0670</v>
      </c>
      <c r="AV1017" s="52" t="str">
        <f>IF(参照!B1017="","",参照!B1017)</f>
        <v>(株)再エネ思考電力</v>
      </c>
      <c r="AW1017" s="52" t="str">
        <f>IF(参照!C1017="","",参照!C1017)</f>
        <v>0.000453※</v>
      </c>
      <c r="AX1017" s="52" t="str">
        <f>IF(参照!D1017="","",参照!D1017)</f>
        <v>メニューA</v>
      </c>
      <c r="AY1017" s="52">
        <f>IF(参照!E1017="","",参照!E1017)</f>
        <v>0</v>
      </c>
      <c r="AZ1017" s="52" t="str">
        <f>IF(参照!F1017="","",参照!F1017)</f>
        <v>(株)再エネ思考電力</v>
      </c>
      <c r="BA1017" s="52" t="str">
        <f>IF(参照!G1017="","",参照!G1017)</f>
        <v>(株)再エネ思考電力_メニューA</v>
      </c>
      <c r="BB1017" s="52">
        <f t="shared" si="46"/>
        <v>0</v>
      </c>
      <c r="BD1017" s="52" t="str">
        <f>IF(参照!L1017="","",参照!L1017)</f>
        <v/>
      </c>
    </row>
    <row r="1018" spans="47:56">
      <c r="AU1018" s="52" t="str">
        <f>IF(参照!A1018="","",参照!A1018)</f>
        <v/>
      </c>
      <c r="AV1018" s="52" t="str">
        <f>IF(参照!B1018="","",参照!B1018)</f>
        <v/>
      </c>
      <c r="AW1018" s="52" t="str">
        <f>IF(参照!C1018="","",参照!C1018)</f>
        <v/>
      </c>
      <c r="AX1018" s="52" t="str">
        <f>IF(参照!D1018="","",参照!D1018)</f>
        <v>メニューB</v>
      </c>
      <c r="AY1018" s="52">
        <f>IF(参照!E1018="","",参照!E1018)</f>
        <v>0</v>
      </c>
      <c r="AZ1018" s="52" t="str">
        <f>IF(参照!F1018="","",参照!F1018)</f>
        <v>(株)再エネ思考電力</v>
      </c>
      <c r="BA1018" s="52" t="str">
        <f>IF(参照!G1018="","",参照!G1018)</f>
        <v>(株)再エネ思考電力_メニューB</v>
      </c>
      <c r="BB1018" s="52">
        <f t="shared" si="46"/>
        <v>0</v>
      </c>
      <c r="BD1018" s="52" t="str">
        <f>IF(参照!L1018="","",参照!L1018)</f>
        <v/>
      </c>
    </row>
    <row r="1019" spans="47:56">
      <c r="AU1019" s="52" t="str">
        <f>IF(参照!A1019="","",参照!A1019)</f>
        <v/>
      </c>
      <c r="AV1019" s="52" t="str">
        <f>IF(参照!B1019="","",参照!B1019)</f>
        <v/>
      </c>
      <c r="AW1019" s="52" t="str">
        <f>IF(参照!C1019="","",参照!C1019)</f>
        <v/>
      </c>
      <c r="AX1019" s="52" t="str">
        <f>IF(参照!D1019="","",参照!D1019)</f>
        <v>メニューC(残差)</v>
      </c>
      <c r="AY1019" s="52">
        <f>IF(参照!E1019="","",参照!E1019)</f>
        <v>4.5300000000000001E-4</v>
      </c>
      <c r="AZ1019" s="52" t="str">
        <f>IF(参照!F1019="","",参照!F1019)</f>
        <v>(株)再エネ思考電力</v>
      </c>
      <c r="BA1019" s="52" t="str">
        <f>IF(参照!G1019="","",参照!G1019)</f>
        <v>(株)再エネ思考電力_メニューC(残差)</v>
      </c>
      <c r="BB1019" s="52">
        <f t="shared" si="46"/>
        <v>0.45300000000000001</v>
      </c>
      <c r="BD1019" s="52" t="str">
        <f>IF(参照!L1019="","",参照!L1019)</f>
        <v/>
      </c>
    </row>
    <row r="1020" spans="47:56">
      <c r="AU1020" s="52" t="str">
        <f>IF(参照!A1020="","",参照!A1020)</f>
        <v/>
      </c>
      <c r="AV1020" s="52" t="str">
        <f>IF(参照!B1020="","",参照!B1020)</f>
        <v/>
      </c>
      <c r="AW1020" s="52" t="str">
        <f>IF(参照!C1020="","",参照!C1020)</f>
        <v/>
      </c>
      <c r="AX1020" s="52" t="str">
        <f>IF(参照!D1020="","",参照!D1020)</f>
        <v>(参考値)事業者全体</v>
      </c>
      <c r="AY1020" s="52">
        <f>IF(参照!E1020="","",参照!E1020)</f>
        <v>4.6999999999999999E-4</v>
      </c>
      <c r="AZ1020" s="52" t="str">
        <f>IF(参照!F1020="","",参照!F1020)</f>
        <v>(株)再エネ思考電力</v>
      </c>
      <c r="BA1020" s="52" t="str">
        <f>IF(参照!G1020="","",参照!G1020)</f>
        <v>(株)再エネ思考電力_(参考値)事業者全体</v>
      </c>
      <c r="BB1020" s="52">
        <f t="shared" si="46"/>
        <v>0.47</v>
      </c>
      <c r="BD1020" s="52" t="str">
        <f>IF(参照!L1020="","",参照!L1020)</f>
        <v/>
      </c>
    </row>
    <row r="1021" spans="47:56">
      <c r="AU1021" s="52" t="str">
        <f>IF(参照!A1021="","",参照!A1021)</f>
        <v>A0671</v>
      </c>
      <c r="AV1021" s="52" t="str">
        <f>IF(参照!B1021="","",参照!B1021)</f>
        <v>(株)スマート</v>
      </c>
      <c r="AW1021" s="52">
        <f>IF(参照!C1021="","",参照!C1021)</f>
        <v>4.75E-4</v>
      </c>
      <c r="AX1021" s="52" t="str">
        <f>IF(参照!D1021="","",参照!D1021)</f>
        <v/>
      </c>
      <c r="AY1021" s="52">
        <f>IF(参照!E1021="","",参照!E1021)</f>
        <v>4.1899999999999999E-4</v>
      </c>
      <c r="AZ1021" s="52" t="str">
        <f>IF(参照!F1021="","",参照!F1021)</f>
        <v>(株)スマート</v>
      </c>
      <c r="BA1021" s="52" t="str">
        <f>IF(参照!G1021="","",参照!G1021)</f>
        <v>(株)スマート_</v>
      </c>
      <c r="BB1021" s="52">
        <f t="shared" si="46"/>
        <v>0.41899999999999998</v>
      </c>
      <c r="BD1021" s="52" t="str">
        <f>IF(参照!L1021="","",参照!L1021)</f>
        <v/>
      </c>
    </row>
    <row r="1022" spans="47:56">
      <c r="AU1022" s="52" t="str">
        <f>IF(参照!A1022="","",参照!A1022)</f>
        <v>A0673</v>
      </c>
      <c r="AV1022" s="52" t="str">
        <f>IF(参照!B1022="","",参照!B1022)</f>
        <v>(株)ジャパネットサービスイノベーション</v>
      </c>
      <c r="AW1022" s="52">
        <f>IF(参照!C1022="","",参照!C1022)</f>
        <v>6.11E-4</v>
      </c>
      <c r="AX1022" s="52" t="str">
        <f>IF(参照!D1022="","",参照!D1022)</f>
        <v/>
      </c>
      <c r="AY1022" s="52">
        <f>IF(参照!E1022="","",参照!E1022)</f>
        <v>5.5500000000000005E-4</v>
      </c>
      <c r="AZ1022" s="52" t="str">
        <f>IF(参照!F1022="","",参照!F1022)</f>
        <v>(株)ジャパネットサービスイノベーション</v>
      </c>
      <c r="BA1022" s="52" t="str">
        <f>IF(参照!G1022="","",参照!G1022)</f>
        <v>(株)ジャパネットサービスイノベーション_</v>
      </c>
      <c r="BB1022" s="52">
        <f t="shared" si="46"/>
        <v>0.55500000000000005</v>
      </c>
      <c r="BD1022" s="52" t="str">
        <f>IF(参照!L1022="","",参照!L1022)</f>
        <v/>
      </c>
    </row>
    <row r="1023" spans="47:56">
      <c r="AU1023" s="52" t="str">
        <f>IF(参照!A1023="","",参照!A1023)</f>
        <v>A0675</v>
      </c>
      <c r="AV1023" s="52" t="str">
        <f>IF(参照!B1023="","",参照!B1023)</f>
        <v>(株)リクルート</v>
      </c>
      <c r="AW1023" s="52">
        <f>IF(参照!C1023="","",参照!C1023)</f>
        <v>5.0699999999999996E-4</v>
      </c>
      <c r="AX1023" s="52" t="str">
        <f>IF(参照!D1023="","",参照!D1023)</f>
        <v/>
      </c>
      <c r="AY1023" s="52">
        <f>IF(参照!E1023="","",参照!E1023)</f>
        <v>5.5699999999999999E-4</v>
      </c>
      <c r="AZ1023" s="52" t="str">
        <f>IF(参照!F1023="","",参照!F1023)</f>
        <v>(株)リクルート</v>
      </c>
      <c r="BA1023" s="52" t="str">
        <f>IF(参照!G1023="","",参照!G1023)</f>
        <v>(株)リクルート_</v>
      </c>
      <c r="BB1023" s="52">
        <f t="shared" si="46"/>
        <v>0.55699999999999994</v>
      </c>
      <c r="BD1023" s="52" t="str">
        <f>IF(参照!L1023="","",参照!L1023)</f>
        <v/>
      </c>
    </row>
    <row r="1024" spans="47:56">
      <c r="AU1024" s="52" t="str">
        <f>IF(参照!A1024="","",参照!A1024)</f>
        <v>A0676</v>
      </c>
      <c r="AV1024" s="52" t="str">
        <f>IF(参照!B1024="","",参照!B1024)</f>
        <v>ＫＢＮ(株)</v>
      </c>
      <c r="AW1024" s="52">
        <f>IF(参照!C1024="","",参照!C1024)</f>
        <v>5.1599999999999997E-4</v>
      </c>
      <c r="AX1024" s="52" t="str">
        <f>IF(参照!D1024="","",参照!D1024)</f>
        <v/>
      </c>
      <c r="AY1024" s="52">
        <f>IF(参照!E1024="","",参照!E1024)</f>
        <v>4.7800000000000002E-4</v>
      </c>
      <c r="AZ1024" s="52" t="str">
        <f>IF(参照!F1024="","",参照!F1024)</f>
        <v>ＫＢＮ(株)</v>
      </c>
      <c r="BA1024" s="52" t="str">
        <f>IF(参照!G1024="","",参照!G1024)</f>
        <v>ＫＢＮ(株)_</v>
      </c>
      <c r="BB1024" s="52">
        <f t="shared" si="46"/>
        <v>0.47800000000000004</v>
      </c>
      <c r="BD1024" s="52" t="str">
        <f>IF(参照!L1024="","",参照!L1024)</f>
        <v/>
      </c>
    </row>
    <row r="1025" spans="47:56">
      <c r="AU1025" s="52" t="str">
        <f>IF(参照!A1025="","",参照!A1025)</f>
        <v>A0677</v>
      </c>
      <c r="AV1025" s="52" t="str">
        <f>IF(参照!B1025="","",参照!B1025)</f>
        <v>(株)しおさい電力</v>
      </c>
      <c r="AW1025" s="52">
        <f>IF(参照!C1025="","",参照!C1025)</f>
        <v>5.0900000000000001E-4</v>
      </c>
      <c r="AX1025" s="52" t="str">
        <f>IF(参照!D1025="","",参照!D1025)</f>
        <v/>
      </c>
      <c r="AY1025" s="52">
        <f>IF(参照!E1025="","",参照!E1025)</f>
        <v>4.9799999999999996E-4</v>
      </c>
      <c r="AZ1025" s="52" t="str">
        <f>IF(参照!F1025="","",参照!F1025)</f>
        <v>(株)しおさい電力</v>
      </c>
      <c r="BA1025" s="52" t="str">
        <f>IF(参照!G1025="","",参照!G1025)</f>
        <v>(株)しおさい電力_</v>
      </c>
      <c r="BB1025" s="52">
        <f t="shared" si="46"/>
        <v>0.49799999999999994</v>
      </c>
      <c r="BD1025" s="52" t="str">
        <f>IF(参照!L1025="","",参照!L1025)</f>
        <v/>
      </c>
    </row>
    <row r="1026" spans="47:56">
      <c r="AU1026" s="52" t="str">
        <f>IF(参照!A1026="","",参照!A1026)</f>
        <v>A0678</v>
      </c>
      <c r="AV1026" s="52" t="str">
        <f>IF(参照!B1026="","",参照!B1026)</f>
        <v>アスエネ(株)</v>
      </c>
      <c r="AW1026" s="52">
        <f>IF(参照!C1026="","",参照!C1026)</f>
        <v>1.13E-4</v>
      </c>
      <c r="AX1026" s="52" t="str">
        <f>IF(参照!D1026="","",参照!D1026)</f>
        <v>メニューA</v>
      </c>
      <c r="AY1026" s="52">
        <f>IF(参照!E1026="","",参照!E1026)</f>
        <v>0</v>
      </c>
      <c r="AZ1026" s="52" t="str">
        <f>IF(参照!F1026="","",参照!F1026)</f>
        <v>アスエネ(株)</v>
      </c>
      <c r="BA1026" s="52" t="str">
        <f>IF(参照!G1026="","",参照!G1026)</f>
        <v>アスエネ(株)_メニューA</v>
      </c>
      <c r="BB1026" s="52">
        <f t="shared" si="46"/>
        <v>0</v>
      </c>
      <c r="BD1026" s="52" t="str">
        <f>IF(参照!L1026="","",参照!L1026)</f>
        <v/>
      </c>
    </row>
    <row r="1027" spans="47:56">
      <c r="AU1027" s="52" t="str">
        <f>IF(参照!A1027="","",参照!A1027)</f>
        <v/>
      </c>
      <c r="AV1027" s="52" t="str">
        <f>IF(参照!B1027="","",参照!B1027)</f>
        <v/>
      </c>
      <c r="AW1027" s="52" t="str">
        <f>IF(参照!C1027="","",参照!C1027)</f>
        <v/>
      </c>
      <c r="AX1027" s="52" t="str">
        <f>IF(参照!D1027="","",参照!D1027)</f>
        <v>メニューB</v>
      </c>
      <c r="AY1027" s="52">
        <f>IF(参照!E1027="","",参照!E1027)</f>
        <v>1.8900000000000001E-4</v>
      </c>
      <c r="AZ1027" s="52" t="str">
        <f>IF(参照!F1027="","",参照!F1027)</f>
        <v>アスエネ(株)</v>
      </c>
      <c r="BA1027" s="52" t="str">
        <f>IF(参照!G1027="","",参照!G1027)</f>
        <v>アスエネ(株)_メニューB</v>
      </c>
      <c r="BB1027" s="52">
        <f t="shared" si="46"/>
        <v>0.189</v>
      </c>
      <c r="BD1027" s="52" t="str">
        <f>IF(参照!L1027="","",参照!L1027)</f>
        <v/>
      </c>
    </row>
    <row r="1028" spans="47:56">
      <c r="AU1028" s="52" t="str">
        <f>IF(参照!A1028="","",参照!A1028)</f>
        <v/>
      </c>
      <c r="AV1028" s="52" t="str">
        <f>IF(参照!B1028="","",参照!B1028)</f>
        <v/>
      </c>
      <c r="AW1028" s="52" t="str">
        <f>IF(参照!C1028="","",参照!C1028)</f>
        <v/>
      </c>
      <c r="AX1028" s="52" t="str">
        <f>IF(参照!D1028="","",参照!D1028)</f>
        <v>メニューC</v>
      </c>
      <c r="AY1028" s="52">
        <f>IF(参照!E1028="","",参照!E1028)</f>
        <v>3.0199999999999997E-4</v>
      </c>
      <c r="AZ1028" s="52" t="str">
        <f>IF(参照!F1028="","",参照!F1028)</f>
        <v>アスエネ(株)</v>
      </c>
      <c r="BA1028" s="52" t="str">
        <f>IF(参照!G1028="","",参照!G1028)</f>
        <v>アスエネ(株)_メニューC</v>
      </c>
      <c r="BB1028" s="52">
        <f t="shared" si="46"/>
        <v>0.30199999999999999</v>
      </c>
      <c r="BD1028" s="52" t="str">
        <f>IF(参照!L1028="","",参照!L1028)</f>
        <v/>
      </c>
    </row>
    <row r="1029" spans="47:56">
      <c r="AU1029" s="52" t="str">
        <f>IF(参照!A1029="","",参照!A1029)</f>
        <v/>
      </c>
      <c r="AV1029" s="52" t="str">
        <f>IF(参照!B1029="","",参照!B1029)</f>
        <v/>
      </c>
      <c r="AW1029" s="52" t="str">
        <f>IF(参照!C1029="","",参照!C1029)</f>
        <v/>
      </c>
      <c r="AX1029" s="52" t="str">
        <f>IF(参照!D1029="","",参照!D1029)</f>
        <v>メニューD</v>
      </c>
      <c r="AY1029" s="52">
        <f>IF(参照!E1029="","",参照!E1029)</f>
        <v>3.39E-4</v>
      </c>
      <c r="AZ1029" s="52" t="str">
        <f>IF(参照!F1029="","",参照!F1029)</f>
        <v>アスエネ(株)</v>
      </c>
      <c r="BA1029" s="52" t="str">
        <f>IF(参照!G1029="","",参照!G1029)</f>
        <v>アスエネ(株)_メニューD</v>
      </c>
      <c r="BB1029" s="52">
        <f t="shared" ref="BB1029:BB1092" si="47">AY1029*1000</f>
        <v>0.33900000000000002</v>
      </c>
      <c r="BD1029" s="52" t="str">
        <f>IF(参照!L1029="","",参照!L1029)</f>
        <v/>
      </c>
    </row>
    <row r="1030" spans="47:56">
      <c r="AU1030" s="52" t="str">
        <f>IF(参照!A1030="","",参照!A1030)</f>
        <v/>
      </c>
      <c r="AV1030" s="52" t="str">
        <f>IF(参照!B1030="","",参照!B1030)</f>
        <v/>
      </c>
      <c r="AW1030" s="52" t="str">
        <f>IF(参照!C1030="","",参照!C1030)</f>
        <v/>
      </c>
      <c r="AX1030" s="52" t="str">
        <f>IF(参照!D1030="","",参照!D1030)</f>
        <v>メニューE</v>
      </c>
      <c r="AY1030" s="52">
        <f>IF(参照!E1030="","",参照!E1030)</f>
        <v>3.6699999999999998E-4</v>
      </c>
      <c r="AZ1030" s="52" t="str">
        <f>IF(参照!F1030="","",参照!F1030)</f>
        <v>アスエネ(株)</v>
      </c>
      <c r="BA1030" s="52" t="str">
        <f>IF(参照!G1030="","",参照!G1030)</f>
        <v>アスエネ(株)_メニューE</v>
      </c>
      <c r="BB1030" s="52">
        <f t="shared" si="47"/>
        <v>0.36699999999999999</v>
      </c>
      <c r="BD1030" s="52" t="str">
        <f>IF(参照!L1030="","",参照!L1030)</f>
        <v/>
      </c>
    </row>
    <row r="1031" spans="47:56">
      <c r="AU1031" s="52" t="str">
        <f>IF(参照!A1031="","",参照!A1031)</f>
        <v/>
      </c>
      <c r="AV1031" s="52" t="str">
        <f>IF(参照!B1031="","",参照!B1031)</f>
        <v/>
      </c>
      <c r="AW1031" s="52" t="str">
        <f>IF(参照!C1031="","",参照!C1031)</f>
        <v/>
      </c>
      <c r="AX1031" s="52" t="str">
        <f>IF(参照!D1031="","",参照!D1031)</f>
        <v>(参考値)事業者全体</v>
      </c>
      <c r="AY1031" s="52">
        <f>IF(参照!E1031="","",参照!E1031)</f>
        <v>4.4000000000000002E-4</v>
      </c>
      <c r="AZ1031" s="52" t="str">
        <f>IF(参照!F1031="","",参照!F1031)</f>
        <v>アスエネ(株)</v>
      </c>
      <c r="BA1031" s="52" t="str">
        <f>IF(参照!G1031="","",参照!G1031)</f>
        <v>アスエネ(株)_(参考値)事業者全体</v>
      </c>
      <c r="BB1031" s="52">
        <f t="shared" si="47"/>
        <v>0.44</v>
      </c>
      <c r="BD1031" s="52" t="str">
        <f>IF(参照!L1031="","",参照!L1031)</f>
        <v/>
      </c>
    </row>
    <row r="1032" spans="47:56">
      <c r="AU1032" s="52" t="str">
        <f>IF(参照!A1032="","",参照!A1032)</f>
        <v>A0679</v>
      </c>
      <c r="AV1032" s="52" t="str">
        <f>IF(参照!B1032="","",参照!B1032)</f>
        <v>ＴＥＰＣＯライフサービス(株)</v>
      </c>
      <c r="AW1032" s="52">
        <f>IF(参照!C1032="","",参照!C1032)</f>
        <v>4.9299999999999995E-4</v>
      </c>
      <c r="AX1032" s="52" t="str">
        <f>IF(参照!D1032="","",参照!D1032)</f>
        <v/>
      </c>
      <c r="AY1032" s="52">
        <f>IF(参照!E1032="","",参照!E1032)</f>
        <v>4.44E-4</v>
      </c>
      <c r="AZ1032" s="52" t="str">
        <f>IF(参照!F1032="","",参照!F1032)</f>
        <v>ＴＥＰＣＯライフサービス(株)</v>
      </c>
      <c r="BA1032" s="52" t="str">
        <f>IF(参照!G1032="","",参照!G1032)</f>
        <v>ＴＥＰＣＯライフサービス(株)_</v>
      </c>
      <c r="BB1032" s="52">
        <f t="shared" si="47"/>
        <v>0.44400000000000001</v>
      </c>
      <c r="BD1032" s="52" t="str">
        <f>IF(参照!L1032="","",参照!L1032)</f>
        <v/>
      </c>
    </row>
    <row r="1033" spans="47:56">
      <c r="AU1033" s="52" t="str">
        <f>IF(参照!A1033="","",参照!A1033)</f>
        <v>A0680</v>
      </c>
      <c r="AV1033" s="52" t="str">
        <f>IF(参照!B1033="","",参照!B1033)</f>
        <v>会津エナジー(株)</v>
      </c>
      <c r="AW1033" s="52">
        <f>IF(参照!C1033="","",参照!C1033)</f>
        <v>1E-4</v>
      </c>
      <c r="AX1033" s="52" t="str">
        <f>IF(参照!D1033="","",参照!D1033)</f>
        <v/>
      </c>
      <c r="AY1033" s="52">
        <f>IF(参照!E1033="","",参照!E1033)</f>
        <v>5.0500000000000002E-4</v>
      </c>
      <c r="AZ1033" s="52" t="str">
        <f>IF(参照!F1033="","",参照!F1033)</f>
        <v>会津エナジー(株)</v>
      </c>
      <c r="BA1033" s="52" t="str">
        <f>IF(参照!G1033="","",参照!G1033)</f>
        <v>会津エナジー(株)_</v>
      </c>
      <c r="BB1033" s="52">
        <f t="shared" si="47"/>
        <v>0.505</v>
      </c>
      <c r="BD1033" s="52" t="str">
        <f>IF(参照!L1033="","",参照!L1033)</f>
        <v/>
      </c>
    </row>
    <row r="1034" spans="47:56">
      <c r="AU1034" s="52" t="str">
        <f>IF(参照!A1034="","",参照!A1034)</f>
        <v>A0681</v>
      </c>
      <c r="AV1034" s="52" t="str">
        <f>IF(参照!B1034="","",参照!B1034)</f>
        <v>うべ未来エネルギー(株)</v>
      </c>
      <c r="AW1034" s="52">
        <f>IF(参照!C1034="","",参照!C1034)</f>
        <v>2.9700000000000001E-4</v>
      </c>
      <c r="AX1034" s="52" t="str">
        <f>IF(参照!D1034="","",参照!D1034)</f>
        <v/>
      </c>
      <c r="AY1034" s="52">
        <f>IF(参照!E1034="","",参照!E1034)</f>
        <v>4.9100000000000001E-4</v>
      </c>
      <c r="AZ1034" s="52" t="str">
        <f>IF(参照!F1034="","",参照!F1034)</f>
        <v>うべ未来エネルギー(株)</v>
      </c>
      <c r="BA1034" s="52" t="str">
        <f>IF(参照!G1034="","",参照!G1034)</f>
        <v>うべ未来エネルギー(株)_</v>
      </c>
      <c r="BB1034" s="52">
        <f t="shared" si="47"/>
        <v>0.49099999999999999</v>
      </c>
      <c r="BD1034" s="52" t="str">
        <f>IF(参照!L1034="","",参照!L1034)</f>
        <v/>
      </c>
    </row>
    <row r="1035" spans="47:56">
      <c r="AU1035" s="52" t="str">
        <f>IF(参照!A1035="","",参照!A1035)</f>
        <v>A0683</v>
      </c>
      <c r="AV1035" s="52" t="str">
        <f>IF(参照!B1035="","",参照!B1035)</f>
        <v>永井自動車工業(株)</v>
      </c>
      <c r="AW1035" s="52">
        <f>IF(参照!C1035="","",参照!C1035)</f>
        <v>4.7299999999999995E-4</v>
      </c>
      <c r="AX1035" s="52" t="str">
        <f>IF(参照!D1035="","",参照!D1035)</f>
        <v/>
      </c>
      <c r="AY1035" s="52">
        <f>IF(参照!E1035="","",参照!E1035)</f>
        <v>4.17E-4</v>
      </c>
      <c r="AZ1035" s="52" t="str">
        <f>IF(参照!F1035="","",参照!F1035)</f>
        <v>永井自動車工業(株)</v>
      </c>
      <c r="BA1035" s="52" t="str">
        <f>IF(参照!G1035="","",参照!G1035)</f>
        <v>永井自動車工業(株)_</v>
      </c>
      <c r="BB1035" s="52">
        <f t="shared" si="47"/>
        <v>0.41699999999999998</v>
      </c>
      <c r="BD1035" s="52" t="str">
        <f>IF(参照!L1035="","",参照!L1035)</f>
        <v/>
      </c>
    </row>
    <row r="1036" spans="47:56">
      <c r="AU1036" s="52" t="str">
        <f>IF(参照!A1036="","",参照!A1036)</f>
        <v>A0684</v>
      </c>
      <c r="AV1036" s="52" t="str">
        <f>IF(参照!B1036="","",参照!B1036)</f>
        <v>小島電機工業(株)</v>
      </c>
      <c r="AW1036" s="52">
        <f>IF(参照!C1036="","",参照!C1036)</f>
        <v>5.1500000000000005E-4</v>
      </c>
      <c r="AX1036" s="52" t="str">
        <f>IF(参照!D1036="","",参照!D1036)</f>
        <v/>
      </c>
      <c r="AY1036" s="52">
        <f>IF(参照!E1036="","",参照!E1036)</f>
        <v>5.6700000000000001E-4</v>
      </c>
      <c r="AZ1036" s="52" t="str">
        <f>IF(参照!F1036="","",参照!F1036)</f>
        <v>小島電機工業(株)</v>
      </c>
      <c r="BA1036" s="52" t="str">
        <f>IF(参照!G1036="","",参照!G1036)</f>
        <v>小島電機工業(株)_</v>
      </c>
      <c r="BB1036" s="52">
        <f t="shared" si="47"/>
        <v>0.56700000000000006</v>
      </c>
      <c r="BD1036" s="52" t="str">
        <f>IF(参照!L1036="","",参照!L1036)</f>
        <v/>
      </c>
    </row>
    <row r="1037" spans="47:56">
      <c r="AU1037" s="52" t="str">
        <f>IF(参照!A1037="","",参照!A1037)</f>
        <v>A0685</v>
      </c>
      <c r="AV1037" s="52" t="str">
        <f>IF(参照!B1037="","",参照!B1037)</f>
        <v>陸前高田しみんエネルギー(株)</v>
      </c>
      <c r="AW1037" s="52">
        <f>IF(参照!C1037="","",参照!C1037)</f>
        <v>4.9299999999999995E-4</v>
      </c>
      <c r="AX1037" s="52" t="str">
        <f>IF(参照!D1037="","",参照!D1037)</f>
        <v/>
      </c>
      <c r="AY1037" s="52">
        <f>IF(参照!E1037="","",参照!E1037)</f>
        <v>5.1699999999999999E-4</v>
      </c>
      <c r="AZ1037" s="52" t="str">
        <f>IF(参照!F1037="","",参照!F1037)</f>
        <v>陸前高田しみんエネルギー(株)</v>
      </c>
      <c r="BA1037" s="52" t="str">
        <f>IF(参照!G1037="","",参照!G1037)</f>
        <v>陸前高田しみんエネルギー(株)_</v>
      </c>
      <c r="BB1037" s="52">
        <f t="shared" si="47"/>
        <v>0.51700000000000002</v>
      </c>
      <c r="BD1037" s="52" t="str">
        <f>IF(参照!L1037="","",参照!L1037)</f>
        <v/>
      </c>
    </row>
    <row r="1038" spans="47:56">
      <c r="AU1038" s="52" t="str">
        <f>IF(参照!A1038="","",参照!A1038)</f>
        <v>A0687</v>
      </c>
      <c r="AV1038" s="52" t="str">
        <f>IF(参照!B1038="","",参照!B1038)</f>
        <v>(株)チャームドライフ</v>
      </c>
      <c r="AW1038" s="52">
        <f>IF(参照!C1038="","",参照!C1038)</f>
        <v>4.73E-4</v>
      </c>
      <c r="AX1038" s="52" t="str">
        <f>IF(参照!D1038="","",参照!D1038)</f>
        <v/>
      </c>
      <c r="AY1038" s="52">
        <f>IF(参照!E1038="","",参照!E1038)</f>
        <v>5.1400000000000003E-4</v>
      </c>
      <c r="AZ1038" s="52" t="str">
        <f>IF(参照!F1038="","",参照!F1038)</f>
        <v>(株)チャームドライフ</v>
      </c>
      <c r="BA1038" s="52" t="str">
        <f>IF(参照!G1038="","",参照!G1038)</f>
        <v>(株)チャームドライフ_</v>
      </c>
      <c r="BB1038" s="52">
        <f t="shared" si="47"/>
        <v>0.51400000000000001</v>
      </c>
      <c r="BD1038" s="52" t="str">
        <f>IF(参照!L1038="","",参照!L1038)</f>
        <v/>
      </c>
    </row>
    <row r="1039" spans="47:56">
      <c r="AU1039" s="52" t="str">
        <f>IF(参照!A1039="","",参照!A1039)</f>
        <v>A0689</v>
      </c>
      <c r="AV1039" s="52" t="str">
        <f>IF(参照!B1039="","",参照!B1039)</f>
        <v>スターティア(株)</v>
      </c>
      <c r="AW1039" s="52">
        <f>IF(参照!C1039="","",参照!C1039)</f>
        <v>5.1599999999999997E-4</v>
      </c>
      <c r="AX1039" s="52" t="str">
        <f>IF(参照!D1039="","",参照!D1039)</f>
        <v>メニューA</v>
      </c>
      <c r="AY1039" s="52">
        <f>IF(参照!E1039="","",参照!E1039)</f>
        <v>0</v>
      </c>
      <c r="AZ1039" s="52" t="str">
        <f>IF(参照!F1039="","",参照!F1039)</f>
        <v>スターティア(株)</v>
      </c>
      <c r="BA1039" s="52" t="str">
        <f>IF(参照!G1039="","",参照!G1039)</f>
        <v>スターティア(株)_メニューA</v>
      </c>
      <c r="BB1039" s="52">
        <f t="shared" si="47"/>
        <v>0</v>
      </c>
      <c r="BD1039" s="52" t="str">
        <f>IF(参照!L1039="","",参照!L1039)</f>
        <v/>
      </c>
    </row>
    <row r="1040" spans="47:56">
      <c r="AU1040" s="52" t="str">
        <f>IF(参照!A1040="","",参照!A1040)</f>
        <v/>
      </c>
      <c r="AV1040" s="52" t="str">
        <f>IF(参照!B1040="","",参照!B1040)</f>
        <v/>
      </c>
      <c r="AW1040" s="52" t="str">
        <f>IF(参照!C1040="","",参照!C1040)</f>
        <v/>
      </c>
      <c r="AX1040" s="52" t="str">
        <f>IF(参照!D1040="","",参照!D1040)</f>
        <v>メニューB(残差)</v>
      </c>
      <c r="AY1040" s="52">
        <f>IF(参照!E1040="","",参照!E1040)</f>
        <v>5.4900000000000001E-4</v>
      </c>
      <c r="AZ1040" s="52" t="str">
        <f>IF(参照!F1040="","",参照!F1040)</f>
        <v>スターティア(株)</v>
      </c>
      <c r="BA1040" s="52" t="str">
        <f>IF(参照!G1040="","",参照!G1040)</f>
        <v>スターティア(株)_メニューB(残差)</v>
      </c>
      <c r="BB1040" s="52">
        <f t="shared" si="47"/>
        <v>0.54900000000000004</v>
      </c>
      <c r="BD1040" s="52" t="str">
        <f>IF(参照!L1040="","",参照!L1040)</f>
        <v/>
      </c>
    </row>
    <row r="1041" spans="47:56">
      <c r="AU1041" s="52" t="str">
        <f>IF(参照!A1041="","",参照!A1041)</f>
        <v/>
      </c>
      <c r="AV1041" s="52" t="str">
        <f>IF(参照!B1041="","",参照!B1041)</f>
        <v/>
      </c>
      <c r="AW1041" s="52" t="str">
        <f>IF(参照!C1041="","",参照!C1041)</f>
        <v/>
      </c>
      <c r="AX1041" s="52" t="str">
        <f>IF(参照!D1041="","",参照!D1041)</f>
        <v>(参考値)事業者全体</v>
      </c>
      <c r="AY1041" s="52">
        <f>IF(参照!E1041="","",参照!E1041)</f>
        <v>5.6800000000000004E-4</v>
      </c>
      <c r="AZ1041" s="52" t="str">
        <f>IF(参照!F1041="","",参照!F1041)</f>
        <v>スターティア(株)</v>
      </c>
      <c r="BA1041" s="52" t="str">
        <f>IF(参照!G1041="","",参照!G1041)</f>
        <v>スターティア(株)_(参考値)事業者全体</v>
      </c>
      <c r="BB1041" s="52">
        <f t="shared" si="47"/>
        <v>0.56800000000000006</v>
      </c>
      <c r="BD1041" s="52" t="str">
        <f>IF(参照!L1041="","",参照!L1041)</f>
        <v/>
      </c>
    </row>
    <row r="1042" spans="47:56">
      <c r="AU1042" s="52" t="str">
        <f>IF(参照!A1042="","",参照!A1042)</f>
        <v>A0690</v>
      </c>
      <c r="AV1042" s="52" t="str">
        <f>IF(参照!B1042="","",参照!B1042)</f>
        <v>東広島スマートエネルギー(株)</v>
      </c>
      <c r="AW1042" s="52">
        <f>IF(参照!C1042="","",参照!C1042)</f>
        <v>5.6899999999999995E-4</v>
      </c>
      <c r="AX1042" s="52" t="str">
        <f>IF(参照!D1042="","",参照!D1042)</f>
        <v/>
      </c>
      <c r="AY1042" s="52">
        <f>IF(参照!E1042="","",参照!E1042)</f>
        <v>4.44E-4</v>
      </c>
      <c r="AZ1042" s="52" t="str">
        <f>IF(参照!F1042="","",参照!F1042)</f>
        <v>東広島スマートエネルギー(株)</v>
      </c>
      <c r="BA1042" s="52" t="str">
        <f>IF(参照!G1042="","",参照!G1042)</f>
        <v>東広島スマートエネルギー(株)_</v>
      </c>
      <c r="BB1042" s="52">
        <f t="shared" si="47"/>
        <v>0.44400000000000001</v>
      </c>
      <c r="BD1042" s="52" t="str">
        <f>IF(参照!L1042="","",参照!L1042)</f>
        <v/>
      </c>
    </row>
    <row r="1043" spans="47:56">
      <c r="AU1043" s="52" t="str">
        <f>IF(参照!A1043="","",参照!A1043)</f>
        <v>A0692</v>
      </c>
      <c r="AV1043" s="52" t="str">
        <f>IF(参照!B1043="","",参照!B1043)</f>
        <v>旭化成(株)</v>
      </c>
      <c r="AW1043" s="52">
        <f>IF(参照!C1043="","",参照!C1043)</f>
        <v>4.7699999999999999E-4</v>
      </c>
      <c r="AX1043" s="52" t="str">
        <f>IF(参照!D1043="","",参照!D1043)</f>
        <v>メニューA</v>
      </c>
      <c r="AY1043" s="52">
        <f>IF(参照!E1043="","",参照!E1043)</f>
        <v>3.1500000000000001E-4</v>
      </c>
      <c r="AZ1043" s="52" t="str">
        <f>IF(参照!F1043="","",参照!F1043)</f>
        <v>旭化成(株)</v>
      </c>
      <c r="BA1043" s="52" t="str">
        <f>IF(参照!G1043="","",参照!G1043)</f>
        <v>旭化成(株)_メニューA</v>
      </c>
      <c r="BB1043" s="52">
        <f t="shared" si="47"/>
        <v>0.315</v>
      </c>
      <c r="BD1043" s="52" t="str">
        <f>IF(参照!L1043="","",参照!L1043)</f>
        <v/>
      </c>
    </row>
    <row r="1044" spans="47:56">
      <c r="AU1044" s="52" t="str">
        <f>IF(参照!A1044="","",参照!A1044)</f>
        <v/>
      </c>
      <c r="AV1044" s="52" t="str">
        <f>IF(参照!B1044="","",参照!B1044)</f>
        <v/>
      </c>
      <c r="AW1044" s="52" t="str">
        <f>IF(参照!C1044="","",参照!C1044)</f>
        <v/>
      </c>
      <c r="AX1044" s="52" t="str">
        <f>IF(参照!D1044="","",参照!D1044)</f>
        <v>メニューB</v>
      </c>
      <c r="AY1044" s="52">
        <f>IF(参照!E1044="","",参照!E1044)</f>
        <v>4.0500000000000003E-4</v>
      </c>
      <c r="AZ1044" s="52" t="str">
        <f>IF(参照!F1044="","",参照!F1044)</f>
        <v>旭化成(株)</v>
      </c>
      <c r="BA1044" s="52" t="str">
        <f>IF(参照!G1044="","",参照!G1044)</f>
        <v>旭化成(株)_メニューB</v>
      </c>
      <c r="BB1044" s="52">
        <f t="shared" si="47"/>
        <v>0.40500000000000003</v>
      </c>
      <c r="BD1044" s="52" t="str">
        <f>IF(参照!L1044="","",参照!L1044)</f>
        <v/>
      </c>
    </row>
    <row r="1045" spans="47:56">
      <c r="AU1045" s="52" t="str">
        <f>IF(参照!A1045="","",参照!A1045)</f>
        <v/>
      </c>
      <c r="AV1045" s="52" t="str">
        <f>IF(参照!B1045="","",参照!B1045)</f>
        <v/>
      </c>
      <c r="AW1045" s="52" t="str">
        <f>IF(参照!C1045="","",参照!C1045)</f>
        <v/>
      </c>
      <c r="AX1045" s="52" t="str">
        <f>IF(参照!D1045="","",参照!D1045)</f>
        <v>メニューC</v>
      </c>
      <c r="AY1045" s="52">
        <f>IF(参照!E1045="","",参照!E1045)</f>
        <v>4.1099999999999996E-4</v>
      </c>
      <c r="AZ1045" s="52" t="str">
        <f>IF(参照!F1045="","",参照!F1045)</f>
        <v>旭化成(株)</v>
      </c>
      <c r="BA1045" s="52" t="str">
        <f>IF(参照!G1045="","",参照!G1045)</f>
        <v>旭化成(株)_メニューC</v>
      </c>
      <c r="BB1045" s="52">
        <f t="shared" si="47"/>
        <v>0.41099999999999998</v>
      </c>
      <c r="BD1045" s="52" t="str">
        <f>IF(参照!L1045="","",参照!L1045)</f>
        <v/>
      </c>
    </row>
    <row r="1046" spans="47:56">
      <c r="AU1046" s="52" t="str">
        <f>IF(参照!A1046="","",参照!A1046)</f>
        <v/>
      </c>
      <c r="AV1046" s="52" t="str">
        <f>IF(参照!B1046="","",参照!B1046)</f>
        <v/>
      </c>
      <c r="AW1046" s="52" t="str">
        <f>IF(参照!C1046="","",参照!C1046)</f>
        <v/>
      </c>
      <c r="AX1046" s="52" t="str">
        <f>IF(参照!D1046="","",参照!D1046)</f>
        <v>メニューD</v>
      </c>
      <c r="AY1046" s="52">
        <f>IF(参照!E1046="","",参照!E1046)</f>
        <v>3.4599999999999995E-4</v>
      </c>
      <c r="AZ1046" s="52" t="str">
        <f>IF(参照!F1046="","",参照!F1046)</f>
        <v>旭化成(株)</v>
      </c>
      <c r="BA1046" s="52" t="str">
        <f>IF(参照!G1046="","",参照!G1046)</f>
        <v>旭化成(株)_メニューD</v>
      </c>
      <c r="BB1046" s="52">
        <f t="shared" si="47"/>
        <v>0.34599999999999997</v>
      </c>
      <c r="BD1046" s="52" t="str">
        <f>IF(参照!L1046="","",参照!L1046)</f>
        <v/>
      </c>
    </row>
    <row r="1047" spans="47:56">
      <c r="AU1047" s="52" t="str">
        <f>IF(参照!A1047="","",参照!A1047)</f>
        <v/>
      </c>
      <c r="AV1047" s="52" t="str">
        <f>IF(参照!B1047="","",参照!B1047)</f>
        <v/>
      </c>
      <c r="AW1047" s="52" t="str">
        <f>IF(参照!C1047="","",参照!C1047)</f>
        <v/>
      </c>
      <c r="AX1047" s="52" t="str">
        <f>IF(参照!D1047="","",参照!D1047)</f>
        <v>メニューE</v>
      </c>
      <c r="AY1047" s="52">
        <f>IF(参照!E1047="","",参照!E1047)</f>
        <v>3.5299999999999996E-4</v>
      </c>
      <c r="AZ1047" s="52" t="str">
        <f>IF(参照!F1047="","",参照!F1047)</f>
        <v>旭化成(株)</v>
      </c>
      <c r="BA1047" s="52" t="str">
        <f>IF(参照!G1047="","",参照!G1047)</f>
        <v>旭化成(株)_メニューE</v>
      </c>
      <c r="BB1047" s="52">
        <f t="shared" si="47"/>
        <v>0.35299999999999998</v>
      </c>
      <c r="BD1047" s="52" t="str">
        <f>IF(参照!L1047="","",参照!L1047)</f>
        <v/>
      </c>
    </row>
    <row r="1048" spans="47:56">
      <c r="AU1048" s="52" t="str">
        <f>IF(参照!A1048="","",参照!A1048)</f>
        <v/>
      </c>
      <c r="AV1048" s="52" t="str">
        <f>IF(参照!B1048="","",参照!B1048)</f>
        <v/>
      </c>
      <c r="AW1048" s="52" t="str">
        <f>IF(参照!C1048="","",参照!C1048)</f>
        <v/>
      </c>
      <c r="AX1048" s="52" t="str">
        <f>IF(参照!D1048="","",参照!D1048)</f>
        <v>メニューF</v>
      </c>
      <c r="AY1048" s="52">
        <f>IF(参照!E1048="","",参照!E1048)</f>
        <v>0</v>
      </c>
      <c r="AZ1048" s="52" t="str">
        <f>IF(参照!F1048="","",参照!F1048)</f>
        <v>旭化成(株)</v>
      </c>
      <c r="BA1048" s="52" t="str">
        <f>IF(参照!G1048="","",参照!G1048)</f>
        <v>旭化成(株)_メニューF</v>
      </c>
      <c r="BB1048" s="52">
        <f t="shared" si="47"/>
        <v>0</v>
      </c>
      <c r="BD1048" s="52" t="str">
        <f>IF(参照!L1048="","",参照!L1048)</f>
        <v/>
      </c>
    </row>
    <row r="1049" spans="47:56">
      <c r="AU1049" s="52" t="str">
        <f>IF(参照!A1049="","",参照!A1049)</f>
        <v/>
      </c>
      <c r="AV1049" s="52" t="str">
        <f>IF(参照!B1049="","",参照!B1049)</f>
        <v/>
      </c>
      <c r="AW1049" s="52" t="str">
        <f>IF(参照!C1049="","",参照!C1049)</f>
        <v/>
      </c>
      <c r="AX1049" s="52" t="str">
        <f>IF(参照!D1049="","",参照!D1049)</f>
        <v>(参考値)事業者全体</v>
      </c>
      <c r="AY1049" s="52">
        <f>IF(参照!E1049="","",参照!E1049)</f>
        <v>5.0699999999999996E-4</v>
      </c>
      <c r="AZ1049" s="52" t="str">
        <f>IF(参照!F1049="","",参照!F1049)</f>
        <v>旭化成(株)</v>
      </c>
      <c r="BA1049" s="52" t="str">
        <f>IF(参照!G1049="","",参照!G1049)</f>
        <v>旭化成(株)_(参考値)事業者全体</v>
      </c>
      <c r="BB1049" s="52">
        <f t="shared" si="47"/>
        <v>0.50700000000000001</v>
      </c>
      <c r="BD1049" s="52" t="str">
        <f>IF(参照!L1049="","",参照!L1049)</f>
        <v/>
      </c>
    </row>
    <row r="1050" spans="47:56">
      <c r="AU1050" s="52" t="str">
        <f>IF(参照!A1050="","",参照!A1050)</f>
        <v>A0693</v>
      </c>
      <c r="AV1050" s="52" t="str">
        <f>IF(参照!B1050="","",参照!B1050)</f>
        <v>京和ガス(株)</v>
      </c>
      <c r="AW1050" s="52">
        <f>IF(参照!C1050="","",参照!C1050)</f>
        <v>5.1500000000000005E-4</v>
      </c>
      <c r="AX1050" s="52" t="str">
        <f>IF(参照!D1050="","",参照!D1050)</f>
        <v/>
      </c>
      <c r="AY1050" s="52">
        <f>IF(参照!E1050="","",参照!E1050)</f>
        <v>4.5899999999999999E-4</v>
      </c>
      <c r="AZ1050" s="52" t="str">
        <f>IF(参照!F1050="","",参照!F1050)</f>
        <v>京和ガス(株)</v>
      </c>
      <c r="BA1050" s="52" t="str">
        <f>IF(参照!G1050="","",参照!G1050)</f>
        <v>京和ガス(株)_</v>
      </c>
      <c r="BB1050" s="52">
        <f t="shared" si="47"/>
        <v>0.45899999999999996</v>
      </c>
      <c r="BD1050" s="52" t="str">
        <f>IF(参照!L1050="","",参照!L1050)</f>
        <v/>
      </c>
    </row>
    <row r="1051" spans="47:56">
      <c r="AU1051" s="52" t="str">
        <f>IF(参照!A1051="","",参照!A1051)</f>
        <v>A0696</v>
      </c>
      <c r="AV1051" s="52" t="str">
        <f>IF(参照!B1051="","",参照!B1051)</f>
        <v>(株)岡崎建材</v>
      </c>
      <c r="AW1051" s="52">
        <f>IF(参照!C1051="","",参照!C1051)</f>
        <v>4.9299999999999995E-4</v>
      </c>
      <c r="AX1051" s="52" t="str">
        <f>IF(参照!D1051="","",参照!D1051)</f>
        <v/>
      </c>
      <c r="AY1051" s="52">
        <f>IF(参照!E1051="","",参照!E1051)</f>
        <v>4.37E-4</v>
      </c>
      <c r="AZ1051" s="52" t="str">
        <f>IF(参照!F1051="","",参照!F1051)</f>
        <v>(株)岡崎建材</v>
      </c>
      <c r="BA1051" s="52" t="str">
        <f>IF(参照!G1051="","",参照!G1051)</f>
        <v>(株)岡崎建材_</v>
      </c>
      <c r="BB1051" s="52">
        <f t="shared" si="47"/>
        <v>0.437</v>
      </c>
      <c r="BD1051" s="52" t="str">
        <f>IF(参照!L1051="","",参照!L1051)</f>
        <v/>
      </c>
    </row>
    <row r="1052" spans="47:56">
      <c r="AU1052" s="52" t="str">
        <f>IF(参照!A1052="","",参照!A1052)</f>
        <v>A0698</v>
      </c>
      <c r="AV1052" s="52" t="str">
        <f>IF(参照!B1052="","",参照!B1052)</f>
        <v>(株)エフオン</v>
      </c>
      <c r="AW1052" s="52" t="str">
        <f>IF(参照!C1052="","",参照!C1052)</f>
        <v>0.000453※</v>
      </c>
      <c r="AX1052" s="52" t="str">
        <f>IF(参照!D1052="","",参照!D1052)</f>
        <v>メニューA</v>
      </c>
      <c r="AY1052" s="52">
        <f>IF(参照!E1052="","",参照!E1052)</f>
        <v>0</v>
      </c>
      <c r="AZ1052" s="52" t="str">
        <f>IF(参照!F1052="","",参照!F1052)</f>
        <v>(株)エフオン</v>
      </c>
      <c r="BA1052" s="52" t="str">
        <f>IF(参照!G1052="","",参照!G1052)</f>
        <v>(株)エフオン_メニューA</v>
      </c>
      <c r="BB1052" s="52">
        <f t="shared" si="47"/>
        <v>0</v>
      </c>
      <c r="BD1052" s="52" t="str">
        <f>IF(参照!L1052="","",参照!L1052)</f>
        <v/>
      </c>
    </row>
    <row r="1053" spans="47:56">
      <c r="AU1053" s="52" t="str">
        <f>IF(参照!A1053="","",参照!A1053)</f>
        <v/>
      </c>
      <c r="AV1053" s="52" t="str">
        <f>IF(参照!B1053="","",参照!B1053)</f>
        <v/>
      </c>
      <c r="AW1053" s="52" t="str">
        <f>IF(参照!C1053="","",参照!C1053)</f>
        <v/>
      </c>
      <c r="AX1053" s="52" t="str">
        <f>IF(参照!D1053="","",参照!D1053)</f>
        <v>メニューB</v>
      </c>
      <c r="AY1053" s="52">
        <f>IF(参照!E1053="","",参照!E1053)</f>
        <v>2.4699999999999999E-4</v>
      </c>
      <c r="AZ1053" s="52" t="str">
        <f>IF(参照!F1053="","",参照!F1053)</f>
        <v>(株)エフオン</v>
      </c>
      <c r="BA1053" s="52" t="str">
        <f>IF(参照!G1053="","",参照!G1053)</f>
        <v>(株)エフオン_メニューB</v>
      </c>
      <c r="BB1053" s="52">
        <f t="shared" si="47"/>
        <v>0.247</v>
      </c>
      <c r="BD1053" s="52" t="str">
        <f>IF(参照!L1053="","",参照!L1053)</f>
        <v/>
      </c>
    </row>
    <row r="1054" spans="47:56">
      <c r="AU1054" s="52" t="str">
        <f>IF(参照!A1054="","",参照!A1054)</f>
        <v/>
      </c>
      <c r="AV1054" s="52" t="str">
        <f>IF(参照!B1054="","",参照!B1054)</f>
        <v/>
      </c>
      <c r="AW1054" s="52" t="str">
        <f>IF(参照!C1054="","",参照!C1054)</f>
        <v/>
      </c>
      <c r="AX1054" s="52" t="str">
        <f>IF(参照!D1054="","",参照!D1054)</f>
        <v>メニューC</v>
      </c>
      <c r="AY1054" s="52">
        <f>IF(参照!E1054="","",参照!E1054)</f>
        <v>2.9499999999999996E-4</v>
      </c>
      <c r="AZ1054" s="52" t="str">
        <f>IF(参照!F1054="","",参照!F1054)</f>
        <v>(株)エフオン</v>
      </c>
      <c r="BA1054" s="52" t="str">
        <f>IF(参照!G1054="","",参照!G1054)</f>
        <v>(株)エフオン_メニューC</v>
      </c>
      <c r="BB1054" s="52">
        <f t="shared" si="47"/>
        <v>0.29499999999999998</v>
      </c>
      <c r="BD1054" s="52" t="str">
        <f>IF(参照!L1054="","",参照!L1054)</f>
        <v/>
      </c>
    </row>
    <row r="1055" spans="47:56">
      <c r="AU1055" s="52" t="str">
        <f>IF(参照!A1055="","",参照!A1055)</f>
        <v/>
      </c>
      <c r="AV1055" s="52" t="str">
        <f>IF(参照!B1055="","",参照!B1055)</f>
        <v/>
      </c>
      <c r="AW1055" s="52" t="str">
        <f>IF(参照!C1055="","",参照!C1055)</f>
        <v/>
      </c>
      <c r="AX1055" s="52" t="str">
        <f>IF(参照!D1055="","",参照!D1055)</f>
        <v>メニューD</v>
      </c>
      <c r="AY1055" s="52">
        <f>IF(参照!E1055="","",参照!E1055)</f>
        <v>3.0899999999999998E-4</v>
      </c>
      <c r="AZ1055" s="52" t="str">
        <f>IF(参照!F1055="","",参照!F1055)</f>
        <v>(株)エフオン</v>
      </c>
      <c r="BA1055" s="52" t="str">
        <f>IF(参照!G1055="","",参照!G1055)</f>
        <v>(株)エフオン_メニューD</v>
      </c>
      <c r="BB1055" s="52">
        <f t="shared" si="47"/>
        <v>0.309</v>
      </c>
      <c r="BD1055" s="52" t="str">
        <f>IF(参照!L1055="","",参照!L1055)</f>
        <v/>
      </c>
    </row>
    <row r="1056" spans="47:56">
      <c r="AU1056" s="52" t="str">
        <f>IF(参照!A1056="","",参照!A1056)</f>
        <v/>
      </c>
      <c r="AV1056" s="52" t="str">
        <f>IF(参照!B1056="","",参照!B1056)</f>
        <v/>
      </c>
      <c r="AW1056" s="52" t="str">
        <f>IF(参照!C1056="","",参照!C1056)</f>
        <v/>
      </c>
      <c r="AX1056" s="52" t="str">
        <f>IF(参照!D1056="","",参照!D1056)</f>
        <v>メニューE</v>
      </c>
      <c r="AY1056" s="52">
        <f>IF(参照!E1056="","",参照!E1056)</f>
        <v>3.3100000000000002E-4</v>
      </c>
      <c r="AZ1056" s="52" t="str">
        <f>IF(参照!F1056="","",参照!F1056)</f>
        <v>(株)エフオン</v>
      </c>
      <c r="BA1056" s="52" t="str">
        <f>IF(参照!G1056="","",参照!G1056)</f>
        <v>(株)エフオン_メニューE</v>
      </c>
      <c r="BB1056" s="52">
        <f t="shared" si="47"/>
        <v>0.33100000000000002</v>
      </c>
      <c r="BD1056" s="52" t="str">
        <f>IF(参照!L1056="","",参照!L1056)</f>
        <v/>
      </c>
    </row>
    <row r="1057" spans="47:56">
      <c r="AU1057" s="52" t="str">
        <f>IF(参照!A1057="","",参照!A1057)</f>
        <v/>
      </c>
      <c r="AV1057" s="52" t="str">
        <f>IF(参照!B1057="","",参照!B1057)</f>
        <v/>
      </c>
      <c r="AW1057" s="52" t="str">
        <f>IF(参照!C1057="","",参照!C1057)</f>
        <v/>
      </c>
      <c r="AX1057" s="52" t="str">
        <f>IF(参照!D1057="","",参照!D1057)</f>
        <v>メニューF</v>
      </c>
      <c r="AY1057" s="52">
        <f>IF(参照!E1057="","",参照!E1057)</f>
        <v>3.3500000000000001E-4</v>
      </c>
      <c r="AZ1057" s="52" t="str">
        <f>IF(参照!F1057="","",参照!F1057)</f>
        <v>(株)エフオン</v>
      </c>
      <c r="BA1057" s="52" t="str">
        <f>IF(参照!G1057="","",参照!G1057)</f>
        <v>(株)エフオン_メニューF</v>
      </c>
      <c r="BB1057" s="52">
        <f t="shared" si="47"/>
        <v>0.33500000000000002</v>
      </c>
      <c r="BD1057" s="52" t="str">
        <f>IF(参照!L1057="","",参照!L1057)</f>
        <v/>
      </c>
    </row>
    <row r="1058" spans="47:56">
      <c r="AU1058" s="52" t="str">
        <f>IF(参照!A1058="","",参照!A1058)</f>
        <v/>
      </c>
      <c r="AV1058" s="52" t="str">
        <f>IF(参照!B1058="","",参照!B1058)</f>
        <v/>
      </c>
      <c r="AW1058" s="52" t="str">
        <f>IF(参照!C1058="","",参照!C1058)</f>
        <v/>
      </c>
      <c r="AX1058" s="52" t="str">
        <f>IF(参照!D1058="","",参照!D1058)</f>
        <v>(参考値)事業者全体</v>
      </c>
      <c r="AY1058" s="52">
        <f>IF(参照!E1058="","",参照!E1058)</f>
        <v>4.1599999999999997E-4</v>
      </c>
      <c r="AZ1058" s="52" t="str">
        <f>IF(参照!F1058="","",参照!F1058)</f>
        <v>(株)エフオン</v>
      </c>
      <c r="BA1058" s="52" t="str">
        <f>IF(参照!G1058="","",参照!G1058)</f>
        <v>(株)エフオン_(参考値)事業者全体</v>
      </c>
      <c r="BB1058" s="52">
        <f t="shared" si="47"/>
        <v>0.41599999999999998</v>
      </c>
      <c r="BD1058" s="52" t="str">
        <f>IF(参照!L1058="","",参照!L1058)</f>
        <v/>
      </c>
    </row>
    <row r="1059" spans="47:56">
      <c r="AU1059" s="52" t="str">
        <f>IF(参照!A1059="","",参照!A1059)</f>
        <v>A0699</v>
      </c>
      <c r="AV1059" s="52" t="str">
        <f>IF(参照!B1059="","",参照!B1059)</f>
        <v>(株)岡崎さくら電力</v>
      </c>
      <c r="AW1059" s="52">
        <f>IF(参照!C1059="","",参照!C1059)</f>
        <v>1.85E-4</v>
      </c>
      <c r="AX1059" s="52" t="str">
        <f>IF(参照!D1059="","",参照!D1059)</f>
        <v/>
      </c>
      <c r="AY1059" s="52">
        <f>IF(参照!E1059="","",参照!E1059)</f>
        <v>3.1700000000000001E-4</v>
      </c>
      <c r="AZ1059" s="52" t="str">
        <f>IF(参照!F1059="","",参照!F1059)</f>
        <v>(株)岡崎さくら電力</v>
      </c>
      <c r="BA1059" s="52" t="str">
        <f>IF(参照!G1059="","",参照!G1059)</f>
        <v>(株)岡崎さくら電力_</v>
      </c>
      <c r="BB1059" s="52">
        <f t="shared" si="47"/>
        <v>0.317</v>
      </c>
      <c r="BD1059" s="52" t="str">
        <f>IF(参照!L1059="","",参照!L1059)</f>
        <v/>
      </c>
    </row>
    <row r="1060" spans="47:56">
      <c r="AU1060" s="52" t="str">
        <f>IF(参照!A1060="","",参照!A1060)</f>
        <v>A0702</v>
      </c>
      <c r="AV1060" s="52" t="str">
        <f>IF(参照!B1060="","",参照!B1060)</f>
        <v>旭マルヰガス(株)</v>
      </c>
      <c r="AW1060" s="52">
        <f>IF(参照!C1060="","",参照!C1060)</f>
        <v>5.1599999999999997E-4</v>
      </c>
      <c r="AX1060" s="52" t="str">
        <f>IF(参照!D1060="","",参照!D1060)</f>
        <v/>
      </c>
      <c r="AY1060" s="52">
        <f>IF(参照!E1060="","",参照!E1060)</f>
        <v>5.6099999999999998E-4</v>
      </c>
      <c r="AZ1060" s="52" t="str">
        <f>IF(参照!F1060="","",参照!F1060)</f>
        <v>旭マルヰガス(株)</v>
      </c>
      <c r="BA1060" s="52" t="str">
        <f>IF(参照!G1060="","",参照!G1060)</f>
        <v>旭マルヰガス(株)_</v>
      </c>
      <c r="BB1060" s="52">
        <f t="shared" si="47"/>
        <v>0.56099999999999994</v>
      </c>
      <c r="BD1060" s="52" t="str">
        <f>IF(参照!L1060="","",参照!L1060)</f>
        <v/>
      </c>
    </row>
    <row r="1061" spans="47:56">
      <c r="AU1061" s="52" t="str">
        <f>IF(参照!A1061="","",参照!A1061)</f>
        <v>A0703</v>
      </c>
      <c r="AV1061" s="52" t="str">
        <f>IF(参照!B1061="","",参照!B1061)</f>
        <v>ＪＲＥトレーディング(株)</v>
      </c>
      <c r="AW1061" s="52" t="str">
        <f>IF(参照!C1061="","",参照!C1061)</f>
        <v>0.000453※</v>
      </c>
      <c r="AX1061" s="52" t="str">
        <f>IF(参照!D1061="","",参照!D1061)</f>
        <v/>
      </c>
      <c r="AY1061" s="52">
        <f>IF(参照!E1061="","",参照!E1061)</f>
        <v>7.0899999999999999E-4</v>
      </c>
      <c r="AZ1061" s="52" t="str">
        <f>IF(参照!F1061="","",参照!F1061)</f>
        <v>ＪＲＥトレーディング(株)</v>
      </c>
      <c r="BA1061" s="52" t="str">
        <f>IF(参照!G1061="","",参照!G1061)</f>
        <v>ＪＲＥトレーディング(株)_</v>
      </c>
      <c r="BB1061" s="52">
        <f t="shared" si="47"/>
        <v>0.70899999999999996</v>
      </c>
      <c r="BD1061" s="52" t="str">
        <f>IF(参照!L1061="","",参照!L1061)</f>
        <v/>
      </c>
    </row>
    <row r="1062" spans="47:56">
      <c r="AU1062" s="52" t="str">
        <f>IF(参照!A1062="","",参照!A1062)</f>
        <v>A0704</v>
      </c>
      <c r="AV1062" s="52" t="str">
        <f>IF(参照!B1062="","",参照!B1062)</f>
        <v>Ｃａｓｔｌｅｔｏｎ　Ｃｏｍｍｏｄｉｔｉｅｓ　Ｊａｐａｎ合同会社</v>
      </c>
      <c r="AW1062" s="52">
        <f>IF(参照!C1062="","",参照!C1062)</f>
        <v>2.05E-4</v>
      </c>
      <c r="AX1062" s="52" t="str">
        <f>IF(参照!D1062="","",参照!D1062)</f>
        <v/>
      </c>
      <c r="AY1062" s="52">
        <f>IF(参照!E1062="","",参照!E1062)</f>
        <v>1.4899999999999999E-4</v>
      </c>
      <c r="AZ1062" s="52" t="str">
        <f>IF(参照!F1062="","",参照!F1062)</f>
        <v>Ｃａｓｔｌｅｔｏｎ　Ｃｏｍｍｏｄｉｔｉｅｓ　Ｊａｐａｎ合同会社</v>
      </c>
      <c r="BA1062" s="52" t="str">
        <f>IF(参照!G1062="","",参照!G1062)</f>
        <v>Ｃａｓｔｌｅｔｏｎ　Ｃｏｍｍｏｄｉｔｉｅｓ　Ｊａｐａｎ合同会社_</v>
      </c>
      <c r="BB1062" s="52">
        <f t="shared" si="47"/>
        <v>0.14899999999999999</v>
      </c>
      <c r="BD1062" s="52" t="str">
        <f>IF(参照!L1062="","",参照!L1062)</f>
        <v/>
      </c>
    </row>
    <row r="1063" spans="47:56">
      <c r="AU1063" s="52" t="str">
        <f>IF(参照!A1063="","",参照!A1063)</f>
        <v>A0705</v>
      </c>
      <c r="AV1063" s="52" t="str">
        <f>IF(参照!B1063="","",参照!B1063)</f>
        <v>神戸電力(株)</v>
      </c>
      <c r="AW1063" s="52">
        <f>IF(参照!C1063="","",参照!C1063)</f>
        <v>6.1799999999999995E-4</v>
      </c>
      <c r="AX1063" s="52" t="str">
        <f>IF(参照!D1063="","",参照!D1063)</f>
        <v/>
      </c>
      <c r="AY1063" s="52">
        <f>IF(参照!E1063="","",参照!E1063)</f>
        <v>6.9200000000000002E-4</v>
      </c>
      <c r="AZ1063" s="52" t="str">
        <f>IF(参照!F1063="","",参照!F1063)</f>
        <v>神戸電力(株)</v>
      </c>
      <c r="BA1063" s="52" t="str">
        <f>IF(参照!G1063="","",参照!G1063)</f>
        <v>神戸電力(株)_</v>
      </c>
      <c r="BB1063" s="52">
        <f t="shared" si="47"/>
        <v>0.69200000000000006</v>
      </c>
      <c r="BD1063" s="52" t="str">
        <f>IF(参照!L1063="","",参照!L1063)</f>
        <v/>
      </c>
    </row>
    <row r="1064" spans="47:56">
      <c r="AU1064" s="52" t="str">
        <f>IF(参照!A1064="","",参照!A1064)</f>
        <v>A0708</v>
      </c>
      <c r="AV1064" s="52" t="str">
        <f>IF(参照!B1064="","",参照!B1064)</f>
        <v>エア・ウォーター・ライフソリューション(株)(旧：エア・ウォーター北海道(株))</v>
      </c>
      <c r="AW1064" s="52">
        <f>IF(参照!C1064="","",参照!C1064)</f>
        <v>6.0300000000000002E-4</v>
      </c>
      <c r="AX1064" s="52" t="str">
        <f>IF(参照!D1064="","",参照!D1064)</f>
        <v/>
      </c>
      <c r="AY1064" s="52">
        <f>IF(参照!E1064="","",参照!E1064)</f>
        <v>5.4699999999999996E-4</v>
      </c>
      <c r="AZ1064" s="52" t="str">
        <f>IF(参照!F1064="","",参照!F1064)</f>
        <v>エア・ウォーター・ライフソリューション(株)(旧：エア・ウォーター北海道(株))</v>
      </c>
      <c r="BA1064" s="52" t="str">
        <f>IF(参照!G1064="","",参照!G1064)</f>
        <v>エア・ウォーター・ライフソリューション(株)(旧：エア・ウォーター北海道(株))_</v>
      </c>
      <c r="BB1064" s="52">
        <f t="shared" si="47"/>
        <v>0.54699999999999993</v>
      </c>
      <c r="BD1064" s="52" t="str">
        <f>IF(参照!L1064="","",参照!L1064)</f>
        <v/>
      </c>
    </row>
    <row r="1065" spans="47:56">
      <c r="AU1065" s="52" t="str">
        <f>IF(参照!A1065="","",参照!A1065)</f>
        <v>A0709</v>
      </c>
      <c r="AV1065" s="52" t="str">
        <f>IF(参照!B1065="","",参照!B1065)</f>
        <v>生活協同組合ひろしま</v>
      </c>
      <c r="AW1065" s="52">
        <f>IF(参照!C1065="","",参照!C1065)</f>
        <v>3.6699999999999998E-4</v>
      </c>
      <c r="AX1065" s="52" t="str">
        <f>IF(参照!D1065="","",参照!D1065)</f>
        <v>メニューA</v>
      </c>
      <c r="AY1065" s="52">
        <f>IF(参照!E1065="","",参照!E1065)</f>
        <v>3.5100000000000002E-4</v>
      </c>
      <c r="AZ1065" s="52" t="str">
        <f>IF(参照!F1065="","",参照!F1065)</f>
        <v>生活協同組合ひろしま</v>
      </c>
      <c r="BA1065" s="52" t="str">
        <f>IF(参照!G1065="","",参照!G1065)</f>
        <v>生活協同組合ひろしま_メニューA</v>
      </c>
      <c r="BB1065" s="52">
        <f t="shared" si="47"/>
        <v>0.35100000000000003</v>
      </c>
      <c r="BD1065" s="52" t="str">
        <f>IF(参照!L1065="","",参照!L1065)</f>
        <v/>
      </c>
    </row>
    <row r="1066" spans="47:56">
      <c r="AU1066" s="52" t="str">
        <f>IF(参照!A1066="","",参照!A1066)</f>
        <v/>
      </c>
      <c r="AV1066" s="52" t="str">
        <f>IF(参照!B1066="","",参照!B1066)</f>
        <v/>
      </c>
      <c r="AW1066" s="52" t="str">
        <f>IF(参照!C1066="","",参照!C1066)</f>
        <v/>
      </c>
      <c r="AX1066" s="52" t="str">
        <f>IF(参照!D1066="","",参照!D1066)</f>
        <v>メニューB(残差)</v>
      </c>
      <c r="AY1066" s="52">
        <f>IF(参照!E1066="","",参照!E1066)</f>
        <v>3.21E-4</v>
      </c>
      <c r="AZ1066" s="52" t="str">
        <f>IF(参照!F1066="","",参照!F1066)</f>
        <v>生活協同組合ひろしま</v>
      </c>
      <c r="BA1066" s="52" t="str">
        <f>IF(参照!G1066="","",参照!G1066)</f>
        <v>生活協同組合ひろしま_メニューB(残差)</v>
      </c>
      <c r="BB1066" s="52">
        <f t="shared" si="47"/>
        <v>0.32100000000000001</v>
      </c>
      <c r="BD1066" s="52" t="str">
        <f>IF(参照!L1066="","",参照!L1066)</f>
        <v/>
      </c>
    </row>
    <row r="1067" spans="47:56">
      <c r="AU1067" s="52" t="str">
        <f>IF(参照!A1067="","",参照!A1067)</f>
        <v/>
      </c>
      <c r="AV1067" s="52" t="str">
        <f>IF(参照!B1067="","",参照!B1067)</f>
        <v/>
      </c>
      <c r="AW1067" s="52" t="str">
        <f>IF(参照!C1067="","",参照!C1067)</f>
        <v/>
      </c>
      <c r="AX1067" s="52" t="str">
        <f>IF(参照!D1067="","",参照!D1067)</f>
        <v>(参考値)事業者全体</v>
      </c>
      <c r="AY1067" s="52">
        <f>IF(参照!E1067="","",参照!E1067)</f>
        <v>3.4200000000000002E-4</v>
      </c>
      <c r="AZ1067" s="52" t="str">
        <f>IF(参照!F1067="","",参照!F1067)</f>
        <v>生活協同組合ひろしま</v>
      </c>
      <c r="BA1067" s="52" t="str">
        <f>IF(参照!G1067="","",参照!G1067)</f>
        <v>生活協同組合ひろしま_(参考値)事業者全体</v>
      </c>
      <c r="BB1067" s="52">
        <f t="shared" si="47"/>
        <v>0.34200000000000003</v>
      </c>
      <c r="BD1067" s="52" t="str">
        <f>IF(参照!L1067="","",参照!L1067)</f>
        <v/>
      </c>
    </row>
    <row r="1068" spans="47:56">
      <c r="AU1068" s="52" t="str">
        <f>IF(参照!A1068="","",参照!A1068)</f>
        <v>A0710</v>
      </c>
      <c r="AV1068" s="52" t="str">
        <f>IF(参照!B1068="","",参照!B1068)</f>
        <v>(株)京楽産業ホールディングス</v>
      </c>
      <c r="AW1068" s="52">
        <f>IF(参照!C1068="","",参照!C1068)</f>
        <v>4.8299999999999998E-4</v>
      </c>
      <c r="AX1068" s="52" t="str">
        <f>IF(参照!D1068="","",参照!D1068)</f>
        <v/>
      </c>
      <c r="AY1068" s="52">
        <f>IF(参照!E1068="","",参照!E1068)</f>
        <v>5.2999999999999998E-4</v>
      </c>
      <c r="AZ1068" s="52" t="str">
        <f>IF(参照!F1068="","",参照!F1068)</f>
        <v>(株)京楽産業ホールディングス</v>
      </c>
      <c r="BA1068" s="52" t="str">
        <f>IF(参照!G1068="","",参照!G1068)</f>
        <v>(株)京楽産業ホールディングス_</v>
      </c>
      <c r="BB1068" s="52">
        <f t="shared" si="47"/>
        <v>0.53</v>
      </c>
      <c r="BD1068" s="52" t="str">
        <f>IF(参照!L1068="","",参照!L1068)</f>
        <v/>
      </c>
    </row>
    <row r="1069" spans="47:56">
      <c r="AU1069" s="52" t="str">
        <f>IF(参照!A1069="","",参照!A1069)</f>
        <v>A0711</v>
      </c>
      <c r="AV1069" s="52" t="str">
        <f>IF(参照!B1069="","",参照!B1069)</f>
        <v>(株)ＲｅｎｏＬａｂｏ</v>
      </c>
      <c r="AW1069" s="52">
        <f>IF(参照!C1069="","",参照!C1069)</f>
        <v>5.1000000000000004E-4</v>
      </c>
      <c r="AX1069" s="52" t="str">
        <f>IF(参照!D1069="","",参照!D1069)</f>
        <v/>
      </c>
      <c r="AY1069" s="52">
        <f>IF(参照!E1069="","",参照!E1069)</f>
        <v>5.6300000000000002E-4</v>
      </c>
      <c r="AZ1069" s="52" t="str">
        <f>IF(参照!F1069="","",参照!F1069)</f>
        <v>(株)ＲｅｎｏＬａｂｏ</v>
      </c>
      <c r="BA1069" s="52" t="str">
        <f>IF(参照!G1069="","",参照!G1069)</f>
        <v>(株)ＲｅｎｏＬａｂｏ_</v>
      </c>
      <c r="BB1069" s="52">
        <f t="shared" si="47"/>
        <v>0.56300000000000006</v>
      </c>
      <c r="BD1069" s="52" t="str">
        <f>IF(参照!L1069="","",参照!L1069)</f>
        <v/>
      </c>
    </row>
    <row r="1070" spans="47:56">
      <c r="AU1070" s="52" t="str">
        <f>IF(参照!A1070="","",参照!A1070)</f>
        <v>A0712</v>
      </c>
      <c r="AV1070" s="52" t="str">
        <f>IF(参照!B1070="","",参照!B1070)</f>
        <v>アークエルテクノロジーズ(株)</v>
      </c>
      <c r="AW1070" s="52">
        <f>IF(参照!C1070="","",参照!C1070)</f>
        <v>5.13E-4</v>
      </c>
      <c r="AX1070" s="52" t="str">
        <f>IF(参照!D1070="","",参照!D1070)</f>
        <v/>
      </c>
      <c r="AY1070" s="52">
        <f>IF(参照!E1070="","",参照!E1070)</f>
        <v>0</v>
      </c>
      <c r="AZ1070" s="52" t="str">
        <f>IF(参照!F1070="","",参照!F1070)</f>
        <v>アークエルテクノロジーズ(株)</v>
      </c>
      <c r="BA1070" s="52" t="str">
        <f>IF(参照!G1070="","",参照!G1070)</f>
        <v>アークエルテクノロジーズ(株)_</v>
      </c>
      <c r="BB1070" s="52">
        <f t="shared" si="47"/>
        <v>0</v>
      </c>
      <c r="BD1070" s="52" t="str">
        <f>IF(参照!L1070="","",参照!L1070)</f>
        <v/>
      </c>
    </row>
    <row r="1071" spans="47:56">
      <c r="AU1071" s="52" t="str">
        <f>IF(参照!A1071="","",参照!A1071)</f>
        <v>A0713</v>
      </c>
      <c r="AV1071" s="52" t="str">
        <f>IF(参照!B1071="","",参照!B1071)</f>
        <v>弥富ガス協同組合</v>
      </c>
      <c r="AW1071" s="52">
        <f>IF(参照!C1071="","",参照!C1071)</f>
        <v>5.2500000000000008E-4</v>
      </c>
      <c r="AX1071" s="52" t="str">
        <f>IF(参照!D1071="","",参照!D1071)</f>
        <v/>
      </c>
      <c r="AY1071" s="52">
        <f>IF(参照!E1071="","",参照!E1071)</f>
        <v>5.6999999999999998E-4</v>
      </c>
      <c r="AZ1071" s="52" t="str">
        <f>IF(参照!F1071="","",参照!F1071)</f>
        <v>弥富ガス協同組合</v>
      </c>
      <c r="BA1071" s="52" t="str">
        <f>IF(参照!G1071="","",参照!G1071)</f>
        <v>弥富ガス協同組合_</v>
      </c>
      <c r="BB1071" s="52">
        <f t="shared" si="47"/>
        <v>0.56999999999999995</v>
      </c>
      <c r="BD1071" s="52" t="str">
        <f>IF(参照!L1071="","",参照!L1071)</f>
        <v/>
      </c>
    </row>
    <row r="1072" spans="47:56">
      <c r="AU1072" s="52" t="str">
        <f>IF(参照!A1072="","",参照!A1072)</f>
        <v>A0714</v>
      </c>
      <c r="AV1072" s="52" t="str">
        <f>IF(参照!B1072="","",参照!B1072)</f>
        <v>エルメック(株)</v>
      </c>
      <c r="AW1072" s="52">
        <f>IF(参照!C1072="","",参照!C1072)</f>
        <v>3.9100000000000002E-4</v>
      </c>
      <c r="AX1072" s="52" t="str">
        <f>IF(参照!D1072="","",参照!D1072)</f>
        <v/>
      </c>
      <c r="AY1072" s="52">
        <f>IF(参照!E1072="","",参照!E1072)</f>
        <v>3.3500000000000001E-4</v>
      </c>
      <c r="AZ1072" s="52" t="str">
        <f>IF(参照!F1072="","",参照!F1072)</f>
        <v>エルメック(株)</v>
      </c>
      <c r="BA1072" s="52" t="str">
        <f>IF(参照!G1072="","",参照!G1072)</f>
        <v>エルメック(株)_</v>
      </c>
      <c r="BB1072" s="52">
        <f t="shared" si="47"/>
        <v>0.33500000000000002</v>
      </c>
      <c r="BD1072" s="52" t="str">
        <f>IF(参照!L1072="","",参照!L1072)</f>
        <v/>
      </c>
    </row>
    <row r="1073" spans="47:56">
      <c r="AU1073" s="52" t="str">
        <f>IF(参照!A1073="","",参照!A1073)</f>
        <v>A0715</v>
      </c>
      <c r="AV1073" s="52" t="str">
        <f>IF(参照!B1073="","",参照!B1073)</f>
        <v>(株)オズエナジー</v>
      </c>
      <c r="AW1073" s="52">
        <f>IF(参照!C1073="","",参照!C1073)</f>
        <v>4.9600000000000002E-4</v>
      </c>
      <c r="AX1073" s="52" t="str">
        <f>IF(参照!D1073="","",参照!D1073)</f>
        <v/>
      </c>
      <c r="AY1073" s="52">
        <f>IF(参照!E1073="","",参照!E1073)</f>
        <v>5.4299999999999997E-4</v>
      </c>
      <c r="AZ1073" s="52" t="str">
        <f>IF(参照!F1073="","",参照!F1073)</f>
        <v>(株)オズエナジー</v>
      </c>
      <c r="BA1073" s="52" t="str">
        <f>IF(参照!G1073="","",参照!G1073)</f>
        <v>(株)オズエナジー_</v>
      </c>
      <c r="BB1073" s="52">
        <f t="shared" si="47"/>
        <v>0.54299999999999993</v>
      </c>
      <c r="BD1073" s="52" t="str">
        <f>IF(参照!L1073="","",参照!L1073)</f>
        <v/>
      </c>
    </row>
    <row r="1074" spans="47:56">
      <c r="AU1074" s="52" t="str">
        <f>IF(参照!A1074="","",参照!A1074)</f>
        <v>A0716</v>
      </c>
      <c r="AV1074" s="52" t="str">
        <f>IF(参照!B1074="","",参照!B1074)</f>
        <v>レモンガス(株)</v>
      </c>
      <c r="AW1074" s="52">
        <f>IF(参照!C1074="","",参照!C1074)</f>
        <v>4.6000000000000001E-4</v>
      </c>
      <c r="AX1074" s="52" t="str">
        <f>IF(参照!D1074="","",参照!D1074)</f>
        <v/>
      </c>
      <c r="AY1074" s="52">
        <f>IF(参照!E1074="","",参照!E1074)</f>
        <v>4.0400000000000001E-4</v>
      </c>
      <c r="AZ1074" s="52" t="str">
        <f>IF(参照!F1074="","",参照!F1074)</f>
        <v>レモンガス(株)</v>
      </c>
      <c r="BA1074" s="52" t="str">
        <f>IF(参照!G1074="","",参照!G1074)</f>
        <v>レモンガス(株)_</v>
      </c>
      <c r="BB1074" s="52">
        <f t="shared" si="47"/>
        <v>0.40400000000000003</v>
      </c>
      <c r="BD1074" s="52" t="str">
        <f>IF(参照!L1074="","",参照!L1074)</f>
        <v/>
      </c>
    </row>
    <row r="1075" spans="47:56">
      <c r="AU1075" s="52" t="str">
        <f>IF(参照!A1075="","",参照!A1075)</f>
        <v>A0718</v>
      </c>
      <c r="AV1075" s="52" t="str">
        <f>IF(参照!B1075="","",参照!B1075)</f>
        <v>(株)日本海水</v>
      </c>
      <c r="AW1075" s="52">
        <f>IF(参照!C1075="","",参照!C1075)</f>
        <v>3.7399999999999998E-4</v>
      </c>
      <c r="AX1075" s="52" t="str">
        <f>IF(参照!D1075="","",参照!D1075)</f>
        <v/>
      </c>
      <c r="AY1075" s="52">
        <f>IF(参照!E1075="","",参照!E1075)</f>
        <v>3.1799999999999998E-4</v>
      </c>
      <c r="AZ1075" s="52" t="str">
        <f>IF(参照!F1075="","",参照!F1075)</f>
        <v>(株)日本海水</v>
      </c>
      <c r="BA1075" s="52" t="str">
        <f>IF(参照!G1075="","",参照!G1075)</f>
        <v>(株)日本海水_</v>
      </c>
      <c r="BB1075" s="52">
        <f t="shared" si="47"/>
        <v>0.318</v>
      </c>
      <c r="BD1075" s="52" t="str">
        <f>IF(参照!L1075="","",参照!L1075)</f>
        <v/>
      </c>
    </row>
    <row r="1076" spans="47:56">
      <c r="AU1076" s="52" t="str">
        <f>IF(参照!A1076="","",参照!A1076)</f>
        <v>A0720</v>
      </c>
      <c r="AV1076" s="52" t="str">
        <f>IF(参照!B1076="","",参照!B1076)</f>
        <v>(株)ａｆｔｅｒＦＩＴ</v>
      </c>
      <c r="AW1076" s="52">
        <f>IF(参照!C1076="","",参照!C1076)</f>
        <v>4.9600000000000002E-4</v>
      </c>
      <c r="AX1076" s="52" t="str">
        <f>IF(参照!D1076="","",参照!D1076)</f>
        <v>メニューA</v>
      </c>
      <c r="AY1076" s="52">
        <f>IF(参照!E1076="","",参照!E1076)</f>
        <v>0</v>
      </c>
      <c r="AZ1076" s="52" t="str">
        <f>IF(参照!F1076="","",参照!F1076)</f>
        <v>(株)ａｆｔｅｒＦＩＴ</v>
      </c>
      <c r="BA1076" s="52" t="str">
        <f>IF(参照!G1076="","",参照!G1076)</f>
        <v>(株)ａｆｔｅｒＦＩＴ_メニューA</v>
      </c>
      <c r="BB1076" s="52">
        <f t="shared" si="47"/>
        <v>0</v>
      </c>
      <c r="BD1076" s="52" t="str">
        <f>IF(参照!L1076="","",参照!L1076)</f>
        <v/>
      </c>
    </row>
    <row r="1077" spans="47:56">
      <c r="AU1077" s="52" t="str">
        <f>IF(参照!A1077="","",参照!A1077)</f>
        <v>A0721</v>
      </c>
      <c r="AV1077" s="52" t="str">
        <f>IF(参照!B1077="","",参照!B1077)</f>
        <v>中小企業支援(株)</v>
      </c>
      <c r="AW1077" s="52">
        <f>IF(参照!C1077="","",参照!C1077)</f>
        <v>5.3799999999999996E-4</v>
      </c>
      <c r="AX1077" s="52" t="str">
        <f>IF(参照!D1077="","",参照!D1077)</f>
        <v/>
      </c>
      <c r="AY1077" s="52">
        <f>IF(参照!E1077="","",参照!E1077)</f>
        <v>5.9500000000000004E-4</v>
      </c>
      <c r="AZ1077" s="52" t="str">
        <f>IF(参照!F1077="","",参照!F1077)</f>
        <v>中小企業支援(株)</v>
      </c>
      <c r="BA1077" s="52" t="str">
        <f>IF(参照!G1077="","",参照!G1077)</f>
        <v>中小企業支援(株)_</v>
      </c>
      <c r="BB1077" s="52">
        <f t="shared" si="47"/>
        <v>0.59500000000000008</v>
      </c>
      <c r="BD1077" s="52" t="str">
        <f>IF(参照!L1077="","",参照!L1077)</f>
        <v/>
      </c>
    </row>
    <row r="1078" spans="47:56">
      <c r="AU1078" s="52" t="str">
        <f>IF(参照!A1078="","",参照!A1078)</f>
        <v>A0722</v>
      </c>
      <c r="AV1078" s="52" t="str">
        <f>IF(参照!B1078="","",参照!B1078)</f>
        <v>サントラベラーズサービス有限会社</v>
      </c>
      <c r="AW1078" s="52">
        <f>IF(参照!C1078="","",参照!C1078)</f>
        <v>5.1400000000000003E-4</v>
      </c>
      <c r="AX1078" s="52" t="str">
        <f>IF(参照!D1078="","",参照!D1078)</f>
        <v/>
      </c>
      <c r="AY1078" s="52">
        <f>IF(参照!E1078="","",参照!E1078)</f>
        <v>4.5800000000000002E-4</v>
      </c>
      <c r="AZ1078" s="52" t="str">
        <f>IF(参照!F1078="","",参照!F1078)</f>
        <v>サントラベラーズサービス有限会社</v>
      </c>
      <c r="BA1078" s="52" t="str">
        <f>IF(参照!G1078="","",参照!G1078)</f>
        <v>サントラベラーズサービス有限会社_</v>
      </c>
      <c r="BB1078" s="52">
        <f t="shared" si="47"/>
        <v>0.45800000000000002</v>
      </c>
      <c r="BD1078" s="52" t="str">
        <f>IF(参照!L1078="","",参照!L1078)</f>
        <v/>
      </c>
    </row>
    <row r="1079" spans="47:56">
      <c r="AU1079" s="52" t="str">
        <f>IF(参照!A1079="","",参照!A1079)</f>
        <v>A0725</v>
      </c>
      <c r="AV1079" s="52" t="str">
        <f>IF(参照!B1079="","",参照!B1079)</f>
        <v>合同会社Ｐｅａｋ８</v>
      </c>
      <c r="AW1079" s="52">
        <f>IF(参照!C1079="","",参照!C1079)</f>
        <v>4.75E-4</v>
      </c>
      <c r="AX1079" s="52" t="str">
        <f>IF(参照!D1079="","",参照!D1079)</f>
        <v/>
      </c>
      <c r="AY1079" s="52">
        <f>IF(参照!E1079="","",参照!E1079)</f>
        <v>4.1899999999999999E-4</v>
      </c>
      <c r="AZ1079" s="52" t="str">
        <f>IF(参照!F1079="","",参照!F1079)</f>
        <v>合同会社Ｐｅａｋ８</v>
      </c>
      <c r="BA1079" s="52" t="str">
        <f>IF(参照!G1079="","",参照!G1079)</f>
        <v>合同会社Ｐｅａｋ８_</v>
      </c>
      <c r="BB1079" s="52">
        <f t="shared" si="47"/>
        <v>0.41899999999999998</v>
      </c>
      <c r="BD1079" s="52" t="str">
        <f>IF(参照!L1079="","",参照!L1079)</f>
        <v/>
      </c>
    </row>
    <row r="1080" spans="47:56">
      <c r="AU1080" s="52" t="str">
        <f>IF(参照!A1080="","",参照!A1080)</f>
        <v>A0726</v>
      </c>
      <c r="AV1080" s="52" t="str">
        <f>IF(参照!B1080="","",参照!B1080)</f>
        <v>八千代エンジニヤリング(株)</v>
      </c>
      <c r="AW1080" s="52">
        <f>IF(参照!C1080="","",参照!C1080)</f>
        <v>4.7799999999999996E-4</v>
      </c>
      <c r="AX1080" s="52" t="str">
        <f>IF(参照!D1080="","",参照!D1080)</f>
        <v/>
      </c>
      <c r="AY1080" s="52">
        <f>IF(参照!E1080="","",参照!E1080)</f>
        <v>0</v>
      </c>
      <c r="AZ1080" s="52" t="str">
        <f>IF(参照!F1080="","",参照!F1080)</f>
        <v>八千代エンジニヤリング(株)</v>
      </c>
      <c r="BA1080" s="52" t="str">
        <f>IF(参照!G1080="","",参照!G1080)</f>
        <v>八千代エンジニヤリング(株)_</v>
      </c>
      <c r="BB1080" s="52">
        <f t="shared" si="47"/>
        <v>0</v>
      </c>
      <c r="BD1080" s="52" t="str">
        <f>IF(参照!L1080="","",参照!L1080)</f>
        <v/>
      </c>
    </row>
    <row r="1081" spans="47:56">
      <c r="AU1081" s="52" t="str">
        <f>IF(参照!A1081="","",参照!A1081)</f>
        <v>A0729</v>
      </c>
      <c r="AV1081" s="52" t="str">
        <f>IF(参照!B1081="","",参照!B1081)</f>
        <v>神楽電力(株)</v>
      </c>
      <c r="AW1081" s="52">
        <f>IF(参照!C1081="","",参照!C1081)</f>
        <v>4.4900000000000002E-4</v>
      </c>
      <c r="AX1081" s="52" t="str">
        <f>IF(参照!D1081="","",参照!D1081)</f>
        <v/>
      </c>
      <c r="AY1081" s="52">
        <f>IF(参照!E1081="","",参照!E1081)</f>
        <v>5.5699999999999999E-4</v>
      </c>
      <c r="AZ1081" s="52" t="str">
        <f>IF(参照!F1081="","",参照!F1081)</f>
        <v>神楽電力(株)</v>
      </c>
      <c r="BA1081" s="52" t="str">
        <f>IF(参照!G1081="","",参照!G1081)</f>
        <v>神楽電力(株)_</v>
      </c>
      <c r="BB1081" s="52">
        <f t="shared" si="47"/>
        <v>0.55699999999999994</v>
      </c>
      <c r="BD1081" s="52" t="str">
        <f>IF(参照!L1081="","",参照!L1081)</f>
        <v/>
      </c>
    </row>
    <row r="1082" spans="47:56">
      <c r="AU1082" s="52" t="str">
        <f>IF(参照!A1082="","",参照!A1082)</f>
        <v>A0730</v>
      </c>
      <c r="AV1082" s="52" t="str">
        <f>IF(参照!B1082="","",参照!B1082)</f>
        <v>ゆきぐに新電力(株)</v>
      </c>
      <c r="AW1082" s="52">
        <f>IF(参照!C1082="","",参照!C1082)</f>
        <v>5.22E-4</v>
      </c>
      <c r="AX1082" s="52" t="str">
        <f>IF(参照!D1082="","",参照!D1082)</f>
        <v/>
      </c>
      <c r="AY1082" s="52">
        <f>IF(参照!E1082="","",参照!E1082)</f>
        <v>4.6900000000000002E-4</v>
      </c>
      <c r="AZ1082" s="52" t="str">
        <f>IF(参照!F1082="","",参照!F1082)</f>
        <v>ゆきぐに新電力(株)</v>
      </c>
      <c r="BA1082" s="52" t="str">
        <f>IF(参照!G1082="","",参照!G1082)</f>
        <v>ゆきぐに新電力(株)_</v>
      </c>
      <c r="BB1082" s="52">
        <f t="shared" si="47"/>
        <v>0.46900000000000003</v>
      </c>
      <c r="BD1082" s="52" t="str">
        <f>IF(参照!L1082="","",参照!L1082)</f>
        <v/>
      </c>
    </row>
    <row r="1083" spans="47:56">
      <c r="AU1083" s="52" t="str">
        <f>IF(参照!A1083="","",参照!A1083)</f>
        <v>A0732</v>
      </c>
      <c r="AV1083" s="52" t="str">
        <f>IF(参照!B1083="","",参照!B1083)</f>
        <v>(株)ながさきサステナエナジー</v>
      </c>
      <c r="AW1083" s="52">
        <f>IF(参照!C1083="","",参照!C1083)</f>
        <v>8.1000000000000004E-5</v>
      </c>
      <c r="AX1083" s="52" t="str">
        <f>IF(参照!D1083="","",参照!D1083)</f>
        <v/>
      </c>
      <c r="AY1083" s="52">
        <f>IF(参照!E1083="","",参照!E1083)</f>
        <v>0</v>
      </c>
      <c r="AZ1083" s="52" t="str">
        <f>IF(参照!F1083="","",参照!F1083)</f>
        <v>(株)ながさきサステナエナジー</v>
      </c>
      <c r="BA1083" s="52" t="str">
        <f>IF(参照!G1083="","",参照!G1083)</f>
        <v>(株)ながさきサステナエナジー_</v>
      </c>
      <c r="BB1083" s="52">
        <f t="shared" si="47"/>
        <v>0</v>
      </c>
      <c r="BD1083" s="52" t="str">
        <f>IF(参照!L1083="","",参照!L1083)</f>
        <v/>
      </c>
    </row>
    <row r="1084" spans="47:56">
      <c r="AU1084" s="52" t="str">
        <f>IF(参照!A1084="","",参照!A1084)</f>
        <v>A0734</v>
      </c>
      <c r="AV1084" s="52" t="str">
        <f>IF(参照!B1084="","",参照!B1084)</f>
        <v>(株)Ｉ＆Ｉ</v>
      </c>
      <c r="AW1084" s="52">
        <f>IF(参照!C1084="","",参照!C1084)</f>
        <v>5.3200000000000003E-4</v>
      </c>
      <c r="AX1084" s="52" t="str">
        <f>IF(参照!D1084="","",参照!D1084)</f>
        <v/>
      </c>
      <c r="AY1084" s="52">
        <f>IF(参照!E1084="","",参照!E1084)</f>
        <v>4.7599999999999997E-4</v>
      </c>
      <c r="AZ1084" s="52" t="str">
        <f>IF(参照!F1084="","",参照!F1084)</f>
        <v>(株)Ｉ＆Ｉ</v>
      </c>
      <c r="BA1084" s="52" t="str">
        <f>IF(参照!G1084="","",参照!G1084)</f>
        <v>(株)Ｉ＆Ｉ_</v>
      </c>
      <c r="BB1084" s="52">
        <f t="shared" si="47"/>
        <v>0.47599999999999998</v>
      </c>
      <c r="BD1084" s="52" t="str">
        <f>IF(参照!L1084="","",参照!L1084)</f>
        <v/>
      </c>
    </row>
    <row r="1085" spans="47:56">
      <c r="AU1085" s="52" t="str">
        <f>IF(参照!A1085="","",参照!A1085)</f>
        <v>A0738</v>
      </c>
      <c r="AV1085" s="52" t="str">
        <f>IF(参照!B1085="","",参照!B1085)</f>
        <v>(株)グルーヴエナジー</v>
      </c>
      <c r="AW1085" s="52">
        <f>IF(参照!C1085="","",参照!C1085)</f>
        <v>5.6999999999999998E-4</v>
      </c>
      <c r="AX1085" s="52" t="str">
        <f>IF(参照!D1085="","",参照!D1085)</f>
        <v/>
      </c>
      <c r="AY1085" s="52">
        <f>IF(参照!E1085="","",参照!E1085)</f>
        <v>6.1700000000000004E-4</v>
      </c>
      <c r="AZ1085" s="52" t="str">
        <f>IF(参照!F1085="","",参照!F1085)</f>
        <v>(株)グルーヴエナジー</v>
      </c>
      <c r="BA1085" s="52" t="str">
        <f>IF(参照!G1085="","",参照!G1085)</f>
        <v>(株)グルーヴエナジー_</v>
      </c>
      <c r="BB1085" s="52">
        <f t="shared" si="47"/>
        <v>0.61699999999999999</v>
      </c>
      <c r="BD1085" s="52" t="str">
        <f>IF(参照!L1085="","",参照!L1085)</f>
        <v/>
      </c>
    </row>
    <row r="1086" spans="47:56">
      <c r="AU1086" s="52" t="str">
        <f>IF(参照!A1086="","",参照!A1086)</f>
        <v>A0739</v>
      </c>
      <c r="AV1086" s="52" t="str">
        <f>IF(参照!B1086="","",参照!B1086)</f>
        <v>高知ニューエナジー(株)</v>
      </c>
      <c r="AW1086" s="52">
        <f>IF(参照!C1086="","",参照!C1086)</f>
        <v>4.6599999999999994E-4</v>
      </c>
      <c r="AX1086" s="52" t="str">
        <f>IF(参照!D1086="","",参照!D1086)</f>
        <v/>
      </c>
      <c r="AY1086" s="52">
        <f>IF(参照!E1086="","",参照!E1086)</f>
        <v>4.86E-4</v>
      </c>
      <c r="AZ1086" s="52" t="str">
        <f>IF(参照!F1086="","",参照!F1086)</f>
        <v>高知ニューエナジー(株)</v>
      </c>
      <c r="BA1086" s="52" t="str">
        <f>IF(参照!G1086="","",参照!G1086)</f>
        <v>高知ニューエナジー(株)_</v>
      </c>
      <c r="BB1086" s="52">
        <f t="shared" si="47"/>
        <v>0.48599999999999999</v>
      </c>
      <c r="BD1086" s="52" t="str">
        <f>IF(参照!L1086="","",参照!L1086)</f>
        <v/>
      </c>
    </row>
    <row r="1087" spans="47:56">
      <c r="AU1087" s="52" t="str">
        <f>IF(参照!A1087="","",参照!A1087)</f>
        <v>A0740</v>
      </c>
      <c r="AV1087" s="52" t="str">
        <f>IF(参照!B1087="","",参照!B1087)</f>
        <v>もみじ電力(株)</v>
      </c>
      <c r="AW1087" s="52">
        <f>IF(参照!C1087="","",参照!C1087)</f>
        <v>4.9799999999999996E-4</v>
      </c>
      <c r="AX1087" s="52" t="str">
        <f>IF(参照!D1087="","",参照!D1087)</f>
        <v/>
      </c>
      <c r="AY1087" s="52">
        <f>IF(参照!E1087="","",参照!E1087)</f>
        <v>4.4200000000000001E-4</v>
      </c>
      <c r="AZ1087" s="52" t="str">
        <f>IF(参照!F1087="","",参照!F1087)</f>
        <v>もみじ電力(株)</v>
      </c>
      <c r="BA1087" s="52" t="str">
        <f>IF(参照!G1087="","",参照!G1087)</f>
        <v>もみじ電力(株)_</v>
      </c>
      <c r="BB1087" s="52">
        <f t="shared" si="47"/>
        <v>0.442</v>
      </c>
      <c r="BD1087" s="52" t="str">
        <f>IF(参照!L1087="","",参照!L1087)</f>
        <v/>
      </c>
    </row>
    <row r="1088" spans="47:56">
      <c r="AU1088" s="52" t="str">
        <f>IF(参照!A1088="","",参照!A1088)</f>
        <v>A0742</v>
      </c>
      <c r="AV1088" s="52" t="str">
        <f>IF(参照!B1088="","",参照!B1088)</f>
        <v>(株)縁人</v>
      </c>
      <c r="AW1088" s="52">
        <f>IF(参照!C1088="","",参照!C1088)</f>
        <v>5.8500000000000002E-4</v>
      </c>
      <c r="AX1088" s="52" t="str">
        <f>IF(参照!D1088="","",参照!D1088)</f>
        <v/>
      </c>
      <c r="AY1088" s="52">
        <f>IF(参照!E1088="","",参照!E1088)</f>
        <v>6.2299999999999996E-4</v>
      </c>
      <c r="AZ1088" s="52" t="str">
        <f>IF(参照!F1088="","",参照!F1088)</f>
        <v>(株)縁人</v>
      </c>
      <c r="BA1088" s="52" t="str">
        <f>IF(参照!G1088="","",参照!G1088)</f>
        <v>(株)縁人_</v>
      </c>
      <c r="BB1088" s="52">
        <f t="shared" si="47"/>
        <v>0.623</v>
      </c>
      <c r="BD1088" s="52" t="str">
        <f>IF(参照!L1088="","",参照!L1088)</f>
        <v/>
      </c>
    </row>
    <row r="1089" spans="47:56">
      <c r="AU1089" s="52" t="str">
        <f>IF(参照!A1089="","",参照!A1089)</f>
        <v>A0743</v>
      </c>
      <c r="AV1089" s="52" t="str">
        <f>IF(参照!B1089="","",参照!B1089)</f>
        <v>Ｔ＆Ｔエナジー(株)</v>
      </c>
      <c r="AW1089" s="52">
        <f>IF(参照!C1089="","",参照!C1089)</f>
        <v>4.9299999999999995E-4</v>
      </c>
      <c r="AX1089" s="52" t="str">
        <f>IF(参照!D1089="","",参照!D1089)</f>
        <v/>
      </c>
      <c r="AY1089" s="52">
        <f>IF(参照!E1089="","",参照!E1089)</f>
        <v>4.37E-4</v>
      </c>
      <c r="AZ1089" s="52" t="str">
        <f>IF(参照!F1089="","",参照!F1089)</f>
        <v>Ｔ＆Ｔエナジー(株)</v>
      </c>
      <c r="BA1089" s="52" t="str">
        <f>IF(参照!G1089="","",参照!G1089)</f>
        <v>Ｔ＆Ｔエナジー(株)_</v>
      </c>
      <c r="BB1089" s="52">
        <f t="shared" si="47"/>
        <v>0.437</v>
      </c>
      <c r="BD1089" s="52" t="str">
        <f>IF(参照!L1089="","",参照!L1089)</f>
        <v/>
      </c>
    </row>
    <row r="1090" spans="47:56">
      <c r="AU1090" s="52" t="str">
        <f>IF(参照!A1090="","",参照!A1090)</f>
        <v>A0744</v>
      </c>
      <c r="AV1090" s="52" t="str">
        <f>IF(参照!B1090="","",参照!B1090)</f>
        <v>(株)ルーク</v>
      </c>
      <c r="AW1090" s="52">
        <f>IF(参照!C1090="","",参照!C1090)</f>
        <v>4.4700000000000002E-4</v>
      </c>
      <c r="AX1090" s="52" t="str">
        <f>IF(参照!D1090="","",参照!D1090)</f>
        <v>メニューA</v>
      </c>
      <c r="AY1090" s="52">
        <f>IF(参照!E1090="","",参照!E1090)</f>
        <v>0</v>
      </c>
      <c r="AZ1090" s="52" t="str">
        <f>IF(参照!F1090="","",参照!F1090)</f>
        <v>(株)ルーク</v>
      </c>
      <c r="BA1090" s="52" t="str">
        <f>IF(参照!G1090="","",参照!G1090)</f>
        <v>(株)ルーク_メニューA</v>
      </c>
      <c r="BB1090" s="52">
        <f t="shared" si="47"/>
        <v>0</v>
      </c>
      <c r="BD1090" s="52" t="str">
        <f>IF(参照!L1090="","",参照!L1090)</f>
        <v/>
      </c>
    </row>
    <row r="1091" spans="47:56">
      <c r="AU1091" s="52" t="str">
        <f>IF(参照!A1091="","",参照!A1091)</f>
        <v/>
      </c>
      <c r="AV1091" s="52" t="str">
        <f>IF(参照!B1091="","",参照!B1091)</f>
        <v/>
      </c>
      <c r="AW1091" s="52" t="str">
        <f>IF(参照!C1091="","",参照!C1091)</f>
        <v/>
      </c>
      <c r="AX1091" s="52" t="str">
        <f>IF(参照!D1091="","",参照!D1091)</f>
        <v>メニューB</v>
      </c>
      <c r="AY1091" s="52">
        <f>IF(参照!E1091="","",参照!E1091)</f>
        <v>3.4900000000000003E-4</v>
      </c>
      <c r="AZ1091" s="52" t="str">
        <f>IF(参照!F1091="","",参照!F1091)</f>
        <v>(株)ルーク</v>
      </c>
      <c r="BA1091" s="52" t="str">
        <f>IF(参照!G1091="","",参照!G1091)</f>
        <v>(株)ルーク_メニューB</v>
      </c>
      <c r="BB1091" s="52">
        <f t="shared" si="47"/>
        <v>0.34900000000000003</v>
      </c>
      <c r="BD1091" s="52" t="str">
        <f>IF(参照!L1091="","",参照!L1091)</f>
        <v/>
      </c>
    </row>
    <row r="1092" spans="47:56">
      <c r="AU1092" s="52" t="str">
        <f>IF(参照!A1092="","",参照!A1092)</f>
        <v/>
      </c>
      <c r="AV1092" s="52" t="str">
        <f>IF(参照!B1092="","",参照!B1092)</f>
        <v/>
      </c>
      <c r="AW1092" s="52" t="str">
        <f>IF(参照!C1092="","",参照!C1092)</f>
        <v/>
      </c>
      <c r="AX1092" s="52" t="str">
        <f>IF(参照!D1092="","",参照!D1092)</f>
        <v>メニューC(残差)</v>
      </c>
      <c r="AY1092" s="52">
        <f>IF(参照!E1092="","",参照!E1092)</f>
        <v>3.9100000000000002E-4</v>
      </c>
      <c r="AZ1092" s="52" t="str">
        <f>IF(参照!F1092="","",参照!F1092)</f>
        <v>(株)ルーク</v>
      </c>
      <c r="BA1092" s="52" t="str">
        <f>IF(参照!G1092="","",参照!G1092)</f>
        <v>(株)ルーク_メニューC(残差)</v>
      </c>
      <c r="BB1092" s="52">
        <f t="shared" si="47"/>
        <v>0.39100000000000001</v>
      </c>
      <c r="BD1092" s="52" t="str">
        <f>IF(参照!L1092="","",参照!L1092)</f>
        <v/>
      </c>
    </row>
    <row r="1093" spans="47:56">
      <c r="AU1093" s="52" t="str">
        <f>IF(参照!A1093="","",参照!A1093)</f>
        <v/>
      </c>
      <c r="AV1093" s="52" t="str">
        <f>IF(参照!B1093="","",参照!B1093)</f>
        <v/>
      </c>
      <c r="AW1093" s="52" t="str">
        <f>IF(参照!C1093="","",参照!C1093)</f>
        <v/>
      </c>
      <c r="AX1093" s="52" t="str">
        <f>IF(参照!D1093="","",参照!D1093)</f>
        <v>(参考値)事業者全体</v>
      </c>
      <c r="AY1093" s="52">
        <f>IF(参照!E1093="","",参照!E1093)</f>
        <v>4.3899999999999999E-4</v>
      </c>
      <c r="AZ1093" s="52" t="str">
        <f>IF(参照!F1093="","",参照!F1093)</f>
        <v>(株)ルーク</v>
      </c>
      <c r="BA1093" s="52" t="str">
        <f>IF(参照!G1093="","",参照!G1093)</f>
        <v>(株)ルーク_(参考値)事業者全体</v>
      </c>
      <c r="BB1093" s="52">
        <f t="shared" ref="BB1093:BB1128" si="48">AY1093*1000</f>
        <v>0.439</v>
      </c>
      <c r="BD1093" s="52" t="str">
        <f>IF(参照!L1093="","",参照!L1093)</f>
        <v/>
      </c>
    </row>
    <row r="1094" spans="47:56">
      <c r="AU1094" s="52" t="str">
        <f>IF(参照!A1094="","",参照!A1094)</f>
        <v>A0745</v>
      </c>
      <c r="AV1094" s="52" t="str">
        <f>IF(参照!B1094="","",参照!B1094)</f>
        <v>(株)ふくしま未来パワー</v>
      </c>
      <c r="AW1094" s="52" t="str">
        <f>IF(参照!C1094="","",参照!C1094)</f>
        <v>0.000453※</v>
      </c>
      <c r="AX1094" s="52" t="str">
        <f>IF(参照!D1094="","",参照!D1094)</f>
        <v/>
      </c>
      <c r="AY1094" s="52">
        <f>IF(参照!E1094="","",参照!E1094)</f>
        <v>7.8700000000000005E-4</v>
      </c>
      <c r="AZ1094" s="52" t="str">
        <f>IF(参照!F1094="","",参照!F1094)</f>
        <v>(株)ふくしま未来パワー</v>
      </c>
      <c r="BA1094" s="52" t="str">
        <f>IF(参照!G1094="","",参照!G1094)</f>
        <v>(株)ふくしま未来パワー_</v>
      </c>
      <c r="BB1094" s="52">
        <f t="shared" si="48"/>
        <v>0.78700000000000003</v>
      </c>
      <c r="BD1094" s="52" t="str">
        <f>IF(参照!L1094="","",参照!L1094)</f>
        <v/>
      </c>
    </row>
    <row r="1095" spans="47:56">
      <c r="AU1095" s="52" t="str">
        <f>IF(参照!A1095="","",参照!A1095)</f>
        <v>A0746</v>
      </c>
      <c r="AV1095" s="52" t="str">
        <f>IF(参照!B1095="","",参照!B1095)</f>
        <v>かけがわ報徳パワー(株)</v>
      </c>
      <c r="AW1095" s="52">
        <f>IF(参照!C1095="","",参照!C1095)</f>
        <v>4.6999999999999999E-4</v>
      </c>
      <c r="AX1095" s="52" t="str">
        <f>IF(参照!D1095="","",参照!D1095)</f>
        <v/>
      </c>
      <c r="AY1095" s="52">
        <f>IF(参照!E1095="","",参照!E1095)</f>
        <v>5.2000000000000006E-4</v>
      </c>
      <c r="AZ1095" s="52" t="str">
        <f>IF(参照!F1095="","",参照!F1095)</f>
        <v>かけがわ報徳パワー(株)</v>
      </c>
      <c r="BA1095" s="52" t="str">
        <f>IF(参照!G1095="","",参照!G1095)</f>
        <v>かけがわ報徳パワー(株)_</v>
      </c>
      <c r="BB1095" s="52">
        <f t="shared" si="48"/>
        <v>0.52</v>
      </c>
      <c r="BD1095" s="52" t="str">
        <f>IF(参照!L1095="","",参照!L1095)</f>
        <v/>
      </c>
    </row>
    <row r="1096" spans="47:56">
      <c r="AU1096" s="52" t="str">
        <f>IF(参照!A1096="","",参照!A1096)</f>
        <v>A0747</v>
      </c>
      <c r="AV1096" s="52" t="str">
        <f>IF(参照!B1096="","",参照!B1096)</f>
        <v>ＳｕｓｔａｉｎａｂｌｅＥｎｅｒｇｙ(株)</v>
      </c>
      <c r="AW1096" s="52">
        <f>IF(参照!C1096="","",参照!C1096)</f>
        <v>5.6000000000000006E-4</v>
      </c>
      <c r="AX1096" s="52" t="str">
        <f>IF(参照!D1096="","",参照!D1096)</f>
        <v/>
      </c>
      <c r="AY1096" s="52">
        <f>IF(参照!E1096="","",参照!E1096)</f>
        <v>5.4500000000000002E-4</v>
      </c>
      <c r="AZ1096" s="52" t="str">
        <f>IF(参照!F1096="","",参照!F1096)</f>
        <v>ＳｕｓｔａｉｎａｂｌｅＥｎｅｒｇｙ(株)</v>
      </c>
      <c r="BA1096" s="52" t="str">
        <f>IF(参照!G1096="","",参照!G1096)</f>
        <v>ＳｕｓｔａｉｎａｂｌｅＥｎｅｒｇｙ(株)_</v>
      </c>
      <c r="BB1096" s="52">
        <f t="shared" si="48"/>
        <v>0.54500000000000004</v>
      </c>
      <c r="BD1096" s="52" t="str">
        <f>IF(参照!L1096="","",参照!L1096)</f>
        <v/>
      </c>
    </row>
    <row r="1097" spans="47:56">
      <c r="AU1097" s="52" t="str">
        <f>IF(参照!A1097="","",参照!A1097)</f>
        <v>A0748</v>
      </c>
      <c r="AV1097" s="52" t="str">
        <f>IF(参照!B1097="","",参照!B1097)</f>
        <v>穂の国とよはし電力(株)</v>
      </c>
      <c r="AW1097" s="52">
        <f>IF(参照!C1097="","",参照!C1097)</f>
        <v>1.22E-4</v>
      </c>
      <c r="AX1097" s="52" t="str">
        <f>IF(参照!D1097="","",参照!D1097)</f>
        <v/>
      </c>
      <c r="AY1097" s="52">
        <f>IF(参照!E1097="","",参照!E1097)</f>
        <v>3.1100000000000002E-4</v>
      </c>
      <c r="AZ1097" s="52" t="str">
        <f>IF(参照!F1097="","",参照!F1097)</f>
        <v>穂の国とよはし電力(株)</v>
      </c>
      <c r="BA1097" s="52" t="str">
        <f>IF(参照!G1097="","",参照!G1097)</f>
        <v>穂の国とよはし電力(株)_</v>
      </c>
      <c r="BB1097" s="52">
        <f t="shared" si="48"/>
        <v>0.311</v>
      </c>
      <c r="BD1097" s="52" t="str">
        <f>IF(参照!L1097="","",参照!L1097)</f>
        <v/>
      </c>
    </row>
    <row r="1098" spans="47:56">
      <c r="AU1098" s="52" t="str">
        <f>IF(参照!A1098="","",参照!A1098)</f>
        <v>A0752</v>
      </c>
      <c r="AV1098" s="52" t="str">
        <f>IF(参照!B1098="","",参照!B1098)</f>
        <v>イワタニセントラル北海道(株)</v>
      </c>
      <c r="AW1098" s="52">
        <f>IF(参照!C1098="","",参照!C1098)</f>
        <v>1.0989999999999999E-3</v>
      </c>
      <c r="AX1098" s="52" t="str">
        <f>IF(参照!D1098="","",参照!D1098)</f>
        <v/>
      </c>
      <c r="AY1098" s="52">
        <f>IF(参照!E1098="","",参照!E1098)</f>
        <v>1.0429999999999999E-3</v>
      </c>
      <c r="AZ1098" s="52" t="str">
        <f>IF(参照!F1098="","",参照!F1098)</f>
        <v>イワタニセントラル北海道(株)</v>
      </c>
      <c r="BA1098" s="52" t="str">
        <f>IF(参照!G1098="","",参照!G1098)</f>
        <v>イワタニセントラル北海道(株)_</v>
      </c>
      <c r="BB1098" s="52">
        <f t="shared" si="48"/>
        <v>1.0429999999999999</v>
      </c>
      <c r="BD1098" s="52" t="str">
        <f>IF(参照!L1098="","",参照!L1098)</f>
        <v/>
      </c>
    </row>
    <row r="1099" spans="47:56">
      <c r="AU1099" s="52" t="str">
        <f>IF(参照!A1099="","",参照!A1099)</f>
        <v>A0753</v>
      </c>
      <c r="AV1099" s="52" t="str">
        <f>IF(参照!B1099="","",参照!B1099)</f>
        <v>ホームタウンエナジー(株)</v>
      </c>
      <c r="AW1099" s="52">
        <f>IF(参照!C1099="","",参照!C1099)</f>
        <v>4.4799999999999999E-4</v>
      </c>
      <c r="AX1099" s="52" t="str">
        <f>IF(参照!D1099="","",参照!D1099)</f>
        <v/>
      </c>
      <c r="AY1099" s="52">
        <f>IF(参照!E1099="","",参照!E1099)</f>
        <v>3.9200000000000004E-4</v>
      </c>
      <c r="AZ1099" s="52" t="str">
        <f>IF(参照!F1099="","",参照!F1099)</f>
        <v>ホームタウンエナジー(株)</v>
      </c>
      <c r="BA1099" s="52" t="str">
        <f>IF(参照!G1099="","",参照!G1099)</f>
        <v>ホームタウンエナジー(株)_</v>
      </c>
      <c r="BB1099" s="52">
        <f t="shared" si="48"/>
        <v>0.39200000000000002</v>
      </c>
      <c r="BD1099" s="52" t="str">
        <f>IF(参照!L1099="","",参照!L1099)</f>
        <v/>
      </c>
    </row>
    <row r="1100" spans="47:56">
      <c r="AU1100" s="52" t="str">
        <f>IF(参照!A1100="","",参照!A1100)</f>
        <v>A0754</v>
      </c>
      <c r="AV1100" s="52" t="str">
        <f>IF(参照!B1100="","",参照!B1100)</f>
        <v>(株)彩の国でんき</v>
      </c>
      <c r="AW1100" s="52">
        <f>IF(参照!C1100="","",参照!C1100)</f>
        <v>4.0400000000000001E-4</v>
      </c>
      <c r="AX1100" s="52" t="str">
        <f>IF(参照!D1100="","",参照!D1100)</f>
        <v/>
      </c>
      <c r="AY1100" s="52">
        <f>IF(参照!E1100="","",参照!E1100)</f>
        <v>5.7700000000000004E-4</v>
      </c>
      <c r="AZ1100" s="52" t="str">
        <f>IF(参照!F1100="","",参照!F1100)</f>
        <v>(株)彩の国でんき</v>
      </c>
      <c r="BA1100" s="52" t="str">
        <f>IF(参照!G1100="","",参照!G1100)</f>
        <v>(株)彩の国でんき_</v>
      </c>
      <c r="BB1100" s="52">
        <f t="shared" si="48"/>
        <v>0.57700000000000007</v>
      </c>
      <c r="BD1100" s="52" t="str">
        <f>IF(参照!L1100="","",参照!L1100)</f>
        <v/>
      </c>
    </row>
    <row r="1101" spans="47:56">
      <c r="AU1101" s="52" t="str">
        <f>IF(参照!A1101="","",参照!A1101)</f>
        <v>A0756</v>
      </c>
      <c r="AV1101" s="52" t="str">
        <f>IF(参照!B1101="","",参照!B1101)</f>
        <v>(株)ホープエナジー</v>
      </c>
      <c r="AW1101" s="52">
        <f>IF(参照!C1101="","",参照!C1101)</f>
        <v>4.6799999999999999E-4</v>
      </c>
      <c r="AX1101" s="52" t="str">
        <f>IF(参照!D1101="","",参照!D1101)</f>
        <v/>
      </c>
      <c r="AY1101" s="52">
        <f>IF(参照!E1101="","",参照!E1101)</f>
        <v>4.7199999999999998E-4</v>
      </c>
      <c r="AZ1101" s="52" t="str">
        <f>IF(参照!F1101="","",参照!F1101)</f>
        <v>(株)ホープエナジー</v>
      </c>
      <c r="BA1101" s="52" t="str">
        <f>IF(参照!G1101="","",参照!G1101)</f>
        <v>(株)ホープエナジー_</v>
      </c>
      <c r="BB1101" s="52">
        <f t="shared" si="48"/>
        <v>0.47199999999999998</v>
      </c>
      <c r="BD1101" s="52" t="str">
        <f>IF(参照!L1101="","",参照!L1101)</f>
        <v/>
      </c>
    </row>
    <row r="1102" spans="47:56">
      <c r="AU1102" s="52" t="str">
        <f>IF(参照!A1102="","",参照!A1102)</f>
        <v>A0759</v>
      </c>
      <c r="AV1102" s="52" t="str">
        <f>IF(参照!B1102="","",参照!B1102)</f>
        <v>(株)クリーンベンチャー２１</v>
      </c>
      <c r="AW1102" s="52">
        <f>IF(参照!C1102="","",参照!C1102)</f>
        <v>5.3300000000000005E-4</v>
      </c>
      <c r="AX1102" s="52" t="str">
        <f>IF(参照!D1102="","",参照!D1102)</f>
        <v/>
      </c>
      <c r="AY1102" s="52">
        <f>IF(参照!E1102="","",参照!E1102)</f>
        <v>5.8399999999999999E-4</v>
      </c>
      <c r="AZ1102" s="52" t="str">
        <f>IF(参照!F1102="","",参照!F1102)</f>
        <v>(株)クリーンベンチャー２１</v>
      </c>
      <c r="BA1102" s="52" t="str">
        <f>IF(参照!G1102="","",参照!G1102)</f>
        <v>(株)クリーンベンチャー２１_</v>
      </c>
      <c r="BB1102" s="52">
        <f t="shared" si="48"/>
        <v>0.58399999999999996</v>
      </c>
      <c r="BD1102" s="52" t="str">
        <f>IF(参照!L1102="","",参照!L1102)</f>
        <v/>
      </c>
    </row>
    <row r="1103" spans="47:56">
      <c r="AU1103" s="52" t="str">
        <f>IF(参照!A1103="","",参照!A1103)</f>
        <v>A0760</v>
      </c>
      <c r="AV1103" s="52" t="str">
        <f>IF(参照!B1103="","",参照!B1103)</f>
        <v>三河商事(株)</v>
      </c>
      <c r="AW1103" s="52">
        <f>IF(参照!C1103="","",参照!C1103)</f>
        <v>5.0000000000000001E-4</v>
      </c>
      <c r="AX1103" s="52" t="str">
        <f>IF(参照!D1103="","",参照!D1103)</f>
        <v/>
      </c>
      <c r="AY1103" s="52">
        <f>IF(参照!E1103="","",参照!E1103)</f>
        <v>5.9599999999999996E-4</v>
      </c>
      <c r="AZ1103" s="52" t="str">
        <f>IF(参照!F1103="","",参照!F1103)</f>
        <v>三河商事(株)</v>
      </c>
      <c r="BA1103" s="52" t="str">
        <f>IF(参照!G1103="","",参照!G1103)</f>
        <v>三河商事(株)_</v>
      </c>
      <c r="BB1103" s="52">
        <f t="shared" si="48"/>
        <v>0.59599999999999997</v>
      </c>
      <c r="BD1103" s="52" t="str">
        <f>IF(参照!L1103="","",参照!L1103)</f>
        <v/>
      </c>
    </row>
    <row r="1104" spans="47:56">
      <c r="AU1104" s="52" t="str">
        <f>IF(参照!A1104="","",参照!A1104)</f>
        <v>A0761</v>
      </c>
      <c r="AV1104" s="52" t="str">
        <f>IF(参照!B1104="","",参照!B1104)</f>
        <v>(株)みとや</v>
      </c>
      <c r="AW1104" s="52">
        <f>IF(参照!C1104="","",参照!C1104)</f>
        <v>4.6999999999999999E-4</v>
      </c>
      <c r="AX1104" s="52" t="str">
        <f>IF(参照!D1104="","",参照!D1104)</f>
        <v/>
      </c>
      <c r="AY1104" s="52">
        <f>IF(参照!E1104="","",参照!E1104)</f>
        <v>4.1399999999999998E-4</v>
      </c>
      <c r="AZ1104" s="52" t="str">
        <f>IF(参照!F1104="","",参照!F1104)</f>
        <v>(株)みとや</v>
      </c>
      <c r="BA1104" s="52" t="str">
        <f>IF(参照!G1104="","",参照!G1104)</f>
        <v>(株)みとや_</v>
      </c>
      <c r="BB1104" s="52">
        <f t="shared" si="48"/>
        <v>0.41399999999999998</v>
      </c>
      <c r="BD1104" s="52" t="str">
        <f>IF(参照!L1104="","",参照!L1104)</f>
        <v/>
      </c>
    </row>
    <row r="1105" spans="47:56">
      <c r="AU1105" s="52" t="str">
        <f>IF(参照!A1105="","",参照!A1105)</f>
        <v>A0762</v>
      </c>
      <c r="AV1105" s="52" t="str">
        <f>IF(参照!B1105="","",参照!B1105)</f>
        <v>三州電力(株)</v>
      </c>
      <c r="AW1105" s="52">
        <f>IF(参照!C1105="","",参照!C1105)</f>
        <v>5.2999999999999998E-4</v>
      </c>
      <c r="AX1105" s="52" t="str">
        <f>IF(参照!D1105="","",参照!D1105)</f>
        <v/>
      </c>
      <c r="AY1105" s="52">
        <f>IF(参照!E1105="","",参照!E1105)</f>
        <v>4.7399999999999997E-4</v>
      </c>
      <c r="AZ1105" s="52" t="str">
        <f>IF(参照!F1105="","",参照!F1105)</f>
        <v>三州電力(株)</v>
      </c>
      <c r="BA1105" s="52" t="str">
        <f>IF(参照!G1105="","",参照!G1105)</f>
        <v>三州電力(株)_</v>
      </c>
      <c r="BB1105" s="52">
        <f t="shared" si="48"/>
        <v>0.47399999999999998</v>
      </c>
      <c r="BD1105" s="52" t="str">
        <f>IF(参照!L1105="","",参照!L1105)</f>
        <v/>
      </c>
    </row>
    <row r="1106" spans="47:56">
      <c r="AU1106" s="52" t="str">
        <f>IF(参照!A1106="","",参照!A1106)</f>
        <v>A0763</v>
      </c>
      <c r="AV1106" s="52" t="str">
        <f>IF(参照!B1106="","",参照!B1106)</f>
        <v>フラットエナジー(株)</v>
      </c>
      <c r="AW1106" s="52">
        <f>IF(参照!C1106="","",参照!C1106)</f>
        <v>5.4800000000000009E-4</v>
      </c>
      <c r="AX1106" s="52" t="str">
        <f>IF(参照!D1106="","",参照!D1106)</f>
        <v/>
      </c>
      <c r="AY1106" s="52">
        <f>IF(参照!E1106="","",参照!E1106)</f>
        <v>6.0099999999999997E-4</v>
      </c>
      <c r="AZ1106" s="52" t="str">
        <f>IF(参照!F1106="","",参照!F1106)</f>
        <v>フラットエナジー(株)</v>
      </c>
      <c r="BA1106" s="52" t="str">
        <f>IF(参照!G1106="","",参照!G1106)</f>
        <v>フラットエナジー(株)_</v>
      </c>
      <c r="BB1106" s="52">
        <f t="shared" si="48"/>
        <v>0.60099999999999998</v>
      </c>
      <c r="BD1106" s="52" t="str">
        <f>IF(参照!L1106="","",参照!L1106)</f>
        <v/>
      </c>
    </row>
    <row r="1107" spans="47:56">
      <c r="AU1107" s="52" t="str">
        <f>IF(参照!A1107="","",参照!A1107)</f>
        <v>A0764</v>
      </c>
      <c r="AV1107" s="52" t="str">
        <f>IF(参照!B1107="","",参照!B1107)</f>
        <v>沖縄新エネ開発(株)</v>
      </c>
      <c r="AW1107" s="52">
        <f>IF(参照!C1107="","",参照!C1107)</f>
        <v>5.0000000000000001E-4</v>
      </c>
      <c r="AX1107" s="52" t="str">
        <f>IF(参照!D1107="","",参照!D1107)</f>
        <v/>
      </c>
      <c r="AY1107" s="52">
        <f>IF(参照!E1107="","",参照!E1107)</f>
        <v>6.0800000000000003E-4</v>
      </c>
      <c r="AZ1107" s="52" t="str">
        <f>IF(参照!F1107="","",参照!F1107)</f>
        <v>沖縄新エネ開発(株)</v>
      </c>
      <c r="BA1107" s="52" t="str">
        <f>IF(参照!G1107="","",参照!G1107)</f>
        <v>沖縄新エネ開発(株)_</v>
      </c>
      <c r="BB1107" s="52">
        <f t="shared" si="48"/>
        <v>0.60799999999999998</v>
      </c>
      <c r="BD1107" s="52" t="str">
        <f>IF(参照!L1107="","",参照!L1107)</f>
        <v/>
      </c>
    </row>
    <row r="1108" spans="47:56">
      <c r="AU1108" s="52" t="str">
        <f>IF(参照!A1108="","",参照!A1108)</f>
        <v>A0766</v>
      </c>
      <c r="AV1108" s="52" t="str">
        <f>IF(参照!B1108="","",参照!B1108)</f>
        <v>つづくみらいエナジー(株)</v>
      </c>
      <c r="AW1108" s="52">
        <f>IF(参照!C1108="","",参照!C1108)</f>
        <v>4.8000000000000001E-5</v>
      </c>
      <c r="AX1108" s="52" t="str">
        <f>IF(参照!D1108="","",参照!D1108)</f>
        <v>メニューA</v>
      </c>
      <c r="AY1108" s="52">
        <f>IF(参照!E1108="","",参照!E1108)</f>
        <v>0</v>
      </c>
      <c r="AZ1108" s="52" t="str">
        <f>IF(参照!F1108="","",参照!F1108)</f>
        <v>つづくみらいエナジー(株)</v>
      </c>
      <c r="BA1108" s="52" t="str">
        <f>IF(参照!G1108="","",参照!G1108)</f>
        <v>つづくみらいエナジー(株)_メニューA</v>
      </c>
      <c r="BB1108" s="52">
        <f t="shared" si="48"/>
        <v>0</v>
      </c>
      <c r="BD1108" s="52" t="str">
        <f>IF(参照!L1108="","",参照!L1108)</f>
        <v/>
      </c>
    </row>
    <row r="1109" spans="47:56">
      <c r="AU1109" s="52" t="str">
        <f>IF(参照!A1109="","",参照!A1109)</f>
        <v/>
      </c>
      <c r="AV1109" s="52" t="str">
        <f>IF(参照!B1109="","",参照!B1109)</f>
        <v/>
      </c>
      <c r="AW1109" s="52" t="str">
        <f>IF(参照!C1109="","",参照!C1109)</f>
        <v/>
      </c>
      <c r="AX1109" s="52" t="str">
        <f>IF(参照!D1109="","",参照!D1109)</f>
        <v>メニューB(残差)</v>
      </c>
      <c r="AY1109" s="52">
        <f>IF(参照!E1109="","",参照!E1109)</f>
        <v>2.5900000000000001E-4</v>
      </c>
      <c r="AZ1109" s="52" t="str">
        <f>IF(参照!F1109="","",参照!F1109)</f>
        <v>つづくみらいエナジー(株)</v>
      </c>
      <c r="BA1109" s="52" t="str">
        <f>IF(参照!G1109="","",参照!G1109)</f>
        <v>つづくみらいエナジー(株)_メニューB(残差)</v>
      </c>
      <c r="BB1109" s="52">
        <f t="shared" si="48"/>
        <v>0.25900000000000001</v>
      </c>
      <c r="BD1109" s="52" t="str">
        <f>IF(参照!L1109="","",参照!L1109)</f>
        <v/>
      </c>
    </row>
    <row r="1110" spans="47:56">
      <c r="AU1110" s="52" t="str">
        <f>IF(参照!A1110="","",参照!A1110)</f>
        <v/>
      </c>
      <c r="AV1110" s="52" t="str">
        <f>IF(参照!B1110="","",参照!B1110)</f>
        <v/>
      </c>
      <c r="AW1110" s="52" t="str">
        <f>IF(参照!C1110="","",参照!C1110)</f>
        <v/>
      </c>
      <c r="AX1110" s="52" t="str">
        <f>IF(参照!D1110="","",参照!D1110)</f>
        <v>(参考値)事業者全体</v>
      </c>
      <c r="AY1110" s="52">
        <f>IF(参照!E1110="","",参照!E1110)</f>
        <v>2.8199999999999997E-4</v>
      </c>
      <c r="AZ1110" s="52" t="str">
        <f>IF(参照!F1110="","",参照!F1110)</f>
        <v>つづくみらいエナジー(株)</v>
      </c>
      <c r="BA1110" s="52" t="str">
        <f>IF(参照!G1110="","",参照!G1110)</f>
        <v>つづくみらいエナジー(株)_(参考値)事業者全体</v>
      </c>
      <c r="BB1110" s="52">
        <f t="shared" si="48"/>
        <v>0.28199999999999997</v>
      </c>
      <c r="BD1110" s="52" t="str">
        <f>IF(参照!L1110="","",参照!L1110)</f>
        <v/>
      </c>
    </row>
    <row r="1111" spans="47:56">
      <c r="AU1111" s="52" t="str">
        <f>IF(参照!A1111="","",参照!A1111)</f>
        <v>A0769</v>
      </c>
      <c r="AV1111" s="52" t="str">
        <f>IF(参照!B1111="","",参照!B1111)</f>
        <v>(株)中庄商店</v>
      </c>
      <c r="AW1111" s="52">
        <f>IF(参照!C1111="","",参照!C1111)</f>
        <v>3.2299999999999999E-4</v>
      </c>
      <c r="AX1111" s="52" t="str">
        <f>IF(参照!D1111="","",参照!D1111)</f>
        <v/>
      </c>
      <c r="AY1111" s="52">
        <f>IF(参照!E1111="","",参照!E1111)</f>
        <v>2.6600000000000001E-4</v>
      </c>
      <c r="AZ1111" s="52" t="str">
        <f>IF(参照!F1111="","",参照!F1111)</f>
        <v>(株)中庄商店</v>
      </c>
      <c r="BA1111" s="52" t="str">
        <f>IF(参照!G1111="","",参照!G1111)</f>
        <v>(株)中庄商店_</v>
      </c>
      <c r="BB1111" s="52">
        <f t="shared" si="48"/>
        <v>0.26600000000000001</v>
      </c>
      <c r="BD1111" s="52" t="str">
        <f>IF(参照!L1111="","",参照!L1111)</f>
        <v/>
      </c>
    </row>
    <row r="1112" spans="47:56">
      <c r="AU1112" s="52" t="str">
        <f>IF(参照!A1112="","",参照!A1112)</f>
        <v>A0770</v>
      </c>
      <c r="AV1112" s="52" t="str">
        <f>IF(参照!B1112="","",参照!B1112)</f>
        <v>(株)ほくだん</v>
      </c>
      <c r="AW1112" s="52">
        <f>IF(参照!C1112="","",参照!C1112)</f>
        <v>4.8299999999999998E-4</v>
      </c>
      <c r="AX1112" s="52" t="str">
        <f>IF(参照!D1112="","",参照!D1112)</f>
        <v/>
      </c>
      <c r="AY1112" s="52">
        <f>IF(参照!E1112="","",参照!E1112)</f>
        <v>4.4900000000000002E-4</v>
      </c>
      <c r="AZ1112" s="52" t="str">
        <f>IF(参照!F1112="","",参照!F1112)</f>
        <v>(株)ほくだん</v>
      </c>
      <c r="BA1112" s="52" t="str">
        <f>IF(参照!G1112="","",参照!G1112)</f>
        <v>(株)ほくだん_</v>
      </c>
      <c r="BB1112" s="52">
        <f t="shared" si="48"/>
        <v>0.44900000000000001</v>
      </c>
      <c r="BD1112" s="52" t="str">
        <f>IF(参照!L1112="","",参照!L1112)</f>
        <v/>
      </c>
    </row>
    <row r="1113" spans="47:56">
      <c r="AU1113" s="52" t="str">
        <f>IF(参照!A1113="","",参照!A1113)</f>
        <v>A0774</v>
      </c>
      <c r="AV1113" s="52" t="str">
        <f>IF(参照!B1113="","",参照!B1113)</f>
        <v>(株)コノミヤホールディングス</v>
      </c>
      <c r="AW1113" s="52">
        <f>IF(参照!C1113="","",参照!C1113)</f>
        <v>5.0299999999999997E-4</v>
      </c>
      <c r="AX1113" s="52" t="str">
        <f>IF(参照!D1113="","",参照!D1113)</f>
        <v/>
      </c>
      <c r="AY1113" s="52">
        <f>IF(参照!E1113="","",参照!E1113)</f>
        <v>4.4700000000000002E-4</v>
      </c>
      <c r="AZ1113" s="52" t="str">
        <f>IF(参照!F1113="","",参照!F1113)</f>
        <v>(株)コノミヤホールディングス</v>
      </c>
      <c r="BA1113" s="52" t="str">
        <f>IF(参照!G1113="","",参照!G1113)</f>
        <v>(株)コノミヤホールディングス_</v>
      </c>
      <c r="BB1113" s="52">
        <f t="shared" si="48"/>
        <v>0.44700000000000001</v>
      </c>
      <c r="BD1113" s="52" t="str">
        <f>IF(参照!L1113="","",参照!L1113)</f>
        <v/>
      </c>
    </row>
    <row r="1114" spans="47:56">
      <c r="AU1114" s="52" t="str">
        <f>IF(参照!A1114="","",参照!A1114)</f>
        <v>A0776</v>
      </c>
      <c r="AV1114" s="52" t="str">
        <f>IF(参照!B1114="","",参照!B1114)</f>
        <v>自由でんき(株)</v>
      </c>
      <c r="AW1114" s="52">
        <f>IF(参照!C1114="","",参照!C1114)</f>
        <v>3.28E-4</v>
      </c>
      <c r="AX1114" s="52" t="str">
        <f>IF(参照!D1114="","",参照!D1114)</f>
        <v/>
      </c>
      <c r="AY1114" s="52">
        <f>IF(参照!E1114="","",参照!E1114)</f>
        <v>2.72E-4</v>
      </c>
      <c r="AZ1114" s="52" t="str">
        <f>IF(参照!F1114="","",参照!F1114)</f>
        <v>自由でんき(株)</v>
      </c>
      <c r="BA1114" s="52" t="str">
        <f>IF(参照!G1114="","",参照!G1114)</f>
        <v>自由でんき(株)_</v>
      </c>
      <c r="BB1114" s="52">
        <f t="shared" si="48"/>
        <v>0.27200000000000002</v>
      </c>
      <c r="BD1114" s="52" t="str">
        <f>IF(参照!L1114="","",参照!L1114)</f>
        <v/>
      </c>
    </row>
    <row r="1115" spans="47:56">
      <c r="AU1115" s="52" t="str">
        <f>IF(参照!A1115="","",参照!A1115)</f>
        <v>A0780</v>
      </c>
      <c r="AV1115" s="52" t="str">
        <f>IF(参照!B1115="","",参照!B1115)</f>
        <v>(株)ビジョン</v>
      </c>
      <c r="AW1115" s="52">
        <f>IF(参照!C1115="","",参照!C1115)</f>
        <v>3.79E-4</v>
      </c>
      <c r="AX1115" s="52" t="str">
        <f>IF(参照!D1115="","",参照!D1115)</f>
        <v/>
      </c>
      <c r="AY1115" s="52">
        <f>IF(参照!E1115="","",参照!E1115)</f>
        <v>3.2299999999999999E-4</v>
      </c>
      <c r="AZ1115" s="52" t="str">
        <f>IF(参照!F1115="","",参照!F1115)</f>
        <v>(株)ビジョン</v>
      </c>
      <c r="BA1115" s="52" t="str">
        <f>IF(参照!G1115="","",参照!G1115)</f>
        <v>(株)ビジョン_</v>
      </c>
      <c r="BB1115" s="52">
        <f t="shared" si="48"/>
        <v>0.32300000000000001</v>
      </c>
      <c r="BD1115" s="52" t="str">
        <f>IF(参照!L1115="","",参照!L1115)</f>
        <v/>
      </c>
    </row>
    <row r="1116" spans="47:56">
      <c r="AU1116" s="52" t="str">
        <f>IF(参照!A1116="","",参照!A1116)</f>
        <v>A0781</v>
      </c>
      <c r="AV1116" s="52" t="str">
        <f>IF(参照!B1116="","",参照!B1116)</f>
        <v>(株)丸の内電力</v>
      </c>
      <c r="AW1116" s="52">
        <f>IF(参照!C1116="","",参照!C1116)</f>
        <v>5.8900000000000001E-4</v>
      </c>
      <c r="AX1116" s="52" t="str">
        <f>IF(参照!D1116="","",参照!D1116)</f>
        <v/>
      </c>
      <c r="AY1116" s="52">
        <f>IF(参照!E1116="","",参照!E1116)</f>
        <v>6.6300000000000007E-4</v>
      </c>
      <c r="AZ1116" s="52" t="str">
        <f>IF(参照!F1116="","",参照!F1116)</f>
        <v>(株)丸の内電力</v>
      </c>
      <c r="BA1116" s="52" t="str">
        <f>IF(参照!G1116="","",参照!G1116)</f>
        <v>(株)丸の内電力_</v>
      </c>
      <c r="BB1116" s="52">
        <f t="shared" si="48"/>
        <v>0.66300000000000003</v>
      </c>
      <c r="BD1116" s="52" t="str">
        <f>IF(参照!L1116="","",参照!L1116)</f>
        <v/>
      </c>
    </row>
    <row r="1117" spans="47:56">
      <c r="AU1117" s="52" t="str">
        <f>IF(参照!A1117="","",参照!A1117)</f>
        <v>A0782</v>
      </c>
      <c r="AV1117" s="52" t="str">
        <f>IF(参照!B1117="","",参照!B1117)</f>
        <v>西川建材工業(株)</v>
      </c>
      <c r="AW1117" s="52">
        <f>IF(参照!C1117="","",参照!C1117)</f>
        <v>7.8399999999999997E-4</v>
      </c>
      <c r="AX1117" s="52" t="str">
        <f>IF(参照!D1117="","",参照!D1117)</f>
        <v/>
      </c>
      <c r="AY1117" s="52">
        <f>IF(参照!E1117="","",参照!E1117)</f>
        <v>7.3099999999999999E-4</v>
      </c>
      <c r="AZ1117" s="52" t="str">
        <f>IF(参照!F1117="","",参照!F1117)</f>
        <v>西川建材工業(株)</v>
      </c>
      <c r="BA1117" s="52" t="str">
        <f>IF(参照!G1117="","",参照!G1117)</f>
        <v>西川建材工業(株)_</v>
      </c>
      <c r="BB1117" s="52">
        <f t="shared" si="48"/>
        <v>0.73099999999999998</v>
      </c>
      <c r="BD1117" s="52" t="str">
        <f>IF(参照!L1117="","",参照!L1117)</f>
        <v/>
      </c>
    </row>
    <row r="1118" spans="47:56">
      <c r="AU1118" s="52" t="str">
        <f>IF(参照!A1118="","",参照!A1118)</f>
        <v>A0783</v>
      </c>
      <c r="AV1118" s="52" t="str">
        <f>IF(参照!B1118="","",参照!B1118)</f>
        <v>(株)中京電力</v>
      </c>
      <c r="AW1118" s="52">
        <f>IF(参照!C1118="","",参照!C1118)</f>
        <v>5.5500000000000005E-4</v>
      </c>
      <c r="AX1118" s="52" t="str">
        <f>IF(参照!D1118="","",参照!D1118)</f>
        <v/>
      </c>
      <c r="AY1118" s="52">
        <f>IF(参照!E1118="","",参照!E1118)</f>
        <v>4.9899999999999999E-4</v>
      </c>
      <c r="AZ1118" s="52" t="str">
        <f>IF(参照!F1118="","",参照!F1118)</f>
        <v>(株)中京電力</v>
      </c>
      <c r="BA1118" s="52" t="str">
        <f>IF(参照!G1118="","",参照!G1118)</f>
        <v>(株)中京電力_</v>
      </c>
      <c r="BB1118" s="52">
        <f t="shared" si="48"/>
        <v>0.499</v>
      </c>
      <c r="BD1118" s="52" t="str">
        <f>IF(参照!L1118="","",参照!L1118)</f>
        <v/>
      </c>
    </row>
    <row r="1119" spans="47:56">
      <c r="AU1119" s="52" t="str">
        <f>IF(参照!A1119="","",参照!A1119)</f>
        <v>A0785</v>
      </c>
      <c r="AV1119" s="52" t="str">
        <f>IF(参照!B1119="","",参照!B1119)</f>
        <v>(株)クオリティプラス</v>
      </c>
      <c r="AW1119" s="52">
        <f>IF(参照!C1119="","",参照!C1119)</f>
        <v>5.5100000000000006E-4</v>
      </c>
      <c r="AX1119" s="52" t="str">
        <f>IF(参照!D1119="","",参照!D1119)</f>
        <v/>
      </c>
      <c r="AY1119" s="52">
        <f>IF(参照!E1119="","",参照!E1119)</f>
        <v>4.95E-4</v>
      </c>
      <c r="AZ1119" s="52" t="str">
        <f>IF(参照!F1119="","",参照!F1119)</f>
        <v>(株)クオリティプラス</v>
      </c>
      <c r="BA1119" s="52" t="str">
        <f>IF(参照!G1119="","",参照!G1119)</f>
        <v>(株)クオリティプラス_</v>
      </c>
      <c r="BB1119" s="52">
        <f t="shared" si="48"/>
        <v>0.495</v>
      </c>
      <c r="BD1119" s="52" t="str">
        <f>IF(参照!L1119="","",参照!L1119)</f>
        <v/>
      </c>
    </row>
    <row r="1120" spans="47:56">
      <c r="AU1120" s="52" t="str">
        <f>IF(参照!A1120="","",参照!A1120)</f>
        <v>A0786</v>
      </c>
      <c r="AV1120" s="52" t="str">
        <f>IF(参照!B1120="","",参照!B1120)</f>
        <v>Ｙ．Ｗ．Ｃ(株)</v>
      </c>
      <c r="AW1120" s="52">
        <f>IF(参照!C1120="","",参照!C1120)</f>
        <v>5.6200000000000011E-4</v>
      </c>
      <c r="AX1120" s="52" t="str">
        <f>IF(参照!D1120="","",参照!D1120)</f>
        <v/>
      </c>
      <c r="AY1120" s="52">
        <f>IF(参照!E1120="","",参照!E1120)</f>
        <v>5.0600000000000005E-4</v>
      </c>
      <c r="AZ1120" s="52" t="str">
        <f>IF(参照!F1120="","",参照!F1120)</f>
        <v>Ｙ．Ｗ．Ｃ(株)</v>
      </c>
      <c r="BA1120" s="52" t="str">
        <f>IF(参照!G1120="","",参照!G1120)</f>
        <v>Ｙ．Ｗ．Ｃ(株)_</v>
      </c>
      <c r="BB1120" s="52">
        <f t="shared" si="48"/>
        <v>0.50600000000000001</v>
      </c>
      <c r="BD1120" s="52" t="str">
        <f>IF(参照!L1120="","",参照!L1120)</f>
        <v/>
      </c>
    </row>
    <row r="1121" spans="47:56">
      <c r="AU1121" s="52" t="str">
        <f>IF(参照!A1121="","",参照!A1121)</f>
        <v>A0793</v>
      </c>
      <c r="AV1121" s="52" t="str">
        <f>IF(参照!B1121="","",参照!B1121)</f>
        <v>ＴＧオクトパスエナジー(株)</v>
      </c>
      <c r="AW1121" s="52">
        <f>IF(参照!C1121="","",参照!C1121)</f>
        <v>3.9399999999999998E-4</v>
      </c>
      <c r="AX1121" s="52" t="str">
        <f>IF(参照!D1121="","",参照!D1121)</f>
        <v>メニューA</v>
      </c>
      <c r="AY1121" s="52">
        <f>IF(参照!E1121="","",参照!E1121)</f>
        <v>0</v>
      </c>
      <c r="AZ1121" s="52" t="str">
        <f>IF(参照!F1121="","",参照!F1121)</f>
        <v>ＴＧオクトパスエナジー(株)</v>
      </c>
      <c r="BA1121" s="52" t="str">
        <f>IF(参照!G1121="","",参照!G1121)</f>
        <v>ＴＧオクトパスエナジー(株)_メニューA</v>
      </c>
      <c r="BB1121" s="52">
        <f t="shared" si="48"/>
        <v>0</v>
      </c>
      <c r="BD1121" s="52" t="str">
        <f>IF(参照!L1121="","",参照!L1121)</f>
        <v/>
      </c>
    </row>
    <row r="1122" spans="47:56">
      <c r="AU1122" s="52" t="str">
        <f>IF(参照!A1122="","",参照!A1122)</f>
        <v/>
      </c>
      <c r="AV1122" s="52" t="str">
        <f>IF(参照!B1122="","",参照!B1122)</f>
        <v/>
      </c>
      <c r="AW1122" s="52" t="str">
        <f>IF(参照!C1122="","",参照!C1122)</f>
        <v/>
      </c>
      <c r="AX1122" s="52" t="str">
        <f>IF(参照!D1122="","",参照!D1122)</f>
        <v>メニューB</v>
      </c>
      <c r="AY1122" s="52">
        <f>IF(参照!E1122="","",参照!E1122)</f>
        <v>0</v>
      </c>
      <c r="AZ1122" s="52" t="str">
        <f>IF(参照!F1122="","",参照!F1122)</f>
        <v>ＴＧオクトパスエナジー(株)</v>
      </c>
      <c r="BA1122" s="52" t="str">
        <f>IF(参照!G1122="","",参照!G1122)</f>
        <v>ＴＧオクトパスエナジー(株)_メニューB</v>
      </c>
      <c r="BB1122" s="52">
        <f t="shared" si="48"/>
        <v>0</v>
      </c>
      <c r="BD1122" s="52" t="str">
        <f>IF(参照!L1122="","",参照!L1122)</f>
        <v/>
      </c>
    </row>
    <row r="1123" spans="47:56">
      <c r="AU1123" s="52" t="str">
        <f>IF(参照!A1123="","",参照!A1123)</f>
        <v/>
      </c>
      <c r="AV1123" s="52" t="str">
        <f>IF(参照!B1123="","",参照!B1123)</f>
        <v/>
      </c>
      <c r="AW1123" s="52" t="str">
        <f>IF(参照!C1123="","",参照!C1123)</f>
        <v/>
      </c>
      <c r="AX1123" s="52" t="str">
        <f>IF(参照!D1123="","",参照!D1123)</f>
        <v>(参考値)事業者全体</v>
      </c>
      <c r="AY1123" s="52">
        <f>IF(参照!E1123="","",参照!E1123)</f>
        <v>0</v>
      </c>
      <c r="AZ1123" s="52" t="str">
        <f>IF(参照!F1123="","",参照!F1123)</f>
        <v>ＴＧオクトパスエナジー(株)</v>
      </c>
      <c r="BA1123" s="52" t="str">
        <f>IF(参照!G1123="","",参照!G1123)</f>
        <v>ＴＧオクトパスエナジー(株)_(参考値)事業者全体</v>
      </c>
      <c r="BB1123" s="52">
        <f t="shared" si="48"/>
        <v>0</v>
      </c>
      <c r="BD1123" s="52" t="str">
        <f>IF(参照!L1123="","",参照!L1123)</f>
        <v/>
      </c>
    </row>
    <row r="1124" spans="47:56">
      <c r="AU1124" s="52" t="str">
        <f>IF(参照!A1124="","",参照!A1124)</f>
        <v>A0796</v>
      </c>
      <c r="AV1124" s="52" t="str">
        <f>IF(参照!B1124="","",参照!B1124)</f>
        <v>東北電力フロンティア(株)</v>
      </c>
      <c r="AW1124" s="52">
        <f>IF(参照!C1124="","",参照!C1124)</f>
        <v>6.2399999999999999E-4</v>
      </c>
      <c r="AX1124" s="52" t="str">
        <f>IF(参照!D1124="","",参照!D1124)</f>
        <v/>
      </c>
      <c r="AY1124" s="52">
        <f>IF(参照!E1124="","",参照!E1124)</f>
        <v>5.6799999999999993E-4</v>
      </c>
      <c r="AZ1124" s="52" t="str">
        <f>IF(参照!F1124="","",参照!F1124)</f>
        <v>東北電力フロンティア(株)</v>
      </c>
      <c r="BA1124" s="52" t="str">
        <f>IF(参照!G1124="","",参照!G1124)</f>
        <v>東北電力フロンティア(株)_</v>
      </c>
      <c r="BB1124" s="52">
        <f t="shared" si="48"/>
        <v>0.56799999999999995</v>
      </c>
      <c r="BD1124" s="52" t="str">
        <f>IF(参照!L1124="","",参照!L1124)</f>
        <v/>
      </c>
    </row>
    <row r="1125" spans="47:56">
      <c r="AU1125" s="52" t="str">
        <f>IF(参照!A1125="","",参照!A1125)</f>
        <v>A0798</v>
      </c>
      <c r="AV1125" s="52" t="str">
        <f>IF(参照!B1125="","",参照!B1125)</f>
        <v>(株)ファラデー</v>
      </c>
      <c r="AW1125" s="52">
        <f>IF(参照!C1125="","",参照!C1125)</f>
        <v>4.7799999999999996E-4</v>
      </c>
      <c r="AX1125" s="52" t="str">
        <f>IF(参照!D1125="","",参照!D1125)</f>
        <v/>
      </c>
      <c r="AY1125" s="52">
        <f>IF(参照!E1125="","",参照!E1125)</f>
        <v>5.22E-4</v>
      </c>
      <c r="AZ1125" s="52" t="str">
        <f>IF(参照!F1125="","",参照!F1125)</f>
        <v>(株)ファラデー</v>
      </c>
      <c r="BA1125" s="52" t="str">
        <f>IF(参照!G1125="","",参照!G1125)</f>
        <v>(株)ファラデー_</v>
      </c>
      <c r="BB1125" s="52">
        <f t="shared" si="48"/>
        <v>0.52200000000000002</v>
      </c>
      <c r="BD1125" s="52" t="str">
        <f>IF(参照!L1125="","",参照!L1125)</f>
        <v/>
      </c>
    </row>
    <row r="1126" spans="47:56">
      <c r="AU1126" s="52" t="str">
        <f>IF(参照!A1126="","",参照!A1126)</f>
        <v>A0803</v>
      </c>
      <c r="AV1126" s="52" t="str">
        <f>IF(参照!B1126="","",参照!B1126)</f>
        <v>出雲ケーブルビジョン(株)</v>
      </c>
      <c r="AW1126" s="52">
        <f>IF(参照!C1126="","",参照!C1126)</f>
        <v>4.1299999999999996E-4</v>
      </c>
      <c r="AX1126" s="52" t="str">
        <f>IF(参照!D1126="","",参照!D1126)</f>
        <v/>
      </c>
      <c r="AY1126" s="52">
        <f>IF(参照!E1126="","",参照!E1126)</f>
        <v>4.6500000000000003E-4</v>
      </c>
      <c r="AZ1126" s="52" t="str">
        <f>IF(参照!F1126="","",参照!F1126)</f>
        <v>出雲ケーブルビジョン(株)</v>
      </c>
      <c r="BA1126" s="52" t="str">
        <f>IF(参照!G1126="","",参照!G1126)</f>
        <v>出雲ケーブルビジョン(株)_</v>
      </c>
      <c r="BB1126" s="52">
        <f t="shared" si="48"/>
        <v>0.46500000000000002</v>
      </c>
      <c r="BD1126" s="52" t="str">
        <f>IF(参照!L1126="","",参照!L1126)</f>
        <v/>
      </c>
    </row>
    <row r="1127" spans="47:56">
      <c r="AU1127" s="52" t="str">
        <f>IF(参照!A1127="","",参照!A1127)</f>
        <v>A0806</v>
      </c>
      <c r="AV1127" s="52" t="str">
        <f>IF(参照!B1127="","",参照!B1127)</f>
        <v>いずも縁結び電力(株)</v>
      </c>
      <c r="AW1127" s="52">
        <f>IF(参照!C1127="","",参照!C1127)</f>
        <v>1.02E-4</v>
      </c>
      <c r="AX1127" s="52" t="str">
        <f>IF(参照!D1127="","",参照!D1127)</f>
        <v/>
      </c>
      <c r="AY1127" s="52">
        <f>IF(参照!E1127="","",参照!E1127)</f>
        <v>2.8100000000000005E-4</v>
      </c>
      <c r="AZ1127" s="52" t="str">
        <f>IF(参照!F1127="","",参照!F1127)</f>
        <v>いずも縁結び電力(株)</v>
      </c>
      <c r="BA1127" s="52" t="str">
        <f>IF(参照!G1127="","",参照!G1127)</f>
        <v>いずも縁結び電力(株)_</v>
      </c>
      <c r="BB1127" s="52">
        <f t="shared" si="48"/>
        <v>0.28100000000000003</v>
      </c>
      <c r="BD1127" s="52" t="str">
        <f>IF(参照!L1127="","",参照!L1127)</f>
        <v/>
      </c>
    </row>
    <row r="1128" spans="47:56">
      <c r="AU1128" s="52" t="str">
        <f>IF(参照!A1128="","",参照!A1128)</f>
        <v>A0808</v>
      </c>
      <c r="AV1128" s="52" t="str">
        <f>IF(参照!B1128="","",参照!B1128)</f>
        <v>宇都宮ライトパワー(株)</v>
      </c>
      <c r="AW1128" s="52">
        <f>IF(参照!C1128="","",参照!C1128)</f>
        <v>3.1300000000000002E-4</v>
      </c>
      <c r="AX1128" s="52" t="str">
        <f>IF(参照!D1128="","",参照!D1128)</f>
        <v/>
      </c>
      <c r="AY1128" s="52">
        <f>IF(参照!E1128="","",参照!E1128)</f>
        <v>4.17E-4</v>
      </c>
      <c r="AZ1128" s="52" t="str">
        <f>IF(参照!F1128="","",参照!F1128)</f>
        <v>宇都宮ライトパワー(株)</v>
      </c>
      <c r="BA1128" s="52" t="str">
        <f>IF(参照!G1128="","",参照!G1128)</f>
        <v>宇都宮ライトパワー(株)_</v>
      </c>
      <c r="BB1128" s="52">
        <f t="shared" si="48"/>
        <v>0.41699999999999998</v>
      </c>
      <c r="BD1128" s="52" t="str">
        <f>IF(参照!L1128="","",参照!L1128)</f>
        <v/>
      </c>
    </row>
  </sheetData>
  <sheetProtection algorithmName="SHA-512" hashValue="8CpKN3da374G1Zk2Nw8rqd3hsZhqmR9RfynNRvThSH3AkrU5Wi0gKXwRg4Kekvv1ENW4SEmq3JizYNBBWlY+xw==" saltValue="RuAqCEzxlnQhsTQA+vZ8IA==" spinCount="100000" sheet="1" objects="1" scenarios="1" selectLockedCells="1"/>
  <mergeCells count="147">
    <mergeCell ref="D69:K69"/>
    <mergeCell ref="G3:I3"/>
    <mergeCell ref="J3:K3"/>
    <mergeCell ref="D63:K63"/>
    <mergeCell ref="D64:K64"/>
    <mergeCell ref="D65:K65"/>
    <mergeCell ref="D66:K66"/>
    <mergeCell ref="D67:K67"/>
    <mergeCell ref="D68:K68"/>
    <mergeCell ref="D48:G48"/>
    <mergeCell ref="D46:G47"/>
    <mergeCell ref="H46:I46"/>
    <mergeCell ref="J46:K46"/>
    <mergeCell ref="F39:F40"/>
    <mergeCell ref="H39:H40"/>
    <mergeCell ref="I39:I40"/>
    <mergeCell ref="J39:J40"/>
    <mergeCell ref="K39:K40"/>
    <mergeCell ref="H37:H38"/>
    <mergeCell ref="I37:I38"/>
    <mergeCell ref="J37:J38"/>
    <mergeCell ref="K37:K38"/>
    <mergeCell ref="J23:J24"/>
    <mergeCell ref="K23:K24"/>
    <mergeCell ref="T60:U60"/>
    <mergeCell ref="D61:K61"/>
    <mergeCell ref="T61:U61"/>
    <mergeCell ref="D62:K62"/>
    <mergeCell ref="T62:U62"/>
    <mergeCell ref="D58:G59"/>
    <mergeCell ref="H58:K59"/>
    <mergeCell ref="T58:U58"/>
    <mergeCell ref="T59:U59"/>
    <mergeCell ref="O58:R58"/>
    <mergeCell ref="O59:R59"/>
    <mergeCell ref="O60:R60"/>
    <mergeCell ref="O61:R61"/>
    <mergeCell ref="N62:R62"/>
    <mergeCell ref="T51:U51"/>
    <mergeCell ref="D52:G52"/>
    <mergeCell ref="J52:K52"/>
    <mergeCell ref="T52:U52"/>
    <mergeCell ref="O51:R51"/>
    <mergeCell ref="O52:R52"/>
    <mergeCell ref="T55:U55"/>
    <mergeCell ref="D56:G56"/>
    <mergeCell ref="J56:K56"/>
    <mergeCell ref="T53:U53"/>
    <mergeCell ref="D54:G54"/>
    <mergeCell ref="J54:K54"/>
    <mergeCell ref="T54:U54"/>
    <mergeCell ref="O53:R53"/>
    <mergeCell ref="O54:R54"/>
    <mergeCell ref="N55:R55"/>
    <mergeCell ref="C49:C59"/>
    <mergeCell ref="D49:G49"/>
    <mergeCell ref="J49:K49"/>
    <mergeCell ref="D50:G50"/>
    <mergeCell ref="J50:K50"/>
    <mergeCell ref="D53:G53"/>
    <mergeCell ref="J53:K53"/>
    <mergeCell ref="D55:G55"/>
    <mergeCell ref="J55:K55"/>
    <mergeCell ref="D51:G51"/>
    <mergeCell ref="J51:K51"/>
    <mergeCell ref="D57:G57"/>
    <mergeCell ref="J57:K57"/>
    <mergeCell ref="AJ46:AK46"/>
    <mergeCell ref="H47:I47"/>
    <mergeCell ref="J47:K47"/>
    <mergeCell ref="N47:R47"/>
    <mergeCell ref="AH47:AK47"/>
    <mergeCell ref="AJ41:AK41"/>
    <mergeCell ref="AJ42:AK42"/>
    <mergeCell ref="D43:G43"/>
    <mergeCell ref="AJ43:AK43"/>
    <mergeCell ref="D44:G45"/>
    <mergeCell ref="AJ44:AK44"/>
    <mergeCell ref="AJ45:AK45"/>
    <mergeCell ref="E41:F42"/>
    <mergeCell ref="H41:H42"/>
    <mergeCell ref="I41:I42"/>
    <mergeCell ref="J41:J42"/>
    <mergeCell ref="K41:K42"/>
    <mergeCell ref="N37:R37"/>
    <mergeCell ref="AH37:AK37"/>
    <mergeCell ref="AH32:AH33"/>
    <mergeCell ref="D33:G33"/>
    <mergeCell ref="D34:G34"/>
    <mergeCell ref="AH34:AH36"/>
    <mergeCell ref="D35:G35"/>
    <mergeCell ref="D36:G36"/>
    <mergeCell ref="D28:G28"/>
    <mergeCell ref="D29:G29"/>
    <mergeCell ref="H29:K29"/>
    <mergeCell ref="D30:G30"/>
    <mergeCell ref="C31:C48"/>
    <mergeCell ref="D31:G31"/>
    <mergeCell ref="D32:G32"/>
    <mergeCell ref="D37:D42"/>
    <mergeCell ref="E37:E40"/>
    <mergeCell ref="F37:F38"/>
    <mergeCell ref="E23:F24"/>
    <mergeCell ref="H23:H24"/>
    <mergeCell ref="I23:I24"/>
    <mergeCell ref="D25:F27"/>
    <mergeCell ref="C9:C30"/>
    <mergeCell ref="D9:G9"/>
    <mergeCell ref="D14:G14"/>
    <mergeCell ref="D15:G15"/>
    <mergeCell ref="D16:G16"/>
    <mergeCell ref="D12:G12"/>
    <mergeCell ref="AJ16:AK16"/>
    <mergeCell ref="D17:G17"/>
    <mergeCell ref="AH17:AH31"/>
    <mergeCell ref="D18:G18"/>
    <mergeCell ref="D19:D24"/>
    <mergeCell ref="E19:E22"/>
    <mergeCell ref="F19:F20"/>
    <mergeCell ref="H19:H20"/>
    <mergeCell ref="I19:I20"/>
    <mergeCell ref="J19:J20"/>
    <mergeCell ref="K19:K20"/>
    <mergeCell ref="F21:F22"/>
    <mergeCell ref="H21:H22"/>
    <mergeCell ref="I21:I22"/>
    <mergeCell ref="J21:J22"/>
    <mergeCell ref="K21:K22"/>
    <mergeCell ref="AH12:AK12"/>
    <mergeCell ref="D13:G13"/>
    <mergeCell ref="C5:G7"/>
    <mergeCell ref="H5:I7"/>
    <mergeCell ref="J5:K7"/>
    <mergeCell ref="AJ6:AK6"/>
    <mergeCell ref="AJ7:AK7"/>
    <mergeCell ref="C8:K8"/>
    <mergeCell ref="AJ8:AK8"/>
    <mergeCell ref="C2:K2"/>
    <mergeCell ref="C3:F3"/>
    <mergeCell ref="C4:G4"/>
    <mergeCell ref="H4:I4"/>
    <mergeCell ref="J4:K4"/>
    <mergeCell ref="AJ9:AK9"/>
    <mergeCell ref="D10:G10"/>
    <mergeCell ref="AJ10:AK10"/>
    <mergeCell ref="D11:G11"/>
    <mergeCell ref="AJ11:AK11"/>
  </mergeCells>
  <phoneticPr fontId="4"/>
  <dataValidations count="5">
    <dataValidation type="list" errorStyle="information" allowBlank="1" showInputMessage="1" showErrorMessage="1" errorTitle="リストにない情報" error="リストにない情報です" sqref="P42:P46 P7:P36" xr:uid="{00000000-0002-0000-0500-000000000000}">
      <formula1>IF(OR($Z7=0,$Z7=""),$T$3:$T$3,INDIRECT($BG$5&amp;AE7&amp;":"&amp;$BG$5&amp;AF7))</formula1>
    </dataValidation>
    <dataValidation type="list" allowBlank="1" showInputMessage="1" showErrorMessage="1" sqref="O59:R61" xr:uid="{00000000-0002-0000-0500-000001000000}">
      <formula1>$AO$51:$AO$69</formula1>
    </dataValidation>
    <dataValidation type="list" allowBlank="1" showInputMessage="1" showErrorMessage="1" sqref="O52:R54" xr:uid="{00000000-0002-0000-0500-000002000000}">
      <formula1>$AN$51:$AN$59</formula1>
    </dataValidation>
    <dataValidation type="list" errorStyle="information" allowBlank="1" showInputMessage="1" showErrorMessage="1" errorTitle="リストにない情報" error="リストにない情報です" sqref="O42:O46 O7:O36" xr:uid="{00000000-0002-0000-0500-000003000000}">
      <formula1>INDIRECT($BG$4&amp;"4:"&amp;$BG$4&amp;$BG$8+3)</formula1>
    </dataValidation>
    <dataValidation type="list" allowBlank="1" showInputMessage="1" showErrorMessage="1" sqref="AJ52:AK54" xr:uid="{00000000-0002-0000-0500-000004000000}">
      <formula1>#REF!</formula1>
    </dataValidation>
  </dataValidations>
  <printOptions horizontalCentered="1"/>
  <pageMargins left="0.39370078740157483" right="0.39370078740157483" top="0.39370078740157483" bottom="0.39370078740157483" header="0" footer="0"/>
  <pageSetup paperSize="8" scale="85" orientation="landscape"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1009" r:id="rId4" name="Check Box 1">
              <controlPr defaultSize="0" autoFill="0" autoLine="0" autoPict="0" altText="">
                <anchor moveWithCells="1">
                  <from>
                    <xdr:col>3</xdr:col>
                    <xdr:colOff>161925</xdr:colOff>
                    <xdr:row>4</xdr:row>
                    <xdr:rowOff>47625</xdr:rowOff>
                  </from>
                  <to>
                    <xdr:col>4</xdr:col>
                    <xdr:colOff>304800</xdr:colOff>
                    <xdr:row>5</xdr:row>
                    <xdr:rowOff>133350</xdr:rowOff>
                  </to>
                </anchor>
              </controlPr>
            </control>
          </mc:Choice>
        </mc:AlternateContent>
        <mc:AlternateContent xmlns:mc="http://schemas.openxmlformats.org/markup-compatibility/2006">
          <mc:Choice Requires="x14">
            <control shapeId="171010" r:id="rId5" name="Check Box 2">
              <controlPr defaultSize="0" autoFill="0" autoLine="0" autoPict="0">
                <anchor moveWithCells="1">
                  <from>
                    <xdr:col>3</xdr:col>
                    <xdr:colOff>161925</xdr:colOff>
                    <xdr:row>5</xdr:row>
                    <xdr:rowOff>38100</xdr:rowOff>
                  </from>
                  <to>
                    <xdr:col>4</xdr:col>
                    <xdr:colOff>304800</xdr:colOff>
                    <xdr:row>6</xdr:row>
                    <xdr:rowOff>114300</xdr:rowOff>
                  </to>
                </anchor>
              </controlPr>
            </control>
          </mc:Choice>
        </mc:AlternateContent>
        <mc:AlternateContent xmlns:mc="http://schemas.openxmlformats.org/markup-compatibility/2006">
          <mc:Choice Requires="x14">
            <control shapeId="171011" r:id="rId6" name="Check Box 3">
              <controlPr defaultSize="0" autoFill="0" autoLine="0" autoPict="0">
                <anchor moveWithCells="1">
                  <from>
                    <xdr:col>9</xdr:col>
                    <xdr:colOff>523875</xdr:colOff>
                    <xdr:row>3</xdr:row>
                    <xdr:rowOff>133350</xdr:rowOff>
                  </from>
                  <to>
                    <xdr:col>9</xdr:col>
                    <xdr:colOff>866775</xdr:colOff>
                    <xdr:row>5</xdr:row>
                    <xdr:rowOff>47625</xdr:rowOff>
                  </to>
                </anchor>
              </controlPr>
            </control>
          </mc:Choice>
        </mc:AlternateContent>
        <mc:AlternateContent xmlns:mc="http://schemas.openxmlformats.org/markup-compatibility/2006">
          <mc:Choice Requires="x14">
            <control shapeId="171012" r:id="rId7" name="Check Box 4">
              <controlPr defaultSize="0" autoFill="0" autoLine="0" autoPict="0">
                <anchor moveWithCells="1">
                  <from>
                    <xdr:col>9</xdr:col>
                    <xdr:colOff>523875</xdr:colOff>
                    <xdr:row>4</xdr:row>
                    <xdr:rowOff>123825</xdr:rowOff>
                  </from>
                  <to>
                    <xdr:col>9</xdr:col>
                    <xdr:colOff>866775</xdr:colOff>
                    <xdr:row>6</xdr:row>
                    <xdr:rowOff>38100</xdr:rowOff>
                  </to>
                </anchor>
              </controlPr>
            </control>
          </mc:Choice>
        </mc:AlternateContent>
        <mc:AlternateContent xmlns:mc="http://schemas.openxmlformats.org/markup-compatibility/2006">
          <mc:Choice Requires="x14">
            <control shapeId="171013" r:id="rId8" name="Check Box 5">
              <controlPr defaultSize="0" autoFill="0" autoLine="0" autoPict="0">
                <anchor moveWithCells="1">
                  <from>
                    <xdr:col>9</xdr:col>
                    <xdr:colOff>523875</xdr:colOff>
                    <xdr:row>5</xdr:row>
                    <xdr:rowOff>114300</xdr:rowOff>
                  </from>
                  <to>
                    <xdr:col>9</xdr:col>
                    <xdr:colOff>866775</xdr:colOff>
                    <xdr:row>7</xdr:row>
                    <xdr:rowOff>28575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H1128"/>
  <sheetViews>
    <sheetView showGridLines="0" zoomScaleNormal="100" zoomScaleSheetLayoutView="90" workbookViewId="0">
      <selection activeCell="J3" sqref="J3:K3"/>
    </sheetView>
  </sheetViews>
  <sheetFormatPr defaultRowHeight="10.5"/>
  <cols>
    <col min="1" max="1" width="1.140625" style="28" customWidth="1"/>
    <col min="2" max="2" width="2" style="28" customWidth="1"/>
    <col min="3" max="3" width="6.140625" style="28" customWidth="1"/>
    <col min="4" max="4" width="3" style="28" customWidth="1"/>
    <col min="5" max="5" width="11.85546875" style="28" customWidth="1"/>
    <col min="6" max="6" width="5.140625" style="28" customWidth="1"/>
    <col min="7" max="7" width="13.7109375" style="28" customWidth="1"/>
    <col min="8" max="8" width="15.28515625" style="28" customWidth="1"/>
    <col min="9" max="9" width="13.7109375" style="28" customWidth="1"/>
    <col min="10" max="11" width="16.7109375" style="28" customWidth="1"/>
    <col min="12" max="12" width="3.140625" style="28" customWidth="1"/>
    <col min="13" max="13" width="2.28515625" style="28" customWidth="1"/>
    <col min="14" max="14" width="4.85546875" style="28" customWidth="1"/>
    <col min="15" max="15" width="33.140625" style="28" customWidth="1"/>
    <col min="16" max="16" width="19.28515625" style="28" customWidth="1"/>
    <col min="17" max="18" width="23.140625" style="28" customWidth="1"/>
    <col min="19" max="19" width="17.5703125" style="28" customWidth="1"/>
    <col min="20" max="20" width="11.85546875" style="28" hidden="1" customWidth="1"/>
    <col min="21" max="21" width="16.5703125" style="28" hidden="1" customWidth="1"/>
    <col min="22" max="25" width="20.85546875" style="28" hidden="1" customWidth="1"/>
    <col min="26" max="26" width="10.85546875" style="28" hidden="1" customWidth="1"/>
    <col min="27" max="28" width="8.28515625" style="28" hidden="1" customWidth="1"/>
    <col min="29" max="30" width="10.7109375" style="28" hidden="1" customWidth="1"/>
    <col min="31" max="32" width="7.7109375" style="28" hidden="1" customWidth="1"/>
    <col min="33" max="33" width="5.7109375" style="28" customWidth="1"/>
    <col min="34" max="34" width="4.85546875" style="28" customWidth="1"/>
    <col min="35" max="35" width="23.7109375" style="28" customWidth="1"/>
    <col min="36" max="36" width="17.140625" style="28" customWidth="1"/>
    <col min="37" max="37" width="5.5703125" style="28" customWidth="1"/>
    <col min="38" max="38" width="16.85546875" style="28" customWidth="1"/>
    <col min="39" max="39" width="18.28515625" style="28" customWidth="1"/>
    <col min="40" max="40" width="13.42578125" style="28" hidden="1" customWidth="1"/>
    <col min="41" max="41" width="18.28515625" style="28" hidden="1" customWidth="1"/>
    <col min="42" max="42" width="19.85546875" style="28" hidden="1" customWidth="1"/>
    <col min="43" max="45" width="18.7109375" style="28" hidden="1" customWidth="1"/>
    <col min="46" max="51" width="9.140625" style="28" hidden="1" customWidth="1"/>
    <col min="52" max="53" width="32" style="28" hidden="1" customWidth="1"/>
    <col min="54" max="55" width="9.140625" style="28" hidden="1" customWidth="1"/>
    <col min="56" max="56" width="28.7109375" style="28" hidden="1" customWidth="1"/>
    <col min="57" max="57" width="9.140625" style="28" hidden="1" customWidth="1"/>
    <col min="58" max="58" width="25.42578125" style="28" hidden="1" customWidth="1"/>
    <col min="59" max="60" width="9.140625" style="28" hidden="1" customWidth="1"/>
    <col min="61" max="16384" width="9.140625" style="28"/>
  </cols>
  <sheetData>
    <row r="1" spans="1:60" ht="12.75" customHeight="1">
      <c r="A1" s="1"/>
      <c r="B1" s="12" t="s">
        <v>487</v>
      </c>
      <c r="C1" s="1"/>
      <c r="D1" s="48"/>
      <c r="E1" s="48"/>
      <c r="F1" s="48"/>
      <c r="G1" s="48"/>
      <c r="H1" s="1"/>
      <c r="I1" s="1"/>
      <c r="J1" s="1"/>
      <c r="K1" s="1"/>
      <c r="L1" s="1"/>
      <c r="T1" s="30" t="s">
        <v>557</v>
      </c>
      <c r="U1" s="30" t="s">
        <v>557</v>
      </c>
      <c r="V1" s="30" t="s">
        <v>557</v>
      </c>
      <c r="W1" s="30" t="s">
        <v>557</v>
      </c>
      <c r="X1" s="30" t="s">
        <v>557</v>
      </c>
      <c r="Y1" s="30" t="s">
        <v>557</v>
      </c>
      <c r="Z1" s="30" t="s">
        <v>557</v>
      </c>
      <c r="AA1" s="30" t="s">
        <v>557</v>
      </c>
      <c r="AB1" s="30" t="s">
        <v>557</v>
      </c>
      <c r="AC1" s="30" t="s">
        <v>557</v>
      </c>
      <c r="AD1" s="30" t="s">
        <v>557</v>
      </c>
      <c r="AE1" s="30" t="s">
        <v>557</v>
      </c>
      <c r="AF1" s="30" t="s">
        <v>557</v>
      </c>
      <c r="AG1" s="30"/>
      <c r="AM1" s="30"/>
      <c r="AN1" s="30" t="s">
        <v>557</v>
      </c>
      <c r="AO1" s="30" t="s">
        <v>557</v>
      </c>
      <c r="AP1" s="30" t="s">
        <v>557</v>
      </c>
      <c r="AQ1" s="30" t="s">
        <v>557</v>
      </c>
      <c r="AR1" s="30" t="s">
        <v>557</v>
      </c>
      <c r="AS1" s="30" t="s">
        <v>557</v>
      </c>
      <c r="AT1" s="30" t="s">
        <v>557</v>
      </c>
      <c r="AU1" s="30" t="s">
        <v>557</v>
      </c>
      <c r="AV1" s="30" t="s">
        <v>557</v>
      </c>
      <c r="AW1" s="30" t="s">
        <v>557</v>
      </c>
      <c r="AX1" s="30" t="s">
        <v>557</v>
      </c>
      <c r="AY1" s="30" t="s">
        <v>557</v>
      </c>
      <c r="AZ1" s="30" t="s">
        <v>557</v>
      </c>
      <c r="BA1" s="30" t="s">
        <v>557</v>
      </c>
      <c r="BB1" s="30" t="s">
        <v>557</v>
      </c>
      <c r="BC1" s="30" t="s">
        <v>557</v>
      </c>
      <c r="BD1" s="30" t="s">
        <v>557</v>
      </c>
      <c r="BE1" s="30" t="s">
        <v>557</v>
      </c>
      <c r="BF1" s="30" t="s">
        <v>557</v>
      </c>
      <c r="BG1" s="30" t="s">
        <v>557</v>
      </c>
      <c r="BH1" s="30" t="s">
        <v>557</v>
      </c>
    </row>
    <row r="2" spans="1:60" ht="26.25" customHeight="1">
      <c r="A2" s="1"/>
      <c r="B2" s="1"/>
      <c r="C2" s="481" t="s">
        <v>17</v>
      </c>
      <c r="D2" s="481"/>
      <c r="E2" s="481"/>
      <c r="F2" s="481"/>
      <c r="G2" s="481"/>
      <c r="H2" s="481"/>
      <c r="I2" s="481"/>
      <c r="J2" s="481"/>
      <c r="K2" s="481"/>
      <c r="L2" s="1"/>
      <c r="AU2" s="28" t="s">
        <v>558</v>
      </c>
      <c r="AX2" s="30" t="s">
        <v>559</v>
      </c>
      <c r="BB2" s="30" t="s">
        <v>560</v>
      </c>
      <c r="BD2" s="30" t="s">
        <v>561</v>
      </c>
    </row>
    <row r="3" spans="1:60" ht="12.75" customHeight="1">
      <c r="A3" s="1"/>
      <c r="B3" s="1"/>
      <c r="C3" s="482" t="s">
        <v>2</v>
      </c>
      <c r="D3" s="483"/>
      <c r="E3" s="483"/>
      <c r="F3" s="484"/>
      <c r="G3" s="586" t="str">
        <f>別紙!F5</f>
        <v>株式会社 地球温暖化対策室</v>
      </c>
      <c r="H3" s="587"/>
      <c r="I3" s="588"/>
      <c r="J3" s="593"/>
      <c r="K3" s="594"/>
      <c r="L3" s="1"/>
      <c r="T3" s="49"/>
      <c r="U3" s="28" t="s">
        <v>562</v>
      </c>
      <c r="AU3" s="50" t="s">
        <v>563</v>
      </c>
      <c r="AV3" s="50" t="s">
        <v>564</v>
      </c>
      <c r="AW3" s="50" t="s">
        <v>565</v>
      </c>
      <c r="AX3" s="50" t="s">
        <v>566</v>
      </c>
      <c r="AY3" s="50" t="s">
        <v>567</v>
      </c>
      <c r="AZ3" s="51" t="s">
        <v>568</v>
      </c>
      <c r="BA3" s="51" t="s">
        <v>569</v>
      </c>
      <c r="BB3" s="50" t="s">
        <v>570</v>
      </c>
      <c r="BD3" s="51" t="s">
        <v>571</v>
      </c>
      <c r="BF3" s="28" t="s">
        <v>572</v>
      </c>
    </row>
    <row r="4" spans="1:60" ht="12.75" customHeight="1">
      <c r="A4" s="1"/>
      <c r="B4" s="1"/>
      <c r="C4" s="486" t="s">
        <v>15</v>
      </c>
      <c r="D4" s="487"/>
      <c r="E4" s="487"/>
      <c r="F4" s="487"/>
      <c r="G4" s="488"/>
      <c r="H4" s="486" t="s">
        <v>4</v>
      </c>
      <c r="I4" s="488"/>
      <c r="J4" s="486" t="s">
        <v>3</v>
      </c>
      <c r="K4" s="488"/>
      <c r="L4" s="1"/>
      <c r="N4" s="38" t="s">
        <v>132</v>
      </c>
      <c r="AH4" s="38"/>
      <c r="AU4" s="52" t="str">
        <f>IF(参照!A4="","",参照!A4)</f>
        <v>A0001</v>
      </c>
      <c r="AV4" s="52" t="str">
        <f>IF(参照!B4="","",参照!B4)</f>
        <v>(株)Ｆ－Ｐｏｗｅｒ</v>
      </c>
      <c r="AW4" s="52">
        <f>IF(参照!C4="","",参照!C4)</f>
        <v>4.7199999999999998E-4</v>
      </c>
      <c r="AX4" s="52" t="str">
        <f>IF(参照!D4="","",参照!D4)</f>
        <v>メニューA</v>
      </c>
      <c r="AY4" s="52">
        <f>IF(参照!E4="","",参照!E4)</f>
        <v>0</v>
      </c>
      <c r="AZ4" s="52" t="str">
        <f>IF(参照!F4="","",参照!F4)</f>
        <v>(株)Ｆ－Ｐｏｗｅｒ</v>
      </c>
      <c r="BA4" s="52" t="str">
        <f>IF(参照!G4="","",参照!G4)</f>
        <v>(株)Ｆ－Ｐｏｗｅｒ_メニューA</v>
      </c>
      <c r="BB4" s="52">
        <f>AY4*1000</f>
        <v>0</v>
      </c>
      <c r="BD4" s="52" t="str">
        <f>IF(参照!L4="","",参照!L4)</f>
        <v>北海道電力(株)</v>
      </c>
      <c r="BF4" s="53" t="s">
        <v>573</v>
      </c>
      <c r="BG4" s="54" t="s">
        <v>574</v>
      </c>
      <c r="BH4" s="28" t="s">
        <v>561</v>
      </c>
    </row>
    <row r="5" spans="1:60" ht="12.75" customHeight="1" thickBot="1">
      <c r="A5" s="1"/>
      <c r="B5" s="1"/>
      <c r="C5" s="512" t="s">
        <v>36</v>
      </c>
      <c r="D5" s="513"/>
      <c r="E5" s="513"/>
      <c r="F5" s="513"/>
      <c r="G5" s="514"/>
      <c r="H5" s="512" t="s">
        <v>500</v>
      </c>
      <c r="I5" s="514"/>
      <c r="J5" s="512" t="s">
        <v>56</v>
      </c>
      <c r="K5" s="514"/>
      <c r="L5" s="1"/>
      <c r="N5" s="55" t="s">
        <v>501</v>
      </c>
      <c r="O5" s="56"/>
      <c r="P5" s="56"/>
      <c r="Q5" s="56"/>
      <c r="R5" s="56"/>
      <c r="S5" s="56"/>
      <c r="T5" s="57"/>
      <c r="U5" s="57"/>
      <c r="V5" s="57"/>
      <c r="W5" s="57"/>
      <c r="X5" s="57"/>
      <c r="Y5" s="57"/>
      <c r="Z5" s="57"/>
      <c r="AE5" s="57"/>
      <c r="AF5" s="57"/>
      <c r="AH5" s="55" t="s">
        <v>502</v>
      </c>
      <c r="AI5" s="56"/>
      <c r="AJ5" s="56"/>
      <c r="AK5" s="56"/>
      <c r="AL5" s="56"/>
      <c r="AM5" s="57"/>
      <c r="AN5" s="57"/>
      <c r="AU5" s="52" t="str">
        <f>IF(参照!A5="","",参照!A5)</f>
        <v/>
      </c>
      <c r="AV5" s="52" t="str">
        <f>IF(参照!B5="","",参照!B5)</f>
        <v/>
      </c>
      <c r="AW5" s="52" t="str">
        <f>IF(参照!C5="","",参照!C5)</f>
        <v/>
      </c>
      <c r="AX5" s="52" t="str">
        <f>IF(参照!D5="","",参照!D5)</f>
        <v>メニューB</v>
      </c>
      <c r="AY5" s="52">
        <f>IF(参照!E5="","",参照!E5)</f>
        <v>0</v>
      </c>
      <c r="AZ5" s="52" t="str">
        <f>IF(参照!F5="","",参照!F5)</f>
        <v>(株)Ｆ－Ｐｏｗｅｒ</v>
      </c>
      <c r="BA5" s="52" t="str">
        <f>IF(参照!G5="","",参照!G5)</f>
        <v>(株)Ｆ－Ｐｏｗｅｒ_メニューB</v>
      </c>
      <c r="BB5" s="52">
        <f t="shared" ref="BB5:BB68" si="0">AY5*1000</f>
        <v>0</v>
      </c>
      <c r="BD5" s="52" t="str">
        <f>IF(参照!L5="","",参照!L5)</f>
        <v>東北電力(株)</v>
      </c>
      <c r="BF5" s="53" t="s">
        <v>575</v>
      </c>
      <c r="BG5" s="54" t="s">
        <v>576</v>
      </c>
      <c r="BH5" s="28" t="s">
        <v>559</v>
      </c>
    </row>
    <row r="6" spans="1:60" ht="12.75" customHeight="1" thickBot="1">
      <c r="A6" s="1"/>
      <c r="B6" s="1"/>
      <c r="C6" s="515"/>
      <c r="D6" s="516"/>
      <c r="E6" s="516"/>
      <c r="F6" s="516"/>
      <c r="G6" s="517"/>
      <c r="H6" s="515"/>
      <c r="I6" s="517"/>
      <c r="J6" s="515"/>
      <c r="K6" s="517"/>
      <c r="L6" s="1"/>
      <c r="N6" s="58"/>
      <c r="O6" s="357" t="s">
        <v>85</v>
      </c>
      <c r="P6" s="60" t="s">
        <v>493</v>
      </c>
      <c r="Q6" s="287" t="s">
        <v>2296</v>
      </c>
      <c r="R6" s="286" t="s">
        <v>2297</v>
      </c>
      <c r="S6" s="347" t="s">
        <v>158</v>
      </c>
      <c r="T6" s="62" t="s">
        <v>577</v>
      </c>
      <c r="U6" s="63" t="s">
        <v>578</v>
      </c>
      <c r="V6" s="63" t="s">
        <v>579</v>
      </c>
      <c r="W6" s="59" t="s">
        <v>2298</v>
      </c>
      <c r="X6" s="93" t="s">
        <v>2299</v>
      </c>
      <c r="Y6" s="64" t="s">
        <v>2300</v>
      </c>
      <c r="Z6" s="64" t="s">
        <v>580</v>
      </c>
      <c r="AA6" s="64" t="s">
        <v>581</v>
      </c>
      <c r="AB6" s="64" t="s">
        <v>582</v>
      </c>
      <c r="AC6" s="64" t="s">
        <v>583</v>
      </c>
      <c r="AD6" s="64" t="s">
        <v>584</v>
      </c>
      <c r="AE6" s="63" t="s">
        <v>585</v>
      </c>
      <c r="AF6" s="61" t="s">
        <v>586</v>
      </c>
      <c r="AH6" s="65"/>
      <c r="AI6" s="66" t="s">
        <v>2295</v>
      </c>
      <c r="AJ6" s="521" t="s">
        <v>2301</v>
      </c>
      <c r="AK6" s="522"/>
      <c r="AL6" s="67" t="s">
        <v>158</v>
      </c>
      <c r="AN6" s="62" t="s">
        <v>577</v>
      </c>
      <c r="AO6" s="63" t="s">
        <v>578</v>
      </c>
      <c r="AP6" s="61" t="s">
        <v>579</v>
      </c>
      <c r="AU6" s="52" t="str">
        <f>IF(参照!A6="","",参照!A6)</f>
        <v/>
      </c>
      <c r="AV6" s="52" t="str">
        <f>IF(参照!B6="","",参照!B6)</f>
        <v/>
      </c>
      <c r="AW6" s="52" t="str">
        <f>IF(参照!C6="","",参照!C6)</f>
        <v/>
      </c>
      <c r="AX6" s="52" t="str">
        <f>IF(参照!D6="","",参照!D6)</f>
        <v>メニューC(残差)</v>
      </c>
      <c r="AY6" s="52">
        <f>IF(参照!E6="","",参照!E6)</f>
        <v>5.0500000000000002E-4</v>
      </c>
      <c r="AZ6" s="52" t="str">
        <f>IF(参照!F6="","",参照!F6)</f>
        <v>(株)Ｆ－Ｐｏｗｅｒ</v>
      </c>
      <c r="BA6" s="52" t="str">
        <f>IF(参照!G6="","",参照!G6)</f>
        <v>(株)Ｆ－Ｐｏｗｅｒ_メニューC(残差)</v>
      </c>
      <c r="BB6" s="52">
        <f t="shared" si="0"/>
        <v>0.505</v>
      </c>
      <c r="BD6" s="52" t="str">
        <f>IF(参照!L6="","",参照!L6)</f>
        <v>東京電力エナジーパートナー(株)</v>
      </c>
      <c r="BF6" s="49" t="s">
        <v>587</v>
      </c>
      <c r="BG6" s="54" t="s">
        <v>588</v>
      </c>
      <c r="BH6" s="28" t="s">
        <v>589</v>
      </c>
    </row>
    <row r="7" spans="1:60" ht="12.75" customHeight="1" thickTop="1">
      <c r="A7" s="1"/>
      <c r="B7" s="1"/>
      <c r="C7" s="518"/>
      <c r="D7" s="519"/>
      <c r="E7" s="519"/>
      <c r="F7" s="519"/>
      <c r="G7" s="520"/>
      <c r="H7" s="518"/>
      <c r="I7" s="520"/>
      <c r="J7" s="518"/>
      <c r="K7" s="520"/>
      <c r="L7" s="1"/>
      <c r="N7" s="68">
        <v>1</v>
      </c>
      <c r="O7" s="69"/>
      <c r="P7" s="69"/>
      <c r="Q7" s="70" t="str">
        <f t="shared" ref="Q7:Q36" si="1">IF(O7="","",_xlfn.IFNA(VLOOKUP(O7&amp;"_"&amp;P7,$BA:$BB,2,FALSE),"該当する排出係数がありません"))</f>
        <v/>
      </c>
      <c r="R7" s="71"/>
      <c r="S7" s="348"/>
      <c r="T7" s="346">
        <f>係数１!D$49</f>
        <v>8640</v>
      </c>
      <c r="U7" s="73" t="str">
        <f>IF(OR(S7="",O7=""),"",S7/1000*T7*0.0258)</f>
        <v/>
      </c>
      <c r="V7" s="73" t="str">
        <f>IF(OR(S7="",O7=""),"",IF(R7="",S7*Q7,S7*R7))</f>
        <v/>
      </c>
      <c r="W7" s="74" t="str">
        <f t="array" aca="1" ref="W7" ca="1">IF(O7="","",IF(ISNUMBER(AA7),INDIRECT($BG$6&amp;AA7),IF(AA7="a",Q7,IF(AA7="b",INDIRECT($BG$6&amp;AB7),IF(AA7="c",R7,"")))))</f>
        <v/>
      </c>
      <c r="X7" s="75"/>
      <c r="Y7" s="73" t="str">
        <f>IF(OR(S7="",O7=""),"",IF(X7="",S7*W7,S7*X7))</f>
        <v/>
      </c>
      <c r="Z7" s="76" t="str">
        <f t="shared" ref="Z7:Z36" ca="1" si="2">IF(O7="","",IF(COUNTIF(INDIRECT($BG$4&amp;":"&amp;$BG$4),O7),1,0))</f>
        <v/>
      </c>
      <c r="AA7" s="76" t="str">
        <f ca="1">IF(O7="","",IF(OR(AE7="",AF7=""),"c",IFERROR(MATCH("*残差*",INDIRECT($BG$5&amp;AE7&amp;":"&amp;$BG$5&amp;AF7),0)+AE7-1,IF(AF7-AE7&gt;=1,"b","a"))))</f>
        <v/>
      </c>
      <c r="AB7" s="76" t="str">
        <f ca="1">IF(O7="","",IF(OR(AE7="",AF7=""),"-",IFERROR(MATCH("*事業者全体*",INDIRECT($BG$5&amp;AE7&amp;":"&amp;$BG$5&amp;AF7),0)+AE7-1,"-")))</f>
        <v/>
      </c>
      <c r="AC7" s="76">
        <f ca="1">IF(Z7=0,1,IF(R7="",0,1))</f>
        <v>0</v>
      </c>
      <c r="AD7" s="76">
        <f>IF(R7="",0,1)</f>
        <v>0</v>
      </c>
      <c r="AE7" s="76" t="str">
        <f t="shared" ref="AE7:AE36" si="3">_xlfn.IFNA(MATCH(O7,$AZ:$AZ,0),"")</f>
        <v/>
      </c>
      <c r="AF7" s="77" t="str">
        <f t="shared" ref="AF7:AF36" si="4">IFERROR(IF(O7="","",AE7+COUNTIF($AZ:$AZ,O7)-1),"")</f>
        <v/>
      </c>
      <c r="AH7" s="78">
        <v>1</v>
      </c>
      <c r="AI7" s="31"/>
      <c r="AJ7" s="523"/>
      <c r="AK7" s="524"/>
      <c r="AL7" s="34"/>
      <c r="AN7" s="72" t="str">
        <f>IF(AJ7="","",IF(AJ7=0,3600,係数１!D$49))</f>
        <v/>
      </c>
      <c r="AO7" s="73" t="str">
        <f>IF(OR(AL7="",AJ7="",AI7=""),"",AL7/1000*AN7*0.0258)</f>
        <v/>
      </c>
      <c r="AP7" s="273" t="str">
        <f>IF(OR(AL7="",AI7=""),"",AL7*AJ7)</f>
        <v/>
      </c>
      <c r="AU7" s="52" t="str">
        <f>IF(参照!A7="","",参照!A7)</f>
        <v/>
      </c>
      <c r="AV7" s="52" t="str">
        <f>IF(参照!B7="","",参照!B7)</f>
        <v/>
      </c>
      <c r="AW7" s="52" t="str">
        <f>IF(参照!C7="","",参照!C7)</f>
        <v/>
      </c>
      <c r="AX7" s="52" t="str">
        <f>IF(参照!D7="","",参照!D7)</f>
        <v>(参考値)事業者全体</v>
      </c>
      <c r="AY7" s="52">
        <f>IF(参照!E7="","",参照!E7)</f>
        <v>4.8099999999999998E-4</v>
      </c>
      <c r="AZ7" s="52" t="str">
        <f>IF(参照!F7="","",参照!F7)</f>
        <v>(株)Ｆ－Ｐｏｗｅｒ</v>
      </c>
      <c r="BA7" s="52" t="str">
        <f>IF(参照!G7="","",参照!G7)</f>
        <v>(株)Ｆ－Ｐｏｗｅｒ_(参考値)事業者全体</v>
      </c>
      <c r="BB7" s="52">
        <f t="shared" si="0"/>
        <v>0.48099999999999998</v>
      </c>
      <c r="BD7" s="52" t="str">
        <f>IF(参照!L7="","",参照!L7)</f>
        <v>中部電力ミライズ(株)</v>
      </c>
    </row>
    <row r="8" spans="1:60" ht="15" customHeight="1">
      <c r="A8" s="1"/>
      <c r="B8" s="1"/>
      <c r="C8" s="489" t="s">
        <v>22</v>
      </c>
      <c r="D8" s="490"/>
      <c r="E8" s="490"/>
      <c r="F8" s="490"/>
      <c r="G8" s="490"/>
      <c r="H8" s="490"/>
      <c r="I8" s="490"/>
      <c r="J8" s="490"/>
      <c r="K8" s="491"/>
      <c r="L8" s="1"/>
      <c r="N8" s="79">
        <v>2</v>
      </c>
      <c r="O8" s="69"/>
      <c r="P8" s="69"/>
      <c r="Q8" s="70" t="str">
        <f t="shared" si="1"/>
        <v/>
      </c>
      <c r="R8" s="80"/>
      <c r="S8" s="348"/>
      <c r="T8" s="346">
        <f>係数１!D$49</f>
        <v>8640</v>
      </c>
      <c r="U8" s="73" t="str">
        <f t="shared" ref="U8:U36" si="5">IF(OR(S8="",O8=""),"",S8/1000*T8*0.0258)</f>
        <v/>
      </c>
      <c r="V8" s="73" t="str">
        <f t="shared" ref="V8:V36" si="6">IF(OR(S8="",O8=""),"",IF(R8="",S8*Q8,S8*R8))</f>
        <v/>
      </c>
      <c r="W8" s="74" t="str">
        <f t="array" aca="1" ref="W8" ca="1">IF(O8="","",IF(ISNUMBER(AA8),INDIRECT($BG$6&amp;AA8),IF(AA8="a",Q8,IF(AA8="b",INDIRECT($BG$6&amp;AB8),IF(AA8="c",R8,"")))))</f>
        <v/>
      </c>
      <c r="X8" s="75"/>
      <c r="Y8" s="73" t="str">
        <f t="shared" ref="Y8:Y36" si="7">IF(OR(S8="",O8=""),"",IF(X8="",S8*W8,S8*X8))</f>
        <v/>
      </c>
      <c r="Z8" s="76" t="str">
        <f t="shared" ca="1" si="2"/>
        <v/>
      </c>
      <c r="AA8" s="76" t="str">
        <f t="shared" ref="AA8:AA36" ca="1" si="8">IF(O8="","",IF(OR(AE8="",AF8=""),"c",IFERROR(MATCH("*残差*",INDIRECT($BG$5&amp;AE8&amp;":"&amp;$BG$5&amp;AF8),0)+AE8-1,IF(AF8-AE8&gt;=1,"b","a"))))</f>
        <v/>
      </c>
      <c r="AB8" s="76" t="str">
        <f t="shared" ref="AB8:AB36" ca="1" si="9">IF(O8="","",IF(OR(AE8="",AF8=""),"-",IFERROR(MATCH("*事業者全体*",INDIRECT($BG$5&amp;AE8&amp;":"&amp;$BG$5&amp;AF8),0)+AE8-1,"-")))</f>
        <v/>
      </c>
      <c r="AC8" s="76">
        <f t="shared" ref="AC8:AC36" ca="1" si="10">IF(Z8=0,1,IF(R8="",0,1))</f>
        <v>0</v>
      </c>
      <c r="AD8" s="76">
        <f t="shared" ref="AD8:AD36" si="11">IF(R8="",0,1)</f>
        <v>0</v>
      </c>
      <c r="AE8" s="76" t="str">
        <f t="shared" si="3"/>
        <v/>
      </c>
      <c r="AF8" s="77" t="str">
        <f t="shared" si="4"/>
        <v/>
      </c>
      <c r="AH8" s="79">
        <v>2</v>
      </c>
      <c r="AI8" s="32"/>
      <c r="AJ8" s="506"/>
      <c r="AK8" s="507"/>
      <c r="AL8" s="35"/>
      <c r="AN8" s="72" t="str">
        <f>IF(AJ8="","",IF(AJ8=0,3600,係数１!D$49))</f>
        <v/>
      </c>
      <c r="AO8" s="73" t="str">
        <f t="shared" ref="AO8:AO11" si="12">IF(OR(AL8="",AJ8="",AI8=""),"",AL8/1000*AN8*0.0258)</f>
        <v/>
      </c>
      <c r="AP8" s="273" t="str">
        <f t="shared" ref="AP8:AP11" si="13">IF(OR(AL8="",AI8=""),"",AL8*AJ8)</f>
        <v/>
      </c>
      <c r="AU8" s="52" t="str">
        <f>IF(参照!A8="","",参照!A8)</f>
        <v>A0002</v>
      </c>
      <c r="AV8" s="52" t="str">
        <f>IF(参照!B8="","",参照!B8)</f>
        <v>イーレックス(株)</v>
      </c>
      <c r="AW8" s="52" t="str">
        <f>IF(参照!C8="","",参照!C8)</f>
        <v>0.000453※</v>
      </c>
      <c r="AX8" s="52" t="str">
        <f>IF(参照!D8="","",参照!D8)</f>
        <v/>
      </c>
      <c r="AY8" s="52">
        <f>IF(参照!E8="","",参照!E8)</f>
        <v>4.5300000000000001E-4</v>
      </c>
      <c r="AZ8" s="52" t="str">
        <f>IF(参照!F8="","",参照!F8)</f>
        <v>イーレックス(株)</v>
      </c>
      <c r="BA8" s="52" t="str">
        <f>IF(参照!G8="","",参照!G8)</f>
        <v>イーレックス(株)_</v>
      </c>
      <c r="BB8" s="52">
        <f t="shared" si="0"/>
        <v>0.45300000000000001</v>
      </c>
      <c r="BD8" s="52" t="str">
        <f>IF(参照!L8="","",参照!L8)</f>
        <v>北陸電力(株)</v>
      </c>
      <c r="BF8" s="53" t="s">
        <v>591</v>
      </c>
      <c r="BG8" s="81">
        <f>COUNTA(BD4:BD1128)-COUNTBLANK(BD4:BD1128)</f>
        <v>565</v>
      </c>
    </row>
    <row r="9" spans="1:60" ht="18.75" customHeight="1">
      <c r="A9" s="1"/>
      <c r="B9" s="1"/>
      <c r="C9" s="495" t="s">
        <v>25</v>
      </c>
      <c r="D9" s="456" t="s">
        <v>5</v>
      </c>
      <c r="E9" s="456"/>
      <c r="F9" s="456"/>
      <c r="G9" s="456"/>
      <c r="H9" s="82" t="s">
        <v>6</v>
      </c>
      <c r="I9" s="82" t="s">
        <v>21</v>
      </c>
      <c r="J9" s="83" t="s">
        <v>488</v>
      </c>
      <c r="K9" s="84" t="s">
        <v>498</v>
      </c>
      <c r="L9" s="1"/>
      <c r="N9" s="79">
        <v>3</v>
      </c>
      <c r="O9" s="69"/>
      <c r="P9" s="69"/>
      <c r="Q9" s="70" t="str">
        <f t="shared" si="1"/>
        <v/>
      </c>
      <c r="R9" s="80"/>
      <c r="S9" s="348"/>
      <c r="T9" s="346">
        <f>係数１!D$49</f>
        <v>8640</v>
      </c>
      <c r="U9" s="73" t="str">
        <f t="shared" si="5"/>
        <v/>
      </c>
      <c r="V9" s="73" t="str">
        <f t="shared" si="6"/>
        <v/>
      </c>
      <c r="W9" s="74" t="str">
        <f t="array" aca="1" ref="W9" ca="1">IF(O9="","",IF(ISNUMBER(AA9),INDIRECT($BG$6&amp;AA9),IF(AA9="a",Q9,IF(AA9="b",INDIRECT($BG$6&amp;AB9),IF(AA9="c",R9,"")))))</f>
        <v/>
      </c>
      <c r="X9" s="75"/>
      <c r="Y9" s="73" t="str">
        <f t="shared" si="7"/>
        <v/>
      </c>
      <c r="Z9" s="76" t="str">
        <f t="shared" ca="1" si="2"/>
        <v/>
      </c>
      <c r="AA9" s="76" t="str">
        <f t="shared" ca="1" si="8"/>
        <v/>
      </c>
      <c r="AB9" s="76" t="str">
        <f t="shared" ca="1" si="9"/>
        <v/>
      </c>
      <c r="AC9" s="76">
        <f t="shared" ca="1" si="10"/>
        <v>0</v>
      </c>
      <c r="AD9" s="76">
        <f t="shared" si="11"/>
        <v>0</v>
      </c>
      <c r="AE9" s="76" t="str">
        <f t="shared" si="3"/>
        <v/>
      </c>
      <c r="AF9" s="77" t="str">
        <f t="shared" si="4"/>
        <v/>
      </c>
      <c r="AH9" s="79">
        <v>3</v>
      </c>
      <c r="AI9" s="32"/>
      <c r="AJ9" s="506"/>
      <c r="AK9" s="507"/>
      <c r="AL9" s="35"/>
      <c r="AN9" s="72" t="str">
        <f>IF(AJ9="","",IF(AJ9=0,3600,係数１!D$49))</f>
        <v/>
      </c>
      <c r="AO9" s="73" t="str">
        <f t="shared" si="12"/>
        <v/>
      </c>
      <c r="AP9" s="273" t="str">
        <f t="shared" si="13"/>
        <v/>
      </c>
      <c r="AU9" s="52" t="str">
        <f>IF(参照!A9="","",参照!A9)</f>
        <v>A0003</v>
      </c>
      <c r="AV9" s="52" t="str">
        <f>IF(参照!B9="","",参照!B9)</f>
        <v>リエスパワー(株)</v>
      </c>
      <c r="AW9" s="52">
        <f>IF(参照!C9="","",参照!C9)</f>
        <v>3.68E-4</v>
      </c>
      <c r="AX9" s="52" t="str">
        <f>IF(参照!D9="","",参照!D9)</f>
        <v/>
      </c>
      <c r="AY9" s="52">
        <f>IF(参照!E9="","",参照!E9)</f>
        <v>0</v>
      </c>
      <c r="AZ9" s="52" t="str">
        <f>IF(参照!F9="","",参照!F9)</f>
        <v>リエスパワー(株)</v>
      </c>
      <c r="BA9" s="52" t="str">
        <f>IF(参照!G9="","",参照!G9)</f>
        <v>リエスパワー(株)_</v>
      </c>
      <c r="BB9" s="52">
        <f t="shared" si="0"/>
        <v>0</v>
      </c>
      <c r="BD9" s="52" t="str">
        <f>IF(参照!L9="","",参照!L9)</f>
        <v>関西電力(株)</v>
      </c>
    </row>
    <row r="10" spans="1:60" ht="12.75" customHeight="1">
      <c r="A10" s="1"/>
      <c r="B10" s="1"/>
      <c r="C10" s="496"/>
      <c r="D10" s="492" t="s">
        <v>52</v>
      </c>
      <c r="E10" s="493"/>
      <c r="F10" s="493"/>
      <c r="G10" s="494"/>
      <c r="H10" s="82" t="s">
        <v>26</v>
      </c>
      <c r="I10" s="22"/>
      <c r="J10" s="21" t="str">
        <f>IF($I10="","",$I10*係数１!$D$8*0.0258)</f>
        <v/>
      </c>
      <c r="K10" s="21" t="str">
        <f>IF($I10="","",$I10*係数１!$D$8*係数１!$F$8*44/12)</f>
        <v/>
      </c>
      <c r="L10" s="1"/>
      <c r="N10" s="79">
        <v>4</v>
      </c>
      <c r="O10" s="69"/>
      <c r="P10" s="69"/>
      <c r="Q10" s="70" t="str">
        <f t="shared" si="1"/>
        <v/>
      </c>
      <c r="R10" s="80"/>
      <c r="S10" s="348"/>
      <c r="T10" s="346">
        <f>係数１!D$49</f>
        <v>8640</v>
      </c>
      <c r="U10" s="73" t="str">
        <f t="shared" si="5"/>
        <v/>
      </c>
      <c r="V10" s="73" t="str">
        <f t="shared" si="6"/>
        <v/>
      </c>
      <c r="W10" s="74" t="str">
        <f t="array" aca="1" ref="W10" ca="1">IF(O10="","",IF(ISNUMBER(AA10),INDIRECT($BG$6&amp;AA10),IF(AA10="a",Q10,IF(AA10="b",INDIRECT($BG$6&amp;AB10),IF(AA10="c",R10,"")))))</f>
        <v/>
      </c>
      <c r="X10" s="75"/>
      <c r="Y10" s="73" t="str">
        <f t="shared" si="7"/>
        <v/>
      </c>
      <c r="Z10" s="76" t="str">
        <f t="shared" ca="1" si="2"/>
        <v/>
      </c>
      <c r="AA10" s="76" t="str">
        <f t="shared" ca="1" si="8"/>
        <v/>
      </c>
      <c r="AB10" s="76" t="str">
        <f t="shared" ca="1" si="9"/>
        <v/>
      </c>
      <c r="AC10" s="76">
        <f t="shared" ca="1" si="10"/>
        <v>0</v>
      </c>
      <c r="AD10" s="76">
        <f t="shared" si="11"/>
        <v>0</v>
      </c>
      <c r="AE10" s="76" t="str">
        <f t="shared" si="3"/>
        <v/>
      </c>
      <c r="AF10" s="77" t="str">
        <f t="shared" si="4"/>
        <v/>
      </c>
      <c r="AH10" s="79">
        <v>4</v>
      </c>
      <c r="AI10" s="32"/>
      <c r="AJ10" s="506"/>
      <c r="AK10" s="507"/>
      <c r="AL10" s="35"/>
      <c r="AN10" s="72" t="str">
        <f>IF(AJ10="","",IF(AJ10=0,3600,係数１!D$49))</f>
        <v/>
      </c>
      <c r="AO10" s="73" t="str">
        <f t="shared" si="12"/>
        <v/>
      </c>
      <c r="AP10" s="273" t="str">
        <f t="shared" si="13"/>
        <v/>
      </c>
      <c r="AU10" s="52" t="str">
        <f>IF(参照!A10="","",参照!A10)</f>
        <v>A0004</v>
      </c>
      <c r="AV10" s="52" t="str">
        <f>IF(参照!B10="","",参照!B10)</f>
        <v>エバーグリーン・リテイリング(株)</v>
      </c>
      <c r="AW10" s="52">
        <f>IF(参照!C10="","",参照!C10)</f>
        <v>5.4799999999999998E-4</v>
      </c>
      <c r="AX10" s="52" t="str">
        <f>IF(参照!D10="","",参照!D10)</f>
        <v>メニューA</v>
      </c>
      <c r="AY10" s="52">
        <f>IF(参照!E10="","",参照!E10)</f>
        <v>0</v>
      </c>
      <c r="AZ10" s="52" t="str">
        <f>IF(参照!F10="","",参照!F10)</f>
        <v>エバーグリーン・リテイリング(株)</v>
      </c>
      <c r="BA10" s="52" t="str">
        <f>IF(参照!G10="","",参照!G10)</f>
        <v>エバーグリーン・リテイリング(株)_メニューA</v>
      </c>
      <c r="BB10" s="52">
        <f t="shared" si="0"/>
        <v>0</v>
      </c>
      <c r="BD10" s="52" t="str">
        <f>IF(参照!L10="","",参照!L10)</f>
        <v>中国電力(株)</v>
      </c>
    </row>
    <row r="11" spans="1:60" ht="12.75" customHeight="1" thickBot="1">
      <c r="A11" s="1"/>
      <c r="B11" s="1"/>
      <c r="C11" s="496"/>
      <c r="D11" s="456" t="s">
        <v>7</v>
      </c>
      <c r="E11" s="456"/>
      <c r="F11" s="456"/>
      <c r="G11" s="456"/>
      <c r="H11" s="82" t="s">
        <v>26</v>
      </c>
      <c r="I11" s="22"/>
      <c r="J11" s="21" t="str">
        <f>IF($I11="","",$I11*係数１!$D$11*0.0258)</f>
        <v/>
      </c>
      <c r="K11" s="21" t="str">
        <f>IF($I11="","",$I11*係数１!$D$11*係数１!$F$11*44/12)</f>
        <v/>
      </c>
      <c r="L11" s="1"/>
      <c r="N11" s="79">
        <v>5</v>
      </c>
      <c r="O11" s="69"/>
      <c r="P11" s="69"/>
      <c r="Q11" s="70" t="str">
        <f t="shared" si="1"/>
        <v/>
      </c>
      <c r="R11" s="80"/>
      <c r="S11" s="348"/>
      <c r="T11" s="346">
        <f>係数１!D$49</f>
        <v>8640</v>
      </c>
      <c r="U11" s="73" t="str">
        <f t="shared" si="5"/>
        <v/>
      </c>
      <c r="V11" s="73" t="str">
        <f t="shared" si="6"/>
        <v/>
      </c>
      <c r="W11" s="74" t="str">
        <f t="array" aca="1" ref="W11" ca="1">IF(O11="","",IF(ISNUMBER(AA11),INDIRECT($BG$6&amp;AA11),IF(AA11="a",Q11,IF(AA11="b",INDIRECT($BG$6&amp;AB11),IF(AA11="c",R11,"")))))</f>
        <v/>
      </c>
      <c r="X11" s="75"/>
      <c r="Y11" s="73" t="str">
        <f t="shared" si="7"/>
        <v/>
      </c>
      <c r="Z11" s="76" t="str">
        <f t="shared" ca="1" si="2"/>
        <v/>
      </c>
      <c r="AA11" s="76" t="str">
        <f t="shared" ca="1" si="8"/>
        <v/>
      </c>
      <c r="AB11" s="76" t="str">
        <f t="shared" ca="1" si="9"/>
        <v/>
      </c>
      <c r="AC11" s="76">
        <f t="shared" ca="1" si="10"/>
        <v>0</v>
      </c>
      <c r="AD11" s="76">
        <f t="shared" si="11"/>
        <v>0</v>
      </c>
      <c r="AE11" s="76" t="str">
        <f t="shared" si="3"/>
        <v/>
      </c>
      <c r="AF11" s="77" t="str">
        <f t="shared" si="4"/>
        <v/>
      </c>
      <c r="AH11" s="85">
        <v>5</v>
      </c>
      <c r="AI11" s="33"/>
      <c r="AJ11" s="508"/>
      <c r="AK11" s="509"/>
      <c r="AL11" s="29"/>
      <c r="AN11" s="72" t="str">
        <f>IF(AJ11="","",IF(AJ11=0,3600,係数１!D$49))</f>
        <v/>
      </c>
      <c r="AO11" s="73" t="str">
        <f t="shared" si="12"/>
        <v/>
      </c>
      <c r="AP11" s="273" t="str">
        <f t="shared" si="13"/>
        <v/>
      </c>
      <c r="AU11" s="52" t="str">
        <f>IF(参照!A11="","",参照!A11)</f>
        <v/>
      </c>
      <c r="AV11" s="52" t="str">
        <f>IF(参照!B11="","",参照!B11)</f>
        <v/>
      </c>
      <c r="AW11" s="52" t="str">
        <f>IF(参照!C11="","",参照!C11)</f>
        <v/>
      </c>
      <c r="AX11" s="52" t="str">
        <f>IF(参照!D11="","",参照!D11)</f>
        <v>メニューB(残差)</v>
      </c>
      <c r="AY11" s="52">
        <f>IF(参照!E11="","",参照!E11)</f>
        <v>4.9200000000000003E-4</v>
      </c>
      <c r="AZ11" s="52" t="str">
        <f>IF(参照!F11="","",参照!F11)</f>
        <v>エバーグリーン・リテイリング(株)</v>
      </c>
      <c r="BA11" s="52" t="str">
        <f>IF(参照!G11="","",参照!G11)</f>
        <v>エバーグリーン・リテイリング(株)_メニューB(残差)</v>
      </c>
      <c r="BB11" s="52">
        <f t="shared" si="0"/>
        <v>0.49200000000000005</v>
      </c>
      <c r="BD11" s="52" t="str">
        <f>IF(参照!L11="","",参照!L11)</f>
        <v>四国電力(株)</v>
      </c>
    </row>
    <row r="12" spans="1:60" ht="12.75" customHeight="1" thickTop="1" thickBot="1">
      <c r="A12" s="1"/>
      <c r="B12" s="1"/>
      <c r="C12" s="496"/>
      <c r="D12" s="499" t="s">
        <v>8</v>
      </c>
      <c r="E12" s="473"/>
      <c r="F12" s="473"/>
      <c r="G12" s="474"/>
      <c r="H12" s="82" t="s">
        <v>26</v>
      </c>
      <c r="I12" s="22"/>
      <c r="J12" s="21" t="str">
        <f>IF($I12="","",$I12*係数１!$D$12*0.0258)</f>
        <v/>
      </c>
      <c r="K12" s="21" t="str">
        <f>IF($I12="","",$I12*係数１!$D$12*係数１!$F$12*44/12)</f>
        <v/>
      </c>
      <c r="L12" s="1"/>
      <c r="N12" s="79">
        <v>6</v>
      </c>
      <c r="O12" s="69"/>
      <c r="P12" s="69"/>
      <c r="Q12" s="70" t="str">
        <f t="shared" si="1"/>
        <v/>
      </c>
      <c r="R12" s="80"/>
      <c r="S12" s="348"/>
      <c r="T12" s="346">
        <f>係数１!D$49</f>
        <v>8640</v>
      </c>
      <c r="U12" s="73" t="str">
        <f t="shared" si="5"/>
        <v/>
      </c>
      <c r="V12" s="73" t="str">
        <f t="shared" si="6"/>
        <v/>
      </c>
      <c r="W12" s="74" t="str">
        <f t="array" aca="1" ref="W12" ca="1">IF(O12="","",IF(ISNUMBER(AA12),INDIRECT($BG$6&amp;AA12),IF(AA12="a",Q12,IF(AA12="b",INDIRECT($BG$6&amp;AB12),IF(AA12="c",R12,"")))))</f>
        <v/>
      </c>
      <c r="X12" s="75"/>
      <c r="Y12" s="73" t="str">
        <f t="shared" si="7"/>
        <v/>
      </c>
      <c r="Z12" s="76" t="str">
        <f t="shared" ca="1" si="2"/>
        <v/>
      </c>
      <c r="AA12" s="76" t="str">
        <f t="shared" ca="1" si="8"/>
        <v/>
      </c>
      <c r="AB12" s="76" t="str">
        <f t="shared" ca="1" si="9"/>
        <v/>
      </c>
      <c r="AC12" s="76">
        <f t="shared" ca="1" si="10"/>
        <v>0</v>
      </c>
      <c r="AD12" s="76">
        <f t="shared" si="11"/>
        <v>0</v>
      </c>
      <c r="AE12" s="76" t="str">
        <f t="shared" si="3"/>
        <v/>
      </c>
      <c r="AF12" s="77" t="str">
        <f t="shared" si="4"/>
        <v/>
      </c>
      <c r="AH12" s="510" t="s">
        <v>67</v>
      </c>
      <c r="AI12" s="511"/>
      <c r="AJ12" s="511"/>
      <c r="AK12" s="511"/>
      <c r="AL12" s="86">
        <f>SUM(AL7:AL11)</f>
        <v>0</v>
      </c>
      <c r="AN12" s="87"/>
      <c r="AO12" s="88">
        <f>SUM(AO7:AO11)</f>
        <v>0</v>
      </c>
      <c r="AP12" s="86">
        <f>SUM(AP7:AP11)</f>
        <v>0</v>
      </c>
      <c r="AU12" s="52" t="str">
        <f>IF(参照!A12="","",参照!A12)</f>
        <v/>
      </c>
      <c r="AV12" s="52" t="str">
        <f>IF(参照!B12="","",参照!B12)</f>
        <v/>
      </c>
      <c r="AW12" s="52" t="str">
        <f>IF(参照!C12="","",参照!C12)</f>
        <v/>
      </c>
      <c r="AX12" s="52" t="str">
        <f>IF(参照!D12="","",参照!D12)</f>
        <v>(参考値)事業者全体</v>
      </c>
      <c r="AY12" s="52">
        <f>IF(参照!E12="","",参照!E12)</f>
        <v>4.28E-4</v>
      </c>
      <c r="AZ12" s="52" t="str">
        <f>IF(参照!F12="","",参照!F12)</f>
        <v>エバーグリーン・リテイリング(株)</v>
      </c>
      <c r="BA12" s="52" t="str">
        <f>IF(参照!G12="","",参照!G12)</f>
        <v>エバーグリーン・リテイリング(株)_(参考値)事業者全体</v>
      </c>
      <c r="BB12" s="52">
        <f t="shared" si="0"/>
        <v>0.42799999999999999</v>
      </c>
      <c r="BD12" s="52" t="str">
        <f>IF(参照!L12="","",参照!L12)</f>
        <v>九州電力(株)</v>
      </c>
    </row>
    <row r="13" spans="1:60" ht="12.75" customHeight="1">
      <c r="A13" s="1"/>
      <c r="B13" s="1"/>
      <c r="C13" s="496"/>
      <c r="D13" s="456" t="s">
        <v>9</v>
      </c>
      <c r="E13" s="456"/>
      <c r="F13" s="456"/>
      <c r="G13" s="456"/>
      <c r="H13" s="82" t="s">
        <v>26</v>
      </c>
      <c r="I13" s="22"/>
      <c r="J13" s="21" t="str">
        <f>IF($I13="","",$I13*係数１!$D$13*0.0258)</f>
        <v/>
      </c>
      <c r="K13" s="21" t="str">
        <f>IF($I13="","",$I13*係数１!$D$13*係数１!$F$13*44/12)</f>
        <v/>
      </c>
      <c r="L13" s="1"/>
      <c r="N13" s="79">
        <v>7</v>
      </c>
      <c r="O13" s="69"/>
      <c r="P13" s="69"/>
      <c r="Q13" s="70" t="str">
        <f t="shared" si="1"/>
        <v/>
      </c>
      <c r="R13" s="80"/>
      <c r="S13" s="348"/>
      <c r="T13" s="346">
        <f>係数１!D$49</f>
        <v>8640</v>
      </c>
      <c r="U13" s="73" t="str">
        <f t="shared" si="5"/>
        <v/>
      </c>
      <c r="V13" s="73" t="str">
        <f t="shared" si="6"/>
        <v/>
      </c>
      <c r="W13" s="74" t="str">
        <f t="array" aca="1" ref="W13" ca="1">IF(O13="","",IF(ISNUMBER(AA13),INDIRECT($BG$6&amp;AA13),IF(AA13="a",Q13,IF(AA13="b",INDIRECT($BG$6&amp;AB13),IF(AA13="c",R13,"")))))</f>
        <v/>
      </c>
      <c r="X13" s="75"/>
      <c r="Y13" s="73" t="str">
        <f t="shared" si="7"/>
        <v/>
      </c>
      <c r="Z13" s="76" t="str">
        <f t="shared" ca="1" si="2"/>
        <v/>
      </c>
      <c r="AA13" s="76" t="str">
        <f t="shared" ca="1" si="8"/>
        <v/>
      </c>
      <c r="AB13" s="76" t="str">
        <f t="shared" ca="1" si="9"/>
        <v/>
      </c>
      <c r="AC13" s="76">
        <f t="shared" ca="1" si="10"/>
        <v>0</v>
      </c>
      <c r="AD13" s="76">
        <f t="shared" si="11"/>
        <v>0</v>
      </c>
      <c r="AE13" s="76" t="str">
        <f t="shared" si="3"/>
        <v/>
      </c>
      <c r="AF13" s="77" t="str">
        <f t="shared" si="4"/>
        <v/>
      </c>
      <c r="AU13" s="52" t="str">
        <f>IF(参照!A13="","",参照!A13)</f>
        <v>A0006</v>
      </c>
      <c r="AV13" s="52" t="str">
        <f>IF(参照!B13="","",参照!B13)</f>
        <v>エバーグリーン・マーケティング(株)</v>
      </c>
      <c r="AW13" s="52">
        <f>IF(参照!C13="","",参照!C13)</f>
        <v>5.3499999999999999E-4</v>
      </c>
      <c r="AX13" s="52" t="str">
        <f>IF(参照!D13="","",参照!D13)</f>
        <v>メニューA</v>
      </c>
      <c r="AY13" s="52">
        <f>IF(参照!E13="","",参照!E13)</f>
        <v>0</v>
      </c>
      <c r="AZ13" s="52" t="str">
        <f>IF(参照!F13="","",参照!F13)</f>
        <v>エバーグリーン・マーケティング(株)</v>
      </c>
      <c r="BA13" s="52" t="str">
        <f>IF(参照!G13="","",参照!G13)</f>
        <v>エバーグリーン・マーケティング(株)_メニューA</v>
      </c>
      <c r="BB13" s="52">
        <f t="shared" si="0"/>
        <v>0</v>
      </c>
      <c r="BD13" s="52" t="str">
        <f>IF(参照!L13="","",参照!L13)</f>
        <v>沖縄電力(株)</v>
      </c>
    </row>
    <row r="14" spans="1:60" ht="12.75" customHeight="1">
      <c r="A14" s="1"/>
      <c r="B14" s="1"/>
      <c r="C14" s="496"/>
      <c r="D14" s="492" t="s">
        <v>53</v>
      </c>
      <c r="E14" s="493"/>
      <c r="F14" s="493"/>
      <c r="G14" s="494"/>
      <c r="H14" s="20" t="s">
        <v>33</v>
      </c>
      <c r="I14" s="22"/>
      <c r="J14" s="21" t="str">
        <f>IF($I14="","",$I14*係数１!$D$18*0.0258)</f>
        <v/>
      </c>
      <c r="K14" s="21" t="str">
        <f>IF($I14="","",$I14*係数１!$D$18*係数１!$F$18*44/12)</f>
        <v/>
      </c>
      <c r="L14" s="1"/>
      <c r="N14" s="79">
        <v>8</v>
      </c>
      <c r="O14" s="69"/>
      <c r="P14" s="69"/>
      <c r="Q14" s="70" t="str">
        <f t="shared" si="1"/>
        <v/>
      </c>
      <c r="R14" s="80"/>
      <c r="S14" s="348"/>
      <c r="T14" s="346">
        <f>係数１!D$49</f>
        <v>8640</v>
      </c>
      <c r="U14" s="73" t="str">
        <f t="shared" si="5"/>
        <v/>
      </c>
      <c r="V14" s="73" t="str">
        <f t="shared" si="6"/>
        <v/>
      </c>
      <c r="W14" s="74" t="str">
        <f t="array" aca="1" ref="W14" ca="1">IF(O14="","",IF(ISNUMBER(AA14),INDIRECT($BG$6&amp;AA14),IF(AA14="a",Q14,IF(AA14="b",INDIRECT($BG$6&amp;AB14),IF(AA14="c",R14,"")))))</f>
        <v/>
      </c>
      <c r="X14" s="75"/>
      <c r="Y14" s="73" t="str">
        <f t="shared" si="7"/>
        <v/>
      </c>
      <c r="Z14" s="76" t="str">
        <f t="shared" ca="1" si="2"/>
        <v/>
      </c>
      <c r="AA14" s="76" t="str">
        <f t="shared" ca="1" si="8"/>
        <v/>
      </c>
      <c r="AB14" s="76" t="str">
        <f t="shared" ca="1" si="9"/>
        <v/>
      </c>
      <c r="AC14" s="76">
        <f t="shared" ca="1" si="10"/>
        <v>0</v>
      </c>
      <c r="AD14" s="76">
        <f t="shared" si="11"/>
        <v>0</v>
      </c>
      <c r="AE14" s="76" t="str">
        <f t="shared" si="3"/>
        <v/>
      </c>
      <c r="AF14" s="77" t="str">
        <f t="shared" si="4"/>
        <v/>
      </c>
      <c r="AU14" s="52" t="str">
        <f>IF(参照!A14="","",参照!A14)</f>
        <v/>
      </c>
      <c r="AV14" s="52" t="str">
        <f>IF(参照!B14="","",参照!B14)</f>
        <v/>
      </c>
      <c r="AW14" s="52" t="str">
        <f>IF(参照!C14="","",参照!C14)</f>
        <v/>
      </c>
      <c r="AX14" s="52" t="str">
        <f>IF(参照!D14="","",参照!D14)</f>
        <v>メニューB</v>
      </c>
      <c r="AY14" s="52">
        <f>IF(参照!E14="","",参照!E14)</f>
        <v>0</v>
      </c>
      <c r="AZ14" s="52" t="str">
        <f>IF(参照!F14="","",参照!F14)</f>
        <v>エバーグリーン・マーケティング(株)</v>
      </c>
      <c r="BA14" s="52" t="str">
        <f>IF(参照!G14="","",参照!G14)</f>
        <v>エバーグリーン・マーケティング(株)_メニューB</v>
      </c>
      <c r="BB14" s="52">
        <f t="shared" si="0"/>
        <v>0</v>
      </c>
      <c r="BD14" s="52" t="str">
        <f>IF(参照!L14="","",参照!L14)</f>
        <v>(株)ａｆｔｅｒＦＩＴ</v>
      </c>
    </row>
    <row r="15" spans="1:60" ht="12.75" customHeight="1" thickBot="1">
      <c r="A15" s="1"/>
      <c r="B15" s="1"/>
      <c r="C15" s="496"/>
      <c r="D15" s="492" t="s">
        <v>54</v>
      </c>
      <c r="E15" s="493"/>
      <c r="F15" s="493"/>
      <c r="G15" s="494"/>
      <c r="H15" s="20" t="s">
        <v>33</v>
      </c>
      <c r="I15" s="22"/>
      <c r="J15" s="21" t="str">
        <f>IF($I15="","",$I15*係数１!$D$20*0.0258)</f>
        <v/>
      </c>
      <c r="K15" s="21" t="str">
        <f>IF($I15="","",$I15*係数１!$D$20*係数１!$F$20*44/12)</f>
        <v/>
      </c>
      <c r="L15" s="1"/>
      <c r="N15" s="79">
        <v>9</v>
      </c>
      <c r="O15" s="69"/>
      <c r="P15" s="69"/>
      <c r="Q15" s="70" t="str">
        <f t="shared" si="1"/>
        <v/>
      </c>
      <c r="R15" s="80"/>
      <c r="S15" s="348"/>
      <c r="T15" s="346">
        <f>係数１!D$49</f>
        <v>8640</v>
      </c>
      <c r="U15" s="73" t="str">
        <f t="shared" si="5"/>
        <v/>
      </c>
      <c r="V15" s="73" t="str">
        <f t="shared" si="6"/>
        <v/>
      </c>
      <c r="W15" s="74" t="str">
        <f t="array" aca="1" ref="W15" ca="1">IF(O15="","",IF(ISNUMBER(AA15),INDIRECT($BG$6&amp;AA15),IF(AA15="a",Q15,IF(AA15="b",INDIRECT($BG$6&amp;AB15),IF(AA15="c",R15,"")))))</f>
        <v/>
      </c>
      <c r="X15" s="75"/>
      <c r="Y15" s="73" t="str">
        <f t="shared" si="7"/>
        <v/>
      </c>
      <c r="Z15" s="76" t="str">
        <f t="shared" ca="1" si="2"/>
        <v/>
      </c>
      <c r="AA15" s="76" t="str">
        <f t="shared" ca="1" si="8"/>
        <v/>
      </c>
      <c r="AB15" s="76" t="str">
        <f t="shared" ca="1" si="9"/>
        <v/>
      </c>
      <c r="AC15" s="76">
        <f t="shared" ca="1" si="10"/>
        <v>0</v>
      </c>
      <c r="AD15" s="76">
        <f t="shared" si="11"/>
        <v>0</v>
      </c>
      <c r="AE15" s="76" t="str">
        <f t="shared" si="3"/>
        <v/>
      </c>
      <c r="AF15" s="77" t="str">
        <f t="shared" si="4"/>
        <v/>
      </c>
      <c r="AH15" s="38" t="s">
        <v>508</v>
      </c>
      <c r="AU15" s="52" t="str">
        <f>IF(参照!A15="","",参照!A15)</f>
        <v/>
      </c>
      <c r="AV15" s="52" t="str">
        <f>IF(参照!B15="","",参照!B15)</f>
        <v/>
      </c>
      <c r="AW15" s="52" t="str">
        <f>IF(参照!C15="","",参照!C15)</f>
        <v/>
      </c>
      <c r="AX15" s="52" t="str">
        <f>IF(参照!D15="","",参照!D15)</f>
        <v>メニューC(残差)</v>
      </c>
      <c r="AY15" s="52">
        <f>IF(参照!E15="","",参照!E15)</f>
        <v>5.1800000000000001E-4</v>
      </c>
      <c r="AZ15" s="52" t="str">
        <f>IF(参照!F15="","",参照!F15)</f>
        <v>エバーグリーン・マーケティング(株)</v>
      </c>
      <c r="BA15" s="52" t="str">
        <f>IF(参照!G15="","",参照!G15)</f>
        <v>エバーグリーン・マーケティング(株)_メニューC(残差)</v>
      </c>
      <c r="BB15" s="52">
        <f t="shared" si="0"/>
        <v>0.51800000000000002</v>
      </c>
      <c r="BD15" s="52" t="str">
        <f>IF(参照!L15="","",参照!L15)</f>
        <v>Ａｐａｍａｎ　Ｅｎｅｒｇｙ(株)</v>
      </c>
    </row>
    <row r="16" spans="1:60" ht="12.75" customHeight="1" thickBot="1">
      <c r="A16" s="1"/>
      <c r="B16" s="1"/>
      <c r="C16" s="496"/>
      <c r="D16" s="499" t="s">
        <v>55</v>
      </c>
      <c r="E16" s="473"/>
      <c r="F16" s="473"/>
      <c r="G16" s="474"/>
      <c r="H16" s="82" t="s">
        <v>18</v>
      </c>
      <c r="I16" s="22"/>
      <c r="J16" s="21" t="str">
        <f>IF($I16="","",$I16*係数１!$D$30*0.0258)</f>
        <v/>
      </c>
      <c r="K16" s="21" t="str">
        <f>IF($I16="","",$I16*係数１!$D$30*係数１!$F$30)</f>
        <v/>
      </c>
      <c r="L16" s="1"/>
      <c r="N16" s="79">
        <v>10</v>
      </c>
      <c r="O16" s="69"/>
      <c r="P16" s="69"/>
      <c r="Q16" s="70" t="str">
        <f t="shared" si="1"/>
        <v/>
      </c>
      <c r="R16" s="80"/>
      <c r="S16" s="348"/>
      <c r="T16" s="346">
        <f>係数１!D$49</f>
        <v>8640</v>
      </c>
      <c r="U16" s="73" t="str">
        <f t="shared" si="5"/>
        <v/>
      </c>
      <c r="V16" s="73" t="str">
        <f t="shared" si="6"/>
        <v/>
      </c>
      <c r="W16" s="74" t="str">
        <f t="array" aca="1" ref="W16" ca="1">IF(O16="","",IF(ISNUMBER(AA16),INDIRECT($BG$6&amp;AA16),IF(AA16="a",Q16,IF(AA16="b",INDIRECT($BG$6&amp;AB16),IF(AA16="c",R16,"")))))</f>
        <v/>
      </c>
      <c r="X16" s="75"/>
      <c r="Y16" s="73" t="str">
        <f t="shared" si="7"/>
        <v/>
      </c>
      <c r="Z16" s="76" t="str">
        <f t="shared" ca="1" si="2"/>
        <v/>
      </c>
      <c r="AA16" s="76" t="str">
        <f t="shared" ca="1" si="8"/>
        <v/>
      </c>
      <c r="AB16" s="76" t="str">
        <f t="shared" ca="1" si="9"/>
        <v/>
      </c>
      <c r="AC16" s="76">
        <f t="shared" ca="1" si="10"/>
        <v>0</v>
      </c>
      <c r="AD16" s="76">
        <f t="shared" si="11"/>
        <v>0</v>
      </c>
      <c r="AE16" s="76" t="str">
        <f t="shared" si="3"/>
        <v/>
      </c>
      <c r="AF16" s="77" t="str">
        <f t="shared" si="4"/>
        <v/>
      </c>
      <c r="AH16" s="89"/>
      <c r="AI16" s="90" t="s">
        <v>507</v>
      </c>
      <c r="AJ16" s="525" t="s">
        <v>504</v>
      </c>
      <c r="AK16" s="526"/>
      <c r="AL16" s="66" t="s">
        <v>592</v>
      </c>
      <c r="AM16" s="91" t="s">
        <v>593</v>
      </c>
      <c r="AN16" s="92" t="s">
        <v>594</v>
      </c>
      <c r="AO16" s="59" t="s">
        <v>595</v>
      </c>
      <c r="AP16" s="93" t="s">
        <v>596</v>
      </c>
      <c r="AQ16" s="59" t="s">
        <v>597</v>
      </c>
      <c r="AR16" s="66" t="s">
        <v>598</v>
      </c>
      <c r="AU16" s="52" t="str">
        <f>IF(参照!A16="","",参照!A16)</f>
        <v/>
      </c>
      <c r="AV16" s="52" t="str">
        <f>IF(参照!B16="","",参照!B16)</f>
        <v/>
      </c>
      <c r="AW16" s="52" t="str">
        <f>IF(参照!C16="","",参照!C16)</f>
        <v/>
      </c>
      <c r="AX16" s="52" t="str">
        <f>IF(参照!D16="","",参照!D16)</f>
        <v>(参考値)事業者全体</v>
      </c>
      <c r="AY16" s="52">
        <f>IF(参照!E16="","",参照!E16)</f>
        <v>5.4800000000000009E-4</v>
      </c>
      <c r="AZ16" s="52" t="str">
        <f>IF(参照!F16="","",参照!F16)</f>
        <v>エバーグリーン・マーケティング(株)</v>
      </c>
      <c r="BA16" s="52" t="str">
        <f>IF(参照!G16="","",参照!G16)</f>
        <v>エバーグリーン・マーケティング(株)_(参考値)事業者全体</v>
      </c>
      <c r="BB16" s="52">
        <f t="shared" si="0"/>
        <v>0.54800000000000004</v>
      </c>
      <c r="BD16" s="52" t="str">
        <f>IF(参照!L16="","",参照!L16)</f>
        <v>ａｕエネルギー＆ライフ(株)(旧：ＫＤＤＩ(株))</v>
      </c>
    </row>
    <row r="17" spans="1:56" ht="12.75" customHeight="1" thickTop="1">
      <c r="A17" s="1"/>
      <c r="B17" s="1"/>
      <c r="C17" s="496"/>
      <c r="D17" s="456" t="s">
        <v>10</v>
      </c>
      <c r="E17" s="456"/>
      <c r="F17" s="456"/>
      <c r="G17" s="456"/>
      <c r="H17" s="82" t="s">
        <v>27</v>
      </c>
      <c r="I17" s="22"/>
      <c r="J17" s="21" t="str">
        <f>IF($I17="","",$I17*係数１!$D$43*0.0258)</f>
        <v/>
      </c>
      <c r="K17" s="21" t="str">
        <f>IF($I17="","",$I17*係数１!$F$43)</f>
        <v/>
      </c>
      <c r="L17" s="1"/>
      <c r="N17" s="79">
        <v>11</v>
      </c>
      <c r="O17" s="69"/>
      <c r="P17" s="69"/>
      <c r="Q17" s="70" t="str">
        <f t="shared" si="1"/>
        <v/>
      </c>
      <c r="R17" s="80"/>
      <c r="S17" s="348"/>
      <c r="T17" s="346">
        <f>係数１!D$49</f>
        <v>8640</v>
      </c>
      <c r="U17" s="73" t="str">
        <f t="shared" si="5"/>
        <v/>
      </c>
      <c r="V17" s="73" t="str">
        <f t="shared" si="6"/>
        <v/>
      </c>
      <c r="W17" s="74" t="str">
        <f t="array" aca="1" ref="W17" ca="1">IF(O17="","",IF(ISNUMBER(AA17),INDIRECT($BG$6&amp;AA17),IF(AA17="a",Q17,IF(AA17="b",INDIRECT($BG$6&amp;AB17),IF(AA17="c",R17,"")))))</f>
        <v/>
      </c>
      <c r="X17" s="75"/>
      <c r="Y17" s="73" t="str">
        <f t="shared" si="7"/>
        <v/>
      </c>
      <c r="Z17" s="76" t="str">
        <f t="shared" ca="1" si="2"/>
        <v/>
      </c>
      <c r="AA17" s="76" t="str">
        <f t="shared" ca="1" si="8"/>
        <v/>
      </c>
      <c r="AB17" s="76" t="str">
        <f t="shared" ca="1" si="9"/>
        <v/>
      </c>
      <c r="AC17" s="76">
        <f t="shared" ca="1" si="10"/>
        <v>0</v>
      </c>
      <c r="AD17" s="76">
        <f t="shared" si="11"/>
        <v>0</v>
      </c>
      <c r="AE17" s="76" t="str">
        <f t="shared" si="3"/>
        <v/>
      </c>
      <c r="AF17" s="77" t="str">
        <f t="shared" si="4"/>
        <v/>
      </c>
      <c r="AH17" s="527" t="s">
        <v>505</v>
      </c>
      <c r="AI17" s="94" t="s">
        <v>599</v>
      </c>
      <c r="AJ17" s="95"/>
      <c r="AK17" s="272" t="s">
        <v>2319</v>
      </c>
      <c r="AL17" s="96" t="str">
        <f>IF(AJ17="","",AJ17*AN17*0.0258)</f>
        <v/>
      </c>
      <c r="AM17" s="97" t="str">
        <f>IF(AJ17="","",AJ17*AN17*AO17*44/12)</f>
        <v/>
      </c>
      <c r="AN17" s="98">
        <f>係数１!D55</f>
        <v>13.6</v>
      </c>
      <c r="AO17" s="99">
        <f>係数１!F55</f>
        <v>0</v>
      </c>
      <c r="AP17" s="99" t="str">
        <f>係数１!G55</f>
        <v>ｔ－C/GJ</v>
      </c>
      <c r="AQ17" s="100">
        <v>0.8</v>
      </c>
      <c r="AR17" s="101" t="str">
        <f>IF(AJ17="","",AL17*AQ17)</f>
        <v/>
      </c>
      <c r="AU17" s="52" t="str">
        <f>IF(参照!A17="","",参照!A17)</f>
        <v>A0007</v>
      </c>
      <c r="AV17" s="52" t="str">
        <f>IF(参照!B17="","",参照!B17)</f>
        <v>(株)ＳＥウイングズ</v>
      </c>
      <c r="AW17" s="52">
        <f>IF(参照!C17="","",参照!C17)</f>
        <v>2.6200000000000003E-4</v>
      </c>
      <c r="AX17" s="52" t="str">
        <f>IF(参照!D17="","",参照!D17)</f>
        <v/>
      </c>
      <c r="AY17" s="52">
        <f>IF(参照!E17="","",参照!E17)</f>
        <v>4.0099999999999999E-4</v>
      </c>
      <c r="AZ17" s="52" t="str">
        <f>IF(参照!F17="","",参照!F17)</f>
        <v>(株)ＳＥウイングズ</v>
      </c>
      <c r="BA17" s="52" t="str">
        <f>IF(参照!G17="","",参照!G17)</f>
        <v>(株)ＳＥウイングズ_</v>
      </c>
      <c r="BB17" s="52">
        <f t="shared" si="0"/>
        <v>0.40099999999999997</v>
      </c>
      <c r="BD17" s="52" t="str">
        <f>IF(参照!L17="","",参照!L17)</f>
        <v>Ｃａｓｔｌｅｔｏｎ　Ｃｏｍｍｏｄｉｔｉｅｓ　Ｊａｐａｎ合同会社</v>
      </c>
    </row>
    <row r="18" spans="1:56" ht="12.75" customHeight="1">
      <c r="A18" s="1"/>
      <c r="B18" s="1"/>
      <c r="C18" s="496"/>
      <c r="D18" s="492" t="s">
        <v>134</v>
      </c>
      <c r="E18" s="493"/>
      <c r="F18" s="493"/>
      <c r="G18" s="494"/>
      <c r="H18" s="102" t="s">
        <v>27</v>
      </c>
      <c r="I18" s="23"/>
      <c r="J18" s="21" t="str">
        <f>IF($I18="","",$I18*係数１!$D$44*0.0258)</f>
        <v/>
      </c>
      <c r="K18" s="21" t="str">
        <f>IF($I18="","",$I18*係数１!$F$44)</f>
        <v/>
      </c>
      <c r="L18" s="1"/>
      <c r="N18" s="79">
        <v>12</v>
      </c>
      <c r="O18" s="69"/>
      <c r="P18" s="69"/>
      <c r="Q18" s="70" t="str">
        <f t="shared" si="1"/>
        <v/>
      </c>
      <c r="R18" s="80"/>
      <c r="S18" s="348"/>
      <c r="T18" s="346">
        <f>係数１!D$49</f>
        <v>8640</v>
      </c>
      <c r="U18" s="73" t="str">
        <f t="shared" si="5"/>
        <v/>
      </c>
      <c r="V18" s="73" t="str">
        <f t="shared" si="6"/>
        <v/>
      </c>
      <c r="W18" s="74" t="str">
        <f t="array" aca="1" ref="W18" ca="1">IF(O18="","",IF(ISNUMBER(AA18),INDIRECT($BG$6&amp;AA18),IF(AA18="a",Q18,IF(AA18="b",INDIRECT($BG$6&amp;AB18),IF(AA18="c",R18,"")))))</f>
        <v/>
      </c>
      <c r="X18" s="75"/>
      <c r="Y18" s="73" t="str">
        <f t="shared" si="7"/>
        <v/>
      </c>
      <c r="Z18" s="76" t="str">
        <f t="shared" ca="1" si="2"/>
        <v/>
      </c>
      <c r="AA18" s="76" t="str">
        <f t="shared" ca="1" si="8"/>
        <v/>
      </c>
      <c r="AB18" s="76" t="str">
        <f t="shared" ca="1" si="9"/>
        <v/>
      </c>
      <c r="AC18" s="76">
        <f t="shared" ca="1" si="10"/>
        <v>0</v>
      </c>
      <c r="AD18" s="76">
        <f t="shared" si="11"/>
        <v>0</v>
      </c>
      <c r="AE18" s="76" t="str">
        <f t="shared" si="3"/>
        <v/>
      </c>
      <c r="AF18" s="77" t="str">
        <f t="shared" si="4"/>
        <v/>
      </c>
      <c r="AH18" s="528"/>
      <c r="AI18" s="103" t="s">
        <v>601</v>
      </c>
      <c r="AJ18" s="104"/>
      <c r="AK18" s="272" t="s">
        <v>2319</v>
      </c>
      <c r="AL18" s="21" t="str">
        <f t="shared" ref="AL18:AL33" si="14">IF(AJ18="","",AJ18*AN18*0.0258)</f>
        <v/>
      </c>
      <c r="AM18" s="97" t="str">
        <f t="shared" ref="AM18:AM33" si="15">IF(AJ18="","",AJ18*AN18*AO18*44/12)</f>
        <v/>
      </c>
      <c r="AN18" s="98">
        <f>係数１!D56</f>
        <v>13.2</v>
      </c>
      <c r="AO18" s="99">
        <f>係数１!F56</f>
        <v>0</v>
      </c>
      <c r="AP18" s="99" t="str">
        <f>係数１!G56</f>
        <v>ｔ－C/GJ</v>
      </c>
      <c r="AQ18" s="22">
        <v>0.8</v>
      </c>
      <c r="AR18" s="101" t="str">
        <f t="shared" ref="AR18:AR36" si="16">IF(AJ18="","",AL18*AQ18)</f>
        <v/>
      </c>
      <c r="AU18" s="52" t="str">
        <f>IF(参照!A18="","",参照!A18)</f>
        <v>A0008</v>
      </c>
      <c r="AV18" s="52" t="str">
        <f>IF(参照!B18="","",参照!B18)</f>
        <v>(株)イーセル</v>
      </c>
      <c r="AW18" s="52">
        <f>IF(参照!C18="","",参照!C18)</f>
        <v>4.75E-4</v>
      </c>
      <c r="AX18" s="52" t="str">
        <f>IF(参照!D18="","",参照!D18)</f>
        <v/>
      </c>
      <c r="AY18" s="52">
        <f>IF(参照!E18="","",参照!E18)</f>
        <v>4.8200000000000001E-4</v>
      </c>
      <c r="AZ18" s="52" t="str">
        <f>IF(参照!F18="","",参照!F18)</f>
        <v>(株)イーセル</v>
      </c>
      <c r="BA18" s="52" t="str">
        <f>IF(参照!G18="","",参照!G18)</f>
        <v>(株)イーセル_</v>
      </c>
      <c r="BB18" s="52">
        <f t="shared" si="0"/>
        <v>0.48199999999999998</v>
      </c>
      <c r="BD18" s="52" t="str">
        <f>IF(参照!L18="","",参照!L18)</f>
        <v>(株)ＣＤエナジーダイレクト</v>
      </c>
    </row>
    <row r="19" spans="1:56" ht="16.5" customHeight="1">
      <c r="A19" s="1"/>
      <c r="B19" s="1"/>
      <c r="C19" s="496"/>
      <c r="D19" s="470" t="s">
        <v>59</v>
      </c>
      <c r="E19" s="530" t="s">
        <v>135</v>
      </c>
      <c r="F19" s="470" t="s">
        <v>60</v>
      </c>
      <c r="G19" s="105" t="s">
        <v>131</v>
      </c>
      <c r="H19" s="454" t="s">
        <v>19</v>
      </c>
      <c r="I19" s="548">
        <f>S37</f>
        <v>0</v>
      </c>
      <c r="J19" s="548">
        <f>U37</f>
        <v>0</v>
      </c>
      <c r="K19" s="548">
        <f>V37</f>
        <v>0</v>
      </c>
      <c r="L19" s="1"/>
      <c r="N19" s="79">
        <v>13</v>
      </c>
      <c r="O19" s="69"/>
      <c r="P19" s="69"/>
      <c r="Q19" s="70" t="str">
        <f t="shared" si="1"/>
        <v/>
      </c>
      <c r="R19" s="80"/>
      <c r="S19" s="348"/>
      <c r="T19" s="346">
        <f>係数１!D$49</f>
        <v>8640</v>
      </c>
      <c r="U19" s="73" t="str">
        <f t="shared" si="5"/>
        <v/>
      </c>
      <c r="V19" s="73" t="str">
        <f t="shared" si="6"/>
        <v/>
      </c>
      <c r="W19" s="74" t="str">
        <f t="array" aca="1" ref="W19" ca="1">IF(O19="","",IF(ISNUMBER(AA19),INDIRECT($BG$6&amp;AA19),IF(AA19="a",Q19,IF(AA19="b",INDIRECT($BG$6&amp;AB19),IF(AA19="c",R19,"")))))</f>
        <v/>
      </c>
      <c r="X19" s="75"/>
      <c r="Y19" s="73" t="str">
        <f t="shared" si="7"/>
        <v/>
      </c>
      <c r="Z19" s="76" t="str">
        <f t="shared" ca="1" si="2"/>
        <v/>
      </c>
      <c r="AA19" s="76" t="str">
        <f t="shared" ca="1" si="8"/>
        <v/>
      </c>
      <c r="AB19" s="76" t="str">
        <f t="shared" ca="1" si="9"/>
        <v/>
      </c>
      <c r="AC19" s="76">
        <f t="shared" ca="1" si="10"/>
        <v>0</v>
      </c>
      <c r="AD19" s="76">
        <f t="shared" si="11"/>
        <v>0</v>
      </c>
      <c r="AE19" s="76" t="str">
        <f t="shared" si="3"/>
        <v/>
      </c>
      <c r="AF19" s="77" t="str">
        <f t="shared" si="4"/>
        <v/>
      </c>
      <c r="AH19" s="528"/>
      <c r="AI19" s="103" t="s">
        <v>602</v>
      </c>
      <c r="AJ19" s="104"/>
      <c r="AK19" s="272" t="s">
        <v>2319</v>
      </c>
      <c r="AL19" s="21" t="str">
        <f t="shared" si="14"/>
        <v/>
      </c>
      <c r="AM19" s="97" t="str">
        <f t="shared" si="15"/>
        <v/>
      </c>
      <c r="AN19" s="98">
        <f>係数１!D57</f>
        <v>17.100000000000001</v>
      </c>
      <c r="AO19" s="99">
        <f>係数１!F57</f>
        <v>0</v>
      </c>
      <c r="AP19" s="99" t="str">
        <f>係数１!G57</f>
        <v>ｔ－C/GJ</v>
      </c>
      <c r="AQ19" s="22">
        <v>0.8</v>
      </c>
      <c r="AR19" s="101" t="str">
        <f t="shared" si="16"/>
        <v/>
      </c>
      <c r="AU19" s="52" t="str">
        <f>IF(参照!A19="","",参照!A19)</f>
        <v>A0009</v>
      </c>
      <c r="AV19" s="52" t="str">
        <f>IF(参照!B19="","",参照!B19)</f>
        <v>(株)エネット</v>
      </c>
      <c r="AW19" s="52">
        <f>IF(参照!C19="","",参照!C19)</f>
        <v>4.0499999999999998E-4</v>
      </c>
      <c r="AX19" s="52" t="str">
        <f>IF(参照!D19="","",参照!D19)</f>
        <v>メニューA</v>
      </c>
      <c r="AY19" s="52">
        <f>IF(参照!E19="","",参照!E19)</f>
        <v>0</v>
      </c>
      <c r="AZ19" s="52" t="str">
        <f>IF(参照!F19="","",参照!F19)</f>
        <v>(株)エネット</v>
      </c>
      <c r="BA19" s="52" t="str">
        <f>IF(参照!G19="","",参照!G19)</f>
        <v>(株)エネット_メニューA</v>
      </c>
      <c r="BB19" s="52">
        <f t="shared" si="0"/>
        <v>0</v>
      </c>
      <c r="BD19" s="52" t="str">
        <f>IF(参照!L19="","",参照!L19)</f>
        <v>(株)ＣＨＩＢＡむつざわエナジー</v>
      </c>
    </row>
    <row r="20" spans="1:56" ht="16.5" customHeight="1">
      <c r="A20" s="1"/>
      <c r="B20" s="1"/>
      <c r="C20" s="496"/>
      <c r="D20" s="471"/>
      <c r="E20" s="531"/>
      <c r="F20" s="472"/>
      <c r="G20" s="106" t="str">
        <f>IF(COUNTA(O7:O36)=0,"（　　　 　　）",IF(COUNTA(O7:O36)=1,"（"&amp;O7&amp;"）","（複数の電気事業者）"))</f>
        <v>（　　　 　　）</v>
      </c>
      <c r="H20" s="455"/>
      <c r="I20" s="549"/>
      <c r="J20" s="549"/>
      <c r="K20" s="549"/>
      <c r="L20" s="1"/>
      <c r="N20" s="79">
        <v>14</v>
      </c>
      <c r="O20" s="69"/>
      <c r="P20" s="69"/>
      <c r="Q20" s="70" t="str">
        <f t="shared" si="1"/>
        <v/>
      </c>
      <c r="R20" s="80"/>
      <c r="S20" s="348"/>
      <c r="T20" s="346">
        <f>係数１!D$49</f>
        <v>8640</v>
      </c>
      <c r="U20" s="73" t="str">
        <f t="shared" si="5"/>
        <v/>
      </c>
      <c r="V20" s="73" t="str">
        <f t="shared" si="6"/>
        <v/>
      </c>
      <c r="W20" s="74" t="str">
        <f t="array" aca="1" ref="W20" ca="1">IF(O20="","",IF(ISNUMBER(AA20),INDIRECT($BG$6&amp;AA20),IF(AA20="a",Q20,IF(AA20="b",INDIRECT($BG$6&amp;AB20),IF(AA20="c",R20,"")))))</f>
        <v/>
      </c>
      <c r="X20" s="75"/>
      <c r="Y20" s="73" t="str">
        <f t="shared" si="7"/>
        <v/>
      </c>
      <c r="Z20" s="76" t="str">
        <f t="shared" ca="1" si="2"/>
        <v/>
      </c>
      <c r="AA20" s="76" t="str">
        <f t="shared" ca="1" si="8"/>
        <v/>
      </c>
      <c r="AB20" s="76" t="str">
        <f t="shared" ca="1" si="9"/>
        <v/>
      </c>
      <c r="AC20" s="76">
        <f t="shared" ca="1" si="10"/>
        <v>0</v>
      </c>
      <c r="AD20" s="76">
        <f t="shared" si="11"/>
        <v>0</v>
      </c>
      <c r="AE20" s="76" t="str">
        <f t="shared" si="3"/>
        <v/>
      </c>
      <c r="AF20" s="77" t="str">
        <f t="shared" si="4"/>
        <v/>
      </c>
      <c r="AH20" s="528"/>
      <c r="AI20" s="103" t="s">
        <v>603</v>
      </c>
      <c r="AJ20" s="104"/>
      <c r="AK20" s="272" t="s">
        <v>2320</v>
      </c>
      <c r="AL20" s="21" t="str">
        <f t="shared" si="14"/>
        <v/>
      </c>
      <c r="AM20" s="97" t="str">
        <f t="shared" si="15"/>
        <v/>
      </c>
      <c r="AN20" s="98">
        <f>係数１!D58</f>
        <v>23.4</v>
      </c>
      <c r="AO20" s="99">
        <f>係数１!F58</f>
        <v>0</v>
      </c>
      <c r="AP20" s="99" t="str">
        <f>係数１!G58</f>
        <v>ｔ－C/GJ</v>
      </c>
      <c r="AQ20" s="22">
        <v>0.8</v>
      </c>
      <c r="AR20" s="101" t="str">
        <f t="shared" si="16"/>
        <v/>
      </c>
      <c r="AU20" s="52" t="str">
        <f>IF(参照!A20="","",参照!A20)</f>
        <v/>
      </c>
      <c r="AV20" s="52" t="str">
        <f>IF(参照!B20="","",参照!B20)</f>
        <v/>
      </c>
      <c r="AW20" s="52" t="str">
        <f>IF(参照!C20="","",参照!C20)</f>
        <v/>
      </c>
      <c r="AX20" s="52" t="str">
        <f>IF(参照!D20="","",参照!D20)</f>
        <v>メニューB</v>
      </c>
      <c r="AY20" s="52">
        <f>IF(参照!E20="","",参照!E20)</f>
        <v>0</v>
      </c>
      <c r="AZ20" s="52" t="str">
        <f>IF(参照!F20="","",参照!F20)</f>
        <v>(株)エネット</v>
      </c>
      <c r="BA20" s="52" t="str">
        <f>IF(参照!G20="","",参照!G20)</f>
        <v>(株)エネット_メニューB</v>
      </c>
      <c r="BB20" s="52">
        <f t="shared" si="0"/>
        <v>0</v>
      </c>
      <c r="BD20" s="52" t="str">
        <f>IF(参照!L20="","",参照!L20)</f>
        <v>Ｃｏｃｏテラスたがわ(株)</v>
      </c>
    </row>
    <row r="21" spans="1:56" ht="15.75" customHeight="1">
      <c r="A21" s="1"/>
      <c r="B21" s="1"/>
      <c r="C21" s="496"/>
      <c r="D21" s="471"/>
      <c r="E21" s="531"/>
      <c r="F21" s="470" t="s">
        <v>61</v>
      </c>
      <c r="G21" s="105" t="s">
        <v>131</v>
      </c>
      <c r="H21" s="454" t="s">
        <v>19</v>
      </c>
      <c r="I21" s="541"/>
      <c r="J21" s="541"/>
      <c r="K21" s="541"/>
      <c r="L21" s="1"/>
      <c r="N21" s="79">
        <v>15</v>
      </c>
      <c r="O21" s="69"/>
      <c r="P21" s="69"/>
      <c r="Q21" s="70" t="str">
        <f t="shared" si="1"/>
        <v/>
      </c>
      <c r="R21" s="80"/>
      <c r="S21" s="348"/>
      <c r="T21" s="346">
        <f>係数１!D$49</f>
        <v>8640</v>
      </c>
      <c r="U21" s="73" t="str">
        <f t="shared" si="5"/>
        <v/>
      </c>
      <c r="V21" s="73" t="str">
        <f t="shared" si="6"/>
        <v/>
      </c>
      <c r="W21" s="74" t="str">
        <f t="array" aca="1" ref="W21" ca="1">IF(O21="","",IF(ISNUMBER(AA21),INDIRECT($BG$6&amp;AA21),IF(AA21="a",Q21,IF(AA21="b",INDIRECT($BG$6&amp;AB21),IF(AA21="c",R21,"")))))</f>
        <v/>
      </c>
      <c r="X21" s="75"/>
      <c r="Y21" s="73" t="str">
        <f t="shared" si="7"/>
        <v/>
      </c>
      <c r="Z21" s="76" t="str">
        <f t="shared" ca="1" si="2"/>
        <v/>
      </c>
      <c r="AA21" s="76" t="str">
        <f t="shared" ca="1" si="8"/>
        <v/>
      </c>
      <c r="AB21" s="76" t="str">
        <f t="shared" ca="1" si="9"/>
        <v/>
      </c>
      <c r="AC21" s="76">
        <f t="shared" ca="1" si="10"/>
        <v>0</v>
      </c>
      <c r="AD21" s="76">
        <f t="shared" si="11"/>
        <v>0</v>
      </c>
      <c r="AE21" s="76" t="str">
        <f t="shared" si="3"/>
        <v/>
      </c>
      <c r="AF21" s="77" t="str">
        <f t="shared" si="4"/>
        <v/>
      </c>
      <c r="AH21" s="528"/>
      <c r="AI21" s="103" t="s">
        <v>604</v>
      </c>
      <c r="AJ21" s="104"/>
      <c r="AK21" s="272" t="s">
        <v>2320</v>
      </c>
      <c r="AL21" s="21" t="str">
        <f t="shared" si="14"/>
        <v/>
      </c>
      <c r="AM21" s="97" t="str">
        <f t="shared" si="15"/>
        <v/>
      </c>
      <c r="AN21" s="98">
        <f>係数１!D59</f>
        <v>35.6</v>
      </c>
      <c r="AO21" s="99">
        <f>係数１!F59</f>
        <v>0</v>
      </c>
      <c r="AP21" s="99" t="str">
        <f>係数１!G59</f>
        <v>ｔ－C/GJ</v>
      </c>
      <c r="AQ21" s="22">
        <v>0.8</v>
      </c>
      <c r="AR21" s="101" t="str">
        <f t="shared" si="16"/>
        <v/>
      </c>
      <c r="AU21" s="52" t="str">
        <f>IF(参照!A21="","",参照!A21)</f>
        <v/>
      </c>
      <c r="AV21" s="52" t="str">
        <f>IF(参照!B21="","",参照!B21)</f>
        <v/>
      </c>
      <c r="AW21" s="52" t="str">
        <f>IF(参照!C21="","",参照!C21)</f>
        <v/>
      </c>
      <c r="AX21" s="52" t="str">
        <f>IF(参照!D21="","",参照!D21)</f>
        <v>メニューC</v>
      </c>
      <c r="AY21" s="52">
        <f>IF(参照!E21="","",参照!E21)</f>
        <v>2.0000000000000001E-4</v>
      </c>
      <c r="AZ21" s="52" t="str">
        <f>IF(参照!F21="","",参照!F21)</f>
        <v>(株)エネット</v>
      </c>
      <c r="BA21" s="52" t="str">
        <f>IF(参照!G21="","",参照!G21)</f>
        <v>(株)エネット_メニューC</v>
      </c>
      <c r="BB21" s="52">
        <f t="shared" si="0"/>
        <v>0.2</v>
      </c>
      <c r="BD21" s="52" t="str">
        <f>IF(参照!L21="","",参照!L21)</f>
        <v>(株)ＣＷＳ</v>
      </c>
    </row>
    <row r="22" spans="1:56" ht="15.75" customHeight="1">
      <c r="A22" s="1"/>
      <c r="B22" s="1"/>
      <c r="C22" s="496"/>
      <c r="D22" s="471"/>
      <c r="E22" s="532"/>
      <c r="F22" s="472"/>
      <c r="G22" s="293" t="s">
        <v>2323</v>
      </c>
      <c r="H22" s="455"/>
      <c r="I22" s="542"/>
      <c r="J22" s="542"/>
      <c r="K22" s="542"/>
      <c r="L22" s="1"/>
      <c r="N22" s="79">
        <v>16</v>
      </c>
      <c r="O22" s="69"/>
      <c r="P22" s="69"/>
      <c r="Q22" s="70" t="str">
        <f t="shared" si="1"/>
        <v/>
      </c>
      <c r="R22" s="80"/>
      <c r="S22" s="348"/>
      <c r="T22" s="346">
        <f>係数１!D$49</f>
        <v>8640</v>
      </c>
      <c r="U22" s="73" t="str">
        <f t="shared" si="5"/>
        <v/>
      </c>
      <c r="V22" s="73" t="str">
        <f t="shared" si="6"/>
        <v/>
      </c>
      <c r="W22" s="74" t="str">
        <f t="array" aca="1" ref="W22" ca="1">IF(O22="","",IF(ISNUMBER(AA22),INDIRECT($BG$6&amp;AA22),IF(AA22="a",Q22,IF(AA22="b",INDIRECT($BG$6&amp;AB22),IF(AA22="c",R22,"")))))</f>
        <v/>
      </c>
      <c r="X22" s="75"/>
      <c r="Y22" s="73" t="str">
        <f t="shared" si="7"/>
        <v/>
      </c>
      <c r="Z22" s="76" t="str">
        <f t="shared" ca="1" si="2"/>
        <v/>
      </c>
      <c r="AA22" s="76" t="str">
        <f t="shared" ca="1" si="8"/>
        <v/>
      </c>
      <c r="AB22" s="76" t="str">
        <f t="shared" ca="1" si="9"/>
        <v/>
      </c>
      <c r="AC22" s="76">
        <f t="shared" ca="1" si="10"/>
        <v>0</v>
      </c>
      <c r="AD22" s="76">
        <f t="shared" si="11"/>
        <v>0</v>
      </c>
      <c r="AE22" s="76" t="str">
        <f t="shared" si="3"/>
        <v/>
      </c>
      <c r="AF22" s="77" t="str">
        <f t="shared" si="4"/>
        <v/>
      </c>
      <c r="AH22" s="528"/>
      <c r="AI22" s="103" t="s">
        <v>605</v>
      </c>
      <c r="AJ22" s="104"/>
      <c r="AK22" s="272" t="s">
        <v>2321</v>
      </c>
      <c r="AL22" s="21" t="str">
        <f t="shared" si="14"/>
        <v/>
      </c>
      <c r="AM22" s="97" t="str">
        <f t="shared" si="15"/>
        <v/>
      </c>
      <c r="AN22" s="98">
        <f>係数１!D60</f>
        <v>21.2</v>
      </c>
      <c r="AO22" s="99">
        <f>係数１!F60</f>
        <v>0</v>
      </c>
      <c r="AP22" s="99" t="str">
        <f>係数１!G60</f>
        <v>ｔ－C/GJ</v>
      </c>
      <c r="AQ22" s="22">
        <v>0.8</v>
      </c>
      <c r="AR22" s="101" t="str">
        <f t="shared" si="16"/>
        <v/>
      </c>
      <c r="AU22" s="52" t="str">
        <f>IF(参照!A22="","",参照!A22)</f>
        <v/>
      </c>
      <c r="AV22" s="52" t="str">
        <f>IF(参照!B22="","",参照!B22)</f>
        <v/>
      </c>
      <c r="AW22" s="52" t="str">
        <f>IF(参照!C22="","",参照!C22)</f>
        <v/>
      </c>
      <c r="AX22" s="52" t="str">
        <f>IF(参照!D22="","",参照!D22)</f>
        <v>メニューD</v>
      </c>
      <c r="AY22" s="52">
        <f>IF(参照!E22="","",参照!E22)</f>
        <v>2.2000000000000001E-4</v>
      </c>
      <c r="AZ22" s="52" t="str">
        <f>IF(参照!F22="","",参照!F22)</f>
        <v>(株)エネット</v>
      </c>
      <c r="BA22" s="52" t="str">
        <f>IF(参照!G22="","",参照!G22)</f>
        <v>(株)エネット_メニューD</v>
      </c>
      <c r="BB22" s="52">
        <f t="shared" si="0"/>
        <v>0.22</v>
      </c>
      <c r="BD22" s="52" t="str">
        <f>IF(参照!L22="","",参照!L22)</f>
        <v>ＥＮＥＯＳ(株)</v>
      </c>
    </row>
    <row r="23" spans="1:56" ht="16.5" customHeight="1">
      <c r="A23" s="1"/>
      <c r="B23" s="1"/>
      <c r="C23" s="496"/>
      <c r="D23" s="471"/>
      <c r="E23" s="499" t="s">
        <v>0</v>
      </c>
      <c r="F23" s="474"/>
      <c r="G23" s="105" t="s">
        <v>131</v>
      </c>
      <c r="H23" s="454" t="s">
        <v>19</v>
      </c>
      <c r="I23" s="548">
        <f>AL12</f>
        <v>0</v>
      </c>
      <c r="J23" s="548">
        <f>AO12</f>
        <v>0</v>
      </c>
      <c r="K23" s="548">
        <f>AP12</f>
        <v>0</v>
      </c>
      <c r="L23" s="107"/>
      <c r="M23" s="108"/>
      <c r="N23" s="79">
        <v>17</v>
      </c>
      <c r="O23" s="69"/>
      <c r="P23" s="69"/>
      <c r="Q23" s="70" t="str">
        <f t="shared" si="1"/>
        <v/>
      </c>
      <c r="R23" s="80"/>
      <c r="S23" s="348"/>
      <c r="T23" s="346">
        <f>係数１!D$49</f>
        <v>8640</v>
      </c>
      <c r="U23" s="73" t="str">
        <f t="shared" si="5"/>
        <v/>
      </c>
      <c r="V23" s="73" t="str">
        <f t="shared" si="6"/>
        <v/>
      </c>
      <c r="W23" s="74" t="str">
        <f t="array" aca="1" ref="W23" ca="1">IF(O23="","",IF(ISNUMBER(AA23),INDIRECT($BG$6&amp;AA23),IF(AA23="a",Q23,IF(AA23="b",INDIRECT($BG$6&amp;AB23),IF(AA23="c",R23,"")))))</f>
        <v/>
      </c>
      <c r="X23" s="75"/>
      <c r="Y23" s="73" t="str">
        <f t="shared" si="7"/>
        <v/>
      </c>
      <c r="Z23" s="76" t="str">
        <f t="shared" ca="1" si="2"/>
        <v/>
      </c>
      <c r="AA23" s="76" t="str">
        <f t="shared" ca="1" si="8"/>
        <v/>
      </c>
      <c r="AB23" s="76" t="str">
        <f t="shared" ca="1" si="9"/>
        <v/>
      </c>
      <c r="AC23" s="76">
        <f t="shared" ca="1" si="10"/>
        <v>0</v>
      </c>
      <c r="AD23" s="76">
        <f t="shared" si="11"/>
        <v>0</v>
      </c>
      <c r="AE23" s="76" t="str">
        <f t="shared" si="3"/>
        <v/>
      </c>
      <c r="AF23" s="77" t="str">
        <f t="shared" si="4"/>
        <v/>
      </c>
      <c r="AH23" s="528"/>
      <c r="AI23" s="103" t="s">
        <v>606</v>
      </c>
      <c r="AJ23" s="104"/>
      <c r="AK23" s="272" t="s">
        <v>2319</v>
      </c>
      <c r="AL23" s="21" t="str">
        <f t="shared" si="14"/>
        <v/>
      </c>
      <c r="AM23" s="97" t="str">
        <f t="shared" si="15"/>
        <v/>
      </c>
      <c r="AN23" s="98">
        <f>係数１!D61</f>
        <v>18</v>
      </c>
      <c r="AO23" s="99">
        <f>係数１!F61</f>
        <v>1.7000000000000001E-2</v>
      </c>
      <c r="AP23" s="99" t="str">
        <f>係数１!G61</f>
        <v>ｔ－C/GJ</v>
      </c>
      <c r="AQ23" s="22">
        <v>0.8</v>
      </c>
      <c r="AR23" s="101" t="str">
        <f t="shared" si="16"/>
        <v/>
      </c>
      <c r="AU23" s="52" t="str">
        <f>IF(参照!A23="","",参照!A23)</f>
        <v/>
      </c>
      <c r="AV23" s="52" t="str">
        <f>IF(参照!B23="","",参照!B23)</f>
        <v/>
      </c>
      <c r="AW23" s="52" t="str">
        <f>IF(参照!C23="","",参照!C23)</f>
        <v/>
      </c>
      <c r="AX23" s="52" t="str">
        <f>IF(参照!D23="","",参照!D23)</f>
        <v>メニューE</v>
      </c>
      <c r="AY23" s="52">
        <f>IF(参照!E23="","",参照!E23)</f>
        <v>2.9999999999999997E-4</v>
      </c>
      <c r="AZ23" s="52" t="str">
        <f>IF(参照!F23="","",参照!F23)</f>
        <v>(株)エネット</v>
      </c>
      <c r="BA23" s="52" t="str">
        <f>IF(参照!G23="","",参照!G23)</f>
        <v>(株)エネット_メニューE</v>
      </c>
      <c r="BB23" s="52">
        <f t="shared" si="0"/>
        <v>0.3</v>
      </c>
      <c r="BD23" s="52" t="str">
        <f>IF(参照!L23="","",参照!L23)</f>
        <v>(株)Ｆ－Ｐｏｗｅｒ</v>
      </c>
    </row>
    <row r="24" spans="1:56" ht="16.5" customHeight="1">
      <c r="A24" s="1"/>
      <c r="B24" s="1"/>
      <c r="C24" s="496"/>
      <c r="D24" s="472"/>
      <c r="E24" s="533"/>
      <c r="F24" s="476"/>
      <c r="G24" s="106" t="str">
        <f>IF(COUNTA(AI7:AI11)=0,"（　　　 　　）",IF(COUNTA(AI7:AI11)=1,"（"&amp;AI7&amp;"）","（複数の電気事業者）"))</f>
        <v>（　　　 　　）</v>
      </c>
      <c r="H24" s="455"/>
      <c r="I24" s="549"/>
      <c r="J24" s="549"/>
      <c r="K24" s="549"/>
      <c r="L24" s="107"/>
      <c r="M24" s="108"/>
      <c r="N24" s="79">
        <v>18</v>
      </c>
      <c r="O24" s="69"/>
      <c r="P24" s="69"/>
      <c r="Q24" s="70" t="str">
        <f t="shared" si="1"/>
        <v/>
      </c>
      <c r="R24" s="80"/>
      <c r="S24" s="348"/>
      <c r="T24" s="346">
        <f>係数１!D$49</f>
        <v>8640</v>
      </c>
      <c r="U24" s="73" t="str">
        <f t="shared" si="5"/>
        <v/>
      </c>
      <c r="V24" s="73" t="str">
        <f t="shared" si="6"/>
        <v/>
      </c>
      <c r="W24" s="74" t="str">
        <f t="array" aca="1" ref="W24" ca="1">IF(O24="","",IF(ISNUMBER(AA24),INDIRECT($BG$6&amp;AA24),IF(AA24="a",Q24,IF(AA24="b",INDIRECT($BG$6&amp;AB24),IF(AA24="c",R24,"")))))</f>
        <v/>
      </c>
      <c r="X24" s="75"/>
      <c r="Y24" s="73" t="str">
        <f t="shared" si="7"/>
        <v/>
      </c>
      <c r="Z24" s="76" t="str">
        <f t="shared" ca="1" si="2"/>
        <v/>
      </c>
      <c r="AA24" s="76" t="str">
        <f t="shared" ca="1" si="8"/>
        <v/>
      </c>
      <c r="AB24" s="76" t="str">
        <f t="shared" ca="1" si="9"/>
        <v/>
      </c>
      <c r="AC24" s="76">
        <f t="shared" ca="1" si="10"/>
        <v>0</v>
      </c>
      <c r="AD24" s="76">
        <f t="shared" si="11"/>
        <v>0</v>
      </c>
      <c r="AE24" s="76" t="str">
        <f t="shared" si="3"/>
        <v/>
      </c>
      <c r="AF24" s="77" t="str">
        <f t="shared" si="4"/>
        <v/>
      </c>
      <c r="AH24" s="528"/>
      <c r="AI24" s="103" t="s">
        <v>607</v>
      </c>
      <c r="AJ24" s="104"/>
      <c r="AK24" s="272" t="s">
        <v>2319</v>
      </c>
      <c r="AL24" s="21" t="str">
        <f t="shared" si="14"/>
        <v/>
      </c>
      <c r="AM24" s="97" t="str">
        <f t="shared" si="15"/>
        <v/>
      </c>
      <c r="AN24" s="98">
        <f>係数１!D62</f>
        <v>26.9</v>
      </c>
      <c r="AO24" s="99">
        <f>係数１!F62</f>
        <v>1.52E-2</v>
      </c>
      <c r="AP24" s="99" t="str">
        <f>係数１!G62</f>
        <v>ｔ－C/GJ</v>
      </c>
      <c r="AQ24" s="22">
        <v>0.8</v>
      </c>
      <c r="AR24" s="101" t="str">
        <f t="shared" si="16"/>
        <v/>
      </c>
      <c r="AU24" s="52" t="str">
        <f>IF(参照!A24="","",参照!A24)</f>
        <v/>
      </c>
      <c r="AV24" s="52" t="str">
        <f>IF(参照!B24="","",参照!B24)</f>
        <v/>
      </c>
      <c r="AW24" s="52" t="str">
        <f>IF(参照!C24="","",参照!C24)</f>
        <v/>
      </c>
      <c r="AX24" s="52" t="str">
        <f>IF(参照!D24="","",参照!D24)</f>
        <v>メニューF</v>
      </c>
      <c r="AY24" s="52">
        <f>IF(参照!E24="","",参照!E24)</f>
        <v>3.4899999999999997E-4</v>
      </c>
      <c r="AZ24" s="52" t="str">
        <f>IF(参照!F24="","",参照!F24)</f>
        <v>(株)エネット</v>
      </c>
      <c r="BA24" s="52" t="str">
        <f>IF(参照!G24="","",参照!G24)</f>
        <v>(株)エネット_メニューF</v>
      </c>
      <c r="BB24" s="52">
        <f t="shared" si="0"/>
        <v>0.34899999999999998</v>
      </c>
      <c r="BD24" s="52" t="str">
        <f>IF(参照!L24="","",参照!L24)</f>
        <v>ＦＴエナジー(株)</v>
      </c>
    </row>
    <row r="25" spans="1:56" ht="12.75" customHeight="1">
      <c r="A25" s="1"/>
      <c r="B25" s="1"/>
      <c r="C25" s="496"/>
      <c r="D25" s="501" t="s">
        <v>23</v>
      </c>
      <c r="E25" s="502"/>
      <c r="F25" s="503"/>
      <c r="G25" s="267" t="s">
        <v>608</v>
      </c>
      <c r="H25" s="285" t="s">
        <v>14</v>
      </c>
      <c r="I25" s="285" t="s">
        <v>14</v>
      </c>
      <c r="J25" s="109">
        <f>AL37</f>
        <v>0</v>
      </c>
      <c r="K25" s="109">
        <f>AM37</f>
        <v>0</v>
      </c>
      <c r="L25" s="1"/>
      <c r="N25" s="79">
        <v>19</v>
      </c>
      <c r="O25" s="69"/>
      <c r="P25" s="69"/>
      <c r="Q25" s="70" t="str">
        <f t="shared" si="1"/>
        <v/>
      </c>
      <c r="R25" s="80"/>
      <c r="S25" s="348"/>
      <c r="T25" s="346">
        <f>係数１!D$49</f>
        <v>8640</v>
      </c>
      <c r="U25" s="73" t="str">
        <f t="shared" si="5"/>
        <v/>
      </c>
      <c r="V25" s="73" t="str">
        <f t="shared" si="6"/>
        <v/>
      </c>
      <c r="W25" s="74" t="str">
        <f t="array" aca="1" ref="W25" ca="1">IF(O25="","",IF(ISNUMBER(AA25),INDIRECT($BG$6&amp;AA25),IF(AA25="a",Q25,IF(AA25="b",INDIRECT($BG$6&amp;AB25),IF(AA25="c",R25,"")))))</f>
        <v/>
      </c>
      <c r="X25" s="75"/>
      <c r="Y25" s="73" t="str">
        <f t="shared" si="7"/>
        <v/>
      </c>
      <c r="Z25" s="76" t="str">
        <f t="shared" ca="1" si="2"/>
        <v/>
      </c>
      <c r="AA25" s="76" t="str">
        <f t="shared" ca="1" si="8"/>
        <v/>
      </c>
      <c r="AB25" s="76" t="str">
        <f t="shared" ca="1" si="9"/>
        <v/>
      </c>
      <c r="AC25" s="76">
        <f t="shared" ca="1" si="10"/>
        <v>0</v>
      </c>
      <c r="AD25" s="76">
        <f t="shared" si="11"/>
        <v>0</v>
      </c>
      <c r="AE25" s="76" t="str">
        <f t="shared" si="3"/>
        <v/>
      </c>
      <c r="AF25" s="77" t="str">
        <f t="shared" si="4"/>
        <v/>
      </c>
      <c r="AH25" s="528"/>
      <c r="AI25" s="103" t="s">
        <v>609</v>
      </c>
      <c r="AJ25" s="104"/>
      <c r="AK25" s="272" t="s">
        <v>2319</v>
      </c>
      <c r="AL25" s="21" t="str">
        <f t="shared" si="14"/>
        <v/>
      </c>
      <c r="AM25" s="97" t="str">
        <f t="shared" si="15"/>
        <v/>
      </c>
      <c r="AN25" s="98">
        <f>係数１!D63</f>
        <v>33.200000000000003</v>
      </c>
      <c r="AO25" s="99">
        <f>係数１!F63</f>
        <v>1.35E-2</v>
      </c>
      <c r="AP25" s="99" t="str">
        <f>係数１!G63</f>
        <v>ｔ－C/GJ</v>
      </c>
      <c r="AQ25" s="22">
        <v>0.8</v>
      </c>
      <c r="AR25" s="101" t="str">
        <f t="shared" si="16"/>
        <v/>
      </c>
      <c r="AU25" s="52" t="str">
        <f>IF(参照!A25="","",参照!A25)</f>
        <v/>
      </c>
      <c r="AV25" s="52" t="str">
        <f>IF(参照!B25="","",参照!B25)</f>
        <v/>
      </c>
      <c r="AW25" s="52" t="str">
        <f>IF(参照!C25="","",参照!C25)</f>
        <v/>
      </c>
      <c r="AX25" s="52" t="str">
        <f>IF(参照!D25="","",参照!D25)</f>
        <v>メニューG</v>
      </c>
      <c r="AY25" s="52">
        <f>IF(参照!E25="","",参照!E25)</f>
        <v>3.6999999999999999E-4</v>
      </c>
      <c r="AZ25" s="52" t="str">
        <f>IF(参照!F25="","",参照!F25)</f>
        <v>(株)エネット</v>
      </c>
      <c r="BA25" s="52" t="str">
        <f>IF(参照!G25="","",参照!G25)</f>
        <v>(株)エネット_メニューG</v>
      </c>
      <c r="BB25" s="52">
        <f t="shared" si="0"/>
        <v>0.37</v>
      </c>
      <c r="BD25" s="52" t="str">
        <f>IF(参照!L25="","",参照!L25)</f>
        <v>ＨＴＢエナジー(株)</v>
      </c>
    </row>
    <row r="26" spans="1:56" ht="12.75" customHeight="1">
      <c r="A26" s="1"/>
      <c r="B26" s="1"/>
      <c r="C26" s="496"/>
      <c r="D26" s="501"/>
      <c r="E26" s="502"/>
      <c r="F26" s="503"/>
      <c r="G26" s="41"/>
      <c r="H26" s="110"/>
      <c r="I26" s="22"/>
      <c r="J26" s="22"/>
      <c r="K26" s="22"/>
      <c r="L26" s="1"/>
      <c r="N26" s="79">
        <v>20</v>
      </c>
      <c r="O26" s="69"/>
      <c r="P26" s="69"/>
      <c r="Q26" s="70" t="str">
        <f t="shared" si="1"/>
        <v/>
      </c>
      <c r="R26" s="80"/>
      <c r="S26" s="348"/>
      <c r="T26" s="346">
        <f>係数１!D$49</f>
        <v>8640</v>
      </c>
      <c r="U26" s="73" t="str">
        <f t="shared" si="5"/>
        <v/>
      </c>
      <c r="V26" s="73" t="str">
        <f t="shared" si="6"/>
        <v/>
      </c>
      <c r="W26" s="74" t="str">
        <f t="array" aca="1" ref="W26" ca="1">IF(O26="","",IF(ISNUMBER(AA26),INDIRECT($BG$6&amp;AA26),IF(AA26="a",Q26,IF(AA26="b",INDIRECT($BG$6&amp;AB26),IF(AA26="c",R26,"")))))</f>
        <v/>
      </c>
      <c r="X26" s="75"/>
      <c r="Y26" s="73" t="str">
        <f t="shared" si="7"/>
        <v/>
      </c>
      <c r="Z26" s="76" t="str">
        <f t="shared" ca="1" si="2"/>
        <v/>
      </c>
      <c r="AA26" s="76" t="str">
        <f t="shared" ca="1" si="8"/>
        <v/>
      </c>
      <c r="AB26" s="76" t="str">
        <f t="shared" ca="1" si="9"/>
        <v/>
      </c>
      <c r="AC26" s="76">
        <f t="shared" ca="1" si="10"/>
        <v>0</v>
      </c>
      <c r="AD26" s="76">
        <f t="shared" si="11"/>
        <v>0</v>
      </c>
      <c r="AE26" s="76" t="str">
        <f t="shared" si="3"/>
        <v/>
      </c>
      <c r="AF26" s="77" t="str">
        <f t="shared" si="4"/>
        <v/>
      </c>
      <c r="AH26" s="528"/>
      <c r="AI26" s="103" t="s">
        <v>610</v>
      </c>
      <c r="AJ26" s="104"/>
      <c r="AK26" s="272" t="s">
        <v>2319</v>
      </c>
      <c r="AL26" s="21" t="str">
        <f t="shared" si="14"/>
        <v/>
      </c>
      <c r="AM26" s="97" t="str">
        <f t="shared" si="15"/>
        <v/>
      </c>
      <c r="AN26" s="98">
        <f>係数１!D64</f>
        <v>29.3</v>
      </c>
      <c r="AO26" s="99">
        <f>係数１!F64</f>
        <v>2.6200000000000001E-2</v>
      </c>
      <c r="AP26" s="99" t="str">
        <f>係数１!G64</f>
        <v>ｔ－C/GJ</v>
      </c>
      <c r="AQ26" s="22">
        <v>0.8</v>
      </c>
      <c r="AR26" s="101" t="str">
        <f t="shared" si="16"/>
        <v/>
      </c>
      <c r="AU26" s="52" t="str">
        <f>IF(参照!A26="","",参照!A26)</f>
        <v/>
      </c>
      <c r="AV26" s="52" t="str">
        <f>IF(参照!B26="","",参照!B26)</f>
        <v/>
      </c>
      <c r="AW26" s="52" t="str">
        <f>IF(参照!C26="","",参照!C26)</f>
        <v/>
      </c>
      <c r="AX26" s="52" t="str">
        <f>IF(参照!D26="","",参照!D26)</f>
        <v>メニューH(残差)</v>
      </c>
      <c r="AY26" s="52">
        <f>IF(参照!E26="","",参照!E26)</f>
        <v>4.08E-4</v>
      </c>
      <c r="AZ26" s="52" t="str">
        <f>IF(参照!F26="","",参照!F26)</f>
        <v>(株)エネット</v>
      </c>
      <c r="BA26" s="52" t="str">
        <f>IF(参照!G26="","",参照!G26)</f>
        <v>(株)エネット_メニューH(残差)</v>
      </c>
      <c r="BB26" s="52">
        <f t="shared" si="0"/>
        <v>0.40799999999999997</v>
      </c>
      <c r="BD26" s="52" t="str">
        <f>IF(参照!L26="","",参照!L26)</f>
        <v>(株)Ｉ＆Ｉ</v>
      </c>
    </row>
    <row r="27" spans="1:56" ht="12.75" customHeight="1">
      <c r="A27" s="1"/>
      <c r="B27" s="1"/>
      <c r="C27" s="496"/>
      <c r="D27" s="536"/>
      <c r="E27" s="537"/>
      <c r="F27" s="538"/>
      <c r="G27" s="41"/>
      <c r="H27" s="41"/>
      <c r="I27" s="22"/>
      <c r="J27" s="22"/>
      <c r="K27" s="22"/>
      <c r="L27" s="1"/>
      <c r="N27" s="79">
        <v>21</v>
      </c>
      <c r="O27" s="69"/>
      <c r="P27" s="69"/>
      <c r="Q27" s="70" t="str">
        <f t="shared" si="1"/>
        <v/>
      </c>
      <c r="R27" s="80"/>
      <c r="S27" s="348"/>
      <c r="T27" s="346">
        <f>係数１!D$49</f>
        <v>8640</v>
      </c>
      <c r="U27" s="73" t="str">
        <f t="shared" si="5"/>
        <v/>
      </c>
      <c r="V27" s="73" t="str">
        <f t="shared" si="6"/>
        <v/>
      </c>
      <c r="W27" s="74" t="str">
        <f t="array" aca="1" ref="W27" ca="1">IF(O27="","",IF(ISNUMBER(AA27),INDIRECT($BG$6&amp;AA27),IF(AA27="a",Q27,IF(AA27="b",INDIRECT($BG$6&amp;AB27),IF(AA27="c",R27,"")))))</f>
        <v/>
      </c>
      <c r="X27" s="75"/>
      <c r="Y27" s="73" t="str">
        <f t="shared" si="7"/>
        <v/>
      </c>
      <c r="Z27" s="76" t="str">
        <f t="shared" ca="1" si="2"/>
        <v/>
      </c>
      <c r="AA27" s="76" t="str">
        <f t="shared" ca="1" si="8"/>
        <v/>
      </c>
      <c r="AB27" s="76" t="str">
        <f t="shared" ca="1" si="9"/>
        <v/>
      </c>
      <c r="AC27" s="76">
        <f t="shared" ca="1" si="10"/>
        <v>0</v>
      </c>
      <c r="AD27" s="76">
        <f t="shared" si="11"/>
        <v>0</v>
      </c>
      <c r="AE27" s="76" t="str">
        <f t="shared" si="3"/>
        <v/>
      </c>
      <c r="AF27" s="77" t="str">
        <f t="shared" si="4"/>
        <v/>
      </c>
      <c r="AH27" s="528"/>
      <c r="AI27" s="103" t="s">
        <v>611</v>
      </c>
      <c r="AJ27" s="104"/>
      <c r="AK27" s="272" t="s">
        <v>2320</v>
      </c>
      <c r="AL27" s="21" t="str">
        <f t="shared" si="14"/>
        <v/>
      </c>
      <c r="AM27" s="97" t="str">
        <f t="shared" si="15"/>
        <v/>
      </c>
      <c r="AN27" s="98">
        <f>係数１!D65</f>
        <v>40.200000000000003</v>
      </c>
      <c r="AO27" s="99">
        <f>係数１!F65</f>
        <v>1.7899999999999999E-2</v>
      </c>
      <c r="AP27" s="99" t="str">
        <f>係数１!G65</f>
        <v>ｔ－C/GJ</v>
      </c>
      <c r="AQ27" s="22">
        <v>0.8</v>
      </c>
      <c r="AR27" s="101" t="str">
        <f t="shared" si="16"/>
        <v/>
      </c>
      <c r="AU27" s="52" t="str">
        <f>IF(参照!A27="","",参照!A27)</f>
        <v/>
      </c>
      <c r="AV27" s="52" t="str">
        <f>IF(参照!B27="","",参照!B27)</f>
        <v/>
      </c>
      <c r="AW27" s="52" t="str">
        <f>IF(参照!C27="","",参照!C27)</f>
        <v/>
      </c>
      <c r="AX27" s="52" t="str">
        <f>IF(参照!D27="","",参照!D27)</f>
        <v>(参考値)事業者全体</v>
      </c>
      <c r="AY27" s="52">
        <f>IF(参照!E27="","",参照!E27)</f>
        <v>3.7199999999999999E-4</v>
      </c>
      <c r="AZ27" s="52" t="str">
        <f>IF(参照!F27="","",参照!F27)</f>
        <v>(株)エネット</v>
      </c>
      <c r="BA27" s="52" t="str">
        <f>IF(参照!G27="","",参照!G27)</f>
        <v>(株)エネット_(参考値)事業者全体</v>
      </c>
      <c r="BB27" s="52">
        <f t="shared" si="0"/>
        <v>0.372</v>
      </c>
      <c r="BD27" s="52" t="str">
        <f>IF(参照!L27="","",参照!L27)</f>
        <v>Ｊａｐａｎ電力(株)</v>
      </c>
    </row>
    <row r="28" spans="1:56" ht="12.75" customHeight="1">
      <c r="A28" s="1"/>
      <c r="B28" s="1"/>
      <c r="C28" s="496"/>
      <c r="D28" s="543" t="s">
        <v>24</v>
      </c>
      <c r="E28" s="544"/>
      <c r="F28" s="544"/>
      <c r="G28" s="545"/>
      <c r="H28" s="111" t="s">
        <v>14</v>
      </c>
      <c r="I28" s="111" t="s">
        <v>14</v>
      </c>
      <c r="J28" s="21">
        <f>SUM(J10:J27)</f>
        <v>0</v>
      </c>
      <c r="K28" s="21">
        <f>SUM(K10:K27)</f>
        <v>0</v>
      </c>
      <c r="L28" s="1"/>
      <c r="N28" s="79">
        <v>22</v>
      </c>
      <c r="O28" s="69"/>
      <c r="P28" s="69"/>
      <c r="Q28" s="70" t="str">
        <f t="shared" si="1"/>
        <v/>
      </c>
      <c r="R28" s="80"/>
      <c r="S28" s="348"/>
      <c r="T28" s="346">
        <f>係数１!D$49</f>
        <v>8640</v>
      </c>
      <c r="U28" s="73" t="str">
        <f t="shared" si="5"/>
        <v/>
      </c>
      <c r="V28" s="73" t="str">
        <f t="shared" si="6"/>
        <v/>
      </c>
      <c r="W28" s="74" t="str">
        <f t="array" aca="1" ref="W28" ca="1">IF(O28="","",IF(ISNUMBER(AA28),INDIRECT($BG$6&amp;AA28),IF(AA28="a",Q28,IF(AA28="b",INDIRECT($BG$6&amp;AB28),IF(AA28="c",R28,"")))))</f>
        <v/>
      </c>
      <c r="X28" s="75"/>
      <c r="Y28" s="73" t="str">
        <f t="shared" si="7"/>
        <v/>
      </c>
      <c r="Z28" s="76" t="str">
        <f t="shared" ca="1" si="2"/>
        <v/>
      </c>
      <c r="AA28" s="76" t="str">
        <f t="shared" ca="1" si="8"/>
        <v/>
      </c>
      <c r="AB28" s="76" t="str">
        <f t="shared" ca="1" si="9"/>
        <v/>
      </c>
      <c r="AC28" s="76">
        <f t="shared" ca="1" si="10"/>
        <v>0</v>
      </c>
      <c r="AD28" s="76">
        <f t="shared" si="11"/>
        <v>0</v>
      </c>
      <c r="AE28" s="76" t="str">
        <f t="shared" si="3"/>
        <v/>
      </c>
      <c r="AF28" s="77" t="str">
        <f t="shared" si="4"/>
        <v/>
      </c>
      <c r="AH28" s="528"/>
      <c r="AI28" s="103" t="s">
        <v>612</v>
      </c>
      <c r="AJ28" s="104"/>
      <c r="AK28" s="272" t="s">
        <v>2321</v>
      </c>
      <c r="AL28" s="21" t="str">
        <f t="shared" si="14"/>
        <v/>
      </c>
      <c r="AM28" s="97" t="str">
        <f t="shared" si="15"/>
        <v/>
      </c>
      <c r="AN28" s="98">
        <f>係数１!D66</f>
        <v>21.2</v>
      </c>
      <c r="AO28" s="99">
        <f>係数１!F66</f>
        <v>0</v>
      </c>
      <c r="AP28" s="99" t="str">
        <f>係数１!G66</f>
        <v>ｔ－C/GJ</v>
      </c>
      <c r="AQ28" s="22">
        <v>0.8</v>
      </c>
      <c r="AR28" s="101" t="str">
        <f t="shared" si="16"/>
        <v/>
      </c>
      <c r="AU28" s="52" t="str">
        <f>IF(参照!A28="","",参照!A28)</f>
        <v>A0011</v>
      </c>
      <c r="AV28" s="52" t="str">
        <f>IF(参照!B28="","",参照!B28)</f>
        <v>須賀川瓦斯(株)</v>
      </c>
      <c r="AW28" s="52">
        <f>IF(参照!C28="","",参照!C28)</f>
        <v>4.3100000000000001E-4</v>
      </c>
      <c r="AX28" s="52" t="str">
        <f>IF(参照!D28="","",参照!D28)</f>
        <v>メニューA</v>
      </c>
      <c r="AY28" s="52">
        <f>IF(参照!E28="","",参照!E28)</f>
        <v>0</v>
      </c>
      <c r="AZ28" s="52" t="str">
        <f>IF(参照!F28="","",参照!F28)</f>
        <v>須賀川瓦斯(株)</v>
      </c>
      <c r="BA28" s="52" t="str">
        <f>IF(参照!G28="","",参照!G28)</f>
        <v>須賀川瓦斯(株)_メニューA</v>
      </c>
      <c r="BB28" s="52">
        <f t="shared" si="0"/>
        <v>0</v>
      </c>
      <c r="BD28" s="52" t="str">
        <f>IF(参照!L28="","",参照!L28)</f>
        <v>ＪＰエネルギー(株)</v>
      </c>
    </row>
    <row r="29" spans="1:56" ht="12.75" customHeight="1">
      <c r="A29" s="1"/>
      <c r="B29" s="1"/>
      <c r="C29" s="496"/>
      <c r="D29" s="456" t="s">
        <v>136</v>
      </c>
      <c r="E29" s="456"/>
      <c r="F29" s="456"/>
      <c r="G29" s="456"/>
      <c r="H29" s="546"/>
      <c r="I29" s="546"/>
      <c r="J29" s="546"/>
      <c r="K29" s="546"/>
      <c r="L29" s="1"/>
      <c r="N29" s="79">
        <v>23</v>
      </c>
      <c r="O29" s="69"/>
      <c r="P29" s="69"/>
      <c r="Q29" s="70" t="str">
        <f t="shared" si="1"/>
        <v/>
      </c>
      <c r="R29" s="80"/>
      <c r="S29" s="348"/>
      <c r="T29" s="346">
        <f>係数１!D$49</f>
        <v>8640</v>
      </c>
      <c r="U29" s="73" t="str">
        <f t="shared" si="5"/>
        <v/>
      </c>
      <c r="V29" s="73" t="str">
        <f t="shared" si="6"/>
        <v/>
      </c>
      <c r="W29" s="74" t="str">
        <f t="array" aca="1" ref="W29" ca="1">IF(O29="","",IF(ISNUMBER(AA29),INDIRECT($BG$6&amp;AA29),IF(AA29="a",Q29,IF(AA29="b",INDIRECT($BG$6&amp;AB29),IF(AA29="c",R29,"")))))</f>
        <v/>
      </c>
      <c r="X29" s="75"/>
      <c r="Y29" s="73" t="str">
        <f t="shared" si="7"/>
        <v/>
      </c>
      <c r="Z29" s="76" t="str">
        <f t="shared" ca="1" si="2"/>
        <v/>
      </c>
      <c r="AA29" s="76" t="str">
        <f t="shared" ca="1" si="8"/>
        <v/>
      </c>
      <c r="AB29" s="76" t="str">
        <f t="shared" ca="1" si="9"/>
        <v/>
      </c>
      <c r="AC29" s="76">
        <f t="shared" ca="1" si="10"/>
        <v>0</v>
      </c>
      <c r="AD29" s="76">
        <f t="shared" si="11"/>
        <v>0</v>
      </c>
      <c r="AE29" s="76" t="str">
        <f t="shared" si="3"/>
        <v/>
      </c>
      <c r="AF29" s="77" t="str">
        <f t="shared" si="4"/>
        <v/>
      </c>
      <c r="AH29" s="528"/>
      <c r="AI29" s="103" t="s">
        <v>613</v>
      </c>
      <c r="AJ29" s="104"/>
      <c r="AK29" s="272" t="s">
        <v>2319</v>
      </c>
      <c r="AL29" s="21" t="str">
        <f t="shared" si="14"/>
        <v/>
      </c>
      <c r="AM29" s="97" t="str">
        <f t="shared" si="15"/>
        <v/>
      </c>
      <c r="AN29" s="98">
        <f>係数１!D67</f>
        <v>17.100000000000001</v>
      </c>
      <c r="AO29" s="99">
        <f>係数１!F67</f>
        <v>0</v>
      </c>
      <c r="AP29" s="99" t="str">
        <f>係数１!G67</f>
        <v>ｔ－C/GJ</v>
      </c>
      <c r="AQ29" s="22">
        <v>0.8</v>
      </c>
      <c r="AR29" s="101" t="str">
        <f t="shared" si="16"/>
        <v/>
      </c>
      <c r="AU29" s="52" t="str">
        <f>IF(参照!A29="","",参照!A29)</f>
        <v/>
      </c>
      <c r="AV29" s="52" t="str">
        <f>IF(参照!B29="","",参照!B29)</f>
        <v/>
      </c>
      <c r="AW29" s="52" t="str">
        <f>IF(参照!C29="","",参照!C29)</f>
        <v/>
      </c>
      <c r="AX29" s="52" t="str">
        <f>IF(参照!D29="","",参照!D29)</f>
        <v>メニューB(残差)</v>
      </c>
      <c r="AY29" s="52">
        <f>IF(参照!E29="","",参照!E29)</f>
        <v>4.28E-4</v>
      </c>
      <c r="AZ29" s="52" t="str">
        <f>IF(参照!F29="","",参照!F29)</f>
        <v>須賀川瓦斯(株)</v>
      </c>
      <c r="BA29" s="52" t="str">
        <f>IF(参照!G29="","",参照!G29)</f>
        <v>須賀川瓦斯(株)_メニューB(残差)</v>
      </c>
      <c r="BB29" s="52">
        <f t="shared" si="0"/>
        <v>0.42799999999999999</v>
      </c>
      <c r="BD29" s="52" t="str">
        <f>IF(参照!L29="","",参照!L29)</f>
        <v>ＪＲＥトレーディング(株)</v>
      </c>
    </row>
    <row r="30" spans="1:56" ht="12.75" customHeight="1" thickBot="1">
      <c r="A30" s="1"/>
      <c r="B30" s="1"/>
      <c r="C30" s="547"/>
      <c r="D30" s="452" t="s">
        <v>12</v>
      </c>
      <c r="E30" s="452"/>
      <c r="F30" s="452"/>
      <c r="G30" s="452"/>
      <c r="H30" s="112" t="s">
        <v>19</v>
      </c>
      <c r="I30" s="24"/>
      <c r="J30" s="112" t="s">
        <v>14</v>
      </c>
      <c r="K30" s="112" t="s">
        <v>14</v>
      </c>
      <c r="L30" s="1"/>
      <c r="N30" s="79">
        <v>24</v>
      </c>
      <c r="O30" s="69"/>
      <c r="P30" s="69"/>
      <c r="Q30" s="70" t="str">
        <f t="shared" si="1"/>
        <v/>
      </c>
      <c r="R30" s="80"/>
      <c r="S30" s="348"/>
      <c r="T30" s="346">
        <f>係数１!D$49</f>
        <v>8640</v>
      </c>
      <c r="U30" s="73" t="str">
        <f t="shared" si="5"/>
        <v/>
      </c>
      <c r="V30" s="73" t="str">
        <f t="shared" si="6"/>
        <v/>
      </c>
      <c r="W30" s="74" t="str">
        <f t="array" aca="1" ref="W30" ca="1">IF(O30="","",IF(ISNUMBER(AA30),INDIRECT($BG$6&amp;AA30),IF(AA30="a",Q30,IF(AA30="b",INDIRECT($BG$6&amp;AB30),IF(AA30="c",R30,"")))))</f>
        <v/>
      </c>
      <c r="X30" s="75"/>
      <c r="Y30" s="73" t="str">
        <f t="shared" si="7"/>
        <v/>
      </c>
      <c r="Z30" s="76" t="str">
        <f t="shared" ca="1" si="2"/>
        <v/>
      </c>
      <c r="AA30" s="76" t="str">
        <f t="shared" ca="1" si="8"/>
        <v/>
      </c>
      <c r="AB30" s="76" t="str">
        <f t="shared" ca="1" si="9"/>
        <v/>
      </c>
      <c r="AC30" s="76">
        <f t="shared" ca="1" si="10"/>
        <v>0</v>
      </c>
      <c r="AD30" s="76">
        <f t="shared" si="11"/>
        <v>0</v>
      </c>
      <c r="AE30" s="76" t="str">
        <f t="shared" si="3"/>
        <v/>
      </c>
      <c r="AF30" s="77" t="str">
        <f t="shared" si="4"/>
        <v/>
      </c>
      <c r="AH30" s="528"/>
      <c r="AI30" s="103" t="s">
        <v>614</v>
      </c>
      <c r="AJ30" s="104"/>
      <c r="AK30" s="272" t="s">
        <v>2319</v>
      </c>
      <c r="AL30" s="21" t="str">
        <f t="shared" si="14"/>
        <v/>
      </c>
      <c r="AM30" s="97" t="str">
        <f t="shared" si="15"/>
        <v/>
      </c>
      <c r="AN30" s="98">
        <f>係数１!D68</f>
        <v>142</v>
      </c>
      <c r="AO30" s="99">
        <f>係数１!F68</f>
        <v>0</v>
      </c>
      <c r="AP30" s="99" t="str">
        <f>係数１!G68</f>
        <v>ｔ－C/GJ</v>
      </c>
      <c r="AQ30" s="22">
        <v>0.8</v>
      </c>
      <c r="AR30" s="101" t="str">
        <f t="shared" si="16"/>
        <v/>
      </c>
      <c r="AU30" s="52" t="str">
        <f>IF(参照!A30="","",参照!A30)</f>
        <v/>
      </c>
      <c r="AV30" s="52" t="str">
        <f>IF(参照!B30="","",参照!B30)</f>
        <v/>
      </c>
      <c r="AW30" s="52" t="str">
        <f>IF(参照!C30="","",参照!C30)</f>
        <v/>
      </c>
      <c r="AX30" s="52" t="str">
        <f>IF(参照!D30="","",参照!D30)</f>
        <v>(参考値)事業者全体</v>
      </c>
      <c r="AY30" s="52">
        <f>IF(参照!E30="","",参照!E30)</f>
        <v>4.2499999999999998E-4</v>
      </c>
      <c r="AZ30" s="52" t="str">
        <f>IF(参照!F30="","",参照!F30)</f>
        <v>須賀川瓦斯(株)</v>
      </c>
      <c r="BA30" s="52" t="str">
        <f>IF(参照!G30="","",参照!G30)</f>
        <v>須賀川瓦斯(株)_(参考値)事業者全体</v>
      </c>
      <c r="BB30" s="52">
        <f t="shared" si="0"/>
        <v>0.42499999999999999</v>
      </c>
      <c r="BD30" s="52" t="str">
        <f>IF(参照!L30="","",参照!L30)</f>
        <v>ＪＲ西日本住宅サービス(株)</v>
      </c>
    </row>
    <row r="31" spans="1:56" ht="19.5" customHeight="1" thickTop="1">
      <c r="A31" s="1"/>
      <c r="B31" s="1"/>
      <c r="C31" s="468" t="s">
        <v>1</v>
      </c>
      <c r="D31" s="455" t="s">
        <v>16</v>
      </c>
      <c r="E31" s="455"/>
      <c r="F31" s="455"/>
      <c r="G31" s="455"/>
      <c r="H31" s="111" t="s">
        <v>6</v>
      </c>
      <c r="I31" s="111" t="s">
        <v>21</v>
      </c>
      <c r="J31" s="113" t="s">
        <v>488</v>
      </c>
      <c r="K31" s="114" t="s">
        <v>498</v>
      </c>
      <c r="L31" s="1"/>
      <c r="N31" s="79">
        <v>25</v>
      </c>
      <c r="O31" s="69"/>
      <c r="P31" s="69"/>
      <c r="Q31" s="70" t="str">
        <f t="shared" si="1"/>
        <v/>
      </c>
      <c r="R31" s="80"/>
      <c r="S31" s="348"/>
      <c r="T31" s="346">
        <f>係数１!D$49</f>
        <v>8640</v>
      </c>
      <c r="U31" s="73" t="str">
        <f t="shared" si="5"/>
        <v/>
      </c>
      <c r="V31" s="73" t="str">
        <f t="shared" si="6"/>
        <v/>
      </c>
      <c r="W31" s="74" t="str">
        <f t="array" aca="1" ref="W31" ca="1">IF(O31="","",IF(ISNUMBER(AA31),INDIRECT($BG$6&amp;AA31),IF(AA31="a",Q31,IF(AA31="b",INDIRECT($BG$6&amp;AB31),IF(AA31="c",R31,"")))))</f>
        <v/>
      </c>
      <c r="X31" s="75"/>
      <c r="Y31" s="73" t="str">
        <f t="shared" si="7"/>
        <v/>
      </c>
      <c r="Z31" s="76" t="str">
        <f t="shared" ca="1" si="2"/>
        <v/>
      </c>
      <c r="AA31" s="76" t="str">
        <f t="shared" ca="1" si="8"/>
        <v/>
      </c>
      <c r="AB31" s="76" t="str">
        <f t="shared" ca="1" si="9"/>
        <v/>
      </c>
      <c r="AC31" s="76">
        <f t="shared" ca="1" si="10"/>
        <v>0</v>
      </c>
      <c r="AD31" s="76">
        <f t="shared" si="11"/>
        <v>0</v>
      </c>
      <c r="AE31" s="76" t="str">
        <f t="shared" si="3"/>
        <v/>
      </c>
      <c r="AF31" s="77" t="str">
        <f t="shared" si="4"/>
        <v/>
      </c>
      <c r="AH31" s="529"/>
      <c r="AI31" s="103" t="s">
        <v>615</v>
      </c>
      <c r="AJ31" s="104"/>
      <c r="AK31" s="272" t="s">
        <v>2319</v>
      </c>
      <c r="AL31" s="21" t="str">
        <f t="shared" si="14"/>
        <v/>
      </c>
      <c r="AM31" s="97" t="str">
        <f t="shared" si="15"/>
        <v/>
      </c>
      <c r="AN31" s="98">
        <f>係数１!D69</f>
        <v>22.5</v>
      </c>
      <c r="AO31" s="99">
        <f>係数１!F69</f>
        <v>0</v>
      </c>
      <c r="AP31" s="99" t="str">
        <f>係数１!G69</f>
        <v>ｔ－C/GJ</v>
      </c>
      <c r="AQ31" s="22">
        <v>0.8</v>
      </c>
      <c r="AR31" s="101" t="str">
        <f t="shared" si="16"/>
        <v/>
      </c>
      <c r="AU31" s="52" t="str">
        <f>IF(参照!A31="","",参照!A31)</f>
        <v>A0012</v>
      </c>
      <c r="AV31" s="52" t="str">
        <f>IF(参照!B31="","",参照!B31)</f>
        <v>出光興産(株)</v>
      </c>
      <c r="AW31" s="52">
        <f>IF(参照!C31="","",参照!C31)</f>
        <v>4.5100000000000001E-4</v>
      </c>
      <c r="AX31" s="52" t="str">
        <f>IF(参照!D31="","",参照!D31)</f>
        <v>メニューA</v>
      </c>
      <c r="AY31" s="52">
        <f>IF(参照!E31="","",参照!E31)</f>
        <v>0</v>
      </c>
      <c r="AZ31" s="52" t="str">
        <f>IF(参照!F31="","",参照!F31)</f>
        <v>出光興産(株)</v>
      </c>
      <c r="BA31" s="52" t="str">
        <f>IF(参照!G31="","",参照!G31)</f>
        <v>出光興産(株)_メニューA</v>
      </c>
      <c r="BB31" s="52">
        <f t="shared" si="0"/>
        <v>0</v>
      </c>
      <c r="BD31" s="52" t="str">
        <f>IF(参照!L31="","",参照!L31)</f>
        <v>(株)ＪＴＢコミュニケーションデザイン</v>
      </c>
    </row>
    <row r="32" spans="1:56" ht="12.75" customHeight="1">
      <c r="A32" s="1"/>
      <c r="B32" s="1"/>
      <c r="C32" s="466"/>
      <c r="D32" s="456" t="s">
        <v>51</v>
      </c>
      <c r="E32" s="456"/>
      <c r="F32" s="456"/>
      <c r="G32" s="456"/>
      <c r="H32" s="82" t="s">
        <v>26</v>
      </c>
      <c r="I32" s="22"/>
      <c r="J32" s="21" t="str">
        <f>IF($I32="","",$I32*係数１!$D$8*0.0258)</f>
        <v/>
      </c>
      <c r="K32" s="21" t="str">
        <f>IF($I32="","",$I32*係数１!$D$8*係数１!$F$8*44/12)</f>
        <v/>
      </c>
      <c r="L32" s="1"/>
      <c r="N32" s="79">
        <v>26</v>
      </c>
      <c r="O32" s="69"/>
      <c r="P32" s="69"/>
      <c r="Q32" s="70" t="str">
        <f t="shared" si="1"/>
        <v/>
      </c>
      <c r="R32" s="80"/>
      <c r="S32" s="348"/>
      <c r="T32" s="346">
        <f>係数１!D$49</f>
        <v>8640</v>
      </c>
      <c r="U32" s="73" t="str">
        <f t="shared" si="5"/>
        <v/>
      </c>
      <c r="V32" s="73" t="str">
        <f t="shared" si="6"/>
        <v/>
      </c>
      <c r="W32" s="74" t="str">
        <f t="array" aca="1" ref="W32" ca="1">IF(O32="","",IF(ISNUMBER(AA32),INDIRECT($BG$6&amp;AA32),IF(AA32="a",Q32,IF(AA32="b",INDIRECT($BG$6&amp;AB32),IF(AA32="c",R32,"")))))</f>
        <v/>
      </c>
      <c r="X32" s="75"/>
      <c r="Y32" s="73" t="str">
        <f t="shared" si="7"/>
        <v/>
      </c>
      <c r="Z32" s="76" t="str">
        <f t="shared" ca="1" si="2"/>
        <v/>
      </c>
      <c r="AA32" s="76" t="str">
        <f t="shared" ca="1" si="8"/>
        <v/>
      </c>
      <c r="AB32" s="76" t="str">
        <f t="shared" ca="1" si="9"/>
        <v/>
      </c>
      <c r="AC32" s="76">
        <f t="shared" ca="1" si="10"/>
        <v>0</v>
      </c>
      <c r="AD32" s="76">
        <f t="shared" si="11"/>
        <v>0</v>
      </c>
      <c r="AE32" s="76" t="str">
        <f t="shared" si="3"/>
        <v/>
      </c>
      <c r="AF32" s="77" t="str">
        <f t="shared" si="4"/>
        <v/>
      </c>
      <c r="AH32" s="553" t="s">
        <v>616</v>
      </c>
      <c r="AI32" s="103" t="s">
        <v>617</v>
      </c>
      <c r="AJ32" s="104"/>
      <c r="AK32" s="271" t="s">
        <v>600</v>
      </c>
      <c r="AL32" s="21" t="str">
        <f t="shared" si="14"/>
        <v/>
      </c>
      <c r="AM32" s="97" t="str">
        <f t="shared" si="15"/>
        <v/>
      </c>
      <c r="AN32" s="98">
        <f>係数１!D70</f>
        <v>1</v>
      </c>
      <c r="AO32" s="99">
        <f>係数１!F70</f>
        <v>0</v>
      </c>
      <c r="AP32" s="99" t="str">
        <f>係数１!G70</f>
        <v>ｔ－C/GJ</v>
      </c>
      <c r="AQ32" s="22">
        <v>1</v>
      </c>
      <c r="AR32" s="101" t="str">
        <f t="shared" si="16"/>
        <v/>
      </c>
      <c r="AU32" s="52" t="str">
        <f>IF(参照!A32="","",参照!A32)</f>
        <v/>
      </c>
      <c r="AV32" s="52" t="str">
        <f>IF(参照!B32="","",参照!B32)</f>
        <v/>
      </c>
      <c r="AW32" s="52" t="str">
        <f>IF(参照!C32="","",参照!C32)</f>
        <v/>
      </c>
      <c r="AX32" s="52" t="str">
        <f>IF(参照!D32="","",参照!D32)</f>
        <v>メニューB</v>
      </c>
      <c r="AY32" s="52">
        <f>IF(参照!E32="","",参照!E32)</f>
        <v>2.0000000000000001E-4</v>
      </c>
      <c r="AZ32" s="52" t="str">
        <f>IF(参照!F32="","",参照!F32)</f>
        <v>出光興産(株)</v>
      </c>
      <c r="BA32" s="52" t="str">
        <f>IF(参照!G32="","",参照!G32)</f>
        <v>出光興産(株)_メニューB</v>
      </c>
      <c r="BB32" s="52">
        <f t="shared" si="0"/>
        <v>0.2</v>
      </c>
      <c r="BD32" s="52" t="str">
        <f>IF(参照!L32="","",参照!L32)</f>
        <v>(株)ｋａｒｃｈ</v>
      </c>
    </row>
    <row r="33" spans="1:56" ht="12.75" customHeight="1">
      <c r="A33" s="1"/>
      <c r="B33" s="1"/>
      <c r="C33" s="466"/>
      <c r="D33" s="456" t="s">
        <v>28</v>
      </c>
      <c r="E33" s="456"/>
      <c r="F33" s="456"/>
      <c r="G33" s="456"/>
      <c r="H33" s="82" t="s">
        <v>26</v>
      </c>
      <c r="I33" s="22"/>
      <c r="J33" s="21" t="str">
        <f>IF($I33="","",$I33*係数１!$D$12*0.0258)</f>
        <v/>
      </c>
      <c r="K33" s="21" t="str">
        <f>IF($I33="","",$I33*係数１!$D$12*係数１!$F$12*44/12)</f>
        <v/>
      </c>
      <c r="L33" s="1"/>
      <c r="N33" s="79">
        <v>27</v>
      </c>
      <c r="O33" s="69"/>
      <c r="P33" s="69"/>
      <c r="Q33" s="70" t="str">
        <f t="shared" si="1"/>
        <v/>
      </c>
      <c r="R33" s="80"/>
      <c r="S33" s="348"/>
      <c r="T33" s="346">
        <f>係数１!D$49</f>
        <v>8640</v>
      </c>
      <c r="U33" s="73" t="str">
        <f t="shared" si="5"/>
        <v/>
      </c>
      <c r="V33" s="73" t="str">
        <f t="shared" si="6"/>
        <v/>
      </c>
      <c r="W33" s="74" t="str">
        <f t="array" aca="1" ref="W33" ca="1">IF(O33="","",IF(ISNUMBER(AA33),INDIRECT($BG$6&amp;AA33),IF(AA33="a",Q33,IF(AA33="b",INDIRECT($BG$6&amp;AB33),IF(AA33="c",R33,"")))))</f>
        <v/>
      </c>
      <c r="X33" s="75"/>
      <c r="Y33" s="73" t="str">
        <f t="shared" si="7"/>
        <v/>
      </c>
      <c r="Z33" s="76" t="str">
        <f t="shared" ca="1" si="2"/>
        <v/>
      </c>
      <c r="AA33" s="76" t="str">
        <f t="shared" ca="1" si="8"/>
        <v/>
      </c>
      <c r="AB33" s="76" t="str">
        <f t="shared" ca="1" si="9"/>
        <v/>
      </c>
      <c r="AC33" s="76">
        <f t="shared" ca="1" si="10"/>
        <v>0</v>
      </c>
      <c r="AD33" s="76">
        <f t="shared" si="11"/>
        <v>0</v>
      </c>
      <c r="AE33" s="76" t="str">
        <f t="shared" si="3"/>
        <v/>
      </c>
      <c r="AF33" s="77" t="str">
        <f t="shared" si="4"/>
        <v/>
      </c>
      <c r="AH33" s="528"/>
      <c r="AI33" s="103" t="s">
        <v>618</v>
      </c>
      <c r="AJ33" s="104"/>
      <c r="AK33" s="271" t="s">
        <v>600</v>
      </c>
      <c r="AL33" s="21" t="str">
        <f t="shared" si="14"/>
        <v/>
      </c>
      <c r="AM33" s="97" t="str">
        <f t="shared" si="15"/>
        <v/>
      </c>
      <c r="AN33" s="98">
        <f>係数１!D71</f>
        <v>1</v>
      </c>
      <c r="AO33" s="99">
        <f>係数１!F71</f>
        <v>0</v>
      </c>
      <c r="AP33" s="99" t="str">
        <f>係数１!G71</f>
        <v>ｔ－C/GJ</v>
      </c>
      <c r="AQ33" s="22">
        <v>1</v>
      </c>
      <c r="AR33" s="101" t="str">
        <f t="shared" si="16"/>
        <v/>
      </c>
      <c r="AU33" s="52" t="str">
        <f>IF(参照!A33="","",参照!A33)</f>
        <v/>
      </c>
      <c r="AV33" s="52" t="str">
        <f>IF(参照!B33="","",参照!B33)</f>
        <v/>
      </c>
      <c r="AW33" s="52" t="str">
        <f>IF(参照!C33="","",参照!C33)</f>
        <v/>
      </c>
      <c r="AX33" s="52" t="str">
        <f>IF(参照!D33="","",参照!D33)</f>
        <v>メニューC(残差)</v>
      </c>
      <c r="AY33" s="52">
        <f>IF(参照!E33="","",参照!E33)</f>
        <v>5.2099999999999998E-4</v>
      </c>
      <c r="AZ33" s="52" t="str">
        <f>IF(参照!F33="","",参照!F33)</f>
        <v>出光興産(株)</v>
      </c>
      <c r="BA33" s="52" t="str">
        <f>IF(参照!G33="","",参照!G33)</f>
        <v>出光興産(株)_メニューC(残差)</v>
      </c>
      <c r="BB33" s="52">
        <f t="shared" si="0"/>
        <v>0.52100000000000002</v>
      </c>
      <c r="BD33" s="52" t="str">
        <f>IF(参照!L33="","",参照!L33)</f>
        <v>ＫＢＮ(株)</v>
      </c>
    </row>
    <row r="34" spans="1:56" ht="12.75" customHeight="1">
      <c r="A34" s="1"/>
      <c r="B34" s="1"/>
      <c r="C34" s="466"/>
      <c r="D34" s="456" t="s">
        <v>50</v>
      </c>
      <c r="E34" s="456"/>
      <c r="F34" s="456"/>
      <c r="G34" s="456"/>
      <c r="H34" s="20" t="s">
        <v>33</v>
      </c>
      <c r="I34" s="22"/>
      <c r="J34" s="21" t="str">
        <f>IF($I34="","",$I34*係数１!$D$18*0.0258)</f>
        <v/>
      </c>
      <c r="K34" s="21" t="str">
        <f>IF($I34="","",$I34*係数１!$D$18*係数１!$F$18*44/12)</f>
        <v/>
      </c>
      <c r="L34" s="1"/>
      <c r="N34" s="79">
        <v>28</v>
      </c>
      <c r="O34" s="69"/>
      <c r="P34" s="69"/>
      <c r="Q34" s="70" t="str">
        <f t="shared" si="1"/>
        <v/>
      </c>
      <c r="R34" s="80"/>
      <c r="S34" s="348"/>
      <c r="T34" s="346">
        <f>係数１!D$49</f>
        <v>8640</v>
      </c>
      <c r="U34" s="73" t="str">
        <f t="shared" si="5"/>
        <v/>
      </c>
      <c r="V34" s="73" t="str">
        <f t="shared" si="6"/>
        <v/>
      </c>
      <c r="W34" s="74" t="str">
        <f t="array" aca="1" ref="W34" ca="1">IF(O34="","",IF(ISNUMBER(AA34),INDIRECT($BG$6&amp;AA34),IF(AA34="a",Q34,IF(AA34="b",INDIRECT($BG$6&amp;AB34),IF(AA34="c",R34,"")))))</f>
        <v/>
      </c>
      <c r="X34" s="75"/>
      <c r="Y34" s="73" t="str">
        <f t="shared" si="7"/>
        <v/>
      </c>
      <c r="Z34" s="76" t="str">
        <f t="shared" ca="1" si="2"/>
        <v/>
      </c>
      <c r="AA34" s="76" t="str">
        <f t="shared" ca="1" si="8"/>
        <v/>
      </c>
      <c r="AB34" s="76" t="str">
        <f t="shared" ca="1" si="9"/>
        <v/>
      </c>
      <c r="AC34" s="76">
        <f t="shared" ca="1" si="10"/>
        <v>0</v>
      </c>
      <c r="AD34" s="76">
        <f t="shared" si="11"/>
        <v>0</v>
      </c>
      <c r="AE34" s="76" t="str">
        <f t="shared" si="3"/>
        <v/>
      </c>
      <c r="AF34" s="77" t="str">
        <f t="shared" si="4"/>
        <v/>
      </c>
      <c r="AH34" s="553" t="s">
        <v>506</v>
      </c>
      <c r="AI34" s="103" t="s">
        <v>619</v>
      </c>
      <c r="AJ34" s="104"/>
      <c r="AK34" s="271" t="s">
        <v>2322</v>
      </c>
      <c r="AL34" s="21" t="str">
        <f>IF(AJ34="","",AJ34/1000*AN34*0.0258)</f>
        <v/>
      </c>
      <c r="AM34" s="97" t="str">
        <f>IF(AJ34="","",AJ34/1000*AO34)</f>
        <v/>
      </c>
      <c r="AN34" s="115">
        <f>係数１!D72</f>
        <v>3600</v>
      </c>
      <c r="AO34" s="99">
        <f>係数１!F72</f>
        <v>0</v>
      </c>
      <c r="AP34" s="99" t="str">
        <f>係数１!G72</f>
        <v>ｔ－CO2/千kWh</v>
      </c>
      <c r="AQ34" s="22">
        <v>1</v>
      </c>
      <c r="AR34" s="101" t="str">
        <f t="shared" si="16"/>
        <v/>
      </c>
      <c r="AU34" s="52" t="str">
        <f>IF(参照!A34="","",参照!A34)</f>
        <v/>
      </c>
      <c r="AV34" s="52" t="str">
        <f>IF(参照!B34="","",参照!B34)</f>
        <v/>
      </c>
      <c r="AW34" s="52" t="str">
        <f>IF(参照!C34="","",参照!C34)</f>
        <v/>
      </c>
      <c r="AX34" s="52" t="str">
        <f>IF(参照!D34="","",参照!D34)</f>
        <v>(参考値)事業者全体</v>
      </c>
      <c r="AY34" s="52">
        <f>IF(参照!E34="","",参照!E34)</f>
        <v>5.4000000000000001E-4</v>
      </c>
      <c r="AZ34" s="52" t="str">
        <f>IF(参照!F34="","",参照!F34)</f>
        <v>出光興産(株)</v>
      </c>
      <c r="BA34" s="52" t="str">
        <f>IF(参照!G34="","",参照!G34)</f>
        <v>出光興産(株)_(参考値)事業者全体</v>
      </c>
      <c r="BB34" s="52">
        <f t="shared" si="0"/>
        <v>0.54</v>
      </c>
      <c r="BD34" s="52" t="str">
        <f>IF(参照!L34="","",参照!L34)</f>
        <v>(株)Ｋｅｎｅｓエネルギーサービス</v>
      </c>
    </row>
    <row r="35" spans="1:56" ht="12.75" customHeight="1">
      <c r="A35" s="1"/>
      <c r="B35" s="1"/>
      <c r="C35" s="466"/>
      <c r="D35" s="456" t="s">
        <v>49</v>
      </c>
      <c r="E35" s="456"/>
      <c r="F35" s="456"/>
      <c r="G35" s="456"/>
      <c r="H35" s="20" t="s">
        <v>33</v>
      </c>
      <c r="I35" s="22"/>
      <c r="J35" s="21" t="str">
        <f>IF($I35="","",$I35*係数１!$D$20*0.0258)</f>
        <v/>
      </c>
      <c r="K35" s="21" t="str">
        <f>IF($I35="","",$I35*係数１!$D$20*係数１!$F$20*44/12)</f>
        <v/>
      </c>
      <c r="L35" s="1"/>
      <c r="N35" s="79">
        <v>29</v>
      </c>
      <c r="O35" s="69"/>
      <c r="P35" s="69"/>
      <c r="Q35" s="70" t="str">
        <f t="shared" si="1"/>
        <v/>
      </c>
      <c r="R35" s="80"/>
      <c r="S35" s="348"/>
      <c r="T35" s="346">
        <f>係数１!D$49</f>
        <v>8640</v>
      </c>
      <c r="U35" s="73" t="str">
        <f t="shared" si="5"/>
        <v/>
      </c>
      <c r="V35" s="73" t="str">
        <f t="shared" si="6"/>
        <v/>
      </c>
      <c r="W35" s="74" t="str">
        <f t="array" aca="1" ref="W35" ca="1">IF(O35="","",IF(ISNUMBER(AA35),INDIRECT($BG$6&amp;AA35),IF(AA35="a",Q35,IF(AA35="b",INDIRECT($BG$6&amp;AB35),IF(AA35="c",R35,"")))))</f>
        <v/>
      </c>
      <c r="X35" s="75"/>
      <c r="Y35" s="73" t="str">
        <f t="shared" si="7"/>
        <v/>
      </c>
      <c r="Z35" s="76" t="str">
        <f t="shared" ca="1" si="2"/>
        <v/>
      </c>
      <c r="AA35" s="76" t="str">
        <f t="shared" ca="1" si="8"/>
        <v/>
      </c>
      <c r="AB35" s="76" t="str">
        <f t="shared" ca="1" si="9"/>
        <v/>
      </c>
      <c r="AC35" s="76">
        <f t="shared" ca="1" si="10"/>
        <v>0</v>
      </c>
      <c r="AD35" s="76">
        <f t="shared" si="11"/>
        <v>0</v>
      </c>
      <c r="AE35" s="76" t="str">
        <f t="shared" si="3"/>
        <v/>
      </c>
      <c r="AF35" s="77" t="str">
        <f t="shared" si="4"/>
        <v/>
      </c>
      <c r="AH35" s="554"/>
      <c r="AI35" s="103" t="s">
        <v>620</v>
      </c>
      <c r="AJ35" s="104"/>
      <c r="AK35" s="271" t="s">
        <v>2322</v>
      </c>
      <c r="AL35" s="21" t="str">
        <f t="shared" ref="AL35:AL36" si="17">IF(AJ35="","",AJ35/1000*AN35*0.0258)</f>
        <v/>
      </c>
      <c r="AM35" s="97" t="str">
        <f t="shared" ref="AM35:AM36" si="18">IF(AJ35="","",AJ35/1000*AO35)</f>
        <v/>
      </c>
      <c r="AN35" s="115">
        <f>係数１!D73</f>
        <v>3600</v>
      </c>
      <c r="AO35" s="99">
        <f>係数１!F73</f>
        <v>0</v>
      </c>
      <c r="AP35" s="99" t="str">
        <f>係数１!G73</f>
        <v>ｔ－CO2/千kWh</v>
      </c>
      <c r="AQ35" s="22">
        <v>1</v>
      </c>
      <c r="AR35" s="101" t="str">
        <f t="shared" si="16"/>
        <v/>
      </c>
      <c r="AU35" s="52" t="str">
        <f>IF(参照!A35="","",参照!A35)</f>
        <v>A0013</v>
      </c>
      <c r="AV35" s="52" t="str">
        <f>IF(参照!B35="","",参照!B35)</f>
        <v>(株)オプテージ</v>
      </c>
      <c r="AW35" s="52">
        <f>IF(参照!C35="","",参照!C35)</f>
        <v>5.4699999999999996E-4</v>
      </c>
      <c r="AX35" s="52" t="str">
        <f>IF(参照!D35="","",参照!D35)</f>
        <v/>
      </c>
      <c r="AY35" s="52">
        <f>IF(参照!E35="","",参照!E35)</f>
        <v>5.0600000000000005E-4</v>
      </c>
      <c r="AZ35" s="52" t="str">
        <f>IF(参照!F35="","",参照!F35)</f>
        <v>(株)オプテージ</v>
      </c>
      <c r="BA35" s="52" t="str">
        <f>IF(参照!G35="","",参照!G35)</f>
        <v>(株)オプテージ_</v>
      </c>
      <c r="BB35" s="52">
        <f t="shared" si="0"/>
        <v>0.50600000000000001</v>
      </c>
      <c r="BD35" s="52" t="str">
        <f>IF(参照!L35="","",参照!L35)</f>
        <v>(株)ＬＥＮＥＴＳ</v>
      </c>
    </row>
    <row r="36" spans="1:56" ht="12.75" customHeight="1" thickBot="1">
      <c r="A36" s="1"/>
      <c r="B36" s="1"/>
      <c r="C36" s="466"/>
      <c r="D36" s="454" t="s">
        <v>48</v>
      </c>
      <c r="E36" s="454"/>
      <c r="F36" s="454"/>
      <c r="G36" s="454"/>
      <c r="H36" s="102" t="s">
        <v>18</v>
      </c>
      <c r="I36" s="23"/>
      <c r="J36" s="21" t="str">
        <f>IF($I36="","",$I36*係数１!$D$30*0.0258)</f>
        <v/>
      </c>
      <c r="K36" s="21" t="str">
        <f>IF($I36="","",$I36*係数１!$D$30*係数１!$F$30)</f>
        <v/>
      </c>
      <c r="L36" s="1"/>
      <c r="N36" s="85">
        <v>30</v>
      </c>
      <c r="O36" s="69"/>
      <c r="P36" s="69"/>
      <c r="Q36" s="70" t="str">
        <f t="shared" si="1"/>
        <v/>
      </c>
      <c r="R36" s="116"/>
      <c r="S36" s="117"/>
      <c r="T36" s="72">
        <f>係数１!D$49</f>
        <v>8640</v>
      </c>
      <c r="U36" s="73" t="str">
        <f t="shared" si="5"/>
        <v/>
      </c>
      <c r="V36" s="73" t="str">
        <f t="shared" si="6"/>
        <v/>
      </c>
      <c r="W36" s="74" t="str">
        <f t="array" aca="1" ref="W36" ca="1">IF(O36="","",IF(ISNUMBER(AA36),INDIRECT($BG$6&amp;AA36),IF(AA36="a",Q36,IF(AA36="b",INDIRECT($BG$6&amp;AB36),IF(AA36="c",R36,"")))))</f>
        <v/>
      </c>
      <c r="X36" s="75"/>
      <c r="Y36" s="73" t="str">
        <f t="shared" si="7"/>
        <v/>
      </c>
      <c r="Z36" s="76" t="str">
        <f t="shared" ca="1" si="2"/>
        <v/>
      </c>
      <c r="AA36" s="76" t="str">
        <f t="shared" ca="1" si="8"/>
        <v/>
      </c>
      <c r="AB36" s="76" t="str">
        <f t="shared" ca="1" si="9"/>
        <v/>
      </c>
      <c r="AC36" s="76">
        <f t="shared" ca="1" si="10"/>
        <v>0</v>
      </c>
      <c r="AD36" s="76">
        <f t="shared" si="11"/>
        <v>0</v>
      </c>
      <c r="AE36" s="76" t="str">
        <f t="shared" si="3"/>
        <v/>
      </c>
      <c r="AF36" s="77" t="str">
        <f t="shared" si="4"/>
        <v/>
      </c>
      <c r="AH36" s="554"/>
      <c r="AI36" s="118" t="s">
        <v>621</v>
      </c>
      <c r="AJ36" s="119"/>
      <c r="AK36" s="271" t="s">
        <v>2322</v>
      </c>
      <c r="AL36" s="120" t="str">
        <f t="shared" si="17"/>
        <v/>
      </c>
      <c r="AM36" s="97" t="str">
        <f t="shared" si="18"/>
        <v/>
      </c>
      <c r="AN36" s="121">
        <f>係数１!D74</f>
        <v>3600</v>
      </c>
      <c r="AO36" s="99">
        <f>係数１!F74</f>
        <v>0</v>
      </c>
      <c r="AP36" s="99" t="str">
        <f>係数１!G74</f>
        <v>ｔ－CO2/千kWh</v>
      </c>
      <c r="AQ36" s="23">
        <v>1</v>
      </c>
      <c r="AR36" s="101" t="str">
        <f t="shared" si="16"/>
        <v/>
      </c>
      <c r="AU36" s="52" t="str">
        <f>IF(参照!A36="","",参照!A36)</f>
        <v>A0014</v>
      </c>
      <c r="AV36" s="52" t="str">
        <f>IF(参照!B36="","",参照!B36)</f>
        <v>エネサーブ(株)</v>
      </c>
      <c r="AW36" s="52">
        <f>IF(参照!C36="","",参照!C36)</f>
        <v>4.3199999999999998E-4</v>
      </c>
      <c r="AX36" s="52" t="str">
        <f>IF(参照!D36="","",参照!D36)</f>
        <v>メニューA</v>
      </c>
      <c r="AY36" s="52">
        <f>IF(参照!E36="","",参照!E36)</f>
        <v>0</v>
      </c>
      <c r="AZ36" s="52" t="str">
        <f>IF(参照!F36="","",参照!F36)</f>
        <v>エネサーブ(株)</v>
      </c>
      <c r="BA36" s="52" t="str">
        <f>IF(参照!G36="","",参照!G36)</f>
        <v>エネサーブ(株)_メニューA</v>
      </c>
      <c r="BB36" s="52">
        <f t="shared" si="0"/>
        <v>0</v>
      </c>
      <c r="BD36" s="52" t="str">
        <f>IF(参照!L36="","",参照!L36)</f>
        <v>(株)Ｌｉｎｋ　Ｌｉｆｅ</v>
      </c>
    </row>
    <row r="37" spans="1:56" ht="16.5" customHeight="1" thickTop="1" thickBot="1">
      <c r="A37" s="1"/>
      <c r="B37" s="1"/>
      <c r="C37" s="466"/>
      <c r="D37" s="470" t="s">
        <v>59</v>
      </c>
      <c r="E37" s="478" t="s">
        <v>135</v>
      </c>
      <c r="F37" s="470" t="s">
        <v>60</v>
      </c>
      <c r="G37" s="105" t="s">
        <v>131</v>
      </c>
      <c r="H37" s="454" t="s">
        <v>19</v>
      </c>
      <c r="I37" s="548">
        <f>S47</f>
        <v>0</v>
      </c>
      <c r="J37" s="548">
        <f>U47</f>
        <v>0</v>
      </c>
      <c r="K37" s="548">
        <f>V47</f>
        <v>0</v>
      </c>
      <c r="L37" s="1"/>
      <c r="N37" s="510" t="s">
        <v>67</v>
      </c>
      <c r="O37" s="511"/>
      <c r="P37" s="511"/>
      <c r="Q37" s="511"/>
      <c r="R37" s="550"/>
      <c r="S37" s="122">
        <f>SUM(S7:S36)</f>
        <v>0</v>
      </c>
      <c r="T37" s="87"/>
      <c r="U37" s="123">
        <f>SUM(U7:U36)</f>
        <v>0</v>
      </c>
      <c r="V37" s="123">
        <f>SUM(V7:V36)</f>
        <v>0</v>
      </c>
      <c r="W37" s="124"/>
      <c r="X37" s="124"/>
      <c r="Y37" s="123">
        <f>SUM(Y7:Y36)</f>
        <v>0</v>
      </c>
      <c r="Z37" s="125">
        <f ca="1">SUM(Z7:Z36)</f>
        <v>0</v>
      </c>
      <c r="AA37" s="124"/>
      <c r="AB37" s="124"/>
      <c r="AC37" s="125">
        <f ca="1">SUM(AC7:AC36)</f>
        <v>0</v>
      </c>
      <c r="AD37" s="125">
        <f>SUM(AD7:AD36)</f>
        <v>0</v>
      </c>
      <c r="AE37" s="124"/>
      <c r="AF37" s="126"/>
      <c r="AH37" s="551" t="s">
        <v>622</v>
      </c>
      <c r="AI37" s="552"/>
      <c r="AJ37" s="552"/>
      <c r="AK37" s="552"/>
      <c r="AL37" s="127">
        <f>SUM(AL17:AL36)</f>
        <v>0</v>
      </c>
      <c r="AM37" s="128">
        <f>SUM(AM17:AM36)</f>
        <v>0</v>
      </c>
      <c r="AN37" s="129"/>
      <c r="AO37" s="130"/>
      <c r="AP37" s="130"/>
      <c r="AQ37" s="130"/>
      <c r="AR37" s="127">
        <f>SUM(AR17:AR36)</f>
        <v>0</v>
      </c>
      <c r="AU37" s="52" t="str">
        <f>IF(参照!A37="","",参照!A37)</f>
        <v/>
      </c>
      <c r="AV37" s="52" t="str">
        <f>IF(参照!B37="","",参照!B37)</f>
        <v/>
      </c>
      <c r="AW37" s="52" t="str">
        <f>IF(参照!C37="","",参照!C37)</f>
        <v/>
      </c>
      <c r="AX37" s="52" t="str">
        <f>IF(参照!D37="","",参照!D37)</f>
        <v>メニューB(残差)</v>
      </c>
      <c r="AY37" s="52">
        <f>IF(参照!E37="","",参照!E37)</f>
        <v>5.5400000000000002E-4</v>
      </c>
      <c r="AZ37" s="52" t="str">
        <f>IF(参照!F37="","",参照!F37)</f>
        <v>エネサーブ(株)</v>
      </c>
      <c r="BA37" s="52" t="str">
        <f>IF(参照!G37="","",参照!G37)</f>
        <v>エネサーブ(株)_メニューB(残差)</v>
      </c>
      <c r="BB37" s="52">
        <f t="shared" si="0"/>
        <v>0.55400000000000005</v>
      </c>
      <c r="BD37" s="52" t="str">
        <f>IF(参照!L37="","",参照!L37)</f>
        <v>(株)ＬＩＸＩＬ　ＴＥＰＣＯ　スマートパートナーズ</v>
      </c>
    </row>
    <row r="38" spans="1:56" ht="16.5" customHeight="1">
      <c r="A38" s="1"/>
      <c r="B38" s="1"/>
      <c r="C38" s="466"/>
      <c r="D38" s="471"/>
      <c r="E38" s="479"/>
      <c r="F38" s="472"/>
      <c r="G38" s="106" t="str">
        <f>IF(COUNTA(O42:O46)=0,"（　　　 　　）",IF(COUNTA(O42:O46)=1,"（"&amp;O42&amp;"）","（複数の電気事業者）"))</f>
        <v>（　　　 　　）</v>
      </c>
      <c r="H38" s="455"/>
      <c r="I38" s="549"/>
      <c r="J38" s="549"/>
      <c r="K38" s="549"/>
      <c r="L38" s="1"/>
      <c r="AU38" s="52" t="str">
        <f>IF(参照!A38="","",参照!A38)</f>
        <v/>
      </c>
      <c r="AV38" s="52" t="str">
        <f>IF(参照!B38="","",参照!B38)</f>
        <v/>
      </c>
      <c r="AW38" s="52" t="str">
        <f>IF(参照!C38="","",参照!C38)</f>
        <v/>
      </c>
      <c r="AX38" s="52" t="str">
        <f>IF(参照!D38="","",参照!D38)</f>
        <v>(参考値)事業者全体</v>
      </c>
      <c r="AY38" s="52">
        <f>IF(参照!E38="","",参照!E38)</f>
        <v>5.6800000000000004E-4</v>
      </c>
      <c r="AZ38" s="52" t="str">
        <f>IF(参照!F38="","",参照!F38)</f>
        <v>エネサーブ(株)</v>
      </c>
      <c r="BA38" s="52" t="str">
        <f>IF(参照!G38="","",参照!G38)</f>
        <v>エネサーブ(株)_(参考値)事業者全体</v>
      </c>
      <c r="BB38" s="52">
        <f t="shared" si="0"/>
        <v>0.56800000000000006</v>
      </c>
      <c r="BD38" s="52" t="str">
        <f>IF(参照!L38="","",参照!L38)</f>
        <v>(株)Ｌｏｏｏｐ</v>
      </c>
    </row>
    <row r="39" spans="1:56" ht="16.5" customHeight="1">
      <c r="A39" s="1"/>
      <c r="B39" s="1"/>
      <c r="C39" s="466"/>
      <c r="D39" s="471"/>
      <c r="E39" s="479"/>
      <c r="F39" s="470" t="s">
        <v>61</v>
      </c>
      <c r="G39" s="105" t="s">
        <v>131</v>
      </c>
      <c r="H39" s="454" t="s">
        <v>19</v>
      </c>
      <c r="I39" s="541"/>
      <c r="J39" s="541"/>
      <c r="K39" s="541"/>
      <c r="L39" s="1"/>
      <c r="N39" s="131" t="s">
        <v>494</v>
      </c>
      <c r="AH39" s="131" t="s">
        <v>494</v>
      </c>
      <c r="AU39" s="52" t="str">
        <f>IF(参照!A39="","",参照!A39)</f>
        <v>A0015</v>
      </c>
      <c r="AV39" s="52" t="str">
        <f>IF(参照!B39="","",参照!B39)</f>
        <v>(株)エネワンでんき(旧：(株)サイサン)</v>
      </c>
      <c r="AW39" s="52">
        <f>IF(参照!C39="","",参照!C39)</f>
        <v>4.9899999999999999E-4</v>
      </c>
      <c r="AX39" s="52" t="str">
        <f>IF(参照!D39="","",参照!D39)</f>
        <v>メニューA</v>
      </c>
      <c r="AY39" s="52">
        <f>IF(参照!E39="","",参照!E39)</f>
        <v>0</v>
      </c>
      <c r="AZ39" s="52" t="str">
        <f>IF(参照!F39="","",参照!F39)</f>
        <v>(株)エネワンでんき(旧：(株)サイサン)</v>
      </c>
      <c r="BA39" s="52" t="str">
        <f>IF(参照!G39="","",参照!G39)</f>
        <v>(株)エネワンでんき(旧：(株)サイサン)_メニューA</v>
      </c>
      <c r="BB39" s="52">
        <f t="shared" si="0"/>
        <v>0</v>
      </c>
      <c r="BD39" s="52" t="str">
        <f>IF(参照!L39="","",参照!L39)</f>
        <v>ＭＣＰＤ(株)(旧：ＭＣＰＤ合同会社)</v>
      </c>
    </row>
    <row r="40" spans="1:56" ht="16.5" customHeight="1" thickBot="1">
      <c r="A40" s="1"/>
      <c r="B40" s="1"/>
      <c r="C40" s="466"/>
      <c r="D40" s="471"/>
      <c r="E40" s="480"/>
      <c r="F40" s="472"/>
      <c r="G40" s="293" t="s">
        <v>2323</v>
      </c>
      <c r="H40" s="455"/>
      <c r="I40" s="542"/>
      <c r="J40" s="542"/>
      <c r="K40" s="542"/>
      <c r="L40" s="1"/>
      <c r="N40" s="38" t="s">
        <v>501</v>
      </c>
      <c r="AH40" s="38" t="s">
        <v>503</v>
      </c>
      <c r="AJ40" s="38"/>
      <c r="AK40" s="38"/>
      <c r="AL40" s="38"/>
      <c r="AU40" s="52" t="str">
        <f>IF(参照!A40="","",参照!A40)</f>
        <v/>
      </c>
      <c r="AV40" s="52" t="str">
        <f>IF(参照!B40="","",参照!B40)</f>
        <v/>
      </c>
      <c r="AW40" s="52" t="str">
        <f>IF(参照!C40="","",参照!C40)</f>
        <v/>
      </c>
      <c r="AX40" s="52" t="str">
        <f>IF(参照!D40="","",参照!D40)</f>
        <v>メニューB(残差)</v>
      </c>
      <c r="AY40" s="52">
        <f>IF(参照!E40="","",参照!E40)</f>
        <v>4.4799999999999999E-4</v>
      </c>
      <c r="AZ40" s="52" t="str">
        <f>IF(参照!F40="","",参照!F40)</f>
        <v>(株)エネワンでんき(旧：(株)サイサン)</v>
      </c>
      <c r="BA40" s="52" t="str">
        <f>IF(参照!G40="","",参照!G40)</f>
        <v>(株)エネワンでんき(旧：(株)サイサン)_メニューB(残差)</v>
      </c>
      <c r="BB40" s="52">
        <f t="shared" si="0"/>
        <v>0.44800000000000001</v>
      </c>
      <c r="BD40" s="52" t="str">
        <f>IF(参照!L40="","",参照!L40)</f>
        <v>ＭＣリテールエナジー(株)</v>
      </c>
    </row>
    <row r="41" spans="1:56" ht="16.5" customHeight="1" thickBot="1">
      <c r="A41" s="1"/>
      <c r="B41" s="1"/>
      <c r="C41" s="466"/>
      <c r="D41" s="471"/>
      <c r="E41" s="473" t="s">
        <v>0</v>
      </c>
      <c r="F41" s="474"/>
      <c r="G41" s="105" t="s">
        <v>131</v>
      </c>
      <c r="H41" s="454" t="s">
        <v>19</v>
      </c>
      <c r="I41" s="548">
        <f>AL47</f>
        <v>0</v>
      </c>
      <c r="J41" s="548">
        <f>AO47</f>
        <v>0</v>
      </c>
      <c r="K41" s="548">
        <f>AP47</f>
        <v>0</v>
      </c>
      <c r="L41" s="1"/>
      <c r="N41" s="58"/>
      <c r="O41" s="59" t="s">
        <v>85</v>
      </c>
      <c r="P41" s="60" t="s">
        <v>495</v>
      </c>
      <c r="Q41" s="66" t="s">
        <v>2296</v>
      </c>
      <c r="R41" s="59" t="s">
        <v>2297</v>
      </c>
      <c r="S41" s="347" t="s">
        <v>158</v>
      </c>
      <c r="T41" s="62" t="s">
        <v>577</v>
      </c>
      <c r="U41" s="63" t="s">
        <v>578</v>
      </c>
      <c r="V41" s="63" t="s">
        <v>579</v>
      </c>
      <c r="W41" s="59" t="s">
        <v>2298</v>
      </c>
      <c r="X41" s="93" t="s">
        <v>2299</v>
      </c>
      <c r="Y41" s="64" t="s">
        <v>2300</v>
      </c>
      <c r="Z41" s="64" t="s">
        <v>580</v>
      </c>
      <c r="AA41" s="64" t="s">
        <v>581</v>
      </c>
      <c r="AB41" s="64" t="s">
        <v>582</v>
      </c>
      <c r="AC41" s="64" t="s">
        <v>583</v>
      </c>
      <c r="AD41" s="64" t="s">
        <v>584</v>
      </c>
      <c r="AE41" s="63" t="s">
        <v>585</v>
      </c>
      <c r="AF41" s="61" t="s">
        <v>586</v>
      </c>
      <c r="AH41" s="65"/>
      <c r="AI41" s="66" t="s">
        <v>2295</v>
      </c>
      <c r="AJ41" s="521" t="s">
        <v>2301</v>
      </c>
      <c r="AK41" s="522"/>
      <c r="AL41" s="67" t="s">
        <v>158</v>
      </c>
      <c r="AN41" s="62" t="s">
        <v>577</v>
      </c>
      <c r="AO41" s="63" t="s">
        <v>578</v>
      </c>
      <c r="AP41" s="61" t="s">
        <v>579</v>
      </c>
      <c r="AU41" s="52" t="str">
        <f>IF(参照!A41="","",参照!A41)</f>
        <v/>
      </c>
      <c r="AV41" s="52" t="str">
        <f>IF(参照!B41="","",参照!B41)</f>
        <v/>
      </c>
      <c r="AW41" s="52" t="str">
        <f>IF(参照!C41="","",参照!C41)</f>
        <v/>
      </c>
      <c r="AX41" s="52" t="str">
        <f>IF(参照!D41="","",参照!D41)</f>
        <v>(参考値)事業者全体</v>
      </c>
      <c r="AY41" s="52">
        <f>IF(参照!E41="","",参照!E41)</f>
        <v>4.0699999999999997E-4</v>
      </c>
      <c r="AZ41" s="52" t="str">
        <f>IF(参照!F41="","",参照!F41)</f>
        <v>(株)エネワンでんき(旧：(株)サイサン)</v>
      </c>
      <c r="BA41" s="52" t="str">
        <f>IF(参照!G41="","",参照!G41)</f>
        <v>(株)エネワンでんき(旧：(株)サイサン)_(参考値)事業者全体</v>
      </c>
      <c r="BB41" s="52">
        <f t="shared" si="0"/>
        <v>0.40699999999999997</v>
      </c>
      <c r="BD41" s="52" t="str">
        <f>IF(参照!L41="","",参照!L41)</f>
        <v>ＭＧＣエネルギー(株)</v>
      </c>
    </row>
    <row r="42" spans="1:56" ht="16.5" customHeight="1" thickTop="1">
      <c r="A42" s="1"/>
      <c r="B42" s="1"/>
      <c r="C42" s="466"/>
      <c r="D42" s="472"/>
      <c r="E42" s="475"/>
      <c r="F42" s="476"/>
      <c r="G42" s="106" t="str">
        <f>IF(COUNTA(AI42:AI46)=0,"（　　　 　　）",IF(COUNTA(AI42:AI46)=1,"（"&amp;AI42&amp;"）","（複数の電気事業者）"))</f>
        <v>（　　　 　　）</v>
      </c>
      <c r="H42" s="455"/>
      <c r="I42" s="549"/>
      <c r="J42" s="549"/>
      <c r="K42" s="549"/>
      <c r="L42" s="1"/>
      <c r="N42" s="78">
        <v>1</v>
      </c>
      <c r="O42" s="69"/>
      <c r="P42" s="69"/>
      <c r="Q42" s="70" t="str">
        <f>IF(O42="","",_xlfn.IFNA(VLOOKUP(O42&amp;"_"&amp;P42,$BA:$BB,2,FALSE),"該当する排出係数がありません"))</f>
        <v/>
      </c>
      <c r="R42" s="71"/>
      <c r="S42" s="350"/>
      <c r="T42" s="346">
        <f>係数１!D$49</f>
        <v>8640</v>
      </c>
      <c r="U42" s="132" t="str">
        <f>IF(OR(S42="",O42=""),"",S42/1000*T42*0.0258)</f>
        <v/>
      </c>
      <c r="V42" s="132" t="str">
        <f>IF(OR(S42="",O42=""),"",IF(R42="",S42*Q42,S42*R42))</f>
        <v/>
      </c>
      <c r="W42" s="70" t="str">
        <f t="array" aca="1" ref="W42" ca="1">IF(O42="","",IF(ISNUMBER(AA42),INDIRECT($BG$6&amp;AA42),IF(AA42="a",Q42,IF(AA42="b",INDIRECT($BG$6&amp;AB42),IF(AA42="c",R42,"")))))</f>
        <v/>
      </c>
      <c r="X42" s="133"/>
      <c r="Y42" s="132" t="str">
        <f>IF(OR(S42="",O42=""),"",IF(X42="",S42*W42,S42*X42))</f>
        <v/>
      </c>
      <c r="Z42" s="134" t="str">
        <f t="shared" ref="Z42:Z46" ca="1" si="19">IF(O42="","",IF(COUNTIF(INDIRECT($BG$4&amp;":"&amp;$BG$4),O42),1,0))</f>
        <v/>
      </c>
      <c r="AA42" s="134" t="str">
        <f ca="1">IF(O42="","",IF(OR(AE42="",AF42=""),"c",IFERROR(MATCH("*残差*",INDIRECT($BG$5&amp;AE42&amp;":"&amp;$BG$5&amp;AF42),0)+AE42-1,IF(AF42-AE42&gt;=1,"b","a"))))</f>
        <v/>
      </c>
      <c r="AB42" s="134" t="str">
        <f ca="1">IF(O42="","",IF(OR(AE42="",AF42=""),"-",IFERROR(MATCH("*事業者全体*",INDIRECT($BG$5&amp;AE42&amp;":"&amp;$BG$5&amp;AF42),0)+AE42-1,"-")))</f>
        <v/>
      </c>
      <c r="AC42" s="134">
        <f ca="1">IF(Z42=0,1,IF(R42="",0,1))</f>
        <v>0</v>
      </c>
      <c r="AD42" s="134">
        <f>IF(R42="",0,1)</f>
        <v>0</v>
      </c>
      <c r="AE42" s="134" t="str">
        <f t="shared" ref="AE42:AE46" si="20">_xlfn.IFNA(MATCH(O42,$AZ:$AZ,0),"")</f>
        <v/>
      </c>
      <c r="AF42" s="135" t="str">
        <f t="shared" ref="AF42:AF46" si="21">IFERROR(IF(O42="","",AE42+COUNTIF($AZ:$AZ,O42)-1),"")</f>
        <v/>
      </c>
      <c r="AH42" s="78">
        <v>1</v>
      </c>
      <c r="AI42" s="31"/>
      <c r="AJ42" s="558"/>
      <c r="AK42" s="559"/>
      <c r="AL42" s="34"/>
      <c r="AN42" s="72" t="str">
        <f>IF(AJ42="","",IF(AJ42=0,3600,係数１!D$49))</f>
        <v/>
      </c>
      <c r="AO42" s="73" t="str">
        <f>IF(OR(AL42="",AJ42="",AI42=""),"",AL42/1000*AN42*0.0258)</f>
        <v/>
      </c>
      <c r="AP42" s="273" t="str">
        <f>IF(OR(AL42="",AI42=""),"",AL42*AJ42)</f>
        <v/>
      </c>
      <c r="AU42" s="52" t="str">
        <f>IF(参照!A42="","",参照!A42)</f>
        <v>A0016</v>
      </c>
      <c r="AV42" s="52" t="str">
        <f>IF(参照!B42="","",参照!B42)</f>
        <v>ミツウロコグリーンエネルギー(株)</v>
      </c>
      <c r="AW42" s="52">
        <f>IF(参照!C42="","",参照!C42)</f>
        <v>3.4200000000000002E-4</v>
      </c>
      <c r="AX42" s="52" t="str">
        <f>IF(参照!D42="","",参照!D42)</f>
        <v>メニューA</v>
      </c>
      <c r="AY42" s="52">
        <f>IF(参照!E42="","",参照!E42)</f>
        <v>0</v>
      </c>
      <c r="AZ42" s="52" t="str">
        <f>IF(参照!F42="","",参照!F42)</f>
        <v>ミツウロコグリーンエネルギー(株)</v>
      </c>
      <c r="BA42" s="52" t="str">
        <f>IF(参照!G42="","",参照!G42)</f>
        <v>ミツウロコグリーンエネルギー(株)_メニューA</v>
      </c>
      <c r="BB42" s="52">
        <f t="shared" si="0"/>
        <v>0</v>
      </c>
      <c r="BD42" s="52" t="str">
        <f>IF(参照!L42="","",参照!L42)</f>
        <v>(株)Ｍｉｓｕｍｉ</v>
      </c>
    </row>
    <row r="43" spans="1:56" ht="12.75" customHeight="1">
      <c r="A43" s="1"/>
      <c r="B43" s="1"/>
      <c r="C43" s="466"/>
      <c r="D43" s="543" t="s">
        <v>24</v>
      </c>
      <c r="E43" s="544"/>
      <c r="F43" s="544"/>
      <c r="G43" s="545"/>
      <c r="H43" s="111" t="s">
        <v>14</v>
      </c>
      <c r="I43" s="111" t="s">
        <v>14</v>
      </c>
      <c r="J43" s="101">
        <f>SUM(J32:J42)</f>
        <v>0</v>
      </c>
      <c r="K43" s="101">
        <f>SUM(K32:K42)</f>
        <v>0</v>
      </c>
      <c r="L43" s="1"/>
      <c r="N43" s="79">
        <v>2</v>
      </c>
      <c r="O43" s="69"/>
      <c r="P43" s="69"/>
      <c r="Q43" s="70" t="str">
        <f>IF(O43="","",_xlfn.IFNA(VLOOKUP(O43&amp;"_"&amp;P43,$BA:$BB,2,FALSE),"該当する排出係数がありません"))</f>
        <v/>
      </c>
      <c r="R43" s="80"/>
      <c r="S43" s="350"/>
      <c r="T43" s="346">
        <f>係数１!D$49</f>
        <v>8640</v>
      </c>
      <c r="U43" s="132" t="str">
        <f t="shared" ref="U43:U46" si="22">IF(OR(S43="",O43=""),"",S43/1000*T43*0.0258)</f>
        <v/>
      </c>
      <c r="V43" s="132" t="str">
        <f t="shared" ref="V43:V46" si="23">IF(OR(S43="",O43=""),"",IF(R43="",S43*Q43,S43*R43))</f>
        <v/>
      </c>
      <c r="W43" s="70" t="str">
        <f t="array" aca="1" ref="W43" ca="1">IF(O43="","",IF(ISNUMBER(AA43),INDIRECT($BG$6&amp;AA43),IF(AA43="a",Q43,IF(AA43="b",INDIRECT($BG$6&amp;AB43),IF(AA43="c",R43,"")))))</f>
        <v/>
      </c>
      <c r="X43" s="133"/>
      <c r="Y43" s="132" t="str">
        <f t="shared" ref="Y43:Y46" si="24">IF(OR(S43="",O43=""),"",IF(X43="",S43*W43,S43*X43))</f>
        <v/>
      </c>
      <c r="Z43" s="134" t="str">
        <f t="shared" ca="1" si="19"/>
        <v/>
      </c>
      <c r="AA43" s="134" t="str">
        <f t="shared" ref="AA43:AA46" ca="1" si="25">IF(O43="","",IF(OR(AE43="",AF43=""),"c",IFERROR(MATCH("*残差*",INDIRECT($BG$5&amp;AE43&amp;":"&amp;$BG$5&amp;AF43),0)+AE43-1,IF(AF43-AE43&gt;=1,"b","a"))))</f>
        <v/>
      </c>
      <c r="AB43" s="134" t="str">
        <f t="shared" ref="AB43:AB46" ca="1" si="26">IF(O43="","",IF(OR(AE43="",AF43=""),"-",IFERROR(MATCH("*事業者全体*",INDIRECT($BG$5&amp;AE43&amp;":"&amp;$BG$5&amp;AF43),0)+AE43-1,"-")))</f>
        <v/>
      </c>
      <c r="AC43" s="134">
        <f t="shared" ref="AC43:AC46" ca="1" si="27">IF(Z43=0,1,IF(R43="",0,1))</f>
        <v>0</v>
      </c>
      <c r="AD43" s="134">
        <f t="shared" ref="AD43:AD46" si="28">IF(R43="",0,1)</f>
        <v>0</v>
      </c>
      <c r="AE43" s="134" t="str">
        <f t="shared" si="20"/>
        <v/>
      </c>
      <c r="AF43" s="135" t="str">
        <f t="shared" si="21"/>
        <v/>
      </c>
      <c r="AH43" s="79">
        <v>2</v>
      </c>
      <c r="AI43" s="32"/>
      <c r="AJ43" s="560"/>
      <c r="AK43" s="561"/>
      <c r="AL43" s="35"/>
      <c r="AN43" s="72" t="str">
        <f>IF(AJ43="","",IF(AJ43=0,3600,係数１!D$49))</f>
        <v/>
      </c>
      <c r="AO43" s="73" t="str">
        <f t="shared" ref="AO43:AO46" si="29">IF(OR(AL43="",AJ43="",AI43=""),"",AL43/1000*AN43*0.0258)</f>
        <v/>
      </c>
      <c r="AP43" s="273" t="str">
        <f t="shared" ref="AP43:AP46" si="30">IF(OR(AL43="",AI43=""),"",AL43*AJ43)</f>
        <v/>
      </c>
      <c r="AU43" s="52" t="str">
        <f>IF(参照!A43="","",参照!A43)</f>
        <v/>
      </c>
      <c r="AV43" s="52" t="str">
        <f>IF(参照!B43="","",参照!B43)</f>
        <v/>
      </c>
      <c r="AW43" s="52" t="str">
        <f>IF(参照!C43="","",参照!C43)</f>
        <v/>
      </c>
      <c r="AX43" s="52" t="str">
        <f>IF(参照!D43="","",参照!D43)</f>
        <v>メニューB</v>
      </c>
      <c r="AY43" s="52">
        <f>IF(参照!E43="","",参照!E43)</f>
        <v>1.9700000000000002E-4</v>
      </c>
      <c r="AZ43" s="52" t="str">
        <f>IF(参照!F43="","",参照!F43)</f>
        <v>ミツウロコグリーンエネルギー(株)</v>
      </c>
      <c r="BA43" s="52" t="str">
        <f>IF(参照!G43="","",参照!G43)</f>
        <v>ミツウロコグリーンエネルギー(株)_メニューB</v>
      </c>
      <c r="BB43" s="52">
        <f t="shared" si="0"/>
        <v>0.19700000000000001</v>
      </c>
      <c r="BD43" s="52" t="str">
        <f>IF(参照!L43="","",参照!L43)</f>
        <v>(株)MKエネルギー</v>
      </c>
    </row>
    <row r="44" spans="1:56" ht="12.75" customHeight="1">
      <c r="A44" s="1"/>
      <c r="B44" s="1"/>
      <c r="C44" s="466"/>
      <c r="D44" s="456" t="s">
        <v>47</v>
      </c>
      <c r="E44" s="456"/>
      <c r="F44" s="456"/>
      <c r="G44" s="456"/>
      <c r="H44" s="82" t="s">
        <v>29</v>
      </c>
      <c r="I44" s="82" t="s">
        <v>30</v>
      </c>
      <c r="J44" s="82" t="s">
        <v>31</v>
      </c>
      <c r="K44" s="82" t="s">
        <v>11</v>
      </c>
      <c r="L44" s="1"/>
      <c r="N44" s="78">
        <v>3</v>
      </c>
      <c r="O44" s="69"/>
      <c r="P44" s="69"/>
      <c r="Q44" s="70" t="str">
        <f>IF(O44="","",_xlfn.IFNA(VLOOKUP(O44&amp;"_"&amp;P44,$BA:$BB,2,FALSE),"該当する排出係数がありません"))</f>
        <v/>
      </c>
      <c r="R44" s="71"/>
      <c r="S44" s="350"/>
      <c r="T44" s="346">
        <f>係数１!D$49</f>
        <v>8640</v>
      </c>
      <c r="U44" s="132" t="str">
        <f t="shared" si="22"/>
        <v/>
      </c>
      <c r="V44" s="132" t="str">
        <f t="shared" si="23"/>
        <v/>
      </c>
      <c r="W44" s="70" t="str">
        <f t="array" aca="1" ref="W44" ca="1">IF(O44="","",IF(ISNUMBER(AA44),INDIRECT($BG$6&amp;AA44),IF(AA44="a",Q44,IF(AA44="b",INDIRECT($BG$6&amp;AB44),IF(AA44="c",R44,"")))))</f>
        <v/>
      </c>
      <c r="X44" s="133"/>
      <c r="Y44" s="132" t="str">
        <f t="shared" si="24"/>
        <v/>
      </c>
      <c r="Z44" s="134" t="str">
        <f t="shared" ca="1" si="19"/>
        <v/>
      </c>
      <c r="AA44" s="134" t="str">
        <f t="shared" ca="1" si="25"/>
        <v/>
      </c>
      <c r="AB44" s="134" t="str">
        <f t="shared" ca="1" si="26"/>
        <v/>
      </c>
      <c r="AC44" s="134">
        <f t="shared" ca="1" si="27"/>
        <v>0</v>
      </c>
      <c r="AD44" s="134">
        <f t="shared" si="28"/>
        <v>0</v>
      </c>
      <c r="AE44" s="134" t="str">
        <f t="shared" si="20"/>
        <v/>
      </c>
      <c r="AF44" s="135" t="str">
        <f t="shared" si="21"/>
        <v/>
      </c>
      <c r="AH44" s="79">
        <v>3</v>
      </c>
      <c r="AI44" s="32"/>
      <c r="AJ44" s="560"/>
      <c r="AK44" s="561"/>
      <c r="AL44" s="35"/>
      <c r="AN44" s="72" t="str">
        <f>IF(AJ44="","",IF(AJ44=0,3600,係数１!D$49))</f>
        <v/>
      </c>
      <c r="AO44" s="73" t="str">
        <f t="shared" si="29"/>
        <v/>
      </c>
      <c r="AP44" s="273" t="str">
        <f t="shared" si="30"/>
        <v/>
      </c>
      <c r="AU44" s="52" t="str">
        <f>IF(参照!A44="","",参照!A44)</f>
        <v/>
      </c>
      <c r="AV44" s="52" t="str">
        <f>IF(参照!B44="","",参照!B44)</f>
        <v/>
      </c>
      <c r="AW44" s="52" t="str">
        <f>IF(参照!C44="","",参照!C44)</f>
        <v/>
      </c>
      <c r="AX44" s="52" t="str">
        <f>IF(参照!D44="","",参照!D44)</f>
        <v>メニューC</v>
      </c>
      <c r="AY44" s="52">
        <f>IF(参照!E44="","",参照!E44)</f>
        <v>0</v>
      </c>
      <c r="AZ44" s="52" t="str">
        <f>IF(参照!F44="","",参照!F44)</f>
        <v>ミツウロコグリーンエネルギー(株)</v>
      </c>
      <c r="BA44" s="52" t="str">
        <f>IF(参照!G44="","",参照!G44)</f>
        <v>ミツウロコグリーンエネルギー(株)_メニューC</v>
      </c>
      <c r="BB44" s="52">
        <f t="shared" si="0"/>
        <v>0</v>
      </c>
      <c r="BD44" s="52" t="str">
        <f>IF(参照!L44="","",参照!L44)</f>
        <v>ＭＫステーションズ(株)</v>
      </c>
    </row>
    <row r="45" spans="1:56" ht="12.75" customHeight="1">
      <c r="A45" s="1"/>
      <c r="B45" s="1"/>
      <c r="C45" s="466"/>
      <c r="D45" s="456"/>
      <c r="E45" s="456"/>
      <c r="F45" s="456"/>
      <c r="G45" s="456"/>
      <c r="H45" s="137"/>
      <c r="I45" s="137"/>
      <c r="J45" s="137"/>
      <c r="K45" s="138"/>
      <c r="L45" s="1"/>
      <c r="N45" s="79">
        <v>4</v>
      </c>
      <c r="O45" s="69"/>
      <c r="P45" s="69"/>
      <c r="Q45" s="70" t="str">
        <f>IF(O45="","",_xlfn.IFNA(VLOOKUP(O45&amp;"_"&amp;P45,$BA:$BB,2,FALSE),"該当する排出係数がありません"))</f>
        <v/>
      </c>
      <c r="R45" s="80"/>
      <c r="S45" s="350"/>
      <c r="T45" s="346">
        <f>係数１!D$49</f>
        <v>8640</v>
      </c>
      <c r="U45" s="132" t="str">
        <f t="shared" si="22"/>
        <v/>
      </c>
      <c r="V45" s="132" t="str">
        <f t="shared" si="23"/>
        <v/>
      </c>
      <c r="W45" s="70" t="str">
        <f t="array" aca="1" ref="W45" ca="1">IF(O45="","",IF(ISNUMBER(AA45),INDIRECT($BG$6&amp;AA45),IF(AA45="a",Q45,IF(AA45="b",INDIRECT($BG$6&amp;AB45),IF(AA45="c",R45,"")))))</f>
        <v/>
      </c>
      <c r="X45" s="133"/>
      <c r="Y45" s="132" t="str">
        <f t="shared" si="24"/>
        <v/>
      </c>
      <c r="Z45" s="134" t="str">
        <f t="shared" ca="1" si="19"/>
        <v/>
      </c>
      <c r="AA45" s="134" t="str">
        <f t="shared" ca="1" si="25"/>
        <v/>
      </c>
      <c r="AB45" s="134" t="str">
        <f t="shared" ca="1" si="26"/>
        <v/>
      </c>
      <c r="AC45" s="134">
        <f t="shared" ca="1" si="27"/>
        <v>0</v>
      </c>
      <c r="AD45" s="134">
        <f t="shared" si="28"/>
        <v>0</v>
      </c>
      <c r="AE45" s="134" t="str">
        <f t="shared" si="20"/>
        <v/>
      </c>
      <c r="AF45" s="135" t="str">
        <f t="shared" si="21"/>
        <v/>
      </c>
      <c r="AH45" s="79">
        <v>4</v>
      </c>
      <c r="AI45" s="32"/>
      <c r="AJ45" s="560"/>
      <c r="AK45" s="561"/>
      <c r="AL45" s="35"/>
      <c r="AN45" s="72" t="str">
        <f>IF(AJ45="","",IF(AJ45=0,3600,係数１!D$49))</f>
        <v/>
      </c>
      <c r="AO45" s="73" t="str">
        <f t="shared" si="29"/>
        <v/>
      </c>
      <c r="AP45" s="273" t="str">
        <f t="shared" si="30"/>
        <v/>
      </c>
      <c r="AU45" s="52" t="str">
        <f>IF(参照!A45="","",参照!A45)</f>
        <v/>
      </c>
      <c r="AV45" s="52" t="str">
        <f>IF(参照!B45="","",参照!B45)</f>
        <v/>
      </c>
      <c r="AW45" s="52" t="str">
        <f>IF(参照!C45="","",参照!C45)</f>
        <v/>
      </c>
      <c r="AX45" s="52" t="str">
        <f>IF(参照!D45="","",参照!D45)</f>
        <v>メニューD</v>
      </c>
      <c r="AY45" s="52">
        <f>IF(参照!E45="","",参照!E45)</f>
        <v>0</v>
      </c>
      <c r="AZ45" s="52" t="str">
        <f>IF(参照!F45="","",参照!F45)</f>
        <v>ミツウロコグリーンエネルギー(株)</v>
      </c>
      <c r="BA45" s="52" t="str">
        <f>IF(参照!G45="","",参照!G45)</f>
        <v>ミツウロコグリーンエネルギー(株)_メニューD</v>
      </c>
      <c r="BB45" s="52">
        <f t="shared" si="0"/>
        <v>0</v>
      </c>
      <c r="BD45" s="52" t="str">
        <f>IF(参照!L45="","",参照!L45)</f>
        <v>(株)Ｍｐｏｗｅｒ</v>
      </c>
    </row>
    <row r="46" spans="1:56" ht="12.75" customHeight="1" thickBot="1">
      <c r="A46" s="1"/>
      <c r="B46" s="1"/>
      <c r="C46" s="466"/>
      <c r="D46" s="477" t="s">
        <v>163</v>
      </c>
      <c r="E46" s="477"/>
      <c r="F46" s="477"/>
      <c r="G46" s="477"/>
      <c r="H46" s="456" t="s">
        <v>58</v>
      </c>
      <c r="I46" s="456"/>
      <c r="J46" s="456" t="s">
        <v>162</v>
      </c>
      <c r="K46" s="456"/>
      <c r="L46" s="1"/>
      <c r="N46" s="139">
        <v>5</v>
      </c>
      <c r="O46" s="69"/>
      <c r="P46" s="69"/>
      <c r="Q46" s="70" t="str">
        <f>IF(O46="","",_xlfn.IFNA(VLOOKUP(O46&amp;"_"&amp;P46,$BA:$BB,2,FALSE),"該当する排出係数がありません"))</f>
        <v/>
      </c>
      <c r="R46" s="71"/>
      <c r="S46" s="350"/>
      <c r="T46" s="346">
        <f>係数１!D$49</f>
        <v>8640</v>
      </c>
      <c r="U46" s="132" t="str">
        <f t="shared" si="22"/>
        <v/>
      </c>
      <c r="V46" s="132" t="str">
        <f t="shared" si="23"/>
        <v/>
      </c>
      <c r="W46" s="70" t="str">
        <f t="array" aca="1" ref="W46" ca="1">IF(O46="","",IF(ISNUMBER(AA46),INDIRECT($BG$6&amp;AA46),IF(AA46="a",Q46,IF(AA46="b",INDIRECT($BG$6&amp;AB46),IF(AA46="c",R46,"")))))</f>
        <v/>
      </c>
      <c r="X46" s="133"/>
      <c r="Y46" s="132" t="str">
        <f t="shared" si="24"/>
        <v/>
      </c>
      <c r="Z46" s="134" t="str">
        <f t="shared" ca="1" si="19"/>
        <v/>
      </c>
      <c r="AA46" s="134" t="str">
        <f t="shared" ca="1" si="25"/>
        <v/>
      </c>
      <c r="AB46" s="134" t="str">
        <f t="shared" ca="1" si="26"/>
        <v/>
      </c>
      <c r="AC46" s="134">
        <f t="shared" ca="1" si="27"/>
        <v>0</v>
      </c>
      <c r="AD46" s="134">
        <f t="shared" si="28"/>
        <v>0</v>
      </c>
      <c r="AE46" s="134" t="str">
        <f t="shared" si="20"/>
        <v/>
      </c>
      <c r="AF46" s="135" t="str">
        <f t="shared" si="21"/>
        <v/>
      </c>
      <c r="AH46" s="85">
        <v>5</v>
      </c>
      <c r="AI46" s="33"/>
      <c r="AJ46" s="555"/>
      <c r="AK46" s="556"/>
      <c r="AL46" s="29"/>
      <c r="AN46" s="72" t="str">
        <f>IF(AJ46="","",IF(AJ46=0,3600,係数１!D$49))</f>
        <v/>
      </c>
      <c r="AO46" s="73" t="str">
        <f t="shared" si="29"/>
        <v/>
      </c>
      <c r="AP46" s="273" t="str">
        <f t="shared" si="30"/>
        <v/>
      </c>
      <c r="AU46" s="52" t="str">
        <f>IF(参照!A46="","",参照!A46)</f>
        <v/>
      </c>
      <c r="AV46" s="52" t="str">
        <f>IF(参照!B46="","",参照!B46)</f>
        <v/>
      </c>
      <c r="AW46" s="52" t="str">
        <f>IF(参照!C46="","",参照!C46)</f>
        <v/>
      </c>
      <c r="AX46" s="52" t="str">
        <f>IF(参照!D46="","",参照!D46)</f>
        <v>メニューE</v>
      </c>
      <c r="AY46" s="52">
        <f>IF(参照!E46="","",参照!E46)</f>
        <v>2.4699999999999999E-4</v>
      </c>
      <c r="AZ46" s="52" t="str">
        <f>IF(参照!F46="","",参照!F46)</f>
        <v>ミツウロコグリーンエネルギー(株)</v>
      </c>
      <c r="BA46" s="52" t="str">
        <f>IF(参照!G46="","",参照!G46)</f>
        <v>ミツウロコグリーンエネルギー(株)_メニューE</v>
      </c>
      <c r="BB46" s="52">
        <f t="shared" si="0"/>
        <v>0.247</v>
      </c>
      <c r="BD46" s="52" t="str">
        <f>IF(参照!L46="","",参照!L46)</f>
        <v>Ｍｙシティ電力(株)</v>
      </c>
    </row>
    <row r="47" spans="1:56" ht="12.75" customHeight="1" thickTop="1" thickBot="1">
      <c r="A47" s="1"/>
      <c r="B47" s="1"/>
      <c r="C47" s="466"/>
      <c r="D47" s="477"/>
      <c r="E47" s="477"/>
      <c r="F47" s="477"/>
      <c r="G47" s="477"/>
      <c r="H47" s="557"/>
      <c r="I47" s="557"/>
      <c r="J47" s="557"/>
      <c r="K47" s="557"/>
      <c r="L47" s="1"/>
      <c r="N47" s="510" t="s">
        <v>67</v>
      </c>
      <c r="O47" s="511"/>
      <c r="P47" s="511"/>
      <c r="Q47" s="511"/>
      <c r="R47" s="550"/>
      <c r="S47" s="349">
        <f>SUM(S42:S46)</f>
        <v>0</v>
      </c>
      <c r="T47" s="87"/>
      <c r="U47" s="88">
        <f>SUM(U42:U46)</f>
        <v>0</v>
      </c>
      <c r="V47" s="88">
        <f>SUM(V42:V46)</f>
        <v>0</v>
      </c>
      <c r="W47" s="124"/>
      <c r="X47" s="124"/>
      <c r="Y47" s="88">
        <f>SUM(Y42:Y46)</f>
        <v>0</v>
      </c>
      <c r="Z47" s="140">
        <f t="shared" ref="Z47:AD47" ca="1" si="31">SUM(Z42:Z46)</f>
        <v>0</v>
      </c>
      <c r="AA47" s="124"/>
      <c r="AB47" s="124"/>
      <c r="AC47" s="140">
        <f t="shared" ca="1" si="31"/>
        <v>0</v>
      </c>
      <c r="AD47" s="140">
        <f t="shared" si="31"/>
        <v>0</v>
      </c>
      <c r="AE47" s="124"/>
      <c r="AF47" s="126"/>
      <c r="AH47" s="510" t="s">
        <v>67</v>
      </c>
      <c r="AI47" s="511"/>
      <c r="AJ47" s="511"/>
      <c r="AK47" s="511"/>
      <c r="AL47" s="86">
        <f>SUM(AL42:AL46)</f>
        <v>0</v>
      </c>
      <c r="AN47" s="87"/>
      <c r="AO47" s="88">
        <f>SUM(AO42:AO46)</f>
        <v>0</v>
      </c>
      <c r="AP47" s="86">
        <f>SUM(AP42:AP46)</f>
        <v>0</v>
      </c>
      <c r="AU47" s="52" t="str">
        <f>IF(参照!A47="","",参照!A47)</f>
        <v/>
      </c>
      <c r="AV47" s="52" t="str">
        <f>IF(参照!B47="","",参照!B47)</f>
        <v/>
      </c>
      <c r="AW47" s="52" t="str">
        <f>IF(参照!C47="","",参照!C47)</f>
        <v/>
      </c>
      <c r="AX47" s="52" t="str">
        <f>IF(参照!D47="","",参照!D47)</f>
        <v>メニューF</v>
      </c>
      <c r="AY47" s="52">
        <f>IF(参照!E47="","",参照!E47)</f>
        <v>0</v>
      </c>
      <c r="AZ47" s="52" t="str">
        <f>IF(参照!F47="","",参照!F47)</f>
        <v>ミツウロコグリーンエネルギー(株)</v>
      </c>
      <c r="BA47" s="52" t="str">
        <f>IF(参照!G47="","",参照!G47)</f>
        <v>ミツウロコグリーンエネルギー(株)_メニューF</v>
      </c>
      <c r="BB47" s="52">
        <f t="shared" si="0"/>
        <v>0</v>
      </c>
      <c r="BD47" s="52" t="str">
        <f>IF(参照!L47="","",参照!L47)</f>
        <v>(株)ＮＥＸＴ　ＯＮＥ</v>
      </c>
    </row>
    <row r="48" spans="1:56" ht="12.75" customHeight="1" thickBot="1">
      <c r="A48" s="1"/>
      <c r="B48" s="1"/>
      <c r="C48" s="469"/>
      <c r="D48" s="452" t="s">
        <v>12</v>
      </c>
      <c r="E48" s="452"/>
      <c r="F48" s="452"/>
      <c r="G48" s="452"/>
      <c r="H48" s="112" t="s">
        <v>19</v>
      </c>
      <c r="I48" s="24"/>
      <c r="J48" s="112" t="s">
        <v>14</v>
      </c>
      <c r="K48" s="112" t="s">
        <v>14</v>
      </c>
      <c r="L48" s="1"/>
      <c r="AU48" s="52" t="str">
        <f>IF(参照!A48="","",参照!A48)</f>
        <v/>
      </c>
      <c r="AV48" s="52" t="str">
        <f>IF(参照!B48="","",参照!B48)</f>
        <v/>
      </c>
      <c r="AW48" s="52" t="str">
        <f>IF(参照!C48="","",参照!C48)</f>
        <v/>
      </c>
      <c r="AX48" s="52" t="str">
        <f>IF(参照!D48="","",参照!D48)</f>
        <v>メニューG</v>
      </c>
      <c r="AY48" s="52">
        <f>IF(参照!E48="","",参照!E48)</f>
        <v>0</v>
      </c>
      <c r="AZ48" s="52" t="str">
        <f>IF(参照!F48="","",参照!F48)</f>
        <v>ミツウロコグリーンエネルギー(株)</v>
      </c>
      <c r="BA48" s="52" t="str">
        <f>IF(参照!G48="","",参照!G48)</f>
        <v>ミツウロコグリーンエネルギー(株)_メニューG</v>
      </c>
      <c r="BB48" s="52">
        <f t="shared" si="0"/>
        <v>0</v>
      </c>
      <c r="BD48" s="52" t="str">
        <f>IF(参照!L48="","",参照!L48)</f>
        <v>Ｎｅｘｔ　Ｐｏｗｅｒ(株)</v>
      </c>
    </row>
    <row r="49" spans="1:56" ht="12.75" customHeight="1" thickTop="1">
      <c r="A49" s="1"/>
      <c r="B49" s="1"/>
      <c r="C49" s="465" t="s">
        <v>32</v>
      </c>
      <c r="D49" s="455" t="s">
        <v>20</v>
      </c>
      <c r="E49" s="455"/>
      <c r="F49" s="455"/>
      <c r="G49" s="455"/>
      <c r="H49" s="111" t="s">
        <v>6</v>
      </c>
      <c r="I49" s="111" t="s">
        <v>21</v>
      </c>
      <c r="J49" s="467" t="s">
        <v>499</v>
      </c>
      <c r="K49" s="467"/>
      <c r="L49" s="1"/>
      <c r="AU49" s="52" t="str">
        <f>IF(参照!A49="","",参照!A49)</f>
        <v/>
      </c>
      <c r="AV49" s="52" t="str">
        <f>IF(参照!B49="","",参照!B49)</f>
        <v/>
      </c>
      <c r="AW49" s="52" t="str">
        <f>IF(参照!C49="","",参照!C49)</f>
        <v/>
      </c>
      <c r="AX49" s="52" t="str">
        <f>IF(参照!D49="","",参照!D49)</f>
        <v>メニューH</v>
      </c>
      <c r="AY49" s="52">
        <f>IF(参照!E49="","",参照!E49)</f>
        <v>0</v>
      </c>
      <c r="AZ49" s="52" t="str">
        <f>IF(参照!F49="","",参照!F49)</f>
        <v>ミツウロコグリーンエネルギー(株)</v>
      </c>
      <c r="BA49" s="52" t="str">
        <f>IF(参照!G49="","",参照!G49)</f>
        <v>ミツウロコグリーンエネルギー(株)_メニューH</v>
      </c>
      <c r="BB49" s="52">
        <f t="shared" si="0"/>
        <v>0</v>
      </c>
      <c r="BD49" s="52" t="str">
        <f>IF(参照!L49="","",参照!L49)</f>
        <v>ＮＦパワーサービス(株)</v>
      </c>
    </row>
    <row r="50" spans="1:56" ht="13.5" customHeight="1" thickBot="1">
      <c r="A50" s="1"/>
      <c r="B50" s="1"/>
      <c r="C50" s="466"/>
      <c r="D50" s="456" t="s">
        <v>45</v>
      </c>
      <c r="E50" s="456"/>
      <c r="F50" s="456"/>
      <c r="G50" s="456"/>
      <c r="H50" s="82" t="s">
        <v>33</v>
      </c>
      <c r="I50" s="22"/>
      <c r="J50" s="584" t="str">
        <f>IF($I50="","",$I50*係数１!G80)</f>
        <v/>
      </c>
      <c r="K50" s="584"/>
      <c r="L50" s="1"/>
      <c r="N50" s="38" t="s">
        <v>623</v>
      </c>
      <c r="P50" s="359"/>
      <c r="Q50" s="359"/>
      <c r="R50" s="359"/>
      <c r="S50" s="358"/>
      <c r="T50" s="141"/>
      <c r="U50" s="141"/>
      <c r="V50" s="141"/>
      <c r="W50" s="141"/>
      <c r="X50" s="141"/>
      <c r="Y50" s="141"/>
      <c r="Z50" s="141"/>
      <c r="AA50" s="141"/>
      <c r="AB50" s="141"/>
      <c r="AC50" s="141"/>
      <c r="AD50" s="141"/>
      <c r="AF50" s="141"/>
      <c r="AJ50" s="38"/>
      <c r="AK50" s="38"/>
      <c r="AN50" s="142" t="s">
        <v>624</v>
      </c>
      <c r="AO50" s="28" t="s">
        <v>625</v>
      </c>
      <c r="AU50" s="52" t="str">
        <f>IF(参照!A50="","",参照!A50)</f>
        <v/>
      </c>
      <c r="AV50" s="52" t="str">
        <f>IF(参照!B50="","",参照!B50)</f>
        <v/>
      </c>
      <c r="AW50" s="52" t="str">
        <f>IF(参照!C50="","",参照!C50)</f>
        <v/>
      </c>
      <c r="AX50" s="52" t="str">
        <f>IF(参照!D50="","",参照!D50)</f>
        <v>メニューI</v>
      </c>
      <c r="AY50" s="52">
        <f>IF(参照!E50="","",参照!E50)</f>
        <v>2.4800000000000001E-4</v>
      </c>
      <c r="AZ50" s="52" t="str">
        <f>IF(参照!F50="","",参照!F50)</f>
        <v>ミツウロコグリーンエネルギー(株)</v>
      </c>
      <c r="BA50" s="52" t="str">
        <f>IF(参照!G50="","",参照!G50)</f>
        <v>ミツウロコグリーンエネルギー(株)_メニューI</v>
      </c>
      <c r="BB50" s="52">
        <f t="shared" si="0"/>
        <v>0.248</v>
      </c>
      <c r="BD50" s="52" t="str">
        <f>IF(参照!L50="","",参照!L50)</f>
        <v>ＮＴＴアノードエナジー(株)</v>
      </c>
    </row>
    <row r="51" spans="1:56" ht="12.75" customHeight="1" thickBot="1">
      <c r="A51" s="1"/>
      <c r="B51" s="1"/>
      <c r="C51" s="466"/>
      <c r="D51" s="456" t="s">
        <v>46</v>
      </c>
      <c r="E51" s="456"/>
      <c r="F51" s="456"/>
      <c r="G51" s="456"/>
      <c r="H51" s="82" t="s">
        <v>33</v>
      </c>
      <c r="I51" s="22"/>
      <c r="J51" s="584" t="str">
        <f>IF($I51="","",$I51*係数１!G81)</f>
        <v/>
      </c>
      <c r="K51" s="584"/>
      <c r="L51" s="1"/>
      <c r="N51" s="58"/>
      <c r="O51" s="574" t="s">
        <v>86</v>
      </c>
      <c r="P51" s="574"/>
      <c r="Q51" s="574"/>
      <c r="R51" s="574"/>
      <c r="S51" s="91" t="s">
        <v>87</v>
      </c>
      <c r="T51" s="573" t="s">
        <v>124</v>
      </c>
      <c r="U51" s="574"/>
      <c r="V51" s="61" t="s">
        <v>626</v>
      </c>
      <c r="W51" s="143"/>
      <c r="X51" s="143"/>
      <c r="Y51" s="143"/>
      <c r="Z51" s="143"/>
      <c r="AA51" s="143"/>
      <c r="AB51" s="143"/>
      <c r="AC51" s="143"/>
      <c r="AD51" s="143"/>
      <c r="AJ51" s="144"/>
      <c r="AK51" s="144"/>
      <c r="AN51" s="28" t="s">
        <v>78</v>
      </c>
      <c r="AO51" s="28" t="s">
        <v>145</v>
      </c>
      <c r="AU51" s="52" t="str">
        <f>IF(参照!A51="","",参照!A51)</f>
        <v/>
      </c>
      <c r="AV51" s="52" t="str">
        <f>IF(参照!B51="","",参照!B51)</f>
        <v/>
      </c>
      <c r="AW51" s="52" t="str">
        <f>IF(参照!C51="","",参照!C51)</f>
        <v/>
      </c>
      <c r="AX51" s="52" t="str">
        <f>IF(参照!D51="","",参照!D51)</f>
        <v>メニューJ(残差)</v>
      </c>
      <c r="AY51" s="52">
        <f>IF(参照!E51="","",参照!E51)</f>
        <v>4.08E-4</v>
      </c>
      <c r="AZ51" s="52" t="str">
        <f>IF(参照!F51="","",参照!F51)</f>
        <v>ミツウロコグリーンエネルギー(株)</v>
      </c>
      <c r="BA51" s="52" t="str">
        <f>IF(参照!G51="","",参照!G51)</f>
        <v>ミツウロコグリーンエネルギー(株)_メニューJ(残差)</v>
      </c>
      <c r="BB51" s="52">
        <f t="shared" si="0"/>
        <v>0.40799999999999997</v>
      </c>
      <c r="BD51" s="52" t="str">
        <f>IF(参照!L51="","",参照!L51)</f>
        <v>(株)Ｏｐｔｉｍｉｚｅｄ　Ｅｎｅｒｇｙ</v>
      </c>
    </row>
    <row r="52" spans="1:56" ht="12" customHeight="1" thickTop="1">
      <c r="A52" s="1"/>
      <c r="B52" s="1"/>
      <c r="C52" s="466"/>
      <c r="D52" s="456" t="s">
        <v>44</v>
      </c>
      <c r="E52" s="456"/>
      <c r="F52" s="456"/>
      <c r="G52" s="456"/>
      <c r="H52" s="82" t="s">
        <v>33</v>
      </c>
      <c r="I52" s="22"/>
      <c r="J52" s="584" t="str">
        <f>IF($I52="","",$I52*係数１!G82)</f>
        <v/>
      </c>
      <c r="K52" s="584"/>
      <c r="L52" s="1"/>
      <c r="N52" s="78">
        <v>1</v>
      </c>
      <c r="O52" s="585"/>
      <c r="P52" s="585"/>
      <c r="Q52" s="585"/>
      <c r="R52" s="585"/>
      <c r="S52" s="353"/>
      <c r="T52" s="575" t="str">
        <f>IF(O52="","",VLOOKUP(O52,係数１!$F:$G,2,0))</f>
        <v/>
      </c>
      <c r="U52" s="576"/>
      <c r="V52" s="145" t="str">
        <f>IF(OR(S52="",O52=""),"",S52*T52)</f>
        <v/>
      </c>
      <c r="W52" s="143"/>
      <c r="X52" s="143"/>
      <c r="Y52" s="143"/>
      <c r="Z52" s="143"/>
      <c r="AA52" s="143"/>
      <c r="AB52" s="143"/>
      <c r="AC52" s="143"/>
      <c r="AD52" s="143"/>
      <c r="AJ52" s="146"/>
      <c r="AK52" s="146"/>
      <c r="AN52" s="28" t="s">
        <v>79</v>
      </c>
      <c r="AO52" s="28" t="s">
        <v>146</v>
      </c>
      <c r="AU52" s="52" t="str">
        <f>IF(参照!A52="","",参照!A52)</f>
        <v/>
      </c>
      <c r="AV52" s="52" t="str">
        <f>IF(参照!B52="","",参照!B52)</f>
        <v/>
      </c>
      <c r="AW52" s="52" t="str">
        <f>IF(参照!C52="","",参照!C52)</f>
        <v/>
      </c>
      <c r="AX52" s="52" t="str">
        <f>IF(参照!D52="","",参照!D52)</f>
        <v>(参考値)事業者全体</v>
      </c>
      <c r="AY52" s="52">
        <f>IF(参照!E52="","",参照!E52)</f>
        <v>4.6200000000000001E-4</v>
      </c>
      <c r="AZ52" s="52" t="str">
        <f>IF(参照!F52="","",参照!F52)</f>
        <v>ミツウロコグリーンエネルギー(株)</v>
      </c>
      <c r="BA52" s="52" t="str">
        <f>IF(参照!G52="","",参照!G52)</f>
        <v>ミツウロコグリーンエネルギー(株)_(参考値)事業者全体</v>
      </c>
      <c r="BB52" s="52">
        <f t="shared" si="0"/>
        <v>0.46200000000000002</v>
      </c>
      <c r="BD52" s="52" t="str">
        <f>IF(参照!L52="","",参照!L52)</f>
        <v>(株)ＰｉｎＴ</v>
      </c>
    </row>
    <row r="53" spans="1:56" ht="12" customHeight="1">
      <c r="A53" s="1"/>
      <c r="B53" s="1"/>
      <c r="C53" s="466"/>
      <c r="D53" s="449" t="s">
        <v>43</v>
      </c>
      <c r="E53" s="449"/>
      <c r="F53" s="449"/>
      <c r="G53" s="449"/>
      <c r="H53" s="82" t="s">
        <v>33</v>
      </c>
      <c r="I53" s="21" t="str">
        <f>IF(S55=0,"",S55)</f>
        <v/>
      </c>
      <c r="J53" s="584" t="str">
        <f>IF(V55=0,"",V55)</f>
        <v/>
      </c>
      <c r="K53" s="584"/>
      <c r="L53" s="1"/>
      <c r="N53" s="79">
        <v>2</v>
      </c>
      <c r="O53" s="578"/>
      <c r="P53" s="578"/>
      <c r="Q53" s="578"/>
      <c r="R53" s="578"/>
      <c r="S53" s="354"/>
      <c r="T53" s="569" t="str">
        <f>IF(O53="","",VLOOKUP(O53,係数１!$F:$G,2,0))</f>
        <v/>
      </c>
      <c r="U53" s="570"/>
      <c r="V53" s="147" t="str">
        <f>IF(OR(S53="",O53=""),"",S53*T53)</f>
        <v/>
      </c>
      <c r="W53" s="143"/>
      <c r="X53" s="143"/>
      <c r="Y53" s="143"/>
      <c r="Z53" s="143"/>
      <c r="AA53" s="143"/>
      <c r="AB53" s="143"/>
      <c r="AC53" s="143"/>
      <c r="AD53" s="143"/>
      <c r="AJ53" s="146"/>
      <c r="AK53" s="146"/>
      <c r="AN53" s="28" t="s">
        <v>80</v>
      </c>
      <c r="AO53" s="28" t="s">
        <v>147</v>
      </c>
      <c r="AU53" s="52" t="str">
        <f>IF(参照!A53="","",参照!A53)</f>
        <v>A0017</v>
      </c>
      <c r="AV53" s="52" t="str">
        <f>IF(参照!B53="","",参照!B53)</f>
        <v>(株)Ｓｈａｒｅｄ　Ｅｎｅｒｇｙ</v>
      </c>
      <c r="AW53" s="52">
        <f>IF(参照!C53="","",参照!C53)</f>
        <v>4.8999999999999998E-4</v>
      </c>
      <c r="AX53" s="52" t="str">
        <f>IF(参照!D53="","",参照!D53)</f>
        <v/>
      </c>
      <c r="AY53" s="52">
        <f>IF(参照!E53="","",参照!E53)</f>
        <v>5.0100000000000003E-4</v>
      </c>
      <c r="AZ53" s="52" t="str">
        <f>IF(参照!F53="","",参照!F53)</f>
        <v>(株)Ｓｈａｒｅｄ　Ｅｎｅｒｇｙ</v>
      </c>
      <c r="BA53" s="52" t="str">
        <f>IF(参照!G53="","",参照!G53)</f>
        <v>(株)Ｓｈａｒｅｄ　Ｅｎｅｒｇｙ_</v>
      </c>
      <c r="BB53" s="52">
        <f t="shared" si="0"/>
        <v>0.501</v>
      </c>
      <c r="BD53" s="52" t="str">
        <f>IF(参照!L53="","",参照!L53)</f>
        <v>Ｑ．ＥＮＥＳＴでんき(株)(旧：ジニーエナジー合同会社)</v>
      </c>
    </row>
    <row r="54" spans="1:56" ht="13.5" customHeight="1" thickBot="1">
      <c r="A54" s="1"/>
      <c r="B54" s="1"/>
      <c r="C54" s="466"/>
      <c r="D54" s="449" t="s">
        <v>129</v>
      </c>
      <c r="E54" s="449"/>
      <c r="F54" s="449"/>
      <c r="G54" s="449"/>
      <c r="H54" s="82" t="s">
        <v>33</v>
      </c>
      <c r="I54" s="21" t="str">
        <f>IF(S62=0,"",S62)</f>
        <v/>
      </c>
      <c r="J54" s="584" t="str">
        <f>IF(V62=0,"",V62)</f>
        <v/>
      </c>
      <c r="K54" s="584"/>
      <c r="L54" s="1"/>
      <c r="N54" s="85">
        <v>3</v>
      </c>
      <c r="O54" s="579"/>
      <c r="P54" s="579"/>
      <c r="Q54" s="579"/>
      <c r="R54" s="579"/>
      <c r="S54" s="355"/>
      <c r="T54" s="571" t="str">
        <f>IF(O54="","",VLOOKUP(O54,係数１!$F:$G,2,0))</f>
        <v/>
      </c>
      <c r="U54" s="572"/>
      <c r="V54" s="148" t="str">
        <f>IF(OR(S54="",O54=""),"",S54*T54)</f>
        <v/>
      </c>
      <c r="W54" s="143"/>
      <c r="X54" s="143"/>
      <c r="Y54" s="143"/>
      <c r="Z54" s="143"/>
      <c r="AA54" s="143"/>
      <c r="AB54" s="143"/>
      <c r="AC54" s="143"/>
      <c r="AD54" s="143"/>
      <c r="AJ54" s="146"/>
      <c r="AK54" s="146"/>
      <c r="AN54" s="28" t="s">
        <v>627</v>
      </c>
      <c r="AO54" s="28" t="s">
        <v>148</v>
      </c>
      <c r="AU54" s="52" t="str">
        <f>IF(参照!A54="","",参照!A54)</f>
        <v>A0018</v>
      </c>
      <c r="AV54" s="52" t="str">
        <f>IF(参照!B54="","",参照!B54)</f>
        <v>ネクストパワーやまと(株)</v>
      </c>
      <c r="AW54" s="52">
        <f>IF(参照!C54="","",参照!C54)</f>
        <v>3.8299999999999999E-4</v>
      </c>
      <c r="AX54" s="52" t="str">
        <f>IF(参照!D54="","",参照!D54)</f>
        <v>メニューA</v>
      </c>
      <c r="AY54" s="52">
        <f>IF(参照!E54="","",参照!E54)</f>
        <v>0</v>
      </c>
      <c r="AZ54" s="52" t="str">
        <f>IF(参照!F54="","",参照!F54)</f>
        <v>ネクストパワーやまと(株)</v>
      </c>
      <c r="BA54" s="52" t="str">
        <f>IF(参照!G54="","",参照!G54)</f>
        <v>ネクストパワーやまと(株)_メニューA</v>
      </c>
      <c r="BB54" s="52">
        <f t="shared" si="0"/>
        <v>0</v>
      </c>
      <c r="BD54" s="52" t="str">
        <f>IF(参照!L54="","",参照!L54)</f>
        <v>ＲＥ１００電力(株)</v>
      </c>
    </row>
    <row r="55" spans="1:56" ht="14.25" customHeight="1" thickTop="1" thickBot="1">
      <c r="A55" s="1"/>
      <c r="B55" s="1"/>
      <c r="C55" s="466"/>
      <c r="D55" s="456" t="s">
        <v>42</v>
      </c>
      <c r="E55" s="456"/>
      <c r="F55" s="456"/>
      <c r="G55" s="456"/>
      <c r="H55" s="82" t="s">
        <v>33</v>
      </c>
      <c r="I55" s="22"/>
      <c r="J55" s="584" t="str">
        <f>IF($I55="","",$I55*係数１!G113)</f>
        <v/>
      </c>
      <c r="K55" s="584"/>
      <c r="L55" s="1"/>
      <c r="N55" s="582" t="s">
        <v>67</v>
      </c>
      <c r="O55" s="583"/>
      <c r="P55" s="583"/>
      <c r="Q55" s="583"/>
      <c r="R55" s="583"/>
      <c r="S55" s="356">
        <f>SUM(S52:S54)</f>
        <v>0</v>
      </c>
      <c r="T55" s="580"/>
      <c r="U55" s="581"/>
      <c r="V55" s="86">
        <f>SUM(V52:V54)</f>
        <v>0</v>
      </c>
      <c r="W55" s="143"/>
      <c r="X55" s="143"/>
      <c r="Y55" s="143"/>
      <c r="Z55" s="143"/>
      <c r="AA55" s="143"/>
      <c r="AB55" s="143"/>
      <c r="AC55" s="143"/>
      <c r="AD55" s="143"/>
      <c r="AJ55" s="146"/>
      <c r="AK55" s="146"/>
      <c r="AN55" s="28" t="s">
        <v>81</v>
      </c>
      <c r="AO55" s="28" t="s">
        <v>149</v>
      </c>
      <c r="AU55" s="52" t="str">
        <f>IF(参照!A55="","",参照!A55)</f>
        <v/>
      </c>
      <c r="AV55" s="52" t="str">
        <f>IF(参照!B55="","",参照!B55)</f>
        <v/>
      </c>
      <c r="AW55" s="52" t="str">
        <f>IF(参照!C55="","",参照!C55)</f>
        <v/>
      </c>
      <c r="AX55" s="52" t="str">
        <f>IF(参照!D55="","",参照!D55)</f>
        <v>メニューB(残差)</v>
      </c>
      <c r="AY55" s="52">
        <f>IF(参照!E55="","",参照!E55)</f>
        <v>4.0400000000000001E-4</v>
      </c>
      <c r="AZ55" s="52" t="str">
        <f>IF(参照!F55="","",参照!F55)</f>
        <v>ネクストパワーやまと(株)</v>
      </c>
      <c r="BA55" s="52" t="str">
        <f>IF(参照!G55="","",参照!G55)</f>
        <v>ネクストパワーやまと(株)_メニューB(残差)</v>
      </c>
      <c r="BB55" s="52">
        <f t="shared" si="0"/>
        <v>0.40400000000000003</v>
      </c>
      <c r="BD55" s="52" t="str">
        <f>IF(参照!L55="","",参照!L55)</f>
        <v>(株)ＲｅｎｏＬａｂｏ</v>
      </c>
    </row>
    <row r="56" spans="1:56" ht="12">
      <c r="A56" s="1"/>
      <c r="B56" s="1"/>
      <c r="C56" s="466"/>
      <c r="D56" s="456" t="s">
        <v>57</v>
      </c>
      <c r="E56" s="456"/>
      <c r="F56" s="456"/>
      <c r="G56" s="456"/>
      <c r="H56" s="82" t="s">
        <v>33</v>
      </c>
      <c r="I56" s="22"/>
      <c r="J56" s="584" t="str">
        <f>IF($I56="","",$I56*係数１!G114)</f>
        <v/>
      </c>
      <c r="K56" s="584"/>
      <c r="L56" s="1"/>
      <c r="W56" s="143"/>
      <c r="X56" s="143"/>
      <c r="Y56" s="143"/>
      <c r="Z56" s="143"/>
      <c r="AA56" s="143"/>
      <c r="AB56" s="143"/>
      <c r="AC56" s="143"/>
      <c r="AD56" s="143"/>
      <c r="AN56" s="28" t="s">
        <v>82</v>
      </c>
      <c r="AO56" s="28" t="s">
        <v>150</v>
      </c>
      <c r="AU56" s="52" t="str">
        <f>IF(参照!A56="","",参照!A56)</f>
        <v/>
      </c>
      <c r="AV56" s="52" t="str">
        <f>IF(参照!B56="","",参照!B56)</f>
        <v/>
      </c>
      <c r="AW56" s="52" t="str">
        <f>IF(参照!C56="","",参照!C56)</f>
        <v/>
      </c>
      <c r="AX56" s="52" t="str">
        <f>IF(参照!D56="","",参照!D56)</f>
        <v>(参考値)事業者全体</v>
      </c>
      <c r="AY56" s="52">
        <f>IF(参照!E56="","",参照!E56)</f>
        <v>4.75E-4</v>
      </c>
      <c r="AZ56" s="52" t="str">
        <f>IF(参照!F56="","",参照!F56)</f>
        <v>ネクストパワーやまと(株)</v>
      </c>
      <c r="BA56" s="52" t="str">
        <f>IF(参照!G56="","",参照!G56)</f>
        <v>ネクストパワーやまと(株)_(参考値)事業者全体</v>
      </c>
      <c r="BB56" s="52">
        <f t="shared" si="0"/>
        <v>0.47499999999999998</v>
      </c>
      <c r="BD56" s="52" t="str">
        <f>IF(参照!L56="","",参照!L56)</f>
        <v>(株)Ｓａｎｋｏ　ＩＢ</v>
      </c>
    </row>
    <row r="57" spans="1:56" ht="12.75" thickBot="1">
      <c r="A57" s="1"/>
      <c r="B57" s="1"/>
      <c r="C57" s="466"/>
      <c r="D57" s="456" t="s">
        <v>24</v>
      </c>
      <c r="E57" s="456"/>
      <c r="F57" s="456"/>
      <c r="G57" s="456"/>
      <c r="H57" s="82" t="s">
        <v>14</v>
      </c>
      <c r="I57" s="82" t="s">
        <v>14</v>
      </c>
      <c r="J57" s="584">
        <f>SUM(J50:J56)</f>
        <v>0</v>
      </c>
      <c r="K57" s="584"/>
      <c r="L57" s="1"/>
      <c r="N57" s="38" t="s">
        <v>130</v>
      </c>
      <c r="P57" s="38"/>
      <c r="Q57" s="38"/>
      <c r="R57" s="38"/>
      <c r="AN57" s="28" t="s">
        <v>83</v>
      </c>
      <c r="AO57" s="28" t="s">
        <v>151</v>
      </c>
      <c r="AU57" s="52" t="str">
        <f>IF(参照!A57="","",参照!A57)</f>
        <v>A0019</v>
      </c>
      <c r="AV57" s="52" t="str">
        <f>IF(参照!B57="","",参照!B57)</f>
        <v>日本テクノ(株)</v>
      </c>
      <c r="AW57" s="52">
        <f>IF(参照!C57="","",参照!C57)</f>
        <v>4.6799999999999999E-4</v>
      </c>
      <c r="AX57" s="52" t="str">
        <f>IF(参照!D57="","",参照!D57)</f>
        <v>メニューA</v>
      </c>
      <c r="AY57" s="52">
        <f>IF(参照!E57="","",参照!E57)</f>
        <v>0</v>
      </c>
      <c r="AZ57" s="52" t="str">
        <f>IF(参照!F57="","",参照!F57)</f>
        <v>日本テクノ(株)</v>
      </c>
      <c r="BA57" s="52" t="str">
        <f>IF(参照!G57="","",参照!G57)</f>
        <v>日本テクノ(株)_メニューA</v>
      </c>
      <c r="BB57" s="52">
        <f t="shared" si="0"/>
        <v>0</v>
      </c>
      <c r="BD57" s="52" t="str">
        <f>IF(参照!L57="","",参照!L57)</f>
        <v>ＳＢパワー(株)</v>
      </c>
    </row>
    <row r="58" spans="1:56" ht="15.75" customHeight="1" thickBot="1">
      <c r="A58" s="1"/>
      <c r="B58" s="1"/>
      <c r="C58" s="466"/>
      <c r="D58" s="456" t="s">
        <v>34</v>
      </c>
      <c r="E58" s="456"/>
      <c r="F58" s="456"/>
      <c r="G58" s="456"/>
      <c r="H58" s="563"/>
      <c r="I58" s="564"/>
      <c r="J58" s="564"/>
      <c r="K58" s="565"/>
      <c r="L58" s="1"/>
      <c r="N58" s="58"/>
      <c r="O58" s="574" t="s">
        <v>86</v>
      </c>
      <c r="P58" s="574"/>
      <c r="Q58" s="574"/>
      <c r="R58" s="574"/>
      <c r="S58" s="91" t="s">
        <v>87</v>
      </c>
      <c r="T58" s="573" t="s">
        <v>124</v>
      </c>
      <c r="U58" s="574"/>
      <c r="V58" s="61" t="s">
        <v>626</v>
      </c>
      <c r="W58" s="143"/>
      <c r="X58" s="143"/>
      <c r="Y58" s="143"/>
      <c r="Z58" s="143"/>
      <c r="AA58" s="143"/>
      <c r="AB58" s="143"/>
      <c r="AC58" s="143"/>
      <c r="AD58" s="143"/>
      <c r="AN58" s="28" t="s">
        <v>84</v>
      </c>
      <c r="AO58" s="28" t="s">
        <v>152</v>
      </c>
      <c r="AU58" s="52" t="str">
        <f>IF(参照!A58="","",参照!A58)</f>
        <v/>
      </c>
      <c r="AV58" s="52" t="str">
        <f>IF(参照!B58="","",参照!B58)</f>
        <v/>
      </c>
      <c r="AW58" s="52" t="str">
        <f>IF(参照!C58="","",参照!C58)</f>
        <v/>
      </c>
      <c r="AX58" s="52" t="str">
        <f>IF(参照!D58="","",参照!D58)</f>
        <v>メニューB(残差)</v>
      </c>
      <c r="AY58" s="52">
        <f>IF(参照!E58="","",参照!E58)</f>
        <v>4.84E-4</v>
      </c>
      <c r="AZ58" s="52" t="str">
        <f>IF(参照!F58="","",参照!F58)</f>
        <v>日本テクノ(株)</v>
      </c>
      <c r="BA58" s="52" t="str">
        <f>IF(参照!G58="","",参照!G58)</f>
        <v>日本テクノ(株)_メニューB(残差)</v>
      </c>
      <c r="BB58" s="52">
        <f t="shared" si="0"/>
        <v>0.48399999999999999</v>
      </c>
      <c r="BD58" s="52" t="str">
        <f>IF(参照!L58="","",参照!L58)</f>
        <v>(株)ＳＥウイングズ</v>
      </c>
    </row>
    <row r="59" spans="1:56" ht="15.75" customHeight="1" thickTop="1">
      <c r="A59" s="1"/>
      <c r="B59" s="1"/>
      <c r="C59" s="466"/>
      <c r="D59" s="456"/>
      <c r="E59" s="456"/>
      <c r="F59" s="456"/>
      <c r="G59" s="456"/>
      <c r="H59" s="566"/>
      <c r="I59" s="567"/>
      <c r="J59" s="567"/>
      <c r="K59" s="568"/>
      <c r="L59" s="1"/>
      <c r="N59" s="78">
        <v>1</v>
      </c>
      <c r="O59" s="585"/>
      <c r="P59" s="585"/>
      <c r="Q59" s="585"/>
      <c r="R59" s="585"/>
      <c r="S59" s="353"/>
      <c r="T59" s="575" t="str">
        <f>IF(O59="","",VLOOKUP(O59,係数１!$F:$G,2,0))</f>
        <v/>
      </c>
      <c r="U59" s="576"/>
      <c r="V59" s="136" t="str">
        <f>IF(OR(S59="",O59=""),"",S59*T59)</f>
        <v/>
      </c>
      <c r="W59" s="143"/>
      <c r="X59" s="143"/>
      <c r="Y59" s="143"/>
      <c r="Z59" s="143"/>
      <c r="AA59" s="143"/>
      <c r="AB59" s="143"/>
      <c r="AC59" s="143"/>
      <c r="AD59" s="143"/>
      <c r="AN59" s="28" t="s">
        <v>628</v>
      </c>
      <c r="AO59" s="28" t="s">
        <v>629</v>
      </c>
      <c r="AU59" s="52" t="str">
        <f>IF(参照!A59="","",参照!A59)</f>
        <v/>
      </c>
      <c r="AV59" s="52" t="str">
        <f>IF(参照!B59="","",参照!B59)</f>
        <v/>
      </c>
      <c r="AW59" s="52" t="str">
        <f>IF(参照!C59="","",参照!C59)</f>
        <v/>
      </c>
      <c r="AX59" s="52" t="str">
        <f>IF(参照!D59="","",参照!D59)</f>
        <v>(参考値)事業者全体</v>
      </c>
      <c r="AY59" s="52">
        <f>IF(参照!E59="","",参照!E59)</f>
        <v>4.8500000000000003E-4</v>
      </c>
      <c r="AZ59" s="52" t="str">
        <f>IF(参照!F59="","",参照!F59)</f>
        <v>日本テクノ(株)</v>
      </c>
      <c r="BA59" s="52" t="str">
        <f>IF(参照!G59="","",参照!G59)</f>
        <v>日本テクノ(株)_(参考値)事業者全体</v>
      </c>
      <c r="BB59" s="52">
        <f t="shared" si="0"/>
        <v>0.48500000000000004</v>
      </c>
      <c r="BD59" s="52" t="str">
        <f>IF(参照!L59="","",参照!L59)</f>
        <v>(株)Ｓｈａｒｅｄ　Ｅｎｅｒｇｙ</v>
      </c>
    </row>
    <row r="60" spans="1:56" ht="12.75">
      <c r="A60" s="1"/>
      <c r="B60" s="1"/>
      <c r="C60" s="1"/>
      <c r="D60" s="1"/>
      <c r="E60" s="1"/>
      <c r="F60" s="1"/>
      <c r="G60" s="1"/>
      <c r="H60" s="1"/>
      <c r="I60" s="1"/>
      <c r="J60" s="1"/>
      <c r="K60" s="1"/>
      <c r="L60" s="1"/>
      <c r="N60" s="79">
        <v>2</v>
      </c>
      <c r="O60" s="578"/>
      <c r="P60" s="578"/>
      <c r="Q60" s="578"/>
      <c r="R60" s="578"/>
      <c r="S60" s="354"/>
      <c r="T60" s="569" t="str">
        <f>IF(O60="","",VLOOKUP(O60,係数１!$F:$G,2,0))</f>
        <v/>
      </c>
      <c r="U60" s="570"/>
      <c r="V60" s="147" t="str">
        <f>IF(OR(S60="",O60=""),"",S60*T60)</f>
        <v/>
      </c>
      <c r="W60" s="143"/>
      <c r="X60" s="143"/>
      <c r="Y60" s="143"/>
      <c r="Z60" s="143"/>
      <c r="AA60" s="143"/>
      <c r="AB60" s="143"/>
      <c r="AC60" s="143"/>
      <c r="AD60" s="143"/>
      <c r="AO60" s="28" t="s">
        <v>153</v>
      </c>
      <c r="AU60" s="52" t="str">
        <f>IF(参照!A60="","",参照!A60)</f>
        <v>A0020</v>
      </c>
      <c r="AV60" s="52" t="str">
        <f>IF(参照!B60="","",参照!B60)</f>
        <v>中央電力エナジー(株)</v>
      </c>
      <c r="AW60" s="52">
        <f>IF(参照!C60="","",参照!C60)</f>
        <v>5.0600000000000005E-4</v>
      </c>
      <c r="AX60" s="52" t="str">
        <f>IF(参照!D60="","",参照!D60)</f>
        <v>メニューA</v>
      </c>
      <c r="AY60" s="52">
        <f>IF(参照!E60="","",参照!E60)</f>
        <v>0</v>
      </c>
      <c r="AZ60" s="52" t="str">
        <f>IF(参照!F60="","",参照!F60)</f>
        <v>中央電力エナジー(株)</v>
      </c>
      <c r="BA60" s="52" t="str">
        <f>IF(参照!G60="","",参照!G60)</f>
        <v>中央電力エナジー(株)_メニューA</v>
      </c>
      <c r="BB60" s="52">
        <f t="shared" si="0"/>
        <v>0</v>
      </c>
      <c r="BD60" s="52" t="str">
        <f>IF(参照!L60="","",参照!L60)</f>
        <v>ＳｕｓｔａｉｎａｂｌｅＥｎｅｒｇｙ(株)</v>
      </c>
    </row>
    <row r="61" spans="1:56" ht="13.5" customHeight="1" thickBot="1">
      <c r="A61" s="1"/>
      <c r="B61" s="1"/>
      <c r="C61" s="149" t="s">
        <v>13</v>
      </c>
      <c r="D61" s="442" t="s">
        <v>35</v>
      </c>
      <c r="E61" s="442"/>
      <c r="F61" s="442"/>
      <c r="G61" s="442"/>
      <c r="H61" s="442"/>
      <c r="I61" s="442"/>
      <c r="J61" s="442"/>
      <c r="K61" s="442"/>
      <c r="L61" s="150"/>
      <c r="M61" s="151"/>
      <c r="N61" s="85">
        <v>3</v>
      </c>
      <c r="O61" s="579"/>
      <c r="P61" s="579"/>
      <c r="Q61" s="579"/>
      <c r="R61" s="579"/>
      <c r="S61" s="354"/>
      <c r="T61" s="571" t="str">
        <f>IF(O61="","",VLOOKUP(O61,係数１!$F:$G,2,0))</f>
        <v/>
      </c>
      <c r="U61" s="572"/>
      <c r="V61" s="148" t="str">
        <f>IF(OR(S61="",O61=""),"",S61*T61)</f>
        <v/>
      </c>
      <c r="W61" s="143"/>
      <c r="X61" s="143"/>
      <c r="Y61" s="143"/>
      <c r="Z61" s="143"/>
      <c r="AA61" s="143"/>
      <c r="AB61" s="143"/>
      <c r="AC61" s="143"/>
      <c r="AD61" s="143"/>
      <c r="AO61" s="28" t="s">
        <v>630</v>
      </c>
      <c r="AU61" s="52" t="str">
        <f>IF(参照!A61="","",参照!A61)</f>
        <v/>
      </c>
      <c r="AV61" s="52" t="str">
        <f>IF(参照!B61="","",参照!B61)</f>
        <v/>
      </c>
      <c r="AW61" s="52" t="str">
        <f>IF(参照!C61="","",参照!C61)</f>
        <v/>
      </c>
      <c r="AX61" s="52" t="str">
        <f>IF(参照!D61="","",参照!D61)</f>
        <v>メニューB(残差)</v>
      </c>
      <c r="AY61" s="52">
        <f>IF(参照!E61="","",参照!E61)</f>
        <v>5.0900000000000001E-4</v>
      </c>
      <c r="AZ61" s="52" t="str">
        <f>IF(参照!F61="","",参照!F61)</f>
        <v>中央電力エナジー(株)</v>
      </c>
      <c r="BA61" s="52" t="str">
        <f>IF(参照!G61="","",参照!G61)</f>
        <v>中央電力エナジー(株)_メニューB(残差)</v>
      </c>
      <c r="BB61" s="52">
        <f t="shared" si="0"/>
        <v>0.50900000000000001</v>
      </c>
      <c r="BD61" s="52" t="str">
        <f>IF(参照!L61="","",参照!L61)</f>
        <v>ＴＥＰＣＯライフサービス(株)</v>
      </c>
    </row>
    <row r="62" spans="1:56" ht="23.25" customHeight="1" thickTop="1" thickBot="1">
      <c r="A62" s="1"/>
      <c r="B62" s="1"/>
      <c r="C62" s="152" t="s">
        <v>37</v>
      </c>
      <c r="D62" s="442" t="s">
        <v>137</v>
      </c>
      <c r="E62" s="442"/>
      <c r="F62" s="442"/>
      <c r="G62" s="442"/>
      <c r="H62" s="442"/>
      <c r="I62" s="442"/>
      <c r="J62" s="442"/>
      <c r="K62" s="442"/>
      <c r="L62" s="150"/>
      <c r="M62" s="151"/>
      <c r="N62" s="582" t="s">
        <v>67</v>
      </c>
      <c r="O62" s="583"/>
      <c r="P62" s="583"/>
      <c r="Q62" s="583"/>
      <c r="R62" s="583"/>
      <c r="S62" s="356">
        <f>SUM(S59:S61)</f>
        <v>0</v>
      </c>
      <c r="T62" s="580"/>
      <c r="U62" s="581"/>
      <c r="V62" s="86">
        <f>SUM(V59:V61)</f>
        <v>0</v>
      </c>
      <c r="W62" s="143"/>
      <c r="X62" s="143"/>
      <c r="Y62" s="143"/>
      <c r="Z62" s="143"/>
      <c r="AA62" s="143"/>
      <c r="AB62" s="143"/>
      <c r="AC62" s="143"/>
      <c r="AD62" s="143"/>
      <c r="AO62" s="28" t="s">
        <v>154</v>
      </c>
      <c r="AU62" s="52" t="str">
        <f>IF(参照!A62="","",参照!A62)</f>
        <v/>
      </c>
      <c r="AV62" s="52" t="str">
        <f>IF(参照!B62="","",参照!B62)</f>
        <v/>
      </c>
      <c r="AW62" s="52" t="str">
        <f>IF(参照!C62="","",参照!C62)</f>
        <v/>
      </c>
      <c r="AX62" s="52" t="str">
        <f>IF(参照!D62="","",参照!D62)</f>
        <v>(参考値)事業者全体</v>
      </c>
      <c r="AY62" s="52">
        <f>IF(参照!E62="","",参照!E62)</f>
        <v>4.8299999999999998E-4</v>
      </c>
      <c r="AZ62" s="52" t="str">
        <f>IF(参照!F62="","",参照!F62)</f>
        <v>中央電力エナジー(株)</v>
      </c>
      <c r="BA62" s="52" t="str">
        <f>IF(参照!G62="","",参照!G62)</f>
        <v>中央電力エナジー(株)_(参考値)事業者全体</v>
      </c>
      <c r="BB62" s="52">
        <f t="shared" si="0"/>
        <v>0.48299999999999998</v>
      </c>
      <c r="BD62" s="52" t="str">
        <f>IF(参照!L62="","",参照!L62)</f>
        <v>TERA Energy(株)</v>
      </c>
    </row>
    <row r="63" spans="1:56" ht="42.75" customHeight="1">
      <c r="A63" s="1"/>
      <c r="B63" s="1"/>
      <c r="C63" s="152" t="s">
        <v>38</v>
      </c>
      <c r="D63" s="442" t="s">
        <v>164</v>
      </c>
      <c r="E63" s="442"/>
      <c r="F63" s="442"/>
      <c r="G63" s="442"/>
      <c r="H63" s="442"/>
      <c r="I63" s="442"/>
      <c r="J63" s="442"/>
      <c r="K63" s="442"/>
      <c r="L63" s="150"/>
      <c r="M63" s="151"/>
      <c r="W63" s="143"/>
      <c r="X63" s="143"/>
      <c r="Y63" s="143"/>
      <c r="Z63" s="143"/>
      <c r="AA63" s="143"/>
      <c r="AB63" s="143"/>
      <c r="AC63" s="143"/>
      <c r="AD63" s="143"/>
      <c r="AO63" s="28" t="s">
        <v>631</v>
      </c>
      <c r="AU63" s="52" t="str">
        <f>IF(参照!A63="","",参照!A63)</f>
        <v>A0021</v>
      </c>
      <c r="AV63" s="52" t="str">
        <f>IF(参照!B63="","",参照!B63)</f>
        <v>(株)Ｌｏｏｏｐ</v>
      </c>
      <c r="AW63" s="52">
        <f>IF(参照!C63="","",参照!C63)</f>
        <v>3.8000000000000002E-4</v>
      </c>
      <c r="AX63" s="52" t="str">
        <f>IF(参照!D63="","",参照!D63)</f>
        <v>メニューA</v>
      </c>
      <c r="AY63" s="52">
        <f>IF(参照!E63="","",参照!E63)</f>
        <v>0</v>
      </c>
      <c r="AZ63" s="52" t="str">
        <f>IF(参照!F63="","",参照!F63)</f>
        <v>(株)Ｌｏｏｏｐ</v>
      </c>
      <c r="BA63" s="52" t="str">
        <f>IF(参照!G63="","",参照!G63)</f>
        <v>(株)Ｌｏｏｏｐ_メニューA</v>
      </c>
      <c r="BB63" s="52">
        <f t="shared" si="0"/>
        <v>0</v>
      </c>
      <c r="BD63" s="52" t="str">
        <f>IF(参照!L63="","",参照!L63)</f>
        <v>ＴＧオクトパスエナジー(株)</v>
      </c>
    </row>
    <row r="64" spans="1:56">
      <c r="A64" s="1"/>
      <c r="B64" s="1"/>
      <c r="C64" s="152" t="s">
        <v>39</v>
      </c>
      <c r="D64" s="447" t="s">
        <v>138</v>
      </c>
      <c r="E64" s="447"/>
      <c r="F64" s="447"/>
      <c r="G64" s="447"/>
      <c r="H64" s="447"/>
      <c r="I64" s="447"/>
      <c r="J64" s="447"/>
      <c r="K64" s="447"/>
      <c r="L64" s="150"/>
      <c r="M64" s="151"/>
      <c r="AO64" s="28" t="s">
        <v>632</v>
      </c>
      <c r="AU64" s="52" t="str">
        <f>IF(参照!A64="","",参照!A64)</f>
        <v/>
      </c>
      <c r="AV64" s="52" t="str">
        <f>IF(参照!B64="","",参照!B64)</f>
        <v/>
      </c>
      <c r="AW64" s="52" t="str">
        <f>IF(参照!C64="","",参照!C64)</f>
        <v/>
      </c>
      <c r="AX64" s="52" t="str">
        <f>IF(参照!D64="","",参照!D64)</f>
        <v>メニューB</v>
      </c>
      <c r="AY64" s="52">
        <f>IF(参照!E64="","",参照!E64)</f>
        <v>3.4899999999999997E-4</v>
      </c>
      <c r="AZ64" s="52" t="str">
        <f>IF(参照!F64="","",参照!F64)</f>
        <v>(株)Ｌｏｏｏｐ</v>
      </c>
      <c r="BA64" s="52" t="str">
        <f>IF(参照!G64="","",参照!G64)</f>
        <v>(株)Ｌｏｏｏｐ_メニューB</v>
      </c>
      <c r="BB64" s="52">
        <f t="shared" si="0"/>
        <v>0.34899999999999998</v>
      </c>
      <c r="BD64" s="52" t="str">
        <f>IF(参照!L64="","",参照!L64)</f>
        <v>(株)ＴＯＫＹＯ油電力</v>
      </c>
    </row>
    <row r="65" spans="1:56" ht="10.5" customHeight="1">
      <c r="A65" s="1"/>
      <c r="B65" s="1"/>
      <c r="C65" s="152" t="s">
        <v>40</v>
      </c>
      <c r="D65" s="442" t="s">
        <v>139</v>
      </c>
      <c r="E65" s="442"/>
      <c r="F65" s="442"/>
      <c r="G65" s="442"/>
      <c r="H65" s="442"/>
      <c r="I65" s="442"/>
      <c r="J65" s="442"/>
      <c r="K65" s="442"/>
      <c r="L65" s="153"/>
      <c r="M65" s="154"/>
      <c r="AO65" s="28" t="s">
        <v>633</v>
      </c>
      <c r="AU65" s="52" t="str">
        <f>IF(参照!A65="","",参照!A65)</f>
        <v/>
      </c>
      <c r="AV65" s="52" t="str">
        <f>IF(参照!B65="","",参照!B65)</f>
        <v/>
      </c>
      <c r="AW65" s="52" t="str">
        <f>IF(参照!C65="","",参照!C65)</f>
        <v/>
      </c>
      <c r="AX65" s="52" t="str">
        <f>IF(参照!D65="","",参照!D65)</f>
        <v>メニューC</v>
      </c>
      <c r="AY65" s="52">
        <f>IF(参照!E65="","",参照!E65)</f>
        <v>2.8100000000000005E-4</v>
      </c>
      <c r="AZ65" s="52" t="str">
        <f>IF(参照!F65="","",参照!F65)</f>
        <v>(株)Ｌｏｏｏｐ</v>
      </c>
      <c r="BA65" s="52" t="str">
        <f>IF(参照!G65="","",参照!G65)</f>
        <v>(株)Ｌｏｏｏｐ_メニューC</v>
      </c>
      <c r="BB65" s="52">
        <f t="shared" si="0"/>
        <v>0.28100000000000003</v>
      </c>
      <c r="BD65" s="52" t="str">
        <f>IF(参照!L65="","",参照!L65)</f>
        <v>ＴＲＥＮＤＥ(株)</v>
      </c>
    </row>
    <row r="66" spans="1:56">
      <c r="A66" s="1"/>
      <c r="B66" s="1"/>
      <c r="C66" s="152" t="s">
        <v>41</v>
      </c>
      <c r="D66" s="442" t="s">
        <v>140</v>
      </c>
      <c r="E66" s="442"/>
      <c r="F66" s="442"/>
      <c r="G66" s="442"/>
      <c r="H66" s="442"/>
      <c r="I66" s="442"/>
      <c r="J66" s="442"/>
      <c r="K66" s="442"/>
      <c r="L66" s="155"/>
      <c r="M66" s="156"/>
      <c r="AO66" s="28" t="s">
        <v>155</v>
      </c>
      <c r="AU66" s="52" t="str">
        <f>IF(参照!A66="","",参照!A66)</f>
        <v/>
      </c>
      <c r="AV66" s="52" t="str">
        <f>IF(参照!B66="","",参照!B66)</f>
        <v/>
      </c>
      <c r="AW66" s="52" t="str">
        <f>IF(参照!C66="","",参照!C66)</f>
        <v/>
      </c>
      <c r="AX66" s="52" t="str">
        <f>IF(参照!D66="","",参照!D66)</f>
        <v>メニューD</v>
      </c>
      <c r="AY66" s="52">
        <f>IF(参照!E66="","",参照!E66)</f>
        <v>3.0199999999999997E-4</v>
      </c>
      <c r="AZ66" s="52" t="str">
        <f>IF(参照!F66="","",参照!F66)</f>
        <v>(株)Ｌｏｏｏｐ</v>
      </c>
      <c r="BA66" s="52" t="str">
        <f>IF(参照!G66="","",参照!G66)</f>
        <v>(株)Ｌｏｏｏｐ_メニューD</v>
      </c>
      <c r="BB66" s="52">
        <f t="shared" si="0"/>
        <v>0.30199999999999999</v>
      </c>
      <c r="BD66" s="52" t="str">
        <f>IF(参照!L66="","",参照!L66)</f>
        <v>(株)ＴＴＳパワー</v>
      </c>
    </row>
    <row r="67" spans="1:56">
      <c r="A67" s="1"/>
      <c r="B67" s="1"/>
      <c r="C67" s="152" t="s">
        <v>159</v>
      </c>
      <c r="D67" s="442" t="s">
        <v>141</v>
      </c>
      <c r="E67" s="442"/>
      <c r="F67" s="442"/>
      <c r="G67" s="442"/>
      <c r="H67" s="442"/>
      <c r="I67" s="442"/>
      <c r="J67" s="442"/>
      <c r="K67" s="442"/>
      <c r="L67" s="155"/>
      <c r="M67" s="156"/>
      <c r="AO67" s="28" t="s">
        <v>634</v>
      </c>
      <c r="AU67" s="52" t="str">
        <f>IF(参照!A67="","",参照!A67)</f>
        <v/>
      </c>
      <c r="AV67" s="52" t="str">
        <f>IF(参照!B67="","",参照!B67)</f>
        <v/>
      </c>
      <c r="AW67" s="52" t="str">
        <f>IF(参照!C67="","",参照!C67)</f>
        <v/>
      </c>
      <c r="AX67" s="52" t="str">
        <f>IF(参照!D67="","",参照!D67)</f>
        <v>メニューE</v>
      </c>
      <c r="AY67" s="52">
        <f>IF(参照!E67="","",参照!E67)</f>
        <v>2.1599999999999999E-4</v>
      </c>
      <c r="AZ67" s="52" t="str">
        <f>IF(参照!F67="","",参照!F67)</f>
        <v>(株)Ｌｏｏｏｐ</v>
      </c>
      <c r="BA67" s="52" t="str">
        <f>IF(参照!G67="","",参照!G67)</f>
        <v>(株)Ｌｏｏｏｐ_メニューE</v>
      </c>
      <c r="BB67" s="52">
        <f t="shared" si="0"/>
        <v>0.216</v>
      </c>
      <c r="BD67" s="52" t="str">
        <f>IF(参照!L67="","",参照!L67)</f>
        <v>Ｔ＆Ｔエナジー(株)</v>
      </c>
    </row>
    <row r="68" spans="1:56" ht="21" customHeight="1">
      <c r="A68" s="1"/>
      <c r="B68" s="1"/>
      <c r="C68" s="152" t="s">
        <v>160</v>
      </c>
      <c r="D68" s="442" t="s">
        <v>142</v>
      </c>
      <c r="E68" s="442"/>
      <c r="F68" s="442"/>
      <c r="G68" s="442"/>
      <c r="H68" s="442"/>
      <c r="I68" s="442"/>
      <c r="J68" s="442"/>
      <c r="K68" s="442"/>
      <c r="L68" s="155"/>
      <c r="M68" s="156"/>
      <c r="N68" s="157"/>
      <c r="AO68" s="28" t="s">
        <v>635</v>
      </c>
      <c r="AU68" s="52" t="str">
        <f>IF(参照!A68="","",参照!A68)</f>
        <v/>
      </c>
      <c r="AV68" s="52" t="str">
        <f>IF(参照!B68="","",参照!B68)</f>
        <v/>
      </c>
      <c r="AW68" s="52" t="str">
        <f>IF(参照!C68="","",参照!C68)</f>
        <v/>
      </c>
      <c r="AX68" s="52" t="str">
        <f>IF(参照!D68="","",参照!D68)</f>
        <v>メニューF(残差)</v>
      </c>
      <c r="AY68" s="52">
        <f>IF(参照!E68="","",参照!E68)</f>
        <v>4.9399999999999997E-4</v>
      </c>
      <c r="AZ68" s="52" t="str">
        <f>IF(参照!F68="","",参照!F68)</f>
        <v>(株)Ｌｏｏｏｐ</v>
      </c>
      <c r="BA68" s="52" t="str">
        <f>IF(参照!G68="","",参照!G68)</f>
        <v>(株)Ｌｏｏｏｐ_メニューF(残差)</v>
      </c>
      <c r="BB68" s="52">
        <f t="shared" si="0"/>
        <v>0.49399999999999999</v>
      </c>
      <c r="BD68" s="52" t="str">
        <f>IF(参照!L68="","",参照!L68)</f>
        <v>ＵＮＩＶＥＲＧＹ(株)</v>
      </c>
    </row>
    <row r="69" spans="1:56">
      <c r="A69" s="1"/>
      <c r="B69" s="1"/>
      <c r="C69" s="152" t="s">
        <v>161</v>
      </c>
      <c r="D69" s="442" t="s">
        <v>143</v>
      </c>
      <c r="E69" s="442"/>
      <c r="F69" s="442"/>
      <c r="G69" s="442"/>
      <c r="H69" s="442"/>
      <c r="I69" s="442"/>
      <c r="J69" s="442"/>
      <c r="K69" s="442"/>
      <c r="L69" s="155"/>
      <c r="M69" s="156"/>
      <c r="AO69" s="28" t="s">
        <v>156</v>
      </c>
      <c r="AU69" s="52" t="str">
        <f>IF(参照!A69="","",参照!A69)</f>
        <v/>
      </c>
      <c r="AV69" s="52" t="str">
        <f>IF(参照!B69="","",参照!B69)</f>
        <v/>
      </c>
      <c r="AW69" s="52" t="str">
        <f>IF(参照!C69="","",参照!C69)</f>
        <v/>
      </c>
      <c r="AX69" s="52" t="str">
        <f>IF(参照!D69="","",参照!D69)</f>
        <v>(参考値)事業者全体</v>
      </c>
      <c r="AY69" s="52">
        <f>IF(参照!E69="","",参照!E69)</f>
        <v>4.8899999999999996E-4</v>
      </c>
      <c r="AZ69" s="52" t="str">
        <f>IF(参照!F69="","",参照!F69)</f>
        <v>(株)Ｌｏｏｏｐ</v>
      </c>
      <c r="BA69" s="52" t="str">
        <f>IF(参照!G69="","",参照!G69)</f>
        <v>(株)Ｌｏｏｏｐ_(参考値)事業者全体</v>
      </c>
      <c r="BB69" s="52">
        <f t="shared" ref="BB69:BB132" si="32">AY69*1000</f>
        <v>0.48899999999999993</v>
      </c>
      <c r="BD69" s="52" t="str">
        <f>IF(参照!L69="","",参照!L69)</f>
        <v>(株)ＵＰＤＡＴＥＲ</v>
      </c>
    </row>
    <row r="70" spans="1:56">
      <c r="A70" s="1"/>
      <c r="B70" s="1"/>
      <c r="C70" s="1"/>
      <c r="D70" s="1"/>
      <c r="E70" s="1"/>
      <c r="F70" s="1"/>
      <c r="G70" s="1"/>
      <c r="H70" s="1"/>
      <c r="I70" s="1"/>
      <c r="J70" s="1"/>
      <c r="K70" s="1"/>
      <c r="L70" s="1"/>
      <c r="AU70" s="52" t="str">
        <f>IF(参照!A70="","",参照!A70)</f>
        <v>A0023</v>
      </c>
      <c r="AV70" s="52" t="str">
        <f>IF(参照!B70="","",参照!B70)</f>
        <v>(株)ナンワエナジー</v>
      </c>
      <c r="AW70" s="52">
        <f>IF(参照!C70="","",参照!C70)</f>
        <v>5.8900000000000001E-4</v>
      </c>
      <c r="AX70" s="52" t="str">
        <f>IF(参照!D70="","",参照!D70)</f>
        <v>メニューA</v>
      </c>
      <c r="AY70" s="52">
        <f>IF(参照!E70="","",参照!E70)</f>
        <v>0</v>
      </c>
      <c r="AZ70" s="52" t="str">
        <f>IF(参照!F70="","",参照!F70)</f>
        <v>(株)ナンワエナジー</v>
      </c>
      <c r="BA70" s="52" t="str">
        <f>IF(参照!G70="","",参照!G70)</f>
        <v>(株)ナンワエナジー_メニューA</v>
      </c>
      <c r="BB70" s="52">
        <f t="shared" si="32"/>
        <v>0</v>
      </c>
      <c r="BD70" s="52" t="str">
        <f>IF(参照!L70="","",参照!L70)</f>
        <v>(株)Ｕ－ＰＯＷＥＲ</v>
      </c>
    </row>
    <row r="71" spans="1:56">
      <c r="AU71" s="52" t="str">
        <f>IF(参照!A71="","",参照!A71)</f>
        <v/>
      </c>
      <c r="AV71" s="52" t="str">
        <f>IF(参照!B71="","",参照!B71)</f>
        <v/>
      </c>
      <c r="AW71" s="52" t="str">
        <f>IF(参照!C71="","",参照!C71)</f>
        <v/>
      </c>
      <c r="AX71" s="52" t="str">
        <f>IF(参照!D71="","",参照!D71)</f>
        <v>メニューB(残差)</v>
      </c>
      <c r="AY71" s="52">
        <f>IF(参照!E71="","",参照!E71)</f>
        <v>6.0599999999999998E-4</v>
      </c>
      <c r="AZ71" s="52" t="str">
        <f>IF(参照!F71="","",参照!F71)</f>
        <v>(株)ナンワエナジー</v>
      </c>
      <c r="BA71" s="52" t="str">
        <f>IF(参照!G71="","",参照!G71)</f>
        <v>(株)ナンワエナジー_メニューB(残差)</v>
      </c>
      <c r="BB71" s="52">
        <f t="shared" si="32"/>
        <v>0.60599999999999998</v>
      </c>
      <c r="BD71" s="52" t="str">
        <f>IF(参照!L71="","",参照!L71)</f>
        <v>(株)Ｖ－Ｐｏｗｅｒ</v>
      </c>
    </row>
    <row r="72" spans="1:56">
      <c r="AU72" s="52" t="str">
        <f>IF(参照!A72="","",参照!A72)</f>
        <v/>
      </c>
      <c r="AV72" s="52" t="str">
        <f>IF(参照!B72="","",参照!B72)</f>
        <v/>
      </c>
      <c r="AW72" s="52" t="str">
        <f>IF(参照!C72="","",参照!C72)</f>
        <v/>
      </c>
      <c r="AX72" s="52" t="str">
        <f>IF(参照!D72="","",参照!D72)</f>
        <v>(参考値)事業者全体</v>
      </c>
      <c r="AY72" s="52">
        <f>IF(参照!E72="","",参照!E72)</f>
        <v>6.3900000000000003E-4</v>
      </c>
      <c r="AZ72" s="52" t="str">
        <f>IF(参照!F72="","",参照!F72)</f>
        <v>(株)ナンワエナジー</v>
      </c>
      <c r="BA72" s="52" t="str">
        <f>IF(参照!G72="","",参照!G72)</f>
        <v>(株)ナンワエナジー_(参考値)事業者全体</v>
      </c>
      <c r="BB72" s="52">
        <f t="shared" si="32"/>
        <v>0.63900000000000001</v>
      </c>
      <c r="BD72" s="52" t="str">
        <f>IF(参照!L72="","",参照!L72)</f>
        <v>ＷＳエナジー(株)</v>
      </c>
    </row>
    <row r="73" spans="1:56">
      <c r="AU73" s="52" t="str">
        <f>IF(参照!A73="","",参照!A73)</f>
        <v>A0024</v>
      </c>
      <c r="AV73" s="52" t="str">
        <f>IF(参照!B73="","",参照!B73)</f>
        <v>静岡ガス＆パワー(株)</v>
      </c>
      <c r="AW73" s="52">
        <f>IF(参照!C73="","",参照!C73)</f>
        <v>3.8299999999999999E-4</v>
      </c>
      <c r="AX73" s="52" t="str">
        <f>IF(参照!D73="","",参照!D73)</f>
        <v>メニューA</v>
      </c>
      <c r="AY73" s="52">
        <f>IF(参照!E73="","",参照!E73)</f>
        <v>2.7E-4</v>
      </c>
      <c r="AZ73" s="52" t="str">
        <f>IF(参照!F73="","",参照!F73)</f>
        <v>静岡ガス＆パワー(株)</v>
      </c>
      <c r="BA73" s="52" t="str">
        <f>IF(参照!G73="","",参照!G73)</f>
        <v>静岡ガス＆パワー(株)_メニューA</v>
      </c>
      <c r="BB73" s="52">
        <f t="shared" si="32"/>
        <v>0.27</v>
      </c>
      <c r="BD73" s="52" t="str">
        <f>IF(参照!L73="","",参照!L73)</f>
        <v>Ｙ．Ｗ．Ｃ(株)</v>
      </c>
    </row>
    <row r="74" spans="1:56">
      <c r="AU74" s="52" t="str">
        <f>IF(参照!A74="","",参照!A74)</f>
        <v/>
      </c>
      <c r="AV74" s="52" t="str">
        <f>IF(参照!B74="","",参照!B74)</f>
        <v/>
      </c>
      <c r="AW74" s="52" t="str">
        <f>IF(参照!C74="","",参照!C74)</f>
        <v/>
      </c>
      <c r="AX74" s="52" t="str">
        <f>IF(参照!D74="","",参照!D74)</f>
        <v>メニューB</v>
      </c>
      <c r="AY74" s="52">
        <f>IF(参照!E74="","",参照!E74)</f>
        <v>0</v>
      </c>
      <c r="AZ74" s="52" t="str">
        <f>IF(参照!F74="","",参照!F74)</f>
        <v>静岡ガス＆パワー(株)</v>
      </c>
      <c r="BA74" s="52" t="str">
        <f>IF(参照!G74="","",参照!G74)</f>
        <v>静岡ガス＆パワー(株)_メニューB</v>
      </c>
      <c r="BB74" s="52">
        <f t="shared" si="32"/>
        <v>0</v>
      </c>
      <c r="BD74" s="52" t="str">
        <f>IF(参照!L74="","",参照!L74)</f>
        <v>アークエルテクノロジーズ(株)</v>
      </c>
    </row>
    <row r="75" spans="1:56">
      <c r="AU75" s="52" t="str">
        <f>IF(参照!A75="","",参照!A75)</f>
        <v/>
      </c>
      <c r="AV75" s="52" t="str">
        <f>IF(参照!B75="","",参照!B75)</f>
        <v/>
      </c>
      <c r="AW75" s="52" t="str">
        <f>IF(参照!C75="","",参照!C75)</f>
        <v/>
      </c>
      <c r="AX75" s="52" t="str">
        <f>IF(参照!D75="","",参照!D75)</f>
        <v>メニューC(残差)</v>
      </c>
      <c r="AY75" s="52">
        <f>IF(参照!E75="","",参照!E75)</f>
        <v>3.4499999999999998E-4</v>
      </c>
      <c r="AZ75" s="52" t="str">
        <f>IF(参照!F75="","",参照!F75)</f>
        <v>静岡ガス＆パワー(株)</v>
      </c>
      <c r="BA75" s="52" t="str">
        <f>IF(参照!G75="","",参照!G75)</f>
        <v>静岡ガス＆パワー(株)_メニューC(残差)</v>
      </c>
      <c r="BB75" s="52">
        <f t="shared" si="32"/>
        <v>0.34499999999999997</v>
      </c>
      <c r="BD75" s="52" t="str">
        <f>IF(参照!L75="","",参照!L75)</f>
        <v>(株)アースインフィニティ</v>
      </c>
    </row>
    <row r="76" spans="1:56">
      <c r="AU76" s="52" t="str">
        <f>IF(参照!A76="","",参照!A76)</f>
        <v/>
      </c>
      <c r="AV76" s="52" t="str">
        <f>IF(参照!B76="","",参照!B76)</f>
        <v/>
      </c>
      <c r="AW76" s="52" t="str">
        <f>IF(参照!C76="","",参照!C76)</f>
        <v/>
      </c>
      <c r="AX76" s="52" t="str">
        <f>IF(参照!D76="","",参照!D76)</f>
        <v>(参考値)事業者全体</v>
      </c>
      <c r="AY76" s="52">
        <f>IF(参照!E76="","",参照!E76)</f>
        <v>3.8000000000000002E-4</v>
      </c>
      <c r="AZ76" s="52" t="str">
        <f>IF(参照!F76="","",参照!F76)</f>
        <v>静岡ガス＆パワー(株)</v>
      </c>
      <c r="BA76" s="52" t="str">
        <f>IF(参照!G76="","",参照!G76)</f>
        <v>静岡ガス＆パワー(株)_(参考値)事業者全体</v>
      </c>
      <c r="BB76" s="52">
        <f t="shared" si="32"/>
        <v>0.38</v>
      </c>
      <c r="BD76" s="52" t="str">
        <f>IF(参照!L76="","",参照!L76)</f>
        <v>アーバンエナジー(株)</v>
      </c>
    </row>
    <row r="77" spans="1:56">
      <c r="AU77" s="52" t="str">
        <f>IF(参照!A77="","",参照!A77)</f>
        <v>A0025</v>
      </c>
      <c r="AV77" s="52" t="str">
        <f>IF(参照!B77="","",参照!B77)</f>
        <v>荏原環境プラント(株)</v>
      </c>
      <c r="AW77" s="52">
        <f>IF(参照!C77="","",参照!C77)</f>
        <v>1.47E-4</v>
      </c>
      <c r="AX77" s="52" t="str">
        <f>IF(参照!D77="","",参照!D77)</f>
        <v>メニューA</v>
      </c>
      <c r="AY77" s="52">
        <f>IF(参照!E77="","",参照!E77)</f>
        <v>0</v>
      </c>
      <c r="AZ77" s="52" t="str">
        <f>IF(参照!F77="","",参照!F77)</f>
        <v>荏原環境プラント(株)</v>
      </c>
      <c r="BA77" s="52" t="str">
        <f>IF(参照!G77="","",参照!G77)</f>
        <v>荏原環境プラント(株)_メニューA</v>
      </c>
      <c r="BB77" s="52">
        <f t="shared" si="32"/>
        <v>0</v>
      </c>
      <c r="BD77" s="52" t="str">
        <f>IF(参照!L77="","",参照!L77)</f>
        <v>アイエスジー(株)</v>
      </c>
    </row>
    <row r="78" spans="1:56">
      <c r="AU78" s="52" t="str">
        <f>IF(参照!A78="","",参照!A78)</f>
        <v/>
      </c>
      <c r="AV78" s="52" t="str">
        <f>IF(参照!B78="","",参照!B78)</f>
        <v/>
      </c>
      <c r="AW78" s="52" t="str">
        <f>IF(参照!C78="","",参照!C78)</f>
        <v/>
      </c>
      <c r="AX78" s="52" t="str">
        <f>IF(参照!D78="","",参照!D78)</f>
        <v>メニューB</v>
      </c>
      <c r="AY78" s="52">
        <f>IF(参照!E78="","",参照!E78)</f>
        <v>0</v>
      </c>
      <c r="AZ78" s="52" t="str">
        <f>IF(参照!F78="","",参照!F78)</f>
        <v>荏原環境プラント(株)</v>
      </c>
      <c r="BA78" s="52" t="str">
        <f>IF(参照!G78="","",参照!G78)</f>
        <v>荏原環境プラント(株)_メニューB</v>
      </c>
      <c r="BB78" s="52">
        <f t="shared" si="32"/>
        <v>0</v>
      </c>
      <c r="BD78" s="52" t="str">
        <f>IF(参照!L78="","",参照!L78)</f>
        <v>(株)アイキューブ・マーケティング</v>
      </c>
    </row>
    <row r="79" spans="1:56">
      <c r="AU79" s="52" t="str">
        <f>IF(参照!A79="","",参照!A79)</f>
        <v/>
      </c>
      <c r="AV79" s="52" t="str">
        <f>IF(参照!B79="","",参照!B79)</f>
        <v/>
      </c>
      <c r="AW79" s="52" t="str">
        <f>IF(参照!C79="","",参照!C79)</f>
        <v/>
      </c>
      <c r="AX79" s="52" t="str">
        <f>IF(参照!D79="","",参照!D79)</f>
        <v>メニューC</v>
      </c>
      <c r="AY79" s="52">
        <f>IF(参照!E79="","",参照!E79)</f>
        <v>1.8599999999999999E-4</v>
      </c>
      <c r="AZ79" s="52" t="str">
        <f>IF(参照!F79="","",参照!F79)</f>
        <v>荏原環境プラント(株)</v>
      </c>
      <c r="BA79" s="52" t="str">
        <f>IF(参照!G79="","",参照!G79)</f>
        <v>荏原環境プラント(株)_メニューC</v>
      </c>
      <c r="BB79" s="52">
        <f t="shared" si="32"/>
        <v>0.186</v>
      </c>
      <c r="BD79" s="52" t="str">
        <f>IF(参照!L79="","",参照!L79)</f>
        <v>(株)アイ・グリッド・ソリューションズ</v>
      </c>
    </row>
    <row r="80" spans="1:56">
      <c r="AU80" s="52" t="str">
        <f>IF(参照!A80="","",参照!A80)</f>
        <v/>
      </c>
      <c r="AV80" s="52" t="str">
        <f>IF(参照!B80="","",参照!B80)</f>
        <v/>
      </c>
      <c r="AW80" s="52" t="str">
        <f>IF(参照!C80="","",参照!C80)</f>
        <v/>
      </c>
      <c r="AX80" s="52" t="str">
        <f>IF(参照!D80="","",参照!D80)</f>
        <v>メニューD</v>
      </c>
      <c r="AY80" s="52">
        <f>IF(参照!E80="","",参照!E80)</f>
        <v>1.8599999999999999E-4</v>
      </c>
      <c r="AZ80" s="52" t="str">
        <f>IF(参照!F80="","",参照!F80)</f>
        <v>荏原環境プラント(株)</v>
      </c>
      <c r="BA80" s="52" t="str">
        <f>IF(参照!G80="","",参照!G80)</f>
        <v>荏原環境プラント(株)_メニューD</v>
      </c>
      <c r="BB80" s="52">
        <f t="shared" si="32"/>
        <v>0.186</v>
      </c>
      <c r="BD80" s="52" t="str">
        <f>IF(参照!L80="","",参照!L80)</f>
        <v>会津エナジー(株)</v>
      </c>
    </row>
    <row r="81" spans="47:56">
      <c r="AU81" s="52" t="str">
        <f>IF(参照!A81="","",参照!A81)</f>
        <v/>
      </c>
      <c r="AV81" s="52" t="str">
        <f>IF(参照!B81="","",参照!B81)</f>
        <v/>
      </c>
      <c r="AW81" s="52" t="str">
        <f>IF(参照!C81="","",参照!C81)</f>
        <v/>
      </c>
      <c r="AX81" s="52" t="str">
        <f>IF(参照!D81="","",参照!D81)</f>
        <v>メニューE</v>
      </c>
      <c r="AY81" s="52">
        <f>IF(参照!E81="","",参照!E81)</f>
        <v>1.7999999999999998E-4</v>
      </c>
      <c r="AZ81" s="52" t="str">
        <f>IF(参照!F81="","",参照!F81)</f>
        <v>荏原環境プラント(株)</v>
      </c>
      <c r="BA81" s="52" t="str">
        <f>IF(参照!G81="","",参照!G81)</f>
        <v>荏原環境プラント(株)_メニューE</v>
      </c>
      <c r="BB81" s="52">
        <f t="shared" si="32"/>
        <v>0.18</v>
      </c>
      <c r="BD81" s="52" t="str">
        <f>IF(参照!L81="","",参照!L81)</f>
        <v>青森県民エナジー(株)</v>
      </c>
    </row>
    <row r="82" spans="47:56">
      <c r="AU82" s="52" t="str">
        <f>IF(参照!A82="","",参照!A82)</f>
        <v/>
      </c>
      <c r="AV82" s="52" t="str">
        <f>IF(参照!B82="","",参照!B82)</f>
        <v/>
      </c>
      <c r="AW82" s="52" t="str">
        <f>IF(参照!C82="","",参照!C82)</f>
        <v/>
      </c>
      <c r="AX82" s="52" t="str">
        <f>IF(参照!D82="","",参照!D82)</f>
        <v>メニューF</v>
      </c>
      <c r="AY82" s="52">
        <f>IF(参照!E82="","",参照!E82)</f>
        <v>1.8699999999999999E-4</v>
      </c>
      <c r="AZ82" s="52" t="str">
        <f>IF(参照!F82="","",参照!F82)</f>
        <v>荏原環境プラント(株)</v>
      </c>
      <c r="BA82" s="52" t="str">
        <f>IF(参照!G82="","",参照!G82)</f>
        <v>荏原環境プラント(株)_メニューF</v>
      </c>
      <c r="BB82" s="52">
        <f t="shared" si="32"/>
        <v>0.187</v>
      </c>
      <c r="BD82" s="52" t="str">
        <f>IF(参照!L82="","",参照!L82)</f>
        <v>朝日ガスエナジー(株)</v>
      </c>
    </row>
    <row r="83" spans="47:56">
      <c r="AU83" s="52" t="str">
        <f>IF(参照!A83="","",参照!A83)</f>
        <v/>
      </c>
      <c r="AV83" s="52" t="str">
        <f>IF(参照!B83="","",参照!B83)</f>
        <v/>
      </c>
      <c r="AW83" s="52" t="str">
        <f>IF(参照!C83="","",参照!C83)</f>
        <v/>
      </c>
      <c r="AX83" s="52" t="str">
        <f>IF(参照!D83="","",参照!D83)</f>
        <v>メニューG</v>
      </c>
      <c r="AY83" s="52">
        <f>IF(参照!E83="","",参照!E83)</f>
        <v>1.83E-4</v>
      </c>
      <c r="AZ83" s="52" t="str">
        <f>IF(参照!F83="","",参照!F83)</f>
        <v>荏原環境プラント(株)</v>
      </c>
      <c r="BA83" s="52" t="str">
        <f>IF(参照!G83="","",参照!G83)</f>
        <v>荏原環境プラント(株)_メニューG</v>
      </c>
      <c r="BB83" s="52">
        <f t="shared" si="32"/>
        <v>0.183</v>
      </c>
      <c r="BD83" s="52" t="str">
        <f>IF(参照!L83="","",参照!L83)</f>
        <v>旭化成(株)</v>
      </c>
    </row>
    <row r="84" spans="47:56">
      <c r="AU84" s="52" t="str">
        <f>IF(参照!A84="","",参照!A84)</f>
        <v/>
      </c>
      <c r="AV84" s="52" t="str">
        <f>IF(参照!B84="","",参照!B84)</f>
        <v/>
      </c>
      <c r="AW84" s="52" t="str">
        <f>IF(参照!C84="","",参照!C84)</f>
        <v/>
      </c>
      <c r="AX84" s="52" t="str">
        <f>IF(参照!D84="","",参照!D84)</f>
        <v>メニューH</v>
      </c>
      <c r="AY84" s="52">
        <f>IF(参照!E84="","",参照!E84)</f>
        <v>3.77E-4</v>
      </c>
      <c r="AZ84" s="52" t="str">
        <f>IF(参照!F84="","",参照!F84)</f>
        <v>荏原環境プラント(株)</v>
      </c>
      <c r="BA84" s="52" t="str">
        <f>IF(参照!G84="","",参照!G84)</f>
        <v>荏原環境プラント(株)_メニューH</v>
      </c>
      <c r="BB84" s="52">
        <f t="shared" si="32"/>
        <v>0.377</v>
      </c>
      <c r="BD84" s="52" t="str">
        <f>IF(参照!L84="","",参照!L84)</f>
        <v>旭マルヰガス(株)</v>
      </c>
    </row>
    <row r="85" spans="47:56">
      <c r="AU85" s="52" t="str">
        <f>IF(参照!A85="","",参照!A85)</f>
        <v/>
      </c>
      <c r="AV85" s="52" t="str">
        <f>IF(参照!B85="","",参照!B85)</f>
        <v/>
      </c>
      <c r="AW85" s="52" t="str">
        <f>IF(参照!C85="","",参照!C85)</f>
        <v/>
      </c>
      <c r="AX85" s="52" t="str">
        <f>IF(参照!D85="","",参照!D85)</f>
        <v>メニューI</v>
      </c>
      <c r="AY85" s="52">
        <f>IF(参照!E85="","",参照!E85)</f>
        <v>2.5000000000000001E-4</v>
      </c>
      <c r="AZ85" s="52" t="str">
        <f>IF(参照!F85="","",参照!F85)</f>
        <v>荏原環境プラント(株)</v>
      </c>
      <c r="BA85" s="52" t="str">
        <f>IF(参照!G85="","",参照!G85)</f>
        <v>荏原環境プラント(株)_メニューI</v>
      </c>
      <c r="BB85" s="52">
        <f t="shared" si="32"/>
        <v>0.25</v>
      </c>
      <c r="BD85" s="52" t="str">
        <f>IF(参照!L85="","",参照!L85)</f>
        <v>足利ガス(株)</v>
      </c>
    </row>
    <row r="86" spans="47:56">
      <c r="AU86" s="52" t="str">
        <f>IF(参照!A86="","",参照!A86)</f>
        <v/>
      </c>
      <c r="AV86" s="52" t="str">
        <f>IF(参照!B86="","",参照!B86)</f>
        <v/>
      </c>
      <c r="AW86" s="52" t="str">
        <f>IF(参照!C86="","",参照!C86)</f>
        <v/>
      </c>
      <c r="AX86" s="52" t="str">
        <f>IF(参照!D86="","",参照!D86)</f>
        <v>メニューJ</v>
      </c>
      <c r="AY86" s="52">
        <f>IF(参照!E86="","",参照!E86)</f>
        <v>3.5E-4</v>
      </c>
      <c r="AZ86" s="52" t="str">
        <f>IF(参照!F86="","",参照!F86)</f>
        <v>荏原環境プラント(株)</v>
      </c>
      <c r="BA86" s="52" t="str">
        <f>IF(参照!G86="","",参照!G86)</f>
        <v>荏原環境プラント(株)_メニューJ</v>
      </c>
      <c r="BB86" s="52">
        <f t="shared" si="32"/>
        <v>0.35</v>
      </c>
      <c r="BD86" s="52" t="str">
        <f>IF(参照!L86="","",参照!L86)</f>
        <v>(株)アシストワンエナジー</v>
      </c>
    </row>
    <row r="87" spans="47:56">
      <c r="AU87" s="52" t="str">
        <f>IF(参照!A87="","",参照!A87)</f>
        <v/>
      </c>
      <c r="AV87" s="52" t="str">
        <f>IF(参照!B87="","",参照!B87)</f>
        <v/>
      </c>
      <c r="AW87" s="52" t="str">
        <f>IF(参照!C87="","",参照!C87)</f>
        <v/>
      </c>
      <c r="AX87" s="52" t="str">
        <f>IF(参照!D87="","",参照!D87)</f>
        <v>メニューK</v>
      </c>
      <c r="AY87" s="52">
        <f>IF(参照!E87="","",参照!E87)</f>
        <v>1.84E-4</v>
      </c>
      <c r="AZ87" s="52" t="str">
        <f>IF(参照!F87="","",参照!F87)</f>
        <v>荏原環境プラント(株)</v>
      </c>
      <c r="BA87" s="52" t="str">
        <f>IF(参照!G87="","",参照!G87)</f>
        <v>荏原環境プラント(株)_メニューK</v>
      </c>
      <c r="BB87" s="52">
        <f t="shared" si="32"/>
        <v>0.184</v>
      </c>
      <c r="BD87" s="52" t="str">
        <f>IF(参照!L87="","",参照!L87)</f>
        <v>アスエネ(株)</v>
      </c>
    </row>
    <row r="88" spans="47:56">
      <c r="AU88" s="52" t="str">
        <f>IF(参照!A88="","",参照!A88)</f>
        <v/>
      </c>
      <c r="AV88" s="52" t="str">
        <f>IF(参照!B88="","",参照!B88)</f>
        <v/>
      </c>
      <c r="AW88" s="52" t="str">
        <f>IF(参照!C88="","",参照!C88)</f>
        <v/>
      </c>
      <c r="AX88" s="52" t="str">
        <f>IF(参照!D88="","",参照!D88)</f>
        <v>メニューL</v>
      </c>
      <c r="AY88" s="52">
        <f>IF(参照!E88="","",参照!E88)</f>
        <v>1.85E-4</v>
      </c>
      <c r="AZ88" s="52" t="str">
        <f>IF(参照!F88="","",参照!F88)</f>
        <v>荏原環境プラント(株)</v>
      </c>
      <c r="BA88" s="52" t="str">
        <f>IF(参照!G88="","",参照!G88)</f>
        <v>荏原環境プラント(株)_メニューL</v>
      </c>
      <c r="BB88" s="52">
        <f t="shared" si="32"/>
        <v>0.185</v>
      </c>
      <c r="BD88" s="52" t="str">
        <f>IF(参照!L88="","",参照!L88)</f>
        <v>アストマックス(株)</v>
      </c>
    </row>
    <row r="89" spans="47:56">
      <c r="AU89" s="52" t="str">
        <f>IF(参照!A89="","",参照!A89)</f>
        <v/>
      </c>
      <c r="AV89" s="52" t="str">
        <f>IF(参照!B89="","",参照!B89)</f>
        <v/>
      </c>
      <c r="AW89" s="52" t="str">
        <f>IF(参照!C89="","",参照!C89)</f>
        <v/>
      </c>
      <c r="AX89" s="52" t="str">
        <f>IF(参照!D89="","",参照!D89)</f>
        <v>メニューM</v>
      </c>
      <c r="AY89" s="52">
        <f>IF(参照!E89="","",参照!E89)</f>
        <v>3.5299999999999996E-4</v>
      </c>
      <c r="AZ89" s="52" t="str">
        <f>IF(参照!F89="","",参照!F89)</f>
        <v>荏原環境プラント(株)</v>
      </c>
      <c r="BA89" s="52" t="str">
        <f>IF(参照!G89="","",参照!G89)</f>
        <v>荏原環境プラント(株)_メニューM</v>
      </c>
      <c r="BB89" s="52">
        <f t="shared" si="32"/>
        <v>0.35299999999999998</v>
      </c>
      <c r="BD89" s="52" t="str">
        <f>IF(参照!L89="","",参照!L89)</f>
        <v>アストマックス・エネルギー合同会社</v>
      </c>
    </row>
    <row r="90" spans="47:56">
      <c r="AU90" s="52" t="str">
        <f>IF(参照!A90="","",参照!A90)</f>
        <v/>
      </c>
      <c r="AV90" s="52" t="str">
        <f>IF(参照!B90="","",参照!B90)</f>
        <v/>
      </c>
      <c r="AW90" s="52" t="str">
        <f>IF(参照!C90="","",参照!C90)</f>
        <v/>
      </c>
      <c r="AX90" s="52" t="str">
        <f>IF(参照!D90="","",参照!D90)</f>
        <v>メニューN(残差)</v>
      </c>
      <c r="AY90" s="52">
        <f>IF(参照!E90="","",参照!E90)</f>
        <v>2.31E-4</v>
      </c>
      <c r="AZ90" s="52" t="str">
        <f>IF(参照!F90="","",参照!F90)</f>
        <v>荏原環境プラント(株)</v>
      </c>
      <c r="BA90" s="52" t="str">
        <f>IF(参照!G90="","",参照!G90)</f>
        <v>荏原環境プラント(株)_メニューN(残差)</v>
      </c>
      <c r="BB90" s="52">
        <f t="shared" si="32"/>
        <v>0.23100000000000001</v>
      </c>
      <c r="BD90" s="52" t="str">
        <f>IF(参照!L90="","",参照!L90)</f>
        <v>アストモスエネルギー(株)</v>
      </c>
    </row>
    <row r="91" spans="47:56">
      <c r="AU91" s="52" t="str">
        <f>IF(参照!A91="","",参照!A91)</f>
        <v/>
      </c>
      <c r="AV91" s="52" t="str">
        <f>IF(参照!B91="","",参照!B91)</f>
        <v/>
      </c>
      <c r="AW91" s="52" t="str">
        <f>IF(参照!C91="","",参照!C91)</f>
        <v/>
      </c>
      <c r="AX91" s="52" t="str">
        <f>IF(参照!D91="","",参照!D91)</f>
        <v>(参考値)事業者全体</v>
      </c>
      <c r="AY91" s="52">
        <f>IF(参照!E91="","",参照!E91)</f>
        <v>2.3599999999999999E-4</v>
      </c>
      <c r="AZ91" s="52" t="str">
        <f>IF(参照!F91="","",参照!F91)</f>
        <v>荏原環境プラント(株)</v>
      </c>
      <c r="BA91" s="52" t="str">
        <f>IF(参照!G91="","",参照!G91)</f>
        <v>荏原環境プラント(株)_(参考値)事業者全体</v>
      </c>
      <c r="BB91" s="52">
        <f t="shared" si="32"/>
        <v>0.23599999999999999</v>
      </c>
      <c r="BD91" s="52" t="str">
        <f>IF(参照!L91="","",参照!L91)</f>
        <v>厚木瓦斯(株)</v>
      </c>
    </row>
    <row r="92" spans="47:56">
      <c r="AU92" s="52" t="str">
        <f>IF(参照!A92="","",参照!A92)</f>
        <v>A0026</v>
      </c>
      <c r="AV92" s="52" t="str">
        <f>IF(参照!B92="","",参照!B92)</f>
        <v>東京エコサービス(株)</v>
      </c>
      <c r="AW92" s="52">
        <f>IF(参照!C92="","",参照!C92)</f>
        <v>8.7999999999999998E-5</v>
      </c>
      <c r="AX92" s="52" t="str">
        <f>IF(参照!D92="","",参照!D92)</f>
        <v>メニューA</v>
      </c>
      <c r="AY92" s="52">
        <f>IF(参照!E92="","",参照!E92)</f>
        <v>0</v>
      </c>
      <c r="AZ92" s="52" t="str">
        <f>IF(参照!F92="","",参照!F92)</f>
        <v>東京エコサービス(株)</v>
      </c>
      <c r="BA92" s="52" t="str">
        <f>IF(参照!G92="","",参照!G92)</f>
        <v>東京エコサービス(株)_メニューA</v>
      </c>
      <c r="BB92" s="52">
        <f t="shared" si="32"/>
        <v>0</v>
      </c>
      <c r="BD92" s="52" t="str">
        <f>IF(参照!L92="","",参照!L92)</f>
        <v>(株)アドバンテック</v>
      </c>
    </row>
    <row r="93" spans="47:56">
      <c r="AU93" s="52" t="str">
        <f>IF(参照!A93="","",参照!A93)</f>
        <v/>
      </c>
      <c r="AV93" s="52" t="str">
        <f>IF(参照!B93="","",参照!B93)</f>
        <v/>
      </c>
      <c r="AW93" s="52" t="str">
        <f>IF(参照!C93="","",参照!C93)</f>
        <v/>
      </c>
      <c r="AX93" s="52" t="str">
        <f>IF(参照!D93="","",参照!D93)</f>
        <v>メニューB(残差)</v>
      </c>
      <c r="AY93" s="52">
        <f>IF(参照!E93="","",参照!E93)</f>
        <v>0</v>
      </c>
      <c r="AZ93" s="52" t="str">
        <f>IF(参照!F93="","",参照!F93)</f>
        <v>東京エコサービス(株)</v>
      </c>
      <c r="BA93" s="52" t="str">
        <f>IF(参照!G93="","",参照!G93)</f>
        <v>東京エコサービス(株)_メニューB(残差)</v>
      </c>
      <c r="BB93" s="52">
        <f t="shared" si="32"/>
        <v>0</v>
      </c>
      <c r="BD93" s="52" t="str">
        <f>IF(参照!L93="","",参照!L93)</f>
        <v>(株)アメニティ電力</v>
      </c>
    </row>
    <row r="94" spans="47:56">
      <c r="AU94" s="52" t="str">
        <f>IF(参照!A94="","",参照!A94)</f>
        <v/>
      </c>
      <c r="AV94" s="52" t="str">
        <f>IF(参照!B94="","",参照!B94)</f>
        <v/>
      </c>
      <c r="AW94" s="52" t="str">
        <f>IF(参照!C94="","",参照!C94)</f>
        <v/>
      </c>
      <c r="AX94" s="52" t="str">
        <f>IF(参照!D94="","",参照!D94)</f>
        <v>(参考値)事業者全体</v>
      </c>
      <c r="AY94" s="52">
        <f>IF(参照!E94="","",参照!E94)</f>
        <v>4.6999999999999997E-5</v>
      </c>
      <c r="AZ94" s="52" t="str">
        <f>IF(参照!F94="","",参照!F94)</f>
        <v>東京エコサービス(株)</v>
      </c>
      <c r="BA94" s="52" t="str">
        <f>IF(参照!G94="","",参照!G94)</f>
        <v>東京エコサービス(株)_(参考値)事業者全体</v>
      </c>
      <c r="BB94" s="52">
        <f t="shared" si="32"/>
        <v>4.7E-2</v>
      </c>
      <c r="BD94" s="52" t="str">
        <f>IF(参照!L94="","",参照!L94)</f>
        <v>有明エナジー(株)</v>
      </c>
    </row>
    <row r="95" spans="47:56">
      <c r="AU95" s="52" t="str">
        <f>IF(参照!A95="","",参照!A95)</f>
        <v>A0027</v>
      </c>
      <c r="AV95" s="52" t="str">
        <f>IF(参照!B95="","",参照!B95)</f>
        <v>ダイヤモンドパワー(株)</v>
      </c>
      <c r="AW95" s="52">
        <f>IF(参照!C95="","",参照!C95)</f>
        <v>9.990000000000001E-4</v>
      </c>
      <c r="AX95" s="52" t="str">
        <f>IF(参照!D95="","",参照!D95)</f>
        <v>メニューA</v>
      </c>
      <c r="AY95" s="52">
        <f>IF(参照!E95="","",参照!E95)</f>
        <v>0</v>
      </c>
      <c r="AZ95" s="52" t="str">
        <f>IF(参照!F95="","",参照!F95)</f>
        <v>ダイヤモンドパワー(株)</v>
      </c>
      <c r="BA95" s="52" t="str">
        <f>IF(参照!G95="","",参照!G95)</f>
        <v>ダイヤモンドパワー(株)_メニューA</v>
      </c>
      <c r="BB95" s="52">
        <f t="shared" si="32"/>
        <v>0</v>
      </c>
      <c r="BD95" s="52" t="str">
        <f>IF(参照!L95="","",参照!L95)</f>
        <v>(株)アルファライズ</v>
      </c>
    </row>
    <row r="96" spans="47:56">
      <c r="AU96" s="52" t="str">
        <f>IF(参照!A96="","",参照!A96)</f>
        <v/>
      </c>
      <c r="AV96" s="52" t="str">
        <f>IF(参照!B96="","",参照!B96)</f>
        <v/>
      </c>
      <c r="AW96" s="52" t="str">
        <f>IF(参照!C96="","",参照!C96)</f>
        <v/>
      </c>
      <c r="AX96" s="52" t="str">
        <f>IF(参照!D96="","",参照!D96)</f>
        <v>メニューB</v>
      </c>
      <c r="AY96" s="52">
        <f>IF(参照!E96="","",参照!E96)</f>
        <v>2.2700000000000002E-4</v>
      </c>
      <c r="AZ96" s="52" t="str">
        <f>IF(参照!F96="","",参照!F96)</f>
        <v>ダイヤモンドパワー(株)</v>
      </c>
      <c r="BA96" s="52" t="str">
        <f>IF(参照!G96="","",参照!G96)</f>
        <v>ダイヤモンドパワー(株)_メニューB</v>
      </c>
      <c r="BB96" s="52">
        <f t="shared" si="32"/>
        <v>0.22700000000000001</v>
      </c>
      <c r="BD96" s="52" t="str">
        <f>IF(参照!L96="","",参照!L96)</f>
        <v>あんしん電力合同会社</v>
      </c>
    </row>
    <row r="97" spans="47:56">
      <c r="AU97" s="52" t="str">
        <f>IF(参照!A97="","",参照!A97)</f>
        <v/>
      </c>
      <c r="AV97" s="52" t="str">
        <f>IF(参照!B97="","",参照!B97)</f>
        <v/>
      </c>
      <c r="AW97" s="52" t="str">
        <f>IF(参照!C97="","",参照!C97)</f>
        <v/>
      </c>
      <c r="AX97" s="52" t="str">
        <f>IF(参照!D97="","",参照!D97)</f>
        <v>メニューC(残差)</v>
      </c>
      <c r="AY97" s="52">
        <f>IF(参照!E97="","",参照!E97)</f>
        <v>1.2689999999999999E-3</v>
      </c>
      <c r="AZ97" s="52" t="str">
        <f>IF(参照!F97="","",参照!F97)</f>
        <v>ダイヤモンドパワー(株)</v>
      </c>
      <c r="BA97" s="52" t="str">
        <f>IF(参照!G97="","",参照!G97)</f>
        <v>ダイヤモンドパワー(株)_メニューC(残差)</v>
      </c>
      <c r="BB97" s="52">
        <f t="shared" si="32"/>
        <v>1.2689999999999999</v>
      </c>
      <c r="BD97" s="52" t="str">
        <f>IF(参照!L97="","",参照!L97)</f>
        <v>アンビット・エナジー・ジャパン合同会社</v>
      </c>
    </row>
    <row r="98" spans="47:56">
      <c r="AU98" s="52" t="str">
        <f>IF(参照!A98="","",参照!A98)</f>
        <v/>
      </c>
      <c r="AV98" s="52" t="str">
        <f>IF(参照!B98="","",参照!B98)</f>
        <v/>
      </c>
      <c r="AW98" s="52" t="str">
        <f>IF(参照!C98="","",参照!C98)</f>
        <v/>
      </c>
      <c r="AX98" s="52" t="str">
        <f>IF(参照!D98="","",参照!D98)</f>
        <v>(参考値)事業者全体</v>
      </c>
      <c r="AY98" s="52">
        <f>IF(参照!E98="","",参照!E98)</f>
        <v>6.0899999999999995E-4</v>
      </c>
      <c r="AZ98" s="52" t="str">
        <f>IF(参照!F98="","",参照!F98)</f>
        <v>ダイヤモンドパワー(株)</v>
      </c>
      <c r="BA98" s="52" t="str">
        <f>IF(参照!G98="","",参照!G98)</f>
        <v>ダイヤモンドパワー(株)_(参考値)事業者全体</v>
      </c>
      <c r="BB98" s="52">
        <f t="shared" si="32"/>
        <v>0.60899999999999999</v>
      </c>
      <c r="BD98" s="52" t="str">
        <f>IF(参照!L98="","",参照!L98)</f>
        <v>(株)イーエムアイ</v>
      </c>
    </row>
    <row r="99" spans="47:56">
      <c r="AU99" s="52" t="str">
        <f>IF(参照!A99="","",参照!A99)</f>
        <v>A0028</v>
      </c>
      <c r="AV99" s="52" t="str">
        <f>IF(参照!B99="","",参照!B99)</f>
        <v>出光グリーンパワー(株)</v>
      </c>
      <c r="AW99" s="52">
        <f>IF(参照!C99="","",参照!C99)</f>
        <v>2.9999999999999997E-4</v>
      </c>
      <c r="AX99" s="52" t="str">
        <f>IF(参照!D99="","",参照!D99)</f>
        <v>メニューA</v>
      </c>
      <c r="AY99" s="52">
        <f>IF(参照!E99="","",参照!E99)</f>
        <v>0</v>
      </c>
      <c r="AZ99" s="52" t="str">
        <f>IF(参照!F99="","",参照!F99)</f>
        <v>出光グリーンパワー(株)</v>
      </c>
      <c r="BA99" s="52" t="str">
        <f>IF(参照!G99="","",参照!G99)</f>
        <v>出光グリーンパワー(株)_メニューA</v>
      </c>
      <c r="BB99" s="52">
        <f t="shared" si="32"/>
        <v>0</v>
      </c>
      <c r="BD99" s="52" t="str">
        <f>IF(参照!L99="","",参照!L99)</f>
        <v>(株)イーセル</v>
      </c>
    </row>
    <row r="100" spans="47:56">
      <c r="AU100" s="52" t="str">
        <f>IF(参照!A100="","",参照!A100)</f>
        <v/>
      </c>
      <c r="AV100" s="52" t="str">
        <f>IF(参照!B100="","",参照!B100)</f>
        <v/>
      </c>
      <c r="AW100" s="52" t="str">
        <f>IF(参照!C100="","",参照!C100)</f>
        <v/>
      </c>
      <c r="AX100" s="52" t="str">
        <f>IF(参照!D100="","",参照!D100)</f>
        <v>メニューB</v>
      </c>
      <c r="AY100" s="52">
        <f>IF(参照!E100="","",参照!E100)</f>
        <v>0</v>
      </c>
      <c r="AZ100" s="52" t="str">
        <f>IF(参照!F100="","",参照!F100)</f>
        <v>出光グリーンパワー(株)</v>
      </c>
      <c r="BA100" s="52" t="str">
        <f>IF(参照!G100="","",参照!G100)</f>
        <v>出光グリーンパワー(株)_メニューB</v>
      </c>
      <c r="BB100" s="52">
        <f t="shared" si="32"/>
        <v>0</v>
      </c>
      <c r="BD100" s="52" t="str">
        <f>IF(参照!L100="","",参照!L100)</f>
        <v>飯田まちづくり電力(株)</v>
      </c>
    </row>
    <row r="101" spans="47:56">
      <c r="AU101" s="52" t="str">
        <f>IF(参照!A101="","",参照!A101)</f>
        <v/>
      </c>
      <c r="AV101" s="52" t="str">
        <f>IF(参照!B101="","",参照!B101)</f>
        <v/>
      </c>
      <c r="AW101" s="52" t="str">
        <f>IF(参照!C101="","",参照!C101)</f>
        <v/>
      </c>
      <c r="AX101" s="52" t="str">
        <f>IF(参照!D101="","",参照!D101)</f>
        <v>メニューC</v>
      </c>
      <c r="AY101" s="52">
        <f>IF(参照!E101="","",参照!E101)</f>
        <v>2.0000000000000001E-4</v>
      </c>
      <c r="AZ101" s="52" t="str">
        <f>IF(参照!F101="","",参照!F101)</f>
        <v>出光グリーンパワー(株)</v>
      </c>
      <c r="BA101" s="52" t="str">
        <f>IF(参照!G101="","",参照!G101)</f>
        <v>出光グリーンパワー(株)_メニューC</v>
      </c>
      <c r="BB101" s="52">
        <f t="shared" si="32"/>
        <v>0.2</v>
      </c>
      <c r="BD101" s="52" t="str">
        <f>IF(参照!L101="","",参照!L101)</f>
        <v>(株)イーネットワーク</v>
      </c>
    </row>
    <row r="102" spans="47:56">
      <c r="AU102" s="52" t="str">
        <f>IF(参照!A102="","",参照!A102)</f>
        <v/>
      </c>
      <c r="AV102" s="52" t="str">
        <f>IF(参照!B102="","",参照!B102)</f>
        <v/>
      </c>
      <c r="AW102" s="52" t="str">
        <f>IF(参照!C102="","",参照!C102)</f>
        <v/>
      </c>
      <c r="AX102" s="52" t="str">
        <f>IF(参照!D102="","",参照!D102)</f>
        <v>メニューD(残差)</v>
      </c>
      <c r="AY102" s="52">
        <f>IF(参照!E102="","",参照!E102)</f>
        <v>4.5100000000000001E-4</v>
      </c>
      <c r="AZ102" s="52" t="str">
        <f>IF(参照!F102="","",参照!F102)</f>
        <v>出光グリーンパワー(株)</v>
      </c>
      <c r="BA102" s="52" t="str">
        <f>IF(参照!G102="","",参照!G102)</f>
        <v>出光グリーンパワー(株)_メニューD(残差)</v>
      </c>
      <c r="BB102" s="52">
        <f t="shared" si="32"/>
        <v>0.45100000000000001</v>
      </c>
      <c r="BD102" s="52" t="str">
        <f>IF(参照!L102="","",参照!L102)</f>
        <v>(株)イーネットワークシステムズ</v>
      </c>
    </row>
    <row r="103" spans="47:56">
      <c r="AU103" s="52" t="str">
        <f>IF(参照!A103="","",参照!A103)</f>
        <v/>
      </c>
      <c r="AV103" s="52" t="str">
        <f>IF(参照!B103="","",参照!B103)</f>
        <v/>
      </c>
      <c r="AW103" s="52" t="str">
        <f>IF(参照!C103="","",参照!C103)</f>
        <v/>
      </c>
      <c r="AX103" s="52" t="str">
        <f>IF(参照!D103="","",参照!D103)</f>
        <v>(参考値)事業者全体</v>
      </c>
      <c r="AY103" s="52">
        <f>IF(参照!E103="","",参照!E103)</f>
        <v>3.9400000000000004E-4</v>
      </c>
      <c r="AZ103" s="52" t="str">
        <f>IF(参照!F103="","",参照!F103)</f>
        <v>出光グリーンパワー(株)</v>
      </c>
      <c r="BA103" s="52" t="str">
        <f>IF(参照!G103="","",参照!G103)</f>
        <v>出光グリーンパワー(株)_(参考値)事業者全体</v>
      </c>
      <c r="BB103" s="52">
        <f t="shared" si="32"/>
        <v>0.39400000000000002</v>
      </c>
      <c r="BD103" s="52" t="str">
        <f>IF(参照!L103="","",参照!L103)</f>
        <v>イーレックス(株)</v>
      </c>
    </row>
    <row r="104" spans="47:56">
      <c r="AU104" s="52" t="str">
        <f>IF(参照!A104="","",参照!A104)</f>
        <v>A0031</v>
      </c>
      <c r="AV104" s="52" t="str">
        <f>IF(参照!B104="","",参照!B104)</f>
        <v>(株)新出光</v>
      </c>
      <c r="AW104" s="52">
        <f>IF(参照!C104="","",参照!C104)</f>
        <v>4.7399999999999997E-4</v>
      </c>
      <c r="AX104" s="52" t="str">
        <f>IF(参照!D104="","",参照!D104)</f>
        <v>メニューA</v>
      </c>
      <c r="AY104" s="52">
        <f>IF(参照!E104="","",参照!E104)</f>
        <v>0</v>
      </c>
      <c r="AZ104" s="52" t="str">
        <f>IF(参照!F104="","",参照!F104)</f>
        <v>(株)新出光</v>
      </c>
      <c r="BA104" s="52" t="str">
        <f>IF(参照!G104="","",参照!G104)</f>
        <v>(株)新出光_メニューA</v>
      </c>
      <c r="BB104" s="52">
        <f t="shared" si="32"/>
        <v>0</v>
      </c>
      <c r="BD104" s="52" t="str">
        <f>IF(参照!L104="","",参照!L104)</f>
        <v>イオンディライト(株)</v>
      </c>
    </row>
    <row r="105" spans="47:56">
      <c r="AU105" s="52" t="str">
        <f>IF(参照!A105="","",参照!A105)</f>
        <v/>
      </c>
      <c r="AV105" s="52" t="str">
        <f>IF(参照!B105="","",参照!B105)</f>
        <v/>
      </c>
      <c r="AW105" s="52" t="str">
        <f>IF(参照!C105="","",参照!C105)</f>
        <v/>
      </c>
      <c r="AX105" s="52" t="str">
        <f>IF(参照!D105="","",参照!D105)</f>
        <v>メニューB</v>
      </c>
      <c r="AY105" s="52">
        <f>IF(参照!E105="","",参照!E105)</f>
        <v>0</v>
      </c>
      <c r="AZ105" s="52" t="str">
        <f>IF(参照!F105="","",参照!F105)</f>
        <v>(株)新出光</v>
      </c>
      <c r="BA105" s="52" t="str">
        <f>IF(参照!G105="","",参照!G105)</f>
        <v>(株)新出光_メニューB</v>
      </c>
      <c r="BB105" s="52">
        <f t="shared" si="32"/>
        <v>0</v>
      </c>
      <c r="BD105" s="52" t="str">
        <f>IF(参照!L105="","",参照!L105)</f>
        <v>(株)池見石油店</v>
      </c>
    </row>
    <row r="106" spans="47:56">
      <c r="AU106" s="52" t="str">
        <f>IF(参照!A106="","",参照!A106)</f>
        <v/>
      </c>
      <c r="AV106" s="52" t="str">
        <f>IF(参照!B106="","",参照!B106)</f>
        <v/>
      </c>
      <c r="AW106" s="52" t="str">
        <f>IF(参照!C106="","",参照!C106)</f>
        <v/>
      </c>
      <c r="AX106" s="52" t="str">
        <f>IF(参照!D106="","",参照!D106)</f>
        <v>メニューC</v>
      </c>
      <c r="AY106" s="52">
        <f>IF(参照!E106="","",参照!E106)</f>
        <v>0</v>
      </c>
      <c r="AZ106" s="52" t="str">
        <f>IF(参照!F106="","",参照!F106)</f>
        <v>(株)新出光</v>
      </c>
      <c r="BA106" s="52" t="str">
        <f>IF(参照!G106="","",参照!G106)</f>
        <v>(株)新出光_メニューC</v>
      </c>
      <c r="BB106" s="52">
        <f t="shared" si="32"/>
        <v>0</v>
      </c>
      <c r="BD106" s="52" t="str">
        <f>IF(参照!L106="","",参照!L106)</f>
        <v>いこま市民パワー(株)</v>
      </c>
    </row>
    <row r="107" spans="47:56">
      <c r="AU107" s="52" t="str">
        <f>IF(参照!A107="","",参照!A107)</f>
        <v/>
      </c>
      <c r="AV107" s="52" t="str">
        <f>IF(参照!B107="","",参照!B107)</f>
        <v/>
      </c>
      <c r="AW107" s="52" t="str">
        <f>IF(参照!C107="","",参照!C107)</f>
        <v/>
      </c>
      <c r="AX107" s="52" t="str">
        <f>IF(参照!D107="","",参照!D107)</f>
        <v>メニューD</v>
      </c>
      <c r="AY107" s="52">
        <f>IF(参照!E107="","",参照!E107)</f>
        <v>1.11E-4</v>
      </c>
      <c r="AZ107" s="52" t="str">
        <f>IF(参照!F107="","",参照!F107)</f>
        <v>(株)新出光</v>
      </c>
      <c r="BA107" s="52" t="str">
        <f>IF(参照!G107="","",参照!G107)</f>
        <v>(株)新出光_メニューD</v>
      </c>
      <c r="BB107" s="52">
        <f t="shared" si="32"/>
        <v>0.111</v>
      </c>
      <c r="BD107" s="52" t="str">
        <f>IF(参照!L107="","",参照!L107)</f>
        <v>(株)イシオ</v>
      </c>
    </row>
    <row r="108" spans="47:56">
      <c r="AU108" s="52" t="str">
        <f>IF(参照!A108="","",参照!A108)</f>
        <v/>
      </c>
      <c r="AV108" s="52" t="str">
        <f>IF(参照!B108="","",参照!B108)</f>
        <v/>
      </c>
      <c r="AW108" s="52" t="str">
        <f>IF(参照!C108="","",参照!C108)</f>
        <v/>
      </c>
      <c r="AX108" s="52" t="str">
        <f>IF(参照!D108="","",参照!D108)</f>
        <v>メニューE</v>
      </c>
      <c r="AY108" s="52">
        <f>IF(参照!E108="","",参照!E108)</f>
        <v>0</v>
      </c>
      <c r="AZ108" s="52" t="str">
        <f>IF(参照!F108="","",参照!F108)</f>
        <v>(株)新出光</v>
      </c>
      <c r="BA108" s="52" t="str">
        <f>IF(参照!G108="","",参照!G108)</f>
        <v>(株)新出光_メニューE</v>
      </c>
      <c r="BB108" s="52">
        <f t="shared" si="32"/>
        <v>0</v>
      </c>
      <c r="BD108" s="52" t="str">
        <f>IF(参照!L108="","",参照!L108)</f>
        <v>石川電力(株)</v>
      </c>
    </row>
    <row r="109" spans="47:56">
      <c r="AU109" s="52" t="str">
        <f>IF(参照!A109="","",参照!A109)</f>
        <v/>
      </c>
      <c r="AV109" s="52" t="str">
        <f>IF(参照!B109="","",参照!B109)</f>
        <v/>
      </c>
      <c r="AW109" s="52" t="str">
        <f>IF(参照!C109="","",参照!C109)</f>
        <v/>
      </c>
      <c r="AX109" s="52" t="str">
        <f>IF(参照!D109="","",参照!D109)</f>
        <v>メニューF</v>
      </c>
      <c r="AY109" s="52">
        <f>IF(参照!E109="","",参照!E109)</f>
        <v>0</v>
      </c>
      <c r="AZ109" s="52" t="str">
        <f>IF(参照!F109="","",参照!F109)</f>
        <v>(株)新出光</v>
      </c>
      <c r="BA109" s="52" t="str">
        <f>IF(参照!G109="","",参照!G109)</f>
        <v>(株)新出光_メニューF</v>
      </c>
      <c r="BB109" s="52">
        <f t="shared" si="32"/>
        <v>0</v>
      </c>
      <c r="BD109" s="52" t="str">
        <f>IF(参照!L109="","",参照!L109)</f>
        <v>一般財団法人泉佐野電力　　</v>
      </c>
    </row>
    <row r="110" spans="47:56">
      <c r="AU110" s="52" t="str">
        <f>IF(参照!A110="","",参照!A110)</f>
        <v/>
      </c>
      <c r="AV110" s="52" t="str">
        <f>IF(参照!B110="","",参照!B110)</f>
        <v/>
      </c>
      <c r="AW110" s="52" t="str">
        <f>IF(参照!C110="","",参照!C110)</f>
        <v/>
      </c>
      <c r="AX110" s="52" t="str">
        <f>IF(参照!D110="","",参照!D110)</f>
        <v>メニューG</v>
      </c>
      <c r="AY110" s="52">
        <f>IF(参照!E110="","",参照!E110)</f>
        <v>0</v>
      </c>
      <c r="AZ110" s="52" t="str">
        <f>IF(参照!F110="","",参照!F110)</f>
        <v>(株)新出光</v>
      </c>
      <c r="BA110" s="52" t="str">
        <f>IF(参照!G110="","",参照!G110)</f>
        <v>(株)新出光_メニューG</v>
      </c>
      <c r="BB110" s="52">
        <f t="shared" si="32"/>
        <v>0</v>
      </c>
      <c r="BD110" s="52" t="str">
        <f>IF(参照!L110="","",参照!L110)</f>
        <v>いずも縁結び電力(株)</v>
      </c>
    </row>
    <row r="111" spans="47:56">
      <c r="AU111" s="52" t="str">
        <f>IF(参照!A111="","",参照!A111)</f>
        <v/>
      </c>
      <c r="AV111" s="52" t="str">
        <f>IF(参照!B111="","",参照!B111)</f>
        <v/>
      </c>
      <c r="AW111" s="52" t="str">
        <f>IF(参照!C111="","",参照!C111)</f>
        <v/>
      </c>
      <c r="AX111" s="52" t="str">
        <f>IF(参照!D111="","",参照!D111)</f>
        <v>メニューH</v>
      </c>
      <c r="AY111" s="52">
        <f>IF(参照!E111="","",参照!E111)</f>
        <v>0</v>
      </c>
      <c r="AZ111" s="52" t="str">
        <f>IF(参照!F111="","",参照!F111)</f>
        <v>(株)新出光</v>
      </c>
      <c r="BA111" s="52" t="str">
        <f>IF(参照!G111="","",参照!G111)</f>
        <v>(株)新出光_メニューH</v>
      </c>
      <c r="BB111" s="52">
        <f t="shared" si="32"/>
        <v>0</v>
      </c>
      <c r="BD111" s="52" t="str">
        <f>IF(参照!L111="","",参照!L111)</f>
        <v>出雲ガス(株)</v>
      </c>
    </row>
    <row r="112" spans="47:56">
      <c r="AU112" s="52" t="str">
        <f>IF(参照!A112="","",参照!A112)</f>
        <v/>
      </c>
      <c r="AV112" s="52" t="str">
        <f>IF(参照!B112="","",参照!B112)</f>
        <v/>
      </c>
      <c r="AW112" s="52" t="str">
        <f>IF(参照!C112="","",参照!C112)</f>
        <v/>
      </c>
      <c r="AX112" s="52" t="str">
        <f>IF(参照!D112="","",参照!D112)</f>
        <v>メニューI(残差)</v>
      </c>
      <c r="AY112" s="52">
        <f>IF(参照!E112="","",参照!E112)</f>
        <v>4.9700000000000005E-4</v>
      </c>
      <c r="AZ112" s="52" t="str">
        <f>IF(参照!F112="","",参照!F112)</f>
        <v>(株)新出光</v>
      </c>
      <c r="BA112" s="52" t="str">
        <f>IF(参照!G112="","",参照!G112)</f>
        <v>(株)新出光_メニューI(残差)</v>
      </c>
      <c r="BB112" s="52">
        <f t="shared" si="32"/>
        <v>0.49700000000000005</v>
      </c>
      <c r="BD112" s="52" t="str">
        <f>IF(参照!L112="","",参照!L112)</f>
        <v>出雲ケーブルビジョン(株)</v>
      </c>
    </row>
    <row r="113" spans="47:56">
      <c r="AU113" s="52" t="str">
        <f>IF(参照!A113="","",参照!A113)</f>
        <v/>
      </c>
      <c r="AV113" s="52" t="str">
        <f>IF(参照!B113="","",参照!B113)</f>
        <v/>
      </c>
      <c r="AW113" s="52" t="str">
        <f>IF(参照!C113="","",参照!C113)</f>
        <v/>
      </c>
      <c r="AX113" s="52" t="str">
        <f>IF(参照!D113="","",参照!D113)</f>
        <v>(参考値)事業者全体</v>
      </c>
      <c r="AY113" s="52">
        <f>IF(参照!E113="","",参照!E113)</f>
        <v>4.5800000000000002E-4</v>
      </c>
      <c r="AZ113" s="52" t="str">
        <f>IF(参照!F113="","",参照!F113)</f>
        <v>(株)新出光</v>
      </c>
      <c r="BA113" s="52" t="str">
        <f>IF(参照!G113="","",参照!G113)</f>
        <v>(株)新出光_(参考値)事業者全体</v>
      </c>
      <c r="BB113" s="52">
        <f t="shared" si="32"/>
        <v>0.45800000000000002</v>
      </c>
      <c r="BD113" s="52" t="str">
        <f>IF(参照!L113="","",参照!L113)</f>
        <v>伊勢崎ガス(株)</v>
      </c>
    </row>
    <row r="114" spans="47:56">
      <c r="AU114" s="52" t="str">
        <f>IF(参照!A114="","",参照!A114)</f>
        <v>A0032</v>
      </c>
      <c r="AV114" s="52" t="str">
        <f>IF(参照!B114="","",参照!B114)</f>
        <v>セントラル石油瓦斯(株)</v>
      </c>
      <c r="AW114" s="52">
        <f>IF(参照!C114="","",参照!C114)</f>
        <v>4.9399999999999997E-4</v>
      </c>
      <c r="AX114" s="52" t="str">
        <f>IF(参照!D114="","",参照!D114)</f>
        <v/>
      </c>
      <c r="AY114" s="52">
        <f>IF(参照!E114="","",参照!E114)</f>
        <v>4.3800000000000002E-4</v>
      </c>
      <c r="AZ114" s="52" t="str">
        <f>IF(参照!F114="","",参照!F114)</f>
        <v>セントラル石油瓦斯(株)</v>
      </c>
      <c r="BA114" s="52" t="str">
        <f>IF(参照!G114="","",参照!G114)</f>
        <v>セントラル石油瓦斯(株)_</v>
      </c>
      <c r="BB114" s="52">
        <f t="shared" si="32"/>
        <v>0.438</v>
      </c>
      <c r="BD114" s="52" t="str">
        <f>IF(参照!L114="","",参照!L114)</f>
        <v>伊勢志摩電力(株)</v>
      </c>
    </row>
    <row r="115" spans="47:56">
      <c r="AU115" s="52" t="str">
        <f>IF(参照!A115="","",参照!A115)</f>
        <v>A0034</v>
      </c>
      <c r="AV115" s="52" t="str">
        <f>IF(参照!B115="","",参照!B115)</f>
        <v>一般財団法人泉佐野電力　　</v>
      </c>
      <c r="AW115" s="52">
        <f>IF(参照!C115="","",参照!C115)</f>
        <v>3.68E-4</v>
      </c>
      <c r="AX115" s="52" t="str">
        <f>IF(参照!D115="","",参照!D115)</f>
        <v/>
      </c>
      <c r="AY115" s="52">
        <f>IF(参照!E115="","",参照!E115)</f>
        <v>4.37E-4</v>
      </c>
      <c r="AZ115" s="52" t="str">
        <f>IF(参照!F115="","",参照!F115)</f>
        <v>一般財団法人泉佐野電力　　</v>
      </c>
      <c r="BA115" s="52" t="str">
        <f>IF(参照!G115="","",参照!G115)</f>
        <v>一般財団法人泉佐野電力　　_</v>
      </c>
      <c r="BB115" s="52">
        <f t="shared" si="32"/>
        <v>0.437</v>
      </c>
      <c r="BD115" s="52" t="str">
        <f>IF(参照!L115="","",参照!L115)</f>
        <v>(株)いちき串木野電力</v>
      </c>
    </row>
    <row r="116" spans="47:56">
      <c r="AU116" s="52" t="str">
        <f>IF(参照!A116="","",参照!A116)</f>
        <v>A0035</v>
      </c>
      <c r="AV116" s="52" t="str">
        <f>IF(参照!B116="","",参照!B116)</f>
        <v>コスモエネルギーソリューションズ(株)</v>
      </c>
      <c r="AW116" s="52">
        <f>IF(参照!C116="","",参照!C116)</f>
        <v>3.0499999999999999E-4</v>
      </c>
      <c r="AX116" s="52" t="str">
        <f>IF(参照!D116="","",参照!D116)</f>
        <v>メニューA</v>
      </c>
      <c r="AY116" s="52">
        <f>IF(参照!E116="","",参照!E116)</f>
        <v>0</v>
      </c>
      <c r="AZ116" s="52" t="str">
        <f>IF(参照!F116="","",参照!F116)</f>
        <v>コスモエネルギーソリューションズ(株)</v>
      </c>
      <c r="BA116" s="52" t="str">
        <f>IF(参照!G116="","",参照!G116)</f>
        <v>コスモエネルギーソリューションズ(株)_メニューA</v>
      </c>
      <c r="BB116" s="52">
        <f t="shared" si="32"/>
        <v>0</v>
      </c>
      <c r="BD116" s="52" t="str">
        <f>IF(参照!L116="","",参照!L116)</f>
        <v>(株)いちたかガスワン</v>
      </c>
    </row>
    <row r="117" spans="47:56">
      <c r="AU117" s="52" t="str">
        <f>IF(参照!A117="","",参照!A117)</f>
        <v/>
      </c>
      <c r="AV117" s="52" t="str">
        <f>IF(参照!B117="","",参照!B117)</f>
        <v/>
      </c>
      <c r="AW117" s="52" t="str">
        <f>IF(参照!C117="","",参照!C117)</f>
        <v/>
      </c>
      <c r="AX117" s="52" t="str">
        <f>IF(参照!D117="","",参照!D117)</f>
        <v>メニューB(残差)</v>
      </c>
      <c r="AY117" s="52">
        <f>IF(参照!E117="","",参照!E117)</f>
        <v>6.8800000000000003E-4</v>
      </c>
      <c r="AZ117" s="52" t="str">
        <f>IF(参照!F117="","",参照!F117)</f>
        <v>コスモエネルギーソリューションズ(株)</v>
      </c>
      <c r="BA117" s="52" t="str">
        <f>IF(参照!G117="","",参照!G117)</f>
        <v>コスモエネルギーソリューションズ(株)_メニューB(残差)</v>
      </c>
      <c r="BB117" s="52">
        <f t="shared" si="32"/>
        <v>0.68800000000000006</v>
      </c>
      <c r="BD117" s="52" t="str">
        <f>IF(参照!L117="","",参照!L117)</f>
        <v>出光グリーンパワー(株)</v>
      </c>
    </row>
    <row r="118" spans="47:56">
      <c r="AU118" s="52" t="str">
        <f>IF(参照!A118="","",参照!A118)</f>
        <v/>
      </c>
      <c r="AV118" s="52" t="str">
        <f>IF(参照!B118="","",参照!B118)</f>
        <v/>
      </c>
      <c r="AW118" s="52" t="str">
        <f>IF(参照!C118="","",参照!C118)</f>
        <v/>
      </c>
      <c r="AX118" s="52" t="str">
        <f>IF(参照!D118="","",参照!D118)</f>
        <v>(参考値)事業者全体</v>
      </c>
      <c r="AY118" s="52">
        <f>IF(参照!E118="","",参照!E118)</f>
        <v>5.04E-4</v>
      </c>
      <c r="AZ118" s="52" t="str">
        <f>IF(参照!F118="","",参照!F118)</f>
        <v>コスモエネルギーソリューションズ(株)</v>
      </c>
      <c r="BA118" s="52" t="str">
        <f>IF(参照!G118="","",参照!G118)</f>
        <v>コスモエネルギーソリューションズ(株)_(参考値)事業者全体</v>
      </c>
      <c r="BB118" s="52">
        <f t="shared" si="32"/>
        <v>0.504</v>
      </c>
      <c r="BD118" s="52" t="str">
        <f>IF(参照!L118="","",参照!L118)</f>
        <v>出光興産(株)</v>
      </c>
    </row>
    <row r="119" spans="47:56">
      <c r="AU119" s="52" t="str">
        <f>IF(参照!A119="","",参照!A119)</f>
        <v>A0036</v>
      </c>
      <c r="AV119" s="52" t="str">
        <f>IF(参照!B119="","",参照!B119)</f>
        <v>(株)グリーンサークル</v>
      </c>
      <c r="AW119" s="52">
        <f>IF(参照!C119="","",参照!C119)</f>
        <v>3.8000000000000002E-5</v>
      </c>
      <c r="AX119" s="52" t="str">
        <f>IF(参照!D119="","",参照!D119)</f>
        <v/>
      </c>
      <c r="AY119" s="52">
        <f>IF(参照!E119="","",参照!E119)</f>
        <v>4.4099999999999999E-4</v>
      </c>
      <c r="AZ119" s="52" t="str">
        <f>IF(参照!F119="","",参照!F119)</f>
        <v>(株)グリーンサークル</v>
      </c>
      <c r="BA119" s="52" t="str">
        <f>IF(参照!G119="","",参照!G119)</f>
        <v>(株)グリーンサークル_</v>
      </c>
      <c r="BB119" s="52">
        <f t="shared" si="32"/>
        <v>0.441</v>
      </c>
      <c r="BD119" s="52" t="str">
        <f>IF(参照!L119="","",参照!L119)</f>
        <v>伊藤忠エネクス(株)</v>
      </c>
    </row>
    <row r="120" spans="47:56">
      <c r="AU120" s="52" t="str">
        <f>IF(参照!A120="","",参照!A120)</f>
        <v>A0037</v>
      </c>
      <c r="AV120" s="52" t="str">
        <f>IF(参照!B120="","",参照!B120)</f>
        <v>(株)ウエスト電力</v>
      </c>
      <c r="AW120" s="52">
        <f>IF(参照!C120="","",参照!C120)</f>
        <v>3.6900000000000002E-4</v>
      </c>
      <c r="AX120" s="52" t="str">
        <f>IF(参照!D120="","",参照!D120)</f>
        <v>メニューA</v>
      </c>
      <c r="AY120" s="52">
        <f>IF(参照!E120="","",参照!E120)</f>
        <v>0</v>
      </c>
      <c r="AZ120" s="52" t="str">
        <f>IF(参照!F120="","",参照!F120)</f>
        <v>(株)ウエスト電力</v>
      </c>
      <c r="BA120" s="52" t="str">
        <f>IF(参照!G120="","",参照!G120)</f>
        <v>(株)ウエスト電力_メニューA</v>
      </c>
      <c r="BB120" s="52">
        <f t="shared" si="32"/>
        <v>0</v>
      </c>
      <c r="BD120" s="52" t="str">
        <f>IF(参照!L120="","",参照!L120)</f>
        <v>伊藤忠エネクスホームライフ西日本(株)</v>
      </c>
    </row>
    <row r="121" spans="47:56">
      <c r="AU121" s="52" t="str">
        <f>IF(参照!A121="","",参照!A121)</f>
        <v/>
      </c>
      <c r="AV121" s="52" t="str">
        <f>IF(参照!B121="","",参照!B121)</f>
        <v/>
      </c>
      <c r="AW121" s="52" t="str">
        <f>IF(参照!C121="","",参照!C121)</f>
        <v/>
      </c>
      <c r="AX121" s="52" t="str">
        <f>IF(参照!D121="","",参照!D121)</f>
        <v>メニューB(残差)</v>
      </c>
      <c r="AY121" s="52">
        <f>IF(参照!E121="","",参照!E121)</f>
        <v>3.0800000000000001E-4</v>
      </c>
      <c r="AZ121" s="52" t="str">
        <f>IF(参照!F121="","",参照!F121)</f>
        <v>(株)ウエスト電力</v>
      </c>
      <c r="BA121" s="52" t="str">
        <f>IF(参照!G121="","",参照!G121)</f>
        <v>(株)ウエスト電力_メニューB(残差)</v>
      </c>
      <c r="BB121" s="52">
        <f t="shared" si="32"/>
        <v>0.308</v>
      </c>
      <c r="BD121" s="52" t="str">
        <f>IF(参照!L121="","",参照!L121)</f>
        <v>伊藤忠商事(株)</v>
      </c>
    </row>
    <row r="122" spans="47:56">
      <c r="AU122" s="52" t="str">
        <f>IF(参照!A122="","",参照!A122)</f>
        <v/>
      </c>
      <c r="AV122" s="52" t="str">
        <f>IF(参照!B122="","",参照!B122)</f>
        <v/>
      </c>
      <c r="AW122" s="52" t="str">
        <f>IF(参照!C122="","",参照!C122)</f>
        <v/>
      </c>
      <c r="AX122" s="52" t="str">
        <f>IF(参照!D122="","",参照!D122)</f>
        <v>(参考値)事業者全体</v>
      </c>
      <c r="AY122" s="52">
        <f>IF(参照!E122="","",参照!E122)</f>
        <v>3.1799999999999998E-4</v>
      </c>
      <c r="AZ122" s="52" t="str">
        <f>IF(参照!F122="","",参照!F122)</f>
        <v>(株)ウエスト電力</v>
      </c>
      <c r="BA122" s="52" t="str">
        <f>IF(参照!G122="","",参照!G122)</f>
        <v>(株)ウエスト電力_(参考値)事業者全体</v>
      </c>
      <c r="BB122" s="52">
        <f t="shared" si="32"/>
        <v>0.318</v>
      </c>
      <c r="BD122" s="52" t="str">
        <f>IF(参照!L122="","",参照!L122)</f>
        <v>伊藤忠プランテック(株)</v>
      </c>
    </row>
    <row r="123" spans="47:56">
      <c r="AU123" s="52" t="str">
        <f>IF(参照!A123="","",参照!A123)</f>
        <v>A0039</v>
      </c>
      <c r="AV123" s="52" t="str">
        <f>IF(参照!B123="","",参照!B123)</f>
        <v>北海道瓦斯(株)</v>
      </c>
      <c r="AW123" s="52">
        <f>IF(参照!C123="","",参照!C123)</f>
        <v>4.7899999999999999E-4</v>
      </c>
      <c r="AX123" s="52" t="str">
        <f>IF(参照!D123="","",参照!D123)</f>
        <v>メニューA</v>
      </c>
      <c r="AY123" s="52">
        <f>IF(参照!E123="","",参照!E123)</f>
        <v>0</v>
      </c>
      <c r="AZ123" s="52" t="str">
        <f>IF(参照!F123="","",参照!F123)</f>
        <v>北海道瓦斯(株)</v>
      </c>
      <c r="BA123" s="52" t="str">
        <f>IF(参照!G123="","",参照!G123)</f>
        <v>北海道瓦斯(株)_メニューA</v>
      </c>
      <c r="BB123" s="52">
        <f t="shared" si="32"/>
        <v>0</v>
      </c>
      <c r="BD123" s="52" t="str">
        <f>IF(参照!L123="","",参照!L123)</f>
        <v>いばらきコープ生活協同組合</v>
      </c>
    </row>
    <row r="124" spans="47:56">
      <c r="AU124" s="52" t="str">
        <f>IF(参照!A124="","",参照!A124)</f>
        <v/>
      </c>
      <c r="AV124" s="52" t="str">
        <f>IF(参照!B124="","",参照!B124)</f>
        <v/>
      </c>
      <c r="AW124" s="52" t="str">
        <f>IF(参照!C124="","",参照!C124)</f>
        <v/>
      </c>
      <c r="AX124" s="52" t="str">
        <f>IF(参照!D124="","",参照!D124)</f>
        <v>メニューB(残差)</v>
      </c>
      <c r="AY124" s="52">
        <f>IF(参照!E124="","",参照!E124)</f>
        <v>4.7899999999999999E-4</v>
      </c>
      <c r="AZ124" s="52" t="str">
        <f>IF(参照!F124="","",参照!F124)</f>
        <v>北海道瓦斯(株)</v>
      </c>
      <c r="BA124" s="52" t="str">
        <f>IF(参照!G124="","",参照!G124)</f>
        <v>北海道瓦斯(株)_メニューB(残差)</v>
      </c>
      <c r="BB124" s="52">
        <f t="shared" si="32"/>
        <v>0.47899999999999998</v>
      </c>
      <c r="BD124" s="52" t="str">
        <f>IF(参照!L124="","",参照!L124)</f>
        <v>入間ガス(株)</v>
      </c>
    </row>
    <row r="125" spans="47:56">
      <c r="AU125" s="52" t="str">
        <f>IF(参照!A125="","",参照!A125)</f>
        <v/>
      </c>
      <c r="AV125" s="52" t="str">
        <f>IF(参照!B125="","",参照!B125)</f>
        <v/>
      </c>
      <c r="AW125" s="52" t="str">
        <f>IF(参照!C125="","",参照!C125)</f>
        <v/>
      </c>
      <c r="AX125" s="52" t="str">
        <f>IF(参照!D125="","",参照!D125)</f>
        <v>(参考値)事業者全体</v>
      </c>
      <c r="AY125" s="52">
        <f>IF(参照!E125="","",参照!E125)</f>
        <v>4.6899999999999996E-4</v>
      </c>
      <c r="AZ125" s="52" t="str">
        <f>IF(参照!F125="","",参照!F125)</f>
        <v>北海道瓦斯(株)</v>
      </c>
      <c r="BA125" s="52" t="str">
        <f>IF(参照!G125="","",参照!G125)</f>
        <v>北海道瓦斯(株)_(参考値)事業者全体</v>
      </c>
      <c r="BB125" s="52">
        <f t="shared" si="32"/>
        <v>0.46899999999999997</v>
      </c>
      <c r="BD125" s="52" t="str">
        <f>IF(参照!L125="","",参照!L125)</f>
        <v>イワタニ関東(株)</v>
      </c>
    </row>
    <row r="126" spans="47:56">
      <c r="AU126" s="52" t="str">
        <f>IF(参照!A126="","",参照!A126)</f>
        <v>A0042</v>
      </c>
      <c r="AV126" s="52" t="str">
        <f>IF(参照!B126="","",参照!B126)</f>
        <v>新エネルギー開発(株)</v>
      </c>
      <c r="AW126" s="52">
        <f>IF(参照!C126="","",参照!C126)</f>
        <v>4.6999999999999999E-4</v>
      </c>
      <c r="AX126" s="52" t="str">
        <f>IF(参照!D126="","",参照!D126)</f>
        <v/>
      </c>
      <c r="AY126" s="52">
        <f>IF(参照!E126="","",参照!E126)</f>
        <v>4.5399999999999998E-4</v>
      </c>
      <c r="AZ126" s="52" t="str">
        <f>IF(参照!F126="","",参照!F126)</f>
        <v>新エネルギー開発(株)</v>
      </c>
      <c r="BA126" s="52" t="str">
        <f>IF(参照!G126="","",参照!G126)</f>
        <v>新エネルギー開発(株)_</v>
      </c>
      <c r="BB126" s="52">
        <f t="shared" si="32"/>
        <v>0.45399999999999996</v>
      </c>
      <c r="BD126" s="52" t="str">
        <f>IF(参照!L126="","",参照!L126)</f>
        <v>イワタニ首都圏(株)</v>
      </c>
    </row>
    <row r="127" spans="47:56">
      <c r="AU127" s="52" t="str">
        <f>IF(参照!A127="","",参照!A127)</f>
        <v>A0043</v>
      </c>
      <c r="AV127" s="52" t="str">
        <f>IF(参照!B127="","",参照!B127)</f>
        <v>伊藤忠エネクス(株)</v>
      </c>
      <c r="AW127" s="52" t="str">
        <f>IF(参照!C127="","",参照!C127)</f>
        <v>0.000453※</v>
      </c>
      <c r="AX127" s="52" t="str">
        <f>IF(参照!D127="","",参照!D127)</f>
        <v>メニューA</v>
      </c>
      <c r="AY127" s="52">
        <f>IF(参照!E127="","",参照!E127)</f>
        <v>3.97E-4</v>
      </c>
      <c r="AZ127" s="52" t="str">
        <f>IF(参照!F127="","",参照!F127)</f>
        <v>伊藤忠エネクス(株)</v>
      </c>
      <c r="BA127" s="52" t="str">
        <f>IF(参照!G127="","",参照!G127)</f>
        <v>伊藤忠エネクス(株)_メニューA</v>
      </c>
      <c r="BB127" s="52">
        <f t="shared" si="32"/>
        <v>0.39700000000000002</v>
      </c>
      <c r="BD127" s="52" t="str">
        <f>IF(参照!L127="","",参照!L127)</f>
        <v>イワタニセントラル北海道(株)</v>
      </c>
    </row>
    <row r="128" spans="47:56">
      <c r="AU128" s="52" t="str">
        <f>IF(参照!A128="","",参照!A128)</f>
        <v/>
      </c>
      <c r="AV128" s="52" t="str">
        <f>IF(参照!B128="","",参照!B128)</f>
        <v/>
      </c>
      <c r="AW128" s="52" t="str">
        <f>IF(参照!C128="","",参照!C128)</f>
        <v/>
      </c>
      <c r="AX128" s="52" t="str">
        <f>IF(参照!D128="","",参照!D128)</f>
        <v>メニューB</v>
      </c>
      <c r="AY128" s="52">
        <f>IF(参照!E128="","",参照!E128)</f>
        <v>3.5E-4</v>
      </c>
      <c r="AZ128" s="52" t="str">
        <f>IF(参照!F128="","",参照!F128)</f>
        <v>伊藤忠エネクス(株)</v>
      </c>
      <c r="BA128" s="52" t="str">
        <f>IF(参照!G128="","",参照!G128)</f>
        <v>伊藤忠エネクス(株)_メニューB</v>
      </c>
      <c r="BB128" s="52">
        <f t="shared" si="32"/>
        <v>0.35</v>
      </c>
      <c r="BD128" s="52" t="str">
        <f>IF(参照!L128="","",参照!L128)</f>
        <v>イワタニ東海(株)</v>
      </c>
    </row>
    <row r="129" spans="47:56">
      <c r="AU129" s="52" t="str">
        <f>IF(参照!A129="","",参照!A129)</f>
        <v/>
      </c>
      <c r="AV129" s="52" t="str">
        <f>IF(参照!B129="","",参照!B129)</f>
        <v/>
      </c>
      <c r="AW129" s="52" t="str">
        <f>IF(参照!C129="","",参照!C129)</f>
        <v/>
      </c>
      <c r="AX129" s="52" t="str">
        <f>IF(参照!D129="","",参照!D129)</f>
        <v>メニューC(残差)</v>
      </c>
      <c r="AY129" s="52">
        <f>IF(参照!E129="","",参照!E129)</f>
        <v>3.6400000000000001E-4</v>
      </c>
      <c r="AZ129" s="52" t="str">
        <f>IF(参照!F129="","",参照!F129)</f>
        <v>伊藤忠エネクス(株)</v>
      </c>
      <c r="BA129" s="52" t="str">
        <f>IF(参照!G129="","",参照!G129)</f>
        <v>伊藤忠エネクス(株)_メニューC(残差)</v>
      </c>
      <c r="BB129" s="52">
        <f t="shared" si="32"/>
        <v>0.36399999999999999</v>
      </c>
      <c r="BD129" s="52" t="str">
        <f>IF(参照!L129="","",参照!L129)</f>
        <v>イワタニ長野(株)</v>
      </c>
    </row>
    <row r="130" spans="47:56">
      <c r="AU130" s="52" t="str">
        <f>IF(参照!A130="","",参照!A130)</f>
        <v/>
      </c>
      <c r="AV130" s="52" t="str">
        <f>IF(参照!B130="","",参照!B130)</f>
        <v/>
      </c>
      <c r="AW130" s="52" t="str">
        <f>IF(参照!C130="","",参照!C130)</f>
        <v/>
      </c>
      <c r="AX130" s="52" t="str">
        <f>IF(参照!D130="","",参照!D130)</f>
        <v>(参考値)事業者全体</v>
      </c>
      <c r="AY130" s="52">
        <f>IF(参照!E130="","",参照!E130)</f>
        <v>4.6999999999999999E-4</v>
      </c>
      <c r="AZ130" s="52" t="str">
        <f>IF(参照!F130="","",参照!F130)</f>
        <v>伊藤忠エネクス(株)</v>
      </c>
      <c r="BA130" s="52" t="str">
        <f>IF(参照!G130="","",参照!G130)</f>
        <v>伊藤忠エネクス(株)_(参考値)事業者全体</v>
      </c>
      <c r="BB130" s="52">
        <f t="shared" si="32"/>
        <v>0.47</v>
      </c>
      <c r="BD130" s="52" t="str">
        <f>IF(参照!L130="","",参照!L130)</f>
        <v>イワタニ三重(株)</v>
      </c>
    </row>
    <row r="131" spans="47:56">
      <c r="AU131" s="52" t="str">
        <f>IF(参照!A131="","",参照!A131)</f>
        <v>A0045</v>
      </c>
      <c r="AV131" s="52" t="str">
        <f>IF(参照!B131="","",参照!B131)</f>
        <v>(株)Ｖ－Ｐｏｗｅｒ</v>
      </c>
      <c r="AW131" s="52">
        <f>IF(参照!C131="","",参照!C131)</f>
        <v>3.8000000000000002E-4</v>
      </c>
      <c r="AX131" s="52" t="str">
        <f>IF(参照!D131="","",参照!D131)</f>
        <v>メニューA</v>
      </c>
      <c r="AY131" s="52">
        <f>IF(参照!E131="","",参照!E131)</f>
        <v>2.72E-4</v>
      </c>
      <c r="AZ131" s="52" t="str">
        <f>IF(参照!F131="","",参照!F131)</f>
        <v>(株)Ｖ－Ｐｏｗｅｒ</v>
      </c>
      <c r="BA131" s="52" t="str">
        <f>IF(参照!G131="","",参照!G131)</f>
        <v>(株)Ｖ－Ｐｏｗｅｒ_メニューA</v>
      </c>
      <c r="BB131" s="52">
        <f t="shared" si="32"/>
        <v>0.27200000000000002</v>
      </c>
      <c r="BD131" s="52" t="str">
        <f>IF(参照!L131="","",参照!L131)</f>
        <v>(株)岩手ウッドパワー</v>
      </c>
    </row>
    <row r="132" spans="47:56">
      <c r="AU132" s="52" t="str">
        <f>IF(参照!A132="","",参照!A132)</f>
        <v/>
      </c>
      <c r="AV132" s="52" t="str">
        <f>IF(参照!B132="","",参照!B132)</f>
        <v/>
      </c>
      <c r="AW132" s="52" t="str">
        <f>IF(参照!C132="","",参照!C132)</f>
        <v/>
      </c>
      <c r="AX132" s="52" t="str">
        <f>IF(参照!D132="","",参照!D132)</f>
        <v>メニューB</v>
      </c>
      <c r="AY132" s="52">
        <f>IF(参照!E132="","",参照!E132)</f>
        <v>0</v>
      </c>
      <c r="AZ132" s="52" t="str">
        <f>IF(参照!F132="","",参照!F132)</f>
        <v>(株)Ｖ－Ｐｏｗｅｒ</v>
      </c>
      <c r="BA132" s="52" t="str">
        <f>IF(参照!G132="","",参照!G132)</f>
        <v>(株)Ｖ－Ｐｏｗｅｒ_メニューB</v>
      </c>
      <c r="BB132" s="52">
        <f t="shared" si="32"/>
        <v>0</v>
      </c>
      <c r="BD132" s="52" t="str">
        <f>IF(参照!L132="","",参照!L132)</f>
        <v>岩手電力(株)</v>
      </c>
    </row>
    <row r="133" spans="47:56">
      <c r="AU133" s="52" t="str">
        <f>IF(参照!A133="","",参照!A133)</f>
        <v/>
      </c>
      <c r="AV133" s="52" t="str">
        <f>IF(参照!B133="","",参照!B133)</f>
        <v/>
      </c>
      <c r="AW133" s="52" t="str">
        <f>IF(参照!C133="","",参照!C133)</f>
        <v/>
      </c>
      <c r="AX133" s="52" t="str">
        <f>IF(参照!D133="","",参照!D133)</f>
        <v>メニューC(残差)</v>
      </c>
      <c r="AY133" s="52">
        <f>IF(参照!E133="","",参照!E133)</f>
        <v>4.6999999999999999E-4</v>
      </c>
      <c r="AZ133" s="52" t="str">
        <f>IF(参照!F133="","",参照!F133)</f>
        <v>(株)Ｖ－Ｐｏｗｅｒ</v>
      </c>
      <c r="BA133" s="52" t="str">
        <f>IF(参照!G133="","",参照!G133)</f>
        <v>(株)Ｖ－Ｐｏｗｅｒ_メニューC(残差)</v>
      </c>
      <c r="BB133" s="52">
        <f t="shared" ref="BB133:BB196" si="33">AY133*1000</f>
        <v>0.47</v>
      </c>
      <c r="BD133" s="52" t="str">
        <f>IF(参照!L133="","",参照!L133)</f>
        <v>(株)インフォシステム</v>
      </c>
    </row>
    <row r="134" spans="47:56">
      <c r="AU134" s="52" t="str">
        <f>IF(参照!A134="","",参照!A134)</f>
        <v/>
      </c>
      <c r="AV134" s="52" t="str">
        <f>IF(参照!B134="","",参照!B134)</f>
        <v/>
      </c>
      <c r="AW134" s="52" t="str">
        <f>IF(参照!C134="","",参照!C134)</f>
        <v/>
      </c>
      <c r="AX134" s="52" t="str">
        <f>IF(参照!D134="","",参照!D134)</f>
        <v>(参考値)事業者全体</v>
      </c>
      <c r="AY134" s="52">
        <f>IF(参照!E134="","",参照!E134)</f>
        <v>4.5300000000000001E-4</v>
      </c>
      <c r="AZ134" s="52" t="str">
        <f>IF(参照!F134="","",参照!F134)</f>
        <v>(株)Ｖ－Ｐｏｗｅｒ</v>
      </c>
      <c r="BA134" s="52" t="str">
        <f>IF(参照!G134="","",参照!G134)</f>
        <v>(株)Ｖ－Ｐｏｗｅｒ_(参考値)事業者全体</v>
      </c>
      <c r="BB134" s="52">
        <f t="shared" si="33"/>
        <v>0.45300000000000001</v>
      </c>
      <c r="BD134" s="52" t="str">
        <f>IF(参照!L134="","",参照!L134)</f>
        <v>ヴィジョナリーパワー(株)</v>
      </c>
    </row>
    <row r="135" spans="47:56">
      <c r="AU135" s="52" t="str">
        <f>IF(参照!A135="","",参照!A135)</f>
        <v>A0046</v>
      </c>
      <c r="AV135" s="52" t="str">
        <f>IF(参照!B135="","",参照!B135)</f>
        <v>大和エネルギー(株)</v>
      </c>
      <c r="AW135" s="52">
        <f>IF(参照!C135="","",参照!C135)</f>
        <v>3.5599999999999998E-4</v>
      </c>
      <c r="AX135" s="52" t="str">
        <f>IF(参照!D135="","",参照!D135)</f>
        <v>メニューA</v>
      </c>
      <c r="AY135" s="52">
        <f>IF(参照!E135="","",参照!E135)</f>
        <v>0</v>
      </c>
      <c r="AZ135" s="52" t="str">
        <f>IF(参照!F135="","",参照!F135)</f>
        <v>大和エネルギー(株)</v>
      </c>
      <c r="BA135" s="52" t="str">
        <f>IF(参照!G135="","",参照!G135)</f>
        <v>大和エネルギー(株)_メニューA</v>
      </c>
      <c r="BB135" s="52">
        <f t="shared" si="33"/>
        <v>0</v>
      </c>
      <c r="BD135" s="52" t="str">
        <f>IF(参照!L135="","",参照!L135)</f>
        <v>(株)ウエスト電力</v>
      </c>
    </row>
    <row r="136" spans="47:56">
      <c r="AU136" s="52" t="str">
        <f>IF(参照!A136="","",参照!A136)</f>
        <v/>
      </c>
      <c r="AV136" s="52" t="str">
        <f>IF(参照!B136="","",参照!B136)</f>
        <v/>
      </c>
      <c r="AW136" s="52" t="str">
        <f>IF(参照!C136="","",参照!C136)</f>
        <v/>
      </c>
      <c r="AX136" s="52" t="str">
        <f>IF(参照!D136="","",参照!D136)</f>
        <v>メニューB(残差)</v>
      </c>
      <c r="AY136" s="52">
        <f>IF(参照!E136="","",参照!E136)</f>
        <v>2.9099999999999997E-4</v>
      </c>
      <c r="AZ136" s="52" t="str">
        <f>IF(参照!F136="","",参照!F136)</f>
        <v>大和エネルギー(株)</v>
      </c>
      <c r="BA136" s="52" t="str">
        <f>IF(参照!G136="","",参照!G136)</f>
        <v>大和エネルギー(株)_メニューB(残差)</v>
      </c>
      <c r="BB136" s="52">
        <f t="shared" si="33"/>
        <v>0.29099999999999998</v>
      </c>
      <c r="BD136" s="52" t="str">
        <f>IF(参照!L136="","",参照!L136)</f>
        <v>上田ガス(株)</v>
      </c>
    </row>
    <row r="137" spans="47:56">
      <c r="AU137" s="52" t="str">
        <f>IF(参照!A137="","",参照!A137)</f>
        <v/>
      </c>
      <c r="AV137" s="52" t="str">
        <f>IF(参照!B137="","",参照!B137)</f>
        <v/>
      </c>
      <c r="AW137" s="52" t="str">
        <f>IF(参照!C137="","",参照!C137)</f>
        <v/>
      </c>
      <c r="AX137" s="52" t="str">
        <f>IF(参照!D137="","",参照!D137)</f>
        <v>(参考値)事業者全体</v>
      </c>
      <c r="AY137" s="52">
        <f>IF(参照!E137="","",参照!E137)</f>
        <v>3.0199999999999997E-4</v>
      </c>
      <c r="AZ137" s="52" t="str">
        <f>IF(参照!F137="","",参照!F137)</f>
        <v>大和エネルギー(株)</v>
      </c>
      <c r="BA137" s="52" t="str">
        <f>IF(参照!G137="","",参照!G137)</f>
        <v>大和エネルギー(株)_(参考値)事業者全体</v>
      </c>
      <c r="BB137" s="52">
        <f t="shared" si="33"/>
        <v>0.30199999999999999</v>
      </c>
      <c r="BD137" s="52" t="str">
        <f>IF(参照!L137="","",参照!L137)</f>
        <v>うすきエネルギー(株)</v>
      </c>
    </row>
    <row r="138" spans="47:56">
      <c r="AU138" s="52" t="str">
        <f>IF(参照!A138="","",参照!A138)</f>
        <v>A0048</v>
      </c>
      <c r="AV138" s="52" t="str">
        <f>IF(参照!B138="","",参照!B138)</f>
        <v>大阪瓦斯(株)</v>
      </c>
      <c r="AW138" s="52">
        <f>IF(参照!C138="","",参照!C138)</f>
        <v>4.1199999999999999E-4</v>
      </c>
      <c r="AX138" s="52" t="str">
        <f>IF(参照!D138="","",参照!D138)</f>
        <v>メニューA</v>
      </c>
      <c r="AY138" s="52">
        <f>IF(参照!E138="","",参照!E138)</f>
        <v>0</v>
      </c>
      <c r="AZ138" s="52" t="str">
        <f>IF(参照!F138="","",参照!F138)</f>
        <v>大阪瓦斯(株)</v>
      </c>
      <c r="BA138" s="52" t="str">
        <f>IF(参照!G138="","",参照!G138)</f>
        <v>大阪瓦斯(株)_メニューA</v>
      </c>
      <c r="BB138" s="52">
        <f t="shared" si="33"/>
        <v>0</v>
      </c>
      <c r="BD138" s="52" t="str">
        <f>IF(参照!L138="","",参照!L138)</f>
        <v>(株)ウッドエナジー</v>
      </c>
    </row>
    <row r="139" spans="47:56">
      <c r="AU139" s="52" t="str">
        <f>IF(参照!A139="","",参照!A139)</f>
        <v/>
      </c>
      <c r="AV139" s="52" t="str">
        <f>IF(参照!B139="","",参照!B139)</f>
        <v/>
      </c>
      <c r="AW139" s="52" t="str">
        <f>IF(参照!C139="","",参照!C139)</f>
        <v/>
      </c>
      <c r="AX139" s="52" t="str">
        <f>IF(参照!D139="","",参照!D139)</f>
        <v>メニューB</v>
      </c>
      <c r="AY139" s="52">
        <f>IF(参照!E139="","",参照!E139)</f>
        <v>0</v>
      </c>
      <c r="AZ139" s="52" t="str">
        <f>IF(参照!F139="","",参照!F139)</f>
        <v>大阪瓦斯(株)</v>
      </c>
      <c r="BA139" s="52" t="str">
        <f>IF(参照!G139="","",参照!G139)</f>
        <v>大阪瓦斯(株)_メニューB</v>
      </c>
      <c r="BB139" s="52">
        <f t="shared" si="33"/>
        <v>0</v>
      </c>
      <c r="BD139" s="52" t="str">
        <f>IF(参照!L139="","",参照!L139)</f>
        <v>宇都宮ライトパワー(株)</v>
      </c>
    </row>
    <row r="140" spans="47:56">
      <c r="AU140" s="52" t="str">
        <f>IF(参照!A140="","",参照!A140)</f>
        <v/>
      </c>
      <c r="AV140" s="52" t="str">
        <f>IF(参照!B140="","",参照!B140)</f>
        <v/>
      </c>
      <c r="AW140" s="52" t="str">
        <f>IF(参照!C140="","",参照!C140)</f>
        <v/>
      </c>
      <c r="AX140" s="52" t="str">
        <f>IF(参照!D140="","",参照!D140)</f>
        <v>メニューC</v>
      </c>
      <c r="AY140" s="52">
        <f>IF(参照!E140="","",参照!E140)</f>
        <v>3.9600000000000003E-4</v>
      </c>
      <c r="AZ140" s="52" t="str">
        <f>IF(参照!F140="","",参照!F140)</f>
        <v>大阪瓦斯(株)</v>
      </c>
      <c r="BA140" s="52" t="str">
        <f>IF(参照!G140="","",参照!G140)</f>
        <v>大阪瓦斯(株)_メニューC</v>
      </c>
      <c r="BB140" s="52">
        <f t="shared" si="33"/>
        <v>0.39600000000000002</v>
      </c>
      <c r="BD140" s="52" t="str">
        <f>IF(参照!L140="","",参照!L140)</f>
        <v>うべ未来エネルギー(株)</v>
      </c>
    </row>
    <row r="141" spans="47:56">
      <c r="AU141" s="52" t="str">
        <f>IF(参照!A141="","",参照!A141)</f>
        <v/>
      </c>
      <c r="AV141" s="52" t="str">
        <f>IF(参照!B141="","",参照!B141)</f>
        <v/>
      </c>
      <c r="AW141" s="52" t="str">
        <f>IF(参照!C141="","",参照!C141)</f>
        <v/>
      </c>
      <c r="AX141" s="52" t="str">
        <f>IF(参照!D141="","",参照!D141)</f>
        <v>メニューD(残差)</v>
      </c>
      <c r="AY141" s="52">
        <f>IF(参照!E141="","",参照!E141)</f>
        <v>4.5800000000000002E-4</v>
      </c>
      <c r="AZ141" s="52" t="str">
        <f>IF(参照!F141="","",参照!F141)</f>
        <v>大阪瓦斯(株)</v>
      </c>
      <c r="BA141" s="52" t="str">
        <f>IF(参照!G141="","",参照!G141)</f>
        <v>大阪瓦斯(株)_メニューD(残差)</v>
      </c>
      <c r="BB141" s="52">
        <f t="shared" si="33"/>
        <v>0.45800000000000002</v>
      </c>
      <c r="BD141" s="52" t="str">
        <f>IF(参照!L141="","",参照!L141)</f>
        <v>エア・ウォーター(株)</v>
      </c>
    </row>
    <row r="142" spans="47:56">
      <c r="AU142" s="52" t="str">
        <f>IF(参照!A142="","",参照!A142)</f>
        <v/>
      </c>
      <c r="AV142" s="52" t="str">
        <f>IF(参照!B142="","",参照!B142)</f>
        <v/>
      </c>
      <c r="AW142" s="52" t="str">
        <f>IF(参照!C142="","",参照!C142)</f>
        <v/>
      </c>
      <c r="AX142" s="52" t="str">
        <f>IF(参照!D142="","",参照!D142)</f>
        <v>(参考値)事業者全体</v>
      </c>
      <c r="AY142" s="52">
        <f>IF(参照!E142="","",参照!E142)</f>
        <v>4.2099999999999999E-4</v>
      </c>
      <c r="AZ142" s="52" t="str">
        <f>IF(参照!F142="","",参照!F142)</f>
        <v>大阪瓦斯(株)</v>
      </c>
      <c r="BA142" s="52" t="str">
        <f>IF(参照!G142="","",参照!G142)</f>
        <v>大阪瓦斯(株)_(参考値)事業者全体</v>
      </c>
      <c r="BB142" s="52">
        <f t="shared" si="33"/>
        <v>0.42099999999999999</v>
      </c>
      <c r="BD142" s="52" t="str">
        <f>IF(参照!L142="","",参照!L142)</f>
        <v>エア・ウォーター・ライフソリューション(株)(旧：エア・ウォーター北海道(株))</v>
      </c>
    </row>
    <row r="143" spans="47:56">
      <c r="AU143" s="52" t="str">
        <f>IF(参照!A143="","",参照!A143)</f>
        <v>A0049</v>
      </c>
      <c r="AV143" s="52" t="str">
        <f>IF(参照!B143="","",参照!B143)</f>
        <v>エフビットコミュニケーションズ(株)　</v>
      </c>
      <c r="AW143" s="52">
        <f>IF(参照!C143="","",参照!C143)</f>
        <v>4.5800000000000002E-4</v>
      </c>
      <c r="AX143" s="52" t="str">
        <f>IF(参照!D143="","",参照!D143)</f>
        <v>メニューA</v>
      </c>
      <c r="AY143" s="52">
        <f>IF(参照!E143="","",参照!E143)</f>
        <v>2.4800000000000001E-4</v>
      </c>
      <c r="AZ143" s="52" t="str">
        <f>IF(参照!F143="","",参照!F143)</f>
        <v>エフビットコミュニケーションズ(株)　</v>
      </c>
      <c r="BA143" s="52" t="str">
        <f>IF(参照!G143="","",参照!G143)</f>
        <v>エフビットコミュニケーションズ(株)　_メニューA</v>
      </c>
      <c r="BB143" s="52">
        <f t="shared" si="33"/>
        <v>0.248</v>
      </c>
      <c r="BD143" s="52" t="str">
        <f>IF(参照!L143="","",参照!L143)</f>
        <v>(株)エイチティーピー</v>
      </c>
    </row>
    <row r="144" spans="47:56">
      <c r="AU144" s="52" t="str">
        <f>IF(参照!A144="","",参照!A144)</f>
        <v/>
      </c>
      <c r="AV144" s="52" t="str">
        <f>IF(参照!B144="","",参照!B144)</f>
        <v/>
      </c>
      <c r="AW144" s="52" t="str">
        <f>IF(参照!C144="","",参照!C144)</f>
        <v/>
      </c>
      <c r="AX144" s="52" t="str">
        <f>IF(参照!D144="","",参照!D144)</f>
        <v>メニューB</v>
      </c>
      <c r="AY144" s="52">
        <f>IF(参照!E144="","",参照!E144)</f>
        <v>0</v>
      </c>
      <c r="AZ144" s="52" t="str">
        <f>IF(参照!F144="","",参照!F144)</f>
        <v>エフビットコミュニケーションズ(株)　</v>
      </c>
      <c r="BA144" s="52" t="str">
        <f>IF(参照!G144="","",参照!G144)</f>
        <v>エフビットコミュニケーションズ(株)　_メニューB</v>
      </c>
      <c r="BB144" s="52">
        <f t="shared" si="33"/>
        <v>0</v>
      </c>
      <c r="BD144" s="52" t="str">
        <f>IF(参照!L144="","",参照!L144)</f>
        <v>(株)エーコープサービス</v>
      </c>
    </row>
    <row r="145" spans="47:56">
      <c r="AU145" s="52" t="str">
        <f>IF(参照!A145="","",参照!A145)</f>
        <v/>
      </c>
      <c r="AV145" s="52" t="str">
        <f>IF(参照!B145="","",参照!B145)</f>
        <v/>
      </c>
      <c r="AW145" s="52" t="str">
        <f>IF(参照!C145="","",参照!C145)</f>
        <v/>
      </c>
      <c r="AX145" s="52" t="str">
        <f>IF(参照!D145="","",参照!D145)</f>
        <v>メニューC(残差)</v>
      </c>
      <c r="AY145" s="52">
        <f>IF(参照!E145="","",参照!E145)</f>
        <v>5.2800000000000004E-4</v>
      </c>
      <c r="AZ145" s="52" t="str">
        <f>IF(参照!F145="","",参照!F145)</f>
        <v>エフビットコミュニケーションズ(株)　</v>
      </c>
      <c r="BA145" s="52" t="str">
        <f>IF(参照!G145="","",参照!G145)</f>
        <v>エフビットコミュニケーションズ(株)　_メニューC(残差)</v>
      </c>
      <c r="BB145" s="52">
        <f t="shared" si="33"/>
        <v>0.52800000000000002</v>
      </c>
      <c r="BD145" s="52" t="str">
        <f>IF(参照!L145="","",参照!L145)</f>
        <v>(株)エージーピー　</v>
      </c>
    </row>
    <row r="146" spans="47:56">
      <c r="AU146" s="52" t="str">
        <f>IF(参照!A146="","",参照!A146)</f>
        <v/>
      </c>
      <c r="AV146" s="52" t="str">
        <f>IF(参照!B146="","",参照!B146)</f>
        <v/>
      </c>
      <c r="AW146" s="52" t="str">
        <f>IF(参照!C146="","",参照!C146)</f>
        <v/>
      </c>
      <c r="AX146" s="52" t="str">
        <f>IF(参照!D146="","",参照!D146)</f>
        <v>(参考値)事業者全体</v>
      </c>
      <c r="AY146" s="52">
        <f>IF(参照!E146="","",参照!E146)</f>
        <v>4.7699999999999999E-4</v>
      </c>
      <c r="AZ146" s="52" t="str">
        <f>IF(参照!F146="","",参照!F146)</f>
        <v>エフビットコミュニケーションズ(株)　</v>
      </c>
      <c r="BA146" s="52" t="str">
        <f>IF(参照!G146="","",参照!G146)</f>
        <v>エフビットコミュニケーションズ(株)　_(参考値)事業者全体</v>
      </c>
      <c r="BB146" s="52">
        <f t="shared" si="33"/>
        <v>0.47699999999999998</v>
      </c>
      <c r="BD146" s="52" t="str">
        <f>IF(参照!L146="","",参照!L146)</f>
        <v>(株)エコア</v>
      </c>
    </row>
    <row r="147" spans="47:56">
      <c r="AU147" s="52" t="str">
        <f>IF(参照!A147="","",参照!A147)</f>
        <v>A0050</v>
      </c>
      <c r="AV147" s="52" t="str">
        <f>IF(参照!B147="","",参照!B147)</f>
        <v>ＥＮＥＯＳ(株)</v>
      </c>
      <c r="AW147" s="52">
        <f>IF(参照!C147="","",参照!C147)</f>
        <v>4.06E-4</v>
      </c>
      <c r="AX147" s="52" t="str">
        <f>IF(参照!D147="","",参照!D147)</f>
        <v>メニューA</v>
      </c>
      <c r="AY147" s="52">
        <f>IF(参照!E147="","",参照!E147)</f>
        <v>0</v>
      </c>
      <c r="AZ147" s="52" t="str">
        <f>IF(参照!F147="","",参照!F147)</f>
        <v>ＥＮＥＯＳ(株)</v>
      </c>
      <c r="BA147" s="52" t="str">
        <f>IF(参照!G147="","",参照!G147)</f>
        <v>ＥＮＥＯＳ(株)_メニューA</v>
      </c>
      <c r="BB147" s="52">
        <f t="shared" si="33"/>
        <v>0</v>
      </c>
      <c r="BD147" s="52" t="str">
        <f>IF(参照!L147="","",参照!L147)</f>
        <v>(株)エコスタイル</v>
      </c>
    </row>
    <row r="148" spans="47:56">
      <c r="AU148" s="52" t="str">
        <f>IF(参照!A148="","",参照!A148)</f>
        <v/>
      </c>
      <c r="AV148" s="52" t="str">
        <f>IF(参照!B148="","",参照!B148)</f>
        <v/>
      </c>
      <c r="AW148" s="52" t="str">
        <f>IF(参照!C148="","",参照!C148)</f>
        <v/>
      </c>
      <c r="AX148" s="52" t="str">
        <f>IF(参照!D148="","",参照!D148)</f>
        <v>メニューB</v>
      </c>
      <c r="AY148" s="52">
        <f>IF(参照!E148="","",参照!E148)</f>
        <v>0</v>
      </c>
      <c r="AZ148" s="52" t="str">
        <f>IF(参照!F148="","",参照!F148)</f>
        <v>ＥＮＥＯＳ(株)</v>
      </c>
      <c r="BA148" s="52" t="str">
        <f>IF(参照!G148="","",参照!G148)</f>
        <v>ＥＮＥＯＳ(株)_メニューB</v>
      </c>
      <c r="BB148" s="52">
        <f t="shared" si="33"/>
        <v>0</v>
      </c>
      <c r="BD148" s="52" t="str">
        <f>IF(参照!L148="","",参照!L148)</f>
        <v>(株)エコログ</v>
      </c>
    </row>
    <row r="149" spans="47:56">
      <c r="AU149" s="52" t="str">
        <f>IF(参照!A149="","",参照!A149)</f>
        <v/>
      </c>
      <c r="AV149" s="52" t="str">
        <f>IF(参照!B149="","",参照!B149)</f>
        <v/>
      </c>
      <c r="AW149" s="52" t="str">
        <f>IF(参照!C149="","",参照!C149)</f>
        <v/>
      </c>
      <c r="AX149" s="52" t="str">
        <f>IF(参照!D149="","",参照!D149)</f>
        <v>メニューC</v>
      </c>
      <c r="AY149" s="52">
        <f>IF(参照!E149="","",参照!E149)</f>
        <v>0</v>
      </c>
      <c r="AZ149" s="52" t="str">
        <f>IF(参照!F149="","",参照!F149)</f>
        <v>ＥＮＥＯＳ(株)</v>
      </c>
      <c r="BA149" s="52" t="str">
        <f>IF(参照!G149="","",参照!G149)</f>
        <v>ＥＮＥＯＳ(株)_メニューC</v>
      </c>
      <c r="BB149" s="52">
        <f t="shared" si="33"/>
        <v>0</v>
      </c>
      <c r="BD149" s="52" t="str">
        <f>IF(参照!L149="","",参照!L149)</f>
        <v>(株)エスエナジー</v>
      </c>
    </row>
    <row r="150" spans="47:56">
      <c r="AU150" s="52" t="str">
        <f>IF(参照!A150="","",参照!A150)</f>
        <v/>
      </c>
      <c r="AV150" s="52" t="str">
        <f>IF(参照!B150="","",参照!B150)</f>
        <v/>
      </c>
      <c r="AW150" s="52" t="str">
        <f>IF(参照!C150="","",参照!C150)</f>
        <v/>
      </c>
      <c r="AX150" s="52" t="str">
        <f>IF(参照!D150="","",参照!D150)</f>
        <v>メニューD(残差)</v>
      </c>
      <c r="AY150" s="52">
        <f>IF(参照!E150="","",参照!E150)</f>
        <v>4.5199999999999998E-4</v>
      </c>
      <c r="AZ150" s="52" t="str">
        <f>IF(参照!F150="","",参照!F150)</f>
        <v>ＥＮＥＯＳ(株)</v>
      </c>
      <c r="BA150" s="52" t="str">
        <f>IF(参照!G150="","",参照!G150)</f>
        <v>ＥＮＥＯＳ(株)_メニューD(残差)</v>
      </c>
      <c r="BB150" s="52">
        <f t="shared" si="33"/>
        <v>0.45199999999999996</v>
      </c>
      <c r="BD150" s="52" t="str">
        <f>IF(参照!L150="","",参照!L150)</f>
        <v>(株)エスケーエナジー</v>
      </c>
    </row>
    <row r="151" spans="47:56">
      <c r="AU151" s="52" t="str">
        <f>IF(参照!A151="","",参照!A151)</f>
        <v/>
      </c>
      <c r="AV151" s="52" t="str">
        <f>IF(参照!B151="","",参照!B151)</f>
        <v/>
      </c>
      <c r="AW151" s="52" t="str">
        <f>IF(参照!C151="","",参照!C151)</f>
        <v/>
      </c>
      <c r="AX151" s="52" t="str">
        <f>IF(参照!D151="","",参照!D151)</f>
        <v>(参考値)事業者全体</v>
      </c>
      <c r="AY151" s="52">
        <f>IF(参照!E151="","",参照!E151)</f>
        <v>4.7699999999999999E-4</v>
      </c>
      <c r="AZ151" s="52" t="str">
        <f>IF(参照!F151="","",参照!F151)</f>
        <v>ＥＮＥＯＳ(株)</v>
      </c>
      <c r="BA151" s="52" t="str">
        <f>IF(参照!G151="","",参照!G151)</f>
        <v>ＥＮＥＯＳ(株)_(参考値)事業者全体</v>
      </c>
      <c r="BB151" s="52">
        <f t="shared" si="33"/>
        <v>0.47699999999999998</v>
      </c>
      <c r="BD151" s="52" t="str">
        <f>IF(参照!L151="","",参照!L151)</f>
        <v>越後天然ガス(株)</v>
      </c>
    </row>
    <row r="152" spans="47:56">
      <c r="AU152" s="52" t="str">
        <f>IF(参照!A152="","",参照!A152)</f>
        <v>A0051</v>
      </c>
      <c r="AV152" s="52" t="str">
        <f>IF(参照!B152="","",参照!B152)</f>
        <v>真庭バイオエネルギー(株)</v>
      </c>
      <c r="AW152" s="52">
        <f>IF(参照!C152="","",参照!C152)</f>
        <v>5.0000000000000002E-5</v>
      </c>
      <c r="AX152" s="52" t="str">
        <f>IF(参照!D152="","",参照!D152)</f>
        <v/>
      </c>
      <c r="AY152" s="52">
        <f>IF(参照!E152="","",参照!E152)</f>
        <v>4.6200000000000001E-4</v>
      </c>
      <c r="AZ152" s="52" t="str">
        <f>IF(参照!F152="","",参照!F152)</f>
        <v>真庭バイオエネルギー(株)</v>
      </c>
      <c r="BA152" s="52" t="str">
        <f>IF(参照!G152="","",参照!G152)</f>
        <v>真庭バイオエネルギー(株)_</v>
      </c>
      <c r="BB152" s="52">
        <f t="shared" si="33"/>
        <v>0.46200000000000002</v>
      </c>
      <c r="BD152" s="52" t="str">
        <f>IF(参照!L152="","",参照!L152)</f>
        <v>エッセンシャルエナジー(株)</v>
      </c>
    </row>
    <row r="153" spans="47:56">
      <c r="AU153" s="52" t="str">
        <f>IF(参照!A153="","",参照!A153)</f>
        <v>A0052</v>
      </c>
      <c r="AV153" s="52" t="str">
        <f>IF(参照!B153="","",参照!B153)</f>
        <v>三井物産(株)</v>
      </c>
      <c r="AW153" s="52" t="str">
        <f>IF(参照!C153="","",参照!C153)</f>
        <v>0.000453※</v>
      </c>
      <c r="AX153" s="52" t="str">
        <f>IF(参照!D153="","",参照!D153)</f>
        <v>メニューA</v>
      </c>
      <c r="AY153" s="52">
        <f>IF(参照!E153="","",参照!E153)</f>
        <v>0</v>
      </c>
      <c r="AZ153" s="52" t="str">
        <f>IF(参照!F153="","",参照!F153)</f>
        <v>三井物産(株)</v>
      </c>
      <c r="BA153" s="52" t="str">
        <f>IF(参照!G153="","",参照!G153)</f>
        <v>三井物産(株)_メニューA</v>
      </c>
      <c r="BB153" s="52">
        <f t="shared" si="33"/>
        <v>0</v>
      </c>
      <c r="BD153" s="52" t="str">
        <f>IF(参照!L153="","",参照!L153)</f>
        <v>(株)エナネス</v>
      </c>
    </row>
    <row r="154" spans="47:56">
      <c r="AU154" s="52" t="str">
        <f>IF(参照!A154="","",参照!A154)</f>
        <v/>
      </c>
      <c r="AV154" s="52" t="str">
        <f>IF(参照!B154="","",参照!B154)</f>
        <v/>
      </c>
      <c r="AW154" s="52" t="str">
        <f>IF(参照!C154="","",参照!C154)</f>
        <v/>
      </c>
      <c r="AX154" s="52" t="str">
        <f>IF(参照!D154="","",参照!D154)</f>
        <v>メニューB</v>
      </c>
      <c r="AY154" s="52">
        <f>IF(参照!E154="","",参照!E154)</f>
        <v>2.7300000000000002E-4</v>
      </c>
      <c r="AZ154" s="52" t="str">
        <f>IF(参照!F154="","",参照!F154)</f>
        <v>三井物産(株)</v>
      </c>
      <c r="BA154" s="52" t="str">
        <f>IF(参照!G154="","",参照!G154)</f>
        <v>三井物産(株)_メニューB</v>
      </c>
      <c r="BB154" s="52">
        <f t="shared" si="33"/>
        <v>0.27300000000000002</v>
      </c>
      <c r="BD154" s="52" t="str">
        <f>IF(参照!L154="","",参照!L154)</f>
        <v>(株)エナリス・パワー・マーケティング</v>
      </c>
    </row>
    <row r="155" spans="47:56">
      <c r="AU155" s="52" t="str">
        <f>IF(参照!A155="","",参照!A155)</f>
        <v/>
      </c>
      <c r="AV155" s="52" t="str">
        <f>IF(参照!B155="","",参照!B155)</f>
        <v/>
      </c>
      <c r="AW155" s="52" t="str">
        <f>IF(参照!C155="","",参照!C155)</f>
        <v/>
      </c>
      <c r="AX155" s="52" t="str">
        <f>IF(参照!D155="","",参照!D155)</f>
        <v>メニューC(残差)</v>
      </c>
      <c r="AY155" s="52">
        <f>IF(参照!E155="","",参照!E155)</f>
        <v>6.7599999999999995E-4</v>
      </c>
      <c r="AZ155" s="52" t="str">
        <f>IF(参照!F155="","",参照!F155)</f>
        <v>三井物産(株)</v>
      </c>
      <c r="BA155" s="52" t="str">
        <f>IF(参照!G155="","",参照!G155)</f>
        <v>三井物産(株)_メニューC(残差)</v>
      </c>
      <c r="BB155" s="52">
        <f t="shared" si="33"/>
        <v>0.67599999999999993</v>
      </c>
      <c r="BD155" s="52" t="str">
        <f>IF(参照!L155="","",参照!L155)</f>
        <v>(株)エネアーク関西</v>
      </c>
    </row>
    <row r="156" spans="47:56">
      <c r="AU156" s="52" t="str">
        <f>IF(参照!A156="","",参照!A156)</f>
        <v/>
      </c>
      <c r="AV156" s="52" t="str">
        <f>IF(参照!B156="","",参照!B156)</f>
        <v/>
      </c>
      <c r="AW156" s="52" t="str">
        <f>IF(参照!C156="","",参照!C156)</f>
        <v/>
      </c>
      <c r="AX156" s="52" t="str">
        <f>IF(参照!D156="","",参照!D156)</f>
        <v>(参考値)事業者全体</v>
      </c>
      <c r="AY156" s="52">
        <f>IF(参照!E156="","",参照!E156)</f>
        <v>9.0200000000000002E-4</v>
      </c>
      <c r="AZ156" s="52" t="str">
        <f>IF(参照!F156="","",参照!F156)</f>
        <v>三井物産(株)</v>
      </c>
      <c r="BA156" s="52" t="str">
        <f>IF(参照!G156="","",参照!G156)</f>
        <v>三井物産(株)_(参考値)事業者全体</v>
      </c>
      <c r="BB156" s="52">
        <f t="shared" si="33"/>
        <v>0.90200000000000002</v>
      </c>
      <c r="BD156" s="52" t="str">
        <f>IF(参照!L156="","",参照!L156)</f>
        <v>(株)エネアーク関東</v>
      </c>
    </row>
    <row r="157" spans="47:56">
      <c r="AU157" s="52" t="str">
        <f>IF(参照!A157="","",参照!A157)</f>
        <v>A0053</v>
      </c>
      <c r="AV157" s="52" t="str">
        <f>IF(参照!B157="","",参照!B157)</f>
        <v>オリックス(株)</v>
      </c>
      <c r="AW157" s="52">
        <f>IF(参照!C157="","",参照!C157)</f>
        <v>5.22E-4</v>
      </c>
      <c r="AX157" s="52" t="str">
        <f>IF(参照!D157="","",参照!D157)</f>
        <v>メニューA</v>
      </c>
      <c r="AY157" s="52">
        <f>IF(参照!E157="","",参照!E157)</f>
        <v>3.9899999999999999E-4</v>
      </c>
      <c r="AZ157" s="52" t="str">
        <f>IF(参照!F157="","",参照!F157)</f>
        <v>オリックス(株)</v>
      </c>
      <c r="BA157" s="52" t="str">
        <f>IF(参照!G157="","",参照!G157)</f>
        <v>オリックス(株)_メニューA</v>
      </c>
      <c r="BB157" s="52">
        <f t="shared" si="33"/>
        <v>0.39900000000000002</v>
      </c>
      <c r="BD157" s="52" t="str">
        <f>IF(参照!L157="","",参照!L157)</f>
        <v>(株)エネウィル(旧：ＪＡＧ国際エナジー(株))</v>
      </c>
    </row>
    <row r="158" spans="47:56">
      <c r="AU158" s="52" t="str">
        <f>IF(参照!A158="","",参照!A158)</f>
        <v/>
      </c>
      <c r="AV158" s="52" t="str">
        <f>IF(参照!B158="","",参照!B158)</f>
        <v/>
      </c>
      <c r="AW158" s="52" t="str">
        <f>IF(参照!C158="","",参照!C158)</f>
        <v/>
      </c>
      <c r="AX158" s="52" t="str">
        <f>IF(参照!D158="","",参照!D158)</f>
        <v>メニューB</v>
      </c>
      <c r="AY158" s="52">
        <f>IF(参照!E158="","",参照!E158)</f>
        <v>2.99E-4</v>
      </c>
      <c r="AZ158" s="52" t="str">
        <f>IF(参照!F158="","",参照!F158)</f>
        <v>オリックス(株)</v>
      </c>
      <c r="BA158" s="52" t="str">
        <f>IF(参照!G158="","",参照!G158)</f>
        <v>オリックス(株)_メニューB</v>
      </c>
      <c r="BB158" s="52">
        <f t="shared" si="33"/>
        <v>0.29899999999999999</v>
      </c>
      <c r="BD158" s="52" t="str">
        <f>IF(参照!L158="","",参照!L158)</f>
        <v>(株)エネクスライフサービス</v>
      </c>
    </row>
    <row r="159" spans="47:56">
      <c r="AU159" s="52" t="str">
        <f>IF(参照!A159="","",参照!A159)</f>
        <v/>
      </c>
      <c r="AV159" s="52" t="str">
        <f>IF(参照!B159="","",参照!B159)</f>
        <v/>
      </c>
      <c r="AW159" s="52" t="str">
        <f>IF(参照!C159="","",参照!C159)</f>
        <v/>
      </c>
      <c r="AX159" s="52" t="str">
        <f>IF(参照!D159="","",参照!D159)</f>
        <v>メニューC</v>
      </c>
      <c r="AY159" s="52">
        <f>IF(参照!E159="","",参照!E159)</f>
        <v>1.9900000000000001E-4</v>
      </c>
      <c r="AZ159" s="52" t="str">
        <f>IF(参照!F159="","",参照!F159)</f>
        <v>オリックス(株)</v>
      </c>
      <c r="BA159" s="52" t="str">
        <f>IF(参照!G159="","",参照!G159)</f>
        <v>オリックス(株)_メニューC</v>
      </c>
      <c r="BB159" s="52">
        <f t="shared" si="33"/>
        <v>0.19900000000000001</v>
      </c>
      <c r="BD159" s="52" t="str">
        <f>IF(参照!L159="","",参照!L159)</f>
        <v>(株)エネクル(旧：堀川産業(株))</v>
      </c>
    </row>
    <row r="160" spans="47:56">
      <c r="AU160" s="52" t="str">
        <f>IF(参照!A160="","",参照!A160)</f>
        <v/>
      </c>
      <c r="AV160" s="52" t="str">
        <f>IF(参照!B160="","",参照!B160)</f>
        <v/>
      </c>
      <c r="AW160" s="52" t="str">
        <f>IF(参照!C160="","",参照!C160)</f>
        <v/>
      </c>
      <c r="AX160" s="52" t="str">
        <f>IF(参照!D160="","",参照!D160)</f>
        <v>メニューD</v>
      </c>
      <c r="AY160" s="52">
        <f>IF(参照!E160="","",参照!E160)</f>
        <v>0</v>
      </c>
      <c r="AZ160" s="52" t="str">
        <f>IF(参照!F160="","",参照!F160)</f>
        <v>オリックス(株)</v>
      </c>
      <c r="BA160" s="52" t="str">
        <f>IF(参照!G160="","",参照!G160)</f>
        <v>オリックス(株)_メニューD</v>
      </c>
      <c r="BB160" s="52">
        <f t="shared" si="33"/>
        <v>0</v>
      </c>
      <c r="BD160" s="52" t="str">
        <f>IF(参照!L160="","",参照!L160)</f>
        <v>エネサーブ(株)</v>
      </c>
    </row>
    <row r="161" spans="47:56">
      <c r="AU161" s="52" t="str">
        <f>IF(参照!A161="","",参照!A161)</f>
        <v/>
      </c>
      <c r="AV161" s="52" t="str">
        <f>IF(参照!B161="","",参照!B161)</f>
        <v/>
      </c>
      <c r="AW161" s="52" t="str">
        <f>IF(参照!C161="","",参照!C161)</f>
        <v/>
      </c>
      <c r="AX161" s="52" t="str">
        <f>IF(参照!D161="","",参照!D161)</f>
        <v>メニューE</v>
      </c>
      <c r="AY161" s="52">
        <f>IF(参照!E161="","",参照!E161)</f>
        <v>4.4999999999999999E-4</v>
      </c>
      <c r="AZ161" s="52" t="str">
        <f>IF(参照!F161="","",参照!F161)</f>
        <v>オリックス(株)</v>
      </c>
      <c r="BA161" s="52" t="str">
        <f>IF(参照!G161="","",参照!G161)</f>
        <v>オリックス(株)_メニューE</v>
      </c>
      <c r="BB161" s="52">
        <f t="shared" si="33"/>
        <v>0.45</v>
      </c>
      <c r="BD161" s="52" t="str">
        <f>IF(参照!L161="","",参照!L161)</f>
        <v>(株)エネサンス関東</v>
      </c>
    </row>
    <row r="162" spans="47:56">
      <c r="AU162" s="52" t="str">
        <f>IF(参照!A162="","",参照!A162)</f>
        <v/>
      </c>
      <c r="AV162" s="52" t="str">
        <f>IF(参照!B162="","",参照!B162)</f>
        <v/>
      </c>
      <c r="AW162" s="52" t="str">
        <f>IF(参照!C162="","",参照!C162)</f>
        <v/>
      </c>
      <c r="AX162" s="52" t="str">
        <f>IF(参照!D162="","",参照!D162)</f>
        <v>メニューF</v>
      </c>
      <c r="AY162" s="52">
        <f>IF(参照!E162="","",参照!E162)</f>
        <v>3.1500000000000001E-4</v>
      </c>
      <c r="AZ162" s="52" t="str">
        <f>IF(参照!F162="","",参照!F162)</f>
        <v>オリックス(株)</v>
      </c>
      <c r="BA162" s="52" t="str">
        <f>IF(参照!G162="","",参照!G162)</f>
        <v>オリックス(株)_メニューF</v>
      </c>
      <c r="BB162" s="52">
        <f t="shared" si="33"/>
        <v>0.315</v>
      </c>
      <c r="BD162" s="52" t="str">
        <f>IF(参照!L162="","",参照!L162)</f>
        <v>エネックス(株)</v>
      </c>
    </row>
    <row r="163" spans="47:56">
      <c r="AU163" s="52" t="str">
        <f>IF(参照!A163="","",参照!A163)</f>
        <v/>
      </c>
      <c r="AV163" s="52" t="str">
        <f>IF(参照!B163="","",参照!B163)</f>
        <v/>
      </c>
      <c r="AW163" s="52" t="str">
        <f>IF(参照!C163="","",参照!C163)</f>
        <v/>
      </c>
      <c r="AX163" s="52" t="str">
        <f>IF(参照!D163="","",参照!D163)</f>
        <v>メニューG</v>
      </c>
      <c r="AY163" s="52">
        <f>IF(参照!E163="","",参照!E163)</f>
        <v>2.3499999999999999E-4</v>
      </c>
      <c r="AZ163" s="52" t="str">
        <f>IF(参照!F163="","",参照!F163)</f>
        <v>オリックス(株)</v>
      </c>
      <c r="BA163" s="52" t="str">
        <f>IF(参照!G163="","",参照!G163)</f>
        <v>オリックス(株)_メニューG</v>
      </c>
      <c r="BB163" s="52">
        <f t="shared" si="33"/>
        <v>0.23499999999999999</v>
      </c>
      <c r="BD163" s="52" t="str">
        <f>IF(参照!L163="","",参照!L163)</f>
        <v>(株)エネット</v>
      </c>
    </row>
    <row r="164" spans="47:56">
      <c r="AU164" s="52" t="str">
        <f>IF(参照!A164="","",参照!A164)</f>
        <v/>
      </c>
      <c r="AV164" s="52" t="str">
        <f>IF(参照!B164="","",参照!B164)</f>
        <v/>
      </c>
      <c r="AW164" s="52" t="str">
        <f>IF(参照!C164="","",参照!C164)</f>
        <v/>
      </c>
      <c r="AX164" s="52" t="str">
        <f>IF(参照!D164="","",参照!D164)</f>
        <v>メニューH(残差)</v>
      </c>
      <c r="AY164" s="52">
        <f>IF(参照!E164="","",参照!E164)</f>
        <v>7.3399999999999995E-4</v>
      </c>
      <c r="AZ164" s="52" t="str">
        <f>IF(参照!F164="","",参照!F164)</f>
        <v>オリックス(株)</v>
      </c>
      <c r="BA164" s="52" t="str">
        <f>IF(参照!G164="","",参照!G164)</f>
        <v>オリックス(株)_メニューH(残差)</v>
      </c>
      <c r="BB164" s="52">
        <f t="shared" si="33"/>
        <v>0.73399999999999999</v>
      </c>
      <c r="BD164" s="52" t="str">
        <f>IF(参照!L164="","",参照!L164)</f>
        <v>エネトレード(株)</v>
      </c>
    </row>
    <row r="165" spans="47:56">
      <c r="AU165" s="52" t="str">
        <f>IF(参照!A165="","",参照!A165)</f>
        <v/>
      </c>
      <c r="AV165" s="52" t="str">
        <f>IF(参照!B165="","",参照!B165)</f>
        <v/>
      </c>
      <c r="AW165" s="52" t="str">
        <f>IF(参照!C165="","",参照!C165)</f>
        <v/>
      </c>
      <c r="AX165" s="52" t="str">
        <f>IF(参照!D165="","",参照!D165)</f>
        <v>(参考値)事業者全体</v>
      </c>
      <c r="AY165" s="52">
        <f>IF(参照!E165="","",参照!E165)</f>
        <v>5.2700000000000002E-4</v>
      </c>
      <c r="AZ165" s="52" t="str">
        <f>IF(参照!F165="","",参照!F165)</f>
        <v>オリックス(株)</v>
      </c>
      <c r="BA165" s="52" t="str">
        <f>IF(参照!G165="","",参照!G165)</f>
        <v>オリックス(株)_(参考値)事業者全体</v>
      </c>
      <c r="BB165" s="52">
        <f t="shared" si="33"/>
        <v>0.52700000000000002</v>
      </c>
      <c r="BD165" s="52" t="str">
        <f>IF(参照!L165="","",参照!L165)</f>
        <v>(株)エネ・ビジョン</v>
      </c>
    </row>
    <row r="166" spans="47:56">
      <c r="AU166" s="52" t="str">
        <f>IF(参照!A166="","",参照!A166)</f>
        <v>A0054</v>
      </c>
      <c r="AV166" s="52" t="str">
        <f>IF(参照!B166="","",参照!B166)</f>
        <v>(株)エネサンス関東</v>
      </c>
      <c r="AW166" s="52">
        <f>IF(参照!C166="","",参照!C166)</f>
        <v>5.1900000000000004E-4</v>
      </c>
      <c r="AX166" s="52" t="str">
        <f>IF(参照!D166="","",参照!D166)</f>
        <v/>
      </c>
      <c r="AY166" s="52">
        <f>IF(参照!E166="","",参照!E166)</f>
        <v>4.6299999999999998E-4</v>
      </c>
      <c r="AZ166" s="52" t="str">
        <f>IF(参照!F166="","",参照!F166)</f>
        <v>(株)エネサンス関東</v>
      </c>
      <c r="BA166" s="52" t="str">
        <f>IF(参照!G166="","",参照!G166)</f>
        <v>(株)エネサンス関東_</v>
      </c>
      <c r="BB166" s="52">
        <f t="shared" si="33"/>
        <v>0.46299999999999997</v>
      </c>
      <c r="BD166" s="52" t="str">
        <f>IF(参照!L166="","",参照!L166)</f>
        <v>(株)エネファント</v>
      </c>
    </row>
    <row r="167" spans="47:56">
      <c r="AU167" s="52" t="str">
        <f>IF(参照!A167="","",参照!A167)</f>
        <v>A0055</v>
      </c>
      <c r="AV167" s="52" t="str">
        <f>IF(参照!B167="","",参照!B167)</f>
        <v>(株)ＵＰＤＡＴＥＲ</v>
      </c>
      <c r="AW167" s="52">
        <f>IF(参照!C167="","",参照!C167)</f>
        <v>1.0399999999999999E-4</v>
      </c>
      <c r="AX167" s="52" t="str">
        <f>IF(参照!D167="","",参照!D167)</f>
        <v>メニューA</v>
      </c>
      <c r="AY167" s="52">
        <f>IF(参照!E167="","",参照!E167)</f>
        <v>0</v>
      </c>
      <c r="AZ167" s="52" t="str">
        <f>IF(参照!F167="","",参照!F167)</f>
        <v>(株)ＵＰＤＡＴＥＲ</v>
      </c>
      <c r="BA167" s="52" t="str">
        <f>IF(参照!G167="","",参照!G167)</f>
        <v>(株)ＵＰＤＡＴＥＲ_メニューA</v>
      </c>
      <c r="BB167" s="52">
        <f t="shared" si="33"/>
        <v>0</v>
      </c>
      <c r="BD167" s="52" t="str">
        <f>IF(参照!L167="","",参照!L167)</f>
        <v>エネラボ(株)</v>
      </c>
    </row>
    <row r="168" spans="47:56">
      <c r="AU168" s="52" t="str">
        <f>IF(参照!A168="","",参照!A168)</f>
        <v/>
      </c>
      <c r="AV168" s="52" t="str">
        <f>IF(参照!B168="","",参照!B168)</f>
        <v/>
      </c>
      <c r="AW168" s="52" t="str">
        <f>IF(参照!C168="","",参照!C168)</f>
        <v/>
      </c>
      <c r="AX168" s="52" t="str">
        <f>IF(参照!D168="","",参照!D168)</f>
        <v>メニューB</v>
      </c>
      <c r="AY168" s="52">
        <f>IF(参照!E168="","",参照!E168)</f>
        <v>1.9900000000000001E-4</v>
      </c>
      <c r="AZ168" s="52" t="str">
        <f>IF(参照!F168="","",参照!F168)</f>
        <v>(株)ＵＰＤＡＴＥＲ</v>
      </c>
      <c r="BA168" s="52" t="str">
        <f>IF(参照!G168="","",参照!G168)</f>
        <v>(株)ＵＰＤＡＴＥＲ_メニューB</v>
      </c>
      <c r="BB168" s="52">
        <f t="shared" si="33"/>
        <v>0.19900000000000001</v>
      </c>
      <c r="BD168" s="52" t="str">
        <f>IF(参照!L168="","",参照!L168)</f>
        <v>(株)エネルギア・ソリューション・アンド・サービス</v>
      </c>
    </row>
    <row r="169" spans="47:56">
      <c r="AU169" s="52" t="str">
        <f>IF(参照!A169="","",参照!A169)</f>
        <v/>
      </c>
      <c r="AV169" s="52" t="str">
        <f>IF(参照!B169="","",参照!B169)</f>
        <v/>
      </c>
      <c r="AW169" s="52" t="str">
        <f>IF(参照!C169="","",参照!C169)</f>
        <v/>
      </c>
      <c r="AX169" s="52" t="str">
        <f>IF(参照!D169="","",参照!D169)</f>
        <v>メニューC(残差)</v>
      </c>
      <c r="AY169" s="52">
        <f>IF(参照!E169="","",参照!E169)</f>
        <v>3.6499999999999998E-4</v>
      </c>
      <c r="AZ169" s="52" t="str">
        <f>IF(参照!F169="","",参照!F169)</f>
        <v>(株)ＵＰＤＡＴＥＲ</v>
      </c>
      <c r="BA169" s="52" t="str">
        <f>IF(参照!G169="","",参照!G169)</f>
        <v>(株)ＵＰＤＡＴＥＲ_メニューC(残差)</v>
      </c>
      <c r="BB169" s="52">
        <f t="shared" si="33"/>
        <v>0.36499999999999999</v>
      </c>
      <c r="BD169" s="52" t="str">
        <f>IF(参照!L169="","",参照!L169)</f>
        <v>エネルギーパワー(株)</v>
      </c>
    </row>
    <row r="170" spans="47:56">
      <c r="AU170" s="52" t="str">
        <f>IF(参照!A170="","",参照!A170)</f>
        <v/>
      </c>
      <c r="AV170" s="52" t="str">
        <f>IF(参照!B170="","",参照!B170)</f>
        <v/>
      </c>
      <c r="AW170" s="52" t="str">
        <f>IF(参照!C170="","",参照!C170)</f>
        <v/>
      </c>
      <c r="AX170" s="52" t="str">
        <f>IF(参照!D170="","",参照!D170)</f>
        <v>(参考値)事業者全体</v>
      </c>
      <c r="AY170" s="52">
        <f>IF(参照!E170="","",参照!E170)</f>
        <v>2.8200000000000002E-4</v>
      </c>
      <c r="AZ170" s="52" t="str">
        <f>IF(参照!F170="","",参照!F170)</f>
        <v>(株)ＵＰＤＡＴＥＲ</v>
      </c>
      <c r="BA170" s="52" t="str">
        <f>IF(参照!G170="","",参照!G170)</f>
        <v>(株)ＵＰＤＡＴＥＲ_(参考値)事業者全体</v>
      </c>
      <c r="BB170" s="52">
        <f t="shared" si="33"/>
        <v>0.28200000000000003</v>
      </c>
      <c r="BD170" s="52" t="str">
        <f>IF(参照!L170="","",参照!L170)</f>
        <v>(株)エネワンでんき(旧：(株)サイサン)</v>
      </c>
    </row>
    <row r="171" spans="47:56">
      <c r="AU171" s="52" t="str">
        <f>IF(参照!A171="","",参照!A171)</f>
        <v>A0056</v>
      </c>
      <c r="AV171" s="52" t="str">
        <f>IF(参照!B171="","",参照!B171)</f>
        <v>シン・エナジー(株)</v>
      </c>
      <c r="AW171" s="52">
        <f>IF(参照!C171="","",参照!C171)</f>
        <v>4.73E-4</v>
      </c>
      <c r="AX171" s="52" t="str">
        <f>IF(参照!D171="","",参照!D171)</f>
        <v>メニューA</v>
      </c>
      <c r="AY171" s="52">
        <f>IF(参照!E171="","",参照!E171)</f>
        <v>0</v>
      </c>
      <c r="AZ171" s="52" t="str">
        <f>IF(参照!F171="","",参照!F171)</f>
        <v>シン・エナジー(株)</v>
      </c>
      <c r="BA171" s="52" t="str">
        <f>IF(参照!G171="","",参照!G171)</f>
        <v>シン・エナジー(株)_メニューA</v>
      </c>
      <c r="BB171" s="52">
        <f t="shared" si="33"/>
        <v>0</v>
      </c>
      <c r="BD171" s="52" t="str">
        <f>IF(参照!L171="","",参照!L171)</f>
        <v>エバーグリーン・マーケティング(株)</v>
      </c>
    </row>
    <row r="172" spans="47:56">
      <c r="AU172" s="52" t="str">
        <f>IF(参照!A172="","",参照!A172)</f>
        <v/>
      </c>
      <c r="AV172" s="52" t="str">
        <f>IF(参照!B172="","",参照!B172)</f>
        <v/>
      </c>
      <c r="AW172" s="52" t="str">
        <f>IF(参照!C172="","",参照!C172)</f>
        <v/>
      </c>
      <c r="AX172" s="52" t="str">
        <f>IF(参照!D172="","",参照!D172)</f>
        <v>メニューB</v>
      </c>
      <c r="AY172" s="52">
        <f>IF(参照!E172="","",参照!E172)</f>
        <v>1.25E-4</v>
      </c>
      <c r="AZ172" s="52" t="str">
        <f>IF(参照!F172="","",参照!F172)</f>
        <v>シン・エナジー(株)</v>
      </c>
      <c r="BA172" s="52" t="str">
        <f>IF(参照!G172="","",参照!G172)</f>
        <v>シン・エナジー(株)_メニューB</v>
      </c>
      <c r="BB172" s="52">
        <f t="shared" si="33"/>
        <v>0.125</v>
      </c>
      <c r="BD172" s="52" t="str">
        <f>IF(参照!L172="","",参照!L172)</f>
        <v>エバーグリーン・リテイリング(株)</v>
      </c>
    </row>
    <row r="173" spans="47:56">
      <c r="AU173" s="52" t="str">
        <f>IF(参照!A173="","",参照!A173)</f>
        <v/>
      </c>
      <c r="AV173" s="52" t="str">
        <f>IF(参照!B173="","",参照!B173)</f>
        <v/>
      </c>
      <c r="AW173" s="52" t="str">
        <f>IF(参照!C173="","",参照!C173)</f>
        <v/>
      </c>
      <c r="AX173" s="52" t="str">
        <f>IF(参照!D173="","",参照!D173)</f>
        <v>メニューC</v>
      </c>
      <c r="AY173" s="52">
        <f>IF(参照!E173="","",参照!E173)</f>
        <v>2.23E-4</v>
      </c>
      <c r="AZ173" s="52" t="str">
        <f>IF(参照!F173="","",参照!F173)</f>
        <v>シン・エナジー(株)</v>
      </c>
      <c r="BA173" s="52" t="str">
        <f>IF(参照!G173="","",参照!G173)</f>
        <v>シン・エナジー(株)_メニューC</v>
      </c>
      <c r="BB173" s="52">
        <f t="shared" si="33"/>
        <v>0.223</v>
      </c>
      <c r="BD173" s="52" t="str">
        <f>IF(参照!L173="","",参照!L173)</f>
        <v>荏原環境プラント(株)</v>
      </c>
    </row>
    <row r="174" spans="47:56">
      <c r="AU174" s="52" t="str">
        <f>IF(参照!A174="","",参照!A174)</f>
        <v/>
      </c>
      <c r="AV174" s="52" t="str">
        <f>IF(参照!B174="","",参照!B174)</f>
        <v/>
      </c>
      <c r="AW174" s="52" t="str">
        <f>IF(参照!C174="","",参照!C174)</f>
        <v/>
      </c>
      <c r="AX174" s="52" t="str">
        <f>IF(参照!D174="","",参照!D174)</f>
        <v>メニューD(残差)</v>
      </c>
      <c r="AY174" s="52">
        <f>IF(参照!E174="","",参照!E174)</f>
        <v>4.35E-4</v>
      </c>
      <c r="AZ174" s="52" t="str">
        <f>IF(参照!F174="","",参照!F174)</f>
        <v>シン・エナジー(株)</v>
      </c>
      <c r="BA174" s="52" t="str">
        <f>IF(参照!G174="","",参照!G174)</f>
        <v>シン・エナジー(株)_メニューD(残差)</v>
      </c>
      <c r="BB174" s="52">
        <f t="shared" si="33"/>
        <v>0.435</v>
      </c>
      <c r="BD174" s="52" t="str">
        <f>IF(参照!L174="","",参照!L174)</f>
        <v>エフィシエント(株)</v>
      </c>
    </row>
    <row r="175" spans="47:56">
      <c r="AU175" s="52" t="str">
        <f>IF(参照!A175="","",参照!A175)</f>
        <v/>
      </c>
      <c r="AV175" s="52" t="str">
        <f>IF(参照!B175="","",参照!B175)</f>
        <v/>
      </c>
      <c r="AW175" s="52" t="str">
        <f>IF(参照!C175="","",参照!C175)</f>
        <v/>
      </c>
      <c r="AX175" s="52" t="str">
        <f>IF(参照!D175="","",参照!D175)</f>
        <v>(参考値)事業者全体</v>
      </c>
      <c r="AY175" s="52">
        <f>IF(参照!E175="","",参照!E175)</f>
        <v>4.7299999999999995E-4</v>
      </c>
      <c r="AZ175" s="52" t="str">
        <f>IF(参照!F175="","",参照!F175)</f>
        <v>シン・エナジー(株)</v>
      </c>
      <c r="BA175" s="52" t="str">
        <f>IF(参照!G175="","",参照!G175)</f>
        <v>シン・エナジー(株)_(参考値)事業者全体</v>
      </c>
      <c r="BB175" s="52">
        <f t="shared" si="33"/>
        <v>0.47299999999999998</v>
      </c>
      <c r="BD175" s="52" t="str">
        <f>IF(参照!L175="","",参照!L175)</f>
        <v>(株)エフエネ</v>
      </c>
    </row>
    <row r="176" spans="47:56">
      <c r="AU176" s="52" t="str">
        <f>IF(参照!A176="","",参照!A176)</f>
        <v>A0057</v>
      </c>
      <c r="AV176" s="52" t="str">
        <f>IF(参照!B176="","",参照!B176)</f>
        <v>(株)サニックス</v>
      </c>
      <c r="AW176" s="52">
        <f>IF(参照!C176="","",参照!C176)</f>
        <v>5.6200000000000011E-4</v>
      </c>
      <c r="AX176" s="52" t="str">
        <f>IF(参照!D176="","",参照!D176)</f>
        <v>メニューA</v>
      </c>
      <c r="AY176" s="52">
        <f>IF(参照!E176="","",参照!E176)</f>
        <v>0</v>
      </c>
      <c r="AZ176" s="52" t="str">
        <f>IF(参照!F176="","",参照!F176)</f>
        <v>(株)サニックス</v>
      </c>
      <c r="BA176" s="52" t="str">
        <f>IF(参照!G176="","",参照!G176)</f>
        <v>(株)サニックス_メニューA</v>
      </c>
      <c r="BB176" s="52">
        <f t="shared" si="33"/>
        <v>0</v>
      </c>
      <c r="BD176" s="52" t="str">
        <f>IF(参照!L176="","",参照!L176)</f>
        <v>(株)エフオン</v>
      </c>
    </row>
    <row r="177" spans="47:56">
      <c r="AU177" s="52" t="str">
        <f>IF(参照!A177="","",参照!A177)</f>
        <v/>
      </c>
      <c r="AV177" s="52" t="str">
        <f>IF(参照!B177="","",参照!B177)</f>
        <v/>
      </c>
      <c r="AW177" s="52" t="str">
        <f>IF(参照!C177="","",参照!C177)</f>
        <v/>
      </c>
      <c r="AX177" s="52" t="str">
        <f>IF(参照!D177="","",参照!D177)</f>
        <v>メニューB</v>
      </c>
      <c r="AY177" s="52">
        <f>IF(参照!E177="","",参照!E177)</f>
        <v>0</v>
      </c>
      <c r="AZ177" s="52" t="str">
        <f>IF(参照!F177="","",参照!F177)</f>
        <v>(株)サニックス</v>
      </c>
      <c r="BA177" s="52" t="str">
        <f>IF(参照!G177="","",参照!G177)</f>
        <v>(株)サニックス_メニューB</v>
      </c>
      <c r="BB177" s="52">
        <f t="shared" si="33"/>
        <v>0</v>
      </c>
      <c r="BD177" s="52" t="str">
        <f>IF(参照!L177="","",参照!L177)</f>
        <v>エフビットコミュニケーションズ(株)　</v>
      </c>
    </row>
    <row r="178" spans="47:56">
      <c r="AU178" s="52" t="str">
        <f>IF(参照!A178="","",参照!A178)</f>
        <v/>
      </c>
      <c r="AV178" s="52" t="str">
        <f>IF(参照!B178="","",参照!B178)</f>
        <v/>
      </c>
      <c r="AW178" s="52" t="str">
        <f>IF(参照!C178="","",参照!C178)</f>
        <v/>
      </c>
      <c r="AX178" s="52" t="str">
        <f>IF(参照!D178="","",参照!D178)</f>
        <v>メニューC</v>
      </c>
      <c r="AY178" s="52">
        <f>IF(参照!E178="","",参照!E178)</f>
        <v>2.8000000000000003E-4</v>
      </c>
      <c r="AZ178" s="52" t="str">
        <f>IF(参照!F178="","",参照!F178)</f>
        <v>(株)サニックス</v>
      </c>
      <c r="BA178" s="52" t="str">
        <f>IF(参照!G178="","",参照!G178)</f>
        <v>(株)サニックス_メニューC</v>
      </c>
      <c r="BB178" s="52">
        <f t="shared" si="33"/>
        <v>0.28000000000000003</v>
      </c>
      <c r="BD178" s="52" t="str">
        <f>IF(参照!L178="","",参照!L178)</f>
        <v>(株)エルピオ</v>
      </c>
    </row>
    <row r="179" spans="47:56">
      <c r="AU179" s="52" t="str">
        <f>IF(参照!A179="","",参照!A179)</f>
        <v/>
      </c>
      <c r="AV179" s="52" t="str">
        <f>IF(参照!B179="","",参照!B179)</f>
        <v/>
      </c>
      <c r="AW179" s="52" t="str">
        <f>IF(参照!C179="","",参照!C179)</f>
        <v/>
      </c>
      <c r="AX179" s="52" t="str">
        <f>IF(参照!D179="","",参照!D179)</f>
        <v>メニューD(残差)</v>
      </c>
      <c r="AY179" s="52">
        <f>IF(参照!E179="","",参照!E179)</f>
        <v>6.4700000000000001E-4</v>
      </c>
      <c r="AZ179" s="52" t="str">
        <f>IF(参照!F179="","",参照!F179)</f>
        <v>(株)サニックス</v>
      </c>
      <c r="BA179" s="52" t="str">
        <f>IF(参照!G179="","",参照!G179)</f>
        <v>(株)サニックス_メニューD(残差)</v>
      </c>
      <c r="BB179" s="52">
        <f t="shared" si="33"/>
        <v>0.64700000000000002</v>
      </c>
      <c r="BD179" s="52" t="str">
        <f>IF(参照!L179="","",参照!L179)</f>
        <v>エルメック(株)</v>
      </c>
    </row>
    <row r="180" spans="47:56">
      <c r="AU180" s="52" t="str">
        <f>IF(参照!A180="","",参照!A180)</f>
        <v/>
      </c>
      <c r="AV180" s="52" t="str">
        <f>IF(参照!B180="","",参照!B180)</f>
        <v/>
      </c>
      <c r="AW180" s="52" t="str">
        <f>IF(参照!C180="","",参照!C180)</f>
        <v/>
      </c>
      <c r="AX180" s="52" t="str">
        <f>IF(参照!D180="","",参照!D180)</f>
        <v>(参考値)事業者全体</v>
      </c>
      <c r="AY180" s="52">
        <f>IF(参照!E180="","",参照!E180)</f>
        <v>4.86E-4</v>
      </c>
      <c r="AZ180" s="52" t="str">
        <f>IF(参照!F180="","",参照!F180)</f>
        <v>(株)サニックス</v>
      </c>
      <c r="BA180" s="52" t="str">
        <f>IF(参照!G180="","",参照!G180)</f>
        <v>(株)サニックス_(参考値)事業者全体</v>
      </c>
      <c r="BB180" s="52">
        <f t="shared" si="33"/>
        <v>0.48599999999999999</v>
      </c>
      <c r="BD180" s="52" t="str">
        <f>IF(参照!L180="","",参照!L180)</f>
        <v>(株)縁人</v>
      </c>
    </row>
    <row r="181" spans="47:56">
      <c r="AU181" s="52" t="str">
        <f>IF(参照!A181="","",参照!A181)</f>
        <v>A0058</v>
      </c>
      <c r="AV181" s="52" t="str">
        <f>IF(参照!B181="","",参照!B181)</f>
        <v>(株)コンシェルジュ</v>
      </c>
      <c r="AW181" s="52">
        <f>IF(参照!C181="","",参照!C181)</f>
        <v>2.2800000000000001E-4</v>
      </c>
      <c r="AX181" s="52" t="str">
        <f>IF(参照!D181="","",参照!D181)</f>
        <v>メニューA</v>
      </c>
      <c r="AY181" s="52">
        <f>IF(参照!E181="","",参照!E181)</f>
        <v>0</v>
      </c>
      <c r="AZ181" s="52" t="str">
        <f>IF(参照!F181="","",参照!F181)</f>
        <v>(株)コンシェルジュ</v>
      </c>
      <c r="BA181" s="52" t="str">
        <f>IF(参照!G181="","",参照!G181)</f>
        <v>(株)コンシェルジュ_メニューA</v>
      </c>
      <c r="BB181" s="52">
        <f t="shared" si="33"/>
        <v>0</v>
      </c>
      <c r="BD181" s="52" t="str">
        <f>IF(参照!L181="","",参照!L181)</f>
        <v>おいでんエネルギー(株)</v>
      </c>
    </row>
    <row r="182" spans="47:56">
      <c r="AU182" s="52" t="str">
        <f>IF(参照!A182="","",参照!A182)</f>
        <v/>
      </c>
      <c r="AV182" s="52" t="str">
        <f>IF(参照!B182="","",参照!B182)</f>
        <v/>
      </c>
      <c r="AW182" s="52" t="str">
        <f>IF(参照!C182="","",参照!C182)</f>
        <v/>
      </c>
      <c r="AX182" s="52" t="str">
        <f>IF(参照!D182="","",参照!D182)</f>
        <v>メニューB(残差)</v>
      </c>
      <c r="AY182" s="52">
        <f>IF(参照!E182="","",参照!E182)</f>
        <v>4.8699999999999997E-4</v>
      </c>
      <c r="AZ182" s="52" t="str">
        <f>IF(参照!F182="","",参照!F182)</f>
        <v>(株)コンシェルジュ</v>
      </c>
      <c r="BA182" s="52" t="str">
        <f>IF(参照!G182="","",参照!G182)</f>
        <v>(株)コンシェルジュ_メニューB(残差)</v>
      </c>
      <c r="BB182" s="52">
        <f t="shared" si="33"/>
        <v>0.48699999999999999</v>
      </c>
      <c r="BD182" s="52" t="str">
        <f>IF(参照!L182="","",参照!L182)</f>
        <v>王子・伊藤忠エネクス電力販売(株)</v>
      </c>
    </row>
    <row r="183" spans="47:56">
      <c r="AU183" s="52" t="str">
        <f>IF(参照!A183="","",参照!A183)</f>
        <v/>
      </c>
      <c r="AV183" s="52" t="str">
        <f>IF(参照!B183="","",参照!B183)</f>
        <v/>
      </c>
      <c r="AW183" s="52" t="str">
        <f>IF(参照!C183="","",参照!C183)</f>
        <v/>
      </c>
      <c r="AX183" s="52" t="str">
        <f>IF(参照!D183="","",参照!D183)</f>
        <v>(参考値)事業者全体</v>
      </c>
      <c r="AY183" s="52">
        <f>IF(参照!E183="","",参照!E183)</f>
        <v>4.4900000000000002E-4</v>
      </c>
      <c r="AZ183" s="52" t="str">
        <f>IF(参照!F183="","",参照!F183)</f>
        <v>(株)コンシェルジュ</v>
      </c>
      <c r="BA183" s="52" t="str">
        <f>IF(参照!G183="","",参照!G183)</f>
        <v>(株)コンシェルジュ_(参考値)事業者全体</v>
      </c>
      <c r="BB183" s="52">
        <f t="shared" si="33"/>
        <v>0.44900000000000001</v>
      </c>
      <c r="BD183" s="52" t="str">
        <f>IF(参照!L183="","",参照!L183)</f>
        <v>青梅ガス(株)</v>
      </c>
    </row>
    <row r="184" spans="47:56">
      <c r="AU184" s="52" t="str">
        <f>IF(参照!A184="","",参照!A184)</f>
        <v>A0060</v>
      </c>
      <c r="AV184" s="52" t="str">
        <f>IF(参照!B184="","",参照!B184)</f>
        <v>(株)アイ・グリッド・ソリューションズ</v>
      </c>
      <c r="AW184" s="52">
        <f>IF(参照!C184="","",参照!C184)</f>
        <v>5.31E-4</v>
      </c>
      <c r="AX184" s="52" t="str">
        <f>IF(参照!D184="","",参照!D184)</f>
        <v>メニューA</v>
      </c>
      <c r="AY184" s="52">
        <f>IF(参照!E184="","",参照!E184)</f>
        <v>0</v>
      </c>
      <c r="AZ184" s="52" t="str">
        <f>IF(参照!F184="","",参照!F184)</f>
        <v>(株)アイ・グリッド・ソリューションズ</v>
      </c>
      <c r="BA184" s="52" t="str">
        <f>IF(参照!G184="","",参照!G184)</f>
        <v>(株)アイ・グリッド・ソリューションズ_メニューA</v>
      </c>
      <c r="BB184" s="52">
        <f t="shared" si="33"/>
        <v>0</v>
      </c>
      <c r="BD184" s="52" t="str">
        <f>IF(参照!L184="","",参照!L184)</f>
        <v>大分ケーブルテレコム(株)</v>
      </c>
    </row>
    <row r="185" spans="47:56">
      <c r="AU185" s="52" t="str">
        <f>IF(参照!A185="","",参照!A185)</f>
        <v/>
      </c>
      <c r="AV185" s="52" t="str">
        <f>IF(参照!B185="","",参照!B185)</f>
        <v/>
      </c>
      <c r="AW185" s="52" t="str">
        <f>IF(参照!C185="","",参照!C185)</f>
        <v/>
      </c>
      <c r="AX185" s="52" t="str">
        <f>IF(参照!D185="","",参照!D185)</f>
        <v>メニューB(残差)</v>
      </c>
      <c r="AY185" s="52">
        <f>IF(参照!E185="","",参照!E185)</f>
        <v>5.0799999999999999E-4</v>
      </c>
      <c r="AZ185" s="52" t="str">
        <f>IF(参照!F185="","",参照!F185)</f>
        <v>(株)アイ・グリッド・ソリューションズ</v>
      </c>
      <c r="BA185" s="52" t="str">
        <f>IF(参照!G185="","",参照!G185)</f>
        <v>(株)アイ・グリッド・ソリューションズ_メニューB(残差)</v>
      </c>
      <c r="BB185" s="52">
        <f t="shared" si="33"/>
        <v>0.50800000000000001</v>
      </c>
      <c r="BD185" s="52" t="str">
        <f>IF(参照!L185="","",参照!L185)</f>
        <v>大垣ガス(株)</v>
      </c>
    </row>
    <row r="186" spans="47:56">
      <c r="AU186" s="52" t="str">
        <f>IF(参照!A186="","",参照!A186)</f>
        <v/>
      </c>
      <c r="AV186" s="52" t="str">
        <f>IF(参照!B186="","",参照!B186)</f>
        <v/>
      </c>
      <c r="AW186" s="52" t="str">
        <f>IF(参照!C186="","",参照!C186)</f>
        <v/>
      </c>
      <c r="AX186" s="52" t="str">
        <f>IF(参照!D186="","",参照!D186)</f>
        <v>(参考値)事業者全体</v>
      </c>
      <c r="AY186" s="52">
        <f>IF(参照!E186="","",参照!E186)</f>
        <v>4.1199999999999999E-4</v>
      </c>
      <c r="AZ186" s="52" t="str">
        <f>IF(参照!F186="","",参照!F186)</f>
        <v>(株)アイ・グリッド・ソリューションズ</v>
      </c>
      <c r="BA186" s="52" t="str">
        <f>IF(参照!G186="","",参照!G186)</f>
        <v>(株)アイ・グリッド・ソリューションズ_(参考値)事業者全体</v>
      </c>
      <c r="BB186" s="52">
        <f t="shared" si="33"/>
        <v>0.41199999999999998</v>
      </c>
      <c r="BD186" s="52" t="str">
        <f>IF(参照!L186="","",参照!L186)</f>
        <v>大阪いずみ市民生活協同組合</v>
      </c>
    </row>
    <row r="187" spans="47:56">
      <c r="AU187" s="52" t="str">
        <f>IF(参照!A187="","",参照!A187)</f>
        <v>A0061</v>
      </c>
      <c r="AV187" s="52" t="str">
        <f>IF(参照!B187="","",参照!B187)</f>
        <v>サミットエナジー(株)</v>
      </c>
      <c r="AW187" s="52">
        <f>IF(参照!C187="","",参照!C187)</f>
        <v>4.5399999999999998E-4</v>
      </c>
      <c r="AX187" s="52" t="str">
        <f>IF(参照!D187="","",参照!D187)</f>
        <v>メニューA</v>
      </c>
      <c r="AY187" s="52">
        <f>IF(参照!E187="","",参照!E187)</f>
        <v>0</v>
      </c>
      <c r="AZ187" s="52" t="str">
        <f>IF(参照!F187="","",参照!F187)</f>
        <v>サミットエナジー(株)</v>
      </c>
      <c r="BA187" s="52" t="str">
        <f>IF(参照!G187="","",参照!G187)</f>
        <v>サミットエナジー(株)_メニューA</v>
      </c>
      <c r="BB187" s="52">
        <f t="shared" si="33"/>
        <v>0</v>
      </c>
      <c r="BD187" s="52" t="str">
        <f>IF(参照!L187="","",参照!L187)</f>
        <v>大阪瓦斯(株)</v>
      </c>
    </row>
    <row r="188" spans="47:56">
      <c r="AU188" s="52" t="str">
        <f>IF(参照!A188="","",参照!A188)</f>
        <v/>
      </c>
      <c r="AV188" s="52" t="str">
        <f>IF(参照!B188="","",参照!B188)</f>
        <v/>
      </c>
      <c r="AW188" s="52" t="str">
        <f>IF(参照!C188="","",参照!C188)</f>
        <v/>
      </c>
      <c r="AX188" s="52" t="str">
        <f>IF(参照!D188="","",参照!D188)</f>
        <v>メニューB(残差)</v>
      </c>
      <c r="AY188" s="52">
        <f>IF(参照!E188="","",参照!E188)</f>
        <v>4.6200000000000001E-4</v>
      </c>
      <c r="AZ188" s="52" t="str">
        <f>IF(参照!F188="","",参照!F188)</f>
        <v>サミットエナジー(株)</v>
      </c>
      <c r="BA188" s="52" t="str">
        <f>IF(参照!G188="","",参照!G188)</f>
        <v>サミットエナジー(株)_メニューB(残差)</v>
      </c>
      <c r="BB188" s="52">
        <f t="shared" si="33"/>
        <v>0.46200000000000002</v>
      </c>
      <c r="BD188" s="52" t="str">
        <f>IF(参照!L188="","",参照!L188)</f>
        <v>おおすみ半島スマートエネルギー(株)</v>
      </c>
    </row>
    <row r="189" spans="47:56">
      <c r="AU189" s="52" t="str">
        <f>IF(参照!A189="","",参照!A189)</f>
        <v/>
      </c>
      <c r="AV189" s="52" t="str">
        <f>IF(参照!B189="","",参照!B189)</f>
        <v/>
      </c>
      <c r="AW189" s="52" t="str">
        <f>IF(参照!C189="","",参照!C189)</f>
        <v/>
      </c>
      <c r="AX189" s="52" t="str">
        <f>IF(参照!D189="","",参照!D189)</f>
        <v>(参考値)事業者全体</v>
      </c>
      <c r="AY189" s="52">
        <f>IF(参照!E189="","",参照!E189)</f>
        <v>4.2999999999999999E-4</v>
      </c>
      <c r="AZ189" s="52" t="str">
        <f>IF(参照!F189="","",参照!F189)</f>
        <v>サミットエナジー(株)</v>
      </c>
      <c r="BA189" s="52" t="str">
        <f>IF(参照!G189="","",参照!G189)</f>
        <v>サミットエナジー(株)_(参考値)事業者全体</v>
      </c>
      <c r="BB189" s="52">
        <f t="shared" si="33"/>
        <v>0.43</v>
      </c>
      <c r="BD189" s="52" t="str">
        <f>IF(参照!L189="","",参照!L189)</f>
        <v>大多喜ガス(株)</v>
      </c>
    </row>
    <row r="190" spans="47:56">
      <c r="AU190" s="52" t="str">
        <f>IF(参照!A190="","",参照!A190)</f>
        <v>A0062</v>
      </c>
      <c r="AV190" s="52" t="str">
        <f>IF(参照!B190="","",参照!B190)</f>
        <v>リコージャパン(株)</v>
      </c>
      <c r="AW190" s="52">
        <f>IF(参照!C190="","",参照!C190)</f>
        <v>4.7899999999999999E-4</v>
      </c>
      <c r="AX190" s="52" t="str">
        <f>IF(参照!D190="","",参照!D190)</f>
        <v>メニューA</v>
      </c>
      <c r="AY190" s="52">
        <f>IF(参照!E190="","",参照!E190)</f>
        <v>0</v>
      </c>
      <c r="AZ190" s="52" t="str">
        <f>IF(参照!F190="","",参照!F190)</f>
        <v>リコージャパン(株)</v>
      </c>
      <c r="BA190" s="52" t="str">
        <f>IF(参照!G190="","",参照!G190)</f>
        <v>リコージャパン(株)_メニューA</v>
      </c>
      <c r="BB190" s="52">
        <f t="shared" si="33"/>
        <v>0</v>
      </c>
      <c r="BD190" s="52" t="str">
        <f>IF(参照!L190="","",参照!L190)</f>
        <v>(株)おおた電力</v>
      </c>
    </row>
    <row r="191" spans="47:56">
      <c r="AU191" s="52" t="str">
        <f>IF(参照!A191="","",参照!A191)</f>
        <v/>
      </c>
      <c r="AV191" s="52" t="str">
        <f>IF(参照!B191="","",参照!B191)</f>
        <v/>
      </c>
      <c r="AW191" s="52" t="str">
        <f>IF(参照!C191="","",参照!C191)</f>
        <v/>
      </c>
      <c r="AX191" s="52" t="str">
        <f>IF(参照!D191="","",参照!D191)</f>
        <v>メニューB</v>
      </c>
      <c r="AY191" s="52">
        <f>IF(参照!E191="","",参照!E191)</f>
        <v>0</v>
      </c>
      <c r="AZ191" s="52" t="str">
        <f>IF(参照!F191="","",参照!F191)</f>
        <v>リコージャパン(株)</v>
      </c>
      <c r="BA191" s="52" t="str">
        <f>IF(参照!G191="","",参照!G191)</f>
        <v>リコージャパン(株)_メニューB</v>
      </c>
      <c r="BB191" s="52">
        <f t="shared" si="33"/>
        <v>0</v>
      </c>
      <c r="BD191" s="52" t="str">
        <f>IF(参照!L191="","",参照!L191)</f>
        <v>(株)岡崎建材</v>
      </c>
    </row>
    <row r="192" spans="47:56">
      <c r="AU192" s="52" t="str">
        <f>IF(参照!A192="","",参照!A192)</f>
        <v/>
      </c>
      <c r="AV192" s="52" t="str">
        <f>IF(参照!B192="","",参照!B192)</f>
        <v/>
      </c>
      <c r="AW192" s="52" t="str">
        <f>IF(参照!C192="","",参照!C192)</f>
        <v/>
      </c>
      <c r="AX192" s="52" t="str">
        <f>IF(参照!D192="","",参照!D192)</f>
        <v>メニューC</v>
      </c>
      <c r="AY192" s="52">
        <f>IF(参照!E192="","",参照!E192)</f>
        <v>3.0199999999999997E-4</v>
      </c>
      <c r="AZ192" s="52" t="str">
        <f>IF(参照!F192="","",参照!F192)</f>
        <v>リコージャパン(株)</v>
      </c>
      <c r="BA192" s="52" t="str">
        <f>IF(参照!G192="","",参照!G192)</f>
        <v>リコージャパン(株)_メニューC</v>
      </c>
      <c r="BB192" s="52">
        <f t="shared" si="33"/>
        <v>0.30199999999999999</v>
      </c>
      <c r="BD192" s="52" t="str">
        <f>IF(参照!L192="","",参照!L192)</f>
        <v>(株)岡崎さくら電力</v>
      </c>
    </row>
    <row r="193" spans="47:56">
      <c r="AU193" s="52" t="str">
        <f>IF(参照!A193="","",参照!A193)</f>
        <v/>
      </c>
      <c r="AV193" s="52" t="str">
        <f>IF(参照!B193="","",参照!B193)</f>
        <v/>
      </c>
      <c r="AW193" s="52" t="str">
        <f>IF(参照!C193="","",参照!C193)</f>
        <v/>
      </c>
      <c r="AX193" s="52" t="str">
        <f>IF(参照!D193="","",参照!D193)</f>
        <v>メニューD</v>
      </c>
      <c r="AY193" s="52">
        <f>IF(参照!E193="","",参照!E193)</f>
        <v>0</v>
      </c>
      <c r="AZ193" s="52" t="str">
        <f>IF(参照!F193="","",参照!F193)</f>
        <v>リコージャパン(株)</v>
      </c>
      <c r="BA193" s="52" t="str">
        <f>IF(参照!G193="","",参照!G193)</f>
        <v>リコージャパン(株)_メニューD</v>
      </c>
      <c r="BB193" s="52">
        <f t="shared" si="33"/>
        <v>0</v>
      </c>
      <c r="BD193" s="52" t="str">
        <f>IF(参照!L193="","",参照!L193)</f>
        <v>岡田建設(株)</v>
      </c>
    </row>
    <row r="194" spans="47:56">
      <c r="AU194" s="52" t="str">
        <f>IF(参照!A194="","",参照!A194)</f>
        <v/>
      </c>
      <c r="AV194" s="52" t="str">
        <f>IF(参照!B194="","",参照!B194)</f>
        <v/>
      </c>
      <c r="AW194" s="52" t="str">
        <f>IF(参照!C194="","",参照!C194)</f>
        <v/>
      </c>
      <c r="AX194" s="52" t="str">
        <f>IF(参照!D194="","",参照!D194)</f>
        <v>メニューE</v>
      </c>
      <c r="AY194" s="52">
        <f>IF(参照!E194="","",参照!E194)</f>
        <v>3.6999999999999999E-4</v>
      </c>
      <c r="AZ194" s="52" t="str">
        <f>IF(参照!F194="","",参照!F194)</f>
        <v>リコージャパン(株)</v>
      </c>
      <c r="BA194" s="52" t="str">
        <f>IF(参照!G194="","",参照!G194)</f>
        <v>リコージャパン(株)_メニューE</v>
      </c>
      <c r="BB194" s="52">
        <f t="shared" si="33"/>
        <v>0.37</v>
      </c>
      <c r="BD194" s="52" t="str">
        <f>IF(参照!L194="","",参照!L194)</f>
        <v>(株)オカモト</v>
      </c>
    </row>
    <row r="195" spans="47:56">
      <c r="AU195" s="52" t="str">
        <f>IF(参照!A195="","",参照!A195)</f>
        <v/>
      </c>
      <c r="AV195" s="52" t="str">
        <f>IF(参照!B195="","",参照!B195)</f>
        <v/>
      </c>
      <c r="AW195" s="52" t="str">
        <f>IF(参照!C195="","",参照!C195)</f>
        <v/>
      </c>
      <c r="AX195" s="52" t="str">
        <f>IF(参照!D195="","",参照!D195)</f>
        <v>メニューF(残差)</v>
      </c>
      <c r="AY195" s="52">
        <f>IF(参照!E195="","",参照!E195)</f>
        <v>4.7799999999999996E-4</v>
      </c>
      <c r="AZ195" s="52" t="str">
        <f>IF(参照!F195="","",参照!F195)</f>
        <v>リコージャパン(株)</v>
      </c>
      <c r="BA195" s="52" t="str">
        <f>IF(参照!G195="","",参照!G195)</f>
        <v>リコージャパン(株)_メニューF(残差)</v>
      </c>
      <c r="BB195" s="52">
        <f t="shared" si="33"/>
        <v>0.47799999999999998</v>
      </c>
      <c r="BD195" s="52" t="str">
        <f>IF(参照!L195="","",参照!L195)</f>
        <v>岡山電力(株)</v>
      </c>
    </row>
    <row r="196" spans="47:56">
      <c r="AU196" s="52" t="str">
        <f>IF(参照!A196="","",参照!A196)</f>
        <v/>
      </c>
      <c r="AV196" s="52" t="str">
        <f>IF(参照!B196="","",参照!B196)</f>
        <v/>
      </c>
      <c r="AW196" s="52" t="str">
        <f>IF(参照!C196="","",参照!C196)</f>
        <v/>
      </c>
      <c r="AX196" s="52" t="str">
        <f>IF(参照!D196="","",参照!D196)</f>
        <v>(参考値)事業者全体</v>
      </c>
      <c r="AY196" s="52">
        <f>IF(参照!E196="","",参照!E196)</f>
        <v>4.4099999999999999E-4</v>
      </c>
      <c r="AZ196" s="52" t="str">
        <f>IF(参照!F196="","",参照!F196)</f>
        <v>リコージャパン(株)</v>
      </c>
      <c r="BA196" s="52" t="str">
        <f>IF(参照!G196="","",参照!G196)</f>
        <v>リコージャパン(株)_(参考値)事業者全体</v>
      </c>
      <c r="BB196" s="52">
        <f t="shared" si="33"/>
        <v>0.441</v>
      </c>
      <c r="BD196" s="52" t="str">
        <f>IF(参照!L196="","",参照!L196)</f>
        <v>(株)沖縄ガスニューパワー</v>
      </c>
    </row>
    <row r="197" spans="47:56">
      <c r="AU197" s="52" t="str">
        <f>IF(参照!A197="","",参照!A197)</f>
        <v>A0063</v>
      </c>
      <c r="AV197" s="52" t="str">
        <f>IF(参照!B197="","",参照!B197)</f>
        <v>(株)エネルギア・ソリューション・アンド・サービス</v>
      </c>
      <c r="AW197" s="52" t="str">
        <f>IF(参照!C197="","",参照!C197)</f>
        <v>0.000453※</v>
      </c>
      <c r="AX197" s="52" t="str">
        <f>IF(参照!D197="","",参照!D197)</f>
        <v>メニューA</v>
      </c>
      <c r="AY197" s="52">
        <f>IF(参照!E197="","",参照!E197)</f>
        <v>0</v>
      </c>
      <c r="AZ197" s="52" t="str">
        <f>IF(参照!F197="","",参照!F197)</f>
        <v>(株)エネルギア・ソリューション・アンド・サービス</v>
      </c>
      <c r="BA197" s="52" t="str">
        <f>IF(参照!G197="","",参照!G197)</f>
        <v>(株)エネルギア・ソリューション・アンド・サービス_メニューA</v>
      </c>
      <c r="BB197" s="52">
        <f t="shared" ref="BB197:BB260" si="34">AY197*1000</f>
        <v>0</v>
      </c>
      <c r="BD197" s="52" t="str">
        <f>IF(参照!L197="","",参照!L197)</f>
        <v>おきなわコープエナジー(株)</v>
      </c>
    </row>
    <row r="198" spans="47:56">
      <c r="AU198" s="52" t="str">
        <f>IF(参照!A198="","",参照!A198)</f>
        <v/>
      </c>
      <c r="AV198" s="52" t="str">
        <f>IF(参照!B198="","",参照!B198)</f>
        <v/>
      </c>
      <c r="AW198" s="52" t="str">
        <f>IF(参照!C198="","",参照!C198)</f>
        <v/>
      </c>
      <c r="AX198" s="52" t="str">
        <f>IF(参照!D198="","",参照!D198)</f>
        <v>メニューB(残差)</v>
      </c>
      <c r="AY198" s="52">
        <f>IF(参照!E198="","",参照!E198)</f>
        <v>4.4099999999999999E-4</v>
      </c>
      <c r="AZ198" s="52" t="str">
        <f>IF(参照!F198="","",参照!F198)</f>
        <v>(株)エネルギア・ソリューション・アンド・サービス</v>
      </c>
      <c r="BA198" s="52" t="str">
        <f>IF(参照!G198="","",参照!G198)</f>
        <v>(株)エネルギア・ソリューション・アンド・サービス_メニューB(残差)</v>
      </c>
      <c r="BB198" s="52">
        <f t="shared" si="34"/>
        <v>0.441</v>
      </c>
      <c r="BD198" s="52" t="str">
        <f>IF(参照!L198="","",参照!L198)</f>
        <v>沖縄新エネ開発(株)</v>
      </c>
    </row>
    <row r="199" spans="47:56">
      <c r="AU199" s="52" t="str">
        <f>IF(参照!A199="","",参照!A199)</f>
        <v/>
      </c>
      <c r="AV199" s="52" t="str">
        <f>IF(参照!B199="","",参照!B199)</f>
        <v/>
      </c>
      <c r="AW199" s="52" t="str">
        <f>IF(参照!C199="","",参照!C199)</f>
        <v/>
      </c>
      <c r="AX199" s="52" t="str">
        <f>IF(参照!D199="","",参照!D199)</f>
        <v>(参考値)事業者全体</v>
      </c>
      <c r="AY199" s="52">
        <f>IF(参照!E199="","",参照!E199)</f>
        <v>5.9499999999999993E-4</v>
      </c>
      <c r="AZ199" s="52" t="str">
        <f>IF(参照!F199="","",参照!F199)</f>
        <v>(株)エネルギア・ソリューション・アンド・サービス</v>
      </c>
      <c r="BA199" s="52" t="str">
        <f>IF(参照!G199="","",参照!G199)</f>
        <v>(株)エネルギア・ソリューション・アンド・サービス_(参考値)事業者全体</v>
      </c>
      <c r="BB199" s="52">
        <f t="shared" si="34"/>
        <v>0.59499999999999997</v>
      </c>
      <c r="BD199" s="52" t="str">
        <f>IF(参照!L199="","",参照!L199)</f>
        <v>奥出雲電力(株)</v>
      </c>
    </row>
    <row r="200" spans="47:56">
      <c r="AU200" s="52" t="str">
        <f>IF(参照!A200="","",参照!A200)</f>
        <v>A0064</v>
      </c>
      <c r="AV200" s="52" t="str">
        <f>IF(参照!B200="","",参照!B200)</f>
        <v>東京ガス(株)</v>
      </c>
      <c r="AW200" s="52">
        <f>IF(参照!C200="","",参照!C200)</f>
        <v>4.35E-4</v>
      </c>
      <c r="AX200" s="52" t="str">
        <f>IF(参照!D200="","",参照!D200)</f>
        <v>メニューA</v>
      </c>
      <c r="AY200" s="52">
        <f>IF(参照!E200="","",参照!E200)</f>
        <v>0</v>
      </c>
      <c r="AZ200" s="52" t="str">
        <f>IF(参照!F200="","",参照!F200)</f>
        <v>東京ガス(株)</v>
      </c>
      <c r="BA200" s="52" t="str">
        <f>IF(参照!G200="","",参照!G200)</f>
        <v>東京ガス(株)_メニューA</v>
      </c>
      <c r="BB200" s="52">
        <f t="shared" si="34"/>
        <v>0</v>
      </c>
      <c r="BD200" s="52" t="str">
        <f>IF(参照!L200="","",参照!L200)</f>
        <v>(株)オズエナジー</v>
      </c>
    </row>
    <row r="201" spans="47:56">
      <c r="AU201" s="52" t="str">
        <f>IF(参照!A201="","",参照!A201)</f>
        <v/>
      </c>
      <c r="AV201" s="52" t="str">
        <f>IF(参照!B201="","",参照!B201)</f>
        <v/>
      </c>
      <c r="AW201" s="52" t="str">
        <f>IF(参照!C201="","",参照!C201)</f>
        <v/>
      </c>
      <c r="AX201" s="52" t="str">
        <f>IF(参照!D201="","",参照!D201)</f>
        <v>メニューB</v>
      </c>
      <c r="AY201" s="52">
        <f>IF(参照!E201="","",参照!E201)</f>
        <v>0</v>
      </c>
      <c r="AZ201" s="52" t="str">
        <f>IF(参照!F201="","",参照!F201)</f>
        <v>東京ガス(株)</v>
      </c>
      <c r="BA201" s="52" t="str">
        <f>IF(参照!G201="","",参照!G201)</f>
        <v>東京ガス(株)_メニューB</v>
      </c>
      <c r="BB201" s="52">
        <f t="shared" si="34"/>
        <v>0</v>
      </c>
      <c r="BD201" s="52" t="str">
        <f>IF(参照!L201="","",参照!L201)</f>
        <v>(株)オノプロックス</v>
      </c>
    </row>
    <row r="202" spans="47:56">
      <c r="AU202" s="52" t="str">
        <f>IF(参照!A202="","",参照!A202)</f>
        <v/>
      </c>
      <c r="AV202" s="52" t="str">
        <f>IF(参照!B202="","",参照!B202)</f>
        <v/>
      </c>
      <c r="AW202" s="52" t="str">
        <f>IF(参照!C202="","",参照!C202)</f>
        <v/>
      </c>
      <c r="AX202" s="52" t="str">
        <f>IF(参照!D202="","",参照!D202)</f>
        <v>メニューC</v>
      </c>
      <c r="AY202" s="52">
        <f>IF(参照!E202="","",参照!E202)</f>
        <v>6.6000000000000005E-5</v>
      </c>
      <c r="AZ202" s="52" t="str">
        <f>IF(参照!F202="","",参照!F202)</f>
        <v>東京ガス(株)</v>
      </c>
      <c r="BA202" s="52" t="str">
        <f>IF(参照!G202="","",参照!G202)</f>
        <v>東京ガス(株)_メニューC</v>
      </c>
      <c r="BB202" s="52">
        <f t="shared" si="34"/>
        <v>6.6000000000000003E-2</v>
      </c>
      <c r="BD202" s="52" t="str">
        <f>IF(参照!L202="","",参照!L202)</f>
        <v>(株)オプテージ</v>
      </c>
    </row>
    <row r="203" spans="47:56">
      <c r="AU203" s="52" t="str">
        <f>IF(参照!A203="","",参照!A203)</f>
        <v/>
      </c>
      <c r="AV203" s="52" t="str">
        <f>IF(参照!B203="","",参照!B203)</f>
        <v/>
      </c>
      <c r="AW203" s="52" t="str">
        <f>IF(参照!C203="","",参照!C203)</f>
        <v/>
      </c>
      <c r="AX203" s="52" t="str">
        <f>IF(参照!D203="","",参照!D203)</f>
        <v>メニューD</v>
      </c>
      <c r="AY203" s="52">
        <f>IF(参照!E203="","",参照!E203)</f>
        <v>2.3499999999999999E-4</v>
      </c>
      <c r="AZ203" s="52" t="str">
        <f>IF(参照!F203="","",参照!F203)</f>
        <v>東京ガス(株)</v>
      </c>
      <c r="BA203" s="52" t="str">
        <f>IF(参照!G203="","",参照!G203)</f>
        <v>東京ガス(株)_メニューD</v>
      </c>
      <c r="BB203" s="52">
        <f t="shared" si="34"/>
        <v>0.23499999999999999</v>
      </c>
      <c r="BD203" s="52" t="str">
        <f>IF(参照!L203="","",参照!L203)</f>
        <v>おもてなし山形(株)</v>
      </c>
    </row>
    <row r="204" spans="47:56">
      <c r="AU204" s="52" t="str">
        <f>IF(参照!A204="","",参照!A204)</f>
        <v/>
      </c>
      <c r="AV204" s="52" t="str">
        <f>IF(参照!B204="","",参照!B204)</f>
        <v/>
      </c>
      <c r="AW204" s="52" t="str">
        <f>IF(参照!C204="","",参照!C204)</f>
        <v/>
      </c>
      <c r="AX204" s="52" t="str">
        <f>IF(参照!D204="","",参照!D204)</f>
        <v>メニューE</v>
      </c>
      <c r="AY204" s="52">
        <f>IF(参照!E204="","",参照!E204)</f>
        <v>2.4899999999999998E-4</v>
      </c>
      <c r="AZ204" s="52" t="str">
        <f>IF(参照!F204="","",参照!F204)</f>
        <v>東京ガス(株)</v>
      </c>
      <c r="BA204" s="52" t="str">
        <f>IF(参照!G204="","",参照!G204)</f>
        <v>東京ガス(株)_メニューE</v>
      </c>
      <c r="BB204" s="52">
        <f t="shared" si="34"/>
        <v>0.24899999999999997</v>
      </c>
      <c r="BD204" s="52" t="str">
        <f>IF(参照!L204="","",参照!L204)</f>
        <v>オリックス(株)</v>
      </c>
    </row>
    <row r="205" spans="47:56">
      <c r="AU205" s="52" t="str">
        <f>IF(参照!A205="","",参照!A205)</f>
        <v/>
      </c>
      <c r="AV205" s="52" t="str">
        <f>IF(参照!B205="","",参照!B205)</f>
        <v/>
      </c>
      <c r="AW205" s="52" t="str">
        <f>IF(参照!C205="","",参照!C205)</f>
        <v/>
      </c>
      <c r="AX205" s="52" t="str">
        <f>IF(参照!D205="","",参照!D205)</f>
        <v>メニューF(残差)</v>
      </c>
      <c r="AY205" s="52">
        <f>IF(参照!E205="","",参照!E205)</f>
        <v>4.4299999999999998E-4</v>
      </c>
      <c r="AZ205" s="52" t="str">
        <f>IF(参照!F205="","",参照!F205)</f>
        <v>東京ガス(株)</v>
      </c>
      <c r="BA205" s="52" t="str">
        <f>IF(参照!G205="","",参照!G205)</f>
        <v>東京ガス(株)_メニューF(残差)</v>
      </c>
      <c r="BB205" s="52">
        <f t="shared" si="34"/>
        <v>0.443</v>
      </c>
      <c r="BD205" s="52" t="str">
        <f>IF(参照!L205="","",参照!L205)</f>
        <v>(株)織戸組</v>
      </c>
    </row>
    <row r="206" spans="47:56">
      <c r="AU206" s="52" t="str">
        <f>IF(参照!A206="","",参照!A206)</f>
        <v/>
      </c>
      <c r="AV206" s="52" t="str">
        <f>IF(参照!B206="","",参照!B206)</f>
        <v/>
      </c>
      <c r="AW206" s="52" t="str">
        <f>IF(参照!C206="","",参照!C206)</f>
        <v/>
      </c>
      <c r="AX206" s="52" t="str">
        <f>IF(参照!D206="","",参照!D206)</f>
        <v>(参考値)事業者全体</v>
      </c>
      <c r="AY206" s="52">
        <f>IF(参照!E206="","",参照!E206)</f>
        <v>2.7700000000000001E-4</v>
      </c>
      <c r="AZ206" s="52" t="str">
        <f>IF(参照!F206="","",参照!F206)</f>
        <v>東京ガス(株)</v>
      </c>
      <c r="BA206" s="52" t="str">
        <f>IF(参照!G206="","",参照!G206)</f>
        <v>東京ガス(株)_(参考値)事業者全体</v>
      </c>
      <c r="BB206" s="52">
        <f t="shared" si="34"/>
        <v>0.27700000000000002</v>
      </c>
      <c r="BD206" s="52" t="str">
        <f>IF(参照!L206="","",参照!L206)</f>
        <v>(株)カーボンニュートラル(旧：西多摩バイオパワー(株))</v>
      </c>
    </row>
    <row r="207" spans="47:56">
      <c r="AU207" s="52" t="str">
        <f>IF(参照!A207="","",参照!A207)</f>
        <v>A0065</v>
      </c>
      <c r="AV207" s="52" t="str">
        <f>IF(参照!B207="","",参照!B207)</f>
        <v>テス・エンジニアリング(株)</v>
      </c>
      <c r="AW207" s="52">
        <f>IF(参照!C207="","",参照!C207)</f>
        <v>2.7099999999999997E-4</v>
      </c>
      <c r="AX207" s="52" t="str">
        <f>IF(参照!D207="","",参照!D207)</f>
        <v>メニューA</v>
      </c>
      <c r="AY207" s="52">
        <f>IF(参照!E207="","",参照!E207)</f>
        <v>3.77E-4</v>
      </c>
      <c r="AZ207" s="52" t="str">
        <f>IF(参照!F207="","",参照!F207)</f>
        <v>テス・エンジニアリング(株)</v>
      </c>
      <c r="BA207" s="52" t="str">
        <f>IF(参照!G207="","",参照!G207)</f>
        <v>テス・エンジニアリング(株)_メニューA</v>
      </c>
      <c r="BB207" s="52">
        <f t="shared" si="34"/>
        <v>0.377</v>
      </c>
      <c r="BD207" s="52" t="str">
        <f>IF(参照!L207="","",参照!L207)</f>
        <v>加賀市総合サービス(株)</v>
      </c>
    </row>
    <row r="208" spans="47:56">
      <c r="AU208" s="52" t="str">
        <f>IF(参照!A208="","",参照!A208)</f>
        <v/>
      </c>
      <c r="AV208" s="52" t="str">
        <f>IF(参照!B208="","",参照!B208)</f>
        <v/>
      </c>
      <c r="AW208" s="52" t="str">
        <f>IF(参照!C208="","",参照!C208)</f>
        <v/>
      </c>
      <c r="AX208" s="52" t="str">
        <f>IF(参照!D208="","",参照!D208)</f>
        <v>メニューB(残差)</v>
      </c>
      <c r="AY208" s="52">
        <f>IF(参照!E208="","",参照!E208)</f>
        <v>3.88E-4</v>
      </c>
      <c r="AZ208" s="52" t="str">
        <f>IF(参照!F208="","",参照!F208)</f>
        <v>テス・エンジニアリング(株)</v>
      </c>
      <c r="BA208" s="52" t="str">
        <f>IF(参照!G208="","",参照!G208)</f>
        <v>テス・エンジニアリング(株)_メニューB(残差)</v>
      </c>
      <c r="BB208" s="52">
        <f t="shared" si="34"/>
        <v>0.38800000000000001</v>
      </c>
      <c r="BD208" s="52" t="str">
        <f>IF(参照!L208="","",参照!L208)</f>
        <v>香川電力(株)　</v>
      </c>
    </row>
    <row r="209" spans="47:56">
      <c r="AU209" s="52" t="str">
        <f>IF(参照!A209="","",参照!A209)</f>
        <v/>
      </c>
      <c r="AV209" s="52" t="str">
        <f>IF(参照!B209="","",参照!B209)</f>
        <v/>
      </c>
      <c r="AW209" s="52" t="str">
        <f>IF(参照!C209="","",参照!C209)</f>
        <v/>
      </c>
      <c r="AX209" s="52" t="str">
        <f>IF(参照!D209="","",参照!D209)</f>
        <v>(参考値)事業者全体</v>
      </c>
      <c r="AY209" s="52">
        <f>IF(参照!E209="","",参照!E209)</f>
        <v>5.2900000000000006E-4</v>
      </c>
      <c r="AZ209" s="52" t="str">
        <f>IF(参照!F209="","",参照!F209)</f>
        <v>テス・エンジニアリング(株)</v>
      </c>
      <c r="BA209" s="52" t="str">
        <f>IF(参照!G209="","",参照!G209)</f>
        <v>テス・エンジニアリング(株)_(参考値)事業者全体</v>
      </c>
      <c r="BB209" s="52">
        <f t="shared" si="34"/>
        <v>0.52900000000000003</v>
      </c>
      <c r="BD209" s="52" t="str">
        <f>IF(参照!L209="","",参照!L209)</f>
        <v>角栄ガス(株)</v>
      </c>
    </row>
    <row r="210" spans="47:56">
      <c r="AU210" s="52" t="str">
        <f>IF(参照!A210="","",参照!A210)</f>
        <v>A0066</v>
      </c>
      <c r="AV210" s="52" t="str">
        <f>IF(参照!B210="","",参照!B210)</f>
        <v>青梅ガス(株)</v>
      </c>
      <c r="AW210" s="52">
        <f>IF(参照!C210="","",参照!C210)</f>
        <v>3.6400000000000001E-4</v>
      </c>
      <c r="AX210" s="52" t="str">
        <f>IF(参照!D210="","",参照!D210)</f>
        <v/>
      </c>
      <c r="AY210" s="52">
        <f>IF(参照!E210="","",参照!E210)</f>
        <v>3.0800000000000001E-4</v>
      </c>
      <c r="AZ210" s="52" t="str">
        <f>IF(参照!F210="","",参照!F210)</f>
        <v>青梅ガス(株)</v>
      </c>
      <c r="BA210" s="52" t="str">
        <f>IF(参照!G210="","",参照!G210)</f>
        <v>青梅ガス(株)_</v>
      </c>
      <c r="BB210" s="52">
        <f t="shared" si="34"/>
        <v>0.308</v>
      </c>
      <c r="BD210" s="52" t="str">
        <f>IF(参照!L210="","",参照!L210)</f>
        <v>格安電力(株)</v>
      </c>
    </row>
    <row r="211" spans="47:56">
      <c r="AU211" s="52" t="str">
        <f>IF(参照!A211="","",参照!A211)</f>
        <v>A0067</v>
      </c>
      <c r="AV211" s="52" t="str">
        <f>IF(参照!B211="","",参照!B211)</f>
        <v>(株)イーネットワークシステムズ</v>
      </c>
      <c r="AW211" s="52">
        <f>IF(参照!C211="","",参照!C211)</f>
        <v>3.79E-4</v>
      </c>
      <c r="AX211" s="52" t="str">
        <f>IF(参照!D211="","",参照!D211)</f>
        <v>メニューA</v>
      </c>
      <c r="AY211" s="52">
        <f>IF(参照!E211="","",参照!E211)</f>
        <v>0</v>
      </c>
      <c r="AZ211" s="52" t="str">
        <f>IF(参照!F211="","",参照!F211)</f>
        <v>(株)イーネットワークシステムズ</v>
      </c>
      <c r="BA211" s="52" t="str">
        <f>IF(参照!G211="","",参照!G211)</f>
        <v>(株)イーネットワークシステムズ_メニューA</v>
      </c>
      <c r="BB211" s="52">
        <f t="shared" si="34"/>
        <v>0</v>
      </c>
      <c r="BD211" s="52" t="str">
        <f>IF(参照!L211="","",参照!L211)</f>
        <v>神楽電力(株)</v>
      </c>
    </row>
    <row r="212" spans="47:56">
      <c r="AU212" s="52" t="str">
        <f>IF(参照!A212="","",参照!A212)</f>
        <v/>
      </c>
      <c r="AV212" s="52" t="str">
        <f>IF(参照!B212="","",参照!B212)</f>
        <v/>
      </c>
      <c r="AW212" s="52" t="str">
        <f>IF(参照!C212="","",参照!C212)</f>
        <v/>
      </c>
      <c r="AX212" s="52" t="str">
        <f>IF(参照!D212="","",参照!D212)</f>
        <v>メニューB</v>
      </c>
      <c r="AY212" s="52">
        <f>IF(参照!E212="","",参照!E212)</f>
        <v>0</v>
      </c>
      <c r="AZ212" s="52" t="str">
        <f>IF(参照!F212="","",参照!F212)</f>
        <v>(株)イーネットワークシステムズ</v>
      </c>
      <c r="BA212" s="52" t="str">
        <f>IF(参照!G212="","",参照!G212)</f>
        <v>(株)イーネットワークシステムズ_メニューB</v>
      </c>
      <c r="BB212" s="52">
        <f t="shared" si="34"/>
        <v>0</v>
      </c>
      <c r="BD212" s="52" t="str">
        <f>IF(参照!L212="","",参照!L212)</f>
        <v>かけがわ報徳パワー(株)</v>
      </c>
    </row>
    <row r="213" spans="47:56">
      <c r="AU213" s="52" t="str">
        <f>IF(参照!A213="","",参照!A213)</f>
        <v/>
      </c>
      <c r="AV213" s="52" t="str">
        <f>IF(参照!B213="","",参照!B213)</f>
        <v/>
      </c>
      <c r="AW213" s="52" t="str">
        <f>IF(参照!C213="","",参照!C213)</f>
        <v/>
      </c>
      <c r="AX213" s="52" t="str">
        <f>IF(参照!D213="","",参照!D213)</f>
        <v>メニューC</v>
      </c>
      <c r="AY213" s="52">
        <f>IF(参照!E213="","",参照!E213)</f>
        <v>0</v>
      </c>
      <c r="AZ213" s="52" t="str">
        <f>IF(参照!F213="","",参照!F213)</f>
        <v>(株)イーネットワークシステムズ</v>
      </c>
      <c r="BA213" s="52" t="str">
        <f>IF(参照!G213="","",参照!G213)</f>
        <v>(株)イーネットワークシステムズ_メニューC</v>
      </c>
      <c r="BB213" s="52">
        <f t="shared" si="34"/>
        <v>0</v>
      </c>
      <c r="BD213" s="52" t="str">
        <f>IF(参照!L213="","",参照!L213)</f>
        <v>鹿児島電力(株)</v>
      </c>
    </row>
    <row r="214" spans="47:56">
      <c r="AU214" s="52" t="str">
        <f>IF(参照!A214="","",参照!A214)</f>
        <v/>
      </c>
      <c r="AV214" s="52" t="str">
        <f>IF(参照!B214="","",参照!B214)</f>
        <v/>
      </c>
      <c r="AW214" s="52" t="str">
        <f>IF(参照!C214="","",参照!C214)</f>
        <v/>
      </c>
      <c r="AX214" s="52" t="str">
        <f>IF(参照!D214="","",参照!D214)</f>
        <v>メニューD</v>
      </c>
      <c r="AY214" s="52">
        <f>IF(参照!E214="","",参照!E214)</f>
        <v>0</v>
      </c>
      <c r="AZ214" s="52" t="str">
        <f>IF(参照!F214="","",参照!F214)</f>
        <v>(株)イーネットワークシステムズ</v>
      </c>
      <c r="BA214" s="52" t="str">
        <f>IF(参照!G214="","",参照!G214)</f>
        <v>(株)イーネットワークシステムズ_メニューD</v>
      </c>
      <c r="BB214" s="52">
        <f t="shared" si="34"/>
        <v>0</v>
      </c>
      <c r="BD214" s="52" t="str">
        <f>IF(参照!L214="","",参照!L214)</f>
        <v>歌舞伎エナジー(株)</v>
      </c>
    </row>
    <row r="215" spans="47:56">
      <c r="AU215" s="52" t="str">
        <f>IF(参照!A215="","",参照!A215)</f>
        <v/>
      </c>
      <c r="AV215" s="52" t="str">
        <f>IF(参照!B215="","",参照!B215)</f>
        <v/>
      </c>
      <c r="AW215" s="52" t="str">
        <f>IF(参照!C215="","",参照!C215)</f>
        <v/>
      </c>
      <c r="AX215" s="52" t="str">
        <f>IF(参照!D215="","",参照!D215)</f>
        <v>メニューE(残差)</v>
      </c>
      <c r="AY215" s="52">
        <f>IF(参照!E215="","",参照!E215)</f>
        <v>3.2299999999999999E-4</v>
      </c>
      <c r="AZ215" s="52" t="str">
        <f>IF(参照!F215="","",参照!F215)</f>
        <v>(株)イーネットワークシステムズ</v>
      </c>
      <c r="BA215" s="52" t="str">
        <f>IF(参照!G215="","",参照!G215)</f>
        <v>(株)イーネットワークシステムズ_メニューE(残差)</v>
      </c>
      <c r="BB215" s="52">
        <f t="shared" si="34"/>
        <v>0.32300000000000001</v>
      </c>
      <c r="BD215" s="52" t="str">
        <f>IF(参照!L215="","",参照!L215)</f>
        <v>(株)かみでん里山公社</v>
      </c>
    </row>
    <row r="216" spans="47:56">
      <c r="AU216" s="52" t="str">
        <f>IF(参照!A216="","",参照!A216)</f>
        <v/>
      </c>
      <c r="AV216" s="52" t="str">
        <f>IF(参照!B216="","",参照!B216)</f>
        <v/>
      </c>
      <c r="AW216" s="52" t="str">
        <f>IF(参照!C216="","",参照!C216)</f>
        <v/>
      </c>
      <c r="AX216" s="52" t="str">
        <f>IF(参照!D216="","",参照!D216)</f>
        <v>(参考値)事業者全体</v>
      </c>
      <c r="AY216" s="52">
        <f>IF(参照!E216="","",参照!E216)</f>
        <v>2.5300000000000002E-4</v>
      </c>
      <c r="AZ216" s="52" t="str">
        <f>IF(参照!F216="","",参照!F216)</f>
        <v>(株)イーネットワークシステムズ</v>
      </c>
      <c r="BA216" s="52" t="str">
        <f>IF(参照!G216="","",参照!G216)</f>
        <v>(株)イーネットワークシステムズ_(参考値)事業者全体</v>
      </c>
      <c r="BB216" s="52">
        <f t="shared" si="34"/>
        <v>0.253</v>
      </c>
      <c r="BD216" s="52" t="str">
        <f>IF(参照!L216="","",参照!L216)</f>
        <v>亀岡ふるさとエナジー(株)</v>
      </c>
    </row>
    <row r="217" spans="47:56">
      <c r="AU217" s="52" t="str">
        <f>IF(参照!A217="","",参照!A217)</f>
        <v>A0068</v>
      </c>
      <c r="AV217" s="52" t="str">
        <f>IF(参照!B217="","",参照!B217)</f>
        <v>(株)エネアーク関東</v>
      </c>
      <c r="AW217" s="52">
        <f>IF(参照!C217="","",参照!C217)</f>
        <v>4.5800000000000002E-4</v>
      </c>
      <c r="AX217" s="52" t="str">
        <f>IF(参照!D217="","",参照!D217)</f>
        <v/>
      </c>
      <c r="AY217" s="52">
        <f>IF(参照!E217="","",参照!E217)</f>
        <v>4.0200000000000001E-4</v>
      </c>
      <c r="AZ217" s="52" t="str">
        <f>IF(参照!F217="","",参照!F217)</f>
        <v>(株)エネアーク関東</v>
      </c>
      <c r="BA217" s="52" t="str">
        <f>IF(参照!G217="","",参照!G217)</f>
        <v>(株)エネアーク関東_</v>
      </c>
      <c r="BB217" s="52">
        <f t="shared" si="34"/>
        <v>0.40200000000000002</v>
      </c>
      <c r="BD217" s="52" t="str">
        <f>IF(参照!L217="","",参照!L217)</f>
        <v>唐津電力(株)</v>
      </c>
    </row>
    <row r="218" spans="47:56">
      <c r="AU218" s="52" t="str">
        <f>IF(参照!A218="","",参照!A218)</f>
        <v>A0069</v>
      </c>
      <c r="AV218" s="52" t="str">
        <f>IF(参照!B218="","",参照!B218)</f>
        <v>(株)東急パワーサプライ</v>
      </c>
      <c r="AW218" s="52">
        <f>IF(参照!C218="","",参照!C218)</f>
        <v>4.9399999999999997E-4</v>
      </c>
      <c r="AX218" s="52" t="str">
        <f>IF(参照!D218="","",参照!D218)</f>
        <v>メニューA</v>
      </c>
      <c r="AY218" s="52">
        <f>IF(参照!E218="","",参照!E218)</f>
        <v>0</v>
      </c>
      <c r="AZ218" s="52" t="str">
        <f>IF(参照!F218="","",参照!F218)</f>
        <v>(株)東急パワーサプライ</v>
      </c>
      <c r="BA218" s="52" t="str">
        <f>IF(参照!G218="","",参照!G218)</f>
        <v>(株)東急パワーサプライ_メニューA</v>
      </c>
      <c r="BB218" s="52">
        <f t="shared" si="34"/>
        <v>0</v>
      </c>
      <c r="BD218" s="52" t="str">
        <f>IF(参照!L218="","",参照!L218)</f>
        <v>(株)唐津パワーホールディングス</v>
      </c>
    </row>
    <row r="219" spans="47:56">
      <c r="AU219" s="52" t="str">
        <f>IF(参照!A219="","",参照!A219)</f>
        <v/>
      </c>
      <c r="AV219" s="52" t="str">
        <f>IF(参照!B219="","",参照!B219)</f>
        <v/>
      </c>
      <c r="AW219" s="52" t="str">
        <f>IF(参照!C219="","",参照!C219)</f>
        <v/>
      </c>
      <c r="AX219" s="52" t="str">
        <f>IF(参照!D219="","",参照!D219)</f>
        <v>メニューB</v>
      </c>
      <c r="AY219" s="52">
        <f>IF(参照!E219="","",参照!E219)</f>
        <v>3.4000000000000002E-4</v>
      </c>
      <c r="AZ219" s="52" t="str">
        <f>IF(参照!F219="","",参照!F219)</f>
        <v>(株)東急パワーサプライ</v>
      </c>
      <c r="BA219" s="52" t="str">
        <f>IF(参照!G219="","",参照!G219)</f>
        <v>(株)東急パワーサプライ_メニューB</v>
      </c>
      <c r="BB219" s="52">
        <f t="shared" si="34"/>
        <v>0.34</v>
      </c>
      <c r="BD219" s="52" t="str">
        <f>IF(参照!L219="","",参照!L219)</f>
        <v>カワサキグリーンエナジー(株)</v>
      </c>
    </row>
    <row r="220" spans="47:56">
      <c r="AU220" s="52" t="str">
        <f>IF(参照!A220="","",参照!A220)</f>
        <v/>
      </c>
      <c r="AV220" s="52" t="str">
        <f>IF(参照!B220="","",参照!B220)</f>
        <v/>
      </c>
      <c r="AW220" s="52" t="str">
        <f>IF(参照!C220="","",参照!C220)</f>
        <v/>
      </c>
      <c r="AX220" s="52" t="str">
        <f>IF(参照!D220="","",参照!D220)</f>
        <v>メニューC</v>
      </c>
      <c r="AY220" s="52">
        <f>IF(参照!E220="","",参照!E220)</f>
        <v>0</v>
      </c>
      <c r="AZ220" s="52" t="str">
        <f>IF(参照!F220="","",参照!F220)</f>
        <v>(株)東急パワーサプライ</v>
      </c>
      <c r="BA220" s="52" t="str">
        <f>IF(参照!G220="","",参照!G220)</f>
        <v>(株)東急パワーサプライ_メニューC</v>
      </c>
      <c r="BB220" s="52">
        <f t="shared" si="34"/>
        <v>0</v>
      </c>
      <c r="BD220" s="52" t="str">
        <f>IF(参照!L220="","",参照!L220)</f>
        <v>(株)関西空調　</v>
      </c>
    </row>
    <row r="221" spans="47:56">
      <c r="AU221" s="52" t="str">
        <f>IF(参照!A221="","",参照!A221)</f>
        <v/>
      </c>
      <c r="AV221" s="52" t="str">
        <f>IF(参照!B221="","",参照!B221)</f>
        <v/>
      </c>
      <c r="AW221" s="52" t="str">
        <f>IF(参照!C221="","",参照!C221)</f>
        <v/>
      </c>
      <c r="AX221" s="52" t="str">
        <f>IF(参照!D221="","",参照!D221)</f>
        <v>メニューD</v>
      </c>
      <c r="AY221" s="52">
        <f>IF(参照!E221="","",参照!E221)</f>
        <v>2.92E-4</v>
      </c>
      <c r="AZ221" s="52" t="str">
        <f>IF(参照!F221="","",参照!F221)</f>
        <v>(株)東急パワーサプライ</v>
      </c>
      <c r="BA221" s="52" t="str">
        <f>IF(参照!G221="","",参照!G221)</f>
        <v>(株)東急パワーサプライ_メニューD</v>
      </c>
      <c r="BB221" s="52">
        <f t="shared" si="34"/>
        <v>0.29199999999999998</v>
      </c>
      <c r="BD221" s="52" t="str">
        <f>IF(参照!L221="","",参照!L221)</f>
        <v>(株)関電エネルギーソリューション</v>
      </c>
    </row>
    <row r="222" spans="47:56">
      <c r="AU222" s="52" t="str">
        <f>IF(参照!A222="","",参照!A222)</f>
        <v/>
      </c>
      <c r="AV222" s="52" t="str">
        <f>IF(参照!B222="","",参照!B222)</f>
        <v/>
      </c>
      <c r="AW222" s="52" t="str">
        <f>IF(参照!C222="","",参照!C222)</f>
        <v/>
      </c>
      <c r="AX222" s="52" t="str">
        <f>IF(参照!D222="","",参照!D222)</f>
        <v>メニューE</v>
      </c>
      <c r="AY222" s="52">
        <f>IF(参照!E222="","",参照!E222)</f>
        <v>0</v>
      </c>
      <c r="AZ222" s="52" t="str">
        <f>IF(参照!F222="","",参照!F222)</f>
        <v>(株)東急パワーサプライ</v>
      </c>
      <c r="BA222" s="52" t="str">
        <f>IF(参照!G222="","",参照!G222)</f>
        <v>(株)東急パワーサプライ_メニューE</v>
      </c>
      <c r="BB222" s="52">
        <f t="shared" si="34"/>
        <v>0</v>
      </c>
      <c r="BD222" s="52" t="str">
        <f>IF(参照!L222="","",参照!L222)</f>
        <v>合同会社北上新電力</v>
      </c>
    </row>
    <row r="223" spans="47:56">
      <c r="AU223" s="52" t="str">
        <f>IF(参照!A223="","",参照!A223)</f>
        <v/>
      </c>
      <c r="AV223" s="52" t="str">
        <f>IF(参照!B223="","",参照!B223)</f>
        <v/>
      </c>
      <c r="AW223" s="52" t="str">
        <f>IF(参照!C223="","",参照!C223)</f>
        <v/>
      </c>
      <c r="AX223" s="52" t="str">
        <f>IF(参照!D223="","",参照!D223)</f>
        <v>メニューF</v>
      </c>
      <c r="AY223" s="52">
        <f>IF(参照!E223="","",参照!E223)</f>
        <v>0</v>
      </c>
      <c r="AZ223" s="52" t="str">
        <f>IF(参照!F223="","",参照!F223)</f>
        <v>(株)東急パワーサプライ</v>
      </c>
      <c r="BA223" s="52" t="str">
        <f>IF(参照!G223="","",参照!G223)</f>
        <v>(株)東急パワーサプライ_メニューF</v>
      </c>
      <c r="BB223" s="52">
        <f t="shared" si="34"/>
        <v>0</v>
      </c>
      <c r="BD223" s="52" t="str">
        <f>IF(参照!L223="","",参照!L223)</f>
        <v>(株)北九州パワー</v>
      </c>
    </row>
    <row r="224" spans="47:56">
      <c r="AU224" s="52" t="str">
        <f>IF(参照!A224="","",参照!A224)</f>
        <v/>
      </c>
      <c r="AV224" s="52" t="str">
        <f>IF(参照!B224="","",参照!B224)</f>
        <v/>
      </c>
      <c r="AW224" s="52" t="str">
        <f>IF(参照!C224="","",参照!C224)</f>
        <v/>
      </c>
      <c r="AX224" s="52" t="str">
        <f>IF(参照!D224="","",参照!D224)</f>
        <v>メニューG(残差)</v>
      </c>
      <c r="AY224" s="52">
        <f>IF(参照!E224="","",参照!E224)</f>
        <v>4.3100000000000001E-4</v>
      </c>
      <c r="AZ224" s="52" t="str">
        <f>IF(参照!F224="","",参照!F224)</f>
        <v>(株)東急パワーサプライ</v>
      </c>
      <c r="BA224" s="52" t="str">
        <f>IF(参照!G224="","",参照!G224)</f>
        <v>(株)東急パワーサプライ_メニューG(残差)</v>
      </c>
      <c r="BB224" s="52">
        <f t="shared" si="34"/>
        <v>0.43099999999999999</v>
      </c>
      <c r="BD224" s="52" t="str">
        <f>IF(参照!L224="","",参照!L224)</f>
        <v>キタコー(株)</v>
      </c>
    </row>
    <row r="225" spans="47:56">
      <c r="AU225" s="52" t="str">
        <f>IF(参照!A225="","",参照!A225)</f>
        <v/>
      </c>
      <c r="AV225" s="52" t="str">
        <f>IF(参照!B225="","",参照!B225)</f>
        <v/>
      </c>
      <c r="AW225" s="52" t="str">
        <f>IF(参照!C225="","",参照!C225)</f>
        <v/>
      </c>
      <c r="AX225" s="52" t="str">
        <f>IF(参照!D225="","",参照!D225)</f>
        <v>(参考値)事業者全体</v>
      </c>
      <c r="AY225" s="52">
        <f>IF(参照!E225="","",参照!E225)</f>
        <v>4.5600000000000003E-4</v>
      </c>
      <c r="AZ225" s="52" t="str">
        <f>IF(参照!F225="","",参照!F225)</f>
        <v>(株)東急パワーサプライ</v>
      </c>
      <c r="BA225" s="52" t="str">
        <f>IF(参照!G225="","",参照!G225)</f>
        <v>(株)東急パワーサプライ_(参考値)事業者全体</v>
      </c>
      <c r="BB225" s="52">
        <f t="shared" si="34"/>
        <v>0.45600000000000002</v>
      </c>
      <c r="BD225" s="52" t="str">
        <f>IF(参照!L225="","",参照!L225)</f>
        <v>北日本ガス(株)</v>
      </c>
    </row>
    <row r="226" spans="47:56">
      <c r="AU226" s="52" t="str">
        <f>IF(参照!A226="","",参照!A226)</f>
        <v>A0070</v>
      </c>
      <c r="AV226" s="52" t="str">
        <f>IF(参照!B226="","",参照!B226)</f>
        <v>王子・伊藤忠エネクス電力販売(株)</v>
      </c>
      <c r="AW226" s="52">
        <f>IF(参照!C226="","",参照!C226)</f>
        <v>5.2500000000000008E-4</v>
      </c>
      <c r="AX226" s="52" t="str">
        <f>IF(参照!D226="","",参照!D226)</f>
        <v>メニューA</v>
      </c>
      <c r="AY226" s="52">
        <f>IF(参照!E226="","",参照!E226)</f>
        <v>0</v>
      </c>
      <c r="AZ226" s="52" t="str">
        <f>IF(参照!F226="","",参照!F226)</f>
        <v>王子・伊藤忠エネクス電力販売(株)</v>
      </c>
      <c r="BA226" s="52" t="str">
        <f>IF(参照!G226="","",参照!G226)</f>
        <v>王子・伊藤忠エネクス電力販売(株)_メニューA</v>
      </c>
      <c r="BB226" s="52">
        <f t="shared" si="34"/>
        <v>0</v>
      </c>
      <c r="BD226" s="52" t="str">
        <f>IF(参照!L226="","",参照!L226)</f>
        <v>北日本石油(株)</v>
      </c>
    </row>
    <row r="227" spans="47:56">
      <c r="AU227" s="52" t="str">
        <f>IF(参照!A227="","",参照!A227)</f>
        <v/>
      </c>
      <c r="AV227" s="52" t="str">
        <f>IF(参照!B227="","",参照!B227)</f>
        <v/>
      </c>
      <c r="AW227" s="52" t="str">
        <f>IF(参照!C227="","",参照!C227)</f>
        <v/>
      </c>
      <c r="AX227" s="52" t="str">
        <f>IF(参照!D227="","",参照!D227)</f>
        <v>メニューB</v>
      </c>
      <c r="AY227" s="52">
        <f>IF(参照!E227="","",参照!E227)</f>
        <v>2.1699999999999999E-4</v>
      </c>
      <c r="AZ227" s="52" t="str">
        <f>IF(参照!F227="","",参照!F227)</f>
        <v>王子・伊藤忠エネクス電力販売(株)</v>
      </c>
      <c r="BA227" s="52" t="str">
        <f>IF(参照!G227="","",参照!G227)</f>
        <v>王子・伊藤忠エネクス電力販売(株)_メニューB</v>
      </c>
      <c r="BB227" s="52">
        <f t="shared" si="34"/>
        <v>0.217</v>
      </c>
      <c r="BD227" s="52" t="str">
        <f>IF(参照!L227="","",参照!L227)</f>
        <v>岐阜電力(株)</v>
      </c>
    </row>
    <row r="228" spans="47:56">
      <c r="AU228" s="52" t="str">
        <f>IF(参照!A228="","",参照!A228)</f>
        <v/>
      </c>
      <c r="AV228" s="52" t="str">
        <f>IF(参照!B228="","",参照!B228)</f>
        <v/>
      </c>
      <c r="AW228" s="52" t="str">
        <f>IF(参照!C228="","",参照!C228)</f>
        <v/>
      </c>
      <c r="AX228" s="52" t="str">
        <f>IF(参照!D228="","",参照!D228)</f>
        <v>メニューC</v>
      </c>
      <c r="AY228" s="52">
        <f>IF(参照!E228="","",参照!E228)</f>
        <v>3.0299999999999999E-4</v>
      </c>
      <c r="AZ228" s="52" t="str">
        <f>IF(参照!F228="","",参照!F228)</f>
        <v>王子・伊藤忠エネクス電力販売(株)</v>
      </c>
      <c r="BA228" s="52" t="str">
        <f>IF(参照!G228="","",参照!G228)</f>
        <v>王子・伊藤忠エネクス電力販売(株)_メニューC</v>
      </c>
      <c r="BB228" s="52">
        <f t="shared" si="34"/>
        <v>0.30299999999999999</v>
      </c>
      <c r="BD228" s="52" t="str">
        <f>IF(参照!L228="","",参照!L228)</f>
        <v>キヤノンマーケティングジャパン(株)</v>
      </c>
    </row>
    <row r="229" spans="47:56">
      <c r="AU229" s="52" t="str">
        <f>IF(参照!A229="","",参照!A229)</f>
        <v/>
      </c>
      <c r="AV229" s="52" t="str">
        <f>IF(参照!B229="","",参照!B229)</f>
        <v/>
      </c>
      <c r="AW229" s="52" t="str">
        <f>IF(参照!C229="","",参照!C229)</f>
        <v/>
      </c>
      <c r="AX229" s="52" t="str">
        <f>IF(参照!D229="","",参照!D229)</f>
        <v>メニューD(残差)</v>
      </c>
      <c r="AY229" s="52">
        <f>IF(参照!E229="","",参照!E229)</f>
        <v>9.0899999999999998E-4</v>
      </c>
      <c r="AZ229" s="52" t="str">
        <f>IF(参照!F229="","",参照!F229)</f>
        <v>王子・伊藤忠エネクス電力販売(株)</v>
      </c>
      <c r="BA229" s="52" t="str">
        <f>IF(参照!G229="","",参照!G229)</f>
        <v>王子・伊藤忠エネクス電力販売(株)_メニューD(残差)</v>
      </c>
      <c r="BB229" s="52">
        <f t="shared" si="34"/>
        <v>0.90900000000000003</v>
      </c>
      <c r="BD229" s="52" t="str">
        <f>IF(参照!L229="","",参照!L229)</f>
        <v>九州エナジー(株)</v>
      </c>
    </row>
    <row r="230" spans="47:56">
      <c r="AU230" s="52" t="str">
        <f>IF(参照!A230="","",参照!A230)</f>
        <v/>
      </c>
      <c r="AV230" s="52" t="str">
        <f>IF(参照!B230="","",参照!B230)</f>
        <v/>
      </c>
      <c r="AW230" s="52" t="str">
        <f>IF(参照!C230="","",参照!C230)</f>
        <v/>
      </c>
      <c r="AX230" s="52" t="str">
        <f>IF(参照!D230="","",参照!D230)</f>
        <v>(参考値)事業者全体</v>
      </c>
      <c r="AY230" s="52">
        <f>IF(参照!E230="","",参照!E230)</f>
        <v>3.9899999999999999E-4</v>
      </c>
      <c r="AZ230" s="52" t="str">
        <f>IF(参照!F230="","",参照!F230)</f>
        <v>王子・伊藤忠エネクス電力販売(株)</v>
      </c>
      <c r="BA230" s="52" t="str">
        <f>IF(参照!G230="","",参照!G230)</f>
        <v>王子・伊藤忠エネクス電力販売(株)_(参考値)事業者全体</v>
      </c>
      <c r="BB230" s="52">
        <f t="shared" si="34"/>
        <v>0.39900000000000002</v>
      </c>
      <c r="BD230" s="52" t="str">
        <f>IF(参照!L230="","",参照!L230)</f>
        <v>九電みらいエナジー(株)</v>
      </c>
    </row>
    <row r="231" spans="47:56">
      <c r="AU231" s="52" t="str">
        <f>IF(参照!A231="","",参照!A231)</f>
        <v>A0071</v>
      </c>
      <c r="AV231" s="52" t="str">
        <f>IF(参照!B231="","",参照!B231)</f>
        <v>伊藤忠商事(株)</v>
      </c>
      <c r="AW231" s="52">
        <f>IF(参照!C231="","",参照!C231)</f>
        <v>7.3999999999999999E-4</v>
      </c>
      <c r="AX231" s="52" t="str">
        <f>IF(参照!D231="","",参照!D231)</f>
        <v>メニューA</v>
      </c>
      <c r="AY231" s="52">
        <f>IF(参照!E231="","",参照!E231)</f>
        <v>0</v>
      </c>
      <c r="AZ231" s="52" t="str">
        <f>IF(参照!F231="","",参照!F231)</f>
        <v>伊藤忠商事(株)</v>
      </c>
      <c r="BA231" s="52" t="str">
        <f>IF(参照!G231="","",参照!G231)</f>
        <v>伊藤忠商事(株)_メニューA</v>
      </c>
      <c r="BB231" s="52">
        <f t="shared" si="34"/>
        <v>0</v>
      </c>
      <c r="BD231" s="52" t="str">
        <f>IF(参照!L231="","",参照!L231)</f>
        <v>京セラ関電エナジー合同会社</v>
      </c>
    </row>
    <row r="232" spans="47:56">
      <c r="AU232" s="52" t="str">
        <f>IF(参照!A232="","",参照!A232)</f>
        <v/>
      </c>
      <c r="AV232" s="52" t="str">
        <f>IF(参照!B232="","",参照!B232)</f>
        <v/>
      </c>
      <c r="AW232" s="52" t="str">
        <f>IF(参照!C232="","",参照!C232)</f>
        <v/>
      </c>
      <c r="AX232" s="52" t="str">
        <f>IF(参照!D232="","",参照!D232)</f>
        <v>メニューB(残差)</v>
      </c>
      <c r="AY232" s="52">
        <f>IF(参照!E232="","",参照!E232)</f>
        <v>4.5300000000000001E-4</v>
      </c>
      <c r="AZ232" s="52" t="str">
        <f>IF(参照!F232="","",参照!F232)</f>
        <v>伊藤忠商事(株)</v>
      </c>
      <c r="BA232" s="52" t="str">
        <f>IF(参照!G232="","",参照!G232)</f>
        <v>伊藤忠商事(株)_メニューB(残差)</v>
      </c>
      <c r="BB232" s="52">
        <f t="shared" si="34"/>
        <v>0.45300000000000001</v>
      </c>
      <c r="BD232" s="52" t="str">
        <f>IF(参照!L232="","",参照!L232)</f>
        <v>京都生活協同組合</v>
      </c>
    </row>
    <row r="233" spans="47:56">
      <c r="AU233" s="52" t="str">
        <f>IF(参照!A233="","",参照!A233)</f>
        <v/>
      </c>
      <c r="AV233" s="52" t="str">
        <f>IF(参照!B233="","",参照!B233)</f>
        <v/>
      </c>
      <c r="AW233" s="52" t="str">
        <f>IF(参照!C233="","",参照!C233)</f>
        <v/>
      </c>
      <c r="AX233" s="52" t="str">
        <f>IF(参照!D233="","",参照!D233)</f>
        <v>(参考値)事業者全体</v>
      </c>
      <c r="AY233" s="52">
        <f>IF(参照!E233="","",参照!E233)</f>
        <v>4.6999999999999999E-4</v>
      </c>
      <c r="AZ233" s="52" t="str">
        <f>IF(参照!F233="","",参照!F233)</f>
        <v>伊藤忠商事(株)</v>
      </c>
      <c r="BA233" s="52" t="str">
        <f>IF(参照!G233="","",参照!G233)</f>
        <v>伊藤忠商事(株)_(参考値)事業者全体</v>
      </c>
      <c r="BB233" s="52">
        <f t="shared" si="34"/>
        <v>0.47</v>
      </c>
      <c r="BD233" s="52" t="str">
        <f>IF(参照!L233="","",参照!L233)</f>
        <v>(株)京楽産業ホールディングス</v>
      </c>
    </row>
    <row r="234" spans="47:56">
      <c r="AU234" s="52" t="str">
        <f>IF(参照!A234="","",参照!A234)</f>
        <v>A0072</v>
      </c>
      <c r="AV234" s="52" t="str">
        <f>IF(参照!B234="","",参照!B234)</f>
        <v>(株)エコスタイル</v>
      </c>
      <c r="AW234" s="52">
        <f>IF(参照!C234="","",参照!C234)</f>
        <v>4.1800000000000002E-4</v>
      </c>
      <c r="AX234" s="52" t="str">
        <f>IF(参照!D234="","",参照!D234)</f>
        <v>メニューA</v>
      </c>
      <c r="AY234" s="52">
        <f>IF(参照!E234="","",参照!E234)</f>
        <v>0</v>
      </c>
      <c r="AZ234" s="52" t="str">
        <f>IF(参照!F234="","",参照!F234)</f>
        <v>(株)エコスタイル</v>
      </c>
      <c r="BA234" s="52" t="str">
        <f>IF(参照!G234="","",参照!G234)</f>
        <v>(株)エコスタイル_メニューA</v>
      </c>
      <c r="BB234" s="52">
        <f t="shared" si="34"/>
        <v>0</v>
      </c>
      <c r="BD234" s="52" t="str">
        <f>IF(参照!L234="","",参照!L234)</f>
        <v>桐生瓦斯(株)</v>
      </c>
    </row>
    <row r="235" spans="47:56">
      <c r="AU235" s="52" t="str">
        <f>IF(参照!A235="","",参照!A235)</f>
        <v/>
      </c>
      <c r="AV235" s="52" t="str">
        <f>IF(参照!B235="","",参照!B235)</f>
        <v/>
      </c>
      <c r="AW235" s="52" t="str">
        <f>IF(参照!C235="","",参照!C235)</f>
        <v/>
      </c>
      <c r="AX235" s="52" t="str">
        <f>IF(参照!D235="","",参照!D235)</f>
        <v>メニューB</v>
      </c>
      <c r="AY235" s="52">
        <f>IF(参照!E235="","",参照!E235)</f>
        <v>0</v>
      </c>
      <c r="AZ235" s="52" t="str">
        <f>IF(参照!F235="","",参照!F235)</f>
        <v>(株)エコスタイル</v>
      </c>
      <c r="BA235" s="52" t="str">
        <f>IF(参照!G235="","",参照!G235)</f>
        <v>(株)エコスタイル_メニューB</v>
      </c>
      <c r="BB235" s="52">
        <f t="shared" si="34"/>
        <v>0</v>
      </c>
      <c r="BD235" s="52" t="str">
        <f>IF(参照!L235="","",参照!L235)</f>
        <v>近畿電力(株)</v>
      </c>
    </row>
    <row r="236" spans="47:56">
      <c r="AU236" s="52" t="str">
        <f>IF(参照!A236="","",参照!A236)</f>
        <v/>
      </c>
      <c r="AV236" s="52" t="str">
        <f>IF(参照!B236="","",参照!B236)</f>
        <v/>
      </c>
      <c r="AW236" s="52" t="str">
        <f>IF(参照!C236="","",参照!C236)</f>
        <v/>
      </c>
      <c r="AX236" s="52" t="str">
        <f>IF(参照!D236="","",参照!D236)</f>
        <v>メニューC(残差)</v>
      </c>
      <c r="AY236" s="52">
        <f>IF(参照!E236="","",参照!E236)</f>
        <v>5.9499999999999993E-4</v>
      </c>
      <c r="AZ236" s="52" t="str">
        <f>IF(参照!F236="","",参照!F236)</f>
        <v>(株)エコスタイル</v>
      </c>
      <c r="BA236" s="52" t="str">
        <f>IF(参照!G236="","",参照!G236)</f>
        <v>(株)エコスタイル_メニューC(残差)</v>
      </c>
      <c r="BB236" s="52">
        <f t="shared" si="34"/>
        <v>0.59499999999999997</v>
      </c>
      <c r="BD236" s="52" t="str">
        <f>IF(参照!L236="","",参照!L236)</f>
        <v>(株)クオリティプラス</v>
      </c>
    </row>
    <row r="237" spans="47:56">
      <c r="AU237" s="52" t="str">
        <f>IF(参照!A237="","",参照!A237)</f>
        <v/>
      </c>
      <c r="AV237" s="52" t="str">
        <f>IF(参照!B237="","",参照!B237)</f>
        <v/>
      </c>
      <c r="AW237" s="52" t="str">
        <f>IF(参照!C237="","",参照!C237)</f>
        <v/>
      </c>
      <c r="AX237" s="52" t="str">
        <f>IF(参照!D237="","",参照!D237)</f>
        <v>(参考値)事業者全体</v>
      </c>
      <c r="AY237" s="52">
        <f>IF(参照!E237="","",参照!E237)</f>
        <v>5.4000000000000001E-4</v>
      </c>
      <c r="AZ237" s="52" t="str">
        <f>IF(参照!F237="","",参照!F237)</f>
        <v>(株)エコスタイル</v>
      </c>
      <c r="BA237" s="52" t="str">
        <f>IF(参照!G237="","",参照!G237)</f>
        <v>(株)エコスタイル_(参考値)事業者全体</v>
      </c>
      <c r="BB237" s="52">
        <f t="shared" si="34"/>
        <v>0.54</v>
      </c>
      <c r="BD237" s="52" t="str">
        <f>IF(参照!L237="","",参照!L237)</f>
        <v>くこくエネルギー(株)(旧：熊本電力(株))</v>
      </c>
    </row>
    <row r="238" spans="47:56">
      <c r="AU238" s="52" t="str">
        <f>IF(参照!A238="","",参照!A238)</f>
        <v>A0073</v>
      </c>
      <c r="AV238" s="52" t="str">
        <f>IF(参照!B238="","",参照!B238)</f>
        <v>入間ガス(株)</v>
      </c>
      <c r="AW238" s="52">
        <f>IF(参照!C238="","",参照!C238)</f>
        <v>3.6400000000000001E-4</v>
      </c>
      <c r="AX238" s="52" t="str">
        <f>IF(参照!D238="","",参照!D238)</f>
        <v/>
      </c>
      <c r="AY238" s="52">
        <f>IF(参照!E238="","",参照!E238)</f>
        <v>3.0800000000000001E-4</v>
      </c>
      <c r="AZ238" s="52" t="str">
        <f>IF(参照!F238="","",参照!F238)</f>
        <v>入間ガス(株)</v>
      </c>
      <c r="BA238" s="52" t="str">
        <f>IF(参照!G238="","",参照!G238)</f>
        <v>入間ガス(株)_</v>
      </c>
      <c r="BB238" s="52">
        <f t="shared" si="34"/>
        <v>0.308</v>
      </c>
      <c r="BD238" s="52" t="str">
        <f>IF(参照!L238="","",参照!L238)</f>
        <v>久慈地域エネルギー(株)</v>
      </c>
    </row>
    <row r="239" spans="47:56">
      <c r="AU239" s="52" t="str">
        <f>IF(参照!A239="","",参照!A239)</f>
        <v>A0074</v>
      </c>
      <c r="AV239" s="52" t="str">
        <f>IF(参照!B239="","",参照!B239)</f>
        <v>テプコカスタマーサービス(株)</v>
      </c>
      <c r="AW239" s="52">
        <f>IF(参照!C239="","",参照!C239)</f>
        <v>5.7499999999999999E-4</v>
      </c>
      <c r="AX239" s="52" t="str">
        <f>IF(参照!D239="","",参照!D239)</f>
        <v/>
      </c>
      <c r="AY239" s="52">
        <f>IF(参照!E239="","",参照!E239)</f>
        <v>5.5800000000000001E-4</v>
      </c>
      <c r="AZ239" s="52" t="str">
        <f>IF(参照!F239="","",参照!F239)</f>
        <v>テプコカスタマーサービス(株)</v>
      </c>
      <c r="BA239" s="52" t="str">
        <f>IF(参照!G239="","",参照!G239)</f>
        <v>テプコカスタマーサービス(株)_</v>
      </c>
      <c r="BB239" s="52">
        <f t="shared" si="34"/>
        <v>0.55800000000000005</v>
      </c>
      <c r="BD239" s="52" t="str">
        <f>IF(参照!L239="","",参照!L239)</f>
        <v>(株)クボタ</v>
      </c>
    </row>
    <row r="240" spans="47:56">
      <c r="AU240" s="52" t="str">
        <f>IF(参照!A240="","",参照!A240)</f>
        <v>A0075</v>
      </c>
      <c r="AV240" s="52" t="str">
        <f>IF(参照!B240="","",参照!B240)</f>
        <v>(株)とんでんホールディングス</v>
      </c>
      <c r="AW240" s="52">
        <f>IF(参照!C240="","",参照!C240)</f>
        <v>4.0900000000000002E-4</v>
      </c>
      <c r="AX240" s="52" t="str">
        <f>IF(参照!D240="","",参照!D240)</f>
        <v/>
      </c>
      <c r="AY240" s="52">
        <f>IF(参照!E240="","",参照!E240)</f>
        <v>5.1000000000000004E-4</v>
      </c>
      <c r="AZ240" s="52" t="str">
        <f>IF(参照!F240="","",参照!F240)</f>
        <v>(株)とんでんホールディングス</v>
      </c>
      <c r="BA240" s="52" t="str">
        <f>IF(参照!G240="","",参照!G240)</f>
        <v>(株)とんでんホールディングス_</v>
      </c>
      <c r="BB240" s="52">
        <f t="shared" si="34"/>
        <v>0.51</v>
      </c>
      <c r="BD240" s="52" t="str">
        <f>IF(参照!L240="","",参照!L240)</f>
        <v>(株)球磨村森電力</v>
      </c>
    </row>
    <row r="241" spans="47:56">
      <c r="AU241" s="52" t="str">
        <f>IF(参照!A241="","",参照!A241)</f>
        <v>A0076</v>
      </c>
      <c r="AV241" s="52" t="str">
        <f>IF(参照!B241="","",参照!B241)</f>
        <v>日鉄エンジニアリング(株)</v>
      </c>
      <c r="AW241" s="52">
        <f>IF(参照!C241="","",参照!C241)</f>
        <v>4.5399999999999998E-4</v>
      </c>
      <c r="AX241" s="52" t="str">
        <f>IF(参照!D241="","",参照!D241)</f>
        <v>メニューA</v>
      </c>
      <c r="AY241" s="52">
        <f>IF(参照!E241="","",参照!E241)</f>
        <v>0</v>
      </c>
      <c r="AZ241" s="52" t="str">
        <f>IF(参照!F241="","",参照!F241)</f>
        <v>日鉄エンジニアリング(株)</v>
      </c>
      <c r="BA241" s="52" t="str">
        <f>IF(参照!G241="","",参照!G241)</f>
        <v>日鉄エンジニアリング(株)_メニューA</v>
      </c>
      <c r="BB241" s="52">
        <f t="shared" si="34"/>
        <v>0</v>
      </c>
      <c r="BD241" s="52" t="str">
        <f>IF(参照!L241="","",参照!L241)</f>
        <v>(株)グランデータ</v>
      </c>
    </row>
    <row r="242" spans="47:56">
      <c r="AU242" s="52" t="str">
        <f>IF(参照!A242="","",参照!A242)</f>
        <v/>
      </c>
      <c r="AV242" s="52" t="str">
        <f>IF(参照!B242="","",参照!B242)</f>
        <v/>
      </c>
      <c r="AW242" s="52" t="str">
        <f>IF(参照!C242="","",参照!C242)</f>
        <v/>
      </c>
      <c r="AX242" s="52" t="str">
        <f>IF(参照!D242="","",参照!D242)</f>
        <v>メニューB</v>
      </c>
      <c r="AY242" s="52">
        <f>IF(参照!E242="","",参照!E242)</f>
        <v>0</v>
      </c>
      <c r="AZ242" s="52" t="str">
        <f>IF(参照!F242="","",参照!F242)</f>
        <v>日鉄エンジニアリング(株)</v>
      </c>
      <c r="BA242" s="52" t="str">
        <f>IF(参照!G242="","",参照!G242)</f>
        <v>日鉄エンジニアリング(株)_メニューB</v>
      </c>
      <c r="BB242" s="52">
        <f t="shared" si="34"/>
        <v>0</v>
      </c>
      <c r="BD242" s="52" t="str">
        <f>IF(参照!L242="","",参照!L242)</f>
        <v>グリーナ(株)</v>
      </c>
    </row>
    <row r="243" spans="47:56">
      <c r="AU243" s="52" t="str">
        <f>IF(参照!A243="","",参照!A243)</f>
        <v/>
      </c>
      <c r="AV243" s="52" t="str">
        <f>IF(参照!B243="","",参照!B243)</f>
        <v/>
      </c>
      <c r="AW243" s="52" t="str">
        <f>IF(参照!C243="","",参照!C243)</f>
        <v/>
      </c>
      <c r="AX243" s="52" t="str">
        <f>IF(参照!D243="","",参照!D243)</f>
        <v>メニューC</v>
      </c>
      <c r="AY243" s="52">
        <f>IF(参照!E243="","",参照!E243)</f>
        <v>1E-4</v>
      </c>
      <c r="AZ243" s="52" t="str">
        <f>IF(参照!F243="","",参照!F243)</f>
        <v>日鉄エンジニアリング(株)</v>
      </c>
      <c r="BA243" s="52" t="str">
        <f>IF(参照!G243="","",参照!G243)</f>
        <v>日鉄エンジニアリング(株)_メニューC</v>
      </c>
      <c r="BB243" s="52">
        <f t="shared" si="34"/>
        <v>0.1</v>
      </c>
      <c r="BD243" s="52" t="str">
        <f>IF(参照!L243="","",参照!L243)</f>
        <v>(株)クリーンエネルギー総合研究所</v>
      </c>
    </row>
    <row r="244" spans="47:56">
      <c r="AU244" s="52" t="str">
        <f>IF(参照!A244="","",参照!A244)</f>
        <v/>
      </c>
      <c r="AV244" s="52" t="str">
        <f>IF(参照!B244="","",参照!B244)</f>
        <v/>
      </c>
      <c r="AW244" s="52" t="str">
        <f>IF(参照!C244="","",参照!C244)</f>
        <v/>
      </c>
      <c r="AX244" s="52" t="str">
        <f>IF(参照!D244="","",参照!D244)</f>
        <v>メニューD</v>
      </c>
      <c r="AY244" s="52">
        <f>IF(参照!E244="","",参照!E244)</f>
        <v>2.5000000000000001E-4</v>
      </c>
      <c r="AZ244" s="52" t="str">
        <f>IF(参照!F244="","",参照!F244)</f>
        <v>日鉄エンジニアリング(株)</v>
      </c>
      <c r="BA244" s="52" t="str">
        <f>IF(参照!G244="","",参照!G244)</f>
        <v>日鉄エンジニアリング(株)_メニューD</v>
      </c>
      <c r="BB244" s="52">
        <f t="shared" si="34"/>
        <v>0.25</v>
      </c>
      <c r="BD244" s="52" t="str">
        <f>IF(参照!L244="","",参照!L244)</f>
        <v>一般社団法人グリーンコープでんき</v>
      </c>
    </row>
    <row r="245" spans="47:56">
      <c r="AU245" s="52" t="str">
        <f>IF(参照!A245="","",参照!A245)</f>
        <v/>
      </c>
      <c r="AV245" s="52" t="str">
        <f>IF(参照!B245="","",参照!B245)</f>
        <v/>
      </c>
      <c r="AW245" s="52" t="str">
        <f>IF(参照!C245="","",参照!C245)</f>
        <v/>
      </c>
      <c r="AX245" s="52" t="str">
        <f>IF(参照!D245="","",参照!D245)</f>
        <v>メニューE(残差)</v>
      </c>
      <c r="AY245" s="52">
        <f>IF(参照!E245="","",参照!E245)</f>
        <v>6.8999999999999997E-4</v>
      </c>
      <c r="AZ245" s="52" t="str">
        <f>IF(参照!F245="","",参照!F245)</f>
        <v>日鉄エンジニアリング(株)</v>
      </c>
      <c r="BA245" s="52" t="str">
        <f>IF(参照!G245="","",参照!G245)</f>
        <v>日鉄エンジニアリング(株)_メニューE(残差)</v>
      </c>
      <c r="BB245" s="52">
        <f t="shared" si="34"/>
        <v>0.69</v>
      </c>
      <c r="BD245" s="52" t="str">
        <f>IF(参照!L245="","",参照!L245)</f>
        <v>(株)グリーンサークル</v>
      </c>
    </row>
    <row r="246" spans="47:56">
      <c r="AU246" s="52" t="str">
        <f>IF(参照!A246="","",参照!A246)</f>
        <v/>
      </c>
      <c r="AV246" s="52" t="str">
        <f>IF(参照!B246="","",参照!B246)</f>
        <v/>
      </c>
      <c r="AW246" s="52" t="str">
        <f>IF(参照!C246="","",参照!C246)</f>
        <v/>
      </c>
      <c r="AX246" s="52" t="str">
        <f>IF(参照!D246="","",参照!D246)</f>
        <v>(参考値)事業者全体</v>
      </c>
      <c r="AY246" s="52">
        <f>IF(参照!E246="","",参照!E246)</f>
        <v>5.8900000000000001E-4</v>
      </c>
      <c r="AZ246" s="52" t="str">
        <f>IF(参照!F246="","",参照!F246)</f>
        <v>日鉄エンジニアリング(株)</v>
      </c>
      <c r="BA246" s="52" t="str">
        <f>IF(参照!G246="","",参照!G246)</f>
        <v>日鉄エンジニアリング(株)_(参考値)事業者全体</v>
      </c>
      <c r="BB246" s="52">
        <f t="shared" si="34"/>
        <v>0.58899999999999997</v>
      </c>
      <c r="BD246" s="52" t="str">
        <f>IF(参照!L246="","",参照!L246)</f>
        <v>グリーンシティこばやし(株)</v>
      </c>
    </row>
    <row r="247" spans="47:56">
      <c r="AU247" s="52" t="str">
        <f>IF(参照!A247="","",参照!A247)</f>
        <v>A0077</v>
      </c>
      <c r="AV247" s="52" t="str">
        <f>IF(参照!B247="","",参照!B247)</f>
        <v>ａｕエネルギー＆ライフ(株)(旧：ＫＤＤＩ(株))</v>
      </c>
      <c r="AW247" s="52">
        <f>IF(参照!C247="","",参照!C247)</f>
        <v>5.2400000000000005E-4</v>
      </c>
      <c r="AX247" s="52" t="str">
        <f>IF(参照!D247="","",参照!D247)</f>
        <v>メニューA</v>
      </c>
      <c r="AY247" s="52">
        <f>IF(参照!E247="","",参照!E247)</f>
        <v>0</v>
      </c>
      <c r="AZ247" s="52" t="str">
        <f>IF(参照!F247="","",参照!F247)</f>
        <v>ａｕエネルギー＆ライフ(株)(旧：ＫＤＤＩ(株))</v>
      </c>
      <c r="BA247" s="52" t="str">
        <f>IF(参照!G247="","",参照!G247)</f>
        <v>ａｕエネルギー＆ライフ(株)(旧：ＫＤＤＩ(株))_メニューA</v>
      </c>
      <c r="BB247" s="52">
        <f t="shared" si="34"/>
        <v>0</v>
      </c>
      <c r="BD247" s="52" t="str">
        <f>IF(参照!L247="","",参照!L247)</f>
        <v>(株)グリーンパワー大東</v>
      </c>
    </row>
    <row r="248" spans="47:56">
      <c r="AU248" s="52" t="str">
        <f>IF(参照!A248="","",参照!A248)</f>
        <v/>
      </c>
      <c r="AV248" s="52" t="str">
        <f>IF(参照!B248="","",参照!B248)</f>
        <v/>
      </c>
      <c r="AW248" s="52" t="str">
        <f>IF(参照!C248="","",参照!C248)</f>
        <v/>
      </c>
      <c r="AX248" s="52" t="str">
        <f>IF(参照!D248="","",参照!D248)</f>
        <v>メニューB(残差)</v>
      </c>
      <c r="AY248" s="52">
        <f>IF(参照!E248="","",参照!E248)</f>
        <v>4.6800000000000005E-4</v>
      </c>
      <c r="AZ248" s="52" t="str">
        <f>IF(参照!F248="","",参照!F248)</f>
        <v>ａｕエネルギー＆ライフ(株)(旧：ＫＤＤＩ(株))</v>
      </c>
      <c r="BA248" s="52" t="str">
        <f>IF(参照!G248="","",参照!G248)</f>
        <v>ａｕエネルギー＆ライフ(株)(旧：ＫＤＤＩ(株))_メニューB(残差)</v>
      </c>
      <c r="BB248" s="52">
        <f t="shared" si="34"/>
        <v>0.46800000000000003</v>
      </c>
      <c r="BD248" s="52" t="str">
        <f>IF(参照!L248="","",参照!L248)</f>
        <v>グリーンピープルズパワー(株)</v>
      </c>
    </row>
    <row r="249" spans="47:56">
      <c r="AU249" s="52" t="str">
        <f>IF(参照!A249="","",参照!A249)</f>
        <v/>
      </c>
      <c r="AV249" s="52" t="str">
        <f>IF(参照!B249="","",参照!B249)</f>
        <v/>
      </c>
      <c r="AW249" s="52" t="str">
        <f>IF(参照!C249="","",参照!C249)</f>
        <v/>
      </c>
      <c r="AX249" s="52" t="str">
        <f>IF(参照!D249="","",参照!D249)</f>
        <v>(参考値)事業者全体</v>
      </c>
      <c r="AY249" s="52">
        <f>IF(参照!E249="","",参照!E249)</f>
        <v>4.17E-4</v>
      </c>
      <c r="AZ249" s="52" t="str">
        <f>IF(参照!F249="","",参照!F249)</f>
        <v>ａｕエネルギー＆ライフ(株)(旧：ＫＤＤＩ(株))</v>
      </c>
      <c r="BA249" s="52" t="str">
        <f>IF(参照!G249="","",参照!G249)</f>
        <v>ａｕエネルギー＆ライフ(株)(旧：ＫＤＤＩ(株))_(参考値)事業者全体</v>
      </c>
      <c r="BB249" s="52">
        <f t="shared" si="34"/>
        <v>0.41699999999999998</v>
      </c>
      <c r="BD249" s="52" t="str">
        <f>IF(参照!L249="","",参照!L249)</f>
        <v>(株)クリーンベンチャー２１</v>
      </c>
    </row>
    <row r="250" spans="47:56">
      <c r="AU250" s="52" t="str">
        <f>IF(参照!A250="","",参照!A250)</f>
        <v>A0079</v>
      </c>
      <c r="AV250" s="52" t="str">
        <f>IF(参照!B250="","",参照!B250)</f>
        <v>イワタニ関東(株)</v>
      </c>
      <c r="AW250" s="52">
        <f>IF(参照!C250="","",参照!C250)</f>
        <v>7.2300000000000001E-4</v>
      </c>
      <c r="AX250" s="52" t="str">
        <f>IF(参照!D250="","",参照!D250)</f>
        <v/>
      </c>
      <c r="AY250" s="52">
        <f>IF(参照!E250="","",参照!E250)</f>
        <v>7.1299999999999998E-4</v>
      </c>
      <c r="AZ250" s="52" t="str">
        <f>IF(参照!F250="","",参照!F250)</f>
        <v>イワタニ関東(株)</v>
      </c>
      <c r="BA250" s="52" t="str">
        <f>IF(参照!G250="","",参照!G250)</f>
        <v>イワタニ関東(株)_</v>
      </c>
      <c r="BB250" s="52">
        <f t="shared" si="34"/>
        <v>0.71299999999999997</v>
      </c>
      <c r="BD250" s="52" t="str">
        <f>IF(参照!L250="","",参照!L250)</f>
        <v>(株)グリムスパワー</v>
      </c>
    </row>
    <row r="251" spans="47:56">
      <c r="AU251" s="52" t="str">
        <f>IF(参照!A251="","",参照!A251)</f>
        <v>A0080</v>
      </c>
      <c r="AV251" s="52" t="str">
        <f>IF(参照!B251="","",参照!B251)</f>
        <v>イワタニ首都圏(株)</v>
      </c>
      <c r="AW251" s="52">
        <f>IF(参照!C251="","",参照!C251)</f>
        <v>5.6999999999999998E-4</v>
      </c>
      <c r="AX251" s="52" t="str">
        <f>IF(参照!D251="","",参照!D251)</f>
        <v/>
      </c>
      <c r="AY251" s="52">
        <f>IF(参照!E251="","",参照!E251)</f>
        <v>5.1400000000000003E-4</v>
      </c>
      <c r="AZ251" s="52" t="str">
        <f>IF(参照!F251="","",参照!F251)</f>
        <v>イワタニ首都圏(株)</v>
      </c>
      <c r="BA251" s="52" t="str">
        <f>IF(参照!G251="","",参照!G251)</f>
        <v>イワタニ首都圏(株)_</v>
      </c>
      <c r="BB251" s="52">
        <f t="shared" si="34"/>
        <v>0.51400000000000001</v>
      </c>
      <c r="BD251" s="52" t="str">
        <f>IF(参照!L251="","",参照!L251)</f>
        <v>(株)グルーヴエナジー</v>
      </c>
    </row>
    <row r="252" spans="47:56">
      <c r="AU252" s="52" t="str">
        <f>IF(参照!A252="","",参照!A252)</f>
        <v>A0081</v>
      </c>
      <c r="AV252" s="52" t="str">
        <f>IF(参照!B252="","",参照!B252)</f>
        <v>サーラｅエナジー(株)</v>
      </c>
      <c r="AW252" s="52">
        <f>IF(参照!C252="","",参照!C252)</f>
        <v>3.5599999999999998E-4</v>
      </c>
      <c r="AX252" s="52" t="str">
        <f>IF(参照!D252="","",参照!D252)</f>
        <v>メニューA</v>
      </c>
      <c r="AY252" s="52">
        <f>IF(参照!E252="","",参照!E252)</f>
        <v>0</v>
      </c>
      <c r="AZ252" s="52" t="str">
        <f>IF(参照!F252="","",参照!F252)</f>
        <v>サーラｅエナジー(株)</v>
      </c>
      <c r="BA252" s="52" t="str">
        <f>IF(参照!G252="","",参照!G252)</f>
        <v>サーラｅエナジー(株)_メニューA</v>
      </c>
      <c r="BB252" s="52">
        <f t="shared" si="34"/>
        <v>0</v>
      </c>
      <c r="BD252" s="52" t="str">
        <f>IF(参照!L252="","",参照!L252)</f>
        <v>くるめエネルギー(株)</v>
      </c>
    </row>
    <row r="253" spans="47:56">
      <c r="AU253" s="52" t="str">
        <f>IF(参照!A253="","",参照!A253)</f>
        <v/>
      </c>
      <c r="AV253" s="52" t="str">
        <f>IF(参照!B253="","",参照!B253)</f>
        <v/>
      </c>
      <c r="AW253" s="52" t="str">
        <f>IF(参照!C253="","",参照!C253)</f>
        <v/>
      </c>
      <c r="AX253" s="52" t="str">
        <f>IF(参照!D253="","",参照!D253)</f>
        <v>メニューB</v>
      </c>
      <c r="AY253" s="52">
        <f>IF(参照!E253="","",参照!E253)</f>
        <v>3.77E-4</v>
      </c>
      <c r="AZ253" s="52" t="str">
        <f>IF(参照!F253="","",参照!F253)</f>
        <v>サーラｅエナジー(株)</v>
      </c>
      <c r="BA253" s="52" t="str">
        <f>IF(参照!G253="","",参照!G253)</f>
        <v>サーラｅエナジー(株)_メニューB</v>
      </c>
      <c r="BB253" s="52">
        <f t="shared" si="34"/>
        <v>0.377</v>
      </c>
      <c r="BD253" s="52" t="str">
        <f>IF(参照!L253="","",参照!L253)</f>
        <v>(株)グローアップ</v>
      </c>
    </row>
    <row r="254" spans="47:56">
      <c r="AU254" s="52" t="str">
        <f>IF(参照!A254="","",参照!A254)</f>
        <v/>
      </c>
      <c r="AV254" s="52" t="str">
        <f>IF(参照!B254="","",参照!B254)</f>
        <v/>
      </c>
      <c r="AW254" s="52" t="str">
        <f>IF(参照!C254="","",参照!C254)</f>
        <v/>
      </c>
      <c r="AX254" s="52" t="str">
        <f>IF(参照!D254="","",参照!D254)</f>
        <v>メニューC(残差)</v>
      </c>
      <c r="AY254" s="52">
        <f>IF(参照!E254="","",参照!E254)</f>
        <v>3.0899999999999998E-4</v>
      </c>
      <c r="AZ254" s="52" t="str">
        <f>IF(参照!F254="","",参照!F254)</f>
        <v>サーラｅエナジー(株)</v>
      </c>
      <c r="BA254" s="52" t="str">
        <f>IF(参照!G254="","",参照!G254)</f>
        <v>サーラｅエナジー(株)_メニューC(残差)</v>
      </c>
      <c r="BB254" s="52">
        <f t="shared" si="34"/>
        <v>0.309</v>
      </c>
      <c r="BD254" s="52" t="str">
        <f>IF(参照!L254="","",参照!L254)</f>
        <v>(株)クローバー・テクノロジーズ(旧：四つ葉電力(株))</v>
      </c>
    </row>
    <row r="255" spans="47:56">
      <c r="AU255" s="52" t="str">
        <f>IF(参照!A255="","",参照!A255)</f>
        <v/>
      </c>
      <c r="AV255" s="52" t="str">
        <f>IF(参照!B255="","",参照!B255)</f>
        <v/>
      </c>
      <c r="AW255" s="52" t="str">
        <f>IF(参照!C255="","",参照!C255)</f>
        <v/>
      </c>
      <c r="AX255" s="52" t="str">
        <f>IF(参照!D255="","",参照!D255)</f>
        <v>(参考値)事業者全体</v>
      </c>
      <c r="AY255" s="52">
        <f>IF(参照!E255="","",参照!E255)</f>
        <v>3.9200000000000004E-4</v>
      </c>
      <c r="AZ255" s="52" t="str">
        <f>IF(参照!F255="","",参照!F255)</f>
        <v>サーラｅエナジー(株)</v>
      </c>
      <c r="BA255" s="52" t="str">
        <f>IF(参照!G255="","",参照!G255)</f>
        <v>サーラｅエナジー(株)_(参考値)事業者全体</v>
      </c>
      <c r="BB255" s="52">
        <f t="shared" si="34"/>
        <v>0.39200000000000002</v>
      </c>
      <c r="BD255" s="52" t="str">
        <f>IF(参照!L255="","",参照!L255)</f>
        <v>(株)グローバルエンジニアリング</v>
      </c>
    </row>
    <row r="256" spans="47:56">
      <c r="AU256" s="52" t="str">
        <f>IF(参照!A256="","",参照!A256)</f>
        <v>A0082</v>
      </c>
      <c r="AV256" s="52" t="str">
        <f>IF(参照!B256="","",参照!B256)</f>
        <v>(株)地球クラブ</v>
      </c>
      <c r="AW256" s="52">
        <f>IF(参照!C256="","",参照!C256)</f>
        <v>1.0399999999999999E-4</v>
      </c>
      <c r="AX256" s="52" t="str">
        <f>IF(参照!D256="","",参照!D256)</f>
        <v>メニューA</v>
      </c>
      <c r="AY256" s="52">
        <f>IF(参照!E256="","",参照!E256)</f>
        <v>0</v>
      </c>
      <c r="AZ256" s="52" t="str">
        <f>IF(参照!F256="","",参照!F256)</f>
        <v>(株)地球クラブ</v>
      </c>
      <c r="BA256" s="52" t="str">
        <f>IF(参照!G256="","",参照!G256)</f>
        <v>(株)地球クラブ_メニューA</v>
      </c>
      <c r="BB256" s="52">
        <f t="shared" si="34"/>
        <v>0</v>
      </c>
      <c r="BD256" s="52" t="str">
        <f>IF(参照!L256="","",参照!L256)</f>
        <v>(株)グローバルキャスト</v>
      </c>
    </row>
    <row r="257" spans="47:56">
      <c r="AU257" s="52" t="str">
        <f>IF(参照!A257="","",参照!A257)</f>
        <v/>
      </c>
      <c r="AV257" s="52" t="str">
        <f>IF(参照!B257="","",参照!B257)</f>
        <v/>
      </c>
      <c r="AW257" s="52" t="str">
        <f>IF(参照!C257="","",参照!C257)</f>
        <v/>
      </c>
      <c r="AX257" s="52" t="str">
        <f>IF(参照!D257="","",参照!D257)</f>
        <v>メニューB(残差)</v>
      </c>
      <c r="AY257" s="52">
        <f>IF(参照!E257="","",参照!E257)</f>
        <v>4.8699999999999997E-4</v>
      </c>
      <c r="AZ257" s="52" t="str">
        <f>IF(参照!F257="","",参照!F257)</f>
        <v>(株)地球クラブ</v>
      </c>
      <c r="BA257" s="52" t="str">
        <f>IF(参照!G257="","",参照!G257)</f>
        <v>(株)地球クラブ_メニューB(残差)</v>
      </c>
      <c r="BB257" s="52">
        <f t="shared" si="34"/>
        <v>0.48699999999999999</v>
      </c>
      <c r="BD257" s="52" t="str">
        <f>IF(参照!L257="","",参照!L257)</f>
        <v>グローバルソリューションサービス(株)</v>
      </c>
    </row>
    <row r="258" spans="47:56">
      <c r="AU258" s="52" t="str">
        <f>IF(参照!A258="","",参照!A258)</f>
        <v/>
      </c>
      <c r="AV258" s="52" t="str">
        <f>IF(参照!B258="","",参照!B258)</f>
        <v/>
      </c>
      <c r="AW258" s="52" t="str">
        <f>IF(参照!C258="","",参照!C258)</f>
        <v/>
      </c>
      <c r="AX258" s="52" t="str">
        <f>IF(参照!D258="","",参照!D258)</f>
        <v>(参考値)事業者全体</v>
      </c>
      <c r="AY258" s="52">
        <f>IF(参照!E258="","",参照!E258)</f>
        <v>4.4999999999999999E-4</v>
      </c>
      <c r="AZ258" s="52" t="str">
        <f>IF(参照!F258="","",参照!F258)</f>
        <v>(株)地球クラブ</v>
      </c>
      <c r="BA258" s="52" t="str">
        <f>IF(参照!G258="","",参照!G258)</f>
        <v>(株)地球クラブ_(参考値)事業者全体</v>
      </c>
      <c r="BB258" s="52">
        <f t="shared" si="34"/>
        <v>0.45</v>
      </c>
      <c r="BD258" s="52" t="str">
        <f>IF(参照!L258="","",参照!L258)</f>
        <v>(株)ケアネス(旧：(株)ルーア)</v>
      </c>
    </row>
    <row r="259" spans="47:56">
      <c r="AU259" s="52" t="str">
        <f>IF(参照!A259="","",参照!A259)</f>
        <v>A0083</v>
      </c>
      <c r="AV259" s="52" t="str">
        <f>IF(参照!B259="","",参照!B259)</f>
        <v>(株)エコア</v>
      </c>
      <c r="AW259" s="52">
        <f>IF(参照!C259="","",参照!C259)</f>
        <v>5.0500000000000002E-4</v>
      </c>
      <c r="AX259" s="52" t="str">
        <f>IF(参照!D259="","",参照!D259)</f>
        <v/>
      </c>
      <c r="AY259" s="52">
        <f>IF(参照!E259="","",参照!E259)</f>
        <v>4.4900000000000002E-4</v>
      </c>
      <c r="AZ259" s="52" t="str">
        <f>IF(参照!F259="","",参照!F259)</f>
        <v>(株)エコア</v>
      </c>
      <c r="BA259" s="52" t="str">
        <f>IF(参照!G259="","",参照!G259)</f>
        <v>(株)エコア_</v>
      </c>
      <c r="BB259" s="52">
        <f t="shared" si="34"/>
        <v>0.44900000000000001</v>
      </c>
      <c r="BD259" s="52" t="str">
        <f>IF(参照!L259="","",参照!L259)</f>
        <v>京葉瓦斯(株)</v>
      </c>
    </row>
    <row r="260" spans="47:56">
      <c r="AU260" s="52" t="str">
        <f>IF(参照!A260="","",参照!A260)</f>
        <v>A0084</v>
      </c>
      <c r="AV260" s="52" t="str">
        <f>IF(参照!B260="","",参照!B260)</f>
        <v>西部瓦斯(株)</v>
      </c>
      <c r="AW260" s="52">
        <f>IF(参照!C260="","",参照!C260)</f>
        <v>4.8999999999999998E-4</v>
      </c>
      <c r="AX260" s="52" t="str">
        <f>IF(参照!D260="","",参照!D260)</f>
        <v/>
      </c>
      <c r="AY260" s="52">
        <f>IF(参照!E260="","",参照!E260)</f>
        <v>4.9399999999999997E-4</v>
      </c>
      <c r="AZ260" s="52" t="str">
        <f>IF(参照!F260="","",参照!F260)</f>
        <v>西部瓦斯(株)</v>
      </c>
      <c r="BA260" s="52" t="str">
        <f>IF(参照!G260="","",参照!G260)</f>
        <v>西部瓦斯(株)_</v>
      </c>
      <c r="BB260" s="52">
        <f t="shared" si="34"/>
        <v>0.49399999999999999</v>
      </c>
      <c r="BD260" s="52" t="str">
        <f>IF(参照!L260="","",参照!L260)</f>
        <v>京和ガス(株)</v>
      </c>
    </row>
    <row r="261" spans="47:56">
      <c r="AU261" s="52" t="str">
        <f>IF(参照!A261="","",参照!A261)</f>
        <v>A0085</v>
      </c>
      <c r="AV261" s="52" t="str">
        <f>IF(参照!B261="","",参照!B261)</f>
        <v>東邦ガス(株)</v>
      </c>
      <c r="AW261" s="52">
        <f>IF(参照!C261="","",参照!C261)</f>
        <v>4.46E-4</v>
      </c>
      <c r="AX261" s="52" t="str">
        <f>IF(参照!D261="","",参照!D261)</f>
        <v>メニューA</v>
      </c>
      <c r="AY261" s="52">
        <f>IF(参照!E261="","",参照!E261)</f>
        <v>3.2000000000000003E-4</v>
      </c>
      <c r="AZ261" s="52" t="str">
        <f>IF(参照!F261="","",参照!F261)</f>
        <v>東邦ガス(株)</v>
      </c>
      <c r="BA261" s="52" t="str">
        <f>IF(参照!G261="","",参照!G261)</f>
        <v>東邦ガス(株)_メニューA</v>
      </c>
      <c r="BB261" s="52">
        <f t="shared" ref="BB261:BB324" si="35">AY261*1000</f>
        <v>0.32</v>
      </c>
      <c r="BD261" s="52" t="str">
        <f>IF(参照!L261="","",参照!L261)</f>
        <v>ゲーテハウス(株)</v>
      </c>
    </row>
    <row r="262" spans="47:56">
      <c r="AU262" s="52" t="str">
        <f>IF(参照!A262="","",参照!A262)</f>
        <v/>
      </c>
      <c r="AV262" s="52" t="str">
        <f>IF(参照!B262="","",参照!B262)</f>
        <v/>
      </c>
      <c r="AW262" s="52" t="str">
        <f>IF(参照!C262="","",参照!C262)</f>
        <v/>
      </c>
      <c r="AX262" s="52" t="str">
        <f>IF(参照!D262="","",参照!D262)</f>
        <v>メニューB</v>
      </c>
      <c r="AY262" s="52">
        <f>IF(参照!E262="","",参照!E262)</f>
        <v>0</v>
      </c>
      <c r="AZ262" s="52" t="str">
        <f>IF(参照!F262="","",参照!F262)</f>
        <v>東邦ガス(株)</v>
      </c>
      <c r="BA262" s="52" t="str">
        <f>IF(参照!G262="","",参照!G262)</f>
        <v>東邦ガス(株)_メニューB</v>
      </c>
      <c r="BB262" s="52">
        <f t="shared" si="35"/>
        <v>0</v>
      </c>
      <c r="BD262" s="52" t="str">
        <f>IF(参照!L262="","",参照!L262)</f>
        <v>(株)ケーブルネット下関</v>
      </c>
    </row>
    <row r="263" spans="47:56">
      <c r="AU263" s="52" t="str">
        <f>IF(参照!A263="","",参照!A263)</f>
        <v/>
      </c>
      <c r="AV263" s="52" t="str">
        <f>IF(参照!B263="","",参照!B263)</f>
        <v/>
      </c>
      <c r="AW263" s="52" t="str">
        <f>IF(参照!C263="","",参照!C263)</f>
        <v/>
      </c>
      <c r="AX263" s="52" t="str">
        <f>IF(参照!D263="","",参照!D263)</f>
        <v>メニューC(残差)</v>
      </c>
      <c r="AY263" s="52">
        <f>IF(参照!E263="","",参照!E263)</f>
        <v>4.2499999999999998E-4</v>
      </c>
      <c r="AZ263" s="52" t="str">
        <f>IF(参照!F263="","",参照!F263)</f>
        <v>東邦ガス(株)</v>
      </c>
      <c r="BA263" s="52" t="str">
        <f>IF(参照!G263="","",参照!G263)</f>
        <v>東邦ガス(株)_メニューC(残差)</v>
      </c>
      <c r="BB263" s="52">
        <f t="shared" si="35"/>
        <v>0.42499999999999999</v>
      </c>
      <c r="BD263" s="52" t="str">
        <f>IF(参照!L263="","",参照!L263)</f>
        <v>気仙沼グリーンエナジー(株)</v>
      </c>
    </row>
    <row r="264" spans="47:56">
      <c r="AU264" s="52" t="str">
        <f>IF(参照!A264="","",参照!A264)</f>
        <v/>
      </c>
      <c r="AV264" s="52" t="str">
        <f>IF(参照!B264="","",参照!B264)</f>
        <v/>
      </c>
      <c r="AW264" s="52" t="str">
        <f>IF(参照!C264="","",参照!C264)</f>
        <v/>
      </c>
      <c r="AX264" s="52" t="str">
        <f>IF(参照!D264="","",参照!D264)</f>
        <v>(参考値)事業者全体</v>
      </c>
      <c r="AY264" s="52">
        <f>IF(参照!E264="","",参照!E264)</f>
        <v>4.2000000000000002E-4</v>
      </c>
      <c r="AZ264" s="52" t="str">
        <f>IF(参照!F264="","",参照!F264)</f>
        <v>東邦ガス(株)</v>
      </c>
      <c r="BA264" s="52" t="str">
        <f>IF(参照!G264="","",参照!G264)</f>
        <v>東邦ガス(株)_(参考値)事業者全体</v>
      </c>
      <c r="BB264" s="52">
        <f t="shared" si="35"/>
        <v>0.42000000000000004</v>
      </c>
      <c r="BD264" s="52" t="str">
        <f>IF(参照!L264="","",参照!L264)</f>
        <v>高知ニューエナジー(株)</v>
      </c>
    </row>
    <row r="265" spans="47:56">
      <c r="AU265" s="52" t="str">
        <f>IF(参照!A265="","",参照!A265)</f>
        <v>A0086</v>
      </c>
      <c r="AV265" s="52" t="str">
        <f>IF(参照!B265="","",参照!B265)</f>
        <v>シナネン(株)</v>
      </c>
      <c r="AW265" s="52">
        <f>IF(参照!C265="","",参照!C265)</f>
        <v>5.8500000000000002E-4</v>
      </c>
      <c r="AX265" s="52" t="str">
        <f>IF(参照!D265="","",参照!D265)</f>
        <v>メニューA</v>
      </c>
      <c r="AY265" s="52">
        <f>IF(参照!E265="","",参照!E265)</f>
        <v>0</v>
      </c>
      <c r="AZ265" s="52" t="str">
        <f>IF(参照!F265="","",参照!F265)</f>
        <v>シナネン(株)</v>
      </c>
      <c r="BA265" s="52" t="str">
        <f>IF(参照!G265="","",参照!G265)</f>
        <v>シナネン(株)_メニューA</v>
      </c>
      <c r="BB265" s="52">
        <f t="shared" si="35"/>
        <v>0</v>
      </c>
      <c r="BD265" s="52" t="str">
        <f>IF(参照!L265="","",参照!L265)</f>
        <v>合同会社Ｐｅａｋ８</v>
      </c>
    </row>
    <row r="266" spans="47:56">
      <c r="AU266" s="52" t="str">
        <f>IF(参照!A266="","",参照!A266)</f>
        <v/>
      </c>
      <c r="AV266" s="52" t="str">
        <f>IF(参照!B266="","",参照!B266)</f>
        <v/>
      </c>
      <c r="AW266" s="52" t="str">
        <f>IF(参照!C266="","",参照!C266)</f>
        <v/>
      </c>
      <c r="AX266" s="52" t="str">
        <f>IF(参照!D266="","",参照!D266)</f>
        <v>メニューB</v>
      </c>
      <c r="AY266" s="52">
        <f>IF(参照!E266="","",参照!E266)</f>
        <v>2.9E-4</v>
      </c>
      <c r="AZ266" s="52" t="str">
        <f>IF(参照!F266="","",参照!F266)</f>
        <v>シナネン(株)</v>
      </c>
      <c r="BA266" s="52" t="str">
        <f>IF(参照!G266="","",参照!G266)</f>
        <v>シナネン(株)_メニューB</v>
      </c>
      <c r="BB266" s="52">
        <f t="shared" si="35"/>
        <v>0.28999999999999998</v>
      </c>
      <c r="BD266" s="52" t="str">
        <f>IF(参照!L266="","",参照!L266)</f>
        <v>神戸電力(株)</v>
      </c>
    </row>
    <row r="267" spans="47:56">
      <c r="AU267" s="52" t="str">
        <f>IF(参照!A267="","",参照!A267)</f>
        <v/>
      </c>
      <c r="AV267" s="52" t="str">
        <f>IF(参照!B267="","",参照!B267)</f>
        <v/>
      </c>
      <c r="AW267" s="52" t="str">
        <f>IF(参照!C267="","",参照!C267)</f>
        <v/>
      </c>
      <c r="AX267" s="52" t="str">
        <f>IF(参照!D267="","",参照!D267)</f>
        <v>メニューC</v>
      </c>
      <c r="AY267" s="52">
        <f>IF(参照!E267="","",参照!E267)</f>
        <v>3.8999999999999999E-4</v>
      </c>
      <c r="AZ267" s="52" t="str">
        <f>IF(参照!F267="","",参照!F267)</f>
        <v>シナネン(株)</v>
      </c>
      <c r="BA267" s="52" t="str">
        <f>IF(参照!G267="","",参照!G267)</f>
        <v>シナネン(株)_メニューC</v>
      </c>
      <c r="BB267" s="52">
        <f t="shared" si="35"/>
        <v>0.39</v>
      </c>
      <c r="BD267" s="52" t="str">
        <f>IF(参照!L267="","",参照!L267)</f>
        <v>(株)コープでんき東北</v>
      </c>
    </row>
    <row r="268" spans="47:56">
      <c r="AU268" s="52" t="str">
        <f>IF(参照!A268="","",参照!A268)</f>
        <v/>
      </c>
      <c r="AV268" s="52" t="str">
        <f>IF(参照!B268="","",参照!B268)</f>
        <v/>
      </c>
      <c r="AW268" s="52" t="str">
        <f>IF(参照!C268="","",参照!C268)</f>
        <v/>
      </c>
      <c r="AX268" s="52" t="str">
        <f>IF(参照!D268="","",参照!D268)</f>
        <v>メニューD</v>
      </c>
      <c r="AY268" s="52">
        <f>IF(参照!E268="","",参照!E268)</f>
        <v>4.8999999999999998E-4</v>
      </c>
      <c r="AZ268" s="52" t="str">
        <f>IF(参照!F268="","",参照!F268)</f>
        <v>シナネン(株)</v>
      </c>
      <c r="BA268" s="52" t="str">
        <f>IF(参照!G268="","",参照!G268)</f>
        <v>シナネン(株)_メニューD</v>
      </c>
      <c r="BB268" s="52">
        <f t="shared" si="35"/>
        <v>0.49</v>
      </c>
      <c r="BD268" s="52" t="str">
        <f>IF(参照!L268="","",参照!L268)</f>
        <v>コープ電力(株)</v>
      </c>
    </row>
    <row r="269" spans="47:56">
      <c r="AU269" s="52" t="str">
        <f>IF(参照!A269="","",参照!A269)</f>
        <v/>
      </c>
      <c r="AV269" s="52" t="str">
        <f>IF(参照!B269="","",参照!B269)</f>
        <v/>
      </c>
      <c r="AW269" s="52" t="str">
        <f>IF(参照!C269="","",参照!C269)</f>
        <v/>
      </c>
      <c r="AX269" s="52" t="str">
        <f>IF(参照!D269="","",参照!D269)</f>
        <v>メニューE</v>
      </c>
      <c r="AY269" s="52">
        <f>IF(参照!E269="","",参照!E269)</f>
        <v>2.72E-4</v>
      </c>
      <c r="AZ269" s="52" t="str">
        <f>IF(参照!F269="","",参照!F269)</f>
        <v>シナネン(株)</v>
      </c>
      <c r="BA269" s="52" t="str">
        <f>IF(参照!G269="","",参照!G269)</f>
        <v>シナネン(株)_メニューE</v>
      </c>
      <c r="BB269" s="52">
        <f t="shared" si="35"/>
        <v>0.27200000000000002</v>
      </c>
      <c r="BD269" s="52" t="str">
        <f>IF(参照!L269="","",参照!L269)</f>
        <v>国際航業(株)</v>
      </c>
    </row>
    <row r="270" spans="47:56">
      <c r="AU270" s="52" t="str">
        <f>IF(参照!A270="","",参照!A270)</f>
        <v/>
      </c>
      <c r="AV270" s="52" t="str">
        <f>IF(参照!B270="","",参照!B270)</f>
        <v/>
      </c>
      <c r="AW270" s="52" t="str">
        <f>IF(参照!C270="","",参照!C270)</f>
        <v/>
      </c>
      <c r="AX270" s="52" t="str">
        <f>IF(参照!D270="","",参照!D270)</f>
        <v>メニューF</v>
      </c>
      <c r="AY270" s="52">
        <f>IF(参照!E270="","",参照!E270)</f>
        <v>3.6099999999999999E-4</v>
      </c>
      <c r="AZ270" s="52" t="str">
        <f>IF(参照!F270="","",参照!F270)</f>
        <v>シナネン(株)</v>
      </c>
      <c r="BA270" s="52" t="str">
        <f>IF(参照!G270="","",参照!G270)</f>
        <v>シナネン(株)_メニューF</v>
      </c>
      <c r="BB270" s="52">
        <f t="shared" si="35"/>
        <v>0.36099999999999999</v>
      </c>
      <c r="BD270" s="52" t="str">
        <f>IF(参照!L270="","",参照!L270)</f>
        <v>小島電機工業(株)</v>
      </c>
    </row>
    <row r="271" spans="47:56">
      <c r="AU271" s="52" t="str">
        <f>IF(参照!A271="","",参照!A271)</f>
        <v/>
      </c>
      <c r="AV271" s="52" t="str">
        <f>IF(参照!B271="","",参照!B271)</f>
        <v/>
      </c>
      <c r="AW271" s="52" t="str">
        <f>IF(参照!C271="","",参照!C271)</f>
        <v/>
      </c>
      <c r="AX271" s="52" t="str">
        <f>IF(参照!D271="","",参照!D271)</f>
        <v>メニューG(残差)</v>
      </c>
      <c r="AY271" s="52">
        <f>IF(参照!E271="","",参照!E271)</f>
        <v>6.1200000000000002E-4</v>
      </c>
      <c r="AZ271" s="52" t="str">
        <f>IF(参照!F271="","",参照!F271)</f>
        <v>シナネン(株)</v>
      </c>
      <c r="BA271" s="52" t="str">
        <f>IF(参照!G271="","",参照!G271)</f>
        <v>シナネン(株)_メニューG(残差)</v>
      </c>
      <c r="BB271" s="52">
        <f t="shared" si="35"/>
        <v>0.61199999999999999</v>
      </c>
      <c r="BD271" s="52" t="str">
        <f>IF(参照!L271="","",参照!L271)</f>
        <v>御所野縄文電力(株)</v>
      </c>
    </row>
    <row r="272" spans="47:56">
      <c r="AU272" s="52" t="str">
        <f>IF(参照!A272="","",参照!A272)</f>
        <v/>
      </c>
      <c r="AV272" s="52" t="str">
        <f>IF(参照!B272="","",参照!B272)</f>
        <v/>
      </c>
      <c r="AW272" s="52" t="str">
        <f>IF(参照!C272="","",参照!C272)</f>
        <v/>
      </c>
      <c r="AX272" s="52" t="str">
        <f>IF(参照!D272="","",参照!D272)</f>
        <v>(参考値)事業者全体</v>
      </c>
      <c r="AY272" s="52">
        <f>IF(参照!E272="","",参照!E272)</f>
        <v>5.2400000000000005E-4</v>
      </c>
      <c r="AZ272" s="52" t="str">
        <f>IF(参照!F272="","",参照!F272)</f>
        <v>シナネン(株)</v>
      </c>
      <c r="BA272" s="52" t="str">
        <f>IF(参照!G272="","",参照!G272)</f>
        <v>シナネン(株)_(参考値)事業者全体</v>
      </c>
      <c r="BB272" s="52">
        <f t="shared" si="35"/>
        <v>0.52400000000000002</v>
      </c>
      <c r="BD272" s="52" t="str">
        <f>IF(参照!L272="","",参照!L272)</f>
        <v>コスモエネルギーソリューションズ(株)</v>
      </c>
    </row>
    <row r="273" spans="47:56">
      <c r="AU273" s="52" t="str">
        <f>IF(参照!A273="","",参照!A273)</f>
        <v>A0087</v>
      </c>
      <c r="AV273" s="52" t="str">
        <f>IF(参照!B273="","",参照!B273)</f>
        <v>(株)シナジアパワー</v>
      </c>
      <c r="AW273" s="52">
        <f>IF(参照!C273="","",参照!C273)</f>
        <v>4.4799999999999999E-4</v>
      </c>
      <c r="AX273" s="52" t="str">
        <f>IF(参照!D273="","",参照!D273)</f>
        <v>メニューA</v>
      </c>
      <c r="AY273" s="52">
        <f>IF(参照!E273="","",参照!E273)</f>
        <v>0</v>
      </c>
      <c r="AZ273" s="52" t="str">
        <f>IF(参照!F273="","",参照!F273)</f>
        <v>(株)シナジアパワー</v>
      </c>
      <c r="BA273" s="52" t="str">
        <f>IF(参照!G273="","",参照!G273)</f>
        <v>(株)シナジアパワー_メニューA</v>
      </c>
      <c r="BB273" s="52">
        <f t="shared" si="35"/>
        <v>0</v>
      </c>
      <c r="BD273" s="52" t="str">
        <f>IF(参照!L273="","",参照!L273)</f>
        <v>五島市民電力(株)</v>
      </c>
    </row>
    <row r="274" spans="47:56">
      <c r="AU274" s="52" t="str">
        <f>IF(参照!A274="","",参照!A274)</f>
        <v/>
      </c>
      <c r="AV274" s="52" t="str">
        <f>IF(参照!B274="","",参照!B274)</f>
        <v/>
      </c>
      <c r="AW274" s="52" t="str">
        <f>IF(参照!C274="","",参照!C274)</f>
        <v/>
      </c>
      <c r="AX274" s="52" t="str">
        <f>IF(参照!D274="","",参照!D274)</f>
        <v>メニューB</v>
      </c>
      <c r="AY274" s="52">
        <f>IF(参照!E274="","",参照!E274)</f>
        <v>3.48E-4</v>
      </c>
      <c r="AZ274" s="52" t="str">
        <f>IF(参照!F274="","",参照!F274)</f>
        <v>(株)シナジアパワー</v>
      </c>
      <c r="BA274" s="52" t="str">
        <f>IF(参照!G274="","",参照!G274)</f>
        <v>(株)シナジアパワー_メニューB</v>
      </c>
      <c r="BB274" s="52">
        <f t="shared" si="35"/>
        <v>0.34799999999999998</v>
      </c>
      <c r="BD274" s="52" t="str">
        <f>IF(参照!L274="","",参照!L274)</f>
        <v>こなんウルトラパワー(株)</v>
      </c>
    </row>
    <row r="275" spans="47:56">
      <c r="AU275" s="52" t="str">
        <f>IF(参照!A275="","",参照!A275)</f>
        <v/>
      </c>
      <c r="AV275" s="52" t="str">
        <f>IF(参照!B275="","",参照!B275)</f>
        <v/>
      </c>
      <c r="AW275" s="52" t="str">
        <f>IF(参照!C275="","",参照!C275)</f>
        <v/>
      </c>
      <c r="AX275" s="52" t="str">
        <f>IF(参照!D275="","",参照!D275)</f>
        <v>メニューC</v>
      </c>
      <c r="AY275" s="52">
        <f>IF(参照!E275="","",参照!E275)</f>
        <v>3.39E-4</v>
      </c>
      <c r="AZ275" s="52" t="str">
        <f>IF(参照!F275="","",参照!F275)</f>
        <v>(株)シナジアパワー</v>
      </c>
      <c r="BA275" s="52" t="str">
        <f>IF(参照!G275="","",参照!G275)</f>
        <v>(株)シナジアパワー_メニューC</v>
      </c>
      <c r="BB275" s="52">
        <f t="shared" si="35"/>
        <v>0.33900000000000002</v>
      </c>
      <c r="BD275" s="52" t="str">
        <f>IF(参照!L275="","",参照!L275)</f>
        <v>(株)コノミヤホールディングス</v>
      </c>
    </row>
    <row r="276" spans="47:56">
      <c r="AU276" s="52" t="str">
        <f>IF(参照!A276="","",参照!A276)</f>
        <v/>
      </c>
      <c r="AV276" s="52" t="str">
        <f>IF(参照!B276="","",参照!B276)</f>
        <v/>
      </c>
      <c r="AW276" s="52" t="str">
        <f>IF(参照!C276="","",参照!C276)</f>
        <v/>
      </c>
      <c r="AX276" s="52" t="str">
        <f>IF(参照!D276="","",参照!D276)</f>
        <v>メニューD</v>
      </c>
      <c r="AY276" s="52">
        <f>IF(参照!E276="","",参照!E276)</f>
        <v>3.6499999999999998E-4</v>
      </c>
      <c r="AZ276" s="52" t="str">
        <f>IF(参照!F276="","",参照!F276)</f>
        <v>(株)シナジアパワー</v>
      </c>
      <c r="BA276" s="52" t="str">
        <f>IF(参照!G276="","",参照!G276)</f>
        <v>(株)シナジアパワー_メニューD</v>
      </c>
      <c r="BB276" s="52">
        <f t="shared" si="35"/>
        <v>0.36499999999999999</v>
      </c>
      <c r="BD276" s="52" t="str">
        <f>IF(参照!L276="","",参照!L276)</f>
        <v>(株)コンシェルジュ</v>
      </c>
    </row>
    <row r="277" spans="47:56">
      <c r="AU277" s="52" t="str">
        <f>IF(参照!A277="","",参照!A277)</f>
        <v/>
      </c>
      <c r="AV277" s="52" t="str">
        <f>IF(参照!B277="","",参照!B277)</f>
        <v/>
      </c>
      <c r="AW277" s="52" t="str">
        <f>IF(参照!C277="","",参照!C277)</f>
        <v/>
      </c>
      <c r="AX277" s="52" t="str">
        <f>IF(参照!D277="","",参照!D277)</f>
        <v>メニューE</v>
      </c>
      <c r="AY277" s="52">
        <f>IF(参照!E277="","",参照!E277)</f>
        <v>3.6600000000000001E-4</v>
      </c>
      <c r="AZ277" s="52" t="str">
        <f>IF(参照!F277="","",参照!F277)</f>
        <v>(株)シナジアパワー</v>
      </c>
      <c r="BA277" s="52" t="str">
        <f>IF(参照!G277="","",参照!G277)</f>
        <v>(株)シナジアパワー_メニューE</v>
      </c>
      <c r="BB277" s="52">
        <f t="shared" si="35"/>
        <v>0.36599999999999999</v>
      </c>
      <c r="BD277" s="52" t="str">
        <f>IF(参照!L277="","",参照!L277)</f>
        <v>サーラｅエナジー(株)</v>
      </c>
    </row>
    <row r="278" spans="47:56">
      <c r="AU278" s="52" t="str">
        <f>IF(参照!A278="","",参照!A278)</f>
        <v/>
      </c>
      <c r="AV278" s="52" t="str">
        <f>IF(参照!B278="","",参照!B278)</f>
        <v/>
      </c>
      <c r="AW278" s="52" t="str">
        <f>IF(参照!C278="","",参照!C278)</f>
        <v/>
      </c>
      <c r="AX278" s="52" t="str">
        <f>IF(参照!D278="","",参照!D278)</f>
        <v>メニューF</v>
      </c>
      <c r="AY278" s="52">
        <f>IF(参照!E278="","",参照!E278)</f>
        <v>3.6899999999999997E-4</v>
      </c>
      <c r="AZ278" s="52" t="str">
        <f>IF(参照!F278="","",参照!F278)</f>
        <v>(株)シナジアパワー</v>
      </c>
      <c r="BA278" s="52" t="str">
        <f>IF(参照!G278="","",参照!G278)</f>
        <v>(株)シナジアパワー_メニューF</v>
      </c>
      <c r="BB278" s="52">
        <f t="shared" si="35"/>
        <v>0.36899999999999999</v>
      </c>
      <c r="BD278" s="52" t="str">
        <f>IF(参照!L278="","",参照!L278)</f>
        <v>(株)再エネ思考電力</v>
      </c>
    </row>
    <row r="279" spans="47:56">
      <c r="AU279" s="52" t="str">
        <f>IF(参照!A279="","",参照!A279)</f>
        <v/>
      </c>
      <c r="AV279" s="52" t="str">
        <f>IF(参照!B279="","",参照!B279)</f>
        <v/>
      </c>
      <c r="AW279" s="52" t="str">
        <f>IF(参照!C279="","",参照!C279)</f>
        <v/>
      </c>
      <c r="AX279" s="52" t="str">
        <f>IF(参照!D279="","",参照!D279)</f>
        <v>メニューG</v>
      </c>
      <c r="AY279" s="52">
        <f>IF(参照!E279="","",参照!E279)</f>
        <v>3.8000000000000002E-4</v>
      </c>
      <c r="AZ279" s="52" t="str">
        <f>IF(参照!F279="","",参照!F279)</f>
        <v>(株)シナジアパワー</v>
      </c>
      <c r="BA279" s="52" t="str">
        <f>IF(参照!G279="","",参照!G279)</f>
        <v>(株)シナジアパワー_メニューG</v>
      </c>
      <c r="BB279" s="52">
        <f t="shared" si="35"/>
        <v>0.38</v>
      </c>
      <c r="BD279" s="52" t="str">
        <f>IF(参照!L279="","",参照!L279)</f>
        <v>埼玉ガス(株)</v>
      </c>
    </row>
    <row r="280" spans="47:56">
      <c r="AU280" s="52" t="str">
        <f>IF(参照!A280="","",参照!A280)</f>
        <v/>
      </c>
      <c r="AV280" s="52" t="str">
        <f>IF(参照!B280="","",参照!B280)</f>
        <v/>
      </c>
      <c r="AW280" s="52" t="str">
        <f>IF(参照!C280="","",参照!C280)</f>
        <v/>
      </c>
      <c r="AX280" s="52" t="str">
        <f>IF(参照!D280="","",参照!D280)</f>
        <v>メニューH</v>
      </c>
      <c r="AY280" s="52">
        <f>IF(参照!E280="","",参照!E280)</f>
        <v>1.7899999999999999E-4</v>
      </c>
      <c r="AZ280" s="52" t="str">
        <f>IF(参照!F280="","",参照!F280)</f>
        <v>(株)シナジアパワー</v>
      </c>
      <c r="BA280" s="52" t="str">
        <f>IF(参照!G280="","",参照!G280)</f>
        <v>(株)シナジアパワー_メニューH</v>
      </c>
      <c r="BB280" s="52">
        <f t="shared" si="35"/>
        <v>0.17899999999999999</v>
      </c>
      <c r="BD280" s="52" t="str">
        <f>IF(参照!L280="","",参照!L280)</f>
        <v>(株)彩の国でんき</v>
      </c>
    </row>
    <row r="281" spans="47:56">
      <c r="AU281" s="52" t="str">
        <f>IF(参照!A281="","",参照!A281)</f>
        <v/>
      </c>
      <c r="AV281" s="52" t="str">
        <f>IF(参照!B281="","",参照!B281)</f>
        <v/>
      </c>
      <c r="AW281" s="52" t="str">
        <f>IF(参照!C281="","",参照!C281)</f>
        <v/>
      </c>
      <c r="AX281" s="52" t="str">
        <f>IF(参照!D281="","",参照!D281)</f>
        <v>メニューI(残差)</v>
      </c>
      <c r="AY281" s="52">
        <f>IF(参照!E281="","",参照!E281)</f>
        <v>4.0899999999999997E-4</v>
      </c>
      <c r="AZ281" s="52" t="str">
        <f>IF(参照!F281="","",参照!F281)</f>
        <v>(株)シナジアパワー</v>
      </c>
      <c r="BA281" s="52" t="str">
        <f>IF(参照!G281="","",参照!G281)</f>
        <v>(株)シナジアパワー_メニューI(残差)</v>
      </c>
      <c r="BB281" s="52">
        <f t="shared" si="35"/>
        <v>0.40899999999999997</v>
      </c>
      <c r="BD281" s="52" t="str">
        <f>IF(参照!L281="","",参照!L281)</f>
        <v>西部瓦斯(株)</v>
      </c>
    </row>
    <row r="282" spans="47:56">
      <c r="AU282" s="52" t="str">
        <f>IF(参照!A282="","",参照!A282)</f>
        <v/>
      </c>
      <c r="AV282" s="52" t="str">
        <f>IF(参照!B282="","",参照!B282)</f>
        <v/>
      </c>
      <c r="AW282" s="52" t="str">
        <f>IF(参照!C282="","",参照!C282)</f>
        <v/>
      </c>
      <c r="AX282" s="52" t="str">
        <f>IF(参照!D282="","",参照!D282)</f>
        <v>(参考値)事業者全体</v>
      </c>
      <c r="AY282" s="52">
        <f>IF(参照!E282="","",参照!E282)</f>
        <v>3.86E-4</v>
      </c>
      <c r="AZ282" s="52" t="str">
        <f>IF(参照!F282="","",参照!F282)</f>
        <v>(株)シナジアパワー</v>
      </c>
      <c r="BA282" s="52" t="str">
        <f>IF(参照!G282="","",参照!G282)</f>
        <v>(株)シナジアパワー_(参考値)事業者全体</v>
      </c>
      <c r="BB282" s="52">
        <f t="shared" si="35"/>
        <v>0.38600000000000001</v>
      </c>
      <c r="BD282" s="52" t="str">
        <f>IF(参照!L282="","",参照!L282)</f>
        <v>(株)サイホープロパティーズ</v>
      </c>
    </row>
    <row r="283" spans="47:56">
      <c r="AU283" s="52" t="str">
        <f>IF(参照!A283="","",参照!A283)</f>
        <v>A0088</v>
      </c>
      <c r="AV283" s="52" t="str">
        <f>IF(参照!B283="","",参照!B283)</f>
        <v>カワサキグリーンエナジー(株)</v>
      </c>
      <c r="AW283" s="52">
        <f>IF(参照!C283="","",参照!C283)</f>
        <v>4.5600000000000003E-4</v>
      </c>
      <c r="AX283" s="52" t="str">
        <f>IF(参照!D283="","",参照!D283)</f>
        <v>メニューA</v>
      </c>
      <c r="AY283" s="52">
        <f>IF(参照!E283="","",参照!E283)</f>
        <v>0</v>
      </c>
      <c r="AZ283" s="52" t="str">
        <f>IF(参照!F283="","",参照!F283)</f>
        <v>カワサキグリーンエナジー(株)</v>
      </c>
      <c r="BA283" s="52" t="str">
        <f>IF(参照!G283="","",参照!G283)</f>
        <v>カワサキグリーンエナジー(株)_メニューA</v>
      </c>
      <c r="BB283" s="52">
        <f t="shared" si="35"/>
        <v>0</v>
      </c>
      <c r="BD283" s="52" t="str">
        <f>IF(参照!L283="","",参照!L283)</f>
        <v>酒田天然瓦斯(株)</v>
      </c>
    </row>
    <row r="284" spans="47:56">
      <c r="AU284" s="52" t="str">
        <f>IF(参照!A284="","",参照!A284)</f>
        <v/>
      </c>
      <c r="AV284" s="52" t="str">
        <f>IF(参照!B284="","",参照!B284)</f>
        <v/>
      </c>
      <c r="AW284" s="52" t="str">
        <f>IF(参照!C284="","",参照!C284)</f>
        <v/>
      </c>
      <c r="AX284" s="52" t="str">
        <f>IF(参照!D284="","",参照!D284)</f>
        <v>メニューB</v>
      </c>
      <c r="AY284" s="52">
        <f>IF(参照!E284="","",参照!E284)</f>
        <v>2.9999999999999997E-4</v>
      </c>
      <c r="AZ284" s="52" t="str">
        <f>IF(参照!F284="","",参照!F284)</f>
        <v>カワサキグリーンエナジー(株)</v>
      </c>
      <c r="BA284" s="52" t="str">
        <f>IF(参照!G284="","",参照!G284)</f>
        <v>カワサキグリーンエナジー(株)_メニューB</v>
      </c>
      <c r="BB284" s="52">
        <f t="shared" si="35"/>
        <v>0.3</v>
      </c>
      <c r="BD284" s="52" t="str">
        <f>IF(参照!L284="","",参照!L284)</f>
        <v>坂戸ガス(株)</v>
      </c>
    </row>
    <row r="285" spans="47:56">
      <c r="AU285" s="52" t="str">
        <f>IF(参照!A285="","",参照!A285)</f>
        <v/>
      </c>
      <c r="AV285" s="52" t="str">
        <f>IF(参照!B285="","",参照!B285)</f>
        <v/>
      </c>
      <c r="AW285" s="52" t="str">
        <f>IF(参照!C285="","",参照!C285)</f>
        <v/>
      </c>
      <c r="AX285" s="52" t="str">
        <f>IF(参照!D285="","",参照!D285)</f>
        <v>メニューC</v>
      </c>
      <c r="AY285" s="52">
        <f>IF(参照!E285="","",参照!E285)</f>
        <v>4.4299999999999998E-4</v>
      </c>
      <c r="AZ285" s="52" t="str">
        <f>IF(参照!F285="","",参照!F285)</f>
        <v>カワサキグリーンエナジー(株)</v>
      </c>
      <c r="BA285" s="52" t="str">
        <f>IF(参照!G285="","",参照!G285)</f>
        <v>カワサキグリーンエナジー(株)_メニューC</v>
      </c>
      <c r="BB285" s="52">
        <f t="shared" si="35"/>
        <v>0.443</v>
      </c>
      <c r="BD285" s="52" t="str">
        <f>IF(参照!L285="","",参照!L285)</f>
        <v>(株)さくら新電力</v>
      </c>
    </row>
    <row r="286" spans="47:56">
      <c r="AU286" s="52" t="str">
        <f>IF(参照!A286="","",参照!A286)</f>
        <v/>
      </c>
      <c r="AV286" s="52" t="str">
        <f>IF(参照!B286="","",参照!B286)</f>
        <v/>
      </c>
      <c r="AW286" s="52" t="str">
        <f>IF(参照!C286="","",参照!C286)</f>
        <v/>
      </c>
      <c r="AX286" s="52" t="str">
        <f>IF(参照!D286="","",参照!D286)</f>
        <v>メニューD(残差)</v>
      </c>
      <c r="AY286" s="52">
        <f>IF(参照!E286="","",参照!E286)</f>
        <v>4.4700000000000002E-4</v>
      </c>
      <c r="AZ286" s="52" t="str">
        <f>IF(参照!F286="","",参照!F286)</f>
        <v>カワサキグリーンエナジー(株)</v>
      </c>
      <c r="BA286" s="52" t="str">
        <f>IF(参照!G286="","",参照!G286)</f>
        <v>カワサキグリーンエナジー(株)_メニューD(残差)</v>
      </c>
      <c r="BB286" s="52">
        <f t="shared" si="35"/>
        <v>0.44700000000000001</v>
      </c>
      <c r="BD286" s="52" t="str">
        <f>IF(参照!L286="","",参照!L286)</f>
        <v>里山パワーワークス(株)</v>
      </c>
    </row>
    <row r="287" spans="47:56">
      <c r="AU287" s="52" t="str">
        <f>IF(参照!A287="","",参照!A287)</f>
        <v/>
      </c>
      <c r="AV287" s="52" t="str">
        <f>IF(参照!B287="","",参照!B287)</f>
        <v/>
      </c>
      <c r="AW287" s="52" t="str">
        <f>IF(参照!C287="","",参照!C287)</f>
        <v/>
      </c>
      <c r="AX287" s="52" t="str">
        <f>IF(参照!D287="","",参照!D287)</f>
        <v>(参考値)事業者全体</v>
      </c>
      <c r="AY287" s="52">
        <f>IF(参照!E287="","",参照!E287)</f>
        <v>5.2800000000000004E-4</v>
      </c>
      <c r="AZ287" s="52" t="str">
        <f>IF(参照!F287="","",参照!F287)</f>
        <v>カワサキグリーンエナジー(株)</v>
      </c>
      <c r="BA287" s="52" t="str">
        <f>IF(参照!G287="","",参照!G287)</f>
        <v>カワサキグリーンエナジー(株)_(参考値)事業者全体</v>
      </c>
      <c r="BB287" s="52">
        <f t="shared" si="35"/>
        <v>0.52800000000000002</v>
      </c>
      <c r="BD287" s="52" t="str">
        <f>IF(参照!L287="","",参照!L287)</f>
        <v>(株)サニックス</v>
      </c>
    </row>
    <row r="288" spans="47:56">
      <c r="AU288" s="52" t="str">
        <f>IF(参照!A288="","",参照!A288)</f>
        <v>A0089</v>
      </c>
      <c r="AV288" s="52" t="str">
        <f>IF(参照!B288="","",参照!B288)</f>
        <v>大一ガス(株)</v>
      </c>
      <c r="AW288" s="52">
        <f>IF(参照!C288="","",参照!C288)</f>
        <v>4.8899999999999996E-4</v>
      </c>
      <c r="AX288" s="52" t="str">
        <f>IF(参照!D288="","",参照!D288)</f>
        <v/>
      </c>
      <c r="AY288" s="52">
        <f>IF(参照!E288="","",参照!E288)</f>
        <v>5.3399999999999997E-4</v>
      </c>
      <c r="AZ288" s="52" t="str">
        <f>IF(参照!F288="","",参照!F288)</f>
        <v>大一ガス(株)</v>
      </c>
      <c r="BA288" s="52" t="str">
        <f>IF(参照!G288="","",参照!G288)</f>
        <v>大一ガス(株)_</v>
      </c>
      <c r="BB288" s="52">
        <f t="shared" si="35"/>
        <v>0.53399999999999992</v>
      </c>
      <c r="BD288" s="52" t="str">
        <f>IF(参照!L288="","",参照!L288)</f>
        <v>佐野瓦斯(株)</v>
      </c>
    </row>
    <row r="289" spans="47:56">
      <c r="AU289" s="52" t="str">
        <f>IF(参照!A289="","",参照!A289)</f>
        <v>A0090</v>
      </c>
      <c r="AV289" s="52" t="str">
        <f>IF(参照!B289="","",参照!B289)</f>
        <v>(株)リミックスポイント</v>
      </c>
      <c r="AW289" s="52">
        <f>IF(参照!C289="","",参照!C289)</f>
        <v>4.35E-4</v>
      </c>
      <c r="AX289" s="52" t="str">
        <f>IF(参照!D289="","",参照!D289)</f>
        <v>メニューA</v>
      </c>
      <c r="AY289" s="52">
        <f>IF(参照!E289="","",参照!E289)</f>
        <v>0</v>
      </c>
      <c r="AZ289" s="52" t="str">
        <f>IF(参照!F289="","",参照!F289)</f>
        <v>(株)リミックスポイント</v>
      </c>
      <c r="BA289" s="52" t="str">
        <f>IF(参照!G289="","",参照!G289)</f>
        <v>(株)リミックスポイント_メニューA</v>
      </c>
      <c r="BB289" s="52">
        <f t="shared" si="35"/>
        <v>0</v>
      </c>
      <c r="BD289" s="52" t="str">
        <f>IF(参照!L289="","",参照!L289)</f>
        <v>サミットエナジー(株)</v>
      </c>
    </row>
    <row r="290" spans="47:56">
      <c r="AU290" s="52" t="str">
        <f>IF(参照!A290="","",参照!A290)</f>
        <v/>
      </c>
      <c r="AV290" s="52" t="str">
        <f>IF(参照!B290="","",参照!B290)</f>
        <v/>
      </c>
      <c r="AW290" s="52" t="str">
        <f>IF(参照!C290="","",参照!C290)</f>
        <v/>
      </c>
      <c r="AX290" s="52" t="str">
        <f>IF(参照!D290="","",参照!D290)</f>
        <v>メニューB(残差)</v>
      </c>
      <c r="AY290" s="52">
        <f>IF(参照!E290="","",参照!E290)</f>
        <v>4.3899999999999999E-4</v>
      </c>
      <c r="AZ290" s="52" t="str">
        <f>IF(参照!F290="","",参照!F290)</f>
        <v>(株)リミックスポイント</v>
      </c>
      <c r="BA290" s="52" t="str">
        <f>IF(参照!G290="","",参照!G290)</f>
        <v>(株)リミックスポイント_メニューB(残差)</v>
      </c>
      <c r="BB290" s="52">
        <f t="shared" si="35"/>
        <v>0.439</v>
      </c>
      <c r="BD290" s="52" t="str">
        <f>IF(参照!L290="","",参照!L290)</f>
        <v>三愛オブリ(株)(旧：三愛石油(株))</v>
      </c>
    </row>
    <row r="291" spans="47:56">
      <c r="AU291" s="52" t="str">
        <f>IF(参照!A291="","",参照!A291)</f>
        <v/>
      </c>
      <c r="AV291" s="52" t="str">
        <f>IF(参照!B291="","",参照!B291)</f>
        <v/>
      </c>
      <c r="AW291" s="52" t="str">
        <f>IF(参照!C291="","",参照!C291)</f>
        <v/>
      </c>
      <c r="AX291" s="52" t="str">
        <f>IF(参照!D291="","",参照!D291)</f>
        <v>(参考値)事業者全体</v>
      </c>
      <c r="AY291" s="52">
        <f>IF(参照!E291="","",参照!E291)</f>
        <v>4.8500000000000003E-4</v>
      </c>
      <c r="AZ291" s="52" t="str">
        <f>IF(参照!F291="","",参照!F291)</f>
        <v>(株)リミックスポイント</v>
      </c>
      <c r="BA291" s="52" t="str">
        <f>IF(参照!G291="","",参照!G291)</f>
        <v>(株)リミックスポイント_(参考値)事業者全体</v>
      </c>
      <c r="BB291" s="52">
        <f t="shared" si="35"/>
        <v>0.48500000000000004</v>
      </c>
      <c r="BD291" s="52" t="str">
        <f>IF(参照!L291="","",参照!L291)</f>
        <v>山陰エレキ・アライアンス(株)</v>
      </c>
    </row>
    <row r="292" spans="47:56">
      <c r="AU292" s="52" t="str">
        <f>IF(参照!A292="","",参照!A292)</f>
        <v>A0091</v>
      </c>
      <c r="AV292" s="52" t="str">
        <f>IF(参照!B292="","",参照!B292)</f>
        <v>大阪いずみ市民生活協同組合</v>
      </c>
      <c r="AW292" s="52">
        <f>IF(参照!C292="","",参照!C292)</f>
        <v>3.7800000000000003E-4</v>
      </c>
      <c r="AX292" s="52" t="str">
        <f>IF(参照!D292="","",参照!D292)</f>
        <v>メニューA</v>
      </c>
      <c r="AY292" s="52">
        <f>IF(参照!E292="","",参照!E292)</f>
        <v>0</v>
      </c>
      <c r="AZ292" s="52" t="str">
        <f>IF(参照!F292="","",参照!F292)</f>
        <v>大阪いずみ市民生活協同組合</v>
      </c>
      <c r="BA292" s="52" t="str">
        <f>IF(参照!G292="","",参照!G292)</f>
        <v>大阪いずみ市民生活協同組合_メニューA</v>
      </c>
      <c r="BB292" s="52">
        <f t="shared" si="35"/>
        <v>0</v>
      </c>
      <c r="BD292" s="52" t="str">
        <f>IF(参照!L292="","",参照!L292)</f>
        <v>山陰酸素工業(株)</v>
      </c>
    </row>
    <row r="293" spans="47:56">
      <c r="AU293" s="52" t="str">
        <f>IF(参照!A293="","",参照!A293)</f>
        <v/>
      </c>
      <c r="AV293" s="52" t="str">
        <f>IF(参照!B293="","",参照!B293)</f>
        <v/>
      </c>
      <c r="AW293" s="52" t="str">
        <f>IF(参照!C293="","",参照!C293)</f>
        <v/>
      </c>
      <c r="AX293" s="52" t="str">
        <f>IF(参照!D293="","",参照!D293)</f>
        <v>メニューB(残差)</v>
      </c>
      <c r="AY293" s="52">
        <f>IF(参照!E293="","",参照!E293)</f>
        <v>3.2299999999999999E-4</v>
      </c>
      <c r="AZ293" s="52" t="str">
        <f>IF(参照!F293="","",参照!F293)</f>
        <v>大阪いずみ市民生活協同組合</v>
      </c>
      <c r="BA293" s="52" t="str">
        <f>IF(参照!G293="","",参照!G293)</f>
        <v>大阪いずみ市民生活協同組合_メニューB(残差)</v>
      </c>
      <c r="BB293" s="52">
        <f t="shared" si="35"/>
        <v>0.32300000000000001</v>
      </c>
      <c r="BD293" s="52" t="str">
        <f>IF(参照!L293="","",参照!L293)</f>
        <v>(株)三郷ひまわりエナジー</v>
      </c>
    </row>
    <row r="294" spans="47:56">
      <c r="AU294" s="52" t="str">
        <f>IF(参照!A294="","",参照!A294)</f>
        <v/>
      </c>
      <c r="AV294" s="52" t="str">
        <f>IF(参照!B294="","",参照!B294)</f>
        <v/>
      </c>
      <c r="AW294" s="52" t="str">
        <f>IF(参照!C294="","",参照!C294)</f>
        <v/>
      </c>
      <c r="AX294" s="52" t="str">
        <f>IF(参照!D294="","",参照!D294)</f>
        <v>(参考値)事業者全体</v>
      </c>
      <c r="AY294" s="52">
        <f>IF(参照!E294="","",参照!E294)</f>
        <v>3.0400000000000002E-4</v>
      </c>
      <c r="AZ294" s="52" t="str">
        <f>IF(参照!F294="","",参照!F294)</f>
        <v>大阪いずみ市民生活協同組合</v>
      </c>
      <c r="BA294" s="52" t="str">
        <f>IF(参照!G294="","",参照!G294)</f>
        <v>大阪いずみ市民生活協同組合_(参考値)事業者全体</v>
      </c>
      <c r="BB294" s="52">
        <f t="shared" si="35"/>
        <v>0.30399999999999999</v>
      </c>
      <c r="BD294" s="52" t="str">
        <f>IF(参照!L294="","",参照!L294)</f>
        <v>三州電力(株)</v>
      </c>
    </row>
    <row r="295" spans="47:56">
      <c r="AU295" s="52" t="str">
        <f>IF(参照!A295="","",参照!A295)</f>
        <v>A0092</v>
      </c>
      <c r="AV295" s="52" t="str">
        <f>IF(参照!B295="","",参照!B295)</f>
        <v>(株)中海テレビ放送</v>
      </c>
      <c r="AW295" s="52">
        <f>IF(参照!C295="","",参照!C295)</f>
        <v>4.3399999999999998E-4</v>
      </c>
      <c r="AX295" s="52" t="str">
        <f>IF(参照!D295="","",参照!D295)</f>
        <v/>
      </c>
      <c r="AY295" s="52">
        <f>IF(参照!E295="","",参照!E295)</f>
        <v>5.22E-4</v>
      </c>
      <c r="AZ295" s="52" t="str">
        <f>IF(参照!F295="","",参照!F295)</f>
        <v>(株)中海テレビ放送</v>
      </c>
      <c r="BA295" s="52" t="str">
        <f>IF(参照!G295="","",参照!G295)</f>
        <v>(株)中海テレビ放送_</v>
      </c>
      <c r="BB295" s="52">
        <f t="shared" si="35"/>
        <v>0.52200000000000002</v>
      </c>
      <c r="BD295" s="52" t="str">
        <f>IF(参照!L295="","",参照!L295)</f>
        <v>サントラベラーズサービス有限会社</v>
      </c>
    </row>
    <row r="296" spans="47:56">
      <c r="AU296" s="52" t="str">
        <f>IF(参照!A296="","",参照!A296)</f>
        <v>A0093</v>
      </c>
      <c r="AV296" s="52" t="str">
        <f>IF(参照!B296="","",参照!B296)</f>
        <v>パシフィックパワー(株)</v>
      </c>
      <c r="AW296" s="52">
        <f>IF(参照!C296="","",参照!C296)</f>
        <v>3.3E-4</v>
      </c>
      <c r="AX296" s="52" t="str">
        <f>IF(参照!D296="","",参照!D296)</f>
        <v/>
      </c>
      <c r="AY296" s="52">
        <f>IF(参照!E296="","",参照!E296)</f>
        <v>8.8800000000000001E-4</v>
      </c>
      <c r="AZ296" s="52" t="str">
        <f>IF(参照!F296="","",参照!F296)</f>
        <v>パシフィックパワー(株)</v>
      </c>
      <c r="BA296" s="52" t="str">
        <f>IF(参照!G296="","",参照!G296)</f>
        <v>パシフィックパワー(株)_</v>
      </c>
      <c r="BB296" s="52">
        <f t="shared" si="35"/>
        <v>0.88800000000000001</v>
      </c>
      <c r="BD296" s="52" t="str">
        <f>IF(参照!L296="","",参照!L296)</f>
        <v>三友エンテック(株)</v>
      </c>
    </row>
    <row r="297" spans="47:56">
      <c r="AU297" s="52" t="str">
        <f>IF(参照!A297="","",参照!A297)</f>
        <v>A0094</v>
      </c>
      <c r="AV297" s="52" t="str">
        <f>IF(参照!B297="","",参照!B297)</f>
        <v>(株)いちたかガスワン</v>
      </c>
      <c r="AW297" s="52">
        <f>IF(参照!C297="","",参照!C297)</f>
        <v>4.1100000000000002E-4</v>
      </c>
      <c r="AX297" s="52" t="str">
        <f>IF(参照!D297="","",参照!D297)</f>
        <v>メニューA</v>
      </c>
      <c r="AY297" s="52">
        <f>IF(参照!E297="","",参照!E297)</f>
        <v>0</v>
      </c>
      <c r="AZ297" s="52" t="str">
        <f>IF(参照!F297="","",参照!F297)</f>
        <v>(株)いちたかガスワン</v>
      </c>
      <c r="BA297" s="52" t="str">
        <f>IF(参照!G297="","",参照!G297)</f>
        <v>(株)いちたかガスワン_メニューA</v>
      </c>
      <c r="BB297" s="52">
        <f t="shared" si="35"/>
        <v>0</v>
      </c>
      <c r="BD297" s="52" t="str">
        <f>IF(参照!L297="","",参照!L297)</f>
        <v>サンリン(株)</v>
      </c>
    </row>
    <row r="298" spans="47:56">
      <c r="AU298" s="52" t="str">
        <f>IF(参照!A298="","",参照!A298)</f>
        <v/>
      </c>
      <c r="AV298" s="52" t="str">
        <f>IF(参照!B298="","",参照!B298)</f>
        <v/>
      </c>
      <c r="AW298" s="52" t="str">
        <f>IF(参照!C298="","",参照!C298)</f>
        <v/>
      </c>
      <c r="AX298" s="52" t="str">
        <f>IF(参照!D298="","",参照!D298)</f>
        <v>メニューB(残差)</v>
      </c>
      <c r="AY298" s="52">
        <f>IF(参照!E298="","",参照!E298)</f>
        <v>3.5499999999999996E-4</v>
      </c>
      <c r="AZ298" s="52" t="str">
        <f>IF(参照!F298="","",参照!F298)</f>
        <v>(株)いちたかガスワン</v>
      </c>
      <c r="BA298" s="52" t="str">
        <f>IF(参照!G298="","",参照!G298)</f>
        <v>(株)いちたかガスワン_メニューB(残差)</v>
      </c>
      <c r="BB298" s="52">
        <f t="shared" si="35"/>
        <v>0.35499999999999998</v>
      </c>
      <c r="BD298" s="52" t="str">
        <f>IF(参照!L298="","",参照!L298)</f>
        <v>(株)シーエナジー</v>
      </c>
    </row>
    <row r="299" spans="47:56">
      <c r="AU299" s="52" t="str">
        <f>IF(参照!A299="","",参照!A299)</f>
        <v/>
      </c>
      <c r="AV299" s="52" t="str">
        <f>IF(参照!B299="","",参照!B299)</f>
        <v/>
      </c>
      <c r="AW299" s="52" t="str">
        <f>IF(参照!C299="","",参照!C299)</f>
        <v/>
      </c>
      <c r="AX299" s="52" t="str">
        <f>IF(参照!D299="","",参照!D299)</f>
        <v>(参考値)事業者全体</v>
      </c>
      <c r="AY299" s="52">
        <f>IF(参照!E299="","",参照!E299)</f>
        <v>4.9100000000000001E-4</v>
      </c>
      <c r="AZ299" s="52" t="str">
        <f>IF(参照!F299="","",参照!F299)</f>
        <v>(株)いちたかガスワン</v>
      </c>
      <c r="BA299" s="52" t="str">
        <f>IF(参照!G299="","",参照!G299)</f>
        <v>(株)いちたかガスワン_(参考値)事業者全体</v>
      </c>
      <c r="BB299" s="52">
        <f t="shared" si="35"/>
        <v>0.49099999999999999</v>
      </c>
      <c r="BD299" s="52" t="str">
        <f>IF(参照!L299="","",参照!L299)</f>
        <v>(株)シーラパワー(旧：愛知電力(株))</v>
      </c>
    </row>
    <row r="300" spans="47:56">
      <c r="AU300" s="52" t="str">
        <f>IF(参照!A300="","",参照!A300)</f>
        <v>A0098</v>
      </c>
      <c r="AV300" s="52" t="str">
        <f>IF(参照!B300="","",参照!B300)</f>
        <v>(株)ジェイコムウエスト</v>
      </c>
      <c r="AW300" s="52">
        <f>IF(参照!C300="","",参照!C300)</f>
        <v>4.5800000000000002E-4</v>
      </c>
      <c r="AX300" s="52" t="str">
        <f>IF(参照!D300="","",参照!D300)</f>
        <v/>
      </c>
      <c r="AY300" s="52">
        <f>IF(参照!E300="","",参照!E300)</f>
        <v>4.7600000000000002E-4</v>
      </c>
      <c r="AZ300" s="52" t="str">
        <f>IF(参照!F300="","",参照!F300)</f>
        <v>(株)ジェイコムウエスト</v>
      </c>
      <c r="BA300" s="52" t="str">
        <f>IF(参照!G300="","",参照!G300)</f>
        <v>(株)ジェイコムウエスト_</v>
      </c>
      <c r="BB300" s="52">
        <f t="shared" si="35"/>
        <v>0.47600000000000003</v>
      </c>
      <c r="BD300" s="52" t="str">
        <f>IF(参照!L300="","",参照!L300)</f>
        <v>(株)ジェイコムウエスト</v>
      </c>
    </row>
    <row r="301" spans="47:56">
      <c r="AU301" s="52" t="str">
        <f>IF(参照!A301="","",参照!A301)</f>
        <v>A0103</v>
      </c>
      <c r="AV301" s="52" t="str">
        <f>IF(参照!B301="","",参照!B301)</f>
        <v>(株)ジェイコム埼玉・東日本</v>
      </c>
      <c r="AW301" s="52">
        <f>IF(参照!C301="","",参照!C301)</f>
        <v>4.5399999999999998E-4</v>
      </c>
      <c r="AX301" s="52" t="str">
        <f>IF(参照!D301="","",参照!D301)</f>
        <v/>
      </c>
      <c r="AY301" s="52">
        <f>IF(参照!E301="","",参照!E301)</f>
        <v>4.95E-4</v>
      </c>
      <c r="AZ301" s="52" t="str">
        <f>IF(参照!F301="","",参照!F301)</f>
        <v>(株)ジェイコム埼玉・東日本</v>
      </c>
      <c r="BA301" s="52" t="str">
        <f>IF(参照!G301="","",参照!G301)</f>
        <v>(株)ジェイコム埼玉・東日本_</v>
      </c>
      <c r="BB301" s="52">
        <f t="shared" si="35"/>
        <v>0.495</v>
      </c>
      <c r="BD301" s="52" t="str">
        <f>IF(参照!L301="","",参照!L301)</f>
        <v>(株)ジェイコム九州</v>
      </c>
    </row>
    <row r="302" spans="47:56">
      <c r="AU302" s="52" t="str">
        <f>IF(参照!A302="","",参照!A302)</f>
        <v>A0104</v>
      </c>
      <c r="AV302" s="52" t="str">
        <f>IF(参照!B302="","",参照!B302)</f>
        <v>(株)ジェイコム札幌</v>
      </c>
      <c r="AW302" s="52">
        <f>IF(参照!C302="","",参照!C302)</f>
        <v>4.5800000000000002E-4</v>
      </c>
      <c r="AX302" s="52" t="str">
        <f>IF(参照!D302="","",参照!D302)</f>
        <v/>
      </c>
      <c r="AY302" s="52">
        <f>IF(参照!E302="","",参照!E302)</f>
        <v>4.9899999999999999E-4</v>
      </c>
      <c r="AZ302" s="52" t="str">
        <f>IF(参照!F302="","",参照!F302)</f>
        <v>(株)ジェイコム札幌</v>
      </c>
      <c r="BA302" s="52" t="str">
        <f>IF(参照!G302="","",参照!G302)</f>
        <v>(株)ジェイコム札幌_</v>
      </c>
      <c r="BB302" s="52">
        <f t="shared" si="35"/>
        <v>0.499</v>
      </c>
      <c r="BD302" s="52" t="str">
        <f>IF(参照!L302="","",参照!L302)</f>
        <v>(株)ジェイコム埼玉・東日本</v>
      </c>
    </row>
    <row r="303" spans="47:56">
      <c r="AU303" s="52" t="str">
        <f>IF(参照!A303="","",参照!A303)</f>
        <v>A0105</v>
      </c>
      <c r="AV303" s="52" t="str">
        <f>IF(参照!B303="","",参照!B303)</f>
        <v>(株)ジェイコム湘南・神奈川</v>
      </c>
      <c r="AW303" s="52">
        <f>IF(参照!C303="","",参照!C303)</f>
        <v>4.5399999999999998E-4</v>
      </c>
      <c r="AX303" s="52" t="str">
        <f>IF(参照!D303="","",参照!D303)</f>
        <v/>
      </c>
      <c r="AY303" s="52">
        <f>IF(参照!E303="","",参照!E303)</f>
        <v>4.9399999999999997E-4</v>
      </c>
      <c r="AZ303" s="52" t="str">
        <f>IF(参照!F303="","",参照!F303)</f>
        <v>(株)ジェイコム湘南・神奈川</v>
      </c>
      <c r="BA303" s="52" t="str">
        <f>IF(参照!G303="","",参照!G303)</f>
        <v>(株)ジェイコム湘南・神奈川_</v>
      </c>
      <c r="BB303" s="52">
        <f t="shared" si="35"/>
        <v>0.49399999999999999</v>
      </c>
      <c r="BD303" s="52" t="str">
        <f>IF(参照!L303="","",参照!L303)</f>
        <v>(株)ジェイコム札幌</v>
      </c>
    </row>
    <row r="304" spans="47:56">
      <c r="AU304" s="52" t="str">
        <f>IF(参照!A304="","",参照!A304)</f>
        <v>A0107</v>
      </c>
      <c r="AV304" s="52" t="str">
        <f>IF(参照!B304="","",参照!B304)</f>
        <v>(株)ジェイコム千葉</v>
      </c>
      <c r="AW304" s="52">
        <f>IF(参照!C304="","",参照!C304)</f>
        <v>4.5399999999999998E-4</v>
      </c>
      <c r="AX304" s="52" t="str">
        <f>IF(参照!D304="","",参照!D304)</f>
        <v/>
      </c>
      <c r="AY304" s="52">
        <f>IF(参照!E304="","",参照!E304)</f>
        <v>4.9399999999999997E-4</v>
      </c>
      <c r="AZ304" s="52" t="str">
        <f>IF(参照!F304="","",参照!F304)</f>
        <v>(株)ジェイコム千葉</v>
      </c>
      <c r="BA304" s="52" t="str">
        <f>IF(参照!G304="","",参照!G304)</f>
        <v>(株)ジェイコム千葉_</v>
      </c>
      <c r="BB304" s="52">
        <f t="shared" si="35"/>
        <v>0.49399999999999999</v>
      </c>
      <c r="BD304" s="52" t="str">
        <f>IF(参照!L304="","",参照!L304)</f>
        <v>(株)ジェイコム湘南・神奈川</v>
      </c>
    </row>
    <row r="305" spans="47:56">
      <c r="AU305" s="52" t="str">
        <f>IF(参照!A305="","",参照!A305)</f>
        <v>A0110</v>
      </c>
      <c r="AV305" s="52" t="str">
        <f>IF(参照!B305="","",参照!B305)</f>
        <v>(株)ジェイコム東京</v>
      </c>
      <c r="AW305" s="52">
        <f>IF(参照!C305="","",参照!C305)</f>
        <v>4.5399999999999998E-4</v>
      </c>
      <c r="AX305" s="52" t="str">
        <f>IF(参照!D305="","",参照!D305)</f>
        <v/>
      </c>
      <c r="AY305" s="52">
        <f>IF(参照!E305="","",参照!E305)</f>
        <v>4.6599999999999994E-4</v>
      </c>
      <c r="AZ305" s="52" t="str">
        <f>IF(参照!F305="","",参照!F305)</f>
        <v>(株)ジェイコム東京</v>
      </c>
      <c r="BA305" s="52" t="str">
        <f>IF(参照!G305="","",参照!G305)</f>
        <v>(株)ジェイコム東京_</v>
      </c>
      <c r="BB305" s="52">
        <f t="shared" si="35"/>
        <v>0.46599999999999997</v>
      </c>
      <c r="BD305" s="52" t="str">
        <f>IF(参照!L305="","",参照!L305)</f>
        <v>(株)ジェイコム千葉</v>
      </c>
    </row>
    <row r="306" spans="47:56">
      <c r="AU306" s="52" t="str">
        <f>IF(参照!A306="","",参照!A306)</f>
        <v>A0119</v>
      </c>
      <c r="AV306" s="52" t="str">
        <f>IF(参照!B306="","",参照!B306)</f>
        <v>土浦ケーブルテレビ(株)</v>
      </c>
      <c r="AW306" s="52">
        <f>IF(参照!C306="","",参照!C306)</f>
        <v>4.5399999999999998E-4</v>
      </c>
      <c r="AX306" s="52" t="str">
        <f>IF(参照!D306="","",参照!D306)</f>
        <v/>
      </c>
      <c r="AY306" s="52">
        <f>IF(参照!E306="","",参照!E306)</f>
        <v>4.9399999999999997E-4</v>
      </c>
      <c r="AZ306" s="52" t="str">
        <f>IF(参照!F306="","",参照!F306)</f>
        <v>土浦ケーブルテレビ(株)</v>
      </c>
      <c r="BA306" s="52" t="str">
        <f>IF(参照!G306="","",参照!G306)</f>
        <v>土浦ケーブルテレビ(株)_</v>
      </c>
      <c r="BB306" s="52">
        <f t="shared" si="35"/>
        <v>0.49399999999999999</v>
      </c>
      <c r="BD306" s="52" t="str">
        <f>IF(参照!L306="","",参照!L306)</f>
        <v>(株)ジェイコム東京</v>
      </c>
    </row>
    <row r="307" spans="47:56">
      <c r="AU307" s="52" t="str">
        <f>IF(参照!A307="","",参照!A307)</f>
        <v>A0120</v>
      </c>
      <c r="AV307" s="52" t="str">
        <f>IF(参照!B307="","",参照!B307)</f>
        <v>鹿児島電力(株)</v>
      </c>
      <c r="AW307" s="52">
        <f>IF(参照!C307="","",参照!C307)</f>
        <v>4.9100000000000001E-4</v>
      </c>
      <c r="AX307" s="52" t="str">
        <f>IF(参照!D307="","",参照!D307)</f>
        <v/>
      </c>
      <c r="AY307" s="52">
        <f>IF(参照!E307="","",参照!E307)</f>
        <v>4.35E-4</v>
      </c>
      <c r="AZ307" s="52" t="str">
        <f>IF(参照!F307="","",参照!F307)</f>
        <v>鹿児島電力(株)</v>
      </c>
      <c r="BA307" s="52" t="str">
        <f>IF(参照!G307="","",参照!G307)</f>
        <v>鹿児島電力(株)_</v>
      </c>
      <c r="BB307" s="52">
        <f t="shared" si="35"/>
        <v>0.435</v>
      </c>
      <c r="BD307" s="52" t="str">
        <f>IF(参照!L307="","",参照!L307)</f>
        <v>シェルジャパン(株)</v>
      </c>
    </row>
    <row r="308" spans="47:56">
      <c r="AU308" s="52" t="str">
        <f>IF(参照!A308="","",参照!A308)</f>
        <v>A0121</v>
      </c>
      <c r="AV308" s="52" t="str">
        <f>IF(参照!B308="","",参照!B308)</f>
        <v>太陽ガス(株)</v>
      </c>
      <c r="AW308" s="52">
        <f>IF(参照!C308="","",参照!C308)</f>
        <v>4.44E-4</v>
      </c>
      <c r="AX308" s="52" t="str">
        <f>IF(参照!D308="","",参照!D308)</f>
        <v/>
      </c>
      <c r="AY308" s="52">
        <f>IF(参照!E308="","",参照!E308)</f>
        <v>4.7699999999999999E-4</v>
      </c>
      <c r="AZ308" s="52" t="str">
        <f>IF(参照!F308="","",参照!F308)</f>
        <v>太陽ガス(株)</v>
      </c>
      <c r="BA308" s="52" t="str">
        <f>IF(参照!G308="","",参照!G308)</f>
        <v>太陽ガス(株)_</v>
      </c>
      <c r="BB308" s="52">
        <f t="shared" si="35"/>
        <v>0.47699999999999998</v>
      </c>
      <c r="BD308" s="52" t="str">
        <f>IF(参照!L308="","",参照!L308)</f>
        <v>(株)しおさい電力</v>
      </c>
    </row>
    <row r="309" spans="47:56">
      <c r="AU309" s="52" t="str">
        <f>IF(参照!A309="","",参照!A309)</f>
        <v>A0122</v>
      </c>
      <c r="AV309" s="52" t="str">
        <f>IF(参照!B309="","",参照!B309)</f>
        <v>アーバンエナジー(株)</v>
      </c>
      <c r="AW309" s="52">
        <f>IF(参照!C309="","",参照!C309)</f>
        <v>2.41E-4</v>
      </c>
      <c r="AX309" s="52" t="str">
        <f>IF(参照!D309="","",参照!D309)</f>
        <v>メニューA</v>
      </c>
      <c r="AY309" s="52">
        <f>IF(参照!E309="","",参照!E309)</f>
        <v>0</v>
      </c>
      <c r="AZ309" s="52" t="str">
        <f>IF(参照!F309="","",参照!F309)</f>
        <v>アーバンエナジー(株)</v>
      </c>
      <c r="BA309" s="52" t="str">
        <f>IF(参照!G309="","",参照!G309)</f>
        <v>アーバンエナジー(株)_メニューA</v>
      </c>
      <c r="BB309" s="52">
        <f t="shared" si="35"/>
        <v>0</v>
      </c>
      <c r="BD309" s="52" t="str">
        <f>IF(参照!L309="","",参照!L309)</f>
        <v>(株)シグナストラスト</v>
      </c>
    </row>
    <row r="310" spans="47:56">
      <c r="AU310" s="52" t="str">
        <f>IF(参照!A310="","",参照!A310)</f>
        <v/>
      </c>
      <c r="AV310" s="52" t="str">
        <f>IF(参照!B310="","",参照!B310)</f>
        <v/>
      </c>
      <c r="AW310" s="52" t="str">
        <f>IF(参照!C310="","",参照!C310)</f>
        <v/>
      </c>
      <c r="AX310" s="52" t="str">
        <f>IF(参照!D310="","",参照!D310)</f>
        <v>メニューB</v>
      </c>
      <c r="AY310" s="52">
        <f>IF(参照!E310="","",参照!E310)</f>
        <v>2.92E-4</v>
      </c>
      <c r="AZ310" s="52" t="str">
        <f>IF(参照!F310="","",参照!F310)</f>
        <v>アーバンエナジー(株)</v>
      </c>
      <c r="BA310" s="52" t="str">
        <f>IF(参照!G310="","",参照!G310)</f>
        <v>アーバンエナジー(株)_メニューB</v>
      </c>
      <c r="BB310" s="52">
        <f t="shared" si="35"/>
        <v>0.29199999999999998</v>
      </c>
      <c r="BD310" s="52" t="str">
        <f>IF(参照!L310="","",参照!L310)</f>
        <v>静岡ガス＆パワー(株)</v>
      </c>
    </row>
    <row r="311" spans="47:56">
      <c r="AU311" s="52" t="str">
        <f>IF(参照!A311="","",参照!A311)</f>
        <v/>
      </c>
      <c r="AV311" s="52" t="str">
        <f>IF(参照!B311="","",参照!B311)</f>
        <v/>
      </c>
      <c r="AW311" s="52" t="str">
        <f>IF(参照!C311="","",参照!C311)</f>
        <v/>
      </c>
      <c r="AX311" s="52" t="str">
        <f>IF(参照!D311="","",参照!D311)</f>
        <v>メニューC</v>
      </c>
      <c r="AY311" s="52">
        <f>IF(参照!E311="","",参照!E311)</f>
        <v>3.5299999999999996E-4</v>
      </c>
      <c r="AZ311" s="52" t="str">
        <f>IF(参照!F311="","",参照!F311)</f>
        <v>アーバンエナジー(株)</v>
      </c>
      <c r="BA311" s="52" t="str">
        <f>IF(参照!G311="","",参照!G311)</f>
        <v>アーバンエナジー(株)_メニューC</v>
      </c>
      <c r="BB311" s="52">
        <f t="shared" si="35"/>
        <v>0.35299999999999998</v>
      </c>
      <c r="BD311" s="52" t="str">
        <f>IF(参照!L311="","",参照!L311)</f>
        <v>自然電力(株)</v>
      </c>
    </row>
    <row r="312" spans="47:56">
      <c r="AU312" s="52" t="str">
        <f>IF(参照!A312="","",参照!A312)</f>
        <v/>
      </c>
      <c r="AV312" s="52" t="str">
        <f>IF(参照!B312="","",参照!B312)</f>
        <v/>
      </c>
      <c r="AW312" s="52" t="str">
        <f>IF(参照!C312="","",参照!C312)</f>
        <v/>
      </c>
      <c r="AX312" s="52" t="str">
        <f>IF(参照!D312="","",参照!D312)</f>
        <v>メニューD</v>
      </c>
      <c r="AY312" s="52">
        <f>IF(参照!E312="","",参照!E312)</f>
        <v>2.5000000000000001E-4</v>
      </c>
      <c r="AZ312" s="52" t="str">
        <f>IF(参照!F312="","",参照!F312)</f>
        <v>アーバンエナジー(株)</v>
      </c>
      <c r="BA312" s="52" t="str">
        <f>IF(参照!G312="","",参照!G312)</f>
        <v>アーバンエナジー(株)_メニューD</v>
      </c>
      <c r="BB312" s="52">
        <f t="shared" si="35"/>
        <v>0.25</v>
      </c>
      <c r="BD312" s="52" t="str">
        <f>IF(参照!L312="","",参照!L312)</f>
        <v>(株)シナジアパワー</v>
      </c>
    </row>
    <row r="313" spans="47:56">
      <c r="AU313" s="52" t="str">
        <f>IF(参照!A313="","",参照!A313)</f>
        <v/>
      </c>
      <c r="AV313" s="52" t="str">
        <f>IF(参照!B313="","",参照!B313)</f>
        <v/>
      </c>
      <c r="AW313" s="52" t="str">
        <f>IF(参照!C313="","",参照!C313)</f>
        <v/>
      </c>
      <c r="AX313" s="52" t="str">
        <f>IF(参照!D313="","",参照!D313)</f>
        <v>メニューE</v>
      </c>
      <c r="AY313" s="52">
        <f>IF(参照!E313="","",参照!E313)</f>
        <v>3.77E-4</v>
      </c>
      <c r="AZ313" s="52" t="str">
        <f>IF(参照!F313="","",参照!F313)</f>
        <v>アーバンエナジー(株)</v>
      </c>
      <c r="BA313" s="52" t="str">
        <f>IF(参照!G313="","",参照!G313)</f>
        <v>アーバンエナジー(株)_メニューE</v>
      </c>
      <c r="BB313" s="52">
        <f t="shared" si="35"/>
        <v>0.377</v>
      </c>
      <c r="BD313" s="52" t="str">
        <f>IF(参照!L313="","",参照!L313)</f>
        <v>シナネン(株)</v>
      </c>
    </row>
    <row r="314" spans="47:56">
      <c r="AU314" s="52" t="str">
        <f>IF(参照!A314="","",参照!A314)</f>
        <v/>
      </c>
      <c r="AV314" s="52" t="str">
        <f>IF(参照!B314="","",参照!B314)</f>
        <v/>
      </c>
      <c r="AW314" s="52" t="str">
        <f>IF(参照!C314="","",参照!C314)</f>
        <v/>
      </c>
      <c r="AX314" s="52" t="str">
        <f>IF(参照!D314="","",参照!D314)</f>
        <v>メニューF</v>
      </c>
      <c r="AY314" s="52">
        <f>IF(参照!E314="","",参照!E314)</f>
        <v>0</v>
      </c>
      <c r="AZ314" s="52" t="str">
        <f>IF(参照!F314="","",参照!F314)</f>
        <v>アーバンエナジー(株)</v>
      </c>
      <c r="BA314" s="52" t="str">
        <f>IF(参照!G314="","",参照!G314)</f>
        <v>アーバンエナジー(株)_メニューF</v>
      </c>
      <c r="BB314" s="52">
        <f t="shared" si="35"/>
        <v>0</v>
      </c>
      <c r="BD314" s="52" t="str">
        <f>IF(参照!L314="","",参照!L314)</f>
        <v>芝浦電力(株)</v>
      </c>
    </row>
    <row r="315" spans="47:56">
      <c r="AU315" s="52" t="str">
        <f>IF(参照!A315="","",参照!A315)</f>
        <v/>
      </c>
      <c r="AV315" s="52" t="str">
        <f>IF(参照!B315="","",参照!B315)</f>
        <v/>
      </c>
      <c r="AW315" s="52" t="str">
        <f>IF(参照!C315="","",参照!C315)</f>
        <v/>
      </c>
      <c r="AX315" s="52" t="str">
        <f>IF(参照!D315="","",参照!D315)</f>
        <v>メニューG</v>
      </c>
      <c r="AY315" s="52">
        <f>IF(参照!E315="","",参照!E315)</f>
        <v>0</v>
      </c>
      <c r="AZ315" s="52" t="str">
        <f>IF(参照!F315="","",参照!F315)</f>
        <v>アーバンエナジー(株)</v>
      </c>
      <c r="BA315" s="52" t="str">
        <f>IF(参照!G315="","",参照!G315)</f>
        <v>アーバンエナジー(株)_メニューG</v>
      </c>
      <c r="BB315" s="52">
        <f t="shared" si="35"/>
        <v>0</v>
      </c>
      <c r="BD315" s="52" t="str">
        <f>IF(参照!L315="","",参照!L315)</f>
        <v>(株)ジャパネットサービスイノベーション</v>
      </c>
    </row>
    <row r="316" spans="47:56">
      <c r="AU316" s="52" t="str">
        <f>IF(参照!A316="","",参照!A316)</f>
        <v/>
      </c>
      <c r="AV316" s="52" t="str">
        <f>IF(参照!B316="","",参照!B316)</f>
        <v/>
      </c>
      <c r="AW316" s="52" t="str">
        <f>IF(参照!C316="","",参照!C316)</f>
        <v/>
      </c>
      <c r="AX316" s="52" t="str">
        <f>IF(参照!D316="","",参照!D316)</f>
        <v>メニューH</v>
      </c>
      <c r="AY316" s="52">
        <f>IF(参照!E316="","",参照!E316)</f>
        <v>0</v>
      </c>
      <c r="AZ316" s="52" t="str">
        <f>IF(参照!F316="","",参照!F316)</f>
        <v>アーバンエナジー(株)</v>
      </c>
      <c r="BA316" s="52" t="str">
        <f>IF(参照!G316="","",参照!G316)</f>
        <v>アーバンエナジー(株)_メニューH</v>
      </c>
      <c r="BB316" s="52">
        <f t="shared" si="35"/>
        <v>0</v>
      </c>
      <c r="BD316" s="52" t="str">
        <f>IF(参照!L316="","",参照!L316)</f>
        <v>自由でんき(株)</v>
      </c>
    </row>
    <row r="317" spans="47:56">
      <c r="AU317" s="52" t="str">
        <f>IF(参照!A317="","",参照!A317)</f>
        <v/>
      </c>
      <c r="AV317" s="52" t="str">
        <f>IF(参照!B317="","",参照!B317)</f>
        <v/>
      </c>
      <c r="AW317" s="52" t="str">
        <f>IF(参照!C317="","",参照!C317)</f>
        <v/>
      </c>
      <c r="AX317" s="52" t="str">
        <f>IF(参照!D317="","",参照!D317)</f>
        <v>メニューI(残差)</v>
      </c>
      <c r="AY317" s="52">
        <f>IF(参照!E317="","",参照!E317)</f>
        <v>5.9000000000000003E-4</v>
      </c>
      <c r="AZ317" s="52" t="str">
        <f>IF(参照!F317="","",参照!F317)</f>
        <v>アーバンエナジー(株)</v>
      </c>
      <c r="BA317" s="52" t="str">
        <f>IF(参照!G317="","",参照!G317)</f>
        <v>アーバンエナジー(株)_メニューI(残差)</v>
      </c>
      <c r="BB317" s="52">
        <f t="shared" si="35"/>
        <v>0.59000000000000008</v>
      </c>
      <c r="BD317" s="52" t="str">
        <f>IF(参照!L317="","",参照!L317)</f>
        <v>湘南電力(株)</v>
      </c>
    </row>
    <row r="318" spans="47:56">
      <c r="AU318" s="52" t="str">
        <f>IF(参照!A318="","",参照!A318)</f>
        <v/>
      </c>
      <c r="AV318" s="52" t="str">
        <f>IF(参照!B318="","",参照!B318)</f>
        <v/>
      </c>
      <c r="AW318" s="52" t="str">
        <f>IF(参照!C318="","",参照!C318)</f>
        <v/>
      </c>
      <c r="AX318" s="52" t="str">
        <f>IF(参照!D318="","",参照!D318)</f>
        <v>(参考値)事業者全体</v>
      </c>
      <c r="AY318" s="52">
        <f>IF(参照!E318="","",参照!E318)</f>
        <v>4.3599999999999997E-4</v>
      </c>
      <c r="AZ318" s="52" t="str">
        <f>IF(参照!F318="","",参照!F318)</f>
        <v>アーバンエナジー(株)</v>
      </c>
      <c r="BA318" s="52" t="str">
        <f>IF(参照!G318="","",参照!G318)</f>
        <v>アーバンエナジー(株)_(参考値)事業者全体</v>
      </c>
      <c r="BB318" s="52">
        <f t="shared" si="35"/>
        <v>0.436</v>
      </c>
      <c r="BD318" s="52" t="str">
        <f>IF(参照!L318="","",参照!L318)</f>
        <v>(株)情熱電力</v>
      </c>
    </row>
    <row r="319" spans="47:56">
      <c r="AU319" s="52" t="str">
        <f>IF(参照!A319="","",参照!A319)</f>
        <v>A0123</v>
      </c>
      <c r="AV319" s="52" t="str">
        <f>IF(参照!B319="","",参照!B319)</f>
        <v>パワーネクスト(株)</v>
      </c>
      <c r="AW319" s="52">
        <f>IF(参照!C319="","",参照!C319)</f>
        <v>6.9999999999999999E-6</v>
      </c>
      <c r="AX319" s="52" t="str">
        <f>IF(参照!D319="","",参照!D319)</f>
        <v/>
      </c>
      <c r="AY319" s="52">
        <f>IF(参照!E319="","",参照!E319)</f>
        <v>4.5300000000000001E-4</v>
      </c>
      <c r="AZ319" s="52" t="str">
        <f>IF(参照!F319="","",参照!F319)</f>
        <v>パワーネクスト(株)</v>
      </c>
      <c r="BA319" s="52" t="str">
        <f>IF(参照!G319="","",参照!G319)</f>
        <v>パワーネクスト(株)_</v>
      </c>
      <c r="BB319" s="52">
        <f t="shared" si="35"/>
        <v>0.45300000000000001</v>
      </c>
      <c r="BD319" s="52" t="str">
        <f>IF(参照!L319="","",参照!L319)</f>
        <v>情報ハイウェイ協同組合</v>
      </c>
    </row>
    <row r="320" spans="47:56">
      <c r="AU320" s="52" t="str">
        <f>IF(参照!A320="","",参照!A320)</f>
        <v>A0124</v>
      </c>
      <c r="AV320" s="52" t="str">
        <f>IF(参照!B320="","",参照!B320)</f>
        <v>合同会社北上新電力</v>
      </c>
      <c r="AW320" s="52">
        <f>IF(参照!C320="","",参照!C320)</f>
        <v>2.3299999999999997E-4</v>
      </c>
      <c r="AX320" s="52" t="str">
        <f>IF(参照!D320="","",参照!D320)</f>
        <v/>
      </c>
      <c r="AY320" s="52">
        <f>IF(参照!E320="","",参照!E320)</f>
        <v>5.1599999999999997E-4</v>
      </c>
      <c r="AZ320" s="52" t="str">
        <f>IF(参照!F320="","",参照!F320)</f>
        <v>合同会社北上新電力</v>
      </c>
      <c r="BA320" s="52" t="str">
        <f>IF(参照!G320="","",参照!G320)</f>
        <v>合同会社北上新電力_</v>
      </c>
      <c r="BB320" s="52">
        <f t="shared" si="35"/>
        <v>0.51600000000000001</v>
      </c>
      <c r="BD320" s="52" t="str">
        <f>IF(参照!L320="","",参照!L320)</f>
        <v>(株)新出光</v>
      </c>
    </row>
    <row r="321" spans="47:56">
      <c r="AU321" s="52" t="str">
        <f>IF(参照!A321="","",参照!A321)</f>
        <v>A0125</v>
      </c>
      <c r="AV321" s="52" t="str">
        <f>IF(参照!B321="","",参照!B321)</f>
        <v>パーパススマートパワー(株)</v>
      </c>
      <c r="AW321" s="52">
        <f>IF(参照!C321="","",参照!C321)</f>
        <v>4.9899999999999999E-4</v>
      </c>
      <c r="AX321" s="52" t="str">
        <f>IF(参照!D321="","",参照!D321)</f>
        <v/>
      </c>
      <c r="AY321" s="52">
        <f>IF(参照!E321="","",参照!E321)</f>
        <v>4.4299999999999998E-4</v>
      </c>
      <c r="AZ321" s="52" t="str">
        <f>IF(参照!F321="","",参照!F321)</f>
        <v>パーパススマートパワー(株)</v>
      </c>
      <c r="BA321" s="52" t="str">
        <f>IF(参照!G321="","",参照!G321)</f>
        <v>パーパススマートパワー(株)_</v>
      </c>
      <c r="BB321" s="52">
        <f t="shared" si="35"/>
        <v>0.443</v>
      </c>
      <c r="BD321" s="52" t="str">
        <f>IF(参照!L321="","",参照!L321)</f>
        <v>シン・エナジー(株)</v>
      </c>
    </row>
    <row r="322" spans="47:56">
      <c r="AU322" s="52" t="str">
        <f>IF(参照!A322="","",参照!A322)</f>
        <v>A0126</v>
      </c>
      <c r="AV322" s="52" t="str">
        <f>IF(参照!B322="","",参照!B322)</f>
        <v>(株)タクマエナジー</v>
      </c>
      <c r="AW322" s="52">
        <f>IF(参照!C322="","",参照!C322)</f>
        <v>3.8000000000000002E-5</v>
      </c>
      <c r="AX322" s="52" t="str">
        <f>IF(参照!D322="","",参照!D322)</f>
        <v>メニューA</v>
      </c>
      <c r="AY322" s="52">
        <f>IF(参照!E322="","",参照!E322)</f>
        <v>0</v>
      </c>
      <c r="AZ322" s="52" t="str">
        <f>IF(参照!F322="","",参照!F322)</f>
        <v>(株)タクマエナジー</v>
      </c>
      <c r="BA322" s="52" t="str">
        <f>IF(参照!G322="","",参照!G322)</f>
        <v>(株)タクマエナジー_メニューA</v>
      </c>
      <c r="BB322" s="52">
        <f t="shared" si="35"/>
        <v>0</v>
      </c>
      <c r="BD322" s="52" t="str">
        <f>IF(参照!L322="","",参照!L322)</f>
        <v>新エネルギー開発(株)</v>
      </c>
    </row>
    <row r="323" spans="47:56">
      <c r="AU323" s="52" t="str">
        <f>IF(参照!A323="","",参照!A323)</f>
        <v/>
      </c>
      <c r="AV323" s="52" t="str">
        <f>IF(参照!B323="","",参照!B323)</f>
        <v/>
      </c>
      <c r="AW323" s="52" t="str">
        <f>IF(参照!C323="","",参照!C323)</f>
        <v/>
      </c>
      <c r="AX323" s="52" t="str">
        <f>IF(参照!D323="","",参照!D323)</f>
        <v>メニューB(残差)</v>
      </c>
      <c r="AY323" s="52">
        <f>IF(参照!E323="","",参照!E323)</f>
        <v>2.0000000000000002E-5</v>
      </c>
      <c r="AZ323" s="52" t="str">
        <f>IF(参照!F323="","",参照!F323)</f>
        <v>(株)タクマエナジー</v>
      </c>
      <c r="BA323" s="52" t="str">
        <f>IF(参照!G323="","",参照!G323)</f>
        <v>(株)タクマエナジー_メニューB(残差)</v>
      </c>
      <c r="BB323" s="52">
        <f t="shared" si="35"/>
        <v>0.02</v>
      </c>
      <c r="BD323" s="52" t="str">
        <f>IF(参照!L323="","",参照!L323)</f>
        <v>新電力いばらき(株)</v>
      </c>
    </row>
    <row r="324" spans="47:56">
      <c r="AU324" s="52" t="str">
        <f>IF(参照!A324="","",参照!A324)</f>
        <v/>
      </c>
      <c r="AV324" s="52" t="str">
        <f>IF(参照!B324="","",参照!B324)</f>
        <v/>
      </c>
      <c r="AW324" s="52" t="str">
        <f>IF(参照!C324="","",参照!C324)</f>
        <v/>
      </c>
      <c r="AX324" s="52" t="str">
        <f>IF(参照!D324="","",参照!D324)</f>
        <v>(参考値)事業者全体</v>
      </c>
      <c r="AY324" s="52">
        <f>IF(参照!E324="","",参照!E324)</f>
        <v>3.5199999999999999E-4</v>
      </c>
      <c r="AZ324" s="52" t="str">
        <f>IF(参照!F324="","",参照!F324)</f>
        <v>(株)タクマエナジー</v>
      </c>
      <c r="BA324" s="52" t="str">
        <f>IF(参照!G324="","",参照!G324)</f>
        <v>(株)タクマエナジー_(参考値)事業者全体</v>
      </c>
      <c r="BB324" s="52">
        <f t="shared" si="35"/>
        <v>0.35199999999999998</v>
      </c>
      <c r="BD324" s="52" t="str">
        <f>IF(参照!L324="","",参照!L324)</f>
        <v>新電力おおいた(株)</v>
      </c>
    </row>
    <row r="325" spans="47:56">
      <c r="AU325" s="52" t="str">
        <f>IF(参照!A325="","",参照!A325)</f>
        <v>A0127</v>
      </c>
      <c r="AV325" s="52" t="str">
        <f>IF(参照!B325="","",参照!B325)</f>
        <v>(株)スマートテック</v>
      </c>
      <c r="AW325" s="52">
        <f>IF(参照!C325="","",参照!C325)</f>
        <v>3.2299999999999999E-4</v>
      </c>
      <c r="AX325" s="52" t="str">
        <f>IF(参照!D325="","",参照!D325)</f>
        <v>メニューA</v>
      </c>
      <c r="AY325" s="52">
        <f>IF(参照!E325="","",参照!E325)</f>
        <v>0</v>
      </c>
      <c r="AZ325" s="52" t="str">
        <f>IF(参照!F325="","",参照!F325)</f>
        <v>(株)スマートテック</v>
      </c>
      <c r="BA325" s="52" t="str">
        <f>IF(参照!G325="","",参照!G325)</f>
        <v>(株)スマートテック_メニューA</v>
      </c>
      <c r="BB325" s="52">
        <f t="shared" ref="BB325:BB388" si="36">AY325*1000</f>
        <v>0</v>
      </c>
      <c r="BD325" s="52" t="str">
        <f>IF(参照!L325="","",参照!L325)</f>
        <v>新電力新潟(株)</v>
      </c>
    </row>
    <row r="326" spans="47:56">
      <c r="AU326" s="52" t="str">
        <f>IF(参照!A326="","",参照!A326)</f>
        <v/>
      </c>
      <c r="AV326" s="52" t="str">
        <f>IF(参照!B326="","",参照!B326)</f>
        <v/>
      </c>
      <c r="AW326" s="52" t="str">
        <f>IF(参照!C326="","",参照!C326)</f>
        <v/>
      </c>
      <c r="AX326" s="52" t="str">
        <f>IF(参照!D326="","",参照!D326)</f>
        <v>メニューB(残差)</v>
      </c>
      <c r="AY326" s="52">
        <f>IF(参照!E326="","",参照!E326)</f>
        <v>4.4500000000000003E-4</v>
      </c>
      <c r="AZ326" s="52" t="str">
        <f>IF(参照!F326="","",参照!F326)</f>
        <v>(株)スマートテック</v>
      </c>
      <c r="BA326" s="52" t="str">
        <f>IF(参照!G326="","",参照!G326)</f>
        <v>(株)スマートテック_メニューB(残差)</v>
      </c>
      <c r="BB326" s="52">
        <f t="shared" si="36"/>
        <v>0.44500000000000001</v>
      </c>
      <c r="BD326" s="52" t="str">
        <f>IF(参照!L326="","",参照!L326)</f>
        <v>(株)翠光トップライン</v>
      </c>
    </row>
    <row r="327" spans="47:56">
      <c r="AU327" s="52" t="str">
        <f>IF(参照!A327="","",参照!A327)</f>
        <v/>
      </c>
      <c r="AV327" s="52" t="str">
        <f>IF(参照!B327="","",参照!B327)</f>
        <v/>
      </c>
      <c r="AW327" s="52" t="str">
        <f>IF(参照!C327="","",参照!C327)</f>
        <v/>
      </c>
      <c r="AX327" s="52" t="str">
        <f>IF(参照!D327="","",参照!D327)</f>
        <v>(参考値)事業者全体</v>
      </c>
      <c r="AY327" s="52">
        <f>IF(参照!E327="","",参照!E327)</f>
        <v>2.8899999999999998E-4</v>
      </c>
      <c r="AZ327" s="52" t="str">
        <f>IF(参照!F327="","",参照!F327)</f>
        <v>(株)スマートテック</v>
      </c>
      <c r="BA327" s="52" t="str">
        <f>IF(参照!G327="","",参照!G327)</f>
        <v>(株)スマートテック_(参考値)事業者全体</v>
      </c>
      <c r="BB327" s="52">
        <f t="shared" si="36"/>
        <v>0.28899999999999998</v>
      </c>
      <c r="BD327" s="52" t="str">
        <f>IF(参照!L327="","",参照!L327)</f>
        <v>須賀川瓦斯(株)</v>
      </c>
    </row>
    <row r="328" spans="47:56">
      <c r="AU328" s="52" t="str">
        <f>IF(参照!A328="","",参照!A328)</f>
        <v>A0128</v>
      </c>
      <c r="AV328" s="52" t="str">
        <f>IF(参照!B328="","",参照!B328)</f>
        <v>水戸電力(株)</v>
      </c>
      <c r="AW328" s="52">
        <f>IF(参照!C328="","",参照!C328)</f>
        <v>3.8900000000000002E-4</v>
      </c>
      <c r="AX328" s="52" t="str">
        <f>IF(参照!D328="","",参照!D328)</f>
        <v/>
      </c>
      <c r="AY328" s="52">
        <f>IF(参照!E328="","",参照!E328)</f>
        <v>4.2299999999999998E-4</v>
      </c>
      <c r="AZ328" s="52" t="str">
        <f>IF(参照!F328="","",参照!F328)</f>
        <v>水戸電力(株)</v>
      </c>
      <c r="BA328" s="52" t="str">
        <f>IF(参照!G328="","",参照!G328)</f>
        <v>水戸電力(株)_</v>
      </c>
      <c r="BB328" s="52">
        <f t="shared" si="36"/>
        <v>0.42299999999999999</v>
      </c>
      <c r="BD328" s="52" t="str">
        <f>IF(参照!L328="","",参照!L328)</f>
        <v>スズカ電工(株)</v>
      </c>
    </row>
    <row r="329" spans="47:56">
      <c r="AU329" s="52" t="str">
        <f>IF(参照!A329="","",参照!A329)</f>
        <v>A0130</v>
      </c>
      <c r="AV329" s="52" t="str">
        <f>IF(参照!B329="","",参照!B329)</f>
        <v>丸紅新電力(株)</v>
      </c>
      <c r="AW329" s="52">
        <f>IF(参照!C329="","",参照!C329)</f>
        <v>4.64E-4</v>
      </c>
      <c r="AX329" s="52" t="str">
        <f>IF(参照!D329="","",参照!D329)</f>
        <v>メニューA</v>
      </c>
      <c r="AY329" s="52">
        <f>IF(参照!E329="","",参照!E329)</f>
        <v>0</v>
      </c>
      <c r="AZ329" s="52" t="str">
        <f>IF(参照!F329="","",参照!F329)</f>
        <v>丸紅新電力(株)</v>
      </c>
      <c r="BA329" s="52" t="str">
        <f>IF(参照!G329="","",参照!G329)</f>
        <v>丸紅新電力(株)_メニューA</v>
      </c>
      <c r="BB329" s="52">
        <f t="shared" si="36"/>
        <v>0</v>
      </c>
      <c r="BD329" s="52" t="str">
        <f>IF(参照!L329="","",参照!L329)</f>
        <v>鈴与商事(株)</v>
      </c>
    </row>
    <row r="330" spans="47:56">
      <c r="AU330" s="52" t="str">
        <f>IF(参照!A330="","",参照!A330)</f>
        <v/>
      </c>
      <c r="AV330" s="52" t="str">
        <f>IF(参照!B330="","",参照!B330)</f>
        <v/>
      </c>
      <c r="AW330" s="52" t="str">
        <f>IF(参照!C330="","",参照!C330)</f>
        <v/>
      </c>
      <c r="AX330" s="52" t="str">
        <f>IF(参照!D330="","",参照!D330)</f>
        <v>メニューB</v>
      </c>
      <c r="AY330" s="52">
        <f>IF(参照!E330="","",参照!E330)</f>
        <v>1.84E-4</v>
      </c>
      <c r="AZ330" s="52" t="str">
        <f>IF(参照!F330="","",参照!F330)</f>
        <v>丸紅新電力(株)</v>
      </c>
      <c r="BA330" s="52" t="str">
        <f>IF(参照!G330="","",参照!G330)</f>
        <v>丸紅新電力(株)_メニューB</v>
      </c>
      <c r="BB330" s="52">
        <f t="shared" si="36"/>
        <v>0.184</v>
      </c>
      <c r="BD330" s="52" t="str">
        <f>IF(参照!L330="","",参照!L330)</f>
        <v>鈴与電力(株)</v>
      </c>
    </row>
    <row r="331" spans="47:56">
      <c r="AU331" s="52" t="str">
        <f>IF(参照!A331="","",参照!A331)</f>
        <v/>
      </c>
      <c r="AV331" s="52" t="str">
        <f>IF(参照!B331="","",参照!B331)</f>
        <v/>
      </c>
      <c r="AW331" s="52" t="str">
        <f>IF(参照!C331="","",参照!C331)</f>
        <v/>
      </c>
      <c r="AX331" s="52" t="str">
        <f>IF(参照!D331="","",参照!D331)</f>
        <v>メニューC</v>
      </c>
      <c r="AY331" s="52">
        <f>IF(参照!E331="","",参照!E331)</f>
        <v>3.77E-4</v>
      </c>
      <c r="AZ331" s="52" t="str">
        <f>IF(参照!F331="","",参照!F331)</f>
        <v>丸紅新電力(株)</v>
      </c>
      <c r="BA331" s="52" t="str">
        <f>IF(参照!G331="","",参照!G331)</f>
        <v>丸紅新電力(株)_メニューC</v>
      </c>
      <c r="BB331" s="52">
        <f t="shared" si="36"/>
        <v>0.377</v>
      </c>
      <c r="BD331" s="52" t="str">
        <f>IF(参照!L331="","",参照!L331)</f>
        <v>スターティア(株)</v>
      </c>
    </row>
    <row r="332" spans="47:56">
      <c r="AU332" s="52" t="str">
        <f>IF(参照!A332="","",参照!A332)</f>
        <v/>
      </c>
      <c r="AV332" s="52" t="str">
        <f>IF(参照!B332="","",参照!B332)</f>
        <v/>
      </c>
      <c r="AW332" s="52" t="str">
        <f>IF(参照!C332="","",参照!C332)</f>
        <v/>
      </c>
      <c r="AX332" s="52" t="str">
        <f>IF(参照!D332="","",参照!D332)</f>
        <v>メニューD</v>
      </c>
      <c r="AY332" s="52">
        <f>IF(参照!E332="","",参照!E332)</f>
        <v>0</v>
      </c>
      <c r="AZ332" s="52" t="str">
        <f>IF(参照!F332="","",参照!F332)</f>
        <v>丸紅新電力(株)</v>
      </c>
      <c r="BA332" s="52" t="str">
        <f>IF(参照!G332="","",参照!G332)</f>
        <v>丸紅新電力(株)_メニューD</v>
      </c>
      <c r="BB332" s="52">
        <f t="shared" si="36"/>
        <v>0</v>
      </c>
      <c r="BD332" s="52" t="str">
        <f>IF(参照!L332="","",参照!L332)</f>
        <v>(株)スマート</v>
      </c>
    </row>
    <row r="333" spans="47:56">
      <c r="AU333" s="52" t="str">
        <f>IF(参照!A333="","",参照!A333)</f>
        <v/>
      </c>
      <c r="AV333" s="52" t="str">
        <f>IF(参照!B333="","",参照!B333)</f>
        <v/>
      </c>
      <c r="AW333" s="52" t="str">
        <f>IF(参照!C333="","",参照!C333)</f>
        <v/>
      </c>
      <c r="AX333" s="52" t="str">
        <f>IF(参照!D333="","",参照!D333)</f>
        <v>メニューE(残差)</v>
      </c>
      <c r="AY333" s="52">
        <f>IF(参照!E333="","",参照!E333)</f>
        <v>5.669999999999999E-4</v>
      </c>
      <c r="AZ333" s="52" t="str">
        <f>IF(参照!F333="","",参照!F333)</f>
        <v>丸紅新電力(株)</v>
      </c>
      <c r="BA333" s="52" t="str">
        <f>IF(参照!G333="","",参照!G333)</f>
        <v>丸紅新電力(株)_メニューE(残差)</v>
      </c>
      <c r="BB333" s="52">
        <f t="shared" si="36"/>
        <v>0.56699999999999995</v>
      </c>
      <c r="BD333" s="52" t="str">
        <f>IF(参照!L333="","",参照!L333)</f>
        <v>スマートエコエナジー(株)</v>
      </c>
    </row>
    <row r="334" spans="47:56">
      <c r="AU334" s="52" t="str">
        <f>IF(参照!A334="","",参照!A334)</f>
        <v/>
      </c>
      <c r="AV334" s="52" t="str">
        <f>IF(参照!B334="","",参照!B334)</f>
        <v/>
      </c>
      <c r="AW334" s="52" t="str">
        <f>IF(参照!C334="","",参照!C334)</f>
        <v/>
      </c>
      <c r="AX334" s="52" t="str">
        <f>IF(参照!D334="","",参照!D334)</f>
        <v>(参考値)事業者全体</v>
      </c>
      <c r="AY334" s="52">
        <f>IF(参照!E334="","",参照!E334)</f>
        <v>4.9600000000000002E-4</v>
      </c>
      <c r="AZ334" s="52" t="str">
        <f>IF(参照!F334="","",参照!F334)</f>
        <v>丸紅新電力(株)</v>
      </c>
      <c r="BA334" s="52" t="str">
        <f>IF(参照!G334="","",参照!G334)</f>
        <v>丸紅新電力(株)_(参考値)事業者全体</v>
      </c>
      <c r="BB334" s="52">
        <f t="shared" si="36"/>
        <v>0.496</v>
      </c>
      <c r="BD334" s="52" t="str">
        <f>IF(参照!L334="","",参照!L334)</f>
        <v>スマートエナジー磐田(株)</v>
      </c>
    </row>
    <row r="335" spans="47:56">
      <c r="AU335" s="52" t="str">
        <f>IF(参照!A335="","",参照!A335)</f>
        <v>A0133</v>
      </c>
      <c r="AV335" s="52" t="str">
        <f>IF(参照!B335="","",参照!B335)</f>
        <v>奈良電力(株)</v>
      </c>
      <c r="AW335" s="52">
        <f>IF(参照!C335="","",参照!C335)</f>
        <v>5.0500000000000002E-4</v>
      </c>
      <c r="AX335" s="52" t="str">
        <f>IF(参照!D335="","",参照!D335)</f>
        <v/>
      </c>
      <c r="AY335" s="52">
        <f>IF(参照!E335="","",参照!E335)</f>
        <v>5.0799999999999999E-4</v>
      </c>
      <c r="AZ335" s="52" t="str">
        <f>IF(参照!F335="","",参照!F335)</f>
        <v>奈良電力(株)</v>
      </c>
      <c r="BA335" s="52" t="str">
        <f>IF(参照!G335="","",参照!G335)</f>
        <v>奈良電力(株)_</v>
      </c>
      <c r="BB335" s="52">
        <f t="shared" si="36"/>
        <v>0.50800000000000001</v>
      </c>
      <c r="BD335" s="52" t="str">
        <f>IF(参照!L335="","",参照!L335)</f>
        <v>スマートエナジー熊本(株)</v>
      </c>
    </row>
    <row r="336" spans="47:56">
      <c r="AU336" s="52" t="str">
        <f>IF(参照!A336="","",参照!A336)</f>
        <v>A0134</v>
      </c>
      <c r="AV336" s="52" t="str">
        <f>IF(参照!B336="","",参照!B336)</f>
        <v>日立造船(株)</v>
      </c>
      <c r="AW336" s="52">
        <f>IF(参照!C336="","",参照!C336)</f>
        <v>1.75E-4</v>
      </c>
      <c r="AX336" s="52" t="str">
        <f>IF(参照!D336="","",参照!D336)</f>
        <v>メニューA</v>
      </c>
      <c r="AY336" s="52">
        <f>IF(参照!E336="","",参照!E336)</f>
        <v>0</v>
      </c>
      <c r="AZ336" s="52" t="str">
        <f>IF(参照!F336="","",参照!F336)</f>
        <v>日立造船(株)</v>
      </c>
      <c r="BA336" s="52" t="str">
        <f>IF(参照!G336="","",参照!G336)</f>
        <v>日立造船(株)_メニューA</v>
      </c>
      <c r="BB336" s="52">
        <f t="shared" si="36"/>
        <v>0</v>
      </c>
      <c r="BD336" s="52" t="str">
        <f>IF(参照!L336="","",参照!L336)</f>
        <v>(株)スマートテック</v>
      </c>
    </row>
    <row r="337" spans="47:56">
      <c r="AU337" s="52" t="str">
        <f>IF(参照!A337="","",参照!A337)</f>
        <v/>
      </c>
      <c r="AV337" s="52" t="str">
        <f>IF(参照!B337="","",参照!B337)</f>
        <v/>
      </c>
      <c r="AW337" s="52" t="str">
        <f>IF(参照!C337="","",参照!C337)</f>
        <v/>
      </c>
      <c r="AX337" s="52" t="str">
        <f>IF(参照!D337="","",参照!D337)</f>
        <v>メニューB</v>
      </c>
      <c r="AY337" s="52">
        <f>IF(参照!E337="","",参照!E337)</f>
        <v>0</v>
      </c>
      <c r="AZ337" s="52" t="str">
        <f>IF(参照!F337="","",参照!F337)</f>
        <v>日立造船(株)</v>
      </c>
      <c r="BA337" s="52" t="str">
        <f>IF(参照!G337="","",参照!G337)</f>
        <v>日立造船(株)_メニューB</v>
      </c>
      <c r="BB337" s="52">
        <f t="shared" si="36"/>
        <v>0</v>
      </c>
      <c r="BD337" s="52" t="str">
        <f>IF(参照!L337="","",参照!L337)</f>
        <v>スマート電気(株)</v>
      </c>
    </row>
    <row r="338" spans="47:56">
      <c r="AU338" s="52" t="str">
        <f>IF(参照!A338="","",参照!A338)</f>
        <v/>
      </c>
      <c r="AV338" s="52" t="str">
        <f>IF(参照!B338="","",参照!B338)</f>
        <v/>
      </c>
      <c r="AW338" s="52" t="str">
        <f>IF(参照!C338="","",参照!C338)</f>
        <v/>
      </c>
      <c r="AX338" s="52" t="str">
        <f>IF(参照!D338="","",参照!D338)</f>
        <v>メニューC(残差)</v>
      </c>
      <c r="AY338" s="52">
        <f>IF(参照!E338="","",参照!E338)</f>
        <v>1.7699999999999999E-4</v>
      </c>
      <c r="AZ338" s="52" t="str">
        <f>IF(参照!F338="","",参照!F338)</f>
        <v>日立造船(株)</v>
      </c>
      <c r="BA338" s="52" t="str">
        <f>IF(参照!G338="","",参照!G338)</f>
        <v>日立造船(株)_メニューC(残差)</v>
      </c>
      <c r="BB338" s="52">
        <f t="shared" si="36"/>
        <v>0.17699999999999999</v>
      </c>
      <c r="BD338" s="52" t="str">
        <f>IF(参照!L338="","",参照!L338)</f>
        <v>諏訪瓦斯(株)</v>
      </c>
    </row>
    <row r="339" spans="47:56">
      <c r="AU339" s="52" t="str">
        <f>IF(参照!A339="","",参照!A339)</f>
        <v/>
      </c>
      <c r="AV339" s="52" t="str">
        <f>IF(参照!B339="","",参照!B339)</f>
        <v/>
      </c>
      <c r="AW339" s="52" t="str">
        <f>IF(参照!C339="","",参照!C339)</f>
        <v/>
      </c>
      <c r="AX339" s="52" t="str">
        <f>IF(参照!D339="","",参照!D339)</f>
        <v>(参考値)事業者全体</v>
      </c>
      <c r="AY339" s="52">
        <f>IF(参照!E339="","",参照!E339)</f>
        <v>1.7E-5</v>
      </c>
      <c r="AZ339" s="52" t="str">
        <f>IF(参照!F339="","",参照!F339)</f>
        <v>日立造船(株)</v>
      </c>
      <c r="BA339" s="52" t="str">
        <f>IF(参照!G339="","",参照!G339)</f>
        <v>日立造船(株)_(参考値)事業者全体</v>
      </c>
      <c r="BB339" s="52">
        <f t="shared" si="36"/>
        <v>1.7000000000000001E-2</v>
      </c>
      <c r="BD339" s="52" t="str">
        <f>IF(参照!L339="","",参照!L339)</f>
        <v>生活協同組合コープぐんま</v>
      </c>
    </row>
    <row r="340" spans="47:56">
      <c r="AU340" s="52" t="str">
        <f>IF(参照!A340="","",参照!A340)</f>
        <v>A0135</v>
      </c>
      <c r="AV340" s="52" t="str">
        <f>IF(参照!B340="","",参照!B340)</f>
        <v>大東ガス(株)</v>
      </c>
      <c r="AW340" s="52">
        <f>IF(参照!C340="","",参照!C340)</f>
        <v>3.6400000000000001E-4</v>
      </c>
      <c r="AX340" s="52" t="str">
        <f>IF(参照!D340="","",参照!D340)</f>
        <v>メニューA</v>
      </c>
      <c r="AY340" s="52">
        <f>IF(参照!E340="","",参照!E340)</f>
        <v>0</v>
      </c>
      <c r="AZ340" s="52" t="str">
        <f>IF(参照!F340="","",参照!F340)</f>
        <v>大東ガス(株)</v>
      </c>
      <c r="BA340" s="52" t="str">
        <f>IF(参照!G340="","",参照!G340)</f>
        <v>大東ガス(株)_メニューA</v>
      </c>
      <c r="BB340" s="52">
        <f t="shared" si="36"/>
        <v>0</v>
      </c>
      <c r="BD340" s="52" t="str">
        <f>IF(参照!L340="","",参照!L340)</f>
        <v>生活協同組合コープこうべ</v>
      </c>
    </row>
    <row r="341" spans="47:56">
      <c r="AU341" s="52" t="str">
        <f>IF(参照!A341="","",参照!A341)</f>
        <v/>
      </c>
      <c r="AV341" s="52" t="str">
        <f>IF(参照!B341="","",参照!B341)</f>
        <v/>
      </c>
      <c r="AW341" s="52" t="str">
        <f>IF(参照!C341="","",参照!C341)</f>
        <v/>
      </c>
      <c r="AX341" s="52" t="str">
        <f>IF(参照!D341="","",参照!D341)</f>
        <v>メニューB(残差)</v>
      </c>
      <c r="AY341" s="52">
        <f>IF(参照!E341="","",参照!E341)</f>
        <v>3.0699999999999998E-4</v>
      </c>
      <c r="AZ341" s="52" t="str">
        <f>IF(参照!F341="","",参照!F341)</f>
        <v>大東ガス(株)</v>
      </c>
      <c r="BA341" s="52" t="str">
        <f>IF(参照!G341="","",参照!G341)</f>
        <v>大東ガス(株)_メニューB(残差)</v>
      </c>
      <c r="BB341" s="52">
        <f t="shared" si="36"/>
        <v>0.307</v>
      </c>
      <c r="BD341" s="52" t="str">
        <f>IF(参照!L341="","",参照!L341)</f>
        <v>生活協同組合コープしが</v>
      </c>
    </row>
    <row r="342" spans="47:56">
      <c r="AU342" s="52" t="str">
        <f>IF(参照!A342="","",参照!A342)</f>
        <v/>
      </c>
      <c r="AV342" s="52" t="str">
        <f>IF(参照!B342="","",参照!B342)</f>
        <v/>
      </c>
      <c r="AW342" s="52" t="str">
        <f>IF(参照!C342="","",参照!C342)</f>
        <v/>
      </c>
      <c r="AX342" s="52" t="str">
        <f>IF(参照!D342="","",参照!D342)</f>
        <v>(参考値)事業者全体</v>
      </c>
      <c r="AY342" s="52">
        <f>IF(参照!E342="","",参照!E342)</f>
        <v>3.9200000000000004E-4</v>
      </c>
      <c r="AZ342" s="52" t="str">
        <f>IF(参照!F342="","",参照!F342)</f>
        <v>大東ガス(株)</v>
      </c>
      <c r="BA342" s="52" t="str">
        <f>IF(参照!G342="","",参照!G342)</f>
        <v>大東ガス(株)_(参考値)事業者全体</v>
      </c>
      <c r="BB342" s="52">
        <f t="shared" si="36"/>
        <v>0.39200000000000002</v>
      </c>
      <c r="BD342" s="52" t="str">
        <f>IF(参照!L342="","",参照!L342)</f>
        <v>生活協同組合コープながの</v>
      </c>
    </row>
    <row r="343" spans="47:56">
      <c r="AU343" s="52" t="str">
        <f>IF(参照!A343="","",参照!A343)</f>
        <v>A0136</v>
      </c>
      <c r="AV343" s="52" t="str">
        <f>IF(参照!B343="","",参照!B343)</f>
        <v>パナソニックオペレーショナルエクセレンス(株)(旧：パナソニック(株))</v>
      </c>
      <c r="AW343" s="52">
        <f>IF(参照!C343="","",参照!C343)</f>
        <v>3.8400000000000001E-4</v>
      </c>
      <c r="AX343" s="52" t="str">
        <f>IF(参照!D343="","",参照!D343)</f>
        <v>メニューA</v>
      </c>
      <c r="AY343" s="52">
        <f>IF(参照!E343="","",参照!E343)</f>
        <v>0</v>
      </c>
      <c r="AZ343" s="52" t="str">
        <f>IF(参照!F343="","",参照!F343)</f>
        <v>パナソニックオペレーショナルエクセレンス(株)(旧：パナソニック(株))</v>
      </c>
      <c r="BA343" s="52" t="str">
        <f>IF(参照!G343="","",参照!G343)</f>
        <v>パナソニックオペレーショナルエクセレンス(株)(旧：パナソニック(株))_メニューA</v>
      </c>
      <c r="BB343" s="52">
        <f t="shared" si="36"/>
        <v>0</v>
      </c>
      <c r="BD343" s="52" t="str">
        <f>IF(参照!L343="","",参照!L343)</f>
        <v>生活協同組合コープみらい</v>
      </c>
    </row>
    <row r="344" spans="47:56">
      <c r="AU344" s="52" t="str">
        <f>IF(参照!A344="","",参照!A344)</f>
        <v/>
      </c>
      <c r="AV344" s="52" t="str">
        <f>IF(参照!B344="","",参照!B344)</f>
        <v/>
      </c>
      <c r="AW344" s="52" t="str">
        <f>IF(参照!C344="","",参照!C344)</f>
        <v/>
      </c>
      <c r="AX344" s="52" t="str">
        <f>IF(参照!D344="","",参照!D344)</f>
        <v>メニューB(残差)</v>
      </c>
      <c r="AY344" s="52">
        <f>IF(参照!E344="","",参照!E344)</f>
        <v>4.2999999999999999E-4</v>
      </c>
      <c r="AZ344" s="52" t="str">
        <f>IF(参照!F344="","",参照!F344)</f>
        <v>パナソニックオペレーショナルエクセレンス(株)(旧：パナソニック(株))</v>
      </c>
      <c r="BA344" s="52" t="str">
        <f>IF(参照!G344="","",参照!G344)</f>
        <v>パナソニックオペレーショナルエクセレンス(株)(旧：パナソニック(株))_メニューB(残差)</v>
      </c>
      <c r="BB344" s="52">
        <f t="shared" si="36"/>
        <v>0.43</v>
      </c>
      <c r="BD344" s="52" t="str">
        <f>IF(参照!L344="","",参照!L344)</f>
        <v>生活協同組合ひろしま</v>
      </c>
    </row>
    <row r="345" spans="47:56">
      <c r="AU345" s="52" t="str">
        <f>IF(参照!A345="","",参照!A345)</f>
        <v/>
      </c>
      <c r="AV345" s="52" t="str">
        <f>IF(参照!B345="","",参照!B345)</f>
        <v/>
      </c>
      <c r="AW345" s="52" t="str">
        <f>IF(参照!C345="","",参照!C345)</f>
        <v/>
      </c>
      <c r="AX345" s="52" t="str">
        <f>IF(参照!D345="","",参照!D345)</f>
        <v>(参考値)事業者全体</v>
      </c>
      <c r="AY345" s="52">
        <f>IF(参照!E345="","",参照!E345)</f>
        <v>4.4700000000000002E-4</v>
      </c>
      <c r="AZ345" s="52" t="str">
        <f>IF(参照!F345="","",参照!F345)</f>
        <v>パナソニックオペレーショナルエクセレンス(株)(旧：パナソニック(株))</v>
      </c>
      <c r="BA345" s="52" t="str">
        <f>IF(参照!G345="","",参照!G345)</f>
        <v>パナソニックオペレーショナルエクセレンス(株)(旧：パナソニック(株))_(参考値)事業者全体</v>
      </c>
      <c r="BB345" s="52">
        <f t="shared" si="36"/>
        <v>0.44700000000000001</v>
      </c>
      <c r="BD345" s="52" t="str">
        <f>IF(参照!L345="","",参照!L345)</f>
        <v>(株)生活クラブエナジー</v>
      </c>
    </row>
    <row r="346" spans="47:56">
      <c r="AU346" s="52" t="str">
        <f>IF(参照!A346="","",参照!A346)</f>
        <v>A0137</v>
      </c>
      <c r="AV346" s="52" t="str">
        <f>IF(参照!B346="","",参照!B346)</f>
        <v>アストモスエネルギー(株)</v>
      </c>
      <c r="AW346" s="52">
        <f>IF(参照!C346="","",参照!C346)</f>
        <v>5.1400000000000003E-4</v>
      </c>
      <c r="AX346" s="52" t="str">
        <f>IF(参照!D346="","",参照!D346)</f>
        <v/>
      </c>
      <c r="AY346" s="52">
        <f>IF(参照!E346="","",参照!E346)</f>
        <v>5.7399999999999997E-4</v>
      </c>
      <c r="AZ346" s="52" t="str">
        <f>IF(参照!F346="","",参照!F346)</f>
        <v>アストモスエネルギー(株)</v>
      </c>
      <c r="BA346" s="52" t="str">
        <f>IF(参照!G346="","",参照!G346)</f>
        <v>アストモスエネルギー(株)_</v>
      </c>
      <c r="BB346" s="52">
        <f t="shared" si="36"/>
        <v>0.57399999999999995</v>
      </c>
      <c r="BD346" s="52" t="str">
        <f>IF(参照!L346="","",参照!L346)</f>
        <v>西武ガス(株)</v>
      </c>
    </row>
    <row r="347" spans="47:56">
      <c r="AU347" s="52" t="str">
        <f>IF(参照!A347="","",参照!A347)</f>
        <v>A0138</v>
      </c>
      <c r="AV347" s="52" t="str">
        <f>IF(参照!B347="","",参照!B347)</f>
        <v>(株)関電エネルギーソリューション</v>
      </c>
      <c r="AW347" s="52">
        <f>IF(参照!C347="","",参照!C347)</f>
        <v>5.1000000000000004E-4</v>
      </c>
      <c r="AX347" s="52" t="str">
        <f>IF(参照!D347="","",参照!D347)</f>
        <v>メニューA</v>
      </c>
      <c r="AY347" s="52">
        <f>IF(参照!E347="","",参照!E347)</f>
        <v>0</v>
      </c>
      <c r="AZ347" s="52" t="str">
        <f>IF(参照!F347="","",参照!F347)</f>
        <v>(株)関電エネルギーソリューション</v>
      </c>
      <c r="BA347" s="52" t="str">
        <f>IF(参照!G347="","",参照!G347)</f>
        <v>(株)関電エネルギーソリューション_メニューA</v>
      </c>
      <c r="BB347" s="52">
        <f t="shared" si="36"/>
        <v>0</v>
      </c>
      <c r="BD347" s="52" t="str">
        <f>IF(参照!L347="","",参照!L347)</f>
        <v>積水化学工業(株)</v>
      </c>
    </row>
    <row r="348" spans="47:56">
      <c r="AU348" s="52" t="str">
        <f>IF(参照!A348="","",参照!A348)</f>
        <v/>
      </c>
      <c r="AV348" s="52" t="str">
        <f>IF(参照!B348="","",参照!B348)</f>
        <v/>
      </c>
      <c r="AW348" s="52" t="str">
        <f>IF(参照!C348="","",参照!C348)</f>
        <v/>
      </c>
      <c r="AX348" s="52" t="str">
        <f>IF(参照!D348="","",参照!D348)</f>
        <v>メニューB(残差)</v>
      </c>
      <c r="AY348" s="52">
        <f>IF(参照!E348="","",参照!E348)</f>
        <v>4.8099999999999998E-4</v>
      </c>
      <c r="AZ348" s="52" t="str">
        <f>IF(参照!F348="","",参照!F348)</f>
        <v>(株)関電エネルギーソリューション</v>
      </c>
      <c r="BA348" s="52" t="str">
        <f>IF(参照!G348="","",参照!G348)</f>
        <v>(株)関電エネルギーソリューション_メニューB(残差)</v>
      </c>
      <c r="BB348" s="52">
        <f t="shared" si="36"/>
        <v>0.48099999999999998</v>
      </c>
      <c r="BD348" s="52" t="str">
        <f>IF(参照!L348="","",参照!L348)</f>
        <v>石油資源開発(株)</v>
      </c>
    </row>
    <row r="349" spans="47:56">
      <c r="AU349" s="52" t="str">
        <f>IF(参照!A349="","",参照!A349)</f>
        <v/>
      </c>
      <c r="AV349" s="52" t="str">
        <f>IF(参照!B349="","",参照!B349)</f>
        <v/>
      </c>
      <c r="AW349" s="52" t="str">
        <f>IF(参照!C349="","",参照!C349)</f>
        <v/>
      </c>
      <c r="AX349" s="52" t="str">
        <f>IF(参照!D349="","",参照!D349)</f>
        <v>(参考値)事業者全体</v>
      </c>
      <c r="AY349" s="52">
        <f>IF(参照!E349="","",参照!E349)</f>
        <v>5.3300000000000005E-4</v>
      </c>
      <c r="AZ349" s="52" t="str">
        <f>IF(参照!F349="","",参照!F349)</f>
        <v>(株)関電エネルギーソリューション</v>
      </c>
      <c r="BA349" s="52" t="str">
        <f>IF(参照!G349="","",参照!G349)</f>
        <v>(株)関電エネルギーソリューション_(参考値)事業者全体</v>
      </c>
      <c r="BB349" s="52">
        <f t="shared" si="36"/>
        <v>0.53300000000000003</v>
      </c>
      <c r="BD349" s="52" t="str">
        <f>IF(参照!L349="","",参照!L349)</f>
        <v>ゼロワットパワー(株)</v>
      </c>
    </row>
    <row r="350" spans="47:56">
      <c r="AU350" s="52" t="str">
        <f>IF(参照!A350="","",参照!A350)</f>
        <v>A0140</v>
      </c>
      <c r="AV350" s="52" t="str">
        <f>IF(参照!B350="","",参照!B350)</f>
        <v>ＭＣリテールエナジー(株)</v>
      </c>
      <c r="AW350" s="52">
        <f>IF(参照!C350="","",参照!C350)</f>
        <v>4.6500000000000003E-4</v>
      </c>
      <c r="AX350" s="52" t="str">
        <f>IF(参照!D350="","",参照!D350)</f>
        <v>メニューA</v>
      </c>
      <c r="AY350" s="52">
        <f>IF(参照!E350="","",参照!E350)</f>
        <v>0</v>
      </c>
      <c r="AZ350" s="52" t="str">
        <f>IF(参照!F350="","",参照!F350)</f>
        <v>ＭＣリテールエナジー(株)</v>
      </c>
      <c r="BA350" s="52" t="str">
        <f>IF(参照!G350="","",参照!G350)</f>
        <v>ＭＣリテールエナジー(株)_メニューA</v>
      </c>
      <c r="BB350" s="52">
        <f t="shared" si="36"/>
        <v>0</v>
      </c>
      <c r="BD350" s="52" t="str">
        <f>IF(参照!L350="","",参照!L350)</f>
        <v>(株)センカク</v>
      </c>
    </row>
    <row r="351" spans="47:56">
      <c r="AU351" s="52" t="str">
        <f>IF(参照!A351="","",参照!A351)</f>
        <v/>
      </c>
      <c r="AV351" s="52" t="str">
        <f>IF(参照!B351="","",参照!B351)</f>
        <v/>
      </c>
      <c r="AW351" s="52" t="str">
        <f>IF(参照!C351="","",参照!C351)</f>
        <v/>
      </c>
      <c r="AX351" s="52" t="str">
        <f>IF(参照!D351="","",参照!D351)</f>
        <v>メニューB</v>
      </c>
      <c r="AY351" s="52">
        <f>IF(参照!E351="","",参照!E351)</f>
        <v>0</v>
      </c>
      <c r="AZ351" s="52" t="str">
        <f>IF(参照!F351="","",参照!F351)</f>
        <v>ＭＣリテールエナジー(株)</v>
      </c>
      <c r="BA351" s="52" t="str">
        <f>IF(参照!G351="","",参照!G351)</f>
        <v>ＭＣリテールエナジー(株)_メニューB</v>
      </c>
      <c r="BB351" s="52">
        <f t="shared" si="36"/>
        <v>0</v>
      </c>
      <c r="BD351" s="52" t="str">
        <f>IF(参照!L351="","",参照!L351)</f>
        <v>セントラル石油瓦斯(株)</v>
      </c>
    </row>
    <row r="352" spans="47:56">
      <c r="AU352" s="52" t="str">
        <f>IF(参照!A352="","",参照!A352)</f>
        <v/>
      </c>
      <c r="AV352" s="52" t="str">
        <f>IF(参照!B352="","",参照!B352)</f>
        <v/>
      </c>
      <c r="AW352" s="52" t="str">
        <f>IF(参照!C352="","",参照!C352)</f>
        <v/>
      </c>
      <c r="AX352" s="52" t="str">
        <f>IF(参照!D352="","",参照!D352)</f>
        <v>メニューC</v>
      </c>
      <c r="AY352" s="52">
        <f>IF(参照!E352="","",参照!E352)</f>
        <v>0</v>
      </c>
      <c r="AZ352" s="52" t="str">
        <f>IF(参照!F352="","",参照!F352)</f>
        <v>ＭＣリテールエナジー(株)</v>
      </c>
      <c r="BA352" s="52" t="str">
        <f>IF(参照!G352="","",参照!G352)</f>
        <v>ＭＣリテールエナジー(株)_メニューC</v>
      </c>
      <c r="BB352" s="52">
        <f t="shared" si="36"/>
        <v>0</v>
      </c>
      <c r="BD352" s="52" t="str">
        <f>IF(参照!L352="","",参照!L352)</f>
        <v>全農エネルギー(株)</v>
      </c>
    </row>
    <row r="353" spans="47:56">
      <c r="AU353" s="52" t="str">
        <f>IF(参照!A353="","",参照!A353)</f>
        <v/>
      </c>
      <c r="AV353" s="52" t="str">
        <f>IF(参照!B353="","",参照!B353)</f>
        <v/>
      </c>
      <c r="AW353" s="52" t="str">
        <f>IF(参照!C353="","",参照!C353)</f>
        <v/>
      </c>
      <c r="AX353" s="52" t="str">
        <f>IF(参照!D353="","",参照!D353)</f>
        <v>メニューD(残差)</v>
      </c>
      <c r="AY353" s="52">
        <f>IF(参照!E353="","",参照!E353)</f>
        <v>3.97E-4</v>
      </c>
      <c r="AZ353" s="52" t="str">
        <f>IF(参照!F353="","",参照!F353)</f>
        <v>ＭＣリテールエナジー(株)</v>
      </c>
      <c r="BA353" s="52" t="str">
        <f>IF(参照!G353="","",参照!G353)</f>
        <v>ＭＣリテールエナジー(株)_メニューD(残差)</v>
      </c>
      <c r="BB353" s="52">
        <f t="shared" si="36"/>
        <v>0.39700000000000002</v>
      </c>
      <c r="BD353" s="52" t="str">
        <f>IF(参照!L353="","",参照!L353)</f>
        <v>そうまＩグリッド合同会社</v>
      </c>
    </row>
    <row r="354" spans="47:56">
      <c r="AU354" s="52" t="str">
        <f>IF(参照!A354="","",参照!A354)</f>
        <v/>
      </c>
      <c r="AV354" s="52" t="str">
        <f>IF(参照!B354="","",参照!B354)</f>
        <v/>
      </c>
      <c r="AW354" s="52" t="str">
        <f>IF(参照!C354="","",参照!C354)</f>
        <v/>
      </c>
      <c r="AX354" s="52" t="str">
        <f>IF(参照!D354="","",参照!D354)</f>
        <v>(参考値)事業者全体</v>
      </c>
      <c r="AY354" s="52">
        <f>IF(参照!E354="","",参照!E354)</f>
        <v>4.7899999999999999E-4</v>
      </c>
      <c r="AZ354" s="52" t="str">
        <f>IF(参照!F354="","",参照!F354)</f>
        <v>ＭＣリテールエナジー(株)</v>
      </c>
      <c r="BA354" s="52" t="str">
        <f>IF(参照!G354="","",参照!G354)</f>
        <v>ＭＣリテールエナジー(株)_(参考値)事業者全体</v>
      </c>
      <c r="BB354" s="52">
        <f t="shared" si="36"/>
        <v>0.47899999999999998</v>
      </c>
      <c r="BD354" s="52" t="str">
        <f>IF(参照!L354="","",参照!L354)</f>
        <v>大一ガス(株)</v>
      </c>
    </row>
    <row r="355" spans="47:56">
      <c r="AU355" s="52" t="str">
        <f>IF(参照!A355="","",参照!A355)</f>
        <v>A0141</v>
      </c>
      <c r="AV355" s="52" t="str">
        <f>IF(参照!B355="","",参照!B355)</f>
        <v>(株)北九州パワー</v>
      </c>
      <c r="AW355" s="52">
        <f>IF(参照!C355="","",参照!C355)</f>
        <v>2.3900000000000001E-4</v>
      </c>
      <c r="AX355" s="52" t="str">
        <f>IF(参照!D355="","",参照!D355)</f>
        <v>メニューA</v>
      </c>
      <c r="AY355" s="52">
        <f>IF(参照!E355="","",参照!E355)</f>
        <v>0</v>
      </c>
      <c r="AZ355" s="52" t="str">
        <f>IF(参照!F355="","",参照!F355)</f>
        <v>(株)北九州パワー</v>
      </c>
      <c r="BA355" s="52" t="str">
        <f>IF(参照!G355="","",参照!G355)</f>
        <v>(株)北九州パワー_メニューA</v>
      </c>
      <c r="BB355" s="52">
        <f t="shared" si="36"/>
        <v>0</v>
      </c>
      <c r="BD355" s="52" t="str">
        <f>IF(参照!L355="","",参照!L355)</f>
        <v>(株)大仙こまちパワー</v>
      </c>
    </row>
    <row r="356" spans="47:56">
      <c r="AU356" s="52" t="str">
        <f>IF(参照!A356="","",参照!A356)</f>
        <v/>
      </c>
      <c r="AV356" s="52" t="str">
        <f>IF(参照!B356="","",参照!B356)</f>
        <v/>
      </c>
      <c r="AW356" s="52" t="str">
        <f>IF(参照!C356="","",参照!C356)</f>
        <v/>
      </c>
      <c r="AX356" s="52" t="str">
        <f>IF(参照!D356="","",参照!D356)</f>
        <v>メニューB(残差)</v>
      </c>
      <c r="AY356" s="52">
        <f>IF(参照!E356="","",参照!E356)</f>
        <v>3.1E-4</v>
      </c>
      <c r="AZ356" s="52" t="str">
        <f>IF(参照!F356="","",参照!F356)</f>
        <v>(株)北九州パワー</v>
      </c>
      <c r="BA356" s="52" t="str">
        <f>IF(参照!G356="","",参照!G356)</f>
        <v>(株)北九州パワー_メニューB(残差)</v>
      </c>
      <c r="BB356" s="52">
        <f t="shared" si="36"/>
        <v>0.31</v>
      </c>
      <c r="BD356" s="52" t="str">
        <f>IF(参照!L356="","",参照!L356)</f>
        <v>大東ガス(株)</v>
      </c>
    </row>
    <row r="357" spans="47:56">
      <c r="AU357" s="52" t="str">
        <f>IF(参照!A357="","",参照!A357)</f>
        <v/>
      </c>
      <c r="AV357" s="52" t="str">
        <f>IF(参照!B357="","",参照!B357)</f>
        <v/>
      </c>
      <c r="AW357" s="52" t="str">
        <f>IF(参照!C357="","",参照!C357)</f>
        <v/>
      </c>
      <c r="AX357" s="52" t="str">
        <f>IF(参照!D357="","",参照!D357)</f>
        <v>(参考値)事業者全体</v>
      </c>
      <c r="AY357" s="52">
        <f>IF(参照!E357="","",参照!E357)</f>
        <v>3.8500000000000003E-4</v>
      </c>
      <c r="AZ357" s="52" t="str">
        <f>IF(参照!F357="","",参照!F357)</f>
        <v>(株)北九州パワー</v>
      </c>
      <c r="BA357" s="52" t="str">
        <f>IF(参照!G357="","",参照!G357)</f>
        <v>(株)北九州パワー_(参考値)事業者全体</v>
      </c>
      <c r="BB357" s="52">
        <f t="shared" si="36"/>
        <v>0.38500000000000001</v>
      </c>
      <c r="BD357" s="52" t="str">
        <f>IF(参照!L357="","",参照!L357)</f>
        <v>大東建託パートナーズ(株)</v>
      </c>
    </row>
    <row r="358" spans="47:56">
      <c r="AU358" s="52" t="str">
        <f>IF(参照!A358="","",参照!A358)</f>
        <v>A0142</v>
      </c>
      <c r="AV358" s="52" t="str">
        <f>IF(参照!B358="","",参照!B358)</f>
        <v>武州瓦斯(株)</v>
      </c>
      <c r="AW358" s="52">
        <f>IF(参照!C358="","",参照!C358)</f>
        <v>3.6400000000000001E-4</v>
      </c>
      <c r="AX358" s="52" t="str">
        <f>IF(参照!D358="","",参照!D358)</f>
        <v>メニューA</v>
      </c>
      <c r="AY358" s="52">
        <f>IF(参照!E358="","",参照!E358)</f>
        <v>0</v>
      </c>
      <c r="AZ358" s="52" t="str">
        <f>IF(参照!F358="","",参照!F358)</f>
        <v>武州瓦斯(株)</v>
      </c>
      <c r="BA358" s="52" t="str">
        <f>IF(参照!G358="","",参照!G358)</f>
        <v>武州瓦斯(株)_メニューA</v>
      </c>
      <c r="BB358" s="52">
        <f t="shared" si="36"/>
        <v>0</v>
      </c>
      <c r="BD358" s="52" t="str">
        <f>IF(参照!L358="","",参照!L358)</f>
        <v>ダイヤモンドパワー(株)</v>
      </c>
    </row>
    <row r="359" spans="47:56">
      <c r="AU359" s="52" t="str">
        <f>IF(参照!A359="","",参照!A359)</f>
        <v/>
      </c>
      <c r="AV359" s="52" t="str">
        <f>IF(参照!B359="","",参照!B359)</f>
        <v/>
      </c>
      <c r="AW359" s="52" t="str">
        <f>IF(参照!C359="","",参照!C359)</f>
        <v/>
      </c>
      <c r="AX359" s="52" t="str">
        <f>IF(参照!D359="","",参照!D359)</f>
        <v>メニューB(残差)</v>
      </c>
      <c r="AY359" s="52">
        <f>IF(参照!E359="","",参照!E359)</f>
        <v>3.0800000000000001E-4</v>
      </c>
      <c r="AZ359" s="52" t="str">
        <f>IF(参照!F359="","",参照!F359)</f>
        <v>武州瓦斯(株)</v>
      </c>
      <c r="BA359" s="52" t="str">
        <f>IF(参照!G359="","",参照!G359)</f>
        <v>武州瓦斯(株)_メニューB(残差)</v>
      </c>
      <c r="BB359" s="52">
        <f t="shared" si="36"/>
        <v>0.308</v>
      </c>
      <c r="BD359" s="52" t="str">
        <f>IF(参照!L359="","",参照!L359)</f>
        <v>太陽ガス(株)</v>
      </c>
    </row>
    <row r="360" spans="47:56">
      <c r="AU360" s="52" t="str">
        <f>IF(参照!A360="","",参照!A360)</f>
        <v/>
      </c>
      <c r="AV360" s="52" t="str">
        <f>IF(参照!B360="","",参照!B360)</f>
        <v/>
      </c>
      <c r="AW360" s="52" t="str">
        <f>IF(参照!C360="","",参照!C360)</f>
        <v/>
      </c>
      <c r="AX360" s="52" t="str">
        <f>IF(参照!D360="","",参照!D360)</f>
        <v>(参考値)事業者全体</v>
      </c>
      <c r="AY360" s="52">
        <f>IF(参照!E360="","",参照!E360)</f>
        <v>3.8900000000000002E-4</v>
      </c>
      <c r="AZ360" s="52" t="str">
        <f>IF(参照!F360="","",参照!F360)</f>
        <v>武州瓦斯(株)</v>
      </c>
      <c r="BA360" s="52" t="str">
        <f>IF(参照!G360="","",参照!G360)</f>
        <v>武州瓦斯(株)_(参考値)事業者全体</v>
      </c>
      <c r="BB360" s="52">
        <f t="shared" si="36"/>
        <v>0.38900000000000001</v>
      </c>
      <c r="BD360" s="52" t="str">
        <f>IF(参照!L360="","",参照!L360)</f>
        <v>大和エネルギー(株)</v>
      </c>
    </row>
    <row r="361" spans="47:56">
      <c r="AU361" s="52" t="str">
        <f>IF(参照!A361="","",参照!A361)</f>
        <v>A0143</v>
      </c>
      <c r="AV361" s="52" t="str">
        <f>IF(参照!B361="","",参照!B361)</f>
        <v>リニューアブル・ジャパン(株)(旧：(株)みらい電力)</v>
      </c>
      <c r="AW361" s="52">
        <f>IF(参照!C361="","",参照!C361)</f>
        <v>3.1199999999999999E-4</v>
      </c>
      <c r="AX361" s="52" t="str">
        <f>IF(参照!D361="","",参照!D361)</f>
        <v>メニューA</v>
      </c>
      <c r="AY361" s="52">
        <f>IF(参照!E361="","",参照!E361)</f>
        <v>0</v>
      </c>
      <c r="AZ361" s="52" t="str">
        <f>IF(参照!F361="","",参照!F361)</f>
        <v>リニューアブル・ジャパン(株)(旧：(株)みらい電力)</v>
      </c>
      <c r="BA361" s="52" t="str">
        <f>IF(参照!G361="","",参照!G361)</f>
        <v>リニューアブル・ジャパン(株)(旧：(株)みらい電力)_メニューA</v>
      </c>
      <c r="BB361" s="52">
        <f t="shared" si="36"/>
        <v>0</v>
      </c>
      <c r="BD361" s="52" t="str">
        <f>IF(参照!L361="","",参照!L361)</f>
        <v>大和ハウス工業(株)　</v>
      </c>
    </row>
    <row r="362" spans="47:56">
      <c r="AU362" s="52" t="str">
        <f>IF(参照!A362="","",参照!A362)</f>
        <v/>
      </c>
      <c r="AV362" s="52" t="str">
        <f>IF(参照!B362="","",参照!B362)</f>
        <v/>
      </c>
      <c r="AW362" s="52" t="str">
        <f>IF(参照!C362="","",参照!C362)</f>
        <v/>
      </c>
      <c r="AX362" s="52" t="str">
        <f>IF(参照!D362="","",参照!D362)</f>
        <v>メニューB</v>
      </c>
      <c r="AY362" s="52">
        <f>IF(参照!E362="","",参照!E362)</f>
        <v>1.27E-4</v>
      </c>
      <c r="AZ362" s="52" t="str">
        <f>IF(参照!F362="","",参照!F362)</f>
        <v>リニューアブル・ジャパン(株)(旧：(株)みらい電力)</v>
      </c>
      <c r="BA362" s="52" t="str">
        <f>IF(参照!G362="","",参照!G362)</f>
        <v>リニューアブル・ジャパン(株)(旧：(株)みらい電力)_メニューB</v>
      </c>
      <c r="BB362" s="52">
        <f t="shared" si="36"/>
        <v>0.127</v>
      </c>
      <c r="BD362" s="52" t="str">
        <f>IF(参照!L362="","",参照!L362)</f>
        <v>大和ライフエナジア(株)</v>
      </c>
    </row>
    <row r="363" spans="47:56">
      <c r="AU363" s="52" t="str">
        <f>IF(参照!A363="","",参照!A363)</f>
        <v/>
      </c>
      <c r="AV363" s="52" t="str">
        <f>IF(参照!B363="","",参照!B363)</f>
        <v/>
      </c>
      <c r="AW363" s="52" t="str">
        <f>IF(参照!C363="","",参照!C363)</f>
        <v/>
      </c>
      <c r="AX363" s="52" t="str">
        <f>IF(参照!D363="","",参照!D363)</f>
        <v>メニューC</v>
      </c>
      <c r="AY363" s="52">
        <f>IF(参照!E363="","",参照!E363)</f>
        <v>1.83E-4</v>
      </c>
      <c r="AZ363" s="52" t="str">
        <f>IF(参照!F363="","",参照!F363)</f>
        <v>リニューアブル・ジャパン(株)(旧：(株)みらい電力)</v>
      </c>
      <c r="BA363" s="52" t="str">
        <f>IF(参照!G363="","",参照!G363)</f>
        <v>リニューアブル・ジャパン(株)(旧：(株)みらい電力)_メニューC</v>
      </c>
      <c r="BB363" s="52">
        <f t="shared" si="36"/>
        <v>0.183</v>
      </c>
      <c r="BD363" s="52" t="str">
        <f>IF(参照!L363="","",参照!L363)</f>
        <v>(株)タクマエナジー</v>
      </c>
    </row>
    <row r="364" spans="47:56">
      <c r="AU364" s="52" t="str">
        <f>IF(参照!A364="","",参照!A364)</f>
        <v/>
      </c>
      <c r="AV364" s="52" t="str">
        <f>IF(参照!B364="","",参照!B364)</f>
        <v/>
      </c>
      <c r="AW364" s="52" t="str">
        <f>IF(参照!C364="","",参照!C364)</f>
        <v/>
      </c>
      <c r="AX364" s="52" t="str">
        <f>IF(参照!D364="","",参照!D364)</f>
        <v>メニューD</v>
      </c>
      <c r="AY364" s="52">
        <f>IF(参照!E364="","",参照!E364)</f>
        <v>0</v>
      </c>
      <c r="AZ364" s="52" t="str">
        <f>IF(参照!F364="","",参照!F364)</f>
        <v>リニューアブル・ジャパン(株)(旧：(株)みらい電力)</v>
      </c>
      <c r="BA364" s="52" t="str">
        <f>IF(参照!G364="","",参照!G364)</f>
        <v>リニューアブル・ジャパン(株)(旧：(株)みらい電力)_メニューD</v>
      </c>
      <c r="BB364" s="52">
        <f t="shared" si="36"/>
        <v>0</v>
      </c>
      <c r="BD364" s="52" t="str">
        <f>IF(参照!L364="","",参照!L364)</f>
        <v>(株)タケエイでんき(旧：(株)横須賀アーバンウッドパワー)</v>
      </c>
    </row>
    <row r="365" spans="47:56">
      <c r="AU365" s="52" t="str">
        <f>IF(参照!A365="","",参照!A365)</f>
        <v/>
      </c>
      <c r="AV365" s="52" t="str">
        <f>IF(参照!B365="","",参照!B365)</f>
        <v/>
      </c>
      <c r="AW365" s="52" t="str">
        <f>IF(参照!C365="","",参照!C365)</f>
        <v/>
      </c>
      <c r="AX365" s="52" t="str">
        <f>IF(参照!D365="","",参照!D365)</f>
        <v>メニューE(残差)</v>
      </c>
      <c r="AY365" s="52">
        <f>IF(参照!E365="","",参照!E365)</f>
        <v>3.5100000000000002E-4</v>
      </c>
      <c r="AZ365" s="52" t="str">
        <f>IF(参照!F365="","",参照!F365)</f>
        <v>リニューアブル・ジャパン(株)(旧：(株)みらい電力)</v>
      </c>
      <c r="BA365" s="52" t="str">
        <f>IF(参照!G365="","",参照!G365)</f>
        <v>リニューアブル・ジャパン(株)(旧：(株)みらい電力)_メニューE(残差)</v>
      </c>
      <c r="BB365" s="52">
        <f t="shared" si="36"/>
        <v>0.35100000000000003</v>
      </c>
      <c r="BD365" s="52" t="str">
        <f>IF(参照!L365="","",参照!L365)</f>
        <v>たんたんエナジー(株)</v>
      </c>
    </row>
    <row r="366" spans="47:56">
      <c r="AU366" s="52" t="str">
        <f>IF(参照!A366="","",参照!A366)</f>
        <v/>
      </c>
      <c r="AV366" s="52" t="str">
        <f>IF(参照!B366="","",参照!B366)</f>
        <v/>
      </c>
      <c r="AW366" s="52" t="str">
        <f>IF(参照!C366="","",参照!C366)</f>
        <v/>
      </c>
      <c r="AX366" s="52" t="str">
        <f>IF(参照!D366="","",参照!D366)</f>
        <v>(参考値)事業者全体</v>
      </c>
      <c r="AY366" s="52">
        <f>IF(参照!E366="","",参照!E366)</f>
        <v>5.7499999999999999E-4</v>
      </c>
      <c r="AZ366" s="52" t="str">
        <f>IF(参照!F366="","",参照!F366)</f>
        <v>リニューアブル・ジャパン(株)(旧：(株)みらい電力)</v>
      </c>
      <c r="BA366" s="52" t="str">
        <f>IF(参照!G366="","",参照!G366)</f>
        <v>リニューアブル・ジャパン(株)(旧：(株)みらい電力)_(参考値)事業者全体</v>
      </c>
      <c r="BB366" s="52">
        <f t="shared" si="36"/>
        <v>0.57499999999999996</v>
      </c>
      <c r="BD366" s="52" t="str">
        <f>IF(参照!L366="","",参照!L366)</f>
        <v>(株)地域創生ホールディングス</v>
      </c>
    </row>
    <row r="367" spans="47:56">
      <c r="AU367" s="52" t="str">
        <f>IF(参照!A367="","",参照!A367)</f>
        <v>A0144</v>
      </c>
      <c r="AV367" s="52" t="str">
        <f>IF(参照!B367="","",参照!B367)</f>
        <v>大垣ガス(株)</v>
      </c>
      <c r="AW367" s="52">
        <f>IF(参照!C367="","",参照!C367)</f>
        <v>3.6400000000000001E-4</v>
      </c>
      <c r="AX367" s="52" t="str">
        <f>IF(参照!D367="","",参照!D367)</f>
        <v/>
      </c>
      <c r="AY367" s="52">
        <f>IF(参照!E367="","",参照!E367)</f>
        <v>3.0800000000000001E-4</v>
      </c>
      <c r="AZ367" s="52" t="str">
        <f>IF(参照!F367="","",参照!F367)</f>
        <v>大垣ガス(株)</v>
      </c>
      <c r="BA367" s="52" t="str">
        <f>IF(参照!G367="","",参照!G367)</f>
        <v>大垣ガス(株)_</v>
      </c>
      <c r="BB367" s="52">
        <f t="shared" si="36"/>
        <v>0.308</v>
      </c>
      <c r="BD367" s="52" t="str">
        <f>IF(参照!L367="","",参照!L367)</f>
        <v>(株)地球クラブ</v>
      </c>
    </row>
    <row r="368" spans="47:56">
      <c r="AU368" s="52" t="str">
        <f>IF(参照!A368="","",参照!A368)</f>
        <v>A0145</v>
      </c>
      <c r="AV368" s="52" t="str">
        <f>IF(参照!B368="","",参照!B368)</f>
        <v>(株)藤田商店</v>
      </c>
      <c r="AW368" s="52">
        <f>IF(参照!C368="","",参照!C368)</f>
        <v>4.86E-4</v>
      </c>
      <c r="AX368" s="52" t="str">
        <f>IF(参照!D368="","",参照!D368)</f>
        <v>メニューA</v>
      </c>
      <c r="AY368" s="52">
        <f>IF(参照!E368="","",参照!E368)</f>
        <v>0</v>
      </c>
      <c r="AZ368" s="52" t="str">
        <f>IF(参照!F368="","",参照!F368)</f>
        <v>(株)藤田商店</v>
      </c>
      <c r="BA368" s="52" t="str">
        <f>IF(参照!G368="","",参照!G368)</f>
        <v>(株)藤田商店_メニューA</v>
      </c>
      <c r="BB368" s="52">
        <f t="shared" si="36"/>
        <v>0</v>
      </c>
      <c r="BD368" s="52" t="str">
        <f>IF(参照!L368="","",参照!L368)</f>
        <v>秩父新電力(株)</v>
      </c>
    </row>
    <row r="369" spans="47:56">
      <c r="AU369" s="52" t="str">
        <f>IF(参照!A369="","",参照!A369)</f>
        <v/>
      </c>
      <c r="AV369" s="52" t="str">
        <f>IF(参照!B369="","",参照!B369)</f>
        <v/>
      </c>
      <c r="AW369" s="52" t="str">
        <f>IF(参照!C369="","",参照!C369)</f>
        <v/>
      </c>
      <c r="AX369" s="52" t="str">
        <f>IF(参照!D369="","",参照!D369)</f>
        <v>メニューB(残差)</v>
      </c>
      <c r="AY369" s="52">
        <f>IF(参照!E369="","",参照!E369)</f>
        <v>4.66E-4</v>
      </c>
      <c r="AZ369" s="52" t="str">
        <f>IF(参照!F369="","",参照!F369)</f>
        <v>(株)藤田商店</v>
      </c>
      <c r="BA369" s="52" t="str">
        <f>IF(参照!G369="","",参照!G369)</f>
        <v>(株)藤田商店_メニューB(残差)</v>
      </c>
      <c r="BB369" s="52">
        <f t="shared" si="36"/>
        <v>0.46599999999999997</v>
      </c>
      <c r="BD369" s="52" t="str">
        <f>IF(参照!L369="","",参照!L369)</f>
        <v>千葉電力(株)</v>
      </c>
    </row>
    <row r="370" spans="47:56">
      <c r="AU370" s="52" t="str">
        <f>IF(参照!A370="","",参照!A370)</f>
        <v/>
      </c>
      <c r="AV370" s="52" t="str">
        <f>IF(参照!B370="","",参照!B370)</f>
        <v/>
      </c>
      <c r="AW370" s="52" t="str">
        <f>IF(参照!C370="","",参照!C370)</f>
        <v/>
      </c>
      <c r="AX370" s="52" t="str">
        <f>IF(参照!D370="","",参照!D370)</f>
        <v>(参考値)事業者全体</v>
      </c>
      <c r="AY370" s="52">
        <f>IF(参照!E370="","",参照!E370)</f>
        <v>5.3899999999999998E-4</v>
      </c>
      <c r="AZ370" s="52" t="str">
        <f>IF(参照!F370="","",参照!F370)</f>
        <v>(株)藤田商店</v>
      </c>
      <c r="BA370" s="52" t="str">
        <f>IF(参照!G370="","",参照!G370)</f>
        <v>(株)藤田商店_(参考値)事業者全体</v>
      </c>
      <c r="BB370" s="52">
        <f t="shared" si="36"/>
        <v>0.53900000000000003</v>
      </c>
      <c r="BD370" s="52" t="str">
        <f>IF(参照!L370="","",参照!L370)</f>
        <v>(株)チャームドライフ</v>
      </c>
    </row>
    <row r="371" spans="47:56">
      <c r="AU371" s="52" t="str">
        <f>IF(参照!A371="","",参照!A371)</f>
        <v>A0146</v>
      </c>
      <c r="AV371" s="52" t="str">
        <f>IF(参照!B371="","",参照!B371)</f>
        <v>(株)ケーブルネット下関</v>
      </c>
      <c r="AW371" s="52">
        <f>IF(参照!C371="","",参照!C371)</f>
        <v>4.5800000000000002E-4</v>
      </c>
      <c r="AX371" s="52" t="str">
        <f>IF(参照!D371="","",参照!D371)</f>
        <v/>
      </c>
      <c r="AY371" s="52">
        <f>IF(参照!E371="","",参照!E371)</f>
        <v>5.0000000000000001E-4</v>
      </c>
      <c r="AZ371" s="52" t="str">
        <f>IF(参照!F371="","",参照!F371)</f>
        <v>(株)ケーブルネット下関</v>
      </c>
      <c r="BA371" s="52" t="str">
        <f>IF(参照!G371="","",参照!G371)</f>
        <v>(株)ケーブルネット下関_</v>
      </c>
      <c r="BB371" s="52">
        <f t="shared" si="36"/>
        <v>0.5</v>
      </c>
      <c r="BD371" s="52" t="str">
        <f>IF(参照!L371="","",参照!L371)</f>
        <v>中央電力(株)</v>
      </c>
    </row>
    <row r="372" spans="47:56">
      <c r="AU372" s="52" t="str">
        <f>IF(参照!A372="","",参照!A372)</f>
        <v>A0147</v>
      </c>
      <c r="AV372" s="52" t="str">
        <f>IF(参照!B372="","",参照!B372)</f>
        <v>(株)ジェイコム九州</v>
      </c>
      <c r="AW372" s="52">
        <f>IF(参照!C372="","",参照!C372)</f>
        <v>4.6099999999999998E-4</v>
      </c>
      <c r="AX372" s="52" t="str">
        <f>IF(参照!D372="","",参照!D372)</f>
        <v/>
      </c>
      <c r="AY372" s="52">
        <f>IF(参照!E372="","",参照!E372)</f>
        <v>5.0299999999999997E-4</v>
      </c>
      <c r="AZ372" s="52" t="str">
        <f>IF(参照!F372="","",参照!F372)</f>
        <v>(株)ジェイコム九州</v>
      </c>
      <c r="BA372" s="52" t="str">
        <f>IF(参照!G372="","",参照!G372)</f>
        <v>(株)ジェイコム九州_</v>
      </c>
      <c r="BB372" s="52">
        <f t="shared" si="36"/>
        <v>0.503</v>
      </c>
      <c r="BD372" s="52" t="str">
        <f>IF(参照!L372="","",参照!L372)</f>
        <v>中央電力エナジー(株)</v>
      </c>
    </row>
    <row r="373" spans="47:56">
      <c r="AU373" s="52" t="str">
        <f>IF(参照!A373="","",参照!A373)</f>
        <v>A0149</v>
      </c>
      <c r="AV373" s="52" t="str">
        <f>IF(参照!B373="","",参照!B373)</f>
        <v>(株)グローバルエンジニアリング</v>
      </c>
      <c r="AW373" s="52">
        <f>IF(参照!C373="","",参照!C373)</f>
        <v>5.4299999999999997E-4</v>
      </c>
      <c r="AX373" s="52" t="str">
        <f>IF(参照!D373="","",参照!D373)</f>
        <v>メニューA</v>
      </c>
      <c r="AY373" s="52">
        <f>IF(参照!E373="","",参照!E373)</f>
        <v>0</v>
      </c>
      <c r="AZ373" s="52" t="str">
        <f>IF(参照!F373="","",参照!F373)</f>
        <v>(株)グローバルエンジニアリング</v>
      </c>
      <c r="BA373" s="52" t="str">
        <f>IF(参照!G373="","",参照!G373)</f>
        <v>(株)グローバルエンジニアリング_メニューA</v>
      </c>
      <c r="BB373" s="52">
        <f t="shared" si="36"/>
        <v>0</v>
      </c>
      <c r="BD373" s="52" t="str">
        <f>IF(参照!L373="","",参照!L373)</f>
        <v>(株)中海テレビ放送</v>
      </c>
    </row>
    <row r="374" spans="47:56">
      <c r="AU374" s="52" t="str">
        <f>IF(参照!A374="","",参照!A374)</f>
        <v/>
      </c>
      <c r="AV374" s="52" t="str">
        <f>IF(参照!B374="","",参照!B374)</f>
        <v/>
      </c>
      <c r="AW374" s="52" t="str">
        <f>IF(参照!C374="","",参照!C374)</f>
        <v/>
      </c>
      <c r="AX374" s="52" t="str">
        <f>IF(参照!D374="","",参照!D374)</f>
        <v>メニューB(残差)</v>
      </c>
      <c r="AY374" s="52">
        <f>IF(参照!E374="","",参照!E374)</f>
        <v>5.7300000000000005E-4</v>
      </c>
      <c r="AZ374" s="52" t="str">
        <f>IF(参照!F374="","",参照!F374)</f>
        <v>(株)グローバルエンジニアリング</v>
      </c>
      <c r="BA374" s="52" t="str">
        <f>IF(参照!G374="","",参照!G374)</f>
        <v>(株)グローバルエンジニアリング_メニューB(残差)</v>
      </c>
      <c r="BB374" s="52">
        <f t="shared" si="36"/>
        <v>0.57300000000000006</v>
      </c>
      <c r="BD374" s="52" t="str">
        <f>IF(参照!L374="","",参照!L374)</f>
        <v>(株)中京電力</v>
      </c>
    </row>
    <row r="375" spans="47:56">
      <c r="AU375" s="52" t="str">
        <f>IF(参照!A375="","",参照!A375)</f>
        <v/>
      </c>
      <c r="AV375" s="52" t="str">
        <f>IF(参照!B375="","",参照!B375)</f>
        <v/>
      </c>
      <c r="AW375" s="52" t="str">
        <f>IF(参照!C375="","",参照!C375)</f>
        <v/>
      </c>
      <c r="AX375" s="52" t="str">
        <f>IF(参照!D375="","",参照!D375)</f>
        <v>(参考値)事業者全体</v>
      </c>
      <c r="AY375" s="52">
        <f>IF(参照!E375="","",参照!E375)</f>
        <v>3.77E-4</v>
      </c>
      <c r="AZ375" s="52" t="str">
        <f>IF(参照!F375="","",参照!F375)</f>
        <v>(株)グローバルエンジニアリング</v>
      </c>
      <c r="BA375" s="52" t="str">
        <f>IF(参照!G375="","",参照!G375)</f>
        <v>(株)グローバルエンジニアリング_(参考値)事業者全体</v>
      </c>
      <c r="BB375" s="52">
        <f t="shared" si="36"/>
        <v>0.377</v>
      </c>
      <c r="BD375" s="52" t="str">
        <f>IF(参照!L375="","",参照!L375)</f>
        <v>中小企業支援(株)</v>
      </c>
    </row>
    <row r="376" spans="47:56">
      <c r="AU376" s="52" t="str">
        <f>IF(参照!A376="","",参照!A376)</f>
        <v>A0150</v>
      </c>
      <c r="AV376" s="52" t="str">
        <f>IF(参照!B376="","",参照!B376)</f>
        <v>九州エナジー(株)</v>
      </c>
      <c r="AW376" s="52">
        <f>IF(参照!C376="","",参照!C376)</f>
        <v>4.7600000000000002E-4</v>
      </c>
      <c r="AX376" s="52" t="str">
        <f>IF(参照!D376="","",参照!D376)</f>
        <v>メニューA</v>
      </c>
      <c r="AY376" s="52">
        <f>IF(参照!E376="","",参照!E376)</f>
        <v>0</v>
      </c>
      <c r="AZ376" s="52" t="str">
        <f>IF(参照!F376="","",参照!F376)</f>
        <v>九州エナジー(株)</v>
      </c>
      <c r="BA376" s="52" t="str">
        <f>IF(参照!G376="","",参照!G376)</f>
        <v>九州エナジー(株)_メニューA</v>
      </c>
      <c r="BB376" s="52">
        <f t="shared" si="36"/>
        <v>0</v>
      </c>
      <c r="BD376" s="52" t="str">
        <f>IF(参照!L376="","",参照!L376)</f>
        <v>(株)津軽あっぷるパワー</v>
      </c>
    </row>
    <row r="377" spans="47:56">
      <c r="AU377" s="52" t="str">
        <f>IF(参照!A377="","",参照!A377)</f>
        <v/>
      </c>
      <c r="AV377" s="52" t="str">
        <f>IF(参照!B377="","",参照!B377)</f>
        <v/>
      </c>
      <c r="AW377" s="52" t="str">
        <f>IF(参照!C377="","",参照!C377)</f>
        <v/>
      </c>
      <c r="AX377" s="52" t="str">
        <f>IF(参照!D377="","",参照!D377)</f>
        <v>メニューB(残差)</v>
      </c>
      <c r="AY377" s="52">
        <f>IF(参照!E377="","",参照!E377)</f>
        <v>4.37E-4</v>
      </c>
      <c r="AZ377" s="52" t="str">
        <f>IF(参照!F377="","",参照!F377)</f>
        <v>九州エナジー(株)</v>
      </c>
      <c r="BA377" s="52" t="str">
        <f>IF(参照!G377="","",参照!G377)</f>
        <v>九州エナジー(株)_メニューB(残差)</v>
      </c>
      <c r="BB377" s="52">
        <f t="shared" si="36"/>
        <v>0.437</v>
      </c>
      <c r="BD377" s="52" t="str">
        <f>IF(参照!L377="","",参照!L377)</f>
        <v>土浦ケーブルテレビ(株)</v>
      </c>
    </row>
    <row r="378" spans="47:56">
      <c r="AU378" s="52" t="str">
        <f>IF(参照!A378="","",参照!A378)</f>
        <v/>
      </c>
      <c r="AV378" s="52" t="str">
        <f>IF(参照!B378="","",参照!B378)</f>
        <v/>
      </c>
      <c r="AW378" s="52" t="str">
        <f>IF(参照!C378="","",参照!C378)</f>
        <v/>
      </c>
      <c r="AX378" s="52" t="str">
        <f>IF(参照!D378="","",参照!D378)</f>
        <v>(参考値)事業者全体</v>
      </c>
      <c r="AY378" s="52">
        <f>IF(参照!E378="","",参照!E378)</f>
        <v>4.6799999999999999E-4</v>
      </c>
      <c r="AZ378" s="52" t="str">
        <f>IF(参照!F378="","",参照!F378)</f>
        <v>九州エナジー(株)</v>
      </c>
      <c r="BA378" s="52" t="str">
        <f>IF(参照!G378="","",参照!G378)</f>
        <v>九州エナジー(株)_(参考値)事業者全体</v>
      </c>
      <c r="BB378" s="52">
        <f t="shared" si="36"/>
        <v>0.46799999999999997</v>
      </c>
      <c r="BD378" s="52" t="str">
        <f>IF(参照!L378="","",参照!L378)</f>
        <v>つづくみらいエナジー(株)</v>
      </c>
    </row>
    <row r="379" spans="47:56">
      <c r="AU379" s="52" t="str">
        <f>IF(参照!A379="","",参照!A379)</f>
        <v>A0151</v>
      </c>
      <c r="AV379" s="52" t="str">
        <f>IF(参照!B379="","",参照!B379)</f>
        <v>(株)トヨタエナジーソリューションズ</v>
      </c>
      <c r="AW379" s="52">
        <f>IF(参照!C379="","",参照!C379)</f>
        <v>4.3300000000000001E-4</v>
      </c>
      <c r="AX379" s="52" t="str">
        <f>IF(参照!D379="","",参照!D379)</f>
        <v/>
      </c>
      <c r="AY379" s="52">
        <f>IF(参照!E379="","",参照!E379)</f>
        <v>4.2400000000000001E-4</v>
      </c>
      <c r="AZ379" s="52" t="str">
        <f>IF(参照!F379="","",参照!F379)</f>
        <v>(株)トヨタエナジーソリューションズ</v>
      </c>
      <c r="BA379" s="52" t="str">
        <f>IF(参照!G379="","",参照!G379)</f>
        <v>(株)トヨタエナジーソリューションズ_</v>
      </c>
      <c r="BB379" s="52">
        <f t="shared" si="36"/>
        <v>0.42399999999999999</v>
      </c>
      <c r="BD379" s="52" t="str">
        <f>IF(参照!L379="","",参照!L379)</f>
        <v>ティーダッシュ合同会社</v>
      </c>
    </row>
    <row r="380" spans="47:56">
      <c r="AU380" s="52" t="str">
        <f>IF(参照!A380="","",参照!A380)</f>
        <v>A0153</v>
      </c>
      <c r="AV380" s="52" t="str">
        <f>IF(参照!B380="","",参照!B380)</f>
        <v>(株)エナリス・パワー・マーケティング</v>
      </c>
      <c r="AW380" s="52">
        <f>IF(参照!C380="","",参照!C380)</f>
        <v>4.5199999999999998E-4</v>
      </c>
      <c r="AX380" s="52" t="str">
        <f>IF(参照!D380="","",参照!D380)</f>
        <v>メニューA</v>
      </c>
      <c r="AY380" s="52">
        <f>IF(参照!E380="","",参照!E380)</f>
        <v>0</v>
      </c>
      <c r="AZ380" s="52" t="str">
        <f>IF(参照!F380="","",参照!F380)</f>
        <v>(株)エナリス・パワー・マーケティング</v>
      </c>
      <c r="BA380" s="52" t="str">
        <f>IF(参照!G380="","",参照!G380)</f>
        <v>(株)エナリス・パワー・マーケティング_メニューA</v>
      </c>
      <c r="BB380" s="52">
        <f t="shared" si="36"/>
        <v>0</v>
      </c>
      <c r="BD380" s="52" t="str">
        <f>IF(参照!L380="","",参照!L380)</f>
        <v>デジタルグリッド(株)</v>
      </c>
    </row>
    <row r="381" spans="47:56">
      <c r="AU381" s="52" t="str">
        <f>IF(参照!A381="","",参照!A381)</f>
        <v/>
      </c>
      <c r="AV381" s="52" t="str">
        <f>IF(参照!B381="","",参照!B381)</f>
        <v/>
      </c>
      <c r="AW381" s="52" t="str">
        <f>IF(参照!C381="","",参照!C381)</f>
        <v/>
      </c>
      <c r="AX381" s="52" t="str">
        <f>IF(参照!D381="","",参照!D381)</f>
        <v>メニューB</v>
      </c>
      <c r="AY381" s="52">
        <f>IF(参照!E381="","",参照!E381)</f>
        <v>3.77E-4</v>
      </c>
      <c r="AZ381" s="52" t="str">
        <f>IF(参照!F381="","",参照!F381)</f>
        <v>(株)エナリス・パワー・マーケティング</v>
      </c>
      <c r="BA381" s="52" t="str">
        <f>IF(参照!G381="","",参照!G381)</f>
        <v>(株)エナリス・パワー・マーケティング_メニューB</v>
      </c>
      <c r="BB381" s="52">
        <f t="shared" si="36"/>
        <v>0.377</v>
      </c>
      <c r="BD381" s="52" t="str">
        <f>IF(参照!L381="","",参照!L381)</f>
        <v>テス・エンジニアリング(株)</v>
      </c>
    </row>
    <row r="382" spans="47:56">
      <c r="AU382" s="52" t="str">
        <f>IF(参照!A382="","",参照!A382)</f>
        <v/>
      </c>
      <c r="AV382" s="52" t="str">
        <f>IF(参照!B382="","",参照!B382)</f>
        <v/>
      </c>
      <c r="AW382" s="52" t="str">
        <f>IF(参照!C382="","",参照!C382)</f>
        <v/>
      </c>
      <c r="AX382" s="52" t="str">
        <f>IF(参照!D382="","",参照!D382)</f>
        <v>メニューC</v>
      </c>
      <c r="AY382" s="52">
        <f>IF(参照!E382="","",参照!E382)</f>
        <v>0</v>
      </c>
      <c r="AZ382" s="52" t="str">
        <f>IF(参照!F382="","",参照!F382)</f>
        <v>(株)エナリス・パワー・マーケティング</v>
      </c>
      <c r="BA382" s="52" t="str">
        <f>IF(参照!G382="","",参照!G382)</f>
        <v>(株)エナリス・パワー・マーケティング_メニューC</v>
      </c>
      <c r="BB382" s="52">
        <f t="shared" si="36"/>
        <v>0</v>
      </c>
      <c r="BD382" s="52" t="str">
        <f>IF(参照!L382="","",参照!L382)</f>
        <v>テプコカスタマーサービス(株)</v>
      </c>
    </row>
    <row r="383" spans="47:56">
      <c r="AU383" s="52" t="str">
        <f>IF(参照!A383="","",参照!A383)</f>
        <v/>
      </c>
      <c r="AV383" s="52" t="str">
        <f>IF(参照!B383="","",参照!B383)</f>
        <v/>
      </c>
      <c r="AW383" s="52" t="str">
        <f>IF(参照!C383="","",参照!C383)</f>
        <v/>
      </c>
      <c r="AX383" s="52" t="str">
        <f>IF(参照!D383="","",参照!D383)</f>
        <v>メニューD</v>
      </c>
      <c r="AY383" s="52">
        <f>IF(参照!E383="","",参照!E383)</f>
        <v>0</v>
      </c>
      <c r="AZ383" s="52" t="str">
        <f>IF(参照!F383="","",参照!F383)</f>
        <v>(株)エナリス・パワー・マーケティング</v>
      </c>
      <c r="BA383" s="52" t="str">
        <f>IF(参照!G383="","",参照!G383)</f>
        <v>(株)エナリス・パワー・マーケティング_メニューD</v>
      </c>
      <c r="BB383" s="52">
        <f t="shared" si="36"/>
        <v>0</v>
      </c>
      <c r="BD383" s="52" t="str">
        <f>IF(参照!L383="","",参照!L383)</f>
        <v>(株)デベロップ</v>
      </c>
    </row>
    <row r="384" spans="47:56">
      <c r="AU384" s="52" t="str">
        <f>IF(参照!A384="","",参照!A384)</f>
        <v/>
      </c>
      <c r="AV384" s="52" t="str">
        <f>IF(参照!B384="","",参照!B384)</f>
        <v/>
      </c>
      <c r="AW384" s="52" t="str">
        <f>IF(参照!C384="","",参照!C384)</f>
        <v/>
      </c>
      <c r="AX384" s="52" t="str">
        <f>IF(参照!D384="","",参照!D384)</f>
        <v>メニューE</v>
      </c>
      <c r="AY384" s="52">
        <f>IF(参照!E384="","",参照!E384)</f>
        <v>0</v>
      </c>
      <c r="AZ384" s="52" t="str">
        <f>IF(参照!F384="","",参照!F384)</f>
        <v>(株)エナリス・パワー・マーケティング</v>
      </c>
      <c r="BA384" s="52" t="str">
        <f>IF(参照!G384="","",参照!G384)</f>
        <v>(株)エナリス・パワー・マーケティング_メニューE</v>
      </c>
      <c r="BB384" s="52">
        <f t="shared" si="36"/>
        <v>0</v>
      </c>
      <c r="BD384" s="52" t="str">
        <f>IF(参照!L384="","",参照!L384)</f>
        <v>(株)デライトアップ</v>
      </c>
    </row>
    <row r="385" spans="47:56">
      <c r="AU385" s="52" t="str">
        <f>IF(参照!A385="","",参照!A385)</f>
        <v/>
      </c>
      <c r="AV385" s="52" t="str">
        <f>IF(参照!B385="","",参照!B385)</f>
        <v/>
      </c>
      <c r="AW385" s="52" t="str">
        <f>IF(参照!C385="","",参照!C385)</f>
        <v/>
      </c>
      <c r="AX385" s="52" t="str">
        <f>IF(参照!D385="","",参照!D385)</f>
        <v>メニューF</v>
      </c>
      <c r="AY385" s="52">
        <f>IF(参照!E385="","",参照!E385)</f>
        <v>0</v>
      </c>
      <c r="AZ385" s="52" t="str">
        <f>IF(参照!F385="","",参照!F385)</f>
        <v>(株)エナリス・パワー・マーケティング</v>
      </c>
      <c r="BA385" s="52" t="str">
        <f>IF(参照!G385="","",参照!G385)</f>
        <v>(株)エナリス・パワー・マーケティング_メニューF</v>
      </c>
      <c r="BB385" s="52">
        <f t="shared" si="36"/>
        <v>0</v>
      </c>
      <c r="BD385" s="52" t="str">
        <f>IF(参照!L385="","",参照!L385)</f>
        <v>(株)テレ・マーカー</v>
      </c>
    </row>
    <row r="386" spans="47:56">
      <c r="AU386" s="52" t="str">
        <f>IF(参照!A386="","",参照!A386)</f>
        <v/>
      </c>
      <c r="AV386" s="52" t="str">
        <f>IF(参照!B386="","",参照!B386)</f>
        <v/>
      </c>
      <c r="AW386" s="52" t="str">
        <f>IF(参照!C386="","",参照!C386)</f>
        <v/>
      </c>
      <c r="AX386" s="52" t="str">
        <f>IF(参照!D386="","",参照!D386)</f>
        <v>メニューG</v>
      </c>
      <c r="AY386" s="52">
        <f>IF(参照!E386="","",参照!E386)</f>
        <v>0</v>
      </c>
      <c r="AZ386" s="52" t="str">
        <f>IF(参照!F386="","",参照!F386)</f>
        <v>(株)エナリス・パワー・マーケティング</v>
      </c>
      <c r="BA386" s="52" t="str">
        <f>IF(参照!G386="","",参照!G386)</f>
        <v>(株)エナリス・パワー・マーケティング_メニューG</v>
      </c>
      <c r="BB386" s="52">
        <f t="shared" si="36"/>
        <v>0</v>
      </c>
      <c r="BD386" s="52" t="str">
        <f>IF(参照!L386="","",参照!L386)</f>
        <v>(株)デンケン</v>
      </c>
    </row>
    <row r="387" spans="47:56">
      <c r="AU387" s="52" t="str">
        <f>IF(参照!A387="","",参照!A387)</f>
        <v/>
      </c>
      <c r="AV387" s="52" t="str">
        <f>IF(参照!B387="","",参照!B387)</f>
        <v/>
      </c>
      <c r="AW387" s="52" t="str">
        <f>IF(参照!C387="","",参照!C387)</f>
        <v/>
      </c>
      <c r="AX387" s="52" t="str">
        <f>IF(参照!D387="","",参照!D387)</f>
        <v>メニューH</v>
      </c>
      <c r="AY387" s="52">
        <f>IF(参照!E387="","",参照!E387)</f>
        <v>1E-4</v>
      </c>
      <c r="AZ387" s="52" t="str">
        <f>IF(参照!F387="","",参照!F387)</f>
        <v>(株)エナリス・パワー・マーケティング</v>
      </c>
      <c r="BA387" s="52" t="str">
        <f>IF(参照!G387="","",参照!G387)</f>
        <v>(株)エナリス・パワー・マーケティング_メニューH</v>
      </c>
      <c r="BB387" s="52">
        <f t="shared" si="36"/>
        <v>0.1</v>
      </c>
      <c r="BD387" s="52" t="str">
        <f>IF(参照!L387="","",参照!L387)</f>
        <v>電源開発(株)</v>
      </c>
    </row>
    <row r="388" spans="47:56">
      <c r="AU388" s="52" t="str">
        <f>IF(参照!A388="","",参照!A388)</f>
        <v/>
      </c>
      <c r="AV388" s="52" t="str">
        <f>IF(参照!B388="","",参照!B388)</f>
        <v/>
      </c>
      <c r="AW388" s="52" t="str">
        <f>IF(参照!C388="","",参照!C388)</f>
        <v/>
      </c>
      <c r="AX388" s="52" t="str">
        <f>IF(参照!D388="","",参照!D388)</f>
        <v>メニューI</v>
      </c>
      <c r="AY388" s="52">
        <f>IF(参照!E388="","",参照!E388)</f>
        <v>2.9999999999999997E-4</v>
      </c>
      <c r="AZ388" s="52" t="str">
        <f>IF(参照!F388="","",参照!F388)</f>
        <v>(株)エナリス・パワー・マーケティング</v>
      </c>
      <c r="BA388" s="52" t="str">
        <f>IF(参照!G388="","",参照!G388)</f>
        <v>(株)エナリス・パワー・マーケティング_メニューI</v>
      </c>
      <c r="BB388" s="52">
        <f t="shared" si="36"/>
        <v>0.3</v>
      </c>
      <c r="BD388" s="52" t="str">
        <f>IF(参照!L388="","",参照!L388)</f>
        <v>電力保全サービス(株)</v>
      </c>
    </row>
    <row r="389" spans="47:56">
      <c r="AU389" s="52" t="str">
        <f>IF(参照!A389="","",参照!A389)</f>
        <v/>
      </c>
      <c r="AV389" s="52" t="str">
        <f>IF(参照!B389="","",参照!B389)</f>
        <v/>
      </c>
      <c r="AW389" s="52" t="str">
        <f>IF(参照!C389="","",参照!C389)</f>
        <v/>
      </c>
      <c r="AX389" s="52" t="str">
        <f>IF(参照!D389="","",参照!D389)</f>
        <v>メニューJ</v>
      </c>
      <c r="AY389" s="52">
        <f>IF(参照!E389="","",参照!E389)</f>
        <v>4.0000000000000002E-4</v>
      </c>
      <c r="AZ389" s="52" t="str">
        <f>IF(参照!F389="","",参照!F389)</f>
        <v>(株)エナリス・パワー・マーケティング</v>
      </c>
      <c r="BA389" s="52" t="str">
        <f>IF(参照!G389="","",参照!G389)</f>
        <v>(株)エナリス・パワー・マーケティング_メニューJ</v>
      </c>
      <c r="BB389" s="52">
        <f t="shared" ref="BB389:BB452" si="37">AY389*1000</f>
        <v>0.4</v>
      </c>
      <c r="BD389" s="52" t="str">
        <f>IF(参照!L389="","",参照!L389)</f>
        <v>東亜ガス(株)</v>
      </c>
    </row>
    <row r="390" spans="47:56">
      <c r="AU390" s="52" t="str">
        <f>IF(参照!A390="","",参照!A390)</f>
        <v/>
      </c>
      <c r="AV390" s="52" t="str">
        <f>IF(参照!B390="","",参照!B390)</f>
        <v/>
      </c>
      <c r="AW390" s="52" t="str">
        <f>IF(参照!C390="","",参照!C390)</f>
        <v/>
      </c>
      <c r="AX390" s="52" t="str">
        <f>IF(参照!D390="","",参照!D390)</f>
        <v>メニューK</v>
      </c>
      <c r="AY390" s="52">
        <f>IF(参照!E390="","",参照!E390)</f>
        <v>4.0000000000000002E-4</v>
      </c>
      <c r="AZ390" s="52" t="str">
        <f>IF(参照!F390="","",参照!F390)</f>
        <v>(株)エナリス・パワー・マーケティング</v>
      </c>
      <c r="BA390" s="52" t="str">
        <f>IF(参照!G390="","",参照!G390)</f>
        <v>(株)エナリス・パワー・マーケティング_メニューK</v>
      </c>
      <c r="BB390" s="52">
        <f t="shared" si="37"/>
        <v>0.4</v>
      </c>
      <c r="BD390" s="52" t="str">
        <f>IF(参照!L390="","",参照!L390)</f>
        <v>(株)東急パワーサプライ</v>
      </c>
    </row>
    <row r="391" spans="47:56">
      <c r="AU391" s="52" t="str">
        <f>IF(参照!A391="","",参照!A391)</f>
        <v/>
      </c>
      <c r="AV391" s="52" t="str">
        <f>IF(参照!B391="","",参照!B391)</f>
        <v/>
      </c>
      <c r="AW391" s="52" t="str">
        <f>IF(参照!C391="","",参照!C391)</f>
        <v/>
      </c>
      <c r="AX391" s="52" t="str">
        <f>IF(参照!D391="","",参照!D391)</f>
        <v>メニューL(残差)</v>
      </c>
      <c r="AY391" s="52">
        <f>IF(参照!E391="","",参照!E391)</f>
        <v>5.8E-4</v>
      </c>
      <c r="AZ391" s="52" t="str">
        <f>IF(参照!F391="","",参照!F391)</f>
        <v>(株)エナリス・パワー・マーケティング</v>
      </c>
      <c r="BA391" s="52" t="str">
        <f>IF(参照!G391="","",参照!G391)</f>
        <v>(株)エナリス・パワー・マーケティング_メニューL(残差)</v>
      </c>
      <c r="BB391" s="52">
        <f t="shared" si="37"/>
        <v>0.57999999999999996</v>
      </c>
      <c r="BD391" s="52" t="str">
        <f>IF(参照!L391="","",参照!L391)</f>
        <v>東京エコサービス(株)</v>
      </c>
    </row>
    <row r="392" spans="47:56">
      <c r="AU392" s="52" t="str">
        <f>IF(参照!A392="","",参照!A392)</f>
        <v/>
      </c>
      <c r="AV392" s="52" t="str">
        <f>IF(参照!B392="","",参照!B392)</f>
        <v/>
      </c>
      <c r="AW392" s="52" t="str">
        <f>IF(参照!C392="","",参照!C392)</f>
        <v/>
      </c>
      <c r="AX392" s="52" t="str">
        <f>IF(参照!D392="","",参照!D392)</f>
        <v>(参考値)事業者全体</v>
      </c>
      <c r="AY392" s="52">
        <f>IF(参照!E392="","",参照!E392)</f>
        <v>6.2399999999999999E-4</v>
      </c>
      <c r="AZ392" s="52" t="str">
        <f>IF(参照!F392="","",参照!F392)</f>
        <v>(株)エナリス・パワー・マーケティング</v>
      </c>
      <c r="BA392" s="52" t="str">
        <f>IF(参照!G392="","",参照!G392)</f>
        <v>(株)エナリス・パワー・マーケティング_(参考値)事業者全体</v>
      </c>
      <c r="BB392" s="52">
        <f t="shared" si="37"/>
        <v>0.624</v>
      </c>
      <c r="BD392" s="52" t="str">
        <f>IF(参照!L392="","",参照!L392)</f>
        <v>東京ガス(株)</v>
      </c>
    </row>
    <row r="393" spans="47:56">
      <c r="AU393" s="52" t="str">
        <f>IF(参照!A393="","",参照!A393)</f>
        <v>A0154</v>
      </c>
      <c r="AV393" s="52" t="str">
        <f>IF(参照!B393="","",参照!B393)</f>
        <v>歌舞伎エナジー(株)</v>
      </c>
      <c r="AW393" s="52">
        <f>IF(参照!C393="","",参照!C393)</f>
        <v>5.2800000000000004E-4</v>
      </c>
      <c r="AX393" s="52" t="str">
        <f>IF(参照!D393="","",参照!D393)</f>
        <v/>
      </c>
      <c r="AY393" s="52">
        <f>IF(参照!E393="","",参照!E393)</f>
        <v>5.5500000000000005E-4</v>
      </c>
      <c r="AZ393" s="52" t="str">
        <f>IF(参照!F393="","",参照!F393)</f>
        <v>歌舞伎エナジー(株)</v>
      </c>
      <c r="BA393" s="52" t="str">
        <f>IF(参照!G393="","",参照!G393)</f>
        <v>歌舞伎エナジー(株)_</v>
      </c>
      <c r="BB393" s="52">
        <f t="shared" si="37"/>
        <v>0.55500000000000005</v>
      </c>
      <c r="BD393" s="52" t="str">
        <f>IF(参照!L393="","",参照!L393)</f>
        <v>公益財団法人東京都環境公社</v>
      </c>
    </row>
    <row r="394" spans="47:56">
      <c r="AU394" s="52" t="str">
        <f>IF(参照!A394="","",参照!A394)</f>
        <v>A0155</v>
      </c>
      <c r="AV394" s="52" t="str">
        <f>IF(参照!B394="","",参照!B394)</f>
        <v>みやまスマートエネルギー(株)</v>
      </c>
      <c r="AW394" s="52">
        <f>IF(参照!C394="","",参照!C394)</f>
        <v>4.1300000000000001E-4</v>
      </c>
      <c r="AX394" s="52" t="str">
        <f>IF(参照!D394="","",参照!D394)</f>
        <v>メニューA</v>
      </c>
      <c r="AY394" s="52">
        <f>IF(参照!E394="","",参照!E394)</f>
        <v>0</v>
      </c>
      <c r="AZ394" s="52" t="str">
        <f>IF(参照!F394="","",参照!F394)</f>
        <v>みやまスマートエネルギー(株)</v>
      </c>
      <c r="BA394" s="52" t="str">
        <f>IF(参照!G394="","",参照!G394)</f>
        <v>みやまスマートエネルギー(株)_メニューA</v>
      </c>
      <c r="BB394" s="52">
        <f t="shared" si="37"/>
        <v>0</v>
      </c>
      <c r="BD394" s="52" t="str">
        <f>IF(参照!L394="","",参照!L394)</f>
        <v>東彩ガス(株)</v>
      </c>
    </row>
    <row r="395" spans="47:56">
      <c r="AU395" s="52" t="str">
        <f>IF(参照!A395="","",参照!A395)</f>
        <v/>
      </c>
      <c r="AV395" s="52" t="str">
        <f>IF(参照!B395="","",参照!B395)</f>
        <v/>
      </c>
      <c r="AW395" s="52" t="str">
        <f>IF(参照!C395="","",参照!C395)</f>
        <v/>
      </c>
      <c r="AX395" s="52" t="str">
        <f>IF(参照!D395="","",参照!D395)</f>
        <v>メニューB(残差)</v>
      </c>
      <c r="AY395" s="52">
        <f>IF(参照!E395="","",参照!E395)</f>
        <v>4.0000000000000002E-4</v>
      </c>
      <c r="AZ395" s="52" t="str">
        <f>IF(参照!F395="","",参照!F395)</f>
        <v>みやまスマートエネルギー(株)</v>
      </c>
      <c r="BA395" s="52" t="str">
        <f>IF(参照!G395="","",参照!G395)</f>
        <v>みやまスマートエネルギー(株)_メニューB(残差)</v>
      </c>
      <c r="BB395" s="52">
        <f t="shared" si="37"/>
        <v>0.4</v>
      </c>
      <c r="BD395" s="52" t="str">
        <f>IF(参照!L395="","",参照!L395)</f>
        <v>東邦ガス(株)</v>
      </c>
    </row>
    <row r="396" spans="47:56">
      <c r="AU396" s="52" t="str">
        <f>IF(参照!A396="","",参照!A396)</f>
        <v/>
      </c>
      <c r="AV396" s="52" t="str">
        <f>IF(参照!B396="","",参照!B396)</f>
        <v/>
      </c>
      <c r="AW396" s="52" t="str">
        <f>IF(参照!C396="","",参照!C396)</f>
        <v/>
      </c>
      <c r="AX396" s="52" t="str">
        <f>IF(参照!D396="","",参照!D396)</f>
        <v>(参考値)事業者全体</v>
      </c>
      <c r="AY396" s="52">
        <f>IF(参照!E396="","",参照!E396)</f>
        <v>4.3399999999999998E-4</v>
      </c>
      <c r="AZ396" s="52" t="str">
        <f>IF(参照!F396="","",参照!F396)</f>
        <v>みやまスマートエネルギー(株)</v>
      </c>
      <c r="BA396" s="52" t="str">
        <f>IF(参照!G396="","",参照!G396)</f>
        <v>みやまスマートエネルギー(株)_(参考値)事業者全体</v>
      </c>
      <c r="BB396" s="52">
        <f t="shared" si="37"/>
        <v>0.434</v>
      </c>
      <c r="BD396" s="52" t="str">
        <f>IF(参照!L396="","",参照!L396)</f>
        <v>東北電力エナジートレーディング(株)</v>
      </c>
    </row>
    <row r="397" spans="47:56">
      <c r="AU397" s="52" t="str">
        <f>IF(参照!A397="","",参照!A397)</f>
        <v>A0156</v>
      </c>
      <c r="AV397" s="52" t="str">
        <f>IF(参照!B397="","",参照!B397)</f>
        <v>エフィシエント(株)</v>
      </c>
      <c r="AW397" s="52" t="str">
        <f>IF(参照!C397="","",参照!C397)</f>
        <v>0.000453※</v>
      </c>
      <c r="AX397" s="52" t="str">
        <f>IF(参照!D397="","",参照!D397)</f>
        <v/>
      </c>
      <c r="AY397" s="52">
        <f>IF(参照!E397="","",参照!E397)</f>
        <v>4.5300000000000001E-4</v>
      </c>
      <c r="AZ397" s="52" t="str">
        <f>IF(参照!F397="","",参照!F397)</f>
        <v>エフィシエント(株)</v>
      </c>
      <c r="BA397" s="52" t="str">
        <f>IF(参照!G397="","",参照!G397)</f>
        <v>エフィシエント(株)_</v>
      </c>
      <c r="BB397" s="52">
        <f t="shared" si="37"/>
        <v>0.45300000000000001</v>
      </c>
      <c r="BD397" s="52" t="str">
        <f>IF(参照!L397="","",参照!L397)</f>
        <v>東北電力フロンティア(株)</v>
      </c>
    </row>
    <row r="398" spans="47:56">
      <c r="AU398" s="52" t="str">
        <f>IF(参照!A398="","",参照!A398)</f>
        <v>A0157</v>
      </c>
      <c r="AV398" s="52" t="str">
        <f>IF(参照!B398="","",参照!B398)</f>
        <v>(株)生活クラブエナジー</v>
      </c>
      <c r="AW398" s="52">
        <f>IF(参照!C398="","",参照!C398)</f>
        <v>6.7999999999999999E-5</v>
      </c>
      <c r="AX398" s="52" t="str">
        <f>IF(参照!D398="","",参照!D398)</f>
        <v>メニューA</v>
      </c>
      <c r="AY398" s="52">
        <f>IF(参照!E398="","",参照!E398)</f>
        <v>2.5000000000000001E-4</v>
      </c>
      <c r="AZ398" s="52" t="str">
        <f>IF(参照!F398="","",参照!F398)</f>
        <v>(株)生活クラブエナジー</v>
      </c>
      <c r="BA398" s="52" t="str">
        <f>IF(参照!G398="","",参照!G398)</f>
        <v>(株)生活クラブエナジー_メニューA</v>
      </c>
      <c r="BB398" s="52">
        <f t="shared" si="37"/>
        <v>0.25</v>
      </c>
      <c r="BD398" s="52" t="str">
        <f>IF(参照!L398="","",参照!L398)</f>
        <v>(株)東名</v>
      </c>
    </row>
    <row r="399" spans="47:56">
      <c r="AU399" s="52" t="str">
        <f>IF(参照!A399="","",参照!A399)</f>
        <v/>
      </c>
      <c r="AV399" s="52" t="str">
        <f>IF(参照!B399="","",参照!B399)</f>
        <v/>
      </c>
      <c r="AW399" s="52" t="str">
        <f>IF(参照!C399="","",参照!C399)</f>
        <v/>
      </c>
      <c r="AX399" s="52" t="str">
        <f>IF(参照!D399="","",参照!D399)</f>
        <v>メニューB(残差)</v>
      </c>
      <c r="AY399" s="52">
        <f>IF(参照!E399="","",参照!E399)</f>
        <v>4.7199999999999998E-4</v>
      </c>
      <c r="AZ399" s="52" t="str">
        <f>IF(参照!F399="","",参照!F399)</f>
        <v>(株)生活クラブエナジー</v>
      </c>
      <c r="BA399" s="52" t="str">
        <f>IF(参照!G399="","",参照!G399)</f>
        <v>(株)生活クラブエナジー_メニューB(残差)</v>
      </c>
      <c r="BB399" s="52">
        <f t="shared" si="37"/>
        <v>0.47199999999999998</v>
      </c>
      <c r="BD399" s="52" t="str">
        <f>IF(参照!L399="","",参照!L399)</f>
        <v>(株)トーヨーエネルギーファーム</v>
      </c>
    </row>
    <row r="400" spans="47:56">
      <c r="AU400" s="52" t="str">
        <f>IF(参照!A400="","",参照!A400)</f>
        <v/>
      </c>
      <c r="AV400" s="52" t="str">
        <f>IF(参照!B400="","",参照!B400)</f>
        <v/>
      </c>
      <c r="AW400" s="52" t="str">
        <f>IF(参照!C400="","",参照!C400)</f>
        <v/>
      </c>
      <c r="AX400" s="52" t="str">
        <f>IF(参照!D400="","",参照!D400)</f>
        <v>(参考値)事業者全体</v>
      </c>
      <c r="AY400" s="52">
        <f>IF(参照!E400="","",参照!E400)</f>
        <v>4.3899999999999999E-4</v>
      </c>
      <c r="AZ400" s="52" t="str">
        <f>IF(参照!F400="","",参照!F400)</f>
        <v>(株)生活クラブエナジー</v>
      </c>
      <c r="BA400" s="52" t="str">
        <f>IF(参照!G400="","",参照!G400)</f>
        <v>(株)生活クラブエナジー_(参考値)事業者全体</v>
      </c>
      <c r="BB400" s="52">
        <f t="shared" si="37"/>
        <v>0.439</v>
      </c>
      <c r="BD400" s="52" t="str">
        <f>IF(参照!L400="","",参照!L400)</f>
        <v>(株)ところざわ未来電力</v>
      </c>
    </row>
    <row r="401" spans="47:56">
      <c r="AU401" s="52" t="str">
        <f>IF(参照!A401="","",参照!A401)</f>
        <v>A0158</v>
      </c>
      <c r="AV401" s="52" t="str">
        <f>IF(参照!B401="","",参照!B401)</f>
        <v>生活協同組合コープこうべ</v>
      </c>
      <c r="AW401" s="52">
        <f>IF(参照!C401="","",参照!C401)</f>
        <v>2.7500000000000002E-4</v>
      </c>
      <c r="AX401" s="52" t="str">
        <f>IF(参照!D401="","",参照!D401)</f>
        <v/>
      </c>
      <c r="AY401" s="52">
        <f>IF(参照!E401="","",参照!E401)</f>
        <v>3.6000000000000002E-4</v>
      </c>
      <c r="AZ401" s="52" t="str">
        <f>IF(参照!F401="","",参照!F401)</f>
        <v>生活協同組合コープこうべ</v>
      </c>
      <c r="BA401" s="52" t="str">
        <f>IF(参照!G401="","",参照!G401)</f>
        <v>生活協同組合コープこうべ_</v>
      </c>
      <c r="BB401" s="52">
        <f t="shared" si="37"/>
        <v>0.36000000000000004</v>
      </c>
      <c r="BD401" s="52" t="str">
        <f>IF(参照!L401="","",参照!L401)</f>
        <v>(株)どさんこパワー</v>
      </c>
    </row>
    <row r="402" spans="47:56">
      <c r="AU402" s="52" t="str">
        <f>IF(参照!A402="","",参照!A402)</f>
        <v>A0159</v>
      </c>
      <c r="AV402" s="52" t="str">
        <f>IF(参照!B402="","",参照!B402)</f>
        <v>(株)シーエナジー</v>
      </c>
      <c r="AW402" s="52">
        <f>IF(参照!C402="","",参照!C402)</f>
        <v>3.88E-4</v>
      </c>
      <c r="AX402" s="52" t="str">
        <f>IF(参照!D402="","",参照!D402)</f>
        <v/>
      </c>
      <c r="AY402" s="52">
        <f>IF(参照!E402="","",参照!E402)</f>
        <v>3.3199999999999999E-4</v>
      </c>
      <c r="AZ402" s="52" t="str">
        <f>IF(参照!F402="","",参照!F402)</f>
        <v>(株)シーエナジー</v>
      </c>
      <c r="BA402" s="52" t="str">
        <f>IF(参照!G402="","",参照!G402)</f>
        <v>(株)シーエナジー_</v>
      </c>
      <c r="BB402" s="52">
        <f t="shared" si="37"/>
        <v>0.33200000000000002</v>
      </c>
      <c r="BD402" s="52" t="str">
        <f>IF(参照!L402="","",参照!L402)</f>
        <v>とちぎコープ生活協同組合</v>
      </c>
    </row>
    <row r="403" spans="47:56">
      <c r="AU403" s="52" t="str">
        <f>IF(参照!A403="","",参照!A403)</f>
        <v>A0160</v>
      </c>
      <c r="AV403" s="52" t="str">
        <f>IF(参照!B403="","",参照!B403)</f>
        <v>角栄ガス(株)</v>
      </c>
      <c r="AW403" s="52">
        <f>IF(参照!C403="","",参照!C403)</f>
        <v>3.6400000000000001E-4</v>
      </c>
      <c r="AX403" s="52" t="str">
        <f>IF(参照!D403="","",参照!D403)</f>
        <v/>
      </c>
      <c r="AY403" s="52">
        <f>IF(参照!E403="","",参照!E403)</f>
        <v>3.0800000000000001E-4</v>
      </c>
      <c r="AZ403" s="52" t="str">
        <f>IF(参照!F403="","",参照!F403)</f>
        <v>角栄ガス(株)</v>
      </c>
      <c r="BA403" s="52" t="str">
        <f>IF(参照!G403="","",参照!G403)</f>
        <v>角栄ガス(株)_</v>
      </c>
      <c r="BB403" s="52">
        <f t="shared" si="37"/>
        <v>0.308</v>
      </c>
      <c r="BD403" s="52" t="str">
        <f>IF(参照!L403="","",参照!L403)</f>
        <v>(株)とっとり市民電力</v>
      </c>
    </row>
    <row r="404" spans="47:56">
      <c r="AU404" s="52" t="str">
        <f>IF(参照!A404="","",参照!A404)</f>
        <v>A0161</v>
      </c>
      <c r="AV404" s="52" t="str">
        <f>IF(参照!B404="","",参照!B404)</f>
        <v>京葉瓦斯(株)</v>
      </c>
      <c r="AW404" s="52">
        <f>IF(参照!C404="","",参照!C404)</f>
        <v>4.35E-4</v>
      </c>
      <c r="AX404" s="52" t="str">
        <f>IF(参照!D404="","",参照!D404)</f>
        <v>メニューA</v>
      </c>
      <c r="AY404" s="52">
        <f>IF(参照!E404="","",参照!E404)</f>
        <v>0</v>
      </c>
      <c r="AZ404" s="52" t="str">
        <f>IF(参照!F404="","",参照!F404)</f>
        <v>京葉瓦斯(株)</v>
      </c>
      <c r="BA404" s="52" t="str">
        <f>IF(参照!G404="","",参照!G404)</f>
        <v>京葉瓦斯(株)_メニューA</v>
      </c>
      <c r="BB404" s="52">
        <f t="shared" si="37"/>
        <v>0</v>
      </c>
      <c r="BD404" s="52" t="str">
        <f>IF(参照!L404="","",参照!L404)</f>
        <v>凸版印刷(株)</v>
      </c>
    </row>
    <row r="405" spans="47:56">
      <c r="AU405" s="52" t="str">
        <f>IF(参照!A405="","",参照!A405)</f>
        <v/>
      </c>
      <c r="AV405" s="52" t="str">
        <f>IF(参照!B405="","",参照!B405)</f>
        <v/>
      </c>
      <c r="AW405" s="52" t="str">
        <f>IF(参照!C405="","",参照!C405)</f>
        <v/>
      </c>
      <c r="AX405" s="52" t="str">
        <f>IF(参照!D405="","",参照!D405)</f>
        <v>メニューB(残差)</v>
      </c>
      <c r="AY405" s="52">
        <f>IF(参照!E405="","",参照!E405)</f>
        <v>4.2699999999999997E-4</v>
      </c>
      <c r="AZ405" s="52" t="str">
        <f>IF(参照!F405="","",参照!F405)</f>
        <v>京葉瓦斯(株)</v>
      </c>
      <c r="BA405" s="52" t="str">
        <f>IF(参照!G405="","",参照!G405)</f>
        <v>京葉瓦斯(株)_メニューB(残差)</v>
      </c>
      <c r="BB405" s="52">
        <f t="shared" si="37"/>
        <v>0.42699999999999999</v>
      </c>
      <c r="BD405" s="52" t="str">
        <f>IF(参照!L405="","",参照!L405)</f>
        <v>(株)トドック電力</v>
      </c>
    </row>
    <row r="406" spans="47:56">
      <c r="AU406" s="52" t="str">
        <f>IF(参照!A406="","",参照!A406)</f>
        <v/>
      </c>
      <c r="AV406" s="52" t="str">
        <f>IF(参照!B406="","",参照!B406)</f>
        <v/>
      </c>
      <c r="AW406" s="52" t="str">
        <f>IF(参照!C406="","",参照!C406)</f>
        <v/>
      </c>
      <c r="AX406" s="52" t="str">
        <f>IF(参照!D406="","",参照!D406)</f>
        <v>(参考値)事業者全体</v>
      </c>
      <c r="AY406" s="52">
        <f>IF(参照!E406="","",参照!E406)</f>
        <v>4.7799999999999996E-4</v>
      </c>
      <c r="AZ406" s="52" t="str">
        <f>IF(参照!F406="","",参照!F406)</f>
        <v>京葉瓦斯(株)</v>
      </c>
      <c r="BA406" s="52" t="str">
        <f>IF(参照!G406="","",参照!G406)</f>
        <v>京葉瓦斯(株)_(参考値)事業者全体</v>
      </c>
      <c r="BB406" s="52">
        <f t="shared" si="37"/>
        <v>0.47799999999999998</v>
      </c>
      <c r="BD406" s="52" t="str">
        <f>IF(参照!L406="","",参照!L406)</f>
        <v>(株)登米電力</v>
      </c>
    </row>
    <row r="407" spans="47:56">
      <c r="AU407" s="52" t="str">
        <f>IF(参照!A407="","",参照!A407)</f>
        <v>A0162</v>
      </c>
      <c r="AV407" s="52" t="str">
        <f>IF(参照!B407="","",参照!B407)</f>
        <v>凸版印刷(株)</v>
      </c>
      <c r="AW407" s="52">
        <f>IF(参照!C407="","",参照!C407)</f>
        <v>4.64E-4</v>
      </c>
      <c r="AX407" s="52" t="str">
        <f>IF(参照!D407="","",参照!D407)</f>
        <v>メニューA</v>
      </c>
      <c r="AY407" s="52">
        <f>IF(参照!E407="","",参照!E407)</f>
        <v>2.33E-4</v>
      </c>
      <c r="AZ407" s="52" t="str">
        <f>IF(参照!F407="","",参照!F407)</f>
        <v>凸版印刷(株)</v>
      </c>
      <c r="BA407" s="52" t="str">
        <f>IF(参照!G407="","",参照!G407)</f>
        <v>凸版印刷(株)_メニューA</v>
      </c>
      <c r="BB407" s="52">
        <f t="shared" si="37"/>
        <v>0.23299999999999998</v>
      </c>
      <c r="BD407" s="52" t="str">
        <f>IF(参照!L407="","",参照!L407)</f>
        <v>富山電力(株)</v>
      </c>
    </row>
    <row r="408" spans="47:56">
      <c r="AU408" s="52" t="str">
        <f>IF(参照!A408="","",参照!A408)</f>
        <v/>
      </c>
      <c r="AV408" s="52" t="str">
        <f>IF(参照!B408="","",参照!B408)</f>
        <v/>
      </c>
      <c r="AW408" s="52" t="str">
        <f>IF(参照!C408="","",参照!C408)</f>
        <v/>
      </c>
      <c r="AX408" s="52" t="str">
        <f>IF(参照!D408="","",参照!D408)</f>
        <v>メニューB(残差)</v>
      </c>
      <c r="AY408" s="52">
        <f>IF(参照!E408="","",参照!E408)</f>
        <v>4.2400000000000001E-4</v>
      </c>
      <c r="AZ408" s="52" t="str">
        <f>IF(参照!F408="","",参照!F408)</f>
        <v>凸版印刷(株)</v>
      </c>
      <c r="BA408" s="52" t="str">
        <f>IF(参照!G408="","",参照!G408)</f>
        <v>凸版印刷(株)_メニューB(残差)</v>
      </c>
      <c r="BB408" s="52">
        <f t="shared" si="37"/>
        <v>0.42399999999999999</v>
      </c>
      <c r="BD408" s="52" t="str">
        <f>IF(参照!L408="","",参照!L408)</f>
        <v>(株)トヨタエナジーソリューションズ</v>
      </c>
    </row>
    <row r="409" spans="47:56">
      <c r="AU409" s="52" t="str">
        <f>IF(参照!A409="","",参照!A409)</f>
        <v/>
      </c>
      <c r="AV409" s="52" t="str">
        <f>IF(参照!B409="","",参照!B409)</f>
        <v/>
      </c>
      <c r="AW409" s="52" t="str">
        <f>IF(参照!C409="","",参照!C409)</f>
        <v/>
      </c>
      <c r="AX409" s="52" t="str">
        <f>IF(参照!D409="","",参照!D409)</f>
        <v>(参考値)事業者全体</v>
      </c>
      <c r="AY409" s="52">
        <f>IF(参照!E409="","",参照!E409)</f>
        <v>4.8299999999999998E-4</v>
      </c>
      <c r="AZ409" s="52" t="str">
        <f>IF(参照!F409="","",参照!F409)</f>
        <v>凸版印刷(株)</v>
      </c>
      <c r="BA409" s="52" t="str">
        <f>IF(参照!G409="","",参照!G409)</f>
        <v>凸版印刷(株)_(参考値)事業者全体</v>
      </c>
      <c r="BB409" s="52">
        <f t="shared" si="37"/>
        <v>0.48299999999999998</v>
      </c>
      <c r="BD409" s="52" t="str">
        <f>IF(参照!L409="","",参照!L409)</f>
        <v>トリニティエナジー(株)</v>
      </c>
    </row>
    <row r="410" spans="47:56">
      <c r="AU410" s="52" t="str">
        <f>IF(参照!A410="","",参照!A410)</f>
        <v>A0163</v>
      </c>
      <c r="AV410" s="52" t="str">
        <f>IF(参照!B410="","",参照!B410)</f>
        <v>伊勢崎ガス(株)</v>
      </c>
      <c r="AW410" s="52">
        <f>IF(参照!C410="","",参照!C410)</f>
        <v>3.6400000000000001E-4</v>
      </c>
      <c r="AX410" s="52" t="str">
        <f>IF(参照!D410="","",参照!D410)</f>
        <v/>
      </c>
      <c r="AY410" s="52">
        <f>IF(参照!E410="","",参照!E410)</f>
        <v>3.0800000000000001E-4</v>
      </c>
      <c r="AZ410" s="52" t="str">
        <f>IF(参照!F410="","",参照!F410)</f>
        <v>伊勢崎ガス(株)</v>
      </c>
      <c r="BA410" s="52" t="str">
        <f>IF(参照!G410="","",参照!G410)</f>
        <v>伊勢崎ガス(株)_</v>
      </c>
      <c r="BB410" s="52">
        <f t="shared" si="37"/>
        <v>0.308</v>
      </c>
      <c r="BD410" s="52" t="str">
        <f>IF(参照!L410="","",参照!L410)</f>
        <v>(株)とんでんホールディングス</v>
      </c>
    </row>
    <row r="411" spans="47:56">
      <c r="AU411" s="52" t="str">
        <f>IF(参照!A411="","",参照!A411)</f>
        <v>A0164</v>
      </c>
      <c r="AV411" s="52" t="str">
        <f>IF(参照!B411="","",参照!B411)</f>
        <v>キヤノンマーケティングジャパン(株)</v>
      </c>
      <c r="AW411" s="52">
        <f>IF(参照!C411="","",参照!C411)</f>
        <v>3.6600000000000001E-4</v>
      </c>
      <c r="AX411" s="52" t="str">
        <f>IF(参照!D411="","",参照!D411)</f>
        <v/>
      </c>
      <c r="AY411" s="52">
        <f>IF(参照!E411="","",参照!E411)</f>
        <v>3.1E-4</v>
      </c>
      <c r="AZ411" s="52" t="str">
        <f>IF(参照!F411="","",参照!F411)</f>
        <v>キヤノンマーケティングジャパン(株)</v>
      </c>
      <c r="BA411" s="52" t="str">
        <f>IF(参照!G411="","",参照!G411)</f>
        <v>キヤノンマーケティングジャパン(株)_</v>
      </c>
      <c r="BB411" s="52">
        <f t="shared" si="37"/>
        <v>0.31</v>
      </c>
      <c r="BD411" s="52" t="str">
        <f>IF(参照!L411="","",参照!L411)</f>
        <v>(株)内藤工業所</v>
      </c>
    </row>
    <row r="412" spans="47:56">
      <c r="AU412" s="52" t="str">
        <f>IF(参照!A412="","",参照!A412)</f>
        <v>A0165</v>
      </c>
      <c r="AV412" s="52" t="str">
        <f>IF(参照!B412="","",参照!B412)</f>
        <v>(株)とっとり市民電力</v>
      </c>
      <c r="AW412" s="52">
        <f>IF(参照!C412="","",参照!C412)</f>
        <v>3.5799999999999997E-4</v>
      </c>
      <c r="AX412" s="52" t="str">
        <f>IF(参照!D412="","",参照!D412)</f>
        <v>メニューA</v>
      </c>
      <c r="AY412" s="52">
        <f>IF(参照!E412="","",参照!E412)</f>
        <v>0</v>
      </c>
      <c r="AZ412" s="52" t="str">
        <f>IF(参照!F412="","",参照!F412)</f>
        <v>(株)とっとり市民電力</v>
      </c>
      <c r="BA412" s="52" t="str">
        <f>IF(参照!G412="","",参照!G412)</f>
        <v>(株)とっとり市民電力_メニューA</v>
      </c>
      <c r="BB412" s="52">
        <f t="shared" si="37"/>
        <v>0</v>
      </c>
      <c r="BD412" s="52" t="str">
        <f>IF(参照!L412="","",参照!L412)</f>
        <v>永井自動車工業(株)</v>
      </c>
    </row>
    <row r="413" spans="47:56">
      <c r="AU413" s="52" t="str">
        <f>IF(参照!A413="","",参照!A413)</f>
        <v/>
      </c>
      <c r="AV413" s="52" t="str">
        <f>IF(参照!B413="","",参照!B413)</f>
        <v/>
      </c>
      <c r="AW413" s="52" t="str">
        <f>IF(参照!C413="","",参照!C413)</f>
        <v/>
      </c>
      <c r="AX413" s="52" t="str">
        <f>IF(参照!D413="","",参照!D413)</f>
        <v>メニューB(残差)</v>
      </c>
      <c r="AY413" s="52">
        <f>IF(参照!E413="","",参照!E413)</f>
        <v>3.7599999999999998E-4</v>
      </c>
      <c r="AZ413" s="52" t="str">
        <f>IF(参照!F413="","",参照!F413)</f>
        <v>(株)とっとり市民電力</v>
      </c>
      <c r="BA413" s="52" t="str">
        <f>IF(参照!G413="","",参照!G413)</f>
        <v>(株)とっとり市民電力_メニューB(残差)</v>
      </c>
      <c r="BB413" s="52">
        <f t="shared" si="37"/>
        <v>0.376</v>
      </c>
      <c r="BD413" s="52" t="str">
        <f>IF(参照!L413="","",参照!L413)</f>
        <v>(株)ながさきサステナエナジー</v>
      </c>
    </row>
    <row r="414" spans="47:56">
      <c r="AU414" s="52" t="str">
        <f>IF(参照!A414="","",参照!A414)</f>
        <v/>
      </c>
      <c r="AV414" s="52" t="str">
        <f>IF(参照!B414="","",参照!B414)</f>
        <v/>
      </c>
      <c r="AW414" s="52" t="str">
        <f>IF(参照!C414="","",参照!C414)</f>
        <v/>
      </c>
      <c r="AX414" s="52" t="str">
        <f>IF(参照!D414="","",参照!D414)</f>
        <v>(参考値)事業者全体</v>
      </c>
      <c r="AY414" s="52">
        <f>IF(参照!E414="","",参照!E414)</f>
        <v>3.3400000000000004E-4</v>
      </c>
      <c r="AZ414" s="52" t="str">
        <f>IF(参照!F414="","",参照!F414)</f>
        <v>(株)とっとり市民電力</v>
      </c>
      <c r="BA414" s="52" t="str">
        <f>IF(参照!G414="","",参照!G414)</f>
        <v>(株)とっとり市民電力_(参考値)事業者全体</v>
      </c>
      <c r="BB414" s="52">
        <f t="shared" si="37"/>
        <v>0.33400000000000002</v>
      </c>
      <c r="BD414" s="52" t="str">
        <f>IF(参照!L414="","",参照!L414)</f>
        <v>長崎地域電力(株)</v>
      </c>
    </row>
    <row r="415" spans="47:56">
      <c r="AU415" s="52" t="str">
        <f>IF(参照!A415="","",参照!A415)</f>
        <v>A0166</v>
      </c>
      <c r="AV415" s="52" t="str">
        <f>IF(参照!B415="","",参照!B415)</f>
        <v>(株)イーエムアイ</v>
      </c>
      <c r="AW415" s="52">
        <f>IF(参照!C415="","",参照!C415)</f>
        <v>4.95E-4</v>
      </c>
      <c r="AX415" s="52" t="str">
        <f>IF(参照!D415="","",参照!D415)</f>
        <v/>
      </c>
      <c r="AY415" s="52">
        <f>IF(参照!E415="","",参照!E415)</f>
        <v>5.2599999999999999E-4</v>
      </c>
      <c r="AZ415" s="52" t="str">
        <f>IF(参照!F415="","",参照!F415)</f>
        <v>(株)イーエムアイ</v>
      </c>
      <c r="BA415" s="52" t="str">
        <f>IF(参照!G415="","",参照!G415)</f>
        <v>(株)イーエムアイ_</v>
      </c>
      <c r="BB415" s="52">
        <f t="shared" si="37"/>
        <v>0.52600000000000002</v>
      </c>
      <c r="BD415" s="52" t="str">
        <f>IF(参照!L415="","",参照!L415)</f>
        <v>(株)中庄商店</v>
      </c>
    </row>
    <row r="416" spans="47:56">
      <c r="AU416" s="52" t="str">
        <f>IF(参照!A416="","",参照!A416)</f>
        <v>A0167</v>
      </c>
      <c r="AV416" s="52" t="str">
        <f>IF(参照!B416="","",参照!B416)</f>
        <v>佐野瓦斯(株)</v>
      </c>
      <c r="AW416" s="52">
        <f>IF(参照!C416="","",参照!C416)</f>
        <v>3.6400000000000001E-4</v>
      </c>
      <c r="AX416" s="52" t="str">
        <f>IF(参照!D416="","",参照!D416)</f>
        <v/>
      </c>
      <c r="AY416" s="52">
        <f>IF(参照!E416="","",参照!E416)</f>
        <v>3.0800000000000001E-4</v>
      </c>
      <c r="AZ416" s="52" t="str">
        <f>IF(参照!F416="","",参照!F416)</f>
        <v>佐野瓦斯(株)</v>
      </c>
      <c r="BA416" s="52" t="str">
        <f>IF(参照!G416="","",参照!G416)</f>
        <v>佐野瓦斯(株)_</v>
      </c>
      <c r="BB416" s="52">
        <f t="shared" si="37"/>
        <v>0.308</v>
      </c>
      <c r="BD416" s="52" t="str">
        <f>IF(参照!L416="","",参照!L416)</f>
        <v>(株)中之条パワー</v>
      </c>
    </row>
    <row r="417" spans="47:56">
      <c r="AU417" s="52" t="str">
        <f>IF(参照!A417="","",参照!A417)</f>
        <v>A0168</v>
      </c>
      <c r="AV417" s="52" t="str">
        <f>IF(参照!B417="","",参照!B417)</f>
        <v>桐生瓦斯(株)</v>
      </c>
      <c r="AW417" s="52">
        <f>IF(参照!C417="","",参照!C417)</f>
        <v>3.6400000000000001E-4</v>
      </c>
      <c r="AX417" s="52" t="str">
        <f>IF(参照!D417="","",参照!D417)</f>
        <v/>
      </c>
      <c r="AY417" s="52">
        <f>IF(参照!E417="","",参照!E417)</f>
        <v>3.0800000000000001E-4</v>
      </c>
      <c r="AZ417" s="52" t="str">
        <f>IF(参照!F417="","",参照!F417)</f>
        <v>桐生瓦斯(株)</v>
      </c>
      <c r="BA417" s="52" t="str">
        <f>IF(参照!G417="","",参照!G417)</f>
        <v>桐生瓦斯(株)_</v>
      </c>
      <c r="BB417" s="52">
        <f t="shared" si="37"/>
        <v>0.308</v>
      </c>
      <c r="BD417" s="52" t="str">
        <f>IF(参照!L417="","",参照!L417)</f>
        <v>長野都市ガス(株)</v>
      </c>
    </row>
    <row r="418" spans="47:56">
      <c r="AU418" s="52" t="str">
        <f>IF(参照!A418="","",参照!A418)</f>
        <v>A0169</v>
      </c>
      <c r="AV418" s="52" t="str">
        <f>IF(参照!B418="","",参照!B418)</f>
        <v>森の電力(株)</v>
      </c>
      <c r="AW418" s="52">
        <f>IF(参照!C418="","",参照!C418)</f>
        <v>3.7399999999999998E-4</v>
      </c>
      <c r="AX418" s="52" t="str">
        <f>IF(参照!D418="","",参照!D418)</f>
        <v>メニューA</v>
      </c>
      <c r="AY418" s="52">
        <f>IF(参照!E418="","",参照!E418)</f>
        <v>0</v>
      </c>
      <c r="AZ418" s="52" t="str">
        <f>IF(参照!F418="","",参照!F418)</f>
        <v>森の電力(株)</v>
      </c>
      <c r="BA418" s="52" t="str">
        <f>IF(参照!G418="","",参照!G418)</f>
        <v>森の電力(株)_メニューA</v>
      </c>
      <c r="BB418" s="52">
        <f t="shared" si="37"/>
        <v>0</v>
      </c>
      <c r="BD418" s="52" t="str">
        <f>IF(参照!L418="","",参照!L418)</f>
        <v>なでしこ電力(株)</v>
      </c>
    </row>
    <row r="419" spans="47:56">
      <c r="AU419" s="52" t="str">
        <f>IF(参照!A419="","",参照!A419)</f>
        <v/>
      </c>
      <c r="AV419" s="52" t="str">
        <f>IF(参照!B419="","",参照!B419)</f>
        <v/>
      </c>
      <c r="AW419" s="52" t="str">
        <f>IF(参照!C419="","",参照!C419)</f>
        <v/>
      </c>
      <c r="AX419" s="52" t="str">
        <f>IF(参照!D419="","",参照!D419)</f>
        <v>メニューB(残差)</v>
      </c>
      <c r="AY419" s="52">
        <f>IF(参照!E419="","",参照!E419)</f>
        <v>8.7900000000000001E-4</v>
      </c>
      <c r="AZ419" s="52" t="str">
        <f>IF(参照!F419="","",参照!F419)</f>
        <v>森の電力(株)</v>
      </c>
      <c r="BA419" s="52" t="str">
        <f>IF(参照!G419="","",参照!G419)</f>
        <v>森の電力(株)_メニューB(残差)</v>
      </c>
      <c r="BB419" s="52">
        <f t="shared" si="37"/>
        <v>0.879</v>
      </c>
      <c r="BD419" s="52" t="str">
        <f>IF(参照!L419="","",参照!L419)</f>
        <v>奈良電力(株)</v>
      </c>
    </row>
    <row r="420" spans="47:56">
      <c r="AU420" s="52" t="str">
        <f>IF(参照!A420="","",参照!A420)</f>
        <v/>
      </c>
      <c r="AV420" s="52" t="str">
        <f>IF(参照!B420="","",参照!B420)</f>
        <v/>
      </c>
      <c r="AW420" s="52" t="str">
        <f>IF(参照!C420="","",参照!C420)</f>
        <v/>
      </c>
      <c r="AX420" s="52" t="str">
        <f>IF(参照!D420="","",参照!D420)</f>
        <v>(参考値)事業者全体</v>
      </c>
      <c r="AY420" s="52">
        <f>IF(参照!E420="","",参照!E420)</f>
        <v>4.9600000000000002E-4</v>
      </c>
      <c r="AZ420" s="52" t="str">
        <f>IF(参照!F420="","",参照!F420)</f>
        <v>森の電力(株)</v>
      </c>
      <c r="BA420" s="52" t="str">
        <f>IF(参照!G420="","",参照!G420)</f>
        <v>森の電力(株)_(参考値)事業者全体</v>
      </c>
      <c r="BB420" s="52">
        <f t="shared" si="37"/>
        <v>0.496</v>
      </c>
      <c r="BD420" s="52" t="str">
        <f>IF(参照!L420="","",参照!L420)</f>
        <v>(株)成田香取エネルギー</v>
      </c>
    </row>
    <row r="421" spans="47:56">
      <c r="AU421" s="52" t="str">
        <f>IF(参照!A421="","",参照!A421)</f>
        <v>A0170</v>
      </c>
      <c r="AV421" s="52" t="str">
        <f>IF(参照!B421="","",参照!B421)</f>
        <v>大和ハウス工業(株)　</v>
      </c>
      <c r="AW421" s="52">
        <f>IF(参照!C421="","",参照!C421)</f>
        <v>4.8899999999999996E-4</v>
      </c>
      <c r="AX421" s="52" t="str">
        <f>IF(参照!D421="","",参照!D421)</f>
        <v>メニューA</v>
      </c>
      <c r="AY421" s="52">
        <f>IF(参照!E421="","",参照!E421)</f>
        <v>0</v>
      </c>
      <c r="AZ421" s="52" t="str">
        <f>IF(参照!F421="","",参照!F421)</f>
        <v>大和ハウス工業(株)　</v>
      </c>
      <c r="BA421" s="52" t="str">
        <f>IF(参照!G421="","",参照!G421)</f>
        <v>大和ハウス工業(株)　_メニューA</v>
      </c>
      <c r="BB421" s="52">
        <f t="shared" si="37"/>
        <v>0</v>
      </c>
      <c r="BD421" s="52" t="str">
        <f>IF(参照!L421="","",参照!L421)</f>
        <v>南部だんだんエナジー(株)</v>
      </c>
    </row>
    <row r="422" spans="47:56">
      <c r="AU422" s="52" t="str">
        <f>IF(参照!A422="","",参照!A422)</f>
        <v/>
      </c>
      <c r="AV422" s="52" t="str">
        <f>IF(参照!B422="","",参照!B422)</f>
        <v/>
      </c>
      <c r="AW422" s="52" t="str">
        <f>IF(参照!C422="","",参照!C422)</f>
        <v/>
      </c>
      <c r="AX422" s="52" t="str">
        <f>IF(参照!D422="","",参照!D422)</f>
        <v>メニューB</v>
      </c>
      <c r="AY422" s="52">
        <f>IF(参照!E422="","",参照!E422)</f>
        <v>2.0999999999999998E-4</v>
      </c>
      <c r="AZ422" s="52" t="str">
        <f>IF(参照!F422="","",参照!F422)</f>
        <v>大和ハウス工業(株)　</v>
      </c>
      <c r="BA422" s="52" t="str">
        <f>IF(参照!G422="","",参照!G422)</f>
        <v>大和ハウス工業(株)　_メニューB</v>
      </c>
      <c r="BB422" s="52">
        <f t="shared" si="37"/>
        <v>0.21</v>
      </c>
      <c r="BD422" s="52" t="str">
        <f>IF(参照!L422="","",参照!L422)</f>
        <v>(株)ナンワエナジー</v>
      </c>
    </row>
    <row r="423" spans="47:56">
      <c r="AU423" s="52" t="str">
        <f>IF(参照!A423="","",参照!A423)</f>
        <v/>
      </c>
      <c r="AV423" s="52" t="str">
        <f>IF(参照!B423="","",参照!B423)</f>
        <v/>
      </c>
      <c r="AW423" s="52" t="str">
        <f>IF(参照!C423="","",参照!C423)</f>
        <v/>
      </c>
      <c r="AX423" s="52" t="str">
        <f>IF(参照!D423="","",参照!D423)</f>
        <v>メニューC</v>
      </c>
      <c r="AY423" s="52">
        <f>IF(参照!E423="","",参照!E423)</f>
        <v>2.9399999999999999E-4</v>
      </c>
      <c r="AZ423" s="52" t="str">
        <f>IF(参照!F423="","",参照!F423)</f>
        <v>大和ハウス工業(株)　</v>
      </c>
      <c r="BA423" s="52" t="str">
        <f>IF(参照!G423="","",参照!G423)</f>
        <v>大和ハウス工業(株)　_メニューC</v>
      </c>
      <c r="BB423" s="52">
        <f t="shared" si="37"/>
        <v>0.29399999999999998</v>
      </c>
      <c r="BD423" s="52" t="str">
        <f>IF(参照!L423="","",参照!L423)</f>
        <v>新潟県民電力(株)</v>
      </c>
    </row>
    <row r="424" spans="47:56">
      <c r="AU424" s="52" t="str">
        <f>IF(参照!A424="","",参照!A424)</f>
        <v/>
      </c>
      <c r="AV424" s="52" t="str">
        <f>IF(参照!B424="","",参照!B424)</f>
        <v/>
      </c>
      <c r="AW424" s="52" t="str">
        <f>IF(参照!C424="","",参照!C424)</f>
        <v/>
      </c>
      <c r="AX424" s="52" t="str">
        <f>IF(参照!D424="","",参照!D424)</f>
        <v>メニューD</v>
      </c>
      <c r="AY424" s="52">
        <f>IF(参照!E424="","",参照!E424)</f>
        <v>3.1500000000000001E-4</v>
      </c>
      <c r="AZ424" s="52" t="str">
        <f>IF(参照!F424="","",参照!F424)</f>
        <v>大和ハウス工業(株)　</v>
      </c>
      <c r="BA424" s="52" t="str">
        <f>IF(参照!G424="","",参照!G424)</f>
        <v>大和ハウス工業(株)　_メニューD</v>
      </c>
      <c r="BB424" s="52">
        <f t="shared" si="37"/>
        <v>0.315</v>
      </c>
      <c r="BD424" s="52" t="str">
        <f>IF(参照!L424="","",参照!L424)</f>
        <v>新潟スワンエナジー(株)</v>
      </c>
    </row>
    <row r="425" spans="47:56">
      <c r="AU425" s="52" t="str">
        <f>IF(参照!A425="","",参照!A425)</f>
        <v/>
      </c>
      <c r="AV425" s="52" t="str">
        <f>IF(参照!B425="","",参照!B425)</f>
        <v/>
      </c>
      <c r="AW425" s="52" t="str">
        <f>IF(参照!C425="","",参照!C425)</f>
        <v/>
      </c>
      <c r="AX425" s="52" t="str">
        <f>IF(参照!D425="","",参照!D425)</f>
        <v>メニューE</v>
      </c>
      <c r="AY425" s="52">
        <f>IF(参照!E425="","",参照!E425)</f>
        <v>3.7800000000000003E-4</v>
      </c>
      <c r="AZ425" s="52" t="str">
        <f>IF(参照!F425="","",参照!F425)</f>
        <v>大和ハウス工業(株)　</v>
      </c>
      <c r="BA425" s="52" t="str">
        <f>IF(参照!G425="","",参照!G425)</f>
        <v>大和ハウス工業(株)　_メニューE</v>
      </c>
      <c r="BB425" s="52">
        <f t="shared" si="37"/>
        <v>0.378</v>
      </c>
      <c r="BD425" s="52" t="str">
        <f>IF(参照!L425="","",参照!L425)</f>
        <v>西川建材工業(株)</v>
      </c>
    </row>
    <row r="426" spans="47:56">
      <c r="AU426" s="52" t="str">
        <f>IF(参照!A426="","",参照!A426)</f>
        <v/>
      </c>
      <c r="AV426" s="52" t="str">
        <f>IF(参照!B426="","",参照!B426)</f>
        <v/>
      </c>
      <c r="AW426" s="52" t="str">
        <f>IF(参照!C426="","",参照!C426)</f>
        <v/>
      </c>
      <c r="AX426" s="52" t="str">
        <f>IF(参照!D426="","",参照!D426)</f>
        <v>メニューF</v>
      </c>
      <c r="AY426" s="52">
        <f>IF(参照!E426="","",参照!E426)</f>
        <v>3.57E-4</v>
      </c>
      <c r="AZ426" s="52" t="str">
        <f>IF(参照!F426="","",参照!F426)</f>
        <v>大和ハウス工業(株)　</v>
      </c>
      <c r="BA426" s="52" t="str">
        <f>IF(参照!G426="","",参照!G426)</f>
        <v>大和ハウス工業(株)　_メニューF</v>
      </c>
      <c r="BB426" s="52">
        <f t="shared" si="37"/>
        <v>0.35699999999999998</v>
      </c>
      <c r="BD426" s="52" t="str">
        <f>IF(参照!L426="","",参照!L426)</f>
        <v>(株)西九州させぼパワーズ</v>
      </c>
    </row>
    <row r="427" spans="47:56">
      <c r="AU427" s="52" t="str">
        <f>IF(参照!A427="","",参照!A427)</f>
        <v/>
      </c>
      <c r="AV427" s="52" t="str">
        <f>IF(参照!B427="","",参照!B427)</f>
        <v/>
      </c>
      <c r="AW427" s="52" t="str">
        <f>IF(参照!C427="","",参照!C427)</f>
        <v/>
      </c>
      <c r="AX427" s="52" t="str">
        <f>IF(参照!D427="","",参照!D427)</f>
        <v>メニューG</v>
      </c>
      <c r="AY427" s="52">
        <f>IF(参照!E427="","",参照!E427)</f>
        <v>3.3600000000000004E-4</v>
      </c>
      <c r="AZ427" s="52" t="str">
        <f>IF(参照!F427="","",参照!F427)</f>
        <v>大和ハウス工業(株)　</v>
      </c>
      <c r="BA427" s="52" t="str">
        <f>IF(参照!G427="","",参照!G427)</f>
        <v>大和ハウス工業(株)　_メニューG</v>
      </c>
      <c r="BB427" s="52">
        <f t="shared" si="37"/>
        <v>0.33600000000000002</v>
      </c>
      <c r="BD427" s="52" t="str">
        <f>IF(参照!L427="","",参照!L427)</f>
        <v>ニシムラ(株)</v>
      </c>
    </row>
    <row r="428" spans="47:56">
      <c r="AU428" s="52" t="str">
        <f>IF(参照!A428="","",参照!A428)</f>
        <v/>
      </c>
      <c r="AV428" s="52" t="str">
        <f>IF(参照!B428="","",参照!B428)</f>
        <v/>
      </c>
      <c r="AW428" s="52" t="str">
        <f>IF(参照!C428="","",参照!C428)</f>
        <v/>
      </c>
      <c r="AX428" s="52" t="str">
        <f>IF(参照!D428="","",参照!D428)</f>
        <v>メニューH</v>
      </c>
      <c r="AY428" s="52">
        <f>IF(参照!E428="","",参照!E428)</f>
        <v>2.7300000000000002E-4</v>
      </c>
      <c r="AZ428" s="52" t="str">
        <f>IF(参照!F428="","",参照!F428)</f>
        <v>大和ハウス工業(株)　</v>
      </c>
      <c r="BA428" s="52" t="str">
        <f>IF(参照!G428="","",参照!G428)</f>
        <v>大和ハウス工業(株)　_メニューH</v>
      </c>
      <c r="BB428" s="52">
        <f t="shared" si="37"/>
        <v>0.27300000000000002</v>
      </c>
      <c r="BD428" s="52" t="str">
        <f>IF(参照!L428="","",参照!L428)</f>
        <v>日産トレーデイング(株)</v>
      </c>
    </row>
    <row r="429" spans="47:56">
      <c r="AU429" s="52" t="str">
        <f>IF(参照!A429="","",参照!A429)</f>
        <v/>
      </c>
      <c r="AV429" s="52" t="str">
        <f>IF(参照!B429="","",参照!B429)</f>
        <v/>
      </c>
      <c r="AW429" s="52" t="str">
        <f>IF(参照!C429="","",参照!C429)</f>
        <v/>
      </c>
      <c r="AX429" s="52" t="str">
        <f>IF(参照!D429="","",参照!D429)</f>
        <v>メニューI</v>
      </c>
      <c r="AY429" s="52">
        <f>IF(参照!E429="","",参照!E429)</f>
        <v>1.6800000000000002E-4</v>
      </c>
      <c r="AZ429" s="52" t="str">
        <f>IF(参照!F429="","",参照!F429)</f>
        <v>大和ハウス工業(株)　</v>
      </c>
      <c r="BA429" s="52" t="str">
        <f>IF(参照!G429="","",参照!G429)</f>
        <v>大和ハウス工業(株)　_メニューI</v>
      </c>
      <c r="BB429" s="52">
        <f t="shared" si="37"/>
        <v>0.16800000000000001</v>
      </c>
      <c r="BD429" s="52" t="str">
        <f>IF(参照!L429="","",参照!L429)</f>
        <v>日鉄エンジニアリング(株)</v>
      </c>
    </row>
    <row r="430" spans="47:56">
      <c r="AU430" s="52" t="str">
        <f>IF(参照!A430="","",参照!A430)</f>
        <v/>
      </c>
      <c r="AV430" s="52" t="str">
        <f>IF(参照!B430="","",参照!B430)</f>
        <v/>
      </c>
      <c r="AW430" s="52" t="str">
        <f>IF(参照!C430="","",参照!C430)</f>
        <v/>
      </c>
      <c r="AX430" s="52" t="str">
        <f>IF(参照!D430="","",参照!D430)</f>
        <v>メニューJ</v>
      </c>
      <c r="AY430" s="52">
        <f>IF(参照!E430="","",参照!E430)</f>
        <v>3.9899999999999999E-4</v>
      </c>
      <c r="AZ430" s="52" t="str">
        <f>IF(参照!F430="","",参照!F430)</f>
        <v>大和ハウス工業(株)　</v>
      </c>
      <c r="BA430" s="52" t="str">
        <f>IF(参照!G430="","",参照!G430)</f>
        <v>大和ハウス工業(株)　_メニューJ</v>
      </c>
      <c r="BB430" s="52">
        <f t="shared" si="37"/>
        <v>0.39900000000000002</v>
      </c>
      <c r="BD430" s="52" t="str">
        <f>IF(参照!L430="","",参照!L430)</f>
        <v>日本瓦斯(株)</v>
      </c>
    </row>
    <row r="431" spans="47:56">
      <c r="AU431" s="52" t="str">
        <f>IF(参照!A431="","",参照!A431)</f>
        <v/>
      </c>
      <c r="AV431" s="52" t="str">
        <f>IF(参照!B431="","",参照!B431)</f>
        <v/>
      </c>
      <c r="AW431" s="52" t="str">
        <f>IF(参照!C431="","",参照!C431)</f>
        <v/>
      </c>
      <c r="AX431" s="52" t="str">
        <f>IF(参照!D431="","",参照!D431)</f>
        <v>メニューK(残差)</v>
      </c>
      <c r="AY431" s="52">
        <f>IF(参照!E431="","",参照!E431)</f>
        <v>4.4799999999999999E-4</v>
      </c>
      <c r="AZ431" s="52" t="str">
        <f>IF(参照!F431="","",参照!F431)</f>
        <v>大和ハウス工業(株)　</v>
      </c>
      <c r="BA431" s="52" t="str">
        <f>IF(参照!G431="","",参照!G431)</f>
        <v>大和ハウス工業(株)　_メニューK(残差)</v>
      </c>
      <c r="BB431" s="52">
        <f t="shared" si="37"/>
        <v>0.44800000000000001</v>
      </c>
      <c r="BD431" s="52" t="str">
        <f>IF(参照!L431="","",参照!L431)</f>
        <v>日本瓦斯(株)(旧：(株)エナジードリーム)</v>
      </c>
    </row>
    <row r="432" spans="47:56">
      <c r="AU432" s="52" t="str">
        <f>IF(参照!A432="","",参照!A432)</f>
        <v/>
      </c>
      <c r="AV432" s="52" t="str">
        <f>IF(参照!B432="","",参照!B432)</f>
        <v/>
      </c>
      <c r="AW432" s="52" t="str">
        <f>IF(参照!C432="","",参照!C432)</f>
        <v/>
      </c>
      <c r="AX432" s="52" t="str">
        <f>IF(参照!D432="","",参照!D432)</f>
        <v>(参考値)事業者全体</v>
      </c>
      <c r="AY432" s="52">
        <f>IF(参照!E432="","",参照!E432)</f>
        <v>4.17E-4</v>
      </c>
      <c r="AZ432" s="52" t="str">
        <f>IF(参照!F432="","",参照!F432)</f>
        <v>大和ハウス工業(株)　</v>
      </c>
      <c r="BA432" s="52" t="str">
        <f>IF(参照!G432="","",参照!G432)</f>
        <v>大和ハウス工業(株)　_(参考値)事業者全体</v>
      </c>
      <c r="BB432" s="52">
        <f t="shared" si="37"/>
        <v>0.41699999999999998</v>
      </c>
      <c r="BD432" s="52" t="str">
        <f>IF(参照!L432="","",参照!L432)</f>
        <v>日本エネルギー総合システム(株)</v>
      </c>
    </row>
    <row r="433" spans="47:56">
      <c r="AU433" s="52" t="str">
        <f>IF(参照!A433="","",参照!A433)</f>
        <v>A0172</v>
      </c>
      <c r="AV433" s="52" t="str">
        <f>IF(参照!B433="","",参照!B433)</f>
        <v>ＨＴＢエナジー(株)</v>
      </c>
      <c r="AW433" s="52">
        <f>IF(参照!C433="","",参照!C433)</f>
        <v>2.3000000000000001E-4</v>
      </c>
      <c r="AX433" s="52" t="str">
        <f>IF(参照!D433="","",参照!D433)</f>
        <v>メニューA</v>
      </c>
      <c r="AY433" s="52">
        <f>IF(参照!E433="","",参照!E433)</f>
        <v>0</v>
      </c>
      <c r="AZ433" s="52" t="str">
        <f>IF(参照!F433="","",参照!F433)</f>
        <v>ＨＴＢエナジー(株)</v>
      </c>
      <c r="BA433" s="52" t="str">
        <f>IF(参照!G433="","",参照!G433)</f>
        <v>ＨＴＢエナジー(株)_メニューA</v>
      </c>
      <c r="BB433" s="52">
        <f t="shared" si="37"/>
        <v>0</v>
      </c>
      <c r="BD433" s="52" t="str">
        <f>IF(参照!L433="","",参照!L433)</f>
        <v>(株)日本海水</v>
      </c>
    </row>
    <row r="434" spans="47:56">
      <c r="AU434" s="52" t="str">
        <f>IF(参照!A434="","",参照!A434)</f>
        <v/>
      </c>
      <c r="AV434" s="52" t="str">
        <f>IF(参照!B434="","",参照!B434)</f>
        <v/>
      </c>
      <c r="AW434" s="52" t="str">
        <f>IF(参照!C434="","",参照!C434)</f>
        <v/>
      </c>
      <c r="AX434" s="52" t="str">
        <f>IF(参照!D434="","",参照!D434)</f>
        <v>メニューB</v>
      </c>
      <c r="AY434" s="52">
        <f>IF(参照!E434="","",参照!E434)</f>
        <v>0</v>
      </c>
      <c r="AZ434" s="52" t="str">
        <f>IF(参照!F434="","",参照!F434)</f>
        <v>ＨＴＢエナジー(株)</v>
      </c>
      <c r="BA434" s="52" t="str">
        <f>IF(参照!G434="","",参照!G434)</f>
        <v>ＨＴＢエナジー(株)_メニューB</v>
      </c>
      <c r="BB434" s="52">
        <f t="shared" si="37"/>
        <v>0</v>
      </c>
      <c r="BD434" s="52" t="str">
        <f>IF(参照!L434="","",参照!L434)</f>
        <v>(株)日本セレモニー</v>
      </c>
    </row>
    <row r="435" spans="47:56">
      <c r="AU435" s="52" t="str">
        <f>IF(参照!A435="","",参照!A435)</f>
        <v/>
      </c>
      <c r="AV435" s="52" t="str">
        <f>IF(参照!B435="","",参照!B435)</f>
        <v/>
      </c>
      <c r="AW435" s="52" t="str">
        <f>IF(参照!C435="","",参照!C435)</f>
        <v/>
      </c>
      <c r="AX435" s="52" t="str">
        <f>IF(参照!D435="","",参照!D435)</f>
        <v>メニューC(残差)</v>
      </c>
      <c r="AY435" s="52">
        <f>IF(参照!E435="","",参照!E435)</f>
        <v>2.0000000000000001E-4</v>
      </c>
      <c r="AZ435" s="52" t="str">
        <f>IF(参照!F435="","",参照!F435)</f>
        <v>ＨＴＢエナジー(株)</v>
      </c>
      <c r="BA435" s="52" t="str">
        <f>IF(参照!G435="","",参照!G435)</f>
        <v>ＨＴＢエナジー(株)_メニューC(残差)</v>
      </c>
      <c r="BB435" s="52">
        <f t="shared" si="37"/>
        <v>0.2</v>
      </c>
      <c r="BD435" s="52" t="str">
        <f>IF(参照!L435="","",参照!L435)</f>
        <v>日本テクノ(株)</v>
      </c>
    </row>
    <row r="436" spans="47:56">
      <c r="AU436" s="52" t="str">
        <f>IF(参照!A436="","",参照!A436)</f>
        <v/>
      </c>
      <c r="AV436" s="52" t="str">
        <f>IF(参照!B436="","",参照!B436)</f>
        <v/>
      </c>
      <c r="AW436" s="52" t="str">
        <f>IF(参照!C436="","",参照!C436)</f>
        <v/>
      </c>
      <c r="AX436" s="52" t="str">
        <f>IF(参照!D436="","",参照!D436)</f>
        <v>(参考値)事業者全体</v>
      </c>
      <c r="AY436" s="52">
        <f>IF(参照!E436="","",参照!E436)</f>
        <v>5.3799999999999996E-4</v>
      </c>
      <c r="AZ436" s="52" t="str">
        <f>IF(参照!F436="","",参照!F436)</f>
        <v>ＨＴＢエナジー(株)</v>
      </c>
      <c r="BA436" s="52" t="str">
        <f>IF(参照!G436="","",参照!G436)</f>
        <v>ＨＴＢエナジー(株)_(参考値)事業者全体</v>
      </c>
      <c r="BB436" s="52">
        <f t="shared" si="37"/>
        <v>0.53799999999999992</v>
      </c>
      <c r="BD436" s="52" t="str">
        <f>IF(参照!L436="","",参照!L436)</f>
        <v>日本ファシリティ・ソリューション(株)</v>
      </c>
    </row>
    <row r="437" spans="47:56">
      <c r="AU437" s="52" t="str">
        <f>IF(参照!A437="","",参照!A437)</f>
        <v>A0173</v>
      </c>
      <c r="AV437" s="52" t="str">
        <f>IF(参照!B437="","",参照!B437)</f>
        <v>(株)アシストワンエナジー</v>
      </c>
      <c r="AW437" s="52">
        <f>IF(参照!C437="","",参照!C437)</f>
        <v>5.1800000000000001E-4</v>
      </c>
      <c r="AX437" s="52" t="str">
        <f>IF(参照!D437="","",参照!D437)</f>
        <v/>
      </c>
      <c r="AY437" s="52">
        <f>IF(参照!E437="","",参照!E437)</f>
        <v>5.4000000000000001E-4</v>
      </c>
      <c r="AZ437" s="52" t="str">
        <f>IF(参照!F437="","",参照!F437)</f>
        <v>(株)アシストワンエナジー</v>
      </c>
      <c r="BA437" s="52" t="str">
        <f>IF(参照!G437="","",参照!G437)</f>
        <v>(株)アシストワンエナジー_</v>
      </c>
      <c r="BB437" s="52">
        <f t="shared" si="37"/>
        <v>0.54</v>
      </c>
      <c r="BD437" s="52" t="str">
        <f>IF(参照!L437="","",参照!L437)</f>
        <v>ネイチャーエナジー小国(株)</v>
      </c>
    </row>
    <row r="438" spans="47:56">
      <c r="AU438" s="52" t="str">
        <f>IF(参照!A438="","",参照!A438)</f>
        <v>A0175</v>
      </c>
      <c r="AV438" s="52" t="str">
        <f>IF(参照!B438="","",参照!B438)</f>
        <v>(株)フソウ・エナジー</v>
      </c>
      <c r="AW438" s="52">
        <f>IF(参照!C438="","",参照!C438)</f>
        <v>4.8500000000000003E-4</v>
      </c>
      <c r="AX438" s="52" t="str">
        <f>IF(参照!D438="","",参照!D438)</f>
        <v/>
      </c>
      <c r="AY438" s="52">
        <f>IF(参照!E438="","",参照!E438)</f>
        <v>5.4699999999999996E-4</v>
      </c>
      <c r="AZ438" s="52" t="str">
        <f>IF(参照!F438="","",参照!F438)</f>
        <v>(株)フソウ・エナジー</v>
      </c>
      <c r="BA438" s="52" t="str">
        <f>IF(参照!G438="","",参照!G438)</f>
        <v>(株)フソウ・エナジー_</v>
      </c>
      <c r="BB438" s="52">
        <f t="shared" si="37"/>
        <v>0.54699999999999993</v>
      </c>
      <c r="BD438" s="52" t="str">
        <f>IF(参照!L438="","",参照!L438)</f>
        <v>(株)ネクシィーズ・ゼロ</v>
      </c>
    </row>
    <row r="439" spans="47:56">
      <c r="AU439" s="52" t="str">
        <f>IF(参照!A439="","",参照!A439)</f>
        <v>A0177</v>
      </c>
      <c r="AV439" s="52" t="str">
        <f>IF(参照!B439="","",参照!B439)</f>
        <v>湘南電力(株)</v>
      </c>
      <c r="AW439" s="52">
        <f>IF(参照!C439="","",参照!C439)</f>
        <v>4.17E-4</v>
      </c>
      <c r="AX439" s="52" t="str">
        <f>IF(参照!D439="","",参照!D439)</f>
        <v>メニューA</v>
      </c>
      <c r="AY439" s="52">
        <f>IF(参照!E439="","",参照!E439)</f>
        <v>0</v>
      </c>
      <c r="AZ439" s="52" t="str">
        <f>IF(参照!F439="","",参照!F439)</f>
        <v>湘南電力(株)</v>
      </c>
      <c r="BA439" s="52" t="str">
        <f>IF(参照!G439="","",参照!G439)</f>
        <v>湘南電力(株)_メニューA</v>
      </c>
      <c r="BB439" s="52">
        <f t="shared" si="37"/>
        <v>0</v>
      </c>
      <c r="BD439" s="52" t="str">
        <f>IF(参照!L439="","",参照!L439)</f>
        <v>ネクストパワーやまと(株)</v>
      </c>
    </row>
    <row r="440" spans="47:56">
      <c r="AU440" s="52" t="str">
        <f>IF(参照!A440="","",参照!A440)</f>
        <v/>
      </c>
      <c r="AV440" s="52" t="str">
        <f>IF(参照!B440="","",参照!B440)</f>
        <v/>
      </c>
      <c r="AW440" s="52" t="str">
        <f>IF(参照!C440="","",参照!C440)</f>
        <v/>
      </c>
      <c r="AX440" s="52" t="str">
        <f>IF(参照!D440="","",参照!D440)</f>
        <v>メニューB(残差)</v>
      </c>
      <c r="AY440" s="52">
        <f>IF(参照!E440="","",参照!E440)</f>
        <v>4.5800000000000002E-4</v>
      </c>
      <c r="AZ440" s="52" t="str">
        <f>IF(参照!F440="","",参照!F440)</f>
        <v>湘南電力(株)</v>
      </c>
      <c r="BA440" s="52" t="str">
        <f>IF(参照!G440="","",参照!G440)</f>
        <v>湘南電力(株)_メニューB(残差)</v>
      </c>
      <c r="BB440" s="52">
        <f t="shared" si="37"/>
        <v>0.45800000000000002</v>
      </c>
      <c r="BD440" s="52" t="str">
        <f>IF(参照!L440="","",参照!L440)</f>
        <v>寝屋川電力(株)</v>
      </c>
    </row>
    <row r="441" spans="47:56">
      <c r="AU441" s="52" t="str">
        <f>IF(参照!A441="","",参照!A441)</f>
        <v/>
      </c>
      <c r="AV441" s="52" t="str">
        <f>IF(参照!B441="","",参照!B441)</f>
        <v/>
      </c>
      <c r="AW441" s="52" t="str">
        <f>IF(参照!C441="","",参照!C441)</f>
        <v/>
      </c>
      <c r="AX441" s="52" t="str">
        <f>IF(参照!D441="","",参照!D441)</f>
        <v>(参考値)事業者全体</v>
      </c>
      <c r="AY441" s="52">
        <f>IF(参照!E441="","",参照!E441)</f>
        <v>4.6999999999999999E-4</v>
      </c>
      <c r="AZ441" s="52" t="str">
        <f>IF(参照!F441="","",参照!F441)</f>
        <v>湘南電力(株)</v>
      </c>
      <c r="BA441" s="52" t="str">
        <f>IF(参照!G441="","",参照!G441)</f>
        <v>湘南電力(株)_(参考値)事業者全体</v>
      </c>
      <c r="BB441" s="52">
        <f t="shared" si="37"/>
        <v>0.47</v>
      </c>
      <c r="BD441" s="52" t="str">
        <f>IF(参照!L441="","",参照!L441)</f>
        <v>(株)能勢・豊能まちづくり</v>
      </c>
    </row>
    <row r="442" spans="47:56">
      <c r="AU442" s="52" t="str">
        <f>IF(参照!A442="","",参照!A442)</f>
        <v>A0178</v>
      </c>
      <c r="AV442" s="52" t="str">
        <f>IF(参照!B442="","",参照!B442)</f>
        <v>大東建託パートナーズ(株)</v>
      </c>
      <c r="AW442" s="52">
        <f>IF(参照!C442="","",参照!C442)</f>
        <v>5.1000000000000004E-4</v>
      </c>
      <c r="AX442" s="52" t="str">
        <f>IF(参照!D442="","",参照!D442)</f>
        <v/>
      </c>
      <c r="AY442" s="52">
        <f>IF(参照!E442="","",参照!E442)</f>
        <v>5.5900000000000004E-4</v>
      </c>
      <c r="AZ442" s="52" t="str">
        <f>IF(参照!F442="","",参照!F442)</f>
        <v>大東建託パートナーズ(株)</v>
      </c>
      <c r="BA442" s="52" t="str">
        <f>IF(参照!G442="","",参照!G442)</f>
        <v>大東建託パートナーズ(株)_</v>
      </c>
      <c r="BB442" s="52">
        <f t="shared" si="37"/>
        <v>0.55900000000000005</v>
      </c>
      <c r="BD442" s="52" t="str">
        <f>IF(参照!L442="","",参照!L442)</f>
        <v>パーパススマートパワー(株)</v>
      </c>
    </row>
    <row r="443" spans="47:56">
      <c r="AU443" s="52" t="str">
        <f>IF(参照!A443="","",参照!A443)</f>
        <v>A0179</v>
      </c>
      <c r="AV443" s="52" t="str">
        <f>IF(参照!B443="","",参照!B443)</f>
        <v>Ｊａｐａｎ電力(株)</v>
      </c>
      <c r="AW443" s="52">
        <f>IF(参照!C443="","",参照!C443)</f>
        <v>5.5400000000000002E-4</v>
      </c>
      <c r="AX443" s="52" t="str">
        <f>IF(参照!D443="","",参照!D443)</f>
        <v>メニューA</v>
      </c>
      <c r="AY443" s="52">
        <f>IF(参照!E443="","",参照!E443)</f>
        <v>0</v>
      </c>
      <c r="AZ443" s="52" t="str">
        <f>IF(参照!F443="","",参照!F443)</f>
        <v>Ｊａｐａｎ電力(株)</v>
      </c>
      <c r="BA443" s="52" t="str">
        <f>IF(参照!G443="","",参照!G443)</f>
        <v>Ｊａｐａｎ電力(株)_メニューA</v>
      </c>
      <c r="BB443" s="52">
        <f t="shared" si="37"/>
        <v>0</v>
      </c>
      <c r="BD443" s="52" t="str">
        <f>IF(参照!L443="","",参照!L443)</f>
        <v>パシフィックパワー(株)</v>
      </c>
    </row>
    <row r="444" spans="47:56">
      <c r="AU444" s="52" t="str">
        <f>IF(参照!A444="","",参照!A444)</f>
        <v/>
      </c>
      <c r="AV444" s="52" t="str">
        <f>IF(参照!B444="","",参照!B444)</f>
        <v/>
      </c>
      <c r="AW444" s="52" t="str">
        <f>IF(参照!C444="","",参照!C444)</f>
        <v/>
      </c>
      <c r="AX444" s="52" t="str">
        <f>IF(参照!D444="","",参照!D444)</f>
        <v>メニューB</v>
      </c>
      <c r="AY444" s="52">
        <f>IF(参照!E444="","",参照!E444)</f>
        <v>0</v>
      </c>
      <c r="AZ444" s="52" t="str">
        <f>IF(参照!F444="","",参照!F444)</f>
        <v>Ｊａｐａｎ電力(株)</v>
      </c>
      <c r="BA444" s="52" t="str">
        <f>IF(参照!G444="","",参照!G444)</f>
        <v>Ｊａｐａｎ電力(株)_メニューB</v>
      </c>
      <c r="BB444" s="52">
        <f t="shared" si="37"/>
        <v>0</v>
      </c>
      <c r="BD444" s="52" t="str">
        <f>IF(参照!L444="","",参照!L444)</f>
        <v>パナソニックオペレーショナルエクセレンス(株)(旧：パナソニック(株))</v>
      </c>
    </row>
    <row r="445" spans="47:56">
      <c r="AU445" s="52" t="str">
        <f>IF(参照!A445="","",参照!A445)</f>
        <v/>
      </c>
      <c r="AV445" s="52" t="str">
        <f>IF(参照!B445="","",参照!B445)</f>
        <v/>
      </c>
      <c r="AW445" s="52" t="str">
        <f>IF(参照!C445="","",参照!C445)</f>
        <v/>
      </c>
      <c r="AX445" s="52" t="str">
        <f>IF(参照!D445="","",参照!D445)</f>
        <v>メニューC(残差)</v>
      </c>
      <c r="AY445" s="52">
        <f>IF(参照!E445="","",参照!E445)</f>
        <v>5.6399999999999994E-4</v>
      </c>
      <c r="AZ445" s="52" t="str">
        <f>IF(参照!F445="","",参照!F445)</f>
        <v>Ｊａｐａｎ電力(株)</v>
      </c>
      <c r="BA445" s="52" t="str">
        <f>IF(参照!G445="","",参照!G445)</f>
        <v>Ｊａｐａｎ電力(株)_メニューC(残差)</v>
      </c>
      <c r="BB445" s="52">
        <f t="shared" si="37"/>
        <v>0.56399999999999995</v>
      </c>
      <c r="BD445" s="52" t="str">
        <f>IF(参照!L445="","",参照!L445)</f>
        <v>(株)花巻銀河パワー</v>
      </c>
    </row>
    <row r="446" spans="47:56">
      <c r="AU446" s="52" t="str">
        <f>IF(参照!A446="","",参照!A446)</f>
        <v/>
      </c>
      <c r="AV446" s="52" t="str">
        <f>IF(参照!B446="","",参照!B446)</f>
        <v/>
      </c>
      <c r="AW446" s="52" t="str">
        <f>IF(参照!C446="","",参照!C446)</f>
        <v/>
      </c>
      <c r="AX446" s="52" t="str">
        <f>IF(参照!D446="","",参照!D446)</f>
        <v>(参考値)事業者全体</v>
      </c>
      <c r="AY446" s="52">
        <f>IF(参照!E446="","",参照!E446)</f>
        <v>4.7699999999999999E-4</v>
      </c>
      <c r="AZ446" s="52" t="str">
        <f>IF(参照!F446="","",参照!F446)</f>
        <v>Ｊａｐａｎ電力(株)</v>
      </c>
      <c r="BA446" s="52" t="str">
        <f>IF(参照!G446="","",参照!G446)</f>
        <v>Ｊａｐａｎ電力(株)_(参考値)事業者全体</v>
      </c>
      <c r="BB446" s="52">
        <f t="shared" si="37"/>
        <v>0.47699999999999998</v>
      </c>
      <c r="BD446" s="52" t="str">
        <f>IF(参照!L446="","",参照!L446)</f>
        <v>(株)はまエネ</v>
      </c>
    </row>
    <row r="447" spans="47:56">
      <c r="AU447" s="52" t="str">
        <f>IF(参照!A447="","",参照!A447)</f>
        <v>A0180</v>
      </c>
      <c r="AV447" s="52" t="str">
        <f>IF(参照!B447="","",参照!B447)</f>
        <v>電源開発(株)</v>
      </c>
      <c r="AW447" s="52" t="str">
        <f>IF(参照!C447="","",参照!C447)</f>
        <v>0.000453※</v>
      </c>
      <c r="AX447" s="52" t="str">
        <f>IF(参照!D447="","",参照!D447)</f>
        <v>メニューA</v>
      </c>
      <c r="AY447" s="52">
        <f>IF(参照!E447="","",参照!E447)</f>
        <v>1.25E-4</v>
      </c>
      <c r="AZ447" s="52" t="str">
        <f>IF(参照!F447="","",参照!F447)</f>
        <v>電源開発(株)</v>
      </c>
      <c r="BA447" s="52" t="str">
        <f>IF(参照!G447="","",参照!G447)</f>
        <v>電源開発(株)_メニューA</v>
      </c>
      <c r="BB447" s="52">
        <f t="shared" si="37"/>
        <v>0.125</v>
      </c>
      <c r="BD447" s="52" t="str">
        <f>IF(参照!L447="","",参照!L447)</f>
        <v>浜田ガス(株)</v>
      </c>
    </row>
    <row r="448" spans="47:56">
      <c r="AU448" s="52" t="str">
        <f>IF(参照!A448="","",参照!A448)</f>
        <v/>
      </c>
      <c r="AV448" s="52" t="str">
        <f>IF(参照!B448="","",参照!B448)</f>
        <v/>
      </c>
      <c r="AW448" s="52" t="str">
        <f>IF(参照!C448="","",参照!C448)</f>
        <v/>
      </c>
      <c r="AX448" s="52" t="str">
        <f>IF(参照!D448="","",参照!D448)</f>
        <v>メニューB</v>
      </c>
      <c r="AY448" s="52">
        <f>IF(参照!E448="","",参照!E448)</f>
        <v>3.2499999999999999E-4</v>
      </c>
      <c r="AZ448" s="52" t="str">
        <f>IF(参照!F448="","",参照!F448)</f>
        <v>電源開発(株)</v>
      </c>
      <c r="BA448" s="52" t="str">
        <f>IF(参照!G448="","",参照!G448)</f>
        <v>電源開発(株)_メニューB</v>
      </c>
      <c r="BB448" s="52">
        <f t="shared" si="37"/>
        <v>0.32500000000000001</v>
      </c>
      <c r="BD448" s="52" t="str">
        <f>IF(参照!L448="","",参照!L448)</f>
        <v>(株)浜松新電力</v>
      </c>
    </row>
    <row r="449" spans="47:56">
      <c r="AU449" s="52" t="str">
        <f>IF(参照!A449="","",参照!A449)</f>
        <v/>
      </c>
      <c r="AV449" s="52" t="str">
        <f>IF(参照!B449="","",参照!B449)</f>
        <v/>
      </c>
      <c r="AW449" s="52" t="str">
        <f>IF(参照!C449="","",参照!C449)</f>
        <v/>
      </c>
      <c r="AX449" s="52" t="str">
        <f>IF(参照!D449="","",参照!D449)</f>
        <v>メニューC(残差)</v>
      </c>
      <c r="AY449" s="52">
        <f>IF(参照!E449="","",参照!E449)</f>
        <v>4.5300000000000001E-4</v>
      </c>
      <c r="AZ449" s="52" t="str">
        <f>IF(参照!F449="","",参照!F449)</f>
        <v>電源開発(株)</v>
      </c>
      <c r="BA449" s="52" t="str">
        <f>IF(参照!G449="","",参照!G449)</f>
        <v>電源開発(株)_メニューC(残差)</v>
      </c>
      <c r="BB449" s="52">
        <f t="shared" si="37"/>
        <v>0.45300000000000001</v>
      </c>
      <c r="BD449" s="52" t="str">
        <f>IF(参照!L449="","",参照!L449)</f>
        <v>(株)バランスハーツ</v>
      </c>
    </row>
    <row r="450" spans="47:56">
      <c r="AU450" s="52" t="str">
        <f>IF(参照!A450="","",参照!A450)</f>
        <v/>
      </c>
      <c r="AV450" s="52" t="str">
        <f>IF(参照!B450="","",参照!B450)</f>
        <v/>
      </c>
      <c r="AW450" s="52" t="str">
        <f>IF(参照!C450="","",参照!C450)</f>
        <v/>
      </c>
      <c r="AX450" s="52" t="str">
        <f>IF(参照!D450="","",参照!D450)</f>
        <v>(参考値)事業者全体</v>
      </c>
      <c r="AY450" s="52">
        <f>IF(参照!E450="","",参照!E450)</f>
        <v>4.6999999999999999E-4</v>
      </c>
      <c r="AZ450" s="52" t="str">
        <f>IF(参照!F450="","",参照!F450)</f>
        <v>電源開発(株)</v>
      </c>
      <c r="BA450" s="52" t="str">
        <f>IF(参照!G450="","",参照!G450)</f>
        <v>電源開発(株)_(参考値)事業者全体</v>
      </c>
      <c r="BB450" s="52">
        <f t="shared" si="37"/>
        <v>0.47</v>
      </c>
      <c r="BD450" s="52" t="str">
        <f>IF(参照!L450="","",参照!L450)</f>
        <v>はりま電力(株)</v>
      </c>
    </row>
    <row r="451" spans="47:56">
      <c r="AU451" s="52" t="str">
        <f>IF(参照!A451="","",参照!A451)</f>
        <v>A0181</v>
      </c>
      <c r="AV451" s="52" t="str">
        <f>IF(参照!B451="","",参照!B451)</f>
        <v>鈴与商事(株)</v>
      </c>
      <c r="AW451" s="52">
        <f>IF(参照!C451="","",参照!C451)</f>
        <v>3.6200000000000002E-4</v>
      </c>
      <c r="AX451" s="52" t="str">
        <f>IF(参照!D451="","",参照!D451)</f>
        <v>メニューA</v>
      </c>
      <c r="AY451" s="52">
        <f>IF(参照!E451="","",参照!E451)</f>
        <v>2.9499999999999996E-4</v>
      </c>
      <c r="AZ451" s="52" t="str">
        <f>IF(参照!F451="","",参照!F451)</f>
        <v>鈴与商事(株)</v>
      </c>
      <c r="BA451" s="52" t="str">
        <f>IF(参照!G451="","",参照!G451)</f>
        <v>鈴与商事(株)_メニューA</v>
      </c>
      <c r="BB451" s="52">
        <f t="shared" si="37"/>
        <v>0.29499999999999998</v>
      </c>
      <c r="BD451" s="52" t="str">
        <f>IF(参照!L451="","",参照!L451)</f>
        <v>(株)ハルエネ</v>
      </c>
    </row>
    <row r="452" spans="47:56">
      <c r="AU452" s="52" t="str">
        <f>IF(参照!A452="","",参照!A452)</f>
        <v/>
      </c>
      <c r="AV452" s="52" t="str">
        <f>IF(参照!B452="","",参照!B452)</f>
        <v/>
      </c>
      <c r="AW452" s="52" t="str">
        <f>IF(参照!C452="","",参照!C452)</f>
        <v/>
      </c>
      <c r="AX452" s="52" t="str">
        <f>IF(参照!D452="","",参照!D452)</f>
        <v>メニューB</v>
      </c>
      <c r="AY452" s="52">
        <f>IF(参照!E452="","",参照!E452)</f>
        <v>0</v>
      </c>
      <c r="AZ452" s="52" t="str">
        <f>IF(参照!F452="","",参照!F452)</f>
        <v>鈴与商事(株)</v>
      </c>
      <c r="BA452" s="52" t="str">
        <f>IF(参照!G452="","",参照!G452)</f>
        <v>鈴与商事(株)_メニューB</v>
      </c>
      <c r="BB452" s="52">
        <f t="shared" si="37"/>
        <v>0</v>
      </c>
      <c r="BD452" s="52" t="str">
        <f>IF(参照!L452="","",参照!L452)</f>
        <v>(株)パルシステム電力</v>
      </c>
    </row>
    <row r="453" spans="47:56">
      <c r="AU453" s="52" t="str">
        <f>IF(参照!A453="","",参照!A453)</f>
        <v/>
      </c>
      <c r="AV453" s="52" t="str">
        <f>IF(参照!B453="","",参照!B453)</f>
        <v/>
      </c>
      <c r="AW453" s="52" t="str">
        <f>IF(参照!C453="","",参照!C453)</f>
        <v/>
      </c>
      <c r="AX453" s="52" t="str">
        <f>IF(参照!D453="","",参照!D453)</f>
        <v>メニューC</v>
      </c>
      <c r="AY453" s="52">
        <f>IF(参照!E453="","",参照!E453)</f>
        <v>0</v>
      </c>
      <c r="AZ453" s="52" t="str">
        <f>IF(参照!F453="","",参照!F453)</f>
        <v>鈴与商事(株)</v>
      </c>
      <c r="BA453" s="52" t="str">
        <f>IF(参照!G453="","",参照!G453)</f>
        <v>鈴与商事(株)_メニューC</v>
      </c>
      <c r="BB453" s="52">
        <f t="shared" ref="BB453:BB516" si="38">AY453*1000</f>
        <v>0</v>
      </c>
      <c r="BD453" s="52" t="str">
        <f>IF(参照!L453="","",参照!L453)</f>
        <v>(株)パワー・オプティマイザー</v>
      </c>
    </row>
    <row r="454" spans="47:56">
      <c r="AU454" s="52" t="str">
        <f>IF(参照!A454="","",参照!A454)</f>
        <v/>
      </c>
      <c r="AV454" s="52" t="str">
        <f>IF(参照!B454="","",参照!B454)</f>
        <v/>
      </c>
      <c r="AW454" s="52" t="str">
        <f>IF(参照!C454="","",参照!C454)</f>
        <v/>
      </c>
      <c r="AX454" s="52" t="str">
        <f>IF(参照!D454="","",参照!D454)</f>
        <v>メニューD(残差)</v>
      </c>
      <c r="AY454" s="52">
        <f>IF(参照!E454="","",参照!E454)</f>
        <v>6.1200000000000002E-4</v>
      </c>
      <c r="AZ454" s="52" t="str">
        <f>IF(参照!F454="","",参照!F454)</f>
        <v>鈴与商事(株)</v>
      </c>
      <c r="BA454" s="52" t="str">
        <f>IF(参照!G454="","",参照!G454)</f>
        <v>鈴与商事(株)_メニューD(残差)</v>
      </c>
      <c r="BB454" s="52">
        <f t="shared" si="38"/>
        <v>0.61199999999999999</v>
      </c>
      <c r="BD454" s="52" t="str">
        <f>IF(参照!L454="","",参照!L454)</f>
        <v>パワーネクスト(株)</v>
      </c>
    </row>
    <row r="455" spans="47:56">
      <c r="AU455" s="52" t="str">
        <f>IF(参照!A455="","",参照!A455)</f>
        <v/>
      </c>
      <c r="AV455" s="52" t="str">
        <f>IF(参照!B455="","",参照!B455)</f>
        <v/>
      </c>
      <c r="AW455" s="52" t="str">
        <f>IF(参照!C455="","",参照!C455)</f>
        <v/>
      </c>
      <c r="AX455" s="52" t="str">
        <f>IF(参照!D455="","",参照!D455)</f>
        <v>(参考値)事業者全体</v>
      </c>
      <c r="AY455" s="52">
        <f>IF(参照!E455="","",参照!E455)</f>
        <v>3.8299999999999999E-4</v>
      </c>
      <c r="AZ455" s="52" t="str">
        <f>IF(参照!F455="","",参照!F455)</f>
        <v>鈴与商事(株)</v>
      </c>
      <c r="BA455" s="52" t="str">
        <f>IF(参照!G455="","",参照!G455)</f>
        <v>鈴与商事(株)_(参考値)事業者全体</v>
      </c>
      <c r="BB455" s="52">
        <f t="shared" si="38"/>
        <v>0.38300000000000001</v>
      </c>
      <c r="BD455" s="52" t="str">
        <f>IF(参照!L455="","",参照!L455)</f>
        <v>バンプーパワートレーディング合同会社</v>
      </c>
    </row>
    <row r="456" spans="47:56">
      <c r="AU456" s="52" t="str">
        <f>IF(参照!A456="","",参照!A456)</f>
        <v>A0183</v>
      </c>
      <c r="AV456" s="52" t="str">
        <f>IF(参照!B456="","",参照!B456)</f>
        <v>(株)バランスハーツ</v>
      </c>
      <c r="AW456" s="52">
        <f>IF(参照!C456="","",参照!C456)</f>
        <v>4.15E-4</v>
      </c>
      <c r="AX456" s="52" t="str">
        <f>IF(参照!D456="","",参照!D456)</f>
        <v/>
      </c>
      <c r="AY456" s="52">
        <f>IF(参照!E456="","",参照!E456)</f>
        <v>4.06E-4</v>
      </c>
      <c r="AZ456" s="52" t="str">
        <f>IF(参照!F456="","",参照!F456)</f>
        <v>(株)バランスハーツ</v>
      </c>
      <c r="BA456" s="52" t="str">
        <f>IF(参照!G456="","",参照!G456)</f>
        <v>(株)バランスハーツ_</v>
      </c>
      <c r="BB456" s="52">
        <f t="shared" si="38"/>
        <v>0.40600000000000003</v>
      </c>
      <c r="BD456" s="52" t="str">
        <f>IF(参照!L456="","",参照!L456)</f>
        <v>ひおき地域エネルギー(株)</v>
      </c>
    </row>
    <row r="457" spans="47:56">
      <c r="AU457" s="52" t="str">
        <f>IF(参照!A457="","",参照!A457)</f>
        <v>A0184</v>
      </c>
      <c r="AV457" s="52" t="str">
        <f>IF(参照!B457="","",参照!B457)</f>
        <v>ワタミエナジー(株)</v>
      </c>
      <c r="AW457" s="52">
        <f>IF(参照!C457="","",参照!C457)</f>
        <v>4.35E-4</v>
      </c>
      <c r="AX457" s="52" t="str">
        <f>IF(参照!D457="","",参照!D457)</f>
        <v>メニューA</v>
      </c>
      <c r="AY457" s="52">
        <f>IF(参照!E457="","",参照!E457)</f>
        <v>0</v>
      </c>
      <c r="AZ457" s="52" t="str">
        <f>IF(参照!F457="","",参照!F457)</f>
        <v>ワタミエナジー(株)</v>
      </c>
      <c r="BA457" s="52" t="str">
        <f>IF(参照!G457="","",参照!G457)</f>
        <v>ワタミエナジー(株)_メニューA</v>
      </c>
      <c r="BB457" s="52">
        <f t="shared" si="38"/>
        <v>0</v>
      </c>
      <c r="BD457" s="52" t="str">
        <f>IF(参照!L457="","",参照!L457)</f>
        <v>東日本ガス(株)</v>
      </c>
    </row>
    <row r="458" spans="47:56">
      <c r="AU458" s="52" t="str">
        <f>IF(参照!A458="","",参照!A458)</f>
        <v/>
      </c>
      <c r="AV458" s="52" t="str">
        <f>IF(参照!B458="","",参照!B458)</f>
        <v/>
      </c>
      <c r="AW458" s="52" t="str">
        <f>IF(参照!C458="","",参照!C458)</f>
        <v/>
      </c>
      <c r="AX458" s="52" t="str">
        <f>IF(参照!D458="","",参照!D458)</f>
        <v>メニューB(残差)</v>
      </c>
      <c r="AY458" s="52">
        <f>IF(参照!E458="","",参照!E458)</f>
        <v>4.7199999999999998E-4</v>
      </c>
      <c r="AZ458" s="52" t="str">
        <f>IF(参照!F458="","",参照!F458)</f>
        <v>ワタミエナジー(株)</v>
      </c>
      <c r="BA458" s="52" t="str">
        <f>IF(参照!G458="","",参照!G458)</f>
        <v>ワタミエナジー(株)_メニューB(残差)</v>
      </c>
      <c r="BB458" s="52">
        <f t="shared" si="38"/>
        <v>0.47199999999999998</v>
      </c>
      <c r="BD458" s="52" t="str">
        <f>IF(参照!L458="","",参照!L458)</f>
        <v>東広島スマートエネルギー(株)</v>
      </c>
    </row>
    <row r="459" spans="47:56">
      <c r="AU459" s="52" t="str">
        <f>IF(参照!A459="","",参照!A459)</f>
        <v/>
      </c>
      <c r="AV459" s="52" t="str">
        <f>IF(参照!B459="","",参照!B459)</f>
        <v/>
      </c>
      <c r="AW459" s="52" t="str">
        <f>IF(参照!C459="","",参照!C459)</f>
        <v/>
      </c>
      <c r="AX459" s="52" t="str">
        <f>IF(参照!D459="","",参照!D459)</f>
        <v>(参考値)事業者全体</v>
      </c>
      <c r="AY459" s="52">
        <f>IF(参照!E459="","",参照!E459)</f>
        <v>4.9200000000000003E-4</v>
      </c>
      <c r="AZ459" s="52" t="str">
        <f>IF(参照!F459="","",参照!F459)</f>
        <v>ワタミエナジー(株)</v>
      </c>
      <c r="BA459" s="52" t="str">
        <f>IF(参照!G459="","",参照!G459)</f>
        <v>ワタミエナジー(株)_(参考値)事業者全体</v>
      </c>
      <c r="BB459" s="52">
        <f t="shared" si="38"/>
        <v>0.49200000000000005</v>
      </c>
      <c r="BD459" s="52" t="str">
        <f>IF(参照!L459="","",参照!L459)</f>
        <v>一般社団法人東松島みらいとし機構</v>
      </c>
    </row>
    <row r="460" spans="47:56">
      <c r="AU460" s="52" t="str">
        <f>IF(参照!A460="","",参照!A460)</f>
        <v>A0185</v>
      </c>
      <c r="AV460" s="52" t="str">
        <f>IF(参照!B460="","",参照!B460)</f>
        <v>(株)パルシステム電力</v>
      </c>
      <c r="AW460" s="52">
        <f>IF(参照!C460="","",参照!C460)</f>
        <v>7.7999999999999999E-5</v>
      </c>
      <c r="AX460" s="52" t="str">
        <f>IF(参照!D460="","",参照!D460)</f>
        <v/>
      </c>
      <c r="AY460" s="52">
        <f>IF(参照!E460="","",参照!E460)</f>
        <v>6.4999999999999997E-4</v>
      </c>
      <c r="AZ460" s="52" t="str">
        <f>IF(参照!F460="","",参照!F460)</f>
        <v>(株)パルシステム電力</v>
      </c>
      <c r="BA460" s="52" t="str">
        <f>IF(参照!G460="","",参照!G460)</f>
        <v>(株)パルシステム電力_</v>
      </c>
      <c r="BB460" s="52">
        <f t="shared" si="38"/>
        <v>0.65</v>
      </c>
      <c r="BD460" s="52" t="str">
        <f>IF(参照!L460="","",参照!L460)</f>
        <v>(株)ビジョン</v>
      </c>
    </row>
    <row r="461" spans="47:56">
      <c r="AU461" s="52" t="str">
        <f>IF(参照!A461="","",参照!A461)</f>
        <v>A0186</v>
      </c>
      <c r="AV461" s="52" t="str">
        <f>IF(参照!B461="","",参照!B461)</f>
        <v>ＳＢパワー(株)</v>
      </c>
      <c r="AW461" s="52">
        <f>IF(参照!C461="","",参照!C461)</f>
        <v>4.3600000000000008E-4</v>
      </c>
      <c r="AX461" s="52" t="str">
        <f>IF(参照!D461="","",参照!D461)</f>
        <v>メニューA</v>
      </c>
      <c r="AY461" s="52">
        <f>IF(参照!E461="","",参照!E461)</f>
        <v>0</v>
      </c>
      <c r="AZ461" s="52" t="str">
        <f>IF(参照!F461="","",参照!F461)</f>
        <v>ＳＢパワー(株)</v>
      </c>
      <c r="BA461" s="52" t="str">
        <f>IF(参照!G461="","",参照!G461)</f>
        <v>ＳＢパワー(株)_メニューA</v>
      </c>
      <c r="BB461" s="52">
        <f t="shared" si="38"/>
        <v>0</v>
      </c>
      <c r="BD461" s="52" t="str">
        <f>IF(参照!L461="","",参照!L461)</f>
        <v>日高都市ガス(株)</v>
      </c>
    </row>
    <row r="462" spans="47:56">
      <c r="AU462" s="52" t="str">
        <f>IF(参照!A462="","",参照!A462)</f>
        <v/>
      </c>
      <c r="AV462" s="52" t="str">
        <f>IF(参照!B462="","",参照!B462)</f>
        <v/>
      </c>
      <c r="AW462" s="52" t="str">
        <f>IF(参照!C462="","",参照!C462)</f>
        <v/>
      </c>
      <c r="AX462" s="52" t="str">
        <f>IF(参照!D462="","",参照!D462)</f>
        <v>メニューB</v>
      </c>
      <c r="AY462" s="52">
        <f>IF(参照!E462="","",参照!E462)</f>
        <v>1.9000000000000001E-4</v>
      </c>
      <c r="AZ462" s="52" t="str">
        <f>IF(参照!F462="","",参照!F462)</f>
        <v>ＳＢパワー(株)</v>
      </c>
      <c r="BA462" s="52" t="str">
        <f>IF(参照!G462="","",参照!G462)</f>
        <v>ＳＢパワー(株)_メニューB</v>
      </c>
      <c r="BB462" s="52">
        <f t="shared" si="38"/>
        <v>0.19</v>
      </c>
      <c r="BD462" s="52" t="str">
        <f>IF(参照!L462="","",参照!L462)</f>
        <v>日田グリーン電力(株)</v>
      </c>
    </row>
    <row r="463" spans="47:56">
      <c r="AU463" s="52" t="str">
        <f>IF(参照!A463="","",参照!A463)</f>
        <v/>
      </c>
      <c r="AV463" s="52" t="str">
        <f>IF(参照!B463="","",参照!B463)</f>
        <v/>
      </c>
      <c r="AW463" s="52" t="str">
        <f>IF(参照!C463="","",参照!C463)</f>
        <v/>
      </c>
      <c r="AX463" s="52" t="str">
        <f>IF(参照!D463="","",参照!D463)</f>
        <v>メニューC(残差)</v>
      </c>
      <c r="AY463" s="52">
        <f>IF(参照!E463="","",参照!E463)</f>
        <v>4.8500000000000003E-4</v>
      </c>
      <c r="AZ463" s="52" t="str">
        <f>IF(参照!F463="","",参照!F463)</f>
        <v>ＳＢパワー(株)</v>
      </c>
      <c r="BA463" s="52" t="str">
        <f>IF(参照!G463="","",参照!G463)</f>
        <v>ＳＢパワー(株)_メニューC(残差)</v>
      </c>
      <c r="BB463" s="52">
        <f t="shared" si="38"/>
        <v>0.48500000000000004</v>
      </c>
      <c r="BD463" s="52" t="str">
        <f>IF(参照!L463="","",参照!L463)</f>
        <v>日立造船(株)</v>
      </c>
    </row>
    <row r="464" spans="47:56">
      <c r="AU464" s="52" t="str">
        <f>IF(参照!A464="","",参照!A464)</f>
        <v/>
      </c>
      <c r="AV464" s="52" t="str">
        <f>IF(参照!B464="","",参照!B464)</f>
        <v/>
      </c>
      <c r="AW464" s="52" t="str">
        <f>IF(参照!C464="","",参照!C464)</f>
        <v/>
      </c>
      <c r="AX464" s="52" t="str">
        <f>IF(参照!D464="","",参照!D464)</f>
        <v>(参考値)事業者全体</v>
      </c>
      <c r="AY464" s="52">
        <f>IF(参照!E464="","",参照!E464)</f>
        <v>5.0299999999999997E-4</v>
      </c>
      <c r="AZ464" s="52" t="str">
        <f>IF(参照!F464="","",参照!F464)</f>
        <v>ＳＢパワー(株)</v>
      </c>
      <c r="BA464" s="52" t="str">
        <f>IF(参照!G464="","",参照!G464)</f>
        <v>ＳＢパワー(株)_(参考値)事業者全体</v>
      </c>
      <c r="BB464" s="52">
        <f t="shared" si="38"/>
        <v>0.503</v>
      </c>
      <c r="BD464" s="52" t="str">
        <f>IF(参照!L464="","",参照!L464)</f>
        <v>(株)ビビット</v>
      </c>
    </row>
    <row r="465" spans="47:56">
      <c r="AU465" s="52" t="str">
        <f>IF(参照!A465="","",参照!A465)</f>
        <v>A0187</v>
      </c>
      <c r="AV465" s="52" t="str">
        <f>IF(参照!B465="","",参照!B465)</f>
        <v>ＮＦパワーサービス(株)</v>
      </c>
      <c r="AW465" s="52">
        <f>IF(参照!C465="","",参照!C465)</f>
        <v>4.3600000000000008E-4</v>
      </c>
      <c r="AX465" s="52" t="str">
        <f>IF(参照!D465="","",参照!D465)</f>
        <v>メニューA</v>
      </c>
      <c r="AY465" s="52">
        <f>IF(参照!E465="","",参照!E465)</f>
        <v>0</v>
      </c>
      <c r="AZ465" s="52" t="str">
        <f>IF(参照!F465="","",参照!F465)</f>
        <v>ＮＦパワーサービス(株)</v>
      </c>
      <c r="BA465" s="52" t="str">
        <f>IF(参照!G465="","",参照!G465)</f>
        <v>ＮＦパワーサービス(株)_メニューA</v>
      </c>
      <c r="BB465" s="52">
        <f t="shared" si="38"/>
        <v>0</v>
      </c>
      <c r="BD465" s="52" t="str">
        <f>IF(参照!L465="","",参照!L465)</f>
        <v>ヒューリックプロパティソリューション(株)</v>
      </c>
    </row>
    <row r="466" spans="47:56">
      <c r="AU466" s="52" t="str">
        <f>IF(参照!A466="","",参照!A466)</f>
        <v/>
      </c>
      <c r="AV466" s="52" t="str">
        <f>IF(参照!B466="","",参照!B466)</f>
        <v/>
      </c>
      <c r="AW466" s="52" t="str">
        <f>IF(参照!C466="","",参照!C466)</f>
        <v/>
      </c>
      <c r="AX466" s="52" t="str">
        <f>IF(参照!D466="","",参照!D466)</f>
        <v>メニューB(残差)</v>
      </c>
      <c r="AY466" s="52">
        <f>IF(参照!E466="","",参照!E466)</f>
        <v>3.9600000000000003E-4</v>
      </c>
      <c r="AZ466" s="52" t="str">
        <f>IF(参照!F466="","",参照!F466)</f>
        <v>ＮＦパワーサービス(株)</v>
      </c>
      <c r="BA466" s="52" t="str">
        <f>IF(参照!G466="","",参照!G466)</f>
        <v>ＮＦパワーサービス(株)_メニューB(残差)</v>
      </c>
      <c r="BB466" s="52">
        <f t="shared" si="38"/>
        <v>0.39600000000000002</v>
      </c>
      <c r="BD466" s="52" t="str">
        <f>IF(参照!L466="","",参照!L466)</f>
        <v>兵庫電力(株)</v>
      </c>
    </row>
    <row r="467" spans="47:56">
      <c r="AU467" s="52" t="str">
        <f>IF(参照!A467="","",参照!A467)</f>
        <v/>
      </c>
      <c r="AV467" s="52" t="str">
        <f>IF(参照!B467="","",参照!B467)</f>
        <v/>
      </c>
      <c r="AW467" s="52" t="str">
        <f>IF(参照!C467="","",参照!C467)</f>
        <v/>
      </c>
      <c r="AX467" s="52" t="str">
        <f>IF(参照!D467="","",参照!D467)</f>
        <v>(参考値)事業者全体</v>
      </c>
      <c r="AY467" s="52">
        <f>IF(参照!E467="","",参照!E467)</f>
        <v>4.2000000000000002E-4</v>
      </c>
      <c r="AZ467" s="52" t="str">
        <f>IF(参照!F467="","",参照!F467)</f>
        <v>ＮＦパワーサービス(株)</v>
      </c>
      <c r="BA467" s="52" t="str">
        <f>IF(参照!G467="","",参照!G467)</f>
        <v>ＮＦパワーサービス(株)_(参考値)事業者全体</v>
      </c>
      <c r="BB467" s="52">
        <f t="shared" si="38"/>
        <v>0.42000000000000004</v>
      </c>
      <c r="BD467" s="52" t="str">
        <f>IF(参照!L467="","",参照!L467)</f>
        <v>弘前ガス(株)</v>
      </c>
    </row>
    <row r="468" spans="47:56">
      <c r="AU468" s="52" t="str">
        <f>IF(参照!A468="","",参照!A468)</f>
        <v>A0188</v>
      </c>
      <c r="AV468" s="52" t="str">
        <f>IF(参照!B468="","",参照!B468)</f>
        <v>ひおき地域エネルギー(株)</v>
      </c>
      <c r="AW468" s="52">
        <f>IF(参照!C468="","",参照!C468)</f>
        <v>4.4700000000000002E-4</v>
      </c>
      <c r="AX468" s="52" t="str">
        <f>IF(参照!D468="","",参照!D468)</f>
        <v>メニューA</v>
      </c>
      <c r="AY468" s="52">
        <f>IF(参照!E468="","",参照!E468)</f>
        <v>3.9600000000000003E-4</v>
      </c>
      <c r="AZ468" s="52" t="str">
        <f>IF(参照!F468="","",参照!F468)</f>
        <v>ひおき地域エネルギー(株)</v>
      </c>
      <c r="BA468" s="52" t="str">
        <f>IF(参照!G468="","",参照!G468)</f>
        <v>ひおき地域エネルギー(株)_メニューA</v>
      </c>
      <c r="BB468" s="52">
        <f t="shared" si="38"/>
        <v>0.39600000000000002</v>
      </c>
      <c r="BD468" s="52" t="str">
        <f>IF(参照!L468="","",参照!L468)</f>
        <v>(株)ファミリーネット・ジャパン</v>
      </c>
    </row>
    <row r="469" spans="47:56">
      <c r="AU469" s="52" t="str">
        <f>IF(参照!A469="","",参照!A469)</f>
        <v/>
      </c>
      <c r="AV469" s="52" t="str">
        <f>IF(参照!B469="","",参照!B469)</f>
        <v/>
      </c>
      <c r="AW469" s="52" t="str">
        <f>IF(参照!C469="","",参照!C469)</f>
        <v/>
      </c>
      <c r="AX469" s="52" t="str">
        <f>IF(参照!D469="","",参照!D469)</f>
        <v>メニューB</v>
      </c>
      <c r="AY469" s="52">
        <f>IF(参照!E469="","",参照!E469)</f>
        <v>4.44E-4</v>
      </c>
      <c r="AZ469" s="52" t="str">
        <f>IF(参照!F469="","",参照!F469)</f>
        <v>ひおき地域エネルギー(株)</v>
      </c>
      <c r="BA469" s="52" t="str">
        <f>IF(参照!G469="","",参照!G469)</f>
        <v>ひおき地域エネルギー(株)_メニューB</v>
      </c>
      <c r="BB469" s="52">
        <f t="shared" si="38"/>
        <v>0.44400000000000001</v>
      </c>
      <c r="BD469" s="52" t="str">
        <f>IF(参照!L469="","",参照!L469)</f>
        <v>(株)ファラデー</v>
      </c>
    </row>
    <row r="470" spans="47:56">
      <c r="AU470" s="52" t="str">
        <f>IF(参照!A470="","",参照!A470)</f>
        <v/>
      </c>
      <c r="AV470" s="52" t="str">
        <f>IF(参照!B470="","",参照!B470)</f>
        <v/>
      </c>
      <c r="AW470" s="52" t="str">
        <f>IF(参照!C470="","",参照!C470)</f>
        <v/>
      </c>
      <c r="AX470" s="52" t="str">
        <f>IF(参照!D470="","",参照!D470)</f>
        <v>メニューC(残差)</v>
      </c>
      <c r="AY470" s="52">
        <f>IF(参照!E470="","",参照!E470)</f>
        <v>4.2299999999999998E-4</v>
      </c>
      <c r="AZ470" s="52" t="str">
        <f>IF(参照!F470="","",参照!F470)</f>
        <v>ひおき地域エネルギー(株)</v>
      </c>
      <c r="BA470" s="52" t="str">
        <f>IF(参照!G470="","",参照!G470)</f>
        <v>ひおき地域エネルギー(株)_メニューC(残差)</v>
      </c>
      <c r="BB470" s="52">
        <f t="shared" si="38"/>
        <v>0.42299999999999999</v>
      </c>
      <c r="BD470" s="52" t="str">
        <f>IF(参照!L470="","",参照!L470)</f>
        <v>(株)フィット</v>
      </c>
    </row>
    <row r="471" spans="47:56">
      <c r="AU471" s="52" t="str">
        <f>IF(参照!A471="","",参照!A471)</f>
        <v/>
      </c>
      <c r="AV471" s="52" t="str">
        <f>IF(参照!B471="","",参照!B471)</f>
        <v/>
      </c>
      <c r="AW471" s="52" t="str">
        <f>IF(参照!C471="","",参照!C471)</f>
        <v/>
      </c>
      <c r="AX471" s="52" t="str">
        <f>IF(参照!D471="","",参照!D471)</f>
        <v>(参考値)事業者全体</v>
      </c>
      <c r="AY471" s="52">
        <f>IF(参照!E471="","",参照!E471)</f>
        <v>4.9200000000000003E-4</v>
      </c>
      <c r="AZ471" s="52" t="str">
        <f>IF(参照!F471="","",参照!F471)</f>
        <v>ひおき地域エネルギー(株)</v>
      </c>
      <c r="BA471" s="52" t="str">
        <f>IF(参照!G471="","",参照!G471)</f>
        <v>ひおき地域エネルギー(株)_(参考値)事業者全体</v>
      </c>
      <c r="BB471" s="52">
        <f t="shared" si="38"/>
        <v>0.49200000000000005</v>
      </c>
      <c r="BD471" s="52" t="str">
        <f>IF(参照!L471="","",参照!L471)</f>
        <v>フィンテックラボ協同組合</v>
      </c>
    </row>
    <row r="472" spans="47:56">
      <c r="AU472" s="52" t="str">
        <f>IF(参照!A472="","",参照!A472)</f>
        <v>A0189</v>
      </c>
      <c r="AV472" s="52" t="str">
        <f>IF(参照!B472="","",参照!B472)</f>
        <v>和歌山電力(株)</v>
      </c>
      <c r="AW472" s="52">
        <f>IF(参照!C472="","",参照!C472)</f>
        <v>4.75E-4</v>
      </c>
      <c r="AX472" s="52" t="str">
        <f>IF(参照!D472="","",参照!D472)</f>
        <v/>
      </c>
      <c r="AY472" s="52">
        <f>IF(参照!E472="","",参照!E472)</f>
        <v>5.2800000000000004E-4</v>
      </c>
      <c r="AZ472" s="52" t="str">
        <f>IF(参照!F472="","",参照!F472)</f>
        <v>和歌山電力(株)</v>
      </c>
      <c r="BA472" s="52" t="str">
        <f>IF(参照!G472="","",参照!G472)</f>
        <v>和歌山電力(株)_</v>
      </c>
      <c r="BB472" s="52">
        <f t="shared" si="38"/>
        <v>0.52800000000000002</v>
      </c>
      <c r="BD472" s="52" t="str">
        <f>IF(参照!L472="","",参照!L472)</f>
        <v>(株)フォーバルテレコム　</v>
      </c>
    </row>
    <row r="473" spans="47:56">
      <c r="AU473" s="52" t="str">
        <f>IF(参照!A473="","",参照!A473)</f>
        <v>A0190</v>
      </c>
      <c r="AV473" s="52" t="str">
        <f>IF(参照!B473="","",参照!B473)</f>
        <v>日本瓦斯(株)(旧：(株)エナジードリーム)</v>
      </c>
      <c r="AW473" s="52">
        <f>IF(参照!C473="","",参照!C473)</f>
        <v>5.04E-4</v>
      </c>
      <c r="AX473" s="52" t="str">
        <f>IF(参照!D473="","",参照!D473)</f>
        <v/>
      </c>
      <c r="AY473" s="52">
        <f>IF(参照!E473="","",参照!E473)</f>
        <v>4.8999999999999998E-4</v>
      </c>
      <c r="AZ473" s="52" t="str">
        <f>IF(参照!F473="","",参照!F473)</f>
        <v>日本瓦斯(株)(旧：(株)エナジードリーム)</v>
      </c>
      <c r="BA473" s="52" t="str">
        <f>IF(参照!G473="","",参照!G473)</f>
        <v>日本瓦斯(株)(旧：(株)エナジードリーム)_</v>
      </c>
      <c r="BB473" s="52">
        <f t="shared" si="38"/>
        <v>0.49</v>
      </c>
      <c r="BD473" s="52" t="str">
        <f>IF(参照!L473="","",参照!L473)</f>
        <v>(株)フォレストパワー</v>
      </c>
    </row>
    <row r="474" spans="47:56">
      <c r="AU474" s="52" t="str">
        <f>IF(参照!A474="","",参照!A474)</f>
        <v>A0191</v>
      </c>
      <c r="AV474" s="52" t="str">
        <f>IF(参照!B474="","",参照!B474)</f>
        <v>(株)トドック電力</v>
      </c>
      <c r="AW474" s="52">
        <f>IF(参照!C474="","",参照!C474)</f>
        <v>4.6999999999999999E-4</v>
      </c>
      <c r="AX474" s="52" t="str">
        <f>IF(参照!D474="","",参照!D474)</f>
        <v/>
      </c>
      <c r="AY474" s="52">
        <f>IF(参照!E474="","",参照!E474)</f>
        <v>3.7199999999999999E-4</v>
      </c>
      <c r="AZ474" s="52" t="str">
        <f>IF(参照!F474="","",参照!F474)</f>
        <v>(株)トドック電力</v>
      </c>
      <c r="BA474" s="52" t="str">
        <f>IF(参照!G474="","",参照!G474)</f>
        <v>(株)トドック電力_</v>
      </c>
      <c r="BB474" s="52">
        <f t="shared" si="38"/>
        <v>0.372</v>
      </c>
      <c r="BD474" s="52" t="str">
        <f>IF(参照!L474="","",参照!L474)</f>
        <v>ふかやｅパワー(株)</v>
      </c>
    </row>
    <row r="475" spans="47:56">
      <c r="AU475" s="52" t="str">
        <f>IF(参照!A475="","",参照!A475)</f>
        <v>A0193</v>
      </c>
      <c r="AV475" s="52" t="str">
        <f>IF(参照!B475="","",参照!B475)</f>
        <v>九電みらいエナジー(株)</v>
      </c>
      <c r="AW475" s="52">
        <f>IF(参照!C475="","",参照!C475)</f>
        <v>4.6999999999999999E-4</v>
      </c>
      <c r="AX475" s="52" t="str">
        <f>IF(参照!D475="","",参照!D475)</f>
        <v>メニューA</v>
      </c>
      <c r="AY475" s="52">
        <f>IF(参照!E475="","",参照!E475)</f>
        <v>0</v>
      </c>
      <c r="AZ475" s="52" t="str">
        <f>IF(参照!F475="","",参照!F475)</f>
        <v>九電みらいエナジー(株)</v>
      </c>
      <c r="BA475" s="52" t="str">
        <f>IF(参照!G475="","",参照!G475)</f>
        <v>九電みらいエナジー(株)_メニューA</v>
      </c>
      <c r="BB475" s="52">
        <f t="shared" si="38"/>
        <v>0</v>
      </c>
      <c r="BD475" s="52" t="str">
        <f>IF(参照!L475="","",参照!L475)</f>
        <v>福井電力(株)</v>
      </c>
    </row>
    <row r="476" spans="47:56">
      <c r="AU476" s="52" t="str">
        <f>IF(参照!A476="","",参照!A476)</f>
        <v/>
      </c>
      <c r="AV476" s="52" t="str">
        <f>IF(参照!B476="","",参照!B476)</f>
        <v/>
      </c>
      <c r="AW476" s="52" t="str">
        <f>IF(参照!C476="","",参照!C476)</f>
        <v/>
      </c>
      <c r="AX476" s="52" t="str">
        <f>IF(参照!D476="","",参照!D476)</f>
        <v>メニューB</v>
      </c>
      <c r="AY476" s="52">
        <f>IF(参照!E476="","",参照!E476)</f>
        <v>4.3100000000000001E-4</v>
      </c>
      <c r="AZ476" s="52" t="str">
        <f>IF(参照!F476="","",参照!F476)</f>
        <v>九電みらいエナジー(株)</v>
      </c>
      <c r="BA476" s="52" t="str">
        <f>IF(参照!G476="","",参照!G476)</f>
        <v>九電みらいエナジー(株)_メニューB</v>
      </c>
      <c r="BB476" s="52">
        <f t="shared" si="38"/>
        <v>0.43099999999999999</v>
      </c>
      <c r="BD476" s="52" t="str">
        <f>IF(参照!L476="","",参照!L476)</f>
        <v>ふくしま新電力(株)</v>
      </c>
    </row>
    <row r="477" spans="47:56">
      <c r="AU477" s="52" t="str">
        <f>IF(参照!A477="","",参照!A477)</f>
        <v/>
      </c>
      <c r="AV477" s="52" t="str">
        <f>IF(参照!B477="","",参照!B477)</f>
        <v/>
      </c>
      <c r="AW477" s="52" t="str">
        <f>IF(参照!C477="","",参照!C477)</f>
        <v/>
      </c>
      <c r="AX477" s="52" t="str">
        <f>IF(参照!D477="","",参照!D477)</f>
        <v>メニューC(残差)</v>
      </c>
      <c r="AY477" s="52">
        <f>IF(参照!E477="","",参照!E477)</f>
        <v>4.7399999999999997E-4</v>
      </c>
      <c r="AZ477" s="52" t="str">
        <f>IF(参照!F477="","",参照!F477)</f>
        <v>九電みらいエナジー(株)</v>
      </c>
      <c r="BA477" s="52" t="str">
        <f>IF(参照!G477="","",参照!G477)</f>
        <v>九電みらいエナジー(株)_メニューC(残差)</v>
      </c>
      <c r="BB477" s="52">
        <f t="shared" si="38"/>
        <v>0.47399999999999998</v>
      </c>
      <c r="BD477" s="52" t="str">
        <f>IF(参照!L477="","",参照!L477)</f>
        <v>福島フェニックス電力(株)</v>
      </c>
    </row>
    <row r="478" spans="47:56">
      <c r="AU478" s="52" t="str">
        <f>IF(参照!A478="","",参照!A478)</f>
        <v/>
      </c>
      <c r="AV478" s="52" t="str">
        <f>IF(参照!B478="","",参照!B478)</f>
        <v/>
      </c>
      <c r="AW478" s="52" t="str">
        <f>IF(参照!C478="","",参照!C478)</f>
        <v/>
      </c>
      <c r="AX478" s="52" t="str">
        <f>IF(参照!D478="","",参照!D478)</f>
        <v>(参考値)事業者全体</v>
      </c>
      <c r="AY478" s="52">
        <f>IF(参照!E478="","",参照!E478)</f>
        <v>4.7399999999999997E-4</v>
      </c>
      <c r="AZ478" s="52" t="str">
        <f>IF(参照!F478="","",参照!F478)</f>
        <v>九電みらいエナジー(株)</v>
      </c>
      <c r="BA478" s="52" t="str">
        <f>IF(参照!G478="","",参照!G478)</f>
        <v>九電みらいエナジー(株)_(参考値)事業者全体</v>
      </c>
      <c r="BB478" s="52">
        <f t="shared" si="38"/>
        <v>0.47399999999999998</v>
      </c>
      <c r="BD478" s="52" t="str">
        <f>IF(参照!L478="","",参照!L478)</f>
        <v>(株)ふくしま未来パワー</v>
      </c>
    </row>
    <row r="479" spans="47:56">
      <c r="AU479" s="52" t="str">
        <f>IF(参照!A479="","",参照!A479)</f>
        <v>A0194</v>
      </c>
      <c r="AV479" s="52" t="str">
        <f>IF(参照!B479="","",参照!B479)</f>
        <v>(株)ミツウロコヴェッセル</v>
      </c>
      <c r="AW479" s="52">
        <f>IF(参照!C479="","",参照!C479)</f>
        <v>5.2500000000000008E-4</v>
      </c>
      <c r="AX479" s="52" t="str">
        <f>IF(参照!D479="","",参照!D479)</f>
        <v/>
      </c>
      <c r="AY479" s="52">
        <f>IF(参照!E479="","",参照!E479)</f>
        <v>4.6900000000000002E-4</v>
      </c>
      <c r="AZ479" s="52" t="str">
        <f>IF(参照!F479="","",参照!F479)</f>
        <v>(株)ミツウロコヴェッセル</v>
      </c>
      <c r="BA479" s="52" t="str">
        <f>IF(参照!G479="","",参照!G479)</f>
        <v>(株)ミツウロコヴェッセル_</v>
      </c>
      <c r="BB479" s="52">
        <f t="shared" si="38"/>
        <v>0.46900000000000003</v>
      </c>
      <c r="BD479" s="52" t="str">
        <f>IF(参照!L479="","",参照!L479)</f>
        <v>ふくのしま電力(株)</v>
      </c>
    </row>
    <row r="480" spans="47:56">
      <c r="AU480" s="52" t="str">
        <f>IF(参照!A480="","",参照!A480)</f>
        <v>A0195</v>
      </c>
      <c r="AV480" s="52" t="str">
        <f>IF(参照!B480="","",参照!B480)</f>
        <v>(株)フォレストパワー</v>
      </c>
      <c r="AW480" s="52">
        <f>IF(参照!C480="","",参照!C480)</f>
        <v>3.1999999999999999E-5</v>
      </c>
      <c r="AX480" s="52" t="str">
        <f>IF(参照!D480="","",参照!D480)</f>
        <v>メニューA</v>
      </c>
      <c r="AY480" s="52">
        <f>IF(参照!E480="","",参照!E480)</f>
        <v>3.77E-4</v>
      </c>
      <c r="AZ480" s="52" t="str">
        <f>IF(参照!F480="","",参照!F480)</f>
        <v>(株)フォレストパワー</v>
      </c>
      <c r="BA480" s="52" t="str">
        <f>IF(参照!G480="","",参照!G480)</f>
        <v>(株)フォレストパワー_メニューA</v>
      </c>
      <c r="BB480" s="52">
        <f t="shared" si="38"/>
        <v>0.377</v>
      </c>
      <c r="BD480" s="52" t="str">
        <f>IF(参照!L480="","",参照!L480)</f>
        <v>福山未来エナジー(株)</v>
      </c>
    </row>
    <row r="481" spans="47:56">
      <c r="AU481" s="52" t="str">
        <f>IF(参照!A481="","",参照!A481)</f>
        <v/>
      </c>
      <c r="AV481" s="52" t="str">
        <f>IF(参照!B481="","",参照!B481)</f>
        <v/>
      </c>
      <c r="AW481" s="52" t="str">
        <f>IF(参照!C481="","",参照!C481)</f>
        <v/>
      </c>
      <c r="AX481" s="52" t="str">
        <f>IF(参照!D481="","",参照!D481)</f>
        <v>メニューB(残差)</v>
      </c>
      <c r="AY481" s="52">
        <f>IF(参照!E481="","",参照!E481)</f>
        <v>4.2999999999999999E-4</v>
      </c>
      <c r="AZ481" s="52" t="str">
        <f>IF(参照!F481="","",参照!F481)</f>
        <v>(株)フォレストパワー</v>
      </c>
      <c r="BA481" s="52" t="str">
        <f>IF(参照!G481="","",参照!G481)</f>
        <v>(株)フォレストパワー_メニューB(残差)</v>
      </c>
      <c r="BB481" s="52">
        <f t="shared" si="38"/>
        <v>0.43</v>
      </c>
      <c r="BD481" s="52" t="str">
        <f>IF(参照!L481="","",参照!L481)</f>
        <v>富士山エナジー(株)</v>
      </c>
    </row>
    <row r="482" spans="47:56">
      <c r="AU482" s="52" t="str">
        <f>IF(参照!A482="","",参照!A482)</f>
        <v/>
      </c>
      <c r="AV482" s="52" t="str">
        <f>IF(参照!B482="","",参照!B482)</f>
        <v/>
      </c>
      <c r="AW482" s="52" t="str">
        <f>IF(参照!C482="","",参照!C482)</f>
        <v/>
      </c>
      <c r="AX482" s="52" t="str">
        <f>IF(参照!D482="","",参照!D482)</f>
        <v>(参考値)事業者全体</v>
      </c>
      <c r="AY482" s="52">
        <f>IF(参照!E482="","",参照!E482)</f>
        <v>5.6899999999999995E-4</v>
      </c>
      <c r="AZ482" s="52" t="str">
        <f>IF(参照!F482="","",参照!F482)</f>
        <v>(株)フォレストパワー</v>
      </c>
      <c r="BA482" s="52" t="str">
        <f>IF(参照!G482="","",参照!G482)</f>
        <v>(株)フォレストパワー_(参考値)事業者全体</v>
      </c>
      <c r="BB482" s="52">
        <f t="shared" si="38"/>
        <v>0.56899999999999995</v>
      </c>
      <c r="BD482" s="52" t="str">
        <f>IF(参照!L482="","",参照!L482)</f>
        <v>(株)富士山電力</v>
      </c>
    </row>
    <row r="483" spans="47:56">
      <c r="AU483" s="52" t="str">
        <f>IF(参照!A483="","",参照!A483)</f>
        <v>A0196</v>
      </c>
      <c r="AV483" s="52" t="str">
        <f>IF(参照!B483="","",参照!B483)</f>
        <v>日高都市ガス(株)</v>
      </c>
      <c r="AW483" s="52">
        <f>IF(参照!C483="","",参照!C483)</f>
        <v>3.6400000000000001E-4</v>
      </c>
      <c r="AX483" s="52" t="str">
        <f>IF(参照!D483="","",参照!D483)</f>
        <v/>
      </c>
      <c r="AY483" s="52">
        <f>IF(参照!E483="","",参照!E483)</f>
        <v>3.0800000000000001E-4</v>
      </c>
      <c r="AZ483" s="52" t="str">
        <f>IF(参照!F483="","",参照!F483)</f>
        <v>日高都市ガス(株)</v>
      </c>
      <c r="BA483" s="52" t="str">
        <f>IF(参照!G483="","",参照!G483)</f>
        <v>日高都市ガス(株)_</v>
      </c>
      <c r="BB483" s="52">
        <f t="shared" si="38"/>
        <v>0.308</v>
      </c>
      <c r="BD483" s="52" t="str">
        <f>IF(参照!L483="","",参照!L483)</f>
        <v>(株)藤田商店</v>
      </c>
    </row>
    <row r="484" spans="47:56">
      <c r="AU484" s="52" t="str">
        <f>IF(参照!A484="","",参照!A484)</f>
        <v>A0197</v>
      </c>
      <c r="AV484" s="52" t="str">
        <f>IF(参照!B484="","",参照!B484)</f>
        <v>(株)アドバンテック</v>
      </c>
      <c r="AW484" s="52">
        <f>IF(参照!C484="","",参照!C484)</f>
        <v>3.8299999999999999E-4</v>
      </c>
      <c r="AX484" s="52" t="str">
        <f>IF(参照!D484="","",参照!D484)</f>
        <v>メニューA</v>
      </c>
      <c r="AY484" s="52">
        <f>IF(参照!E484="","",参照!E484)</f>
        <v>0</v>
      </c>
      <c r="AZ484" s="52" t="str">
        <f>IF(参照!F484="","",参照!F484)</f>
        <v>(株)アドバンテック</v>
      </c>
      <c r="BA484" s="52" t="str">
        <f>IF(参照!G484="","",参照!G484)</f>
        <v>(株)アドバンテック_メニューA</v>
      </c>
      <c r="BB484" s="52">
        <f t="shared" si="38"/>
        <v>0</v>
      </c>
      <c r="BD484" s="52" t="str">
        <f>IF(参照!L484="","",参照!L484)</f>
        <v>武州瓦斯(株)</v>
      </c>
    </row>
    <row r="485" spans="47:56">
      <c r="AU485" s="52" t="str">
        <f>IF(参照!A485="","",参照!A485)</f>
        <v/>
      </c>
      <c r="AV485" s="52" t="str">
        <f>IF(参照!B485="","",参照!B485)</f>
        <v/>
      </c>
      <c r="AW485" s="52" t="str">
        <f>IF(参照!C485="","",参照!C485)</f>
        <v/>
      </c>
      <c r="AX485" s="52" t="str">
        <f>IF(参照!D485="","",参照!D485)</f>
        <v>メニューB</v>
      </c>
      <c r="AY485" s="52">
        <f>IF(参照!E485="","",参照!E485)</f>
        <v>0</v>
      </c>
      <c r="AZ485" s="52" t="str">
        <f>IF(参照!F485="","",参照!F485)</f>
        <v>(株)アドバンテック</v>
      </c>
      <c r="BA485" s="52" t="str">
        <f>IF(参照!G485="","",参照!G485)</f>
        <v>(株)アドバンテック_メニューB</v>
      </c>
      <c r="BB485" s="52">
        <f t="shared" si="38"/>
        <v>0</v>
      </c>
      <c r="BD485" s="52" t="str">
        <f>IF(参照!L485="","",参照!L485)</f>
        <v>(株)フソウ・エナジー</v>
      </c>
    </row>
    <row r="486" spans="47:56">
      <c r="AU486" s="52" t="str">
        <f>IF(参照!A486="","",参照!A486)</f>
        <v/>
      </c>
      <c r="AV486" s="52" t="str">
        <f>IF(参照!B486="","",参照!B486)</f>
        <v/>
      </c>
      <c r="AW486" s="52" t="str">
        <f>IF(参照!C486="","",参照!C486)</f>
        <v/>
      </c>
      <c r="AX486" s="52" t="str">
        <f>IF(参照!D486="","",参照!D486)</f>
        <v>メニューC</v>
      </c>
      <c r="AY486" s="52">
        <f>IF(参照!E486="","",参照!E486)</f>
        <v>0</v>
      </c>
      <c r="AZ486" s="52" t="str">
        <f>IF(参照!F486="","",参照!F486)</f>
        <v>(株)アドバンテック</v>
      </c>
      <c r="BA486" s="52" t="str">
        <f>IF(参照!G486="","",参照!G486)</f>
        <v>(株)アドバンテック_メニューC</v>
      </c>
      <c r="BB486" s="52">
        <f t="shared" si="38"/>
        <v>0</v>
      </c>
      <c r="BD486" s="52" t="str">
        <f>IF(参照!L486="","",参照!L486)</f>
        <v>府中・調布まちなかエナジー(株)</v>
      </c>
    </row>
    <row r="487" spans="47:56">
      <c r="AU487" s="52" t="str">
        <f>IF(参照!A487="","",参照!A487)</f>
        <v/>
      </c>
      <c r="AV487" s="52" t="str">
        <f>IF(参照!B487="","",参照!B487)</f>
        <v/>
      </c>
      <c r="AW487" s="52" t="str">
        <f>IF(参照!C487="","",参照!C487)</f>
        <v/>
      </c>
      <c r="AX487" s="52" t="str">
        <f>IF(参照!D487="","",参照!D487)</f>
        <v>メニューD</v>
      </c>
      <c r="AY487" s="52">
        <f>IF(参照!E487="","",参照!E487)</f>
        <v>8.8400000000000002E-4</v>
      </c>
      <c r="AZ487" s="52" t="str">
        <f>IF(参照!F487="","",参照!F487)</f>
        <v>(株)アドバンテック</v>
      </c>
      <c r="BA487" s="52" t="str">
        <f>IF(参照!G487="","",参照!G487)</f>
        <v>(株)アドバンテック_メニューD</v>
      </c>
      <c r="BB487" s="52">
        <f t="shared" si="38"/>
        <v>0.88400000000000001</v>
      </c>
      <c r="BD487" s="52" t="str">
        <f>IF(参照!L487="","",参照!L487)</f>
        <v>武陽ガス(株)</v>
      </c>
    </row>
    <row r="488" spans="47:56">
      <c r="AU488" s="52" t="str">
        <f>IF(参照!A488="","",参照!A488)</f>
        <v/>
      </c>
      <c r="AV488" s="52" t="str">
        <f>IF(参照!B488="","",参照!B488)</f>
        <v/>
      </c>
      <c r="AW488" s="52" t="str">
        <f>IF(参照!C488="","",参照!C488)</f>
        <v/>
      </c>
      <c r="AX488" s="52" t="str">
        <f>IF(参照!D488="","",参照!D488)</f>
        <v>メニューE(残差)</v>
      </c>
      <c r="AY488" s="52">
        <f>IF(参照!E488="","",参照!E488)</f>
        <v>4.2000000000000004E-5</v>
      </c>
      <c r="AZ488" s="52" t="str">
        <f>IF(参照!F488="","",参照!F488)</f>
        <v>(株)アドバンテック</v>
      </c>
      <c r="BA488" s="52" t="str">
        <f>IF(参照!G488="","",参照!G488)</f>
        <v>(株)アドバンテック_メニューE(残差)</v>
      </c>
      <c r="BB488" s="52">
        <f t="shared" si="38"/>
        <v>4.2000000000000003E-2</v>
      </c>
      <c r="BD488" s="52" t="str">
        <f>IF(参照!L488="","",参照!L488)</f>
        <v>フラットエナジー(株)</v>
      </c>
    </row>
    <row r="489" spans="47:56">
      <c r="AU489" s="52" t="str">
        <f>IF(参照!A489="","",参照!A489)</f>
        <v/>
      </c>
      <c r="AV489" s="52" t="str">
        <f>IF(参照!B489="","",参照!B489)</f>
        <v/>
      </c>
      <c r="AW489" s="52" t="str">
        <f>IF(参照!C489="","",参照!C489)</f>
        <v/>
      </c>
      <c r="AX489" s="52" t="str">
        <f>IF(参照!D489="","",参照!D489)</f>
        <v>(参考値)事業者全体</v>
      </c>
      <c r="AY489" s="52">
        <f>IF(参照!E489="","",参照!E489)</f>
        <v>4.9799999999999996E-4</v>
      </c>
      <c r="AZ489" s="52" t="str">
        <f>IF(参照!F489="","",参照!F489)</f>
        <v>(株)アドバンテック</v>
      </c>
      <c r="BA489" s="52" t="str">
        <f>IF(参照!G489="","",参照!G489)</f>
        <v>(株)アドバンテック_(参考値)事業者全体</v>
      </c>
      <c r="BB489" s="52">
        <f t="shared" si="38"/>
        <v>0.49799999999999994</v>
      </c>
      <c r="BD489" s="52" t="str">
        <f>IF(参照!L489="","",参照!L489)</f>
        <v>フラワーペイメント(株)</v>
      </c>
    </row>
    <row r="490" spans="47:56">
      <c r="AU490" s="52" t="str">
        <f>IF(参照!A490="","",参照!A490)</f>
        <v>A0199</v>
      </c>
      <c r="AV490" s="52" t="str">
        <f>IF(参照!B490="","",参照!B490)</f>
        <v>ローカルエナジー(株)</v>
      </c>
      <c r="AW490" s="52">
        <f>IF(参照!C490="","",参照!C490)</f>
        <v>4.4000000000000002E-4</v>
      </c>
      <c r="AX490" s="52" t="str">
        <f>IF(参照!D490="","",参照!D490)</f>
        <v>メニューA</v>
      </c>
      <c r="AY490" s="52">
        <f>IF(参照!E490="","",参照!E490)</f>
        <v>0</v>
      </c>
      <c r="AZ490" s="52" t="str">
        <f>IF(参照!F490="","",参照!F490)</f>
        <v>ローカルエナジー(株)</v>
      </c>
      <c r="BA490" s="52" t="str">
        <f>IF(参照!G490="","",参照!G490)</f>
        <v>ローカルエナジー(株)_メニューA</v>
      </c>
      <c r="BB490" s="52">
        <f t="shared" si="38"/>
        <v>0</v>
      </c>
      <c r="BD490" s="52" t="str">
        <f>IF(参照!L490="","",参照!L490)</f>
        <v>(株)ぶんごおおのエナジー</v>
      </c>
    </row>
    <row r="491" spans="47:56">
      <c r="AU491" s="52" t="str">
        <f>IF(参照!A491="","",参照!A491)</f>
        <v/>
      </c>
      <c r="AV491" s="52" t="str">
        <f>IF(参照!B491="","",参照!B491)</f>
        <v/>
      </c>
      <c r="AW491" s="52" t="str">
        <f>IF(参照!C491="","",参照!C491)</f>
        <v/>
      </c>
      <c r="AX491" s="52" t="str">
        <f>IF(参照!D491="","",参照!D491)</f>
        <v>メニューB(残差)</v>
      </c>
      <c r="AY491" s="52">
        <f>IF(参照!E491="","",参照!E491)</f>
        <v>4.2099999999999999E-4</v>
      </c>
      <c r="AZ491" s="52" t="str">
        <f>IF(参照!F491="","",参照!F491)</f>
        <v>ローカルエナジー(株)</v>
      </c>
      <c r="BA491" s="52" t="str">
        <f>IF(参照!G491="","",参照!G491)</f>
        <v>ローカルエナジー(株)_メニューB(残差)</v>
      </c>
      <c r="BB491" s="52">
        <f t="shared" si="38"/>
        <v>0.42099999999999999</v>
      </c>
      <c r="BD491" s="52" t="str">
        <f>IF(参照!L491="","",参照!L491)</f>
        <v>(株)ホープエナジー</v>
      </c>
    </row>
    <row r="492" spans="47:56">
      <c r="AU492" s="52" t="str">
        <f>IF(参照!A492="","",参照!A492)</f>
        <v/>
      </c>
      <c r="AV492" s="52" t="str">
        <f>IF(参照!B492="","",参照!B492)</f>
        <v/>
      </c>
      <c r="AW492" s="52" t="str">
        <f>IF(参照!C492="","",参照!C492)</f>
        <v/>
      </c>
      <c r="AX492" s="52" t="str">
        <f>IF(参照!D492="","",参照!D492)</f>
        <v>(参考値)事業者全体</v>
      </c>
      <c r="AY492" s="52">
        <f>IF(参照!E492="","",参照!E492)</f>
        <v>3.19E-4</v>
      </c>
      <c r="AZ492" s="52" t="str">
        <f>IF(参照!F492="","",参照!F492)</f>
        <v>ローカルエナジー(株)</v>
      </c>
      <c r="BA492" s="52" t="str">
        <f>IF(参照!G492="","",参照!G492)</f>
        <v>ローカルエナジー(株)_(参考値)事業者全体</v>
      </c>
      <c r="BB492" s="52">
        <f t="shared" si="38"/>
        <v>0.31900000000000001</v>
      </c>
      <c r="BD492" s="52" t="str">
        <f>IF(参照!L492="","",参照!L492)</f>
        <v>ホームタウンエナジー(株)</v>
      </c>
    </row>
    <row r="493" spans="47:56">
      <c r="AU493" s="52" t="str">
        <f>IF(参照!A493="","",参照!A493)</f>
        <v>A0200</v>
      </c>
      <c r="AV493" s="52" t="str">
        <f>IF(参照!B493="","",参照!B493)</f>
        <v>エネックス(株)</v>
      </c>
      <c r="AW493" s="52">
        <f>IF(参照!C493="","",参照!C493)</f>
        <v>3.01E-4</v>
      </c>
      <c r="AX493" s="52" t="str">
        <f>IF(参照!D493="","",参照!D493)</f>
        <v>メニューA</v>
      </c>
      <c r="AY493" s="52">
        <f>IF(参照!E493="","",参照!E493)</f>
        <v>0</v>
      </c>
      <c r="AZ493" s="52" t="str">
        <f>IF(参照!F493="","",参照!F493)</f>
        <v>エネックス(株)</v>
      </c>
      <c r="BA493" s="52" t="str">
        <f>IF(参照!G493="","",参照!G493)</f>
        <v>エネックス(株)_メニューA</v>
      </c>
      <c r="BB493" s="52">
        <f t="shared" si="38"/>
        <v>0</v>
      </c>
      <c r="BD493" s="52" t="str">
        <f>IF(参照!L493="","",参照!L493)</f>
        <v>(株)ほくだん</v>
      </c>
    </row>
    <row r="494" spans="47:56">
      <c r="AU494" s="52" t="str">
        <f>IF(参照!A494="","",参照!A494)</f>
        <v/>
      </c>
      <c r="AV494" s="52" t="str">
        <f>IF(参照!B494="","",参照!B494)</f>
        <v/>
      </c>
      <c r="AW494" s="52" t="str">
        <f>IF(参照!C494="","",参照!C494)</f>
        <v/>
      </c>
      <c r="AX494" s="52" t="str">
        <f>IF(参照!D494="","",参照!D494)</f>
        <v>メニューB(残差)</v>
      </c>
      <c r="AY494" s="52">
        <f>IF(参照!E494="","",参照!E494)</f>
        <v>2.12E-4</v>
      </c>
      <c r="AZ494" s="52" t="str">
        <f>IF(参照!F494="","",参照!F494)</f>
        <v>エネックス(株)</v>
      </c>
      <c r="BA494" s="52" t="str">
        <f>IF(参照!G494="","",参照!G494)</f>
        <v>エネックス(株)_メニューB(残差)</v>
      </c>
      <c r="BB494" s="52">
        <f t="shared" si="38"/>
        <v>0.21199999999999999</v>
      </c>
      <c r="BD494" s="52" t="str">
        <f>IF(参照!L494="","",参照!L494)</f>
        <v>北陸電力ビズ・エナジーソリューション(株)</v>
      </c>
    </row>
    <row r="495" spans="47:56">
      <c r="AU495" s="52" t="str">
        <f>IF(参照!A495="","",参照!A495)</f>
        <v/>
      </c>
      <c r="AV495" s="52" t="str">
        <f>IF(参照!B495="","",参照!B495)</f>
        <v/>
      </c>
      <c r="AW495" s="52" t="str">
        <f>IF(参照!C495="","",参照!C495)</f>
        <v/>
      </c>
      <c r="AX495" s="52" t="str">
        <f>IF(参照!D495="","",参照!D495)</f>
        <v>(参考値)事業者全体</v>
      </c>
      <c r="AY495" s="52">
        <f>IF(参照!E495="","",参照!E495)</f>
        <v>2.5599999999999999E-4</v>
      </c>
      <c r="AZ495" s="52" t="str">
        <f>IF(参照!F495="","",参照!F495)</f>
        <v>エネックス(株)</v>
      </c>
      <c r="BA495" s="52" t="str">
        <f>IF(参照!G495="","",参照!G495)</f>
        <v>エネックス(株)_(参考値)事業者全体</v>
      </c>
      <c r="BB495" s="52">
        <f t="shared" si="38"/>
        <v>0.25600000000000001</v>
      </c>
      <c r="BD495" s="52" t="str">
        <f>IF(参照!L495="","",参照!L495)</f>
        <v>北海道瓦斯(株)</v>
      </c>
    </row>
    <row r="496" spans="47:56">
      <c r="AU496" s="52" t="str">
        <f>IF(参照!A496="","",参照!A496)</f>
        <v>A0203</v>
      </c>
      <c r="AV496" s="52" t="str">
        <f>IF(参照!B496="","",参照!B496)</f>
        <v>(株)レクスポート</v>
      </c>
      <c r="AW496" s="52">
        <f>IF(参照!C496="","",参照!C496)</f>
        <v>4.0999999999999999E-4</v>
      </c>
      <c r="AX496" s="52" t="str">
        <f>IF(参照!D496="","",参照!D496)</f>
        <v/>
      </c>
      <c r="AY496" s="52">
        <f>IF(参照!E496="","",参照!E496)</f>
        <v>3.5399999999999999E-4</v>
      </c>
      <c r="AZ496" s="52" t="str">
        <f>IF(参照!F496="","",参照!F496)</f>
        <v>(株)レクスポート</v>
      </c>
      <c r="BA496" s="52" t="str">
        <f>IF(参照!G496="","",参照!G496)</f>
        <v>(株)レクスポート_</v>
      </c>
      <c r="BB496" s="52">
        <f t="shared" si="38"/>
        <v>0.35399999999999998</v>
      </c>
      <c r="BD496" s="52" t="str">
        <f>IF(参照!L496="","",参照!L496)</f>
        <v>北海道電力コクリエーション(株)</v>
      </c>
    </row>
    <row r="497" spans="47:56">
      <c r="AU497" s="52" t="str">
        <f>IF(参照!A497="","",参照!A497)</f>
        <v>A0204</v>
      </c>
      <c r="AV497" s="52" t="str">
        <f>IF(参照!B497="","",参照!B497)</f>
        <v>なでしこ電力(株)</v>
      </c>
      <c r="AW497" s="52">
        <f>IF(参照!C497="","",参照!C497)</f>
        <v>3.4E-5</v>
      </c>
      <c r="AX497" s="52" t="str">
        <f>IF(参照!D497="","",参照!D497)</f>
        <v/>
      </c>
      <c r="AY497" s="52">
        <f>IF(参照!E497="","",参照!E497)</f>
        <v>4.1800000000000002E-4</v>
      </c>
      <c r="AZ497" s="52" t="str">
        <f>IF(参照!F497="","",参照!F497)</f>
        <v>なでしこ電力(株)</v>
      </c>
      <c r="BA497" s="52" t="str">
        <f>IF(参照!G497="","",参照!G497)</f>
        <v>なでしこ電力(株)_</v>
      </c>
      <c r="BB497" s="52">
        <f t="shared" si="38"/>
        <v>0.41800000000000004</v>
      </c>
      <c r="BD497" s="52" t="str">
        <f>IF(参照!L497="","",参照!L497)</f>
        <v>(株)坊っちゃん電力</v>
      </c>
    </row>
    <row r="498" spans="47:56">
      <c r="AU498" s="52" t="str">
        <f>IF(参照!A498="","",参照!A498)</f>
        <v>A0206</v>
      </c>
      <c r="AV498" s="52" t="str">
        <f>IF(参照!B498="","",参照!B498)</f>
        <v>日田グリーン電力(株)</v>
      </c>
      <c r="AW498" s="52">
        <f>IF(参照!C498="","",参照!C498)</f>
        <v>3.6999999999999998E-5</v>
      </c>
      <c r="AX498" s="52" t="str">
        <f>IF(参照!D498="","",参照!D498)</f>
        <v>メニューA</v>
      </c>
      <c r="AY498" s="52">
        <f>IF(参照!E498="","",参照!E498)</f>
        <v>0</v>
      </c>
      <c r="AZ498" s="52" t="str">
        <f>IF(参照!F498="","",参照!F498)</f>
        <v>日田グリーン電力(株)</v>
      </c>
      <c r="BA498" s="52" t="str">
        <f>IF(参照!G498="","",参照!G498)</f>
        <v>日田グリーン電力(株)_メニューA</v>
      </c>
      <c r="BB498" s="52">
        <f t="shared" si="38"/>
        <v>0</v>
      </c>
      <c r="BD498" s="52" t="str">
        <f>IF(参照!L498="","",参照!L498)</f>
        <v>穂の国とよはし電力(株)</v>
      </c>
    </row>
    <row r="499" spans="47:56">
      <c r="AU499" s="52" t="str">
        <f>IF(参照!A499="","",参照!A499)</f>
        <v/>
      </c>
      <c r="AV499" s="52" t="str">
        <f>IF(参照!B499="","",参照!B499)</f>
        <v/>
      </c>
      <c r="AW499" s="52" t="str">
        <f>IF(参照!C499="","",参照!C499)</f>
        <v/>
      </c>
      <c r="AX499" s="52" t="str">
        <f>IF(参照!D499="","",参照!D499)</f>
        <v>メニューB(残差)</v>
      </c>
      <c r="AY499" s="52">
        <f>IF(参照!E499="","",参照!E499)</f>
        <v>4.0899999999999997E-4</v>
      </c>
      <c r="AZ499" s="52" t="str">
        <f>IF(参照!F499="","",参照!F499)</f>
        <v>日田グリーン電力(株)</v>
      </c>
      <c r="BA499" s="52" t="str">
        <f>IF(参照!G499="","",参照!G499)</f>
        <v>日田グリーン電力(株)_メニューB(残差)</v>
      </c>
      <c r="BB499" s="52">
        <f t="shared" si="38"/>
        <v>0.40899999999999997</v>
      </c>
      <c r="BD499" s="52" t="str">
        <f>IF(参照!L499="","",参照!L499)</f>
        <v>本庄ガス(株)</v>
      </c>
    </row>
    <row r="500" spans="47:56">
      <c r="AU500" s="52" t="str">
        <f>IF(参照!A500="","",参照!A500)</f>
        <v/>
      </c>
      <c r="AV500" s="52" t="str">
        <f>IF(参照!B500="","",参照!B500)</f>
        <v/>
      </c>
      <c r="AW500" s="52" t="str">
        <f>IF(参照!C500="","",参照!C500)</f>
        <v/>
      </c>
      <c r="AX500" s="52" t="str">
        <f>IF(参照!D500="","",参照!D500)</f>
        <v>(参考値)事業者全体</v>
      </c>
      <c r="AY500" s="52">
        <f>IF(参照!E500="","",参照!E500)</f>
        <v>3.3600000000000004E-4</v>
      </c>
      <c r="AZ500" s="52" t="str">
        <f>IF(参照!F500="","",参照!F500)</f>
        <v>日田グリーン電力(株)</v>
      </c>
      <c r="BA500" s="52" t="str">
        <f>IF(参照!G500="","",参照!G500)</f>
        <v>日田グリーン電力(株)_(参考値)事業者全体</v>
      </c>
      <c r="BB500" s="52">
        <f t="shared" si="38"/>
        <v>0.33600000000000002</v>
      </c>
      <c r="BD500" s="52" t="str">
        <f>IF(参照!L500="","",参照!L500)</f>
        <v>(株)まち未来製作所</v>
      </c>
    </row>
    <row r="501" spans="47:56">
      <c r="AU501" s="52" t="str">
        <f>IF(参照!A501="","",参照!A501)</f>
        <v>A0207</v>
      </c>
      <c r="AV501" s="52" t="str">
        <f>IF(参照!B501="","",参照!B501)</f>
        <v>(株)津軽あっぷるパワー</v>
      </c>
      <c r="AW501" s="52">
        <f>IF(参照!C501="","",参照!C501)</f>
        <v>1.5E-5</v>
      </c>
      <c r="AX501" s="52" t="str">
        <f>IF(参照!D501="","",参照!D501)</f>
        <v/>
      </c>
      <c r="AY501" s="52">
        <f>IF(参照!E501="","",参照!E501)</f>
        <v>4.3600000000000008E-4</v>
      </c>
      <c r="AZ501" s="52" t="str">
        <f>IF(参照!F501="","",参照!F501)</f>
        <v>(株)津軽あっぷるパワー</v>
      </c>
      <c r="BA501" s="52" t="str">
        <f>IF(参照!G501="","",参照!G501)</f>
        <v>(株)津軽あっぷるパワー_</v>
      </c>
      <c r="BB501" s="52">
        <f t="shared" si="38"/>
        <v>0.43600000000000005</v>
      </c>
      <c r="BD501" s="52" t="str">
        <f>IF(参照!L501="","",参照!L501)</f>
        <v>松阪新電力(株)</v>
      </c>
    </row>
    <row r="502" spans="47:56">
      <c r="AU502" s="52" t="str">
        <f>IF(参照!A502="","",参照!A502)</f>
        <v>A0208</v>
      </c>
      <c r="AV502" s="52" t="str">
        <f>IF(参照!B502="","",参照!B502)</f>
        <v>(株)花巻銀河パワー</v>
      </c>
      <c r="AW502" s="52">
        <f>IF(参照!C502="","",参照!C502)</f>
        <v>1.2999999999999999E-5</v>
      </c>
      <c r="AX502" s="52" t="str">
        <f>IF(参照!D502="","",参照!D502)</f>
        <v/>
      </c>
      <c r="AY502" s="52">
        <f>IF(参照!E502="","",参照!E502)</f>
        <v>4.35E-4</v>
      </c>
      <c r="AZ502" s="52" t="str">
        <f>IF(参照!F502="","",参照!F502)</f>
        <v>(株)花巻銀河パワー</v>
      </c>
      <c r="BA502" s="52" t="str">
        <f>IF(参照!G502="","",参照!G502)</f>
        <v>(株)花巻銀河パワー_</v>
      </c>
      <c r="BB502" s="52">
        <f t="shared" si="38"/>
        <v>0.435</v>
      </c>
      <c r="BD502" s="52" t="str">
        <f>IF(参照!L502="","",参照!L502)</f>
        <v>松本ガス(株)</v>
      </c>
    </row>
    <row r="503" spans="47:56">
      <c r="AU503" s="52" t="str">
        <f>IF(参照!A503="","",参照!A503)</f>
        <v>A0209</v>
      </c>
      <c r="AV503" s="52" t="str">
        <f>IF(参照!B503="","",参照!B503)</f>
        <v>埼玉ガス(株)</v>
      </c>
      <c r="AW503" s="52">
        <f>IF(参照!C503="","",参照!C503)</f>
        <v>3.6400000000000001E-4</v>
      </c>
      <c r="AX503" s="52" t="str">
        <f>IF(参照!D503="","",参照!D503)</f>
        <v/>
      </c>
      <c r="AY503" s="52">
        <f>IF(参照!E503="","",参照!E503)</f>
        <v>3.0800000000000001E-4</v>
      </c>
      <c r="AZ503" s="52" t="str">
        <f>IF(参照!F503="","",参照!F503)</f>
        <v>埼玉ガス(株)</v>
      </c>
      <c r="BA503" s="52" t="str">
        <f>IF(参照!G503="","",参照!G503)</f>
        <v>埼玉ガス(株)_</v>
      </c>
      <c r="BB503" s="52">
        <f t="shared" si="38"/>
        <v>0.308</v>
      </c>
      <c r="BD503" s="52" t="str">
        <f>IF(参照!L503="","",参照!L503)</f>
        <v>真庭バイオエネルギー(株)</v>
      </c>
    </row>
    <row r="504" spans="47:56">
      <c r="AU504" s="52" t="str">
        <f>IF(参照!A504="","",参照!A504)</f>
        <v>A0210</v>
      </c>
      <c r="AV504" s="52" t="str">
        <f>IF(参照!B504="","",参照!B504)</f>
        <v>宮崎パワーライン(株)</v>
      </c>
      <c r="AW504" s="52">
        <f>IF(参照!C504="","",参照!C504)</f>
        <v>4.3000000000000002E-5</v>
      </c>
      <c r="AX504" s="52" t="str">
        <f>IF(参照!D504="","",参照!D504)</f>
        <v/>
      </c>
      <c r="AY504" s="52">
        <f>IF(参照!E504="","",参照!E504)</f>
        <v>4.15E-4</v>
      </c>
      <c r="AZ504" s="52" t="str">
        <f>IF(参照!F504="","",参照!F504)</f>
        <v>宮崎パワーライン(株)</v>
      </c>
      <c r="BA504" s="52" t="str">
        <f>IF(参照!G504="","",参照!G504)</f>
        <v>宮崎パワーライン(株)_</v>
      </c>
      <c r="BB504" s="52">
        <f t="shared" si="38"/>
        <v>0.41499999999999998</v>
      </c>
      <c r="BD504" s="52" t="str">
        <f>IF(参照!L504="","",参照!L504)</f>
        <v>(株)マルイファシリティーズ</v>
      </c>
    </row>
    <row r="505" spans="47:56">
      <c r="AU505" s="52" t="str">
        <f>IF(参照!A505="","",参照!A505)</f>
        <v>A0211</v>
      </c>
      <c r="AV505" s="52" t="str">
        <f>IF(参照!B505="","",参照!B505)</f>
        <v>(株)パワー・オプティマイザー</v>
      </c>
      <c r="AW505" s="52">
        <f>IF(参照!C505="","",参照!C505)</f>
        <v>4.7800000000000002E-4</v>
      </c>
      <c r="AX505" s="52" t="str">
        <f>IF(参照!D505="","",参照!D505)</f>
        <v/>
      </c>
      <c r="AY505" s="52">
        <f>IF(参照!E505="","",参照!E505)</f>
        <v>5.22E-4</v>
      </c>
      <c r="AZ505" s="52" t="str">
        <f>IF(参照!F505="","",参照!F505)</f>
        <v>(株)パワー・オプティマイザー</v>
      </c>
      <c r="BA505" s="52" t="str">
        <f>IF(参照!G505="","",参照!G505)</f>
        <v>(株)パワー・オプティマイザー_</v>
      </c>
      <c r="BB505" s="52">
        <f t="shared" si="38"/>
        <v>0.52200000000000002</v>
      </c>
      <c r="BD505" s="52" t="str">
        <f>IF(参照!L505="","",参照!L505)</f>
        <v>(株)丸の内電力</v>
      </c>
    </row>
    <row r="506" spans="47:56">
      <c r="AU506" s="52" t="str">
        <f>IF(参照!A506="","",参照!A506)</f>
        <v>A0213</v>
      </c>
      <c r="AV506" s="52" t="str">
        <f>IF(参照!B506="","",参照!B506)</f>
        <v>(株)Ｕ－ＰＯＷＥＲ</v>
      </c>
      <c r="AW506" s="52">
        <f>IF(参照!C506="","",参照!C506)</f>
        <v>4.6799999999999999E-4</v>
      </c>
      <c r="AX506" s="52" t="str">
        <f>IF(参照!D506="","",参照!D506)</f>
        <v/>
      </c>
      <c r="AY506" s="52">
        <f>IF(参照!E506="","",参照!E506)</f>
        <v>4.9100000000000001E-4</v>
      </c>
      <c r="AZ506" s="52" t="str">
        <f>IF(参照!F506="","",参照!F506)</f>
        <v>(株)Ｕ－ＰＯＷＥＲ</v>
      </c>
      <c r="BA506" s="52" t="str">
        <f>IF(参照!G506="","",参照!G506)</f>
        <v>(株)Ｕ－ＰＯＷＥＲ_</v>
      </c>
      <c r="BB506" s="52">
        <f t="shared" si="38"/>
        <v>0.49099999999999999</v>
      </c>
      <c r="BD506" s="52" t="str">
        <f>IF(参照!L506="","",参照!L506)</f>
        <v>丸紅伊那みらいでんき(株)</v>
      </c>
    </row>
    <row r="507" spans="47:56">
      <c r="AU507" s="52" t="str">
        <f>IF(参照!A507="","",参照!A507)</f>
        <v>A0214</v>
      </c>
      <c r="AV507" s="52" t="str">
        <f>IF(参照!B507="","",参照!B507)</f>
        <v>(株)ＴＴＳパワー</v>
      </c>
      <c r="AW507" s="52">
        <f>IF(参照!C507="","",参照!C507)</f>
        <v>4.75E-4</v>
      </c>
      <c r="AX507" s="52" t="str">
        <f>IF(参照!D507="","",参照!D507)</f>
        <v/>
      </c>
      <c r="AY507" s="52">
        <f>IF(参照!E507="","",参照!E507)</f>
        <v>4.2200000000000001E-4</v>
      </c>
      <c r="AZ507" s="52" t="str">
        <f>IF(参照!F507="","",参照!F507)</f>
        <v>(株)ＴＴＳパワー</v>
      </c>
      <c r="BA507" s="52" t="str">
        <f>IF(参照!G507="","",参照!G507)</f>
        <v>(株)ＴＴＳパワー_</v>
      </c>
      <c r="BB507" s="52">
        <f t="shared" si="38"/>
        <v>0.42199999999999999</v>
      </c>
      <c r="BD507" s="52" t="str">
        <f>IF(参照!L507="","",参照!L507)</f>
        <v>丸紅新電力(株)</v>
      </c>
    </row>
    <row r="508" spans="47:56">
      <c r="AU508" s="52" t="str">
        <f>IF(参照!A508="","",参照!A508)</f>
        <v>A0216</v>
      </c>
      <c r="AV508" s="52" t="str">
        <f>IF(参照!B508="","",参照!B508)</f>
        <v>(株)岩手ウッドパワー</v>
      </c>
      <c r="AW508" s="52" t="str">
        <f>IF(参照!C508="","",参照!C508)</f>
        <v>0.000453※</v>
      </c>
      <c r="AX508" s="52" t="str">
        <f>IF(参照!D508="","",参照!D508)</f>
        <v/>
      </c>
      <c r="AY508" s="52">
        <f>IF(参照!E508="","",参照!E508)</f>
        <v>4.5100000000000001E-4</v>
      </c>
      <c r="AZ508" s="52" t="str">
        <f>IF(参照!F508="","",参照!F508)</f>
        <v>(株)岩手ウッドパワー</v>
      </c>
      <c r="BA508" s="52" t="str">
        <f>IF(参照!G508="","",参照!G508)</f>
        <v>(株)岩手ウッドパワー_</v>
      </c>
      <c r="BB508" s="52">
        <f t="shared" si="38"/>
        <v>0.45100000000000001</v>
      </c>
      <c r="BD508" s="52" t="str">
        <f>IF(参照!L508="","",参照!L508)</f>
        <v>(株)マルヰ</v>
      </c>
    </row>
    <row r="509" spans="47:56">
      <c r="AU509" s="52" t="str">
        <f>IF(参照!A509="","",参照!A509)</f>
        <v>A0217</v>
      </c>
      <c r="AV509" s="52" t="str">
        <f>IF(参照!B509="","",参照!B509)</f>
        <v>里山パワーワークス(株)</v>
      </c>
      <c r="AW509" s="52" t="str">
        <f>IF(参照!C509="","",参照!C509)</f>
        <v>0.000453※</v>
      </c>
      <c r="AX509" s="52" t="str">
        <f>IF(参照!D509="","",参照!D509)</f>
        <v/>
      </c>
      <c r="AY509" s="52">
        <f>IF(参照!E509="","",参照!E509)</f>
        <v>4.9399999999999997E-4</v>
      </c>
      <c r="AZ509" s="52" t="str">
        <f>IF(参照!F509="","",参照!F509)</f>
        <v>里山パワーワークス(株)</v>
      </c>
      <c r="BA509" s="52" t="str">
        <f>IF(参照!G509="","",参照!G509)</f>
        <v>里山パワーワークス(株)_</v>
      </c>
      <c r="BB509" s="52">
        <f t="shared" si="38"/>
        <v>0.49399999999999999</v>
      </c>
      <c r="BD509" s="52" t="str">
        <f>IF(参照!L509="","",参照!L509)</f>
        <v>三河商事(株)</v>
      </c>
    </row>
    <row r="510" spans="47:56">
      <c r="AU510" s="52" t="str">
        <f>IF(参照!A510="","",参照!A510)</f>
        <v>A0218</v>
      </c>
      <c r="AV510" s="52" t="str">
        <f>IF(参照!B510="","",参照!B510)</f>
        <v>(株)中之条パワー</v>
      </c>
      <c r="AW510" s="52">
        <f>IF(参照!C510="","",参照!C510)</f>
        <v>3.2699999999999998E-4</v>
      </c>
      <c r="AX510" s="52" t="str">
        <f>IF(参照!D510="","",参照!D510)</f>
        <v>メニューA</v>
      </c>
      <c r="AY510" s="52">
        <f>IF(参照!E510="","",参照!E510)</f>
        <v>0</v>
      </c>
      <c r="AZ510" s="52" t="str">
        <f>IF(参照!F510="","",参照!F510)</f>
        <v>(株)中之条パワー</v>
      </c>
      <c r="BA510" s="52" t="str">
        <f>IF(参照!G510="","",参照!G510)</f>
        <v>(株)中之条パワー_メニューA</v>
      </c>
      <c r="BB510" s="52">
        <f t="shared" si="38"/>
        <v>0</v>
      </c>
      <c r="BD510" s="52" t="str">
        <f>IF(参照!L510="","",参照!L510)</f>
        <v>(株)三河の山里コミュニティパワー</v>
      </c>
    </row>
    <row r="511" spans="47:56">
      <c r="AU511" s="52" t="str">
        <f>IF(参照!A511="","",参照!A511)</f>
        <v/>
      </c>
      <c r="AV511" s="52" t="str">
        <f>IF(参照!B511="","",参照!B511)</f>
        <v/>
      </c>
      <c r="AW511" s="52" t="str">
        <f>IF(参照!C511="","",参照!C511)</f>
        <v/>
      </c>
      <c r="AX511" s="52" t="str">
        <f>IF(参照!D511="","",参照!D511)</f>
        <v>メニューB(残差)</v>
      </c>
      <c r="AY511" s="52">
        <f>IF(参照!E511="","",参照!E511)</f>
        <v>4.84E-4</v>
      </c>
      <c r="AZ511" s="52" t="str">
        <f>IF(参照!F511="","",参照!F511)</f>
        <v>(株)中之条パワー</v>
      </c>
      <c r="BA511" s="52" t="str">
        <f>IF(参照!G511="","",参照!G511)</f>
        <v>(株)中之条パワー_メニューB(残差)</v>
      </c>
      <c r="BB511" s="52">
        <f t="shared" si="38"/>
        <v>0.48399999999999999</v>
      </c>
      <c r="BD511" s="52" t="str">
        <f>IF(参照!L511="","",参照!L511)</f>
        <v>三井物産(株)</v>
      </c>
    </row>
    <row r="512" spans="47:56">
      <c r="AU512" s="52" t="str">
        <f>IF(参照!A512="","",参照!A512)</f>
        <v/>
      </c>
      <c r="AV512" s="52" t="str">
        <f>IF(参照!B512="","",参照!B512)</f>
        <v/>
      </c>
      <c r="AW512" s="52" t="str">
        <f>IF(参照!C512="","",参照!C512)</f>
        <v/>
      </c>
      <c r="AX512" s="52" t="str">
        <f>IF(参照!D512="","",参照!D512)</f>
        <v>(参考値)事業者全体</v>
      </c>
      <c r="AY512" s="52">
        <f>IF(参照!E512="","",参照!E512)</f>
        <v>4.6800000000000005E-4</v>
      </c>
      <c r="AZ512" s="52" t="str">
        <f>IF(参照!F512="","",参照!F512)</f>
        <v>(株)中之条パワー</v>
      </c>
      <c r="BA512" s="52" t="str">
        <f>IF(参照!G512="","",参照!G512)</f>
        <v>(株)中之条パワー_(参考値)事業者全体</v>
      </c>
      <c r="BB512" s="52">
        <f t="shared" si="38"/>
        <v>0.46800000000000003</v>
      </c>
      <c r="BD512" s="52" t="str">
        <f>IF(参照!L512="","",参照!L512)</f>
        <v>(株)ミツウロコヴェッセル</v>
      </c>
    </row>
    <row r="513" spans="47:56">
      <c r="AU513" s="52" t="str">
        <f>IF(参照!A513="","",参照!A513)</f>
        <v>A0220</v>
      </c>
      <c r="AV513" s="52" t="str">
        <f>IF(参照!B513="","",参照!B513)</f>
        <v>日産トレーデイング(株)</v>
      </c>
      <c r="AW513" s="52">
        <f>IF(参照!C513="","",参照!C513)</f>
        <v>5.1800000000000001E-4</v>
      </c>
      <c r="AX513" s="52" t="str">
        <f>IF(参照!D513="","",参照!D513)</f>
        <v/>
      </c>
      <c r="AY513" s="52">
        <f>IF(参照!E513="","",参照!E513)</f>
        <v>5.4699999999999996E-4</v>
      </c>
      <c r="AZ513" s="52" t="str">
        <f>IF(参照!F513="","",参照!F513)</f>
        <v>日産トレーデイング(株)</v>
      </c>
      <c r="BA513" s="52" t="str">
        <f>IF(参照!G513="","",参照!G513)</f>
        <v>日産トレーデイング(株)_</v>
      </c>
      <c r="BB513" s="52">
        <f t="shared" si="38"/>
        <v>0.54699999999999993</v>
      </c>
      <c r="BD513" s="52" t="str">
        <f>IF(参照!L513="","",参照!L513)</f>
        <v>ミツウロコグリーンエネルギー(株)</v>
      </c>
    </row>
    <row r="514" spans="47:56">
      <c r="AU514" s="52" t="str">
        <f>IF(参照!A514="","",参照!A514)</f>
        <v>A0221</v>
      </c>
      <c r="AV514" s="52" t="str">
        <f>IF(参照!B514="","",参照!B514)</f>
        <v>(株)エネウィル(旧：ＪＡＧ国際エナジー(株))</v>
      </c>
      <c r="AW514" s="52">
        <f>IF(参照!C514="","",参照!C514)</f>
        <v>4.08E-4</v>
      </c>
      <c r="AX514" s="52" t="str">
        <f>IF(参照!D514="","",参照!D514)</f>
        <v>メニューA</v>
      </c>
      <c r="AY514" s="52">
        <f>IF(参照!E514="","",参照!E514)</f>
        <v>0</v>
      </c>
      <c r="AZ514" s="52" t="str">
        <f>IF(参照!F514="","",参照!F514)</f>
        <v>(株)エネウィル(旧：ＪＡＧ国際エナジー(株))</v>
      </c>
      <c r="BA514" s="52" t="str">
        <f>IF(参照!G514="","",参照!G514)</f>
        <v>(株)エネウィル(旧：ＪＡＧ国際エナジー(株))_メニューA</v>
      </c>
      <c r="BB514" s="52">
        <f t="shared" si="38"/>
        <v>0</v>
      </c>
      <c r="BD514" s="52" t="str">
        <f>IF(参照!L514="","",参照!L514)</f>
        <v>水戸電力(株)</v>
      </c>
    </row>
    <row r="515" spans="47:56">
      <c r="AU515" s="52" t="str">
        <f>IF(参照!A515="","",参照!A515)</f>
        <v/>
      </c>
      <c r="AV515" s="52" t="str">
        <f>IF(参照!B515="","",参照!B515)</f>
        <v/>
      </c>
      <c r="AW515" s="52" t="str">
        <f>IF(参照!C515="","",参照!C515)</f>
        <v/>
      </c>
      <c r="AX515" s="52" t="str">
        <f>IF(参照!D515="","",参照!D515)</f>
        <v>メニューB(残差)</v>
      </c>
      <c r="AY515" s="52">
        <f>IF(参照!E515="","",参照!E515)</f>
        <v>5.0600000000000005E-4</v>
      </c>
      <c r="AZ515" s="52" t="str">
        <f>IF(参照!F515="","",参照!F515)</f>
        <v>(株)エネウィル(旧：ＪＡＧ国際エナジー(株))</v>
      </c>
      <c r="BA515" s="52" t="str">
        <f>IF(参照!G515="","",参照!G515)</f>
        <v>(株)エネウィル(旧：ＪＡＧ国際エナジー(株))_メニューB(残差)</v>
      </c>
      <c r="BB515" s="52">
        <f t="shared" si="38"/>
        <v>0.50600000000000001</v>
      </c>
      <c r="BD515" s="52" t="str">
        <f>IF(参照!L515="","",参照!L515)</f>
        <v>(株)みとや</v>
      </c>
    </row>
    <row r="516" spans="47:56">
      <c r="AU516" s="52" t="str">
        <f>IF(参照!A516="","",参照!A516)</f>
        <v/>
      </c>
      <c r="AV516" s="52" t="str">
        <f>IF(参照!B516="","",参照!B516)</f>
        <v/>
      </c>
      <c r="AW516" s="52" t="str">
        <f>IF(参照!C516="","",参照!C516)</f>
        <v/>
      </c>
      <c r="AX516" s="52" t="str">
        <f>IF(参照!D516="","",参照!D516)</f>
        <v>(参考値)事業者全体</v>
      </c>
      <c r="AY516" s="52">
        <f>IF(参照!E516="","",参照!E516)</f>
        <v>5.2599999999999999E-4</v>
      </c>
      <c r="AZ516" s="52" t="str">
        <f>IF(参照!F516="","",参照!F516)</f>
        <v>(株)エネウィル(旧：ＪＡＧ国際エナジー(株))</v>
      </c>
      <c r="BA516" s="52" t="str">
        <f>IF(参照!G516="","",参照!G516)</f>
        <v>(株)エネウィル(旧：ＪＡＧ国際エナジー(株))_(参考値)事業者全体</v>
      </c>
      <c r="BB516" s="52">
        <f t="shared" si="38"/>
        <v>0.52600000000000002</v>
      </c>
      <c r="BD516" s="52" t="str">
        <f>IF(参照!L516="","",参照!L516)</f>
        <v>緑屋電気(株)</v>
      </c>
    </row>
    <row r="517" spans="47:56">
      <c r="AU517" s="52" t="str">
        <f>IF(参照!A517="","",参照!A517)</f>
        <v>A0222</v>
      </c>
      <c r="AV517" s="52" t="str">
        <f>IF(参照!B517="","",参照!B517)</f>
        <v>Ｎｅｘｔ　Ｐｏｗｅｒ(株)</v>
      </c>
      <c r="AW517" s="52">
        <f>IF(参照!C517="","",参照!C517)</f>
        <v>7.2099999999999996E-4</v>
      </c>
      <c r="AX517" s="52" t="str">
        <f>IF(参照!D517="","",参照!D517)</f>
        <v/>
      </c>
      <c r="AY517" s="52">
        <f>IF(参照!E517="","",参照!E517)</f>
        <v>7.0899999999999999E-4</v>
      </c>
      <c r="AZ517" s="52" t="str">
        <f>IF(参照!F517="","",参照!F517)</f>
        <v>Ｎｅｘｔ　Ｐｏｗｅｒ(株)</v>
      </c>
      <c r="BA517" s="52" t="str">
        <f>IF(参照!G517="","",参照!G517)</f>
        <v>Ｎｅｘｔ　Ｐｏｗｅｒ(株)_</v>
      </c>
      <c r="BB517" s="52">
        <f t="shared" ref="BB517:BB580" si="39">AY517*1000</f>
        <v>0.70899999999999996</v>
      </c>
      <c r="BD517" s="52" t="str">
        <f>IF(参照!L517="","",参照!L517)</f>
        <v>(株)ミナサポ</v>
      </c>
    </row>
    <row r="518" spans="47:56">
      <c r="AU518" s="52" t="str">
        <f>IF(参照!A518="","",参照!A518)</f>
        <v>A0223</v>
      </c>
      <c r="AV518" s="52" t="str">
        <f>IF(参照!B518="","",参照!B518)</f>
        <v>伊藤忠エネクスホームライフ西日本(株)</v>
      </c>
      <c r="AW518" s="52">
        <f>IF(参照!C518="","",参照!C518)</f>
        <v>4.6900000000000002E-4</v>
      </c>
      <c r="AX518" s="52" t="str">
        <f>IF(参照!D518="","",参照!D518)</f>
        <v/>
      </c>
      <c r="AY518" s="52">
        <f>IF(参照!E518="","",参照!E518)</f>
        <v>4.1300000000000001E-4</v>
      </c>
      <c r="AZ518" s="52" t="str">
        <f>IF(参照!F518="","",参照!F518)</f>
        <v>伊藤忠エネクスホームライフ西日本(株)</v>
      </c>
      <c r="BA518" s="52" t="str">
        <f>IF(参照!G518="","",参照!G518)</f>
        <v>伊藤忠エネクスホームライフ西日本(株)_</v>
      </c>
      <c r="BB518" s="52">
        <f t="shared" si="39"/>
        <v>0.41300000000000003</v>
      </c>
      <c r="BD518" s="52" t="str">
        <f>IF(参照!L518="","",参照!L518)</f>
        <v>みなとみらい電力(株)</v>
      </c>
    </row>
    <row r="519" spans="47:56">
      <c r="AU519" s="52" t="str">
        <f>IF(参照!A519="","",参照!A519)</f>
        <v>A0226</v>
      </c>
      <c r="AV519" s="52" t="str">
        <f>IF(参照!B519="","",参照!B519)</f>
        <v>グリーナ(株)</v>
      </c>
      <c r="AW519" s="52">
        <f>IF(参照!C519="","",参照!C519)</f>
        <v>4.44E-4</v>
      </c>
      <c r="AX519" s="52" t="str">
        <f>IF(参照!D519="","",参照!D519)</f>
        <v>メニューA</v>
      </c>
      <c r="AY519" s="52">
        <f>IF(参照!E519="","",参照!E519)</f>
        <v>0</v>
      </c>
      <c r="AZ519" s="52" t="str">
        <f>IF(参照!F519="","",参照!F519)</f>
        <v>グリーナ(株)</v>
      </c>
      <c r="BA519" s="52" t="str">
        <f>IF(参照!G519="","",参照!G519)</f>
        <v>グリーナ(株)_メニューA</v>
      </c>
      <c r="BB519" s="52">
        <f t="shared" si="39"/>
        <v>0</v>
      </c>
      <c r="BD519" s="52" t="str">
        <f>IF(参照!L519="","",参照!L519)</f>
        <v>みの市民エネルギー(株)</v>
      </c>
    </row>
    <row r="520" spans="47:56">
      <c r="AU520" s="52" t="str">
        <f>IF(参照!A520="","",参照!A520)</f>
        <v/>
      </c>
      <c r="AV520" s="52" t="str">
        <f>IF(参照!B520="","",参照!B520)</f>
        <v/>
      </c>
      <c r="AW520" s="52" t="str">
        <f>IF(参照!C520="","",参照!C520)</f>
        <v/>
      </c>
      <c r="AX520" s="52" t="str">
        <f>IF(参照!D520="","",参照!D520)</f>
        <v>メニューB</v>
      </c>
      <c r="AY520" s="52">
        <f>IF(参照!E520="","",参照!E520)</f>
        <v>0</v>
      </c>
      <c r="AZ520" s="52" t="str">
        <f>IF(参照!F520="","",参照!F520)</f>
        <v>グリーナ(株)</v>
      </c>
      <c r="BA520" s="52" t="str">
        <f>IF(参照!G520="","",参照!G520)</f>
        <v>グリーナ(株)_メニューB</v>
      </c>
      <c r="BB520" s="52">
        <f t="shared" si="39"/>
        <v>0</v>
      </c>
      <c r="BD520" s="52" t="str">
        <f>IF(参照!L520="","",参照!L520)</f>
        <v>(株)美作国電力</v>
      </c>
    </row>
    <row r="521" spans="47:56">
      <c r="AU521" s="52" t="str">
        <f>IF(参照!A521="","",参照!A521)</f>
        <v/>
      </c>
      <c r="AV521" s="52" t="str">
        <f>IF(参照!B521="","",参照!B521)</f>
        <v/>
      </c>
      <c r="AW521" s="52" t="str">
        <f>IF(参照!C521="","",参照!C521)</f>
        <v/>
      </c>
      <c r="AX521" s="52" t="str">
        <f>IF(参照!D521="","",参照!D521)</f>
        <v>メニューC(残差)</v>
      </c>
      <c r="AY521" s="52">
        <f>IF(参照!E521="","",参照!E521)</f>
        <v>0</v>
      </c>
      <c r="AZ521" s="52" t="str">
        <f>IF(参照!F521="","",参照!F521)</f>
        <v>グリーナ(株)</v>
      </c>
      <c r="BA521" s="52" t="str">
        <f>IF(参照!G521="","",参照!G521)</f>
        <v>グリーナ(株)_メニューC(残差)</v>
      </c>
      <c r="BB521" s="52">
        <f t="shared" si="39"/>
        <v>0</v>
      </c>
      <c r="BD521" s="52" t="str">
        <f>IF(参照!L521="","",参照!L521)</f>
        <v>(株)宮交シティ</v>
      </c>
    </row>
    <row r="522" spans="47:56">
      <c r="AU522" s="52" t="str">
        <f>IF(参照!A522="","",参照!A522)</f>
        <v/>
      </c>
      <c r="AV522" s="52" t="str">
        <f>IF(参照!B522="","",参照!B522)</f>
        <v/>
      </c>
      <c r="AW522" s="52" t="str">
        <f>IF(参照!C522="","",参照!C522)</f>
        <v/>
      </c>
      <c r="AX522" s="52" t="str">
        <f>IF(参照!D522="","",参照!D522)</f>
        <v>(参考値)事業者全体</v>
      </c>
      <c r="AY522" s="52">
        <f>IF(参照!E522="","",参照!E522)</f>
        <v>0</v>
      </c>
      <c r="AZ522" s="52" t="str">
        <f>IF(参照!F522="","",参照!F522)</f>
        <v>グリーナ(株)</v>
      </c>
      <c r="BA522" s="52" t="str">
        <f>IF(参照!G522="","",参照!G522)</f>
        <v>グリーナ(株)_(参考値)事業者全体</v>
      </c>
      <c r="BB522" s="52">
        <f t="shared" si="39"/>
        <v>0</v>
      </c>
      <c r="BD522" s="52" t="str">
        <f>IF(参照!L522="","",参照!L522)</f>
        <v>宮古新電力(株)</v>
      </c>
    </row>
    <row r="523" spans="47:56">
      <c r="AU523" s="52" t="str">
        <f>IF(参照!A523="","",参照!A523)</f>
        <v>A0227</v>
      </c>
      <c r="AV523" s="52" t="str">
        <f>IF(参照!B523="","",参照!B523)</f>
        <v>はりま電力(株)</v>
      </c>
      <c r="AW523" s="52">
        <f>IF(参照!C523="","",参照!C523)</f>
        <v>4.95E-4</v>
      </c>
      <c r="AX523" s="52" t="str">
        <f>IF(参照!D523="","",参照!D523)</f>
        <v/>
      </c>
      <c r="AY523" s="52">
        <f>IF(参照!E523="","",参照!E523)</f>
        <v>5.2599999999999999E-4</v>
      </c>
      <c r="AZ523" s="52" t="str">
        <f>IF(参照!F523="","",参照!F523)</f>
        <v>はりま電力(株)</v>
      </c>
      <c r="BA523" s="52" t="str">
        <f>IF(参照!G523="","",参照!G523)</f>
        <v>はりま電力(株)_</v>
      </c>
      <c r="BB523" s="52">
        <f t="shared" si="39"/>
        <v>0.52600000000000002</v>
      </c>
      <c r="BD523" s="52" t="str">
        <f>IF(参照!L523="","",参照!L523)</f>
        <v>(株)宮崎ガスリビング</v>
      </c>
    </row>
    <row r="524" spans="47:56">
      <c r="AU524" s="52" t="str">
        <f>IF(参照!A524="","",参照!A524)</f>
        <v>A0228</v>
      </c>
      <c r="AV524" s="52" t="str">
        <f>IF(参照!B524="","",参照!B524)</f>
        <v>(株)浜松新電力</v>
      </c>
      <c r="AW524" s="52">
        <f>IF(参照!C524="","",参照!C524)</f>
        <v>4.5000000000000003E-5</v>
      </c>
      <c r="AX524" s="52" t="str">
        <f>IF(参照!D524="","",参照!D524)</f>
        <v/>
      </c>
      <c r="AY524" s="52">
        <f>IF(参照!E524="","",参照!E524)</f>
        <v>5.0100000000000003E-4</v>
      </c>
      <c r="AZ524" s="52" t="str">
        <f>IF(参照!F524="","",参照!F524)</f>
        <v>(株)浜松新電力</v>
      </c>
      <c r="BA524" s="52" t="str">
        <f>IF(参照!G524="","",参照!G524)</f>
        <v>(株)浜松新電力_</v>
      </c>
      <c r="BB524" s="52">
        <f t="shared" si="39"/>
        <v>0.501</v>
      </c>
      <c r="BD524" s="52" t="str">
        <f>IF(参照!L524="","",参照!L524)</f>
        <v>宮崎電力(株)</v>
      </c>
    </row>
    <row r="525" spans="47:56">
      <c r="AU525" s="52" t="str">
        <f>IF(参照!A525="","",参照!A525)</f>
        <v>A0229</v>
      </c>
      <c r="AV525" s="52" t="str">
        <f>IF(参照!B525="","",参照!B525)</f>
        <v>ゼロワットパワー(株)</v>
      </c>
      <c r="AW525" s="52">
        <f>IF(参照!C525="","",参照!C525)</f>
        <v>2.5000000000000001E-5</v>
      </c>
      <c r="AX525" s="52" t="str">
        <f>IF(参照!D525="","",参照!D525)</f>
        <v>メニューA</v>
      </c>
      <c r="AY525" s="52">
        <f>IF(参照!E525="","",参照!E525)</f>
        <v>0</v>
      </c>
      <c r="AZ525" s="52" t="str">
        <f>IF(参照!F525="","",参照!F525)</f>
        <v>ゼロワットパワー(株)</v>
      </c>
      <c r="BA525" s="52" t="str">
        <f>IF(参照!G525="","",参照!G525)</f>
        <v>ゼロワットパワー(株)_メニューA</v>
      </c>
      <c r="BB525" s="52">
        <f t="shared" si="39"/>
        <v>0</v>
      </c>
      <c r="BD525" s="52" t="str">
        <f>IF(参照!L525="","",参照!L525)</f>
        <v>宮崎パワーライン(株)</v>
      </c>
    </row>
    <row r="526" spans="47:56">
      <c r="AU526" s="52" t="str">
        <f>IF(参照!A526="","",参照!A526)</f>
        <v>A0230</v>
      </c>
      <c r="AV526" s="52" t="str">
        <f>IF(参照!B526="","",参照!B526)</f>
        <v>アストマックス(株)</v>
      </c>
      <c r="AW526" s="52" t="str">
        <f>IF(参照!C526="","",参照!C526)</f>
        <v>0.000453※</v>
      </c>
      <c r="AX526" s="52" t="str">
        <f>IF(参照!D526="","",参照!D526)</f>
        <v/>
      </c>
      <c r="AY526" s="52">
        <f>IF(参照!E526="","",参照!E526)</f>
        <v>4.5300000000000001E-4</v>
      </c>
      <c r="AZ526" s="52" t="str">
        <f>IF(参照!F526="","",参照!F526)</f>
        <v>アストマックス(株)</v>
      </c>
      <c r="BA526" s="52" t="str">
        <f>IF(参照!G526="","",参照!G526)</f>
        <v>アストマックス(株)_</v>
      </c>
      <c r="BB526" s="52">
        <f t="shared" si="39"/>
        <v>0.45300000000000001</v>
      </c>
      <c r="BD526" s="52" t="str">
        <f>IF(参照!L526="","",参照!L526)</f>
        <v>みやまスマートエネルギー(株)</v>
      </c>
    </row>
    <row r="527" spans="47:56">
      <c r="AU527" s="52" t="str">
        <f>IF(参照!A527="","",参照!A527)</f>
        <v>A0231</v>
      </c>
      <c r="AV527" s="52" t="str">
        <f>IF(参照!B527="","",参照!B527)</f>
        <v>(株)やまがた新電力</v>
      </c>
      <c r="AW527" s="52">
        <f>IF(参照!C527="","",参照!C527)</f>
        <v>6.0000000000000002E-6</v>
      </c>
      <c r="AX527" s="52" t="str">
        <f>IF(参照!D527="","",参照!D527)</f>
        <v>メニューA</v>
      </c>
      <c r="AY527" s="52">
        <f>IF(参照!E527="","",参照!E527)</f>
        <v>0</v>
      </c>
      <c r="AZ527" s="52" t="str">
        <f>IF(参照!F527="","",参照!F527)</f>
        <v>(株)やまがた新電力</v>
      </c>
      <c r="BA527" s="52" t="str">
        <f>IF(参照!G527="","",参照!G527)</f>
        <v>(株)やまがた新電力_メニューA</v>
      </c>
      <c r="BB527" s="52">
        <f t="shared" si="39"/>
        <v>0</v>
      </c>
      <c r="BD527" s="52" t="str">
        <f>IF(参照!L527="","",参照!L527)</f>
        <v>みよしエナジー(株)</v>
      </c>
    </row>
    <row r="528" spans="47:56">
      <c r="AU528" s="52" t="str">
        <f>IF(参照!A528="","",参照!A528)</f>
        <v/>
      </c>
      <c r="AV528" s="52" t="str">
        <f>IF(参照!B528="","",参照!B528)</f>
        <v/>
      </c>
      <c r="AW528" s="52" t="str">
        <f>IF(参照!C528="","",参照!C528)</f>
        <v/>
      </c>
      <c r="AX528" s="52" t="str">
        <f>IF(参照!D528="","",参照!D528)</f>
        <v>メニューB(残差)</v>
      </c>
      <c r="AY528" s="52">
        <f>IF(参照!E528="","",参照!E528)</f>
        <v>6.1600000000000001E-4</v>
      </c>
      <c r="AZ528" s="52" t="str">
        <f>IF(参照!F528="","",参照!F528)</f>
        <v>(株)やまがた新電力</v>
      </c>
      <c r="BA528" s="52" t="str">
        <f>IF(参照!G528="","",参照!G528)</f>
        <v>(株)やまがた新電力_メニューB(残差)</v>
      </c>
      <c r="BB528" s="52">
        <f t="shared" si="39"/>
        <v>0.61599999999999999</v>
      </c>
      <c r="BD528" s="52" t="str">
        <f>IF(参照!L528="","",参照!L528)</f>
        <v>ミライフ(株)</v>
      </c>
    </row>
    <row r="529" spans="47:56">
      <c r="AU529" s="52" t="str">
        <f>IF(参照!A529="","",参照!A529)</f>
        <v/>
      </c>
      <c r="AV529" s="52" t="str">
        <f>IF(参照!B529="","",参照!B529)</f>
        <v/>
      </c>
      <c r="AW529" s="52" t="str">
        <f>IF(参照!C529="","",参照!C529)</f>
        <v/>
      </c>
      <c r="AX529" s="52" t="str">
        <f>IF(参照!D529="","",参照!D529)</f>
        <v>(参考値)事業者全体</v>
      </c>
      <c r="AY529" s="52">
        <f>IF(参照!E529="","",参照!E529)</f>
        <v>4.44E-4</v>
      </c>
      <c r="AZ529" s="52" t="str">
        <f>IF(参照!F529="","",参照!F529)</f>
        <v>(株)やまがた新電力</v>
      </c>
      <c r="BA529" s="52" t="str">
        <f>IF(参照!G529="","",参照!G529)</f>
        <v>(株)やまがた新電力_(参考値)事業者全体</v>
      </c>
      <c r="BB529" s="52">
        <f t="shared" si="39"/>
        <v>0.44400000000000001</v>
      </c>
      <c r="BD529" s="52" t="str">
        <f>IF(参照!L529="","",参照!L529)</f>
        <v>ミライフ東日本(株)</v>
      </c>
    </row>
    <row r="530" spans="47:56">
      <c r="AU530" s="52" t="str">
        <f>IF(参照!A530="","",参照!A530)</f>
        <v>A0232</v>
      </c>
      <c r="AV530" s="52" t="str">
        <f>IF(参照!B530="","",参照!B530)</f>
        <v>一般社団法人東松島みらいとし機構</v>
      </c>
      <c r="AW530" s="52">
        <f>IF(参照!C530="","",参照!C530)</f>
        <v>3.6299999999999999E-4</v>
      </c>
      <c r="AX530" s="52" t="str">
        <f>IF(参照!D530="","",参照!D530)</f>
        <v/>
      </c>
      <c r="AY530" s="52">
        <f>IF(参照!E530="","",参照!E530)</f>
        <v>5.5500000000000005E-4</v>
      </c>
      <c r="AZ530" s="52" t="str">
        <f>IF(参照!F530="","",参照!F530)</f>
        <v>一般社団法人東松島みらいとし機構</v>
      </c>
      <c r="BA530" s="52" t="str">
        <f>IF(参照!G530="","",参照!G530)</f>
        <v>一般社団法人東松島みらいとし機構_</v>
      </c>
      <c r="BB530" s="52">
        <f t="shared" si="39"/>
        <v>0.55500000000000005</v>
      </c>
      <c r="BD530" s="52" t="str">
        <f>IF(参照!L530="","",参照!L530)</f>
        <v>(株)明治産業</v>
      </c>
    </row>
    <row r="531" spans="47:56">
      <c r="AU531" s="52" t="str">
        <f>IF(参照!A531="","",参照!A531)</f>
        <v>A0234</v>
      </c>
      <c r="AV531" s="52" t="str">
        <f>IF(参照!B531="","",参照!B531)</f>
        <v>(株)グリーンパワー大東</v>
      </c>
      <c r="AW531" s="52">
        <f>IF(参照!C531="","",参照!C531)</f>
        <v>1.6000000000000001E-4</v>
      </c>
      <c r="AX531" s="52" t="str">
        <f>IF(参照!D531="","",参照!D531)</f>
        <v>メニューA</v>
      </c>
      <c r="AY531" s="52">
        <f>IF(参照!E531="","",参照!E531)</f>
        <v>0</v>
      </c>
      <c r="AZ531" s="52" t="str">
        <f>IF(参照!F531="","",参照!F531)</f>
        <v>(株)グリーンパワー大東</v>
      </c>
      <c r="BA531" s="52" t="str">
        <f>IF(参照!G531="","",参照!G531)</f>
        <v>(株)グリーンパワー大東_メニューA</v>
      </c>
      <c r="BB531" s="52">
        <f t="shared" si="39"/>
        <v>0</v>
      </c>
      <c r="BD531" s="52" t="str">
        <f>IF(参照!L531="","",参照!L531)</f>
        <v>名南共同エネルギー(株)</v>
      </c>
    </row>
    <row r="532" spans="47:56">
      <c r="AU532" s="52" t="str">
        <f>IF(参照!A532="","",参照!A532)</f>
        <v/>
      </c>
      <c r="AV532" s="52" t="str">
        <f>IF(参照!B532="","",参照!B532)</f>
        <v/>
      </c>
      <c r="AW532" s="52" t="str">
        <f>IF(参照!C532="","",参照!C532)</f>
        <v/>
      </c>
      <c r="AX532" s="52" t="str">
        <f>IF(参照!D532="","",参照!D532)</f>
        <v>メニューB(残差)</v>
      </c>
      <c r="AY532" s="52">
        <f>IF(参照!E532="","",参照!E532)</f>
        <v>2.0100000000000001E-4</v>
      </c>
      <c r="AZ532" s="52" t="str">
        <f>IF(参照!F532="","",参照!F532)</f>
        <v>(株)グリーンパワー大東</v>
      </c>
      <c r="BA532" s="52" t="str">
        <f>IF(参照!G532="","",参照!G532)</f>
        <v>(株)グリーンパワー大東_メニューB(残差)</v>
      </c>
      <c r="BB532" s="52">
        <f t="shared" si="39"/>
        <v>0.20100000000000001</v>
      </c>
      <c r="BD532" s="52" t="str">
        <f>IF(参照!L532="","",参照!L532)</f>
        <v>(株)メディオテック</v>
      </c>
    </row>
    <row r="533" spans="47:56">
      <c r="AU533" s="52" t="str">
        <f>IF(参照!A533="","",参照!A533)</f>
        <v/>
      </c>
      <c r="AV533" s="52" t="str">
        <f>IF(参照!B533="","",参照!B533)</f>
        <v/>
      </c>
      <c r="AW533" s="52" t="str">
        <f>IF(参照!C533="","",参照!C533)</f>
        <v/>
      </c>
      <c r="AX533" s="52" t="str">
        <f>IF(参照!D533="","",参照!D533)</f>
        <v>(参考値)事業者全体</v>
      </c>
      <c r="AY533" s="52">
        <f>IF(参照!E533="","",参照!E533)</f>
        <v>1.9600000000000002E-4</v>
      </c>
      <c r="AZ533" s="52" t="str">
        <f>IF(参照!F533="","",参照!F533)</f>
        <v>(株)グリーンパワー大東</v>
      </c>
      <c r="BA533" s="52" t="str">
        <f>IF(参照!G533="","",参照!G533)</f>
        <v>(株)グリーンパワー大東_(参考値)事業者全体</v>
      </c>
      <c r="BB533" s="52">
        <f t="shared" si="39"/>
        <v>0.19600000000000001</v>
      </c>
      <c r="BD533" s="52" t="str">
        <f>IF(参照!L533="","",参照!L533)</f>
        <v>もみじ電力(株)</v>
      </c>
    </row>
    <row r="534" spans="47:56">
      <c r="AU534" s="52" t="str">
        <f>IF(参照!A534="","",参照!A534)</f>
        <v>A0235</v>
      </c>
      <c r="AV534" s="52" t="str">
        <f>IF(参照!B534="","",参照!B534)</f>
        <v>(株)Ｋｅｎｅｓエネルギーサービス</v>
      </c>
      <c r="AW534" s="52">
        <f>IF(参照!C534="","",参照!C534)</f>
        <v>7.0500000000000001E-4</v>
      </c>
      <c r="AX534" s="52" t="str">
        <f>IF(参照!D534="","",参照!D534)</f>
        <v/>
      </c>
      <c r="AY534" s="52">
        <f>IF(参照!E534="","",参照!E534)</f>
        <v>6.9899999999999997E-4</v>
      </c>
      <c r="AZ534" s="52" t="str">
        <f>IF(参照!F534="","",参照!F534)</f>
        <v>(株)Ｋｅｎｅｓエネルギーサービス</v>
      </c>
      <c r="BA534" s="52" t="str">
        <f>IF(参照!G534="","",参照!G534)</f>
        <v>(株)Ｋｅｎｅｓエネルギーサービス_</v>
      </c>
      <c r="BB534" s="52">
        <f t="shared" si="39"/>
        <v>0.69899999999999995</v>
      </c>
      <c r="BD534" s="52" t="str">
        <f>IF(参照!L534="","",参照!L534)</f>
        <v>森の灯り(株)</v>
      </c>
    </row>
    <row r="535" spans="47:56">
      <c r="AU535" s="52" t="str">
        <f>IF(参照!A535="","",参照!A535)</f>
        <v>A0236</v>
      </c>
      <c r="AV535" s="52" t="str">
        <f>IF(参照!B535="","",参照!B535)</f>
        <v>(株)シーラパワー(旧：愛知電力(株))</v>
      </c>
      <c r="AW535" s="52">
        <f>IF(参照!C535="","",参照!C535)</f>
        <v>4.9899999999999999E-4</v>
      </c>
      <c r="AX535" s="52" t="str">
        <f>IF(参照!D535="","",参照!D535)</f>
        <v>メニューA</v>
      </c>
      <c r="AY535" s="52">
        <f>IF(参照!E535="","",参照!E535)</f>
        <v>0</v>
      </c>
      <c r="AZ535" s="52" t="str">
        <f>IF(参照!F535="","",参照!F535)</f>
        <v>(株)シーラパワー(旧：愛知電力(株))</v>
      </c>
      <c r="BA535" s="52" t="str">
        <f>IF(参照!G535="","",参照!G535)</f>
        <v>(株)シーラパワー(旧：愛知電力(株))_メニューA</v>
      </c>
      <c r="BB535" s="52">
        <f t="shared" si="39"/>
        <v>0</v>
      </c>
      <c r="BD535" s="52" t="str">
        <f>IF(参照!L535="","",参照!L535)</f>
        <v>森のエネルギー(株)</v>
      </c>
    </row>
    <row r="536" spans="47:56">
      <c r="AU536" s="52" t="str">
        <f>IF(参照!A536="","",参照!A536)</f>
        <v/>
      </c>
      <c r="AV536" s="52" t="str">
        <f>IF(参照!B536="","",参照!B536)</f>
        <v/>
      </c>
      <c r="AW536" s="52" t="str">
        <f>IF(参照!C536="","",参照!C536)</f>
        <v/>
      </c>
      <c r="AX536" s="52" t="str">
        <f>IF(参照!D536="","",参照!D536)</f>
        <v>メニューB(残差)</v>
      </c>
      <c r="AY536" s="52">
        <f>IF(参照!E536="","",参照!E536)</f>
        <v>5.4600000000000004E-4</v>
      </c>
      <c r="AZ536" s="52" t="str">
        <f>IF(参照!F536="","",参照!F536)</f>
        <v>(株)シーラパワー(旧：愛知電力(株))</v>
      </c>
      <c r="BA536" s="52" t="str">
        <f>IF(参照!G536="","",参照!G536)</f>
        <v>(株)シーラパワー(旧：愛知電力(株))_メニューB(残差)</v>
      </c>
      <c r="BB536" s="52">
        <f t="shared" si="39"/>
        <v>0.54600000000000004</v>
      </c>
      <c r="BD536" s="52" t="str">
        <f>IF(参照!L536="","",参照!L536)</f>
        <v>森の電力(株)</v>
      </c>
    </row>
    <row r="537" spans="47:56">
      <c r="AU537" s="52" t="str">
        <f>IF(参照!A537="","",参照!A537)</f>
        <v/>
      </c>
      <c r="AV537" s="52" t="str">
        <f>IF(参照!B537="","",参照!B537)</f>
        <v/>
      </c>
      <c r="AW537" s="52" t="str">
        <f>IF(参照!C537="","",参照!C537)</f>
        <v/>
      </c>
      <c r="AX537" s="52" t="str">
        <f>IF(参照!D537="","",参照!D537)</f>
        <v>(参考値)事業者全体</v>
      </c>
      <c r="AY537" s="52">
        <f>IF(参照!E537="","",参照!E537)</f>
        <v>5.1699999999999999E-4</v>
      </c>
      <c r="AZ537" s="52" t="str">
        <f>IF(参照!F537="","",参照!F537)</f>
        <v>(株)シーラパワー(旧：愛知電力(株))</v>
      </c>
      <c r="BA537" s="52" t="str">
        <f>IF(参照!G537="","",参照!G537)</f>
        <v>(株)シーラパワー(旧：愛知電力(株))_(参考値)事業者全体</v>
      </c>
      <c r="BB537" s="52">
        <f t="shared" si="39"/>
        <v>0.51700000000000002</v>
      </c>
      <c r="BD537" s="52" t="str">
        <f>IF(参照!L537="","",参照!L537)</f>
        <v>八千代エンジニヤリング(株)</v>
      </c>
    </row>
    <row r="538" spans="47:56">
      <c r="AU538" s="52" t="str">
        <f>IF(参照!A538="","",参照!A538)</f>
        <v>A0237</v>
      </c>
      <c r="AV538" s="52" t="str">
        <f>IF(参照!B538="","",参照!B538)</f>
        <v>御所野縄文電力(株)</v>
      </c>
      <c r="AW538" s="52">
        <f>IF(参照!C538="","",参照!C538)</f>
        <v>3.4E-5</v>
      </c>
      <c r="AX538" s="52" t="str">
        <f>IF(参照!D538="","",参照!D538)</f>
        <v/>
      </c>
      <c r="AY538" s="52">
        <f>IF(参照!E538="","",参照!E538)</f>
        <v>4.5199999999999998E-4</v>
      </c>
      <c r="AZ538" s="52" t="str">
        <f>IF(参照!F538="","",参照!F538)</f>
        <v>御所野縄文電力(株)</v>
      </c>
      <c r="BA538" s="52" t="str">
        <f>IF(参照!G538="","",参照!G538)</f>
        <v>御所野縄文電力(株)_</v>
      </c>
      <c r="BB538" s="52">
        <f t="shared" si="39"/>
        <v>0.45199999999999996</v>
      </c>
      <c r="BD538" s="52" t="str">
        <f>IF(参照!L538="","",参照!L538)</f>
        <v>弥富ガス協同組合</v>
      </c>
    </row>
    <row r="539" spans="47:56">
      <c r="AU539" s="52" t="str">
        <f>IF(参照!A539="","",参照!A539)</f>
        <v>A0238</v>
      </c>
      <c r="AV539" s="52" t="str">
        <f>IF(参照!B539="","",参照!B539)</f>
        <v>(株)カーボンニュートラル(旧：西多摩バイオパワー(株))</v>
      </c>
      <c r="AW539" s="52" t="str">
        <f>IF(参照!C539="","",参照!C539)</f>
        <v>0.000453※</v>
      </c>
      <c r="AX539" s="52" t="str">
        <f>IF(参照!D539="","",参照!D539)</f>
        <v/>
      </c>
      <c r="AY539" s="52">
        <f>IF(参照!E539="","",参照!E539)</f>
        <v>4.3800000000000002E-4</v>
      </c>
      <c r="AZ539" s="52" t="str">
        <f>IF(参照!F539="","",参照!F539)</f>
        <v>(株)カーボンニュートラル(旧：西多摩バイオパワー(株))</v>
      </c>
      <c r="BA539" s="52" t="str">
        <f>IF(参照!G539="","",参照!G539)</f>
        <v>(株)カーボンニュートラル(旧：西多摩バイオパワー(株))_</v>
      </c>
      <c r="BB539" s="52">
        <f t="shared" si="39"/>
        <v>0.438</v>
      </c>
      <c r="BD539" s="52" t="str">
        <f>IF(参照!L539="","",参照!L539)</f>
        <v>八幡商事(株)</v>
      </c>
    </row>
    <row r="540" spans="47:56">
      <c r="AU540" s="52" t="str">
        <f>IF(参照!A540="","",参照!A540)</f>
        <v>A0239</v>
      </c>
      <c r="AV540" s="52" t="str">
        <f>IF(参照!B540="","",参照!B540)</f>
        <v>宮古新電力(株)</v>
      </c>
      <c r="AW540" s="52">
        <f>IF(参照!C540="","",参照!C540)</f>
        <v>4.0400000000000001E-4</v>
      </c>
      <c r="AX540" s="52" t="str">
        <f>IF(参照!D540="","",参照!D540)</f>
        <v/>
      </c>
      <c r="AY540" s="52">
        <f>IF(参照!E540="","",参照!E540)</f>
        <v>3.86E-4</v>
      </c>
      <c r="AZ540" s="52" t="str">
        <f>IF(参照!F540="","",参照!F540)</f>
        <v>宮古新電力(株)</v>
      </c>
      <c r="BA540" s="52" t="str">
        <f>IF(参照!G540="","",参照!G540)</f>
        <v>宮古新電力(株)_</v>
      </c>
      <c r="BB540" s="52">
        <f t="shared" si="39"/>
        <v>0.38600000000000001</v>
      </c>
      <c r="BD540" s="52" t="str">
        <f>IF(参照!L540="","",参照!L540)</f>
        <v>(株)やまがた新電力</v>
      </c>
    </row>
    <row r="541" spans="47:56">
      <c r="AU541" s="52" t="str">
        <f>IF(参照!A541="","",参照!A541)</f>
        <v>A0240</v>
      </c>
      <c r="AV541" s="52" t="str">
        <f>IF(参照!B541="","",参照!B541)</f>
        <v>長崎地域電力(株)</v>
      </c>
      <c r="AW541" s="52">
        <f>IF(参照!C541="","",参照!C541)</f>
        <v>4.9100000000000001E-4</v>
      </c>
      <c r="AX541" s="52" t="str">
        <f>IF(参照!D541="","",参照!D541)</f>
        <v/>
      </c>
      <c r="AY541" s="52">
        <f>IF(参照!E541="","",参照!E541)</f>
        <v>4.35E-4</v>
      </c>
      <c r="AZ541" s="52" t="str">
        <f>IF(参照!F541="","",参照!F541)</f>
        <v>長崎地域電力(株)</v>
      </c>
      <c r="BA541" s="52" t="str">
        <f>IF(参照!G541="","",参照!G541)</f>
        <v>長崎地域電力(株)_</v>
      </c>
      <c r="BB541" s="52">
        <f t="shared" si="39"/>
        <v>0.435</v>
      </c>
      <c r="BD541" s="52" t="str">
        <f>IF(参照!L541="","",参照!L541)</f>
        <v>やめエネルギー(株)</v>
      </c>
    </row>
    <row r="542" spans="47:56">
      <c r="AU542" s="52" t="str">
        <f>IF(参照!A542="","",参照!A542)</f>
        <v>A0241</v>
      </c>
      <c r="AV542" s="52" t="str">
        <f>IF(参照!B542="","",参照!B542)</f>
        <v>(株)エネアーク関西</v>
      </c>
      <c r="AW542" s="52">
        <f>IF(参照!C542="","",参照!C542)</f>
        <v>4.9799999999999996E-4</v>
      </c>
      <c r="AX542" s="52" t="str">
        <f>IF(参照!D542="","",参照!D542)</f>
        <v/>
      </c>
      <c r="AY542" s="52">
        <f>IF(参照!E542="","",参照!E542)</f>
        <v>4.4200000000000001E-4</v>
      </c>
      <c r="AZ542" s="52" t="str">
        <f>IF(参照!F542="","",参照!F542)</f>
        <v>(株)エネアーク関西</v>
      </c>
      <c r="BA542" s="52" t="str">
        <f>IF(参照!G542="","",参照!G542)</f>
        <v>(株)エネアーク関西_</v>
      </c>
      <c r="BB542" s="52">
        <f t="shared" si="39"/>
        <v>0.442</v>
      </c>
      <c r="BD542" s="52" t="str">
        <f>IF(参照!L542="","",参照!L542)</f>
        <v>(株)ユーラスグリーンエナジー</v>
      </c>
    </row>
    <row r="543" spans="47:56">
      <c r="AU543" s="52" t="str">
        <f>IF(参照!A543="","",参照!A543)</f>
        <v>A0243</v>
      </c>
      <c r="AV543" s="52" t="str">
        <f>IF(参照!B543="","",参照!B543)</f>
        <v>近畿電力(株)</v>
      </c>
      <c r="AW543" s="52">
        <f>IF(参照!C543="","",参照!C543)</f>
        <v>4.8500000000000003E-4</v>
      </c>
      <c r="AX543" s="52" t="str">
        <f>IF(参照!D543="","",参照!D543)</f>
        <v/>
      </c>
      <c r="AY543" s="52">
        <f>IF(参照!E543="","",参照!E543)</f>
        <v>4.6200000000000001E-4</v>
      </c>
      <c r="AZ543" s="52" t="str">
        <f>IF(参照!F543="","",参照!F543)</f>
        <v>近畿電力(株)</v>
      </c>
      <c r="BA543" s="52" t="str">
        <f>IF(参照!G543="","",参照!G543)</f>
        <v>近畿電力(株)_</v>
      </c>
      <c r="BB543" s="52">
        <f t="shared" si="39"/>
        <v>0.46200000000000002</v>
      </c>
      <c r="BD543" s="52" t="str">
        <f>IF(参照!L543="","",参照!L543)</f>
        <v>ゆきぐに新電力(株)</v>
      </c>
    </row>
    <row r="544" spans="47:56">
      <c r="AU544" s="52" t="str">
        <f>IF(参照!A544="","",参照!A544)</f>
        <v>A0245</v>
      </c>
      <c r="AV544" s="52" t="str">
        <f>IF(参照!B544="","",参照!B544)</f>
        <v>新電力おおいた(株)</v>
      </c>
      <c r="AW544" s="52">
        <f>IF(参照!C544="","",参照!C544)</f>
        <v>4.3300000000000001E-4</v>
      </c>
      <c r="AX544" s="52" t="str">
        <f>IF(参照!D544="","",参照!D544)</f>
        <v/>
      </c>
      <c r="AY544" s="52">
        <f>IF(参照!E544="","",参照!E544)</f>
        <v>4.2000000000000002E-4</v>
      </c>
      <c r="AZ544" s="52" t="str">
        <f>IF(参照!F544="","",参照!F544)</f>
        <v>新電力おおいた(株)</v>
      </c>
      <c r="BA544" s="52" t="str">
        <f>IF(参照!G544="","",参照!G544)</f>
        <v>新電力おおいた(株)_</v>
      </c>
      <c r="BB544" s="52">
        <f t="shared" si="39"/>
        <v>0.42000000000000004</v>
      </c>
      <c r="BD544" s="52" t="str">
        <f>IF(参照!L544="","",参照!L544)</f>
        <v>(株)ユビニティー</v>
      </c>
    </row>
    <row r="545" spans="47:56">
      <c r="AU545" s="52" t="str">
        <f>IF(参照!A545="","",参照!A545)</f>
        <v>A0246</v>
      </c>
      <c r="AV545" s="52" t="str">
        <f>IF(参照!B545="","",参照!B545)</f>
        <v>(株)日本セレモニー</v>
      </c>
      <c r="AW545" s="52">
        <f>IF(参照!C545="","",参照!C545)</f>
        <v>5.0100000000000003E-4</v>
      </c>
      <c r="AX545" s="52" t="str">
        <f>IF(参照!D545="","",参照!D545)</f>
        <v/>
      </c>
      <c r="AY545" s="52">
        <f>IF(参照!E545="","",参照!E545)</f>
        <v>4.9799999999999996E-4</v>
      </c>
      <c r="AZ545" s="52" t="str">
        <f>IF(参照!F545="","",参照!F545)</f>
        <v>(株)日本セレモニー</v>
      </c>
      <c r="BA545" s="52" t="str">
        <f>IF(参照!G545="","",参照!G545)</f>
        <v>(株)日本セレモニー_</v>
      </c>
      <c r="BB545" s="52">
        <f t="shared" si="39"/>
        <v>0.49799999999999994</v>
      </c>
      <c r="BD545" s="52" t="str">
        <f>IF(参照!L545="","",参照!L545)</f>
        <v>横浜ウォーター(株)</v>
      </c>
    </row>
    <row r="546" spans="47:56">
      <c r="AU546" s="52" t="str">
        <f>IF(参照!A546="","",参照!A546)</f>
        <v>A0248</v>
      </c>
      <c r="AV546" s="52" t="str">
        <f>IF(参照!B546="","",参照!B546)</f>
        <v>(株)池見石油店</v>
      </c>
      <c r="AW546" s="52">
        <f>IF(参照!C546="","",参照!C546)</f>
        <v>5.3600000000000002E-4</v>
      </c>
      <c r="AX546" s="52" t="str">
        <f>IF(参照!D546="","",参照!D546)</f>
        <v/>
      </c>
      <c r="AY546" s="52">
        <f>IF(参照!E546="","",参照!E546)</f>
        <v>5.71E-4</v>
      </c>
      <c r="AZ546" s="52" t="str">
        <f>IF(参照!F546="","",参照!F546)</f>
        <v>(株)池見石油店</v>
      </c>
      <c r="BA546" s="52" t="str">
        <f>IF(参照!G546="","",参照!G546)</f>
        <v>(株)池見石油店_</v>
      </c>
      <c r="BB546" s="52">
        <f t="shared" si="39"/>
        <v>0.57099999999999995</v>
      </c>
      <c r="BD546" s="52" t="str">
        <f>IF(参照!L546="","",参照!L546)</f>
        <v>(株)横浜環境デザイン</v>
      </c>
    </row>
    <row r="547" spans="47:56">
      <c r="AU547" s="52" t="str">
        <f>IF(参照!A547="","",参照!A547)</f>
        <v>A0250</v>
      </c>
      <c r="AV547" s="52" t="str">
        <f>IF(参照!B547="","",参照!B547)</f>
        <v>芝浦電力(株)</v>
      </c>
      <c r="AW547" s="52">
        <f>IF(参照!C547="","",参照!C547)</f>
        <v>2.8800000000000001E-4</v>
      </c>
      <c r="AX547" s="52" t="str">
        <f>IF(参照!D547="","",参照!D547)</f>
        <v/>
      </c>
      <c r="AY547" s="52">
        <f>IF(参照!E547="","",参照!E547)</f>
        <v>4.5199999999999998E-4</v>
      </c>
      <c r="AZ547" s="52" t="str">
        <f>IF(参照!F547="","",参照!F547)</f>
        <v>芝浦電力(株)</v>
      </c>
      <c r="BA547" s="52" t="str">
        <f>IF(参照!G547="","",参照!G547)</f>
        <v>芝浦電力(株)_</v>
      </c>
      <c r="BB547" s="52">
        <f t="shared" si="39"/>
        <v>0.45199999999999996</v>
      </c>
      <c r="BD547" s="52" t="str">
        <f>IF(参照!L547="","",参照!L547)</f>
        <v>(株)吉田石油店</v>
      </c>
    </row>
    <row r="548" spans="47:56">
      <c r="AU548" s="52" t="str">
        <f>IF(参照!A548="","",参照!A548)</f>
        <v>A0253</v>
      </c>
      <c r="AV548" s="52" t="str">
        <f>IF(参照!B548="","",参照!B548)</f>
        <v>(株)地域創生ホールディングス</v>
      </c>
      <c r="AW548" s="52">
        <f>IF(参照!C548="","",参照!C548)</f>
        <v>4.84E-4</v>
      </c>
      <c r="AX548" s="52" t="str">
        <f>IF(参照!D548="","",参照!D548)</f>
        <v/>
      </c>
      <c r="AY548" s="52">
        <f>IF(参照!E548="","",参照!E548)</f>
        <v>4.7699999999999999E-4</v>
      </c>
      <c r="AZ548" s="52" t="str">
        <f>IF(参照!F548="","",参照!F548)</f>
        <v>(株)地域創生ホールディングス</v>
      </c>
      <c r="BA548" s="52" t="str">
        <f>IF(参照!G548="","",参照!G548)</f>
        <v>(株)地域創生ホールディングス_</v>
      </c>
      <c r="BB548" s="52">
        <f t="shared" si="39"/>
        <v>0.47699999999999998</v>
      </c>
      <c r="BD548" s="52" t="str">
        <f>IF(参照!L548="","",参照!L548)</f>
        <v>米子瓦斯(株)</v>
      </c>
    </row>
    <row r="549" spans="47:56">
      <c r="AU549" s="52" t="str">
        <f>IF(参照!A549="","",参照!A549)</f>
        <v>A0254</v>
      </c>
      <c r="AV549" s="52" t="str">
        <f>IF(参照!B549="","",参照!B549)</f>
        <v>スズカ電工(株)</v>
      </c>
      <c r="AW549" s="52">
        <f>IF(参照!C549="","",参照!C549)</f>
        <v>2.0799999999999999E-4</v>
      </c>
      <c r="AX549" s="52" t="str">
        <f>IF(参照!D549="","",参照!D549)</f>
        <v/>
      </c>
      <c r="AY549" s="52">
        <f>IF(参照!E549="","",参照!E549)</f>
        <v>1.9600000000000002E-4</v>
      </c>
      <c r="AZ549" s="52" t="str">
        <f>IF(参照!F549="","",参照!F549)</f>
        <v>スズカ電工(株)</v>
      </c>
      <c r="BA549" s="52" t="str">
        <f>IF(参照!G549="","",参照!G549)</f>
        <v>スズカ電工(株)_</v>
      </c>
      <c r="BB549" s="52">
        <f t="shared" si="39"/>
        <v>0.19600000000000001</v>
      </c>
      <c r="BD549" s="52" t="str">
        <f>IF(参照!L549="","",参照!L549)</f>
        <v>楽天エナジー(株)</v>
      </c>
    </row>
    <row r="550" spans="47:56">
      <c r="AU550" s="52" t="str">
        <f>IF(参照!A550="","",参照!A550)</f>
        <v>A0256</v>
      </c>
      <c r="AV550" s="52" t="str">
        <f>IF(参照!B550="","",参照!B550)</f>
        <v>(株)エーコープサービス</v>
      </c>
      <c r="AW550" s="52">
        <f>IF(参照!C550="","",参照!C550)</f>
        <v>3.1700000000000001E-4</v>
      </c>
      <c r="AX550" s="52" t="str">
        <f>IF(参照!D550="","",参照!D550)</f>
        <v/>
      </c>
      <c r="AY550" s="52">
        <f>IF(参照!E550="","",参照!E550)</f>
        <v>3.9599999999999998E-4</v>
      </c>
      <c r="AZ550" s="52" t="str">
        <f>IF(参照!F550="","",参照!F550)</f>
        <v>(株)エーコープサービス</v>
      </c>
      <c r="BA550" s="52" t="str">
        <f>IF(参照!G550="","",参照!G550)</f>
        <v>(株)エーコープサービス_</v>
      </c>
      <c r="BB550" s="52">
        <f t="shared" si="39"/>
        <v>0.39599999999999996</v>
      </c>
      <c r="BD550" s="52" t="str">
        <f>IF(参照!L550="","",参照!L550)</f>
        <v>リエスパワー(株)</v>
      </c>
    </row>
    <row r="551" spans="47:56">
      <c r="AU551" s="52" t="str">
        <f>IF(参照!A551="","",参照!A551)</f>
        <v>A0257</v>
      </c>
      <c r="AV551" s="52" t="str">
        <f>IF(参照!B551="","",参照!B551)</f>
        <v>サンリン(株)</v>
      </c>
      <c r="AW551" s="52">
        <f>IF(参照!C551="","",参照!C551)</f>
        <v>4.9700000000000005E-4</v>
      </c>
      <c r="AX551" s="52" t="str">
        <f>IF(参照!D551="","",参照!D551)</f>
        <v>メニューA</v>
      </c>
      <c r="AY551" s="52">
        <f>IF(参照!E551="","",参照!E551)</f>
        <v>0</v>
      </c>
      <c r="AZ551" s="52" t="str">
        <f>IF(参照!F551="","",参照!F551)</f>
        <v>サンリン(株)</v>
      </c>
      <c r="BA551" s="52" t="str">
        <f>IF(参照!G551="","",参照!G551)</f>
        <v>サンリン(株)_メニューA</v>
      </c>
      <c r="BB551" s="52">
        <f t="shared" si="39"/>
        <v>0</v>
      </c>
      <c r="BD551" s="52" t="str">
        <f>IF(参照!L551="","",参照!L551)</f>
        <v>リエスパワーネクスト(株)</v>
      </c>
    </row>
    <row r="552" spans="47:56">
      <c r="AU552" s="52" t="str">
        <f>IF(参照!A552="","",参照!A552)</f>
        <v/>
      </c>
      <c r="AV552" s="52" t="str">
        <f>IF(参照!B552="","",参照!B552)</f>
        <v/>
      </c>
      <c r="AW552" s="52" t="str">
        <f>IF(参照!C552="","",参照!C552)</f>
        <v/>
      </c>
      <c r="AX552" s="52" t="str">
        <f>IF(参照!D552="","",参照!D552)</f>
        <v>メニューB(残差)</v>
      </c>
      <c r="AY552" s="52">
        <f>IF(参照!E552="","",参照!E552)</f>
        <v>4.4200000000000001E-4</v>
      </c>
      <c r="AZ552" s="52" t="str">
        <f>IF(参照!F552="","",参照!F552)</f>
        <v>サンリン(株)</v>
      </c>
      <c r="BA552" s="52" t="str">
        <f>IF(参照!G552="","",参照!G552)</f>
        <v>サンリン(株)_メニューB(残差)</v>
      </c>
      <c r="BB552" s="52">
        <f t="shared" si="39"/>
        <v>0.442</v>
      </c>
      <c r="BD552" s="52" t="str">
        <f>IF(参照!L552="","",参照!L552)</f>
        <v>陸前高田しみんエネルギー(株)</v>
      </c>
    </row>
    <row r="553" spans="47:56">
      <c r="AU553" s="52" t="str">
        <f>IF(参照!A553="","",参照!A553)</f>
        <v/>
      </c>
      <c r="AV553" s="52" t="str">
        <f>IF(参照!B553="","",参照!B553)</f>
        <v/>
      </c>
      <c r="AW553" s="52" t="str">
        <f>IF(参照!C553="","",参照!C553)</f>
        <v/>
      </c>
      <c r="AX553" s="52" t="str">
        <f>IF(参照!D553="","",参照!D553)</f>
        <v>(参考値)事業者全体</v>
      </c>
      <c r="AY553" s="52">
        <f>IF(参照!E553="","",参照!E553)</f>
        <v>4.7399999999999997E-4</v>
      </c>
      <c r="AZ553" s="52" t="str">
        <f>IF(参照!F553="","",参照!F553)</f>
        <v>サンリン(株)</v>
      </c>
      <c r="BA553" s="52" t="str">
        <f>IF(参照!G553="","",参照!G553)</f>
        <v>サンリン(株)_(参考値)事業者全体</v>
      </c>
      <c r="BB553" s="52">
        <f t="shared" si="39"/>
        <v>0.47399999999999998</v>
      </c>
      <c r="BD553" s="52" t="str">
        <f>IF(参照!L553="","",参照!L553)</f>
        <v>(株)リクルート</v>
      </c>
    </row>
    <row r="554" spans="47:56">
      <c r="AU554" s="52" t="str">
        <f>IF(参照!A554="","",参照!A554)</f>
        <v>A0258</v>
      </c>
      <c r="AV554" s="52" t="str">
        <f>IF(参照!B554="","",参照!B554)</f>
        <v>(株)宮崎ガスリビング</v>
      </c>
      <c r="AW554" s="52">
        <f>IF(参照!C554="","",参照!C554)</f>
        <v>4.46E-4</v>
      </c>
      <c r="AX554" s="52" t="str">
        <f>IF(参照!D554="","",参照!D554)</f>
        <v/>
      </c>
      <c r="AY554" s="52">
        <f>IF(参照!E554="","",参照!E554)</f>
        <v>4.5300000000000001E-4</v>
      </c>
      <c r="AZ554" s="52" t="str">
        <f>IF(参照!F554="","",参照!F554)</f>
        <v>(株)宮崎ガスリビング</v>
      </c>
      <c r="BA554" s="52" t="str">
        <f>IF(参照!G554="","",参照!G554)</f>
        <v>(株)宮崎ガスリビング_</v>
      </c>
      <c r="BB554" s="52">
        <f t="shared" si="39"/>
        <v>0.45300000000000001</v>
      </c>
      <c r="BD554" s="52" t="str">
        <f>IF(参照!L554="","",参照!L554)</f>
        <v>(株)リケン工業</v>
      </c>
    </row>
    <row r="555" spans="47:56">
      <c r="AU555" s="52" t="str">
        <f>IF(参照!A555="","",参照!A555)</f>
        <v>A0259</v>
      </c>
      <c r="AV555" s="52" t="str">
        <f>IF(参照!B555="","",参照!B555)</f>
        <v>山陰エレキ・アライアンス(株)</v>
      </c>
      <c r="AW555" s="52">
        <f>IF(参照!C555="","",参照!C555)</f>
        <v>4.84E-4</v>
      </c>
      <c r="AX555" s="52" t="str">
        <f>IF(参照!D555="","",参照!D555)</f>
        <v/>
      </c>
      <c r="AY555" s="52">
        <f>IF(参照!E555="","",参照!E555)</f>
        <v>4.28E-4</v>
      </c>
      <c r="AZ555" s="52" t="str">
        <f>IF(参照!F555="","",参照!F555)</f>
        <v>山陰エレキ・アライアンス(株)</v>
      </c>
      <c r="BA555" s="52" t="str">
        <f>IF(参照!G555="","",参照!G555)</f>
        <v>山陰エレキ・アライアンス(株)_</v>
      </c>
      <c r="BB555" s="52">
        <f t="shared" si="39"/>
        <v>0.42799999999999999</v>
      </c>
      <c r="BD555" s="52" t="str">
        <f>IF(参照!L555="","",参照!L555)</f>
        <v>リコージャパン(株)</v>
      </c>
    </row>
    <row r="556" spans="47:56">
      <c r="AU556" s="52" t="str">
        <f>IF(参照!A556="","",参照!A556)</f>
        <v>A0261</v>
      </c>
      <c r="AV556" s="52" t="str">
        <f>IF(参照!B556="","",参照!B556)</f>
        <v>ミライフ東日本(株)</v>
      </c>
      <c r="AW556" s="52">
        <f>IF(参照!C556="","",参照!C556)</f>
        <v>1.3200000000000001E-4</v>
      </c>
      <c r="AX556" s="52" t="str">
        <f>IF(参照!D556="","",参照!D556)</f>
        <v/>
      </c>
      <c r="AY556" s="52">
        <f>IF(参照!E556="","",参照!E556)</f>
        <v>7.7000000000000001E-5</v>
      </c>
      <c r="AZ556" s="52" t="str">
        <f>IF(参照!F556="","",参照!F556)</f>
        <v>ミライフ東日本(株)</v>
      </c>
      <c r="BA556" s="52" t="str">
        <f>IF(参照!G556="","",参照!G556)</f>
        <v>ミライフ東日本(株)_</v>
      </c>
      <c r="BB556" s="52">
        <f t="shared" si="39"/>
        <v>7.6999999999999999E-2</v>
      </c>
      <c r="BD556" s="52" t="str">
        <f>IF(参照!L556="","",参照!L556)</f>
        <v>リストプロパティーズ(株)</v>
      </c>
    </row>
    <row r="557" spans="47:56">
      <c r="AU557" s="52" t="str">
        <f>IF(参照!A557="","",参照!A557)</f>
        <v>A0263</v>
      </c>
      <c r="AV557" s="52" t="str">
        <f>IF(参照!B557="","",参照!B557)</f>
        <v>(株)ウッドエナジー</v>
      </c>
      <c r="AW557" s="52">
        <f>IF(参照!C557="","",参照!C557)</f>
        <v>0</v>
      </c>
      <c r="AX557" s="52" t="str">
        <f>IF(参照!D557="","",参照!D557)</f>
        <v/>
      </c>
      <c r="AY557" s="52">
        <f>IF(参照!E557="","",参照!E557)</f>
        <v>4.0400000000000001E-4</v>
      </c>
      <c r="AZ557" s="52" t="str">
        <f>IF(参照!F557="","",参照!F557)</f>
        <v>(株)ウッドエナジー</v>
      </c>
      <c r="BA557" s="52" t="str">
        <f>IF(参照!G557="","",参照!G557)</f>
        <v>(株)ウッドエナジー_</v>
      </c>
      <c r="BB557" s="52">
        <f t="shared" si="39"/>
        <v>0.40400000000000003</v>
      </c>
      <c r="BD557" s="52" t="str">
        <f>IF(参照!L557="","",参照!L557)</f>
        <v>リニューアブル・ジャパン(株)(旧：(株)みらい電力)</v>
      </c>
    </row>
    <row r="558" spans="47:56">
      <c r="AU558" s="52" t="str">
        <f>IF(参照!A558="","",参照!A558)</f>
        <v>A0264</v>
      </c>
      <c r="AV558" s="52" t="str">
        <f>IF(参照!B558="","",参照!B558)</f>
        <v>山陰酸素工業(株)</v>
      </c>
      <c r="AW558" s="52">
        <f>IF(参照!C558="","",参照!C558)</f>
        <v>4.84E-4</v>
      </c>
      <c r="AX558" s="52" t="str">
        <f>IF(参照!D558="","",参照!D558)</f>
        <v/>
      </c>
      <c r="AY558" s="52">
        <f>IF(参照!E558="","",参照!E558)</f>
        <v>4.2900000000000002E-4</v>
      </c>
      <c r="AZ558" s="52" t="str">
        <f>IF(参照!F558="","",参照!F558)</f>
        <v>山陰酸素工業(株)</v>
      </c>
      <c r="BA558" s="52" t="str">
        <f>IF(参照!G558="","",参照!G558)</f>
        <v>山陰酸素工業(株)_</v>
      </c>
      <c r="BB558" s="52">
        <f t="shared" si="39"/>
        <v>0.42899999999999999</v>
      </c>
      <c r="BD558" s="52" t="str">
        <f>IF(参照!L558="","",参照!L558)</f>
        <v>(株)リミックスポイント</v>
      </c>
    </row>
    <row r="559" spans="47:56">
      <c r="AU559" s="52" t="str">
        <f>IF(参照!A559="","",参照!A559)</f>
        <v>A0265</v>
      </c>
      <c r="AV559" s="52" t="str">
        <f>IF(参照!B559="","",参照!B559)</f>
        <v>武陽ガス(株)</v>
      </c>
      <c r="AW559" s="52">
        <f>IF(参照!C559="","",参照!C559)</f>
        <v>3.6400000000000001E-4</v>
      </c>
      <c r="AX559" s="52" t="str">
        <f>IF(参照!D559="","",参照!D559)</f>
        <v/>
      </c>
      <c r="AY559" s="52">
        <f>IF(参照!E559="","",参照!E559)</f>
        <v>3.0800000000000001E-4</v>
      </c>
      <c r="AZ559" s="52" t="str">
        <f>IF(参照!F559="","",参照!F559)</f>
        <v>武陽ガス(株)</v>
      </c>
      <c r="BA559" s="52" t="str">
        <f>IF(参照!G559="","",参照!G559)</f>
        <v>武陽ガス(株)_</v>
      </c>
      <c r="BB559" s="52">
        <f t="shared" si="39"/>
        <v>0.308</v>
      </c>
      <c r="BD559" s="52" t="str">
        <f>IF(参照!L559="","",参照!L559)</f>
        <v>(株)ルーク</v>
      </c>
    </row>
    <row r="560" spans="47:56">
      <c r="AU560" s="52" t="str">
        <f>IF(参照!A560="","",参照!A560)</f>
        <v>A0267</v>
      </c>
      <c r="AV560" s="52" t="str">
        <f>IF(参照!B560="","",参照!B560)</f>
        <v>北海道電力(株)</v>
      </c>
      <c r="AW560" s="52">
        <f>IF(参照!C560="","",参照!C560)</f>
        <v>5.4900000000000001E-4</v>
      </c>
      <c r="AX560" s="52" t="str">
        <f>IF(参照!D560="","",参照!D560)</f>
        <v>メニューA</v>
      </c>
      <c r="AY560" s="52">
        <f>IF(参照!E560="","",参照!E560)</f>
        <v>0</v>
      </c>
      <c r="AZ560" s="52" t="str">
        <f>IF(参照!F560="","",参照!F560)</f>
        <v>北海道電力(株)</v>
      </c>
      <c r="BA560" s="52" t="str">
        <f>IF(参照!G560="","",参照!G560)</f>
        <v>北海道電力(株)_メニューA</v>
      </c>
      <c r="BB560" s="52">
        <f t="shared" si="39"/>
        <v>0</v>
      </c>
      <c r="BD560" s="52" t="str">
        <f>IF(参照!L560="","",参照!L560)</f>
        <v>(株)レクスポート</v>
      </c>
    </row>
    <row r="561" spans="47:56">
      <c r="AU561" s="52" t="str">
        <f>IF(参照!A561="","",参照!A561)</f>
        <v/>
      </c>
      <c r="AV561" s="52" t="str">
        <f>IF(参照!B561="","",参照!B561)</f>
        <v/>
      </c>
      <c r="AW561" s="52" t="str">
        <f>IF(参照!C561="","",参照!C561)</f>
        <v/>
      </c>
      <c r="AX561" s="52" t="str">
        <f>IF(参照!D561="","",参照!D561)</f>
        <v>メニューB</v>
      </c>
      <c r="AY561" s="52">
        <f>IF(参照!E561="","",参照!E561)</f>
        <v>0</v>
      </c>
      <c r="AZ561" s="52" t="str">
        <f>IF(参照!F561="","",参照!F561)</f>
        <v>北海道電力(株)</v>
      </c>
      <c r="BA561" s="52" t="str">
        <f>IF(参照!G561="","",参照!G561)</f>
        <v>北海道電力(株)_メニューB</v>
      </c>
      <c r="BB561" s="52">
        <f t="shared" si="39"/>
        <v>0</v>
      </c>
      <c r="BD561" s="52" t="str">
        <f>IF(参照!L561="","",参照!L561)</f>
        <v>レネックス電力合同会社</v>
      </c>
    </row>
    <row r="562" spans="47:56">
      <c r="AU562" s="52" t="str">
        <f>IF(参照!A562="","",参照!A562)</f>
        <v/>
      </c>
      <c r="AV562" s="52" t="str">
        <f>IF(参照!B562="","",参照!B562)</f>
        <v/>
      </c>
      <c r="AW562" s="52" t="str">
        <f>IF(参照!C562="","",参照!C562)</f>
        <v/>
      </c>
      <c r="AX562" s="52" t="str">
        <f>IF(参照!D562="","",参照!D562)</f>
        <v>メニューC(残差)</v>
      </c>
      <c r="AY562" s="52">
        <f>IF(参照!E562="","",参照!E562)</f>
        <v>5.3700000000000004E-4</v>
      </c>
      <c r="AZ562" s="52" t="str">
        <f>IF(参照!F562="","",参照!F562)</f>
        <v>北海道電力(株)</v>
      </c>
      <c r="BA562" s="52" t="str">
        <f>IF(参照!G562="","",参照!G562)</f>
        <v>北海道電力(株)_メニューC(残差)</v>
      </c>
      <c r="BB562" s="52">
        <f t="shared" si="39"/>
        <v>0.53700000000000003</v>
      </c>
      <c r="BD562" s="52" t="str">
        <f>IF(参照!L562="","",参照!L562)</f>
        <v>レモンガス(株)</v>
      </c>
    </row>
    <row r="563" spans="47:56">
      <c r="AU563" s="52" t="str">
        <f>IF(参照!A563="","",参照!A563)</f>
        <v/>
      </c>
      <c r="AV563" s="52" t="str">
        <f>IF(参照!B563="","",参照!B563)</f>
        <v/>
      </c>
      <c r="AW563" s="52" t="str">
        <f>IF(参照!C563="","",参照!C563)</f>
        <v/>
      </c>
      <c r="AX563" s="52" t="str">
        <f>IF(参照!D563="","",参照!D563)</f>
        <v>(参考値)事業者全体</v>
      </c>
      <c r="AY563" s="52">
        <f>IF(参照!E563="","",参照!E563)</f>
        <v>5.4900000000000001E-4</v>
      </c>
      <c r="AZ563" s="52" t="str">
        <f>IF(参照!F563="","",参照!F563)</f>
        <v>北海道電力(株)</v>
      </c>
      <c r="BA563" s="52" t="str">
        <f>IF(参照!G563="","",参照!G563)</f>
        <v>北海道電力(株)_(参考値)事業者全体</v>
      </c>
      <c r="BB563" s="52">
        <f t="shared" si="39"/>
        <v>0.54900000000000004</v>
      </c>
      <c r="BD563" s="52" t="str">
        <f>IF(参照!L563="","",参照!L563)</f>
        <v>ローカルエナジー(株)</v>
      </c>
    </row>
    <row r="564" spans="47:56">
      <c r="AU564" s="52" t="str">
        <f>IF(参照!A564="","",参照!A564)</f>
        <v>A0268</v>
      </c>
      <c r="AV564" s="52" t="str">
        <f>IF(参照!B564="","",参照!B564)</f>
        <v>東北電力(株)</v>
      </c>
      <c r="AW564" s="52">
        <f>IF(参照!C564="","",参照!C564)</f>
        <v>4.9600000000000002E-4</v>
      </c>
      <c r="AX564" s="52" t="str">
        <f>IF(参照!D564="","",参照!D564)</f>
        <v>メニューA</v>
      </c>
      <c r="AY564" s="52">
        <f>IF(参照!E564="","",参照!E564)</f>
        <v>0</v>
      </c>
      <c r="AZ564" s="52" t="str">
        <f>IF(参照!F564="","",参照!F564)</f>
        <v>東北電力(株)</v>
      </c>
      <c r="BA564" s="52" t="str">
        <f>IF(参照!G564="","",参照!G564)</f>
        <v>東北電力(株)_メニューA</v>
      </c>
      <c r="BB564" s="52">
        <f t="shared" si="39"/>
        <v>0</v>
      </c>
      <c r="BD564" s="52" t="str">
        <f>IF(参照!L564="","",参照!L564)</f>
        <v>ローカルでんき(株)</v>
      </c>
    </row>
    <row r="565" spans="47:56">
      <c r="AU565" s="52" t="str">
        <f>IF(参照!A565="","",参照!A565)</f>
        <v/>
      </c>
      <c r="AV565" s="52" t="str">
        <f>IF(参照!B565="","",参照!B565)</f>
        <v/>
      </c>
      <c r="AW565" s="52" t="str">
        <f>IF(参照!C565="","",参照!C565)</f>
        <v/>
      </c>
      <c r="AX565" s="52" t="str">
        <f>IF(参照!D565="","",参照!D565)</f>
        <v>メニューB</v>
      </c>
      <c r="AY565" s="52">
        <f>IF(参照!E565="","",参照!E565)</f>
        <v>0</v>
      </c>
      <c r="AZ565" s="52" t="str">
        <f>IF(参照!F565="","",参照!F565)</f>
        <v>東北電力(株)</v>
      </c>
      <c r="BA565" s="52" t="str">
        <f>IF(参照!G565="","",参照!G565)</f>
        <v>東北電力(株)_メニューB</v>
      </c>
      <c r="BB565" s="52">
        <f t="shared" si="39"/>
        <v>0</v>
      </c>
      <c r="BD565" s="52" t="str">
        <f>IF(参照!L565="","",参照!L565)</f>
        <v>和歌山電力(株)</v>
      </c>
    </row>
    <row r="566" spans="47:56">
      <c r="AU566" s="52" t="str">
        <f>IF(参照!A566="","",参照!A566)</f>
        <v/>
      </c>
      <c r="AV566" s="52" t="str">
        <f>IF(参照!B566="","",参照!B566)</f>
        <v/>
      </c>
      <c r="AW566" s="52" t="str">
        <f>IF(参照!C566="","",参照!C566)</f>
        <v/>
      </c>
      <c r="AX566" s="52" t="str">
        <f>IF(参照!D566="","",参照!D566)</f>
        <v>メニューC(残差)</v>
      </c>
      <c r="AY566" s="52">
        <f>IF(参照!E566="","",参照!E566)</f>
        <v>4.8799999999999999E-4</v>
      </c>
      <c r="AZ566" s="52" t="str">
        <f>IF(参照!F566="","",参照!F566)</f>
        <v>東北電力(株)</v>
      </c>
      <c r="BA566" s="52" t="str">
        <f>IF(参照!G566="","",参照!G566)</f>
        <v>東北電力(株)_メニューC(残差)</v>
      </c>
      <c r="BB566" s="52">
        <f t="shared" si="39"/>
        <v>0.48799999999999999</v>
      </c>
      <c r="BD566" s="52" t="str">
        <f>IF(参照!L566="","",参照!L566)</f>
        <v>綿半パートナーズ(株)</v>
      </c>
    </row>
    <row r="567" spans="47:56">
      <c r="AU567" s="52" t="str">
        <f>IF(参照!A567="","",参照!A567)</f>
        <v/>
      </c>
      <c r="AV567" s="52" t="str">
        <f>IF(参照!B567="","",参照!B567)</f>
        <v/>
      </c>
      <c r="AW567" s="52" t="str">
        <f>IF(参照!C567="","",参照!C567)</f>
        <v/>
      </c>
      <c r="AX567" s="52" t="str">
        <f>IF(参照!D567="","",参照!D567)</f>
        <v>(参考値)事業者全体</v>
      </c>
      <c r="AY567" s="52">
        <f>IF(参照!E567="","",参照!E567)</f>
        <v>4.57E-4</v>
      </c>
      <c r="AZ567" s="52" t="str">
        <f>IF(参照!F567="","",参照!F567)</f>
        <v>東北電力(株)</v>
      </c>
      <c r="BA567" s="52" t="str">
        <f>IF(参照!G567="","",参照!G567)</f>
        <v>東北電力(株)_(参考値)事業者全体</v>
      </c>
      <c r="BB567" s="52">
        <f t="shared" si="39"/>
        <v>0.45700000000000002</v>
      </c>
      <c r="BD567" s="52" t="str">
        <f>IF(参照!L567="","",参照!L567)</f>
        <v>ワタミエナジー(株)</v>
      </c>
    </row>
    <row r="568" spans="47:56">
      <c r="AU568" s="52" t="str">
        <f>IF(参照!A568="","",参照!A568)</f>
        <v>A0269</v>
      </c>
      <c r="AV568" s="52" t="str">
        <f>IF(参照!B568="","",参照!B568)</f>
        <v>東京電力エナジーパートナー(株)</v>
      </c>
      <c r="AW568" s="52">
        <f>IF(参照!C568="","",参照!C568)</f>
        <v>4.57E-4</v>
      </c>
      <c r="AX568" s="52" t="str">
        <f>IF(参照!D568="","",参照!D568)</f>
        <v>メニューA</v>
      </c>
      <c r="AY568" s="52">
        <f>IF(参照!E568="","",参照!E568)</f>
        <v>0</v>
      </c>
      <c r="AZ568" s="52" t="str">
        <f>IF(参照!F568="","",参照!F568)</f>
        <v>東京電力エナジーパートナー(株)</v>
      </c>
      <c r="BA568" s="52" t="str">
        <f>IF(参照!G568="","",参照!G568)</f>
        <v>東京電力エナジーパートナー(株)_メニューA</v>
      </c>
      <c r="BB568" s="52">
        <f t="shared" si="39"/>
        <v>0</v>
      </c>
      <c r="BD568" s="52" t="str">
        <f>IF(参照!L568="","",参照!L568)</f>
        <v>ワンワールドエナジー(株)(旧：(株)地方創生テクノロジーラボ)</v>
      </c>
    </row>
    <row r="569" spans="47:56">
      <c r="AU569" s="52" t="str">
        <f>IF(参照!A569="","",参照!A569)</f>
        <v/>
      </c>
      <c r="AV569" s="52" t="str">
        <f>IF(参照!B569="","",参照!B569)</f>
        <v/>
      </c>
      <c r="AW569" s="52" t="str">
        <f>IF(参照!C569="","",参照!C569)</f>
        <v/>
      </c>
      <c r="AX569" s="52" t="str">
        <f>IF(参照!D569="","",参照!D569)</f>
        <v>メニューB</v>
      </c>
      <c r="AY569" s="52">
        <f>IF(参照!E569="","",参照!E569)</f>
        <v>0</v>
      </c>
      <c r="AZ569" s="52" t="str">
        <f>IF(参照!F569="","",参照!F569)</f>
        <v>東京電力エナジーパートナー(株)</v>
      </c>
      <c r="BA569" s="52" t="str">
        <f>IF(参照!G569="","",参照!G569)</f>
        <v>東京電力エナジーパートナー(株)_メニューB</v>
      </c>
      <c r="BB569" s="52">
        <f t="shared" si="39"/>
        <v>0</v>
      </c>
      <c r="BD569" s="52" t="str">
        <f>IF(参照!L569="","",参照!L569)</f>
        <v/>
      </c>
    </row>
    <row r="570" spans="47:56">
      <c r="AU570" s="52" t="str">
        <f>IF(参照!A570="","",参照!A570)</f>
        <v/>
      </c>
      <c r="AV570" s="52" t="str">
        <f>IF(参照!B570="","",参照!B570)</f>
        <v/>
      </c>
      <c r="AW570" s="52" t="str">
        <f>IF(参照!C570="","",参照!C570)</f>
        <v/>
      </c>
      <c r="AX570" s="52" t="str">
        <f>IF(参照!D570="","",参照!D570)</f>
        <v>メニューC</v>
      </c>
      <c r="AY570" s="52">
        <f>IF(参照!E570="","",参照!E570)</f>
        <v>0</v>
      </c>
      <c r="AZ570" s="52" t="str">
        <f>IF(参照!F570="","",参照!F570)</f>
        <v>東京電力エナジーパートナー(株)</v>
      </c>
      <c r="BA570" s="52" t="str">
        <f>IF(参照!G570="","",参照!G570)</f>
        <v>東京電力エナジーパートナー(株)_メニューC</v>
      </c>
      <c r="BB570" s="52">
        <f t="shared" si="39"/>
        <v>0</v>
      </c>
      <c r="BD570" s="52" t="str">
        <f>IF(参照!L570="","",参照!L570)</f>
        <v/>
      </c>
    </row>
    <row r="571" spans="47:56">
      <c r="AU571" s="52" t="str">
        <f>IF(参照!A571="","",参照!A571)</f>
        <v/>
      </c>
      <c r="AV571" s="52" t="str">
        <f>IF(参照!B571="","",参照!B571)</f>
        <v/>
      </c>
      <c r="AW571" s="52" t="str">
        <f>IF(参照!C571="","",参照!C571)</f>
        <v/>
      </c>
      <c r="AX571" s="52" t="str">
        <f>IF(参照!D571="","",参照!D571)</f>
        <v>メニューD</v>
      </c>
      <c r="AY571" s="52">
        <f>IF(参照!E571="","",参照!E571)</f>
        <v>0</v>
      </c>
      <c r="AZ571" s="52" t="str">
        <f>IF(参照!F571="","",参照!F571)</f>
        <v>東京電力エナジーパートナー(株)</v>
      </c>
      <c r="BA571" s="52" t="str">
        <f>IF(参照!G571="","",参照!G571)</f>
        <v>東京電力エナジーパートナー(株)_メニューD</v>
      </c>
      <c r="BB571" s="52">
        <f t="shared" si="39"/>
        <v>0</v>
      </c>
      <c r="BD571" s="52" t="str">
        <f>IF(参照!L571="","",参照!L571)</f>
        <v/>
      </c>
    </row>
    <row r="572" spans="47:56">
      <c r="AU572" s="52" t="str">
        <f>IF(参照!A572="","",参照!A572)</f>
        <v/>
      </c>
      <c r="AV572" s="52" t="str">
        <f>IF(参照!B572="","",参照!B572)</f>
        <v/>
      </c>
      <c r="AW572" s="52" t="str">
        <f>IF(参照!C572="","",参照!C572)</f>
        <v/>
      </c>
      <c r="AX572" s="52" t="str">
        <f>IF(参照!D572="","",参照!D572)</f>
        <v>メニューE</v>
      </c>
      <c r="AY572" s="52">
        <f>IF(参照!E572="","",参照!E572)</f>
        <v>0</v>
      </c>
      <c r="AZ572" s="52" t="str">
        <f>IF(参照!F572="","",参照!F572)</f>
        <v>東京電力エナジーパートナー(株)</v>
      </c>
      <c r="BA572" s="52" t="str">
        <f>IF(参照!G572="","",参照!G572)</f>
        <v>東京電力エナジーパートナー(株)_メニューE</v>
      </c>
      <c r="BB572" s="52">
        <f t="shared" si="39"/>
        <v>0</v>
      </c>
      <c r="BD572" s="52" t="str">
        <f>IF(参照!L572="","",参照!L572)</f>
        <v/>
      </c>
    </row>
    <row r="573" spans="47:56">
      <c r="AU573" s="52" t="str">
        <f>IF(参照!A573="","",参照!A573)</f>
        <v/>
      </c>
      <c r="AV573" s="52" t="str">
        <f>IF(参照!B573="","",参照!B573)</f>
        <v/>
      </c>
      <c r="AW573" s="52" t="str">
        <f>IF(参照!C573="","",参照!C573)</f>
        <v/>
      </c>
      <c r="AX573" s="52" t="str">
        <f>IF(参照!D573="","",参照!D573)</f>
        <v>メニューF</v>
      </c>
      <c r="AY573" s="52">
        <f>IF(参照!E573="","",参照!E573)</f>
        <v>0</v>
      </c>
      <c r="AZ573" s="52" t="str">
        <f>IF(参照!F573="","",参照!F573)</f>
        <v>東京電力エナジーパートナー(株)</v>
      </c>
      <c r="BA573" s="52" t="str">
        <f>IF(参照!G573="","",参照!G573)</f>
        <v>東京電力エナジーパートナー(株)_メニューF</v>
      </c>
      <c r="BB573" s="52">
        <f t="shared" si="39"/>
        <v>0</v>
      </c>
      <c r="BD573" s="52" t="str">
        <f>IF(参照!L573="","",参照!L573)</f>
        <v/>
      </c>
    </row>
    <row r="574" spans="47:56">
      <c r="AU574" s="52" t="str">
        <f>IF(参照!A574="","",参照!A574)</f>
        <v/>
      </c>
      <c r="AV574" s="52" t="str">
        <f>IF(参照!B574="","",参照!B574)</f>
        <v/>
      </c>
      <c r="AW574" s="52" t="str">
        <f>IF(参照!C574="","",参照!C574)</f>
        <v/>
      </c>
      <c r="AX574" s="52" t="str">
        <f>IF(参照!D574="","",参照!D574)</f>
        <v>メニューG</v>
      </c>
      <c r="AY574" s="52">
        <f>IF(参照!E574="","",参照!E574)</f>
        <v>0</v>
      </c>
      <c r="AZ574" s="52" t="str">
        <f>IF(参照!F574="","",参照!F574)</f>
        <v>東京電力エナジーパートナー(株)</v>
      </c>
      <c r="BA574" s="52" t="str">
        <f>IF(参照!G574="","",参照!G574)</f>
        <v>東京電力エナジーパートナー(株)_メニューG</v>
      </c>
      <c r="BB574" s="52">
        <f t="shared" si="39"/>
        <v>0</v>
      </c>
      <c r="BD574" s="52" t="str">
        <f>IF(参照!L574="","",参照!L574)</f>
        <v/>
      </c>
    </row>
    <row r="575" spans="47:56">
      <c r="AU575" s="52" t="str">
        <f>IF(参照!A575="","",参照!A575)</f>
        <v/>
      </c>
      <c r="AV575" s="52" t="str">
        <f>IF(参照!B575="","",参照!B575)</f>
        <v/>
      </c>
      <c r="AW575" s="52" t="str">
        <f>IF(参照!C575="","",参照!C575)</f>
        <v/>
      </c>
      <c r="AX575" s="52" t="str">
        <f>IF(参照!D575="","",参照!D575)</f>
        <v>メニューH</v>
      </c>
      <c r="AY575" s="52">
        <f>IF(参照!E575="","",参照!E575)</f>
        <v>0</v>
      </c>
      <c r="AZ575" s="52" t="str">
        <f>IF(参照!F575="","",参照!F575)</f>
        <v>東京電力エナジーパートナー(株)</v>
      </c>
      <c r="BA575" s="52" t="str">
        <f>IF(参照!G575="","",参照!G575)</f>
        <v>東京電力エナジーパートナー(株)_メニューH</v>
      </c>
      <c r="BB575" s="52">
        <f t="shared" si="39"/>
        <v>0</v>
      </c>
      <c r="BD575" s="52" t="str">
        <f>IF(参照!L575="","",参照!L575)</f>
        <v/>
      </c>
    </row>
    <row r="576" spans="47:56">
      <c r="AU576" s="52" t="str">
        <f>IF(参照!A576="","",参照!A576)</f>
        <v/>
      </c>
      <c r="AV576" s="52" t="str">
        <f>IF(参照!B576="","",参照!B576)</f>
        <v/>
      </c>
      <c r="AW576" s="52" t="str">
        <f>IF(参照!C576="","",参照!C576)</f>
        <v/>
      </c>
      <c r="AX576" s="52" t="str">
        <f>IF(参照!D576="","",参照!D576)</f>
        <v>メニューI</v>
      </c>
      <c r="AY576" s="52">
        <f>IF(参照!E576="","",参照!E576)</f>
        <v>0</v>
      </c>
      <c r="AZ576" s="52" t="str">
        <f>IF(参照!F576="","",参照!F576)</f>
        <v>東京電力エナジーパートナー(株)</v>
      </c>
      <c r="BA576" s="52" t="str">
        <f>IF(参照!G576="","",参照!G576)</f>
        <v>東京電力エナジーパートナー(株)_メニューI</v>
      </c>
      <c r="BB576" s="52">
        <f t="shared" si="39"/>
        <v>0</v>
      </c>
      <c r="BD576" s="52" t="str">
        <f>IF(参照!L576="","",参照!L576)</f>
        <v/>
      </c>
    </row>
    <row r="577" spans="47:56">
      <c r="AU577" s="52" t="str">
        <f>IF(参照!A577="","",参照!A577)</f>
        <v/>
      </c>
      <c r="AV577" s="52" t="str">
        <f>IF(参照!B577="","",参照!B577)</f>
        <v/>
      </c>
      <c r="AW577" s="52" t="str">
        <f>IF(参照!C577="","",参照!C577)</f>
        <v/>
      </c>
      <c r="AX577" s="52" t="str">
        <f>IF(参照!D577="","",参照!D577)</f>
        <v>メニューJ(残差)</v>
      </c>
      <c r="AY577" s="52">
        <f>IF(参照!E577="","",参照!E577)</f>
        <v>4.57E-4</v>
      </c>
      <c r="AZ577" s="52" t="str">
        <f>IF(参照!F577="","",参照!F577)</f>
        <v>東京電力エナジーパートナー(株)</v>
      </c>
      <c r="BA577" s="52" t="str">
        <f>IF(参照!G577="","",参照!G577)</f>
        <v>東京電力エナジーパートナー(株)_メニューJ(残差)</v>
      </c>
      <c r="BB577" s="52">
        <f t="shared" si="39"/>
        <v>0.45700000000000002</v>
      </c>
      <c r="BD577" s="52" t="str">
        <f>IF(参照!L577="","",参照!L577)</f>
        <v/>
      </c>
    </row>
    <row r="578" spans="47:56">
      <c r="AU578" s="52" t="str">
        <f>IF(参照!A578="","",参照!A578)</f>
        <v/>
      </c>
      <c r="AV578" s="52" t="str">
        <f>IF(参照!B578="","",参照!B578)</f>
        <v/>
      </c>
      <c r="AW578" s="52" t="str">
        <f>IF(参照!C578="","",参照!C578)</f>
        <v/>
      </c>
      <c r="AX578" s="52" t="str">
        <f>IF(参照!D578="","",参照!D578)</f>
        <v>(参考値)事業者全体</v>
      </c>
      <c r="AY578" s="52">
        <f>IF(参照!E578="","",参照!E578)</f>
        <v>4.4099999999999999E-4</v>
      </c>
      <c r="AZ578" s="52" t="str">
        <f>IF(参照!F578="","",参照!F578)</f>
        <v>東京電力エナジーパートナー(株)</v>
      </c>
      <c r="BA578" s="52" t="str">
        <f>IF(参照!G578="","",参照!G578)</f>
        <v>東京電力エナジーパートナー(株)_(参考値)事業者全体</v>
      </c>
      <c r="BB578" s="52">
        <f t="shared" si="39"/>
        <v>0.441</v>
      </c>
      <c r="BD578" s="52" t="str">
        <f>IF(参照!L578="","",参照!L578)</f>
        <v/>
      </c>
    </row>
    <row r="579" spans="47:56">
      <c r="AU579" s="52" t="str">
        <f>IF(参照!A579="","",参照!A579)</f>
        <v>A0270</v>
      </c>
      <c r="AV579" s="52" t="str">
        <f>IF(参照!B579="","",参照!B579)</f>
        <v>中部電力ミライズ(株)</v>
      </c>
      <c r="AW579" s="52">
        <f>IF(参照!C579="","",参照!C579)</f>
        <v>4.4900000000000002E-4</v>
      </c>
      <c r="AX579" s="52" t="str">
        <f>IF(参照!D579="","",参照!D579)</f>
        <v>メニューA</v>
      </c>
      <c r="AY579" s="52">
        <f>IF(参照!E579="","",参照!E579)</f>
        <v>0</v>
      </c>
      <c r="AZ579" s="52" t="str">
        <f>IF(参照!F579="","",参照!F579)</f>
        <v>中部電力ミライズ(株)</v>
      </c>
      <c r="BA579" s="52" t="str">
        <f>IF(参照!G579="","",参照!G579)</f>
        <v>中部電力ミライズ(株)_メニューA</v>
      </c>
      <c r="BB579" s="52">
        <f t="shared" si="39"/>
        <v>0</v>
      </c>
      <c r="BD579" s="52" t="str">
        <f>IF(参照!L579="","",参照!L579)</f>
        <v/>
      </c>
    </row>
    <row r="580" spans="47:56">
      <c r="AU580" s="52" t="str">
        <f>IF(参照!A580="","",参照!A580)</f>
        <v/>
      </c>
      <c r="AV580" s="52" t="str">
        <f>IF(参照!B580="","",参照!B580)</f>
        <v/>
      </c>
      <c r="AW580" s="52" t="str">
        <f>IF(参照!C580="","",参照!C580)</f>
        <v/>
      </c>
      <c r="AX580" s="52" t="str">
        <f>IF(参照!D580="","",参照!D580)</f>
        <v>メニューB(残差)</v>
      </c>
      <c r="AY580" s="52">
        <f>IF(参照!E580="","",参照!E580)</f>
        <v>3.88E-4</v>
      </c>
      <c r="AZ580" s="52" t="str">
        <f>IF(参照!F580="","",参照!F580)</f>
        <v>中部電力ミライズ(株)</v>
      </c>
      <c r="BA580" s="52" t="str">
        <f>IF(参照!G580="","",参照!G580)</f>
        <v>中部電力ミライズ(株)_メニューB(残差)</v>
      </c>
      <c r="BB580" s="52">
        <f t="shared" si="39"/>
        <v>0.38800000000000001</v>
      </c>
      <c r="BD580" s="52" t="str">
        <f>IF(参照!L580="","",参照!L580)</f>
        <v/>
      </c>
    </row>
    <row r="581" spans="47:56">
      <c r="AU581" s="52" t="str">
        <f>IF(参照!A581="","",参照!A581)</f>
        <v/>
      </c>
      <c r="AV581" s="52" t="str">
        <f>IF(参照!B581="","",参照!B581)</f>
        <v/>
      </c>
      <c r="AW581" s="52" t="str">
        <f>IF(参照!C581="","",参照!C581)</f>
        <v/>
      </c>
      <c r="AX581" s="52" t="str">
        <f>IF(参照!D581="","",参照!D581)</f>
        <v>(参考値)事業者全体</v>
      </c>
      <c r="AY581" s="52">
        <f>IF(参照!E581="","",参照!E581)</f>
        <v>3.77E-4</v>
      </c>
      <c r="AZ581" s="52" t="str">
        <f>IF(参照!F581="","",参照!F581)</f>
        <v>中部電力ミライズ(株)</v>
      </c>
      <c r="BA581" s="52" t="str">
        <f>IF(参照!G581="","",参照!G581)</f>
        <v>中部電力ミライズ(株)_(参考値)事業者全体</v>
      </c>
      <c r="BB581" s="52">
        <f t="shared" ref="BB581:BB644" si="40">AY581*1000</f>
        <v>0.377</v>
      </c>
      <c r="BD581" s="52" t="str">
        <f>IF(参照!L581="","",参照!L581)</f>
        <v/>
      </c>
    </row>
    <row r="582" spans="47:56">
      <c r="AU582" s="52" t="str">
        <f>IF(参照!A582="","",参照!A582)</f>
        <v>A0271</v>
      </c>
      <c r="AV582" s="52" t="str">
        <f>IF(参照!B582="","",参照!B582)</f>
        <v>北陸電力(株)</v>
      </c>
      <c r="AW582" s="52">
        <f>IF(参照!C582="","",参照!C582)</f>
        <v>4.8000000000000001E-4</v>
      </c>
      <c r="AX582" s="52" t="str">
        <f>IF(参照!D582="","",参照!D582)</f>
        <v>メニューA</v>
      </c>
      <c r="AY582" s="52">
        <f>IF(参照!E582="","",参照!E582)</f>
        <v>0</v>
      </c>
      <c r="AZ582" s="52" t="str">
        <f>IF(参照!F582="","",参照!F582)</f>
        <v>北陸電力(株)</v>
      </c>
      <c r="BA582" s="52" t="str">
        <f>IF(参照!G582="","",参照!G582)</f>
        <v>北陸電力(株)_メニューA</v>
      </c>
      <c r="BB582" s="52">
        <f t="shared" si="40"/>
        <v>0</v>
      </c>
      <c r="BD582" s="52" t="str">
        <f>IF(参照!L582="","",参照!L582)</f>
        <v/>
      </c>
    </row>
    <row r="583" spans="47:56">
      <c r="AU583" s="52" t="str">
        <f>IF(参照!A583="","",参照!A583)</f>
        <v/>
      </c>
      <c r="AV583" s="52" t="str">
        <f>IF(参照!B583="","",参照!B583)</f>
        <v/>
      </c>
      <c r="AW583" s="52" t="str">
        <f>IF(参照!C583="","",参照!C583)</f>
        <v/>
      </c>
      <c r="AX583" s="52" t="str">
        <f>IF(参照!D583="","",参照!D583)</f>
        <v>メニューB</v>
      </c>
      <c r="AY583" s="52">
        <f>IF(参照!E583="","",参照!E583)</f>
        <v>0</v>
      </c>
      <c r="AZ583" s="52" t="str">
        <f>IF(参照!F583="","",参照!F583)</f>
        <v>北陸電力(株)</v>
      </c>
      <c r="BA583" s="52" t="str">
        <f>IF(参照!G583="","",参照!G583)</f>
        <v>北陸電力(株)_メニューB</v>
      </c>
      <c r="BB583" s="52">
        <f t="shared" si="40"/>
        <v>0</v>
      </c>
      <c r="BD583" s="52" t="str">
        <f>IF(参照!L583="","",参照!L583)</f>
        <v/>
      </c>
    </row>
    <row r="584" spans="47:56">
      <c r="AU584" s="52" t="str">
        <f>IF(参照!A584="","",参照!A584)</f>
        <v/>
      </c>
      <c r="AV584" s="52" t="str">
        <f>IF(参照!B584="","",参照!B584)</f>
        <v/>
      </c>
      <c r="AW584" s="52" t="str">
        <f>IF(参照!C584="","",参照!C584)</f>
        <v/>
      </c>
      <c r="AX584" s="52" t="str">
        <f>IF(参照!D584="","",参照!D584)</f>
        <v>メニューC</v>
      </c>
      <c r="AY584" s="52">
        <f>IF(参照!E584="","",参照!E584)</f>
        <v>0</v>
      </c>
      <c r="AZ584" s="52" t="str">
        <f>IF(参照!F584="","",参照!F584)</f>
        <v>北陸電力(株)</v>
      </c>
      <c r="BA584" s="52" t="str">
        <f>IF(参照!G584="","",参照!G584)</f>
        <v>北陸電力(株)_メニューC</v>
      </c>
      <c r="BB584" s="52">
        <f t="shared" si="40"/>
        <v>0</v>
      </c>
      <c r="BD584" s="52" t="str">
        <f>IF(参照!L584="","",参照!L584)</f>
        <v/>
      </c>
    </row>
    <row r="585" spans="47:56">
      <c r="AU585" s="52" t="str">
        <f>IF(参照!A585="","",参照!A585)</f>
        <v/>
      </c>
      <c r="AV585" s="52" t="str">
        <f>IF(参照!B585="","",参照!B585)</f>
        <v/>
      </c>
      <c r="AW585" s="52" t="str">
        <f>IF(参照!C585="","",参照!C585)</f>
        <v/>
      </c>
      <c r="AX585" s="52" t="str">
        <f>IF(参照!D585="","",参照!D585)</f>
        <v>メニューD</v>
      </c>
      <c r="AY585" s="52">
        <f>IF(参照!E585="","",参照!E585)</f>
        <v>0</v>
      </c>
      <c r="AZ585" s="52" t="str">
        <f>IF(参照!F585="","",参照!F585)</f>
        <v>北陸電力(株)</v>
      </c>
      <c r="BA585" s="52" t="str">
        <f>IF(参照!G585="","",参照!G585)</f>
        <v>北陸電力(株)_メニューD</v>
      </c>
      <c r="BB585" s="52">
        <f t="shared" si="40"/>
        <v>0</v>
      </c>
      <c r="BD585" s="52" t="str">
        <f>IF(参照!L585="","",参照!L585)</f>
        <v/>
      </c>
    </row>
    <row r="586" spans="47:56">
      <c r="AU586" s="52" t="str">
        <f>IF(参照!A586="","",参照!A586)</f>
        <v/>
      </c>
      <c r="AV586" s="52" t="str">
        <f>IF(参照!B586="","",参照!B586)</f>
        <v/>
      </c>
      <c r="AW586" s="52" t="str">
        <f>IF(参照!C586="","",参照!C586)</f>
        <v/>
      </c>
      <c r="AX586" s="52" t="str">
        <f>IF(参照!D586="","",参照!D586)</f>
        <v>メニューE(残差)</v>
      </c>
      <c r="AY586" s="52">
        <f>IF(参照!E586="","",参照!E586)</f>
        <v>4.8899999999999996E-4</v>
      </c>
      <c r="AZ586" s="52" t="str">
        <f>IF(参照!F586="","",参照!F586)</f>
        <v>北陸電力(株)</v>
      </c>
      <c r="BA586" s="52" t="str">
        <f>IF(参照!G586="","",参照!G586)</f>
        <v>北陸電力(株)_メニューE(残差)</v>
      </c>
      <c r="BB586" s="52">
        <f t="shared" si="40"/>
        <v>0.48899999999999993</v>
      </c>
      <c r="BD586" s="52" t="str">
        <f>IF(参照!L586="","",参照!L586)</f>
        <v/>
      </c>
    </row>
    <row r="587" spans="47:56">
      <c r="AU587" s="52" t="str">
        <f>IF(参照!A587="","",参照!A587)</f>
        <v/>
      </c>
      <c r="AV587" s="52" t="str">
        <f>IF(参照!B587="","",参照!B587)</f>
        <v/>
      </c>
      <c r="AW587" s="52" t="str">
        <f>IF(参照!C587="","",参照!C587)</f>
        <v/>
      </c>
      <c r="AX587" s="52" t="str">
        <f>IF(参照!D587="","",参照!D587)</f>
        <v>(参考値)事業者全体</v>
      </c>
      <c r="AY587" s="52">
        <f>IF(参照!E587="","",参照!E587)</f>
        <v>4.6500000000000003E-4</v>
      </c>
      <c r="AZ587" s="52" t="str">
        <f>IF(参照!F587="","",参照!F587)</f>
        <v>北陸電力(株)</v>
      </c>
      <c r="BA587" s="52" t="str">
        <f>IF(参照!G587="","",参照!G587)</f>
        <v>北陸電力(株)_(参考値)事業者全体</v>
      </c>
      <c r="BB587" s="52">
        <f t="shared" si="40"/>
        <v>0.46500000000000002</v>
      </c>
      <c r="BD587" s="52" t="str">
        <f>IF(参照!L587="","",参照!L587)</f>
        <v/>
      </c>
    </row>
    <row r="588" spans="47:56">
      <c r="AU588" s="52" t="str">
        <f>IF(参照!A588="","",参照!A588)</f>
        <v>A0272</v>
      </c>
      <c r="AV588" s="52" t="str">
        <f>IF(参照!B588="","",参照!B588)</f>
        <v>関西電力(株)</v>
      </c>
      <c r="AW588" s="52">
        <f>IF(参照!C588="","",参照!C588)</f>
        <v>2.99E-4</v>
      </c>
      <c r="AX588" s="52" t="str">
        <f>IF(参照!D588="","",参照!D588)</f>
        <v>メニューA</v>
      </c>
      <c r="AY588" s="52">
        <f>IF(参照!E588="","",参照!E588)</f>
        <v>0</v>
      </c>
      <c r="AZ588" s="52" t="str">
        <f>IF(参照!F588="","",参照!F588)</f>
        <v>関西電力(株)</v>
      </c>
      <c r="BA588" s="52" t="str">
        <f>IF(参照!G588="","",参照!G588)</f>
        <v>関西電力(株)_メニューA</v>
      </c>
      <c r="BB588" s="52">
        <f t="shared" si="40"/>
        <v>0</v>
      </c>
      <c r="BD588" s="52" t="str">
        <f>IF(参照!L588="","",参照!L588)</f>
        <v/>
      </c>
    </row>
    <row r="589" spans="47:56">
      <c r="AU589" s="52" t="str">
        <f>IF(参照!A589="","",参照!A589)</f>
        <v/>
      </c>
      <c r="AV589" s="52" t="str">
        <f>IF(参照!B589="","",参照!B589)</f>
        <v/>
      </c>
      <c r="AW589" s="52" t="str">
        <f>IF(参照!C589="","",参照!C589)</f>
        <v/>
      </c>
      <c r="AX589" s="52" t="str">
        <f>IF(参照!D589="","",参照!D589)</f>
        <v>メニューB</v>
      </c>
      <c r="AY589" s="52">
        <f>IF(参照!E589="","",参照!E589)</f>
        <v>0</v>
      </c>
      <c r="AZ589" s="52" t="str">
        <f>IF(参照!F589="","",参照!F589)</f>
        <v>関西電力(株)</v>
      </c>
      <c r="BA589" s="52" t="str">
        <f>IF(参照!G589="","",参照!G589)</f>
        <v>関西電力(株)_メニューB</v>
      </c>
      <c r="BB589" s="52">
        <f t="shared" si="40"/>
        <v>0</v>
      </c>
      <c r="BD589" s="52" t="str">
        <f>IF(参照!L589="","",参照!L589)</f>
        <v/>
      </c>
    </row>
    <row r="590" spans="47:56">
      <c r="AU590" s="52" t="str">
        <f>IF(参照!A590="","",参照!A590)</f>
        <v/>
      </c>
      <c r="AV590" s="52" t="str">
        <f>IF(参照!B590="","",参照!B590)</f>
        <v/>
      </c>
      <c r="AW590" s="52" t="str">
        <f>IF(参照!C590="","",参照!C590)</f>
        <v/>
      </c>
      <c r="AX590" s="52" t="str">
        <f>IF(参照!D590="","",参照!D590)</f>
        <v>メニューC</v>
      </c>
      <c r="AY590" s="52">
        <f>IF(参照!E590="","",参照!E590)</f>
        <v>0</v>
      </c>
      <c r="AZ590" s="52" t="str">
        <f>IF(参照!F590="","",参照!F590)</f>
        <v>関西電力(株)</v>
      </c>
      <c r="BA590" s="52" t="str">
        <f>IF(参照!G590="","",参照!G590)</f>
        <v>関西電力(株)_メニューC</v>
      </c>
      <c r="BB590" s="52">
        <f t="shared" si="40"/>
        <v>0</v>
      </c>
      <c r="BD590" s="52" t="str">
        <f>IF(参照!L590="","",参照!L590)</f>
        <v/>
      </c>
    </row>
    <row r="591" spans="47:56">
      <c r="AU591" s="52" t="str">
        <f>IF(参照!A591="","",参照!A591)</f>
        <v/>
      </c>
      <c r="AV591" s="52" t="str">
        <f>IF(参照!B591="","",参照!B591)</f>
        <v/>
      </c>
      <c r="AW591" s="52" t="str">
        <f>IF(参照!C591="","",参照!C591)</f>
        <v/>
      </c>
      <c r="AX591" s="52" t="str">
        <f>IF(参照!D591="","",参照!D591)</f>
        <v>メニューD</v>
      </c>
      <c r="AY591" s="52">
        <f>IF(参照!E591="","",参照!E591)</f>
        <v>0</v>
      </c>
      <c r="AZ591" s="52" t="str">
        <f>IF(参照!F591="","",参照!F591)</f>
        <v>関西電力(株)</v>
      </c>
      <c r="BA591" s="52" t="str">
        <f>IF(参照!G591="","",参照!G591)</f>
        <v>関西電力(株)_メニューD</v>
      </c>
      <c r="BB591" s="52">
        <f t="shared" si="40"/>
        <v>0</v>
      </c>
      <c r="BD591" s="52" t="str">
        <f>IF(参照!L591="","",参照!L591)</f>
        <v/>
      </c>
    </row>
    <row r="592" spans="47:56">
      <c r="AU592" s="52" t="str">
        <f>IF(参照!A592="","",参照!A592)</f>
        <v/>
      </c>
      <c r="AV592" s="52" t="str">
        <f>IF(参照!B592="","",参照!B592)</f>
        <v/>
      </c>
      <c r="AW592" s="52" t="str">
        <f>IF(参照!C592="","",参照!C592)</f>
        <v/>
      </c>
      <c r="AX592" s="52" t="str">
        <f>IF(参照!D592="","",参照!D592)</f>
        <v>メニューE</v>
      </c>
      <c r="AY592" s="52">
        <f>IF(参照!E592="","",参照!E592)</f>
        <v>0</v>
      </c>
      <c r="AZ592" s="52" t="str">
        <f>IF(参照!F592="","",参照!F592)</f>
        <v>関西電力(株)</v>
      </c>
      <c r="BA592" s="52" t="str">
        <f>IF(参照!G592="","",参照!G592)</f>
        <v>関西電力(株)_メニューE</v>
      </c>
      <c r="BB592" s="52">
        <f t="shared" si="40"/>
        <v>0</v>
      </c>
      <c r="BD592" s="52" t="str">
        <f>IF(参照!L592="","",参照!L592)</f>
        <v/>
      </c>
    </row>
    <row r="593" spans="47:56">
      <c r="AU593" s="52" t="str">
        <f>IF(参照!A593="","",参照!A593)</f>
        <v/>
      </c>
      <c r="AV593" s="52" t="str">
        <f>IF(参照!B593="","",参照!B593)</f>
        <v/>
      </c>
      <c r="AW593" s="52" t="str">
        <f>IF(参照!C593="","",参照!C593)</f>
        <v/>
      </c>
      <c r="AX593" s="52" t="str">
        <f>IF(参照!D593="","",参照!D593)</f>
        <v>メニューF(残差)</v>
      </c>
      <c r="AY593" s="52">
        <f>IF(参照!E593="","",参照!E593)</f>
        <v>3.1100000000000002E-4</v>
      </c>
      <c r="AZ593" s="52" t="str">
        <f>IF(参照!F593="","",参照!F593)</f>
        <v>関西電力(株)</v>
      </c>
      <c r="BA593" s="52" t="str">
        <f>IF(参照!G593="","",参照!G593)</f>
        <v>関西電力(株)_メニューF(残差)</v>
      </c>
      <c r="BB593" s="52">
        <f t="shared" si="40"/>
        <v>0.311</v>
      </c>
      <c r="BD593" s="52" t="str">
        <f>IF(参照!L593="","",参照!L593)</f>
        <v/>
      </c>
    </row>
    <row r="594" spans="47:56">
      <c r="AU594" s="52" t="str">
        <f>IF(参照!A594="","",参照!A594)</f>
        <v/>
      </c>
      <c r="AV594" s="52" t="str">
        <f>IF(参照!B594="","",参照!B594)</f>
        <v/>
      </c>
      <c r="AW594" s="52" t="str">
        <f>IF(参照!C594="","",参照!C594)</f>
        <v/>
      </c>
      <c r="AX594" s="52" t="str">
        <f>IF(参照!D594="","",参照!D594)</f>
        <v>(参考値)事業者全体</v>
      </c>
      <c r="AY594" s="52">
        <f>IF(参照!E594="","",参照!E594)</f>
        <v>3.5E-4</v>
      </c>
      <c r="AZ594" s="52" t="str">
        <f>IF(参照!F594="","",参照!F594)</f>
        <v>関西電力(株)</v>
      </c>
      <c r="BA594" s="52" t="str">
        <f>IF(参照!G594="","",参照!G594)</f>
        <v>関西電力(株)_(参考値)事業者全体</v>
      </c>
      <c r="BB594" s="52">
        <f t="shared" si="40"/>
        <v>0.35</v>
      </c>
      <c r="BD594" s="52" t="str">
        <f>IF(参照!L594="","",参照!L594)</f>
        <v/>
      </c>
    </row>
    <row r="595" spans="47:56">
      <c r="AU595" s="52" t="str">
        <f>IF(参照!A595="","",参照!A595)</f>
        <v>A0273</v>
      </c>
      <c r="AV595" s="52" t="str">
        <f>IF(参照!B595="","",参照!B595)</f>
        <v>中国電力(株)</v>
      </c>
      <c r="AW595" s="52">
        <f>IF(参照!C595="","",参照!C595)</f>
        <v>5.3399999999999997E-4</v>
      </c>
      <c r="AX595" s="52" t="str">
        <f>IF(参照!D595="","",参照!D595)</f>
        <v>メニューA</v>
      </c>
      <c r="AY595" s="52">
        <f>IF(参照!E595="","",参照!E595)</f>
        <v>0</v>
      </c>
      <c r="AZ595" s="52" t="str">
        <f>IF(参照!F595="","",参照!F595)</f>
        <v>中国電力(株)</v>
      </c>
      <c r="BA595" s="52" t="str">
        <f>IF(参照!G595="","",参照!G595)</f>
        <v>中国電力(株)_メニューA</v>
      </c>
      <c r="BB595" s="52">
        <f t="shared" si="40"/>
        <v>0</v>
      </c>
      <c r="BD595" s="52" t="str">
        <f>IF(参照!L595="","",参照!L595)</f>
        <v/>
      </c>
    </row>
    <row r="596" spans="47:56">
      <c r="AU596" s="52" t="str">
        <f>IF(参照!A596="","",参照!A596)</f>
        <v/>
      </c>
      <c r="AV596" s="52" t="str">
        <f>IF(参照!B596="","",参照!B596)</f>
        <v/>
      </c>
      <c r="AW596" s="52" t="str">
        <f>IF(参照!C596="","",参照!C596)</f>
        <v/>
      </c>
      <c r="AX596" s="52" t="str">
        <f>IF(参照!D596="","",参照!D596)</f>
        <v>メニューB</v>
      </c>
      <c r="AY596" s="52">
        <f>IF(参照!E596="","",参照!E596)</f>
        <v>0</v>
      </c>
      <c r="AZ596" s="52" t="str">
        <f>IF(参照!F596="","",参照!F596)</f>
        <v>中国電力(株)</v>
      </c>
      <c r="BA596" s="52" t="str">
        <f>IF(参照!G596="","",参照!G596)</f>
        <v>中国電力(株)_メニューB</v>
      </c>
      <c r="BB596" s="52">
        <f t="shared" si="40"/>
        <v>0</v>
      </c>
      <c r="BD596" s="52" t="str">
        <f>IF(参照!L596="","",参照!L596)</f>
        <v/>
      </c>
    </row>
    <row r="597" spans="47:56">
      <c r="AU597" s="52" t="str">
        <f>IF(参照!A597="","",参照!A597)</f>
        <v/>
      </c>
      <c r="AV597" s="52" t="str">
        <f>IF(参照!B597="","",参照!B597)</f>
        <v/>
      </c>
      <c r="AW597" s="52" t="str">
        <f>IF(参照!C597="","",参照!C597)</f>
        <v/>
      </c>
      <c r="AX597" s="52" t="str">
        <f>IF(参照!D597="","",参照!D597)</f>
        <v>メニューC</v>
      </c>
      <c r="AY597" s="52">
        <f>IF(参照!E597="","",参照!E597)</f>
        <v>0</v>
      </c>
      <c r="AZ597" s="52" t="str">
        <f>IF(参照!F597="","",参照!F597)</f>
        <v>中国電力(株)</v>
      </c>
      <c r="BA597" s="52" t="str">
        <f>IF(参照!G597="","",参照!G597)</f>
        <v>中国電力(株)_メニューC</v>
      </c>
      <c r="BB597" s="52">
        <f t="shared" si="40"/>
        <v>0</v>
      </c>
      <c r="BD597" s="52" t="str">
        <f>IF(参照!L597="","",参照!L597)</f>
        <v/>
      </c>
    </row>
    <row r="598" spans="47:56">
      <c r="AU598" s="52" t="str">
        <f>IF(参照!A598="","",参照!A598)</f>
        <v/>
      </c>
      <c r="AV598" s="52" t="str">
        <f>IF(参照!B598="","",参照!B598)</f>
        <v/>
      </c>
      <c r="AW598" s="52" t="str">
        <f>IF(参照!C598="","",参照!C598)</f>
        <v/>
      </c>
      <c r="AX598" s="52" t="str">
        <f>IF(参照!D598="","",参照!D598)</f>
        <v>メニューD</v>
      </c>
      <c r="AY598" s="52">
        <f>IF(参照!E598="","",参照!E598)</f>
        <v>0</v>
      </c>
      <c r="AZ598" s="52" t="str">
        <f>IF(参照!F598="","",参照!F598)</f>
        <v>中国電力(株)</v>
      </c>
      <c r="BA598" s="52" t="str">
        <f>IF(参照!G598="","",参照!G598)</f>
        <v>中国電力(株)_メニューD</v>
      </c>
      <c r="BB598" s="52">
        <f t="shared" si="40"/>
        <v>0</v>
      </c>
      <c r="BD598" s="52" t="str">
        <f>IF(参照!L598="","",参照!L598)</f>
        <v/>
      </c>
    </row>
    <row r="599" spans="47:56">
      <c r="AU599" s="52" t="str">
        <f>IF(参照!A599="","",参照!A599)</f>
        <v/>
      </c>
      <c r="AV599" s="52" t="str">
        <f>IF(参照!B599="","",参照!B599)</f>
        <v/>
      </c>
      <c r="AW599" s="52" t="str">
        <f>IF(参照!C599="","",参照!C599)</f>
        <v/>
      </c>
      <c r="AX599" s="52" t="str">
        <f>IF(参照!D599="","",参照!D599)</f>
        <v>メニューE(残差)</v>
      </c>
      <c r="AY599" s="52">
        <f>IF(参照!E599="","",参照!E599)</f>
        <v>5.4500000000000002E-4</v>
      </c>
      <c r="AZ599" s="52" t="str">
        <f>IF(参照!F599="","",参照!F599)</f>
        <v>中国電力(株)</v>
      </c>
      <c r="BA599" s="52" t="str">
        <f>IF(参照!G599="","",参照!G599)</f>
        <v>中国電力(株)_メニューE(残差)</v>
      </c>
      <c r="BB599" s="52">
        <f t="shared" si="40"/>
        <v>0.54500000000000004</v>
      </c>
      <c r="BD599" s="52" t="str">
        <f>IF(参照!L599="","",参照!L599)</f>
        <v/>
      </c>
    </row>
    <row r="600" spans="47:56">
      <c r="AU600" s="52" t="str">
        <f>IF(参照!A600="","",参照!A600)</f>
        <v/>
      </c>
      <c r="AV600" s="52" t="str">
        <f>IF(参照!B600="","",参照!B600)</f>
        <v/>
      </c>
      <c r="AW600" s="52" t="str">
        <f>IF(参照!C600="","",参照!C600)</f>
        <v/>
      </c>
      <c r="AX600" s="52" t="str">
        <f>IF(参照!D600="","",参照!D600)</f>
        <v>(参考値)事業者全体</v>
      </c>
      <c r="AY600" s="52">
        <f>IF(参照!E600="","",参照!E600)</f>
        <v>5.2099999999999998E-4</v>
      </c>
      <c r="AZ600" s="52" t="str">
        <f>IF(参照!F600="","",参照!F600)</f>
        <v>中国電力(株)</v>
      </c>
      <c r="BA600" s="52" t="str">
        <f>IF(参照!G600="","",参照!G600)</f>
        <v>中国電力(株)_(参考値)事業者全体</v>
      </c>
      <c r="BB600" s="52">
        <f t="shared" si="40"/>
        <v>0.52100000000000002</v>
      </c>
      <c r="BD600" s="52" t="str">
        <f>IF(参照!L600="","",参照!L600)</f>
        <v/>
      </c>
    </row>
    <row r="601" spans="47:56">
      <c r="AU601" s="52" t="str">
        <f>IF(参照!A601="","",参照!A601)</f>
        <v>A0274</v>
      </c>
      <c r="AV601" s="52" t="str">
        <f>IF(参照!B601="","",参照!B601)</f>
        <v>四国電力(株)</v>
      </c>
      <c r="AW601" s="52">
        <f>IF(参照!C601="","",参照!C601)</f>
        <v>4.8500000000000003E-4</v>
      </c>
      <c r="AX601" s="52" t="str">
        <f>IF(参照!D601="","",参照!D601)</f>
        <v>メニューA</v>
      </c>
      <c r="AY601" s="52">
        <f>IF(参照!E601="","",参照!E601)</f>
        <v>0</v>
      </c>
      <c r="AZ601" s="52" t="str">
        <f>IF(参照!F601="","",参照!F601)</f>
        <v>四国電力(株)</v>
      </c>
      <c r="BA601" s="52" t="str">
        <f>IF(参照!G601="","",参照!G601)</f>
        <v>四国電力(株)_メニューA</v>
      </c>
      <c r="BB601" s="52">
        <f t="shared" si="40"/>
        <v>0</v>
      </c>
      <c r="BD601" s="52" t="str">
        <f>IF(参照!L601="","",参照!L601)</f>
        <v/>
      </c>
    </row>
    <row r="602" spans="47:56">
      <c r="AU602" s="52" t="str">
        <f>IF(参照!A602="","",参照!A602)</f>
        <v/>
      </c>
      <c r="AV602" s="52" t="str">
        <f>IF(参照!B602="","",参照!B602)</f>
        <v/>
      </c>
      <c r="AW602" s="52" t="str">
        <f>IF(参照!C602="","",参照!C602)</f>
        <v/>
      </c>
      <c r="AX602" s="52" t="str">
        <f>IF(参照!D602="","",参照!D602)</f>
        <v>メニューB</v>
      </c>
      <c r="AY602" s="52">
        <f>IF(参照!E602="","",参照!E602)</f>
        <v>0</v>
      </c>
      <c r="AZ602" s="52" t="str">
        <f>IF(参照!F602="","",参照!F602)</f>
        <v>四国電力(株)</v>
      </c>
      <c r="BA602" s="52" t="str">
        <f>IF(参照!G602="","",参照!G602)</f>
        <v>四国電力(株)_メニューB</v>
      </c>
      <c r="BB602" s="52">
        <f t="shared" si="40"/>
        <v>0</v>
      </c>
      <c r="BD602" s="52" t="str">
        <f>IF(参照!L602="","",参照!L602)</f>
        <v/>
      </c>
    </row>
    <row r="603" spans="47:56">
      <c r="AU603" s="52" t="str">
        <f>IF(参照!A603="","",参照!A603)</f>
        <v/>
      </c>
      <c r="AV603" s="52" t="str">
        <f>IF(参照!B603="","",参照!B603)</f>
        <v/>
      </c>
      <c r="AW603" s="52" t="str">
        <f>IF(参照!C603="","",参照!C603)</f>
        <v/>
      </c>
      <c r="AX603" s="52" t="str">
        <f>IF(参照!D603="","",参照!D603)</f>
        <v>メニューC(残差)</v>
      </c>
      <c r="AY603" s="52">
        <f>IF(参照!E603="","",参照!E603)</f>
        <v>5.3300000000000005E-4</v>
      </c>
      <c r="AZ603" s="52" t="str">
        <f>IF(参照!F603="","",参照!F603)</f>
        <v>四国電力(株)</v>
      </c>
      <c r="BA603" s="52" t="str">
        <f>IF(参照!G603="","",参照!G603)</f>
        <v>四国電力(株)_メニューC(残差)</v>
      </c>
      <c r="BB603" s="52">
        <f t="shared" si="40"/>
        <v>0.53300000000000003</v>
      </c>
      <c r="BD603" s="52" t="str">
        <f>IF(参照!L603="","",参照!L603)</f>
        <v/>
      </c>
    </row>
    <row r="604" spans="47:56">
      <c r="AU604" s="52" t="str">
        <f>IF(参照!A604="","",参照!A604)</f>
        <v/>
      </c>
      <c r="AV604" s="52" t="str">
        <f>IF(参照!B604="","",参照!B604)</f>
        <v/>
      </c>
      <c r="AW604" s="52" t="str">
        <f>IF(参照!C604="","",参照!C604)</f>
        <v/>
      </c>
      <c r="AX604" s="52" t="str">
        <f>IF(参照!D604="","",参照!D604)</f>
        <v>(参考値)事業者全体</v>
      </c>
      <c r="AY604" s="52">
        <f>IF(参照!E604="","",参照!E604)</f>
        <v>5.6899999999999995E-4</v>
      </c>
      <c r="AZ604" s="52" t="str">
        <f>IF(参照!F604="","",参照!F604)</f>
        <v>四国電力(株)</v>
      </c>
      <c r="BA604" s="52" t="str">
        <f>IF(参照!G604="","",参照!G604)</f>
        <v>四国電力(株)_(参考値)事業者全体</v>
      </c>
      <c r="BB604" s="52">
        <f t="shared" si="40"/>
        <v>0.56899999999999995</v>
      </c>
      <c r="BD604" s="52" t="str">
        <f>IF(参照!L604="","",参照!L604)</f>
        <v/>
      </c>
    </row>
    <row r="605" spans="47:56">
      <c r="AU605" s="52" t="str">
        <f>IF(参照!A605="","",参照!A605)</f>
        <v>A0275</v>
      </c>
      <c r="AV605" s="52" t="str">
        <f>IF(参照!B605="","",参照!B605)</f>
        <v>九州電力(株)</v>
      </c>
      <c r="AW605" s="52">
        <f>IF(参照!C605="","",参照!C605)</f>
        <v>2.99E-4</v>
      </c>
      <c r="AX605" s="52" t="str">
        <f>IF(参照!D605="","",参照!D605)</f>
        <v>メニューA</v>
      </c>
      <c r="AY605" s="52">
        <f>IF(参照!E605="","",参照!E605)</f>
        <v>0</v>
      </c>
      <c r="AZ605" s="52" t="str">
        <f>IF(参照!F605="","",参照!F605)</f>
        <v>九州電力(株)</v>
      </c>
      <c r="BA605" s="52" t="str">
        <f>IF(参照!G605="","",参照!G605)</f>
        <v>九州電力(株)_メニューA</v>
      </c>
      <c r="BB605" s="52">
        <f t="shared" si="40"/>
        <v>0</v>
      </c>
      <c r="BD605" s="52" t="str">
        <f>IF(参照!L605="","",参照!L605)</f>
        <v/>
      </c>
    </row>
    <row r="606" spans="47:56">
      <c r="AU606" s="52" t="str">
        <f>IF(参照!A606="","",参照!A606)</f>
        <v/>
      </c>
      <c r="AV606" s="52" t="str">
        <f>IF(参照!B606="","",参照!B606)</f>
        <v/>
      </c>
      <c r="AW606" s="52" t="str">
        <f>IF(参照!C606="","",参照!C606)</f>
        <v/>
      </c>
      <c r="AX606" s="52" t="str">
        <f>IF(参照!D606="","",参照!D606)</f>
        <v>メニューB(残差)</v>
      </c>
      <c r="AY606" s="52">
        <f>IF(参照!E606="","",参照!E606)</f>
        <v>3.9200000000000004E-4</v>
      </c>
      <c r="AZ606" s="52" t="str">
        <f>IF(参照!F606="","",参照!F606)</f>
        <v>九州電力(株)</v>
      </c>
      <c r="BA606" s="52" t="str">
        <f>IF(参照!G606="","",参照!G606)</f>
        <v>九州電力(株)_メニューB(残差)</v>
      </c>
      <c r="BB606" s="52">
        <f t="shared" si="40"/>
        <v>0.39200000000000002</v>
      </c>
      <c r="BD606" s="52" t="str">
        <f>IF(参照!L606="","",参照!L606)</f>
        <v/>
      </c>
    </row>
    <row r="607" spans="47:56">
      <c r="AU607" s="52" t="str">
        <f>IF(参照!A607="","",参照!A607)</f>
        <v/>
      </c>
      <c r="AV607" s="52" t="str">
        <f>IF(参照!B607="","",参照!B607)</f>
        <v/>
      </c>
      <c r="AW607" s="52" t="str">
        <f>IF(参照!C607="","",参照!C607)</f>
        <v/>
      </c>
      <c r="AX607" s="52" t="str">
        <f>IF(参照!D607="","",参照!D607)</f>
        <v>(参考値)事業者全体</v>
      </c>
      <c r="AY607" s="52">
        <f>IF(参照!E607="","",参照!E607)</f>
        <v>4.7899999999999999E-4</v>
      </c>
      <c r="AZ607" s="52" t="str">
        <f>IF(参照!F607="","",参照!F607)</f>
        <v>九州電力(株)</v>
      </c>
      <c r="BA607" s="52" t="str">
        <f>IF(参照!G607="","",参照!G607)</f>
        <v>九州電力(株)_(参考値)事業者全体</v>
      </c>
      <c r="BB607" s="52">
        <f t="shared" si="40"/>
        <v>0.47899999999999998</v>
      </c>
      <c r="BD607" s="52" t="str">
        <f>IF(参照!L607="","",参照!L607)</f>
        <v/>
      </c>
    </row>
    <row r="608" spans="47:56">
      <c r="AU608" s="52" t="str">
        <f>IF(参照!A608="","",参照!A608)</f>
        <v>A0276</v>
      </c>
      <c r="AV608" s="52" t="str">
        <f>IF(参照!B608="","",参照!B608)</f>
        <v>沖縄電力(株)</v>
      </c>
      <c r="AW608" s="52">
        <f>IF(参照!C608="","",参照!C608)</f>
        <v>7.3899999999999997E-4</v>
      </c>
      <c r="AX608" s="52" t="str">
        <f>IF(参照!D608="","",参照!D608)</f>
        <v>メニューA</v>
      </c>
      <c r="AY608" s="52">
        <f>IF(参照!E608="","",参照!E608)</f>
        <v>0</v>
      </c>
      <c r="AZ608" s="52" t="str">
        <f>IF(参照!F608="","",参照!F608)</f>
        <v>沖縄電力(株)</v>
      </c>
      <c r="BA608" s="52" t="str">
        <f>IF(参照!G608="","",参照!G608)</f>
        <v>沖縄電力(株)_メニューA</v>
      </c>
      <c r="BB608" s="52">
        <f t="shared" si="40"/>
        <v>0</v>
      </c>
      <c r="BD608" s="52" t="str">
        <f>IF(参照!L608="","",参照!L608)</f>
        <v/>
      </c>
    </row>
    <row r="609" spans="47:56">
      <c r="AU609" s="52" t="str">
        <f>IF(参照!A609="","",参照!A609)</f>
        <v/>
      </c>
      <c r="AV609" s="52" t="str">
        <f>IF(参照!B609="","",参照!B609)</f>
        <v/>
      </c>
      <c r="AW609" s="52" t="str">
        <f>IF(参照!C609="","",参照!C609)</f>
        <v/>
      </c>
      <c r="AX609" s="52" t="str">
        <f>IF(参照!D609="","",参照!D609)</f>
        <v>メニューB(残差)</v>
      </c>
      <c r="AY609" s="52">
        <f>IF(参照!E609="","",参照!E609)</f>
        <v>7.0699999999999995E-4</v>
      </c>
      <c r="AZ609" s="52" t="str">
        <f>IF(参照!F609="","",参照!F609)</f>
        <v>沖縄電力(株)</v>
      </c>
      <c r="BA609" s="52" t="str">
        <f>IF(参照!G609="","",参照!G609)</f>
        <v>沖縄電力(株)_メニューB(残差)</v>
      </c>
      <c r="BB609" s="52">
        <f t="shared" si="40"/>
        <v>0.70699999999999996</v>
      </c>
      <c r="BD609" s="52" t="str">
        <f>IF(参照!L609="","",参照!L609)</f>
        <v/>
      </c>
    </row>
    <row r="610" spans="47:56">
      <c r="AU610" s="52" t="str">
        <f>IF(参照!A610="","",参照!A610)</f>
        <v/>
      </c>
      <c r="AV610" s="52" t="str">
        <f>IF(参照!B610="","",参照!B610)</f>
        <v/>
      </c>
      <c r="AW610" s="52" t="str">
        <f>IF(参照!C610="","",参照!C610)</f>
        <v/>
      </c>
      <c r="AX610" s="52" t="str">
        <f>IF(参照!D610="","",参照!D610)</f>
        <v>(参考値)事業者全体</v>
      </c>
      <c r="AY610" s="52">
        <f>IF(参照!E610="","",参照!E610)</f>
        <v>7.0500000000000001E-4</v>
      </c>
      <c r="AZ610" s="52" t="str">
        <f>IF(参照!F610="","",参照!F610)</f>
        <v>沖縄電力(株)</v>
      </c>
      <c r="BA610" s="52" t="str">
        <f>IF(参照!G610="","",参照!G610)</f>
        <v>沖縄電力(株)_(参考値)事業者全体</v>
      </c>
      <c r="BB610" s="52">
        <f t="shared" si="40"/>
        <v>0.70499999999999996</v>
      </c>
      <c r="BD610" s="52" t="str">
        <f>IF(参照!L610="","",参照!L610)</f>
        <v/>
      </c>
    </row>
    <row r="611" spans="47:56">
      <c r="AU611" s="52" t="str">
        <f>IF(参照!A611="","",参照!A611)</f>
        <v>A0277</v>
      </c>
      <c r="AV611" s="52" t="str">
        <f>IF(参照!B611="","",参照!B611)</f>
        <v>北日本石油(株)</v>
      </c>
      <c r="AW611" s="52">
        <f>IF(参照!C611="","",参照!C611)</f>
        <v>4.28E-4</v>
      </c>
      <c r="AX611" s="52" t="str">
        <f>IF(参照!D611="","",参照!D611)</f>
        <v/>
      </c>
      <c r="AY611" s="52">
        <f>IF(参照!E611="","",参照!E611)</f>
        <v>3.8900000000000002E-4</v>
      </c>
      <c r="AZ611" s="52" t="str">
        <f>IF(参照!F611="","",参照!F611)</f>
        <v>北日本石油(株)</v>
      </c>
      <c r="BA611" s="52" t="str">
        <f>IF(参照!G611="","",参照!G611)</f>
        <v>北日本石油(株)_</v>
      </c>
      <c r="BB611" s="52">
        <f t="shared" si="40"/>
        <v>0.38900000000000001</v>
      </c>
      <c r="BD611" s="52" t="str">
        <f>IF(参照!L611="","",参照!L611)</f>
        <v/>
      </c>
    </row>
    <row r="612" spans="47:56">
      <c r="AU612" s="52" t="str">
        <f>IF(参照!A612="","",参照!A612)</f>
        <v>A0278</v>
      </c>
      <c r="AV612" s="52" t="str">
        <f>IF(参照!B612="","",参照!B612)</f>
        <v>千葉電力(株)</v>
      </c>
      <c r="AW612" s="52">
        <f>IF(参照!C612="","",参照!C612)</f>
        <v>5.0600000000000005E-4</v>
      </c>
      <c r="AX612" s="52" t="str">
        <f>IF(参照!D612="","",参照!D612)</f>
        <v/>
      </c>
      <c r="AY612" s="52">
        <f>IF(参照!E612="","",参照!E612)</f>
        <v>5.6300000000000002E-4</v>
      </c>
      <c r="AZ612" s="52" t="str">
        <f>IF(参照!F612="","",参照!F612)</f>
        <v>千葉電力(株)</v>
      </c>
      <c r="BA612" s="52" t="str">
        <f>IF(参照!G612="","",参照!G612)</f>
        <v>千葉電力(株)_</v>
      </c>
      <c r="BB612" s="52">
        <f t="shared" si="40"/>
        <v>0.56300000000000006</v>
      </c>
      <c r="BD612" s="52" t="str">
        <f>IF(参照!L612="","",参照!L612)</f>
        <v/>
      </c>
    </row>
    <row r="613" spans="47:56">
      <c r="AU613" s="52" t="str">
        <f>IF(参照!A613="","",参照!A613)</f>
        <v>A0279</v>
      </c>
      <c r="AV613" s="52" t="str">
        <f>IF(参照!B613="","",参照!B613)</f>
        <v>(株)坊っちゃん電力</v>
      </c>
      <c r="AW613" s="52">
        <f>IF(参照!C613="","",参照!C613)</f>
        <v>4.1300000000000001E-4</v>
      </c>
      <c r="AX613" s="52" t="str">
        <f>IF(参照!D613="","",参照!D613)</f>
        <v/>
      </c>
      <c r="AY613" s="52">
        <f>IF(参照!E613="","",参照!E613)</f>
        <v>3.59E-4</v>
      </c>
      <c r="AZ613" s="52" t="str">
        <f>IF(参照!F613="","",参照!F613)</f>
        <v>(株)坊っちゃん電力</v>
      </c>
      <c r="BA613" s="52" t="str">
        <f>IF(参照!G613="","",参照!G613)</f>
        <v>(株)坊っちゃん電力_</v>
      </c>
      <c r="BB613" s="52">
        <f t="shared" si="40"/>
        <v>0.35899999999999999</v>
      </c>
      <c r="BD613" s="52" t="str">
        <f>IF(参照!L613="","",参照!L613)</f>
        <v/>
      </c>
    </row>
    <row r="614" spans="47:56">
      <c r="AU614" s="52" t="str">
        <f>IF(参照!A614="","",参照!A614)</f>
        <v>A0280</v>
      </c>
      <c r="AV614" s="52" t="str">
        <f>IF(参照!B614="","",参照!B614)</f>
        <v>やめエネルギー(株)</v>
      </c>
      <c r="AW614" s="52">
        <f>IF(参照!C614="","",参照!C614)</f>
        <v>4.6799999999999999E-4</v>
      </c>
      <c r="AX614" s="52" t="str">
        <f>IF(参照!D614="","",参照!D614)</f>
        <v/>
      </c>
      <c r="AY614" s="52">
        <f>IF(参照!E614="","",参照!E614)</f>
        <v>4.7399999999999997E-4</v>
      </c>
      <c r="AZ614" s="52" t="str">
        <f>IF(参照!F614="","",参照!F614)</f>
        <v>やめエネルギー(株)</v>
      </c>
      <c r="BA614" s="52" t="str">
        <f>IF(参照!G614="","",参照!G614)</f>
        <v>やめエネルギー(株)_</v>
      </c>
      <c r="BB614" s="52">
        <f t="shared" si="40"/>
        <v>0.47399999999999998</v>
      </c>
      <c r="BD614" s="52" t="str">
        <f>IF(参照!L614="","",参照!L614)</f>
        <v/>
      </c>
    </row>
    <row r="615" spans="47:56">
      <c r="AU615" s="52" t="str">
        <f>IF(参照!A615="","",参照!A615)</f>
        <v>A0281</v>
      </c>
      <c r="AV615" s="52" t="str">
        <f>IF(参照!B615="","",参照!B615)</f>
        <v>(株)アースインフィニティ</v>
      </c>
      <c r="AW615" s="52">
        <f>IF(参照!C615="","",参照!C615)</f>
        <v>5.4299999999999997E-4</v>
      </c>
      <c r="AX615" s="52" t="str">
        <f>IF(参照!D615="","",参照!D615)</f>
        <v/>
      </c>
      <c r="AY615" s="52">
        <f>IF(参照!E615="","",参照!E615)</f>
        <v>5.5099999999999995E-4</v>
      </c>
      <c r="AZ615" s="52" t="str">
        <f>IF(参照!F615="","",参照!F615)</f>
        <v>(株)アースインフィニティ</v>
      </c>
      <c r="BA615" s="52" t="str">
        <f>IF(参照!G615="","",参照!G615)</f>
        <v>(株)アースインフィニティ_</v>
      </c>
      <c r="BB615" s="52">
        <f t="shared" si="40"/>
        <v>0.55099999999999993</v>
      </c>
      <c r="BD615" s="52" t="str">
        <f>IF(参照!L615="","",参照!L615)</f>
        <v/>
      </c>
    </row>
    <row r="616" spans="47:56">
      <c r="AU616" s="52" t="str">
        <f>IF(参照!A616="","",参照!A616)</f>
        <v>A0283</v>
      </c>
      <c r="AV616" s="52" t="str">
        <f>IF(参照!B616="","",参照!B616)</f>
        <v>足利ガス(株)</v>
      </c>
      <c r="AW616" s="52">
        <f>IF(参照!C616="","",参照!C616)</f>
        <v>3.6400000000000001E-4</v>
      </c>
      <c r="AX616" s="52" t="str">
        <f>IF(参照!D616="","",参照!D616)</f>
        <v/>
      </c>
      <c r="AY616" s="52">
        <f>IF(参照!E616="","",参照!E616)</f>
        <v>3.0800000000000001E-4</v>
      </c>
      <c r="AZ616" s="52" t="str">
        <f>IF(参照!F616="","",参照!F616)</f>
        <v>足利ガス(株)</v>
      </c>
      <c r="BA616" s="52" t="str">
        <f>IF(参照!G616="","",参照!G616)</f>
        <v>足利ガス(株)_</v>
      </c>
      <c r="BB616" s="52">
        <f t="shared" si="40"/>
        <v>0.308</v>
      </c>
      <c r="BD616" s="52" t="str">
        <f>IF(参照!L616="","",参照!L616)</f>
        <v/>
      </c>
    </row>
    <row r="617" spans="47:56">
      <c r="AU617" s="52" t="str">
        <f>IF(参照!A617="","",参照!A617)</f>
        <v>A0284</v>
      </c>
      <c r="AV617" s="52" t="str">
        <f>IF(参照!B617="","",参照!B617)</f>
        <v>(株)Ｍｉｓｕｍｉ</v>
      </c>
      <c r="AW617" s="52">
        <f>IF(参照!C617="","",参照!C617)</f>
        <v>3.79E-4</v>
      </c>
      <c r="AX617" s="52" t="str">
        <f>IF(参照!D617="","",参照!D617)</f>
        <v/>
      </c>
      <c r="AY617" s="52">
        <f>IF(参照!E617="","",参照!E617)</f>
        <v>3.2299999999999999E-4</v>
      </c>
      <c r="AZ617" s="52" t="str">
        <f>IF(参照!F617="","",参照!F617)</f>
        <v>(株)Ｍｉｓｕｍｉ</v>
      </c>
      <c r="BA617" s="52" t="str">
        <f>IF(参照!G617="","",参照!G617)</f>
        <v>(株)Ｍｉｓｕｍｉ_</v>
      </c>
      <c r="BB617" s="52">
        <f t="shared" si="40"/>
        <v>0.32300000000000001</v>
      </c>
      <c r="BD617" s="52" t="str">
        <f>IF(参照!L617="","",参照!L617)</f>
        <v/>
      </c>
    </row>
    <row r="618" spans="47:56">
      <c r="AU618" s="52" t="str">
        <f>IF(参照!A618="","",参照!A618)</f>
        <v>A0285</v>
      </c>
      <c r="AV618" s="52" t="str">
        <f>IF(参照!B618="","",参照!B618)</f>
        <v>米子瓦斯(株)</v>
      </c>
      <c r="AW618" s="52">
        <f>IF(参照!C618="","",参照!C618)</f>
        <v>4.84E-4</v>
      </c>
      <c r="AX618" s="52" t="str">
        <f>IF(参照!D618="","",参照!D618)</f>
        <v/>
      </c>
      <c r="AY618" s="52">
        <f>IF(参照!E618="","",参照!E618)</f>
        <v>4.28E-4</v>
      </c>
      <c r="AZ618" s="52" t="str">
        <f>IF(参照!F618="","",参照!F618)</f>
        <v>米子瓦斯(株)</v>
      </c>
      <c r="BA618" s="52" t="str">
        <f>IF(参照!G618="","",参照!G618)</f>
        <v>米子瓦斯(株)_</v>
      </c>
      <c r="BB618" s="52">
        <f t="shared" si="40"/>
        <v>0.42799999999999999</v>
      </c>
      <c r="BD618" s="52" t="str">
        <f>IF(参照!L618="","",参照!L618)</f>
        <v/>
      </c>
    </row>
    <row r="619" spans="47:56">
      <c r="AU619" s="52" t="str">
        <f>IF(参照!A619="","",参照!A619)</f>
        <v>A0286</v>
      </c>
      <c r="AV619" s="52" t="str">
        <f>IF(参照!B619="","",参照!B619)</f>
        <v>(株)エルピオ</v>
      </c>
      <c r="AW619" s="52">
        <f>IF(参照!C619="","",参照!C619)</f>
        <v>4.8700000000000002E-4</v>
      </c>
      <c r="AX619" s="52" t="str">
        <f>IF(参照!D619="","",参照!D619)</f>
        <v/>
      </c>
      <c r="AY619" s="52">
        <f>IF(参照!E619="","",参照!E619)</f>
        <v>5.0199999999999995E-4</v>
      </c>
      <c r="AZ619" s="52" t="str">
        <f>IF(参照!F619="","",参照!F619)</f>
        <v>(株)エルピオ</v>
      </c>
      <c r="BA619" s="52" t="str">
        <f>IF(参照!G619="","",参照!G619)</f>
        <v>(株)エルピオ_</v>
      </c>
      <c r="BB619" s="52">
        <f t="shared" si="40"/>
        <v>0.502</v>
      </c>
      <c r="BD619" s="52" t="str">
        <f>IF(参照!L619="","",参照!L619)</f>
        <v/>
      </c>
    </row>
    <row r="620" spans="47:56">
      <c r="AU620" s="52" t="str">
        <f>IF(参照!A620="","",参照!A620)</f>
        <v>A0287</v>
      </c>
      <c r="AV620" s="52" t="str">
        <f>IF(参照!B620="","",参照!B620)</f>
        <v>浜田ガス(株)</v>
      </c>
      <c r="AW620" s="52">
        <f>IF(参照!C620="","",参照!C620)</f>
        <v>4.84E-4</v>
      </c>
      <c r="AX620" s="52" t="str">
        <f>IF(参照!D620="","",参照!D620)</f>
        <v/>
      </c>
      <c r="AY620" s="52">
        <f>IF(参照!E620="","",参照!E620)</f>
        <v>4.2900000000000002E-4</v>
      </c>
      <c r="AZ620" s="52" t="str">
        <f>IF(参照!F620="","",参照!F620)</f>
        <v>浜田ガス(株)</v>
      </c>
      <c r="BA620" s="52" t="str">
        <f>IF(参照!G620="","",参照!G620)</f>
        <v>浜田ガス(株)_</v>
      </c>
      <c r="BB620" s="52">
        <f t="shared" si="40"/>
        <v>0.42899999999999999</v>
      </c>
      <c r="BD620" s="52" t="str">
        <f>IF(参照!L620="","",参照!L620)</f>
        <v/>
      </c>
    </row>
    <row r="621" spans="47:56">
      <c r="AU621" s="52" t="str">
        <f>IF(参照!A621="","",参照!A621)</f>
        <v>A0288</v>
      </c>
      <c r="AV621" s="52" t="str">
        <f>IF(参照!B621="","",参照!B621)</f>
        <v>(株)アメニティ電力</v>
      </c>
      <c r="AW621" s="52">
        <f>IF(参照!C621="","",参照!C621)</f>
        <v>4.8999999999999998E-4</v>
      </c>
      <c r="AX621" s="52" t="str">
        <f>IF(参照!D621="","",参照!D621)</f>
        <v/>
      </c>
      <c r="AY621" s="52">
        <f>IF(参照!E621="","",参照!E621)</f>
        <v>5.2599999999999999E-4</v>
      </c>
      <c r="AZ621" s="52" t="str">
        <f>IF(参照!F621="","",参照!F621)</f>
        <v>(株)アメニティ電力</v>
      </c>
      <c r="BA621" s="52" t="str">
        <f>IF(参照!G621="","",参照!G621)</f>
        <v>(株)アメニティ電力_</v>
      </c>
      <c r="BB621" s="52">
        <f t="shared" si="40"/>
        <v>0.52600000000000002</v>
      </c>
      <c r="BD621" s="52" t="str">
        <f>IF(参照!L621="","",参照!L621)</f>
        <v/>
      </c>
    </row>
    <row r="622" spans="47:56">
      <c r="AU622" s="52" t="str">
        <f>IF(参照!A622="","",参照!A622)</f>
        <v>A0290</v>
      </c>
      <c r="AV622" s="52" t="str">
        <f>IF(参照!B622="","",参照!B622)</f>
        <v>ふくのしま電力(株)</v>
      </c>
      <c r="AW622" s="52">
        <f>IF(参照!C622="","",参照!C622)</f>
        <v>5.0600000000000005E-4</v>
      </c>
      <c r="AX622" s="52" t="str">
        <f>IF(参照!D622="","",参照!D622)</f>
        <v/>
      </c>
      <c r="AY622" s="52">
        <f>IF(参照!E622="","",参照!E622)</f>
        <v>5.0699999999999996E-4</v>
      </c>
      <c r="AZ622" s="52" t="str">
        <f>IF(参照!F622="","",参照!F622)</f>
        <v>ふくのしま電力(株)</v>
      </c>
      <c r="BA622" s="52" t="str">
        <f>IF(参照!G622="","",参照!G622)</f>
        <v>ふくのしま電力(株)_</v>
      </c>
      <c r="BB622" s="52">
        <f t="shared" si="40"/>
        <v>0.50700000000000001</v>
      </c>
      <c r="BD622" s="52" t="str">
        <f>IF(参照!L622="","",参照!L622)</f>
        <v/>
      </c>
    </row>
    <row r="623" spans="47:56">
      <c r="AU623" s="52" t="str">
        <f>IF(参照!A623="","",参照!A623)</f>
        <v>A0292</v>
      </c>
      <c r="AV623" s="52" t="str">
        <f>IF(参照!B623="","",参照!B623)</f>
        <v>岡田建設(株)</v>
      </c>
      <c r="AW623" s="52">
        <f>IF(参照!C623="","",参照!C623)</f>
        <v>5.2700000000000002E-4</v>
      </c>
      <c r="AX623" s="52" t="str">
        <f>IF(参照!D623="","",参照!D623)</f>
        <v/>
      </c>
      <c r="AY623" s="52">
        <f>IF(参照!E623="","",参照!E623)</f>
        <v>4.7100000000000001E-4</v>
      </c>
      <c r="AZ623" s="52" t="str">
        <f>IF(参照!F623="","",参照!F623)</f>
        <v>岡田建設(株)</v>
      </c>
      <c r="BA623" s="52" t="str">
        <f>IF(参照!G623="","",参照!G623)</f>
        <v>岡田建設(株)_</v>
      </c>
      <c r="BB623" s="52">
        <f t="shared" si="40"/>
        <v>0.47100000000000003</v>
      </c>
      <c r="BD623" s="52" t="str">
        <f>IF(参照!L623="","",参照!L623)</f>
        <v/>
      </c>
    </row>
    <row r="624" spans="47:56">
      <c r="AU624" s="52" t="str">
        <f>IF(参照!A624="","",参照!A624)</f>
        <v>A0293</v>
      </c>
      <c r="AV624" s="52" t="str">
        <f>IF(参照!B624="","",参照!B624)</f>
        <v>出雲ガス(株)</v>
      </c>
      <c r="AW624" s="52">
        <f>IF(参照!C624="","",参照!C624)</f>
        <v>4.84E-4</v>
      </c>
      <c r="AX624" s="52" t="str">
        <f>IF(参照!D624="","",参照!D624)</f>
        <v/>
      </c>
      <c r="AY624" s="52">
        <f>IF(参照!E624="","",参照!E624)</f>
        <v>4.2900000000000002E-4</v>
      </c>
      <c r="AZ624" s="52" t="str">
        <f>IF(参照!F624="","",参照!F624)</f>
        <v>出雲ガス(株)</v>
      </c>
      <c r="BA624" s="52" t="str">
        <f>IF(参照!G624="","",参照!G624)</f>
        <v>出雲ガス(株)_</v>
      </c>
      <c r="BB624" s="52">
        <f t="shared" si="40"/>
        <v>0.42899999999999999</v>
      </c>
      <c r="BD624" s="52" t="str">
        <f>IF(参照!L624="","",参照!L624)</f>
        <v/>
      </c>
    </row>
    <row r="625" spans="47:56">
      <c r="AU625" s="52" t="str">
        <f>IF(参照!A625="","",参照!A625)</f>
        <v>A0294</v>
      </c>
      <c r="AV625" s="52" t="str">
        <f>IF(参照!B625="","",参照!B625)</f>
        <v>富山電力(株)</v>
      </c>
      <c r="AW625" s="52">
        <f>IF(参照!C625="","",参照!C625)</f>
        <v>4.9299999999999995E-4</v>
      </c>
      <c r="AX625" s="52" t="str">
        <f>IF(参照!D625="","",参照!D625)</f>
        <v/>
      </c>
      <c r="AY625" s="52">
        <f>IF(参照!E625="","",参照!E625)</f>
        <v>4.73E-4</v>
      </c>
      <c r="AZ625" s="52" t="str">
        <f>IF(参照!F625="","",参照!F625)</f>
        <v>富山電力(株)</v>
      </c>
      <c r="BA625" s="52" t="str">
        <f>IF(参照!G625="","",参照!G625)</f>
        <v>富山電力(株)_</v>
      </c>
      <c r="BB625" s="52">
        <f t="shared" si="40"/>
        <v>0.47300000000000003</v>
      </c>
      <c r="BD625" s="52" t="str">
        <f>IF(参照!L625="","",参照!L625)</f>
        <v/>
      </c>
    </row>
    <row r="626" spans="47:56">
      <c r="AU626" s="52" t="str">
        <f>IF(参照!A626="","",参照!A626)</f>
        <v>A0295</v>
      </c>
      <c r="AV626" s="52" t="str">
        <f>IF(参照!B626="","",参照!B626)</f>
        <v>一般社団法人グリーンコープでんき</v>
      </c>
      <c r="AW626" s="52">
        <f>IF(参照!C626="","",参照!C626)</f>
        <v>0</v>
      </c>
      <c r="AX626" s="52" t="str">
        <f>IF(参照!D626="","",参照!D626)</f>
        <v/>
      </c>
      <c r="AY626" s="52">
        <f>IF(参照!E626="","",参照!E626)</f>
        <v>4.1199999999999999E-4</v>
      </c>
      <c r="AZ626" s="52" t="str">
        <f>IF(参照!F626="","",参照!F626)</f>
        <v>一般社団法人グリーンコープでんき</v>
      </c>
      <c r="BA626" s="52" t="str">
        <f>IF(参照!G626="","",参照!G626)</f>
        <v>一般社団法人グリーンコープでんき_</v>
      </c>
      <c r="BB626" s="52">
        <f t="shared" si="40"/>
        <v>0.41199999999999998</v>
      </c>
      <c r="BD626" s="52" t="str">
        <f>IF(参照!L626="","",参照!L626)</f>
        <v/>
      </c>
    </row>
    <row r="627" spans="47:56">
      <c r="AU627" s="52" t="str">
        <f>IF(参照!A627="","",参照!A627)</f>
        <v>A0296</v>
      </c>
      <c r="AV627" s="52" t="str">
        <f>IF(参照!B627="","",参照!B627)</f>
        <v>公益財団法人東京都環境公社</v>
      </c>
      <c r="AW627" s="52" t="str">
        <f>IF(参照!C627="","",参照!C627)</f>
        <v>0.000453※</v>
      </c>
      <c r="AX627" s="52" t="str">
        <f>IF(参照!D627="","",参照!D627)</f>
        <v/>
      </c>
      <c r="AY627" s="52">
        <f>IF(参照!E627="","",参照!E627)</f>
        <v>0</v>
      </c>
      <c r="AZ627" s="52" t="str">
        <f>IF(参照!F627="","",参照!F627)</f>
        <v>公益財団法人東京都環境公社</v>
      </c>
      <c r="BA627" s="52" t="str">
        <f>IF(参照!G627="","",参照!G627)</f>
        <v>公益財団法人東京都環境公社_</v>
      </c>
      <c r="BB627" s="52">
        <f t="shared" si="40"/>
        <v>0</v>
      </c>
      <c r="BD627" s="52" t="str">
        <f>IF(参照!L627="","",参照!L627)</f>
        <v/>
      </c>
    </row>
    <row r="628" spans="47:56">
      <c r="AU628" s="52" t="str">
        <f>IF(参照!A628="","",参照!A628)</f>
        <v>A0298</v>
      </c>
      <c r="AV628" s="52" t="str">
        <f>IF(参照!B628="","",参照!B628)</f>
        <v>イオンディライト(株)</v>
      </c>
      <c r="AW628" s="52">
        <f>IF(参照!C628="","",参照!C628)</f>
        <v>4.64E-4</v>
      </c>
      <c r="AX628" s="52" t="str">
        <f>IF(参照!D628="","",参照!D628)</f>
        <v/>
      </c>
      <c r="AY628" s="52">
        <f>IF(参照!E628="","",参照!E628)</f>
        <v>4.08E-4</v>
      </c>
      <c r="AZ628" s="52" t="str">
        <f>IF(参照!F628="","",参照!F628)</f>
        <v>イオンディライト(株)</v>
      </c>
      <c r="BA628" s="52" t="str">
        <f>IF(参照!G628="","",参照!G628)</f>
        <v>イオンディライト(株)_</v>
      </c>
      <c r="BB628" s="52">
        <f t="shared" si="40"/>
        <v>0.40799999999999997</v>
      </c>
      <c r="BD628" s="52" t="str">
        <f>IF(参照!L628="","",参照!L628)</f>
        <v/>
      </c>
    </row>
    <row r="629" spans="47:56">
      <c r="AU629" s="52" t="str">
        <f>IF(参照!A629="","",参照!A629)</f>
        <v>A0300</v>
      </c>
      <c r="AV629" s="52" t="str">
        <f>IF(参照!B629="","",参照!B629)</f>
        <v>(株)ファミリーネット・ジャパン</v>
      </c>
      <c r="AW629" s="52">
        <f>IF(参照!C629="","",参照!C629)</f>
        <v>4.3800000000000002E-4</v>
      </c>
      <c r="AX629" s="52" t="str">
        <f>IF(参照!D629="","",参照!D629)</f>
        <v>メニューA</v>
      </c>
      <c r="AY629" s="52">
        <f>IF(参照!E629="","",参照!E629)</f>
        <v>0</v>
      </c>
      <c r="AZ629" s="52" t="str">
        <f>IF(参照!F629="","",参照!F629)</f>
        <v>(株)ファミリーネット・ジャパン</v>
      </c>
      <c r="BA629" s="52" t="str">
        <f>IF(参照!G629="","",参照!G629)</f>
        <v>(株)ファミリーネット・ジャパン_メニューA</v>
      </c>
      <c r="BB629" s="52">
        <f t="shared" si="40"/>
        <v>0</v>
      </c>
      <c r="BD629" s="52" t="str">
        <f>IF(参照!L629="","",参照!L629)</f>
        <v/>
      </c>
    </row>
    <row r="630" spans="47:56">
      <c r="AU630" s="52" t="str">
        <f>IF(参照!A630="","",参照!A630)</f>
        <v/>
      </c>
      <c r="AV630" s="52" t="str">
        <f>IF(参照!B630="","",参照!B630)</f>
        <v/>
      </c>
      <c r="AW630" s="52" t="str">
        <f>IF(参照!C630="","",参照!C630)</f>
        <v/>
      </c>
      <c r="AX630" s="52" t="str">
        <f>IF(参照!D630="","",参照!D630)</f>
        <v>メニューB</v>
      </c>
      <c r="AY630" s="52">
        <f>IF(参照!E630="","",参照!E630)</f>
        <v>0</v>
      </c>
      <c r="AZ630" s="52" t="str">
        <f>IF(参照!F630="","",参照!F630)</f>
        <v>(株)ファミリーネット・ジャパン</v>
      </c>
      <c r="BA630" s="52" t="str">
        <f>IF(参照!G630="","",参照!G630)</f>
        <v>(株)ファミリーネット・ジャパン_メニューB</v>
      </c>
      <c r="BB630" s="52">
        <f t="shared" si="40"/>
        <v>0</v>
      </c>
      <c r="BD630" s="52" t="str">
        <f>IF(参照!L630="","",参照!L630)</f>
        <v/>
      </c>
    </row>
    <row r="631" spans="47:56">
      <c r="AU631" s="52" t="str">
        <f>IF(参照!A631="","",参照!A631)</f>
        <v/>
      </c>
      <c r="AV631" s="52" t="str">
        <f>IF(参照!B631="","",参照!B631)</f>
        <v/>
      </c>
      <c r="AW631" s="52" t="str">
        <f>IF(参照!C631="","",参照!C631)</f>
        <v/>
      </c>
      <c r="AX631" s="52" t="str">
        <f>IF(参照!D631="","",参照!D631)</f>
        <v>メニューC(残差)</v>
      </c>
      <c r="AY631" s="52">
        <f>IF(参照!E631="","",参照!E631)</f>
        <v>4.7999999999999996E-4</v>
      </c>
      <c r="AZ631" s="52" t="str">
        <f>IF(参照!F631="","",参照!F631)</f>
        <v>(株)ファミリーネット・ジャパン</v>
      </c>
      <c r="BA631" s="52" t="str">
        <f>IF(参照!G631="","",参照!G631)</f>
        <v>(株)ファミリーネット・ジャパン_メニューC(残差)</v>
      </c>
      <c r="BB631" s="52">
        <f t="shared" si="40"/>
        <v>0.48</v>
      </c>
      <c r="BD631" s="52" t="str">
        <f>IF(参照!L631="","",参照!L631)</f>
        <v/>
      </c>
    </row>
    <row r="632" spans="47:56">
      <c r="AU632" s="52" t="str">
        <f>IF(参照!A632="","",参照!A632)</f>
        <v/>
      </c>
      <c r="AV632" s="52" t="str">
        <f>IF(参照!B632="","",参照!B632)</f>
        <v/>
      </c>
      <c r="AW632" s="52" t="str">
        <f>IF(参照!C632="","",参照!C632)</f>
        <v/>
      </c>
      <c r="AX632" s="52" t="str">
        <f>IF(参照!D632="","",参照!D632)</f>
        <v>(参考値)事業者全体</v>
      </c>
      <c r="AY632" s="52">
        <f>IF(参照!E632="","",参照!E632)</f>
        <v>3.1399999999999999E-4</v>
      </c>
      <c r="AZ632" s="52" t="str">
        <f>IF(参照!F632="","",参照!F632)</f>
        <v>(株)ファミリーネット・ジャパン</v>
      </c>
      <c r="BA632" s="52" t="str">
        <f>IF(参照!G632="","",参照!G632)</f>
        <v>(株)ファミリーネット・ジャパン_(参考値)事業者全体</v>
      </c>
      <c r="BB632" s="52">
        <f t="shared" si="40"/>
        <v>0.314</v>
      </c>
      <c r="BD632" s="52" t="str">
        <f>IF(参照!L632="","",参照!L632)</f>
        <v/>
      </c>
    </row>
    <row r="633" spans="47:56">
      <c r="AU633" s="52" t="str">
        <f>IF(参照!A633="","",参照!A633)</f>
        <v>A0303</v>
      </c>
      <c r="AV633" s="52" t="str">
        <f>IF(参照!B633="","",参照!B633)</f>
        <v>ＭＫステーションズ(株)</v>
      </c>
      <c r="AW633" s="52">
        <f>IF(参照!C633="","",参照!C633)</f>
        <v>4.4900000000000002E-4</v>
      </c>
      <c r="AX633" s="52" t="str">
        <f>IF(参照!D633="","",参照!D633)</f>
        <v/>
      </c>
      <c r="AY633" s="52">
        <f>IF(参照!E633="","",参照!E633)</f>
        <v>4.1199999999999999E-4</v>
      </c>
      <c r="AZ633" s="52" t="str">
        <f>IF(参照!F633="","",参照!F633)</f>
        <v>ＭＫステーションズ(株)</v>
      </c>
      <c r="BA633" s="52" t="str">
        <f>IF(参照!G633="","",参照!G633)</f>
        <v>ＭＫステーションズ(株)_</v>
      </c>
      <c r="BB633" s="52">
        <f t="shared" si="40"/>
        <v>0.41199999999999998</v>
      </c>
      <c r="BD633" s="52" t="str">
        <f>IF(参照!L633="","",参照!L633)</f>
        <v/>
      </c>
    </row>
    <row r="634" spans="47:56">
      <c r="AU634" s="52" t="str">
        <f>IF(参照!A634="","",参照!A634)</f>
        <v>A0305</v>
      </c>
      <c r="AV634" s="52" t="str">
        <f>IF(参照!B634="","",参照!B634)</f>
        <v>フラワーペイメント(株)</v>
      </c>
      <c r="AW634" s="52">
        <f>IF(参照!C634="","",参照!C634)</f>
        <v>5.22E-4</v>
      </c>
      <c r="AX634" s="52" t="str">
        <f>IF(参照!D634="","",参照!D634)</f>
        <v/>
      </c>
      <c r="AY634" s="52">
        <f>IF(参照!E634="","",参照!E634)</f>
        <v>5.5900000000000004E-4</v>
      </c>
      <c r="AZ634" s="52" t="str">
        <f>IF(参照!F634="","",参照!F634)</f>
        <v>フラワーペイメント(株)</v>
      </c>
      <c r="BA634" s="52" t="str">
        <f>IF(参照!G634="","",参照!G634)</f>
        <v>フラワーペイメント(株)_</v>
      </c>
      <c r="BB634" s="52">
        <f t="shared" si="40"/>
        <v>0.55900000000000005</v>
      </c>
      <c r="BD634" s="52" t="str">
        <f>IF(参照!L634="","",参照!L634)</f>
        <v/>
      </c>
    </row>
    <row r="635" spans="47:56">
      <c r="AU635" s="52" t="str">
        <f>IF(参照!A635="","",参照!A635)</f>
        <v>A0306</v>
      </c>
      <c r="AV635" s="52" t="str">
        <f>IF(参照!B635="","",参照!B635)</f>
        <v>(株)ＪＴＢコミュニケーションデザイン</v>
      </c>
      <c r="AW635" s="52">
        <f>IF(参照!C635="","",参照!C635)</f>
        <v>3.68E-4</v>
      </c>
      <c r="AX635" s="52" t="str">
        <f>IF(参照!D635="","",参照!D635)</f>
        <v/>
      </c>
      <c r="AY635" s="52">
        <f>IF(参照!E635="","",参照!E635)</f>
        <v>3.77E-4</v>
      </c>
      <c r="AZ635" s="52" t="str">
        <f>IF(参照!F635="","",参照!F635)</f>
        <v>(株)ＪＴＢコミュニケーションデザイン</v>
      </c>
      <c r="BA635" s="52" t="str">
        <f>IF(参照!G635="","",参照!G635)</f>
        <v>(株)ＪＴＢコミュニケーションデザイン_</v>
      </c>
      <c r="BB635" s="52">
        <f t="shared" si="40"/>
        <v>0.377</v>
      </c>
      <c r="BD635" s="52" t="str">
        <f>IF(参照!L635="","",参照!L635)</f>
        <v/>
      </c>
    </row>
    <row r="636" spans="47:56">
      <c r="AU636" s="52" t="str">
        <f>IF(参照!A636="","",参照!A636)</f>
        <v>A0308</v>
      </c>
      <c r="AV636" s="52" t="str">
        <f>IF(参照!B636="","",参照!B636)</f>
        <v>積水化学工業(株)</v>
      </c>
      <c r="AW636" s="52">
        <f>IF(参照!C636="","",参照!C636)</f>
        <v>2.13E-4</v>
      </c>
      <c r="AX636" s="52" t="str">
        <f>IF(参照!D636="","",参照!D636)</f>
        <v>メニューA</v>
      </c>
      <c r="AY636" s="52">
        <f>IF(参照!E636="","",参照!E636)</f>
        <v>0</v>
      </c>
      <c r="AZ636" s="52" t="str">
        <f>IF(参照!F636="","",参照!F636)</f>
        <v>積水化学工業(株)</v>
      </c>
      <c r="BA636" s="52" t="str">
        <f>IF(参照!G636="","",参照!G636)</f>
        <v>積水化学工業(株)_メニューA</v>
      </c>
      <c r="BB636" s="52">
        <f t="shared" si="40"/>
        <v>0</v>
      </c>
      <c r="BD636" s="52" t="str">
        <f>IF(参照!L636="","",参照!L636)</f>
        <v/>
      </c>
    </row>
    <row r="637" spans="47:56">
      <c r="AU637" s="52" t="str">
        <f>IF(参照!A637="","",参照!A637)</f>
        <v/>
      </c>
      <c r="AV637" s="52" t="str">
        <f>IF(参照!B637="","",参照!B637)</f>
        <v/>
      </c>
      <c r="AW637" s="52" t="str">
        <f>IF(参照!C637="","",参照!C637)</f>
        <v/>
      </c>
      <c r="AX637" s="52" t="str">
        <f>IF(参照!D637="","",参照!D637)</f>
        <v>メニューB(残差)</v>
      </c>
      <c r="AY637" s="52">
        <f>IF(参照!E637="","",参照!E637)</f>
        <v>0</v>
      </c>
      <c r="AZ637" s="52" t="str">
        <f>IF(参照!F637="","",参照!F637)</f>
        <v>積水化学工業(株)</v>
      </c>
      <c r="BA637" s="52" t="str">
        <f>IF(参照!G637="","",参照!G637)</f>
        <v>積水化学工業(株)_メニューB(残差)</v>
      </c>
      <c r="BB637" s="52">
        <f t="shared" si="40"/>
        <v>0</v>
      </c>
      <c r="BD637" s="52" t="str">
        <f>IF(参照!L637="","",参照!L637)</f>
        <v/>
      </c>
    </row>
    <row r="638" spans="47:56">
      <c r="AU638" s="52" t="str">
        <f>IF(参照!A638="","",参照!A638)</f>
        <v/>
      </c>
      <c r="AV638" s="52" t="str">
        <f>IF(参照!B638="","",参照!B638)</f>
        <v/>
      </c>
      <c r="AW638" s="52" t="str">
        <f>IF(参照!C638="","",参照!C638)</f>
        <v/>
      </c>
      <c r="AX638" s="52" t="str">
        <f>IF(参照!D638="","",参照!D638)</f>
        <v>(参考値)事業者全体</v>
      </c>
      <c r="AY638" s="52">
        <f>IF(参照!E638="","",参照!E638)</f>
        <v>0</v>
      </c>
      <c r="AZ638" s="52" t="str">
        <f>IF(参照!F638="","",参照!F638)</f>
        <v>積水化学工業(株)</v>
      </c>
      <c r="BA638" s="52" t="str">
        <f>IF(参照!G638="","",参照!G638)</f>
        <v>積水化学工業(株)_(参考値)事業者全体</v>
      </c>
      <c r="BB638" s="52">
        <f t="shared" si="40"/>
        <v>0</v>
      </c>
      <c r="BD638" s="52" t="str">
        <f>IF(参照!L638="","",参照!L638)</f>
        <v/>
      </c>
    </row>
    <row r="639" spans="47:56">
      <c r="AU639" s="52" t="str">
        <f>IF(参照!A639="","",参照!A639)</f>
        <v>A0310</v>
      </c>
      <c r="AV639" s="52" t="str">
        <f>IF(参照!B639="","",参照!B639)</f>
        <v>全農エネルギー(株)</v>
      </c>
      <c r="AW639" s="52">
        <f>IF(参照!C639="","",参照!C639)</f>
        <v>5.0199999999999995E-4</v>
      </c>
      <c r="AX639" s="52" t="str">
        <f>IF(参照!D639="","",参照!D639)</f>
        <v>メニューA</v>
      </c>
      <c r="AY639" s="52">
        <f>IF(参照!E639="","",参照!E639)</f>
        <v>0</v>
      </c>
      <c r="AZ639" s="52" t="str">
        <f>IF(参照!F639="","",参照!F639)</f>
        <v>全農エネルギー(株)</v>
      </c>
      <c r="BA639" s="52" t="str">
        <f>IF(参照!G639="","",参照!G639)</f>
        <v>全農エネルギー(株)_メニューA</v>
      </c>
      <c r="BB639" s="52">
        <f t="shared" si="40"/>
        <v>0</v>
      </c>
      <c r="BD639" s="52" t="str">
        <f>IF(参照!L639="","",参照!L639)</f>
        <v/>
      </c>
    </row>
    <row r="640" spans="47:56">
      <c r="AU640" s="52" t="str">
        <f>IF(参照!A640="","",参照!A640)</f>
        <v/>
      </c>
      <c r="AV640" s="52" t="str">
        <f>IF(参照!B640="","",参照!B640)</f>
        <v/>
      </c>
      <c r="AW640" s="52" t="str">
        <f>IF(参照!C640="","",参照!C640)</f>
        <v/>
      </c>
      <c r="AX640" s="52" t="str">
        <f>IF(参照!D640="","",参照!D640)</f>
        <v>メニューB</v>
      </c>
      <c r="AY640" s="52">
        <f>IF(参照!E640="","",参照!E640)</f>
        <v>0</v>
      </c>
      <c r="AZ640" s="52" t="str">
        <f>IF(参照!F640="","",参照!F640)</f>
        <v>全農エネルギー(株)</v>
      </c>
      <c r="BA640" s="52" t="str">
        <f>IF(参照!G640="","",参照!G640)</f>
        <v>全農エネルギー(株)_メニューB</v>
      </c>
      <c r="BB640" s="52">
        <f t="shared" si="40"/>
        <v>0</v>
      </c>
      <c r="BD640" s="52" t="str">
        <f>IF(参照!L640="","",参照!L640)</f>
        <v/>
      </c>
    </row>
    <row r="641" spans="47:56">
      <c r="AU641" s="52" t="str">
        <f>IF(参照!A641="","",参照!A641)</f>
        <v/>
      </c>
      <c r="AV641" s="52" t="str">
        <f>IF(参照!B641="","",参照!B641)</f>
        <v/>
      </c>
      <c r="AW641" s="52" t="str">
        <f>IF(参照!C641="","",参照!C641)</f>
        <v/>
      </c>
      <c r="AX641" s="52" t="str">
        <f>IF(参照!D641="","",参照!D641)</f>
        <v>メニューC</v>
      </c>
      <c r="AY641" s="52">
        <f>IF(参照!E641="","",参照!E641)</f>
        <v>0</v>
      </c>
      <c r="AZ641" s="52" t="str">
        <f>IF(参照!F641="","",参照!F641)</f>
        <v>全農エネルギー(株)</v>
      </c>
      <c r="BA641" s="52" t="str">
        <f>IF(参照!G641="","",参照!G641)</f>
        <v>全農エネルギー(株)_メニューC</v>
      </c>
      <c r="BB641" s="52">
        <f t="shared" si="40"/>
        <v>0</v>
      </c>
      <c r="BD641" s="52" t="str">
        <f>IF(参照!L641="","",参照!L641)</f>
        <v/>
      </c>
    </row>
    <row r="642" spans="47:56">
      <c r="AU642" s="52" t="str">
        <f>IF(参照!A642="","",参照!A642)</f>
        <v/>
      </c>
      <c r="AV642" s="52" t="str">
        <f>IF(参照!B642="","",参照!B642)</f>
        <v/>
      </c>
      <c r="AW642" s="52" t="str">
        <f>IF(参照!C642="","",参照!C642)</f>
        <v/>
      </c>
      <c r="AX642" s="52" t="str">
        <f>IF(参照!D642="","",参照!D642)</f>
        <v>メニューD(残差)</v>
      </c>
      <c r="AY642" s="52">
        <f>IF(参照!E642="","",参照!E642)</f>
        <v>4.8799999999999999E-4</v>
      </c>
      <c r="AZ642" s="52" t="str">
        <f>IF(参照!F642="","",参照!F642)</f>
        <v>全農エネルギー(株)</v>
      </c>
      <c r="BA642" s="52" t="str">
        <f>IF(参照!G642="","",参照!G642)</f>
        <v>全農エネルギー(株)_メニューD(残差)</v>
      </c>
      <c r="BB642" s="52">
        <f t="shared" si="40"/>
        <v>0.48799999999999999</v>
      </c>
      <c r="BD642" s="52" t="str">
        <f>IF(参照!L642="","",参照!L642)</f>
        <v/>
      </c>
    </row>
    <row r="643" spans="47:56">
      <c r="AU643" s="52" t="str">
        <f>IF(参照!A643="","",参照!A643)</f>
        <v/>
      </c>
      <c r="AV643" s="52" t="str">
        <f>IF(参照!B643="","",参照!B643)</f>
        <v/>
      </c>
      <c r="AW643" s="52" t="str">
        <f>IF(参照!C643="","",参照!C643)</f>
        <v/>
      </c>
      <c r="AX643" s="52" t="str">
        <f>IF(参照!D643="","",参照!D643)</f>
        <v>(参考値)事業者全体</v>
      </c>
      <c r="AY643" s="52">
        <f>IF(参照!E643="","",参照!E643)</f>
        <v>4.7899999999999999E-4</v>
      </c>
      <c r="AZ643" s="52" t="str">
        <f>IF(参照!F643="","",参照!F643)</f>
        <v>全農エネルギー(株)</v>
      </c>
      <c r="BA643" s="52" t="str">
        <f>IF(参照!G643="","",参照!G643)</f>
        <v>全農エネルギー(株)_(参考値)事業者全体</v>
      </c>
      <c r="BB643" s="52">
        <f t="shared" si="40"/>
        <v>0.47899999999999998</v>
      </c>
      <c r="BD643" s="52" t="str">
        <f>IF(参照!L643="","",参照!L643)</f>
        <v/>
      </c>
    </row>
    <row r="644" spans="47:56">
      <c r="AU644" s="52" t="str">
        <f>IF(参照!A644="","",参照!A644)</f>
        <v>A0311</v>
      </c>
      <c r="AV644" s="52" t="str">
        <f>IF(参照!B644="","",参照!B644)</f>
        <v>(株)ハルエネ</v>
      </c>
      <c r="AW644" s="52">
        <f>IF(参照!C644="","",参照!C644)</f>
        <v>4.9700000000000005E-4</v>
      </c>
      <c r="AX644" s="52" t="str">
        <f>IF(参照!D644="","",参照!D644)</f>
        <v/>
      </c>
      <c r="AY644" s="52">
        <f>IF(参照!E644="","",参照!E644)</f>
        <v>4.6599999999999994E-4</v>
      </c>
      <c r="AZ644" s="52" t="str">
        <f>IF(参照!F644="","",参照!F644)</f>
        <v>(株)ハルエネ</v>
      </c>
      <c r="BA644" s="52" t="str">
        <f>IF(参照!G644="","",参照!G644)</f>
        <v>(株)ハルエネ_</v>
      </c>
      <c r="BB644" s="52">
        <f t="shared" si="40"/>
        <v>0.46599999999999997</v>
      </c>
      <c r="BD644" s="52" t="str">
        <f>IF(参照!L644="","",参照!L644)</f>
        <v/>
      </c>
    </row>
    <row r="645" spans="47:56">
      <c r="AU645" s="52" t="str">
        <f>IF(参照!A645="","",参照!A645)</f>
        <v>A0312</v>
      </c>
      <c r="AV645" s="52" t="str">
        <f>IF(参照!B645="","",参照!B645)</f>
        <v>三愛オブリ(株)(旧：三愛石油(株))</v>
      </c>
      <c r="AW645" s="52">
        <f>IF(参照!C645="","",参照!C645)</f>
        <v>5.0299999999999997E-4</v>
      </c>
      <c r="AX645" s="52" t="str">
        <f>IF(参照!D645="","",参照!D645)</f>
        <v/>
      </c>
      <c r="AY645" s="52">
        <f>IF(参照!E645="","",参照!E645)</f>
        <v>4.4700000000000002E-4</v>
      </c>
      <c r="AZ645" s="52" t="str">
        <f>IF(参照!F645="","",参照!F645)</f>
        <v>三愛オブリ(株)(旧：三愛石油(株))</v>
      </c>
      <c r="BA645" s="52" t="str">
        <f>IF(参照!G645="","",参照!G645)</f>
        <v>三愛オブリ(株)(旧：三愛石油(株))_</v>
      </c>
      <c r="BB645" s="52">
        <f t="shared" ref="BB645:BB708" si="41">AY645*1000</f>
        <v>0.44700000000000001</v>
      </c>
      <c r="BD645" s="52" t="str">
        <f>IF(参照!L645="","",参照!L645)</f>
        <v/>
      </c>
    </row>
    <row r="646" spans="47:56">
      <c r="AU646" s="52" t="str">
        <f>IF(参照!A646="","",参照!A646)</f>
        <v>A0313</v>
      </c>
      <c r="AV646" s="52" t="str">
        <f>IF(参照!B646="","",参照!B646)</f>
        <v>(株)リケン工業</v>
      </c>
      <c r="AW646" s="52">
        <f>IF(参照!C646="","",参照!C646)</f>
        <v>4.9100000000000001E-4</v>
      </c>
      <c r="AX646" s="52" t="str">
        <f>IF(参照!D646="","",参照!D646)</f>
        <v/>
      </c>
      <c r="AY646" s="52">
        <f>IF(参照!E646="","",参照!E646)</f>
        <v>5.1000000000000004E-4</v>
      </c>
      <c r="AZ646" s="52" t="str">
        <f>IF(参照!F646="","",参照!F646)</f>
        <v>(株)リケン工業</v>
      </c>
      <c r="BA646" s="52" t="str">
        <f>IF(参照!G646="","",参照!G646)</f>
        <v>(株)リケン工業_</v>
      </c>
      <c r="BB646" s="52">
        <f t="shared" si="41"/>
        <v>0.51</v>
      </c>
      <c r="BD646" s="52" t="str">
        <f>IF(参照!L646="","",参照!L646)</f>
        <v/>
      </c>
    </row>
    <row r="647" spans="47:56">
      <c r="AU647" s="52" t="str">
        <f>IF(参照!A647="","",参照!A647)</f>
        <v>A0314</v>
      </c>
      <c r="AV647" s="52" t="str">
        <f>IF(参照!B647="","",参照!B647)</f>
        <v>(株)ビビット</v>
      </c>
      <c r="AW647" s="52">
        <f>IF(参照!C647="","",参照!C647)</f>
        <v>5.5699999999999999E-4</v>
      </c>
      <c r="AX647" s="52" t="str">
        <f>IF(参照!D647="","",参照!D647)</f>
        <v/>
      </c>
      <c r="AY647" s="52">
        <f>IF(参照!E647="","",参照!E647)</f>
        <v>5.9299999999999999E-4</v>
      </c>
      <c r="AZ647" s="52" t="str">
        <f>IF(参照!F647="","",参照!F647)</f>
        <v>(株)ビビット</v>
      </c>
      <c r="BA647" s="52" t="str">
        <f>IF(参照!G647="","",参照!G647)</f>
        <v>(株)ビビット_</v>
      </c>
      <c r="BB647" s="52">
        <f t="shared" si="41"/>
        <v>0.59299999999999997</v>
      </c>
      <c r="BD647" s="52" t="str">
        <f>IF(参照!L647="","",参照!L647)</f>
        <v/>
      </c>
    </row>
    <row r="648" spans="47:56">
      <c r="AU648" s="52" t="str">
        <f>IF(参照!A648="","",参照!A648)</f>
        <v>A0315</v>
      </c>
      <c r="AV648" s="52" t="str">
        <f>IF(参照!B648="","",参照!B648)</f>
        <v>(株)おおた電力</v>
      </c>
      <c r="AW648" s="52">
        <f>IF(参照!C648="","",参照!C648)</f>
        <v>3.6400000000000001E-4</v>
      </c>
      <c r="AX648" s="52" t="str">
        <f>IF(参照!D648="","",参照!D648)</f>
        <v/>
      </c>
      <c r="AY648" s="52">
        <f>IF(参照!E648="","",参照!E648)</f>
        <v>3.0800000000000001E-4</v>
      </c>
      <c r="AZ648" s="52" t="str">
        <f>IF(参照!F648="","",参照!F648)</f>
        <v>(株)おおた電力</v>
      </c>
      <c r="BA648" s="52" t="str">
        <f>IF(参照!G648="","",参照!G648)</f>
        <v>(株)おおた電力_</v>
      </c>
      <c r="BB648" s="52">
        <f t="shared" si="41"/>
        <v>0.308</v>
      </c>
      <c r="BD648" s="52" t="str">
        <f>IF(参照!L648="","",参照!L648)</f>
        <v/>
      </c>
    </row>
    <row r="649" spans="47:56">
      <c r="AU649" s="52" t="str">
        <f>IF(参照!A649="","",参照!A649)</f>
        <v>A0317</v>
      </c>
      <c r="AV649" s="52" t="str">
        <f>IF(参照!B649="","",参照!B649)</f>
        <v>伊藤忠プランテック(株)</v>
      </c>
      <c r="AW649" s="52">
        <f>IF(参照!C649="","",参照!C649)</f>
        <v>4.8099999999999998E-4</v>
      </c>
      <c r="AX649" s="52" t="str">
        <f>IF(参照!D649="","",参照!D649)</f>
        <v/>
      </c>
      <c r="AY649" s="52">
        <f>IF(参照!E649="","",参照!E649)</f>
        <v>5.9199999999999997E-4</v>
      </c>
      <c r="AZ649" s="52" t="str">
        <f>IF(参照!F649="","",参照!F649)</f>
        <v>伊藤忠プランテック(株)</v>
      </c>
      <c r="BA649" s="52" t="str">
        <f>IF(参照!G649="","",参照!G649)</f>
        <v>伊藤忠プランテック(株)_</v>
      </c>
      <c r="BB649" s="52">
        <f t="shared" si="41"/>
        <v>0.59199999999999997</v>
      </c>
      <c r="BD649" s="52" t="str">
        <f>IF(参照!L649="","",参照!L649)</f>
        <v/>
      </c>
    </row>
    <row r="650" spans="47:56">
      <c r="AU650" s="52" t="str">
        <f>IF(参照!A650="","",参照!A650)</f>
        <v>A0318</v>
      </c>
      <c r="AV650" s="52" t="str">
        <f>IF(参照!B650="","",参照!B650)</f>
        <v>(株)オカモト</v>
      </c>
      <c r="AW650" s="52">
        <f>IF(参照!C650="","",参照!C650)</f>
        <v>5.1699999999999999E-4</v>
      </c>
      <c r="AX650" s="52" t="str">
        <f>IF(参照!D650="","",参照!D650)</f>
        <v/>
      </c>
      <c r="AY650" s="52">
        <f>IF(参照!E650="","",参照!E650)</f>
        <v>4.95E-4</v>
      </c>
      <c r="AZ650" s="52" t="str">
        <f>IF(参照!F650="","",参照!F650)</f>
        <v>(株)オカモト</v>
      </c>
      <c r="BA650" s="52" t="str">
        <f>IF(参照!G650="","",参照!G650)</f>
        <v>(株)オカモト_</v>
      </c>
      <c r="BB650" s="52">
        <f t="shared" si="41"/>
        <v>0.495</v>
      </c>
      <c r="BD650" s="52" t="str">
        <f>IF(参照!L650="","",参照!L650)</f>
        <v/>
      </c>
    </row>
    <row r="651" spans="47:56">
      <c r="AU651" s="52" t="str">
        <f>IF(参照!A651="","",参照!A651)</f>
        <v>A0323</v>
      </c>
      <c r="AV651" s="52" t="str">
        <f>IF(参照!B651="","",参照!B651)</f>
        <v>キタコー(株)</v>
      </c>
      <c r="AW651" s="52">
        <f>IF(参照!C651="","",参照!C651)</f>
        <v>4.5399999999999998E-4</v>
      </c>
      <c r="AX651" s="52" t="str">
        <f>IF(参照!D651="","",参照!D651)</f>
        <v/>
      </c>
      <c r="AY651" s="52">
        <f>IF(参照!E651="","",参照!E651)</f>
        <v>3.9800000000000002E-4</v>
      </c>
      <c r="AZ651" s="52" t="str">
        <f>IF(参照!F651="","",参照!F651)</f>
        <v>キタコー(株)</v>
      </c>
      <c r="BA651" s="52" t="str">
        <f>IF(参照!G651="","",参照!G651)</f>
        <v>キタコー(株)_</v>
      </c>
      <c r="BB651" s="52">
        <f t="shared" si="41"/>
        <v>0.39800000000000002</v>
      </c>
      <c r="BD651" s="52" t="str">
        <f>IF(参照!L651="","",参照!L651)</f>
        <v/>
      </c>
    </row>
    <row r="652" spans="47:56">
      <c r="AU652" s="52" t="str">
        <f>IF(参照!A652="","",参照!A652)</f>
        <v>A0324</v>
      </c>
      <c r="AV652" s="52" t="str">
        <f>IF(参照!B652="","",参照!B652)</f>
        <v>生活協同組合コープしが</v>
      </c>
      <c r="AW652" s="52">
        <f>IF(参照!C652="","",参照!C652)</f>
        <v>3.7399999999999998E-4</v>
      </c>
      <c r="AX652" s="52" t="str">
        <f>IF(参照!D652="","",参照!D652)</f>
        <v>メニューA</v>
      </c>
      <c r="AY652" s="52">
        <f>IF(参照!E652="","",参照!E652)</f>
        <v>0</v>
      </c>
      <c r="AZ652" s="52" t="str">
        <f>IF(参照!F652="","",参照!F652)</f>
        <v>生活協同組合コープしが</v>
      </c>
      <c r="BA652" s="52" t="str">
        <f>IF(参照!G652="","",参照!G652)</f>
        <v>生活協同組合コープしが_メニューA</v>
      </c>
      <c r="BB652" s="52">
        <f t="shared" si="41"/>
        <v>0</v>
      </c>
      <c r="BD652" s="52" t="str">
        <f>IF(参照!L652="","",参照!L652)</f>
        <v/>
      </c>
    </row>
    <row r="653" spans="47:56">
      <c r="AU653" s="52" t="str">
        <f>IF(参照!A653="","",参照!A653)</f>
        <v/>
      </c>
      <c r="AV653" s="52" t="str">
        <f>IF(参照!B653="","",参照!B653)</f>
        <v/>
      </c>
      <c r="AW653" s="52" t="str">
        <f>IF(参照!C653="","",参照!C653)</f>
        <v/>
      </c>
      <c r="AX653" s="52" t="str">
        <f>IF(参照!D653="","",参照!D653)</f>
        <v>メニューB(残差)</v>
      </c>
      <c r="AY653" s="52">
        <f>IF(参照!E653="","",参照!E653)</f>
        <v>3.19E-4</v>
      </c>
      <c r="AZ653" s="52" t="str">
        <f>IF(参照!F653="","",参照!F653)</f>
        <v>生活協同組合コープしが</v>
      </c>
      <c r="BA653" s="52" t="str">
        <f>IF(参照!G653="","",参照!G653)</f>
        <v>生活協同組合コープしが_メニューB(残差)</v>
      </c>
      <c r="BB653" s="52">
        <f t="shared" si="41"/>
        <v>0.31900000000000001</v>
      </c>
      <c r="BD653" s="52" t="str">
        <f>IF(参照!L653="","",参照!L653)</f>
        <v/>
      </c>
    </row>
    <row r="654" spans="47:56">
      <c r="AU654" s="52" t="str">
        <f>IF(参照!A654="","",参照!A654)</f>
        <v/>
      </c>
      <c r="AV654" s="52" t="str">
        <f>IF(参照!B654="","",参照!B654)</f>
        <v/>
      </c>
      <c r="AW654" s="52" t="str">
        <f>IF(参照!C654="","",参照!C654)</f>
        <v/>
      </c>
      <c r="AX654" s="52" t="str">
        <f>IF(参照!D654="","",参照!D654)</f>
        <v>(参考値)事業者全体</v>
      </c>
      <c r="AY654" s="52">
        <f>IF(参照!E654="","",参照!E654)</f>
        <v>3.4000000000000002E-4</v>
      </c>
      <c r="AZ654" s="52" t="str">
        <f>IF(参照!F654="","",参照!F654)</f>
        <v>生活協同組合コープしが</v>
      </c>
      <c r="BA654" s="52" t="str">
        <f>IF(参照!G654="","",参照!G654)</f>
        <v>生活協同組合コープしが_(参考値)事業者全体</v>
      </c>
      <c r="BB654" s="52">
        <f t="shared" si="41"/>
        <v>0.34</v>
      </c>
      <c r="BD654" s="52" t="str">
        <f>IF(参照!L654="","",参照!L654)</f>
        <v/>
      </c>
    </row>
    <row r="655" spans="47:56">
      <c r="AU655" s="52" t="str">
        <f>IF(参照!A655="","",参照!A655)</f>
        <v>A0330</v>
      </c>
      <c r="AV655" s="52" t="str">
        <f>IF(参照!B655="","",参照!B655)</f>
        <v>香川電力(株)　</v>
      </c>
      <c r="AW655" s="52">
        <f>IF(参照!C655="","",参照!C655)</f>
        <v>4.8500000000000003E-4</v>
      </c>
      <c r="AX655" s="52" t="str">
        <f>IF(参照!D655="","",参照!D655)</f>
        <v>メニューA</v>
      </c>
      <c r="AY655" s="52">
        <f>IF(参照!E655="","",参照!E655)</f>
        <v>0</v>
      </c>
      <c r="AZ655" s="52" t="str">
        <f>IF(参照!F655="","",参照!F655)</f>
        <v>香川電力(株)　</v>
      </c>
      <c r="BA655" s="52" t="str">
        <f>IF(参照!G655="","",参照!G655)</f>
        <v>香川電力(株)　_メニューA</v>
      </c>
      <c r="BB655" s="52">
        <f t="shared" si="41"/>
        <v>0</v>
      </c>
      <c r="BD655" s="52" t="str">
        <f>IF(参照!L655="","",参照!L655)</f>
        <v/>
      </c>
    </row>
    <row r="656" spans="47:56">
      <c r="AU656" s="52" t="str">
        <f>IF(参照!A656="","",参照!A656)</f>
        <v/>
      </c>
      <c r="AV656" s="52" t="str">
        <f>IF(参照!B656="","",参照!B656)</f>
        <v/>
      </c>
      <c r="AW656" s="52" t="str">
        <f>IF(参照!C656="","",参照!C656)</f>
        <v/>
      </c>
      <c r="AX656" s="52" t="str">
        <f>IF(参照!D656="","",参照!D656)</f>
        <v>メニューB(残差)</v>
      </c>
      <c r="AY656" s="52">
        <f>IF(参照!E656="","",参照!E656)</f>
        <v>4.84E-4</v>
      </c>
      <c r="AZ656" s="52" t="str">
        <f>IF(参照!F656="","",参照!F656)</f>
        <v>香川電力(株)　</v>
      </c>
      <c r="BA656" s="52" t="str">
        <f>IF(参照!G656="","",参照!G656)</f>
        <v>香川電力(株)　_メニューB(残差)</v>
      </c>
      <c r="BB656" s="52">
        <f t="shared" si="41"/>
        <v>0.48399999999999999</v>
      </c>
      <c r="BD656" s="52" t="str">
        <f>IF(参照!L656="","",参照!L656)</f>
        <v/>
      </c>
    </row>
    <row r="657" spans="47:56">
      <c r="AU657" s="52" t="str">
        <f>IF(参照!A657="","",参照!A657)</f>
        <v/>
      </c>
      <c r="AV657" s="52" t="str">
        <f>IF(参照!B657="","",参照!B657)</f>
        <v/>
      </c>
      <c r="AW657" s="52" t="str">
        <f>IF(参照!C657="","",参照!C657)</f>
        <v/>
      </c>
      <c r="AX657" s="52" t="str">
        <f>IF(参照!D657="","",参照!D657)</f>
        <v>(参考値)事業者全体</v>
      </c>
      <c r="AY657" s="52">
        <f>IF(参照!E657="","",参照!E657)</f>
        <v>5.04E-4</v>
      </c>
      <c r="AZ657" s="52" t="str">
        <f>IF(参照!F657="","",参照!F657)</f>
        <v>香川電力(株)　</v>
      </c>
      <c r="BA657" s="52" t="str">
        <f>IF(参照!G657="","",参照!G657)</f>
        <v>香川電力(株)　_(参考値)事業者全体</v>
      </c>
      <c r="BB657" s="52">
        <f t="shared" si="41"/>
        <v>0.504</v>
      </c>
      <c r="BD657" s="52" t="str">
        <f>IF(参照!L657="","",参照!L657)</f>
        <v/>
      </c>
    </row>
    <row r="658" spans="47:56">
      <c r="AU658" s="52" t="str">
        <f>IF(参照!A658="","",参照!A658)</f>
        <v>A0332</v>
      </c>
      <c r="AV658" s="52" t="str">
        <f>IF(参照!B658="","",参照!B658)</f>
        <v>(株)ＰｉｎＴ</v>
      </c>
      <c r="AW658" s="52">
        <f>IF(参照!C658="","",参照!C658)</f>
        <v>4.8999999999999998E-4</v>
      </c>
      <c r="AX658" s="52" t="str">
        <f>IF(参照!D658="","",参照!D658)</f>
        <v/>
      </c>
      <c r="AY658" s="52">
        <f>IF(参照!E658="","",参照!E658)</f>
        <v>4.3399999999999998E-4</v>
      </c>
      <c r="AZ658" s="52" t="str">
        <f>IF(参照!F658="","",参照!F658)</f>
        <v>(株)ＰｉｎＴ</v>
      </c>
      <c r="BA658" s="52" t="str">
        <f>IF(参照!G658="","",参照!G658)</f>
        <v>(株)ＰｉｎＴ_</v>
      </c>
      <c r="BB658" s="52">
        <f t="shared" si="41"/>
        <v>0.434</v>
      </c>
      <c r="BD658" s="52" t="str">
        <f>IF(参照!L658="","",参照!L658)</f>
        <v/>
      </c>
    </row>
    <row r="659" spans="47:56">
      <c r="AU659" s="52" t="str">
        <f>IF(参照!A659="","",参照!A659)</f>
        <v>A0336</v>
      </c>
      <c r="AV659" s="52" t="str">
        <f>IF(参照!B659="","",参照!B659)</f>
        <v>(株)沖縄ガスニューパワー</v>
      </c>
      <c r="AW659" s="52" t="str">
        <f>IF(参照!C659="","",参照!C659)</f>
        <v>0.000453※</v>
      </c>
      <c r="AX659" s="52" t="str">
        <f>IF(参照!D659="","",参照!D659)</f>
        <v>メニューA</v>
      </c>
      <c r="AY659" s="52">
        <f>IF(参照!E659="","",参照!E659)</f>
        <v>0</v>
      </c>
      <c r="AZ659" s="52" t="str">
        <f>IF(参照!F659="","",参照!F659)</f>
        <v>(株)沖縄ガスニューパワー</v>
      </c>
      <c r="BA659" s="52" t="str">
        <f>IF(参照!G659="","",参照!G659)</f>
        <v>(株)沖縄ガスニューパワー_メニューA</v>
      </c>
      <c r="BB659" s="52">
        <f t="shared" si="41"/>
        <v>0</v>
      </c>
      <c r="BD659" s="52" t="str">
        <f>IF(参照!L659="","",参照!L659)</f>
        <v/>
      </c>
    </row>
    <row r="660" spans="47:56">
      <c r="AU660" s="52" t="str">
        <f>IF(参照!A660="","",参照!A660)</f>
        <v/>
      </c>
      <c r="AV660" s="52" t="str">
        <f>IF(参照!B660="","",参照!B660)</f>
        <v/>
      </c>
      <c r="AW660" s="52" t="str">
        <f>IF(参照!C660="","",参照!C660)</f>
        <v/>
      </c>
      <c r="AX660" s="52" t="str">
        <f>IF(参照!D660="","",参照!D660)</f>
        <v>メニューB(残差)</v>
      </c>
      <c r="AY660" s="52">
        <f>IF(参照!E660="","",参照!E660)</f>
        <v>3.2499999999999999E-4</v>
      </c>
      <c r="AZ660" s="52" t="str">
        <f>IF(参照!F660="","",参照!F660)</f>
        <v>(株)沖縄ガスニューパワー</v>
      </c>
      <c r="BA660" s="52" t="str">
        <f>IF(参照!G660="","",参照!G660)</f>
        <v>(株)沖縄ガスニューパワー_メニューB(残差)</v>
      </c>
      <c r="BB660" s="52">
        <f t="shared" si="41"/>
        <v>0.32500000000000001</v>
      </c>
      <c r="BD660" s="52" t="str">
        <f>IF(参照!L660="","",参照!L660)</f>
        <v/>
      </c>
    </row>
    <row r="661" spans="47:56">
      <c r="AU661" s="52" t="str">
        <f>IF(参照!A661="","",参照!A661)</f>
        <v/>
      </c>
      <c r="AV661" s="52" t="str">
        <f>IF(参照!B661="","",参照!B661)</f>
        <v/>
      </c>
      <c r="AW661" s="52" t="str">
        <f>IF(参照!C661="","",参照!C661)</f>
        <v/>
      </c>
      <c r="AX661" s="52" t="str">
        <f>IF(参照!D661="","",参照!D661)</f>
        <v>(参考値)事業者全体</v>
      </c>
      <c r="AY661" s="52">
        <f>IF(参照!E661="","",参照!E661)</f>
        <v>7.4899999999999999E-4</v>
      </c>
      <c r="AZ661" s="52" t="str">
        <f>IF(参照!F661="","",参照!F661)</f>
        <v>(株)沖縄ガスニューパワー</v>
      </c>
      <c r="BA661" s="52" t="str">
        <f>IF(参照!G661="","",参照!G661)</f>
        <v>(株)沖縄ガスニューパワー_(参考値)事業者全体</v>
      </c>
      <c r="BB661" s="52">
        <f t="shared" si="41"/>
        <v>0.749</v>
      </c>
      <c r="BD661" s="52" t="str">
        <f>IF(参照!L661="","",参照!L661)</f>
        <v/>
      </c>
    </row>
    <row r="662" spans="47:56">
      <c r="AU662" s="52" t="str">
        <f>IF(参照!A662="","",参照!A662)</f>
        <v>A0337</v>
      </c>
      <c r="AV662" s="52" t="str">
        <f>IF(参照!B662="","",参照!B662)</f>
        <v>諏訪瓦斯(株)</v>
      </c>
      <c r="AW662" s="52">
        <f>IF(参照!C662="","",参照!C662)</f>
        <v>3.6400000000000001E-4</v>
      </c>
      <c r="AX662" s="52" t="str">
        <f>IF(参照!D662="","",参照!D662)</f>
        <v/>
      </c>
      <c r="AY662" s="52">
        <f>IF(参照!E662="","",参照!E662)</f>
        <v>3.0800000000000001E-4</v>
      </c>
      <c r="AZ662" s="52" t="str">
        <f>IF(参照!F662="","",参照!F662)</f>
        <v>諏訪瓦斯(株)</v>
      </c>
      <c r="BA662" s="52" t="str">
        <f>IF(参照!G662="","",参照!G662)</f>
        <v>諏訪瓦斯(株)_</v>
      </c>
      <c r="BB662" s="52">
        <f t="shared" si="41"/>
        <v>0.308</v>
      </c>
      <c r="BD662" s="52" t="str">
        <f>IF(参照!L662="","",参照!L662)</f>
        <v/>
      </c>
    </row>
    <row r="663" spans="47:56">
      <c r="AU663" s="52" t="str">
        <f>IF(参照!A663="","",参照!A663)</f>
        <v>A0338</v>
      </c>
      <c r="AV663" s="52" t="str">
        <f>IF(参照!B663="","",参照!B663)</f>
        <v>エッセンシャルエナジー(株)</v>
      </c>
      <c r="AW663" s="52">
        <f>IF(参照!C663="","",参照!C663)</f>
        <v>4.9299999999999995E-4</v>
      </c>
      <c r="AX663" s="52" t="str">
        <f>IF(参照!D663="","",参照!D663)</f>
        <v/>
      </c>
      <c r="AY663" s="52">
        <f>IF(参照!E663="","",参照!E663)</f>
        <v>4.37E-4</v>
      </c>
      <c r="AZ663" s="52" t="str">
        <f>IF(参照!F663="","",参照!F663)</f>
        <v>エッセンシャルエナジー(株)</v>
      </c>
      <c r="BA663" s="52" t="str">
        <f>IF(参照!G663="","",参照!G663)</f>
        <v>エッセンシャルエナジー(株)_</v>
      </c>
      <c r="BB663" s="52">
        <f t="shared" si="41"/>
        <v>0.437</v>
      </c>
      <c r="BD663" s="52" t="str">
        <f>IF(参照!L663="","",参照!L663)</f>
        <v/>
      </c>
    </row>
    <row r="664" spans="47:56">
      <c r="AU664" s="52" t="str">
        <f>IF(参照!A664="","",参照!A664)</f>
        <v>A0340</v>
      </c>
      <c r="AV664" s="52" t="str">
        <f>IF(参照!B664="","",参照!B664)</f>
        <v>(株)エージーピー　</v>
      </c>
      <c r="AW664" s="52">
        <f>IF(参照!C664="","",参照!C664)</f>
        <v>3.8299999999999999E-4</v>
      </c>
      <c r="AX664" s="52" t="str">
        <f>IF(参照!D664="","",参照!D664)</f>
        <v/>
      </c>
      <c r="AY664" s="52">
        <f>IF(参照!E664="","",参照!E664)</f>
        <v>3.2699999999999998E-4</v>
      </c>
      <c r="AZ664" s="52" t="str">
        <f>IF(参照!F664="","",参照!F664)</f>
        <v>(株)エージーピー　</v>
      </c>
      <c r="BA664" s="52" t="str">
        <f>IF(参照!G664="","",参照!G664)</f>
        <v>(株)エージーピー　_</v>
      </c>
      <c r="BB664" s="52">
        <f t="shared" si="41"/>
        <v>0.32699999999999996</v>
      </c>
      <c r="BD664" s="52" t="str">
        <f>IF(参照!L664="","",参照!L664)</f>
        <v/>
      </c>
    </row>
    <row r="665" spans="47:56">
      <c r="AU665" s="52" t="str">
        <f>IF(参照!A665="","",参照!A665)</f>
        <v>A0342</v>
      </c>
      <c r="AV665" s="52" t="str">
        <f>IF(参照!B665="","",参照!B665)</f>
        <v>(株)いちき串木野電力</v>
      </c>
      <c r="AW665" s="52">
        <f>IF(参照!C665="","",参照!C665)</f>
        <v>5.5099999999999995E-4</v>
      </c>
      <c r="AX665" s="52" t="str">
        <f>IF(参照!D665="","",参照!D665)</f>
        <v/>
      </c>
      <c r="AY665" s="52">
        <f>IF(参照!E665="","",参照!E665)</f>
        <v>5.3399999999999997E-4</v>
      </c>
      <c r="AZ665" s="52" t="str">
        <f>IF(参照!F665="","",参照!F665)</f>
        <v>(株)いちき串木野電力</v>
      </c>
      <c r="BA665" s="52" t="str">
        <f>IF(参照!G665="","",参照!G665)</f>
        <v>(株)いちき串木野電力_</v>
      </c>
      <c r="BB665" s="52">
        <f t="shared" si="41"/>
        <v>0.53399999999999992</v>
      </c>
      <c r="BD665" s="52" t="str">
        <f>IF(参照!L665="","",参照!L665)</f>
        <v/>
      </c>
    </row>
    <row r="666" spans="47:56">
      <c r="AU666" s="52" t="str">
        <f>IF(参照!A666="","",参照!A666)</f>
        <v>A0343</v>
      </c>
      <c r="AV666" s="52" t="str">
        <f>IF(参照!B666="","",参照!B666)</f>
        <v>(株)クローバー・テクノロジーズ(旧：四つ葉電力(株))</v>
      </c>
      <c r="AW666" s="52">
        <f>IF(参照!C666="","",参照!C666)</f>
        <v>4.3100000000000001E-4</v>
      </c>
      <c r="AX666" s="52" t="str">
        <f>IF(参照!D666="","",参照!D666)</f>
        <v/>
      </c>
      <c r="AY666" s="52">
        <f>IF(参照!E666="","",参照!E666)</f>
        <v>4.7899999999999999E-4</v>
      </c>
      <c r="AZ666" s="52" t="str">
        <f>IF(参照!F666="","",参照!F666)</f>
        <v>(株)クローバー・テクノロジーズ(旧：四つ葉電力(株))</v>
      </c>
      <c r="BA666" s="52" t="str">
        <f>IF(参照!G666="","",参照!G666)</f>
        <v>(株)クローバー・テクノロジーズ(旧：四つ葉電力(株))_</v>
      </c>
      <c r="BB666" s="52">
        <f t="shared" si="41"/>
        <v>0.47899999999999998</v>
      </c>
      <c r="BD666" s="52" t="str">
        <f>IF(参照!L666="","",参照!L666)</f>
        <v/>
      </c>
    </row>
    <row r="667" spans="47:56">
      <c r="AU667" s="52" t="str">
        <f>IF(参照!A667="","",参照!A667)</f>
        <v>A0344</v>
      </c>
      <c r="AV667" s="52" t="str">
        <f>IF(参照!B667="","",参照!B667)</f>
        <v>西武ガス(株)</v>
      </c>
      <c r="AW667" s="52">
        <f>IF(参照!C667="","",参照!C667)</f>
        <v>3.6400000000000001E-4</v>
      </c>
      <c r="AX667" s="52" t="str">
        <f>IF(参照!D667="","",参照!D667)</f>
        <v/>
      </c>
      <c r="AY667" s="52">
        <f>IF(参照!E667="","",参照!E667)</f>
        <v>3.0800000000000001E-4</v>
      </c>
      <c r="AZ667" s="52" t="str">
        <f>IF(参照!F667="","",参照!F667)</f>
        <v>西武ガス(株)</v>
      </c>
      <c r="BA667" s="52" t="str">
        <f>IF(参照!G667="","",参照!G667)</f>
        <v>西武ガス(株)_</v>
      </c>
      <c r="BB667" s="52">
        <f t="shared" si="41"/>
        <v>0.308</v>
      </c>
      <c r="BD667" s="52" t="str">
        <f>IF(参照!L667="","",参照!L667)</f>
        <v/>
      </c>
    </row>
    <row r="668" spans="47:56">
      <c r="AU668" s="52" t="str">
        <f>IF(参照!A668="","",参照!A668)</f>
        <v>A0345</v>
      </c>
      <c r="AV668" s="52" t="str">
        <f>IF(参照!B668="","",参照!B668)</f>
        <v>松本ガス(株)</v>
      </c>
      <c r="AW668" s="52">
        <f>IF(参照!C668="","",参照!C668)</f>
        <v>3.6400000000000001E-4</v>
      </c>
      <c r="AX668" s="52" t="str">
        <f>IF(参照!D668="","",参照!D668)</f>
        <v/>
      </c>
      <c r="AY668" s="52">
        <f>IF(参照!E668="","",参照!E668)</f>
        <v>3.0800000000000001E-4</v>
      </c>
      <c r="AZ668" s="52" t="str">
        <f>IF(参照!F668="","",参照!F668)</f>
        <v>松本ガス(株)</v>
      </c>
      <c r="BA668" s="52" t="str">
        <f>IF(参照!G668="","",参照!G668)</f>
        <v>松本ガス(株)_</v>
      </c>
      <c r="BB668" s="52">
        <f t="shared" si="41"/>
        <v>0.308</v>
      </c>
      <c r="BD668" s="52" t="str">
        <f>IF(参照!L668="","",参照!L668)</f>
        <v/>
      </c>
    </row>
    <row r="669" spans="47:56">
      <c r="AU669" s="52" t="str">
        <f>IF(参照!A669="","",参照!A669)</f>
        <v>A0347</v>
      </c>
      <c r="AV669" s="52" t="str">
        <f>IF(参照!B669="","",参照!B669)</f>
        <v>ＦＴエナジー(株)</v>
      </c>
      <c r="AW669" s="52">
        <f>IF(参照!C669="","",参照!C669)</f>
        <v>4.7100000000000001E-4</v>
      </c>
      <c r="AX669" s="52" t="str">
        <f>IF(参照!D669="","",参照!D669)</f>
        <v/>
      </c>
      <c r="AY669" s="52">
        <f>IF(参照!E669="","",参照!E669)</f>
        <v>4.5600000000000003E-4</v>
      </c>
      <c r="AZ669" s="52" t="str">
        <f>IF(参照!F669="","",参照!F669)</f>
        <v>ＦＴエナジー(株)</v>
      </c>
      <c r="BA669" s="52" t="str">
        <f>IF(参照!G669="","",参照!G669)</f>
        <v>ＦＴエナジー(株)_</v>
      </c>
      <c r="BB669" s="52">
        <f t="shared" si="41"/>
        <v>0.45600000000000002</v>
      </c>
      <c r="BD669" s="52" t="str">
        <f>IF(参照!L669="","",参照!L669)</f>
        <v/>
      </c>
    </row>
    <row r="670" spans="47:56">
      <c r="AU670" s="52" t="str">
        <f>IF(参照!A670="","",参照!A670)</f>
        <v>A0348</v>
      </c>
      <c r="AV670" s="52" t="str">
        <f>IF(参照!B670="","",参照!B670)</f>
        <v>南部だんだんエナジー(株)</v>
      </c>
      <c r="AW670" s="52">
        <f>IF(参照!C670="","",参照!C670)</f>
        <v>2.3499999999999999E-4</v>
      </c>
      <c r="AX670" s="52" t="str">
        <f>IF(参照!D670="","",参照!D670)</f>
        <v/>
      </c>
      <c r="AY670" s="52">
        <f>IF(参照!E670="","",参照!E670)</f>
        <v>4.4700000000000002E-4</v>
      </c>
      <c r="AZ670" s="52" t="str">
        <f>IF(参照!F670="","",参照!F670)</f>
        <v>南部だんだんエナジー(株)</v>
      </c>
      <c r="BA670" s="52" t="str">
        <f>IF(参照!G670="","",参照!G670)</f>
        <v>南部だんだんエナジー(株)_</v>
      </c>
      <c r="BB670" s="52">
        <f t="shared" si="41"/>
        <v>0.44700000000000001</v>
      </c>
      <c r="BD670" s="52" t="str">
        <f>IF(参照!L670="","",参照!L670)</f>
        <v/>
      </c>
    </row>
    <row r="671" spans="47:56">
      <c r="AU671" s="52" t="str">
        <f>IF(参照!A671="","",参照!A671)</f>
        <v>A0349</v>
      </c>
      <c r="AV671" s="52" t="str">
        <f>IF(参照!B671="","",参照!B671)</f>
        <v>(株)エフエネ</v>
      </c>
      <c r="AW671" s="52">
        <f>IF(参照!C671="","",参照!C671)</f>
        <v>5.1199999999999998E-4</v>
      </c>
      <c r="AX671" s="52" t="str">
        <f>IF(参照!D671="","",参照!D671)</f>
        <v/>
      </c>
      <c r="AY671" s="52">
        <f>IF(参照!E671="","",参照!E671)</f>
        <v>5.5800000000000001E-4</v>
      </c>
      <c r="AZ671" s="52" t="str">
        <f>IF(参照!F671="","",参照!F671)</f>
        <v>(株)エフエネ</v>
      </c>
      <c r="BA671" s="52" t="str">
        <f>IF(参照!G671="","",参照!G671)</f>
        <v>(株)エフエネ_</v>
      </c>
      <c r="BB671" s="52">
        <f t="shared" si="41"/>
        <v>0.55800000000000005</v>
      </c>
      <c r="BD671" s="52" t="str">
        <f>IF(参照!L671="","",参照!L671)</f>
        <v/>
      </c>
    </row>
    <row r="672" spans="47:56">
      <c r="AU672" s="52" t="str">
        <f>IF(参照!A672="","",参照!A672)</f>
        <v>A0350</v>
      </c>
      <c r="AV672" s="52" t="str">
        <f>IF(参照!B672="","",参照!B672)</f>
        <v>こなんウルトラパワー(株)</v>
      </c>
      <c r="AW672" s="52">
        <f>IF(参照!C672="","",参照!C672)</f>
        <v>2.8299999999999999E-4</v>
      </c>
      <c r="AX672" s="52" t="str">
        <f>IF(参照!D672="","",参照!D672)</f>
        <v/>
      </c>
      <c r="AY672" s="52">
        <f>IF(参照!E672="","",参照!E672)</f>
        <v>4.55E-4</v>
      </c>
      <c r="AZ672" s="52" t="str">
        <f>IF(参照!F672="","",参照!F672)</f>
        <v>こなんウルトラパワー(株)</v>
      </c>
      <c r="BA672" s="52" t="str">
        <f>IF(参照!G672="","",参照!G672)</f>
        <v>こなんウルトラパワー(株)_</v>
      </c>
      <c r="BB672" s="52">
        <f t="shared" si="41"/>
        <v>0.45500000000000002</v>
      </c>
      <c r="BD672" s="52" t="str">
        <f>IF(参照!L672="","",参照!L672)</f>
        <v/>
      </c>
    </row>
    <row r="673" spans="47:56">
      <c r="AU673" s="52" t="str">
        <f>IF(参照!A673="","",参照!A673)</f>
        <v>A0351</v>
      </c>
      <c r="AV673" s="52" t="str">
        <f>IF(参照!B673="","",参照!B673)</f>
        <v>(株)ＣＨＩＢＡむつざわエナジー</v>
      </c>
      <c r="AW673" s="52">
        <f>IF(参照!C673="","",参照!C673)</f>
        <v>3.2499999999999999E-4</v>
      </c>
      <c r="AX673" s="52" t="str">
        <f>IF(参照!D673="","",参照!D673)</f>
        <v/>
      </c>
      <c r="AY673" s="52">
        <f>IF(参照!E673="","",参照!E673)</f>
        <v>5.7600000000000001E-4</v>
      </c>
      <c r="AZ673" s="52" t="str">
        <f>IF(参照!F673="","",参照!F673)</f>
        <v>(株)ＣＨＩＢＡむつざわエナジー</v>
      </c>
      <c r="BA673" s="52" t="str">
        <f>IF(参照!G673="","",参照!G673)</f>
        <v>(株)ＣＨＩＢＡむつざわエナジー_</v>
      </c>
      <c r="BB673" s="52">
        <f t="shared" si="41"/>
        <v>0.57600000000000007</v>
      </c>
      <c r="BD673" s="52" t="str">
        <f>IF(参照!L673="","",参照!L673)</f>
        <v/>
      </c>
    </row>
    <row r="674" spans="47:56">
      <c r="AU674" s="52" t="str">
        <f>IF(参照!A674="","",参照!A674)</f>
        <v>A0352</v>
      </c>
      <c r="AV674" s="52" t="str">
        <f>IF(参照!B674="","",参照!B674)</f>
        <v>(株)関西空調　</v>
      </c>
      <c r="AW674" s="52">
        <f>IF(参照!C674="","",参照!C674)</f>
        <v>4.7399999999999997E-4</v>
      </c>
      <c r="AX674" s="52" t="str">
        <f>IF(参照!D674="","",参照!D674)</f>
        <v/>
      </c>
      <c r="AY674" s="52">
        <f>IF(参照!E674="","",参照!E674)</f>
        <v>5.2500000000000008E-4</v>
      </c>
      <c r="AZ674" s="52" t="str">
        <f>IF(参照!F674="","",参照!F674)</f>
        <v>(株)関西空調　</v>
      </c>
      <c r="BA674" s="52" t="str">
        <f>IF(参照!G674="","",参照!G674)</f>
        <v>(株)関西空調　_</v>
      </c>
      <c r="BB674" s="52">
        <f t="shared" si="41"/>
        <v>0.52500000000000002</v>
      </c>
      <c r="BD674" s="52" t="str">
        <f>IF(参照!L674="","",参照!L674)</f>
        <v/>
      </c>
    </row>
    <row r="675" spans="47:56">
      <c r="AU675" s="52" t="str">
        <f>IF(参照!A675="","",参照!A675)</f>
        <v>A0353</v>
      </c>
      <c r="AV675" s="52" t="str">
        <f>IF(参照!B675="","",参照!B675)</f>
        <v>奥出雲電力(株)</v>
      </c>
      <c r="AW675" s="52">
        <f>IF(参照!C675="","",参照!C675)</f>
        <v>1.65E-4</v>
      </c>
      <c r="AX675" s="52" t="str">
        <f>IF(参照!D675="","",参照!D675)</f>
        <v/>
      </c>
      <c r="AY675" s="52">
        <f>IF(参照!E675="","",参照!E675)</f>
        <v>4.6799999999999999E-4</v>
      </c>
      <c r="AZ675" s="52" t="str">
        <f>IF(参照!F675="","",参照!F675)</f>
        <v>奥出雲電力(株)</v>
      </c>
      <c r="BA675" s="52" t="str">
        <f>IF(参照!G675="","",参照!G675)</f>
        <v>奥出雲電力(株)_</v>
      </c>
      <c r="BB675" s="52">
        <f t="shared" si="41"/>
        <v>0.46799999999999997</v>
      </c>
      <c r="BD675" s="52" t="str">
        <f>IF(参照!L675="","",参照!L675)</f>
        <v/>
      </c>
    </row>
    <row r="676" spans="47:56">
      <c r="AU676" s="52" t="str">
        <f>IF(参照!A676="","",参照!A676)</f>
        <v>A0355</v>
      </c>
      <c r="AV676" s="52" t="str">
        <f>IF(参照!B676="","",参照!B676)</f>
        <v>中央電力(株)</v>
      </c>
      <c r="AW676" s="52">
        <f>IF(参照!C676="","",参照!C676)</f>
        <v>4.7699999999999999E-4</v>
      </c>
      <c r="AX676" s="52" t="str">
        <f>IF(参照!D676="","",参照!D676)</f>
        <v>メニューA</v>
      </c>
      <c r="AY676" s="52">
        <f>IF(参照!E676="","",参照!E676)</f>
        <v>0</v>
      </c>
      <c r="AZ676" s="52" t="str">
        <f>IF(参照!F676="","",参照!F676)</f>
        <v>中央電力(株)</v>
      </c>
      <c r="BA676" s="52" t="str">
        <f>IF(参照!G676="","",参照!G676)</f>
        <v>中央電力(株)_メニューA</v>
      </c>
      <c r="BB676" s="52">
        <f t="shared" si="41"/>
        <v>0</v>
      </c>
      <c r="BD676" s="52" t="str">
        <f>IF(参照!L676="","",参照!L676)</f>
        <v/>
      </c>
    </row>
    <row r="677" spans="47:56">
      <c r="AU677" s="52" t="str">
        <f>IF(参照!A677="","",参照!A677)</f>
        <v/>
      </c>
      <c r="AV677" s="52" t="str">
        <f>IF(参照!B677="","",参照!B677)</f>
        <v/>
      </c>
      <c r="AW677" s="52" t="str">
        <f>IF(参照!C677="","",参照!C677)</f>
        <v/>
      </c>
      <c r="AX677" s="52" t="str">
        <f>IF(参照!D677="","",参照!D677)</f>
        <v>メニューB</v>
      </c>
      <c r="AY677" s="52">
        <f>IF(参照!E677="","",参照!E677)</f>
        <v>0</v>
      </c>
      <c r="AZ677" s="52" t="str">
        <f>IF(参照!F677="","",参照!F677)</f>
        <v>中央電力(株)</v>
      </c>
      <c r="BA677" s="52" t="str">
        <f>IF(参照!G677="","",参照!G677)</f>
        <v>中央電力(株)_メニューB</v>
      </c>
      <c r="BB677" s="52">
        <f t="shared" si="41"/>
        <v>0</v>
      </c>
      <c r="BD677" s="52" t="str">
        <f>IF(参照!L677="","",参照!L677)</f>
        <v/>
      </c>
    </row>
    <row r="678" spans="47:56">
      <c r="AU678" s="52" t="str">
        <f>IF(参照!A678="","",参照!A678)</f>
        <v/>
      </c>
      <c r="AV678" s="52" t="str">
        <f>IF(参照!B678="","",参照!B678)</f>
        <v/>
      </c>
      <c r="AW678" s="52" t="str">
        <f>IF(参照!C678="","",参照!C678)</f>
        <v/>
      </c>
      <c r="AX678" s="52" t="str">
        <f>IF(参照!D678="","",参照!D678)</f>
        <v>メニューC</v>
      </c>
      <c r="AY678" s="52">
        <f>IF(参照!E678="","",参照!E678)</f>
        <v>0</v>
      </c>
      <c r="AZ678" s="52" t="str">
        <f>IF(参照!F678="","",参照!F678)</f>
        <v>中央電力(株)</v>
      </c>
      <c r="BA678" s="52" t="str">
        <f>IF(参照!G678="","",参照!G678)</f>
        <v>中央電力(株)_メニューC</v>
      </c>
      <c r="BB678" s="52">
        <f t="shared" si="41"/>
        <v>0</v>
      </c>
      <c r="BD678" s="52" t="str">
        <f>IF(参照!L678="","",参照!L678)</f>
        <v/>
      </c>
    </row>
    <row r="679" spans="47:56">
      <c r="AU679" s="52" t="str">
        <f>IF(参照!A679="","",参照!A679)</f>
        <v/>
      </c>
      <c r="AV679" s="52" t="str">
        <f>IF(参照!B679="","",参照!B679)</f>
        <v/>
      </c>
      <c r="AW679" s="52" t="str">
        <f>IF(参照!C679="","",参照!C679)</f>
        <v/>
      </c>
      <c r="AX679" s="52" t="str">
        <f>IF(参照!D679="","",参照!D679)</f>
        <v>メニューD(残差)</v>
      </c>
      <c r="AY679" s="52">
        <f>IF(参照!E679="","",参照!E679)</f>
        <v>4.8499999999999997E-4</v>
      </c>
      <c r="AZ679" s="52" t="str">
        <f>IF(参照!F679="","",参照!F679)</f>
        <v>中央電力(株)</v>
      </c>
      <c r="BA679" s="52" t="str">
        <f>IF(参照!G679="","",参照!G679)</f>
        <v>中央電力(株)_メニューD(残差)</v>
      </c>
      <c r="BB679" s="52">
        <f t="shared" si="41"/>
        <v>0.48499999999999999</v>
      </c>
      <c r="BD679" s="52" t="str">
        <f>IF(参照!L679="","",参照!L679)</f>
        <v/>
      </c>
    </row>
    <row r="680" spans="47:56">
      <c r="AU680" s="52" t="str">
        <f>IF(参照!A680="","",参照!A680)</f>
        <v/>
      </c>
      <c r="AV680" s="52" t="str">
        <f>IF(参照!B680="","",参照!B680)</f>
        <v/>
      </c>
      <c r="AW680" s="52" t="str">
        <f>IF(参照!C680="","",参照!C680)</f>
        <v/>
      </c>
      <c r="AX680" s="52" t="str">
        <f>IF(参照!D680="","",参照!D680)</f>
        <v>(参考値)事業者全体</v>
      </c>
      <c r="AY680" s="52">
        <f>IF(参照!E680="","",参照!E680)</f>
        <v>4.8999999999999998E-4</v>
      </c>
      <c r="AZ680" s="52" t="str">
        <f>IF(参照!F680="","",参照!F680)</f>
        <v>中央電力(株)</v>
      </c>
      <c r="BA680" s="52" t="str">
        <f>IF(参照!G680="","",参照!G680)</f>
        <v>中央電力(株)_(参考値)事業者全体</v>
      </c>
      <c r="BB680" s="52">
        <f t="shared" si="41"/>
        <v>0.49</v>
      </c>
      <c r="BD680" s="52" t="str">
        <f>IF(参照!L680="","",参照!L680)</f>
        <v/>
      </c>
    </row>
    <row r="681" spans="47:56">
      <c r="AU681" s="52" t="str">
        <f>IF(参照!A681="","",参照!A681)</f>
        <v>A0356</v>
      </c>
      <c r="AV681" s="52" t="str">
        <f>IF(参照!B681="","",参照!B681)</f>
        <v>(株)成田香取エネルギー</v>
      </c>
      <c r="AW681" s="52">
        <f>IF(参照!C681="","",参照!C681)</f>
        <v>3.4699999999999998E-4</v>
      </c>
      <c r="AX681" s="52" t="str">
        <f>IF(参照!D681="","",参照!D681)</f>
        <v/>
      </c>
      <c r="AY681" s="52">
        <f>IF(参照!E681="","",参照!E681)</f>
        <v>4.3300000000000001E-4</v>
      </c>
      <c r="AZ681" s="52" t="str">
        <f>IF(参照!F681="","",参照!F681)</f>
        <v>(株)成田香取エネルギー</v>
      </c>
      <c r="BA681" s="52" t="str">
        <f>IF(参照!G681="","",参照!G681)</f>
        <v>(株)成田香取エネルギー_</v>
      </c>
      <c r="BB681" s="52">
        <f t="shared" si="41"/>
        <v>0.433</v>
      </c>
      <c r="BD681" s="52" t="str">
        <f>IF(参照!L681="","",参照!L681)</f>
        <v/>
      </c>
    </row>
    <row r="682" spans="47:56">
      <c r="AU682" s="52" t="str">
        <f>IF(参照!A682="","",参照!A682)</f>
        <v>A0360</v>
      </c>
      <c r="AV682" s="52" t="str">
        <f>IF(参照!B682="","",参照!B682)</f>
        <v>グローバルソリューションサービス(株)</v>
      </c>
      <c r="AW682" s="52">
        <f>IF(参照!C682="","",参照!C682)</f>
        <v>5.0000000000000001E-4</v>
      </c>
      <c r="AX682" s="52" t="str">
        <f>IF(参照!D682="","",参照!D682)</f>
        <v/>
      </c>
      <c r="AY682" s="52">
        <f>IF(参照!E682="","",参照!E682)</f>
        <v>5.4199999999999995E-4</v>
      </c>
      <c r="AZ682" s="52" t="str">
        <f>IF(参照!F682="","",参照!F682)</f>
        <v>グローバルソリューションサービス(株)</v>
      </c>
      <c r="BA682" s="52" t="str">
        <f>IF(参照!G682="","",参照!G682)</f>
        <v>グローバルソリューションサービス(株)_</v>
      </c>
      <c r="BB682" s="52">
        <f t="shared" si="41"/>
        <v>0.54199999999999993</v>
      </c>
      <c r="BD682" s="52" t="str">
        <f>IF(参照!L682="","",参照!L682)</f>
        <v/>
      </c>
    </row>
    <row r="683" spans="47:56">
      <c r="AU683" s="52" t="str">
        <f>IF(参照!A683="","",参照!A683)</f>
        <v>A0362</v>
      </c>
      <c r="AV683" s="52" t="str">
        <f>IF(参照!B683="","",参照!B683)</f>
        <v>(株)ＣＷＳ</v>
      </c>
      <c r="AW683" s="52">
        <f>IF(参照!C683="","",参照!C683)</f>
        <v>2.5000000000000001E-4</v>
      </c>
      <c r="AX683" s="52" t="str">
        <f>IF(参照!D683="","",参照!D683)</f>
        <v/>
      </c>
      <c r="AY683" s="52">
        <f>IF(参照!E683="","",参照!E683)</f>
        <v>3.01E-4</v>
      </c>
      <c r="AZ683" s="52" t="str">
        <f>IF(参照!F683="","",参照!F683)</f>
        <v>(株)ＣＷＳ</v>
      </c>
      <c r="BA683" s="52" t="str">
        <f>IF(参照!G683="","",参照!G683)</f>
        <v>(株)ＣＷＳ_</v>
      </c>
      <c r="BB683" s="52">
        <f t="shared" si="41"/>
        <v>0.30099999999999999</v>
      </c>
      <c r="BD683" s="52" t="str">
        <f>IF(参照!L683="","",参照!L683)</f>
        <v/>
      </c>
    </row>
    <row r="684" spans="47:56">
      <c r="AU684" s="52" t="str">
        <f>IF(参照!A684="","",参照!A684)</f>
        <v>A0364</v>
      </c>
      <c r="AV684" s="52" t="str">
        <f>IF(参照!B684="","",参照!B684)</f>
        <v>ふくしま新電力(株)</v>
      </c>
      <c r="AW684" s="52">
        <f>IF(参照!C684="","",参照!C684)</f>
        <v>4.9799999999999996E-4</v>
      </c>
      <c r="AX684" s="52" t="str">
        <f>IF(参照!D684="","",参照!D684)</f>
        <v/>
      </c>
      <c r="AY684" s="52">
        <f>IF(参照!E684="","",参照!E684)</f>
        <v>4.8299999999999998E-4</v>
      </c>
      <c r="AZ684" s="52" t="str">
        <f>IF(参照!F684="","",参照!F684)</f>
        <v>ふくしま新電力(株)</v>
      </c>
      <c r="BA684" s="52" t="str">
        <f>IF(参照!G684="","",参照!G684)</f>
        <v>ふくしま新電力(株)_</v>
      </c>
      <c r="BB684" s="52">
        <f t="shared" si="41"/>
        <v>0.48299999999999998</v>
      </c>
      <c r="BD684" s="52" t="str">
        <f>IF(参照!L684="","",参照!L684)</f>
        <v/>
      </c>
    </row>
    <row r="685" spans="47:56">
      <c r="AU685" s="52" t="str">
        <f>IF(参照!A685="","",参照!A685)</f>
        <v>A0365</v>
      </c>
      <c r="AV685" s="52" t="str">
        <f>IF(参照!B685="","",参照!B685)</f>
        <v>ティーダッシュ合同会社</v>
      </c>
      <c r="AW685" s="52">
        <f>IF(参照!C685="","",参照!C685)</f>
        <v>5.1199999999999998E-4</v>
      </c>
      <c r="AX685" s="52" t="str">
        <f>IF(参照!D685="","",参照!D685)</f>
        <v/>
      </c>
      <c r="AY685" s="52">
        <f>IF(参照!E685="","",参照!E685)</f>
        <v>4.5600000000000003E-4</v>
      </c>
      <c r="AZ685" s="52" t="str">
        <f>IF(参照!F685="","",参照!F685)</f>
        <v>ティーダッシュ合同会社</v>
      </c>
      <c r="BA685" s="52" t="str">
        <f>IF(参照!G685="","",参照!G685)</f>
        <v>ティーダッシュ合同会社_</v>
      </c>
      <c r="BB685" s="52">
        <f t="shared" si="41"/>
        <v>0.45600000000000002</v>
      </c>
      <c r="BD685" s="52" t="str">
        <f>IF(参照!L685="","",参照!L685)</f>
        <v/>
      </c>
    </row>
    <row r="686" spans="47:56">
      <c r="AU686" s="52" t="str">
        <f>IF(参照!A686="","",参照!A686)</f>
        <v>A0366</v>
      </c>
      <c r="AV686" s="52" t="str">
        <f>IF(参照!B686="","",参照!B686)</f>
        <v>(株)エネクスライフサービス</v>
      </c>
      <c r="AW686" s="52">
        <f>IF(参照!C686="","",参照!C686)</f>
        <v>4.6999999999999999E-4</v>
      </c>
      <c r="AX686" s="52" t="str">
        <f>IF(参照!D686="","",参照!D686)</f>
        <v/>
      </c>
      <c r="AY686" s="52">
        <f>IF(参照!E686="","",参照!E686)</f>
        <v>4.1100000000000002E-4</v>
      </c>
      <c r="AZ686" s="52" t="str">
        <f>IF(参照!F686="","",参照!F686)</f>
        <v>(株)エネクスライフサービス</v>
      </c>
      <c r="BA686" s="52" t="str">
        <f>IF(参照!G686="","",参照!G686)</f>
        <v>(株)エネクスライフサービス_</v>
      </c>
      <c r="BB686" s="52">
        <f t="shared" si="41"/>
        <v>0.41100000000000003</v>
      </c>
      <c r="BD686" s="52" t="str">
        <f>IF(参照!L686="","",参照!L686)</f>
        <v/>
      </c>
    </row>
    <row r="687" spans="47:56">
      <c r="AU687" s="52" t="str">
        <f>IF(参照!A687="","",参照!A687)</f>
        <v>A0367</v>
      </c>
      <c r="AV687" s="52" t="str">
        <f>IF(参照!B687="","",参照!B687)</f>
        <v>ネイチャーエナジー小国(株)</v>
      </c>
      <c r="AW687" s="52">
        <f>IF(参照!C687="","",参照!C687)</f>
        <v>2.4899999999999998E-4</v>
      </c>
      <c r="AX687" s="52" t="str">
        <f>IF(参照!D687="","",参照!D687)</f>
        <v/>
      </c>
      <c r="AY687" s="52">
        <f>IF(参照!E687="","",参照!E687)</f>
        <v>3.2200000000000002E-4</v>
      </c>
      <c r="AZ687" s="52" t="str">
        <f>IF(参照!F687="","",参照!F687)</f>
        <v>ネイチャーエナジー小国(株)</v>
      </c>
      <c r="BA687" s="52" t="str">
        <f>IF(参照!G687="","",参照!G687)</f>
        <v>ネイチャーエナジー小国(株)_</v>
      </c>
      <c r="BB687" s="52">
        <f t="shared" si="41"/>
        <v>0.32200000000000001</v>
      </c>
      <c r="BD687" s="52" t="str">
        <f>IF(参照!L687="","",参照!L687)</f>
        <v/>
      </c>
    </row>
    <row r="688" spans="47:56">
      <c r="AU688" s="52" t="str">
        <f>IF(参照!A688="","",参照!A688)</f>
        <v>A0368</v>
      </c>
      <c r="AV688" s="52" t="str">
        <f>IF(参照!B688="","",参照!B688)</f>
        <v>リエスパワーネクスト(株)</v>
      </c>
      <c r="AW688" s="52">
        <f>IF(参照!C688="","",参照!C688)</f>
        <v>5.0799999999999999E-4</v>
      </c>
      <c r="AX688" s="52" t="str">
        <f>IF(参照!D688="","",参照!D688)</f>
        <v/>
      </c>
      <c r="AY688" s="52">
        <f>IF(参照!E688="","",参照!E688)</f>
        <v>4.2400000000000001E-4</v>
      </c>
      <c r="AZ688" s="52" t="str">
        <f>IF(参照!F688="","",参照!F688)</f>
        <v>リエスパワーネクスト(株)</v>
      </c>
      <c r="BA688" s="52" t="str">
        <f>IF(参照!G688="","",参照!G688)</f>
        <v>リエスパワーネクスト(株)_</v>
      </c>
      <c r="BB688" s="52">
        <f t="shared" si="41"/>
        <v>0.42399999999999999</v>
      </c>
      <c r="BD688" s="52" t="str">
        <f>IF(参照!L688="","",参照!L688)</f>
        <v/>
      </c>
    </row>
    <row r="689" spans="47:56">
      <c r="AU689" s="52" t="str">
        <f>IF(参照!A689="","",参照!A689)</f>
        <v>A0369</v>
      </c>
      <c r="AV689" s="52" t="str">
        <f>IF(参照!B689="","",参照!B689)</f>
        <v>京都生活協同組合</v>
      </c>
      <c r="AW689" s="52">
        <f>IF(参照!C689="","",参照!C689)</f>
        <v>3.7300000000000001E-4</v>
      </c>
      <c r="AX689" s="52" t="str">
        <f>IF(参照!D689="","",参照!D689)</f>
        <v>メニューA</v>
      </c>
      <c r="AY689" s="52">
        <f>IF(参照!E689="","",参照!E689)</f>
        <v>0</v>
      </c>
      <c r="AZ689" s="52" t="str">
        <f>IF(参照!F689="","",参照!F689)</f>
        <v>京都生活協同組合</v>
      </c>
      <c r="BA689" s="52" t="str">
        <f>IF(参照!G689="","",参照!G689)</f>
        <v>京都生活協同組合_メニューA</v>
      </c>
      <c r="BB689" s="52">
        <f t="shared" si="41"/>
        <v>0</v>
      </c>
      <c r="BD689" s="52" t="str">
        <f>IF(参照!L689="","",参照!L689)</f>
        <v/>
      </c>
    </row>
    <row r="690" spans="47:56">
      <c r="AU690" s="52" t="str">
        <f>IF(参照!A690="","",参照!A690)</f>
        <v/>
      </c>
      <c r="AV690" s="52" t="str">
        <f>IF(参照!B690="","",参照!B690)</f>
        <v/>
      </c>
      <c r="AW690" s="52" t="str">
        <f>IF(参照!C690="","",参照!C690)</f>
        <v/>
      </c>
      <c r="AX690" s="52" t="str">
        <f>IF(参照!D690="","",参照!D690)</f>
        <v>メニューB(残差)</v>
      </c>
      <c r="AY690" s="52">
        <f>IF(参照!E690="","",参照!E690)</f>
        <v>3.19E-4</v>
      </c>
      <c r="AZ690" s="52" t="str">
        <f>IF(参照!F690="","",参照!F690)</f>
        <v>京都生活協同組合</v>
      </c>
      <c r="BA690" s="52" t="str">
        <f>IF(参照!G690="","",参照!G690)</f>
        <v>京都生活協同組合_メニューB(残差)</v>
      </c>
      <c r="BB690" s="52">
        <f t="shared" si="41"/>
        <v>0.31900000000000001</v>
      </c>
      <c r="BD690" s="52" t="str">
        <f>IF(参照!L690="","",参照!L690)</f>
        <v/>
      </c>
    </row>
    <row r="691" spans="47:56">
      <c r="AU691" s="52" t="str">
        <f>IF(参照!A691="","",参照!A691)</f>
        <v/>
      </c>
      <c r="AV691" s="52" t="str">
        <f>IF(参照!B691="","",参照!B691)</f>
        <v/>
      </c>
      <c r="AW691" s="52" t="str">
        <f>IF(参照!C691="","",参照!C691)</f>
        <v/>
      </c>
      <c r="AX691" s="52" t="str">
        <f>IF(参照!D691="","",参照!D691)</f>
        <v>(参考値)事業者全体</v>
      </c>
      <c r="AY691" s="52">
        <f>IF(参照!E691="","",参照!E691)</f>
        <v>3.39E-4</v>
      </c>
      <c r="AZ691" s="52" t="str">
        <f>IF(参照!F691="","",参照!F691)</f>
        <v>京都生活協同組合</v>
      </c>
      <c r="BA691" s="52" t="str">
        <f>IF(参照!G691="","",参照!G691)</f>
        <v>京都生活協同組合_(参考値)事業者全体</v>
      </c>
      <c r="BB691" s="52">
        <f t="shared" si="41"/>
        <v>0.33900000000000002</v>
      </c>
      <c r="BD691" s="52" t="str">
        <f>IF(参照!L691="","",参照!L691)</f>
        <v/>
      </c>
    </row>
    <row r="692" spans="47:56">
      <c r="AU692" s="52" t="str">
        <f>IF(参照!A692="","",参照!A692)</f>
        <v>A0371</v>
      </c>
      <c r="AV692" s="52" t="str">
        <f>IF(参照!B692="","",参照!B692)</f>
        <v>エネルギーパワー(株)</v>
      </c>
      <c r="AW692" s="52">
        <f>IF(参照!C692="","",参照!C692)</f>
        <v>4.9899999999999999E-4</v>
      </c>
      <c r="AX692" s="52" t="str">
        <f>IF(参照!D692="","",参照!D692)</f>
        <v>メニューA</v>
      </c>
      <c r="AY692" s="52">
        <f>IF(参照!E692="","",参照!E692)</f>
        <v>0</v>
      </c>
      <c r="AZ692" s="52" t="str">
        <f>IF(参照!F692="","",参照!F692)</f>
        <v>エネルギーパワー(株)</v>
      </c>
      <c r="BA692" s="52" t="str">
        <f>IF(参照!G692="","",参照!G692)</f>
        <v>エネルギーパワー(株)_メニューA</v>
      </c>
      <c r="BB692" s="52">
        <f t="shared" si="41"/>
        <v>0</v>
      </c>
      <c r="BD692" s="52" t="str">
        <f>IF(参照!L692="","",参照!L692)</f>
        <v/>
      </c>
    </row>
    <row r="693" spans="47:56">
      <c r="AU693" s="52" t="str">
        <f>IF(参照!A693="","",参照!A693)</f>
        <v/>
      </c>
      <c r="AV693" s="52" t="str">
        <f>IF(参照!B693="","",参照!B693)</f>
        <v/>
      </c>
      <c r="AW693" s="52" t="str">
        <f>IF(参照!C693="","",参照!C693)</f>
        <v/>
      </c>
      <c r="AX693" s="52" t="str">
        <f>IF(参照!D693="","",参照!D693)</f>
        <v>メニューB</v>
      </c>
      <c r="AY693" s="52">
        <f>IF(参照!E693="","",参照!E693)</f>
        <v>0</v>
      </c>
      <c r="AZ693" s="52" t="str">
        <f>IF(参照!F693="","",参照!F693)</f>
        <v>エネルギーパワー(株)</v>
      </c>
      <c r="BA693" s="52" t="str">
        <f>IF(参照!G693="","",参照!G693)</f>
        <v>エネルギーパワー(株)_メニューB</v>
      </c>
      <c r="BB693" s="52">
        <f t="shared" si="41"/>
        <v>0</v>
      </c>
      <c r="BD693" s="52" t="str">
        <f>IF(参照!L693="","",参照!L693)</f>
        <v/>
      </c>
    </row>
    <row r="694" spans="47:56">
      <c r="AU694" s="52" t="str">
        <f>IF(参照!A694="","",参照!A694)</f>
        <v/>
      </c>
      <c r="AV694" s="52" t="str">
        <f>IF(参照!B694="","",参照!B694)</f>
        <v/>
      </c>
      <c r="AW694" s="52" t="str">
        <f>IF(参照!C694="","",参照!C694)</f>
        <v/>
      </c>
      <c r="AX694" s="52" t="str">
        <f>IF(参照!D694="","",参照!D694)</f>
        <v>メニューC</v>
      </c>
      <c r="AY694" s="52">
        <f>IF(参照!E694="","",参照!E694)</f>
        <v>0</v>
      </c>
      <c r="AZ694" s="52" t="str">
        <f>IF(参照!F694="","",参照!F694)</f>
        <v>エネルギーパワー(株)</v>
      </c>
      <c r="BA694" s="52" t="str">
        <f>IF(参照!G694="","",参照!G694)</f>
        <v>エネルギーパワー(株)_メニューC</v>
      </c>
      <c r="BB694" s="52">
        <f t="shared" si="41"/>
        <v>0</v>
      </c>
      <c r="BD694" s="52" t="str">
        <f>IF(参照!L694="","",参照!L694)</f>
        <v/>
      </c>
    </row>
    <row r="695" spans="47:56">
      <c r="AU695" s="52" t="str">
        <f>IF(参照!A695="","",参照!A695)</f>
        <v/>
      </c>
      <c r="AV695" s="52" t="str">
        <f>IF(参照!B695="","",参照!B695)</f>
        <v/>
      </c>
      <c r="AW695" s="52" t="str">
        <f>IF(参照!C695="","",参照!C695)</f>
        <v/>
      </c>
      <c r="AX695" s="52" t="str">
        <f>IF(参照!D695="","",参照!D695)</f>
        <v>メニューD</v>
      </c>
      <c r="AY695" s="52">
        <f>IF(参照!E695="","",参照!E695)</f>
        <v>0</v>
      </c>
      <c r="AZ695" s="52" t="str">
        <f>IF(参照!F695="","",参照!F695)</f>
        <v>エネルギーパワー(株)</v>
      </c>
      <c r="BA695" s="52" t="str">
        <f>IF(参照!G695="","",参照!G695)</f>
        <v>エネルギーパワー(株)_メニューD</v>
      </c>
      <c r="BB695" s="52">
        <f t="shared" si="41"/>
        <v>0</v>
      </c>
      <c r="BD695" s="52" t="str">
        <f>IF(参照!L695="","",参照!L695)</f>
        <v/>
      </c>
    </row>
    <row r="696" spans="47:56">
      <c r="AU696" s="52" t="str">
        <f>IF(参照!A696="","",参照!A696)</f>
        <v/>
      </c>
      <c r="AV696" s="52" t="str">
        <f>IF(参照!B696="","",参照!B696)</f>
        <v/>
      </c>
      <c r="AW696" s="52" t="str">
        <f>IF(参照!C696="","",参照!C696)</f>
        <v/>
      </c>
      <c r="AX696" s="52" t="str">
        <f>IF(参照!D696="","",参照!D696)</f>
        <v>メニューE(残差)</v>
      </c>
      <c r="AY696" s="52">
        <f>IF(参照!E696="","",参照!E696)</f>
        <v>5.31E-4</v>
      </c>
      <c r="AZ696" s="52" t="str">
        <f>IF(参照!F696="","",参照!F696)</f>
        <v>エネルギーパワー(株)</v>
      </c>
      <c r="BA696" s="52" t="str">
        <f>IF(参照!G696="","",参照!G696)</f>
        <v>エネルギーパワー(株)_メニューE(残差)</v>
      </c>
      <c r="BB696" s="52">
        <f t="shared" si="41"/>
        <v>0.53100000000000003</v>
      </c>
      <c r="BD696" s="52" t="str">
        <f>IF(参照!L696="","",参照!L696)</f>
        <v/>
      </c>
    </row>
    <row r="697" spans="47:56">
      <c r="AU697" s="52" t="str">
        <f>IF(参照!A697="","",参照!A697)</f>
        <v/>
      </c>
      <c r="AV697" s="52" t="str">
        <f>IF(参照!B697="","",参照!B697)</f>
        <v/>
      </c>
      <c r="AW697" s="52" t="str">
        <f>IF(参照!C697="","",参照!C697)</f>
        <v/>
      </c>
      <c r="AX697" s="52" t="str">
        <f>IF(参照!D697="","",参照!D697)</f>
        <v>(参考値)事業者全体</v>
      </c>
      <c r="AY697" s="52">
        <f>IF(参照!E697="","",参照!E697)</f>
        <v>5.3499999999999999E-4</v>
      </c>
      <c r="AZ697" s="52" t="str">
        <f>IF(参照!F697="","",参照!F697)</f>
        <v>エネルギーパワー(株)</v>
      </c>
      <c r="BA697" s="52" t="str">
        <f>IF(参照!G697="","",参照!G697)</f>
        <v>エネルギーパワー(株)_(参考値)事業者全体</v>
      </c>
      <c r="BB697" s="52">
        <f t="shared" si="41"/>
        <v>0.53500000000000003</v>
      </c>
      <c r="BD697" s="52" t="str">
        <f>IF(参照!L697="","",参照!L697)</f>
        <v/>
      </c>
    </row>
    <row r="698" spans="47:56">
      <c r="AU698" s="52" t="str">
        <f>IF(参照!A698="","",参照!A698)</f>
        <v>A0372</v>
      </c>
      <c r="AV698" s="52" t="str">
        <f>IF(参照!B698="","",参照!B698)</f>
        <v>(株)グリムスパワー</v>
      </c>
      <c r="AW698" s="52">
        <f>IF(参照!C698="","",参照!C698)</f>
        <v>4.8000000000000001E-4</v>
      </c>
      <c r="AX698" s="52" t="str">
        <f>IF(参照!D698="","",参照!D698)</f>
        <v/>
      </c>
      <c r="AY698" s="52">
        <f>IF(参照!E698="","",参照!E698)</f>
        <v>4.86E-4</v>
      </c>
      <c r="AZ698" s="52" t="str">
        <f>IF(参照!F698="","",参照!F698)</f>
        <v>(株)グリムスパワー</v>
      </c>
      <c r="BA698" s="52" t="str">
        <f>IF(参照!G698="","",参照!G698)</f>
        <v>(株)グリムスパワー_</v>
      </c>
      <c r="BB698" s="52">
        <f t="shared" si="41"/>
        <v>0.48599999999999999</v>
      </c>
      <c r="BD698" s="52" t="str">
        <f>IF(参照!L698="","",参照!L698)</f>
        <v/>
      </c>
    </row>
    <row r="699" spans="47:56">
      <c r="AU699" s="52" t="str">
        <f>IF(参照!A699="","",参照!A699)</f>
        <v>A0373</v>
      </c>
      <c r="AV699" s="52" t="str">
        <f>IF(参照!B699="","",参照!B699)</f>
        <v>日本ファシリティ・ソリューション(株)</v>
      </c>
      <c r="AW699" s="52">
        <f>IF(参照!C699="","",参照!C699)</f>
        <v>4.7600000000000002E-4</v>
      </c>
      <c r="AX699" s="52" t="str">
        <f>IF(参照!D699="","",参照!D699)</f>
        <v>メニューA</v>
      </c>
      <c r="AY699" s="52">
        <f>IF(参照!E699="","",参照!E699)</f>
        <v>0</v>
      </c>
      <c r="AZ699" s="52" t="str">
        <f>IF(参照!F699="","",参照!F699)</f>
        <v>日本ファシリティ・ソリューション(株)</v>
      </c>
      <c r="BA699" s="52" t="str">
        <f>IF(参照!G699="","",参照!G699)</f>
        <v>日本ファシリティ・ソリューション(株)_メニューA</v>
      </c>
      <c r="BB699" s="52">
        <f t="shared" si="41"/>
        <v>0</v>
      </c>
      <c r="BD699" s="52" t="str">
        <f>IF(参照!L699="","",参照!L699)</f>
        <v/>
      </c>
    </row>
    <row r="700" spans="47:56">
      <c r="AU700" s="52" t="str">
        <f>IF(参照!A700="","",参照!A700)</f>
        <v/>
      </c>
      <c r="AV700" s="52" t="str">
        <f>IF(参照!B700="","",参照!B700)</f>
        <v/>
      </c>
      <c r="AW700" s="52" t="str">
        <f>IF(参照!C700="","",参照!C700)</f>
        <v/>
      </c>
      <c r="AX700" s="52" t="str">
        <f>IF(参照!D700="","",参照!D700)</f>
        <v>メニューB(残差)</v>
      </c>
      <c r="AY700" s="52">
        <f>IF(参照!E700="","",参照!E700)</f>
        <v>2.92E-4</v>
      </c>
      <c r="AZ700" s="52" t="str">
        <f>IF(参照!F700="","",参照!F700)</f>
        <v>日本ファシリティ・ソリューション(株)</v>
      </c>
      <c r="BA700" s="52" t="str">
        <f>IF(参照!G700="","",参照!G700)</f>
        <v>日本ファシリティ・ソリューション(株)_メニューB(残差)</v>
      </c>
      <c r="BB700" s="52">
        <f t="shared" si="41"/>
        <v>0.29199999999999998</v>
      </c>
      <c r="BD700" s="52" t="str">
        <f>IF(参照!L700="","",参照!L700)</f>
        <v/>
      </c>
    </row>
    <row r="701" spans="47:56">
      <c r="AU701" s="52" t="str">
        <f>IF(参照!A701="","",参照!A701)</f>
        <v/>
      </c>
      <c r="AV701" s="52" t="str">
        <f>IF(参照!B701="","",参照!B701)</f>
        <v/>
      </c>
      <c r="AW701" s="52" t="str">
        <f>IF(参照!C701="","",参照!C701)</f>
        <v/>
      </c>
      <c r="AX701" s="52" t="str">
        <f>IF(参照!D701="","",参照!D701)</f>
        <v>(参考値)事業者全体</v>
      </c>
      <c r="AY701" s="52">
        <f>IF(参照!E701="","",参照!E701)</f>
        <v>4.7800000000000002E-4</v>
      </c>
      <c r="AZ701" s="52" t="str">
        <f>IF(参照!F701="","",参照!F701)</f>
        <v>日本ファシリティ・ソリューション(株)</v>
      </c>
      <c r="BA701" s="52" t="str">
        <f>IF(参照!G701="","",参照!G701)</f>
        <v>日本ファシリティ・ソリューション(株)_(参考値)事業者全体</v>
      </c>
      <c r="BB701" s="52">
        <f t="shared" si="41"/>
        <v>0.47800000000000004</v>
      </c>
      <c r="BD701" s="52" t="str">
        <f>IF(参照!L701="","",参照!L701)</f>
        <v/>
      </c>
    </row>
    <row r="702" spans="47:56">
      <c r="AU702" s="52" t="str">
        <f>IF(参照!A702="","",参照!A702)</f>
        <v>A0374</v>
      </c>
      <c r="AV702" s="52" t="str">
        <f>IF(参照!B702="","",参照!B702)</f>
        <v>(株)登米電力</v>
      </c>
      <c r="AW702" s="52">
        <f>IF(参照!C702="","",参照!C702)</f>
        <v>4.55E-4</v>
      </c>
      <c r="AX702" s="52" t="str">
        <f>IF(参照!D702="","",参照!D702)</f>
        <v/>
      </c>
      <c r="AY702" s="52">
        <f>IF(参照!E702="","",参照!E702)</f>
        <v>3.9899999999999999E-4</v>
      </c>
      <c r="AZ702" s="52" t="str">
        <f>IF(参照!F702="","",参照!F702)</f>
        <v>(株)登米電力</v>
      </c>
      <c r="BA702" s="52" t="str">
        <f>IF(参照!G702="","",参照!G702)</f>
        <v>(株)登米電力_</v>
      </c>
      <c r="BB702" s="52">
        <f t="shared" si="41"/>
        <v>0.39900000000000002</v>
      </c>
      <c r="BD702" s="52" t="str">
        <f>IF(参照!L702="","",参照!L702)</f>
        <v/>
      </c>
    </row>
    <row r="703" spans="47:56">
      <c r="AU703" s="52" t="str">
        <f>IF(参照!A703="","",参照!A703)</f>
        <v>A0375</v>
      </c>
      <c r="AV703" s="52" t="str">
        <f>IF(参照!B703="","",参照!B703)</f>
        <v>情報ハイウェイ協同組合</v>
      </c>
      <c r="AW703" s="52">
        <f>IF(参照!C703="","",参照!C703)</f>
        <v>5.0600000000000005E-4</v>
      </c>
      <c r="AX703" s="52" t="str">
        <f>IF(参照!D703="","",参照!D703)</f>
        <v/>
      </c>
      <c r="AY703" s="52">
        <f>IF(参照!E703="","",参照!E703)</f>
        <v>4.7399999999999997E-4</v>
      </c>
      <c r="AZ703" s="52" t="str">
        <f>IF(参照!F703="","",参照!F703)</f>
        <v>情報ハイウェイ協同組合</v>
      </c>
      <c r="BA703" s="52" t="str">
        <f>IF(参照!G703="","",参照!G703)</f>
        <v>情報ハイウェイ協同組合_</v>
      </c>
      <c r="BB703" s="52">
        <f t="shared" si="41"/>
        <v>0.47399999999999998</v>
      </c>
      <c r="BD703" s="52" t="str">
        <f>IF(参照!L703="","",参照!L703)</f>
        <v/>
      </c>
    </row>
    <row r="704" spans="47:56">
      <c r="AU704" s="52" t="str">
        <f>IF(参照!A704="","",参照!A704)</f>
        <v>A0376</v>
      </c>
      <c r="AV704" s="52" t="str">
        <f>IF(参照!B704="","",参照!B704)</f>
        <v>自然電力(株)</v>
      </c>
      <c r="AW704" s="52">
        <f>IF(参照!C704="","",参照!C704)</f>
        <v>3.9599999999999998E-4</v>
      </c>
      <c r="AX704" s="52" t="str">
        <f>IF(参照!D704="","",参照!D704)</f>
        <v>メニューA</v>
      </c>
      <c r="AY704" s="52">
        <f>IF(参照!E704="","",参照!E704)</f>
        <v>0</v>
      </c>
      <c r="AZ704" s="52" t="str">
        <f>IF(参照!F704="","",参照!F704)</f>
        <v>自然電力(株)</v>
      </c>
      <c r="BA704" s="52" t="str">
        <f>IF(参照!G704="","",参照!G704)</f>
        <v>自然電力(株)_メニューA</v>
      </c>
      <c r="BB704" s="52">
        <f t="shared" si="41"/>
        <v>0</v>
      </c>
      <c r="BD704" s="52" t="str">
        <f>IF(参照!L704="","",参照!L704)</f>
        <v/>
      </c>
    </row>
    <row r="705" spans="47:56">
      <c r="AU705" s="52" t="str">
        <f>IF(参照!A705="","",参照!A705)</f>
        <v/>
      </c>
      <c r="AV705" s="52" t="str">
        <f>IF(参照!B705="","",参照!B705)</f>
        <v/>
      </c>
      <c r="AW705" s="52" t="str">
        <f>IF(参照!C705="","",参照!C705)</f>
        <v/>
      </c>
      <c r="AX705" s="52" t="str">
        <f>IF(参照!D705="","",参照!D705)</f>
        <v>メニューB</v>
      </c>
      <c r="AY705" s="52">
        <f>IF(参照!E705="","",参照!E705)</f>
        <v>0</v>
      </c>
      <c r="AZ705" s="52" t="str">
        <f>IF(参照!F705="","",参照!F705)</f>
        <v>自然電力(株)</v>
      </c>
      <c r="BA705" s="52" t="str">
        <f>IF(参照!G705="","",参照!G705)</f>
        <v>自然電力(株)_メニューB</v>
      </c>
      <c r="BB705" s="52">
        <f t="shared" si="41"/>
        <v>0</v>
      </c>
      <c r="BD705" s="52" t="str">
        <f>IF(参照!L705="","",参照!L705)</f>
        <v/>
      </c>
    </row>
    <row r="706" spans="47:56">
      <c r="AU706" s="52" t="str">
        <f>IF(参照!A706="","",参照!A706)</f>
        <v/>
      </c>
      <c r="AV706" s="52" t="str">
        <f>IF(参照!B706="","",参照!B706)</f>
        <v/>
      </c>
      <c r="AW706" s="52" t="str">
        <f>IF(参照!C706="","",参照!C706)</f>
        <v/>
      </c>
      <c r="AX706" s="52" t="str">
        <f>IF(参照!D706="","",参照!D706)</f>
        <v>メニューC</v>
      </c>
      <c r="AY706" s="52">
        <f>IF(参照!E706="","",参照!E706)</f>
        <v>0</v>
      </c>
      <c r="AZ706" s="52" t="str">
        <f>IF(参照!F706="","",参照!F706)</f>
        <v>自然電力(株)</v>
      </c>
      <c r="BA706" s="52" t="str">
        <f>IF(参照!G706="","",参照!G706)</f>
        <v>自然電力(株)_メニューC</v>
      </c>
      <c r="BB706" s="52">
        <f t="shared" si="41"/>
        <v>0</v>
      </c>
      <c r="BD706" s="52" t="str">
        <f>IF(参照!L706="","",参照!L706)</f>
        <v/>
      </c>
    </row>
    <row r="707" spans="47:56">
      <c r="AU707" s="52" t="str">
        <f>IF(参照!A707="","",参照!A707)</f>
        <v/>
      </c>
      <c r="AV707" s="52" t="str">
        <f>IF(参照!B707="","",参照!B707)</f>
        <v/>
      </c>
      <c r="AW707" s="52" t="str">
        <f>IF(参照!C707="","",参照!C707)</f>
        <v/>
      </c>
      <c r="AX707" s="52" t="str">
        <f>IF(参照!D707="","",参照!D707)</f>
        <v>メニューD</v>
      </c>
      <c r="AY707" s="52">
        <f>IF(参照!E707="","",参照!E707)</f>
        <v>0</v>
      </c>
      <c r="AZ707" s="52" t="str">
        <f>IF(参照!F707="","",参照!F707)</f>
        <v>自然電力(株)</v>
      </c>
      <c r="BA707" s="52" t="str">
        <f>IF(参照!G707="","",参照!G707)</f>
        <v>自然電力(株)_メニューD</v>
      </c>
      <c r="BB707" s="52">
        <f t="shared" si="41"/>
        <v>0</v>
      </c>
      <c r="BD707" s="52" t="str">
        <f>IF(参照!L707="","",参照!L707)</f>
        <v/>
      </c>
    </row>
    <row r="708" spans="47:56">
      <c r="AU708" s="52" t="str">
        <f>IF(参照!A708="","",参照!A708)</f>
        <v/>
      </c>
      <c r="AV708" s="52" t="str">
        <f>IF(参照!B708="","",参照!B708)</f>
        <v/>
      </c>
      <c r="AW708" s="52" t="str">
        <f>IF(参照!C708="","",参照!C708)</f>
        <v/>
      </c>
      <c r="AX708" s="52" t="str">
        <f>IF(参照!D708="","",参照!D708)</f>
        <v>(参考値)事業者全体</v>
      </c>
      <c r="AY708" s="52">
        <f>IF(参照!E708="","",参照!E708)</f>
        <v>2.3499999999999999E-4</v>
      </c>
      <c r="AZ708" s="52" t="str">
        <f>IF(参照!F708="","",参照!F708)</f>
        <v>自然電力(株)</v>
      </c>
      <c r="BA708" s="52" t="str">
        <f>IF(参照!G708="","",参照!G708)</f>
        <v>自然電力(株)_(参考値)事業者全体</v>
      </c>
      <c r="BB708" s="52">
        <f t="shared" si="41"/>
        <v>0.23499999999999999</v>
      </c>
      <c r="BD708" s="52" t="str">
        <f>IF(参照!L708="","",参照!L708)</f>
        <v/>
      </c>
    </row>
    <row r="709" spans="47:56">
      <c r="AU709" s="52" t="str">
        <f>IF(参照!A709="","",参照!A709)</f>
        <v>A0377</v>
      </c>
      <c r="AV709" s="52" t="str">
        <f>IF(参照!B709="","",参照!B709)</f>
        <v>(株)オノプロックス</v>
      </c>
      <c r="AW709" s="52">
        <f>IF(参照!C709="","",参照!C709)</f>
        <v>5.5000000000000003E-4</v>
      </c>
      <c r="AX709" s="52" t="str">
        <f>IF(参照!D709="","",参照!D709)</f>
        <v/>
      </c>
      <c r="AY709" s="52">
        <f>IF(参照!E709="","",参照!E709)</f>
        <v>5.2400000000000005E-4</v>
      </c>
      <c r="AZ709" s="52" t="str">
        <f>IF(参照!F709="","",参照!F709)</f>
        <v>(株)オノプロックス</v>
      </c>
      <c r="BA709" s="52" t="str">
        <f>IF(参照!G709="","",参照!G709)</f>
        <v>(株)オノプロックス_</v>
      </c>
      <c r="BB709" s="52">
        <f t="shared" ref="BB709:BB772" si="42">AY709*1000</f>
        <v>0.52400000000000002</v>
      </c>
      <c r="BD709" s="52" t="str">
        <f>IF(参照!L709="","",参照!L709)</f>
        <v/>
      </c>
    </row>
    <row r="710" spans="47:56">
      <c r="AU710" s="52" t="str">
        <f>IF(参照!A710="","",参照!A710)</f>
        <v>A0378</v>
      </c>
      <c r="AV710" s="52" t="str">
        <f>IF(参照!B710="","",参照!B710)</f>
        <v>本庄ガス(株)</v>
      </c>
      <c r="AW710" s="52">
        <f>IF(参照!C710="","",参照!C710)</f>
        <v>3.6400000000000001E-4</v>
      </c>
      <c r="AX710" s="52" t="str">
        <f>IF(参照!D710="","",参照!D710)</f>
        <v/>
      </c>
      <c r="AY710" s="52">
        <f>IF(参照!E710="","",参照!E710)</f>
        <v>3.0800000000000001E-4</v>
      </c>
      <c r="AZ710" s="52" t="str">
        <f>IF(参照!F710="","",参照!F710)</f>
        <v>本庄ガス(株)</v>
      </c>
      <c r="BA710" s="52" t="str">
        <f>IF(参照!G710="","",参照!G710)</f>
        <v>本庄ガス(株)_</v>
      </c>
      <c r="BB710" s="52">
        <f t="shared" si="42"/>
        <v>0.308</v>
      </c>
      <c r="BD710" s="52" t="str">
        <f>IF(参照!L710="","",参照!L710)</f>
        <v/>
      </c>
    </row>
    <row r="711" spans="47:56">
      <c r="AU711" s="52" t="str">
        <f>IF(参照!A711="","",参照!A711)</f>
        <v>A0379</v>
      </c>
      <c r="AV711" s="52" t="str">
        <f>IF(参照!B711="","",参照!B711)</f>
        <v>(株)フィット</v>
      </c>
      <c r="AW711" s="52">
        <f>IF(参照!C711="","",参照!C711)</f>
        <v>4.57E-4</v>
      </c>
      <c r="AX711" s="52" t="str">
        <f>IF(参照!D711="","",参照!D711)</f>
        <v/>
      </c>
      <c r="AY711" s="52">
        <f>IF(参照!E711="","",参照!E711)</f>
        <v>4.0099999999999999E-4</v>
      </c>
      <c r="AZ711" s="52" t="str">
        <f>IF(参照!F711="","",参照!F711)</f>
        <v>(株)フィット</v>
      </c>
      <c r="BA711" s="52" t="str">
        <f>IF(参照!G711="","",参照!G711)</f>
        <v>(株)フィット_</v>
      </c>
      <c r="BB711" s="52">
        <f t="shared" si="42"/>
        <v>0.40099999999999997</v>
      </c>
      <c r="BD711" s="52" t="str">
        <f>IF(参照!L711="","",参照!L711)</f>
        <v/>
      </c>
    </row>
    <row r="712" spans="47:56">
      <c r="AU712" s="52" t="str">
        <f>IF(参照!A712="","",参照!A712)</f>
        <v>A0380</v>
      </c>
      <c r="AV712" s="52" t="str">
        <f>IF(参照!B712="","",参照!B712)</f>
        <v>青森県民エナジー(株)</v>
      </c>
      <c r="AW712" s="52">
        <f>IF(参照!C712="","",参照!C712)</f>
        <v>4.2999999999999999E-4</v>
      </c>
      <c r="AX712" s="52" t="str">
        <f>IF(参照!D712="","",参照!D712)</f>
        <v/>
      </c>
      <c r="AY712" s="52">
        <f>IF(参照!E712="","",参照!E712)</f>
        <v>5.0000000000000001E-4</v>
      </c>
      <c r="AZ712" s="52" t="str">
        <f>IF(参照!F712="","",参照!F712)</f>
        <v>青森県民エナジー(株)</v>
      </c>
      <c r="BA712" s="52" t="str">
        <f>IF(参照!G712="","",参照!G712)</f>
        <v>青森県民エナジー(株)_</v>
      </c>
      <c r="BB712" s="52">
        <f t="shared" si="42"/>
        <v>0.5</v>
      </c>
      <c r="BD712" s="52" t="str">
        <f>IF(参照!L712="","",参照!L712)</f>
        <v/>
      </c>
    </row>
    <row r="713" spans="47:56">
      <c r="AU713" s="52" t="str">
        <f>IF(参照!A713="","",参照!A713)</f>
        <v>A0381</v>
      </c>
      <c r="AV713" s="52" t="str">
        <f>IF(参照!B713="","",参照!B713)</f>
        <v>国際航業(株)</v>
      </c>
      <c r="AW713" s="52">
        <f>IF(参照!C713="","",参照!C713)</f>
        <v>4.1399999999999998E-4</v>
      </c>
      <c r="AX713" s="52" t="str">
        <f>IF(参照!D713="","",参照!D713)</f>
        <v/>
      </c>
      <c r="AY713" s="52">
        <f>IF(参照!E713="","",参照!E713)</f>
        <v>6.29E-4</v>
      </c>
      <c r="AZ713" s="52" t="str">
        <f>IF(参照!F713="","",参照!F713)</f>
        <v>国際航業(株)</v>
      </c>
      <c r="BA713" s="52" t="str">
        <f>IF(参照!G713="","",参照!G713)</f>
        <v>国際航業(株)_</v>
      </c>
      <c r="BB713" s="52">
        <f t="shared" si="42"/>
        <v>0.629</v>
      </c>
      <c r="BD713" s="52" t="str">
        <f>IF(参照!L713="","",参照!L713)</f>
        <v/>
      </c>
    </row>
    <row r="714" spans="47:56">
      <c r="AU714" s="52" t="str">
        <f>IF(参照!A714="","",参照!A714)</f>
        <v>A0382</v>
      </c>
      <c r="AV714" s="52" t="str">
        <f>IF(参照!B714="","",参照!B714)</f>
        <v>ローカルでんき(株)</v>
      </c>
      <c r="AW714" s="52" t="str">
        <f>IF(参照!C714="","",参照!C714)</f>
        <v>0.000453※</v>
      </c>
      <c r="AX714" s="52" t="str">
        <f>IF(参照!D714="","",参照!D714)</f>
        <v>メニューA</v>
      </c>
      <c r="AY714" s="52">
        <f>IF(参照!E714="","",参照!E714)</f>
        <v>0</v>
      </c>
      <c r="AZ714" s="52" t="str">
        <f>IF(参照!F714="","",参照!F714)</f>
        <v>ローカルでんき(株)</v>
      </c>
      <c r="BA714" s="52" t="str">
        <f>IF(参照!G714="","",参照!G714)</f>
        <v>ローカルでんき(株)_メニューA</v>
      </c>
      <c r="BB714" s="52">
        <f t="shared" si="42"/>
        <v>0</v>
      </c>
      <c r="BD714" s="52" t="str">
        <f>IF(参照!L714="","",参照!L714)</f>
        <v/>
      </c>
    </row>
    <row r="715" spans="47:56">
      <c r="AU715" s="52" t="str">
        <f>IF(参照!A715="","",参照!A715)</f>
        <v/>
      </c>
      <c r="AV715" s="52" t="str">
        <f>IF(参照!B715="","",参照!B715)</f>
        <v/>
      </c>
      <c r="AW715" s="52" t="str">
        <f>IF(参照!C715="","",参照!C715)</f>
        <v/>
      </c>
      <c r="AX715" s="52" t="str">
        <f>IF(参照!D715="","",参照!D715)</f>
        <v>メニューB(残差)</v>
      </c>
      <c r="AY715" s="52">
        <f>IF(参照!E715="","",参照!E715)</f>
        <v>4.4200000000000001E-4</v>
      </c>
      <c r="AZ715" s="52" t="str">
        <f>IF(参照!F715="","",参照!F715)</f>
        <v>ローカルでんき(株)</v>
      </c>
      <c r="BA715" s="52" t="str">
        <f>IF(参照!G715="","",参照!G715)</f>
        <v>ローカルでんき(株)_メニューB(残差)</v>
      </c>
      <c r="BB715" s="52">
        <f t="shared" si="42"/>
        <v>0.442</v>
      </c>
      <c r="BD715" s="52" t="str">
        <f>IF(参照!L715="","",参照!L715)</f>
        <v/>
      </c>
    </row>
    <row r="716" spans="47:56">
      <c r="AU716" s="52" t="str">
        <f>IF(参照!A716="","",参照!A716)</f>
        <v/>
      </c>
      <c r="AV716" s="52" t="str">
        <f>IF(参照!B716="","",参照!B716)</f>
        <v/>
      </c>
      <c r="AW716" s="52" t="str">
        <f>IF(参照!C716="","",参照!C716)</f>
        <v/>
      </c>
      <c r="AX716" s="52" t="str">
        <f>IF(参照!D716="","",参照!D716)</f>
        <v>(参考値)事業者全体</v>
      </c>
      <c r="AY716" s="52">
        <f>IF(参照!E716="","",参照!E716)</f>
        <v>3.3E-4</v>
      </c>
      <c r="AZ716" s="52" t="str">
        <f>IF(参照!F716="","",参照!F716)</f>
        <v>ローカルでんき(株)</v>
      </c>
      <c r="BA716" s="52" t="str">
        <f>IF(参照!G716="","",参照!G716)</f>
        <v>ローカルでんき(株)_(参考値)事業者全体</v>
      </c>
      <c r="BB716" s="52">
        <f t="shared" si="42"/>
        <v>0.33</v>
      </c>
      <c r="BD716" s="52" t="str">
        <f>IF(参照!L716="","",参照!L716)</f>
        <v/>
      </c>
    </row>
    <row r="717" spans="47:56">
      <c r="AU717" s="52" t="str">
        <f>IF(参照!A717="","",参照!A717)</f>
        <v>A0383</v>
      </c>
      <c r="AV717" s="52" t="str">
        <f>IF(参照!B717="","",参照!B717)</f>
        <v>(株)明治産業</v>
      </c>
      <c r="AW717" s="52">
        <f>IF(参照!C717="","",参照!C717)</f>
        <v>4.6000000000000001E-4</v>
      </c>
      <c r="AX717" s="52" t="str">
        <f>IF(参照!D717="","",参照!D717)</f>
        <v/>
      </c>
      <c r="AY717" s="52">
        <f>IF(参照!E717="","",参照!E717)</f>
        <v>4.0400000000000001E-4</v>
      </c>
      <c r="AZ717" s="52" t="str">
        <f>IF(参照!F717="","",参照!F717)</f>
        <v>(株)明治産業</v>
      </c>
      <c r="BA717" s="52" t="str">
        <f>IF(参照!G717="","",参照!G717)</f>
        <v>(株)明治産業_</v>
      </c>
      <c r="BB717" s="52">
        <f t="shared" si="42"/>
        <v>0.40400000000000003</v>
      </c>
      <c r="BD717" s="52" t="str">
        <f>IF(参照!L717="","",参照!L717)</f>
        <v/>
      </c>
    </row>
    <row r="718" spans="47:56">
      <c r="AU718" s="52" t="str">
        <f>IF(参照!A718="","",参照!A718)</f>
        <v>A0385</v>
      </c>
      <c r="AV718" s="52" t="str">
        <f>IF(参照!B718="","",参照!B718)</f>
        <v>岡山電力(株)</v>
      </c>
      <c r="AW718" s="52">
        <f>IF(参照!C718="","",参照!C718)</f>
        <v>2.9500000000000001E-4</v>
      </c>
      <c r="AX718" s="52" t="str">
        <f>IF(参照!D718="","",参照!D718)</f>
        <v>メニューA</v>
      </c>
      <c r="AY718" s="52">
        <f>IF(参照!E718="","",参照!E718)</f>
        <v>0</v>
      </c>
      <c r="AZ718" s="52" t="str">
        <f>IF(参照!F718="","",参照!F718)</f>
        <v>岡山電力(株)</v>
      </c>
      <c r="BA718" s="52" t="str">
        <f>IF(参照!G718="","",参照!G718)</f>
        <v>岡山電力(株)_メニューA</v>
      </c>
      <c r="BB718" s="52">
        <f t="shared" si="42"/>
        <v>0</v>
      </c>
      <c r="BD718" s="52" t="str">
        <f>IF(参照!L718="","",参照!L718)</f>
        <v/>
      </c>
    </row>
    <row r="719" spans="47:56">
      <c r="AU719" s="52" t="str">
        <f>IF(参照!A719="","",参照!A719)</f>
        <v/>
      </c>
      <c r="AV719" s="52" t="str">
        <f>IF(参照!B719="","",参照!B719)</f>
        <v/>
      </c>
      <c r="AW719" s="52" t="str">
        <f>IF(参照!C719="","",参照!C719)</f>
        <v/>
      </c>
      <c r="AX719" s="52" t="str">
        <f>IF(参照!D719="","",参照!D719)</f>
        <v>メニューB(残差)</v>
      </c>
      <c r="AY719" s="52">
        <f>IF(参照!E719="","",参照!E719)</f>
        <v>4.0100000000000004E-4</v>
      </c>
      <c r="AZ719" s="52" t="str">
        <f>IF(参照!F719="","",参照!F719)</f>
        <v>岡山電力(株)</v>
      </c>
      <c r="BA719" s="52" t="str">
        <f>IF(参照!G719="","",参照!G719)</f>
        <v>岡山電力(株)_メニューB(残差)</v>
      </c>
      <c r="BB719" s="52">
        <f t="shared" si="42"/>
        <v>0.40100000000000002</v>
      </c>
      <c r="BD719" s="52" t="str">
        <f>IF(参照!L719="","",参照!L719)</f>
        <v/>
      </c>
    </row>
    <row r="720" spans="47:56">
      <c r="AU720" s="52" t="str">
        <f>IF(参照!A720="","",参照!A720)</f>
        <v/>
      </c>
      <c r="AV720" s="52" t="str">
        <f>IF(参照!B720="","",参照!B720)</f>
        <v/>
      </c>
      <c r="AW720" s="52" t="str">
        <f>IF(参照!C720="","",参照!C720)</f>
        <v/>
      </c>
      <c r="AX720" s="52" t="str">
        <f>IF(参照!D720="","",参照!D720)</f>
        <v>(参考値)事業者全体</v>
      </c>
      <c r="AY720" s="52">
        <f>IF(参照!E720="","",参照!E720)</f>
        <v>5.5400000000000002E-4</v>
      </c>
      <c r="AZ720" s="52" t="str">
        <f>IF(参照!F720="","",参照!F720)</f>
        <v>岡山電力(株)</v>
      </c>
      <c r="BA720" s="52" t="str">
        <f>IF(参照!G720="","",参照!G720)</f>
        <v>岡山電力(株)_(参考値)事業者全体</v>
      </c>
      <c r="BB720" s="52">
        <f t="shared" si="42"/>
        <v>0.55400000000000005</v>
      </c>
      <c r="BD720" s="52" t="str">
        <f>IF(参照!L720="","",参照!L720)</f>
        <v/>
      </c>
    </row>
    <row r="721" spans="47:56">
      <c r="AU721" s="52" t="str">
        <f>IF(参照!A721="","",参照!A721)</f>
        <v>A0386</v>
      </c>
      <c r="AV721" s="52" t="str">
        <f>IF(参照!B721="","",参照!B721)</f>
        <v>ミライフ(株)</v>
      </c>
      <c r="AW721" s="52">
        <f>IF(参照!C721="","",参照!C721)</f>
        <v>1.65E-4</v>
      </c>
      <c r="AX721" s="52" t="str">
        <f>IF(参照!D721="","",参照!D721)</f>
        <v/>
      </c>
      <c r="AY721" s="52">
        <f>IF(参照!E721="","",参照!E721)</f>
        <v>1.0900000000000002E-4</v>
      </c>
      <c r="AZ721" s="52" t="str">
        <f>IF(参照!F721="","",参照!F721)</f>
        <v>ミライフ(株)</v>
      </c>
      <c r="BA721" s="52" t="str">
        <f>IF(参照!G721="","",参照!G721)</f>
        <v>ミライフ(株)_</v>
      </c>
      <c r="BB721" s="52">
        <f t="shared" si="42"/>
        <v>0.10900000000000001</v>
      </c>
      <c r="BD721" s="52" t="str">
        <f>IF(参照!L721="","",参照!L721)</f>
        <v/>
      </c>
    </row>
    <row r="722" spans="47:56">
      <c r="AU722" s="52" t="str">
        <f>IF(参照!A722="","",参照!A722)</f>
        <v>A0387</v>
      </c>
      <c r="AV722" s="52" t="str">
        <f>IF(参照!B722="","",参照!B722)</f>
        <v>(株)翠光トップライン</v>
      </c>
      <c r="AW722" s="52">
        <f>IF(参照!C722="","",参照!C722)</f>
        <v>4.9799999999999996E-4</v>
      </c>
      <c r="AX722" s="52" t="str">
        <f>IF(参照!D722="","",参照!D722)</f>
        <v/>
      </c>
      <c r="AY722" s="52">
        <f>IF(参照!E722="","",参照!E722)</f>
        <v>5.44E-4</v>
      </c>
      <c r="AZ722" s="52" t="str">
        <f>IF(参照!F722="","",参照!F722)</f>
        <v>(株)翠光トップライン</v>
      </c>
      <c r="BA722" s="52" t="str">
        <f>IF(参照!G722="","",参照!G722)</f>
        <v>(株)翠光トップライン_</v>
      </c>
      <c r="BB722" s="52">
        <f t="shared" si="42"/>
        <v>0.54400000000000004</v>
      </c>
      <c r="BD722" s="52" t="str">
        <f>IF(参照!L722="","",参照!L722)</f>
        <v/>
      </c>
    </row>
    <row r="723" spans="47:56">
      <c r="AU723" s="52" t="str">
        <f>IF(参照!A723="","",参照!A723)</f>
        <v>A0388</v>
      </c>
      <c r="AV723" s="52" t="str">
        <f>IF(参照!B723="","",参照!B723)</f>
        <v>楽天エナジー(株)</v>
      </c>
      <c r="AW723" s="52">
        <f>IF(参照!C723="","",参照!C723)</f>
        <v>4.8500000000000003E-4</v>
      </c>
      <c r="AX723" s="52" t="str">
        <f>IF(参照!D723="","",参照!D723)</f>
        <v>メニューA</v>
      </c>
      <c r="AY723" s="52">
        <f>IF(参照!E723="","",参照!E723)</f>
        <v>0</v>
      </c>
      <c r="AZ723" s="52" t="str">
        <f>IF(参照!F723="","",参照!F723)</f>
        <v>楽天エナジー(株)</v>
      </c>
      <c r="BA723" s="52" t="str">
        <f>IF(参照!G723="","",参照!G723)</f>
        <v>楽天エナジー(株)_メニューA</v>
      </c>
      <c r="BB723" s="52">
        <f t="shared" si="42"/>
        <v>0</v>
      </c>
      <c r="BD723" s="52" t="str">
        <f>IF(参照!L723="","",参照!L723)</f>
        <v/>
      </c>
    </row>
    <row r="724" spans="47:56">
      <c r="AU724" s="52" t="str">
        <f>IF(参照!A724="","",参照!A724)</f>
        <v/>
      </c>
      <c r="AV724" s="52" t="str">
        <f>IF(参照!B724="","",参照!B724)</f>
        <v/>
      </c>
      <c r="AW724" s="52" t="str">
        <f>IF(参照!C724="","",参照!C724)</f>
        <v/>
      </c>
      <c r="AX724" s="52" t="str">
        <f>IF(参照!D724="","",参照!D724)</f>
        <v>メニューB</v>
      </c>
      <c r="AY724" s="52">
        <f>IF(参照!E724="","",参照!E724)</f>
        <v>0</v>
      </c>
      <c r="AZ724" s="52" t="str">
        <f>IF(参照!F724="","",参照!F724)</f>
        <v>楽天エナジー(株)</v>
      </c>
      <c r="BA724" s="52" t="str">
        <f>IF(参照!G724="","",参照!G724)</f>
        <v>楽天エナジー(株)_メニューB</v>
      </c>
      <c r="BB724" s="52">
        <f t="shared" si="42"/>
        <v>0</v>
      </c>
      <c r="BD724" s="52" t="str">
        <f>IF(参照!L724="","",参照!L724)</f>
        <v/>
      </c>
    </row>
    <row r="725" spans="47:56">
      <c r="AU725" s="52" t="str">
        <f>IF(参照!A725="","",参照!A725)</f>
        <v/>
      </c>
      <c r="AV725" s="52" t="str">
        <f>IF(参照!B725="","",参照!B725)</f>
        <v/>
      </c>
      <c r="AW725" s="52" t="str">
        <f>IF(参照!C725="","",参照!C725)</f>
        <v/>
      </c>
      <c r="AX725" s="52" t="str">
        <f>IF(参照!D725="","",参照!D725)</f>
        <v>メニューC(残差)</v>
      </c>
      <c r="AY725" s="52">
        <f>IF(参照!E725="","",参照!E725)</f>
        <v>4.26E-4</v>
      </c>
      <c r="AZ725" s="52" t="str">
        <f>IF(参照!F725="","",参照!F725)</f>
        <v>楽天エナジー(株)</v>
      </c>
      <c r="BA725" s="52" t="str">
        <f>IF(参照!G725="","",参照!G725)</f>
        <v>楽天エナジー(株)_メニューC(残差)</v>
      </c>
      <c r="BB725" s="52">
        <f t="shared" si="42"/>
        <v>0.42599999999999999</v>
      </c>
      <c r="BD725" s="52" t="str">
        <f>IF(参照!L725="","",参照!L725)</f>
        <v/>
      </c>
    </row>
    <row r="726" spans="47:56">
      <c r="AU726" s="52" t="str">
        <f>IF(参照!A726="","",参照!A726)</f>
        <v/>
      </c>
      <c r="AV726" s="52" t="str">
        <f>IF(参照!B726="","",参照!B726)</f>
        <v/>
      </c>
      <c r="AW726" s="52" t="str">
        <f>IF(参照!C726="","",参照!C726)</f>
        <v/>
      </c>
      <c r="AX726" s="52" t="str">
        <f>IF(参照!D726="","",参照!D726)</f>
        <v>(参考値)事業者全体</v>
      </c>
      <c r="AY726" s="52">
        <f>IF(参照!E726="","",参照!E726)</f>
        <v>5.4500000000000002E-4</v>
      </c>
      <c r="AZ726" s="52" t="str">
        <f>IF(参照!F726="","",参照!F726)</f>
        <v>楽天エナジー(株)</v>
      </c>
      <c r="BA726" s="52" t="str">
        <f>IF(参照!G726="","",参照!G726)</f>
        <v>楽天エナジー(株)_(参考値)事業者全体</v>
      </c>
      <c r="BB726" s="52">
        <f t="shared" si="42"/>
        <v>0.54500000000000004</v>
      </c>
      <c r="BD726" s="52" t="str">
        <f>IF(参照!L726="","",参照!L726)</f>
        <v/>
      </c>
    </row>
    <row r="727" spans="47:56">
      <c r="AU727" s="52" t="str">
        <f>IF(参照!A727="","",参照!A727)</f>
        <v>A0389</v>
      </c>
      <c r="AV727" s="52" t="str">
        <f>IF(参照!B727="","",参照!B727)</f>
        <v>うすきエネルギー(株)</v>
      </c>
      <c r="AW727" s="52">
        <f>IF(参照!C727="","",参照!C727)</f>
        <v>3.86E-4</v>
      </c>
      <c r="AX727" s="52" t="str">
        <f>IF(参照!D727="","",参照!D727)</f>
        <v/>
      </c>
      <c r="AY727" s="52">
        <f>IF(参照!E727="","",参照!E727)</f>
        <v>3.86E-4</v>
      </c>
      <c r="AZ727" s="52" t="str">
        <f>IF(参照!F727="","",参照!F727)</f>
        <v>うすきエネルギー(株)</v>
      </c>
      <c r="BA727" s="52" t="str">
        <f>IF(参照!G727="","",参照!G727)</f>
        <v>うすきエネルギー(株)_</v>
      </c>
      <c r="BB727" s="52">
        <f t="shared" si="42"/>
        <v>0.38600000000000001</v>
      </c>
      <c r="BD727" s="52" t="str">
        <f>IF(参照!L727="","",参照!L727)</f>
        <v/>
      </c>
    </row>
    <row r="728" spans="47:56">
      <c r="AU728" s="52" t="str">
        <f>IF(参照!A728="","",参照!A728)</f>
        <v>A0390</v>
      </c>
      <c r="AV728" s="52" t="str">
        <f>IF(参照!B728="","",参照!B728)</f>
        <v>(株)トーヨーエネルギーファーム</v>
      </c>
      <c r="AW728" s="52">
        <f>IF(参照!C728="","",参照!C728)</f>
        <v>4.9399999999999997E-4</v>
      </c>
      <c r="AX728" s="52" t="str">
        <f>IF(参照!D728="","",参照!D728)</f>
        <v/>
      </c>
      <c r="AY728" s="52">
        <f>IF(参照!E728="","",参照!E728)</f>
        <v>5.2899999999999996E-4</v>
      </c>
      <c r="AZ728" s="52" t="str">
        <f>IF(参照!F728="","",参照!F728)</f>
        <v>(株)トーヨーエネルギーファーム</v>
      </c>
      <c r="BA728" s="52" t="str">
        <f>IF(参照!G728="","",参照!G728)</f>
        <v>(株)トーヨーエネルギーファーム_</v>
      </c>
      <c r="BB728" s="52">
        <f t="shared" si="42"/>
        <v>0.52899999999999991</v>
      </c>
      <c r="BD728" s="52" t="str">
        <f>IF(参照!L728="","",参照!L728)</f>
        <v/>
      </c>
    </row>
    <row r="729" spans="47:56">
      <c r="AU729" s="52" t="str">
        <f>IF(参照!A729="","",参照!A729)</f>
        <v>A0391</v>
      </c>
      <c r="AV729" s="52" t="str">
        <f>IF(参照!B729="","",参照!B729)</f>
        <v>森のエネルギー(株)</v>
      </c>
      <c r="AW729" s="52">
        <f>IF(参照!C729="","",参照!C729)</f>
        <v>4.8999999999999998E-4</v>
      </c>
      <c r="AX729" s="52" t="str">
        <f>IF(参照!D729="","",参照!D729)</f>
        <v/>
      </c>
      <c r="AY729" s="52">
        <f>IF(参照!E729="","",参照!E729)</f>
        <v>5.3200000000000003E-4</v>
      </c>
      <c r="AZ729" s="52" t="str">
        <f>IF(参照!F729="","",参照!F729)</f>
        <v>森のエネルギー(株)</v>
      </c>
      <c r="BA729" s="52" t="str">
        <f>IF(参照!G729="","",参照!G729)</f>
        <v>森のエネルギー(株)_</v>
      </c>
      <c r="BB729" s="52">
        <f t="shared" si="42"/>
        <v>0.53200000000000003</v>
      </c>
      <c r="BD729" s="52" t="str">
        <f>IF(参照!L729="","",参照!L729)</f>
        <v/>
      </c>
    </row>
    <row r="730" spans="47:56">
      <c r="AU730" s="52" t="str">
        <f>IF(参照!A730="","",参照!A730)</f>
        <v>A0392</v>
      </c>
      <c r="AV730" s="52" t="str">
        <f>IF(参照!B730="","",参照!B730)</f>
        <v>岐阜電力(株)</v>
      </c>
      <c r="AW730" s="52">
        <f>IF(参照!C730="","",参照!C730)</f>
        <v>4.95E-4</v>
      </c>
      <c r="AX730" s="52" t="str">
        <f>IF(参照!D730="","",参照!D730)</f>
        <v/>
      </c>
      <c r="AY730" s="52">
        <f>IF(参照!E730="","",参照!E730)</f>
        <v>5.1999999999999995E-4</v>
      </c>
      <c r="AZ730" s="52" t="str">
        <f>IF(参照!F730="","",参照!F730)</f>
        <v>岐阜電力(株)</v>
      </c>
      <c r="BA730" s="52" t="str">
        <f>IF(参照!G730="","",参照!G730)</f>
        <v>岐阜電力(株)_</v>
      </c>
      <c r="BB730" s="52">
        <f t="shared" si="42"/>
        <v>0.51999999999999991</v>
      </c>
      <c r="BD730" s="52" t="str">
        <f>IF(参照!L730="","",参照!L730)</f>
        <v/>
      </c>
    </row>
    <row r="731" spans="47:56">
      <c r="AU731" s="52" t="str">
        <f>IF(参照!A731="","",参照!A731)</f>
        <v>A0393</v>
      </c>
      <c r="AV731" s="52" t="str">
        <f>IF(参照!B731="","",参照!B731)</f>
        <v>格安電力(株)</v>
      </c>
      <c r="AW731" s="52">
        <f>IF(参照!C731="","",参照!C731)</f>
        <v>3.8299999999999999E-4</v>
      </c>
      <c r="AX731" s="52" t="str">
        <f>IF(参照!D731="","",参照!D731)</f>
        <v/>
      </c>
      <c r="AY731" s="52">
        <f>IF(参照!E731="","",参照!E731)</f>
        <v>3.2699999999999998E-4</v>
      </c>
      <c r="AZ731" s="52" t="str">
        <f>IF(参照!F731="","",参照!F731)</f>
        <v>格安電力(株)</v>
      </c>
      <c r="BA731" s="52" t="str">
        <f>IF(参照!G731="","",参照!G731)</f>
        <v>格安電力(株)_</v>
      </c>
      <c r="BB731" s="52">
        <f t="shared" si="42"/>
        <v>0.32699999999999996</v>
      </c>
      <c r="BD731" s="52" t="str">
        <f>IF(参照!L731="","",参照!L731)</f>
        <v/>
      </c>
    </row>
    <row r="732" spans="47:56">
      <c r="AU732" s="52" t="str">
        <f>IF(参照!A732="","",参照!A732)</f>
        <v>A0396</v>
      </c>
      <c r="AV732" s="52" t="str">
        <f>IF(参照!B732="","",参照!B732)</f>
        <v>(株)エスケーエナジー</v>
      </c>
      <c r="AW732" s="52">
        <f>IF(参照!C732="","",参照!C732)</f>
        <v>5.0699999999999996E-4</v>
      </c>
      <c r="AX732" s="52" t="str">
        <f>IF(参照!D732="","",参照!D732)</f>
        <v/>
      </c>
      <c r="AY732" s="52">
        <f>IF(参照!E732="","",参照!E732)</f>
        <v>4.5100000000000001E-4</v>
      </c>
      <c r="AZ732" s="52" t="str">
        <f>IF(参照!F732="","",参照!F732)</f>
        <v>(株)エスケーエナジー</v>
      </c>
      <c r="BA732" s="52" t="str">
        <f>IF(参照!G732="","",参照!G732)</f>
        <v>(株)エスケーエナジー_</v>
      </c>
      <c r="BB732" s="52">
        <f t="shared" si="42"/>
        <v>0.45100000000000001</v>
      </c>
      <c r="BD732" s="52" t="str">
        <f>IF(参照!L732="","",参照!L732)</f>
        <v/>
      </c>
    </row>
    <row r="733" spans="47:56">
      <c r="AU733" s="52" t="str">
        <f>IF(参照!A733="","",参照!A733)</f>
        <v>A0397</v>
      </c>
      <c r="AV733" s="52" t="str">
        <f>IF(参照!B733="","",参照!B733)</f>
        <v>名南共同エネルギー(株)</v>
      </c>
      <c r="AW733" s="52">
        <f>IF(参照!C733="","",参照!C733)</f>
        <v>6.2600000000000004E-4</v>
      </c>
      <c r="AX733" s="52" t="str">
        <f>IF(参照!D733="","",参照!D733)</f>
        <v/>
      </c>
      <c r="AY733" s="52">
        <f>IF(参照!E733="","",参照!E733)</f>
        <v>6.2500000000000001E-4</v>
      </c>
      <c r="AZ733" s="52" t="str">
        <f>IF(参照!F733="","",参照!F733)</f>
        <v>名南共同エネルギー(株)</v>
      </c>
      <c r="BA733" s="52" t="str">
        <f>IF(参照!G733="","",参照!G733)</f>
        <v>名南共同エネルギー(株)_</v>
      </c>
      <c r="BB733" s="52">
        <f t="shared" si="42"/>
        <v>0.625</v>
      </c>
      <c r="BD733" s="52" t="str">
        <f>IF(参照!L733="","",参照!L733)</f>
        <v/>
      </c>
    </row>
    <row r="734" spans="47:56">
      <c r="AU734" s="52" t="str">
        <f>IF(参照!A734="","",参照!A734)</f>
        <v>A0398</v>
      </c>
      <c r="AV734" s="52" t="str">
        <f>IF(参照!B734="","",参照!B734)</f>
        <v>Ａｐａｍａｎ　Ｅｎｅｒｇｙ(株)</v>
      </c>
      <c r="AW734" s="52">
        <f>IF(参照!C734="","",参照!C734)</f>
        <v>5.1099999999999995E-4</v>
      </c>
      <c r="AX734" s="52" t="str">
        <f>IF(参照!D734="","",参照!D734)</f>
        <v/>
      </c>
      <c r="AY734" s="52">
        <f>IF(参照!E734="","",参照!E734)</f>
        <v>5.6200000000000011E-4</v>
      </c>
      <c r="AZ734" s="52" t="str">
        <f>IF(参照!F734="","",参照!F734)</f>
        <v>Ａｐａｍａｎ　Ｅｎｅｒｇｙ(株)</v>
      </c>
      <c r="BA734" s="52" t="str">
        <f>IF(参照!G734="","",参照!G734)</f>
        <v>Ａｐａｍａｎ　Ｅｎｅｒｇｙ(株)_</v>
      </c>
      <c r="BB734" s="52">
        <f t="shared" si="42"/>
        <v>0.56200000000000006</v>
      </c>
      <c r="BD734" s="52" t="str">
        <f>IF(参照!L734="","",参照!L734)</f>
        <v/>
      </c>
    </row>
    <row r="735" spans="47:56">
      <c r="AU735" s="52" t="str">
        <f>IF(参照!A735="","",参照!A735)</f>
        <v>A0401</v>
      </c>
      <c r="AV735" s="52" t="str">
        <f>IF(参照!B735="","",参照!B735)</f>
        <v>アンビット・エナジー・ジャパン合同会社</v>
      </c>
      <c r="AW735" s="52">
        <f>IF(参照!C735="","",参照!C735)</f>
        <v>9.5000000000000005E-5</v>
      </c>
      <c r="AX735" s="52" t="str">
        <f>IF(参照!D735="","",参照!D735)</f>
        <v/>
      </c>
      <c r="AY735" s="52">
        <f>IF(参照!E735="","",参照!E735)</f>
        <v>7.2999999999999999E-5</v>
      </c>
      <c r="AZ735" s="52" t="str">
        <f>IF(参照!F735="","",参照!F735)</f>
        <v>アンビット・エナジー・ジャパン合同会社</v>
      </c>
      <c r="BA735" s="52" t="str">
        <f>IF(参照!G735="","",参照!G735)</f>
        <v>アンビット・エナジー・ジャパン合同会社_</v>
      </c>
      <c r="BB735" s="52">
        <f t="shared" si="42"/>
        <v>7.2999999999999995E-2</v>
      </c>
      <c r="BD735" s="52" t="str">
        <f>IF(参照!L735="","",参照!L735)</f>
        <v/>
      </c>
    </row>
    <row r="736" spans="47:56">
      <c r="AU736" s="52" t="str">
        <f>IF(参照!A736="","",参照!A736)</f>
        <v>A0402</v>
      </c>
      <c r="AV736" s="52" t="str">
        <f>IF(参照!B736="","",参照!B736)</f>
        <v>(株)ＴＯＫＹＯ油電力</v>
      </c>
      <c r="AW736" s="52">
        <f>IF(参照!C736="","",参照!C736)</f>
        <v>5.1699999999999999E-4</v>
      </c>
      <c r="AX736" s="52" t="str">
        <f>IF(参照!D736="","",参照!D736)</f>
        <v/>
      </c>
      <c r="AY736" s="52">
        <f>IF(参照!E736="","",参照!E736)</f>
        <v>5.7200000000000003E-4</v>
      </c>
      <c r="AZ736" s="52" t="str">
        <f>IF(参照!F736="","",参照!F736)</f>
        <v>(株)ＴＯＫＹＯ油電力</v>
      </c>
      <c r="BA736" s="52" t="str">
        <f>IF(参照!G736="","",参照!G736)</f>
        <v>(株)ＴＯＫＹＯ油電力_</v>
      </c>
      <c r="BB736" s="52">
        <f t="shared" si="42"/>
        <v>0.57200000000000006</v>
      </c>
      <c r="BD736" s="52" t="str">
        <f>IF(参照!L736="","",参照!L736)</f>
        <v/>
      </c>
    </row>
    <row r="737" spans="47:56">
      <c r="AU737" s="52" t="str">
        <f>IF(参照!A737="","",参照!A737)</f>
        <v>A0403</v>
      </c>
      <c r="AV737" s="52" t="str">
        <f>IF(参照!B737="","",参照!B737)</f>
        <v>大分ケーブルテレコム(株)</v>
      </c>
      <c r="AW737" s="52">
        <f>IF(参照!C737="","",参照!C737)</f>
        <v>4.6099999999999998E-4</v>
      </c>
      <c r="AX737" s="52" t="str">
        <f>IF(参照!D737="","",参照!D737)</f>
        <v/>
      </c>
      <c r="AY737" s="52">
        <f>IF(参照!E737="","",参照!E737)</f>
        <v>5.0299999999999997E-4</v>
      </c>
      <c r="AZ737" s="52" t="str">
        <f>IF(参照!F737="","",参照!F737)</f>
        <v>大分ケーブルテレコム(株)</v>
      </c>
      <c r="BA737" s="52" t="str">
        <f>IF(参照!G737="","",参照!G737)</f>
        <v>大分ケーブルテレコム(株)_</v>
      </c>
      <c r="BB737" s="52">
        <f t="shared" si="42"/>
        <v>0.503</v>
      </c>
      <c r="BD737" s="52" t="str">
        <f>IF(参照!L737="","",参照!L737)</f>
        <v/>
      </c>
    </row>
    <row r="738" spans="47:56">
      <c r="AU738" s="52" t="str">
        <f>IF(参照!A738="","",参照!A738)</f>
        <v>A0405</v>
      </c>
      <c r="AV738" s="52" t="str">
        <f>IF(参照!B738="","",参照!B738)</f>
        <v>アストマックス・エネルギー合同会社</v>
      </c>
      <c r="AW738" s="52">
        <f>IF(参照!C738="","",参照!C738)</f>
        <v>5.1400000000000003E-4</v>
      </c>
      <c r="AX738" s="52" t="str">
        <f>IF(参照!D738="","",参照!D738)</f>
        <v/>
      </c>
      <c r="AY738" s="52">
        <f>IF(参照!E738="","",参照!E738)</f>
        <v>4.5800000000000002E-4</v>
      </c>
      <c r="AZ738" s="52" t="str">
        <f>IF(参照!F738="","",参照!F738)</f>
        <v>アストマックス・エネルギー合同会社</v>
      </c>
      <c r="BA738" s="52" t="str">
        <f>IF(参照!G738="","",参照!G738)</f>
        <v>アストマックス・エネルギー合同会社_</v>
      </c>
      <c r="BB738" s="52">
        <f t="shared" si="42"/>
        <v>0.45800000000000002</v>
      </c>
      <c r="BD738" s="52" t="str">
        <f>IF(参照!L738="","",参照!L738)</f>
        <v/>
      </c>
    </row>
    <row r="739" spans="47:56">
      <c r="AU739" s="52" t="str">
        <f>IF(参照!A739="","",参照!A739)</f>
        <v>A0406</v>
      </c>
      <c r="AV739" s="52" t="str">
        <f>IF(参照!B739="","",参照!B739)</f>
        <v>生活協同組合コープみらい</v>
      </c>
      <c r="AW739" s="52">
        <f>IF(参照!C739="","",参照!C739)</f>
        <v>3.7199999999999999E-4</v>
      </c>
      <c r="AX739" s="52" t="str">
        <f>IF(参照!D739="","",参照!D739)</f>
        <v/>
      </c>
      <c r="AY739" s="52">
        <f>IF(参照!E739="","",参照!E739)</f>
        <v>3.1599999999999998E-4</v>
      </c>
      <c r="AZ739" s="52" t="str">
        <f>IF(参照!F739="","",参照!F739)</f>
        <v>生活協同組合コープみらい</v>
      </c>
      <c r="BA739" s="52" t="str">
        <f>IF(参照!G739="","",参照!G739)</f>
        <v>生活協同組合コープみらい_</v>
      </c>
      <c r="BB739" s="52">
        <f t="shared" si="42"/>
        <v>0.316</v>
      </c>
      <c r="BD739" s="52" t="str">
        <f>IF(参照!L739="","",参照!L739)</f>
        <v/>
      </c>
    </row>
    <row r="740" spans="47:56">
      <c r="AU740" s="52" t="str">
        <f>IF(参照!A740="","",参照!A740)</f>
        <v>A0407</v>
      </c>
      <c r="AV740" s="52" t="str">
        <f>IF(参照!B740="","",参照!B740)</f>
        <v>寝屋川電力(株)</v>
      </c>
      <c r="AW740" s="52">
        <f>IF(参照!C740="","",参照!C740)</f>
        <v>4.86E-4</v>
      </c>
      <c r="AX740" s="52" t="str">
        <f>IF(参照!D740="","",参照!D740)</f>
        <v/>
      </c>
      <c r="AY740" s="52">
        <f>IF(参照!E740="","",参照!E740)</f>
        <v>4.57E-4</v>
      </c>
      <c r="AZ740" s="52" t="str">
        <f>IF(参照!F740="","",参照!F740)</f>
        <v>寝屋川電力(株)</v>
      </c>
      <c r="BA740" s="52" t="str">
        <f>IF(参照!G740="","",参照!G740)</f>
        <v>寝屋川電力(株)_</v>
      </c>
      <c r="BB740" s="52">
        <f t="shared" si="42"/>
        <v>0.45700000000000002</v>
      </c>
      <c r="BD740" s="52" t="str">
        <f>IF(参照!L740="","",参照!L740)</f>
        <v/>
      </c>
    </row>
    <row r="741" spans="47:56">
      <c r="AU741" s="52" t="str">
        <f>IF(参照!A741="","",参照!A741)</f>
        <v>A0410</v>
      </c>
      <c r="AV741" s="52" t="str">
        <f>IF(参照!B741="","",参照!B741)</f>
        <v>石川電力(株)</v>
      </c>
      <c r="AW741" s="52">
        <f>IF(参照!C741="","",参照!C741)</f>
        <v>9.9400000000000009E-4</v>
      </c>
      <c r="AX741" s="52" t="str">
        <f>IF(参照!D741="","",参照!D741)</f>
        <v/>
      </c>
      <c r="AY741" s="52">
        <f>IF(参照!E741="","",参照!E741)</f>
        <v>9.3800000000000003E-4</v>
      </c>
      <c r="AZ741" s="52" t="str">
        <f>IF(参照!F741="","",参照!F741)</f>
        <v>石川電力(株)</v>
      </c>
      <c r="BA741" s="52" t="str">
        <f>IF(参照!G741="","",参照!G741)</f>
        <v>石川電力(株)_</v>
      </c>
      <c r="BB741" s="52">
        <f t="shared" si="42"/>
        <v>0.93800000000000006</v>
      </c>
      <c r="BD741" s="52" t="str">
        <f>IF(参照!L741="","",参照!L741)</f>
        <v/>
      </c>
    </row>
    <row r="742" spans="47:56">
      <c r="AU742" s="52" t="str">
        <f>IF(参照!A742="","",参照!A742)</f>
        <v>A0411</v>
      </c>
      <c r="AV742" s="52" t="str">
        <f>IF(参照!B742="","",参照!B742)</f>
        <v>福井電力(株)</v>
      </c>
      <c r="AW742" s="52">
        <f>IF(参照!C742="","",参照!C742)</f>
        <v>4.8099999999999998E-4</v>
      </c>
      <c r="AX742" s="52" t="str">
        <f>IF(参照!D742="","",参照!D742)</f>
        <v/>
      </c>
      <c r="AY742" s="52">
        <f>IF(参照!E742="","",参照!E742)</f>
        <v>4.2499999999999998E-4</v>
      </c>
      <c r="AZ742" s="52" t="str">
        <f>IF(参照!F742="","",参照!F742)</f>
        <v>福井電力(株)</v>
      </c>
      <c r="BA742" s="52" t="str">
        <f>IF(参照!G742="","",参照!G742)</f>
        <v>福井電力(株)_</v>
      </c>
      <c r="BB742" s="52">
        <f t="shared" si="42"/>
        <v>0.42499999999999999</v>
      </c>
      <c r="BD742" s="52" t="str">
        <f>IF(参照!L742="","",参照!L742)</f>
        <v/>
      </c>
    </row>
    <row r="743" spans="47:56">
      <c r="AU743" s="52" t="str">
        <f>IF(参照!A743="","",参照!A743)</f>
        <v>A0413</v>
      </c>
      <c r="AV743" s="52" t="str">
        <f>IF(参照!B743="","",参照!B743)</f>
        <v>(株)MKエネルギー</v>
      </c>
      <c r="AW743" s="52">
        <f>IF(参照!C743="","",参照!C743)</f>
        <v>5.44E-4</v>
      </c>
      <c r="AX743" s="52" t="str">
        <f>IF(参照!D743="","",参照!D743)</f>
        <v/>
      </c>
      <c r="AY743" s="52">
        <f>IF(参照!E743="","",参照!E743)</f>
        <v>5.8799999999999998E-4</v>
      </c>
      <c r="AZ743" s="52" t="str">
        <f>IF(参照!F743="","",参照!F743)</f>
        <v>(株)MKエネルギー</v>
      </c>
      <c r="BA743" s="52" t="str">
        <f>IF(参照!G743="","",参照!G743)</f>
        <v>(株)MKエネルギー_</v>
      </c>
      <c r="BB743" s="52">
        <f t="shared" si="42"/>
        <v>0.58799999999999997</v>
      </c>
      <c r="BD743" s="52" t="str">
        <f>IF(参照!L743="","",参照!L743)</f>
        <v/>
      </c>
    </row>
    <row r="744" spans="47:56">
      <c r="AU744" s="52" t="str">
        <f>IF(参照!A744="","",参照!A744)</f>
        <v>A0414</v>
      </c>
      <c r="AV744" s="52" t="str">
        <f>IF(参照!B744="","",参照!B744)</f>
        <v>(株)Ｏｐｔｉｍｉｚｅｄ　Ｅｎｅｒｇｙ</v>
      </c>
      <c r="AW744" s="52">
        <f>IF(参照!C744="","",参照!C744)</f>
        <v>4.84E-4</v>
      </c>
      <c r="AX744" s="52" t="str">
        <f>IF(参照!D744="","",参照!D744)</f>
        <v/>
      </c>
      <c r="AY744" s="52">
        <f>IF(参照!E744="","",参照!E744)</f>
        <v>4.28E-4</v>
      </c>
      <c r="AZ744" s="52" t="str">
        <f>IF(参照!F744="","",参照!F744)</f>
        <v>(株)Ｏｐｔｉｍｉｚｅｄ　Ｅｎｅｒｇｙ</v>
      </c>
      <c r="BA744" s="52" t="str">
        <f>IF(参照!G744="","",参照!G744)</f>
        <v>(株)Ｏｐｔｉｍｉｚｅｄ　Ｅｎｅｒｇｙ_</v>
      </c>
      <c r="BB744" s="52">
        <f t="shared" si="42"/>
        <v>0.42799999999999999</v>
      </c>
      <c r="BD744" s="52" t="str">
        <f>IF(参照!L744="","",参照!L744)</f>
        <v/>
      </c>
    </row>
    <row r="745" spans="47:56">
      <c r="AU745" s="52" t="str">
        <f>IF(参照!A745="","",参照!A745)</f>
        <v>A0415</v>
      </c>
      <c r="AV745" s="52" t="str">
        <f>IF(参照!B745="","",参照!B745)</f>
        <v>エネラボ(株)</v>
      </c>
      <c r="AW745" s="52">
        <f>IF(参照!C745="","",参照!C745)</f>
        <v>5.3899999999999998E-4</v>
      </c>
      <c r="AX745" s="52" t="str">
        <f>IF(参照!D745="","",参照!D745)</f>
        <v>メニューA</v>
      </c>
      <c r="AY745" s="52">
        <f>IF(参照!E745="","",参照!E745)</f>
        <v>0</v>
      </c>
      <c r="AZ745" s="52" t="str">
        <f>IF(参照!F745="","",参照!F745)</f>
        <v>エネラボ(株)</v>
      </c>
      <c r="BA745" s="52" t="str">
        <f>IF(参照!G745="","",参照!G745)</f>
        <v>エネラボ(株)_メニューA</v>
      </c>
      <c r="BB745" s="52">
        <f t="shared" si="42"/>
        <v>0</v>
      </c>
      <c r="BD745" s="52" t="str">
        <f>IF(参照!L745="","",参照!L745)</f>
        <v/>
      </c>
    </row>
    <row r="746" spans="47:56">
      <c r="AU746" s="52" t="str">
        <f>IF(参照!A746="","",参照!A746)</f>
        <v/>
      </c>
      <c r="AV746" s="52" t="str">
        <f>IF(参照!B746="","",参照!B746)</f>
        <v/>
      </c>
      <c r="AW746" s="52" t="str">
        <f>IF(参照!C746="","",参照!C746)</f>
        <v/>
      </c>
      <c r="AX746" s="52" t="str">
        <f>IF(参照!D746="","",参照!D746)</f>
        <v>メニューB(残差)</v>
      </c>
      <c r="AY746" s="52">
        <f>IF(参照!E746="","",参照!E746)</f>
        <v>4.8299999999999998E-4</v>
      </c>
      <c r="AZ746" s="52" t="str">
        <f>IF(参照!F746="","",参照!F746)</f>
        <v>エネラボ(株)</v>
      </c>
      <c r="BA746" s="52" t="str">
        <f>IF(参照!G746="","",参照!G746)</f>
        <v>エネラボ(株)_メニューB(残差)</v>
      </c>
      <c r="BB746" s="52">
        <f t="shared" si="42"/>
        <v>0.48299999999999998</v>
      </c>
      <c r="BD746" s="52" t="str">
        <f>IF(参照!L746="","",参照!L746)</f>
        <v/>
      </c>
    </row>
    <row r="747" spans="47:56">
      <c r="AU747" s="52" t="str">
        <f>IF(参照!A747="","",参照!A747)</f>
        <v/>
      </c>
      <c r="AV747" s="52" t="str">
        <f>IF(参照!B747="","",参照!B747)</f>
        <v/>
      </c>
      <c r="AW747" s="52" t="str">
        <f>IF(参照!C747="","",参照!C747)</f>
        <v/>
      </c>
      <c r="AX747" s="52" t="str">
        <f>IF(参照!D747="","",参照!D747)</f>
        <v>(参考値)事業者全体</v>
      </c>
      <c r="AY747" s="52">
        <f>IF(参照!E747="","",参照!E747)</f>
        <v>4.0400000000000001E-4</v>
      </c>
      <c r="AZ747" s="52" t="str">
        <f>IF(参照!F747="","",参照!F747)</f>
        <v>エネラボ(株)</v>
      </c>
      <c r="BA747" s="52" t="str">
        <f>IF(参照!G747="","",参照!G747)</f>
        <v>エネラボ(株)_(参考値)事業者全体</v>
      </c>
      <c r="BB747" s="52">
        <f t="shared" si="42"/>
        <v>0.40400000000000003</v>
      </c>
      <c r="BD747" s="52" t="str">
        <f>IF(参照!L747="","",参照!L747)</f>
        <v/>
      </c>
    </row>
    <row r="748" spans="47:56">
      <c r="AU748" s="52" t="str">
        <f>IF(参照!A748="","",参照!A748)</f>
        <v>A0416</v>
      </c>
      <c r="AV748" s="52" t="str">
        <f>IF(参照!B748="","",参照!B748)</f>
        <v>(株)ネクシィーズ・ゼロ</v>
      </c>
      <c r="AW748" s="52">
        <f>IF(参照!C748="","",参照!C748)</f>
        <v>5.0699999999999996E-4</v>
      </c>
      <c r="AX748" s="52" t="str">
        <f>IF(参照!D748="","",参照!D748)</f>
        <v/>
      </c>
      <c r="AY748" s="52">
        <f>IF(参照!E748="","",参照!E748)</f>
        <v>5.3399999999999997E-4</v>
      </c>
      <c r="AZ748" s="52" t="str">
        <f>IF(参照!F748="","",参照!F748)</f>
        <v>(株)ネクシィーズ・ゼロ</v>
      </c>
      <c r="BA748" s="52" t="str">
        <f>IF(参照!G748="","",参照!G748)</f>
        <v>(株)ネクシィーズ・ゼロ_</v>
      </c>
      <c r="BB748" s="52">
        <f t="shared" si="42"/>
        <v>0.53399999999999992</v>
      </c>
      <c r="BD748" s="52" t="str">
        <f>IF(参照!L748="","",参照!L748)</f>
        <v/>
      </c>
    </row>
    <row r="749" spans="47:56">
      <c r="AU749" s="52" t="str">
        <f>IF(参照!A749="","",参照!A749)</f>
        <v>A0418</v>
      </c>
      <c r="AV749" s="52" t="str">
        <f>IF(参照!B749="","",参照!B749)</f>
        <v>横浜ウォーター(株)</v>
      </c>
      <c r="AW749" s="52">
        <f>IF(参照!C749="","",参照!C749)</f>
        <v>3.88E-4</v>
      </c>
      <c r="AX749" s="52" t="str">
        <f>IF(参照!D749="","",参照!D749)</f>
        <v/>
      </c>
      <c r="AY749" s="52">
        <f>IF(参照!E749="","",参照!E749)</f>
        <v>5.2599999999999999E-4</v>
      </c>
      <c r="AZ749" s="52" t="str">
        <f>IF(参照!F749="","",参照!F749)</f>
        <v>横浜ウォーター(株)</v>
      </c>
      <c r="BA749" s="52" t="str">
        <f>IF(参照!G749="","",参照!G749)</f>
        <v>横浜ウォーター(株)_</v>
      </c>
      <c r="BB749" s="52">
        <f t="shared" si="42"/>
        <v>0.52600000000000002</v>
      </c>
      <c r="BD749" s="52" t="str">
        <f>IF(参照!L749="","",参照!L749)</f>
        <v/>
      </c>
    </row>
    <row r="750" spans="47:56">
      <c r="AU750" s="52" t="str">
        <f>IF(参照!A750="","",参照!A750)</f>
        <v>A0419</v>
      </c>
      <c r="AV750" s="52" t="str">
        <f>IF(参照!B750="","",参照!B750)</f>
        <v>スマートエナジー磐田(株)</v>
      </c>
      <c r="AW750" s="52">
        <f>IF(参照!C750="","",参照!C750)</f>
        <v>1.74E-4</v>
      </c>
      <c r="AX750" s="52" t="str">
        <f>IF(参照!D750="","",参照!D750)</f>
        <v>メニューA</v>
      </c>
      <c r="AY750" s="52">
        <f>IF(参照!E750="","",参照!E750)</f>
        <v>0</v>
      </c>
      <c r="AZ750" s="52" t="str">
        <f>IF(参照!F750="","",参照!F750)</f>
        <v>スマートエナジー磐田(株)</v>
      </c>
      <c r="BA750" s="52" t="str">
        <f>IF(参照!G750="","",参照!G750)</f>
        <v>スマートエナジー磐田(株)_メニューA</v>
      </c>
      <c r="BB750" s="52">
        <f t="shared" si="42"/>
        <v>0</v>
      </c>
      <c r="BD750" s="52" t="str">
        <f>IF(参照!L750="","",参照!L750)</f>
        <v/>
      </c>
    </row>
    <row r="751" spans="47:56">
      <c r="AU751" s="52" t="str">
        <f>IF(参照!A751="","",参照!A751)</f>
        <v/>
      </c>
      <c r="AV751" s="52" t="str">
        <f>IF(参照!B751="","",参照!B751)</f>
        <v/>
      </c>
      <c r="AW751" s="52" t="str">
        <f>IF(参照!C751="","",参照!C751)</f>
        <v/>
      </c>
      <c r="AX751" s="52" t="str">
        <f>IF(参照!D751="","",参照!D751)</f>
        <v>メニューB</v>
      </c>
      <c r="AY751" s="52">
        <f>IF(参照!E751="","",参照!E751)</f>
        <v>3.19E-4</v>
      </c>
      <c r="AZ751" s="52" t="str">
        <f>IF(参照!F751="","",参照!F751)</f>
        <v>スマートエナジー磐田(株)</v>
      </c>
      <c r="BA751" s="52" t="str">
        <f>IF(参照!G751="","",参照!G751)</f>
        <v>スマートエナジー磐田(株)_メニューB</v>
      </c>
      <c r="BB751" s="52">
        <f t="shared" si="42"/>
        <v>0.31900000000000001</v>
      </c>
      <c r="BD751" s="52" t="str">
        <f>IF(参照!L751="","",参照!L751)</f>
        <v/>
      </c>
    </row>
    <row r="752" spans="47:56">
      <c r="AU752" s="52" t="str">
        <f>IF(参照!A752="","",参照!A752)</f>
        <v/>
      </c>
      <c r="AV752" s="52" t="str">
        <f>IF(参照!B752="","",参照!B752)</f>
        <v/>
      </c>
      <c r="AW752" s="52" t="str">
        <f>IF(参照!C752="","",参照!C752)</f>
        <v/>
      </c>
      <c r="AX752" s="52" t="str">
        <f>IF(参照!D752="","",参照!D752)</f>
        <v>メニューC(残差)</v>
      </c>
      <c r="AY752" s="52">
        <f>IF(参照!E752="","",参照!E752)</f>
        <v>3.5499999999999996E-4</v>
      </c>
      <c r="AZ752" s="52" t="str">
        <f>IF(参照!F752="","",参照!F752)</f>
        <v>スマートエナジー磐田(株)</v>
      </c>
      <c r="BA752" s="52" t="str">
        <f>IF(参照!G752="","",参照!G752)</f>
        <v>スマートエナジー磐田(株)_メニューC(残差)</v>
      </c>
      <c r="BB752" s="52">
        <f t="shared" si="42"/>
        <v>0.35499999999999998</v>
      </c>
      <c r="BD752" s="52" t="str">
        <f>IF(参照!L752="","",参照!L752)</f>
        <v/>
      </c>
    </row>
    <row r="753" spans="47:56">
      <c r="AU753" s="52" t="str">
        <f>IF(参照!A753="","",参照!A753)</f>
        <v/>
      </c>
      <c r="AV753" s="52" t="str">
        <f>IF(参照!B753="","",参照!B753)</f>
        <v/>
      </c>
      <c r="AW753" s="52" t="str">
        <f>IF(参照!C753="","",参照!C753)</f>
        <v/>
      </c>
      <c r="AX753" s="52" t="str">
        <f>IF(参照!D753="","",参照!D753)</f>
        <v>(参考値)事業者全体</v>
      </c>
      <c r="AY753" s="52">
        <f>IF(参照!E753="","",参照!E753)</f>
        <v>4.0299999999999998E-4</v>
      </c>
      <c r="AZ753" s="52" t="str">
        <f>IF(参照!F753="","",参照!F753)</f>
        <v>スマートエナジー磐田(株)</v>
      </c>
      <c r="BA753" s="52" t="str">
        <f>IF(参照!G753="","",参照!G753)</f>
        <v>スマートエナジー磐田(株)_(参考値)事業者全体</v>
      </c>
      <c r="BB753" s="52">
        <f t="shared" si="42"/>
        <v>0.40299999999999997</v>
      </c>
      <c r="BD753" s="52" t="str">
        <f>IF(参照!L753="","",参照!L753)</f>
        <v/>
      </c>
    </row>
    <row r="754" spans="47:56">
      <c r="AU754" s="52" t="str">
        <f>IF(参照!A754="","",参照!A754)</f>
        <v>A0420</v>
      </c>
      <c r="AV754" s="52" t="str">
        <f>IF(参照!B754="","",参照!B754)</f>
        <v>そうまＩグリッド合同会社</v>
      </c>
      <c r="AW754" s="52">
        <f>IF(参照!C754="","",参照!C754)</f>
        <v>3.2600000000000001E-4</v>
      </c>
      <c r="AX754" s="52" t="str">
        <f>IF(参照!D754="","",参照!D754)</f>
        <v/>
      </c>
      <c r="AY754" s="52">
        <f>IF(参照!E754="","",参照!E754)</f>
        <v>4.2400000000000001E-4</v>
      </c>
      <c r="AZ754" s="52" t="str">
        <f>IF(参照!F754="","",参照!F754)</f>
        <v>そうまＩグリッド合同会社</v>
      </c>
      <c r="BA754" s="52" t="str">
        <f>IF(参照!G754="","",参照!G754)</f>
        <v>そうまＩグリッド合同会社_</v>
      </c>
      <c r="BB754" s="52">
        <f t="shared" si="42"/>
        <v>0.42399999999999999</v>
      </c>
      <c r="BD754" s="52" t="str">
        <f>IF(参照!L754="","",参照!L754)</f>
        <v/>
      </c>
    </row>
    <row r="755" spans="47:56">
      <c r="AU755" s="52" t="str">
        <f>IF(参照!A755="","",参照!A755)</f>
        <v>A0424</v>
      </c>
      <c r="AV755" s="52" t="str">
        <f>IF(参照!B755="","",参照!B755)</f>
        <v>新潟県民電力(株)</v>
      </c>
      <c r="AW755" s="52">
        <f>IF(参照!C755="","",参照!C755)</f>
        <v>4.28E-4</v>
      </c>
      <c r="AX755" s="52" t="str">
        <f>IF(参照!D755="","",参照!D755)</f>
        <v/>
      </c>
      <c r="AY755" s="52">
        <f>IF(参照!E755="","",参照!E755)</f>
        <v>4.1199999999999999E-4</v>
      </c>
      <c r="AZ755" s="52" t="str">
        <f>IF(参照!F755="","",参照!F755)</f>
        <v>新潟県民電力(株)</v>
      </c>
      <c r="BA755" s="52" t="str">
        <f>IF(参照!G755="","",参照!G755)</f>
        <v>新潟県民電力(株)_</v>
      </c>
      <c r="BB755" s="52">
        <f t="shared" si="42"/>
        <v>0.41199999999999998</v>
      </c>
      <c r="BD755" s="52" t="str">
        <f>IF(参照!L755="","",参照!L755)</f>
        <v/>
      </c>
    </row>
    <row r="756" spans="47:56">
      <c r="AU756" s="52" t="str">
        <f>IF(参照!A756="","",参照!A756)</f>
        <v>A0425</v>
      </c>
      <c r="AV756" s="52" t="str">
        <f>IF(参照!B756="","",参照!B756)</f>
        <v>エネトレード(株)</v>
      </c>
      <c r="AW756" s="52" t="str">
        <f>IF(参照!C756="","",参照!C756)</f>
        <v>0.000453※</v>
      </c>
      <c r="AX756" s="52" t="str">
        <f>IF(参照!D756="","",参照!D756)</f>
        <v/>
      </c>
      <c r="AY756" s="52">
        <f>IF(参照!E756="","",参照!E756)</f>
        <v>4.5300000000000001E-4</v>
      </c>
      <c r="AZ756" s="52" t="str">
        <f>IF(参照!F756="","",参照!F756)</f>
        <v>エネトレード(株)</v>
      </c>
      <c r="BA756" s="52" t="str">
        <f>IF(参照!G756="","",参照!G756)</f>
        <v>エネトレード(株)_</v>
      </c>
      <c r="BB756" s="52">
        <f t="shared" si="42"/>
        <v>0.45300000000000001</v>
      </c>
      <c r="BD756" s="52" t="str">
        <f>IF(参照!L756="","",参照!L756)</f>
        <v/>
      </c>
    </row>
    <row r="757" spans="47:56">
      <c r="AU757" s="52" t="str">
        <f>IF(参照!A757="","",参照!A757)</f>
        <v>A0427</v>
      </c>
      <c r="AV757" s="52" t="str">
        <f>IF(参照!B757="","",参照!B757)</f>
        <v>Ｍｙシティ電力(株)</v>
      </c>
      <c r="AW757" s="52">
        <f>IF(参照!C757="","",参照!C757)</f>
        <v>5.1199999999999998E-4</v>
      </c>
      <c r="AX757" s="52" t="str">
        <f>IF(参照!D757="","",参照!D757)</f>
        <v/>
      </c>
      <c r="AY757" s="52">
        <f>IF(参照!E757="","",参照!E757)</f>
        <v>5.6300000000000002E-4</v>
      </c>
      <c r="AZ757" s="52" t="str">
        <f>IF(参照!F757="","",参照!F757)</f>
        <v>Ｍｙシティ電力(株)</v>
      </c>
      <c r="BA757" s="52" t="str">
        <f>IF(参照!G757="","",参照!G757)</f>
        <v>Ｍｙシティ電力(株)_</v>
      </c>
      <c r="BB757" s="52">
        <f t="shared" si="42"/>
        <v>0.56300000000000006</v>
      </c>
      <c r="BD757" s="52" t="str">
        <f>IF(参照!L757="","",参照!L757)</f>
        <v/>
      </c>
    </row>
    <row r="758" spans="47:56">
      <c r="AU758" s="52" t="str">
        <f>IF(参照!A758="","",参照!A758)</f>
        <v>A0429</v>
      </c>
      <c r="AV758" s="52" t="str">
        <f>IF(参照!B758="","",参照!B758)</f>
        <v>ニシムラ(株)</v>
      </c>
      <c r="AW758" s="52">
        <f>IF(参照!C758="","",参照!C758)</f>
        <v>5.0299999999999997E-4</v>
      </c>
      <c r="AX758" s="52" t="str">
        <f>IF(参照!D758="","",参照!D758)</f>
        <v/>
      </c>
      <c r="AY758" s="52">
        <f>IF(参照!E758="","",参照!E758)</f>
        <v>5.5400000000000002E-4</v>
      </c>
      <c r="AZ758" s="52" t="str">
        <f>IF(参照!F758="","",参照!F758)</f>
        <v>ニシムラ(株)</v>
      </c>
      <c r="BA758" s="52" t="str">
        <f>IF(参照!G758="","",参照!G758)</f>
        <v>ニシムラ(株)_</v>
      </c>
      <c r="BB758" s="52">
        <f t="shared" si="42"/>
        <v>0.55400000000000005</v>
      </c>
      <c r="BD758" s="52" t="str">
        <f>IF(参照!L758="","",参照!L758)</f>
        <v/>
      </c>
    </row>
    <row r="759" spans="47:56">
      <c r="AU759" s="52" t="str">
        <f>IF(参照!A759="","",参照!A759)</f>
        <v>A0430</v>
      </c>
      <c r="AV759" s="52" t="str">
        <f>IF(参照!B759="","",参照!B759)</f>
        <v>(株)さくら新電力</v>
      </c>
      <c r="AW759" s="52">
        <f>IF(参照!C759="","",参照!C759)</f>
        <v>4.0400000000000001E-4</v>
      </c>
      <c r="AX759" s="52" t="str">
        <f>IF(参照!D759="","",参照!D759)</f>
        <v>メニューA</v>
      </c>
      <c r="AY759" s="52">
        <f>IF(参照!E759="","",参照!E759)</f>
        <v>0</v>
      </c>
      <c r="AZ759" s="52" t="str">
        <f>IF(参照!F759="","",参照!F759)</f>
        <v>(株)さくら新電力</v>
      </c>
      <c r="BA759" s="52" t="str">
        <f>IF(参照!G759="","",参照!G759)</f>
        <v>(株)さくら新電力_メニューA</v>
      </c>
      <c r="BB759" s="52">
        <f t="shared" si="42"/>
        <v>0</v>
      </c>
      <c r="BD759" s="52" t="str">
        <f>IF(参照!L759="","",参照!L759)</f>
        <v/>
      </c>
    </row>
    <row r="760" spans="47:56">
      <c r="AU760" s="52" t="str">
        <f>IF(参照!A760="","",参照!A760)</f>
        <v/>
      </c>
      <c r="AV760" s="52" t="str">
        <f>IF(参照!B760="","",参照!B760)</f>
        <v/>
      </c>
      <c r="AW760" s="52" t="str">
        <f>IF(参照!C760="","",参照!C760)</f>
        <v/>
      </c>
      <c r="AX760" s="52" t="str">
        <f>IF(参照!D760="","",参照!D760)</f>
        <v>メニューB(残差)</v>
      </c>
      <c r="AY760" s="52">
        <f>IF(参照!E760="","",参照!E760)</f>
        <v>4.2999999999999999E-4</v>
      </c>
      <c r="AZ760" s="52" t="str">
        <f>IF(参照!F760="","",参照!F760)</f>
        <v>(株)さくら新電力</v>
      </c>
      <c r="BA760" s="52" t="str">
        <f>IF(参照!G760="","",参照!G760)</f>
        <v>(株)さくら新電力_メニューB(残差)</v>
      </c>
      <c r="BB760" s="52">
        <f t="shared" si="42"/>
        <v>0.43</v>
      </c>
      <c r="BD760" s="52" t="str">
        <f>IF(参照!L760="","",参照!L760)</f>
        <v/>
      </c>
    </row>
    <row r="761" spans="47:56">
      <c r="AU761" s="52" t="str">
        <f>IF(参照!A761="","",参照!A761)</f>
        <v/>
      </c>
      <c r="AV761" s="52" t="str">
        <f>IF(参照!B761="","",参照!B761)</f>
        <v/>
      </c>
      <c r="AW761" s="52" t="str">
        <f>IF(参照!C761="","",参照!C761)</f>
        <v/>
      </c>
      <c r="AX761" s="52" t="str">
        <f>IF(参照!D761="","",参照!D761)</f>
        <v>(参考値)事業者全体</v>
      </c>
      <c r="AY761" s="52">
        <f>IF(参照!E761="","",参照!E761)</f>
        <v>5.3300000000000005E-4</v>
      </c>
      <c r="AZ761" s="52" t="str">
        <f>IF(参照!F761="","",参照!F761)</f>
        <v>(株)さくら新電力</v>
      </c>
      <c r="BA761" s="52" t="str">
        <f>IF(参照!G761="","",参照!G761)</f>
        <v>(株)さくら新電力_(参考値)事業者全体</v>
      </c>
      <c r="BB761" s="52">
        <f t="shared" si="42"/>
        <v>0.53300000000000003</v>
      </c>
      <c r="BD761" s="52" t="str">
        <f>IF(参照!L761="","",参照!L761)</f>
        <v/>
      </c>
    </row>
    <row r="762" spans="47:56">
      <c r="AU762" s="52" t="str">
        <f>IF(参照!A762="","",参照!A762)</f>
        <v>A0431</v>
      </c>
      <c r="AV762" s="52" t="str">
        <f>IF(参照!B762="","",参照!B762)</f>
        <v>(株)グローアップ</v>
      </c>
      <c r="AW762" s="52">
        <f>IF(参照!C762="","",参照!C762)</f>
        <v>4.0099999999999999E-4</v>
      </c>
      <c r="AX762" s="52" t="str">
        <f>IF(参照!D762="","",参照!D762)</f>
        <v/>
      </c>
      <c r="AY762" s="52">
        <f>IF(参照!E762="","",参照!E762)</f>
        <v>3.4400000000000001E-4</v>
      </c>
      <c r="AZ762" s="52" t="str">
        <f>IF(参照!F762="","",参照!F762)</f>
        <v>(株)グローアップ</v>
      </c>
      <c r="BA762" s="52" t="str">
        <f>IF(参照!G762="","",参照!G762)</f>
        <v>(株)グローアップ_</v>
      </c>
      <c r="BB762" s="52">
        <f t="shared" si="42"/>
        <v>0.34400000000000003</v>
      </c>
      <c r="BD762" s="52" t="str">
        <f>IF(参照!L762="","",参照!L762)</f>
        <v/>
      </c>
    </row>
    <row r="763" spans="47:56">
      <c r="AU763" s="52" t="str">
        <f>IF(参照!A763="","",参照!A763)</f>
        <v>A0435</v>
      </c>
      <c r="AV763" s="52" t="str">
        <f>IF(参照!B763="","",参照!B763)</f>
        <v>いこま市民パワー(株)</v>
      </c>
      <c r="AW763" s="52">
        <f>IF(参照!C763="","",参照!C763)</f>
        <v>1.05E-4</v>
      </c>
      <c r="AX763" s="52" t="str">
        <f>IF(参照!D763="","",参照!D763)</f>
        <v/>
      </c>
      <c r="AY763" s="52">
        <f>IF(参照!E763="","",参照!E763)</f>
        <v>3.9399999999999998E-4</v>
      </c>
      <c r="AZ763" s="52" t="str">
        <f>IF(参照!F763="","",参照!F763)</f>
        <v>いこま市民パワー(株)</v>
      </c>
      <c r="BA763" s="52" t="str">
        <f>IF(参照!G763="","",参照!G763)</f>
        <v>いこま市民パワー(株)_</v>
      </c>
      <c r="BB763" s="52">
        <f t="shared" si="42"/>
        <v>0.39399999999999996</v>
      </c>
      <c r="BD763" s="52" t="str">
        <f>IF(参照!L763="","",参照!L763)</f>
        <v/>
      </c>
    </row>
    <row r="764" spans="47:56">
      <c r="AU764" s="52" t="str">
        <f>IF(参照!A764="","",参照!A764)</f>
        <v>A0436</v>
      </c>
      <c r="AV764" s="52" t="str">
        <f>IF(参照!B764="","",参照!B764)</f>
        <v>(株)コープでんき東北</v>
      </c>
      <c r="AW764" s="52">
        <f>IF(参照!C764="","",参照!C764)</f>
        <v>4.1899999999999999E-4</v>
      </c>
      <c r="AX764" s="52" t="str">
        <f>IF(参照!D764="","",参照!D764)</f>
        <v/>
      </c>
      <c r="AY764" s="52">
        <f>IF(参照!E764="","",参照!E764)</f>
        <v>3.6299999999999999E-4</v>
      </c>
      <c r="AZ764" s="52" t="str">
        <f>IF(参照!F764="","",参照!F764)</f>
        <v>(株)コープでんき東北</v>
      </c>
      <c r="BA764" s="52" t="str">
        <f>IF(参照!G764="","",参照!G764)</f>
        <v>(株)コープでんき東北_</v>
      </c>
      <c r="BB764" s="52">
        <f t="shared" si="42"/>
        <v>0.36299999999999999</v>
      </c>
      <c r="BD764" s="52" t="str">
        <f>IF(参照!L764="","",参照!L764)</f>
        <v/>
      </c>
    </row>
    <row r="765" spans="47:56">
      <c r="AU765" s="52" t="str">
        <f>IF(参照!A765="","",参照!A765)</f>
        <v>A0437</v>
      </c>
      <c r="AV765" s="52" t="str">
        <f>IF(参照!B765="","",参照!B765)</f>
        <v>おもてなし山形(株)</v>
      </c>
      <c r="AW765" s="52">
        <f>IF(参照!C765="","",参照!C765)</f>
        <v>1.54E-4</v>
      </c>
      <c r="AX765" s="52" t="str">
        <f>IF(参照!D765="","",参照!D765)</f>
        <v/>
      </c>
      <c r="AY765" s="52">
        <f>IF(参照!E765="","",参照!E765)</f>
        <v>9.800000000000001E-5</v>
      </c>
      <c r="AZ765" s="52" t="str">
        <f>IF(参照!F765="","",参照!F765)</f>
        <v>おもてなし山形(株)</v>
      </c>
      <c r="BA765" s="52" t="str">
        <f>IF(参照!G765="","",参照!G765)</f>
        <v>おもてなし山形(株)_</v>
      </c>
      <c r="BB765" s="52">
        <f t="shared" si="42"/>
        <v>9.8000000000000004E-2</v>
      </c>
      <c r="BD765" s="52" t="str">
        <f>IF(参照!L765="","",参照!L765)</f>
        <v/>
      </c>
    </row>
    <row r="766" spans="47:56">
      <c r="AU766" s="52" t="str">
        <f>IF(参照!A766="","",参照!A766)</f>
        <v>A0438</v>
      </c>
      <c r="AV766" s="52" t="str">
        <f>IF(参照!B766="","",参照!B766)</f>
        <v>長野都市ガス(株)</v>
      </c>
      <c r="AW766" s="52">
        <f>IF(参照!C766="","",参照!C766)</f>
        <v>3.6400000000000001E-4</v>
      </c>
      <c r="AX766" s="52" t="str">
        <f>IF(参照!D766="","",参照!D766)</f>
        <v/>
      </c>
      <c r="AY766" s="52">
        <f>IF(参照!E766="","",参照!E766)</f>
        <v>3.0800000000000001E-4</v>
      </c>
      <c r="AZ766" s="52" t="str">
        <f>IF(参照!F766="","",参照!F766)</f>
        <v>長野都市ガス(株)</v>
      </c>
      <c r="BA766" s="52" t="str">
        <f>IF(参照!G766="","",参照!G766)</f>
        <v>長野都市ガス(株)_</v>
      </c>
      <c r="BB766" s="52">
        <f t="shared" si="42"/>
        <v>0.308</v>
      </c>
      <c r="BD766" s="52" t="str">
        <f>IF(参照!L766="","",参照!L766)</f>
        <v/>
      </c>
    </row>
    <row r="767" spans="47:56">
      <c r="AU767" s="52" t="str">
        <f>IF(参照!A767="","",参照!A767)</f>
        <v>A0439</v>
      </c>
      <c r="AV767" s="52" t="str">
        <f>IF(参照!B767="","",参照!B767)</f>
        <v>上田ガス(株)</v>
      </c>
      <c r="AW767" s="52">
        <f>IF(参照!C767="","",参照!C767)</f>
        <v>3.6400000000000001E-4</v>
      </c>
      <c r="AX767" s="52" t="str">
        <f>IF(参照!D767="","",参照!D767)</f>
        <v/>
      </c>
      <c r="AY767" s="52">
        <f>IF(参照!E767="","",参照!E767)</f>
        <v>3.0800000000000001E-4</v>
      </c>
      <c r="AZ767" s="52" t="str">
        <f>IF(参照!F767="","",参照!F767)</f>
        <v>上田ガス(株)</v>
      </c>
      <c r="BA767" s="52" t="str">
        <f>IF(参照!G767="","",参照!G767)</f>
        <v>上田ガス(株)_</v>
      </c>
      <c r="BB767" s="52">
        <f t="shared" si="42"/>
        <v>0.308</v>
      </c>
      <c r="BD767" s="52" t="str">
        <f>IF(参照!L767="","",参照!L767)</f>
        <v/>
      </c>
    </row>
    <row r="768" spans="47:56">
      <c r="AU768" s="52" t="str">
        <f>IF(参照!A768="","",参照!A768)</f>
        <v>A0440</v>
      </c>
      <c r="AV768" s="52" t="str">
        <f>IF(参照!B768="","",参照!B768)</f>
        <v>日本瓦斯(株)</v>
      </c>
      <c r="AW768" s="52">
        <f>IF(参照!C768="","",参照!C768)</f>
        <v>4.9200000000000003E-4</v>
      </c>
      <c r="AX768" s="52" t="str">
        <f>IF(参照!D768="","",参照!D768)</f>
        <v>メニューA</v>
      </c>
      <c r="AY768" s="52">
        <f>IF(参照!E768="","",参照!E768)</f>
        <v>0</v>
      </c>
      <c r="AZ768" s="52" t="str">
        <f>IF(参照!F768="","",参照!F768)</f>
        <v>日本瓦斯(株)</v>
      </c>
      <c r="BA768" s="52" t="str">
        <f>IF(参照!G768="","",参照!G768)</f>
        <v>日本瓦斯(株)_メニューA</v>
      </c>
      <c r="BB768" s="52">
        <f t="shared" si="42"/>
        <v>0</v>
      </c>
      <c r="BD768" s="52" t="str">
        <f>IF(参照!L768="","",参照!L768)</f>
        <v/>
      </c>
    </row>
    <row r="769" spans="47:56">
      <c r="AU769" s="52" t="str">
        <f>IF(参照!A769="","",参照!A769)</f>
        <v/>
      </c>
      <c r="AV769" s="52" t="str">
        <f>IF(参照!B769="","",参照!B769)</f>
        <v/>
      </c>
      <c r="AW769" s="52" t="str">
        <f>IF(参照!C769="","",参照!C769)</f>
        <v/>
      </c>
      <c r="AX769" s="52" t="str">
        <f>IF(参照!D769="","",参照!D769)</f>
        <v>メニューB(残差)</v>
      </c>
      <c r="AY769" s="52">
        <f>IF(参照!E769="","",参照!E769)</f>
        <v>4.3100000000000001E-4</v>
      </c>
      <c r="AZ769" s="52" t="str">
        <f>IF(参照!F769="","",参照!F769)</f>
        <v>日本瓦斯(株)</v>
      </c>
      <c r="BA769" s="52" t="str">
        <f>IF(参照!G769="","",参照!G769)</f>
        <v>日本瓦斯(株)_メニューB(残差)</v>
      </c>
      <c r="BB769" s="52">
        <f t="shared" si="42"/>
        <v>0.43099999999999999</v>
      </c>
      <c r="BD769" s="52" t="str">
        <f>IF(参照!L769="","",参照!L769)</f>
        <v/>
      </c>
    </row>
    <row r="770" spans="47:56">
      <c r="AU770" s="52" t="str">
        <f>IF(参照!A770="","",参照!A770)</f>
        <v/>
      </c>
      <c r="AV770" s="52" t="str">
        <f>IF(参照!B770="","",参照!B770)</f>
        <v/>
      </c>
      <c r="AW770" s="52" t="str">
        <f>IF(参照!C770="","",参照!C770)</f>
        <v/>
      </c>
      <c r="AX770" s="52" t="str">
        <f>IF(参照!D770="","",参照!D770)</f>
        <v>(参考値)事業者全体</v>
      </c>
      <c r="AY770" s="52">
        <f>IF(参照!E770="","",参照!E770)</f>
        <v>4.95E-4</v>
      </c>
      <c r="AZ770" s="52" t="str">
        <f>IF(参照!F770="","",参照!F770)</f>
        <v>日本瓦斯(株)</v>
      </c>
      <c r="BA770" s="52" t="str">
        <f>IF(参照!G770="","",参照!G770)</f>
        <v>日本瓦斯(株)_(参考値)事業者全体</v>
      </c>
      <c r="BB770" s="52">
        <f t="shared" si="42"/>
        <v>0.495</v>
      </c>
      <c r="BD770" s="52" t="str">
        <f>IF(参照!L770="","",参照!L770)</f>
        <v/>
      </c>
    </row>
    <row r="771" spans="47:56">
      <c r="AU771" s="52" t="str">
        <f>IF(参照!A771="","",参照!A771)</f>
        <v>A0441</v>
      </c>
      <c r="AV771" s="52" t="str">
        <f>IF(参照!B771="","",参照!B771)</f>
        <v>(株)内藤工業所</v>
      </c>
      <c r="AW771" s="52">
        <f>IF(参照!C771="","",参照!C771)</f>
        <v>5.0799999999999999E-4</v>
      </c>
      <c r="AX771" s="52" t="str">
        <f>IF(参照!D771="","",参照!D771)</f>
        <v/>
      </c>
      <c r="AY771" s="52">
        <f>IF(参照!E771="","",参照!E771)</f>
        <v>4.5199999999999998E-4</v>
      </c>
      <c r="AZ771" s="52" t="str">
        <f>IF(参照!F771="","",参照!F771)</f>
        <v>(株)内藤工業所</v>
      </c>
      <c r="BA771" s="52" t="str">
        <f>IF(参照!G771="","",参照!G771)</f>
        <v>(株)内藤工業所_</v>
      </c>
      <c r="BB771" s="52">
        <f t="shared" si="42"/>
        <v>0.45199999999999996</v>
      </c>
      <c r="BD771" s="52" t="str">
        <f>IF(参照!L771="","",参照!L771)</f>
        <v/>
      </c>
    </row>
    <row r="772" spans="47:56">
      <c r="AU772" s="52" t="str">
        <f>IF(参照!A772="","",参照!A772)</f>
        <v>A0442</v>
      </c>
      <c r="AV772" s="52" t="str">
        <f>IF(参照!B772="","",参照!B772)</f>
        <v>(株)シグナストラスト</v>
      </c>
      <c r="AW772" s="52">
        <f>IF(参照!C772="","",参照!C772)</f>
        <v>5.2999999999999998E-4</v>
      </c>
      <c r="AX772" s="52" t="str">
        <f>IF(参照!D772="","",参照!D772)</f>
        <v/>
      </c>
      <c r="AY772" s="52">
        <f>IF(参照!E772="","",参照!E772)</f>
        <v>4.7399999999999997E-4</v>
      </c>
      <c r="AZ772" s="52" t="str">
        <f>IF(参照!F772="","",参照!F772)</f>
        <v>(株)シグナストラスト</v>
      </c>
      <c r="BA772" s="52" t="str">
        <f>IF(参照!G772="","",参照!G772)</f>
        <v>(株)シグナストラスト_</v>
      </c>
      <c r="BB772" s="52">
        <f t="shared" si="42"/>
        <v>0.47399999999999998</v>
      </c>
      <c r="BD772" s="52" t="str">
        <f>IF(参照!L772="","",参照!L772)</f>
        <v/>
      </c>
    </row>
    <row r="773" spans="47:56">
      <c r="AU773" s="52" t="str">
        <f>IF(参照!A773="","",参照!A773)</f>
        <v>A0443</v>
      </c>
      <c r="AV773" s="52" t="str">
        <f>IF(参照!B773="","",参照!B773)</f>
        <v>ゲーテハウス(株)</v>
      </c>
      <c r="AW773" s="52">
        <f>IF(参照!C773="","",参照!C773)</f>
        <v>4.8899999999999996E-4</v>
      </c>
      <c r="AX773" s="52" t="str">
        <f>IF(参照!D773="","",参照!D773)</f>
        <v/>
      </c>
      <c r="AY773" s="52">
        <f>IF(参照!E773="","",参照!E773)</f>
        <v>5.1199999999999998E-4</v>
      </c>
      <c r="AZ773" s="52" t="str">
        <f>IF(参照!F773="","",参照!F773)</f>
        <v>ゲーテハウス(株)</v>
      </c>
      <c r="BA773" s="52" t="str">
        <f>IF(参照!G773="","",参照!G773)</f>
        <v>ゲーテハウス(株)_</v>
      </c>
      <c r="BB773" s="52">
        <f t="shared" ref="BB773:BB836" si="43">AY773*1000</f>
        <v>0.51200000000000001</v>
      </c>
      <c r="BD773" s="52" t="str">
        <f>IF(参照!L773="","",参照!L773)</f>
        <v/>
      </c>
    </row>
    <row r="774" spans="47:56">
      <c r="AU774" s="52" t="str">
        <f>IF(参照!A774="","",参照!A774)</f>
        <v>A0445</v>
      </c>
      <c r="AV774" s="52" t="str">
        <f>IF(参照!B774="","",参照!B774)</f>
        <v>岩手電力(株)</v>
      </c>
      <c r="AW774" s="52">
        <f>IF(参照!C774="","",参照!C774)</f>
        <v>5.22E-4</v>
      </c>
      <c r="AX774" s="52" t="str">
        <f>IF(参照!D774="","",参照!D774)</f>
        <v/>
      </c>
      <c r="AY774" s="52">
        <f>IF(参照!E774="","",参照!E774)</f>
        <v>5.0799999999999999E-4</v>
      </c>
      <c r="AZ774" s="52" t="str">
        <f>IF(参照!F774="","",参照!F774)</f>
        <v>岩手電力(株)</v>
      </c>
      <c r="BA774" s="52" t="str">
        <f>IF(参照!G774="","",参照!G774)</f>
        <v>岩手電力(株)_</v>
      </c>
      <c r="BB774" s="52">
        <f t="shared" si="43"/>
        <v>0.50800000000000001</v>
      </c>
      <c r="BD774" s="52" t="str">
        <f>IF(参照!L774="","",参照!L774)</f>
        <v/>
      </c>
    </row>
    <row r="775" spans="47:56">
      <c r="AU775" s="52" t="str">
        <f>IF(参照!A775="","",参照!A775)</f>
        <v>A0446</v>
      </c>
      <c r="AV775" s="52" t="str">
        <f>IF(参照!B775="","",参照!B775)</f>
        <v>ＪＰエネルギー(株)</v>
      </c>
      <c r="AW775" s="52">
        <f>IF(参照!C775="","",参照!C775)</f>
        <v>4.95E-4</v>
      </c>
      <c r="AX775" s="52" t="str">
        <f>IF(参照!D775="","",参照!D775)</f>
        <v/>
      </c>
      <c r="AY775" s="52">
        <f>IF(参照!E775="","",参照!E775)</f>
        <v>5.3899999999999998E-4</v>
      </c>
      <c r="AZ775" s="52" t="str">
        <f>IF(参照!F775="","",参照!F775)</f>
        <v>ＪＰエネルギー(株)</v>
      </c>
      <c r="BA775" s="52" t="str">
        <f>IF(参照!G775="","",参照!G775)</f>
        <v>ＪＰエネルギー(株)_</v>
      </c>
      <c r="BB775" s="52">
        <f t="shared" si="43"/>
        <v>0.53900000000000003</v>
      </c>
      <c r="BD775" s="52" t="str">
        <f>IF(参照!L775="","",参照!L775)</f>
        <v/>
      </c>
    </row>
    <row r="776" spans="47:56">
      <c r="AU776" s="52" t="str">
        <f>IF(参照!A776="","",参照!A776)</f>
        <v>A0447</v>
      </c>
      <c r="AV776" s="52" t="str">
        <f>IF(参照!B776="","",参照!B776)</f>
        <v>兵庫電力(株)</v>
      </c>
      <c r="AW776" s="52">
        <f>IF(参照!C776="","",参照!C776)</f>
        <v>4.7600000000000002E-4</v>
      </c>
      <c r="AX776" s="52" t="str">
        <f>IF(参照!D776="","",参照!D776)</f>
        <v/>
      </c>
      <c r="AY776" s="52">
        <f>IF(参照!E776="","",参照!E776)</f>
        <v>4.2000000000000002E-4</v>
      </c>
      <c r="AZ776" s="52" t="str">
        <f>IF(参照!F776="","",参照!F776)</f>
        <v>兵庫電力(株)</v>
      </c>
      <c r="BA776" s="52" t="str">
        <f>IF(参照!G776="","",参照!G776)</f>
        <v>兵庫電力(株)_</v>
      </c>
      <c r="BB776" s="52">
        <f t="shared" si="43"/>
        <v>0.42000000000000004</v>
      </c>
      <c r="BD776" s="52" t="str">
        <f>IF(参照!L776="","",参照!L776)</f>
        <v/>
      </c>
    </row>
    <row r="777" spans="47:56">
      <c r="AU777" s="52" t="str">
        <f>IF(参照!A777="","",参照!A777)</f>
        <v>A0448</v>
      </c>
      <c r="AV777" s="52" t="str">
        <f>IF(参照!B777="","",参照!B777)</f>
        <v>大和ライフエナジア(株)</v>
      </c>
      <c r="AW777" s="52">
        <f>IF(参照!C777="","",参照!C777)</f>
        <v>4.7600000000000002E-4</v>
      </c>
      <c r="AX777" s="52" t="str">
        <f>IF(参照!D777="","",参照!D777)</f>
        <v>メニューA</v>
      </c>
      <c r="AY777" s="52">
        <f>IF(参照!E777="","",参照!E777)</f>
        <v>0</v>
      </c>
      <c r="AZ777" s="52" t="str">
        <f>IF(参照!F777="","",参照!F777)</f>
        <v>大和ライフエナジア(株)</v>
      </c>
      <c r="BA777" s="52" t="str">
        <f>IF(参照!G777="","",参照!G777)</f>
        <v>大和ライフエナジア(株)_メニューA</v>
      </c>
      <c r="BB777" s="52">
        <f t="shared" si="43"/>
        <v>0</v>
      </c>
      <c r="BD777" s="52" t="str">
        <f>IF(参照!L777="","",参照!L777)</f>
        <v/>
      </c>
    </row>
    <row r="778" spans="47:56">
      <c r="AU778" s="52" t="str">
        <f>IF(参照!A778="","",参照!A778)</f>
        <v/>
      </c>
      <c r="AV778" s="52" t="str">
        <f>IF(参照!B778="","",参照!B778)</f>
        <v/>
      </c>
      <c r="AW778" s="52" t="str">
        <f>IF(参照!C778="","",参照!C778)</f>
        <v/>
      </c>
      <c r="AX778" s="52" t="str">
        <f>IF(参照!D778="","",参照!D778)</f>
        <v>メニューB(残差)</v>
      </c>
      <c r="AY778" s="52">
        <f>IF(参照!E778="","",参照!E778)</f>
        <v>4.2400000000000001E-4</v>
      </c>
      <c r="AZ778" s="52" t="str">
        <f>IF(参照!F778="","",参照!F778)</f>
        <v>大和ライフエナジア(株)</v>
      </c>
      <c r="BA778" s="52" t="str">
        <f>IF(参照!G778="","",参照!G778)</f>
        <v>大和ライフエナジア(株)_メニューB(残差)</v>
      </c>
      <c r="BB778" s="52">
        <f t="shared" si="43"/>
        <v>0.42399999999999999</v>
      </c>
      <c r="BD778" s="52" t="str">
        <f>IF(参照!L778="","",参照!L778)</f>
        <v/>
      </c>
    </row>
    <row r="779" spans="47:56">
      <c r="AU779" s="52" t="str">
        <f>IF(参照!A779="","",参照!A779)</f>
        <v/>
      </c>
      <c r="AV779" s="52" t="str">
        <f>IF(参照!B779="","",参照!B779)</f>
        <v/>
      </c>
      <c r="AW779" s="52" t="str">
        <f>IF(参照!C779="","",参照!C779)</f>
        <v/>
      </c>
      <c r="AX779" s="52" t="str">
        <f>IF(参照!D779="","",参照!D779)</f>
        <v>(参考値)事業者全体</v>
      </c>
      <c r="AY779" s="52">
        <f>IF(参照!E779="","",参照!E779)</f>
        <v>4.26E-4</v>
      </c>
      <c r="AZ779" s="52" t="str">
        <f>IF(参照!F779="","",参照!F779)</f>
        <v>大和ライフエナジア(株)</v>
      </c>
      <c r="BA779" s="52" t="str">
        <f>IF(参照!G779="","",参照!G779)</f>
        <v>大和ライフエナジア(株)_(参考値)事業者全体</v>
      </c>
      <c r="BB779" s="52">
        <f t="shared" si="43"/>
        <v>0.42599999999999999</v>
      </c>
      <c r="BD779" s="52" t="str">
        <f>IF(参照!L779="","",参照!L779)</f>
        <v/>
      </c>
    </row>
    <row r="780" spans="47:56">
      <c r="AU780" s="52" t="str">
        <f>IF(参照!A780="","",参照!A780)</f>
        <v>A0451</v>
      </c>
      <c r="AV780" s="52" t="str">
        <f>IF(参照!B780="","",参照!B780)</f>
        <v>Ｃｏｃｏテラスたがわ(株)</v>
      </c>
      <c r="AW780" s="52">
        <f>IF(参照!C780="","",参照!C780)</f>
        <v>3.2499999999999999E-4</v>
      </c>
      <c r="AX780" s="52" t="str">
        <f>IF(参照!D780="","",参照!D780)</f>
        <v/>
      </c>
      <c r="AY780" s="52">
        <f>IF(参照!E780="","",参照!E780)</f>
        <v>3.1100000000000002E-4</v>
      </c>
      <c r="AZ780" s="52" t="str">
        <f>IF(参照!F780="","",参照!F780)</f>
        <v>Ｃｏｃｏテラスたがわ(株)</v>
      </c>
      <c r="BA780" s="52" t="str">
        <f>IF(参照!G780="","",参照!G780)</f>
        <v>Ｃｏｃｏテラスたがわ(株)_</v>
      </c>
      <c r="BB780" s="52">
        <f t="shared" si="43"/>
        <v>0.311</v>
      </c>
      <c r="BD780" s="52" t="str">
        <f>IF(参照!L780="","",参照!L780)</f>
        <v/>
      </c>
    </row>
    <row r="781" spans="47:56">
      <c r="AU781" s="52" t="str">
        <f>IF(参照!A781="","",参照!A781)</f>
        <v>A0452</v>
      </c>
      <c r="AV781" s="52" t="str">
        <f>IF(参照!B781="","",参照!B781)</f>
        <v>東北電力エナジートレーディング(株)</v>
      </c>
      <c r="AW781" s="52" t="str">
        <f>IF(参照!C781="","",参照!C781)</f>
        <v>0.000453※</v>
      </c>
      <c r="AX781" s="52" t="str">
        <f>IF(参照!D781="","",参照!D781)</f>
        <v/>
      </c>
      <c r="AY781" s="52">
        <f>IF(参照!E781="","",参照!E781)</f>
        <v>4.5300000000000001E-4</v>
      </c>
      <c r="AZ781" s="52" t="str">
        <f>IF(参照!F781="","",参照!F781)</f>
        <v>東北電力エナジートレーディング(株)</v>
      </c>
      <c r="BA781" s="52" t="str">
        <f>IF(参照!G781="","",参照!G781)</f>
        <v>東北電力エナジートレーディング(株)_</v>
      </c>
      <c r="BB781" s="52">
        <f t="shared" si="43"/>
        <v>0.45300000000000001</v>
      </c>
      <c r="BD781" s="52" t="str">
        <f>IF(参照!L781="","",参照!L781)</f>
        <v/>
      </c>
    </row>
    <row r="782" spans="47:56">
      <c r="AU782" s="52" t="str">
        <f>IF(参照!A782="","",参照!A782)</f>
        <v>A0453</v>
      </c>
      <c r="AV782" s="52" t="str">
        <f>IF(参照!B782="","",参照!B782)</f>
        <v>(株)横浜環境デザイン</v>
      </c>
      <c r="AW782" s="52">
        <f>IF(参照!C782="","",参照!C782)</f>
        <v>3.8900000000000002E-4</v>
      </c>
      <c r="AX782" s="52" t="str">
        <f>IF(参照!D782="","",参照!D782)</f>
        <v>メニューA</v>
      </c>
      <c r="AY782" s="52">
        <f>IF(参照!E782="","",参照!E782)</f>
        <v>0</v>
      </c>
      <c r="AZ782" s="52" t="str">
        <f>IF(参照!F782="","",参照!F782)</f>
        <v>(株)横浜環境デザイン</v>
      </c>
      <c r="BA782" s="52" t="str">
        <f>IF(参照!G782="","",参照!G782)</f>
        <v>(株)横浜環境デザイン_メニューA</v>
      </c>
      <c r="BB782" s="52">
        <f t="shared" si="43"/>
        <v>0</v>
      </c>
      <c r="BD782" s="52" t="str">
        <f>IF(参照!L782="","",参照!L782)</f>
        <v/>
      </c>
    </row>
    <row r="783" spans="47:56">
      <c r="AU783" s="52" t="str">
        <f>IF(参照!A783="","",参照!A783)</f>
        <v/>
      </c>
      <c r="AV783" s="52" t="str">
        <f>IF(参照!B783="","",参照!B783)</f>
        <v/>
      </c>
      <c r="AW783" s="52" t="str">
        <f>IF(参照!C783="","",参照!C783)</f>
        <v/>
      </c>
      <c r="AX783" s="52" t="str">
        <f>IF(参照!D783="","",参照!D783)</f>
        <v>メニューB(残差)</v>
      </c>
      <c r="AY783" s="52">
        <f>IF(参照!E783="","",参照!E783)</f>
        <v>4.46E-4</v>
      </c>
      <c r="AZ783" s="52" t="str">
        <f>IF(参照!F783="","",参照!F783)</f>
        <v>(株)横浜環境デザイン</v>
      </c>
      <c r="BA783" s="52" t="str">
        <f>IF(参照!G783="","",参照!G783)</f>
        <v>(株)横浜環境デザイン_メニューB(残差)</v>
      </c>
      <c r="BB783" s="52">
        <f t="shared" si="43"/>
        <v>0.44600000000000001</v>
      </c>
      <c r="BD783" s="52" t="str">
        <f>IF(参照!L783="","",参照!L783)</f>
        <v/>
      </c>
    </row>
    <row r="784" spans="47:56">
      <c r="AU784" s="52" t="str">
        <f>IF(参照!A784="","",参照!A784)</f>
        <v/>
      </c>
      <c r="AV784" s="52" t="str">
        <f>IF(参照!B784="","",参照!B784)</f>
        <v/>
      </c>
      <c r="AW784" s="52" t="str">
        <f>IF(参照!C784="","",参照!C784)</f>
        <v/>
      </c>
      <c r="AX784" s="52" t="str">
        <f>IF(参照!D784="","",参照!D784)</f>
        <v>(参考値)事業者全体</v>
      </c>
      <c r="AY784" s="52">
        <f>IF(参照!E784="","",参照!E784)</f>
        <v>4.6000000000000001E-4</v>
      </c>
      <c r="AZ784" s="52" t="str">
        <f>IF(参照!F784="","",参照!F784)</f>
        <v>(株)横浜環境デザイン</v>
      </c>
      <c r="BA784" s="52" t="str">
        <f>IF(参照!G784="","",参照!G784)</f>
        <v>(株)横浜環境デザイン_(参考値)事業者全体</v>
      </c>
      <c r="BB784" s="52">
        <f t="shared" si="43"/>
        <v>0.46</v>
      </c>
      <c r="BD784" s="52" t="str">
        <f>IF(参照!L784="","",参照!L784)</f>
        <v/>
      </c>
    </row>
    <row r="785" spans="47:56">
      <c r="AU785" s="52" t="str">
        <f>IF(参照!A785="","",参照!A785)</f>
        <v>A0454</v>
      </c>
      <c r="AV785" s="52" t="str">
        <f>IF(参照!B785="","",参照!B785)</f>
        <v>(株)まち未来製作所</v>
      </c>
      <c r="AW785" s="52">
        <f>IF(参照!C785="","",参照!C785)</f>
        <v>3.0200000000000002E-4</v>
      </c>
      <c r="AX785" s="52" t="str">
        <f>IF(参照!D785="","",参照!D785)</f>
        <v/>
      </c>
      <c r="AY785" s="52">
        <f>IF(参照!E785="","",参照!E785)</f>
        <v>5.2899999999999996E-4</v>
      </c>
      <c r="AZ785" s="52" t="str">
        <f>IF(参照!F785="","",参照!F785)</f>
        <v>(株)まち未来製作所</v>
      </c>
      <c r="BA785" s="52" t="str">
        <f>IF(参照!G785="","",参照!G785)</f>
        <v>(株)まち未来製作所_</v>
      </c>
      <c r="BB785" s="52">
        <f t="shared" si="43"/>
        <v>0.52899999999999991</v>
      </c>
      <c r="BD785" s="52" t="str">
        <f>IF(参照!L785="","",参照!L785)</f>
        <v/>
      </c>
    </row>
    <row r="786" spans="47:56">
      <c r="AU786" s="52" t="str">
        <f>IF(参照!A786="","",参照!A786)</f>
        <v>A0455</v>
      </c>
      <c r="AV786" s="52" t="str">
        <f>IF(参照!B786="","",参照!B786)</f>
        <v>ＴＲＥＮＤＥ(株)</v>
      </c>
      <c r="AW786" s="52">
        <f>IF(参照!C786="","",参照!C786)</f>
        <v>4.9399999999999997E-4</v>
      </c>
      <c r="AX786" s="52" t="str">
        <f>IF(参照!D786="","",参照!D786)</f>
        <v/>
      </c>
      <c r="AY786" s="52">
        <f>IF(参照!E786="","",参照!E786)</f>
        <v>4.8799999999999999E-4</v>
      </c>
      <c r="AZ786" s="52" t="str">
        <f>IF(参照!F786="","",参照!F786)</f>
        <v>ＴＲＥＮＤＥ(株)</v>
      </c>
      <c r="BA786" s="52" t="str">
        <f>IF(参照!G786="","",参照!G786)</f>
        <v>ＴＲＥＮＤＥ(株)_</v>
      </c>
      <c r="BB786" s="52">
        <f t="shared" si="43"/>
        <v>0.48799999999999999</v>
      </c>
      <c r="BD786" s="52" t="str">
        <f>IF(参照!L786="","",参照!L786)</f>
        <v/>
      </c>
    </row>
    <row r="787" spans="47:56">
      <c r="AU787" s="52" t="str">
        <f>IF(参照!A787="","",参照!A787)</f>
        <v>A0456</v>
      </c>
      <c r="AV787" s="52" t="str">
        <f>IF(参照!B787="","",参照!B787)</f>
        <v>(株)どさんこパワー</v>
      </c>
      <c r="AW787" s="52">
        <f>IF(参照!C787="","",参照!C787)</f>
        <v>5.0500000000000002E-4</v>
      </c>
      <c r="AX787" s="52" t="str">
        <f>IF(参照!D787="","",参照!D787)</f>
        <v>メニューA</v>
      </c>
      <c r="AY787" s="52">
        <f>IF(参照!E787="","",参照!E787)</f>
        <v>0</v>
      </c>
      <c r="AZ787" s="52" t="str">
        <f>IF(参照!F787="","",参照!F787)</f>
        <v>(株)どさんこパワー</v>
      </c>
      <c r="BA787" s="52" t="str">
        <f>IF(参照!G787="","",参照!G787)</f>
        <v>(株)どさんこパワー_メニューA</v>
      </c>
      <c r="BB787" s="52">
        <f t="shared" si="43"/>
        <v>0</v>
      </c>
      <c r="BD787" s="52" t="str">
        <f>IF(参照!L787="","",参照!L787)</f>
        <v/>
      </c>
    </row>
    <row r="788" spans="47:56">
      <c r="AU788" s="52" t="str">
        <f>IF(参照!A788="","",参照!A788)</f>
        <v/>
      </c>
      <c r="AV788" s="52" t="str">
        <f>IF(参照!B788="","",参照!B788)</f>
        <v/>
      </c>
      <c r="AW788" s="52" t="str">
        <f>IF(参照!C788="","",参照!C788)</f>
        <v/>
      </c>
      <c r="AX788" s="52" t="str">
        <f>IF(参照!D788="","",参照!D788)</f>
        <v>メニューB(残差)</v>
      </c>
      <c r="AY788" s="52">
        <f>IF(参照!E788="","",参照!E788)</f>
        <v>5.5800000000000001E-4</v>
      </c>
      <c r="AZ788" s="52" t="str">
        <f>IF(参照!F788="","",参照!F788)</f>
        <v>(株)どさんこパワー</v>
      </c>
      <c r="BA788" s="52" t="str">
        <f>IF(参照!G788="","",参照!G788)</f>
        <v>(株)どさんこパワー_メニューB(残差)</v>
      </c>
      <c r="BB788" s="52">
        <f t="shared" si="43"/>
        <v>0.55800000000000005</v>
      </c>
      <c r="BD788" s="52" t="str">
        <f>IF(参照!L788="","",参照!L788)</f>
        <v/>
      </c>
    </row>
    <row r="789" spans="47:56">
      <c r="AU789" s="52" t="str">
        <f>IF(参照!A789="","",参照!A789)</f>
        <v/>
      </c>
      <c r="AV789" s="52" t="str">
        <f>IF(参照!B789="","",参照!B789)</f>
        <v/>
      </c>
      <c r="AW789" s="52" t="str">
        <f>IF(参照!C789="","",参照!C789)</f>
        <v/>
      </c>
      <c r="AX789" s="52" t="str">
        <f>IF(参照!D789="","",参照!D789)</f>
        <v>(参考値)事業者全体</v>
      </c>
      <c r="AY789" s="52">
        <f>IF(参照!E789="","",参照!E789)</f>
        <v>5.3600000000000002E-4</v>
      </c>
      <c r="AZ789" s="52" t="str">
        <f>IF(参照!F789="","",参照!F789)</f>
        <v>(株)どさんこパワー</v>
      </c>
      <c r="BA789" s="52" t="str">
        <f>IF(参照!G789="","",参照!G789)</f>
        <v>(株)どさんこパワー_(参考値)事業者全体</v>
      </c>
      <c r="BB789" s="52">
        <f t="shared" si="43"/>
        <v>0.53600000000000003</v>
      </c>
      <c r="BD789" s="52" t="str">
        <f>IF(参照!L789="","",参照!L789)</f>
        <v/>
      </c>
    </row>
    <row r="790" spans="47:56">
      <c r="AU790" s="52" t="str">
        <f>IF(参照!A790="","",参照!A790)</f>
        <v>A0457</v>
      </c>
      <c r="AV790" s="52" t="str">
        <f>IF(参照!B790="","",参照!B790)</f>
        <v>トリニティエナジー(株)</v>
      </c>
      <c r="AW790" s="52">
        <f>IF(参照!C790="","",参照!C790)</f>
        <v>4.5900000000000004E-4</v>
      </c>
      <c r="AX790" s="52" t="str">
        <f>IF(参照!D790="","",参照!D790)</f>
        <v/>
      </c>
      <c r="AY790" s="52">
        <f>IF(参照!E790="","",参照!E790)</f>
        <v>4.7299999999999995E-4</v>
      </c>
      <c r="AZ790" s="52" t="str">
        <f>IF(参照!F790="","",参照!F790)</f>
        <v>トリニティエナジー(株)</v>
      </c>
      <c r="BA790" s="52" t="str">
        <f>IF(参照!G790="","",参照!G790)</f>
        <v>トリニティエナジー(株)_</v>
      </c>
      <c r="BB790" s="52">
        <f t="shared" si="43"/>
        <v>0.47299999999999998</v>
      </c>
      <c r="BD790" s="52" t="str">
        <f>IF(参照!L790="","",参照!L790)</f>
        <v/>
      </c>
    </row>
    <row r="791" spans="47:56">
      <c r="AU791" s="52" t="str">
        <f>IF(参照!A791="","",参照!A791)</f>
        <v>A0458</v>
      </c>
      <c r="AV791" s="52" t="str">
        <f>IF(参照!B791="","",参照!B791)</f>
        <v>ワンワールドエナジー(株)(旧：(株)地方創生テクノロジーラボ)</v>
      </c>
      <c r="AW791" s="52">
        <f>IF(参照!C791="","",参照!C791)</f>
        <v>4.6500000000000003E-4</v>
      </c>
      <c r="AX791" s="52" t="str">
        <f>IF(参照!D791="","",参照!D791)</f>
        <v/>
      </c>
      <c r="AY791" s="52">
        <f>IF(参照!E791="","",参照!E791)</f>
        <v>4.35E-4</v>
      </c>
      <c r="AZ791" s="52" t="str">
        <f>IF(参照!F791="","",参照!F791)</f>
        <v>ワンワールドエナジー(株)(旧：(株)地方創生テクノロジーラボ)</v>
      </c>
      <c r="BA791" s="52" t="str">
        <f>IF(参照!G791="","",参照!G791)</f>
        <v>ワンワールドエナジー(株)(旧：(株)地方創生テクノロジーラボ)_</v>
      </c>
      <c r="BB791" s="52">
        <f t="shared" si="43"/>
        <v>0.435</v>
      </c>
      <c r="BD791" s="52" t="str">
        <f>IF(参照!L791="","",参照!L791)</f>
        <v/>
      </c>
    </row>
    <row r="792" spans="47:56">
      <c r="AU792" s="52" t="str">
        <f>IF(参照!A792="","",参照!A792)</f>
        <v>A0459</v>
      </c>
      <c r="AV792" s="52" t="str">
        <f>IF(参照!B792="","",参照!B792)</f>
        <v>みなとみらい電力(株)</v>
      </c>
      <c r="AW792" s="52">
        <f>IF(参照!C792="","",参照!C792)</f>
        <v>4.9399999999999997E-4</v>
      </c>
      <c r="AX792" s="52" t="str">
        <f>IF(参照!D792="","",参照!D792)</f>
        <v/>
      </c>
      <c r="AY792" s="52">
        <f>IF(参照!E792="","",参照!E792)</f>
        <v>5.1599999999999997E-4</v>
      </c>
      <c r="AZ792" s="52" t="str">
        <f>IF(参照!F792="","",参照!F792)</f>
        <v>みなとみらい電力(株)</v>
      </c>
      <c r="BA792" s="52" t="str">
        <f>IF(参照!G792="","",参照!G792)</f>
        <v>みなとみらい電力(株)_</v>
      </c>
      <c r="BB792" s="52">
        <f t="shared" si="43"/>
        <v>0.51600000000000001</v>
      </c>
      <c r="BD792" s="52" t="str">
        <f>IF(参照!L792="","",参照!L792)</f>
        <v/>
      </c>
    </row>
    <row r="793" spans="47:56">
      <c r="AU793" s="52" t="str">
        <f>IF(参照!A793="","",参照!A793)</f>
        <v>A0461</v>
      </c>
      <c r="AV793" s="52" t="str">
        <f>IF(参照!B793="","",参照!B793)</f>
        <v>(株)ＬＩＸＩＬ　ＴＥＰＣＯ　スマートパートナーズ</v>
      </c>
      <c r="AW793" s="52">
        <f>IF(参照!C793="","",参照!C793)</f>
        <v>4.9700000000000005E-4</v>
      </c>
      <c r="AX793" s="52" t="str">
        <f>IF(参照!D793="","",参照!D793)</f>
        <v>メニューA</v>
      </c>
      <c r="AY793" s="52">
        <f>IF(参照!E793="","",参照!E793)</f>
        <v>0</v>
      </c>
      <c r="AZ793" s="52" t="str">
        <f>IF(参照!F793="","",参照!F793)</f>
        <v>(株)ＬＩＸＩＬ　ＴＥＰＣＯ　スマートパートナーズ</v>
      </c>
      <c r="BA793" s="52" t="str">
        <f>IF(参照!G793="","",参照!G793)</f>
        <v>(株)ＬＩＸＩＬ　ＴＥＰＣＯ　スマートパートナーズ_メニューA</v>
      </c>
      <c r="BB793" s="52">
        <f t="shared" si="43"/>
        <v>0</v>
      </c>
      <c r="BD793" s="52" t="str">
        <f>IF(参照!L793="","",参照!L793)</f>
        <v/>
      </c>
    </row>
    <row r="794" spans="47:56">
      <c r="AU794" s="52" t="str">
        <f>IF(参照!A794="","",参照!A794)</f>
        <v/>
      </c>
      <c r="AV794" s="52" t="str">
        <f>IF(参照!B794="","",参照!B794)</f>
        <v/>
      </c>
      <c r="AW794" s="52" t="str">
        <f>IF(参照!C794="","",参照!C794)</f>
        <v/>
      </c>
      <c r="AX794" s="52" t="str">
        <f>IF(参照!D794="","",参照!D794)</f>
        <v>メニューB</v>
      </c>
      <c r="AY794" s="52">
        <f>IF(参照!E794="","",参照!E794)</f>
        <v>2.0100000000000001E-4</v>
      </c>
      <c r="AZ794" s="52" t="str">
        <f>IF(参照!F794="","",参照!F794)</f>
        <v>(株)ＬＩＸＩＬ　ＴＥＰＣＯ　スマートパートナーズ</v>
      </c>
      <c r="BA794" s="52" t="str">
        <f>IF(参照!G794="","",参照!G794)</f>
        <v>(株)ＬＩＸＩＬ　ＴＥＰＣＯ　スマートパートナーズ_メニューB</v>
      </c>
      <c r="BB794" s="52">
        <f t="shared" si="43"/>
        <v>0.20100000000000001</v>
      </c>
      <c r="BD794" s="52" t="str">
        <f>IF(参照!L794="","",参照!L794)</f>
        <v/>
      </c>
    </row>
    <row r="795" spans="47:56">
      <c r="AU795" s="52" t="str">
        <f>IF(参照!A795="","",参照!A795)</f>
        <v/>
      </c>
      <c r="AV795" s="52" t="str">
        <f>IF(参照!B795="","",参照!B795)</f>
        <v/>
      </c>
      <c r="AW795" s="52" t="str">
        <f>IF(参照!C795="","",参照!C795)</f>
        <v/>
      </c>
      <c r="AX795" s="52" t="str">
        <f>IF(参照!D795="","",参照!D795)</f>
        <v>メニューC(残差)</v>
      </c>
      <c r="AY795" s="52">
        <f>IF(参照!E795="","",参照!E795)</f>
        <v>5.2900000000000006E-4</v>
      </c>
      <c r="AZ795" s="52" t="str">
        <f>IF(参照!F795="","",参照!F795)</f>
        <v>(株)ＬＩＸＩＬ　ＴＥＰＣＯ　スマートパートナーズ</v>
      </c>
      <c r="BA795" s="52" t="str">
        <f>IF(参照!G795="","",参照!G795)</f>
        <v>(株)ＬＩＸＩＬ　ＴＥＰＣＯ　スマートパートナーズ_メニューC(残差)</v>
      </c>
      <c r="BB795" s="52">
        <f t="shared" si="43"/>
        <v>0.52900000000000003</v>
      </c>
      <c r="BD795" s="52" t="str">
        <f>IF(参照!L795="","",参照!L795)</f>
        <v/>
      </c>
    </row>
    <row r="796" spans="47:56">
      <c r="AU796" s="52" t="str">
        <f>IF(参照!A796="","",参照!A796)</f>
        <v/>
      </c>
      <c r="AV796" s="52" t="str">
        <f>IF(参照!B796="","",参照!B796)</f>
        <v/>
      </c>
      <c r="AW796" s="52" t="str">
        <f>IF(参照!C796="","",参照!C796)</f>
        <v/>
      </c>
      <c r="AX796" s="52" t="str">
        <f>IF(参照!D796="","",参照!D796)</f>
        <v>(参考値)事業者全体</v>
      </c>
      <c r="AY796" s="52">
        <f>IF(参照!E796="","",参照!E796)</f>
        <v>4.9200000000000003E-4</v>
      </c>
      <c r="AZ796" s="52" t="str">
        <f>IF(参照!F796="","",参照!F796)</f>
        <v>(株)ＬＩＸＩＬ　ＴＥＰＣＯ　スマートパートナーズ</v>
      </c>
      <c r="BA796" s="52" t="str">
        <f>IF(参照!G796="","",参照!G796)</f>
        <v>(株)ＬＩＸＩＬ　ＴＥＰＣＯ　スマートパートナーズ_(参考値)事業者全体</v>
      </c>
      <c r="BB796" s="52">
        <f t="shared" si="43"/>
        <v>0.49200000000000005</v>
      </c>
      <c r="BD796" s="52" t="str">
        <f>IF(参照!L796="","",参照!L796)</f>
        <v/>
      </c>
    </row>
    <row r="797" spans="47:56">
      <c r="AU797" s="52" t="str">
        <f>IF(参照!A797="","",参照!A797)</f>
        <v>A0463</v>
      </c>
      <c r="AV797" s="52" t="str">
        <f>IF(参照!B797="","",参照!B797)</f>
        <v>(株)ＮＥＸＴ　ＯＮＥ</v>
      </c>
      <c r="AW797" s="52">
        <f>IF(参照!C797="","",参照!C797)</f>
        <v>5.31E-4</v>
      </c>
      <c r="AX797" s="52" t="str">
        <f>IF(参照!D797="","",参照!D797)</f>
        <v/>
      </c>
      <c r="AY797" s="52">
        <f>IF(参照!E797="","",参照!E797)</f>
        <v>5.1400000000000003E-4</v>
      </c>
      <c r="AZ797" s="52" t="str">
        <f>IF(参照!F797="","",参照!F797)</f>
        <v>(株)ＮＥＸＴ　ＯＮＥ</v>
      </c>
      <c r="BA797" s="52" t="str">
        <f>IF(参照!G797="","",参照!G797)</f>
        <v>(株)ＮＥＸＴ　ＯＮＥ_</v>
      </c>
      <c r="BB797" s="52">
        <f t="shared" si="43"/>
        <v>0.51400000000000001</v>
      </c>
      <c r="BD797" s="52" t="str">
        <f>IF(参照!L797="","",参照!L797)</f>
        <v/>
      </c>
    </row>
    <row r="798" spans="47:56">
      <c r="AU798" s="52" t="str">
        <f>IF(参照!A798="","",参照!A798)</f>
        <v>A0465</v>
      </c>
      <c r="AV798" s="52" t="str">
        <f>IF(参照!B798="","",参照!B798)</f>
        <v>(株)ユビニティー</v>
      </c>
      <c r="AW798" s="52">
        <f>IF(参照!C798="","",参照!C798)</f>
        <v>5.8100000000000003E-4</v>
      </c>
      <c r="AX798" s="52" t="str">
        <f>IF(参照!D798="","",参照!D798)</f>
        <v/>
      </c>
      <c r="AY798" s="52">
        <f>IF(参照!E798="","",参照!E798)</f>
        <v>5.6400000000000005E-4</v>
      </c>
      <c r="AZ798" s="52" t="str">
        <f>IF(参照!F798="","",参照!F798)</f>
        <v>(株)ユビニティー</v>
      </c>
      <c r="BA798" s="52" t="str">
        <f>IF(参照!G798="","",参照!G798)</f>
        <v>(株)ユビニティー_</v>
      </c>
      <c r="BB798" s="52">
        <f t="shared" si="43"/>
        <v>0.56400000000000006</v>
      </c>
      <c r="BD798" s="52" t="str">
        <f>IF(参照!L798="","",参照!L798)</f>
        <v/>
      </c>
    </row>
    <row r="799" spans="47:56">
      <c r="AU799" s="52" t="str">
        <f>IF(参照!A799="","",参照!A799)</f>
        <v>A0466</v>
      </c>
      <c r="AV799" s="52" t="str">
        <f>IF(参照!B799="","",参照!B799)</f>
        <v>(株)宮交シティ</v>
      </c>
      <c r="AW799" s="52">
        <f>IF(参照!C799="","",参照!C799)</f>
        <v>3.2200000000000002E-4</v>
      </c>
      <c r="AX799" s="52" t="str">
        <f>IF(参照!D799="","",参照!D799)</f>
        <v/>
      </c>
      <c r="AY799" s="52">
        <f>IF(参照!E799="","",参照!E799)</f>
        <v>2.6600000000000001E-4</v>
      </c>
      <c r="AZ799" s="52" t="str">
        <f>IF(参照!F799="","",参照!F799)</f>
        <v>(株)宮交シティ</v>
      </c>
      <c r="BA799" s="52" t="str">
        <f>IF(参照!G799="","",参照!G799)</f>
        <v>(株)宮交シティ_</v>
      </c>
      <c r="BB799" s="52">
        <f t="shared" si="43"/>
        <v>0.26600000000000001</v>
      </c>
      <c r="BD799" s="52" t="str">
        <f>IF(参照!L799="","",参照!L799)</f>
        <v/>
      </c>
    </row>
    <row r="800" spans="47:56">
      <c r="AU800" s="52" t="str">
        <f>IF(参照!A800="","",参照!A800)</f>
        <v>A0467</v>
      </c>
      <c r="AV800" s="52" t="str">
        <f>IF(参照!B800="","",参照!B800)</f>
        <v>(株)アルファライズ</v>
      </c>
      <c r="AW800" s="52">
        <f>IF(参照!C800="","",参照!C800)</f>
        <v>5.1000000000000004E-4</v>
      </c>
      <c r="AX800" s="52" t="str">
        <f>IF(参照!D800="","",参照!D800)</f>
        <v/>
      </c>
      <c r="AY800" s="52">
        <f>IF(参照!E800="","",参照!E800)</f>
        <v>5.2800000000000004E-4</v>
      </c>
      <c r="AZ800" s="52" t="str">
        <f>IF(参照!F800="","",参照!F800)</f>
        <v>(株)アルファライズ</v>
      </c>
      <c r="BA800" s="52" t="str">
        <f>IF(参照!G800="","",参照!G800)</f>
        <v>(株)アルファライズ_</v>
      </c>
      <c r="BB800" s="52">
        <f t="shared" si="43"/>
        <v>0.52800000000000002</v>
      </c>
      <c r="BD800" s="52" t="str">
        <f>IF(参照!L800="","",参照!L800)</f>
        <v/>
      </c>
    </row>
    <row r="801" spans="47:56">
      <c r="AU801" s="52" t="str">
        <f>IF(参照!A801="","",参照!A801)</f>
        <v>A0468</v>
      </c>
      <c r="AV801" s="52" t="str">
        <f>IF(参照!B801="","",参照!B801)</f>
        <v>おおすみ半島スマートエネルギー(株)</v>
      </c>
      <c r="AW801" s="52">
        <f>IF(参照!C801="","",参照!C801)</f>
        <v>4.5800000000000002E-4</v>
      </c>
      <c r="AX801" s="52" t="str">
        <f>IF(参照!D801="","",参照!D801)</f>
        <v/>
      </c>
      <c r="AY801" s="52">
        <f>IF(参照!E801="","",参照!E801)</f>
        <v>4.5800000000000002E-4</v>
      </c>
      <c r="AZ801" s="52" t="str">
        <f>IF(参照!F801="","",参照!F801)</f>
        <v>おおすみ半島スマートエネルギー(株)</v>
      </c>
      <c r="BA801" s="52" t="str">
        <f>IF(参照!G801="","",参照!G801)</f>
        <v>おおすみ半島スマートエネルギー(株)_</v>
      </c>
      <c r="BB801" s="52">
        <f t="shared" si="43"/>
        <v>0.45800000000000002</v>
      </c>
      <c r="BD801" s="52" t="str">
        <f>IF(参照!L801="","",参照!L801)</f>
        <v/>
      </c>
    </row>
    <row r="802" spans="47:56">
      <c r="AU802" s="52" t="str">
        <f>IF(参照!A802="","",参照!A802)</f>
        <v>A0470</v>
      </c>
      <c r="AV802" s="52" t="str">
        <f>IF(参照!B802="","",参照!B802)</f>
        <v>おきなわコープエナジー(株)</v>
      </c>
      <c r="AW802" s="52">
        <f>IF(参照!C802="","",参照!C802)</f>
        <v>6.96E-4</v>
      </c>
      <c r="AX802" s="52" t="str">
        <f>IF(参照!D802="","",参照!D802)</f>
        <v/>
      </c>
      <c r="AY802" s="52">
        <f>IF(参照!E802="","",参照!E802)</f>
        <v>6.8300000000000001E-4</v>
      </c>
      <c r="AZ802" s="52" t="str">
        <f>IF(参照!F802="","",参照!F802)</f>
        <v>おきなわコープエナジー(株)</v>
      </c>
      <c r="BA802" s="52" t="str">
        <f>IF(参照!G802="","",参照!G802)</f>
        <v>おきなわコープエナジー(株)_</v>
      </c>
      <c r="BB802" s="52">
        <f t="shared" si="43"/>
        <v>0.68300000000000005</v>
      </c>
      <c r="BD802" s="52" t="str">
        <f>IF(参照!L802="","",参照!L802)</f>
        <v/>
      </c>
    </row>
    <row r="803" spans="47:56">
      <c r="AU803" s="52" t="str">
        <f>IF(参照!A803="","",参照!A803)</f>
        <v>A0471</v>
      </c>
      <c r="AV803" s="52" t="str">
        <f>IF(参照!B803="","",参照!B803)</f>
        <v>久慈地域エネルギー(株)</v>
      </c>
      <c r="AW803" s="52">
        <f>IF(参照!C803="","",参照!C803)</f>
        <v>4.26E-4</v>
      </c>
      <c r="AX803" s="52" t="str">
        <f>IF(参照!D803="","",参照!D803)</f>
        <v/>
      </c>
      <c r="AY803" s="52">
        <f>IF(参照!E803="","",参照!E803)</f>
        <v>4.9200000000000003E-4</v>
      </c>
      <c r="AZ803" s="52" t="str">
        <f>IF(参照!F803="","",参照!F803)</f>
        <v>久慈地域エネルギー(株)</v>
      </c>
      <c r="BA803" s="52" t="str">
        <f>IF(参照!G803="","",参照!G803)</f>
        <v>久慈地域エネルギー(株)_</v>
      </c>
      <c r="BB803" s="52">
        <f t="shared" si="43"/>
        <v>0.49200000000000005</v>
      </c>
      <c r="BD803" s="52" t="str">
        <f>IF(参照!L803="","",参照!L803)</f>
        <v/>
      </c>
    </row>
    <row r="804" spans="47:56">
      <c r="AU804" s="52" t="str">
        <f>IF(参照!A804="","",参照!A804)</f>
        <v>A0472</v>
      </c>
      <c r="AV804" s="52" t="str">
        <f>IF(参照!B804="","",参照!B804)</f>
        <v>弘前ガス(株)</v>
      </c>
      <c r="AW804" s="52">
        <f>IF(参照!C804="","",参照!C804)</f>
        <v>4.7699999999999999E-4</v>
      </c>
      <c r="AX804" s="52" t="str">
        <f>IF(参照!D804="","",参照!D804)</f>
        <v/>
      </c>
      <c r="AY804" s="52">
        <f>IF(参照!E804="","",参照!E804)</f>
        <v>4.6799999999999999E-4</v>
      </c>
      <c r="AZ804" s="52" t="str">
        <f>IF(参照!F804="","",参照!F804)</f>
        <v>弘前ガス(株)</v>
      </c>
      <c r="BA804" s="52" t="str">
        <f>IF(参照!G804="","",参照!G804)</f>
        <v>弘前ガス(株)_</v>
      </c>
      <c r="BB804" s="52">
        <f t="shared" si="43"/>
        <v>0.46799999999999997</v>
      </c>
      <c r="BD804" s="52" t="str">
        <f>IF(参照!L804="","",参照!L804)</f>
        <v/>
      </c>
    </row>
    <row r="805" spans="47:56">
      <c r="AU805" s="52" t="str">
        <f>IF(参照!A805="","",参照!A805)</f>
        <v>A0473</v>
      </c>
      <c r="AV805" s="52" t="str">
        <f>IF(参照!B805="","",参照!B805)</f>
        <v>(株)フォーバルテレコム　</v>
      </c>
      <c r="AW805" s="52">
        <f>IF(参照!C805="","",参照!C805)</f>
        <v>4.75E-4</v>
      </c>
      <c r="AX805" s="52" t="str">
        <f>IF(参照!D805="","",参照!D805)</f>
        <v>メニューA</v>
      </c>
      <c r="AY805" s="52">
        <f>IF(参照!E805="","",参照!E805)</f>
        <v>0</v>
      </c>
      <c r="AZ805" s="52" t="str">
        <f>IF(参照!F805="","",参照!F805)</f>
        <v>(株)フォーバルテレコム　</v>
      </c>
      <c r="BA805" s="52" t="str">
        <f>IF(参照!G805="","",参照!G805)</f>
        <v>(株)フォーバルテレコム　_メニューA</v>
      </c>
      <c r="BB805" s="52">
        <f t="shared" si="43"/>
        <v>0</v>
      </c>
      <c r="BD805" s="52" t="str">
        <f>IF(参照!L805="","",参照!L805)</f>
        <v/>
      </c>
    </row>
    <row r="806" spans="47:56">
      <c r="AU806" s="52" t="str">
        <f>IF(参照!A806="","",参照!A806)</f>
        <v/>
      </c>
      <c r="AV806" s="52" t="str">
        <f>IF(参照!B806="","",参照!B806)</f>
        <v/>
      </c>
      <c r="AW806" s="52" t="str">
        <f>IF(参照!C806="","",参照!C806)</f>
        <v/>
      </c>
      <c r="AX806" s="52" t="str">
        <f>IF(参照!D806="","",参照!D806)</f>
        <v>メニューB(残差)</v>
      </c>
      <c r="AY806" s="52">
        <f>IF(参照!E806="","",参照!E806)</f>
        <v>4.1899999999999999E-4</v>
      </c>
      <c r="AZ806" s="52" t="str">
        <f>IF(参照!F806="","",参照!F806)</f>
        <v>(株)フォーバルテレコム　</v>
      </c>
      <c r="BA806" s="52" t="str">
        <f>IF(参照!G806="","",参照!G806)</f>
        <v>(株)フォーバルテレコム　_メニューB(残差)</v>
      </c>
      <c r="BB806" s="52">
        <f t="shared" si="43"/>
        <v>0.41899999999999998</v>
      </c>
      <c r="BD806" s="52" t="str">
        <f>IF(参照!L806="","",参照!L806)</f>
        <v/>
      </c>
    </row>
    <row r="807" spans="47:56">
      <c r="AU807" s="52" t="str">
        <f>IF(参照!A807="","",参照!A807)</f>
        <v/>
      </c>
      <c r="AV807" s="52" t="str">
        <f>IF(参照!B807="","",参照!B807)</f>
        <v/>
      </c>
      <c r="AW807" s="52" t="str">
        <f>IF(参照!C807="","",参照!C807)</f>
        <v/>
      </c>
      <c r="AX807" s="52" t="str">
        <f>IF(参照!D807="","",参照!D807)</f>
        <v>(参考値)事業者全体</v>
      </c>
      <c r="AY807" s="52">
        <f>IF(参照!E807="","",参照!E807)</f>
        <v>3.8900000000000002E-4</v>
      </c>
      <c r="AZ807" s="52" t="str">
        <f>IF(参照!F807="","",参照!F807)</f>
        <v>(株)フォーバルテレコム　</v>
      </c>
      <c r="BA807" s="52" t="str">
        <f>IF(参照!G807="","",参照!G807)</f>
        <v>(株)フォーバルテレコム　_(参考値)事業者全体</v>
      </c>
      <c r="BB807" s="52">
        <f t="shared" si="43"/>
        <v>0.38900000000000001</v>
      </c>
      <c r="BD807" s="52" t="str">
        <f>IF(参照!L807="","",参照!L807)</f>
        <v/>
      </c>
    </row>
    <row r="808" spans="47:56">
      <c r="AU808" s="52" t="str">
        <f>IF(参照!A808="","",参照!A808)</f>
        <v>A0476</v>
      </c>
      <c r="AV808" s="52" t="str">
        <f>IF(参照!B808="","",参照!B808)</f>
        <v>(株)グランデータ</v>
      </c>
      <c r="AW808" s="52">
        <f>IF(参照!C808="","",参照!C808)</f>
        <v>5.22E-4</v>
      </c>
      <c r="AX808" s="52" t="str">
        <f>IF(参照!D808="","",参照!D808)</f>
        <v/>
      </c>
      <c r="AY808" s="52">
        <f>IF(参照!E808="","",参照!E808)</f>
        <v>5.1999999999999995E-4</v>
      </c>
      <c r="AZ808" s="52" t="str">
        <f>IF(参照!F808="","",参照!F808)</f>
        <v>(株)グランデータ</v>
      </c>
      <c r="BA808" s="52" t="str">
        <f>IF(参照!G808="","",参照!G808)</f>
        <v>(株)グランデータ_</v>
      </c>
      <c r="BB808" s="52">
        <f t="shared" si="43"/>
        <v>0.51999999999999991</v>
      </c>
      <c r="BD808" s="52" t="str">
        <f>IF(参照!L808="","",参照!L808)</f>
        <v/>
      </c>
    </row>
    <row r="809" spans="47:56">
      <c r="AU809" s="52" t="str">
        <f>IF(参照!A809="","",参照!A809)</f>
        <v>A0477</v>
      </c>
      <c r="AV809" s="52" t="str">
        <f>IF(参照!B809="","",参照!B809)</f>
        <v>くるめエネルギー(株)</v>
      </c>
      <c r="AW809" s="52">
        <f>IF(参照!C809="","",参照!C809)</f>
        <v>5.5400000000000002E-4</v>
      </c>
      <c r="AX809" s="52" t="str">
        <f>IF(参照!D809="","",参照!D809)</f>
        <v/>
      </c>
      <c r="AY809" s="52">
        <f>IF(参照!E809="","",参照!E809)</f>
        <v>4.9799999999999996E-4</v>
      </c>
      <c r="AZ809" s="52" t="str">
        <f>IF(参照!F809="","",参照!F809)</f>
        <v>くるめエネルギー(株)</v>
      </c>
      <c r="BA809" s="52" t="str">
        <f>IF(参照!G809="","",参照!G809)</f>
        <v>くるめエネルギー(株)_</v>
      </c>
      <c r="BB809" s="52">
        <f t="shared" si="43"/>
        <v>0.49799999999999994</v>
      </c>
      <c r="BD809" s="52" t="str">
        <f>IF(参照!L809="","",参照!L809)</f>
        <v/>
      </c>
    </row>
    <row r="810" spans="47:56">
      <c r="AU810" s="52" t="str">
        <f>IF(参照!A810="","",参照!A810)</f>
        <v>A0478</v>
      </c>
      <c r="AV810" s="52" t="str">
        <f>IF(参照!B810="","",参照!B810)</f>
        <v>(株)はまエネ</v>
      </c>
      <c r="AW810" s="52">
        <f>IF(参照!C810="","",参照!C810)</f>
        <v>4.95E-4</v>
      </c>
      <c r="AX810" s="52" t="str">
        <f>IF(参照!D810="","",参照!D810)</f>
        <v/>
      </c>
      <c r="AY810" s="52">
        <f>IF(参照!E810="","",参照!E810)</f>
        <v>5.3600000000000002E-4</v>
      </c>
      <c r="AZ810" s="52" t="str">
        <f>IF(参照!F810="","",参照!F810)</f>
        <v>(株)はまエネ</v>
      </c>
      <c r="BA810" s="52" t="str">
        <f>IF(参照!G810="","",参照!G810)</f>
        <v>(株)はまエネ_</v>
      </c>
      <c r="BB810" s="52">
        <f t="shared" si="43"/>
        <v>0.53600000000000003</v>
      </c>
      <c r="BD810" s="52" t="str">
        <f>IF(参照!L810="","",参照!L810)</f>
        <v/>
      </c>
    </row>
    <row r="811" spans="47:56">
      <c r="AU811" s="52" t="str">
        <f>IF(参照!A811="","",参照!A811)</f>
        <v>A0480</v>
      </c>
      <c r="AV811" s="52" t="str">
        <f>IF(参照!B811="","",参照!B811)</f>
        <v>松阪新電力(株)</v>
      </c>
      <c r="AW811" s="52">
        <f>IF(参照!C811="","",参照!C811)</f>
        <v>9.2E-5</v>
      </c>
      <c r="AX811" s="52" t="str">
        <f>IF(参照!D811="","",参照!D811)</f>
        <v/>
      </c>
      <c r="AY811" s="52">
        <f>IF(参照!E811="","",参照!E811)</f>
        <v>3.5100000000000002E-4</v>
      </c>
      <c r="AZ811" s="52" t="str">
        <f>IF(参照!F811="","",参照!F811)</f>
        <v>松阪新電力(株)</v>
      </c>
      <c r="BA811" s="52" t="str">
        <f>IF(参照!G811="","",参照!G811)</f>
        <v>松阪新電力(株)_</v>
      </c>
      <c r="BB811" s="52">
        <f t="shared" si="43"/>
        <v>0.35100000000000003</v>
      </c>
      <c r="BD811" s="52" t="str">
        <f>IF(参照!L811="","",参照!L811)</f>
        <v/>
      </c>
    </row>
    <row r="812" spans="47:56">
      <c r="AU812" s="52" t="str">
        <f>IF(参照!A812="","",参照!A812)</f>
        <v>A0481</v>
      </c>
      <c r="AV812" s="52" t="str">
        <f>IF(参照!B812="","",参照!B812)</f>
        <v>ヒューリックプロパティソリューション(株)</v>
      </c>
      <c r="AW812" s="52">
        <f>IF(参照!C812="","",参照!C812)</f>
        <v>3.1500000000000001E-4</v>
      </c>
      <c r="AX812" s="52" t="str">
        <f>IF(参照!D812="","",参照!D812)</f>
        <v/>
      </c>
      <c r="AY812" s="52">
        <f>IF(参照!E812="","",参照!E812)</f>
        <v>4.95E-4</v>
      </c>
      <c r="AZ812" s="52" t="str">
        <f>IF(参照!F812="","",参照!F812)</f>
        <v>ヒューリックプロパティソリューション(株)</v>
      </c>
      <c r="BA812" s="52" t="str">
        <f>IF(参照!G812="","",参照!G812)</f>
        <v>ヒューリックプロパティソリューション(株)_</v>
      </c>
      <c r="BB812" s="52">
        <f t="shared" si="43"/>
        <v>0.495</v>
      </c>
      <c r="BD812" s="52" t="str">
        <f>IF(参照!L812="","",参照!L812)</f>
        <v/>
      </c>
    </row>
    <row r="813" spans="47:56">
      <c r="AU813" s="52" t="str">
        <f>IF(参照!A813="","",参照!A813)</f>
        <v>A0482</v>
      </c>
      <c r="AV813" s="52" t="str">
        <f>IF(参照!B813="","",参照!B813)</f>
        <v>宮崎電力(株)</v>
      </c>
      <c r="AW813" s="52">
        <f>IF(参照!C813="","",参照!C813)</f>
        <v>4.0299999999999998E-4</v>
      </c>
      <c r="AX813" s="52" t="str">
        <f>IF(参照!D813="","",参照!D813)</f>
        <v/>
      </c>
      <c r="AY813" s="52">
        <f>IF(参照!E813="","",参照!E813)</f>
        <v>4.4999999999999999E-4</v>
      </c>
      <c r="AZ813" s="52" t="str">
        <f>IF(参照!F813="","",参照!F813)</f>
        <v>宮崎電力(株)</v>
      </c>
      <c r="BA813" s="52" t="str">
        <f>IF(参照!G813="","",参照!G813)</f>
        <v>宮崎電力(株)_</v>
      </c>
      <c r="BB813" s="52">
        <f t="shared" si="43"/>
        <v>0.45</v>
      </c>
      <c r="BD813" s="52" t="str">
        <f>IF(参照!L813="","",参照!L813)</f>
        <v/>
      </c>
    </row>
    <row r="814" spans="47:56">
      <c r="AU814" s="52" t="str">
        <f>IF(参照!A814="","",参照!A814)</f>
        <v>A0483</v>
      </c>
      <c r="AV814" s="52" t="str">
        <f>IF(参照!B814="","",参照!B814)</f>
        <v>みの市民エネルギー(株)</v>
      </c>
      <c r="AW814" s="52">
        <f>IF(参照!C814="","",参照!C814)</f>
        <v>5.1800000000000001E-4</v>
      </c>
      <c r="AX814" s="52" t="str">
        <f>IF(参照!D814="","",参照!D814)</f>
        <v/>
      </c>
      <c r="AY814" s="52">
        <f>IF(参照!E814="","",参照!E814)</f>
        <v>5.6300000000000002E-4</v>
      </c>
      <c r="AZ814" s="52" t="str">
        <f>IF(参照!F814="","",参照!F814)</f>
        <v>みの市民エネルギー(株)</v>
      </c>
      <c r="BA814" s="52" t="str">
        <f>IF(参照!G814="","",参照!G814)</f>
        <v>みの市民エネルギー(株)_</v>
      </c>
      <c r="BB814" s="52">
        <f t="shared" si="43"/>
        <v>0.56300000000000006</v>
      </c>
      <c r="BD814" s="52" t="str">
        <f>IF(参照!L814="","",参照!L814)</f>
        <v/>
      </c>
    </row>
    <row r="815" spans="47:56">
      <c r="AU815" s="52" t="str">
        <f>IF(参照!A815="","",参照!A815)</f>
        <v>A0484</v>
      </c>
      <c r="AV815" s="52" t="str">
        <f>IF(参照!B815="","",参照!B815)</f>
        <v>三友エンテック(株)</v>
      </c>
      <c r="AW815" s="52">
        <f>IF(参照!C815="","",参照!C815)</f>
        <v>4.75E-4</v>
      </c>
      <c r="AX815" s="52" t="str">
        <f>IF(参照!D815="","",参照!D815)</f>
        <v/>
      </c>
      <c r="AY815" s="52">
        <f>IF(参照!E815="","",参照!E815)</f>
        <v>4.1899999999999999E-4</v>
      </c>
      <c r="AZ815" s="52" t="str">
        <f>IF(参照!F815="","",参照!F815)</f>
        <v>三友エンテック(株)</v>
      </c>
      <c r="BA815" s="52" t="str">
        <f>IF(参照!G815="","",参照!G815)</f>
        <v>三友エンテック(株)_</v>
      </c>
      <c r="BB815" s="52">
        <f t="shared" si="43"/>
        <v>0.41899999999999998</v>
      </c>
      <c r="BD815" s="52" t="str">
        <f>IF(参照!L815="","",参照!L815)</f>
        <v/>
      </c>
    </row>
    <row r="816" spans="47:56">
      <c r="AU816" s="52" t="str">
        <f>IF(参照!A816="","",参照!A816)</f>
        <v>A0486</v>
      </c>
      <c r="AV816" s="52" t="str">
        <f>IF(参照!B816="","",参照!B816)</f>
        <v>府中・調布まちなかエナジー(株)</v>
      </c>
      <c r="AW816" s="52">
        <f>IF(参照!C816="","",参照!C816)</f>
        <v>4.8000000000000001E-4</v>
      </c>
      <c r="AX816" s="52" t="str">
        <f>IF(参照!D816="","",参照!D816)</f>
        <v>メニューA</v>
      </c>
      <c r="AY816" s="52">
        <f>IF(参照!E816="","",参照!E816)</f>
        <v>0</v>
      </c>
      <c r="AZ816" s="52" t="str">
        <f>IF(参照!F816="","",参照!F816)</f>
        <v>府中・調布まちなかエナジー(株)</v>
      </c>
      <c r="BA816" s="52" t="str">
        <f>IF(参照!G816="","",参照!G816)</f>
        <v>府中・調布まちなかエナジー(株)_メニューA</v>
      </c>
      <c r="BB816" s="52">
        <f t="shared" si="43"/>
        <v>0</v>
      </c>
      <c r="BD816" s="52" t="str">
        <f>IF(参照!L816="","",参照!L816)</f>
        <v/>
      </c>
    </row>
    <row r="817" spans="47:56">
      <c r="AU817" s="52" t="str">
        <f>IF(参照!A817="","",参照!A817)</f>
        <v/>
      </c>
      <c r="AV817" s="52" t="str">
        <f>IF(参照!B817="","",参照!B817)</f>
        <v/>
      </c>
      <c r="AW817" s="52" t="str">
        <f>IF(参照!C817="","",参照!C817)</f>
        <v/>
      </c>
      <c r="AX817" s="52" t="str">
        <f>IF(参照!D817="","",参照!D817)</f>
        <v>メニューB(残差)</v>
      </c>
      <c r="AY817" s="52">
        <f>IF(参照!E817="","",参照!E817)</f>
        <v>5.3499999999999999E-4</v>
      </c>
      <c r="AZ817" s="52" t="str">
        <f>IF(参照!F817="","",参照!F817)</f>
        <v>府中・調布まちなかエナジー(株)</v>
      </c>
      <c r="BA817" s="52" t="str">
        <f>IF(参照!G817="","",参照!G817)</f>
        <v>府中・調布まちなかエナジー(株)_メニューB(残差)</v>
      </c>
      <c r="BB817" s="52">
        <f t="shared" si="43"/>
        <v>0.53500000000000003</v>
      </c>
      <c r="BD817" s="52" t="str">
        <f>IF(参照!L817="","",参照!L817)</f>
        <v/>
      </c>
    </row>
    <row r="818" spans="47:56">
      <c r="AU818" s="52" t="str">
        <f>IF(参照!A818="","",参照!A818)</f>
        <v/>
      </c>
      <c r="AV818" s="52" t="str">
        <f>IF(参照!B818="","",参照!B818)</f>
        <v/>
      </c>
      <c r="AW818" s="52" t="str">
        <f>IF(参照!C818="","",参照!C818)</f>
        <v/>
      </c>
      <c r="AX818" s="52" t="str">
        <f>IF(参照!D818="","",参照!D818)</f>
        <v>(参考値)事業者全体</v>
      </c>
      <c r="AY818" s="52">
        <f>IF(参照!E818="","",参照!E818)</f>
        <v>4.95E-4</v>
      </c>
      <c r="AZ818" s="52" t="str">
        <f>IF(参照!F818="","",参照!F818)</f>
        <v>府中・調布まちなかエナジー(株)</v>
      </c>
      <c r="BA818" s="52" t="str">
        <f>IF(参照!G818="","",参照!G818)</f>
        <v>府中・調布まちなかエナジー(株)_(参考値)事業者全体</v>
      </c>
      <c r="BB818" s="52">
        <f t="shared" si="43"/>
        <v>0.495</v>
      </c>
      <c r="BD818" s="52" t="str">
        <f>IF(参照!L818="","",参照!L818)</f>
        <v/>
      </c>
    </row>
    <row r="819" spans="47:56">
      <c r="AU819" s="52" t="str">
        <f>IF(参照!A819="","",参照!A819)</f>
        <v>A0487</v>
      </c>
      <c r="AV819" s="52" t="str">
        <f>IF(参照!B819="","",参照!B819)</f>
        <v>伊勢志摩電力(株)</v>
      </c>
      <c r="AW819" s="52">
        <f>IF(参照!C819="","",参照!C819)</f>
        <v>4.8299999999999998E-4</v>
      </c>
      <c r="AX819" s="52" t="str">
        <f>IF(参照!D819="","",参照!D819)</f>
        <v/>
      </c>
      <c r="AY819" s="52">
        <f>IF(参照!E819="","",参照!E819)</f>
        <v>4.8299999999999998E-4</v>
      </c>
      <c r="AZ819" s="52" t="str">
        <f>IF(参照!F819="","",参照!F819)</f>
        <v>伊勢志摩電力(株)</v>
      </c>
      <c r="BA819" s="52" t="str">
        <f>IF(参照!G819="","",参照!G819)</f>
        <v>伊勢志摩電力(株)_</v>
      </c>
      <c r="BB819" s="52">
        <f t="shared" si="43"/>
        <v>0.48299999999999998</v>
      </c>
      <c r="BD819" s="52" t="str">
        <f>IF(参照!L819="","",参照!L819)</f>
        <v/>
      </c>
    </row>
    <row r="820" spans="47:56">
      <c r="AU820" s="52" t="str">
        <f>IF(参照!A820="","",参照!A820)</f>
        <v>A0490</v>
      </c>
      <c r="AV820" s="52" t="str">
        <f>IF(参照!B820="","",参照!B820)</f>
        <v>(株)ＣＤエナジーダイレクト</v>
      </c>
      <c r="AW820" s="52">
        <f>IF(参照!C820="","",参照!C820)</f>
        <v>4.1100000000000002E-4</v>
      </c>
      <c r="AX820" s="52" t="str">
        <f>IF(参照!D820="","",参照!D820)</f>
        <v>メニューA</v>
      </c>
      <c r="AY820" s="52">
        <f>IF(参照!E820="","",参照!E820)</f>
        <v>0</v>
      </c>
      <c r="AZ820" s="52" t="str">
        <f>IF(参照!F820="","",参照!F820)</f>
        <v>(株)ＣＤエナジーダイレクト</v>
      </c>
      <c r="BA820" s="52" t="str">
        <f>IF(参照!G820="","",参照!G820)</f>
        <v>(株)ＣＤエナジーダイレクト_メニューA</v>
      </c>
      <c r="BB820" s="52">
        <f t="shared" si="43"/>
        <v>0</v>
      </c>
      <c r="BD820" s="52" t="str">
        <f>IF(参照!L820="","",参照!L820)</f>
        <v/>
      </c>
    </row>
    <row r="821" spans="47:56">
      <c r="AU821" s="52" t="str">
        <f>IF(参照!A821="","",参照!A821)</f>
        <v/>
      </c>
      <c r="AV821" s="52" t="str">
        <f>IF(参照!B821="","",参照!B821)</f>
        <v/>
      </c>
      <c r="AW821" s="52" t="str">
        <f>IF(参照!C821="","",参照!C821)</f>
        <v/>
      </c>
      <c r="AX821" s="52" t="str">
        <f>IF(参照!D821="","",参照!D821)</f>
        <v>メニューB(残差)</v>
      </c>
      <c r="AY821" s="52">
        <f>IF(参照!E821="","",参照!E821)</f>
        <v>3.2400000000000001E-4</v>
      </c>
      <c r="AZ821" s="52" t="str">
        <f>IF(参照!F821="","",参照!F821)</f>
        <v>(株)ＣＤエナジーダイレクト</v>
      </c>
      <c r="BA821" s="52" t="str">
        <f>IF(参照!G821="","",参照!G821)</f>
        <v>(株)ＣＤエナジーダイレクト_メニューB(残差)</v>
      </c>
      <c r="BB821" s="52">
        <f t="shared" si="43"/>
        <v>0.32400000000000001</v>
      </c>
      <c r="BD821" s="52" t="str">
        <f>IF(参照!L821="","",参照!L821)</f>
        <v/>
      </c>
    </row>
    <row r="822" spans="47:56">
      <c r="AU822" s="52" t="str">
        <f>IF(参照!A822="","",参照!A822)</f>
        <v/>
      </c>
      <c r="AV822" s="52" t="str">
        <f>IF(参照!B822="","",参照!B822)</f>
        <v/>
      </c>
      <c r="AW822" s="52" t="str">
        <f>IF(参照!C822="","",参照!C822)</f>
        <v/>
      </c>
      <c r="AX822" s="52" t="str">
        <f>IF(参照!D822="","",参照!D822)</f>
        <v>(参考値)事業者全体</v>
      </c>
      <c r="AY822" s="52">
        <f>IF(参照!E822="","",参照!E822)</f>
        <v>3.6099999999999999E-4</v>
      </c>
      <c r="AZ822" s="52" t="str">
        <f>IF(参照!F822="","",参照!F822)</f>
        <v>(株)ＣＤエナジーダイレクト</v>
      </c>
      <c r="BA822" s="52" t="str">
        <f>IF(参照!G822="","",参照!G822)</f>
        <v>(株)ＣＤエナジーダイレクト_(参考値)事業者全体</v>
      </c>
      <c r="BB822" s="52">
        <f t="shared" si="43"/>
        <v>0.36099999999999999</v>
      </c>
      <c r="BD822" s="52" t="str">
        <f>IF(参照!L822="","",参照!L822)</f>
        <v/>
      </c>
    </row>
    <row r="823" spans="47:56">
      <c r="AU823" s="52" t="str">
        <f>IF(参照!A823="","",参照!A823)</f>
        <v>A0491</v>
      </c>
      <c r="AV823" s="52" t="str">
        <f>IF(参照!B823="","",参照!B823)</f>
        <v>Ｑ．ＥＮＥＳＴでんき(株)(旧：ジニーエナジー合同会社)</v>
      </c>
      <c r="AW823" s="52">
        <f>IF(参照!C823="","",参照!C823)</f>
        <v>4.5899999999999999E-4</v>
      </c>
      <c r="AX823" s="52" t="str">
        <f>IF(参照!D823="","",参照!D823)</f>
        <v>メニューA</v>
      </c>
      <c r="AY823" s="52">
        <f>IF(参照!E823="","",参照!E823)</f>
        <v>0</v>
      </c>
      <c r="AZ823" s="52" t="str">
        <f>IF(参照!F823="","",参照!F823)</f>
        <v>Ｑ．ＥＮＥＳＴでんき(株)(旧：ジニーエナジー合同会社)</v>
      </c>
      <c r="BA823" s="52" t="str">
        <f>IF(参照!G823="","",参照!G823)</f>
        <v>Ｑ．ＥＮＥＳＴでんき(株)(旧：ジニーエナジー合同会社)_メニューA</v>
      </c>
      <c r="BB823" s="52">
        <f t="shared" si="43"/>
        <v>0</v>
      </c>
      <c r="BD823" s="52" t="str">
        <f>IF(参照!L823="","",参照!L823)</f>
        <v/>
      </c>
    </row>
    <row r="824" spans="47:56">
      <c r="AU824" s="52" t="str">
        <f>IF(参照!A824="","",参照!A824)</f>
        <v/>
      </c>
      <c r="AV824" s="52" t="str">
        <f>IF(参照!B824="","",参照!B824)</f>
        <v/>
      </c>
      <c r="AW824" s="52" t="str">
        <f>IF(参照!C824="","",参照!C824)</f>
        <v/>
      </c>
      <c r="AX824" s="52" t="str">
        <f>IF(参照!D824="","",参照!D824)</f>
        <v>メニューB</v>
      </c>
      <c r="AY824" s="52">
        <f>IF(参照!E824="","",参照!E824)</f>
        <v>3.3100000000000002E-4</v>
      </c>
      <c r="AZ824" s="52" t="str">
        <f>IF(参照!F824="","",参照!F824)</f>
        <v>Ｑ．ＥＮＥＳＴでんき(株)(旧：ジニーエナジー合同会社)</v>
      </c>
      <c r="BA824" s="52" t="str">
        <f>IF(参照!G824="","",参照!G824)</f>
        <v>Ｑ．ＥＮＥＳＴでんき(株)(旧：ジニーエナジー合同会社)_メニューB</v>
      </c>
      <c r="BB824" s="52">
        <f t="shared" si="43"/>
        <v>0.33100000000000002</v>
      </c>
      <c r="BD824" s="52" t="str">
        <f>IF(参照!L824="","",参照!L824)</f>
        <v/>
      </c>
    </row>
    <row r="825" spans="47:56">
      <c r="AU825" s="52" t="str">
        <f>IF(参照!A825="","",参照!A825)</f>
        <v/>
      </c>
      <c r="AV825" s="52" t="str">
        <f>IF(参照!B825="","",参照!B825)</f>
        <v/>
      </c>
      <c r="AW825" s="52" t="str">
        <f>IF(参照!C825="","",参照!C825)</f>
        <v/>
      </c>
      <c r="AX825" s="52" t="str">
        <f>IF(参照!D825="","",参照!D825)</f>
        <v>メニューC(残差)</v>
      </c>
      <c r="AY825" s="52">
        <f>IF(参照!E825="","",参照!E825)</f>
        <v>4.2999999999999999E-4</v>
      </c>
      <c r="AZ825" s="52" t="str">
        <f>IF(参照!F825="","",参照!F825)</f>
        <v>Ｑ．ＥＮＥＳＴでんき(株)(旧：ジニーエナジー合同会社)</v>
      </c>
      <c r="BA825" s="52" t="str">
        <f>IF(参照!G825="","",参照!G825)</f>
        <v>Ｑ．ＥＮＥＳＴでんき(株)(旧：ジニーエナジー合同会社)_メニューC(残差)</v>
      </c>
      <c r="BB825" s="52">
        <f t="shared" si="43"/>
        <v>0.43</v>
      </c>
      <c r="BD825" s="52" t="str">
        <f>IF(参照!L825="","",参照!L825)</f>
        <v/>
      </c>
    </row>
    <row r="826" spans="47:56">
      <c r="AU826" s="52" t="str">
        <f>IF(参照!A826="","",参照!A826)</f>
        <v/>
      </c>
      <c r="AV826" s="52" t="str">
        <f>IF(参照!B826="","",参照!B826)</f>
        <v/>
      </c>
      <c r="AW826" s="52" t="str">
        <f>IF(参照!C826="","",参照!C826)</f>
        <v/>
      </c>
      <c r="AX826" s="52" t="str">
        <f>IF(参照!D826="","",参照!D826)</f>
        <v>(参考値)事業者全体</v>
      </c>
      <c r="AY826" s="52">
        <f>IF(参照!E826="","",参照!E826)</f>
        <v>4.7199999999999998E-4</v>
      </c>
      <c r="AZ826" s="52" t="str">
        <f>IF(参照!F826="","",参照!F826)</f>
        <v>Ｑ．ＥＮＥＳＴでんき(株)(旧：ジニーエナジー合同会社)</v>
      </c>
      <c r="BA826" s="52" t="str">
        <f>IF(参照!G826="","",参照!G826)</f>
        <v>Ｑ．ＥＮＥＳＴでんき(株)(旧：ジニーエナジー合同会社)_(参考値)事業者全体</v>
      </c>
      <c r="BB826" s="52">
        <f t="shared" si="43"/>
        <v>0.47199999999999998</v>
      </c>
      <c r="BD826" s="52" t="str">
        <f>IF(参照!L826="","",参照!L826)</f>
        <v/>
      </c>
    </row>
    <row r="827" spans="47:56">
      <c r="AU827" s="52" t="str">
        <f>IF(参照!A827="","",参照!A827)</f>
        <v>A0493</v>
      </c>
      <c r="AV827" s="52" t="str">
        <f>IF(参照!B827="","",参照!B827)</f>
        <v>(株)ぶんごおおのエナジー</v>
      </c>
      <c r="AW827" s="52">
        <f>IF(参照!C827="","",参照!C827)</f>
        <v>3.77E-4</v>
      </c>
      <c r="AX827" s="52" t="str">
        <f>IF(参照!D827="","",参照!D827)</f>
        <v/>
      </c>
      <c r="AY827" s="52">
        <f>IF(参照!E827="","",参照!E827)</f>
        <v>4.1899999999999999E-4</v>
      </c>
      <c r="AZ827" s="52" t="str">
        <f>IF(参照!F827="","",参照!F827)</f>
        <v>(株)ぶんごおおのエナジー</v>
      </c>
      <c r="BA827" s="52" t="str">
        <f>IF(参照!G827="","",参照!G827)</f>
        <v>(株)ぶんごおおのエナジー_</v>
      </c>
      <c r="BB827" s="52">
        <f t="shared" si="43"/>
        <v>0.41899999999999998</v>
      </c>
      <c r="BD827" s="52" t="str">
        <f>IF(参照!L827="","",参照!L827)</f>
        <v/>
      </c>
    </row>
    <row r="828" spans="47:56">
      <c r="AU828" s="52" t="str">
        <f>IF(参照!A828="","",参照!A828)</f>
        <v>A0494</v>
      </c>
      <c r="AV828" s="52" t="str">
        <f>IF(参照!B828="","",参照!B828)</f>
        <v>ヴィジョナリーパワー(株)</v>
      </c>
      <c r="AW828" s="52">
        <f>IF(参照!C828="","",参照!C828)</f>
        <v>3.79E-4</v>
      </c>
      <c r="AX828" s="52" t="str">
        <f>IF(参照!D828="","",参照!D828)</f>
        <v/>
      </c>
      <c r="AY828" s="52">
        <f>IF(参照!E828="","",参照!E828)</f>
        <v>3.2299999999999999E-4</v>
      </c>
      <c r="AZ828" s="52" t="str">
        <f>IF(参照!F828="","",参照!F828)</f>
        <v>ヴィジョナリーパワー(株)</v>
      </c>
      <c r="BA828" s="52" t="str">
        <f>IF(参照!G828="","",参照!G828)</f>
        <v>ヴィジョナリーパワー(株)_</v>
      </c>
      <c r="BB828" s="52">
        <f t="shared" si="43"/>
        <v>0.32300000000000001</v>
      </c>
      <c r="BD828" s="52" t="str">
        <f>IF(参照!L828="","",参照!L828)</f>
        <v/>
      </c>
    </row>
    <row r="829" spans="47:56">
      <c r="AU829" s="52" t="str">
        <f>IF(参照!A829="","",参照!A829)</f>
        <v>A0495</v>
      </c>
      <c r="AV829" s="52" t="str">
        <f>IF(参照!B829="","",参照!B829)</f>
        <v>有明エナジー(株)</v>
      </c>
      <c r="AW829" s="52">
        <f>IF(参照!C829="","",参照!C829)</f>
        <v>3.39E-4</v>
      </c>
      <c r="AX829" s="52" t="str">
        <f>IF(参照!D829="","",参照!D829)</f>
        <v/>
      </c>
      <c r="AY829" s="52">
        <f>IF(参照!E829="","",参照!E829)</f>
        <v>2.9300000000000002E-4</v>
      </c>
      <c r="AZ829" s="52" t="str">
        <f>IF(参照!F829="","",参照!F829)</f>
        <v>有明エナジー(株)</v>
      </c>
      <c r="BA829" s="52" t="str">
        <f>IF(参照!G829="","",参照!G829)</f>
        <v>有明エナジー(株)_</v>
      </c>
      <c r="BB829" s="52">
        <f t="shared" si="43"/>
        <v>0.29300000000000004</v>
      </c>
      <c r="BD829" s="52" t="str">
        <f>IF(参照!L829="","",参照!L829)</f>
        <v/>
      </c>
    </row>
    <row r="830" spans="47:56">
      <c r="AU830" s="52" t="str">
        <f>IF(参照!A830="","",参照!A830)</f>
        <v>A0499</v>
      </c>
      <c r="AV830" s="52" t="str">
        <f>IF(参照!B830="","",参照!B830)</f>
        <v>厚木瓦斯(株)</v>
      </c>
      <c r="AW830" s="52">
        <f>IF(参照!C830="","",参照!C830)</f>
        <v>3.6400000000000001E-4</v>
      </c>
      <c r="AX830" s="52" t="str">
        <f>IF(参照!D830="","",参照!D830)</f>
        <v>メニューA</v>
      </c>
      <c r="AY830" s="52">
        <f>IF(参照!E830="","",参照!E830)</f>
        <v>0</v>
      </c>
      <c r="AZ830" s="52" t="str">
        <f>IF(参照!F830="","",参照!F830)</f>
        <v>厚木瓦斯(株)</v>
      </c>
      <c r="BA830" s="52" t="str">
        <f>IF(参照!G830="","",参照!G830)</f>
        <v>厚木瓦斯(株)_メニューA</v>
      </c>
      <c r="BB830" s="52">
        <f t="shared" si="43"/>
        <v>0</v>
      </c>
      <c r="BD830" s="52" t="str">
        <f>IF(参照!L830="","",参照!L830)</f>
        <v/>
      </c>
    </row>
    <row r="831" spans="47:56">
      <c r="AU831" s="52" t="str">
        <f>IF(参照!A831="","",参照!A831)</f>
        <v/>
      </c>
      <c r="AV831" s="52" t="str">
        <f>IF(参照!B831="","",参照!B831)</f>
        <v/>
      </c>
      <c r="AW831" s="52" t="str">
        <f>IF(参照!C831="","",参照!C831)</f>
        <v/>
      </c>
      <c r="AX831" s="52" t="str">
        <f>IF(参照!D831="","",参照!D831)</f>
        <v>メニューB(残差)</v>
      </c>
      <c r="AY831" s="52">
        <f>IF(参照!E831="","",参照!E831)</f>
        <v>3.0699999999999998E-4</v>
      </c>
      <c r="AZ831" s="52" t="str">
        <f>IF(参照!F831="","",参照!F831)</f>
        <v>厚木瓦斯(株)</v>
      </c>
      <c r="BA831" s="52" t="str">
        <f>IF(参照!G831="","",参照!G831)</f>
        <v>厚木瓦斯(株)_メニューB(残差)</v>
      </c>
      <c r="BB831" s="52">
        <f t="shared" si="43"/>
        <v>0.307</v>
      </c>
      <c r="BD831" s="52" t="str">
        <f>IF(参照!L831="","",参照!L831)</f>
        <v/>
      </c>
    </row>
    <row r="832" spans="47:56">
      <c r="AU832" s="52" t="str">
        <f>IF(参照!A832="","",参照!A832)</f>
        <v/>
      </c>
      <c r="AV832" s="52" t="str">
        <f>IF(参照!B832="","",参照!B832)</f>
        <v/>
      </c>
      <c r="AW832" s="52" t="str">
        <f>IF(参照!C832="","",参照!C832)</f>
        <v/>
      </c>
      <c r="AX832" s="52" t="str">
        <f>IF(参照!D832="","",参照!D832)</f>
        <v>(参考値)事業者全体</v>
      </c>
      <c r="AY832" s="52">
        <f>IF(参照!E832="","",参照!E832)</f>
        <v>3.9200000000000004E-4</v>
      </c>
      <c r="AZ832" s="52" t="str">
        <f>IF(参照!F832="","",参照!F832)</f>
        <v>厚木瓦斯(株)</v>
      </c>
      <c r="BA832" s="52" t="str">
        <f>IF(参照!G832="","",参照!G832)</f>
        <v>厚木瓦斯(株)_(参考値)事業者全体</v>
      </c>
      <c r="BB832" s="52">
        <f t="shared" si="43"/>
        <v>0.39200000000000002</v>
      </c>
      <c r="BD832" s="52" t="str">
        <f>IF(参照!L832="","",参照!L832)</f>
        <v/>
      </c>
    </row>
    <row r="833" spans="47:56">
      <c r="AU833" s="52" t="str">
        <f>IF(参照!A833="","",参照!A833)</f>
        <v>A0500</v>
      </c>
      <c r="AV833" s="52" t="str">
        <f>IF(参照!B833="","",参照!B833)</f>
        <v>(株)エネ・ビジョン</v>
      </c>
      <c r="AW833" s="52">
        <f>IF(参照!C833="","",参照!C833)</f>
        <v>2.92E-4</v>
      </c>
      <c r="AX833" s="52" t="str">
        <f>IF(参照!D833="","",参照!D833)</f>
        <v/>
      </c>
      <c r="AY833" s="52">
        <f>IF(参照!E833="","",参照!E833)</f>
        <v>2.3599999999999999E-4</v>
      </c>
      <c r="AZ833" s="52" t="str">
        <f>IF(参照!F833="","",参照!F833)</f>
        <v>(株)エネ・ビジョン</v>
      </c>
      <c r="BA833" s="52" t="str">
        <f>IF(参照!G833="","",参照!G833)</f>
        <v>(株)エネ・ビジョン_</v>
      </c>
      <c r="BB833" s="52">
        <f t="shared" si="43"/>
        <v>0.23599999999999999</v>
      </c>
      <c r="BD833" s="52" t="str">
        <f>IF(参照!L833="","",参照!L833)</f>
        <v/>
      </c>
    </row>
    <row r="834" spans="47:56">
      <c r="AU834" s="52" t="str">
        <f>IF(参照!A834="","",参照!A834)</f>
        <v>A0501</v>
      </c>
      <c r="AV834" s="52" t="str">
        <f>IF(参照!B834="","",参照!B834)</f>
        <v>イワタニ三重(株)</v>
      </c>
      <c r="AW834" s="52">
        <f>IF(参照!C834="","",参照!C834)</f>
        <v>3.6400000000000001E-4</v>
      </c>
      <c r="AX834" s="52" t="str">
        <f>IF(参照!D834="","",参照!D834)</f>
        <v/>
      </c>
      <c r="AY834" s="52">
        <f>IF(参照!E834="","",参照!E834)</f>
        <v>3.0800000000000001E-4</v>
      </c>
      <c r="AZ834" s="52" t="str">
        <f>IF(参照!F834="","",参照!F834)</f>
        <v>イワタニ三重(株)</v>
      </c>
      <c r="BA834" s="52" t="str">
        <f>IF(参照!G834="","",参照!G834)</f>
        <v>イワタニ三重(株)_</v>
      </c>
      <c r="BB834" s="52">
        <f t="shared" si="43"/>
        <v>0.308</v>
      </c>
      <c r="BD834" s="52" t="str">
        <f>IF(参照!L834="","",参照!L834)</f>
        <v/>
      </c>
    </row>
    <row r="835" spans="47:56">
      <c r="AU835" s="52" t="str">
        <f>IF(参照!A835="","",参照!A835)</f>
        <v>A0502</v>
      </c>
      <c r="AV835" s="52" t="str">
        <f>IF(参照!B835="","",参照!B835)</f>
        <v>(株)マルヰ</v>
      </c>
      <c r="AW835" s="52">
        <f>IF(参照!C835="","",参照!C835)</f>
        <v>4.64E-4</v>
      </c>
      <c r="AX835" s="52" t="str">
        <f>IF(参照!D835="","",参照!D835)</f>
        <v/>
      </c>
      <c r="AY835" s="52">
        <f>IF(参照!E835="","",参照!E835)</f>
        <v>4.4700000000000002E-4</v>
      </c>
      <c r="AZ835" s="52" t="str">
        <f>IF(参照!F835="","",参照!F835)</f>
        <v>(株)マルヰ</v>
      </c>
      <c r="BA835" s="52" t="str">
        <f>IF(参照!G835="","",参照!G835)</f>
        <v>(株)マルヰ_</v>
      </c>
      <c r="BB835" s="52">
        <f t="shared" si="43"/>
        <v>0.44700000000000001</v>
      </c>
      <c r="BD835" s="52" t="str">
        <f>IF(参照!L835="","",参照!L835)</f>
        <v/>
      </c>
    </row>
    <row r="836" spans="47:56">
      <c r="AU836" s="52" t="str">
        <f>IF(参照!A836="","",参照!A836)</f>
        <v>A0503</v>
      </c>
      <c r="AV836" s="52" t="str">
        <f>IF(参照!B836="","",参照!B836)</f>
        <v>大多喜ガス(株)</v>
      </c>
      <c r="AW836" s="52">
        <f>IF(参照!C836="","",参照!C836)</f>
        <v>4.3199999999999998E-4</v>
      </c>
      <c r="AX836" s="52" t="str">
        <f>IF(参照!D836="","",参照!D836)</f>
        <v/>
      </c>
      <c r="AY836" s="52">
        <f>IF(参照!E836="","",参照!E836)</f>
        <v>3.9899999999999999E-4</v>
      </c>
      <c r="AZ836" s="52" t="str">
        <f>IF(参照!F836="","",参照!F836)</f>
        <v>大多喜ガス(株)</v>
      </c>
      <c r="BA836" s="52" t="str">
        <f>IF(参照!G836="","",参照!G836)</f>
        <v>大多喜ガス(株)_</v>
      </c>
      <c r="BB836" s="52">
        <f t="shared" si="43"/>
        <v>0.39900000000000002</v>
      </c>
      <c r="BD836" s="52" t="str">
        <f>IF(参照!L836="","",参照!L836)</f>
        <v/>
      </c>
    </row>
    <row r="837" spans="47:56">
      <c r="AU837" s="52" t="str">
        <f>IF(参照!A837="","",参照!A837)</f>
        <v>A0506</v>
      </c>
      <c r="AV837" s="52" t="str">
        <f>IF(参照!B837="","",参照!B837)</f>
        <v>鈴与電力(株)</v>
      </c>
      <c r="AW837" s="52">
        <f>IF(参照!C837="","",参照!C837)</f>
        <v>4.5899999999999999E-4</v>
      </c>
      <c r="AX837" s="52" t="str">
        <f>IF(参照!D837="","",参照!D837)</f>
        <v>メニューA</v>
      </c>
      <c r="AY837" s="52">
        <f>IF(参照!E837="","",参照!E837)</f>
        <v>0</v>
      </c>
      <c r="AZ837" s="52" t="str">
        <f>IF(参照!F837="","",参照!F837)</f>
        <v>鈴与電力(株)</v>
      </c>
      <c r="BA837" s="52" t="str">
        <f>IF(参照!G837="","",参照!G837)</f>
        <v>鈴与電力(株)_メニューA</v>
      </c>
      <c r="BB837" s="52">
        <f t="shared" ref="BB837:BB900" si="44">AY837*1000</f>
        <v>0</v>
      </c>
      <c r="BD837" s="52" t="str">
        <f>IF(参照!L837="","",参照!L837)</f>
        <v/>
      </c>
    </row>
    <row r="838" spans="47:56">
      <c r="AU838" s="52" t="str">
        <f>IF(参照!A838="","",参照!A838)</f>
        <v/>
      </c>
      <c r="AV838" s="52" t="str">
        <f>IF(参照!B838="","",参照!B838)</f>
        <v/>
      </c>
      <c r="AW838" s="52" t="str">
        <f>IF(参照!C838="","",参照!C838)</f>
        <v/>
      </c>
      <c r="AX838" s="52" t="str">
        <f>IF(参照!D838="","",参照!D838)</f>
        <v>メニューB</v>
      </c>
      <c r="AY838" s="52">
        <f>IF(参照!E838="","",参照!E838)</f>
        <v>0</v>
      </c>
      <c r="AZ838" s="52" t="str">
        <f>IF(参照!F838="","",参照!F838)</f>
        <v>鈴与電力(株)</v>
      </c>
      <c r="BA838" s="52" t="str">
        <f>IF(参照!G838="","",参照!G838)</f>
        <v>鈴与電力(株)_メニューB</v>
      </c>
      <c r="BB838" s="52">
        <f t="shared" si="44"/>
        <v>0</v>
      </c>
      <c r="BD838" s="52" t="str">
        <f>IF(参照!L838="","",参照!L838)</f>
        <v/>
      </c>
    </row>
    <row r="839" spans="47:56">
      <c r="AU839" s="52" t="str">
        <f>IF(参照!A839="","",参照!A839)</f>
        <v/>
      </c>
      <c r="AV839" s="52" t="str">
        <f>IF(参照!B839="","",参照!B839)</f>
        <v/>
      </c>
      <c r="AW839" s="52" t="str">
        <f>IF(参照!C839="","",参照!C839)</f>
        <v/>
      </c>
      <c r="AX839" s="52" t="str">
        <f>IF(参照!D839="","",参照!D839)</f>
        <v>メニューC</v>
      </c>
      <c r="AY839" s="52">
        <f>IF(参照!E839="","",参照!E839)</f>
        <v>0</v>
      </c>
      <c r="AZ839" s="52" t="str">
        <f>IF(参照!F839="","",参照!F839)</f>
        <v>鈴与電力(株)</v>
      </c>
      <c r="BA839" s="52" t="str">
        <f>IF(参照!G839="","",参照!G839)</f>
        <v>鈴与電力(株)_メニューC</v>
      </c>
      <c r="BB839" s="52">
        <f t="shared" si="44"/>
        <v>0</v>
      </c>
      <c r="BD839" s="52" t="str">
        <f>IF(参照!L839="","",参照!L839)</f>
        <v/>
      </c>
    </row>
    <row r="840" spans="47:56">
      <c r="AU840" s="52" t="str">
        <f>IF(参照!A840="","",参照!A840)</f>
        <v/>
      </c>
      <c r="AV840" s="52" t="str">
        <f>IF(参照!B840="","",参照!B840)</f>
        <v/>
      </c>
      <c r="AW840" s="52" t="str">
        <f>IF(参照!C840="","",参照!C840)</f>
        <v/>
      </c>
      <c r="AX840" s="52" t="str">
        <f>IF(参照!D840="","",参照!D840)</f>
        <v>メニューD</v>
      </c>
      <c r="AY840" s="52">
        <f>IF(参照!E840="","",参照!E840)</f>
        <v>0</v>
      </c>
      <c r="AZ840" s="52" t="str">
        <f>IF(参照!F840="","",参照!F840)</f>
        <v>鈴与電力(株)</v>
      </c>
      <c r="BA840" s="52" t="str">
        <f>IF(参照!G840="","",参照!G840)</f>
        <v>鈴与電力(株)_メニューD</v>
      </c>
      <c r="BB840" s="52">
        <f t="shared" si="44"/>
        <v>0</v>
      </c>
      <c r="BD840" s="52" t="str">
        <f>IF(参照!L840="","",参照!L840)</f>
        <v/>
      </c>
    </row>
    <row r="841" spans="47:56">
      <c r="AU841" s="52" t="str">
        <f>IF(参照!A841="","",参照!A841)</f>
        <v/>
      </c>
      <c r="AV841" s="52" t="str">
        <f>IF(参照!B841="","",参照!B841)</f>
        <v/>
      </c>
      <c r="AW841" s="52" t="str">
        <f>IF(参照!C841="","",参照!C841)</f>
        <v/>
      </c>
      <c r="AX841" s="52" t="str">
        <f>IF(参照!D841="","",参照!D841)</f>
        <v>メニューE(残差)</v>
      </c>
      <c r="AY841" s="52">
        <f>IF(参照!E841="","",参照!E841)</f>
        <v>5.2099999999999998E-4</v>
      </c>
      <c r="AZ841" s="52" t="str">
        <f>IF(参照!F841="","",参照!F841)</f>
        <v>鈴与電力(株)</v>
      </c>
      <c r="BA841" s="52" t="str">
        <f>IF(参照!G841="","",参照!G841)</f>
        <v>鈴与電力(株)_メニューE(残差)</v>
      </c>
      <c r="BB841" s="52">
        <f t="shared" si="44"/>
        <v>0.52100000000000002</v>
      </c>
      <c r="BD841" s="52" t="str">
        <f>IF(参照!L841="","",参照!L841)</f>
        <v/>
      </c>
    </row>
    <row r="842" spans="47:56">
      <c r="AU842" s="52" t="str">
        <f>IF(参照!A842="","",参照!A842)</f>
        <v/>
      </c>
      <c r="AV842" s="52" t="str">
        <f>IF(参照!B842="","",参照!B842)</f>
        <v/>
      </c>
      <c r="AW842" s="52" t="str">
        <f>IF(参照!C842="","",参照!C842)</f>
        <v/>
      </c>
      <c r="AX842" s="52" t="str">
        <f>IF(参照!D842="","",参照!D842)</f>
        <v>(参考値)事業者全体</v>
      </c>
      <c r="AY842" s="52">
        <f>IF(参照!E842="","",参照!E842)</f>
        <v>4.5900000000000004E-4</v>
      </c>
      <c r="AZ842" s="52" t="str">
        <f>IF(参照!F842="","",参照!F842)</f>
        <v>鈴与電力(株)</v>
      </c>
      <c r="BA842" s="52" t="str">
        <f>IF(参照!G842="","",参照!G842)</f>
        <v>鈴与電力(株)_(参考値)事業者全体</v>
      </c>
      <c r="BB842" s="52">
        <f t="shared" si="44"/>
        <v>0.45900000000000002</v>
      </c>
      <c r="BD842" s="52" t="str">
        <f>IF(参照!L842="","",参照!L842)</f>
        <v/>
      </c>
    </row>
    <row r="843" spans="47:56">
      <c r="AU843" s="52" t="str">
        <f>IF(参照!A843="","",参照!A843)</f>
        <v>A0507</v>
      </c>
      <c r="AV843" s="52" t="str">
        <f>IF(参照!B843="","",参照!B843)</f>
        <v>コープ電力(株)</v>
      </c>
      <c r="AW843" s="52">
        <f>IF(参照!C843="","",参照!C843)</f>
        <v>2.3000000000000001E-4</v>
      </c>
      <c r="AX843" s="52" t="str">
        <f>IF(参照!D843="","",参照!D843)</f>
        <v/>
      </c>
      <c r="AY843" s="52">
        <f>IF(参照!E843="","",参照!E843)</f>
        <v>3.8699999999999997E-4</v>
      </c>
      <c r="AZ843" s="52" t="str">
        <f>IF(参照!F843="","",参照!F843)</f>
        <v>コープ電力(株)</v>
      </c>
      <c r="BA843" s="52" t="str">
        <f>IF(参照!G843="","",参照!G843)</f>
        <v>コープ電力(株)_</v>
      </c>
      <c r="BB843" s="52">
        <f t="shared" si="44"/>
        <v>0.38699999999999996</v>
      </c>
      <c r="BD843" s="52" t="str">
        <f>IF(参照!L843="","",参照!L843)</f>
        <v/>
      </c>
    </row>
    <row r="844" spans="47:56">
      <c r="AU844" s="52" t="str">
        <f>IF(参照!A844="","",参照!A844)</f>
        <v>A0508</v>
      </c>
      <c r="AV844" s="52" t="str">
        <f>IF(参照!B844="","",参照!B844)</f>
        <v>生活協同組合コープぐんま</v>
      </c>
      <c r="AW844" s="52">
        <f>IF(参照!C844="","",参照!C844)</f>
        <v>3.7100000000000002E-4</v>
      </c>
      <c r="AX844" s="52" t="str">
        <f>IF(参照!D844="","",参照!D844)</f>
        <v/>
      </c>
      <c r="AY844" s="52">
        <f>IF(参照!E844="","",参照!E844)</f>
        <v>3.1599999999999998E-4</v>
      </c>
      <c r="AZ844" s="52" t="str">
        <f>IF(参照!F844="","",参照!F844)</f>
        <v>生活協同組合コープぐんま</v>
      </c>
      <c r="BA844" s="52" t="str">
        <f>IF(参照!G844="","",参照!G844)</f>
        <v>生活協同組合コープぐんま_</v>
      </c>
      <c r="BB844" s="52">
        <f t="shared" si="44"/>
        <v>0.316</v>
      </c>
      <c r="BD844" s="52" t="str">
        <f>IF(参照!L844="","",参照!L844)</f>
        <v/>
      </c>
    </row>
    <row r="845" spans="47:56">
      <c r="AU845" s="52" t="str">
        <f>IF(参照!A845="","",参照!A845)</f>
        <v>A0509</v>
      </c>
      <c r="AV845" s="52" t="str">
        <f>IF(参照!B845="","",参照!B845)</f>
        <v>とちぎコープ生活協同組合</v>
      </c>
      <c r="AW845" s="52">
        <f>IF(参照!C845="","",参照!C845)</f>
        <v>3.7199999999999999E-4</v>
      </c>
      <c r="AX845" s="52" t="str">
        <f>IF(参照!D845="","",参照!D845)</f>
        <v/>
      </c>
      <c r="AY845" s="52">
        <f>IF(参照!E845="","",参照!E845)</f>
        <v>3.1599999999999998E-4</v>
      </c>
      <c r="AZ845" s="52" t="str">
        <f>IF(参照!F845="","",参照!F845)</f>
        <v>とちぎコープ生活協同組合</v>
      </c>
      <c r="BA845" s="52" t="str">
        <f>IF(参照!G845="","",参照!G845)</f>
        <v>とちぎコープ生活協同組合_</v>
      </c>
      <c r="BB845" s="52">
        <f t="shared" si="44"/>
        <v>0.316</v>
      </c>
      <c r="BD845" s="52" t="str">
        <f>IF(参照!L845="","",参照!L845)</f>
        <v/>
      </c>
    </row>
    <row r="846" spans="47:56">
      <c r="AU846" s="52" t="str">
        <f>IF(参照!A846="","",参照!A846)</f>
        <v>A0510</v>
      </c>
      <c r="AV846" s="52" t="str">
        <f>IF(参照!B846="","",参照!B846)</f>
        <v>いばらきコープ生活協同組合</v>
      </c>
      <c r="AW846" s="52">
        <f>IF(参照!C846="","",参照!C846)</f>
        <v>3.7199999999999999E-4</v>
      </c>
      <c r="AX846" s="52" t="str">
        <f>IF(参照!D846="","",参照!D846)</f>
        <v/>
      </c>
      <c r="AY846" s="52">
        <f>IF(参照!E846="","",参照!E846)</f>
        <v>3.1599999999999998E-4</v>
      </c>
      <c r="AZ846" s="52" t="str">
        <f>IF(参照!F846="","",参照!F846)</f>
        <v>いばらきコープ生活協同組合</v>
      </c>
      <c r="BA846" s="52" t="str">
        <f>IF(参照!G846="","",参照!G846)</f>
        <v>いばらきコープ生活協同組合_</v>
      </c>
      <c r="BB846" s="52">
        <f t="shared" si="44"/>
        <v>0.316</v>
      </c>
      <c r="BD846" s="52" t="str">
        <f>IF(参照!L846="","",参照!L846)</f>
        <v/>
      </c>
    </row>
    <row r="847" spans="47:56">
      <c r="AU847" s="52" t="str">
        <f>IF(参照!A847="","",参照!A847)</f>
        <v>A0511</v>
      </c>
      <c r="AV847" s="52" t="str">
        <f>IF(参照!B847="","",参照!B847)</f>
        <v>亀岡ふるさとエナジー(株)</v>
      </c>
      <c r="AW847" s="52">
        <f>IF(参照!C847="","",参照!C847)</f>
        <v>7.4999999999999993E-5</v>
      </c>
      <c r="AX847" s="52" t="str">
        <f>IF(参照!D847="","",参照!D847)</f>
        <v/>
      </c>
      <c r="AY847" s="52">
        <f>IF(参照!E847="","",参照!E847)</f>
        <v>5.1400000000000003E-4</v>
      </c>
      <c r="AZ847" s="52" t="str">
        <f>IF(参照!F847="","",参照!F847)</f>
        <v>亀岡ふるさとエナジー(株)</v>
      </c>
      <c r="BA847" s="52" t="str">
        <f>IF(参照!G847="","",参照!G847)</f>
        <v>亀岡ふるさとエナジー(株)_</v>
      </c>
      <c r="BB847" s="52">
        <f t="shared" si="44"/>
        <v>0.51400000000000001</v>
      </c>
      <c r="BD847" s="52" t="str">
        <f>IF(参照!L847="","",参照!L847)</f>
        <v/>
      </c>
    </row>
    <row r="848" spans="47:56">
      <c r="AU848" s="52" t="str">
        <f>IF(参照!A848="","",参照!A848)</f>
        <v>A0513</v>
      </c>
      <c r="AV848" s="52" t="str">
        <f>IF(参照!B848="","",参照!B848)</f>
        <v>(株)織戸組</v>
      </c>
      <c r="AW848" s="52">
        <f>IF(参照!C848="","",参照!C848)</f>
        <v>4.7100000000000001E-4</v>
      </c>
      <c r="AX848" s="52" t="str">
        <f>IF(参照!D848="","",参照!D848)</f>
        <v>メニューA</v>
      </c>
      <c r="AY848" s="52">
        <f>IF(参照!E848="","",参照!E848)</f>
        <v>0</v>
      </c>
      <c r="AZ848" s="52" t="str">
        <f>IF(参照!F848="","",参照!F848)</f>
        <v>(株)織戸組</v>
      </c>
      <c r="BA848" s="52" t="str">
        <f>IF(参照!G848="","",参照!G848)</f>
        <v>(株)織戸組_メニューA</v>
      </c>
      <c r="BB848" s="52">
        <f t="shared" si="44"/>
        <v>0</v>
      </c>
      <c r="BD848" s="52" t="str">
        <f>IF(参照!L848="","",参照!L848)</f>
        <v/>
      </c>
    </row>
    <row r="849" spans="47:56">
      <c r="AU849" s="52" t="str">
        <f>IF(参照!A849="","",参照!A849)</f>
        <v/>
      </c>
      <c r="AV849" s="52" t="str">
        <f>IF(参照!B849="","",参照!B849)</f>
        <v/>
      </c>
      <c r="AW849" s="52" t="str">
        <f>IF(参照!C849="","",参照!C849)</f>
        <v/>
      </c>
      <c r="AX849" s="52" t="str">
        <f>IF(参照!D849="","",参照!D849)</f>
        <v>メニューB(残差)</v>
      </c>
      <c r="AY849" s="52">
        <f>IF(参照!E849="","",参照!E849)</f>
        <v>4.1299999999999996E-4</v>
      </c>
      <c r="AZ849" s="52" t="str">
        <f>IF(参照!F849="","",参照!F849)</f>
        <v>(株)織戸組</v>
      </c>
      <c r="BA849" s="52" t="str">
        <f>IF(参照!G849="","",参照!G849)</f>
        <v>(株)織戸組_メニューB(残差)</v>
      </c>
      <c r="BB849" s="52">
        <f t="shared" si="44"/>
        <v>0.41299999999999998</v>
      </c>
      <c r="BD849" s="52" t="str">
        <f>IF(参照!L849="","",参照!L849)</f>
        <v/>
      </c>
    </row>
    <row r="850" spans="47:56">
      <c r="AU850" s="52" t="str">
        <f>IF(参照!A850="","",参照!A850)</f>
        <v/>
      </c>
      <c r="AV850" s="52" t="str">
        <f>IF(参照!B850="","",参照!B850)</f>
        <v/>
      </c>
      <c r="AW850" s="52" t="str">
        <f>IF(参照!C850="","",参照!C850)</f>
        <v/>
      </c>
      <c r="AX850" s="52" t="str">
        <f>IF(参照!D850="","",参照!D850)</f>
        <v>(参考値)事業者全体</v>
      </c>
      <c r="AY850" s="52">
        <f>IF(参照!E850="","",参照!E850)</f>
        <v>4.4900000000000002E-4</v>
      </c>
      <c r="AZ850" s="52" t="str">
        <f>IF(参照!F850="","",参照!F850)</f>
        <v>(株)織戸組</v>
      </c>
      <c r="BA850" s="52" t="str">
        <f>IF(参照!G850="","",参照!G850)</f>
        <v>(株)織戸組_(参考値)事業者全体</v>
      </c>
      <c r="BB850" s="52">
        <f t="shared" si="44"/>
        <v>0.44900000000000001</v>
      </c>
      <c r="BD850" s="52" t="str">
        <f>IF(参照!L850="","",参照!L850)</f>
        <v/>
      </c>
    </row>
    <row r="851" spans="47:56">
      <c r="AU851" s="52" t="str">
        <f>IF(参照!A851="","",参照!A851)</f>
        <v>A0514</v>
      </c>
      <c r="AV851" s="52" t="str">
        <f>IF(参照!B851="","",参照!B851)</f>
        <v>ふかやｅパワー(株)</v>
      </c>
      <c r="AW851" s="52">
        <f>IF(参照!C851="","",参照!C851)</f>
        <v>4.5199999999999998E-4</v>
      </c>
      <c r="AX851" s="52" t="str">
        <f>IF(参照!D851="","",参照!D851)</f>
        <v>メニューA</v>
      </c>
      <c r="AY851" s="52">
        <f>IF(参照!E851="","",参照!E851)</f>
        <v>0</v>
      </c>
      <c r="AZ851" s="52" t="str">
        <f>IF(参照!F851="","",参照!F851)</f>
        <v>ふかやｅパワー(株)</v>
      </c>
      <c r="BA851" s="52" t="str">
        <f>IF(参照!G851="","",参照!G851)</f>
        <v>ふかやｅパワー(株)_メニューA</v>
      </c>
      <c r="BB851" s="52">
        <f t="shared" si="44"/>
        <v>0</v>
      </c>
      <c r="BD851" s="52" t="str">
        <f>IF(参照!L851="","",参照!L851)</f>
        <v/>
      </c>
    </row>
    <row r="852" spans="47:56">
      <c r="AU852" s="52" t="str">
        <f>IF(参照!A852="","",参照!A852)</f>
        <v/>
      </c>
      <c r="AV852" s="52" t="str">
        <f>IF(参照!B852="","",参照!B852)</f>
        <v/>
      </c>
      <c r="AW852" s="52" t="str">
        <f>IF(参照!C852="","",参照!C852)</f>
        <v/>
      </c>
      <c r="AX852" s="52" t="str">
        <f>IF(参照!D852="","",参照!D852)</f>
        <v>メニューB(残差)</v>
      </c>
      <c r="AY852" s="52">
        <f>IF(参照!E852="","",参照!E852)</f>
        <v>3.9899999999999999E-4</v>
      </c>
      <c r="AZ852" s="52" t="str">
        <f>IF(参照!F852="","",参照!F852)</f>
        <v>ふかやｅパワー(株)</v>
      </c>
      <c r="BA852" s="52" t="str">
        <f>IF(参照!G852="","",参照!G852)</f>
        <v>ふかやｅパワー(株)_メニューB(残差)</v>
      </c>
      <c r="BB852" s="52">
        <f t="shared" si="44"/>
        <v>0.39900000000000002</v>
      </c>
      <c r="BD852" s="52" t="str">
        <f>IF(参照!L852="","",参照!L852)</f>
        <v/>
      </c>
    </row>
    <row r="853" spans="47:56">
      <c r="AU853" s="52" t="str">
        <f>IF(参照!A853="","",参照!A853)</f>
        <v/>
      </c>
      <c r="AV853" s="52" t="str">
        <f>IF(参照!B853="","",参照!B853)</f>
        <v/>
      </c>
      <c r="AW853" s="52" t="str">
        <f>IF(参照!C853="","",参照!C853)</f>
        <v/>
      </c>
      <c r="AX853" s="52" t="str">
        <f>IF(参照!D853="","",参照!D853)</f>
        <v>(参考値)事業者全体</v>
      </c>
      <c r="AY853" s="52">
        <f>IF(参照!E853="","",参照!E853)</f>
        <v>4.2900000000000002E-4</v>
      </c>
      <c r="AZ853" s="52" t="str">
        <f>IF(参照!F853="","",参照!F853)</f>
        <v>ふかやｅパワー(株)</v>
      </c>
      <c r="BA853" s="52" t="str">
        <f>IF(参照!G853="","",参照!G853)</f>
        <v>ふかやｅパワー(株)_(参考値)事業者全体</v>
      </c>
      <c r="BB853" s="52">
        <f t="shared" si="44"/>
        <v>0.42899999999999999</v>
      </c>
      <c r="BD853" s="52" t="str">
        <f>IF(参照!L853="","",参照!L853)</f>
        <v/>
      </c>
    </row>
    <row r="854" spans="47:56">
      <c r="AU854" s="52" t="str">
        <f>IF(参照!A854="","",参照!A854)</f>
        <v>A0515</v>
      </c>
      <c r="AV854" s="52" t="str">
        <f>IF(参照!B854="","",参照!B854)</f>
        <v>(株)Ｌｉｎｋ　Ｌｉｆｅ</v>
      </c>
      <c r="AW854" s="52">
        <f>IF(参照!C854="","",参照!C854)</f>
        <v>5.1599999999999997E-4</v>
      </c>
      <c r="AX854" s="52" t="str">
        <f>IF(参照!D854="","",参照!D854)</f>
        <v/>
      </c>
      <c r="AY854" s="52">
        <f>IF(参照!E854="","",参照!E854)</f>
        <v>5.31E-4</v>
      </c>
      <c r="AZ854" s="52" t="str">
        <f>IF(参照!F854="","",参照!F854)</f>
        <v>(株)Ｌｉｎｋ　Ｌｉｆｅ</v>
      </c>
      <c r="BA854" s="52" t="str">
        <f>IF(参照!G854="","",参照!G854)</f>
        <v>(株)Ｌｉｎｋ　Ｌｉｆｅ_</v>
      </c>
      <c r="BB854" s="52">
        <f t="shared" si="44"/>
        <v>0.53100000000000003</v>
      </c>
      <c r="BD854" s="52" t="str">
        <f>IF(参照!L854="","",参照!L854)</f>
        <v/>
      </c>
    </row>
    <row r="855" spans="47:56">
      <c r="AU855" s="52" t="str">
        <f>IF(参照!A855="","",参照!A855)</f>
        <v>A0518</v>
      </c>
      <c r="AV855" s="52" t="str">
        <f>IF(参照!B855="","",参照!B855)</f>
        <v>(株)グローバルキャスト</v>
      </c>
      <c r="AW855" s="52">
        <f>IF(参照!C855="","",参照!C855)</f>
        <v>3.7399999999999998E-4</v>
      </c>
      <c r="AX855" s="52" t="str">
        <f>IF(参照!D855="","",参照!D855)</f>
        <v/>
      </c>
      <c r="AY855" s="52">
        <f>IF(参照!E855="","",参照!E855)</f>
        <v>3.1800000000000003E-4</v>
      </c>
      <c r="AZ855" s="52" t="str">
        <f>IF(参照!F855="","",参照!F855)</f>
        <v>(株)グローバルキャスト</v>
      </c>
      <c r="BA855" s="52" t="str">
        <f>IF(参照!G855="","",参照!G855)</f>
        <v>(株)グローバルキャスト_</v>
      </c>
      <c r="BB855" s="52">
        <f t="shared" si="44"/>
        <v>0.318</v>
      </c>
      <c r="BD855" s="52" t="str">
        <f>IF(参照!L855="","",参照!L855)</f>
        <v/>
      </c>
    </row>
    <row r="856" spans="47:56">
      <c r="AU856" s="52" t="str">
        <f>IF(参照!A856="","",参照!A856)</f>
        <v>A0519</v>
      </c>
      <c r="AV856" s="52" t="str">
        <f>IF(参照!B856="","",参照!B856)</f>
        <v>日本エネルギー総合システム(株)</v>
      </c>
      <c r="AW856" s="52">
        <f>IF(参照!C856="","",参照!C856)</f>
        <v>5.0000000000000001E-4</v>
      </c>
      <c r="AX856" s="52" t="str">
        <f>IF(参照!D856="","",参照!D856)</f>
        <v>メニューA</v>
      </c>
      <c r="AY856" s="52">
        <f>IF(参照!E856="","",参照!E856)</f>
        <v>0</v>
      </c>
      <c r="AZ856" s="52" t="str">
        <f>IF(参照!F856="","",参照!F856)</f>
        <v>日本エネルギー総合システム(株)</v>
      </c>
      <c r="BA856" s="52" t="str">
        <f>IF(参照!G856="","",参照!G856)</f>
        <v>日本エネルギー総合システム(株)_メニューA</v>
      </c>
      <c r="BB856" s="52">
        <f t="shared" si="44"/>
        <v>0</v>
      </c>
      <c r="BD856" s="52" t="str">
        <f>IF(参照!L856="","",参照!L856)</f>
        <v/>
      </c>
    </row>
    <row r="857" spans="47:56">
      <c r="AU857" s="52" t="str">
        <f>IF(参照!A857="","",参照!A857)</f>
        <v/>
      </c>
      <c r="AV857" s="52" t="str">
        <f>IF(参照!B857="","",参照!B857)</f>
        <v/>
      </c>
      <c r="AW857" s="52" t="str">
        <f>IF(参照!C857="","",参照!C857)</f>
        <v/>
      </c>
      <c r="AX857" s="52" t="str">
        <f>IF(参照!D857="","",参照!D857)</f>
        <v>メニューB(残差)</v>
      </c>
      <c r="AY857" s="52">
        <f>IF(参照!E857="","",参照!E857)</f>
        <v>4.7199999999999998E-4</v>
      </c>
      <c r="AZ857" s="52" t="str">
        <f>IF(参照!F857="","",参照!F857)</f>
        <v>日本エネルギー総合システム(株)</v>
      </c>
      <c r="BA857" s="52" t="str">
        <f>IF(参照!G857="","",参照!G857)</f>
        <v>日本エネルギー総合システム(株)_メニューB(残差)</v>
      </c>
      <c r="BB857" s="52">
        <f t="shared" si="44"/>
        <v>0.47199999999999998</v>
      </c>
      <c r="BD857" s="52" t="str">
        <f>IF(参照!L857="","",参照!L857)</f>
        <v/>
      </c>
    </row>
    <row r="858" spans="47:56">
      <c r="AU858" s="52" t="str">
        <f>IF(参照!A858="","",参照!A858)</f>
        <v/>
      </c>
      <c r="AV858" s="52" t="str">
        <f>IF(参照!B858="","",参照!B858)</f>
        <v/>
      </c>
      <c r="AW858" s="52" t="str">
        <f>IF(参照!C858="","",参照!C858)</f>
        <v/>
      </c>
      <c r="AX858" s="52" t="str">
        <f>IF(参照!D858="","",参照!D858)</f>
        <v>(参考値)事業者全体</v>
      </c>
      <c r="AY858" s="52">
        <f>IF(参照!E858="","",参照!E858)</f>
        <v>4.6200000000000001E-4</v>
      </c>
      <c r="AZ858" s="52" t="str">
        <f>IF(参照!F858="","",参照!F858)</f>
        <v>日本エネルギー総合システム(株)</v>
      </c>
      <c r="BA858" s="52" t="str">
        <f>IF(参照!G858="","",参照!G858)</f>
        <v>日本エネルギー総合システム(株)_(参考値)事業者全体</v>
      </c>
      <c r="BB858" s="52">
        <f t="shared" si="44"/>
        <v>0.46200000000000002</v>
      </c>
      <c r="BD858" s="52" t="str">
        <f>IF(参照!L858="","",参照!L858)</f>
        <v/>
      </c>
    </row>
    <row r="859" spans="47:56">
      <c r="AU859" s="52" t="str">
        <f>IF(参照!A859="","",参照!A859)</f>
        <v>A0520</v>
      </c>
      <c r="AV859" s="52" t="str">
        <f>IF(参照!B859="","",参照!B859)</f>
        <v>イワタニ東海(株)</v>
      </c>
      <c r="AW859" s="52">
        <f>IF(参照!C859="","",参照!C859)</f>
        <v>3.6400000000000001E-4</v>
      </c>
      <c r="AX859" s="52" t="str">
        <f>IF(参照!D859="","",参照!D859)</f>
        <v/>
      </c>
      <c r="AY859" s="52">
        <f>IF(参照!E859="","",参照!E859)</f>
        <v>3.0800000000000001E-4</v>
      </c>
      <c r="AZ859" s="52" t="str">
        <f>IF(参照!F859="","",参照!F859)</f>
        <v>イワタニ東海(株)</v>
      </c>
      <c r="BA859" s="52" t="str">
        <f>IF(参照!G859="","",参照!G859)</f>
        <v>イワタニ東海(株)_</v>
      </c>
      <c r="BB859" s="52">
        <f t="shared" si="44"/>
        <v>0.308</v>
      </c>
      <c r="BD859" s="52" t="str">
        <f>IF(参照!L859="","",参照!L859)</f>
        <v/>
      </c>
    </row>
    <row r="860" spans="47:56">
      <c r="AU860" s="52" t="str">
        <f>IF(参照!A860="","",参照!A860)</f>
        <v>A0522</v>
      </c>
      <c r="AV860" s="52" t="str">
        <f>IF(参照!B860="","",参照!B860)</f>
        <v>(株)デライトアップ</v>
      </c>
      <c r="AW860" s="52">
        <f>IF(参照!C860="","",参照!C860)</f>
        <v>4.75E-4</v>
      </c>
      <c r="AX860" s="52" t="str">
        <f>IF(参照!D860="","",参照!D860)</f>
        <v/>
      </c>
      <c r="AY860" s="52">
        <f>IF(参照!E860="","",参照!E860)</f>
        <v>4.64E-4</v>
      </c>
      <c r="AZ860" s="52" t="str">
        <f>IF(参照!F860="","",参照!F860)</f>
        <v>(株)デライトアップ</v>
      </c>
      <c r="BA860" s="52" t="str">
        <f>IF(参照!G860="","",参照!G860)</f>
        <v>(株)デライトアップ_</v>
      </c>
      <c r="BB860" s="52">
        <f t="shared" si="44"/>
        <v>0.46400000000000002</v>
      </c>
      <c r="BD860" s="52" t="str">
        <f>IF(参照!L860="","",参照!L860)</f>
        <v/>
      </c>
    </row>
    <row r="861" spans="47:56">
      <c r="AU861" s="52" t="str">
        <f>IF(参照!A861="","",参照!A861)</f>
        <v>A0525</v>
      </c>
      <c r="AV861" s="52" t="str">
        <f>IF(参照!B861="","",参照!B861)</f>
        <v>(株)ところざわ未来電力</v>
      </c>
      <c r="AW861" s="52">
        <f>IF(参照!C861="","",参照!C861)</f>
        <v>5.8E-5</v>
      </c>
      <c r="AX861" s="52" t="str">
        <f>IF(参照!D861="","",参照!D861)</f>
        <v>メニューA</v>
      </c>
      <c r="AY861" s="52">
        <f>IF(参照!E861="","",参照!E861)</f>
        <v>2.81E-4</v>
      </c>
      <c r="AZ861" s="52" t="str">
        <f>IF(参照!F861="","",参照!F861)</f>
        <v>(株)ところざわ未来電力</v>
      </c>
      <c r="BA861" s="52" t="str">
        <f>IF(参照!G861="","",参照!G861)</f>
        <v>(株)ところざわ未来電力_メニューA</v>
      </c>
      <c r="BB861" s="52">
        <f t="shared" si="44"/>
        <v>0.28100000000000003</v>
      </c>
      <c r="BD861" s="52" t="str">
        <f>IF(参照!L861="","",参照!L861)</f>
        <v/>
      </c>
    </row>
    <row r="862" spans="47:56">
      <c r="AU862" s="52" t="str">
        <f>IF(参照!A862="","",参照!A862)</f>
        <v/>
      </c>
      <c r="AV862" s="52" t="str">
        <f>IF(参照!B862="","",参照!B862)</f>
        <v/>
      </c>
      <c r="AW862" s="52" t="str">
        <f>IF(参照!C862="","",参照!C862)</f>
        <v/>
      </c>
      <c r="AX862" s="52" t="str">
        <f>IF(参照!D862="","",参照!D862)</f>
        <v>メニューB</v>
      </c>
      <c r="AY862" s="52">
        <f>IF(参照!E862="","",参照!E862)</f>
        <v>0</v>
      </c>
      <c r="AZ862" s="52" t="str">
        <f>IF(参照!F862="","",参照!F862)</f>
        <v>(株)ところざわ未来電力</v>
      </c>
      <c r="BA862" s="52" t="str">
        <f>IF(参照!G862="","",参照!G862)</f>
        <v>(株)ところざわ未来電力_メニューB</v>
      </c>
      <c r="BB862" s="52">
        <f t="shared" si="44"/>
        <v>0</v>
      </c>
      <c r="BD862" s="52" t="str">
        <f>IF(参照!L862="","",参照!L862)</f>
        <v/>
      </c>
    </row>
    <row r="863" spans="47:56">
      <c r="AU863" s="52" t="str">
        <f>IF(参照!A863="","",参照!A863)</f>
        <v/>
      </c>
      <c r="AV863" s="52" t="str">
        <f>IF(参照!B863="","",参照!B863)</f>
        <v/>
      </c>
      <c r="AW863" s="52" t="str">
        <f>IF(参照!C863="","",参照!C863)</f>
        <v/>
      </c>
      <c r="AX863" s="52" t="str">
        <f>IF(参照!D863="","",参照!D863)</f>
        <v>メニューC(残差)</v>
      </c>
      <c r="AY863" s="52">
        <f>IF(参照!E863="","",参照!E863)</f>
        <v>2.8100000000000005E-4</v>
      </c>
      <c r="AZ863" s="52" t="str">
        <f>IF(参照!F863="","",参照!F863)</f>
        <v>(株)ところざわ未来電力</v>
      </c>
      <c r="BA863" s="52" t="str">
        <f>IF(参照!G863="","",参照!G863)</f>
        <v>(株)ところざわ未来電力_メニューC(残差)</v>
      </c>
      <c r="BB863" s="52">
        <f t="shared" si="44"/>
        <v>0.28100000000000003</v>
      </c>
      <c r="BD863" s="52" t="str">
        <f>IF(参照!L863="","",参照!L863)</f>
        <v/>
      </c>
    </row>
    <row r="864" spans="47:56">
      <c r="AU864" s="52" t="str">
        <f>IF(参照!A864="","",参照!A864)</f>
        <v/>
      </c>
      <c r="AV864" s="52" t="str">
        <f>IF(参照!B864="","",参照!B864)</f>
        <v/>
      </c>
      <c r="AW864" s="52" t="str">
        <f>IF(参照!C864="","",参照!C864)</f>
        <v/>
      </c>
      <c r="AX864" s="52" t="str">
        <f>IF(参照!D864="","",参照!D864)</f>
        <v>(参考値)事業者全体</v>
      </c>
      <c r="AY864" s="52">
        <f>IF(参照!E864="","",参照!E864)</f>
        <v>3.1800000000000003E-4</v>
      </c>
      <c r="AZ864" s="52" t="str">
        <f>IF(参照!F864="","",参照!F864)</f>
        <v>(株)ところざわ未来電力</v>
      </c>
      <c r="BA864" s="52" t="str">
        <f>IF(参照!G864="","",参照!G864)</f>
        <v>(株)ところざわ未来電力_(参考値)事業者全体</v>
      </c>
      <c r="BB864" s="52">
        <f t="shared" si="44"/>
        <v>0.318</v>
      </c>
      <c r="BD864" s="52" t="str">
        <f>IF(参照!L864="","",参照!L864)</f>
        <v/>
      </c>
    </row>
    <row r="865" spans="47:56">
      <c r="AU865" s="52" t="str">
        <f>IF(参照!A865="","",参照!A865)</f>
        <v>A0526</v>
      </c>
      <c r="AV865" s="52" t="str">
        <f>IF(参照!B865="","",参照!B865)</f>
        <v>朝日ガスエナジー(株)</v>
      </c>
      <c r="AW865" s="52">
        <f>IF(参照!C865="","",参照!C865)</f>
        <v>3.6400000000000001E-4</v>
      </c>
      <c r="AX865" s="52" t="str">
        <f>IF(参照!D865="","",参照!D865)</f>
        <v/>
      </c>
      <c r="AY865" s="52">
        <f>IF(参照!E865="","",参照!E865)</f>
        <v>3.0800000000000001E-4</v>
      </c>
      <c r="AZ865" s="52" t="str">
        <f>IF(参照!F865="","",参照!F865)</f>
        <v>朝日ガスエナジー(株)</v>
      </c>
      <c r="BA865" s="52" t="str">
        <f>IF(参照!G865="","",参照!G865)</f>
        <v>朝日ガスエナジー(株)_</v>
      </c>
      <c r="BB865" s="52">
        <f t="shared" si="44"/>
        <v>0.308</v>
      </c>
      <c r="BD865" s="52" t="str">
        <f>IF(参照!L865="","",参照!L865)</f>
        <v/>
      </c>
    </row>
    <row r="866" spans="47:56">
      <c r="AU866" s="52" t="str">
        <f>IF(参照!A866="","",参照!A866)</f>
        <v>A0528</v>
      </c>
      <c r="AV866" s="52" t="str">
        <f>IF(参照!B866="","",参照!B866)</f>
        <v>(株)エネファント</v>
      </c>
      <c r="AW866" s="52">
        <f>IF(参照!C866="","",参照!C866)</f>
        <v>4.6299999999999998E-4</v>
      </c>
      <c r="AX866" s="52" t="str">
        <f>IF(参照!D866="","",参照!D866)</f>
        <v>メニューA</v>
      </c>
      <c r="AY866" s="52">
        <f>IF(参照!E866="","",参照!E866)</f>
        <v>0</v>
      </c>
      <c r="AZ866" s="52" t="str">
        <f>IF(参照!F866="","",参照!F866)</f>
        <v>(株)エネファント</v>
      </c>
      <c r="BA866" s="52" t="str">
        <f>IF(参照!G866="","",参照!G866)</f>
        <v>(株)エネファント_メニューA</v>
      </c>
      <c r="BB866" s="52">
        <f t="shared" si="44"/>
        <v>0</v>
      </c>
      <c r="BD866" s="52" t="str">
        <f>IF(参照!L866="","",参照!L866)</f>
        <v/>
      </c>
    </row>
    <row r="867" spans="47:56">
      <c r="AU867" s="52" t="str">
        <f>IF(参照!A867="","",参照!A867)</f>
        <v/>
      </c>
      <c r="AV867" s="52" t="str">
        <f>IF(参照!B867="","",参照!B867)</f>
        <v/>
      </c>
      <c r="AW867" s="52" t="str">
        <f>IF(参照!C867="","",参照!C867)</f>
        <v/>
      </c>
      <c r="AX867" s="52" t="str">
        <f>IF(参照!D867="","",参照!D867)</f>
        <v>メニューB</v>
      </c>
      <c r="AY867" s="52">
        <f>IF(参照!E867="","",参照!E867)</f>
        <v>0</v>
      </c>
      <c r="AZ867" s="52" t="str">
        <f>IF(参照!F867="","",参照!F867)</f>
        <v>(株)エネファント</v>
      </c>
      <c r="BA867" s="52" t="str">
        <f>IF(参照!G867="","",参照!G867)</f>
        <v>(株)エネファント_メニューB</v>
      </c>
      <c r="BB867" s="52">
        <f t="shared" si="44"/>
        <v>0</v>
      </c>
      <c r="BD867" s="52" t="str">
        <f>IF(参照!L867="","",参照!L867)</f>
        <v/>
      </c>
    </row>
    <row r="868" spans="47:56">
      <c r="AU868" s="52" t="str">
        <f>IF(参照!A868="","",参照!A868)</f>
        <v/>
      </c>
      <c r="AV868" s="52" t="str">
        <f>IF(参照!B868="","",参照!B868)</f>
        <v/>
      </c>
      <c r="AW868" s="52" t="str">
        <f>IF(参照!C868="","",参照!C868)</f>
        <v/>
      </c>
      <c r="AX868" s="52" t="str">
        <f>IF(参照!D868="","",参照!D868)</f>
        <v>メニューC(残差)</v>
      </c>
      <c r="AY868" s="52">
        <f>IF(参照!E868="","",参照!E868)</f>
        <v>4.6100000000000004E-4</v>
      </c>
      <c r="AZ868" s="52" t="str">
        <f>IF(参照!F868="","",参照!F868)</f>
        <v>(株)エネファント</v>
      </c>
      <c r="BA868" s="52" t="str">
        <f>IF(参照!G868="","",参照!G868)</f>
        <v>(株)エネファント_メニューC(残差)</v>
      </c>
      <c r="BB868" s="52">
        <f t="shared" si="44"/>
        <v>0.46100000000000002</v>
      </c>
      <c r="BD868" s="52" t="str">
        <f>IF(参照!L868="","",参照!L868)</f>
        <v/>
      </c>
    </row>
    <row r="869" spans="47:56">
      <c r="AU869" s="52" t="str">
        <f>IF(参照!A869="","",参照!A869)</f>
        <v/>
      </c>
      <c r="AV869" s="52" t="str">
        <f>IF(参照!B869="","",参照!B869)</f>
        <v/>
      </c>
      <c r="AW869" s="52" t="str">
        <f>IF(参照!C869="","",参照!C869)</f>
        <v/>
      </c>
      <c r="AX869" s="52" t="str">
        <f>IF(参照!D869="","",参照!D869)</f>
        <v>(参考値)事業者全体</v>
      </c>
      <c r="AY869" s="52">
        <f>IF(参照!E869="","",参照!E869)</f>
        <v>5.0100000000000003E-4</v>
      </c>
      <c r="AZ869" s="52" t="str">
        <f>IF(参照!F869="","",参照!F869)</f>
        <v>(株)エネファント</v>
      </c>
      <c r="BA869" s="52" t="str">
        <f>IF(参照!G869="","",参照!G869)</f>
        <v>(株)エネファント_(参考値)事業者全体</v>
      </c>
      <c r="BB869" s="52">
        <f t="shared" si="44"/>
        <v>0.501</v>
      </c>
      <c r="BD869" s="52" t="str">
        <f>IF(参照!L869="","",参照!L869)</f>
        <v/>
      </c>
    </row>
    <row r="870" spans="47:56">
      <c r="AU870" s="52" t="str">
        <f>IF(参照!A870="","",参照!A870)</f>
        <v>A0529</v>
      </c>
      <c r="AV870" s="52" t="str">
        <f>IF(参照!B870="","",参照!B870)</f>
        <v>(株)エスエナジー</v>
      </c>
      <c r="AW870" s="52">
        <f>IF(参照!C870="","",参照!C870)</f>
        <v>4.7800000000000002E-4</v>
      </c>
      <c r="AX870" s="52" t="str">
        <f>IF(参照!D870="","",参照!D870)</f>
        <v/>
      </c>
      <c r="AY870" s="52">
        <f>IF(参照!E870="","",参照!E870)</f>
        <v>5.22E-4</v>
      </c>
      <c r="AZ870" s="52" t="str">
        <f>IF(参照!F870="","",参照!F870)</f>
        <v>(株)エスエナジー</v>
      </c>
      <c r="BA870" s="52" t="str">
        <f>IF(参照!G870="","",参照!G870)</f>
        <v>(株)エスエナジー_</v>
      </c>
      <c r="BB870" s="52">
        <f t="shared" si="44"/>
        <v>0.52200000000000002</v>
      </c>
      <c r="BD870" s="52" t="str">
        <f>IF(参照!L870="","",参照!L870)</f>
        <v/>
      </c>
    </row>
    <row r="871" spans="47:56">
      <c r="AU871" s="52" t="str">
        <f>IF(参照!A871="","",参照!A871)</f>
        <v>A0532</v>
      </c>
      <c r="AV871" s="52" t="str">
        <f>IF(参照!B871="","",参照!B871)</f>
        <v>(株)Ｍｐｏｗｅｒ</v>
      </c>
      <c r="AW871" s="52">
        <f>IF(参照!C871="","",参照!C871)</f>
        <v>3.8499999999999998E-4</v>
      </c>
      <c r="AX871" s="52" t="str">
        <f>IF(参照!D871="","",参照!D871)</f>
        <v/>
      </c>
      <c r="AY871" s="52">
        <f>IF(参照!E871="","",参照!E871)</f>
        <v>3.7199999999999999E-4</v>
      </c>
      <c r="AZ871" s="52" t="str">
        <f>IF(参照!F871="","",参照!F871)</f>
        <v>(株)Ｍｐｏｗｅｒ</v>
      </c>
      <c r="BA871" s="52" t="str">
        <f>IF(参照!G871="","",参照!G871)</f>
        <v>(株)Ｍｐｏｗｅｒ_</v>
      </c>
      <c r="BB871" s="52">
        <f t="shared" si="44"/>
        <v>0.372</v>
      </c>
      <c r="BD871" s="52" t="str">
        <f>IF(参照!L871="","",参照!L871)</f>
        <v/>
      </c>
    </row>
    <row r="872" spans="47:56">
      <c r="AU872" s="52" t="str">
        <f>IF(参照!A872="","",参照!A872)</f>
        <v>A0533</v>
      </c>
      <c r="AV872" s="52" t="str">
        <f>IF(参照!B872="","",参照!B872)</f>
        <v>秩父新電力(株)</v>
      </c>
      <c r="AW872" s="52">
        <f>IF(参照!C872="","",参照!C872)</f>
        <v>3.1399999999999999E-4</v>
      </c>
      <c r="AX872" s="52" t="str">
        <f>IF(参照!D872="","",参照!D872)</f>
        <v>メニューA</v>
      </c>
      <c r="AY872" s="52">
        <f>IF(参照!E872="","",参照!E872)</f>
        <v>0</v>
      </c>
      <c r="AZ872" s="52" t="str">
        <f>IF(参照!F872="","",参照!F872)</f>
        <v>秩父新電力(株)</v>
      </c>
      <c r="BA872" s="52" t="str">
        <f>IF(参照!G872="","",参照!G872)</f>
        <v>秩父新電力(株)_メニューA</v>
      </c>
      <c r="BB872" s="52">
        <f t="shared" si="44"/>
        <v>0</v>
      </c>
      <c r="BD872" s="52" t="str">
        <f>IF(参照!L872="","",参照!L872)</f>
        <v/>
      </c>
    </row>
    <row r="873" spans="47:56">
      <c r="AU873" s="52" t="str">
        <f>IF(参照!A873="","",参照!A873)</f>
        <v/>
      </c>
      <c r="AV873" s="52" t="str">
        <f>IF(参照!B873="","",参照!B873)</f>
        <v/>
      </c>
      <c r="AW873" s="52" t="str">
        <f>IF(参照!C873="","",参照!C873)</f>
        <v/>
      </c>
      <c r="AX873" s="52" t="str">
        <f>IF(参照!D873="","",参照!D873)</f>
        <v>メニューB</v>
      </c>
      <c r="AY873" s="52">
        <f>IF(参照!E873="","",参照!E873)</f>
        <v>0</v>
      </c>
      <c r="AZ873" s="52" t="str">
        <f>IF(参照!F873="","",参照!F873)</f>
        <v>秩父新電力(株)</v>
      </c>
      <c r="BA873" s="52" t="str">
        <f>IF(参照!G873="","",参照!G873)</f>
        <v>秩父新電力(株)_メニューB</v>
      </c>
      <c r="BB873" s="52">
        <f t="shared" si="44"/>
        <v>0</v>
      </c>
      <c r="BD873" s="52" t="str">
        <f>IF(参照!L873="","",参照!L873)</f>
        <v/>
      </c>
    </row>
    <row r="874" spans="47:56">
      <c r="AU874" s="52" t="str">
        <f>IF(参照!A874="","",参照!A874)</f>
        <v/>
      </c>
      <c r="AV874" s="52" t="str">
        <f>IF(参照!B874="","",参照!B874)</f>
        <v/>
      </c>
      <c r="AW874" s="52" t="str">
        <f>IF(参照!C874="","",参照!C874)</f>
        <v/>
      </c>
      <c r="AX874" s="52" t="str">
        <f>IF(参照!D874="","",参照!D874)</f>
        <v>メニューC</v>
      </c>
      <c r="AY874" s="52">
        <f>IF(参照!E874="","",参照!E874)</f>
        <v>2.99E-4</v>
      </c>
      <c r="AZ874" s="52" t="str">
        <f>IF(参照!F874="","",参照!F874)</f>
        <v>秩父新電力(株)</v>
      </c>
      <c r="BA874" s="52" t="str">
        <f>IF(参照!G874="","",参照!G874)</f>
        <v>秩父新電力(株)_メニューC</v>
      </c>
      <c r="BB874" s="52">
        <f t="shared" si="44"/>
        <v>0.29899999999999999</v>
      </c>
      <c r="BD874" s="52" t="str">
        <f>IF(参照!L874="","",参照!L874)</f>
        <v/>
      </c>
    </row>
    <row r="875" spans="47:56">
      <c r="AU875" s="52" t="str">
        <f>IF(参照!A875="","",参照!A875)</f>
        <v/>
      </c>
      <c r="AV875" s="52" t="str">
        <f>IF(参照!B875="","",参照!B875)</f>
        <v/>
      </c>
      <c r="AW875" s="52" t="str">
        <f>IF(参照!C875="","",参照!C875)</f>
        <v/>
      </c>
      <c r="AX875" s="52" t="str">
        <f>IF(参照!D875="","",参照!D875)</f>
        <v>メニューD(残差)</v>
      </c>
      <c r="AY875" s="52">
        <f>IF(参照!E875="","",参照!E875)</f>
        <v>3.3300000000000002E-4</v>
      </c>
      <c r="AZ875" s="52" t="str">
        <f>IF(参照!F875="","",参照!F875)</f>
        <v>秩父新電力(株)</v>
      </c>
      <c r="BA875" s="52" t="str">
        <f>IF(参照!G875="","",参照!G875)</f>
        <v>秩父新電力(株)_メニューD(残差)</v>
      </c>
      <c r="BB875" s="52">
        <f t="shared" si="44"/>
        <v>0.33300000000000002</v>
      </c>
      <c r="BD875" s="52" t="str">
        <f>IF(参照!L875="","",参照!L875)</f>
        <v/>
      </c>
    </row>
    <row r="876" spans="47:56">
      <c r="AU876" s="52" t="str">
        <f>IF(参照!A876="","",参照!A876)</f>
        <v/>
      </c>
      <c r="AV876" s="52" t="str">
        <f>IF(参照!B876="","",参照!B876)</f>
        <v/>
      </c>
      <c r="AW876" s="52" t="str">
        <f>IF(参照!C876="","",参照!C876)</f>
        <v/>
      </c>
      <c r="AX876" s="52" t="str">
        <f>IF(参照!D876="","",参照!D876)</f>
        <v>(参考値)事業者全体</v>
      </c>
      <c r="AY876" s="52">
        <f>IF(参照!E876="","",参照!E876)</f>
        <v>2.9399999999999999E-4</v>
      </c>
      <c r="AZ876" s="52" t="str">
        <f>IF(参照!F876="","",参照!F876)</f>
        <v>秩父新電力(株)</v>
      </c>
      <c r="BA876" s="52" t="str">
        <f>IF(参照!G876="","",参照!G876)</f>
        <v>秩父新電力(株)_(参考値)事業者全体</v>
      </c>
      <c r="BB876" s="52">
        <f t="shared" si="44"/>
        <v>0.29399999999999998</v>
      </c>
      <c r="BD876" s="52" t="str">
        <f>IF(参照!L876="","",参照!L876)</f>
        <v/>
      </c>
    </row>
    <row r="877" spans="47:56">
      <c r="AU877" s="52" t="str">
        <f>IF(参照!A877="","",参照!A877)</f>
        <v>A0534</v>
      </c>
      <c r="AV877" s="52" t="str">
        <f>IF(参照!B877="","",参照!B877)</f>
        <v>みよしエナジー(株)</v>
      </c>
      <c r="AW877" s="52">
        <f>IF(参照!C877="","",参照!C877)</f>
        <v>2.33E-4</v>
      </c>
      <c r="AX877" s="52" t="str">
        <f>IF(参照!D877="","",参照!D877)</f>
        <v/>
      </c>
      <c r="AY877" s="52">
        <f>IF(参照!E877="","",参照!E877)</f>
        <v>4.9399999999999997E-4</v>
      </c>
      <c r="AZ877" s="52" t="str">
        <f>IF(参照!F877="","",参照!F877)</f>
        <v>みよしエナジー(株)</v>
      </c>
      <c r="BA877" s="52" t="str">
        <f>IF(参照!G877="","",参照!G877)</f>
        <v>みよしエナジー(株)_</v>
      </c>
      <c r="BB877" s="52">
        <f t="shared" si="44"/>
        <v>0.49399999999999999</v>
      </c>
      <c r="BD877" s="52" t="str">
        <f>IF(参照!L877="","",参照!L877)</f>
        <v/>
      </c>
    </row>
    <row r="878" spans="47:56">
      <c r="AU878" s="52" t="str">
        <f>IF(参照!A878="","",参照!A878)</f>
        <v>A0536</v>
      </c>
      <c r="AV878" s="52" t="str">
        <f>IF(参照!B878="","",参照!B878)</f>
        <v>東日本ガス(株)</v>
      </c>
      <c r="AW878" s="52">
        <f>IF(参照!C878="","",参照!C878)</f>
        <v>4.9299999999999995E-4</v>
      </c>
      <c r="AX878" s="52" t="str">
        <f>IF(参照!D878="","",参照!D878)</f>
        <v/>
      </c>
      <c r="AY878" s="52">
        <f>IF(参照!E878="","",参照!E878)</f>
        <v>4.3600000000000008E-4</v>
      </c>
      <c r="AZ878" s="52" t="str">
        <f>IF(参照!F878="","",参照!F878)</f>
        <v>東日本ガス(株)</v>
      </c>
      <c r="BA878" s="52" t="str">
        <f>IF(参照!G878="","",参照!G878)</f>
        <v>東日本ガス(株)_</v>
      </c>
      <c r="BB878" s="52">
        <f t="shared" si="44"/>
        <v>0.43600000000000005</v>
      </c>
      <c r="BD878" s="52" t="str">
        <f>IF(参照!L878="","",参照!L878)</f>
        <v/>
      </c>
    </row>
    <row r="879" spans="47:56">
      <c r="AU879" s="52" t="str">
        <f>IF(参照!A879="","",参照!A879)</f>
        <v>A0537</v>
      </c>
      <c r="AV879" s="52" t="str">
        <f>IF(参照!B879="","",参照!B879)</f>
        <v>東彩ガス(株)</v>
      </c>
      <c r="AW879" s="52">
        <f>IF(参照!C879="","",参照!C879)</f>
        <v>4.9299999999999995E-4</v>
      </c>
      <c r="AX879" s="52" t="str">
        <f>IF(参照!D879="","",参照!D879)</f>
        <v>メニューA</v>
      </c>
      <c r="AY879" s="52">
        <f>IF(参照!E879="","",参照!E879)</f>
        <v>0</v>
      </c>
      <c r="AZ879" s="52" t="str">
        <f>IF(参照!F879="","",参照!F879)</f>
        <v>東彩ガス(株)</v>
      </c>
      <c r="BA879" s="52" t="str">
        <f>IF(参照!G879="","",参照!G879)</f>
        <v>東彩ガス(株)_メニューA</v>
      </c>
      <c r="BB879" s="52">
        <f t="shared" si="44"/>
        <v>0</v>
      </c>
      <c r="BD879" s="52" t="str">
        <f>IF(参照!L879="","",参照!L879)</f>
        <v/>
      </c>
    </row>
    <row r="880" spans="47:56">
      <c r="AU880" s="52" t="str">
        <f>IF(参照!A880="","",参照!A880)</f>
        <v/>
      </c>
      <c r="AV880" s="52" t="str">
        <f>IF(参照!B880="","",参照!B880)</f>
        <v/>
      </c>
      <c r="AW880" s="52" t="str">
        <f>IF(参照!C880="","",参照!C880)</f>
        <v/>
      </c>
      <c r="AX880" s="52" t="str">
        <f>IF(参照!D880="","",参照!D880)</f>
        <v>メニューB(残差)</v>
      </c>
      <c r="AY880" s="52">
        <f>IF(参照!E880="","",参照!E880)</f>
        <v>4.37E-4</v>
      </c>
      <c r="AZ880" s="52" t="str">
        <f>IF(参照!F880="","",参照!F880)</f>
        <v>東彩ガス(株)</v>
      </c>
      <c r="BA880" s="52" t="str">
        <f>IF(参照!G880="","",参照!G880)</f>
        <v>東彩ガス(株)_メニューB(残差)</v>
      </c>
      <c r="BB880" s="52">
        <f t="shared" si="44"/>
        <v>0.437</v>
      </c>
      <c r="BD880" s="52" t="str">
        <f>IF(参照!L880="","",参照!L880)</f>
        <v/>
      </c>
    </row>
    <row r="881" spans="47:56">
      <c r="AU881" s="52" t="str">
        <f>IF(参照!A881="","",参照!A881)</f>
        <v/>
      </c>
      <c r="AV881" s="52" t="str">
        <f>IF(参照!B881="","",参照!B881)</f>
        <v/>
      </c>
      <c r="AW881" s="52" t="str">
        <f>IF(参照!C881="","",参照!C881)</f>
        <v/>
      </c>
      <c r="AX881" s="52" t="str">
        <f>IF(参照!D881="","",参照!D881)</f>
        <v>(参考値)事業者全体</v>
      </c>
      <c r="AY881" s="52">
        <f>IF(参照!E881="","",参照!E881)</f>
        <v>4.9399999999999997E-4</v>
      </c>
      <c r="AZ881" s="52" t="str">
        <f>IF(参照!F881="","",参照!F881)</f>
        <v>東彩ガス(株)</v>
      </c>
      <c r="BA881" s="52" t="str">
        <f>IF(参照!G881="","",参照!G881)</f>
        <v>東彩ガス(株)_(参考値)事業者全体</v>
      </c>
      <c r="BB881" s="52">
        <f t="shared" si="44"/>
        <v>0.49399999999999999</v>
      </c>
      <c r="BD881" s="52" t="str">
        <f>IF(参照!L881="","",参照!L881)</f>
        <v/>
      </c>
    </row>
    <row r="882" spans="47:56">
      <c r="AU882" s="52" t="str">
        <f>IF(参照!A882="","",参照!A882)</f>
        <v>A0538</v>
      </c>
      <c r="AV882" s="52" t="str">
        <f>IF(参照!B882="","",参照!B882)</f>
        <v>綿半パートナーズ(株)</v>
      </c>
      <c r="AW882" s="52">
        <f>IF(参照!C882="","",参照!C882)</f>
        <v>5.1199999999999998E-4</v>
      </c>
      <c r="AX882" s="52" t="str">
        <f>IF(参照!D882="","",参照!D882)</f>
        <v/>
      </c>
      <c r="AY882" s="52">
        <f>IF(参照!E882="","",参照!E882)</f>
        <v>5.5999999999999995E-4</v>
      </c>
      <c r="AZ882" s="52" t="str">
        <f>IF(参照!F882="","",参照!F882)</f>
        <v>綿半パートナーズ(株)</v>
      </c>
      <c r="BA882" s="52" t="str">
        <f>IF(参照!G882="","",参照!G882)</f>
        <v>綿半パートナーズ(株)_</v>
      </c>
      <c r="BB882" s="52">
        <f t="shared" si="44"/>
        <v>0.55999999999999994</v>
      </c>
      <c r="BD882" s="52" t="str">
        <f>IF(参照!L882="","",参照!L882)</f>
        <v/>
      </c>
    </row>
    <row r="883" spans="47:56">
      <c r="AU883" s="52" t="str">
        <f>IF(参照!A883="","",参照!A883)</f>
        <v>A0539</v>
      </c>
      <c r="AV883" s="52" t="str">
        <f>IF(参照!B883="","",参照!B883)</f>
        <v>(株)ｋａｒｃｈ</v>
      </c>
      <c r="AW883" s="52">
        <f>IF(参照!C883="","",参照!C883)</f>
        <v>1.01E-4</v>
      </c>
      <c r="AX883" s="52" t="str">
        <f>IF(参照!D883="","",参照!D883)</f>
        <v/>
      </c>
      <c r="AY883" s="52">
        <f>IF(参照!E883="","",参照!E883)</f>
        <v>4.0700000000000003E-4</v>
      </c>
      <c r="AZ883" s="52" t="str">
        <f>IF(参照!F883="","",参照!F883)</f>
        <v>(株)ｋａｒｃｈ</v>
      </c>
      <c r="BA883" s="52" t="str">
        <f>IF(参照!G883="","",参照!G883)</f>
        <v>(株)ｋａｒｃｈ_</v>
      </c>
      <c r="BB883" s="52">
        <f t="shared" si="44"/>
        <v>0.40700000000000003</v>
      </c>
      <c r="BD883" s="52" t="str">
        <f>IF(参照!L883="","",参照!L883)</f>
        <v/>
      </c>
    </row>
    <row r="884" spans="47:56">
      <c r="AU884" s="52" t="str">
        <f>IF(参照!A884="","",参照!A884)</f>
        <v>A0542</v>
      </c>
      <c r="AV884" s="52" t="str">
        <f>IF(参照!B884="","",参照!B884)</f>
        <v>森の灯り(株)</v>
      </c>
      <c r="AW884" s="52">
        <f>IF(参照!C884="","",参照!C884)</f>
        <v>5.0699999999999996E-4</v>
      </c>
      <c r="AX884" s="52" t="str">
        <f>IF(参照!D884="","",参照!D884)</f>
        <v/>
      </c>
      <c r="AY884" s="52">
        <f>IF(参照!E884="","",参照!E884)</f>
        <v>5.4199999999999995E-4</v>
      </c>
      <c r="AZ884" s="52" t="str">
        <f>IF(参照!F884="","",参照!F884)</f>
        <v>森の灯り(株)</v>
      </c>
      <c r="BA884" s="52" t="str">
        <f>IF(参照!G884="","",参照!G884)</f>
        <v>森の灯り(株)_</v>
      </c>
      <c r="BB884" s="52">
        <f t="shared" si="44"/>
        <v>0.54199999999999993</v>
      </c>
      <c r="BD884" s="52" t="str">
        <f>IF(参照!L884="","",参照!L884)</f>
        <v/>
      </c>
    </row>
    <row r="885" spans="47:56">
      <c r="AU885" s="52" t="str">
        <f>IF(参照!A885="","",参照!A885)</f>
        <v>A0543</v>
      </c>
      <c r="AV885" s="52" t="str">
        <f>IF(参照!B885="","",参照!B885)</f>
        <v>(株)かみでん里山公社</v>
      </c>
      <c r="AW885" s="52">
        <f>IF(参照!C885="","",参照!C885)</f>
        <v>3.2600000000000001E-4</v>
      </c>
      <c r="AX885" s="52" t="str">
        <f>IF(参照!D885="","",参照!D885)</f>
        <v/>
      </c>
      <c r="AY885" s="52">
        <f>IF(参照!E885="","",参照!E885)</f>
        <v>4.6900000000000002E-4</v>
      </c>
      <c r="AZ885" s="52" t="str">
        <f>IF(参照!F885="","",参照!F885)</f>
        <v>(株)かみでん里山公社</v>
      </c>
      <c r="BA885" s="52" t="str">
        <f>IF(参照!G885="","",参照!G885)</f>
        <v>(株)かみでん里山公社_</v>
      </c>
      <c r="BB885" s="52">
        <f t="shared" si="44"/>
        <v>0.46900000000000003</v>
      </c>
      <c r="BD885" s="52" t="str">
        <f>IF(参照!L885="","",参照!L885)</f>
        <v/>
      </c>
    </row>
    <row r="886" spans="47:56">
      <c r="AU886" s="52" t="str">
        <f>IF(参照!A886="","",参照!A886)</f>
        <v>A0546</v>
      </c>
      <c r="AV886" s="52" t="str">
        <f>IF(参照!B886="","",参照!B886)</f>
        <v>(株)三郷ひまわりエナジー</v>
      </c>
      <c r="AW886" s="52">
        <f>IF(参照!C886="","",参照!C886)</f>
        <v>4.8099999999999998E-4</v>
      </c>
      <c r="AX886" s="52" t="str">
        <f>IF(参照!D886="","",参照!D886)</f>
        <v/>
      </c>
      <c r="AY886" s="52">
        <f>IF(参照!E886="","",参照!E886)</f>
        <v>4.4700000000000002E-4</v>
      </c>
      <c r="AZ886" s="52" t="str">
        <f>IF(参照!F886="","",参照!F886)</f>
        <v>(株)三郷ひまわりエナジー</v>
      </c>
      <c r="BA886" s="52" t="str">
        <f>IF(参照!G886="","",参照!G886)</f>
        <v>(株)三郷ひまわりエナジー_</v>
      </c>
      <c r="BB886" s="52">
        <f t="shared" si="44"/>
        <v>0.44700000000000001</v>
      </c>
      <c r="BD886" s="52" t="str">
        <f>IF(参照!L886="","",参照!L886)</f>
        <v/>
      </c>
    </row>
    <row r="887" spans="47:56">
      <c r="AU887" s="52" t="str">
        <f>IF(参照!A887="","",参照!A887)</f>
        <v>A0547</v>
      </c>
      <c r="AV887" s="52" t="str">
        <f>IF(参照!B887="","",参照!B887)</f>
        <v>(株)球磨村森電力</v>
      </c>
      <c r="AW887" s="52">
        <f>IF(参照!C887="","",参照!C887)</f>
        <v>3.28E-4</v>
      </c>
      <c r="AX887" s="52" t="str">
        <f>IF(参照!D887="","",参照!D887)</f>
        <v/>
      </c>
      <c r="AY887" s="52">
        <f>IF(参照!E887="","",参照!E887)</f>
        <v>2.72E-4</v>
      </c>
      <c r="AZ887" s="52" t="str">
        <f>IF(参照!F887="","",参照!F887)</f>
        <v>(株)球磨村森電力</v>
      </c>
      <c r="BA887" s="52" t="str">
        <f>IF(参照!G887="","",参照!G887)</f>
        <v>(株)球磨村森電力_</v>
      </c>
      <c r="BB887" s="52">
        <f t="shared" si="44"/>
        <v>0.27200000000000002</v>
      </c>
      <c r="BD887" s="52" t="str">
        <f>IF(参照!L887="","",参照!L887)</f>
        <v/>
      </c>
    </row>
    <row r="888" spans="47:56">
      <c r="AU888" s="52" t="str">
        <f>IF(参照!A888="","",参照!A888)</f>
        <v>A0548</v>
      </c>
      <c r="AV888" s="52" t="str">
        <f>IF(参照!B888="","",参照!B888)</f>
        <v>北日本ガス(株)</v>
      </c>
      <c r="AW888" s="52">
        <f>IF(参照!C888="","",参照!C888)</f>
        <v>4.9299999999999995E-4</v>
      </c>
      <c r="AX888" s="52" t="str">
        <f>IF(参照!D888="","",参照!D888)</f>
        <v/>
      </c>
      <c r="AY888" s="52">
        <f>IF(参照!E888="","",参照!E888)</f>
        <v>4.35E-4</v>
      </c>
      <c r="AZ888" s="52" t="str">
        <f>IF(参照!F888="","",参照!F888)</f>
        <v>北日本ガス(株)</v>
      </c>
      <c r="BA888" s="52" t="str">
        <f>IF(参照!G888="","",参照!G888)</f>
        <v>北日本ガス(株)_</v>
      </c>
      <c r="BB888" s="52">
        <f t="shared" si="44"/>
        <v>0.435</v>
      </c>
      <c r="BD888" s="52" t="str">
        <f>IF(参照!L888="","",参照!L888)</f>
        <v/>
      </c>
    </row>
    <row r="889" spans="47:56">
      <c r="AU889" s="52" t="str">
        <f>IF(参照!A889="","",参照!A889)</f>
        <v>A0549</v>
      </c>
      <c r="AV889" s="52" t="str">
        <f>IF(参照!B889="","",参照!B889)</f>
        <v>くこくエネルギー(株)(旧：熊本電力(株))</v>
      </c>
      <c r="AW889" s="52">
        <f>IF(参照!C889="","",参照!C889)</f>
        <v>5.0100000000000003E-4</v>
      </c>
      <c r="AX889" s="52" t="str">
        <f>IF(参照!D889="","",参照!D889)</f>
        <v/>
      </c>
      <c r="AY889" s="52">
        <f>IF(参照!E889="","",参照!E889)</f>
        <v>5.31E-4</v>
      </c>
      <c r="AZ889" s="52" t="str">
        <f>IF(参照!F889="","",参照!F889)</f>
        <v>くこくエネルギー(株)(旧：熊本電力(株))</v>
      </c>
      <c r="BA889" s="52" t="str">
        <f>IF(参照!G889="","",参照!G889)</f>
        <v>くこくエネルギー(株)(旧：熊本電力(株))_</v>
      </c>
      <c r="BB889" s="52">
        <f t="shared" si="44"/>
        <v>0.53100000000000003</v>
      </c>
      <c r="BD889" s="52" t="str">
        <f>IF(参照!L889="","",参照!L889)</f>
        <v/>
      </c>
    </row>
    <row r="890" spans="47:56">
      <c r="AU890" s="52" t="str">
        <f>IF(参照!A890="","",参照!A890)</f>
        <v>A0550</v>
      </c>
      <c r="AV890" s="52" t="str">
        <f>IF(参照!B890="","",参照!B890)</f>
        <v>(株)エコログ</v>
      </c>
      <c r="AW890" s="52">
        <f>IF(参照!C890="","",参照!C890)</f>
        <v>5.4200000000000006E-4</v>
      </c>
      <c r="AX890" s="52" t="str">
        <f>IF(参照!D890="","",参照!D890)</f>
        <v/>
      </c>
      <c r="AY890" s="52">
        <f>IF(参照!E890="","",参照!E890)</f>
        <v>5.4500000000000002E-4</v>
      </c>
      <c r="AZ890" s="52" t="str">
        <f>IF(参照!F890="","",参照!F890)</f>
        <v>(株)エコログ</v>
      </c>
      <c r="BA890" s="52" t="str">
        <f>IF(参照!G890="","",参照!G890)</f>
        <v>(株)エコログ_</v>
      </c>
      <c r="BB890" s="52">
        <f t="shared" si="44"/>
        <v>0.54500000000000004</v>
      </c>
      <c r="BD890" s="52" t="str">
        <f>IF(参照!L890="","",参照!L890)</f>
        <v/>
      </c>
    </row>
    <row r="891" spans="47:56">
      <c r="AU891" s="52" t="str">
        <f>IF(参照!A891="","",参照!A891)</f>
        <v>A0551</v>
      </c>
      <c r="AV891" s="52" t="str">
        <f>IF(参照!B891="","",参照!B891)</f>
        <v>飯田まちづくり電力(株)</v>
      </c>
      <c r="AW891" s="52">
        <f>IF(参照!C891="","",参照!C891)</f>
        <v>2.6600000000000001E-4</v>
      </c>
      <c r="AX891" s="52" t="str">
        <f>IF(参照!D891="","",参照!D891)</f>
        <v>メニューA</v>
      </c>
      <c r="AY891" s="52">
        <f>IF(参照!E891="","",参照!E891)</f>
        <v>3.4200000000000002E-4</v>
      </c>
      <c r="AZ891" s="52" t="str">
        <f>IF(参照!F891="","",参照!F891)</f>
        <v>飯田まちづくり電力(株)</v>
      </c>
      <c r="BA891" s="52" t="str">
        <f>IF(参照!G891="","",参照!G891)</f>
        <v>飯田まちづくり電力(株)_メニューA</v>
      </c>
      <c r="BB891" s="52">
        <f t="shared" si="44"/>
        <v>0.34200000000000003</v>
      </c>
      <c r="BD891" s="52" t="str">
        <f>IF(参照!L891="","",参照!L891)</f>
        <v/>
      </c>
    </row>
    <row r="892" spans="47:56">
      <c r="AU892" s="52" t="str">
        <f>IF(参照!A892="","",参照!A892)</f>
        <v/>
      </c>
      <c r="AV892" s="52" t="str">
        <f>IF(参照!B892="","",参照!B892)</f>
        <v/>
      </c>
      <c r="AW892" s="52" t="str">
        <f>IF(参照!C892="","",参照!C892)</f>
        <v/>
      </c>
      <c r="AX892" s="52" t="str">
        <f>IF(参照!D892="","",参照!D892)</f>
        <v>メニューB(残差)</v>
      </c>
      <c r="AY892" s="52">
        <f>IF(参照!E892="","",参照!E892)</f>
        <v>4.64E-4</v>
      </c>
      <c r="AZ892" s="52" t="str">
        <f>IF(参照!F892="","",参照!F892)</f>
        <v>飯田まちづくり電力(株)</v>
      </c>
      <c r="BA892" s="52" t="str">
        <f>IF(参照!G892="","",参照!G892)</f>
        <v>飯田まちづくり電力(株)_メニューB(残差)</v>
      </c>
      <c r="BB892" s="52">
        <f t="shared" si="44"/>
        <v>0.46400000000000002</v>
      </c>
      <c r="BD892" s="52" t="str">
        <f>IF(参照!L892="","",参照!L892)</f>
        <v/>
      </c>
    </row>
    <row r="893" spans="47:56">
      <c r="AU893" s="52" t="str">
        <f>IF(参照!A893="","",参照!A893)</f>
        <v/>
      </c>
      <c r="AV893" s="52" t="str">
        <f>IF(参照!B893="","",参照!B893)</f>
        <v/>
      </c>
      <c r="AW893" s="52" t="str">
        <f>IF(参照!C893="","",参照!C893)</f>
        <v/>
      </c>
      <c r="AX893" s="52" t="str">
        <f>IF(参照!D893="","",参照!D893)</f>
        <v>(参考値)事業者全体</v>
      </c>
      <c r="AY893" s="52">
        <f>IF(参照!E893="","",参照!E893)</f>
        <v>4.5600000000000003E-4</v>
      </c>
      <c r="AZ893" s="52" t="str">
        <f>IF(参照!F893="","",参照!F893)</f>
        <v>飯田まちづくり電力(株)</v>
      </c>
      <c r="BA893" s="52" t="str">
        <f>IF(参照!G893="","",参照!G893)</f>
        <v>飯田まちづくり電力(株)_(参考値)事業者全体</v>
      </c>
      <c r="BB893" s="52">
        <f t="shared" si="44"/>
        <v>0.45600000000000002</v>
      </c>
      <c r="BD893" s="52" t="str">
        <f>IF(参照!L893="","",参照!L893)</f>
        <v/>
      </c>
    </row>
    <row r="894" spans="47:56">
      <c r="AU894" s="52" t="str">
        <f>IF(参照!A894="","",参照!A894)</f>
        <v>A0552</v>
      </c>
      <c r="AV894" s="52" t="str">
        <f>IF(参照!B894="","",参照!B894)</f>
        <v>イワタニ長野(株)</v>
      </c>
      <c r="AW894" s="52">
        <f>IF(参照!C894="","",参照!C894)</f>
        <v>3.6400000000000001E-4</v>
      </c>
      <c r="AX894" s="52" t="str">
        <f>IF(参照!D894="","",参照!D894)</f>
        <v/>
      </c>
      <c r="AY894" s="52">
        <f>IF(参照!E894="","",参照!E894)</f>
        <v>3.0800000000000001E-4</v>
      </c>
      <c r="AZ894" s="52" t="str">
        <f>IF(参照!F894="","",参照!F894)</f>
        <v>イワタニ長野(株)</v>
      </c>
      <c r="BA894" s="52" t="str">
        <f>IF(参照!G894="","",参照!G894)</f>
        <v>イワタニ長野(株)_</v>
      </c>
      <c r="BB894" s="52">
        <f t="shared" si="44"/>
        <v>0.308</v>
      </c>
      <c r="BD894" s="52" t="str">
        <f>IF(参照!L894="","",参照!L894)</f>
        <v/>
      </c>
    </row>
    <row r="895" spans="47:56">
      <c r="AU895" s="52" t="str">
        <f>IF(参照!A895="","",参照!A895)</f>
        <v>A0553</v>
      </c>
      <c r="AV895" s="52" t="str">
        <f>IF(参照!B895="","",参照!B895)</f>
        <v>シェルジャパン(株)</v>
      </c>
      <c r="AW895" s="52" t="str">
        <f>IF(参照!C895="","",参照!C895)</f>
        <v>0.000453※</v>
      </c>
      <c r="AX895" s="52" t="str">
        <f>IF(参照!D895="","",参照!D895)</f>
        <v>メニューA</v>
      </c>
      <c r="AY895" s="52">
        <f>IF(参照!E895="","",参照!E895)</f>
        <v>2.5000000000000001E-4</v>
      </c>
      <c r="AZ895" s="52" t="str">
        <f>IF(参照!F895="","",参照!F895)</f>
        <v>シェルジャパン(株)</v>
      </c>
      <c r="BA895" s="52" t="str">
        <f>IF(参照!G895="","",参照!G895)</f>
        <v>シェルジャパン(株)_メニューA</v>
      </c>
      <c r="BB895" s="52">
        <f t="shared" si="44"/>
        <v>0.25</v>
      </c>
      <c r="BD895" s="52" t="str">
        <f>IF(参照!L895="","",参照!L895)</f>
        <v/>
      </c>
    </row>
    <row r="896" spans="47:56">
      <c r="AU896" s="52" t="str">
        <f>IF(参照!A896="","",参照!A896)</f>
        <v/>
      </c>
      <c r="AV896" s="52" t="str">
        <f>IF(参照!B896="","",参照!B896)</f>
        <v/>
      </c>
      <c r="AW896" s="52" t="str">
        <f>IF(参照!C896="","",参照!C896)</f>
        <v/>
      </c>
      <c r="AX896" s="52" t="str">
        <f>IF(参照!D896="","",参照!D896)</f>
        <v>メニューB</v>
      </c>
      <c r="AY896" s="52">
        <f>IF(参照!E896="","",参照!E896)</f>
        <v>3.1500000000000001E-4</v>
      </c>
      <c r="AZ896" s="52" t="str">
        <f>IF(参照!F896="","",参照!F896)</f>
        <v>シェルジャパン(株)</v>
      </c>
      <c r="BA896" s="52" t="str">
        <f>IF(参照!G896="","",参照!G896)</f>
        <v>シェルジャパン(株)_メニューB</v>
      </c>
      <c r="BB896" s="52">
        <f t="shared" si="44"/>
        <v>0.315</v>
      </c>
      <c r="BD896" s="52" t="str">
        <f>IF(参照!L896="","",参照!L896)</f>
        <v/>
      </c>
    </row>
    <row r="897" spans="47:56">
      <c r="AU897" s="52" t="str">
        <f>IF(参照!A897="","",参照!A897)</f>
        <v/>
      </c>
      <c r="AV897" s="52" t="str">
        <f>IF(参照!B897="","",参照!B897)</f>
        <v/>
      </c>
      <c r="AW897" s="52" t="str">
        <f>IF(参照!C897="","",参照!C897)</f>
        <v/>
      </c>
      <c r="AX897" s="52" t="str">
        <f>IF(参照!D897="","",参照!D897)</f>
        <v>メニューC(残差)</v>
      </c>
      <c r="AY897" s="52">
        <f>IF(参照!E897="","",参照!E897)</f>
        <v>7.8999999999999996E-5</v>
      </c>
      <c r="AZ897" s="52" t="str">
        <f>IF(参照!F897="","",参照!F897)</f>
        <v>シェルジャパン(株)</v>
      </c>
      <c r="BA897" s="52" t="str">
        <f>IF(参照!G897="","",参照!G897)</f>
        <v>シェルジャパン(株)_メニューC(残差)</v>
      </c>
      <c r="BB897" s="52">
        <f t="shared" si="44"/>
        <v>7.9000000000000001E-2</v>
      </c>
      <c r="BD897" s="52" t="str">
        <f>IF(参照!L897="","",参照!L897)</f>
        <v/>
      </c>
    </row>
    <row r="898" spans="47:56">
      <c r="AU898" s="52" t="str">
        <f>IF(参照!A898="","",参照!A898)</f>
        <v/>
      </c>
      <c r="AV898" s="52" t="str">
        <f>IF(参照!B898="","",参照!B898)</f>
        <v/>
      </c>
      <c r="AW898" s="52" t="str">
        <f>IF(参照!C898="","",参照!C898)</f>
        <v/>
      </c>
      <c r="AX898" s="52" t="str">
        <f>IF(参照!D898="","",参照!D898)</f>
        <v>(参考値)事業者全体</v>
      </c>
      <c r="AY898" s="52">
        <f>IF(参照!E898="","",参照!E898)</f>
        <v>6.3000000000000003E-4</v>
      </c>
      <c r="AZ898" s="52" t="str">
        <f>IF(参照!F898="","",参照!F898)</f>
        <v>シェルジャパン(株)</v>
      </c>
      <c r="BA898" s="52" t="str">
        <f>IF(参照!G898="","",参照!G898)</f>
        <v>シェルジャパン(株)_(参考値)事業者全体</v>
      </c>
      <c r="BB898" s="52">
        <f t="shared" si="44"/>
        <v>0.63</v>
      </c>
      <c r="BD898" s="52" t="str">
        <f>IF(参照!L898="","",参照!L898)</f>
        <v/>
      </c>
    </row>
    <row r="899" spans="47:56">
      <c r="AU899" s="52" t="str">
        <f>IF(参照!A899="","",参照!A899)</f>
        <v>A0554</v>
      </c>
      <c r="AV899" s="52" t="str">
        <f>IF(参照!B899="","",参照!B899)</f>
        <v>(株)クボタ</v>
      </c>
      <c r="AW899" s="52">
        <f>IF(参照!C899="","",参照!C899)</f>
        <v>3.9899999999999999E-4</v>
      </c>
      <c r="AX899" s="52" t="str">
        <f>IF(参照!D899="","",参照!D899)</f>
        <v/>
      </c>
      <c r="AY899" s="52">
        <f>IF(参照!E899="","",参照!E899)</f>
        <v>3.4299999999999999E-4</v>
      </c>
      <c r="AZ899" s="52" t="str">
        <f>IF(参照!F899="","",参照!F899)</f>
        <v>(株)クボタ</v>
      </c>
      <c r="BA899" s="52" t="str">
        <f>IF(参照!G899="","",参照!G899)</f>
        <v>(株)クボタ_</v>
      </c>
      <c r="BB899" s="52">
        <f t="shared" si="44"/>
        <v>0.34299999999999997</v>
      </c>
      <c r="BD899" s="52" t="str">
        <f>IF(参照!L899="","",参照!L899)</f>
        <v/>
      </c>
    </row>
    <row r="900" spans="47:56">
      <c r="AU900" s="52" t="str">
        <f>IF(参照!A900="","",参照!A900)</f>
        <v>A0555</v>
      </c>
      <c r="AV900" s="52" t="str">
        <f>IF(参照!B900="","",参照!B900)</f>
        <v>石油資源開発(株)</v>
      </c>
      <c r="AW900" s="52" t="str">
        <f>IF(参照!C900="","",参照!C900)</f>
        <v>0.000453※</v>
      </c>
      <c r="AX900" s="52" t="str">
        <f>IF(参照!D900="","",参照!D900)</f>
        <v/>
      </c>
      <c r="AY900" s="52">
        <f>IF(参照!E900="","",参照!E900)</f>
        <v>4.5300000000000001E-4</v>
      </c>
      <c r="AZ900" s="52" t="str">
        <f>IF(参照!F900="","",参照!F900)</f>
        <v>石油資源開発(株)</v>
      </c>
      <c r="BA900" s="52" t="str">
        <f>IF(参照!G900="","",参照!G900)</f>
        <v>石油資源開発(株)_</v>
      </c>
      <c r="BB900" s="52">
        <f t="shared" si="44"/>
        <v>0.45300000000000001</v>
      </c>
      <c r="BD900" s="52" t="str">
        <f>IF(参照!L900="","",参照!L900)</f>
        <v/>
      </c>
    </row>
    <row r="901" spans="47:56">
      <c r="AU901" s="52" t="str">
        <f>IF(参照!A901="","",参照!A901)</f>
        <v>A0556</v>
      </c>
      <c r="AV901" s="52" t="str">
        <f>IF(参照!B901="","",参照!B901)</f>
        <v>越後天然ガス(株)</v>
      </c>
      <c r="AW901" s="52">
        <f>IF(参照!C901="","",参照!C901)</f>
        <v>5.22E-4</v>
      </c>
      <c r="AX901" s="52" t="str">
        <f>IF(参照!D901="","",参照!D901)</f>
        <v>メニューA</v>
      </c>
      <c r="AY901" s="52">
        <f>IF(参照!E901="","",参照!E901)</f>
        <v>0</v>
      </c>
      <c r="AZ901" s="52" t="str">
        <f>IF(参照!F901="","",参照!F901)</f>
        <v>越後天然ガス(株)</v>
      </c>
      <c r="BA901" s="52" t="str">
        <f>IF(参照!G901="","",参照!G901)</f>
        <v>越後天然ガス(株)_メニューA</v>
      </c>
      <c r="BB901" s="52">
        <f t="shared" ref="BB901:BB964" si="45">AY901*1000</f>
        <v>0</v>
      </c>
      <c r="BD901" s="52" t="str">
        <f>IF(参照!L901="","",参照!L901)</f>
        <v/>
      </c>
    </row>
    <row r="902" spans="47:56">
      <c r="AU902" s="52" t="str">
        <f>IF(参照!A902="","",参照!A902)</f>
        <v/>
      </c>
      <c r="AV902" s="52" t="str">
        <f>IF(参照!B902="","",参照!B902)</f>
        <v/>
      </c>
      <c r="AW902" s="52" t="str">
        <f>IF(参照!C902="","",参照!C902)</f>
        <v/>
      </c>
      <c r="AX902" s="52" t="str">
        <f>IF(参照!D902="","",参照!D902)</f>
        <v>メニューB(残差)</v>
      </c>
      <c r="AY902" s="52">
        <f>IF(参照!E902="","",参照!E902)</f>
        <v>5.9899999999999992E-4</v>
      </c>
      <c r="AZ902" s="52" t="str">
        <f>IF(参照!F902="","",参照!F902)</f>
        <v>越後天然ガス(株)</v>
      </c>
      <c r="BA902" s="52" t="str">
        <f>IF(参照!G902="","",参照!G902)</f>
        <v>越後天然ガス(株)_メニューB(残差)</v>
      </c>
      <c r="BB902" s="52">
        <f t="shared" si="45"/>
        <v>0.59899999999999998</v>
      </c>
      <c r="BD902" s="52" t="str">
        <f>IF(参照!L902="","",参照!L902)</f>
        <v/>
      </c>
    </row>
    <row r="903" spans="47:56">
      <c r="AU903" s="52" t="str">
        <f>IF(参照!A903="","",参照!A903)</f>
        <v/>
      </c>
      <c r="AV903" s="52" t="str">
        <f>IF(参照!B903="","",参照!B903)</f>
        <v/>
      </c>
      <c r="AW903" s="52" t="str">
        <f>IF(参照!C903="","",参照!C903)</f>
        <v/>
      </c>
      <c r="AX903" s="52" t="str">
        <f>IF(参照!D903="","",参照!D903)</f>
        <v>(参考値)事業者全体</v>
      </c>
      <c r="AY903" s="52">
        <f>IF(参照!E903="","",参照!E903)</f>
        <v>2.9299999999999997E-4</v>
      </c>
      <c r="AZ903" s="52" t="str">
        <f>IF(参照!F903="","",参照!F903)</f>
        <v>越後天然ガス(株)</v>
      </c>
      <c r="BA903" s="52" t="str">
        <f>IF(参照!G903="","",参照!G903)</f>
        <v>越後天然ガス(株)_(参考値)事業者全体</v>
      </c>
      <c r="BB903" s="52">
        <f t="shared" si="45"/>
        <v>0.29299999999999998</v>
      </c>
      <c r="BD903" s="52" t="str">
        <f>IF(参照!L903="","",参照!L903)</f>
        <v/>
      </c>
    </row>
    <row r="904" spans="47:56">
      <c r="AU904" s="52" t="str">
        <f>IF(参照!A904="","",参照!A904)</f>
        <v>A0557</v>
      </c>
      <c r="AV904" s="52" t="str">
        <f>IF(参照!B904="","",参照!B904)</f>
        <v>(株)大仙こまちパワー</v>
      </c>
      <c r="AW904" s="52">
        <f>IF(参照!C904="","",参照!C904)</f>
        <v>1.4E-5</v>
      </c>
      <c r="AX904" s="52" t="str">
        <f>IF(参照!D904="","",参照!D904)</f>
        <v/>
      </c>
      <c r="AY904" s="52">
        <f>IF(参照!E904="","",参照!E904)</f>
        <v>4.2299999999999998E-4</v>
      </c>
      <c r="AZ904" s="52" t="str">
        <f>IF(参照!F904="","",参照!F904)</f>
        <v>(株)大仙こまちパワー</v>
      </c>
      <c r="BA904" s="52" t="str">
        <f>IF(参照!G904="","",参照!G904)</f>
        <v>(株)大仙こまちパワー_</v>
      </c>
      <c r="BB904" s="52">
        <f t="shared" si="45"/>
        <v>0.42299999999999999</v>
      </c>
      <c r="BD904" s="52" t="str">
        <f>IF(参照!L904="","",参照!L904)</f>
        <v/>
      </c>
    </row>
    <row r="905" spans="47:56">
      <c r="AU905" s="52" t="str">
        <f>IF(参照!A905="","",参照!A905)</f>
        <v>A0558</v>
      </c>
      <c r="AV905" s="52" t="str">
        <f>IF(参照!B905="","",参照!B905)</f>
        <v>坂戸ガス(株)</v>
      </c>
      <c r="AW905" s="52">
        <f>IF(参照!C905="","",参照!C905)</f>
        <v>4.0700000000000003E-4</v>
      </c>
      <c r="AX905" s="52" t="str">
        <f>IF(参照!D905="","",参照!D905)</f>
        <v/>
      </c>
      <c r="AY905" s="52">
        <f>IF(参照!E905="","",参照!E905)</f>
        <v>3.5100000000000002E-4</v>
      </c>
      <c r="AZ905" s="52" t="str">
        <f>IF(参照!F905="","",参照!F905)</f>
        <v>坂戸ガス(株)</v>
      </c>
      <c r="BA905" s="52" t="str">
        <f>IF(参照!G905="","",参照!G905)</f>
        <v>坂戸ガス(株)_</v>
      </c>
      <c r="BB905" s="52">
        <f t="shared" si="45"/>
        <v>0.35100000000000003</v>
      </c>
      <c r="BD905" s="52" t="str">
        <f>IF(参照!L905="","",参照!L905)</f>
        <v/>
      </c>
    </row>
    <row r="906" spans="47:56">
      <c r="AU906" s="52" t="str">
        <f>IF(参照!A906="","",参照!A906)</f>
        <v>A0559</v>
      </c>
      <c r="AV906" s="52" t="str">
        <f>IF(参照!B906="","",参照!B906)</f>
        <v>(株)デベロップ</v>
      </c>
      <c r="AW906" s="52">
        <f>IF(参照!C906="","",参照!C906)</f>
        <v>4.0000000000000002E-4</v>
      </c>
      <c r="AX906" s="52" t="str">
        <f>IF(参照!D906="","",参照!D906)</f>
        <v/>
      </c>
      <c r="AY906" s="52">
        <f>IF(参照!E906="","",参照!E906)</f>
        <v>3.4400000000000001E-4</v>
      </c>
      <c r="AZ906" s="52" t="str">
        <f>IF(参照!F906="","",参照!F906)</f>
        <v>(株)デベロップ</v>
      </c>
      <c r="BA906" s="52" t="str">
        <f>IF(参照!G906="","",参照!G906)</f>
        <v>(株)デベロップ_</v>
      </c>
      <c r="BB906" s="52">
        <f t="shared" si="45"/>
        <v>0.34400000000000003</v>
      </c>
      <c r="BD906" s="52" t="str">
        <f>IF(参照!L906="","",参照!L906)</f>
        <v/>
      </c>
    </row>
    <row r="907" spans="47:56">
      <c r="AU907" s="52" t="str">
        <f>IF(参照!A907="","",参照!A907)</f>
        <v>A0560</v>
      </c>
      <c r="AV907" s="52" t="str">
        <f>IF(参照!B907="","",参照!B907)</f>
        <v>(株)テレ・マーカー</v>
      </c>
      <c r="AW907" s="52">
        <f>IF(参照!C907="","",参照!C907)</f>
        <v>6.29E-4</v>
      </c>
      <c r="AX907" s="52" t="str">
        <f>IF(参照!D907="","",参照!D907)</f>
        <v/>
      </c>
      <c r="AY907" s="52">
        <f>IF(参照!E907="","",参照!E907)</f>
        <v>5.8600000000000004E-4</v>
      </c>
      <c r="AZ907" s="52" t="str">
        <f>IF(参照!F907="","",参照!F907)</f>
        <v>(株)テレ・マーカー</v>
      </c>
      <c r="BA907" s="52" t="str">
        <f>IF(参照!G907="","",参照!G907)</f>
        <v>(株)テレ・マーカー_</v>
      </c>
      <c r="BB907" s="52">
        <f t="shared" si="45"/>
        <v>0.58600000000000008</v>
      </c>
      <c r="BD907" s="52" t="str">
        <f>IF(参照!L907="","",参照!L907)</f>
        <v/>
      </c>
    </row>
    <row r="908" spans="47:56">
      <c r="AU908" s="52" t="str">
        <f>IF(参照!A908="","",参照!A908)</f>
        <v>A0562</v>
      </c>
      <c r="AV908" s="52" t="str">
        <f>IF(参照!B908="","",参照!B908)</f>
        <v>ＭＧＣエネルギー(株)</v>
      </c>
      <c r="AW908" s="52">
        <f>IF(参照!C908="","",参照!C908)</f>
        <v>3.8499999999999998E-4</v>
      </c>
      <c r="AX908" s="52" t="str">
        <f>IF(参照!D908="","",参照!D908)</f>
        <v/>
      </c>
      <c r="AY908" s="52">
        <f>IF(参照!E908="","",参照!E908)</f>
        <v>3.4200000000000002E-4</v>
      </c>
      <c r="AZ908" s="52" t="str">
        <f>IF(参照!F908="","",参照!F908)</f>
        <v>ＭＧＣエネルギー(株)</v>
      </c>
      <c r="BA908" s="52" t="str">
        <f>IF(参照!G908="","",参照!G908)</f>
        <v>ＭＧＣエネルギー(株)_</v>
      </c>
      <c r="BB908" s="52">
        <f t="shared" si="45"/>
        <v>0.34200000000000003</v>
      </c>
      <c r="BD908" s="52" t="str">
        <f>IF(参照!L908="","",参照!L908)</f>
        <v/>
      </c>
    </row>
    <row r="909" spans="47:56">
      <c r="AU909" s="52" t="str">
        <f>IF(参照!A909="","",参照!A909)</f>
        <v>A0565</v>
      </c>
      <c r="AV909" s="52" t="str">
        <f>IF(参照!B909="","",参照!B909)</f>
        <v>福島フェニックス電力(株)</v>
      </c>
      <c r="AW909" s="52" t="str">
        <f>IF(参照!C909="","",参照!C909)</f>
        <v>0.000453※</v>
      </c>
      <c r="AX909" s="52" t="str">
        <f>IF(参照!D909="","",参照!D909)</f>
        <v/>
      </c>
      <c r="AY909" s="52">
        <f>IF(参照!E909="","",参照!E909)</f>
        <v>5.0199999999999995E-4</v>
      </c>
      <c r="AZ909" s="52" t="str">
        <f>IF(参照!F909="","",参照!F909)</f>
        <v>福島フェニックス電力(株)</v>
      </c>
      <c r="BA909" s="52" t="str">
        <f>IF(参照!G909="","",参照!G909)</f>
        <v>福島フェニックス電力(株)_</v>
      </c>
      <c r="BB909" s="52">
        <f t="shared" si="45"/>
        <v>0.502</v>
      </c>
      <c r="BD909" s="52" t="str">
        <f>IF(参照!L909="","",参照!L909)</f>
        <v/>
      </c>
    </row>
    <row r="910" spans="47:56">
      <c r="AU910" s="52" t="str">
        <f>IF(参照!A910="","",参照!A910)</f>
        <v>A0566</v>
      </c>
      <c r="AV910" s="52" t="str">
        <f>IF(参照!B910="","",参照!B910)</f>
        <v>あんしん電力合同会社</v>
      </c>
      <c r="AW910" s="52">
        <f>IF(参照!C910="","",参照!C910)</f>
        <v>4.4700000000000002E-4</v>
      </c>
      <c r="AX910" s="52" t="str">
        <f>IF(参照!D910="","",参照!D910)</f>
        <v/>
      </c>
      <c r="AY910" s="52">
        <f>IF(参照!E910="","",参照!E910)</f>
        <v>4.5899999999999999E-4</v>
      </c>
      <c r="AZ910" s="52" t="str">
        <f>IF(参照!F910="","",参照!F910)</f>
        <v>あんしん電力合同会社</v>
      </c>
      <c r="BA910" s="52" t="str">
        <f>IF(参照!G910="","",参照!G910)</f>
        <v>あんしん電力合同会社_</v>
      </c>
      <c r="BB910" s="52">
        <f t="shared" si="45"/>
        <v>0.45899999999999996</v>
      </c>
      <c r="BD910" s="52" t="str">
        <f>IF(参照!L910="","",参照!L910)</f>
        <v/>
      </c>
    </row>
    <row r="911" spans="47:56">
      <c r="AU911" s="52" t="str">
        <f>IF(参照!A911="","",参照!A911)</f>
        <v>A0567</v>
      </c>
      <c r="AV911" s="52" t="str">
        <f>IF(参照!B911="","",参照!B911)</f>
        <v>(株)美作国電力</v>
      </c>
      <c r="AW911" s="52">
        <f>IF(参照!C911="","",参照!C911)</f>
        <v>5.1000000000000004E-4</v>
      </c>
      <c r="AX911" s="52" t="str">
        <f>IF(参照!D911="","",参照!D911)</f>
        <v/>
      </c>
      <c r="AY911" s="52">
        <f>IF(参照!E911="","",参照!E911)</f>
        <v>4.5399999999999998E-4</v>
      </c>
      <c r="AZ911" s="52" t="str">
        <f>IF(参照!F911="","",参照!F911)</f>
        <v>(株)美作国電力</v>
      </c>
      <c r="BA911" s="52" t="str">
        <f>IF(参照!G911="","",参照!G911)</f>
        <v>(株)美作国電力_</v>
      </c>
      <c r="BB911" s="52">
        <f t="shared" si="45"/>
        <v>0.45399999999999996</v>
      </c>
      <c r="BD911" s="52" t="str">
        <f>IF(参照!L911="","",参照!L911)</f>
        <v/>
      </c>
    </row>
    <row r="912" spans="47:56">
      <c r="AU912" s="52" t="str">
        <f>IF(参照!A912="","",参照!A912)</f>
        <v>A0568</v>
      </c>
      <c r="AV912" s="52" t="str">
        <f>IF(参照!B912="","",参照!B912)</f>
        <v>エア・ウォーター(株)</v>
      </c>
      <c r="AW912" s="52">
        <f>IF(参照!C912="","",参照!C912)</f>
        <v>4.64E-4</v>
      </c>
      <c r="AX912" s="52" t="str">
        <f>IF(参照!D912="","",参照!D912)</f>
        <v/>
      </c>
      <c r="AY912" s="52">
        <f>IF(参照!E912="","",参照!E912)</f>
        <v>4.08E-4</v>
      </c>
      <c r="AZ912" s="52" t="str">
        <f>IF(参照!F912="","",参照!F912)</f>
        <v>エア・ウォーター(株)</v>
      </c>
      <c r="BA912" s="52" t="str">
        <f>IF(参照!G912="","",参照!G912)</f>
        <v>エア・ウォーター(株)_</v>
      </c>
      <c r="BB912" s="52">
        <f t="shared" si="45"/>
        <v>0.40799999999999997</v>
      </c>
      <c r="BD912" s="52" t="str">
        <f>IF(参照!L912="","",参照!L912)</f>
        <v/>
      </c>
    </row>
    <row r="913" spans="47:56">
      <c r="AU913" s="52" t="str">
        <f>IF(参照!A913="","",参照!A913)</f>
        <v>A0570</v>
      </c>
      <c r="AV913" s="52" t="str">
        <f>IF(参照!B913="","",参照!B913)</f>
        <v>八幡商事(株)</v>
      </c>
      <c r="AW913" s="52">
        <f>IF(参照!C913="","",参照!C913)</f>
        <v>3.6400000000000001E-4</v>
      </c>
      <c r="AX913" s="52" t="str">
        <f>IF(参照!D913="","",参照!D913)</f>
        <v/>
      </c>
      <c r="AY913" s="52">
        <f>IF(参照!E913="","",参照!E913)</f>
        <v>3.0800000000000001E-4</v>
      </c>
      <c r="AZ913" s="52" t="str">
        <f>IF(参照!F913="","",参照!F913)</f>
        <v>八幡商事(株)</v>
      </c>
      <c r="BA913" s="52" t="str">
        <f>IF(参照!G913="","",参照!G913)</f>
        <v>八幡商事(株)_</v>
      </c>
      <c r="BB913" s="52">
        <f t="shared" si="45"/>
        <v>0.308</v>
      </c>
      <c r="BD913" s="52" t="str">
        <f>IF(参照!L913="","",参照!L913)</f>
        <v/>
      </c>
    </row>
    <row r="914" spans="47:56">
      <c r="AU914" s="52" t="str">
        <f>IF(参照!A914="","",参照!A914)</f>
        <v>A0571</v>
      </c>
      <c r="AV914" s="52" t="str">
        <f>IF(参照!B914="","",参照!B914)</f>
        <v>おいでんエネルギー(株)</v>
      </c>
      <c r="AW914" s="52">
        <f>IF(参照!C914="","",参照!C914)</f>
        <v>4.6999999999999999E-4</v>
      </c>
      <c r="AX914" s="52" t="str">
        <f>IF(参照!D914="","",参照!D914)</f>
        <v>メニューA</v>
      </c>
      <c r="AY914" s="52">
        <f>IF(参照!E914="","",参照!E914)</f>
        <v>0</v>
      </c>
      <c r="AZ914" s="52" t="str">
        <f>IF(参照!F914="","",参照!F914)</f>
        <v>おいでんエネルギー(株)</v>
      </c>
      <c r="BA914" s="52" t="str">
        <f>IF(参照!G914="","",参照!G914)</f>
        <v>おいでんエネルギー(株)_メニューA</v>
      </c>
      <c r="BB914" s="52">
        <f t="shared" si="45"/>
        <v>0</v>
      </c>
      <c r="BD914" s="52" t="str">
        <f>IF(参照!L914="","",参照!L914)</f>
        <v/>
      </c>
    </row>
    <row r="915" spans="47:56">
      <c r="AU915" s="52" t="str">
        <f>IF(参照!A915="","",参照!A915)</f>
        <v/>
      </c>
      <c r="AV915" s="52" t="str">
        <f>IF(参照!B915="","",参照!B915)</f>
        <v/>
      </c>
      <c r="AW915" s="52" t="str">
        <f>IF(参照!C915="","",参照!C915)</f>
        <v/>
      </c>
      <c r="AX915" s="52" t="str">
        <f>IF(参照!D915="","",参照!D915)</f>
        <v>メニューB</v>
      </c>
      <c r="AY915" s="52">
        <f>IF(参照!E915="","",参照!E915)</f>
        <v>0</v>
      </c>
      <c r="AZ915" s="52" t="str">
        <f>IF(参照!F915="","",参照!F915)</f>
        <v>おいでんエネルギー(株)</v>
      </c>
      <c r="BA915" s="52" t="str">
        <f>IF(参照!G915="","",参照!G915)</f>
        <v>おいでんエネルギー(株)_メニューB</v>
      </c>
      <c r="BB915" s="52">
        <f t="shared" si="45"/>
        <v>0</v>
      </c>
      <c r="BD915" s="52" t="str">
        <f>IF(参照!L915="","",参照!L915)</f>
        <v/>
      </c>
    </row>
    <row r="916" spans="47:56">
      <c r="AU916" s="52" t="str">
        <f>IF(参照!A916="","",参照!A916)</f>
        <v/>
      </c>
      <c r="AV916" s="52" t="str">
        <f>IF(参照!B916="","",参照!B916)</f>
        <v/>
      </c>
      <c r="AW916" s="52" t="str">
        <f>IF(参照!C916="","",参照!C916)</f>
        <v/>
      </c>
      <c r="AX916" s="52" t="str">
        <f>IF(参照!D916="","",参照!D916)</f>
        <v>メニューC(残差)</v>
      </c>
      <c r="AY916" s="52">
        <f>IF(参照!E916="","",参照!E916)</f>
        <v>2.3000000000000001E-4</v>
      </c>
      <c r="AZ916" s="52" t="str">
        <f>IF(参照!F916="","",参照!F916)</f>
        <v>おいでんエネルギー(株)</v>
      </c>
      <c r="BA916" s="52" t="str">
        <f>IF(参照!G916="","",参照!G916)</f>
        <v>おいでんエネルギー(株)_メニューC(残差)</v>
      </c>
      <c r="BB916" s="52">
        <f t="shared" si="45"/>
        <v>0.23</v>
      </c>
      <c r="BD916" s="52" t="str">
        <f>IF(参照!L916="","",参照!L916)</f>
        <v/>
      </c>
    </row>
    <row r="917" spans="47:56">
      <c r="AU917" s="52" t="str">
        <f>IF(参照!A917="","",参照!A917)</f>
        <v/>
      </c>
      <c r="AV917" s="52" t="str">
        <f>IF(参照!B917="","",参照!B917)</f>
        <v/>
      </c>
      <c r="AW917" s="52" t="str">
        <f>IF(参照!C917="","",参照!C917)</f>
        <v/>
      </c>
      <c r="AX917" s="52" t="str">
        <f>IF(参照!D917="","",参照!D917)</f>
        <v>(参考値)事業者全体</v>
      </c>
      <c r="AY917" s="52">
        <f>IF(参照!E917="","",参照!E917)</f>
        <v>5.4199999999999995E-4</v>
      </c>
      <c r="AZ917" s="52" t="str">
        <f>IF(参照!F917="","",参照!F917)</f>
        <v>おいでんエネルギー(株)</v>
      </c>
      <c r="BA917" s="52" t="str">
        <f>IF(参照!G917="","",参照!G917)</f>
        <v>おいでんエネルギー(株)_(参考値)事業者全体</v>
      </c>
      <c r="BB917" s="52">
        <f t="shared" si="45"/>
        <v>0.54199999999999993</v>
      </c>
      <c r="BD917" s="52" t="str">
        <f>IF(参照!L917="","",参照!L917)</f>
        <v/>
      </c>
    </row>
    <row r="918" spans="47:56">
      <c r="AU918" s="52" t="str">
        <f>IF(参照!A918="","",参照!A918)</f>
        <v>A0572</v>
      </c>
      <c r="AV918" s="52" t="str">
        <f>IF(参照!B918="","",参照!B918)</f>
        <v>(株)イシオ</v>
      </c>
      <c r="AW918" s="52">
        <f>IF(参照!C918="","",参照!C918)</f>
        <v>5.0900000000000001E-4</v>
      </c>
      <c r="AX918" s="52" t="str">
        <f>IF(参照!D918="","",参照!D918)</f>
        <v/>
      </c>
      <c r="AY918" s="52">
        <f>IF(参照!E918="","",参照!E918)</f>
        <v>5.7200000000000003E-4</v>
      </c>
      <c r="AZ918" s="52" t="str">
        <f>IF(参照!F918="","",参照!F918)</f>
        <v>(株)イシオ</v>
      </c>
      <c r="BA918" s="52" t="str">
        <f>IF(参照!G918="","",参照!G918)</f>
        <v>(株)イシオ_</v>
      </c>
      <c r="BB918" s="52">
        <f t="shared" si="45"/>
        <v>0.57200000000000006</v>
      </c>
      <c r="BD918" s="52" t="str">
        <f>IF(参照!L918="","",参照!L918)</f>
        <v/>
      </c>
    </row>
    <row r="919" spans="47:56">
      <c r="AU919" s="52" t="str">
        <f>IF(参照!A919="","",参照!A919)</f>
        <v>A0573</v>
      </c>
      <c r="AV919" s="52" t="str">
        <f>IF(参照!B919="","",参照!B919)</f>
        <v>北陸電力ビズ・エナジーソリューション(株)</v>
      </c>
      <c r="AW919" s="52">
        <f>IF(参照!C919="","",参照!C919)</f>
        <v>7.7000000000000007E-4</v>
      </c>
      <c r="AX919" s="52" t="str">
        <f>IF(参照!D919="","",参照!D919)</f>
        <v/>
      </c>
      <c r="AY919" s="52">
        <f>IF(参照!E919="","",参照!E919)</f>
        <v>2.4800000000000001E-4</v>
      </c>
      <c r="AZ919" s="52" t="str">
        <f>IF(参照!F919="","",参照!F919)</f>
        <v>北陸電力ビズ・エナジーソリューション(株)</v>
      </c>
      <c r="BA919" s="52" t="str">
        <f>IF(参照!G919="","",参照!G919)</f>
        <v>北陸電力ビズ・エナジーソリューション(株)_</v>
      </c>
      <c r="BB919" s="52">
        <f t="shared" si="45"/>
        <v>0.248</v>
      </c>
      <c r="BD919" s="52" t="str">
        <f>IF(参照!L919="","",参照!L919)</f>
        <v/>
      </c>
    </row>
    <row r="920" spans="47:56">
      <c r="AU920" s="52" t="str">
        <f>IF(参照!A920="","",参照!A920)</f>
        <v>A0575</v>
      </c>
      <c r="AV920" s="52" t="str">
        <f>IF(参照!B920="","",参照!B920)</f>
        <v>加賀市総合サービス(株)</v>
      </c>
      <c r="AW920" s="52">
        <f>IF(参照!C920="","",参照!C920)</f>
        <v>4.9600000000000002E-4</v>
      </c>
      <c r="AX920" s="52" t="str">
        <f>IF(参照!D920="","",参照!D920)</f>
        <v/>
      </c>
      <c r="AY920" s="52">
        <f>IF(参照!E920="","",参照!E920)</f>
        <v>4.9299999999999995E-4</v>
      </c>
      <c r="AZ920" s="52" t="str">
        <f>IF(参照!F920="","",参照!F920)</f>
        <v>加賀市総合サービス(株)</v>
      </c>
      <c r="BA920" s="52" t="str">
        <f>IF(参照!G920="","",参照!G920)</f>
        <v>加賀市総合サービス(株)_</v>
      </c>
      <c r="BB920" s="52">
        <f t="shared" si="45"/>
        <v>0.49299999999999994</v>
      </c>
      <c r="BD920" s="52" t="str">
        <f>IF(参照!L920="","",参照!L920)</f>
        <v/>
      </c>
    </row>
    <row r="921" spans="47:56">
      <c r="AU921" s="52" t="str">
        <f>IF(参照!A921="","",参照!A921)</f>
        <v>A0577</v>
      </c>
      <c r="AV921" s="52" t="str">
        <f>IF(参照!B921="","",参照!B921)</f>
        <v>丸紅伊那みらいでんき(株)</v>
      </c>
      <c r="AW921" s="52">
        <f>IF(参照!C921="","",参照!C921)</f>
        <v>1.8000000000000001E-4</v>
      </c>
      <c r="AX921" s="52" t="str">
        <f>IF(参照!D921="","",参照!D921)</f>
        <v>メニューA</v>
      </c>
      <c r="AY921" s="52">
        <f>IF(参照!E921="","",参照!E921)</f>
        <v>0</v>
      </c>
      <c r="AZ921" s="52" t="str">
        <f>IF(参照!F921="","",参照!F921)</f>
        <v>丸紅伊那みらいでんき(株)</v>
      </c>
      <c r="BA921" s="52" t="str">
        <f>IF(参照!G921="","",参照!G921)</f>
        <v>丸紅伊那みらいでんき(株)_メニューA</v>
      </c>
      <c r="BB921" s="52">
        <f t="shared" si="45"/>
        <v>0</v>
      </c>
      <c r="BD921" s="52" t="str">
        <f>IF(参照!L921="","",参照!L921)</f>
        <v/>
      </c>
    </row>
    <row r="922" spans="47:56">
      <c r="AU922" s="52" t="str">
        <f>IF(参照!A922="","",参照!A922)</f>
        <v/>
      </c>
      <c r="AV922" s="52" t="str">
        <f>IF(参照!B922="","",参照!B922)</f>
        <v/>
      </c>
      <c r="AW922" s="52" t="str">
        <f>IF(参照!C922="","",参照!C922)</f>
        <v/>
      </c>
      <c r="AX922" s="52" t="str">
        <f>IF(参照!D922="","",参照!D922)</f>
        <v>メニューB(残差)</v>
      </c>
      <c r="AY922" s="52">
        <f>IF(参照!E922="","",参照!E922)</f>
        <v>2.9799999999999998E-4</v>
      </c>
      <c r="AZ922" s="52" t="str">
        <f>IF(参照!F922="","",参照!F922)</f>
        <v>丸紅伊那みらいでんき(株)</v>
      </c>
      <c r="BA922" s="52" t="str">
        <f>IF(参照!G922="","",参照!G922)</f>
        <v>丸紅伊那みらいでんき(株)_メニューB(残差)</v>
      </c>
      <c r="BB922" s="52">
        <f t="shared" si="45"/>
        <v>0.29799999999999999</v>
      </c>
      <c r="BD922" s="52" t="str">
        <f>IF(参照!L922="","",参照!L922)</f>
        <v/>
      </c>
    </row>
    <row r="923" spans="47:56">
      <c r="AU923" s="52" t="str">
        <f>IF(参照!A923="","",参照!A923)</f>
        <v/>
      </c>
      <c r="AV923" s="52" t="str">
        <f>IF(参照!B923="","",参照!B923)</f>
        <v/>
      </c>
      <c r="AW923" s="52" t="str">
        <f>IF(参照!C923="","",参照!C923)</f>
        <v/>
      </c>
      <c r="AX923" s="52" t="str">
        <f>IF(参照!D923="","",参照!D923)</f>
        <v>(参考値)事業者全体</v>
      </c>
      <c r="AY923" s="52">
        <f>IF(参照!E923="","",参照!E923)</f>
        <v>2.9E-4</v>
      </c>
      <c r="AZ923" s="52" t="str">
        <f>IF(参照!F923="","",参照!F923)</f>
        <v>丸紅伊那みらいでんき(株)</v>
      </c>
      <c r="BA923" s="52" t="str">
        <f>IF(参照!G923="","",参照!G923)</f>
        <v>丸紅伊那みらいでんき(株)_(参考値)事業者全体</v>
      </c>
      <c r="BB923" s="52">
        <f t="shared" si="45"/>
        <v>0.28999999999999998</v>
      </c>
      <c r="BD923" s="52" t="str">
        <f>IF(参照!L923="","",参照!L923)</f>
        <v/>
      </c>
    </row>
    <row r="924" spans="47:56">
      <c r="AU924" s="52" t="str">
        <f>IF(参照!A924="","",参照!A924)</f>
        <v>A0578</v>
      </c>
      <c r="AV924" s="52" t="str">
        <f>IF(参照!B924="","",参照!B924)</f>
        <v>富士山エナジー(株)</v>
      </c>
      <c r="AW924" s="52">
        <f>IF(参照!C924="","",参照!C924)</f>
        <v>4.7899999999999999E-4</v>
      </c>
      <c r="AX924" s="52" t="str">
        <f>IF(参照!D924="","",参照!D924)</f>
        <v/>
      </c>
      <c r="AY924" s="52">
        <f>IF(参照!E924="","",参照!E924)</f>
        <v>5.1400000000000003E-4</v>
      </c>
      <c r="AZ924" s="52" t="str">
        <f>IF(参照!F924="","",参照!F924)</f>
        <v>富士山エナジー(株)</v>
      </c>
      <c r="BA924" s="52" t="str">
        <f>IF(参照!G924="","",参照!G924)</f>
        <v>富士山エナジー(株)_</v>
      </c>
      <c r="BB924" s="52">
        <f t="shared" si="45"/>
        <v>0.51400000000000001</v>
      </c>
      <c r="BD924" s="52" t="str">
        <f>IF(参照!L924="","",参照!L924)</f>
        <v/>
      </c>
    </row>
    <row r="925" spans="47:56">
      <c r="AU925" s="52" t="str">
        <f>IF(参照!A925="","",参照!A925)</f>
        <v>A0580</v>
      </c>
      <c r="AV925" s="52" t="str">
        <f>IF(参照!B925="","",参照!B925)</f>
        <v>(株)エナネス</v>
      </c>
      <c r="AW925" s="52">
        <f>IF(参照!C925="","",参照!C925)</f>
        <v>4.6799999999999999E-4</v>
      </c>
      <c r="AX925" s="52" t="str">
        <f>IF(参照!D925="","",参照!D925)</f>
        <v/>
      </c>
      <c r="AY925" s="52">
        <f>IF(参照!E925="","",参照!E925)</f>
        <v>4.4099999999999999E-4</v>
      </c>
      <c r="AZ925" s="52" t="str">
        <f>IF(参照!F925="","",参照!F925)</f>
        <v>(株)エナネス</v>
      </c>
      <c r="BA925" s="52" t="str">
        <f>IF(参照!G925="","",参照!G925)</f>
        <v>(株)エナネス_</v>
      </c>
      <c r="BB925" s="52">
        <f t="shared" si="45"/>
        <v>0.441</v>
      </c>
      <c r="BD925" s="52" t="str">
        <f>IF(参照!L925="","",参照!L925)</f>
        <v/>
      </c>
    </row>
    <row r="926" spans="47:56">
      <c r="AU926" s="52" t="str">
        <f>IF(参照!A926="","",参照!A926)</f>
        <v>A0581</v>
      </c>
      <c r="AV926" s="52" t="str">
        <f>IF(参照!B926="","",参照!B926)</f>
        <v>ＷＳエナジー(株)</v>
      </c>
      <c r="AW926" s="52">
        <f>IF(参照!C926="","",参照!C926)</f>
        <v>3.6400000000000001E-4</v>
      </c>
      <c r="AX926" s="52" t="str">
        <f>IF(参照!D926="","",参照!D926)</f>
        <v>メニューA</v>
      </c>
      <c r="AY926" s="52">
        <f>IF(参照!E926="","",参照!E926)</f>
        <v>0</v>
      </c>
      <c r="AZ926" s="52" t="str">
        <f>IF(参照!F926="","",参照!F926)</f>
        <v>ＷＳエナジー(株)</v>
      </c>
      <c r="BA926" s="52" t="str">
        <f>IF(参照!G926="","",参照!G926)</f>
        <v>ＷＳエナジー(株)_メニューA</v>
      </c>
      <c r="BB926" s="52">
        <f t="shared" si="45"/>
        <v>0</v>
      </c>
      <c r="BD926" s="52" t="str">
        <f>IF(参照!L926="","",参照!L926)</f>
        <v/>
      </c>
    </row>
    <row r="927" spans="47:56">
      <c r="AU927" s="52" t="str">
        <f>IF(参照!A927="","",参照!A927)</f>
        <v/>
      </c>
      <c r="AV927" s="52" t="str">
        <f>IF(参照!B927="","",参照!B927)</f>
        <v/>
      </c>
      <c r="AW927" s="52" t="str">
        <f>IF(参照!C927="","",参照!C927)</f>
        <v/>
      </c>
      <c r="AX927" s="52" t="str">
        <f>IF(参照!D927="","",参照!D927)</f>
        <v>メニューB</v>
      </c>
      <c r="AY927" s="52">
        <f>IF(参照!E927="","",参照!E927)</f>
        <v>1.8000000000000001E-4</v>
      </c>
      <c r="AZ927" s="52" t="str">
        <f>IF(参照!F927="","",参照!F927)</f>
        <v>ＷＳエナジー(株)</v>
      </c>
      <c r="BA927" s="52" t="str">
        <f>IF(参照!G927="","",参照!G927)</f>
        <v>ＷＳエナジー(株)_メニューB</v>
      </c>
      <c r="BB927" s="52">
        <f t="shared" si="45"/>
        <v>0.18000000000000002</v>
      </c>
      <c r="BD927" s="52" t="str">
        <f>IF(参照!L927="","",参照!L927)</f>
        <v/>
      </c>
    </row>
    <row r="928" spans="47:56">
      <c r="AU928" s="52" t="str">
        <f>IF(参照!A928="","",参照!A928)</f>
        <v/>
      </c>
      <c r="AV928" s="52" t="str">
        <f>IF(参照!B928="","",参照!B928)</f>
        <v/>
      </c>
      <c r="AW928" s="52" t="str">
        <f>IF(参照!C928="","",参照!C928)</f>
        <v/>
      </c>
      <c r="AX928" s="52" t="str">
        <f>IF(参照!D928="","",参照!D928)</f>
        <v>メニューC(残差)</v>
      </c>
      <c r="AY928" s="52">
        <f>IF(参照!E928="","",参照!E928)</f>
        <v>3.0800000000000001E-4</v>
      </c>
      <c r="AZ928" s="52" t="str">
        <f>IF(参照!F928="","",参照!F928)</f>
        <v>ＷＳエナジー(株)</v>
      </c>
      <c r="BA928" s="52" t="str">
        <f>IF(参照!G928="","",参照!G928)</f>
        <v>ＷＳエナジー(株)_メニューC(残差)</v>
      </c>
      <c r="BB928" s="52">
        <f t="shared" si="45"/>
        <v>0.308</v>
      </c>
      <c r="BD928" s="52" t="str">
        <f>IF(参照!L928="","",参照!L928)</f>
        <v/>
      </c>
    </row>
    <row r="929" spans="47:56">
      <c r="AU929" s="52" t="str">
        <f>IF(参照!A929="","",参照!A929)</f>
        <v/>
      </c>
      <c r="AV929" s="52" t="str">
        <f>IF(参照!B929="","",参照!B929)</f>
        <v/>
      </c>
      <c r="AW929" s="52" t="str">
        <f>IF(参照!C929="","",参照!C929)</f>
        <v/>
      </c>
      <c r="AX929" s="52" t="str">
        <f>IF(参照!D929="","",参照!D929)</f>
        <v>(参考値)事業者全体</v>
      </c>
      <c r="AY929" s="52">
        <f>IF(参照!E929="","",参照!E929)</f>
        <v>3.7199999999999999E-4</v>
      </c>
      <c r="AZ929" s="52" t="str">
        <f>IF(参照!F929="","",参照!F929)</f>
        <v>ＷＳエナジー(株)</v>
      </c>
      <c r="BA929" s="52" t="str">
        <f>IF(参照!G929="","",参照!G929)</f>
        <v>ＷＳエナジー(株)_(参考値)事業者全体</v>
      </c>
      <c r="BB929" s="52">
        <f t="shared" si="45"/>
        <v>0.372</v>
      </c>
      <c r="BD929" s="52" t="str">
        <f>IF(参照!L929="","",参照!L929)</f>
        <v/>
      </c>
    </row>
    <row r="930" spans="47:56">
      <c r="AU930" s="52" t="str">
        <f>IF(参照!A930="","",参照!A930)</f>
        <v>A0582</v>
      </c>
      <c r="AV930" s="52" t="str">
        <f>IF(参照!B930="","",参照!B930)</f>
        <v>TERA Energy(株)</v>
      </c>
      <c r="AW930" s="52">
        <f>IF(参照!C930="","",参照!C930)</f>
        <v>4.6299999999999998E-4</v>
      </c>
      <c r="AX930" s="52" t="str">
        <f>IF(参照!D930="","",参照!D930)</f>
        <v/>
      </c>
      <c r="AY930" s="52">
        <f>IF(参照!E930="","",参照!E930)</f>
        <v>4.0700000000000003E-4</v>
      </c>
      <c r="AZ930" s="52" t="str">
        <f>IF(参照!F930="","",参照!F930)</f>
        <v>TERA Energy(株)</v>
      </c>
      <c r="BA930" s="52" t="str">
        <f>IF(参照!G930="","",参照!G930)</f>
        <v>TERA Energy(株)_</v>
      </c>
      <c r="BB930" s="52">
        <f t="shared" si="45"/>
        <v>0.40700000000000003</v>
      </c>
      <c r="BD930" s="52" t="str">
        <f>IF(参照!L930="","",参照!L930)</f>
        <v/>
      </c>
    </row>
    <row r="931" spans="47:56">
      <c r="AU931" s="52" t="str">
        <f>IF(参照!A931="","",参照!A931)</f>
        <v>A0583</v>
      </c>
      <c r="AV931" s="52" t="str">
        <f>IF(参照!B931="","",参照!B931)</f>
        <v>(株)ケアネス(旧：(株)ルーア)</v>
      </c>
      <c r="AW931" s="52">
        <f>IF(参照!C931="","",参照!C931)</f>
        <v>4.86E-4</v>
      </c>
      <c r="AX931" s="52" t="str">
        <f>IF(参照!D931="","",参照!D931)</f>
        <v/>
      </c>
      <c r="AY931" s="52">
        <f>IF(参照!E931="","",参照!E931)</f>
        <v>5.2500000000000008E-4</v>
      </c>
      <c r="AZ931" s="52" t="str">
        <f>IF(参照!F931="","",参照!F931)</f>
        <v>(株)ケアネス(旧：(株)ルーア)</v>
      </c>
      <c r="BA931" s="52" t="str">
        <f>IF(参照!G931="","",参照!G931)</f>
        <v>(株)ケアネス(旧：(株)ルーア)_</v>
      </c>
      <c r="BB931" s="52">
        <f t="shared" si="45"/>
        <v>0.52500000000000002</v>
      </c>
      <c r="BD931" s="52" t="str">
        <f>IF(参照!L931="","",参照!L931)</f>
        <v/>
      </c>
    </row>
    <row r="932" spans="47:56">
      <c r="AU932" s="52" t="str">
        <f>IF(参照!A932="","",参照!A932)</f>
        <v>A0584</v>
      </c>
      <c r="AV932" s="52" t="str">
        <f>IF(参照!B932="","",参照!B932)</f>
        <v>ＭＣＰＤ(株)(旧：ＭＣＰＤ合同会社)</v>
      </c>
      <c r="AW932" s="52">
        <f>IF(参照!C932="","",参照!C932)</f>
        <v>3.6600000000000001E-4</v>
      </c>
      <c r="AX932" s="52" t="str">
        <f>IF(参照!D932="","",参照!D932)</f>
        <v>メニューA</v>
      </c>
      <c r="AY932" s="52">
        <f>IF(参照!E932="","",参照!E932)</f>
        <v>0</v>
      </c>
      <c r="AZ932" s="52" t="str">
        <f>IF(参照!F932="","",参照!F932)</f>
        <v>ＭＣＰＤ(株)(旧：ＭＣＰＤ合同会社)</v>
      </c>
      <c r="BA932" s="52" t="str">
        <f>IF(参照!G932="","",参照!G932)</f>
        <v>ＭＣＰＤ(株)(旧：ＭＣＰＤ合同会社)_メニューA</v>
      </c>
      <c r="BB932" s="52">
        <f t="shared" si="45"/>
        <v>0</v>
      </c>
      <c r="BD932" s="52" t="str">
        <f>IF(参照!L932="","",参照!L932)</f>
        <v/>
      </c>
    </row>
    <row r="933" spans="47:56">
      <c r="AU933" s="52" t="str">
        <f>IF(参照!A933="","",参照!A933)</f>
        <v/>
      </c>
      <c r="AV933" s="52" t="str">
        <f>IF(参照!B933="","",参照!B933)</f>
        <v/>
      </c>
      <c r="AW933" s="52" t="str">
        <f>IF(参照!C933="","",参照!C933)</f>
        <v/>
      </c>
      <c r="AX933" s="52" t="str">
        <f>IF(参照!D933="","",参照!D933)</f>
        <v>メニューB</v>
      </c>
      <c r="AY933" s="52">
        <f>IF(参照!E933="","",参照!E933)</f>
        <v>1.95E-4</v>
      </c>
      <c r="AZ933" s="52" t="str">
        <f>IF(参照!F933="","",参照!F933)</f>
        <v>ＭＣＰＤ(株)(旧：ＭＣＰＤ合同会社)</v>
      </c>
      <c r="BA933" s="52" t="str">
        <f>IF(参照!G933="","",参照!G933)</f>
        <v>ＭＣＰＤ(株)(旧：ＭＣＰＤ合同会社)_メニューB</v>
      </c>
      <c r="BB933" s="52">
        <f t="shared" si="45"/>
        <v>0.19500000000000001</v>
      </c>
      <c r="BD933" s="52" t="str">
        <f>IF(参照!L933="","",参照!L933)</f>
        <v/>
      </c>
    </row>
    <row r="934" spans="47:56">
      <c r="AU934" s="52" t="str">
        <f>IF(参照!A934="","",参照!A934)</f>
        <v/>
      </c>
      <c r="AV934" s="52" t="str">
        <f>IF(参照!B934="","",参照!B934)</f>
        <v/>
      </c>
      <c r="AW934" s="52" t="str">
        <f>IF(参照!C934="","",参照!C934)</f>
        <v/>
      </c>
      <c r="AX934" s="52" t="str">
        <f>IF(参照!D934="","",参照!D934)</f>
        <v>(参考値)事業者全体</v>
      </c>
      <c r="AY934" s="52">
        <f>IF(参照!E934="","",参照!E934)</f>
        <v>4.3100000000000001E-4</v>
      </c>
      <c r="AZ934" s="52" t="str">
        <f>IF(参照!F934="","",参照!F934)</f>
        <v>ＭＣＰＤ(株)(旧：ＭＣＰＤ合同会社)</v>
      </c>
      <c r="BA934" s="52" t="str">
        <f>IF(参照!G934="","",参照!G934)</f>
        <v>ＭＣＰＤ(株)(旧：ＭＣＰＤ合同会社)_(参考値)事業者全体</v>
      </c>
      <c r="BB934" s="52">
        <f t="shared" si="45"/>
        <v>0.43099999999999999</v>
      </c>
      <c r="BD934" s="52" t="str">
        <f>IF(参照!L934="","",参照!L934)</f>
        <v/>
      </c>
    </row>
    <row r="935" spans="47:56">
      <c r="AU935" s="52" t="str">
        <f>IF(参照!A935="","",参照!A935)</f>
        <v>A0586</v>
      </c>
      <c r="AV935" s="52" t="str">
        <f>IF(参照!B935="","",参照!B935)</f>
        <v>グリーンシティこばやし(株)</v>
      </c>
      <c r="AW935" s="52">
        <f>IF(参照!C935="","",参照!C935)</f>
        <v>4.28E-4</v>
      </c>
      <c r="AX935" s="52" t="str">
        <f>IF(参照!D935="","",参照!D935)</f>
        <v/>
      </c>
      <c r="AY935" s="52">
        <f>IF(参照!E935="","",参照!E935)</f>
        <v>5.0699999999999996E-4</v>
      </c>
      <c r="AZ935" s="52" t="str">
        <f>IF(参照!F935="","",参照!F935)</f>
        <v>グリーンシティこばやし(株)</v>
      </c>
      <c r="BA935" s="52" t="str">
        <f>IF(参照!G935="","",参照!G935)</f>
        <v>グリーンシティこばやし(株)_</v>
      </c>
      <c r="BB935" s="52">
        <f t="shared" si="45"/>
        <v>0.50700000000000001</v>
      </c>
      <c r="BD935" s="52" t="str">
        <f>IF(参照!L935="","",参照!L935)</f>
        <v/>
      </c>
    </row>
    <row r="936" spans="47:56">
      <c r="AU936" s="52" t="str">
        <f>IF(参照!A936="","",参照!A936)</f>
        <v>A0587</v>
      </c>
      <c r="AV936" s="52" t="str">
        <f>IF(参照!B936="","",参照!B936)</f>
        <v>(株)吉田石油店</v>
      </c>
      <c r="AW936" s="52">
        <f>IF(参照!C936="","",参照!C936)</f>
        <v>3.6400000000000001E-4</v>
      </c>
      <c r="AX936" s="52" t="str">
        <f>IF(参照!D936="","",参照!D936)</f>
        <v/>
      </c>
      <c r="AY936" s="52">
        <f>IF(参照!E936="","",参照!E936)</f>
        <v>3.0800000000000001E-4</v>
      </c>
      <c r="AZ936" s="52" t="str">
        <f>IF(参照!F936="","",参照!F936)</f>
        <v>(株)吉田石油店</v>
      </c>
      <c r="BA936" s="52" t="str">
        <f>IF(参照!G936="","",参照!G936)</f>
        <v>(株)吉田石油店_</v>
      </c>
      <c r="BB936" s="52">
        <f t="shared" si="45"/>
        <v>0.308</v>
      </c>
      <c r="BD936" s="52" t="str">
        <f>IF(参照!L936="","",参照!L936)</f>
        <v/>
      </c>
    </row>
    <row r="937" spans="47:56">
      <c r="AU937" s="52" t="str">
        <f>IF(参照!A937="","",参照!A937)</f>
        <v>A0589</v>
      </c>
      <c r="AV937" s="52" t="str">
        <f>IF(参照!B937="","",参照!B937)</f>
        <v>スマートエナジー熊本(株)</v>
      </c>
      <c r="AW937" s="52">
        <f>IF(参照!C937="","",参照!C937)</f>
        <v>4.5000000000000003E-5</v>
      </c>
      <c r="AX937" s="52" t="str">
        <f>IF(参照!D937="","",参照!D937)</f>
        <v/>
      </c>
      <c r="AY937" s="52">
        <f>IF(参照!E937="","",参照!E937)</f>
        <v>0</v>
      </c>
      <c r="AZ937" s="52" t="str">
        <f>IF(参照!F937="","",参照!F937)</f>
        <v>スマートエナジー熊本(株)</v>
      </c>
      <c r="BA937" s="52" t="str">
        <f>IF(参照!G937="","",参照!G937)</f>
        <v>スマートエナジー熊本(株)_</v>
      </c>
      <c r="BB937" s="52">
        <f t="shared" si="45"/>
        <v>0</v>
      </c>
      <c r="BD937" s="52" t="str">
        <f>IF(参照!L937="","",参照!L937)</f>
        <v/>
      </c>
    </row>
    <row r="938" spans="47:56">
      <c r="AU938" s="52" t="str">
        <f>IF(参照!A938="","",参照!A938)</f>
        <v>A0590</v>
      </c>
      <c r="AV938" s="52" t="str">
        <f>IF(参照!B938="","",参照!B938)</f>
        <v>福山未来エナジー(株)</v>
      </c>
      <c r="AW938" s="52">
        <f>IF(参照!C938="","",参照!C938)</f>
        <v>2.0799999999999999E-4</v>
      </c>
      <c r="AX938" s="52" t="str">
        <f>IF(参照!D938="","",参照!D938)</f>
        <v/>
      </c>
      <c r="AY938" s="52">
        <f>IF(参照!E938="","",参照!E938)</f>
        <v>3.5100000000000002E-4</v>
      </c>
      <c r="AZ938" s="52" t="str">
        <f>IF(参照!F938="","",参照!F938)</f>
        <v>福山未来エナジー(株)</v>
      </c>
      <c r="BA938" s="52" t="str">
        <f>IF(参照!G938="","",参照!G938)</f>
        <v>福山未来エナジー(株)_</v>
      </c>
      <c r="BB938" s="52">
        <f t="shared" si="45"/>
        <v>0.35100000000000003</v>
      </c>
      <c r="BD938" s="52" t="str">
        <f>IF(参照!L938="","",参照!L938)</f>
        <v/>
      </c>
    </row>
    <row r="939" spans="47:56">
      <c r="AU939" s="52" t="str">
        <f>IF(参照!A939="","",参照!A939)</f>
        <v>A0592</v>
      </c>
      <c r="AV939" s="52" t="str">
        <f>IF(参照!B939="","",参照!B939)</f>
        <v>(株)メディオテック</v>
      </c>
      <c r="AW939" s="52">
        <f>IF(参照!C939="","",参照!C939)</f>
        <v>4.95E-4</v>
      </c>
      <c r="AX939" s="52" t="str">
        <f>IF(参照!D939="","",参照!D939)</f>
        <v>メニューA</v>
      </c>
      <c r="AY939" s="52">
        <f>IF(参照!E939="","",参照!E939)</f>
        <v>0</v>
      </c>
      <c r="AZ939" s="52" t="str">
        <f>IF(参照!F939="","",参照!F939)</f>
        <v>(株)メディオテック</v>
      </c>
      <c r="BA939" s="52" t="str">
        <f>IF(参照!G939="","",参照!G939)</f>
        <v>(株)メディオテック_メニューA</v>
      </c>
      <c r="BB939" s="52">
        <f t="shared" si="45"/>
        <v>0</v>
      </c>
      <c r="BD939" s="52" t="str">
        <f>IF(参照!L939="","",参照!L939)</f>
        <v/>
      </c>
    </row>
    <row r="940" spans="47:56">
      <c r="AU940" s="52" t="str">
        <f>IF(参照!A940="","",参照!A940)</f>
        <v/>
      </c>
      <c r="AV940" s="52" t="str">
        <f>IF(参照!B940="","",参照!B940)</f>
        <v/>
      </c>
      <c r="AW940" s="52" t="str">
        <f>IF(参照!C940="","",参照!C940)</f>
        <v/>
      </c>
      <c r="AX940" s="52" t="str">
        <f>IF(参照!D940="","",参照!D940)</f>
        <v>メニューB(残差)</v>
      </c>
      <c r="AY940" s="52">
        <f>IF(参照!E940="","",参照!E940)</f>
        <v>5.1500000000000005E-4</v>
      </c>
      <c r="AZ940" s="52" t="str">
        <f>IF(参照!F940="","",参照!F940)</f>
        <v>(株)メディオテック</v>
      </c>
      <c r="BA940" s="52" t="str">
        <f>IF(参照!G940="","",参照!G940)</f>
        <v>(株)メディオテック_メニューB(残差)</v>
      </c>
      <c r="BB940" s="52">
        <f t="shared" si="45"/>
        <v>0.51500000000000001</v>
      </c>
      <c r="BD940" s="52" t="str">
        <f>IF(参照!L940="","",参照!L940)</f>
        <v/>
      </c>
    </row>
    <row r="941" spans="47:56">
      <c r="AU941" s="52" t="str">
        <f>IF(参照!A941="","",参照!A941)</f>
        <v/>
      </c>
      <c r="AV941" s="52" t="str">
        <f>IF(参照!B941="","",参照!B941)</f>
        <v/>
      </c>
      <c r="AW941" s="52" t="str">
        <f>IF(参照!C941="","",参照!C941)</f>
        <v/>
      </c>
      <c r="AX941" s="52" t="str">
        <f>IF(参照!D941="","",参照!D941)</f>
        <v>(参考値)事業者全体</v>
      </c>
      <c r="AY941" s="52">
        <f>IF(参照!E941="","",参照!E941)</f>
        <v>4.8999999999999998E-4</v>
      </c>
      <c r="AZ941" s="52" t="str">
        <f>IF(参照!F941="","",参照!F941)</f>
        <v>(株)メディオテック</v>
      </c>
      <c r="BA941" s="52" t="str">
        <f>IF(参照!G941="","",参照!G941)</f>
        <v>(株)メディオテック_(参考値)事業者全体</v>
      </c>
      <c r="BB941" s="52">
        <f t="shared" si="45"/>
        <v>0.49</v>
      </c>
      <c r="BD941" s="52" t="str">
        <f>IF(参照!L941="","",参照!L941)</f>
        <v/>
      </c>
    </row>
    <row r="942" spans="47:56">
      <c r="AU942" s="52" t="str">
        <f>IF(参照!A942="","",参照!A942)</f>
        <v>A0593</v>
      </c>
      <c r="AV942" s="52" t="str">
        <f>IF(参照!B942="","",参照!B942)</f>
        <v>(株)Ｓａｎｋｏ　ＩＢ</v>
      </c>
      <c r="AW942" s="52">
        <f>IF(参照!C942="","",参照!C942)</f>
        <v>4.9899999999999999E-4</v>
      </c>
      <c r="AX942" s="52" t="str">
        <f>IF(参照!D942="","",参照!D942)</f>
        <v/>
      </c>
      <c r="AY942" s="52">
        <f>IF(参照!E942="","",参照!E942)</f>
        <v>5.5000000000000003E-4</v>
      </c>
      <c r="AZ942" s="52" t="str">
        <f>IF(参照!F942="","",参照!F942)</f>
        <v>(株)Ｓａｎｋｏ　ＩＢ</v>
      </c>
      <c r="BA942" s="52" t="str">
        <f>IF(参照!G942="","",参照!G942)</f>
        <v>(株)Ｓａｎｋｏ　ＩＢ_</v>
      </c>
      <c r="BB942" s="52">
        <f t="shared" si="45"/>
        <v>0.55000000000000004</v>
      </c>
      <c r="BD942" s="52" t="str">
        <f>IF(参照!L942="","",参照!L942)</f>
        <v/>
      </c>
    </row>
    <row r="943" spans="47:56">
      <c r="AU943" s="52" t="str">
        <f>IF(参照!A943="","",参照!A943)</f>
        <v>A0596</v>
      </c>
      <c r="AV943" s="52" t="str">
        <f>IF(参照!B943="","",参照!B943)</f>
        <v>五島市民電力(株)</v>
      </c>
      <c r="AW943" s="52">
        <f>IF(参照!C943="","",参照!C943)</f>
        <v>3.8699999999999997E-4</v>
      </c>
      <c r="AX943" s="52" t="str">
        <f>IF(参照!D943="","",参照!D943)</f>
        <v>メニューA</v>
      </c>
      <c r="AY943" s="52">
        <f>IF(参照!E943="","",参照!E943)</f>
        <v>0</v>
      </c>
      <c r="AZ943" s="52" t="str">
        <f>IF(参照!F943="","",参照!F943)</f>
        <v>五島市民電力(株)</v>
      </c>
      <c r="BA943" s="52" t="str">
        <f>IF(参照!G943="","",参照!G943)</f>
        <v>五島市民電力(株)_メニューA</v>
      </c>
      <c r="BB943" s="52">
        <f t="shared" si="45"/>
        <v>0</v>
      </c>
      <c r="BD943" s="52" t="str">
        <f>IF(参照!L943="","",参照!L943)</f>
        <v/>
      </c>
    </row>
    <row r="944" spans="47:56">
      <c r="AU944" s="52" t="str">
        <f>IF(参照!A944="","",参照!A944)</f>
        <v/>
      </c>
      <c r="AV944" s="52" t="str">
        <f>IF(参照!B944="","",参照!B944)</f>
        <v/>
      </c>
      <c r="AW944" s="52" t="str">
        <f>IF(参照!C944="","",参照!C944)</f>
        <v/>
      </c>
      <c r="AX944" s="52" t="str">
        <f>IF(参照!D944="","",参照!D944)</f>
        <v>メニューB</v>
      </c>
      <c r="AY944" s="52">
        <f>IF(参照!E944="","",参照!E944)</f>
        <v>0</v>
      </c>
      <c r="AZ944" s="52" t="str">
        <f>IF(参照!F944="","",参照!F944)</f>
        <v>五島市民電力(株)</v>
      </c>
      <c r="BA944" s="52" t="str">
        <f>IF(参照!G944="","",参照!G944)</f>
        <v>五島市民電力(株)_メニューB</v>
      </c>
      <c r="BB944" s="52">
        <f t="shared" si="45"/>
        <v>0</v>
      </c>
      <c r="BD944" s="52" t="str">
        <f>IF(参照!L944="","",参照!L944)</f>
        <v/>
      </c>
    </row>
    <row r="945" spans="47:56">
      <c r="AU945" s="52" t="str">
        <f>IF(参照!A945="","",参照!A945)</f>
        <v/>
      </c>
      <c r="AV945" s="52" t="str">
        <f>IF(参照!B945="","",参照!B945)</f>
        <v/>
      </c>
      <c r="AW945" s="52" t="str">
        <f>IF(参照!C945="","",参照!C945)</f>
        <v/>
      </c>
      <c r="AX945" s="52" t="str">
        <f>IF(参照!D945="","",参照!D945)</f>
        <v>メニューC(残差)</v>
      </c>
      <c r="AY945" s="52">
        <f>IF(参照!E945="","",参照!E945)</f>
        <v>4.4799999999999999E-4</v>
      </c>
      <c r="AZ945" s="52" t="str">
        <f>IF(参照!F945="","",参照!F945)</f>
        <v>五島市民電力(株)</v>
      </c>
      <c r="BA945" s="52" t="str">
        <f>IF(参照!G945="","",参照!G945)</f>
        <v>五島市民電力(株)_メニューC(残差)</v>
      </c>
      <c r="BB945" s="52">
        <f t="shared" si="45"/>
        <v>0.44800000000000001</v>
      </c>
      <c r="BD945" s="52" t="str">
        <f>IF(参照!L945="","",参照!L945)</f>
        <v/>
      </c>
    </row>
    <row r="946" spans="47:56">
      <c r="AU946" s="52" t="str">
        <f>IF(参照!A946="","",参照!A946)</f>
        <v/>
      </c>
      <c r="AV946" s="52" t="str">
        <f>IF(参照!B946="","",参照!B946)</f>
        <v/>
      </c>
      <c r="AW946" s="52" t="str">
        <f>IF(参照!C946="","",参照!C946)</f>
        <v/>
      </c>
      <c r="AX946" s="52" t="str">
        <f>IF(参照!D946="","",参照!D946)</f>
        <v>(参考値)事業者全体</v>
      </c>
      <c r="AY946" s="52">
        <f>IF(参照!E946="","",参照!E946)</f>
        <v>4.1299999999999996E-4</v>
      </c>
      <c r="AZ946" s="52" t="str">
        <f>IF(参照!F946="","",参照!F946)</f>
        <v>五島市民電力(株)</v>
      </c>
      <c r="BA946" s="52" t="str">
        <f>IF(参照!G946="","",参照!G946)</f>
        <v>五島市民電力(株)_(参考値)事業者全体</v>
      </c>
      <c r="BB946" s="52">
        <f t="shared" si="45"/>
        <v>0.41299999999999998</v>
      </c>
      <c r="BD946" s="52" t="str">
        <f>IF(参照!L946="","",参照!L946)</f>
        <v/>
      </c>
    </row>
    <row r="947" spans="47:56">
      <c r="AU947" s="52" t="str">
        <f>IF(参照!A947="","",参照!A947)</f>
        <v>A0597</v>
      </c>
      <c r="AV947" s="52" t="str">
        <f>IF(参照!B947="","",参照!B947)</f>
        <v>電力保全サービス(株)</v>
      </c>
      <c r="AW947" s="52">
        <f>IF(参照!C947="","",参照!C947)</f>
        <v>4.0000000000000002E-4</v>
      </c>
      <c r="AX947" s="52" t="str">
        <f>IF(参照!D947="","",参照!D947)</f>
        <v/>
      </c>
      <c r="AY947" s="52">
        <f>IF(参照!E947="","",参照!E947)</f>
        <v>3.4400000000000001E-4</v>
      </c>
      <c r="AZ947" s="52" t="str">
        <f>IF(参照!F947="","",参照!F947)</f>
        <v>電力保全サービス(株)</v>
      </c>
      <c r="BA947" s="52" t="str">
        <f>IF(参照!G947="","",参照!G947)</f>
        <v>電力保全サービス(株)_</v>
      </c>
      <c r="BB947" s="52">
        <f t="shared" si="45"/>
        <v>0.34400000000000003</v>
      </c>
      <c r="BD947" s="52" t="str">
        <f>IF(参照!L947="","",参照!L947)</f>
        <v/>
      </c>
    </row>
    <row r="948" spans="47:56">
      <c r="AU948" s="52" t="str">
        <f>IF(参照!A948="","",参照!A948)</f>
        <v>A0598</v>
      </c>
      <c r="AV948" s="52" t="str">
        <f>IF(参照!B948="","",参照!B948)</f>
        <v>リストプロパティーズ(株)</v>
      </c>
      <c r="AW948" s="52">
        <f>IF(参照!C948="","",参照!C948)</f>
        <v>5.0100000000000003E-4</v>
      </c>
      <c r="AX948" s="52" t="str">
        <f>IF(参照!D948="","",参照!D948)</f>
        <v/>
      </c>
      <c r="AY948" s="52">
        <f>IF(参照!E948="","",参照!E948)</f>
        <v>5.3799999999999996E-4</v>
      </c>
      <c r="AZ948" s="52" t="str">
        <f>IF(参照!F948="","",参照!F948)</f>
        <v>リストプロパティーズ(株)</v>
      </c>
      <c r="BA948" s="52" t="str">
        <f>IF(参照!G948="","",参照!G948)</f>
        <v>リストプロパティーズ(株)_</v>
      </c>
      <c r="BB948" s="52">
        <f t="shared" si="45"/>
        <v>0.53799999999999992</v>
      </c>
      <c r="BD948" s="52" t="str">
        <f>IF(参照!L948="","",参照!L948)</f>
        <v/>
      </c>
    </row>
    <row r="949" spans="47:56">
      <c r="AU949" s="52" t="str">
        <f>IF(参照!A949="","",参照!A949)</f>
        <v>A0600</v>
      </c>
      <c r="AV949" s="52" t="str">
        <f>IF(参照!B949="","",参照!B949)</f>
        <v>(株)インフォシステム</v>
      </c>
      <c r="AW949" s="52">
        <f>IF(参照!C949="","",参照!C949)</f>
        <v>4.44E-4</v>
      </c>
      <c r="AX949" s="52" t="str">
        <f>IF(参照!D949="","",参照!D949)</f>
        <v/>
      </c>
      <c r="AY949" s="52">
        <f>IF(参照!E949="","",参照!E949)</f>
        <v>4.7699999999999999E-4</v>
      </c>
      <c r="AZ949" s="52" t="str">
        <f>IF(参照!F949="","",参照!F949)</f>
        <v>(株)インフォシステム</v>
      </c>
      <c r="BA949" s="52" t="str">
        <f>IF(参照!G949="","",参照!G949)</f>
        <v>(株)インフォシステム_</v>
      </c>
      <c r="BB949" s="52">
        <f t="shared" si="45"/>
        <v>0.47699999999999998</v>
      </c>
      <c r="BD949" s="52" t="str">
        <f>IF(参照!L949="","",参照!L949)</f>
        <v/>
      </c>
    </row>
    <row r="950" spans="47:56">
      <c r="AU950" s="52" t="str">
        <f>IF(参照!A950="","",参照!A950)</f>
        <v>A0602</v>
      </c>
      <c r="AV950" s="52" t="str">
        <f>IF(参照!B950="","",参照!B950)</f>
        <v>(株)情熱電力</v>
      </c>
      <c r="AW950" s="52">
        <f>IF(参照!C950="","",参照!C950)</f>
        <v>5.2999999999999998E-4</v>
      </c>
      <c r="AX950" s="52" t="str">
        <f>IF(参照!D950="","",参照!D950)</f>
        <v/>
      </c>
      <c r="AY950" s="52">
        <f>IF(参照!E950="","",参照!E950)</f>
        <v>4.7399999999999997E-4</v>
      </c>
      <c r="AZ950" s="52" t="str">
        <f>IF(参照!F950="","",参照!F950)</f>
        <v>(株)情熱電力</v>
      </c>
      <c r="BA950" s="52" t="str">
        <f>IF(参照!G950="","",参照!G950)</f>
        <v>(株)情熱電力_</v>
      </c>
      <c r="BB950" s="52">
        <f t="shared" si="45"/>
        <v>0.47399999999999998</v>
      </c>
      <c r="BD950" s="52" t="str">
        <f>IF(参照!L950="","",参照!L950)</f>
        <v/>
      </c>
    </row>
    <row r="951" spans="47:56">
      <c r="AU951" s="52" t="str">
        <f>IF(参照!A951="","",参照!A951)</f>
        <v>A0603</v>
      </c>
      <c r="AV951" s="52" t="str">
        <f>IF(参照!B951="","",参照!B951)</f>
        <v>バンプーパワートレーディング合同会社</v>
      </c>
      <c r="AW951" s="52">
        <f>IF(参照!C951="","",参照!C951)</f>
        <v>6.8900000000000005E-4</v>
      </c>
      <c r="AX951" s="52" t="str">
        <f>IF(参照!D951="","",参照!D951)</f>
        <v/>
      </c>
      <c r="AY951" s="52">
        <f>IF(参照!E951="","",参照!E951)</f>
        <v>6.2200000000000005E-4</v>
      </c>
      <c r="AZ951" s="52" t="str">
        <f>IF(参照!F951="","",参照!F951)</f>
        <v>バンプーパワートレーディング合同会社</v>
      </c>
      <c r="BA951" s="52" t="str">
        <f>IF(参照!G951="","",参照!G951)</f>
        <v>バンプーパワートレーディング合同会社_</v>
      </c>
      <c r="BB951" s="52">
        <f t="shared" si="45"/>
        <v>0.622</v>
      </c>
      <c r="BD951" s="52" t="str">
        <f>IF(参照!L951="","",参照!L951)</f>
        <v/>
      </c>
    </row>
    <row r="952" spans="47:56">
      <c r="AU952" s="52" t="str">
        <f>IF(参照!A952="","",参照!A952)</f>
        <v>A0604</v>
      </c>
      <c r="AV952" s="52" t="str">
        <f>IF(参照!B952="","",参照!B952)</f>
        <v>(株)エイチティーピー</v>
      </c>
      <c r="AW952" s="52">
        <f>IF(参照!C952="","",参照!C952)</f>
        <v>3.0800000000000001E-4</v>
      </c>
      <c r="AX952" s="52" t="str">
        <f>IF(参照!D952="","",参照!D952)</f>
        <v/>
      </c>
      <c r="AY952" s="52">
        <f>IF(参照!E952="","",参照!E952)</f>
        <v>2.52E-4</v>
      </c>
      <c r="AZ952" s="52" t="str">
        <f>IF(参照!F952="","",参照!F952)</f>
        <v>(株)エイチティーピー</v>
      </c>
      <c r="BA952" s="52" t="str">
        <f>IF(参照!G952="","",参照!G952)</f>
        <v>(株)エイチティーピー_</v>
      </c>
      <c r="BB952" s="52">
        <f t="shared" si="45"/>
        <v>0.252</v>
      </c>
      <c r="BD952" s="52" t="str">
        <f>IF(参照!L952="","",参照!L952)</f>
        <v/>
      </c>
    </row>
    <row r="953" spans="47:56">
      <c r="AU953" s="52" t="str">
        <f>IF(参照!A953="","",参照!A953)</f>
        <v>A0605</v>
      </c>
      <c r="AV953" s="52" t="str">
        <f>IF(参照!B953="","",参照!B953)</f>
        <v>(株)センカク</v>
      </c>
      <c r="AW953" s="52">
        <f>IF(参照!C953="","",参照!C953)</f>
        <v>5.0799999999999999E-4</v>
      </c>
      <c r="AX953" s="52" t="str">
        <f>IF(参照!D953="","",参照!D953)</f>
        <v/>
      </c>
      <c r="AY953" s="52">
        <f>IF(参照!E953="","",参照!E953)</f>
        <v>5.4500000000000002E-4</v>
      </c>
      <c r="AZ953" s="52" t="str">
        <f>IF(参照!F953="","",参照!F953)</f>
        <v>(株)センカク</v>
      </c>
      <c r="BA953" s="52" t="str">
        <f>IF(参照!G953="","",参照!G953)</f>
        <v>(株)センカク_</v>
      </c>
      <c r="BB953" s="52">
        <f t="shared" si="45"/>
        <v>0.54500000000000004</v>
      </c>
      <c r="BD953" s="52" t="str">
        <f>IF(参照!L953="","",参照!L953)</f>
        <v/>
      </c>
    </row>
    <row r="954" spans="47:56">
      <c r="AU954" s="52" t="str">
        <f>IF(参照!A954="","",参照!A954)</f>
        <v>A0606</v>
      </c>
      <c r="AV954" s="52" t="str">
        <f>IF(参照!B954="","",参照!B954)</f>
        <v>新電力いばらき(株)</v>
      </c>
      <c r="AW954" s="52">
        <f>IF(参照!C954="","",参照!C954)</f>
        <v>4.1300000000000001E-4</v>
      </c>
      <c r="AX954" s="52" t="str">
        <f>IF(参照!D954="","",参照!D954)</f>
        <v/>
      </c>
      <c r="AY954" s="52">
        <f>IF(参照!E954="","",参照!E954)</f>
        <v>3.57E-4</v>
      </c>
      <c r="AZ954" s="52" t="str">
        <f>IF(参照!F954="","",参照!F954)</f>
        <v>新電力いばらき(株)</v>
      </c>
      <c r="BA954" s="52" t="str">
        <f>IF(参照!G954="","",参照!G954)</f>
        <v>新電力いばらき(株)_</v>
      </c>
      <c r="BB954" s="52">
        <f t="shared" si="45"/>
        <v>0.35699999999999998</v>
      </c>
      <c r="BD954" s="52" t="str">
        <f>IF(参照!L954="","",参照!L954)</f>
        <v/>
      </c>
    </row>
    <row r="955" spans="47:56">
      <c r="AU955" s="52" t="str">
        <f>IF(参照!A955="","",参照!A955)</f>
        <v>A0607</v>
      </c>
      <c r="AV955" s="52" t="str">
        <f>IF(参照!B955="","",参照!B955)</f>
        <v>緑屋電気(株)</v>
      </c>
      <c r="AW955" s="52">
        <f>IF(参照!C955="","",参照!C955)</f>
        <v>4.4700000000000002E-4</v>
      </c>
      <c r="AX955" s="52" t="str">
        <f>IF(参照!D955="","",参照!D955)</f>
        <v/>
      </c>
      <c r="AY955" s="52">
        <f>IF(参照!E955="","",参照!E955)</f>
        <v>4.8700000000000002E-4</v>
      </c>
      <c r="AZ955" s="52" t="str">
        <f>IF(参照!F955="","",参照!F955)</f>
        <v>緑屋電気(株)</v>
      </c>
      <c r="BA955" s="52" t="str">
        <f>IF(参照!G955="","",参照!G955)</f>
        <v>緑屋電気(株)_</v>
      </c>
      <c r="BB955" s="52">
        <f t="shared" si="45"/>
        <v>0.48700000000000004</v>
      </c>
      <c r="BD955" s="52" t="str">
        <f>IF(参照!L955="","",参照!L955)</f>
        <v/>
      </c>
    </row>
    <row r="956" spans="47:56">
      <c r="AU956" s="52" t="str">
        <f>IF(参照!A956="","",参照!A956)</f>
        <v>A0609</v>
      </c>
      <c r="AV956" s="52" t="str">
        <f>IF(参照!B956="","",参照!B956)</f>
        <v>(株)ミナサポ</v>
      </c>
      <c r="AW956" s="52">
        <f>IF(参照!C956="","",参照!C956)</f>
        <v>3.1700000000000001E-4</v>
      </c>
      <c r="AX956" s="52" t="str">
        <f>IF(参照!D956="","",参照!D956)</f>
        <v/>
      </c>
      <c r="AY956" s="52">
        <f>IF(参照!E956="","",参照!E956)</f>
        <v>2.9999999999999997E-4</v>
      </c>
      <c r="AZ956" s="52" t="str">
        <f>IF(参照!F956="","",参照!F956)</f>
        <v>(株)ミナサポ</v>
      </c>
      <c r="BA956" s="52" t="str">
        <f>IF(参照!G956="","",参照!G956)</f>
        <v>(株)ミナサポ_</v>
      </c>
      <c r="BB956" s="52">
        <f t="shared" si="45"/>
        <v>0.3</v>
      </c>
      <c r="BD956" s="52" t="str">
        <f>IF(参照!L956="","",参照!L956)</f>
        <v/>
      </c>
    </row>
    <row r="957" spans="47:56">
      <c r="AU957" s="52" t="str">
        <f>IF(参照!A957="","",参照!A957)</f>
        <v>A0610</v>
      </c>
      <c r="AV957" s="52" t="str">
        <f>IF(参照!B957="","",参照!B957)</f>
        <v>唐津電力(株)</v>
      </c>
      <c r="AW957" s="52">
        <f>IF(参照!C957="","",参照!C957)</f>
        <v>3.9300000000000001E-4</v>
      </c>
      <c r="AX957" s="52" t="str">
        <f>IF(参照!D957="","",参照!D957)</f>
        <v/>
      </c>
      <c r="AY957" s="52">
        <f>IF(参照!E957="","",参照!E957)</f>
        <v>3.3700000000000001E-4</v>
      </c>
      <c r="AZ957" s="52" t="str">
        <f>IF(参照!F957="","",参照!F957)</f>
        <v>唐津電力(株)</v>
      </c>
      <c r="BA957" s="52" t="str">
        <f>IF(参照!G957="","",参照!G957)</f>
        <v>唐津電力(株)_</v>
      </c>
      <c r="BB957" s="52">
        <f t="shared" si="45"/>
        <v>0.33700000000000002</v>
      </c>
      <c r="BD957" s="52" t="str">
        <f>IF(参照!L957="","",参照!L957)</f>
        <v/>
      </c>
    </row>
    <row r="958" spans="47:56">
      <c r="AU958" s="52" t="str">
        <f>IF(参照!A958="","",参照!A958)</f>
        <v>A0611</v>
      </c>
      <c r="AV958" s="52" t="str">
        <f>IF(参照!B958="","",参照!B958)</f>
        <v>ＲＥ１００電力(株)</v>
      </c>
      <c r="AW958" s="52">
        <f>IF(参照!C958="","",参照!C958)</f>
        <v>1.6000000000000001E-4</v>
      </c>
      <c r="AX958" s="52" t="str">
        <f>IF(参照!D958="","",参照!D958)</f>
        <v>メニューA</v>
      </c>
      <c r="AY958" s="52">
        <f>IF(参照!E958="","",参照!E958)</f>
        <v>0</v>
      </c>
      <c r="AZ958" s="52" t="str">
        <f>IF(参照!F958="","",参照!F958)</f>
        <v>ＲＥ１００電力(株)</v>
      </c>
      <c r="BA958" s="52" t="str">
        <f>IF(参照!G958="","",参照!G958)</f>
        <v>ＲＥ１００電力(株)_メニューA</v>
      </c>
      <c r="BB958" s="52">
        <f t="shared" si="45"/>
        <v>0</v>
      </c>
      <c r="BD958" s="52" t="str">
        <f>IF(参照!L958="","",参照!L958)</f>
        <v/>
      </c>
    </row>
    <row r="959" spans="47:56">
      <c r="AU959" s="52" t="str">
        <f>IF(参照!A959="","",参照!A959)</f>
        <v/>
      </c>
      <c r="AV959" s="52" t="str">
        <f>IF(参照!B959="","",参照!B959)</f>
        <v/>
      </c>
      <c r="AW959" s="52" t="str">
        <f>IF(参照!C959="","",参照!C959)</f>
        <v/>
      </c>
      <c r="AX959" s="52" t="str">
        <f>IF(参照!D959="","",参照!D959)</f>
        <v>メニューB(残差)</v>
      </c>
      <c r="AY959" s="52">
        <f>IF(参照!E959="","",参照!E959)</f>
        <v>8.7100000000000003E-4</v>
      </c>
      <c r="AZ959" s="52" t="str">
        <f>IF(参照!F959="","",参照!F959)</f>
        <v>ＲＥ１００電力(株)</v>
      </c>
      <c r="BA959" s="52" t="str">
        <f>IF(参照!G959="","",参照!G959)</f>
        <v>ＲＥ１００電力(株)_メニューB(残差)</v>
      </c>
      <c r="BB959" s="52">
        <f t="shared" si="45"/>
        <v>0.871</v>
      </c>
      <c r="BD959" s="52" t="str">
        <f>IF(参照!L959="","",参照!L959)</f>
        <v/>
      </c>
    </row>
    <row r="960" spans="47:56">
      <c r="AU960" s="52" t="str">
        <f>IF(参照!A960="","",参照!A960)</f>
        <v/>
      </c>
      <c r="AV960" s="52" t="str">
        <f>IF(参照!B960="","",参照!B960)</f>
        <v/>
      </c>
      <c r="AW960" s="52" t="str">
        <f>IF(参照!C960="","",参照!C960)</f>
        <v/>
      </c>
      <c r="AX960" s="52" t="str">
        <f>IF(参照!D960="","",参照!D960)</f>
        <v>(参考値)事業者全体</v>
      </c>
      <c r="AY960" s="52">
        <f>IF(参照!E960="","",参照!E960)</f>
        <v>0</v>
      </c>
      <c r="AZ960" s="52" t="str">
        <f>IF(参照!F960="","",参照!F960)</f>
        <v>ＲＥ１００電力(株)</v>
      </c>
      <c r="BA960" s="52" t="str">
        <f>IF(参照!G960="","",参照!G960)</f>
        <v>ＲＥ１００電力(株)_(参考値)事業者全体</v>
      </c>
      <c r="BB960" s="52">
        <f t="shared" si="45"/>
        <v>0</v>
      </c>
      <c r="BD960" s="52" t="str">
        <f>IF(参照!L960="","",参照!L960)</f>
        <v/>
      </c>
    </row>
    <row r="961" spans="47:56">
      <c r="AU961" s="52" t="str">
        <f>IF(参照!A961="","",参照!A961)</f>
        <v>A0615</v>
      </c>
      <c r="AV961" s="52" t="str">
        <f>IF(参照!B961="","",参照!B961)</f>
        <v>(株)イーネットワーク</v>
      </c>
      <c r="AW961" s="52">
        <f>IF(参照!C961="","",参照!C961)</f>
        <v>4.5100000000000001E-4</v>
      </c>
      <c r="AX961" s="52" t="str">
        <f>IF(参照!D961="","",参照!D961)</f>
        <v/>
      </c>
      <c r="AY961" s="52">
        <f>IF(参照!E961="","",参照!E961)</f>
        <v>3.9500000000000001E-4</v>
      </c>
      <c r="AZ961" s="52" t="str">
        <f>IF(参照!F961="","",参照!F961)</f>
        <v>(株)イーネットワーク</v>
      </c>
      <c r="BA961" s="52" t="str">
        <f>IF(参照!G961="","",参照!G961)</f>
        <v>(株)イーネットワーク_</v>
      </c>
      <c r="BB961" s="52">
        <f t="shared" si="45"/>
        <v>0.39500000000000002</v>
      </c>
      <c r="BD961" s="52" t="str">
        <f>IF(参照!L961="","",参照!L961)</f>
        <v/>
      </c>
    </row>
    <row r="962" spans="47:56">
      <c r="AU962" s="52" t="str">
        <f>IF(参照!A962="","",参照!A962)</f>
        <v>A0617</v>
      </c>
      <c r="AV962" s="52" t="str">
        <f>IF(参照!B962="","",参照!B962)</f>
        <v>スマートエコエナジー(株)</v>
      </c>
      <c r="AW962" s="52">
        <f>IF(参照!C962="","",参照!C962)</f>
        <v>4.1800000000000002E-4</v>
      </c>
      <c r="AX962" s="52" t="str">
        <f>IF(参照!D962="","",参照!D962)</f>
        <v>メニューA</v>
      </c>
      <c r="AY962" s="52">
        <f>IF(参照!E962="","",参照!E962)</f>
        <v>0</v>
      </c>
      <c r="AZ962" s="52" t="str">
        <f>IF(参照!F962="","",参照!F962)</f>
        <v>スマートエコエナジー(株)</v>
      </c>
      <c r="BA962" s="52" t="str">
        <f>IF(参照!G962="","",参照!G962)</f>
        <v>スマートエコエナジー(株)_メニューA</v>
      </c>
      <c r="BB962" s="52">
        <f t="shared" si="45"/>
        <v>0</v>
      </c>
      <c r="BD962" s="52" t="str">
        <f>IF(参照!L962="","",参照!L962)</f>
        <v/>
      </c>
    </row>
    <row r="963" spans="47:56">
      <c r="AU963" s="52" t="str">
        <f>IF(参照!A963="","",参照!A963)</f>
        <v/>
      </c>
      <c r="AV963" s="52" t="str">
        <f>IF(参照!B963="","",参照!B963)</f>
        <v/>
      </c>
      <c r="AW963" s="52" t="str">
        <f>IF(参照!C963="","",参照!C963)</f>
        <v/>
      </c>
      <c r="AX963" s="52" t="str">
        <f>IF(参照!D963="","",参照!D963)</f>
        <v>メニューB</v>
      </c>
      <c r="AY963" s="52">
        <f>IF(参照!E963="","",参照!E963)</f>
        <v>2.0000000000000001E-4</v>
      </c>
      <c r="AZ963" s="52" t="str">
        <f>IF(参照!F963="","",参照!F963)</f>
        <v>スマートエコエナジー(株)</v>
      </c>
      <c r="BA963" s="52" t="str">
        <f>IF(参照!G963="","",参照!G963)</f>
        <v>スマートエコエナジー(株)_メニューB</v>
      </c>
      <c r="BB963" s="52">
        <f t="shared" si="45"/>
        <v>0.2</v>
      </c>
      <c r="BD963" s="52" t="str">
        <f>IF(参照!L963="","",参照!L963)</f>
        <v/>
      </c>
    </row>
    <row r="964" spans="47:56">
      <c r="AU964" s="52" t="str">
        <f>IF(参照!A964="","",参照!A964)</f>
        <v/>
      </c>
      <c r="AV964" s="52" t="str">
        <f>IF(参照!B964="","",参照!B964)</f>
        <v/>
      </c>
      <c r="AW964" s="52" t="str">
        <f>IF(参照!C964="","",参照!C964)</f>
        <v/>
      </c>
      <c r="AX964" s="52" t="str">
        <f>IF(参照!D964="","",参照!D964)</f>
        <v>メニューC(残差)</v>
      </c>
      <c r="AY964" s="52">
        <f>IF(参照!E964="","",参照!E964)</f>
        <v>4.2400000000000001E-4</v>
      </c>
      <c r="AZ964" s="52" t="str">
        <f>IF(参照!F964="","",参照!F964)</f>
        <v>スマートエコエナジー(株)</v>
      </c>
      <c r="BA964" s="52" t="str">
        <f>IF(参照!G964="","",参照!G964)</f>
        <v>スマートエコエナジー(株)_メニューC(残差)</v>
      </c>
      <c r="BB964" s="52">
        <f t="shared" si="45"/>
        <v>0.42399999999999999</v>
      </c>
      <c r="BD964" s="52" t="str">
        <f>IF(参照!L964="","",参照!L964)</f>
        <v/>
      </c>
    </row>
    <row r="965" spans="47:56">
      <c r="AU965" s="52" t="str">
        <f>IF(参照!A965="","",参照!A965)</f>
        <v/>
      </c>
      <c r="AV965" s="52" t="str">
        <f>IF(参照!B965="","",参照!B965)</f>
        <v/>
      </c>
      <c r="AW965" s="52" t="str">
        <f>IF(参照!C965="","",参照!C965)</f>
        <v/>
      </c>
      <c r="AX965" s="52" t="str">
        <f>IF(参照!D965="","",参照!D965)</f>
        <v>(参考値)事業者全体</v>
      </c>
      <c r="AY965" s="52">
        <f>IF(参照!E965="","",参照!E965)</f>
        <v>3.6099999999999999E-4</v>
      </c>
      <c r="AZ965" s="52" t="str">
        <f>IF(参照!F965="","",参照!F965)</f>
        <v>スマートエコエナジー(株)</v>
      </c>
      <c r="BA965" s="52" t="str">
        <f>IF(参照!G965="","",参照!G965)</f>
        <v>スマートエコエナジー(株)_(参考値)事業者全体</v>
      </c>
      <c r="BB965" s="52">
        <f t="shared" ref="BB965:BB1028" si="46">AY965*1000</f>
        <v>0.36099999999999999</v>
      </c>
      <c r="BD965" s="52" t="str">
        <f>IF(参照!L965="","",参照!L965)</f>
        <v/>
      </c>
    </row>
    <row r="966" spans="47:56">
      <c r="AU966" s="52" t="str">
        <f>IF(参照!A966="","",参照!A966)</f>
        <v>A0620</v>
      </c>
      <c r="AV966" s="52" t="str">
        <f>IF(参照!B966="","",参照!B966)</f>
        <v>(株)ＬＥＮＥＴＳ</v>
      </c>
      <c r="AW966" s="52">
        <f>IF(参照!C966="","",参照!C966)</f>
        <v>4.9700000000000005E-4</v>
      </c>
      <c r="AX966" s="52" t="str">
        <f>IF(参照!D966="","",参照!D966)</f>
        <v/>
      </c>
      <c r="AY966" s="52">
        <f>IF(参照!E966="","",参照!E966)</f>
        <v>5.4199999999999995E-4</v>
      </c>
      <c r="AZ966" s="52" t="str">
        <f>IF(参照!F966="","",参照!F966)</f>
        <v>(株)ＬＥＮＥＴＳ</v>
      </c>
      <c r="BA966" s="52" t="str">
        <f>IF(参照!G966="","",参照!G966)</f>
        <v>(株)ＬＥＮＥＴＳ_</v>
      </c>
      <c r="BB966" s="52">
        <f t="shared" si="46"/>
        <v>0.54199999999999993</v>
      </c>
      <c r="BD966" s="52" t="str">
        <f>IF(参照!L966="","",参照!L966)</f>
        <v/>
      </c>
    </row>
    <row r="967" spans="47:56">
      <c r="AU967" s="52" t="str">
        <f>IF(参照!A967="","",参照!A967)</f>
        <v>A0622</v>
      </c>
      <c r="AV967" s="52" t="str">
        <f>IF(参照!B967="","",参照!B967)</f>
        <v>アイエスジー(株)</v>
      </c>
      <c r="AW967" s="52">
        <f>IF(参照!C967="","",参照!C967)</f>
        <v>5.71E-4</v>
      </c>
      <c r="AX967" s="52" t="str">
        <f>IF(参照!D967="","",参照!D967)</f>
        <v/>
      </c>
      <c r="AY967" s="52">
        <f>IF(参照!E967="","",参照!E967)</f>
        <v>5.1500000000000005E-4</v>
      </c>
      <c r="AZ967" s="52" t="str">
        <f>IF(参照!F967="","",参照!F967)</f>
        <v>アイエスジー(株)</v>
      </c>
      <c r="BA967" s="52" t="str">
        <f>IF(参照!G967="","",参照!G967)</f>
        <v>アイエスジー(株)_</v>
      </c>
      <c r="BB967" s="52">
        <f t="shared" si="46"/>
        <v>0.51500000000000001</v>
      </c>
      <c r="BD967" s="52" t="str">
        <f>IF(参照!L967="","",参照!L967)</f>
        <v/>
      </c>
    </row>
    <row r="968" spans="47:56">
      <c r="AU968" s="52" t="str">
        <f>IF(参照!A968="","",参照!A968)</f>
        <v>A0623</v>
      </c>
      <c r="AV968" s="52" t="str">
        <f>IF(参照!B968="","",参照!B968)</f>
        <v>(株)富士山電力</v>
      </c>
      <c r="AW968" s="52">
        <f>IF(参照!C968="","",参照!C968)</f>
        <v>4.8200000000000001E-4</v>
      </c>
      <c r="AX968" s="52" t="str">
        <f>IF(参照!D968="","",参照!D968)</f>
        <v/>
      </c>
      <c r="AY968" s="52">
        <f>IF(参照!E968="","",参照!E968)</f>
        <v>5.04E-4</v>
      </c>
      <c r="AZ968" s="52" t="str">
        <f>IF(参照!F968="","",参照!F968)</f>
        <v>(株)富士山電力</v>
      </c>
      <c r="BA968" s="52" t="str">
        <f>IF(参照!G968="","",参照!G968)</f>
        <v>(株)富士山電力_</v>
      </c>
      <c r="BB968" s="52">
        <f t="shared" si="46"/>
        <v>0.504</v>
      </c>
      <c r="BD968" s="52" t="str">
        <f>IF(参照!L968="","",参照!L968)</f>
        <v/>
      </c>
    </row>
    <row r="969" spans="47:56">
      <c r="AU969" s="52" t="str">
        <f>IF(参照!A969="","",参照!A969)</f>
        <v>A0624</v>
      </c>
      <c r="AV969" s="52" t="str">
        <f>IF(参照!B969="","",参照!B969)</f>
        <v>(株)エネクル(旧：堀川産業(株))</v>
      </c>
      <c r="AW969" s="52">
        <f>IF(参照!C969="","",参照!C969)</f>
        <v>3.6400000000000001E-4</v>
      </c>
      <c r="AX969" s="52" t="str">
        <f>IF(参照!D969="","",参照!D969)</f>
        <v/>
      </c>
      <c r="AY969" s="52">
        <f>IF(参照!E969="","",参照!E969)</f>
        <v>3.0800000000000001E-4</v>
      </c>
      <c r="AZ969" s="52" t="str">
        <f>IF(参照!F969="","",参照!F969)</f>
        <v>(株)エネクル(旧：堀川産業(株))</v>
      </c>
      <c r="BA969" s="52" t="str">
        <f>IF(参照!G969="","",参照!G969)</f>
        <v>(株)エネクル(旧：堀川産業(株))_</v>
      </c>
      <c r="BB969" s="52">
        <f t="shared" si="46"/>
        <v>0.308</v>
      </c>
      <c r="BD969" s="52" t="str">
        <f>IF(参照!L969="","",参照!L969)</f>
        <v/>
      </c>
    </row>
    <row r="970" spans="47:56">
      <c r="AU970" s="52" t="str">
        <f>IF(参照!A970="","",参照!A970)</f>
        <v>A0627</v>
      </c>
      <c r="AV970" s="52" t="str">
        <f>IF(参照!B970="","",参照!B970)</f>
        <v>フィンテックラボ協同組合</v>
      </c>
      <c r="AW970" s="52">
        <f>IF(参照!C970="","",参照!C970)</f>
        <v>4.9600000000000002E-4</v>
      </c>
      <c r="AX970" s="52" t="str">
        <f>IF(参照!D970="","",参照!D970)</f>
        <v/>
      </c>
      <c r="AY970" s="52">
        <f>IF(参照!E970="","",参照!E970)</f>
        <v>5.4699999999999996E-4</v>
      </c>
      <c r="AZ970" s="52" t="str">
        <f>IF(参照!F970="","",参照!F970)</f>
        <v>フィンテックラボ協同組合</v>
      </c>
      <c r="BA970" s="52" t="str">
        <f>IF(参照!G970="","",参照!G970)</f>
        <v>フィンテックラボ協同組合_</v>
      </c>
      <c r="BB970" s="52">
        <f t="shared" si="46"/>
        <v>0.54699999999999993</v>
      </c>
      <c r="BD970" s="52" t="str">
        <f>IF(参照!L970="","",参照!L970)</f>
        <v/>
      </c>
    </row>
    <row r="971" spans="47:56">
      <c r="AU971" s="52" t="str">
        <f>IF(参照!A971="","",参照!A971)</f>
        <v>A0629</v>
      </c>
      <c r="AV971" s="52" t="str">
        <f>IF(参照!B971="","",参照!B971)</f>
        <v>新電力新潟(株)</v>
      </c>
      <c r="AW971" s="52">
        <f>IF(参照!C971="","",参照!C971)</f>
        <v>3.79E-4</v>
      </c>
      <c r="AX971" s="52" t="str">
        <f>IF(参照!D971="","",参照!D971)</f>
        <v/>
      </c>
      <c r="AY971" s="52">
        <f>IF(参照!E971="","",参照!E971)</f>
        <v>3.2299999999999999E-4</v>
      </c>
      <c r="AZ971" s="52" t="str">
        <f>IF(参照!F971="","",参照!F971)</f>
        <v>新電力新潟(株)</v>
      </c>
      <c r="BA971" s="52" t="str">
        <f>IF(参照!G971="","",参照!G971)</f>
        <v>新電力新潟(株)_</v>
      </c>
      <c r="BB971" s="52">
        <f t="shared" si="46"/>
        <v>0.32300000000000001</v>
      </c>
      <c r="BD971" s="52" t="str">
        <f>IF(参照!L971="","",参照!L971)</f>
        <v/>
      </c>
    </row>
    <row r="972" spans="47:56">
      <c r="AU972" s="52" t="str">
        <f>IF(参照!A972="","",参照!A972)</f>
        <v>A0630</v>
      </c>
      <c r="AV972" s="52" t="str">
        <f>IF(参照!B972="","",参照!B972)</f>
        <v>(株)タケエイでんき(旧：(株)横須賀アーバンウッドパワー)</v>
      </c>
      <c r="AW972" s="52">
        <f>IF(参照!C972="","",参照!C972)</f>
        <v>1.15E-4</v>
      </c>
      <c r="AX972" s="52" t="str">
        <f>IF(参照!D972="","",参照!D972)</f>
        <v/>
      </c>
      <c r="AY972" s="52">
        <f>IF(参照!E972="","",参照!E972)</f>
        <v>4.4799999999999999E-4</v>
      </c>
      <c r="AZ972" s="52" t="str">
        <f>IF(参照!F972="","",参照!F972)</f>
        <v>(株)タケエイでんき(旧：(株)横須賀アーバンウッドパワー)</v>
      </c>
      <c r="BA972" s="52" t="str">
        <f>IF(参照!G972="","",参照!G972)</f>
        <v>(株)タケエイでんき(旧：(株)横須賀アーバンウッドパワー)_</v>
      </c>
      <c r="BB972" s="52">
        <f t="shared" si="46"/>
        <v>0.44800000000000001</v>
      </c>
      <c r="BD972" s="52" t="str">
        <f>IF(参照!L972="","",参照!L972)</f>
        <v/>
      </c>
    </row>
    <row r="973" spans="47:56">
      <c r="AU973" s="52" t="str">
        <f>IF(参照!A973="","",参照!A973)</f>
        <v>A0631</v>
      </c>
      <c r="AV973" s="52" t="str">
        <f>IF(参照!B973="","",参照!B973)</f>
        <v>気仙沼グリーンエナジー(株)</v>
      </c>
      <c r="AW973" s="52">
        <f>IF(参照!C973="","",参照!C973)</f>
        <v>2.7900000000000001E-4</v>
      </c>
      <c r="AX973" s="52" t="str">
        <f>IF(参照!D973="","",参照!D973)</f>
        <v>メニューA</v>
      </c>
      <c r="AY973" s="52">
        <f>IF(参照!E973="","",参照!E973)</f>
        <v>0</v>
      </c>
      <c r="AZ973" s="52" t="str">
        <f>IF(参照!F973="","",参照!F973)</f>
        <v>気仙沼グリーンエナジー(株)</v>
      </c>
      <c r="BA973" s="52" t="str">
        <f>IF(参照!G973="","",参照!G973)</f>
        <v>気仙沼グリーンエナジー(株)_メニューA</v>
      </c>
      <c r="BB973" s="52">
        <f t="shared" si="46"/>
        <v>0</v>
      </c>
      <c r="BD973" s="52" t="str">
        <f>IF(参照!L973="","",参照!L973)</f>
        <v/>
      </c>
    </row>
    <row r="974" spans="47:56">
      <c r="AU974" s="52" t="str">
        <f>IF(参照!A974="","",参照!A974)</f>
        <v/>
      </c>
      <c r="AV974" s="52" t="str">
        <f>IF(参照!B974="","",参照!B974)</f>
        <v/>
      </c>
      <c r="AW974" s="52" t="str">
        <f>IF(参照!C974="","",参照!C974)</f>
        <v/>
      </c>
      <c r="AX974" s="52" t="str">
        <f>IF(参照!D974="","",参照!D974)</f>
        <v>メニューB(残差)</v>
      </c>
      <c r="AY974" s="52">
        <f>IF(参照!E974="","",参照!E974)</f>
        <v>5.4199999999999995E-4</v>
      </c>
      <c r="AZ974" s="52" t="str">
        <f>IF(参照!F974="","",参照!F974)</f>
        <v>気仙沼グリーンエナジー(株)</v>
      </c>
      <c r="BA974" s="52" t="str">
        <f>IF(参照!G974="","",参照!G974)</f>
        <v>気仙沼グリーンエナジー(株)_メニューB(残差)</v>
      </c>
      <c r="BB974" s="52">
        <f t="shared" si="46"/>
        <v>0.54199999999999993</v>
      </c>
      <c r="BD974" s="52" t="str">
        <f>IF(参照!L974="","",参照!L974)</f>
        <v/>
      </c>
    </row>
    <row r="975" spans="47:56">
      <c r="AU975" s="52" t="str">
        <f>IF(参照!A975="","",参照!A975)</f>
        <v/>
      </c>
      <c r="AV975" s="52" t="str">
        <f>IF(参照!B975="","",参照!B975)</f>
        <v/>
      </c>
      <c r="AW975" s="52" t="str">
        <f>IF(参照!C975="","",参照!C975)</f>
        <v/>
      </c>
      <c r="AX975" s="52" t="str">
        <f>IF(参照!D975="","",参照!D975)</f>
        <v>(参考値)事業者全体</v>
      </c>
      <c r="AY975" s="52">
        <f>IF(参照!E975="","",参照!E975)</f>
        <v>5.4699999999999996E-4</v>
      </c>
      <c r="AZ975" s="52" t="str">
        <f>IF(参照!F975="","",参照!F975)</f>
        <v>気仙沼グリーンエナジー(株)</v>
      </c>
      <c r="BA975" s="52" t="str">
        <f>IF(参照!G975="","",参照!G975)</f>
        <v>気仙沼グリーンエナジー(株)_(参考値)事業者全体</v>
      </c>
      <c r="BB975" s="52">
        <f t="shared" si="46"/>
        <v>0.54699999999999993</v>
      </c>
      <c r="BD975" s="52" t="str">
        <f>IF(参照!L975="","",参照!L975)</f>
        <v/>
      </c>
    </row>
    <row r="976" spans="47:56">
      <c r="AU976" s="52" t="str">
        <f>IF(参照!A976="","",参照!A976)</f>
        <v>A0632</v>
      </c>
      <c r="AV976" s="52" t="str">
        <f>IF(参照!B976="","",参照!B976)</f>
        <v>(株)ユーラスグリーンエナジー</v>
      </c>
      <c r="AW976" s="52">
        <f>IF(参照!C976="","",参照!C976)</f>
        <v>3.1199999999999999E-4</v>
      </c>
      <c r="AX976" s="52" t="str">
        <f>IF(参照!D976="","",参照!D976)</f>
        <v>メニューA</v>
      </c>
      <c r="AY976" s="52">
        <f>IF(参照!E976="","",参照!E976)</f>
        <v>0</v>
      </c>
      <c r="AZ976" s="52" t="str">
        <f>IF(参照!F976="","",参照!F976)</f>
        <v>(株)ユーラスグリーンエナジー</v>
      </c>
      <c r="BA976" s="52" t="str">
        <f>IF(参照!G976="","",参照!G976)</f>
        <v>(株)ユーラスグリーンエナジー_メニューA</v>
      </c>
      <c r="BB976" s="52">
        <f t="shared" si="46"/>
        <v>0</v>
      </c>
      <c r="BD976" s="52" t="str">
        <f>IF(参照!L976="","",参照!L976)</f>
        <v/>
      </c>
    </row>
    <row r="977" spans="47:56">
      <c r="AU977" s="52" t="str">
        <f>IF(参照!A977="","",参照!A977)</f>
        <v/>
      </c>
      <c r="AV977" s="52" t="str">
        <f>IF(参照!B977="","",参照!B977)</f>
        <v/>
      </c>
      <c r="AW977" s="52" t="str">
        <f>IF(参照!C977="","",参照!C977)</f>
        <v/>
      </c>
      <c r="AX977" s="52" t="str">
        <f>IF(参照!D977="","",参照!D977)</f>
        <v>メニューB(残差)</v>
      </c>
      <c r="AY977" s="52">
        <f>IF(参照!E977="","",参照!E977)</f>
        <v>0</v>
      </c>
      <c r="AZ977" s="52" t="str">
        <f>IF(参照!F977="","",参照!F977)</f>
        <v>(株)ユーラスグリーンエナジー</v>
      </c>
      <c r="BA977" s="52" t="str">
        <f>IF(参照!G977="","",参照!G977)</f>
        <v>(株)ユーラスグリーンエナジー_メニューB(残差)</v>
      </c>
      <c r="BB977" s="52">
        <f t="shared" si="46"/>
        <v>0</v>
      </c>
      <c r="BD977" s="52" t="str">
        <f>IF(参照!L977="","",参照!L977)</f>
        <v/>
      </c>
    </row>
    <row r="978" spans="47:56">
      <c r="AU978" s="52" t="str">
        <f>IF(参照!A978="","",参照!A978)</f>
        <v/>
      </c>
      <c r="AV978" s="52" t="str">
        <f>IF(参照!B978="","",参照!B978)</f>
        <v/>
      </c>
      <c r="AW978" s="52" t="str">
        <f>IF(参照!C978="","",参照!C978)</f>
        <v/>
      </c>
      <c r="AX978" s="52" t="str">
        <f>IF(参照!D978="","",参照!D978)</f>
        <v>(参考値)事業者全体</v>
      </c>
      <c r="AY978" s="52">
        <f>IF(参照!E978="","",参照!E978)</f>
        <v>2.1999999999999999E-5</v>
      </c>
      <c r="AZ978" s="52" t="str">
        <f>IF(参照!F978="","",参照!F978)</f>
        <v>(株)ユーラスグリーンエナジー</v>
      </c>
      <c r="BA978" s="52" t="str">
        <f>IF(参照!G978="","",参照!G978)</f>
        <v>(株)ユーラスグリーンエナジー_(参考値)事業者全体</v>
      </c>
      <c r="BB978" s="52">
        <f t="shared" si="46"/>
        <v>2.1999999999999999E-2</v>
      </c>
      <c r="BD978" s="52" t="str">
        <f>IF(参照!L978="","",参照!L978)</f>
        <v/>
      </c>
    </row>
    <row r="979" spans="47:56">
      <c r="AU979" s="52" t="str">
        <f>IF(参照!A979="","",参照!A979)</f>
        <v>A0633</v>
      </c>
      <c r="AV979" s="52" t="str">
        <f>IF(参照!B979="","",参照!B979)</f>
        <v>(株)サイホープロパティーズ</v>
      </c>
      <c r="AW979" s="52">
        <f>IF(参照!C979="","",参照!C979)</f>
        <v>5.8200000000000005E-4</v>
      </c>
      <c r="AX979" s="52" t="str">
        <f>IF(参照!D979="","",参照!D979)</f>
        <v/>
      </c>
      <c r="AY979" s="52">
        <f>IF(参照!E979="","",参照!E979)</f>
        <v>6.5300000000000004E-4</v>
      </c>
      <c r="AZ979" s="52" t="str">
        <f>IF(参照!F979="","",参照!F979)</f>
        <v>(株)サイホープロパティーズ</v>
      </c>
      <c r="BA979" s="52" t="str">
        <f>IF(参照!G979="","",参照!G979)</f>
        <v>(株)サイホープロパティーズ_</v>
      </c>
      <c r="BB979" s="52">
        <f t="shared" si="46"/>
        <v>0.65300000000000002</v>
      </c>
      <c r="BD979" s="52" t="str">
        <f>IF(参照!L979="","",参照!L979)</f>
        <v/>
      </c>
    </row>
    <row r="980" spans="47:56">
      <c r="AU980" s="52" t="str">
        <f>IF(参照!A980="","",参照!A980)</f>
        <v>A0636</v>
      </c>
      <c r="AV980" s="52" t="str">
        <f>IF(参照!B980="","",参照!B980)</f>
        <v>生活協同組合コープながの</v>
      </c>
      <c r="AW980" s="52">
        <f>IF(参照!C980="","",参照!C980)</f>
        <v>3.7199999999999999E-4</v>
      </c>
      <c r="AX980" s="52" t="str">
        <f>IF(参照!D980="","",参照!D980)</f>
        <v/>
      </c>
      <c r="AY980" s="52">
        <f>IF(参照!E980="","",参照!E980)</f>
        <v>3.1599999999999998E-4</v>
      </c>
      <c r="AZ980" s="52" t="str">
        <f>IF(参照!F980="","",参照!F980)</f>
        <v>生活協同組合コープながの</v>
      </c>
      <c r="BA980" s="52" t="str">
        <f>IF(参照!G980="","",参照!G980)</f>
        <v>生活協同組合コープながの_</v>
      </c>
      <c r="BB980" s="52">
        <f t="shared" si="46"/>
        <v>0.316</v>
      </c>
      <c r="BD980" s="52" t="str">
        <f>IF(参照!L980="","",参照!L980)</f>
        <v/>
      </c>
    </row>
    <row r="981" spans="47:56">
      <c r="AU981" s="52" t="str">
        <f>IF(参照!A981="","",参照!A981)</f>
        <v>A0637</v>
      </c>
      <c r="AV981" s="52" t="str">
        <f>IF(参照!B981="","",参照!B981)</f>
        <v>京セラ関電エナジー合同会社</v>
      </c>
      <c r="AW981" s="52">
        <f>IF(参照!C981="","",参照!C981)</f>
        <v>6.3699999999999998E-4</v>
      </c>
      <c r="AX981" s="52" t="str">
        <f>IF(参照!D981="","",参照!D981)</f>
        <v/>
      </c>
      <c r="AY981" s="52">
        <f>IF(参照!E981="","",参照!E981)</f>
        <v>6.0300000000000002E-4</v>
      </c>
      <c r="AZ981" s="52" t="str">
        <f>IF(参照!F981="","",参照!F981)</f>
        <v>京セラ関電エナジー合同会社</v>
      </c>
      <c r="BA981" s="52" t="str">
        <f>IF(参照!G981="","",参照!G981)</f>
        <v>京セラ関電エナジー合同会社_</v>
      </c>
      <c r="BB981" s="52">
        <f t="shared" si="46"/>
        <v>0.60299999999999998</v>
      </c>
      <c r="BD981" s="52" t="str">
        <f>IF(参照!L981="","",参照!L981)</f>
        <v/>
      </c>
    </row>
    <row r="982" spans="47:56">
      <c r="AU982" s="52" t="str">
        <f>IF(参照!A982="","",参照!A982)</f>
        <v>A0639</v>
      </c>
      <c r="AV982" s="52" t="str">
        <f>IF(参照!B982="","",参照!B982)</f>
        <v>酒田天然瓦斯(株)</v>
      </c>
      <c r="AW982" s="52">
        <f>IF(参照!C982="","",参照!C982)</f>
        <v>3.6400000000000001E-4</v>
      </c>
      <c r="AX982" s="52" t="str">
        <f>IF(参照!D982="","",参照!D982)</f>
        <v/>
      </c>
      <c r="AY982" s="52">
        <f>IF(参照!E982="","",参照!E982)</f>
        <v>3.0800000000000001E-4</v>
      </c>
      <c r="AZ982" s="52" t="str">
        <f>IF(参照!F982="","",参照!F982)</f>
        <v>酒田天然瓦斯(株)</v>
      </c>
      <c r="BA982" s="52" t="str">
        <f>IF(参照!G982="","",参照!G982)</f>
        <v>酒田天然瓦斯(株)_</v>
      </c>
      <c r="BB982" s="52">
        <f t="shared" si="46"/>
        <v>0.308</v>
      </c>
      <c r="BD982" s="52" t="str">
        <f>IF(参照!L982="","",参照!L982)</f>
        <v/>
      </c>
    </row>
    <row r="983" spans="47:56">
      <c r="AU983" s="52" t="str">
        <f>IF(参照!A983="","",参照!A983)</f>
        <v>A0640</v>
      </c>
      <c r="AV983" s="52" t="str">
        <f>IF(参照!B983="","",参照!B983)</f>
        <v>東亜ガス(株)</v>
      </c>
      <c r="AW983" s="52">
        <f>IF(参照!C983="","",参照!C983)</f>
        <v>5.0699999999999996E-4</v>
      </c>
      <c r="AX983" s="52" t="str">
        <f>IF(参照!D983="","",参照!D983)</f>
        <v/>
      </c>
      <c r="AY983" s="52">
        <f>IF(参照!E983="","",参照!E983)</f>
        <v>5.4100000000000003E-4</v>
      </c>
      <c r="AZ983" s="52" t="str">
        <f>IF(参照!F983="","",参照!F983)</f>
        <v>東亜ガス(株)</v>
      </c>
      <c r="BA983" s="52" t="str">
        <f>IF(参照!G983="","",参照!G983)</f>
        <v>東亜ガス(株)_</v>
      </c>
      <c r="BB983" s="52">
        <f t="shared" si="46"/>
        <v>0.54100000000000004</v>
      </c>
      <c r="BD983" s="52" t="str">
        <f>IF(参照!L983="","",参照!L983)</f>
        <v/>
      </c>
    </row>
    <row r="984" spans="47:56">
      <c r="AU984" s="52" t="str">
        <f>IF(参照!A984="","",参照!A984)</f>
        <v>A0641</v>
      </c>
      <c r="AV984" s="52" t="str">
        <f>IF(参照!B984="","",参照!B984)</f>
        <v>(株)三河の山里コミュニティパワー</v>
      </c>
      <c r="AW984" s="52">
        <f>IF(参照!C984="","",参照!C984)</f>
        <v>3.6400000000000001E-4</v>
      </c>
      <c r="AX984" s="52" t="str">
        <f>IF(参照!D984="","",参照!D984)</f>
        <v/>
      </c>
      <c r="AY984" s="52">
        <f>IF(参照!E984="","",参照!E984)</f>
        <v>3.0800000000000001E-4</v>
      </c>
      <c r="AZ984" s="52" t="str">
        <f>IF(参照!F984="","",参照!F984)</f>
        <v>(株)三河の山里コミュニティパワー</v>
      </c>
      <c r="BA984" s="52" t="str">
        <f>IF(参照!G984="","",参照!G984)</f>
        <v>(株)三河の山里コミュニティパワー_</v>
      </c>
      <c r="BB984" s="52">
        <f t="shared" si="46"/>
        <v>0.308</v>
      </c>
      <c r="BD984" s="52" t="str">
        <f>IF(参照!L984="","",参照!L984)</f>
        <v/>
      </c>
    </row>
    <row r="985" spans="47:56">
      <c r="AU985" s="52" t="str">
        <f>IF(参照!A985="","",参照!A985)</f>
        <v>A0642</v>
      </c>
      <c r="AV985" s="52" t="str">
        <f>IF(参照!B985="","",参照!B985)</f>
        <v>新潟スワンエナジー(株)</v>
      </c>
      <c r="AW985" s="52">
        <f>IF(参照!C985="","",参照!C985)</f>
        <v>1.03E-4</v>
      </c>
      <c r="AX985" s="52" t="str">
        <f>IF(参照!D985="","",参照!D985)</f>
        <v>メニューA</v>
      </c>
      <c r="AY985" s="52">
        <f>IF(参照!E985="","",参照!E985)</f>
        <v>0</v>
      </c>
      <c r="AZ985" s="52" t="str">
        <f>IF(参照!F985="","",参照!F985)</f>
        <v>新潟スワンエナジー(株)</v>
      </c>
      <c r="BA985" s="52" t="str">
        <f>IF(参照!G985="","",参照!G985)</f>
        <v>新潟スワンエナジー(株)_メニューA</v>
      </c>
      <c r="BB985" s="52">
        <f t="shared" si="46"/>
        <v>0</v>
      </c>
      <c r="BD985" s="52" t="str">
        <f>IF(参照!L985="","",参照!L985)</f>
        <v/>
      </c>
    </row>
    <row r="986" spans="47:56">
      <c r="AU986" s="52" t="str">
        <f>IF(参照!A986="","",参照!A986)</f>
        <v/>
      </c>
      <c r="AV986" s="52" t="str">
        <f>IF(参照!B986="","",参照!B986)</f>
        <v/>
      </c>
      <c r="AW986" s="52" t="str">
        <f>IF(参照!C986="","",参照!C986)</f>
        <v/>
      </c>
      <c r="AX986" s="52" t="str">
        <f>IF(参照!D986="","",参照!D986)</f>
        <v>メニューB</v>
      </c>
      <c r="AY986" s="52">
        <f>IF(参照!E986="","",参照!E986)</f>
        <v>2.9E-4</v>
      </c>
      <c r="AZ986" s="52" t="str">
        <f>IF(参照!F986="","",参照!F986)</f>
        <v>新潟スワンエナジー(株)</v>
      </c>
      <c r="BA986" s="52" t="str">
        <f>IF(参照!G986="","",参照!G986)</f>
        <v>新潟スワンエナジー(株)_メニューB</v>
      </c>
      <c r="BB986" s="52">
        <f t="shared" si="46"/>
        <v>0.28999999999999998</v>
      </c>
      <c r="BD986" s="52" t="str">
        <f>IF(参照!L986="","",参照!L986)</f>
        <v/>
      </c>
    </row>
    <row r="987" spans="47:56">
      <c r="AU987" s="52" t="str">
        <f>IF(参照!A987="","",参照!A987)</f>
        <v/>
      </c>
      <c r="AV987" s="52" t="str">
        <f>IF(参照!B987="","",参照!B987)</f>
        <v/>
      </c>
      <c r="AW987" s="52" t="str">
        <f>IF(参照!C987="","",参照!C987)</f>
        <v/>
      </c>
      <c r="AX987" s="52" t="str">
        <f>IF(参照!D987="","",参照!D987)</f>
        <v>メニューC</v>
      </c>
      <c r="AY987" s="52">
        <f>IF(参照!E987="","",参照!E987)</f>
        <v>2.7599999999999999E-4</v>
      </c>
      <c r="AZ987" s="52" t="str">
        <f>IF(参照!F987="","",参照!F987)</f>
        <v>新潟スワンエナジー(株)</v>
      </c>
      <c r="BA987" s="52" t="str">
        <f>IF(参照!G987="","",参照!G987)</f>
        <v>新潟スワンエナジー(株)_メニューC</v>
      </c>
      <c r="BB987" s="52">
        <f t="shared" si="46"/>
        <v>0.27599999999999997</v>
      </c>
      <c r="BD987" s="52" t="str">
        <f>IF(参照!L987="","",参照!L987)</f>
        <v/>
      </c>
    </row>
    <row r="988" spans="47:56">
      <c r="AU988" s="52" t="str">
        <f>IF(参照!A988="","",参照!A988)</f>
        <v/>
      </c>
      <c r="AV988" s="52" t="str">
        <f>IF(参照!B988="","",参照!B988)</f>
        <v/>
      </c>
      <c r="AW988" s="52" t="str">
        <f>IF(参照!C988="","",参照!C988)</f>
        <v/>
      </c>
      <c r="AX988" s="52" t="str">
        <f>IF(参照!D988="","",参照!D988)</f>
        <v>メニューD(残差)</v>
      </c>
      <c r="AY988" s="52">
        <f>IF(参照!E988="","",参照!E988)</f>
        <v>2.9700000000000001E-4</v>
      </c>
      <c r="AZ988" s="52" t="str">
        <f>IF(参照!F988="","",参照!F988)</f>
        <v>新潟スワンエナジー(株)</v>
      </c>
      <c r="BA988" s="52" t="str">
        <f>IF(参照!G988="","",参照!G988)</f>
        <v>新潟スワンエナジー(株)_メニューD(残差)</v>
      </c>
      <c r="BB988" s="52">
        <f t="shared" si="46"/>
        <v>0.29699999999999999</v>
      </c>
      <c r="BD988" s="52" t="str">
        <f>IF(参照!L988="","",参照!L988)</f>
        <v/>
      </c>
    </row>
    <row r="989" spans="47:56">
      <c r="AU989" s="52" t="str">
        <f>IF(参照!A989="","",参照!A989)</f>
        <v/>
      </c>
      <c r="AV989" s="52" t="str">
        <f>IF(参照!B989="","",参照!B989)</f>
        <v/>
      </c>
      <c r="AW989" s="52" t="str">
        <f>IF(参照!C989="","",参照!C989)</f>
        <v/>
      </c>
      <c r="AX989" s="52" t="str">
        <f>IF(参照!D989="","",参照!D989)</f>
        <v>(参考値)事業者全体</v>
      </c>
      <c r="AY989" s="52">
        <f>IF(参照!E989="","",参照!E989)</f>
        <v>3.2400000000000001E-4</v>
      </c>
      <c r="AZ989" s="52" t="str">
        <f>IF(参照!F989="","",参照!F989)</f>
        <v>新潟スワンエナジー(株)</v>
      </c>
      <c r="BA989" s="52" t="str">
        <f>IF(参照!G989="","",参照!G989)</f>
        <v>新潟スワンエナジー(株)_(参考値)事業者全体</v>
      </c>
      <c r="BB989" s="52">
        <f t="shared" si="46"/>
        <v>0.32400000000000001</v>
      </c>
      <c r="BD989" s="52" t="str">
        <f>IF(参照!L989="","",参照!L989)</f>
        <v/>
      </c>
    </row>
    <row r="990" spans="47:56">
      <c r="AU990" s="52" t="str">
        <f>IF(参照!A990="","",参照!A990)</f>
        <v>A0644</v>
      </c>
      <c r="AV990" s="52" t="str">
        <f>IF(参照!B990="","",参照!B990)</f>
        <v>グリーンピープルズパワー(株)</v>
      </c>
      <c r="AW990" s="52">
        <f>IF(参照!C990="","",参照!C990)</f>
        <v>2.5599999999999999E-4</v>
      </c>
      <c r="AX990" s="52" t="str">
        <f>IF(参照!D990="","",参照!D990)</f>
        <v/>
      </c>
      <c r="AY990" s="52">
        <f>IF(参照!E990="","",参照!E990)</f>
        <v>5.1199999999999998E-4</v>
      </c>
      <c r="AZ990" s="52" t="str">
        <f>IF(参照!F990="","",参照!F990)</f>
        <v>グリーンピープルズパワー(株)</v>
      </c>
      <c r="BA990" s="52" t="str">
        <f>IF(参照!G990="","",参照!G990)</f>
        <v>グリーンピープルズパワー(株)_</v>
      </c>
      <c r="BB990" s="52">
        <f t="shared" si="46"/>
        <v>0.51200000000000001</v>
      </c>
      <c r="BD990" s="52" t="str">
        <f>IF(参照!L990="","",参照!L990)</f>
        <v/>
      </c>
    </row>
    <row r="991" spans="47:56">
      <c r="AU991" s="52" t="str">
        <f>IF(参照!A991="","",参照!A991)</f>
        <v>A0647</v>
      </c>
      <c r="AV991" s="52" t="str">
        <f>IF(参照!B991="","",参照!B991)</f>
        <v>レネックス電力合同会社</v>
      </c>
      <c r="AW991" s="52">
        <f>IF(参照!C991="","",参照!C991)</f>
        <v>5.6299999999999992E-4</v>
      </c>
      <c r="AX991" s="52" t="str">
        <f>IF(参照!D991="","",参照!D991)</f>
        <v/>
      </c>
      <c r="AY991" s="52">
        <f>IF(参照!E991="","",参照!E991)</f>
        <v>4.8799999999999999E-4</v>
      </c>
      <c r="AZ991" s="52" t="str">
        <f>IF(参照!F991="","",参照!F991)</f>
        <v>レネックス電力合同会社</v>
      </c>
      <c r="BA991" s="52" t="str">
        <f>IF(参照!G991="","",参照!G991)</f>
        <v>レネックス電力合同会社_</v>
      </c>
      <c r="BB991" s="52">
        <f t="shared" si="46"/>
        <v>0.48799999999999999</v>
      </c>
      <c r="BD991" s="52" t="str">
        <f>IF(参照!L991="","",参照!L991)</f>
        <v/>
      </c>
    </row>
    <row r="992" spans="47:56">
      <c r="AU992" s="52" t="str">
        <f>IF(参照!A992="","",参照!A992)</f>
        <v>A0648</v>
      </c>
      <c r="AV992" s="52" t="str">
        <f>IF(参照!B992="","",参照!B992)</f>
        <v>(株)マルイファシリティーズ</v>
      </c>
      <c r="AW992" s="52">
        <f>IF(参照!C992="","",参照!C992)</f>
        <v>9.7E-5</v>
      </c>
      <c r="AX992" s="52" t="str">
        <f>IF(参照!D992="","",参照!D992)</f>
        <v/>
      </c>
      <c r="AY992" s="52">
        <f>IF(参照!E992="","",参照!E992)</f>
        <v>4.2700000000000002E-4</v>
      </c>
      <c r="AZ992" s="52" t="str">
        <f>IF(参照!F992="","",参照!F992)</f>
        <v>(株)マルイファシリティーズ</v>
      </c>
      <c r="BA992" s="52" t="str">
        <f>IF(参照!G992="","",参照!G992)</f>
        <v>(株)マルイファシリティーズ_</v>
      </c>
      <c r="BB992" s="52">
        <f t="shared" si="46"/>
        <v>0.42700000000000005</v>
      </c>
      <c r="BD992" s="52" t="str">
        <f>IF(参照!L992="","",参照!L992)</f>
        <v/>
      </c>
    </row>
    <row r="993" spans="47:56">
      <c r="AU993" s="52" t="str">
        <f>IF(参照!A993="","",参照!A993)</f>
        <v>A0649</v>
      </c>
      <c r="AV993" s="52" t="str">
        <f>IF(参照!B993="","",参照!B993)</f>
        <v>(株)デンケン</v>
      </c>
      <c r="AW993" s="52">
        <f>IF(参照!C993="","",参照!C993)</f>
        <v>4.3399999999999998E-4</v>
      </c>
      <c r="AX993" s="52" t="str">
        <f>IF(参照!D993="","",参照!D993)</f>
        <v/>
      </c>
      <c r="AY993" s="52">
        <f>IF(参照!E993="","",参照!E993)</f>
        <v>4.2400000000000001E-4</v>
      </c>
      <c r="AZ993" s="52" t="str">
        <f>IF(参照!F993="","",参照!F993)</f>
        <v>(株)デンケン</v>
      </c>
      <c r="BA993" s="52" t="str">
        <f>IF(参照!G993="","",参照!G993)</f>
        <v>(株)デンケン_</v>
      </c>
      <c r="BB993" s="52">
        <f t="shared" si="46"/>
        <v>0.42399999999999999</v>
      </c>
      <c r="BD993" s="52" t="str">
        <f>IF(参照!L993="","",参照!L993)</f>
        <v/>
      </c>
    </row>
    <row r="994" spans="47:56">
      <c r="AU994" s="52" t="str">
        <f>IF(参照!A994="","",参照!A994)</f>
        <v>A0650</v>
      </c>
      <c r="AV994" s="52" t="str">
        <f>IF(参照!B994="","",参照!B994)</f>
        <v>(株)東名</v>
      </c>
      <c r="AW994" s="52">
        <f>IF(参照!C994="","",参照!C994)</f>
        <v>5.13E-4</v>
      </c>
      <c r="AX994" s="52" t="str">
        <f>IF(参照!D994="","",参照!D994)</f>
        <v/>
      </c>
      <c r="AY994" s="52">
        <f>IF(参照!E994="","",参照!E994)</f>
        <v>5.5199999999999997E-4</v>
      </c>
      <c r="AZ994" s="52" t="str">
        <f>IF(参照!F994="","",参照!F994)</f>
        <v>(株)東名</v>
      </c>
      <c r="BA994" s="52" t="str">
        <f>IF(参照!G994="","",参照!G994)</f>
        <v>(株)東名_</v>
      </c>
      <c r="BB994" s="52">
        <f t="shared" si="46"/>
        <v>0.55199999999999994</v>
      </c>
      <c r="BD994" s="52" t="str">
        <f>IF(参照!L994="","",参照!L994)</f>
        <v/>
      </c>
    </row>
    <row r="995" spans="47:56">
      <c r="AU995" s="52" t="str">
        <f>IF(参照!A995="","",参照!A995)</f>
        <v>A0652</v>
      </c>
      <c r="AV995" s="52" t="str">
        <f>IF(参照!B995="","",参照!B995)</f>
        <v>北海道電力コクリエーション(株)</v>
      </c>
      <c r="AW995" s="52">
        <f>IF(参照!C995="","",参照!C995)</f>
        <v>7.0999999999999991E-4</v>
      </c>
      <c r="AX995" s="52" t="str">
        <f>IF(参照!D995="","",参照!D995)</f>
        <v/>
      </c>
      <c r="AY995" s="52">
        <f>IF(参照!E995="","",参照!E995)</f>
        <v>6.5399999999999996E-4</v>
      </c>
      <c r="AZ995" s="52" t="str">
        <f>IF(参照!F995="","",参照!F995)</f>
        <v>北海道電力コクリエーション(株)</v>
      </c>
      <c r="BA995" s="52" t="str">
        <f>IF(参照!G995="","",参照!G995)</f>
        <v>北海道電力コクリエーション(株)_</v>
      </c>
      <c r="BB995" s="52">
        <f t="shared" si="46"/>
        <v>0.65399999999999991</v>
      </c>
      <c r="BD995" s="52" t="str">
        <f>IF(参照!L995="","",参照!L995)</f>
        <v/>
      </c>
    </row>
    <row r="996" spans="47:56">
      <c r="AU996" s="52" t="str">
        <f>IF(参照!A996="","",参照!A996)</f>
        <v>A0653</v>
      </c>
      <c r="AV996" s="52" t="str">
        <f>IF(参照!B996="","",参照!B996)</f>
        <v>ＮＴＴアノードエナジー(株)</v>
      </c>
      <c r="AW996" s="52" t="str">
        <f>IF(参照!C996="","",参照!C996)</f>
        <v>0.000453※</v>
      </c>
      <c r="AX996" s="52" t="str">
        <f>IF(参照!D996="","",参照!D996)</f>
        <v>メニューA</v>
      </c>
      <c r="AY996" s="52">
        <f>IF(参照!E996="","",参照!E996)</f>
        <v>0</v>
      </c>
      <c r="AZ996" s="52" t="str">
        <f>IF(参照!F996="","",参照!F996)</f>
        <v>ＮＴＴアノードエナジー(株)</v>
      </c>
      <c r="BA996" s="52" t="str">
        <f>IF(参照!G996="","",参照!G996)</f>
        <v>ＮＴＴアノードエナジー(株)_メニューA</v>
      </c>
      <c r="BB996" s="52">
        <f t="shared" si="46"/>
        <v>0</v>
      </c>
      <c r="BD996" s="52" t="str">
        <f>IF(参照!L996="","",参照!L996)</f>
        <v/>
      </c>
    </row>
    <row r="997" spans="47:56">
      <c r="AU997" s="52" t="str">
        <f>IF(参照!A997="","",参照!A997)</f>
        <v/>
      </c>
      <c r="AV997" s="52" t="str">
        <f>IF(参照!B997="","",参照!B997)</f>
        <v/>
      </c>
      <c r="AW997" s="52" t="str">
        <f>IF(参照!C997="","",参照!C997)</f>
        <v/>
      </c>
      <c r="AX997" s="52" t="str">
        <f>IF(参照!D997="","",参照!D997)</f>
        <v>メニューB(残差)</v>
      </c>
      <c r="AY997" s="52">
        <f>IF(参照!E997="","",参照!E997)</f>
        <v>4.6500000000000003E-4</v>
      </c>
      <c r="AZ997" s="52" t="str">
        <f>IF(参照!F997="","",参照!F997)</f>
        <v>ＮＴＴアノードエナジー(株)</v>
      </c>
      <c r="BA997" s="52" t="str">
        <f>IF(参照!G997="","",参照!G997)</f>
        <v>ＮＴＴアノードエナジー(株)_メニューB(残差)</v>
      </c>
      <c r="BB997" s="52">
        <f t="shared" si="46"/>
        <v>0.46500000000000002</v>
      </c>
      <c r="BD997" s="52" t="str">
        <f>IF(参照!L997="","",参照!L997)</f>
        <v/>
      </c>
    </row>
    <row r="998" spans="47:56">
      <c r="AU998" s="52" t="str">
        <f>IF(参照!A998="","",参照!A998)</f>
        <v/>
      </c>
      <c r="AV998" s="52" t="str">
        <f>IF(参照!B998="","",参照!B998)</f>
        <v/>
      </c>
      <c r="AW998" s="52" t="str">
        <f>IF(参照!C998="","",参照!C998)</f>
        <v/>
      </c>
      <c r="AX998" s="52" t="str">
        <f>IF(参照!D998="","",参照!D998)</f>
        <v>(参考値)事業者全体</v>
      </c>
      <c r="AY998" s="52">
        <f>IF(参照!E998="","",参照!E998)</f>
        <v>1.06E-4</v>
      </c>
      <c r="AZ998" s="52" t="str">
        <f>IF(参照!F998="","",参照!F998)</f>
        <v>ＮＴＴアノードエナジー(株)</v>
      </c>
      <c r="BA998" s="52" t="str">
        <f>IF(参照!G998="","",参照!G998)</f>
        <v>ＮＴＴアノードエナジー(株)_(参考値)事業者全体</v>
      </c>
      <c r="BB998" s="52">
        <f t="shared" si="46"/>
        <v>0.106</v>
      </c>
      <c r="BD998" s="52" t="str">
        <f>IF(参照!L998="","",参照!L998)</f>
        <v/>
      </c>
    </row>
    <row r="999" spans="47:56">
      <c r="AU999" s="52" t="str">
        <f>IF(参照!A999="","",参照!A999)</f>
        <v>A0654</v>
      </c>
      <c r="AV999" s="52" t="str">
        <f>IF(参照!B999="","",参照!B999)</f>
        <v>スマート電気(株)</v>
      </c>
      <c r="AW999" s="52">
        <f>IF(参照!C999="","",参照!C999)</f>
        <v>4.7599999999999997E-4</v>
      </c>
      <c r="AX999" s="52" t="str">
        <f>IF(参照!D999="","",参照!D999)</f>
        <v/>
      </c>
      <c r="AY999" s="52">
        <f>IF(参照!E999="","",参照!E999)</f>
        <v>7.2399999999999993E-4</v>
      </c>
      <c r="AZ999" s="52" t="str">
        <f>IF(参照!F999="","",参照!F999)</f>
        <v>スマート電気(株)</v>
      </c>
      <c r="BA999" s="52" t="str">
        <f>IF(参照!G999="","",参照!G999)</f>
        <v>スマート電気(株)_</v>
      </c>
      <c r="BB999" s="52">
        <f t="shared" si="46"/>
        <v>0.72399999999999998</v>
      </c>
      <c r="BD999" s="52" t="str">
        <f>IF(参照!L999="","",参照!L999)</f>
        <v/>
      </c>
    </row>
    <row r="1000" spans="47:56">
      <c r="AU1000" s="52" t="str">
        <f>IF(参照!A1000="","",参照!A1000)</f>
        <v>A0655</v>
      </c>
      <c r="AV1000" s="52" t="str">
        <f>IF(参照!B1000="","",参照!B1000)</f>
        <v>(株)唐津パワーホールディングス</v>
      </c>
      <c r="AW1000" s="52">
        <f>IF(参照!C1000="","",参照!C1000)</f>
        <v>4.86E-4</v>
      </c>
      <c r="AX1000" s="52" t="str">
        <f>IF(参照!D1000="","",参照!D1000)</f>
        <v/>
      </c>
      <c r="AY1000" s="52">
        <f>IF(参照!E1000="","",参照!E1000)</f>
        <v>5.0000000000000001E-4</v>
      </c>
      <c r="AZ1000" s="52" t="str">
        <f>IF(参照!F1000="","",参照!F1000)</f>
        <v>(株)唐津パワーホールディングス</v>
      </c>
      <c r="BA1000" s="52" t="str">
        <f>IF(参照!G1000="","",参照!G1000)</f>
        <v>(株)唐津パワーホールディングス_</v>
      </c>
      <c r="BB1000" s="52">
        <f t="shared" si="46"/>
        <v>0.5</v>
      </c>
      <c r="BD1000" s="52" t="str">
        <f>IF(参照!L1000="","",参照!L1000)</f>
        <v/>
      </c>
    </row>
    <row r="1001" spans="47:56">
      <c r="AU1001" s="52" t="str">
        <f>IF(参照!A1001="","",参照!A1001)</f>
        <v>A0656</v>
      </c>
      <c r="AV1001" s="52" t="str">
        <f>IF(参照!B1001="","",参照!B1001)</f>
        <v>(株)クリーンエネルギー総合研究所</v>
      </c>
      <c r="AW1001" s="52">
        <f>IF(参照!C1001="","",参照!C1001)</f>
        <v>4.7100000000000001E-4</v>
      </c>
      <c r="AX1001" s="52" t="str">
        <f>IF(参照!D1001="","",参照!D1001)</f>
        <v>メニューA</v>
      </c>
      <c r="AY1001" s="52">
        <f>IF(参照!E1001="","",参照!E1001)</f>
        <v>0</v>
      </c>
      <c r="AZ1001" s="52" t="str">
        <f>IF(参照!F1001="","",参照!F1001)</f>
        <v>(株)クリーンエネルギー総合研究所</v>
      </c>
      <c r="BA1001" s="52" t="str">
        <f>IF(参照!G1001="","",参照!G1001)</f>
        <v>(株)クリーンエネルギー総合研究所_メニューA</v>
      </c>
      <c r="BB1001" s="52">
        <f t="shared" si="46"/>
        <v>0</v>
      </c>
      <c r="BD1001" s="52" t="str">
        <f>IF(参照!L1001="","",参照!L1001)</f>
        <v/>
      </c>
    </row>
    <row r="1002" spans="47:56">
      <c r="AU1002" s="52" t="str">
        <f>IF(参照!A1002="","",参照!A1002)</f>
        <v/>
      </c>
      <c r="AV1002" s="52" t="str">
        <f>IF(参照!B1002="","",参照!B1002)</f>
        <v/>
      </c>
      <c r="AW1002" s="52" t="str">
        <f>IF(参照!C1002="","",参照!C1002)</f>
        <v/>
      </c>
      <c r="AX1002" s="52" t="str">
        <f>IF(参照!D1002="","",参照!D1002)</f>
        <v>メニューB(残差)</v>
      </c>
      <c r="AY1002" s="52">
        <f>IF(参照!E1002="","",参照!E1002)</f>
        <v>1.16E-4</v>
      </c>
      <c r="AZ1002" s="52" t="str">
        <f>IF(参照!F1002="","",参照!F1002)</f>
        <v>(株)クリーンエネルギー総合研究所</v>
      </c>
      <c r="BA1002" s="52" t="str">
        <f>IF(参照!G1002="","",参照!G1002)</f>
        <v>(株)クリーンエネルギー総合研究所_メニューB(残差)</v>
      </c>
      <c r="BB1002" s="52">
        <f t="shared" si="46"/>
        <v>0.11600000000000001</v>
      </c>
      <c r="BD1002" s="52" t="str">
        <f>IF(参照!L1002="","",参照!L1002)</f>
        <v/>
      </c>
    </row>
    <row r="1003" spans="47:56">
      <c r="AU1003" s="52" t="str">
        <f>IF(参照!A1003="","",参照!A1003)</f>
        <v/>
      </c>
      <c r="AV1003" s="52" t="str">
        <f>IF(参照!B1003="","",参照!B1003)</f>
        <v/>
      </c>
      <c r="AW1003" s="52" t="str">
        <f>IF(参照!C1003="","",参照!C1003)</f>
        <v/>
      </c>
      <c r="AX1003" s="52" t="str">
        <f>IF(参照!D1003="","",参照!D1003)</f>
        <v>(参考値)事業者全体</v>
      </c>
      <c r="AY1003" s="52">
        <f>IF(参照!E1003="","",参照!E1003)</f>
        <v>4.8899999999999996E-4</v>
      </c>
      <c r="AZ1003" s="52" t="str">
        <f>IF(参照!F1003="","",参照!F1003)</f>
        <v>(株)クリーンエネルギー総合研究所</v>
      </c>
      <c r="BA1003" s="52" t="str">
        <f>IF(参照!G1003="","",参照!G1003)</f>
        <v>(株)クリーンエネルギー総合研究所_(参考値)事業者全体</v>
      </c>
      <c r="BB1003" s="52">
        <f t="shared" si="46"/>
        <v>0.48899999999999993</v>
      </c>
      <c r="BD1003" s="52" t="str">
        <f>IF(参照!L1003="","",参照!L1003)</f>
        <v/>
      </c>
    </row>
    <row r="1004" spans="47:56">
      <c r="AU1004" s="52" t="str">
        <f>IF(参照!A1004="","",参照!A1004)</f>
        <v>A0660</v>
      </c>
      <c r="AV1004" s="52" t="str">
        <f>IF(参照!B1004="","",参照!B1004)</f>
        <v>ＵＮＩＶＥＲＧＹ(株)</v>
      </c>
      <c r="AW1004" s="52">
        <f>IF(参照!C1004="","",参照!C1004)</f>
        <v>4.15E-4</v>
      </c>
      <c r="AX1004" s="52" t="str">
        <f>IF(参照!D1004="","",参照!D1004)</f>
        <v/>
      </c>
      <c r="AY1004" s="52">
        <f>IF(参照!E1004="","",参照!E1004)</f>
        <v>3.9100000000000002E-4</v>
      </c>
      <c r="AZ1004" s="52" t="str">
        <f>IF(参照!F1004="","",参照!F1004)</f>
        <v>ＵＮＩＶＥＲＧＹ(株)</v>
      </c>
      <c r="BA1004" s="52" t="str">
        <f>IF(参照!G1004="","",参照!G1004)</f>
        <v>ＵＮＩＶＥＲＧＹ(株)_</v>
      </c>
      <c r="BB1004" s="52">
        <f t="shared" si="46"/>
        <v>0.39100000000000001</v>
      </c>
      <c r="BD1004" s="52" t="str">
        <f>IF(参照!L1004="","",参照!L1004)</f>
        <v/>
      </c>
    </row>
    <row r="1005" spans="47:56">
      <c r="AU1005" s="52" t="str">
        <f>IF(参照!A1005="","",参照!A1005)</f>
        <v>A0661</v>
      </c>
      <c r="AV1005" s="52" t="str">
        <f>IF(参照!B1005="","",参照!B1005)</f>
        <v>ＪＲ西日本住宅サービス(株)</v>
      </c>
      <c r="AW1005" s="52">
        <f>IF(参照!C1005="","",参照!C1005)</f>
        <v>3.4699999999999998E-4</v>
      </c>
      <c r="AX1005" s="52" t="str">
        <f>IF(参照!D1005="","",参照!D1005)</f>
        <v/>
      </c>
      <c r="AY1005" s="52">
        <f>IF(参照!E1005="","",参照!E1005)</f>
        <v>2.9100000000000003E-4</v>
      </c>
      <c r="AZ1005" s="52" t="str">
        <f>IF(参照!F1005="","",参照!F1005)</f>
        <v>ＪＲ西日本住宅サービス(株)</v>
      </c>
      <c r="BA1005" s="52" t="str">
        <f>IF(参照!G1005="","",参照!G1005)</f>
        <v>ＪＲ西日本住宅サービス(株)_</v>
      </c>
      <c r="BB1005" s="52">
        <f t="shared" si="46"/>
        <v>0.29100000000000004</v>
      </c>
      <c r="BD1005" s="52" t="str">
        <f>IF(参照!L1005="","",参照!L1005)</f>
        <v/>
      </c>
    </row>
    <row r="1006" spans="47:56">
      <c r="AU1006" s="52" t="str">
        <f>IF(参照!A1006="","",参照!A1006)</f>
        <v>A0663</v>
      </c>
      <c r="AV1006" s="52" t="str">
        <f>IF(参照!B1006="","",参照!B1006)</f>
        <v>(株)アイキューブ・マーケティング</v>
      </c>
      <c r="AW1006" s="52">
        <f>IF(参照!C1006="","",参照!C1006)</f>
        <v>3.7300000000000001E-4</v>
      </c>
      <c r="AX1006" s="52" t="str">
        <f>IF(参照!D1006="","",参照!D1006)</f>
        <v/>
      </c>
      <c r="AY1006" s="52">
        <f>IF(参照!E1006="","",参照!E1006)</f>
        <v>3.1700000000000001E-4</v>
      </c>
      <c r="AZ1006" s="52" t="str">
        <f>IF(参照!F1006="","",参照!F1006)</f>
        <v>(株)アイキューブ・マーケティング</v>
      </c>
      <c r="BA1006" s="52" t="str">
        <f>IF(参照!G1006="","",参照!G1006)</f>
        <v>(株)アイキューブ・マーケティング_</v>
      </c>
      <c r="BB1006" s="52">
        <f t="shared" si="46"/>
        <v>0.317</v>
      </c>
      <c r="BD1006" s="52" t="str">
        <f>IF(参照!L1006="","",参照!L1006)</f>
        <v/>
      </c>
    </row>
    <row r="1007" spans="47:56">
      <c r="AU1007" s="52" t="str">
        <f>IF(参照!A1007="","",参照!A1007)</f>
        <v>A0664</v>
      </c>
      <c r="AV1007" s="52" t="str">
        <f>IF(参照!B1007="","",参照!B1007)</f>
        <v>デジタルグリッド(株)</v>
      </c>
      <c r="AW1007" s="52">
        <f>IF(参照!C1007="","",参照!C1007)</f>
        <v>4.6700000000000002E-4</v>
      </c>
      <c r="AX1007" s="52" t="str">
        <f>IF(参照!D1007="","",参照!D1007)</f>
        <v>メニューA</v>
      </c>
      <c r="AY1007" s="52">
        <f>IF(参照!E1007="","",参照!E1007)</f>
        <v>0</v>
      </c>
      <c r="AZ1007" s="52" t="str">
        <f>IF(参照!F1007="","",参照!F1007)</f>
        <v>デジタルグリッド(株)</v>
      </c>
      <c r="BA1007" s="52" t="str">
        <f>IF(参照!G1007="","",参照!G1007)</f>
        <v>デジタルグリッド(株)_メニューA</v>
      </c>
      <c r="BB1007" s="52">
        <f t="shared" si="46"/>
        <v>0</v>
      </c>
      <c r="BD1007" s="52" t="str">
        <f>IF(参照!L1007="","",参照!L1007)</f>
        <v/>
      </c>
    </row>
    <row r="1008" spans="47:56">
      <c r="AU1008" s="52" t="str">
        <f>IF(参照!A1008="","",参照!A1008)</f>
        <v/>
      </c>
      <c r="AV1008" s="52" t="str">
        <f>IF(参照!B1008="","",参照!B1008)</f>
        <v/>
      </c>
      <c r="AW1008" s="52" t="str">
        <f>IF(参照!C1008="","",参照!C1008)</f>
        <v/>
      </c>
      <c r="AX1008" s="52" t="str">
        <f>IF(参照!D1008="","",参照!D1008)</f>
        <v>メニューB</v>
      </c>
      <c r="AY1008" s="52">
        <f>IF(参照!E1008="","",参照!E1008)</f>
        <v>1.7799999999999999E-4</v>
      </c>
      <c r="AZ1008" s="52" t="str">
        <f>IF(参照!F1008="","",参照!F1008)</f>
        <v>デジタルグリッド(株)</v>
      </c>
      <c r="BA1008" s="52" t="str">
        <f>IF(参照!G1008="","",参照!G1008)</f>
        <v>デジタルグリッド(株)_メニューB</v>
      </c>
      <c r="BB1008" s="52">
        <f t="shared" si="46"/>
        <v>0.17799999999999999</v>
      </c>
      <c r="BD1008" s="52" t="str">
        <f>IF(参照!L1008="","",参照!L1008)</f>
        <v/>
      </c>
    </row>
    <row r="1009" spans="47:56">
      <c r="AU1009" s="52" t="str">
        <f>IF(参照!A1009="","",参照!A1009)</f>
        <v/>
      </c>
      <c r="AV1009" s="52" t="str">
        <f>IF(参照!B1009="","",参照!B1009)</f>
        <v/>
      </c>
      <c r="AW1009" s="52" t="str">
        <f>IF(参照!C1009="","",参照!C1009)</f>
        <v/>
      </c>
      <c r="AX1009" s="52" t="str">
        <f>IF(参照!D1009="","",参照!D1009)</f>
        <v>メニューC</v>
      </c>
      <c r="AY1009" s="52">
        <f>IF(参照!E1009="","",参照!E1009)</f>
        <v>3.2700000000000003E-4</v>
      </c>
      <c r="AZ1009" s="52" t="str">
        <f>IF(参照!F1009="","",参照!F1009)</f>
        <v>デジタルグリッド(株)</v>
      </c>
      <c r="BA1009" s="52" t="str">
        <f>IF(参照!G1009="","",参照!G1009)</f>
        <v>デジタルグリッド(株)_メニューC</v>
      </c>
      <c r="BB1009" s="52">
        <f t="shared" si="46"/>
        <v>0.32700000000000001</v>
      </c>
      <c r="BD1009" s="52" t="str">
        <f>IF(参照!L1009="","",参照!L1009)</f>
        <v/>
      </c>
    </row>
    <row r="1010" spans="47:56">
      <c r="AU1010" s="52" t="str">
        <f>IF(参照!A1010="","",参照!A1010)</f>
        <v/>
      </c>
      <c r="AV1010" s="52" t="str">
        <f>IF(参照!B1010="","",参照!B1010)</f>
        <v/>
      </c>
      <c r="AW1010" s="52" t="str">
        <f>IF(参照!C1010="","",参照!C1010)</f>
        <v/>
      </c>
      <c r="AX1010" s="52" t="str">
        <f>IF(参照!D1010="","",参照!D1010)</f>
        <v>メニューD(残差)</v>
      </c>
      <c r="AY1010" s="52">
        <f>IF(参照!E1010="","",参照!E1010)</f>
        <v>4.3800000000000002E-4</v>
      </c>
      <c r="AZ1010" s="52" t="str">
        <f>IF(参照!F1010="","",参照!F1010)</f>
        <v>デジタルグリッド(株)</v>
      </c>
      <c r="BA1010" s="52" t="str">
        <f>IF(参照!G1010="","",参照!G1010)</f>
        <v>デジタルグリッド(株)_メニューD(残差)</v>
      </c>
      <c r="BB1010" s="52">
        <f t="shared" si="46"/>
        <v>0.438</v>
      </c>
      <c r="BD1010" s="52" t="str">
        <f>IF(参照!L1010="","",参照!L1010)</f>
        <v/>
      </c>
    </row>
    <row r="1011" spans="47:56">
      <c r="AU1011" s="52" t="str">
        <f>IF(参照!A1011="","",参照!A1011)</f>
        <v/>
      </c>
      <c r="AV1011" s="52" t="str">
        <f>IF(参照!B1011="","",参照!B1011)</f>
        <v/>
      </c>
      <c r="AW1011" s="52" t="str">
        <f>IF(参照!C1011="","",参照!C1011)</f>
        <v/>
      </c>
      <c r="AX1011" s="52" t="str">
        <f>IF(参照!D1011="","",参照!D1011)</f>
        <v>(参考値)事業者全体</v>
      </c>
      <c r="AY1011" s="52">
        <f>IF(参照!E1011="","",参照!E1011)</f>
        <v>3.5499999999999996E-4</v>
      </c>
      <c r="AZ1011" s="52" t="str">
        <f>IF(参照!F1011="","",参照!F1011)</f>
        <v>デジタルグリッド(株)</v>
      </c>
      <c r="BA1011" s="52" t="str">
        <f>IF(参照!G1011="","",参照!G1011)</f>
        <v>デジタルグリッド(株)_(参考値)事業者全体</v>
      </c>
      <c r="BB1011" s="52">
        <f t="shared" si="46"/>
        <v>0.35499999999999998</v>
      </c>
      <c r="BD1011" s="52" t="str">
        <f>IF(参照!L1011="","",参照!L1011)</f>
        <v/>
      </c>
    </row>
    <row r="1012" spans="47:56">
      <c r="AU1012" s="52" t="str">
        <f>IF(参照!A1012="","",参照!A1012)</f>
        <v>A0666</v>
      </c>
      <c r="AV1012" s="52" t="str">
        <f>IF(参照!B1012="","",参照!B1012)</f>
        <v>(株)西九州させぼパワーズ</v>
      </c>
      <c r="AW1012" s="52">
        <f>IF(参照!C1012="","",参照!C1012)</f>
        <v>2.3800000000000001E-4</v>
      </c>
      <c r="AX1012" s="52" t="str">
        <f>IF(参照!D1012="","",参照!D1012)</f>
        <v/>
      </c>
      <c r="AY1012" s="52">
        <f>IF(参照!E1012="","",参照!E1012)</f>
        <v>1.6200000000000001E-4</v>
      </c>
      <c r="AZ1012" s="52" t="str">
        <f>IF(参照!F1012="","",参照!F1012)</f>
        <v>(株)西九州させぼパワーズ</v>
      </c>
      <c r="BA1012" s="52" t="str">
        <f>IF(参照!G1012="","",参照!G1012)</f>
        <v>(株)西九州させぼパワーズ_</v>
      </c>
      <c r="BB1012" s="52">
        <f t="shared" si="46"/>
        <v>0.16200000000000001</v>
      </c>
      <c r="BD1012" s="52" t="str">
        <f>IF(参照!L1012="","",参照!L1012)</f>
        <v/>
      </c>
    </row>
    <row r="1013" spans="47:56">
      <c r="AU1013" s="52" t="str">
        <f>IF(参照!A1013="","",参照!A1013)</f>
        <v>A0667</v>
      </c>
      <c r="AV1013" s="52" t="str">
        <f>IF(参照!B1013="","",参照!B1013)</f>
        <v>たんたんエナジー(株)</v>
      </c>
      <c r="AW1013" s="52">
        <f>IF(参照!C1013="","",参照!C1013)</f>
        <v>0</v>
      </c>
      <c r="AX1013" s="52" t="str">
        <f>IF(参照!D1013="","",参照!D1013)</f>
        <v>メニューA</v>
      </c>
      <c r="AY1013" s="52">
        <f>IF(参照!E1013="","",参照!E1013)</f>
        <v>0</v>
      </c>
      <c r="AZ1013" s="52" t="str">
        <f>IF(参照!F1013="","",参照!F1013)</f>
        <v>たんたんエナジー(株)</v>
      </c>
      <c r="BA1013" s="52" t="str">
        <f>IF(参照!G1013="","",参照!G1013)</f>
        <v>たんたんエナジー(株)_メニューA</v>
      </c>
      <c r="BB1013" s="52">
        <f t="shared" si="46"/>
        <v>0</v>
      </c>
      <c r="BD1013" s="52" t="str">
        <f>IF(参照!L1013="","",参照!L1013)</f>
        <v/>
      </c>
    </row>
    <row r="1014" spans="47:56">
      <c r="AU1014" s="52" t="str">
        <f>IF(参照!A1014="","",参照!A1014)</f>
        <v/>
      </c>
      <c r="AV1014" s="52" t="str">
        <f>IF(参照!B1014="","",参照!B1014)</f>
        <v/>
      </c>
      <c r="AW1014" s="52" t="str">
        <f>IF(参照!C1014="","",参照!C1014)</f>
        <v/>
      </c>
      <c r="AX1014" s="52" t="str">
        <f>IF(参照!D1014="","",参照!D1014)</f>
        <v>メニューB(残差)</v>
      </c>
      <c r="AY1014" s="52">
        <f>IF(参照!E1014="","",参照!E1014)</f>
        <v>2.8699999999999998E-4</v>
      </c>
      <c r="AZ1014" s="52" t="str">
        <f>IF(参照!F1014="","",参照!F1014)</f>
        <v>たんたんエナジー(株)</v>
      </c>
      <c r="BA1014" s="52" t="str">
        <f>IF(参照!G1014="","",参照!G1014)</f>
        <v>たんたんエナジー(株)_メニューB(残差)</v>
      </c>
      <c r="BB1014" s="52">
        <f t="shared" si="46"/>
        <v>0.28699999999999998</v>
      </c>
      <c r="BD1014" s="52" t="str">
        <f>IF(参照!L1014="","",参照!L1014)</f>
        <v/>
      </c>
    </row>
    <row r="1015" spans="47:56">
      <c r="AU1015" s="52" t="str">
        <f>IF(参照!A1015="","",参照!A1015)</f>
        <v/>
      </c>
      <c r="AV1015" s="52" t="str">
        <f>IF(参照!B1015="","",参照!B1015)</f>
        <v/>
      </c>
      <c r="AW1015" s="52" t="str">
        <f>IF(参照!C1015="","",参照!C1015)</f>
        <v/>
      </c>
      <c r="AX1015" s="52" t="str">
        <f>IF(参照!D1015="","",参照!D1015)</f>
        <v>(参考値)事業者全体</v>
      </c>
      <c r="AY1015" s="52">
        <f>IF(参照!E1015="","",参照!E1015)</f>
        <v>0</v>
      </c>
      <c r="AZ1015" s="52" t="str">
        <f>IF(参照!F1015="","",参照!F1015)</f>
        <v>たんたんエナジー(株)</v>
      </c>
      <c r="BA1015" s="52" t="str">
        <f>IF(参照!G1015="","",参照!G1015)</f>
        <v>たんたんエナジー(株)_(参考値)事業者全体</v>
      </c>
      <c r="BB1015" s="52">
        <f t="shared" si="46"/>
        <v>0</v>
      </c>
      <c r="BD1015" s="52" t="str">
        <f>IF(参照!L1015="","",参照!L1015)</f>
        <v/>
      </c>
    </row>
    <row r="1016" spans="47:56">
      <c r="AU1016" s="52" t="str">
        <f>IF(参照!A1016="","",参照!A1016)</f>
        <v>A0668</v>
      </c>
      <c r="AV1016" s="52" t="str">
        <f>IF(参照!B1016="","",参照!B1016)</f>
        <v>(株)能勢・豊能まちづくり</v>
      </c>
      <c r="AW1016" s="52">
        <f>IF(参照!C1016="","",参照!C1016)</f>
        <v>2.0599999999999999E-4</v>
      </c>
      <c r="AX1016" s="52" t="str">
        <f>IF(参照!D1016="","",参照!D1016)</f>
        <v/>
      </c>
      <c r="AY1016" s="52">
        <f>IF(参照!E1016="","",参照!E1016)</f>
        <v>4.44E-4</v>
      </c>
      <c r="AZ1016" s="52" t="str">
        <f>IF(参照!F1016="","",参照!F1016)</f>
        <v>(株)能勢・豊能まちづくり</v>
      </c>
      <c r="BA1016" s="52" t="str">
        <f>IF(参照!G1016="","",参照!G1016)</f>
        <v>(株)能勢・豊能まちづくり_</v>
      </c>
      <c r="BB1016" s="52">
        <f t="shared" si="46"/>
        <v>0.44400000000000001</v>
      </c>
      <c r="BD1016" s="52" t="str">
        <f>IF(参照!L1016="","",参照!L1016)</f>
        <v/>
      </c>
    </row>
    <row r="1017" spans="47:56">
      <c r="AU1017" s="52" t="str">
        <f>IF(参照!A1017="","",参照!A1017)</f>
        <v>A0670</v>
      </c>
      <c r="AV1017" s="52" t="str">
        <f>IF(参照!B1017="","",参照!B1017)</f>
        <v>(株)再エネ思考電力</v>
      </c>
      <c r="AW1017" s="52" t="str">
        <f>IF(参照!C1017="","",参照!C1017)</f>
        <v>0.000453※</v>
      </c>
      <c r="AX1017" s="52" t="str">
        <f>IF(参照!D1017="","",参照!D1017)</f>
        <v>メニューA</v>
      </c>
      <c r="AY1017" s="52">
        <f>IF(参照!E1017="","",参照!E1017)</f>
        <v>0</v>
      </c>
      <c r="AZ1017" s="52" t="str">
        <f>IF(参照!F1017="","",参照!F1017)</f>
        <v>(株)再エネ思考電力</v>
      </c>
      <c r="BA1017" s="52" t="str">
        <f>IF(参照!G1017="","",参照!G1017)</f>
        <v>(株)再エネ思考電力_メニューA</v>
      </c>
      <c r="BB1017" s="52">
        <f t="shared" si="46"/>
        <v>0</v>
      </c>
      <c r="BD1017" s="52" t="str">
        <f>IF(参照!L1017="","",参照!L1017)</f>
        <v/>
      </c>
    </row>
    <row r="1018" spans="47:56">
      <c r="AU1018" s="52" t="str">
        <f>IF(参照!A1018="","",参照!A1018)</f>
        <v/>
      </c>
      <c r="AV1018" s="52" t="str">
        <f>IF(参照!B1018="","",参照!B1018)</f>
        <v/>
      </c>
      <c r="AW1018" s="52" t="str">
        <f>IF(参照!C1018="","",参照!C1018)</f>
        <v/>
      </c>
      <c r="AX1018" s="52" t="str">
        <f>IF(参照!D1018="","",参照!D1018)</f>
        <v>メニューB</v>
      </c>
      <c r="AY1018" s="52">
        <f>IF(参照!E1018="","",参照!E1018)</f>
        <v>0</v>
      </c>
      <c r="AZ1018" s="52" t="str">
        <f>IF(参照!F1018="","",参照!F1018)</f>
        <v>(株)再エネ思考電力</v>
      </c>
      <c r="BA1018" s="52" t="str">
        <f>IF(参照!G1018="","",参照!G1018)</f>
        <v>(株)再エネ思考電力_メニューB</v>
      </c>
      <c r="BB1018" s="52">
        <f t="shared" si="46"/>
        <v>0</v>
      </c>
      <c r="BD1018" s="52" t="str">
        <f>IF(参照!L1018="","",参照!L1018)</f>
        <v/>
      </c>
    </row>
    <row r="1019" spans="47:56">
      <c r="AU1019" s="52" t="str">
        <f>IF(参照!A1019="","",参照!A1019)</f>
        <v/>
      </c>
      <c r="AV1019" s="52" t="str">
        <f>IF(参照!B1019="","",参照!B1019)</f>
        <v/>
      </c>
      <c r="AW1019" s="52" t="str">
        <f>IF(参照!C1019="","",参照!C1019)</f>
        <v/>
      </c>
      <c r="AX1019" s="52" t="str">
        <f>IF(参照!D1019="","",参照!D1019)</f>
        <v>メニューC(残差)</v>
      </c>
      <c r="AY1019" s="52">
        <f>IF(参照!E1019="","",参照!E1019)</f>
        <v>4.5300000000000001E-4</v>
      </c>
      <c r="AZ1019" s="52" t="str">
        <f>IF(参照!F1019="","",参照!F1019)</f>
        <v>(株)再エネ思考電力</v>
      </c>
      <c r="BA1019" s="52" t="str">
        <f>IF(参照!G1019="","",参照!G1019)</f>
        <v>(株)再エネ思考電力_メニューC(残差)</v>
      </c>
      <c r="BB1019" s="52">
        <f t="shared" si="46"/>
        <v>0.45300000000000001</v>
      </c>
      <c r="BD1019" s="52" t="str">
        <f>IF(参照!L1019="","",参照!L1019)</f>
        <v/>
      </c>
    </row>
    <row r="1020" spans="47:56">
      <c r="AU1020" s="52" t="str">
        <f>IF(参照!A1020="","",参照!A1020)</f>
        <v/>
      </c>
      <c r="AV1020" s="52" t="str">
        <f>IF(参照!B1020="","",参照!B1020)</f>
        <v/>
      </c>
      <c r="AW1020" s="52" t="str">
        <f>IF(参照!C1020="","",参照!C1020)</f>
        <v/>
      </c>
      <c r="AX1020" s="52" t="str">
        <f>IF(参照!D1020="","",参照!D1020)</f>
        <v>(参考値)事業者全体</v>
      </c>
      <c r="AY1020" s="52">
        <f>IF(参照!E1020="","",参照!E1020)</f>
        <v>4.6999999999999999E-4</v>
      </c>
      <c r="AZ1020" s="52" t="str">
        <f>IF(参照!F1020="","",参照!F1020)</f>
        <v>(株)再エネ思考電力</v>
      </c>
      <c r="BA1020" s="52" t="str">
        <f>IF(参照!G1020="","",参照!G1020)</f>
        <v>(株)再エネ思考電力_(参考値)事業者全体</v>
      </c>
      <c r="BB1020" s="52">
        <f t="shared" si="46"/>
        <v>0.47</v>
      </c>
      <c r="BD1020" s="52" t="str">
        <f>IF(参照!L1020="","",参照!L1020)</f>
        <v/>
      </c>
    </row>
    <row r="1021" spans="47:56">
      <c r="AU1021" s="52" t="str">
        <f>IF(参照!A1021="","",参照!A1021)</f>
        <v>A0671</v>
      </c>
      <c r="AV1021" s="52" t="str">
        <f>IF(参照!B1021="","",参照!B1021)</f>
        <v>(株)スマート</v>
      </c>
      <c r="AW1021" s="52">
        <f>IF(参照!C1021="","",参照!C1021)</f>
        <v>4.75E-4</v>
      </c>
      <c r="AX1021" s="52" t="str">
        <f>IF(参照!D1021="","",参照!D1021)</f>
        <v/>
      </c>
      <c r="AY1021" s="52">
        <f>IF(参照!E1021="","",参照!E1021)</f>
        <v>4.1899999999999999E-4</v>
      </c>
      <c r="AZ1021" s="52" t="str">
        <f>IF(参照!F1021="","",参照!F1021)</f>
        <v>(株)スマート</v>
      </c>
      <c r="BA1021" s="52" t="str">
        <f>IF(参照!G1021="","",参照!G1021)</f>
        <v>(株)スマート_</v>
      </c>
      <c r="BB1021" s="52">
        <f t="shared" si="46"/>
        <v>0.41899999999999998</v>
      </c>
      <c r="BD1021" s="52" t="str">
        <f>IF(参照!L1021="","",参照!L1021)</f>
        <v/>
      </c>
    </row>
    <row r="1022" spans="47:56">
      <c r="AU1022" s="52" t="str">
        <f>IF(参照!A1022="","",参照!A1022)</f>
        <v>A0673</v>
      </c>
      <c r="AV1022" s="52" t="str">
        <f>IF(参照!B1022="","",参照!B1022)</f>
        <v>(株)ジャパネットサービスイノベーション</v>
      </c>
      <c r="AW1022" s="52">
        <f>IF(参照!C1022="","",参照!C1022)</f>
        <v>6.11E-4</v>
      </c>
      <c r="AX1022" s="52" t="str">
        <f>IF(参照!D1022="","",参照!D1022)</f>
        <v/>
      </c>
      <c r="AY1022" s="52">
        <f>IF(参照!E1022="","",参照!E1022)</f>
        <v>5.5500000000000005E-4</v>
      </c>
      <c r="AZ1022" s="52" t="str">
        <f>IF(参照!F1022="","",参照!F1022)</f>
        <v>(株)ジャパネットサービスイノベーション</v>
      </c>
      <c r="BA1022" s="52" t="str">
        <f>IF(参照!G1022="","",参照!G1022)</f>
        <v>(株)ジャパネットサービスイノベーション_</v>
      </c>
      <c r="BB1022" s="52">
        <f t="shared" si="46"/>
        <v>0.55500000000000005</v>
      </c>
      <c r="BD1022" s="52" t="str">
        <f>IF(参照!L1022="","",参照!L1022)</f>
        <v/>
      </c>
    </row>
    <row r="1023" spans="47:56">
      <c r="AU1023" s="52" t="str">
        <f>IF(参照!A1023="","",参照!A1023)</f>
        <v>A0675</v>
      </c>
      <c r="AV1023" s="52" t="str">
        <f>IF(参照!B1023="","",参照!B1023)</f>
        <v>(株)リクルート</v>
      </c>
      <c r="AW1023" s="52">
        <f>IF(参照!C1023="","",参照!C1023)</f>
        <v>5.0699999999999996E-4</v>
      </c>
      <c r="AX1023" s="52" t="str">
        <f>IF(参照!D1023="","",参照!D1023)</f>
        <v/>
      </c>
      <c r="AY1023" s="52">
        <f>IF(参照!E1023="","",参照!E1023)</f>
        <v>5.5699999999999999E-4</v>
      </c>
      <c r="AZ1023" s="52" t="str">
        <f>IF(参照!F1023="","",参照!F1023)</f>
        <v>(株)リクルート</v>
      </c>
      <c r="BA1023" s="52" t="str">
        <f>IF(参照!G1023="","",参照!G1023)</f>
        <v>(株)リクルート_</v>
      </c>
      <c r="BB1023" s="52">
        <f t="shared" si="46"/>
        <v>0.55699999999999994</v>
      </c>
      <c r="BD1023" s="52" t="str">
        <f>IF(参照!L1023="","",参照!L1023)</f>
        <v/>
      </c>
    </row>
    <row r="1024" spans="47:56">
      <c r="AU1024" s="52" t="str">
        <f>IF(参照!A1024="","",参照!A1024)</f>
        <v>A0676</v>
      </c>
      <c r="AV1024" s="52" t="str">
        <f>IF(参照!B1024="","",参照!B1024)</f>
        <v>ＫＢＮ(株)</v>
      </c>
      <c r="AW1024" s="52">
        <f>IF(参照!C1024="","",参照!C1024)</f>
        <v>5.1599999999999997E-4</v>
      </c>
      <c r="AX1024" s="52" t="str">
        <f>IF(参照!D1024="","",参照!D1024)</f>
        <v/>
      </c>
      <c r="AY1024" s="52">
        <f>IF(参照!E1024="","",参照!E1024)</f>
        <v>4.7800000000000002E-4</v>
      </c>
      <c r="AZ1024" s="52" t="str">
        <f>IF(参照!F1024="","",参照!F1024)</f>
        <v>ＫＢＮ(株)</v>
      </c>
      <c r="BA1024" s="52" t="str">
        <f>IF(参照!G1024="","",参照!G1024)</f>
        <v>ＫＢＮ(株)_</v>
      </c>
      <c r="BB1024" s="52">
        <f t="shared" si="46"/>
        <v>0.47800000000000004</v>
      </c>
      <c r="BD1024" s="52" t="str">
        <f>IF(参照!L1024="","",参照!L1024)</f>
        <v/>
      </c>
    </row>
    <row r="1025" spans="47:56">
      <c r="AU1025" s="52" t="str">
        <f>IF(参照!A1025="","",参照!A1025)</f>
        <v>A0677</v>
      </c>
      <c r="AV1025" s="52" t="str">
        <f>IF(参照!B1025="","",参照!B1025)</f>
        <v>(株)しおさい電力</v>
      </c>
      <c r="AW1025" s="52">
        <f>IF(参照!C1025="","",参照!C1025)</f>
        <v>5.0900000000000001E-4</v>
      </c>
      <c r="AX1025" s="52" t="str">
        <f>IF(参照!D1025="","",参照!D1025)</f>
        <v/>
      </c>
      <c r="AY1025" s="52">
        <f>IF(参照!E1025="","",参照!E1025)</f>
        <v>4.9799999999999996E-4</v>
      </c>
      <c r="AZ1025" s="52" t="str">
        <f>IF(参照!F1025="","",参照!F1025)</f>
        <v>(株)しおさい電力</v>
      </c>
      <c r="BA1025" s="52" t="str">
        <f>IF(参照!G1025="","",参照!G1025)</f>
        <v>(株)しおさい電力_</v>
      </c>
      <c r="BB1025" s="52">
        <f t="shared" si="46"/>
        <v>0.49799999999999994</v>
      </c>
      <c r="BD1025" s="52" t="str">
        <f>IF(参照!L1025="","",参照!L1025)</f>
        <v/>
      </c>
    </row>
    <row r="1026" spans="47:56">
      <c r="AU1026" s="52" t="str">
        <f>IF(参照!A1026="","",参照!A1026)</f>
        <v>A0678</v>
      </c>
      <c r="AV1026" s="52" t="str">
        <f>IF(参照!B1026="","",参照!B1026)</f>
        <v>アスエネ(株)</v>
      </c>
      <c r="AW1026" s="52">
        <f>IF(参照!C1026="","",参照!C1026)</f>
        <v>1.13E-4</v>
      </c>
      <c r="AX1026" s="52" t="str">
        <f>IF(参照!D1026="","",参照!D1026)</f>
        <v>メニューA</v>
      </c>
      <c r="AY1026" s="52">
        <f>IF(参照!E1026="","",参照!E1026)</f>
        <v>0</v>
      </c>
      <c r="AZ1026" s="52" t="str">
        <f>IF(参照!F1026="","",参照!F1026)</f>
        <v>アスエネ(株)</v>
      </c>
      <c r="BA1026" s="52" t="str">
        <f>IF(参照!G1026="","",参照!G1026)</f>
        <v>アスエネ(株)_メニューA</v>
      </c>
      <c r="BB1026" s="52">
        <f t="shared" si="46"/>
        <v>0</v>
      </c>
      <c r="BD1026" s="52" t="str">
        <f>IF(参照!L1026="","",参照!L1026)</f>
        <v/>
      </c>
    </row>
    <row r="1027" spans="47:56">
      <c r="AU1027" s="52" t="str">
        <f>IF(参照!A1027="","",参照!A1027)</f>
        <v/>
      </c>
      <c r="AV1027" s="52" t="str">
        <f>IF(参照!B1027="","",参照!B1027)</f>
        <v/>
      </c>
      <c r="AW1027" s="52" t="str">
        <f>IF(参照!C1027="","",参照!C1027)</f>
        <v/>
      </c>
      <c r="AX1027" s="52" t="str">
        <f>IF(参照!D1027="","",参照!D1027)</f>
        <v>メニューB</v>
      </c>
      <c r="AY1027" s="52">
        <f>IF(参照!E1027="","",参照!E1027)</f>
        <v>1.8900000000000001E-4</v>
      </c>
      <c r="AZ1027" s="52" t="str">
        <f>IF(参照!F1027="","",参照!F1027)</f>
        <v>アスエネ(株)</v>
      </c>
      <c r="BA1027" s="52" t="str">
        <f>IF(参照!G1027="","",参照!G1027)</f>
        <v>アスエネ(株)_メニューB</v>
      </c>
      <c r="BB1027" s="52">
        <f t="shared" si="46"/>
        <v>0.189</v>
      </c>
      <c r="BD1027" s="52" t="str">
        <f>IF(参照!L1027="","",参照!L1027)</f>
        <v/>
      </c>
    </row>
    <row r="1028" spans="47:56">
      <c r="AU1028" s="52" t="str">
        <f>IF(参照!A1028="","",参照!A1028)</f>
        <v/>
      </c>
      <c r="AV1028" s="52" t="str">
        <f>IF(参照!B1028="","",参照!B1028)</f>
        <v/>
      </c>
      <c r="AW1028" s="52" t="str">
        <f>IF(参照!C1028="","",参照!C1028)</f>
        <v/>
      </c>
      <c r="AX1028" s="52" t="str">
        <f>IF(参照!D1028="","",参照!D1028)</f>
        <v>メニューC</v>
      </c>
      <c r="AY1028" s="52">
        <f>IF(参照!E1028="","",参照!E1028)</f>
        <v>3.0199999999999997E-4</v>
      </c>
      <c r="AZ1028" s="52" t="str">
        <f>IF(参照!F1028="","",参照!F1028)</f>
        <v>アスエネ(株)</v>
      </c>
      <c r="BA1028" s="52" t="str">
        <f>IF(参照!G1028="","",参照!G1028)</f>
        <v>アスエネ(株)_メニューC</v>
      </c>
      <c r="BB1028" s="52">
        <f t="shared" si="46"/>
        <v>0.30199999999999999</v>
      </c>
      <c r="BD1028" s="52" t="str">
        <f>IF(参照!L1028="","",参照!L1028)</f>
        <v/>
      </c>
    </row>
    <row r="1029" spans="47:56">
      <c r="AU1029" s="52" t="str">
        <f>IF(参照!A1029="","",参照!A1029)</f>
        <v/>
      </c>
      <c r="AV1029" s="52" t="str">
        <f>IF(参照!B1029="","",参照!B1029)</f>
        <v/>
      </c>
      <c r="AW1029" s="52" t="str">
        <f>IF(参照!C1029="","",参照!C1029)</f>
        <v/>
      </c>
      <c r="AX1029" s="52" t="str">
        <f>IF(参照!D1029="","",参照!D1029)</f>
        <v>メニューD</v>
      </c>
      <c r="AY1029" s="52">
        <f>IF(参照!E1029="","",参照!E1029)</f>
        <v>3.39E-4</v>
      </c>
      <c r="AZ1029" s="52" t="str">
        <f>IF(参照!F1029="","",参照!F1029)</f>
        <v>アスエネ(株)</v>
      </c>
      <c r="BA1029" s="52" t="str">
        <f>IF(参照!G1029="","",参照!G1029)</f>
        <v>アスエネ(株)_メニューD</v>
      </c>
      <c r="BB1029" s="52">
        <f t="shared" ref="BB1029:BB1092" si="47">AY1029*1000</f>
        <v>0.33900000000000002</v>
      </c>
      <c r="BD1029" s="52" t="str">
        <f>IF(参照!L1029="","",参照!L1029)</f>
        <v/>
      </c>
    </row>
    <row r="1030" spans="47:56">
      <c r="AU1030" s="52" t="str">
        <f>IF(参照!A1030="","",参照!A1030)</f>
        <v/>
      </c>
      <c r="AV1030" s="52" t="str">
        <f>IF(参照!B1030="","",参照!B1030)</f>
        <v/>
      </c>
      <c r="AW1030" s="52" t="str">
        <f>IF(参照!C1030="","",参照!C1030)</f>
        <v/>
      </c>
      <c r="AX1030" s="52" t="str">
        <f>IF(参照!D1030="","",参照!D1030)</f>
        <v>メニューE</v>
      </c>
      <c r="AY1030" s="52">
        <f>IF(参照!E1030="","",参照!E1030)</f>
        <v>3.6699999999999998E-4</v>
      </c>
      <c r="AZ1030" s="52" t="str">
        <f>IF(参照!F1030="","",参照!F1030)</f>
        <v>アスエネ(株)</v>
      </c>
      <c r="BA1030" s="52" t="str">
        <f>IF(参照!G1030="","",参照!G1030)</f>
        <v>アスエネ(株)_メニューE</v>
      </c>
      <c r="BB1030" s="52">
        <f t="shared" si="47"/>
        <v>0.36699999999999999</v>
      </c>
      <c r="BD1030" s="52" t="str">
        <f>IF(参照!L1030="","",参照!L1030)</f>
        <v/>
      </c>
    </row>
    <row r="1031" spans="47:56">
      <c r="AU1031" s="52" t="str">
        <f>IF(参照!A1031="","",参照!A1031)</f>
        <v/>
      </c>
      <c r="AV1031" s="52" t="str">
        <f>IF(参照!B1031="","",参照!B1031)</f>
        <v/>
      </c>
      <c r="AW1031" s="52" t="str">
        <f>IF(参照!C1031="","",参照!C1031)</f>
        <v/>
      </c>
      <c r="AX1031" s="52" t="str">
        <f>IF(参照!D1031="","",参照!D1031)</f>
        <v>(参考値)事業者全体</v>
      </c>
      <c r="AY1031" s="52">
        <f>IF(参照!E1031="","",参照!E1031)</f>
        <v>4.4000000000000002E-4</v>
      </c>
      <c r="AZ1031" s="52" t="str">
        <f>IF(参照!F1031="","",参照!F1031)</f>
        <v>アスエネ(株)</v>
      </c>
      <c r="BA1031" s="52" t="str">
        <f>IF(参照!G1031="","",参照!G1031)</f>
        <v>アスエネ(株)_(参考値)事業者全体</v>
      </c>
      <c r="BB1031" s="52">
        <f t="shared" si="47"/>
        <v>0.44</v>
      </c>
      <c r="BD1031" s="52" t="str">
        <f>IF(参照!L1031="","",参照!L1031)</f>
        <v/>
      </c>
    </row>
    <row r="1032" spans="47:56">
      <c r="AU1032" s="52" t="str">
        <f>IF(参照!A1032="","",参照!A1032)</f>
        <v>A0679</v>
      </c>
      <c r="AV1032" s="52" t="str">
        <f>IF(参照!B1032="","",参照!B1032)</f>
        <v>ＴＥＰＣＯライフサービス(株)</v>
      </c>
      <c r="AW1032" s="52">
        <f>IF(参照!C1032="","",参照!C1032)</f>
        <v>4.9299999999999995E-4</v>
      </c>
      <c r="AX1032" s="52" t="str">
        <f>IF(参照!D1032="","",参照!D1032)</f>
        <v/>
      </c>
      <c r="AY1032" s="52">
        <f>IF(参照!E1032="","",参照!E1032)</f>
        <v>4.44E-4</v>
      </c>
      <c r="AZ1032" s="52" t="str">
        <f>IF(参照!F1032="","",参照!F1032)</f>
        <v>ＴＥＰＣＯライフサービス(株)</v>
      </c>
      <c r="BA1032" s="52" t="str">
        <f>IF(参照!G1032="","",参照!G1032)</f>
        <v>ＴＥＰＣＯライフサービス(株)_</v>
      </c>
      <c r="BB1032" s="52">
        <f t="shared" si="47"/>
        <v>0.44400000000000001</v>
      </c>
      <c r="BD1032" s="52" t="str">
        <f>IF(参照!L1032="","",参照!L1032)</f>
        <v/>
      </c>
    </row>
    <row r="1033" spans="47:56">
      <c r="AU1033" s="52" t="str">
        <f>IF(参照!A1033="","",参照!A1033)</f>
        <v>A0680</v>
      </c>
      <c r="AV1033" s="52" t="str">
        <f>IF(参照!B1033="","",参照!B1033)</f>
        <v>会津エナジー(株)</v>
      </c>
      <c r="AW1033" s="52">
        <f>IF(参照!C1033="","",参照!C1033)</f>
        <v>1E-4</v>
      </c>
      <c r="AX1033" s="52" t="str">
        <f>IF(参照!D1033="","",参照!D1033)</f>
        <v/>
      </c>
      <c r="AY1033" s="52">
        <f>IF(参照!E1033="","",参照!E1033)</f>
        <v>5.0500000000000002E-4</v>
      </c>
      <c r="AZ1033" s="52" t="str">
        <f>IF(参照!F1033="","",参照!F1033)</f>
        <v>会津エナジー(株)</v>
      </c>
      <c r="BA1033" s="52" t="str">
        <f>IF(参照!G1033="","",参照!G1033)</f>
        <v>会津エナジー(株)_</v>
      </c>
      <c r="BB1033" s="52">
        <f t="shared" si="47"/>
        <v>0.505</v>
      </c>
      <c r="BD1033" s="52" t="str">
        <f>IF(参照!L1033="","",参照!L1033)</f>
        <v/>
      </c>
    </row>
    <row r="1034" spans="47:56">
      <c r="AU1034" s="52" t="str">
        <f>IF(参照!A1034="","",参照!A1034)</f>
        <v>A0681</v>
      </c>
      <c r="AV1034" s="52" t="str">
        <f>IF(参照!B1034="","",参照!B1034)</f>
        <v>うべ未来エネルギー(株)</v>
      </c>
      <c r="AW1034" s="52">
        <f>IF(参照!C1034="","",参照!C1034)</f>
        <v>2.9700000000000001E-4</v>
      </c>
      <c r="AX1034" s="52" t="str">
        <f>IF(参照!D1034="","",参照!D1034)</f>
        <v/>
      </c>
      <c r="AY1034" s="52">
        <f>IF(参照!E1034="","",参照!E1034)</f>
        <v>4.9100000000000001E-4</v>
      </c>
      <c r="AZ1034" s="52" t="str">
        <f>IF(参照!F1034="","",参照!F1034)</f>
        <v>うべ未来エネルギー(株)</v>
      </c>
      <c r="BA1034" s="52" t="str">
        <f>IF(参照!G1034="","",参照!G1034)</f>
        <v>うべ未来エネルギー(株)_</v>
      </c>
      <c r="BB1034" s="52">
        <f t="shared" si="47"/>
        <v>0.49099999999999999</v>
      </c>
      <c r="BD1034" s="52" t="str">
        <f>IF(参照!L1034="","",参照!L1034)</f>
        <v/>
      </c>
    </row>
    <row r="1035" spans="47:56">
      <c r="AU1035" s="52" t="str">
        <f>IF(参照!A1035="","",参照!A1035)</f>
        <v>A0683</v>
      </c>
      <c r="AV1035" s="52" t="str">
        <f>IF(参照!B1035="","",参照!B1035)</f>
        <v>永井自動車工業(株)</v>
      </c>
      <c r="AW1035" s="52">
        <f>IF(参照!C1035="","",参照!C1035)</f>
        <v>4.7299999999999995E-4</v>
      </c>
      <c r="AX1035" s="52" t="str">
        <f>IF(参照!D1035="","",参照!D1035)</f>
        <v/>
      </c>
      <c r="AY1035" s="52">
        <f>IF(参照!E1035="","",参照!E1035)</f>
        <v>4.17E-4</v>
      </c>
      <c r="AZ1035" s="52" t="str">
        <f>IF(参照!F1035="","",参照!F1035)</f>
        <v>永井自動車工業(株)</v>
      </c>
      <c r="BA1035" s="52" t="str">
        <f>IF(参照!G1035="","",参照!G1035)</f>
        <v>永井自動車工業(株)_</v>
      </c>
      <c r="BB1035" s="52">
        <f t="shared" si="47"/>
        <v>0.41699999999999998</v>
      </c>
      <c r="BD1035" s="52" t="str">
        <f>IF(参照!L1035="","",参照!L1035)</f>
        <v/>
      </c>
    </row>
    <row r="1036" spans="47:56">
      <c r="AU1036" s="52" t="str">
        <f>IF(参照!A1036="","",参照!A1036)</f>
        <v>A0684</v>
      </c>
      <c r="AV1036" s="52" t="str">
        <f>IF(参照!B1036="","",参照!B1036)</f>
        <v>小島電機工業(株)</v>
      </c>
      <c r="AW1036" s="52">
        <f>IF(参照!C1036="","",参照!C1036)</f>
        <v>5.1500000000000005E-4</v>
      </c>
      <c r="AX1036" s="52" t="str">
        <f>IF(参照!D1036="","",参照!D1036)</f>
        <v/>
      </c>
      <c r="AY1036" s="52">
        <f>IF(参照!E1036="","",参照!E1036)</f>
        <v>5.6700000000000001E-4</v>
      </c>
      <c r="AZ1036" s="52" t="str">
        <f>IF(参照!F1036="","",参照!F1036)</f>
        <v>小島電機工業(株)</v>
      </c>
      <c r="BA1036" s="52" t="str">
        <f>IF(参照!G1036="","",参照!G1036)</f>
        <v>小島電機工業(株)_</v>
      </c>
      <c r="BB1036" s="52">
        <f t="shared" si="47"/>
        <v>0.56700000000000006</v>
      </c>
      <c r="BD1036" s="52" t="str">
        <f>IF(参照!L1036="","",参照!L1036)</f>
        <v/>
      </c>
    </row>
    <row r="1037" spans="47:56">
      <c r="AU1037" s="52" t="str">
        <f>IF(参照!A1037="","",参照!A1037)</f>
        <v>A0685</v>
      </c>
      <c r="AV1037" s="52" t="str">
        <f>IF(参照!B1037="","",参照!B1037)</f>
        <v>陸前高田しみんエネルギー(株)</v>
      </c>
      <c r="AW1037" s="52">
        <f>IF(参照!C1037="","",参照!C1037)</f>
        <v>4.9299999999999995E-4</v>
      </c>
      <c r="AX1037" s="52" t="str">
        <f>IF(参照!D1037="","",参照!D1037)</f>
        <v/>
      </c>
      <c r="AY1037" s="52">
        <f>IF(参照!E1037="","",参照!E1037)</f>
        <v>5.1699999999999999E-4</v>
      </c>
      <c r="AZ1037" s="52" t="str">
        <f>IF(参照!F1037="","",参照!F1037)</f>
        <v>陸前高田しみんエネルギー(株)</v>
      </c>
      <c r="BA1037" s="52" t="str">
        <f>IF(参照!G1037="","",参照!G1037)</f>
        <v>陸前高田しみんエネルギー(株)_</v>
      </c>
      <c r="BB1037" s="52">
        <f t="shared" si="47"/>
        <v>0.51700000000000002</v>
      </c>
      <c r="BD1037" s="52" t="str">
        <f>IF(参照!L1037="","",参照!L1037)</f>
        <v/>
      </c>
    </row>
    <row r="1038" spans="47:56">
      <c r="AU1038" s="52" t="str">
        <f>IF(参照!A1038="","",参照!A1038)</f>
        <v>A0687</v>
      </c>
      <c r="AV1038" s="52" t="str">
        <f>IF(参照!B1038="","",参照!B1038)</f>
        <v>(株)チャームドライフ</v>
      </c>
      <c r="AW1038" s="52">
        <f>IF(参照!C1038="","",参照!C1038)</f>
        <v>4.73E-4</v>
      </c>
      <c r="AX1038" s="52" t="str">
        <f>IF(参照!D1038="","",参照!D1038)</f>
        <v/>
      </c>
      <c r="AY1038" s="52">
        <f>IF(参照!E1038="","",参照!E1038)</f>
        <v>5.1400000000000003E-4</v>
      </c>
      <c r="AZ1038" s="52" t="str">
        <f>IF(参照!F1038="","",参照!F1038)</f>
        <v>(株)チャームドライフ</v>
      </c>
      <c r="BA1038" s="52" t="str">
        <f>IF(参照!G1038="","",参照!G1038)</f>
        <v>(株)チャームドライフ_</v>
      </c>
      <c r="BB1038" s="52">
        <f t="shared" si="47"/>
        <v>0.51400000000000001</v>
      </c>
      <c r="BD1038" s="52" t="str">
        <f>IF(参照!L1038="","",参照!L1038)</f>
        <v/>
      </c>
    </row>
    <row r="1039" spans="47:56">
      <c r="AU1039" s="52" t="str">
        <f>IF(参照!A1039="","",参照!A1039)</f>
        <v>A0689</v>
      </c>
      <c r="AV1039" s="52" t="str">
        <f>IF(参照!B1039="","",参照!B1039)</f>
        <v>スターティア(株)</v>
      </c>
      <c r="AW1039" s="52">
        <f>IF(参照!C1039="","",参照!C1039)</f>
        <v>5.1599999999999997E-4</v>
      </c>
      <c r="AX1039" s="52" t="str">
        <f>IF(参照!D1039="","",参照!D1039)</f>
        <v>メニューA</v>
      </c>
      <c r="AY1039" s="52">
        <f>IF(参照!E1039="","",参照!E1039)</f>
        <v>0</v>
      </c>
      <c r="AZ1039" s="52" t="str">
        <f>IF(参照!F1039="","",参照!F1039)</f>
        <v>スターティア(株)</v>
      </c>
      <c r="BA1039" s="52" t="str">
        <f>IF(参照!G1039="","",参照!G1039)</f>
        <v>スターティア(株)_メニューA</v>
      </c>
      <c r="BB1039" s="52">
        <f t="shared" si="47"/>
        <v>0</v>
      </c>
      <c r="BD1039" s="52" t="str">
        <f>IF(参照!L1039="","",参照!L1039)</f>
        <v/>
      </c>
    </row>
    <row r="1040" spans="47:56">
      <c r="AU1040" s="52" t="str">
        <f>IF(参照!A1040="","",参照!A1040)</f>
        <v/>
      </c>
      <c r="AV1040" s="52" t="str">
        <f>IF(参照!B1040="","",参照!B1040)</f>
        <v/>
      </c>
      <c r="AW1040" s="52" t="str">
        <f>IF(参照!C1040="","",参照!C1040)</f>
        <v/>
      </c>
      <c r="AX1040" s="52" t="str">
        <f>IF(参照!D1040="","",参照!D1040)</f>
        <v>メニューB(残差)</v>
      </c>
      <c r="AY1040" s="52">
        <f>IF(参照!E1040="","",参照!E1040)</f>
        <v>5.4900000000000001E-4</v>
      </c>
      <c r="AZ1040" s="52" t="str">
        <f>IF(参照!F1040="","",参照!F1040)</f>
        <v>スターティア(株)</v>
      </c>
      <c r="BA1040" s="52" t="str">
        <f>IF(参照!G1040="","",参照!G1040)</f>
        <v>スターティア(株)_メニューB(残差)</v>
      </c>
      <c r="BB1040" s="52">
        <f t="shared" si="47"/>
        <v>0.54900000000000004</v>
      </c>
      <c r="BD1040" s="52" t="str">
        <f>IF(参照!L1040="","",参照!L1040)</f>
        <v/>
      </c>
    </row>
    <row r="1041" spans="47:56">
      <c r="AU1041" s="52" t="str">
        <f>IF(参照!A1041="","",参照!A1041)</f>
        <v/>
      </c>
      <c r="AV1041" s="52" t="str">
        <f>IF(参照!B1041="","",参照!B1041)</f>
        <v/>
      </c>
      <c r="AW1041" s="52" t="str">
        <f>IF(参照!C1041="","",参照!C1041)</f>
        <v/>
      </c>
      <c r="AX1041" s="52" t="str">
        <f>IF(参照!D1041="","",参照!D1041)</f>
        <v>(参考値)事業者全体</v>
      </c>
      <c r="AY1041" s="52">
        <f>IF(参照!E1041="","",参照!E1041)</f>
        <v>5.6800000000000004E-4</v>
      </c>
      <c r="AZ1041" s="52" t="str">
        <f>IF(参照!F1041="","",参照!F1041)</f>
        <v>スターティア(株)</v>
      </c>
      <c r="BA1041" s="52" t="str">
        <f>IF(参照!G1041="","",参照!G1041)</f>
        <v>スターティア(株)_(参考値)事業者全体</v>
      </c>
      <c r="BB1041" s="52">
        <f t="shared" si="47"/>
        <v>0.56800000000000006</v>
      </c>
      <c r="BD1041" s="52" t="str">
        <f>IF(参照!L1041="","",参照!L1041)</f>
        <v/>
      </c>
    </row>
    <row r="1042" spans="47:56">
      <c r="AU1042" s="52" t="str">
        <f>IF(参照!A1042="","",参照!A1042)</f>
        <v>A0690</v>
      </c>
      <c r="AV1042" s="52" t="str">
        <f>IF(参照!B1042="","",参照!B1042)</f>
        <v>東広島スマートエネルギー(株)</v>
      </c>
      <c r="AW1042" s="52">
        <f>IF(参照!C1042="","",参照!C1042)</f>
        <v>5.6899999999999995E-4</v>
      </c>
      <c r="AX1042" s="52" t="str">
        <f>IF(参照!D1042="","",参照!D1042)</f>
        <v/>
      </c>
      <c r="AY1042" s="52">
        <f>IF(参照!E1042="","",参照!E1042)</f>
        <v>4.44E-4</v>
      </c>
      <c r="AZ1042" s="52" t="str">
        <f>IF(参照!F1042="","",参照!F1042)</f>
        <v>東広島スマートエネルギー(株)</v>
      </c>
      <c r="BA1042" s="52" t="str">
        <f>IF(参照!G1042="","",参照!G1042)</f>
        <v>東広島スマートエネルギー(株)_</v>
      </c>
      <c r="BB1042" s="52">
        <f t="shared" si="47"/>
        <v>0.44400000000000001</v>
      </c>
      <c r="BD1042" s="52" t="str">
        <f>IF(参照!L1042="","",参照!L1042)</f>
        <v/>
      </c>
    </row>
    <row r="1043" spans="47:56">
      <c r="AU1043" s="52" t="str">
        <f>IF(参照!A1043="","",参照!A1043)</f>
        <v>A0692</v>
      </c>
      <c r="AV1043" s="52" t="str">
        <f>IF(参照!B1043="","",参照!B1043)</f>
        <v>旭化成(株)</v>
      </c>
      <c r="AW1043" s="52">
        <f>IF(参照!C1043="","",参照!C1043)</f>
        <v>4.7699999999999999E-4</v>
      </c>
      <c r="AX1043" s="52" t="str">
        <f>IF(参照!D1043="","",参照!D1043)</f>
        <v>メニューA</v>
      </c>
      <c r="AY1043" s="52">
        <f>IF(参照!E1043="","",参照!E1043)</f>
        <v>3.1500000000000001E-4</v>
      </c>
      <c r="AZ1043" s="52" t="str">
        <f>IF(参照!F1043="","",参照!F1043)</f>
        <v>旭化成(株)</v>
      </c>
      <c r="BA1043" s="52" t="str">
        <f>IF(参照!G1043="","",参照!G1043)</f>
        <v>旭化成(株)_メニューA</v>
      </c>
      <c r="BB1043" s="52">
        <f t="shared" si="47"/>
        <v>0.315</v>
      </c>
      <c r="BD1043" s="52" t="str">
        <f>IF(参照!L1043="","",参照!L1043)</f>
        <v/>
      </c>
    </row>
    <row r="1044" spans="47:56">
      <c r="AU1044" s="52" t="str">
        <f>IF(参照!A1044="","",参照!A1044)</f>
        <v/>
      </c>
      <c r="AV1044" s="52" t="str">
        <f>IF(参照!B1044="","",参照!B1044)</f>
        <v/>
      </c>
      <c r="AW1044" s="52" t="str">
        <f>IF(参照!C1044="","",参照!C1044)</f>
        <v/>
      </c>
      <c r="AX1044" s="52" t="str">
        <f>IF(参照!D1044="","",参照!D1044)</f>
        <v>メニューB</v>
      </c>
      <c r="AY1044" s="52">
        <f>IF(参照!E1044="","",参照!E1044)</f>
        <v>4.0500000000000003E-4</v>
      </c>
      <c r="AZ1044" s="52" t="str">
        <f>IF(参照!F1044="","",参照!F1044)</f>
        <v>旭化成(株)</v>
      </c>
      <c r="BA1044" s="52" t="str">
        <f>IF(参照!G1044="","",参照!G1044)</f>
        <v>旭化成(株)_メニューB</v>
      </c>
      <c r="BB1044" s="52">
        <f t="shared" si="47"/>
        <v>0.40500000000000003</v>
      </c>
      <c r="BD1044" s="52" t="str">
        <f>IF(参照!L1044="","",参照!L1044)</f>
        <v/>
      </c>
    </row>
    <row r="1045" spans="47:56">
      <c r="AU1045" s="52" t="str">
        <f>IF(参照!A1045="","",参照!A1045)</f>
        <v/>
      </c>
      <c r="AV1045" s="52" t="str">
        <f>IF(参照!B1045="","",参照!B1045)</f>
        <v/>
      </c>
      <c r="AW1045" s="52" t="str">
        <f>IF(参照!C1045="","",参照!C1045)</f>
        <v/>
      </c>
      <c r="AX1045" s="52" t="str">
        <f>IF(参照!D1045="","",参照!D1045)</f>
        <v>メニューC</v>
      </c>
      <c r="AY1045" s="52">
        <f>IF(参照!E1045="","",参照!E1045)</f>
        <v>4.1099999999999996E-4</v>
      </c>
      <c r="AZ1045" s="52" t="str">
        <f>IF(参照!F1045="","",参照!F1045)</f>
        <v>旭化成(株)</v>
      </c>
      <c r="BA1045" s="52" t="str">
        <f>IF(参照!G1045="","",参照!G1045)</f>
        <v>旭化成(株)_メニューC</v>
      </c>
      <c r="BB1045" s="52">
        <f t="shared" si="47"/>
        <v>0.41099999999999998</v>
      </c>
      <c r="BD1045" s="52" t="str">
        <f>IF(参照!L1045="","",参照!L1045)</f>
        <v/>
      </c>
    </row>
    <row r="1046" spans="47:56">
      <c r="AU1046" s="52" t="str">
        <f>IF(参照!A1046="","",参照!A1046)</f>
        <v/>
      </c>
      <c r="AV1046" s="52" t="str">
        <f>IF(参照!B1046="","",参照!B1046)</f>
        <v/>
      </c>
      <c r="AW1046" s="52" t="str">
        <f>IF(参照!C1046="","",参照!C1046)</f>
        <v/>
      </c>
      <c r="AX1046" s="52" t="str">
        <f>IF(参照!D1046="","",参照!D1046)</f>
        <v>メニューD</v>
      </c>
      <c r="AY1046" s="52">
        <f>IF(参照!E1046="","",参照!E1046)</f>
        <v>3.4599999999999995E-4</v>
      </c>
      <c r="AZ1046" s="52" t="str">
        <f>IF(参照!F1046="","",参照!F1046)</f>
        <v>旭化成(株)</v>
      </c>
      <c r="BA1046" s="52" t="str">
        <f>IF(参照!G1046="","",参照!G1046)</f>
        <v>旭化成(株)_メニューD</v>
      </c>
      <c r="BB1046" s="52">
        <f t="shared" si="47"/>
        <v>0.34599999999999997</v>
      </c>
      <c r="BD1046" s="52" t="str">
        <f>IF(参照!L1046="","",参照!L1046)</f>
        <v/>
      </c>
    </row>
    <row r="1047" spans="47:56">
      <c r="AU1047" s="52" t="str">
        <f>IF(参照!A1047="","",参照!A1047)</f>
        <v/>
      </c>
      <c r="AV1047" s="52" t="str">
        <f>IF(参照!B1047="","",参照!B1047)</f>
        <v/>
      </c>
      <c r="AW1047" s="52" t="str">
        <f>IF(参照!C1047="","",参照!C1047)</f>
        <v/>
      </c>
      <c r="AX1047" s="52" t="str">
        <f>IF(参照!D1047="","",参照!D1047)</f>
        <v>メニューE</v>
      </c>
      <c r="AY1047" s="52">
        <f>IF(参照!E1047="","",参照!E1047)</f>
        <v>3.5299999999999996E-4</v>
      </c>
      <c r="AZ1047" s="52" t="str">
        <f>IF(参照!F1047="","",参照!F1047)</f>
        <v>旭化成(株)</v>
      </c>
      <c r="BA1047" s="52" t="str">
        <f>IF(参照!G1047="","",参照!G1047)</f>
        <v>旭化成(株)_メニューE</v>
      </c>
      <c r="BB1047" s="52">
        <f t="shared" si="47"/>
        <v>0.35299999999999998</v>
      </c>
      <c r="BD1047" s="52" t="str">
        <f>IF(参照!L1047="","",参照!L1047)</f>
        <v/>
      </c>
    </row>
    <row r="1048" spans="47:56">
      <c r="AU1048" s="52" t="str">
        <f>IF(参照!A1048="","",参照!A1048)</f>
        <v/>
      </c>
      <c r="AV1048" s="52" t="str">
        <f>IF(参照!B1048="","",参照!B1048)</f>
        <v/>
      </c>
      <c r="AW1048" s="52" t="str">
        <f>IF(参照!C1048="","",参照!C1048)</f>
        <v/>
      </c>
      <c r="AX1048" s="52" t="str">
        <f>IF(参照!D1048="","",参照!D1048)</f>
        <v>メニューF</v>
      </c>
      <c r="AY1048" s="52">
        <f>IF(参照!E1048="","",参照!E1048)</f>
        <v>0</v>
      </c>
      <c r="AZ1048" s="52" t="str">
        <f>IF(参照!F1048="","",参照!F1048)</f>
        <v>旭化成(株)</v>
      </c>
      <c r="BA1048" s="52" t="str">
        <f>IF(参照!G1048="","",参照!G1048)</f>
        <v>旭化成(株)_メニューF</v>
      </c>
      <c r="BB1048" s="52">
        <f t="shared" si="47"/>
        <v>0</v>
      </c>
      <c r="BD1048" s="52" t="str">
        <f>IF(参照!L1048="","",参照!L1048)</f>
        <v/>
      </c>
    </row>
    <row r="1049" spans="47:56">
      <c r="AU1049" s="52" t="str">
        <f>IF(参照!A1049="","",参照!A1049)</f>
        <v/>
      </c>
      <c r="AV1049" s="52" t="str">
        <f>IF(参照!B1049="","",参照!B1049)</f>
        <v/>
      </c>
      <c r="AW1049" s="52" t="str">
        <f>IF(参照!C1049="","",参照!C1049)</f>
        <v/>
      </c>
      <c r="AX1049" s="52" t="str">
        <f>IF(参照!D1049="","",参照!D1049)</f>
        <v>(参考値)事業者全体</v>
      </c>
      <c r="AY1049" s="52">
        <f>IF(参照!E1049="","",参照!E1049)</f>
        <v>5.0699999999999996E-4</v>
      </c>
      <c r="AZ1049" s="52" t="str">
        <f>IF(参照!F1049="","",参照!F1049)</f>
        <v>旭化成(株)</v>
      </c>
      <c r="BA1049" s="52" t="str">
        <f>IF(参照!G1049="","",参照!G1049)</f>
        <v>旭化成(株)_(参考値)事業者全体</v>
      </c>
      <c r="BB1049" s="52">
        <f t="shared" si="47"/>
        <v>0.50700000000000001</v>
      </c>
      <c r="BD1049" s="52" t="str">
        <f>IF(参照!L1049="","",参照!L1049)</f>
        <v/>
      </c>
    </row>
    <row r="1050" spans="47:56">
      <c r="AU1050" s="52" t="str">
        <f>IF(参照!A1050="","",参照!A1050)</f>
        <v>A0693</v>
      </c>
      <c r="AV1050" s="52" t="str">
        <f>IF(参照!B1050="","",参照!B1050)</f>
        <v>京和ガス(株)</v>
      </c>
      <c r="AW1050" s="52">
        <f>IF(参照!C1050="","",参照!C1050)</f>
        <v>5.1500000000000005E-4</v>
      </c>
      <c r="AX1050" s="52" t="str">
        <f>IF(参照!D1050="","",参照!D1050)</f>
        <v/>
      </c>
      <c r="AY1050" s="52">
        <f>IF(参照!E1050="","",参照!E1050)</f>
        <v>4.5899999999999999E-4</v>
      </c>
      <c r="AZ1050" s="52" t="str">
        <f>IF(参照!F1050="","",参照!F1050)</f>
        <v>京和ガス(株)</v>
      </c>
      <c r="BA1050" s="52" t="str">
        <f>IF(参照!G1050="","",参照!G1050)</f>
        <v>京和ガス(株)_</v>
      </c>
      <c r="BB1050" s="52">
        <f t="shared" si="47"/>
        <v>0.45899999999999996</v>
      </c>
      <c r="BD1050" s="52" t="str">
        <f>IF(参照!L1050="","",参照!L1050)</f>
        <v/>
      </c>
    </row>
    <row r="1051" spans="47:56">
      <c r="AU1051" s="52" t="str">
        <f>IF(参照!A1051="","",参照!A1051)</f>
        <v>A0696</v>
      </c>
      <c r="AV1051" s="52" t="str">
        <f>IF(参照!B1051="","",参照!B1051)</f>
        <v>(株)岡崎建材</v>
      </c>
      <c r="AW1051" s="52">
        <f>IF(参照!C1051="","",参照!C1051)</f>
        <v>4.9299999999999995E-4</v>
      </c>
      <c r="AX1051" s="52" t="str">
        <f>IF(参照!D1051="","",参照!D1051)</f>
        <v/>
      </c>
      <c r="AY1051" s="52">
        <f>IF(参照!E1051="","",参照!E1051)</f>
        <v>4.37E-4</v>
      </c>
      <c r="AZ1051" s="52" t="str">
        <f>IF(参照!F1051="","",参照!F1051)</f>
        <v>(株)岡崎建材</v>
      </c>
      <c r="BA1051" s="52" t="str">
        <f>IF(参照!G1051="","",参照!G1051)</f>
        <v>(株)岡崎建材_</v>
      </c>
      <c r="BB1051" s="52">
        <f t="shared" si="47"/>
        <v>0.437</v>
      </c>
      <c r="BD1051" s="52" t="str">
        <f>IF(参照!L1051="","",参照!L1051)</f>
        <v/>
      </c>
    </row>
    <row r="1052" spans="47:56">
      <c r="AU1052" s="52" t="str">
        <f>IF(参照!A1052="","",参照!A1052)</f>
        <v>A0698</v>
      </c>
      <c r="AV1052" s="52" t="str">
        <f>IF(参照!B1052="","",参照!B1052)</f>
        <v>(株)エフオン</v>
      </c>
      <c r="AW1052" s="52" t="str">
        <f>IF(参照!C1052="","",参照!C1052)</f>
        <v>0.000453※</v>
      </c>
      <c r="AX1052" s="52" t="str">
        <f>IF(参照!D1052="","",参照!D1052)</f>
        <v>メニューA</v>
      </c>
      <c r="AY1052" s="52">
        <f>IF(参照!E1052="","",参照!E1052)</f>
        <v>0</v>
      </c>
      <c r="AZ1052" s="52" t="str">
        <f>IF(参照!F1052="","",参照!F1052)</f>
        <v>(株)エフオン</v>
      </c>
      <c r="BA1052" s="52" t="str">
        <f>IF(参照!G1052="","",参照!G1052)</f>
        <v>(株)エフオン_メニューA</v>
      </c>
      <c r="BB1052" s="52">
        <f t="shared" si="47"/>
        <v>0</v>
      </c>
      <c r="BD1052" s="52" t="str">
        <f>IF(参照!L1052="","",参照!L1052)</f>
        <v/>
      </c>
    </row>
    <row r="1053" spans="47:56">
      <c r="AU1053" s="52" t="str">
        <f>IF(参照!A1053="","",参照!A1053)</f>
        <v/>
      </c>
      <c r="AV1053" s="52" t="str">
        <f>IF(参照!B1053="","",参照!B1053)</f>
        <v/>
      </c>
      <c r="AW1053" s="52" t="str">
        <f>IF(参照!C1053="","",参照!C1053)</f>
        <v/>
      </c>
      <c r="AX1053" s="52" t="str">
        <f>IF(参照!D1053="","",参照!D1053)</f>
        <v>メニューB</v>
      </c>
      <c r="AY1053" s="52">
        <f>IF(参照!E1053="","",参照!E1053)</f>
        <v>2.4699999999999999E-4</v>
      </c>
      <c r="AZ1053" s="52" t="str">
        <f>IF(参照!F1053="","",参照!F1053)</f>
        <v>(株)エフオン</v>
      </c>
      <c r="BA1053" s="52" t="str">
        <f>IF(参照!G1053="","",参照!G1053)</f>
        <v>(株)エフオン_メニューB</v>
      </c>
      <c r="BB1053" s="52">
        <f t="shared" si="47"/>
        <v>0.247</v>
      </c>
      <c r="BD1053" s="52" t="str">
        <f>IF(参照!L1053="","",参照!L1053)</f>
        <v/>
      </c>
    </row>
    <row r="1054" spans="47:56">
      <c r="AU1054" s="52" t="str">
        <f>IF(参照!A1054="","",参照!A1054)</f>
        <v/>
      </c>
      <c r="AV1054" s="52" t="str">
        <f>IF(参照!B1054="","",参照!B1054)</f>
        <v/>
      </c>
      <c r="AW1054" s="52" t="str">
        <f>IF(参照!C1054="","",参照!C1054)</f>
        <v/>
      </c>
      <c r="AX1054" s="52" t="str">
        <f>IF(参照!D1054="","",参照!D1054)</f>
        <v>メニューC</v>
      </c>
      <c r="AY1054" s="52">
        <f>IF(参照!E1054="","",参照!E1054)</f>
        <v>2.9499999999999996E-4</v>
      </c>
      <c r="AZ1054" s="52" t="str">
        <f>IF(参照!F1054="","",参照!F1054)</f>
        <v>(株)エフオン</v>
      </c>
      <c r="BA1054" s="52" t="str">
        <f>IF(参照!G1054="","",参照!G1054)</f>
        <v>(株)エフオン_メニューC</v>
      </c>
      <c r="BB1054" s="52">
        <f t="shared" si="47"/>
        <v>0.29499999999999998</v>
      </c>
      <c r="BD1054" s="52" t="str">
        <f>IF(参照!L1054="","",参照!L1054)</f>
        <v/>
      </c>
    </row>
    <row r="1055" spans="47:56">
      <c r="AU1055" s="52" t="str">
        <f>IF(参照!A1055="","",参照!A1055)</f>
        <v/>
      </c>
      <c r="AV1055" s="52" t="str">
        <f>IF(参照!B1055="","",参照!B1055)</f>
        <v/>
      </c>
      <c r="AW1055" s="52" t="str">
        <f>IF(参照!C1055="","",参照!C1055)</f>
        <v/>
      </c>
      <c r="AX1055" s="52" t="str">
        <f>IF(参照!D1055="","",参照!D1055)</f>
        <v>メニューD</v>
      </c>
      <c r="AY1055" s="52">
        <f>IF(参照!E1055="","",参照!E1055)</f>
        <v>3.0899999999999998E-4</v>
      </c>
      <c r="AZ1055" s="52" t="str">
        <f>IF(参照!F1055="","",参照!F1055)</f>
        <v>(株)エフオン</v>
      </c>
      <c r="BA1055" s="52" t="str">
        <f>IF(参照!G1055="","",参照!G1055)</f>
        <v>(株)エフオン_メニューD</v>
      </c>
      <c r="BB1055" s="52">
        <f t="shared" si="47"/>
        <v>0.309</v>
      </c>
      <c r="BD1055" s="52" t="str">
        <f>IF(参照!L1055="","",参照!L1055)</f>
        <v/>
      </c>
    </row>
    <row r="1056" spans="47:56">
      <c r="AU1056" s="52" t="str">
        <f>IF(参照!A1056="","",参照!A1056)</f>
        <v/>
      </c>
      <c r="AV1056" s="52" t="str">
        <f>IF(参照!B1056="","",参照!B1056)</f>
        <v/>
      </c>
      <c r="AW1056" s="52" t="str">
        <f>IF(参照!C1056="","",参照!C1056)</f>
        <v/>
      </c>
      <c r="AX1056" s="52" t="str">
        <f>IF(参照!D1056="","",参照!D1056)</f>
        <v>メニューE</v>
      </c>
      <c r="AY1056" s="52">
        <f>IF(参照!E1056="","",参照!E1056)</f>
        <v>3.3100000000000002E-4</v>
      </c>
      <c r="AZ1056" s="52" t="str">
        <f>IF(参照!F1056="","",参照!F1056)</f>
        <v>(株)エフオン</v>
      </c>
      <c r="BA1056" s="52" t="str">
        <f>IF(参照!G1056="","",参照!G1056)</f>
        <v>(株)エフオン_メニューE</v>
      </c>
      <c r="BB1056" s="52">
        <f t="shared" si="47"/>
        <v>0.33100000000000002</v>
      </c>
      <c r="BD1056" s="52" t="str">
        <f>IF(参照!L1056="","",参照!L1056)</f>
        <v/>
      </c>
    </row>
    <row r="1057" spans="47:56">
      <c r="AU1057" s="52" t="str">
        <f>IF(参照!A1057="","",参照!A1057)</f>
        <v/>
      </c>
      <c r="AV1057" s="52" t="str">
        <f>IF(参照!B1057="","",参照!B1057)</f>
        <v/>
      </c>
      <c r="AW1057" s="52" t="str">
        <f>IF(参照!C1057="","",参照!C1057)</f>
        <v/>
      </c>
      <c r="AX1057" s="52" t="str">
        <f>IF(参照!D1057="","",参照!D1057)</f>
        <v>メニューF</v>
      </c>
      <c r="AY1057" s="52">
        <f>IF(参照!E1057="","",参照!E1057)</f>
        <v>3.3500000000000001E-4</v>
      </c>
      <c r="AZ1057" s="52" t="str">
        <f>IF(参照!F1057="","",参照!F1057)</f>
        <v>(株)エフオン</v>
      </c>
      <c r="BA1057" s="52" t="str">
        <f>IF(参照!G1057="","",参照!G1057)</f>
        <v>(株)エフオン_メニューF</v>
      </c>
      <c r="BB1057" s="52">
        <f t="shared" si="47"/>
        <v>0.33500000000000002</v>
      </c>
      <c r="BD1057" s="52" t="str">
        <f>IF(参照!L1057="","",参照!L1057)</f>
        <v/>
      </c>
    </row>
    <row r="1058" spans="47:56">
      <c r="AU1058" s="52" t="str">
        <f>IF(参照!A1058="","",参照!A1058)</f>
        <v/>
      </c>
      <c r="AV1058" s="52" t="str">
        <f>IF(参照!B1058="","",参照!B1058)</f>
        <v/>
      </c>
      <c r="AW1058" s="52" t="str">
        <f>IF(参照!C1058="","",参照!C1058)</f>
        <v/>
      </c>
      <c r="AX1058" s="52" t="str">
        <f>IF(参照!D1058="","",参照!D1058)</f>
        <v>(参考値)事業者全体</v>
      </c>
      <c r="AY1058" s="52">
        <f>IF(参照!E1058="","",参照!E1058)</f>
        <v>4.1599999999999997E-4</v>
      </c>
      <c r="AZ1058" s="52" t="str">
        <f>IF(参照!F1058="","",参照!F1058)</f>
        <v>(株)エフオン</v>
      </c>
      <c r="BA1058" s="52" t="str">
        <f>IF(参照!G1058="","",参照!G1058)</f>
        <v>(株)エフオン_(参考値)事業者全体</v>
      </c>
      <c r="BB1058" s="52">
        <f t="shared" si="47"/>
        <v>0.41599999999999998</v>
      </c>
      <c r="BD1058" s="52" t="str">
        <f>IF(参照!L1058="","",参照!L1058)</f>
        <v/>
      </c>
    </row>
    <row r="1059" spans="47:56">
      <c r="AU1059" s="52" t="str">
        <f>IF(参照!A1059="","",参照!A1059)</f>
        <v>A0699</v>
      </c>
      <c r="AV1059" s="52" t="str">
        <f>IF(参照!B1059="","",参照!B1059)</f>
        <v>(株)岡崎さくら電力</v>
      </c>
      <c r="AW1059" s="52">
        <f>IF(参照!C1059="","",参照!C1059)</f>
        <v>1.85E-4</v>
      </c>
      <c r="AX1059" s="52" t="str">
        <f>IF(参照!D1059="","",参照!D1059)</f>
        <v/>
      </c>
      <c r="AY1059" s="52">
        <f>IF(参照!E1059="","",参照!E1059)</f>
        <v>3.1700000000000001E-4</v>
      </c>
      <c r="AZ1059" s="52" t="str">
        <f>IF(参照!F1059="","",参照!F1059)</f>
        <v>(株)岡崎さくら電力</v>
      </c>
      <c r="BA1059" s="52" t="str">
        <f>IF(参照!G1059="","",参照!G1059)</f>
        <v>(株)岡崎さくら電力_</v>
      </c>
      <c r="BB1059" s="52">
        <f t="shared" si="47"/>
        <v>0.317</v>
      </c>
      <c r="BD1059" s="52" t="str">
        <f>IF(参照!L1059="","",参照!L1059)</f>
        <v/>
      </c>
    </row>
    <row r="1060" spans="47:56">
      <c r="AU1060" s="52" t="str">
        <f>IF(参照!A1060="","",参照!A1060)</f>
        <v>A0702</v>
      </c>
      <c r="AV1060" s="52" t="str">
        <f>IF(参照!B1060="","",参照!B1060)</f>
        <v>旭マルヰガス(株)</v>
      </c>
      <c r="AW1060" s="52">
        <f>IF(参照!C1060="","",参照!C1060)</f>
        <v>5.1599999999999997E-4</v>
      </c>
      <c r="AX1060" s="52" t="str">
        <f>IF(参照!D1060="","",参照!D1060)</f>
        <v/>
      </c>
      <c r="AY1060" s="52">
        <f>IF(参照!E1060="","",参照!E1060)</f>
        <v>5.6099999999999998E-4</v>
      </c>
      <c r="AZ1060" s="52" t="str">
        <f>IF(参照!F1060="","",参照!F1060)</f>
        <v>旭マルヰガス(株)</v>
      </c>
      <c r="BA1060" s="52" t="str">
        <f>IF(参照!G1060="","",参照!G1060)</f>
        <v>旭マルヰガス(株)_</v>
      </c>
      <c r="BB1060" s="52">
        <f t="shared" si="47"/>
        <v>0.56099999999999994</v>
      </c>
      <c r="BD1060" s="52" t="str">
        <f>IF(参照!L1060="","",参照!L1060)</f>
        <v/>
      </c>
    </row>
    <row r="1061" spans="47:56">
      <c r="AU1061" s="52" t="str">
        <f>IF(参照!A1061="","",参照!A1061)</f>
        <v>A0703</v>
      </c>
      <c r="AV1061" s="52" t="str">
        <f>IF(参照!B1061="","",参照!B1061)</f>
        <v>ＪＲＥトレーディング(株)</v>
      </c>
      <c r="AW1061" s="52" t="str">
        <f>IF(参照!C1061="","",参照!C1061)</f>
        <v>0.000453※</v>
      </c>
      <c r="AX1061" s="52" t="str">
        <f>IF(参照!D1061="","",参照!D1061)</f>
        <v/>
      </c>
      <c r="AY1061" s="52">
        <f>IF(参照!E1061="","",参照!E1061)</f>
        <v>7.0899999999999999E-4</v>
      </c>
      <c r="AZ1061" s="52" t="str">
        <f>IF(参照!F1061="","",参照!F1061)</f>
        <v>ＪＲＥトレーディング(株)</v>
      </c>
      <c r="BA1061" s="52" t="str">
        <f>IF(参照!G1061="","",参照!G1061)</f>
        <v>ＪＲＥトレーディング(株)_</v>
      </c>
      <c r="BB1061" s="52">
        <f t="shared" si="47"/>
        <v>0.70899999999999996</v>
      </c>
      <c r="BD1061" s="52" t="str">
        <f>IF(参照!L1061="","",参照!L1061)</f>
        <v/>
      </c>
    </row>
    <row r="1062" spans="47:56">
      <c r="AU1062" s="52" t="str">
        <f>IF(参照!A1062="","",参照!A1062)</f>
        <v>A0704</v>
      </c>
      <c r="AV1062" s="52" t="str">
        <f>IF(参照!B1062="","",参照!B1062)</f>
        <v>Ｃａｓｔｌｅｔｏｎ　Ｃｏｍｍｏｄｉｔｉｅｓ　Ｊａｐａｎ合同会社</v>
      </c>
      <c r="AW1062" s="52">
        <f>IF(参照!C1062="","",参照!C1062)</f>
        <v>2.05E-4</v>
      </c>
      <c r="AX1062" s="52" t="str">
        <f>IF(参照!D1062="","",参照!D1062)</f>
        <v/>
      </c>
      <c r="AY1062" s="52">
        <f>IF(参照!E1062="","",参照!E1062)</f>
        <v>1.4899999999999999E-4</v>
      </c>
      <c r="AZ1062" s="52" t="str">
        <f>IF(参照!F1062="","",参照!F1062)</f>
        <v>Ｃａｓｔｌｅｔｏｎ　Ｃｏｍｍｏｄｉｔｉｅｓ　Ｊａｐａｎ合同会社</v>
      </c>
      <c r="BA1062" s="52" t="str">
        <f>IF(参照!G1062="","",参照!G1062)</f>
        <v>Ｃａｓｔｌｅｔｏｎ　Ｃｏｍｍｏｄｉｔｉｅｓ　Ｊａｐａｎ合同会社_</v>
      </c>
      <c r="BB1062" s="52">
        <f t="shared" si="47"/>
        <v>0.14899999999999999</v>
      </c>
      <c r="BD1062" s="52" t="str">
        <f>IF(参照!L1062="","",参照!L1062)</f>
        <v/>
      </c>
    </row>
    <row r="1063" spans="47:56">
      <c r="AU1063" s="52" t="str">
        <f>IF(参照!A1063="","",参照!A1063)</f>
        <v>A0705</v>
      </c>
      <c r="AV1063" s="52" t="str">
        <f>IF(参照!B1063="","",参照!B1063)</f>
        <v>神戸電力(株)</v>
      </c>
      <c r="AW1063" s="52">
        <f>IF(参照!C1063="","",参照!C1063)</f>
        <v>6.1799999999999995E-4</v>
      </c>
      <c r="AX1063" s="52" t="str">
        <f>IF(参照!D1063="","",参照!D1063)</f>
        <v/>
      </c>
      <c r="AY1063" s="52">
        <f>IF(参照!E1063="","",参照!E1063)</f>
        <v>6.9200000000000002E-4</v>
      </c>
      <c r="AZ1063" s="52" t="str">
        <f>IF(参照!F1063="","",参照!F1063)</f>
        <v>神戸電力(株)</v>
      </c>
      <c r="BA1063" s="52" t="str">
        <f>IF(参照!G1063="","",参照!G1063)</f>
        <v>神戸電力(株)_</v>
      </c>
      <c r="BB1063" s="52">
        <f t="shared" si="47"/>
        <v>0.69200000000000006</v>
      </c>
      <c r="BD1063" s="52" t="str">
        <f>IF(参照!L1063="","",参照!L1063)</f>
        <v/>
      </c>
    </row>
    <row r="1064" spans="47:56">
      <c r="AU1064" s="52" t="str">
        <f>IF(参照!A1064="","",参照!A1064)</f>
        <v>A0708</v>
      </c>
      <c r="AV1064" s="52" t="str">
        <f>IF(参照!B1064="","",参照!B1064)</f>
        <v>エア・ウォーター・ライフソリューション(株)(旧：エア・ウォーター北海道(株))</v>
      </c>
      <c r="AW1064" s="52">
        <f>IF(参照!C1064="","",参照!C1064)</f>
        <v>6.0300000000000002E-4</v>
      </c>
      <c r="AX1064" s="52" t="str">
        <f>IF(参照!D1064="","",参照!D1064)</f>
        <v/>
      </c>
      <c r="AY1064" s="52">
        <f>IF(参照!E1064="","",参照!E1064)</f>
        <v>5.4699999999999996E-4</v>
      </c>
      <c r="AZ1064" s="52" t="str">
        <f>IF(参照!F1064="","",参照!F1064)</f>
        <v>エア・ウォーター・ライフソリューション(株)(旧：エア・ウォーター北海道(株))</v>
      </c>
      <c r="BA1064" s="52" t="str">
        <f>IF(参照!G1064="","",参照!G1064)</f>
        <v>エア・ウォーター・ライフソリューション(株)(旧：エア・ウォーター北海道(株))_</v>
      </c>
      <c r="BB1064" s="52">
        <f t="shared" si="47"/>
        <v>0.54699999999999993</v>
      </c>
      <c r="BD1064" s="52" t="str">
        <f>IF(参照!L1064="","",参照!L1064)</f>
        <v/>
      </c>
    </row>
    <row r="1065" spans="47:56">
      <c r="AU1065" s="52" t="str">
        <f>IF(参照!A1065="","",参照!A1065)</f>
        <v>A0709</v>
      </c>
      <c r="AV1065" s="52" t="str">
        <f>IF(参照!B1065="","",参照!B1065)</f>
        <v>生活協同組合ひろしま</v>
      </c>
      <c r="AW1065" s="52">
        <f>IF(参照!C1065="","",参照!C1065)</f>
        <v>3.6699999999999998E-4</v>
      </c>
      <c r="AX1065" s="52" t="str">
        <f>IF(参照!D1065="","",参照!D1065)</f>
        <v>メニューA</v>
      </c>
      <c r="AY1065" s="52">
        <f>IF(参照!E1065="","",参照!E1065)</f>
        <v>3.5100000000000002E-4</v>
      </c>
      <c r="AZ1065" s="52" t="str">
        <f>IF(参照!F1065="","",参照!F1065)</f>
        <v>生活協同組合ひろしま</v>
      </c>
      <c r="BA1065" s="52" t="str">
        <f>IF(参照!G1065="","",参照!G1065)</f>
        <v>生活協同組合ひろしま_メニューA</v>
      </c>
      <c r="BB1065" s="52">
        <f t="shared" si="47"/>
        <v>0.35100000000000003</v>
      </c>
      <c r="BD1065" s="52" t="str">
        <f>IF(参照!L1065="","",参照!L1065)</f>
        <v/>
      </c>
    </row>
    <row r="1066" spans="47:56">
      <c r="AU1066" s="52" t="str">
        <f>IF(参照!A1066="","",参照!A1066)</f>
        <v/>
      </c>
      <c r="AV1066" s="52" t="str">
        <f>IF(参照!B1066="","",参照!B1066)</f>
        <v/>
      </c>
      <c r="AW1066" s="52" t="str">
        <f>IF(参照!C1066="","",参照!C1066)</f>
        <v/>
      </c>
      <c r="AX1066" s="52" t="str">
        <f>IF(参照!D1066="","",参照!D1066)</f>
        <v>メニューB(残差)</v>
      </c>
      <c r="AY1066" s="52">
        <f>IF(参照!E1066="","",参照!E1066)</f>
        <v>3.21E-4</v>
      </c>
      <c r="AZ1066" s="52" t="str">
        <f>IF(参照!F1066="","",参照!F1066)</f>
        <v>生活協同組合ひろしま</v>
      </c>
      <c r="BA1066" s="52" t="str">
        <f>IF(参照!G1066="","",参照!G1066)</f>
        <v>生活協同組合ひろしま_メニューB(残差)</v>
      </c>
      <c r="BB1066" s="52">
        <f t="shared" si="47"/>
        <v>0.32100000000000001</v>
      </c>
      <c r="BD1066" s="52" t="str">
        <f>IF(参照!L1066="","",参照!L1066)</f>
        <v/>
      </c>
    </row>
    <row r="1067" spans="47:56">
      <c r="AU1067" s="52" t="str">
        <f>IF(参照!A1067="","",参照!A1067)</f>
        <v/>
      </c>
      <c r="AV1067" s="52" t="str">
        <f>IF(参照!B1067="","",参照!B1067)</f>
        <v/>
      </c>
      <c r="AW1067" s="52" t="str">
        <f>IF(参照!C1067="","",参照!C1067)</f>
        <v/>
      </c>
      <c r="AX1067" s="52" t="str">
        <f>IF(参照!D1067="","",参照!D1067)</f>
        <v>(参考値)事業者全体</v>
      </c>
      <c r="AY1067" s="52">
        <f>IF(参照!E1067="","",参照!E1067)</f>
        <v>3.4200000000000002E-4</v>
      </c>
      <c r="AZ1067" s="52" t="str">
        <f>IF(参照!F1067="","",参照!F1067)</f>
        <v>生活協同組合ひろしま</v>
      </c>
      <c r="BA1067" s="52" t="str">
        <f>IF(参照!G1067="","",参照!G1067)</f>
        <v>生活協同組合ひろしま_(参考値)事業者全体</v>
      </c>
      <c r="BB1067" s="52">
        <f t="shared" si="47"/>
        <v>0.34200000000000003</v>
      </c>
      <c r="BD1067" s="52" t="str">
        <f>IF(参照!L1067="","",参照!L1067)</f>
        <v/>
      </c>
    </row>
    <row r="1068" spans="47:56">
      <c r="AU1068" s="52" t="str">
        <f>IF(参照!A1068="","",参照!A1068)</f>
        <v>A0710</v>
      </c>
      <c r="AV1068" s="52" t="str">
        <f>IF(参照!B1068="","",参照!B1068)</f>
        <v>(株)京楽産業ホールディングス</v>
      </c>
      <c r="AW1068" s="52">
        <f>IF(参照!C1068="","",参照!C1068)</f>
        <v>4.8299999999999998E-4</v>
      </c>
      <c r="AX1068" s="52" t="str">
        <f>IF(参照!D1068="","",参照!D1068)</f>
        <v/>
      </c>
      <c r="AY1068" s="52">
        <f>IF(参照!E1068="","",参照!E1068)</f>
        <v>5.2999999999999998E-4</v>
      </c>
      <c r="AZ1068" s="52" t="str">
        <f>IF(参照!F1068="","",参照!F1068)</f>
        <v>(株)京楽産業ホールディングス</v>
      </c>
      <c r="BA1068" s="52" t="str">
        <f>IF(参照!G1068="","",参照!G1068)</f>
        <v>(株)京楽産業ホールディングス_</v>
      </c>
      <c r="BB1068" s="52">
        <f t="shared" si="47"/>
        <v>0.53</v>
      </c>
      <c r="BD1068" s="52" t="str">
        <f>IF(参照!L1068="","",参照!L1068)</f>
        <v/>
      </c>
    </row>
    <row r="1069" spans="47:56">
      <c r="AU1069" s="52" t="str">
        <f>IF(参照!A1069="","",参照!A1069)</f>
        <v>A0711</v>
      </c>
      <c r="AV1069" s="52" t="str">
        <f>IF(参照!B1069="","",参照!B1069)</f>
        <v>(株)ＲｅｎｏＬａｂｏ</v>
      </c>
      <c r="AW1069" s="52">
        <f>IF(参照!C1069="","",参照!C1069)</f>
        <v>5.1000000000000004E-4</v>
      </c>
      <c r="AX1069" s="52" t="str">
        <f>IF(参照!D1069="","",参照!D1069)</f>
        <v/>
      </c>
      <c r="AY1069" s="52">
        <f>IF(参照!E1069="","",参照!E1069)</f>
        <v>5.6300000000000002E-4</v>
      </c>
      <c r="AZ1069" s="52" t="str">
        <f>IF(参照!F1069="","",参照!F1069)</f>
        <v>(株)ＲｅｎｏＬａｂｏ</v>
      </c>
      <c r="BA1069" s="52" t="str">
        <f>IF(参照!G1069="","",参照!G1069)</f>
        <v>(株)ＲｅｎｏＬａｂｏ_</v>
      </c>
      <c r="BB1069" s="52">
        <f t="shared" si="47"/>
        <v>0.56300000000000006</v>
      </c>
      <c r="BD1069" s="52" t="str">
        <f>IF(参照!L1069="","",参照!L1069)</f>
        <v/>
      </c>
    </row>
    <row r="1070" spans="47:56">
      <c r="AU1070" s="52" t="str">
        <f>IF(参照!A1070="","",参照!A1070)</f>
        <v>A0712</v>
      </c>
      <c r="AV1070" s="52" t="str">
        <f>IF(参照!B1070="","",参照!B1070)</f>
        <v>アークエルテクノロジーズ(株)</v>
      </c>
      <c r="AW1070" s="52">
        <f>IF(参照!C1070="","",参照!C1070)</f>
        <v>5.13E-4</v>
      </c>
      <c r="AX1070" s="52" t="str">
        <f>IF(参照!D1070="","",参照!D1070)</f>
        <v/>
      </c>
      <c r="AY1070" s="52">
        <f>IF(参照!E1070="","",参照!E1070)</f>
        <v>0</v>
      </c>
      <c r="AZ1070" s="52" t="str">
        <f>IF(参照!F1070="","",参照!F1070)</f>
        <v>アークエルテクノロジーズ(株)</v>
      </c>
      <c r="BA1070" s="52" t="str">
        <f>IF(参照!G1070="","",参照!G1070)</f>
        <v>アークエルテクノロジーズ(株)_</v>
      </c>
      <c r="BB1070" s="52">
        <f t="shared" si="47"/>
        <v>0</v>
      </c>
      <c r="BD1070" s="52" t="str">
        <f>IF(参照!L1070="","",参照!L1070)</f>
        <v/>
      </c>
    </row>
    <row r="1071" spans="47:56">
      <c r="AU1071" s="52" t="str">
        <f>IF(参照!A1071="","",参照!A1071)</f>
        <v>A0713</v>
      </c>
      <c r="AV1071" s="52" t="str">
        <f>IF(参照!B1071="","",参照!B1071)</f>
        <v>弥富ガス協同組合</v>
      </c>
      <c r="AW1071" s="52">
        <f>IF(参照!C1071="","",参照!C1071)</f>
        <v>5.2500000000000008E-4</v>
      </c>
      <c r="AX1071" s="52" t="str">
        <f>IF(参照!D1071="","",参照!D1071)</f>
        <v/>
      </c>
      <c r="AY1071" s="52">
        <f>IF(参照!E1071="","",参照!E1071)</f>
        <v>5.6999999999999998E-4</v>
      </c>
      <c r="AZ1071" s="52" t="str">
        <f>IF(参照!F1071="","",参照!F1071)</f>
        <v>弥富ガス協同組合</v>
      </c>
      <c r="BA1071" s="52" t="str">
        <f>IF(参照!G1071="","",参照!G1071)</f>
        <v>弥富ガス協同組合_</v>
      </c>
      <c r="BB1071" s="52">
        <f t="shared" si="47"/>
        <v>0.56999999999999995</v>
      </c>
      <c r="BD1071" s="52" t="str">
        <f>IF(参照!L1071="","",参照!L1071)</f>
        <v/>
      </c>
    </row>
    <row r="1072" spans="47:56">
      <c r="AU1072" s="52" t="str">
        <f>IF(参照!A1072="","",参照!A1072)</f>
        <v>A0714</v>
      </c>
      <c r="AV1072" s="52" t="str">
        <f>IF(参照!B1072="","",参照!B1072)</f>
        <v>エルメック(株)</v>
      </c>
      <c r="AW1072" s="52">
        <f>IF(参照!C1072="","",参照!C1072)</f>
        <v>3.9100000000000002E-4</v>
      </c>
      <c r="AX1072" s="52" t="str">
        <f>IF(参照!D1072="","",参照!D1072)</f>
        <v/>
      </c>
      <c r="AY1072" s="52">
        <f>IF(参照!E1072="","",参照!E1072)</f>
        <v>3.3500000000000001E-4</v>
      </c>
      <c r="AZ1072" s="52" t="str">
        <f>IF(参照!F1072="","",参照!F1072)</f>
        <v>エルメック(株)</v>
      </c>
      <c r="BA1072" s="52" t="str">
        <f>IF(参照!G1072="","",参照!G1072)</f>
        <v>エルメック(株)_</v>
      </c>
      <c r="BB1072" s="52">
        <f t="shared" si="47"/>
        <v>0.33500000000000002</v>
      </c>
      <c r="BD1072" s="52" t="str">
        <f>IF(参照!L1072="","",参照!L1072)</f>
        <v/>
      </c>
    </row>
    <row r="1073" spans="47:56">
      <c r="AU1073" s="52" t="str">
        <f>IF(参照!A1073="","",参照!A1073)</f>
        <v>A0715</v>
      </c>
      <c r="AV1073" s="52" t="str">
        <f>IF(参照!B1073="","",参照!B1073)</f>
        <v>(株)オズエナジー</v>
      </c>
      <c r="AW1073" s="52">
        <f>IF(参照!C1073="","",参照!C1073)</f>
        <v>4.9600000000000002E-4</v>
      </c>
      <c r="AX1073" s="52" t="str">
        <f>IF(参照!D1073="","",参照!D1073)</f>
        <v/>
      </c>
      <c r="AY1073" s="52">
        <f>IF(参照!E1073="","",参照!E1073)</f>
        <v>5.4299999999999997E-4</v>
      </c>
      <c r="AZ1073" s="52" t="str">
        <f>IF(参照!F1073="","",参照!F1073)</f>
        <v>(株)オズエナジー</v>
      </c>
      <c r="BA1073" s="52" t="str">
        <f>IF(参照!G1073="","",参照!G1073)</f>
        <v>(株)オズエナジー_</v>
      </c>
      <c r="BB1073" s="52">
        <f t="shared" si="47"/>
        <v>0.54299999999999993</v>
      </c>
      <c r="BD1073" s="52" t="str">
        <f>IF(参照!L1073="","",参照!L1073)</f>
        <v/>
      </c>
    </row>
    <row r="1074" spans="47:56">
      <c r="AU1074" s="52" t="str">
        <f>IF(参照!A1074="","",参照!A1074)</f>
        <v>A0716</v>
      </c>
      <c r="AV1074" s="52" t="str">
        <f>IF(参照!B1074="","",参照!B1074)</f>
        <v>レモンガス(株)</v>
      </c>
      <c r="AW1074" s="52">
        <f>IF(参照!C1074="","",参照!C1074)</f>
        <v>4.6000000000000001E-4</v>
      </c>
      <c r="AX1074" s="52" t="str">
        <f>IF(参照!D1074="","",参照!D1074)</f>
        <v/>
      </c>
      <c r="AY1074" s="52">
        <f>IF(参照!E1074="","",参照!E1074)</f>
        <v>4.0400000000000001E-4</v>
      </c>
      <c r="AZ1074" s="52" t="str">
        <f>IF(参照!F1074="","",参照!F1074)</f>
        <v>レモンガス(株)</v>
      </c>
      <c r="BA1074" s="52" t="str">
        <f>IF(参照!G1074="","",参照!G1074)</f>
        <v>レモンガス(株)_</v>
      </c>
      <c r="BB1074" s="52">
        <f t="shared" si="47"/>
        <v>0.40400000000000003</v>
      </c>
      <c r="BD1074" s="52" t="str">
        <f>IF(参照!L1074="","",参照!L1074)</f>
        <v/>
      </c>
    </row>
    <row r="1075" spans="47:56">
      <c r="AU1075" s="52" t="str">
        <f>IF(参照!A1075="","",参照!A1075)</f>
        <v>A0718</v>
      </c>
      <c r="AV1075" s="52" t="str">
        <f>IF(参照!B1075="","",参照!B1075)</f>
        <v>(株)日本海水</v>
      </c>
      <c r="AW1075" s="52">
        <f>IF(参照!C1075="","",参照!C1075)</f>
        <v>3.7399999999999998E-4</v>
      </c>
      <c r="AX1075" s="52" t="str">
        <f>IF(参照!D1075="","",参照!D1075)</f>
        <v/>
      </c>
      <c r="AY1075" s="52">
        <f>IF(参照!E1075="","",参照!E1075)</f>
        <v>3.1799999999999998E-4</v>
      </c>
      <c r="AZ1075" s="52" t="str">
        <f>IF(参照!F1075="","",参照!F1075)</f>
        <v>(株)日本海水</v>
      </c>
      <c r="BA1075" s="52" t="str">
        <f>IF(参照!G1075="","",参照!G1075)</f>
        <v>(株)日本海水_</v>
      </c>
      <c r="BB1075" s="52">
        <f t="shared" si="47"/>
        <v>0.318</v>
      </c>
      <c r="BD1075" s="52" t="str">
        <f>IF(参照!L1075="","",参照!L1075)</f>
        <v/>
      </c>
    </row>
    <row r="1076" spans="47:56">
      <c r="AU1076" s="52" t="str">
        <f>IF(参照!A1076="","",参照!A1076)</f>
        <v>A0720</v>
      </c>
      <c r="AV1076" s="52" t="str">
        <f>IF(参照!B1076="","",参照!B1076)</f>
        <v>(株)ａｆｔｅｒＦＩＴ</v>
      </c>
      <c r="AW1076" s="52">
        <f>IF(参照!C1076="","",参照!C1076)</f>
        <v>4.9600000000000002E-4</v>
      </c>
      <c r="AX1076" s="52" t="str">
        <f>IF(参照!D1076="","",参照!D1076)</f>
        <v>メニューA</v>
      </c>
      <c r="AY1076" s="52">
        <f>IF(参照!E1076="","",参照!E1076)</f>
        <v>0</v>
      </c>
      <c r="AZ1076" s="52" t="str">
        <f>IF(参照!F1076="","",参照!F1076)</f>
        <v>(株)ａｆｔｅｒＦＩＴ</v>
      </c>
      <c r="BA1076" s="52" t="str">
        <f>IF(参照!G1076="","",参照!G1076)</f>
        <v>(株)ａｆｔｅｒＦＩＴ_メニューA</v>
      </c>
      <c r="BB1076" s="52">
        <f t="shared" si="47"/>
        <v>0</v>
      </c>
      <c r="BD1076" s="52" t="str">
        <f>IF(参照!L1076="","",参照!L1076)</f>
        <v/>
      </c>
    </row>
    <row r="1077" spans="47:56">
      <c r="AU1077" s="52" t="str">
        <f>IF(参照!A1077="","",参照!A1077)</f>
        <v>A0721</v>
      </c>
      <c r="AV1077" s="52" t="str">
        <f>IF(参照!B1077="","",参照!B1077)</f>
        <v>中小企業支援(株)</v>
      </c>
      <c r="AW1077" s="52">
        <f>IF(参照!C1077="","",参照!C1077)</f>
        <v>5.3799999999999996E-4</v>
      </c>
      <c r="AX1077" s="52" t="str">
        <f>IF(参照!D1077="","",参照!D1077)</f>
        <v/>
      </c>
      <c r="AY1077" s="52">
        <f>IF(参照!E1077="","",参照!E1077)</f>
        <v>5.9500000000000004E-4</v>
      </c>
      <c r="AZ1077" s="52" t="str">
        <f>IF(参照!F1077="","",参照!F1077)</f>
        <v>中小企業支援(株)</v>
      </c>
      <c r="BA1077" s="52" t="str">
        <f>IF(参照!G1077="","",参照!G1077)</f>
        <v>中小企業支援(株)_</v>
      </c>
      <c r="BB1077" s="52">
        <f t="shared" si="47"/>
        <v>0.59500000000000008</v>
      </c>
      <c r="BD1077" s="52" t="str">
        <f>IF(参照!L1077="","",参照!L1077)</f>
        <v/>
      </c>
    </row>
    <row r="1078" spans="47:56">
      <c r="AU1078" s="52" t="str">
        <f>IF(参照!A1078="","",参照!A1078)</f>
        <v>A0722</v>
      </c>
      <c r="AV1078" s="52" t="str">
        <f>IF(参照!B1078="","",参照!B1078)</f>
        <v>サントラベラーズサービス有限会社</v>
      </c>
      <c r="AW1078" s="52">
        <f>IF(参照!C1078="","",参照!C1078)</f>
        <v>5.1400000000000003E-4</v>
      </c>
      <c r="AX1078" s="52" t="str">
        <f>IF(参照!D1078="","",参照!D1078)</f>
        <v/>
      </c>
      <c r="AY1078" s="52">
        <f>IF(参照!E1078="","",参照!E1078)</f>
        <v>4.5800000000000002E-4</v>
      </c>
      <c r="AZ1078" s="52" t="str">
        <f>IF(参照!F1078="","",参照!F1078)</f>
        <v>サントラベラーズサービス有限会社</v>
      </c>
      <c r="BA1078" s="52" t="str">
        <f>IF(参照!G1078="","",参照!G1078)</f>
        <v>サントラベラーズサービス有限会社_</v>
      </c>
      <c r="BB1078" s="52">
        <f t="shared" si="47"/>
        <v>0.45800000000000002</v>
      </c>
      <c r="BD1078" s="52" t="str">
        <f>IF(参照!L1078="","",参照!L1078)</f>
        <v/>
      </c>
    </row>
    <row r="1079" spans="47:56">
      <c r="AU1079" s="52" t="str">
        <f>IF(参照!A1079="","",参照!A1079)</f>
        <v>A0725</v>
      </c>
      <c r="AV1079" s="52" t="str">
        <f>IF(参照!B1079="","",参照!B1079)</f>
        <v>合同会社Ｐｅａｋ８</v>
      </c>
      <c r="AW1079" s="52">
        <f>IF(参照!C1079="","",参照!C1079)</f>
        <v>4.75E-4</v>
      </c>
      <c r="AX1079" s="52" t="str">
        <f>IF(参照!D1079="","",参照!D1079)</f>
        <v/>
      </c>
      <c r="AY1079" s="52">
        <f>IF(参照!E1079="","",参照!E1079)</f>
        <v>4.1899999999999999E-4</v>
      </c>
      <c r="AZ1079" s="52" t="str">
        <f>IF(参照!F1079="","",参照!F1079)</f>
        <v>合同会社Ｐｅａｋ８</v>
      </c>
      <c r="BA1079" s="52" t="str">
        <f>IF(参照!G1079="","",参照!G1079)</f>
        <v>合同会社Ｐｅａｋ８_</v>
      </c>
      <c r="BB1079" s="52">
        <f t="shared" si="47"/>
        <v>0.41899999999999998</v>
      </c>
      <c r="BD1079" s="52" t="str">
        <f>IF(参照!L1079="","",参照!L1079)</f>
        <v/>
      </c>
    </row>
    <row r="1080" spans="47:56">
      <c r="AU1080" s="52" t="str">
        <f>IF(参照!A1080="","",参照!A1080)</f>
        <v>A0726</v>
      </c>
      <c r="AV1080" s="52" t="str">
        <f>IF(参照!B1080="","",参照!B1080)</f>
        <v>八千代エンジニヤリング(株)</v>
      </c>
      <c r="AW1080" s="52">
        <f>IF(参照!C1080="","",参照!C1080)</f>
        <v>4.7799999999999996E-4</v>
      </c>
      <c r="AX1080" s="52" t="str">
        <f>IF(参照!D1080="","",参照!D1080)</f>
        <v/>
      </c>
      <c r="AY1080" s="52">
        <f>IF(参照!E1080="","",参照!E1080)</f>
        <v>0</v>
      </c>
      <c r="AZ1080" s="52" t="str">
        <f>IF(参照!F1080="","",参照!F1080)</f>
        <v>八千代エンジニヤリング(株)</v>
      </c>
      <c r="BA1080" s="52" t="str">
        <f>IF(参照!G1080="","",参照!G1080)</f>
        <v>八千代エンジニヤリング(株)_</v>
      </c>
      <c r="BB1080" s="52">
        <f t="shared" si="47"/>
        <v>0</v>
      </c>
      <c r="BD1080" s="52" t="str">
        <f>IF(参照!L1080="","",参照!L1080)</f>
        <v/>
      </c>
    </row>
    <row r="1081" spans="47:56">
      <c r="AU1081" s="52" t="str">
        <f>IF(参照!A1081="","",参照!A1081)</f>
        <v>A0729</v>
      </c>
      <c r="AV1081" s="52" t="str">
        <f>IF(参照!B1081="","",参照!B1081)</f>
        <v>神楽電力(株)</v>
      </c>
      <c r="AW1081" s="52">
        <f>IF(参照!C1081="","",参照!C1081)</f>
        <v>4.4900000000000002E-4</v>
      </c>
      <c r="AX1081" s="52" t="str">
        <f>IF(参照!D1081="","",参照!D1081)</f>
        <v/>
      </c>
      <c r="AY1081" s="52">
        <f>IF(参照!E1081="","",参照!E1081)</f>
        <v>5.5699999999999999E-4</v>
      </c>
      <c r="AZ1081" s="52" t="str">
        <f>IF(参照!F1081="","",参照!F1081)</f>
        <v>神楽電力(株)</v>
      </c>
      <c r="BA1081" s="52" t="str">
        <f>IF(参照!G1081="","",参照!G1081)</f>
        <v>神楽電力(株)_</v>
      </c>
      <c r="BB1081" s="52">
        <f t="shared" si="47"/>
        <v>0.55699999999999994</v>
      </c>
      <c r="BD1081" s="52" t="str">
        <f>IF(参照!L1081="","",参照!L1081)</f>
        <v/>
      </c>
    </row>
    <row r="1082" spans="47:56">
      <c r="AU1082" s="52" t="str">
        <f>IF(参照!A1082="","",参照!A1082)</f>
        <v>A0730</v>
      </c>
      <c r="AV1082" s="52" t="str">
        <f>IF(参照!B1082="","",参照!B1082)</f>
        <v>ゆきぐに新電力(株)</v>
      </c>
      <c r="AW1082" s="52">
        <f>IF(参照!C1082="","",参照!C1082)</f>
        <v>5.22E-4</v>
      </c>
      <c r="AX1082" s="52" t="str">
        <f>IF(参照!D1082="","",参照!D1082)</f>
        <v/>
      </c>
      <c r="AY1082" s="52">
        <f>IF(参照!E1082="","",参照!E1082)</f>
        <v>4.6900000000000002E-4</v>
      </c>
      <c r="AZ1082" s="52" t="str">
        <f>IF(参照!F1082="","",参照!F1082)</f>
        <v>ゆきぐに新電力(株)</v>
      </c>
      <c r="BA1082" s="52" t="str">
        <f>IF(参照!G1082="","",参照!G1082)</f>
        <v>ゆきぐに新電力(株)_</v>
      </c>
      <c r="BB1082" s="52">
        <f t="shared" si="47"/>
        <v>0.46900000000000003</v>
      </c>
      <c r="BD1082" s="52" t="str">
        <f>IF(参照!L1082="","",参照!L1082)</f>
        <v/>
      </c>
    </row>
    <row r="1083" spans="47:56">
      <c r="AU1083" s="52" t="str">
        <f>IF(参照!A1083="","",参照!A1083)</f>
        <v>A0732</v>
      </c>
      <c r="AV1083" s="52" t="str">
        <f>IF(参照!B1083="","",参照!B1083)</f>
        <v>(株)ながさきサステナエナジー</v>
      </c>
      <c r="AW1083" s="52">
        <f>IF(参照!C1083="","",参照!C1083)</f>
        <v>8.1000000000000004E-5</v>
      </c>
      <c r="AX1083" s="52" t="str">
        <f>IF(参照!D1083="","",参照!D1083)</f>
        <v/>
      </c>
      <c r="AY1083" s="52">
        <f>IF(参照!E1083="","",参照!E1083)</f>
        <v>0</v>
      </c>
      <c r="AZ1083" s="52" t="str">
        <f>IF(参照!F1083="","",参照!F1083)</f>
        <v>(株)ながさきサステナエナジー</v>
      </c>
      <c r="BA1083" s="52" t="str">
        <f>IF(参照!G1083="","",参照!G1083)</f>
        <v>(株)ながさきサステナエナジー_</v>
      </c>
      <c r="BB1083" s="52">
        <f t="shared" si="47"/>
        <v>0</v>
      </c>
      <c r="BD1083" s="52" t="str">
        <f>IF(参照!L1083="","",参照!L1083)</f>
        <v/>
      </c>
    </row>
    <row r="1084" spans="47:56">
      <c r="AU1084" s="52" t="str">
        <f>IF(参照!A1084="","",参照!A1084)</f>
        <v>A0734</v>
      </c>
      <c r="AV1084" s="52" t="str">
        <f>IF(参照!B1084="","",参照!B1084)</f>
        <v>(株)Ｉ＆Ｉ</v>
      </c>
      <c r="AW1084" s="52">
        <f>IF(参照!C1084="","",参照!C1084)</f>
        <v>5.3200000000000003E-4</v>
      </c>
      <c r="AX1084" s="52" t="str">
        <f>IF(参照!D1084="","",参照!D1084)</f>
        <v/>
      </c>
      <c r="AY1084" s="52">
        <f>IF(参照!E1084="","",参照!E1084)</f>
        <v>4.7599999999999997E-4</v>
      </c>
      <c r="AZ1084" s="52" t="str">
        <f>IF(参照!F1084="","",参照!F1084)</f>
        <v>(株)Ｉ＆Ｉ</v>
      </c>
      <c r="BA1084" s="52" t="str">
        <f>IF(参照!G1084="","",参照!G1084)</f>
        <v>(株)Ｉ＆Ｉ_</v>
      </c>
      <c r="BB1084" s="52">
        <f t="shared" si="47"/>
        <v>0.47599999999999998</v>
      </c>
      <c r="BD1084" s="52" t="str">
        <f>IF(参照!L1084="","",参照!L1084)</f>
        <v/>
      </c>
    </row>
    <row r="1085" spans="47:56">
      <c r="AU1085" s="52" t="str">
        <f>IF(参照!A1085="","",参照!A1085)</f>
        <v>A0738</v>
      </c>
      <c r="AV1085" s="52" t="str">
        <f>IF(参照!B1085="","",参照!B1085)</f>
        <v>(株)グルーヴエナジー</v>
      </c>
      <c r="AW1085" s="52">
        <f>IF(参照!C1085="","",参照!C1085)</f>
        <v>5.6999999999999998E-4</v>
      </c>
      <c r="AX1085" s="52" t="str">
        <f>IF(参照!D1085="","",参照!D1085)</f>
        <v/>
      </c>
      <c r="AY1085" s="52">
        <f>IF(参照!E1085="","",参照!E1085)</f>
        <v>6.1700000000000004E-4</v>
      </c>
      <c r="AZ1085" s="52" t="str">
        <f>IF(参照!F1085="","",参照!F1085)</f>
        <v>(株)グルーヴエナジー</v>
      </c>
      <c r="BA1085" s="52" t="str">
        <f>IF(参照!G1085="","",参照!G1085)</f>
        <v>(株)グルーヴエナジー_</v>
      </c>
      <c r="BB1085" s="52">
        <f t="shared" si="47"/>
        <v>0.61699999999999999</v>
      </c>
      <c r="BD1085" s="52" t="str">
        <f>IF(参照!L1085="","",参照!L1085)</f>
        <v/>
      </c>
    </row>
    <row r="1086" spans="47:56">
      <c r="AU1086" s="52" t="str">
        <f>IF(参照!A1086="","",参照!A1086)</f>
        <v>A0739</v>
      </c>
      <c r="AV1086" s="52" t="str">
        <f>IF(参照!B1086="","",参照!B1086)</f>
        <v>高知ニューエナジー(株)</v>
      </c>
      <c r="AW1086" s="52">
        <f>IF(参照!C1086="","",参照!C1086)</f>
        <v>4.6599999999999994E-4</v>
      </c>
      <c r="AX1086" s="52" t="str">
        <f>IF(参照!D1086="","",参照!D1086)</f>
        <v/>
      </c>
      <c r="AY1086" s="52">
        <f>IF(参照!E1086="","",参照!E1086)</f>
        <v>4.86E-4</v>
      </c>
      <c r="AZ1086" s="52" t="str">
        <f>IF(参照!F1086="","",参照!F1086)</f>
        <v>高知ニューエナジー(株)</v>
      </c>
      <c r="BA1086" s="52" t="str">
        <f>IF(参照!G1086="","",参照!G1086)</f>
        <v>高知ニューエナジー(株)_</v>
      </c>
      <c r="BB1086" s="52">
        <f t="shared" si="47"/>
        <v>0.48599999999999999</v>
      </c>
      <c r="BD1086" s="52" t="str">
        <f>IF(参照!L1086="","",参照!L1086)</f>
        <v/>
      </c>
    </row>
    <row r="1087" spans="47:56">
      <c r="AU1087" s="52" t="str">
        <f>IF(参照!A1087="","",参照!A1087)</f>
        <v>A0740</v>
      </c>
      <c r="AV1087" s="52" t="str">
        <f>IF(参照!B1087="","",参照!B1087)</f>
        <v>もみじ電力(株)</v>
      </c>
      <c r="AW1087" s="52">
        <f>IF(参照!C1087="","",参照!C1087)</f>
        <v>4.9799999999999996E-4</v>
      </c>
      <c r="AX1087" s="52" t="str">
        <f>IF(参照!D1087="","",参照!D1087)</f>
        <v/>
      </c>
      <c r="AY1087" s="52">
        <f>IF(参照!E1087="","",参照!E1087)</f>
        <v>4.4200000000000001E-4</v>
      </c>
      <c r="AZ1087" s="52" t="str">
        <f>IF(参照!F1087="","",参照!F1087)</f>
        <v>もみじ電力(株)</v>
      </c>
      <c r="BA1087" s="52" t="str">
        <f>IF(参照!G1087="","",参照!G1087)</f>
        <v>もみじ電力(株)_</v>
      </c>
      <c r="BB1087" s="52">
        <f t="shared" si="47"/>
        <v>0.442</v>
      </c>
      <c r="BD1087" s="52" t="str">
        <f>IF(参照!L1087="","",参照!L1087)</f>
        <v/>
      </c>
    </row>
    <row r="1088" spans="47:56">
      <c r="AU1088" s="52" t="str">
        <f>IF(参照!A1088="","",参照!A1088)</f>
        <v>A0742</v>
      </c>
      <c r="AV1088" s="52" t="str">
        <f>IF(参照!B1088="","",参照!B1088)</f>
        <v>(株)縁人</v>
      </c>
      <c r="AW1088" s="52">
        <f>IF(参照!C1088="","",参照!C1088)</f>
        <v>5.8500000000000002E-4</v>
      </c>
      <c r="AX1088" s="52" t="str">
        <f>IF(参照!D1088="","",参照!D1088)</f>
        <v/>
      </c>
      <c r="AY1088" s="52">
        <f>IF(参照!E1088="","",参照!E1088)</f>
        <v>6.2299999999999996E-4</v>
      </c>
      <c r="AZ1088" s="52" t="str">
        <f>IF(参照!F1088="","",参照!F1088)</f>
        <v>(株)縁人</v>
      </c>
      <c r="BA1088" s="52" t="str">
        <f>IF(参照!G1088="","",参照!G1088)</f>
        <v>(株)縁人_</v>
      </c>
      <c r="BB1088" s="52">
        <f t="shared" si="47"/>
        <v>0.623</v>
      </c>
      <c r="BD1088" s="52" t="str">
        <f>IF(参照!L1088="","",参照!L1088)</f>
        <v/>
      </c>
    </row>
    <row r="1089" spans="47:56">
      <c r="AU1089" s="52" t="str">
        <f>IF(参照!A1089="","",参照!A1089)</f>
        <v>A0743</v>
      </c>
      <c r="AV1089" s="52" t="str">
        <f>IF(参照!B1089="","",参照!B1089)</f>
        <v>Ｔ＆Ｔエナジー(株)</v>
      </c>
      <c r="AW1089" s="52">
        <f>IF(参照!C1089="","",参照!C1089)</f>
        <v>4.9299999999999995E-4</v>
      </c>
      <c r="AX1089" s="52" t="str">
        <f>IF(参照!D1089="","",参照!D1089)</f>
        <v/>
      </c>
      <c r="AY1089" s="52">
        <f>IF(参照!E1089="","",参照!E1089)</f>
        <v>4.37E-4</v>
      </c>
      <c r="AZ1089" s="52" t="str">
        <f>IF(参照!F1089="","",参照!F1089)</f>
        <v>Ｔ＆Ｔエナジー(株)</v>
      </c>
      <c r="BA1089" s="52" t="str">
        <f>IF(参照!G1089="","",参照!G1089)</f>
        <v>Ｔ＆Ｔエナジー(株)_</v>
      </c>
      <c r="BB1089" s="52">
        <f t="shared" si="47"/>
        <v>0.437</v>
      </c>
      <c r="BD1089" s="52" t="str">
        <f>IF(参照!L1089="","",参照!L1089)</f>
        <v/>
      </c>
    </row>
    <row r="1090" spans="47:56">
      <c r="AU1090" s="52" t="str">
        <f>IF(参照!A1090="","",参照!A1090)</f>
        <v>A0744</v>
      </c>
      <c r="AV1090" s="52" t="str">
        <f>IF(参照!B1090="","",参照!B1090)</f>
        <v>(株)ルーク</v>
      </c>
      <c r="AW1090" s="52">
        <f>IF(参照!C1090="","",参照!C1090)</f>
        <v>4.4700000000000002E-4</v>
      </c>
      <c r="AX1090" s="52" t="str">
        <f>IF(参照!D1090="","",参照!D1090)</f>
        <v>メニューA</v>
      </c>
      <c r="AY1090" s="52">
        <f>IF(参照!E1090="","",参照!E1090)</f>
        <v>0</v>
      </c>
      <c r="AZ1090" s="52" t="str">
        <f>IF(参照!F1090="","",参照!F1090)</f>
        <v>(株)ルーク</v>
      </c>
      <c r="BA1090" s="52" t="str">
        <f>IF(参照!G1090="","",参照!G1090)</f>
        <v>(株)ルーク_メニューA</v>
      </c>
      <c r="BB1090" s="52">
        <f t="shared" si="47"/>
        <v>0</v>
      </c>
      <c r="BD1090" s="52" t="str">
        <f>IF(参照!L1090="","",参照!L1090)</f>
        <v/>
      </c>
    </row>
    <row r="1091" spans="47:56">
      <c r="AU1091" s="52" t="str">
        <f>IF(参照!A1091="","",参照!A1091)</f>
        <v/>
      </c>
      <c r="AV1091" s="52" t="str">
        <f>IF(参照!B1091="","",参照!B1091)</f>
        <v/>
      </c>
      <c r="AW1091" s="52" t="str">
        <f>IF(参照!C1091="","",参照!C1091)</f>
        <v/>
      </c>
      <c r="AX1091" s="52" t="str">
        <f>IF(参照!D1091="","",参照!D1091)</f>
        <v>メニューB</v>
      </c>
      <c r="AY1091" s="52">
        <f>IF(参照!E1091="","",参照!E1091)</f>
        <v>3.4900000000000003E-4</v>
      </c>
      <c r="AZ1091" s="52" t="str">
        <f>IF(参照!F1091="","",参照!F1091)</f>
        <v>(株)ルーク</v>
      </c>
      <c r="BA1091" s="52" t="str">
        <f>IF(参照!G1091="","",参照!G1091)</f>
        <v>(株)ルーク_メニューB</v>
      </c>
      <c r="BB1091" s="52">
        <f t="shared" si="47"/>
        <v>0.34900000000000003</v>
      </c>
      <c r="BD1091" s="52" t="str">
        <f>IF(参照!L1091="","",参照!L1091)</f>
        <v/>
      </c>
    </row>
    <row r="1092" spans="47:56">
      <c r="AU1092" s="52" t="str">
        <f>IF(参照!A1092="","",参照!A1092)</f>
        <v/>
      </c>
      <c r="AV1092" s="52" t="str">
        <f>IF(参照!B1092="","",参照!B1092)</f>
        <v/>
      </c>
      <c r="AW1092" s="52" t="str">
        <f>IF(参照!C1092="","",参照!C1092)</f>
        <v/>
      </c>
      <c r="AX1092" s="52" t="str">
        <f>IF(参照!D1092="","",参照!D1092)</f>
        <v>メニューC(残差)</v>
      </c>
      <c r="AY1092" s="52">
        <f>IF(参照!E1092="","",参照!E1092)</f>
        <v>3.9100000000000002E-4</v>
      </c>
      <c r="AZ1092" s="52" t="str">
        <f>IF(参照!F1092="","",参照!F1092)</f>
        <v>(株)ルーク</v>
      </c>
      <c r="BA1092" s="52" t="str">
        <f>IF(参照!G1092="","",参照!G1092)</f>
        <v>(株)ルーク_メニューC(残差)</v>
      </c>
      <c r="BB1092" s="52">
        <f t="shared" si="47"/>
        <v>0.39100000000000001</v>
      </c>
      <c r="BD1092" s="52" t="str">
        <f>IF(参照!L1092="","",参照!L1092)</f>
        <v/>
      </c>
    </row>
    <row r="1093" spans="47:56">
      <c r="AU1093" s="52" t="str">
        <f>IF(参照!A1093="","",参照!A1093)</f>
        <v/>
      </c>
      <c r="AV1093" s="52" t="str">
        <f>IF(参照!B1093="","",参照!B1093)</f>
        <v/>
      </c>
      <c r="AW1093" s="52" t="str">
        <f>IF(参照!C1093="","",参照!C1093)</f>
        <v/>
      </c>
      <c r="AX1093" s="52" t="str">
        <f>IF(参照!D1093="","",参照!D1093)</f>
        <v>(参考値)事業者全体</v>
      </c>
      <c r="AY1093" s="52">
        <f>IF(参照!E1093="","",参照!E1093)</f>
        <v>4.3899999999999999E-4</v>
      </c>
      <c r="AZ1093" s="52" t="str">
        <f>IF(参照!F1093="","",参照!F1093)</f>
        <v>(株)ルーク</v>
      </c>
      <c r="BA1093" s="52" t="str">
        <f>IF(参照!G1093="","",参照!G1093)</f>
        <v>(株)ルーク_(参考値)事業者全体</v>
      </c>
      <c r="BB1093" s="52">
        <f t="shared" ref="BB1093:BB1128" si="48">AY1093*1000</f>
        <v>0.439</v>
      </c>
      <c r="BD1093" s="52" t="str">
        <f>IF(参照!L1093="","",参照!L1093)</f>
        <v/>
      </c>
    </row>
    <row r="1094" spans="47:56">
      <c r="AU1094" s="52" t="str">
        <f>IF(参照!A1094="","",参照!A1094)</f>
        <v>A0745</v>
      </c>
      <c r="AV1094" s="52" t="str">
        <f>IF(参照!B1094="","",参照!B1094)</f>
        <v>(株)ふくしま未来パワー</v>
      </c>
      <c r="AW1094" s="52" t="str">
        <f>IF(参照!C1094="","",参照!C1094)</f>
        <v>0.000453※</v>
      </c>
      <c r="AX1094" s="52" t="str">
        <f>IF(参照!D1094="","",参照!D1094)</f>
        <v/>
      </c>
      <c r="AY1094" s="52">
        <f>IF(参照!E1094="","",参照!E1094)</f>
        <v>7.8700000000000005E-4</v>
      </c>
      <c r="AZ1094" s="52" t="str">
        <f>IF(参照!F1094="","",参照!F1094)</f>
        <v>(株)ふくしま未来パワー</v>
      </c>
      <c r="BA1094" s="52" t="str">
        <f>IF(参照!G1094="","",参照!G1094)</f>
        <v>(株)ふくしま未来パワー_</v>
      </c>
      <c r="BB1094" s="52">
        <f t="shared" si="48"/>
        <v>0.78700000000000003</v>
      </c>
      <c r="BD1094" s="52" t="str">
        <f>IF(参照!L1094="","",参照!L1094)</f>
        <v/>
      </c>
    </row>
    <row r="1095" spans="47:56">
      <c r="AU1095" s="52" t="str">
        <f>IF(参照!A1095="","",参照!A1095)</f>
        <v>A0746</v>
      </c>
      <c r="AV1095" s="52" t="str">
        <f>IF(参照!B1095="","",参照!B1095)</f>
        <v>かけがわ報徳パワー(株)</v>
      </c>
      <c r="AW1095" s="52">
        <f>IF(参照!C1095="","",参照!C1095)</f>
        <v>4.6999999999999999E-4</v>
      </c>
      <c r="AX1095" s="52" t="str">
        <f>IF(参照!D1095="","",参照!D1095)</f>
        <v/>
      </c>
      <c r="AY1095" s="52">
        <f>IF(参照!E1095="","",参照!E1095)</f>
        <v>5.2000000000000006E-4</v>
      </c>
      <c r="AZ1095" s="52" t="str">
        <f>IF(参照!F1095="","",参照!F1095)</f>
        <v>かけがわ報徳パワー(株)</v>
      </c>
      <c r="BA1095" s="52" t="str">
        <f>IF(参照!G1095="","",参照!G1095)</f>
        <v>かけがわ報徳パワー(株)_</v>
      </c>
      <c r="BB1095" s="52">
        <f t="shared" si="48"/>
        <v>0.52</v>
      </c>
      <c r="BD1095" s="52" t="str">
        <f>IF(参照!L1095="","",参照!L1095)</f>
        <v/>
      </c>
    </row>
    <row r="1096" spans="47:56">
      <c r="AU1096" s="52" t="str">
        <f>IF(参照!A1096="","",参照!A1096)</f>
        <v>A0747</v>
      </c>
      <c r="AV1096" s="52" t="str">
        <f>IF(参照!B1096="","",参照!B1096)</f>
        <v>ＳｕｓｔａｉｎａｂｌｅＥｎｅｒｇｙ(株)</v>
      </c>
      <c r="AW1096" s="52">
        <f>IF(参照!C1096="","",参照!C1096)</f>
        <v>5.6000000000000006E-4</v>
      </c>
      <c r="AX1096" s="52" t="str">
        <f>IF(参照!D1096="","",参照!D1096)</f>
        <v/>
      </c>
      <c r="AY1096" s="52">
        <f>IF(参照!E1096="","",参照!E1096)</f>
        <v>5.4500000000000002E-4</v>
      </c>
      <c r="AZ1096" s="52" t="str">
        <f>IF(参照!F1096="","",参照!F1096)</f>
        <v>ＳｕｓｔａｉｎａｂｌｅＥｎｅｒｇｙ(株)</v>
      </c>
      <c r="BA1096" s="52" t="str">
        <f>IF(参照!G1096="","",参照!G1096)</f>
        <v>ＳｕｓｔａｉｎａｂｌｅＥｎｅｒｇｙ(株)_</v>
      </c>
      <c r="BB1096" s="52">
        <f t="shared" si="48"/>
        <v>0.54500000000000004</v>
      </c>
      <c r="BD1096" s="52" t="str">
        <f>IF(参照!L1096="","",参照!L1096)</f>
        <v/>
      </c>
    </row>
    <row r="1097" spans="47:56">
      <c r="AU1097" s="52" t="str">
        <f>IF(参照!A1097="","",参照!A1097)</f>
        <v>A0748</v>
      </c>
      <c r="AV1097" s="52" t="str">
        <f>IF(参照!B1097="","",参照!B1097)</f>
        <v>穂の国とよはし電力(株)</v>
      </c>
      <c r="AW1097" s="52">
        <f>IF(参照!C1097="","",参照!C1097)</f>
        <v>1.22E-4</v>
      </c>
      <c r="AX1097" s="52" t="str">
        <f>IF(参照!D1097="","",参照!D1097)</f>
        <v/>
      </c>
      <c r="AY1097" s="52">
        <f>IF(参照!E1097="","",参照!E1097)</f>
        <v>3.1100000000000002E-4</v>
      </c>
      <c r="AZ1097" s="52" t="str">
        <f>IF(参照!F1097="","",参照!F1097)</f>
        <v>穂の国とよはし電力(株)</v>
      </c>
      <c r="BA1097" s="52" t="str">
        <f>IF(参照!G1097="","",参照!G1097)</f>
        <v>穂の国とよはし電力(株)_</v>
      </c>
      <c r="BB1097" s="52">
        <f t="shared" si="48"/>
        <v>0.311</v>
      </c>
      <c r="BD1097" s="52" t="str">
        <f>IF(参照!L1097="","",参照!L1097)</f>
        <v/>
      </c>
    </row>
    <row r="1098" spans="47:56">
      <c r="AU1098" s="52" t="str">
        <f>IF(参照!A1098="","",参照!A1098)</f>
        <v>A0752</v>
      </c>
      <c r="AV1098" s="52" t="str">
        <f>IF(参照!B1098="","",参照!B1098)</f>
        <v>イワタニセントラル北海道(株)</v>
      </c>
      <c r="AW1098" s="52">
        <f>IF(参照!C1098="","",参照!C1098)</f>
        <v>1.0989999999999999E-3</v>
      </c>
      <c r="AX1098" s="52" t="str">
        <f>IF(参照!D1098="","",参照!D1098)</f>
        <v/>
      </c>
      <c r="AY1098" s="52">
        <f>IF(参照!E1098="","",参照!E1098)</f>
        <v>1.0429999999999999E-3</v>
      </c>
      <c r="AZ1098" s="52" t="str">
        <f>IF(参照!F1098="","",参照!F1098)</f>
        <v>イワタニセントラル北海道(株)</v>
      </c>
      <c r="BA1098" s="52" t="str">
        <f>IF(参照!G1098="","",参照!G1098)</f>
        <v>イワタニセントラル北海道(株)_</v>
      </c>
      <c r="BB1098" s="52">
        <f t="shared" si="48"/>
        <v>1.0429999999999999</v>
      </c>
      <c r="BD1098" s="52" t="str">
        <f>IF(参照!L1098="","",参照!L1098)</f>
        <v/>
      </c>
    </row>
    <row r="1099" spans="47:56">
      <c r="AU1099" s="52" t="str">
        <f>IF(参照!A1099="","",参照!A1099)</f>
        <v>A0753</v>
      </c>
      <c r="AV1099" s="52" t="str">
        <f>IF(参照!B1099="","",参照!B1099)</f>
        <v>ホームタウンエナジー(株)</v>
      </c>
      <c r="AW1099" s="52">
        <f>IF(参照!C1099="","",参照!C1099)</f>
        <v>4.4799999999999999E-4</v>
      </c>
      <c r="AX1099" s="52" t="str">
        <f>IF(参照!D1099="","",参照!D1099)</f>
        <v/>
      </c>
      <c r="AY1099" s="52">
        <f>IF(参照!E1099="","",参照!E1099)</f>
        <v>3.9200000000000004E-4</v>
      </c>
      <c r="AZ1099" s="52" t="str">
        <f>IF(参照!F1099="","",参照!F1099)</f>
        <v>ホームタウンエナジー(株)</v>
      </c>
      <c r="BA1099" s="52" t="str">
        <f>IF(参照!G1099="","",参照!G1099)</f>
        <v>ホームタウンエナジー(株)_</v>
      </c>
      <c r="BB1099" s="52">
        <f t="shared" si="48"/>
        <v>0.39200000000000002</v>
      </c>
      <c r="BD1099" s="52" t="str">
        <f>IF(参照!L1099="","",参照!L1099)</f>
        <v/>
      </c>
    </row>
    <row r="1100" spans="47:56">
      <c r="AU1100" s="52" t="str">
        <f>IF(参照!A1100="","",参照!A1100)</f>
        <v>A0754</v>
      </c>
      <c r="AV1100" s="52" t="str">
        <f>IF(参照!B1100="","",参照!B1100)</f>
        <v>(株)彩の国でんき</v>
      </c>
      <c r="AW1100" s="52">
        <f>IF(参照!C1100="","",参照!C1100)</f>
        <v>4.0400000000000001E-4</v>
      </c>
      <c r="AX1100" s="52" t="str">
        <f>IF(参照!D1100="","",参照!D1100)</f>
        <v/>
      </c>
      <c r="AY1100" s="52">
        <f>IF(参照!E1100="","",参照!E1100)</f>
        <v>5.7700000000000004E-4</v>
      </c>
      <c r="AZ1100" s="52" t="str">
        <f>IF(参照!F1100="","",参照!F1100)</f>
        <v>(株)彩の国でんき</v>
      </c>
      <c r="BA1100" s="52" t="str">
        <f>IF(参照!G1100="","",参照!G1100)</f>
        <v>(株)彩の国でんき_</v>
      </c>
      <c r="BB1100" s="52">
        <f t="shared" si="48"/>
        <v>0.57700000000000007</v>
      </c>
      <c r="BD1100" s="52" t="str">
        <f>IF(参照!L1100="","",参照!L1100)</f>
        <v/>
      </c>
    </row>
    <row r="1101" spans="47:56">
      <c r="AU1101" s="52" t="str">
        <f>IF(参照!A1101="","",参照!A1101)</f>
        <v>A0756</v>
      </c>
      <c r="AV1101" s="52" t="str">
        <f>IF(参照!B1101="","",参照!B1101)</f>
        <v>(株)ホープエナジー</v>
      </c>
      <c r="AW1101" s="52">
        <f>IF(参照!C1101="","",参照!C1101)</f>
        <v>4.6799999999999999E-4</v>
      </c>
      <c r="AX1101" s="52" t="str">
        <f>IF(参照!D1101="","",参照!D1101)</f>
        <v/>
      </c>
      <c r="AY1101" s="52">
        <f>IF(参照!E1101="","",参照!E1101)</f>
        <v>4.7199999999999998E-4</v>
      </c>
      <c r="AZ1101" s="52" t="str">
        <f>IF(参照!F1101="","",参照!F1101)</f>
        <v>(株)ホープエナジー</v>
      </c>
      <c r="BA1101" s="52" t="str">
        <f>IF(参照!G1101="","",参照!G1101)</f>
        <v>(株)ホープエナジー_</v>
      </c>
      <c r="BB1101" s="52">
        <f t="shared" si="48"/>
        <v>0.47199999999999998</v>
      </c>
      <c r="BD1101" s="52" t="str">
        <f>IF(参照!L1101="","",参照!L1101)</f>
        <v/>
      </c>
    </row>
    <row r="1102" spans="47:56">
      <c r="AU1102" s="52" t="str">
        <f>IF(参照!A1102="","",参照!A1102)</f>
        <v>A0759</v>
      </c>
      <c r="AV1102" s="52" t="str">
        <f>IF(参照!B1102="","",参照!B1102)</f>
        <v>(株)クリーンベンチャー２１</v>
      </c>
      <c r="AW1102" s="52">
        <f>IF(参照!C1102="","",参照!C1102)</f>
        <v>5.3300000000000005E-4</v>
      </c>
      <c r="AX1102" s="52" t="str">
        <f>IF(参照!D1102="","",参照!D1102)</f>
        <v/>
      </c>
      <c r="AY1102" s="52">
        <f>IF(参照!E1102="","",参照!E1102)</f>
        <v>5.8399999999999999E-4</v>
      </c>
      <c r="AZ1102" s="52" t="str">
        <f>IF(参照!F1102="","",参照!F1102)</f>
        <v>(株)クリーンベンチャー２１</v>
      </c>
      <c r="BA1102" s="52" t="str">
        <f>IF(参照!G1102="","",参照!G1102)</f>
        <v>(株)クリーンベンチャー２１_</v>
      </c>
      <c r="BB1102" s="52">
        <f t="shared" si="48"/>
        <v>0.58399999999999996</v>
      </c>
      <c r="BD1102" s="52" t="str">
        <f>IF(参照!L1102="","",参照!L1102)</f>
        <v/>
      </c>
    </row>
    <row r="1103" spans="47:56">
      <c r="AU1103" s="52" t="str">
        <f>IF(参照!A1103="","",参照!A1103)</f>
        <v>A0760</v>
      </c>
      <c r="AV1103" s="52" t="str">
        <f>IF(参照!B1103="","",参照!B1103)</f>
        <v>三河商事(株)</v>
      </c>
      <c r="AW1103" s="52">
        <f>IF(参照!C1103="","",参照!C1103)</f>
        <v>5.0000000000000001E-4</v>
      </c>
      <c r="AX1103" s="52" t="str">
        <f>IF(参照!D1103="","",参照!D1103)</f>
        <v/>
      </c>
      <c r="AY1103" s="52">
        <f>IF(参照!E1103="","",参照!E1103)</f>
        <v>5.9599999999999996E-4</v>
      </c>
      <c r="AZ1103" s="52" t="str">
        <f>IF(参照!F1103="","",参照!F1103)</f>
        <v>三河商事(株)</v>
      </c>
      <c r="BA1103" s="52" t="str">
        <f>IF(参照!G1103="","",参照!G1103)</f>
        <v>三河商事(株)_</v>
      </c>
      <c r="BB1103" s="52">
        <f t="shared" si="48"/>
        <v>0.59599999999999997</v>
      </c>
      <c r="BD1103" s="52" t="str">
        <f>IF(参照!L1103="","",参照!L1103)</f>
        <v/>
      </c>
    </row>
    <row r="1104" spans="47:56">
      <c r="AU1104" s="52" t="str">
        <f>IF(参照!A1104="","",参照!A1104)</f>
        <v>A0761</v>
      </c>
      <c r="AV1104" s="52" t="str">
        <f>IF(参照!B1104="","",参照!B1104)</f>
        <v>(株)みとや</v>
      </c>
      <c r="AW1104" s="52">
        <f>IF(参照!C1104="","",参照!C1104)</f>
        <v>4.6999999999999999E-4</v>
      </c>
      <c r="AX1104" s="52" t="str">
        <f>IF(参照!D1104="","",参照!D1104)</f>
        <v/>
      </c>
      <c r="AY1104" s="52">
        <f>IF(参照!E1104="","",参照!E1104)</f>
        <v>4.1399999999999998E-4</v>
      </c>
      <c r="AZ1104" s="52" t="str">
        <f>IF(参照!F1104="","",参照!F1104)</f>
        <v>(株)みとや</v>
      </c>
      <c r="BA1104" s="52" t="str">
        <f>IF(参照!G1104="","",参照!G1104)</f>
        <v>(株)みとや_</v>
      </c>
      <c r="BB1104" s="52">
        <f t="shared" si="48"/>
        <v>0.41399999999999998</v>
      </c>
      <c r="BD1104" s="52" t="str">
        <f>IF(参照!L1104="","",参照!L1104)</f>
        <v/>
      </c>
    </row>
    <row r="1105" spans="47:56">
      <c r="AU1105" s="52" t="str">
        <f>IF(参照!A1105="","",参照!A1105)</f>
        <v>A0762</v>
      </c>
      <c r="AV1105" s="52" t="str">
        <f>IF(参照!B1105="","",参照!B1105)</f>
        <v>三州電力(株)</v>
      </c>
      <c r="AW1105" s="52">
        <f>IF(参照!C1105="","",参照!C1105)</f>
        <v>5.2999999999999998E-4</v>
      </c>
      <c r="AX1105" s="52" t="str">
        <f>IF(参照!D1105="","",参照!D1105)</f>
        <v/>
      </c>
      <c r="AY1105" s="52">
        <f>IF(参照!E1105="","",参照!E1105)</f>
        <v>4.7399999999999997E-4</v>
      </c>
      <c r="AZ1105" s="52" t="str">
        <f>IF(参照!F1105="","",参照!F1105)</f>
        <v>三州電力(株)</v>
      </c>
      <c r="BA1105" s="52" t="str">
        <f>IF(参照!G1105="","",参照!G1105)</f>
        <v>三州電力(株)_</v>
      </c>
      <c r="BB1105" s="52">
        <f t="shared" si="48"/>
        <v>0.47399999999999998</v>
      </c>
      <c r="BD1105" s="52" t="str">
        <f>IF(参照!L1105="","",参照!L1105)</f>
        <v/>
      </c>
    </row>
    <row r="1106" spans="47:56">
      <c r="AU1106" s="52" t="str">
        <f>IF(参照!A1106="","",参照!A1106)</f>
        <v>A0763</v>
      </c>
      <c r="AV1106" s="52" t="str">
        <f>IF(参照!B1106="","",参照!B1106)</f>
        <v>フラットエナジー(株)</v>
      </c>
      <c r="AW1106" s="52">
        <f>IF(参照!C1106="","",参照!C1106)</f>
        <v>5.4800000000000009E-4</v>
      </c>
      <c r="AX1106" s="52" t="str">
        <f>IF(参照!D1106="","",参照!D1106)</f>
        <v/>
      </c>
      <c r="AY1106" s="52">
        <f>IF(参照!E1106="","",参照!E1106)</f>
        <v>6.0099999999999997E-4</v>
      </c>
      <c r="AZ1106" s="52" t="str">
        <f>IF(参照!F1106="","",参照!F1106)</f>
        <v>フラットエナジー(株)</v>
      </c>
      <c r="BA1106" s="52" t="str">
        <f>IF(参照!G1106="","",参照!G1106)</f>
        <v>フラットエナジー(株)_</v>
      </c>
      <c r="BB1106" s="52">
        <f t="shared" si="48"/>
        <v>0.60099999999999998</v>
      </c>
      <c r="BD1106" s="52" t="str">
        <f>IF(参照!L1106="","",参照!L1106)</f>
        <v/>
      </c>
    </row>
    <row r="1107" spans="47:56">
      <c r="AU1107" s="52" t="str">
        <f>IF(参照!A1107="","",参照!A1107)</f>
        <v>A0764</v>
      </c>
      <c r="AV1107" s="52" t="str">
        <f>IF(参照!B1107="","",参照!B1107)</f>
        <v>沖縄新エネ開発(株)</v>
      </c>
      <c r="AW1107" s="52">
        <f>IF(参照!C1107="","",参照!C1107)</f>
        <v>5.0000000000000001E-4</v>
      </c>
      <c r="AX1107" s="52" t="str">
        <f>IF(参照!D1107="","",参照!D1107)</f>
        <v/>
      </c>
      <c r="AY1107" s="52">
        <f>IF(参照!E1107="","",参照!E1107)</f>
        <v>6.0800000000000003E-4</v>
      </c>
      <c r="AZ1107" s="52" t="str">
        <f>IF(参照!F1107="","",参照!F1107)</f>
        <v>沖縄新エネ開発(株)</v>
      </c>
      <c r="BA1107" s="52" t="str">
        <f>IF(参照!G1107="","",参照!G1107)</f>
        <v>沖縄新エネ開発(株)_</v>
      </c>
      <c r="BB1107" s="52">
        <f t="shared" si="48"/>
        <v>0.60799999999999998</v>
      </c>
      <c r="BD1107" s="52" t="str">
        <f>IF(参照!L1107="","",参照!L1107)</f>
        <v/>
      </c>
    </row>
    <row r="1108" spans="47:56">
      <c r="AU1108" s="52" t="str">
        <f>IF(参照!A1108="","",参照!A1108)</f>
        <v>A0766</v>
      </c>
      <c r="AV1108" s="52" t="str">
        <f>IF(参照!B1108="","",参照!B1108)</f>
        <v>つづくみらいエナジー(株)</v>
      </c>
      <c r="AW1108" s="52">
        <f>IF(参照!C1108="","",参照!C1108)</f>
        <v>4.8000000000000001E-5</v>
      </c>
      <c r="AX1108" s="52" t="str">
        <f>IF(参照!D1108="","",参照!D1108)</f>
        <v>メニューA</v>
      </c>
      <c r="AY1108" s="52">
        <f>IF(参照!E1108="","",参照!E1108)</f>
        <v>0</v>
      </c>
      <c r="AZ1108" s="52" t="str">
        <f>IF(参照!F1108="","",参照!F1108)</f>
        <v>つづくみらいエナジー(株)</v>
      </c>
      <c r="BA1108" s="52" t="str">
        <f>IF(参照!G1108="","",参照!G1108)</f>
        <v>つづくみらいエナジー(株)_メニューA</v>
      </c>
      <c r="BB1108" s="52">
        <f t="shared" si="48"/>
        <v>0</v>
      </c>
      <c r="BD1108" s="52" t="str">
        <f>IF(参照!L1108="","",参照!L1108)</f>
        <v/>
      </c>
    </row>
    <row r="1109" spans="47:56">
      <c r="AU1109" s="52" t="str">
        <f>IF(参照!A1109="","",参照!A1109)</f>
        <v/>
      </c>
      <c r="AV1109" s="52" t="str">
        <f>IF(参照!B1109="","",参照!B1109)</f>
        <v/>
      </c>
      <c r="AW1109" s="52" t="str">
        <f>IF(参照!C1109="","",参照!C1109)</f>
        <v/>
      </c>
      <c r="AX1109" s="52" t="str">
        <f>IF(参照!D1109="","",参照!D1109)</f>
        <v>メニューB(残差)</v>
      </c>
      <c r="AY1109" s="52">
        <f>IF(参照!E1109="","",参照!E1109)</f>
        <v>2.5900000000000001E-4</v>
      </c>
      <c r="AZ1109" s="52" t="str">
        <f>IF(参照!F1109="","",参照!F1109)</f>
        <v>つづくみらいエナジー(株)</v>
      </c>
      <c r="BA1109" s="52" t="str">
        <f>IF(参照!G1109="","",参照!G1109)</f>
        <v>つづくみらいエナジー(株)_メニューB(残差)</v>
      </c>
      <c r="BB1109" s="52">
        <f t="shared" si="48"/>
        <v>0.25900000000000001</v>
      </c>
      <c r="BD1109" s="52" t="str">
        <f>IF(参照!L1109="","",参照!L1109)</f>
        <v/>
      </c>
    </row>
    <row r="1110" spans="47:56">
      <c r="AU1110" s="52" t="str">
        <f>IF(参照!A1110="","",参照!A1110)</f>
        <v/>
      </c>
      <c r="AV1110" s="52" t="str">
        <f>IF(参照!B1110="","",参照!B1110)</f>
        <v/>
      </c>
      <c r="AW1110" s="52" t="str">
        <f>IF(参照!C1110="","",参照!C1110)</f>
        <v/>
      </c>
      <c r="AX1110" s="52" t="str">
        <f>IF(参照!D1110="","",参照!D1110)</f>
        <v>(参考値)事業者全体</v>
      </c>
      <c r="AY1110" s="52">
        <f>IF(参照!E1110="","",参照!E1110)</f>
        <v>2.8199999999999997E-4</v>
      </c>
      <c r="AZ1110" s="52" t="str">
        <f>IF(参照!F1110="","",参照!F1110)</f>
        <v>つづくみらいエナジー(株)</v>
      </c>
      <c r="BA1110" s="52" t="str">
        <f>IF(参照!G1110="","",参照!G1110)</f>
        <v>つづくみらいエナジー(株)_(参考値)事業者全体</v>
      </c>
      <c r="BB1110" s="52">
        <f t="shared" si="48"/>
        <v>0.28199999999999997</v>
      </c>
      <c r="BD1110" s="52" t="str">
        <f>IF(参照!L1110="","",参照!L1110)</f>
        <v/>
      </c>
    </row>
    <row r="1111" spans="47:56">
      <c r="AU1111" s="52" t="str">
        <f>IF(参照!A1111="","",参照!A1111)</f>
        <v>A0769</v>
      </c>
      <c r="AV1111" s="52" t="str">
        <f>IF(参照!B1111="","",参照!B1111)</f>
        <v>(株)中庄商店</v>
      </c>
      <c r="AW1111" s="52">
        <f>IF(参照!C1111="","",参照!C1111)</f>
        <v>3.2299999999999999E-4</v>
      </c>
      <c r="AX1111" s="52" t="str">
        <f>IF(参照!D1111="","",参照!D1111)</f>
        <v/>
      </c>
      <c r="AY1111" s="52">
        <f>IF(参照!E1111="","",参照!E1111)</f>
        <v>2.6600000000000001E-4</v>
      </c>
      <c r="AZ1111" s="52" t="str">
        <f>IF(参照!F1111="","",参照!F1111)</f>
        <v>(株)中庄商店</v>
      </c>
      <c r="BA1111" s="52" t="str">
        <f>IF(参照!G1111="","",参照!G1111)</f>
        <v>(株)中庄商店_</v>
      </c>
      <c r="BB1111" s="52">
        <f t="shared" si="48"/>
        <v>0.26600000000000001</v>
      </c>
      <c r="BD1111" s="52" t="str">
        <f>IF(参照!L1111="","",参照!L1111)</f>
        <v/>
      </c>
    </row>
    <row r="1112" spans="47:56">
      <c r="AU1112" s="52" t="str">
        <f>IF(参照!A1112="","",参照!A1112)</f>
        <v>A0770</v>
      </c>
      <c r="AV1112" s="52" t="str">
        <f>IF(参照!B1112="","",参照!B1112)</f>
        <v>(株)ほくだん</v>
      </c>
      <c r="AW1112" s="52">
        <f>IF(参照!C1112="","",参照!C1112)</f>
        <v>4.8299999999999998E-4</v>
      </c>
      <c r="AX1112" s="52" t="str">
        <f>IF(参照!D1112="","",参照!D1112)</f>
        <v/>
      </c>
      <c r="AY1112" s="52">
        <f>IF(参照!E1112="","",参照!E1112)</f>
        <v>4.4900000000000002E-4</v>
      </c>
      <c r="AZ1112" s="52" t="str">
        <f>IF(参照!F1112="","",参照!F1112)</f>
        <v>(株)ほくだん</v>
      </c>
      <c r="BA1112" s="52" t="str">
        <f>IF(参照!G1112="","",参照!G1112)</f>
        <v>(株)ほくだん_</v>
      </c>
      <c r="BB1112" s="52">
        <f t="shared" si="48"/>
        <v>0.44900000000000001</v>
      </c>
      <c r="BD1112" s="52" t="str">
        <f>IF(参照!L1112="","",参照!L1112)</f>
        <v/>
      </c>
    </row>
    <row r="1113" spans="47:56">
      <c r="AU1113" s="52" t="str">
        <f>IF(参照!A1113="","",参照!A1113)</f>
        <v>A0774</v>
      </c>
      <c r="AV1113" s="52" t="str">
        <f>IF(参照!B1113="","",参照!B1113)</f>
        <v>(株)コノミヤホールディングス</v>
      </c>
      <c r="AW1113" s="52">
        <f>IF(参照!C1113="","",参照!C1113)</f>
        <v>5.0299999999999997E-4</v>
      </c>
      <c r="AX1113" s="52" t="str">
        <f>IF(参照!D1113="","",参照!D1113)</f>
        <v/>
      </c>
      <c r="AY1113" s="52">
        <f>IF(参照!E1113="","",参照!E1113)</f>
        <v>4.4700000000000002E-4</v>
      </c>
      <c r="AZ1113" s="52" t="str">
        <f>IF(参照!F1113="","",参照!F1113)</f>
        <v>(株)コノミヤホールディングス</v>
      </c>
      <c r="BA1113" s="52" t="str">
        <f>IF(参照!G1113="","",参照!G1113)</f>
        <v>(株)コノミヤホールディングス_</v>
      </c>
      <c r="BB1113" s="52">
        <f t="shared" si="48"/>
        <v>0.44700000000000001</v>
      </c>
      <c r="BD1113" s="52" t="str">
        <f>IF(参照!L1113="","",参照!L1113)</f>
        <v/>
      </c>
    </row>
    <row r="1114" spans="47:56">
      <c r="AU1114" s="52" t="str">
        <f>IF(参照!A1114="","",参照!A1114)</f>
        <v>A0776</v>
      </c>
      <c r="AV1114" s="52" t="str">
        <f>IF(参照!B1114="","",参照!B1114)</f>
        <v>自由でんき(株)</v>
      </c>
      <c r="AW1114" s="52">
        <f>IF(参照!C1114="","",参照!C1114)</f>
        <v>3.28E-4</v>
      </c>
      <c r="AX1114" s="52" t="str">
        <f>IF(参照!D1114="","",参照!D1114)</f>
        <v/>
      </c>
      <c r="AY1114" s="52">
        <f>IF(参照!E1114="","",参照!E1114)</f>
        <v>2.72E-4</v>
      </c>
      <c r="AZ1114" s="52" t="str">
        <f>IF(参照!F1114="","",参照!F1114)</f>
        <v>自由でんき(株)</v>
      </c>
      <c r="BA1114" s="52" t="str">
        <f>IF(参照!G1114="","",参照!G1114)</f>
        <v>自由でんき(株)_</v>
      </c>
      <c r="BB1114" s="52">
        <f t="shared" si="48"/>
        <v>0.27200000000000002</v>
      </c>
      <c r="BD1114" s="52" t="str">
        <f>IF(参照!L1114="","",参照!L1114)</f>
        <v/>
      </c>
    </row>
    <row r="1115" spans="47:56">
      <c r="AU1115" s="52" t="str">
        <f>IF(参照!A1115="","",参照!A1115)</f>
        <v>A0780</v>
      </c>
      <c r="AV1115" s="52" t="str">
        <f>IF(参照!B1115="","",参照!B1115)</f>
        <v>(株)ビジョン</v>
      </c>
      <c r="AW1115" s="52">
        <f>IF(参照!C1115="","",参照!C1115)</f>
        <v>3.79E-4</v>
      </c>
      <c r="AX1115" s="52" t="str">
        <f>IF(参照!D1115="","",参照!D1115)</f>
        <v/>
      </c>
      <c r="AY1115" s="52">
        <f>IF(参照!E1115="","",参照!E1115)</f>
        <v>3.2299999999999999E-4</v>
      </c>
      <c r="AZ1115" s="52" t="str">
        <f>IF(参照!F1115="","",参照!F1115)</f>
        <v>(株)ビジョン</v>
      </c>
      <c r="BA1115" s="52" t="str">
        <f>IF(参照!G1115="","",参照!G1115)</f>
        <v>(株)ビジョン_</v>
      </c>
      <c r="BB1115" s="52">
        <f t="shared" si="48"/>
        <v>0.32300000000000001</v>
      </c>
      <c r="BD1115" s="52" t="str">
        <f>IF(参照!L1115="","",参照!L1115)</f>
        <v/>
      </c>
    </row>
    <row r="1116" spans="47:56">
      <c r="AU1116" s="52" t="str">
        <f>IF(参照!A1116="","",参照!A1116)</f>
        <v>A0781</v>
      </c>
      <c r="AV1116" s="52" t="str">
        <f>IF(参照!B1116="","",参照!B1116)</f>
        <v>(株)丸の内電力</v>
      </c>
      <c r="AW1116" s="52">
        <f>IF(参照!C1116="","",参照!C1116)</f>
        <v>5.8900000000000001E-4</v>
      </c>
      <c r="AX1116" s="52" t="str">
        <f>IF(参照!D1116="","",参照!D1116)</f>
        <v/>
      </c>
      <c r="AY1116" s="52">
        <f>IF(参照!E1116="","",参照!E1116)</f>
        <v>6.6300000000000007E-4</v>
      </c>
      <c r="AZ1116" s="52" t="str">
        <f>IF(参照!F1116="","",参照!F1116)</f>
        <v>(株)丸の内電力</v>
      </c>
      <c r="BA1116" s="52" t="str">
        <f>IF(参照!G1116="","",参照!G1116)</f>
        <v>(株)丸の内電力_</v>
      </c>
      <c r="BB1116" s="52">
        <f t="shared" si="48"/>
        <v>0.66300000000000003</v>
      </c>
      <c r="BD1116" s="52" t="str">
        <f>IF(参照!L1116="","",参照!L1116)</f>
        <v/>
      </c>
    </row>
    <row r="1117" spans="47:56">
      <c r="AU1117" s="52" t="str">
        <f>IF(参照!A1117="","",参照!A1117)</f>
        <v>A0782</v>
      </c>
      <c r="AV1117" s="52" t="str">
        <f>IF(参照!B1117="","",参照!B1117)</f>
        <v>西川建材工業(株)</v>
      </c>
      <c r="AW1117" s="52">
        <f>IF(参照!C1117="","",参照!C1117)</f>
        <v>7.8399999999999997E-4</v>
      </c>
      <c r="AX1117" s="52" t="str">
        <f>IF(参照!D1117="","",参照!D1117)</f>
        <v/>
      </c>
      <c r="AY1117" s="52">
        <f>IF(参照!E1117="","",参照!E1117)</f>
        <v>7.3099999999999999E-4</v>
      </c>
      <c r="AZ1117" s="52" t="str">
        <f>IF(参照!F1117="","",参照!F1117)</f>
        <v>西川建材工業(株)</v>
      </c>
      <c r="BA1117" s="52" t="str">
        <f>IF(参照!G1117="","",参照!G1117)</f>
        <v>西川建材工業(株)_</v>
      </c>
      <c r="BB1117" s="52">
        <f t="shared" si="48"/>
        <v>0.73099999999999998</v>
      </c>
      <c r="BD1117" s="52" t="str">
        <f>IF(参照!L1117="","",参照!L1117)</f>
        <v/>
      </c>
    </row>
    <row r="1118" spans="47:56">
      <c r="AU1118" s="52" t="str">
        <f>IF(参照!A1118="","",参照!A1118)</f>
        <v>A0783</v>
      </c>
      <c r="AV1118" s="52" t="str">
        <f>IF(参照!B1118="","",参照!B1118)</f>
        <v>(株)中京電力</v>
      </c>
      <c r="AW1118" s="52">
        <f>IF(参照!C1118="","",参照!C1118)</f>
        <v>5.5500000000000005E-4</v>
      </c>
      <c r="AX1118" s="52" t="str">
        <f>IF(参照!D1118="","",参照!D1118)</f>
        <v/>
      </c>
      <c r="AY1118" s="52">
        <f>IF(参照!E1118="","",参照!E1118)</f>
        <v>4.9899999999999999E-4</v>
      </c>
      <c r="AZ1118" s="52" t="str">
        <f>IF(参照!F1118="","",参照!F1118)</f>
        <v>(株)中京電力</v>
      </c>
      <c r="BA1118" s="52" t="str">
        <f>IF(参照!G1118="","",参照!G1118)</f>
        <v>(株)中京電力_</v>
      </c>
      <c r="BB1118" s="52">
        <f t="shared" si="48"/>
        <v>0.499</v>
      </c>
      <c r="BD1118" s="52" t="str">
        <f>IF(参照!L1118="","",参照!L1118)</f>
        <v/>
      </c>
    </row>
    <row r="1119" spans="47:56">
      <c r="AU1119" s="52" t="str">
        <f>IF(参照!A1119="","",参照!A1119)</f>
        <v>A0785</v>
      </c>
      <c r="AV1119" s="52" t="str">
        <f>IF(参照!B1119="","",参照!B1119)</f>
        <v>(株)クオリティプラス</v>
      </c>
      <c r="AW1119" s="52">
        <f>IF(参照!C1119="","",参照!C1119)</f>
        <v>5.5100000000000006E-4</v>
      </c>
      <c r="AX1119" s="52" t="str">
        <f>IF(参照!D1119="","",参照!D1119)</f>
        <v/>
      </c>
      <c r="AY1119" s="52">
        <f>IF(参照!E1119="","",参照!E1119)</f>
        <v>4.95E-4</v>
      </c>
      <c r="AZ1119" s="52" t="str">
        <f>IF(参照!F1119="","",参照!F1119)</f>
        <v>(株)クオリティプラス</v>
      </c>
      <c r="BA1119" s="52" t="str">
        <f>IF(参照!G1119="","",参照!G1119)</f>
        <v>(株)クオリティプラス_</v>
      </c>
      <c r="BB1119" s="52">
        <f t="shared" si="48"/>
        <v>0.495</v>
      </c>
      <c r="BD1119" s="52" t="str">
        <f>IF(参照!L1119="","",参照!L1119)</f>
        <v/>
      </c>
    </row>
    <row r="1120" spans="47:56">
      <c r="AU1120" s="52" t="str">
        <f>IF(参照!A1120="","",参照!A1120)</f>
        <v>A0786</v>
      </c>
      <c r="AV1120" s="52" t="str">
        <f>IF(参照!B1120="","",参照!B1120)</f>
        <v>Ｙ．Ｗ．Ｃ(株)</v>
      </c>
      <c r="AW1120" s="52">
        <f>IF(参照!C1120="","",参照!C1120)</f>
        <v>5.6200000000000011E-4</v>
      </c>
      <c r="AX1120" s="52" t="str">
        <f>IF(参照!D1120="","",参照!D1120)</f>
        <v/>
      </c>
      <c r="AY1120" s="52">
        <f>IF(参照!E1120="","",参照!E1120)</f>
        <v>5.0600000000000005E-4</v>
      </c>
      <c r="AZ1120" s="52" t="str">
        <f>IF(参照!F1120="","",参照!F1120)</f>
        <v>Ｙ．Ｗ．Ｃ(株)</v>
      </c>
      <c r="BA1120" s="52" t="str">
        <f>IF(参照!G1120="","",参照!G1120)</f>
        <v>Ｙ．Ｗ．Ｃ(株)_</v>
      </c>
      <c r="BB1120" s="52">
        <f t="shared" si="48"/>
        <v>0.50600000000000001</v>
      </c>
      <c r="BD1120" s="52" t="str">
        <f>IF(参照!L1120="","",参照!L1120)</f>
        <v/>
      </c>
    </row>
    <row r="1121" spans="47:56">
      <c r="AU1121" s="52" t="str">
        <f>IF(参照!A1121="","",参照!A1121)</f>
        <v>A0793</v>
      </c>
      <c r="AV1121" s="52" t="str">
        <f>IF(参照!B1121="","",参照!B1121)</f>
        <v>ＴＧオクトパスエナジー(株)</v>
      </c>
      <c r="AW1121" s="52">
        <f>IF(参照!C1121="","",参照!C1121)</f>
        <v>3.9399999999999998E-4</v>
      </c>
      <c r="AX1121" s="52" t="str">
        <f>IF(参照!D1121="","",参照!D1121)</f>
        <v>メニューA</v>
      </c>
      <c r="AY1121" s="52">
        <f>IF(参照!E1121="","",参照!E1121)</f>
        <v>0</v>
      </c>
      <c r="AZ1121" s="52" t="str">
        <f>IF(参照!F1121="","",参照!F1121)</f>
        <v>ＴＧオクトパスエナジー(株)</v>
      </c>
      <c r="BA1121" s="52" t="str">
        <f>IF(参照!G1121="","",参照!G1121)</f>
        <v>ＴＧオクトパスエナジー(株)_メニューA</v>
      </c>
      <c r="BB1121" s="52">
        <f t="shared" si="48"/>
        <v>0</v>
      </c>
      <c r="BD1121" s="52" t="str">
        <f>IF(参照!L1121="","",参照!L1121)</f>
        <v/>
      </c>
    </row>
    <row r="1122" spans="47:56">
      <c r="AU1122" s="52" t="str">
        <f>IF(参照!A1122="","",参照!A1122)</f>
        <v/>
      </c>
      <c r="AV1122" s="52" t="str">
        <f>IF(参照!B1122="","",参照!B1122)</f>
        <v/>
      </c>
      <c r="AW1122" s="52" t="str">
        <f>IF(参照!C1122="","",参照!C1122)</f>
        <v/>
      </c>
      <c r="AX1122" s="52" t="str">
        <f>IF(参照!D1122="","",参照!D1122)</f>
        <v>メニューB</v>
      </c>
      <c r="AY1122" s="52">
        <f>IF(参照!E1122="","",参照!E1122)</f>
        <v>0</v>
      </c>
      <c r="AZ1122" s="52" t="str">
        <f>IF(参照!F1122="","",参照!F1122)</f>
        <v>ＴＧオクトパスエナジー(株)</v>
      </c>
      <c r="BA1122" s="52" t="str">
        <f>IF(参照!G1122="","",参照!G1122)</f>
        <v>ＴＧオクトパスエナジー(株)_メニューB</v>
      </c>
      <c r="BB1122" s="52">
        <f t="shared" si="48"/>
        <v>0</v>
      </c>
      <c r="BD1122" s="52" t="str">
        <f>IF(参照!L1122="","",参照!L1122)</f>
        <v/>
      </c>
    </row>
    <row r="1123" spans="47:56">
      <c r="AU1123" s="52" t="str">
        <f>IF(参照!A1123="","",参照!A1123)</f>
        <v/>
      </c>
      <c r="AV1123" s="52" t="str">
        <f>IF(参照!B1123="","",参照!B1123)</f>
        <v/>
      </c>
      <c r="AW1123" s="52" t="str">
        <f>IF(参照!C1123="","",参照!C1123)</f>
        <v/>
      </c>
      <c r="AX1123" s="52" t="str">
        <f>IF(参照!D1123="","",参照!D1123)</f>
        <v>(参考値)事業者全体</v>
      </c>
      <c r="AY1123" s="52">
        <f>IF(参照!E1123="","",参照!E1123)</f>
        <v>0</v>
      </c>
      <c r="AZ1123" s="52" t="str">
        <f>IF(参照!F1123="","",参照!F1123)</f>
        <v>ＴＧオクトパスエナジー(株)</v>
      </c>
      <c r="BA1123" s="52" t="str">
        <f>IF(参照!G1123="","",参照!G1123)</f>
        <v>ＴＧオクトパスエナジー(株)_(参考値)事業者全体</v>
      </c>
      <c r="BB1123" s="52">
        <f t="shared" si="48"/>
        <v>0</v>
      </c>
      <c r="BD1123" s="52" t="str">
        <f>IF(参照!L1123="","",参照!L1123)</f>
        <v/>
      </c>
    </row>
    <row r="1124" spans="47:56">
      <c r="AU1124" s="52" t="str">
        <f>IF(参照!A1124="","",参照!A1124)</f>
        <v>A0796</v>
      </c>
      <c r="AV1124" s="52" t="str">
        <f>IF(参照!B1124="","",参照!B1124)</f>
        <v>東北電力フロンティア(株)</v>
      </c>
      <c r="AW1124" s="52">
        <f>IF(参照!C1124="","",参照!C1124)</f>
        <v>6.2399999999999999E-4</v>
      </c>
      <c r="AX1124" s="52" t="str">
        <f>IF(参照!D1124="","",参照!D1124)</f>
        <v/>
      </c>
      <c r="AY1124" s="52">
        <f>IF(参照!E1124="","",参照!E1124)</f>
        <v>5.6799999999999993E-4</v>
      </c>
      <c r="AZ1124" s="52" t="str">
        <f>IF(参照!F1124="","",参照!F1124)</f>
        <v>東北電力フロンティア(株)</v>
      </c>
      <c r="BA1124" s="52" t="str">
        <f>IF(参照!G1124="","",参照!G1124)</f>
        <v>東北電力フロンティア(株)_</v>
      </c>
      <c r="BB1124" s="52">
        <f t="shared" si="48"/>
        <v>0.56799999999999995</v>
      </c>
      <c r="BD1124" s="52" t="str">
        <f>IF(参照!L1124="","",参照!L1124)</f>
        <v/>
      </c>
    </row>
    <row r="1125" spans="47:56">
      <c r="AU1125" s="52" t="str">
        <f>IF(参照!A1125="","",参照!A1125)</f>
        <v>A0798</v>
      </c>
      <c r="AV1125" s="52" t="str">
        <f>IF(参照!B1125="","",参照!B1125)</f>
        <v>(株)ファラデー</v>
      </c>
      <c r="AW1125" s="52">
        <f>IF(参照!C1125="","",参照!C1125)</f>
        <v>4.7799999999999996E-4</v>
      </c>
      <c r="AX1125" s="52" t="str">
        <f>IF(参照!D1125="","",参照!D1125)</f>
        <v/>
      </c>
      <c r="AY1125" s="52">
        <f>IF(参照!E1125="","",参照!E1125)</f>
        <v>5.22E-4</v>
      </c>
      <c r="AZ1125" s="52" t="str">
        <f>IF(参照!F1125="","",参照!F1125)</f>
        <v>(株)ファラデー</v>
      </c>
      <c r="BA1125" s="52" t="str">
        <f>IF(参照!G1125="","",参照!G1125)</f>
        <v>(株)ファラデー_</v>
      </c>
      <c r="BB1125" s="52">
        <f t="shared" si="48"/>
        <v>0.52200000000000002</v>
      </c>
      <c r="BD1125" s="52" t="str">
        <f>IF(参照!L1125="","",参照!L1125)</f>
        <v/>
      </c>
    </row>
    <row r="1126" spans="47:56">
      <c r="AU1126" s="52" t="str">
        <f>IF(参照!A1126="","",参照!A1126)</f>
        <v>A0803</v>
      </c>
      <c r="AV1126" s="52" t="str">
        <f>IF(参照!B1126="","",参照!B1126)</f>
        <v>出雲ケーブルビジョン(株)</v>
      </c>
      <c r="AW1126" s="52">
        <f>IF(参照!C1126="","",参照!C1126)</f>
        <v>4.1299999999999996E-4</v>
      </c>
      <c r="AX1126" s="52" t="str">
        <f>IF(参照!D1126="","",参照!D1126)</f>
        <v/>
      </c>
      <c r="AY1126" s="52">
        <f>IF(参照!E1126="","",参照!E1126)</f>
        <v>4.6500000000000003E-4</v>
      </c>
      <c r="AZ1126" s="52" t="str">
        <f>IF(参照!F1126="","",参照!F1126)</f>
        <v>出雲ケーブルビジョン(株)</v>
      </c>
      <c r="BA1126" s="52" t="str">
        <f>IF(参照!G1126="","",参照!G1126)</f>
        <v>出雲ケーブルビジョン(株)_</v>
      </c>
      <c r="BB1126" s="52">
        <f t="shared" si="48"/>
        <v>0.46500000000000002</v>
      </c>
      <c r="BD1126" s="52" t="str">
        <f>IF(参照!L1126="","",参照!L1126)</f>
        <v/>
      </c>
    </row>
    <row r="1127" spans="47:56">
      <c r="AU1127" s="52" t="str">
        <f>IF(参照!A1127="","",参照!A1127)</f>
        <v>A0806</v>
      </c>
      <c r="AV1127" s="52" t="str">
        <f>IF(参照!B1127="","",参照!B1127)</f>
        <v>いずも縁結び電力(株)</v>
      </c>
      <c r="AW1127" s="52">
        <f>IF(参照!C1127="","",参照!C1127)</f>
        <v>1.02E-4</v>
      </c>
      <c r="AX1127" s="52" t="str">
        <f>IF(参照!D1127="","",参照!D1127)</f>
        <v/>
      </c>
      <c r="AY1127" s="52">
        <f>IF(参照!E1127="","",参照!E1127)</f>
        <v>2.8100000000000005E-4</v>
      </c>
      <c r="AZ1127" s="52" t="str">
        <f>IF(参照!F1127="","",参照!F1127)</f>
        <v>いずも縁結び電力(株)</v>
      </c>
      <c r="BA1127" s="52" t="str">
        <f>IF(参照!G1127="","",参照!G1127)</f>
        <v>いずも縁結び電力(株)_</v>
      </c>
      <c r="BB1127" s="52">
        <f t="shared" si="48"/>
        <v>0.28100000000000003</v>
      </c>
      <c r="BD1127" s="52" t="str">
        <f>IF(参照!L1127="","",参照!L1127)</f>
        <v/>
      </c>
    </row>
    <row r="1128" spans="47:56">
      <c r="AU1128" s="52" t="str">
        <f>IF(参照!A1128="","",参照!A1128)</f>
        <v>A0808</v>
      </c>
      <c r="AV1128" s="52" t="str">
        <f>IF(参照!B1128="","",参照!B1128)</f>
        <v>宇都宮ライトパワー(株)</v>
      </c>
      <c r="AW1128" s="52">
        <f>IF(参照!C1128="","",参照!C1128)</f>
        <v>3.1300000000000002E-4</v>
      </c>
      <c r="AX1128" s="52" t="str">
        <f>IF(参照!D1128="","",参照!D1128)</f>
        <v/>
      </c>
      <c r="AY1128" s="52">
        <f>IF(参照!E1128="","",参照!E1128)</f>
        <v>4.17E-4</v>
      </c>
      <c r="AZ1128" s="52" t="str">
        <f>IF(参照!F1128="","",参照!F1128)</f>
        <v>宇都宮ライトパワー(株)</v>
      </c>
      <c r="BA1128" s="52" t="str">
        <f>IF(参照!G1128="","",参照!G1128)</f>
        <v>宇都宮ライトパワー(株)_</v>
      </c>
      <c r="BB1128" s="52">
        <f t="shared" si="48"/>
        <v>0.41699999999999998</v>
      </c>
      <c r="BD1128" s="52" t="str">
        <f>IF(参照!L1128="","",参照!L1128)</f>
        <v/>
      </c>
    </row>
  </sheetData>
  <sheetProtection algorithmName="SHA-512" hashValue="S47UCe08PkEaovMVZNpJM3OB2OzpX/MfAgAjuALKsm1N3sIW/jbYD5u4QJFwmAvif9Z/qHbpW+qyhmnAk8u8hw==" saltValue="ONL8+QKsuJCtMmDBa2LLQw==" spinCount="100000" sheet="1" objects="1" scenarios="1" selectLockedCells="1"/>
  <mergeCells count="147">
    <mergeCell ref="D69:K69"/>
    <mergeCell ref="G3:I3"/>
    <mergeCell ref="J3:K3"/>
    <mergeCell ref="D63:K63"/>
    <mergeCell ref="D64:K64"/>
    <mergeCell ref="D65:K65"/>
    <mergeCell ref="D66:K66"/>
    <mergeCell ref="D67:K67"/>
    <mergeCell ref="D68:K68"/>
    <mergeCell ref="D48:G48"/>
    <mergeCell ref="D46:G47"/>
    <mergeCell ref="H46:I46"/>
    <mergeCell ref="J46:K46"/>
    <mergeCell ref="F39:F40"/>
    <mergeCell ref="H39:H40"/>
    <mergeCell ref="I39:I40"/>
    <mergeCell ref="J39:J40"/>
    <mergeCell ref="K39:K40"/>
    <mergeCell ref="H37:H38"/>
    <mergeCell ref="I37:I38"/>
    <mergeCell ref="J37:J38"/>
    <mergeCell ref="K37:K38"/>
    <mergeCell ref="J23:J24"/>
    <mergeCell ref="K23:K24"/>
    <mergeCell ref="T60:U60"/>
    <mergeCell ref="D61:K61"/>
    <mergeCell ref="T61:U61"/>
    <mergeCell ref="D62:K62"/>
    <mergeCell ref="T62:U62"/>
    <mergeCell ref="D58:G59"/>
    <mergeCell ref="H58:K59"/>
    <mergeCell ref="T58:U58"/>
    <mergeCell ref="T59:U59"/>
    <mergeCell ref="O58:R58"/>
    <mergeCell ref="O59:R59"/>
    <mergeCell ref="O60:R60"/>
    <mergeCell ref="O61:R61"/>
    <mergeCell ref="N62:R62"/>
    <mergeCell ref="T51:U51"/>
    <mergeCell ref="D52:G52"/>
    <mergeCell ref="J52:K52"/>
    <mergeCell ref="T52:U52"/>
    <mergeCell ref="O51:R51"/>
    <mergeCell ref="O52:R52"/>
    <mergeCell ref="T55:U55"/>
    <mergeCell ref="D56:G56"/>
    <mergeCell ref="J56:K56"/>
    <mergeCell ref="T53:U53"/>
    <mergeCell ref="D54:G54"/>
    <mergeCell ref="J54:K54"/>
    <mergeCell ref="T54:U54"/>
    <mergeCell ref="O53:R53"/>
    <mergeCell ref="O54:R54"/>
    <mergeCell ref="N55:R55"/>
    <mergeCell ref="C49:C59"/>
    <mergeCell ref="D49:G49"/>
    <mergeCell ref="J49:K49"/>
    <mergeCell ref="D50:G50"/>
    <mergeCell ref="J50:K50"/>
    <mergeCell ref="D53:G53"/>
    <mergeCell ref="J53:K53"/>
    <mergeCell ref="D55:G55"/>
    <mergeCell ref="J55:K55"/>
    <mergeCell ref="D51:G51"/>
    <mergeCell ref="J51:K51"/>
    <mergeCell ref="D57:G57"/>
    <mergeCell ref="J57:K57"/>
    <mergeCell ref="AJ46:AK46"/>
    <mergeCell ref="H47:I47"/>
    <mergeCell ref="J47:K47"/>
    <mergeCell ref="N47:R47"/>
    <mergeCell ref="AH47:AK47"/>
    <mergeCell ref="AJ41:AK41"/>
    <mergeCell ref="AJ42:AK42"/>
    <mergeCell ref="D43:G43"/>
    <mergeCell ref="AJ43:AK43"/>
    <mergeCell ref="D44:G45"/>
    <mergeCell ref="AJ44:AK44"/>
    <mergeCell ref="AJ45:AK45"/>
    <mergeCell ref="E41:F42"/>
    <mergeCell ref="H41:H42"/>
    <mergeCell ref="I41:I42"/>
    <mergeCell ref="J41:J42"/>
    <mergeCell ref="K41:K42"/>
    <mergeCell ref="N37:R37"/>
    <mergeCell ref="AH37:AK37"/>
    <mergeCell ref="AH32:AH33"/>
    <mergeCell ref="D33:G33"/>
    <mergeCell ref="D34:G34"/>
    <mergeCell ref="AH34:AH36"/>
    <mergeCell ref="D35:G35"/>
    <mergeCell ref="D36:G36"/>
    <mergeCell ref="D28:G28"/>
    <mergeCell ref="D29:G29"/>
    <mergeCell ref="H29:K29"/>
    <mergeCell ref="D30:G30"/>
    <mergeCell ref="C31:C48"/>
    <mergeCell ref="D31:G31"/>
    <mergeCell ref="D32:G32"/>
    <mergeCell ref="D37:D42"/>
    <mergeCell ref="E37:E40"/>
    <mergeCell ref="F37:F38"/>
    <mergeCell ref="E23:F24"/>
    <mergeCell ref="H23:H24"/>
    <mergeCell ref="I23:I24"/>
    <mergeCell ref="D25:F27"/>
    <mergeCell ref="C9:C30"/>
    <mergeCell ref="D9:G9"/>
    <mergeCell ref="D14:G14"/>
    <mergeCell ref="D15:G15"/>
    <mergeCell ref="D16:G16"/>
    <mergeCell ref="D12:G12"/>
    <mergeCell ref="AJ16:AK16"/>
    <mergeCell ref="D17:G17"/>
    <mergeCell ref="AH17:AH31"/>
    <mergeCell ref="D18:G18"/>
    <mergeCell ref="D19:D24"/>
    <mergeCell ref="E19:E22"/>
    <mergeCell ref="F19:F20"/>
    <mergeCell ref="H19:H20"/>
    <mergeCell ref="I19:I20"/>
    <mergeCell ref="J19:J20"/>
    <mergeCell ref="K19:K20"/>
    <mergeCell ref="F21:F22"/>
    <mergeCell ref="H21:H22"/>
    <mergeCell ref="I21:I22"/>
    <mergeCell ref="J21:J22"/>
    <mergeCell ref="K21:K22"/>
    <mergeCell ref="AH12:AK12"/>
    <mergeCell ref="D13:G13"/>
    <mergeCell ref="C5:G7"/>
    <mergeCell ref="H5:I7"/>
    <mergeCell ref="J5:K7"/>
    <mergeCell ref="AJ6:AK6"/>
    <mergeCell ref="AJ7:AK7"/>
    <mergeCell ref="C8:K8"/>
    <mergeCell ref="AJ8:AK8"/>
    <mergeCell ref="C2:K2"/>
    <mergeCell ref="C3:F3"/>
    <mergeCell ref="C4:G4"/>
    <mergeCell ref="H4:I4"/>
    <mergeCell ref="J4:K4"/>
    <mergeCell ref="AJ9:AK9"/>
    <mergeCell ref="D10:G10"/>
    <mergeCell ref="AJ10:AK10"/>
    <mergeCell ref="D11:G11"/>
    <mergeCell ref="AJ11:AK11"/>
  </mergeCells>
  <phoneticPr fontId="4"/>
  <dataValidations count="5">
    <dataValidation type="list" errorStyle="information" allowBlank="1" showInputMessage="1" showErrorMessage="1" errorTitle="リストにない情報" error="リストにない情報です" sqref="P42:P46 P7:P36" xr:uid="{00000000-0002-0000-0600-000000000000}">
      <formula1>IF(OR($Z7=0,$Z7=""),$T$3:$T$3,INDIRECT($BG$5&amp;AE7&amp;":"&amp;$BG$5&amp;AF7))</formula1>
    </dataValidation>
    <dataValidation type="list" allowBlank="1" showInputMessage="1" showErrorMessage="1" sqref="O59:R61" xr:uid="{00000000-0002-0000-0600-000001000000}">
      <formula1>$AO$51:$AO$69</formula1>
    </dataValidation>
    <dataValidation type="list" allowBlank="1" showInputMessage="1" showErrorMessage="1" sqref="O52:R54" xr:uid="{00000000-0002-0000-0600-000002000000}">
      <formula1>$AN$51:$AN$59</formula1>
    </dataValidation>
    <dataValidation type="list" errorStyle="information" allowBlank="1" showInputMessage="1" showErrorMessage="1" errorTitle="リストにない情報" error="リストにない情報です" sqref="O42:O46 O7:O36" xr:uid="{00000000-0002-0000-0600-000003000000}">
      <formula1>INDIRECT($BG$4&amp;"4:"&amp;$BG$4&amp;$BG$8+3)</formula1>
    </dataValidation>
    <dataValidation type="list" allowBlank="1" showInputMessage="1" showErrorMessage="1" sqref="AJ52:AK54" xr:uid="{00000000-0002-0000-0600-000004000000}">
      <formula1>#REF!</formula1>
    </dataValidation>
  </dataValidations>
  <printOptions horizontalCentered="1"/>
  <pageMargins left="0.39370078740157483" right="0.39370078740157483" top="0.39370078740157483" bottom="0.39370078740157483" header="0" footer="0"/>
  <pageSetup paperSize="8" scale="85" orientation="landscape"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2033" r:id="rId4" name="Check Box 1">
              <controlPr defaultSize="0" autoFill="0" autoLine="0" autoPict="0" altText="">
                <anchor moveWithCells="1">
                  <from>
                    <xdr:col>3</xdr:col>
                    <xdr:colOff>161925</xdr:colOff>
                    <xdr:row>4</xdr:row>
                    <xdr:rowOff>47625</xdr:rowOff>
                  </from>
                  <to>
                    <xdr:col>4</xdr:col>
                    <xdr:colOff>304800</xdr:colOff>
                    <xdr:row>5</xdr:row>
                    <xdr:rowOff>133350</xdr:rowOff>
                  </to>
                </anchor>
              </controlPr>
            </control>
          </mc:Choice>
        </mc:AlternateContent>
        <mc:AlternateContent xmlns:mc="http://schemas.openxmlformats.org/markup-compatibility/2006">
          <mc:Choice Requires="x14">
            <control shapeId="172034" r:id="rId5" name="Check Box 2">
              <controlPr defaultSize="0" autoFill="0" autoLine="0" autoPict="0">
                <anchor moveWithCells="1">
                  <from>
                    <xdr:col>3</xdr:col>
                    <xdr:colOff>161925</xdr:colOff>
                    <xdr:row>5</xdr:row>
                    <xdr:rowOff>38100</xdr:rowOff>
                  </from>
                  <to>
                    <xdr:col>4</xdr:col>
                    <xdr:colOff>304800</xdr:colOff>
                    <xdr:row>6</xdr:row>
                    <xdr:rowOff>114300</xdr:rowOff>
                  </to>
                </anchor>
              </controlPr>
            </control>
          </mc:Choice>
        </mc:AlternateContent>
        <mc:AlternateContent xmlns:mc="http://schemas.openxmlformats.org/markup-compatibility/2006">
          <mc:Choice Requires="x14">
            <control shapeId="172035" r:id="rId6" name="Check Box 3">
              <controlPr defaultSize="0" autoFill="0" autoLine="0" autoPict="0">
                <anchor moveWithCells="1">
                  <from>
                    <xdr:col>9</xdr:col>
                    <xdr:colOff>523875</xdr:colOff>
                    <xdr:row>3</xdr:row>
                    <xdr:rowOff>133350</xdr:rowOff>
                  </from>
                  <to>
                    <xdr:col>9</xdr:col>
                    <xdr:colOff>866775</xdr:colOff>
                    <xdr:row>5</xdr:row>
                    <xdr:rowOff>47625</xdr:rowOff>
                  </to>
                </anchor>
              </controlPr>
            </control>
          </mc:Choice>
        </mc:AlternateContent>
        <mc:AlternateContent xmlns:mc="http://schemas.openxmlformats.org/markup-compatibility/2006">
          <mc:Choice Requires="x14">
            <control shapeId="172036" r:id="rId7" name="Check Box 4">
              <controlPr defaultSize="0" autoFill="0" autoLine="0" autoPict="0">
                <anchor moveWithCells="1">
                  <from>
                    <xdr:col>9</xdr:col>
                    <xdr:colOff>523875</xdr:colOff>
                    <xdr:row>4</xdr:row>
                    <xdr:rowOff>123825</xdr:rowOff>
                  </from>
                  <to>
                    <xdr:col>9</xdr:col>
                    <xdr:colOff>866775</xdr:colOff>
                    <xdr:row>6</xdr:row>
                    <xdr:rowOff>38100</xdr:rowOff>
                  </to>
                </anchor>
              </controlPr>
            </control>
          </mc:Choice>
        </mc:AlternateContent>
        <mc:AlternateContent xmlns:mc="http://schemas.openxmlformats.org/markup-compatibility/2006">
          <mc:Choice Requires="x14">
            <control shapeId="172037" r:id="rId8" name="Check Box 5">
              <controlPr defaultSize="0" autoFill="0" autoLine="0" autoPict="0">
                <anchor moveWithCells="1">
                  <from>
                    <xdr:col>9</xdr:col>
                    <xdr:colOff>523875</xdr:colOff>
                    <xdr:row>5</xdr:row>
                    <xdr:rowOff>114300</xdr:rowOff>
                  </from>
                  <to>
                    <xdr:col>9</xdr:col>
                    <xdr:colOff>866775</xdr:colOff>
                    <xdr:row>7</xdr:row>
                    <xdr:rowOff>28575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BH1128"/>
  <sheetViews>
    <sheetView showGridLines="0" zoomScaleNormal="100" zoomScaleSheetLayoutView="90" workbookViewId="0">
      <selection activeCell="J3" sqref="J3:K3"/>
    </sheetView>
  </sheetViews>
  <sheetFormatPr defaultRowHeight="10.5"/>
  <cols>
    <col min="1" max="1" width="1.140625" style="28" customWidth="1"/>
    <col min="2" max="2" width="2" style="28" customWidth="1"/>
    <col min="3" max="3" width="6.140625" style="28" customWidth="1"/>
    <col min="4" max="4" width="3" style="28" customWidth="1"/>
    <col min="5" max="5" width="11.85546875" style="28" customWidth="1"/>
    <col min="6" max="6" width="5.140625" style="28" customWidth="1"/>
    <col min="7" max="7" width="13.7109375" style="28" customWidth="1"/>
    <col min="8" max="8" width="15.28515625" style="28" customWidth="1"/>
    <col min="9" max="9" width="13.7109375" style="28" customWidth="1"/>
    <col min="10" max="11" width="16.7109375" style="28" customWidth="1"/>
    <col min="12" max="12" width="3.140625" style="28" customWidth="1"/>
    <col min="13" max="13" width="2.28515625" style="28" customWidth="1"/>
    <col min="14" max="14" width="4.85546875" style="28" customWidth="1"/>
    <col min="15" max="15" width="33.140625" style="28" customWidth="1"/>
    <col min="16" max="16" width="19.28515625" style="28" customWidth="1"/>
    <col min="17" max="18" width="23.140625" style="28" customWidth="1"/>
    <col min="19" max="19" width="17.5703125" style="28" customWidth="1"/>
    <col min="20" max="20" width="11.85546875" style="28" hidden="1" customWidth="1"/>
    <col min="21" max="21" width="16.5703125" style="28" hidden="1" customWidth="1"/>
    <col min="22" max="25" width="20.85546875" style="28" hidden="1" customWidth="1"/>
    <col min="26" max="26" width="10.85546875" style="28" hidden="1" customWidth="1"/>
    <col min="27" max="28" width="8.28515625" style="28" hidden="1" customWidth="1"/>
    <col min="29" max="30" width="10.7109375" style="28" hidden="1" customWidth="1"/>
    <col min="31" max="32" width="7.7109375" style="28" hidden="1" customWidth="1"/>
    <col min="33" max="33" width="5.7109375" style="28" customWidth="1"/>
    <col min="34" max="34" width="4.85546875" style="28" customWidth="1"/>
    <col min="35" max="35" width="23.7109375" style="28" customWidth="1"/>
    <col min="36" max="36" width="17.140625" style="28" customWidth="1"/>
    <col min="37" max="37" width="5.5703125" style="28" customWidth="1"/>
    <col min="38" max="38" width="16.85546875" style="28" customWidth="1"/>
    <col min="39" max="39" width="18.28515625" style="28" customWidth="1"/>
    <col min="40" max="40" width="13.42578125" style="28" hidden="1" customWidth="1"/>
    <col min="41" max="41" width="18.28515625" style="28" hidden="1" customWidth="1"/>
    <col min="42" max="42" width="19.85546875" style="28" hidden="1" customWidth="1"/>
    <col min="43" max="45" width="18.7109375" style="28" hidden="1" customWidth="1"/>
    <col min="46" max="51" width="9.140625" style="28" hidden="1" customWidth="1"/>
    <col min="52" max="53" width="32" style="28" hidden="1" customWidth="1"/>
    <col min="54" max="55" width="9.140625" style="28" hidden="1" customWidth="1"/>
    <col min="56" max="56" width="28.7109375" style="28" hidden="1" customWidth="1"/>
    <col min="57" max="57" width="9.140625" style="28" hidden="1" customWidth="1"/>
    <col min="58" max="58" width="25.42578125" style="28" hidden="1" customWidth="1"/>
    <col min="59" max="60" width="9.140625" style="28" hidden="1" customWidth="1"/>
    <col min="61" max="16384" width="9.140625" style="28"/>
  </cols>
  <sheetData>
    <row r="1" spans="1:60" ht="12.75" customHeight="1">
      <c r="A1" s="1"/>
      <c r="B1" s="12" t="s">
        <v>487</v>
      </c>
      <c r="C1" s="1"/>
      <c r="D1" s="48"/>
      <c r="E1" s="48"/>
      <c r="F1" s="48"/>
      <c r="G1" s="48"/>
      <c r="H1" s="1"/>
      <c r="I1" s="1"/>
      <c r="J1" s="1"/>
      <c r="K1" s="1"/>
      <c r="L1" s="1"/>
      <c r="T1" s="30" t="s">
        <v>557</v>
      </c>
      <c r="U1" s="30" t="s">
        <v>557</v>
      </c>
      <c r="V1" s="30" t="s">
        <v>557</v>
      </c>
      <c r="W1" s="30" t="s">
        <v>557</v>
      </c>
      <c r="X1" s="30" t="s">
        <v>557</v>
      </c>
      <c r="Y1" s="30" t="s">
        <v>557</v>
      </c>
      <c r="Z1" s="30" t="s">
        <v>557</v>
      </c>
      <c r="AA1" s="30" t="s">
        <v>557</v>
      </c>
      <c r="AB1" s="30" t="s">
        <v>557</v>
      </c>
      <c r="AC1" s="30" t="s">
        <v>557</v>
      </c>
      <c r="AD1" s="30" t="s">
        <v>557</v>
      </c>
      <c r="AE1" s="30" t="s">
        <v>557</v>
      </c>
      <c r="AF1" s="30" t="s">
        <v>557</v>
      </c>
      <c r="AG1" s="30"/>
      <c r="AM1" s="30"/>
      <c r="AN1" s="30" t="s">
        <v>557</v>
      </c>
      <c r="AO1" s="30" t="s">
        <v>557</v>
      </c>
      <c r="AP1" s="30" t="s">
        <v>557</v>
      </c>
      <c r="AQ1" s="30" t="s">
        <v>557</v>
      </c>
      <c r="AR1" s="30" t="s">
        <v>557</v>
      </c>
      <c r="AS1" s="30" t="s">
        <v>557</v>
      </c>
      <c r="AT1" s="30" t="s">
        <v>557</v>
      </c>
      <c r="AU1" s="30" t="s">
        <v>557</v>
      </c>
      <c r="AV1" s="30" t="s">
        <v>557</v>
      </c>
      <c r="AW1" s="30" t="s">
        <v>557</v>
      </c>
      <c r="AX1" s="30" t="s">
        <v>557</v>
      </c>
      <c r="AY1" s="30" t="s">
        <v>557</v>
      </c>
      <c r="AZ1" s="30" t="s">
        <v>557</v>
      </c>
      <c r="BA1" s="30" t="s">
        <v>557</v>
      </c>
      <c r="BB1" s="30" t="s">
        <v>557</v>
      </c>
      <c r="BC1" s="30" t="s">
        <v>557</v>
      </c>
      <c r="BD1" s="30" t="s">
        <v>557</v>
      </c>
      <c r="BE1" s="30" t="s">
        <v>557</v>
      </c>
      <c r="BF1" s="30" t="s">
        <v>557</v>
      </c>
      <c r="BG1" s="30" t="s">
        <v>557</v>
      </c>
      <c r="BH1" s="30" t="s">
        <v>557</v>
      </c>
    </row>
    <row r="2" spans="1:60" ht="26.25" customHeight="1">
      <c r="A2" s="1"/>
      <c r="B2" s="1"/>
      <c r="C2" s="481" t="s">
        <v>17</v>
      </c>
      <c r="D2" s="481"/>
      <c r="E2" s="481"/>
      <c r="F2" s="481"/>
      <c r="G2" s="481"/>
      <c r="H2" s="481"/>
      <c r="I2" s="481"/>
      <c r="J2" s="481"/>
      <c r="K2" s="481"/>
      <c r="L2" s="1"/>
      <c r="AU2" s="28" t="s">
        <v>558</v>
      </c>
      <c r="AX2" s="30" t="s">
        <v>559</v>
      </c>
      <c r="BB2" s="30" t="s">
        <v>560</v>
      </c>
      <c r="BD2" s="30" t="s">
        <v>561</v>
      </c>
    </row>
    <row r="3" spans="1:60" ht="12.75" customHeight="1">
      <c r="A3" s="1"/>
      <c r="B3" s="1"/>
      <c r="C3" s="482" t="s">
        <v>2</v>
      </c>
      <c r="D3" s="483"/>
      <c r="E3" s="483"/>
      <c r="F3" s="484"/>
      <c r="G3" s="586" t="str">
        <f>別紙!F5</f>
        <v>株式会社 地球温暖化対策室</v>
      </c>
      <c r="H3" s="587"/>
      <c r="I3" s="588"/>
      <c r="J3" s="593"/>
      <c r="K3" s="594"/>
      <c r="L3" s="1"/>
      <c r="T3" s="49"/>
      <c r="U3" s="28" t="s">
        <v>562</v>
      </c>
      <c r="AU3" s="50" t="s">
        <v>563</v>
      </c>
      <c r="AV3" s="50" t="s">
        <v>564</v>
      </c>
      <c r="AW3" s="50" t="s">
        <v>565</v>
      </c>
      <c r="AX3" s="50" t="s">
        <v>566</v>
      </c>
      <c r="AY3" s="50" t="s">
        <v>567</v>
      </c>
      <c r="AZ3" s="51" t="s">
        <v>568</v>
      </c>
      <c r="BA3" s="51" t="s">
        <v>569</v>
      </c>
      <c r="BB3" s="50" t="s">
        <v>570</v>
      </c>
      <c r="BD3" s="51" t="s">
        <v>571</v>
      </c>
      <c r="BF3" s="28" t="s">
        <v>572</v>
      </c>
    </row>
    <row r="4" spans="1:60" ht="12.75" customHeight="1">
      <c r="A4" s="1"/>
      <c r="B4" s="1"/>
      <c r="C4" s="486" t="s">
        <v>15</v>
      </c>
      <c r="D4" s="487"/>
      <c r="E4" s="487"/>
      <c r="F4" s="487"/>
      <c r="G4" s="488"/>
      <c r="H4" s="486" t="s">
        <v>4</v>
      </c>
      <c r="I4" s="488"/>
      <c r="J4" s="486" t="s">
        <v>3</v>
      </c>
      <c r="K4" s="488"/>
      <c r="L4" s="1"/>
      <c r="N4" s="38" t="s">
        <v>132</v>
      </c>
      <c r="AH4" s="38"/>
      <c r="AU4" s="52" t="str">
        <f>IF(参照!A4="","",参照!A4)</f>
        <v>A0001</v>
      </c>
      <c r="AV4" s="52" t="str">
        <f>IF(参照!B4="","",参照!B4)</f>
        <v>(株)Ｆ－Ｐｏｗｅｒ</v>
      </c>
      <c r="AW4" s="52">
        <f>IF(参照!C4="","",参照!C4)</f>
        <v>4.7199999999999998E-4</v>
      </c>
      <c r="AX4" s="52" t="str">
        <f>IF(参照!D4="","",参照!D4)</f>
        <v>メニューA</v>
      </c>
      <c r="AY4" s="52">
        <f>IF(参照!E4="","",参照!E4)</f>
        <v>0</v>
      </c>
      <c r="AZ4" s="52" t="str">
        <f>IF(参照!F4="","",参照!F4)</f>
        <v>(株)Ｆ－Ｐｏｗｅｒ</v>
      </c>
      <c r="BA4" s="52" t="str">
        <f>IF(参照!G4="","",参照!G4)</f>
        <v>(株)Ｆ－Ｐｏｗｅｒ_メニューA</v>
      </c>
      <c r="BB4" s="52">
        <f>AY4*1000</f>
        <v>0</v>
      </c>
      <c r="BD4" s="52" t="str">
        <f>IF(参照!L4="","",参照!L4)</f>
        <v>北海道電力(株)</v>
      </c>
      <c r="BF4" s="53" t="s">
        <v>573</v>
      </c>
      <c r="BG4" s="54" t="s">
        <v>574</v>
      </c>
      <c r="BH4" s="28" t="s">
        <v>561</v>
      </c>
    </row>
    <row r="5" spans="1:60" ht="12.75" customHeight="1" thickBot="1">
      <c r="A5" s="1"/>
      <c r="B5" s="1"/>
      <c r="C5" s="512" t="s">
        <v>36</v>
      </c>
      <c r="D5" s="513"/>
      <c r="E5" s="513"/>
      <c r="F5" s="513"/>
      <c r="G5" s="514"/>
      <c r="H5" s="512" t="s">
        <v>500</v>
      </c>
      <c r="I5" s="514"/>
      <c r="J5" s="512" t="s">
        <v>56</v>
      </c>
      <c r="K5" s="514"/>
      <c r="L5" s="1"/>
      <c r="N5" s="55" t="s">
        <v>501</v>
      </c>
      <c r="O5" s="56"/>
      <c r="P5" s="56"/>
      <c r="Q5" s="56"/>
      <c r="R5" s="56"/>
      <c r="S5" s="56"/>
      <c r="T5" s="57"/>
      <c r="U5" s="57"/>
      <c r="V5" s="57"/>
      <c r="W5" s="57"/>
      <c r="X5" s="57"/>
      <c r="Y5" s="57"/>
      <c r="Z5" s="57"/>
      <c r="AE5" s="57"/>
      <c r="AF5" s="57"/>
      <c r="AH5" s="55" t="s">
        <v>502</v>
      </c>
      <c r="AI5" s="56"/>
      <c r="AJ5" s="56"/>
      <c r="AK5" s="56"/>
      <c r="AL5" s="56"/>
      <c r="AM5" s="57"/>
      <c r="AN5" s="57"/>
      <c r="AU5" s="52" t="str">
        <f>IF(参照!A5="","",参照!A5)</f>
        <v/>
      </c>
      <c r="AV5" s="52" t="str">
        <f>IF(参照!B5="","",参照!B5)</f>
        <v/>
      </c>
      <c r="AW5" s="52" t="str">
        <f>IF(参照!C5="","",参照!C5)</f>
        <v/>
      </c>
      <c r="AX5" s="52" t="str">
        <f>IF(参照!D5="","",参照!D5)</f>
        <v>メニューB</v>
      </c>
      <c r="AY5" s="52">
        <f>IF(参照!E5="","",参照!E5)</f>
        <v>0</v>
      </c>
      <c r="AZ5" s="52" t="str">
        <f>IF(参照!F5="","",参照!F5)</f>
        <v>(株)Ｆ－Ｐｏｗｅｒ</v>
      </c>
      <c r="BA5" s="52" t="str">
        <f>IF(参照!G5="","",参照!G5)</f>
        <v>(株)Ｆ－Ｐｏｗｅｒ_メニューB</v>
      </c>
      <c r="BB5" s="52">
        <f t="shared" ref="BB5:BB68" si="0">AY5*1000</f>
        <v>0</v>
      </c>
      <c r="BD5" s="52" t="str">
        <f>IF(参照!L5="","",参照!L5)</f>
        <v>東北電力(株)</v>
      </c>
      <c r="BF5" s="53" t="s">
        <v>575</v>
      </c>
      <c r="BG5" s="54" t="s">
        <v>576</v>
      </c>
      <c r="BH5" s="28" t="s">
        <v>559</v>
      </c>
    </row>
    <row r="6" spans="1:60" ht="12.75" customHeight="1" thickBot="1">
      <c r="A6" s="1"/>
      <c r="B6" s="1"/>
      <c r="C6" s="515"/>
      <c r="D6" s="516"/>
      <c r="E6" s="516"/>
      <c r="F6" s="516"/>
      <c r="G6" s="517"/>
      <c r="H6" s="515"/>
      <c r="I6" s="517"/>
      <c r="J6" s="515"/>
      <c r="K6" s="517"/>
      <c r="L6" s="1"/>
      <c r="N6" s="58"/>
      <c r="O6" s="357" t="s">
        <v>85</v>
      </c>
      <c r="P6" s="60" t="s">
        <v>493</v>
      </c>
      <c r="Q6" s="287" t="s">
        <v>2296</v>
      </c>
      <c r="R6" s="286" t="s">
        <v>2297</v>
      </c>
      <c r="S6" s="347" t="s">
        <v>158</v>
      </c>
      <c r="T6" s="62" t="s">
        <v>577</v>
      </c>
      <c r="U6" s="63" t="s">
        <v>578</v>
      </c>
      <c r="V6" s="63" t="s">
        <v>579</v>
      </c>
      <c r="W6" s="59" t="s">
        <v>2298</v>
      </c>
      <c r="X6" s="93" t="s">
        <v>2299</v>
      </c>
      <c r="Y6" s="64" t="s">
        <v>2300</v>
      </c>
      <c r="Z6" s="64" t="s">
        <v>580</v>
      </c>
      <c r="AA6" s="64" t="s">
        <v>581</v>
      </c>
      <c r="AB6" s="64" t="s">
        <v>582</v>
      </c>
      <c r="AC6" s="64" t="s">
        <v>583</v>
      </c>
      <c r="AD6" s="64" t="s">
        <v>584</v>
      </c>
      <c r="AE6" s="63" t="s">
        <v>585</v>
      </c>
      <c r="AF6" s="61" t="s">
        <v>586</v>
      </c>
      <c r="AH6" s="65"/>
      <c r="AI6" s="66" t="s">
        <v>2295</v>
      </c>
      <c r="AJ6" s="521" t="s">
        <v>2301</v>
      </c>
      <c r="AK6" s="522"/>
      <c r="AL6" s="67" t="s">
        <v>158</v>
      </c>
      <c r="AN6" s="62" t="s">
        <v>577</v>
      </c>
      <c r="AO6" s="63" t="s">
        <v>578</v>
      </c>
      <c r="AP6" s="61" t="s">
        <v>579</v>
      </c>
      <c r="AU6" s="52" t="str">
        <f>IF(参照!A6="","",参照!A6)</f>
        <v/>
      </c>
      <c r="AV6" s="52" t="str">
        <f>IF(参照!B6="","",参照!B6)</f>
        <v/>
      </c>
      <c r="AW6" s="52" t="str">
        <f>IF(参照!C6="","",参照!C6)</f>
        <v/>
      </c>
      <c r="AX6" s="52" t="str">
        <f>IF(参照!D6="","",参照!D6)</f>
        <v>メニューC(残差)</v>
      </c>
      <c r="AY6" s="52">
        <f>IF(参照!E6="","",参照!E6)</f>
        <v>5.0500000000000002E-4</v>
      </c>
      <c r="AZ6" s="52" t="str">
        <f>IF(参照!F6="","",参照!F6)</f>
        <v>(株)Ｆ－Ｐｏｗｅｒ</v>
      </c>
      <c r="BA6" s="52" t="str">
        <f>IF(参照!G6="","",参照!G6)</f>
        <v>(株)Ｆ－Ｐｏｗｅｒ_メニューC(残差)</v>
      </c>
      <c r="BB6" s="52">
        <f t="shared" si="0"/>
        <v>0.505</v>
      </c>
      <c r="BD6" s="52" t="str">
        <f>IF(参照!L6="","",参照!L6)</f>
        <v>東京電力エナジーパートナー(株)</v>
      </c>
      <c r="BF6" s="49" t="s">
        <v>587</v>
      </c>
      <c r="BG6" s="54" t="s">
        <v>588</v>
      </c>
      <c r="BH6" s="28" t="s">
        <v>589</v>
      </c>
    </row>
    <row r="7" spans="1:60" ht="12.75" customHeight="1" thickTop="1">
      <c r="A7" s="1"/>
      <c r="B7" s="1"/>
      <c r="C7" s="518"/>
      <c r="D7" s="519"/>
      <c r="E7" s="519"/>
      <c r="F7" s="519"/>
      <c r="G7" s="520"/>
      <c r="H7" s="518"/>
      <c r="I7" s="520"/>
      <c r="J7" s="518"/>
      <c r="K7" s="520"/>
      <c r="L7" s="1"/>
      <c r="N7" s="68">
        <v>1</v>
      </c>
      <c r="O7" s="69"/>
      <c r="P7" s="69"/>
      <c r="Q7" s="70" t="str">
        <f t="shared" ref="Q7:Q36" si="1">IF(O7="","",_xlfn.IFNA(VLOOKUP(O7&amp;"_"&amp;P7,$BA:$BB,2,FALSE),"該当する排出係数がありません"))</f>
        <v/>
      </c>
      <c r="R7" s="71"/>
      <c r="S7" s="352"/>
      <c r="T7" s="346">
        <f>係数１!D$49</f>
        <v>8640</v>
      </c>
      <c r="U7" s="73" t="str">
        <f>IF(OR(S7="",O7=""),"",S7/1000*T7*0.0258)</f>
        <v/>
      </c>
      <c r="V7" s="73" t="str">
        <f>IF(OR(S7="",O7=""),"",IF(R7="",S7*Q7,S7*R7))</f>
        <v/>
      </c>
      <c r="W7" s="74" t="str">
        <f t="array" aca="1" ref="W7" ca="1">IF(O7="","",IF(ISNUMBER(AA7),INDIRECT($BG$6&amp;AA7),IF(AA7="a",Q7,IF(AA7="b",INDIRECT($BG$6&amp;AB7),IF(AA7="c",R7,"")))))</f>
        <v/>
      </c>
      <c r="X7" s="75"/>
      <c r="Y7" s="73" t="str">
        <f>IF(OR(S7="",O7=""),"",IF(X7="",S7*W7,S7*X7))</f>
        <v/>
      </c>
      <c r="Z7" s="76" t="str">
        <f t="shared" ref="Z7:Z36" ca="1" si="2">IF(O7="","",IF(COUNTIF(INDIRECT($BG$4&amp;":"&amp;$BG$4),O7),1,0))</f>
        <v/>
      </c>
      <c r="AA7" s="76" t="str">
        <f ca="1">IF(O7="","",IF(OR(AE7="",AF7=""),"c",IFERROR(MATCH("*残差*",INDIRECT($BG$5&amp;AE7&amp;":"&amp;$BG$5&amp;AF7),0)+AE7-1,IF(AF7-AE7&gt;=1,"b","a"))))</f>
        <v/>
      </c>
      <c r="AB7" s="76" t="str">
        <f ca="1">IF(O7="","",IF(OR(AE7="",AF7=""),"-",IFERROR(MATCH("*事業者全体*",INDIRECT($BG$5&amp;AE7&amp;":"&amp;$BG$5&amp;AF7),0)+AE7-1,"-")))</f>
        <v/>
      </c>
      <c r="AC7" s="76">
        <f ca="1">IF(Z7=0,1,IF(R7="",0,1))</f>
        <v>0</v>
      </c>
      <c r="AD7" s="76">
        <f>IF(R7="",0,1)</f>
        <v>0</v>
      </c>
      <c r="AE7" s="76" t="str">
        <f t="shared" ref="AE7:AE36" si="3">_xlfn.IFNA(MATCH(O7,$AZ:$AZ,0),"")</f>
        <v/>
      </c>
      <c r="AF7" s="77" t="str">
        <f t="shared" ref="AF7:AF36" si="4">IFERROR(IF(O7="","",AE7+COUNTIF($AZ:$AZ,O7)-1),"")</f>
        <v/>
      </c>
      <c r="AH7" s="78">
        <v>1</v>
      </c>
      <c r="AI7" s="31"/>
      <c r="AJ7" s="523"/>
      <c r="AK7" s="524"/>
      <c r="AL7" s="34"/>
      <c r="AN7" s="72" t="str">
        <f>IF(AJ7="","",IF(AJ7=0,3600,係数１!D$49))</f>
        <v/>
      </c>
      <c r="AO7" s="73" t="str">
        <f>IF(OR(AL7="",AJ7="",AI7=""),"",AL7/1000*AN7*0.0258)</f>
        <v/>
      </c>
      <c r="AP7" s="273" t="str">
        <f>IF(OR(AL7="",AI7=""),"",AL7*AJ7)</f>
        <v/>
      </c>
      <c r="AU7" s="52" t="str">
        <f>IF(参照!A7="","",参照!A7)</f>
        <v/>
      </c>
      <c r="AV7" s="52" t="str">
        <f>IF(参照!B7="","",参照!B7)</f>
        <v/>
      </c>
      <c r="AW7" s="52" t="str">
        <f>IF(参照!C7="","",参照!C7)</f>
        <v/>
      </c>
      <c r="AX7" s="52" t="str">
        <f>IF(参照!D7="","",参照!D7)</f>
        <v>(参考値)事業者全体</v>
      </c>
      <c r="AY7" s="52">
        <f>IF(参照!E7="","",参照!E7)</f>
        <v>4.8099999999999998E-4</v>
      </c>
      <c r="AZ7" s="52" t="str">
        <f>IF(参照!F7="","",参照!F7)</f>
        <v>(株)Ｆ－Ｐｏｗｅｒ</v>
      </c>
      <c r="BA7" s="52" t="str">
        <f>IF(参照!G7="","",参照!G7)</f>
        <v>(株)Ｆ－Ｐｏｗｅｒ_(参考値)事業者全体</v>
      </c>
      <c r="BB7" s="52">
        <f t="shared" si="0"/>
        <v>0.48099999999999998</v>
      </c>
      <c r="BD7" s="52" t="str">
        <f>IF(参照!L7="","",参照!L7)</f>
        <v>中部電力ミライズ(株)</v>
      </c>
    </row>
    <row r="8" spans="1:60" ht="15" customHeight="1">
      <c r="A8" s="1"/>
      <c r="B8" s="1"/>
      <c r="C8" s="489" t="s">
        <v>22</v>
      </c>
      <c r="D8" s="490"/>
      <c r="E8" s="490"/>
      <c r="F8" s="490"/>
      <c r="G8" s="490"/>
      <c r="H8" s="490"/>
      <c r="I8" s="490"/>
      <c r="J8" s="490"/>
      <c r="K8" s="491"/>
      <c r="L8" s="1"/>
      <c r="N8" s="79">
        <v>2</v>
      </c>
      <c r="O8" s="69"/>
      <c r="P8" s="69"/>
      <c r="Q8" s="70" t="str">
        <f t="shared" si="1"/>
        <v/>
      </c>
      <c r="R8" s="80"/>
      <c r="S8" s="348"/>
      <c r="T8" s="346">
        <f>係数１!D$49</f>
        <v>8640</v>
      </c>
      <c r="U8" s="73" t="str">
        <f t="shared" ref="U8:U36" si="5">IF(OR(S8="",O8=""),"",S8/1000*T8*0.0258)</f>
        <v/>
      </c>
      <c r="V8" s="73" t="str">
        <f t="shared" ref="V8:V36" si="6">IF(OR(S8="",O8=""),"",IF(R8="",S8*Q8,S8*R8))</f>
        <v/>
      </c>
      <c r="W8" s="74" t="str">
        <f t="array" aca="1" ref="W8" ca="1">IF(O8="","",IF(ISNUMBER(AA8),INDIRECT($BG$6&amp;AA8),IF(AA8="a",Q8,IF(AA8="b",INDIRECT($BG$6&amp;AB8),IF(AA8="c",R8,"")))))</f>
        <v/>
      </c>
      <c r="X8" s="75"/>
      <c r="Y8" s="73" t="str">
        <f t="shared" ref="Y8:Y36" si="7">IF(OR(S8="",O8=""),"",IF(X8="",S8*W8,S8*X8))</f>
        <v/>
      </c>
      <c r="Z8" s="76" t="str">
        <f t="shared" ca="1" si="2"/>
        <v/>
      </c>
      <c r="AA8" s="76" t="str">
        <f t="shared" ref="AA8:AA36" ca="1" si="8">IF(O8="","",IF(OR(AE8="",AF8=""),"c",IFERROR(MATCH("*残差*",INDIRECT($BG$5&amp;AE8&amp;":"&amp;$BG$5&amp;AF8),0)+AE8-1,IF(AF8-AE8&gt;=1,"b","a"))))</f>
        <v/>
      </c>
      <c r="AB8" s="76" t="str">
        <f t="shared" ref="AB8:AB36" ca="1" si="9">IF(O8="","",IF(OR(AE8="",AF8=""),"-",IFERROR(MATCH("*事業者全体*",INDIRECT($BG$5&amp;AE8&amp;":"&amp;$BG$5&amp;AF8),0)+AE8-1,"-")))</f>
        <v/>
      </c>
      <c r="AC8" s="76">
        <f t="shared" ref="AC8:AC36" ca="1" si="10">IF(Z8=0,1,IF(R8="",0,1))</f>
        <v>0</v>
      </c>
      <c r="AD8" s="76">
        <f t="shared" ref="AD8:AD36" si="11">IF(R8="",0,1)</f>
        <v>0</v>
      </c>
      <c r="AE8" s="76" t="str">
        <f t="shared" si="3"/>
        <v/>
      </c>
      <c r="AF8" s="77" t="str">
        <f t="shared" si="4"/>
        <v/>
      </c>
      <c r="AH8" s="79">
        <v>2</v>
      </c>
      <c r="AI8" s="32"/>
      <c r="AJ8" s="506"/>
      <c r="AK8" s="507"/>
      <c r="AL8" s="35"/>
      <c r="AN8" s="72" t="str">
        <f>IF(AJ8="","",IF(AJ8=0,3600,係数１!D$49))</f>
        <v/>
      </c>
      <c r="AO8" s="73" t="str">
        <f t="shared" ref="AO8:AO11" si="12">IF(OR(AL8="",AJ8="",AI8=""),"",AL8/1000*AN8*0.0258)</f>
        <v/>
      </c>
      <c r="AP8" s="273" t="str">
        <f t="shared" ref="AP8:AP11" si="13">IF(OR(AL8="",AI8=""),"",AL8*AJ8)</f>
        <v/>
      </c>
      <c r="AU8" s="52" t="str">
        <f>IF(参照!A8="","",参照!A8)</f>
        <v>A0002</v>
      </c>
      <c r="AV8" s="52" t="str">
        <f>IF(参照!B8="","",参照!B8)</f>
        <v>イーレックス(株)</v>
      </c>
      <c r="AW8" s="52" t="str">
        <f>IF(参照!C8="","",参照!C8)</f>
        <v>0.000453※</v>
      </c>
      <c r="AX8" s="52" t="str">
        <f>IF(参照!D8="","",参照!D8)</f>
        <v/>
      </c>
      <c r="AY8" s="52">
        <f>IF(参照!E8="","",参照!E8)</f>
        <v>4.5300000000000001E-4</v>
      </c>
      <c r="AZ8" s="52" t="str">
        <f>IF(参照!F8="","",参照!F8)</f>
        <v>イーレックス(株)</v>
      </c>
      <c r="BA8" s="52" t="str">
        <f>IF(参照!G8="","",参照!G8)</f>
        <v>イーレックス(株)_</v>
      </c>
      <c r="BB8" s="52">
        <f t="shared" si="0"/>
        <v>0.45300000000000001</v>
      </c>
      <c r="BD8" s="52" t="str">
        <f>IF(参照!L8="","",参照!L8)</f>
        <v>北陸電力(株)</v>
      </c>
      <c r="BF8" s="53" t="s">
        <v>591</v>
      </c>
      <c r="BG8" s="81">
        <f>COUNTA(BD4:BD1128)-COUNTBLANK(BD4:BD1128)</f>
        <v>565</v>
      </c>
    </row>
    <row r="9" spans="1:60" ht="18.75" customHeight="1">
      <c r="A9" s="1"/>
      <c r="B9" s="1"/>
      <c r="C9" s="495" t="s">
        <v>25</v>
      </c>
      <c r="D9" s="456" t="s">
        <v>5</v>
      </c>
      <c r="E9" s="456"/>
      <c r="F9" s="456"/>
      <c r="G9" s="456"/>
      <c r="H9" s="82" t="s">
        <v>6</v>
      </c>
      <c r="I9" s="82" t="s">
        <v>21</v>
      </c>
      <c r="J9" s="83" t="s">
        <v>488</v>
      </c>
      <c r="K9" s="84" t="s">
        <v>498</v>
      </c>
      <c r="L9" s="1"/>
      <c r="N9" s="79">
        <v>3</v>
      </c>
      <c r="O9" s="69"/>
      <c r="P9" s="69"/>
      <c r="Q9" s="70" t="str">
        <f t="shared" si="1"/>
        <v/>
      </c>
      <c r="R9" s="80"/>
      <c r="S9" s="348"/>
      <c r="T9" s="346">
        <f>係数１!D$49</f>
        <v>8640</v>
      </c>
      <c r="U9" s="73" t="str">
        <f t="shared" si="5"/>
        <v/>
      </c>
      <c r="V9" s="73" t="str">
        <f t="shared" si="6"/>
        <v/>
      </c>
      <c r="W9" s="74" t="str">
        <f t="array" aca="1" ref="W9" ca="1">IF(O9="","",IF(ISNUMBER(AA9),INDIRECT($BG$6&amp;AA9),IF(AA9="a",Q9,IF(AA9="b",INDIRECT($BG$6&amp;AB9),IF(AA9="c",R9,"")))))</f>
        <v/>
      </c>
      <c r="X9" s="75"/>
      <c r="Y9" s="73" t="str">
        <f t="shared" si="7"/>
        <v/>
      </c>
      <c r="Z9" s="76" t="str">
        <f t="shared" ca="1" si="2"/>
        <v/>
      </c>
      <c r="AA9" s="76" t="str">
        <f t="shared" ca="1" si="8"/>
        <v/>
      </c>
      <c r="AB9" s="76" t="str">
        <f t="shared" ca="1" si="9"/>
        <v/>
      </c>
      <c r="AC9" s="76">
        <f t="shared" ca="1" si="10"/>
        <v>0</v>
      </c>
      <c r="AD9" s="76">
        <f t="shared" si="11"/>
        <v>0</v>
      </c>
      <c r="AE9" s="76" t="str">
        <f t="shared" si="3"/>
        <v/>
      </c>
      <c r="AF9" s="77" t="str">
        <f t="shared" si="4"/>
        <v/>
      </c>
      <c r="AH9" s="79">
        <v>3</v>
      </c>
      <c r="AI9" s="32"/>
      <c r="AJ9" s="506"/>
      <c r="AK9" s="507"/>
      <c r="AL9" s="35"/>
      <c r="AN9" s="72" t="str">
        <f>IF(AJ9="","",IF(AJ9=0,3600,係数１!D$49))</f>
        <v/>
      </c>
      <c r="AO9" s="73" t="str">
        <f t="shared" si="12"/>
        <v/>
      </c>
      <c r="AP9" s="273" t="str">
        <f t="shared" si="13"/>
        <v/>
      </c>
      <c r="AU9" s="52" t="str">
        <f>IF(参照!A9="","",参照!A9)</f>
        <v>A0003</v>
      </c>
      <c r="AV9" s="52" t="str">
        <f>IF(参照!B9="","",参照!B9)</f>
        <v>リエスパワー(株)</v>
      </c>
      <c r="AW9" s="52">
        <f>IF(参照!C9="","",参照!C9)</f>
        <v>3.68E-4</v>
      </c>
      <c r="AX9" s="52" t="str">
        <f>IF(参照!D9="","",参照!D9)</f>
        <v/>
      </c>
      <c r="AY9" s="52">
        <f>IF(参照!E9="","",参照!E9)</f>
        <v>0</v>
      </c>
      <c r="AZ9" s="52" t="str">
        <f>IF(参照!F9="","",参照!F9)</f>
        <v>リエスパワー(株)</v>
      </c>
      <c r="BA9" s="52" t="str">
        <f>IF(参照!G9="","",参照!G9)</f>
        <v>リエスパワー(株)_</v>
      </c>
      <c r="BB9" s="52">
        <f t="shared" si="0"/>
        <v>0</v>
      </c>
      <c r="BD9" s="52" t="str">
        <f>IF(参照!L9="","",参照!L9)</f>
        <v>関西電力(株)</v>
      </c>
    </row>
    <row r="10" spans="1:60" ht="12.75" customHeight="1">
      <c r="A10" s="1"/>
      <c r="B10" s="1"/>
      <c r="C10" s="496"/>
      <c r="D10" s="492" t="s">
        <v>52</v>
      </c>
      <c r="E10" s="493"/>
      <c r="F10" s="493"/>
      <c r="G10" s="494"/>
      <c r="H10" s="82" t="s">
        <v>26</v>
      </c>
      <c r="I10" s="22"/>
      <c r="J10" s="21" t="str">
        <f>IF($I10="","",$I10*係数１!$D$8*0.0258)</f>
        <v/>
      </c>
      <c r="K10" s="21" t="str">
        <f>IF($I10="","",$I10*係数１!$D$8*係数１!$F$8*44/12)</f>
        <v/>
      </c>
      <c r="L10" s="1"/>
      <c r="N10" s="79">
        <v>4</v>
      </c>
      <c r="O10" s="69"/>
      <c r="P10" s="69"/>
      <c r="Q10" s="70" t="str">
        <f t="shared" si="1"/>
        <v/>
      </c>
      <c r="R10" s="80"/>
      <c r="S10" s="348"/>
      <c r="T10" s="346">
        <f>係数１!D$49</f>
        <v>8640</v>
      </c>
      <c r="U10" s="73" t="str">
        <f t="shared" si="5"/>
        <v/>
      </c>
      <c r="V10" s="73" t="str">
        <f t="shared" si="6"/>
        <v/>
      </c>
      <c r="W10" s="74" t="str">
        <f t="array" aca="1" ref="W10" ca="1">IF(O10="","",IF(ISNUMBER(AA10),INDIRECT($BG$6&amp;AA10),IF(AA10="a",Q10,IF(AA10="b",INDIRECT($BG$6&amp;AB10),IF(AA10="c",R10,"")))))</f>
        <v/>
      </c>
      <c r="X10" s="75"/>
      <c r="Y10" s="73" t="str">
        <f t="shared" si="7"/>
        <v/>
      </c>
      <c r="Z10" s="76" t="str">
        <f t="shared" ca="1" si="2"/>
        <v/>
      </c>
      <c r="AA10" s="76" t="str">
        <f t="shared" ca="1" si="8"/>
        <v/>
      </c>
      <c r="AB10" s="76" t="str">
        <f t="shared" ca="1" si="9"/>
        <v/>
      </c>
      <c r="AC10" s="76">
        <f t="shared" ca="1" si="10"/>
        <v>0</v>
      </c>
      <c r="AD10" s="76">
        <f t="shared" si="11"/>
        <v>0</v>
      </c>
      <c r="AE10" s="76" t="str">
        <f t="shared" si="3"/>
        <v/>
      </c>
      <c r="AF10" s="77" t="str">
        <f t="shared" si="4"/>
        <v/>
      </c>
      <c r="AH10" s="79">
        <v>4</v>
      </c>
      <c r="AI10" s="32"/>
      <c r="AJ10" s="506"/>
      <c r="AK10" s="507"/>
      <c r="AL10" s="35"/>
      <c r="AN10" s="72" t="str">
        <f>IF(AJ10="","",IF(AJ10=0,3600,係数１!D$49))</f>
        <v/>
      </c>
      <c r="AO10" s="73" t="str">
        <f t="shared" si="12"/>
        <v/>
      </c>
      <c r="AP10" s="273" t="str">
        <f t="shared" si="13"/>
        <v/>
      </c>
      <c r="AU10" s="52" t="str">
        <f>IF(参照!A10="","",参照!A10)</f>
        <v>A0004</v>
      </c>
      <c r="AV10" s="52" t="str">
        <f>IF(参照!B10="","",参照!B10)</f>
        <v>エバーグリーン・リテイリング(株)</v>
      </c>
      <c r="AW10" s="52">
        <f>IF(参照!C10="","",参照!C10)</f>
        <v>5.4799999999999998E-4</v>
      </c>
      <c r="AX10" s="52" t="str">
        <f>IF(参照!D10="","",参照!D10)</f>
        <v>メニューA</v>
      </c>
      <c r="AY10" s="52">
        <f>IF(参照!E10="","",参照!E10)</f>
        <v>0</v>
      </c>
      <c r="AZ10" s="52" t="str">
        <f>IF(参照!F10="","",参照!F10)</f>
        <v>エバーグリーン・リテイリング(株)</v>
      </c>
      <c r="BA10" s="52" t="str">
        <f>IF(参照!G10="","",参照!G10)</f>
        <v>エバーグリーン・リテイリング(株)_メニューA</v>
      </c>
      <c r="BB10" s="52">
        <f t="shared" si="0"/>
        <v>0</v>
      </c>
      <c r="BD10" s="52" t="str">
        <f>IF(参照!L10="","",参照!L10)</f>
        <v>中国電力(株)</v>
      </c>
    </row>
    <row r="11" spans="1:60" ht="12.75" customHeight="1" thickBot="1">
      <c r="A11" s="1"/>
      <c r="B11" s="1"/>
      <c r="C11" s="496"/>
      <c r="D11" s="456" t="s">
        <v>7</v>
      </c>
      <c r="E11" s="456"/>
      <c r="F11" s="456"/>
      <c r="G11" s="456"/>
      <c r="H11" s="82" t="s">
        <v>26</v>
      </c>
      <c r="I11" s="22"/>
      <c r="J11" s="21" t="str">
        <f>IF($I11="","",$I11*係数１!$D$11*0.0258)</f>
        <v/>
      </c>
      <c r="K11" s="21" t="str">
        <f>IF($I11="","",$I11*係数１!$D$11*係数１!$F$11*44/12)</f>
        <v/>
      </c>
      <c r="L11" s="1"/>
      <c r="N11" s="79">
        <v>5</v>
      </c>
      <c r="O11" s="69"/>
      <c r="P11" s="69"/>
      <c r="Q11" s="70" t="str">
        <f t="shared" si="1"/>
        <v/>
      </c>
      <c r="R11" s="80"/>
      <c r="S11" s="348"/>
      <c r="T11" s="346">
        <f>係数１!D$49</f>
        <v>8640</v>
      </c>
      <c r="U11" s="73" t="str">
        <f t="shared" si="5"/>
        <v/>
      </c>
      <c r="V11" s="73" t="str">
        <f t="shared" si="6"/>
        <v/>
      </c>
      <c r="W11" s="74" t="str">
        <f t="array" aca="1" ref="W11" ca="1">IF(O11="","",IF(ISNUMBER(AA11),INDIRECT($BG$6&amp;AA11),IF(AA11="a",Q11,IF(AA11="b",INDIRECT($BG$6&amp;AB11),IF(AA11="c",R11,"")))))</f>
        <v/>
      </c>
      <c r="X11" s="75"/>
      <c r="Y11" s="73" t="str">
        <f t="shared" si="7"/>
        <v/>
      </c>
      <c r="Z11" s="76" t="str">
        <f t="shared" ca="1" si="2"/>
        <v/>
      </c>
      <c r="AA11" s="76" t="str">
        <f t="shared" ca="1" si="8"/>
        <v/>
      </c>
      <c r="AB11" s="76" t="str">
        <f t="shared" ca="1" si="9"/>
        <v/>
      </c>
      <c r="AC11" s="76">
        <f t="shared" ca="1" si="10"/>
        <v>0</v>
      </c>
      <c r="AD11" s="76">
        <f t="shared" si="11"/>
        <v>0</v>
      </c>
      <c r="AE11" s="76" t="str">
        <f t="shared" si="3"/>
        <v/>
      </c>
      <c r="AF11" s="77" t="str">
        <f t="shared" si="4"/>
        <v/>
      </c>
      <c r="AH11" s="85">
        <v>5</v>
      </c>
      <c r="AI11" s="33"/>
      <c r="AJ11" s="508"/>
      <c r="AK11" s="509"/>
      <c r="AL11" s="29"/>
      <c r="AN11" s="72" t="str">
        <f>IF(AJ11="","",IF(AJ11=0,3600,係数１!D$49))</f>
        <v/>
      </c>
      <c r="AO11" s="73" t="str">
        <f t="shared" si="12"/>
        <v/>
      </c>
      <c r="AP11" s="273" t="str">
        <f t="shared" si="13"/>
        <v/>
      </c>
      <c r="AU11" s="52" t="str">
        <f>IF(参照!A11="","",参照!A11)</f>
        <v/>
      </c>
      <c r="AV11" s="52" t="str">
        <f>IF(参照!B11="","",参照!B11)</f>
        <v/>
      </c>
      <c r="AW11" s="52" t="str">
        <f>IF(参照!C11="","",参照!C11)</f>
        <v/>
      </c>
      <c r="AX11" s="52" t="str">
        <f>IF(参照!D11="","",参照!D11)</f>
        <v>メニューB(残差)</v>
      </c>
      <c r="AY11" s="52">
        <f>IF(参照!E11="","",参照!E11)</f>
        <v>4.9200000000000003E-4</v>
      </c>
      <c r="AZ11" s="52" t="str">
        <f>IF(参照!F11="","",参照!F11)</f>
        <v>エバーグリーン・リテイリング(株)</v>
      </c>
      <c r="BA11" s="52" t="str">
        <f>IF(参照!G11="","",参照!G11)</f>
        <v>エバーグリーン・リテイリング(株)_メニューB(残差)</v>
      </c>
      <c r="BB11" s="52">
        <f t="shared" si="0"/>
        <v>0.49200000000000005</v>
      </c>
      <c r="BD11" s="52" t="str">
        <f>IF(参照!L11="","",参照!L11)</f>
        <v>四国電力(株)</v>
      </c>
    </row>
    <row r="12" spans="1:60" ht="12.75" customHeight="1" thickTop="1" thickBot="1">
      <c r="A12" s="1"/>
      <c r="B12" s="1"/>
      <c r="C12" s="496"/>
      <c r="D12" s="499" t="s">
        <v>8</v>
      </c>
      <c r="E12" s="473"/>
      <c r="F12" s="473"/>
      <c r="G12" s="474"/>
      <c r="H12" s="82" t="s">
        <v>26</v>
      </c>
      <c r="I12" s="22"/>
      <c r="J12" s="21" t="str">
        <f>IF($I12="","",$I12*係数１!$D$12*0.0258)</f>
        <v/>
      </c>
      <c r="K12" s="21" t="str">
        <f>IF($I12="","",$I12*係数１!$D$12*係数１!$F$12*44/12)</f>
        <v/>
      </c>
      <c r="L12" s="1"/>
      <c r="N12" s="79">
        <v>6</v>
      </c>
      <c r="O12" s="69"/>
      <c r="P12" s="69"/>
      <c r="Q12" s="70" t="str">
        <f t="shared" si="1"/>
        <v/>
      </c>
      <c r="R12" s="80"/>
      <c r="S12" s="348"/>
      <c r="T12" s="346">
        <f>係数１!D$49</f>
        <v>8640</v>
      </c>
      <c r="U12" s="73" t="str">
        <f t="shared" si="5"/>
        <v/>
      </c>
      <c r="V12" s="73" t="str">
        <f t="shared" si="6"/>
        <v/>
      </c>
      <c r="W12" s="74" t="str">
        <f t="array" aca="1" ref="W12" ca="1">IF(O12="","",IF(ISNUMBER(AA12),INDIRECT($BG$6&amp;AA12),IF(AA12="a",Q12,IF(AA12="b",INDIRECT($BG$6&amp;AB12),IF(AA12="c",R12,"")))))</f>
        <v/>
      </c>
      <c r="X12" s="75"/>
      <c r="Y12" s="73" t="str">
        <f t="shared" si="7"/>
        <v/>
      </c>
      <c r="Z12" s="76" t="str">
        <f t="shared" ca="1" si="2"/>
        <v/>
      </c>
      <c r="AA12" s="76" t="str">
        <f t="shared" ca="1" si="8"/>
        <v/>
      </c>
      <c r="AB12" s="76" t="str">
        <f t="shared" ca="1" si="9"/>
        <v/>
      </c>
      <c r="AC12" s="76">
        <f t="shared" ca="1" si="10"/>
        <v>0</v>
      </c>
      <c r="AD12" s="76">
        <f t="shared" si="11"/>
        <v>0</v>
      </c>
      <c r="AE12" s="76" t="str">
        <f t="shared" si="3"/>
        <v/>
      </c>
      <c r="AF12" s="77" t="str">
        <f t="shared" si="4"/>
        <v/>
      </c>
      <c r="AH12" s="510" t="s">
        <v>67</v>
      </c>
      <c r="AI12" s="511"/>
      <c r="AJ12" s="511"/>
      <c r="AK12" s="511"/>
      <c r="AL12" s="86">
        <f>SUM(AL7:AL11)</f>
        <v>0</v>
      </c>
      <c r="AN12" s="87"/>
      <c r="AO12" s="88">
        <f>SUM(AO7:AO11)</f>
        <v>0</v>
      </c>
      <c r="AP12" s="86">
        <f>SUM(AP7:AP11)</f>
        <v>0</v>
      </c>
      <c r="AU12" s="52" t="str">
        <f>IF(参照!A12="","",参照!A12)</f>
        <v/>
      </c>
      <c r="AV12" s="52" t="str">
        <f>IF(参照!B12="","",参照!B12)</f>
        <v/>
      </c>
      <c r="AW12" s="52" t="str">
        <f>IF(参照!C12="","",参照!C12)</f>
        <v/>
      </c>
      <c r="AX12" s="52" t="str">
        <f>IF(参照!D12="","",参照!D12)</f>
        <v>(参考値)事業者全体</v>
      </c>
      <c r="AY12" s="52">
        <f>IF(参照!E12="","",参照!E12)</f>
        <v>4.28E-4</v>
      </c>
      <c r="AZ12" s="52" t="str">
        <f>IF(参照!F12="","",参照!F12)</f>
        <v>エバーグリーン・リテイリング(株)</v>
      </c>
      <c r="BA12" s="52" t="str">
        <f>IF(参照!G12="","",参照!G12)</f>
        <v>エバーグリーン・リテイリング(株)_(参考値)事業者全体</v>
      </c>
      <c r="BB12" s="52">
        <f t="shared" si="0"/>
        <v>0.42799999999999999</v>
      </c>
      <c r="BD12" s="52" t="str">
        <f>IF(参照!L12="","",参照!L12)</f>
        <v>九州電力(株)</v>
      </c>
    </row>
    <row r="13" spans="1:60" ht="12.75" customHeight="1">
      <c r="A13" s="1"/>
      <c r="B13" s="1"/>
      <c r="C13" s="496"/>
      <c r="D13" s="456" t="s">
        <v>9</v>
      </c>
      <c r="E13" s="456"/>
      <c r="F13" s="456"/>
      <c r="G13" s="456"/>
      <c r="H13" s="82" t="s">
        <v>26</v>
      </c>
      <c r="I13" s="22"/>
      <c r="J13" s="21" t="str">
        <f>IF($I13="","",$I13*係数１!$D$13*0.0258)</f>
        <v/>
      </c>
      <c r="K13" s="21" t="str">
        <f>IF($I13="","",$I13*係数１!$D$13*係数１!$F$13*44/12)</f>
        <v/>
      </c>
      <c r="L13" s="1"/>
      <c r="N13" s="79">
        <v>7</v>
      </c>
      <c r="O13" s="69"/>
      <c r="P13" s="69"/>
      <c r="Q13" s="70" t="str">
        <f t="shared" si="1"/>
        <v/>
      </c>
      <c r="R13" s="80"/>
      <c r="S13" s="348"/>
      <c r="T13" s="346">
        <f>係数１!D$49</f>
        <v>8640</v>
      </c>
      <c r="U13" s="73" t="str">
        <f t="shared" si="5"/>
        <v/>
      </c>
      <c r="V13" s="73" t="str">
        <f t="shared" si="6"/>
        <v/>
      </c>
      <c r="W13" s="74" t="str">
        <f t="array" aca="1" ref="W13" ca="1">IF(O13="","",IF(ISNUMBER(AA13),INDIRECT($BG$6&amp;AA13),IF(AA13="a",Q13,IF(AA13="b",INDIRECT($BG$6&amp;AB13),IF(AA13="c",R13,"")))))</f>
        <v/>
      </c>
      <c r="X13" s="75"/>
      <c r="Y13" s="73" t="str">
        <f t="shared" si="7"/>
        <v/>
      </c>
      <c r="Z13" s="76" t="str">
        <f t="shared" ca="1" si="2"/>
        <v/>
      </c>
      <c r="AA13" s="76" t="str">
        <f t="shared" ca="1" si="8"/>
        <v/>
      </c>
      <c r="AB13" s="76" t="str">
        <f t="shared" ca="1" si="9"/>
        <v/>
      </c>
      <c r="AC13" s="76">
        <f t="shared" ca="1" si="10"/>
        <v>0</v>
      </c>
      <c r="AD13" s="76">
        <f t="shared" si="11"/>
        <v>0</v>
      </c>
      <c r="AE13" s="76" t="str">
        <f t="shared" si="3"/>
        <v/>
      </c>
      <c r="AF13" s="77" t="str">
        <f t="shared" si="4"/>
        <v/>
      </c>
      <c r="AU13" s="52" t="str">
        <f>IF(参照!A13="","",参照!A13)</f>
        <v>A0006</v>
      </c>
      <c r="AV13" s="52" t="str">
        <f>IF(参照!B13="","",参照!B13)</f>
        <v>エバーグリーン・マーケティング(株)</v>
      </c>
      <c r="AW13" s="52">
        <f>IF(参照!C13="","",参照!C13)</f>
        <v>5.3499999999999999E-4</v>
      </c>
      <c r="AX13" s="52" t="str">
        <f>IF(参照!D13="","",参照!D13)</f>
        <v>メニューA</v>
      </c>
      <c r="AY13" s="52">
        <f>IF(参照!E13="","",参照!E13)</f>
        <v>0</v>
      </c>
      <c r="AZ13" s="52" t="str">
        <f>IF(参照!F13="","",参照!F13)</f>
        <v>エバーグリーン・マーケティング(株)</v>
      </c>
      <c r="BA13" s="52" t="str">
        <f>IF(参照!G13="","",参照!G13)</f>
        <v>エバーグリーン・マーケティング(株)_メニューA</v>
      </c>
      <c r="BB13" s="52">
        <f t="shared" si="0"/>
        <v>0</v>
      </c>
      <c r="BD13" s="52" t="str">
        <f>IF(参照!L13="","",参照!L13)</f>
        <v>沖縄電力(株)</v>
      </c>
    </row>
    <row r="14" spans="1:60" ht="12.75" customHeight="1">
      <c r="A14" s="1"/>
      <c r="B14" s="1"/>
      <c r="C14" s="496"/>
      <c r="D14" s="492" t="s">
        <v>53</v>
      </c>
      <c r="E14" s="493"/>
      <c r="F14" s="493"/>
      <c r="G14" s="494"/>
      <c r="H14" s="20" t="s">
        <v>33</v>
      </c>
      <c r="I14" s="22"/>
      <c r="J14" s="21" t="str">
        <f>IF($I14="","",$I14*係数１!$D$18*0.0258)</f>
        <v/>
      </c>
      <c r="K14" s="21" t="str">
        <f>IF($I14="","",$I14*係数１!$D$18*係数１!$F$18*44/12)</f>
        <v/>
      </c>
      <c r="L14" s="1"/>
      <c r="N14" s="79">
        <v>8</v>
      </c>
      <c r="O14" s="69"/>
      <c r="P14" s="69"/>
      <c r="Q14" s="70" t="str">
        <f t="shared" si="1"/>
        <v/>
      </c>
      <c r="R14" s="80"/>
      <c r="S14" s="348"/>
      <c r="T14" s="346">
        <f>係数１!D$49</f>
        <v>8640</v>
      </c>
      <c r="U14" s="73" t="str">
        <f t="shared" si="5"/>
        <v/>
      </c>
      <c r="V14" s="73" t="str">
        <f t="shared" si="6"/>
        <v/>
      </c>
      <c r="W14" s="74" t="str">
        <f t="array" aca="1" ref="W14" ca="1">IF(O14="","",IF(ISNUMBER(AA14),INDIRECT($BG$6&amp;AA14),IF(AA14="a",Q14,IF(AA14="b",INDIRECT($BG$6&amp;AB14),IF(AA14="c",R14,"")))))</f>
        <v/>
      </c>
      <c r="X14" s="75"/>
      <c r="Y14" s="73" t="str">
        <f t="shared" si="7"/>
        <v/>
      </c>
      <c r="Z14" s="76" t="str">
        <f t="shared" ca="1" si="2"/>
        <v/>
      </c>
      <c r="AA14" s="76" t="str">
        <f t="shared" ca="1" si="8"/>
        <v/>
      </c>
      <c r="AB14" s="76" t="str">
        <f t="shared" ca="1" si="9"/>
        <v/>
      </c>
      <c r="AC14" s="76">
        <f t="shared" ca="1" si="10"/>
        <v>0</v>
      </c>
      <c r="AD14" s="76">
        <f t="shared" si="11"/>
        <v>0</v>
      </c>
      <c r="AE14" s="76" t="str">
        <f t="shared" si="3"/>
        <v/>
      </c>
      <c r="AF14" s="77" t="str">
        <f t="shared" si="4"/>
        <v/>
      </c>
      <c r="AU14" s="52" t="str">
        <f>IF(参照!A14="","",参照!A14)</f>
        <v/>
      </c>
      <c r="AV14" s="52" t="str">
        <f>IF(参照!B14="","",参照!B14)</f>
        <v/>
      </c>
      <c r="AW14" s="52" t="str">
        <f>IF(参照!C14="","",参照!C14)</f>
        <v/>
      </c>
      <c r="AX14" s="52" t="str">
        <f>IF(参照!D14="","",参照!D14)</f>
        <v>メニューB</v>
      </c>
      <c r="AY14" s="52">
        <f>IF(参照!E14="","",参照!E14)</f>
        <v>0</v>
      </c>
      <c r="AZ14" s="52" t="str">
        <f>IF(参照!F14="","",参照!F14)</f>
        <v>エバーグリーン・マーケティング(株)</v>
      </c>
      <c r="BA14" s="52" t="str">
        <f>IF(参照!G14="","",参照!G14)</f>
        <v>エバーグリーン・マーケティング(株)_メニューB</v>
      </c>
      <c r="BB14" s="52">
        <f t="shared" si="0"/>
        <v>0</v>
      </c>
      <c r="BD14" s="52" t="str">
        <f>IF(参照!L14="","",参照!L14)</f>
        <v>(株)ａｆｔｅｒＦＩＴ</v>
      </c>
    </row>
    <row r="15" spans="1:60" ht="12.75" customHeight="1" thickBot="1">
      <c r="A15" s="1"/>
      <c r="B15" s="1"/>
      <c r="C15" s="496"/>
      <c r="D15" s="492" t="s">
        <v>54</v>
      </c>
      <c r="E15" s="493"/>
      <c r="F15" s="493"/>
      <c r="G15" s="494"/>
      <c r="H15" s="20" t="s">
        <v>33</v>
      </c>
      <c r="I15" s="22"/>
      <c r="J15" s="21" t="str">
        <f>IF($I15="","",$I15*係数１!$D$20*0.0258)</f>
        <v/>
      </c>
      <c r="K15" s="21" t="str">
        <f>IF($I15="","",$I15*係数１!$D$20*係数１!$F$20*44/12)</f>
        <v/>
      </c>
      <c r="L15" s="1"/>
      <c r="N15" s="79">
        <v>9</v>
      </c>
      <c r="O15" s="69"/>
      <c r="P15" s="69"/>
      <c r="Q15" s="70" t="str">
        <f t="shared" si="1"/>
        <v/>
      </c>
      <c r="R15" s="80"/>
      <c r="S15" s="348"/>
      <c r="T15" s="346">
        <f>係数１!D$49</f>
        <v>8640</v>
      </c>
      <c r="U15" s="73" t="str">
        <f t="shared" si="5"/>
        <v/>
      </c>
      <c r="V15" s="73" t="str">
        <f t="shared" si="6"/>
        <v/>
      </c>
      <c r="W15" s="74" t="str">
        <f t="array" aca="1" ref="W15" ca="1">IF(O15="","",IF(ISNUMBER(AA15),INDIRECT($BG$6&amp;AA15),IF(AA15="a",Q15,IF(AA15="b",INDIRECT($BG$6&amp;AB15),IF(AA15="c",R15,"")))))</f>
        <v/>
      </c>
      <c r="X15" s="75"/>
      <c r="Y15" s="73" t="str">
        <f t="shared" si="7"/>
        <v/>
      </c>
      <c r="Z15" s="76" t="str">
        <f t="shared" ca="1" si="2"/>
        <v/>
      </c>
      <c r="AA15" s="76" t="str">
        <f t="shared" ca="1" si="8"/>
        <v/>
      </c>
      <c r="AB15" s="76" t="str">
        <f t="shared" ca="1" si="9"/>
        <v/>
      </c>
      <c r="AC15" s="76">
        <f t="shared" ca="1" si="10"/>
        <v>0</v>
      </c>
      <c r="AD15" s="76">
        <f t="shared" si="11"/>
        <v>0</v>
      </c>
      <c r="AE15" s="76" t="str">
        <f t="shared" si="3"/>
        <v/>
      </c>
      <c r="AF15" s="77" t="str">
        <f t="shared" si="4"/>
        <v/>
      </c>
      <c r="AH15" s="38" t="s">
        <v>508</v>
      </c>
      <c r="AU15" s="52" t="str">
        <f>IF(参照!A15="","",参照!A15)</f>
        <v/>
      </c>
      <c r="AV15" s="52" t="str">
        <f>IF(参照!B15="","",参照!B15)</f>
        <v/>
      </c>
      <c r="AW15" s="52" t="str">
        <f>IF(参照!C15="","",参照!C15)</f>
        <v/>
      </c>
      <c r="AX15" s="52" t="str">
        <f>IF(参照!D15="","",参照!D15)</f>
        <v>メニューC(残差)</v>
      </c>
      <c r="AY15" s="52">
        <f>IF(参照!E15="","",参照!E15)</f>
        <v>5.1800000000000001E-4</v>
      </c>
      <c r="AZ15" s="52" t="str">
        <f>IF(参照!F15="","",参照!F15)</f>
        <v>エバーグリーン・マーケティング(株)</v>
      </c>
      <c r="BA15" s="52" t="str">
        <f>IF(参照!G15="","",参照!G15)</f>
        <v>エバーグリーン・マーケティング(株)_メニューC(残差)</v>
      </c>
      <c r="BB15" s="52">
        <f t="shared" si="0"/>
        <v>0.51800000000000002</v>
      </c>
      <c r="BD15" s="52" t="str">
        <f>IF(参照!L15="","",参照!L15)</f>
        <v>Ａｐａｍａｎ　Ｅｎｅｒｇｙ(株)</v>
      </c>
    </row>
    <row r="16" spans="1:60" ht="12.75" customHeight="1" thickBot="1">
      <c r="A16" s="1"/>
      <c r="B16" s="1"/>
      <c r="C16" s="496"/>
      <c r="D16" s="499" t="s">
        <v>55</v>
      </c>
      <c r="E16" s="473"/>
      <c r="F16" s="473"/>
      <c r="G16" s="474"/>
      <c r="H16" s="82" t="s">
        <v>18</v>
      </c>
      <c r="I16" s="22"/>
      <c r="J16" s="21" t="str">
        <f>IF($I16="","",$I16*係数１!$D$30*0.0258)</f>
        <v/>
      </c>
      <c r="K16" s="21" t="str">
        <f>IF($I16="","",$I16*係数１!$D$30*係数１!$F$30)</f>
        <v/>
      </c>
      <c r="L16" s="1"/>
      <c r="N16" s="79">
        <v>10</v>
      </c>
      <c r="O16" s="69"/>
      <c r="P16" s="69"/>
      <c r="Q16" s="70" t="str">
        <f t="shared" si="1"/>
        <v/>
      </c>
      <c r="R16" s="80"/>
      <c r="S16" s="348"/>
      <c r="T16" s="346">
        <f>係数１!D$49</f>
        <v>8640</v>
      </c>
      <c r="U16" s="73" t="str">
        <f t="shared" si="5"/>
        <v/>
      </c>
      <c r="V16" s="73" t="str">
        <f t="shared" si="6"/>
        <v/>
      </c>
      <c r="W16" s="74" t="str">
        <f t="array" aca="1" ref="W16" ca="1">IF(O16="","",IF(ISNUMBER(AA16),INDIRECT($BG$6&amp;AA16),IF(AA16="a",Q16,IF(AA16="b",INDIRECT($BG$6&amp;AB16),IF(AA16="c",R16,"")))))</f>
        <v/>
      </c>
      <c r="X16" s="75"/>
      <c r="Y16" s="73" t="str">
        <f t="shared" si="7"/>
        <v/>
      </c>
      <c r="Z16" s="76" t="str">
        <f t="shared" ca="1" si="2"/>
        <v/>
      </c>
      <c r="AA16" s="76" t="str">
        <f t="shared" ca="1" si="8"/>
        <v/>
      </c>
      <c r="AB16" s="76" t="str">
        <f t="shared" ca="1" si="9"/>
        <v/>
      </c>
      <c r="AC16" s="76">
        <f t="shared" ca="1" si="10"/>
        <v>0</v>
      </c>
      <c r="AD16" s="76">
        <f t="shared" si="11"/>
        <v>0</v>
      </c>
      <c r="AE16" s="76" t="str">
        <f t="shared" si="3"/>
        <v/>
      </c>
      <c r="AF16" s="77" t="str">
        <f t="shared" si="4"/>
        <v/>
      </c>
      <c r="AH16" s="89"/>
      <c r="AI16" s="90" t="s">
        <v>507</v>
      </c>
      <c r="AJ16" s="525" t="s">
        <v>504</v>
      </c>
      <c r="AK16" s="526"/>
      <c r="AL16" s="66" t="s">
        <v>592</v>
      </c>
      <c r="AM16" s="91" t="s">
        <v>593</v>
      </c>
      <c r="AN16" s="92" t="s">
        <v>594</v>
      </c>
      <c r="AO16" s="59" t="s">
        <v>595</v>
      </c>
      <c r="AP16" s="93" t="s">
        <v>596</v>
      </c>
      <c r="AQ16" s="59" t="s">
        <v>597</v>
      </c>
      <c r="AR16" s="66" t="s">
        <v>598</v>
      </c>
      <c r="AU16" s="52" t="str">
        <f>IF(参照!A16="","",参照!A16)</f>
        <v/>
      </c>
      <c r="AV16" s="52" t="str">
        <f>IF(参照!B16="","",参照!B16)</f>
        <v/>
      </c>
      <c r="AW16" s="52" t="str">
        <f>IF(参照!C16="","",参照!C16)</f>
        <v/>
      </c>
      <c r="AX16" s="52" t="str">
        <f>IF(参照!D16="","",参照!D16)</f>
        <v>(参考値)事業者全体</v>
      </c>
      <c r="AY16" s="52">
        <f>IF(参照!E16="","",参照!E16)</f>
        <v>5.4800000000000009E-4</v>
      </c>
      <c r="AZ16" s="52" t="str">
        <f>IF(参照!F16="","",参照!F16)</f>
        <v>エバーグリーン・マーケティング(株)</v>
      </c>
      <c r="BA16" s="52" t="str">
        <f>IF(参照!G16="","",参照!G16)</f>
        <v>エバーグリーン・マーケティング(株)_(参考値)事業者全体</v>
      </c>
      <c r="BB16" s="52">
        <f t="shared" si="0"/>
        <v>0.54800000000000004</v>
      </c>
      <c r="BD16" s="52" t="str">
        <f>IF(参照!L16="","",参照!L16)</f>
        <v>ａｕエネルギー＆ライフ(株)(旧：ＫＤＤＩ(株))</v>
      </c>
    </row>
    <row r="17" spans="1:56" ht="12.75" customHeight="1" thickTop="1">
      <c r="A17" s="1"/>
      <c r="B17" s="1"/>
      <c r="C17" s="496"/>
      <c r="D17" s="456" t="s">
        <v>10</v>
      </c>
      <c r="E17" s="456"/>
      <c r="F17" s="456"/>
      <c r="G17" s="456"/>
      <c r="H17" s="82" t="s">
        <v>27</v>
      </c>
      <c r="I17" s="22"/>
      <c r="J17" s="21" t="str">
        <f>IF($I17="","",$I17*係数１!$D$43*0.0258)</f>
        <v/>
      </c>
      <c r="K17" s="21" t="str">
        <f>IF($I17="","",$I17*係数１!$F$43)</f>
        <v/>
      </c>
      <c r="L17" s="1"/>
      <c r="N17" s="79">
        <v>11</v>
      </c>
      <c r="O17" s="69"/>
      <c r="P17" s="69"/>
      <c r="Q17" s="70" t="str">
        <f t="shared" si="1"/>
        <v/>
      </c>
      <c r="R17" s="80"/>
      <c r="S17" s="348"/>
      <c r="T17" s="346">
        <f>係数１!D$49</f>
        <v>8640</v>
      </c>
      <c r="U17" s="73" t="str">
        <f t="shared" si="5"/>
        <v/>
      </c>
      <c r="V17" s="73" t="str">
        <f t="shared" si="6"/>
        <v/>
      </c>
      <c r="W17" s="74" t="str">
        <f t="array" aca="1" ref="W17" ca="1">IF(O17="","",IF(ISNUMBER(AA17),INDIRECT($BG$6&amp;AA17),IF(AA17="a",Q17,IF(AA17="b",INDIRECT($BG$6&amp;AB17),IF(AA17="c",R17,"")))))</f>
        <v/>
      </c>
      <c r="X17" s="75"/>
      <c r="Y17" s="73" t="str">
        <f t="shared" si="7"/>
        <v/>
      </c>
      <c r="Z17" s="76" t="str">
        <f t="shared" ca="1" si="2"/>
        <v/>
      </c>
      <c r="AA17" s="76" t="str">
        <f t="shared" ca="1" si="8"/>
        <v/>
      </c>
      <c r="AB17" s="76" t="str">
        <f t="shared" ca="1" si="9"/>
        <v/>
      </c>
      <c r="AC17" s="76">
        <f t="shared" ca="1" si="10"/>
        <v>0</v>
      </c>
      <c r="AD17" s="76">
        <f t="shared" si="11"/>
        <v>0</v>
      </c>
      <c r="AE17" s="76" t="str">
        <f t="shared" si="3"/>
        <v/>
      </c>
      <c r="AF17" s="77" t="str">
        <f t="shared" si="4"/>
        <v/>
      </c>
      <c r="AH17" s="527" t="s">
        <v>505</v>
      </c>
      <c r="AI17" s="94" t="s">
        <v>599</v>
      </c>
      <c r="AJ17" s="95"/>
      <c r="AK17" s="272" t="s">
        <v>2319</v>
      </c>
      <c r="AL17" s="96" t="str">
        <f>IF(AJ17="","",AJ17*AN17*0.0258)</f>
        <v/>
      </c>
      <c r="AM17" s="97" t="str">
        <f>IF(AJ17="","",AJ17*AN17*AO17*44/12)</f>
        <v/>
      </c>
      <c r="AN17" s="98">
        <f>係数１!D55</f>
        <v>13.6</v>
      </c>
      <c r="AO17" s="99">
        <f>係数１!F55</f>
        <v>0</v>
      </c>
      <c r="AP17" s="99" t="str">
        <f>係数１!G55</f>
        <v>ｔ－C/GJ</v>
      </c>
      <c r="AQ17" s="100">
        <v>0.8</v>
      </c>
      <c r="AR17" s="101" t="str">
        <f>IF(AJ17="","",AL17*AQ17)</f>
        <v/>
      </c>
      <c r="AU17" s="52" t="str">
        <f>IF(参照!A17="","",参照!A17)</f>
        <v>A0007</v>
      </c>
      <c r="AV17" s="52" t="str">
        <f>IF(参照!B17="","",参照!B17)</f>
        <v>(株)ＳＥウイングズ</v>
      </c>
      <c r="AW17" s="52">
        <f>IF(参照!C17="","",参照!C17)</f>
        <v>2.6200000000000003E-4</v>
      </c>
      <c r="AX17" s="52" t="str">
        <f>IF(参照!D17="","",参照!D17)</f>
        <v/>
      </c>
      <c r="AY17" s="52">
        <f>IF(参照!E17="","",参照!E17)</f>
        <v>4.0099999999999999E-4</v>
      </c>
      <c r="AZ17" s="52" t="str">
        <f>IF(参照!F17="","",参照!F17)</f>
        <v>(株)ＳＥウイングズ</v>
      </c>
      <c r="BA17" s="52" t="str">
        <f>IF(参照!G17="","",参照!G17)</f>
        <v>(株)ＳＥウイングズ_</v>
      </c>
      <c r="BB17" s="52">
        <f t="shared" si="0"/>
        <v>0.40099999999999997</v>
      </c>
      <c r="BD17" s="52" t="str">
        <f>IF(参照!L17="","",参照!L17)</f>
        <v>Ｃａｓｔｌｅｔｏｎ　Ｃｏｍｍｏｄｉｔｉｅｓ　Ｊａｐａｎ合同会社</v>
      </c>
    </row>
    <row r="18" spans="1:56" ht="12.75" customHeight="1">
      <c r="A18" s="1"/>
      <c r="B18" s="1"/>
      <c r="C18" s="496"/>
      <c r="D18" s="492" t="s">
        <v>134</v>
      </c>
      <c r="E18" s="493"/>
      <c r="F18" s="493"/>
      <c r="G18" s="494"/>
      <c r="H18" s="102" t="s">
        <v>27</v>
      </c>
      <c r="I18" s="23"/>
      <c r="J18" s="21" t="str">
        <f>IF($I18="","",$I18*係数１!$D$44*0.0258)</f>
        <v/>
      </c>
      <c r="K18" s="21" t="str">
        <f>IF($I18="","",$I18*係数１!$F$44)</f>
        <v/>
      </c>
      <c r="L18" s="1"/>
      <c r="N18" s="79">
        <v>12</v>
      </c>
      <c r="O18" s="69"/>
      <c r="P18" s="69"/>
      <c r="Q18" s="70" t="str">
        <f t="shared" si="1"/>
        <v/>
      </c>
      <c r="R18" s="80"/>
      <c r="S18" s="348"/>
      <c r="T18" s="346">
        <f>係数１!D$49</f>
        <v>8640</v>
      </c>
      <c r="U18" s="73" t="str">
        <f t="shared" si="5"/>
        <v/>
      </c>
      <c r="V18" s="73" t="str">
        <f t="shared" si="6"/>
        <v/>
      </c>
      <c r="W18" s="74" t="str">
        <f t="array" aca="1" ref="W18" ca="1">IF(O18="","",IF(ISNUMBER(AA18),INDIRECT($BG$6&amp;AA18),IF(AA18="a",Q18,IF(AA18="b",INDIRECT($BG$6&amp;AB18),IF(AA18="c",R18,"")))))</f>
        <v/>
      </c>
      <c r="X18" s="75"/>
      <c r="Y18" s="73" t="str">
        <f t="shared" si="7"/>
        <v/>
      </c>
      <c r="Z18" s="76" t="str">
        <f t="shared" ca="1" si="2"/>
        <v/>
      </c>
      <c r="AA18" s="76" t="str">
        <f t="shared" ca="1" si="8"/>
        <v/>
      </c>
      <c r="AB18" s="76" t="str">
        <f t="shared" ca="1" si="9"/>
        <v/>
      </c>
      <c r="AC18" s="76">
        <f t="shared" ca="1" si="10"/>
        <v>0</v>
      </c>
      <c r="AD18" s="76">
        <f t="shared" si="11"/>
        <v>0</v>
      </c>
      <c r="AE18" s="76" t="str">
        <f t="shared" si="3"/>
        <v/>
      </c>
      <c r="AF18" s="77" t="str">
        <f t="shared" si="4"/>
        <v/>
      </c>
      <c r="AH18" s="528"/>
      <c r="AI18" s="103" t="s">
        <v>601</v>
      </c>
      <c r="AJ18" s="104"/>
      <c r="AK18" s="272" t="s">
        <v>2319</v>
      </c>
      <c r="AL18" s="21" t="str">
        <f t="shared" ref="AL18:AL33" si="14">IF(AJ18="","",AJ18*AN18*0.0258)</f>
        <v/>
      </c>
      <c r="AM18" s="97" t="str">
        <f t="shared" ref="AM18:AM33" si="15">IF(AJ18="","",AJ18*AN18*AO18*44/12)</f>
        <v/>
      </c>
      <c r="AN18" s="98">
        <f>係数１!D56</f>
        <v>13.2</v>
      </c>
      <c r="AO18" s="99">
        <f>係数１!F56</f>
        <v>0</v>
      </c>
      <c r="AP18" s="99" t="str">
        <f>係数１!G56</f>
        <v>ｔ－C/GJ</v>
      </c>
      <c r="AQ18" s="22">
        <v>0.8</v>
      </c>
      <c r="AR18" s="101" t="str">
        <f t="shared" ref="AR18:AR36" si="16">IF(AJ18="","",AL18*AQ18)</f>
        <v/>
      </c>
      <c r="AU18" s="52" t="str">
        <f>IF(参照!A18="","",参照!A18)</f>
        <v>A0008</v>
      </c>
      <c r="AV18" s="52" t="str">
        <f>IF(参照!B18="","",参照!B18)</f>
        <v>(株)イーセル</v>
      </c>
      <c r="AW18" s="52">
        <f>IF(参照!C18="","",参照!C18)</f>
        <v>4.75E-4</v>
      </c>
      <c r="AX18" s="52" t="str">
        <f>IF(参照!D18="","",参照!D18)</f>
        <v/>
      </c>
      <c r="AY18" s="52">
        <f>IF(参照!E18="","",参照!E18)</f>
        <v>4.8200000000000001E-4</v>
      </c>
      <c r="AZ18" s="52" t="str">
        <f>IF(参照!F18="","",参照!F18)</f>
        <v>(株)イーセル</v>
      </c>
      <c r="BA18" s="52" t="str">
        <f>IF(参照!G18="","",参照!G18)</f>
        <v>(株)イーセル_</v>
      </c>
      <c r="BB18" s="52">
        <f t="shared" si="0"/>
        <v>0.48199999999999998</v>
      </c>
      <c r="BD18" s="52" t="str">
        <f>IF(参照!L18="","",参照!L18)</f>
        <v>(株)ＣＤエナジーダイレクト</v>
      </c>
    </row>
    <row r="19" spans="1:56" ht="16.5" customHeight="1">
      <c r="A19" s="1"/>
      <c r="B19" s="1"/>
      <c r="C19" s="496"/>
      <c r="D19" s="470" t="s">
        <v>59</v>
      </c>
      <c r="E19" s="530" t="s">
        <v>135</v>
      </c>
      <c r="F19" s="470" t="s">
        <v>60</v>
      </c>
      <c r="G19" s="105" t="s">
        <v>131</v>
      </c>
      <c r="H19" s="454" t="s">
        <v>19</v>
      </c>
      <c r="I19" s="548">
        <f>S37</f>
        <v>0</v>
      </c>
      <c r="J19" s="548">
        <f>U37</f>
        <v>0</v>
      </c>
      <c r="K19" s="548">
        <f>V37</f>
        <v>0</v>
      </c>
      <c r="L19" s="1"/>
      <c r="N19" s="79">
        <v>13</v>
      </c>
      <c r="O19" s="69"/>
      <c r="P19" s="69"/>
      <c r="Q19" s="70" t="str">
        <f t="shared" si="1"/>
        <v/>
      </c>
      <c r="R19" s="80"/>
      <c r="S19" s="348"/>
      <c r="T19" s="346">
        <f>係数１!D$49</f>
        <v>8640</v>
      </c>
      <c r="U19" s="73" t="str">
        <f t="shared" si="5"/>
        <v/>
      </c>
      <c r="V19" s="73" t="str">
        <f t="shared" si="6"/>
        <v/>
      </c>
      <c r="W19" s="74" t="str">
        <f t="array" aca="1" ref="W19" ca="1">IF(O19="","",IF(ISNUMBER(AA19),INDIRECT($BG$6&amp;AA19),IF(AA19="a",Q19,IF(AA19="b",INDIRECT($BG$6&amp;AB19),IF(AA19="c",R19,"")))))</f>
        <v/>
      </c>
      <c r="X19" s="75"/>
      <c r="Y19" s="73" t="str">
        <f t="shared" si="7"/>
        <v/>
      </c>
      <c r="Z19" s="76" t="str">
        <f t="shared" ca="1" si="2"/>
        <v/>
      </c>
      <c r="AA19" s="76" t="str">
        <f t="shared" ca="1" si="8"/>
        <v/>
      </c>
      <c r="AB19" s="76" t="str">
        <f t="shared" ca="1" si="9"/>
        <v/>
      </c>
      <c r="AC19" s="76">
        <f t="shared" ca="1" si="10"/>
        <v>0</v>
      </c>
      <c r="AD19" s="76">
        <f t="shared" si="11"/>
        <v>0</v>
      </c>
      <c r="AE19" s="76" t="str">
        <f t="shared" si="3"/>
        <v/>
      </c>
      <c r="AF19" s="77" t="str">
        <f t="shared" si="4"/>
        <v/>
      </c>
      <c r="AH19" s="528"/>
      <c r="AI19" s="103" t="s">
        <v>602</v>
      </c>
      <c r="AJ19" s="104"/>
      <c r="AK19" s="272" t="s">
        <v>2319</v>
      </c>
      <c r="AL19" s="21" t="str">
        <f t="shared" si="14"/>
        <v/>
      </c>
      <c r="AM19" s="97" t="str">
        <f t="shared" si="15"/>
        <v/>
      </c>
      <c r="AN19" s="98">
        <f>係数１!D57</f>
        <v>17.100000000000001</v>
      </c>
      <c r="AO19" s="99">
        <f>係数１!F57</f>
        <v>0</v>
      </c>
      <c r="AP19" s="99" t="str">
        <f>係数１!G57</f>
        <v>ｔ－C/GJ</v>
      </c>
      <c r="AQ19" s="22">
        <v>0.8</v>
      </c>
      <c r="AR19" s="101" t="str">
        <f t="shared" si="16"/>
        <v/>
      </c>
      <c r="AU19" s="52" t="str">
        <f>IF(参照!A19="","",参照!A19)</f>
        <v>A0009</v>
      </c>
      <c r="AV19" s="52" t="str">
        <f>IF(参照!B19="","",参照!B19)</f>
        <v>(株)エネット</v>
      </c>
      <c r="AW19" s="52">
        <f>IF(参照!C19="","",参照!C19)</f>
        <v>4.0499999999999998E-4</v>
      </c>
      <c r="AX19" s="52" t="str">
        <f>IF(参照!D19="","",参照!D19)</f>
        <v>メニューA</v>
      </c>
      <c r="AY19" s="52">
        <f>IF(参照!E19="","",参照!E19)</f>
        <v>0</v>
      </c>
      <c r="AZ19" s="52" t="str">
        <f>IF(参照!F19="","",参照!F19)</f>
        <v>(株)エネット</v>
      </c>
      <c r="BA19" s="52" t="str">
        <f>IF(参照!G19="","",参照!G19)</f>
        <v>(株)エネット_メニューA</v>
      </c>
      <c r="BB19" s="52">
        <f t="shared" si="0"/>
        <v>0</v>
      </c>
      <c r="BD19" s="52" t="str">
        <f>IF(参照!L19="","",参照!L19)</f>
        <v>(株)ＣＨＩＢＡむつざわエナジー</v>
      </c>
    </row>
    <row r="20" spans="1:56" ht="16.5" customHeight="1">
      <c r="A20" s="1"/>
      <c r="B20" s="1"/>
      <c r="C20" s="496"/>
      <c r="D20" s="471"/>
      <c r="E20" s="531"/>
      <c r="F20" s="472"/>
      <c r="G20" s="106" t="str">
        <f>IF(COUNTA(O7:O36)=0,"（　　　 　　）",IF(COUNTA(O7:O36)=1,"（"&amp;O7&amp;"）","（複数の電気事業者）"))</f>
        <v>（　　　 　　）</v>
      </c>
      <c r="H20" s="455"/>
      <c r="I20" s="549"/>
      <c r="J20" s="549"/>
      <c r="K20" s="549"/>
      <c r="L20" s="1"/>
      <c r="N20" s="79">
        <v>14</v>
      </c>
      <c r="O20" s="69"/>
      <c r="P20" s="69"/>
      <c r="Q20" s="70" t="str">
        <f t="shared" si="1"/>
        <v/>
      </c>
      <c r="R20" s="80"/>
      <c r="S20" s="348"/>
      <c r="T20" s="346">
        <f>係数１!D$49</f>
        <v>8640</v>
      </c>
      <c r="U20" s="73" t="str">
        <f t="shared" si="5"/>
        <v/>
      </c>
      <c r="V20" s="73" t="str">
        <f t="shared" si="6"/>
        <v/>
      </c>
      <c r="W20" s="74" t="str">
        <f t="array" aca="1" ref="W20" ca="1">IF(O20="","",IF(ISNUMBER(AA20),INDIRECT($BG$6&amp;AA20),IF(AA20="a",Q20,IF(AA20="b",INDIRECT($BG$6&amp;AB20),IF(AA20="c",R20,"")))))</f>
        <v/>
      </c>
      <c r="X20" s="75"/>
      <c r="Y20" s="73" t="str">
        <f t="shared" si="7"/>
        <v/>
      </c>
      <c r="Z20" s="76" t="str">
        <f t="shared" ca="1" si="2"/>
        <v/>
      </c>
      <c r="AA20" s="76" t="str">
        <f t="shared" ca="1" si="8"/>
        <v/>
      </c>
      <c r="AB20" s="76" t="str">
        <f t="shared" ca="1" si="9"/>
        <v/>
      </c>
      <c r="AC20" s="76">
        <f t="shared" ca="1" si="10"/>
        <v>0</v>
      </c>
      <c r="AD20" s="76">
        <f t="shared" si="11"/>
        <v>0</v>
      </c>
      <c r="AE20" s="76" t="str">
        <f t="shared" si="3"/>
        <v/>
      </c>
      <c r="AF20" s="77" t="str">
        <f t="shared" si="4"/>
        <v/>
      </c>
      <c r="AH20" s="528"/>
      <c r="AI20" s="103" t="s">
        <v>603</v>
      </c>
      <c r="AJ20" s="104"/>
      <c r="AK20" s="272" t="s">
        <v>2320</v>
      </c>
      <c r="AL20" s="21" t="str">
        <f t="shared" si="14"/>
        <v/>
      </c>
      <c r="AM20" s="97" t="str">
        <f t="shared" si="15"/>
        <v/>
      </c>
      <c r="AN20" s="98">
        <f>係数１!D58</f>
        <v>23.4</v>
      </c>
      <c r="AO20" s="99">
        <f>係数１!F58</f>
        <v>0</v>
      </c>
      <c r="AP20" s="99" t="str">
        <f>係数１!G58</f>
        <v>ｔ－C/GJ</v>
      </c>
      <c r="AQ20" s="22">
        <v>0.8</v>
      </c>
      <c r="AR20" s="101" t="str">
        <f t="shared" si="16"/>
        <v/>
      </c>
      <c r="AU20" s="52" t="str">
        <f>IF(参照!A20="","",参照!A20)</f>
        <v/>
      </c>
      <c r="AV20" s="52" t="str">
        <f>IF(参照!B20="","",参照!B20)</f>
        <v/>
      </c>
      <c r="AW20" s="52" t="str">
        <f>IF(参照!C20="","",参照!C20)</f>
        <v/>
      </c>
      <c r="AX20" s="52" t="str">
        <f>IF(参照!D20="","",参照!D20)</f>
        <v>メニューB</v>
      </c>
      <c r="AY20" s="52">
        <f>IF(参照!E20="","",参照!E20)</f>
        <v>0</v>
      </c>
      <c r="AZ20" s="52" t="str">
        <f>IF(参照!F20="","",参照!F20)</f>
        <v>(株)エネット</v>
      </c>
      <c r="BA20" s="52" t="str">
        <f>IF(参照!G20="","",参照!G20)</f>
        <v>(株)エネット_メニューB</v>
      </c>
      <c r="BB20" s="52">
        <f t="shared" si="0"/>
        <v>0</v>
      </c>
      <c r="BD20" s="52" t="str">
        <f>IF(参照!L20="","",参照!L20)</f>
        <v>Ｃｏｃｏテラスたがわ(株)</v>
      </c>
    </row>
    <row r="21" spans="1:56" ht="15.75" customHeight="1">
      <c r="A21" s="1"/>
      <c r="B21" s="1"/>
      <c r="C21" s="496"/>
      <c r="D21" s="471"/>
      <c r="E21" s="531"/>
      <c r="F21" s="470" t="s">
        <v>61</v>
      </c>
      <c r="G21" s="105" t="s">
        <v>131</v>
      </c>
      <c r="H21" s="454" t="s">
        <v>19</v>
      </c>
      <c r="I21" s="541"/>
      <c r="J21" s="541"/>
      <c r="K21" s="541"/>
      <c r="L21" s="1"/>
      <c r="N21" s="79">
        <v>15</v>
      </c>
      <c r="O21" s="69"/>
      <c r="P21" s="69"/>
      <c r="Q21" s="70" t="str">
        <f t="shared" si="1"/>
        <v/>
      </c>
      <c r="R21" s="80"/>
      <c r="S21" s="348"/>
      <c r="T21" s="346">
        <f>係数１!D$49</f>
        <v>8640</v>
      </c>
      <c r="U21" s="73" t="str">
        <f t="shared" si="5"/>
        <v/>
      </c>
      <c r="V21" s="73" t="str">
        <f t="shared" si="6"/>
        <v/>
      </c>
      <c r="W21" s="74" t="str">
        <f t="array" aca="1" ref="W21" ca="1">IF(O21="","",IF(ISNUMBER(AA21),INDIRECT($BG$6&amp;AA21),IF(AA21="a",Q21,IF(AA21="b",INDIRECT($BG$6&amp;AB21),IF(AA21="c",R21,"")))))</f>
        <v/>
      </c>
      <c r="X21" s="75"/>
      <c r="Y21" s="73" t="str">
        <f t="shared" si="7"/>
        <v/>
      </c>
      <c r="Z21" s="76" t="str">
        <f t="shared" ca="1" si="2"/>
        <v/>
      </c>
      <c r="AA21" s="76" t="str">
        <f t="shared" ca="1" si="8"/>
        <v/>
      </c>
      <c r="AB21" s="76" t="str">
        <f t="shared" ca="1" si="9"/>
        <v/>
      </c>
      <c r="AC21" s="76">
        <f t="shared" ca="1" si="10"/>
        <v>0</v>
      </c>
      <c r="AD21" s="76">
        <f t="shared" si="11"/>
        <v>0</v>
      </c>
      <c r="AE21" s="76" t="str">
        <f t="shared" si="3"/>
        <v/>
      </c>
      <c r="AF21" s="77" t="str">
        <f t="shared" si="4"/>
        <v/>
      </c>
      <c r="AH21" s="528"/>
      <c r="AI21" s="103" t="s">
        <v>604</v>
      </c>
      <c r="AJ21" s="104"/>
      <c r="AK21" s="272" t="s">
        <v>2320</v>
      </c>
      <c r="AL21" s="21" t="str">
        <f t="shared" si="14"/>
        <v/>
      </c>
      <c r="AM21" s="97" t="str">
        <f t="shared" si="15"/>
        <v/>
      </c>
      <c r="AN21" s="98">
        <f>係数１!D59</f>
        <v>35.6</v>
      </c>
      <c r="AO21" s="99">
        <f>係数１!F59</f>
        <v>0</v>
      </c>
      <c r="AP21" s="99" t="str">
        <f>係数１!G59</f>
        <v>ｔ－C/GJ</v>
      </c>
      <c r="AQ21" s="22">
        <v>0.8</v>
      </c>
      <c r="AR21" s="101" t="str">
        <f t="shared" si="16"/>
        <v/>
      </c>
      <c r="AU21" s="52" t="str">
        <f>IF(参照!A21="","",参照!A21)</f>
        <v/>
      </c>
      <c r="AV21" s="52" t="str">
        <f>IF(参照!B21="","",参照!B21)</f>
        <v/>
      </c>
      <c r="AW21" s="52" t="str">
        <f>IF(参照!C21="","",参照!C21)</f>
        <v/>
      </c>
      <c r="AX21" s="52" t="str">
        <f>IF(参照!D21="","",参照!D21)</f>
        <v>メニューC</v>
      </c>
      <c r="AY21" s="52">
        <f>IF(参照!E21="","",参照!E21)</f>
        <v>2.0000000000000001E-4</v>
      </c>
      <c r="AZ21" s="52" t="str">
        <f>IF(参照!F21="","",参照!F21)</f>
        <v>(株)エネット</v>
      </c>
      <c r="BA21" s="52" t="str">
        <f>IF(参照!G21="","",参照!G21)</f>
        <v>(株)エネット_メニューC</v>
      </c>
      <c r="BB21" s="52">
        <f t="shared" si="0"/>
        <v>0.2</v>
      </c>
      <c r="BD21" s="52" t="str">
        <f>IF(参照!L21="","",参照!L21)</f>
        <v>(株)ＣＷＳ</v>
      </c>
    </row>
    <row r="22" spans="1:56" ht="15.75" customHeight="1">
      <c r="A22" s="1"/>
      <c r="B22" s="1"/>
      <c r="C22" s="496"/>
      <c r="D22" s="471"/>
      <c r="E22" s="532"/>
      <c r="F22" s="472"/>
      <c r="G22" s="293" t="s">
        <v>2323</v>
      </c>
      <c r="H22" s="455"/>
      <c r="I22" s="542"/>
      <c r="J22" s="542"/>
      <c r="K22" s="542"/>
      <c r="L22" s="1"/>
      <c r="N22" s="79">
        <v>16</v>
      </c>
      <c r="O22" s="69"/>
      <c r="P22" s="69"/>
      <c r="Q22" s="70" t="str">
        <f t="shared" si="1"/>
        <v/>
      </c>
      <c r="R22" s="80"/>
      <c r="S22" s="348"/>
      <c r="T22" s="346">
        <f>係数１!D$49</f>
        <v>8640</v>
      </c>
      <c r="U22" s="73" t="str">
        <f t="shared" si="5"/>
        <v/>
      </c>
      <c r="V22" s="73" t="str">
        <f t="shared" si="6"/>
        <v/>
      </c>
      <c r="W22" s="74" t="str">
        <f t="array" aca="1" ref="W22" ca="1">IF(O22="","",IF(ISNUMBER(AA22),INDIRECT($BG$6&amp;AA22),IF(AA22="a",Q22,IF(AA22="b",INDIRECT($BG$6&amp;AB22),IF(AA22="c",R22,"")))))</f>
        <v/>
      </c>
      <c r="X22" s="75"/>
      <c r="Y22" s="73" t="str">
        <f t="shared" si="7"/>
        <v/>
      </c>
      <c r="Z22" s="76" t="str">
        <f t="shared" ca="1" si="2"/>
        <v/>
      </c>
      <c r="AA22" s="76" t="str">
        <f t="shared" ca="1" si="8"/>
        <v/>
      </c>
      <c r="AB22" s="76" t="str">
        <f t="shared" ca="1" si="9"/>
        <v/>
      </c>
      <c r="AC22" s="76">
        <f t="shared" ca="1" si="10"/>
        <v>0</v>
      </c>
      <c r="AD22" s="76">
        <f t="shared" si="11"/>
        <v>0</v>
      </c>
      <c r="AE22" s="76" t="str">
        <f t="shared" si="3"/>
        <v/>
      </c>
      <c r="AF22" s="77" t="str">
        <f t="shared" si="4"/>
        <v/>
      </c>
      <c r="AH22" s="528"/>
      <c r="AI22" s="103" t="s">
        <v>605</v>
      </c>
      <c r="AJ22" s="104"/>
      <c r="AK22" s="272" t="s">
        <v>2321</v>
      </c>
      <c r="AL22" s="21" t="str">
        <f t="shared" si="14"/>
        <v/>
      </c>
      <c r="AM22" s="97" t="str">
        <f t="shared" si="15"/>
        <v/>
      </c>
      <c r="AN22" s="98">
        <f>係数１!D60</f>
        <v>21.2</v>
      </c>
      <c r="AO22" s="99">
        <f>係数１!F60</f>
        <v>0</v>
      </c>
      <c r="AP22" s="99" t="str">
        <f>係数１!G60</f>
        <v>ｔ－C/GJ</v>
      </c>
      <c r="AQ22" s="22">
        <v>0.8</v>
      </c>
      <c r="AR22" s="101" t="str">
        <f t="shared" si="16"/>
        <v/>
      </c>
      <c r="AU22" s="52" t="str">
        <f>IF(参照!A22="","",参照!A22)</f>
        <v/>
      </c>
      <c r="AV22" s="52" t="str">
        <f>IF(参照!B22="","",参照!B22)</f>
        <v/>
      </c>
      <c r="AW22" s="52" t="str">
        <f>IF(参照!C22="","",参照!C22)</f>
        <v/>
      </c>
      <c r="AX22" s="52" t="str">
        <f>IF(参照!D22="","",参照!D22)</f>
        <v>メニューD</v>
      </c>
      <c r="AY22" s="52">
        <f>IF(参照!E22="","",参照!E22)</f>
        <v>2.2000000000000001E-4</v>
      </c>
      <c r="AZ22" s="52" t="str">
        <f>IF(参照!F22="","",参照!F22)</f>
        <v>(株)エネット</v>
      </c>
      <c r="BA22" s="52" t="str">
        <f>IF(参照!G22="","",参照!G22)</f>
        <v>(株)エネット_メニューD</v>
      </c>
      <c r="BB22" s="52">
        <f t="shared" si="0"/>
        <v>0.22</v>
      </c>
      <c r="BD22" s="52" t="str">
        <f>IF(参照!L22="","",参照!L22)</f>
        <v>ＥＮＥＯＳ(株)</v>
      </c>
    </row>
    <row r="23" spans="1:56" ht="16.5" customHeight="1">
      <c r="A23" s="1"/>
      <c r="B23" s="1"/>
      <c r="C23" s="496"/>
      <c r="D23" s="471"/>
      <c r="E23" s="499" t="s">
        <v>0</v>
      </c>
      <c r="F23" s="474"/>
      <c r="G23" s="105" t="s">
        <v>131</v>
      </c>
      <c r="H23" s="454" t="s">
        <v>19</v>
      </c>
      <c r="I23" s="548">
        <f>AL12</f>
        <v>0</v>
      </c>
      <c r="J23" s="548">
        <f>AO12</f>
        <v>0</v>
      </c>
      <c r="K23" s="548">
        <f>AP12</f>
        <v>0</v>
      </c>
      <c r="L23" s="107"/>
      <c r="M23" s="108"/>
      <c r="N23" s="79">
        <v>17</v>
      </c>
      <c r="O23" s="69"/>
      <c r="P23" s="69"/>
      <c r="Q23" s="70" t="str">
        <f t="shared" si="1"/>
        <v/>
      </c>
      <c r="R23" s="80"/>
      <c r="S23" s="348"/>
      <c r="T23" s="346">
        <f>係数１!D$49</f>
        <v>8640</v>
      </c>
      <c r="U23" s="73" t="str">
        <f t="shared" si="5"/>
        <v/>
      </c>
      <c r="V23" s="73" t="str">
        <f t="shared" si="6"/>
        <v/>
      </c>
      <c r="W23" s="74" t="str">
        <f t="array" aca="1" ref="W23" ca="1">IF(O23="","",IF(ISNUMBER(AA23),INDIRECT($BG$6&amp;AA23),IF(AA23="a",Q23,IF(AA23="b",INDIRECT($BG$6&amp;AB23),IF(AA23="c",R23,"")))))</f>
        <v/>
      </c>
      <c r="X23" s="75"/>
      <c r="Y23" s="73" t="str">
        <f t="shared" si="7"/>
        <v/>
      </c>
      <c r="Z23" s="76" t="str">
        <f t="shared" ca="1" si="2"/>
        <v/>
      </c>
      <c r="AA23" s="76" t="str">
        <f t="shared" ca="1" si="8"/>
        <v/>
      </c>
      <c r="AB23" s="76" t="str">
        <f t="shared" ca="1" si="9"/>
        <v/>
      </c>
      <c r="AC23" s="76">
        <f t="shared" ca="1" si="10"/>
        <v>0</v>
      </c>
      <c r="AD23" s="76">
        <f t="shared" si="11"/>
        <v>0</v>
      </c>
      <c r="AE23" s="76" t="str">
        <f t="shared" si="3"/>
        <v/>
      </c>
      <c r="AF23" s="77" t="str">
        <f t="shared" si="4"/>
        <v/>
      </c>
      <c r="AH23" s="528"/>
      <c r="AI23" s="103" t="s">
        <v>606</v>
      </c>
      <c r="AJ23" s="104"/>
      <c r="AK23" s="272" t="s">
        <v>2319</v>
      </c>
      <c r="AL23" s="21" t="str">
        <f t="shared" si="14"/>
        <v/>
      </c>
      <c r="AM23" s="97" t="str">
        <f t="shared" si="15"/>
        <v/>
      </c>
      <c r="AN23" s="98">
        <f>係数１!D61</f>
        <v>18</v>
      </c>
      <c r="AO23" s="99">
        <f>係数１!F61</f>
        <v>1.7000000000000001E-2</v>
      </c>
      <c r="AP23" s="99" t="str">
        <f>係数１!G61</f>
        <v>ｔ－C/GJ</v>
      </c>
      <c r="AQ23" s="22">
        <v>0.8</v>
      </c>
      <c r="AR23" s="101" t="str">
        <f t="shared" si="16"/>
        <v/>
      </c>
      <c r="AU23" s="52" t="str">
        <f>IF(参照!A23="","",参照!A23)</f>
        <v/>
      </c>
      <c r="AV23" s="52" t="str">
        <f>IF(参照!B23="","",参照!B23)</f>
        <v/>
      </c>
      <c r="AW23" s="52" t="str">
        <f>IF(参照!C23="","",参照!C23)</f>
        <v/>
      </c>
      <c r="AX23" s="52" t="str">
        <f>IF(参照!D23="","",参照!D23)</f>
        <v>メニューE</v>
      </c>
      <c r="AY23" s="52">
        <f>IF(参照!E23="","",参照!E23)</f>
        <v>2.9999999999999997E-4</v>
      </c>
      <c r="AZ23" s="52" t="str">
        <f>IF(参照!F23="","",参照!F23)</f>
        <v>(株)エネット</v>
      </c>
      <c r="BA23" s="52" t="str">
        <f>IF(参照!G23="","",参照!G23)</f>
        <v>(株)エネット_メニューE</v>
      </c>
      <c r="BB23" s="52">
        <f t="shared" si="0"/>
        <v>0.3</v>
      </c>
      <c r="BD23" s="52" t="str">
        <f>IF(参照!L23="","",参照!L23)</f>
        <v>(株)Ｆ－Ｐｏｗｅｒ</v>
      </c>
    </row>
    <row r="24" spans="1:56" ht="16.5" customHeight="1">
      <c r="A24" s="1"/>
      <c r="B24" s="1"/>
      <c r="C24" s="496"/>
      <c r="D24" s="472"/>
      <c r="E24" s="533"/>
      <c r="F24" s="476"/>
      <c r="G24" s="106" t="str">
        <f>IF(COUNTA(AI7:AI11)=0,"（　　　 　　）",IF(COUNTA(AI7:AI11)=1,"（"&amp;AI7&amp;"）","（複数の電気事業者）"))</f>
        <v>（　　　 　　）</v>
      </c>
      <c r="H24" s="455"/>
      <c r="I24" s="549"/>
      <c r="J24" s="549"/>
      <c r="K24" s="549"/>
      <c r="L24" s="107"/>
      <c r="M24" s="108"/>
      <c r="N24" s="79">
        <v>18</v>
      </c>
      <c r="O24" s="69"/>
      <c r="P24" s="69"/>
      <c r="Q24" s="70" t="str">
        <f t="shared" si="1"/>
        <v/>
      </c>
      <c r="R24" s="80"/>
      <c r="S24" s="348"/>
      <c r="T24" s="346">
        <f>係数１!D$49</f>
        <v>8640</v>
      </c>
      <c r="U24" s="73" t="str">
        <f t="shared" si="5"/>
        <v/>
      </c>
      <c r="V24" s="73" t="str">
        <f t="shared" si="6"/>
        <v/>
      </c>
      <c r="W24" s="74" t="str">
        <f t="array" aca="1" ref="W24" ca="1">IF(O24="","",IF(ISNUMBER(AA24),INDIRECT($BG$6&amp;AA24),IF(AA24="a",Q24,IF(AA24="b",INDIRECT($BG$6&amp;AB24),IF(AA24="c",R24,"")))))</f>
        <v/>
      </c>
      <c r="X24" s="75"/>
      <c r="Y24" s="73" t="str">
        <f t="shared" si="7"/>
        <v/>
      </c>
      <c r="Z24" s="76" t="str">
        <f t="shared" ca="1" si="2"/>
        <v/>
      </c>
      <c r="AA24" s="76" t="str">
        <f t="shared" ca="1" si="8"/>
        <v/>
      </c>
      <c r="AB24" s="76" t="str">
        <f t="shared" ca="1" si="9"/>
        <v/>
      </c>
      <c r="AC24" s="76">
        <f t="shared" ca="1" si="10"/>
        <v>0</v>
      </c>
      <c r="AD24" s="76">
        <f t="shared" si="11"/>
        <v>0</v>
      </c>
      <c r="AE24" s="76" t="str">
        <f t="shared" si="3"/>
        <v/>
      </c>
      <c r="AF24" s="77" t="str">
        <f t="shared" si="4"/>
        <v/>
      </c>
      <c r="AH24" s="528"/>
      <c r="AI24" s="103" t="s">
        <v>607</v>
      </c>
      <c r="AJ24" s="104"/>
      <c r="AK24" s="272" t="s">
        <v>2319</v>
      </c>
      <c r="AL24" s="21" t="str">
        <f t="shared" si="14"/>
        <v/>
      </c>
      <c r="AM24" s="97" t="str">
        <f t="shared" si="15"/>
        <v/>
      </c>
      <c r="AN24" s="98">
        <f>係数１!D62</f>
        <v>26.9</v>
      </c>
      <c r="AO24" s="99">
        <f>係数１!F62</f>
        <v>1.52E-2</v>
      </c>
      <c r="AP24" s="99" t="str">
        <f>係数１!G62</f>
        <v>ｔ－C/GJ</v>
      </c>
      <c r="AQ24" s="22">
        <v>0.8</v>
      </c>
      <c r="AR24" s="101" t="str">
        <f t="shared" si="16"/>
        <v/>
      </c>
      <c r="AU24" s="52" t="str">
        <f>IF(参照!A24="","",参照!A24)</f>
        <v/>
      </c>
      <c r="AV24" s="52" t="str">
        <f>IF(参照!B24="","",参照!B24)</f>
        <v/>
      </c>
      <c r="AW24" s="52" t="str">
        <f>IF(参照!C24="","",参照!C24)</f>
        <v/>
      </c>
      <c r="AX24" s="52" t="str">
        <f>IF(参照!D24="","",参照!D24)</f>
        <v>メニューF</v>
      </c>
      <c r="AY24" s="52">
        <f>IF(参照!E24="","",参照!E24)</f>
        <v>3.4899999999999997E-4</v>
      </c>
      <c r="AZ24" s="52" t="str">
        <f>IF(参照!F24="","",参照!F24)</f>
        <v>(株)エネット</v>
      </c>
      <c r="BA24" s="52" t="str">
        <f>IF(参照!G24="","",参照!G24)</f>
        <v>(株)エネット_メニューF</v>
      </c>
      <c r="BB24" s="52">
        <f t="shared" si="0"/>
        <v>0.34899999999999998</v>
      </c>
      <c r="BD24" s="52" t="str">
        <f>IF(参照!L24="","",参照!L24)</f>
        <v>ＦＴエナジー(株)</v>
      </c>
    </row>
    <row r="25" spans="1:56" ht="12.75" customHeight="1">
      <c r="A25" s="1"/>
      <c r="B25" s="1"/>
      <c r="C25" s="496"/>
      <c r="D25" s="501" t="s">
        <v>23</v>
      </c>
      <c r="E25" s="502"/>
      <c r="F25" s="503"/>
      <c r="G25" s="267" t="s">
        <v>608</v>
      </c>
      <c r="H25" s="285" t="s">
        <v>14</v>
      </c>
      <c r="I25" s="285" t="s">
        <v>14</v>
      </c>
      <c r="J25" s="109">
        <f>AL37</f>
        <v>0</v>
      </c>
      <c r="K25" s="109">
        <f>AM37</f>
        <v>0</v>
      </c>
      <c r="L25" s="1"/>
      <c r="N25" s="79">
        <v>19</v>
      </c>
      <c r="O25" s="69"/>
      <c r="P25" s="69"/>
      <c r="Q25" s="70" t="str">
        <f t="shared" si="1"/>
        <v/>
      </c>
      <c r="R25" s="80"/>
      <c r="S25" s="348"/>
      <c r="T25" s="346">
        <f>係数１!D$49</f>
        <v>8640</v>
      </c>
      <c r="U25" s="73" t="str">
        <f t="shared" si="5"/>
        <v/>
      </c>
      <c r="V25" s="73" t="str">
        <f t="shared" si="6"/>
        <v/>
      </c>
      <c r="W25" s="74" t="str">
        <f t="array" aca="1" ref="W25" ca="1">IF(O25="","",IF(ISNUMBER(AA25),INDIRECT($BG$6&amp;AA25),IF(AA25="a",Q25,IF(AA25="b",INDIRECT($BG$6&amp;AB25),IF(AA25="c",R25,"")))))</f>
        <v/>
      </c>
      <c r="X25" s="75"/>
      <c r="Y25" s="73" t="str">
        <f t="shared" si="7"/>
        <v/>
      </c>
      <c r="Z25" s="76" t="str">
        <f t="shared" ca="1" si="2"/>
        <v/>
      </c>
      <c r="AA25" s="76" t="str">
        <f t="shared" ca="1" si="8"/>
        <v/>
      </c>
      <c r="AB25" s="76" t="str">
        <f t="shared" ca="1" si="9"/>
        <v/>
      </c>
      <c r="AC25" s="76">
        <f t="shared" ca="1" si="10"/>
        <v>0</v>
      </c>
      <c r="AD25" s="76">
        <f t="shared" si="11"/>
        <v>0</v>
      </c>
      <c r="AE25" s="76" t="str">
        <f t="shared" si="3"/>
        <v/>
      </c>
      <c r="AF25" s="77" t="str">
        <f t="shared" si="4"/>
        <v/>
      </c>
      <c r="AH25" s="528"/>
      <c r="AI25" s="103" t="s">
        <v>609</v>
      </c>
      <c r="AJ25" s="104"/>
      <c r="AK25" s="272" t="s">
        <v>2319</v>
      </c>
      <c r="AL25" s="21" t="str">
        <f t="shared" si="14"/>
        <v/>
      </c>
      <c r="AM25" s="97" t="str">
        <f t="shared" si="15"/>
        <v/>
      </c>
      <c r="AN25" s="98">
        <f>係数１!D63</f>
        <v>33.200000000000003</v>
      </c>
      <c r="AO25" s="99">
        <f>係数１!F63</f>
        <v>1.35E-2</v>
      </c>
      <c r="AP25" s="99" t="str">
        <f>係数１!G63</f>
        <v>ｔ－C/GJ</v>
      </c>
      <c r="AQ25" s="22">
        <v>0.8</v>
      </c>
      <c r="AR25" s="101" t="str">
        <f t="shared" si="16"/>
        <v/>
      </c>
      <c r="AU25" s="52" t="str">
        <f>IF(参照!A25="","",参照!A25)</f>
        <v/>
      </c>
      <c r="AV25" s="52" t="str">
        <f>IF(参照!B25="","",参照!B25)</f>
        <v/>
      </c>
      <c r="AW25" s="52" t="str">
        <f>IF(参照!C25="","",参照!C25)</f>
        <v/>
      </c>
      <c r="AX25" s="52" t="str">
        <f>IF(参照!D25="","",参照!D25)</f>
        <v>メニューG</v>
      </c>
      <c r="AY25" s="52">
        <f>IF(参照!E25="","",参照!E25)</f>
        <v>3.6999999999999999E-4</v>
      </c>
      <c r="AZ25" s="52" t="str">
        <f>IF(参照!F25="","",参照!F25)</f>
        <v>(株)エネット</v>
      </c>
      <c r="BA25" s="52" t="str">
        <f>IF(参照!G25="","",参照!G25)</f>
        <v>(株)エネット_メニューG</v>
      </c>
      <c r="BB25" s="52">
        <f t="shared" si="0"/>
        <v>0.37</v>
      </c>
      <c r="BD25" s="52" t="str">
        <f>IF(参照!L25="","",参照!L25)</f>
        <v>ＨＴＢエナジー(株)</v>
      </c>
    </row>
    <row r="26" spans="1:56" ht="12.75" customHeight="1">
      <c r="A26" s="1"/>
      <c r="B26" s="1"/>
      <c r="C26" s="496"/>
      <c r="D26" s="501"/>
      <c r="E26" s="502"/>
      <c r="F26" s="503"/>
      <c r="G26" s="41"/>
      <c r="H26" s="110"/>
      <c r="I26" s="22"/>
      <c r="J26" s="22"/>
      <c r="K26" s="22"/>
      <c r="L26" s="1"/>
      <c r="N26" s="79">
        <v>20</v>
      </c>
      <c r="O26" s="69"/>
      <c r="P26" s="69"/>
      <c r="Q26" s="70" t="str">
        <f t="shared" si="1"/>
        <v/>
      </c>
      <c r="R26" s="80"/>
      <c r="S26" s="348"/>
      <c r="T26" s="346">
        <f>係数１!D$49</f>
        <v>8640</v>
      </c>
      <c r="U26" s="73" t="str">
        <f t="shared" si="5"/>
        <v/>
      </c>
      <c r="V26" s="73" t="str">
        <f t="shared" si="6"/>
        <v/>
      </c>
      <c r="W26" s="74" t="str">
        <f t="array" aca="1" ref="W26" ca="1">IF(O26="","",IF(ISNUMBER(AA26),INDIRECT($BG$6&amp;AA26),IF(AA26="a",Q26,IF(AA26="b",INDIRECT($BG$6&amp;AB26),IF(AA26="c",R26,"")))))</f>
        <v/>
      </c>
      <c r="X26" s="75"/>
      <c r="Y26" s="73" t="str">
        <f t="shared" si="7"/>
        <v/>
      </c>
      <c r="Z26" s="76" t="str">
        <f t="shared" ca="1" si="2"/>
        <v/>
      </c>
      <c r="AA26" s="76" t="str">
        <f t="shared" ca="1" si="8"/>
        <v/>
      </c>
      <c r="AB26" s="76" t="str">
        <f t="shared" ca="1" si="9"/>
        <v/>
      </c>
      <c r="AC26" s="76">
        <f t="shared" ca="1" si="10"/>
        <v>0</v>
      </c>
      <c r="AD26" s="76">
        <f t="shared" si="11"/>
        <v>0</v>
      </c>
      <c r="AE26" s="76" t="str">
        <f t="shared" si="3"/>
        <v/>
      </c>
      <c r="AF26" s="77" t="str">
        <f t="shared" si="4"/>
        <v/>
      </c>
      <c r="AH26" s="528"/>
      <c r="AI26" s="103" t="s">
        <v>610</v>
      </c>
      <c r="AJ26" s="104"/>
      <c r="AK26" s="272" t="s">
        <v>2319</v>
      </c>
      <c r="AL26" s="21" t="str">
        <f t="shared" si="14"/>
        <v/>
      </c>
      <c r="AM26" s="97" t="str">
        <f t="shared" si="15"/>
        <v/>
      </c>
      <c r="AN26" s="98">
        <f>係数１!D64</f>
        <v>29.3</v>
      </c>
      <c r="AO26" s="99">
        <f>係数１!F64</f>
        <v>2.6200000000000001E-2</v>
      </c>
      <c r="AP26" s="99" t="str">
        <f>係数１!G64</f>
        <v>ｔ－C/GJ</v>
      </c>
      <c r="AQ26" s="22">
        <v>0.8</v>
      </c>
      <c r="AR26" s="101" t="str">
        <f t="shared" si="16"/>
        <v/>
      </c>
      <c r="AU26" s="52" t="str">
        <f>IF(参照!A26="","",参照!A26)</f>
        <v/>
      </c>
      <c r="AV26" s="52" t="str">
        <f>IF(参照!B26="","",参照!B26)</f>
        <v/>
      </c>
      <c r="AW26" s="52" t="str">
        <f>IF(参照!C26="","",参照!C26)</f>
        <v/>
      </c>
      <c r="AX26" s="52" t="str">
        <f>IF(参照!D26="","",参照!D26)</f>
        <v>メニューH(残差)</v>
      </c>
      <c r="AY26" s="52">
        <f>IF(参照!E26="","",参照!E26)</f>
        <v>4.08E-4</v>
      </c>
      <c r="AZ26" s="52" t="str">
        <f>IF(参照!F26="","",参照!F26)</f>
        <v>(株)エネット</v>
      </c>
      <c r="BA26" s="52" t="str">
        <f>IF(参照!G26="","",参照!G26)</f>
        <v>(株)エネット_メニューH(残差)</v>
      </c>
      <c r="BB26" s="52">
        <f t="shared" si="0"/>
        <v>0.40799999999999997</v>
      </c>
      <c r="BD26" s="52" t="str">
        <f>IF(参照!L26="","",参照!L26)</f>
        <v>(株)Ｉ＆Ｉ</v>
      </c>
    </row>
    <row r="27" spans="1:56" ht="12.75" customHeight="1">
      <c r="A27" s="1"/>
      <c r="B27" s="1"/>
      <c r="C27" s="496"/>
      <c r="D27" s="536"/>
      <c r="E27" s="537"/>
      <c r="F27" s="538"/>
      <c r="G27" s="41"/>
      <c r="H27" s="41"/>
      <c r="I27" s="22"/>
      <c r="J27" s="22"/>
      <c r="K27" s="22"/>
      <c r="L27" s="1"/>
      <c r="N27" s="79">
        <v>21</v>
      </c>
      <c r="O27" s="69"/>
      <c r="P27" s="69"/>
      <c r="Q27" s="70" t="str">
        <f t="shared" si="1"/>
        <v/>
      </c>
      <c r="R27" s="80"/>
      <c r="S27" s="348"/>
      <c r="T27" s="346">
        <f>係数１!D$49</f>
        <v>8640</v>
      </c>
      <c r="U27" s="73" t="str">
        <f t="shared" si="5"/>
        <v/>
      </c>
      <c r="V27" s="73" t="str">
        <f t="shared" si="6"/>
        <v/>
      </c>
      <c r="W27" s="74" t="str">
        <f t="array" aca="1" ref="W27" ca="1">IF(O27="","",IF(ISNUMBER(AA27),INDIRECT($BG$6&amp;AA27),IF(AA27="a",Q27,IF(AA27="b",INDIRECT($BG$6&amp;AB27),IF(AA27="c",R27,"")))))</f>
        <v/>
      </c>
      <c r="X27" s="75"/>
      <c r="Y27" s="73" t="str">
        <f t="shared" si="7"/>
        <v/>
      </c>
      <c r="Z27" s="76" t="str">
        <f t="shared" ca="1" si="2"/>
        <v/>
      </c>
      <c r="AA27" s="76" t="str">
        <f t="shared" ca="1" si="8"/>
        <v/>
      </c>
      <c r="AB27" s="76" t="str">
        <f t="shared" ca="1" si="9"/>
        <v/>
      </c>
      <c r="AC27" s="76">
        <f t="shared" ca="1" si="10"/>
        <v>0</v>
      </c>
      <c r="AD27" s="76">
        <f t="shared" si="11"/>
        <v>0</v>
      </c>
      <c r="AE27" s="76" t="str">
        <f t="shared" si="3"/>
        <v/>
      </c>
      <c r="AF27" s="77" t="str">
        <f t="shared" si="4"/>
        <v/>
      </c>
      <c r="AH27" s="528"/>
      <c r="AI27" s="103" t="s">
        <v>611</v>
      </c>
      <c r="AJ27" s="104"/>
      <c r="AK27" s="272" t="s">
        <v>2320</v>
      </c>
      <c r="AL27" s="21" t="str">
        <f t="shared" si="14"/>
        <v/>
      </c>
      <c r="AM27" s="97" t="str">
        <f t="shared" si="15"/>
        <v/>
      </c>
      <c r="AN27" s="98">
        <f>係数１!D65</f>
        <v>40.200000000000003</v>
      </c>
      <c r="AO27" s="99">
        <f>係数１!F65</f>
        <v>1.7899999999999999E-2</v>
      </c>
      <c r="AP27" s="99" t="str">
        <f>係数１!G65</f>
        <v>ｔ－C/GJ</v>
      </c>
      <c r="AQ27" s="22">
        <v>0.8</v>
      </c>
      <c r="AR27" s="101" t="str">
        <f t="shared" si="16"/>
        <v/>
      </c>
      <c r="AU27" s="52" t="str">
        <f>IF(参照!A27="","",参照!A27)</f>
        <v/>
      </c>
      <c r="AV27" s="52" t="str">
        <f>IF(参照!B27="","",参照!B27)</f>
        <v/>
      </c>
      <c r="AW27" s="52" t="str">
        <f>IF(参照!C27="","",参照!C27)</f>
        <v/>
      </c>
      <c r="AX27" s="52" t="str">
        <f>IF(参照!D27="","",参照!D27)</f>
        <v>(参考値)事業者全体</v>
      </c>
      <c r="AY27" s="52">
        <f>IF(参照!E27="","",参照!E27)</f>
        <v>3.7199999999999999E-4</v>
      </c>
      <c r="AZ27" s="52" t="str">
        <f>IF(参照!F27="","",参照!F27)</f>
        <v>(株)エネット</v>
      </c>
      <c r="BA27" s="52" t="str">
        <f>IF(参照!G27="","",参照!G27)</f>
        <v>(株)エネット_(参考値)事業者全体</v>
      </c>
      <c r="BB27" s="52">
        <f t="shared" si="0"/>
        <v>0.372</v>
      </c>
      <c r="BD27" s="52" t="str">
        <f>IF(参照!L27="","",参照!L27)</f>
        <v>Ｊａｐａｎ電力(株)</v>
      </c>
    </row>
    <row r="28" spans="1:56" ht="12.75" customHeight="1">
      <c r="A28" s="1"/>
      <c r="B28" s="1"/>
      <c r="C28" s="496"/>
      <c r="D28" s="543" t="s">
        <v>24</v>
      </c>
      <c r="E28" s="544"/>
      <c r="F28" s="544"/>
      <c r="G28" s="545"/>
      <c r="H28" s="111" t="s">
        <v>14</v>
      </c>
      <c r="I28" s="111" t="s">
        <v>14</v>
      </c>
      <c r="J28" s="21">
        <f>SUM(J10:J27)</f>
        <v>0</v>
      </c>
      <c r="K28" s="21">
        <f>SUM(K10:K27)</f>
        <v>0</v>
      </c>
      <c r="L28" s="1"/>
      <c r="N28" s="79">
        <v>22</v>
      </c>
      <c r="O28" s="69"/>
      <c r="P28" s="69"/>
      <c r="Q28" s="70" t="str">
        <f t="shared" si="1"/>
        <v/>
      </c>
      <c r="R28" s="80"/>
      <c r="S28" s="348"/>
      <c r="T28" s="346">
        <f>係数１!D$49</f>
        <v>8640</v>
      </c>
      <c r="U28" s="73" t="str">
        <f t="shared" si="5"/>
        <v/>
      </c>
      <c r="V28" s="73" t="str">
        <f t="shared" si="6"/>
        <v/>
      </c>
      <c r="W28" s="74" t="str">
        <f t="array" aca="1" ref="W28" ca="1">IF(O28="","",IF(ISNUMBER(AA28),INDIRECT($BG$6&amp;AA28),IF(AA28="a",Q28,IF(AA28="b",INDIRECT($BG$6&amp;AB28),IF(AA28="c",R28,"")))))</f>
        <v/>
      </c>
      <c r="X28" s="75"/>
      <c r="Y28" s="73" t="str">
        <f t="shared" si="7"/>
        <v/>
      </c>
      <c r="Z28" s="76" t="str">
        <f t="shared" ca="1" si="2"/>
        <v/>
      </c>
      <c r="AA28" s="76" t="str">
        <f t="shared" ca="1" si="8"/>
        <v/>
      </c>
      <c r="AB28" s="76" t="str">
        <f t="shared" ca="1" si="9"/>
        <v/>
      </c>
      <c r="AC28" s="76">
        <f t="shared" ca="1" si="10"/>
        <v>0</v>
      </c>
      <c r="AD28" s="76">
        <f t="shared" si="11"/>
        <v>0</v>
      </c>
      <c r="AE28" s="76" t="str">
        <f t="shared" si="3"/>
        <v/>
      </c>
      <c r="AF28" s="77" t="str">
        <f t="shared" si="4"/>
        <v/>
      </c>
      <c r="AH28" s="528"/>
      <c r="AI28" s="103" t="s">
        <v>612</v>
      </c>
      <c r="AJ28" s="104"/>
      <c r="AK28" s="272" t="s">
        <v>2321</v>
      </c>
      <c r="AL28" s="21" t="str">
        <f t="shared" si="14"/>
        <v/>
      </c>
      <c r="AM28" s="97" t="str">
        <f t="shared" si="15"/>
        <v/>
      </c>
      <c r="AN28" s="98">
        <f>係数１!D66</f>
        <v>21.2</v>
      </c>
      <c r="AO28" s="99">
        <f>係数１!F66</f>
        <v>0</v>
      </c>
      <c r="AP28" s="99" t="str">
        <f>係数１!G66</f>
        <v>ｔ－C/GJ</v>
      </c>
      <c r="AQ28" s="22">
        <v>0.8</v>
      </c>
      <c r="AR28" s="101" t="str">
        <f t="shared" si="16"/>
        <v/>
      </c>
      <c r="AU28" s="52" t="str">
        <f>IF(参照!A28="","",参照!A28)</f>
        <v>A0011</v>
      </c>
      <c r="AV28" s="52" t="str">
        <f>IF(参照!B28="","",参照!B28)</f>
        <v>須賀川瓦斯(株)</v>
      </c>
      <c r="AW28" s="52">
        <f>IF(参照!C28="","",参照!C28)</f>
        <v>4.3100000000000001E-4</v>
      </c>
      <c r="AX28" s="52" t="str">
        <f>IF(参照!D28="","",参照!D28)</f>
        <v>メニューA</v>
      </c>
      <c r="AY28" s="52">
        <f>IF(参照!E28="","",参照!E28)</f>
        <v>0</v>
      </c>
      <c r="AZ28" s="52" t="str">
        <f>IF(参照!F28="","",参照!F28)</f>
        <v>須賀川瓦斯(株)</v>
      </c>
      <c r="BA28" s="52" t="str">
        <f>IF(参照!G28="","",参照!G28)</f>
        <v>須賀川瓦斯(株)_メニューA</v>
      </c>
      <c r="BB28" s="52">
        <f t="shared" si="0"/>
        <v>0</v>
      </c>
      <c r="BD28" s="52" t="str">
        <f>IF(参照!L28="","",参照!L28)</f>
        <v>ＪＰエネルギー(株)</v>
      </c>
    </row>
    <row r="29" spans="1:56" ht="12.75" customHeight="1">
      <c r="A29" s="1"/>
      <c r="B29" s="1"/>
      <c r="C29" s="496"/>
      <c r="D29" s="456" t="s">
        <v>136</v>
      </c>
      <c r="E29" s="456"/>
      <c r="F29" s="456"/>
      <c r="G29" s="456"/>
      <c r="H29" s="546"/>
      <c r="I29" s="546"/>
      <c r="J29" s="546"/>
      <c r="K29" s="546"/>
      <c r="L29" s="1"/>
      <c r="N29" s="79">
        <v>23</v>
      </c>
      <c r="O29" s="69"/>
      <c r="P29" s="69"/>
      <c r="Q29" s="70" t="str">
        <f t="shared" si="1"/>
        <v/>
      </c>
      <c r="R29" s="80"/>
      <c r="S29" s="348"/>
      <c r="T29" s="346">
        <f>係数１!D$49</f>
        <v>8640</v>
      </c>
      <c r="U29" s="73" t="str">
        <f t="shared" si="5"/>
        <v/>
      </c>
      <c r="V29" s="73" t="str">
        <f t="shared" si="6"/>
        <v/>
      </c>
      <c r="W29" s="74" t="str">
        <f t="array" aca="1" ref="W29" ca="1">IF(O29="","",IF(ISNUMBER(AA29),INDIRECT($BG$6&amp;AA29),IF(AA29="a",Q29,IF(AA29="b",INDIRECT($BG$6&amp;AB29),IF(AA29="c",R29,"")))))</f>
        <v/>
      </c>
      <c r="X29" s="75"/>
      <c r="Y29" s="73" t="str">
        <f t="shared" si="7"/>
        <v/>
      </c>
      <c r="Z29" s="76" t="str">
        <f t="shared" ca="1" si="2"/>
        <v/>
      </c>
      <c r="AA29" s="76" t="str">
        <f t="shared" ca="1" si="8"/>
        <v/>
      </c>
      <c r="AB29" s="76" t="str">
        <f t="shared" ca="1" si="9"/>
        <v/>
      </c>
      <c r="AC29" s="76">
        <f t="shared" ca="1" si="10"/>
        <v>0</v>
      </c>
      <c r="AD29" s="76">
        <f t="shared" si="11"/>
        <v>0</v>
      </c>
      <c r="AE29" s="76" t="str">
        <f t="shared" si="3"/>
        <v/>
      </c>
      <c r="AF29" s="77" t="str">
        <f t="shared" si="4"/>
        <v/>
      </c>
      <c r="AH29" s="528"/>
      <c r="AI29" s="103" t="s">
        <v>613</v>
      </c>
      <c r="AJ29" s="104"/>
      <c r="AK29" s="272" t="s">
        <v>2319</v>
      </c>
      <c r="AL29" s="21" t="str">
        <f t="shared" si="14"/>
        <v/>
      </c>
      <c r="AM29" s="97" t="str">
        <f t="shared" si="15"/>
        <v/>
      </c>
      <c r="AN29" s="98">
        <f>係数１!D67</f>
        <v>17.100000000000001</v>
      </c>
      <c r="AO29" s="99">
        <f>係数１!F67</f>
        <v>0</v>
      </c>
      <c r="AP29" s="99" t="str">
        <f>係数１!G67</f>
        <v>ｔ－C/GJ</v>
      </c>
      <c r="AQ29" s="22">
        <v>0.8</v>
      </c>
      <c r="AR29" s="101" t="str">
        <f t="shared" si="16"/>
        <v/>
      </c>
      <c r="AU29" s="52" t="str">
        <f>IF(参照!A29="","",参照!A29)</f>
        <v/>
      </c>
      <c r="AV29" s="52" t="str">
        <f>IF(参照!B29="","",参照!B29)</f>
        <v/>
      </c>
      <c r="AW29" s="52" t="str">
        <f>IF(参照!C29="","",参照!C29)</f>
        <v/>
      </c>
      <c r="AX29" s="52" t="str">
        <f>IF(参照!D29="","",参照!D29)</f>
        <v>メニューB(残差)</v>
      </c>
      <c r="AY29" s="52">
        <f>IF(参照!E29="","",参照!E29)</f>
        <v>4.28E-4</v>
      </c>
      <c r="AZ29" s="52" t="str">
        <f>IF(参照!F29="","",参照!F29)</f>
        <v>須賀川瓦斯(株)</v>
      </c>
      <c r="BA29" s="52" t="str">
        <f>IF(参照!G29="","",参照!G29)</f>
        <v>須賀川瓦斯(株)_メニューB(残差)</v>
      </c>
      <c r="BB29" s="52">
        <f t="shared" si="0"/>
        <v>0.42799999999999999</v>
      </c>
      <c r="BD29" s="52" t="str">
        <f>IF(参照!L29="","",参照!L29)</f>
        <v>ＪＲＥトレーディング(株)</v>
      </c>
    </row>
    <row r="30" spans="1:56" ht="12.75" customHeight="1" thickBot="1">
      <c r="A30" s="1"/>
      <c r="B30" s="1"/>
      <c r="C30" s="547"/>
      <c r="D30" s="452" t="s">
        <v>12</v>
      </c>
      <c r="E30" s="452"/>
      <c r="F30" s="452"/>
      <c r="G30" s="452"/>
      <c r="H30" s="112" t="s">
        <v>19</v>
      </c>
      <c r="I30" s="24"/>
      <c r="J30" s="112" t="s">
        <v>14</v>
      </c>
      <c r="K30" s="112" t="s">
        <v>14</v>
      </c>
      <c r="L30" s="1"/>
      <c r="N30" s="79">
        <v>24</v>
      </c>
      <c r="O30" s="69"/>
      <c r="P30" s="69"/>
      <c r="Q30" s="70" t="str">
        <f t="shared" si="1"/>
        <v/>
      </c>
      <c r="R30" s="80"/>
      <c r="S30" s="348"/>
      <c r="T30" s="346">
        <f>係数１!D$49</f>
        <v>8640</v>
      </c>
      <c r="U30" s="73" t="str">
        <f t="shared" si="5"/>
        <v/>
      </c>
      <c r="V30" s="73" t="str">
        <f t="shared" si="6"/>
        <v/>
      </c>
      <c r="W30" s="74" t="str">
        <f t="array" aca="1" ref="W30" ca="1">IF(O30="","",IF(ISNUMBER(AA30),INDIRECT($BG$6&amp;AA30),IF(AA30="a",Q30,IF(AA30="b",INDIRECT($BG$6&amp;AB30),IF(AA30="c",R30,"")))))</f>
        <v/>
      </c>
      <c r="X30" s="75"/>
      <c r="Y30" s="73" t="str">
        <f t="shared" si="7"/>
        <v/>
      </c>
      <c r="Z30" s="76" t="str">
        <f t="shared" ca="1" si="2"/>
        <v/>
      </c>
      <c r="AA30" s="76" t="str">
        <f t="shared" ca="1" si="8"/>
        <v/>
      </c>
      <c r="AB30" s="76" t="str">
        <f t="shared" ca="1" si="9"/>
        <v/>
      </c>
      <c r="AC30" s="76">
        <f t="shared" ca="1" si="10"/>
        <v>0</v>
      </c>
      <c r="AD30" s="76">
        <f t="shared" si="11"/>
        <v>0</v>
      </c>
      <c r="AE30" s="76" t="str">
        <f t="shared" si="3"/>
        <v/>
      </c>
      <c r="AF30" s="77" t="str">
        <f t="shared" si="4"/>
        <v/>
      </c>
      <c r="AH30" s="528"/>
      <c r="AI30" s="103" t="s">
        <v>614</v>
      </c>
      <c r="AJ30" s="104"/>
      <c r="AK30" s="272" t="s">
        <v>2319</v>
      </c>
      <c r="AL30" s="21" t="str">
        <f t="shared" si="14"/>
        <v/>
      </c>
      <c r="AM30" s="97" t="str">
        <f t="shared" si="15"/>
        <v/>
      </c>
      <c r="AN30" s="98">
        <f>係数１!D68</f>
        <v>142</v>
      </c>
      <c r="AO30" s="99">
        <f>係数１!F68</f>
        <v>0</v>
      </c>
      <c r="AP30" s="99" t="str">
        <f>係数１!G68</f>
        <v>ｔ－C/GJ</v>
      </c>
      <c r="AQ30" s="22">
        <v>0.8</v>
      </c>
      <c r="AR30" s="101" t="str">
        <f t="shared" si="16"/>
        <v/>
      </c>
      <c r="AU30" s="52" t="str">
        <f>IF(参照!A30="","",参照!A30)</f>
        <v/>
      </c>
      <c r="AV30" s="52" t="str">
        <f>IF(参照!B30="","",参照!B30)</f>
        <v/>
      </c>
      <c r="AW30" s="52" t="str">
        <f>IF(参照!C30="","",参照!C30)</f>
        <v/>
      </c>
      <c r="AX30" s="52" t="str">
        <f>IF(参照!D30="","",参照!D30)</f>
        <v>(参考値)事業者全体</v>
      </c>
      <c r="AY30" s="52">
        <f>IF(参照!E30="","",参照!E30)</f>
        <v>4.2499999999999998E-4</v>
      </c>
      <c r="AZ30" s="52" t="str">
        <f>IF(参照!F30="","",参照!F30)</f>
        <v>須賀川瓦斯(株)</v>
      </c>
      <c r="BA30" s="52" t="str">
        <f>IF(参照!G30="","",参照!G30)</f>
        <v>須賀川瓦斯(株)_(参考値)事業者全体</v>
      </c>
      <c r="BB30" s="52">
        <f t="shared" si="0"/>
        <v>0.42499999999999999</v>
      </c>
      <c r="BD30" s="52" t="str">
        <f>IF(参照!L30="","",参照!L30)</f>
        <v>ＪＲ西日本住宅サービス(株)</v>
      </c>
    </row>
    <row r="31" spans="1:56" ht="19.5" customHeight="1" thickTop="1">
      <c r="A31" s="1"/>
      <c r="B31" s="1"/>
      <c r="C31" s="468" t="s">
        <v>1</v>
      </c>
      <c r="D31" s="455" t="s">
        <v>16</v>
      </c>
      <c r="E31" s="455"/>
      <c r="F31" s="455"/>
      <c r="G31" s="455"/>
      <c r="H31" s="111" t="s">
        <v>6</v>
      </c>
      <c r="I31" s="111" t="s">
        <v>21</v>
      </c>
      <c r="J31" s="113" t="s">
        <v>488</v>
      </c>
      <c r="K31" s="114" t="s">
        <v>498</v>
      </c>
      <c r="L31" s="1"/>
      <c r="N31" s="79">
        <v>25</v>
      </c>
      <c r="O31" s="69"/>
      <c r="P31" s="69"/>
      <c r="Q31" s="70" t="str">
        <f t="shared" si="1"/>
        <v/>
      </c>
      <c r="R31" s="80"/>
      <c r="S31" s="348"/>
      <c r="T31" s="346">
        <f>係数１!D$49</f>
        <v>8640</v>
      </c>
      <c r="U31" s="73" t="str">
        <f t="shared" si="5"/>
        <v/>
      </c>
      <c r="V31" s="73" t="str">
        <f t="shared" si="6"/>
        <v/>
      </c>
      <c r="W31" s="74" t="str">
        <f t="array" aca="1" ref="W31" ca="1">IF(O31="","",IF(ISNUMBER(AA31),INDIRECT($BG$6&amp;AA31),IF(AA31="a",Q31,IF(AA31="b",INDIRECT($BG$6&amp;AB31),IF(AA31="c",R31,"")))))</f>
        <v/>
      </c>
      <c r="X31" s="75"/>
      <c r="Y31" s="73" t="str">
        <f t="shared" si="7"/>
        <v/>
      </c>
      <c r="Z31" s="76" t="str">
        <f t="shared" ca="1" si="2"/>
        <v/>
      </c>
      <c r="AA31" s="76" t="str">
        <f t="shared" ca="1" si="8"/>
        <v/>
      </c>
      <c r="AB31" s="76" t="str">
        <f t="shared" ca="1" si="9"/>
        <v/>
      </c>
      <c r="AC31" s="76">
        <f t="shared" ca="1" si="10"/>
        <v>0</v>
      </c>
      <c r="AD31" s="76">
        <f t="shared" si="11"/>
        <v>0</v>
      </c>
      <c r="AE31" s="76" t="str">
        <f t="shared" si="3"/>
        <v/>
      </c>
      <c r="AF31" s="77" t="str">
        <f t="shared" si="4"/>
        <v/>
      </c>
      <c r="AH31" s="529"/>
      <c r="AI31" s="103" t="s">
        <v>615</v>
      </c>
      <c r="AJ31" s="104"/>
      <c r="AK31" s="272" t="s">
        <v>2319</v>
      </c>
      <c r="AL31" s="21" t="str">
        <f t="shared" si="14"/>
        <v/>
      </c>
      <c r="AM31" s="97" t="str">
        <f t="shared" si="15"/>
        <v/>
      </c>
      <c r="AN31" s="98">
        <f>係数１!D69</f>
        <v>22.5</v>
      </c>
      <c r="AO31" s="99">
        <f>係数１!F69</f>
        <v>0</v>
      </c>
      <c r="AP31" s="99" t="str">
        <f>係数１!G69</f>
        <v>ｔ－C/GJ</v>
      </c>
      <c r="AQ31" s="22">
        <v>0.8</v>
      </c>
      <c r="AR31" s="101" t="str">
        <f t="shared" si="16"/>
        <v/>
      </c>
      <c r="AU31" s="52" t="str">
        <f>IF(参照!A31="","",参照!A31)</f>
        <v>A0012</v>
      </c>
      <c r="AV31" s="52" t="str">
        <f>IF(参照!B31="","",参照!B31)</f>
        <v>出光興産(株)</v>
      </c>
      <c r="AW31" s="52">
        <f>IF(参照!C31="","",参照!C31)</f>
        <v>4.5100000000000001E-4</v>
      </c>
      <c r="AX31" s="52" t="str">
        <f>IF(参照!D31="","",参照!D31)</f>
        <v>メニューA</v>
      </c>
      <c r="AY31" s="52">
        <f>IF(参照!E31="","",参照!E31)</f>
        <v>0</v>
      </c>
      <c r="AZ31" s="52" t="str">
        <f>IF(参照!F31="","",参照!F31)</f>
        <v>出光興産(株)</v>
      </c>
      <c r="BA31" s="52" t="str">
        <f>IF(参照!G31="","",参照!G31)</f>
        <v>出光興産(株)_メニューA</v>
      </c>
      <c r="BB31" s="52">
        <f t="shared" si="0"/>
        <v>0</v>
      </c>
      <c r="BD31" s="52" t="str">
        <f>IF(参照!L31="","",参照!L31)</f>
        <v>(株)ＪＴＢコミュニケーションデザイン</v>
      </c>
    </row>
    <row r="32" spans="1:56" ht="12.75" customHeight="1">
      <c r="A32" s="1"/>
      <c r="B32" s="1"/>
      <c r="C32" s="466"/>
      <c r="D32" s="456" t="s">
        <v>51</v>
      </c>
      <c r="E32" s="456"/>
      <c r="F32" s="456"/>
      <c r="G32" s="456"/>
      <c r="H32" s="82" t="s">
        <v>26</v>
      </c>
      <c r="I32" s="22"/>
      <c r="J32" s="21" t="str">
        <f>IF($I32="","",$I32*係数１!$D$8*0.0258)</f>
        <v/>
      </c>
      <c r="K32" s="21" t="str">
        <f>IF($I32="","",$I32*係数１!$D$8*係数１!$F$8*44/12)</f>
        <v/>
      </c>
      <c r="L32" s="1"/>
      <c r="N32" s="79">
        <v>26</v>
      </c>
      <c r="O32" s="69"/>
      <c r="P32" s="69"/>
      <c r="Q32" s="70" t="str">
        <f t="shared" si="1"/>
        <v/>
      </c>
      <c r="R32" s="80"/>
      <c r="S32" s="348"/>
      <c r="T32" s="346">
        <f>係数１!D$49</f>
        <v>8640</v>
      </c>
      <c r="U32" s="73" t="str">
        <f t="shared" si="5"/>
        <v/>
      </c>
      <c r="V32" s="73" t="str">
        <f t="shared" si="6"/>
        <v/>
      </c>
      <c r="W32" s="74" t="str">
        <f t="array" aca="1" ref="W32" ca="1">IF(O32="","",IF(ISNUMBER(AA32),INDIRECT($BG$6&amp;AA32),IF(AA32="a",Q32,IF(AA32="b",INDIRECT($BG$6&amp;AB32),IF(AA32="c",R32,"")))))</f>
        <v/>
      </c>
      <c r="X32" s="75"/>
      <c r="Y32" s="73" t="str">
        <f t="shared" si="7"/>
        <v/>
      </c>
      <c r="Z32" s="76" t="str">
        <f t="shared" ca="1" si="2"/>
        <v/>
      </c>
      <c r="AA32" s="76" t="str">
        <f t="shared" ca="1" si="8"/>
        <v/>
      </c>
      <c r="AB32" s="76" t="str">
        <f t="shared" ca="1" si="9"/>
        <v/>
      </c>
      <c r="AC32" s="76">
        <f t="shared" ca="1" si="10"/>
        <v>0</v>
      </c>
      <c r="AD32" s="76">
        <f t="shared" si="11"/>
        <v>0</v>
      </c>
      <c r="AE32" s="76" t="str">
        <f t="shared" si="3"/>
        <v/>
      </c>
      <c r="AF32" s="77" t="str">
        <f t="shared" si="4"/>
        <v/>
      </c>
      <c r="AH32" s="553" t="s">
        <v>616</v>
      </c>
      <c r="AI32" s="103" t="s">
        <v>617</v>
      </c>
      <c r="AJ32" s="104"/>
      <c r="AK32" s="271" t="s">
        <v>600</v>
      </c>
      <c r="AL32" s="21" t="str">
        <f t="shared" si="14"/>
        <v/>
      </c>
      <c r="AM32" s="97" t="str">
        <f t="shared" si="15"/>
        <v/>
      </c>
      <c r="AN32" s="98">
        <f>係数１!D70</f>
        <v>1</v>
      </c>
      <c r="AO32" s="99">
        <f>係数１!F70</f>
        <v>0</v>
      </c>
      <c r="AP32" s="99" t="str">
        <f>係数１!G70</f>
        <v>ｔ－C/GJ</v>
      </c>
      <c r="AQ32" s="22">
        <v>1</v>
      </c>
      <c r="AR32" s="101" t="str">
        <f t="shared" si="16"/>
        <v/>
      </c>
      <c r="AU32" s="52" t="str">
        <f>IF(参照!A32="","",参照!A32)</f>
        <v/>
      </c>
      <c r="AV32" s="52" t="str">
        <f>IF(参照!B32="","",参照!B32)</f>
        <v/>
      </c>
      <c r="AW32" s="52" t="str">
        <f>IF(参照!C32="","",参照!C32)</f>
        <v/>
      </c>
      <c r="AX32" s="52" t="str">
        <f>IF(参照!D32="","",参照!D32)</f>
        <v>メニューB</v>
      </c>
      <c r="AY32" s="52">
        <f>IF(参照!E32="","",参照!E32)</f>
        <v>2.0000000000000001E-4</v>
      </c>
      <c r="AZ32" s="52" t="str">
        <f>IF(参照!F32="","",参照!F32)</f>
        <v>出光興産(株)</v>
      </c>
      <c r="BA32" s="52" t="str">
        <f>IF(参照!G32="","",参照!G32)</f>
        <v>出光興産(株)_メニューB</v>
      </c>
      <c r="BB32" s="52">
        <f t="shared" si="0"/>
        <v>0.2</v>
      </c>
      <c r="BD32" s="52" t="str">
        <f>IF(参照!L32="","",参照!L32)</f>
        <v>(株)ｋａｒｃｈ</v>
      </c>
    </row>
    <row r="33" spans="1:56" ht="12.75" customHeight="1">
      <c r="A33" s="1"/>
      <c r="B33" s="1"/>
      <c r="C33" s="466"/>
      <c r="D33" s="456" t="s">
        <v>28</v>
      </c>
      <c r="E33" s="456"/>
      <c r="F33" s="456"/>
      <c r="G33" s="456"/>
      <c r="H33" s="82" t="s">
        <v>26</v>
      </c>
      <c r="I33" s="22"/>
      <c r="J33" s="21" t="str">
        <f>IF($I33="","",$I33*係数１!$D$12*0.0258)</f>
        <v/>
      </c>
      <c r="K33" s="21" t="str">
        <f>IF($I33="","",$I33*係数１!$D$12*係数１!$F$12*44/12)</f>
        <v/>
      </c>
      <c r="L33" s="1"/>
      <c r="N33" s="79">
        <v>27</v>
      </c>
      <c r="O33" s="69"/>
      <c r="P33" s="69"/>
      <c r="Q33" s="70" t="str">
        <f t="shared" si="1"/>
        <v/>
      </c>
      <c r="R33" s="80"/>
      <c r="S33" s="348"/>
      <c r="T33" s="346">
        <f>係数１!D$49</f>
        <v>8640</v>
      </c>
      <c r="U33" s="73" t="str">
        <f t="shared" si="5"/>
        <v/>
      </c>
      <c r="V33" s="73" t="str">
        <f t="shared" si="6"/>
        <v/>
      </c>
      <c r="W33" s="74" t="str">
        <f t="array" aca="1" ref="W33" ca="1">IF(O33="","",IF(ISNUMBER(AA33),INDIRECT($BG$6&amp;AA33),IF(AA33="a",Q33,IF(AA33="b",INDIRECT($BG$6&amp;AB33),IF(AA33="c",R33,"")))))</f>
        <v/>
      </c>
      <c r="X33" s="75"/>
      <c r="Y33" s="73" t="str">
        <f t="shared" si="7"/>
        <v/>
      </c>
      <c r="Z33" s="76" t="str">
        <f t="shared" ca="1" si="2"/>
        <v/>
      </c>
      <c r="AA33" s="76" t="str">
        <f t="shared" ca="1" si="8"/>
        <v/>
      </c>
      <c r="AB33" s="76" t="str">
        <f t="shared" ca="1" si="9"/>
        <v/>
      </c>
      <c r="AC33" s="76">
        <f t="shared" ca="1" si="10"/>
        <v>0</v>
      </c>
      <c r="AD33" s="76">
        <f t="shared" si="11"/>
        <v>0</v>
      </c>
      <c r="AE33" s="76" t="str">
        <f t="shared" si="3"/>
        <v/>
      </c>
      <c r="AF33" s="77" t="str">
        <f t="shared" si="4"/>
        <v/>
      </c>
      <c r="AH33" s="528"/>
      <c r="AI33" s="103" t="s">
        <v>618</v>
      </c>
      <c r="AJ33" s="104"/>
      <c r="AK33" s="271" t="s">
        <v>600</v>
      </c>
      <c r="AL33" s="21" t="str">
        <f t="shared" si="14"/>
        <v/>
      </c>
      <c r="AM33" s="97" t="str">
        <f t="shared" si="15"/>
        <v/>
      </c>
      <c r="AN33" s="98">
        <f>係数１!D71</f>
        <v>1</v>
      </c>
      <c r="AO33" s="99">
        <f>係数１!F71</f>
        <v>0</v>
      </c>
      <c r="AP33" s="99" t="str">
        <f>係数１!G71</f>
        <v>ｔ－C/GJ</v>
      </c>
      <c r="AQ33" s="22">
        <v>1</v>
      </c>
      <c r="AR33" s="101" t="str">
        <f t="shared" si="16"/>
        <v/>
      </c>
      <c r="AU33" s="52" t="str">
        <f>IF(参照!A33="","",参照!A33)</f>
        <v/>
      </c>
      <c r="AV33" s="52" t="str">
        <f>IF(参照!B33="","",参照!B33)</f>
        <v/>
      </c>
      <c r="AW33" s="52" t="str">
        <f>IF(参照!C33="","",参照!C33)</f>
        <v/>
      </c>
      <c r="AX33" s="52" t="str">
        <f>IF(参照!D33="","",参照!D33)</f>
        <v>メニューC(残差)</v>
      </c>
      <c r="AY33" s="52">
        <f>IF(参照!E33="","",参照!E33)</f>
        <v>5.2099999999999998E-4</v>
      </c>
      <c r="AZ33" s="52" t="str">
        <f>IF(参照!F33="","",参照!F33)</f>
        <v>出光興産(株)</v>
      </c>
      <c r="BA33" s="52" t="str">
        <f>IF(参照!G33="","",参照!G33)</f>
        <v>出光興産(株)_メニューC(残差)</v>
      </c>
      <c r="BB33" s="52">
        <f t="shared" si="0"/>
        <v>0.52100000000000002</v>
      </c>
      <c r="BD33" s="52" t="str">
        <f>IF(参照!L33="","",参照!L33)</f>
        <v>ＫＢＮ(株)</v>
      </c>
    </row>
    <row r="34" spans="1:56" ht="12.75" customHeight="1">
      <c r="A34" s="1"/>
      <c r="B34" s="1"/>
      <c r="C34" s="466"/>
      <c r="D34" s="456" t="s">
        <v>50</v>
      </c>
      <c r="E34" s="456"/>
      <c r="F34" s="456"/>
      <c r="G34" s="456"/>
      <c r="H34" s="20" t="s">
        <v>33</v>
      </c>
      <c r="I34" s="22"/>
      <c r="J34" s="21" t="str">
        <f>IF($I34="","",$I34*係数１!$D$18*0.0258)</f>
        <v/>
      </c>
      <c r="K34" s="21" t="str">
        <f>IF($I34="","",$I34*係数１!$D$18*係数１!$F$18*44/12)</f>
        <v/>
      </c>
      <c r="L34" s="1"/>
      <c r="N34" s="79">
        <v>28</v>
      </c>
      <c r="O34" s="69"/>
      <c r="P34" s="69"/>
      <c r="Q34" s="70" t="str">
        <f t="shared" si="1"/>
        <v/>
      </c>
      <c r="R34" s="80"/>
      <c r="S34" s="348"/>
      <c r="T34" s="346">
        <f>係数１!D$49</f>
        <v>8640</v>
      </c>
      <c r="U34" s="73" t="str">
        <f t="shared" si="5"/>
        <v/>
      </c>
      <c r="V34" s="73" t="str">
        <f t="shared" si="6"/>
        <v/>
      </c>
      <c r="W34" s="74" t="str">
        <f t="array" aca="1" ref="W34" ca="1">IF(O34="","",IF(ISNUMBER(AA34),INDIRECT($BG$6&amp;AA34),IF(AA34="a",Q34,IF(AA34="b",INDIRECT($BG$6&amp;AB34),IF(AA34="c",R34,"")))))</f>
        <v/>
      </c>
      <c r="X34" s="75"/>
      <c r="Y34" s="73" t="str">
        <f t="shared" si="7"/>
        <v/>
      </c>
      <c r="Z34" s="76" t="str">
        <f t="shared" ca="1" si="2"/>
        <v/>
      </c>
      <c r="AA34" s="76" t="str">
        <f t="shared" ca="1" si="8"/>
        <v/>
      </c>
      <c r="AB34" s="76" t="str">
        <f t="shared" ca="1" si="9"/>
        <v/>
      </c>
      <c r="AC34" s="76">
        <f t="shared" ca="1" si="10"/>
        <v>0</v>
      </c>
      <c r="AD34" s="76">
        <f t="shared" si="11"/>
        <v>0</v>
      </c>
      <c r="AE34" s="76" t="str">
        <f t="shared" si="3"/>
        <v/>
      </c>
      <c r="AF34" s="77" t="str">
        <f t="shared" si="4"/>
        <v/>
      </c>
      <c r="AH34" s="553" t="s">
        <v>506</v>
      </c>
      <c r="AI34" s="103" t="s">
        <v>619</v>
      </c>
      <c r="AJ34" s="104"/>
      <c r="AK34" s="271" t="s">
        <v>2322</v>
      </c>
      <c r="AL34" s="21" t="str">
        <f>IF(AJ34="","",AJ34/1000*AN34*0.0258)</f>
        <v/>
      </c>
      <c r="AM34" s="97" t="str">
        <f>IF(AJ34="","",AJ34/1000*AO34)</f>
        <v/>
      </c>
      <c r="AN34" s="115">
        <f>係数１!D72</f>
        <v>3600</v>
      </c>
      <c r="AO34" s="99">
        <f>係数１!F72</f>
        <v>0</v>
      </c>
      <c r="AP34" s="99" t="str">
        <f>係数１!G72</f>
        <v>ｔ－CO2/千kWh</v>
      </c>
      <c r="AQ34" s="22">
        <v>1</v>
      </c>
      <c r="AR34" s="101" t="str">
        <f t="shared" si="16"/>
        <v/>
      </c>
      <c r="AU34" s="52" t="str">
        <f>IF(参照!A34="","",参照!A34)</f>
        <v/>
      </c>
      <c r="AV34" s="52" t="str">
        <f>IF(参照!B34="","",参照!B34)</f>
        <v/>
      </c>
      <c r="AW34" s="52" t="str">
        <f>IF(参照!C34="","",参照!C34)</f>
        <v/>
      </c>
      <c r="AX34" s="52" t="str">
        <f>IF(参照!D34="","",参照!D34)</f>
        <v>(参考値)事業者全体</v>
      </c>
      <c r="AY34" s="52">
        <f>IF(参照!E34="","",参照!E34)</f>
        <v>5.4000000000000001E-4</v>
      </c>
      <c r="AZ34" s="52" t="str">
        <f>IF(参照!F34="","",参照!F34)</f>
        <v>出光興産(株)</v>
      </c>
      <c r="BA34" s="52" t="str">
        <f>IF(参照!G34="","",参照!G34)</f>
        <v>出光興産(株)_(参考値)事業者全体</v>
      </c>
      <c r="BB34" s="52">
        <f t="shared" si="0"/>
        <v>0.54</v>
      </c>
      <c r="BD34" s="52" t="str">
        <f>IF(参照!L34="","",参照!L34)</f>
        <v>(株)Ｋｅｎｅｓエネルギーサービス</v>
      </c>
    </row>
    <row r="35" spans="1:56" ht="12.75" customHeight="1">
      <c r="A35" s="1"/>
      <c r="B35" s="1"/>
      <c r="C35" s="466"/>
      <c r="D35" s="456" t="s">
        <v>49</v>
      </c>
      <c r="E35" s="456"/>
      <c r="F35" s="456"/>
      <c r="G35" s="456"/>
      <c r="H35" s="20" t="s">
        <v>33</v>
      </c>
      <c r="I35" s="22"/>
      <c r="J35" s="21" t="str">
        <f>IF($I35="","",$I35*係数１!$D$20*0.0258)</f>
        <v/>
      </c>
      <c r="K35" s="21" t="str">
        <f>IF($I35="","",$I35*係数１!$D$20*係数１!$F$20*44/12)</f>
        <v/>
      </c>
      <c r="L35" s="1"/>
      <c r="N35" s="79">
        <v>29</v>
      </c>
      <c r="O35" s="69"/>
      <c r="P35" s="69"/>
      <c r="Q35" s="70" t="str">
        <f t="shared" si="1"/>
        <v/>
      </c>
      <c r="R35" s="80"/>
      <c r="S35" s="348"/>
      <c r="T35" s="346">
        <f>係数１!D$49</f>
        <v>8640</v>
      </c>
      <c r="U35" s="73" t="str">
        <f t="shared" si="5"/>
        <v/>
      </c>
      <c r="V35" s="73" t="str">
        <f t="shared" si="6"/>
        <v/>
      </c>
      <c r="W35" s="74" t="str">
        <f t="array" aca="1" ref="W35" ca="1">IF(O35="","",IF(ISNUMBER(AA35),INDIRECT($BG$6&amp;AA35),IF(AA35="a",Q35,IF(AA35="b",INDIRECT($BG$6&amp;AB35),IF(AA35="c",R35,"")))))</f>
        <v/>
      </c>
      <c r="X35" s="75"/>
      <c r="Y35" s="73" t="str">
        <f t="shared" si="7"/>
        <v/>
      </c>
      <c r="Z35" s="76" t="str">
        <f t="shared" ca="1" si="2"/>
        <v/>
      </c>
      <c r="AA35" s="76" t="str">
        <f t="shared" ca="1" si="8"/>
        <v/>
      </c>
      <c r="AB35" s="76" t="str">
        <f t="shared" ca="1" si="9"/>
        <v/>
      </c>
      <c r="AC35" s="76">
        <f t="shared" ca="1" si="10"/>
        <v>0</v>
      </c>
      <c r="AD35" s="76">
        <f t="shared" si="11"/>
        <v>0</v>
      </c>
      <c r="AE35" s="76" t="str">
        <f t="shared" si="3"/>
        <v/>
      </c>
      <c r="AF35" s="77" t="str">
        <f t="shared" si="4"/>
        <v/>
      </c>
      <c r="AH35" s="554"/>
      <c r="AI35" s="103" t="s">
        <v>620</v>
      </c>
      <c r="AJ35" s="104"/>
      <c r="AK35" s="271" t="s">
        <v>2322</v>
      </c>
      <c r="AL35" s="21" t="str">
        <f t="shared" ref="AL35:AL36" si="17">IF(AJ35="","",AJ35/1000*AN35*0.0258)</f>
        <v/>
      </c>
      <c r="AM35" s="97" t="str">
        <f t="shared" ref="AM35:AM36" si="18">IF(AJ35="","",AJ35/1000*AO35)</f>
        <v/>
      </c>
      <c r="AN35" s="115">
        <f>係数１!D73</f>
        <v>3600</v>
      </c>
      <c r="AO35" s="99">
        <f>係数１!F73</f>
        <v>0</v>
      </c>
      <c r="AP35" s="99" t="str">
        <f>係数１!G73</f>
        <v>ｔ－CO2/千kWh</v>
      </c>
      <c r="AQ35" s="22">
        <v>1</v>
      </c>
      <c r="AR35" s="101" t="str">
        <f t="shared" si="16"/>
        <v/>
      </c>
      <c r="AU35" s="52" t="str">
        <f>IF(参照!A35="","",参照!A35)</f>
        <v>A0013</v>
      </c>
      <c r="AV35" s="52" t="str">
        <f>IF(参照!B35="","",参照!B35)</f>
        <v>(株)オプテージ</v>
      </c>
      <c r="AW35" s="52">
        <f>IF(参照!C35="","",参照!C35)</f>
        <v>5.4699999999999996E-4</v>
      </c>
      <c r="AX35" s="52" t="str">
        <f>IF(参照!D35="","",参照!D35)</f>
        <v/>
      </c>
      <c r="AY35" s="52">
        <f>IF(参照!E35="","",参照!E35)</f>
        <v>5.0600000000000005E-4</v>
      </c>
      <c r="AZ35" s="52" t="str">
        <f>IF(参照!F35="","",参照!F35)</f>
        <v>(株)オプテージ</v>
      </c>
      <c r="BA35" s="52" t="str">
        <f>IF(参照!G35="","",参照!G35)</f>
        <v>(株)オプテージ_</v>
      </c>
      <c r="BB35" s="52">
        <f t="shared" si="0"/>
        <v>0.50600000000000001</v>
      </c>
      <c r="BD35" s="52" t="str">
        <f>IF(参照!L35="","",参照!L35)</f>
        <v>(株)ＬＥＮＥＴＳ</v>
      </c>
    </row>
    <row r="36" spans="1:56" ht="12.75" customHeight="1" thickBot="1">
      <c r="A36" s="1"/>
      <c r="B36" s="1"/>
      <c r="C36" s="466"/>
      <c r="D36" s="454" t="s">
        <v>48</v>
      </c>
      <c r="E36" s="454"/>
      <c r="F36" s="454"/>
      <c r="G36" s="454"/>
      <c r="H36" s="102" t="s">
        <v>18</v>
      </c>
      <c r="I36" s="23"/>
      <c r="J36" s="21" t="str">
        <f>IF($I36="","",$I36*係数１!$D$30*0.0258)</f>
        <v/>
      </c>
      <c r="K36" s="21" t="str">
        <f>IF($I36="","",$I36*係数１!$D$30*係数１!$F$30)</f>
        <v/>
      </c>
      <c r="L36" s="1"/>
      <c r="N36" s="85">
        <v>30</v>
      </c>
      <c r="O36" s="69"/>
      <c r="P36" s="69"/>
      <c r="Q36" s="70" t="str">
        <f t="shared" si="1"/>
        <v/>
      </c>
      <c r="R36" s="116"/>
      <c r="S36" s="117"/>
      <c r="T36" s="72">
        <f>係数１!D$49</f>
        <v>8640</v>
      </c>
      <c r="U36" s="73" t="str">
        <f t="shared" si="5"/>
        <v/>
      </c>
      <c r="V36" s="73" t="str">
        <f t="shared" si="6"/>
        <v/>
      </c>
      <c r="W36" s="74" t="str">
        <f t="array" aca="1" ref="W36" ca="1">IF(O36="","",IF(ISNUMBER(AA36),INDIRECT($BG$6&amp;AA36),IF(AA36="a",Q36,IF(AA36="b",INDIRECT($BG$6&amp;AB36),IF(AA36="c",R36,"")))))</f>
        <v/>
      </c>
      <c r="X36" s="75"/>
      <c r="Y36" s="73" t="str">
        <f t="shared" si="7"/>
        <v/>
      </c>
      <c r="Z36" s="76" t="str">
        <f t="shared" ca="1" si="2"/>
        <v/>
      </c>
      <c r="AA36" s="76" t="str">
        <f t="shared" ca="1" si="8"/>
        <v/>
      </c>
      <c r="AB36" s="76" t="str">
        <f t="shared" ca="1" si="9"/>
        <v/>
      </c>
      <c r="AC36" s="76">
        <f t="shared" ca="1" si="10"/>
        <v>0</v>
      </c>
      <c r="AD36" s="76">
        <f t="shared" si="11"/>
        <v>0</v>
      </c>
      <c r="AE36" s="76" t="str">
        <f t="shared" si="3"/>
        <v/>
      </c>
      <c r="AF36" s="77" t="str">
        <f t="shared" si="4"/>
        <v/>
      </c>
      <c r="AH36" s="554"/>
      <c r="AI36" s="118" t="s">
        <v>621</v>
      </c>
      <c r="AJ36" s="119"/>
      <c r="AK36" s="271" t="s">
        <v>2322</v>
      </c>
      <c r="AL36" s="120" t="str">
        <f t="shared" si="17"/>
        <v/>
      </c>
      <c r="AM36" s="97" t="str">
        <f t="shared" si="18"/>
        <v/>
      </c>
      <c r="AN36" s="121">
        <f>係数１!D74</f>
        <v>3600</v>
      </c>
      <c r="AO36" s="99">
        <f>係数１!F74</f>
        <v>0</v>
      </c>
      <c r="AP36" s="99" t="str">
        <f>係数１!G74</f>
        <v>ｔ－CO2/千kWh</v>
      </c>
      <c r="AQ36" s="23">
        <v>1</v>
      </c>
      <c r="AR36" s="101" t="str">
        <f t="shared" si="16"/>
        <v/>
      </c>
      <c r="AU36" s="52" t="str">
        <f>IF(参照!A36="","",参照!A36)</f>
        <v>A0014</v>
      </c>
      <c r="AV36" s="52" t="str">
        <f>IF(参照!B36="","",参照!B36)</f>
        <v>エネサーブ(株)</v>
      </c>
      <c r="AW36" s="52">
        <f>IF(参照!C36="","",参照!C36)</f>
        <v>4.3199999999999998E-4</v>
      </c>
      <c r="AX36" s="52" t="str">
        <f>IF(参照!D36="","",参照!D36)</f>
        <v>メニューA</v>
      </c>
      <c r="AY36" s="52">
        <f>IF(参照!E36="","",参照!E36)</f>
        <v>0</v>
      </c>
      <c r="AZ36" s="52" t="str">
        <f>IF(参照!F36="","",参照!F36)</f>
        <v>エネサーブ(株)</v>
      </c>
      <c r="BA36" s="52" t="str">
        <f>IF(参照!G36="","",参照!G36)</f>
        <v>エネサーブ(株)_メニューA</v>
      </c>
      <c r="BB36" s="52">
        <f t="shared" si="0"/>
        <v>0</v>
      </c>
      <c r="BD36" s="52" t="str">
        <f>IF(参照!L36="","",参照!L36)</f>
        <v>(株)Ｌｉｎｋ　Ｌｉｆｅ</v>
      </c>
    </row>
    <row r="37" spans="1:56" ht="16.5" customHeight="1" thickTop="1" thickBot="1">
      <c r="A37" s="1"/>
      <c r="B37" s="1"/>
      <c r="C37" s="466"/>
      <c r="D37" s="470" t="s">
        <v>59</v>
      </c>
      <c r="E37" s="478" t="s">
        <v>135</v>
      </c>
      <c r="F37" s="470" t="s">
        <v>60</v>
      </c>
      <c r="G37" s="105" t="s">
        <v>131</v>
      </c>
      <c r="H37" s="454" t="s">
        <v>19</v>
      </c>
      <c r="I37" s="548">
        <f>S47</f>
        <v>0</v>
      </c>
      <c r="J37" s="548">
        <f>U47</f>
        <v>0</v>
      </c>
      <c r="K37" s="548">
        <f>V47</f>
        <v>0</v>
      </c>
      <c r="L37" s="1"/>
      <c r="N37" s="510" t="s">
        <v>67</v>
      </c>
      <c r="O37" s="511"/>
      <c r="P37" s="511"/>
      <c r="Q37" s="511"/>
      <c r="R37" s="550"/>
      <c r="S37" s="122">
        <f>SUM(S7:S36)</f>
        <v>0</v>
      </c>
      <c r="T37" s="87"/>
      <c r="U37" s="123">
        <f>SUM(U7:U36)</f>
        <v>0</v>
      </c>
      <c r="V37" s="123">
        <f>SUM(V7:V36)</f>
        <v>0</v>
      </c>
      <c r="W37" s="124"/>
      <c r="X37" s="124"/>
      <c r="Y37" s="123">
        <f>SUM(Y7:Y36)</f>
        <v>0</v>
      </c>
      <c r="Z37" s="125">
        <f ca="1">SUM(Z7:Z36)</f>
        <v>0</v>
      </c>
      <c r="AA37" s="124"/>
      <c r="AB37" s="124"/>
      <c r="AC37" s="125">
        <f ca="1">SUM(AC7:AC36)</f>
        <v>0</v>
      </c>
      <c r="AD37" s="125">
        <f>SUM(AD7:AD36)</f>
        <v>0</v>
      </c>
      <c r="AE37" s="124"/>
      <c r="AF37" s="126"/>
      <c r="AH37" s="551" t="s">
        <v>622</v>
      </c>
      <c r="AI37" s="552"/>
      <c r="AJ37" s="552"/>
      <c r="AK37" s="552"/>
      <c r="AL37" s="127">
        <f>SUM(AL17:AL36)</f>
        <v>0</v>
      </c>
      <c r="AM37" s="128">
        <f>SUM(AM17:AM36)</f>
        <v>0</v>
      </c>
      <c r="AN37" s="129"/>
      <c r="AO37" s="130"/>
      <c r="AP37" s="130"/>
      <c r="AQ37" s="130"/>
      <c r="AR37" s="127">
        <f>SUM(AR17:AR36)</f>
        <v>0</v>
      </c>
      <c r="AU37" s="52" t="str">
        <f>IF(参照!A37="","",参照!A37)</f>
        <v/>
      </c>
      <c r="AV37" s="52" t="str">
        <f>IF(参照!B37="","",参照!B37)</f>
        <v/>
      </c>
      <c r="AW37" s="52" t="str">
        <f>IF(参照!C37="","",参照!C37)</f>
        <v/>
      </c>
      <c r="AX37" s="52" t="str">
        <f>IF(参照!D37="","",参照!D37)</f>
        <v>メニューB(残差)</v>
      </c>
      <c r="AY37" s="52">
        <f>IF(参照!E37="","",参照!E37)</f>
        <v>5.5400000000000002E-4</v>
      </c>
      <c r="AZ37" s="52" t="str">
        <f>IF(参照!F37="","",参照!F37)</f>
        <v>エネサーブ(株)</v>
      </c>
      <c r="BA37" s="52" t="str">
        <f>IF(参照!G37="","",参照!G37)</f>
        <v>エネサーブ(株)_メニューB(残差)</v>
      </c>
      <c r="BB37" s="52">
        <f t="shared" si="0"/>
        <v>0.55400000000000005</v>
      </c>
      <c r="BD37" s="52" t="str">
        <f>IF(参照!L37="","",参照!L37)</f>
        <v>(株)ＬＩＸＩＬ　ＴＥＰＣＯ　スマートパートナーズ</v>
      </c>
    </row>
    <row r="38" spans="1:56" ht="16.5" customHeight="1">
      <c r="A38" s="1"/>
      <c r="B38" s="1"/>
      <c r="C38" s="466"/>
      <c r="D38" s="471"/>
      <c r="E38" s="479"/>
      <c r="F38" s="472"/>
      <c r="G38" s="106" t="str">
        <f>IF(COUNTA(O42:O46)=0,"（　　　 　　）",IF(COUNTA(O42:O46)=1,"（"&amp;O42&amp;"）","（複数の電気事業者）"))</f>
        <v>（　　　 　　）</v>
      </c>
      <c r="H38" s="455"/>
      <c r="I38" s="549"/>
      <c r="J38" s="549"/>
      <c r="K38" s="549"/>
      <c r="L38" s="1"/>
      <c r="AU38" s="52" t="str">
        <f>IF(参照!A38="","",参照!A38)</f>
        <v/>
      </c>
      <c r="AV38" s="52" t="str">
        <f>IF(参照!B38="","",参照!B38)</f>
        <v/>
      </c>
      <c r="AW38" s="52" t="str">
        <f>IF(参照!C38="","",参照!C38)</f>
        <v/>
      </c>
      <c r="AX38" s="52" t="str">
        <f>IF(参照!D38="","",参照!D38)</f>
        <v>(参考値)事業者全体</v>
      </c>
      <c r="AY38" s="52">
        <f>IF(参照!E38="","",参照!E38)</f>
        <v>5.6800000000000004E-4</v>
      </c>
      <c r="AZ38" s="52" t="str">
        <f>IF(参照!F38="","",参照!F38)</f>
        <v>エネサーブ(株)</v>
      </c>
      <c r="BA38" s="52" t="str">
        <f>IF(参照!G38="","",参照!G38)</f>
        <v>エネサーブ(株)_(参考値)事業者全体</v>
      </c>
      <c r="BB38" s="52">
        <f t="shared" si="0"/>
        <v>0.56800000000000006</v>
      </c>
      <c r="BD38" s="52" t="str">
        <f>IF(参照!L38="","",参照!L38)</f>
        <v>(株)Ｌｏｏｏｐ</v>
      </c>
    </row>
    <row r="39" spans="1:56" ht="16.5" customHeight="1">
      <c r="A39" s="1"/>
      <c r="B39" s="1"/>
      <c r="C39" s="466"/>
      <c r="D39" s="471"/>
      <c r="E39" s="479"/>
      <c r="F39" s="470" t="s">
        <v>61</v>
      </c>
      <c r="G39" s="105" t="s">
        <v>131</v>
      </c>
      <c r="H39" s="454" t="s">
        <v>19</v>
      </c>
      <c r="I39" s="541"/>
      <c r="J39" s="541"/>
      <c r="K39" s="541"/>
      <c r="L39" s="1"/>
      <c r="N39" s="131" t="s">
        <v>494</v>
      </c>
      <c r="AH39" s="131" t="s">
        <v>494</v>
      </c>
      <c r="AU39" s="52" t="str">
        <f>IF(参照!A39="","",参照!A39)</f>
        <v>A0015</v>
      </c>
      <c r="AV39" s="52" t="str">
        <f>IF(参照!B39="","",参照!B39)</f>
        <v>(株)エネワンでんき(旧：(株)サイサン)</v>
      </c>
      <c r="AW39" s="52">
        <f>IF(参照!C39="","",参照!C39)</f>
        <v>4.9899999999999999E-4</v>
      </c>
      <c r="AX39" s="52" t="str">
        <f>IF(参照!D39="","",参照!D39)</f>
        <v>メニューA</v>
      </c>
      <c r="AY39" s="52">
        <f>IF(参照!E39="","",参照!E39)</f>
        <v>0</v>
      </c>
      <c r="AZ39" s="52" t="str">
        <f>IF(参照!F39="","",参照!F39)</f>
        <v>(株)エネワンでんき(旧：(株)サイサン)</v>
      </c>
      <c r="BA39" s="52" t="str">
        <f>IF(参照!G39="","",参照!G39)</f>
        <v>(株)エネワンでんき(旧：(株)サイサン)_メニューA</v>
      </c>
      <c r="BB39" s="52">
        <f t="shared" si="0"/>
        <v>0</v>
      </c>
      <c r="BD39" s="52" t="str">
        <f>IF(参照!L39="","",参照!L39)</f>
        <v>ＭＣＰＤ(株)(旧：ＭＣＰＤ合同会社)</v>
      </c>
    </row>
    <row r="40" spans="1:56" ht="16.5" customHeight="1" thickBot="1">
      <c r="A40" s="1"/>
      <c r="B40" s="1"/>
      <c r="C40" s="466"/>
      <c r="D40" s="471"/>
      <c r="E40" s="480"/>
      <c r="F40" s="472"/>
      <c r="G40" s="293" t="s">
        <v>2323</v>
      </c>
      <c r="H40" s="455"/>
      <c r="I40" s="542"/>
      <c r="J40" s="542"/>
      <c r="K40" s="542"/>
      <c r="L40" s="1"/>
      <c r="N40" s="38" t="s">
        <v>501</v>
      </c>
      <c r="AH40" s="38" t="s">
        <v>503</v>
      </c>
      <c r="AJ40" s="38"/>
      <c r="AK40" s="38"/>
      <c r="AL40" s="38"/>
      <c r="AU40" s="52" t="str">
        <f>IF(参照!A40="","",参照!A40)</f>
        <v/>
      </c>
      <c r="AV40" s="52" t="str">
        <f>IF(参照!B40="","",参照!B40)</f>
        <v/>
      </c>
      <c r="AW40" s="52" t="str">
        <f>IF(参照!C40="","",参照!C40)</f>
        <v/>
      </c>
      <c r="AX40" s="52" t="str">
        <f>IF(参照!D40="","",参照!D40)</f>
        <v>メニューB(残差)</v>
      </c>
      <c r="AY40" s="52">
        <f>IF(参照!E40="","",参照!E40)</f>
        <v>4.4799999999999999E-4</v>
      </c>
      <c r="AZ40" s="52" t="str">
        <f>IF(参照!F40="","",参照!F40)</f>
        <v>(株)エネワンでんき(旧：(株)サイサン)</v>
      </c>
      <c r="BA40" s="52" t="str">
        <f>IF(参照!G40="","",参照!G40)</f>
        <v>(株)エネワンでんき(旧：(株)サイサン)_メニューB(残差)</v>
      </c>
      <c r="BB40" s="52">
        <f t="shared" si="0"/>
        <v>0.44800000000000001</v>
      </c>
      <c r="BD40" s="52" t="str">
        <f>IF(参照!L40="","",参照!L40)</f>
        <v>ＭＣリテールエナジー(株)</v>
      </c>
    </row>
    <row r="41" spans="1:56" ht="16.5" customHeight="1" thickBot="1">
      <c r="A41" s="1"/>
      <c r="B41" s="1"/>
      <c r="C41" s="466"/>
      <c r="D41" s="471"/>
      <c r="E41" s="473" t="s">
        <v>0</v>
      </c>
      <c r="F41" s="474"/>
      <c r="G41" s="105" t="s">
        <v>131</v>
      </c>
      <c r="H41" s="454" t="s">
        <v>19</v>
      </c>
      <c r="I41" s="548">
        <f>AL47</f>
        <v>0</v>
      </c>
      <c r="J41" s="548">
        <f>AO47</f>
        <v>0</v>
      </c>
      <c r="K41" s="548">
        <f>AP47</f>
        <v>0</v>
      </c>
      <c r="L41" s="1"/>
      <c r="N41" s="58"/>
      <c r="O41" s="59" t="s">
        <v>85</v>
      </c>
      <c r="P41" s="60" t="s">
        <v>495</v>
      </c>
      <c r="Q41" s="66" t="s">
        <v>2296</v>
      </c>
      <c r="R41" s="59" t="s">
        <v>2297</v>
      </c>
      <c r="S41" s="347" t="s">
        <v>158</v>
      </c>
      <c r="T41" s="62" t="s">
        <v>577</v>
      </c>
      <c r="U41" s="63" t="s">
        <v>578</v>
      </c>
      <c r="V41" s="63" t="s">
        <v>579</v>
      </c>
      <c r="W41" s="59" t="s">
        <v>2298</v>
      </c>
      <c r="X41" s="93" t="s">
        <v>2299</v>
      </c>
      <c r="Y41" s="64" t="s">
        <v>2300</v>
      </c>
      <c r="Z41" s="64" t="s">
        <v>580</v>
      </c>
      <c r="AA41" s="64" t="s">
        <v>581</v>
      </c>
      <c r="AB41" s="64" t="s">
        <v>582</v>
      </c>
      <c r="AC41" s="64" t="s">
        <v>583</v>
      </c>
      <c r="AD41" s="64" t="s">
        <v>584</v>
      </c>
      <c r="AE41" s="63" t="s">
        <v>585</v>
      </c>
      <c r="AF41" s="61" t="s">
        <v>586</v>
      </c>
      <c r="AH41" s="65"/>
      <c r="AI41" s="66" t="s">
        <v>2295</v>
      </c>
      <c r="AJ41" s="521" t="s">
        <v>2301</v>
      </c>
      <c r="AK41" s="522"/>
      <c r="AL41" s="67" t="s">
        <v>158</v>
      </c>
      <c r="AN41" s="62" t="s">
        <v>577</v>
      </c>
      <c r="AO41" s="63" t="s">
        <v>578</v>
      </c>
      <c r="AP41" s="61" t="s">
        <v>579</v>
      </c>
      <c r="AU41" s="52" t="str">
        <f>IF(参照!A41="","",参照!A41)</f>
        <v/>
      </c>
      <c r="AV41" s="52" t="str">
        <f>IF(参照!B41="","",参照!B41)</f>
        <v/>
      </c>
      <c r="AW41" s="52" t="str">
        <f>IF(参照!C41="","",参照!C41)</f>
        <v/>
      </c>
      <c r="AX41" s="52" t="str">
        <f>IF(参照!D41="","",参照!D41)</f>
        <v>(参考値)事業者全体</v>
      </c>
      <c r="AY41" s="52">
        <f>IF(参照!E41="","",参照!E41)</f>
        <v>4.0699999999999997E-4</v>
      </c>
      <c r="AZ41" s="52" t="str">
        <f>IF(参照!F41="","",参照!F41)</f>
        <v>(株)エネワンでんき(旧：(株)サイサン)</v>
      </c>
      <c r="BA41" s="52" t="str">
        <f>IF(参照!G41="","",参照!G41)</f>
        <v>(株)エネワンでんき(旧：(株)サイサン)_(参考値)事業者全体</v>
      </c>
      <c r="BB41" s="52">
        <f t="shared" si="0"/>
        <v>0.40699999999999997</v>
      </c>
      <c r="BD41" s="52" t="str">
        <f>IF(参照!L41="","",参照!L41)</f>
        <v>ＭＧＣエネルギー(株)</v>
      </c>
    </row>
    <row r="42" spans="1:56" ht="16.5" customHeight="1" thickTop="1">
      <c r="A42" s="1"/>
      <c r="B42" s="1"/>
      <c r="C42" s="466"/>
      <c r="D42" s="472"/>
      <c r="E42" s="475"/>
      <c r="F42" s="476"/>
      <c r="G42" s="106" t="str">
        <f>IF(COUNTA(AI42:AI46)=0,"（　　　 　　）",IF(COUNTA(AI42:AI46)=1,"（"&amp;AI42&amp;"）","（複数の電気事業者）"))</f>
        <v>（　　　 　　）</v>
      </c>
      <c r="H42" s="455"/>
      <c r="I42" s="549"/>
      <c r="J42" s="549"/>
      <c r="K42" s="549"/>
      <c r="L42" s="1"/>
      <c r="N42" s="78">
        <v>1</v>
      </c>
      <c r="O42" s="69"/>
      <c r="P42" s="69"/>
      <c r="Q42" s="70" t="str">
        <f>IF(O42="","",_xlfn.IFNA(VLOOKUP(O42&amp;"_"&amp;P42,$BA:$BB,2,FALSE),"該当する排出係数がありません"))</f>
        <v/>
      </c>
      <c r="R42" s="71"/>
      <c r="S42" s="350"/>
      <c r="T42" s="346">
        <f>係数１!D$49</f>
        <v>8640</v>
      </c>
      <c r="U42" s="132" t="str">
        <f>IF(OR(S42="",O42=""),"",S42/1000*T42*0.0258)</f>
        <v/>
      </c>
      <c r="V42" s="132" t="str">
        <f>IF(OR(S42="",O42=""),"",IF(R42="",S42*Q42,S42*R42))</f>
        <v/>
      </c>
      <c r="W42" s="70" t="str">
        <f t="array" aca="1" ref="W42" ca="1">IF(O42="","",IF(ISNUMBER(AA42),INDIRECT($BG$6&amp;AA42),IF(AA42="a",Q42,IF(AA42="b",INDIRECT($BG$6&amp;AB42),IF(AA42="c",R42,"")))))</f>
        <v/>
      </c>
      <c r="X42" s="133"/>
      <c r="Y42" s="132" t="str">
        <f>IF(OR(S42="",O42=""),"",IF(X42="",S42*W42,S42*X42))</f>
        <v/>
      </c>
      <c r="Z42" s="134" t="str">
        <f t="shared" ref="Z42:Z46" ca="1" si="19">IF(O42="","",IF(COUNTIF(INDIRECT($BG$4&amp;":"&amp;$BG$4),O42),1,0))</f>
        <v/>
      </c>
      <c r="AA42" s="134" t="str">
        <f ca="1">IF(O42="","",IF(OR(AE42="",AF42=""),"c",IFERROR(MATCH("*残差*",INDIRECT($BG$5&amp;AE42&amp;":"&amp;$BG$5&amp;AF42),0)+AE42-1,IF(AF42-AE42&gt;=1,"b","a"))))</f>
        <v/>
      </c>
      <c r="AB42" s="134" t="str">
        <f ca="1">IF(O42="","",IF(OR(AE42="",AF42=""),"-",IFERROR(MATCH("*事業者全体*",INDIRECT($BG$5&amp;AE42&amp;":"&amp;$BG$5&amp;AF42),0)+AE42-1,"-")))</f>
        <v/>
      </c>
      <c r="AC42" s="134">
        <f ca="1">IF(Z42=0,1,IF(R42="",0,1))</f>
        <v>0</v>
      </c>
      <c r="AD42" s="134">
        <f>IF(R42="",0,1)</f>
        <v>0</v>
      </c>
      <c r="AE42" s="134" t="str">
        <f t="shared" ref="AE42:AE46" si="20">_xlfn.IFNA(MATCH(O42,$AZ:$AZ,0),"")</f>
        <v/>
      </c>
      <c r="AF42" s="135" t="str">
        <f t="shared" ref="AF42:AF46" si="21">IFERROR(IF(O42="","",AE42+COUNTIF($AZ:$AZ,O42)-1),"")</f>
        <v/>
      </c>
      <c r="AH42" s="78">
        <v>1</v>
      </c>
      <c r="AI42" s="31"/>
      <c r="AJ42" s="558"/>
      <c r="AK42" s="559"/>
      <c r="AL42" s="34"/>
      <c r="AN42" s="72" t="str">
        <f>IF(AJ42="","",IF(AJ42=0,3600,係数１!D$49))</f>
        <v/>
      </c>
      <c r="AO42" s="73" t="str">
        <f>IF(OR(AL42="",AJ42="",AI42=""),"",AL42/1000*AN42*0.0258)</f>
        <v/>
      </c>
      <c r="AP42" s="273" t="str">
        <f>IF(OR(AL42="",AI42=""),"",AL42*AJ42)</f>
        <v/>
      </c>
      <c r="AU42" s="52" t="str">
        <f>IF(参照!A42="","",参照!A42)</f>
        <v>A0016</v>
      </c>
      <c r="AV42" s="52" t="str">
        <f>IF(参照!B42="","",参照!B42)</f>
        <v>ミツウロコグリーンエネルギー(株)</v>
      </c>
      <c r="AW42" s="52">
        <f>IF(参照!C42="","",参照!C42)</f>
        <v>3.4200000000000002E-4</v>
      </c>
      <c r="AX42" s="52" t="str">
        <f>IF(参照!D42="","",参照!D42)</f>
        <v>メニューA</v>
      </c>
      <c r="AY42" s="52">
        <f>IF(参照!E42="","",参照!E42)</f>
        <v>0</v>
      </c>
      <c r="AZ42" s="52" t="str">
        <f>IF(参照!F42="","",参照!F42)</f>
        <v>ミツウロコグリーンエネルギー(株)</v>
      </c>
      <c r="BA42" s="52" t="str">
        <f>IF(参照!G42="","",参照!G42)</f>
        <v>ミツウロコグリーンエネルギー(株)_メニューA</v>
      </c>
      <c r="BB42" s="52">
        <f t="shared" si="0"/>
        <v>0</v>
      </c>
      <c r="BD42" s="52" t="str">
        <f>IF(参照!L42="","",参照!L42)</f>
        <v>(株)Ｍｉｓｕｍｉ</v>
      </c>
    </row>
    <row r="43" spans="1:56" ht="12.75" customHeight="1">
      <c r="A43" s="1"/>
      <c r="B43" s="1"/>
      <c r="C43" s="466"/>
      <c r="D43" s="543" t="s">
        <v>24</v>
      </c>
      <c r="E43" s="544"/>
      <c r="F43" s="544"/>
      <c r="G43" s="545"/>
      <c r="H43" s="111" t="s">
        <v>14</v>
      </c>
      <c r="I43" s="111" t="s">
        <v>14</v>
      </c>
      <c r="J43" s="101">
        <f>SUM(J32:J42)</f>
        <v>0</v>
      </c>
      <c r="K43" s="101">
        <f>SUM(K32:K42)</f>
        <v>0</v>
      </c>
      <c r="L43" s="1"/>
      <c r="N43" s="79">
        <v>2</v>
      </c>
      <c r="O43" s="69"/>
      <c r="P43" s="69"/>
      <c r="Q43" s="70" t="str">
        <f>IF(O43="","",_xlfn.IFNA(VLOOKUP(O43&amp;"_"&amp;P43,$BA:$BB,2,FALSE),"該当する排出係数がありません"))</f>
        <v/>
      </c>
      <c r="R43" s="80"/>
      <c r="S43" s="350"/>
      <c r="T43" s="346">
        <f>係数１!D$49</f>
        <v>8640</v>
      </c>
      <c r="U43" s="132" t="str">
        <f t="shared" ref="U43:U46" si="22">IF(OR(S43="",O43=""),"",S43/1000*T43*0.0258)</f>
        <v/>
      </c>
      <c r="V43" s="132" t="str">
        <f t="shared" ref="V43:V46" si="23">IF(OR(S43="",O43=""),"",IF(R43="",S43*Q43,S43*R43))</f>
        <v/>
      </c>
      <c r="W43" s="70" t="str">
        <f t="array" aca="1" ref="W43" ca="1">IF(O43="","",IF(ISNUMBER(AA43),INDIRECT($BG$6&amp;AA43),IF(AA43="a",Q43,IF(AA43="b",INDIRECT($BG$6&amp;AB43),IF(AA43="c",R43,"")))))</f>
        <v/>
      </c>
      <c r="X43" s="133"/>
      <c r="Y43" s="132" t="str">
        <f t="shared" ref="Y43:Y46" si="24">IF(OR(S43="",O43=""),"",IF(X43="",S43*W43,S43*X43))</f>
        <v/>
      </c>
      <c r="Z43" s="134" t="str">
        <f t="shared" ca="1" si="19"/>
        <v/>
      </c>
      <c r="AA43" s="134" t="str">
        <f t="shared" ref="AA43:AA46" ca="1" si="25">IF(O43="","",IF(OR(AE43="",AF43=""),"c",IFERROR(MATCH("*残差*",INDIRECT($BG$5&amp;AE43&amp;":"&amp;$BG$5&amp;AF43),0)+AE43-1,IF(AF43-AE43&gt;=1,"b","a"))))</f>
        <v/>
      </c>
      <c r="AB43" s="134" t="str">
        <f t="shared" ref="AB43:AB46" ca="1" si="26">IF(O43="","",IF(OR(AE43="",AF43=""),"-",IFERROR(MATCH("*事業者全体*",INDIRECT($BG$5&amp;AE43&amp;":"&amp;$BG$5&amp;AF43),0)+AE43-1,"-")))</f>
        <v/>
      </c>
      <c r="AC43" s="134">
        <f t="shared" ref="AC43:AC46" ca="1" si="27">IF(Z43=0,1,IF(R43="",0,1))</f>
        <v>0</v>
      </c>
      <c r="AD43" s="134">
        <f t="shared" ref="AD43:AD46" si="28">IF(R43="",0,1)</f>
        <v>0</v>
      </c>
      <c r="AE43" s="134" t="str">
        <f t="shared" si="20"/>
        <v/>
      </c>
      <c r="AF43" s="135" t="str">
        <f t="shared" si="21"/>
        <v/>
      </c>
      <c r="AH43" s="79">
        <v>2</v>
      </c>
      <c r="AI43" s="32"/>
      <c r="AJ43" s="560"/>
      <c r="AK43" s="561"/>
      <c r="AL43" s="35"/>
      <c r="AN43" s="72" t="str">
        <f>IF(AJ43="","",IF(AJ43=0,3600,係数１!D$49))</f>
        <v/>
      </c>
      <c r="AO43" s="73" t="str">
        <f t="shared" ref="AO43:AO46" si="29">IF(OR(AL43="",AJ43="",AI43=""),"",AL43/1000*AN43*0.0258)</f>
        <v/>
      </c>
      <c r="AP43" s="273" t="str">
        <f t="shared" ref="AP43:AP46" si="30">IF(OR(AL43="",AI43=""),"",AL43*AJ43)</f>
        <v/>
      </c>
      <c r="AU43" s="52" t="str">
        <f>IF(参照!A43="","",参照!A43)</f>
        <v/>
      </c>
      <c r="AV43" s="52" t="str">
        <f>IF(参照!B43="","",参照!B43)</f>
        <v/>
      </c>
      <c r="AW43" s="52" t="str">
        <f>IF(参照!C43="","",参照!C43)</f>
        <v/>
      </c>
      <c r="AX43" s="52" t="str">
        <f>IF(参照!D43="","",参照!D43)</f>
        <v>メニューB</v>
      </c>
      <c r="AY43" s="52">
        <f>IF(参照!E43="","",参照!E43)</f>
        <v>1.9700000000000002E-4</v>
      </c>
      <c r="AZ43" s="52" t="str">
        <f>IF(参照!F43="","",参照!F43)</f>
        <v>ミツウロコグリーンエネルギー(株)</v>
      </c>
      <c r="BA43" s="52" t="str">
        <f>IF(参照!G43="","",参照!G43)</f>
        <v>ミツウロコグリーンエネルギー(株)_メニューB</v>
      </c>
      <c r="BB43" s="52">
        <f t="shared" si="0"/>
        <v>0.19700000000000001</v>
      </c>
      <c r="BD43" s="52" t="str">
        <f>IF(参照!L43="","",参照!L43)</f>
        <v>(株)MKエネルギー</v>
      </c>
    </row>
    <row r="44" spans="1:56" ht="12.75" customHeight="1">
      <c r="A44" s="1"/>
      <c r="B44" s="1"/>
      <c r="C44" s="466"/>
      <c r="D44" s="456" t="s">
        <v>47</v>
      </c>
      <c r="E44" s="456"/>
      <c r="F44" s="456"/>
      <c r="G44" s="456"/>
      <c r="H44" s="82" t="s">
        <v>29</v>
      </c>
      <c r="I44" s="82" t="s">
        <v>30</v>
      </c>
      <c r="J44" s="82" t="s">
        <v>31</v>
      </c>
      <c r="K44" s="82" t="s">
        <v>11</v>
      </c>
      <c r="L44" s="1"/>
      <c r="N44" s="78">
        <v>3</v>
      </c>
      <c r="O44" s="69"/>
      <c r="P44" s="69"/>
      <c r="Q44" s="70" t="str">
        <f>IF(O44="","",_xlfn.IFNA(VLOOKUP(O44&amp;"_"&amp;P44,$BA:$BB,2,FALSE),"該当する排出係数がありません"))</f>
        <v/>
      </c>
      <c r="R44" s="71"/>
      <c r="S44" s="350"/>
      <c r="T44" s="346">
        <f>係数１!D$49</f>
        <v>8640</v>
      </c>
      <c r="U44" s="132" t="str">
        <f t="shared" si="22"/>
        <v/>
      </c>
      <c r="V44" s="132" t="str">
        <f t="shared" si="23"/>
        <v/>
      </c>
      <c r="W44" s="70" t="str">
        <f t="array" aca="1" ref="W44" ca="1">IF(O44="","",IF(ISNUMBER(AA44),INDIRECT($BG$6&amp;AA44),IF(AA44="a",Q44,IF(AA44="b",INDIRECT($BG$6&amp;AB44),IF(AA44="c",R44,"")))))</f>
        <v/>
      </c>
      <c r="X44" s="133"/>
      <c r="Y44" s="132" t="str">
        <f t="shared" si="24"/>
        <v/>
      </c>
      <c r="Z44" s="134" t="str">
        <f t="shared" ca="1" si="19"/>
        <v/>
      </c>
      <c r="AA44" s="134" t="str">
        <f t="shared" ca="1" si="25"/>
        <v/>
      </c>
      <c r="AB44" s="134" t="str">
        <f t="shared" ca="1" si="26"/>
        <v/>
      </c>
      <c r="AC44" s="134">
        <f t="shared" ca="1" si="27"/>
        <v>0</v>
      </c>
      <c r="AD44" s="134">
        <f t="shared" si="28"/>
        <v>0</v>
      </c>
      <c r="AE44" s="134" t="str">
        <f t="shared" si="20"/>
        <v/>
      </c>
      <c r="AF44" s="135" t="str">
        <f t="shared" si="21"/>
        <v/>
      </c>
      <c r="AH44" s="79">
        <v>3</v>
      </c>
      <c r="AI44" s="32"/>
      <c r="AJ44" s="560"/>
      <c r="AK44" s="561"/>
      <c r="AL44" s="35"/>
      <c r="AN44" s="72" t="str">
        <f>IF(AJ44="","",IF(AJ44=0,3600,係数１!D$49))</f>
        <v/>
      </c>
      <c r="AO44" s="73" t="str">
        <f t="shared" si="29"/>
        <v/>
      </c>
      <c r="AP44" s="273" t="str">
        <f t="shared" si="30"/>
        <v/>
      </c>
      <c r="AU44" s="52" t="str">
        <f>IF(参照!A44="","",参照!A44)</f>
        <v/>
      </c>
      <c r="AV44" s="52" t="str">
        <f>IF(参照!B44="","",参照!B44)</f>
        <v/>
      </c>
      <c r="AW44" s="52" t="str">
        <f>IF(参照!C44="","",参照!C44)</f>
        <v/>
      </c>
      <c r="AX44" s="52" t="str">
        <f>IF(参照!D44="","",参照!D44)</f>
        <v>メニューC</v>
      </c>
      <c r="AY44" s="52">
        <f>IF(参照!E44="","",参照!E44)</f>
        <v>0</v>
      </c>
      <c r="AZ44" s="52" t="str">
        <f>IF(参照!F44="","",参照!F44)</f>
        <v>ミツウロコグリーンエネルギー(株)</v>
      </c>
      <c r="BA44" s="52" t="str">
        <f>IF(参照!G44="","",参照!G44)</f>
        <v>ミツウロコグリーンエネルギー(株)_メニューC</v>
      </c>
      <c r="BB44" s="52">
        <f t="shared" si="0"/>
        <v>0</v>
      </c>
      <c r="BD44" s="52" t="str">
        <f>IF(参照!L44="","",参照!L44)</f>
        <v>ＭＫステーションズ(株)</v>
      </c>
    </row>
    <row r="45" spans="1:56" ht="12.75" customHeight="1">
      <c r="A45" s="1"/>
      <c r="B45" s="1"/>
      <c r="C45" s="466"/>
      <c r="D45" s="456"/>
      <c r="E45" s="456"/>
      <c r="F45" s="456"/>
      <c r="G45" s="456"/>
      <c r="H45" s="137"/>
      <c r="I45" s="137"/>
      <c r="J45" s="137"/>
      <c r="K45" s="138"/>
      <c r="L45" s="1"/>
      <c r="N45" s="79">
        <v>4</v>
      </c>
      <c r="O45" s="69"/>
      <c r="P45" s="69"/>
      <c r="Q45" s="70" t="str">
        <f>IF(O45="","",_xlfn.IFNA(VLOOKUP(O45&amp;"_"&amp;P45,$BA:$BB,2,FALSE),"該当する排出係数がありません"))</f>
        <v/>
      </c>
      <c r="R45" s="80"/>
      <c r="S45" s="350"/>
      <c r="T45" s="346">
        <f>係数１!D$49</f>
        <v>8640</v>
      </c>
      <c r="U45" s="132" t="str">
        <f t="shared" si="22"/>
        <v/>
      </c>
      <c r="V45" s="132" t="str">
        <f t="shared" si="23"/>
        <v/>
      </c>
      <c r="W45" s="70" t="str">
        <f t="array" aca="1" ref="W45" ca="1">IF(O45="","",IF(ISNUMBER(AA45),INDIRECT($BG$6&amp;AA45),IF(AA45="a",Q45,IF(AA45="b",INDIRECT($BG$6&amp;AB45),IF(AA45="c",R45,"")))))</f>
        <v/>
      </c>
      <c r="X45" s="133"/>
      <c r="Y45" s="132" t="str">
        <f t="shared" si="24"/>
        <v/>
      </c>
      <c r="Z45" s="134" t="str">
        <f t="shared" ca="1" si="19"/>
        <v/>
      </c>
      <c r="AA45" s="134" t="str">
        <f t="shared" ca="1" si="25"/>
        <v/>
      </c>
      <c r="AB45" s="134" t="str">
        <f t="shared" ca="1" si="26"/>
        <v/>
      </c>
      <c r="AC45" s="134">
        <f t="shared" ca="1" si="27"/>
        <v>0</v>
      </c>
      <c r="AD45" s="134">
        <f t="shared" si="28"/>
        <v>0</v>
      </c>
      <c r="AE45" s="134" t="str">
        <f t="shared" si="20"/>
        <v/>
      </c>
      <c r="AF45" s="135" t="str">
        <f t="shared" si="21"/>
        <v/>
      </c>
      <c r="AH45" s="79">
        <v>4</v>
      </c>
      <c r="AI45" s="32"/>
      <c r="AJ45" s="560"/>
      <c r="AK45" s="561"/>
      <c r="AL45" s="35"/>
      <c r="AN45" s="72" t="str">
        <f>IF(AJ45="","",IF(AJ45=0,3600,係数１!D$49))</f>
        <v/>
      </c>
      <c r="AO45" s="73" t="str">
        <f t="shared" si="29"/>
        <v/>
      </c>
      <c r="AP45" s="273" t="str">
        <f t="shared" si="30"/>
        <v/>
      </c>
      <c r="AU45" s="52" t="str">
        <f>IF(参照!A45="","",参照!A45)</f>
        <v/>
      </c>
      <c r="AV45" s="52" t="str">
        <f>IF(参照!B45="","",参照!B45)</f>
        <v/>
      </c>
      <c r="AW45" s="52" t="str">
        <f>IF(参照!C45="","",参照!C45)</f>
        <v/>
      </c>
      <c r="AX45" s="52" t="str">
        <f>IF(参照!D45="","",参照!D45)</f>
        <v>メニューD</v>
      </c>
      <c r="AY45" s="52">
        <f>IF(参照!E45="","",参照!E45)</f>
        <v>0</v>
      </c>
      <c r="AZ45" s="52" t="str">
        <f>IF(参照!F45="","",参照!F45)</f>
        <v>ミツウロコグリーンエネルギー(株)</v>
      </c>
      <c r="BA45" s="52" t="str">
        <f>IF(参照!G45="","",参照!G45)</f>
        <v>ミツウロコグリーンエネルギー(株)_メニューD</v>
      </c>
      <c r="BB45" s="52">
        <f t="shared" si="0"/>
        <v>0</v>
      </c>
      <c r="BD45" s="52" t="str">
        <f>IF(参照!L45="","",参照!L45)</f>
        <v>(株)Ｍｐｏｗｅｒ</v>
      </c>
    </row>
    <row r="46" spans="1:56" ht="12.75" customHeight="1" thickBot="1">
      <c r="A46" s="1"/>
      <c r="B46" s="1"/>
      <c r="C46" s="466"/>
      <c r="D46" s="477" t="s">
        <v>163</v>
      </c>
      <c r="E46" s="477"/>
      <c r="F46" s="477"/>
      <c r="G46" s="477"/>
      <c r="H46" s="456" t="s">
        <v>58</v>
      </c>
      <c r="I46" s="456"/>
      <c r="J46" s="456" t="s">
        <v>162</v>
      </c>
      <c r="K46" s="456"/>
      <c r="L46" s="1"/>
      <c r="N46" s="139">
        <v>5</v>
      </c>
      <c r="O46" s="69"/>
      <c r="P46" s="69"/>
      <c r="Q46" s="70" t="str">
        <f>IF(O46="","",_xlfn.IFNA(VLOOKUP(O46&amp;"_"&amp;P46,$BA:$BB,2,FALSE),"該当する排出係数がありません"))</f>
        <v/>
      </c>
      <c r="R46" s="71"/>
      <c r="S46" s="350"/>
      <c r="T46" s="346">
        <f>係数１!D$49</f>
        <v>8640</v>
      </c>
      <c r="U46" s="132" t="str">
        <f t="shared" si="22"/>
        <v/>
      </c>
      <c r="V46" s="132" t="str">
        <f t="shared" si="23"/>
        <v/>
      </c>
      <c r="W46" s="70" t="str">
        <f t="array" aca="1" ref="W46" ca="1">IF(O46="","",IF(ISNUMBER(AA46),INDIRECT($BG$6&amp;AA46),IF(AA46="a",Q46,IF(AA46="b",INDIRECT($BG$6&amp;AB46),IF(AA46="c",R46,"")))))</f>
        <v/>
      </c>
      <c r="X46" s="133"/>
      <c r="Y46" s="132" t="str">
        <f t="shared" si="24"/>
        <v/>
      </c>
      <c r="Z46" s="134" t="str">
        <f t="shared" ca="1" si="19"/>
        <v/>
      </c>
      <c r="AA46" s="134" t="str">
        <f t="shared" ca="1" si="25"/>
        <v/>
      </c>
      <c r="AB46" s="134" t="str">
        <f t="shared" ca="1" si="26"/>
        <v/>
      </c>
      <c r="AC46" s="134">
        <f t="shared" ca="1" si="27"/>
        <v>0</v>
      </c>
      <c r="AD46" s="134">
        <f t="shared" si="28"/>
        <v>0</v>
      </c>
      <c r="AE46" s="134" t="str">
        <f t="shared" si="20"/>
        <v/>
      </c>
      <c r="AF46" s="135" t="str">
        <f t="shared" si="21"/>
        <v/>
      </c>
      <c r="AH46" s="85">
        <v>5</v>
      </c>
      <c r="AI46" s="33"/>
      <c r="AJ46" s="555"/>
      <c r="AK46" s="556"/>
      <c r="AL46" s="29"/>
      <c r="AN46" s="72" t="str">
        <f>IF(AJ46="","",IF(AJ46=0,3600,係数１!D$49))</f>
        <v/>
      </c>
      <c r="AO46" s="73" t="str">
        <f t="shared" si="29"/>
        <v/>
      </c>
      <c r="AP46" s="273" t="str">
        <f t="shared" si="30"/>
        <v/>
      </c>
      <c r="AU46" s="52" t="str">
        <f>IF(参照!A46="","",参照!A46)</f>
        <v/>
      </c>
      <c r="AV46" s="52" t="str">
        <f>IF(参照!B46="","",参照!B46)</f>
        <v/>
      </c>
      <c r="AW46" s="52" t="str">
        <f>IF(参照!C46="","",参照!C46)</f>
        <v/>
      </c>
      <c r="AX46" s="52" t="str">
        <f>IF(参照!D46="","",参照!D46)</f>
        <v>メニューE</v>
      </c>
      <c r="AY46" s="52">
        <f>IF(参照!E46="","",参照!E46)</f>
        <v>2.4699999999999999E-4</v>
      </c>
      <c r="AZ46" s="52" t="str">
        <f>IF(参照!F46="","",参照!F46)</f>
        <v>ミツウロコグリーンエネルギー(株)</v>
      </c>
      <c r="BA46" s="52" t="str">
        <f>IF(参照!G46="","",参照!G46)</f>
        <v>ミツウロコグリーンエネルギー(株)_メニューE</v>
      </c>
      <c r="BB46" s="52">
        <f t="shared" si="0"/>
        <v>0.247</v>
      </c>
      <c r="BD46" s="52" t="str">
        <f>IF(参照!L46="","",参照!L46)</f>
        <v>Ｍｙシティ電力(株)</v>
      </c>
    </row>
    <row r="47" spans="1:56" ht="12.75" customHeight="1" thickTop="1" thickBot="1">
      <c r="A47" s="1"/>
      <c r="B47" s="1"/>
      <c r="C47" s="466"/>
      <c r="D47" s="477"/>
      <c r="E47" s="477"/>
      <c r="F47" s="477"/>
      <c r="G47" s="477"/>
      <c r="H47" s="557"/>
      <c r="I47" s="557"/>
      <c r="J47" s="557"/>
      <c r="K47" s="557"/>
      <c r="L47" s="1"/>
      <c r="N47" s="510" t="s">
        <v>67</v>
      </c>
      <c r="O47" s="511"/>
      <c r="P47" s="511"/>
      <c r="Q47" s="511"/>
      <c r="R47" s="550"/>
      <c r="S47" s="349">
        <f>SUM(S42:S46)</f>
        <v>0</v>
      </c>
      <c r="T47" s="87"/>
      <c r="U47" s="88">
        <f>SUM(U42:U46)</f>
        <v>0</v>
      </c>
      <c r="V47" s="88">
        <f>SUM(V42:V46)</f>
        <v>0</v>
      </c>
      <c r="W47" s="124"/>
      <c r="X47" s="124"/>
      <c r="Y47" s="88">
        <f>SUM(Y42:Y46)</f>
        <v>0</v>
      </c>
      <c r="Z47" s="140">
        <f t="shared" ref="Z47:AD47" ca="1" si="31">SUM(Z42:Z46)</f>
        <v>0</v>
      </c>
      <c r="AA47" s="124"/>
      <c r="AB47" s="124"/>
      <c r="AC47" s="140">
        <f t="shared" ca="1" si="31"/>
        <v>0</v>
      </c>
      <c r="AD47" s="140">
        <f t="shared" si="31"/>
        <v>0</v>
      </c>
      <c r="AE47" s="124"/>
      <c r="AF47" s="126"/>
      <c r="AH47" s="510" t="s">
        <v>67</v>
      </c>
      <c r="AI47" s="511"/>
      <c r="AJ47" s="511"/>
      <c r="AK47" s="511"/>
      <c r="AL47" s="86">
        <f>SUM(AL42:AL46)</f>
        <v>0</v>
      </c>
      <c r="AN47" s="87"/>
      <c r="AO47" s="88">
        <f>SUM(AO42:AO46)</f>
        <v>0</v>
      </c>
      <c r="AP47" s="86">
        <f>SUM(AP42:AP46)</f>
        <v>0</v>
      </c>
      <c r="AU47" s="52" t="str">
        <f>IF(参照!A47="","",参照!A47)</f>
        <v/>
      </c>
      <c r="AV47" s="52" t="str">
        <f>IF(参照!B47="","",参照!B47)</f>
        <v/>
      </c>
      <c r="AW47" s="52" t="str">
        <f>IF(参照!C47="","",参照!C47)</f>
        <v/>
      </c>
      <c r="AX47" s="52" t="str">
        <f>IF(参照!D47="","",参照!D47)</f>
        <v>メニューF</v>
      </c>
      <c r="AY47" s="52">
        <f>IF(参照!E47="","",参照!E47)</f>
        <v>0</v>
      </c>
      <c r="AZ47" s="52" t="str">
        <f>IF(参照!F47="","",参照!F47)</f>
        <v>ミツウロコグリーンエネルギー(株)</v>
      </c>
      <c r="BA47" s="52" t="str">
        <f>IF(参照!G47="","",参照!G47)</f>
        <v>ミツウロコグリーンエネルギー(株)_メニューF</v>
      </c>
      <c r="BB47" s="52">
        <f t="shared" si="0"/>
        <v>0</v>
      </c>
      <c r="BD47" s="52" t="str">
        <f>IF(参照!L47="","",参照!L47)</f>
        <v>(株)ＮＥＸＴ　ＯＮＥ</v>
      </c>
    </row>
    <row r="48" spans="1:56" ht="12.75" customHeight="1" thickBot="1">
      <c r="A48" s="1"/>
      <c r="B48" s="1"/>
      <c r="C48" s="469"/>
      <c r="D48" s="452" t="s">
        <v>12</v>
      </c>
      <c r="E48" s="452"/>
      <c r="F48" s="452"/>
      <c r="G48" s="452"/>
      <c r="H48" s="112" t="s">
        <v>19</v>
      </c>
      <c r="I48" s="24"/>
      <c r="J48" s="112" t="s">
        <v>14</v>
      </c>
      <c r="K48" s="112" t="s">
        <v>14</v>
      </c>
      <c r="L48" s="1"/>
      <c r="AU48" s="52" t="str">
        <f>IF(参照!A48="","",参照!A48)</f>
        <v/>
      </c>
      <c r="AV48" s="52" t="str">
        <f>IF(参照!B48="","",参照!B48)</f>
        <v/>
      </c>
      <c r="AW48" s="52" t="str">
        <f>IF(参照!C48="","",参照!C48)</f>
        <v/>
      </c>
      <c r="AX48" s="52" t="str">
        <f>IF(参照!D48="","",参照!D48)</f>
        <v>メニューG</v>
      </c>
      <c r="AY48" s="52">
        <f>IF(参照!E48="","",参照!E48)</f>
        <v>0</v>
      </c>
      <c r="AZ48" s="52" t="str">
        <f>IF(参照!F48="","",参照!F48)</f>
        <v>ミツウロコグリーンエネルギー(株)</v>
      </c>
      <c r="BA48" s="52" t="str">
        <f>IF(参照!G48="","",参照!G48)</f>
        <v>ミツウロコグリーンエネルギー(株)_メニューG</v>
      </c>
      <c r="BB48" s="52">
        <f t="shared" si="0"/>
        <v>0</v>
      </c>
      <c r="BD48" s="52" t="str">
        <f>IF(参照!L48="","",参照!L48)</f>
        <v>Ｎｅｘｔ　Ｐｏｗｅｒ(株)</v>
      </c>
    </row>
    <row r="49" spans="1:56" ht="12.75" customHeight="1" thickTop="1">
      <c r="A49" s="1"/>
      <c r="B49" s="1"/>
      <c r="C49" s="465" t="s">
        <v>32</v>
      </c>
      <c r="D49" s="455" t="s">
        <v>20</v>
      </c>
      <c r="E49" s="455"/>
      <c r="F49" s="455"/>
      <c r="G49" s="455"/>
      <c r="H49" s="111" t="s">
        <v>6</v>
      </c>
      <c r="I49" s="111" t="s">
        <v>21</v>
      </c>
      <c r="J49" s="467" t="s">
        <v>499</v>
      </c>
      <c r="K49" s="467"/>
      <c r="L49" s="1"/>
      <c r="AU49" s="52" t="str">
        <f>IF(参照!A49="","",参照!A49)</f>
        <v/>
      </c>
      <c r="AV49" s="52" t="str">
        <f>IF(参照!B49="","",参照!B49)</f>
        <v/>
      </c>
      <c r="AW49" s="52" t="str">
        <f>IF(参照!C49="","",参照!C49)</f>
        <v/>
      </c>
      <c r="AX49" s="52" t="str">
        <f>IF(参照!D49="","",参照!D49)</f>
        <v>メニューH</v>
      </c>
      <c r="AY49" s="52">
        <f>IF(参照!E49="","",参照!E49)</f>
        <v>0</v>
      </c>
      <c r="AZ49" s="52" t="str">
        <f>IF(参照!F49="","",参照!F49)</f>
        <v>ミツウロコグリーンエネルギー(株)</v>
      </c>
      <c r="BA49" s="52" t="str">
        <f>IF(参照!G49="","",参照!G49)</f>
        <v>ミツウロコグリーンエネルギー(株)_メニューH</v>
      </c>
      <c r="BB49" s="52">
        <f t="shared" si="0"/>
        <v>0</v>
      </c>
      <c r="BD49" s="52" t="str">
        <f>IF(参照!L49="","",参照!L49)</f>
        <v>ＮＦパワーサービス(株)</v>
      </c>
    </row>
    <row r="50" spans="1:56" ht="13.5" customHeight="1" thickBot="1">
      <c r="A50" s="1"/>
      <c r="B50" s="1"/>
      <c r="C50" s="466"/>
      <c r="D50" s="456" t="s">
        <v>45</v>
      </c>
      <c r="E50" s="456"/>
      <c r="F50" s="456"/>
      <c r="G50" s="456"/>
      <c r="H50" s="82" t="s">
        <v>33</v>
      </c>
      <c r="I50" s="22"/>
      <c r="J50" s="584" t="str">
        <f>IF($I50="","",$I50*係数１!G80)</f>
        <v/>
      </c>
      <c r="K50" s="584"/>
      <c r="L50" s="1"/>
      <c r="N50" s="38" t="s">
        <v>623</v>
      </c>
      <c r="P50" s="359"/>
      <c r="Q50" s="359"/>
      <c r="R50" s="359"/>
      <c r="S50" s="358"/>
      <c r="T50" s="141"/>
      <c r="U50" s="141"/>
      <c r="V50" s="141"/>
      <c r="W50" s="141"/>
      <c r="X50" s="141"/>
      <c r="Y50" s="141"/>
      <c r="Z50" s="141"/>
      <c r="AA50" s="141"/>
      <c r="AB50" s="141"/>
      <c r="AC50" s="141"/>
      <c r="AD50" s="141"/>
      <c r="AF50" s="141"/>
      <c r="AJ50" s="38"/>
      <c r="AK50" s="38"/>
      <c r="AN50" s="142" t="s">
        <v>624</v>
      </c>
      <c r="AO50" s="28" t="s">
        <v>625</v>
      </c>
      <c r="AU50" s="52" t="str">
        <f>IF(参照!A50="","",参照!A50)</f>
        <v/>
      </c>
      <c r="AV50" s="52" t="str">
        <f>IF(参照!B50="","",参照!B50)</f>
        <v/>
      </c>
      <c r="AW50" s="52" t="str">
        <f>IF(参照!C50="","",参照!C50)</f>
        <v/>
      </c>
      <c r="AX50" s="52" t="str">
        <f>IF(参照!D50="","",参照!D50)</f>
        <v>メニューI</v>
      </c>
      <c r="AY50" s="52">
        <f>IF(参照!E50="","",参照!E50)</f>
        <v>2.4800000000000001E-4</v>
      </c>
      <c r="AZ50" s="52" t="str">
        <f>IF(参照!F50="","",参照!F50)</f>
        <v>ミツウロコグリーンエネルギー(株)</v>
      </c>
      <c r="BA50" s="52" t="str">
        <f>IF(参照!G50="","",参照!G50)</f>
        <v>ミツウロコグリーンエネルギー(株)_メニューI</v>
      </c>
      <c r="BB50" s="52">
        <f t="shared" si="0"/>
        <v>0.248</v>
      </c>
      <c r="BD50" s="52" t="str">
        <f>IF(参照!L50="","",参照!L50)</f>
        <v>ＮＴＴアノードエナジー(株)</v>
      </c>
    </row>
    <row r="51" spans="1:56" ht="12.75" customHeight="1" thickBot="1">
      <c r="A51" s="1"/>
      <c r="B51" s="1"/>
      <c r="C51" s="466"/>
      <c r="D51" s="456" t="s">
        <v>46</v>
      </c>
      <c r="E51" s="456"/>
      <c r="F51" s="456"/>
      <c r="G51" s="456"/>
      <c r="H51" s="82" t="s">
        <v>33</v>
      </c>
      <c r="I51" s="22"/>
      <c r="J51" s="584" t="str">
        <f>IF($I51="","",$I51*係数１!G81)</f>
        <v/>
      </c>
      <c r="K51" s="584"/>
      <c r="L51" s="1"/>
      <c r="N51" s="58"/>
      <c r="O51" s="574" t="s">
        <v>86</v>
      </c>
      <c r="P51" s="574"/>
      <c r="Q51" s="574"/>
      <c r="R51" s="574"/>
      <c r="S51" s="91" t="s">
        <v>87</v>
      </c>
      <c r="T51" s="573" t="s">
        <v>124</v>
      </c>
      <c r="U51" s="574"/>
      <c r="V51" s="61" t="s">
        <v>626</v>
      </c>
      <c r="W51" s="143"/>
      <c r="X51" s="143"/>
      <c r="Y51" s="143"/>
      <c r="Z51" s="143"/>
      <c r="AA51" s="143"/>
      <c r="AB51" s="143"/>
      <c r="AC51" s="143"/>
      <c r="AD51" s="143"/>
      <c r="AJ51" s="144"/>
      <c r="AK51" s="144"/>
      <c r="AN51" s="28" t="s">
        <v>78</v>
      </c>
      <c r="AO51" s="28" t="s">
        <v>145</v>
      </c>
      <c r="AU51" s="52" t="str">
        <f>IF(参照!A51="","",参照!A51)</f>
        <v/>
      </c>
      <c r="AV51" s="52" t="str">
        <f>IF(参照!B51="","",参照!B51)</f>
        <v/>
      </c>
      <c r="AW51" s="52" t="str">
        <f>IF(参照!C51="","",参照!C51)</f>
        <v/>
      </c>
      <c r="AX51" s="52" t="str">
        <f>IF(参照!D51="","",参照!D51)</f>
        <v>メニューJ(残差)</v>
      </c>
      <c r="AY51" s="52">
        <f>IF(参照!E51="","",参照!E51)</f>
        <v>4.08E-4</v>
      </c>
      <c r="AZ51" s="52" t="str">
        <f>IF(参照!F51="","",参照!F51)</f>
        <v>ミツウロコグリーンエネルギー(株)</v>
      </c>
      <c r="BA51" s="52" t="str">
        <f>IF(参照!G51="","",参照!G51)</f>
        <v>ミツウロコグリーンエネルギー(株)_メニューJ(残差)</v>
      </c>
      <c r="BB51" s="52">
        <f t="shared" si="0"/>
        <v>0.40799999999999997</v>
      </c>
      <c r="BD51" s="52" t="str">
        <f>IF(参照!L51="","",参照!L51)</f>
        <v>(株)Ｏｐｔｉｍｉｚｅｄ　Ｅｎｅｒｇｙ</v>
      </c>
    </row>
    <row r="52" spans="1:56" ht="12" customHeight="1" thickTop="1">
      <c r="A52" s="1"/>
      <c r="B52" s="1"/>
      <c r="C52" s="466"/>
      <c r="D52" s="456" t="s">
        <v>44</v>
      </c>
      <c r="E52" s="456"/>
      <c r="F52" s="456"/>
      <c r="G52" s="456"/>
      <c r="H52" s="82" t="s">
        <v>33</v>
      </c>
      <c r="I52" s="22"/>
      <c r="J52" s="584" t="str">
        <f>IF($I52="","",$I52*係数１!G82)</f>
        <v/>
      </c>
      <c r="K52" s="584"/>
      <c r="L52" s="1"/>
      <c r="N52" s="78">
        <v>1</v>
      </c>
      <c r="O52" s="585"/>
      <c r="P52" s="585"/>
      <c r="Q52" s="585"/>
      <c r="R52" s="585"/>
      <c r="S52" s="353"/>
      <c r="T52" s="575" t="str">
        <f>IF(O52="","",VLOOKUP(O52,係数１!$F:$G,2,0))</f>
        <v/>
      </c>
      <c r="U52" s="576"/>
      <c r="V52" s="145" t="str">
        <f>IF(OR(S52="",O52=""),"",S52*T52)</f>
        <v/>
      </c>
      <c r="W52" s="143"/>
      <c r="X52" s="143"/>
      <c r="Y52" s="143"/>
      <c r="Z52" s="143"/>
      <c r="AA52" s="143"/>
      <c r="AB52" s="143"/>
      <c r="AC52" s="143"/>
      <c r="AD52" s="143"/>
      <c r="AJ52" s="146"/>
      <c r="AK52" s="146"/>
      <c r="AN52" s="28" t="s">
        <v>79</v>
      </c>
      <c r="AO52" s="28" t="s">
        <v>146</v>
      </c>
      <c r="AU52" s="52" t="str">
        <f>IF(参照!A52="","",参照!A52)</f>
        <v/>
      </c>
      <c r="AV52" s="52" t="str">
        <f>IF(参照!B52="","",参照!B52)</f>
        <v/>
      </c>
      <c r="AW52" s="52" t="str">
        <f>IF(参照!C52="","",参照!C52)</f>
        <v/>
      </c>
      <c r="AX52" s="52" t="str">
        <f>IF(参照!D52="","",参照!D52)</f>
        <v>(参考値)事業者全体</v>
      </c>
      <c r="AY52" s="52">
        <f>IF(参照!E52="","",参照!E52)</f>
        <v>4.6200000000000001E-4</v>
      </c>
      <c r="AZ52" s="52" t="str">
        <f>IF(参照!F52="","",参照!F52)</f>
        <v>ミツウロコグリーンエネルギー(株)</v>
      </c>
      <c r="BA52" s="52" t="str">
        <f>IF(参照!G52="","",参照!G52)</f>
        <v>ミツウロコグリーンエネルギー(株)_(参考値)事業者全体</v>
      </c>
      <c r="BB52" s="52">
        <f t="shared" si="0"/>
        <v>0.46200000000000002</v>
      </c>
      <c r="BD52" s="52" t="str">
        <f>IF(参照!L52="","",参照!L52)</f>
        <v>(株)ＰｉｎＴ</v>
      </c>
    </row>
    <row r="53" spans="1:56" ht="12" customHeight="1">
      <c r="A53" s="1"/>
      <c r="B53" s="1"/>
      <c r="C53" s="466"/>
      <c r="D53" s="449" t="s">
        <v>43</v>
      </c>
      <c r="E53" s="449"/>
      <c r="F53" s="449"/>
      <c r="G53" s="449"/>
      <c r="H53" s="82" t="s">
        <v>33</v>
      </c>
      <c r="I53" s="21" t="str">
        <f>IF(S55=0,"",S55)</f>
        <v/>
      </c>
      <c r="J53" s="584" t="str">
        <f>IF(V55=0,"",V55)</f>
        <v/>
      </c>
      <c r="K53" s="584"/>
      <c r="L53" s="1"/>
      <c r="N53" s="79">
        <v>2</v>
      </c>
      <c r="O53" s="578"/>
      <c r="P53" s="578"/>
      <c r="Q53" s="578"/>
      <c r="R53" s="578"/>
      <c r="S53" s="354"/>
      <c r="T53" s="569" t="str">
        <f>IF(O53="","",VLOOKUP(O53,係数１!$F:$G,2,0))</f>
        <v/>
      </c>
      <c r="U53" s="570"/>
      <c r="V53" s="147" t="str">
        <f>IF(OR(S53="",O53=""),"",S53*T53)</f>
        <v/>
      </c>
      <c r="W53" s="143"/>
      <c r="X53" s="143"/>
      <c r="Y53" s="143"/>
      <c r="Z53" s="143"/>
      <c r="AA53" s="143"/>
      <c r="AB53" s="143"/>
      <c r="AC53" s="143"/>
      <c r="AD53" s="143"/>
      <c r="AJ53" s="146"/>
      <c r="AK53" s="146"/>
      <c r="AN53" s="28" t="s">
        <v>80</v>
      </c>
      <c r="AO53" s="28" t="s">
        <v>147</v>
      </c>
      <c r="AU53" s="52" t="str">
        <f>IF(参照!A53="","",参照!A53)</f>
        <v>A0017</v>
      </c>
      <c r="AV53" s="52" t="str">
        <f>IF(参照!B53="","",参照!B53)</f>
        <v>(株)Ｓｈａｒｅｄ　Ｅｎｅｒｇｙ</v>
      </c>
      <c r="AW53" s="52">
        <f>IF(参照!C53="","",参照!C53)</f>
        <v>4.8999999999999998E-4</v>
      </c>
      <c r="AX53" s="52" t="str">
        <f>IF(参照!D53="","",参照!D53)</f>
        <v/>
      </c>
      <c r="AY53" s="52">
        <f>IF(参照!E53="","",参照!E53)</f>
        <v>5.0100000000000003E-4</v>
      </c>
      <c r="AZ53" s="52" t="str">
        <f>IF(参照!F53="","",参照!F53)</f>
        <v>(株)Ｓｈａｒｅｄ　Ｅｎｅｒｇｙ</v>
      </c>
      <c r="BA53" s="52" t="str">
        <f>IF(参照!G53="","",参照!G53)</f>
        <v>(株)Ｓｈａｒｅｄ　Ｅｎｅｒｇｙ_</v>
      </c>
      <c r="BB53" s="52">
        <f t="shared" si="0"/>
        <v>0.501</v>
      </c>
      <c r="BD53" s="52" t="str">
        <f>IF(参照!L53="","",参照!L53)</f>
        <v>Ｑ．ＥＮＥＳＴでんき(株)(旧：ジニーエナジー合同会社)</v>
      </c>
    </row>
    <row r="54" spans="1:56" ht="13.5" customHeight="1" thickBot="1">
      <c r="A54" s="1"/>
      <c r="B54" s="1"/>
      <c r="C54" s="466"/>
      <c r="D54" s="449" t="s">
        <v>129</v>
      </c>
      <c r="E54" s="449"/>
      <c r="F54" s="449"/>
      <c r="G54" s="449"/>
      <c r="H54" s="82" t="s">
        <v>33</v>
      </c>
      <c r="I54" s="21" t="str">
        <f>IF(S62=0,"",S62)</f>
        <v/>
      </c>
      <c r="J54" s="584" t="str">
        <f>IF(V62=0,"",V62)</f>
        <v/>
      </c>
      <c r="K54" s="584"/>
      <c r="L54" s="1"/>
      <c r="N54" s="85">
        <v>3</v>
      </c>
      <c r="O54" s="579"/>
      <c r="P54" s="579"/>
      <c r="Q54" s="579"/>
      <c r="R54" s="579"/>
      <c r="S54" s="355"/>
      <c r="T54" s="571" t="str">
        <f>IF(O54="","",VLOOKUP(O54,係数１!$F:$G,2,0))</f>
        <v/>
      </c>
      <c r="U54" s="572"/>
      <c r="V54" s="148" t="str">
        <f>IF(OR(S54="",O54=""),"",S54*T54)</f>
        <v/>
      </c>
      <c r="W54" s="143"/>
      <c r="X54" s="143"/>
      <c r="Y54" s="143"/>
      <c r="Z54" s="143"/>
      <c r="AA54" s="143"/>
      <c r="AB54" s="143"/>
      <c r="AC54" s="143"/>
      <c r="AD54" s="143"/>
      <c r="AJ54" s="146"/>
      <c r="AK54" s="146"/>
      <c r="AN54" s="28" t="s">
        <v>627</v>
      </c>
      <c r="AO54" s="28" t="s">
        <v>148</v>
      </c>
      <c r="AU54" s="52" t="str">
        <f>IF(参照!A54="","",参照!A54)</f>
        <v>A0018</v>
      </c>
      <c r="AV54" s="52" t="str">
        <f>IF(参照!B54="","",参照!B54)</f>
        <v>ネクストパワーやまと(株)</v>
      </c>
      <c r="AW54" s="52">
        <f>IF(参照!C54="","",参照!C54)</f>
        <v>3.8299999999999999E-4</v>
      </c>
      <c r="AX54" s="52" t="str">
        <f>IF(参照!D54="","",参照!D54)</f>
        <v>メニューA</v>
      </c>
      <c r="AY54" s="52">
        <f>IF(参照!E54="","",参照!E54)</f>
        <v>0</v>
      </c>
      <c r="AZ54" s="52" t="str">
        <f>IF(参照!F54="","",参照!F54)</f>
        <v>ネクストパワーやまと(株)</v>
      </c>
      <c r="BA54" s="52" t="str">
        <f>IF(参照!G54="","",参照!G54)</f>
        <v>ネクストパワーやまと(株)_メニューA</v>
      </c>
      <c r="BB54" s="52">
        <f t="shared" si="0"/>
        <v>0</v>
      </c>
      <c r="BD54" s="52" t="str">
        <f>IF(参照!L54="","",参照!L54)</f>
        <v>ＲＥ１００電力(株)</v>
      </c>
    </row>
    <row r="55" spans="1:56" ht="14.25" customHeight="1" thickTop="1" thickBot="1">
      <c r="A55" s="1"/>
      <c r="B55" s="1"/>
      <c r="C55" s="466"/>
      <c r="D55" s="456" t="s">
        <v>42</v>
      </c>
      <c r="E55" s="456"/>
      <c r="F55" s="456"/>
      <c r="G55" s="456"/>
      <c r="H55" s="82" t="s">
        <v>33</v>
      </c>
      <c r="I55" s="22"/>
      <c r="J55" s="584" t="str">
        <f>IF($I55="","",$I55*係数１!G113)</f>
        <v/>
      </c>
      <c r="K55" s="584"/>
      <c r="L55" s="1"/>
      <c r="N55" s="582" t="s">
        <v>67</v>
      </c>
      <c r="O55" s="583"/>
      <c r="P55" s="583"/>
      <c r="Q55" s="583"/>
      <c r="R55" s="583"/>
      <c r="S55" s="356">
        <f>SUM(S52:S54)</f>
        <v>0</v>
      </c>
      <c r="T55" s="580"/>
      <c r="U55" s="581"/>
      <c r="V55" s="86">
        <f>SUM(V52:V54)</f>
        <v>0</v>
      </c>
      <c r="W55" s="143"/>
      <c r="X55" s="143"/>
      <c r="Y55" s="143"/>
      <c r="Z55" s="143"/>
      <c r="AA55" s="143"/>
      <c r="AB55" s="143"/>
      <c r="AC55" s="143"/>
      <c r="AD55" s="143"/>
      <c r="AJ55" s="146"/>
      <c r="AK55" s="146"/>
      <c r="AN55" s="28" t="s">
        <v>81</v>
      </c>
      <c r="AO55" s="28" t="s">
        <v>149</v>
      </c>
      <c r="AU55" s="52" t="str">
        <f>IF(参照!A55="","",参照!A55)</f>
        <v/>
      </c>
      <c r="AV55" s="52" t="str">
        <f>IF(参照!B55="","",参照!B55)</f>
        <v/>
      </c>
      <c r="AW55" s="52" t="str">
        <f>IF(参照!C55="","",参照!C55)</f>
        <v/>
      </c>
      <c r="AX55" s="52" t="str">
        <f>IF(参照!D55="","",参照!D55)</f>
        <v>メニューB(残差)</v>
      </c>
      <c r="AY55" s="52">
        <f>IF(参照!E55="","",参照!E55)</f>
        <v>4.0400000000000001E-4</v>
      </c>
      <c r="AZ55" s="52" t="str">
        <f>IF(参照!F55="","",参照!F55)</f>
        <v>ネクストパワーやまと(株)</v>
      </c>
      <c r="BA55" s="52" t="str">
        <f>IF(参照!G55="","",参照!G55)</f>
        <v>ネクストパワーやまと(株)_メニューB(残差)</v>
      </c>
      <c r="BB55" s="52">
        <f t="shared" si="0"/>
        <v>0.40400000000000003</v>
      </c>
      <c r="BD55" s="52" t="str">
        <f>IF(参照!L55="","",参照!L55)</f>
        <v>(株)ＲｅｎｏＬａｂｏ</v>
      </c>
    </row>
    <row r="56" spans="1:56" ht="12">
      <c r="A56" s="1"/>
      <c r="B56" s="1"/>
      <c r="C56" s="466"/>
      <c r="D56" s="456" t="s">
        <v>57</v>
      </c>
      <c r="E56" s="456"/>
      <c r="F56" s="456"/>
      <c r="G56" s="456"/>
      <c r="H56" s="82" t="s">
        <v>33</v>
      </c>
      <c r="I56" s="22"/>
      <c r="J56" s="584" t="str">
        <f>IF($I56="","",$I56*係数１!G114)</f>
        <v/>
      </c>
      <c r="K56" s="584"/>
      <c r="L56" s="1"/>
      <c r="W56" s="143"/>
      <c r="X56" s="143"/>
      <c r="Y56" s="143"/>
      <c r="Z56" s="143"/>
      <c r="AA56" s="143"/>
      <c r="AB56" s="143"/>
      <c r="AC56" s="143"/>
      <c r="AD56" s="143"/>
      <c r="AN56" s="28" t="s">
        <v>82</v>
      </c>
      <c r="AO56" s="28" t="s">
        <v>150</v>
      </c>
      <c r="AU56" s="52" t="str">
        <f>IF(参照!A56="","",参照!A56)</f>
        <v/>
      </c>
      <c r="AV56" s="52" t="str">
        <f>IF(参照!B56="","",参照!B56)</f>
        <v/>
      </c>
      <c r="AW56" s="52" t="str">
        <f>IF(参照!C56="","",参照!C56)</f>
        <v/>
      </c>
      <c r="AX56" s="52" t="str">
        <f>IF(参照!D56="","",参照!D56)</f>
        <v>(参考値)事業者全体</v>
      </c>
      <c r="AY56" s="52">
        <f>IF(参照!E56="","",参照!E56)</f>
        <v>4.75E-4</v>
      </c>
      <c r="AZ56" s="52" t="str">
        <f>IF(参照!F56="","",参照!F56)</f>
        <v>ネクストパワーやまと(株)</v>
      </c>
      <c r="BA56" s="52" t="str">
        <f>IF(参照!G56="","",参照!G56)</f>
        <v>ネクストパワーやまと(株)_(参考値)事業者全体</v>
      </c>
      <c r="BB56" s="52">
        <f t="shared" si="0"/>
        <v>0.47499999999999998</v>
      </c>
      <c r="BD56" s="52" t="str">
        <f>IF(参照!L56="","",参照!L56)</f>
        <v>(株)Ｓａｎｋｏ　ＩＢ</v>
      </c>
    </row>
    <row r="57" spans="1:56" ht="12.75" thickBot="1">
      <c r="A57" s="1"/>
      <c r="B57" s="1"/>
      <c r="C57" s="466"/>
      <c r="D57" s="456" t="s">
        <v>24</v>
      </c>
      <c r="E57" s="456"/>
      <c r="F57" s="456"/>
      <c r="G57" s="456"/>
      <c r="H57" s="82" t="s">
        <v>14</v>
      </c>
      <c r="I57" s="82" t="s">
        <v>14</v>
      </c>
      <c r="J57" s="584">
        <f>SUM(J50:J56)</f>
        <v>0</v>
      </c>
      <c r="K57" s="584"/>
      <c r="L57" s="1"/>
      <c r="N57" s="38" t="s">
        <v>130</v>
      </c>
      <c r="P57" s="38"/>
      <c r="Q57" s="38"/>
      <c r="R57" s="38"/>
      <c r="AN57" s="28" t="s">
        <v>83</v>
      </c>
      <c r="AO57" s="28" t="s">
        <v>151</v>
      </c>
      <c r="AU57" s="52" t="str">
        <f>IF(参照!A57="","",参照!A57)</f>
        <v>A0019</v>
      </c>
      <c r="AV57" s="52" t="str">
        <f>IF(参照!B57="","",参照!B57)</f>
        <v>日本テクノ(株)</v>
      </c>
      <c r="AW57" s="52">
        <f>IF(参照!C57="","",参照!C57)</f>
        <v>4.6799999999999999E-4</v>
      </c>
      <c r="AX57" s="52" t="str">
        <f>IF(参照!D57="","",参照!D57)</f>
        <v>メニューA</v>
      </c>
      <c r="AY57" s="52">
        <f>IF(参照!E57="","",参照!E57)</f>
        <v>0</v>
      </c>
      <c r="AZ57" s="52" t="str">
        <f>IF(参照!F57="","",参照!F57)</f>
        <v>日本テクノ(株)</v>
      </c>
      <c r="BA57" s="52" t="str">
        <f>IF(参照!G57="","",参照!G57)</f>
        <v>日本テクノ(株)_メニューA</v>
      </c>
      <c r="BB57" s="52">
        <f t="shared" si="0"/>
        <v>0</v>
      </c>
      <c r="BD57" s="52" t="str">
        <f>IF(参照!L57="","",参照!L57)</f>
        <v>ＳＢパワー(株)</v>
      </c>
    </row>
    <row r="58" spans="1:56" ht="15.75" customHeight="1" thickBot="1">
      <c r="A58" s="1"/>
      <c r="B58" s="1"/>
      <c r="C58" s="466"/>
      <c r="D58" s="456" t="s">
        <v>34</v>
      </c>
      <c r="E58" s="456"/>
      <c r="F58" s="456"/>
      <c r="G58" s="456"/>
      <c r="H58" s="563"/>
      <c r="I58" s="564"/>
      <c r="J58" s="564"/>
      <c r="K58" s="565"/>
      <c r="L58" s="1"/>
      <c r="N58" s="58"/>
      <c r="O58" s="574" t="s">
        <v>86</v>
      </c>
      <c r="P58" s="574"/>
      <c r="Q58" s="574"/>
      <c r="R58" s="574"/>
      <c r="S58" s="91" t="s">
        <v>87</v>
      </c>
      <c r="T58" s="573" t="s">
        <v>124</v>
      </c>
      <c r="U58" s="574"/>
      <c r="V58" s="61" t="s">
        <v>626</v>
      </c>
      <c r="W58" s="143"/>
      <c r="X58" s="143"/>
      <c r="Y58" s="143"/>
      <c r="Z58" s="143"/>
      <c r="AA58" s="143"/>
      <c r="AB58" s="143"/>
      <c r="AC58" s="143"/>
      <c r="AD58" s="143"/>
      <c r="AN58" s="28" t="s">
        <v>84</v>
      </c>
      <c r="AO58" s="28" t="s">
        <v>152</v>
      </c>
      <c r="AU58" s="52" t="str">
        <f>IF(参照!A58="","",参照!A58)</f>
        <v/>
      </c>
      <c r="AV58" s="52" t="str">
        <f>IF(参照!B58="","",参照!B58)</f>
        <v/>
      </c>
      <c r="AW58" s="52" t="str">
        <f>IF(参照!C58="","",参照!C58)</f>
        <v/>
      </c>
      <c r="AX58" s="52" t="str">
        <f>IF(参照!D58="","",参照!D58)</f>
        <v>メニューB(残差)</v>
      </c>
      <c r="AY58" s="52">
        <f>IF(参照!E58="","",参照!E58)</f>
        <v>4.84E-4</v>
      </c>
      <c r="AZ58" s="52" t="str">
        <f>IF(参照!F58="","",参照!F58)</f>
        <v>日本テクノ(株)</v>
      </c>
      <c r="BA58" s="52" t="str">
        <f>IF(参照!G58="","",参照!G58)</f>
        <v>日本テクノ(株)_メニューB(残差)</v>
      </c>
      <c r="BB58" s="52">
        <f t="shared" si="0"/>
        <v>0.48399999999999999</v>
      </c>
      <c r="BD58" s="52" t="str">
        <f>IF(参照!L58="","",参照!L58)</f>
        <v>(株)ＳＥウイングズ</v>
      </c>
    </row>
    <row r="59" spans="1:56" ht="15.75" customHeight="1" thickTop="1">
      <c r="A59" s="1"/>
      <c r="B59" s="1"/>
      <c r="C59" s="466"/>
      <c r="D59" s="456"/>
      <c r="E59" s="456"/>
      <c r="F59" s="456"/>
      <c r="G59" s="456"/>
      <c r="H59" s="566"/>
      <c r="I59" s="567"/>
      <c r="J59" s="567"/>
      <c r="K59" s="568"/>
      <c r="L59" s="1"/>
      <c r="N59" s="78">
        <v>1</v>
      </c>
      <c r="O59" s="585"/>
      <c r="P59" s="585"/>
      <c r="Q59" s="585"/>
      <c r="R59" s="585"/>
      <c r="S59" s="353"/>
      <c r="T59" s="575" t="str">
        <f>IF(O59="","",VLOOKUP(O59,係数１!$F:$G,2,0))</f>
        <v/>
      </c>
      <c r="U59" s="576"/>
      <c r="V59" s="136" t="str">
        <f>IF(OR(S59="",O59=""),"",S59*T59)</f>
        <v/>
      </c>
      <c r="W59" s="143"/>
      <c r="X59" s="143"/>
      <c r="Y59" s="143"/>
      <c r="Z59" s="143"/>
      <c r="AA59" s="143"/>
      <c r="AB59" s="143"/>
      <c r="AC59" s="143"/>
      <c r="AD59" s="143"/>
      <c r="AN59" s="28" t="s">
        <v>628</v>
      </c>
      <c r="AO59" s="28" t="s">
        <v>629</v>
      </c>
      <c r="AU59" s="52" t="str">
        <f>IF(参照!A59="","",参照!A59)</f>
        <v/>
      </c>
      <c r="AV59" s="52" t="str">
        <f>IF(参照!B59="","",参照!B59)</f>
        <v/>
      </c>
      <c r="AW59" s="52" t="str">
        <f>IF(参照!C59="","",参照!C59)</f>
        <v/>
      </c>
      <c r="AX59" s="52" t="str">
        <f>IF(参照!D59="","",参照!D59)</f>
        <v>(参考値)事業者全体</v>
      </c>
      <c r="AY59" s="52">
        <f>IF(参照!E59="","",参照!E59)</f>
        <v>4.8500000000000003E-4</v>
      </c>
      <c r="AZ59" s="52" t="str">
        <f>IF(参照!F59="","",参照!F59)</f>
        <v>日本テクノ(株)</v>
      </c>
      <c r="BA59" s="52" t="str">
        <f>IF(参照!G59="","",参照!G59)</f>
        <v>日本テクノ(株)_(参考値)事業者全体</v>
      </c>
      <c r="BB59" s="52">
        <f t="shared" si="0"/>
        <v>0.48500000000000004</v>
      </c>
      <c r="BD59" s="52" t="str">
        <f>IF(参照!L59="","",参照!L59)</f>
        <v>(株)Ｓｈａｒｅｄ　Ｅｎｅｒｇｙ</v>
      </c>
    </row>
    <row r="60" spans="1:56" ht="12.75">
      <c r="A60" s="1"/>
      <c r="B60" s="1"/>
      <c r="C60" s="1"/>
      <c r="D60" s="1"/>
      <c r="E60" s="1"/>
      <c r="F60" s="1"/>
      <c r="G60" s="1"/>
      <c r="H60" s="1"/>
      <c r="I60" s="1"/>
      <c r="J60" s="1"/>
      <c r="K60" s="1"/>
      <c r="L60" s="1"/>
      <c r="N60" s="79">
        <v>2</v>
      </c>
      <c r="O60" s="578"/>
      <c r="P60" s="578"/>
      <c r="Q60" s="578"/>
      <c r="R60" s="578"/>
      <c r="S60" s="354"/>
      <c r="T60" s="569" t="str">
        <f>IF(O60="","",VLOOKUP(O60,係数１!$F:$G,2,0))</f>
        <v/>
      </c>
      <c r="U60" s="570"/>
      <c r="V60" s="147" t="str">
        <f>IF(OR(S60="",O60=""),"",S60*T60)</f>
        <v/>
      </c>
      <c r="W60" s="143"/>
      <c r="X60" s="143"/>
      <c r="Y60" s="143"/>
      <c r="Z60" s="143"/>
      <c r="AA60" s="143"/>
      <c r="AB60" s="143"/>
      <c r="AC60" s="143"/>
      <c r="AD60" s="143"/>
      <c r="AO60" s="28" t="s">
        <v>153</v>
      </c>
      <c r="AU60" s="52" t="str">
        <f>IF(参照!A60="","",参照!A60)</f>
        <v>A0020</v>
      </c>
      <c r="AV60" s="52" t="str">
        <f>IF(参照!B60="","",参照!B60)</f>
        <v>中央電力エナジー(株)</v>
      </c>
      <c r="AW60" s="52">
        <f>IF(参照!C60="","",参照!C60)</f>
        <v>5.0600000000000005E-4</v>
      </c>
      <c r="AX60" s="52" t="str">
        <f>IF(参照!D60="","",参照!D60)</f>
        <v>メニューA</v>
      </c>
      <c r="AY60" s="52">
        <f>IF(参照!E60="","",参照!E60)</f>
        <v>0</v>
      </c>
      <c r="AZ60" s="52" t="str">
        <f>IF(参照!F60="","",参照!F60)</f>
        <v>中央電力エナジー(株)</v>
      </c>
      <c r="BA60" s="52" t="str">
        <f>IF(参照!G60="","",参照!G60)</f>
        <v>中央電力エナジー(株)_メニューA</v>
      </c>
      <c r="BB60" s="52">
        <f t="shared" si="0"/>
        <v>0</v>
      </c>
      <c r="BD60" s="52" t="str">
        <f>IF(参照!L60="","",参照!L60)</f>
        <v>ＳｕｓｔａｉｎａｂｌｅＥｎｅｒｇｙ(株)</v>
      </c>
    </row>
    <row r="61" spans="1:56" ht="13.5" customHeight="1" thickBot="1">
      <c r="A61" s="1"/>
      <c r="B61" s="1"/>
      <c r="C61" s="149" t="s">
        <v>13</v>
      </c>
      <c r="D61" s="442" t="s">
        <v>35</v>
      </c>
      <c r="E61" s="442"/>
      <c r="F61" s="442"/>
      <c r="G61" s="442"/>
      <c r="H61" s="442"/>
      <c r="I61" s="442"/>
      <c r="J61" s="442"/>
      <c r="K61" s="442"/>
      <c r="L61" s="150"/>
      <c r="M61" s="151"/>
      <c r="N61" s="85">
        <v>3</v>
      </c>
      <c r="O61" s="579"/>
      <c r="P61" s="579"/>
      <c r="Q61" s="579"/>
      <c r="R61" s="579"/>
      <c r="S61" s="354"/>
      <c r="T61" s="571" t="str">
        <f>IF(O61="","",VLOOKUP(O61,係数１!$F:$G,2,0))</f>
        <v/>
      </c>
      <c r="U61" s="572"/>
      <c r="V61" s="148" t="str">
        <f>IF(OR(S61="",O61=""),"",S61*T61)</f>
        <v/>
      </c>
      <c r="W61" s="143"/>
      <c r="X61" s="143"/>
      <c r="Y61" s="143"/>
      <c r="Z61" s="143"/>
      <c r="AA61" s="143"/>
      <c r="AB61" s="143"/>
      <c r="AC61" s="143"/>
      <c r="AD61" s="143"/>
      <c r="AO61" s="28" t="s">
        <v>630</v>
      </c>
      <c r="AU61" s="52" t="str">
        <f>IF(参照!A61="","",参照!A61)</f>
        <v/>
      </c>
      <c r="AV61" s="52" t="str">
        <f>IF(参照!B61="","",参照!B61)</f>
        <v/>
      </c>
      <c r="AW61" s="52" t="str">
        <f>IF(参照!C61="","",参照!C61)</f>
        <v/>
      </c>
      <c r="AX61" s="52" t="str">
        <f>IF(参照!D61="","",参照!D61)</f>
        <v>メニューB(残差)</v>
      </c>
      <c r="AY61" s="52">
        <f>IF(参照!E61="","",参照!E61)</f>
        <v>5.0900000000000001E-4</v>
      </c>
      <c r="AZ61" s="52" t="str">
        <f>IF(参照!F61="","",参照!F61)</f>
        <v>中央電力エナジー(株)</v>
      </c>
      <c r="BA61" s="52" t="str">
        <f>IF(参照!G61="","",参照!G61)</f>
        <v>中央電力エナジー(株)_メニューB(残差)</v>
      </c>
      <c r="BB61" s="52">
        <f t="shared" si="0"/>
        <v>0.50900000000000001</v>
      </c>
      <c r="BD61" s="52" t="str">
        <f>IF(参照!L61="","",参照!L61)</f>
        <v>ＴＥＰＣＯライフサービス(株)</v>
      </c>
    </row>
    <row r="62" spans="1:56" ht="23.25" customHeight="1" thickTop="1" thickBot="1">
      <c r="A62" s="1"/>
      <c r="B62" s="1"/>
      <c r="C62" s="152" t="s">
        <v>37</v>
      </c>
      <c r="D62" s="442" t="s">
        <v>137</v>
      </c>
      <c r="E62" s="442"/>
      <c r="F62" s="442"/>
      <c r="G62" s="442"/>
      <c r="H62" s="442"/>
      <c r="I62" s="442"/>
      <c r="J62" s="442"/>
      <c r="K62" s="442"/>
      <c r="L62" s="150"/>
      <c r="M62" s="151"/>
      <c r="N62" s="582" t="s">
        <v>67</v>
      </c>
      <c r="O62" s="583"/>
      <c r="P62" s="583"/>
      <c r="Q62" s="583"/>
      <c r="R62" s="583"/>
      <c r="S62" s="356">
        <f>SUM(S59:S61)</f>
        <v>0</v>
      </c>
      <c r="T62" s="580"/>
      <c r="U62" s="581"/>
      <c r="V62" s="86">
        <f>SUM(V59:V61)</f>
        <v>0</v>
      </c>
      <c r="W62" s="143"/>
      <c r="X62" s="143"/>
      <c r="Y62" s="143"/>
      <c r="Z62" s="143"/>
      <c r="AA62" s="143"/>
      <c r="AB62" s="143"/>
      <c r="AC62" s="143"/>
      <c r="AD62" s="143"/>
      <c r="AO62" s="28" t="s">
        <v>154</v>
      </c>
      <c r="AU62" s="52" t="str">
        <f>IF(参照!A62="","",参照!A62)</f>
        <v/>
      </c>
      <c r="AV62" s="52" t="str">
        <f>IF(参照!B62="","",参照!B62)</f>
        <v/>
      </c>
      <c r="AW62" s="52" t="str">
        <f>IF(参照!C62="","",参照!C62)</f>
        <v/>
      </c>
      <c r="AX62" s="52" t="str">
        <f>IF(参照!D62="","",参照!D62)</f>
        <v>(参考値)事業者全体</v>
      </c>
      <c r="AY62" s="52">
        <f>IF(参照!E62="","",参照!E62)</f>
        <v>4.8299999999999998E-4</v>
      </c>
      <c r="AZ62" s="52" t="str">
        <f>IF(参照!F62="","",参照!F62)</f>
        <v>中央電力エナジー(株)</v>
      </c>
      <c r="BA62" s="52" t="str">
        <f>IF(参照!G62="","",参照!G62)</f>
        <v>中央電力エナジー(株)_(参考値)事業者全体</v>
      </c>
      <c r="BB62" s="52">
        <f t="shared" si="0"/>
        <v>0.48299999999999998</v>
      </c>
      <c r="BD62" s="52" t="str">
        <f>IF(参照!L62="","",参照!L62)</f>
        <v>TERA Energy(株)</v>
      </c>
    </row>
    <row r="63" spans="1:56" ht="42.75" customHeight="1">
      <c r="A63" s="1"/>
      <c r="B63" s="1"/>
      <c r="C63" s="152" t="s">
        <v>38</v>
      </c>
      <c r="D63" s="442" t="s">
        <v>164</v>
      </c>
      <c r="E63" s="442"/>
      <c r="F63" s="442"/>
      <c r="G63" s="442"/>
      <c r="H63" s="442"/>
      <c r="I63" s="442"/>
      <c r="J63" s="442"/>
      <c r="K63" s="442"/>
      <c r="L63" s="150"/>
      <c r="M63" s="151"/>
      <c r="W63" s="143"/>
      <c r="X63" s="143"/>
      <c r="Y63" s="143"/>
      <c r="Z63" s="143"/>
      <c r="AA63" s="143"/>
      <c r="AB63" s="143"/>
      <c r="AC63" s="143"/>
      <c r="AD63" s="143"/>
      <c r="AO63" s="28" t="s">
        <v>631</v>
      </c>
      <c r="AU63" s="52" t="str">
        <f>IF(参照!A63="","",参照!A63)</f>
        <v>A0021</v>
      </c>
      <c r="AV63" s="52" t="str">
        <f>IF(参照!B63="","",参照!B63)</f>
        <v>(株)Ｌｏｏｏｐ</v>
      </c>
      <c r="AW63" s="52">
        <f>IF(参照!C63="","",参照!C63)</f>
        <v>3.8000000000000002E-4</v>
      </c>
      <c r="AX63" s="52" t="str">
        <f>IF(参照!D63="","",参照!D63)</f>
        <v>メニューA</v>
      </c>
      <c r="AY63" s="52">
        <f>IF(参照!E63="","",参照!E63)</f>
        <v>0</v>
      </c>
      <c r="AZ63" s="52" t="str">
        <f>IF(参照!F63="","",参照!F63)</f>
        <v>(株)Ｌｏｏｏｐ</v>
      </c>
      <c r="BA63" s="52" t="str">
        <f>IF(参照!G63="","",参照!G63)</f>
        <v>(株)Ｌｏｏｏｐ_メニューA</v>
      </c>
      <c r="BB63" s="52">
        <f t="shared" si="0"/>
        <v>0</v>
      </c>
      <c r="BD63" s="52" t="str">
        <f>IF(参照!L63="","",参照!L63)</f>
        <v>ＴＧオクトパスエナジー(株)</v>
      </c>
    </row>
    <row r="64" spans="1:56">
      <c r="A64" s="1"/>
      <c r="B64" s="1"/>
      <c r="C64" s="152" t="s">
        <v>39</v>
      </c>
      <c r="D64" s="447" t="s">
        <v>138</v>
      </c>
      <c r="E64" s="447"/>
      <c r="F64" s="447"/>
      <c r="G64" s="447"/>
      <c r="H64" s="447"/>
      <c r="I64" s="447"/>
      <c r="J64" s="447"/>
      <c r="K64" s="447"/>
      <c r="L64" s="150"/>
      <c r="M64" s="151"/>
      <c r="AO64" s="28" t="s">
        <v>632</v>
      </c>
      <c r="AU64" s="52" t="str">
        <f>IF(参照!A64="","",参照!A64)</f>
        <v/>
      </c>
      <c r="AV64" s="52" t="str">
        <f>IF(参照!B64="","",参照!B64)</f>
        <v/>
      </c>
      <c r="AW64" s="52" t="str">
        <f>IF(参照!C64="","",参照!C64)</f>
        <v/>
      </c>
      <c r="AX64" s="52" t="str">
        <f>IF(参照!D64="","",参照!D64)</f>
        <v>メニューB</v>
      </c>
      <c r="AY64" s="52">
        <f>IF(参照!E64="","",参照!E64)</f>
        <v>3.4899999999999997E-4</v>
      </c>
      <c r="AZ64" s="52" t="str">
        <f>IF(参照!F64="","",参照!F64)</f>
        <v>(株)Ｌｏｏｏｐ</v>
      </c>
      <c r="BA64" s="52" t="str">
        <f>IF(参照!G64="","",参照!G64)</f>
        <v>(株)Ｌｏｏｏｐ_メニューB</v>
      </c>
      <c r="BB64" s="52">
        <f t="shared" si="0"/>
        <v>0.34899999999999998</v>
      </c>
      <c r="BD64" s="52" t="str">
        <f>IF(参照!L64="","",参照!L64)</f>
        <v>(株)ＴＯＫＹＯ油電力</v>
      </c>
    </row>
    <row r="65" spans="1:56" ht="10.5" customHeight="1">
      <c r="A65" s="1"/>
      <c r="B65" s="1"/>
      <c r="C65" s="152" t="s">
        <v>40</v>
      </c>
      <c r="D65" s="442" t="s">
        <v>139</v>
      </c>
      <c r="E65" s="442"/>
      <c r="F65" s="442"/>
      <c r="G65" s="442"/>
      <c r="H65" s="442"/>
      <c r="I65" s="442"/>
      <c r="J65" s="442"/>
      <c r="K65" s="442"/>
      <c r="L65" s="153"/>
      <c r="M65" s="154"/>
      <c r="AO65" s="28" t="s">
        <v>633</v>
      </c>
      <c r="AU65" s="52" t="str">
        <f>IF(参照!A65="","",参照!A65)</f>
        <v/>
      </c>
      <c r="AV65" s="52" t="str">
        <f>IF(参照!B65="","",参照!B65)</f>
        <v/>
      </c>
      <c r="AW65" s="52" t="str">
        <f>IF(参照!C65="","",参照!C65)</f>
        <v/>
      </c>
      <c r="AX65" s="52" t="str">
        <f>IF(参照!D65="","",参照!D65)</f>
        <v>メニューC</v>
      </c>
      <c r="AY65" s="52">
        <f>IF(参照!E65="","",参照!E65)</f>
        <v>2.8100000000000005E-4</v>
      </c>
      <c r="AZ65" s="52" t="str">
        <f>IF(参照!F65="","",参照!F65)</f>
        <v>(株)Ｌｏｏｏｐ</v>
      </c>
      <c r="BA65" s="52" t="str">
        <f>IF(参照!G65="","",参照!G65)</f>
        <v>(株)Ｌｏｏｏｐ_メニューC</v>
      </c>
      <c r="BB65" s="52">
        <f t="shared" si="0"/>
        <v>0.28100000000000003</v>
      </c>
      <c r="BD65" s="52" t="str">
        <f>IF(参照!L65="","",参照!L65)</f>
        <v>ＴＲＥＮＤＥ(株)</v>
      </c>
    </row>
    <row r="66" spans="1:56">
      <c r="A66" s="1"/>
      <c r="B66" s="1"/>
      <c r="C66" s="152" t="s">
        <v>41</v>
      </c>
      <c r="D66" s="442" t="s">
        <v>140</v>
      </c>
      <c r="E66" s="442"/>
      <c r="F66" s="442"/>
      <c r="G66" s="442"/>
      <c r="H66" s="442"/>
      <c r="I66" s="442"/>
      <c r="J66" s="442"/>
      <c r="K66" s="442"/>
      <c r="L66" s="155"/>
      <c r="M66" s="156"/>
      <c r="AO66" s="28" t="s">
        <v>155</v>
      </c>
      <c r="AU66" s="52" t="str">
        <f>IF(参照!A66="","",参照!A66)</f>
        <v/>
      </c>
      <c r="AV66" s="52" t="str">
        <f>IF(参照!B66="","",参照!B66)</f>
        <v/>
      </c>
      <c r="AW66" s="52" t="str">
        <f>IF(参照!C66="","",参照!C66)</f>
        <v/>
      </c>
      <c r="AX66" s="52" t="str">
        <f>IF(参照!D66="","",参照!D66)</f>
        <v>メニューD</v>
      </c>
      <c r="AY66" s="52">
        <f>IF(参照!E66="","",参照!E66)</f>
        <v>3.0199999999999997E-4</v>
      </c>
      <c r="AZ66" s="52" t="str">
        <f>IF(参照!F66="","",参照!F66)</f>
        <v>(株)Ｌｏｏｏｐ</v>
      </c>
      <c r="BA66" s="52" t="str">
        <f>IF(参照!G66="","",参照!G66)</f>
        <v>(株)Ｌｏｏｏｐ_メニューD</v>
      </c>
      <c r="BB66" s="52">
        <f t="shared" si="0"/>
        <v>0.30199999999999999</v>
      </c>
      <c r="BD66" s="52" t="str">
        <f>IF(参照!L66="","",参照!L66)</f>
        <v>(株)ＴＴＳパワー</v>
      </c>
    </row>
    <row r="67" spans="1:56">
      <c r="A67" s="1"/>
      <c r="B67" s="1"/>
      <c r="C67" s="152" t="s">
        <v>159</v>
      </c>
      <c r="D67" s="442" t="s">
        <v>141</v>
      </c>
      <c r="E67" s="442"/>
      <c r="F67" s="442"/>
      <c r="G67" s="442"/>
      <c r="H67" s="442"/>
      <c r="I67" s="442"/>
      <c r="J67" s="442"/>
      <c r="K67" s="442"/>
      <c r="L67" s="155"/>
      <c r="M67" s="156"/>
      <c r="AO67" s="28" t="s">
        <v>634</v>
      </c>
      <c r="AU67" s="52" t="str">
        <f>IF(参照!A67="","",参照!A67)</f>
        <v/>
      </c>
      <c r="AV67" s="52" t="str">
        <f>IF(参照!B67="","",参照!B67)</f>
        <v/>
      </c>
      <c r="AW67" s="52" t="str">
        <f>IF(参照!C67="","",参照!C67)</f>
        <v/>
      </c>
      <c r="AX67" s="52" t="str">
        <f>IF(参照!D67="","",参照!D67)</f>
        <v>メニューE</v>
      </c>
      <c r="AY67" s="52">
        <f>IF(参照!E67="","",参照!E67)</f>
        <v>2.1599999999999999E-4</v>
      </c>
      <c r="AZ67" s="52" t="str">
        <f>IF(参照!F67="","",参照!F67)</f>
        <v>(株)Ｌｏｏｏｐ</v>
      </c>
      <c r="BA67" s="52" t="str">
        <f>IF(参照!G67="","",参照!G67)</f>
        <v>(株)Ｌｏｏｏｐ_メニューE</v>
      </c>
      <c r="BB67" s="52">
        <f t="shared" si="0"/>
        <v>0.216</v>
      </c>
      <c r="BD67" s="52" t="str">
        <f>IF(参照!L67="","",参照!L67)</f>
        <v>Ｔ＆Ｔエナジー(株)</v>
      </c>
    </row>
    <row r="68" spans="1:56" ht="21" customHeight="1">
      <c r="A68" s="1"/>
      <c r="B68" s="1"/>
      <c r="C68" s="152" t="s">
        <v>160</v>
      </c>
      <c r="D68" s="442" t="s">
        <v>142</v>
      </c>
      <c r="E68" s="442"/>
      <c r="F68" s="442"/>
      <c r="G68" s="442"/>
      <c r="H68" s="442"/>
      <c r="I68" s="442"/>
      <c r="J68" s="442"/>
      <c r="K68" s="442"/>
      <c r="L68" s="155"/>
      <c r="M68" s="156"/>
      <c r="N68" s="157"/>
      <c r="AO68" s="28" t="s">
        <v>635</v>
      </c>
      <c r="AU68" s="52" t="str">
        <f>IF(参照!A68="","",参照!A68)</f>
        <v/>
      </c>
      <c r="AV68" s="52" t="str">
        <f>IF(参照!B68="","",参照!B68)</f>
        <v/>
      </c>
      <c r="AW68" s="52" t="str">
        <f>IF(参照!C68="","",参照!C68)</f>
        <v/>
      </c>
      <c r="AX68" s="52" t="str">
        <f>IF(参照!D68="","",参照!D68)</f>
        <v>メニューF(残差)</v>
      </c>
      <c r="AY68" s="52">
        <f>IF(参照!E68="","",参照!E68)</f>
        <v>4.9399999999999997E-4</v>
      </c>
      <c r="AZ68" s="52" t="str">
        <f>IF(参照!F68="","",参照!F68)</f>
        <v>(株)Ｌｏｏｏｐ</v>
      </c>
      <c r="BA68" s="52" t="str">
        <f>IF(参照!G68="","",参照!G68)</f>
        <v>(株)Ｌｏｏｏｐ_メニューF(残差)</v>
      </c>
      <c r="BB68" s="52">
        <f t="shared" si="0"/>
        <v>0.49399999999999999</v>
      </c>
      <c r="BD68" s="52" t="str">
        <f>IF(参照!L68="","",参照!L68)</f>
        <v>ＵＮＩＶＥＲＧＹ(株)</v>
      </c>
    </row>
    <row r="69" spans="1:56">
      <c r="A69" s="1"/>
      <c r="B69" s="1"/>
      <c r="C69" s="152" t="s">
        <v>161</v>
      </c>
      <c r="D69" s="442" t="s">
        <v>143</v>
      </c>
      <c r="E69" s="442"/>
      <c r="F69" s="442"/>
      <c r="G69" s="442"/>
      <c r="H69" s="442"/>
      <c r="I69" s="442"/>
      <c r="J69" s="442"/>
      <c r="K69" s="442"/>
      <c r="L69" s="155"/>
      <c r="M69" s="156"/>
      <c r="AO69" s="28" t="s">
        <v>156</v>
      </c>
      <c r="AU69" s="52" t="str">
        <f>IF(参照!A69="","",参照!A69)</f>
        <v/>
      </c>
      <c r="AV69" s="52" t="str">
        <f>IF(参照!B69="","",参照!B69)</f>
        <v/>
      </c>
      <c r="AW69" s="52" t="str">
        <f>IF(参照!C69="","",参照!C69)</f>
        <v/>
      </c>
      <c r="AX69" s="52" t="str">
        <f>IF(参照!D69="","",参照!D69)</f>
        <v>(参考値)事業者全体</v>
      </c>
      <c r="AY69" s="52">
        <f>IF(参照!E69="","",参照!E69)</f>
        <v>4.8899999999999996E-4</v>
      </c>
      <c r="AZ69" s="52" t="str">
        <f>IF(参照!F69="","",参照!F69)</f>
        <v>(株)Ｌｏｏｏｐ</v>
      </c>
      <c r="BA69" s="52" t="str">
        <f>IF(参照!G69="","",参照!G69)</f>
        <v>(株)Ｌｏｏｏｐ_(参考値)事業者全体</v>
      </c>
      <c r="BB69" s="52">
        <f t="shared" ref="BB69:BB132" si="32">AY69*1000</f>
        <v>0.48899999999999993</v>
      </c>
      <c r="BD69" s="52" t="str">
        <f>IF(参照!L69="","",参照!L69)</f>
        <v>(株)ＵＰＤＡＴＥＲ</v>
      </c>
    </row>
    <row r="70" spans="1:56">
      <c r="A70" s="1"/>
      <c r="B70" s="1"/>
      <c r="C70" s="1"/>
      <c r="D70" s="1"/>
      <c r="E70" s="1"/>
      <c r="F70" s="1"/>
      <c r="G70" s="1"/>
      <c r="H70" s="1"/>
      <c r="I70" s="1"/>
      <c r="J70" s="1"/>
      <c r="K70" s="1"/>
      <c r="L70" s="1"/>
      <c r="AU70" s="52" t="str">
        <f>IF(参照!A70="","",参照!A70)</f>
        <v>A0023</v>
      </c>
      <c r="AV70" s="52" t="str">
        <f>IF(参照!B70="","",参照!B70)</f>
        <v>(株)ナンワエナジー</v>
      </c>
      <c r="AW70" s="52">
        <f>IF(参照!C70="","",参照!C70)</f>
        <v>5.8900000000000001E-4</v>
      </c>
      <c r="AX70" s="52" t="str">
        <f>IF(参照!D70="","",参照!D70)</f>
        <v>メニューA</v>
      </c>
      <c r="AY70" s="52">
        <f>IF(参照!E70="","",参照!E70)</f>
        <v>0</v>
      </c>
      <c r="AZ70" s="52" t="str">
        <f>IF(参照!F70="","",参照!F70)</f>
        <v>(株)ナンワエナジー</v>
      </c>
      <c r="BA70" s="52" t="str">
        <f>IF(参照!G70="","",参照!G70)</f>
        <v>(株)ナンワエナジー_メニューA</v>
      </c>
      <c r="BB70" s="52">
        <f t="shared" si="32"/>
        <v>0</v>
      </c>
      <c r="BD70" s="52" t="str">
        <f>IF(参照!L70="","",参照!L70)</f>
        <v>(株)Ｕ－ＰＯＷＥＲ</v>
      </c>
    </row>
    <row r="71" spans="1:56">
      <c r="AU71" s="52" t="str">
        <f>IF(参照!A71="","",参照!A71)</f>
        <v/>
      </c>
      <c r="AV71" s="52" t="str">
        <f>IF(参照!B71="","",参照!B71)</f>
        <v/>
      </c>
      <c r="AW71" s="52" t="str">
        <f>IF(参照!C71="","",参照!C71)</f>
        <v/>
      </c>
      <c r="AX71" s="52" t="str">
        <f>IF(参照!D71="","",参照!D71)</f>
        <v>メニューB(残差)</v>
      </c>
      <c r="AY71" s="52">
        <f>IF(参照!E71="","",参照!E71)</f>
        <v>6.0599999999999998E-4</v>
      </c>
      <c r="AZ71" s="52" t="str">
        <f>IF(参照!F71="","",参照!F71)</f>
        <v>(株)ナンワエナジー</v>
      </c>
      <c r="BA71" s="52" t="str">
        <f>IF(参照!G71="","",参照!G71)</f>
        <v>(株)ナンワエナジー_メニューB(残差)</v>
      </c>
      <c r="BB71" s="52">
        <f t="shared" si="32"/>
        <v>0.60599999999999998</v>
      </c>
      <c r="BD71" s="52" t="str">
        <f>IF(参照!L71="","",参照!L71)</f>
        <v>(株)Ｖ－Ｐｏｗｅｒ</v>
      </c>
    </row>
    <row r="72" spans="1:56">
      <c r="AU72" s="52" t="str">
        <f>IF(参照!A72="","",参照!A72)</f>
        <v/>
      </c>
      <c r="AV72" s="52" t="str">
        <f>IF(参照!B72="","",参照!B72)</f>
        <v/>
      </c>
      <c r="AW72" s="52" t="str">
        <f>IF(参照!C72="","",参照!C72)</f>
        <v/>
      </c>
      <c r="AX72" s="52" t="str">
        <f>IF(参照!D72="","",参照!D72)</f>
        <v>(参考値)事業者全体</v>
      </c>
      <c r="AY72" s="52">
        <f>IF(参照!E72="","",参照!E72)</f>
        <v>6.3900000000000003E-4</v>
      </c>
      <c r="AZ72" s="52" t="str">
        <f>IF(参照!F72="","",参照!F72)</f>
        <v>(株)ナンワエナジー</v>
      </c>
      <c r="BA72" s="52" t="str">
        <f>IF(参照!G72="","",参照!G72)</f>
        <v>(株)ナンワエナジー_(参考値)事業者全体</v>
      </c>
      <c r="BB72" s="52">
        <f t="shared" si="32"/>
        <v>0.63900000000000001</v>
      </c>
      <c r="BD72" s="52" t="str">
        <f>IF(参照!L72="","",参照!L72)</f>
        <v>ＷＳエナジー(株)</v>
      </c>
    </row>
    <row r="73" spans="1:56">
      <c r="AU73" s="52" t="str">
        <f>IF(参照!A73="","",参照!A73)</f>
        <v>A0024</v>
      </c>
      <c r="AV73" s="52" t="str">
        <f>IF(参照!B73="","",参照!B73)</f>
        <v>静岡ガス＆パワー(株)</v>
      </c>
      <c r="AW73" s="52">
        <f>IF(参照!C73="","",参照!C73)</f>
        <v>3.8299999999999999E-4</v>
      </c>
      <c r="AX73" s="52" t="str">
        <f>IF(参照!D73="","",参照!D73)</f>
        <v>メニューA</v>
      </c>
      <c r="AY73" s="52">
        <f>IF(参照!E73="","",参照!E73)</f>
        <v>2.7E-4</v>
      </c>
      <c r="AZ73" s="52" t="str">
        <f>IF(参照!F73="","",参照!F73)</f>
        <v>静岡ガス＆パワー(株)</v>
      </c>
      <c r="BA73" s="52" t="str">
        <f>IF(参照!G73="","",参照!G73)</f>
        <v>静岡ガス＆パワー(株)_メニューA</v>
      </c>
      <c r="BB73" s="52">
        <f t="shared" si="32"/>
        <v>0.27</v>
      </c>
      <c r="BD73" s="52" t="str">
        <f>IF(参照!L73="","",参照!L73)</f>
        <v>Ｙ．Ｗ．Ｃ(株)</v>
      </c>
    </row>
    <row r="74" spans="1:56">
      <c r="AU74" s="52" t="str">
        <f>IF(参照!A74="","",参照!A74)</f>
        <v/>
      </c>
      <c r="AV74" s="52" t="str">
        <f>IF(参照!B74="","",参照!B74)</f>
        <v/>
      </c>
      <c r="AW74" s="52" t="str">
        <f>IF(参照!C74="","",参照!C74)</f>
        <v/>
      </c>
      <c r="AX74" s="52" t="str">
        <f>IF(参照!D74="","",参照!D74)</f>
        <v>メニューB</v>
      </c>
      <c r="AY74" s="52">
        <f>IF(参照!E74="","",参照!E74)</f>
        <v>0</v>
      </c>
      <c r="AZ74" s="52" t="str">
        <f>IF(参照!F74="","",参照!F74)</f>
        <v>静岡ガス＆パワー(株)</v>
      </c>
      <c r="BA74" s="52" t="str">
        <f>IF(参照!G74="","",参照!G74)</f>
        <v>静岡ガス＆パワー(株)_メニューB</v>
      </c>
      <c r="BB74" s="52">
        <f t="shared" si="32"/>
        <v>0</v>
      </c>
      <c r="BD74" s="52" t="str">
        <f>IF(参照!L74="","",参照!L74)</f>
        <v>アークエルテクノロジーズ(株)</v>
      </c>
    </row>
    <row r="75" spans="1:56">
      <c r="AU75" s="52" t="str">
        <f>IF(参照!A75="","",参照!A75)</f>
        <v/>
      </c>
      <c r="AV75" s="52" t="str">
        <f>IF(参照!B75="","",参照!B75)</f>
        <v/>
      </c>
      <c r="AW75" s="52" t="str">
        <f>IF(参照!C75="","",参照!C75)</f>
        <v/>
      </c>
      <c r="AX75" s="52" t="str">
        <f>IF(参照!D75="","",参照!D75)</f>
        <v>メニューC(残差)</v>
      </c>
      <c r="AY75" s="52">
        <f>IF(参照!E75="","",参照!E75)</f>
        <v>3.4499999999999998E-4</v>
      </c>
      <c r="AZ75" s="52" t="str">
        <f>IF(参照!F75="","",参照!F75)</f>
        <v>静岡ガス＆パワー(株)</v>
      </c>
      <c r="BA75" s="52" t="str">
        <f>IF(参照!G75="","",参照!G75)</f>
        <v>静岡ガス＆パワー(株)_メニューC(残差)</v>
      </c>
      <c r="BB75" s="52">
        <f t="shared" si="32"/>
        <v>0.34499999999999997</v>
      </c>
      <c r="BD75" s="52" t="str">
        <f>IF(参照!L75="","",参照!L75)</f>
        <v>(株)アースインフィニティ</v>
      </c>
    </row>
    <row r="76" spans="1:56">
      <c r="AU76" s="52" t="str">
        <f>IF(参照!A76="","",参照!A76)</f>
        <v/>
      </c>
      <c r="AV76" s="52" t="str">
        <f>IF(参照!B76="","",参照!B76)</f>
        <v/>
      </c>
      <c r="AW76" s="52" t="str">
        <f>IF(参照!C76="","",参照!C76)</f>
        <v/>
      </c>
      <c r="AX76" s="52" t="str">
        <f>IF(参照!D76="","",参照!D76)</f>
        <v>(参考値)事業者全体</v>
      </c>
      <c r="AY76" s="52">
        <f>IF(参照!E76="","",参照!E76)</f>
        <v>3.8000000000000002E-4</v>
      </c>
      <c r="AZ76" s="52" t="str">
        <f>IF(参照!F76="","",参照!F76)</f>
        <v>静岡ガス＆パワー(株)</v>
      </c>
      <c r="BA76" s="52" t="str">
        <f>IF(参照!G76="","",参照!G76)</f>
        <v>静岡ガス＆パワー(株)_(参考値)事業者全体</v>
      </c>
      <c r="BB76" s="52">
        <f t="shared" si="32"/>
        <v>0.38</v>
      </c>
      <c r="BD76" s="52" t="str">
        <f>IF(参照!L76="","",参照!L76)</f>
        <v>アーバンエナジー(株)</v>
      </c>
    </row>
    <row r="77" spans="1:56">
      <c r="AU77" s="52" t="str">
        <f>IF(参照!A77="","",参照!A77)</f>
        <v>A0025</v>
      </c>
      <c r="AV77" s="52" t="str">
        <f>IF(参照!B77="","",参照!B77)</f>
        <v>荏原環境プラント(株)</v>
      </c>
      <c r="AW77" s="52">
        <f>IF(参照!C77="","",参照!C77)</f>
        <v>1.47E-4</v>
      </c>
      <c r="AX77" s="52" t="str">
        <f>IF(参照!D77="","",参照!D77)</f>
        <v>メニューA</v>
      </c>
      <c r="AY77" s="52">
        <f>IF(参照!E77="","",参照!E77)</f>
        <v>0</v>
      </c>
      <c r="AZ77" s="52" t="str">
        <f>IF(参照!F77="","",参照!F77)</f>
        <v>荏原環境プラント(株)</v>
      </c>
      <c r="BA77" s="52" t="str">
        <f>IF(参照!G77="","",参照!G77)</f>
        <v>荏原環境プラント(株)_メニューA</v>
      </c>
      <c r="BB77" s="52">
        <f t="shared" si="32"/>
        <v>0</v>
      </c>
      <c r="BD77" s="52" t="str">
        <f>IF(参照!L77="","",参照!L77)</f>
        <v>アイエスジー(株)</v>
      </c>
    </row>
    <row r="78" spans="1:56">
      <c r="AU78" s="52" t="str">
        <f>IF(参照!A78="","",参照!A78)</f>
        <v/>
      </c>
      <c r="AV78" s="52" t="str">
        <f>IF(参照!B78="","",参照!B78)</f>
        <v/>
      </c>
      <c r="AW78" s="52" t="str">
        <f>IF(参照!C78="","",参照!C78)</f>
        <v/>
      </c>
      <c r="AX78" s="52" t="str">
        <f>IF(参照!D78="","",参照!D78)</f>
        <v>メニューB</v>
      </c>
      <c r="AY78" s="52">
        <f>IF(参照!E78="","",参照!E78)</f>
        <v>0</v>
      </c>
      <c r="AZ78" s="52" t="str">
        <f>IF(参照!F78="","",参照!F78)</f>
        <v>荏原環境プラント(株)</v>
      </c>
      <c r="BA78" s="52" t="str">
        <f>IF(参照!G78="","",参照!G78)</f>
        <v>荏原環境プラント(株)_メニューB</v>
      </c>
      <c r="BB78" s="52">
        <f t="shared" si="32"/>
        <v>0</v>
      </c>
      <c r="BD78" s="52" t="str">
        <f>IF(参照!L78="","",参照!L78)</f>
        <v>(株)アイキューブ・マーケティング</v>
      </c>
    </row>
    <row r="79" spans="1:56">
      <c r="AU79" s="52" t="str">
        <f>IF(参照!A79="","",参照!A79)</f>
        <v/>
      </c>
      <c r="AV79" s="52" t="str">
        <f>IF(参照!B79="","",参照!B79)</f>
        <v/>
      </c>
      <c r="AW79" s="52" t="str">
        <f>IF(参照!C79="","",参照!C79)</f>
        <v/>
      </c>
      <c r="AX79" s="52" t="str">
        <f>IF(参照!D79="","",参照!D79)</f>
        <v>メニューC</v>
      </c>
      <c r="AY79" s="52">
        <f>IF(参照!E79="","",参照!E79)</f>
        <v>1.8599999999999999E-4</v>
      </c>
      <c r="AZ79" s="52" t="str">
        <f>IF(参照!F79="","",参照!F79)</f>
        <v>荏原環境プラント(株)</v>
      </c>
      <c r="BA79" s="52" t="str">
        <f>IF(参照!G79="","",参照!G79)</f>
        <v>荏原環境プラント(株)_メニューC</v>
      </c>
      <c r="BB79" s="52">
        <f t="shared" si="32"/>
        <v>0.186</v>
      </c>
      <c r="BD79" s="52" t="str">
        <f>IF(参照!L79="","",参照!L79)</f>
        <v>(株)アイ・グリッド・ソリューションズ</v>
      </c>
    </row>
    <row r="80" spans="1:56">
      <c r="AU80" s="52" t="str">
        <f>IF(参照!A80="","",参照!A80)</f>
        <v/>
      </c>
      <c r="AV80" s="52" t="str">
        <f>IF(参照!B80="","",参照!B80)</f>
        <v/>
      </c>
      <c r="AW80" s="52" t="str">
        <f>IF(参照!C80="","",参照!C80)</f>
        <v/>
      </c>
      <c r="AX80" s="52" t="str">
        <f>IF(参照!D80="","",参照!D80)</f>
        <v>メニューD</v>
      </c>
      <c r="AY80" s="52">
        <f>IF(参照!E80="","",参照!E80)</f>
        <v>1.8599999999999999E-4</v>
      </c>
      <c r="AZ80" s="52" t="str">
        <f>IF(参照!F80="","",参照!F80)</f>
        <v>荏原環境プラント(株)</v>
      </c>
      <c r="BA80" s="52" t="str">
        <f>IF(参照!G80="","",参照!G80)</f>
        <v>荏原環境プラント(株)_メニューD</v>
      </c>
      <c r="BB80" s="52">
        <f t="shared" si="32"/>
        <v>0.186</v>
      </c>
      <c r="BD80" s="52" t="str">
        <f>IF(参照!L80="","",参照!L80)</f>
        <v>会津エナジー(株)</v>
      </c>
    </row>
    <row r="81" spans="47:56">
      <c r="AU81" s="52" t="str">
        <f>IF(参照!A81="","",参照!A81)</f>
        <v/>
      </c>
      <c r="AV81" s="52" t="str">
        <f>IF(参照!B81="","",参照!B81)</f>
        <v/>
      </c>
      <c r="AW81" s="52" t="str">
        <f>IF(参照!C81="","",参照!C81)</f>
        <v/>
      </c>
      <c r="AX81" s="52" t="str">
        <f>IF(参照!D81="","",参照!D81)</f>
        <v>メニューE</v>
      </c>
      <c r="AY81" s="52">
        <f>IF(参照!E81="","",参照!E81)</f>
        <v>1.7999999999999998E-4</v>
      </c>
      <c r="AZ81" s="52" t="str">
        <f>IF(参照!F81="","",参照!F81)</f>
        <v>荏原環境プラント(株)</v>
      </c>
      <c r="BA81" s="52" t="str">
        <f>IF(参照!G81="","",参照!G81)</f>
        <v>荏原環境プラント(株)_メニューE</v>
      </c>
      <c r="BB81" s="52">
        <f t="shared" si="32"/>
        <v>0.18</v>
      </c>
      <c r="BD81" s="52" t="str">
        <f>IF(参照!L81="","",参照!L81)</f>
        <v>青森県民エナジー(株)</v>
      </c>
    </row>
    <row r="82" spans="47:56">
      <c r="AU82" s="52" t="str">
        <f>IF(参照!A82="","",参照!A82)</f>
        <v/>
      </c>
      <c r="AV82" s="52" t="str">
        <f>IF(参照!B82="","",参照!B82)</f>
        <v/>
      </c>
      <c r="AW82" s="52" t="str">
        <f>IF(参照!C82="","",参照!C82)</f>
        <v/>
      </c>
      <c r="AX82" s="52" t="str">
        <f>IF(参照!D82="","",参照!D82)</f>
        <v>メニューF</v>
      </c>
      <c r="AY82" s="52">
        <f>IF(参照!E82="","",参照!E82)</f>
        <v>1.8699999999999999E-4</v>
      </c>
      <c r="AZ82" s="52" t="str">
        <f>IF(参照!F82="","",参照!F82)</f>
        <v>荏原環境プラント(株)</v>
      </c>
      <c r="BA82" s="52" t="str">
        <f>IF(参照!G82="","",参照!G82)</f>
        <v>荏原環境プラント(株)_メニューF</v>
      </c>
      <c r="BB82" s="52">
        <f t="shared" si="32"/>
        <v>0.187</v>
      </c>
      <c r="BD82" s="52" t="str">
        <f>IF(参照!L82="","",参照!L82)</f>
        <v>朝日ガスエナジー(株)</v>
      </c>
    </row>
    <row r="83" spans="47:56">
      <c r="AU83" s="52" t="str">
        <f>IF(参照!A83="","",参照!A83)</f>
        <v/>
      </c>
      <c r="AV83" s="52" t="str">
        <f>IF(参照!B83="","",参照!B83)</f>
        <v/>
      </c>
      <c r="AW83" s="52" t="str">
        <f>IF(参照!C83="","",参照!C83)</f>
        <v/>
      </c>
      <c r="AX83" s="52" t="str">
        <f>IF(参照!D83="","",参照!D83)</f>
        <v>メニューG</v>
      </c>
      <c r="AY83" s="52">
        <f>IF(参照!E83="","",参照!E83)</f>
        <v>1.83E-4</v>
      </c>
      <c r="AZ83" s="52" t="str">
        <f>IF(参照!F83="","",参照!F83)</f>
        <v>荏原環境プラント(株)</v>
      </c>
      <c r="BA83" s="52" t="str">
        <f>IF(参照!G83="","",参照!G83)</f>
        <v>荏原環境プラント(株)_メニューG</v>
      </c>
      <c r="BB83" s="52">
        <f t="shared" si="32"/>
        <v>0.183</v>
      </c>
      <c r="BD83" s="52" t="str">
        <f>IF(参照!L83="","",参照!L83)</f>
        <v>旭化成(株)</v>
      </c>
    </row>
    <row r="84" spans="47:56">
      <c r="AU84" s="52" t="str">
        <f>IF(参照!A84="","",参照!A84)</f>
        <v/>
      </c>
      <c r="AV84" s="52" t="str">
        <f>IF(参照!B84="","",参照!B84)</f>
        <v/>
      </c>
      <c r="AW84" s="52" t="str">
        <f>IF(参照!C84="","",参照!C84)</f>
        <v/>
      </c>
      <c r="AX84" s="52" t="str">
        <f>IF(参照!D84="","",参照!D84)</f>
        <v>メニューH</v>
      </c>
      <c r="AY84" s="52">
        <f>IF(参照!E84="","",参照!E84)</f>
        <v>3.77E-4</v>
      </c>
      <c r="AZ84" s="52" t="str">
        <f>IF(参照!F84="","",参照!F84)</f>
        <v>荏原環境プラント(株)</v>
      </c>
      <c r="BA84" s="52" t="str">
        <f>IF(参照!G84="","",参照!G84)</f>
        <v>荏原環境プラント(株)_メニューH</v>
      </c>
      <c r="BB84" s="52">
        <f t="shared" si="32"/>
        <v>0.377</v>
      </c>
      <c r="BD84" s="52" t="str">
        <f>IF(参照!L84="","",参照!L84)</f>
        <v>旭マルヰガス(株)</v>
      </c>
    </row>
    <row r="85" spans="47:56">
      <c r="AU85" s="52" t="str">
        <f>IF(参照!A85="","",参照!A85)</f>
        <v/>
      </c>
      <c r="AV85" s="52" t="str">
        <f>IF(参照!B85="","",参照!B85)</f>
        <v/>
      </c>
      <c r="AW85" s="52" t="str">
        <f>IF(参照!C85="","",参照!C85)</f>
        <v/>
      </c>
      <c r="AX85" s="52" t="str">
        <f>IF(参照!D85="","",参照!D85)</f>
        <v>メニューI</v>
      </c>
      <c r="AY85" s="52">
        <f>IF(参照!E85="","",参照!E85)</f>
        <v>2.5000000000000001E-4</v>
      </c>
      <c r="AZ85" s="52" t="str">
        <f>IF(参照!F85="","",参照!F85)</f>
        <v>荏原環境プラント(株)</v>
      </c>
      <c r="BA85" s="52" t="str">
        <f>IF(参照!G85="","",参照!G85)</f>
        <v>荏原環境プラント(株)_メニューI</v>
      </c>
      <c r="BB85" s="52">
        <f t="shared" si="32"/>
        <v>0.25</v>
      </c>
      <c r="BD85" s="52" t="str">
        <f>IF(参照!L85="","",参照!L85)</f>
        <v>足利ガス(株)</v>
      </c>
    </row>
    <row r="86" spans="47:56">
      <c r="AU86" s="52" t="str">
        <f>IF(参照!A86="","",参照!A86)</f>
        <v/>
      </c>
      <c r="AV86" s="52" t="str">
        <f>IF(参照!B86="","",参照!B86)</f>
        <v/>
      </c>
      <c r="AW86" s="52" t="str">
        <f>IF(参照!C86="","",参照!C86)</f>
        <v/>
      </c>
      <c r="AX86" s="52" t="str">
        <f>IF(参照!D86="","",参照!D86)</f>
        <v>メニューJ</v>
      </c>
      <c r="AY86" s="52">
        <f>IF(参照!E86="","",参照!E86)</f>
        <v>3.5E-4</v>
      </c>
      <c r="AZ86" s="52" t="str">
        <f>IF(参照!F86="","",参照!F86)</f>
        <v>荏原環境プラント(株)</v>
      </c>
      <c r="BA86" s="52" t="str">
        <f>IF(参照!G86="","",参照!G86)</f>
        <v>荏原環境プラント(株)_メニューJ</v>
      </c>
      <c r="BB86" s="52">
        <f t="shared" si="32"/>
        <v>0.35</v>
      </c>
      <c r="BD86" s="52" t="str">
        <f>IF(参照!L86="","",参照!L86)</f>
        <v>(株)アシストワンエナジー</v>
      </c>
    </row>
    <row r="87" spans="47:56">
      <c r="AU87" s="52" t="str">
        <f>IF(参照!A87="","",参照!A87)</f>
        <v/>
      </c>
      <c r="AV87" s="52" t="str">
        <f>IF(参照!B87="","",参照!B87)</f>
        <v/>
      </c>
      <c r="AW87" s="52" t="str">
        <f>IF(参照!C87="","",参照!C87)</f>
        <v/>
      </c>
      <c r="AX87" s="52" t="str">
        <f>IF(参照!D87="","",参照!D87)</f>
        <v>メニューK</v>
      </c>
      <c r="AY87" s="52">
        <f>IF(参照!E87="","",参照!E87)</f>
        <v>1.84E-4</v>
      </c>
      <c r="AZ87" s="52" t="str">
        <f>IF(参照!F87="","",参照!F87)</f>
        <v>荏原環境プラント(株)</v>
      </c>
      <c r="BA87" s="52" t="str">
        <f>IF(参照!G87="","",参照!G87)</f>
        <v>荏原環境プラント(株)_メニューK</v>
      </c>
      <c r="BB87" s="52">
        <f t="shared" si="32"/>
        <v>0.184</v>
      </c>
      <c r="BD87" s="52" t="str">
        <f>IF(参照!L87="","",参照!L87)</f>
        <v>アスエネ(株)</v>
      </c>
    </row>
    <row r="88" spans="47:56">
      <c r="AU88" s="52" t="str">
        <f>IF(参照!A88="","",参照!A88)</f>
        <v/>
      </c>
      <c r="AV88" s="52" t="str">
        <f>IF(参照!B88="","",参照!B88)</f>
        <v/>
      </c>
      <c r="AW88" s="52" t="str">
        <f>IF(参照!C88="","",参照!C88)</f>
        <v/>
      </c>
      <c r="AX88" s="52" t="str">
        <f>IF(参照!D88="","",参照!D88)</f>
        <v>メニューL</v>
      </c>
      <c r="AY88" s="52">
        <f>IF(参照!E88="","",参照!E88)</f>
        <v>1.85E-4</v>
      </c>
      <c r="AZ88" s="52" t="str">
        <f>IF(参照!F88="","",参照!F88)</f>
        <v>荏原環境プラント(株)</v>
      </c>
      <c r="BA88" s="52" t="str">
        <f>IF(参照!G88="","",参照!G88)</f>
        <v>荏原環境プラント(株)_メニューL</v>
      </c>
      <c r="BB88" s="52">
        <f t="shared" si="32"/>
        <v>0.185</v>
      </c>
      <c r="BD88" s="52" t="str">
        <f>IF(参照!L88="","",参照!L88)</f>
        <v>アストマックス(株)</v>
      </c>
    </row>
    <row r="89" spans="47:56">
      <c r="AU89" s="52" t="str">
        <f>IF(参照!A89="","",参照!A89)</f>
        <v/>
      </c>
      <c r="AV89" s="52" t="str">
        <f>IF(参照!B89="","",参照!B89)</f>
        <v/>
      </c>
      <c r="AW89" s="52" t="str">
        <f>IF(参照!C89="","",参照!C89)</f>
        <v/>
      </c>
      <c r="AX89" s="52" t="str">
        <f>IF(参照!D89="","",参照!D89)</f>
        <v>メニューM</v>
      </c>
      <c r="AY89" s="52">
        <f>IF(参照!E89="","",参照!E89)</f>
        <v>3.5299999999999996E-4</v>
      </c>
      <c r="AZ89" s="52" t="str">
        <f>IF(参照!F89="","",参照!F89)</f>
        <v>荏原環境プラント(株)</v>
      </c>
      <c r="BA89" s="52" t="str">
        <f>IF(参照!G89="","",参照!G89)</f>
        <v>荏原環境プラント(株)_メニューM</v>
      </c>
      <c r="BB89" s="52">
        <f t="shared" si="32"/>
        <v>0.35299999999999998</v>
      </c>
      <c r="BD89" s="52" t="str">
        <f>IF(参照!L89="","",参照!L89)</f>
        <v>アストマックス・エネルギー合同会社</v>
      </c>
    </row>
    <row r="90" spans="47:56">
      <c r="AU90" s="52" t="str">
        <f>IF(参照!A90="","",参照!A90)</f>
        <v/>
      </c>
      <c r="AV90" s="52" t="str">
        <f>IF(参照!B90="","",参照!B90)</f>
        <v/>
      </c>
      <c r="AW90" s="52" t="str">
        <f>IF(参照!C90="","",参照!C90)</f>
        <v/>
      </c>
      <c r="AX90" s="52" t="str">
        <f>IF(参照!D90="","",参照!D90)</f>
        <v>メニューN(残差)</v>
      </c>
      <c r="AY90" s="52">
        <f>IF(参照!E90="","",参照!E90)</f>
        <v>2.31E-4</v>
      </c>
      <c r="AZ90" s="52" t="str">
        <f>IF(参照!F90="","",参照!F90)</f>
        <v>荏原環境プラント(株)</v>
      </c>
      <c r="BA90" s="52" t="str">
        <f>IF(参照!G90="","",参照!G90)</f>
        <v>荏原環境プラント(株)_メニューN(残差)</v>
      </c>
      <c r="BB90" s="52">
        <f t="shared" si="32"/>
        <v>0.23100000000000001</v>
      </c>
      <c r="BD90" s="52" t="str">
        <f>IF(参照!L90="","",参照!L90)</f>
        <v>アストモスエネルギー(株)</v>
      </c>
    </row>
    <row r="91" spans="47:56">
      <c r="AU91" s="52" t="str">
        <f>IF(参照!A91="","",参照!A91)</f>
        <v/>
      </c>
      <c r="AV91" s="52" t="str">
        <f>IF(参照!B91="","",参照!B91)</f>
        <v/>
      </c>
      <c r="AW91" s="52" t="str">
        <f>IF(参照!C91="","",参照!C91)</f>
        <v/>
      </c>
      <c r="AX91" s="52" t="str">
        <f>IF(参照!D91="","",参照!D91)</f>
        <v>(参考値)事業者全体</v>
      </c>
      <c r="AY91" s="52">
        <f>IF(参照!E91="","",参照!E91)</f>
        <v>2.3599999999999999E-4</v>
      </c>
      <c r="AZ91" s="52" t="str">
        <f>IF(参照!F91="","",参照!F91)</f>
        <v>荏原環境プラント(株)</v>
      </c>
      <c r="BA91" s="52" t="str">
        <f>IF(参照!G91="","",参照!G91)</f>
        <v>荏原環境プラント(株)_(参考値)事業者全体</v>
      </c>
      <c r="BB91" s="52">
        <f t="shared" si="32"/>
        <v>0.23599999999999999</v>
      </c>
      <c r="BD91" s="52" t="str">
        <f>IF(参照!L91="","",参照!L91)</f>
        <v>厚木瓦斯(株)</v>
      </c>
    </row>
    <row r="92" spans="47:56">
      <c r="AU92" s="52" t="str">
        <f>IF(参照!A92="","",参照!A92)</f>
        <v>A0026</v>
      </c>
      <c r="AV92" s="52" t="str">
        <f>IF(参照!B92="","",参照!B92)</f>
        <v>東京エコサービス(株)</v>
      </c>
      <c r="AW92" s="52">
        <f>IF(参照!C92="","",参照!C92)</f>
        <v>8.7999999999999998E-5</v>
      </c>
      <c r="AX92" s="52" t="str">
        <f>IF(参照!D92="","",参照!D92)</f>
        <v>メニューA</v>
      </c>
      <c r="AY92" s="52">
        <f>IF(参照!E92="","",参照!E92)</f>
        <v>0</v>
      </c>
      <c r="AZ92" s="52" t="str">
        <f>IF(参照!F92="","",参照!F92)</f>
        <v>東京エコサービス(株)</v>
      </c>
      <c r="BA92" s="52" t="str">
        <f>IF(参照!G92="","",参照!G92)</f>
        <v>東京エコサービス(株)_メニューA</v>
      </c>
      <c r="BB92" s="52">
        <f t="shared" si="32"/>
        <v>0</v>
      </c>
      <c r="BD92" s="52" t="str">
        <f>IF(参照!L92="","",参照!L92)</f>
        <v>(株)アドバンテック</v>
      </c>
    </row>
    <row r="93" spans="47:56">
      <c r="AU93" s="52" t="str">
        <f>IF(参照!A93="","",参照!A93)</f>
        <v/>
      </c>
      <c r="AV93" s="52" t="str">
        <f>IF(参照!B93="","",参照!B93)</f>
        <v/>
      </c>
      <c r="AW93" s="52" t="str">
        <f>IF(参照!C93="","",参照!C93)</f>
        <v/>
      </c>
      <c r="AX93" s="52" t="str">
        <f>IF(参照!D93="","",参照!D93)</f>
        <v>メニューB(残差)</v>
      </c>
      <c r="AY93" s="52">
        <f>IF(参照!E93="","",参照!E93)</f>
        <v>0</v>
      </c>
      <c r="AZ93" s="52" t="str">
        <f>IF(参照!F93="","",参照!F93)</f>
        <v>東京エコサービス(株)</v>
      </c>
      <c r="BA93" s="52" t="str">
        <f>IF(参照!G93="","",参照!G93)</f>
        <v>東京エコサービス(株)_メニューB(残差)</v>
      </c>
      <c r="BB93" s="52">
        <f t="shared" si="32"/>
        <v>0</v>
      </c>
      <c r="BD93" s="52" t="str">
        <f>IF(参照!L93="","",参照!L93)</f>
        <v>(株)アメニティ電力</v>
      </c>
    </row>
    <row r="94" spans="47:56">
      <c r="AU94" s="52" t="str">
        <f>IF(参照!A94="","",参照!A94)</f>
        <v/>
      </c>
      <c r="AV94" s="52" t="str">
        <f>IF(参照!B94="","",参照!B94)</f>
        <v/>
      </c>
      <c r="AW94" s="52" t="str">
        <f>IF(参照!C94="","",参照!C94)</f>
        <v/>
      </c>
      <c r="AX94" s="52" t="str">
        <f>IF(参照!D94="","",参照!D94)</f>
        <v>(参考値)事業者全体</v>
      </c>
      <c r="AY94" s="52">
        <f>IF(参照!E94="","",参照!E94)</f>
        <v>4.6999999999999997E-5</v>
      </c>
      <c r="AZ94" s="52" t="str">
        <f>IF(参照!F94="","",参照!F94)</f>
        <v>東京エコサービス(株)</v>
      </c>
      <c r="BA94" s="52" t="str">
        <f>IF(参照!G94="","",参照!G94)</f>
        <v>東京エコサービス(株)_(参考値)事業者全体</v>
      </c>
      <c r="BB94" s="52">
        <f t="shared" si="32"/>
        <v>4.7E-2</v>
      </c>
      <c r="BD94" s="52" t="str">
        <f>IF(参照!L94="","",参照!L94)</f>
        <v>有明エナジー(株)</v>
      </c>
    </row>
    <row r="95" spans="47:56">
      <c r="AU95" s="52" t="str">
        <f>IF(参照!A95="","",参照!A95)</f>
        <v>A0027</v>
      </c>
      <c r="AV95" s="52" t="str">
        <f>IF(参照!B95="","",参照!B95)</f>
        <v>ダイヤモンドパワー(株)</v>
      </c>
      <c r="AW95" s="52">
        <f>IF(参照!C95="","",参照!C95)</f>
        <v>9.990000000000001E-4</v>
      </c>
      <c r="AX95" s="52" t="str">
        <f>IF(参照!D95="","",参照!D95)</f>
        <v>メニューA</v>
      </c>
      <c r="AY95" s="52">
        <f>IF(参照!E95="","",参照!E95)</f>
        <v>0</v>
      </c>
      <c r="AZ95" s="52" t="str">
        <f>IF(参照!F95="","",参照!F95)</f>
        <v>ダイヤモンドパワー(株)</v>
      </c>
      <c r="BA95" s="52" t="str">
        <f>IF(参照!G95="","",参照!G95)</f>
        <v>ダイヤモンドパワー(株)_メニューA</v>
      </c>
      <c r="BB95" s="52">
        <f t="shared" si="32"/>
        <v>0</v>
      </c>
      <c r="BD95" s="52" t="str">
        <f>IF(参照!L95="","",参照!L95)</f>
        <v>(株)アルファライズ</v>
      </c>
    </row>
    <row r="96" spans="47:56">
      <c r="AU96" s="52" t="str">
        <f>IF(参照!A96="","",参照!A96)</f>
        <v/>
      </c>
      <c r="AV96" s="52" t="str">
        <f>IF(参照!B96="","",参照!B96)</f>
        <v/>
      </c>
      <c r="AW96" s="52" t="str">
        <f>IF(参照!C96="","",参照!C96)</f>
        <v/>
      </c>
      <c r="AX96" s="52" t="str">
        <f>IF(参照!D96="","",参照!D96)</f>
        <v>メニューB</v>
      </c>
      <c r="AY96" s="52">
        <f>IF(参照!E96="","",参照!E96)</f>
        <v>2.2700000000000002E-4</v>
      </c>
      <c r="AZ96" s="52" t="str">
        <f>IF(参照!F96="","",参照!F96)</f>
        <v>ダイヤモンドパワー(株)</v>
      </c>
      <c r="BA96" s="52" t="str">
        <f>IF(参照!G96="","",参照!G96)</f>
        <v>ダイヤモンドパワー(株)_メニューB</v>
      </c>
      <c r="BB96" s="52">
        <f t="shared" si="32"/>
        <v>0.22700000000000001</v>
      </c>
      <c r="BD96" s="52" t="str">
        <f>IF(参照!L96="","",参照!L96)</f>
        <v>あんしん電力合同会社</v>
      </c>
    </row>
    <row r="97" spans="47:56">
      <c r="AU97" s="52" t="str">
        <f>IF(参照!A97="","",参照!A97)</f>
        <v/>
      </c>
      <c r="AV97" s="52" t="str">
        <f>IF(参照!B97="","",参照!B97)</f>
        <v/>
      </c>
      <c r="AW97" s="52" t="str">
        <f>IF(参照!C97="","",参照!C97)</f>
        <v/>
      </c>
      <c r="AX97" s="52" t="str">
        <f>IF(参照!D97="","",参照!D97)</f>
        <v>メニューC(残差)</v>
      </c>
      <c r="AY97" s="52">
        <f>IF(参照!E97="","",参照!E97)</f>
        <v>1.2689999999999999E-3</v>
      </c>
      <c r="AZ97" s="52" t="str">
        <f>IF(参照!F97="","",参照!F97)</f>
        <v>ダイヤモンドパワー(株)</v>
      </c>
      <c r="BA97" s="52" t="str">
        <f>IF(参照!G97="","",参照!G97)</f>
        <v>ダイヤモンドパワー(株)_メニューC(残差)</v>
      </c>
      <c r="BB97" s="52">
        <f t="shared" si="32"/>
        <v>1.2689999999999999</v>
      </c>
      <c r="BD97" s="52" t="str">
        <f>IF(参照!L97="","",参照!L97)</f>
        <v>アンビット・エナジー・ジャパン合同会社</v>
      </c>
    </row>
    <row r="98" spans="47:56">
      <c r="AU98" s="52" t="str">
        <f>IF(参照!A98="","",参照!A98)</f>
        <v/>
      </c>
      <c r="AV98" s="52" t="str">
        <f>IF(参照!B98="","",参照!B98)</f>
        <v/>
      </c>
      <c r="AW98" s="52" t="str">
        <f>IF(参照!C98="","",参照!C98)</f>
        <v/>
      </c>
      <c r="AX98" s="52" t="str">
        <f>IF(参照!D98="","",参照!D98)</f>
        <v>(参考値)事業者全体</v>
      </c>
      <c r="AY98" s="52">
        <f>IF(参照!E98="","",参照!E98)</f>
        <v>6.0899999999999995E-4</v>
      </c>
      <c r="AZ98" s="52" t="str">
        <f>IF(参照!F98="","",参照!F98)</f>
        <v>ダイヤモンドパワー(株)</v>
      </c>
      <c r="BA98" s="52" t="str">
        <f>IF(参照!G98="","",参照!G98)</f>
        <v>ダイヤモンドパワー(株)_(参考値)事業者全体</v>
      </c>
      <c r="BB98" s="52">
        <f t="shared" si="32"/>
        <v>0.60899999999999999</v>
      </c>
      <c r="BD98" s="52" t="str">
        <f>IF(参照!L98="","",参照!L98)</f>
        <v>(株)イーエムアイ</v>
      </c>
    </row>
    <row r="99" spans="47:56">
      <c r="AU99" s="52" t="str">
        <f>IF(参照!A99="","",参照!A99)</f>
        <v>A0028</v>
      </c>
      <c r="AV99" s="52" t="str">
        <f>IF(参照!B99="","",参照!B99)</f>
        <v>出光グリーンパワー(株)</v>
      </c>
      <c r="AW99" s="52">
        <f>IF(参照!C99="","",参照!C99)</f>
        <v>2.9999999999999997E-4</v>
      </c>
      <c r="AX99" s="52" t="str">
        <f>IF(参照!D99="","",参照!D99)</f>
        <v>メニューA</v>
      </c>
      <c r="AY99" s="52">
        <f>IF(参照!E99="","",参照!E99)</f>
        <v>0</v>
      </c>
      <c r="AZ99" s="52" t="str">
        <f>IF(参照!F99="","",参照!F99)</f>
        <v>出光グリーンパワー(株)</v>
      </c>
      <c r="BA99" s="52" t="str">
        <f>IF(参照!G99="","",参照!G99)</f>
        <v>出光グリーンパワー(株)_メニューA</v>
      </c>
      <c r="BB99" s="52">
        <f t="shared" si="32"/>
        <v>0</v>
      </c>
      <c r="BD99" s="52" t="str">
        <f>IF(参照!L99="","",参照!L99)</f>
        <v>(株)イーセル</v>
      </c>
    </row>
    <row r="100" spans="47:56">
      <c r="AU100" s="52" t="str">
        <f>IF(参照!A100="","",参照!A100)</f>
        <v/>
      </c>
      <c r="AV100" s="52" t="str">
        <f>IF(参照!B100="","",参照!B100)</f>
        <v/>
      </c>
      <c r="AW100" s="52" t="str">
        <f>IF(参照!C100="","",参照!C100)</f>
        <v/>
      </c>
      <c r="AX100" s="52" t="str">
        <f>IF(参照!D100="","",参照!D100)</f>
        <v>メニューB</v>
      </c>
      <c r="AY100" s="52">
        <f>IF(参照!E100="","",参照!E100)</f>
        <v>0</v>
      </c>
      <c r="AZ100" s="52" t="str">
        <f>IF(参照!F100="","",参照!F100)</f>
        <v>出光グリーンパワー(株)</v>
      </c>
      <c r="BA100" s="52" t="str">
        <f>IF(参照!G100="","",参照!G100)</f>
        <v>出光グリーンパワー(株)_メニューB</v>
      </c>
      <c r="BB100" s="52">
        <f t="shared" si="32"/>
        <v>0</v>
      </c>
      <c r="BD100" s="52" t="str">
        <f>IF(参照!L100="","",参照!L100)</f>
        <v>飯田まちづくり電力(株)</v>
      </c>
    </row>
    <row r="101" spans="47:56">
      <c r="AU101" s="52" t="str">
        <f>IF(参照!A101="","",参照!A101)</f>
        <v/>
      </c>
      <c r="AV101" s="52" t="str">
        <f>IF(参照!B101="","",参照!B101)</f>
        <v/>
      </c>
      <c r="AW101" s="52" t="str">
        <f>IF(参照!C101="","",参照!C101)</f>
        <v/>
      </c>
      <c r="AX101" s="52" t="str">
        <f>IF(参照!D101="","",参照!D101)</f>
        <v>メニューC</v>
      </c>
      <c r="AY101" s="52">
        <f>IF(参照!E101="","",参照!E101)</f>
        <v>2.0000000000000001E-4</v>
      </c>
      <c r="AZ101" s="52" t="str">
        <f>IF(参照!F101="","",参照!F101)</f>
        <v>出光グリーンパワー(株)</v>
      </c>
      <c r="BA101" s="52" t="str">
        <f>IF(参照!G101="","",参照!G101)</f>
        <v>出光グリーンパワー(株)_メニューC</v>
      </c>
      <c r="BB101" s="52">
        <f t="shared" si="32"/>
        <v>0.2</v>
      </c>
      <c r="BD101" s="52" t="str">
        <f>IF(参照!L101="","",参照!L101)</f>
        <v>(株)イーネットワーク</v>
      </c>
    </row>
    <row r="102" spans="47:56">
      <c r="AU102" s="52" t="str">
        <f>IF(参照!A102="","",参照!A102)</f>
        <v/>
      </c>
      <c r="AV102" s="52" t="str">
        <f>IF(参照!B102="","",参照!B102)</f>
        <v/>
      </c>
      <c r="AW102" s="52" t="str">
        <f>IF(参照!C102="","",参照!C102)</f>
        <v/>
      </c>
      <c r="AX102" s="52" t="str">
        <f>IF(参照!D102="","",参照!D102)</f>
        <v>メニューD(残差)</v>
      </c>
      <c r="AY102" s="52">
        <f>IF(参照!E102="","",参照!E102)</f>
        <v>4.5100000000000001E-4</v>
      </c>
      <c r="AZ102" s="52" t="str">
        <f>IF(参照!F102="","",参照!F102)</f>
        <v>出光グリーンパワー(株)</v>
      </c>
      <c r="BA102" s="52" t="str">
        <f>IF(参照!G102="","",参照!G102)</f>
        <v>出光グリーンパワー(株)_メニューD(残差)</v>
      </c>
      <c r="BB102" s="52">
        <f t="shared" si="32"/>
        <v>0.45100000000000001</v>
      </c>
      <c r="BD102" s="52" t="str">
        <f>IF(参照!L102="","",参照!L102)</f>
        <v>(株)イーネットワークシステムズ</v>
      </c>
    </row>
    <row r="103" spans="47:56">
      <c r="AU103" s="52" t="str">
        <f>IF(参照!A103="","",参照!A103)</f>
        <v/>
      </c>
      <c r="AV103" s="52" t="str">
        <f>IF(参照!B103="","",参照!B103)</f>
        <v/>
      </c>
      <c r="AW103" s="52" t="str">
        <f>IF(参照!C103="","",参照!C103)</f>
        <v/>
      </c>
      <c r="AX103" s="52" t="str">
        <f>IF(参照!D103="","",参照!D103)</f>
        <v>(参考値)事業者全体</v>
      </c>
      <c r="AY103" s="52">
        <f>IF(参照!E103="","",参照!E103)</f>
        <v>3.9400000000000004E-4</v>
      </c>
      <c r="AZ103" s="52" t="str">
        <f>IF(参照!F103="","",参照!F103)</f>
        <v>出光グリーンパワー(株)</v>
      </c>
      <c r="BA103" s="52" t="str">
        <f>IF(参照!G103="","",参照!G103)</f>
        <v>出光グリーンパワー(株)_(参考値)事業者全体</v>
      </c>
      <c r="BB103" s="52">
        <f t="shared" si="32"/>
        <v>0.39400000000000002</v>
      </c>
      <c r="BD103" s="52" t="str">
        <f>IF(参照!L103="","",参照!L103)</f>
        <v>イーレックス(株)</v>
      </c>
    </row>
    <row r="104" spans="47:56">
      <c r="AU104" s="52" t="str">
        <f>IF(参照!A104="","",参照!A104)</f>
        <v>A0031</v>
      </c>
      <c r="AV104" s="52" t="str">
        <f>IF(参照!B104="","",参照!B104)</f>
        <v>(株)新出光</v>
      </c>
      <c r="AW104" s="52">
        <f>IF(参照!C104="","",参照!C104)</f>
        <v>4.7399999999999997E-4</v>
      </c>
      <c r="AX104" s="52" t="str">
        <f>IF(参照!D104="","",参照!D104)</f>
        <v>メニューA</v>
      </c>
      <c r="AY104" s="52">
        <f>IF(参照!E104="","",参照!E104)</f>
        <v>0</v>
      </c>
      <c r="AZ104" s="52" t="str">
        <f>IF(参照!F104="","",参照!F104)</f>
        <v>(株)新出光</v>
      </c>
      <c r="BA104" s="52" t="str">
        <f>IF(参照!G104="","",参照!G104)</f>
        <v>(株)新出光_メニューA</v>
      </c>
      <c r="BB104" s="52">
        <f t="shared" si="32"/>
        <v>0</v>
      </c>
      <c r="BD104" s="52" t="str">
        <f>IF(参照!L104="","",参照!L104)</f>
        <v>イオンディライト(株)</v>
      </c>
    </row>
    <row r="105" spans="47:56">
      <c r="AU105" s="52" t="str">
        <f>IF(参照!A105="","",参照!A105)</f>
        <v/>
      </c>
      <c r="AV105" s="52" t="str">
        <f>IF(参照!B105="","",参照!B105)</f>
        <v/>
      </c>
      <c r="AW105" s="52" t="str">
        <f>IF(参照!C105="","",参照!C105)</f>
        <v/>
      </c>
      <c r="AX105" s="52" t="str">
        <f>IF(参照!D105="","",参照!D105)</f>
        <v>メニューB</v>
      </c>
      <c r="AY105" s="52">
        <f>IF(参照!E105="","",参照!E105)</f>
        <v>0</v>
      </c>
      <c r="AZ105" s="52" t="str">
        <f>IF(参照!F105="","",参照!F105)</f>
        <v>(株)新出光</v>
      </c>
      <c r="BA105" s="52" t="str">
        <f>IF(参照!G105="","",参照!G105)</f>
        <v>(株)新出光_メニューB</v>
      </c>
      <c r="BB105" s="52">
        <f t="shared" si="32"/>
        <v>0</v>
      </c>
      <c r="BD105" s="52" t="str">
        <f>IF(参照!L105="","",参照!L105)</f>
        <v>(株)池見石油店</v>
      </c>
    </row>
    <row r="106" spans="47:56">
      <c r="AU106" s="52" t="str">
        <f>IF(参照!A106="","",参照!A106)</f>
        <v/>
      </c>
      <c r="AV106" s="52" t="str">
        <f>IF(参照!B106="","",参照!B106)</f>
        <v/>
      </c>
      <c r="AW106" s="52" t="str">
        <f>IF(参照!C106="","",参照!C106)</f>
        <v/>
      </c>
      <c r="AX106" s="52" t="str">
        <f>IF(参照!D106="","",参照!D106)</f>
        <v>メニューC</v>
      </c>
      <c r="AY106" s="52">
        <f>IF(参照!E106="","",参照!E106)</f>
        <v>0</v>
      </c>
      <c r="AZ106" s="52" t="str">
        <f>IF(参照!F106="","",参照!F106)</f>
        <v>(株)新出光</v>
      </c>
      <c r="BA106" s="52" t="str">
        <f>IF(参照!G106="","",参照!G106)</f>
        <v>(株)新出光_メニューC</v>
      </c>
      <c r="BB106" s="52">
        <f t="shared" si="32"/>
        <v>0</v>
      </c>
      <c r="BD106" s="52" t="str">
        <f>IF(参照!L106="","",参照!L106)</f>
        <v>いこま市民パワー(株)</v>
      </c>
    </row>
    <row r="107" spans="47:56">
      <c r="AU107" s="52" t="str">
        <f>IF(参照!A107="","",参照!A107)</f>
        <v/>
      </c>
      <c r="AV107" s="52" t="str">
        <f>IF(参照!B107="","",参照!B107)</f>
        <v/>
      </c>
      <c r="AW107" s="52" t="str">
        <f>IF(参照!C107="","",参照!C107)</f>
        <v/>
      </c>
      <c r="AX107" s="52" t="str">
        <f>IF(参照!D107="","",参照!D107)</f>
        <v>メニューD</v>
      </c>
      <c r="AY107" s="52">
        <f>IF(参照!E107="","",参照!E107)</f>
        <v>1.11E-4</v>
      </c>
      <c r="AZ107" s="52" t="str">
        <f>IF(参照!F107="","",参照!F107)</f>
        <v>(株)新出光</v>
      </c>
      <c r="BA107" s="52" t="str">
        <f>IF(参照!G107="","",参照!G107)</f>
        <v>(株)新出光_メニューD</v>
      </c>
      <c r="BB107" s="52">
        <f t="shared" si="32"/>
        <v>0.111</v>
      </c>
      <c r="BD107" s="52" t="str">
        <f>IF(参照!L107="","",参照!L107)</f>
        <v>(株)イシオ</v>
      </c>
    </row>
    <row r="108" spans="47:56">
      <c r="AU108" s="52" t="str">
        <f>IF(参照!A108="","",参照!A108)</f>
        <v/>
      </c>
      <c r="AV108" s="52" t="str">
        <f>IF(参照!B108="","",参照!B108)</f>
        <v/>
      </c>
      <c r="AW108" s="52" t="str">
        <f>IF(参照!C108="","",参照!C108)</f>
        <v/>
      </c>
      <c r="AX108" s="52" t="str">
        <f>IF(参照!D108="","",参照!D108)</f>
        <v>メニューE</v>
      </c>
      <c r="AY108" s="52">
        <f>IF(参照!E108="","",参照!E108)</f>
        <v>0</v>
      </c>
      <c r="AZ108" s="52" t="str">
        <f>IF(参照!F108="","",参照!F108)</f>
        <v>(株)新出光</v>
      </c>
      <c r="BA108" s="52" t="str">
        <f>IF(参照!G108="","",参照!G108)</f>
        <v>(株)新出光_メニューE</v>
      </c>
      <c r="BB108" s="52">
        <f t="shared" si="32"/>
        <v>0</v>
      </c>
      <c r="BD108" s="52" t="str">
        <f>IF(参照!L108="","",参照!L108)</f>
        <v>石川電力(株)</v>
      </c>
    </row>
    <row r="109" spans="47:56">
      <c r="AU109" s="52" t="str">
        <f>IF(参照!A109="","",参照!A109)</f>
        <v/>
      </c>
      <c r="AV109" s="52" t="str">
        <f>IF(参照!B109="","",参照!B109)</f>
        <v/>
      </c>
      <c r="AW109" s="52" t="str">
        <f>IF(参照!C109="","",参照!C109)</f>
        <v/>
      </c>
      <c r="AX109" s="52" t="str">
        <f>IF(参照!D109="","",参照!D109)</f>
        <v>メニューF</v>
      </c>
      <c r="AY109" s="52">
        <f>IF(参照!E109="","",参照!E109)</f>
        <v>0</v>
      </c>
      <c r="AZ109" s="52" t="str">
        <f>IF(参照!F109="","",参照!F109)</f>
        <v>(株)新出光</v>
      </c>
      <c r="BA109" s="52" t="str">
        <f>IF(参照!G109="","",参照!G109)</f>
        <v>(株)新出光_メニューF</v>
      </c>
      <c r="BB109" s="52">
        <f t="shared" si="32"/>
        <v>0</v>
      </c>
      <c r="BD109" s="52" t="str">
        <f>IF(参照!L109="","",参照!L109)</f>
        <v>一般財団法人泉佐野電力　　</v>
      </c>
    </row>
    <row r="110" spans="47:56">
      <c r="AU110" s="52" t="str">
        <f>IF(参照!A110="","",参照!A110)</f>
        <v/>
      </c>
      <c r="AV110" s="52" t="str">
        <f>IF(参照!B110="","",参照!B110)</f>
        <v/>
      </c>
      <c r="AW110" s="52" t="str">
        <f>IF(参照!C110="","",参照!C110)</f>
        <v/>
      </c>
      <c r="AX110" s="52" t="str">
        <f>IF(参照!D110="","",参照!D110)</f>
        <v>メニューG</v>
      </c>
      <c r="AY110" s="52">
        <f>IF(参照!E110="","",参照!E110)</f>
        <v>0</v>
      </c>
      <c r="AZ110" s="52" t="str">
        <f>IF(参照!F110="","",参照!F110)</f>
        <v>(株)新出光</v>
      </c>
      <c r="BA110" s="52" t="str">
        <f>IF(参照!G110="","",参照!G110)</f>
        <v>(株)新出光_メニューG</v>
      </c>
      <c r="BB110" s="52">
        <f t="shared" si="32"/>
        <v>0</v>
      </c>
      <c r="BD110" s="52" t="str">
        <f>IF(参照!L110="","",参照!L110)</f>
        <v>いずも縁結び電力(株)</v>
      </c>
    </row>
    <row r="111" spans="47:56">
      <c r="AU111" s="52" t="str">
        <f>IF(参照!A111="","",参照!A111)</f>
        <v/>
      </c>
      <c r="AV111" s="52" t="str">
        <f>IF(参照!B111="","",参照!B111)</f>
        <v/>
      </c>
      <c r="AW111" s="52" t="str">
        <f>IF(参照!C111="","",参照!C111)</f>
        <v/>
      </c>
      <c r="AX111" s="52" t="str">
        <f>IF(参照!D111="","",参照!D111)</f>
        <v>メニューH</v>
      </c>
      <c r="AY111" s="52">
        <f>IF(参照!E111="","",参照!E111)</f>
        <v>0</v>
      </c>
      <c r="AZ111" s="52" t="str">
        <f>IF(参照!F111="","",参照!F111)</f>
        <v>(株)新出光</v>
      </c>
      <c r="BA111" s="52" t="str">
        <f>IF(参照!G111="","",参照!G111)</f>
        <v>(株)新出光_メニューH</v>
      </c>
      <c r="BB111" s="52">
        <f t="shared" si="32"/>
        <v>0</v>
      </c>
      <c r="BD111" s="52" t="str">
        <f>IF(参照!L111="","",参照!L111)</f>
        <v>出雲ガス(株)</v>
      </c>
    </row>
    <row r="112" spans="47:56">
      <c r="AU112" s="52" t="str">
        <f>IF(参照!A112="","",参照!A112)</f>
        <v/>
      </c>
      <c r="AV112" s="52" t="str">
        <f>IF(参照!B112="","",参照!B112)</f>
        <v/>
      </c>
      <c r="AW112" s="52" t="str">
        <f>IF(参照!C112="","",参照!C112)</f>
        <v/>
      </c>
      <c r="AX112" s="52" t="str">
        <f>IF(参照!D112="","",参照!D112)</f>
        <v>メニューI(残差)</v>
      </c>
      <c r="AY112" s="52">
        <f>IF(参照!E112="","",参照!E112)</f>
        <v>4.9700000000000005E-4</v>
      </c>
      <c r="AZ112" s="52" t="str">
        <f>IF(参照!F112="","",参照!F112)</f>
        <v>(株)新出光</v>
      </c>
      <c r="BA112" s="52" t="str">
        <f>IF(参照!G112="","",参照!G112)</f>
        <v>(株)新出光_メニューI(残差)</v>
      </c>
      <c r="BB112" s="52">
        <f t="shared" si="32"/>
        <v>0.49700000000000005</v>
      </c>
      <c r="BD112" s="52" t="str">
        <f>IF(参照!L112="","",参照!L112)</f>
        <v>出雲ケーブルビジョン(株)</v>
      </c>
    </row>
    <row r="113" spans="47:56">
      <c r="AU113" s="52" t="str">
        <f>IF(参照!A113="","",参照!A113)</f>
        <v/>
      </c>
      <c r="AV113" s="52" t="str">
        <f>IF(参照!B113="","",参照!B113)</f>
        <v/>
      </c>
      <c r="AW113" s="52" t="str">
        <f>IF(参照!C113="","",参照!C113)</f>
        <v/>
      </c>
      <c r="AX113" s="52" t="str">
        <f>IF(参照!D113="","",参照!D113)</f>
        <v>(参考値)事業者全体</v>
      </c>
      <c r="AY113" s="52">
        <f>IF(参照!E113="","",参照!E113)</f>
        <v>4.5800000000000002E-4</v>
      </c>
      <c r="AZ113" s="52" t="str">
        <f>IF(参照!F113="","",参照!F113)</f>
        <v>(株)新出光</v>
      </c>
      <c r="BA113" s="52" t="str">
        <f>IF(参照!G113="","",参照!G113)</f>
        <v>(株)新出光_(参考値)事業者全体</v>
      </c>
      <c r="BB113" s="52">
        <f t="shared" si="32"/>
        <v>0.45800000000000002</v>
      </c>
      <c r="BD113" s="52" t="str">
        <f>IF(参照!L113="","",参照!L113)</f>
        <v>伊勢崎ガス(株)</v>
      </c>
    </row>
    <row r="114" spans="47:56">
      <c r="AU114" s="52" t="str">
        <f>IF(参照!A114="","",参照!A114)</f>
        <v>A0032</v>
      </c>
      <c r="AV114" s="52" t="str">
        <f>IF(参照!B114="","",参照!B114)</f>
        <v>セントラル石油瓦斯(株)</v>
      </c>
      <c r="AW114" s="52">
        <f>IF(参照!C114="","",参照!C114)</f>
        <v>4.9399999999999997E-4</v>
      </c>
      <c r="AX114" s="52" t="str">
        <f>IF(参照!D114="","",参照!D114)</f>
        <v/>
      </c>
      <c r="AY114" s="52">
        <f>IF(参照!E114="","",参照!E114)</f>
        <v>4.3800000000000002E-4</v>
      </c>
      <c r="AZ114" s="52" t="str">
        <f>IF(参照!F114="","",参照!F114)</f>
        <v>セントラル石油瓦斯(株)</v>
      </c>
      <c r="BA114" s="52" t="str">
        <f>IF(参照!G114="","",参照!G114)</f>
        <v>セントラル石油瓦斯(株)_</v>
      </c>
      <c r="BB114" s="52">
        <f t="shared" si="32"/>
        <v>0.438</v>
      </c>
      <c r="BD114" s="52" t="str">
        <f>IF(参照!L114="","",参照!L114)</f>
        <v>伊勢志摩電力(株)</v>
      </c>
    </row>
    <row r="115" spans="47:56">
      <c r="AU115" s="52" t="str">
        <f>IF(参照!A115="","",参照!A115)</f>
        <v>A0034</v>
      </c>
      <c r="AV115" s="52" t="str">
        <f>IF(参照!B115="","",参照!B115)</f>
        <v>一般財団法人泉佐野電力　　</v>
      </c>
      <c r="AW115" s="52">
        <f>IF(参照!C115="","",参照!C115)</f>
        <v>3.68E-4</v>
      </c>
      <c r="AX115" s="52" t="str">
        <f>IF(参照!D115="","",参照!D115)</f>
        <v/>
      </c>
      <c r="AY115" s="52">
        <f>IF(参照!E115="","",参照!E115)</f>
        <v>4.37E-4</v>
      </c>
      <c r="AZ115" s="52" t="str">
        <f>IF(参照!F115="","",参照!F115)</f>
        <v>一般財団法人泉佐野電力　　</v>
      </c>
      <c r="BA115" s="52" t="str">
        <f>IF(参照!G115="","",参照!G115)</f>
        <v>一般財団法人泉佐野電力　　_</v>
      </c>
      <c r="BB115" s="52">
        <f t="shared" si="32"/>
        <v>0.437</v>
      </c>
      <c r="BD115" s="52" t="str">
        <f>IF(参照!L115="","",参照!L115)</f>
        <v>(株)いちき串木野電力</v>
      </c>
    </row>
    <row r="116" spans="47:56">
      <c r="AU116" s="52" t="str">
        <f>IF(参照!A116="","",参照!A116)</f>
        <v>A0035</v>
      </c>
      <c r="AV116" s="52" t="str">
        <f>IF(参照!B116="","",参照!B116)</f>
        <v>コスモエネルギーソリューションズ(株)</v>
      </c>
      <c r="AW116" s="52">
        <f>IF(参照!C116="","",参照!C116)</f>
        <v>3.0499999999999999E-4</v>
      </c>
      <c r="AX116" s="52" t="str">
        <f>IF(参照!D116="","",参照!D116)</f>
        <v>メニューA</v>
      </c>
      <c r="AY116" s="52">
        <f>IF(参照!E116="","",参照!E116)</f>
        <v>0</v>
      </c>
      <c r="AZ116" s="52" t="str">
        <f>IF(参照!F116="","",参照!F116)</f>
        <v>コスモエネルギーソリューションズ(株)</v>
      </c>
      <c r="BA116" s="52" t="str">
        <f>IF(参照!G116="","",参照!G116)</f>
        <v>コスモエネルギーソリューションズ(株)_メニューA</v>
      </c>
      <c r="BB116" s="52">
        <f t="shared" si="32"/>
        <v>0</v>
      </c>
      <c r="BD116" s="52" t="str">
        <f>IF(参照!L116="","",参照!L116)</f>
        <v>(株)いちたかガスワン</v>
      </c>
    </row>
    <row r="117" spans="47:56">
      <c r="AU117" s="52" t="str">
        <f>IF(参照!A117="","",参照!A117)</f>
        <v/>
      </c>
      <c r="AV117" s="52" t="str">
        <f>IF(参照!B117="","",参照!B117)</f>
        <v/>
      </c>
      <c r="AW117" s="52" t="str">
        <f>IF(参照!C117="","",参照!C117)</f>
        <v/>
      </c>
      <c r="AX117" s="52" t="str">
        <f>IF(参照!D117="","",参照!D117)</f>
        <v>メニューB(残差)</v>
      </c>
      <c r="AY117" s="52">
        <f>IF(参照!E117="","",参照!E117)</f>
        <v>6.8800000000000003E-4</v>
      </c>
      <c r="AZ117" s="52" t="str">
        <f>IF(参照!F117="","",参照!F117)</f>
        <v>コスモエネルギーソリューションズ(株)</v>
      </c>
      <c r="BA117" s="52" t="str">
        <f>IF(参照!G117="","",参照!G117)</f>
        <v>コスモエネルギーソリューションズ(株)_メニューB(残差)</v>
      </c>
      <c r="BB117" s="52">
        <f t="shared" si="32"/>
        <v>0.68800000000000006</v>
      </c>
      <c r="BD117" s="52" t="str">
        <f>IF(参照!L117="","",参照!L117)</f>
        <v>出光グリーンパワー(株)</v>
      </c>
    </row>
    <row r="118" spans="47:56">
      <c r="AU118" s="52" t="str">
        <f>IF(参照!A118="","",参照!A118)</f>
        <v/>
      </c>
      <c r="AV118" s="52" t="str">
        <f>IF(参照!B118="","",参照!B118)</f>
        <v/>
      </c>
      <c r="AW118" s="52" t="str">
        <f>IF(参照!C118="","",参照!C118)</f>
        <v/>
      </c>
      <c r="AX118" s="52" t="str">
        <f>IF(参照!D118="","",参照!D118)</f>
        <v>(参考値)事業者全体</v>
      </c>
      <c r="AY118" s="52">
        <f>IF(参照!E118="","",参照!E118)</f>
        <v>5.04E-4</v>
      </c>
      <c r="AZ118" s="52" t="str">
        <f>IF(参照!F118="","",参照!F118)</f>
        <v>コスモエネルギーソリューションズ(株)</v>
      </c>
      <c r="BA118" s="52" t="str">
        <f>IF(参照!G118="","",参照!G118)</f>
        <v>コスモエネルギーソリューションズ(株)_(参考値)事業者全体</v>
      </c>
      <c r="BB118" s="52">
        <f t="shared" si="32"/>
        <v>0.504</v>
      </c>
      <c r="BD118" s="52" t="str">
        <f>IF(参照!L118="","",参照!L118)</f>
        <v>出光興産(株)</v>
      </c>
    </row>
    <row r="119" spans="47:56">
      <c r="AU119" s="52" t="str">
        <f>IF(参照!A119="","",参照!A119)</f>
        <v>A0036</v>
      </c>
      <c r="AV119" s="52" t="str">
        <f>IF(参照!B119="","",参照!B119)</f>
        <v>(株)グリーンサークル</v>
      </c>
      <c r="AW119" s="52">
        <f>IF(参照!C119="","",参照!C119)</f>
        <v>3.8000000000000002E-5</v>
      </c>
      <c r="AX119" s="52" t="str">
        <f>IF(参照!D119="","",参照!D119)</f>
        <v/>
      </c>
      <c r="AY119" s="52">
        <f>IF(参照!E119="","",参照!E119)</f>
        <v>4.4099999999999999E-4</v>
      </c>
      <c r="AZ119" s="52" t="str">
        <f>IF(参照!F119="","",参照!F119)</f>
        <v>(株)グリーンサークル</v>
      </c>
      <c r="BA119" s="52" t="str">
        <f>IF(参照!G119="","",参照!G119)</f>
        <v>(株)グリーンサークル_</v>
      </c>
      <c r="BB119" s="52">
        <f t="shared" si="32"/>
        <v>0.441</v>
      </c>
      <c r="BD119" s="52" t="str">
        <f>IF(参照!L119="","",参照!L119)</f>
        <v>伊藤忠エネクス(株)</v>
      </c>
    </row>
    <row r="120" spans="47:56">
      <c r="AU120" s="52" t="str">
        <f>IF(参照!A120="","",参照!A120)</f>
        <v>A0037</v>
      </c>
      <c r="AV120" s="52" t="str">
        <f>IF(参照!B120="","",参照!B120)</f>
        <v>(株)ウエスト電力</v>
      </c>
      <c r="AW120" s="52">
        <f>IF(参照!C120="","",参照!C120)</f>
        <v>3.6900000000000002E-4</v>
      </c>
      <c r="AX120" s="52" t="str">
        <f>IF(参照!D120="","",参照!D120)</f>
        <v>メニューA</v>
      </c>
      <c r="AY120" s="52">
        <f>IF(参照!E120="","",参照!E120)</f>
        <v>0</v>
      </c>
      <c r="AZ120" s="52" t="str">
        <f>IF(参照!F120="","",参照!F120)</f>
        <v>(株)ウエスト電力</v>
      </c>
      <c r="BA120" s="52" t="str">
        <f>IF(参照!G120="","",参照!G120)</f>
        <v>(株)ウエスト電力_メニューA</v>
      </c>
      <c r="BB120" s="52">
        <f t="shared" si="32"/>
        <v>0</v>
      </c>
      <c r="BD120" s="52" t="str">
        <f>IF(参照!L120="","",参照!L120)</f>
        <v>伊藤忠エネクスホームライフ西日本(株)</v>
      </c>
    </row>
    <row r="121" spans="47:56">
      <c r="AU121" s="52" t="str">
        <f>IF(参照!A121="","",参照!A121)</f>
        <v/>
      </c>
      <c r="AV121" s="52" t="str">
        <f>IF(参照!B121="","",参照!B121)</f>
        <v/>
      </c>
      <c r="AW121" s="52" t="str">
        <f>IF(参照!C121="","",参照!C121)</f>
        <v/>
      </c>
      <c r="AX121" s="52" t="str">
        <f>IF(参照!D121="","",参照!D121)</f>
        <v>メニューB(残差)</v>
      </c>
      <c r="AY121" s="52">
        <f>IF(参照!E121="","",参照!E121)</f>
        <v>3.0800000000000001E-4</v>
      </c>
      <c r="AZ121" s="52" t="str">
        <f>IF(参照!F121="","",参照!F121)</f>
        <v>(株)ウエスト電力</v>
      </c>
      <c r="BA121" s="52" t="str">
        <f>IF(参照!G121="","",参照!G121)</f>
        <v>(株)ウエスト電力_メニューB(残差)</v>
      </c>
      <c r="BB121" s="52">
        <f t="shared" si="32"/>
        <v>0.308</v>
      </c>
      <c r="BD121" s="52" t="str">
        <f>IF(参照!L121="","",参照!L121)</f>
        <v>伊藤忠商事(株)</v>
      </c>
    </row>
    <row r="122" spans="47:56">
      <c r="AU122" s="52" t="str">
        <f>IF(参照!A122="","",参照!A122)</f>
        <v/>
      </c>
      <c r="AV122" s="52" t="str">
        <f>IF(参照!B122="","",参照!B122)</f>
        <v/>
      </c>
      <c r="AW122" s="52" t="str">
        <f>IF(参照!C122="","",参照!C122)</f>
        <v/>
      </c>
      <c r="AX122" s="52" t="str">
        <f>IF(参照!D122="","",参照!D122)</f>
        <v>(参考値)事業者全体</v>
      </c>
      <c r="AY122" s="52">
        <f>IF(参照!E122="","",参照!E122)</f>
        <v>3.1799999999999998E-4</v>
      </c>
      <c r="AZ122" s="52" t="str">
        <f>IF(参照!F122="","",参照!F122)</f>
        <v>(株)ウエスト電力</v>
      </c>
      <c r="BA122" s="52" t="str">
        <f>IF(参照!G122="","",参照!G122)</f>
        <v>(株)ウエスト電力_(参考値)事業者全体</v>
      </c>
      <c r="BB122" s="52">
        <f t="shared" si="32"/>
        <v>0.318</v>
      </c>
      <c r="BD122" s="52" t="str">
        <f>IF(参照!L122="","",参照!L122)</f>
        <v>伊藤忠プランテック(株)</v>
      </c>
    </row>
    <row r="123" spans="47:56">
      <c r="AU123" s="52" t="str">
        <f>IF(参照!A123="","",参照!A123)</f>
        <v>A0039</v>
      </c>
      <c r="AV123" s="52" t="str">
        <f>IF(参照!B123="","",参照!B123)</f>
        <v>北海道瓦斯(株)</v>
      </c>
      <c r="AW123" s="52">
        <f>IF(参照!C123="","",参照!C123)</f>
        <v>4.7899999999999999E-4</v>
      </c>
      <c r="AX123" s="52" t="str">
        <f>IF(参照!D123="","",参照!D123)</f>
        <v>メニューA</v>
      </c>
      <c r="AY123" s="52">
        <f>IF(参照!E123="","",参照!E123)</f>
        <v>0</v>
      </c>
      <c r="AZ123" s="52" t="str">
        <f>IF(参照!F123="","",参照!F123)</f>
        <v>北海道瓦斯(株)</v>
      </c>
      <c r="BA123" s="52" t="str">
        <f>IF(参照!G123="","",参照!G123)</f>
        <v>北海道瓦斯(株)_メニューA</v>
      </c>
      <c r="BB123" s="52">
        <f t="shared" si="32"/>
        <v>0</v>
      </c>
      <c r="BD123" s="52" t="str">
        <f>IF(参照!L123="","",参照!L123)</f>
        <v>いばらきコープ生活協同組合</v>
      </c>
    </row>
    <row r="124" spans="47:56">
      <c r="AU124" s="52" t="str">
        <f>IF(参照!A124="","",参照!A124)</f>
        <v/>
      </c>
      <c r="AV124" s="52" t="str">
        <f>IF(参照!B124="","",参照!B124)</f>
        <v/>
      </c>
      <c r="AW124" s="52" t="str">
        <f>IF(参照!C124="","",参照!C124)</f>
        <v/>
      </c>
      <c r="AX124" s="52" t="str">
        <f>IF(参照!D124="","",参照!D124)</f>
        <v>メニューB(残差)</v>
      </c>
      <c r="AY124" s="52">
        <f>IF(参照!E124="","",参照!E124)</f>
        <v>4.7899999999999999E-4</v>
      </c>
      <c r="AZ124" s="52" t="str">
        <f>IF(参照!F124="","",参照!F124)</f>
        <v>北海道瓦斯(株)</v>
      </c>
      <c r="BA124" s="52" t="str">
        <f>IF(参照!G124="","",参照!G124)</f>
        <v>北海道瓦斯(株)_メニューB(残差)</v>
      </c>
      <c r="BB124" s="52">
        <f t="shared" si="32"/>
        <v>0.47899999999999998</v>
      </c>
      <c r="BD124" s="52" t="str">
        <f>IF(参照!L124="","",参照!L124)</f>
        <v>入間ガス(株)</v>
      </c>
    </row>
    <row r="125" spans="47:56">
      <c r="AU125" s="52" t="str">
        <f>IF(参照!A125="","",参照!A125)</f>
        <v/>
      </c>
      <c r="AV125" s="52" t="str">
        <f>IF(参照!B125="","",参照!B125)</f>
        <v/>
      </c>
      <c r="AW125" s="52" t="str">
        <f>IF(参照!C125="","",参照!C125)</f>
        <v/>
      </c>
      <c r="AX125" s="52" t="str">
        <f>IF(参照!D125="","",参照!D125)</f>
        <v>(参考値)事業者全体</v>
      </c>
      <c r="AY125" s="52">
        <f>IF(参照!E125="","",参照!E125)</f>
        <v>4.6899999999999996E-4</v>
      </c>
      <c r="AZ125" s="52" t="str">
        <f>IF(参照!F125="","",参照!F125)</f>
        <v>北海道瓦斯(株)</v>
      </c>
      <c r="BA125" s="52" t="str">
        <f>IF(参照!G125="","",参照!G125)</f>
        <v>北海道瓦斯(株)_(参考値)事業者全体</v>
      </c>
      <c r="BB125" s="52">
        <f t="shared" si="32"/>
        <v>0.46899999999999997</v>
      </c>
      <c r="BD125" s="52" t="str">
        <f>IF(参照!L125="","",参照!L125)</f>
        <v>イワタニ関東(株)</v>
      </c>
    </row>
    <row r="126" spans="47:56">
      <c r="AU126" s="52" t="str">
        <f>IF(参照!A126="","",参照!A126)</f>
        <v>A0042</v>
      </c>
      <c r="AV126" s="52" t="str">
        <f>IF(参照!B126="","",参照!B126)</f>
        <v>新エネルギー開発(株)</v>
      </c>
      <c r="AW126" s="52">
        <f>IF(参照!C126="","",参照!C126)</f>
        <v>4.6999999999999999E-4</v>
      </c>
      <c r="AX126" s="52" t="str">
        <f>IF(参照!D126="","",参照!D126)</f>
        <v/>
      </c>
      <c r="AY126" s="52">
        <f>IF(参照!E126="","",参照!E126)</f>
        <v>4.5399999999999998E-4</v>
      </c>
      <c r="AZ126" s="52" t="str">
        <f>IF(参照!F126="","",参照!F126)</f>
        <v>新エネルギー開発(株)</v>
      </c>
      <c r="BA126" s="52" t="str">
        <f>IF(参照!G126="","",参照!G126)</f>
        <v>新エネルギー開発(株)_</v>
      </c>
      <c r="BB126" s="52">
        <f t="shared" si="32"/>
        <v>0.45399999999999996</v>
      </c>
      <c r="BD126" s="52" t="str">
        <f>IF(参照!L126="","",参照!L126)</f>
        <v>イワタニ首都圏(株)</v>
      </c>
    </row>
    <row r="127" spans="47:56">
      <c r="AU127" s="52" t="str">
        <f>IF(参照!A127="","",参照!A127)</f>
        <v>A0043</v>
      </c>
      <c r="AV127" s="52" t="str">
        <f>IF(参照!B127="","",参照!B127)</f>
        <v>伊藤忠エネクス(株)</v>
      </c>
      <c r="AW127" s="52" t="str">
        <f>IF(参照!C127="","",参照!C127)</f>
        <v>0.000453※</v>
      </c>
      <c r="AX127" s="52" t="str">
        <f>IF(参照!D127="","",参照!D127)</f>
        <v>メニューA</v>
      </c>
      <c r="AY127" s="52">
        <f>IF(参照!E127="","",参照!E127)</f>
        <v>3.97E-4</v>
      </c>
      <c r="AZ127" s="52" t="str">
        <f>IF(参照!F127="","",参照!F127)</f>
        <v>伊藤忠エネクス(株)</v>
      </c>
      <c r="BA127" s="52" t="str">
        <f>IF(参照!G127="","",参照!G127)</f>
        <v>伊藤忠エネクス(株)_メニューA</v>
      </c>
      <c r="BB127" s="52">
        <f t="shared" si="32"/>
        <v>0.39700000000000002</v>
      </c>
      <c r="BD127" s="52" t="str">
        <f>IF(参照!L127="","",参照!L127)</f>
        <v>イワタニセントラル北海道(株)</v>
      </c>
    </row>
    <row r="128" spans="47:56">
      <c r="AU128" s="52" t="str">
        <f>IF(参照!A128="","",参照!A128)</f>
        <v/>
      </c>
      <c r="AV128" s="52" t="str">
        <f>IF(参照!B128="","",参照!B128)</f>
        <v/>
      </c>
      <c r="AW128" s="52" t="str">
        <f>IF(参照!C128="","",参照!C128)</f>
        <v/>
      </c>
      <c r="AX128" s="52" t="str">
        <f>IF(参照!D128="","",参照!D128)</f>
        <v>メニューB</v>
      </c>
      <c r="AY128" s="52">
        <f>IF(参照!E128="","",参照!E128)</f>
        <v>3.5E-4</v>
      </c>
      <c r="AZ128" s="52" t="str">
        <f>IF(参照!F128="","",参照!F128)</f>
        <v>伊藤忠エネクス(株)</v>
      </c>
      <c r="BA128" s="52" t="str">
        <f>IF(参照!G128="","",参照!G128)</f>
        <v>伊藤忠エネクス(株)_メニューB</v>
      </c>
      <c r="BB128" s="52">
        <f t="shared" si="32"/>
        <v>0.35</v>
      </c>
      <c r="BD128" s="52" t="str">
        <f>IF(参照!L128="","",参照!L128)</f>
        <v>イワタニ東海(株)</v>
      </c>
    </row>
    <row r="129" spans="47:56">
      <c r="AU129" s="52" t="str">
        <f>IF(参照!A129="","",参照!A129)</f>
        <v/>
      </c>
      <c r="AV129" s="52" t="str">
        <f>IF(参照!B129="","",参照!B129)</f>
        <v/>
      </c>
      <c r="AW129" s="52" t="str">
        <f>IF(参照!C129="","",参照!C129)</f>
        <v/>
      </c>
      <c r="AX129" s="52" t="str">
        <f>IF(参照!D129="","",参照!D129)</f>
        <v>メニューC(残差)</v>
      </c>
      <c r="AY129" s="52">
        <f>IF(参照!E129="","",参照!E129)</f>
        <v>3.6400000000000001E-4</v>
      </c>
      <c r="AZ129" s="52" t="str">
        <f>IF(参照!F129="","",参照!F129)</f>
        <v>伊藤忠エネクス(株)</v>
      </c>
      <c r="BA129" s="52" t="str">
        <f>IF(参照!G129="","",参照!G129)</f>
        <v>伊藤忠エネクス(株)_メニューC(残差)</v>
      </c>
      <c r="BB129" s="52">
        <f t="shared" si="32"/>
        <v>0.36399999999999999</v>
      </c>
      <c r="BD129" s="52" t="str">
        <f>IF(参照!L129="","",参照!L129)</f>
        <v>イワタニ長野(株)</v>
      </c>
    </row>
    <row r="130" spans="47:56">
      <c r="AU130" s="52" t="str">
        <f>IF(参照!A130="","",参照!A130)</f>
        <v/>
      </c>
      <c r="AV130" s="52" t="str">
        <f>IF(参照!B130="","",参照!B130)</f>
        <v/>
      </c>
      <c r="AW130" s="52" t="str">
        <f>IF(参照!C130="","",参照!C130)</f>
        <v/>
      </c>
      <c r="AX130" s="52" t="str">
        <f>IF(参照!D130="","",参照!D130)</f>
        <v>(参考値)事業者全体</v>
      </c>
      <c r="AY130" s="52">
        <f>IF(参照!E130="","",参照!E130)</f>
        <v>4.6999999999999999E-4</v>
      </c>
      <c r="AZ130" s="52" t="str">
        <f>IF(参照!F130="","",参照!F130)</f>
        <v>伊藤忠エネクス(株)</v>
      </c>
      <c r="BA130" s="52" t="str">
        <f>IF(参照!G130="","",参照!G130)</f>
        <v>伊藤忠エネクス(株)_(参考値)事業者全体</v>
      </c>
      <c r="BB130" s="52">
        <f t="shared" si="32"/>
        <v>0.47</v>
      </c>
      <c r="BD130" s="52" t="str">
        <f>IF(参照!L130="","",参照!L130)</f>
        <v>イワタニ三重(株)</v>
      </c>
    </row>
    <row r="131" spans="47:56">
      <c r="AU131" s="52" t="str">
        <f>IF(参照!A131="","",参照!A131)</f>
        <v>A0045</v>
      </c>
      <c r="AV131" s="52" t="str">
        <f>IF(参照!B131="","",参照!B131)</f>
        <v>(株)Ｖ－Ｐｏｗｅｒ</v>
      </c>
      <c r="AW131" s="52">
        <f>IF(参照!C131="","",参照!C131)</f>
        <v>3.8000000000000002E-4</v>
      </c>
      <c r="AX131" s="52" t="str">
        <f>IF(参照!D131="","",参照!D131)</f>
        <v>メニューA</v>
      </c>
      <c r="AY131" s="52">
        <f>IF(参照!E131="","",参照!E131)</f>
        <v>2.72E-4</v>
      </c>
      <c r="AZ131" s="52" t="str">
        <f>IF(参照!F131="","",参照!F131)</f>
        <v>(株)Ｖ－Ｐｏｗｅｒ</v>
      </c>
      <c r="BA131" s="52" t="str">
        <f>IF(参照!G131="","",参照!G131)</f>
        <v>(株)Ｖ－Ｐｏｗｅｒ_メニューA</v>
      </c>
      <c r="BB131" s="52">
        <f t="shared" si="32"/>
        <v>0.27200000000000002</v>
      </c>
      <c r="BD131" s="52" t="str">
        <f>IF(参照!L131="","",参照!L131)</f>
        <v>(株)岩手ウッドパワー</v>
      </c>
    </row>
    <row r="132" spans="47:56">
      <c r="AU132" s="52" t="str">
        <f>IF(参照!A132="","",参照!A132)</f>
        <v/>
      </c>
      <c r="AV132" s="52" t="str">
        <f>IF(参照!B132="","",参照!B132)</f>
        <v/>
      </c>
      <c r="AW132" s="52" t="str">
        <f>IF(参照!C132="","",参照!C132)</f>
        <v/>
      </c>
      <c r="AX132" s="52" t="str">
        <f>IF(参照!D132="","",参照!D132)</f>
        <v>メニューB</v>
      </c>
      <c r="AY132" s="52">
        <f>IF(参照!E132="","",参照!E132)</f>
        <v>0</v>
      </c>
      <c r="AZ132" s="52" t="str">
        <f>IF(参照!F132="","",参照!F132)</f>
        <v>(株)Ｖ－Ｐｏｗｅｒ</v>
      </c>
      <c r="BA132" s="52" t="str">
        <f>IF(参照!G132="","",参照!G132)</f>
        <v>(株)Ｖ－Ｐｏｗｅｒ_メニューB</v>
      </c>
      <c r="BB132" s="52">
        <f t="shared" si="32"/>
        <v>0</v>
      </c>
      <c r="BD132" s="52" t="str">
        <f>IF(参照!L132="","",参照!L132)</f>
        <v>岩手電力(株)</v>
      </c>
    </row>
    <row r="133" spans="47:56">
      <c r="AU133" s="52" t="str">
        <f>IF(参照!A133="","",参照!A133)</f>
        <v/>
      </c>
      <c r="AV133" s="52" t="str">
        <f>IF(参照!B133="","",参照!B133)</f>
        <v/>
      </c>
      <c r="AW133" s="52" t="str">
        <f>IF(参照!C133="","",参照!C133)</f>
        <v/>
      </c>
      <c r="AX133" s="52" t="str">
        <f>IF(参照!D133="","",参照!D133)</f>
        <v>メニューC(残差)</v>
      </c>
      <c r="AY133" s="52">
        <f>IF(参照!E133="","",参照!E133)</f>
        <v>4.6999999999999999E-4</v>
      </c>
      <c r="AZ133" s="52" t="str">
        <f>IF(参照!F133="","",参照!F133)</f>
        <v>(株)Ｖ－Ｐｏｗｅｒ</v>
      </c>
      <c r="BA133" s="52" t="str">
        <f>IF(参照!G133="","",参照!G133)</f>
        <v>(株)Ｖ－Ｐｏｗｅｒ_メニューC(残差)</v>
      </c>
      <c r="BB133" s="52">
        <f t="shared" ref="BB133:BB196" si="33">AY133*1000</f>
        <v>0.47</v>
      </c>
      <c r="BD133" s="52" t="str">
        <f>IF(参照!L133="","",参照!L133)</f>
        <v>(株)インフォシステム</v>
      </c>
    </row>
    <row r="134" spans="47:56">
      <c r="AU134" s="52" t="str">
        <f>IF(参照!A134="","",参照!A134)</f>
        <v/>
      </c>
      <c r="AV134" s="52" t="str">
        <f>IF(参照!B134="","",参照!B134)</f>
        <v/>
      </c>
      <c r="AW134" s="52" t="str">
        <f>IF(参照!C134="","",参照!C134)</f>
        <v/>
      </c>
      <c r="AX134" s="52" t="str">
        <f>IF(参照!D134="","",参照!D134)</f>
        <v>(参考値)事業者全体</v>
      </c>
      <c r="AY134" s="52">
        <f>IF(参照!E134="","",参照!E134)</f>
        <v>4.5300000000000001E-4</v>
      </c>
      <c r="AZ134" s="52" t="str">
        <f>IF(参照!F134="","",参照!F134)</f>
        <v>(株)Ｖ－Ｐｏｗｅｒ</v>
      </c>
      <c r="BA134" s="52" t="str">
        <f>IF(参照!G134="","",参照!G134)</f>
        <v>(株)Ｖ－Ｐｏｗｅｒ_(参考値)事業者全体</v>
      </c>
      <c r="BB134" s="52">
        <f t="shared" si="33"/>
        <v>0.45300000000000001</v>
      </c>
      <c r="BD134" s="52" t="str">
        <f>IF(参照!L134="","",参照!L134)</f>
        <v>ヴィジョナリーパワー(株)</v>
      </c>
    </row>
    <row r="135" spans="47:56">
      <c r="AU135" s="52" t="str">
        <f>IF(参照!A135="","",参照!A135)</f>
        <v>A0046</v>
      </c>
      <c r="AV135" s="52" t="str">
        <f>IF(参照!B135="","",参照!B135)</f>
        <v>大和エネルギー(株)</v>
      </c>
      <c r="AW135" s="52">
        <f>IF(参照!C135="","",参照!C135)</f>
        <v>3.5599999999999998E-4</v>
      </c>
      <c r="AX135" s="52" t="str">
        <f>IF(参照!D135="","",参照!D135)</f>
        <v>メニューA</v>
      </c>
      <c r="AY135" s="52">
        <f>IF(参照!E135="","",参照!E135)</f>
        <v>0</v>
      </c>
      <c r="AZ135" s="52" t="str">
        <f>IF(参照!F135="","",参照!F135)</f>
        <v>大和エネルギー(株)</v>
      </c>
      <c r="BA135" s="52" t="str">
        <f>IF(参照!G135="","",参照!G135)</f>
        <v>大和エネルギー(株)_メニューA</v>
      </c>
      <c r="BB135" s="52">
        <f t="shared" si="33"/>
        <v>0</v>
      </c>
      <c r="BD135" s="52" t="str">
        <f>IF(参照!L135="","",参照!L135)</f>
        <v>(株)ウエスト電力</v>
      </c>
    </row>
    <row r="136" spans="47:56">
      <c r="AU136" s="52" t="str">
        <f>IF(参照!A136="","",参照!A136)</f>
        <v/>
      </c>
      <c r="AV136" s="52" t="str">
        <f>IF(参照!B136="","",参照!B136)</f>
        <v/>
      </c>
      <c r="AW136" s="52" t="str">
        <f>IF(参照!C136="","",参照!C136)</f>
        <v/>
      </c>
      <c r="AX136" s="52" t="str">
        <f>IF(参照!D136="","",参照!D136)</f>
        <v>メニューB(残差)</v>
      </c>
      <c r="AY136" s="52">
        <f>IF(参照!E136="","",参照!E136)</f>
        <v>2.9099999999999997E-4</v>
      </c>
      <c r="AZ136" s="52" t="str">
        <f>IF(参照!F136="","",参照!F136)</f>
        <v>大和エネルギー(株)</v>
      </c>
      <c r="BA136" s="52" t="str">
        <f>IF(参照!G136="","",参照!G136)</f>
        <v>大和エネルギー(株)_メニューB(残差)</v>
      </c>
      <c r="BB136" s="52">
        <f t="shared" si="33"/>
        <v>0.29099999999999998</v>
      </c>
      <c r="BD136" s="52" t="str">
        <f>IF(参照!L136="","",参照!L136)</f>
        <v>上田ガス(株)</v>
      </c>
    </row>
    <row r="137" spans="47:56">
      <c r="AU137" s="52" t="str">
        <f>IF(参照!A137="","",参照!A137)</f>
        <v/>
      </c>
      <c r="AV137" s="52" t="str">
        <f>IF(参照!B137="","",参照!B137)</f>
        <v/>
      </c>
      <c r="AW137" s="52" t="str">
        <f>IF(参照!C137="","",参照!C137)</f>
        <v/>
      </c>
      <c r="AX137" s="52" t="str">
        <f>IF(参照!D137="","",参照!D137)</f>
        <v>(参考値)事業者全体</v>
      </c>
      <c r="AY137" s="52">
        <f>IF(参照!E137="","",参照!E137)</f>
        <v>3.0199999999999997E-4</v>
      </c>
      <c r="AZ137" s="52" t="str">
        <f>IF(参照!F137="","",参照!F137)</f>
        <v>大和エネルギー(株)</v>
      </c>
      <c r="BA137" s="52" t="str">
        <f>IF(参照!G137="","",参照!G137)</f>
        <v>大和エネルギー(株)_(参考値)事業者全体</v>
      </c>
      <c r="BB137" s="52">
        <f t="shared" si="33"/>
        <v>0.30199999999999999</v>
      </c>
      <c r="BD137" s="52" t="str">
        <f>IF(参照!L137="","",参照!L137)</f>
        <v>うすきエネルギー(株)</v>
      </c>
    </row>
    <row r="138" spans="47:56">
      <c r="AU138" s="52" t="str">
        <f>IF(参照!A138="","",参照!A138)</f>
        <v>A0048</v>
      </c>
      <c r="AV138" s="52" t="str">
        <f>IF(参照!B138="","",参照!B138)</f>
        <v>大阪瓦斯(株)</v>
      </c>
      <c r="AW138" s="52">
        <f>IF(参照!C138="","",参照!C138)</f>
        <v>4.1199999999999999E-4</v>
      </c>
      <c r="AX138" s="52" t="str">
        <f>IF(参照!D138="","",参照!D138)</f>
        <v>メニューA</v>
      </c>
      <c r="AY138" s="52">
        <f>IF(参照!E138="","",参照!E138)</f>
        <v>0</v>
      </c>
      <c r="AZ138" s="52" t="str">
        <f>IF(参照!F138="","",参照!F138)</f>
        <v>大阪瓦斯(株)</v>
      </c>
      <c r="BA138" s="52" t="str">
        <f>IF(参照!G138="","",参照!G138)</f>
        <v>大阪瓦斯(株)_メニューA</v>
      </c>
      <c r="BB138" s="52">
        <f t="shared" si="33"/>
        <v>0</v>
      </c>
      <c r="BD138" s="52" t="str">
        <f>IF(参照!L138="","",参照!L138)</f>
        <v>(株)ウッドエナジー</v>
      </c>
    </row>
    <row r="139" spans="47:56">
      <c r="AU139" s="52" t="str">
        <f>IF(参照!A139="","",参照!A139)</f>
        <v/>
      </c>
      <c r="AV139" s="52" t="str">
        <f>IF(参照!B139="","",参照!B139)</f>
        <v/>
      </c>
      <c r="AW139" s="52" t="str">
        <f>IF(参照!C139="","",参照!C139)</f>
        <v/>
      </c>
      <c r="AX139" s="52" t="str">
        <f>IF(参照!D139="","",参照!D139)</f>
        <v>メニューB</v>
      </c>
      <c r="AY139" s="52">
        <f>IF(参照!E139="","",参照!E139)</f>
        <v>0</v>
      </c>
      <c r="AZ139" s="52" t="str">
        <f>IF(参照!F139="","",参照!F139)</f>
        <v>大阪瓦斯(株)</v>
      </c>
      <c r="BA139" s="52" t="str">
        <f>IF(参照!G139="","",参照!G139)</f>
        <v>大阪瓦斯(株)_メニューB</v>
      </c>
      <c r="BB139" s="52">
        <f t="shared" si="33"/>
        <v>0</v>
      </c>
      <c r="BD139" s="52" t="str">
        <f>IF(参照!L139="","",参照!L139)</f>
        <v>宇都宮ライトパワー(株)</v>
      </c>
    </row>
    <row r="140" spans="47:56">
      <c r="AU140" s="52" t="str">
        <f>IF(参照!A140="","",参照!A140)</f>
        <v/>
      </c>
      <c r="AV140" s="52" t="str">
        <f>IF(参照!B140="","",参照!B140)</f>
        <v/>
      </c>
      <c r="AW140" s="52" t="str">
        <f>IF(参照!C140="","",参照!C140)</f>
        <v/>
      </c>
      <c r="AX140" s="52" t="str">
        <f>IF(参照!D140="","",参照!D140)</f>
        <v>メニューC</v>
      </c>
      <c r="AY140" s="52">
        <f>IF(参照!E140="","",参照!E140)</f>
        <v>3.9600000000000003E-4</v>
      </c>
      <c r="AZ140" s="52" t="str">
        <f>IF(参照!F140="","",参照!F140)</f>
        <v>大阪瓦斯(株)</v>
      </c>
      <c r="BA140" s="52" t="str">
        <f>IF(参照!G140="","",参照!G140)</f>
        <v>大阪瓦斯(株)_メニューC</v>
      </c>
      <c r="BB140" s="52">
        <f t="shared" si="33"/>
        <v>0.39600000000000002</v>
      </c>
      <c r="BD140" s="52" t="str">
        <f>IF(参照!L140="","",参照!L140)</f>
        <v>うべ未来エネルギー(株)</v>
      </c>
    </row>
    <row r="141" spans="47:56">
      <c r="AU141" s="52" t="str">
        <f>IF(参照!A141="","",参照!A141)</f>
        <v/>
      </c>
      <c r="AV141" s="52" t="str">
        <f>IF(参照!B141="","",参照!B141)</f>
        <v/>
      </c>
      <c r="AW141" s="52" t="str">
        <f>IF(参照!C141="","",参照!C141)</f>
        <v/>
      </c>
      <c r="AX141" s="52" t="str">
        <f>IF(参照!D141="","",参照!D141)</f>
        <v>メニューD(残差)</v>
      </c>
      <c r="AY141" s="52">
        <f>IF(参照!E141="","",参照!E141)</f>
        <v>4.5800000000000002E-4</v>
      </c>
      <c r="AZ141" s="52" t="str">
        <f>IF(参照!F141="","",参照!F141)</f>
        <v>大阪瓦斯(株)</v>
      </c>
      <c r="BA141" s="52" t="str">
        <f>IF(参照!G141="","",参照!G141)</f>
        <v>大阪瓦斯(株)_メニューD(残差)</v>
      </c>
      <c r="BB141" s="52">
        <f t="shared" si="33"/>
        <v>0.45800000000000002</v>
      </c>
      <c r="BD141" s="52" t="str">
        <f>IF(参照!L141="","",参照!L141)</f>
        <v>エア・ウォーター(株)</v>
      </c>
    </row>
    <row r="142" spans="47:56">
      <c r="AU142" s="52" t="str">
        <f>IF(参照!A142="","",参照!A142)</f>
        <v/>
      </c>
      <c r="AV142" s="52" t="str">
        <f>IF(参照!B142="","",参照!B142)</f>
        <v/>
      </c>
      <c r="AW142" s="52" t="str">
        <f>IF(参照!C142="","",参照!C142)</f>
        <v/>
      </c>
      <c r="AX142" s="52" t="str">
        <f>IF(参照!D142="","",参照!D142)</f>
        <v>(参考値)事業者全体</v>
      </c>
      <c r="AY142" s="52">
        <f>IF(参照!E142="","",参照!E142)</f>
        <v>4.2099999999999999E-4</v>
      </c>
      <c r="AZ142" s="52" t="str">
        <f>IF(参照!F142="","",参照!F142)</f>
        <v>大阪瓦斯(株)</v>
      </c>
      <c r="BA142" s="52" t="str">
        <f>IF(参照!G142="","",参照!G142)</f>
        <v>大阪瓦斯(株)_(参考値)事業者全体</v>
      </c>
      <c r="BB142" s="52">
        <f t="shared" si="33"/>
        <v>0.42099999999999999</v>
      </c>
      <c r="BD142" s="52" t="str">
        <f>IF(参照!L142="","",参照!L142)</f>
        <v>エア・ウォーター・ライフソリューション(株)(旧：エア・ウォーター北海道(株))</v>
      </c>
    </row>
    <row r="143" spans="47:56">
      <c r="AU143" s="52" t="str">
        <f>IF(参照!A143="","",参照!A143)</f>
        <v>A0049</v>
      </c>
      <c r="AV143" s="52" t="str">
        <f>IF(参照!B143="","",参照!B143)</f>
        <v>エフビットコミュニケーションズ(株)　</v>
      </c>
      <c r="AW143" s="52">
        <f>IF(参照!C143="","",参照!C143)</f>
        <v>4.5800000000000002E-4</v>
      </c>
      <c r="AX143" s="52" t="str">
        <f>IF(参照!D143="","",参照!D143)</f>
        <v>メニューA</v>
      </c>
      <c r="AY143" s="52">
        <f>IF(参照!E143="","",参照!E143)</f>
        <v>2.4800000000000001E-4</v>
      </c>
      <c r="AZ143" s="52" t="str">
        <f>IF(参照!F143="","",参照!F143)</f>
        <v>エフビットコミュニケーションズ(株)　</v>
      </c>
      <c r="BA143" s="52" t="str">
        <f>IF(参照!G143="","",参照!G143)</f>
        <v>エフビットコミュニケーションズ(株)　_メニューA</v>
      </c>
      <c r="BB143" s="52">
        <f t="shared" si="33"/>
        <v>0.248</v>
      </c>
      <c r="BD143" s="52" t="str">
        <f>IF(参照!L143="","",参照!L143)</f>
        <v>(株)エイチティーピー</v>
      </c>
    </row>
    <row r="144" spans="47:56">
      <c r="AU144" s="52" t="str">
        <f>IF(参照!A144="","",参照!A144)</f>
        <v/>
      </c>
      <c r="AV144" s="52" t="str">
        <f>IF(参照!B144="","",参照!B144)</f>
        <v/>
      </c>
      <c r="AW144" s="52" t="str">
        <f>IF(参照!C144="","",参照!C144)</f>
        <v/>
      </c>
      <c r="AX144" s="52" t="str">
        <f>IF(参照!D144="","",参照!D144)</f>
        <v>メニューB</v>
      </c>
      <c r="AY144" s="52">
        <f>IF(参照!E144="","",参照!E144)</f>
        <v>0</v>
      </c>
      <c r="AZ144" s="52" t="str">
        <f>IF(参照!F144="","",参照!F144)</f>
        <v>エフビットコミュニケーションズ(株)　</v>
      </c>
      <c r="BA144" s="52" t="str">
        <f>IF(参照!G144="","",参照!G144)</f>
        <v>エフビットコミュニケーションズ(株)　_メニューB</v>
      </c>
      <c r="BB144" s="52">
        <f t="shared" si="33"/>
        <v>0</v>
      </c>
      <c r="BD144" s="52" t="str">
        <f>IF(参照!L144="","",参照!L144)</f>
        <v>(株)エーコープサービス</v>
      </c>
    </row>
    <row r="145" spans="47:56">
      <c r="AU145" s="52" t="str">
        <f>IF(参照!A145="","",参照!A145)</f>
        <v/>
      </c>
      <c r="AV145" s="52" t="str">
        <f>IF(参照!B145="","",参照!B145)</f>
        <v/>
      </c>
      <c r="AW145" s="52" t="str">
        <f>IF(参照!C145="","",参照!C145)</f>
        <v/>
      </c>
      <c r="AX145" s="52" t="str">
        <f>IF(参照!D145="","",参照!D145)</f>
        <v>メニューC(残差)</v>
      </c>
      <c r="AY145" s="52">
        <f>IF(参照!E145="","",参照!E145)</f>
        <v>5.2800000000000004E-4</v>
      </c>
      <c r="AZ145" s="52" t="str">
        <f>IF(参照!F145="","",参照!F145)</f>
        <v>エフビットコミュニケーションズ(株)　</v>
      </c>
      <c r="BA145" s="52" t="str">
        <f>IF(参照!G145="","",参照!G145)</f>
        <v>エフビットコミュニケーションズ(株)　_メニューC(残差)</v>
      </c>
      <c r="BB145" s="52">
        <f t="shared" si="33"/>
        <v>0.52800000000000002</v>
      </c>
      <c r="BD145" s="52" t="str">
        <f>IF(参照!L145="","",参照!L145)</f>
        <v>(株)エージーピー　</v>
      </c>
    </row>
    <row r="146" spans="47:56">
      <c r="AU146" s="52" t="str">
        <f>IF(参照!A146="","",参照!A146)</f>
        <v/>
      </c>
      <c r="AV146" s="52" t="str">
        <f>IF(参照!B146="","",参照!B146)</f>
        <v/>
      </c>
      <c r="AW146" s="52" t="str">
        <f>IF(参照!C146="","",参照!C146)</f>
        <v/>
      </c>
      <c r="AX146" s="52" t="str">
        <f>IF(参照!D146="","",参照!D146)</f>
        <v>(参考値)事業者全体</v>
      </c>
      <c r="AY146" s="52">
        <f>IF(参照!E146="","",参照!E146)</f>
        <v>4.7699999999999999E-4</v>
      </c>
      <c r="AZ146" s="52" t="str">
        <f>IF(参照!F146="","",参照!F146)</f>
        <v>エフビットコミュニケーションズ(株)　</v>
      </c>
      <c r="BA146" s="52" t="str">
        <f>IF(参照!G146="","",参照!G146)</f>
        <v>エフビットコミュニケーションズ(株)　_(参考値)事業者全体</v>
      </c>
      <c r="BB146" s="52">
        <f t="shared" si="33"/>
        <v>0.47699999999999998</v>
      </c>
      <c r="BD146" s="52" t="str">
        <f>IF(参照!L146="","",参照!L146)</f>
        <v>(株)エコア</v>
      </c>
    </row>
    <row r="147" spans="47:56">
      <c r="AU147" s="52" t="str">
        <f>IF(参照!A147="","",参照!A147)</f>
        <v>A0050</v>
      </c>
      <c r="AV147" s="52" t="str">
        <f>IF(参照!B147="","",参照!B147)</f>
        <v>ＥＮＥＯＳ(株)</v>
      </c>
      <c r="AW147" s="52">
        <f>IF(参照!C147="","",参照!C147)</f>
        <v>4.06E-4</v>
      </c>
      <c r="AX147" s="52" t="str">
        <f>IF(参照!D147="","",参照!D147)</f>
        <v>メニューA</v>
      </c>
      <c r="AY147" s="52">
        <f>IF(参照!E147="","",参照!E147)</f>
        <v>0</v>
      </c>
      <c r="AZ147" s="52" t="str">
        <f>IF(参照!F147="","",参照!F147)</f>
        <v>ＥＮＥＯＳ(株)</v>
      </c>
      <c r="BA147" s="52" t="str">
        <f>IF(参照!G147="","",参照!G147)</f>
        <v>ＥＮＥＯＳ(株)_メニューA</v>
      </c>
      <c r="BB147" s="52">
        <f t="shared" si="33"/>
        <v>0</v>
      </c>
      <c r="BD147" s="52" t="str">
        <f>IF(参照!L147="","",参照!L147)</f>
        <v>(株)エコスタイル</v>
      </c>
    </row>
    <row r="148" spans="47:56">
      <c r="AU148" s="52" t="str">
        <f>IF(参照!A148="","",参照!A148)</f>
        <v/>
      </c>
      <c r="AV148" s="52" t="str">
        <f>IF(参照!B148="","",参照!B148)</f>
        <v/>
      </c>
      <c r="AW148" s="52" t="str">
        <f>IF(参照!C148="","",参照!C148)</f>
        <v/>
      </c>
      <c r="AX148" s="52" t="str">
        <f>IF(参照!D148="","",参照!D148)</f>
        <v>メニューB</v>
      </c>
      <c r="AY148" s="52">
        <f>IF(参照!E148="","",参照!E148)</f>
        <v>0</v>
      </c>
      <c r="AZ148" s="52" t="str">
        <f>IF(参照!F148="","",参照!F148)</f>
        <v>ＥＮＥＯＳ(株)</v>
      </c>
      <c r="BA148" s="52" t="str">
        <f>IF(参照!G148="","",参照!G148)</f>
        <v>ＥＮＥＯＳ(株)_メニューB</v>
      </c>
      <c r="BB148" s="52">
        <f t="shared" si="33"/>
        <v>0</v>
      </c>
      <c r="BD148" s="52" t="str">
        <f>IF(参照!L148="","",参照!L148)</f>
        <v>(株)エコログ</v>
      </c>
    </row>
    <row r="149" spans="47:56">
      <c r="AU149" s="52" t="str">
        <f>IF(参照!A149="","",参照!A149)</f>
        <v/>
      </c>
      <c r="AV149" s="52" t="str">
        <f>IF(参照!B149="","",参照!B149)</f>
        <v/>
      </c>
      <c r="AW149" s="52" t="str">
        <f>IF(参照!C149="","",参照!C149)</f>
        <v/>
      </c>
      <c r="AX149" s="52" t="str">
        <f>IF(参照!D149="","",参照!D149)</f>
        <v>メニューC</v>
      </c>
      <c r="AY149" s="52">
        <f>IF(参照!E149="","",参照!E149)</f>
        <v>0</v>
      </c>
      <c r="AZ149" s="52" t="str">
        <f>IF(参照!F149="","",参照!F149)</f>
        <v>ＥＮＥＯＳ(株)</v>
      </c>
      <c r="BA149" s="52" t="str">
        <f>IF(参照!G149="","",参照!G149)</f>
        <v>ＥＮＥＯＳ(株)_メニューC</v>
      </c>
      <c r="BB149" s="52">
        <f t="shared" si="33"/>
        <v>0</v>
      </c>
      <c r="BD149" s="52" t="str">
        <f>IF(参照!L149="","",参照!L149)</f>
        <v>(株)エスエナジー</v>
      </c>
    </row>
    <row r="150" spans="47:56">
      <c r="AU150" s="52" t="str">
        <f>IF(参照!A150="","",参照!A150)</f>
        <v/>
      </c>
      <c r="AV150" s="52" t="str">
        <f>IF(参照!B150="","",参照!B150)</f>
        <v/>
      </c>
      <c r="AW150" s="52" t="str">
        <f>IF(参照!C150="","",参照!C150)</f>
        <v/>
      </c>
      <c r="AX150" s="52" t="str">
        <f>IF(参照!D150="","",参照!D150)</f>
        <v>メニューD(残差)</v>
      </c>
      <c r="AY150" s="52">
        <f>IF(参照!E150="","",参照!E150)</f>
        <v>4.5199999999999998E-4</v>
      </c>
      <c r="AZ150" s="52" t="str">
        <f>IF(参照!F150="","",参照!F150)</f>
        <v>ＥＮＥＯＳ(株)</v>
      </c>
      <c r="BA150" s="52" t="str">
        <f>IF(参照!G150="","",参照!G150)</f>
        <v>ＥＮＥＯＳ(株)_メニューD(残差)</v>
      </c>
      <c r="BB150" s="52">
        <f t="shared" si="33"/>
        <v>0.45199999999999996</v>
      </c>
      <c r="BD150" s="52" t="str">
        <f>IF(参照!L150="","",参照!L150)</f>
        <v>(株)エスケーエナジー</v>
      </c>
    </row>
    <row r="151" spans="47:56">
      <c r="AU151" s="52" t="str">
        <f>IF(参照!A151="","",参照!A151)</f>
        <v/>
      </c>
      <c r="AV151" s="52" t="str">
        <f>IF(参照!B151="","",参照!B151)</f>
        <v/>
      </c>
      <c r="AW151" s="52" t="str">
        <f>IF(参照!C151="","",参照!C151)</f>
        <v/>
      </c>
      <c r="AX151" s="52" t="str">
        <f>IF(参照!D151="","",参照!D151)</f>
        <v>(参考値)事業者全体</v>
      </c>
      <c r="AY151" s="52">
        <f>IF(参照!E151="","",参照!E151)</f>
        <v>4.7699999999999999E-4</v>
      </c>
      <c r="AZ151" s="52" t="str">
        <f>IF(参照!F151="","",参照!F151)</f>
        <v>ＥＮＥＯＳ(株)</v>
      </c>
      <c r="BA151" s="52" t="str">
        <f>IF(参照!G151="","",参照!G151)</f>
        <v>ＥＮＥＯＳ(株)_(参考値)事業者全体</v>
      </c>
      <c r="BB151" s="52">
        <f t="shared" si="33"/>
        <v>0.47699999999999998</v>
      </c>
      <c r="BD151" s="52" t="str">
        <f>IF(参照!L151="","",参照!L151)</f>
        <v>越後天然ガス(株)</v>
      </c>
    </row>
    <row r="152" spans="47:56">
      <c r="AU152" s="52" t="str">
        <f>IF(参照!A152="","",参照!A152)</f>
        <v>A0051</v>
      </c>
      <c r="AV152" s="52" t="str">
        <f>IF(参照!B152="","",参照!B152)</f>
        <v>真庭バイオエネルギー(株)</v>
      </c>
      <c r="AW152" s="52">
        <f>IF(参照!C152="","",参照!C152)</f>
        <v>5.0000000000000002E-5</v>
      </c>
      <c r="AX152" s="52" t="str">
        <f>IF(参照!D152="","",参照!D152)</f>
        <v/>
      </c>
      <c r="AY152" s="52">
        <f>IF(参照!E152="","",参照!E152)</f>
        <v>4.6200000000000001E-4</v>
      </c>
      <c r="AZ152" s="52" t="str">
        <f>IF(参照!F152="","",参照!F152)</f>
        <v>真庭バイオエネルギー(株)</v>
      </c>
      <c r="BA152" s="52" t="str">
        <f>IF(参照!G152="","",参照!G152)</f>
        <v>真庭バイオエネルギー(株)_</v>
      </c>
      <c r="BB152" s="52">
        <f t="shared" si="33"/>
        <v>0.46200000000000002</v>
      </c>
      <c r="BD152" s="52" t="str">
        <f>IF(参照!L152="","",参照!L152)</f>
        <v>エッセンシャルエナジー(株)</v>
      </c>
    </row>
    <row r="153" spans="47:56">
      <c r="AU153" s="52" t="str">
        <f>IF(参照!A153="","",参照!A153)</f>
        <v>A0052</v>
      </c>
      <c r="AV153" s="52" t="str">
        <f>IF(参照!B153="","",参照!B153)</f>
        <v>三井物産(株)</v>
      </c>
      <c r="AW153" s="52" t="str">
        <f>IF(参照!C153="","",参照!C153)</f>
        <v>0.000453※</v>
      </c>
      <c r="AX153" s="52" t="str">
        <f>IF(参照!D153="","",参照!D153)</f>
        <v>メニューA</v>
      </c>
      <c r="AY153" s="52">
        <f>IF(参照!E153="","",参照!E153)</f>
        <v>0</v>
      </c>
      <c r="AZ153" s="52" t="str">
        <f>IF(参照!F153="","",参照!F153)</f>
        <v>三井物産(株)</v>
      </c>
      <c r="BA153" s="52" t="str">
        <f>IF(参照!G153="","",参照!G153)</f>
        <v>三井物産(株)_メニューA</v>
      </c>
      <c r="BB153" s="52">
        <f t="shared" si="33"/>
        <v>0</v>
      </c>
      <c r="BD153" s="52" t="str">
        <f>IF(参照!L153="","",参照!L153)</f>
        <v>(株)エナネス</v>
      </c>
    </row>
    <row r="154" spans="47:56">
      <c r="AU154" s="52" t="str">
        <f>IF(参照!A154="","",参照!A154)</f>
        <v/>
      </c>
      <c r="AV154" s="52" t="str">
        <f>IF(参照!B154="","",参照!B154)</f>
        <v/>
      </c>
      <c r="AW154" s="52" t="str">
        <f>IF(参照!C154="","",参照!C154)</f>
        <v/>
      </c>
      <c r="AX154" s="52" t="str">
        <f>IF(参照!D154="","",参照!D154)</f>
        <v>メニューB</v>
      </c>
      <c r="AY154" s="52">
        <f>IF(参照!E154="","",参照!E154)</f>
        <v>2.7300000000000002E-4</v>
      </c>
      <c r="AZ154" s="52" t="str">
        <f>IF(参照!F154="","",参照!F154)</f>
        <v>三井物産(株)</v>
      </c>
      <c r="BA154" s="52" t="str">
        <f>IF(参照!G154="","",参照!G154)</f>
        <v>三井物産(株)_メニューB</v>
      </c>
      <c r="BB154" s="52">
        <f t="shared" si="33"/>
        <v>0.27300000000000002</v>
      </c>
      <c r="BD154" s="52" t="str">
        <f>IF(参照!L154="","",参照!L154)</f>
        <v>(株)エナリス・パワー・マーケティング</v>
      </c>
    </row>
    <row r="155" spans="47:56">
      <c r="AU155" s="52" t="str">
        <f>IF(参照!A155="","",参照!A155)</f>
        <v/>
      </c>
      <c r="AV155" s="52" t="str">
        <f>IF(参照!B155="","",参照!B155)</f>
        <v/>
      </c>
      <c r="AW155" s="52" t="str">
        <f>IF(参照!C155="","",参照!C155)</f>
        <v/>
      </c>
      <c r="AX155" s="52" t="str">
        <f>IF(参照!D155="","",参照!D155)</f>
        <v>メニューC(残差)</v>
      </c>
      <c r="AY155" s="52">
        <f>IF(参照!E155="","",参照!E155)</f>
        <v>6.7599999999999995E-4</v>
      </c>
      <c r="AZ155" s="52" t="str">
        <f>IF(参照!F155="","",参照!F155)</f>
        <v>三井物産(株)</v>
      </c>
      <c r="BA155" s="52" t="str">
        <f>IF(参照!G155="","",参照!G155)</f>
        <v>三井物産(株)_メニューC(残差)</v>
      </c>
      <c r="BB155" s="52">
        <f t="shared" si="33"/>
        <v>0.67599999999999993</v>
      </c>
      <c r="BD155" s="52" t="str">
        <f>IF(参照!L155="","",参照!L155)</f>
        <v>(株)エネアーク関西</v>
      </c>
    </row>
    <row r="156" spans="47:56">
      <c r="AU156" s="52" t="str">
        <f>IF(参照!A156="","",参照!A156)</f>
        <v/>
      </c>
      <c r="AV156" s="52" t="str">
        <f>IF(参照!B156="","",参照!B156)</f>
        <v/>
      </c>
      <c r="AW156" s="52" t="str">
        <f>IF(参照!C156="","",参照!C156)</f>
        <v/>
      </c>
      <c r="AX156" s="52" t="str">
        <f>IF(参照!D156="","",参照!D156)</f>
        <v>(参考値)事業者全体</v>
      </c>
      <c r="AY156" s="52">
        <f>IF(参照!E156="","",参照!E156)</f>
        <v>9.0200000000000002E-4</v>
      </c>
      <c r="AZ156" s="52" t="str">
        <f>IF(参照!F156="","",参照!F156)</f>
        <v>三井物産(株)</v>
      </c>
      <c r="BA156" s="52" t="str">
        <f>IF(参照!G156="","",参照!G156)</f>
        <v>三井物産(株)_(参考値)事業者全体</v>
      </c>
      <c r="BB156" s="52">
        <f t="shared" si="33"/>
        <v>0.90200000000000002</v>
      </c>
      <c r="BD156" s="52" t="str">
        <f>IF(参照!L156="","",参照!L156)</f>
        <v>(株)エネアーク関東</v>
      </c>
    </row>
    <row r="157" spans="47:56">
      <c r="AU157" s="52" t="str">
        <f>IF(参照!A157="","",参照!A157)</f>
        <v>A0053</v>
      </c>
      <c r="AV157" s="52" t="str">
        <f>IF(参照!B157="","",参照!B157)</f>
        <v>オリックス(株)</v>
      </c>
      <c r="AW157" s="52">
        <f>IF(参照!C157="","",参照!C157)</f>
        <v>5.22E-4</v>
      </c>
      <c r="AX157" s="52" t="str">
        <f>IF(参照!D157="","",参照!D157)</f>
        <v>メニューA</v>
      </c>
      <c r="AY157" s="52">
        <f>IF(参照!E157="","",参照!E157)</f>
        <v>3.9899999999999999E-4</v>
      </c>
      <c r="AZ157" s="52" t="str">
        <f>IF(参照!F157="","",参照!F157)</f>
        <v>オリックス(株)</v>
      </c>
      <c r="BA157" s="52" t="str">
        <f>IF(参照!G157="","",参照!G157)</f>
        <v>オリックス(株)_メニューA</v>
      </c>
      <c r="BB157" s="52">
        <f t="shared" si="33"/>
        <v>0.39900000000000002</v>
      </c>
      <c r="BD157" s="52" t="str">
        <f>IF(参照!L157="","",参照!L157)</f>
        <v>(株)エネウィル(旧：ＪＡＧ国際エナジー(株))</v>
      </c>
    </row>
    <row r="158" spans="47:56">
      <c r="AU158" s="52" t="str">
        <f>IF(参照!A158="","",参照!A158)</f>
        <v/>
      </c>
      <c r="AV158" s="52" t="str">
        <f>IF(参照!B158="","",参照!B158)</f>
        <v/>
      </c>
      <c r="AW158" s="52" t="str">
        <f>IF(参照!C158="","",参照!C158)</f>
        <v/>
      </c>
      <c r="AX158" s="52" t="str">
        <f>IF(参照!D158="","",参照!D158)</f>
        <v>メニューB</v>
      </c>
      <c r="AY158" s="52">
        <f>IF(参照!E158="","",参照!E158)</f>
        <v>2.99E-4</v>
      </c>
      <c r="AZ158" s="52" t="str">
        <f>IF(参照!F158="","",参照!F158)</f>
        <v>オリックス(株)</v>
      </c>
      <c r="BA158" s="52" t="str">
        <f>IF(参照!G158="","",参照!G158)</f>
        <v>オリックス(株)_メニューB</v>
      </c>
      <c r="BB158" s="52">
        <f t="shared" si="33"/>
        <v>0.29899999999999999</v>
      </c>
      <c r="BD158" s="52" t="str">
        <f>IF(参照!L158="","",参照!L158)</f>
        <v>(株)エネクスライフサービス</v>
      </c>
    </row>
    <row r="159" spans="47:56">
      <c r="AU159" s="52" t="str">
        <f>IF(参照!A159="","",参照!A159)</f>
        <v/>
      </c>
      <c r="AV159" s="52" t="str">
        <f>IF(参照!B159="","",参照!B159)</f>
        <v/>
      </c>
      <c r="AW159" s="52" t="str">
        <f>IF(参照!C159="","",参照!C159)</f>
        <v/>
      </c>
      <c r="AX159" s="52" t="str">
        <f>IF(参照!D159="","",参照!D159)</f>
        <v>メニューC</v>
      </c>
      <c r="AY159" s="52">
        <f>IF(参照!E159="","",参照!E159)</f>
        <v>1.9900000000000001E-4</v>
      </c>
      <c r="AZ159" s="52" t="str">
        <f>IF(参照!F159="","",参照!F159)</f>
        <v>オリックス(株)</v>
      </c>
      <c r="BA159" s="52" t="str">
        <f>IF(参照!G159="","",参照!G159)</f>
        <v>オリックス(株)_メニューC</v>
      </c>
      <c r="BB159" s="52">
        <f t="shared" si="33"/>
        <v>0.19900000000000001</v>
      </c>
      <c r="BD159" s="52" t="str">
        <f>IF(参照!L159="","",参照!L159)</f>
        <v>(株)エネクル(旧：堀川産業(株))</v>
      </c>
    </row>
    <row r="160" spans="47:56">
      <c r="AU160" s="52" t="str">
        <f>IF(参照!A160="","",参照!A160)</f>
        <v/>
      </c>
      <c r="AV160" s="52" t="str">
        <f>IF(参照!B160="","",参照!B160)</f>
        <v/>
      </c>
      <c r="AW160" s="52" t="str">
        <f>IF(参照!C160="","",参照!C160)</f>
        <v/>
      </c>
      <c r="AX160" s="52" t="str">
        <f>IF(参照!D160="","",参照!D160)</f>
        <v>メニューD</v>
      </c>
      <c r="AY160" s="52">
        <f>IF(参照!E160="","",参照!E160)</f>
        <v>0</v>
      </c>
      <c r="AZ160" s="52" t="str">
        <f>IF(参照!F160="","",参照!F160)</f>
        <v>オリックス(株)</v>
      </c>
      <c r="BA160" s="52" t="str">
        <f>IF(参照!G160="","",参照!G160)</f>
        <v>オリックス(株)_メニューD</v>
      </c>
      <c r="BB160" s="52">
        <f t="shared" si="33"/>
        <v>0</v>
      </c>
      <c r="BD160" s="52" t="str">
        <f>IF(参照!L160="","",参照!L160)</f>
        <v>エネサーブ(株)</v>
      </c>
    </row>
    <row r="161" spans="47:56">
      <c r="AU161" s="52" t="str">
        <f>IF(参照!A161="","",参照!A161)</f>
        <v/>
      </c>
      <c r="AV161" s="52" t="str">
        <f>IF(参照!B161="","",参照!B161)</f>
        <v/>
      </c>
      <c r="AW161" s="52" t="str">
        <f>IF(参照!C161="","",参照!C161)</f>
        <v/>
      </c>
      <c r="AX161" s="52" t="str">
        <f>IF(参照!D161="","",参照!D161)</f>
        <v>メニューE</v>
      </c>
      <c r="AY161" s="52">
        <f>IF(参照!E161="","",参照!E161)</f>
        <v>4.4999999999999999E-4</v>
      </c>
      <c r="AZ161" s="52" t="str">
        <f>IF(参照!F161="","",参照!F161)</f>
        <v>オリックス(株)</v>
      </c>
      <c r="BA161" s="52" t="str">
        <f>IF(参照!G161="","",参照!G161)</f>
        <v>オリックス(株)_メニューE</v>
      </c>
      <c r="BB161" s="52">
        <f t="shared" si="33"/>
        <v>0.45</v>
      </c>
      <c r="BD161" s="52" t="str">
        <f>IF(参照!L161="","",参照!L161)</f>
        <v>(株)エネサンス関東</v>
      </c>
    </row>
    <row r="162" spans="47:56">
      <c r="AU162" s="52" t="str">
        <f>IF(参照!A162="","",参照!A162)</f>
        <v/>
      </c>
      <c r="AV162" s="52" t="str">
        <f>IF(参照!B162="","",参照!B162)</f>
        <v/>
      </c>
      <c r="AW162" s="52" t="str">
        <f>IF(参照!C162="","",参照!C162)</f>
        <v/>
      </c>
      <c r="AX162" s="52" t="str">
        <f>IF(参照!D162="","",参照!D162)</f>
        <v>メニューF</v>
      </c>
      <c r="AY162" s="52">
        <f>IF(参照!E162="","",参照!E162)</f>
        <v>3.1500000000000001E-4</v>
      </c>
      <c r="AZ162" s="52" t="str">
        <f>IF(参照!F162="","",参照!F162)</f>
        <v>オリックス(株)</v>
      </c>
      <c r="BA162" s="52" t="str">
        <f>IF(参照!G162="","",参照!G162)</f>
        <v>オリックス(株)_メニューF</v>
      </c>
      <c r="BB162" s="52">
        <f t="shared" si="33"/>
        <v>0.315</v>
      </c>
      <c r="BD162" s="52" t="str">
        <f>IF(参照!L162="","",参照!L162)</f>
        <v>エネックス(株)</v>
      </c>
    </row>
    <row r="163" spans="47:56">
      <c r="AU163" s="52" t="str">
        <f>IF(参照!A163="","",参照!A163)</f>
        <v/>
      </c>
      <c r="AV163" s="52" t="str">
        <f>IF(参照!B163="","",参照!B163)</f>
        <v/>
      </c>
      <c r="AW163" s="52" t="str">
        <f>IF(参照!C163="","",参照!C163)</f>
        <v/>
      </c>
      <c r="AX163" s="52" t="str">
        <f>IF(参照!D163="","",参照!D163)</f>
        <v>メニューG</v>
      </c>
      <c r="AY163" s="52">
        <f>IF(参照!E163="","",参照!E163)</f>
        <v>2.3499999999999999E-4</v>
      </c>
      <c r="AZ163" s="52" t="str">
        <f>IF(参照!F163="","",参照!F163)</f>
        <v>オリックス(株)</v>
      </c>
      <c r="BA163" s="52" t="str">
        <f>IF(参照!G163="","",参照!G163)</f>
        <v>オリックス(株)_メニューG</v>
      </c>
      <c r="BB163" s="52">
        <f t="shared" si="33"/>
        <v>0.23499999999999999</v>
      </c>
      <c r="BD163" s="52" t="str">
        <f>IF(参照!L163="","",参照!L163)</f>
        <v>(株)エネット</v>
      </c>
    </row>
    <row r="164" spans="47:56">
      <c r="AU164" s="52" t="str">
        <f>IF(参照!A164="","",参照!A164)</f>
        <v/>
      </c>
      <c r="AV164" s="52" t="str">
        <f>IF(参照!B164="","",参照!B164)</f>
        <v/>
      </c>
      <c r="AW164" s="52" t="str">
        <f>IF(参照!C164="","",参照!C164)</f>
        <v/>
      </c>
      <c r="AX164" s="52" t="str">
        <f>IF(参照!D164="","",参照!D164)</f>
        <v>メニューH(残差)</v>
      </c>
      <c r="AY164" s="52">
        <f>IF(参照!E164="","",参照!E164)</f>
        <v>7.3399999999999995E-4</v>
      </c>
      <c r="AZ164" s="52" t="str">
        <f>IF(参照!F164="","",参照!F164)</f>
        <v>オリックス(株)</v>
      </c>
      <c r="BA164" s="52" t="str">
        <f>IF(参照!G164="","",参照!G164)</f>
        <v>オリックス(株)_メニューH(残差)</v>
      </c>
      <c r="BB164" s="52">
        <f t="shared" si="33"/>
        <v>0.73399999999999999</v>
      </c>
      <c r="BD164" s="52" t="str">
        <f>IF(参照!L164="","",参照!L164)</f>
        <v>エネトレード(株)</v>
      </c>
    </row>
    <row r="165" spans="47:56">
      <c r="AU165" s="52" t="str">
        <f>IF(参照!A165="","",参照!A165)</f>
        <v/>
      </c>
      <c r="AV165" s="52" t="str">
        <f>IF(参照!B165="","",参照!B165)</f>
        <v/>
      </c>
      <c r="AW165" s="52" t="str">
        <f>IF(参照!C165="","",参照!C165)</f>
        <v/>
      </c>
      <c r="AX165" s="52" t="str">
        <f>IF(参照!D165="","",参照!D165)</f>
        <v>(参考値)事業者全体</v>
      </c>
      <c r="AY165" s="52">
        <f>IF(参照!E165="","",参照!E165)</f>
        <v>5.2700000000000002E-4</v>
      </c>
      <c r="AZ165" s="52" t="str">
        <f>IF(参照!F165="","",参照!F165)</f>
        <v>オリックス(株)</v>
      </c>
      <c r="BA165" s="52" t="str">
        <f>IF(参照!G165="","",参照!G165)</f>
        <v>オリックス(株)_(参考値)事業者全体</v>
      </c>
      <c r="BB165" s="52">
        <f t="shared" si="33"/>
        <v>0.52700000000000002</v>
      </c>
      <c r="BD165" s="52" t="str">
        <f>IF(参照!L165="","",参照!L165)</f>
        <v>(株)エネ・ビジョン</v>
      </c>
    </row>
    <row r="166" spans="47:56">
      <c r="AU166" s="52" t="str">
        <f>IF(参照!A166="","",参照!A166)</f>
        <v>A0054</v>
      </c>
      <c r="AV166" s="52" t="str">
        <f>IF(参照!B166="","",参照!B166)</f>
        <v>(株)エネサンス関東</v>
      </c>
      <c r="AW166" s="52">
        <f>IF(参照!C166="","",参照!C166)</f>
        <v>5.1900000000000004E-4</v>
      </c>
      <c r="AX166" s="52" t="str">
        <f>IF(参照!D166="","",参照!D166)</f>
        <v/>
      </c>
      <c r="AY166" s="52">
        <f>IF(参照!E166="","",参照!E166)</f>
        <v>4.6299999999999998E-4</v>
      </c>
      <c r="AZ166" s="52" t="str">
        <f>IF(参照!F166="","",参照!F166)</f>
        <v>(株)エネサンス関東</v>
      </c>
      <c r="BA166" s="52" t="str">
        <f>IF(参照!G166="","",参照!G166)</f>
        <v>(株)エネサンス関東_</v>
      </c>
      <c r="BB166" s="52">
        <f t="shared" si="33"/>
        <v>0.46299999999999997</v>
      </c>
      <c r="BD166" s="52" t="str">
        <f>IF(参照!L166="","",参照!L166)</f>
        <v>(株)エネファント</v>
      </c>
    </row>
    <row r="167" spans="47:56">
      <c r="AU167" s="52" t="str">
        <f>IF(参照!A167="","",参照!A167)</f>
        <v>A0055</v>
      </c>
      <c r="AV167" s="52" t="str">
        <f>IF(参照!B167="","",参照!B167)</f>
        <v>(株)ＵＰＤＡＴＥＲ</v>
      </c>
      <c r="AW167" s="52">
        <f>IF(参照!C167="","",参照!C167)</f>
        <v>1.0399999999999999E-4</v>
      </c>
      <c r="AX167" s="52" t="str">
        <f>IF(参照!D167="","",参照!D167)</f>
        <v>メニューA</v>
      </c>
      <c r="AY167" s="52">
        <f>IF(参照!E167="","",参照!E167)</f>
        <v>0</v>
      </c>
      <c r="AZ167" s="52" t="str">
        <f>IF(参照!F167="","",参照!F167)</f>
        <v>(株)ＵＰＤＡＴＥＲ</v>
      </c>
      <c r="BA167" s="52" t="str">
        <f>IF(参照!G167="","",参照!G167)</f>
        <v>(株)ＵＰＤＡＴＥＲ_メニューA</v>
      </c>
      <c r="BB167" s="52">
        <f t="shared" si="33"/>
        <v>0</v>
      </c>
      <c r="BD167" s="52" t="str">
        <f>IF(参照!L167="","",参照!L167)</f>
        <v>エネラボ(株)</v>
      </c>
    </row>
    <row r="168" spans="47:56">
      <c r="AU168" s="52" t="str">
        <f>IF(参照!A168="","",参照!A168)</f>
        <v/>
      </c>
      <c r="AV168" s="52" t="str">
        <f>IF(参照!B168="","",参照!B168)</f>
        <v/>
      </c>
      <c r="AW168" s="52" t="str">
        <f>IF(参照!C168="","",参照!C168)</f>
        <v/>
      </c>
      <c r="AX168" s="52" t="str">
        <f>IF(参照!D168="","",参照!D168)</f>
        <v>メニューB</v>
      </c>
      <c r="AY168" s="52">
        <f>IF(参照!E168="","",参照!E168)</f>
        <v>1.9900000000000001E-4</v>
      </c>
      <c r="AZ168" s="52" t="str">
        <f>IF(参照!F168="","",参照!F168)</f>
        <v>(株)ＵＰＤＡＴＥＲ</v>
      </c>
      <c r="BA168" s="52" t="str">
        <f>IF(参照!G168="","",参照!G168)</f>
        <v>(株)ＵＰＤＡＴＥＲ_メニューB</v>
      </c>
      <c r="BB168" s="52">
        <f t="shared" si="33"/>
        <v>0.19900000000000001</v>
      </c>
      <c r="BD168" s="52" t="str">
        <f>IF(参照!L168="","",参照!L168)</f>
        <v>(株)エネルギア・ソリューション・アンド・サービス</v>
      </c>
    </row>
    <row r="169" spans="47:56">
      <c r="AU169" s="52" t="str">
        <f>IF(参照!A169="","",参照!A169)</f>
        <v/>
      </c>
      <c r="AV169" s="52" t="str">
        <f>IF(参照!B169="","",参照!B169)</f>
        <v/>
      </c>
      <c r="AW169" s="52" t="str">
        <f>IF(参照!C169="","",参照!C169)</f>
        <v/>
      </c>
      <c r="AX169" s="52" t="str">
        <f>IF(参照!D169="","",参照!D169)</f>
        <v>メニューC(残差)</v>
      </c>
      <c r="AY169" s="52">
        <f>IF(参照!E169="","",参照!E169)</f>
        <v>3.6499999999999998E-4</v>
      </c>
      <c r="AZ169" s="52" t="str">
        <f>IF(参照!F169="","",参照!F169)</f>
        <v>(株)ＵＰＤＡＴＥＲ</v>
      </c>
      <c r="BA169" s="52" t="str">
        <f>IF(参照!G169="","",参照!G169)</f>
        <v>(株)ＵＰＤＡＴＥＲ_メニューC(残差)</v>
      </c>
      <c r="BB169" s="52">
        <f t="shared" si="33"/>
        <v>0.36499999999999999</v>
      </c>
      <c r="BD169" s="52" t="str">
        <f>IF(参照!L169="","",参照!L169)</f>
        <v>エネルギーパワー(株)</v>
      </c>
    </row>
    <row r="170" spans="47:56">
      <c r="AU170" s="52" t="str">
        <f>IF(参照!A170="","",参照!A170)</f>
        <v/>
      </c>
      <c r="AV170" s="52" t="str">
        <f>IF(参照!B170="","",参照!B170)</f>
        <v/>
      </c>
      <c r="AW170" s="52" t="str">
        <f>IF(参照!C170="","",参照!C170)</f>
        <v/>
      </c>
      <c r="AX170" s="52" t="str">
        <f>IF(参照!D170="","",参照!D170)</f>
        <v>(参考値)事業者全体</v>
      </c>
      <c r="AY170" s="52">
        <f>IF(参照!E170="","",参照!E170)</f>
        <v>2.8200000000000002E-4</v>
      </c>
      <c r="AZ170" s="52" t="str">
        <f>IF(参照!F170="","",参照!F170)</f>
        <v>(株)ＵＰＤＡＴＥＲ</v>
      </c>
      <c r="BA170" s="52" t="str">
        <f>IF(参照!G170="","",参照!G170)</f>
        <v>(株)ＵＰＤＡＴＥＲ_(参考値)事業者全体</v>
      </c>
      <c r="BB170" s="52">
        <f t="shared" si="33"/>
        <v>0.28200000000000003</v>
      </c>
      <c r="BD170" s="52" t="str">
        <f>IF(参照!L170="","",参照!L170)</f>
        <v>(株)エネワンでんき(旧：(株)サイサン)</v>
      </c>
    </row>
    <row r="171" spans="47:56">
      <c r="AU171" s="52" t="str">
        <f>IF(参照!A171="","",参照!A171)</f>
        <v>A0056</v>
      </c>
      <c r="AV171" s="52" t="str">
        <f>IF(参照!B171="","",参照!B171)</f>
        <v>シン・エナジー(株)</v>
      </c>
      <c r="AW171" s="52">
        <f>IF(参照!C171="","",参照!C171)</f>
        <v>4.73E-4</v>
      </c>
      <c r="AX171" s="52" t="str">
        <f>IF(参照!D171="","",参照!D171)</f>
        <v>メニューA</v>
      </c>
      <c r="AY171" s="52">
        <f>IF(参照!E171="","",参照!E171)</f>
        <v>0</v>
      </c>
      <c r="AZ171" s="52" t="str">
        <f>IF(参照!F171="","",参照!F171)</f>
        <v>シン・エナジー(株)</v>
      </c>
      <c r="BA171" s="52" t="str">
        <f>IF(参照!G171="","",参照!G171)</f>
        <v>シン・エナジー(株)_メニューA</v>
      </c>
      <c r="BB171" s="52">
        <f t="shared" si="33"/>
        <v>0</v>
      </c>
      <c r="BD171" s="52" t="str">
        <f>IF(参照!L171="","",参照!L171)</f>
        <v>エバーグリーン・マーケティング(株)</v>
      </c>
    </row>
    <row r="172" spans="47:56">
      <c r="AU172" s="52" t="str">
        <f>IF(参照!A172="","",参照!A172)</f>
        <v/>
      </c>
      <c r="AV172" s="52" t="str">
        <f>IF(参照!B172="","",参照!B172)</f>
        <v/>
      </c>
      <c r="AW172" s="52" t="str">
        <f>IF(参照!C172="","",参照!C172)</f>
        <v/>
      </c>
      <c r="AX172" s="52" t="str">
        <f>IF(参照!D172="","",参照!D172)</f>
        <v>メニューB</v>
      </c>
      <c r="AY172" s="52">
        <f>IF(参照!E172="","",参照!E172)</f>
        <v>1.25E-4</v>
      </c>
      <c r="AZ172" s="52" t="str">
        <f>IF(参照!F172="","",参照!F172)</f>
        <v>シン・エナジー(株)</v>
      </c>
      <c r="BA172" s="52" t="str">
        <f>IF(参照!G172="","",参照!G172)</f>
        <v>シン・エナジー(株)_メニューB</v>
      </c>
      <c r="BB172" s="52">
        <f t="shared" si="33"/>
        <v>0.125</v>
      </c>
      <c r="BD172" s="52" t="str">
        <f>IF(参照!L172="","",参照!L172)</f>
        <v>エバーグリーン・リテイリング(株)</v>
      </c>
    </row>
    <row r="173" spans="47:56">
      <c r="AU173" s="52" t="str">
        <f>IF(参照!A173="","",参照!A173)</f>
        <v/>
      </c>
      <c r="AV173" s="52" t="str">
        <f>IF(参照!B173="","",参照!B173)</f>
        <v/>
      </c>
      <c r="AW173" s="52" t="str">
        <f>IF(参照!C173="","",参照!C173)</f>
        <v/>
      </c>
      <c r="AX173" s="52" t="str">
        <f>IF(参照!D173="","",参照!D173)</f>
        <v>メニューC</v>
      </c>
      <c r="AY173" s="52">
        <f>IF(参照!E173="","",参照!E173)</f>
        <v>2.23E-4</v>
      </c>
      <c r="AZ173" s="52" t="str">
        <f>IF(参照!F173="","",参照!F173)</f>
        <v>シン・エナジー(株)</v>
      </c>
      <c r="BA173" s="52" t="str">
        <f>IF(参照!G173="","",参照!G173)</f>
        <v>シン・エナジー(株)_メニューC</v>
      </c>
      <c r="BB173" s="52">
        <f t="shared" si="33"/>
        <v>0.223</v>
      </c>
      <c r="BD173" s="52" t="str">
        <f>IF(参照!L173="","",参照!L173)</f>
        <v>荏原環境プラント(株)</v>
      </c>
    </row>
    <row r="174" spans="47:56">
      <c r="AU174" s="52" t="str">
        <f>IF(参照!A174="","",参照!A174)</f>
        <v/>
      </c>
      <c r="AV174" s="52" t="str">
        <f>IF(参照!B174="","",参照!B174)</f>
        <v/>
      </c>
      <c r="AW174" s="52" t="str">
        <f>IF(参照!C174="","",参照!C174)</f>
        <v/>
      </c>
      <c r="AX174" s="52" t="str">
        <f>IF(参照!D174="","",参照!D174)</f>
        <v>メニューD(残差)</v>
      </c>
      <c r="AY174" s="52">
        <f>IF(参照!E174="","",参照!E174)</f>
        <v>4.35E-4</v>
      </c>
      <c r="AZ174" s="52" t="str">
        <f>IF(参照!F174="","",参照!F174)</f>
        <v>シン・エナジー(株)</v>
      </c>
      <c r="BA174" s="52" t="str">
        <f>IF(参照!G174="","",参照!G174)</f>
        <v>シン・エナジー(株)_メニューD(残差)</v>
      </c>
      <c r="BB174" s="52">
        <f t="shared" si="33"/>
        <v>0.435</v>
      </c>
      <c r="BD174" s="52" t="str">
        <f>IF(参照!L174="","",参照!L174)</f>
        <v>エフィシエント(株)</v>
      </c>
    </row>
    <row r="175" spans="47:56">
      <c r="AU175" s="52" t="str">
        <f>IF(参照!A175="","",参照!A175)</f>
        <v/>
      </c>
      <c r="AV175" s="52" t="str">
        <f>IF(参照!B175="","",参照!B175)</f>
        <v/>
      </c>
      <c r="AW175" s="52" t="str">
        <f>IF(参照!C175="","",参照!C175)</f>
        <v/>
      </c>
      <c r="AX175" s="52" t="str">
        <f>IF(参照!D175="","",参照!D175)</f>
        <v>(参考値)事業者全体</v>
      </c>
      <c r="AY175" s="52">
        <f>IF(参照!E175="","",参照!E175)</f>
        <v>4.7299999999999995E-4</v>
      </c>
      <c r="AZ175" s="52" t="str">
        <f>IF(参照!F175="","",参照!F175)</f>
        <v>シン・エナジー(株)</v>
      </c>
      <c r="BA175" s="52" t="str">
        <f>IF(参照!G175="","",参照!G175)</f>
        <v>シン・エナジー(株)_(参考値)事業者全体</v>
      </c>
      <c r="BB175" s="52">
        <f t="shared" si="33"/>
        <v>0.47299999999999998</v>
      </c>
      <c r="BD175" s="52" t="str">
        <f>IF(参照!L175="","",参照!L175)</f>
        <v>(株)エフエネ</v>
      </c>
    </row>
    <row r="176" spans="47:56">
      <c r="AU176" s="52" t="str">
        <f>IF(参照!A176="","",参照!A176)</f>
        <v>A0057</v>
      </c>
      <c r="AV176" s="52" t="str">
        <f>IF(参照!B176="","",参照!B176)</f>
        <v>(株)サニックス</v>
      </c>
      <c r="AW176" s="52">
        <f>IF(参照!C176="","",参照!C176)</f>
        <v>5.6200000000000011E-4</v>
      </c>
      <c r="AX176" s="52" t="str">
        <f>IF(参照!D176="","",参照!D176)</f>
        <v>メニューA</v>
      </c>
      <c r="AY176" s="52">
        <f>IF(参照!E176="","",参照!E176)</f>
        <v>0</v>
      </c>
      <c r="AZ176" s="52" t="str">
        <f>IF(参照!F176="","",参照!F176)</f>
        <v>(株)サニックス</v>
      </c>
      <c r="BA176" s="52" t="str">
        <f>IF(参照!G176="","",参照!G176)</f>
        <v>(株)サニックス_メニューA</v>
      </c>
      <c r="BB176" s="52">
        <f t="shared" si="33"/>
        <v>0</v>
      </c>
      <c r="BD176" s="52" t="str">
        <f>IF(参照!L176="","",参照!L176)</f>
        <v>(株)エフオン</v>
      </c>
    </row>
    <row r="177" spans="47:56">
      <c r="AU177" s="52" t="str">
        <f>IF(参照!A177="","",参照!A177)</f>
        <v/>
      </c>
      <c r="AV177" s="52" t="str">
        <f>IF(参照!B177="","",参照!B177)</f>
        <v/>
      </c>
      <c r="AW177" s="52" t="str">
        <f>IF(参照!C177="","",参照!C177)</f>
        <v/>
      </c>
      <c r="AX177" s="52" t="str">
        <f>IF(参照!D177="","",参照!D177)</f>
        <v>メニューB</v>
      </c>
      <c r="AY177" s="52">
        <f>IF(参照!E177="","",参照!E177)</f>
        <v>0</v>
      </c>
      <c r="AZ177" s="52" t="str">
        <f>IF(参照!F177="","",参照!F177)</f>
        <v>(株)サニックス</v>
      </c>
      <c r="BA177" s="52" t="str">
        <f>IF(参照!G177="","",参照!G177)</f>
        <v>(株)サニックス_メニューB</v>
      </c>
      <c r="BB177" s="52">
        <f t="shared" si="33"/>
        <v>0</v>
      </c>
      <c r="BD177" s="52" t="str">
        <f>IF(参照!L177="","",参照!L177)</f>
        <v>エフビットコミュニケーションズ(株)　</v>
      </c>
    </row>
    <row r="178" spans="47:56">
      <c r="AU178" s="52" t="str">
        <f>IF(参照!A178="","",参照!A178)</f>
        <v/>
      </c>
      <c r="AV178" s="52" t="str">
        <f>IF(参照!B178="","",参照!B178)</f>
        <v/>
      </c>
      <c r="AW178" s="52" t="str">
        <f>IF(参照!C178="","",参照!C178)</f>
        <v/>
      </c>
      <c r="AX178" s="52" t="str">
        <f>IF(参照!D178="","",参照!D178)</f>
        <v>メニューC</v>
      </c>
      <c r="AY178" s="52">
        <f>IF(参照!E178="","",参照!E178)</f>
        <v>2.8000000000000003E-4</v>
      </c>
      <c r="AZ178" s="52" t="str">
        <f>IF(参照!F178="","",参照!F178)</f>
        <v>(株)サニックス</v>
      </c>
      <c r="BA178" s="52" t="str">
        <f>IF(参照!G178="","",参照!G178)</f>
        <v>(株)サニックス_メニューC</v>
      </c>
      <c r="BB178" s="52">
        <f t="shared" si="33"/>
        <v>0.28000000000000003</v>
      </c>
      <c r="BD178" s="52" t="str">
        <f>IF(参照!L178="","",参照!L178)</f>
        <v>(株)エルピオ</v>
      </c>
    </row>
    <row r="179" spans="47:56">
      <c r="AU179" s="52" t="str">
        <f>IF(参照!A179="","",参照!A179)</f>
        <v/>
      </c>
      <c r="AV179" s="52" t="str">
        <f>IF(参照!B179="","",参照!B179)</f>
        <v/>
      </c>
      <c r="AW179" s="52" t="str">
        <f>IF(参照!C179="","",参照!C179)</f>
        <v/>
      </c>
      <c r="AX179" s="52" t="str">
        <f>IF(参照!D179="","",参照!D179)</f>
        <v>メニューD(残差)</v>
      </c>
      <c r="AY179" s="52">
        <f>IF(参照!E179="","",参照!E179)</f>
        <v>6.4700000000000001E-4</v>
      </c>
      <c r="AZ179" s="52" t="str">
        <f>IF(参照!F179="","",参照!F179)</f>
        <v>(株)サニックス</v>
      </c>
      <c r="BA179" s="52" t="str">
        <f>IF(参照!G179="","",参照!G179)</f>
        <v>(株)サニックス_メニューD(残差)</v>
      </c>
      <c r="BB179" s="52">
        <f t="shared" si="33"/>
        <v>0.64700000000000002</v>
      </c>
      <c r="BD179" s="52" t="str">
        <f>IF(参照!L179="","",参照!L179)</f>
        <v>エルメック(株)</v>
      </c>
    </row>
    <row r="180" spans="47:56">
      <c r="AU180" s="52" t="str">
        <f>IF(参照!A180="","",参照!A180)</f>
        <v/>
      </c>
      <c r="AV180" s="52" t="str">
        <f>IF(参照!B180="","",参照!B180)</f>
        <v/>
      </c>
      <c r="AW180" s="52" t="str">
        <f>IF(参照!C180="","",参照!C180)</f>
        <v/>
      </c>
      <c r="AX180" s="52" t="str">
        <f>IF(参照!D180="","",参照!D180)</f>
        <v>(参考値)事業者全体</v>
      </c>
      <c r="AY180" s="52">
        <f>IF(参照!E180="","",参照!E180)</f>
        <v>4.86E-4</v>
      </c>
      <c r="AZ180" s="52" t="str">
        <f>IF(参照!F180="","",参照!F180)</f>
        <v>(株)サニックス</v>
      </c>
      <c r="BA180" s="52" t="str">
        <f>IF(参照!G180="","",参照!G180)</f>
        <v>(株)サニックス_(参考値)事業者全体</v>
      </c>
      <c r="BB180" s="52">
        <f t="shared" si="33"/>
        <v>0.48599999999999999</v>
      </c>
      <c r="BD180" s="52" t="str">
        <f>IF(参照!L180="","",参照!L180)</f>
        <v>(株)縁人</v>
      </c>
    </row>
    <row r="181" spans="47:56">
      <c r="AU181" s="52" t="str">
        <f>IF(参照!A181="","",参照!A181)</f>
        <v>A0058</v>
      </c>
      <c r="AV181" s="52" t="str">
        <f>IF(参照!B181="","",参照!B181)</f>
        <v>(株)コンシェルジュ</v>
      </c>
      <c r="AW181" s="52">
        <f>IF(参照!C181="","",参照!C181)</f>
        <v>2.2800000000000001E-4</v>
      </c>
      <c r="AX181" s="52" t="str">
        <f>IF(参照!D181="","",参照!D181)</f>
        <v>メニューA</v>
      </c>
      <c r="AY181" s="52">
        <f>IF(参照!E181="","",参照!E181)</f>
        <v>0</v>
      </c>
      <c r="AZ181" s="52" t="str">
        <f>IF(参照!F181="","",参照!F181)</f>
        <v>(株)コンシェルジュ</v>
      </c>
      <c r="BA181" s="52" t="str">
        <f>IF(参照!G181="","",参照!G181)</f>
        <v>(株)コンシェルジュ_メニューA</v>
      </c>
      <c r="BB181" s="52">
        <f t="shared" si="33"/>
        <v>0</v>
      </c>
      <c r="BD181" s="52" t="str">
        <f>IF(参照!L181="","",参照!L181)</f>
        <v>おいでんエネルギー(株)</v>
      </c>
    </row>
    <row r="182" spans="47:56">
      <c r="AU182" s="52" t="str">
        <f>IF(参照!A182="","",参照!A182)</f>
        <v/>
      </c>
      <c r="AV182" s="52" t="str">
        <f>IF(参照!B182="","",参照!B182)</f>
        <v/>
      </c>
      <c r="AW182" s="52" t="str">
        <f>IF(参照!C182="","",参照!C182)</f>
        <v/>
      </c>
      <c r="AX182" s="52" t="str">
        <f>IF(参照!D182="","",参照!D182)</f>
        <v>メニューB(残差)</v>
      </c>
      <c r="AY182" s="52">
        <f>IF(参照!E182="","",参照!E182)</f>
        <v>4.8699999999999997E-4</v>
      </c>
      <c r="AZ182" s="52" t="str">
        <f>IF(参照!F182="","",参照!F182)</f>
        <v>(株)コンシェルジュ</v>
      </c>
      <c r="BA182" s="52" t="str">
        <f>IF(参照!G182="","",参照!G182)</f>
        <v>(株)コンシェルジュ_メニューB(残差)</v>
      </c>
      <c r="BB182" s="52">
        <f t="shared" si="33"/>
        <v>0.48699999999999999</v>
      </c>
      <c r="BD182" s="52" t="str">
        <f>IF(参照!L182="","",参照!L182)</f>
        <v>王子・伊藤忠エネクス電力販売(株)</v>
      </c>
    </row>
    <row r="183" spans="47:56">
      <c r="AU183" s="52" t="str">
        <f>IF(参照!A183="","",参照!A183)</f>
        <v/>
      </c>
      <c r="AV183" s="52" t="str">
        <f>IF(参照!B183="","",参照!B183)</f>
        <v/>
      </c>
      <c r="AW183" s="52" t="str">
        <f>IF(参照!C183="","",参照!C183)</f>
        <v/>
      </c>
      <c r="AX183" s="52" t="str">
        <f>IF(参照!D183="","",参照!D183)</f>
        <v>(参考値)事業者全体</v>
      </c>
      <c r="AY183" s="52">
        <f>IF(参照!E183="","",参照!E183)</f>
        <v>4.4900000000000002E-4</v>
      </c>
      <c r="AZ183" s="52" t="str">
        <f>IF(参照!F183="","",参照!F183)</f>
        <v>(株)コンシェルジュ</v>
      </c>
      <c r="BA183" s="52" t="str">
        <f>IF(参照!G183="","",参照!G183)</f>
        <v>(株)コンシェルジュ_(参考値)事業者全体</v>
      </c>
      <c r="BB183" s="52">
        <f t="shared" si="33"/>
        <v>0.44900000000000001</v>
      </c>
      <c r="BD183" s="52" t="str">
        <f>IF(参照!L183="","",参照!L183)</f>
        <v>青梅ガス(株)</v>
      </c>
    </row>
    <row r="184" spans="47:56">
      <c r="AU184" s="52" t="str">
        <f>IF(参照!A184="","",参照!A184)</f>
        <v>A0060</v>
      </c>
      <c r="AV184" s="52" t="str">
        <f>IF(参照!B184="","",参照!B184)</f>
        <v>(株)アイ・グリッド・ソリューションズ</v>
      </c>
      <c r="AW184" s="52">
        <f>IF(参照!C184="","",参照!C184)</f>
        <v>5.31E-4</v>
      </c>
      <c r="AX184" s="52" t="str">
        <f>IF(参照!D184="","",参照!D184)</f>
        <v>メニューA</v>
      </c>
      <c r="AY184" s="52">
        <f>IF(参照!E184="","",参照!E184)</f>
        <v>0</v>
      </c>
      <c r="AZ184" s="52" t="str">
        <f>IF(参照!F184="","",参照!F184)</f>
        <v>(株)アイ・グリッド・ソリューションズ</v>
      </c>
      <c r="BA184" s="52" t="str">
        <f>IF(参照!G184="","",参照!G184)</f>
        <v>(株)アイ・グリッド・ソリューションズ_メニューA</v>
      </c>
      <c r="BB184" s="52">
        <f t="shared" si="33"/>
        <v>0</v>
      </c>
      <c r="BD184" s="52" t="str">
        <f>IF(参照!L184="","",参照!L184)</f>
        <v>大分ケーブルテレコム(株)</v>
      </c>
    </row>
    <row r="185" spans="47:56">
      <c r="AU185" s="52" t="str">
        <f>IF(参照!A185="","",参照!A185)</f>
        <v/>
      </c>
      <c r="AV185" s="52" t="str">
        <f>IF(参照!B185="","",参照!B185)</f>
        <v/>
      </c>
      <c r="AW185" s="52" t="str">
        <f>IF(参照!C185="","",参照!C185)</f>
        <v/>
      </c>
      <c r="AX185" s="52" t="str">
        <f>IF(参照!D185="","",参照!D185)</f>
        <v>メニューB(残差)</v>
      </c>
      <c r="AY185" s="52">
        <f>IF(参照!E185="","",参照!E185)</f>
        <v>5.0799999999999999E-4</v>
      </c>
      <c r="AZ185" s="52" t="str">
        <f>IF(参照!F185="","",参照!F185)</f>
        <v>(株)アイ・グリッド・ソリューションズ</v>
      </c>
      <c r="BA185" s="52" t="str">
        <f>IF(参照!G185="","",参照!G185)</f>
        <v>(株)アイ・グリッド・ソリューションズ_メニューB(残差)</v>
      </c>
      <c r="BB185" s="52">
        <f t="shared" si="33"/>
        <v>0.50800000000000001</v>
      </c>
      <c r="BD185" s="52" t="str">
        <f>IF(参照!L185="","",参照!L185)</f>
        <v>大垣ガス(株)</v>
      </c>
    </row>
    <row r="186" spans="47:56">
      <c r="AU186" s="52" t="str">
        <f>IF(参照!A186="","",参照!A186)</f>
        <v/>
      </c>
      <c r="AV186" s="52" t="str">
        <f>IF(参照!B186="","",参照!B186)</f>
        <v/>
      </c>
      <c r="AW186" s="52" t="str">
        <f>IF(参照!C186="","",参照!C186)</f>
        <v/>
      </c>
      <c r="AX186" s="52" t="str">
        <f>IF(参照!D186="","",参照!D186)</f>
        <v>(参考値)事業者全体</v>
      </c>
      <c r="AY186" s="52">
        <f>IF(参照!E186="","",参照!E186)</f>
        <v>4.1199999999999999E-4</v>
      </c>
      <c r="AZ186" s="52" t="str">
        <f>IF(参照!F186="","",参照!F186)</f>
        <v>(株)アイ・グリッド・ソリューションズ</v>
      </c>
      <c r="BA186" s="52" t="str">
        <f>IF(参照!G186="","",参照!G186)</f>
        <v>(株)アイ・グリッド・ソリューションズ_(参考値)事業者全体</v>
      </c>
      <c r="BB186" s="52">
        <f t="shared" si="33"/>
        <v>0.41199999999999998</v>
      </c>
      <c r="BD186" s="52" t="str">
        <f>IF(参照!L186="","",参照!L186)</f>
        <v>大阪いずみ市民生活協同組合</v>
      </c>
    </row>
    <row r="187" spans="47:56">
      <c r="AU187" s="52" t="str">
        <f>IF(参照!A187="","",参照!A187)</f>
        <v>A0061</v>
      </c>
      <c r="AV187" s="52" t="str">
        <f>IF(参照!B187="","",参照!B187)</f>
        <v>サミットエナジー(株)</v>
      </c>
      <c r="AW187" s="52">
        <f>IF(参照!C187="","",参照!C187)</f>
        <v>4.5399999999999998E-4</v>
      </c>
      <c r="AX187" s="52" t="str">
        <f>IF(参照!D187="","",参照!D187)</f>
        <v>メニューA</v>
      </c>
      <c r="AY187" s="52">
        <f>IF(参照!E187="","",参照!E187)</f>
        <v>0</v>
      </c>
      <c r="AZ187" s="52" t="str">
        <f>IF(参照!F187="","",参照!F187)</f>
        <v>サミットエナジー(株)</v>
      </c>
      <c r="BA187" s="52" t="str">
        <f>IF(参照!G187="","",参照!G187)</f>
        <v>サミットエナジー(株)_メニューA</v>
      </c>
      <c r="BB187" s="52">
        <f t="shared" si="33"/>
        <v>0</v>
      </c>
      <c r="BD187" s="52" t="str">
        <f>IF(参照!L187="","",参照!L187)</f>
        <v>大阪瓦斯(株)</v>
      </c>
    </row>
    <row r="188" spans="47:56">
      <c r="AU188" s="52" t="str">
        <f>IF(参照!A188="","",参照!A188)</f>
        <v/>
      </c>
      <c r="AV188" s="52" t="str">
        <f>IF(参照!B188="","",参照!B188)</f>
        <v/>
      </c>
      <c r="AW188" s="52" t="str">
        <f>IF(参照!C188="","",参照!C188)</f>
        <v/>
      </c>
      <c r="AX188" s="52" t="str">
        <f>IF(参照!D188="","",参照!D188)</f>
        <v>メニューB(残差)</v>
      </c>
      <c r="AY188" s="52">
        <f>IF(参照!E188="","",参照!E188)</f>
        <v>4.6200000000000001E-4</v>
      </c>
      <c r="AZ188" s="52" t="str">
        <f>IF(参照!F188="","",参照!F188)</f>
        <v>サミットエナジー(株)</v>
      </c>
      <c r="BA188" s="52" t="str">
        <f>IF(参照!G188="","",参照!G188)</f>
        <v>サミットエナジー(株)_メニューB(残差)</v>
      </c>
      <c r="BB188" s="52">
        <f t="shared" si="33"/>
        <v>0.46200000000000002</v>
      </c>
      <c r="BD188" s="52" t="str">
        <f>IF(参照!L188="","",参照!L188)</f>
        <v>おおすみ半島スマートエネルギー(株)</v>
      </c>
    </row>
    <row r="189" spans="47:56">
      <c r="AU189" s="52" t="str">
        <f>IF(参照!A189="","",参照!A189)</f>
        <v/>
      </c>
      <c r="AV189" s="52" t="str">
        <f>IF(参照!B189="","",参照!B189)</f>
        <v/>
      </c>
      <c r="AW189" s="52" t="str">
        <f>IF(参照!C189="","",参照!C189)</f>
        <v/>
      </c>
      <c r="AX189" s="52" t="str">
        <f>IF(参照!D189="","",参照!D189)</f>
        <v>(参考値)事業者全体</v>
      </c>
      <c r="AY189" s="52">
        <f>IF(参照!E189="","",参照!E189)</f>
        <v>4.2999999999999999E-4</v>
      </c>
      <c r="AZ189" s="52" t="str">
        <f>IF(参照!F189="","",参照!F189)</f>
        <v>サミットエナジー(株)</v>
      </c>
      <c r="BA189" s="52" t="str">
        <f>IF(参照!G189="","",参照!G189)</f>
        <v>サミットエナジー(株)_(参考値)事業者全体</v>
      </c>
      <c r="BB189" s="52">
        <f t="shared" si="33"/>
        <v>0.43</v>
      </c>
      <c r="BD189" s="52" t="str">
        <f>IF(参照!L189="","",参照!L189)</f>
        <v>大多喜ガス(株)</v>
      </c>
    </row>
    <row r="190" spans="47:56">
      <c r="AU190" s="52" t="str">
        <f>IF(参照!A190="","",参照!A190)</f>
        <v>A0062</v>
      </c>
      <c r="AV190" s="52" t="str">
        <f>IF(参照!B190="","",参照!B190)</f>
        <v>リコージャパン(株)</v>
      </c>
      <c r="AW190" s="52">
        <f>IF(参照!C190="","",参照!C190)</f>
        <v>4.7899999999999999E-4</v>
      </c>
      <c r="AX190" s="52" t="str">
        <f>IF(参照!D190="","",参照!D190)</f>
        <v>メニューA</v>
      </c>
      <c r="AY190" s="52">
        <f>IF(参照!E190="","",参照!E190)</f>
        <v>0</v>
      </c>
      <c r="AZ190" s="52" t="str">
        <f>IF(参照!F190="","",参照!F190)</f>
        <v>リコージャパン(株)</v>
      </c>
      <c r="BA190" s="52" t="str">
        <f>IF(参照!G190="","",参照!G190)</f>
        <v>リコージャパン(株)_メニューA</v>
      </c>
      <c r="BB190" s="52">
        <f t="shared" si="33"/>
        <v>0</v>
      </c>
      <c r="BD190" s="52" t="str">
        <f>IF(参照!L190="","",参照!L190)</f>
        <v>(株)おおた電力</v>
      </c>
    </row>
    <row r="191" spans="47:56">
      <c r="AU191" s="52" t="str">
        <f>IF(参照!A191="","",参照!A191)</f>
        <v/>
      </c>
      <c r="AV191" s="52" t="str">
        <f>IF(参照!B191="","",参照!B191)</f>
        <v/>
      </c>
      <c r="AW191" s="52" t="str">
        <f>IF(参照!C191="","",参照!C191)</f>
        <v/>
      </c>
      <c r="AX191" s="52" t="str">
        <f>IF(参照!D191="","",参照!D191)</f>
        <v>メニューB</v>
      </c>
      <c r="AY191" s="52">
        <f>IF(参照!E191="","",参照!E191)</f>
        <v>0</v>
      </c>
      <c r="AZ191" s="52" t="str">
        <f>IF(参照!F191="","",参照!F191)</f>
        <v>リコージャパン(株)</v>
      </c>
      <c r="BA191" s="52" t="str">
        <f>IF(参照!G191="","",参照!G191)</f>
        <v>リコージャパン(株)_メニューB</v>
      </c>
      <c r="BB191" s="52">
        <f t="shared" si="33"/>
        <v>0</v>
      </c>
      <c r="BD191" s="52" t="str">
        <f>IF(参照!L191="","",参照!L191)</f>
        <v>(株)岡崎建材</v>
      </c>
    </row>
    <row r="192" spans="47:56">
      <c r="AU192" s="52" t="str">
        <f>IF(参照!A192="","",参照!A192)</f>
        <v/>
      </c>
      <c r="AV192" s="52" t="str">
        <f>IF(参照!B192="","",参照!B192)</f>
        <v/>
      </c>
      <c r="AW192" s="52" t="str">
        <f>IF(参照!C192="","",参照!C192)</f>
        <v/>
      </c>
      <c r="AX192" s="52" t="str">
        <f>IF(参照!D192="","",参照!D192)</f>
        <v>メニューC</v>
      </c>
      <c r="AY192" s="52">
        <f>IF(参照!E192="","",参照!E192)</f>
        <v>3.0199999999999997E-4</v>
      </c>
      <c r="AZ192" s="52" t="str">
        <f>IF(参照!F192="","",参照!F192)</f>
        <v>リコージャパン(株)</v>
      </c>
      <c r="BA192" s="52" t="str">
        <f>IF(参照!G192="","",参照!G192)</f>
        <v>リコージャパン(株)_メニューC</v>
      </c>
      <c r="BB192" s="52">
        <f t="shared" si="33"/>
        <v>0.30199999999999999</v>
      </c>
      <c r="BD192" s="52" t="str">
        <f>IF(参照!L192="","",参照!L192)</f>
        <v>(株)岡崎さくら電力</v>
      </c>
    </row>
    <row r="193" spans="47:56">
      <c r="AU193" s="52" t="str">
        <f>IF(参照!A193="","",参照!A193)</f>
        <v/>
      </c>
      <c r="AV193" s="52" t="str">
        <f>IF(参照!B193="","",参照!B193)</f>
        <v/>
      </c>
      <c r="AW193" s="52" t="str">
        <f>IF(参照!C193="","",参照!C193)</f>
        <v/>
      </c>
      <c r="AX193" s="52" t="str">
        <f>IF(参照!D193="","",参照!D193)</f>
        <v>メニューD</v>
      </c>
      <c r="AY193" s="52">
        <f>IF(参照!E193="","",参照!E193)</f>
        <v>0</v>
      </c>
      <c r="AZ193" s="52" t="str">
        <f>IF(参照!F193="","",参照!F193)</f>
        <v>リコージャパン(株)</v>
      </c>
      <c r="BA193" s="52" t="str">
        <f>IF(参照!G193="","",参照!G193)</f>
        <v>リコージャパン(株)_メニューD</v>
      </c>
      <c r="BB193" s="52">
        <f t="shared" si="33"/>
        <v>0</v>
      </c>
      <c r="BD193" s="52" t="str">
        <f>IF(参照!L193="","",参照!L193)</f>
        <v>岡田建設(株)</v>
      </c>
    </row>
    <row r="194" spans="47:56">
      <c r="AU194" s="52" t="str">
        <f>IF(参照!A194="","",参照!A194)</f>
        <v/>
      </c>
      <c r="AV194" s="52" t="str">
        <f>IF(参照!B194="","",参照!B194)</f>
        <v/>
      </c>
      <c r="AW194" s="52" t="str">
        <f>IF(参照!C194="","",参照!C194)</f>
        <v/>
      </c>
      <c r="AX194" s="52" t="str">
        <f>IF(参照!D194="","",参照!D194)</f>
        <v>メニューE</v>
      </c>
      <c r="AY194" s="52">
        <f>IF(参照!E194="","",参照!E194)</f>
        <v>3.6999999999999999E-4</v>
      </c>
      <c r="AZ194" s="52" t="str">
        <f>IF(参照!F194="","",参照!F194)</f>
        <v>リコージャパン(株)</v>
      </c>
      <c r="BA194" s="52" t="str">
        <f>IF(参照!G194="","",参照!G194)</f>
        <v>リコージャパン(株)_メニューE</v>
      </c>
      <c r="BB194" s="52">
        <f t="shared" si="33"/>
        <v>0.37</v>
      </c>
      <c r="BD194" s="52" t="str">
        <f>IF(参照!L194="","",参照!L194)</f>
        <v>(株)オカモト</v>
      </c>
    </row>
    <row r="195" spans="47:56">
      <c r="AU195" s="52" t="str">
        <f>IF(参照!A195="","",参照!A195)</f>
        <v/>
      </c>
      <c r="AV195" s="52" t="str">
        <f>IF(参照!B195="","",参照!B195)</f>
        <v/>
      </c>
      <c r="AW195" s="52" t="str">
        <f>IF(参照!C195="","",参照!C195)</f>
        <v/>
      </c>
      <c r="AX195" s="52" t="str">
        <f>IF(参照!D195="","",参照!D195)</f>
        <v>メニューF(残差)</v>
      </c>
      <c r="AY195" s="52">
        <f>IF(参照!E195="","",参照!E195)</f>
        <v>4.7799999999999996E-4</v>
      </c>
      <c r="AZ195" s="52" t="str">
        <f>IF(参照!F195="","",参照!F195)</f>
        <v>リコージャパン(株)</v>
      </c>
      <c r="BA195" s="52" t="str">
        <f>IF(参照!G195="","",参照!G195)</f>
        <v>リコージャパン(株)_メニューF(残差)</v>
      </c>
      <c r="BB195" s="52">
        <f t="shared" si="33"/>
        <v>0.47799999999999998</v>
      </c>
      <c r="BD195" s="52" t="str">
        <f>IF(参照!L195="","",参照!L195)</f>
        <v>岡山電力(株)</v>
      </c>
    </row>
    <row r="196" spans="47:56">
      <c r="AU196" s="52" t="str">
        <f>IF(参照!A196="","",参照!A196)</f>
        <v/>
      </c>
      <c r="AV196" s="52" t="str">
        <f>IF(参照!B196="","",参照!B196)</f>
        <v/>
      </c>
      <c r="AW196" s="52" t="str">
        <f>IF(参照!C196="","",参照!C196)</f>
        <v/>
      </c>
      <c r="AX196" s="52" t="str">
        <f>IF(参照!D196="","",参照!D196)</f>
        <v>(参考値)事業者全体</v>
      </c>
      <c r="AY196" s="52">
        <f>IF(参照!E196="","",参照!E196)</f>
        <v>4.4099999999999999E-4</v>
      </c>
      <c r="AZ196" s="52" t="str">
        <f>IF(参照!F196="","",参照!F196)</f>
        <v>リコージャパン(株)</v>
      </c>
      <c r="BA196" s="52" t="str">
        <f>IF(参照!G196="","",参照!G196)</f>
        <v>リコージャパン(株)_(参考値)事業者全体</v>
      </c>
      <c r="BB196" s="52">
        <f t="shared" si="33"/>
        <v>0.441</v>
      </c>
      <c r="BD196" s="52" t="str">
        <f>IF(参照!L196="","",参照!L196)</f>
        <v>(株)沖縄ガスニューパワー</v>
      </c>
    </row>
    <row r="197" spans="47:56">
      <c r="AU197" s="52" t="str">
        <f>IF(参照!A197="","",参照!A197)</f>
        <v>A0063</v>
      </c>
      <c r="AV197" s="52" t="str">
        <f>IF(参照!B197="","",参照!B197)</f>
        <v>(株)エネルギア・ソリューション・アンド・サービス</v>
      </c>
      <c r="AW197" s="52" t="str">
        <f>IF(参照!C197="","",参照!C197)</f>
        <v>0.000453※</v>
      </c>
      <c r="AX197" s="52" t="str">
        <f>IF(参照!D197="","",参照!D197)</f>
        <v>メニューA</v>
      </c>
      <c r="AY197" s="52">
        <f>IF(参照!E197="","",参照!E197)</f>
        <v>0</v>
      </c>
      <c r="AZ197" s="52" t="str">
        <f>IF(参照!F197="","",参照!F197)</f>
        <v>(株)エネルギア・ソリューション・アンド・サービス</v>
      </c>
      <c r="BA197" s="52" t="str">
        <f>IF(参照!G197="","",参照!G197)</f>
        <v>(株)エネルギア・ソリューション・アンド・サービス_メニューA</v>
      </c>
      <c r="BB197" s="52">
        <f t="shared" ref="BB197:BB260" si="34">AY197*1000</f>
        <v>0</v>
      </c>
      <c r="BD197" s="52" t="str">
        <f>IF(参照!L197="","",参照!L197)</f>
        <v>おきなわコープエナジー(株)</v>
      </c>
    </row>
    <row r="198" spans="47:56">
      <c r="AU198" s="52" t="str">
        <f>IF(参照!A198="","",参照!A198)</f>
        <v/>
      </c>
      <c r="AV198" s="52" t="str">
        <f>IF(参照!B198="","",参照!B198)</f>
        <v/>
      </c>
      <c r="AW198" s="52" t="str">
        <f>IF(参照!C198="","",参照!C198)</f>
        <v/>
      </c>
      <c r="AX198" s="52" t="str">
        <f>IF(参照!D198="","",参照!D198)</f>
        <v>メニューB(残差)</v>
      </c>
      <c r="AY198" s="52">
        <f>IF(参照!E198="","",参照!E198)</f>
        <v>4.4099999999999999E-4</v>
      </c>
      <c r="AZ198" s="52" t="str">
        <f>IF(参照!F198="","",参照!F198)</f>
        <v>(株)エネルギア・ソリューション・アンド・サービス</v>
      </c>
      <c r="BA198" s="52" t="str">
        <f>IF(参照!G198="","",参照!G198)</f>
        <v>(株)エネルギア・ソリューション・アンド・サービス_メニューB(残差)</v>
      </c>
      <c r="BB198" s="52">
        <f t="shared" si="34"/>
        <v>0.441</v>
      </c>
      <c r="BD198" s="52" t="str">
        <f>IF(参照!L198="","",参照!L198)</f>
        <v>沖縄新エネ開発(株)</v>
      </c>
    </row>
    <row r="199" spans="47:56">
      <c r="AU199" s="52" t="str">
        <f>IF(参照!A199="","",参照!A199)</f>
        <v/>
      </c>
      <c r="AV199" s="52" t="str">
        <f>IF(参照!B199="","",参照!B199)</f>
        <v/>
      </c>
      <c r="AW199" s="52" t="str">
        <f>IF(参照!C199="","",参照!C199)</f>
        <v/>
      </c>
      <c r="AX199" s="52" t="str">
        <f>IF(参照!D199="","",参照!D199)</f>
        <v>(参考値)事業者全体</v>
      </c>
      <c r="AY199" s="52">
        <f>IF(参照!E199="","",参照!E199)</f>
        <v>5.9499999999999993E-4</v>
      </c>
      <c r="AZ199" s="52" t="str">
        <f>IF(参照!F199="","",参照!F199)</f>
        <v>(株)エネルギア・ソリューション・アンド・サービス</v>
      </c>
      <c r="BA199" s="52" t="str">
        <f>IF(参照!G199="","",参照!G199)</f>
        <v>(株)エネルギア・ソリューション・アンド・サービス_(参考値)事業者全体</v>
      </c>
      <c r="BB199" s="52">
        <f t="shared" si="34"/>
        <v>0.59499999999999997</v>
      </c>
      <c r="BD199" s="52" t="str">
        <f>IF(参照!L199="","",参照!L199)</f>
        <v>奥出雲電力(株)</v>
      </c>
    </row>
    <row r="200" spans="47:56">
      <c r="AU200" s="52" t="str">
        <f>IF(参照!A200="","",参照!A200)</f>
        <v>A0064</v>
      </c>
      <c r="AV200" s="52" t="str">
        <f>IF(参照!B200="","",参照!B200)</f>
        <v>東京ガス(株)</v>
      </c>
      <c r="AW200" s="52">
        <f>IF(参照!C200="","",参照!C200)</f>
        <v>4.35E-4</v>
      </c>
      <c r="AX200" s="52" t="str">
        <f>IF(参照!D200="","",参照!D200)</f>
        <v>メニューA</v>
      </c>
      <c r="AY200" s="52">
        <f>IF(参照!E200="","",参照!E200)</f>
        <v>0</v>
      </c>
      <c r="AZ200" s="52" t="str">
        <f>IF(参照!F200="","",参照!F200)</f>
        <v>東京ガス(株)</v>
      </c>
      <c r="BA200" s="52" t="str">
        <f>IF(参照!G200="","",参照!G200)</f>
        <v>東京ガス(株)_メニューA</v>
      </c>
      <c r="BB200" s="52">
        <f t="shared" si="34"/>
        <v>0</v>
      </c>
      <c r="BD200" s="52" t="str">
        <f>IF(参照!L200="","",参照!L200)</f>
        <v>(株)オズエナジー</v>
      </c>
    </row>
    <row r="201" spans="47:56">
      <c r="AU201" s="52" t="str">
        <f>IF(参照!A201="","",参照!A201)</f>
        <v/>
      </c>
      <c r="AV201" s="52" t="str">
        <f>IF(参照!B201="","",参照!B201)</f>
        <v/>
      </c>
      <c r="AW201" s="52" t="str">
        <f>IF(参照!C201="","",参照!C201)</f>
        <v/>
      </c>
      <c r="AX201" s="52" t="str">
        <f>IF(参照!D201="","",参照!D201)</f>
        <v>メニューB</v>
      </c>
      <c r="AY201" s="52">
        <f>IF(参照!E201="","",参照!E201)</f>
        <v>0</v>
      </c>
      <c r="AZ201" s="52" t="str">
        <f>IF(参照!F201="","",参照!F201)</f>
        <v>東京ガス(株)</v>
      </c>
      <c r="BA201" s="52" t="str">
        <f>IF(参照!G201="","",参照!G201)</f>
        <v>東京ガス(株)_メニューB</v>
      </c>
      <c r="BB201" s="52">
        <f t="shared" si="34"/>
        <v>0</v>
      </c>
      <c r="BD201" s="52" t="str">
        <f>IF(参照!L201="","",参照!L201)</f>
        <v>(株)オノプロックス</v>
      </c>
    </row>
    <row r="202" spans="47:56">
      <c r="AU202" s="52" t="str">
        <f>IF(参照!A202="","",参照!A202)</f>
        <v/>
      </c>
      <c r="AV202" s="52" t="str">
        <f>IF(参照!B202="","",参照!B202)</f>
        <v/>
      </c>
      <c r="AW202" s="52" t="str">
        <f>IF(参照!C202="","",参照!C202)</f>
        <v/>
      </c>
      <c r="AX202" s="52" t="str">
        <f>IF(参照!D202="","",参照!D202)</f>
        <v>メニューC</v>
      </c>
      <c r="AY202" s="52">
        <f>IF(参照!E202="","",参照!E202)</f>
        <v>6.6000000000000005E-5</v>
      </c>
      <c r="AZ202" s="52" t="str">
        <f>IF(参照!F202="","",参照!F202)</f>
        <v>東京ガス(株)</v>
      </c>
      <c r="BA202" s="52" t="str">
        <f>IF(参照!G202="","",参照!G202)</f>
        <v>東京ガス(株)_メニューC</v>
      </c>
      <c r="BB202" s="52">
        <f t="shared" si="34"/>
        <v>6.6000000000000003E-2</v>
      </c>
      <c r="BD202" s="52" t="str">
        <f>IF(参照!L202="","",参照!L202)</f>
        <v>(株)オプテージ</v>
      </c>
    </row>
    <row r="203" spans="47:56">
      <c r="AU203" s="52" t="str">
        <f>IF(参照!A203="","",参照!A203)</f>
        <v/>
      </c>
      <c r="AV203" s="52" t="str">
        <f>IF(参照!B203="","",参照!B203)</f>
        <v/>
      </c>
      <c r="AW203" s="52" t="str">
        <f>IF(参照!C203="","",参照!C203)</f>
        <v/>
      </c>
      <c r="AX203" s="52" t="str">
        <f>IF(参照!D203="","",参照!D203)</f>
        <v>メニューD</v>
      </c>
      <c r="AY203" s="52">
        <f>IF(参照!E203="","",参照!E203)</f>
        <v>2.3499999999999999E-4</v>
      </c>
      <c r="AZ203" s="52" t="str">
        <f>IF(参照!F203="","",参照!F203)</f>
        <v>東京ガス(株)</v>
      </c>
      <c r="BA203" s="52" t="str">
        <f>IF(参照!G203="","",参照!G203)</f>
        <v>東京ガス(株)_メニューD</v>
      </c>
      <c r="BB203" s="52">
        <f t="shared" si="34"/>
        <v>0.23499999999999999</v>
      </c>
      <c r="BD203" s="52" t="str">
        <f>IF(参照!L203="","",参照!L203)</f>
        <v>おもてなし山形(株)</v>
      </c>
    </row>
    <row r="204" spans="47:56">
      <c r="AU204" s="52" t="str">
        <f>IF(参照!A204="","",参照!A204)</f>
        <v/>
      </c>
      <c r="AV204" s="52" t="str">
        <f>IF(参照!B204="","",参照!B204)</f>
        <v/>
      </c>
      <c r="AW204" s="52" t="str">
        <f>IF(参照!C204="","",参照!C204)</f>
        <v/>
      </c>
      <c r="AX204" s="52" t="str">
        <f>IF(参照!D204="","",参照!D204)</f>
        <v>メニューE</v>
      </c>
      <c r="AY204" s="52">
        <f>IF(参照!E204="","",参照!E204)</f>
        <v>2.4899999999999998E-4</v>
      </c>
      <c r="AZ204" s="52" t="str">
        <f>IF(参照!F204="","",参照!F204)</f>
        <v>東京ガス(株)</v>
      </c>
      <c r="BA204" s="52" t="str">
        <f>IF(参照!G204="","",参照!G204)</f>
        <v>東京ガス(株)_メニューE</v>
      </c>
      <c r="BB204" s="52">
        <f t="shared" si="34"/>
        <v>0.24899999999999997</v>
      </c>
      <c r="BD204" s="52" t="str">
        <f>IF(参照!L204="","",参照!L204)</f>
        <v>オリックス(株)</v>
      </c>
    </row>
    <row r="205" spans="47:56">
      <c r="AU205" s="52" t="str">
        <f>IF(参照!A205="","",参照!A205)</f>
        <v/>
      </c>
      <c r="AV205" s="52" t="str">
        <f>IF(参照!B205="","",参照!B205)</f>
        <v/>
      </c>
      <c r="AW205" s="52" t="str">
        <f>IF(参照!C205="","",参照!C205)</f>
        <v/>
      </c>
      <c r="AX205" s="52" t="str">
        <f>IF(参照!D205="","",参照!D205)</f>
        <v>メニューF(残差)</v>
      </c>
      <c r="AY205" s="52">
        <f>IF(参照!E205="","",参照!E205)</f>
        <v>4.4299999999999998E-4</v>
      </c>
      <c r="AZ205" s="52" t="str">
        <f>IF(参照!F205="","",参照!F205)</f>
        <v>東京ガス(株)</v>
      </c>
      <c r="BA205" s="52" t="str">
        <f>IF(参照!G205="","",参照!G205)</f>
        <v>東京ガス(株)_メニューF(残差)</v>
      </c>
      <c r="BB205" s="52">
        <f t="shared" si="34"/>
        <v>0.443</v>
      </c>
      <c r="BD205" s="52" t="str">
        <f>IF(参照!L205="","",参照!L205)</f>
        <v>(株)織戸組</v>
      </c>
    </row>
    <row r="206" spans="47:56">
      <c r="AU206" s="52" t="str">
        <f>IF(参照!A206="","",参照!A206)</f>
        <v/>
      </c>
      <c r="AV206" s="52" t="str">
        <f>IF(参照!B206="","",参照!B206)</f>
        <v/>
      </c>
      <c r="AW206" s="52" t="str">
        <f>IF(参照!C206="","",参照!C206)</f>
        <v/>
      </c>
      <c r="AX206" s="52" t="str">
        <f>IF(参照!D206="","",参照!D206)</f>
        <v>(参考値)事業者全体</v>
      </c>
      <c r="AY206" s="52">
        <f>IF(参照!E206="","",参照!E206)</f>
        <v>2.7700000000000001E-4</v>
      </c>
      <c r="AZ206" s="52" t="str">
        <f>IF(参照!F206="","",参照!F206)</f>
        <v>東京ガス(株)</v>
      </c>
      <c r="BA206" s="52" t="str">
        <f>IF(参照!G206="","",参照!G206)</f>
        <v>東京ガス(株)_(参考値)事業者全体</v>
      </c>
      <c r="BB206" s="52">
        <f t="shared" si="34"/>
        <v>0.27700000000000002</v>
      </c>
      <c r="BD206" s="52" t="str">
        <f>IF(参照!L206="","",参照!L206)</f>
        <v>(株)カーボンニュートラル(旧：西多摩バイオパワー(株))</v>
      </c>
    </row>
    <row r="207" spans="47:56">
      <c r="AU207" s="52" t="str">
        <f>IF(参照!A207="","",参照!A207)</f>
        <v>A0065</v>
      </c>
      <c r="AV207" s="52" t="str">
        <f>IF(参照!B207="","",参照!B207)</f>
        <v>テス・エンジニアリング(株)</v>
      </c>
      <c r="AW207" s="52">
        <f>IF(参照!C207="","",参照!C207)</f>
        <v>2.7099999999999997E-4</v>
      </c>
      <c r="AX207" s="52" t="str">
        <f>IF(参照!D207="","",参照!D207)</f>
        <v>メニューA</v>
      </c>
      <c r="AY207" s="52">
        <f>IF(参照!E207="","",参照!E207)</f>
        <v>3.77E-4</v>
      </c>
      <c r="AZ207" s="52" t="str">
        <f>IF(参照!F207="","",参照!F207)</f>
        <v>テス・エンジニアリング(株)</v>
      </c>
      <c r="BA207" s="52" t="str">
        <f>IF(参照!G207="","",参照!G207)</f>
        <v>テス・エンジニアリング(株)_メニューA</v>
      </c>
      <c r="BB207" s="52">
        <f t="shared" si="34"/>
        <v>0.377</v>
      </c>
      <c r="BD207" s="52" t="str">
        <f>IF(参照!L207="","",参照!L207)</f>
        <v>加賀市総合サービス(株)</v>
      </c>
    </row>
    <row r="208" spans="47:56">
      <c r="AU208" s="52" t="str">
        <f>IF(参照!A208="","",参照!A208)</f>
        <v/>
      </c>
      <c r="AV208" s="52" t="str">
        <f>IF(参照!B208="","",参照!B208)</f>
        <v/>
      </c>
      <c r="AW208" s="52" t="str">
        <f>IF(参照!C208="","",参照!C208)</f>
        <v/>
      </c>
      <c r="AX208" s="52" t="str">
        <f>IF(参照!D208="","",参照!D208)</f>
        <v>メニューB(残差)</v>
      </c>
      <c r="AY208" s="52">
        <f>IF(参照!E208="","",参照!E208)</f>
        <v>3.88E-4</v>
      </c>
      <c r="AZ208" s="52" t="str">
        <f>IF(参照!F208="","",参照!F208)</f>
        <v>テス・エンジニアリング(株)</v>
      </c>
      <c r="BA208" s="52" t="str">
        <f>IF(参照!G208="","",参照!G208)</f>
        <v>テス・エンジニアリング(株)_メニューB(残差)</v>
      </c>
      <c r="BB208" s="52">
        <f t="shared" si="34"/>
        <v>0.38800000000000001</v>
      </c>
      <c r="BD208" s="52" t="str">
        <f>IF(参照!L208="","",参照!L208)</f>
        <v>香川電力(株)　</v>
      </c>
    </row>
    <row r="209" spans="47:56">
      <c r="AU209" s="52" t="str">
        <f>IF(参照!A209="","",参照!A209)</f>
        <v/>
      </c>
      <c r="AV209" s="52" t="str">
        <f>IF(参照!B209="","",参照!B209)</f>
        <v/>
      </c>
      <c r="AW209" s="52" t="str">
        <f>IF(参照!C209="","",参照!C209)</f>
        <v/>
      </c>
      <c r="AX209" s="52" t="str">
        <f>IF(参照!D209="","",参照!D209)</f>
        <v>(参考値)事業者全体</v>
      </c>
      <c r="AY209" s="52">
        <f>IF(参照!E209="","",参照!E209)</f>
        <v>5.2900000000000006E-4</v>
      </c>
      <c r="AZ209" s="52" t="str">
        <f>IF(参照!F209="","",参照!F209)</f>
        <v>テス・エンジニアリング(株)</v>
      </c>
      <c r="BA209" s="52" t="str">
        <f>IF(参照!G209="","",参照!G209)</f>
        <v>テス・エンジニアリング(株)_(参考値)事業者全体</v>
      </c>
      <c r="BB209" s="52">
        <f t="shared" si="34"/>
        <v>0.52900000000000003</v>
      </c>
      <c r="BD209" s="52" t="str">
        <f>IF(参照!L209="","",参照!L209)</f>
        <v>角栄ガス(株)</v>
      </c>
    </row>
    <row r="210" spans="47:56">
      <c r="AU210" s="52" t="str">
        <f>IF(参照!A210="","",参照!A210)</f>
        <v>A0066</v>
      </c>
      <c r="AV210" s="52" t="str">
        <f>IF(参照!B210="","",参照!B210)</f>
        <v>青梅ガス(株)</v>
      </c>
      <c r="AW210" s="52">
        <f>IF(参照!C210="","",参照!C210)</f>
        <v>3.6400000000000001E-4</v>
      </c>
      <c r="AX210" s="52" t="str">
        <f>IF(参照!D210="","",参照!D210)</f>
        <v/>
      </c>
      <c r="AY210" s="52">
        <f>IF(参照!E210="","",参照!E210)</f>
        <v>3.0800000000000001E-4</v>
      </c>
      <c r="AZ210" s="52" t="str">
        <f>IF(参照!F210="","",参照!F210)</f>
        <v>青梅ガス(株)</v>
      </c>
      <c r="BA210" s="52" t="str">
        <f>IF(参照!G210="","",参照!G210)</f>
        <v>青梅ガス(株)_</v>
      </c>
      <c r="BB210" s="52">
        <f t="shared" si="34"/>
        <v>0.308</v>
      </c>
      <c r="BD210" s="52" t="str">
        <f>IF(参照!L210="","",参照!L210)</f>
        <v>格安電力(株)</v>
      </c>
    </row>
    <row r="211" spans="47:56">
      <c r="AU211" s="52" t="str">
        <f>IF(参照!A211="","",参照!A211)</f>
        <v>A0067</v>
      </c>
      <c r="AV211" s="52" t="str">
        <f>IF(参照!B211="","",参照!B211)</f>
        <v>(株)イーネットワークシステムズ</v>
      </c>
      <c r="AW211" s="52">
        <f>IF(参照!C211="","",参照!C211)</f>
        <v>3.79E-4</v>
      </c>
      <c r="AX211" s="52" t="str">
        <f>IF(参照!D211="","",参照!D211)</f>
        <v>メニューA</v>
      </c>
      <c r="AY211" s="52">
        <f>IF(参照!E211="","",参照!E211)</f>
        <v>0</v>
      </c>
      <c r="AZ211" s="52" t="str">
        <f>IF(参照!F211="","",参照!F211)</f>
        <v>(株)イーネットワークシステムズ</v>
      </c>
      <c r="BA211" s="52" t="str">
        <f>IF(参照!G211="","",参照!G211)</f>
        <v>(株)イーネットワークシステムズ_メニューA</v>
      </c>
      <c r="BB211" s="52">
        <f t="shared" si="34"/>
        <v>0</v>
      </c>
      <c r="BD211" s="52" t="str">
        <f>IF(参照!L211="","",参照!L211)</f>
        <v>神楽電力(株)</v>
      </c>
    </row>
    <row r="212" spans="47:56">
      <c r="AU212" s="52" t="str">
        <f>IF(参照!A212="","",参照!A212)</f>
        <v/>
      </c>
      <c r="AV212" s="52" t="str">
        <f>IF(参照!B212="","",参照!B212)</f>
        <v/>
      </c>
      <c r="AW212" s="52" t="str">
        <f>IF(参照!C212="","",参照!C212)</f>
        <v/>
      </c>
      <c r="AX212" s="52" t="str">
        <f>IF(参照!D212="","",参照!D212)</f>
        <v>メニューB</v>
      </c>
      <c r="AY212" s="52">
        <f>IF(参照!E212="","",参照!E212)</f>
        <v>0</v>
      </c>
      <c r="AZ212" s="52" t="str">
        <f>IF(参照!F212="","",参照!F212)</f>
        <v>(株)イーネットワークシステムズ</v>
      </c>
      <c r="BA212" s="52" t="str">
        <f>IF(参照!G212="","",参照!G212)</f>
        <v>(株)イーネットワークシステムズ_メニューB</v>
      </c>
      <c r="BB212" s="52">
        <f t="shared" si="34"/>
        <v>0</v>
      </c>
      <c r="BD212" s="52" t="str">
        <f>IF(参照!L212="","",参照!L212)</f>
        <v>かけがわ報徳パワー(株)</v>
      </c>
    </row>
    <row r="213" spans="47:56">
      <c r="AU213" s="52" t="str">
        <f>IF(参照!A213="","",参照!A213)</f>
        <v/>
      </c>
      <c r="AV213" s="52" t="str">
        <f>IF(参照!B213="","",参照!B213)</f>
        <v/>
      </c>
      <c r="AW213" s="52" t="str">
        <f>IF(参照!C213="","",参照!C213)</f>
        <v/>
      </c>
      <c r="AX213" s="52" t="str">
        <f>IF(参照!D213="","",参照!D213)</f>
        <v>メニューC</v>
      </c>
      <c r="AY213" s="52">
        <f>IF(参照!E213="","",参照!E213)</f>
        <v>0</v>
      </c>
      <c r="AZ213" s="52" t="str">
        <f>IF(参照!F213="","",参照!F213)</f>
        <v>(株)イーネットワークシステムズ</v>
      </c>
      <c r="BA213" s="52" t="str">
        <f>IF(参照!G213="","",参照!G213)</f>
        <v>(株)イーネットワークシステムズ_メニューC</v>
      </c>
      <c r="BB213" s="52">
        <f t="shared" si="34"/>
        <v>0</v>
      </c>
      <c r="BD213" s="52" t="str">
        <f>IF(参照!L213="","",参照!L213)</f>
        <v>鹿児島電力(株)</v>
      </c>
    </row>
    <row r="214" spans="47:56">
      <c r="AU214" s="52" t="str">
        <f>IF(参照!A214="","",参照!A214)</f>
        <v/>
      </c>
      <c r="AV214" s="52" t="str">
        <f>IF(参照!B214="","",参照!B214)</f>
        <v/>
      </c>
      <c r="AW214" s="52" t="str">
        <f>IF(参照!C214="","",参照!C214)</f>
        <v/>
      </c>
      <c r="AX214" s="52" t="str">
        <f>IF(参照!D214="","",参照!D214)</f>
        <v>メニューD</v>
      </c>
      <c r="AY214" s="52">
        <f>IF(参照!E214="","",参照!E214)</f>
        <v>0</v>
      </c>
      <c r="AZ214" s="52" t="str">
        <f>IF(参照!F214="","",参照!F214)</f>
        <v>(株)イーネットワークシステムズ</v>
      </c>
      <c r="BA214" s="52" t="str">
        <f>IF(参照!G214="","",参照!G214)</f>
        <v>(株)イーネットワークシステムズ_メニューD</v>
      </c>
      <c r="BB214" s="52">
        <f t="shared" si="34"/>
        <v>0</v>
      </c>
      <c r="BD214" s="52" t="str">
        <f>IF(参照!L214="","",参照!L214)</f>
        <v>歌舞伎エナジー(株)</v>
      </c>
    </row>
    <row r="215" spans="47:56">
      <c r="AU215" s="52" t="str">
        <f>IF(参照!A215="","",参照!A215)</f>
        <v/>
      </c>
      <c r="AV215" s="52" t="str">
        <f>IF(参照!B215="","",参照!B215)</f>
        <v/>
      </c>
      <c r="AW215" s="52" t="str">
        <f>IF(参照!C215="","",参照!C215)</f>
        <v/>
      </c>
      <c r="AX215" s="52" t="str">
        <f>IF(参照!D215="","",参照!D215)</f>
        <v>メニューE(残差)</v>
      </c>
      <c r="AY215" s="52">
        <f>IF(参照!E215="","",参照!E215)</f>
        <v>3.2299999999999999E-4</v>
      </c>
      <c r="AZ215" s="52" t="str">
        <f>IF(参照!F215="","",参照!F215)</f>
        <v>(株)イーネットワークシステムズ</v>
      </c>
      <c r="BA215" s="52" t="str">
        <f>IF(参照!G215="","",参照!G215)</f>
        <v>(株)イーネットワークシステムズ_メニューE(残差)</v>
      </c>
      <c r="BB215" s="52">
        <f t="shared" si="34"/>
        <v>0.32300000000000001</v>
      </c>
      <c r="BD215" s="52" t="str">
        <f>IF(参照!L215="","",参照!L215)</f>
        <v>(株)かみでん里山公社</v>
      </c>
    </row>
    <row r="216" spans="47:56">
      <c r="AU216" s="52" t="str">
        <f>IF(参照!A216="","",参照!A216)</f>
        <v/>
      </c>
      <c r="AV216" s="52" t="str">
        <f>IF(参照!B216="","",参照!B216)</f>
        <v/>
      </c>
      <c r="AW216" s="52" t="str">
        <f>IF(参照!C216="","",参照!C216)</f>
        <v/>
      </c>
      <c r="AX216" s="52" t="str">
        <f>IF(参照!D216="","",参照!D216)</f>
        <v>(参考値)事業者全体</v>
      </c>
      <c r="AY216" s="52">
        <f>IF(参照!E216="","",参照!E216)</f>
        <v>2.5300000000000002E-4</v>
      </c>
      <c r="AZ216" s="52" t="str">
        <f>IF(参照!F216="","",参照!F216)</f>
        <v>(株)イーネットワークシステムズ</v>
      </c>
      <c r="BA216" s="52" t="str">
        <f>IF(参照!G216="","",参照!G216)</f>
        <v>(株)イーネットワークシステムズ_(参考値)事業者全体</v>
      </c>
      <c r="BB216" s="52">
        <f t="shared" si="34"/>
        <v>0.253</v>
      </c>
      <c r="BD216" s="52" t="str">
        <f>IF(参照!L216="","",参照!L216)</f>
        <v>亀岡ふるさとエナジー(株)</v>
      </c>
    </row>
    <row r="217" spans="47:56">
      <c r="AU217" s="52" t="str">
        <f>IF(参照!A217="","",参照!A217)</f>
        <v>A0068</v>
      </c>
      <c r="AV217" s="52" t="str">
        <f>IF(参照!B217="","",参照!B217)</f>
        <v>(株)エネアーク関東</v>
      </c>
      <c r="AW217" s="52">
        <f>IF(参照!C217="","",参照!C217)</f>
        <v>4.5800000000000002E-4</v>
      </c>
      <c r="AX217" s="52" t="str">
        <f>IF(参照!D217="","",参照!D217)</f>
        <v/>
      </c>
      <c r="AY217" s="52">
        <f>IF(参照!E217="","",参照!E217)</f>
        <v>4.0200000000000001E-4</v>
      </c>
      <c r="AZ217" s="52" t="str">
        <f>IF(参照!F217="","",参照!F217)</f>
        <v>(株)エネアーク関東</v>
      </c>
      <c r="BA217" s="52" t="str">
        <f>IF(参照!G217="","",参照!G217)</f>
        <v>(株)エネアーク関東_</v>
      </c>
      <c r="BB217" s="52">
        <f t="shared" si="34"/>
        <v>0.40200000000000002</v>
      </c>
      <c r="BD217" s="52" t="str">
        <f>IF(参照!L217="","",参照!L217)</f>
        <v>唐津電力(株)</v>
      </c>
    </row>
    <row r="218" spans="47:56">
      <c r="AU218" s="52" t="str">
        <f>IF(参照!A218="","",参照!A218)</f>
        <v>A0069</v>
      </c>
      <c r="AV218" s="52" t="str">
        <f>IF(参照!B218="","",参照!B218)</f>
        <v>(株)東急パワーサプライ</v>
      </c>
      <c r="AW218" s="52">
        <f>IF(参照!C218="","",参照!C218)</f>
        <v>4.9399999999999997E-4</v>
      </c>
      <c r="AX218" s="52" t="str">
        <f>IF(参照!D218="","",参照!D218)</f>
        <v>メニューA</v>
      </c>
      <c r="AY218" s="52">
        <f>IF(参照!E218="","",参照!E218)</f>
        <v>0</v>
      </c>
      <c r="AZ218" s="52" t="str">
        <f>IF(参照!F218="","",参照!F218)</f>
        <v>(株)東急パワーサプライ</v>
      </c>
      <c r="BA218" s="52" t="str">
        <f>IF(参照!G218="","",参照!G218)</f>
        <v>(株)東急パワーサプライ_メニューA</v>
      </c>
      <c r="BB218" s="52">
        <f t="shared" si="34"/>
        <v>0</v>
      </c>
      <c r="BD218" s="52" t="str">
        <f>IF(参照!L218="","",参照!L218)</f>
        <v>(株)唐津パワーホールディングス</v>
      </c>
    </row>
    <row r="219" spans="47:56">
      <c r="AU219" s="52" t="str">
        <f>IF(参照!A219="","",参照!A219)</f>
        <v/>
      </c>
      <c r="AV219" s="52" t="str">
        <f>IF(参照!B219="","",参照!B219)</f>
        <v/>
      </c>
      <c r="AW219" s="52" t="str">
        <f>IF(参照!C219="","",参照!C219)</f>
        <v/>
      </c>
      <c r="AX219" s="52" t="str">
        <f>IF(参照!D219="","",参照!D219)</f>
        <v>メニューB</v>
      </c>
      <c r="AY219" s="52">
        <f>IF(参照!E219="","",参照!E219)</f>
        <v>3.4000000000000002E-4</v>
      </c>
      <c r="AZ219" s="52" t="str">
        <f>IF(参照!F219="","",参照!F219)</f>
        <v>(株)東急パワーサプライ</v>
      </c>
      <c r="BA219" s="52" t="str">
        <f>IF(参照!G219="","",参照!G219)</f>
        <v>(株)東急パワーサプライ_メニューB</v>
      </c>
      <c r="BB219" s="52">
        <f t="shared" si="34"/>
        <v>0.34</v>
      </c>
      <c r="BD219" s="52" t="str">
        <f>IF(参照!L219="","",参照!L219)</f>
        <v>カワサキグリーンエナジー(株)</v>
      </c>
    </row>
    <row r="220" spans="47:56">
      <c r="AU220" s="52" t="str">
        <f>IF(参照!A220="","",参照!A220)</f>
        <v/>
      </c>
      <c r="AV220" s="52" t="str">
        <f>IF(参照!B220="","",参照!B220)</f>
        <v/>
      </c>
      <c r="AW220" s="52" t="str">
        <f>IF(参照!C220="","",参照!C220)</f>
        <v/>
      </c>
      <c r="AX220" s="52" t="str">
        <f>IF(参照!D220="","",参照!D220)</f>
        <v>メニューC</v>
      </c>
      <c r="AY220" s="52">
        <f>IF(参照!E220="","",参照!E220)</f>
        <v>0</v>
      </c>
      <c r="AZ220" s="52" t="str">
        <f>IF(参照!F220="","",参照!F220)</f>
        <v>(株)東急パワーサプライ</v>
      </c>
      <c r="BA220" s="52" t="str">
        <f>IF(参照!G220="","",参照!G220)</f>
        <v>(株)東急パワーサプライ_メニューC</v>
      </c>
      <c r="BB220" s="52">
        <f t="shared" si="34"/>
        <v>0</v>
      </c>
      <c r="BD220" s="52" t="str">
        <f>IF(参照!L220="","",参照!L220)</f>
        <v>(株)関西空調　</v>
      </c>
    </row>
    <row r="221" spans="47:56">
      <c r="AU221" s="52" t="str">
        <f>IF(参照!A221="","",参照!A221)</f>
        <v/>
      </c>
      <c r="AV221" s="52" t="str">
        <f>IF(参照!B221="","",参照!B221)</f>
        <v/>
      </c>
      <c r="AW221" s="52" t="str">
        <f>IF(参照!C221="","",参照!C221)</f>
        <v/>
      </c>
      <c r="AX221" s="52" t="str">
        <f>IF(参照!D221="","",参照!D221)</f>
        <v>メニューD</v>
      </c>
      <c r="AY221" s="52">
        <f>IF(参照!E221="","",参照!E221)</f>
        <v>2.92E-4</v>
      </c>
      <c r="AZ221" s="52" t="str">
        <f>IF(参照!F221="","",参照!F221)</f>
        <v>(株)東急パワーサプライ</v>
      </c>
      <c r="BA221" s="52" t="str">
        <f>IF(参照!G221="","",参照!G221)</f>
        <v>(株)東急パワーサプライ_メニューD</v>
      </c>
      <c r="BB221" s="52">
        <f t="shared" si="34"/>
        <v>0.29199999999999998</v>
      </c>
      <c r="BD221" s="52" t="str">
        <f>IF(参照!L221="","",参照!L221)</f>
        <v>(株)関電エネルギーソリューション</v>
      </c>
    </row>
    <row r="222" spans="47:56">
      <c r="AU222" s="52" t="str">
        <f>IF(参照!A222="","",参照!A222)</f>
        <v/>
      </c>
      <c r="AV222" s="52" t="str">
        <f>IF(参照!B222="","",参照!B222)</f>
        <v/>
      </c>
      <c r="AW222" s="52" t="str">
        <f>IF(参照!C222="","",参照!C222)</f>
        <v/>
      </c>
      <c r="AX222" s="52" t="str">
        <f>IF(参照!D222="","",参照!D222)</f>
        <v>メニューE</v>
      </c>
      <c r="AY222" s="52">
        <f>IF(参照!E222="","",参照!E222)</f>
        <v>0</v>
      </c>
      <c r="AZ222" s="52" t="str">
        <f>IF(参照!F222="","",参照!F222)</f>
        <v>(株)東急パワーサプライ</v>
      </c>
      <c r="BA222" s="52" t="str">
        <f>IF(参照!G222="","",参照!G222)</f>
        <v>(株)東急パワーサプライ_メニューE</v>
      </c>
      <c r="BB222" s="52">
        <f t="shared" si="34"/>
        <v>0</v>
      </c>
      <c r="BD222" s="52" t="str">
        <f>IF(参照!L222="","",参照!L222)</f>
        <v>合同会社北上新電力</v>
      </c>
    </row>
    <row r="223" spans="47:56">
      <c r="AU223" s="52" t="str">
        <f>IF(参照!A223="","",参照!A223)</f>
        <v/>
      </c>
      <c r="AV223" s="52" t="str">
        <f>IF(参照!B223="","",参照!B223)</f>
        <v/>
      </c>
      <c r="AW223" s="52" t="str">
        <f>IF(参照!C223="","",参照!C223)</f>
        <v/>
      </c>
      <c r="AX223" s="52" t="str">
        <f>IF(参照!D223="","",参照!D223)</f>
        <v>メニューF</v>
      </c>
      <c r="AY223" s="52">
        <f>IF(参照!E223="","",参照!E223)</f>
        <v>0</v>
      </c>
      <c r="AZ223" s="52" t="str">
        <f>IF(参照!F223="","",参照!F223)</f>
        <v>(株)東急パワーサプライ</v>
      </c>
      <c r="BA223" s="52" t="str">
        <f>IF(参照!G223="","",参照!G223)</f>
        <v>(株)東急パワーサプライ_メニューF</v>
      </c>
      <c r="BB223" s="52">
        <f t="shared" si="34"/>
        <v>0</v>
      </c>
      <c r="BD223" s="52" t="str">
        <f>IF(参照!L223="","",参照!L223)</f>
        <v>(株)北九州パワー</v>
      </c>
    </row>
    <row r="224" spans="47:56">
      <c r="AU224" s="52" t="str">
        <f>IF(参照!A224="","",参照!A224)</f>
        <v/>
      </c>
      <c r="AV224" s="52" t="str">
        <f>IF(参照!B224="","",参照!B224)</f>
        <v/>
      </c>
      <c r="AW224" s="52" t="str">
        <f>IF(参照!C224="","",参照!C224)</f>
        <v/>
      </c>
      <c r="AX224" s="52" t="str">
        <f>IF(参照!D224="","",参照!D224)</f>
        <v>メニューG(残差)</v>
      </c>
      <c r="AY224" s="52">
        <f>IF(参照!E224="","",参照!E224)</f>
        <v>4.3100000000000001E-4</v>
      </c>
      <c r="AZ224" s="52" t="str">
        <f>IF(参照!F224="","",参照!F224)</f>
        <v>(株)東急パワーサプライ</v>
      </c>
      <c r="BA224" s="52" t="str">
        <f>IF(参照!G224="","",参照!G224)</f>
        <v>(株)東急パワーサプライ_メニューG(残差)</v>
      </c>
      <c r="BB224" s="52">
        <f t="shared" si="34"/>
        <v>0.43099999999999999</v>
      </c>
      <c r="BD224" s="52" t="str">
        <f>IF(参照!L224="","",参照!L224)</f>
        <v>キタコー(株)</v>
      </c>
    </row>
    <row r="225" spans="47:56">
      <c r="AU225" s="52" t="str">
        <f>IF(参照!A225="","",参照!A225)</f>
        <v/>
      </c>
      <c r="AV225" s="52" t="str">
        <f>IF(参照!B225="","",参照!B225)</f>
        <v/>
      </c>
      <c r="AW225" s="52" t="str">
        <f>IF(参照!C225="","",参照!C225)</f>
        <v/>
      </c>
      <c r="AX225" s="52" t="str">
        <f>IF(参照!D225="","",参照!D225)</f>
        <v>(参考値)事業者全体</v>
      </c>
      <c r="AY225" s="52">
        <f>IF(参照!E225="","",参照!E225)</f>
        <v>4.5600000000000003E-4</v>
      </c>
      <c r="AZ225" s="52" t="str">
        <f>IF(参照!F225="","",参照!F225)</f>
        <v>(株)東急パワーサプライ</v>
      </c>
      <c r="BA225" s="52" t="str">
        <f>IF(参照!G225="","",参照!G225)</f>
        <v>(株)東急パワーサプライ_(参考値)事業者全体</v>
      </c>
      <c r="BB225" s="52">
        <f t="shared" si="34"/>
        <v>0.45600000000000002</v>
      </c>
      <c r="BD225" s="52" t="str">
        <f>IF(参照!L225="","",参照!L225)</f>
        <v>北日本ガス(株)</v>
      </c>
    </row>
    <row r="226" spans="47:56">
      <c r="AU226" s="52" t="str">
        <f>IF(参照!A226="","",参照!A226)</f>
        <v>A0070</v>
      </c>
      <c r="AV226" s="52" t="str">
        <f>IF(参照!B226="","",参照!B226)</f>
        <v>王子・伊藤忠エネクス電力販売(株)</v>
      </c>
      <c r="AW226" s="52">
        <f>IF(参照!C226="","",参照!C226)</f>
        <v>5.2500000000000008E-4</v>
      </c>
      <c r="AX226" s="52" t="str">
        <f>IF(参照!D226="","",参照!D226)</f>
        <v>メニューA</v>
      </c>
      <c r="AY226" s="52">
        <f>IF(参照!E226="","",参照!E226)</f>
        <v>0</v>
      </c>
      <c r="AZ226" s="52" t="str">
        <f>IF(参照!F226="","",参照!F226)</f>
        <v>王子・伊藤忠エネクス電力販売(株)</v>
      </c>
      <c r="BA226" s="52" t="str">
        <f>IF(参照!G226="","",参照!G226)</f>
        <v>王子・伊藤忠エネクス電力販売(株)_メニューA</v>
      </c>
      <c r="BB226" s="52">
        <f t="shared" si="34"/>
        <v>0</v>
      </c>
      <c r="BD226" s="52" t="str">
        <f>IF(参照!L226="","",参照!L226)</f>
        <v>北日本石油(株)</v>
      </c>
    </row>
    <row r="227" spans="47:56">
      <c r="AU227" s="52" t="str">
        <f>IF(参照!A227="","",参照!A227)</f>
        <v/>
      </c>
      <c r="AV227" s="52" t="str">
        <f>IF(参照!B227="","",参照!B227)</f>
        <v/>
      </c>
      <c r="AW227" s="52" t="str">
        <f>IF(参照!C227="","",参照!C227)</f>
        <v/>
      </c>
      <c r="AX227" s="52" t="str">
        <f>IF(参照!D227="","",参照!D227)</f>
        <v>メニューB</v>
      </c>
      <c r="AY227" s="52">
        <f>IF(参照!E227="","",参照!E227)</f>
        <v>2.1699999999999999E-4</v>
      </c>
      <c r="AZ227" s="52" t="str">
        <f>IF(参照!F227="","",参照!F227)</f>
        <v>王子・伊藤忠エネクス電力販売(株)</v>
      </c>
      <c r="BA227" s="52" t="str">
        <f>IF(参照!G227="","",参照!G227)</f>
        <v>王子・伊藤忠エネクス電力販売(株)_メニューB</v>
      </c>
      <c r="BB227" s="52">
        <f t="shared" si="34"/>
        <v>0.217</v>
      </c>
      <c r="BD227" s="52" t="str">
        <f>IF(参照!L227="","",参照!L227)</f>
        <v>岐阜電力(株)</v>
      </c>
    </row>
    <row r="228" spans="47:56">
      <c r="AU228" s="52" t="str">
        <f>IF(参照!A228="","",参照!A228)</f>
        <v/>
      </c>
      <c r="AV228" s="52" t="str">
        <f>IF(参照!B228="","",参照!B228)</f>
        <v/>
      </c>
      <c r="AW228" s="52" t="str">
        <f>IF(参照!C228="","",参照!C228)</f>
        <v/>
      </c>
      <c r="AX228" s="52" t="str">
        <f>IF(参照!D228="","",参照!D228)</f>
        <v>メニューC</v>
      </c>
      <c r="AY228" s="52">
        <f>IF(参照!E228="","",参照!E228)</f>
        <v>3.0299999999999999E-4</v>
      </c>
      <c r="AZ228" s="52" t="str">
        <f>IF(参照!F228="","",参照!F228)</f>
        <v>王子・伊藤忠エネクス電力販売(株)</v>
      </c>
      <c r="BA228" s="52" t="str">
        <f>IF(参照!G228="","",参照!G228)</f>
        <v>王子・伊藤忠エネクス電力販売(株)_メニューC</v>
      </c>
      <c r="BB228" s="52">
        <f t="shared" si="34"/>
        <v>0.30299999999999999</v>
      </c>
      <c r="BD228" s="52" t="str">
        <f>IF(参照!L228="","",参照!L228)</f>
        <v>キヤノンマーケティングジャパン(株)</v>
      </c>
    </row>
    <row r="229" spans="47:56">
      <c r="AU229" s="52" t="str">
        <f>IF(参照!A229="","",参照!A229)</f>
        <v/>
      </c>
      <c r="AV229" s="52" t="str">
        <f>IF(参照!B229="","",参照!B229)</f>
        <v/>
      </c>
      <c r="AW229" s="52" t="str">
        <f>IF(参照!C229="","",参照!C229)</f>
        <v/>
      </c>
      <c r="AX229" s="52" t="str">
        <f>IF(参照!D229="","",参照!D229)</f>
        <v>メニューD(残差)</v>
      </c>
      <c r="AY229" s="52">
        <f>IF(参照!E229="","",参照!E229)</f>
        <v>9.0899999999999998E-4</v>
      </c>
      <c r="AZ229" s="52" t="str">
        <f>IF(参照!F229="","",参照!F229)</f>
        <v>王子・伊藤忠エネクス電力販売(株)</v>
      </c>
      <c r="BA229" s="52" t="str">
        <f>IF(参照!G229="","",参照!G229)</f>
        <v>王子・伊藤忠エネクス電力販売(株)_メニューD(残差)</v>
      </c>
      <c r="BB229" s="52">
        <f t="shared" si="34"/>
        <v>0.90900000000000003</v>
      </c>
      <c r="BD229" s="52" t="str">
        <f>IF(参照!L229="","",参照!L229)</f>
        <v>九州エナジー(株)</v>
      </c>
    </row>
    <row r="230" spans="47:56">
      <c r="AU230" s="52" t="str">
        <f>IF(参照!A230="","",参照!A230)</f>
        <v/>
      </c>
      <c r="AV230" s="52" t="str">
        <f>IF(参照!B230="","",参照!B230)</f>
        <v/>
      </c>
      <c r="AW230" s="52" t="str">
        <f>IF(参照!C230="","",参照!C230)</f>
        <v/>
      </c>
      <c r="AX230" s="52" t="str">
        <f>IF(参照!D230="","",参照!D230)</f>
        <v>(参考値)事業者全体</v>
      </c>
      <c r="AY230" s="52">
        <f>IF(参照!E230="","",参照!E230)</f>
        <v>3.9899999999999999E-4</v>
      </c>
      <c r="AZ230" s="52" t="str">
        <f>IF(参照!F230="","",参照!F230)</f>
        <v>王子・伊藤忠エネクス電力販売(株)</v>
      </c>
      <c r="BA230" s="52" t="str">
        <f>IF(参照!G230="","",参照!G230)</f>
        <v>王子・伊藤忠エネクス電力販売(株)_(参考値)事業者全体</v>
      </c>
      <c r="BB230" s="52">
        <f t="shared" si="34"/>
        <v>0.39900000000000002</v>
      </c>
      <c r="BD230" s="52" t="str">
        <f>IF(参照!L230="","",参照!L230)</f>
        <v>九電みらいエナジー(株)</v>
      </c>
    </row>
    <row r="231" spans="47:56">
      <c r="AU231" s="52" t="str">
        <f>IF(参照!A231="","",参照!A231)</f>
        <v>A0071</v>
      </c>
      <c r="AV231" s="52" t="str">
        <f>IF(参照!B231="","",参照!B231)</f>
        <v>伊藤忠商事(株)</v>
      </c>
      <c r="AW231" s="52">
        <f>IF(参照!C231="","",参照!C231)</f>
        <v>7.3999999999999999E-4</v>
      </c>
      <c r="AX231" s="52" t="str">
        <f>IF(参照!D231="","",参照!D231)</f>
        <v>メニューA</v>
      </c>
      <c r="AY231" s="52">
        <f>IF(参照!E231="","",参照!E231)</f>
        <v>0</v>
      </c>
      <c r="AZ231" s="52" t="str">
        <f>IF(参照!F231="","",参照!F231)</f>
        <v>伊藤忠商事(株)</v>
      </c>
      <c r="BA231" s="52" t="str">
        <f>IF(参照!G231="","",参照!G231)</f>
        <v>伊藤忠商事(株)_メニューA</v>
      </c>
      <c r="BB231" s="52">
        <f t="shared" si="34"/>
        <v>0</v>
      </c>
      <c r="BD231" s="52" t="str">
        <f>IF(参照!L231="","",参照!L231)</f>
        <v>京セラ関電エナジー合同会社</v>
      </c>
    </row>
    <row r="232" spans="47:56">
      <c r="AU232" s="52" t="str">
        <f>IF(参照!A232="","",参照!A232)</f>
        <v/>
      </c>
      <c r="AV232" s="52" t="str">
        <f>IF(参照!B232="","",参照!B232)</f>
        <v/>
      </c>
      <c r="AW232" s="52" t="str">
        <f>IF(参照!C232="","",参照!C232)</f>
        <v/>
      </c>
      <c r="AX232" s="52" t="str">
        <f>IF(参照!D232="","",参照!D232)</f>
        <v>メニューB(残差)</v>
      </c>
      <c r="AY232" s="52">
        <f>IF(参照!E232="","",参照!E232)</f>
        <v>4.5300000000000001E-4</v>
      </c>
      <c r="AZ232" s="52" t="str">
        <f>IF(参照!F232="","",参照!F232)</f>
        <v>伊藤忠商事(株)</v>
      </c>
      <c r="BA232" s="52" t="str">
        <f>IF(参照!G232="","",参照!G232)</f>
        <v>伊藤忠商事(株)_メニューB(残差)</v>
      </c>
      <c r="BB232" s="52">
        <f t="shared" si="34"/>
        <v>0.45300000000000001</v>
      </c>
      <c r="BD232" s="52" t="str">
        <f>IF(参照!L232="","",参照!L232)</f>
        <v>京都生活協同組合</v>
      </c>
    </row>
    <row r="233" spans="47:56">
      <c r="AU233" s="52" t="str">
        <f>IF(参照!A233="","",参照!A233)</f>
        <v/>
      </c>
      <c r="AV233" s="52" t="str">
        <f>IF(参照!B233="","",参照!B233)</f>
        <v/>
      </c>
      <c r="AW233" s="52" t="str">
        <f>IF(参照!C233="","",参照!C233)</f>
        <v/>
      </c>
      <c r="AX233" s="52" t="str">
        <f>IF(参照!D233="","",参照!D233)</f>
        <v>(参考値)事業者全体</v>
      </c>
      <c r="AY233" s="52">
        <f>IF(参照!E233="","",参照!E233)</f>
        <v>4.6999999999999999E-4</v>
      </c>
      <c r="AZ233" s="52" t="str">
        <f>IF(参照!F233="","",参照!F233)</f>
        <v>伊藤忠商事(株)</v>
      </c>
      <c r="BA233" s="52" t="str">
        <f>IF(参照!G233="","",参照!G233)</f>
        <v>伊藤忠商事(株)_(参考値)事業者全体</v>
      </c>
      <c r="BB233" s="52">
        <f t="shared" si="34"/>
        <v>0.47</v>
      </c>
      <c r="BD233" s="52" t="str">
        <f>IF(参照!L233="","",参照!L233)</f>
        <v>(株)京楽産業ホールディングス</v>
      </c>
    </row>
    <row r="234" spans="47:56">
      <c r="AU234" s="52" t="str">
        <f>IF(参照!A234="","",参照!A234)</f>
        <v>A0072</v>
      </c>
      <c r="AV234" s="52" t="str">
        <f>IF(参照!B234="","",参照!B234)</f>
        <v>(株)エコスタイル</v>
      </c>
      <c r="AW234" s="52">
        <f>IF(参照!C234="","",参照!C234)</f>
        <v>4.1800000000000002E-4</v>
      </c>
      <c r="AX234" s="52" t="str">
        <f>IF(参照!D234="","",参照!D234)</f>
        <v>メニューA</v>
      </c>
      <c r="AY234" s="52">
        <f>IF(参照!E234="","",参照!E234)</f>
        <v>0</v>
      </c>
      <c r="AZ234" s="52" t="str">
        <f>IF(参照!F234="","",参照!F234)</f>
        <v>(株)エコスタイル</v>
      </c>
      <c r="BA234" s="52" t="str">
        <f>IF(参照!G234="","",参照!G234)</f>
        <v>(株)エコスタイル_メニューA</v>
      </c>
      <c r="BB234" s="52">
        <f t="shared" si="34"/>
        <v>0</v>
      </c>
      <c r="BD234" s="52" t="str">
        <f>IF(参照!L234="","",参照!L234)</f>
        <v>桐生瓦斯(株)</v>
      </c>
    </row>
    <row r="235" spans="47:56">
      <c r="AU235" s="52" t="str">
        <f>IF(参照!A235="","",参照!A235)</f>
        <v/>
      </c>
      <c r="AV235" s="52" t="str">
        <f>IF(参照!B235="","",参照!B235)</f>
        <v/>
      </c>
      <c r="AW235" s="52" t="str">
        <f>IF(参照!C235="","",参照!C235)</f>
        <v/>
      </c>
      <c r="AX235" s="52" t="str">
        <f>IF(参照!D235="","",参照!D235)</f>
        <v>メニューB</v>
      </c>
      <c r="AY235" s="52">
        <f>IF(参照!E235="","",参照!E235)</f>
        <v>0</v>
      </c>
      <c r="AZ235" s="52" t="str">
        <f>IF(参照!F235="","",参照!F235)</f>
        <v>(株)エコスタイル</v>
      </c>
      <c r="BA235" s="52" t="str">
        <f>IF(参照!G235="","",参照!G235)</f>
        <v>(株)エコスタイル_メニューB</v>
      </c>
      <c r="BB235" s="52">
        <f t="shared" si="34"/>
        <v>0</v>
      </c>
      <c r="BD235" s="52" t="str">
        <f>IF(参照!L235="","",参照!L235)</f>
        <v>近畿電力(株)</v>
      </c>
    </row>
    <row r="236" spans="47:56">
      <c r="AU236" s="52" t="str">
        <f>IF(参照!A236="","",参照!A236)</f>
        <v/>
      </c>
      <c r="AV236" s="52" t="str">
        <f>IF(参照!B236="","",参照!B236)</f>
        <v/>
      </c>
      <c r="AW236" s="52" t="str">
        <f>IF(参照!C236="","",参照!C236)</f>
        <v/>
      </c>
      <c r="AX236" s="52" t="str">
        <f>IF(参照!D236="","",参照!D236)</f>
        <v>メニューC(残差)</v>
      </c>
      <c r="AY236" s="52">
        <f>IF(参照!E236="","",参照!E236)</f>
        <v>5.9499999999999993E-4</v>
      </c>
      <c r="AZ236" s="52" t="str">
        <f>IF(参照!F236="","",参照!F236)</f>
        <v>(株)エコスタイル</v>
      </c>
      <c r="BA236" s="52" t="str">
        <f>IF(参照!G236="","",参照!G236)</f>
        <v>(株)エコスタイル_メニューC(残差)</v>
      </c>
      <c r="BB236" s="52">
        <f t="shared" si="34"/>
        <v>0.59499999999999997</v>
      </c>
      <c r="BD236" s="52" t="str">
        <f>IF(参照!L236="","",参照!L236)</f>
        <v>(株)クオリティプラス</v>
      </c>
    </row>
    <row r="237" spans="47:56">
      <c r="AU237" s="52" t="str">
        <f>IF(参照!A237="","",参照!A237)</f>
        <v/>
      </c>
      <c r="AV237" s="52" t="str">
        <f>IF(参照!B237="","",参照!B237)</f>
        <v/>
      </c>
      <c r="AW237" s="52" t="str">
        <f>IF(参照!C237="","",参照!C237)</f>
        <v/>
      </c>
      <c r="AX237" s="52" t="str">
        <f>IF(参照!D237="","",参照!D237)</f>
        <v>(参考値)事業者全体</v>
      </c>
      <c r="AY237" s="52">
        <f>IF(参照!E237="","",参照!E237)</f>
        <v>5.4000000000000001E-4</v>
      </c>
      <c r="AZ237" s="52" t="str">
        <f>IF(参照!F237="","",参照!F237)</f>
        <v>(株)エコスタイル</v>
      </c>
      <c r="BA237" s="52" t="str">
        <f>IF(参照!G237="","",参照!G237)</f>
        <v>(株)エコスタイル_(参考値)事業者全体</v>
      </c>
      <c r="BB237" s="52">
        <f t="shared" si="34"/>
        <v>0.54</v>
      </c>
      <c r="BD237" s="52" t="str">
        <f>IF(参照!L237="","",参照!L237)</f>
        <v>くこくエネルギー(株)(旧：熊本電力(株))</v>
      </c>
    </row>
    <row r="238" spans="47:56">
      <c r="AU238" s="52" t="str">
        <f>IF(参照!A238="","",参照!A238)</f>
        <v>A0073</v>
      </c>
      <c r="AV238" s="52" t="str">
        <f>IF(参照!B238="","",参照!B238)</f>
        <v>入間ガス(株)</v>
      </c>
      <c r="AW238" s="52">
        <f>IF(参照!C238="","",参照!C238)</f>
        <v>3.6400000000000001E-4</v>
      </c>
      <c r="AX238" s="52" t="str">
        <f>IF(参照!D238="","",参照!D238)</f>
        <v/>
      </c>
      <c r="AY238" s="52">
        <f>IF(参照!E238="","",参照!E238)</f>
        <v>3.0800000000000001E-4</v>
      </c>
      <c r="AZ238" s="52" t="str">
        <f>IF(参照!F238="","",参照!F238)</f>
        <v>入間ガス(株)</v>
      </c>
      <c r="BA238" s="52" t="str">
        <f>IF(参照!G238="","",参照!G238)</f>
        <v>入間ガス(株)_</v>
      </c>
      <c r="BB238" s="52">
        <f t="shared" si="34"/>
        <v>0.308</v>
      </c>
      <c r="BD238" s="52" t="str">
        <f>IF(参照!L238="","",参照!L238)</f>
        <v>久慈地域エネルギー(株)</v>
      </c>
    </row>
    <row r="239" spans="47:56">
      <c r="AU239" s="52" t="str">
        <f>IF(参照!A239="","",参照!A239)</f>
        <v>A0074</v>
      </c>
      <c r="AV239" s="52" t="str">
        <f>IF(参照!B239="","",参照!B239)</f>
        <v>テプコカスタマーサービス(株)</v>
      </c>
      <c r="AW239" s="52">
        <f>IF(参照!C239="","",参照!C239)</f>
        <v>5.7499999999999999E-4</v>
      </c>
      <c r="AX239" s="52" t="str">
        <f>IF(参照!D239="","",参照!D239)</f>
        <v/>
      </c>
      <c r="AY239" s="52">
        <f>IF(参照!E239="","",参照!E239)</f>
        <v>5.5800000000000001E-4</v>
      </c>
      <c r="AZ239" s="52" t="str">
        <f>IF(参照!F239="","",参照!F239)</f>
        <v>テプコカスタマーサービス(株)</v>
      </c>
      <c r="BA239" s="52" t="str">
        <f>IF(参照!G239="","",参照!G239)</f>
        <v>テプコカスタマーサービス(株)_</v>
      </c>
      <c r="BB239" s="52">
        <f t="shared" si="34"/>
        <v>0.55800000000000005</v>
      </c>
      <c r="BD239" s="52" t="str">
        <f>IF(参照!L239="","",参照!L239)</f>
        <v>(株)クボタ</v>
      </c>
    </row>
    <row r="240" spans="47:56">
      <c r="AU240" s="52" t="str">
        <f>IF(参照!A240="","",参照!A240)</f>
        <v>A0075</v>
      </c>
      <c r="AV240" s="52" t="str">
        <f>IF(参照!B240="","",参照!B240)</f>
        <v>(株)とんでんホールディングス</v>
      </c>
      <c r="AW240" s="52">
        <f>IF(参照!C240="","",参照!C240)</f>
        <v>4.0900000000000002E-4</v>
      </c>
      <c r="AX240" s="52" t="str">
        <f>IF(参照!D240="","",参照!D240)</f>
        <v/>
      </c>
      <c r="AY240" s="52">
        <f>IF(参照!E240="","",参照!E240)</f>
        <v>5.1000000000000004E-4</v>
      </c>
      <c r="AZ240" s="52" t="str">
        <f>IF(参照!F240="","",参照!F240)</f>
        <v>(株)とんでんホールディングス</v>
      </c>
      <c r="BA240" s="52" t="str">
        <f>IF(参照!G240="","",参照!G240)</f>
        <v>(株)とんでんホールディングス_</v>
      </c>
      <c r="BB240" s="52">
        <f t="shared" si="34"/>
        <v>0.51</v>
      </c>
      <c r="BD240" s="52" t="str">
        <f>IF(参照!L240="","",参照!L240)</f>
        <v>(株)球磨村森電力</v>
      </c>
    </row>
    <row r="241" spans="47:56">
      <c r="AU241" s="52" t="str">
        <f>IF(参照!A241="","",参照!A241)</f>
        <v>A0076</v>
      </c>
      <c r="AV241" s="52" t="str">
        <f>IF(参照!B241="","",参照!B241)</f>
        <v>日鉄エンジニアリング(株)</v>
      </c>
      <c r="AW241" s="52">
        <f>IF(参照!C241="","",参照!C241)</f>
        <v>4.5399999999999998E-4</v>
      </c>
      <c r="AX241" s="52" t="str">
        <f>IF(参照!D241="","",参照!D241)</f>
        <v>メニューA</v>
      </c>
      <c r="AY241" s="52">
        <f>IF(参照!E241="","",参照!E241)</f>
        <v>0</v>
      </c>
      <c r="AZ241" s="52" t="str">
        <f>IF(参照!F241="","",参照!F241)</f>
        <v>日鉄エンジニアリング(株)</v>
      </c>
      <c r="BA241" s="52" t="str">
        <f>IF(参照!G241="","",参照!G241)</f>
        <v>日鉄エンジニアリング(株)_メニューA</v>
      </c>
      <c r="BB241" s="52">
        <f t="shared" si="34"/>
        <v>0</v>
      </c>
      <c r="BD241" s="52" t="str">
        <f>IF(参照!L241="","",参照!L241)</f>
        <v>(株)グランデータ</v>
      </c>
    </row>
    <row r="242" spans="47:56">
      <c r="AU242" s="52" t="str">
        <f>IF(参照!A242="","",参照!A242)</f>
        <v/>
      </c>
      <c r="AV242" s="52" t="str">
        <f>IF(参照!B242="","",参照!B242)</f>
        <v/>
      </c>
      <c r="AW242" s="52" t="str">
        <f>IF(参照!C242="","",参照!C242)</f>
        <v/>
      </c>
      <c r="AX242" s="52" t="str">
        <f>IF(参照!D242="","",参照!D242)</f>
        <v>メニューB</v>
      </c>
      <c r="AY242" s="52">
        <f>IF(参照!E242="","",参照!E242)</f>
        <v>0</v>
      </c>
      <c r="AZ242" s="52" t="str">
        <f>IF(参照!F242="","",参照!F242)</f>
        <v>日鉄エンジニアリング(株)</v>
      </c>
      <c r="BA242" s="52" t="str">
        <f>IF(参照!G242="","",参照!G242)</f>
        <v>日鉄エンジニアリング(株)_メニューB</v>
      </c>
      <c r="BB242" s="52">
        <f t="shared" si="34"/>
        <v>0</v>
      </c>
      <c r="BD242" s="52" t="str">
        <f>IF(参照!L242="","",参照!L242)</f>
        <v>グリーナ(株)</v>
      </c>
    </row>
    <row r="243" spans="47:56">
      <c r="AU243" s="52" t="str">
        <f>IF(参照!A243="","",参照!A243)</f>
        <v/>
      </c>
      <c r="AV243" s="52" t="str">
        <f>IF(参照!B243="","",参照!B243)</f>
        <v/>
      </c>
      <c r="AW243" s="52" t="str">
        <f>IF(参照!C243="","",参照!C243)</f>
        <v/>
      </c>
      <c r="AX243" s="52" t="str">
        <f>IF(参照!D243="","",参照!D243)</f>
        <v>メニューC</v>
      </c>
      <c r="AY243" s="52">
        <f>IF(参照!E243="","",参照!E243)</f>
        <v>1E-4</v>
      </c>
      <c r="AZ243" s="52" t="str">
        <f>IF(参照!F243="","",参照!F243)</f>
        <v>日鉄エンジニアリング(株)</v>
      </c>
      <c r="BA243" s="52" t="str">
        <f>IF(参照!G243="","",参照!G243)</f>
        <v>日鉄エンジニアリング(株)_メニューC</v>
      </c>
      <c r="BB243" s="52">
        <f t="shared" si="34"/>
        <v>0.1</v>
      </c>
      <c r="BD243" s="52" t="str">
        <f>IF(参照!L243="","",参照!L243)</f>
        <v>(株)クリーンエネルギー総合研究所</v>
      </c>
    </row>
    <row r="244" spans="47:56">
      <c r="AU244" s="52" t="str">
        <f>IF(参照!A244="","",参照!A244)</f>
        <v/>
      </c>
      <c r="AV244" s="52" t="str">
        <f>IF(参照!B244="","",参照!B244)</f>
        <v/>
      </c>
      <c r="AW244" s="52" t="str">
        <f>IF(参照!C244="","",参照!C244)</f>
        <v/>
      </c>
      <c r="AX244" s="52" t="str">
        <f>IF(参照!D244="","",参照!D244)</f>
        <v>メニューD</v>
      </c>
      <c r="AY244" s="52">
        <f>IF(参照!E244="","",参照!E244)</f>
        <v>2.5000000000000001E-4</v>
      </c>
      <c r="AZ244" s="52" t="str">
        <f>IF(参照!F244="","",参照!F244)</f>
        <v>日鉄エンジニアリング(株)</v>
      </c>
      <c r="BA244" s="52" t="str">
        <f>IF(参照!G244="","",参照!G244)</f>
        <v>日鉄エンジニアリング(株)_メニューD</v>
      </c>
      <c r="BB244" s="52">
        <f t="shared" si="34"/>
        <v>0.25</v>
      </c>
      <c r="BD244" s="52" t="str">
        <f>IF(参照!L244="","",参照!L244)</f>
        <v>一般社団法人グリーンコープでんき</v>
      </c>
    </row>
    <row r="245" spans="47:56">
      <c r="AU245" s="52" t="str">
        <f>IF(参照!A245="","",参照!A245)</f>
        <v/>
      </c>
      <c r="AV245" s="52" t="str">
        <f>IF(参照!B245="","",参照!B245)</f>
        <v/>
      </c>
      <c r="AW245" s="52" t="str">
        <f>IF(参照!C245="","",参照!C245)</f>
        <v/>
      </c>
      <c r="AX245" s="52" t="str">
        <f>IF(参照!D245="","",参照!D245)</f>
        <v>メニューE(残差)</v>
      </c>
      <c r="AY245" s="52">
        <f>IF(参照!E245="","",参照!E245)</f>
        <v>6.8999999999999997E-4</v>
      </c>
      <c r="AZ245" s="52" t="str">
        <f>IF(参照!F245="","",参照!F245)</f>
        <v>日鉄エンジニアリング(株)</v>
      </c>
      <c r="BA245" s="52" t="str">
        <f>IF(参照!G245="","",参照!G245)</f>
        <v>日鉄エンジニアリング(株)_メニューE(残差)</v>
      </c>
      <c r="BB245" s="52">
        <f t="shared" si="34"/>
        <v>0.69</v>
      </c>
      <c r="BD245" s="52" t="str">
        <f>IF(参照!L245="","",参照!L245)</f>
        <v>(株)グリーンサークル</v>
      </c>
    </row>
    <row r="246" spans="47:56">
      <c r="AU246" s="52" t="str">
        <f>IF(参照!A246="","",参照!A246)</f>
        <v/>
      </c>
      <c r="AV246" s="52" t="str">
        <f>IF(参照!B246="","",参照!B246)</f>
        <v/>
      </c>
      <c r="AW246" s="52" t="str">
        <f>IF(参照!C246="","",参照!C246)</f>
        <v/>
      </c>
      <c r="AX246" s="52" t="str">
        <f>IF(参照!D246="","",参照!D246)</f>
        <v>(参考値)事業者全体</v>
      </c>
      <c r="AY246" s="52">
        <f>IF(参照!E246="","",参照!E246)</f>
        <v>5.8900000000000001E-4</v>
      </c>
      <c r="AZ246" s="52" t="str">
        <f>IF(参照!F246="","",参照!F246)</f>
        <v>日鉄エンジニアリング(株)</v>
      </c>
      <c r="BA246" s="52" t="str">
        <f>IF(参照!G246="","",参照!G246)</f>
        <v>日鉄エンジニアリング(株)_(参考値)事業者全体</v>
      </c>
      <c r="BB246" s="52">
        <f t="shared" si="34"/>
        <v>0.58899999999999997</v>
      </c>
      <c r="BD246" s="52" t="str">
        <f>IF(参照!L246="","",参照!L246)</f>
        <v>グリーンシティこばやし(株)</v>
      </c>
    </row>
    <row r="247" spans="47:56">
      <c r="AU247" s="52" t="str">
        <f>IF(参照!A247="","",参照!A247)</f>
        <v>A0077</v>
      </c>
      <c r="AV247" s="52" t="str">
        <f>IF(参照!B247="","",参照!B247)</f>
        <v>ａｕエネルギー＆ライフ(株)(旧：ＫＤＤＩ(株))</v>
      </c>
      <c r="AW247" s="52">
        <f>IF(参照!C247="","",参照!C247)</f>
        <v>5.2400000000000005E-4</v>
      </c>
      <c r="AX247" s="52" t="str">
        <f>IF(参照!D247="","",参照!D247)</f>
        <v>メニューA</v>
      </c>
      <c r="AY247" s="52">
        <f>IF(参照!E247="","",参照!E247)</f>
        <v>0</v>
      </c>
      <c r="AZ247" s="52" t="str">
        <f>IF(参照!F247="","",参照!F247)</f>
        <v>ａｕエネルギー＆ライフ(株)(旧：ＫＤＤＩ(株))</v>
      </c>
      <c r="BA247" s="52" t="str">
        <f>IF(参照!G247="","",参照!G247)</f>
        <v>ａｕエネルギー＆ライフ(株)(旧：ＫＤＤＩ(株))_メニューA</v>
      </c>
      <c r="BB247" s="52">
        <f t="shared" si="34"/>
        <v>0</v>
      </c>
      <c r="BD247" s="52" t="str">
        <f>IF(参照!L247="","",参照!L247)</f>
        <v>(株)グリーンパワー大東</v>
      </c>
    </row>
    <row r="248" spans="47:56">
      <c r="AU248" s="52" t="str">
        <f>IF(参照!A248="","",参照!A248)</f>
        <v/>
      </c>
      <c r="AV248" s="52" t="str">
        <f>IF(参照!B248="","",参照!B248)</f>
        <v/>
      </c>
      <c r="AW248" s="52" t="str">
        <f>IF(参照!C248="","",参照!C248)</f>
        <v/>
      </c>
      <c r="AX248" s="52" t="str">
        <f>IF(参照!D248="","",参照!D248)</f>
        <v>メニューB(残差)</v>
      </c>
      <c r="AY248" s="52">
        <f>IF(参照!E248="","",参照!E248)</f>
        <v>4.6800000000000005E-4</v>
      </c>
      <c r="AZ248" s="52" t="str">
        <f>IF(参照!F248="","",参照!F248)</f>
        <v>ａｕエネルギー＆ライフ(株)(旧：ＫＤＤＩ(株))</v>
      </c>
      <c r="BA248" s="52" t="str">
        <f>IF(参照!G248="","",参照!G248)</f>
        <v>ａｕエネルギー＆ライフ(株)(旧：ＫＤＤＩ(株))_メニューB(残差)</v>
      </c>
      <c r="BB248" s="52">
        <f t="shared" si="34"/>
        <v>0.46800000000000003</v>
      </c>
      <c r="BD248" s="52" t="str">
        <f>IF(参照!L248="","",参照!L248)</f>
        <v>グリーンピープルズパワー(株)</v>
      </c>
    </row>
    <row r="249" spans="47:56">
      <c r="AU249" s="52" t="str">
        <f>IF(参照!A249="","",参照!A249)</f>
        <v/>
      </c>
      <c r="AV249" s="52" t="str">
        <f>IF(参照!B249="","",参照!B249)</f>
        <v/>
      </c>
      <c r="AW249" s="52" t="str">
        <f>IF(参照!C249="","",参照!C249)</f>
        <v/>
      </c>
      <c r="AX249" s="52" t="str">
        <f>IF(参照!D249="","",参照!D249)</f>
        <v>(参考値)事業者全体</v>
      </c>
      <c r="AY249" s="52">
        <f>IF(参照!E249="","",参照!E249)</f>
        <v>4.17E-4</v>
      </c>
      <c r="AZ249" s="52" t="str">
        <f>IF(参照!F249="","",参照!F249)</f>
        <v>ａｕエネルギー＆ライフ(株)(旧：ＫＤＤＩ(株))</v>
      </c>
      <c r="BA249" s="52" t="str">
        <f>IF(参照!G249="","",参照!G249)</f>
        <v>ａｕエネルギー＆ライフ(株)(旧：ＫＤＤＩ(株))_(参考値)事業者全体</v>
      </c>
      <c r="BB249" s="52">
        <f t="shared" si="34"/>
        <v>0.41699999999999998</v>
      </c>
      <c r="BD249" s="52" t="str">
        <f>IF(参照!L249="","",参照!L249)</f>
        <v>(株)クリーンベンチャー２１</v>
      </c>
    </row>
    <row r="250" spans="47:56">
      <c r="AU250" s="52" t="str">
        <f>IF(参照!A250="","",参照!A250)</f>
        <v>A0079</v>
      </c>
      <c r="AV250" s="52" t="str">
        <f>IF(参照!B250="","",参照!B250)</f>
        <v>イワタニ関東(株)</v>
      </c>
      <c r="AW250" s="52">
        <f>IF(参照!C250="","",参照!C250)</f>
        <v>7.2300000000000001E-4</v>
      </c>
      <c r="AX250" s="52" t="str">
        <f>IF(参照!D250="","",参照!D250)</f>
        <v/>
      </c>
      <c r="AY250" s="52">
        <f>IF(参照!E250="","",参照!E250)</f>
        <v>7.1299999999999998E-4</v>
      </c>
      <c r="AZ250" s="52" t="str">
        <f>IF(参照!F250="","",参照!F250)</f>
        <v>イワタニ関東(株)</v>
      </c>
      <c r="BA250" s="52" t="str">
        <f>IF(参照!G250="","",参照!G250)</f>
        <v>イワタニ関東(株)_</v>
      </c>
      <c r="BB250" s="52">
        <f t="shared" si="34"/>
        <v>0.71299999999999997</v>
      </c>
      <c r="BD250" s="52" t="str">
        <f>IF(参照!L250="","",参照!L250)</f>
        <v>(株)グリムスパワー</v>
      </c>
    </row>
    <row r="251" spans="47:56">
      <c r="AU251" s="52" t="str">
        <f>IF(参照!A251="","",参照!A251)</f>
        <v>A0080</v>
      </c>
      <c r="AV251" s="52" t="str">
        <f>IF(参照!B251="","",参照!B251)</f>
        <v>イワタニ首都圏(株)</v>
      </c>
      <c r="AW251" s="52">
        <f>IF(参照!C251="","",参照!C251)</f>
        <v>5.6999999999999998E-4</v>
      </c>
      <c r="AX251" s="52" t="str">
        <f>IF(参照!D251="","",参照!D251)</f>
        <v/>
      </c>
      <c r="AY251" s="52">
        <f>IF(参照!E251="","",参照!E251)</f>
        <v>5.1400000000000003E-4</v>
      </c>
      <c r="AZ251" s="52" t="str">
        <f>IF(参照!F251="","",参照!F251)</f>
        <v>イワタニ首都圏(株)</v>
      </c>
      <c r="BA251" s="52" t="str">
        <f>IF(参照!G251="","",参照!G251)</f>
        <v>イワタニ首都圏(株)_</v>
      </c>
      <c r="BB251" s="52">
        <f t="shared" si="34"/>
        <v>0.51400000000000001</v>
      </c>
      <c r="BD251" s="52" t="str">
        <f>IF(参照!L251="","",参照!L251)</f>
        <v>(株)グルーヴエナジー</v>
      </c>
    </row>
    <row r="252" spans="47:56">
      <c r="AU252" s="52" t="str">
        <f>IF(参照!A252="","",参照!A252)</f>
        <v>A0081</v>
      </c>
      <c r="AV252" s="52" t="str">
        <f>IF(参照!B252="","",参照!B252)</f>
        <v>サーラｅエナジー(株)</v>
      </c>
      <c r="AW252" s="52">
        <f>IF(参照!C252="","",参照!C252)</f>
        <v>3.5599999999999998E-4</v>
      </c>
      <c r="AX252" s="52" t="str">
        <f>IF(参照!D252="","",参照!D252)</f>
        <v>メニューA</v>
      </c>
      <c r="AY252" s="52">
        <f>IF(参照!E252="","",参照!E252)</f>
        <v>0</v>
      </c>
      <c r="AZ252" s="52" t="str">
        <f>IF(参照!F252="","",参照!F252)</f>
        <v>サーラｅエナジー(株)</v>
      </c>
      <c r="BA252" s="52" t="str">
        <f>IF(参照!G252="","",参照!G252)</f>
        <v>サーラｅエナジー(株)_メニューA</v>
      </c>
      <c r="BB252" s="52">
        <f t="shared" si="34"/>
        <v>0</v>
      </c>
      <c r="BD252" s="52" t="str">
        <f>IF(参照!L252="","",参照!L252)</f>
        <v>くるめエネルギー(株)</v>
      </c>
    </row>
    <row r="253" spans="47:56">
      <c r="AU253" s="52" t="str">
        <f>IF(参照!A253="","",参照!A253)</f>
        <v/>
      </c>
      <c r="AV253" s="52" t="str">
        <f>IF(参照!B253="","",参照!B253)</f>
        <v/>
      </c>
      <c r="AW253" s="52" t="str">
        <f>IF(参照!C253="","",参照!C253)</f>
        <v/>
      </c>
      <c r="AX253" s="52" t="str">
        <f>IF(参照!D253="","",参照!D253)</f>
        <v>メニューB</v>
      </c>
      <c r="AY253" s="52">
        <f>IF(参照!E253="","",参照!E253)</f>
        <v>3.77E-4</v>
      </c>
      <c r="AZ253" s="52" t="str">
        <f>IF(参照!F253="","",参照!F253)</f>
        <v>サーラｅエナジー(株)</v>
      </c>
      <c r="BA253" s="52" t="str">
        <f>IF(参照!G253="","",参照!G253)</f>
        <v>サーラｅエナジー(株)_メニューB</v>
      </c>
      <c r="BB253" s="52">
        <f t="shared" si="34"/>
        <v>0.377</v>
      </c>
      <c r="BD253" s="52" t="str">
        <f>IF(参照!L253="","",参照!L253)</f>
        <v>(株)グローアップ</v>
      </c>
    </row>
    <row r="254" spans="47:56">
      <c r="AU254" s="52" t="str">
        <f>IF(参照!A254="","",参照!A254)</f>
        <v/>
      </c>
      <c r="AV254" s="52" t="str">
        <f>IF(参照!B254="","",参照!B254)</f>
        <v/>
      </c>
      <c r="AW254" s="52" t="str">
        <f>IF(参照!C254="","",参照!C254)</f>
        <v/>
      </c>
      <c r="AX254" s="52" t="str">
        <f>IF(参照!D254="","",参照!D254)</f>
        <v>メニューC(残差)</v>
      </c>
      <c r="AY254" s="52">
        <f>IF(参照!E254="","",参照!E254)</f>
        <v>3.0899999999999998E-4</v>
      </c>
      <c r="AZ254" s="52" t="str">
        <f>IF(参照!F254="","",参照!F254)</f>
        <v>サーラｅエナジー(株)</v>
      </c>
      <c r="BA254" s="52" t="str">
        <f>IF(参照!G254="","",参照!G254)</f>
        <v>サーラｅエナジー(株)_メニューC(残差)</v>
      </c>
      <c r="BB254" s="52">
        <f t="shared" si="34"/>
        <v>0.309</v>
      </c>
      <c r="BD254" s="52" t="str">
        <f>IF(参照!L254="","",参照!L254)</f>
        <v>(株)クローバー・テクノロジーズ(旧：四つ葉電力(株))</v>
      </c>
    </row>
    <row r="255" spans="47:56">
      <c r="AU255" s="52" t="str">
        <f>IF(参照!A255="","",参照!A255)</f>
        <v/>
      </c>
      <c r="AV255" s="52" t="str">
        <f>IF(参照!B255="","",参照!B255)</f>
        <v/>
      </c>
      <c r="AW255" s="52" t="str">
        <f>IF(参照!C255="","",参照!C255)</f>
        <v/>
      </c>
      <c r="AX255" s="52" t="str">
        <f>IF(参照!D255="","",参照!D255)</f>
        <v>(参考値)事業者全体</v>
      </c>
      <c r="AY255" s="52">
        <f>IF(参照!E255="","",参照!E255)</f>
        <v>3.9200000000000004E-4</v>
      </c>
      <c r="AZ255" s="52" t="str">
        <f>IF(参照!F255="","",参照!F255)</f>
        <v>サーラｅエナジー(株)</v>
      </c>
      <c r="BA255" s="52" t="str">
        <f>IF(参照!G255="","",参照!G255)</f>
        <v>サーラｅエナジー(株)_(参考値)事業者全体</v>
      </c>
      <c r="BB255" s="52">
        <f t="shared" si="34"/>
        <v>0.39200000000000002</v>
      </c>
      <c r="BD255" s="52" t="str">
        <f>IF(参照!L255="","",参照!L255)</f>
        <v>(株)グローバルエンジニアリング</v>
      </c>
    </row>
    <row r="256" spans="47:56">
      <c r="AU256" s="52" t="str">
        <f>IF(参照!A256="","",参照!A256)</f>
        <v>A0082</v>
      </c>
      <c r="AV256" s="52" t="str">
        <f>IF(参照!B256="","",参照!B256)</f>
        <v>(株)地球クラブ</v>
      </c>
      <c r="AW256" s="52">
        <f>IF(参照!C256="","",参照!C256)</f>
        <v>1.0399999999999999E-4</v>
      </c>
      <c r="AX256" s="52" t="str">
        <f>IF(参照!D256="","",参照!D256)</f>
        <v>メニューA</v>
      </c>
      <c r="AY256" s="52">
        <f>IF(参照!E256="","",参照!E256)</f>
        <v>0</v>
      </c>
      <c r="AZ256" s="52" t="str">
        <f>IF(参照!F256="","",参照!F256)</f>
        <v>(株)地球クラブ</v>
      </c>
      <c r="BA256" s="52" t="str">
        <f>IF(参照!G256="","",参照!G256)</f>
        <v>(株)地球クラブ_メニューA</v>
      </c>
      <c r="BB256" s="52">
        <f t="shared" si="34"/>
        <v>0</v>
      </c>
      <c r="BD256" s="52" t="str">
        <f>IF(参照!L256="","",参照!L256)</f>
        <v>(株)グローバルキャスト</v>
      </c>
    </row>
    <row r="257" spans="47:56">
      <c r="AU257" s="52" t="str">
        <f>IF(参照!A257="","",参照!A257)</f>
        <v/>
      </c>
      <c r="AV257" s="52" t="str">
        <f>IF(参照!B257="","",参照!B257)</f>
        <v/>
      </c>
      <c r="AW257" s="52" t="str">
        <f>IF(参照!C257="","",参照!C257)</f>
        <v/>
      </c>
      <c r="AX257" s="52" t="str">
        <f>IF(参照!D257="","",参照!D257)</f>
        <v>メニューB(残差)</v>
      </c>
      <c r="AY257" s="52">
        <f>IF(参照!E257="","",参照!E257)</f>
        <v>4.8699999999999997E-4</v>
      </c>
      <c r="AZ257" s="52" t="str">
        <f>IF(参照!F257="","",参照!F257)</f>
        <v>(株)地球クラブ</v>
      </c>
      <c r="BA257" s="52" t="str">
        <f>IF(参照!G257="","",参照!G257)</f>
        <v>(株)地球クラブ_メニューB(残差)</v>
      </c>
      <c r="BB257" s="52">
        <f t="shared" si="34"/>
        <v>0.48699999999999999</v>
      </c>
      <c r="BD257" s="52" t="str">
        <f>IF(参照!L257="","",参照!L257)</f>
        <v>グローバルソリューションサービス(株)</v>
      </c>
    </row>
    <row r="258" spans="47:56">
      <c r="AU258" s="52" t="str">
        <f>IF(参照!A258="","",参照!A258)</f>
        <v/>
      </c>
      <c r="AV258" s="52" t="str">
        <f>IF(参照!B258="","",参照!B258)</f>
        <v/>
      </c>
      <c r="AW258" s="52" t="str">
        <f>IF(参照!C258="","",参照!C258)</f>
        <v/>
      </c>
      <c r="AX258" s="52" t="str">
        <f>IF(参照!D258="","",参照!D258)</f>
        <v>(参考値)事業者全体</v>
      </c>
      <c r="AY258" s="52">
        <f>IF(参照!E258="","",参照!E258)</f>
        <v>4.4999999999999999E-4</v>
      </c>
      <c r="AZ258" s="52" t="str">
        <f>IF(参照!F258="","",参照!F258)</f>
        <v>(株)地球クラブ</v>
      </c>
      <c r="BA258" s="52" t="str">
        <f>IF(参照!G258="","",参照!G258)</f>
        <v>(株)地球クラブ_(参考値)事業者全体</v>
      </c>
      <c r="BB258" s="52">
        <f t="shared" si="34"/>
        <v>0.45</v>
      </c>
      <c r="BD258" s="52" t="str">
        <f>IF(参照!L258="","",参照!L258)</f>
        <v>(株)ケアネス(旧：(株)ルーア)</v>
      </c>
    </row>
    <row r="259" spans="47:56">
      <c r="AU259" s="52" t="str">
        <f>IF(参照!A259="","",参照!A259)</f>
        <v>A0083</v>
      </c>
      <c r="AV259" s="52" t="str">
        <f>IF(参照!B259="","",参照!B259)</f>
        <v>(株)エコア</v>
      </c>
      <c r="AW259" s="52">
        <f>IF(参照!C259="","",参照!C259)</f>
        <v>5.0500000000000002E-4</v>
      </c>
      <c r="AX259" s="52" t="str">
        <f>IF(参照!D259="","",参照!D259)</f>
        <v/>
      </c>
      <c r="AY259" s="52">
        <f>IF(参照!E259="","",参照!E259)</f>
        <v>4.4900000000000002E-4</v>
      </c>
      <c r="AZ259" s="52" t="str">
        <f>IF(参照!F259="","",参照!F259)</f>
        <v>(株)エコア</v>
      </c>
      <c r="BA259" s="52" t="str">
        <f>IF(参照!G259="","",参照!G259)</f>
        <v>(株)エコア_</v>
      </c>
      <c r="BB259" s="52">
        <f t="shared" si="34"/>
        <v>0.44900000000000001</v>
      </c>
      <c r="BD259" s="52" t="str">
        <f>IF(参照!L259="","",参照!L259)</f>
        <v>京葉瓦斯(株)</v>
      </c>
    </row>
    <row r="260" spans="47:56">
      <c r="AU260" s="52" t="str">
        <f>IF(参照!A260="","",参照!A260)</f>
        <v>A0084</v>
      </c>
      <c r="AV260" s="52" t="str">
        <f>IF(参照!B260="","",参照!B260)</f>
        <v>西部瓦斯(株)</v>
      </c>
      <c r="AW260" s="52">
        <f>IF(参照!C260="","",参照!C260)</f>
        <v>4.8999999999999998E-4</v>
      </c>
      <c r="AX260" s="52" t="str">
        <f>IF(参照!D260="","",参照!D260)</f>
        <v/>
      </c>
      <c r="AY260" s="52">
        <f>IF(参照!E260="","",参照!E260)</f>
        <v>4.9399999999999997E-4</v>
      </c>
      <c r="AZ260" s="52" t="str">
        <f>IF(参照!F260="","",参照!F260)</f>
        <v>西部瓦斯(株)</v>
      </c>
      <c r="BA260" s="52" t="str">
        <f>IF(参照!G260="","",参照!G260)</f>
        <v>西部瓦斯(株)_</v>
      </c>
      <c r="BB260" s="52">
        <f t="shared" si="34"/>
        <v>0.49399999999999999</v>
      </c>
      <c r="BD260" s="52" t="str">
        <f>IF(参照!L260="","",参照!L260)</f>
        <v>京和ガス(株)</v>
      </c>
    </row>
    <row r="261" spans="47:56">
      <c r="AU261" s="52" t="str">
        <f>IF(参照!A261="","",参照!A261)</f>
        <v>A0085</v>
      </c>
      <c r="AV261" s="52" t="str">
        <f>IF(参照!B261="","",参照!B261)</f>
        <v>東邦ガス(株)</v>
      </c>
      <c r="AW261" s="52">
        <f>IF(参照!C261="","",参照!C261)</f>
        <v>4.46E-4</v>
      </c>
      <c r="AX261" s="52" t="str">
        <f>IF(参照!D261="","",参照!D261)</f>
        <v>メニューA</v>
      </c>
      <c r="AY261" s="52">
        <f>IF(参照!E261="","",参照!E261)</f>
        <v>3.2000000000000003E-4</v>
      </c>
      <c r="AZ261" s="52" t="str">
        <f>IF(参照!F261="","",参照!F261)</f>
        <v>東邦ガス(株)</v>
      </c>
      <c r="BA261" s="52" t="str">
        <f>IF(参照!G261="","",参照!G261)</f>
        <v>東邦ガス(株)_メニューA</v>
      </c>
      <c r="BB261" s="52">
        <f t="shared" ref="BB261:BB324" si="35">AY261*1000</f>
        <v>0.32</v>
      </c>
      <c r="BD261" s="52" t="str">
        <f>IF(参照!L261="","",参照!L261)</f>
        <v>ゲーテハウス(株)</v>
      </c>
    </row>
    <row r="262" spans="47:56">
      <c r="AU262" s="52" t="str">
        <f>IF(参照!A262="","",参照!A262)</f>
        <v/>
      </c>
      <c r="AV262" s="52" t="str">
        <f>IF(参照!B262="","",参照!B262)</f>
        <v/>
      </c>
      <c r="AW262" s="52" t="str">
        <f>IF(参照!C262="","",参照!C262)</f>
        <v/>
      </c>
      <c r="AX262" s="52" t="str">
        <f>IF(参照!D262="","",参照!D262)</f>
        <v>メニューB</v>
      </c>
      <c r="AY262" s="52">
        <f>IF(参照!E262="","",参照!E262)</f>
        <v>0</v>
      </c>
      <c r="AZ262" s="52" t="str">
        <f>IF(参照!F262="","",参照!F262)</f>
        <v>東邦ガス(株)</v>
      </c>
      <c r="BA262" s="52" t="str">
        <f>IF(参照!G262="","",参照!G262)</f>
        <v>東邦ガス(株)_メニューB</v>
      </c>
      <c r="BB262" s="52">
        <f t="shared" si="35"/>
        <v>0</v>
      </c>
      <c r="BD262" s="52" t="str">
        <f>IF(参照!L262="","",参照!L262)</f>
        <v>(株)ケーブルネット下関</v>
      </c>
    </row>
    <row r="263" spans="47:56">
      <c r="AU263" s="52" t="str">
        <f>IF(参照!A263="","",参照!A263)</f>
        <v/>
      </c>
      <c r="AV263" s="52" t="str">
        <f>IF(参照!B263="","",参照!B263)</f>
        <v/>
      </c>
      <c r="AW263" s="52" t="str">
        <f>IF(参照!C263="","",参照!C263)</f>
        <v/>
      </c>
      <c r="AX263" s="52" t="str">
        <f>IF(参照!D263="","",参照!D263)</f>
        <v>メニューC(残差)</v>
      </c>
      <c r="AY263" s="52">
        <f>IF(参照!E263="","",参照!E263)</f>
        <v>4.2499999999999998E-4</v>
      </c>
      <c r="AZ263" s="52" t="str">
        <f>IF(参照!F263="","",参照!F263)</f>
        <v>東邦ガス(株)</v>
      </c>
      <c r="BA263" s="52" t="str">
        <f>IF(参照!G263="","",参照!G263)</f>
        <v>東邦ガス(株)_メニューC(残差)</v>
      </c>
      <c r="BB263" s="52">
        <f t="shared" si="35"/>
        <v>0.42499999999999999</v>
      </c>
      <c r="BD263" s="52" t="str">
        <f>IF(参照!L263="","",参照!L263)</f>
        <v>気仙沼グリーンエナジー(株)</v>
      </c>
    </row>
    <row r="264" spans="47:56">
      <c r="AU264" s="52" t="str">
        <f>IF(参照!A264="","",参照!A264)</f>
        <v/>
      </c>
      <c r="AV264" s="52" t="str">
        <f>IF(参照!B264="","",参照!B264)</f>
        <v/>
      </c>
      <c r="AW264" s="52" t="str">
        <f>IF(参照!C264="","",参照!C264)</f>
        <v/>
      </c>
      <c r="AX264" s="52" t="str">
        <f>IF(参照!D264="","",参照!D264)</f>
        <v>(参考値)事業者全体</v>
      </c>
      <c r="AY264" s="52">
        <f>IF(参照!E264="","",参照!E264)</f>
        <v>4.2000000000000002E-4</v>
      </c>
      <c r="AZ264" s="52" t="str">
        <f>IF(参照!F264="","",参照!F264)</f>
        <v>東邦ガス(株)</v>
      </c>
      <c r="BA264" s="52" t="str">
        <f>IF(参照!G264="","",参照!G264)</f>
        <v>東邦ガス(株)_(参考値)事業者全体</v>
      </c>
      <c r="BB264" s="52">
        <f t="shared" si="35"/>
        <v>0.42000000000000004</v>
      </c>
      <c r="BD264" s="52" t="str">
        <f>IF(参照!L264="","",参照!L264)</f>
        <v>高知ニューエナジー(株)</v>
      </c>
    </row>
    <row r="265" spans="47:56">
      <c r="AU265" s="52" t="str">
        <f>IF(参照!A265="","",参照!A265)</f>
        <v>A0086</v>
      </c>
      <c r="AV265" s="52" t="str">
        <f>IF(参照!B265="","",参照!B265)</f>
        <v>シナネン(株)</v>
      </c>
      <c r="AW265" s="52">
        <f>IF(参照!C265="","",参照!C265)</f>
        <v>5.8500000000000002E-4</v>
      </c>
      <c r="AX265" s="52" t="str">
        <f>IF(参照!D265="","",参照!D265)</f>
        <v>メニューA</v>
      </c>
      <c r="AY265" s="52">
        <f>IF(参照!E265="","",参照!E265)</f>
        <v>0</v>
      </c>
      <c r="AZ265" s="52" t="str">
        <f>IF(参照!F265="","",参照!F265)</f>
        <v>シナネン(株)</v>
      </c>
      <c r="BA265" s="52" t="str">
        <f>IF(参照!G265="","",参照!G265)</f>
        <v>シナネン(株)_メニューA</v>
      </c>
      <c r="BB265" s="52">
        <f t="shared" si="35"/>
        <v>0</v>
      </c>
      <c r="BD265" s="52" t="str">
        <f>IF(参照!L265="","",参照!L265)</f>
        <v>合同会社Ｐｅａｋ８</v>
      </c>
    </row>
    <row r="266" spans="47:56">
      <c r="AU266" s="52" t="str">
        <f>IF(参照!A266="","",参照!A266)</f>
        <v/>
      </c>
      <c r="AV266" s="52" t="str">
        <f>IF(参照!B266="","",参照!B266)</f>
        <v/>
      </c>
      <c r="AW266" s="52" t="str">
        <f>IF(参照!C266="","",参照!C266)</f>
        <v/>
      </c>
      <c r="AX266" s="52" t="str">
        <f>IF(参照!D266="","",参照!D266)</f>
        <v>メニューB</v>
      </c>
      <c r="AY266" s="52">
        <f>IF(参照!E266="","",参照!E266)</f>
        <v>2.9E-4</v>
      </c>
      <c r="AZ266" s="52" t="str">
        <f>IF(参照!F266="","",参照!F266)</f>
        <v>シナネン(株)</v>
      </c>
      <c r="BA266" s="52" t="str">
        <f>IF(参照!G266="","",参照!G266)</f>
        <v>シナネン(株)_メニューB</v>
      </c>
      <c r="BB266" s="52">
        <f t="shared" si="35"/>
        <v>0.28999999999999998</v>
      </c>
      <c r="BD266" s="52" t="str">
        <f>IF(参照!L266="","",参照!L266)</f>
        <v>神戸電力(株)</v>
      </c>
    </row>
    <row r="267" spans="47:56">
      <c r="AU267" s="52" t="str">
        <f>IF(参照!A267="","",参照!A267)</f>
        <v/>
      </c>
      <c r="AV267" s="52" t="str">
        <f>IF(参照!B267="","",参照!B267)</f>
        <v/>
      </c>
      <c r="AW267" s="52" t="str">
        <f>IF(参照!C267="","",参照!C267)</f>
        <v/>
      </c>
      <c r="AX267" s="52" t="str">
        <f>IF(参照!D267="","",参照!D267)</f>
        <v>メニューC</v>
      </c>
      <c r="AY267" s="52">
        <f>IF(参照!E267="","",参照!E267)</f>
        <v>3.8999999999999999E-4</v>
      </c>
      <c r="AZ267" s="52" t="str">
        <f>IF(参照!F267="","",参照!F267)</f>
        <v>シナネン(株)</v>
      </c>
      <c r="BA267" s="52" t="str">
        <f>IF(参照!G267="","",参照!G267)</f>
        <v>シナネン(株)_メニューC</v>
      </c>
      <c r="BB267" s="52">
        <f t="shared" si="35"/>
        <v>0.39</v>
      </c>
      <c r="BD267" s="52" t="str">
        <f>IF(参照!L267="","",参照!L267)</f>
        <v>(株)コープでんき東北</v>
      </c>
    </row>
    <row r="268" spans="47:56">
      <c r="AU268" s="52" t="str">
        <f>IF(参照!A268="","",参照!A268)</f>
        <v/>
      </c>
      <c r="AV268" s="52" t="str">
        <f>IF(参照!B268="","",参照!B268)</f>
        <v/>
      </c>
      <c r="AW268" s="52" t="str">
        <f>IF(参照!C268="","",参照!C268)</f>
        <v/>
      </c>
      <c r="AX268" s="52" t="str">
        <f>IF(参照!D268="","",参照!D268)</f>
        <v>メニューD</v>
      </c>
      <c r="AY268" s="52">
        <f>IF(参照!E268="","",参照!E268)</f>
        <v>4.8999999999999998E-4</v>
      </c>
      <c r="AZ268" s="52" t="str">
        <f>IF(参照!F268="","",参照!F268)</f>
        <v>シナネン(株)</v>
      </c>
      <c r="BA268" s="52" t="str">
        <f>IF(参照!G268="","",参照!G268)</f>
        <v>シナネン(株)_メニューD</v>
      </c>
      <c r="BB268" s="52">
        <f t="shared" si="35"/>
        <v>0.49</v>
      </c>
      <c r="BD268" s="52" t="str">
        <f>IF(参照!L268="","",参照!L268)</f>
        <v>コープ電力(株)</v>
      </c>
    </row>
    <row r="269" spans="47:56">
      <c r="AU269" s="52" t="str">
        <f>IF(参照!A269="","",参照!A269)</f>
        <v/>
      </c>
      <c r="AV269" s="52" t="str">
        <f>IF(参照!B269="","",参照!B269)</f>
        <v/>
      </c>
      <c r="AW269" s="52" t="str">
        <f>IF(参照!C269="","",参照!C269)</f>
        <v/>
      </c>
      <c r="AX269" s="52" t="str">
        <f>IF(参照!D269="","",参照!D269)</f>
        <v>メニューE</v>
      </c>
      <c r="AY269" s="52">
        <f>IF(参照!E269="","",参照!E269)</f>
        <v>2.72E-4</v>
      </c>
      <c r="AZ269" s="52" t="str">
        <f>IF(参照!F269="","",参照!F269)</f>
        <v>シナネン(株)</v>
      </c>
      <c r="BA269" s="52" t="str">
        <f>IF(参照!G269="","",参照!G269)</f>
        <v>シナネン(株)_メニューE</v>
      </c>
      <c r="BB269" s="52">
        <f t="shared" si="35"/>
        <v>0.27200000000000002</v>
      </c>
      <c r="BD269" s="52" t="str">
        <f>IF(参照!L269="","",参照!L269)</f>
        <v>国際航業(株)</v>
      </c>
    </row>
    <row r="270" spans="47:56">
      <c r="AU270" s="52" t="str">
        <f>IF(参照!A270="","",参照!A270)</f>
        <v/>
      </c>
      <c r="AV270" s="52" t="str">
        <f>IF(参照!B270="","",参照!B270)</f>
        <v/>
      </c>
      <c r="AW270" s="52" t="str">
        <f>IF(参照!C270="","",参照!C270)</f>
        <v/>
      </c>
      <c r="AX270" s="52" t="str">
        <f>IF(参照!D270="","",参照!D270)</f>
        <v>メニューF</v>
      </c>
      <c r="AY270" s="52">
        <f>IF(参照!E270="","",参照!E270)</f>
        <v>3.6099999999999999E-4</v>
      </c>
      <c r="AZ270" s="52" t="str">
        <f>IF(参照!F270="","",参照!F270)</f>
        <v>シナネン(株)</v>
      </c>
      <c r="BA270" s="52" t="str">
        <f>IF(参照!G270="","",参照!G270)</f>
        <v>シナネン(株)_メニューF</v>
      </c>
      <c r="BB270" s="52">
        <f t="shared" si="35"/>
        <v>0.36099999999999999</v>
      </c>
      <c r="BD270" s="52" t="str">
        <f>IF(参照!L270="","",参照!L270)</f>
        <v>小島電機工業(株)</v>
      </c>
    </row>
    <row r="271" spans="47:56">
      <c r="AU271" s="52" t="str">
        <f>IF(参照!A271="","",参照!A271)</f>
        <v/>
      </c>
      <c r="AV271" s="52" t="str">
        <f>IF(参照!B271="","",参照!B271)</f>
        <v/>
      </c>
      <c r="AW271" s="52" t="str">
        <f>IF(参照!C271="","",参照!C271)</f>
        <v/>
      </c>
      <c r="AX271" s="52" t="str">
        <f>IF(参照!D271="","",参照!D271)</f>
        <v>メニューG(残差)</v>
      </c>
      <c r="AY271" s="52">
        <f>IF(参照!E271="","",参照!E271)</f>
        <v>6.1200000000000002E-4</v>
      </c>
      <c r="AZ271" s="52" t="str">
        <f>IF(参照!F271="","",参照!F271)</f>
        <v>シナネン(株)</v>
      </c>
      <c r="BA271" s="52" t="str">
        <f>IF(参照!G271="","",参照!G271)</f>
        <v>シナネン(株)_メニューG(残差)</v>
      </c>
      <c r="BB271" s="52">
        <f t="shared" si="35"/>
        <v>0.61199999999999999</v>
      </c>
      <c r="BD271" s="52" t="str">
        <f>IF(参照!L271="","",参照!L271)</f>
        <v>御所野縄文電力(株)</v>
      </c>
    </row>
    <row r="272" spans="47:56">
      <c r="AU272" s="52" t="str">
        <f>IF(参照!A272="","",参照!A272)</f>
        <v/>
      </c>
      <c r="AV272" s="52" t="str">
        <f>IF(参照!B272="","",参照!B272)</f>
        <v/>
      </c>
      <c r="AW272" s="52" t="str">
        <f>IF(参照!C272="","",参照!C272)</f>
        <v/>
      </c>
      <c r="AX272" s="52" t="str">
        <f>IF(参照!D272="","",参照!D272)</f>
        <v>(参考値)事業者全体</v>
      </c>
      <c r="AY272" s="52">
        <f>IF(参照!E272="","",参照!E272)</f>
        <v>5.2400000000000005E-4</v>
      </c>
      <c r="AZ272" s="52" t="str">
        <f>IF(参照!F272="","",参照!F272)</f>
        <v>シナネン(株)</v>
      </c>
      <c r="BA272" s="52" t="str">
        <f>IF(参照!G272="","",参照!G272)</f>
        <v>シナネン(株)_(参考値)事業者全体</v>
      </c>
      <c r="BB272" s="52">
        <f t="shared" si="35"/>
        <v>0.52400000000000002</v>
      </c>
      <c r="BD272" s="52" t="str">
        <f>IF(参照!L272="","",参照!L272)</f>
        <v>コスモエネルギーソリューションズ(株)</v>
      </c>
    </row>
    <row r="273" spans="47:56">
      <c r="AU273" s="52" t="str">
        <f>IF(参照!A273="","",参照!A273)</f>
        <v>A0087</v>
      </c>
      <c r="AV273" s="52" t="str">
        <f>IF(参照!B273="","",参照!B273)</f>
        <v>(株)シナジアパワー</v>
      </c>
      <c r="AW273" s="52">
        <f>IF(参照!C273="","",参照!C273)</f>
        <v>4.4799999999999999E-4</v>
      </c>
      <c r="AX273" s="52" t="str">
        <f>IF(参照!D273="","",参照!D273)</f>
        <v>メニューA</v>
      </c>
      <c r="AY273" s="52">
        <f>IF(参照!E273="","",参照!E273)</f>
        <v>0</v>
      </c>
      <c r="AZ273" s="52" t="str">
        <f>IF(参照!F273="","",参照!F273)</f>
        <v>(株)シナジアパワー</v>
      </c>
      <c r="BA273" s="52" t="str">
        <f>IF(参照!G273="","",参照!G273)</f>
        <v>(株)シナジアパワー_メニューA</v>
      </c>
      <c r="BB273" s="52">
        <f t="shared" si="35"/>
        <v>0</v>
      </c>
      <c r="BD273" s="52" t="str">
        <f>IF(参照!L273="","",参照!L273)</f>
        <v>五島市民電力(株)</v>
      </c>
    </row>
    <row r="274" spans="47:56">
      <c r="AU274" s="52" t="str">
        <f>IF(参照!A274="","",参照!A274)</f>
        <v/>
      </c>
      <c r="AV274" s="52" t="str">
        <f>IF(参照!B274="","",参照!B274)</f>
        <v/>
      </c>
      <c r="AW274" s="52" t="str">
        <f>IF(参照!C274="","",参照!C274)</f>
        <v/>
      </c>
      <c r="AX274" s="52" t="str">
        <f>IF(参照!D274="","",参照!D274)</f>
        <v>メニューB</v>
      </c>
      <c r="AY274" s="52">
        <f>IF(参照!E274="","",参照!E274)</f>
        <v>3.48E-4</v>
      </c>
      <c r="AZ274" s="52" t="str">
        <f>IF(参照!F274="","",参照!F274)</f>
        <v>(株)シナジアパワー</v>
      </c>
      <c r="BA274" s="52" t="str">
        <f>IF(参照!G274="","",参照!G274)</f>
        <v>(株)シナジアパワー_メニューB</v>
      </c>
      <c r="BB274" s="52">
        <f t="shared" si="35"/>
        <v>0.34799999999999998</v>
      </c>
      <c r="BD274" s="52" t="str">
        <f>IF(参照!L274="","",参照!L274)</f>
        <v>こなんウルトラパワー(株)</v>
      </c>
    </row>
    <row r="275" spans="47:56">
      <c r="AU275" s="52" t="str">
        <f>IF(参照!A275="","",参照!A275)</f>
        <v/>
      </c>
      <c r="AV275" s="52" t="str">
        <f>IF(参照!B275="","",参照!B275)</f>
        <v/>
      </c>
      <c r="AW275" s="52" t="str">
        <f>IF(参照!C275="","",参照!C275)</f>
        <v/>
      </c>
      <c r="AX275" s="52" t="str">
        <f>IF(参照!D275="","",参照!D275)</f>
        <v>メニューC</v>
      </c>
      <c r="AY275" s="52">
        <f>IF(参照!E275="","",参照!E275)</f>
        <v>3.39E-4</v>
      </c>
      <c r="AZ275" s="52" t="str">
        <f>IF(参照!F275="","",参照!F275)</f>
        <v>(株)シナジアパワー</v>
      </c>
      <c r="BA275" s="52" t="str">
        <f>IF(参照!G275="","",参照!G275)</f>
        <v>(株)シナジアパワー_メニューC</v>
      </c>
      <c r="BB275" s="52">
        <f t="shared" si="35"/>
        <v>0.33900000000000002</v>
      </c>
      <c r="BD275" s="52" t="str">
        <f>IF(参照!L275="","",参照!L275)</f>
        <v>(株)コノミヤホールディングス</v>
      </c>
    </row>
    <row r="276" spans="47:56">
      <c r="AU276" s="52" t="str">
        <f>IF(参照!A276="","",参照!A276)</f>
        <v/>
      </c>
      <c r="AV276" s="52" t="str">
        <f>IF(参照!B276="","",参照!B276)</f>
        <v/>
      </c>
      <c r="AW276" s="52" t="str">
        <f>IF(参照!C276="","",参照!C276)</f>
        <v/>
      </c>
      <c r="AX276" s="52" t="str">
        <f>IF(参照!D276="","",参照!D276)</f>
        <v>メニューD</v>
      </c>
      <c r="AY276" s="52">
        <f>IF(参照!E276="","",参照!E276)</f>
        <v>3.6499999999999998E-4</v>
      </c>
      <c r="AZ276" s="52" t="str">
        <f>IF(参照!F276="","",参照!F276)</f>
        <v>(株)シナジアパワー</v>
      </c>
      <c r="BA276" s="52" t="str">
        <f>IF(参照!G276="","",参照!G276)</f>
        <v>(株)シナジアパワー_メニューD</v>
      </c>
      <c r="BB276" s="52">
        <f t="shared" si="35"/>
        <v>0.36499999999999999</v>
      </c>
      <c r="BD276" s="52" t="str">
        <f>IF(参照!L276="","",参照!L276)</f>
        <v>(株)コンシェルジュ</v>
      </c>
    </row>
    <row r="277" spans="47:56">
      <c r="AU277" s="52" t="str">
        <f>IF(参照!A277="","",参照!A277)</f>
        <v/>
      </c>
      <c r="AV277" s="52" t="str">
        <f>IF(参照!B277="","",参照!B277)</f>
        <v/>
      </c>
      <c r="AW277" s="52" t="str">
        <f>IF(参照!C277="","",参照!C277)</f>
        <v/>
      </c>
      <c r="AX277" s="52" t="str">
        <f>IF(参照!D277="","",参照!D277)</f>
        <v>メニューE</v>
      </c>
      <c r="AY277" s="52">
        <f>IF(参照!E277="","",参照!E277)</f>
        <v>3.6600000000000001E-4</v>
      </c>
      <c r="AZ277" s="52" t="str">
        <f>IF(参照!F277="","",参照!F277)</f>
        <v>(株)シナジアパワー</v>
      </c>
      <c r="BA277" s="52" t="str">
        <f>IF(参照!G277="","",参照!G277)</f>
        <v>(株)シナジアパワー_メニューE</v>
      </c>
      <c r="BB277" s="52">
        <f t="shared" si="35"/>
        <v>0.36599999999999999</v>
      </c>
      <c r="BD277" s="52" t="str">
        <f>IF(参照!L277="","",参照!L277)</f>
        <v>サーラｅエナジー(株)</v>
      </c>
    </row>
    <row r="278" spans="47:56">
      <c r="AU278" s="52" t="str">
        <f>IF(参照!A278="","",参照!A278)</f>
        <v/>
      </c>
      <c r="AV278" s="52" t="str">
        <f>IF(参照!B278="","",参照!B278)</f>
        <v/>
      </c>
      <c r="AW278" s="52" t="str">
        <f>IF(参照!C278="","",参照!C278)</f>
        <v/>
      </c>
      <c r="AX278" s="52" t="str">
        <f>IF(参照!D278="","",参照!D278)</f>
        <v>メニューF</v>
      </c>
      <c r="AY278" s="52">
        <f>IF(参照!E278="","",参照!E278)</f>
        <v>3.6899999999999997E-4</v>
      </c>
      <c r="AZ278" s="52" t="str">
        <f>IF(参照!F278="","",参照!F278)</f>
        <v>(株)シナジアパワー</v>
      </c>
      <c r="BA278" s="52" t="str">
        <f>IF(参照!G278="","",参照!G278)</f>
        <v>(株)シナジアパワー_メニューF</v>
      </c>
      <c r="BB278" s="52">
        <f t="shared" si="35"/>
        <v>0.36899999999999999</v>
      </c>
      <c r="BD278" s="52" t="str">
        <f>IF(参照!L278="","",参照!L278)</f>
        <v>(株)再エネ思考電力</v>
      </c>
    </row>
    <row r="279" spans="47:56">
      <c r="AU279" s="52" t="str">
        <f>IF(参照!A279="","",参照!A279)</f>
        <v/>
      </c>
      <c r="AV279" s="52" t="str">
        <f>IF(参照!B279="","",参照!B279)</f>
        <v/>
      </c>
      <c r="AW279" s="52" t="str">
        <f>IF(参照!C279="","",参照!C279)</f>
        <v/>
      </c>
      <c r="AX279" s="52" t="str">
        <f>IF(参照!D279="","",参照!D279)</f>
        <v>メニューG</v>
      </c>
      <c r="AY279" s="52">
        <f>IF(参照!E279="","",参照!E279)</f>
        <v>3.8000000000000002E-4</v>
      </c>
      <c r="AZ279" s="52" t="str">
        <f>IF(参照!F279="","",参照!F279)</f>
        <v>(株)シナジアパワー</v>
      </c>
      <c r="BA279" s="52" t="str">
        <f>IF(参照!G279="","",参照!G279)</f>
        <v>(株)シナジアパワー_メニューG</v>
      </c>
      <c r="BB279" s="52">
        <f t="shared" si="35"/>
        <v>0.38</v>
      </c>
      <c r="BD279" s="52" t="str">
        <f>IF(参照!L279="","",参照!L279)</f>
        <v>埼玉ガス(株)</v>
      </c>
    </row>
    <row r="280" spans="47:56">
      <c r="AU280" s="52" t="str">
        <f>IF(参照!A280="","",参照!A280)</f>
        <v/>
      </c>
      <c r="AV280" s="52" t="str">
        <f>IF(参照!B280="","",参照!B280)</f>
        <v/>
      </c>
      <c r="AW280" s="52" t="str">
        <f>IF(参照!C280="","",参照!C280)</f>
        <v/>
      </c>
      <c r="AX280" s="52" t="str">
        <f>IF(参照!D280="","",参照!D280)</f>
        <v>メニューH</v>
      </c>
      <c r="AY280" s="52">
        <f>IF(参照!E280="","",参照!E280)</f>
        <v>1.7899999999999999E-4</v>
      </c>
      <c r="AZ280" s="52" t="str">
        <f>IF(参照!F280="","",参照!F280)</f>
        <v>(株)シナジアパワー</v>
      </c>
      <c r="BA280" s="52" t="str">
        <f>IF(参照!G280="","",参照!G280)</f>
        <v>(株)シナジアパワー_メニューH</v>
      </c>
      <c r="BB280" s="52">
        <f t="shared" si="35"/>
        <v>0.17899999999999999</v>
      </c>
      <c r="BD280" s="52" t="str">
        <f>IF(参照!L280="","",参照!L280)</f>
        <v>(株)彩の国でんき</v>
      </c>
    </row>
    <row r="281" spans="47:56">
      <c r="AU281" s="52" t="str">
        <f>IF(参照!A281="","",参照!A281)</f>
        <v/>
      </c>
      <c r="AV281" s="52" t="str">
        <f>IF(参照!B281="","",参照!B281)</f>
        <v/>
      </c>
      <c r="AW281" s="52" t="str">
        <f>IF(参照!C281="","",参照!C281)</f>
        <v/>
      </c>
      <c r="AX281" s="52" t="str">
        <f>IF(参照!D281="","",参照!D281)</f>
        <v>メニューI(残差)</v>
      </c>
      <c r="AY281" s="52">
        <f>IF(参照!E281="","",参照!E281)</f>
        <v>4.0899999999999997E-4</v>
      </c>
      <c r="AZ281" s="52" t="str">
        <f>IF(参照!F281="","",参照!F281)</f>
        <v>(株)シナジアパワー</v>
      </c>
      <c r="BA281" s="52" t="str">
        <f>IF(参照!G281="","",参照!G281)</f>
        <v>(株)シナジアパワー_メニューI(残差)</v>
      </c>
      <c r="BB281" s="52">
        <f t="shared" si="35"/>
        <v>0.40899999999999997</v>
      </c>
      <c r="BD281" s="52" t="str">
        <f>IF(参照!L281="","",参照!L281)</f>
        <v>西部瓦斯(株)</v>
      </c>
    </row>
    <row r="282" spans="47:56">
      <c r="AU282" s="52" t="str">
        <f>IF(参照!A282="","",参照!A282)</f>
        <v/>
      </c>
      <c r="AV282" s="52" t="str">
        <f>IF(参照!B282="","",参照!B282)</f>
        <v/>
      </c>
      <c r="AW282" s="52" t="str">
        <f>IF(参照!C282="","",参照!C282)</f>
        <v/>
      </c>
      <c r="AX282" s="52" t="str">
        <f>IF(参照!D282="","",参照!D282)</f>
        <v>(参考値)事業者全体</v>
      </c>
      <c r="AY282" s="52">
        <f>IF(参照!E282="","",参照!E282)</f>
        <v>3.86E-4</v>
      </c>
      <c r="AZ282" s="52" t="str">
        <f>IF(参照!F282="","",参照!F282)</f>
        <v>(株)シナジアパワー</v>
      </c>
      <c r="BA282" s="52" t="str">
        <f>IF(参照!G282="","",参照!G282)</f>
        <v>(株)シナジアパワー_(参考値)事業者全体</v>
      </c>
      <c r="BB282" s="52">
        <f t="shared" si="35"/>
        <v>0.38600000000000001</v>
      </c>
      <c r="BD282" s="52" t="str">
        <f>IF(参照!L282="","",参照!L282)</f>
        <v>(株)サイホープロパティーズ</v>
      </c>
    </row>
    <row r="283" spans="47:56">
      <c r="AU283" s="52" t="str">
        <f>IF(参照!A283="","",参照!A283)</f>
        <v>A0088</v>
      </c>
      <c r="AV283" s="52" t="str">
        <f>IF(参照!B283="","",参照!B283)</f>
        <v>カワサキグリーンエナジー(株)</v>
      </c>
      <c r="AW283" s="52">
        <f>IF(参照!C283="","",参照!C283)</f>
        <v>4.5600000000000003E-4</v>
      </c>
      <c r="AX283" s="52" t="str">
        <f>IF(参照!D283="","",参照!D283)</f>
        <v>メニューA</v>
      </c>
      <c r="AY283" s="52">
        <f>IF(参照!E283="","",参照!E283)</f>
        <v>0</v>
      </c>
      <c r="AZ283" s="52" t="str">
        <f>IF(参照!F283="","",参照!F283)</f>
        <v>カワサキグリーンエナジー(株)</v>
      </c>
      <c r="BA283" s="52" t="str">
        <f>IF(参照!G283="","",参照!G283)</f>
        <v>カワサキグリーンエナジー(株)_メニューA</v>
      </c>
      <c r="BB283" s="52">
        <f t="shared" si="35"/>
        <v>0</v>
      </c>
      <c r="BD283" s="52" t="str">
        <f>IF(参照!L283="","",参照!L283)</f>
        <v>酒田天然瓦斯(株)</v>
      </c>
    </row>
    <row r="284" spans="47:56">
      <c r="AU284" s="52" t="str">
        <f>IF(参照!A284="","",参照!A284)</f>
        <v/>
      </c>
      <c r="AV284" s="52" t="str">
        <f>IF(参照!B284="","",参照!B284)</f>
        <v/>
      </c>
      <c r="AW284" s="52" t="str">
        <f>IF(参照!C284="","",参照!C284)</f>
        <v/>
      </c>
      <c r="AX284" s="52" t="str">
        <f>IF(参照!D284="","",参照!D284)</f>
        <v>メニューB</v>
      </c>
      <c r="AY284" s="52">
        <f>IF(参照!E284="","",参照!E284)</f>
        <v>2.9999999999999997E-4</v>
      </c>
      <c r="AZ284" s="52" t="str">
        <f>IF(参照!F284="","",参照!F284)</f>
        <v>カワサキグリーンエナジー(株)</v>
      </c>
      <c r="BA284" s="52" t="str">
        <f>IF(参照!G284="","",参照!G284)</f>
        <v>カワサキグリーンエナジー(株)_メニューB</v>
      </c>
      <c r="BB284" s="52">
        <f t="shared" si="35"/>
        <v>0.3</v>
      </c>
      <c r="BD284" s="52" t="str">
        <f>IF(参照!L284="","",参照!L284)</f>
        <v>坂戸ガス(株)</v>
      </c>
    </row>
    <row r="285" spans="47:56">
      <c r="AU285" s="52" t="str">
        <f>IF(参照!A285="","",参照!A285)</f>
        <v/>
      </c>
      <c r="AV285" s="52" t="str">
        <f>IF(参照!B285="","",参照!B285)</f>
        <v/>
      </c>
      <c r="AW285" s="52" t="str">
        <f>IF(参照!C285="","",参照!C285)</f>
        <v/>
      </c>
      <c r="AX285" s="52" t="str">
        <f>IF(参照!D285="","",参照!D285)</f>
        <v>メニューC</v>
      </c>
      <c r="AY285" s="52">
        <f>IF(参照!E285="","",参照!E285)</f>
        <v>4.4299999999999998E-4</v>
      </c>
      <c r="AZ285" s="52" t="str">
        <f>IF(参照!F285="","",参照!F285)</f>
        <v>カワサキグリーンエナジー(株)</v>
      </c>
      <c r="BA285" s="52" t="str">
        <f>IF(参照!G285="","",参照!G285)</f>
        <v>カワサキグリーンエナジー(株)_メニューC</v>
      </c>
      <c r="BB285" s="52">
        <f t="shared" si="35"/>
        <v>0.443</v>
      </c>
      <c r="BD285" s="52" t="str">
        <f>IF(参照!L285="","",参照!L285)</f>
        <v>(株)さくら新電力</v>
      </c>
    </row>
    <row r="286" spans="47:56">
      <c r="AU286" s="52" t="str">
        <f>IF(参照!A286="","",参照!A286)</f>
        <v/>
      </c>
      <c r="AV286" s="52" t="str">
        <f>IF(参照!B286="","",参照!B286)</f>
        <v/>
      </c>
      <c r="AW286" s="52" t="str">
        <f>IF(参照!C286="","",参照!C286)</f>
        <v/>
      </c>
      <c r="AX286" s="52" t="str">
        <f>IF(参照!D286="","",参照!D286)</f>
        <v>メニューD(残差)</v>
      </c>
      <c r="AY286" s="52">
        <f>IF(参照!E286="","",参照!E286)</f>
        <v>4.4700000000000002E-4</v>
      </c>
      <c r="AZ286" s="52" t="str">
        <f>IF(参照!F286="","",参照!F286)</f>
        <v>カワサキグリーンエナジー(株)</v>
      </c>
      <c r="BA286" s="52" t="str">
        <f>IF(参照!G286="","",参照!G286)</f>
        <v>カワサキグリーンエナジー(株)_メニューD(残差)</v>
      </c>
      <c r="BB286" s="52">
        <f t="shared" si="35"/>
        <v>0.44700000000000001</v>
      </c>
      <c r="BD286" s="52" t="str">
        <f>IF(参照!L286="","",参照!L286)</f>
        <v>里山パワーワークス(株)</v>
      </c>
    </row>
    <row r="287" spans="47:56">
      <c r="AU287" s="52" t="str">
        <f>IF(参照!A287="","",参照!A287)</f>
        <v/>
      </c>
      <c r="AV287" s="52" t="str">
        <f>IF(参照!B287="","",参照!B287)</f>
        <v/>
      </c>
      <c r="AW287" s="52" t="str">
        <f>IF(参照!C287="","",参照!C287)</f>
        <v/>
      </c>
      <c r="AX287" s="52" t="str">
        <f>IF(参照!D287="","",参照!D287)</f>
        <v>(参考値)事業者全体</v>
      </c>
      <c r="AY287" s="52">
        <f>IF(参照!E287="","",参照!E287)</f>
        <v>5.2800000000000004E-4</v>
      </c>
      <c r="AZ287" s="52" t="str">
        <f>IF(参照!F287="","",参照!F287)</f>
        <v>カワサキグリーンエナジー(株)</v>
      </c>
      <c r="BA287" s="52" t="str">
        <f>IF(参照!G287="","",参照!G287)</f>
        <v>カワサキグリーンエナジー(株)_(参考値)事業者全体</v>
      </c>
      <c r="BB287" s="52">
        <f t="shared" si="35"/>
        <v>0.52800000000000002</v>
      </c>
      <c r="BD287" s="52" t="str">
        <f>IF(参照!L287="","",参照!L287)</f>
        <v>(株)サニックス</v>
      </c>
    </row>
    <row r="288" spans="47:56">
      <c r="AU288" s="52" t="str">
        <f>IF(参照!A288="","",参照!A288)</f>
        <v>A0089</v>
      </c>
      <c r="AV288" s="52" t="str">
        <f>IF(参照!B288="","",参照!B288)</f>
        <v>大一ガス(株)</v>
      </c>
      <c r="AW288" s="52">
        <f>IF(参照!C288="","",参照!C288)</f>
        <v>4.8899999999999996E-4</v>
      </c>
      <c r="AX288" s="52" t="str">
        <f>IF(参照!D288="","",参照!D288)</f>
        <v/>
      </c>
      <c r="AY288" s="52">
        <f>IF(参照!E288="","",参照!E288)</f>
        <v>5.3399999999999997E-4</v>
      </c>
      <c r="AZ288" s="52" t="str">
        <f>IF(参照!F288="","",参照!F288)</f>
        <v>大一ガス(株)</v>
      </c>
      <c r="BA288" s="52" t="str">
        <f>IF(参照!G288="","",参照!G288)</f>
        <v>大一ガス(株)_</v>
      </c>
      <c r="BB288" s="52">
        <f t="shared" si="35"/>
        <v>0.53399999999999992</v>
      </c>
      <c r="BD288" s="52" t="str">
        <f>IF(参照!L288="","",参照!L288)</f>
        <v>佐野瓦斯(株)</v>
      </c>
    </row>
    <row r="289" spans="47:56">
      <c r="AU289" s="52" t="str">
        <f>IF(参照!A289="","",参照!A289)</f>
        <v>A0090</v>
      </c>
      <c r="AV289" s="52" t="str">
        <f>IF(参照!B289="","",参照!B289)</f>
        <v>(株)リミックスポイント</v>
      </c>
      <c r="AW289" s="52">
        <f>IF(参照!C289="","",参照!C289)</f>
        <v>4.35E-4</v>
      </c>
      <c r="AX289" s="52" t="str">
        <f>IF(参照!D289="","",参照!D289)</f>
        <v>メニューA</v>
      </c>
      <c r="AY289" s="52">
        <f>IF(参照!E289="","",参照!E289)</f>
        <v>0</v>
      </c>
      <c r="AZ289" s="52" t="str">
        <f>IF(参照!F289="","",参照!F289)</f>
        <v>(株)リミックスポイント</v>
      </c>
      <c r="BA289" s="52" t="str">
        <f>IF(参照!G289="","",参照!G289)</f>
        <v>(株)リミックスポイント_メニューA</v>
      </c>
      <c r="BB289" s="52">
        <f t="shared" si="35"/>
        <v>0</v>
      </c>
      <c r="BD289" s="52" t="str">
        <f>IF(参照!L289="","",参照!L289)</f>
        <v>サミットエナジー(株)</v>
      </c>
    </row>
    <row r="290" spans="47:56">
      <c r="AU290" s="52" t="str">
        <f>IF(参照!A290="","",参照!A290)</f>
        <v/>
      </c>
      <c r="AV290" s="52" t="str">
        <f>IF(参照!B290="","",参照!B290)</f>
        <v/>
      </c>
      <c r="AW290" s="52" t="str">
        <f>IF(参照!C290="","",参照!C290)</f>
        <v/>
      </c>
      <c r="AX290" s="52" t="str">
        <f>IF(参照!D290="","",参照!D290)</f>
        <v>メニューB(残差)</v>
      </c>
      <c r="AY290" s="52">
        <f>IF(参照!E290="","",参照!E290)</f>
        <v>4.3899999999999999E-4</v>
      </c>
      <c r="AZ290" s="52" t="str">
        <f>IF(参照!F290="","",参照!F290)</f>
        <v>(株)リミックスポイント</v>
      </c>
      <c r="BA290" s="52" t="str">
        <f>IF(参照!G290="","",参照!G290)</f>
        <v>(株)リミックスポイント_メニューB(残差)</v>
      </c>
      <c r="BB290" s="52">
        <f t="shared" si="35"/>
        <v>0.439</v>
      </c>
      <c r="BD290" s="52" t="str">
        <f>IF(参照!L290="","",参照!L290)</f>
        <v>三愛オブリ(株)(旧：三愛石油(株))</v>
      </c>
    </row>
    <row r="291" spans="47:56">
      <c r="AU291" s="52" t="str">
        <f>IF(参照!A291="","",参照!A291)</f>
        <v/>
      </c>
      <c r="AV291" s="52" t="str">
        <f>IF(参照!B291="","",参照!B291)</f>
        <v/>
      </c>
      <c r="AW291" s="52" t="str">
        <f>IF(参照!C291="","",参照!C291)</f>
        <v/>
      </c>
      <c r="AX291" s="52" t="str">
        <f>IF(参照!D291="","",参照!D291)</f>
        <v>(参考値)事業者全体</v>
      </c>
      <c r="AY291" s="52">
        <f>IF(参照!E291="","",参照!E291)</f>
        <v>4.8500000000000003E-4</v>
      </c>
      <c r="AZ291" s="52" t="str">
        <f>IF(参照!F291="","",参照!F291)</f>
        <v>(株)リミックスポイント</v>
      </c>
      <c r="BA291" s="52" t="str">
        <f>IF(参照!G291="","",参照!G291)</f>
        <v>(株)リミックスポイント_(参考値)事業者全体</v>
      </c>
      <c r="BB291" s="52">
        <f t="shared" si="35"/>
        <v>0.48500000000000004</v>
      </c>
      <c r="BD291" s="52" t="str">
        <f>IF(参照!L291="","",参照!L291)</f>
        <v>山陰エレキ・アライアンス(株)</v>
      </c>
    </row>
    <row r="292" spans="47:56">
      <c r="AU292" s="52" t="str">
        <f>IF(参照!A292="","",参照!A292)</f>
        <v>A0091</v>
      </c>
      <c r="AV292" s="52" t="str">
        <f>IF(参照!B292="","",参照!B292)</f>
        <v>大阪いずみ市民生活協同組合</v>
      </c>
      <c r="AW292" s="52">
        <f>IF(参照!C292="","",参照!C292)</f>
        <v>3.7800000000000003E-4</v>
      </c>
      <c r="AX292" s="52" t="str">
        <f>IF(参照!D292="","",参照!D292)</f>
        <v>メニューA</v>
      </c>
      <c r="AY292" s="52">
        <f>IF(参照!E292="","",参照!E292)</f>
        <v>0</v>
      </c>
      <c r="AZ292" s="52" t="str">
        <f>IF(参照!F292="","",参照!F292)</f>
        <v>大阪いずみ市民生活協同組合</v>
      </c>
      <c r="BA292" s="52" t="str">
        <f>IF(参照!G292="","",参照!G292)</f>
        <v>大阪いずみ市民生活協同組合_メニューA</v>
      </c>
      <c r="BB292" s="52">
        <f t="shared" si="35"/>
        <v>0</v>
      </c>
      <c r="BD292" s="52" t="str">
        <f>IF(参照!L292="","",参照!L292)</f>
        <v>山陰酸素工業(株)</v>
      </c>
    </row>
    <row r="293" spans="47:56">
      <c r="AU293" s="52" t="str">
        <f>IF(参照!A293="","",参照!A293)</f>
        <v/>
      </c>
      <c r="AV293" s="52" t="str">
        <f>IF(参照!B293="","",参照!B293)</f>
        <v/>
      </c>
      <c r="AW293" s="52" t="str">
        <f>IF(参照!C293="","",参照!C293)</f>
        <v/>
      </c>
      <c r="AX293" s="52" t="str">
        <f>IF(参照!D293="","",参照!D293)</f>
        <v>メニューB(残差)</v>
      </c>
      <c r="AY293" s="52">
        <f>IF(参照!E293="","",参照!E293)</f>
        <v>3.2299999999999999E-4</v>
      </c>
      <c r="AZ293" s="52" t="str">
        <f>IF(参照!F293="","",参照!F293)</f>
        <v>大阪いずみ市民生活協同組合</v>
      </c>
      <c r="BA293" s="52" t="str">
        <f>IF(参照!G293="","",参照!G293)</f>
        <v>大阪いずみ市民生活協同組合_メニューB(残差)</v>
      </c>
      <c r="BB293" s="52">
        <f t="shared" si="35"/>
        <v>0.32300000000000001</v>
      </c>
      <c r="BD293" s="52" t="str">
        <f>IF(参照!L293="","",参照!L293)</f>
        <v>(株)三郷ひまわりエナジー</v>
      </c>
    </row>
    <row r="294" spans="47:56">
      <c r="AU294" s="52" t="str">
        <f>IF(参照!A294="","",参照!A294)</f>
        <v/>
      </c>
      <c r="AV294" s="52" t="str">
        <f>IF(参照!B294="","",参照!B294)</f>
        <v/>
      </c>
      <c r="AW294" s="52" t="str">
        <f>IF(参照!C294="","",参照!C294)</f>
        <v/>
      </c>
      <c r="AX294" s="52" t="str">
        <f>IF(参照!D294="","",参照!D294)</f>
        <v>(参考値)事業者全体</v>
      </c>
      <c r="AY294" s="52">
        <f>IF(参照!E294="","",参照!E294)</f>
        <v>3.0400000000000002E-4</v>
      </c>
      <c r="AZ294" s="52" t="str">
        <f>IF(参照!F294="","",参照!F294)</f>
        <v>大阪いずみ市民生活協同組合</v>
      </c>
      <c r="BA294" s="52" t="str">
        <f>IF(参照!G294="","",参照!G294)</f>
        <v>大阪いずみ市民生活協同組合_(参考値)事業者全体</v>
      </c>
      <c r="BB294" s="52">
        <f t="shared" si="35"/>
        <v>0.30399999999999999</v>
      </c>
      <c r="BD294" s="52" t="str">
        <f>IF(参照!L294="","",参照!L294)</f>
        <v>三州電力(株)</v>
      </c>
    </row>
    <row r="295" spans="47:56">
      <c r="AU295" s="52" t="str">
        <f>IF(参照!A295="","",参照!A295)</f>
        <v>A0092</v>
      </c>
      <c r="AV295" s="52" t="str">
        <f>IF(参照!B295="","",参照!B295)</f>
        <v>(株)中海テレビ放送</v>
      </c>
      <c r="AW295" s="52">
        <f>IF(参照!C295="","",参照!C295)</f>
        <v>4.3399999999999998E-4</v>
      </c>
      <c r="AX295" s="52" t="str">
        <f>IF(参照!D295="","",参照!D295)</f>
        <v/>
      </c>
      <c r="AY295" s="52">
        <f>IF(参照!E295="","",参照!E295)</f>
        <v>5.22E-4</v>
      </c>
      <c r="AZ295" s="52" t="str">
        <f>IF(参照!F295="","",参照!F295)</f>
        <v>(株)中海テレビ放送</v>
      </c>
      <c r="BA295" s="52" t="str">
        <f>IF(参照!G295="","",参照!G295)</f>
        <v>(株)中海テレビ放送_</v>
      </c>
      <c r="BB295" s="52">
        <f t="shared" si="35"/>
        <v>0.52200000000000002</v>
      </c>
      <c r="BD295" s="52" t="str">
        <f>IF(参照!L295="","",参照!L295)</f>
        <v>サントラベラーズサービス有限会社</v>
      </c>
    </row>
    <row r="296" spans="47:56">
      <c r="AU296" s="52" t="str">
        <f>IF(参照!A296="","",参照!A296)</f>
        <v>A0093</v>
      </c>
      <c r="AV296" s="52" t="str">
        <f>IF(参照!B296="","",参照!B296)</f>
        <v>パシフィックパワー(株)</v>
      </c>
      <c r="AW296" s="52">
        <f>IF(参照!C296="","",参照!C296)</f>
        <v>3.3E-4</v>
      </c>
      <c r="AX296" s="52" t="str">
        <f>IF(参照!D296="","",参照!D296)</f>
        <v/>
      </c>
      <c r="AY296" s="52">
        <f>IF(参照!E296="","",参照!E296)</f>
        <v>8.8800000000000001E-4</v>
      </c>
      <c r="AZ296" s="52" t="str">
        <f>IF(参照!F296="","",参照!F296)</f>
        <v>パシフィックパワー(株)</v>
      </c>
      <c r="BA296" s="52" t="str">
        <f>IF(参照!G296="","",参照!G296)</f>
        <v>パシフィックパワー(株)_</v>
      </c>
      <c r="BB296" s="52">
        <f t="shared" si="35"/>
        <v>0.88800000000000001</v>
      </c>
      <c r="BD296" s="52" t="str">
        <f>IF(参照!L296="","",参照!L296)</f>
        <v>三友エンテック(株)</v>
      </c>
    </row>
    <row r="297" spans="47:56">
      <c r="AU297" s="52" t="str">
        <f>IF(参照!A297="","",参照!A297)</f>
        <v>A0094</v>
      </c>
      <c r="AV297" s="52" t="str">
        <f>IF(参照!B297="","",参照!B297)</f>
        <v>(株)いちたかガスワン</v>
      </c>
      <c r="AW297" s="52">
        <f>IF(参照!C297="","",参照!C297)</f>
        <v>4.1100000000000002E-4</v>
      </c>
      <c r="AX297" s="52" t="str">
        <f>IF(参照!D297="","",参照!D297)</f>
        <v>メニューA</v>
      </c>
      <c r="AY297" s="52">
        <f>IF(参照!E297="","",参照!E297)</f>
        <v>0</v>
      </c>
      <c r="AZ297" s="52" t="str">
        <f>IF(参照!F297="","",参照!F297)</f>
        <v>(株)いちたかガスワン</v>
      </c>
      <c r="BA297" s="52" t="str">
        <f>IF(参照!G297="","",参照!G297)</f>
        <v>(株)いちたかガスワン_メニューA</v>
      </c>
      <c r="BB297" s="52">
        <f t="shared" si="35"/>
        <v>0</v>
      </c>
      <c r="BD297" s="52" t="str">
        <f>IF(参照!L297="","",参照!L297)</f>
        <v>サンリン(株)</v>
      </c>
    </row>
    <row r="298" spans="47:56">
      <c r="AU298" s="52" t="str">
        <f>IF(参照!A298="","",参照!A298)</f>
        <v/>
      </c>
      <c r="AV298" s="52" t="str">
        <f>IF(参照!B298="","",参照!B298)</f>
        <v/>
      </c>
      <c r="AW298" s="52" t="str">
        <f>IF(参照!C298="","",参照!C298)</f>
        <v/>
      </c>
      <c r="AX298" s="52" t="str">
        <f>IF(参照!D298="","",参照!D298)</f>
        <v>メニューB(残差)</v>
      </c>
      <c r="AY298" s="52">
        <f>IF(参照!E298="","",参照!E298)</f>
        <v>3.5499999999999996E-4</v>
      </c>
      <c r="AZ298" s="52" t="str">
        <f>IF(参照!F298="","",参照!F298)</f>
        <v>(株)いちたかガスワン</v>
      </c>
      <c r="BA298" s="52" t="str">
        <f>IF(参照!G298="","",参照!G298)</f>
        <v>(株)いちたかガスワン_メニューB(残差)</v>
      </c>
      <c r="BB298" s="52">
        <f t="shared" si="35"/>
        <v>0.35499999999999998</v>
      </c>
      <c r="BD298" s="52" t="str">
        <f>IF(参照!L298="","",参照!L298)</f>
        <v>(株)シーエナジー</v>
      </c>
    </row>
    <row r="299" spans="47:56">
      <c r="AU299" s="52" t="str">
        <f>IF(参照!A299="","",参照!A299)</f>
        <v/>
      </c>
      <c r="AV299" s="52" t="str">
        <f>IF(参照!B299="","",参照!B299)</f>
        <v/>
      </c>
      <c r="AW299" s="52" t="str">
        <f>IF(参照!C299="","",参照!C299)</f>
        <v/>
      </c>
      <c r="AX299" s="52" t="str">
        <f>IF(参照!D299="","",参照!D299)</f>
        <v>(参考値)事業者全体</v>
      </c>
      <c r="AY299" s="52">
        <f>IF(参照!E299="","",参照!E299)</f>
        <v>4.9100000000000001E-4</v>
      </c>
      <c r="AZ299" s="52" t="str">
        <f>IF(参照!F299="","",参照!F299)</f>
        <v>(株)いちたかガスワン</v>
      </c>
      <c r="BA299" s="52" t="str">
        <f>IF(参照!G299="","",参照!G299)</f>
        <v>(株)いちたかガスワン_(参考値)事業者全体</v>
      </c>
      <c r="BB299" s="52">
        <f t="shared" si="35"/>
        <v>0.49099999999999999</v>
      </c>
      <c r="BD299" s="52" t="str">
        <f>IF(参照!L299="","",参照!L299)</f>
        <v>(株)シーラパワー(旧：愛知電力(株))</v>
      </c>
    </row>
    <row r="300" spans="47:56">
      <c r="AU300" s="52" t="str">
        <f>IF(参照!A300="","",参照!A300)</f>
        <v>A0098</v>
      </c>
      <c r="AV300" s="52" t="str">
        <f>IF(参照!B300="","",参照!B300)</f>
        <v>(株)ジェイコムウエスト</v>
      </c>
      <c r="AW300" s="52">
        <f>IF(参照!C300="","",参照!C300)</f>
        <v>4.5800000000000002E-4</v>
      </c>
      <c r="AX300" s="52" t="str">
        <f>IF(参照!D300="","",参照!D300)</f>
        <v/>
      </c>
      <c r="AY300" s="52">
        <f>IF(参照!E300="","",参照!E300)</f>
        <v>4.7600000000000002E-4</v>
      </c>
      <c r="AZ300" s="52" t="str">
        <f>IF(参照!F300="","",参照!F300)</f>
        <v>(株)ジェイコムウエスト</v>
      </c>
      <c r="BA300" s="52" t="str">
        <f>IF(参照!G300="","",参照!G300)</f>
        <v>(株)ジェイコムウエスト_</v>
      </c>
      <c r="BB300" s="52">
        <f t="shared" si="35"/>
        <v>0.47600000000000003</v>
      </c>
      <c r="BD300" s="52" t="str">
        <f>IF(参照!L300="","",参照!L300)</f>
        <v>(株)ジェイコムウエスト</v>
      </c>
    </row>
    <row r="301" spans="47:56">
      <c r="AU301" s="52" t="str">
        <f>IF(参照!A301="","",参照!A301)</f>
        <v>A0103</v>
      </c>
      <c r="AV301" s="52" t="str">
        <f>IF(参照!B301="","",参照!B301)</f>
        <v>(株)ジェイコム埼玉・東日本</v>
      </c>
      <c r="AW301" s="52">
        <f>IF(参照!C301="","",参照!C301)</f>
        <v>4.5399999999999998E-4</v>
      </c>
      <c r="AX301" s="52" t="str">
        <f>IF(参照!D301="","",参照!D301)</f>
        <v/>
      </c>
      <c r="AY301" s="52">
        <f>IF(参照!E301="","",参照!E301)</f>
        <v>4.95E-4</v>
      </c>
      <c r="AZ301" s="52" t="str">
        <f>IF(参照!F301="","",参照!F301)</f>
        <v>(株)ジェイコム埼玉・東日本</v>
      </c>
      <c r="BA301" s="52" t="str">
        <f>IF(参照!G301="","",参照!G301)</f>
        <v>(株)ジェイコム埼玉・東日本_</v>
      </c>
      <c r="BB301" s="52">
        <f t="shared" si="35"/>
        <v>0.495</v>
      </c>
      <c r="BD301" s="52" t="str">
        <f>IF(参照!L301="","",参照!L301)</f>
        <v>(株)ジェイコム九州</v>
      </c>
    </row>
    <row r="302" spans="47:56">
      <c r="AU302" s="52" t="str">
        <f>IF(参照!A302="","",参照!A302)</f>
        <v>A0104</v>
      </c>
      <c r="AV302" s="52" t="str">
        <f>IF(参照!B302="","",参照!B302)</f>
        <v>(株)ジェイコム札幌</v>
      </c>
      <c r="AW302" s="52">
        <f>IF(参照!C302="","",参照!C302)</f>
        <v>4.5800000000000002E-4</v>
      </c>
      <c r="AX302" s="52" t="str">
        <f>IF(参照!D302="","",参照!D302)</f>
        <v/>
      </c>
      <c r="AY302" s="52">
        <f>IF(参照!E302="","",参照!E302)</f>
        <v>4.9899999999999999E-4</v>
      </c>
      <c r="AZ302" s="52" t="str">
        <f>IF(参照!F302="","",参照!F302)</f>
        <v>(株)ジェイコム札幌</v>
      </c>
      <c r="BA302" s="52" t="str">
        <f>IF(参照!G302="","",参照!G302)</f>
        <v>(株)ジェイコム札幌_</v>
      </c>
      <c r="BB302" s="52">
        <f t="shared" si="35"/>
        <v>0.499</v>
      </c>
      <c r="BD302" s="52" t="str">
        <f>IF(参照!L302="","",参照!L302)</f>
        <v>(株)ジェイコム埼玉・東日本</v>
      </c>
    </row>
    <row r="303" spans="47:56">
      <c r="AU303" s="52" t="str">
        <f>IF(参照!A303="","",参照!A303)</f>
        <v>A0105</v>
      </c>
      <c r="AV303" s="52" t="str">
        <f>IF(参照!B303="","",参照!B303)</f>
        <v>(株)ジェイコム湘南・神奈川</v>
      </c>
      <c r="AW303" s="52">
        <f>IF(参照!C303="","",参照!C303)</f>
        <v>4.5399999999999998E-4</v>
      </c>
      <c r="AX303" s="52" t="str">
        <f>IF(参照!D303="","",参照!D303)</f>
        <v/>
      </c>
      <c r="AY303" s="52">
        <f>IF(参照!E303="","",参照!E303)</f>
        <v>4.9399999999999997E-4</v>
      </c>
      <c r="AZ303" s="52" t="str">
        <f>IF(参照!F303="","",参照!F303)</f>
        <v>(株)ジェイコム湘南・神奈川</v>
      </c>
      <c r="BA303" s="52" t="str">
        <f>IF(参照!G303="","",参照!G303)</f>
        <v>(株)ジェイコム湘南・神奈川_</v>
      </c>
      <c r="BB303" s="52">
        <f t="shared" si="35"/>
        <v>0.49399999999999999</v>
      </c>
      <c r="BD303" s="52" t="str">
        <f>IF(参照!L303="","",参照!L303)</f>
        <v>(株)ジェイコム札幌</v>
      </c>
    </row>
    <row r="304" spans="47:56">
      <c r="AU304" s="52" t="str">
        <f>IF(参照!A304="","",参照!A304)</f>
        <v>A0107</v>
      </c>
      <c r="AV304" s="52" t="str">
        <f>IF(参照!B304="","",参照!B304)</f>
        <v>(株)ジェイコム千葉</v>
      </c>
      <c r="AW304" s="52">
        <f>IF(参照!C304="","",参照!C304)</f>
        <v>4.5399999999999998E-4</v>
      </c>
      <c r="AX304" s="52" t="str">
        <f>IF(参照!D304="","",参照!D304)</f>
        <v/>
      </c>
      <c r="AY304" s="52">
        <f>IF(参照!E304="","",参照!E304)</f>
        <v>4.9399999999999997E-4</v>
      </c>
      <c r="AZ304" s="52" t="str">
        <f>IF(参照!F304="","",参照!F304)</f>
        <v>(株)ジェイコム千葉</v>
      </c>
      <c r="BA304" s="52" t="str">
        <f>IF(参照!G304="","",参照!G304)</f>
        <v>(株)ジェイコム千葉_</v>
      </c>
      <c r="BB304" s="52">
        <f t="shared" si="35"/>
        <v>0.49399999999999999</v>
      </c>
      <c r="BD304" s="52" t="str">
        <f>IF(参照!L304="","",参照!L304)</f>
        <v>(株)ジェイコム湘南・神奈川</v>
      </c>
    </row>
    <row r="305" spans="47:56">
      <c r="AU305" s="52" t="str">
        <f>IF(参照!A305="","",参照!A305)</f>
        <v>A0110</v>
      </c>
      <c r="AV305" s="52" t="str">
        <f>IF(参照!B305="","",参照!B305)</f>
        <v>(株)ジェイコム東京</v>
      </c>
      <c r="AW305" s="52">
        <f>IF(参照!C305="","",参照!C305)</f>
        <v>4.5399999999999998E-4</v>
      </c>
      <c r="AX305" s="52" t="str">
        <f>IF(参照!D305="","",参照!D305)</f>
        <v/>
      </c>
      <c r="AY305" s="52">
        <f>IF(参照!E305="","",参照!E305)</f>
        <v>4.6599999999999994E-4</v>
      </c>
      <c r="AZ305" s="52" t="str">
        <f>IF(参照!F305="","",参照!F305)</f>
        <v>(株)ジェイコム東京</v>
      </c>
      <c r="BA305" s="52" t="str">
        <f>IF(参照!G305="","",参照!G305)</f>
        <v>(株)ジェイコム東京_</v>
      </c>
      <c r="BB305" s="52">
        <f t="shared" si="35"/>
        <v>0.46599999999999997</v>
      </c>
      <c r="BD305" s="52" t="str">
        <f>IF(参照!L305="","",参照!L305)</f>
        <v>(株)ジェイコム千葉</v>
      </c>
    </row>
    <row r="306" spans="47:56">
      <c r="AU306" s="52" t="str">
        <f>IF(参照!A306="","",参照!A306)</f>
        <v>A0119</v>
      </c>
      <c r="AV306" s="52" t="str">
        <f>IF(参照!B306="","",参照!B306)</f>
        <v>土浦ケーブルテレビ(株)</v>
      </c>
      <c r="AW306" s="52">
        <f>IF(参照!C306="","",参照!C306)</f>
        <v>4.5399999999999998E-4</v>
      </c>
      <c r="AX306" s="52" t="str">
        <f>IF(参照!D306="","",参照!D306)</f>
        <v/>
      </c>
      <c r="AY306" s="52">
        <f>IF(参照!E306="","",参照!E306)</f>
        <v>4.9399999999999997E-4</v>
      </c>
      <c r="AZ306" s="52" t="str">
        <f>IF(参照!F306="","",参照!F306)</f>
        <v>土浦ケーブルテレビ(株)</v>
      </c>
      <c r="BA306" s="52" t="str">
        <f>IF(参照!G306="","",参照!G306)</f>
        <v>土浦ケーブルテレビ(株)_</v>
      </c>
      <c r="BB306" s="52">
        <f t="shared" si="35"/>
        <v>0.49399999999999999</v>
      </c>
      <c r="BD306" s="52" t="str">
        <f>IF(参照!L306="","",参照!L306)</f>
        <v>(株)ジェイコム東京</v>
      </c>
    </row>
    <row r="307" spans="47:56">
      <c r="AU307" s="52" t="str">
        <f>IF(参照!A307="","",参照!A307)</f>
        <v>A0120</v>
      </c>
      <c r="AV307" s="52" t="str">
        <f>IF(参照!B307="","",参照!B307)</f>
        <v>鹿児島電力(株)</v>
      </c>
      <c r="AW307" s="52">
        <f>IF(参照!C307="","",参照!C307)</f>
        <v>4.9100000000000001E-4</v>
      </c>
      <c r="AX307" s="52" t="str">
        <f>IF(参照!D307="","",参照!D307)</f>
        <v/>
      </c>
      <c r="AY307" s="52">
        <f>IF(参照!E307="","",参照!E307)</f>
        <v>4.35E-4</v>
      </c>
      <c r="AZ307" s="52" t="str">
        <f>IF(参照!F307="","",参照!F307)</f>
        <v>鹿児島電力(株)</v>
      </c>
      <c r="BA307" s="52" t="str">
        <f>IF(参照!G307="","",参照!G307)</f>
        <v>鹿児島電力(株)_</v>
      </c>
      <c r="BB307" s="52">
        <f t="shared" si="35"/>
        <v>0.435</v>
      </c>
      <c r="BD307" s="52" t="str">
        <f>IF(参照!L307="","",参照!L307)</f>
        <v>シェルジャパン(株)</v>
      </c>
    </row>
    <row r="308" spans="47:56">
      <c r="AU308" s="52" t="str">
        <f>IF(参照!A308="","",参照!A308)</f>
        <v>A0121</v>
      </c>
      <c r="AV308" s="52" t="str">
        <f>IF(参照!B308="","",参照!B308)</f>
        <v>太陽ガス(株)</v>
      </c>
      <c r="AW308" s="52">
        <f>IF(参照!C308="","",参照!C308)</f>
        <v>4.44E-4</v>
      </c>
      <c r="AX308" s="52" t="str">
        <f>IF(参照!D308="","",参照!D308)</f>
        <v/>
      </c>
      <c r="AY308" s="52">
        <f>IF(参照!E308="","",参照!E308)</f>
        <v>4.7699999999999999E-4</v>
      </c>
      <c r="AZ308" s="52" t="str">
        <f>IF(参照!F308="","",参照!F308)</f>
        <v>太陽ガス(株)</v>
      </c>
      <c r="BA308" s="52" t="str">
        <f>IF(参照!G308="","",参照!G308)</f>
        <v>太陽ガス(株)_</v>
      </c>
      <c r="BB308" s="52">
        <f t="shared" si="35"/>
        <v>0.47699999999999998</v>
      </c>
      <c r="BD308" s="52" t="str">
        <f>IF(参照!L308="","",参照!L308)</f>
        <v>(株)しおさい電力</v>
      </c>
    </row>
    <row r="309" spans="47:56">
      <c r="AU309" s="52" t="str">
        <f>IF(参照!A309="","",参照!A309)</f>
        <v>A0122</v>
      </c>
      <c r="AV309" s="52" t="str">
        <f>IF(参照!B309="","",参照!B309)</f>
        <v>アーバンエナジー(株)</v>
      </c>
      <c r="AW309" s="52">
        <f>IF(参照!C309="","",参照!C309)</f>
        <v>2.41E-4</v>
      </c>
      <c r="AX309" s="52" t="str">
        <f>IF(参照!D309="","",参照!D309)</f>
        <v>メニューA</v>
      </c>
      <c r="AY309" s="52">
        <f>IF(参照!E309="","",参照!E309)</f>
        <v>0</v>
      </c>
      <c r="AZ309" s="52" t="str">
        <f>IF(参照!F309="","",参照!F309)</f>
        <v>アーバンエナジー(株)</v>
      </c>
      <c r="BA309" s="52" t="str">
        <f>IF(参照!G309="","",参照!G309)</f>
        <v>アーバンエナジー(株)_メニューA</v>
      </c>
      <c r="BB309" s="52">
        <f t="shared" si="35"/>
        <v>0</v>
      </c>
      <c r="BD309" s="52" t="str">
        <f>IF(参照!L309="","",参照!L309)</f>
        <v>(株)シグナストラスト</v>
      </c>
    </row>
    <row r="310" spans="47:56">
      <c r="AU310" s="52" t="str">
        <f>IF(参照!A310="","",参照!A310)</f>
        <v/>
      </c>
      <c r="AV310" s="52" t="str">
        <f>IF(参照!B310="","",参照!B310)</f>
        <v/>
      </c>
      <c r="AW310" s="52" t="str">
        <f>IF(参照!C310="","",参照!C310)</f>
        <v/>
      </c>
      <c r="AX310" s="52" t="str">
        <f>IF(参照!D310="","",参照!D310)</f>
        <v>メニューB</v>
      </c>
      <c r="AY310" s="52">
        <f>IF(参照!E310="","",参照!E310)</f>
        <v>2.92E-4</v>
      </c>
      <c r="AZ310" s="52" t="str">
        <f>IF(参照!F310="","",参照!F310)</f>
        <v>アーバンエナジー(株)</v>
      </c>
      <c r="BA310" s="52" t="str">
        <f>IF(参照!G310="","",参照!G310)</f>
        <v>アーバンエナジー(株)_メニューB</v>
      </c>
      <c r="BB310" s="52">
        <f t="shared" si="35"/>
        <v>0.29199999999999998</v>
      </c>
      <c r="BD310" s="52" t="str">
        <f>IF(参照!L310="","",参照!L310)</f>
        <v>静岡ガス＆パワー(株)</v>
      </c>
    </row>
    <row r="311" spans="47:56">
      <c r="AU311" s="52" t="str">
        <f>IF(参照!A311="","",参照!A311)</f>
        <v/>
      </c>
      <c r="AV311" s="52" t="str">
        <f>IF(参照!B311="","",参照!B311)</f>
        <v/>
      </c>
      <c r="AW311" s="52" t="str">
        <f>IF(参照!C311="","",参照!C311)</f>
        <v/>
      </c>
      <c r="AX311" s="52" t="str">
        <f>IF(参照!D311="","",参照!D311)</f>
        <v>メニューC</v>
      </c>
      <c r="AY311" s="52">
        <f>IF(参照!E311="","",参照!E311)</f>
        <v>3.5299999999999996E-4</v>
      </c>
      <c r="AZ311" s="52" t="str">
        <f>IF(参照!F311="","",参照!F311)</f>
        <v>アーバンエナジー(株)</v>
      </c>
      <c r="BA311" s="52" t="str">
        <f>IF(参照!G311="","",参照!G311)</f>
        <v>アーバンエナジー(株)_メニューC</v>
      </c>
      <c r="BB311" s="52">
        <f t="shared" si="35"/>
        <v>0.35299999999999998</v>
      </c>
      <c r="BD311" s="52" t="str">
        <f>IF(参照!L311="","",参照!L311)</f>
        <v>自然電力(株)</v>
      </c>
    </row>
    <row r="312" spans="47:56">
      <c r="AU312" s="52" t="str">
        <f>IF(参照!A312="","",参照!A312)</f>
        <v/>
      </c>
      <c r="AV312" s="52" t="str">
        <f>IF(参照!B312="","",参照!B312)</f>
        <v/>
      </c>
      <c r="AW312" s="52" t="str">
        <f>IF(参照!C312="","",参照!C312)</f>
        <v/>
      </c>
      <c r="AX312" s="52" t="str">
        <f>IF(参照!D312="","",参照!D312)</f>
        <v>メニューD</v>
      </c>
      <c r="AY312" s="52">
        <f>IF(参照!E312="","",参照!E312)</f>
        <v>2.5000000000000001E-4</v>
      </c>
      <c r="AZ312" s="52" t="str">
        <f>IF(参照!F312="","",参照!F312)</f>
        <v>アーバンエナジー(株)</v>
      </c>
      <c r="BA312" s="52" t="str">
        <f>IF(参照!G312="","",参照!G312)</f>
        <v>アーバンエナジー(株)_メニューD</v>
      </c>
      <c r="BB312" s="52">
        <f t="shared" si="35"/>
        <v>0.25</v>
      </c>
      <c r="BD312" s="52" t="str">
        <f>IF(参照!L312="","",参照!L312)</f>
        <v>(株)シナジアパワー</v>
      </c>
    </row>
    <row r="313" spans="47:56">
      <c r="AU313" s="52" t="str">
        <f>IF(参照!A313="","",参照!A313)</f>
        <v/>
      </c>
      <c r="AV313" s="52" t="str">
        <f>IF(参照!B313="","",参照!B313)</f>
        <v/>
      </c>
      <c r="AW313" s="52" t="str">
        <f>IF(参照!C313="","",参照!C313)</f>
        <v/>
      </c>
      <c r="AX313" s="52" t="str">
        <f>IF(参照!D313="","",参照!D313)</f>
        <v>メニューE</v>
      </c>
      <c r="AY313" s="52">
        <f>IF(参照!E313="","",参照!E313)</f>
        <v>3.77E-4</v>
      </c>
      <c r="AZ313" s="52" t="str">
        <f>IF(参照!F313="","",参照!F313)</f>
        <v>アーバンエナジー(株)</v>
      </c>
      <c r="BA313" s="52" t="str">
        <f>IF(参照!G313="","",参照!G313)</f>
        <v>アーバンエナジー(株)_メニューE</v>
      </c>
      <c r="BB313" s="52">
        <f t="shared" si="35"/>
        <v>0.377</v>
      </c>
      <c r="BD313" s="52" t="str">
        <f>IF(参照!L313="","",参照!L313)</f>
        <v>シナネン(株)</v>
      </c>
    </row>
    <row r="314" spans="47:56">
      <c r="AU314" s="52" t="str">
        <f>IF(参照!A314="","",参照!A314)</f>
        <v/>
      </c>
      <c r="AV314" s="52" t="str">
        <f>IF(参照!B314="","",参照!B314)</f>
        <v/>
      </c>
      <c r="AW314" s="52" t="str">
        <f>IF(参照!C314="","",参照!C314)</f>
        <v/>
      </c>
      <c r="AX314" s="52" t="str">
        <f>IF(参照!D314="","",参照!D314)</f>
        <v>メニューF</v>
      </c>
      <c r="AY314" s="52">
        <f>IF(参照!E314="","",参照!E314)</f>
        <v>0</v>
      </c>
      <c r="AZ314" s="52" t="str">
        <f>IF(参照!F314="","",参照!F314)</f>
        <v>アーバンエナジー(株)</v>
      </c>
      <c r="BA314" s="52" t="str">
        <f>IF(参照!G314="","",参照!G314)</f>
        <v>アーバンエナジー(株)_メニューF</v>
      </c>
      <c r="BB314" s="52">
        <f t="shared" si="35"/>
        <v>0</v>
      </c>
      <c r="BD314" s="52" t="str">
        <f>IF(参照!L314="","",参照!L314)</f>
        <v>芝浦電力(株)</v>
      </c>
    </row>
    <row r="315" spans="47:56">
      <c r="AU315" s="52" t="str">
        <f>IF(参照!A315="","",参照!A315)</f>
        <v/>
      </c>
      <c r="AV315" s="52" t="str">
        <f>IF(参照!B315="","",参照!B315)</f>
        <v/>
      </c>
      <c r="AW315" s="52" t="str">
        <f>IF(参照!C315="","",参照!C315)</f>
        <v/>
      </c>
      <c r="AX315" s="52" t="str">
        <f>IF(参照!D315="","",参照!D315)</f>
        <v>メニューG</v>
      </c>
      <c r="AY315" s="52">
        <f>IF(参照!E315="","",参照!E315)</f>
        <v>0</v>
      </c>
      <c r="AZ315" s="52" t="str">
        <f>IF(参照!F315="","",参照!F315)</f>
        <v>アーバンエナジー(株)</v>
      </c>
      <c r="BA315" s="52" t="str">
        <f>IF(参照!G315="","",参照!G315)</f>
        <v>アーバンエナジー(株)_メニューG</v>
      </c>
      <c r="BB315" s="52">
        <f t="shared" si="35"/>
        <v>0</v>
      </c>
      <c r="BD315" s="52" t="str">
        <f>IF(参照!L315="","",参照!L315)</f>
        <v>(株)ジャパネットサービスイノベーション</v>
      </c>
    </row>
    <row r="316" spans="47:56">
      <c r="AU316" s="52" t="str">
        <f>IF(参照!A316="","",参照!A316)</f>
        <v/>
      </c>
      <c r="AV316" s="52" t="str">
        <f>IF(参照!B316="","",参照!B316)</f>
        <v/>
      </c>
      <c r="AW316" s="52" t="str">
        <f>IF(参照!C316="","",参照!C316)</f>
        <v/>
      </c>
      <c r="AX316" s="52" t="str">
        <f>IF(参照!D316="","",参照!D316)</f>
        <v>メニューH</v>
      </c>
      <c r="AY316" s="52">
        <f>IF(参照!E316="","",参照!E316)</f>
        <v>0</v>
      </c>
      <c r="AZ316" s="52" t="str">
        <f>IF(参照!F316="","",参照!F316)</f>
        <v>アーバンエナジー(株)</v>
      </c>
      <c r="BA316" s="52" t="str">
        <f>IF(参照!G316="","",参照!G316)</f>
        <v>アーバンエナジー(株)_メニューH</v>
      </c>
      <c r="BB316" s="52">
        <f t="shared" si="35"/>
        <v>0</v>
      </c>
      <c r="BD316" s="52" t="str">
        <f>IF(参照!L316="","",参照!L316)</f>
        <v>自由でんき(株)</v>
      </c>
    </row>
    <row r="317" spans="47:56">
      <c r="AU317" s="52" t="str">
        <f>IF(参照!A317="","",参照!A317)</f>
        <v/>
      </c>
      <c r="AV317" s="52" t="str">
        <f>IF(参照!B317="","",参照!B317)</f>
        <v/>
      </c>
      <c r="AW317" s="52" t="str">
        <f>IF(参照!C317="","",参照!C317)</f>
        <v/>
      </c>
      <c r="AX317" s="52" t="str">
        <f>IF(参照!D317="","",参照!D317)</f>
        <v>メニューI(残差)</v>
      </c>
      <c r="AY317" s="52">
        <f>IF(参照!E317="","",参照!E317)</f>
        <v>5.9000000000000003E-4</v>
      </c>
      <c r="AZ317" s="52" t="str">
        <f>IF(参照!F317="","",参照!F317)</f>
        <v>アーバンエナジー(株)</v>
      </c>
      <c r="BA317" s="52" t="str">
        <f>IF(参照!G317="","",参照!G317)</f>
        <v>アーバンエナジー(株)_メニューI(残差)</v>
      </c>
      <c r="BB317" s="52">
        <f t="shared" si="35"/>
        <v>0.59000000000000008</v>
      </c>
      <c r="BD317" s="52" t="str">
        <f>IF(参照!L317="","",参照!L317)</f>
        <v>湘南電力(株)</v>
      </c>
    </row>
    <row r="318" spans="47:56">
      <c r="AU318" s="52" t="str">
        <f>IF(参照!A318="","",参照!A318)</f>
        <v/>
      </c>
      <c r="AV318" s="52" t="str">
        <f>IF(参照!B318="","",参照!B318)</f>
        <v/>
      </c>
      <c r="AW318" s="52" t="str">
        <f>IF(参照!C318="","",参照!C318)</f>
        <v/>
      </c>
      <c r="AX318" s="52" t="str">
        <f>IF(参照!D318="","",参照!D318)</f>
        <v>(参考値)事業者全体</v>
      </c>
      <c r="AY318" s="52">
        <f>IF(参照!E318="","",参照!E318)</f>
        <v>4.3599999999999997E-4</v>
      </c>
      <c r="AZ318" s="52" t="str">
        <f>IF(参照!F318="","",参照!F318)</f>
        <v>アーバンエナジー(株)</v>
      </c>
      <c r="BA318" s="52" t="str">
        <f>IF(参照!G318="","",参照!G318)</f>
        <v>アーバンエナジー(株)_(参考値)事業者全体</v>
      </c>
      <c r="BB318" s="52">
        <f t="shared" si="35"/>
        <v>0.436</v>
      </c>
      <c r="BD318" s="52" t="str">
        <f>IF(参照!L318="","",参照!L318)</f>
        <v>(株)情熱電力</v>
      </c>
    </row>
    <row r="319" spans="47:56">
      <c r="AU319" s="52" t="str">
        <f>IF(参照!A319="","",参照!A319)</f>
        <v>A0123</v>
      </c>
      <c r="AV319" s="52" t="str">
        <f>IF(参照!B319="","",参照!B319)</f>
        <v>パワーネクスト(株)</v>
      </c>
      <c r="AW319" s="52">
        <f>IF(参照!C319="","",参照!C319)</f>
        <v>6.9999999999999999E-6</v>
      </c>
      <c r="AX319" s="52" t="str">
        <f>IF(参照!D319="","",参照!D319)</f>
        <v/>
      </c>
      <c r="AY319" s="52">
        <f>IF(参照!E319="","",参照!E319)</f>
        <v>4.5300000000000001E-4</v>
      </c>
      <c r="AZ319" s="52" t="str">
        <f>IF(参照!F319="","",参照!F319)</f>
        <v>パワーネクスト(株)</v>
      </c>
      <c r="BA319" s="52" t="str">
        <f>IF(参照!G319="","",参照!G319)</f>
        <v>パワーネクスト(株)_</v>
      </c>
      <c r="BB319" s="52">
        <f t="shared" si="35"/>
        <v>0.45300000000000001</v>
      </c>
      <c r="BD319" s="52" t="str">
        <f>IF(参照!L319="","",参照!L319)</f>
        <v>情報ハイウェイ協同組合</v>
      </c>
    </row>
    <row r="320" spans="47:56">
      <c r="AU320" s="52" t="str">
        <f>IF(参照!A320="","",参照!A320)</f>
        <v>A0124</v>
      </c>
      <c r="AV320" s="52" t="str">
        <f>IF(参照!B320="","",参照!B320)</f>
        <v>合同会社北上新電力</v>
      </c>
      <c r="AW320" s="52">
        <f>IF(参照!C320="","",参照!C320)</f>
        <v>2.3299999999999997E-4</v>
      </c>
      <c r="AX320" s="52" t="str">
        <f>IF(参照!D320="","",参照!D320)</f>
        <v/>
      </c>
      <c r="AY320" s="52">
        <f>IF(参照!E320="","",参照!E320)</f>
        <v>5.1599999999999997E-4</v>
      </c>
      <c r="AZ320" s="52" t="str">
        <f>IF(参照!F320="","",参照!F320)</f>
        <v>合同会社北上新電力</v>
      </c>
      <c r="BA320" s="52" t="str">
        <f>IF(参照!G320="","",参照!G320)</f>
        <v>合同会社北上新電力_</v>
      </c>
      <c r="BB320" s="52">
        <f t="shared" si="35"/>
        <v>0.51600000000000001</v>
      </c>
      <c r="BD320" s="52" t="str">
        <f>IF(参照!L320="","",参照!L320)</f>
        <v>(株)新出光</v>
      </c>
    </row>
    <row r="321" spans="47:56">
      <c r="AU321" s="52" t="str">
        <f>IF(参照!A321="","",参照!A321)</f>
        <v>A0125</v>
      </c>
      <c r="AV321" s="52" t="str">
        <f>IF(参照!B321="","",参照!B321)</f>
        <v>パーパススマートパワー(株)</v>
      </c>
      <c r="AW321" s="52">
        <f>IF(参照!C321="","",参照!C321)</f>
        <v>4.9899999999999999E-4</v>
      </c>
      <c r="AX321" s="52" t="str">
        <f>IF(参照!D321="","",参照!D321)</f>
        <v/>
      </c>
      <c r="AY321" s="52">
        <f>IF(参照!E321="","",参照!E321)</f>
        <v>4.4299999999999998E-4</v>
      </c>
      <c r="AZ321" s="52" t="str">
        <f>IF(参照!F321="","",参照!F321)</f>
        <v>パーパススマートパワー(株)</v>
      </c>
      <c r="BA321" s="52" t="str">
        <f>IF(参照!G321="","",参照!G321)</f>
        <v>パーパススマートパワー(株)_</v>
      </c>
      <c r="BB321" s="52">
        <f t="shared" si="35"/>
        <v>0.443</v>
      </c>
      <c r="BD321" s="52" t="str">
        <f>IF(参照!L321="","",参照!L321)</f>
        <v>シン・エナジー(株)</v>
      </c>
    </row>
    <row r="322" spans="47:56">
      <c r="AU322" s="52" t="str">
        <f>IF(参照!A322="","",参照!A322)</f>
        <v>A0126</v>
      </c>
      <c r="AV322" s="52" t="str">
        <f>IF(参照!B322="","",参照!B322)</f>
        <v>(株)タクマエナジー</v>
      </c>
      <c r="AW322" s="52">
        <f>IF(参照!C322="","",参照!C322)</f>
        <v>3.8000000000000002E-5</v>
      </c>
      <c r="AX322" s="52" t="str">
        <f>IF(参照!D322="","",参照!D322)</f>
        <v>メニューA</v>
      </c>
      <c r="AY322" s="52">
        <f>IF(参照!E322="","",参照!E322)</f>
        <v>0</v>
      </c>
      <c r="AZ322" s="52" t="str">
        <f>IF(参照!F322="","",参照!F322)</f>
        <v>(株)タクマエナジー</v>
      </c>
      <c r="BA322" s="52" t="str">
        <f>IF(参照!G322="","",参照!G322)</f>
        <v>(株)タクマエナジー_メニューA</v>
      </c>
      <c r="BB322" s="52">
        <f t="shared" si="35"/>
        <v>0</v>
      </c>
      <c r="BD322" s="52" t="str">
        <f>IF(参照!L322="","",参照!L322)</f>
        <v>新エネルギー開発(株)</v>
      </c>
    </row>
    <row r="323" spans="47:56">
      <c r="AU323" s="52" t="str">
        <f>IF(参照!A323="","",参照!A323)</f>
        <v/>
      </c>
      <c r="AV323" s="52" t="str">
        <f>IF(参照!B323="","",参照!B323)</f>
        <v/>
      </c>
      <c r="AW323" s="52" t="str">
        <f>IF(参照!C323="","",参照!C323)</f>
        <v/>
      </c>
      <c r="AX323" s="52" t="str">
        <f>IF(参照!D323="","",参照!D323)</f>
        <v>メニューB(残差)</v>
      </c>
      <c r="AY323" s="52">
        <f>IF(参照!E323="","",参照!E323)</f>
        <v>2.0000000000000002E-5</v>
      </c>
      <c r="AZ323" s="52" t="str">
        <f>IF(参照!F323="","",参照!F323)</f>
        <v>(株)タクマエナジー</v>
      </c>
      <c r="BA323" s="52" t="str">
        <f>IF(参照!G323="","",参照!G323)</f>
        <v>(株)タクマエナジー_メニューB(残差)</v>
      </c>
      <c r="BB323" s="52">
        <f t="shared" si="35"/>
        <v>0.02</v>
      </c>
      <c r="BD323" s="52" t="str">
        <f>IF(参照!L323="","",参照!L323)</f>
        <v>新電力いばらき(株)</v>
      </c>
    </row>
    <row r="324" spans="47:56">
      <c r="AU324" s="52" t="str">
        <f>IF(参照!A324="","",参照!A324)</f>
        <v/>
      </c>
      <c r="AV324" s="52" t="str">
        <f>IF(参照!B324="","",参照!B324)</f>
        <v/>
      </c>
      <c r="AW324" s="52" t="str">
        <f>IF(参照!C324="","",参照!C324)</f>
        <v/>
      </c>
      <c r="AX324" s="52" t="str">
        <f>IF(参照!D324="","",参照!D324)</f>
        <v>(参考値)事業者全体</v>
      </c>
      <c r="AY324" s="52">
        <f>IF(参照!E324="","",参照!E324)</f>
        <v>3.5199999999999999E-4</v>
      </c>
      <c r="AZ324" s="52" t="str">
        <f>IF(参照!F324="","",参照!F324)</f>
        <v>(株)タクマエナジー</v>
      </c>
      <c r="BA324" s="52" t="str">
        <f>IF(参照!G324="","",参照!G324)</f>
        <v>(株)タクマエナジー_(参考値)事業者全体</v>
      </c>
      <c r="BB324" s="52">
        <f t="shared" si="35"/>
        <v>0.35199999999999998</v>
      </c>
      <c r="BD324" s="52" t="str">
        <f>IF(参照!L324="","",参照!L324)</f>
        <v>新電力おおいた(株)</v>
      </c>
    </row>
    <row r="325" spans="47:56">
      <c r="AU325" s="52" t="str">
        <f>IF(参照!A325="","",参照!A325)</f>
        <v>A0127</v>
      </c>
      <c r="AV325" s="52" t="str">
        <f>IF(参照!B325="","",参照!B325)</f>
        <v>(株)スマートテック</v>
      </c>
      <c r="AW325" s="52">
        <f>IF(参照!C325="","",参照!C325)</f>
        <v>3.2299999999999999E-4</v>
      </c>
      <c r="AX325" s="52" t="str">
        <f>IF(参照!D325="","",参照!D325)</f>
        <v>メニューA</v>
      </c>
      <c r="AY325" s="52">
        <f>IF(参照!E325="","",参照!E325)</f>
        <v>0</v>
      </c>
      <c r="AZ325" s="52" t="str">
        <f>IF(参照!F325="","",参照!F325)</f>
        <v>(株)スマートテック</v>
      </c>
      <c r="BA325" s="52" t="str">
        <f>IF(参照!G325="","",参照!G325)</f>
        <v>(株)スマートテック_メニューA</v>
      </c>
      <c r="BB325" s="52">
        <f t="shared" ref="BB325:BB388" si="36">AY325*1000</f>
        <v>0</v>
      </c>
      <c r="BD325" s="52" t="str">
        <f>IF(参照!L325="","",参照!L325)</f>
        <v>新電力新潟(株)</v>
      </c>
    </row>
    <row r="326" spans="47:56">
      <c r="AU326" s="52" t="str">
        <f>IF(参照!A326="","",参照!A326)</f>
        <v/>
      </c>
      <c r="AV326" s="52" t="str">
        <f>IF(参照!B326="","",参照!B326)</f>
        <v/>
      </c>
      <c r="AW326" s="52" t="str">
        <f>IF(参照!C326="","",参照!C326)</f>
        <v/>
      </c>
      <c r="AX326" s="52" t="str">
        <f>IF(参照!D326="","",参照!D326)</f>
        <v>メニューB(残差)</v>
      </c>
      <c r="AY326" s="52">
        <f>IF(参照!E326="","",参照!E326)</f>
        <v>4.4500000000000003E-4</v>
      </c>
      <c r="AZ326" s="52" t="str">
        <f>IF(参照!F326="","",参照!F326)</f>
        <v>(株)スマートテック</v>
      </c>
      <c r="BA326" s="52" t="str">
        <f>IF(参照!G326="","",参照!G326)</f>
        <v>(株)スマートテック_メニューB(残差)</v>
      </c>
      <c r="BB326" s="52">
        <f t="shared" si="36"/>
        <v>0.44500000000000001</v>
      </c>
      <c r="BD326" s="52" t="str">
        <f>IF(参照!L326="","",参照!L326)</f>
        <v>(株)翠光トップライン</v>
      </c>
    </row>
    <row r="327" spans="47:56">
      <c r="AU327" s="52" t="str">
        <f>IF(参照!A327="","",参照!A327)</f>
        <v/>
      </c>
      <c r="AV327" s="52" t="str">
        <f>IF(参照!B327="","",参照!B327)</f>
        <v/>
      </c>
      <c r="AW327" s="52" t="str">
        <f>IF(参照!C327="","",参照!C327)</f>
        <v/>
      </c>
      <c r="AX327" s="52" t="str">
        <f>IF(参照!D327="","",参照!D327)</f>
        <v>(参考値)事業者全体</v>
      </c>
      <c r="AY327" s="52">
        <f>IF(参照!E327="","",参照!E327)</f>
        <v>2.8899999999999998E-4</v>
      </c>
      <c r="AZ327" s="52" t="str">
        <f>IF(参照!F327="","",参照!F327)</f>
        <v>(株)スマートテック</v>
      </c>
      <c r="BA327" s="52" t="str">
        <f>IF(参照!G327="","",参照!G327)</f>
        <v>(株)スマートテック_(参考値)事業者全体</v>
      </c>
      <c r="BB327" s="52">
        <f t="shared" si="36"/>
        <v>0.28899999999999998</v>
      </c>
      <c r="BD327" s="52" t="str">
        <f>IF(参照!L327="","",参照!L327)</f>
        <v>須賀川瓦斯(株)</v>
      </c>
    </row>
    <row r="328" spans="47:56">
      <c r="AU328" s="52" t="str">
        <f>IF(参照!A328="","",参照!A328)</f>
        <v>A0128</v>
      </c>
      <c r="AV328" s="52" t="str">
        <f>IF(参照!B328="","",参照!B328)</f>
        <v>水戸電力(株)</v>
      </c>
      <c r="AW328" s="52">
        <f>IF(参照!C328="","",参照!C328)</f>
        <v>3.8900000000000002E-4</v>
      </c>
      <c r="AX328" s="52" t="str">
        <f>IF(参照!D328="","",参照!D328)</f>
        <v/>
      </c>
      <c r="AY328" s="52">
        <f>IF(参照!E328="","",参照!E328)</f>
        <v>4.2299999999999998E-4</v>
      </c>
      <c r="AZ328" s="52" t="str">
        <f>IF(参照!F328="","",参照!F328)</f>
        <v>水戸電力(株)</v>
      </c>
      <c r="BA328" s="52" t="str">
        <f>IF(参照!G328="","",参照!G328)</f>
        <v>水戸電力(株)_</v>
      </c>
      <c r="BB328" s="52">
        <f t="shared" si="36"/>
        <v>0.42299999999999999</v>
      </c>
      <c r="BD328" s="52" t="str">
        <f>IF(参照!L328="","",参照!L328)</f>
        <v>スズカ電工(株)</v>
      </c>
    </row>
    <row r="329" spans="47:56">
      <c r="AU329" s="52" t="str">
        <f>IF(参照!A329="","",参照!A329)</f>
        <v>A0130</v>
      </c>
      <c r="AV329" s="52" t="str">
        <f>IF(参照!B329="","",参照!B329)</f>
        <v>丸紅新電力(株)</v>
      </c>
      <c r="AW329" s="52">
        <f>IF(参照!C329="","",参照!C329)</f>
        <v>4.64E-4</v>
      </c>
      <c r="AX329" s="52" t="str">
        <f>IF(参照!D329="","",参照!D329)</f>
        <v>メニューA</v>
      </c>
      <c r="AY329" s="52">
        <f>IF(参照!E329="","",参照!E329)</f>
        <v>0</v>
      </c>
      <c r="AZ329" s="52" t="str">
        <f>IF(参照!F329="","",参照!F329)</f>
        <v>丸紅新電力(株)</v>
      </c>
      <c r="BA329" s="52" t="str">
        <f>IF(参照!G329="","",参照!G329)</f>
        <v>丸紅新電力(株)_メニューA</v>
      </c>
      <c r="BB329" s="52">
        <f t="shared" si="36"/>
        <v>0</v>
      </c>
      <c r="BD329" s="52" t="str">
        <f>IF(参照!L329="","",参照!L329)</f>
        <v>鈴与商事(株)</v>
      </c>
    </row>
    <row r="330" spans="47:56">
      <c r="AU330" s="52" t="str">
        <f>IF(参照!A330="","",参照!A330)</f>
        <v/>
      </c>
      <c r="AV330" s="52" t="str">
        <f>IF(参照!B330="","",参照!B330)</f>
        <v/>
      </c>
      <c r="AW330" s="52" t="str">
        <f>IF(参照!C330="","",参照!C330)</f>
        <v/>
      </c>
      <c r="AX330" s="52" t="str">
        <f>IF(参照!D330="","",参照!D330)</f>
        <v>メニューB</v>
      </c>
      <c r="AY330" s="52">
        <f>IF(参照!E330="","",参照!E330)</f>
        <v>1.84E-4</v>
      </c>
      <c r="AZ330" s="52" t="str">
        <f>IF(参照!F330="","",参照!F330)</f>
        <v>丸紅新電力(株)</v>
      </c>
      <c r="BA330" s="52" t="str">
        <f>IF(参照!G330="","",参照!G330)</f>
        <v>丸紅新電力(株)_メニューB</v>
      </c>
      <c r="BB330" s="52">
        <f t="shared" si="36"/>
        <v>0.184</v>
      </c>
      <c r="BD330" s="52" t="str">
        <f>IF(参照!L330="","",参照!L330)</f>
        <v>鈴与電力(株)</v>
      </c>
    </row>
    <row r="331" spans="47:56">
      <c r="AU331" s="52" t="str">
        <f>IF(参照!A331="","",参照!A331)</f>
        <v/>
      </c>
      <c r="AV331" s="52" t="str">
        <f>IF(参照!B331="","",参照!B331)</f>
        <v/>
      </c>
      <c r="AW331" s="52" t="str">
        <f>IF(参照!C331="","",参照!C331)</f>
        <v/>
      </c>
      <c r="AX331" s="52" t="str">
        <f>IF(参照!D331="","",参照!D331)</f>
        <v>メニューC</v>
      </c>
      <c r="AY331" s="52">
        <f>IF(参照!E331="","",参照!E331)</f>
        <v>3.77E-4</v>
      </c>
      <c r="AZ331" s="52" t="str">
        <f>IF(参照!F331="","",参照!F331)</f>
        <v>丸紅新電力(株)</v>
      </c>
      <c r="BA331" s="52" t="str">
        <f>IF(参照!G331="","",参照!G331)</f>
        <v>丸紅新電力(株)_メニューC</v>
      </c>
      <c r="BB331" s="52">
        <f t="shared" si="36"/>
        <v>0.377</v>
      </c>
      <c r="BD331" s="52" t="str">
        <f>IF(参照!L331="","",参照!L331)</f>
        <v>スターティア(株)</v>
      </c>
    </row>
    <row r="332" spans="47:56">
      <c r="AU332" s="52" t="str">
        <f>IF(参照!A332="","",参照!A332)</f>
        <v/>
      </c>
      <c r="AV332" s="52" t="str">
        <f>IF(参照!B332="","",参照!B332)</f>
        <v/>
      </c>
      <c r="AW332" s="52" t="str">
        <f>IF(参照!C332="","",参照!C332)</f>
        <v/>
      </c>
      <c r="AX332" s="52" t="str">
        <f>IF(参照!D332="","",参照!D332)</f>
        <v>メニューD</v>
      </c>
      <c r="AY332" s="52">
        <f>IF(参照!E332="","",参照!E332)</f>
        <v>0</v>
      </c>
      <c r="AZ332" s="52" t="str">
        <f>IF(参照!F332="","",参照!F332)</f>
        <v>丸紅新電力(株)</v>
      </c>
      <c r="BA332" s="52" t="str">
        <f>IF(参照!G332="","",参照!G332)</f>
        <v>丸紅新電力(株)_メニューD</v>
      </c>
      <c r="BB332" s="52">
        <f t="shared" si="36"/>
        <v>0</v>
      </c>
      <c r="BD332" s="52" t="str">
        <f>IF(参照!L332="","",参照!L332)</f>
        <v>(株)スマート</v>
      </c>
    </row>
    <row r="333" spans="47:56">
      <c r="AU333" s="52" t="str">
        <f>IF(参照!A333="","",参照!A333)</f>
        <v/>
      </c>
      <c r="AV333" s="52" t="str">
        <f>IF(参照!B333="","",参照!B333)</f>
        <v/>
      </c>
      <c r="AW333" s="52" t="str">
        <f>IF(参照!C333="","",参照!C333)</f>
        <v/>
      </c>
      <c r="AX333" s="52" t="str">
        <f>IF(参照!D333="","",参照!D333)</f>
        <v>メニューE(残差)</v>
      </c>
      <c r="AY333" s="52">
        <f>IF(参照!E333="","",参照!E333)</f>
        <v>5.669999999999999E-4</v>
      </c>
      <c r="AZ333" s="52" t="str">
        <f>IF(参照!F333="","",参照!F333)</f>
        <v>丸紅新電力(株)</v>
      </c>
      <c r="BA333" s="52" t="str">
        <f>IF(参照!G333="","",参照!G333)</f>
        <v>丸紅新電力(株)_メニューE(残差)</v>
      </c>
      <c r="BB333" s="52">
        <f t="shared" si="36"/>
        <v>0.56699999999999995</v>
      </c>
      <c r="BD333" s="52" t="str">
        <f>IF(参照!L333="","",参照!L333)</f>
        <v>スマートエコエナジー(株)</v>
      </c>
    </row>
    <row r="334" spans="47:56">
      <c r="AU334" s="52" t="str">
        <f>IF(参照!A334="","",参照!A334)</f>
        <v/>
      </c>
      <c r="AV334" s="52" t="str">
        <f>IF(参照!B334="","",参照!B334)</f>
        <v/>
      </c>
      <c r="AW334" s="52" t="str">
        <f>IF(参照!C334="","",参照!C334)</f>
        <v/>
      </c>
      <c r="AX334" s="52" t="str">
        <f>IF(参照!D334="","",参照!D334)</f>
        <v>(参考値)事業者全体</v>
      </c>
      <c r="AY334" s="52">
        <f>IF(参照!E334="","",参照!E334)</f>
        <v>4.9600000000000002E-4</v>
      </c>
      <c r="AZ334" s="52" t="str">
        <f>IF(参照!F334="","",参照!F334)</f>
        <v>丸紅新電力(株)</v>
      </c>
      <c r="BA334" s="52" t="str">
        <f>IF(参照!G334="","",参照!G334)</f>
        <v>丸紅新電力(株)_(参考値)事業者全体</v>
      </c>
      <c r="BB334" s="52">
        <f t="shared" si="36"/>
        <v>0.496</v>
      </c>
      <c r="BD334" s="52" t="str">
        <f>IF(参照!L334="","",参照!L334)</f>
        <v>スマートエナジー磐田(株)</v>
      </c>
    </row>
    <row r="335" spans="47:56">
      <c r="AU335" s="52" t="str">
        <f>IF(参照!A335="","",参照!A335)</f>
        <v>A0133</v>
      </c>
      <c r="AV335" s="52" t="str">
        <f>IF(参照!B335="","",参照!B335)</f>
        <v>奈良電力(株)</v>
      </c>
      <c r="AW335" s="52">
        <f>IF(参照!C335="","",参照!C335)</f>
        <v>5.0500000000000002E-4</v>
      </c>
      <c r="AX335" s="52" t="str">
        <f>IF(参照!D335="","",参照!D335)</f>
        <v/>
      </c>
      <c r="AY335" s="52">
        <f>IF(参照!E335="","",参照!E335)</f>
        <v>5.0799999999999999E-4</v>
      </c>
      <c r="AZ335" s="52" t="str">
        <f>IF(参照!F335="","",参照!F335)</f>
        <v>奈良電力(株)</v>
      </c>
      <c r="BA335" s="52" t="str">
        <f>IF(参照!G335="","",参照!G335)</f>
        <v>奈良電力(株)_</v>
      </c>
      <c r="BB335" s="52">
        <f t="shared" si="36"/>
        <v>0.50800000000000001</v>
      </c>
      <c r="BD335" s="52" t="str">
        <f>IF(参照!L335="","",参照!L335)</f>
        <v>スマートエナジー熊本(株)</v>
      </c>
    </row>
    <row r="336" spans="47:56">
      <c r="AU336" s="52" t="str">
        <f>IF(参照!A336="","",参照!A336)</f>
        <v>A0134</v>
      </c>
      <c r="AV336" s="52" t="str">
        <f>IF(参照!B336="","",参照!B336)</f>
        <v>日立造船(株)</v>
      </c>
      <c r="AW336" s="52">
        <f>IF(参照!C336="","",参照!C336)</f>
        <v>1.75E-4</v>
      </c>
      <c r="AX336" s="52" t="str">
        <f>IF(参照!D336="","",参照!D336)</f>
        <v>メニューA</v>
      </c>
      <c r="AY336" s="52">
        <f>IF(参照!E336="","",参照!E336)</f>
        <v>0</v>
      </c>
      <c r="AZ336" s="52" t="str">
        <f>IF(参照!F336="","",参照!F336)</f>
        <v>日立造船(株)</v>
      </c>
      <c r="BA336" s="52" t="str">
        <f>IF(参照!G336="","",参照!G336)</f>
        <v>日立造船(株)_メニューA</v>
      </c>
      <c r="BB336" s="52">
        <f t="shared" si="36"/>
        <v>0</v>
      </c>
      <c r="BD336" s="52" t="str">
        <f>IF(参照!L336="","",参照!L336)</f>
        <v>(株)スマートテック</v>
      </c>
    </row>
    <row r="337" spans="47:56">
      <c r="AU337" s="52" t="str">
        <f>IF(参照!A337="","",参照!A337)</f>
        <v/>
      </c>
      <c r="AV337" s="52" t="str">
        <f>IF(参照!B337="","",参照!B337)</f>
        <v/>
      </c>
      <c r="AW337" s="52" t="str">
        <f>IF(参照!C337="","",参照!C337)</f>
        <v/>
      </c>
      <c r="AX337" s="52" t="str">
        <f>IF(参照!D337="","",参照!D337)</f>
        <v>メニューB</v>
      </c>
      <c r="AY337" s="52">
        <f>IF(参照!E337="","",参照!E337)</f>
        <v>0</v>
      </c>
      <c r="AZ337" s="52" t="str">
        <f>IF(参照!F337="","",参照!F337)</f>
        <v>日立造船(株)</v>
      </c>
      <c r="BA337" s="52" t="str">
        <f>IF(参照!G337="","",参照!G337)</f>
        <v>日立造船(株)_メニューB</v>
      </c>
      <c r="BB337" s="52">
        <f t="shared" si="36"/>
        <v>0</v>
      </c>
      <c r="BD337" s="52" t="str">
        <f>IF(参照!L337="","",参照!L337)</f>
        <v>スマート電気(株)</v>
      </c>
    </row>
    <row r="338" spans="47:56">
      <c r="AU338" s="52" t="str">
        <f>IF(参照!A338="","",参照!A338)</f>
        <v/>
      </c>
      <c r="AV338" s="52" t="str">
        <f>IF(参照!B338="","",参照!B338)</f>
        <v/>
      </c>
      <c r="AW338" s="52" t="str">
        <f>IF(参照!C338="","",参照!C338)</f>
        <v/>
      </c>
      <c r="AX338" s="52" t="str">
        <f>IF(参照!D338="","",参照!D338)</f>
        <v>メニューC(残差)</v>
      </c>
      <c r="AY338" s="52">
        <f>IF(参照!E338="","",参照!E338)</f>
        <v>1.7699999999999999E-4</v>
      </c>
      <c r="AZ338" s="52" t="str">
        <f>IF(参照!F338="","",参照!F338)</f>
        <v>日立造船(株)</v>
      </c>
      <c r="BA338" s="52" t="str">
        <f>IF(参照!G338="","",参照!G338)</f>
        <v>日立造船(株)_メニューC(残差)</v>
      </c>
      <c r="BB338" s="52">
        <f t="shared" si="36"/>
        <v>0.17699999999999999</v>
      </c>
      <c r="BD338" s="52" t="str">
        <f>IF(参照!L338="","",参照!L338)</f>
        <v>諏訪瓦斯(株)</v>
      </c>
    </row>
    <row r="339" spans="47:56">
      <c r="AU339" s="52" t="str">
        <f>IF(参照!A339="","",参照!A339)</f>
        <v/>
      </c>
      <c r="AV339" s="52" t="str">
        <f>IF(参照!B339="","",参照!B339)</f>
        <v/>
      </c>
      <c r="AW339" s="52" t="str">
        <f>IF(参照!C339="","",参照!C339)</f>
        <v/>
      </c>
      <c r="AX339" s="52" t="str">
        <f>IF(参照!D339="","",参照!D339)</f>
        <v>(参考値)事業者全体</v>
      </c>
      <c r="AY339" s="52">
        <f>IF(参照!E339="","",参照!E339)</f>
        <v>1.7E-5</v>
      </c>
      <c r="AZ339" s="52" t="str">
        <f>IF(参照!F339="","",参照!F339)</f>
        <v>日立造船(株)</v>
      </c>
      <c r="BA339" s="52" t="str">
        <f>IF(参照!G339="","",参照!G339)</f>
        <v>日立造船(株)_(参考値)事業者全体</v>
      </c>
      <c r="BB339" s="52">
        <f t="shared" si="36"/>
        <v>1.7000000000000001E-2</v>
      </c>
      <c r="BD339" s="52" t="str">
        <f>IF(参照!L339="","",参照!L339)</f>
        <v>生活協同組合コープぐんま</v>
      </c>
    </row>
    <row r="340" spans="47:56">
      <c r="AU340" s="52" t="str">
        <f>IF(参照!A340="","",参照!A340)</f>
        <v>A0135</v>
      </c>
      <c r="AV340" s="52" t="str">
        <f>IF(参照!B340="","",参照!B340)</f>
        <v>大東ガス(株)</v>
      </c>
      <c r="AW340" s="52">
        <f>IF(参照!C340="","",参照!C340)</f>
        <v>3.6400000000000001E-4</v>
      </c>
      <c r="AX340" s="52" t="str">
        <f>IF(参照!D340="","",参照!D340)</f>
        <v>メニューA</v>
      </c>
      <c r="AY340" s="52">
        <f>IF(参照!E340="","",参照!E340)</f>
        <v>0</v>
      </c>
      <c r="AZ340" s="52" t="str">
        <f>IF(参照!F340="","",参照!F340)</f>
        <v>大東ガス(株)</v>
      </c>
      <c r="BA340" s="52" t="str">
        <f>IF(参照!G340="","",参照!G340)</f>
        <v>大東ガス(株)_メニューA</v>
      </c>
      <c r="BB340" s="52">
        <f t="shared" si="36"/>
        <v>0</v>
      </c>
      <c r="BD340" s="52" t="str">
        <f>IF(参照!L340="","",参照!L340)</f>
        <v>生活協同組合コープこうべ</v>
      </c>
    </row>
    <row r="341" spans="47:56">
      <c r="AU341" s="52" t="str">
        <f>IF(参照!A341="","",参照!A341)</f>
        <v/>
      </c>
      <c r="AV341" s="52" t="str">
        <f>IF(参照!B341="","",参照!B341)</f>
        <v/>
      </c>
      <c r="AW341" s="52" t="str">
        <f>IF(参照!C341="","",参照!C341)</f>
        <v/>
      </c>
      <c r="AX341" s="52" t="str">
        <f>IF(参照!D341="","",参照!D341)</f>
        <v>メニューB(残差)</v>
      </c>
      <c r="AY341" s="52">
        <f>IF(参照!E341="","",参照!E341)</f>
        <v>3.0699999999999998E-4</v>
      </c>
      <c r="AZ341" s="52" t="str">
        <f>IF(参照!F341="","",参照!F341)</f>
        <v>大東ガス(株)</v>
      </c>
      <c r="BA341" s="52" t="str">
        <f>IF(参照!G341="","",参照!G341)</f>
        <v>大東ガス(株)_メニューB(残差)</v>
      </c>
      <c r="BB341" s="52">
        <f t="shared" si="36"/>
        <v>0.307</v>
      </c>
      <c r="BD341" s="52" t="str">
        <f>IF(参照!L341="","",参照!L341)</f>
        <v>生活協同組合コープしが</v>
      </c>
    </row>
    <row r="342" spans="47:56">
      <c r="AU342" s="52" t="str">
        <f>IF(参照!A342="","",参照!A342)</f>
        <v/>
      </c>
      <c r="AV342" s="52" t="str">
        <f>IF(参照!B342="","",参照!B342)</f>
        <v/>
      </c>
      <c r="AW342" s="52" t="str">
        <f>IF(参照!C342="","",参照!C342)</f>
        <v/>
      </c>
      <c r="AX342" s="52" t="str">
        <f>IF(参照!D342="","",参照!D342)</f>
        <v>(参考値)事業者全体</v>
      </c>
      <c r="AY342" s="52">
        <f>IF(参照!E342="","",参照!E342)</f>
        <v>3.9200000000000004E-4</v>
      </c>
      <c r="AZ342" s="52" t="str">
        <f>IF(参照!F342="","",参照!F342)</f>
        <v>大東ガス(株)</v>
      </c>
      <c r="BA342" s="52" t="str">
        <f>IF(参照!G342="","",参照!G342)</f>
        <v>大東ガス(株)_(参考値)事業者全体</v>
      </c>
      <c r="BB342" s="52">
        <f t="shared" si="36"/>
        <v>0.39200000000000002</v>
      </c>
      <c r="BD342" s="52" t="str">
        <f>IF(参照!L342="","",参照!L342)</f>
        <v>生活協同組合コープながの</v>
      </c>
    </row>
    <row r="343" spans="47:56">
      <c r="AU343" s="52" t="str">
        <f>IF(参照!A343="","",参照!A343)</f>
        <v>A0136</v>
      </c>
      <c r="AV343" s="52" t="str">
        <f>IF(参照!B343="","",参照!B343)</f>
        <v>パナソニックオペレーショナルエクセレンス(株)(旧：パナソニック(株))</v>
      </c>
      <c r="AW343" s="52">
        <f>IF(参照!C343="","",参照!C343)</f>
        <v>3.8400000000000001E-4</v>
      </c>
      <c r="AX343" s="52" t="str">
        <f>IF(参照!D343="","",参照!D343)</f>
        <v>メニューA</v>
      </c>
      <c r="AY343" s="52">
        <f>IF(参照!E343="","",参照!E343)</f>
        <v>0</v>
      </c>
      <c r="AZ343" s="52" t="str">
        <f>IF(参照!F343="","",参照!F343)</f>
        <v>パナソニックオペレーショナルエクセレンス(株)(旧：パナソニック(株))</v>
      </c>
      <c r="BA343" s="52" t="str">
        <f>IF(参照!G343="","",参照!G343)</f>
        <v>パナソニックオペレーショナルエクセレンス(株)(旧：パナソニック(株))_メニューA</v>
      </c>
      <c r="BB343" s="52">
        <f t="shared" si="36"/>
        <v>0</v>
      </c>
      <c r="BD343" s="52" t="str">
        <f>IF(参照!L343="","",参照!L343)</f>
        <v>生活協同組合コープみらい</v>
      </c>
    </row>
    <row r="344" spans="47:56">
      <c r="AU344" s="52" t="str">
        <f>IF(参照!A344="","",参照!A344)</f>
        <v/>
      </c>
      <c r="AV344" s="52" t="str">
        <f>IF(参照!B344="","",参照!B344)</f>
        <v/>
      </c>
      <c r="AW344" s="52" t="str">
        <f>IF(参照!C344="","",参照!C344)</f>
        <v/>
      </c>
      <c r="AX344" s="52" t="str">
        <f>IF(参照!D344="","",参照!D344)</f>
        <v>メニューB(残差)</v>
      </c>
      <c r="AY344" s="52">
        <f>IF(参照!E344="","",参照!E344)</f>
        <v>4.2999999999999999E-4</v>
      </c>
      <c r="AZ344" s="52" t="str">
        <f>IF(参照!F344="","",参照!F344)</f>
        <v>パナソニックオペレーショナルエクセレンス(株)(旧：パナソニック(株))</v>
      </c>
      <c r="BA344" s="52" t="str">
        <f>IF(参照!G344="","",参照!G344)</f>
        <v>パナソニックオペレーショナルエクセレンス(株)(旧：パナソニック(株))_メニューB(残差)</v>
      </c>
      <c r="BB344" s="52">
        <f t="shared" si="36"/>
        <v>0.43</v>
      </c>
      <c r="BD344" s="52" t="str">
        <f>IF(参照!L344="","",参照!L344)</f>
        <v>生活協同組合ひろしま</v>
      </c>
    </row>
    <row r="345" spans="47:56">
      <c r="AU345" s="52" t="str">
        <f>IF(参照!A345="","",参照!A345)</f>
        <v/>
      </c>
      <c r="AV345" s="52" t="str">
        <f>IF(参照!B345="","",参照!B345)</f>
        <v/>
      </c>
      <c r="AW345" s="52" t="str">
        <f>IF(参照!C345="","",参照!C345)</f>
        <v/>
      </c>
      <c r="AX345" s="52" t="str">
        <f>IF(参照!D345="","",参照!D345)</f>
        <v>(参考値)事業者全体</v>
      </c>
      <c r="AY345" s="52">
        <f>IF(参照!E345="","",参照!E345)</f>
        <v>4.4700000000000002E-4</v>
      </c>
      <c r="AZ345" s="52" t="str">
        <f>IF(参照!F345="","",参照!F345)</f>
        <v>パナソニックオペレーショナルエクセレンス(株)(旧：パナソニック(株))</v>
      </c>
      <c r="BA345" s="52" t="str">
        <f>IF(参照!G345="","",参照!G345)</f>
        <v>パナソニックオペレーショナルエクセレンス(株)(旧：パナソニック(株))_(参考値)事業者全体</v>
      </c>
      <c r="BB345" s="52">
        <f t="shared" si="36"/>
        <v>0.44700000000000001</v>
      </c>
      <c r="BD345" s="52" t="str">
        <f>IF(参照!L345="","",参照!L345)</f>
        <v>(株)生活クラブエナジー</v>
      </c>
    </row>
    <row r="346" spans="47:56">
      <c r="AU346" s="52" t="str">
        <f>IF(参照!A346="","",参照!A346)</f>
        <v>A0137</v>
      </c>
      <c r="AV346" s="52" t="str">
        <f>IF(参照!B346="","",参照!B346)</f>
        <v>アストモスエネルギー(株)</v>
      </c>
      <c r="AW346" s="52">
        <f>IF(参照!C346="","",参照!C346)</f>
        <v>5.1400000000000003E-4</v>
      </c>
      <c r="AX346" s="52" t="str">
        <f>IF(参照!D346="","",参照!D346)</f>
        <v/>
      </c>
      <c r="AY346" s="52">
        <f>IF(参照!E346="","",参照!E346)</f>
        <v>5.7399999999999997E-4</v>
      </c>
      <c r="AZ346" s="52" t="str">
        <f>IF(参照!F346="","",参照!F346)</f>
        <v>アストモスエネルギー(株)</v>
      </c>
      <c r="BA346" s="52" t="str">
        <f>IF(参照!G346="","",参照!G346)</f>
        <v>アストモスエネルギー(株)_</v>
      </c>
      <c r="BB346" s="52">
        <f t="shared" si="36"/>
        <v>0.57399999999999995</v>
      </c>
      <c r="BD346" s="52" t="str">
        <f>IF(参照!L346="","",参照!L346)</f>
        <v>西武ガス(株)</v>
      </c>
    </row>
    <row r="347" spans="47:56">
      <c r="AU347" s="52" t="str">
        <f>IF(参照!A347="","",参照!A347)</f>
        <v>A0138</v>
      </c>
      <c r="AV347" s="52" t="str">
        <f>IF(参照!B347="","",参照!B347)</f>
        <v>(株)関電エネルギーソリューション</v>
      </c>
      <c r="AW347" s="52">
        <f>IF(参照!C347="","",参照!C347)</f>
        <v>5.1000000000000004E-4</v>
      </c>
      <c r="AX347" s="52" t="str">
        <f>IF(参照!D347="","",参照!D347)</f>
        <v>メニューA</v>
      </c>
      <c r="AY347" s="52">
        <f>IF(参照!E347="","",参照!E347)</f>
        <v>0</v>
      </c>
      <c r="AZ347" s="52" t="str">
        <f>IF(参照!F347="","",参照!F347)</f>
        <v>(株)関電エネルギーソリューション</v>
      </c>
      <c r="BA347" s="52" t="str">
        <f>IF(参照!G347="","",参照!G347)</f>
        <v>(株)関電エネルギーソリューション_メニューA</v>
      </c>
      <c r="BB347" s="52">
        <f t="shared" si="36"/>
        <v>0</v>
      </c>
      <c r="BD347" s="52" t="str">
        <f>IF(参照!L347="","",参照!L347)</f>
        <v>積水化学工業(株)</v>
      </c>
    </row>
    <row r="348" spans="47:56">
      <c r="AU348" s="52" t="str">
        <f>IF(参照!A348="","",参照!A348)</f>
        <v/>
      </c>
      <c r="AV348" s="52" t="str">
        <f>IF(参照!B348="","",参照!B348)</f>
        <v/>
      </c>
      <c r="AW348" s="52" t="str">
        <f>IF(参照!C348="","",参照!C348)</f>
        <v/>
      </c>
      <c r="AX348" s="52" t="str">
        <f>IF(参照!D348="","",参照!D348)</f>
        <v>メニューB(残差)</v>
      </c>
      <c r="AY348" s="52">
        <f>IF(参照!E348="","",参照!E348)</f>
        <v>4.8099999999999998E-4</v>
      </c>
      <c r="AZ348" s="52" t="str">
        <f>IF(参照!F348="","",参照!F348)</f>
        <v>(株)関電エネルギーソリューション</v>
      </c>
      <c r="BA348" s="52" t="str">
        <f>IF(参照!G348="","",参照!G348)</f>
        <v>(株)関電エネルギーソリューション_メニューB(残差)</v>
      </c>
      <c r="BB348" s="52">
        <f t="shared" si="36"/>
        <v>0.48099999999999998</v>
      </c>
      <c r="BD348" s="52" t="str">
        <f>IF(参照!L348="","",参照!L348)</f>
        <v>石油資源開発(株)</v>
      </c>
    </row>
    <row r="349" spans="47:56">
      <c r="AU349" s="52" t="str">
        <f>IF(参照!A349="","",参照!A349)</f>
        <v/>
      </c>
      <c r="AV349" s="52" t="str">
        <f>IF(参照!B349="","",参照!B349)</f>
        <v/>
      </c>
      <c r="AW349" s="52" t="str">
        <f>IF(参照!C349="","",参照!C349)</f>
        <v/>
      </c>
      <c r="AX349" s="52" t="str">
        <f>IF(参照!D349="","",参照!D349)</f>
        <v>(参考値)事業者全体</v>
      </c>
      <c r="AY349" s="52">
        <f>IF(参照!E349="","",参照!E349)</f>
        <v>5.3300000000000005E-4</v>
      </c>
      <c r="AZ349" s="52" t="str">
        <f>IF(参照!F349="","",参照!F349)</f>
        <v>(株)関電エネルギーソリューション</v>
      </c>
      <c r="BA349" s="52" t="str">
        <f>IF(参照!G349="","",参照!G349)</f>
        <v>(株)関電エネルギーソリューション_(参考値)事業者全体</v>
      </c>
      <c r="BB349" s="52">
        <f t="shared" si="36"/>
        <v>0.53300000000000003</v>
      </c>
      <c r="BD349" s="52" t="str">
        <f>IF(参照!L349="","",参照!L349)</f>
        <v>ゼロワットパワー(株)</v>
      </c>
    </row>
    <row r="350" spans="47:56">
      <c r="AU350" s="52" t="str">
        <f>IF(参照!A350="","",参照!A350)</f>
        <v>A0140</v>
      </c>
      <c r="AV350" s="52" t="str">
        <f>IF(参照!B350="","",参照!B350)</f>
        <v>ＭＣリテールエナジー(株)</v>
      </c>
      <c r="AW350" s="52">
        <f>IF(参照!C350="","",参照!C350)</f>
        <v>4.6500000000000003E-4</v>
      </c>
      <c r="AX350" s="52" t="str">
        <f>IF(参照!D350="","",参照!D350)</f>
        <v>メニューA</v>
      </c>
      <c r="AY350" s="52">
        <f>IF(参照!E350="","",参照!E350)</f>
        <v>0</v>
      </c>
      <c r="AZ350" s="52" t="str">
        <f>IF(参照!F350="","",参照!F350)</f>
        <v>ＭＣリテールエナジー(株)</v>
      </c>
      <c r="BA350" s="52" t="str">
        <f>IF(参照!G350="","",参照!G350)</f>
        <v>ＭＣリテールエナジー(株)_メニューA</v>
      </c>
      <c r="BB350" s="52">
        <f t="shared" si="36"/>
        <v>0</v>
      </c>
      <c r="BD350" s="52" t="str">
        <f>IF(参照!L350="","",参照!L350)</f>
        <v>(株)センカク</v>
      </c>
    </row>
    <row r="351" spans="47:56">
      <c r="AU351" s="52" t="str">
        <f>IF(参照!A351="","",参照!A351)</f>
        <v/>
      </c>
      <c r="AV351" s="52" t="str">
        <f>IF(参照!B351="","",参照!B351)</f>
        <v/>
      </c>
      <c r="AW351" s="52" t="str">
        <f>IF(参照!C351="","",参照!C351)</f>
        <v/>
      </c>
      <c r="AX351" s="52" t="str">
        <f>IF(参照!D351="","",参照!D351)</f>
        <v>メニューB</v>
      </c>
      <c r="AY351" s="52">
        <f>IF(参照!E351="","",参照!E351)</f>
        <v>0</v>
      </c>
      <c r="AZ351" s="52" t="str">
        <f>IF(参照!F351="","",参照!F351)</f>
        <v>ＭＣリテールエナジー(株)</v>
      </c>
      <c r="BA351" s="52" t="str">
        <f>IF(参照!G351="","",参照!G351)</f>
        <v>ＭＣリテールエナジー(株)_メニューB</v>
      </c>
      <c r="BB351" s="52">
        <f t="shared" si="36"/>
        <v>0</v>
      </c>
      <c r="BD351" s="52" t="str">
        <f>IF(参照!L351="","",参照!L351)</f>
        <v>セントラル石油瓦斯(株)</v>
      </c>
    </row>
    <row r="352" spans="47:56">
      <c r="AU352" s="52" t="str">
        <f>IF(参照!A352="","",参照!A352)</f>
        <v/>
      </c>
      <c r="AV352" s="52" t="str">
        <f>IF(参照!B352="","",参照!B352)</f>
        <v/>
      </c>
      <c r="AW352" s="52" t="str">
        <f>IF(参照!C352="","",参照!C352)</f>
        <v/>
      </c>
      <c r="AX352" s="52" t="str">
        <f>IF(参照!D352="","",参照!D352)</f>
        <v>メニューC</v>
      </c>
      <c r="AY352" s="52">
        <f>IF(参照!E352="","",参照!E352)</f>
        <v>0</v>
      </c>
      <c r="AZ352" s="52" t="str">
        <f>IF(参照!F352="","",参照!F352)</f>
        <v>ＭＣリテールエナジー(株)</v>
      </c>
      <c r="BA352" s="52" t="str">
        <f>IF(参照!G352="","",参照!G352)</f>
        <v>ＭＣリテールエナジー(株)_メニューC</v>
      </c>
      <c r="BB352" s="52">
        <f t="shared" si="36"/>
        <v>0</v>
      </c>
      <c r="BD352" s="52" t="str">
        <f>IF(参照!L352="","",参照!L352)</f>
        <v>全農エネルギー(株)</v>
      </c>
    </row>
    <row r="353" spans="47:56">
      <c r="AU353" s="52" t="str">
        <f>IF(参照!A353="","",参照!A353)</f>
        <v/>
      </c>
      <c r="AV353" s="52" t="str">
        <f>IF(参照!B353="","",参照!B353)</f>
        <v/>
      </c>
      <c r="AW353" s="52" t="str">
        <f>IF(参照!C353="","",参照!C353)</f>
        <v/>
      </c>
      <c r="AX353" s="52" t="str">
        <f>IF(参照!D353="","",参照!D353)</f>
        <v>メニューD(残差)</v>
      </c>
      <c r="AY353" s="52">
        <f>IF(参照!E353="","",参照!E353)</f>
        <v>3.97E-4</v>
      </c>
      <c r="AZ353" s="52" t="str">
        <f>IF(参照!F353="","",参照!F353)</f>
        <v>ＭＣリテールエナジー(株)</v>
      </c>
      <c r="BA353" s="52" t="str">
        <f>IF(参照!G353="","",参照!G353)</f>
        <v>ＭＣリテールエナジー(株)_メニューD(残差)</v>
      </c>
      <c r="BB353" s="52">
        <f t="shared" si="36"/>
        <v>0.39700000000000002</v>
      </c>
      <c r="BD353" s="52" t="str">
        <f>IF(参照!L353="","",参照!L353)</f>
        <v>そうまＩグリッド合同会社</v>
      </c>
    </row>
    <row r="354" spans="47:56">
      <c r="AU354" s="52" t="str">
        <f>IF(参照!A354="","",参照!A354)</f>
        <v/>
      </c>
      <c r="AV354" s="52" t="str">
        <f>IF(参照!B354="","",参照!B354)</f>
        <v/>
      </c>
      <c r="AW354" s="52" t="str">
        <f>IF(参照!C354="","",参照!C354)</f>
        <v/>
      </c>
      <c r="AX354" s="52" t="str">
        <f>IF(参照!D354="","",参照!D354)</f>
        <v>(参考値)事業者全体</v>
      </c>
      <c r="AY354" s="52">
        <f>IF(参照!E354="","",参照!E354)</f>
        <v>4.7899999999999999E-4</v>
      </c>
      <c r="AZ354" s="52" t="str">
        <f>IF(参照!F354="","",参照!F354)</f>
        <v>ＭＣリテールエナジー(株)</v>
      </c>
      <c r="BA354" s="52" t="str">
        <f>IF(参照!G354="","",参照!G354)</f>
        <v>ＭＣリテールエナジー(株)_(参考値)事業者全体</v>
      </c>
      <c r="BB354" s="52">
        <f t="shared" si="36"/>
        <v>0.47899999999999998</v>
      </c>
      <c r="BD354" s="52" t="str">
        <f>IF(参照!L354="","",参照!L354)</f>
        <v>大一ガス(株)</v>
      </c>
    </row>
    <row r="355" spans="47:56">
      <c r="AU355" s="52" t="str">
        <f>IF(参照!A355="","",参照!A355)</f>
        <v>A0141</v>
      </c>
      <c r="AV355" s="52" t="str">
        <f>IF(参照!B355="","",参照!B355)</f>
        <v>(株)北九州パワー</v>
      </c>
      <c r="AW355" s="52">
        <f>IF(参照!C355="","",参照!C355)</f>
        <v>2.3900000000000001E-4</v>
      </c>
      <c r="AX355" s="52" t="str">
        <f>IF(参照!D355="","",参照!D355)</f>
        <v>メニューA</v>
      </c>
      <c r="AY355" s="52">
        <f>IF(参照!E355="","",参照!E355)</f>
        <v>0</v>
      </c>
      <c r="AZ355" s="52" t="str">
        <f>IF(参照!F355="","",参照!F355)</f>
        <v>(株)北九州パワー</v>
      </c>
      <c r="BA355" s="52" t="str">
        <f>IF(参照!G355="","",参照!G355)</f>
        <v>(株)北九州パワー_メニューA</v>
      </c>
      <c r="BB355" s="52">
        <f t="shared" si="36"/>
        <v>0</v>
      </c>
      <c r="BD355" s="52" t="str">
        <f>IF(参照!L355="","",参照!L355)</f>
        <v>(株)大仙こまちパワー</v>
      </c>
    </row>
    <row r="356" spans="47:56">
      <c r="AU356" s="52" t="str">
        <f>IF(参照!A356="","",参照!A356)</f>
        <v/>
      </c>
      <c r="AV356" s="52" t="str">
        <f>IF(参照!B356="","",参照!B356)</f>
        <v/>
      </c>
      <c r="AW356" s="52" t="str">
        <f>IF(参照!C356="","",参照!C356)</f>
        <v/>
      </c>
      <c r="AX356" s="52" t="str">
        <f>IF(参照!D356="","",参照!D356)</f>
        <v>メニューB(残差)</v>
      </c>
      <c r="AY356" s="52">
        <f>IF(参照!E356="","",参照!E356)</f>
        <v>3.1E-4</v>
      </c>
      <c r="AZ356" s="52" t="str">
        <f>IF(参照!F356="","",参照!F356)</f>
        <v>(株)北九州パワー</v>
      </c>
      <c r="BA356" s="52" t="str">
        <f>IF(参照!G356="","",参照!G356)</f>
        <v>(株)北九州パワー_メニューB(残差)</v>
      </c>
      <c r="BB356" s="52">
        <f t="shared" si="36"/>
        <v>0.31</v>
      </c>
      <c r="BD356" s="52" t="str">
        <f>IF(参照!L356="","",参照!L356)</f>
        <v>大東ガス(株)</v>
      </c>
    </row>
    <row r="357" spans="47:56">
      <c r="AU357" s="52" t="str">
        <f>IF(参照!A357="","",参照!A357)</f>
        <v/>
      </c>
      <c r="AV357" s="52" t="str">
        <f>IF(参照!B357="","",参照!B357)</f>
        <v/>
      </c>
      <c r="AW357" s="52" t="str">
        <f>IF(参照!C357="","",参照!C357)</f>
        <v/>
      </c>
      <c r="AX357" s="52" t="str">
        <f>IF(参照!D357="","",参照!D357)</f>
        <v>(参考値)事業者全体</v>
      </c>
      <c r="AY357" s="52">
        <f>IF(参照!E357="","",参照!E357)</f>
        <v>3.8500000000000003E-4</v>
      </c>
      <c r="AZ357" s="52" t="str">
        <f>IF(参照!F357="","",参照!F357)</f>
        <v>(株)北九州パワー</v>
      </c>
      <c r="BA357" s="52" t="str">
        <f>IF(参照!G357="","",参照!G357)</f>
        <v>(株)北九州パワー_(参考値)事業者全体</v>
      </c>
      <c r="BB357" s="52">
        <f t="shared" si="36"/>
        <v>0.38500000000000001</v>
      </c>
      <c r="BD357" s="52" t="str">
        <f>IF(参照!L357="","",参照!L357)</f>
        <v>大東建託パートナーズ(株)</v>
      </c>
    </row>
    <row r="358" spans="47:56">
      <c r="AU358" s="52" t="str">
        <f>IF(参照!A358="","",参照!A358)</f>
        <v>A0142</v>
      </c>
      <c r="AV358" s="52" t="str">
        <f>IF(参照!B358="","",参照!B358)</f>
        <v>武州瓦斯(株)</v>
      </c>
      <c r="AW358" s="52">
        <f>IF(参照!C358="","",参照!C358)</f>
        <v>3.6400000000000001E-4</v>
      </c>
      <c r="AX358" s="52" t="str">
        <f>IF(参照!D358="","",参照!D358)</f>
        <v>メニューA</v>
      </c>
      <c r="AY358" s="52">
        <f>IF(参照!E358="","",参照!E358)</f>
        <v>0</v>
      </c>
      <c r="AZ358" s="52" t="str">
        <f>IF(参照!F358="","",参照!F358)</f>
        <v>武州瓦斯(株)</v>
      </c>
      <c r="BA358" s="52" t="str">
        <f>IF(参照!G358="","",参照!G358)</f>
        <v>武州瓦斯(株)_メニューA</v>
      </c>
      <c r="BB358" s="52">
        <f t="shared" si="36"/>
        <v>0</v>
      </c>
      <c r="BD358" s="52" t="str">
        <f>IF(参照!L358="","",参照!L358)</f>
        <v>ダイヤモンドパワー(株)</v>
      </c>
    </row>
    <row r="359" spans="47:56">
      <c r="AU359" s="52" t="str">
        <f>IF(参照!A359="","",参照!A359)</f>
        <v/>
      </c>
      <c r="AV359" s="52" t="str">
        <f>IF(参照!B359="","",参照!B359)</f>
        <v/>
      </c>
      <c r="AW359" s="52" t="str">
        <f>IF(参照!C359="","",参照!C359)</f>
        <v/>
      </c>
      <c r="AX359" s="52" t="str">
        <f>IF(参照!D359="","",参照!D359)</f>
        <v>メニューB(残差)</v>
      </c>
      <c r="AY359" s="52">
        <f>IF(参照!E359="","",参照!E359)</f>
        <v>3.0800000000000001E-4</v>
      </c>
      <c r="AZ359" s="52" t="str">
        <f>IF(参照!F359="","",参照!F359)</f>
        <v>武州瓦斯(株)</v>
      </c>
      <c r="BA359" s="52" t="str">
        <f>IF(参照!G359="","",参照!G359)</f>
        <v>武州瓦斯(株)_メニューB(残差)</v>
      </c>
      <c r="BB359" s="52">
        <f t="shared" si="36"/>
        <v>0.308</v>
      </c>
      <c r="BD359" s="52" t="str">
        <f>IF(参照!L359="","",参照!L359)</f>
        <v>太陽ガス(株)</v>
      </c>
    </row>
    <row r="360" spans="47:56">
      <c r="AU360" s="52" t="str">
        <f>IF(参照!A360="","",参照!A360)</f>
        <v/>
      </c>
      <c r="AV360" s="52" t="str">
        <f>IF(参照!B360="","",参照!B360)</f>
        <v/>
      </c>
      <c r="AW360" s="52" t="str">
        <f>IF(参照!C360="","",参照!C360)</f>
        <v/>
      </c>
      <c r="AX360" s="52" t="str">
        <f>IF(参照!D360="","",参照!D360)</f>
        <v>(参考値)事業者全体</v>
      </c>
      <c r="AY360" s="52">
        <f>IF(参照!E360="","",参照!E360)</f>
        <v>3.8900000000000002E-4</v>
      </c>
      <c r="AZ360" s="52" t="str">
        <f>IF(参照!F360="","",参照!F360)</f>
        <v>武州瓦斯(株)</v>
      </c>
      <c r="BA360" s="52" t="str">
        <f>IF(参照!G360="","",参照!G360)</f>
        <v>武州瓦斯(株)_(参考値)事業者全体</v>
      </c>
      <c r="BB360" s="52">
        <f t="shared" si="36"/>
        <v>0.38900000000000001</v>
      </c>
      <c r="BD360" s="52" t="str">
        <f>IF(参照!L360="","",参照!L360)</f>
        <v>大和エネルギー(株)</v>
      </c>
    </row>
    <row r="361" spans="47:56">
      <c r="AU361" s="52" t="str">
        <f>IF(参照!A361="","",参照!A361)</f>
        <v>A0143</v>
      </c>
      <c r="AV361" s="52" t="str">
        <f>IF(参照!B361="","",参照!B361)</f>
        <v>リニューアブル・ジャパン(株)(旧：(株)みらい電力)</v>
      </c>
      <c r="AW361" s="52">
        <f>IF(参照!C361="","",参照!C361)</f>
        <v>3.1199999999999999E-4</v>
      </c>
      <c r="AX361" s="52" t="str">
        <f>IF(参照!D361="","",参照!D361)</f>
        <v>メニューA</v>
      </c>
      <c r="AY361" s="52">
        <f>IF(参照!E361="","",参照!E361)</f>
        <v>0</v>
      </c>
      <c r="AZ361" s="52" t="str">
        <f>IF(参照!F361="","",参照!F361)</f>
        <v>リニューアブル・ジャパン(株)(旧：(株)みらい電力)</v>
      </c>
      <c r="BA361" s="52" t="str">
        <f>IF(参照!G361="","",参照!G361)</f>
        <v>リニューアブル・ジャパン(株)(旧：(株)みらい電力)_メニューA</v>
      </c>
      <c r="BB361" s="52">
        <f t="shared" si="36"/>
        <v>0</v>
      </c>
      <c r="BD361" s="52" t="str">
        <f>IF(参照!L361="","",参照!L361)</f>
        <v>大和ハウス工業(株)　</v>
      </c>
    </row>
    <row r="362" spans="47:56">
      <c r="AU362" s="52" t="str">
        <f>IF(参照!A362="","",参照!A362)</f>
        <v/>
      </c>
      <c r="AV362" s="52" t="str">
        <f>IF(参照!B362="","",参照!B362)</f>
        <v/>
      </c>
      <c r="AW362" s="52" t="str">
        <f>IF(参照!C362="","",参照!C362)</f>
        <v/>
      </c>
      <c r="AX362" s="52" t="str">
        <f>IF(参照!D362="","",参照!D362)</f>
        <v>メニューB</v>
      </c>
      <c r="AY362" s="52">
        <f>IF(参照!E362="","",参照!E362)</f>
        <v>1.27E-4</v>
      </c>
      <c r="AZ362" s="52" t="str">
        <f>IF(参照!F362="","",参照!F362)</f>
        <v>リニューアブル・ジャパン(株)(旧：(株)みらい電力)</v>
      </c>
      <c r="BA362" s="52" t="str">
        <f>IF(参照!G362="","",参照!G362)</f>
        <v>リニューアブル・ジャパン(株)(旧：(株)みらい電力)_メニューB</v>
      </c>
      <c r="BB362" s="52">
        <f t="shared" si="36"/>
        <v>0.127</v>
      </c>
      <c r="BD362" s="52" t="str">
        <f>IF(参照!L362="","",参照!L362)</f>
        <v>大和ライフエナジア(株)</v>
      </c>
    </row>
    <row r="363" spans="47:56">
      <c r="AU363" s="52" t="str">
        <f>IF(参照!A363="","",参照!A363)</f>
        <v/>
      </c>
      <c r="AV363" s="52" t="str">
        <f>IF(参照!B363="","",参照!B363)</f>
        <v/>
      </c>
      <c r="AW363" s="52" t="str">
        <f>IF(参照!C363="","",参照!C363)</f>
        <v/>
      </c>
      <c r="AX363" s="52" t="str">
        <f>IF(参照!D363="","",参照!D363)</f>
        <v>メニューC</v>
      </c>
      <c r="AY363" s="52">
        <f>IF(参照!E363="","",参照!E363)</f>
        <v>1.83E-4</v>
      </c>
      <c r="AZ363" s="52" t="str">
        <f>IF(参照!F363="","",参照!F363)</f>
        <v>リニューアブル・ジャパン(株)(旧：(株)みらい電力)</v>
      </c>
      <c r="BA363" s="52" t="str">
        <f>IF(参照!G363="","",参照!G363)</f>
        <v>リニューアブル・ジャパン(株)(旧：(株)みらい電力)_メニューC</v>
      </c>
      <c r="BB363" s="52">
        <f t="shared" si="36"/>
        <v>0.183</v>
      </c>
      <c r="BD363" s="52" t="str">
        <f>IF(参照!L363="","",参照!L363)</f>
        <v>(株)タクマエナジー</v>
      </c>
    </row>
    <row r="364" spans="47:56">
      <c r="AU364" s="52" t="str">
        <f>IF(参照!A364="","",参照!A364)</f>
        <v/>
      </c>
      <c r="AV364" s="52" t="str">
        <f>IF(参照!B364="","",参照!B364)</f>
        <v/>
      </c>
      <c r="AW364" s="52" t="str">
        <f>IF(参照!C364="","",参照!C364)</f>
        <v/>
      </c>
      <c r="AX364" s="52" t="str">
        <f>IF(参照!D364="","",参照!D364)</f>
        <v>メニューD</v>
      </c>
      <c r="AY364" s="52">
        <f>IF(参照!E364="","",参照!E364)</f>
        <v>0</v>
      </c>
      <c r="AZ364" s="52" t="str">
        <f>IF(参照!F364="","",参照!F364)</f>
        <v>リニューアブル・ジャパン(株)(旧：(株)みらい電力)</v>
      </c>
      <c r="BA364" s="52" t="str">
        <f>IF(参照!G364="","",参照!G364)</f>
        <v>リニューアブル・ジャパン(株)(旧：(株)みらい電力)_メニューD</v>
      </c>
      <c r="BB364" s="52">
        <f t="shared" si="36"/>
        <v>0</v>
      </c>
      <c r="BD364" s="52" t="str">
        <f>IF(参照!L364="","",参照!L364)</f>
        <v>(株)タケエイでんき(旧：(株)横須賀アーバンウッドパワー)</v>
      </c>
    </row>
    <row r="365" spans="47:56">
      <c r="AU365" s="52" t="str">
        <f>IF(参照!A365="","",参照!A365)</f>
        <v/>
      </c>
      <c r="AV365" s="52" t="str">
        <f>IF(参照!B365="","",参照!B365)</f>
        <v/>
      </c>
      <c r="AW365" s="52" t="str">
        <f>IF(参照!C365="","",参照!C365)</f>
        <v/>
      </c>
      <c r="AX365" s="52" t="str">
        <f>IF(参照!D365="","",参照!D365)</f>
        <v>メニューE(残差)</v>
      </c>
      <c r="AY365" s="52">
        <f>IF(参照!E365="","",参照!E365)</f>
        <v>3.5100000000000002E-4</v>
      </c>
      <c r="AZ365" s="52" t="str">
        <f>IF(参照!F365="","",参照!F365)</f>
        <v>リニューアブル・ジャパン(株)(旧：(株)みらい電力)</v>
      </c>
      <c r="BA365" s="52" t="str">
        <f>IF(参照!G365="","",参照!G365)</f>
        <v>リニューアブル・ジャパン(株)(旧：(株)みらい電力)_メニューE(残差)</v>
      </c>
      <c r="BB365" s="52">
        <f t="shared" si="36"/>
        <v>0.35100000000000003</v>
      </c>
      <c r="BD365" s="52" t="str">
        <f>IF(参照!L365="","",参照!L365)</f>
        <v>たんたんエナジー(株)</v>
      </c>
    </row>
    <row r="366" spans="47:56">
      <c r="AU366" s="52" t="str">
        <f>IF(参照!A366="","",参照!A366)</f>
        <v/>
      </c>
      <c r="AV366" s="52" t="str">
        <f>IF(参照!B366="","",参照!B366)</f>
        <v/>
      </c>
      <c r="AW366" s="52" t="str">
        <f>IF(参照!C366="","",参照!C366)</f>
        <v/>
      </c>
      <c r="AX366" s="52" t="str">
        <f>IF(参照!D366="","",参照!D366)</f>
        <v>(参考値)事業者全体</v>
      </c>
      <c r="AY366" s="52">
        <f>IF(参照!E366="","",参照!E366)</f>
        <v>5.7499999999999999E-4</v>
      </c>
      <c r="AZ366" s="52" t="str">
        <f>IF(参照!F366="","",参照!F366)</f>
        <v>リニューアブル・ジャパン(株)(旧：(株)みらい電力)</v>
      </c>
      <c r="BA366" s="52" t="str">
        <f>IF(参照!G366="","",参照!G366)</f>
        <v>リニューアブル・ジャパン(株)(旧：(株)みらい電力)_(参考値)事業者全体</v>
      </c>
      <c r="BB366" s="52">
        <f t="shared" si="36"/>
        <v>0.57499999999999996</v>
      </c>
      <c r="BD366" s="52" t="str">
        <f>IF(参照!L366="","",参照!L366)</f>
        <v>(株)地域創生ホールディングス</v>
      </c>
    </row>
    <row r="367" spans="47:56">
      <c r="AU367" s="52" t="str">
        <f>IF(参照!A367="","",参照!A367)</f>
        <v>A0144</v>
      </c>
      <c r="AV367" s="52" t="str">
        <f>IF(参照!B367="","",参照!B367)</f>
        <v>大垣ガス(株)</v>
      </c>
      <c r="AW367" s="52">
        <f>IF(参照!C367="","",参照!C367)</f>
        <v>3.6400000000000001E-4</v>
      </c>
      <c r="AX367" s="52" t="str">
        <f>IF(参照!D367="","",参照!D367)</f>
        <v/>
      </c>
      <c r="AY367" s="52">
        <f>IF(参照!E367="","",参照!E367)</f>
        <v>3.0800000000000001E-4</v>
      </c>
      <c r="AZ367" s="52" t="str">
        <f>IF(参照!F367="","",参照!F367)</f>
        <v>大垣ガス(株)</v>
      </c>
      <c r="BA367" s="52" t="str">
        <f>IF(参照!G367="","",参照!G367)</f>
        <v>大垣ガス(株)_</v>
      </c>
      <c r="BB367" s="52">
        <f t="shared" si="36"/>
        <v>0.308</v>
      </c>
      <c r="BD367" s="52" t="str">
        <f>IF(参照!L367="","",参照!L367)</f>
        <v>(株)地球クラブ</v>
      </c>
    </row>
    <row r="368" spans="47:56">
      <c r="AU368" s="52" t="str">
        <f>IF(参照!A368="","",参照!A368)</f>
        <v>A0145</v>
      </c>
      <c r="AV368" s="52" t="str">
        <f>IF(参照!B368="","",参照!B368)</f>
        <v>(株)藤田商店</v>
      </c>
      <c r="AW368" s="52">
        <f>IF(参照!C368="","",参照!C368)</f>
        <v>4.86E-4</v>
      </c>
      <c r="AX368" s="52" t="str">
        <f>IF(参照!D368="","",参照!D368)</f>
        <v>メニューA</v>
      </c>
      <c r="AY368" s="52">
        <f>IF(参照!E368="","",参照!E368)</f>
        <v>0</v>
      </c>
      <c r="AZ368" s="52" t="str">
        <f>IF(参照!F368="","",参照!F368)</f>
        <v>(株)藤田商店</v>
      </c>
      <c r="BA368" s="52" t="str">
        <f>IF(参照!G368="","",参照!G368)</f>
        <v>(株)藤田商店_メニューA</v>
      </c>
      <c r="BB368" s="52">
        <f t="shared" si="36"/>
        <v>0</v>
      </c>
      <c r="BD368" s="52" t="str">
        <f>IF(参照!L368="","",参照!L368)</f>
        <v>秩父新電力(株)</v>
      </c>
    </row>
    <row r="369" spans="47:56">
      <c r="AU369" s="52" t="str">
        <f>IF(参照!A369="","",参照!A369)</f>
        <v/>
      </c>
      <c r="AV369" s="52" t="str">
        <f>IF(参照!B369="","",参照!B369)</f>
        <v/>
      </c>
      <c r="AW369" s="52" t="str">
        <f>IF(参照!C369="","",参照!C369)</f>
        <v/>
      </c>
      <c r="AX369" s="52" t="str">
        <f>IF(参照!D369="","",参照!D369)</f>
        <v>メニューB(残差)</v>
      </c>
      <c r="AY369" s="52">
        <f>IF(参照!E369="","",参照!E369)</f>
        <v>4.66E-4</v>
      </c>
      <c r="AZ369" s="52" t="str">
        <f>IF(参照!F369="","",参照!F369)</f>
        <v>(株)藤田商店</v>
      </c>
      <c r="BA369" s="52" t="str">
        <f>IF(参照!G369="","",参照!G369)</f>
        <v>(株)藤田商店_メニューB(残差)</v>
      </c>
      <c r="BB369" s="52">
        <f t="shared" si="36"/>
        <v>0.46599999999999997</v>
      </c>
      <c r="BD369" s="52" t="str">
        <f>IF(参照!L369="","",参照!L369)</f>
        <v>千葉電力(株)</v>
      </c>
    </row>
    <row r="370" spans="47:56">
      <c r="AU370" s="52" t="str">
        <f>IF(参照!A370="","",参照!A370)</f>
        <v/>
      </c>
      <c r="AV370" s="52" t="str">
        <f>IF(参照!B370="","",参照!B370)</f>
        <v/>
      </c>
      <c r="AW370" s="52" t="str">
        <f>IF(参照!C370="","",参照!C370)</f>
        <v/>
      </c>
      <c r="AX370" s="52" t="str">
        <f>IF(参照!D370="","",参照!D370)</f>
        <v>(参考値)事業者全体</v>
      </c>
      <c r="AY370" s="52">
        <f>IF(参照!E370="","",参照!E370)</f>
        <v>5.3899999999999998E-4</v>
      </c>
      <c r="AZ370" s="52" t="str">
        <f>IF(参照!F370="","",参照!F370)</f>
        <v>(株)藤田商店</v>
      </c>
      <c r="BA370" s="52" t="str">
        <f>IF(参照!G370="","",参照!G370)</f>
        <v>(株)藤田商店_(参考値)事業者全体</v>
      </c>
      <c r="BB370" s="52">
        <f t="shared" si="36"/>
        <v>0.53900000000000003</v>
      </c>
      <c r="BD370" s="52" t="str">
        <f>IF(参照!L370="","",参照!L370)</f>
        <v>(株)チャームドライフ</v>
      </c>
    </row>
    <row r="371" spans="47:56">
      <c r="AU371" s="52" t="str">
        <f>IF(参照!A371="","",参照!A371)</f>
        <v>A0146</v>
      </c>
      <c r="AV371" s="52" t="str">
        <f>IF(参照!B371="","",参照!B371)</f>
        <v>(株)ケーブルネット下関</v>
      </c>
      <c r="AW371" s="52">
        <f>IF(参照!C371="","",参照!C371)</f>
        <v>4.5800000000000002E-4</v>
      </c>
      <c r="AX371" s="52" t="str">
        <f>IF(参照!D371="","",参照!D371)</f>
        <v/>
      </c>
      <c r="AY371" s="52">
        <f>IF(参照!E371="","",参照!E371)</f>
        <v>5.0000000000000001E-4</v>
      </c>
      <c r="AZ371" s="52" t="str">
        <f>IF(参照!F371="","",参照!F371)</f>
        <v>(株)ケーブルネット下関</v>
      </c>
      <c r="BA371" s="52" t="str">
        <f>IF(参照!G371="","",参照!G371)</f>
        <v>(株)ケーブルネット下関_</v>
      </c>
      <c r="BB371" s="52">
        <f t="shared" si="36"/>
        <v>0.5</v>
      </c>
      <c r="BD371" s="52" t="str">
        <f>IF(参照!L371="","",参照!L371)</f>
        <v>中央電力(株)</v>
      </c>
    </row>
    <row r="372" spans="47:56">
      <c r="AU372" s="52" t="str">
        <f>IF(参照!A372="","",参照!A372)</f>
        <v>A0147</v>
      </c>
      <c r="AV372" s="52" t="str">
        <f>IF(参照!B372="","",参照!B372)</f>
        <v>(株)ジェイコム九州</v>
      </c>
      <c r="AW372" s="52">
        <f>IF(参照!C372="","",参照!C372)</f>
        <v>4.6099999999999998E-4</v>
      </c>
      <c r="AX372" s="52" t="str">
        <f>IF(参照!D372="","",参照!D372)</f>
        <v/>
      </c>
      <c r="AY372" s="52">
        <f>IF(参照!E372="","",参照!E372)</f>
        <v>5.0299999999999997E-4</v>
      </c>
      <c r="AZ372" s="52" t="str">
        <f>IF(参照!F372="","",参照!F372)</f>
        <v>(株)ジェイコム九州</v>
      </c>
      <c r="BA372" s="52" t="str">
        <f>IF(参照!G372="","",参照!G372)</f>
        <v>(株)ジェイコム九州_</v>
      </c>
      <c r="BB372" s="52">
        <f t="shared" si="36"/>
        <v>0.503</v>
      </c>
      <c r="BD372" s="52" t="str">
        <f>IF(参照!L372="","",参照!L372)</f>
        <v>中央電力エナジー(株)</v>
      </c>
    </row>
    <row r="373" spans="47:56">
      <c r="AU373" s="52" t="str">
        <f>IF(参照!A373="","",参照!A373)</f>
        <v>A0149</v>
      </c>
      <c r="AV373" s="52" t="str">
        <f>IF(参照!B373="","",参照!B373)</f>
        <v>(株)グローバルエンジニアリング</v>
      </c>
      <c r="AW373" s="52">
        <f>IF(参照!C373="","",参照!C373)</f>
        <v>5.4299999999999997E-4</v>
      </c>
      <c r="AX373" s="52" t="str">
        <f>IF(参照!D373="","",参照!D373)</f>
        <v>メニューA</v>
      </c>
      <c r="AY373" s="52">
        <f>IF(参照!E373="","",参照!E373)</f>
        <v>0</v>
      </c>
      <c r="AZ373" s="52" t="str">
        <f>IF(参照!F373="","",参照!F373)</f>
        <v>(株)グローバルエンジニアリング</v>
      </c>
      <c r="BA373" s="52" t="str">
        <f>IF(参照!G373="","",参照!G373)</f>
        <v>(株)グローバルエンジニアリング_メニューA</v>
      </c>
      <c r="BB373" s="52">
        <f t="shared" si="36"/>
        <v>0</v>
      </c>
      <c r="BD373" s="52" t="str">
        <f>IF(参照!L373="","",参照!L373)</f>
        <v>(株)中海テレビ放送</v>
      </c>
    </row>
    <row r="374" spans="47:56">
      <c r="AU374" s="52" t="str">
        <f>IF(参照!A374="","",参照!A374)</f>
        <v/>
      </c>
      <c r="AV374" s="52" t="str">
        <f>IF(参照!B374="","",参照!B374)</f>
        <v/>
      </c>
      <c r="AW374" s="52" t="str">
        <f>IF(参照!C374="","",参照!C374)</f>
        <v/>
      </c>
      <c r="AX374" s="52" t="str">
        <f>IF(参照!D374="","",参照!D374)</f>
        <v>メニューB(残差)</v>
      </c>
      <c r="AY374" s="52">
        <f>IF(参照!E374="","",参照!E374)</f>
        <v>5.7300000000000005E-4</v>
      </c>
      <c r="AZ374" s="52" t="str">
        <f>IF(参照!F374="","",参照!F374)</f>
        <v>(株)グローバルエンジニアリング</v>
      </c>
      <c r="BA374" s="52" t="str">
        <f>IF(参照!G374="","",参照!G374)</f>
        <v>(株)グローバルエンジニアリング_メニューB(残差)</v>
      </c>
      <c r="BB374" s="52">
        <f t="shared" si="36"/>
        <v>0.57300000000000006</v>
      </c>
      <c r="BD374" s="52" t="str">
        <f>IF(参照!L374="","",参照!L374)</f>
        <v>(株)中京電力</v>
      </c>
    </row>
    <row r="375" spans="47:56">
      <c r="AU375" s="52" t="str">
        <f>IF(参照!A375="","",参照!A375)</f>
        <v/>
      </c>
      <c r="AV375" s="52" t="str">
        <f>IF(参照!B375="","",参照!B375)</f>
        <v/>
      </c>
      <c r="AW375" s="52" t="str">
        <f>IF(参照!C375="","",参照!C375)</f>
        <v/>
      </c>
      <c r="AX375" s="52" t="str">
        <f>IF(参照!D375="","",参照!D375)</f>
        <v>(参考値)事業者全体</v>
      </c>
      <c r="AY375" s="52">
        <f>IF(参照!E375="","",参照!E375)</f>
        <v>3.77E-4</v>
      </c>
      <c r="AZ375" s="52" t="str">
        <f>IF(参照!F375="","",参照!F375)</f>
        <v>(株)グローバルエンジニアリング</v>
      </c>
      <c r="BA375" s="52" t="str">
        <f>IF(参照!G375="","",参照!G375)</f>
        <v>(株)グローバルエンジニアリング_(参考値)事業者全体</v>
      </c>
      <c r="BB375" s="52">
        <f t="shared" si="36"/>
        <v>0.377</v>
      </c>
      <c r="BD375" s="52" t="str">
        <f>IF(参照!L375="","",参照!L375)</f>
        <v>中小企業支援(株)</v>
      </c>
    </row>
    <row r="376" spans="47:56">
      <c r="AU376" s="52" t="str">
        <f>IF(参照!A376="","",参照!A376)</f>
        <v>A0150</v>
      </c>
      <c r="AV376" s="52" t="str">
        <f>IF(参照!B376="","",参照!B376)</f>
        <v>九州エナジー(株)</v>
      </c>
      <c r="AW376" s="52">
        <f>IF(参照!C376="","",参照!C376)</f>
        <v>4.7600000000000002E-4</v>
      </c>
      <c r="AX376" s="52" t="str">
        <f>IF(参照!D376="","",参照!D376)</f>
        <v>メニューA</v>
      </c>
      <c r="AY376" s="52">
        <f>IF(参照!E376="","",参照!E376)</f>
        <v>0</v>
      </c>
      <c r="AZ376" s="52" t="str">
        <f>IF(参照!F376="","",参照!F376)</f>
        <v>九州エナジー(株)</v>
      </c>
      <c r="BA376" s="52" t="str">
        <f>IF(参照!G376="","",参照!G376)</f>
        <v>九州エナジー(株)_メニューA</v>
      </c>
      <c r="BB376" s="52">
        <f t="shared" si="36"/>
        <v>0</v>
      </c>
      <c r="BD376" s="52" t="str">
        <f>IF(参照!L376="","",参照!L376)</f>
        <v>(株)津軽あっぷるパワー</v>
      </c>
    </row>
    <row r="377" spans="47:56">
      <c r="AU377" s="52" t="str">
        <f>IF(参照!A377="","",参照!A377)</f>
        <v/>
      </c>
      <c r="AV377" s="52" t="str">
        <f>IF(参照!B377="","",参照!B377)</f>
        <v/>
      </c>
      <c r="AW377" s="52" t="str">
        <f>IF(参照!C377="","",参照!C377)</f>
        <v/>
      </c>
      <c r="AX377" s="52" t="str">
        <f>IF(参照!D377="","",参照!D377)</f>
        <v>メニューB(残差)</v>
      </c>
      <c r="AY377" s="52">
        <f>IF(参照!E377="","",参照!E377)</f>
        <v>4.37E-4</v>
      </c>
      <c r="AZ377" s="52" t="str">
        <f>IF(参照!F377="","",参照!F377)</f>
        <v>九州エナジー(株)</v>
      </c>
      <c r="BA377" s="52" t="str">
        <f>IF(参照!G377="","",参照!G377)</f>
        <v>九州エナジー(株)_メニューB(残差)</v>
      </c>
      <c r="BB377" s="52">
        <f t="shared" si="36"/>
        <v>0.437</v>
      </c>
      <c r="BD377" s="52" t="str">
        <f>IF(参照!L377="","",参照!L377)</f>
        <v>土浦ケーブルテレビ(株)</v>
      </c>
    </row>
    <row r="378" spans="47:56">
      <c r="AU378" s="52" t="str">
        <f>IF(参照!A378="","",参照!A378)</f>
        <v/>
      </c>
      <c r="AV378" s="52" t="str">
        <f>IF(参照!B378="","",参照!B378)</f>
        <v/>
      </c>
      <c r="AW378" s="52" t="str">
        <f>IF(参照!C378="","",参照!C378)</f>
        <v/>
      </c>
      <c r="AX378" s="52" t="str">
        <f>IF(参照!D378="","",参照!D378)</f>
        <v>(参考値)事業者全体</v>
      </c>
      <c r="AY378" s="52">
        <f>IF(参照!E378="","",参照!E378)</f>
        <v>4.6799999999999999E-4</v>
      </c>
      <c r="AZ378" s="52" t="str">
        <f>IF(参照!F378="","",参照!F378)</f>
        <v>九州エナジー(株)</v>
      </c>
      <c r="BA378" s="52" t="str">
        <f>IF(参照!G378="","",参照!G378)</f>
        <v>九州エナジー(株)_(参考値)事業者全体</v>
      </c>
      <c r="BB378" s="52">
        <f t="shared" si="36"/>
        <v>0.46799999999999997</v>
      </c>
      <c r="BD378" s="52" t="str">
        <f>IF(参照!L378="","",参照!L378)</f>
        <v>つづくみらいエナジー(株)</v>
      </c>
    </row>
    <row r="379" spans="47:56">
      <c r="AU379" s="52" t="str">
        <f>IF(参照!A379="","",参照!A379)</f>
        <v>A0151</v>
      </c>
      <c r="AV379" s="52" t="str">
        <f>IF(参照!B379="","",参照!B379)</f>
        <v>(株)トヨタエナジーソリューションズ</v>
      </c>
      <c r="AW379" s="52">
        <f>IF(参照!C379="","",参照!C379)</f>
        <v>4.3300000000000001E-4</v>
      </c>
      <c r="AX379" s="52" t="str">
        <f>IF(参照!D379="","",参照!D379)</f>
        <v/>
      </c>
      <c r="AY379" s="52">
        <f>IF(参照!E379="","",参照!E379)</f>
        <v>4.2400000000000001E-4</v>
      </c>
      <c r="AZ379" s="52" t="str">
        <f>IF(参照!F379="","",参照!F379)</f>
        <v>(株)トヨタエナジーソリューションズ</v>
      </c>
      <c r="BA379" s="52" t="str">
        <f>IF(参照!G379="","",参照!G379)</f>
        <v>(株)トヨタエナジーソリューションズ_</v>
      </c>
      <c r="BB379" s="52">
        <f t="shared" si="36"/>
        <v>0.42399999999999999</v>
      </c>
      <c r="BD379" s="52" t="str">
        <f>IF(参照!L379="","",参照!L379)</f>
        <v>ティーダッシュ合同会社</v>
      </c>
    </row>
    <row r="380" spans="47:56">
      <c r="AU380" s="52" t="str">
        <f>IF(参照!A380="","",参照!A380)</f>
        <v>A0153</v>
      </c>
      <c r="AV380" s="52" t="str">
        <f>IF(参照!B380="","",参照!B380)</f>
        <v>(株)エナリス・パワー・マーケティング</v>
      </c>
      <c r="AW380" s="52">
        <f>IF(参照!C380="","",参照!C380)</f>
        <v>4.5199999999999998E-4</v>
      </c>
      <c r="AX380" s="52" t="str">
        <f>IF(参照!D380="","",参照!D380)</f>
        <v>メニューA</v>
      </c>
      <c r="AY380" s="52">
        <f>IF(参照!E380="","",参照!E380)</f>
        <v>0</v>
      </c>
      <c r="AZ380" s="52" t="str">
        <f>IF(参照!F380="","",参照!F380)</f>
        <v>(株)エナリス・パワー・マーケティング</v>
      </c>
      <c r="BA380" s="52" t="str">
        <f>IF(参照!G380="","",参照!G380)</f>
        <v>(株)エナリス・パワー・マーケティング_メニューA</v>
      </c>
      <c r="BB380" s="52">
        <f t="shared" si="36"/>
        <v>0</v>
      </c>
      <c r="BD380" s="52" t="str">
        <f>IF(参照!L380="","",参照!L380)</f>
        <v>デジタルグリッド(株)</v>
      </c>
    </row>
    <row r="381" spans="47:56">
      <c r="AU381" s="52" t="str">
        <f>IF(参照!A381="","",参照!A381)</f>
        <v/>
      </c>
      <c r="AV381" s="52" t="str">
        <f>IF(参照!B381="","",参照!B381)</f>
        <v/>
      </c>
      <c r="AW381" s="52" t="str">
        <f>IF(参照!C381="","",参照!C381)</f>
        <v/>
      </c>
      <c r="AX381" s="52" t="str">
        <f>IF(参照!D381="","",参照!D381)</f>
        <v>メニューB</v>
      </c>
      <c r="AY381" s="52">
        <f>IF(参照!E381="","",参照!E381)</f>
        <v>3.77E-4</v>
      </c>
      <c r="AZ381" s="52" t="str">
        <f>IF(参照!F381="","",参照!F381)</f>
        <v>(株)エナリス・パワー・マーケティング</v>
      </c>
      <c r="BA381" s="52" t="str">
        <f>IF(参照!G381="","",参照!G381)</f>
        <v>(株)エナリス・パワー・マーケティング_メニューB</v>
      </c>
      <c r="BB381" s="52">
        <f t="shared" si="36"/>
        <v>0.377</v>
      </c>
      <c r="BD381" s="52" t="str">
        <f>IF(参照!L381="","",参照!L381)</f>
        <v>テス・エンジニアリング(株)</v>
      </c>
    </row>
    <row r="382" spans="47:56">
      <c r="AU382" s="52" t="str">
        <f>IF(参照!A382="","",参照!A382)</f>
        <v/>
      </c>
      <c r="AV382" s="52" t="str">
        <f>IF(参照!B382="","",参照!B382)</f>
        <v/>
      </c>
      <c r="AW382" s="52" t="str">
        <f>IF(参照!C382="","",参照!C382)</f>
        <v/>
      </c>
      <c r="AX382" s="52" t="str">
        <f>IF(参照!D382="","",参照!D382)</f>
        <v>メニューC</v>
      </c>
      <c r="AY382" s="52">
        <f>IF(参照!E382="","",参照!E382)</f>
        <v>0</v>
      </c>
      <c r="AZ382" s="52" t="str">
        <f>IF(参照!F382="","",参照!F382)</f>
        <v>(株)エナリス・パワー・マーケティング</v>
      </c>
      <c r="BA382" s="52" t="str">
        <f>IF(参照!G382="","",参照!G382)</f>
        <v>(株)エナリス・パワー・マーケティング_メニューC</v>
      </c>
      <c r="BB382" s="52">
        <f t="shared" si="36"/>
        <v>0</v>
      </c>
      <c r="BD382" s="52" t="str">
        <f>IF(参照!L382="","",参照!L382)</f>
        <v>テプコカスタマーサービス(株)</v>
      </c>
    </row>
    <row r="383" spans="47:56">
      <c r="AU383" s="52" t="str">
        <f>IF(参照!A383="","",参照!A383)</f>
        <v/>
      </c>
      <c r="AV383" s="52" t="str">
        <f>IF(参照!B383="","",参照!B383)</f>
        <v/>
      </c>
      <c r="AW383" s="52" t="str">
        <f>IF(参照!C383="","",参照!C383)</f>
        <v/>
      </c>
      <c r="AX383" s="52" t="str">
        <f>IF(参照!D383="","",参照!D383)</f>
        <v>メニューD</v>
      </c>
      <c r="AY383" s="52">
        <f>IF(参照!E383="","",参照!E383)</f>
        <v>0</v>
      </c>
      <c r="AZ383" s="52" t="str">
        <f>IF(参照!F383="","",参照!F383)</f>
        <v>(株)エナリス・パワー・マーケティング</v>
      </c>
      <c r="BA383" s="52" t="str">
        <f>IF(参照!G383="","",参照!G383)</f>
        <v>(株)エナリス・パワー・マーケティング_メニューD</v>
      </c>
      <c r="BB383" s="52">
        <f t="shared" si="36"/>
        <v>0</v>
      </c>
      <c r="BD383" s="52" t="str">
        <f>IF(参照!L383="","",参照!L383)</f>
        <v>(株)デベロップ</v>
      </c>
    </row>
    <row r="384" spans="47:56">
      <c r="AU384" s="52" t="str">
        <f>IF(参照!A384="","",参照!A384)</f>
        <v/>
      </c>
      <c r="AV384" s="52" t="str">
        <f>IF(参照!B384="","",参照!B384)</f>
        <v/>
      </c>
      <c r="AW384" s="52" t="str">
        <f>IF(参照!C384="","",参照!C384)</f>
        <v/>
      </c>
      <c r="AX384" s="52" t="str">
        <f>IF(参照!D384="","",参照!D384)</f>
        <v>メニューE</v>
      </c>
      <c r="AY384" s="52">
        <f>IF(参照!E384="","",参照!E384)</f>
        <v>0</v>
      </c>
      <c r="AZ384" s="52" t="str">
        <f>IF(参照!F384="","",参照!F384)</f>
        <v>(株)エナリス・パワー・マーケティング</v>
      </c>
      <c r="BA384" s="52" t="str">
        <f>IF(参照!G384="","",参照!G384)</f>
        <v>(株)エナリス・パワー・マーケティング_メニューE</v>
      </c>
      <c r="BB384" s="52">
        <f t="shared" si="36"/>
        <v>0</v>
      </c>
      <c r="BD384" s="52" t="str">
        <f>IF(参照!L384="","",参照!L384)</f>
        <v>(株)デライトアップ</v>
      </c>
    </row>
    <row r="385" spans="47:56">
      <c r="AU385" s="52" t="str">
        <f>IF(参照!A385="","",参照!A385)</f>
        <v/>
      </c>
      <c r="AV385" s="52" t="str">
        <f>IF(参照!B385="","",参照!B385)</f>
        <v/>
      </c>
      <c r="AW385" s="52" t="str">
        <f>IF(参照!C385="","",参照!C385)</f>
        <v/>
      </c>
      <c r="AX385" s="52" t="str">
        <f>IF(参照!D385="","",参照!D385)</f>
        <v>メニューF</v>
      </c>
      <c r="AY385" s="52">
        <f>IF(参照!E385="","",参照!E385)</f>
        <v>0</v>
      </c>
      <c r="AZ385" s="52" t="str">
        <f>IF(参照!F385="","",参照!F385)</f>
        <v>(株)エナリス・パワー・マーケティング</v>
      </c>
      <c r="BA385" s="52" t="str">
        <f>IF(参照!G385="","",参照!G385)</f>
        <v>(株)エナリス・パワー・マーケティング_メニューF</v>
      </c>
      <c r="BB385" s="52">
        <f t="shared" si="36"/>
        <v>0</v>
      </c>
      <c r="BD385" s="52" t="str">
        <f>IF(参照!L385="","",参照!L385)</f>
        <v>(株)テレ・マーカー</v>
      </c>
    </row>
    <row r="386" spans="47:56">
      <c r="AU386" s="52" t="str">
        <f>IF(参照!A386="","",参照!A386)</f>
        <v/>
      </c>
      <c r="AV386" s="52" t="str">
        <f>IF(参照!B386="","",参照!B386)</f>
        <v/>
      </c>
      <c r="AW386" s="52" t="str">
        <f>IF(参照!C386="","",参照!C386)</f>
        <v/>
      </c>
      <c r="AX386" s="52" t="str">
        <f>IF(参照!D386="","",参照!D386)</f>
        <v>メニューG</v>
      </c>
      <c r="AY386" s="52">
        <f>IF(参照!E386="","",参照!E386)</f>
        <v>0</v>
      </c>
      <c r="AZ386" s="52" t="str">
        <f>IF(参照!F386="","",参照!F386)</f>
        <v>(株)エナリス・パワー・マーケティング</v>
      </c>
      <c r="BA386" s="52" t="str">
        <f>IF(参照!G386="","",参照!G386)</f>
        <v>(株)エナリス・パワー・マーケティング_メニューG</v>
      </c>
      <c r="BB386" s="52">
        <f t="shared" si="36"/>
        <v>0</v>
      </c>
      <c r="BD386" s="52" t="str">
        <f>IF(参照!L386="","",参照!L386)</f>
        <v>(株)デンケン</v>
      </c>
    </row>
    <row r="387" spans="47:56">
      <c r="AU387" s="52" t="str">
        <f>IF(参照!A387="","",参照!A387)</f>
        <v/>
      </c>
      <c r="AV387" s="52" t="str">
        <f>IF(参照!B387="","",参照!B387)</f>
        <v/>
      </c>
      <c r="AW387" s="52" t="str">
        <f>IF(参照!C387="","",参照!C387)</f>
        <v/>
      </c>
      <c r="AX387" s="52" t="str">
        <f>IF(参照!D387="","",参照!D387)</f>
        <v>メニューH</v>
      </c>
      <c r="AY387" s="52">
        <f>IF(参照!E387="","",参照!E387)</f>
        <v>1E-4</v>
      </c>
      <c r="AZ387" s="52" t="str">
        <f>IF(参照!F387="","",参照!F387)</f>
        <v>(株)エナリス・パワー・マーケティング</v>
      </c>
      <c r="BA387" s="52" t="str">
        <f>IF(参照!G387="","",参照!G387)</f>
        <v>(株)エナリス・パワー・マーケティング_メニューH</v>
      </c>
      <c r="BB387" s="52">
        <f t="shared" si="36"/>
        <v>0.1</v>
      </c>
      <c r="BD387" s="52" t="str">
        <f>IF(参照!L387="","",参照!L387)</f>
        <v>電源開発(株)</v>
      </c>
    </row>
    <row r="388" spans="47:56">
      <c r="AU388" s="52" t="str">
        <f>IF(参照!A388="","",参照!A388)</f>
        <v/>
      </c>
      <c r="AV388" s="52" t="str">
        <f>IF(参照!B388="","",参照!B388)</f>
        <v/>
      </c>
      <c r="AW388" s="52" t="str">
        <f>IF(参照!C388="","",参照!C388)</f>
        <v/>
      </c>
      <c r="AX388" s="52" t="str">
        <f>IF(参照!D388="","",参照!D388)</f>
        <v>メニューI</v>
      </c>
      <c r="AY388" s="52">
        <f>IF(参照!E388="","",参照!E388)</f>
        <v>2.9999999999999997E-4</v>
      </c>
      <c r="AZ388" s="52" t="str">
        <f>IF(参照!F388="","",参照!F388)</f>
        <v>(株)エナリス・パワー・マーケティング</v>
      </c>
      <c r="BA388" s="52" t="str">
        <f>IF(参照!G388="","",参照!G388)</f>
        <v>(株)エナリス・パワー・マーケティング_メニューI</v>
      </c>
      <c r="BB388" s="52">
        <f t="shared" si="36"/>
        <v>0.3</v>
      </c>
      <c r="BD388" s="52" t="str">
        <f>IF(参照!L388="","",参照!L388)</f>
        <v>電力保全サービス(株)</v>
      </c>
    </row>
    <row r="389" spans="47:56">
      <c r="AU389" s="52" t="str">
        <f>IF(参照!A389="","",参照!A389)</f>
        <v/>
      </c>
      <c r="AV389" s="52" t="str">
        <f>IF(参照!B389="","",参照!B389)</f>
        <v/>
      </c>
      <c r="AW389" s="52" t="str">
        <f>IF(参照!C389="","",参照!C389)</f>
        <v/>
      </c>
      <c r="AX389" s="52" t="str">
        <f>IF(参照!D389="","",参照!D389)</f>
        <v>メニューJ</v>
      </c>
      <c r="AY389" s="52">
        <f>IF(参照!E389="","",参照!E389)</f>
        <v>4.0000000000000002E-4</v>
      </c>
      <c r="AZ389" s="52" t="str">
        <f>IF(参照!F389="","",参照!F389)</f>
        <v>(株)エナリス・パワー・マーケティング</v>
      </c>
      <c r="BA389" s="52" t="str">
        <f>IF(参照!G389="","",参照!G389)</f>
        <v>(株)エナリス・パワー・マーケティング_メニューJ</v>
      </c>
      <c r="BB389" s="52">
        <f t="shared" ref="BB389:BB452" si="37">AY389*1000</f>
        <v>0.4</v>
      </c>
      <c r="BD389" s="52" t="str">
        <f>IF(参照!L389="","",参照!L389)</f>
        <v>東亜ガス(株)</v>
      </c>
    </row>
    <row r="390" spans="47:56">
      <c r="AU390" s="52" t="str">
        <f>IF(参照!A390="","",参照!A390)</f>
        <v/>
      </c>
      <c r="AV390" s="52" t="str">
        <f>IF(参照!B390="","",参照!B390)</f>
        <v/>
      </c>
      <c r="AW390" s="52" t="str">
        <f>IF(参照!C390="","",参照!C390)</f>
        <v/>
      </c>
      <c r="AX390" s="52" t="str">
        <f>IF(参照!D390="","",参照!D390)</f>
        <v>メニューK</v>
      </c>
      <c r="AY390" s="52">
        <f>IF(参照!E390="","",参照!E390)</f>
        <v>4.0000000000000002E-4</v>
      </c>
      <c r="AZ390" s="52" t="str">
        <f>IF(参照!F390="","",参照!F390)</f>
        <v>(株)エナリス・パワー・マーケティング</v>
      </c>
      <c r="BA390" s="52" t="str">
        <f>IF(参照!G390="","",参照!G390)</f>
        <v>(株)エナリス・パワー・マーケティング_メニューK</v>
      </c>
      <c r="BB390" s="52">
        <f t="shared" si="37"/>
        <v>0.4</v>
      </c>
      <c r="BD390" s="52" t="str">
        <f>IF(参照!L390="","",参照!L390)</f>
        <v>(株)東急パワーサプライ</v>
      </c>
    </row>
    <row r="391" spans="47:56">
      <c r="AU391" s="52" t="str">
        <f>IF(参照!A391="","",参照!A391)</f>
        <v/>
      </c>
      <c r="AV391" s="52" t="str">
        <f>IF(参照!B391="","",参照!B391)</f>
        <v/>
      </c>
      <c r="AW391" s="52" t="str">
        <f>IF(参照!C391="","",参照!C391)</f>
        <v/>
      </c>
      <c r="AX391" s="52" t="str">
        <f>IF(参照!D391="","",参照!D391)</f>
        <v>メニューL(残差)</v>
      </c>
      <c r="AY391" s="52">
        <f>IF(参照!E391="","",参照!E391)</f>
        <v>5.8E-4</v>
      </c>
      <c r="AZ391" s="52" t="str">
        <f>IF(参照!F391="","",参照!F391)</f>
        <v>(株)エナリス・パワー・マーケティング</v>
      </c>
      <c r="BA391" s="52" t="str">
        <f>IF(参照!G391="","",参照!G391)</f>
        <v>(株)エナリス・パワー・マーケティング_メニューL(残差)</v>
      </c>
      <c r="BB391" s="52">
        <f t="shared" si="37"/>
        <v>0.57999999999999996</v>
      </c>
      <c r="BD391" s="52" t="str">
        <f>IF(参照!L391="","",参照!L391)</f>
        <v>東京エコサービス(株)</v>
      </c>
    </row>
    <row r="392" spans="47:56">
      <c r="AU392" s="52" t="str">
        <f>IF(参照!A392="","",参照!A392)</f>
        <v/>
      </c>
      <c r="AV392" s="52" t="str">
        <f>IF(参照!B392="","",参照!B392)</f>
        <v/>
      </c>
      <c r="AW392" s="52" t="str">
        <f>IF(参照!C392="","",参照!C392)</f>
        <v/>
      </c>
      <c r="AX392" s="52" t="str">
        <f>IF(参照!D392="","",参照!D392)</f>
        <v>(参考値)事業者全体</v>
      </c>
      <c r="AY392" s="52">
        <f>IF(参照!E392="","",参照!E392)</f>
        <v>6.2399999999999999E-4</v>
      </c>
      <c r="AZ392" s="52" t="str">
        <f>IF(参照!F392="","",参照!F392)</f>
        <v>(株)エナリス・パワー・マーケティング</v>
      </c>
      <c r="BA392" s="52" t="str">
        <f>IF(参照!G392="","",参照!G392)</f>
        <v>(株)エナリス・パワー・マーケティング_(参考値)事業者全体</v>
      </c>
      <c r="BB392" s="52">
        <f t="shared" si="37"/>
        <v>0.624</v>
      </c>
      <c r="BD392" s="52" t="str">
        <f>IF(参照!L392="","",参照!L392)</f>
        <v>東京ガス(株)</v>
      </c>
    </row>
    <row r="393" spans="47:56">
      <c r="AU393" s="52" t="str">
        <f>IF(参照!A393="","",参照!A393)</f>
        <v>A0154</v>
      </c>
      <c r="AV393" s="52" t="str">
        <f>IF(参照!B393="","",参照!B393)</f>
        <v>歌舞伎エナジー(株)</v>
      </c>
      <c r="AW393" s="52">
        <f>IF(参照!C393="","",参照!C393)</f>
        <v>5.2800000000000004E-4</v>
      </c>
      <c r="AX393" s="52" t="str">
        <f>IF(参照!D393="","",参照!D393)</f>
        <v/>
      </c>
      <c r="AY393" s="52">
        <f>IF(参照!E393="","",参照!E393)</f>
        <v>5.5500000000000005E-4</v>
      </c>
      <c r="AZ393" s="52" t="str">
        <f>IF(参照!F393="","",参照!F393)</f>
        <v>歌舞伎エナジー(株)</v>
      </c>
      <c r="BA393" s="52" t="str">
        <f>IF(参照!G393="","",参照!G393)</f>
        <v>歌舞伎エナジー(株)_</v>
      </c>
      <c r="BB393" s="52">
        <f t="shared" si="37"/>
        <v>0.55500000000000005</v>
      </c>
      <c r="BD393" s="52" t="str">
        <f>IF(参照!L393="","",参照!L393)</f>
        <v>公益財団法人東京都環境公社</v>
      </c>
    </row>
    <row r="394" spans="47:56">
      <c r="AU394" s="52" t="str">
        <f>IF(参照!A394="","",参照!A394)</f>
        <v>A0155</v>
      </c>
      <c r="AV394" s="52" t="str">
        <f>IF(参照!B394="","",参照!B394)</f>
        <v>みやまスマートエネルギー(株)</v>
      </c>
      <c r="AW394" s="52">
        <f>IF(参照!C394="","",参照!C394)</f>
        <v>4.1300000000000001E-4</v>
      </c>
      <c r="AX394" s="52" t="str">
        <f>IF(参照!D394="","",参照!D394)</f>
        <v>メニューA</v>
      </c>
      <c r="AY394" s="52">
        <f>IF(参照!E394="","",参照!E394)</f>
        <v>0</v>
      </c>
      <c r="AZ394" s="52" t="str">
        <f>IF(参照!F394="","",参照!F394)</f>
        <v>みやまスマートエネルギー(株)</v>
      </c>
      <c r="BA394" s="52" t="str">
        <f>IF(参照!G394="","",参照!G394)</f>
        <v>みやまスマートエネルギー(株)_メニューA</v>
      </c>
      <c r="BB394" s="52">
        <f t="shared" si="37"/>
        <v>0</v>
      </c>
      <c r="BD394" s="52" t="str">
        <f>IF(参照!L394="","",参照!L394)</f>
        <v>東彩ガス(株)</v>
      </c>
    </row>
    <row r="395" spans="47:56">
      <c r="AU395" s="52" t="str">
        <f>IF(参照!A395="","",参照!A395)</f>
        <v/>
      </c>
      <c r="AV395" s="52" t="str">
        <f>IF(参照!B395="","",参照!B395)</f>
        <v/>
      </c>
      <c r="AW395" s="52" t="str">
        <f>IF(参照!C395="","",参照!C395)</f>
        <v/>
      </c>
      <c r="AX395" s="52" t="str">
        <f>IF(参照!D395="","",参照!D395)</f>
        <v>メニューB(残差)</v>
      </c>
      <c r="AY395" s="52">
        <f>IF(参照!E395="","",参照!E395)</f>
        <v>4.0000000000000002E-4</v>
      </c>
      <c r="AZ395" s="52" t="str">
        <f>IF(参照!F395="","",参照!F395)</f>
        <v>みやまスマートエネルギー(株)</v>
      </c>
      <c r="BA395" s="52" t="str">
        <f>IF(参照!G395="","",参照!G395)</f>
        <v>みやまスマートエネルギー(株)_メニューB(残差)</v>
      </c>
      <c r="BB395" s="52">
        <f t="shared" si="37"/>
        <v>0.4</v>
      </c>
      <c r="BD395" s="52" t="str">
        <f>IF(参照!L395="","",参照!L395)</f>
        <v>東邦ガス(株)</v>
      </c>
    </row>
    <row r="396" spans="47:56">
      <c r="AU396" s="52" t="str">
        <f>IF(参照!A396="","",参照!A396)</f>
        <v/>
      </c>
      <c r="AV396" s="52" t="str">
        <f>IF(参照!B396="","",参照!B396)</f>
        <v/>
      </c>
      <c r="AW396" s="52" t="str">
        <f>IF(参照!C396="","",参照!C396)</f>
        <v/>
      </c>
      <c r="AX396" s="52" t="str">
        <f>IF(参照!D396="","",参照!D396)</f>
        <v>(参考値)事業者全体</v>
      </c>
      <c r="AY396" s="52">
        <f>IF(参照!E396="","",参照!E396)</f>
        <v>4.3399999999999998E-4</v>
      </c>
      <c r="AZ396" s="52" t="str">
        <f>IF(参照!F396="","",参照!F396)</f>
        <v>みやまスマートエネルギー(株)</v>
      </c>
      <c r="BA396" s="52" t="str">
        <f>IF(参照!G396="","",参照!G396)</f>
        <v>みやまスマートエネルギー(株)_(参考値)事業者全体</v>
      </c>
      <c r="BB396" s="52">
        <f t="shared" si="37"/>
        <v>0.434</v>
      </c>
      <c r="BD396" s="52" t="str">
        <f>IF(参照!L396="","",参照!L396)</f>
        <v>東北電力エナジートレーディング(株)</v>
      </c>
    </row>
    <row r="397" spans="47:56">
      <c r="AU397" s="52" t="str">
        <f>IF(参照!A397="","",参照!A397)</f>
        <v>A0156</v>
      </c>
      <c r="AV397" s="52" t="str">
        <f>IF(参照!B397="","",参照!B397)</f>
        <v>エフィシエント(株)</v>
      </c>
      <c r="AW397" s="52" t="str">
        <f>IF(参照!C397="","",参照!C397)</f>
        <v>0.000453※</v>
      </c>
      <c r="AX397" s="52" t="str">
        <f>IF(参照!D397="","",参照!D397)</f>
        <v/>
      </c>
      <c r="AY397" s="52">
        <f>IF(参照!E397="","",参照!E397)</f>
        <v>4.5300000000000001E-4</v>
      </c>
      <c r="AZ397" s="52" t="str">
        <f>IF(参照!F397="","",参照!F397)</f>
        <v>エフィシエント(株)</v>
      </c>
      <c r="BA397" s="52" t="str">
        <f>IF(参照!G397="","",参照!G397)</f>
        <v>エフィシエント(株)_</v>
      </c>
      <c r="BB397" s="52">
        <f t="shared" si="37"/>
        <v>0.45300000000000001</v>
      </c>
      <c r="BD397" s="52" t="str">
        <f>IF(参照!L397="","",参照!L397)</f>
        <v>東北電力フロンティア(株)</v>
      </c>
    </row>
    <row r="398" spans="47:56">
      <c r="AU398" s="52" t="str">
        <f>IF(参照!A398="","",参照!A398)</f>
        <v>A0157</v>
      </c>
      <c r="AV398" s="52" t="str">
        <f>IF(参照!B398="","",参照!B398)</f>
        <v>(株)生活クラブエナジー</v>
      </c>
      <c r="AW398" s="52">
        <f>IF(参照!C398="","",参照!C398)</f>
        <v>6.7999999999999999E-5</v>
      </c>
      <c r="AX398" s="52" t="str">
        <f>IF(参照!D398="","",参照!D398)</f>
        <v>メニューA</v>
      </c>
      <c r="AY398" s="52">
        <f>IF(参照!E398="","",参照!E398)</f>
        <v>2.5000000000000001E-4</v>
      </c>
      <c r="AZ398" s="52" t="str">
        <f>IF(参照!F398="","",参照!F398)</f>
        <v>(株)生活クラブエナジー</v>
      </c>
      <c r="BA398" s="52" t="str">
        <f>IF(参照!G398="","",参照!G398)</f>
        <v>(株)生活クラブエナジー_メニューA</v>
      </c>
      <c r="BB398" s="52">
        <f t="shared" si="37"/>
        <v>0.25</v>
      </c>
      <c r="BD398" s="52" t="str">
        <f>IF(参照!L398="","",参照!L398)</f>
        <v>(株)東名</v>
      </c>
    </row>
    <row r="399" spans="47:56">
      <c r="AU399" s="52" t="str">
        <f>IF(参照!A399="","",参照!A399)</f>
        <v/>
      </c>
      <c r="AV399" s="52" t="str">
        <f>IF(参照!B399="","",参照!B399)</f>
        <v/>
      </c>
      <c r="AW399" s="52" t="str">
        <f>IF(参照!C399="","",参照!C399)</f>
        <v/>
      </c>
      <c r="AX399" s="52" t="str">
        <f>IF(参照!D399="","",参照!D399)</f>
        <v>メニューB(残差)</v>
      </c>
      <c r="AY399" s="52">
        <f>IF(参照!E399="","",参照!E399)</f>
        <v>4.7199999999999998E-4</v>
      </c>
      <c r="AZ399" s="52" t="str">
        <f>IF(参照!F399="","",参照!F399)</f>
        <v>(株)生活クラブエナジー</v>
      </c>
      <c r="BA399" s="52" t="str">
        <f>IF(参照!G399="","",参照!G399)</f>
        <v>(株)生活クラブエナジー_メニューB(残差)</v>
      </c>
      <c r="BB399" s="52">
        <f t="shared" si="37"/>
        <v>0.47199999999999998</v>
      </c>
      <c r="BD399" s="52" t="str">
        <f>IF(参照!L399="","",参照!L399)</f>
        <v>(株)トーヨーエネルギーファーム</v>
      </c>
    </row>
    <row r="400" spans="47:56">
      <c r="AU400" s="52" t="str">
        <f>IF(参照!A400="","",参照!A400)</f>
        <v/>
      </c>
      <c r="AV400" s="52" t="str">
        <f>IF(参照!B400="","",参照!B400)</f>
        <v/>
      </c>
      <c r="AW400" s="52" t="str">
        <f>IF(参照!C400="","",参照!C400)</f>
        <v/>
      </c>
      <c r="AX400" s="52" t="str">
        <f>IF(参照!D400="","",参照!D400)</f>
        <v>(参考値)事業者全体</v>
      </c>
      <c r="AY400" s="52">
        <f>IF(参照!E400="","",参照!E400)</f>
        <v>4.3899999999999999E-4</v>
      </c>
      <c r="AZ400" s="52" t="str">
        <f>IF(参照!F400="","",参照!F400)</f>
        <v>(株)生活クラブエナジー</v>
      </c>
      <c r="BA400" s="52" t="str">
        <f>IF(参照!G400="","",参照!G400)</f>
        <v>(株)生活クラブエナジー_(参考値)事業者全体</v>
      </c>
      <c r="BB400" s="52">
        <f t="shared" si="37"/>
        <v>0.439</v>
      </c>
      <c r="BD400" s="52" t="str">
        <f>IF(参照!L400="","",参照!L400)</f>
        <v>(株)ところざわ未来電力</v>
      </c>
    </row>
    <row r="401" spans="47:56">
      <c r="AU401" s="52" t="str">
        <f>IF(参照!A401="","",参照!A401)</f>
        <v>A0158</v>
      </c>
      <c r="AV401" s="52" t="str">
        <f>IF(参照!B401="","",参照!B401)</f>
        <v>生活協同組合コープこうべ</v>
      </c>
      <c r="AW401" s="52">
        <f>IF(参照!C401="","",参照!C401)</f>
        <v>2.7500000000000002E-4</v>
      </c>
      <c r="AX401" s="52" t="str">
        <f>IF(参照!D401="","",参照!D401)</f>
        <v/>
      </c>
      <c r="AY401" s="52">
        <f>IF(参照!E401="","",参照!E401)</f>
        <v>3.6000000000000002E-4</v>
      </c>
      <c r="AZ401" s="52" t="str">
        <f>IF(参照!F401="","",参照!F401)</f>
        <v>生活協同組合コープこうべ</v>
      </c>
      <c r="BA401" s="52" t="str">
        <f>IF(参照!G401="","",参照!G401)</f>
        <v>生活協同組合コープこうべ_</v>
      </c>
      <c r="BB401" s="52">
        <f t="shared" si="37"/>
        <v>0.36000000000000004</v>
      </c>
      <c r="BD401" s="52" t="str">
        <f>IF(参照!L401="","",参照!L401)</f>
        <v>(株)どさんこパワー</v>
      </c>
    </row>
    <row r="402" spans="47:56">
      <c r="AU402" s="52" t="str">
        <f>IF(参照!A402="","",参照!A402)</f>
        <v>A0159</v>
      </c>
      <c r="AV402" s="52" t="str">
        <f>IF(参照!B402="","",参照!B402)</f>
        <v>(株)シーエナジー</v>
      </c>
      <c r="AW402" s="52">
        <f>IF(参照!C402="","",参照!C402)</f>
        <v>3.88E-4</v>
      </c>
      <c r="AX402" s="52" t="str">
        <f>IF(参照!D402="","",参照!D402)</f>
        <v/>
      </c>
      <c r="AY402" s="52">
        <f>IF(参照!E402="","",参照!E402)</f>
        <v>3.3199999999999999E-4</v>
      </c>
      <c r="AZ402" s="52" t="str">
        <f>IF(参照!F402="","",参照!F402)</f>
        <v>(株)シーエナジー</v>
      </c>
      <c r="BA402" s="52" t="str">
        <f>IF(参照!G402="","",参照!G402)</f>
        <v>(株)シーエナジー_</v>
      </c>
      <c r="BB402" s="52">
        <f t="shared" si="37"/>
        <v>0.33200000000000002</v>
      </c>
      <c r="BD402" s="52" t="str">
        <f>IF(参照!L402="","",参照!L402)</f>
        <v>とちぎコープ生活協同組合</v>
      </c>
    </row>
    <row r="403" spans="47:56">
      <c r="AU403" s="52" t="str">
        <f>IF(参照!A403="","",参照!A403)</f>
        <v>A0160</v>
      </c>
      <c r="AV403" s="52" t="str">
        <f>IF(参照!B403="","",参照!B403)</f>
        <v>角栄ガス(株)</v>
      </c>
      <c r="AW403" s="52">
        <f>IF(参照!C403="","",参照!C403)</f>
        <v>3.6400000000000001E-4</v>
      </c>
      <c r="AX403" s="52" t="str">
        <f>IF(参照!D403="","",参照!D403)</f>
        <v/>
      </c>
      <c r="AY403" s="52">
        <f>IF(参照!E403="","",参照!E403)</f>
        <v>3.0800000000000001E-4</v>
      </c>
      <c r="AZ403" s="52" t="str">
        <f>IF(参照!F403="","",参照!F403)</f>
        <v>角栄ガス(株)</v>
      </c>
      <c r="BA403" s="52" t="str">
        <f>IF(参照!G403="","",参照!G403)</f>
        <v>角栄ガス(株)_</v>
      </c>
      <c r="BB403" s="52">
        <f t="shared" si="37"/>
        <v>0.308</v>
      </c>
      <c r="BD403" s="52" t="str">
        <f>IF(参照!L403="","",参照!L403)</f>
        <v>(株)とっとり市民電力</v>
      </c>
    </row>
    <row r="404" spans="47:56">
      <c r="AU404" s="52" t="str">
        <f>IF(参照!A404="","",参照!A404)</f>
        <v>A0161</v>
      </c>
      <c r="AV404" s="52" t="str">
        <f>IF(参照!B404="","",参照!B404)</f>
        <v>京葉瓦斯(株)</v>
      </c>
      <c r="AW404" s="52">
        <f>IF(参照!C404="","",参照!C404)</f>
        <v>4.35E-4</v>
      </c>
      <c r="AX404" s="52" t="str">
        <f>IF(参照!D404="","",参照!D404)</f>
        <v>メニューA</v>
      </c>
      <c r="AY404" s="52">
        <f>IF(参照!E404="","",参照!E404)</f>
        <v>0</v>
      </c>
      <c r="AZ404" s="52" t="str">
        <f>IF(参照!F404="","",参照!F404)</f>
        <v>京葉瓦斯(株)</v>
      </c>
      <c r="BA404" s="52" t="str">
        <f>IF(参照!G404="","",参照!G404)</f>
        <v>京葉瓦斯(株)_メニューA</v>
      </c>
      <c r="BB404" s="52">
        <f t="shared" si="37"/>
        <v>0</v>
      </c>
      <c r="BD404" s="52" t="str">
        <f>IF(参照!L404="","",参照!L404)</f>
        <v>凸版印刷(株)</v>
      </c>
    </row>
    <row r="405" spans="47:56">
      <c r="AU405" s="52" t="str">
        <f>IF(参照!A405="","",参照!A405)</f>
        <v/>
      </c>
      <c r="AV405" s="52" t="str">
        <f>IF(参照!B405="","",参照!B405)</f>
        <v/>
      </c>
      <c r="AW405" s="52" t="str">
        <f>IF(参照!C405="","",参照!C405)</f>
        <v/>
      </c>
      <c r="AX405" s="52" t="str">
        <f>IF(参照!D405="","",参照!D405)</f>
        <v>メニューB(残差)</v>
      </c>
      <c r="AY405" s="52">
        <f>IF(参照!E405="","",参照!E405)</f>
        <v>4.2699999999999997E-4</v>
      </c>
      <c r="AZ405" s="52" t="str">
        <f>IF(参照!F405="","",参照!F405)</f>
        <v>京葉瓦斯(株)</v>
      </c>
      <c r="BA405" s="52" t="str">
        <f>IF(参照!G405="","",参照!G405)</f>
        <v>京葉瓦斯(株)_メニューB(残差)</v>
      </c>
      <c r="BB405" s="52">
        <f t="shared" si="37"/>
        <v>0.42699999999999999</v>
      </c>
      <c r="BD405" s="52" t="str">
        <f>IF(参照!L405="","",参照!L405)</f>
        <v>(株)トドック電力</v>
      </c>
    </row>
    <row r="406" spans="47:56">
      <c r="AU406" s="52" t="str">
        <f>IF(参照!A406="","",参照!A406)</f>
        <v/>
      </c>
      <c r="AV406" s="52" t="str">
        <f>IF(参照!B406="","",参照!B406)</f>
        <v/>
      </c>
      <c r="AW406" s="52" t="str">
        <f>IF(参照!C406="","",参照!C406)</f>
        <v/>
      </c>
      <c r="AX406" s="52" t="str">
        <f>IF(参照!D406="","",参照!D406)</f>
        <v>(参考値)事業者全体</v>
      </c>
      <c r="AY406" s="52">
        <f>IF(参照!E406="","",参照!E406)</f>
        <v>4.7799999999999996E-4</v>
      </c>
      <c r="AZ406" s="52" t="str">
        <f>IF(参照!F406="","",参照!F406)</f>
        <v>京葉瓦斯(株)</v>
      </c>
      <c r="BA406" s="52" t="str">
        <f>IF(参照!G406="","",参照!G406)</f>
        <v>京葉瓦斯(株)_(参考値)事業者全体</v>
      </c>
      <c r="BB406" s="52">
        <f t="shared" si="37"/>
        <v>0.47799999999999998</v>
      </c>
      <c r="BD406" s="52" t="str">
        <f>IF(参照!L406="","",参照!L406)</f>
        <v>(株)登米電力</v>
      </c>
    </row>
    <row r="407" spans="47:56">
      <c r="AU407" s="52" t="str">
        <f>IF(参照!A407="","",参照!A407)</f>
        <v>A0162</v>
      </c>
      <c r="AV407" s="52" t="str">
        <f>IF(参照!B407="","",参照!B407)</f>
        <v>凸版印刷(株)</v>
      </c>
      <c r="AW407" s="52">
        <f>IF(参照!C407="","",参照!C407)</f>
        <v>4.64E-4</v>
      </c>
      <c r="AX407" s="52" t="str">
        <f>IF(参照!D407="","",参照!D407)</f>
        <v>メニューA</v>
      </c>
      <c r="AY407" s="52">
        <f>IF(参照!E407="","",参照!E407)</f>
        <v>2.33E-4</v>
      </c>
      <c r="AZ407" s="52" t="str">
        <f>IF(参照!F407="","",参照!F407)</f>
        <v>凸版印刷(株)</v>
      </c>
      <c r="BA407" s="52" t="str">
        <f>IF(参照!G407="","",参照!G407)</f>
        <v>凸版印刷(株)_メニューA</v>
      </c>
      <c r="BB407" s="52">
        <f t="shared" si="37"/>
        <v>0.23299999999999998</v>
      </c>
      <c r="BD407" s="52" t="str">
        <f>IF(参照!L407="","",参照!L407)</f>
        <v>富山電力(株)</v>
      </c>
    </row>
    <row r="408" spans="47:56">
      <c r="AU408" s="52" t="str">
        <f>IF(参照!A408="","",参照!A408)</f>
        <v/>
      </c>
      <c r="AV408" s="52" t="str">
        <f>IF(参照!B408="","",参照!B408)</f>
        <v/>
      </c>
      <c r="AW408" s="52" t="str">
        <f>IF(参照!C408="","",参照!C408)</f>
        <v/>
      </c>
      <c r="AX408" s="52" t="str">
        <f>IF(参照!D408="","",参照!D408)</f>
        <v>メニューB(残差)</v>
      </c>
      <c r="AY408" s="52">
        <f>IF(参照!E408="","",参照!E408)</f>
        <v>4.2400000000000001E-4</v>
      </c>
      <c r="AZ408" s="52" t="str">
        <f>IF(参照!F408="","",参照!F408)</f>
        <v>凸版印刷(株)</v>
      </c>
      <c r="BA408" s="52" t="str">
        <f>IF(参照!G408="","",参照!G408)</f>
        <v>凸版印刷(株)_メニューB(残差)</v>
      </c>
      <c r="BB408" s="52">
        <f t="shared" si="37"/>
        <v>0.42399999999999999</v>
      </c>
      <c r="BD408" s="52" t="str">
        <f>IF(参照!L408="","",参照!L408)</f>
        <v>(株)トヨタエナジーソリューションズ</v>
      </c>
    </row>
    <row r="409" spans="47:56">
      <c r="AU409" s="52" t="str">
        <f>IF(参照!A409="","",参照!A409)</f>
        <v/>
      </c>
      <c r="AV409" s="52" t="str">
        <f>IF(参照!B409="","",参照!B409)</f>
        <v/>
      </c>
      <c r="AW409" s="52" t="str">
        <f>IF(参照!C409="","",参照!C409)</f>
        <v/>
      </c>
      <c r="AX409" s="52" t="str">
        <f>IF(参照!D409="","",参照!D409)</f>
        <v>(参考値)事業者全体</v>
      </c>
      <c r="AY409" s="52">
        <f>IF(参照!E409="","",参照!E409)</f>
        <v>4.8299999999999998E-4</v>
      </c>
      <c r="AZ409" s="52" t="str">
        <f>IF(参照!F409="","",参照!F409)</f>
        <v>凸版印刷(株)</v>
      </c>
      <c r="BA409" s="52" t="str">
        <f>IF(参照!G409="","",参照!G409)</f>
        <v>凸版印刷(株)_(参考値)事業者全体</v>
      </c>
      <c r="BB409" s="52">
        <f t="shared" si="37"/>
        <v>0.48299999999999998</v>
      </c>
      <c r="BD409" s="52" t="str">
        <f>IF(参照!L409="","",参照!L409)</f>
        <v>トリニティエナジー(株)</v>
      </c>
    </row>
    <row r="410" spans="47:56">
      <c r="AU410" s="52" t="str">
        <f>IF(参照!A410="","",参照!A410)</f>
        <v>A0163</v>
      </c>
      <c r="AV410" s="52" t="str">
        <f>IF(参照!B410="","",参照!B410)</f>
        <v>伊勢崎ガス(株)</v>
      </c>
      <c r="AW410" s="52">
        <f>IF(参照!C410="","",参照!C410)</f>
        <v>3.6400000000000001E-4</v>
      </c>
      <c r="AX410" s="52" t="str">
        <f>IF(参照!D410="","",参照!D410)</f>
        <v/>
      </c>
      <c r="AY410" s="52">
        <f>IF(参照!E410="","",参照!E410)</f>
        <v>3.0800000000000001E-4</v>
      </c>
      <c r="AZ410" s="52" t="str">
        <f>IF(参照!F410="","",参照!F410)</f>
        <v>伊勢崎ガス(株)</v>
      </c>
      <c r="BA410" s="52" t="str">
        <f>IF(参照!G410="","",参照!G410)</f>
        <v>伊勢崎ガス(株)_</v>
      </c>
      <c r="BB410" s="52">
        <f t="shared" si="37"/>
        <v>0.308</v>
      </c>
      <c r="BD410" s="52" t="str">
        <f>IF(参照!L410="","",参照!L410)</f>
        <v>(株)とんでんホールディングス</v>
      </c>
    </row>
    <row r="411" spans="47:56">
      <c r="AU411" s="52" t="str">
        <f>IF(参照!A411="","",参照!A411)</f>
        <v>A0164</v>
      </c>
      <c r="AV411" s="52" t="str">
        <f>IF(参照!B411="","",参照!B411)</f>
        <v>キヤノンマーケティングジャパン(株)</v>
      </c>
      <c r="AW411" s="52">
        <f>IF(参照!C411="","",参照!C411)</f>
        <v>3.6600000000000001E-4</v>
      </c>
      <c r="AX411" s="52" t="str">
        <f>IF(参照!D411="","",参照!D411)</f>
        <v/>
      </c>
      <c r="AY411" s="52">
        <f>IF(参照!E411="","",参照!E411)</f>
        <v>3.1E-4</v>
      </c>
      <c r="AZ411" s="52" t="str">
        <f>IF(参照!F411="","",参照!F411)</f>
        <v>キヤノンマーケティングジャパン(株)</v>
      </c>
      <c r="BA411" s="52" t="str">
        <f>IF(参照!G411="","",参照!G411)</f>
        <v>キヤノンマーケティングジャパン(株)_</v>
      </c>
      <c r="BB411" s="52">
        <f t="shared" si="37"/>
        <v>0.31</v>
      </c>
      <c r="BD411" s="52" t="str">
        <f>IF(参照!L411="","",参照!L411)</f>
        <v>(株)内藤工業所</v>
      </c>
    </row>
    <row r="412" spans="47:56">
      <c r="AU412" s="52" t="str">
        <f>IF(参照!A412="","",参照!A412)</f>
        <v>A0165</v>
      </c>
      <c r="AV412" s="52" t="str">
        <f>IF(参照!B412="","",参照!B412)</f>
        <v>(株)とっとり市民電力</v>
      </c>
      <c r="AW412" s="52">
        <f>IF(参照!C412="","",参照!C412)</f>
        <v>3.5799999999999997E-4</v>
      </c>
      <c r="AX412" s="52" t="str">
        <f>IF(参照!D412="","",参照!D412)</f>
        <v>メニューA</v>
      </c>
      <c r="AY412" s="52">
        <f>IF(参照!E412="","",参照!E412)</f>
        <v>0</v>
      </c>
      <c r="AZ412" s="52" t="str">
        <f>IF(参照!F412="","",参照!F412)</f>
        <v>(株)とっとり市民電力</v>
      </c>
      <c r="BA412" s="52" t="str">
        <f>IF(参照!G412="","",参照!G412)</f>
        <v>(株)とっとり市民電力_メニューA</v>
      </c>
      <c r="BB412" s="52">
        <f t="shared" si="37"/>
        <v>0</v>
      </c>
      <c r="BD412" s="52" t="str">
        <f>IF(参照!L412="","",参照!L412)</f>
        <v>永井自動車工業(株)</v>
      </c>
    </row>
    <row r="413" spans="47:56">
      <c r="AU413" s="52" t="str">
        <f>IF(参照!A413="","",参照!A413)</f>
        <v/>
      </c>
      <c r="AV413" s="52" t="str">
        <f>IF(参照!B413="","",参照!B413)</f>
        <v/>
      </c>
      <c r="AW413" s="52" t="str">
        <f>IF(参照!C413="","",参照!C413)</f>
        <v/>
      </c>
      <c r="AX413" s="52" t="str">
        <f>IF(参照!D413="","",参照!D413)</f>
        <v>メニューB(残差)</v>
      </c>
      <c r="AY413" s="52">
        <f>IF(参照!E413="","",参照!E413)</f>
        <v>3.7599999999999998E-4</v>
      </c>
      <c r="AZ413" s="52" t="str">
        <f>IF(参照!F413="","",参照!F413)</f>
        <v>(株)とっとり市民電力</v>
      </c>
      <c r="BA413" s="52" t="str">
        <f>IF(参照!G413="","",参照!G413)</f>
        <v>(株)とっとり市民電力_メニューB(残差)</v>
      </c>
      <c r="BB413" s="52">
        <f t="shared" si="37"/>
        <v>0.376</v>
      </c>
      <c r="BD413" s="52" t="str">
        <f>IF(参照!L413="","",参照!L413)</f>
        <v>(株)ながさきサステナエナジー</v>
      </c>
    </row>
    <row r="414" spans="47:56">
      <c r="AU414" s="52" t="str">
        <f>IF(参照!A414="","",参照!A414)</f>
        <v/>
      </c>
      <c r="AV414" s="52" t="str">
        <f>IF(参照!B414="","",参照!B414)</f>
        <v/>
      </c>
      <c r="AW414" s="52" t="str">
        <f>IF(参照!C414="","",参照!C414)</f>
        <v/>
      </c>
      <c r="AX414" s="52" t="str">
        <f>IF(参照!D414="","",参照!D414)</f>
        <v>(参考値)事業者全体</v>
      </c>
      <c r="AY414" s="52">
        <f>IF(参照!E414="","",参照!E414)</f>
        <v>3.3400000000000004E-4</v>
      </c>
      <c r="AZ414" s="52" t="str">
        <f>IF(参照!F414="","",参照!F414)</f>
        <v>(株)とっとり市民電力</v>
      </c>
      <c r="BA414" s="52" t="str">
        <f>IF(参照!G414="","",参照!G414)</f>
        <v>(株)とっとり市民電力_(参考値)事業者全体</v>
      </c>
      <c r="BB414" s="52">
        <f t="shared" si="37"/>
        <v>0.33400000000000002</v>
      </c>
      <c r="BD414" s="52" t="str">
        <f>IF(参照!L414="","",参照!L414)</f>
        <v>長崎地域電力(株)</v>
      </c>
    </row>
    <row r="415" spans="47:56">
      <c r="AU415" s="52" t="str">
        <f>IF(参照!A415="","",参照!A415)</f>
        <v>A0166</v>
      </c>
      <c r="AV415" s="52" t="str">
        <f>IF(参照!B415="","",参照!B415)</f>
        <v>(株)イーエムアイ</v>
      </c>
      <c r="AW415" s="52">
        <f>IF(参照!C415="","",参照!C415)</f>
        <v>4.95E-4</v>
      </c>
      <c r="AX415" s="52" t="str">
        <f>IF(参照!D415="","",参照!D415)</f>
        <v/>
      </c>
      <c r="AY415" s="52">
        <f>IF(参照!E415="","",参照!E415)</f>
        <v>5.2599999999999999E-4</v>
      </c>
      <c r="AZ415" s="52" t="str">
        <f>IF(参照!F415="","",参照!F415)</f>
        <v>(株)イーエムアイ</v>
      </c>
      <c r="BA415" s="52" t="str">
        <f>IF(参照!G415="","",参照!G415)</f>
        <v>(株)イーエムアイ_</v>
      </c>
      <c r="BB415" s="52">
        <f t="shared" si="37"/>
        <v>0.52600000000000002</v>
      </c>
      <c r="BD415" s="52" t="str">
        <f>IF(参照!L415="","",参照!L415)</f>
        <v>(株)中庄商店</v>
      </c>
    </row>
    <row r="416" spans="47:56">
      <c r="AU416" s="52" t="str">
        <f>IF(参照!A416="","",参照!A416)</f>
        <v>A0167</v>
      </c>
      <c r="AV416" s="52" t="str">
        <f>IF(参照!B416="","",参照!B416)</f>
        <v>佐野瓦斯(株)</v>
      </c>
      <c r="AW416" s="52">
        <f>IF(参照!C416="","",参照!C416)</f>
        <v>3.6400000000000001E-4</v>
      </c>
      <c r="AX416" s="52" t="str">
        <f>IF(参照!D416="","",参照!D416)</f>
        <v/>
      </c>
      <c r="AY416" s="52">
        <f>IF(参照!E416="","",参照!E416)</f>
        <v>3.0800000000000001E-4</v>
      </c>
      <c r="AZ416" s="52" t="str">
        <f>IF(参照!F416="","",参照!F416)</f>
        <v>佐野瓦斯(株)</v>
      </c>
      <c r="BA416" s="52" t="str">
        <f>IF(参照!G416="","",参照!G416)</f>
        <v>佐野瓦斯(株)_</v>
      </c>
      <c r="BB416" s="52">
        <f t="shared" si="37"/>
        <v>0.308</v>
      </c>
      <c r="BD416" s="52" t="str">
        <f>IF(参照!L416="","",参照!L416)</f>
        <v>(株)中之条パワー</v>
      </c>
    </row>
    <row r="417" spans="47:56">
      <c r="AU417" s="52" t="str">
        <f>IF(参照!A417="","",参照!A417)</f>
        <v>A0168</v>
      </c>
      <c r="AV417" s="52" t="str">
        <f>IF(参照!B417="","",参照!B417)</f>
        <v>桐生瓦斯(株)</v>
      </c>
      <c r="AW417" s="52">
        <f>IF(参照!C417="","",参照!C417)</f>
        <v>3.6400000000000001E-4</v>
      </c>
      <c r="AX417" s="52" t="str">
        <f>IF(参照!D417="","",参照!D417)</f>
        <v/>
      </c>
      <c r="AY417" s="52">
        <f>IF(参照!E417="","",参照!E417)</f>
        <v>3.0800000000000001E-4</v>
      </c>
      <c r="AZ417" s="52" t="str">
        <f>IF(参照!F417="","",参照!F417)</f>
        <v>桐生瓦斯(株)</v>
      </c>
      <c r="BA417" s="52" t="str">
        <f>IF(参照!G417="","",参照!G417)</f>
        <v>桐生瓦斯(株)_</v>
      </c>
      <c r="BB417" s="52">
        <f t="shared" si="37"/>
        <v>0.308</v>
      </c>
      <c r="BD417" s="52" t="str">
        <f>IF(参照!L417="","",参照!L417)</f>
        <v>長野都市ガス(株)</v>
      </c>
    </row>
    <row r="418" spans="47:56">
      <c r="AU418" s="52" t="str">
        <f>IF(参照!A418="","",参照!A418)</f>
        <v>A0169</v>
      </c>
      <c r="AV418" s="52" t="str">
        <f>IF(参照!B418="","",参照!B418)</f>
        <v>森の電力(株)</v>
      </c>
      <c r="AW418" s="52">
        <f>IF(参照!C418="","",参照!C418)</f>
        <v>3.7399999999999998E-4</v>
      </c>
      <c r="AX418" s="52" t="str">
        <f>IF(参照!D418="","",参照!D418)</f>
        <v>メニューA</v>
      </c>
      <c r="AY418" s="52">
        <f>IF(参照!E418="","",参照!E418)</f>
        <v>0</v>
      </c>
      <c r="AZ418" s="52" t="str">
        <f>IF(参照!F418="","",参照!F418)</f>
        <v>森の電力(株)</v>
      </c>
      <c r="BA418" s="52" t="str">
        <f>IF(参照!G418="","",参照!G418)</f>
        <v>森の電力(株)_メニューA</v>
      </c>
      <c r="BB418" s="52">
        <f t="shared" si="37"/>
        <v>0</v>
      </c>
      <c r="BD418" s="52" t="str">
        <f>IF(参照!L418="","",参照!L418)</f>
        <v>なでしこ電力(株)</v>
      </c>
    </row>
    <row r="419" spans="47:56">
      <c r="AU419" s="52" t="str">
        <f>IF(参照!A419="","",参照!A419)</f>
        <v/>
      </c>
      <c r="AV419" s="52" t="str">
        <f>IF(参照!B419="","",参照!B419)</f>
        <v/>
      </c>
      <c r="AW419" s="52" t="str">
        <f>IF(参照!C419="","",参照!C419)</f>
        <v/>
      </c>
      <c r="AX419" s="52" t="str">
        <f>IF(参照!D419="","",参照!D419)</f>
        <v>メニューB(残差)</v>
      </c>
      <c r="AY419" s="52">
        <f>IF(参照!E419="","",参照!E419)</f>
        <v>8.7900000000000001E-4</v>
      </c>
      <c r="AZ419" s="52" t="str">
        <f>IF(参照!F419="","",参照!F419)</f>
        <v>森の電力(株)</v>
      </c>
      <c r="BA419" s="52" t="str">
        <f>IF(参照!G419="","",参照!G419)</f>
        <v>森の電力(株)_メニューB(残差)</v>
      </c>
      <c r="BB419" s="52">
        <f t="shared" si="37"/>
        <v>0.879</v>
      </c>
      <c r="BD419" s="52" t="str">
        <f>IF(参照!L419="","",参照!L419)</f>
        <v>奈良電力(株)</v>
      </c>
    </row>
    <row r="420" spans="47:56">
      <c r="AU420" s="52" t="str">
        <f>IF(参照!A420="","",参照!A420)</f>
        <v/>
      </c>
      <c r="AV420" s="52" t="str">
        <f>IF(参照!B420="","",参照!B420)</f>
        <v/>
      </c>
      <c r="AW420" s="52" t="str">
        <f>IF(参照!C420="","",参照!C420)</f>
        <v/>
      </c>
      <c r="AX420" s="52" t="str">
        <f>IF(参照!D420="","",参照!D420)</f>
        <v>(参考値)事業者全体</v>
      </c>
      <c r="AY420" s="52">
        <f>IF(参照!E420="","",参照!E420)</f>
        <v>4.9600000000000002E-4</v>
      </c>
      <c r="AZ420" s="52" t="str">
        <f>IF(参照!F420="","",参照!F420)</f>
        <v>森の電力(株)</v>
      </c>
      <c r="BA420" s="52" t="str">
        <f>IF(参照!G420="","",参照!G420)</f>
        <v>森の電力(株)_(参考値)事業者全体</v>
      </c>
      <c r="BB420" s="52">
        <f t="shared" si="37"/>
        <v>0.496</v>
      </c>
      <c r="BD420" s="52" t="str">
        <f>IF(参照!L420="","",参照!L420)</f>
        <v>(株)成田香取エネルギー</v>
      </c>
    </row>
    <row r="421" spans="47:56">
      <c r="AU421" s="52" t="str">
        <f>IF(参照!A421="","",参照!A421)</f>
        <v>A0170</v>
      </c>
      <c r="AV421" s="52" t="str">
        <f>IF(参照!B421="","",参照!B421)</f>
        <v>大和ハウス工業(株)　</v>
      </c>
      <c r="AW421" s="52">
        <f>IF(参照!C421="","",参照!C421)</f>
        <v>4.8899999999999996E-4</v>
      </c>
      <c r="AX421" s="52" t="str">
        <f>IF(参照!D421="","",参照!D421)</f>
        <v>メニューA</v>
      </c>
      <c r="AY421" s="52">
        <f>IF(参照!E421="","",参照!E421)</f>
        <v>0</v>
      </c>
      <c r="AZ421" s="52" t="str">
        <f>IF(参照!F421="","",参照!F421)</f>
        <v>大和ハウス工業(株)　</v>
      </c>
      <c r="BA421" s="52" t="str">
        <f>IF(参照!G421="","",参照!G421)</f>
        <v>大和ハウス工業(株)　_メニューA</v>
      </c>
      <c r="BB421" s="52">
        <f t="shared" si="37"/>
        <v>0</v>
      </c>
      <c r="BD421" s="52" t="str">
        <f>IF(参照!L421="","",参照!L421)</f>
        <v>南部だんだんエナジー(株)</v>
      </c>
    </row>
    <row r="422" spans="47:56">
      <c r="AU422" s="52" t="str">
        <f>IF(参照!A422="","",参照!A422)</f>
        <v/>
      </c>
      <c r="AV422" s="52" t="str">
        <f>IF(参照!B422="","",参照!B422)</f>
        <v/>
      </c>
      <c r="AW422" s="52" t="str">
        <f>IF(参照!C422="","",参照!C422)</f>
        <v/>
      </c>
      <c r="AX422" s="52" t="str">
        <f>IF(参照!D422="","",参照!D422)</f>
        <v>メニューB</v>
      </c>
      <c r="AY422" s="52">
        <f>IF(参照!E422="","",参照!E422)</f>
        <v>2.0999999999999998E-4</v>
      </c>
      <c r="AZ422" s="52" t="str">
        <f>IF(参照!F422="","",参照!F422)</f>
        <v>大和ハウス工業(株)　</v>
      </c>
      <c r="BA422" s="52" t="str">
        <f>IF(参照!G422="","",参照!G422)</f>
        <v>大和ハウス工業(株)　_メニューB</v>
      </c>
      <c r="BB422" s="52">
        <f t="shared" si="37"/>
        <v>0.21</v>
      </c>
      <c r="BD422" s="52" t="str">
        <f>IF(参照!L422="","",参照!L422)</f>
        <v>(株)ナンワエナジー</v>
      </c>
    </row>
    <row r="423" spans="47:56">
      <c r="AU423" s="52" t="str">
        <f>IF(参照!A423="","",参照!A423)</f>
        <v/>
      </c>
      <c r="AV423" s="52" t="str">
        <f>IF(参照!B423="","",参照!B423)</f>
        <v/>
      </c>
      <c r="AW423" s="52" t="str">
        <f>IF(参照!C423="","",参照!C423)</f>
        <v/>
      </c>
      <c r="AX423" s="52" t="str">
        <f>IF(参照!D423="","",参照!D423)</f>
        <v>メニューC</v>
      </c>
      <c r="AY423" s="52">
        <f>IF(参照!E423="","",参照!E423)</f>
        <v>2.9399999999999999E-4</v>
      </c>
      <c r="AZ423" s="52" t="str">
        <f>IF(参照!F423="","",参照!F423)</f>
        <v>大和ハウス工業(株)　</v>
      </c>
      <c r="BA423" s="52" t="str">
        <f>IF(参照!G423="","",参照!G423)</f>
        <v>大和ハウス工業(株)　_メニューC</v>
      </c>
      <c r="BB423" s="52">
        <f t="shared" si="37"/>
        <v>0.29399999999999998</v>
      </c>
      <c r="BD423" s="52" t="str">
        <f>IF(参照!L423="","",参照!L423)</f>
        <v>新潟県民電力(株)</v>
      </c>
    </row>
    <row r="424" spans="47:56">
      <c r="AU424" s="52" t="str">
        <f>IF(参照!A424="","",参照!A424)</f>
        <v/>
      </c>
      <c r="AV424" s="52" t="str">
        <f>IF(参照!B424="","",参照!B424)</f>
        <v/>
      </c>
      <c r="AW424" s="52" t="str">
        <f>IF(参照!C424="","",参照!C424)</f>
        <v/>
      </c>
      <c r="AX424" s="52" t="str">
        <f>IF(参照!D424="","",参照!D424)</f>
        <v>メニューD</v>
      </c>
      <c r="AY424" s="52">
        <f>IF(参照!E424="","",参照!E424)</f>
        <v>3.1500000000000001E-4</v>
      </c>
      <c r="AZ424" s="52" t="str">
        <f>IF(参照!F424="","",参照!F424)</f>
        <v>大和ハウス工業(株)　</v>
      </c>
      <c r="BA424" s="52" t="str">
        <f>IF(参照!G424="","",参照!G424)</f>
        <v>大和ハウス工業(株)　_メニューD</v>
      </c>
      <c r="BB424" s="52">
        <f t="shared" si="37"/>
        <v>0.315</v>
      </c>
      <c r="BD424" s="52" t="str">
        <f>IF(参照!L424="","",参照!L424)</f>
        <v>新潟スワンエナジー(株)</v>
      </c>
    </row>
    <row r="425" spans="47:56">
      <c r="AU425" s="52" t="str">
        <f>IF(参照!A425="","",参照!A425)</f>
        <v/>
      </c>
      <c r="AV425" s="52" t="str">
        <f>IF(参照!B425="","",参照!B425)</f>
        <v/>
      </c>
      <c r="AW425" s="52" t="str">
        <f>IF(参照!C425="","",参照!C425)</f>
        <v/>
      </c>
      <c r="AX425" s="52" t="str">
        <f>IF(参照!D425="","",参照!D425)</f>
        <v>メニューE</v>
      </c>
      <c r="AY425" s="52">
        <f>IF(参照!E425="","",参照!E425)</f>
        <v>3.7800000000000003E-4</v>
      </c>
      <c r="AZ425" s="52" t="str">
        <f>IF(参照!F425="","",参照!F425)</f>
        <v>大和ハウス工業(株)　</v>
      </c>
      <c r="BA425" s="52" t="str">
        <f>IF(参照!G425="","",参照!G425)</f>
        <v>大和ハウス工業(株)　_メニューE</v>
      </c>
      <c r="BB425" s="52">
        <f t="shared" si="37"/>
        <v>0.378</v>
      </c>
      <c r="BD425" s="52" t="str">
        <f>IF(参照!L425="","",参照!L425)</f>
        <v>西川建材工業(株)</v>
      </c>
    </row>
    <row r="426" spans="47:56">
      <c r="AU426" s="52" t="str">
        <f>IF(参照!A426="","",参照!A426)</f>
        <v/>
      </c>
      <c r="AV426" s="52" t="str">
        <f>IF(参照!B426="","",参照!B426)</f>
        <v/>
      </c>
      <c r="AW426" s="52" t="str">
        <f>IF(参照!C426="","",参照!C426)</f>
        <v/>
      </c>
      <c r="AX426" s="52" t="str">
        <f>IF(参照!D426="","",参照!D426)</f>
        <v>メニューF</v>
      </c>
      <c r="AY426" s="52">
        <f>IF(参照!E426="","",参照!E426)</f>
        <v>3.57E-4</v>
      </c>
      <c r="AZ426" s="52" t="str">
        <f>IF(参照!F426="","",参照!F426)</f>
        <v>大和ハウス工業(株)　</v>
      </c>
      <c r="BA426" s="52" t="str">
        <f>IF(参照!G426="","",参照!G426)</f>
        <v>大和ハウス工業(株)　_メニューF</v>
      </c>
      <c r="BB426" s="52">
        <f t="shared" si="37"/>
        <v>0.35699999999999998</v>
      </c>
      <c r="BD426" s="52" t="str">
        <f>IF(参照!L426="","",参照!L426)</f>
        <v>(株)西九州させぼパワーズ</v>
      </c>
    </row>
    <row r="427" spans="47:56">
      <c r="AU427" s="52" t="str">
        <f>IF(参照!A427="","",参照!A427)</f>
        <v/>
      </c>
      <c r="AV427" s="52" t="str">
        <f>IF(参照!B427="","",参照!B427)</f>
        <v/>
      </c>
      <c r="AW427" s="52" t="str">
        <f>IF(参照!C427="","",参照!C427)</f>
        <v/>
      </c>
      <c r="AX427" s="52" t="str">
        <f>IF(参照!D427="","",参照!D427)</f>
        <v>メニューG</v>
      </c>
      <c r="AY427" s="52">
        <f>IF(参照!E427="","",参照!E427)</f>
        <v>3.3600000000000004E-4</v>
      </c>
      <c r="AZ427" s="52" t="str">
        <f>IF(参照!F427="","",参照!F427)</f>
        <v>大和ハウス工業(株)　</v>
      </c>
      <c r="BA427" s="52" t="str">
        <f>IF(参照!G427="","",参照!G427)</f>
        <v>大和ハウス工業(株)　_メニューG</v>
      </c>
      <c r="BB427" s="52">
        <f t="shared" si="37"/>
        <v>0.33600000000000002</v>
      </c>
      <c r="BD427" s="52" t="str">
        <f>IF(参照!L427="","",参照!L427)</f>
        <v>ニシムラ(株)</v>
      </c>
    </row>
    <row r="428" spans="47:56">
      <c r="AU428" s="52" t="str">
        <f>IF(参照!A428="","",参照!A428)</f>
        <v/>
      </c>
      <c r="AV428" s="52" t="str">
        <f>IF(参照!B428="","",参照!B428)</f>
        <v/>
      </c>
      <c r="AW428" s="52" t="str">
        <f>IF(参照!C428="","",参照!C428)</f>
        <v/>
      </c>
      <c r="AX428" s="52" t="str">
        <f>IF(参照!D428="","",参照!D428)</f>
        <v>メニューH</v>
      </c>
      <c r="AY428" s="52">
        <f>IF(参照!E428="","",参照!E428)</f>
        <v>2.7300000000000002E-4</v>
      </c>
      <c r="AZ428" s="52" t="str">
        <f>IF(参照!F428="","",参照!F428)</f>
        <v>大和ハウス工業(株)　</v>
      </c>
      <c r="BA428" s="52" t="str">
        <f>IF(参照!G428="","",参照!G428)</f>
        <v>大和ハウス工業(株)　_メニューH</v>
      </c>
      <c r="BB428" s="52">
        <f t="shared" si="37"/>
        <v>0.27300000000000002</v>
      </c>
      <c r="BD428" s="52" t="str">
        <f>IF(参照!L428="","",参照!L428)</f>
        <v>日産トレーデイング(株)</v>
      </c>
    </row>
    <row r="429" spans="47:56">
      <c r="AU429" s="52" t="str">
        <f>IF(参照!A429="","",参照!A429)</f>
        <v/>
      </c>
      <c r="AV429" s="52" t="str">
        <f>IF(参照!B429="","",参照!B429)</f>
        <v/>
      </c>
      <c r="AW429" s="52" t="str">
        <f>IF(参照!C429="","",参照!C429)</f>
        <v/>
      </c>
      <c r="AX429" s="52" t="str">
        <f>IF(参照!D429="","",参照!D429)</f>
        <v>メニューI</v>
      </c>
      <c r="AY429" s="52">
        <f>IF(参照!E429="","",参照!E429)</f>
        <v>1.6800000000000002E-4</v>
      </c>
      <c r="AZ429" s="52" t="str">
        <f>IF(参照!F429="","",参照!F429)</f>
        <v>大和ハウス工業(株)　</v>
      </c>
      <c r="BA429" s="52" t="str">
        <f>IF(参照!G429="","",参照!G429)</f>
        <v>大和ハウス工業(株)　_メニューI</v>
      </c>
      <c r="BB429" s="52">
        <f t="shared" si="37"/>
        <v>0.16800000000000001</v>
      </c>
      <c r="BD429" s="52" t="str">
        <f>IF(参照!L429="","",参照!L429)</f>
        <v>日鉄エンジニアリング(株)</v>
      </c>
    </row>
    <row r="430" spans="47:56">
      <c r="AU430" s="52" t="str">
        <f>IF(参照!A430="","",参照!A430)</f>
        <v/>
      </c>
      <c r="AV430" s="52" t="str">
        <f>IF(参照!B430="","",参照!B430)</f>
        <v/>
      </c>
      <c r="AW430" s="52" t="str">
        <f>IF(参照!C430="","",参照!C430)</f>
        <v/>
      </c>
      <c r="AX430" s="52" t="str">
        <f>IF(参照!D430="","",参照!D430)</f>
        <v>メニューJ</v>
      </c>
      <c r="AY430" s="52">
        <f>IF(参照!E430="","",参照!E430)</f>
        <v>3.9899999999999999E-4</v>
      </c>
      <c r="AZ430" s="52" t="str">
        <f>IF(参照!F430="","",参照!F430)</f>
        <v>大和ハウス工業(株)　</v>
      </c>
      <c r="BA430" s="52" t="str">
        <f>IF(参照!G430="","",参照!G430)</f>
        <v>大和ハウス工業(株)　_メニューJ</v>
      </c>
      <c r="BB430" s="52">
        <f t="shared" si="37"/>
        <v>0.39900000000000002</v>
      </c>
      <c r="BD430" s="52" t="str">
        <f>IF(参照!L430="","",参照!L430)</f>
        <v>日本瓦斯(株)</v>
      </c>
    </row>
    <row r="431" spans="47:56">
      <c r="AU431" s="52" t="str">
        <f>IF(参照!A431="","",参照!A431)</f>
        <v/>
      </c>
      <c r="AV431" s="52" t="str">
        <f>IF(参照!B431="","",参照!B431)</f>
        <v/>
      </c>
      <c r="AW431" s="52" t="str">
        <f>IF(参照!C431="","",参照!C431)</f>
        <v/>
      </c>
      <c r="AX431" s="52" t="str">
        <f>IF(参照!D431="","",参照!D431)</f>
        <v>メニューK(残差)</v>
      </c>
      <c r="AY431" s="52">
        <f>IF(参照!E431="","",参照!E431)</f>
        <v>4.4799999999999999E-4</v>
      </c>
      <c r="AZ431" s="52" t="str">
        <f>IF(参照!F431="","",参照!F431)</f>
        <v>大和ハウス工業(株)　</v>
      </c>
      <c r="BA431" s="52" t="str">
        <f>IF(参照!G431="","",参照!G431)</f>
        <v>大和ハウス工業(株)　_メニューK(残差)</v>
      </c>
      <c r="BB431" s="52">
        <f t="shared" si="37"/>
        <v>0.44800000000000001</v>
      </c>
      <c r="BD431" s="52" t="str">
        <f>IF(参照!L431="","",参照!L431)</f>
        <v>日本瓦斯(株)(旧：(株)エナジードリーム)</v>
      </c>
    </row>
    <row r="432" spans="47:56">
      <c r="AU432" s="52" t="str">
        <f>IF(参照!A432="","",参照!A432)</f>
        <v/>
      </c>
      <c r="AV432" s="52" t="str">
        <f>IF(参照!B432="","",参照!B432)</f>
        <v/>
      </c>
      <c r="AW432" s="52" t="str">
        <f>IF(参照!C432="","",参照!C432)</f>
        <v/>
      </c>
      <c r="AX432" s="52" t="str">
        <f>IF(参照!D432="","",参照!D432)</f>
        <v>(参考値)事業者全体</v>
      </c>
      <c r="AY432" s="52">
        <f>IF(参照!E432="","",参照!E432)</f>
        <v>4.17E-4</v>
      </c>
      <c r="AZ432" s="52" t="str">
        <f>IF(参照!F432="","",参照!F432)</f>
        <v>大和ハウス工業(株)　</v>
      </c>
      <c r="BA432" s="52" t="str">
        <f>IF(参照!G432="","",参照!G432)</f>
        <v>大和ハウス工業(株)　_(参考値)事業者全体</v>
      </c>
      <c r="BB432" s="52">
        <f t="shared" si="37"/>
        <v>0.41699999999999998</v>
      </c>
      <c r="BD432" s="52" t="str">
        <f>IF(参照!L432="","",参照!L432)</f>
        <v>日本エネルギー総合システム(株)</v>
      </c>
    </row>
    <row r="433" spans="47:56">
      <c r="AU433" s="52" t="str">
        <f>IF(参照!A433="","",参照!A433)</f>
        <v>A0172</v>
      </c>
      <c r="AV433" s="52" t="str">
        <f>IF(参照!B433="","",参照!B433)</f>
        <v>ＨＴＢエナジー(株)</v>
      </c>
      <c r="AW433" s="52">
        <f>IF(参照!C433="","",参照!C433)</f>
        <v>2.3000000000000001E-4</v>
      </c>
      <c r="AX433" s="52" t="str">
        <f>IF(参照!D433="","",参照!D433)</f>
        <v>メニューA</v>
      </c>
      <c r="AY433" s="52">
        <f>IF(参照!E433="","",参照!E433)</f>
        <v>0</v>
      </c>
      <c r="AZ433" s="52" t="str">
        <f>IF(参照!F433="","",参照!F433)</f>
        <v>ＨＴＢエナジー(株)</v>
      </c>
      <c r="BA433" s="52" t="str">
        <f>IF(参照!G433="","",参照!G433)</f>
        <v>ＨＴＢエナジー(株)_メニューA</v>
      </c>
      <c r="BB433" s="52">
        <f t="shared" si="37"/>
        <v>0</v>
      </c>
      <c r="BD433" s="52" t="str">
        <f>IF(参照!L433="","",参照!L433)</f>
        <v>(株)日本海水</v>
      </c>
    </row>
    <row r="434" spans="47:56">
      <c r="AU434" s="52" t="str">
        <f>IF(参照!A434="","",参照!A434)</f>
        <v/>
      </c>
      <c r="AV434" s="52" t="str">
        <f>IF(参照!B434="","",参照!B434)</f>
        <v/>
      </c>
      <c r="AW434" s="52" t="str">
        <f>IF(参照!C434="","",参照!C434)</f>
        <v/>
      </c>
      <c r="AX434" s="52" t="str">
        <f>IF(参照!D434="","",参照!D434)</f>
        <v>メニューB</v>
      </c>
      <c r="AY434" s="52">
        <f>IF(参照!E434="","",参照!E434)</f>
        <v>0</v>
      </c>
      <c r="AZ434" s="52" t="str">
        <f>IF(参照!F434="","",参照!F434)</f>
        <v>ＨＴＢエナジー(株)</v>
      </c>
      <c r="BA434" s="52" t="str">
        <f>IF(参照!G434="","",参照!G434)</f>
        <v>ＨＴＢエナジー(株)_メニューB</v>
      </c>
      <c r="BB434" s="52">
        <f t="shared" si="37"/>
        <v>0</v>
      </c>
      <c r="BD434" s="52" t="str">
        <f>IF(参照!L434="","",参照!L434)</f>
        <v>(株)日本セレモニー</v>
      </c>
    </row>
    <row r="435" spans="47:56">
      <c r="AU435" s="52" t="str">
        <f>IF(参照!A435="","",参照!A435)</f>
        <v/>
      </c>
      <c r="AV435" s="52" t="str">
        <f>IF(参照!B435="","",参照!B435)</f>
        <v/>
      </c>
      <c r="AW435" s="52" t="str">
        <f>IF(参照!C435="","",参照!C435)</f>
        <v/>
      </c>
      <c r="AX435" s="52" t="str">
        <f>IF(参照!D435="","",参照!D435)</f>
        <v>メニューC(残差)</v>
      </c>
      <c r="AY435" s="52">
        <f>IF(参照!E435="","",参照!E435)</f>
        <v>2.0000000000000001E-4</v>
      </c>
      <c r="AZ435" s="52" t="str">
        <f>IF(参照!F435="","",参照!F435)</f>
        <v>ＨＴＢエナジー(株)</v>
      </c>
      <c r="BA435" s="52" t="str">
        <f>IF(参照!G435="","",参照!G435)</f>
        <v>ＨＴＢエナジー(株)_メニューC(残差)</v>
      </c>
      <c r="BB435" s="52">
        <f t="shared" si="37"/>
        <v>0.2</v>
      </c>
      <c r="BD435" s="52" t="str">
        <f>IF(参照!L435="","",参照!L435)</f>
        <v>日本テクノ(株)</v>
      </c>
    </row>
    <row r="436" spans="47:56">
      <c r="AU436" s="52" t="str">
        <f>IF(参照!A436="","",参照!A436)</f>
        <v/>
      </c>
      <c r="AV436" s="52" t="str">
        <f>IF(参照!B436="","",参照!B436)</f>
        <v/>
      </c>
      <c r="AW436" s="52" t="str">
        <f>IF(参照!C436="","",参照!C436)</f>
        <v/>
      </c>
      <c r="AX436" s="52" t="str">
        <f>IF(参照!D436="","",参照!D436)</f>
        <v>(参考値)事業者全体</v>
      </c>
      <c r="AY436" s="52">
        <f>IF(参照!E436="","",参照!E436)</f>
        <v>5.3799999999999996E-4</v>
      </c>
      <c r="AZ436" s="52" t="str">
        <f>IF(参照!F436="","",参照!F436)</f>
        <v>ＨＴＢエナジー(株)</v>
      </c>
      <c r="BA436" s="52" t="str">
        <f>IF(参照!G436="","",参照!G436)</f>
        <v>ＨＴＢエナジー(株)_(参考値)事業者全体</v>
      </c>
      <c r="BB436" s="52">
        <f t="shared" si="37"/>
        <v>0.53799999999999992</v>
      </c>
      <c r="BD436" s="52" t="str">
        <f>IF(参照!L436="","",参照!L436)</f>
        <v>日本ファシリティ・ソリューション(株)</v>
      </c>
    </row>
    <row r="437" spans="47:56">
      <c r="AU437" s="52" t="str">
        <f>IF(参照!A437="","",参照!A437)</f>
        <v>A0173</v>
      </c>
      <c r="AV437" s="52" t="str">
        <f>IF(参照!B437="","",参照!B437)</f>
        <v>(株)アシストワンエナジー</v>
      </c>
      <c r="AW437" s="52">
        <f>IF(参照!C437="","",参照!C437)</f>
        <v>5.1800000000000001E-4</v>
      </c>
      <c r="AX437" s="52" t="str">
        <f>IF(参照!D437="","",参照!D437)</f>
        <v/>
      </c>
      <c r="AY437" s="52">
        <f>IF(参照!E437="","",参照!E437)</f>
        <v>5.4000000000000001E-4</v>
      </c>
      <c r="AZ437" s="52" t="str">
        <f>IF(参照!F437="","",参照!F437)</f>
        <v>(株)アシストワンエナジー</v>
      </c>
      <c r="BA437" s="52" t="str">
        <f>IF(参照!G437="","",参照!G437)</f>
        <v>(株)アシストワンエナジー_</v>
      </c>
      <c r="BB437" s="52">
        <f t="shared" si="37"/>
        <v>0.54</v>
      </c>
      <c r="BD437" s="52" t="str">
        <f>IF(参照!L437="","",参照!L437)</f>
        <v>ネイチャーエナジー小国(株)</v>
      </c>
    </row>
    <row r="438" spans="47:56">
      <c r="AU438" s="52" t="str">
        <f>IF(参照!A438="","",参照!A438)</f>
        <v>A0175</v>
      </c>
      <c r="AV438" s="52" t="str">
        <f>IF(参照!B438="","",参照!B438)</f>
        <v>(株)フソウ・エナジー</v>
      </c>
      <c r="AW438" s="52">
        <f>IF(参照!C438="","",参照!C438)</f>
        <v>4.8500000000000003E-4</v>
      </c>
      <c r="AX438" s="52" t="str">
        <f>IF(参照!D438="","",参照!D438)</f>
        <v/>
      </c>
      <c r="AY438" s="52">
        <f>IF(参照!E438="","",参照!E438)</f>
        <v>5.4699999999999996E-4</v>
      </c>
      <c r="AZ438" s="52" t="str">
        <f>IF(参照!F438="","",参照!F438)</f>
        <v>(株)フソウ・エナジー</v>
      </c>
      <c r="BA438" s="52" t="str">
        <f>IF(参照!G438="","",参照!G438)</f>
        <v>(株)フソウ・エナジー_</v>
      </c>
      <c r="BB438" s="52">
        <f t="shared" si="37"/>
        <v>0.54699999999999993</v>
      </c>
      <c r="BD438" s="52" t="str">
        <f>IF(参照!L438="","",参照!L438)</f>
        <v>(株)ネクシィーズ・ゼロ</v>
      </c>
    </row>
    <row r="439" spans="47:56">
      <c r="AU439" s="52" t="str">
        <f>IF(参照!A439="","",参照!A439)</f>
        <v>A0177</v>
      </c>
      <c r="AV439" s="52" t="str">
        <f>IF(参照!B439="","",参照!B439)</f>
        <v>湘南電力(株)</v>
      </c>
      <c r="AW439" s="52">
        <f>IF(参照!C439="","",参照!C439)</f>
        <v>4.17E-4</v>
      </c>
      <c r="AX439" s="52" t="str">
        <f>IF(参照!D439="","",参照!D439)</f>
        <v>メニューA</v>
      </c>
      <c r="AY439" s="52">
        <f>IF(参照!E439="","",参照!E439)</f>
        <v>0</v>
      </c>
      <c r="AZ439" s="52" t="str">
        <f>IF(参照!F439="","",参照!F439)</f>
        <v>湘南電力(株)</v>
      </c>
      <c r="BA439" s="52" t="str">
        <f>IF(参照!G439="","",参照!G439)</f>
        <v>湘南電力(株)_メニューA</v>
      </c>
      <c r="BB439" s="52">
        <f t="shared" si="37"/>
        <v>0</v>
      </c>
      <c r="BD439" s="52" t="str">
        <f>IF(参照!L439="","",参照!L439)</f>
        <v>ネクストパワーやまと(株)</v>
      </c>
    </row>
    <row r="440" spans="47:56">
      <c r="AU440" s="52" t="str">
        <f>IF(参照!A440="","",参照!A440)</f>
        <v/>
      </c>
      <c r="AV440" s="52" t="str">
        <f>IF(参照!B440="","",参照!B440)</f>
        <v/>
      </c>
      <c r="AW440" s="52" t="str">
        <f>IF(参照!C440="","",参照!C440)</f>
        <v/>
      </c>
      <c r="AX440" s="52" t="str">
        <f>IF(参照!D440="","",参照!D440)</f>
        <v>メニューB(残差)</v>
      </c>
      <c r="AY440" s="52">
        <f>IF(参照!E440="","",参照!E440)</f>
        <v>4.5800000000000002E-4</v>
      </c>
      <c r="AZ440" s="52" t="str">
        <f>IF(参照!F440="","",参照!F440)</f>
        <v>湘南電力(株)</v>
      </c>
      <c r="BA440" s="52" t="str">
        <f>IF(参照!G440="","",参照!G440)</f>
        <v>湘南電力(株)_メニューB(残差)</v>
      </c>
      <c r="BB440" s="52">
        <f t="shared" si="37"/>
        <v>0.45800000000000002</v>
      </c>
      <c r="BD440" s="52" t="str">
        <f>IF(参照!L440="","",参照!L440)</f>
        <v>寝屋川電力(株)</v>
      </c>
    </row>
    <row r="441" spans="47:56">
      <c r="AU441" s="52" t="str">
        <f>IF(参照!A441="","",参照!A441)</f>
        <v/>
      </c>
      <c r="AV441" s="52" t="str">
        <f>IF(参照!B441="","",参照!B441)</f>
        <v/>
      </c>
      <c r="AW441" s="52" t="str">
        <f>IF(参照!C441="","",参照!C441)</f>
        <v/>
      </c>
      <c r="AX441" s="52" t="str">
        <f>IF(参照!D441="","",参照!D441)</f>
        <v>(参考値)事業者全体</v>
      </c>
      <c r="AY441" s="52">
        <f>IF(参照!E441="","",参照!E441)</f>
        <v>4.6999999999999999E-4</v>
      </c>
      <c r="AZ441" s="52" t="str">
        <f>IF(参照!F441="","",参照!F441)</f>
        <v>湘南電力(株)</v>
      </c>
      <c r="BA441" s="52" t="str">
        <f>IF(参照!G441="","",参照!G441)</f>
        <v>湘南電力(株)_(参考値)事業者全体</v>
      </c>
      <c r="BB441" s="52">
        <f t="shared" si="37"/>
        <v>0.47</v>
      </c>
      <c r="BD441" s="52" t="str">
        <f>IF(参照!L441="","",参照!L441)</f>
        <v>(株)能勢・豊能まちづくり</v>
      </c>
    </row>
    <row r="442" spans="47:56">
      <c r="AU442" s="52" t="str">
        <f>IF(参照!A442="","",参照!A442)</f>
        <v>A0178</v>
      </c>
      <c r="AV442" s="52" t="str">
        <f>IF(参照!B442="","",参照!B442)</f>
        <v>大東建託パートナーズ(株)</v>
      </c>
      <c r="AW442" s="52">
        <f>IF(参照!C442="","",参照!C442)</f>
        <v>5.1000000000000004E-4</v>
      </c>
      <c r="AX442" s="52" t="str">
        <f>IF(参照!D442="","",参照!D442)</f>
        <v/>
      </c>
      <c r="AY442" s="52">
        <f>IF(参照!E442="","",参照!E442)</f>
        <v>5.5900000000000004E-4</v>
      </c>
      <c r="AZ442" s="52" t="str">
        <f>IF(参照!F442="","",参照!F442)</f>
        <v>大東建託パートナーズ(株)</v>
      </c>
      <c r="BA442" s="52" t="str">
        <f>IF(参照!G442="","",参照!G442)</f>
        <v>大東建託パートナーズ(株)_</v>
      </c>
      <c r="BB442" s="52">
        <f t="shared" si="37"/>
        <v>0.55900000000000005</v>
      </c>
      <c r="BD442" s="52" t="str">
        <f>IF(参照!L442="","",参照!L442)</f>
        <v>パーパススマートパワー(株)</v>
      </c>
    </row>
    <row r="443" spans="47:56">
      <c r="AU443" s="52" t="str">
        <f>IF(参照!A443="","",参照!A443)</f>
        <v>A0179</v>
      </c>
      <c r="AV443" s="52" t="str">
        <f>IF(参照!B443="","",参照!B443)</f>
        <v>Ｊａｐａｎ電力(株)</v>
      </c>
      <c r="AW443" s="52">
        <f>IF(参照!C443="","",参照!C443)</f>
        <v>5.5400000000000002E-4</v>
      </c>
      <c r="AX443" s="52" t="str">
        <f>IF(参照!D443="","",参照!D443)</f>
        <v>メニューA</v>
      </c>
      <c r="AY443" s="52">
        <f>IF(参照!E443="","",参照!E443)</f>
        <v>0</v>
      </c>
      <c r="AZ443" s="52" t="str">
        <f>IF(参照!F443="","",参照!F443)</f>
        <v>Ｊａｐａｎ電力(株)</v>
      </c>
      <c r="BA443" s="52" t="str">
        <f>IF(参照!G443="","",参照!G443)</f>
        <v>Ｊａｐａｎ電力(株)_メニューA</v>
      </c>
      <c r="BB443" s="52">
        <f t="shared" si="37"/>
        <v>0</v>
      </c>
      <c r="BD443" s="52" t="str">
        <f>IF(参照!L443="","",参照!L443)</f>
        <v>パシフィックパワー(株)</v>
      </c>
    </row>
    <row r="444" spans="47:56">
      <c r="AU444" s="52" t="str">
        <f>IF(参照!A444="","",参照!A444)</f>
        <v/>
      </c>
      <c r="AV444" s="52" t="str">
        <f>IF(参照!B444="","",参照!B444)</f>
        <v/>
      </c>
      <c r="AW444" s="52" t="str">
        <f>IF(参照!C444="","",参照!C444)</f>
        <v/>
      </c>
      <c r="AX444" s="52" t="str">
        <f>IF(参照!D444="","",参照!D444)</f>
        <v>メニューB</v>
      </c>
      <c r="AY444" s="52">
        <f>IF(参照!E444="","",参照!E444)</f>
        <v>0</v>
      </c>
      <c r="AZ444" s="52" t="str">
        <f>IF(参照!F444="","",参照!F444)</f>
        <v>Ｊａｐａｎ電力(株)</v>
      </c>
      <c r="BA444" s="52" t="str">
        <f>IF(参照!G444="","",参照!G444)</f>
        <v>Ｊａｐａｎ電力(株)_メニューB</v>
      </c>
      <c r="BB444" s="52">
        <f t="shared" si="37"/>
        <v>0</v>
      </c>
      <c r="BD444" s="52" t="str">
        <f>IF(参照!L444="","",参照!L444)</f>
        <v>パナソニックオペレーショナルエクセレンス(株)(旧：パナソニック(株))</v>
      </c>
    </row>
    <row r="445" spans="47:56">
      <c r="AU445" s="52" t="str">
        <f>IF(参照!A445="","",参照!A445)</f>
        <v/>
      </c>
      <c r="AV445" s="52" t="str">
        <f>IF(参照!B445="","",参照!B445)</f>
        <v/>
      </c>
      <c r="AW445" s="52" t="str">
        <f>IF(参照!C445="","",参照!C445)</f>
        <v/>
      </c>
      <c r="AX445" s="52" t="str">
        <f>IF(参照!D445="","",参照!D445)</f>
        <v>メニューC(残差)</v>
      </c>
      <c r="AY445" s="52">
        <f>IF(参照!E445="","",参照!E445)</f>
        <v>5.6399999999999994E-4</v>
      </c>
      <c r="AZ445" s="52" t="str">
        <f>IF(参照!F445="","",参照!F445)</f>
        <v>Ｊａｐａｎ電力(株)</v>
      </c>
      <c r="BA445" s="52" t="str">
        <f>IF(参照!G445="","",参照!G445)</f>
        <v>Ｊａｐａｎ電力(株)_メニューC(残差)</v>
      </c>
      <c r="BB445" s="52">
        <f t="shared" si="37"/>
        <v>0.56399999999999995</v>
      </c>
      <c r="BD445" s="52" t="str">
        <f>IF(参照!L445="","",参照!L445)</f>
        <v>(株)花巻銀河パワー</v>
      </c>
    </row>
    <row r="446" spans="47:56">
      <c r="AU446" s="52" t="str">
        <f>IF(参照!A446="","",参照!A446)</f>
        <v/>
      </c>
      <c r="AV446" s="52" t="str">
        <f>IF(参照!B446="","",参照!B446)</f>
        <v/>
      </c>
      <c r="AW446" s="52" t="str">
        <f>IF(参照!C446="","",参照!C446)</f>
        <v/>
      </c>
      <c r="AX446" s="52" t="str">
        <f>IF(参照!D446="","",参照!D446)</f>
        <v>(参考値)事業者全体</v>
      </c>
      <c r="AY446" s="52">
        <f>IF(参照!E446="","",参照!E446)</f>
        <v>4.7699999999999999E-4</v>
      </c>
      <c r="AZ446" s="52" t="str">
        <f>IF(参照!F446="","",参照!F446)</f>
        <v>Ｊａｐａｎ電力(株)</v>
      </c>
      <c r="BA446" s="52" t="str">
        <f>IF(参照!G446="","",参照!G446)</f>
        <v>Ｊａｐａｎ電力(株)_(参考値)事業者全体</v>
      </c>
      <c r="BB446" s="52">
        <f t="shared" si="37"/>
        <v>0.47699999999999998</v>
      </c>
      <c r="BD446" s="52" t="str">
        <f>IF(参照!L446="","",参照!L446)</f>
        <v>(株)はまエネ</v>
      </c>
    </row>
    <row r="447" spans="47:56">
      <c r="AU447" s="52" t="str">
        <f>IF(参照!A447="","",参照!A447)</f>
        <v>A0180</v>
      </c>
      <c r="AV447" s="52" t="str">
        <f>IF(参照!B447="","",参照!B447)</f>
        <v>電源開発(株)</v>
      </c>
      <c r="AW447" s="52" t="str">
        <f>IF(参照!C447="","",参照!C447)</f>
        <v>0.000453※</v>
      </c>
      <c r="AX447" s="52" t="str">
        <f>IF(参照!D447="","",参照!D447)</f>
        <v>メニューA</v>
      </c>
      <c r="AY447" s="52">
        <f>IF(参照!E447="","",参照!E447)</f>
        <v>1.25E-4</v>
      </c>
      <c r="AZ447" s="52" t="str">
        <f>IF(参照!F447="","",参照!F447)</f>
        <v>電源開発(株)</v>
      </c>
      <c r="BA447" s="52" t="str">
        <f>IF(参照!G447="","",参照!G447)</f>
        <v>電源開発(株)_メニューA</v>
      </c>
      <c r="BB447" s="52">
        <f t="shared" si="37"/>
        <v>0.125</v>
      </c>
      <c r="BD447" s="52" t="str">
        <f>IF(参照!L447="","",参照!L447)</f>
        <v>浜田ガス(株)</v>
      </c>
    </row>
    <row r="448" spans="47:56">
      <c r="AU448" s="52" t="str">
        <f>IF(参照!A448="","",参照!A448)</f>
        <v/>
      </c>
      <c r="AV448" s="52" t="str">
        <f>IF(参照!B448="","",参照!B448)</f>
        <v/>
      </c>
      <c r="AW448" s="52" t="str">
        <f>IF(参照!C448="","",参照!C448)</f>
        <v/>
      </c>
      <c r="AX448" s="52" t="str">
        <f>IF(参照!D448="","",参照!D448)</f>
        <v>メニューB</v>
      </c>
      <c r="AY448" s="52">
        <f>IF(参照!E448="","",参照!E448)</f>
        <v>3.2499999999999999E-4</v>
      </c>
      <c r="AZ448" s="52" t="str">
        <f>IF(参照!F448="","",参照!F448)</f>
        <v>電源開発(株)</v>
      </c>
      <c r="BA448" s="52" t="str">
        <f>IF(参照!G448="","",参照!G448)</f>
        <v>電源開発(株)_メニューB</v>
      </c>
      <c r="BB448" s="52">
        <f t="shared" si="37"/>
        <v>0.32500000000000001</v>
      </c>
      <c r="BD448" s="52" t="str">
        <f>IF(参照!L448="","",参照!L448)</f>
        <v>(株)浜松新電力</v>
      </c>
    </row>
    <row r="449" spans="47:56">
      <c r="AU449" s="52" t="str">
        <f>IF(参照!A449="","",参照!A449)</f>
        <v/>
      </c>
      <c r="AV449" s="52" t="str">
        <f>IF(参照!B449="","",参照!B449)</f>
        <v/>
      </c>
      <c r="AW449" s="52" t="str">
        <f>IF(参照!C449="","",参照!C449)</f>
        <v/>
      </c>
      <c r="AX449" s="52" t="str">
        <f>IF(参照!D449="","",参照!D449)</f>
        <v>メニューC(残差)</v>
      </c>
      <c r="AY449" s="52">
        <f>IF(参照!E449="","",参照!E449)</f>
        <v>4.5300000000000001E-4</v>
      </c>
      <c r="AZ449" s="52" t="str">
        <f>IF(参照!F449="","",参照!F449)</f>
        <v>電源開発(株)</v>
      </c>
      <c r="BA449" s="52" t="str">
        <f>IF(参照!G449="","",参照!G449)</f>
        <v>電源開発(株)_メニューC(残差)</v>
      </c>
      <c r="BB449" s="52">
        <f t="shared" si="37"/>
        <v>0.45300000000000001</v>
      </c>
      <c r="BD449" s="52" t="str">
        <f>IF(参照!L449="","",参照!L449)</f>
        <v>(株)バランスハーツ</v>
      </c>
    </row>
    <row r="450" spans="47:56">
      <c r="AU450" s="52" t="str">
        <f>IF(参照!A450="","",参照!A450)</f>
        <v/>
      </c>
      <c r="AV450" s="52" t="str">
        <f>IF(参照!B450="","",参照!B450)</f>
        <v/>
      </c>
      <c r="AW450" s="52" t="str">
        <f>IF(参照!C450="","",参照!C450)</f>
        <v/>
      </c>
      <c r="AX450" s="52" t="str">
        <f>IF(参照!D450="","",参照!D450)</f>
        <v>(参考値)事業者全体</v>
      </c>
      <c r="AY450" s="52">
        <f>IF(参照!E450="","",参照!E450)</f>
        <v>4.6999999999999999E-4</v>
      </c>
      <c r="AZ450" s="52" t="str">
        <f>IF(参照!F450="","",参照!F450)</f>
        <v>電源開発(株)</v>
      </c>
      <c r="BA450" s="52" t="str">
        <f>IF(参照!G450="","",参照!G450)</f>
        <v>電源開発(株)_(参考値)事業者全体</v>
      </c>
      <c r="BB450" s="52">
        <f t="shared" si="37"/>
        <v>0.47</v>
      </c>
      <c r="BD450" s="52" t="str">
        <f>IF(参照!L450="","",参照!L450)</f>
        <v>はりま電力(株)</v>
      </c>
    </row>
    <row r="451" spans="47:56">
      <c r="AU451" s="52" t="str">
        <f>IF(参照!A451="","",参照!A451)</f>
        <v>A0181</v>
      </c>
      <c r="AV451" s="52" t="str">
        <f>IF(参照!B451="","",参照!B451)</f>
        <v>鈴与商事(株)</v>
      </c>
      <c r="AW451" s="52">
        <f>IF(参照!C451="","",参照!C451)</f>
        <v>3.6200000000000002E-4</v>
      </c>
      <c r="AX451" s="52" t="str">
        <f>IF(参照!D451="","",参照!D451)</f>
        <v>メニューA</v>
      </c>
      <c r="AY451" s="52">
        <f>IF(参照!E451="","",参照!E451)</f>
        <v>2.9499999999999996E-4</v>
      </c>
      <c r="AZ451" s="52" t="str">
        <f>IF(参照!F451="","",参照!F451)</f>
        <v>鈴与商事(株)</v>
      </c>
      <c r="BA451" s="52" t="str">
        <f>IF(参照!G451="","",参照!G451)</f>
        <v>鈴与商事(株)_メニューA</v>
      </c>
      <c r="BB451" s="52">
        <f t="shared" si="37"/>
        <v>0.29499999999999998</v>
      </c>
      <c r="BD451" s="52" t="str">
        <f>IF(参照!L451="","",参照!L451)</f>
        <v>(株)ハルエネ</v>
      </c>
    </row>
    <row r="452" spans="47:56">
      <c r="AU452" s="52" t="str">
        <f>IF(参照!A452="","",参照!A452)</f>
        <v/>
      </c>
      <c r="AV452" s="52" t="str">
        <f>IF(参照!B452="","",参照!B452)</f>
        <v/>
      </c>
      <c r="AW452" s="52" t="str">
        <f>IF(参照!C452="","",参照!C452)</f>
        <v/>
      </c>
      <c r="AX452" s="52" t="str">
        <f>IF(参照!D452="","",参照!D452)</f>
        <v>メニューB</v>
      </c>
      <c r="AY452" s="52">
        <f>IF(参照!E452="","",参照!E452)</f>
        <v>0</v>
      </c>
      <c r="AZ452" s="52" t="str">
        <f>IF(参照!F452="","",参照!F452)</f>
        <v>鈴与商事(株)</v>
      </c>
      <c r="BA452" s="52" t="str">
        <f>IF(参照!G452="","",参照!G452)</f>
        <v>鈴与商事(株)_メニューB</v>
      </c>
      <c r="BB452" s="52">
        <f t="shared" si="37"/>
        <v>0</v>
      </c>
      <c r="BD452" s="52" t="str">
        <f>IF(参照!L452="","",参照!L452)</f>
        <v>(株)パルシステム電力</v>
      </c>
    </row>
    <row r="453" spans="47:56">
      <c r="AU453" s="52" t="str">
        <f>IF(参照!A453="","",参照!A453)</f>
        <v/>
      </c>
      <c r="AV453" s="52" t="str">
        <f>IF(参照!B453="","",参照!B453)</f>
        <v/>
      </c>
      <c r="AW453" s="52" t="str">
        <f>IF(参照!C453="","",参照!C453)</f>
        <v/>
      </c>
      <c r="AX453" s="52" t="str">
        <f>IF(参照!D453="","",参照!D453)</f>
        <v>メニューC</v>
      </c>
      <c r="AY453" s="52">
        <f>IF(参照!E453="","",参照!E453)</f>
        <v>0</v>
      </c>
      <c r="AZ453" s="52" t="str">
        <f>IF(参照!F453="","",参照!F453)</f>
        <v>鈴与商事(株)</v>
      </c>
      <c r="BA453" s="52" t="str">
        <f>IF(参照!G453="","",参照!G453)</f>
        <v>鈴与商事(株)_メニューC</v>
      </c>
      <c r="BB453" s="52">
        <f t="shared" ref="BB453:BB516" si="38">AY453*1000</f>
        <v>0</v>
      </c>
      <c r="BD453" s="52" t="str">
        <f>IF(参照!L453="","",参照!L453)</f>
        <v>(株)パワー・オプティマイザー</v>
      </c>
    </row>
    <row r="454" spans="47:56">
      <c r="AU454" s="52" t="str">
        <f>IF(参照!A454="","",参照!A454)</f>
        <v/>
      </c>
      <c r="AV454" s="52" t="str">
        <f>IF(参照!B454="","",参照!B454)</f>
        <v/>
      </c>
      <c r="AW454" s="52" t="str">
        <f>IF(参照!C454="","",参照!C454)</f>
        <v/>
      </c>
      <c r="AX454" s="52" t="str">
        <f>IF(参照!D454="","",参照!D454)</f>
        <v>メニューD(残差)</v>
      </c>
      <c r="AY454" s="52">
        <f>IF(参照!E454="","",参照!E454)</f>
        <v>6.1200000000000002E-4</v>
      </c>
      <c r="AZ454" s="52" t="str">
        <f>IF(参照!F454="","",参照!F454)</f>
        <v>鈴与商事(株)</v>
      </c>
      <c r="BA454" s="52" t="str">
        <f>IF(参照!G454="","",参照!G454)</f>
        <v>鈴与商事(株)_メニューD(残差)</v>
      </c>
      <c r="BB454" s="52">
        <f t="shared" si="38"/>
        <v>0.61199999999999999</v>
      </c>
      <c r="BD454" s="52" t="str">
        <f>IF(参照!L454="","",参照!L454)</f>
        <v>パワーネクスト(株)</v>
      </c>
    </row>
    <row r="455" spans="47:56">
      <c r="AU455" s="52" t="str">
        <f>IF(参照!A455="","",参照!A455)</f>
        <v/>
      </c>
      <c r="AV455" s="52" t="str">
        <f>IF(参照!B455="","",参照!B455)</f>
        <v/>
      </c>
      <c r="AW455" s="52" t="str">
        <f>IF(参照!C455="","",参照!C455)</f>
        <v/>
      </c>
      <c r="AX455" s="52" t="str">
        <f>IF(参照!D455="","",参照!D455)</f>
        <v>(参考値)事業者全体</v>
      </c>
      <c r="AY455" s="52">
        <f>IF(参照!E455="","",参照!E455)</f>
        <v>3.8299999999999999E-4</v>
      </c>
      <c r="AZ455" s="52" t="str">
        <f>IF(参照!F455="","",参照!F455)</f>
        <v>鈴与商事(株)</v>
      </c>
      <c r="BA455" s="52" t="str">
        <f>IF(参照!G455="","",参照!G455)</f>
        <v>鈴与商事(株)_(参考値)事業者全体</v>
      </c>
      <c r="BB455" s="52">
        <f t="shared" si="38"/>
        <v>0.38300000000000001</v>
      </c>
      <c r="BD455" s="52" t="str">
        <f>IF(参照!L455="","",参照!L455)</f>
        <v>バンプーパワートレーディング合同会社</v>
      </c>
    </row>
    <row r="456" spans="47:56">
      <c r="AU456" s="52" t="str">
        <f>IF(参照!A456="","",参照!A456)</f>
        <v>A0183</v>
      </c>
      <c r="AV456" s="52" t="str">
        <f>IF(参照!B456="","",参照!B456)</f>
        <v>(株)バランスハーツ</v>
      </c>
      <c r="AW456" s="52">
        <f>IF(参照!C456="","",参照!C456)</f>
        <v>4.15E-4</v>
      </c>
      <c r="AX456" s="52" t="str">
        <f>IF(参照!D456="","",参照!D456)</f>
        <v/>
      </c>
      <c r="AY456" s="52">
        <f>IF(参照!E456="","",参照!E456)</f>
        <v>4.06E-4</v>
      </c>
      <c r="AZ456" s="52" t="str">
        <f>IF(参照!F456="","",参照!F456)</f>
        <v>(株)バランスハーツ</v>
      </c>
      <c r="BA456" s="52" t="str">
        <f>IF(参照!G456="","",参照!G456)</f>
        <v>(株)バランスハーツ_</v>
      </c>
      <c r="BB456" s="52">
        <f t="shared" si="38"/>
        <v>0.40600000000000003</v>
      </c>
      <c r="BD456" s="52" t="str">
        <f>IF(参照!L456="","",参照!L456)</f>
        <v>ひおき地域エネルギー(株)</v>
      </c>
    </row>
    <row r="457" spans="47:56">
      <c r="AU457" s="52" t="str">
        <f>IF(参照!A457="","",参照!A457)</f>
        <v>A0184</v>
      </c>
      <c r="AV457" s="52" t="str">
        <f>IF(参照!B457="","",参照!B457)</f>
        <v>ワタミエナジー(株)</v>
      </c>
      <c r="AW457" s="52">
        <f>IF(参照!C457="","",参照!C457)</f>
        <v>4.35E-4</v>
      </c>
      <c r="AX457" s="52" t="str">
        <f>IF(参照!D457="","",参照!D457)</f>
        <v>メニューA</v>
      </c>
      <c r="AY457" s="52">
        <f>IF(参照!E457="","",参照!E457)</f>
        <v>0</v>
      </c>
      <c r="AZ457" s="52" t="str">
        <f>IF(参照!F457="","",参照!F457)</f>
        <v>ワタミエナジー(株)</v>
      </c>
      <c r="BA457" s="52" t="str">
        <f>IF(参照!G457="","",参照!G457)</f>
        <v>ワタミエナジー(株)_メニューA</v>
      </c>
      <c r="BB457" s="52">
        <f t="shared" si="38"/>
        <v>0</v>
      </c>
      <c r="BD457" s="52" t="str">
        <f>IF(参照!L457="","",参照!L457)</f>
        <v>東日本ガス(株)</v>
      </c>
    </row>
    <row r="458" spans="47:56">
      <c r="AU458" s="52" t="str">
        <f>IF(参照!A458="","",参照!A458)</f>
        <v/>
      </c>
      <c r="AV458" s="52" t="str">
        <f>IF(参照!B458="","",参照!B458)</f>
        <v/>
      </c>
      <c r="AW458" s="52" t="str">
        <f>IF(参照!C458="","",参照!C458)</f>
        <v/>
      </c>
      <c r="AX458" s="52" t="str">
        <f>IF(参照!D458="","",参照!D458)</f>
        <v>メニューB(残差)</v>
      </c>
      <c r="AY458" s="52">
        <f>IF(参照!E458="","",参照!E458)</f>
        <v>4.7199999999999998E-4</v>
      </c>
      <c r="AZ458" s="52" t="str">
        <f>IF(参照!F458="","",参照!F458)</f>
        <v>ワタミエナジー(株)</v>
      </c>
      <c r="BA458" s="52" t="str">
        <f>IF(参照!G458="","",参照!G458)</f>
        <v>ワタミエナジー(株)_メニューB(残差)</v>
      </c>
      <c r="BB458" s="52">
        <f t="shared" si="38"/>
        <v>0.47199999999999998</v>
      </c>
      <c r="BD458" s="52" t="str">
        <f>IF(参照!L458="","",参照!L458)</f>
        <v>東広島スマートエネルギー(株)</v>
      </c>
    </row>
    <row r="459" spans="47:56">
      <c r="AU459" s="52" t="str">
        <f>IF(参照!A459="","",参照!A459)</f>
        <v/>
      </c>
      <c r="AV459" s="52" t="str">
        <f>IF(参照!B459="","",参照!B459)</f>
        <v/>
      </c>
      <c r="AW459" s="52" t="str">
        <f>IF(参照!C459="","",参照!C459)</f>
        <v/>
      </c>
      <c r="AX459" s="52" t="str">
        <f>IF(参照!D459="","",参照!D459)</f>
        <v>(参考値)事業者全体</v>
      </c>
      <c r="AY459" s="52">
        <f>IF(参照!E459="","",参照!E459)</f>
        <v>4.9200000000000003E-4</v>
      </c>
      <c r="AZ459" s="52" t="str">
        <f>IF(参照!F459="","",参照!F459)</f>
        <v>ワタミエナジー(株)</v>
      </c>
      <c r="BA459" s="52" t="str">
        <f>IF(参照!G459="","",参照!G459)</f>
        <v>ワタミエナジー(株)_(参考値)事業者全体</v>
      </c>
      <c r="BB459" s="52">
        <f t="shared" si="38"/>
        <v>0.49200000000000005</v>
      </c>
      <c r="BD459" s="52" t="str">
        <f>IF(参照!L459="","",参照!L459)</f>
        <v>一般社団法人東松島みらいとし機構</v>
      </c>
    </row>
    <row r="460" spans="47:56">
      <c r="AU460" s="52" t="str">
        <f>IF(参照!A460="","",参照!A460)</f>
        <v>A0185</v>
      </c>
      <c r="AV460" s="52" t="str">
        <f>IF(参照!B460="","",参照!B460)</f>
        <v>(株)パルシステム電力</v>
      </c>
      <c r="AW460" s="52">
        <f>IF(参照!C460="","",参照!C460)</f>
        <v>7.7999999999999999E-5</v>
      </c>
      <c r="AX460" s="52" t="str">
        <f>IF(参照!D460="","",参照!D460)</f>
        <v/>
      </c>
      <c r="AY460" s="52">
        <f>IF(参照!E460="","",参照!E460)</f>
        <v>6.4999999999999997E-4</v>
      </c>
      <c r="AZ460" s="52" t="str">
        <f>IF(参照!F460="","",参照!F460)</f>
        <v>(株)パルシステム電力</v>
      </c>
      <c r="BA460" s="52" t="str">
        <f>IF(参照!G460="","",参照!G460)</f>
        <v>(株)パルシステム電力_</v>
      </c>
      <c r="BB460" s="52">
        <f t="shared" si="38"/>
        <v>0.65</v>
      </c>
      <c r="BD460" s="52" t="str">
        <f>IF(参照!L460="","",参照!L460)</f>
        <v>(株)ビジョン</v>
      </c>
    </row>
    <row r="461" spans="47:56">
      <c r="AU461" s="52" t="str">
        <f>IF(参照!A461="","",参照!A461)</f>
        <v>A0186</v>
      </c>
      <c r="AV461" s="52" t="str">
        <f>IF(参照!B461="","",参照!B461)</f>
        <v>ＳＢパワー(株)</v>
      </c>
      <c r="AW461" s="52">
        <f>IF(参照!C461="","",参照!C461)</f>
        <v>4.3600000000000008E-4</v>
      </c>
      <c r="AX461" s="52" t="str">
        <f>IF(参照!D461="","",参照!D461)</f>
        <v>メニューA</v>
      </c>
      <c r="AY461" s="52">
        <f>IF(参照!E461="","",参照!E461)</f>
        <v>0</v>
      </c>
      <c r="AZ461" s="52" t="str">
        <f>IF(参照!F461="","",参照!F461)</f>
        <v>ＳＢパワー(株)</v>
      </c>
      <c r="BA461" s="52" t="str">
        <f>IF(参照!G461="","",参照!G461)</f>
        <v>ＳＢパワー(株)_メニューA</v>
      </c>
      <c r="BB461" s="52">
        <f t="shared" si="38"/>
        <v>0</v>
      </c>
      <c r="BD461" s="52" t="str">
        <f>IF(参照!L461="","",参照!L461)</f>
        <v>日高都市ガス(株)</v>
      </c>
    </row>
    <row r="462" spans="47:56">
      <c r="AU462" s="52" t="str">
        <f>IF(参照!A462="","",参照!A462)</f>
        <v/>
      </c>
      <c r="AV462" s="52" t="str">
        <f>IF(参照!B462="","",参照!B462)</f>
        <v/>
      </c>
      <c r="AW462" s="52" t="str">
        <f>IF(参照!C462="","",参照!C462)</f>
        <v/>
      </c>
      <c r="AX462" s="52" t="str">
        <f>IF(参照!D462="","",参照!D462)</f>
        <v>メニューB</v>
      </c>
      <c r="AY462" s="52">
        <f>IF(参照!E462="","",参照!E462)</f>
        <v>1.9000000000000001E-4</v>
      </c>
      <c r="AZ462" s="52" t="str">
        <f>IF(参照!F462="","",参照!F462)</f>
        <v>ＳＢパワー(株)</v>
      </c>
      <c r="BA462" s="52" t="str">
        <f>IF(参照!G462="","",参照!G462)</f>
        <v>ＳＢパワー(株)_メニューB</v>
      </c>
      <c r="BB462" s="52">
        <f t="shared" si="38"/>
        <v>0.19</v>
      </c>
      <c r="BD462" s="52" t="str">
        <f>IF(参照!L462="","",参照!L462)</f>
        <v>日田グリーン電力(株)</v>
      </c>
    </row>
    <row r="463" spans="47:56">
      <c r="AU463" s="52" t="str">
        <f>IF(参照!A463="","",参照!A463)</f>
        <v/>
      </c>
      <c r="AV463" s="52" t="str">
        <f>IF(参照!B463="","",参照!B463)</f>
        <v/>
      </c>
      <c r="AW463" s="52" t="str">
        <f>IF(参照!C463="","",参照!C463)</f>
        <v/>
      </c>
      <c r="AX463" s="52" t="str">
        <f>IF(参照!D463="","",参照!D463)</f>
        <v>メニューC(残差)</v>
      </c>
      <c r="AY463" s="52">
        <f>IF(参照!E463="","",参照!E463)</f>
        <v>4.8500000000000003E-4</v>
      </c>
      <c r="AZ463" s="52" t="str">
        <f>IF(参照!F463="","",参照!F463)</f>
        <v>ＳＢパワー(株)</v>
      </c>
      <c r="BA463" s="52" t="str">
        <f>IF(参照!G463="","",参照!G463)</f>
        <v>ＳＢパワー(株)_メニューC(残差)</v>
      </c>
      <c r="BB463" s="52">
        <f t="shared" si="38"/>
        <v>0.48500000000000004</v>
      </c>
      <c r="BD463" s="52" t="str">
        <f>IF(参照!L463="","",参照!L463)</f>
        <v>日立造船(株)</v>
      </c>
    </row>
    <row r="464" spans="47:56">
      <c r="AU464" s="52" t="str">
        <f>IF(参照!A464="","",参照!A464)</f>
        <v/>
      </c>
      <c r="AV464" s="52" t="str">
        <f>IF(参照!B464="","",参照!B464)</f>
        <v/>
      </c>
      <c r="AW464" s="52" t="str">
        <f>IF(参照!C464="","",参照!C464)</f>
        <v/>
      </c>
      <c r="AX464" s="52" t="str">
        <f>IF(参照!D464="","",参照!D464)</f>
        <v>(参考値)事業者全体</v>
      </c>
      <c r="AY464" s="52">
        <f>IF(参照!E464="","",参照!E464)</f>
        <v>5.0299999999999997E-4</v>
      </c>
      <c r="AZ464" s="52" t="str">
        <f>IF(参照!F464="","",参照!F464)</f>
        <v>ＳＢパワー(株)</v>
      </c>
      <c r="BA464" s="52" t="str">
        <f>IF(参照!G464="","",参照!G464)</f>
        <v>ＳＢパワー(株)_(参考値)事業者全体</v>
      </c>
      <c r="BB464" s="52">
        <f t="shared" si="38"/>
        <v>0.503</v>
      </c>
      <c r="BD464" s="52" t="str">
        <f>IF(参照!L464="","",参照!L464)</f>
        <v>(株)ビビット</v>
      </c>
    </row>
    <row r="465" spans="47:56">
      <c r="AU465" s="52" t="str">
        <f>IF(参照!A465="","",参照!A465)</f>
        <v>A0187</v>
      </c>
      <c r="AV465" s="52" t="str">
        <f>IF(参照!B465="","",参照!B465)</f>
        <v>ＮＦパワーサービス(株)</v>
      </c>
      <c r="AW465" s="52">
        <f>IF(参照!C465="","",参照!C465)</f>
        <v>4.3600000000000008E-4</v>
      </c>
      <c r="AX465" s="52" t="str">
        <f>IF(参照!D465="","",参照!D465)</f>
        <v>メニューA</v>
      </c>
      <c r="AY465" s="52">
        <f>IF(参照!E465="","",参照!E465)</f>
        <v>0</v>
      </c>
      <c r="AZ465" s="52" t="str">
        <f>IF(参照!F465="","",参照!F465)</f>
        <v>ＮＦパワーサービス(株)</v>
      </c>
      <c r="BA465" s="52" t="str">
        <f>IF(参照!G465="","",参照!G465)</f>
        <v>ＮＦパワーサービス(株)_メニューA</v>
      </c>
      <c r="BB465" s="52">
        <f t="shared" si="38"/>
        <v>0</v>
      </c>
      <c r="BD465" s="52" t="str">
        <f>IF(参照!L465="","",参照!L465)</f>
        <v>ヒューリックプロパティソリューション(株)</v>
      </c>
    </row>
    <row r="466" spans="47:56">
      <c r="AU466" s="52" t="str">
        <f>IF(参照!A466="","",参照!A466)</f>
        <v/>
      </c>
      <c r="AV466" s="52" t="str">
        <f>IF(参照!B466="","",参照!B466)</f>
        <v/>
      </c>
      <c r="AW466" s="52" t="str">
        <f>IF(参照!C466="","",参照!C466)</f>
        <v/>
      </c>
      <c r="AX466" s="52" t="str">
        <f>IF(参照!D466="","",参照!D466)</f>
        <v>メニューB(残差)</v>
      </c>
      <c r="AY466" s="52">
        <f>IF(参照!E466="","",参照!E466)</f>
        <v>3.9600000000000003E-4</v>
      </c>
      <c r="AZ466" s="52" t="str">
        <f>IF(参照!F466="","",参照!F466)</f>
        <v>ＮＦパワーサービス(株)</v>
      </c>
      <c r="BA466" s="52" t="str">
        <f>IF(参照!G466="","",参照!G466)</f>
        <v>ＮＦパワーサービス(株)_メニューB(残差)</v>
      </c>
      <c r="BB466" s="52">
        <f t="shared" si="38"/>
        <v>0.39600000000000002</v>
      </c>
      <c r="BD466" s="52" t="str">
        <f>IF(参照!L466="","",参照!L466)</f>
        <v>兵庫電力(株)</v>
      </c>
    </row>
    <row r="467" spans="47:56">
      <c r="AU467" s="52" t="str">
        <f>IF(参照!A467="","",参照!A467)</f>
        <v/>
      </c>
      <c r="AV467" s="52" t="str">
        <f>IF(参照!B467="","",参照!B467)</f>
        <v/>
      </c>
      <c r="AW467" s="52" t="str">
        <f>IF(参照!C467="","",参照!C467)</f>
        <v/>
      </c>
      <c r="AX467" s="52" t="str">
        <f>IF(参照!D467="","",参照!D467)</f>
        <v>(参考値)事業者全体</v>
      </c>
      <c r="AY467" s="52">
        <f>IF(参照!E467="","",参照!E467)</f>
        <v>4.2000000000000002E-4</v>
      </c>
      <c r="AZ467" s="52" t="str">
        <f>IF(参照!F467="","",参照!F467)</f>
        <v>ＮＦパワーサービス(株)</v>
      </c>
      <c r="BA467" s="52" t="str">
        <f>IF(参照!G467="","",参照!G467)</f>
        <v>ＮＦパワーサービス(株)_(参考値)事業者全体</v>
      </c>
      <c r="BB467" s="52">
        <f t="shared" si="38"/>
        <v>0.42000000000000004</v>
      </c>
      <c r="BD467" s="52" t="str">
        <f>IF(参照!L467="","",参照!L467)</f>
        <v>弘前ガス(株)</v>
      </c>
    </row>
    <row r="468" spans="47:56">
      <c r="AU468" s="52" t="str">
        <f>IF(参照!A468="","",参照!A468)</f>
        <v>A0188</v>
      </c>
      <c r="AV468" s="52" t="str">
        <f>IF(参照!B468="","",参照!B468)</f>
        <v>ひおき地域エネルギー(株)</v>
      </c>
      <c r="AW468" s="52">
        <f>IF(参照!C468="","",参照!C468)</f>
        <v>4.4700000000000002E-4</v>
      </c>
      <c r="AX468" s="52" t="str">
        <f>IF(参照!D468="","",参照!D468)</f>
        <v>メニューA</v>
      </c>
      <c r="AY468" s="52">
        <f>IF(参照!E468="","",参照!E468)</f>
        <v>3.9600000000000003E-4</v>
      </c>
      <c r="AZ468" s="52" t="str">
        <f>IF(参照!F468="","",参照!F468)</f>
        <v>ひおき地域エネルギー(株)</v>
      </c>
      <c r="BA468" s="52" t="str">
        <f>IF(参照!G468="","",参照!G468)</f>
        <v>ひおき地域エネルギー(株)_メニューA</v>
      </c>
      <c r="BB468" s="52">
        <f t="shared" si="38"/>
        <v>0.39600000000000002</v>
      </c>
      <c r="BD468" s="52" t="str">
        <f>IF(参照!L468="","",参照!L468)</f>
        <v>(株)ファミリーネット・ジャパン</v>
      </c>
    </row>
    <row r="469" spans="47:56">
      <c r="AU469" s="52" t="str">
        <f>IF(参照!A469="","",参照!A469)</f>
        <v/>
      </c>
      <c r="AV469" s="52" t="str">
        <f>IF(参照!B469="","",参照!B469)</f>
        <v/>
      </c>
      <c r="AW469" s="52" t="str">
        <f>IF(参照!C469="","",参照!C469)</f>
        <v/>
      </c>
      <c r="AX469" s="52" t="str">
        <f>IF(参照!D469="","",参照!D469)</f>
        <v>メニューB</v>
      </c>
      <c r="AY469" s="52">
        <f>IF(参照!E469="","",参照!E469)</f>
        <v>4.44E-4</v>
      </c>
      <c r="AZ469" s="52" t="str">
        <f>IF(参照!F469="","",参照!F469)</f>
        <v>ひおき地域エネルギー(株)</v>
      </c>
      <c r="BA469" s="52" t="str">
        <f>IF(参照!G469="","",参照!G469)</f>
        <v>ひおき地域エネルギー(株)_メニューB</v>
      </c>
      <c r="BB469" s="52">
        <f t="shared" si="38"/>
        <v>0.44400000000000001</v>
      </c>
      <c r="BD469" s="52" t="str">
        <f>IF(参照!L469="","",参照!L469)</f>
        <v>(株)ファラデー</v>
      </c>
    </row>
    <row r="470" spans="47:56">
      <c r="AU470" s="52" t="str">
        <f>IF(参照!A470="","",参照!A470)</f>
        <v/>
      </c>
      <c r="AV470" s="52" t="str">
        <f>IF(参照!B470="","",参照!B470)</f>
        <v/>
      </c>
      <c r="AW470" s="52" t="str">
        <f>IF(参照!C470="","",参照!C470)</f>
        <v/>
      </c>
      <c r="AX470" s="52" t="str">
        <f>IF(参照!D470="","",参照!D470)</f>
        <v>メニューC(残差)</v>
      </c>
      <c r="AY470" s="52">
        <f>IF(参照!E470="","",参照!E470)</f>
        <v>4.2299999999999998E-4</v>
      </c>
      <c r="AZ470" s="52" t="str">
        <f>IF(参照!F470="","",参照!F470)</f>
        <v>ひおき地域エネルギー(株)</v>
      </c>
      <c r="BA470" s="52" t="str">
        <f>IF(参照!G470="","",参照!G470)</f>
        <v>ひおき地域エネルギー(株)_メニューC(残差)</v>
      </c>
      <c r="BB470" s="52">
        <f t="shared" si="38"/>
        <v>0.42299999999999999</v>
      </c>
      <c r="BD470" s="52" t="str">
        <f>IF(参照!L470="","",参照!L470)</f>
        <v>(株)フィット</v>
      </c>
    </row>
    <row r="471" spans="47:56">
      <c r="AU471" s="52" t="str">
        <f>IF(参照!A471="","",参照!A471)</f>
        <v/>
      </c>
      <c r="AV471" s="52" t="str">
        <f>IF(参照!B471="","",参照!B471)</f>
        <v/>
      </c>
      <c r="AW471" s="52" t="str">
        <f>IF(参照!C471="","",参照!C471)</f>
        <v/>
      </c>
      <c r="AX471" s="52" t="str">
        <f>IF(参照!D471="","",参照!D471)</f>
        <v>(参考値)事業者全体</v>
      </c>
      <c r="AY471" s="52">
        <f>IF(参照!E471="","",参照!E471)</f>
        <v>4.9200000000000003E-4</v>
      </c>
      <c r="AZ471" s="52" t="str">
        <f>IF(参照!F471="","",参照!F471)</f>
        <v>ひおき地域エネルギー(株)</v>
      </c>
      <c r="BA471" s="52" t="str">
        <f>IF(参照!G471="","",参照!G471)</f>
        <v>ひおき地域エネルギー(株)_(参考値)事業者全体</v>
      </c>
      <c r="BB471" s="52">
        <f t="shared" si="38"/>
        <v>0.49200000000000005</v>
      </c>
      <c r="BD471" s="52" t="str">
        <f>IF(参照!L471="","",参照!L471)</f>
        <v>フィンテックラボ協同組合</v>
      </c>
    </row>
    <row r="472" spans="47:56">
      <c r="AU472" s="52" t="str">
        <f>IF(参照!A472="","",参照!A472)</f>
        <v>A0189</v>
      </c>
      <c r="AV472" s="52" t="str">
        <f>IF(参照!B472="","",参照!B472)</f>
        <v>和歌山電力(株)</v>
      </c>
      <c r="AW472" s="52">
        <f>IF(参照!C472="","",参照!C472)</f>
        <v>4.75E-4</v>
      </c>
      <c r="AX472" s="52" t="str">
        <f>IF(参照!D472="","",参照!D472)</f>
        <v/>
      </c>
      <c r="AY472" s="52">
        <f>IF(参照!E472="","",参照!E472)</f>
        <v>5.2800000000000004E-4</v>
      </c>
      <c r="AZ472" s="52" t="str">
        <f>IF(参照!F472="","",参照!F472)</f>
        <v>和歌山電力(株)</v>
      </c>
      <c r="BA472" s="52" t="str">
        <f>IF(参照!G472="","",参照!G472)</f>
        <v>和歌山電力(株)_</v>
      </c>
      <c r="BB472" s="52">
        <f t="shared" si="38"/>
        <v>0.52800000000000002</v>
      </c>
      <c r="BD472" s="52" t="str">
        <f>IF(参照!L472="","",参照!L472)</f>
        <v>(株)フォーバルテレコム　</v>
      </c>
    </row>
    <row r="473" spans="47:56">
      <c r="AU473" s="52" t="str">
        <f>IF(参照!A473="","",参照!A473)</f>
        <v>A0190</v>
      </c>
      <c r="AV473" s="52" t="str">
        <f>IF(参照!B473="","",参照!B473)</f>
        <v>日本瓦斯(株)(旧：(株)エナジードリーム)</v>
      </c>
      <c r="AW473" s="52">
        <f>IF(参照!C473="","",参照!C473)</f>
        <v>5.04E-4</v>
      </c>
      <c r="AX473" s="52" t="str">
        <f>IF(参照!D473="","",参照!D473)</f>
        <v/>
      </c>
      <c r="AY473" s="52">
        <f>IF(参照!E473="","",参照!E473)</f>
        <v>4.8999999999999998E-4</v>
      </c>
      <c r="AZ473" s="52" t="str">
        <f>IF(参照!F473="","",参照!F473)</f>
        <v>日本瓦斯(株)(旧：(株)エナジードリーム)</v>
      </c>
      <c r="BA473" s="52" t="str">
        <f>IF(参照!G473="","",参照!G473)</f>
        <v>日本瓦斯(株)(旧：(株)エナジードリーム)_</v>
      </c>
      <c r="BB473" s="52">
        <f t="shared" si="38"/>
        <v>0.49</v>
      </c>
      <c r="BD473" s="52" t="str">
        <f>IF(参照!L473="","",参照!L473)</f>
        <v>(株)フォレストパワー</v>
      </c>
    </row>
    <row r="474" spans="47:56">
      <c r="AU474" s="52" t="str">
        <f>IF(参照!A474="","",参照!A474)</f>
        <v>A0191</v>
      </c>
      <c r="AV474" s="52" t="str">
        <f>IF(参照!B474="","",参照!B474)</f>
        <v>(株)トドック電力</v>
      </c>
      <c r="AW474" s="52">
        <f>IF(参照!C474="","",参照!C474)</f>
        <v>4.6999999999999999E-4</v>
      </c>
      <c r="AX474" s="52" t="str">
        <f>IF(参照!D474="","",参照!D474)</f>
        <v/>
      </c>
      <c r="AY474" s="52">
        <f>IF(参照!E474="","",参照!E474)</f>
        <v>3.7199999999999999E-4</v>
      </c>
      <c r="AZ474" s="52" t="str">
        <f>IF(参照!F474="","",参照!F474)</f>
        <v>(株)トドック電力</v>
      </c>
      <c r="BA474" s="52" t="str">
        <f>IF(参照!G474="","",参照!G474)</f>
        <v>(株)トドック電力_</v>
      </c>
      <c r="BB474" s="52">
        <f t="shared" si="38"/>
        <v>0.372</v>
      </c>
      <c r="BD474" s="52" t="str">
        <f>IF(参照!L474="","",参照!L474)</f>
        <v>ふかやｅパワー(株)</v>
      </c>
    </row>
    <row r="475" spans="47:56">
      <c r="AU475" s="52" t="str">
        <f>IF(参照!A475="","",参照!A475)</f>
        <v>A0193</v>
      </c>
      <c r="AV475" s="52" t="str">
        <f>IF(参照!B475="","",参照!B475)</f>
        <v>九電みらいエナジー(株)</v>
      </c>
      <c r="AW475" s="52">
        <f>IF(参照!C475="","",参照!C475)</f>
        <v>4.6999999999999999E-4</v>
      </c>
      <c r="AX475" s="52" t="str">
        <f>IF(参照!D475="","",参照!D475)</f>
        <v>メニューA</v>
      </c>
      <c r="AY475" s="52">
        <f>IF(参照!E475="","",参照!E475)</f>
        <v>0</v>
      </c>
      <c r="AZ475" s="52" t="str">
        <f>IF(参照!F475="","",参照!F475)</f>
        <v>九電みらいエナジー(株)</v>
      </c>
      <c r="BA475" s="52" t="str">
        <f>IF(参照!G475="","",参照!G475)</f>
        <v>九電みらいエナジー(株)_メニューA</v>
      </c>
      <c r="BB475" s="52">
        <f t="shared" si="38"/>
        <v>0</v>
      </c>
      <c r="BD475" s="52" t="str">
        <f>IF(参照!L475="","",参照!L475)</f>
        <v>福井電力(株)</v>
      </c>
    </row>
    <row r="476" spans="47:56">
      <c r="AU476" s="52" t="str">
        <f>IF(参照!A476="","",参照!A476)</f>
        <v/>
      </c>
      <c r="AV476" s="52" t="str">
        <f>IF(参照!B476="","",参照!B476)</f>
        <v/>
      </c>
      <c r="AW476" s="52" t="str">
        <f>IF(参照!C476="","",参照!C476)</f>
        <v/>
      </c>
      <c r="AX476" s="52" t="str">
        <f>IF(参照!D476="","",参照!D476)</f>
        <v>メニューB</v>
      </c>
      <c r="AY476" s="52">
        <f>IF(参照!E476="","",参照!E476)</f>
        <v>4.3100000000000001E-4</v>
      </c>
      <c r="AZ476" s="52" t="str">
        <f>IF(参照!F476="","",参照!F476)</f>
        <v>九電みらいエナジー(株)</v>
      </c>
      <c r="BA476" s="52" t="str">
        <f>IF(参照!G476="","",参照!G476)</f>
        <v>九電みらいエナジー(株)_メニューB</v>
      </c>
      <c r="BB476" s="52">
        <f t="shared" si="38"/>
        <v>0.43099999999999999</v>
      </c>
      <c r="BD476" s="52" t="str">
        <f>IF(参照!L476="","",参照!L476)</f>
        <v>ふくしま新電力(株)</v>
      </c>
    </row>
    <row r="477" spans="47:56">
      <c r="AU477" s="52" t="str">
        <f>IF(参照!A477="","",参照!A477)</f>
        <v/>
      </c>
      <c r="AV477" s="52" t="str">
        <f>IF(参照!B477="","",参照!B477)</f>
        <v/>
      </c>
      <c r="AW477" s="52" t="str">
        <f>IF(参照!C477="","",参照!C477)</f>
        <v/>
      </c>
      <c r="AX477" s="52" t="str">
        <f>IF(参照!D477="","",参照!D477)</f>
        <v>メニューC(残差)</v>
      </c>
      <c r="AY477" s="52">
        <f>IF(参照!E477="","",参照!E477)</f>
        <v>4.7399999999999997E-4</v>
      </c>
      <c r="AZ477" s="52" t="str">
        <f>IF(参照!F477="","",参照!F477)</f>
        <v>九電みらいエナジー(株)</v>
      </c>
      <c r="BA477" s="52" t="str">
        <f>IF(参照!G477="","",参照!G477)</f>
        <v>九電みらいエナジー(株)_メニューC(残差)</v>
      </c>
      <c r="BB477" s="52">
        <f t="shared" si="38"/>
        <v>0.47399999999999998</v>
      </c>
      <c r="BD477" s="52" t="str">
        <f>IF(参照!L477="","",参照!L477)</f>
        <v>福島フェニックス電力(株)</v>
      </c>
    </row>
    <row r="478" spans="47:56">
      <c r="AU478" s="52" t="str">
        <f>IF(参照!A478="","",参照!A478)</f>
        <v/>
      </c>
      <c r="AV478" s="52" t="str">
        <f>IF(参照!B478="","",参照!B478)</f>
        <v/>
      </c>
      <c r="AW478" s="52" t="str">
        <f>IF(参照!C478="","",参照!C478)</f>
        <v/>
      </c>
      <c r="AX478" s="52" t="str">
        <f>IF(参照!D478="","",参照!D478)</f>
        <v>(参考値)事業者全体</v>
      </c>
      <c r="AY478" s="52">
        <f>IF(参照!E478="","",参照!E478)</f>
        <v>4.7399999999999997E-4</v>
      </c>
      <c r="AZ478" s="52" t="str">
        <f>IF(参照!F478="","",参照!F478)</f>
        <v>九電みらいエナジー(株)</v>
      </c>
      <c r="BA478" s="52" t="str">
        <f>IF(参照!G478="","",参照!G478)</f>
        <v>九電みらいエナジー(株)_(参考値)事業者全体</v>
      </c>
      <c r="BB478" s="52">
        <f t="shared" si="38"/>
        <v>0.47399999999999998</v>
      </c>
      <c r="BD478" s="52" t="str">
        <f>IF(参照!L478="","",参照!L478)</f>
        <v>(株)ふくしま未来パワー</v>
      </c>
    </row>
    <row r="479" spans="47:56">
      <c r="AU479" s="52" t="str">
        <f>IF(参照!A479="","",参照!A479)</f>
        <v>A0194</v>
      </c>
      <c r="AV479" s="52" t="str">
        <f>IF(参照!B479="","",参照!B479)</f>
        <v>(株)ミツウロコヴェッセル</v>
      </c>
      <c r="AW479" s="52">
        <f>IF(参照!C479="","",参照!C479)</f>
        <v>5.2500000000000008E-4</v>
      </c>
      <c r="AX479" s="52" t="str">
        <f>IF(参照!D479="","",参照!D479)</f>
        <v/>
      </c>
      <c r="AY479" s="52">
        <f>IF(参照!E479="","",参照!E479)</f>
        <v>4.6900000000000002E-4</v>
      </c>
      <c r="AZ479" s="52" t="str">
        <f>IF(参照!F479="","",参照!F479)</f>
        <v>(株)ミツウロコヴェッセル</v>
      </c>
      <c r="BA479" s="52" t="str">
        <f>IF(参照!G479="","",参照!G479)</f>
        <v>(株)ミツウロコヴェッセル_</v>
      </c>
      <c r="BB479" s="52">
        <f t="shared" si="38"/>
        <v>0.46900000000000003</v>
      </c>
      <c r="BD479" s="52" t="str">
        <f>IF(参照!L479="","",参照!L479)</f>
        <v>ふくのしま電力(株)</v>
      </c>
    </row>
    <row r="480" spans="47:56">
      <c r="AU480" s="52" t="str">
        <f>IF(参照!A480="","",参照!A480)</f>
        <v>A0195</v>
      </c>
      <c r="AV480" s="52" t="str">
        <f>IF(参照!B480="","",参照!B480)</f>
        <v>(株)フォレストパワー</v>
      </c>
      <c r="AW480" s="52">
        <f>IF(参照!C480="","",参照!C480)</f>
        <v>3.1999999999999999E-5</v>
      </c>
      <c r="AX480" s="52" t="str">
        <f>IF(参照!D480="","",参照!D480)</f>
        <v>メニューA</v>
      </c>
      <c r="AY480" s="52">
        <f>IF(参照!E480="","",参照!E480)</f>
        <v>3.77E-4</v>
      </c>
      <c r="AZ480" s="52" t="str">
        <f>IF(参照!F480="","",参照!F480)</f>
        <v>(株)フォレストパワー</v>
      </c>
      <c r="BA480" s="52" t="str">
        <f>IF(参照!G480="","",参照!G480)</f>
        <v>(株)フォレストパワー_メニューA</v>
      </c>
      <c r="BB480" s="52">
        <f t="shared" si="38"/>
        <v>0.377</v>
      </c>
      <c r="BD480" s="52" t="str">
        <f>IF(参照!L480="","",参照!L480)</f>
        <v>福山未来エナジー(株)</v>
      </c>
    </row>
    <row r="481" spans="47:56">
      <c r="AU481" s="52" t="str">
        <f>IF(参照!A481="","",参照!A481)</f>
        <v/>
      </c>
      <c r="AV481" s="52" t="str">
        <f>IF(参照!B481="","",参照!B481)</f>
        <v/>
      </c>
      <c r="AW481" s="52" t="str">
        <f>IF(参照!C481="","",参照!C481)</f>
        <v/>
      </c>
      <c r="AX481" s="52" t="str">
        <f>IF(参照!D481="","",参照!D481)</f>
        <v>メニューB(残差)</v>
      </c>
      <c r="AY481" s="52">
        <f>IF(参照!E481="","",参照!E481)</f>
        <v>4.2999999999999999E-4</v>
      </c>
      <c r="AZ481" s="52" t="str">
        <f>IF(参照!F481="","",参照!F481)</f>
        <v>(株)フォレストパワー</v>
      </c>
      <c r="BA481" s="52" t="str">
        <f>IF(参照!G481="","",参照!G481)</f>
        <v>(株)フォレストパワー_メニューB(残差)</v>
      </c>
      <c r="BB481" s="52">
        <f t="shared" si="38"/>
        <v>0.43</v>
      </c>
      <c r="BD481" s="52" t="str">
        <f>IF(参照!L481="","",参照!L481)</f>
        <v>富士山エナジー(株)</v>
      </c>
    </row>
    <row r="482" spans="47:56">
      <c r="AU482" s="52" t="str">
        <f>IF(参照!A482="","",参照!A482)</f>
        <v/>
      </c>
      <c r="AV482" s="52" t="str">
        <f>IF(参照!B482="","",参照!B482)</f>
        <v/>
      </c>
      <c r="AW482" s="52" t="str">
        <f>IF(参照!C482="","",参照!C482)</f>
        <v/>
      </c>
      <c r="AX482" s="52" t="str">
        <f>IF(参照!D482="","",参照!D482)</f>
        <v>(参考値)事業者全体</v>
      </c>
      <c r="AY482" s="52">
        <f>IF(参照!E482="","",参照!E482)</f>
        <v>5.6899999999999995E-4</v>
      </c>
      <c r="AZ482" s="52" t="str">
        <f>IF(参照!F482="","",参照!F482)</f>
        <v>(株)フォレストパワー</v>
      </c>
      <c r="BA482" s="52" t="str">
        <f>IF(参照!G482="","",参照!G482)</f>
        <v>(株)フォレストパワー_(参考値)事業者全体</v>
      </c>
      <c r="BB482" s="52">
        <f t="shared" si="38"/>
        <v>0.56899999999999995</v>
      </c>
      <c r="BD482" s="52" t="str">
        <f>IF(参照!L482="","",参照!L482)</f>
        <v>(株)富士山電力</v>
      </c>
    </row>
    <row r="483" spans="47:56">
      <c r="AU483" s="52" t="str">
        <f>IF(参照!A483="","",参照!A483)</f>
        <v>A0196</v>
      </c>
      <c r="AV483" s="52" t="str">
        <f>IF(参照!B483="","",参照!B483)</f>
        <v>日高都市ガス(株)</v>
      </c>
      <c r="AW483" s="52">
        <f>IF(参照!C483="","",参照!C483)</f>
        <v>3.6400000000000001E-4</v>
      </c>
      <c r="AX483" s="52" t="str">
        <f>IF(参照!D483="","",参照!D483)</f>
        <v/>
      </c>
      <c r="AY483" s="52">
        <f>IF(参照!E483="","",参照!E483)</f>
        <v>3.0800000000000001E-4</v>
      </c>
      <c r="AZ483" s="52" t="str">
        <f>IF(参照!F483="","",参照!F483)</f>
        <v>日高都市ガス(株)</v>
      </c>
      <c r="BA483" s="52" t="str">
        <f>IF(参照!G483="","",参照!G483)</f>
        <v>日高都市ガス(株)_</v>
      </c>
      <c r="BB483" s="52">
        <f t="shared" si="38"/>
        <v>0.308</v>
      </c>
      <c r="BD483" s="52" t="str">
        <f>IF(参照!L483="","",参照!L483)</f>
        <v>(株)藤田商店</v>
      </c>
    </row>
    <row r="484" spans="47:56">
      <c r="AU484" s="52" t="str">
        <f>IF(参照!A484="","",参照!A484)</f>
        <v>A0197</v>
      </c>
      <c r="AV484" s="52" t="str">
        <f>IF(参照!B484="","",参照!B484)</f>
        <v>(株)アドバンテック</v>
      </c>
      <c r="AW484" s="52">
        <f>IF(参照!C484="","",参照!C484)</f>
        <v>3.8299999999999999E-4</v>
      </c>
      <c r="AX484" s="52" t="str">
        <f>IF(参照!D484="","",参照!D484)</f>
        <v>メニューA</v>
      </c>
      <c r="AY484" s="52">
        <f>IF(参照!E484="","",参照!E484)</f>
        <v>0</v>
      </c>
      <c r="AZ484" s="52" t="str">
        <f>IF(参照!F484="","",参照!F484)</f>
        <v>(株)アドバンテック</v>
      </c>
      <c r="BA484" s="52" t="str">
        <f>IF(参照!G484="","",参照!G484)</f>
        <v>(株)アドバンテック_メニューA</v>
      </c>
      <c r="BB484" s="52">
        <f t="shared" si="38"/>
        <v>0</v>
      </c>
      <c r="BD484" s="52" t="str">
        <f>IF(参照!L484="","",参照!L484)</f>
        <v>武州瓦斯(株)</v>
      </c>
    </row>
    <row r="485" spans="47:56">
      <c r="AU485" s="52" t="str">
        <f>IF(参照!A485="","",参照!A485)</f>
        <v/>
      </c>
      <c r="AV485" s="52" t="str">
        <f>IF(参照!B485="","",参照!B485)</f>
        <v/>
      </c>
      <c r="AW485" s="52" t="str">
        <f>IF(参照!C485="","",参照!C485)</f>
        <v/>
      </c>
      <c r="AX485" s="52" t="str">
        <f>IF(参照!D485="","",参照!D485)</f>
        <v>メニューB</v>
      </c>
      <c r="AY485" s="52">
        <f>IF(参照!E485="","",参照!E485)</f>
        <v>0</v>
      </c>
      <c r="AZ485" s="52" t="str">
        <f>IF(参照!F485="","",参照!F485)</f>
        <v>(株)アドバンテック</v>
      </c>
      <c r="BA485" s="52" t="str">
        <f>IF(参照!G485="","",参照!G485)</f>
        <v>(株)アドバンテック_メニューB</v>
      </c>
      <c r="BB485" s="52">
        <f t="shared" si="38"/>
        <v>0</v>
      </c>
      <c r="BD485" s="52" t="str">
        <f>IF(参照!L485="","",参照!L485)</f>
        <v>(株)フソウ・エナジー</v>
      </c>
    </row>
    <row r="486" spans="47:56">
      <c r="AU486" s="52" t="str">
        <f>IF(参照!A486="","",参照!A486)</f>
        <v/>
      </c>
      <c r="AV486" s="52" t="str">
        <f>IF(参照!B486="","",参照!B486)</f>
        <v/>
      </c>
      <c r="AW486" s="52" t="str">
        <f>IF(参照!C486="","",参照!C486)</f>
        <v/>
      </c>
      <c r="AX486" s="52" t="str">
        <f>IF(参照!D486="","",参照!D486)</f>
        <v>メニューC</v>
      </c>
      <c r="AY486" s="52">
        <f>IF(参照!E486="","",参照!E486)</f>
        <v>0</v>
      </c>
      <c r="AZ486" s="52" t="str">
        <f>IF(参照!F486="","",参照!F486)</f>
        <v>(株)アドバンテック</v>
      </c>
      <c r="BA486" s="52" t="str">
        <f>IF(参照!G486="","",参照!G486)</f>
        <v>(株)アドバンテック_メニューC</v>
      </c>
      <c r="BB486" s="52">
        <f t="shared" si="38"/>
        <v>0</v>
      </c>
      <c r="BD486" s="52" t="str">
        <f>IF(参照!L486="","",参照!L486)</f>
        <v>府中・調布まちなかエナジー(株)</v>
      </c>
    </row>
    <row r="487" spans="47:56">
      <c r="AU487" s="52" t="str">
        <f>IF(参照!A487="","",参照!A487)</f>
        <v/>
      </c>
      <c r="AV487" s="52" t="str">
        <f>IF(参照!B487="","",参照!B487)</f>
        <v/>
      </c>
      <c r="AW487" s="52" t="str">
        <f>IF(参照!C487="","",参照!C487)</f>
        <v/>
      </c>
      <c r="AX487" s="52" t="str">
        <f>IF(参照!D487="","",参照!D487)</f>
        <v>メニューD</v>
      </c>
      <c r="AY487" s="52">
        <f>IF(参照!E487="","",参照!E487)</f>
        <v>8.8400000000000002E-4</v>
      </c>
      <c r="AZ487" s="52" t="str">
        <f>IF(参照!F487="","",参照!F487)</f>
        <v>(株)アドバンテック</v>
      </c>
      <c r="BA487" s="52" t="str">
        <f>IF(参照!G487="","",参照!G487)</f>
        <v>(株)アドバンテック_メニューD</v>
      </c>
      <c r="BB487" s="52">
        <f t="shared" si="38"/>
        <v>0.88400000000000001</v>
      </c>
      <c r="BD487" s="52" t="str">
        <f>IF(参照!L487="","",参照!L487)</f>
        <v>武陽ガス(株)</v>
      </c>
    </row>
    <row r="488" spans="47:56">
      <c r="AU488" s="52" t="str">
        <f>IF(参照!A488="","",参照!A488)</f>
        <v/>
      </c>
      <c r="AV488" s="52" t="str">
        <f>IF(参照!B488="","",参照!B488)</f>
        <v/>
      </c>
      <c r="AW488" s="52" t="str">
        <f>IF(参照!C488="","",参照!C488)</f>
        <v/>
      </c>
      <c r="AX488" s="52" t="str">
        <f>IF(参照!D488="","",参照!D488)</f>
        <v>メニューE(残差)</v>
      </c>
      <c r="AY488" s="52">
        <f>IF(参照!E488="","",参照!E488)</f>
        <v>4.2000000000000004E-5</v>
      </c>
      <c r="AZ488" s="52" t="str">
        <f>IF(参照!F488="","",参照!F488)</f>
        <v>(株)アドバンテック</v>
      </c>
      <c r="BA488" s="52" t="str">
        <f>IF(参照!G488="","",参照!G488)</f>
        <v>(株)アドバンテック_メニューE(残差)</v>
      </c>
      <c r="BB488" s="52">
        <f t="shared" si="38"/>
        <v>4.2000000000000003E-2</v>
      </c>
      <c r="BD488" s="52" t="str">
        <f>IF(参照!L488="","",参照!L488)</f>
        <v>フラットエナジー(株)</v>
      </c>
    </row>
    <row r="489" spans="47:56">
      <c r="AU489" s="52" t="str">
        <f>IF(参照!A489="","",参照!A489)</f>
        <v/>
      </c>
      <c r="AV489" s="52" t="str">
        <f>IF(参照!B489="","",参照!B489)</f>
        <v/>
      </c>
      <c r="AW489" s="52" t="str">
        <f>IF(参照!C489="","",参照!C489)</f>
        <v/>
      </c>
      <c r="AX489" s="52" t="str">
        <f>IF(参照!D489="","",参照!D489)</f>
        <v>(参考値)事業者全体</v>
      </c>
      <c r="AY489" s="52">
        <f>IF(参照!E489="","",参照!E489)</f>
        <v>4.9799999999999996E-4</v>
      </c>
      <c r="AZ489" s="52" t="str">
        <f>IF(参照!F489="","",参照!F489)</f>
        <v>(株)アドバンテック</v>
      </c>
      <c r="BA489" s="52" t="str">
        <f>IF(参照!G489="","",参照!G489)</f>
        <v>(株)アドバンテック_(参考値)事業者全体</v>
      </c>
      <c r="BB489" s="52">
        <f t="shared" si="38"/>
        <v>0.49799999999999994</v>
      </c>
      <c r="BD489" s="52" t="str">
        <f>IF(参照!L489="","",参照!L489)</f>
        <v>フラワーペイメント(株)</v>
      </c>
    </row>
    <row r="490" spans="47:56">
      <c r="AU490" s="52" t="str">
        <f>IF(参照!A490="","",参照!A490)</f>
        <v>A0199</v>
      </c>
      <c r="AV490" s="52" t="str">
        <f>IF(参照!B490="","",参照!B490)</f>
        <v>ローカルエナジー(株)</v>
      </c>
      <c r="AW490" s="52">
        <f>IF(参照!C490="","",参照!C490)</f>
        <v>4.4000000000000002E-4</v>
      </c>
      <c r="AX490" s="52" t="str">
        <f>IF(参照!D490="","",参照!D490)</f>
        <v>メニューA</v>
      </c>
      <c r="AY490" s="52">
        <f>IF(参照!E490="","",参照!E490)</f>
        <v>0</v>
      </c>
      <c r="AZ490" s="52" t="str">
        <f>IF(参照!F490="","",参照!F490)</f>
        <v>ローカルエナジー(株)</v>
      </c>
      <c r="BA490" s="52" t="str">
        <f>IF(参照!G490="","",参照!G490)</f>
        <v>ローカルエナジー(株)_メニューA</v>
      </c>
      <c r="BB490" s="52">
        <f t="shared" si="38"/>
        <v>0</v>
      </c>
      <c r="BD490" s="52" t="str">
        <f>IF(参照!L490="","",参照!L490)</f>
        <v>(株)ぶんごおおのエナジー</v>
      </c>
    </row>
    <row r="491" spans="47:56">
      <c r="AU491" s="52" t="str">
        <f>IF(参照!A491="","",参照!A491)</f>
        <v/>
      </c>
      <c r="AV491" s="52" t="str">
        <f>IF(参照!B491="","",参照!B491)</f>
        <v/>
      </c>
      <c r="AW491" s="52" t="str">
        <f>IF(参照!C491="","",参照!C491)</f>
        <v/>
      </c>
      <c r="AX491" s="52" t="str">
        <f>IF(参照!D491="","",参照!D491)</f>
        <v>メニューB(残差)</v>
      </c>
      <c r="AY491" s="52">
        <f>IF(参照!E491="","",参照!E491)</f>
        <v>4.2099999999999999E-4</v>
      </c>
      <c r="AZ491" s="52" t="str">
        <f>IF(参照!F491="","",参照!F491)</f>
        <v>ローカルエナジー(株)</v>
      </c>
      <c r="BA491" s="52" t="str">
        <f>IF(参照!G491="","",参照!G491)</f>
        <v>ローカルエナジー(株)_メニューB(残差)</v>
      </c>
      <c r="BB491" s="52">
        <f t="shared" si="38"/>
        <v>0.42099999999999999</v>
      </c>
      <c r="BD491" s="52" t="str">
        <f>IF(参照!L491="","",参照!L491)</f>
        <v>(株)ホープエナジー</v>
      </c>
    </row>
    <row r="492" spans="47:56">
      <c r="AU492" s="52" t="str">
        <f>IF(参照!A492="","",参照!A492)</f>
        <v/>
      </c>
      <c r="AV492" s="52" t="str">
        <f>IF(参照!B492="","",参照!B492)</f>
        <v/>
      </c>
      <c r="AW492" s="52" t="str">
        <f>IF(参照!C492="","",参照!C492)</f>
        <v/>
      </c>
      <c r="AX492" s="52" t="str">
        <f>IF(参照!D492="","",参照!D492)</f>
        <v>(参考値)事業者全体</v>
      </c>
      <c r="AY492" s="52">
        <f>IF(参照!E492="","",参照!E492)</f>
        <v>3.19E-4</v>
      </c>
      <c r="AZ492" s="52" t="str">
        <f>IF(参照!F492="","",参照!F492)</f>
        <v>ローカルエナジー(株)</v>
      </c>
      <c r="BA492" s="52" t="str">
        <f>IF(参照!G492="","",参照!G492)</f>
        <v>ローカルエナジー(株)_(参考値)事業者全体</v>
      </c>
      <c r="BB492" s="52">
        <f t="shared" si="38"/>
        <v>0.31900000000000001</v>
      </c>
      <c r="BD492" s="52" t="str">
        <f>IF(参照!L492="","",参照!L492)</f>
        <v>ホームタウンエナジー(株)</v>
      </c>
    </row>
    <row r="493" spans="47:56">
      <c r="AU493" s="52" t="str">
        <f>IF(参照!A493="","",参照!A493)</f>
        <v>A0200</v>
      </c>
      <c r="AV493" s="52" t="str">
        <f>IF(参照!B493="","",参照!B493)</f>
        <v>エネックス(株)</v>
      </c>
      <c r="AW493" s="52">
        <f>IF(参照!C493="","",参照!C493)</f>
        <v>3.01E-4</v>
      </c>
      <c r="AX493" s="52" t="str">
        <f>IF(参照!D493="","",参照!D493)</f>
        <v>メニューA</v>
      </c>
      <c r="AY493" s="52">
        <f>IF(参照!E493="","",参照!E493)</f>
        <v>0</v>
      </c>
      <c r="AZ493" s="52" t="str">
        <f>IF(参照!F493="","",参照!F493)</f>
        <v>エネックス(株)</v>
      </c>
      <c r="BA493" s="52" t="str">
        <f>IF(参照!G493="","",参照!G493)</f>
        <v>エネックス(株)_メニューA</v>
      </c>
      <c r="BB493" s="52">
        <f t="shared" si="38"/>
        <v>0</v>
      </c>
      <c r="BD493" s="52" t="str">
        <f>IF(参照!L493="","",参照!L493)</f>
        <v>(株)ほくだん</v>
      </c>
    </row>
    <row r="494" spans="47:56">
      <c r="AU494" s="52" t="str">
        <f>IF(参照!A494="","",参照!A494)</f>
        <v/>
      </c>
      <c r="AV494" s="52" t="str">
        <f>IF(参照!B494="","",参照!B494)</f>
        <v/>
      </c>
      <c r="AW494" s="52" t="str">
        <f>IF(参照!C494="","",参照!C494)</f>
        <v/>
      </c>
      <c r="AX494" s="52" t="str">
        <f>IF(参照!D494="","",参照!D494)</f>
        <v>メニューB(残差)</v>
      </c>
      <c r="AY494" s="52">
        <f>IF(参照!E494="","",参照!E494)</f>
        <v>2.12E-4</v>
      </c>
      <c r="AZ494" s="52" t="str">
        <f>IF(参照!F494="","",参照!F494)</f>
        <v>エネックス(株)</v>
      </c>
      <c r="BA494" s="52" t="str">
        <f>IF(参照!G494="","",参照!G494)</f>
        <v>エネックス(株)_メニューB(残差)</v>
      </c>
      <c r="BB494" s="52">
        <f t="shared" si="38"/>
        <v>0.21199999999999999</v>
      </c>
      <c r="BD494" s="52" t="str">
        <f>IF(参照!L494="","",参照!L494)</f>
        <v>北陸電力ビズ・エナジーソリューション(株)</v>
      </c>
    </row>
    <row r="495" spans="47:56">
      <c r="AU495" s="52" t="str">
        <f>IF(参照!A495="","",参照!A495)</f>
        <v/>
      </c>
      <c r="AV495" s="52" t="str">
        <f>IF(参照!B495="","",参照!B495)</f>
        <v/>
      </c>
      <c r="AW495" s="52" t="str">
        <f>IF(参照!C495="","",参照!C495)</f>
        <v/>
      </c>
      <c r="AX495" s="52" t="str">
        <f>IF(参照!D495="","",参照!D495)</f>
        <v>(参考値)事業者全体</v>
      </c>
      <c r="AY495" s="52">
        <f>IF(参照!E495="","",参照!E495)</f>
        <v>2.5599999999999999E-4</v>
      </c>
      <c r="AZ495" s="52" t="str">
        <f>IF(参照!F495="","",参照!F495)</f>
        <v>エネックス(株)</v>
      </c>
      <c r="BA495" s="52" t="str">
        <f>IF(参照!G495="","",参照!G495)</f>
        <v>エネックス(株)_(参考値)事業者全体</v>
      </c>
      <c r="BB495" s="52">
        <f t="shared" si="38"/>
        <v>0.25600000000000001</v>
      </c>
      <c r="BD495" s="52" t="str">
        <f>IF(参照!L495="","",参照!L495)</f>
        <v>北海道瓦斯(株)</v>
      </c>
    </row>
    <row r="496" spans="47:56">
      <c r="AU496" s="52" t="str">
        <f>IF(参照!A496="","",参照!A496)</f>
        <v>A0203</v>
      </c>
      <c r="AV496" s="52" t="str">
        <f>IF(参照!B496="","",参照!B496)</f>
        <v>(株)レクスポート</v>
      </c>
      <c r="AW496" s="52">
        <f>IF(参照!C496="","",参照!C496)</f>
        <v>4.0999999999999999E-4</v>
      </c>
      <c r="AX496" s="52" t="str">
        <f>IF(参照!D496="","",参照!D496)</f>
        <v/>
      </c>
      <c r="AY496" s="52">
        <f>IF(参照!E496="","",参照!E496)</f>
        <v>3.5399999999999999E-4</v>
      </c>
      <c r="AZ496" s="52" t="str">
        <f>IF(参照!F496="","",参照!F496)</f>
        <v>(株)レクスポート</v>
      </c>
      <c r="BA496" s="52" t="str">
        <f>IF(参照!G496="","",参照!G496)</f>
        <v>(株)レクスポート_</v>
      </c>
      <c r="BB496" s="52">
        <f t="shared" si="38"/>
        <v>0.35399999999999998</v>
      </c>
      <c r="BD496" s="52" t="str">
        <f>IF(参照!L496="","",参照!L496)</f>
        <v>北海道電力コクリエーション(株)</v>
      </c>
    </row>
    <row r="497" spans="47:56">
      <c r="AU497" s="52" t="str">
        <f>IF(参照!A497="","",参照!A497)</f>
        <v>A0204</v>
      </c>
      <c r="AV497" s="52" t="str">
        <f>IF(参照!B497="","",参照!B497)</f>
        <v>なでしこ電力(株)</v>
      </c>
      <c r="AW497" s="52">
        <f>IF(参照!C497="","",参照!C497)</f>
        <v>3.4E-5</v>
      </c>
      <c r="AX497" s="52" t="str">
        <f>IF(参照!D497="","",参照!D497)</f>
        <v/>
      </c>
      <c r="AY497" s="52">
        <f>IF(参照!E497="","",参照!E497)</f>
        <v>4.1800000000000002E-4</v>
      </c>
      <c r="AZ497" s="52" t="str">
        <f>IF(参照!F497="","",参照!F497)</f>
        <v>なでしこ電力(株)</v>
      </c>
      <c r="BA497" s="52" t="str">
        <f>IF(参照!G497="","",参照!G497)</f>
        <v>なでしこ電力(株)_</v>
      </c>
      <c r="BB497" s="52">
        <f t="shared" si="38"/>
        <v>0.41800000000000004</v>
      </c>
      <c r="BD497" s="52" t="str">
        <f>IF(参照!L497="","",参照!L497)</f>
        <v>(株)坊っちゃん電力</v>
      </c>
    </row>
    <row r="498" spans="47:56">
      <c r="AU498" s="52" t="str">
        <f>IF(参照!A498="","",参照!A498)</f>
        <v>A0206</v>
      </c>
      <c r="AV498" s="52" t="str">
        <f>IF(参照!B498="","",参照!B498)</f>
        <v>日田グリーン電力(株)</v>
      </c>
      <c r="AW498" s="52">
        <f>IF(参照!C498="","",参照!C498)</f>
        <v>3.6999999999999998E-5</v>
      </c>
      <c r="AX498" s="52" t="str">
        <f>IF(参照!D498="","",参照!D498)</f>
        <v>メニューA</v>
      </c>
      <c r="AY498" s="52">
        <f>IF(参照!E498="","",参照!E498)</f>
        <v>0</v>
      </c>
      <c r="AZ498" s="52" t="str">
        <f>IF(参照!F498="","",参照!F498)</f>
        <v>日田グリーン電力(株)</v>
      </c>
      <c r="BA498" s="52" t="str">
        <f>IF(参照!G498="","",参照!G498)</f>
        <v>日田グリーン電力(株)_メニューA</v>
      </c>
      <c r="BB498" s="52">
        <f t="shared" si="38"/>
        <v>0</v>
      </c>
      <c r="BD498" s="52" t="str">
        <f>IF(参照!L498="","",参照!L498)</f>
        <v>穂の国とよはし電力(株)</v>
      </c>
    </row>
    <row r="499" spans="47:56">
      <c r="AU499" s="52" t="str">
        <f>IF(参照!A499="","",参照!A499)</f>
        <v/>
      </c>
      <c r="AV499" s="52" t="str">
        <f>IF(参照!B499="","",参照!B499)</f>
        <v/>
      </c>
      <c r="AW499" s="52" t="str">
        <f>IF(参照!C499="","",参照!C499)</f>
        <v/>
      </c>
      <c r="AX499" s="52" t="str">
        <f>IF(参照!D499="","",参照!D499)</f>
        <v>メニューB(残差)</v>
      </c>
      <c r="AY499" s="52">
        <f>IF(参照!E499="","",参照!E499)</f>
        <v>4.0899999999999997E-4</v>
      </c>
      <c r="AZ499" s="52" t="str">
        <f>IF(参照!F499="","",参照!F499)</f>
        <v>日田グリーン電力(株)</v>
      </c>
      <c r="BA499" s="52" t="str">
        <f>IF(参照!G499="","",参照!G499)</f>
        <v>日田グリーン電力(株)_メニューB(残差)</v>
      </c>
      <c r="BB499" s="52">
        <f t="shared" si="38"/>
        <v>0.40899999999999997</v>
      </c>
      <c r="BD499" s="52" t="str">
        <f>IF(参照!L499="","",参照!L499)</f>
        <v>本庄ガス(株)</v>
      </c>
    </row>
    <row r="500" spans="47:56">
      <c r="AU500" s="52" t="str">
        <f>IF(参照!A500="","",参照!A500)</f>
        <v/>
      </c>
      <c r="AV500" s="52" t="str">
        <f>IF(参照!B500="","",参照!B500)</f>
        <v/>
      </c>
      <c r="AW500" s="52" t="str">
        <f>IF(参照!C500="","",参照!C500)</f>
        <v/>
      </c>
      <c r="AX500" s="52" t="str">
        <f>IF(参照!D500="","",参照!D500)</f>
        <v>(参考値)事業者全体</v>
      </c>
      <c r="AY500" s="52">
        <f>IF(参照!E500="","",参照!E500)</f>
        <v>3.3600000000000004E-4</v>
      </c>
      <c r="AZ500" s="52" t="str">
        <f>IF(参照!F500="","",参照!F500)</f>
        <v>日田グリーン電力(株)</v>
      </c>
      <c r="BA500" s="52" t="str">
        <f>IF(参照!G500="","",参照!G500)</f>
        <v>日田グリーン電力(株)_(参考値)事業者全体</v>
      </c>
      <c r="BB500" s="52">
        <f t="shared" si="38"/>
        <v>0.33600000000000002</v>
      </c>
      <c r="BD500" s="52" t="str">
        <f>IF(参照!L500="","",参照!L500)</f>
        <v>(株)まち未来製作所</v>
      </c>
    </row>
    <row r="501" spans="47:56">
      <c r="AU501" s="52" t="str">
        <f>IF(参照!A501="","",参照!A501)</f>
        <v>A0207</v>
      </c>
      <c r="AV501" s="52" t="str">
        <f>IF(参照!B501="","",参照!B501)</f>
        <v>(株)津軽あっぷるパワー</v>
      </c>
      <c r="AW501" s="52">
        <f>IF(参照!C501="","",参照!C501)</f>
        <v>1.5E-5</v>
      </c>
      <c r="AX501" s="52" t="str">
        <f>IF(参照!D501="","",参照!D501)</f>
        <v/>
      </c>
      <c r="AY501" s="52">
        <f>IF(参照!E501="","",参照!E501)</f>
        <v>4.3600000000000008E-4</v>
      </c>
      <c r="AZ501" s="52" t="str">
        <f>IF(参照!F501="","",参照!F501)</f>
        <v>(株)津軽あっぷるパワー</v>
      </c>
      <c r="BA501" s="52" t="str">
        <f>IF(参照!G501="","",参照!G501)</f>
        <v>(株)津軽あっぷるパワー_</v>
      </c>
      <c r="BB501" s="52">
        <f t="shared" si="38"/>
        <v>0.43600000000000005</v>
      </c>
      <c r="BD501" s="52" t="str">
        <f>IF(参照!L501="","",参照!L501)</f>
        <v>松阪新電力(株)</v>
      </c>
    </row>
    <row r="502" spans="47:56">
      <c r="AU502" s="52" t="str">
        <f>IF(参照!A502="","",参照!A502)</f>
        <v>A0208</v>
      </c>
      <c r="AV502" s="52" t="str">
        <f>IF(参照!B502="","",参照!B502)</f>
        <v>(株)花巻銀河パワー</v>
      </c>
      <c r="AW502" s="52">
        <f>IF(参照!C502="","",参照!C502)</f>
        <v>1.2999999999999999E-5</v>
      </c>
      <c r="AX502" s="52" t="str">
        <f>IF(参照!D502="","",参照!D502)</f>
        <v/>
      </c>
      <c r="AY502" s="52">
        <f>IF(参照!E502="","",参照!E502)</f>
        <v>4.35E-4</v>
      </c>
      <c r="AZ502" s="52" t="str">
        <f>IF(参照!F502="","",参照!F502)</f>
        <v>(株)花巻銀河パワー</v>
      </c>
      <c r="BA502" s="52" t="str">
        <f>IF(参照!G502="","",参照!G502)</f>
        <v>(株)花巻銀河パワー_</v>
      </c>
      <c r="BB502" s="52">
        <f t="shared" si="38"/>
        <v>0.435</v>
      </c>
      <c r="BD502" s="52" t="str">
        <f>IF(参照!L502="","",参照!L502)</f>
        <v>松本ガス(株)</v>
      </c>
    </row>
    <row r="503" spans="47:56">
      <c r="AU503" s="52" t="str">
        <f>IF(参照!A503="","",参照!A503)</f>
        <v>A0209</v>
      </c>
      <c r="AV503" s="52" t="str">
        <f>IF(参照!B503="","",参照!B503)</f>
        <v>埼玉ガス(株)</v>
      </c>
      <c r="AW503" s="52">
        <f>IF(参照!C503="","",参照!C503)</f>
        <v>3.6400000000000001E-4</v>
      </c>
      <c r="AX503" s="52" t="str">
        <f>IF(参照!D503="","",参照!D503)</f>
        <v/>
      </c>
      <c r="AY503" s="52">
        <f>IF(参照!E503="","",参照!E503)</f>
        <v>3.0800000000000001E-4</v>
      </c>
      <c r="AZ503" s="52" t="str">
        <f>IF(参照!F503="","",参照!F503)</f>
        <v>埼玉ガス(株)</v>
      </c>
      <c r="BA503" s="52" t="str">
        <f>IF(参照!G503="","",参照!G503)</f>
        <v>埼玉ガス(株)_</v>
      </c>
      <c r="BB503" s="52">
        <f t="shared" si="38"/>
        <v>0.308</v>
      </c>
      <c r="BD503" s="52" t="str">
        <f>IF(参照!L503="","",参照!L503)</f>
        <v>真庭バイオエネルギー(株)</v>
      </c>
    </row>
    <row r="504" spans="47:56">
      <c r="AU504" s="52" t="str">
        <f>IF(参照!A504="","",参照!A504)</f>
        <v>A0210</v>
      </c>
      <c r="AV504" s="52" t="str">
        <f>IF(参照!B504="","",参照!B504)</f>
        <v>宮崎パワーライン(株)</v>
      </c>
      <c r="AW504" s="52">
        <f>IF(参照!C504="","",参照!C504)</f>
        <v>4.3000000000000002E-5</v>
      </c>
      <c r="AX504" s="52" t="str">
        <f>IF(参照!D504="","",参照!D504)</f>
        <v/>
      </c>
      <c r="AY504" s="52">
        <f>IF(参照!E504="","",参照!E504)</f>
        <v>4.15E-4</v>
      </c>
      <c r="AZ504" s="52" t="str">
        <f>IF(参照!F504="","",参照!F504)</f>
        <v>宮崎パワーライン(株)</v>
      </c>
      <c r="BA504" s="52" t="str">
        <f>IF(参照!G504="","",参照!G504)</f>
        <v>宮崎パワーライン(株)_</v>
      </c>
      <c r="BB504" s="52">
        <f t="shared" si="38"/>
        <v>0.41499999999999998</v>
      </c>
      <c r="BD504" s="52" t="str">
        <f>IF(参照!L504="","",参照!L504)</f>
        <v>(株)マルイファシリティーズ</v>
      </c>
    </row>
    <row r="505" spans="47:56">
      <c r="AU505" s="52" t="str">
        <f>IF(参照!A505="","",参照!A505)</f>
        <v>A0211</v>
      </c>
      <c r="AV505" s="52" t="str">
        <f>IF(参照!B505="","",参照!B505)</f>
        <v>(株)パワー・オプティマイザー</v>
      </c>
      <c r="AW505" s="52">
        <f>IF(参照!C505="","",参照!C505)</f>
        <v>4.7800000000000002E-4</v>
      </c>
      <c r="AX505" s="52" t="str">
        <f>IF(参照!D505="","",参照!D505)</f>
        <v/>
      </c>
      <c r="AY505" s="52">
        <f>IF(参照!E505="","",参照!E505)</f>
        <v>5.22E-4</v>
      </c>
      <c r="AZ505" s="52" t="str">
        <f>IF(参照!F505="","",参照!F505)</f>
        <v>(株)パワー・オプティマイザー</v>
      </c>
      <c r="BA505" s="52" t="str">
        <f>IF(参照!G505="","",参照!G505)</f>
        <v>(株)パワー・オプティマイザー_</v>
      </c>
      <c r="BB505" s="52">
        <f t="shared" si="38"/>
        <v>0.52200000000000002</v>
      </c>
      <c r="BD505" s="52" t="str">
        <f>IF(参照!L505="","",参照!L505)</f>
        <v>(株)丸の内電力</v>
      </c>
    </row>
    <row r="506" spans="47:56">
      <c r="AU506" s="52" t="str">
        <f>IF(参照!A506="","",参照!A506)</f>
        <v>A0213</v>
      </c>
      <c r="AV506" s="52" t="str">
        <f>IF(参照!B506="","",参照!B506)</f>
        <v>(株)Ｕ－ＰＯＷＥＲ</v>
      </c>
      <c r="AW506" s="52">
        <f>IF(参照!C506="","",参照!C506)</f>
        <v>4.6799999999999999E-4</v>
      </c>
      <c r="AX506" s="52" t="str">
        <f>IF(参照!D506="","",参照!D506)</f>
        <v/>
      </c>
      <c r="AY506" s="52">
        <f>IF(参照!E506="","",参照!E506)</f>
        <v>4.9100000000000001E-4</v>
      </c>
      <c r="AZ506" s="52" t="str">
        <f>IF(参照!F506="","",参照!F506)</f>
        <v>(株)Ｕ－ＰＯＷＥＲ</v>
      </c>
      <c r="BA506" s="52" t="str">
        <f>IF(参照!G506="","",参照!G506)</f>
        <v>(株)Ｕ－ＰＯＷＥＲ_</v>
      </c>
      <c r="BB506" s="52">
        <f t="shared" si="38"/>
        <v>0.49099999999999999</v>
      </c>
      <c r="BD506" s="52" t="str">
        <f>IF(参照!L506="","",参照!L506)</f>
        <v>丸紅伊那みらいでんき(株)</v>
      </c>
    </row>
    <row r="507" spans="47:56">
      <c r="AU507" s="52" t="str">
        <f>IF(参照!A507="","",参照!A507)</f>
        <v>A0214</v>
      </c>
      <c r="AV507" s="52" t="str">
        <f>IF(参照!B507="","",参照!B507)</f>
        <v>(株)ＴＴＳパワー</v>
      </c>
      <c r="AW507" s="52">
        <f>IF(参照!C507="","",参照!C507)</f>
        <v>4.75E-4</v>
      </c>
      <c r="AX507" s="52" t="str">
        <f>IF(参照!D507="","",参照!D507)</f>
        <v/>
      </c>
      <c r="AY507" s="52">
        <f>IF(参照!E507="","",参照!E507)</f>
        <v>4.2200000000000001E-4</v>
      </c>
      <c r="AZ507" s="52" t="str">
        <f>IF(参照!F507="","",参照!F507)</f>
        <v>(株)ＴＴＳパワー</v>
      </c>
      <c r="BA507" s="52" t="str">
        <f>IF(参照!G507="","",参照!G507)</f>
        <v>(株)ＴＴＳパワー_</v>
      </c>
      <c r="BB507" s="52">
        <f t="shared" si="38"/>
        <v>0.42199999999999999</v>
      </c>
      <c r="BD507" s="52" t="str">
        <f>IF(参照!L507="","",参照!L507)</f>
        <v>丸紅新電力(株)</v>
      </c>
    </row>
    <row r="508" spans="47:56">
      <c r="AU508" s="52" t="str">
        <f>IF(参照!A508="","",参照!A508)</f>
        <v>A0216</v>
      </c>
      <c r="AV508" s="52" t="str">
        <f>IF(参照!B508="","",参照!B508)</f>
        <v>(株)岩手ウッドパワー</v>
      </c>
      <c r="AW508" s="52" t="str">
        <f>IF(参照!C508="","",参照!C508)</f>
        <v>0.000453※</v>
      </c>
      <c r="AX508" s="52" t="str">
        <f>IF(参照!D508="","",参照!D508)</f>
        <v/>
      </c>
      <c r="AY508" s="52">
        <f>IF(参照!E508="","",参照!E508)</f>
        <v>4.5100000000000001E-4</v>
      </c>
      <c r="AZ508" s="52" t="str">
        <f>IF(参照!F508="","",参照!F508)</f>
        <v>(株)岩手ウッドパワー</v>
      </c>
      <c r="BA508" s="52" t="str">
        <f>IF(参照!G508="","",参照!G508)</f>
        <v>(株)岩手ウッドパワー_</v>
      </c>
      <c r="BB508" s="52">
        <f t="shared" si="38"/>
        <v>0.45100000000000001</v>
      </c>
      <c r="BD508" s="52" t="str">
        <f>IF(参照!L508="","",参照!L508)</f>
        <v>(株)マルヰ</v>
      </c>
    </row>
    <row r="509" spans="47:56">
      <c r="AU509" s="52" t="str">
        <f>IF(参照!A509="","",参照!A509)</f>
        <v>A0217</v>
      </c>
      <c r="AV509" s="52" t="str">
        <f>IF(参照!B509="","",参照!B509)</f>
        <v>里山パワーワークス(株)</v>
      </c>
      <c r="AW509" s="52" t="str">
        <f>IF(参照!C509="","",参照!C509)</f>
        <v>0.000453※</v>
      </c>
      <c r="AX509" s="52" t="str">
        <f>IF(参照!D509="","",参照!D509)</f>
        <v/>
      </c>
      <c r="AY509" s="52">
        <f>IF(参照!E509="","",参照!E509)</f>
        <v>4.9399999999999997E-4</v>
      </c>
      <c r="AZ509" s="52" t="str">
        <f>IF(参照!F509="","",参照!F509)</f>
        <v>里山パワーワークス(株)</v>
      </c>
      <c r="BA509" s="52" t="str">
        <f>IF(参照!G509="","",参照!G509)</f>
        <v>里山パワーワークス(株)_</v>
      </c>
      <c r="BB509" s="52">
        <f t="shared" si="38"/>
        <v>0.49399999999999999</v>
      </c>
      <c r="BD509" s="52" t="str">
        <f>IF(参照!L509="","",参照!L509)</f>
        <v>三河商事(株)</v>
      </c>
    </row>
    <row r="510" spans="47:56">
      <c r="AU510" s="52" t="str">
        <f>IF(参照!A510="","",参照!A510)</f>
        <v>A0218</v>
      </c>
      <c r="AV510" s="52" t="str">
        <f>IF(参照!B510="","",参照!B510)</f>
        <v>(株)中之条パワー</v>
      </c>
      <c r="AW510" s="52">
        <f>IF(参照!C510="","",参照!C510)</f>
        <v>3.2699999999999998E-4</v>
      </c>
      <c r="AX510" s="52" t="str">
        <f>IF(参照!D510="","",参照!D510)</f>
        <v>メニューA</v>
      </c>
      <c r="AY510" s="52">
        <f>IF(参照!E510="","",参照!E510)</f>
        <v>0</v>
      </c>
      <c r="AZ510" s="52" t="str">
        <f>IF(参照!F510="","",参照!F510)</f>
        <v>(株)中之条パワー</v>
      </c>
      <c r="BA510" s="52" t="str">
        <f>IF(参照!G510="","",参照!G510)</f>
        <v>(株)中之条パワー_メニューA</v>
      </c>
      <c r="BB510" s="52">
        <f t="shared" si="38"/>
        <v>0</v>
      </c>
      <c r="BD510" s="52" t="str">
        <f>IF(参照!L510="","",参照!L510)</f>
        <v>(株)三河の山里コミュニティパワー</v>
      </c>
    </row>
    <row r="511" spans="47:56">
      <c r="AU511" s="52" t="str">
        <f>IF(参照!A511="","",参照!A511)</f>
        <v/>
      </c>
      <c r="AV511" s="52" t="str">
        <f>IF(参照!B511="","",参照!B511)</f>
        <v/>
      </c>
      <c r="AW511" s="52" t="str">
        <f>IF(参照!C511="","",参照!C511)</f>
        <v/>
      </c>
      <c r="AX511" s="52" t="str">
        <f>IF(参照!D511="","",参照!D511)</f>
        <v>メニューB(残差)</v>
      </c>
      <c r="AY511" s="52">
        <f>IF(参照!E511="","",参照!E511)</f>
        <v>4.84E-4</v>
      </c>
      <c r="AZ511" s="52" t="str">
        <f>IF(参照!F511="","",参照!F511)</f>
        <v>(株)中之条パワー</v>
      </c>
      <c r="BA511" s="52" t="str">
        <f>IF(参照!G511="","",参照!G511)</f>
        <v>(株)中之条パワー_メニューB(残差)</v>
      </c>
      <c r="BB511" s="52">
        <f t="shared" si="38"/>
        <v>0.48399999999999999</v>
      </c>
      <c r="BD511" s="52" t="str">
        <f>IF(参照!L511="","",参照!L511)</f>
        <v>三井物産(株)</v>
      </c>
    </row>
    <row r="512" spans="47:56">
      <c r="AU512" s="52" t="str">
        <f>IF(参照!A512="","",参照!A512)</f>
        <v/>
      </c>
      <c r="AV512" s="52" t="str">
        <f>IF(参照!B512="","",参照!B512)</f>
        <v/>
      </c>
      <c r="AW512" s="52" t="str">
        <f>IF(参照!C512="","",参照!C512)</f>
        <v/>
      </c>
      <c r="AX512" s="52" t="str">
        <f>IF(参照!D512="","",参照!D512)</f>
        <v>(参考値)事業者全体</v>
      </c>
      <c r="AY512" s="52">
        <f>IF(参照!E512="","",参照!E512)</f>
        <v>4.6800000000000005E-4</v>
      </c>
      <c r="AZ512" s="52" t="str">
        <f>IF(参照!F512="","",参照!F512)</f>
        <v>(株)中之条パワー</v>
      </c>
      <c r="BA512" s="52" t="str">
        <f>IF(参照!G512="","",参照!G512)</f>
        <v>(株)中之条パワー_(参考値)事業者全体</v>
      </c>
      <c r="BB512" s="52">
        <f t="shared" si="38"/>
        <v>0.46800000000000003</v>
      </c>
      <c r="BD512" s="52" t="str">
        <f>IF(参照!L512="","",参照!L512)</f>
        <v>(株)ミツウロコヴェッセル</v>
      </c>
    </row>
    <row r="513" spans="47:56">
      <c r="AU513" s="52" t="str">
        <f>IF(参照!A513="","",参照!A513)</f>
        <v>A0220</v>
      </c>
      <c r="AV513" s="52" t="str">
        <f>IF(参照!B513="","",参照!B513)</f>
        <v>日産トレーデイング(株)</v>
      </c>
      <c r="AW513" s="52">
        <f>IF(参照!C513="","",参照!C513)</f>
        <v>5.1800000000000001E-4</v>
      </c>
      <c r="AX513" s="52" t="str">
        <f>IF(参照!D513="","",参照!D513)</f>
        <v/>
      </c>
      <c r="AY513" s="52">
        <f>IF(参照!E513="","",参照!E513)</f>
        <v>5.4699999999999996E-4</v>
      </c>
      <c r="AZ513" s="52" t="str">
        <f>IF(参照!F513="","",参照!F513)</f>
        <v>日産トレーデイング(株)</v>
      </c>
      <c r="BA513" s="52" t="str">
        <f>IF(参照!G513="","",参照!G513)</f>
        <v>日産トレーデイング(株)_</v>
      </c>
      <c r="BB513" s="52">
        <f t="shared" si="38"/>
        <v>0.54699999999999993</v>
      </c>
      <c r="BD513" s="52" t="str">
        <f>IF(参照!L513="","",参照!L513)</f>
        <v>ミツウロコグリーンエネルギー(株)</v>
      </c>
    </row>
    <row r="514" spans="47:56">
      <c r="AU514" s="52" t="str">
        <f>IF(参照!A514="","",参照!A514)</f>
        <v>A0221</v>
      </c>
      <c r="AV514" s="52" t="str">
        <f>IF(参照!B514="","",参照!B514)</f>
        <v>(株)エネウィル(旧：ＪＡＧ国際エナジー(株))</v>
      </c>
      <c r="AW514" s="52">
        <f>IF(参照!C514="","",参照!C514)</f>
        <v>4.08E-4</v>
      </c>
      <c r="AX514" s="52" t="str">
        <f>IF(参照!D514="","",参照!D514)</f>
        <v>メニューA</v>
      </c>
      <c r="AY514" s="52">
        <f>IF(参照!E514="","",参照!E514)</f>
        <v>0</v>
      </c>
      <c r="AZ514" s="52" t="str">
        <f>IF(参照!F514="","",参照!F514)</f>
        <v>(株)エネウィル(旧：ＪＡＧ国際エナジー(株))</v>
      </c>
      <c r="BA514" s="52" t="str">
        <f>IF(参照!G514="","",参照!G514)</f>
        <v>(株)エネウィル(旧：ＪＡＧ国際エナジー(株))_メニューA</v>
      </c>
      <c r="BB514" s="52">
        <f t="shared" si="38"/>
        <v>0</v>
      </c>
      <c r="BD514" s="52" t="str">
        <f>IF(参照!L514="","",参照!L514)</f>
        <v>水戸電力(株)</v>
      </c>
    </row>
    <row r="515" spans="47:56">
      <c r="AU515" s="52" t="str">
        <f>IF(参照!A515="","",参照!A515)</f>
        <v/>
      </c>
      <c r="AV515" s="52" t="str">
        <f>IF(参照!B515="","",参照!B515)</f>
        <v/>
      </c>
      <c r="AW515" s="52" t="str">
        <f>IF(参照!C515="","",参照!C515)</f>
        <v/>
      </c>
      <c r="AX515" s="52" t="str">
        <f>IF(参照!D515="","",参照!D515)</f>
        <v>メニューB(残差)</v>
      </c>
      <c r="AY515" s="52">
        <f>IF(参照!E515="","",参照!E515)</f>
        <v>5.0600000000000005E-4</v>
      </c>
      <c r="AZ515" s="52" t="str">
        <f>IF(参照!F515="","",参照!F515)</f>
        <v>(株)エネウィル(旧：ＪＡＧ国際エナジー(株))</v>
      </c>
      <c r="BA515" s="52" t="str">
        <f>IF(参照!G515="","",参照!G515)</f>
        <v>(株)エネウィル(旧：ＪＡＧ国際エナジー(株))_メニューB(残差)</v>
      </c>
      <c r="BB515" s="52">
        <f t="shared" si="38"/>
        <v>0.50600000000000001</v>
      </c>
      <c r="BD515" s="52" t="str">
        <f>IF(参照!L515="","",参照!L515)</f>
        <v>(株)みとや</v>
      </c>
    </row>
    <row r="516" spans="47:56">
      <c r="AU516" s="52" t="str">
        <f>IF(参照!A516="","",参照!A516)</f>
        <v/>
      </c>
      <c r="AV516" s="52" t="str">
        <f>IF(参照!B516="","",参照!B516)</f>
        <v/>
      </c>
      <c r="AW516" s="52" t="str">
        <f>IF(参照!C516="","",参照!C516)</f>
        <v/>
      </c>
      <c r="AX516" s="52" t="str">
        <f>IF(参照!D516="","",参照!D516)</f>
        <v>(参考値)事業者全体</v>
      </c>
      <c r="AY516" s="52">
        <f>IF(参照!E516="","",参照!E516)</f>
        <v>5.2599999999999999E-4</v>
      </c>
      <c r="AZ516" s="52" t="str">
        <f>IF(参照!F516="","",参照!F516)</f>
        <v>(株)エネウィル(旧：ＪＡＧ国際エナジー(株))</v>
      </c>
      <c r="BA516" s="52" t="str">
        <f>IF(参照!G516="","",参照!G516)</f>
        <v>(株)エネウィル(旧：ＪＡＧ国際エナジー(株))_(参考値)事業者全体</v>
      </c>
      <c r="BB516" s="52">
        <f t="shared" si="38"/>
        <v>0.52600000000000002</v>
      </c>
      <c r="BD516" s="52" t="str">
        <f>IF(参照!L516="","",参照!L516)</f>
        <v>緑屋電気(株)</v>
      </c>
    </row>
    <row r="517" spans="47:56">
      <c r="AU517" s="52" t="str">
        <f>IF(参照!A517="","",参照!A517)</f>
        <v>A0222</v>
      </c>
      <c r="AV517" s="52" t="str">
        <f>IF(参照!B517="","",参照!B517)</f>
        <v>Ｎｅｘｔ　Ｐｏｗｅｒ(株)</v>
      </c>
      <c r="AW517" s="52">
        <f>IF(参照!C517="","",参照!C517)</f>
        <v>7.2099999999999996E-4</v>
      </c>
      <c r="AX517" s="52" t="str">
        <f>IF(参照!D517="","",参照!D517)</f>
        <v/>
      </c>
      <c r="AY517" s="52">
        <f>IF(参照!E517="","",参照!E517)</f>
        <v>7.0899999999999999E-4</v>
      </c>
      <c r="AZ517" s="52" t="str">
        <f>IF(参照!F517="","",参照!F517)</f>
        <v>Ｎｅｘｔ　Ｐｏｗｅｒ(株)</v>
      </c>
      <c r="BA517" s="52" t="str">
        <f>IF(参照!G517="","",参照!G517)</f>
        <v>Ｎｅｘｔ　Ｐｏｗｅｒ(株)_</v>
      </c>
      <c r="BB517" s="52">
        <f t="shared" ref="BB517:BB580" si="39">AY517*1000</f>
        <v>0.70899999999999996</v>
      </c>
      <c r="BD517" s="52" t="str">
        <f>IF(参照!L517="","",参照!L517)</f>
        <v>(株)ミナサポ</v>
      </c>
    </row>
    <row r="518" spans="47:56">
      <c r="AU518" s="52" t="str">
        <f>IF(参照!A518="","",参照!A518)</f>
        <v>A0223</v>
      </c>
      <c r="AV518" s="52" t="str">
        <f>IF(参照!B518="","",参照!B518)</f>
        <v>伊藤忠エネクスホームライフ西日本(株)</v>
      </c>
      <c r="AW518" s="52">
        <f>IF(参照!C518="","",参照!C518)</f>
        <v>4.6900000000000002E-4</v>
      </c>
      <c r="AX518" s="52" t="str">
        <f>IF(参照!D518="","",参照!D518)</f>
        <v/>
      </c>
      <c r="AY518" s="52">
        <f>IF(参照!E518="","",参照!E518)</f>
        <v>4.1300000000000001E-4</v>
      </c>
      <c r="AZ518" s="52" t="str">
        <f>IF(参照!F518="","",参照!F518)</f>
        <v>伊藤忠エネクスホームライフ西日本(株)</v>
      </c>
      <c r="BA518" s="52" t="str">
        <f>IF(参照!G518="","",参照!G518)</f>
        <v>伊藤忠エネクスホームライフ西日本(株)_</v>
      </c>
      <c r="BB518" s="52">
        <f t="shared" si="39"/>
        <v>0.41300000000000003</v>
      </c>
      <c r="BD518" s="52" t="str">
        <f>IF(参照!L518="","",参照!L518)</f>
        <v>みなとみらい電力(株)</v>
      </c>
    </row>
    <row r="519" spans="47:56">
      <c r="AU519" s="52" t="str">
        <f>IF(参照!A519="","",参照!A519)</f>
        <v>A0226</v>
      </c>
      <c r="AV519" s="52" t="str">
        <f>IF(参照!B519="","",参照!B519)</f>
        <v>グリーナ(株)</v>
      </c>
      <c r="AW519" s="52">
        <f>IF(参照!C519="","",参照!C519)</f>
        <v>4.44E-4</v>
      </c>
      <c r="AX519" s="52" t="str">
        <f>IF(参照!D519="","",参照!D519)</f>
        <v>メニューA</v>
      </c>
      <c r="AY519" s="52">
        <f>IF(参照!E519="","",参照!E519)</f>
        <v>0</v>
      </c>
      <c r="AZ519" s="52" t="str">
        <f>IF(参照!F519="","",参照!F519)</f>
        <v>グリーナ(株)</v>
      </c>
      <c r="BA519" s="52" t="str">
        <f>IF(参照!G519="","",参照!G519)</f>
        <v>グリーナ(株)_メニューA</v>
      </c>
      <c r="BB519" s="52">
        <f t="shared" si="39"/>
        <v>0</v>
      </c>
      <c r="BD519" s="52" t="str">
        <f>IF(参照!L519="","",参照!L519)</f>
        <v>みの市民エネルギー(株)</v>
      </c>
    </row>
    <row r="520" spans="47:56">
      <c r="AU520" s="52" t="str">
        <f>IF(参照!A520="","",参照!A520)</f>
        <v/>
      </c>
      <c r="AV520" s="52" t="str">
        <f>IF(参照!B520="","",参照!B520)</f>
        <v/>
      </c>
      <c r="AW520" s="52" t="str">
        <f>IF(参照!C520="","",参照!C520)</f>
        <v/>
      </c>
      <c r="AX520" s="52" t="str">
        <f>IF(参照!D520="","",参照!D520)</f>
        <v>メニューB</v>
      </c>
      <c r="AY520" s="52">
        <f>IF(参照!E520="","",参照!E520)</f>
        <v>0</v>
      </c>
      <c r="AZ520" s="52" t="str">
        <f>IF(参照!F520="","",参照!F520)</f>
        <v>グリーナ(株)</v>
      </c>
      <c r="BA520" s="52" t="str">
        <f>IF(参照!G520="","",参照!G520)</f>
        <v>グリーナ(株)_メニューB</v>
      </c>
      <c r="BB520" s="52">
        <f t="shared" si="39"/>
        <v>0</v>
      </c>
      <c r="BD520" s="52" t="str">
        <f>IF(参照!L520="","",参照!L520)</f>
        <v>(株)美作国電力</v>
      </c>
    </row>
    <row r="521" spans="47:56">
      <c r="AU521" s="52" t="str">
        <f>IF(参照!A521="","",参照!A521)</f>
        <v/>
      </c>
      <c r="AV521" s="52" t="str">
        <f>IF(参照!B521="","",参照!B521)</f>
        <v/>
      </c>
      <c r="AW521" s="52" t="str">
        <f>IF(参照!C521="","",参照!C521)</f>
        <v/>
      </c>
      <c r="AX521" s="52" t="str">
        <f>IF(参照!D521="","",参照!D521)</f>
        <v>メニューC(残差)</v>
      </c>
      <c r="AY521" s="52">
        <f>IF(参照!E521="","",参照!E521)</f>
        <v>0</v>
      </c>
      <c r="AZ521" s="52" t="str">
        <f>IF(参照!F521="","",参照!F521)</f>
        <v>グリーナ(株)</v>
      </c>
      <c r="BA521" s="52" t="str">
        <f>IF(参照!G521="","",参照!G521)</f>
        <v>グリーナ(株)_メニューC(残差)</v>
      </c>
      <c r="BB521" s="52">
        <f t="shared" si="39"/>
        <v>0</v>
      </c>
      <c r="BD521" s="52" t="str">
        <f>IF(参照!L521="","",参照!L521)</f>
        <v>(株)宮交シティ</v>
      </c>
    </row>
    <row r="522" spans="47:56">
      <c r="AU522" s="52" t="str">
        <f>IF(参照!A522="","",参照!A522)</f>
        <v/>
      </c>
      <c r="AV522" s="52" t="str">
        <f>IF(参照!B522="","",参照!B522)</f>
        <v/>
      </c>
      <c r="AW522" s="52" t="str">
        <f>IF(参照!C522="","",参照!C522)</f>
        <v/>
      </c>
      <c r="AX522" s="52" t="str">
        <f>IF(参照!D522="","",参照!D522)</f>
        <v>(参考値)事業者全体</v>
      </c>
      <c r="AY522" s="52">
        <f>IF(参照!E522="","",参照!E522)</f>
        <v>0</v>
      </c>
      <c r="AZ522" s="52" t="str">
        <f>IF(参照!F522="","",参照!F522)</f>
        <v>グリーナ(株)</v>
      </c>
      <c r="BA522" s="52" t="str">
        <f>IF(参照!G522="","",参照!G522)</f>
        <v>グリーナ(株)_(参考値)事業者全体</v>
      </c>
      <c r="BB522" s="52">
        <f t="shared" si="39"/>
        <v>0</v>
      </c>
      <c r="BD522" s="52" t="str">
        <f>IF(参照!L522="","",参照!L522)</f>
        <v>宮古新電力(株)</v>
      </c>
    </row>
    <row r="523" spans="47:56">
      <c r="AU523" s="52" t="str">
        <f>IF(参照!A523="","",参照!A523)</f>
        <v>A0227</v>
      </c>
      <c r="AV523" s="52" t="str">
        <f>IF(参照!B523="","",参照!B523)</f>
        <v>はりま電力(株)</v>
      </c>
      <c r="AW523" s="52">
        <f>IF(参照!C523="","",参照!C523)</f>
        <v>4.95E-4</v>
      </c>
      <c r="AX523" s="52" t="str">
        <f>IF(参照!D523="","",参照!D523)</f>
        <v/>
      </c>
      <c r="AY523" s="52">
        <f>IF(参照!E523="","",参照!E523)</f>
        <v>5.2599999999999999E-4</v>
      </c>
      <c r="AZ523" s="52" t="str">
        <f>IF(参照!F523="","",参照!F523)</f>
        <v>はりま電力(株)</v>
      </c>
      <c r="BA523" s="52" t="str">
        <f>IF(参照!G523="","",参照!G523)</f>
        <v>はりま電力(株)_</v>
      </c>
      <c r="BB523" s="52">
        <f t="shared" si="39"/>
        <v>0.52600000000000002</v>
      </c>
      <c r="BD523" s="52" t="str">
        <f>IF(参照!L523="","",参照!L523)</f>
        <v>(株)宮崎ガスリビング</v>
      </c>
    </row>
    <row r="524" spans="47:56">
      <c r="AU524" s="52" t="str">
        <f>IF(参照!A524="","",参照!A524)</f>
        <v>A0228</v>
      </c>
      <c r="AV524" s="52" t="str">
        <f>IF(参照!B524="","",参照!B524)</f>
        <v>(株)浜松新電力</v>
      </c>
      <c r="AW524" s="52">
        <f>IF(参照!C524="","",参照!C524)</f>
        <v>4.5000000000000003E-5</v>
      </c>
      <c r="AX524" s="52" t="str">
        <f>IF(参照!D524="","",参照!D524)</f>
        <v/>
      </c>
      <c r="AY524" s="52">
        <f>IF(参照!E524="","",参照!E524)</f>
        <v>5.0100000000000003E-4</v>
      </c>
      <c r="AZ524" s="52" t="str">
        <f>IF(参照!F524="","",参照!F524)</f>
        <v>(株)浜松新電力</v>
      </c>
      <c r="BA524" s="52" t="str">
        <f>IF(参照!G524="","",参照!G524)</f>
        <v>(株)浜松新電力_</v>
      </c>
      <c r="BB524" s="52">
        <f t="shared" si="39"/>
        <v>0.501</v>
      </c>
      <c r="BD524" s="52" t="str">
        <f>IF(参照!L524="","",参照!L524)</f>
        <v>宮崎電力(株)</v>
      </c>
    </row>
    <row r="525" spans="47:56">
      <c r="AU525" s="52" t="str">
        <f>IF(参照!A525="","",参照!A525)</f>
        <v>A0229</v>
      </c>
      <c r="AV525" s="52" t="str">
        <f>IF(参照!B525="","",参照!B525)</f>
        <v>ゼロワットパワー(株)</v>
      </c>
      <c r="AW525" s="52">
        <f>IF(参照!C525="","",参照!C525)</f>
        <v>2.5000000000000001E-5</v>
      </c>
      <c r="AX525" s="52" t="str">
        <f>IF(参照!D525="","",参照!D525)</f>
        <v>メニューA</v>
      </c>
      <c r="AY525" s="52">
        <f>IF(参照!E525="","",参照!E525)</f>
        <v>0</v>
      </c>
      <c r="AZ525" s="52" t="str">
        <f>IF(参照!F525="","",参照!F525)</f>
        <v>ゼロワットパワー(株)</v>
      </c>
      <c r="BA525" s="52" t="str">
        <f>IF(参照!G525="","",参照!G525)</f>
        <v>ゼロワットパワー(株)_メニューA</v>
      </c>
      <c r="BB525" s="52">
        <f t="shared" si="39"/>
        <v>0</v>
      </c>
      <c r="BD525" s="52" t="str">
        <f>IF(参照!L525="","",参照!L525)</f>
        <v>宮崎パワーライン(株)</v>
      </c>
    </row>
    <row r="526" spans="47:56">
      <c r="AU526" s="52" t="str">
        <f>IF(参照!A526="","",参照!A526)</f>
        <v>A0230</v>
      </c>
      <c r="AV526" s="52" t="str">
        <f>IF(参照!B526="","",参照!B526)</f>
        <v>アストマックス(株)</v>
      </c>
      <c r="AW526" s="52" t="str">
        <f>IF(参照!C526="","",参照!C526)</f>
        <v>0.000453※</v>
      </c>
      <c r="AX526" s="52" t="str">
        <f>IF(参照!D526="","",参照!D526)</f>
        <v/>
      </c>
      <c r="AY526" s="52">
        <f>IF(参照!E526="","",参照!E526)</f>
        <v>4.5300000000000001E-4</v>
      </c>
      <c r="AZ526" s="52" t="str">
        <f>IF(参照!F526="","",参照!F526)</f>
        <v>アストマックス(株)</v>
      </c>
      <c r="BA526" s="52" t="str">
        <f>IF(参照!G526="","",参照!G526)</f>
        <v>アストマックス(株)_</v>
      </c>
      <c r="BB526" s="52">
        <f t="shared" si="39"/>
        <v>0.45300000000000001</v>
      </c>
      <c r="BD526" s="52" t="str">
        <f>IF(参照!L526="","",参照!L526)</f>
        <v>みやまスマートエネルギー(株)</v>
      </c>
    </row>
    <row r="527" spans="47:56">
      <c r="AU527" s="52" t="str">
        <f>IF(参照!A527="","",参照!A527)</f>
        <v>A0231</v>
      </c>
      <c r="AV527" s="52" t="str">
        <f>IF(参照!B527="","",参照!B527)</f>
        <v>(株)やまがた新電力</v>
      </c>
      <c r="AW527" s="52">
        <f>IF(参照!C527="","",参照!C527)</f>
        <v>6.0000000000000002E-6</v>
      </c>
      <c r="AX527" s="52" t="str">
        <f>IF(参照!D527="","",参照!D527)</f>
        <v>メニューA</v>
      </c>
      <c r="AY527" s="52">
        <f>IF(参照!E527="","",参照!E527)</f>
        <v>0</v>
      </c>
      <c r="AZ527" s="52" t="str">
        <f>IF(参照!F527="","",参照!F527)</f>
        <v>(株)やまがた新電力</v>
      </c>
      <c r="BA527" s="52" t="str">
        <f>IF(参照!G527="","",参照!G527)</f>
        <v>(株)やまがた新電力_メニューA</v>
      </c>
      <c r="BB527" s="52">
        <f t="shared" si="39"/>
        <v>0</v>
      </c>
      <c r="BD527" s="52" t="str">
        <f>IF(参照!L527="","",参照!L527)</f>
        <v>みよしエナジー(株)</v>
      </c>
    </row>
    <row r="528" spans="47:56">
      <c r="AU528" s="52" t="str">
        <f>IF(参照!A528="","",参照!A528)</f>
        <v/>
      </c>
      <c r="AV528" s="52" t="str">
        <f>IF(参照!B528="","",参照!B528)</f>
        <v/>
      </c>
      <c r="AW528" s="52" t="str">
        <f>IF(参照!C528="","",参照!C528)</f>
        <v/>
      </c>
      <c r="AX528" s="52" t="str">
        <f>IF(参照!D528="","",参照!D528)</f>
        <v>メニューB(残差)</v>
      </c>
      <c r="AY528" s="52">
        <f>IF(参照!E528="","",参照!E528)</f>
        <v>6.1600000000000001E-4</v>
      </c>
      <c r="AZ528" s="52" t="str">
        <f>IF(参照!F528="","",参照!F528)</f>
        <v>(株)やまがた新電力</v>
      </c>
      <c r="BA528" s="52" t="str">
        <f>IF(参照!G528="","",参照!G528)</f>
        <v>(株)やまがた新電力_メニューB(残差)</v>
      </c>
      <c r="BB528" s="52">
        <f t="shared" si="39"/>
        <v>0.61599999999999999</v>
      </c>
      <c r="BD528" s="52" t="str">
        <f>IF(参照!L528="","",参照!L528)</f>
        <v>ミライフ(株)</v>
      </c>
    </row>
    <row r="529" spans="47:56">
      <c r="AU529" s="52" t="str">
        <f>IF(参照!A529="","",参照!A529)</f>
        <v/>
      </c>
      <c r="AV529" s="52" t="str">
        <f>IF(参照!B529="","",参照!B529)</f>
        <v/>
      </c>
      <c r="AW529" s="52" t="str">
        <f>IF(参照!C529="","",参照!C529)</f>
        <v/>
      </c>
      <c r="AX529" s="52" t="str">
        <f>IF(参照!D529="","",参照!D529)</f>
        <v>(参考値)事業者全体</v>
      </c>
      <c r="AY529" s="52">
        <f>IF(参照!E529="","",参照!E529)</f>
        <v>4.44E-4</v>
      </c>
      <c r="AZ529" s="52" t="str">
        <f>IF(参照!F529="","",参照!F529)</f>
        <v>(株)やまがた新電力</v>
      </c>
      <c r="BA529" s="52" t="str">
        <f>IF(参照!G529="","",参照!G529)</f>
        <v>(株)やまがた新電力_(参考値)事業者全体</v>
      </c>
      <c r="BB529" s="52">
        <f t="shared" si="39"/>
        <v>0.44400000000000001</v>
      </c>
      <c r="BD529" s="52" t="str">
        <f>IF(参照!L529="","",参照!L529)</f>
        <v>ミライフ東日本(株)</v>
      </c>
    </row>
    <row r="530" spans="47:56">
      <c r="AU530" s="52" t="str">
        <f>IF(参照!A530="","",参照!A530)</f>
        <v>A0232</v>
      </c>
      <c r="AV530" s="52" t="str">
        <f>IF(参照!B530="","",参照!B530)</f>
        <v>一般社団法人東松島みらいとし機構</v>
      </c>
      <c r="AW530" s="52">
        <f>IF(参照!C530="","",参照!C530)</f>
        <v>3.6299999999999999E-4</v>
      </c>
      <c r="AX530" s="52" t="str">
        <f>IF(参照!D530="","",参照!D530)</f>
        <v/>
      </c>
      <c r="AY530" s="52">
        <f>IF(参照!E530="","",参照!E530)</f>
        <v>5.5500000000000005E-4</v>
      </c>
      <c r="AZ530" s="52" t="str">
        <f>IF(参照!F530="","",参照!F530)</f>
        <v>一般社団法人東松島みらいとし機構</v>
      </c>
      <c r="BA530" s="52" t="str">
        <f>IF(参照!G530="","",参照!G530)</f>
        <v>一般社団法人東松島みらいとし機構_</v>
      </c>
      <c r="BB530" s="52">
        <f t="shared" si="39"/>
        <v>0.55500000000000005</v>
      </c>
      <c r="BD530" s="52" t="str">
        <f>IF(参照!L530="","",参照!L530)</f>
        <v>(株)明治産業</v>
      </c>
    </row>
    <row r="531" spans="47:56">
      <c r="AU531" s="52" t="str">
        <f>IF(参照!A531="","",参照!A531)</f>
        <v>A0234</v>
      </c>
      <c r="AV531" s="52" t="str">
        <f>IF(参照!B531="","",参照!B531)</f>
        <v>(株)グリーンパワー大東</v>
      </c>
      <c r="AW531" s="52">
        <f>IF(参照!C531="","",参照!C531)</f>
        <v>1.6000000000000001E-4</v>
      </c>
      <c r="AX531" s="52" t="str">
        <f>IF(参照!D531="","",参照!D531)</f>
        <v>メニューA</v>
      </c>
      <c r="AY531" s="52">
        <f>IF(参照!E531="","",参照!E531)</f>
        <v>0</v>
      </c>
      <c r="AZ531" s="52" t="str">
        <f>IF(参照!F531="","",参照!F531)</f>
        <v>(株)グリーンパワー大東</v>
      </c>
      <c r="BA531" s="52" t="str">
        <f>IF(参照!G531="","",参照!G531)</f>
        <v>(株)グリーンパワー大東_メニューA</v>
      </c>
      <c r="BB531" s="52">
        <f t="shared" si="39"/>
        <v>0</v>
      </c>
      <c r="BD531" s="52" t="str">
        <f>IF(参照!L531="","",参照!L531)</f>
        <v>名南共同エネルギー(株)</v>
      </c>
    </row>
    <row r="532" spans="47:56">
      <c r="AU532" s="52" t="str">
        <f>IF(参照!A532="","",参照!A532)</f>
        <v/>
      </c>
      <c r="AV532" s="52" t="str">
        <f>IF(参照!B532="","",参照!B532)</f>
        <v/>
      </c>
      <c r="AW532" s="52" t="str">
        <f>IF(参照!C532="","",参照!C532)</f>
        <v/>
      </c>
      <c r="AX532" s="52" t="str">
        <f>IF(参照!D532="","",参照!D532)</f>
        <v>メニューB(残差)</v>
      </c>
      <c r="AY532" s="52">
        <f>IF(参照!E532="","",参照!E532)</f>
        <v>2.0100000000000001E-4</v>
      </c>
      <c r="AZ532" s="52" t="str">
        <f>IF(参照!F532="","",参照!F532)</f>
        <v>(株)グリーンパワー大東</v>
      </c>
      <c r="BA532" s="52" t="str">
        <f>IF(参照!G532="","",参照!G532)</f>
        <v>(株)グリーンパワー大東_メニューB(残差)</v>
      </c>
      <c r="BB532" s="52">
        <f t="shared" si="39"/>
        <v>0.20100000000000001</v>
      </c>
      <c r="BD532" s="52" t="str">
        <f>IF(参照!L532="","",参照!L532)</f>
        <v>(株)メディオテック</v>
      </c>
    </row>
    <row r="533" spans="47:56">
      <c r="AU533" s="52" t="str">
        <f>IF(参照!A533="","",参照!A533)</f>
        <v/>
      </c>
      <c r="AV533" s="52" t="str">
        <f>IF(参照!B533="","",参照!B533)</f>
        <v/>
      </c>
      <c r="AW533" s="52" t="str">
        <f>IF(参照!C533="","",参照!C533)</f>
        <v/>
      </c>
      <c r="AX533" s="52" t="str">
        <f>IF(参照!D533="","",参照!D533)</f>
        <v>(参考値)事業者全体</v>
      </c>
      <c r="AY533" s="52">
        <f>IF(参照!E533="","",参照!E533)</f>
        <v>1.9600000000000002E-4</v>
      </c>
      <c r="AZ533" s="52" t="str">
        <f>IF(参照!F533="","",参照!F533)</f>
        <v>(株)グリーンパワー大東</v>
      </c>
      <c r="BA533" s="52" t="str">
        <f>IF(参照!G533="","",参照!G533)</f>
        <v>(株)グリーンパワー大東_(参考値)事業者全体</v>
      </c>
      <c r="BB533" s="52">
        <f t="shared" si="39"/>
        <v>0.19600000000000001</v>
      </c>
      <c r="BD533" s="52" t="str">
        <f>IF(参照!L533="","",参照!L533)</f>
        <v>もみじ電力(株)</v>
      </c>
    </row>
    <row r="534" spans="47:56">
      <c r="AU534" s="52" t="str">
        <f>IF(参照!A534="","",参照!A534)</f>
        <v>A0235</v>
      </c>
      <c r="AV534" s="52" t="str">
        <f>IF(参照!B534="","",参照!B534)</f>
        <v>(株)Ｋｅｎｅｓエネルギーサービス</v>
      </c>
      <c r="AW534" s="52">
        <f>IF(参照!C534="","",参照!C534)</f>
        <v>7.0500000000000001E-4</v>
      </c>
      <c r="AX534" s="52" t="str">
        <f>IF(参照!D534="","",参照!D534)</f>
        <v/>
      </c>
      <c r="AY534" s="52">
        <f>IF(参照!E534="","",参照!E534)</f>
        <v>6.9899999999999997E-4</v>
      </c>
      <c r="AZ534" s="52" t="str">
        <f>IF(参照!F534="","",参照!F534)</f>
        <v>(株)Ｋｅｎｅｓエネルギーサービス</v>
      </c>
      <c r="BA534" s="52" t="str">
        <f>IF(参照!G534="","",参照!G534)</f>
        <v>(株)Ｋｅｎｅｓエネルギーサービス_</v>
      </c>
      <c r="BB534" s="52">
        <f t="shared" si="39"/>
        <v>0.69899999999999995</v>
      </c>
      <c r="BD534" s="52" t="str">
        <f>IF(参照!L534="","",参照!L534)</f>
        <v>森の灯り(株)</v>
      </c>
    </row>
    <row r="535" spans="47:56">
      <c r="AU535" s="52" t="str">
        <f>IF(参照!A535="","",参照!A535)</f>
        <v>A0236</v>
      </c>
      <c r="AV535" s="52" t="str">
        <f>IF(参照!B535="","",参照!B535)</f>
        <v>(株)シーラパワー(旧：愛知電力(株))</v>
      </c>
      <c r="AW535" s="52">
        <f>IF(参照!C535="","",参照!C535)</f>
        <v>4.9899999999999999E-4</v>
      </c>
      <c r="AX535" s="52" t="str">
        <f>IF(参照!D535="","",参照!D535)</f>
        <v>メニューA</v>
      </c>
      <c r="AY535" s="52">
        <f>IF(参照!E535="","",参照!E535)</f>
        <v>0</v>
      </c>
      <c r="AZ535" s="52" t="str">
        <f>IF(参照!F535="","",参照!F535)</f>
        <v>(株)シーラパワー(旧：愛知電力(株))</v>
      </c>
      <c r="BA535" s="52" t="str">
        <f>IF(参照!G535="","",参照!G535)</f>
        <v>(株)シーラパワー(旧：愛知電力(株))_メニューA</v>
      </c>
      <c r="BB535" s="52">
        <f t="shared" si="39"/>
        <v>0</v>
      </c>
      <c r="BD535" s="52" t="str">
        <f>IF(参照!L535="","",参照!L535)</f>
        <v>森のエネルギー(株)</v>
      </c>
    </row>
    <row r="536" spans="47:56">
      <c r="AU536" s="52" t="str">
        <f>IF(参照!A536="","",参照!A536)</f>
        <v/>
      </c>
      <c r="AV536" s="52" t="str">
        <f>IF(参照!B536="","",参照!B536)</f>
        <v/>
      </c>
      <c r="AW536" s="52" t="str">
        <f>IF(参照!C536="","",参照!C536)</f>
        <v/>
      </c>
      <c r="AX536" s="52" t="str">
        <f>IF(参照!D536="","",参照!D536)</f>
        <v>メニューB(残差)</v>
      </c>
      <c r="AY536" s="52">
        <f>IF(参照!E536="","",参照!E536)</f>
        <v>5.4600000000000004E-4</v>
      </c>
      <c r="AZ536" s="52" t="str">
        <f>IF(参照!F536="","",参照!F536)</f>
        <v>(株)シーラパワー(旧：愛知電力(株))</v>
      </c>
      <c r="BA536" s="52" t="str">
        <f>IF(参照!G536="","",参照!G536)</f>
        <v>(株)シーラパワー(旧：愛知電力(株))_メニューB(残差)</v>
      </c>
      <c r="BB536" s="52">
        <f t="shared" si="39"/>
        <v>0.54600000000000004</v>
      </c>
      <c r="BD536" s="52" t="str">
        <f>IF(参照!L536="","",参照!L536)</f>
        <v>森の電力(株)</v>
      </c>
    </row>
    <row r="537" spans="47:56">
      <c r="AU537" s="52" t="str">
        <f>IF(参照!A537="","",参照!A537)</f>
        <v/>
      </c>
      <c r="AV537" s="52" t="str">
        <f>IF(参照!B537="","",参照!B537)</f>
        <v/>
      </c>
      <c r="AW537" s="52" t="str">
        <f>IF(参照!C537="","",参照!C537)</f>
        <v/>
      </c>
      <c r="AX537" s="52" t="str">
        <f>IF(参照!D537="","",参照!D537)</f>
        <v>(参考値)事業者全体</v>
      </c>
      <c r="AY537" s="52">
        <f>IF(参照!E537="","",参照!E537)</f>
        <v>5.1699999999999999E-4</v>
      </c>
      <c r="AZ537" s="52" t="str">
        <f>IF(参照!F537="","",参照!F537)</f>
        <v>(株)シーラパワー(旧：愛知電力(株))</v>
      </c>
      <c r="BA537" s="52" t="str">
        <f>IF(参照!G537="","",参照!G537)</f>
        <v>(株)シーラパワー(旧：愛知電力(株))_(参考値)事業者全体</v>
      </c>
      <c r="BB537" s="52">
        <f t="shared" si="39"/>
        <v>0.51700000000000002</v>
      </c>
      <c r="BD537" s="52" t="str">
        <f>IF(参照!L537="","",参照!L537)</f>
        <v>八千代エンジニヤリング(株)</v>
      </c>
    </row>
    <row r="538" spans="47:56">
      <c r="AU538" s="52" t="str">
        <f>IF(参照!A538="","",参照!A538)</f>
        <v>A0237</v>
      </c>
      <c r="AV538" s="52" t="str">
        <f>IF(参照!B538="","",参照!B538)</f>
        <v>御所野縄文電力(株)</v>
      </c>
      <c r="AW538" s="52">
        <f>IF(参照!C538="","",参照!C538)</f>
        <v>3.4E-5</v>
      </c>
      <c r="AX538" s="52" t="str">
        <f>IF(参照!D538="","",参照!D538)</f>
        <v/>
      </c>
      <c r="AY538" s="52">
        <f>IF(参照!E538="","",参照!E538)</f>
        <v>4.5199999999999998E-4</v>
      </c>
      <c r="AZ538" s="52" t="str">
        <f>IF(参照!F538="","",参照!F538)</f>
        <v>御所野縄文電力(株)</v>
      </c>
      <c r="BA538" s="52" t="str">
        <f>IF(参照!G538="","",参照!G538)</f>
        <v>御所野縄文電力(株)_</v>
      </c>
      <c r="BB538" s="52">
        <f t="shared" si="39"/>
        <v>0.45199999999999996</v>
      </c>
      <c r="BD538" s="52" t="str">
        <f>IF(参照!L538="","",参照!L538)</f>
        <v>弥富ガス協同組合</v>
      </c>
    </row>
    <row r="539" spans="47:56">
      <c r="AU539" s="52" t="str">
        <f>IF(参照!A539="","",参照!A539)</f>
        <v>A0238</v>
      </c>
      <c r="AV539" s="52" t="str">
        <f>IF(参照!B539="","",参照!B539)</f>
        <v>(株)カーボンニュートラル(旧：西多摩バイオパワー(株))</v>
      </c>
      <c r="AW539" s="52" t="str">
        <f>IF(参照!C539="","",参照!C539)</f>
        <v>0.000453※</v>
      </c>
      <c r="AX539" s="52" t="str">
        <f>IF(参照!D539="","",参照!D539)</f>
        <v/>
      </c>
      <c r="AY539" s="52">
        <f>IF(参照!E539="","",参照!E539)</f>
        <v>4.3800000000000002E-4</v>
      </c>
      <c r="AZ539" s="52" t="str">
        <f>IF(参照!F539="","",参照!F539)</f>
        <v>(株)カーボンニュートラル(旧：西多摩バイオパワー(株))</v>
      </c>
      <c r="BA539" s="52" t="str">
        <f>IF(参照!G539="","",参照!G539)</f>
        <v>(株)カーボンニュートラル(旧：西多摩バイオパワー(株))_</v>
      </c>
      <c r="BB539" s="52">
        <f t="shared" si="39"/>
        <v>0.438</v>
      </c>
      <c r="BD539" s="52" t="str">
        <f>IF(参照!L539="","",参照!L539)</f>
        <v>八幡商事(株)</v>
      </c>
    </row>
    <row r="540" spans="47:56">
      <c r="AU540" s="52" t="str">
        <f>IF(参照!A540="","",参照!A540)</f>
        <v>A0239</v>
      </c>
      <c r="AV540" s="52" t="str">
        <f>IF(参照!B540="","",参照!B540)</f>
        <v>宮古新電力(株)</v>
      </c>
      <c r="AW540" s="52">
        <f>IF(参照!C540="","",参照!C540)</f>
        <v>4.0400000000000001E-4</v>
      </c>
      <c r="AX540" s="52" t="str">
        <f>IF(参照!D540="","",参照!D540)</f>
        <v/>
      </c>
      <c r="AY540" s="52">
        <f>IF(参照!E540="","",参照!E540)</f>
        <v>3.86E-4</v>
      </c>
      <c r="AZ540" s="52" t="str">
        <f>IF(参照!F540="","",参照!F540)</f>
        <v>宮古新電力(株)</v>
      </c>
      <c r="BA540" s="52" t="str">
        <f>IF(参照!G540="","",参照!G540)</f>
        <v>宮古新電力(株)_</v>
      </c>
      <c r="BB540" s="52">
        <f t="shared" si="39"/>
        <v>0.38600000000000001</v>
      </c>
      <c r="BD540" s="52" t="str">
        <f>IF(参照!L540="","",参照!L540)</f>
        <v>(株)やまがた新電力</v>
      </c>
    </row>
    <row r="541" spans="47:56">
      <c r="AU541" s="52" t="str">
        <f>IF(参照!A541="","",参照!A541)</f>
        <v>A0240</v>
      </c>
      <c r="AV541" s="52" t="str">
        <f>IF(参照!B541="","",参照!B541)</f>
        <v>長崎地域電力(株)</v>
      </c>
      <c r="AW541" s="52">
        <f>IF(参照!C541="","",参照!C541)</f>
        <v>4.9100000000000001E-4</v>
      </c>
      <c r="AX541" s="52" t="str">
        <f>IF(参照!D541="","",参照!D541)</f>
        <v/>
      </c>
      <c r="AY541" s="52">
        <f>IF(参照!E541="","",参照!E541)</f>
        <v>4.35E-4</v>
      </c>
      <c r="AZ541" s="52" t="str">
        <f>IF(参照!F541="","",参照!F541)</f>
        <v>長崎地域電力(株)</v>
      </c>
      <c r="BA541" s="52" t="str">
        <f>IF(参照!G541="","",参照!G541)</f>
        <v>長崎地域電力(株)_</v>
      </c>
      <c r="BB541" s="52">
        <f t="shared" si="39"/>
        <v>0.435</v>
      </c>
      <c r="BD541" s="52" t="str">
        <f>IF(参照!L541="","",参照!L541)</f>
        <v>やめエネルギー(株)</v>
      </c>
    </row>
    <row r="542" spans="47:56">
      <c r="AU542" s="52" t="str">
        <f>IF(参照!A542="","",参照!A542)</f>
        <v>A0241</v>
      </c>
      <c r="AV542" s="52" t="str">
        <f>IF(参照!B542="","",参照!B542)</f>
        <v>(株)エネアーク関西</v>
      </c>
      <c r="AW542" s="52">
        <f>IF(参照!C542="","",参照!C542)</f>
        <v>4.9799999999999996E-4</v>
      </c>
      <c r="AX542" s="52" t="str">
        <f>IF(参照!D542="","",参照!D542)</f>
        <v/>
      </c>
      <c r="AY542" s="52">
        <f>IF(参照!E542="","",参照!E542)</f>
        <v>4.4200000000000001E-4</v>
      </c>
      <c r="AZ542" s="52" t="str">
        <f>IF(参照!F542="","",参照!F542)</f>
        <v>(株)エネアーク関西</v>
      </c>
      <c r="BA542" s="52" t="str">
        <f>IF(参照!G542="","",参照!G542)</f>
        <v>(株)エネアーク関西_</v>
      </c>
      <c r="BB542" s="52">
        <f t="shared" si="39"/>
        <v>0.442</v>
      </c>
      <c r="BD542" s="52" t="str">
        <f>IF(参照!L542="","",参照!L542)</f>
        <v>(株)ユーラスグリーンエナジー</v>
      </c>
    </row>
    <row r="543" spans="47:56">
      <c r="AU543" s="52" t="str">
        <f>IF(参照!A543="","",参照!A543)</f>
        <v>A0243</v>
      </c>
      <c r="AV543" s="52" t="str">
        <f>IF(参照!B543="","",参照!B543)</f>
        <v>近畿電力(株)</v>
      </c>
      <c r="AW543" s="52">
        <f>IF(参照!C543="","",参照!C543)</f>
        <v>4.8500000000000003E-4</v>
      </c>
      <c r="AX543" s="52" t="str">
        <f>IF(参照!D543="","",参照!D543)</f>
        <v/>
      </c>
      <c r="AY543" s="52">
        <f>IF(参照!E543="","",参照!E543)</f>
        <v>4.6200000000000001E-4</v>
      </c>
      <c r="AZ543" s="52" t="str">
        <f>IF(参照!F543="","",参照!F543)</f>
        <v>近畿電力(株)</v>
      </c>
      <c r="BA543" s="52" t="str">
        <f>IF(参照!G543="","",参照!G543)</f>
        <v>近畿電力(株)_</v>
      </c>
      <c r="BB543" s="52">
        <f t="shared" si="39"/>
        <v>0.46200000000000002</v>
      </c>
      <c r="BD543" s="52" t="str">
        <f>IF(参照!L543="","",参照!L543)</f>
        <v>ゆきぐに新電力(株)</v>
      </c>
    </row>
    <row r="544" spans="47:56">
      <c r="AU544" s="52" t="str">
        <f>IF(参照!A544="","",参照!A544)</f>
        <v>A0245</v>
      </c>
      <c r="AV544" s="52" t="str">
        <f>IF(参照!B544="","",参照!B544)</f>
        <v>新電力おおいた(株)</v>
      </c>
      <c r="AW544" s="52">
        <f>IF(参照!C544="","",参照!C544)</f>
        <v>4.3300000000000001E-4</v>
      </c>
      <c r="AX544" s="52" t="str">
        <f>IF(参照!D544="","",参照!D544)</f>
        <v/>
      </c>
      <c r="AY544" s="52">
        <f>IF(参照!E544="","",参照!E544)</f>
        <v>4.2000000000000002E-4</v>
      </c>
      <c r="AZ544" s="52" t="str">
        <f>IF(参照!F544="","",参照!F544)</f>
        <v>新電力おおいた(株)</v>
      </c>
      <c r="BA544" s="52" t="str">
        <f>IF(参照!G544="","",参照!G544)</f>
        <v>新電力おおいた(株)_</v>
      </c>
      <c r="BB544" s="52">
        <f t="shared" si="39"/>
        <v>0.42000000000000004</v>
      </c>
      <c r="BD544" s="52" t="str">
        <f>IF(参照!L544="","",参照!L544)</f>
        <v>(株)ユビニティー</v>
      </c>
    </row>
    <row r="545" spans="47:56">
      <c r="AU545" s="52" t="str">
        <f>IF(参照!A545="","",参照!A545)</f>
        <v>A0246</v>
      </c>
      <c r="AV545" s="52" t="str">
        <f>IF(参照!B545="","",参照!B545)</f>
        <v>(株)日本セレモニー</v>
      </c>
      <c r="AW545" s="52">
        <f>IF(参照!C545="","",参照!C545)</f>
        <v>5.0100000000000003E-4</v>
      </c>
      <c r="AX545" s="52" t="str">
        <f>IF(参照!D545="","",参照!D545)</f>
        <v/>
      </c>
      <c r="AY545" s="52">
        <f>IF(参照!E545="","",参照!E545)</f>
        <v>4.9799999999999996E-4</v>
      </c>
      <c r="AZ545" s="52" t="str">
        <f>IF(参照!F545="","",参照!F545)</f>
        <v>(株)日本セレモニー</v>
      </c>
      <c r="BA545" s="52" t="str">
        <f>IF(参照!G545="","",参照!G545)</f>
        <v>(株)日本セレモニー_</v>
      </c>
      <c r="BB545" s="52">
        <f t="shared" si="39"/>
        <v>0.49799999999999994</v>
      </c>
      <c r="BD545" s="52" t="str">
        <f>IF(参照!L545="","",参照!L545)</f>
        <v>横浜ウォーター(株)</v>
      </c>
    </row>
    <row r="546" spans="47:56">
      <c r="AU546" s="52" t="str">
        <f>IF(参照!A546="","",参照!A546)</f>
        <v>A0248</v>
      </c>
      <c r="AV546" s="52" t="str">
        <f>IF(参照!B546="","",参照!B546)</f>
        <v>(株)池見石油店</v>
      </c>
      <c r="AW546" s="52">
        <f>IF(参照!C546="","",参照!C546)</f>
        <v>5.3600000000000002E-4</v>
      </c>
      <c r="AX546" s="52" t="str">
        <f>IF(参照!D546="","",参照!D546)</f>
        <v/>
      </c>
      <c r="AY546" s="52">
        <f>IF(参照!E546="","",参照!E546)</f>
        <v>5.71E-4</v>
      </c>
      <c r="AZ546" s="52" t="str">
        <f>IF(参照!F546="","",参照!F546)</f>
        <v>(株)池見石油店</v>
      </c>
      <c r="BA546" s="52" t="str">
        <f>IF(参照!G546="","",参照!G546)</f>
        <v>(株)池見石油店_</v>
      </c>
      <c r="BB546" s="52">
        <f t="shared" si="39"/>
        <v>0.57099999999999995</v>
      </c>
      <c r="BD546" s="52" t="str">
        <f>IF(参照!L546="","",参照!L546)</f>
        <v>(株)横浜環境デザイン</v>
      </c>
    </row>
    <row r="547" spans="47:56">
      <c r="AU547" s="52" t="str">
        <f>IF(参照!A547="","",参照!A547)</f>
        <v>A0250</v>
      </c>
      <c r="AV547" s="52" t="str">
        <f>IF(参照!B547="","",参照!B547)</f>
        <v>芝浦電力(株)</v>
      </c>
      <c r="AW547" s="52">
        <f>IF(参照!C547="","",参照!C547)</f>
        <v>2.8800000000000001E-4</v>
      </c>
      <c r="AX547" s="52" t="str">
        <f>IF(参照!D547="","",参照!D547)</f>
        <v/>
      </c>
      <c r="AY547" s="52">
        <f>IF(参照!E547="","",参照!E547)</f>
        <v>4.5199999999999998E-4</v>
      </c>
      <c r="AZ547" s="52" t="str">
        <f>IF(参照!F547="","",参照!F547)</f>
        <v>芝浦電力(株)</v>
      </c>
      <c r="BA547" s="52" t="str">
        <f>IF(参照!G547="","",参照!G547)</f>
        <v>芝浦電力(株)_</v>
      </c>
      <c r="BB547" s="52">
        <f t="shared" si="39"/>
        <v>0.45199999999999996</v>
      </c>
      <c r="BD547" s="52" t="str">
        <f>IF(参照!L547="","",参照!L547)</f>
        <v>(株)吉田石油店</v>
      </c>
    </row>
    <row r="548" spans="47:56">
      <c r="AU548" s="52" t="str">
        <f>IF(参照!A548="","",参照!A548)</f>
        <v>A0253</v>
      </c>
      <c r="AV548" s="52" t="str">
        <f>IF(参照!B548="","",参照!B548)</f>
        <v>(株)地域創生ホールディングス</v>
      </c>
      <c r="AW548" s="52">
        <f>IF(参照!C548="","",参照!C548)</f>
        <v>4.84E-4</v>
      </c>
      <c r="AX548" s="52" t="str">
        <f>IF(参照!D548="","",参照!D548)</f>
        <v/>
      </c>
      <c r="AY548" s="52">
        <f>IF(参照!E548="","",参照!E548)</f>
        <v>4.7699999999999999E-4</v>
      </c>
      <c r="AZ548" s="52" t="str">
        <f>IF(参照!F548="","",参照!F548)</f>
        <v>(株)地域創生ホールディングス</v>
      </c>
      <c r="BA548" s="52" t="str">
        <f>IF(参照!G548="","",参照!G548)</f>
        <v>(株)地域創生ホールディングス_</v>
      </c>
      <c r="BB548" s="52">
        <f t="shared" si="39"/>
        <v>0.47699999999999998</v>
      </c>
      <c r="BD548" s="52" t="str">
        <f>IF(参照!L548="","",参照!L548)</f>
        <v>米子瓦斯(株)</v>
      </c>
    </row>
    <row r="549" spans="47:56">
      <c r="AU549" s="52" t="str">
        <f>IF(参照!A549="","",参照!A549)</f>
        <v>A0254</v>
      </c>
      <c r="AV549" s="52" t="str">
        <f>IF(参照!B549="","",参照!B549)</f>
        <v>スズカ電工(株)</v>
      </c>
      <c r="AW549" s="52">
        <f>IF(参照!C549="","",参照!C549)</f>
        <v>2.0799999999999999E-4</v>
      </c>
      <c r="AX549" s="52" t="str">
        <f>IF(参照!D549="","",参照!D549)</f>
        <v/>
      </c>
      <c r="AY549" s="52">
        <f>IF(参照!E549="","",参照!E549)</f>
        <v>1.9600000000000002E-4</v>
      </c>
      <c r="AZ549" s="52" t="str">
        <f>IF(参照!F549="","",参照!F549)</f>
        <v>スズカ電工(株)</v>
      </c>
      <c r="BA549" s="52" t="str">
        <f>IF(参照!G549="","",参照!G549)</f>
        <v>スズカ電工(株)_</v>
      </c>
      <c r="BB549" s="52">
        <f t="shared" si="39"/>
        <v>0.19600000000000001</v>
      </c>
      <c r="BD549" s="52" t="str">
        <f>IF(参照!L549="","",参照!L549)</f>
        <v>楽天エナジー(株)</v>
      </c>
    </row>
    <row r="550" spans="47:56">
      <c r="AU550" s="52" t="str">
        <f>IF(参照!A550="","",参照!A550)</f>
        <v>A0256</v>
      </c>
      <c r="AV550" s="52" t="str">
        <f>IF(参照!B550="","",参照!B550)</f>
        <v>(株)エーコープサービス</v>
      </c>
      <c r="AW550" s="52">
        <f>IF(参照!C550="","",参照!C550)</f>
        <v>3.1700000000000001E-4</v>
      </c>
      <c r="AX550" s="52" t="str">
        <f>IF(参照!D550="","",参照!D550)</f>
        <v/>
      </c>
      <c r="AY550" s="52">
        <f>IF(参照!E550="","",参照!E550)</f>
        <v>3.9599999999999998E-4</v>
      </c>
      <c r="AZ550" s="52" t="str">
        <f>IF(参照!F550="","",参照!F550)</f>
        <v>(株)エーコープサービス</v>
      </c>
      <c r="BA550" s="52" t="str">
        <f>IF(参照!G550="","",参照!G550)</f>
        <v>(株)エーコープサービス_</v>
      </c>
      <c r="BB550" s="52">
        <f t="shared" si="39"/>
        <v>0.39599999999999996</v>
      </c>
      <c r="BD550" s="52" t="str">
        <f>IF(参照!L550="","",参照!L550)</f>
        <v>リエスパワー(株)</v>
      </c>
    </row>
    <row r="551" spans="47:56">
      <c r="AU551" s="52" t="str">
        <f>IF(参照!A551="","",参照!A551)</f>
        <v>A0257</v>
      </c>
      <c r="AV551" s="52" t="str">
        <f>IF(参照!B551="","",参照!B551)</f>
        <v>サンリン(株)</v>
      </c>
      <c r="AW551" s="52">
        <f>IF(参照!C551="","",参照!C551)</f>
        <v>4.9700000000000005E-4</v>
      </c>
      <c r="AX551" s="52" t="str">
        <f>IF(参照!D551="","",参照!D551)</f>
        <v>メニューA</v>
      </c>
      <c r="AY551" s="52">
        <f>IF(参照!E551="","",参照!E551)</f>
        <v>0</v>
      </c>
      <c r="AZ551" s="52" t="str">
        <f>IF(参照!F551="","",参照!F551)</f>
        <v>サンリン(株)</v>
      </c>
      <c r="BA551" s="52" t="str">
        <f>IF(参照!G551="","",参照!G551)</f>
        <v>サンリン(株)_メニューA</v>
      </c>
      <c r="BB551" s="52">
        <f t="shared" si="39"/>
        <v>0</v>
      </c>
      <c r="BD551" s="52" t="str">
        <f>IF(参照!L551="","",参照!L551)</f>
        <v>リエスパワーネクスト(株)</v>
      </c>
    </row>
    <row r="552" spans="47:56">
      <c r="AU552" s="52" t="str">
        <f>IF(参照!A552="","",参照!A552)</f>
        <v/>
      </c>
      <c r="AV552" s="52" t="str">
        <f>IF(参照!B552="","",参照!B552)</f>
        <v/>
      </c>
      <c r="AW552" s="52" t="str">
        <f>IF(参照!C552="","",参照!C552)</f>
        <v/>
      </c>
      <c r="AX552" s="52" t="str">
        <f>IF(参照!D552="","",参照!D552)</f>
        <v>メニューB(残差)</v>
      </c>
      <c r="AY552" s="52">
        <f>IF(参照!E552="","",参照!E552)</f>
        <v>4.4200000000000001E-4</v>
      </c>
      <c r="AZ552" s="52" t="str">
        <f>IF(参照!F552="","",参照!F552)</f>
        <v>サンリン(株)</v>
      </c>
      <c r="BA552" s="52" t="str">
        <f>IF(参照!G552="","",参照!G552)</f>
        <v>サンリン(株)_メニューB(残差)</v>
      </c>
      <c r="BB552" s="52">
        <f t="shared" si="39"/>
        <v>0.442</v>
      </c>
      <c r="BD552" s="52" t="str">
        <f>IF(参照!L552="","",参照!L552)</f>
        <v>陸前高田しみんエネルギー(株)</v>
      </c>
    </row>
    <row r="553" spans="47:56">
      <c r="AU553" s="52" t="str">
        <f>IF(参照!A553="","",参照!A553)</f>
        <v/>
      </c>
      <c r="AV553" s="52" t="str">
        <f>IF(参照!B553="","",参照!B553)</f>
        <v/>
      </c>
      <c r="AW553" s="52" t="str">
        <f>IF(参照!C553="","",参照!C553)</f>
        <v/>
      </c>
      <c r="AX553" s="52" t="str">
        <f>IF(参照!D553="","",参照!D553)</f>
        <v>(参考値)事業者全体</v>
      </c>
      <c r="AY553" s="52">
        <f>IF(参照!E553="","",参照!E553)</f>
        <v>4.7399999999999997E-4</v>
      </c>
      <c r="AZ553" s="52" t="str">
        <f>IF(参照!F553="","",参照!F553)</f>
        <v>サンリン(株)</v>
      </c>
      <c r="BA553" s="52" t="str">
        <f>IF(参照!G553="","",参照!G553)</f>
        <v>サンリン(株)_(参考値)事業者全体</v>
      </c>
      <c r="BB553" s="52">
        <f t="shared" si="39"/>
        <v>0.47399999999999998</v>
      </c>
      <c r="BD553" s="52" t="str">
        <f>IF(参照!L553="","",参照!L553)</f>
        <v>(株)リクルート</v>
      </c>
    </row>
    <row r="554" spans="47:56">
      <c r="AU554" s="52" t="str">
        <f>IF(参照!A554="","",参照!A554)</f>
        <v>A0258</v>
      </c>
      <c r="AV554" s="52" t="str">
        <f>IF(参照!B554="","",参照!B554)</f>
        <v>(株)宮崎ガスリビング</v>
      </c>
      <c r="AW554" s="52">
        <f>IF(参照!C554="","",参照!C554)</f>
        <v>4.46E-4</v>
      </c>
      <c r="AX554" s="52" t="str">
        <f>IF(参照!D554="","",参照!D554)</f>
        <v/>
      </c>
      <c r="AY554" s="52">
        <f>IF(参照!E554="","",参照!E554)</f>
        <v>4.5300000000000001E-4</v>
      </c>
      <c r="AZ554" s="52" t="str">
        <f>IF(参照!F554="","",参照!F554)</f>
        <v>(株)宮崎ガスリビング</v>
      </c>
      <c r="BA554" s="52" t="str">
        <f>IF(参照!G554="","",参照!G554)</f>
        <v>(株)宮崎ガスリビング_</v>
      </c>
      <c r="BB554" s="52">
        <f t="shared" si="39"/>
        <v>0.45300000000000001</v>
      </c>
      <c r="BD554" s="52" t="str">
        <f>IF(参照!L554="","",参照!L554)</f>
        <v>(株)リケン工業</v>
      </c>
    </row>
    <row r="555" spans="47:56">
      <c r="AU555" s="52" t="str">
        <f>IF(参照!A555="","",参照!A555)</f>
        <v>A0259</v>
      </c>
      <c r="AV555" s="52" t="str">
        <f>IF(参照!B555="","",参照!B555)</f>
        <v>山陰エレキ・アライアンス(株)</v>
      </c>
      <c r="AW555" s="52">
        <f>IF(参照!C555="","",参照!C555)</f>
        <v>4.84E-4</v>
      </c>
      <c r="AX555" s="52" t="str">
        <f>IF(参照!D555="","",参照!D555)</f>
        <v/>
      </c>
      <c r="AY555" s="52">
        <f>IF(参照!E555="","",参照!E555)</f>
        <v>4.28E-4</v>
      </c>
      <c r="AZ555" s="52" t="str">
        <f>IF(参照!F555="","",参照!F555)</f>
        <v>山陰エレキ・アライアンス(株)</v>
      </c>
      <c r="BA555" s="52" t="str">
        <f>IF(参照!G555="","",参照!G555)</f>
        <v>山陰エレキ・アライアンス(株)_</v>
      </c>
      <c r="BB555" s="52">
        <f t="shared" si="39"/>
        <v>0.42799999999999999</v>
      </c>
      <c r="BD555" s="52" t="str">
        <f>IF(参照!L555="","",参照!L555)</f>
        <v>リコージャパン(株)</v>
      </c>
    </row>
    <row r="556" spans="47:56">
      <c r="AU556" s="52" t="str">
        <f>IF(参照!A556="","",参照!A556)</f>
        <v>A0261</v>
      </c>
      <c r="AV556" s="52" t="str">
        <f>IF(参照!B556="","",参照!B556)</f>
        <v>ミライフ東日本(株)</v>
      </c>
      <c r="AW556" s="52">
        <f>IF(参照!C556="","",参照!C556)</f>
        <v>1.3200000000000001E-4</v>
      </c>
      <c r="AX556" s="52" t="str">
        <f>IF(参照!D556="","",参照!D556)</f>
        <v/>
      </c>
      <c r="AY556" s="52">
        <f>IF(参照!E556="","",参照!E556)</f>
        <v>7.7000000000000001E-5</v>
      </c>
      <c r="AZ556" s="52" t="str">
        <f>IF(参照!F556="","",参照!F556)</f>
        <v>ミライフ東日本(株)</v>
      </c>
      <c r="BA556" s="52" t="str">
        <f>IF(参照!G556="","",参照!G556)</f>
        <v>ミライフ東日本(株)_</v>
      </c>
      <c r="BB556" s="52">
        <f t="shared" si="39"/>
        <v>7.6999999999999999E-2</v>
      </c>
      <c r="BD556" s="52" t="str">
        <f>IF(参照!L556="","",参照!L556)</f>
        <v>リストプロパティーズ(株)</v>
      </c>
    </row>
    <row r="557" spans="47:56">
      <c r="AU557" s="52" t="str">
        <f>IF(参照!A557="","",参照!A557)</f>
        <v>A0263</v>
      </c>
      <c r="AV557" s="52" t="str">
        <f>IF(参照!B557="","",参照!B557)</f>
        <v>(株)ウッドエナジー</v>
      </c>
      <c r="AW557" s="52">
        <f>IF(参照!C557="","",参照!C557)</f>
        <v>0</v>
      </c>
      <c r="AX557" s="52" t="str">
        <f>IF(参照!D557="","",参照!D557)</f>
        <v/>
      </c>
      <c r="AY557" s="52">
        <f>IF(参照!E557="","",参照!E557)</f>
        <v>4.0400000000000001E-4</v>
      </c>
      <c r="AZ557" s="52" t="str">
        <f>IF(参照!F557="","",参照!F557)</f>
        <v>(株)ウッドエナジー</v>
      </c>
      <c r="BA557" s="52" t="str">
        <f>IF(参照!G557="","",参照!G557)</f>
        <v>(株)ウッドエナジー_</v>
      </c>
      <c r="BB557" s="52">
        <f t="shared" si="39"/>
        <v>0.40400000000000003</v>
      </c>
      <c r="BD557" s="52" t="str">
        <f>IF(参照!L557="","",参照!L557)</f>
        <v>リニューアブル・ジャパン(株)(旧：(株)みらい電力)</v>
      </c>
    </row>
    <row r="558" spans="47:56">
      <c r="AU558" s="52" t="str">
        <f>IF(参照!A558="","",参照!A558)</f>
        <v>A0264</v>
      </c>
      <c r="AV558" s="52" t="str">
        <f>IF(参照!B558="","",参照!B558)</f>
        <v>山陰酸素工業(株)</v>
      </c>
      <c r="AW558" s="52">
        <f>IF(参照!C558="","",参照!C558)</f>
        <v>4.84E-4</v>
      </c>
      <c r="AX558" s="52" t="str">
        <f>IF(参照!D558="","",参照!D558)</f>
        <v/>
      </c>
      <c r="AY558" s="52">
        <f>IF(参照!E558="","",参照!E558)</f>
        <v>4.2900000000000002E-4</v>
      </c>
      <c r="AZ558" s="52" t="str">
        <f>IF(参照!F558="","",参照!F558)</f>
        <v>山陰酸素工業(株)</v>
      </c>
      <c r="BA558" s="52" t="str">
        <f>IF(参照!G558="","",参照!G558)</f>
        <v>山陰酸素工業(株)_</v>
      </c>
      <c r="BB558" s="52">
        <f t="shared" si="39"/>
        <v>0.42899999999999999</v>
      </c>
      <c r="BD558" s="52" t="str">
        <f>IF(参照!L558="","",参照!L558)</f>
        <v>(株)リミックスポイント</v>
      </c>
    </row>
    <row r="559" spans="47:56">
      <c r="AU559" s="52" t="str">
        <f>IF(参照!A559="","",参照!A559)</f>
        <v>A0265</v>
      </c>
      <c r="AV559" s="52" t="str">
        <f>IF(参照!B559="","",参照!B559)</f>
        <v>武陽ガス(株)</v>
      </c>
      <c r="AW559" s="52">
        <f>IF(参照!C559="","",参照!C559)</f>
        <v>3.6400000000000001E-4</v>
      </c>
      <c r="AX559" s="52" t="str">
        <f>IF(参照!D559="","",参照!D559)</f>
        <v/>
      </c>
      <c r="AY559" s="52">
        <f>IF(参照!E559="","",参照!E559)</f>
        <v>3.0800000000000001E-4</v>
      </c>
      <c r="AZ559" s="52" t="str">
        <f>IF(参照!F559="","",参照!F559)</f>
        <v>武陽ガス(株)</v>
      </c>
      <c r="BA559" s="52" t="str">
        <f>IF(参照!G559="","",参照!G559)</f>
        <v>武陽ガス(株)_</v>
      </c>
      <c r="BB559" s="52">
        <f t="shared" si="39"/>
        <v>0.308</v>
      </c>
      <c r="BD559" s="52" t="str">
        <f>IF(参照!L559="","",参照!L559)</f>
        <v>(株)ルーク</v>
      </c>
    </row>
    <row r="560" spans="47:56">
      <c r="AU560" s="52" t="str">
        <f>IF(参照!A560="","",参照!A560)</f>
        <v>A0267</v>
      </c>
      <c r="AV560" s="52" t="str">
        <f>IF(参照!B560="","",参照!B560)</f>
        <v>北海道電力(株)</v>
      </c>
      <c r="AW560" s="52">
        <f>IF(参照!C560="","",参照!C560)</f>
        <v>5.4900000000000001E-4</v>
      </c>
      <c r="AX560" s="52" t="str">
        <f>IF(参照!D560="","",参照!D560)</f>
        <v>メニューA</v>
      </c>
      <c r="AY560" s="52">
        <f>IF(参照!E560="","",参照!E560)</f>
        <v>0</v>
      </c>
      <c r="AZ560" s="52" t="str">
        <f>IF(参照!F560="","",参照!F560)</f>
        <v>北海道電力(株)</v>
      </c>
      <c r="BA560" s="52" t="str">
        <f>IF(参照!G560="","",参照!G560)</f>
        <v>北海道電力(株)_メニューA</v>
      </c>
      <c r="BB560" s="52">
        <f t="shared" si="39"/>
        <v>0</v>
      </c>
      <c r="BD560" s="52" t="str">
        <f>IF(参照!L560="","",参照!L560)</f>
        <v>(株)レクスポート</v>
      </c>
    </row>
    <row r="561" spans="47:56">
      <c r="AU561" s="52" t="str">
        <f>IF(参照!A561="","",参照!A561)</f>
        <v/>
      </c>
      <c r="AV561" s="52" t="str">
        <f>IF(参照!B561="","",参照!B561)</f>
        <v/>
      </c>
      <c r="AW561" s="52" t="str">
        <f>IF(参照!C561="","",参照!C561)</f>
        <v/>
      </c>
      <c r="AX561" s="52" t="str">
        <f>IF(参照!D561="","",参照!D561)</f>
        <v>メニューB</v>
      </c>
      <c r="AY561" s="52">
        <f>IF(参照!E561="","",参照!E561)</f>
        <v>0</v>
      </c>
      <c r="AZ561" s="52" t="str">
        <f>IF(参照!F561="","",参照!F561)</f>
        <v>北海道電力(株)</v>
      </c>
      <c r="BA561" s="52" t="str">
        <f>IF(参照!G561="","",参照!G561)</f>
        <v>北海道電力(株)_メニューB</v>
      </c>
      <c r="BB561" s="52">
        <f t="shared" si="39"/>
        <v>0</v>
      </c>
      <c r="BD561" s="52" t="str">
        <f>IF(参照!L561="","",参照!L561)</f>
        <v>レネックス電力合同会社</v>
      </c>
    </row>
    <row r="562" spans="47:56">
      <c r="AU562" s="52" t="str">
        <f>IF(参照!A562="","",参照!A562)</f>
        <v/>
      </c>
      <c r="AV562" s="52" t="str">
        <f>IF(参照!B562="","",参照!B562)</f>
        <v/>
      </c>
      <c r="AW562" s="52" t="str">
        <f>IF(参照!C562="","",参照!C562)</f>
        <v/>
      </c>
      <c r="AX562" s="52" t="str">
        <f>IF(参照!D562="","",参照!D562)</f>
        <v>メニューC(残差)</v>
      </c>
      <c r="AY562" s="52">
        <f>IF(参照!E562="","",参照!E562)</f>
        <v>5.3700000000000004E-4</v>
      </c>
      <c r="AZ562" s="52" t="str">
        <f>IF(参照!F562="","",参照!F562)</f>
        <v>北海道電力(株)</v>
      </c>
      <c r="BA562" s="52" t="str">
        <f>IF(参照!G562="","",参照!G562)</f>
        <v>北海道電力(株)_メニューC(残差)</v>
      </c>
      <c r="BB562" s="52">
        <f t="shared" si="39"/>
        <v>0.53700000000000003</v>
      </c>
      <c r="BD562" s="52" t="str">
        <f>IF(参照!L562="","",参照!L562)</f>
        <v>レモンガス(株)</v>
      </c>
    </row>
    <row r="563" spans="47:56">
      <c r="AU563" s="52" t="str">
        <f>IF(参照!A563="","",参照!A563)</f>
        <v/>
      </c>
      <c r="AV563" s="52" t="str">
        <f>IF(参照!B563="","",参照!B563)</f>
        <v/>
      </c>
      <c r="AW563" s="52" t="str">
        <f>IF(参照!C563="","",参照!C563)</f>
        <v/>
      </c>
      <c r="AX563" s="52" t="str">
        <f>IF(参照!D563="","",参照!D563)</f>
        <v>(参考値)事業者全体</v>
      </c>
      <c r="AY563" s="52">
        <f>IF(参照!E563="","",参照!E563)</f>
        <v>5.4900000000000001E-4</v>
      </c>
      <c r="AZ563" s="52" t="str">
        <f>IF(参照!F563="","",参照!F563)</f>
        <v>北海道電力(株)</v>
      </c>
      <c r="BA563" s="52" t="str">
        <f>IF(参照!G563="","",参照!G563)</f>
        <v>北海道電力(株)_(参考値)事業者全体</v>
      </c>
      <c r="BB563" s="52">
        <f t="shared" si="39"/>
        <v>0.54900000000000004</v>
      </c>
      <c r="BD563" s="52" t="str">
        <f>IF(参照!L563="","",参照!L563)</f>
        <v>ローカルエナジー(株)</v>
      </c>
    </row>
    <row r="564" spans="47:56">
      <c r="AU564" s="52" t="str">
        <f>IF(参照!A564="","",参照!A564)</f>
        <v>A0268</v>
      </c>
      <c r="AV564" s="52" t="str">
        <f>IF(参照!B564="","",参照!B564)</f>
        <v>東北電力(株)</v>
      </c>
      <c r="AW564" s="52">
        <f>IF(参照!C564="","",参照!C564)</f>
        <v>4.9600000000000002E-4</v>
      </c>
      <c r="AX564" s="52" t="str">
        <f>IF(参照!D564="","",参照!D564)</f>
        <v>メニューA</v>
      </c>
      <c r="AY564" s="52">
        <f>IF(参照!E564="","",参照!E564)</f>
        <v>0</v>
      </c>
      <c r="AZ564" s="52" t="str">
        <f>IF(参照!F564="","",参照!F564)</f>
        <v>東北電力(株)</v>
      </c>
      <c r="BA564" s="52" t="str">
        <f>IF(参照!G564="","",参照!G564)</f>
        <v>東北電力(株)_メニューA</v>
      </c>
      <c r="BB564" s="52">
        <f t="shared" si="39"/>
        <v>0</v>
      </c>
      <c r="BD564" s="52" t="str">
        <f>IF(参照!L564="","",参照!L564)</f>
        <v>ローカルでんき(株)</v>
      </c>
    </row>
    <row r="565" spans="47:56">
      <c r="AU565" s="52" t="str">
        <f>IF(参照!A565="","",参照!A565)</f>
        <v/>
      </c>
      <c r="AV565" s="52" t="str">
        <f>IF(参照!B565="","",参照!B565)</f>
        <v/>
      </c>
      <c r="AW565" s="52" t="str">
        <f>IF(参照!C565="","",参照!C565)</f>
        <v/>
      </c>
      <c r="AX565" s="52" t="str">
        <f>IF(参照!D565="","",参照!D565)</f>
        <v>メニューB</v>
      </c>
      <c r="AY565" s="52">
        <f>IF(参照!E565="","",参照!E565)</f>
        <v>0</v>
      </c>
      <c r="AZ565" s="52" t="str">
        <f>IF(参照!F565="","",参照!F565)</f>
        <v>東北電力(株)</v>
      </c>
      <c r="BA565" s="52" t="str">
        <f>IF(参照!G565="","",参照!G565)</f>
        <v>東北電力(株)_メニューB</v>
      </c>
      <c r="BB565" s="52">
        <f t="shared" si="39"/>
        <v>0</v>
      </c>
      <c r="BD565" s="52" t="str">
        <f>IF(参照!L565="","",参照!L565)</f>
        <v>和歌山電力(株)</v>
      </c>
    </row>
    <row r="566" spans="47:56">
      <c r="AU566" s="52" t="str">
        <f>IF(参照!A566="","",参照!A566)</f>
        <v/>
      </c>
      <c r="AV566" s="52" t="str">
        <f>IF(参照!B566="","",参照!B566)</f>
        <v/>
      </c>
      <c r="AW566" s="52" t="str">
        <f>IF(参照!C566="","",参照!C566)</f>
        <v/>
      </c>
      <c r="AX566" s="52" t="str">
        <f>IF(参照!D566="","",参照!D566)</f>
        <v>メニューC(残差)</v>
      </c>
      <c r="AY566" s="52">
        <f>IF(参照!E566="","",参照!E566)</f>
        <v>4.8799999999999999E-4</v>
      </c>
      <c r="AZ566" s="52" t="str">
        <f>IF(参照!F566="","",参照!F566)</f>
        <v>東北電力(株)</v>
      </c>
      <c r="BA566" s="52" t="str">
        <f>IF(参照!G566="","",参照!G566)</f>
        <v>東北電力(株)_メニューC(残差)</v>
      </c>
      <c r="BB566" s="52">
        <f t="shared" si="39"/>
        <v>0.48799999999999999</v>
      </c>
      <c r="BD566" s="52" t="str">
        <f>IF(参照!L566="","",参照!L566)</f>
        <v>綿半パートナーズ(株)</v>
      </c>
    </row>
    <row r="567" spans="47:56">
      <c r="AU567" s="52" t="str">
        <f>IF(参照!A567="","",参照!A567)</f>
        <v/>
      </c>
      <c r="AV567" s="52" t="str">
        <f>IF(参照!B567="","",参照!B567)</f>
        <v/>
      </c>
      <c r="AW567" s="52" t="str">
        <f>IF(参照!C567="","",参照!C567)</f>
        <v/>
      </c>
      <c r="AX567" s="52" t="str">
        <f>IF(参照!D567="","",参照!D567)</f>
        <v>(参考値)事業者全体</v>
      </c>
      <c r="AY567" s="52">
        <f>IF(参照!E567="","",参照!E567)</f>
        <v>4.57E-4</v>
      </c>
      <c r="AZ567" s="52" t="str">
        <f>IF(参照!F567="","",参照!F567)</f>
        <v>東北電力(株)</v>
      </c>
      <c r="BA567" s="52" t="str">
        <f>IF(参照!G567="","",参照!G567)</f>
        <v>東北電力(株)_(参考値)事業者全体</v>
      </c>
      <c r="BB567" s="52">
        <f t="shared" si="39"/>
        <v>0.45700000000000002</v>
      </c>
      <c r="BD567" s="52" t="str">
        <f>IF(参照!L567="","",参照!L567)</f>
        <v>ワタミエナジー(株)</v>
      </c>
    </row>
    <row r="568" spans="47:56">
      <c r="AU568" s="52" t="str">
        <f>IF(参照!A568="","",参照!A568)</f>
        <v>A0269</v>
      </c>
      <c r="AV568" s="52" t="str">
        <f>IF(参照!B568="","",参照!B568)</f>
        <v>東京電力エナジーパートナー(株)</v>
      </c>
      <c r="AW568" s="52">
        <f>IF(参照!C568="","",参照!C568)</f>
        <v>4.57E-4</v>
      </c>
      <c r="AX568" s="52" t="str">
        <f>IF(参照!D568="","",参照!D568)</f>
        <v>メニューA</v>
      </c>
      <c r="AY568" s="52">
        <f>IF(参照!E568="","",参照!E568)</f>
        <v>0</v>
      </c>
      <c r="AZ568" s="52" t="str">
        <f>IF(参照!F568="","",参照!F568)</f>
        <v>東京電力エナジーパートナー(株)</v>
      </c>
      <c r="BA568" s="52" t="str">
        <f>IF(参照!G568="","",参照!G568)</f>
        <v>東京電力エナジーパートナー(株)_メニューA</v>
      </c>
      <c r="BB568" s="52">
        <f t="shared" si="39"/>
        <v>0</v>
      </c>
      <c r="BD568" s="52" t="str">
        <f>IF(参照!L568="","",参照!L568)</f>
        <v>ワンワールドエナジー(株)(旧：(株)地方創生テクノロジーラボ)</v>
      </c>
    </row>
    <row r="569" spans="47:56">
      <c r="AU569" s="52" t="str">
        <f>IF(参照!A569="","",参照!A569)</f>
        <v/>
      </c>
      <c r="AV569" s="52" t="str">
        <f>IF(参照!B569="","",参照!B569)</f>
        <v/>
      </c>
      <c r="AW569" s="52" t="str">
        <f>IF(参照!C569="","",参照!C569)</f>
        <v/>
      </c>
      <c r="AX569" s="52" t="str">
        <f>IF(参照!D569="","",参照!D569)</f>
        <v>メニューB</v>
      </c>
      <c r="AY569" s="52">
        <f>IF(参照!E569="","",参照!E569)</f>
        <v>0</v>
      </c>
      <c r="AZ569" s="52" t="str">
        <f>IF(参照!F569="","",参照!F569)</f>
        <v>東京電力エナジーパートナー(株)</v>
      </c>
      <c r="BA569" s="52" t="str">
        <f>IF(参照!G569="","",参照!G569)</f>
        <v>東京電力エナジーパートナー(株)_メニューB</v>
      </c>
      <c r="BB569" s="52">
        <f t="shared" si="39"/>
        <v>0</v>
      </c>
      <c r="BD569" s="52" t="str">
        <f>IF(参照!L569="","",参照!L569)</f>
        <v/>
      </c>
    </row>
    <row r="570" spans="47:56">
      <c r="AU570" s="52" t="str">
        <f>IF(参照!A570="","",参照!A570)</f>
        <v/>
      </c>
      <c r="AV570" s="52" t="str">
        <f>IF(参照!B570="","",参照!B570)</f>
        <v/>
      </c>
      <c r="AW570" s="52" t="str">
        <f>IF(参照!C570="","",参照!C570)</f>
        <v/>
      </c>
      <c r="AX570" s="52" t="str">
        <f>IF(参照!D570="","",参照!D570)</f>
        <v>メニューC</v>
      </c>
      <c r="AY570" s="52">
        <f>IF(参照!E570="","",参照!E570)</f>
        <v>0</v>
      </c>
      <c r="AZ570" s="52" t="str">
        <f>IF(参照!F570="","",参照!F570)</f>
        <v>東京電力エナジーパートナー(株)</v>
      </c>
      <c r="BA570" s="52" t="str">
        <f>IF(参照!G570="","",参照!G570)</f>
        <v>東京電力エナジーパートナー(株)_メニューC</v>
      </c>
      <c r="BB570" s="52">
        <f t="shared" si="39"/>
        <v>0</v>
      </c>
      <c r="BD570" s="52" t="str">
        <f>IF(参照!L570="","",参照!L570)</f>
        <v/>
      </c>
    </row>
    <row r="571" spans="47:56">
      <c r="AU571" s="52" t="str">
        <f>IF(参照!A571="","",参照!A571)</f>
        <v/>
      </c>
      <c r="AV571" s="52" t="str">
        <f>IF(参照!B571="","",参照!B571)</f>
        <v/>
      </c>
      <c r="AW571" s="52" t="str">
        <f>IF(参照!C571="","",参照!C571)</f>
        <v/>
      </c>
      <c r="AX571" s="52" t="str">
        <f>IF(参照!D571="","",参照!D571)</f>
        <v>メニューD</v>
      </c>
      <c r="AY571" s="52">
        <f>IF(参照!E571="","",参照!E571)</f>
        <v>0</v>
      </c>
      <c r="AZ571" s="52" t="str">
        <f>IF(参照!F571="","",参照!F571)</f>
        <v>東京電力エナジーパートナー(株)</v>
      </c>
      <c r="BA571" s="52" t="str">
        <f>IF(参照!G571="","",参照!G571)</f>
        <v>東京電力エナジーパートナー(株)_メニューD</v>
      </c>
      <c r="BB571" s="52">
        <f t="shared" si="39"/>
        <v>0</v>
      </c>
      <c r="BD571" s="52" t="str">
        <f>IF(参照!L571="","",参照!L571)</f>
        <v/>
      </c>
    </row>
    <row r="572" spans="47:56">
      <c r="AU572" s="52" t="str">
        <f>IF(参照!A572="","",参照!A572)</f>
        <v/>
      </c>
      <c r="AV572" s="52" t="str">
        <f>IF(参照!B572="","",参照!B572)</f>
        <v/>
      </c>
      <c r="AW572" s="52" t="str">
        <f>IF(参照!C572="","",参照!C572)</f>
        <v/>
      </c>
      <c r="AX572" s="52" t="str">
        <f>IF(参照!D572="","",参照!D572)</f>
        <v>メニューE</v>
      </c>
      <c r="AY572" s="52">
        <f>IF(参照!E572="","",参照!E572)</f>
        <v>0</v>
      </c>
      <c r="AZ572" s="52" t="str">
        <f>IF(参照!F572="","",参照!F572)</f>
        <v>東京電力エナジーパートナー(株)</v>
      </c>
      <c r="BA572" s="52" t="str">
        <f>IF(参照!G572="","",参照!G572)</f>
        <v>東京電力エナジーパートナー(株)_メニューE</v>
      </c>
      <c r="BB572" s="52">
        <f t="shared" si="39"/>
        <v>0</v>
      </c>
      <c r="BD572" s="52" t="str">
        <f>IF(参照!L572="","",参照!L572)</f>
        <v/>
      </c>
    </row>
    <row r="573" spans="47:56">
      <c r="AU573" s="52" t="str">
        <f>IF(参照!A573="","",参照!A573)</f>
        <v/>
      </c>
      <c r="AV573" s="52" t="str">
        <f>IF(参照!B573="","",参照!B573)</f>
        <v/>
      </c>
      <c r="AW573" s="52" t="str">
        <f>IF(参照!C573="","",参照!C573)</f>
        <v/>
      </c>
      <c r="AX573" s="52" t="str">
        <f>IF(参照!D573="","",参照!D573)</f>
        <v>メニューF</v>
      </c>
      <c r="AY573" s="52">
        <f>IF(参照!E573="","",参照!E573)</f>
        <v>0</v>
      </c>
      <c r="AZ573" s="52" t="str">
        <f>IF(参照!F573="","",参照!F573)</f>
        <v>東京電力エナジーパートナー(株)</v>
      </c>
      <c r="BA573" s="52" t="str">
        <f>IF(参照!G573="","",参照!G573)</f>
        <v>東京電力エナジーパートナー(株)_メニューF</v>
      </c>
      <c r="BB573" s="52">
        <f t="shared" si="39"/>
        <v>0</v>
      </c>
      <c r="BD573" s="52" t="str">
        <f>IF(参照!L573="","",参照!L573)</f>
        <v/>
      </c>
    </row>
    <row r="574" spans="47:56">
      <c r="AU574" s="52" t="str">
        <f>IF(参照!A574="","",参照!A574)</f>
        <v/>
      </c>
      <c r="AV574" s="52" t="str">
        <f>IF(参照!B574="","",参照!B574)</f>
        <v/>
      </c>
      <c r="AW574" s="52" t="str">
        <f>IF(参照!C574="","",参照!C574)</f>
        <v/>
      </c>
      <c r="AX574" s="52" t="str">
        <f>IF(参照!D574="","",参照!D574)</f>
        <v>メニューG</v>
      </c>
      <c r="AY574" s="52">
        <f>IF(参照!E574="","",参照!E574)</f>
        <v>0</v>
      </c>
      <c r="AZ574" s="52" t="str">
        <f>IF(参照!F574="","",参照!F574)</f>
        <v>東京電力エナジーパートナー(株)</v>
      </c>
      <c r="BA574" s="52" t="str">
        <f>IF(参照!G574="","",参照!G574)</f>
        <v>東京電力エナジーパートナー(株)_メニューG</v>
      </c>
      <c r="BB574" s="52">
        <f t="shared" si="39"/>
        <v>0</v>
      </c>
      <c r="BD574" s="52" t="str">
        <f>IF(参照!L574="","",参照!L574)</f>
        <v/>
      </c>
    </row>
    <row r="575" spans="47:56">
      <c r="AU575" s="52" t="str">
        <f>IF(参照!A575="","",参照!A575)</f>
        <v/>
      </c>
      <c r="AV575" s="52" t="str">
        <f>IF(参照!B575="","",参照!B575)</f>
        <v/>
      </c>
      <c r="AW575" s="52" t="str">
        <f>IF(参照!C575="","",参照!C575)</f>
        <v/>
      </c>
      <c r="AX575" s="52" t="str">
        <f>IF(参照!D575="","",参照!D575)</f>
        <v>メニューH</v>
      </c>
      <c r="AY575" s="52">
        <f>IF(参照!E575="","",参照!E575)</f>
        <v>0</v>
      </c>
      <c r="AZ575" s="52" t="str">
        <f>IF(参照!F575="","",参照!F575)</f>
        <v>東京電力エナジーパートナー(株)</v>
      </c>
      <c r="BA575" s="52" t="str">
        <f>IF(参照!G575="","",参照!G575)</f>
        <v>東京電力エナジーパートナー(株)_メニューH</v>
      </c>
      <c r="BB575" s="52">
        <f t="shared" si="39"/>
        <v>0</v>
      </c>
      <c r="BD575" s="52" t="str">
        <f>IF(参照!L575="","",参照!L575)</f>
        <v/>
      </c>
    </row>
    <row r="576" spans="47:56">
      <c r="AU576" s="52" t="str">
        <f>IF(参照!A576="","",参照!A576)</f>
        <v/>
      </c>
      <c r="AV576" s="52" t="str">
        <f>IF(参照!B576="","",参照!B576)</f>
        <v/>
      </c>
      <c r="AW576" s="52" t="str">
        <f>IF(参照!C576="","",参照!C576)</f>
        <v/>
      </c>
      <c r="AX576" s="52" t="str">
        <f>IF(参照!D576="","",参照!D576)</f>
        <v>メニューI</v>
      </c>
      <c r="AY576" s="52">
        <f>IF(参照!E576="","",参照!E576)</f>
        <v>0</v>
      </c>
      <c r="AZ576" s="52" t="str">
        <f>IF(参照!F576="","",参照!F576)</f>
        <v>東京電力エナジーパートナー(株)</v>
      </c>
      <c r="BA576" s="52" t="str">
        <f>IF(参照!G576="","",参照!G576)</f>
        <v>東京電力エナジーパートナー(株)_メニューI</v>
      </c>
      <c r="BB576" s="52">
        <f t="shared" si="39"/>
        <v>0</v>
      </c>
      <c r="BD576" s="52" t="str">
        <f>IF(参照!L576="","",参照!L576)</f>
        <v/>
      </c>
    </row>
    <row r="577" spans="47:56">
      <c r="AU577" s="52" t="str">
        <f>IF(参照!A577="","",参照!A577)</f>
        <v/>
      </c>
      <c r="AV577" s="52" t="str">
        <f>IF(参照!B577="","",参照!B577)</f>
        <v/>
      </c>
      <c r="AW577" s="52" t="str">
        <f>IF(参照!C577="","",参照!C577)</f>
        <v/>
      </c>
      <c r="AX577" s="52" t="str">
        <f>IF(参照!D577="","",参照!D577)</f>
        <v>メニューJ(残差)</v>
      </c>
      <c r="AY577" s="52">
        <f>IF(参照!E577="","",参照!E577)</f>
        <v>4.57E-4</v>
      </c>
      <c r="AZ577" s="52" t="str">
        <f>IF(参照!F577="","",参照!F577)</f>
        <v>東京電力エナジーパートナー(株)</v>
      </c>
      <c r="BA577" s="52" t="str">
        <f>IF(参照!G577="","",参照!G577)</f>
        <v>東京電力エナジーパートナー(株)_メニューJ(残差)</v>
      </c>
      <c r="BB577" s="52">
        <f t="shared" si="39"/>
        <v>0.45700000000000002</v>
      </c>
      <c r="BD577" s="52" t="str">
        <f>IF(参照!L577="","",参照!L577)</f>
        <v/>
      </c>
    </row>
    <row r="578" spans="47:56">
      <c r="AU578" s="52" t="str">
        <f>IF(参照!A578="","",参照!A578)</f>
        <v/>
      </c>
      <c r="AV578" s="52" t="str">
        <f>IF(参照!B578="","",参照!B578)</f>
        <v/>
      </c>
      <c r="AW578" s="52" t="str">
        <f>IF(参照!C578="","",参照!C578)</f>
        <v/>
      </c>
      <c r="AX578" s="52" t="str">
        <f>IF(参照!D578="","",参照!D578)</f>
        <v>(参考値)事業者全体</v>
      </c>
      <c r="AY578" s="52">
        <f>IF(参照!E578="","",参照!E578)</f>
        <v>4.4099999999999999E-4</v>
      </c>
      <c r="AZ578" s="52" t="str">
        <f>IF(参照!F578="","",参照!F578)</f>
        <v>東京電力エナジーパートナー(株)</v>
      </c>
      <c r="BA578" s="52" t="str">
        <f>IF(参照!G578="","",参照!G578)</f>
        <v>東京電力エナジーパートナー(株)_(参考値)事業者全体</v>
      </c>
      <c r="BB578" s="52">
        <f t="shared" si="39"/>
        <v>0.441</v>
      </c>
      <c r="BD578" s="52" t="str">
        <f>IF(参照!L578="","",参照!L578)</f>
        <v/>
      </c>
    </row>
    <row r="579" spans="47:56">
      <c r="AU579" s="52" t="str">
        <f>IF(参照!A579="","",参照!A579)</f>
        <v>A0270</v>
      </c>
      <c r="AV579" s="52" t="str">
        <f>IF(参照!B579="","",参照!B579)</f>
        <v>中部電力ミライズ(株)</v>
      </c>
      <c r="AW579" s="52">
        <f>IF(参照!C579="","",参照!C579)</f>
        <v>4.4900000000000002E-4</v>
      </c>
      <c r="AX579" s="52" t="str">
        <f>IF(参照!D579="","",参照!D579)</f>
        <v>メニューA</v>
      </c>
      <c r="AY579" s="52">
        <f>IF(参照!E579="","",参照!E579)</f>
        <v>0</v>
      </c>
      <c r="AZ579" s="52" t="str">
        <f>IF(参照!F579="","",参照!F579)</f>
        <v>中部電力ミライズ(株)</v>
      </c>
      <c r="BA579" s="52" t="str">
        <f>IF(参照!G579="","",参照!G579)</f>
        <v>中部電力ミライズ(株)_メニューA</v>
      </c>
      <c r="BB579" s="52">
        <f t="shared" si="39"/>
        <v>0</v>
      </c>
      <c r="BD579" s="52" t="str">
        <f>IF(参照!L579="","",参照!L579)</f>
        <v/>
      </c>
    </row>
    <row r="580" spans="47:56">
      <c r="AU580" s="52" t="str">
        <f>IF(参照!A580="","",参照!A580)</f>
        <v/>
      </c>
      <c r="AV580" s="52" t="str">
        <f>IF(参照!B580="","",参照!B580)</f>
        <v/>
      </c>
      <c r="AW580" s="52" t="str">
        <f>IF(参照!C580="","",参照!C580)</f>
        <v/>
      </c>
      <c r="AX580" s="52" t="str">
        <f>IF(参照!D580="","",参照!D580)</f>
        <v>メニューB(残差)</v>
      </c>
      <c r="AY580" s="52">
        <f>IF(参照!E580="","",参照!E580)</f>
        <v>3.88E-4</v>
      </c>
      <c r="AZ580" s="52" t="str">
        <f>IF(参照!F580="","",参照!F580)</f>
        <v>中部電力ミライズ(株)</v>
      </c>
      <c r="BA580" s="52" t="str">
        <f>IF(参照!G580="","",参照!G580)</f>
        <v>中部電力ミライズ(株)_メニューB(残差)</v>
      </c>
      <c r="BB580" s="52">
        <f t="shared" si="39"/>
        <v>0.38800000000000001</v>
      </c>
      <c r="BD580" s="52" t="str">
        <f>IF(参照!L580="","",参照!L580)</f>
        <v/>
      </c>
    </row>
    <row r="581" spans="47:56">
      <c r="AU581" s="52" t="str">
        <f>IF(参照!A581="","",参照!A581)</f>
        <v/>
      </c>
      <c r="AV581" s="52" t="str">
        <f>IF(参照!B581="","",参照!B581)</f>
        <v/>
      </c>
      <c r="AW581" s="52" t="str">
        <f>IF(参照!C581="","",参照!C581)</f>
        <v/>
      </c>
      <c r="AX581" s="52" t="str">
        <f>IF(参照!D581="","",参照!D581)</f>
        <v>(参考値)事業者全体</v>
      </c>
      <c r="AY581" s="52">
        <f>IF(参照!E581="","",参照!E581)</f>
        <v>3.77E-4</v>
      </c>
      <c r="AZ581" s="52" t="str">
        <f>IF(参照!F581="","",参照!F581)</f>
        <v>中部電力ミライズ(株)</v>
      </c>
      <c r="BA581" s="52" t="str">
        <f>IF(参照!G581="","",参照!G581)</f>
        <v>中部電力ミライズ(株)_(参考値)事業者全体</v>
      </c>
      <c r="BB581" s="52">
        <f t="shared" ref="BB581:BB644" si="40">AY581*1000</f>
        <v>0.377</v>
      </c>
      <c r="BD581" s="52" t="str">
        <f>IF(参照!L581="","",参照!L581)</f>
        <v/>
      </c>
    </row>
    <row r="582" spans="47:56">
      <c r="AU582" s="52" t="str">
        <f>IF(参照!A582="","",参照!A582)</f>
        <v>A0271</v>
      </c>
      <c r="AV582" s="52" t="str">
        <f>IF(参照!B582="","",参照!B582)</f>
        <v>北陸電力(株)</v>
      </c>
      <c r="AW582" s="52">
        <f>IF(参照!C582="","",参照!C582)</f>
        <v>4.8000000000000001E-4</v>
      </c>
      <c r="AX582" s="52" t="str">
        <f>IF(参照!D582="","",参照!D582)</f>
        <v>メニューA</v>
      </c>
      <c r="AY582" s="52">
        <f>IF(参照!E582="","",参照!E582)</f>
        <v>0</v>
      </c>
      <c r="AZ582" s="52" t="str">
        <f>IF(参照!F582="","",参照!F582)</f>
        <v>北陸電力(株)</v>
      </c>
      <c r="BA582" s="52" t="str">
        <f>IF(参照!G582="","",参照!G582)</f>
        <v>北陸電力(株)_メニューA</v>
      </c>
      <c r="BB582" s="52">
        <f t="shared" si="40"/>
        <v>0</v>
      </c>
      <c r="BD582" s="52" t="str">
        <f>IF(参照!L582="","",参照!L582)</f>
        <v/>
      </c>
    </row>
    <row r="583" spans="47:56">
      <c r="AU583" s="52" t="str">
        <f>IF(参照!A583="","",参照!A583)</f>
        <v/>
      </c>
      <c r="AV583" s="52" t="str">
        <f>IF(参照!B583="","",参照!B583)</f>
        <v/>
      </c>
      <c r="AW583" s="52" t="str">
        <f>IF(参照!C583="","",参照!C583)</f>
        <v/>
      </c>
      <c r="AX583" s="52" t="str">
        <f>IF(参照!D583="","",参照!D583)</f>
        <v>メニューB</v>
      </c>
      <c r="AY583" s="52">
        <f>IF(参照!E583="","",参照!E583)</f>
        <v>0</v>
      </c>
      <c r="AZ583" s="52" t="str">
        <f>IF(参照!F583="","",参照!F583)</f>
        <v>北陸電力(株)</v>
      </c>
      <c r="BA583" s="52" t="str">
        <f>IF(参照!G583="","",参照!G583)</f>
        <v>北陸電力(株)_メニューB</v>
      </c>
      <c r="BB583" s="52">
        <f t="shared" si="40"/>
        <v>0</v>
      </c>
      <c r="BD583" s="52" t="str">
        <f>IF(参照!L583="","",参照!L583)</f>
        <v/>
      </c>
    </row>
    <row r="584" spans="47:56">
      <c r="AU584" s="52" t="str">
        <f>IF(参照!A584="","",参照!A584)</f>
        <v/>
      </c>
      <c r="AV584" s="52" t="str">
        <f>IF(参照!B584="","",参照!B584)</f>
        <v/>
      </c>
      <c r="AW584" s="52" t="str">
        <f>IF(参照!C584="","",参照!C584)</f>
        <v/>
      </c>
      <c r="AX584" s="52" t="str">
        <f>IF(参照!D584="","",参照!D584)</f>
        <v>メニューC</v>
      </c>
      <c r="AY584" s="52">
        <f>IF(参照!E584="","",参照!E584)</f>
        <v>0</v>
      </c>
      <c r="AZ584" s="52" t="str">
        <f>IF(参照!F584="","",参照!F584)</f>
        <v>北陸電力(株)</v>
      </c>
      <c r="BA584" s="52" t="str">
        <f>IF(参照!G584="","",参照!G584)</f>
        <v>北陸電力(株)_メニューC</v>
      </c>
      <c r="BB584" s="52">
        <f t="shared" si="40"/>
        <v>0</v>
      </c>
      <c r="BD584" s="52" t="str">
        <f>IF(参照!L584="","",参照!L584)</f>
        <v/>
      </c>
    </row>
    <row r="585" spans="47:56">
      <c r="AU585" s="52" t="str">
        <f>IF(参照!A585="","",参照!A585)</f>
        <v/>
      </c>
      <c r="AV585" s="52" t="str">
        <f>IF(参照!B585="","",参照!B585)</f>
        <v/>
      </c>
      <c r="AW585" s="52" t="str">
        <f>IF(参照!C585="","",参照!C585)</f>
        <v/>
      </c>
      <c r="AX585" s="52" t="str">
        <f>IF(参照!D585="","",参照!D585)</f>
        <v>メニューD</v>
      </c>
      <c r="AY585" s="52">
        <f>IF(参照!E585="","",参照!E585)</f>
        <v>0</v>
      </c>
      <c r="AZ585" s="52" t="str">
        <f>IF(参照!F585="","",参照!F585)</f>
        <v>北陸電力(株)</v>
      </c>
      <c r="BA585" s="52" t="str">
        <f>IF(参照!G585="","",参照!G585)</f>
        <v>北陸電力(株)_メニューD</v>
      </c>
      <c r="BB585" s="52">
        <f t="shared" si="40"/>
        <v>0</v>
      </c>
      <c r="BD585" s="52" t="str">
        <f>IF(参照!L585="","",参照!L585)</f>
        <v/>
      </c>
    </row>
    <row r="586" spans="47:56">
      <c r="AU586" s="52" t="str">
        <f>IF(参照!A586="","",参照!A586)</f>
        <v/>
      </c>
      <c r="AV586" s="52" t="str">
        <f>IF(参照!B586="","",参照!B586)</f>
        <v/>
      </c>
      <c r="AW586" s="52" t="str">
        <f>IF(参照!C586="","",参照!C586)</f>
        <v/>
      </c>
      <c r="AX586" s="52" t="str">
        <f>IF(参照!D586="","",参照!D586)</f>
        <v>メニューE(残差)</v>
      </c>
      <c r="AY586" s="52">
        <f>IF(参照!E586="","",参照!E586)</f>
        <v>4.8899999999999996E-4</v>
      </c>
      <c r="AZ586" s="52" t="str">
        <f>IF(参照!F586="","",参照!F586)</f>
        <v>北陸電力(株)</v>
      </c>
      <c r="BA586" s="52" t="str">
        <f>IF(参照!G586="","",参照!G586)</f>
        <v>北陸電力(株)_メニューE(残差)</v>
      </c>
      <c r="BB586" s="52">
        <f t="shared" si="40"/>
        <v>0.48899999999999993</v>
      </c>
      <c r="BD586" s="52" t="str">
        <f>IF(参照!L586="","",参照!L586)</f>
        <v/>
      </c>
    </row>
    <row r="587" spans="47:56">
      <c r="AU587" s="52" t="str">
        <f>IF(参照!A587="","",参照!A587)</f>
        <v/>
      </c>
      <c r="AV587" s="52" t="str">
        <f>IF(参照!B587="","",参照!B587)</f>
        <v/>
      </c>
      <c r="AW587" s="52" t="str">
        <f>IF(参照!C587="","",参照!C587)</f>
        <v/>
      </c>
      <c r="AX587" s="52" t="str">
        <f>IF(参照!D587="","",参照!D587)</f>
        <v>(参考値)事業者全体</v>
      </c>
      <c r="AY587" s="52">
        <f>IF(参照!E587="","",参照!E587)</f>
        <v>4.6500000000000003E-4</v>
      </c>
      <c r="AZ587" s="52" t="str">
        <f>IF(参照!F587="","",参照!F587)</f>
        <v>北陸電力(株)</v>
      </c>
      <c r="BA587" s="52" t="str">
        <f>IF(参照!G587="","",参照!G587)</f>
        <v>北陸電力(株)_(参考値)事業者全体</v>
      </c>
      <c r="BB587" s="52">
        <f t="shared" si="40"/>
        <v>0.46500000000000002</v>
      </c>
      <c r="BD587" s="52" t="str">
        <f>IF(参照!L587="","",参照!L587)</f>
        <v/>
      </c>
    </row>
    <row r="588" spans="47:56">
      <c r="AU588" s="52" t="str">
        <f>IF(参照!A588="","",参照!A588)</f>
        <v>A0272</v>
      </c>
      <c r="AV588" s="52" t="str">
        <f>IF(参照!B588="","",参照!B588)</f>
        <v>関西電力(株)</v>
      </c>
      <c r="AW588" s="52">
        <f>IF(参照!C588="","",参照!C588)</f>
        <v>2.99E-4</v>
      </c>
      <c r="AX588" s="52" t="str">
        <f>IF(参照!D588="","",参照!D588)</f>
        <v>メニューA</v>
      </c>
      <c r="AY588" s="52">
        <f>IF(参照!E588="","",参照!E588)</f>
        <v>0</v>
      </c>
      <c r="AZ588" s="52" t="str">
        <f>IF(参照!F588="","",参照!F588)</f>
        <v>関西電力(株)</v>
      </c>
      <c r="BA588" s="52" t="str">
        <f>IF(参照!G588="","",参照!G588)</f>
        <v>関西電力(株)_メニューA</v>
      </c>
      <c r="BB588" s="52">
        <f t="shared" si="40"/>
        <v>0</v>
      </c>
      <c r="BD588" s="52" t="str">
        <f>IF(参照!L588="","",参照!L588)</f>
        <v/>
      </c>
    </row>
    <row r="589" spans="47:56">
      <c r="AU589" s="52" t="str">
        <f>IF(参照!A589="","",参照!A589)</f>
        <v/>
      </c>
      <c r="AV589" s="52" t="str">
        <f>IF(参照!B589="","",参照!B589)</f>
        <v/>
      </c>
      <c r="AW589" s="52" t="str">
        <f>IF(参照!C589="","",参照!C589)</f>
        <v/>
      </c>
      <c r="AX589" s="52" t="str">
        <f>IF(参照!D589="","",参照!D589)</f>
        <v>メニューB</v>
      </c>
      <c r="AY589" s="52">
        <f>IF(参照!E589="","",参照!E589)</f>
        <v>0</v>
      </c>
      <c r="AZ589" s="52" t="str">
        <f>IF(参照!F589="","",参照!F589)</f>
        <v>関西電力(株)</v>
      </c>
      <c r="BA589" s="52" t="str">
        <f>IF(参照!G589="","",参照!G589)</f>
        <v>関西電力(株)_メニューB</v>
      </c>
      <c r="BB589" s="52">
        <f t="shared" si="40"/>
        <v>0</v>
      </c>
      <c r="BD589" s="52" t="str">
        <f>IF(参照!L589="","",参照!L589)</f>
        <v/>
      </c>
    </row>
    <row r="590" spans="47:56">
      <c r="AU590" s="52" t="str">
        <f>IF(参照!A590="","",参照!A590)</f>
        <v/>
      </c>
      <c r="AV590" s="52" t="str">
        <f>IF(参照!B590="","",参照!B590)</f>
        <v/>
      </c>
      <c r="AW590" s="52" t="str">
        <f>IF(参照!C590="","",参照!C590)</f>
        <v/>
      </c>
      <c r="AX590" s="52" t="str">
        <f>IF(参照!D590="","",参照!D590)</f>
        <v>メニューC</v>
      </c>
      <c r="AY590" s="52">
        <f>IF(参照!E590="","",参照!E590)</f>
        <v>0</v>
      </c>
      <c r="AZ590" s="52" t="str">
        <f>IF(参照!F590="","",参照!F590)</f>
        <v>関西電力(株)</v>
      </c>
      <c r="BA590" s="52" t="str">
        <f>IF(参照!G590="","",参照!G590)</f>
        <v>関西電力(株)_メニューC</v>
      </c>
      <c r="BB590" s="52">
        <f t="shared" si="40"/>
        <v>0</v>
      </c>
      <c r="BD590" s="52" t="str">
        <f>IF(参照!L590="","",参照!L590)</f>
        <v/>
      </c>
    </row>
    <row r="591" spans="47:56">
      <c r="AU591" s="52" t="str">
        <f>IF(参照!A591="","",参照!A591)</f>
        <v/>
      </c>
      <c r="AV591" s="52" t="str">
        <f>IF(参照!B591="","",参照!B591)</f>
        <v/>
      </c>
      <c r="AW591" s="52" t="str">
        <f>IF(参照!C591="","",参照!C591)</f>
        <v/>
      </c>
      <c r="AX591" s="52" t="str">
        <f>IF(参照!D591="","",参照!D591)</f>
        <v>メニューD</v>
      </c>
      <c r="AY591" s="52">
        <f>IF(参照!E591="","",参照!E591)</f>
        <v>0</v>
      </c>
      <c r="AZ591" s="52" t="str">
        <f>IF(参照!F591="","",参照!F591)</f>
        <v>関西電力(株)</v>
      </c>
      <c r="BA591" s="52" t="str">
        <f>IF(参照!G591="","",参照!G591)</f>
        <v>関西電力(株)_メニューD</v>
      </c>
      <c r="BB591" s="52">
        <f t="shared" si="40"/>
        <v>0</v>
      </c>
      <c r="BD591" s="52" t="str">
        <f>IF(参照!L591="","",参照!L591)</f>
        <v/>
      </c>
    </row>
    <row r="592" spans="47:56">
      <c r="AU592" s="52" t="str">
        <f>IF(参照!A592="","",参照!A592)</f>
        <v/>
      </c>
      <c r="AV592" s="52" t="str">
        <f>IF(参照!B592="","",参照!B592)</f>
        <v/>
      </c>
      <c r="AW592" s="52" t="str">
        <f>IF(参照!C592="","",参照!C592)</f>
        <v/>
      </c>
      <c r="AX592" s="52" t="str">
        <f>IF(参照!D592="","",参照!D592)</f>
        <v>メニューE</v>
      </c>
      <c r="AY592" s="52">
        <f>IF(参照!E592="","",参照!E592)</f>
        <v>0</v>
      </c>
      <c r="AZ592" s="52" t="str">
        <f>IF(参照!F592="","",参照!F592)</f>
        <v>関西電力(株)</v>
      </c>
      <c r="BA592" s="52" t="str">
        <f>IF(参照!G592="","",参照!G592)</f>
        <v>関西電力(株)_メニューE</v>
      </c>
      <c r="BB592" s="52">
        <f t="shared" si="40"/>
        <v>0</v>
      </c>
      <c r="BD592" s="52" t="str">
        <f>IF(参照!L592="","",参照!L592)</f>
        <v/>
      </c>
    </row>
    <row r="593" spans="47:56">
      <c r="AU593" s="52" t="str">
        <f>IF(参照!A593="","",参照!A593)</f>
        <v/>
      </c>
      <c r="AV593" s="52" t="str">
        <f>IF(参照!B593="","",参照!B593)</f>
        <v/>
      </c>
      <c r="AW593" s="52" t="str">
        <f>IF(参照!C593="","",参照!C593)</f>
        <v/>
      </c>
      <c r="AX593" s="52" t="str">
        <f>IF(参照!D593="","",参照!D593)</f>
        <v>メニューF(残差)</v>
      </c>
      <c r="AY593" s="52">
        <f>IF(参照!E593="","",参照!E593)</f>
        <v>3.1100000000000002E-4</v>
      </c>
      <c r="AZ593" s="52" t="str">
        <f>IF(参照!F593="","",参照!F593)</f>
        <v>関西電力(株)</v>
      </c>
      <c r="BA593" s="52" t="str">
        <f>IF(参照!G593="","",参照!G593)</f>
        <v>関西電力(株)_メニューF(残差)</v>
      </c>
      <c r="BB593" s="52">
        <f t="shared" si="40"/>
        <v>0.311</v>
      </c>
      <c r="BD593" s="52" t="str">
        <f>IF(参照!L593="","",参照!L593)</f>
        <v/>
      </c>
    </row>
    <row r="594" spans="47:56">
      <c r="AU594" s="52" t="str">
        <f>IF(参照!A594="","",参照!A594)</f>
        <v/>
      </c>
      <c r="AV594" s="52" t="str">
        <f>IF(参照!B594="","",参照!B594)</f>
        <v/>
      </c>
      <c r="AW594" s="52" t="str">
        <f>IF(参照!C594="","",参照!C594)</f>
        <v/>
      </c>
      <c r="AX594" s="52" t="str">
        <f>IF(参照!D594="","",参照!D594)</f>
        <v>(参考値)事業者全体</v>
      </c>
      <c r="AY594" s="52">
        <f>IF(参照!E594="","",参照!E594)</f>
        <v>3.5E-4</v>
      </c>
      <c r="AZ594" s="52" t="str">
        <f>IF(参照!F594="","",参照!F594)</f>
        <v>関西電力(株)</v>
      </c>
      <c r="BA594" s="52" t="str">
        <f>IF(参照!G594="","",参照!G594)</f>
        <v>関西電力(株)_(参考値)事業者全体</v>
      </c>
      <c r="BB594" s="52">
        <f t="shared" si="40"/>
        <v>0.35</v>
      </c>
      <c r="BD594" s="52" t="str">
        <f>IF(参照!L594="","",参照!L594)</f>
        <v/>
      </c>
    </row>
    <row r="595" spans="47:56">
      <c r="AU595" s="52" t="str">
        <f>IF(参照!A595="","",参照!A595)</f>
        <v>A0273</v>
      </c>
      <c r="AV595" s="52" t="str">
        <f>IF(参照!B595="","",参照!B595)</f>
        <v>中国電力(株)</v>
      </c>
      <c r="AW595" s="52">
        <f>IF(参照!C595="","",参照!C595)</f>
        <v>5.3399999999999997E-4</v>
      </c>
      <c r="AX595" s="52" t="str">
        <f>IF(参照!D595="","",参照!D595)</f>
        <v>メニューA</v>
      </c>
      <c r="AY595" s="52">
        <f>IF(参照!E595="","",参照!E595)</f>
        <v>0</v>
      </c>
      <c r="AZ595" s="52" t="str">
        <f>IF(参照!F595="","",参照!F595)</f>
        <v>中国電力(株)</v>
      </c>
      <c r="BA595" s="52" t="str">
        <f>IF(参照!G595="","",参照!G595)</f>
        <v>中国電力(株)_メニューA</v>
      </c>
      <c r="BB595" s="52">
        <f t="shared" si="40"/>
        <v>0</v>
      </c>
      <c r="BD595" s="52" t="str">
        <f>IF(参照!L595="","",参照!L595)</f>
        <v/>
      </c>
    </row>
    <row r="596" spans="47:56">
      <c r="AU596" s="52" t="str">
        <f>IF(参照!A596="","",参照!A596)</f>
        <v/>
      </c>
      <c r="AV596" s="52" t="str">
        <f>IF(参照!B596="","",参照!B596)</f>
        <v/>
      </c>
      <c r="AW596" s="52" t="str">
        <f>IF(参照!C596="","",参照!C596)</f>
        <v/>
      </c>
      <c r="AX596" s="52" t="str">
        <f>IF(参照!D596="","",参照!D596)</f>
        <v>メニューB</v>
      </c>
      <c r="AY596" s="52">
        <f>IF(参照!E596="","",参照!E596)</f>
        <v>0</v>
      </c>
      <c r="AZ596" s="52" t="str">
        <f>IF(参照!F596="","",参照!F596)</f>
        <v>中国電力(株)</v>
      </c>
      <c r="BA596" s="52" t="str">
        <f>IF(参照!G596="","",参照!G596)</f>
        <v>中国電力(株)_メニューB</v>
      </c>
      <c r="BB596" s="52">
        <f t="shared" si="40"/>
        <v>0</v>
      </c>
      <c r="BD596" s="52" t="str">
        <f>IF(参照!L596="","",参照!L596)</f>
        <v/>
      </c>
    </row>
    <row r="597" spans="47:56">
      <c r="AU597" s="52" t="str">
        <f>IF(参照!A597="","",参照!A597)</f>
        <v/>
      </c>
      <c r="AV597" s="52" t="str">
        <f>IF(参照!B597="","",参照!B597)</f>
        <v/>
      </c>
      <c r="AW597" s="52" t="str">
        <f>IF(参照!C597="","",参照!C597)</f>
        <v/>
      </c>
      <c r="AX597" s="52" t="str">
        <f>IF(参照!D597="","",参照!D597)</f>
        <v>メニューC</v>
      </c>
      <c r="AY597" s="52">
        <f>IF(参照!E597="","",参照!E597)</f>
        <v>0</v>
      </c>
      <c r="AZ597" s="52" t="str">
        <f>IF(参照!F597="","",参照!F597)</f>
        <v>中国電力(株)</v>
      </c>
      <c r="BA597" s="52" t="str">
        <f>IF(参照!G597="","",参照!G597)</f>
        <v>中国電力(株)_メニューC</v>
      </c>
      <c r="BB597" s="52">
        <f t="shared" si="40"/>
        <v>0</v>
      </c>
      <c r="BD597" s="52" t="str">
        <f>IF(参照!L597="","",参照!L597)</f>
        <v/>
      </c>
    </row>
    <row r="598" spans="47:56">
      <c r="AU598" s="52" t="str">
        <f>IF(参照!A598="","",参照!A598)</f>
        <v/>
      </c>
      <c r="AV598" s="52" t="str">
        <f>IF(参照!B598="","",参照!B598)</f>
        <v/>
      </c>
      <c r="AW598" s="52" t="str">
        <f>IF(参照!C598="","",参照!C598)</f>
        <v/>
      </c>
      <c r="AX598" s="52" t="str">
        <f>IF(参照!D598="","",参照!D598)</f>
        <v>メニューD</v>
      </c>
      <c r="AY598" s="52">
        <f>IF(参照!E598="","",参照!E598)</f>
        <v>0</v>
      </c>
      <c r="AZ598" s="52" t="str">
        <f>IF(参照!F598="","",参照!F598)</f>
        <v>中国電力(株)</v>
      </c>
      <c r="BA598" s="52" t="str">
        <f>IF(参照!G598="","",参照!G598)</f>
        <v>中国電力(株)_メニューD</v>
      </c>
      <c r="BB598" s="52">
        <f t="shared" si="40"/>
        <v>0</v>
      </c>
      <c r="BD598" s="52" t="str">
        <f>IF(参照!L598="","",参照!L598)</f>
        <v/>
      </c>
    </row>
    <row r="599" spans="47:56">
      <c r="AU599" s="52" t="str">
        <f>IF(参照!A599="","",参照!A599)</f>
        <v/>
      </c>
      <c r="AV599" s="52" t="str">
        <f>IF(参照!B599="","",参照!B599)</f>
        <v/>
      </c>
      <c r="AW599" s="52" t="str">
        <f>IF(参照!C599="","",参照!C599)</f>
        <v/>
      </c>
      <c r="AX599" s="52" t="str">
        <f>IF(参照!D599="","",参照!D599)</f>
        <v>メニューE(残差)</v>
      </c>
      <c r="AY599" s="52">
        <f>IF(参照!E599="","",参照!E599)</f>
        <v>5.4500000000000002E-4</v>
      </c>
      <c r="AZ599" s="52" t="str">
        <f>IF(参照!F599="","",参照!F599)</f>
        <v>中国電力(株)</v>
      </c>
      <c r="BA599" s="52" t="str">
        <f>IF(参照!G599="","",参照!G599)</f>
        <v>中国電力(株)_メニューE(残差)</v>
      </c>
      <c r="BB599" s="52">
        <f t="shared" si="40"/>
        <v>0.54500000000000004</v>
      </c>
      <c r="BD599" s="52" t="str">
        <f>IF(参照!L599="","",参照!L599)</f>
        <v/>
      </c>
    </row>
    <row r="600" spans="47:56">
      <c r="AU600" s="52" t="str">
        <f>IF(参照!A600="","",参照!A600)</f>
        <v/>
      </c>
      <c r="AV600" s="52" t="str">
        <f>IF(参照!B600="","",参照!B600)</f>
        <v/>
      </c>
      <c r="AW600" s="52" t="str">
        <f>IF(参照!C600="","",参照!C600)</f>
        <v/>
      </c>
      <c r="AX600" s="52" t="str">
        <f>IF(参照!D600="","",参照!D600)</f>
        <v>(参考値)事業者全体</v>
      </c>
      <c r="AY600" s="52">
        <f>IF(参照!E600="","",参照!E600)</f>
        <v>5.2099999999999998E-4</v>
      </c>
      <c r="AZ600" s="52" t="str">
        <f>IF(参照!F600="","",参照!F600)</f>
        <v>中国電力(株)</v>
      </c>
      <c r="BA600" s="52" t="str">
        <f>IF(参照!G600="","",参照!G600)</f>
        <v>中国電力(株)_(参考値)事業者全体</v>
      </c>
      <c r="BB600" s="52">
        <f t="shared" si="40"/>
        <v>0.52100000000000002</v>
      </c>
      <c r="BD600" s="52" t="str">
        <f>IF(参照!L600="","",参照!L600)</f>
        <v/>
      </c>
    </row>
    <row r="601" spans="47:56">
      <c r="AU601" s="52" t="str">
        <f>IF(参照!A601="","",参照!A601)</f>
        <v>A0274</v>
      </c>
      <c r="AV601" s="52" t="str">
        <f>IF(参照!B601="","",参照!B601)</f>
        <v>四国電力(株)</v>
      </c>
      <c r="AW601" s="52">
        <f>IF(参照!C601="","",参照!C601)</f>
        <v>4.8500000000000003E-4</v>
      </c>
      <c r="AX601" s="52" t="str">
        <f>IF(参照!D601="","",参照!D601)</f>
        <v>メニューA</v>
      </c>
      <c r="AY601" s="52">
        <f>IF(参照!E601="","",参照!E601)</f>
        <v>0</v>
      </c>
      <c r="AZ601" s="52" t="str">
        <f>IF(参照!F601="","",参照!F601)</f>
        <v>四国電力(株)</v>
      </c>
      <c r="BA601" s="52" t="str">
        <f>IF(参照!G601="","",参照!G601)</f>
        <v>四国電力(株)_メニューA</v>
      </c>
      <c r="BB601" s="52">
        <f t="shared" si="40"/>
        <v>0</v>
      </c>
      <c r="BD601" s="52" t="str">
        <f>IF(参照!L601="","",参照!L601)</f>
        <v/>
      </c>
    </row>
    <row r="602" spans="47:56">
      <c r="AU602" s="52" t="str">
        <f>IF(参照!A602="","",参照!A602)</f>
        <v/>
      </c>
      <c r="AV602" s="52" t="str">
        <f>IF(参照!B602="","",参照!B602)</f>
        <v/>
      </c>
      <c r="AW602" s="52" t="str">
        <f>IF(参照!C602="","",参照!C602)</f>
        <v/>
      </c>
      <c r="AX602" s="52" t="str">
        <f>IF(参照!D602="","",参照!D602)</f>
        <v>メニューB</v>
      </c>
      <c r="AY602" s="52">
        <f>IF(参照!E602="","",参照!E602)</f>
        <v>0</v>
      </c>
      <c r="AZ602" s="52" t="str">
        <f>IF(参照!F602="","",参照!F602)</f>
        <v>四国電力(株)</v>
      </c>
      <c r="BA602" s="52" t="str">
        <f>IF(参照!G602="","",参照!G602)</f>
        <v>四国電力(株)_メニューB</v>
      </c>
      <c r="BB602" s="52">
        <f t="shared" si="40"/>
        <v>0</v>
      </c>
      <c r="BD602" s="52" t="str">
        <f>IF(参照!L602="","",参照!L602)</f>
        <v/>
      </c>
    </row>
    <row r="603" spans="47:56">
      <c r="AU603" s="52" t="str">
        <f>IF(参照!A603="","",参照!A603)</f>
        <v/>
      </c>
      <c r="AV603" s="52" t="str">
        <f>IF(参照!B603="","",参照!B603)</f>
        <v/>
      </c>
      <c r="AW603" s="52" t="str">
        <f>IF(参照!C603="","",参照!C603)</f>
        <v/>
      </c>
      <c r="AX603" s="52" t="str">
        <f>IF(参照!D603="","",参照!D603)</f>
        <v>メニューC(残差)</v>
      </c>
      <c r="AY603" s="52">
        <f>IF(参照!E603="","",参照!E603)</f>
        <v>5.3300000000000005E-4</v>
      </c>
      <c r="AZ603" s="52" t="str">
        <f>IF(参照!F603="","",参照!F603)</f>
        <v>四国電力(株)</v>
      </c>
      <c r="BA603" s="52" t="str">
        <f>IF(参照!G603="","",参照!G603)</f>
        <v>四国電力(株)_メニューC(残差)</v>
      </c>
      <c r="BB603" s="52">
        <f t="shared" si="40"/>
        <v>0.53300000000000003</v>
      </c>
      <c r="BD603" s="52" t="str">
        <f>IF(参照!L603="","",参照!L603)</f>
        <v/>
      </c>
    </row>
    <row r="604" spans="47:56">
      <c r="AU604" s="52" t="str">
        <f>IF(参照!A604="","",参照!A604)</f>
        <v/>
      </c>
      <c r="AV604" s="52" t="str">
        <f>IF(参照!B604="","",参照!B604)</f>
        <v/>
      </c>
      <c r="AW604" s="52" t="str">
        <f>IF(参照!C604="","",参照!C604)</f>
        <v/>
      </c>
      <c r="AX604" s="52" t="str">
        <f>IF(参照!D604="","",参照!D604)</f>
        <v>(参考値)事業者全体</v>
      </c>
      <c r="AY604" s="52">
        <f>IF(参照!E604="","",参照!E604)</f>
        <v>5.6899999999999995E-4</v>
      </c>
      <c r="AZ604" s="52" t="str">
        <f>IF(参照!F604="","",参照!F604)</f>
        <v>四国電力(株)</v>
      </c>
      <c r="BA604" s="52" t="str">
        <f>IF(参照!G604="","",参照!G604)</f>
        <v>四国電力(株)_(参考値)事業者全体</v>
      </c>
      <c r="BB604" s="52">
        <f t="shared" si="40"/>
        <v>0.56899999999999995</v>
      </c>
      <c r="BD604" s="52" t="str">
        <f>IF(参照!L604="","",参照!L604)</f>
        <v/>
      </c>
    </row>
    <row r="605" spans="47:56">
      <c r="AU605" s="52" t="str">
        <f>IF(参照!A605="","",参照!A605)</f>
        <v>A0275</v>
      </c>
      <c r="AV605" s="52" t="str">
        <f>IF(参照!B605="","",参照!B605)</f>
        <v>九州電力(株)</v>
      </c>
      <c r="AW605" s="52">
        <f>IF(参照!C605="","",参照!C605)</f>
        <v>2.99E-4</v>
      </c>
      <c r="AX605" s="52" t="str">
        <f>IF(参照!D605="","",参照!D605)</f>
        <v>メニューA</v>
      </c>
      <c r="AY605" s="52">
        <f>IF(参照!E605="","",参照!E605)</f>
        <v>0</v>
      </c>
      <c r="AZ605" s="52" t="str">
        <f>IF(参照!F605="","",参照!F605)</f>
        <v>九州電力(株)</v>
      </c>
      <c r="BA605" s="52" t="str">
        <f>IF(参照!G605="","",参照!G605)</f>
        <v>九州電力(株)_メニューA</v>
      </c>
      <c r="BB605" s="52">
        <f t="shared" si="40"/>
        <v>0</v>
      </c>
      <c r="BD605" s="52" t="str">
        <f>IF(参照!L605="","",参照!L605)</f>
        <v/>
      </c>
    </row>
    <row r="606" spans="47:56">
      <c r="AU606" s="52" t="str">
        <f>IF(参照!A606="","",参照!A606)</f>
        <v/>
      </c>
      <c r="AV606" s="52" t="str">
        <f>IF(参照!B606="","",参照!B606)</f>
        <v/>
      </c>
      <c r="AW606" s="52" t="str">
        <f>IF(参照!C606="","",参照!C606)</f>
        <v/>
      </c>
      <c r="AX606" s="52" t="str">
        <f>IF(参照!D606="","",参照!D606)</f>
        <v>メニューB(残差)</v>
      </c>
      <c r="AY606" s="52">
        <f>IF(参照!E606="","",参照!E606)</f>
        <v>3.9200000000000004E-4</v>
      </c>
      <c r="AZ606" s="52" t="str">
        <f>IF(参照!F606="","",参照!F606)</f>
        <v>九州電力(株)</v>
      </c>
      <c r="BA606" s="52" t="str">
        <f>IF(参照!G606="","",参照!G606)</f>
        <v>九州電力(株)_メニューB(残差)</v>
      </c>
      <c r="BB606" s="52">
        <f t="shared" si="40"/>
        <v>0.39200000000000002</v>
      </c>
      <c r="BD606" s="52" t="str">
        <f>IF(参照!L606="","",参照!L606)</f>
        <v/>
      </c>
    </row>
    <row r="607" spans="47:56">
      <c r="AU607" s="52" t="str">
        <f>IF(参照!A607="","",参照!A607)</f>
        <v/>
      </c>
      <c r="AV607" s="52" t="str">
        <f>IF(参照!B607="","",参照!B607)</f>
        <v/>
      </c>
      <c r="AW607" s="52" t="str">
        <f>IF(参照!C607="","",参照!C607)</f>
        <v/>
      </c>
      <c r="AX607" s="52" t="str">
        <f>IF(参照!D607="","",参照!D607)</f>
        <v>(参考値)事業者全体</v>
      </c>
      <c r="AY607" s="52">
        <f>IF(参照!E607="","",参照!E607)</f>
        <v>4.7899999999999999E-4</v>
      </c>
      <c r="AZ607" s="52" t="str">
        <f>IF(参照!F607="","",参照!F607)</f>
        <v>九州電力(株)</v>
      </c>
      <c r="BA607" s="52" t="str">
        <f>IF(参照!G607="","",参照!G607)</f>
        <v>九州電力(株)_(参考値)事業者全体</v>
      </c>
      <c r="BB607" s="52">
        <f t="shared" si="40"/>
        <v>0.47899999999999998</v>
      </c>
      <c r="BD607" s="52" t="str">
        <f>IF(参照!L607="","",参照!L607)</f>
        <v/>
      </c>
    </row>
    <row r="608" spans="47:56">
      <c r="AU608" s="52" t="str">
        <f>IF(参照!A608="","",参照!A608)</f>
        <v>A0276</v>
      </c>
      <c r="AV608" s="52" t="str">
        <f>IF(参照!B608="","",参照!B608)</f>
        <v>沖縄電力(株)</v>
      </c>
      <c r="AW608" s="52">
        <f>IF(参照!C608="","",参照!C608)</f>
        <v>7.3899999999999997E-4</v>
      </c>
      <c r="AX608" s="52" t="str">
        <f>IF(参照!D608="","",参照!D608)</f>
        <v>メニューA</v>
      </c>
      <c r="AY608" s="52">
        <f>IF(参照!E608="","",参照!E608)</f>
        <v>0</v>
      </c>
      <c r="AZ608" s="52" t="str">
        <f>IF(参照!F608="","",参照!F608)</f>
        <v>沖縄電力(株)</v>
      </c>
      <c r="BA608" s="52" t="str">
        <f>IF(参照!G608="","",参照!G608)</f>
        <v>沖縄電力(株)_メニューA</v>
      </c>
      <c r="BB608" s="52">
        <f t="shared" si="40"/>
        <v>0</v>
      </c>
      <c r="BD608" s="52" t="str">
        <f>IF(参照!L608="","",参照!L608)</f>
        <v/>
      </c>
    </row>
    <row r="609" spans="47:56">
      <c r="AU609" s="52" t="str">
        <f>IF(参照!A609="","",参照!A609)</f>
        <v/>
      </c>
      <c r="AV609" s="52" t="str">
        <f>IF(参照!B609="","",参照!B609)</f>
        <v/>
      </c>
      <c r="AW609" s="52" t="str">
        <f>IF(参照!C609="","",参照!C609)</f>
        <v/>
      </c>
      <c r="AX609" s="52" t="str">
        <f>IF(参照!D609="","",参照!D609)</f>
        <v>メニューB(残差)</v>
      </c>
      <c r="AY609" s="52">
        <f>IF(参照!E609="","",参照!E609)</f>
        <v>7.0699999999999995E-4</v>
      </c>
      <c r="AZ609" s="52" t="str">
        <f>IF(参照!F609="","",参照!F609)</f>
        <v>沖縄電力(株)</v>
      </c>
      <c r="BA609" s="52" t="str">
        <f>IF(参照!G609="","",参照!G609)</f>
        <v>沖縄電力(株)_メニューB(残差)</v>
      </c>
      <c r="BB609" s="52">
        <f t="shared" si="40"/>
        <v>0.70699999999999996</v>
      </c>
      <c r="BD609" s="52" t="str">
        <f>IF(参照!L609="","",参照!L609)</f>
        <v/>
      </c>
    </row>
    <row r="610" spans="47:56">
      <c r="AU610" s="52" t="str">
        <f>IF(参照!A610="","",参照!A610)</f>
        <v/>
      </c>
      <c r="AV610" s="52" t="str">
        <f>IF(参照!B610="","",参照!B610)</f>
        <v/>
      </c>
      <c r="AW610" s="52" t="str">
        <f>IF(参照!C610="","",参照!C610)</f>
        <v/>
      </c>
      <c r="AX610" s="52" t="str">
        <f>IF(参照!D610="","",参照!D610)</f>
        <v>(参考値)事業者全体</v>
      </c>
      <c r="AY610" s="52">
        <f>IF(参照!E610="","",参照!E610)</f>
        <v>7.0500000000000001E-4</v>
      </c>
      <c r="AZ610" s="52" t="str">
        <f>IF(参照!F610="","",参照!F610)</f>
        <v>沖縄電力(株)</v>
      </c>
      <c r="BA610" s="52" t="str">
        <f>IF(参照!G610="","",参照!G610)</f>
        <v>沖縄電力(株)_(参考値)事業者全体</v>
      </c>
      <c r="BB610" s="52">
        <f t="shared" si="40"/>
        <v>0.70499999999999996</v>
      </c>
      <c r="BD610" s="52" t="str">
        <f>IF(参照!L610="","",参照!L610)</f>
        <v/>
      </c>
    </row>
    <row r="611" spans="47:56">
      <c r="AU611" s="52" t="str">
        <f>IF(参照!A611="","",参照!A611)</f>
        <v>A0277</v>
      </c>
      <c r="AV611" s="52" t="str">
        <f>IF(参照!B611="","",参照!B611)</f>
        <v>北日本石油(株)</v>
      </c>
      <c r="AW611" s="52">
        <f>IF(参照!C611="","",参照!C611)</f>
        <v>4.28E-4</v>
      </c>
      <c r="AX611" s="52" t="str">
        <f>IF(参照!D611="","",参照!D611)</f>
        <v/>
      </c>
      <c r="AY611" s="52">
        <f>IF(参照!E611="","",参照!E611)</f>
        <v>3.8900000000000002E-4</v>
      </c>
      <c r="AZ611" s="52" t="str">
        <f>IF(参照!F611="","",参照!F611)</f>
        <v>北日本石油(株)</v>
      </c>
      <c r="BA611" s="52" t="str">
        <f>IF(参照!G611="","",参照!G611)</f>
        <v>北日本石油(株)_</v>
      </c>
      <c r="BB611" s="52">
        <f t="shared" si="40"/>
        <v>0.38900000000000001</v>
      </c>
      <c r="BD611" s="52" t="str">
        <f>IF(参照!L611="","",参照!L611)</f>
        <v/>
      </c>
    </row>
    <row r="612" spans="47:56">
      <c r="AU612" s="52" t="str">
        <f>IF(参照!A612="","",参照!A612)</f>
        <v>A0278</v>
      </c>
      <c r="AV612" s="52" t="str">
        <f>IF(参照!B612="","",参照!B612)</f>
        <v>千葉電力(株)</v>
      </c>
      <c r="AW612" s="52">
        <f>IF(参照!C612="","",参照!C612)</f>
        <v>5.0600000000000005E-4</v>
      </c>
      <c r="AX612" s="52" t="str">
        <f>IF(参照!D612="","",参照!D612)</f>
        <v/>
      </c>
      <c r="AY612" s="52">
        <f>IF(参照!E612="","",参照!E612)</f>
        <v>5.6300000000000002E-4</v>
      </c>
      <c r="AZ612" s="52" t="str">
        <f>IF(参照!F612="","",参照!F612)</f>
        <v>千葉電力(株)</v>
      </c>
      <c r="BA612" s="52" t="str">
        <f>IF(参照!G612="","",参照!G612)</f>
        <v>千葉電力(株)_</v>
      </c>
      <c r="BB612" s="52">
        <f t="shared" si="40"/>
        <v>0.56300000000000006</v>
      </c>
      <c r="BD612" s="52" t="str">
        <f>IF(参照!L612="","",参照!L612)</f>
        <v/>
      </c>
    </row>
    <row r="613" spans="47:56">
      <c r="AU613" s="52" t="str">
        <f>IF(参照!A613="","",参照!A613)</f>
        <v>A0279</v>
      </c>
      <c r="AV613" s="52" t="str">
        <f>IF(参照!B613="","",参照!B613)</f>
        <v>(株)坊っちゃん電力</v>
      </c>
      <c r="AW613" s="52">
        <f>IF(参照!C613="","",参照!C613)</f>
        <v>4.1300000000000001E-4</v>
      </c>
      <c r="AX613" s="52" t="str">
        <f>IF(参照!D613="","",参照!D613)</f>
        <v/>
      </c>
      <c r="AY613" s="52">
        <f>IF(参照!E613="","",参照!E613)</f>
        <v>3.59E-4</v>
      </c>
      <c r="AZ613" s="52" t="str">
        <f>IF(参照!F613="","",参照!F613)</f>
        <v>(株)坊っちゃん電力</v>
      </c>
      <c r="BA613" s="52" t="str">
        <f>IF(参照!G613="","",参照!G613)</f>
        <v>(株)坊っちゃん電力_</v>
      </c>
      <c r="BB613" s="52">
        <f t="shared" si="40"/>
        <v>0.35899999999999999</v>
      </c>
      <c r="BD613" s="52" t="str">
        <f>IF(参照!L613="","",参照!L613)</f>
        <v/>
      </c>
    </row>
    <row r="614" spans="47:56">
      <c r="AU614" s="52" t="str">
        <f>IF(参照!A614="","",参照!A614)</f>
        <v>A0280</v>
      </c>
      <c r="AV614" s="52" t="str">
        <f>IF(参照!B614="","",参照!B614)</f>
        <v>やめエネルギー(株)</v>
      </c>
      <c r="AW614" s="52">
        <f>IF(参照!C614="","",参照!C614)</f>
        <v>4.6799999999999999E-4</v>
      </c>
      <c r="AX614" s="52" t="str">
        <f>IF(参照!D614="","",参照!D614)</f>
        <v/>
      </c>
      <c r="AY614" s="52">
        <f>IF(参照!E614="","",参照!E614)</f>
        <v>4.7399999999999997E-4</v>
      </c>
      <c r="AZ614" s="52" t="str">
        <f>IF(参照!F614="","",参照!F614)</f>
        <v>やめエネルギー(株)</v>
      </c>
      <c r="BA614" s="52" t="str">
        <f>IF(参照!G614="","",参照!G614)</f>
        <v>やめエネルギー(株)_</v>
      </c>
      <c r="BB614" s="52">
        <f t="shared" si="40"/>
        <v>0.47399999999999998</v>
      </c>
      <c r="BD614" s="52" t="str">
        <f>IF(参照!L614="","",参照!L614)</f>
        <v/>
      </c>
    </row>
    <row r="615" spans="47:56">
      <c r="AU615" s="52" t="str">
        <f>IF(参照!A615="","",参照!A615)</f>
        <v>A0281</v>
      </c>
      <c r="AV615" s="52" t="str">
        <f>IF(参照!B615="","",参照!B615)</f>
        <v>(株)アースインフィニティ</v>
      </c>
      <c r="AW615" s="52">
        <f>IF(参照!C615="","",参照!C615)</f>
        <v>5.4299999999999997E-4</v>
      </c>
      <c r="AX615" s="52" t="str">
        <f>IF(参照!D615="","",参照!D615)</f>
        <v/>
      </c>
      <c r="AY615" s="52">
        <f>IF(参照!E615="","",参照!E615)</f>
        <v>5.5099999999999995E-4</v>
      </c>
      <c r="AZ615" s="52" t="str">
        <f>IF(参照!F615="","",参照!F615)</f>
        <v>(株)アースインフィニティ</v>
      </c>
      <c r="BA615" s="52" t="str">
        <f>IF(参照!G615="","",参照!G615)</f>
        <v>(株)アースインフィニティ_</v>
      </c>
      <c r="BB615" s="52">
        <f t="shared" si="40"/>
        <v>0.55099999999999993</v>
      </c>
      <c r="BD615" s="52" t="str">
        <f>IF(参照!L615="","",参照!L615)</f>
        <v/>
      </c>
    </row>
    <row r="616" spans="47:56">
      <c r="AU616" s="52" t="str">
        <f>IF(参照!A616="","",参照!A616)</f>
        <v>A0283</v>
      </c>
      <c r="AV616" s="52" t="str">
        <f>IF(参照!B616="","",参照!B616)</f>
        <v>足利ガス(株)</v>
      </c>
      <c r="AW616" s="52">
        <f>IF(参照!C616="","",参照!C616)</f>
        <v>3.6400000000000001E-4</v>
      </c>
      <c r="AX616" s="52" t="str">
        <f>IF(参照!D616="","",参照!D616)</f>
        <v/>
      </c>
      <c r="AY616" s="52">
        <f>IF(参照!E616="","",参照!E616)</f>
        <v>3.0800000000000001E-4</v>
      </c>
      <c r="AZ616" s="52" t="str">
        <f>IF(参照!F616="","",参照!F616)</f>
        <v>足利ガス(株)</v>
      </c>
      <c r="BA616" s="52" t="str">
        <f>IF(参照!G616="","",参照!G616)</f>
        <v>足利ガス(株)_</v>
      </c>
      <c r="BB616" s="52">
        <f t="shared" si="40"/>
        <v>0.308</v>
      </c>
      <c r="BD616" s="52" t="str">
        <f>IF(参照!L616="","",参照!L616)</f>
        <v/>
      </c>
    </row>
    <row r="617" spans="47:56">
      <c r="AU617" s="52" t="str">
        <f>IF(参照!A617="","",参照!A617)</f>
        <v>A0284</v>
      </c>
      <c r="AV617" s="52" t="str">
        <f>IF(参照!B617="","",参照!B617)</f>
        <v>(株)Ｍｉｓｕｍｉ</v>
      </c>
      <c r="AW617" s="52">
        <f>IF(参照!C617="","",参照!C617)</f>
        <v>3.79E-4</v>
      </c>
      <c r="AX617" s="52" t="str">
        <f>IF(参照!D617="","",参照!D617)</f>
        <v/>
      </c>
      <c r="AY617" s="52">
        <f>IF(参照!E617="","",参照!E617)</f>
        <v>3.2299999999999999E-4</v>
      </c>
      <c r="AZ617" s="52" t="str">
        <f>IF(参照!F617="","",参照!F617)</f>
        <v>(株)Ｍｉｓｕｍｉ</v>
      </c>
      <c r="BA617" s="52" t="str">
        <f>IF(参照!G617="","",参照!G617)</f>
        <v>(株)Ｍｉｓｕｍｉ_</v>
      </c>
      <c r="BB617" s="52">
        <f t="shared" si="40"/>
        <v>0.32300000000000001</v>
      </c>
      <c r="BD617" s="52" t="str">
        <f>IF(参照!L617="","",参照!L617)</f>
        <v/>
      </c>
    </row>
    <row r="618" spans="47:56">
      <c r="AU618" s="52" t="str">
        <f>IF(参照!A618="","",参照!A618)</f>
        <v>A0285</v>
      </c>
      <c r="AV618" s="52" t="str">
        <f>IF(参照!B618="","",参照!B618)</f>
        <v>米子瓦斯(株)</v>
      </c>
      <c r="AW618" s="52">
        <f>IF(参照!C618="","",参照!C618)</f>
        <v>4.84E-4</v>
      </c>
      <c r="AX618" s="52" t="str">
        <f>IF(参照!D618="","",参照!D618)</f>
        <v/>
      </c>
      <c r="AY618" s="52">
        <f>IF(参照!E618="","",参照!E618)</f>
        <v>4.28E-4</v>
      </c>
      <c r="AZ618" s="52" t="str">
        <f>IF(参照!F618="","",参照!F618)</f>
        <v>米子瓦斯(株)</v>
      </c>
      <c r="BA618" s="52" t="str">
        <f>IF(参照!G618="","",参照!G618)</f>
        <v>米子瓦斯(株)_</v>
      </c>
      <c r="BB618" s="52">
        <f t="shared" si="40"/>
        <v>0.42799999999999999</v>
      </c>
      <c r="BD618" s="52" t="str">
        <f>IF(参照!L618="","",参照!L618)</f>
        <v/>
      </c>
    </row>
    <row r="619" spans="47:56">
      <c r="AU619" s="52" t="str">
        <f>IF(参照!A619="","",参照!A619)</f>
        <v>A0286</v>
      </c>
      <c r="AV619" s="52" t="str">
        <f>IF(参照!B619="","",参照!B619)</f>
        <v>(株)エルピオ</v>
      </c>
      <c r="AW619" s="52">
        <f>IF(参照!C619="","",参照!C619)</f>
        <v>4.8700000000000002E-4</v>
      </c>
      <c r="AX619" s="52" t="str">
        <f>IF(参照!D619="","",参照!D619)</f>
        <v/>
      </c>
      <c r="AY619" s="52">
        <f>IF(参照!E619="","",参照!E619)</f>
        <v>5.0199999999999995E-4</v>
      </c>
      <c r="AZ619" s="52" t="str">
        <f>IF(参照!F619="","",参照!F619)</f>
        <v>(株)エルピオ</v>
      </c>
      <c r="BA619" s="52" t="str">
        <f>IF(参照!G619="","",参照!G619)</f>
        <v>(株)エルピオ_</v>
      </c>
      <c r="BB619" s="52">
        <f t="shared" si="40"/>
        <v>0.502</v>
      </c>
      <c r="BD619" s="52" t="str">
        <f>IF(参照!L619="","",参照!L619)</f>
        <v/>
      </c>
    </row>
    <row r="620" spans="47:56">
      <c r="AU620" s="52" t="str">
        <f>IF(参照!A620="","",参照!A620)</f>
        <v>A0287</v>
      </c>
      <c r="AV620" s="52" t="str">
        <f>IF(参照!B620="","",参照!B620)</f>
        <v>浜田ガス(株)</v>
      </c>
      <c r="AW620" s="52">
        <f>IF(参照!C620="","",参照!C620)</f>
        <v>4.84E-4</v>
      </c>
      <c r="AX620" s="52" t="str">
        <f>IF(参照!D620="","",参照!D620)</f>
        <v/>
      </c>
      <c r="AY620" s="52">
        <f>IF(参照!E620="","",参照!E620)</f>
        <v>4.2900000000000002E-4</v>
      </c>
      <c r="AZ620" s="52" t="str">
        <f>IF(参照!F620="","",参照!F620)</f>
        <v>浜田ガス(株)</v>
      </c>
      <c r="BA620" s="52" t="str">
        <f>IF(参照!G620="","",参照!G620)</f>
        <v>浜田ガス(株)_</v>
      </c>
      <c r="BB620" s="52">
        <f t="shared" si="40"/>
        <v>0.42899999999999999</v>
      </c>
      <c r="BD620" s="52" t="str">
        <f>IF(参照!L620="","",参照!L620)</f>
        <v/>
      </c>
    </row>
    <row r="621" spans="47:56">
      <c r="AU621" s="52" t="str">
        <f>IF(参照!A621="","",参照!A621)</f>
        <v>A0288</v>
      </c>
      <c r="AV621" s="52" t="str">
        <f>IF(参照!B621="","",参照!B621)</f>
        <v>(株)アメニティ電力</v>
      </c>
      <c r="AW621" s="52">
        <f>IF(参照!C621="","",参照!C621)</f>
        <v>4.8999999999999998E-4</v>
      </c>
      <c r="AX621" s="52" t="str">
        <f>IF(参照!D621="","",参照!D621)</f>
        <v/>
      </c>
      <c r="AY621" s="52">
        <f>IF(参照!E621="","",参照!E621)</f>
        <v>5.2599999999999999E-4</v>
      </c>
      <c r="AZ621" s="52" t="str">
        <f>IF(参照!F621="","",参照!F621)</f>
        <v>(株)アメニティ電力</v>
      </c>
      <c r="BA621" s="52" t="str">
        <f>IF(参照!G621="","",参照!G621)</f>
        <v>(株)アメニティ電力_</v>
      </c>
      <c r="BB621" s="52">
        <f t="shared" si="40"/>
        <v>0.52600000000000002</v>
      </c>
      <c r="BD621" s="52" t="str">
        <f>IF(参照!L621="","",参照!L621)</f>
        <v/>
      </c>
    </row>
    <row r="622" spans="47:56">
      <c r="AU622" s="52" t="str">
        <f>IF(参照!A622="","",参照!A622)</f>
        <v>A0290</v>
      </c>
      <c r="AV622" s="52" t="str">
        <f>IF(参照!B622="","",参照!B622)</f>
        <v>ふくのしま電力(株)</v>
      </c>
      <c r="AW622" s="52">
        <f>IF(参照!C622="","",参照!C622)</f>
        <v>5.0600000000000005E-4</v>
      </c>
      <c r="AX622" s="52" t="str">
        <f>IF(参照!D622="","",参照!D622)</f>
        <v/>
      </c>
      <c r="AY622" s="52">
        <f>IF(参照!E622="","",参照!E622)</f>
        <v>5.0699999999999996E-4</v>
      </c>
      <c r="AZ622" s="52" t="str">
        <f>IF(参照!F622="","",参照!F622)</f>
        <v>ふくのしま電力(株)</v>
      </c>
      <c r="BA622" s="52" t="str">
        <f>IF(参照!G622="","",参照!G622)</f>
        <v>ふくのしま電力(株)_</v>
      </c>
      <c r="BB622" s="52">
        <f t="shared" si="40"/>
        <v>0.50700000000000001</v>
      </c>
      <c r="BD622" s="52" t="str">
        <f>IF(参照!L622="","",参照!L622)</f>
        <v/>
      </c>
    </row>
    <row r="623" spans="47:56">
      <c r="AU623" s="52" t="str">
        <f>IF(参照!A623="","",参照!A623)</f>
        <v>A0292</v>
      </c>
      <c r="AV623" s="52" t="str">
        <f>IF(参照!B623="","",参照!B623)</f>
        <v>岡田建設(株)</v>
      </c>
      <c r="AW623" s="52">
        <f>IF(参照!C623="","",参照!C623)</f>
        <v>5.2700000000000002E-4</v>
      </c>
      <c r="AX623" s="52" t="str">
        <f>IF(参照!D623="","",参照!D623)</f>
        <v/>
      </c>
      <c r="AY623" s="52">
        <f>IF(参照!E623="","",参照!E623)</f>
        <v>4.7100000000000001E-4</v>
      </c>
      <c r="AZ623" s="52" t="str">
        <f>IF(参照!F623="","",参照!F623)</f>
        <v>岡田建設(株)</v>
      </c>
      <c r="BA623" s="52" t="str">
        <f>IF(参照!G623="","",参照!G623)</f>
        <v>岡田建設(株)_</v>
      </c>
      <c r="BB623" s="52">
        <f t="shared" si="40"/>
        <v>0.47100000000000003</v>
      </c>
      <c r="BD623" s="52" t="str">
        <f>IF(参照!L623="","",参照!L623)</f>
        <v/>
      </c>
    </row>
    <row r="624" spans="47:56">
      <c r="AU624" s="52" t="str">
        <f>IF(参照!A624="","",参照!A624)</f>
        <v>A0293</v>
      </c>
      <c r="AV624" s="52" t="str">
        <f>IF(参照!B624="","",参照!B624)</f>
        <v>出雲ガス(株)</v>
      </c>
      <c r="AW624" s="52">
        <f>IF(参照!C624="","",参照!C624)</f>
        <v>4.84E-4</v>
      </c>
      <c r="AX624" s="52" t="str">
        <f>IF(参照!D624="","",参照!D624)</f>
        <v/>
      </c>
      <c r="AY624" s="52">
        <f>IF(参照!E624="","",参照!E624)</f>
        <v>4.2900000000000002E-4</v>
      </c>
      <c r="AZ624" s="52" t="str">
        <f>IF(参照!F624="","",参照!F624)</f>
        <v>出雲ガス(株)</v>
      </c>
      <c r="BA624" s="52" t="str">
        <f>IF(参照!G624="","",参照!G624)</f>
        <v>出雲ガス(株)_</v>
      </c>
      <c r="BB624" s="52">
        <f t="shared" si="40"/>
        <v>0.42899999999999999</v>
      </c>
      <c r="BD624" s="52" t="str">
        <f>IF(参照!L624="","",参照!L624)</f>
        <v/>
      </c>
    </row>
    <row r="625" spans="47:56">
      <c r="AU625" s="52" t="str">
        <f>IF(参照!A625="","",参照!A625)</f>
        <v>A0294</v>
      </c>
      <c r="AV625" s="52" t="str">
        <f>IF(参照!B625="","",参照!B625)</f>
        <v>富山電力(株)</v>
      </c>
      <c r="AW625" s="52">
        <f>IF(参照!C625="","",参照!C625)</f>
        <v>4.9299999999999995E-4</v>
      </c>
      <c r="AX625" s="52" t="str">
        <f>IF(参照!D625="","",参照!D625)</f>
        <v/>
      </c>
      <c r="AY625" s="52">
        <f>IF(参照!E625="","",参照!E625)</f>
        <v>4.73E-4</v>
      </c>
      <c r="AZ625" s="52" t="str">
        <f>IF(参照!F625="","",参照!F625)</f>
        <v>富山電力(株)</v>
      </c>
      <c r="BA625" s="52" t="str">
        <f>IF(参照!G625="","",参照!G625)</f>
        <v>富山電力(株)_</v>
      </c>
      <c r="BB625" s="52">
        <f t="shared" si="40"/>
        <v>0.47300000000000003</v>
      </c>
      <c r="BD625" s="52" t="str">
        <f>IF(参照!L625="","",参照!L625)</f>
        <v/>
      </c>
    </row>
    <row r="626" spans="47:56">
      <c r="AU626" s="52" t="str">
        <f>IF(参照!A626="","",参照!A626)</f>
        <v>A0295</v>
      </c>
      <c r="AV626" s="52" t="str">
        <f>IF(参照!B626="","",参照!B626)</f>
        <v>一般社団法人グリーンコープでんき</v>
      </c>
      <c r="AW626" s="52">
        <f>IF(参照!C626="","",参照!C626)</f>
        <v>0</v>
      </c>
      <c r="AX626" s="52" t="str">
        <f>IF(参照!D626="","",参照!D626)</f>
        <v/>
      </c>
      <c r="AY626" s="52">
        <f>IF(参照!E626="","",参照!E626)</f>
        <v>4.1199999999999999E-4</v>
      </c>
      <c r="AZ626" s="52" t="str">
        <f>IF(参照!F626="","",参照!F626)</f>
        <v>一般社団法人グリーンコープでんき</v>
      </c>
      <c r="BA626" s="52" t="str">
        <f>IF(参照!G626="","",参照!G626)</f>
        <v>一般社団法人グリーンコープでんき_</v>
      </c>
      <c r="BB626" s="52">
        <f t="shared" si="40"/>
        <v>0.41199999999999998</v>
      </c>
      <c r="BD626" s="52" t="str">
        <f>IF(参照!L626="","",参照!L626)</f>
        <v/>
      </c>
    </row>
    <row r="627" spans="47:56">
      <c r="AU627" s="52" t="str">
        <f>IF(参照!A627="","",参照!A627)</f>
        <v>A0296</v>
      </c>
      <c r="AV627" s="52" t="str">
        <f>IF(参照!B627="","",参照!B627)</f>
        <v>公益財団法人東京都環境公社</v>
      </c>
      <c r="AW627" s="52" t="str">
        <f>IF(参照!C627="","",参照!C627)</f>
        <v>0.000453※</v>
      </c>
      <c r="AX627" s="52" t="str">
        <f>IF(参照!D627="","",参照!D627)</f>
        <v/>
      </c>
      <c r="AY627" s="52">
        <f>IF(参照!E627="","",参照!E627)</f>
        <v>0</v>
      </c>
      <c r="AZ627" s="52" t="str">
        <f>IF(参照!F627="","",参照!F627)</f>
        <v>公益財団法人東京都環境公社</v>
      </c>
      <c r="BA627" s="52" t="str">
        <f>IF(参照!G627="","",参照!G627)</f>
        <v>公益財団法人東京都環境公社_</v>
      </c>
      <c r="BB627" s="52">
        <f t="shared" si="40"/>
        <v>0</v>
      </c>
      <c r="BD627" s="52" t="str">
        <f>IF(参照!L627="","",参照!L627)</f>
        <v/>
      </c>
    </row>
    <row r="628" spans="47:56">
      <c r="AU628" s="52" t="str">
        <f>IF(参照!A628="","",参照!A628)</f>
        <v>A0298</v>
      </c>
      <c r="AV628" s="52" t="str">
        <f>IF(参照!B628="","",参照!B628)</f>
        <v>イオンディライト(株)</v>
      </c>
      <c r="AW628" s="52">
        <f>IF(参照!C628="","",参照!C628)</f>
        <v>4.64E-4</v>
      </c>
      <c r="AX628" s="52" t="str">
        <f>IF(参照!D628="","",参照!D628)</f>
        <v/>
      </c>
      <c r="AY628" s="52">
        <f>IF(参照!E628="","",参照!E628)</f>
        <v>4.08E-4</v>
      </c>
      <c r="AZ628" s="52" t="str">
        <f>IF(参照!F628="","",参照!F628)</f>
        <v>イオンディライト(株)</v>
      </c>
      <c r="BA628" s="52" t="str">
        <f>IF(参照!G628="","",参照!G628)</f>
        <v>イオンディライト(株)_</v>
      </c>
      <c r="BB628" s="52">
        <f t="shared" si="40"/>
        <v>0.40799999999999997</v>
      </c>
      <c r="BD628" s="52" t="str">
        <f>IF(参照!L628="","",参照!L628)</f>
        <v/>
      </c>
    </row>
    <row r="629" spans="47:56">
      <c r="AU629" s="52" t="str">
        <f>IF(参照!A629="","",参照!A629)</f>
        <v>A0300</v>
      </c>
      <c r="AV629" s="52" t="str">
        <f>IF(参照!B629="","",参照!B629)</f>
        <v>(株)ファミリーネット・ジャパン</v>
      </c>
      <c r="AW629" s="52">
        <f>IF(参照!C629="","",参照!C629)</f>
        <v>4.3800000000000002E-4</v>
      </c>
      <c r="AX629" s="52" t="str">
        <f>IF(参照!D629="","",参照!D629)</f>
        <v>メニューA</v>
      </c>
      <c r="AY629" s="52">
        <f>IF(参照!E629="","",参照!E629)</f>
        <v>0</v>
      </c>
      <c r="AZ629" s="52" t="str">
        <f>IF(参照!F629="","",参照!F629)</f>
        <v>(株)ファミリーネット・ジャパン</v>
      </c>
      <c r="BA629" s="52" t="str">
        <f>IF(参照!G629="","",参照!G629)</f>
        <v>(株)ファミリーネット・ジャパン_メニューA</v>
      </c>
      <c r="BB629" s="52">
        <f t="shared" si="40"/>
        <v>0</v>
      </c>
      <c r="BD629" s="52" t="str">
        <f>IF(参照!L629="","",参照!L629)</f>
        <v/>
      </c>
    </row>
    <row r="630" spans="47:56">
      <c r="AU630" s="52" t="str">
        <f>IF(参照!A630="","",参照!A630)</f>
        <v/>
      </c>
      <c r="AV630" s="52" t="str">
        <f>IF(参照!B630="","",参照!B630)</f>
        <v/>
      </c>
      <c r="AW630" s="52" t="str">
        <f>IF(参照!C630="","",参照!C630)</f>
        <v/>
      </c>
      <c r="AX630" s="52" t="str">
        <f>IF(参照!D630="","",参照!D630)</f>
        <v>メニューB</v>
      </c>
      <c r="AY630" s="52">
        <f>IF(参照!E630="","",参照!E630)</f>
        <v>0</v>
      </c>
      <c r="AZ630" s="52" t="str">
        <f>IF(参照!F630="","",参照!F630)</f>
        <v>(株)ファミリーネット・ジャパン</v>
      </c>
      <c r="BA630" s="52" t="str">
        <f>IF(参照!G630="","",参照!G630)</f>
        <v>(株)ファミリーネット・ジャパン_メニューB</v>
      </c>
      <c r="BB630" s="52">
        <f t="shared" si="40"/>
        <v>0</v>
      </c>
      <c r="BD630" s="52" t="str">
        <f>IF(参照!L630="","",参照!L630)</f>
        <v/>
      </c>
    </row>
    <row r="631" spans="47:56">
      <c r="AU631" s="52" t="str">
        <f>IF(参照!A631="","",参照!A631)</f>
        <v/>
      </c>
      <c r="AV631" s="52" t="str">
        <f>IF(参照!B631="","",参照!B631)</f>
        <v/>
      </c>
      <c r="AW631" s="52" t="str">
        <f>IF(参照!C631="","",参照!C631)</f>
        <v/>
      </c>
      <c r="AX631" s="52" t="str">
        <f>IF(参照!D631="","",参照!D631)</f>
        <v>メニューC(残差)</v>
      </c>
      <c r="AY631" s="52">
        <f>IF(参照!E631="","",参照!E631)</f>
        <v>4.7999999999999996E-4</v>
      </c>
      <c r="AZ631" s="52" t="str">
        <f>IF(参照!F631="","",参照!F631)</f>
        <v>(株)ファミリーネット・ジャパン</v>
      </c>
      <c r="BA631" s="52" t="str">
        <f>IF(参照!G631="","",参照!G631)</f>
        <v>(株)ファミリーネット・ジャパン_メニューC(残差)</v>
      </c>
      <c r="BB631" s="52">
        <f t="shared" si="40"/>
        <v>0.48</v>
      </c>
      <c r="BD631" s="52" t="str">
        <f>IF(参照!L631="","",参照!L631)</f>
        <v/>
      </c>
    </row>
    <row r="632" spans="47:56">
      <c r="AU632" s="52" t="str">
        <f>IF(参照!A632="","",参照!A632)</f>
        <v/>
      </c>
      <c r="AV632" s="52" t="str">
        <f>IF(参照!B632="","",参照!B632)</f>
        <v/>
      </c>
      <c r="AW632" s="52" t="str">
        <f>IF(参照!C632="","",参照!C632)</f>
        <v/>
      </c>
      <c r="AX632" s="52" t="str">
        <f>IF(参照!D632="","",参照!D632)</f>
        <v>(参考値)事業者全体</v>
      </c>
      <c r="AY632" s="52">
        <f>IF(参照!E632="","",参照!E632)</f>
        <v>3.1399999999999999E-4</v>
      </c>
      <c r="AZ632" s="52" t="str">
        <f>IF(参照!F632="","",参照!F632)</f>
        <v>(株)ファミリーネット・ジャパン</v>
      </c>
      <c r="BA632" s="52" t="str">
        <f>IF(参照!G632="","",参照!G632)</f>
        <v>(株)ファミリーネット・ジャパン_(参考値)事業者全体</v>
      </c>
      <c r="BB632" s="52">
        <f t="shared" si="40"/>
        <v>0.314</v>
      </c>
      <c r="BD632" s="52" t="str">
        <f>IF(参照!L632="","",参照!L632)</f>
        <v/>
      </c>
    </row>
    <row r="633" spans="47:56">
      <c r="AU633" s="52" t="str">
        <f>IF(参照!A633="","",参照!A633)</f>
        <v>A0303</v>
      </c>
      <c r="AV633" s="52" t="str">
        <f>IF(参照!B633="","",参照!B633)</f>
        <v>ＭＫステーションズ(株)</v>
      </c>
      <c r="AW633" s="52">
        <f>IF(参照!C633="","",参照!C633)</f>
        <v>4.4900000000000002E-4</v>
      </c>
      <c r="AX633" s="52" t="str">
        <f>IF(参照!D633="","",参照!D633)</f>
        <v/>
      </c>
      <c r="AY633" s="52">
        <f>IF(参照!E633="","",参照!E633)</f>
        <v>4.1199999999999999E-4</v>
      </c>
      <c r="AZ633" s="52" t="str">
        <f>IF(参照!F633="","",参照!F633)</f>
        <v>ＭＫステーションズ(株)</v>
      </c>
      <c r="BA633" s="52" t="str">
        <f>IF(参照!G633="","",参照!G633)</f>
        <v>ＭＫステーションズ(株)_</v>
      </c>
      <c r="BB633" s="52">
        <f t="shared" si="40"/>
        <v>0.41199999999999998</v>
      </c>
      <c r="BD633" s="52" t="str">
        <f>IF(参照!L633="","",参照!L633)</f>
        <v/>
      </c>
    </row>
    <row r="634" spans="47:56">
      <c r="AU634" s="52" t="str">
        <f>IF(参照!A634="","",参照!A634)</f>
        <v>A0305</v>
      </c>
      <c r="AV634" s="52" t="str">
        <f>IF(参照!B634="","",参照!B634)</f>
        <v>フラワーペイメント(株)</v>
      </c>
      <c r="AW634" s="52">
        <f>IF(参照!C634="","",参照!C634)</f>
        <v>5.22E-4</v>
      </c>
      <c r="AX634" s="52" t="str">
        <f>IF(参照!D634="","",参照!D634)</f>
        <v/>
      </c>
      <c r="AY634" s="52">
        <f>IF(参照!E634="","",参照!E634)</f>
        <v>5.5900000000000004E-4</v>
      </c>
      <c r="AZ634" s="52" t="str">
        <f>IF(参照!F634="","",参照!F634)</f>
        <v>フラワーペイメント(株)</v>
      </c>
      <c r="BA634" s="52" t="str">
        <f>IF(参照!G634="","",参照!G634)</f>
        <v>フラワーペイメント(株)_</v>
      </c>
      <c r="BB634" s="52">
        <f t="shared" si="40"/>
        <v>0.55900000000000005</v>
      </c>
      <c r="BD634" s="52" t="str">
        <f>IF(参照!L634="","",参照!L634)</f>
        <v/>
      </c>
    </row>
    <row r="635" spans="47:56">
      <c r="AU635" s="52" t="str">
        <f>IF(参照!A635="","",参照!A635)</f>
        <v>A0306</v>
      </c>
      <c r="AV635" s="52" t="str">
        <f>IF(参照!B635="","",参照!B635)</f>
        <v>(株)ＪＴＢコミュニケーションデザイン</v>
      </c>
      <c r="AW635" s="52">
        <f>IF(参照!C635="","",参照!C635)</f>
        <v>3.68E-4</v>
      </c>
      <c r="AX635" s="52" t="str">
        <f>IF(参照!D635="","",参照!D635)</f>
        <v/>
      </c>
      <c r="AY635" s="52">
        <f>IF(参照!E635="","",参照!E635)</f>
        <v>3.77E-4</v>
      </c>
      <c r="AZ635" s="52" t="str">
        <f>IF(参照!F635="","",参照!F635)</f>
        <v>(株)ＪＴＢコミュニケーションデザイン</v>
      </c>
      <c r="BA635" s="52" t="str">
        <f>IF(参照!G635="","",参照!G635)</f>
        <v>(株)ＪＴＢコミュニケーションデザイン_</v>
      </c>
      <c r="BB635" s="52">
        <f t="shared" si="40"/>
        <v>0.377</v>
      </c>
      <c r="BD635" s="52" t="str">
        <f>IF(参照!L635="","",参照!L635)</f>
        <v/>
      </c>
    </row>
    <row r="636" spans="47:56">
      <c r="AU636" s="52" t="str">
        <f>IF(参照!A636="","",参照!A636)</f>
        <v>A0308</v>
      </c>
      <c r="AV636" s="52" t="str">
        <f>IF(参照!B636="","",参照!B636)</f>
        <v>積水化学工業(株)</v>
      </c>
      <c r="AW636" s="52">
        <f>IF(参照!C636="","",参照!C636)</f>
        <v>2.13E-4</v>
      </c>
      <c r="AX636" s="52" t="str">
        <f>IF(参照!D636="","",参照!D636)</f>
        <v>メニューA</v>
      </c>
      <c r="AY636" s="52">
        <f>IF(参照!E636="","",参照!E636)</f>
        <v>0</v>
      </c>
      <c r="AZ636" s="52" t="str">
        <f>IF(参照!F636="","",参照!F636)</f>
        <v>積水化学工業(株)</v>
      </c>
      <c r="BA636" s="52" t="str">
        <f>IF(参照!G636="","",参照!G636)</f>
        <v>積水化学工業(株)_メニューA</v>
      </c>
      <c r="BB636" s="52">
        <f t="shared" si="40"/>
        <v>0</v>
      </c>
      <c r="BD636" s="52" t="str">
        <f>IF(参照!L636="","",参照!L636)</f>
        <v/>
      </c>
    </row>
    <row r="637" spans="47:56">
      <c r="AU637" s="52" t="str">
        <f>IF(参照!A637="","",参照!A637)</f>
        <v/>
      </c>
      <c r="AV637" s="52" t="str">
        <f>IF(参照!B637="","",参照!B637)</f>
        <v/>
      </c>
      <c r="AW637" s="52" t="str">
        <f>IF(参照!C637="","",参照!C637)</f>
        <v/>
      </c>
      <c r="AX637" s="52" t="str">
        <f>IF(参照!D637="","",参照!D637)</f>
        <v>メニューB(残差)</v>
      </c>
      <c r="AY637" s="52">
        <f>IF(参照!E637="","",参照!E637)</f>
        <v>0</v>
      </c>
      <c r="AZ637" s="52" t="str">
        <f>IF(参照!F637="","",参照!F637)</f>
        <v>積水化学工業(株)</v>
      </c>
      <c r="BA637" s="52" t="str">
        <f>IF(参照!G637="","",参照!G637)</f>
        <v>積水化学工業(株)_メニューB(残差)</v>
      </c>
      <c r="BB637" s="52">
        <f t="shared" si="40"/>
        <v>0</v>
      </c>
      <c r="BD637" s="52" t="str">
        <f>IF(参照!L637="","",参照!L637)</f>
        <v/>
      </c>
    </row>
    <row r="638" spans="47:56">
      <c r="AU638" s="52" t="str">
        <f>IF(参照!A638="","",参照!A638)</f>
        <v/>
      </c>
      <c r="AV638" s="52" t="str">
        <f>IF(参照!B638="","",参照!B638)</f>
        <v/>
      </c>
      <c r="AW638" s="52" t="str">
        <f>IF(参照!C638="","",参照!C638)</f>
        <v/>
      </c>
      <c r="AX638" s="52" t="str">
        <f>IF(参照!D638="","",参照!D638)</f>
        <v>(参考値)事業者全体</v>
      </c>
      <c r="AY638" s="52">
        <f>IF(参照!E638="","",参照!E638)</f>
        <v>0</v>
      </c>
      <c r="AZ638" s="52" t="str">
        <f>IF(参照!F638="","",参照!F638)</f>
        <v>積水化学工業(株)</v>
      </c>
      <c r="BA638" s="52" t="str">
        <f>IF(参照!G638="","",参照!G638)</f>
        <v>積水化学工業(株)_(参考値)事業者全体</v>
      </c>
      <c r="BB638" s="52">
        <f t="shared" si="40"/>
        <v>0</v>
      </c>
      <c r="BD638" s="52" t="str">
        <f>IF(参照!L638="","",参照!L638)</f>
        <v/>
      </c>
    </row>
    <row r="639" spans="47:56">
      <c r="AU639" s="52" t="str">
        <f>IF(参照!A639="","",参照!A639)</f>
        <v>A0310</v>
      </c>
      <c r="AV639" s="52" t="str">
        <f>IF(参照!B639="","",参照!B639)</f>
        <v>全農エネルギー(株)</v>
      </c>
      <c r="AW639" s="52">
        <f>IF(参照!C639="","",参照!C639)</f>
        <v>5.0199999999999995E-4</v>
      </c>
      <c r="AX639" s="52" t="str">
        <f>IF(参照!D639="","",参照!D639)</f>
        <v>メニューA</v>
      </c>
      <c r="AY639" s="52">
        <f>IF(参照!E639="","",参照!E639)</f>
        <v>0</v>
      </c>
      <c r="AZ639" s="52" t="str">
        <f>IF(参照!F639="","",参照!F639)</f>
        <v>全農エネルギー(株)</v>
      </c>
      <c r="BA639" s="52" t="str">
        <f>IF(参照!G639="","",参照!G639)</f>
        <v>全農エネルギー(株)_メニューA</v>
      </c>
      <c r="BB639" s="52">
        <f t="shared" si="40"/>
        <v>0</v>
      </c>
      <c r="BD639" s="52" t="str">
        <f>IF(参照!L639="","",参照!L639)</f>
        <v/>
      </c>
    </row>
    <row r="640" spans="47:56">
      <c r="AU640" s="52" t="str">
        <f>IF(参照!A640="","",参照!A640)</f>
        <v/>
      </c>
      <c r="AV640" s="52" t="str">
        <f>IF(参照!B640="","",参照!B640)</f>
        <v/>
      </c>
      <c r="AW640" s="52" t="str">
        <f>IF(参照!C640="","",参照!C640)</f>
        <v/>
      </c>
      <c r="AX640" s="52" t="str">
        <f>IF(参照!D640="","",参照!D640)</f>
        <v>メニューB</v>
      </c>
      <c r="AY640" s="52">
        <f>IF(参照!E640="","",参照!E640)</f>
        <v>0</v>
      </c>
      <c r="AZ640" s="52" t="str">
        <f>IF(参照!F640="","",参照!F640)</f>
        <v>全農エネルギー(株)</v>
      </c>
      <c r="BA640" s="52" t="str">
        <f>IF(参照!G640="","",参照!G640)</f>
        <v>全農エネルギー(株)_メニューB</v>
      </c>
      <c r="BB640" s="52">
        <f t="shared" si="40"/>
        <v>0</v>
      </c>
      <c r="BD640" s="52" t="str">
        <f>IF(参照!L640="","",参照!L640)</f>
        <v/>
      </c>
    </row>
    <row r="641" spans="47:56">
      <c r="AU641" s="52" t="str">
        <f>IF(参照!A641="","",参照!A641)</f>
        <v/>
      </c>
      <c r="AV641" s="52" t="str">
        <f>IF(参照!B641="","",参照!B641)</f>
        <v/>
      </c>
      <c r="AW641" s="52" t="str">
        <f>IF(参照!C641="","",参照!C641)</f>
        <v/>
      </c>
      <c r="AX641" s="52" t="str">
        <f>IF(参照!D641="","",参照!D641)</f>
        <v>メニューC</v>
      </c>
      <c r="AY641" s="52">
        <f>IF(参照!E641="","",参照!E641)</f>
        <v>0</v>
      </c>
      <c r="AZ641" s="52" t="str">
        <f>IF(参照!F641="","",参照!F641)</f>
        <v>全農エネルギー(株)</v>
      </c>
      <c r="BA641" s="52" t="str">
        <f>IF(参照!G641="","",参照!G641)</f>
        <v>全農エネルギー(株)_メニューC</v>
      </c>
      <c r="BB641" s="52">
        <f t="shared" si="40"/>
        <v>0</v>
      </c>
      <c r="BD641" s="52" t="str">
        <f>IF(参照!L641="","",参照!L641)</f>
        <v/>
      </c>
    </row>
    <row r="642" spans="47:56">
      <c r="AU642" s="52" t="str">
        <f>IF(参照!A642="","",参照!A642)</f>
        <v/>
      </c>
      <c r="AV642" s="52" t="str">
        <f>IF(参照!B642="","",参照!B642)</f>
        <v/>
      </c>
      <c r="AW642" s="52" t="str">
        <f>IF(参照!C642="","",参照!C642)</f>
        <v/>
      </c>
      <c r="AX642" s="52" t="str">
        <f>IF(参照!D642="","",参照!D642)</f>
        <v>メニューD(残差)</v>
      </c>
      <c r="AY642" s="52">
        <f>IF(参照!E642="","",参照!E642)</f>
        <v>4.8799999999999999E-4</v>
      </c>
      <c r="AZ642" s="52" t="str">
        <f>IF(参照!F642="","",参照!F642)</f>
        <v>全農エネルギー(株)</v>
      </c>
      <c r="BA642" s="52" t="str">
        <f>IF(参照!G642="","",参照!G642)</f>
        <v>全農エネルギー(株)_メニューD(残差)</v>
      </c>
      <c r="BB642" s="52">
        <f t="shared" si="40"/>
        <v>0.48799999999999999</v>
      </c>
      <c r="BD642" s="52" t="str">
        <f>IF(参照!L642="","",参照!L642)</f>
        <v/>
      </c>
    </row>
    <row r="643" spans="47:56">
      <c r="AU643" s="52" t="str">
        <f>IF(参照!A643="","",参照!A643)</f>
        <v/>
      </c>
      <c r="AV643" s="52" t="str">
        <f>IF(参照!B643="","",参照!B643)</f>
        <v/>
      </c>
      <c r="AW643" s="52" t="str">
        <f>IF(参照!C643="","",参照!C643)</f>
        <v/>
      </c>
      <c r="AX643" s="52" t="str">
        <f>IF(参照!D643="","",参照!D643)</f>
        <v>(参考値)事業者全体</v>
      </c>
      <c r="AY643" s="52">
        <f>IF(参照!E643="","",参照!E643)</f>
        <v>4.7899999999999999E-4</v>
      </c>
      <c r="AZ643" s="52" t="str">
        <f>IF(参照!F643="","",参照!F643)</f>
        <v>全農エネルギー(株)</v>
      </c>
      <c r="BA643" s="52" t="str">
        <f>IF(参照!G643="","",参照!G643)</f>
        <v>全農エネルギー(株)_(参考値)事業者全体</v>
      </c>
      <c r="BB643" s="52">
        <f t="shared" si="40"/>
        <v>0.47899999999999998</v>
      </c>
      <c r="BD643" s="52" t="str">
        <f>IF(参照!L643="","",参照!L643)</f>
        <v/>
      </c>
    </row>
    <row r="644" spans="47:56">
      <c r="AU644" s="52" t="str">
        <f>IF(参照!A644="","",参照!A644)</f>
        <v>A0311</v>
      </c>
      <c r="AV644" s="52" t="str">
        <f>IF(参照!B644="","",参照!B644)</f>
        <v>(株)ハルエネ</v>
      </c>
      <c r="AW644" s="52">
        <f>IF(参照!C644="","",参照!C644)</f>
        <v>4.9700000000000005E-4</v>
      </c>
      <c r="AX644" s="52" t="str">
        <f>IF(参照!D644="","",参照!D644)</f>
        <v/>
      </c>
      <c r="AY644" s="52">
        <f>IF(参照!E644="","",参照!E644)</f>
        <v>4.6599999999999994E-4</v>
      </c>
      <c r="AZ644" s="52" t="str">
        <f>IF(参照!F644="","",参照!F644)</f>
        <v>(株)ハルエネ</v>
      </c>
      <c r="BA644" s="52" t="str">
        <f>IF(参照!G644="","",参照!G644)</f>
        <v>(株)ハルエネ_</v>
      </c>
      <c r="BB644" s="52">
        <f t="shared" si="40"/>
        <v>0.46599999999999997</v>
      </c>
      <c r="BD644" s="52" t="str">
        <f>IF(参照!L644="","",参照!L644)</f>
        <v/>
      </c>
    </row>
    <row r="645" spans="47:56">
      <c r="AU645" s="52" t="str">
        <f>IF(参照!A645="","",参照!A645)</f>
        <v>A0312</v>
      </c>
      <c r="AV645" s="52" t="str">
        <f>IF(参照!B645="","",参照!B645)</f>
        <v>三愛オブリ(株)(旧：三愛石油(株))</v>
      </c>
      <c r="AW645" s="52">
        <f>IF(参照!C645="","",参照!C645)</f>
        <v>5.0299999999999997E-4</v>
      </c>
      <c r="AX645" s="52" t="str">
        <f>IF(参照!D645="","",参照!D645)</f>
        <v/>
      </c>
      <c r="AY645" s="52">
        <f>IF(参照!E645="","",参照!E645)</f>
        <v>4.4700000000000002E-4</v>
      </c>
      <c r="AZ645" s="52" t="str">
        <f>IF(参照!F645="","",参照!F645)</f>
        <v>三愛オブリ(株)(旧：三愛石油(株))</v>
      </c>
      <c r="BA645" s="52" t="str">
        <f>IF(参照!G645="","",参照!G645)</f>
        <v>三愛オブリ(株)(旧：三愛石油(株))_</v>
      </c>
      <c r="BB645" s="52">
        <f t="shared" ref="BB645:BB708" si="41">AY645*1000</f>
        <v>0.44700000000000001</v>
      </c>
      <c r="BD645" s="52" t="str">
        <f>IF(参照!L645="","",参照!L645)</f>
        <v/>
      </c>
    </row>
    <row r="646" spans="47:56">
      <c r="AU646" s="52" t="str">
        <f>IF(参照!A646="","",参照!A646)</f>
        <v>A0313</v>
      </c>
      <c r="AV646" s="52" t="str">
        <f>IF(参照!B646="","",参照!B646)</f>
        <v>(株)リケン工業</v>
      </c>
      <c r="AW646" s="52">
        <f>IF(参照!C646="","",参照!C646)</f>
        <v>4.9100000000000001E-4</v>
      </c>
      <c r="AX646" s="52" t="str">
        <f>IF(参照!D646="","",参照!D646)</f>
        <v/>
      </c>
      <c r="AY646" s="52">
        <f>IF(参照!E646="","",参照!E646)</f>
        <v>5.1000000000000004E-4</v>
      </c>
      <c r="AZ646" s="52" t="str">
        <f>IF(参照!F646="","",参照!F646)</f>
        <v>(株)リケン工業</v>
      </c>
      <c r="BA646" s="52" t="str">
        <f>IF(参照!G646="","",参照!G646)</f>
        <v>(株)リケン工業_</v>
      </c>
      <c r="BB646" s="52">
        <f t="shared" si="41"/>
        <v>0.51</v>
      </c>
      <c r="BD646" s="52" t="str">
        <f>IF(参照!L646="","",参照!L646)</f>
        <v/>
      </c>
    </row>
    <row r="647" spans="47:56">
      <c r="AU647" s="52" t="str">
        <f>IF(参照!A647="","",参照!A647)</f>
        <v>A0314</v>
      </c>
      <c r="AV647" s="52" t="str">
        <f>IF(参照!B647="","",参照!B647)</f>
        <v>(株)ビビット</v>
      </c>
      <c r="AW647" s="52">
        <f>IF(参照!C647="","",参照!C647)</f>
        <v>5.5699999999999999E-4</v>
      </c>
      <c r="AX647" s="52" t="str">
        <f>IF(参照!D647="","",参照!D647)</f>
        <v/>
      </c>
      <c r="AY647" s="52">
        <f>IF(参照!E647="","",参照!E647)</f>
        <v>5.9299999999999999E-4</v>
      </c>
      <c r="AZ647" s="52" t="str">
        <f>IF(参照!F647="","",参照!F647)</f>
        <v>(株)ビビット</v>
      </c>
      <c r="BA647" s="52" t="str">
        <f>IF(参照!G647="","",参照!G647)</f>
        <v>(株)ビビット_</v>
      </c>
      <c r="BB647" s="52">
        <f t="shared" si="41"/>
        <v>0.59299999999999997</v>
      </c>
      <c r="BD647" s="52" t="str">
        <f>IF(参照!L647="","",参照!L647)</f>
        <v/>
      </c>
    </row>
    <row r="648" spans="47:56">
      <c r="AU648" s="52" t="str">
        <f>IF(参照!A648="","",参照!A648)</f>
        <v>A0315</v>
      </c>
      <c r="AV648" s="52" t="str">
        <f>IF(参照!B648="","",参照!B648)</f>
        <v>(株)おおた電力</v>
      </c>
      <c r="AW648" s="52">
        <f>IF(参照!C648="","",参照!C648)</f>
        <v>3.6400000000000001E-4</v>
      </c>
      <c r="AX648" s="52" t="str">
        <f>IF(参照!D648="","",参照!D648)</f>
        <v/>
      </c>
      <c r="AY648" s="52">
        <f>IF(参照!E648="","",参照!E648)</f>
        <v>3.0800000000000001E-4</v>
      </c>
      <c r="AZ648" s="52" t="str">
        <f>IF(参照!F648="","",参照!F648)</f>
        <v>(株)おおた電力</v>
      </c>
      <c r="BA648" s="52" t="str">
        <f>IF(参照!G648="","",参照!G648)</f>
        <v>(株)おおた電力_</v>
      </c>
      <c r="BB648" s="52">
        <f t="shared" si="41"/>
        <v>0.308</v>
      </c>
      <c r="BD648" s="52" t="str">
        <f>IF(参照!L648="","",参照!L648)</f>
        <v/>
      </c>
    </row>
    <row r="649" spans="47:56">
      <c r="AU649" s="52" t="str">
        <f>IF(参照!A649="","",参照!A649)</f>
        <v>A0317</v>
      </c>
      <c r="AV649" s="52" t="str">
        <f>IF(参照!B649="","",参照!B649)</f>
        <v>伊藤忠プランテック(株)</v>
      </c>
      <c r="AW649" s="52">
        <f>IF(参照!C649="","",参照!C649)</f>
        <v>4.8099999999999998E-4</v>
      </c>
      <c r="AX649" s="52" t="str">
        <f>IF(参照!D649="","",参照!D649)</f>
        <v/>
      </c>
      <c r="AY649" s="52">
        <f>IF(参照!E649="","",参照!E649)</f>
        <v>5.9199999999999997E-4</v>
      </c>
      <c r="AZ649" s="52" t="str">
        <f>IF(参照!F649="","",参照!F649)</f>
        <v>伊藤忠プランテック(株)</v>
      </c>
      <c r="BA649" s="52" t="str">
        <f>IF(参照!G649="","",参照!G649)</f>
        <v>伊藤忠プランテック(株)_</v>
      </c>
      <c r="BB649" s="52">
        <f t="shared" si="41"/>
        <v>0.59199999999999997</v>
      </c>
      <c r="BD649" s="52" t="str">
        <f>IF(参照!L649="","",参照!L649)</f>
        <v/>
      </c>
    </row>
    <row r="650" spans="47:56">
      <c r="AU650" s="52" t="str">
        <f>IF(参照!A650="","",参照!A650)</f>
        <v>A0318</v>
      </c>
      <c r="AV650" s="52" t="str">
        <f>IF(参照!B650="","",参照!B650)</f>
        <v>(株)オカモト</v>
      </c>
      <c r="AW650" s="52">
        <f>IF(参照!C650="","",参照!C650)</f>
        <v>5.1699999999999999E-4</v>
      </c>
      <c r="AX650" s="52" t="str">
        <f>IF(参照!D650="","",参照!D650)</f>
        <v/>
      </c>
      <c r="AY650" s="52">
        <f>IF(参照!E650="","",参照!E650)</f>
        <v>4.95E-4</v>
      </c>
      <c r="AZ650" s="52" t="str">
        <f>IF(参照!F650="","",参照!F650)</f>
        <v>(株)オカモト</v>
      </c>
      <c r="BA650" s="52" t="str">
        <f>IF(参照!G650="","",参照!G650)</f>
        <v>(株)オカモト_</v>
      </c>
      <c r="BB650" s="52">
        <f t="shared" si="41"/>
        <v>0.495</v>
      </c>
      <c r="BD650" s="52" t="str">
        <f>IF(参照!L650="","",参照!L650)</f>
        <v/>
      </c>
    </row>
    <row r="651" spans="47:56">
      <c r="AU651" s="52" t="str">
        <f>IF(参照!A651="","",参照!A651)</f>
        <v>A0323</v>
      </c>
      <c r="AV651" s="52" t="str">
        <f>IF(参照!B651="","",参照!B651)</f>
        <v>キタコー(株)</v>
      </c>
      <c r="AW651" s="52">
        <f>IF(参照!C651="","",参照!C651)</f>
        <v>4.5399999999999998E-4</v>
      </c>
      <c r="AX651" s="52" t="str">
        <f>IF(参照!D651="","",参照!D651)</f>
        <v/>
      </c>
      <c r="AY651" s="52">
        <f>IF(参照!E651="","",参照!E651)</f>
        <v>3.9800000000000002E-4</v>
      </c>
      <c r="AZ651" s="52" t="str">
        <f>IF(参照!F651="","",参照!F651)</f>
        <v>キタコー(株)</v>
      </c>
      <c r="BA651" s="52" t="str">
        <f>IF(参照!G651="","",参照!G651)</f>
        <v>キタコー(株)_</v>
      </c>
      <c r="BB651" s="52">
        <f t="shared" si="41"/>
        <v>0.39800000000000002</v>
      </c>
      <c r="BD651" s="52" t="str">
        <f>IF(参照!L651="","",参照!L651)</f>
        <v/>
      </c>
    </row>
    <row r="652" spans="47:56">
      <c r="AU652" s="52" t="str">
        <f>IF(参照!A652="","",参照!A652)</f>
        <v>A0324</v>
      </c>
      <c r="AV652" s="52" t="str">
        <f>IF(参照!B652="","",参照!B652)</f>
        <v>生活協同組合コープしが</v>
      </c>
      <c r="AW652" s="52">
        <f>IF(参照!C652="","",参照!C652)</f>
        <v>3.7399999999999998E-4</v>
      </c>
      <c r="AX652" s="52" t="str">
        <f>IF(参照!D652="","",参照!D652)</f>
        <v>メニューA</v>
      </c>
      <c r="AY652" s="52">
        <f>IF(参照!E652="","",参照!E652)</f>
        <v>0</v>
      </c>
      <c r="AZ652" s="52" t="str">
        <f>IF(参照!F652="","",参照!F652)</f>
        <v>生活協同組合コープしが</v>
      </c>
      <c r="BA652" s="52" t="str">
        <f>IF(参照!G652="","",参照!G652)</f>
        <v>生活協同組合コープしが_メニューA</v>
      </c>
      <c r="BB652" s="52">
        <f t="shared" si="41"/>
        <v>0</v>
      </c>
      <c r="BD652" s="52" t="str">
        <f>IF(参照!L652="","",参照!L652)</f>
        <v/>
      </c>
    </row>
    <row r="653" spans="47:56">
      <c r="AU653" s="52" t="str">
        <f>IF(参照!A653="","",参照!A653)</f>
        <v/>
      </c>
      <c r="AV653" s="52" t="str">
        <f>IF(参照!B653="","",参照!B653)</f>
        <v/>
      </c>
      <c r="AW653" s="52" t="str">
        <f>IF(参照!C653="","",参照!C653)</f>
        <v/>
      </c>
      <c r="AX653" s="52" t="str">
        <f>IF(参照!D653="","",参照!D653)</f>
        <v>メニューB(残差)</v>
      </c>
      <c r="AY653" s="52">
        <f>IF(参照!E653="","",参照!E653)</f>
        <v>3.19E-4</v>
      </c>
      <c r="AZ653" s="52" t="str">
        <f>IF(参照!F653="","",参照!F653)</f>
        <v>生活協同組合コープしが</v>
      </c>
      <c r="BA653" s="52" t="str">
        <f>IF(参照!G653="","",参照!G653)</f>
        <v>生活協同組合コープしが_メニューB(残差)</v>
      </c>
      <c r="BB653" s="52">
        <f t="shared" si="41"/>
        <v>0.31900000000000001</v>
      </c>
      <c r="BD653" s="52" t="str">
        <f>IF(参照!L653="","",参照!L653)</f>
        <v/>
      </c>
    </row>
    <row r="654" spans="47:56">
      <c r="AU654" s="52" t="str">
        <f>IF(参照!A654="","",参照!A654)</f>
        <v/>
      </c>
      <c r="AV654" s="52" t="str">
        <f>IF(参照!B654="","",参照!B654)</f>
        <v/>
      </c>
      <c r="AW654" s="52" t="str">
        <f>IF(参照!C654="","",参照!C654)</f>
        <v/>
      </c>
      <c r="AX654" s="52" t="str">
        <f>IF(参照!D654="","",参照!D654)</f>
        <v>(参考値)事業者全体</v>
      </c>
      <c r="AY654" s="52">
        <f>IF(参照!E654="","",参照!E654)</f>
        <v>3.4000000000000002E-4</v>
      </c>
      <c r="AZ654" s="52" t="str">
        <f>IF(参照!F654="","",参照!F654)</f>
        <v>生活協同組合コープしが</v>
      </c>
      <c r="BA654" s="52" t="str">
        <f>IF(参照!G654="","",参照!G654)</f>
        <v>生活協同組合コープしが_(参考値)事業者全体</v>
      </c>
      <c r="BB654" s="52">
        <f t="shared" si="41"/>
        <v>0.34</v>
      </c>
      <c r="BD654" s="52" t="str">
        <f>IF(参照!L654="","",参照!L654)</f>
        <v/>
      </c>
    </row>
    <row r="655" spans="47:56">
      <c r="AU655" s="52" t="str">
        <f>IF(参照!A655="","",参照!A655)</f>
        <v>A0330</v>
      </c>
      <c r="AV655" s="52" t="str">
        <f>IF(参照!B655="","",参照!B655)</f>
        <v>香川電力(株)　</v>
      </c>
      <c r="AW655" s="52">
        <f>IF(参照!C655="","",参照!C655)</f>
        <v>4.8500000000000003E-4</v>
      </c>
      <c r="AX655" s="52" t="str">
        <f>IF(参照!D655="","",参照!D655)</f>
        <v>メニューA</v>
      </c>
      <c r="AY655" s="52">
        <f>IF(参照!E655="","",参照!E655)</f>
        <v>0</v>
      </c>
      <c r="AZ655" s="52" t="str">
        <f>IF(参照!F655="","",参照!F655)</f>
        <v>香川電力(株)　</v>
      </c>
      <c r="BA655" s="52" t="str">
        <f>IF(参照!G655="","",参照!G655)</f>
        <v>香川電力(株)　_メニューA</v>
      </c>
      <c r="BB655" s="52">
        <f t="shared" si="41"/>
        <v>0</v>
      </c>
      <c r="BD655" s="52" t="str">
        <f>IF(参照!L655="","",参照!L655)</f>
        <v/>
      </c>
    </row>
    <row r="656" spans="47:56">
      <c r="AU656" s="52" t="str">
        <f>IF(参照!A656="","",参照!A656)</f>
        <v/>
      </c>
      <c r="AV656" s="52" t="str">
        <f>IF(参照!B656="","",参照!B656)</f>
        <v/>
      </c>
      <c r="AW656" s="52" t="str">
        <f>IF(参照!C656="","",参照!C656)</f>
        <v/>
      </c>
      <c r="AX656" s="52" t="str">
        <f>IF(参照!D656="","",参照!D656)</f>
        <v>メニューB(残差)</v>
      </c>
      <c r="AY656" s="52">
        <f>IF(参照!E656="","",参照!E656)</f>
        <v>4.84E-4</v>
      </c>
      <c r="AZ656" s="52" t="str">
        <f>IF(参照!F656="","",参照!F656)</f>
        <v>香川電力(株)　</v>
      </c>
      <c r="BA656" s="52" t="str">
        <f>IF(参照!G656="","",参照!G656)</f>
        <v>香川電力(株)　_メニューB(残差)</v>
      </c>
      <c r="BB656" s="52">
        <f t="shared" si="41"/>
        <v>0.48399999999999999</v>
      </c>
      <c r="BD656" s="52" t="str">
        <f>IF(参照!L656="","",参照!L656)</f>
        <v/>
      </c>
    </row>
    <row r="657" spans="47:56">
      <c r="AU657" s="52" t="str">
        <f>IF(参照!A657="","",参照!A657)</f>
        <v/>
      </c>
      <c r="AV657" s="52" t="str">
        <f>IF(参照!B657="","",参照!B657)</f>
        <v/>
      </c>
      <c r="AW657" s="52" t="str">
        <f>IF(参照!C657="","",参照!C657)</f>
        <v/>
      </c>
      <c r="AX657" s="52" t="str">
        <f>IF(参照!D657="","",参照!D657)</f>
        <v>(参考値)事業者全体</v>
      </c>
      <c r="AY657" s="52">
        <f>IF(参照!E657="","",参照!E657)</f>
        <v>5.04E-4</v>
      </c>
      <c r="AZ657" s="52" t="str">
        <f>IF(参照!F657="","",参照!F657)</f>
        <v>香川電力(株)　</v>
      </c>
      <c r="BA657" s="52" t="str">
        <f>IF(参照!G657="","",参照!G657)</f>
        <v>香川電力(株)　_(参考値)事業者全体</v>
      </c>
      <c r="BB657" s="52">
        <f t="shared" si="41"/>
        <v>0.504</v>
      </c>
      <c r="BD657" s="52" t="str">
        <f>IF(参照!L657="","",参照!L657)</f>
        <v/>
      </c>
    </row>
    <row r="658" spans="47:56">
      <c r="AU658" s="52" t="str">
        <f>IF(参照!A658="","",参照!A658)</f>
        <v>A0332</v>
      </c>
      <c r="AV658" s="52" t="str">
        <f>IF(参照!B658="","",参照!B658)</f>
        <v>(株)ＰｉｎＴ</v>
      </c>
      <c r="AW658" s="52">
        <f>IF(参照!C658="","",参照!C658)</f>
        <v>4.8999999999999998E-4</v>
      </c>
      <c r="AX658" s="52" t="str">
        <f>IF(参照!D658="","",参照!D658)</f>
        <v/>
      </c>
      <c r="AY658" s="52">
        <f>IF(参照!E658="","",参照!E658)</f>
        <v>4.3399999999999998E-4</v>
      </c>
      <c r="AZ658" s="52" t="str">
        <f>IF(参照!F658="","",参照!F658)</f>
        <v>(株)ＰｉｎＴ</v>
      </c>
      <c r="BA658" s="52" t="str">
        <f>IF(参照!G658="","",参照!G658)</f>
        <v>(株)ＰｉｎＴ_</v>
      </c>
      <c r="BB658" s="52">
        <f t="shared" si="41"/>
        <v>0.434</v>
      </c>
      <c r="BD658" s="52" t="str">
        <f>IF(参照!L658="","",参照!L658)</f>
        <v/>
      </c>
    </row>
    <row r="659" spans="47:56">
      <c r="AU659" s="52" t="str">
        <f>IF(参照!A659="","",参照!A659)</f>
        <v>A0336</v>
      </c>
      <c r="AV659" s="52" t="str">
        <f>IF(参照!B659="","",参照!B659)</f>
        <v>(株)沖縄ガスニューパワー</v>
      </c>
      <c r="AW659" s="52" t="str">
        <f>IF(参照!C659="","",参照!C659)</f>
        <v>0.000453※</v>
      </c>
      <c r="AX659" s="52" t="str">
        <f>IF(参照!D659="","",参照!D659)</f>
        <v>メニューA</v>
      </c>
      <c r="AY659" s="52">
        <f>IF(参照!E659="","",参照!E659)</f>
        <v>0</v>
      </c>
      <c r="AZ659" s="52" t="str">
        <f>IF(参照!F659="","",参照!F659)</f>
        <v>(株)沖縄ガスニューパワー</v>
      </c>
      <c r="BA659" s="52" t="str">
        <f>IF(参照!G659="","",参照!G659)</f>
        <v>(株)沖縄ガスニューパワー_メニューA</v>
      </c>
      <c r="BB659" s="52">
        <f t="shared" si="41"/>
        <v>0</v>
      </c>
      <c r="BD659" s="52" t="str">
        <f>IF(参照!L659="","",参照!L659)</f>
        <v/>
      </c>
    </row>
    <row r="660" spans="47:56">
      <c r="AU660" s="52" t="str">
        <f>IF(参照!A660="","",参照!A660)</f>
        <v/>
      </c>
      <c r="AV660" s="52" t="str">
        <f>IF(参照!B660="","",参照!B660)</f>
        <v/>
      </c>
      <c r="AW660" s="52" t="str">
        <f>IF(参照!C660="","",参照!C660)</f>
        <v/>
      </c>
      <c r="AX660" s="52" t="str">
        <f>IF(参照!D660="","",参照!D660)</f>
        <v>メニューB(残差)</v>
      </c>
      <c r="AY660" s="52">
        <f>IF(参照!E660="","",参照!E660)</f>
        <v>3.2499999999999999E-4</v>
      </c>
      <c r="AZ660" s="52" t="str">
        <f>IF(参照!F660="","",参照!F660)</f>
        <v>(株)沖縄ガスニューパワー</v>
      </c>
      <c r="BA660" s="52" t="str">
        <f>IF(参照!G660="","",参照!G660)</f>
        <v>(株)沖縄ガスニューパワー_メニューB(残差)</v>
      </c>
      <c r="BB660" s="52">
        <f t="shared" si="41"/>
        <v>0.32500000000000001</v>
      </c>
      <c r="BD660" s="52" t="str">
        <f>IF(参照!L660="","",参照!L660)</f>
        <v/>
      </c>
    </row>
    <row r="661" spans="47:56">
      <c r="AU661" s="52" t="str">
        <f>IF(参照!A661="","",参照!A661)</f>
        <v/>
      </c>
      <c r="AV661" s="52" t="str">
        <f>IF(参照!B661="","",参照!B661)</f>
        <v/>
      </c>
      <c r="AW661" s="52" t="str">
        <f>IF(参照!C661="","",参照!C661)</f>
        <v/>
      </c>
      <c r="AX661" s="52" t="str">
        <f>IF(参照!D661="","",参照!D661)</f>
        <v>(参考値)事業者全体</v>
      </c>
      <c r="AY661" s="52">
        <f>IF(参照!E661="","",参照!E661)</f>
        <v>7.4899999999999999E-4</v>
      </c>
      <c r="AZ661" s="52" t="str">
        <f>IF(参照!F661="","",参照!F661)</f>
        <v>(株)沖縄ガスニューパワー</v>
      </c>
      <c r="BA661" s="52" t="str">
        <f>IF(参照!G661="","",参照!G661)</f>
        <v>(株)沖縄ガスニューパワー_(参考値)事業者全体</v>
      </c>
      <c r="BB661" s="52">
        <f t="shared" si="41"/>
        <v>0.749</v>
      </c>
      <c r="BD661" s="52" t="str">
        <f>IF(参照!L661="","",参照!L661)</f>
        <v/>
      </c>
    </row>
    <row r="662" spans="47:56">
      <c r="AU662" s="52" t="str">
        <f>IF(参照!A662="","",参照!A662)</f>
        <v>A0337</v>
      </c>
      <c r="AV662" s="52" t="str">
        <f>IF(参照!B662="","",参照!B662)</f>
        <v>諏訪瓦斯(株)</v>
      </c>
      <c r="AW662" s="52">
        <f>IF(参照!C662="","",参照!C662)</f>
        <v>3.6400000000000001E-4</v>
      </c>
      <c r="AX662" s="52" t="str">
        <f>IF(参照!D662="","",参照!D662)</f>
        <v/>
      </c>
      <c r="AY662" s="52">
        <f>IF(参照!E662="","",参照!E662)</f>
        <v>3.0800000000000001E-4</v>
      </c>
      <c r="AZ662" s="52" t="str">
        <f>IF(参照!F662="","",参照!F662)</f>
        <v>諏訪瓦斯(株)</v>
      </c>
      <c r="BA662" s="52" t="str">
        <f>IF(参照!G662="","",参照!G662)</f>
        <v>諏訪瓦斯(株)_</v>
      </c>
      <c r="BB662" s="52">
        <f t="shared" si="41"/>
        <v>0.308</v>
      </c>
      <c r="BD662" s="52" t="str">
        <f>IF(参照!L662="","",参照!L662)</f>
        <v/>
      </c>
    </row>
    <row r="663" spans="47:56">
      <c r="AU663" s="52" t="str">
        <f>IF(参照!A663="","",参照!A663)</f>
        <v>A0338</v>
      </c>
      <c r="AV663" s="52" t="str">
        <f>IF(参照!B663="","",参照!B663)</f>
        <v>エッセンシャルエナジー(株)</v>
      </c>
      <c r="AW663" s="52">
        <f>IF(参照!C663="","",参照!C663)</f>
        <v>4.9299999999999995E-4</v>
      </c>
      <c r="AX663" s="52" t="str">
        <f>IF(参照!D663="","",参照!D663)</f>
        <v/>
      </c>
      <c r="AY663" s="52">
        <f>IF(参照!E663="","",参照!E663)</f>
        <v>4.37E-4</v>
      </c>
      <c r="AZ663" s="52" t="str">
        <f>IF(参照!F663="","",参照!F663)</f>
        <v>エッセンシャルエナジー(株)</v>
      </c>
      <c r="BA663" s="52" t="str">
        <f>IF(参照!G663="","",参照!G663)</f>
        <v>エッセンシャルエナジー(株)_</v>
      </c>
      <c r="BB663" s="52">
        <f t="shared" si="41"/>
        <v>0.437</v>
      </c>
      <c r="BD663" s="52" t="str">
        <f>IF(参照!L663="","",参照!L663)</f>
        <v/>
      </c>
    </row>
    <row r="664" spans="47:56">
      <c r="AU664" s="52" t="str">
        <f>IF(参照!A664="","",参照!A664)</f>
        <v>A0340</v>
      </c>
      <c r="AV664" s="52" t="str">
        <f>IF(参照!B664="","",参照!B664)</f>
        <v>(株)エージーピー　</v>
      </c>
      <c r="AW664" s="52">
        <f>IF(参照!C664="","",参照!C664)</f>
        <v>3.8299999999999999E-4</v>
      </c>
      <c r="AX664" s="52" t="str">
        <f>IF(参照!D664="","",参照!D664)</f>
        <v/>
      </c>
      <c r="AY664" s="52">
        <f>IF(参照!E664="","",参照!E664)</f>
        <v>3.2699999999999998E-4</v>
      </c>
      <c r="AZ664" s="52" t="str">
        <f>IF(参照!F664="","",参照!F664)</f>
        <v>(株)エージーピー　</v>
      </c>
      <c r="BA664" s="52" t="str">
        <f>IF(参照!G664="","",参照!G664)</f>
        <v>(株)エージーピー　_</v>
      </c>
      <c r="BB664" s="52">
        <f t="shared" si="41"/>
        <v>0.32699999999999996</v>
      </c>
      <c r="BD664" s="52" t="str">
        <f>IF(参照!L664="","",参照!L664)</f>
        <v/>
      </c>
    </row>
    <row r="665" spans="47:56">
      <c r="AU665" s="52" t="str">
        <f>IF(参照!A665="","",参照!A665)</f>
        <v>A0342</v>
      </c>
      <c r="AV665" s="52" t="str">
        <f>IF(参照!B665="","",参照!B665)</f>
        <v>(株)いちき串木野電力</v>
      </c>
      <c r="AW665" s="52">
        <f>IF(参照!C665="","",参照!C665)</f>
        <v>5.5099999999999995E-4</v>
      </c>
      <c r="AX665" s="52" t="str">
        <f>IF(参照!D665="","",参照!D665)</f>
        <v/>
      </c>
      <c r="AY665" s="52">
        <f>IF(参照!E665="","",参照!E665)</f>
        <v>5.3399999999999997E-4</v>
      </c>
      <c r="AZ665" s="52" t="str">
        <f>IF(参照!F665="","",参照!F665)</f>
        <v>(株)いちき串木野電力</v>
      </c>
      <c r="BA665" s="52" t="str">
        <f>IF(参照!G665="","",参照!G665)</f>
        <v>(株)いちき串木野電力_</v>
      </c>
      <c r="BB665" s="52">
        <f t="shared" si="41"/>
        <v>0.53399999999999992</v>
      </c>
      <c r="BD665" s="52" t="str">
        <f>IF(参照!L665="","",参照!L665)</f>
        <v/>
      </c>
    </row>
    <row r="666" spans="47:56">
      <c r="AU666" s="52" t="str">
        <f>IF(参照!A666="","",参照!A666)</f>
        <v>A0343</v>
      </c>
      <c r="AV666" s="52" t="str">
        <f>IF(参照!B666="","",参照!B666)</f>
        <v>(株)クローバー・テクノロジーズ(旧：四つ葉電力(株))</v>
      </c>
      <c r="AW666" s="52">
        <f>IF(参照!C666="","",参照!C666)</f>
        <v>4.3100000000000001E-4</v>
      </c>
      <c r="AX666" s="52" t="str">
        <f>IF(参照!D666="","",参照!D666)</f>
        <v/>
      </c>
      <c r="AY666" s="52">
        <f>IF(参照!E666="","",参照!E666)</f>
        <v>4.7899999999999999E-4</v>
      </c>
      <c r="AZ666" s="52" t="str">
        <f>IF(参照!F666="","",参照!F666)</f>
        <v>(株)クローバー・テクノロジーズ(旧：四つ葉電力(株))</v>
      </c>
      <c r="BA666" s="52" t="str">
        <f>IF(参照!G666="","",参照!G666)</f>
        <v>(株)クローバー・テクノロジーズ(旧：四つ葉電力(株))_</v>
      </c>
      <c r="BB666" s="52">
        <f t="shared" si="41"/>
        <v>0.47899999999999998</v>
      </c>
      <c r="BD666" s="52" t="str">
        <f>IF(参照!L666="","",参照!L666)</f>
        <v/>
      </c>
    </row>
    <row r="667" spans="47:56">
      <c r="AU667" s="52" t="str">
        <f>IF(参照!A667="","",参照!A667)</f>
        <v>A0344</v>
      </c>
      <c r="AV667" s="52" t="str">
        <f>IF(参照!B667="","",参照!B667)</f>
        <v>西武ガス(株)</v>
      </c>
      <c r="AW667" s="52">
        <f>IF(参照!C667="","",参照!C667)</f>
        <v>3.6400000000000001E-4</v>
      </c>
      <c r="AX667" s="52" t="str">
        <f>IF(参照!D667="","",参照!D667)</f>
        <v/>
      </c>
      <c r="AY667" s="52">
        <f>IF(参照!E667="","",参照!E667)</f>
        <v>3.0800000000000001E-4</v>
      </c>
      <c r="AZ667" s="52" t="str">
        <f>IF(参照!F667="","",参照!F667)</f>
        <v>西武ガス(株)</v>
      </c>
      <c r="BA667" s="52" t="str">
        <f>IF(参照!G667="","",参照!G667)</f>
        <v>西武ガス(株)_</v>
      </c>
      <c r="BB667" s="52">
        <f t="shared" si="41"/>
        <v>0.308</v>
      </c>
      <c r="BD667" s="52" t="str">
        <f>IF(参照!L667="","",参照!L667)</f>
        <v/>
      </c>
    </row>
    <row r="668" spans="47:56">
      <c r="AU668" s="52" t="str">
        <f>IF(参照!A668="","",参照!A668)</f>
        <v>A0345</v>
      </c>
      <c r="AV668" s="52" t="str">
        <f>IF(参照!B668="","",参照!B668)</f>
        <v>松本ガス(株)</v>
      </c>
      <c r="AW668" s="52">
        <f>IF(参照!C668="","",参照!C668)</f>
        <v>3.6400000000000001E-4</v>
      </c>
      <c r="AX668" s="52" t="str">
        <f>IF(参照!D668="","",参照!D668)</f>
        <v/>
      </c>
      <c r="AY668" s="52">
        <f>IF(参照!E668="","",参照!E668)</f>
        <v>3.0800000000000001E-4</v>
      </c>
      <c r="AZ668" s="52" t="str">
        <f>IF(参照!F668="","",参照!F668)</f>
        <v>松本ガス(株)</v>
      </c>
      <c r="BA668" s="52" t="str">
        <f>IF(参照!G668="","",参照!G668)</f>
        <v>松本ガス(株)_</v>
      </c>
      <c r="BB668" s="52">
        <f t="shared" si="41"/>
        <v>0.308</v>
      </c>
      <c r="BD668" s="52" t="str">
        <f>IF(参照!L668="","",参照!L668)</f>
        <v/>
      </c>
    </row>
    <row r="669" spans="47:56">
      <c r="AU669" s="52" t="str">
        <f>IF(参照!A669="","",参照!A669)</f>
        <v>A0347</v>
      </c>
      <c r="AV669" s="52" t="str">
        <f>IF(参照!B669="","",参照!B669)</f>
        <v>ＦＴエナジー(株)</v>
      </c>
      <c r="AW669" s="52">
        <f>IF(参照!C669="","",参照!C669)</f>
        <v>4.7100000000000001E-4</v>
      </c>
      <c r="AX669" s="52" t="str">
        <f>IF(参照!D669="","",参照!D669)</f>
        <v/>
      </c>
      <c r="AY669" s="52">
        <f>IF(参照!E669="","",参照!E669)</f>
        <v>4.5600000000000003E-4</v>
      </c>
      <c r="AZ669" s="52" t="str">
        <f>IF(参照!F669="","",参照!F669)</f>
        <v>ＦＴエナジー(株)</v>
      </c>
      <c r="BA669" s="52" t="str">
        <f>IF(参照!G669="","",参照!G669)</f>
        <v>ＦＴエナジー(株)_</v>
      </c>
      <c r="BB669" s="52">
        <f t="shared" si="41"/>
        <v>0.45600000000000002</v>
      </c>
      <c r="BD669" s="52" t="str">
        <f>IF(参照!L669="","",参照!L669)</f>
        <v/>
      </c>
    </row>
    <row r="670" spans="47:56">
      <c r="AU670" s="52" t="str">
        <f>IF(参照!A670="","",参照!A670)</f>
        <v>A0348</v>
      </c>
      <c r="AV670" s="52" t="str">
        <f>IF(参照!B670="","",参照!B670)</f>
        <v>南部だんだんエナジー(株)</v>
      </c>
      <c r="AW670" s="52">
        <f>IF(参照!C670="","",参照!C670)</f>
        <v>2.3499999999999999E-4</v>
      </c>
      <c r="AX670" s="52" t="str">
        <f>IF(参照!D670="","",参照!D670)</f>
        <v/>
      </c>
      <c r="AY670" s="52">
        <f>IF(参照!E670="","",参照!E670)</f>
        <v>4.4700000000000002E-4</v>
      </c>
      <c r="AZ670" s="52" t="str">
        <f>IF(参照!F670="","",参照!F670)</f>
        <v>南部だんだんエナジー(株)</v>
      </c>
      <c r="BA670" s="52" t="str">
        <f>IF(参照!G670="","",参照!G670)</f>
        <v>南部だんだんエナジー(株)_</v>
      </c>
      <c r="BB670" s="52">
        <f t="shared" si="41"/>
        <v>0.44700000000000001</v>
      </c>
      <c r="BD670" s="52" t="str">
        <f>IF(参照!L670="","",参照!L670)</f>
        <v/>
      </c>
    </row>
    <row r="671" spans="47:56">
      <c r="AU671" s="52" t="str">
        <f>IF(参照!A671="","",参照!A671)</f>
        <v>A0349</v>
      </c>
      <c r="AV671" s="52" t="str">
        <f>IF(参照!B671="","",参照!B671)</f>
        <v>(株)エフエネ</v>
      </c>
      <c r="AW671" s="52">
        <f>IF(参照!C671="","",参照!C671)</f>
        <v>5.1199999999999998E-4</v>
      </c>
      <c r="AX671" s="52" t="str">
        <f>IF(参照!D671="","",参照!D671)</f>
        <v/>
      </c>
      <c r="AY671" s="52">
        <f>IF(参照!E671="","",参照!E671)</f>
        <v>5.5800000000000001E-4</v>
      </c>
      <c r="AZ671" s="52" t="str">
        <f>IF(参照!F671="","",参照!F671)</f>
        <v>(株)エフエネ</v>
      </c>
      <c r="BA671" s="52" t="str">
        <f>IF(参照!G671="","",参照!G671)</f>
        <v>(株)エフエネ_</v>
      </c>
      <c r="BB671" s="52">
        <f t="shared" si="41"/>
        <v>0.55800000000000005</v>
      </c>
      <c r="BD671" s="52" t="str">
        <f>IF(参照!L671="","",参照!L671)</f>
        <v/>
      </c>
    </row>
    <row r="672" spans="47:56">
      <c r="AU672" s="52" t="str">
        <f>IF(参照!A672="","",参照!A672)</f>
        <v>A0350</v>
      </c>
      <c r="AV672" s="52" t="str">
        <f>IF(参照!B672="","",参照!B672)</f>
        <v>こなんウルトラパワー(株)</v>
      </c>
      <c r="AW672" s="52">
        <f>IF(参照!C672="","",参照!C672)</f>
        <v>2.8299999999999999E-4</v>
      </c>
      <c r="AX672" s="52" t="str">
        <f>IF(参照!D672="","",参照!D672)</f>
        <v/>
      </c>
      <c r="AY672" s="52">
        <f>IF(参照!E672="","",参照!E672)</f>
        <v>4.55E-4</v>
      </c>
      <c r="AZ672" s="52" t="str">
        <f>IF(参照!F672="","",参照!F672)</f>
        <v>こなんウルトラパワー(株)</v>
      </c>
      <c r="BA672" s="52" t="str">
        <f>IF(参照!G672="","",参照!G672)</f>
        <v>こなんウルトラパワー(株)_</v>
      </c>
      <c r="BB672" s="52">
        <f t="shared" si="41"/>
        <v>0.45500000000000002</v>
      </c>
      <c r="BD672" s="52" t="str">
        <f>IF(参照!L672="","",参照!L672)</f>
        <v/>
      </c>
    </row>
    <row r="673" spans="47:56">
      <c r="AU673" s="52" t="str">
        <f>IF(参照!A673="","",参照!A673)</f>
        <v>A0351</v>
      </c>
      <c r="AV673" s="52" t="str">
        <f>IF(参照!B673="","",参照!B673)</f>
        <v>(株)ＣＨＩＢＡむつざわエナジー</v>
      </c>
      <c r="AW673" s="52">
        <f>IF(参照!C673="","",参照!C673)</f>
        <v>3.2499999999999999E-4</v>
      </c>
      <c r="AX673" s="52" t="str">
        <f>IF(参照!D673="","",参照!D673)</f>
        <v/>
      </c>
      <c r="AY673" s="52">
        <f>IF(参照!E673="","",参照!E673)</f>
        <v>5.7600000000000001E-4</v>
      </c>
      <c r="AZ673" s="52" t="str">
        <f>IF(参照!F673="","",参照!F673)</f>
        <v>(株)ＣＨＩＢＡむつざわエナジー</v>
      </c>
      <c r="BA673" s="52" t="str">
        <f>IF(参照!G673="","",参照!G673)</f>
        <v>(株)ＣＨＩＢＡむつざわエナジー_</v>
      </c>
      <c r="BB673" s="52">
        <f t="shared" si="41"/>
        <v>0.57600000000000007</v>
      </c>
      <c r="BD673" s="52" t="str">
        <f>IF(参照!L673="","",参照!L673)</f>
        <v/>
      </c>
    </row>
    <row r="674" spans="47:56">
      <c r="AU674" s="52" t="str">
        <f>IF(参照!A674="","",参照!A674)</f>
        <v>A0352</v>
      </c>
      <c r="AV674" s="52" t="str">
        <f>IF(参照!B674="","",参照!B674)</f>
        <v>(株)関西空調　</v>
      </c>
      <c r="AW674" s="52">
        <f>IF(参照!C674="","",参照!C674)</f>
        <v>4.7399999999999997E-4</v>
      </c>
      <c r="AX674" s="52" t="str">
        <f>IF(参照!D674="","",参照!D674)</f>
        <v/>
      </c>
      <c r="AY674" s="52">
        <f>IF(参照!E674="","",参照!E674)</f>
        <v>5.2500000000000008E-4</v>
      </c>
      <c r="AZ674" s="52" t="str">
        <f>IF(参照!F674="","",参照!F674)</f>
        <v>(株)関西空調　</v>
      </c>
      <c r="BA674" s="52" t="str">
        <f>IF(参照!G674="","",参照!G674)</f>
        <v>(株)関西空調　_</v>
      </c>
      <c r="BB674" s="52">
        <f t="shared" si="41"/>
        <v>0.52500000000000002</v>
      </c>
      <c r="BD674" s="52" t="str">
        <f>IF(参照!L674="","",参照!L674)</f>
        <v/>
      </c>
    </row>
    <row r="675" spans="47:56">
      <c r="AU675" s="52" t="str">
        <f>IF(参照!A675="","",参照!A675)</f>
        <v>A0353</v>
      </c>
      <c r="AV675" s="52" t="str">
        <f>IF(参照!B675="","",参照!B675)</f>
        <v>奥出雲電力(株)</v>
      </c>
      <c r="AW675" s="52">
        <f>IF(参照!C675="","",参照!C675)</f>
        <v>1.65E-4</v>
      </c>
      <c r="AX675" s="52" t="str">
        <f>IF(参照!D675="","",参照!D675)</f>
        <v/>
      </c>
      <c r="AY675" s="52">
        <f>IF(参照!E675="","",参照!E675)</f>
        <v>4.6799999999999999E-4</v>
      </c>
      <c r="AZ675" s="52" t="str">
        <f>IF(参照!F675="","",参照!F675)</f>
        <v>奥出雲電力(株)</v>
      </c>
      <c r="BA675" s="52" t="str">
        <f>IF(参照!G675="","",参照!G675)</f>
        <v>奥出雲電力(株)_</v>
      </c>
      <c r="BB675" s="52">
        <f t="shared" si="41"/>
        <v>0.46799999999999997</v>
      </c>
      <c r="BD675" s="52" t="str">
        <f>IF(参照!L675="","",参照!L675)</f>
        <v/>
      </c>
    </row>
    <row r="676" spans="47:56">
      <c r="AU676" s="52" t="str">
        <f>IF(参照!A676="","",参照!A676)</f>
        <v>A0355</v>
      </c>
      <c r="AV676" s="52" t="str">
        <f>IF(参照!B676="","",参照!B676)</f>
        <v>中央電力(株)</v>
      </c>
      <c r="AW676" s="52">
        <f>IF(参照!C676="","",参照!C676)</f>
        <v>4.7699999999999999E-4</v>
      </c>
      <c r="AX676" s="52" t="str">
        <f>IF(参照!D676="","",参照!D676)</f>
        <v>メニューA</v>
      </c>
      <c r="AY676" s="52">
        <f>IF(参照!E676="","",参照!E676)</f>
        <v>0</v>
      </c>
      <c r="AZ676" s="52" t="str">
        <f>IF(参照!F676="","",参照!F676)</f>
        <v>中央電力(株)</v>
      </c>
      <c r="BA676" s="52" t="str">
        <f>IF(参照!G676="","",参照!G676)</f>
        <v>中央電力(株)_メニューA</v>
      </c>
      <c r="BB676" s="52">
        <f t="shared" si="41"/>
        <v>0</v>
      </c>
      <c r="BD676" s="52" t="str">
        <f>IF(参照!L676="","",参照!L676)</f>
        <v/>
      </c>
    </row>
    <row r="677" spans="47:56">
      <c r="AU677" s="52" t="str">
        <f>IF(参照!A677="","",参照!A677)</f>
        <v/>
      </c>
      <c r="AV677" s="52" t="str">
        <f>IF(参照!B677="","",参照!B677)</f>
        <v/>
      </c>
      <c r="AW677" s="52" t="str">
        <f>IF(参照!C677="","",参照!C677)</f>
        <v/>
      </c>
      <c r="AX677" s="52" t="str">
        <f>IF(参照!D677="","",参照!D677)</f>
        <v>メニューB</v>
      </c>
      <c r="AY677" s="52">
        <f>IF(参照!E677="","",参照!E677)</f>
        <v>0</v>
      </c>
      <c r="AZ677" s="52" t="str">
        <f>IF(参照!F677="","",参照!F677)</f>
        <v>中央電力(株)</v>
      </c>
      <c r="BA677" s="52" t="str">
        <f>IF(参照!G677="","",参照!G677)</f>
        <v>中央電力(株)_メニューB</v>
      </c>
      <c r="BB677" s="52">
        <f t="shared" si="41"/>
        <v>0</v>
      </c>
      <c r="BD677" s="52" t="str">
        <f>IF(参照!L677="","",参照!L677)</f>
        <v/>
      </c>
    </row>
    <row r="678" spans="47:56">
      <c r="AU678" s="52" t="str">
        <f>IF(参照!A678="","",参照!A678)</f>
        <v/>
      </c>
      <c r="AV678" s="52" t="str">
        <f>IF(参照!B678="","",参照!B678)</f>
        <v/>
      </c>
      <c r="AW678" s="52" t="str">
        <f>IF(参照!C678="","",参照!C678)</f>
        <v/>
      </c>
      <c r="AX678" s="52" t="str">
        <f>IF(参照!D678="","",参照!D678)</f>
        <v>メニューC</v>
      </c>
      <c r="AY678" s="52">
        <f>IF(参照!E678="","",参照!E678)</f>
        <v>0</v>
      </c>
      <c r="AZ678" s="52" t="str">
        <f>IF(参照!F678="","",参照!F678)</f>
        <v>中央電力(株)</v>
      </c>
      <c r="BA678" s="52" t="str">
        <f>IF(参照!G678="","",参照!G678)</f>
        <v>中央電力(株)_メニューC</v>
      </c>
      <c r="BB678" s="52">
        <f t="shared" si="41"/>
        <v>0</v>
      </c>
      <c r="BD678" s="52" t="str">
        <f>IF(参照!L678="","",参照!L678)</f>
        <v/>
      </c>
    </row>
    <row r="679" spans="47:56">
      <c r="AU679" s="52" t="str">
        <f>IF(参照!A679="","",参照!A679)</f>
        <v/>
      </c>
      <c r="AV679" s="52" t="str">
        <f>IF(参照!B679="","",参照!B679)</f>
        <v/>
      </c>
      <c r="AW679" s="52" t="str">
        <f>IF(参照!C679="","",参照!C679)</f>
        <v/>
      </c>
      <c r="AX679" s="52" t="str">
        <f>IF(参照!D679="","",参照!D679)</f>
        <v>メニューD(残差)</v>
      </c>
      <c r="AY679" s="52">
        <f>IF(参照!E679="","",参照!E679)</f>
        <v>4.8499999999999997E-4</v>
      </c>
      <c r="AZ679" s="52" t="str">
        <f>IF(参照!F679="","",参照!F679)</f>
        <v>中央電力(株)</v>
      </c>
      <c r="BA679" s="52" t="str">
        <f>IF(参照!G679="","",参照!G679)</f>
        <v>中央電力(株)_メニューD(残差)</v>
      </c>
      <c r="BB679" s="52">
        <f t="shared" si="41"/>
        <v>0.48499999999999999</v>
      </c>
      <c r="BD679" s="52" t="str">
        <f>IF(参照!L679="","",参照!L679)</f>
        <v/>
      </c>
    </row>
    <row r="680" spans="47:56">
      <c r="AU680" s="52" t="str">
        <f>IF(参照!A680="","",参照!A680)</f>
        <v/>
      </c>
      <c r="AV680" s="52" t="str">
        <f>IF(参照!B680="","",参照!B680)</f>
        <v/>
      </c>
      <c r="AW680" s="52" t="str">
        <f>IF(参照!C680="","",参照!C680)</f>
        <v/>
      </c>
      <c r="AX680" s="52" t="str">
        <f>IF(参照!D680="","",参照!D680)</f>
        <v>(参考値)事業者全体</v>
      </c>
      <c r="AY680" s="52">
        <f>IF(参照!E680="","",参照!E680)</f>
        <v>4.8999999999999998E-4</v>
      </c>
      <c r="AZ680" s="52" t="str">
        <f>IF(参照!F680="","",参照!F680)</f>
        <v>中央電力(株)</v>
      </c>
      <c r="BA680" s="52" t="str">
        <f>IF(参照!G680="","",参照!G680)</f>
        <v>中央電力(株)_(参考値)事業者全体</v>
      </c>
      <c r="BB680" s="52">
        <f t="shared" si="41"/>
        <v>0.49</v>
      </c>
      <c r="BD680" s="52" t="str">
        <f>IF(参照!L680="","",参照!L680)</f>
        <v/>
      </c>
    </row>
    <row r="681" spans="47:56">
      <c r="AU681" s="52" t="str">
        <f>IF(参照!A681="","",参照!A681)</f>
        <v>A0356</v>
      </c>
      <c r="AV681" s="52" t="str">
        <f>IF(参照!B681="","",参照!B681)</f>
        <v>(株)成田香取エネルギー</v>
      </c>
      <c r="AW681" s="52">
        <f>IF(参照!C681="","",参照!C681)</f>
        <v>3.4699999999999998E-4</v>
      </c>
      <c r="AX681" s="52" t="str">
        <f>IF(参照!D681="","",参照!D681)</f>
        <v/>
      </c>
      <c r="AY681" s="52">
        <f>IF(参照!E681="","",参照!E681)</f>
        <v>4.3300000000000001E-4</v>
      </c>
      <c r="AZ681" s="52" t="str">
        <f>IF(参照!F681="","",参照!F681)</f>
        <v>(株)成田香取エネルギー</v>
      </c>
      <c r="BA681" s="52" t="str">
        <f>IF(参照!G681="","",参照!G681)</f>
        <v>(株)成田香取エネルギー_</v>
      </c>
      <c r="BB681" s="52">
        <f t="shared" si="41"/>
        <v>0.433</v>
      </c>
      <c r="BD681" s="52" t="str">
        <f>IF(参照!L681="","",参照!L681)</f>
        <v/>
      </c>
    </row>
    <row r="682" spans="47:56">
      <c r="AU682" s="52" t="str">
        <f>IF(参照!A682="","",参照!A682)</f>
        <v>A0360</v>
      </c>
      <c r="AV682" s="52" t="str">
        <f>IF(参照!B682="","",参照!B682)</f>
        <v>グローバルソリューションサービス(株)</v>
      </c>
      <c r="AW682" s="52">
        <f>IF(参照!C682="","",参照!C682)</f>
        <v>5.0000000000000001E-4</v>
      </c>
      <c r="AX682" s="52" t="str">
        <f>IF(参照!D682="","",参照!D682)</f>
        <v/>
      </c>
      <c r="AY682" s="52">
        <f>IF(参照!E682="","",参照!E682)</f>
        <v>5.4199999999999995E-4</v>
      </c>
      <c r="AZ682" s="52" t="str">
        <f>IF(参照!F682="","",参照!F682)</f>
        <v>グローバルソリューションサービス(株)</v>
      </c>
      <c r="BA682" s="52" t="str">
        <f>IF(参照!G682="","",参照!G682)</f>
        <v>グローバルソリューションサービス(株)_</v>
      </c>
      <c r="BB682" s="52">
        <f t="shared" si="41"/>
        <v>0.54199999999999993</v>
      </c>
      <c r="BD682" s="52" t="str">
        <f>IF(参照!L682="","",参照!L682)</f>
        <v/>
      </c>
    </row>
    <row r="683" spans="47:56">
      <c r="AU683" s="52" t="str">
        <f>IF(参照!A683="","",参照!A683)</f>
        <v>A0362</v>
      </c>
      <c r="AV683" s="52" t="str">
        <f>IF(参照!B683="","",参照!B683)</f>
        <v>(株)ＣＷＳ</v>
      </c>
      <c r="AW683" s="52">
        <f>IF(参照!C683="","",参照!C683)</f>
        <v>2.5000000000000001E-4</v>
      </c>
      <c r="AX683" s="52" t="str">
        <f>IF(参照!D683="","",参照!D683)</f>
        <v/>
      </c>
      <c r="AY683" s="52">
        <f>IF(参照!E683="","",参照!E683)</f>
        <v>3.01E-4</v>
      </c>
      <c r="AZ683" s="52" t="str">
        <f>IF(参照!F683="","",参照!F683)</f>
        <v>(株)ＣＷＳ</v>
      </c>
      <c r="BA683" s="52" t="str">
        <f>IF(参照!G683="","",参照!G683)</f>
        <v>(株)ＣＷＳ_</v>
      </c>
      <c r="BB683" s="52">
        <f t="shared" si="41"/>
        <v>0.30099999999999999</v>
      </c>
      <c r="BD683" s="52" t="str">
        <f>IF(参照!L683="","",参照!L683)</f>
        <v/>
      </c>
    </row>
    <row r="684" spans="47:56">
      <c r="AU684" s="52" t="str">
        <f>IF(参照!A684="","",参照!A684)</f>
        <v>A0364</v>
      </c>
      <c r="AV684" s="52" t="str">
        <f>IF(参照!B684="","",参照!B684)</f>
        <v>ふくしま新電力(株)</v>
      </c>
      <c r="AW684" s="52">
        <f>IF(参照!C684="","",参照!C684)</f>
        <v>4.9799999999999996E-4</v>
      </c>
      <c r="AX684" s="52" t="str">
        <f>IF(参照!D684="","",参照!D684)</f>
        <v/>
      </c>
      <c r="AY684" s="52">
        <f>IF(参照!E684="","",参照!E684)</f>
        <v>4.8299999999999998E-4</v>
      </c>
      <c r="AZ684" s="52" t="str">
        <f>IF(参照!F684="","",参照!F684)</f>
        <v>ふくしま新電力(株)</v>
      </c>
      <c r="BA684" s="52" t="str">
        <f>IF(参照!G684="","",参照!G684)</f>
        <v>ふくしま新電力(株)_</v>
      </c>
      <c r="BB684" s="52">
        <f t="shared" si="41"/>
        <v>0.48299999999999998</v>
      </c>
      <c r="BD684" s="52" t="str">
        <f>IF(参照!L684="","",参照!L684)</f>
        <v/>
      </c>
    </row>
    <row r="685" spans="47:56">
      <c r="AU685" s="52" t="str">
        <f>IF(参照!A685="","",参照!A685)</f>
        <v>A0365</v>
      </c>
      <c r="AV685" s="52" t="str">
        <f>IF(参照!B685="","",参照!B685)</f>
        <v>ティーダッシュ合同会社</v>
      </c>
      <c r="AW685" s="52">
        <f>IF(参照!C685="","",参照!C685)</f>
        <v>5.1199999999999998E-4</v>
      </c>
      <c r="AX685" s="52" t="str">
        <f>IF(参照!D685="","",参照!D685)</f>
        <v/>
      </c>
      <c r="AY685" s="52">
        <f>IF(参照!E685="","",参照!E685)</f>
        <v>4.5600000000000003E-4</v>
      </c>
      <c r="AZ685" s="52" t="str">
        <f>IF(参照!F685="","",参照!F685)</f>
        <v>ティーダッシュ合同会社</v>
      </c>
      <c r="BA685" s="52" t="str">
        <f>IF(参照!G685="","",参照!G685)</f>
        <v>ティーダッシュ合同会社_</v>
      </c>
      <c r="BB685" s="52">
        <f t="shared" si="41"/>
        <v>0.45600000000000002</v>
      </c>
      <c r="BD685" s="52" t="str">
        <f>IF(参照!L685="","",参照!L685)</f>
        <v/>
      </c>
    </row>
    <row r="686" spans="47:56">
      <c r="AU686" s="52" t="str">
        <f>IF(参照!A686="","",参照!A686)</f>
        <v>A0366</v>
      </c>
      <c r="AV686" s="52" t="str">
        <f>IF(参照!B686="","",参照!B686)</f>
        <v>(株)エネクスライフサービス</v>
      </c>
      <c r="AW686" s="52">
        <f>IF(参照!C686="","",参照!C686)</f>
        <v>4.6999999999999999E-4</v>
      </c>
      <c r="AX686" s="52" t="str">
        <f>IF(参照!D686="","",参照!D686)</f>
        <v/>
      </c>
      <c r="AY686" s="52">
        <f>IF(参照!E686="","",参照!E686)</f>
        <v>4.1100000000000002E-4</v>
      </c>
      <c r="AZ686" s="52" t="str">
        <f>IF(参照!F686="","",参照!F686)</f>
        <v>(株)エネクスライフサービス</v>
      </c>
      <c r="BA686" s="52" t="str">
        <f>IF(参照!G686="","",参照!G686)</f>
        <v>(株)エネクスライフサービス_</v>
      </c>
      <c r="BB686" s="52">
        <f t="shared" si="41"/>
        <v>0.41100000000000003</v>
      </c>
      <c r="BD686" s="52" t="str">
        <f>IF(参照!L686="","",参照!L686)</f>
        <v/>
      </c>
    </row>
    <row r="687" spans="47:56">
      <c r="AU687" s="52" t="str">
        <f>IF(参照!A687="","",参照!A687)</f>
        <v>A0367</v>
      </c>
      <c r="AV687" s="52" t="str">
        <f>IF(参照!B687="","",参照!B687)</f>
        <v>ネイチャーエナジー小国(株)</v>
      </c>
      <c r="AW687" s="52">
        <f>IF(参照!C687="","",参照!C687)</f>
        <v>2.4899999999999998E-4</v>
      </c>
      <c r="AX687" s="52" t="str">
        <f>IF(参照!D687="","",参照!D687)</f>
        <v/>
      </c>
      <c r="AY687" s="52">
        <f>IF(参照!E687="","",参照!E687)</f>
        <v>3.2200000000000002E-4</v>
      </c>
      <c r="AZ687" s="52" t="str">
        <f>IF(参照!F687="","",参照!F687)</f>
        <v>ネイチャーエナジー小国(株)</v>
      </c>
      <c r="BA687" s="52" t="str">
        <f>IF(参照!G687="","",参照!G687)</f>
        <v>ネイチャーエナジー小国(株)_</v>
      </c>
      <c r="BB687" s="52">
        <f t="shared" si="41"/>
        <v>0.32200000000000001</v>
      </c>
      <c r="BD687" s="52" t="str">
        <f>IF(参照!L687="","",参照!L687)</f>
        <v/>
      </c>
    </row>
    <row r="688" spans="47:56">
      <c r="AU688" s="52" t="str">
        <f>IF(参照!A688="","",参照!A688)</f>
        <v>A0368</v>
      </c>
      <c r="AV688" s="52" t="str">
        <f>IF(参照!B688="","",参照!B688)</f>
        <v>リエスパワーネクスト(株)</v>
      </c>
      <c r="AW688" s="52">
        <f>IF(参照!C688="","",参照!C688)</f>
        <v>5.0799999999999999E-4</v>
      </c>
      <c r="AX688" s="52" t="str">
        <f>IF(参照!D688="","",参照!D688)</f>
        <v/>
      </c>
      <c r="AY688" s="52">
        <f>IF(参照!E688="","",参照!E688)</f>
        <v>4.2400000000000001E-4</v>
      </c>
      <c r="AZ688" s="52" t="str">
        <f>IF(参照!F688="","",参照!F688)</f>
        <v>リエスパワーネクスト(株)</v>
      </c>
      <c r="BA688" s="52" t="str">
        <f>IF(参照!G688="","",参照!G688)</f>
        <v>リエスパワーネクスト(株)_</v>
      </c>
      <c r="BB688" s="52">
        <f t="shared" si="41"/>
        <v>0.42399999999999999</v>
      </c>
      <c r="BD688" s="52" t="str">
        <f>IF(参照!L688="","",参照!L688)</f>
        <v/>
      </c>
    </row>
    <row r="689" spans="47:56">
      <c r="AU689" s="52" t="str">
        <f>IF(参照!A689="","",参照!A689)</f>
        <v>A0369</v>
      </c>
      <c r="AV689" s="52" t="str">
        <f>IF(参照!B689="","",参照!B689)</f>
        <v>京都生活協同組合</v>
      </c>
      <c r="AW689" s="52">
        <f>IF(参照!C689="","",参照!C689)</f>
        <v>3.7300000000000001E-4</v>
      </c>
      <c r="AX689" s="52" t="str">
        <f>IF(参照!D689="","",参照!D689)</f>
        <v>メニューA</v>
      </c>
      <c r="AY689" s="52">
        <f>IF(参照!E689="","",参照!E689)</f>
        <v>0</v>
      </c>
      <c r="AZ689" s="52" t="str">
        <f>IF(参照!F689="","",参照!F689)</f>
        <v>京都生活協同組合</v>
      </c>
      <c r="BA689" s="52" t="str">
        <f>IF(参照!G689="","",参照!G689)</f>
        <v>京都生活協同組合_メニューA</v>
      </c>
      <c r="BB689" s="52">
        <f t="shared" si="41"/>
        <v>0</v>
      </c>
      <c r="BD689" s="52" t="str">
        <f>IF(参照!L689="","",参照!L689)</f>
        <v/>
      </c>
    </row>
    <row r="690" spans="47:56">
      <c r="AU690" s="52" t="str">
        <f>IF(参照!A690="","",参照!A690)</f>
        <v/>
      </c>
      <c r="AV690" s="52" t="str">
        <f>IF(参照!B690="","",参照!B690)</f>
        <v/>
      </c>
      <c r="AW690" s="52" t="str">
        <f>IF(参照!C690="","",参照!C690)</f>
        <v/>
      </c>
      <c r="AX690" s="52" t="str">
        <f>IF(参照!D690="","",参照!D690)</f>
        <v>メニューB(残差)</v>
      </c>
      <c r="AY690" s="52">
        <f>IF(参照!E690="","",参照!E690)</f>
        <v>3.19E-4</v>
      </c>
      <c r="AZ690" s="52" t="str">
        <f>IF(参照!F690="","",参照!F690)</f>
        <v>京都生活協同組合</v>
      </c>
      <c r="BA690" s="52" t="str">
        <f>IF(参照!G690="","",参照!G690)</f>
        <v>京都生活協同組合_メニューB(残差)</v>
      </c>
      <c r="BB690" s="52">
        <f t="shared" si="41"/>
        <v>0.31900000000000001</v>
      </c>
      <c r="BD690" s="52" t="str">
        <f>IF(参照!L690="","",参照!L690)</f>
        <v/>
      </c>
    </row>
    <row r="691" spans="47:56">
      <c r="AU691" s="52" t="str">
        <f>IF(参照!A691="","",参照!A691)</f>
        <v/>
      </c>
      <c r="AV691" s="52" t="str">
        <f>IF(参照!B691="","",参照!B691)</f>
        <v/>
      </c>
      <c r="AW691" s="52" t="str">
        <f>IF(参照!C691="","",参照!C691)</f>
        <v/>
      </c>
      <c r="AX691" s="52" t="str">
        <f>IF(参照!D691="","",参照!D691)</f>
        <v>(参考値)事業者全体</v>
      </c>
      <c r="AY691" s="52">
        <f>IF(参照!E691="","",参照!E691)</f>
        <v>3.39E-4</v>
      </c>
      <c r="AZ691" s="52" t="str">
        <f>IF(参照!F691="","",参照!F691)</f>
        <v>京都生活協同組合</v>
      </c>
      <c r="BA691" s="52" t="str">
        <f>IF(参照!G691="","",参照!G691)</f>
        <v>京都生活協同組合_(参考値)事業者全体</v>
      </c>
      <c r="BB691" s="52">
        <f t="shared" si="41"/>
        <v>0.33900000000000002</v>
      </c>
      <c r="BD691" s="52" t="str">
        <f>IF(参照!L691="","",参照!L691)</f>
        <v/>
      </c>
    </row>
    <row r="692" spans="47:56">
      <c r="AU692" s="52" t="str">
        <f>IF(参照!A692="","",参照!A692)</f>
        <v>A0371</v>
      </c>
      <c r="AV692" s="52" t="str">
        <f>IF(参照!B692="","",参照!B692)</f>
        <v>エネルギーパワー(株)</v>
      </c>
      <c r="AW692" s="52">
        <f>IF(参照!C692="","",参照!C692)</f>
        <v>4.9899999999999999E-4</v>
      </c>
      <c r="AX692" s="52" t="str">
        <f>IF(参照!D692="","",参照!D692)</f>
        <v>メニューA</v>
      </c>
      <c r="AY692" s="52">
        <f>IF(参照!E692="","",参照!E692)</f>
        <v>0</v>
      </c>
      <c r="AZ692" s="52" t="str">
        <f>IF(参照!F692="","",参照!F692)</f>
        <v>エネルギーパワー(株)</v>
      </c>
      <c r="BA692" s="52" t="str">
        <f>IF(参照!G692="","",参照!G692)</f>
        <v>エネルギーパワー(株)_メニューA</v>
      </c>
      <c r="BB692" s="52">
        <f t="shared" si="41"/>
        <v>0</v>
      </c>
      <c r="BD692" s="52" t="str">
        <f>IF(参照!L692="","",参照!L692)</f>
        <v/>
      </c>
    </row>
    <row r="693" spans="47:56">
      <c r="AU693" s="52" t="str">
        <f>IF(参照!A693="","",参照!A693)</f>
        <v/>
      </c>
      <c r="AV693" s="52" t="str">
        <f>IF(参照!B693="","",参照!B693)</f>
        <v/>
      </c>
      <c r="AW693" s="52" t="str">
        <f>IF(参照!C693="","",参照!C693)</f>
        <v/>
      </c>
      <c r="AX693" s="52" t="str">
        <f>IF(参照!D693="","",参照!D693)</f>
        <v>メニューB</v>
      </c>
      <c r="AY693" s="52">
        <f>IF(参照!E693="","",参照!E693)</f>
        <v>0</v>
      </c>
      <c r="AZ693" s="52" t="str">
        <f>IF(参照!F693="","",参照!F693)</f>
        <v>エネルギーパワー(株)</v>
      </c>
      <c r="BA693" s="52" t="str">
        <f>IF(参照!G693="","",参照!G693)</f>
        <v>エネルギーパワー(株)_メニューB</v>
      </c>
      <c r="BB693" s="52">
        <f t="shared" si="41"/>
        <v>0</v>
      </c>
      <c r="BD693" s="52" t="str">
        <f>IF(参照!L693="","",参照!L693)</f>
        <v/>
      </c>
    </row>
    <row r="694" spans="47:56">
      <c r="AU694" s="52" t="str">
        <f>IF(参照!A694="","",参照!A694)</f>
        <v/>
      </c>
      <c r="AV694" s="52" t="str">
        <f>IF(参照!B694="","",参照!B694)</f>
        <v/>
      </c>
      <c r="AW694" s="52" t="str">
        <f>IF(参照!C694="","",参照!C694)</f>
        <v/>
      </c>
      <c r="AX694" s="52" t="str">
        <f>IF(参照!D694="","",参照!D694)</f>
        <v>メニューC</v>
      </c>
      <c r="AY694" s="52">
        <f>IF(参照!E694="","",参照!E694)</f>
        <v>0</v>
      </c>
      <c r="AZ694" s="52" t="str">
        <f>IF(参照!F694="","",参照!F694)</f>
        <v>エネルギーパワー(株)</v>
      </c>
      <c r="BA694" s="52" t="str">
        <f>IF(参照!G694="","",参照!G694)</f>
        <v>エネルギーパワー(株)_メニューC</v>
      </c>
      <c r="BB694" s="52">
        <f t="shared" si="41"/>
        <v>0</v>
      </c>
      <c r="BD694" s="52" t="str">
        <f>IF(参照!L694="","",参照!L694)</f>
        <v/>
      </c>
    </row>
    <row r="695" spans="47:56">
      <c r="AU695" s="52" t="str">
        <f>IF(参照!A695="","",参照!A695)</f>
        <v/>
      </c>
      <c r="AV695" s="52" t="str">
        <f>IF(参照!B695="","",参照!B695)</f>
        <v/>
      </c>
      <c r="AW695" s="52" t="str">
        <f>IF(参照!C695="","",参照!C695)</f>
        <v/>
      </c>
      <c r="AX695" s="52" t="str">
        <f>IF(参照!D695="","",参照!D695)</f>
        <v>メニューD</v>
      </c>
      <c r="AY695" s="52">
        <f>IF(参照!E695="","",参照!E695)</f>
        <v>0</v>
      </c>
      <c r="AZ695" s="52" t="str">
        <f>IF(参照!F695="","",参照!F695)</f>
        <v>エネルギーパワー(株)</v>
      </c>
      <c r="BA695" s="52" t="str">
        <f>IF(参照!G695="","",参照!G695)</f>
        <v>エネルギーパワー(株)_メニューD</v>
      </c>
      <c r="BB695" s="52">
        <f t="shared" si="41"/>
        <v>0</v>
      </c>
      <c r="BD695" s="52" t="str">
        <f>IF(参照!L695="","",参照!L695)</f>
        <v/>
      </c>
    </row>
    <row r="696" spans="47:56">
      <c r="AU696" s="52" t="str">
        <f>IF(参照!A696="","",参照!A696)</f>
        <v/>
      </c>
      <c r="AV696" s="52" t="str">
        <f>IF(参照!B696="","",参照!B696)</f>
        <v/>
      </c>
      <c r="AW696" s="52" t="str">
        <f>IF(参照!C696="","",参照!C696)</f>
        <v/>
      </c>
      <c r="AX696" s="52" t="str">
        <f>IF(参照!D696="","",参照!D696)</f>
        <v>メニューE(残差)</v>
      </c>
      <c r="AY696" s="52">
        <f>IF(参照!E696="","",参照!E696)</f>
        <v>5.31E-4</v>
      </c>
      <c r="AZ696" s="52" t="str">
        <f>IF(参照!F696="","",参照!F696)</f>
        <v>エネルギーパワー(株)</v>
      </c>
      <c r="BA696" s="52" t="str">
        <f>IF(参照!G696="","",参照!G696)</f>
        <v>エネルギーパワー(株)_メニューE(残差)</v>
      </c>
      <c r="BB696" s="52">
        <f t="shared" si="41"/>
        <v>0.53100000000000003</v>
      </c>
      <c r="BD696" s="52" t="str">
        <f>IF(参照!L696="","",参照!L696)</f>
        <v/>
      </c>
    </row>
    <row r="697" spans="47:56">
      <c r="AU697" s="52" t="str">
        <f>IF(参照!A697="","",参照!A697)</f>
        <v/>
      </c>
      <c r="AV697" s="52" t="str">
        <f>IF(参照!B697="","",参照!B697)</f>
        <v/>
      </c>
      <c r="AW697" s="52" t="str">
        <f>IF(参照!C697="","",参照!C697)</f>
        <v/>
      </c>
      <c r="AX697" s="52" t="str">
        <f>IF(参照!D697="","",参照!D697)</f>
        <v>(参考値)事業者全体</v>
      </c>
      <c r="AY697" s="52">
        <f>IF(参照!E697="","",参照!E697)</f>
        <v>5.3499999999999999E-4</v>
      </c>
      <c r="AZ697" s="52" t="str">
        <f>IF(参照!F697="","",参照!F697)</f>
        <v>エネルギーパワー(株)</v>
      </c>
      <c r="BA697" s="52" t="str">
        <f>IF(参照!G697="","",参照!G697)</f>
        <v>エネルギーパワー(株)_(参考値)事業者全体</v>
      </c>
      <c r="BB697" s="52">
        <f t="shared" si="41"/>
        <v>0.53500000000000003</v>
      </c>
      <c r="BD697" s="52" t="str">
        <f>IF(参照!L697="","",参照!L697)</f>
        <v/>
      </c>
    </row>
    <row r="698" spans="47:56">
      <c r="AU698" s="52" t="str">
        <f>IF(参照!A698="","",参照!A698)</f>
        <v>A0372</v>
      </c>
      <c r="AV698" s="52" t="str">
        <f>IF(参照!B698="","",参照!B698)</f>
        <v>(株)グリムスパワー</v>
      </c>
      <c r="AW698" s="52">
        <f>IF(参照!C698="","",参照!C698)</f>
        <v>4.8000000000000001E-4</v>
      </c>
      <c r="AX698" s="52" t="str">
        <f>IF(参照!D698="","",参照!D698)</f>
        <v/>
      </c>
      <c r="AY698" s="52">
        <f>IF(参照!E698="","",参照!E698)</f>
        <v>4.86E-4</v>
      </c>
      <c r="AZ698" s="52" t="str">
        <f>IF(参照!F698="","",参照!F698)</f>
        <v>(株)グリムスパワー</v>
      </c>
      <c r="BA698" s="52" t="str">
        <f>IF(参照!G698="","",参照!G698)</f>
        <v>(株)グリムスパワー_</v>
      </c>
      <c r="BB698" s="52">
        <f t="shared" si="41"/>
        <v>0.48599999999999999</v>
      </c>
      <c r="BD698" s="52" t="str">
        <f>IF(参照!L698="","",参照!L698)</f>
        <v/>
      </c>
    </row>
    <row r="699" spans="47:56">
      <c r="AU699" s="52" t="str">
        <f>IF(参照!A699="","",参照!A699)</f>
        <v>A0373</v>
      </c>
      <c r="AV699" s="52" t="str">
        <f>IF(参照!B699="","",参照!B699)</f>
        <v>日本ファシリティ・ソリューション(株)</v>
      </c>
      <c r="AW699" s="52">
        <f>IF(参照!C699="","",参照!C699)</f>
        <v>4.7600000000000002E-4</v>
      </c>
      <c r="AX699" s="52" t="str">
        <f>IF(参照!D699="","",参照!D699)</f>
        <v>メニューA</v>
      </c>
      <c r="AY699" s="52">
        <f>IF(参照!E699="","",参照!E699)</f>
        <v>0</v>
      </c>
      <c r="AZ699" s="52" t="str">
        <f>IF(参照!F699="","",参照!F699)</f>
        <v>日本ファシリティ・ソリューション(株)</v>
      </c>
      <c r="BA699" s="52" t="str">
        <f>IF(参照!G699="","",参照!G699)</f>
        <v>日本ファシリティ・ソリューション(株)_メニューA</v>
      </c>
      <c r="BB699" s="52">
        <f t="shared" si="41"/>
        <v>0</v>
      </c>
      <c r="BD699" s="52" t="str">
        <f>IF(参照!L699="","",参照!L699)</f>
        <v/>
      </c>
    </row>
    <row r="700" spans="47:56">
      <c r="AU700" s="52" t="str">
        <f>IF(参照!A700="","",参照!A700)</f>
        <v/>
      </c>
      <c r="AV700" s="52" t="str">
        <f>IF(参照!B700="","",参照!B700)</f>
        <v/>
      </c>
      <c r="AW700" s="52" t="str">
        <f>IF(参照!C700="","",参照!C700)</f>
        <v/>
      </c>
      <c r="AX700" s="52" t="str">
        <f>IF(参照!D700="","",参照!D700)</f>
        <v>メニューB(残差)</v>
      </c>
      <c r="AY700" s="52">
        <f>IF(参照!E700="","",参照!E700)</f>
        <v>2.92E-4</v>
      </c>
      <c r="AZ700" s="52" t="str">
        <f>IF(参照!F700="","",参照!F700)</f>
        <v>日本ファシリティ・ソリューション(株)</v>
      </c>
      <c r="BA700" s="52" t="str">
        <f>IF(参照!G700="","",参照!G700)</f>
        <v>日本ファシリティ・ソリューション(株)_メニューB(残差)</v>
      </c>
      <c r="BB700" s="52">
        <f t="shared" si="41"/>
        <v>0.29199999999999998</v>
      </c>
      <c r="BD700" s="52" t="str">
        <f>IF(参照!L700="","",参照!L700)</f>
        <v/>
      </c>
    </row>
    <row r="701" spans="47:56">
      <c r="AU701" s="52" t="str">
        <f>IF(参照!A701="","",参照!A701)</f>
        <v/>
      </c>
      <c r="AV701" s="52" t="str">
        <f>IF(参照!B701="","",参照!B701)</f>
        <v/>
      </c>
      <c r="AW701" s="52" t="str">
        <f>IF(参照!C701="","",参照!C701)</f>
        <v/>
      </c>
      <c r="AX701" s="52" t="str">
        <f>IF(参照!D701="","",参照!D701)</f>
        <v>(参考値)事業者全体</v>
      </c>
      <c r="AY701" s="52">
        <f>IF(参照!E701="","",参照!E701)</f>
        <v>4.7800000000000002E-4</v>
      </c>
      <c r="AZ701" s="52" t="str">
        <f>IF(参照!F701="","",参照!F701)</f>
        <v>日本ファシリティ・ソリューション(株)</v>
      </c>
      <c r="BA701" s="52" t="str">
        <f>IF(参照!G701="","",参照!G701)</f>
        <v>日本ファシリティ・ソリューション(株)_(参考値)事業者全体</v>
      </c>
      <c r="BB701" s="52">
        <f t="shared" si="41"/>
        <v>0.47800000000000004</v>
      </c>
      <c r="BD701" s="52" t="str">
        <f>IF(参照!L701="","",参照!L701)</f>
        <v/>
      </c>
    </row>
    <row r="702" spans="47:56">
      <c r="AU702" s="52" t="str">
        <f>IF(参照!A702="","",参照!A702)</f>
        <v>A0374</v>
      </c>
      <c r="AV702" s="52" t="str">
        <f>IF(参照!B702="","",参照!B702)</f>
        <v>(株)登米電力</v>
      </c>
      <c r="AW702" s="52">
        <f>IF(参照!C702="","",参照!C702)</f>
        <v>4.55E-4</v>
      </c>
      <c r="AX702" s="52" t="str">
        <f>IF(参照!D702="","",参照!D702)</f>
        <v/>
      </c>
      <c r="AY702" s="52">
        <f>IF(参照!E702="","",参照!E702)</f>
        <v>3.9899999999999999E-4</v>
      </c>
      <c r="AZ702" s="52" t="str">
        <f>IF(参照!F702="","",参照!F702)</f>
        <v>(株)登米電力</v>
      </c>
      <c r="BA702" s="52" t="str">
        <f>IF(参照!G702="","",参照!G702)</f>
        <v>(株)登米電力_</v>
      </c>
      <c r="BB702" s="52">
        <f t="shared" si="41"/>
        <v>0.39900000000000002</v>
      </c>
      <c r="BD702" s="52" t="str">
        <f>IF(参照!L702="","",参照!L702)</f>
        <v/>
      </c>
    </row>
    <row r="703" spans="47:56">
      <c r="AU703" s="52" t="str">
        <f>IF(参照!A703="","",参照!A703)</f>
        <v>A0375</v>
      </c>
      <c r="AV703" s="52" t="str">
        <f>IF(参照!B703="","",参照!B703)</f>
        <v>情報ハイウェイ協同組合</v>
      </c>
      <c r="AW703" s="52">
        <f>IF(参照!C703="","",参照!C703)</f>
        <v>5.0600000000000005E-4</v>
      </c>
      <c r="AX703" s="52" t="str">
        <f>IF(参照!D703="","",参照!D703)</f>
        <v/>
      </c>
      <c r="AY703" s="52">
        <f>IF(参照!E703="","",参照!E703)</f>
        <v>4.7399999999999997E-4</v>
      </c>
      <c r="AZ703" s="52" t="str">
        <f>IF(参照!F703="","",参照!F703)</f>
        <v>情報ハイウェイ協同組合</v>
      </c>
      <c r="BA703" s="52" t="str">
        <f>IF(参照!G703="","",参照!G703)</f>
        <v>情報ハイウェイ協同組合_</v>
      </c>
      <c r="BB703" s="52">
        <f t="shared" si="41"/>
        <v>0.47399999999999998</v>
      </c>
      <c r="BD703" s="52" t="str">
        <f>IF(参照!L703="","",参照!L703)</f>
        <v/>
      </c>
    </row>
    <row r="704" spans="47:56">
      <c r="AU704" s="52" t="str">
        <f>IF(参照!A704="","",参照!A704)</f>
        <v>A0376</v>
      </c>
      <c r="AV704" s="52" t="str">
        <f>IF(参照!B704="","",参照!B704)</f>
        <v>自然電力(株)</v>
      </c>
      <c r="AW704" s="52">
        <f>IF(参照!C704="","",参照!C704)</f>
        <v>3.9599999999999998E-4</v>
      </c>
      <c r="AX704" s="52" t="str">
        <f>IF(参照!D704="","",参照!D704)</f>
        <v>メニューA</v>
      </c>
      <c r="AY704" s="52">
        <f>IF(参照!E704="","",参照!E704)</f>
        <v>0</v>
      </c>
      <c r="AZ704" s="52" t="str">
        <f>IF(参照!F704="","",参照!F704)</f>
        <v>自然電力(株)</v>
      </c>
      <c r="BA704" s="52" t="str">
        <f>IF(参照!G704="","",参照!G704)</f>
        <v>自然電力(株)_メニューA</v>
      </c>
      <c r="BB704" s="52">
        <f t="shared" si="41"/>
        <v>0</v>
      </c>
      <c r="BD704" s="52" t="str">
        <f>IF(参照!L704="","",参照!L704)</f>
        <v/>
      </c>
    </row>
    <row r="705" spans="47:56">
      <c r="AU705" s="52" t="str">
        <f>IF(参照!A705="","",参照!A705)</f>
        <v/>
      </c>
      <c r="AV705" s="52" t="str">
        <f>IF(参照!B705="","",参照!B705)</f>
        <v/>
      </c>
      <c r="AW705" s="52" t="str">
        <f>IF(参照!C705="","",参照!C705)</f>
        <v/>
      </c>
      <c r="AX705" s="52" t="str">
        <f>IF(参照!D705="","",参照!D705)</f>
        <v>メニューB</v>
      </c>
      <c r="AY705" s="52">
        <f>IF(参照!E705="","",参照!E705)</f>
        <v>0</v>
      </c>
      <c r="AZ705" s="52" t="str">
        <f>IF(参照!F705="","",参照!F705)</f>
        <v>自然電力(株)</v>
      </c>
      <c r="BA705" s="52" t="str">
        <f>IF(参照!G705="","",参照!G705)</f>
        <v>自然電力(株)_メニューB</v>
      </c>
      <c r="BB705" s="52">
        <f t="shared" si="41"/>
        <v>0</v>
      </c>
      <c r="BD705" s="52" t="str">
        <f>IF(参照!L705="","",参照!L705)</f>
        <v/>
      </c>
    </row>
    <row r="706" spans="47:56">
      <c r="AU706" s="52" t="str">
        <f>IF(参照!A706="","",参照!A706)</f>
        <v/>
      </c>
      <c r="AV706" s="52" t="str">
        <f>IF(参照!B706="","",参照!B706)</f>
        <v/>
      </c>
      <c r="AW706" s="52" t="str">
        <f>IF(参照!C706="","",参照!C706)</f>
        <v/>
      </c>
      <c r="AX706" s="52" t="str">
        <f>IF(参照!D706="","",参照!D706)</f>
        <v>メニューC</v>
      </c>
      <c r="AY706" s="52">
        <f>IF(参照!E706="","",参照!E706)</f>
        <v>0</v>
      </c>
      <c r="AZ706" s="52" t="str">
        <f>IF(参照!F706="","",参照!F706)</f>
        <v>自然電力(株)</v>
      </c>
      <c r="BA706" s="52" t="str">
        <f>IF(参照!G706="","",参照!G706)</f>
        <v>自然電力(株)_メニューC</v>
      </c>
      <c r="BB706" s="52">
        <f t="shared" si="41"/>
        <v>0</v>
      </c>
      <c r="BD706" s="52" t="str">
        <f>IF(参照!L706="","",参照!L706)</f>
        <v/>
      </c>
    </row>
    <row r="707" spans="47:56">
      <c r="AU707" s="52" t="str">
        <f>IF(参照!A707="","",参照!A707)</f>
        <v/>
      </c>
      <c r="AV707" s="52" t="str">
        <f>IF(参照!B707="","",参照!B707)</f>
        <v/>
      </c>
      <c r="AW707" s="52" t="str">
        <f>IF(参照!C707="","",参照!C707)</f>
        <v/>
      </c>
      <c r="AX707" s="52" t="str">
        <f>IF(参照!D707="","",参照!D707)</f>
        <v>メニューD</v>
      </c>
      <c r="AY707" s="52">
        <f>IF(参照!E707="","",参照!E707)</f>
        <v>0</v>
      </c>
      <c r="AZ707" s="52" t="str">
        <f>IF(参照!F707="","",参照!F707)</f>
        <v>自然電力(株)</v>
      </c>
      <c r="BA707" s="52" t="str">
        <f>IF(参照!G707="","",参照!G707)</f>
        <v>自然電力(株)_メニューD</v>
      </c>
      <c r="BB707" s="52">
        <f t="shared" si="41"/>
        <v>0</v>
      </c>
      <c r="BD707" s="52" t="str">
        <f>IF(参照!L707="","",参照!L707)</f>
        <v/>
      </c>
    </row>
    <row r="708" spans="47:56">
      <c r="AU708" s="52" t="str">
        <f>IF(参照!A708="","",参照!A708)</f>
        <v/>
      </c>
      <c r="AV708" s="52" t="str">
        <f>IF(参照!B708="","",参照!B708)</f>
        <v/>
      </c>
      <c r="AW708" s="52" t="str">
        <f>IF(参照!C708="","",参照!C708)</f>
        <v/>
      </c>
      <c r="AX708" s="52" t="str">
        <f>IF(参照!D708="","",参照!D708)</f>
        <v>(参考値)事業者全体</v>
      </c>
      <c r="AY708" s="52">
        <f>IF(参照!E708="","",参照!E708)</f>
        <v>2.3499999999999999E-4</v>
      </c>
      <c r="AZ708" s="52" t="str">
        <f>IF(参照!F708="","",参照!F708)</f>
        <v>自然電力(株)</v>
      </c>
      <c r="BA708" s="52" t="str">
        <f>IF(参照!G708="","",参照!G708)</f>
        <v>自然電力(株)_(参考値)事業者全体</v>
      </c>
      <c r="BB708" s="52">
        <f t="shared" si="41"/>
        <v>0.23499999999999999</v>
      </c>
      <c r="BD708" s="52" t="str">
        <f>IF(参照!L708="","",参照!L708)</f>
        <v/>
      </c>
    </row>
    <row r="709" spans="47:56">
      <c r="AU709" s="52" t="str">
        <f>IF(参照!A709="","",参照!A709)</f>
        <v>A0377</v>
      </c>
      <c r="AV709" s="52" t="str">
        <f>IF(参照!B709="","",参照!B709)</f>
        <v>(株)オノプロックス</v>
      </c>
      <c r="AW709" s="52">
        <f>IF(参照!C709="","",参照!C709)</f>
        <v>5.5000000000000003E-4</v>
      </c>
      <c r="AX709" s="52" t="str">
        <f>IF(参照!D709="","",参照!D709)</f>
        <v/>
      </c>
      <c r="AY709" s="52">
        <f>IF(参照!E709="","",参照!E709)</f>
        <v>5.2400000000000005E-4</v>
      </c>
      <c r="AZ709" s="52" t="str">
        <f>IF(参照!F709="","",参照!F709)</f>
        <v>(株)オノプロックス</v>
      </c>
      <c r="BA709" s="52" t="str">
        <f>IF(参照!G709="","",参照!G709)</f>
        <v>(株)オノプロックス_</v>
      </c>
      <c r="BB709" s="52">
        <f t="shared" ref="BB709:BB772" si="42">AY709*1000</f>
        <v>0.52400000000000002</v>
      </c>
      <c r="BD709" s="52" t="str">
        <f>IF(参照!L709="","",参照!L709)</f>
        <v/>
      </c>
    </row>
    <row r="710" spans="47:56">
      <c r="AU710" s="52" t="str">
        <f>IF(参照!A710="","",参照!A710)</f>
        <v>A0378</v>
      </c>
      <c r="AV710" s="52" t="str">
        <f>IF(参照!B710="","",参照!B710)</f>
        <v>本庄ガス(株)</v>
      </c>
      <c r="AW710" s="52">
        <f>IF(参照!C710="","",参照!C710)</f>
        <v>3.6400000000000001E-4</v>
      </c>
      <c r="AX710" s="52" t="str">
        <f>IF(参照!D710="","",参照!D710)</f>
        <v/>
      </c>
      <c r="AY710" s="52">
        <f>IF(参照!E710="","",参照!E710)</f>
        <v>3.0800000000000001E-4</v>
      </c>
      <c r="AZ710" s="52" t="str">
        <f>IF(参照!F710="","",参照!F710)</f>
        <v>本庄ガス(株)</v>
      </c>
      <c r="BA710" s="52" t="str">
        <f>IF(参照!G710="","",参照!G710)</f>
        <v>本庄ガス(株)_</v>
      </c>
      <c r="BB710" s="52">
        <f t="shared" si="42"/>
        <v>0.308</v>
      </c>
      <c r="BD710" s="52" t="str">
        <f>IF(参照!L710="","",参照!L710)</f>
        <v/>
      </c>
    </row>
    <row r="711" spans="47:56">
      <c r="AU711" s="52" t="str">
        <f>IF(参照!A711="","",参照!A711)</f>
        <v>A0379</v>
      </c>
      <c r="AV711" s="52" t="str">
        <f>IF(参照!B711="","",参照!B711)</f>
        <v>(株)フィット</v>
      </c>
      <c r="AW711" s="52">
        <f>IF(参照!C711="","",参照!C711)</f>
        <v>4.57E-4</v>
      </c>
      <c r="AX711" s="52" t="str">
        <f>IF(参照!D711="","",参照!D711)</f>
        <v/>
      </c>
      <c r="AY711" s="52">
        <f>IF(参照!E711="","",参照!E711)</f>
        <v>4.0099999999999999E-4</v>
      </c>
      <c r="AZ711" s="52" t="str">
        <f>IF(参照!F711="","",参照!F711)</f>
        <v>(株)フィット</v>
      </c>
      <c r="BA711" s="52" t="str">
        <f>IF(参照!G711="","",参照!G711)</f>
        <v>(株)フィット_</v>
      </c>
      <c r="BB711" s="52">
        <f t="shared" si="42"/>
        <v>0.40099999999999997</v>
      </c>
      <c r="BD711" s="52" t="str">
        <f>IF(参照!L711="","",参照!L711)</f>
        <v/>
      </c>
    </row>
    <row r="712" spans="47:56">
      <c r="AU712" s="52" t="str">
        <f>IF(参照!A712="","",参照!A712)</f>
        <v>A0380</v>
      </c>
      <c r="AV712" s="52" t="str">
        <f>IF(参照!B712="","",参照!B712)</f>
        <v>青森県民エナジー(株)</v>
      </c>
      <c r="AW712" s="52">
        <f>IF(参照!C712="","",参照!C712)</f>
        <v>4.2999999999999999E-4</v>
      </c>
      <c r="AX712" s="52" t="str">
        <f>IF(参照!D712="","",参照!D712)</f>
        <v/>
      </c>
      <c r="AY712" s="52">
        <f>IF(参照!E712="","",参照!E712)</f>
        <v>5.0000000000000001E-4</v>
      </c>
      <c r="AZ712" s="52" t="str">
        <f>IF(参照!F712="","",参照!F712)</f>
        <v>青森県民エナジー(株)</v>
      </c>
      <c r="BA712" s="52" t="str">
        <f>IF(参照!G712="","",参照!G712)</f>
        <v>青森県民エナジー(株)_</v>
      </c>
      <c r="BB712" s="52">
        <f t="shared" si="42"/>
        <v>0.5</v>
      </c>
      <c r="BD712" s="52" t="str">
        <f>IF(参照!L712="","",参照!L712)</f>
        <v/>
      </c>
    </row>
    <row r="713" spans="47:56">
      <c r="AU713" s="52" t="str">
        <f>IF(参照!A713="","",参照!A713)</f>
        <v>A0381</v>
      </c>
      <c r="AV713" s="52" t="str">
        <f>IF(参照!B713="","",参照!B713)</f>
        <v>国際航業(株)</v>
      </c>
      <c r="AW713" s="52">
        <f>IF(参照!C713="","",参照!C713)</f>
        <v>4.1399999999999998E-4</v>
      </c>
      <c r="AX713" s="52" t="str">
        <f>IF(参照!D713="","",参照!D713)</f>
        <v/>
      </c>
      <c r="AY713" s="52">
        <f>IF(参照!E713="","",参照!E713)</f>
        <v>6.29E-4</v>
      </c>
      <c r="AZ713" s="52" t="str">
        <f>IF(参照!F713="","",参照!F713)</f>
        <v>国際航業(株)</v>
      </c>
      <c r="BA713" s="52" t="str">
        <f>IF(参照!G713="","",参照!G713)</f>
        <v>国際航業(株)_</v>
      </c>
      <c r="BB713" s="52">
        <f t="shared" si="42"/>
        <v>0.629</v>
      </c>
      <c r="BD713" s="52" t="str">
        <f>IF(参照!L713="","",参照!L713)</f>
        <v/>
      </c>
    </row>
    <row r="714" spans="47:56">
      <c r="AU714" s="52" t="str">
        <f>IF(参照!A714="","",参照!A714)</f>
        <v>A0382</v>
      </c>
      <c r="AV714" s="52" t="str">
        <f>IF(参照!B714="","",参照!B714)</f>
        <v>ローカルでんき(株)</v>
      </c>
      <c r="AW714" s="52" t="str">
        <f>IF(参照!C714="","",参照!C714)</f>
        <v>0.000453※</v>
      </c>
      <c r="AX714" s="52" t="str">
        <f>IF(参照!D714="","",参照!D714)</f>
        <v>メニューA</v>
      </c>
      <c r="AY714" s="52">
        <f>IF(参照!E714="","",参照!E714)</f>
        <v>0</v>
      </c>
      <c r="AZ714" s="52" t="str">
        <f>IF(参照!F714="","",参照!F714)</f>
        <v>ローカルでんき(株)</v>
      </c>
      <c r="BA714" s="52" t="str">
        <f>IF(参照!G714="","",参照!G714)</f>
        <v>ローカルでんき(株)_メニューA</v>
      </c>
      <c r="BB714" s="52">
        <f t="shared" si="42"/>
        <v>0</v>
      </c>
      <c r="BD714" s="52" t="str">
        <f>IF(参照!L714="","",参照!L714)</f>
        <v/>
      </c>
    </row>
    <row r="715" spans="47:56">
      <c r="AU715" s="52" t="str">
        <f>IF(参照!A715="","",参照!A715)</f>
        <v/>
      </c>
      <c r="AV715" s="52" t="str">
        <f>IF(参照!B715="","",参照!B715)</f>
        <v/>
      </c>
      <c r="AW715" s="52" t="str">
        <f>IF(参照!C715="","",参照!C715)</f>
        <v/>
      </c>
      <c r="AX715" s="52" t="str">
        <f>IF(参照!D715="","",参照!D715)</f>
        <v>メニューB(残差)</v>
      </c>
      <c r="AY715" s="52">
        <f>IF(参照!E715="","",参照!E715)</f>
        <v>4.4200000000000001E-4</v>
      </c>
      <c r="AZ715" s="52" t="str">
        <f>IF(参照!F715="","",参照!F715)</f>
        <v>ローカルでんき(株)</v>
      </c>
      <c r="BA715" s="52" t="str">
        <f>IF(参照!G715="","",参照!G715)</f>
        <v>ローカルでんき(株)_メニューB(残差)</v>
      </c>
      <c r="BB715" s="52">
        <f t="shared" si="42"/>
        <v>0.442</v>
      </c>
      <c r="BD715" s="52" t="str">
        <f>IF(参照!L715="","",参照!L715)</f>
        <v/>
      </c>
    </row>
    <row r="716" spans="47:56">
      <c r="AU716" s="52" t="str">
        <f>IF(参照!A716="","",参照!A716)</f>
        <v/>
      </c>
      <c r="AV716" s="52" t="str">
        <f>IF(参照!B716="","",参照!B716)</f>
        <v/>
      </c>
      <c r="AW716" s="52" t="str">
        <f>IF(参照!C716="","",参照!C716)</f>
        <v/>
      </c>
      <c r="AX716" s="52" t="str">
        <f>IF(参照!D716="","",参照!D716)</f>
        <v>(参考値)事業者全体</v>
      </c>
      <c r="AY716" s="52">
        <f>IF(参照!E716="","",参照!E716)</f>
        <v>3.3E-4</v>
      </c>
      <c r="AZ716" s="52" t="str">
        <f>IF(参照!F716="","",参照!F716)</f>
        <v>ローカルでんき(株)</v>
      </c>
      <c r="BA716" s="52" t="str">
        <f>IF(参照!G716="","",参照!G716)</f>
        <v>ローカルでんき(株)_(参考値)事業者全体</v>
      </c>
      <c r="BB716" s="52">
        <f t="shared" si="42"/>
        <v>0.33</v>
      </c>
      <c r="BD716" s="52" t="str">
        <f>IF(参照!L716="","",参照!L716)</f>
        <v/>
      </c>
    </row>
    <row r="717" spans="47:56">
      <c r="AU717" s="52" t="str">
        <f>IF(参照!A717="","",参照!A717)</f>
        <v>A0383</v>
      </c>
      <c r="AV717" s="52" t="str">
        <f>IF(参照!B717="","",参照!B717)</f>
        <v>(株)明治産業</v>
      </c>
      <c r="AW717" s="52">
        <f>IF(参照!C717="","",参照!C717)</f>
        <v>4.6000000000000001E-4</v>
      </c>
      <c r="AX717" s="52" t="str">
        <f>IF(参照!D717="","",参照!D717)</f>
        <v/>
      </c>
      <c r="AY717" s="52">
        <f>IF(参照!E717="","",参照!E717)</f>
        <v>4.0400000000000001E-4</v>
      </c>
      <c r="AZ717" s="52" t="str">
        <f>IF(参照!F717="","",参照!F717)</f>
        <v>(株)明治産業</v>
      </c>
      <c r="BA717" s="52" t="str">
        <f>IF(参照!G717="","",参照!G717)</f>
        <v>(株)明治産業_</v>
      </c>
      <c r="BB717" s="52">
        <f t="shared" si="42"/>
        <v>0.40400000000000003</v>
      </c>
      <c r="BD717" s="52" t="str">
        <f>IF(参照!L717="","",参照!L717)</f>
        <v/>
      </c>
    </row>
    <row r="718" spans="47:56">
      <c r="AU718" s="52" t="str">
        <f>IF(参照!A718="","",参照!A718)</f>
        <v>A0385</v>
      </c>
      <c r="AV718" s="52" t="str">
        <f>IF(参照!B718="","",参照!B718)</f>
        <v>岡山電力(株)</v>
      </c>
      <c r="AW718" s="52">
        <f>IF(参照!C718="","",参照!C718)</f>
        <v>2.9500000000000001E-4</v>
      </c>
      <c r="AX718" s="52" t="str">
        <f>IF(参照!D718="","",参照!D718)</f>
        <v>メニューA</v>
      </c>
      <c r="AY718" s="52">
        <f>IF(参照!E718="","",参照!E718)</f>
        <v>0</v>
      </c>
      <c r="AZ718" s="52" t="str">
        <f>IF(参照!F718="","",参照!F718)</f>
        <v>岡山電力(株)</v>
      </c>
      <c r="BA718" s="52" t="str">
        <f>IF(参照!G718="","",参照!G718)</f>
        <v>岡山電力(株)_メニューA</v>
      </c>
      <c r="BB718" s="52">
        <f t="shared" si="42"/>
        <v>0</v>
      </c>
      <c r="BD718" s="52" t="str">
        <f>IF(参照!L718="","",参照!L718)</f>
        <v/>
      </c>
    </row>
    <row r="719" spans="47:56">
      <c r="AU719" s="52" t="str">
        <f>IF(参照!A719="","",参照!A719)</f>
        <v/>
      </c>
      <c r="AV719" s="52" t="str">
        <f>IF(参照!B719="","",参照!B719)</f>
        <v/>
      </c>
      <c r="AW719" s="52" t="str">
        <f>IF(参照!C719="","",参照!C719)</f>
        <v/>
      </c>
      <c r="AX719" s="52" t="str">
        <f>IF(参照!D719="","",参照!D719)</f>
        <v>メニューB(残差)</v>
      </c>
      <c r="AY719" s="52">
        <f>IF(参照!E719="","",参照!E719)</f>
        <v>4.0100000000000004E-4</v>
      </c>
      <c r="AZ719" s="52" t="str">
        <f>IF(参照!F719="","",参照!F719)</f>
        <v>岡山電力(株)</v>
      </c>
      <c r="BA719" s="52" t="str">
        <f>IF(参照!G719="","",参照!G719)</f>
        <v>岡山電力(株)_メニューB(残差)</v>
      </c>
      <c r="BB719" s="52">
        <f t="shared" si="42"/>
        <v>0.40100000000000002</v>
      </c>
      <c r="BD719" s="52" t="str">
        <f>IF(参照!L719="","",参照!L719)</f>
        <v/>
      </c>
    </row>
    <row r="720" spans="47:56">
      <c r="AU720" s="52" t="str">
        <f>IF(参照!A720="","",参照!A720)</f>
        <v/>
      </c>
      <c r="AV720" s="52" t="str">
        <f>IF(参照!B720="","",参照!B720)</f>
        <v/>
      </c>
      <c r="AW720" s="52" t="str">
        <f>IF(参照!C720="","",参照!C720)</f>
        <v/>
      </c>
      <c r="AX720" s="52" t="str">
        <f>IF(参照!D720="","",参照!D720)</f>
        <v>(参考値)事業者全体</v>
      </c>
      <c r="AY720" s="52">
        <f>IF(参照!E720="","",参照!E720)</f>
        <v>5.5400000000000002E-4</v>
      </c>
      <c r="AZ720" s="52" t="str">
        <f>IF(参照!F720="","",参照!F720)</f>
        <v>岡山電力(株)</v>
      </c>
      <c r="BA720" s="52" t="str">
        <f>IF(参照!G720="","",参照!G720)</f>
        <v>岡山電力(株)_(参考値)事業者全体</v>
      </c>
      <c r="BB720" s="52">
        <f t="shared" si="42"/>
        <v>0.55400000000000005</v>
      </c>
      <c r="BD720" s="52" t="str">
        <f>IF(参照!L720="","",参照!L720)</f>
        <v/>
      </c>
    </row>
    <row r="721" spans="47:56">
      <c r="AU721" s="52" t="str">
        <f>IF(参照!A721="","",参照!A721)</f>
        <v>A0386</v>
      </c>
      <c r="AV721" s="52" t="str">
        <f>IF(参照!B721="","",参照!B721)</f>
        <v>ミライフ(株)</v>
      </c>
      <c r="AW721" s="52">
        <f>IF(参照!C721="","",参照!C721)</f>
        <v>1.65E-4</v>
      </c>
      <c r="AX721" s="52" t="str">
        <f>IF(参照!D721="","",参照!D721)</f>
        <v/>
      </c>
      <c r="AY721" s="52">
        <f>IF(参照!E721="","",参照!E721)</f>
        <v>1.0900000000000002E-4</v>
      </c>
      <c r="AZ721" s="52" t="str">
        <f>IF(参照!F721="","",参照!F721)</f>
        <v>ミライフ(株)</v>
      </c>
      <c r="BA721" s="52" t="str">
        <f>IF(参照!G721="","",参照!G721)</f>
        <v>ミライフ(株)_</v>
      </c>
      <c r="BB721" s="52">
        <f t="shared" si="42"/>
        <v>0.10900000000000001</v>
      </c>
      <c r="BD721" s="52" t="str">
        <f>IF(参照!L721="","",参照!L721)</f>
        <v/>
      </c>
    </row>
    <row r="722" spans="47:56">
      <c r="AU722" s="52" t="str">
        <f>IF(参照!A722="","",参照!A722)</f>
        <v>A0387</v>
      </c>
      <c r="AV722" s="52" t="str">
        <f>IF(参照!B722="","",参照!B722)</f>
        <v>(株)翠光トップライン</v>
      </c>
      <c r="AW722" s="52">
        <f>IF(参照!C722="","",参照!C722)</f>
        <v>4.9799999999999996E-4</v>
      </c>
      <c r="AX722" s="52" t="str">
        <f>IF(参照!D722="","",参照!D722)</f>
        <v/>
      </c>
      <c r="AY722" s="52">
        <f>IF(参照!E722="","",参照!E722)</f>
        <v>5.44E-4</v>
      </c>
      <c r="AZ722" s="52" t="str">
        <f>IF(参照!F722="","",参照!F722)</f>
        <v>(株)翠光トップライン</v>
      </c>
      <c r="BA722" s="52" t="str">
        <f>IF(参照!G722="","",参照!G722)</f>
        <v>(株)翠光トップライン_</v>
      </c>
      <c r="BB722" s="52">
        <f t="shared" si="42"/>
        <v>0.54400000000000004</v>
      </c>
      <c r="BD722" s="52" t="str">
        <f>IF(参照!L722="","",参照!L722)</f>
        <v/>
      </c>
    </row>
    <row r="723" spans="47:56">
      <c r="AU723" s="52" t="str">
        <f>IF(参照!A723="","",参照!A723)</f>
        <v>A0388</v>
      </c>
      <c r="AV723" s="52" t="str">
        <f>IF(参照!B723="","",参照!B723)</f>
        <v>楽天エナジー(株)</v>
      </c>
      <c r="AW723" s="52">
        <f>IF(参照!C723="","",参照!C723)</f>
        <v>4.8500000000000003E-4</v>
      </c>
      <c r="AX723" s="52" t="str">
        <f>IF(参照!D723="","",参照!D723)</f>
        <v>メニューA</v>
      </c>
      <c r="AY723" s="52">
        <f>IF(参照!E723="","",参照!E723)</f>
        <v>0</v>
      </c>
      <c r="AZ723" s="52" t="str">
        <f>IF(参照!F723="","",参照!F723)</f>
        <v>楽天エナジー(株)</v>
      </c>
      <c r="BA723" s="52" t="str">
        <f>IF(参照!G723="","",参照!G723)</f>
        <v>楽天エナジー(株)_メニューA</v>
      </c>
      <c r="BB723" s="52">
        <f t="shared" si="42"/>
        <v>0</v>
      </c>
      <c r="BD723" s="52" t="str">
        <f>IF(参照!L723="","",参照!L723)</f>
        <v/>
      </c>
    </row>
    <row r="724" spans="47:56">
      <c r="AU724" s="52" t="str">
        <f>IF(参照!A724="","",参照!A724)</f>
        <v/>
      </c>
      <c r="AV724" s="52" t="str">
        <f>IF(参照!B724="","",参照!B724)</f>
        <v/>
      </c>
      <c r="AW724" s="52" t="str">
        <f>IF(参照!C724="","",参照!C724)</f>
        <v/>
      </c>
      <c r="AX724" s="52" t="str">
        <f>IF(参照!D724="","",参照!D724)</f>
        <v>メニューB</v>
      </c>
      <c r="AY724" s="52">
        <f>IF(参照!E724="","",参照!E724)</f>
        <v>0</v>
      </c>
      <c r="AZ724" s="52" t="str">
        <f>IF(参照!F724="","",参照!F724)</f>
        <v>楽天エナジー(株)</v>
      </c>
      <c r="BA724" s="52" t="str">
        <f>IF(参照!G724="","",参照!G724)</f>
        <v>楽天エナジー(株)_メニューB</v>
      </c>
      <c r="BB724" s="52">
        <f t="shared" si="42"/>
        <v>0</v>
      </c>
      <c r="BD724" s="52" t="str">
        <f>IF(参照!L724="","",参照!L724)</f>
        <v/>
      </c>
    </row>
    <row r="725" spans="47:56">
      <c r="AU725" s="52" t="str">
        <f>IF(参照!A725="","",参照!A725)</f>
        <v/>
      </c>
      <c r="AV725" s="52" t="str">
        <f>IF(参照!B725="","",参照!B725)</f>
        <v/>
      </c>
      <c r="AW725" s="52" t="str">
        <f>IF(参照!C725="","",参照!C725)</f>
        <v/>
      </c>
      <c r="AX725" s="52" t="str">
        <f>IF(参照!D725="","",参照!D725)</f>
        <v>メニューC(残差)</v>
      </c>
      <c r="AY725" s="52">
        <f>IF(参照!E725="","",参照!E725)</f>
        <v>4.26E-4</v>
      </c>
      <c r="AZ725" s="52" t="str">
        <f>IF(参照!F725="","",参照!F725)</f>
        <v>楽天エナジー(株)</v>
      </c>
      <c r="BA725" s="52" t="str">
        <f>IF(参照!G725="","",参照!G725)</f>
        <v>楽天エナジー(株)_メニューC(残差)</v>
      </c>
      <c r="BB725" s="52">
        <f t="shared" si="42"/>
        <v>0.42599999999999999</v>
      </c>
      <c r="BD725" s="52" t="str">
        <f>IF(参照!L725="","",参照!L725)</f>
        <v/>
      </c>
    </row>
    <row r="726" spans="47:56">
      <c r="AU726" s="52" t="str">
        <f>IF(参照!A726="","",参照!A726)</f>
        <v/>
      </c>
      <c r="AV726" s="52" t="str">
        <f>IF(参照!B726="","",参照!B726)</f>
        <v/>
      </c>
      <c r="AW726" s="52" t="str">
        <f>IF(参照!C726="","",参照!C726)</f>
        <v/>
      </c>
      <c r="AX726" s="52" t="str">
        <f>IF(参照!D726="","",参照!D726)</f>
        <v>(参考値)事業者全体</v>
      </c>
      <c r="AY726" s="52">
        <f>IF(参照!E726="","",参照!E726)</f>
        <v>5.4500000000000002E-4</v>
      </c>
      <c r="AZ726" s="52" t="str">
        <f>IF(参照!F726="","",参照!F726)</f>
        <v>楽天エナジー(株)</v>
      </c>
      <c r="BA726" s="52" t="str">
        <f>IF(参照!G726="","",参照!G726)</f>
        <v>楽天エナジー(株)_(参考値)事業者全体</v>
      </c>
      <c r="BB726" s="52">
        <f t="shared" si="42"/>
        <v>0.54500000000000004</v>
      </c>
      <c r="BD726" s="52" t="str">
        <f>IF(参照!L726="","",参照!L726)</f>
        <v/>
      </c>
    </row>
    <row r="727" spans="47:56">
      <c r="AU727" s="52" t="str">
        <f>IF(参照!A727="","",参照!A727)</f>
        <v>A0389</v>
      </c>
      <c r="AV727" s="52" t="str">
        <f>IF(参照!B727="","",参照!B727)</f>
        <v>うすきエネルギー(株)</v>
      </c>
      <c r="AW727" s="52">
        <f>IF(参照!C727="","",参照!C727)</f>
        <v>3.86E-4</v>
      </c>
      <c r="AX727" s="52" t="str">
        <f>IF(参照!D727="","",参照!D727)</f>
        <v/>
      </c>
      <c r="AY727" s="52">
        <f>IF(参照!E727="","",参照!E727)</f>
        <v>3.86E-4</v>
      </c>
      <c r="AZ727" s="52" t="str">
        <f>IF(参照!F727="","",参照!F727)</f>
        <v>うすきエネルギー(株)</v>
      </c>
      <c r="BA727" s="52" t="str">
        <f>IF(参照!G727="","",参照!G727)</f>
        <v>うすきエネルギー(株)_</v>
      </c>
      <c r="BB727" s="52">
        <f t="shared" si="42"/>
        <v>0.38600000000000001</v>
      </c>
      <c r="BD727" s="52" t="str">
        <f>IF(参照!L727="","",参照!L727)</f>
        <v/>
      </c>
    </row>
    <row r="728" spans="47:56">
      <c r="AU728" s="52" t="str">
        <f>IF(参照!A728="","",参照!A728)</f>
        <v>A0390</v>
      </c>
      <c r="AV728" s="52" t="str">
        <f>IF(参照!B728="","",参照!B728)</f>
        <v>(株)トーヨーエネルギーファーム</v>
      </c>
      <c r="AW728" s="52">
        <f>IF(参照!C728="","",参照!C728)</f>
        <v>4.9399999999999997E-4</v>
      </c>
      <c r="AX728" s="52" t="str">
        <f>IF(参照!D728="","",参照!D728)</f>
        <v/>
      </c>
      <c r="AY728" s="52">
        <f>IF(参照!E728="","",参照!E728)</f>
        <v>5.2899999999999996E-4</v>
      </c>
      <c r="AZ728" s="52" t="str">
        <f>IF(参照!F728="","",参照!F728)</f>
        <v>(株)トーヨーエネルギーファーム</v>
      </c>
      <c r="BA728" s="52" t="str">
        <f>IF(参照!G728="","",参照!G728)</f>
        <v>(株)トーヨーエネルギーファーム_</v>
      </c>
      <c r="BB728" s="52">
        <f t="shared" si="42"/>
        <v>0.52899999999999991</v>
      </c>
      <c r="BD728" s="52" t="str">
        <f>IF(参照!L728="","",参照!L728)</f>
        <v/>
      </c>
    </row>
    <row r="729" spans="47:56">
      <c r="AU729" s="52" t="str">
        <f>IF(参照!A729="","",参照!A729)</f>
        <v>A0391</v>
      </c>
      <c r="AV729" s="52" t="str">
        <f>IF(参照!B729="","",参照!B729)</f>
        <v>森のエネルギー(株)</v>
      </c>
      <c r="AW729" s="52">
        <f>IF(参照!C729="","",参照!C729)</f>
        <v>4.8999999999999998E-4</v>
      </c>
      <c r="AX729" s="52" t="str">
        <f>IF(参照!D729="","",参照!D729)</f>
        <v/>
      </c>
      <c r="AY729" s="52">
        <f>IF(参照!E729="","",参照!E729)</f>
        <v>5.3200000000000003E-4</v>
      </c>
      <c r="AZ729" s="52" t="str">
        <f>IF(参照!F729="","",参照!F729)</f>
        <v>森のエネルギー(株)</v>
      </c>
      <c r="BA729" s="52" t="str">
        <f>IF(参照!G729="","",参照!G729)</f>
        <v>森のエネルギー(株)_</v>
      </c>
      <c r="BB729" s="52">
        <f t="shared" si="42"/>
        <v>0.53200000000000003</v>
      </c>
      <c r="BD729" s="52" t="str">
        <f>IF(参照!L729="","",参照!L729)</f>
        <v/>
      </c>
    </row>
    <row r="730" spans="47:56">
      <c r="AU730" s="52" t="str">
        <f>IF(参照!A730="","",参照!A730)</f>
        <v>A0392</v>
      </c>
      <c r="AV730" s="52" t="str">
        <f>IF(参照!B730="","",参照!B730)</f>
        <v>岐阜電力(株)</v>
      </c>
      <c r="AW730" s="52">
        <f>IF(参照!C730="","",参照!C730)</f>
        <v>4.95E-4</v>
      </c>
      <c r="AX730" s="52" t="str">
        <f>IF(参照!D730="","",参照!D730)</f>
        <v/>
      </c>
      <c r="AY730" s="52">
        <f>IF(参照!E730="","",参照!E730)</f>
        <v>5.1999999999999995E-4</v>
      </c>
      <c r="AZ730" s="52" t="str">
        <f>IF(参照!F730="","",参照!F730)</f>
        <v>岐阜電力(株)</v>
      </c>
      <c r="BA730" s="52" t="str">
        <f>IF(参照!G730="","",参照!G730)</f>
        <v>岐阜電力(株)_</v>
      </c>
      <c r="BB730" s="52">
        <f t="shared" si="42"/>
        <v>0.51999999999999991</v>
      </c>
      <c r="BD730" s="52" t="str">
        <f>IF(参照!L730="","",参照!L730)</f>
        <v/>
      </c>
    </row>
    <row r="731" spans="47:56">
      <c r="AU731" s="52" t="str">
        <f>IF(参照!A731="","",参照!A731)</f>
        <v>A0393</v>
      </c>
      <c r="AV731" s="52" t="str">
        <f>IF(参照!B731="","",参照!B731)</f>
        <v>格安電力(株)</v>
      </c>
      <c r="AW731" s="52">
        <f>IF(参照!C731="","",参照!C731)</f>
        <v>3.8299999999999999E-4</v>
      </c>
      <c r="AX731" s="52" t="str">
        <f>IF(参照!D731="","",参照!D731)</f>
        <v/>
      </c>
      <c r="AY731" s="52">
        <f>IF(参照!E731="","",参照!E731)</f>
        <v>3.2699999999999998E-4</v>
      </c>
      <c r="AZ731" s="52" t="str">
        <f>IF(参照!F731="","",参照!F731)</f>
        <v>格安電力(株)</v>
      </c>
      <c r="BA731" s="52" t="str">
        <f>IF(参照!G731="","",参照!G731)</f>
        <v>格安電力(株)_</v>
      </c>
      <c r="BB731" s="52">
        <f t="shared" si="42"/>
        <v>0.32699999999999996</v>
      </c>
      <c r="BD731" s="52" t="str">
        <f>IF(参照!L731="","",参照!L731)</f>
        <v/>
      </c>
    </row>
    <row r="732" spans="47:56">
      <c r="AU732" s="52" t="str">
        <f>IF(参照!A732="","",参照!A732)</f>
        <v>A0396</v>
      </c>
      <c r="AV732" s="52" t="str">
        <f>IF(参照!B732="","",参照!B732)</f>
        <v>(株)エスケーエナジー</v>
      </c>
      <c r="AW732" s="52">
        <f>IF(参照!C732="","",参照!C732)</f>
        <v>5.0699999999999996E-4</v>
      </c>
      <c r="AX732" s="52" t="str">
        <f>IF(参照!D732="","",参照!D732)</f>
        <v/>
      </c>
      <c r="AY732" s="52">
        <f>IF(参照!E732="","",参照!E732)</f>
        <v>4.5100000000000001E-4</v>
      </c>
      <c r="AZ732" s="52" t="str">
        <f>IF(参照!F732="","",参照!F732)</f>
        <v>(株)エスケーエナジー</v>
      </c>
      <c r="BA732" s="52" t="str">
        <f>IF(参照!G732="","",参照!G732)</f>
        <v>(株)エスケーエナジー_</v>
      </c>
      <c r="BB732" s="52">
        <f t="shared" si="42"/>
        <v>0.45100000000000001</v>
      </c>
      <c r="BD732" s="52" t="str">
        <f>IF(参照!L732="","",参照!L732)</f>
        <v/>
      </c>
    </row>
    <row r="733" spans="47:56">
      <c r="AU733" s="52" t="str">
        <f>IF(参照!A733="","",参照!A733)</f>
        <v>A0397</v>
      </c>
      <c r="AV733" s="52" t="str">
        <f>IF(参照!B733="","",参照!B733)</f>
        <v>名南共同エネルギー(株)</v>
      </c>
      <c r="AW733" s="52">
        <f>IF(参照!C733="","",参照!C733)</f>
        <v>6.2600000000000004E-4</v>
      </c>
      <c r="AX733" s="52" t="str">
        <f>IF(参照!D733="","",参照!D733)</f>
        <v/>
      </c>
      <c r="AY733" s="52">
        <f>IF(参照!E733="","",参照!E733)</f>
        <v>6.2500000000000001E-4</v>
      </c>
      <c r="AZ733" s="52" t="str">
        <f>IF(参照!F733="","",参照!F733)</f>
        <v>名南共同エネルギー(株)</v>
      </c>
      <c r="BA733" s="52" t="str">
        <f>IF(参照!G733="","",参照!G733)</f>
        <v>名南共同エネルギー(株)_</v>
      </c>
      <c r="BB733" s="52">
        <f t="shared" si="42"/>
        <v>0.625</v>
      </c>
      <c r="BD733" s="52" t="str">
        <f>IF(参照!L733="","",参照!L733)</f>
        <v/>
      </c>
    </row>
    <row r="734" spans="47:56">
      <c r="AU734" s="52" t="str">
        <f>IF(参照!A734="","",参照!A734)</f>
        <v>A0398</v>
      </c>
      <c r="AV734" s="52" t="str">
        <f>IF(参照!B734="","",参照!B734)</f>
        <v>Ａｐａｍａｎ　Ｅｎｅｒｇｙ(株)</v>
      </c>
      <c r="AW734" s="52">
        <f>IF(参照!C734="","",参照!C734)</f>
        <v>5.1099999999999995E-4</v>
      </c>
      <c r="AX734" s="52" t="str">
        <f>IF(参照!D734="","",参照!D734)</f>
        <v/>
      </c>
      <c r="AY734" s="52">
        <f>IF(参照!E734="","",参照!E734)</f>
        <v>5.6200000000000011E-4</v>
      </c>
      <c r="AZ734" s="52" t="str">
        <f>IF(参照!F734="","",参照!F734)</f>
        <v>Ａｐａｍａｎ　Ｅｎｅｒｇｙ(株)</v>
      </c>
      <c r="BA734" s="52" t="str">
        <f>IF(参照!G734="","",参照!G734)</f>
        <v>Ａｐａｍａｎ　Ｅｎｅｒｇｙ(株)_</v>
      </c>
      <c r="BB734" s="52">
        <f t="shared" si="42"/>
        <v>0.56200000000000006</v>
      </c>
      <c r="BD734" s="52" t="str">
        <f>IF(参照!L734="","",参照!L734)</f>
        <v/>
      </c>
    </row>
    <row r="735" spans="47:56">
      <c r="AU735" s="52" t="str">
        <f>IF(参照!A735="","",参照!A735)</f>
        <v>A0401</v>
      </c>
      <c r="AV735" s="52" t="str">
        <f>IF(参照!B735="","",参照!B735)</f>
        <v>アンビット・エナジー・ジャパン合同会社</v>
      </c>
      <c r="AW735" s="52">
        <f>IF(参照!C735="","",参照!C735)</f>
        <v>9.5000000000000005E-5</v>
      </c>
      <c r="AX735" s="52" t="str">
        <f>IF(参照!D735="","",参照!D735)</f>
        <v/>
      </c>
      <c r="AY735" s="52">
        <f>IF(参照!E735="","",参照!E735)</f>
        <v>7.2999999999999999E-5</v>
      </c>
      <c r="AZ735" s="52" t="str">
        <f>IF(参照!F735="","",参照!F735)</f>
        <v>アンビット・エナジー・ジャパン合同会社</v>
      </c>
      <c r="BA735" s="52" t="str">
        <f>IF(参照!G735="","",参照!G735)</f>
        <v>アンビット・エナジー・ジャパン合同会社_</v>
      </c>
      <c r="BB735" s="52">
        <f t="shared" si="42"/>
        <v>7.2999999999999995E-2</v>
      </c>
      <c r="BD735" s="52" t="str">
        <f>IF(参照!L735="","",参照!L735)</f>
        <v/>
      </c>
    </row>
    <row r="736" spans="47:56">
      <c r="AU736" s="52" t="str">
        <f>IF(参照!A736="","",参照!A736)</f>
        <v>A0402</v>
      </c>
      <c r="AV736" s="52" t="str">
        <f>IF(参照!B736="","",参照!B736)</f>
        <v>(株)ＴＯＫＹＯ油電力</v>
      </c>
      <c r="AW736" s="52">
        <f>IF(参照!C736="","",参照!C736)</f>
        <v>5.1699999999999999E-4</v>
      </c>
      <c r="AX736" s="52" t="str">
        <f>IF(参照!D736="","",参照!D736)</f>
        <v/>
      </c>
      <c r="AY736" s="52">
        <f>IF(参照!E736="","",参照!E736)</f>
        <v>5.7200000000000003E-4</v>
      </c>
      <c r="AZ736" s="52" t="str">
        <f>IF(参照!F736="","",参照!F736)</f>
        <v>(株)ＴＯＫＹＯ油電力</v>
      </c>
      <c r="BA736" s="52" t="str">
        <f>IF(参照!G736="","",参照!G736)</f>
        <v>(株)ＴＯＫＹＯ油電力_</v>
      </c>
      <c r="BB736" s="52">
        <f t="shared" si="42"/>
        <v>0.57200000000000006</v>
      </c>
      <c r="BD736" s="52" t="str">
        <f>IF(参照!L736="","",参照!L736)</f>
        <v/>
      </c>
    </row>
    <row r="737" spans="47:56">
      <c r="AU737" s="52" t="str">
        <f>IF(参照!A737="","",参照!A737)</f>
        <v>A0403</v>
      </c>
      <c r="AV737" s="52" t="str">
        <f>IF(参照!B737="","",参照!B737)</f>
        <v>大分ケーブルテレコム(株)</v>
      </c>
      <c r="AW737" s="52">
        <f>IF(参照!C737="","",参照!C737)</f>
        <v>4.6099999999999998E-4</v>
      </c>
      <c r="AX737" s="52" t="str">
        <f>IF(参照!D737="","",参照!D737)</f>
        <v/>
      </c>
      <c r="AY737" s="52">
        <f>IF(参照!E737="","",参照!E737)</f>
        <v>5.0299999999999997E-4</v>
      </c>
      <c r="AZ737" s="52" t="str">
        <f>IF(参照!F737="","",参照!F737)</f>
        <v>大分ケーブルテレコム(株)</v>
      </c>
      <c r="BA737" s="52" t="str">
        <f>IF(参照!G737="","",参照!G737)</f>
        <v>大分ケーブルテレコム(株)_</v>
      </c>
      <c r="BB737" s="52">
        <f t="shared" si="42"/>
        <v>0.503</v>
      </c>
      <c r="BD737" s="52" t="str">
        <f>IF(参照!L737="","",参照!L737)</f>
        <v/>
      </c>
    </row>
    <row r="738" spans="47:56">
      <c r="AU738" s="52" t="str">
        <f>IF(参照!A738="","",参照!A738)</f>
        <v>A0405</v>
      </c>
      <c r="AV738" s="52" t="str">
        <f>IF(参照!B738="","",参照!B738)</f>
        <v>アストマックス・エネルギー合同会社</v>
      </c>
      <c r="AW738" s="52">
        <f>IF(参照!C738="","",参照!C738)</f>
        <v>5.1400000000000003E-4</v>
      </c>
      <c r="AX738" s="52" t="str">
        <f>IF(参照!D738="","",参照!D738)</f>
        <v/>
      </c>
      <c r="AY738" s="52">
        <f>IF(参照!E738="","",参照!E738)</f>
        <v>4.5800000000000002E-4</v>
      </c>
      <c r="AZ738" s="52" t="str">
        <f>IF(参照!F738="","",参照!F738)</f>
        <v>アストマックス・エネルギー合同会社</v>
      </c>
      <c r="BA738" s="52" t="str">
        <f>IF(参照!G738="","",参照!G738)</f>
        <v>アストマックス・エネルギー合同会社_</v>
      </c>
      <c r="BB738" s="52">
        <f t="shared" si="42"/>
        <v>0.45800000000000002</v>
      </c>
      <c r="BD738" s="52" t="str">
        <f>IF(参照!L738="","",参照!L738)</f>
        <v/>
      </c>
    </row>
    <row r="739" spans="47:56">
      <c r="AU739" s="52" t="str">
        <f>IF(参照!A739="","",参照!A739)</f>
        <v>A0406</v>
      </c>
      <c r="AV739" s="52" t="str">
        <f>IF(参照!B739="","",参照!B739)</f>
        <v>生活協同組合コープみらい</v>
      </c>
      <c r="AW739" s="52">
        <f>IF(参照!C739="","",参照!C739)</f>
        <v>3.7199999999999999E-4</v>
      </c>
      <c r="AX739" s="52" t="str">
        <f>IF(参照!D739="","",参照!D739)</f>
        <v/>
      </c>
      <c r="AY739" s="52">
        <f>IF(参照!E739="","",参照!E739)</f>
        <v>3.1599999999999998E-4</v>
      </c>
      <c r="AZ739" s="52" t="str">
        <f>IF(参照!F739="","",参照!F739)</f>
        <v>生活協同組合コープみらい</v>
      </c>
      <c r="BA739" s="52" t="str">
        <f>IF(参照!G739="","",参照!G739)</f>
        <v>生活協同組合コープみらい_</v>
      </c>
      <c r="BB739" s="52">
        <f t="shared" si="42"/>
        <v>0.316</v>
      </c>
      <c r="BD739" s="52" t="str">
        <f>IF(参照!L739="","",参照!L739)</f>
        <v/>
      </c>
    </row>
    <row r="740" spans="47:56">
      <c r="AU740" s="52" t="str">
        <f>IF(参照!A740="","",参照!A740)</f>
        <v>A0407</v>
      </c>
      <c r="AV740" s="52" t="str">
        <f>IF(参照!B740="","",参照!B740)</f>
        <v>寝屋川電力(株)</v>
      </c>
      <c r="AW740" s="52">
        <f>IF(参照!C740="","",参照!C740)</f>
        <v>4.86E-4</v>
      </c>
      <c r="AX740" s="52" t="str">
        <f>IF(参照!D740="","",参照!D740)</f>
        <v/>
      </c>
      <c r="AY740" s="52">
        <f>IF(参照!E740="","",参照!E740)</f>
        <v>4.57E-4</v>
      </c>
      <c r="AZ740" s="52" t="str">
        <f>IF(参照!F740="","",参照!F740)</f>
        <v>寝屋川電力(株)</v>
      </c>
      <c r="BA740" s="52" t="str">
        <f>IF(参照!G740="","",参照!G740)</f>
        <v>寝屋川電力(株)_</v>
      </c>
      <c r="BB740" s="52">
        <f t="shared" si="42"/>
        <v>0.45700000000000002</v>
      </c>
      <c r="BD740" s="52" t="str">
        <f>IF(参照!L740="","",参照!L740)</f>
        <v/>
      </c>
    </row>
    <row r="741" spans="47:56">
      <c r="AU741" s="52" t="str">
        <f>IF(参照!A741="","",参照!A741)</f>
        <v>A0410</v>
      </c>
      <c r="AV741" s="52" t="str">
        <f>IF(参照!B741="","",参照!B741)</f>
        <v>石川電力(株)</v>
      </c>
      <c r="AW741" s="52">
        <f>IF(参照!C741="","",参照!C741)</f>
        <v>9.9400000000000009E-4</v>
      </c>
      <c r="AX741" s="52" t="str">
        <f>IF(参照!D741="","",参照!D741)</f>
        <v/>
      </c>
      <c r="AY741" s="52">
        <f>IF(参照!E741="","",参照!E741)</f>
        <v>9.3800000000000003E-4</v>
      </c>
      <c r="AZ741" s="52" t="str">
        <f>IF(参照!F741="","",参照!F741)</f>
        <v>石川電力(株)</v>
      </c>
      <c r="BA741" s="52" t="str">
        <f>IF(参照!G741="","",参照!G741)</f>
        <v>石川電力(株)_</v>
      </c>
      <c r="BB741" s="52">
        <f t="shared" si="42"/>
        <v>0.93800000000000006</v>
      </c>
      <c r="BD741" s="52" t="str">
        <f>IF(参照!L741="","",参照!L741)</f>
        <v/>
      </c>
    </row>
    <row r="742" spans="47:56">
      <c r="AU742" s="52" t="str">
        <f>IF(参照!A742="","",参照!A742)</f>
        <v>A0411</v>
      </c>
      <c r="AV742" s="52" t="str">
        <f>IF(参照!B742="","",参照!B742)</f>
        <v>福井電力(株)</v>
      </c>
      <c r="AW742" s="52">
        <f>IF(参照!C742="","",参照!C742)</f>
        <v>4.8099999999999998E-4</v>
      </c>
      <c r="AX742" s="52" t="str">
        <f>IF(参照!D742="","",参照!D742)</f>
        <v/>
      </c>
      <c r="AY742" s="52">
        <f>IF(参照!E742="","",参照!E742)</f>
        <v>4.2499999999999998E-4</v>
      </c>
      <c r="AZ742" s="52" t="str">
        <f>IF(参照!F742="","",参照!F742)</f>
        <v>福井電力(株)</v>
      </c>
      <c r="BA742" s="52" t="str">
        <f>IF(参照!G742="","",参照!G742)</f>
        <v>福井電力(株)_</v>
      </c>
      <c r="BB742" s="52">
        <f t="shared" si="42"/>
        <v>0.42499999999999999</v>
      </c>
      <c r="BD742" s="52" t="str">
        <f>IF(参照!L742="","",参照!L742)</f>
        <v/>
      </c>
    </row>
    <row r="743" spans="47:56">
      <c r="AU743" s="52" t="str">
        <f>IF(参照!A743="","",参照!A743)</f>
        <v>A0413</v>
      </c>
      <c r="AV743" s="52" t="str">
        <f>IF(参照!B743="","",参照!B743)</f>
        <v>(株)MKエネルギー</v>
      </c>
      <c r="AW743" s="52">
        <f>IF(参照!C743="","",参照!C743)</f>
        <v>5.44E-4</v>
      </c>
      <c r="AX743" s="52" t="str">
        <f>IF(参照!D743="","",参照!D743)</f>
        <v/>
      </c>
      <c r="AY743" s="52">
        <f>IF(参照!E743="","",参照!E743)</f>
        <v>5.8799999999999998E-4</v>
      </c>
      <c r="AZ743" s="52" t="str">
        <f>IF(参照!F743="","",参照!F743)</f>
        <v>(株)MKエネルギー</v>
      </c>
      <c r="BA743" s="52" t="str">
        <f>IF(参照!G743="","",参照!G743)</f>
        <v>(株)MKエネルギー_</v>
      </c>
      <c r="BB743" s="52">
        <f t="shared" si="42"/>
        <v>0.58799999999999997</v>
      </c>
      <c r="BD743" s="52" t="str">
        <f>IF(参照!L743="","",参照!L743)</f>
        <v/>
      </c>
    </row>
    <row r="744" spans="47:56">
      <c r="AU744" s="52" t="str">
        <f>IF(参照!A744="","",参照!A744)</f>
        <v>A0414</v>
      </c>
      <c r="AV744" s="52" t="str">
        <f>IF(参照!B744="","",参照!B744)</f>
        <v>(株)Ｏｐｔｉｍｉｚｅｄ　Ｅｎｅｒｇｙ</v>
      </c>
      <c r="AW744" s="52">
        <f>IF(参照!C744="","",参照!C744)</f>
        <v>4.84E-4</v>
      </c>
      <c r="AX744" s="52" t="str">
        <f>IF(参照!D744="","",参照!D744)</f>
        <v/>
      </c>
      <c r="AY744" s="52">
        <f>IF(参照!E744="","",参照!E744)</f>
        <v>4.28E-4</v>
      </c>
      <c r="AZ744" s="52" t="str">
        <f>IF(参照!F744="","",参照!F744)</f>
        <v>(株)Ｏｐｔｉｍｉｚｅｄ　Ｅｎｅｒｇｙ</v>
      </c>
      <c r="BA744" s="52" t="str">
        <f>IF(参照!G744="","",参照!G744)</f>
        <v>(株)Ｏｐｔｉｍｉｚｅｄ　Ｅｎｅｒｇｙ_</v>
      </c>
      <c r="BB744" s="52">
        <f t="shared" si="42"/>
        <v>0.42799999999999999</v>
      </c>
      <c r="BD744" s="52" t="str">
        <f>IF(参照!L744="","",参照!L744)</f>
        <v/>
      </c>
    </row>
    <row r="745" spans="47:56">
      <c r="AU745" s="52" t="str">
        <f>IF(参照!A745="","",参照!A745)</f>
        <v>A0415</v>
      </c>
      <c r="AV745" s="52" t="str">
        <f>IF(参照!B745="","",参照!B745)</f>
        <v>エネラボ(株)</v>
      </c>
      <c r="AW745" s="52">
        <f>IF(参照!C745="","",参照!C745)</f>
        <v>5.3899999999999998E-4</v>
      </c>
      <c r="AX745" s="52" t="str">
        <f>IF(参照!D745="","",参照!D745)</f>
        <v>メニューA</v>
      </c>
      <c r="AY745" s="52">
        <f>IF(参照!E745="","",参照!E745)</f>
        <v>0</v>
      </c>
      <c r="AZ745" s="52" t="str">
        <f>IF(参照!F745="","",参照!F745)</f>
        <v>エネラボ(株)</v>
      </c>
      <c r="BA745" s="52" t="str">
        <f>IF(参照!G745="","",参照!G745)</f>
        <v>エネラボ(株)_メニューA</v>
      </c>
      <c r="BB745" s="52">
        <f t="shared" si="42"/>
        <v>0</v>
      </c>
      <c r="BD745" s="52" t="str">
        <f>IF(参照!L745="","",参照!L745)</f>
        <v/>
      </c>
    </row>
    <row r="746" spans="47:56">
      <c r="AU746" s="52" t="str">
        <f>IF(参照!A746="","",参照!A746)</f>
        <v/>
      </c>
      <c r="AV746" s="52" t="str">
        <f>IF(参照!B746="","",参照!B746)</f>
        <v/>
      </c>
      <c r="AW746" s="52" t="str">
        <f>IF(参照!C746="","",参照!C746)</f>
        <v/>
      </c>
      <c r="AX746" s="52" t="str">
        <f>IF(参照!D746="","",参照!D746)</f>
        <v>メニューB(残差)</v>
      </c>
      <c r="AY746" s="52">
        <f>IF(参照!E746="","",参照!E746)</f>
        <v>4.8299999999999998E-4</v>
      </c>
      <c r="AZ746" s="52" t="str">
        <f>IF(参照!F746="","",参照!F746)</f>
        <v>エネラボ(株)</v>
      </c>
      <c r="BA746" s="52" t="str">
        <f>IF(参照!G746="","",参照!G746)</f>
        <v>エネラボ(株)_メニューB(残差)</v>
      </c>
      <c r="BB746" s="52">
        <f t="shared" si="42"/>
        <v>0.48299999999999998</v>
      </c>
      <c r="BD746" s="52" t="str">
        <f>IF(参照!L746="","",参照!L746)</f>
        <v/>
      </c>
    </row>
    <row r="747" spans="47:56">
      <c r="AU747" s="52" t="str">
        <f>IF(参照!A747="","",参照!A747)</f>
        <v/>
      </c>
      <c r="AV747" s="52" t="str">
        <f>IF(参照!B747="","",参照!B747)</f>
        <v/>
      </c>
      <c r="AW747" s="52" t="str">
        <f>IF(参照!C747="","",参照!C747)</f>
        <v/>
      </c>
      <c r="AX747" s="52" t="str">
        <f>IF(参照!D747="","",参照!D747)</f>
        <v>(参考値)事業者全体</v>
      </c>
      <c r="AY747" s="52">
        <f>IF(参照!E747="","",参照!E747)</f>
        <v>4.0400000000000001E-4</v>
      </c>
      <c r="AZ747" s="52" t="str">
        <f>IF(参照!F747="","",参照!F747)</f>
        <v>エネラボ(株)</v>
      </c>
      <c r="BA747" s="52" t="str">
        <f>IF(参照!G747="","",参照!G747)</f>
        <v>エネラボ(株)_(参考値)事業者全体</v>
      </c>
      <c r="BB747" s="52">
        <f t="shared" si="42"/>
        <v>0.40400000000000003</v>
      </c>
      <c r="BD747" s="52" t="str">
        <f>IF(参照!L747="","",参照!L747)</f>
        <v/>
      </c>
    </row>
    <row r="748" spans="47:56">
      <c r="AU748" s="52" t="str">
        <f>IF(参照!A748="","",参照!A748)</f>
        <v>A0416</v>
      </c>
      <c r="AV748" s="52" t="str">
        <f>IF(参照!B748="","",参照!B748)</f>
        <v>(株)ネクシィーズ・ゼロ</v>
      </c>
      <c r="AW748" s="52">
        <f>IF(参照!C748="","",参照!C748)</f>
        <v>5.0699999999999996E-4</v>
      </c>
      <c r="AX748" s="52" t="str">
        <f>IF(参照!D748="","",参照!D748)</f>
        <v/>
      </c>
      <c r="AY748" s="52">
        <f>IF(参照!E748="","",参照!E748)</f>
        <v>5.3399999999999997E-4</v>
      </c>
      <c r="AZ748" s="52" t="str">
        <f>IF(参照!F748="","",参照!F748)</f>
        <v>(株)ネクシィーズ・ゼロ</v>
      </c>
      <c r="BA748" s="52" t="str">
        <f>IF(参照!G748="","",参照!G748)</f>
        <v>(株)ネクシィーズ・ゼロ_</v>
      </c>
      <c r="BB748" s="52">
        <f t="shared" si="42"/>
        <v>0.53399999999999992</v>
      </c>
      <c r="BD748" s="52" t="str">
        <f>IF(参照!L748="","",参照!L748)</f>
        <v/>
      </c>
    </row>
    <row r="749" spans="47:56">
      <c r="AU749" s="52" t="str">
        <f>IF(参照!A749="","",参照!A749)</f>
        <v>A0418</v>
      </c>
      <c r="AV749" s="52" t="str">
        <f>IF(参照!B749="","",参照!B749)</f>
        <v>横浜ウォーター(株)</v>
      </c>
      <c r="AW749" s="52">
        <f>IF(参照!C749="","",参照!C749)</f>
        <v>3.88E-4</v>
      </c>
      <c r="AX749" s="52" t="str">
        <f>IF(参照!D749="","",参照!D749)</f>
        <v/>
      </c>
      <c r="AY749" s="52">
        <f>IF(参照!E749="","",参照!E749)</f>
        <v>5.2599999999999999E-4</v>
      </c>
      <c r="AZ749" s="52" t="str">
        <f>IF(参照!F749="","",参照!F749)</f>
        <v>横浜ウォーター(株)</v>
      </c>
      <c r="BA749" s="52" t="str">
        <f>IF(参照!G749="","",参照!G749)</f>
        <v>横浜ウォーター(株)_</v>
      </c>
      <c r="BB749" s="52">
        <f t="shared" si="42"/>
        <v>0.52600000000000002</v>
      </c>
      <c r="BD749" s="52" t="str">
        <f>IF(参照!L749="","",参照!L749)</f>
        <v/>
      </c>
    </row>
    <row r="750" spans="47:56">
      <c r="AU750" s="52" t="str">
        <f>IF(参照!A750="","",参照!A750)</f>
        <v>A0419</v>
      </c>
      <c r="AV750" s="52" t="str">
        <f>IF(参照!B750="","",参照!B750)</f>
        <v>スマートエナジー磐田(株)</v>
      </c>
      <c r="AW750" s="52">
        <f>IF(参照!C750="","",参照!C750)</f>
        <v>1.74E-4</v>
      </c>
      <c r="AX750" s="52" t="str">
        <f>IF(参照!D750="","",参照!D750)</f>
        <v>メニューA</v>
      </c>
      <c r="AY750" s="52">
        <f>IF(参照!E750="","",参照!E750)</f>
        <v>0</v>
      </c>
      <c r="AZ750" s="52" t="str">
        <f>IF(参照!F750="","",参照!F750)</f>
        <v>スマートエナジー磐田(株)</v>
      </c>
      <c r="BA750" s="52" t="str">
        <f>IF(参照!G750="","",参照!G750)</f>
        <v>スマートエナジー磐田(株)_メニューA</v>
      </c>
      <c r="BB750" s="52">
        <f t="shared" si="42"/>
        <v>0</v>
      </c>
      <c r="BD750" s="52" t="str">
        <f>IF(参照!L750="","",参照!L750)</f>
        <v/>
      </c>
    </row>
    <row r="751" spans="47:56">
      <c r="AU751" s="52" t="str">
        <f>IF(参照!A751="","",参照!A751)</f>
        <v/>
      </c>
      <c r="AV751" s="52" t="str">
        <f>IF(参照!B751="","",参照!B751)</f>
        <v/>
      </c>
      <c r="AW751" s="52" t="str">
        <f>IF(参照!C751="","",参照!C751)</f>
        <v/>
      </c>
      <c r="AX751" s="52" t="str">
        <f>IF(参照!D751="","",参照!D751)</f>
        <v>メニューB</v>
      </c>
      <c r="AY751" s="52">
        <f>IF(参照!E751="","",参照!E751)</f>
        <v>3.19E-4</v>
      </c>
      <c r="AZ751" s="52" t="str">
        <f>IF(参照!F751="","",参照!F751)</f>
        <v>スマートエナジー磐田(株)</v>
      </c>
      <c r="BA751" s="52" t="str">
        <f>IF(参照!G751="","",参照!G751)</f>
        <v>スマートエナジー磐田(株)_メニューB</v>
      </c>
      <c r="BB751" s="52">
        <f t="shared" si="42"/>
        <v>0.31900000000000001</v>
      </c>
      <c r="BD751" s="52" t="str">
        <f>IF(参照!L751="","",参照!L751)</f>
        <v/>
      </c>
    </row>
    <row r="752" spans="47:56">
      <c r="AU752" s="52" t="str">
        <f>IF(参照!A752="","",参照!A752)</f>
        <v/>
      </c>
      <c r="AV752" s="52" t="str">
        <f>IF(参照!B752="","",参照!B752)</f>
        <v/>
      </c>
      <c r="AW752" s="52" t="str">
        <f>IF(参照!C752="","",参照!C752)</f>
        <v/>
      </c>
      <c r="AX752" s="52" t="str">
        <f>IF(参照!D752="","",参照!D752)</f>
        <v>メニューC(残差)</v>
      </c>
      <c r="AY752" s="52">
        <f>IF(参照!E752="","",参照!E752)</f>
        <v>3.5499999999999996E-4</v>
      </c>
      <c r="AZ752" s="52" t="str">
        <f>IF(参照!F752="","",参照!F752)</f>
        <v>スマートエナジー磐田(株)</v>
      </c>
      <c r="BA752" s="52" t="str">
        <f>IF(参照!G752="","",参照!G752)</f>
        <v>スマートエナジー磐田(株)_メニューC(残差)</v>
      </c>
      <c r="BB752" s="52">
        <f t="shared" si="42"/>
        <v>0.35499999999999998</v>
      </c>
      <c r="BD752" s="52" t="str">
        <f>IF(参照!L752="","",参照!L752)</f>
        <v/>
      </c>
    </row>
    <row r="753" spans="47:56">
      <c r="AU753" s="52" t="str">
        <f>IF(参照!A753="","",参照!A753)</f>
        <v/>
      </c>
      <c r="AV753" s="52" t="str">
        <f>IF(参照!B753="","",参照!B753)</f>
        <v/>
      </c>
      <c r="AW753" s="52" t="str">
        <f>IF(参照!C753="","",参照!C753)</f>
        <v/>
      </c>
      <c r="AX753" s="52" t="str">
        <f>IF(参照!D753="","",参照!D753)</f>
        <v>(参考値)事業者全体</v>
      </c>
      <c r="AY753" s="52">
        <f>IF(参照!E753="","",参照!E753)</f>
        <v>4.0299999999999998E-4</v>
      </c>
      <c r="AZ753" s="52" t="str">
        <f>IF(参照!F753="","",参照!F753)</f>
        <v>スマートエナジー磐田(株)</v>
      </c>
      <c r="BA753" s="52" t="str">
        <f>IF(参照!G753="","",参照!G753)</f>
        <v>スマートエナジー磐田(株)_(参考値)事業者全体</v>
      </c>
      <c r="BB753" s="52">
        <f t="shared" si="42"/>
        <v>0.40299999999999997</v>
      </c>
      <c r="BD753" s="52" t="str">
        <f>IF(参照!L753="","",参照!L753)</f>
        <v/>
      </c>
    </row>
    <row r="754" spans="47:56">
      <c r="AU754" s="52" t="str">
        <f>IF(参照!A754="","",参照!A754)</f>
        <v>A0420</v>
      </c>
      <c r="AV754" s="52" t="str">
        <f>IF(参照!B754="","",参照!B754)</f>
        <v>そうまＩグリッド合同会社</v>
      </c>
      <c r="AW754" s="52">
        <f>IF(参照!C754="","",参照!C754)</f>
        <v>3.2600000000000001E-4</v>
      </c>
      <c r="AX754" s="52" t="str">
        <f>IF(参照!D754="","",参照!D754)</f>
        <v/>
      </c>
      <c r="AY754" s="52">
        <f>IF(参照!E754="","",参照!E754)</f>
        <v>4.2400000000000001E-4</v>
      </c>
      <c r="AZ754" s="52" t="str">
        <f>IF(参照!F754="","",参照!F754)</f>
        <v>そうまＩグリッド合同会社</v>
      </c>
      <c r="BA754" s="52" t="str">
        <f>IF(参照!G754="","",参照!G754)</f>
        <v>そうまＩグリッド合同会社_</v>
      </c>
      <c r="BB754" s="52">
        <f t="shared" si="42"/>
        <v>0.42399999999999999</v>
      </c>
      <c r="BD754" s="52" t="str">
        <f>IF(参照!L754="","",参照!L754)</f>
        <v/>
      </c>
    </row>
    <row r="755" spans="47:56">
      <c r="AU755" s="52" t="str">
        <f>IF(参照!A755="","",参照!A755)</f>
        <v>A0424</v>
      </c>
      <c r="AV755" s="52" t="str">
        <f>IF(参照!B755="","",参照!B755)</f>
        <v>新潟県民電力(株)</v>
      </c>
      <c r="AW755" s="52">
        <f>IF(参照!C755="","",参照!C755)</f>
        <v>4.28E-4</v>
      </c>
      <c r="AX755" s="52" t="str">
        <f>IF(参照!D755="","",参照!D755)</f>
        <v/>
      </c>
      <c r="AY755" s="52">
        <f>IF(参照!E755="","",参照!E755)</f>
        <v>4.1199999999999999E-4</v>
      </c>
      <c r="AZ755" s="52" t="str">
        <f>IF(参照!F755="","",参照!F755)</f>
        <v>新潟県民電力(株)</v>
      </c>
      <c r="BA755" s="52" t="str">
        <f>IF(参照!G755="","",参照!G755)</f>
        <v>新潟県民電力(株)_</v>
      </c>
      <c r="BB755" s="52">
        <f t="shared" si="42"/>
        <v>0.41199999999999998</v>
      </c>
      <c r="BD755" s="52" t="str">
        <f>IF(参照!L755="","",参照!L755)</f>
        <v/>
      </c>
    </row>
    <row r="756" spans="47:56">
      <c r="AU756" s="52" t="str">
        <f>IF(参照!A756="","",参照!A756)</f>
        <v>A0425</v>
      </c>
      <c r="AV756" s="52" t="str">
        <f>IF(参照!B756="","",参照!B756)</f>
        <v>エネトレード(株)</v>
      </c>
      <c r="AW756" s="52" t="str">
        <f>IF(参照!C756="","",参照!C756)</f>
        <v>0.000453※</v>
      </c>
      <c r="AX756" s="52" t="str">
        <f>IF(参照!D756="","",参照!D756)</f>
        <v/>
      </c>
      <c r="AY756" s="52">
        <f>IF(参照!E756="","",参照!E756)</f>
        <v>4.5300000000000001E-4</v>
      </c>
      <c r="AZ756" s="52" t="str">
        <f>IF(参照!F756="","",参照!F756)</f>
        <v>エネトレード(株)</v>
      </c>
      <c r="BA756" s="52" t="str">
        <f>IF(参照!G756="","",参照!G756)</f>
        <v>エネトレード(株)_</v>
      </c>
      <c r="BB756" s="52">
        <f t="shared" si="42"/>
        <v>0.45300000000000001</v>
      </c>
      <c r="BD756" s="52" t="str">
        <f>IF(参照!L756="","",参照!L756)</f>
        <v/>
      </c>
    </row>
    <row r="757" spans="47:56">
      <c r="AU757" s="52" t="str">
        <f>IF(参照!A757="","",参照!A757)</f>
        <v>A0427</v>
      </c>
      <c r="AV757" s="52" t="str">
        <f>IF(参照!B757="","",参照!B757)</f>
        <v>Ｍｙシティ電力(株)</v>
      </c>
      <c r="AW757" s="52">
        <f>IF(参照!C757="","",参照!C757)</f>
        <v>5.1199999999999998E-4</v>
      </c>
      <c r="AX757" s="52" t="str">
        <f>IF(参照!D757="","",参照!D757)</f>
        <v/>
      </c>
      <c r="AY757" s="52">
        <f>IF(参照!E757="","",参照!E757)</f>
        <v>5.6300000000000002E-4</v>
      </c>
      <c r="AZ757" s="52" t="str">
        <f>IF(参照!F757="","",参照!F757)</f>
        <v>Ｍｙシティ電力(株)</v>
      </c>
      <c r="BA757" s="52" t="str">
        <f>IF(参照!G757="","",参照!G757)</f>
        <v>Ｍｙシティ電力(株)_</v>
      </c>
      <c r="BB757" s="52">
        <f t="shared" si="42"/>
        <v>0.56300000000000006</v>
      </c>
      <c r="BD757" s="52" t="str">
        <f>IF(参照!L757="","",参照!L757)</f>
        <v/>
      </c>
    </row>
    <row r="758" spans="47:56">
      <c r="AU758" s="52" t="str">
        <f>IF(参照!A758="","",参照!A758)</f>
        <v>A0429</v>
      </c>
      <c r="AV758" s="52" t="str">
        <f>IF(参照!B758="","",参照!B758)</f>
        <v>ニシムラ(株)</v>
      </c>
      <c r="AW758" s="52">
        <f>IF(参照!C758="","",参照!C758)</f>
        <v>5.0299999999999997E-4</v>
      </c>
      <c r="AX758" s="52" t="str">
        <f>IF(参照!D758="","",参照!D758)</f>
        <v/>
      </c>
      <c r="AY758" s="52">
        <f>IF(参照!E758="","",参照!E758)</f>
        <v>5.5400000000000002E-4</v>
      </c>
      <c r="AZ758" s="52" t="str">
        <f>IF(参照!F758="","",参照!F758)</f>
        <v>ニシムラ(株)</v>
      </c>
      <c r="BA758" s="52" t="str">
        <f>IF(参照!G758="","",参照!G758)</f>
        <v>ニシムラ(株)_</v>
      </c>
      <c r="BB758" s="52">
        <f t="shared" si="42"/>
        <v>0.55400000000000005</v>
      </c>
      <c r="BD758" s="52" t="str">
        <f>IF(参照!L758="","",参照!L758)</f>
        <v/>
      </c>
    </row>
    <row r="759" spans="47:56">
      <c r="AU759" s="52" t="str">
        <f>IF(参照!A759="","",参照!A759)</f>
        <v>A0430</v>
      </c>
      <c r="AV759" s="52" t="str">
        <f>IF(参照!B759="","",参照!B759)</f>
        <v>(株)さくら新電力</v>
      </c>
      <c r="AW759" s="52">
        <f>IF(参照!C759="","",参照!C759)</f>
        <v>4.0400000000000001E-4</v>
      </c>
      <c r="AX759" s="52" t="str">
        <f>IF(参照!D759="","",参照!D759)</f>
        <v>メニューA</v>
      </c>
      <c r="AY759" s="52">
        <f>IF(参照!E759="","",参照!E759)</f>
        <v>0</v>
      </c>
      <c r="AZ759" s="52" t="str">
        <f>IF(参照!F759="","",参照!F759)</f>
        <v>(株)さくら新電力</v>
      </c>
      <c r="BA759" s="52" t="str">
        <f>IF(参照!G759="","",参照!G759)</f>
        <v>(株)さくら新電力_メニューA</v>
      </c>
      <c r="BB759" s="52">
        <f t="shared" si="42"/>
        <v>0</v>
      </c>
      <c r="BD759" s="52" t="str">
        <f>IF(参照!L759="","",参照!L759)</f>
        <v/>
      </c>
    </row>
    <row r="760" spans="47:56">
      <c r="AU760" s="52" t="str">
        <f>IF(参照!A760="","",参照!A760)</f>
        <v/>
      </c>
      <c r="AV760" s="52" t="str">
        <f>IF(参照!B760="","",参照!B760)</f>
        <v/>
      </c>
      <c r="AW760" s="52" t="str">
        <f>IF(参照!C760="","",参照!C760)</f>
        <v/>
      </c>
      <c r="AX760" s="52" t="str">
        <f>IF(参照!D760="","",参照!D760)</f>
        <v>メニューB(残差)</v>
      </c>
      <c r="AY760" s="52">
        <f>IF(参照!E760="","",参照!E760)</f>
        <v>4.2999999999999999E-4</v>
      </c>
      <c r="AZ760" s="52" t="str">
        <f>IF(参照!F760="","",参照!F760)</f>
        <v>(株)さくら新電力</v>
      </c>
      <c r="BA760" s="52" t="str">
        <f>IF(参照!G760="","",参照!G760)</f>
        <v>(株)さくら新電力_メニューB(残差)</v>
      </c>
      <c r="BB760" s="52">
        <f t="shared" si="42"/>
        <v>0.43</v>
      </c>
      <c r="BD760" s="52" t="str">
        <f>IF(参照!L760="","",参照!L760)</f>
        <v/>
      </c>
    </row>
    <row r="761" spans="47:56">
      <c r="AU761" s="52" t="str">
        <f>IF(参照!A761="","",参照!A761)</f>
        <v/>
      </c>
      <c r="AV761" s="52" t="str">
        <f>IF(参照!B761="","",参照!B761)</f>
        <v/>
      </c>
      <c r="AW761" s="52" t="str">
        <f>IF(参照!C761="","",参照!C761)</f>
        <v/>
      </c>
      <c r="AX761" s="52" t="str">
        <f>IF(参照!D761="","",参照!D761)</f>
        <v>(参考値)事業者全体</v>
      </c>
      <c r="AY761" s="52">
        <f>IF(参照!E761="","",参照!E761)</f>
        <v>5.3300000000000005E-4</v>
      </c>
      <c r="AZ761" s="52" t="str">
        <f>IF(参照!F761="","",参照!F761)</f>
        <v>(株)さくら新電力</v>
      </c>
      <c r="BA761" s="52" t="str">
        <f>IF(参照!G761="","",参照!G761)</f>
        <v>(株)さくら新電力_(参考値)事業者全体</v>
      </c>
      <c r="BB761" s="52">
        <f t="shared" si="42"/>
        <v>0.53300000000000003</v>
      </c>
      <c r="BD761" s="52" t="str">
        <f>IF(参照!L761="","",参照!L761)</f>
        <v/>
      </c>
    </row>
    <row r="762" spans="47:56">
      <c r="AU762" s="52" t="str">
        <f>IF(参照!A762="","",参照!A762)</f>
        <v>A0431</v>
      </c>
      <c r="AV762" s="52" t="str">
        <f>IF(参照!B762="","",参照!B762)</f>
        <v>(株)グローアップ</v>
      </c>
      <c r="AW762" s="52">
        <f>IF(参照!C762="","",参照!C762)</f>
        <v>4.0099999999999999E-4</v>
      </c>
      <c r="AX762" s="52" t="str">
        <f>IF(参照!D762="","",参照!D762)</f>
        <v/>
      </c>
      <c r="AY762" s="52">
        <f>IF(参照!E762="","",参照!E762)</f>
        <v>3.4400000000000001E-4</v>
      </c>
      <c r="AZ762" s="52" t="str">
        <f>IF(参照!F762="","",参照!F762)</f>
        <v>(株)グローアップ</v>
      </c>
      <c r="BA762" s="52" t="str">
        <f>IF(参照!G762="","",参照!G762)</f>
        <v>(株)グローアップ_</v>
      </c>
      <c r="BB762" s="52">
        <f t="shared" si="42"/>
        <v>0.34400000000000003</v>
      </c>
      <c r="BD762" s="52" t="str">
        <f>IF(参照!L762="","",参照!L762)</f>
        <v/>
      </c>
    </row>
    <row r="763" spans="47:56">
      <c r="AU763" s="52" t="str">
        <f>IF(参照!A763="","",参照!A763)</f>
        <v>A0435</v>
      </c>
      <c r="AV763" s="52" t="str">
        <f>IF(参照!B763="","",参照!B763)</f>
        <v>いこま市民パワー(株)</v>
      </c>
      <c r="AW763" s="52">
        <f>IF(参照!C763="","",参照!C763)</f>
        <v>1.05E-4</v>
      </c>
      <c r="AX763" s="52" t="str">
        <f>IF(参照!D763="","",参照!D763)</f>
        <v/>
      </c>
      <c r="AY763" s="52">
        <f>IF(参照!E763="","",参照!E763)</f>
        <v>3.9399999999999998E-4</v>
      </c>
      <c r="AZ763" s="52" t="str">
        <f>IF(参照!F763="","",参照!F763)</f>
        <v>いこま市民パワー(株)</v>
      </c>
      <c r="BA763" s="52" t="str">
        <f>IF(参照!G763="","",参照!G763)</f>
        <v>いこま市民パワー(株)_</v>
      </c>
      <c r="BB763" s="52">
        <f t="shared" si="42"/>
        <v>0.39399999999999996</v>
      </c>
      <c r="BD763" s="52" t="str">
        <f>IF(参照!L763="","",参照!L763)</f>
        <v/>
      </c>
    </row>
    <row r="764" spans="47:56">
      <c r="AU764" s="52" t="str">
        <f>IF(参照!A764="","",参照!A764)</f>
        <v>A0436</v>
      </c>
      <c r="AV764" s="52" t="str">
        <f>IF(参照!B764="","",参照!B764)</f>
        <v>(株)コープでんき東北</v>
      </c>
      <c r="AW764" s="52">
        <f>IF(参照!C764="","",参照!C764)</f>
        <v>4.1899999999999999E-4</v>
      </c>
      <c r="AX764" s="52" t="str">
        <f>IF(参照!D764="","",参照!D764)</f>
        <v/>
      </c>
      <c r="AY764" s="52">
        <f>IF(参照!E764="","",参照!E764)</f>
        <v>3.6299999999999999E-4</v>
      </c>
      <c r="AZ764" s="52" t="str">
        <f>IF(参照!F764="","",参照!F764)</f>
        <v>(株)コープでんき東北</v>
      </c>
      <c r="BA764" s="52" t="str">
        <f>IF(参照!G764="","",参照!G764)</f>
        <v>(株)コープでんき東北_</v>
      </c>
      <c r="BB764" s="52">
        <f t="shared" si="42"/>
        <v>0.36299999999999999</v>
      </c>
      <c r="BD764" s="52" t="str">
        <f>IF(参照!L764="","",参照!L764)</f>
        <v/>
      </c>
    </row>
    <row r="765" spans="47:56">
      <c r="AU765" s="52" t="str">
        <f>IF(参照!A765="","",参照!A765)</f>
        <v>A0437</v>
      </c>
      <c r="AV765" s="52" t="str">
        <f>IF(参照!B765="","",参照!B765)</f>
        <v>おもてなし山形(株)</v>
      </c>
      <c r="AW765" s="52">
        <f>IF(参照!C765="","",参照!C765)</f>
        <v>1.54E-4</v>
      </c>
      <c r="AX765" s="52" t="str">
        <f>IF(参照!D765="","",参照!D765)</f>
        <v/>
      </c>
      <c r="AY765" s="52">
        <f>IF(参照!E765="","",参照!E765)</f>
        <v>9.800000000000001E-5</v>
      </c>
      <c r="AZ765" s="52" t="str">
        <f>IF(参照!F765="","",参照!F765)</f>
        <v>おもてなし山形(株)</v>
      </c>
      <c r="BA765" s="52" t="str">
        <f>IF(参照!G765="","",参照!G765)</f>
        <v>おもてなし山形(株)_</v>
      </c>
      <c r="BB765" s="52">
        <f t="shared" si="42"/>
        <v>9.8000000000000004E-2</v>
      </c>
      <c r="BD765" s="52" t="str">
        <f>IF(参照!L765="","",参照!L765)</f>
        <v/>
      </c>
    </row>
    <row r="766" spans="47:56">
      <c r="AU766" s="52" t="str">
        <f>IF(参照!A766="","",参照!A766)</f>
        <v>A0438</v>
      </c>
      <c r="AV766" s="52" t="str">
        <f>IF(参照!B766="","",参照!B766)</f>
        <v>長野都市ガス(株)</v>
      </c>
      <c r="AW766" s="52">
        <f>IF(参照!C766="","",参照!C766)</f>
        <v>3.6400000000000001E-4</v>
      </c>
      <c r="AX766" s="52" t="str">
        <f>IF(参照!D766="","",参照!D766)</f>
        <v/>
      </c>
      <c r="AY766" s="52">
        <f>IF(参照!E766="","",参照!E766)</f>
        <v>3.0800000000000001E-4</v>
      </c>
      <c r="AZ766" s="52" t="str">
        <f>IF(参照!F766="","",参照!F766)</f>
        <v>長野都市ガス(株)</v>
      </c>
      <c r="BA766" s="52" t="str">
        <f>IF(参照!G766="","",参照!G766)</f>
        <v>長野都市ガス(株)_</v>
      </c>
      <c r="BB766" s="52">
        <f t="shared" si="42"/>
        <v>0.308</v>
      </c>
      <c r="BD766" s="52" t="str">
        <f>IF(参照!L766="","",参照!L766)</f>
        <v/>
      </c>
    </row>
    <row r="767" spans="47:56">
      <c r="AU767" s="52" t="str">
        <f>IF(参照!A767="","",参照!A767)</f>
        <v>A0439</v>
      </c>
      <c r="AV767" s="52" t="str">
        <f>IF(参照!B767="","",参照!B767)</f>
        <v>上田ガス(株)</v>
      </c>
      <c r="AW767" s="52">
        <f>IF(参照!C767="","",参照!C767)</f>
        <v>3.6400000000000001E-4</v>
      </c>
      <c r="AX767" s="52" t="str">
        <f>IF(参照!D767="","",参照!D767)</f>
        <v/>
      </c>
      <c r="AY767" s="52">
        <f>IF(参照!E767="","",参照!E767)</f>
        <v>3.0800000000000001E-4</v>
      </c>
      <c r="AZ767" s="52" t="str">
        <f>IF(参照!F767="","",参照!F767)</f>
        <v>上田ガス(株)</v>
      </c>
      <c r="BA767" s="52" t="str">
        <f>IF(参照!G767="","",参照!G767)</f>
        <v>上田ガス(株)_</v>
      </c>
      <c r="BB767" s="52">
        <f t="shared" si="42"/>
        <v>0.308</v>
      </c>
      <c r="BD767" s="52" t="str">
        <f>IF(参照!L767="","",参照!L767)</f>
        <v/>
      </c>
    </row>
    <row r="768" spans="47:56">
      <c r="AU768" s="52" t="str">
        <f>IF(参照!A768="","",参照!A768)</f>
        <v>A0440</v>
      </c>
      <c r="AV768" s="52" t="str">
        <f>IF(参照!B768="","",参照!B768)</f>
        <v>日本瓦斯(株)</v>
      </c>
      <c r="AW768" s="52">
        <f>IF(参照!C768="","",参照!C768)</f>
        <v>4.9200000000000003E-4</v>
      </c>
      <c r="AX768" s="52" t="str">
        <f>IF(参照!D768="","",参照!D768)</f>
        <v>メニューA</v>
      </c>
      <c r="AY768" s="52">
        <f>IF(参照!E768="","",参照!E768)</f>
        <v>0</v>
      </c>
      <c r="AZ768" s="52" t="str">
        <f>IF(参照!F768="","",参照!F768)</f>
        <v>日本瓦斯(株)</v>
      </c>
      <c r="BA768" s="52" t="str">
        <f>IF(参照!G768="","",参照!G768)</f>
        <v>日本瓦斯(株)_メニューA</v>
      </c>
      <c r="BB768" s="52">
        <f t="shared" si="42"/>
        <v>0</v>
      </c>
      <c r="BD768" s="52" t="str">
        <f>IF(参照!L768="","",参照!L768)</f>
        <v/>
      </c>
    </row>
    <row r="769" spans="47:56">
      <c r="AU769" s="52" t="str">
        <f>IF(参照!A769="","",参照!A769)</f>
        <v/>
      </c>
      <c r="AV769" s="52" t="str">
        <f>IF(参照!B769="","",参照!B769)</f>
        <v/>
      </c>
      <c r="AW769" s="52" t="str">
        <f>IF(参照!C769="","",参照!C769)</f>
        <v/>
      </c>
      <c r="AX769" s="52" t="str">
        <f>IF(参照!D769="","",参照!D769)</f>
        <v>メニューB(残差)</v>
      </c>
      <c r="AY769" s="52">
        <f>IF(参照!E769="","",参照!E769)</f>
        <v>4.3100000000000001E-4</v>
      </c>
      <c r="AZ769" s="52" t="str">
        <f>IF(参照!F769="","",参照!F769)</f>
        <v>日本瓦斯(株)</v>
      </c>
      <c r="BA769" s="52" t="str">
        <f>IF(参照!G769="","",参照!G769)</f>
        <v>日本瓦斯(株)_メニューB(残差)</v>
      </c>
      <c r="BB769" s="52">
        <f t="shared" si="42"/>
        <v>0.43099999999999999</v>
      </c>
      <c r="BD769" s="52" t="str">
        <f>IF(参照!L769="","",参照!L769)</f>
        <v/>
      </c>
    </row>
    <row r="770" spans="47:56">
      <c r="AU770" s="52" t="str">
        <f>IF(参照!A770="","",参照!A770)</f>
        <v/>
      </c>
      <c r="AV770" s="52" t="str">
        <f>IF(参照!B770="","",参照!B770)</f>
        <v/>
      </c>
      <c r="AW770" s="52" t="str">
        <f>IF(参照!C770="","",参照!C770)</f>
        <v/>
      </c>
      <c r="AX770" s="52" t="str">
        <f>IF(参照!D770="","",参照!D770)</f>
        <v>(参考値)事業者全体</v>
      </c>
      <c r="AY770" s="52">
        <f>IF(参照!E770="","",参照!E770)</f>
        <v>4.95E-4</v>
      </c>
      <c r="AZ770" s="52" t="str">
        <f>IF(参照!F770="","",参照!F770)</f>
        <v>日本瓦斯(株)</v>
      </c>
      <c r="BA770" s="52" t="str">
        <f>IF(参照!G770="","",参照!G770)</f>
        <v>日本瓦斯(株)_(参考値)事業者全体</v>
      </c>
      <c r="BB770" s="52">
        <f t="shared" si="42"/>
        <v>0.495</v>
      </c>
      <c r="BD770" s="52" t="str">
        <f>IF(参照!L770="","",参照!L770)</f>
        <v/>
      </c>
    </row>
    <row r="771" spans="47:56">
      <c r="AU771" s="52" t="str">
        <f>IF(参照!A771="","",参照!A771)</f>
        <v>A0441</v>
      </c>
      <c r="AV771" s="52" t="str">
        <f>IF(参照!B771="","",参照!B771)</f>
        <v>(株)内藤工業所</v>
      </c>
      <c r="AW771" s="52">
        <f>IF(参照!C771="","",参照!C771)</f>
        <v>5.0799999999999999E-4</v>
      </c>
      <c r="AX771" s="52" t="str">
        <f>IF(参照!D771="","",参照!D771)</f>
        <v/>
      </c>
      <c r="AY771" s="52">
        <f>IF(参照!E771="","",参照!E771)</f>
        <v>4.5199999999999998E-4</v>
      </c>
      <c r="AZ771" s="52" t="str">
        <f>IF(参照!F771="","",参照!F771)</f>
        <v>(株)内藤工業所</v>
      </c>
      <c r="BA771" s="52" t="str">
        <f>IF(参照!G771="","",参照!G771)</f>
        <v>(株)内藤工業所_</v>
      </c>
      <c r="BB771" s="52">
        <f t="shared" si="42"/>
        <v>0.45199999999999996</v>
      </c>
      <c r="BD771" s="52" t="str">
        <f>IF(参照!L771="","",参照!L771)</f>
        <v/>
      </c>
    </row>
    <row r="772" spans="47:56">
      <c r="AU772" s="52" t="str">
        <f>IF(参照!A772="","",参照!A772)</f>
        <v>A0442</v>
      </c>
      <c r="AV772" s="52" t="str">
        <f>IF(参照!B772="","",参照!B772)</f>
        <v>(株)シグナストラスト</v>
      </c>
      <c r="AW772" s="52">
        <f>IF(参照!C772="","",参照!C772)</f>
        <v>5.2999999999999998E-4</v>
      </c>
      <c r="AX772" s="52" t="str">
        <f>IF(参照!D772="","",参照!D772)</f>
        <v/>
      </c>
      <c r="AY772" s="52">
        <f>IF(参照!E772="","",参照!E772)</f>
        <v>4.7399999999999997E-4</v>
      </c>
      <c r="AZ772" s="52" t="str">
        <f>IF(参照!F772="","",参照!F772)</f>
        <v>(株)シグナストラスト</v>
      </c>
      <c r="BA772" s="52" t="str">
        <f>IF(参照!G772="","",参照!G772)</f>
        <v>(株)シグナストラスト_</v>
      </c>
      <c r="BB772" s="52">
        <f t="shared" si="42"/>
        <v>0.47399999999999998</v>
      </c>
      <c r="BD772" s="52" t="str">
        <f>IF(参照!L772="","",参照!L772)</f>
        <v/>
      </c>
    </row>
    <row r="773" spans="47:56">
      <c r="AU773" s="52" t="str">
        <f>IF(参照!A773="","",参照!A773)</f>
        <v>A0443</v>
      </c>
      <c r="AV773" s="52" t="str">
        <f>IF(参照!B773="","",参照!B773)</f>
        <v>ゲーテハウス(株)</v>
      </c>
      <c r="AW773" s="52">
        <f>IF(参照!C773="","",参照!C773)</f>
        <v>4.8899999999999996E-4</v>
      </c>
      <c r="AX773" s="52" t="str">
        <f>IF(参照!D773="","",参照!D773)</f>
        <v/>
      </c>
      <c r="AY773" s="52">
        <f>IF(参照!E773="","",参照!E773)</f>
        <v>5.1199999999999998E-4</v>
      </c>
      <c r="AZ773" s="52" t="str">
        <f>IF(参照!F773="","",参照!F773)</f>
        <v>ゲーテハウス(株)</v>
      </c>
      <c r="BA773" s="52" t="str">
        <f>IF(参照!G773="","",参照!G773)</f>
        <v>ゲーテハウス(株)_</v>
      </c>
      <c r="BB773" s="52">
        <f t="shared" ref="BB773:BB836" si="43">AY773*1000</f>
        <v>0.51200000000000001</v>
      </c>
      <c r="BD773" s="52" t="str">
        <f>IF(参照!L773="","",参照!L773)</f>
        <v/>
      </c>
    </row>
    <row r="774" spans="47:56">
      <c r="AU774" s="52" t="str">
        <f>IF(参照!A774="","",参照!A774)</f>
        <v>A0445</v>
      </c>
      <c r="AV774" s="52" t="str">
        <f>IF(参照!B774="","",参照!B774)</f>
        <v>岩手電力(株)</v>
      </c>
      <c r="AW774" s="52">
        <f>IF(参照!C774="","",参照!C774)</f>
        <v>5.22E-4</v>
      </c>
      <c r="AX774" s="52" t="str">
        <f>IF(参照!D774="","",参照!D774)</f>
        <v/>
      </c>
      <c r="AY774" s="52">
        <f>IF(参照!E774="","",参照!E774)</f>
        <v>5.0799999999999999E-4</v>
      </c>
      <c r="AZ774" s="52" t="str">
        <f>IF(参照!F774="","",参照!F774)</f>
        <v>岩手電力(株)</v>
      </c>
      <c r="BA774" s="52" t="str">
        <f>IF(参照!G774="","",参照!G774)</f>
        <v>岩手電力(株)_</v>
      </c>
      <c r="BB774" s="52">
        <f t="shared" si="43"/>
        <v>0.50800000000000001</v>
      </c>
      <c r="BD774" s="52" t="str">
        <f>IF(参照!L774="","",参照!L774)</f>
        <v/>
      </c>
    </row>
    <row r="775" spans="47:56">
      <c r="AU775" s="52" t="str">
        <f>IF(参照!A775="","",参照!A775)</f>
        <v>A0446</v>
      </c>
      <c r="AV775" s="52" t="str">
        <f>IF(参照!B775="","",参照!B775)</f>
        <v>ＪＰエネルギー(株)</v>
      </c>
      <c r="AW775" s="52">
        <f>IF(参照!C775="","",参照!C775)</f>
        <v>4.95E-4</v>
      </c>
      <c r="AX775" s="52" t="str">
        <f>IF(参照!D775="","",参照!D775)</f>
        <v/>
      </c>
      <c r="AY775" s="52">
        <f>IF(参照!E775="","",参照!E775)</f>
        <v>5.3899999999999998E-4</v>
      </c>
      <c r="AZ775" s="52" t="str">
        <f>IF(参照!F775="","",参照!F775)</f>
        <v>ＪＰエネルギー(株)</v>
      </c>
      <c r="BA775" s="52" t="str">
        <f>IF(参照!G775="","",参照!G775)</f>
        <v>ＪＰエネルギー(株)_</v>
      </c>
      <c r="BB775" s="52">
        <f t="shared" si="43"/>
        <v>0.53900000000000003</v>
      </c>
      <c r="BD775" s="52" t="str">
        <f>IF(参照!L775="","",参照!L775)</f>
        <v/>
      </c>
    </row>
    <row r="776" spans="47:56">
      <c r="AU776" s="52" t="str">
        <f>IF(参照!A776="","",参照!A776)</f>
        <v>A0447</v>
      </c>
      <c r="AV776" s="52" t="str">
        <f>IF(参照!B776="","",参照!B776)</f>
        <v>兵庫電力(株)</v>
      </c>
      <c r="AW776" s="52">
        <f>IF(参照!C776="","",参照!C776)</f>
        <v>4.7600000000000002E-4</v>
      </c>
      <c r="AX776" s="52" t="str">
        <f>IF(参照!D776="","",参照!D776)</f>
        <v/>
      </c>
      <c r="AY776" s="52">
        <f>IF(参照!E776="","",参照!E776)</f>
        <v>4.2000000000000002E-4</v>
      </c>
      <c r="AZ776" s="52" t="str">
        <f>IF(参照!F776="","",参照!F776)</f>
        <v>兵庫電力(株)</v>
      </c>
      <c r="BA776" s="52" t="str">
        <f>IF(参照!G776="","",参照!G776)</f>
        <v>兵庫電力(株)_</v>
      </c>
      <c r="BB776" s="52">
        <f t="shared" si="43"/>
        <v>0.42000000000000004</v>
      </c>
      <c r="BD776" s="52" t="str">
        <f>IF(参照!L776="","",参照!L776)</f>
        <v/>
      </c>
    </row>
    <row r="777" spans="47:56">
      <c r="AU777" s="52" t="str">
        <f>IF(参照!A777="","",参照!A777)</f>
        <v>A0448</v>
      </c>
      <c r="AV777" s="52" t="str">
        <f>IF(参照!B777="","",参照!B777)</f>
        <v>大和ライフエナジア(株)</v>
      </c>
      <c r="AW777" s="52">
        <f>IF(参照!C777="","",参照!C777)</f>
        <v>4.7600000000000002E-4</v>
      </c>
      <c r="AX777" s="52" t="str">
        <f>IF(参照!D777="","",参照!D777)</f>
        <v>メニューA</v>
      </c>
      <c r="AY777" s="52">
        <f>IF(参照!E777="","",参照!E777)</f>
        <v>0</v>
      </c>
      <c r="AZ777" s="52" t="str">
        <f>IF(参照!F777="","",参照!F777)</f>
        <v>大和ライフエナジア(株)</v>
      </c>
      <c r="BA777" s="52" t="str">
        <f>IF(参照!G777="","",参照!G777)</f>
        <v>大和ライフエナジア(株)_メニューA</v>
      </c>
      <c r="BB777" s="52">
        <f t="shared" si="43"/>
        <v>0</v>
      </c>
      <c r="BD777" s="52" t="str">
        <f>IF(参照!L777="","",参照!L777)</f>
        <v/>
      </c>
    </row>
    <row r="778" spans="47:56">
      <c r="AU778" s="52" t="str">
        <f>IF(参照!A778="","",参照!A778)</f>
        <v/>
      </c>
      <c r="AV778" s="52" t="str">
        <f>IF(参照!B778="","",参照!B778)</f>
        <v/>
      </c>
      <c r="AW778" s="52" t="str">
        <f>IF(参照!C778="","",参照!C778)</f>
        <v/>
      </c>
      <c r="AX778" s="52" t="str">
        <f>IF(参照!D778="","",参照!D778)</f>
        <v>メニューB(残差)</v>
      </c>
      <c r="AY778" s="52">
        <f>IF(参照!E778="","",参照!E778)</f>
        <v>4.2400000000000001E-4</v>
      </c>
      <c r="AZ778" s="52" t="str">
        <f>IF(参照!F778="","",参照!F778)</f>
        <v>大和ライフエナジア(株)</v>
      </c>
      <c r="BA778" s="52" t="str">
        <f>IF(参照!G778="","",参照!G778)</f>
        <v>大和ライフエナジア(株)_メニューB(残差)</v>
      </c>
      <c r="BB778" s="52">
        <f t="shared" si="43"/>
        <v>0.42399999999999999</v>
      </c>
      <c r="BD778" s="52" t="str">
        <f>IF(参照!L778="","",参照!L778)</f>
        <v/>
      </c>
    </row>
    <row r="779" spans="47:56">
      <c r="AU779" s="52" t="str">
        <f>IF(参照!A779="","",参照!A779)</f>
        <v/>
      </c>
      <c r="AV779" s="52" t="str">
        <f>IF(参照!B779="","",参照!B779)</f>
        <v/>
      </c>
      <c r="AW779" s="52" t="str">
        <f>IF(参照!C779="","",参照!C779)</f>
        <v/>
      </c>
      <c r="AX779" s="52" t="str">
        <f>IF(参照!D779="","",参照!D779)</f>
        <v>(参考値)事業者全体</v>
      </c>
      <c r="AY779" s="52">
        <f>IF(参照!E779="","",参照!E779)</f>
        <v>4.26E-4</v>
      </c>
      <c r="AZ779" s="52" t="str">
        <f>IF(参照!F779="","",参照!F779)</f>
        <v>大和ライフエナジア(株)</v>
      </c>
      <c r="BA779" s="52" t="str">
        <f>IF(参照!G779="","",参照!G779)</f>
        <v>大和ライフエナジア(株)_(参考値)事業者全体</v>
      </c>
      <c r="BB779" s="52">
        <f t="shared" si="43"/>
        <v>0.42599999999999999</v>
      </c>
      <c r="BD779" s="52" t="str">
        <f>IF(参照!L779="","",参照!L779)</f>
        <v/>
      </c>
    </row>
    <row r="780" spans="47:56">
      <c r="AU780" s="52" t="str">
        <f>IF(参照!A780="","",参照!A780)</f>
        <v>A0451</v>
      </c>
      <c r="AV780" s="52" t="str">
        <f>IF(参照!B780="","",参照!B780)</f>
        <v>Ｃｏｃｏテラスたがわ(株)</v>
      </c>
      <c r="AW780" s="52">
        <f>IF(参照!C780="","",参照!C780)</f>
        <v>3.2499999999999999E-4</v>
      </c>
      <c r="AX780" s="52" t="str">
        <f>IF(参照!D780="","",参照!D780)</f>
        <v/>
      </c>
      <c r="AY780" s="52">
        <f>IF(参照!E780="","",参照!E780)</f>
        <v>3.1100000000000002E-4</v>
      </c>
      <c r="AZ780" s="52" t="str">
        <f>IF(参照!F780="","",参照!F780)</f>
        <v>Ｃｏｃｏテラスたがわ(株)</v>
      </c>
      <c r="BA780" s="52" t="str">
        <f>IF(参照!G780="","",参照!G780)</f>
        <v>Ｃｏｃｏテラスたがわ(株)_</v>
      </c>
      <c r="BB780" s="52">
        <f t="shared" si="43"/>
        <v>0.311</v>
      </c>
      <c r="BD780" s="52" t="str">
        <f>IF(参照!L780="","",参照!L780)</f>
        <v/>
      </c>
    </row>
    <row r="781" spans="47:56">
      <c r="AU781" s="52" t="str">
        <f>IF(参照!A781="","",参照!A781)</f>
        <v>A0452</v>
      </c>
      <c r="AV781" s="52" t="str">
        <f>IF(参照!B781="","",参照!B781)</f>
        <v>東北電力エナジートレーディング(株)</v>
      </c>
      <c r="AW781" s="52" t="str">
        <f>IF(参照!C781="","",参照!C781)</f>
        <v>0.000453※</v>
      </c>
      <c r="AX781" s="52" t="str">
        <f>IF(参照!D781="","",参照!D781)</f>
        <v/>
      </c>
      <c r="AY781" s="52">
        <f>IF(参照!E781="","",参照!E781)</f>
        <v>4.5300000000000001E-4</v>
      </c>
      <c r="AZ781" s="52" t="str">
        <f>IF(参照!F781="","",参照!F781)</f>
        <v>東北電力エナジートレーディング(株)</v>
      </c>
      <c r="BA781" s="52" t="str">
        <f>IF(参照!G781="","",参照!G781)</f>
        <v>東北電力エナジートレーディング(株)_</v>
      </c>
      <c r="BB781" s="52">
        <f t="shared" si="43"/>
        <v>0.45300000000000001</v>
      </c>
      <c r="BD781" s="52" t="str">
        <f>IF(参照!L781="","",参照!L781)</f>
        <v/>
      </c>
    </row>
    <row r="782" spans="47:56">
      <c r="AU782" s="52" t="str">
        <f>IF(参照!A782="","",参照!A782)</f>
        <v>A0453</v>
      </c>
      <c r="AV782" s="52" t="str">
        <f>IF(参照!B782="","",参照!B782)</f>
        <v>(株)横浜環境デザイン</v>
      </c>
      <c r="AW782" s="52">
        <f>IF(参照!C782="","",参照!C782)</f>
        <v>3.8900000000000002E-4</v>
      </c>
      <c r="AX782" s="52" t="str">
        <f>IF(参照!D782="","",参照!D782)</f>
        <v>メニューA</v>
      </c>
      <c r="AY782" s="52">
        <f>IF(参照!E782="","",参照!E782)</f>
        <v>0</v>
      </c>
      <c r="AZ782" s="52" t="str">
        <f>IF(参照!F782="","",参照!F782)</f>
        <v>(株)横浜環境デザイン</v>
      </c>
      <c r="BA782" s="52" t="str">
        <f>IF(参照!G782="","",参照!G782)</f>
        <v>(株)横浜環境デザイン_メニューA</v>
      </c>
      <c r="BB782" s="52">
        <f t="shared" si="43"/>
        <v>0</v>
      </c>
      <c r="BD782" s="52" t="str">
        <f>IF(参照!L782="","",参照!L782)</f>
        <v/>
      </c>
    </row>
    <row r="783" spans="47:56">
      <c r="AU783" s="52" t="str">
        <f>IF(参照!A783="","",参照!A783)</f>
        <v/>
      </c>
      <c r="AV783" s="52" t="str">
        <f>IF(参照!B783="","",参照!B783)</f>
        <v/>
      </c>
      <c r="AW783" s="52" t="str">
        <f>IF(参照!C783="","",参照!C783)</f>
        <v/>
      </c>
      <c r="AX783" s="52" t="str">
        <f>IF(参照!D783="","",参照!D783)</f>
        <v>メニューB(残差)</v>
      </c>
      <c r="AY783" s="52">
        <f>IF(参照!E783="","",参照!E783)</f>
        <v>4.46E-4</v>
      </c>
      <c r="AZ783" s="52" t="str">
        <f>IF(参照!F783="","",参照!F783)</f>
        <v>(株)横浜環境デザイン</v>
      </c>
      <c r="BA783" s="52" t="str">
        <f>IF(参照!G783="","",参照!G783)</f>
        <v>(株)横浜環境デザイン_メニューB(残差)</v>
      </c>
      <c r="BB783" s="52">
        <f t="shared" si="43"/>
        <v>0.44600000000000001</v>
      </c>
      <c r="BD783" s="52" t="str">
        <f>IF(参照!L783="","",参照!L783)</f>
        <v/>
      </c>
    </row>
    <row r="784" spans="47:56">
      <c r="AU784" s="52" t="str">
        <f>IF(参照!A784="","",参照!A784)</f>
        <v/>
      </c>
      <c r="AV784" s="52" t="str">
        <f>IF(参照!B784="","",参照!B784)</f>
        <v/>
      </c>
      <c r="AW784" s="52" t="str">
        <f>IF(参照!C784="","",参照!C784)</f>
        <v/>
      </c>
      <c r="AX784" s="52" t="str">
        <f>IF(参照!D784="","",参照!D784)</f>
        <v>(参考値)事業者全体</v>
      </c>
      <c r="AY784" s="52">
        <f>IF(参照!E784="","",参照!E784)</f>
        <v>4.6000000000000001E-4</v>
      </c>
      <c r="AZ784" s="52" t="str">
        <f>IF(参照!F784="","",参照!F784)</f>
        <v>(株)横浜環境デザイン</v>
      </c>
      <c r="BA784" s="52" t="str">
        <f>IF(参照!G784="","",参照!G784)</f>
        <v>(株)横浜環境デザイン_(参考値)事業者全体</v>
      </c>
      <c r="BB784" s="52">
        <f t="shared" si="43"/>
        <v>0.46</v>
      </c>
      <c r="BD784" s="52" t="str">
        <f>IF(参照!L784="","",参照!L784)</f>
        <v/>
      </c>
    </row>
    <row r="785" spans="47:56">
      <c r="AU785" s="52" t="str">
        <f>IF(参照!A785="","",参照!A785)</f>
        <v>A0454</v>
      </c>
      <c r="AV785" s="52" t="str">
        <f>IF(参照!B785="","",参照!B785)</f>
        <v>(株)まち未来製作所</v>
      </c>
      <c r="AW785" s="52">
        <f>IF(参照!C785="","",参照!C785)</f>
        <v>3.0200000000000002E-4</v>
      </c>
      <c r="AX785" s="52" t="str">
        <f>IF(参照!D785="","",参照!D785)</f>
        <v/>
      </c>
      <c r="AY785" s="52">
        <f>IF(参照!E785="","",参照!E785)</f>
        <v>5.2899999999999996E-4</v>
      </c>
      <c r="AZ785" s="52" t="str">
        <f>IF(参照!F785="","",参照!F785)</f>
        <v>(株)まち未来製作所</v>
      </c>
      <c r="BA785" s="52" t="str">
        <f>IF(参照!G785="","",参照!G785)</f>
        <v>(株)まち未来製作所_</v>
      </c>
      <c r="BB785" s="52">
        <f t="shared" si="43"/>
        <v>0.52899999999999991</v>
      </c>
      <c r="BD785" s="52" t="str">
        <f>IF(参照!L785="","",参照!L785)</f>
        <v/>
      </c>
    </row>
    <row r="786" spans="47:56">
      <c r="AU786" s="52" t="str">
        <f>IF(参照!A786="","",参照!A786)</f>
        <v>A0455</v>
      </c>
      <c r="AV786" s="52" t="str">
        <f>IF(参照!B786="","",参照!B786)</f>
        <v>ＴＲＥＮＤＥ(株)</v>
      </c>
      <c r="AW786" s="52">
        <f>IF(参照!C786="","",参照!C786)</f>
        <v>4.9399999999999997E-4</v>
      </c>
      <c r="AX786" s="52" t="str">
        <f>IF(参照!D786="","",参照!D786)</f>
        <v/>
      </c>
      <c r="AY786" s="52">
        <f>IF(参照!E786="","",参照!E786)</f>
        <v>4.8799999999999999E-4</v>
      </c>
      <c r="AZ786" s="52" t="str">
        <f>IF(参照!F786="","",参照!F786)</f>
        <v>ＴＲＥＮＤＥ(株)</v>
      </c>
      <c r="BA786" s="52" t="str">
        <f>IF(参照!G786="","",参照!G786)</f>
        <v>ＴＲＥＮＤＥ(株)_</v>
      </c>
      <c r="BB786" s="52">
        <f t="shared" si="43"/>
        <v>0.48799999999999999</v>
      </c>
      <c r="BD786" s="52" t="str">
        <f>IF(参照!L786="","",参照!L786)</f>
        <v/>
      </c>
    </row>
    <row r="787" spans="47:56">
      <c r="AU787" s="52" t="str">
        <f>IF(参照!A787="","",参照!A787)</f>
        <v>A0456</v>
      </c>
      <c r="AV787" s="52" t="str">
        <f>IF(参照!B787="","",参照!B787)</f>
        <v>(株)どさんこパワー</v>
      </c>
      <c r="AW787" s="52">
        <f>IF(参照!C787="","",参照!C787)</f>
        <v>5.0500000000000002E-4</v>
      </c>
      <c r="AX787" s="52" t="str">
        <f>IF(参照!D787="","",参照!D787)</f>
        <v>メニューA</v>
      </c>
      <c r="AY787" s="52">
        <f>IF(参照!E787="","",参照!E787)</f>
        <v>0</v>
      </c>
      <c r="AZ787" s="52" t="str">
        <f>IF(参照!F787="","",参照!F787)</f>
        <v>(株)どさんこパワー</v>
      </c>
      <c r="BA787" s="52" t="str">
        <f>IF(参照!G787="","",参照!G787)</f>
        <v>(株)どさんこパワー_メニューA</v>
      </c>
      <c r="BB787" s="52">
        <f t="shared" si="43"/>
        <v>0</v>
      </c>
      <c r="BD787" s="52" t="str">
        <f>IF(参照!L787="","",参照!L787)</f>
        <v/>
      </c>
    </row>
    <row r="788" spans="47:56">
      <c r="AU788" s="52" t="str">
        <f>IF(参照!A788="","",参照!A788)</f>
        <v/>
      </c>
      <c r="AV788" s="52" t="str">
        <f>IF(参照!B788="","",参照!B788)</f>
        <v/>
      </c>
      <c r="AW788" s="52" t="str">
        <f>IF(参照!C788="","",参照!C788)</f>
        <v/>
      </c>
      <c r="AX788" s="52" t="str">
        <f>IF(参照!D788="","",参照!D788)</f>
        <v>メニューB(残差)</v>
      </c>
      <c r="AY788" s="52">
        <f>IF(参照!E788="","",参照!E788)</f>
        <v>5.5800000000000001E-4</v>
      </c>
      <c r="AZ788" s="52" t="str">
        <f>IF(参照!F788="","",参照!F788)</f>
        <v>(株)どさんこパワー</v>
      </c>
      <c r="BA788" s="52" t="str">
        <f>IF(参照!G788="","",参照!G788)</f>
        <v>(株)どさんこパワー_メニューB(残差)</v>
      </c>
      <c r="BB788" s="52">
        <f t="shared" si="43"/>
        <v>0.55800000000000005</v>
      </c>
      <c r="BD788" s="52" t="str">
        <f>IF(参照!L788="","",参照!L788)</f>
        <v/>
      </c>
    </row>
    <row r="789" spans="47:56">
      <c r="AU789" s="52" t="str">
        <f>IF(参照!A789="","",参照!A789)</f>
        <v/>
      </c>
      <c r="AV789" s="52" t="str">
        <f>IF(参照!B789="","",参照!B789)</f>
        <v/>
      </c>
      <c r="AW789" s="52" t="str">
        <f>IF(参照!C789="","",参照!C789)</f>
        <v/>
      </c>
      <c r="AX789" s="52" t="str">
        <f>IF(参照!D789="","",参照!D789)</f>
        <v>(参考値)事業者全体</v>
      </c>
      <c r="AY789" s="52">
        <f>IF(参照!E789="","",参照!E789)</f>
        <v>5.3600000000000002E-4</v>
      </c>
      <c r="AZ789" s="52" t="str">
        <f>IF(参照!F789="","",参照!F789)</f>
        <v>(株)どさんこパワー</v>
      </c>
      <c r="BA789" s="52" t="str">
        <f>IF(参照!G789="","",参照!G789)</f>
        <v>(株)どさんこパワー_(参考値)事業者全体</v>
      </c>
      <c r="BB789" s="52">
        <f t="shared" si="43"/>
        <v>0.53600000000000003</v>
      </c>
      <c r="BD789" s="52" t="str">
        <f>IF(参照!L789="","",参照!L789)</f>
        <v/>
      </c>
    </row>
    <row r="790" spans="47:56">
      <c r="AU790" s="52" t="str">
        <f>IF(参照!A790="","",参照!A790)</f>
        <v>A0457</v>
      </c>
      <c r="AV790" s="52" t="str">
        <f>IF(参照!B790="","",参照!B790)</f>
        <v>トリニティエナジー(株)</v>
      </c>
      <c r="AW790" s="52">
        <f>IF(参照!C790="","",参照!C790)</f>
        <v>4.5900000000000004E-4</v>
      </c>
      <c r="AX790" s="52" t="str">
        <f>IF(参照!D790="","",参照!D790)</f>
        <v/>
      </c>
      <c r="AY790" s="52">
        <f>IF(参照!E790="","",参照!E790)</f>
        <v>4.7299999999999995E-4</v>
      </c>
      <c r="AZ790" s="52" t="str">
        <f>IF(参照!F790="","",参照!F790)</f>
        <v>トリニティエナジー(株)</v>
      </c>
      <c r="BA790" s="52" t="str">
        <f>IF(参照!G790="","",参照!G790)</f>
        <v>トリニティエナジー(株)_</v>
      </c>
      <c r="BB790" s="52">
        <f t="shared" si="43"/>
        <v>0.47299999999999998</v>
      </c>
      <c r="BD790" s="52" t="str">
        <f>IF(参照!L790="","",参照!L790)</f>
        <v/>
      </c>
    </row>
    <row r="791" spans="47:56">
      <c r="AU791" s="52" t="str">
        <f>IF(参照!A791="","",参照!A791)</f>
        <v>A0458</v>
      </c>
      <c r="AV791" s="52" t="str">
        <f>IF(参照!B791="","",参照!B791)</f>
        <v>ワンワールドエナジー(株)(旧：(株)地方創生テクノロジーラボ)</v>
      </c>
      <c r="AW791" s="52">
        <f>IF(参照!C791="","",参照!C791)</f>
        <v>4.6500000000000003E-4</v>
      </c>
      <c r="AX791" s="52" t="str">
        <f>IF(参照!D791="","",参照!D791)</f>
        <v/>
      </c>
      <c r="AY791" s="52">
        <f>IF(参照!E791="","",参照!E791)</f>
        <v>4.35E-4</v>
      </c>
      <c r="AZ791" s="52" t="str">
        <f>IF(参照!F791="","",参照!F791)</f>
        <v>ワンワールドエナジー(株)(旧：(株)地方創生テクノロジーラボ)</v>
      </c>
      <c r="BA791" s="52" t="str">
        <f>IF(参照!G791="","",参照!G791)</f>
        <v>ワンワールドエナジー(株)(旧：(株)地方創生テクノロジーラボ)_</v>
      </c>
      <c r="BB791" s="52">
        <f t="shared" si="43"/>
        <v>0.435</v>
      </c>
      <c r="BD791" s="52" t="str">
        <f>IF(参照!L791="","",参照!L791)</f>
        <v/>
      </c>
    </row>
    <row r="792" spans="47:56">
      <c r="AU792" s="52" t="str">
        <f>IF(参照!A792="","",参照!A792)</f>
        <v>A0459</v>
      </c>
      <c r="AV792" s="52" t="str">
        <f>IF(参照!B792="","",参照!B792)</f>
        <v>みなとみらい電力(株)</v>
      </c>
      <c r="AW792" s="52">
        <f>IF(参照!C792="","",参照!C792)</f>
        <v>4.9399999999999997E-4</v>
      </c>
      <c r="AX792" s="52" t="str">
        <f>IF(参照!D792="","",参照!D792)</f>
        <v/>
      </c>
      <c r="AY792" s="52">
        <f>IF(参照!E792="","",参照!E792)</f>
        <v>5.1599999999999997E-4</v>
      </c>
      <c r="AZ792" s="52" t="str">
        <f>IF(参照!F792="","",参照!F792)</f>
        <v>みなとみらい電力(株)</v>
      </c>
      <c r="BA792" s="52" t="str">
        <f>IF(参照!G792="","",参照!G792)</f>
        <v>みなとみらい電力(株)_</v>
      </c>
      <c r="BB792" s="52">
        <f t="shared" si="43"/>
        <v>0.51600000000000001</v>
      </c>
      <c r="BD792" s="52" t="str">
        <f>IF(参照!L792="","",参照!L792)</f>
        <v/>
      </c>
    </row>
    <row r="793" spans="47:56">
      <c r="AU793" s="52" t="str">
        <f>IF(参照!A793="","",参照!A793)</f>
        <v>A0461</v>
      </c>
      <c r="AV793" s="52" t="str">
        <f>IF(参照!B793="","",参照!B793)</f>
        <v>(株)ＬＩＸＩＬ　ＴＥＰＣＯ　スマートパートナーズ</v>
      </c>
      <c r="AW793" s="52">
        <f>IF(参照!C793="","",参照!C793)</f>
        <v>4.9700000000000005E-4</v>
      </c>
      <c r="AX793" s="52" t="str">
        <f>IF(参照!D793="","",参照!D793)</f>
        <v>メニューA</v>
      </c>
      <c r="AY793" s="52">
        <f>IF(参照!E793="","",参照!E793)</f>
        <v>0</v>
      </c>
      <c r="AZ793" s="52" t="str">
        <f>IF(参照!F793="","",参照!F793)</f>
        <v>(株)ＬＩＸＩＬ　ＴＥＰＣＯ　スマートパートナーズ</v>
      </c>
      <c r="BA793" s="52" t="str">
        <f>IF(参照!G793="","",参照!G793)</f>
        <v>(株)ＬＩＸＩＬ　ＴＥＰＣＯ　スマートパートナーズ_メニューA</v>
      </c>
      <c r="BB793" s="52">
        <f t="shared" si="43"/>
        <v>0</v>
      </c>
      <c r="BD793" s="52" t="str">
        <f>IF(参照!L793="","",参照!L793)</f>
        <v/>
      </c>
    </row>
    <row r="794" spans="47:56">
      <c r="AU794" s="52" t="str">
        <f>IF(参照!A794="","",参照!A794)</f>
        <v/>
      </c>
      <c r="AV794" s="52" t="str">
        <f>IF(参照!B794="","",参照!B794)</f>
        <v/>
      </c>
      <c r="AW794" s="52" t="str">
        <f>IF(参照!C794="","",参照!C794)</f>
        <v/>
      </c>
      <c r="AX794" s="52" t="str">
        <f>IF(参照!D794="","",参照!D794)</f>
        <v>メニューB</v>
      </c>
      <c r="AY794" s="52">
        <f>IF(参照!E794="","",参照!E794)</f>
        <v>2.0100000000000001E-4</v>
      </c>
      <c r="AZ794" s="52" t="str">
        <f>IF(参照!F794="","",参照!F794)</f>
        <v>(株)ＬＩＸＩＬ　ＴＥＰＣＯ　スマートパートナーズ</v>
      </c>
      <c r="BA794" s="52" t="str">
        <f>IF(参照!G794="","",参照!G794)</f>
        <v>(株)ＬＩＸＩＬ　ＴＥＰＣＯ　スマートパートナーズ_メニューB</v>
      </c>
      <c r="BB794" s="52">
        <f t="shared" si="43"/>
        <v>0.20100000000000001</v>
      </c>
      <c r="BD794" s="52" t="str">
        <f>IF(参照!L794="","",参照!L794)</f>
        <v/>
      </c>
    </row>
    <row r="795" spans="47:56">
      <c r="AU795" s="52" t="str">
        <f>IF(参照!A795="","",参照!A795)</f>
        <v/>
      </c>
      <c r="AV795" s="52" t="str">
        <f>IF(参照!B795="","",参照!B795)</f>
        <v/>
      </c>
      <c r="AW795" s="52" t="str">
        <f>IF(参照!C795="","",参照!C795)</f>
        <v/>
      </c>
      <c r="AX795" s="52" t="str">
        <f>IF(参照!D795="","",参照!D795)</f>
        <v>メニューC(残差)</v>
      </c>
      <c r="AY795" s="52">
        <f>IF(参照!E795="","",参照!E795)</f>
        <v>5.2900000000000006E-4</v>
      </c>
      <c r="AZ795" s="52" t="str">
        <f>IF(参照!F795="","",参照!F795)</f>
        <v>(株)ＬＩＸＩＬ　ＴＥＰＣＯ　スマートパートナーズ</v>
      </c>
      <c r="BA795" s="52" t="str">
        <f>IF(参照!G795="","",参照!G795)</f>
        <v>(株)ＬＩＸＩＬ　ＴＥＰＣＯ　スマートパートナーズ_メニューC(残差)</v>
      </c>
      <c r="BB795" s="52">
        <f t="shared" si="43"/>
        <v>0.52900000000000003</v>
      </c>
      <c r="BD795" s="52" t="str">
        <f>IF(参照!L795="","",参照!L795)</f>
        <v/>
      </c>
    </row>
    <row r="796" spans="47:56">
      <c r="AU796" s="52" t="str">
        <f>IF(参照!A796="","",参照!A796)</f>
        <v/>
      </c>
      <c r="AV796" s="52" t="str">
        <f>IF(参照!B796="","",参照!B796)</f>
        <v/>
      </c>
      <c r="AW796" s="52" t="str">
        <f>IF(参照!C796="","",参照!C796)</f>
        <v/>
      </c>
      <c r="AX796" s="52" t="str">
        <f>IF(参照!D796="","",参照!D796)</f>
        <v>(参考値)事業者全体</v>
      </c>
      <c r="AY796" s="52">
        <f>IF(参照!E796="","",参照!E796)</f>
        <v>4.9200000000000003E-4</v>
      </c>
      <c r="AZ796" s="52" t="str">
        <f>IF(参照!F796="","",参照!F796)</f>
        <v>(株)ＬＩＸＩＬ　ＴＥＰＣＯ　スマートパートナーズ</v>
      </c>
      <c r="BA796" s="52" t="str">
        <f>IF(参照!G796="","",参照!G796)</f>
        <v>(株)ＬＩＸＩＬ　ＴＥＰＣＯ　スマートパートナーズ_(参考値)事業者全体</v>
      </c>
      <c r="BB796" s="52">
        <f t="shared" si="43"/>
        <v>0.49200000000000005</v>
      </c>
      <c r="BD796" s="52" t="str">
        <f>IF(参照!L796="","",参照!L796)</f>
        <v/>
      </c>
    </row>
    <row r="797" spans="47:56">
      <c r="AU797" s="52" t="str">
        <f>IF(参照!A797="","",参照!A797)</f>
        <v>A0463</v>
      </c>
      <c r="AV797" s="52" t="str">
        <f>IF(参照!B797="","",参照!B797)</f>
        <v>(株)ＮＥＸＴ　ＯＮＥ</v>
      </c>
      <c r="AW797" s="52">
        <f>IF(参照!C797="","",参照!C797)</f>
        <v>5.31E-4</v>
      </c>
      <c r="AX797" s="52" t="str">
        <f>IF(参照!D797="","",参照!D797)</f>
        <v/>
      </c>
      <c r="AY797" s="52">
        <f>IF(参照!E797="","",参照!E797)</f>
        <v>5.1400000000000003E-4</v>
      </c>
      <c r="AZ797" s="52" t="str">
        <f>IF(参照!F797="","",参照!F797)</f>
        <v>(株)ＮＥＸＴ　ＯＮＥ</v>
      </c>
      <c r="BA797" s="52" t="str">
        <f>IF(参照!G797="","",参照!G797)</f>
        <v>(株)ＮＥＸＴ　ＯＮＥ_</v>
      </c>
      <c r="BB797" s="52">
        <f t="shared" si="43"/>
        <v>0.51400000000000001</v>
      </c>
      <c r="BD797" s="52" t="str">
        <f>IF(参照!L797="","",参照!L797)</f>
        <v/>
      </c>
    </row>
    <row r="798" spans="47:56">
      <c r="AU798" s="52" t="str">
        <f>IF(参照!A798="","",参照!A798)</f>
        <v>A0465</v>
      </c>
      <c r="AV798" s="52" t="str">
        <f>IF(参照!B798="","",参照!B798)</f>
        <v>(株)ユビニティー</v>
      </c>
      <c r="AW798" s="52">
        <f>IF(参照!C798="","",参照!C798)</f>
        <v>5.8100000000000003E-4</v>
      </c>
      <c r="AX798" s="52" t="str">
        <f>IF(参照!D798="","",参照!D798)</f>
        <v/>
      </c>
      <c r="AY798" s="52">
        <f>IF(参照!E798="","",参照!E798)</f>
        <v>5.6400000000000005E-4</v>
      </c>
      <c r="AZ798" s="52" t="str">
        <f>IF(参照!F798="","",参照!F798)</f>
        <v>(株)ユビニティー</v>
      </c>
      <c r="BA798" s="52" t="str">
        <f>IF(参照!G798="","",参照!G798)</f>
        <v>(株)ユビニティー_</v>
      </c>
      <c r="BB798" s="52">
        <f t="shared" si="43"/>
        <v>0.56400000000000006</v>
      </c>
      <c r="BD798" s="52" t="str">
        <f>IF(参照!L798="","",参照!L798)</f>
        <v/>
      </c>
    </row>
    <row r="799" spans="47:56">
      <c r="AU799" s="52" t="str">
        <f>IF(参照!A799="","",参照!A799)</f>
        <v>A0466</v>
      </c>
      <c r="AV799" s="52" t="str">
        <f>IF(参照!B799="","",参照!B799)</f>
        <v>(株)宮交シティ</v>
      </c>
      <c r="AW799" s="52">
        <f>IF(参照!C799="","",参照!C799)</f>
        <v>3.2200000000000002E-4</v>
      </c>
      <c r="AX799" s="52" t="str">
        <f>IF(参照!D799="","",参照!D799)</f>
        <v/>
      </c>
      <c r="AY799" s="52">
        <f>IF(参照!E799="","",参照!E799)</f>
        <v>2.6600000000000001E-4</v>
      </c>
      <c r="AZ799" s="52" t="str">
        <f>IF(参照!F799="","",参照!F799)</f>
        <v>(株)宮交シティ</v>
      </c>
      <c r="BA799" s="52" t="str">
        <f>IF(参照!G799="","",参照!G799)</f>
        <v>(株)宮交シティ_</v>
      </c>
      <c r="BB799" s="52">
        <f t="shared" si="43"/>
        <v>0.26600000000000001</v>
      </c>
      <c r="BD799" s="52" t="str">
        <f>IF(参照!L799="","",参照!L799)</f>
        <v/>
      </c>
    </row>
    <row r="800" spans="47:56">
      <c r="AU800" s="52" t="str">
        <f>IF(参照!A800="","",参照!A800)</f>
        <v>A0467</v>
      </c>
      <c r="AV800" s="52" t="str">
        <f>IF(参照!B800="","",参照!B800)</f>
        <v>(株)アルファライズ</v>
      </c>
      <c r="AW800" s="52">
        <f>IF(参照!C800="","",参照!C800)</f>
        <v>5.1000000000000004E-4</v>
      </c>
      <c r="AX800" s="52" t="str">
        <f>IF(参照!D800="","",参照!D800)</f>
        <v/>
      </c>
      <c r="AY800" s="52">
        <f>IF(参照!E800="","",参照!E800)</f>
        <v>5.2800000000000004E-4</v>
      </c>
      <c r="AZ800" s="52" t="str">
        <f>IF(参照!F800="","",参照!F800)</f>
        <v>(株)アルファライズ</v>
      </c>
      <c r="BA800" s="52" t="str">
        <f>IF(参照!G800="","",参照!G800)</f>
        <v>(株)アルファライズ_</v>
      </c>
      <c r="BB800" s="52">
        <f t="shared" si="43"/>
        <v>0.52800000000000002</v>
      </c>
      <c r="BD800" s="52" t="str">
        <f>IF(参照!L800="","",参照!L800)</f>
        <v/>
      </c>
    </row>
    <row r="801" spans="47:56">
      <c r="AU801" s="52" t="str">
        <f>IF(参照!A801="","",参照!A801)</f>
        <v>A0468</v>
      </c>
      <c r="AV801" s="52" t="str">
        <f>IF(参照!B801="","",参照!B801)</f>
        <v>おおすみ半島スマートエネルギー(株)</v>
      </c>
      <c r="AW801" s="52">
        <f>IF(参照!C801="","",参照!C801)</f>
        <v>4.5800000000000002E-4</v>
      </c>
      <c r="AX801" s="52" t="str">
        <f>IF(参照!D801="","",参照!D801)</f>
        <v/>
      </c>
      <c r="AY801" s="52">
        <f>IF(参照!E801="","",参照!E801)</f>
        <v>4.5800000000000002E-4</v>
      </c>
      <c r="AZ801" s="52" t="str">
        <f>IF(参照!F801="","",参照!F801)</f>
        <v>おおすみ半島スマートエネルギー(株)</v>
      </c>
      <c r="BA801" s="52" t="str">
        <f>IF(参照!G801="","",参照!G801)</f>
        <v>おおすみ半島スマートエネルギー(株)_</v>
      </c>
      <c r="BB801" s="52">
        <f t="shared" si="43"/>
        <v>0.45800000000000002</v>
      </c>
      <c r="BD801" s="52" t="str">
        <f>IF(参照!L801="","",参照!L801)</f>
        <v/>
      </c>
    </row>
    <row r="802" spans="47:56">
      <c r="AU802" s="52" t="str">
        <f>IF(参照!A802="","",参照!A802)</f>
        <v>A0470</v>
      </c>
      <c r="AV802" s="52" t="str">
        <f>IF(参照!B802="","",参照!B802)</f>
        <v>おきなわコープエナジー(株)</v>
      </c>
      <c r="AW802" s="52">
        <f>IF(参照!C802="","",参照!C802)</f>
        <v>6.96E-4</v>
      </c>
      <c r="AX802" s="52" t="str">
        <f>IF(参照!D802="","",参照!D802)</f>
        <v/>
      </c>
      <c r="AY802" s="52">
        <f>IF(参照!E802="","",参照!E802)</f>
        <v>6.8300000000000001E-4</v>
      </c>
      <c r="AZ802" s="52" t="str">
        <f>IF(参照!F802="","",参照!F802)</f>
        <v>おきなわコープエナジー(株)</v>
      </c>
      <c r="BA802" s="52" t="str">
        <f>IF(参照!G802="","",参照!G802)</f>
        <v>おきなわコープエナジー(株)_</v>
      </c>
      <c r="BB802" s="52">
        <f t="shared" si="43"/>
        <v>0.68300000000000005</v>
      </c>
      <c r="BD802" s="52" t="str">
        <f>IF(参照!L802="","",参照!L802)</f>
        <v/>
      </c>
    </row>
    <row r="803" spans="47:56">
      <c r="AU803" s="52" t="str">
        <f>IF(参照!A803="","",参照!A803)</f>
        <v>A0471</v>
      </c>
      <c r="AV803" s="52" t="str">
        <f>IF(参照!B803="","",参照!B803)</f>
        <v>久慈地域エネルギー(株)</v>
      </c>
      <c r="AW803" s="52">
        <f>IF(参照!C803="","",参照!C803)</f>
        <v>4.26E-4</v>
      </c>
      <c r="AX803" s="52" t="str">
        <f>IF(参照!D803="","",参照!D803)</f>
        <v/>
      </c>
      <c r="AY803" s="52">
        <f>IF(参照!E803="","",参照!E803)</f>
        <v>4.9200000000000003E-4</v>
      </c>
      <c r="AZ803" s="52" t="str">
        <f>IF(参照!F803="","",参照!F803)</f>
        <v>久慈地域エネルギー(株)</v>
      </c>
      <c r="BA803" s="52" t="str">
        <f>IF(参照!G803="","",参照!G803)</f>
        <v>久慈地域エネルギー(株)_</v>
      </c>
      <c r="BB803" s="52">
        <f t="shared" si="43"/>
        <v>0.49200000000000005</v>
      </c>
      <c r="BD803" s="52" t="str">
        <f>IF(参照!L803="","",参照!L803)</f>
        <v/>
      </c>
    </row>
    <row r="804" spans="47:56">
      <c r="AU804" s="52" t="str">
        <f>IF(参照!A804="","",参照!A804)</f>
        <v>A0472</v>
      </c>
      <c r="AV804" s="52" t="str">
        <f>IF(参照!B804="","",参照!B804)</f>
        <v>弘前ガス(株)</v>
      </c>
      <c r="AW804" s="52">
        <f>IF(参照!C804="","",参照!C804)</f>
        <v>4.7699999999999999E-4</v>
      </c>
      <c r="AX804" s="52" t="str">
        <f>IF(参照!D804="","",参照!D804)</f>
        <v/>
      </c>
      <c r="AY804" s="52">
        <f>IF(参照!E804="","",参照!E804)</f>
        <v>4.6799999999999999E-4</v>
      </c>
      <c r="AZ804" s="52" t="str">
        <f>IF(参照!F804="","",参照!F804)</f>
        <v>弘前ガス(株)</v>
      </c>
      <c r="BA804" s="52" t="str">
        <f>IF(参照!G804="","",参照!G804)</f>
        <v>弘前ガス(株)_</v>
      </c>
      <c r="BB804" s="52">
        <f t="shared" si="43"/>
        <v>0.46799999999999997</v>
      </c>
      <c r="BD804" s="52" t="str">
        <f>IF(参照!L804="","",参照!L804)</f>
        <v/>
      </c>
    </row>
    <row r="805" spans="47:56">
      <c r="AU805" s="52" t="str">
        <f>IF(参照!A805="","",参照!A805)</f>
        <v>A0473</v>
      </c>
      <c r="AV805" s="52" t="str">
        <f>IF(参照!B805="","",参照!B805)</f>
        <v>(株)フォーバルテレコム　</v>
      </c>
      <c r="AW805" s="52">
        <f>IF(参照!C805="","",参照!C805)</f>
        <v>4.75E-4</v>
      </c>
      <c r="AX805" s="52" t="str">
        <f>IF(参照!D805="","",参照!D805)</f>
        <v>メニューA</v>
      </c>
      <c r="AY805" s="52">
        <f>IF(参照!E805="","",参照!E805)</f>
        <v>0</v>
      </c>
      <c r="AZ805" s="52" t="str">
        <f>IF(参照!F805="","",参照!F805)</f>
        <v>(株)フォーバルテレコム　</v>
      </c>
      <c r="BA805" s="52" t="str">
        <f>IF(参照!G805="","",参照!G805)</f>
        <v>(株)フォーバルテレコム　_メニューA</v>
      </c>
      <c r="BB805" s="52">
        <f t="shared" si="43"/>
        <v>0</v>
      </c>
      <c r="BD805" s="52" t="str">
        <f>IF(参照!L805="","",参照!L805)</f>
        <v/>
      </c>
    </row>
    <row r="806" spans="47:56">
      <c r="AU806" s="52" t="str">
        <f>IF(参照!A806="","",参照!A806)</f>
        <v/>
      </c>
      <c r="AV806" s="52" t="str">
        <f>IF(参照!B806="","",参照!B806)</f>
        <v/>
      </c>
      <c r="AW806" s="52" t="str">
        <f>IF(参照!C806="","",参照!C806)</f>
        <v/>
      </c>
      <c r="AX806" s="52" t="str">
        <f>IF(参照!D806="","",参照!D806)</f>
        <v>メニューB(残差)</v>
      </c>
      <c r="AY806" s="52">
        <f>IF(参照!E806="","",参照!E806)</f>
        <v>4.1899999999999999E-4</v>
      </c>
      <c r="AZ806" s="52" t="str">
        <f>IF(参照!F806="","",参照!F806)</f>
        <v>(株)フォーバルテレコム　</v>
      </c>
      <c r="BA806" s="52" t="str">
        <f>IF(参照!G806="","",参照!G806)</f>
        <v>(株)フォーバルテレコム　_メニューB(残差)</v>
      </c>
      <c r="BB806" s="52">
        <f t="shared" si="43"/>
        <v>0.41899999999999998</v>
      </c>
      <c r="BD806" s="52" t="str">
        <f>IF(参照!L806="","",参照!L806)</f>
        <v/>
      </c>
    </row>
    <row r="807" spans="47:56">
      <c r="AU807" s="52" t="str">
        <f>IF(参照!A807="","",参照!A807)</f>
        <v/>
      </c>
      <c r="AV807" s="52" t="str">
        <f>IF(参照!B807="","",参照!B807)</f>
        <v/>
      </c>
      <c r="AW807" s="52" t="str">
        <f>IF(参照!C807="","",参照!C807)</f>
        <v/>
      </c>
      <c r="AX807" s="52" t="str">
        <f>IF(参照!D807="","",参照!D807)</f>
        <v>(参考値)事業者全体</v>
      </c>
      <c r="AY807" s="52">
        <f>IF(参照!E807="","",参照!E807)</f>
        <v>3.8900000000000002E-4</v>
      </c>
      <c r="AZ807" s="52" t="str">
        <f>IF(参照!F807="","",参照!F807)</f>
        <v>(株)フォーバルテレコム　</v>
      </c>
      <c r="BA807" s="52" t="str">
        <f>IF(参照!G807="","",参照!G807)</f>
        <v>(株)フォーバルテレコム　_(参考値)事業者全体</v>
      </c>
      <c r="BB807" s="52">
        <f t="shared" si="43"/>
        <v>0.38900000000000001</v>
      </c>
      <c r="BD807" s="52" t="str">
        <f>IF(参照!L807="","",参照!L807)</f>
        <v/>
      </c>
    </row>
    <row r="808" spans="47:56">
      <c r="AU808" s="52" t="str">
        <f>IF(参照!A808="","",参照!A808)</f>
        <v>A0476</v>
      </c>
      <c r="AV808" s="52" t="str">
        <f>IF(参照!B808="","",参照!B808)</f>
        <v>(株)グランデータ</v>
      </c>
      <c r="AW808" s="52">
        <f>IF(参照!C808="","",参照!C808)</f>
        <v>5.22E-4</v>
      </c>
      <c r="AX808" s="52" t="str">
        <f>IF(参照!D808="","",参照!D808)</f>
        <v/>
      </c>
      <c r="AY808" s="52">
        <f>IF(参照!E808="","",参照!E808)</f>
        <v>5.1999999999999995E-4</v>
      </c>
      <c r="AZ808" s="52" t="str">
        <f>IF(参照!F808="","",参照!F808)</f>
        <v>(株)グランデータ</v>
      </c>
      <c r="BA808" s="52" t="str">
        <f>IF(参照!G808="","",参照!G808)</f>
        <v>(株)グランデータ_</v>
      </c>
      <c r="BB808" s="52">
        <f t="shared" si="43"/>
        <v>0.51999999999999991</v>
      </c>
      <c r="BD808" s="52" t="str">
        <f>IF(参照!L808="","",参照!L808)</f>
        <v/>
      </c>
    </row>
    <row r="809" spans="47:56">
      <c r="AU809" s="52" t="str">
        <f>IF(参照!A809="","",参照!A809)</f>
        <v>A0477</v>
      </c>
      <c r="AV809" s="52" t="str">
        <f>IF(参照!B809="","",参照!B809)</f>
        <v>くるめエネルギー(株)</v>
      </c>
      <c r="AW809" s="52">
        <f>IF(参照!C809="","",参照!C809)</f>
        <v>5.5400000000000002E-4</v>
      </c>
      <c r="AX809" s="52" t="str">
        <f>IF(参照!D809="","",参照!D809)</f>
        <v/>
      </c>
      <c r="AY809" s="52">
        <f>IF(参照!E809="","",参照!E809)</f>
        <v>4.9799999999999996E-4</v>
      </c>
      <c r="AZ809" s="52" t="str">
        <f>IF(参照!F809="","",参照!F809)</f>
        <v>くるめエネルギー(株)</v>
      </c>
      <c r="BA809" s="52" t="str">
        <f>IF(参照!G809="","",参照!G809)</f>
        <v>くるめエネルギー(株)_</v>
      </c>
      <c r="BB809" s="52">
        <f t="shared" si="43"/>
        <v>0.49799999999999994</v>
      </c>
      <c r="BD809" s="52" t="str">
        <f>IF(参照!L809="","",参照!L809)</f>
        <v/>
      </c>
    </row>
    <row r="810" spans="47:56">
      <c r="AU810" s="52" t="str">
        <f>IF(参照!A810="","",参照!A810)</f>
        <v>A0478</v>
      </c>
      <c r="AV810" s="52" t="str">
        <f>IF(参照!B810="","",参照!B810)</f>
        <v>(株)はまエネ</v>
      </c>
      <c r="AW810" s="52">
        <f>IF(参照!C810="","",参照!C810)</f>
        <v>4.95E-4</v>
      </c>
      <c r="AX810" s="52" t="str">
        <f>IF(参照!D810="","",参照!D810)</f>
        <v/>
      </c>
      <c r="AY810" s="52">
        <f>IF(参照!E810="","",参照!E810)</f>
        <v>5.3600000000000002E-4</v>
      </c>
      <c r="AZ810" s="52" t="str">
        <f>IF(参照!F810="","",参照!F810)</f>
        <v>(株)はまエネ</v>
      </c>
      <c r="BA810" s="52" t="str">
        <f>IF(参照!G810="","",参照!G810)</f>
        <v>(株)はまエネ_</v>
      </c>
      <c r="BB810" s="52">
        <f t="shared" si="43"/>
        <v>0.53600000000000003</v>
      </c>
      <c r="BD810" s="52" t="str">
        <f>IF(参照!L810="","",参照!L810)</f>
        <v/>
      </c>
    </row>
    <row r="811" spans="47:56">
      <c r="AU811" s="52" t="str">
        <f>IF(参照!A811="","",参照!A811)</f>
        <v>A0480</v>
      </c>
      <c r="AV811" s="52" t="str">
        <f>IF(参照!B811="","",参照!B811)</f>
        <v>松阪新電力(株)</v>
      </c>
      <c r="AW811" s="52">
        <f>IF(参照!C811="","",参照!C811)</f>
        <v>9.2E-5</v>
      </c>
      <c r="AX811" s="52" t="str">
        <f>IF(参照!D811="","",参照!D811)</f>
        <v/>
      </c>
      <c r="AY811" s="52">
        <f>IF(参照!E811="","",参照!E811)</f>
        <v>3.5100000000000002E-4</v>
      </c>
      <c r="AZ811" s="52" t="str">
        <f>IF(参照!F811="","",参照!F811)</f>
        <v>松阪新電力(株)</v>
      </c>
      <c r="BA811" s="52" t="str">
        <f>IF(参照!G811="","",参照!G811)</f>
        <v>松阪新電力(株)_</v>
      </c>
      <c r="BB811" s="52">
        <f t="shared" si="43"/>
        <v>0.35100000000000003</v>
      </c>
      <c r="BD811" s="52" t="str">
        <f>IF(参照!L811="","",参照!L811)</f>
        <v/>
      </c>
    </row>
    <row r="812" spans="47:56">
      <c r="AU812" s="52" t="str">
        <f>IF(参照!A812="","",参照!A812)</f>
        <v>A0481</v>
      </c>
      <c r="AV812" s="52" t="str">
        <f>IF(参照!B812="","",参照!B812)</f>
        <v>ヒューリックプロパティソリューション(株)</v>
      </c>
      <c r="AW812" s="52">
        <f>IF(参照!C812="","",参照!C812)</f>
        <v>3.1500000000000001E-4</v>
      </c>
      <c r="AX812" s="52" t="str">
        <f>IF(参照!D812="","",参照!D812)</f>
        <v/>
      </c>
      <c r="AY812" s="52">
        <f>IF(参照!E812="","",参照!E812)</f>
        <v>4.95E-4</v>
      </c>
      <c r="AZ812" s="52" t="str">
        <f>IF(参照!F812="","",参照!F812)</f>
        <v>ヒューリックプロパティソリューション(株)</v>
      </c>
      <c r="BA812" s="52" t="str">
        <f>IF(参照!G812="","",参照!G812)</f>
        <v>ヒューリックプロパティソリューション(株)_</v>
      </c>
      <c r="BB812" s="52">
        <f t="shared" si="43"/>
        <v>0.495</v>
      </c>
      <c r="BD812" s="52" t="str">
        <f>IF(参照!L812="","",参照!L812)</f>
        <v/>
      </c>
    </row>
    <row r="813" spans="47:56">
      <c r="AU813" s="52" t="str">
        <f>IF(参照!A813="","",参照!A813)</f>
        <v>A0482</v>
      </c>
      <c r="AV813" s="52" t="str">
        <f>IF(参照!B813="","",参照!B813)</f>
        <v>宮崎電力(株)</v>
      </c>
      <c r="AW813" s="52">
        <f>IF(参照!C813="","",参照!C813)</f>
        <v>4.0299999999999998E-4</v>
      </c>
      <c r="AX813" s="52" t="str">
        <f>IF(参照!D813="","",参照!D813)</f>
        <v/>
      </c>
      <c r="AY813" s="52">
        <f>IF(参照!E813="","",参照!E813)</f>
        <v>4.4999999999999999E-4</v>
      </c>
      <c r="AZ813" s="52" t="str">
        <f>IF(参照!F813="","",参照!F813)</f>
        <v>宮崎電力(株)</v>
      </c>
      <c r="BA813" s="52" t="str">
        <f>IF(参照!G813="","",参照!G813)</f>
        <v>宮崎電力(株)_</v>
      </c>
      <c r="BB813" s="52">
        <f t="shared" si="43"/>
        <v>0.45</v>
      </c>
      <c r="BD813" s="52" t="str">
        <f>IF(参照!L813="","",参照!L813)</f>
        <v/>
      </c>
    </row>
    <row r="814" spans="47:56">
      <c r="AU814" s="52" t="str">
        <f>IF(参照!A814="","",参照!A814)</f>
        <v>A0483</v>
      </c>
      <c r="AV814" s="52" t="str">
        <f>IF(参照!B814="","",参照!B814)</f>
        <v>みの市民エネルギー(株)</v>
      </c>
      <c r="AW814" s="52">
        <f>IF(参照!C814="","",参照!C814)</f>
        <v>5.1800000000000001E-4</v>
      </c>
      <c r="AX814" s="52" t="str">
        <f>IF(参照!D814="","",参照!D814)</f>
        <v/>
      </c>
      <c r="AY814" s="52">
        <f>IF(参照!E814="","",参照!E814)</f>
        <v>5.6300000000000002E-4</v>
      </c>
      <c r="AZ814" s="52" t="str">
        <f>IF(参照!F814="","",参照!F814)</f>
        <v>みの市民エネルギー(株)</v>
      </c>
      <c r="BA814" s="52" t="str">
        <f>IF(参照!G814="","",参照!G814)</f>
        <v>みの市民エネルギー(株)_</v>
      </c>
      <c r="BB814" s="52">
        <f t="shared" si="43"/>
        <v>0.56300000000000006</v>
      </c>
      <c r="BD814" s="52" t="str">
        <f>IF(参照!L814="","",参照!L814)</f>
        <v/>
      </c>
    </row>
    <row r="815" spans="47:56">
      <c r="AU815" s="52" t="str">
        <f>IF(参照!A815="","",参照!A815)</f>
        <v>A0484</v>
      </c>
      <c r="AV815" s="52" t="str">
        <f>IF(参照!B815="","",参照!B815)</f>
        <v>三友エンテック(株)</v>
      </c>
      <c r="AW815" s="52">
        <f>IF(参照!C815="","",参照!C815)</f>
        <v>4.75E-4</v>
      </c>
      <c r="AX815" s="52" t="str">
        <f>IF(参照!D815="","",参照!D815)</f>
        <v/>
      </c>
      <c r="AY815" s="52">
        <f>IF(参照!E815="","",参照!E815)</f>
        <v>4.1899999999999999E-4</v>
      </c>
      <c r="AZ815" s="52" t="str">
        <f>IF(参照!F815="","",参照!F815)</f>
        <v>三友エンテック(株)</v>
      </c>
      <c r="BA815" s="52" t="str">
        <f>IF(参照!G815="","",参照!G815)</f>
        <v>三友エンテック(株)_</v>
      </c>
      <c r="BB815" s="52">
        <f t="shared" si="43"/>
        <v>0.41899999999999998</v>
      </c>
      <c r="BD815" s="52" t="str">
        <f>IF(参照!L815="","",参照!L815)</f>
        <v/>
      </c>
    </row>
    <row r="816" spans="47:56">
      <c r="AU816" s="52" t="str">
        <f>IF(参照!A816="","",参照!A816)</f>
        <v>A0486</v>
      </c>
      <c r="AV816" s="52" t="str">
        <f>IF(参照!B816="","",参照!B816)</f>
        <v>府中・調布まちなかエナジー(株)</v>
      </c>
      <c r="AW816" s="52">
        <f>IF(参照!C816="","",参照!C816)</f>
        <v>4.8000000000000001E-4</v>
      </c>
      <c r="AX816" s="52" t="str">
        <f>IF(参照!D816="","",参照!D816)</f>
        <v>メニューA</v>
      </c>
      <c r="AY816" s="52">
        <f>IF(参照!E816="","",参照!E816)</f>
        <v>0</v>
      </c>
      <c r="AZ816" s="52" t="str">
        <f>IF(参照!F816="","",参照!F816)</f>
        <v>府中・調布まちなかエナジー(株)</v>
      </c>
      <c r="BA816" s="52" t="str">
        <f>IF(参照!G816="","",参照!G816)</f>
        <v>府中・調布まちなかエナジー(株)_メニューA</v>
      </c>
      <c r="BB816" s="52">
        <f t="shared" si="43"/>
        <v>0</v>
      </c>
      <c r="BD816" s="52" t="str">
        <f>IF(参照!L816="","",参照!L816)</f>
        <v/>
      </c>
    </row>
    <row r="817" spans="47:56">
      <c r="AU817" s="52" t="str">
        <f>IF(参照!A817="","",参照!A817)</f>
        <v/>
      </c>
      <c r="AV817" s="52" t="str">
        <f>IF(参照!B817="","",参照!B817)</f>
        <v/>
      </c>
      <c r="AW817" s="52" t="str">
        <f>IF(参照!C817="","",参照!C817)</f>
        <v/>
      </c>
      <c r="AX817" s="52" t="str">
        <f>IF(参照!D817="","",参照!D817)</f>
        <v>メニューB(残差)</v>
      </c>
      <c r="AY817" s="52">
        <f>IF(参照!E817="","",参照!E817)</f>
        <v>5.3499999999999999E-4</v>
      </c>
      <c r="AZ817" s="52" t="str">
        <f>IF(参照!F817="","",参照!F817)</f>
        <v>府中・調布まちなかエナジー(株)</v>
      </c>
      <c r="BA817" s="52" t="str">
        <f>IF(参照!G817="","",参照!G817)</f>
        <v>府中・調布まちなかエナジー(株)_メニューB(残差)</v>
      </c>
      <c r="BB817" s="52">
        <f t="shared" si="43"/>
        <v>0.53500000000000003</v>
      </c>
      <c r="BD817" s="52" t="str">
        <f>IF(参照!L817="","",参照!L817)</f>
        <v/>
      </c>
    </row>
    <row r="818" spans="47:56">
      <c r="AU818" s="52" t="str">
        <f>IF(参照!A818="","",参照!A818)</f>
        <v/>
      </c>
      <c r="AV818" s="52" t="str">
        <f>IF(参照!B818="","",参照!B818)</f>
        <v/>
      </c>
      <c r="AW818" s="52" t="str">
        <f>IF(参照!C818="","",参照!C818)</f>
        <v/>
      </c>
      <c r="AX818" s="52" t="str">
        <f>IF(参照!D818="","",参照!D818)</f>
        <v>(参考値)事業者全体</v>
      </c>
      <c r="AY818" s="52">
        <f>IF(参照!E818="","",参照!E818)</f>
        <v>4.95E-4</v>
      </c>
      <c r="AZ818" s="52" t="str">
        <f>IF(参照!F818="","",参照!F818)</f>
        <v>府中・調布まちなかエナジー(株)</v>
      </c>
      <c r="BA818" s="52" t="str">
        <f>IF(参照!G818="","",参照!G818)</f>
        <v>府中・調布まちなかエナジー(株)_(参考値)事業者全体</v>
      </c>
      <c r="BB818" s="52">
        <f t="shared" si="43"/>
        <v>0.495</v>
      </c>
      <c r="BD818" s="52" t="str">
        <f>IF(参照!L818="","",参照!L818)</f>
        <v/>
      </c>
    </row>
    <row r="819" spans="47:56">
      <c r="AU819" s="52" t="str">
        <f>IF(参照!A819="","",参照!A819)</f>
        <v>A0487</v>
      </c>
      <c r="AV819" s="52" t="str">
        <f>IF(参照!B819="","",参照!B819)</f>
        <v>伊勢志摩電力(株)</v>
      </c>
      <c r="AW819" s="52">
        <f>IF(参照!C819="","",参照!C819)</f>
        <v>4.8299999999999998E-4</v>
      </c>
      <c r="AX819" s="52" t="str">
        <f>IF(参照!D819="","",参照!D819)</f>
        <v/>
      </c>
      <c r="AY819" s="52">
        <f>IF(参照!E819="","",参照!E819)</f>
        <v>4.8299999999999998E-4</v>
      </c>
      <c r="AZ819" s="52" t="str">
        <f>IF(参照!F819="","",参照!F819)</f>
        <v>伊勢志摩電力(株)</v>
      </c>
      <c r="BA819" s="52" t="str">
        <f>IF(参照!G819="","",参照!G819)</f>
        <v>伊勢志摩電力(株)_</v>
      </c>
      <c r="BB819" s="52">
        <f t="shared" si="43"/>
        <v>0.48299999999999998</v>
      </c>
      <c r="BD819" s="52" t="str">
        <f>IF(参照!L819="","",参照!L819)</f>
        <v/>
      </c>
    </row>
    <row r="820" spans="47:56">
      <c r="AU820" s="52" t="str">
        <f>IF(参照!A820="","",参照!A820)</f>
        <v>A0490</v>
      </c>
      <c r="AV820" s="52" t="str">
        <f>IF(参照!B820="","",参照!B820)</f>
        <v>(株)ＣＤエナジーダイレクト</v>
      </c>
      <c r="AW820" s="52">
        <f>IF(参照!C820="","",参照!C820)</f>
        <v>4.1100000000000002E-4</v>
      </c>
      <c r="AX820" s="52" t="str">
        <f>IF(参照!D820="","",参照!D820)</f>
        <v>メニューA</v>
      </c>
      <c r="AY820" s="52">
        <f>IF(参照!E820="","",参照!E820)</f>
        <v>0</v>
      </c>
      <c r="AZ820" s="52" t="str">
        <f>IF(参照!F820="","",参照!F820)</f>
        <v>(株)ＣＤエナジーダイレクト</v>
      </c>
      <c r="BA820" s="52" t="str">
        <f>IF(参照!G820="","",参照!G820)</f>
        <v>(株)ＣＤエナジーダイレクト_メニューA</v>
      </c>
      <c r="BB820" s="52">
        <f t="shared" si="43"/>
        <v>0</v>
      </c>
      <c r="BD820" s="52" t="str">
        <f>IF(参照!L820="","",参照!L820)</f>
        <v/>
      </c>
    </row>
    <row r="821" spans="47:56">
      <c r="AU821" s="52" t="str">
        <f>IF(参照!A821="","",参照!A821)</f>
        <v/>
      </c>
      <c r="AV821" s="52" t="str">
        <f>IF(参照!B821="","",参照!B821)</f>
        <v/>
      </c>
      <c r="AW821" s="52" t="str">
        <f>IF(参照!C821="","",参照!C821)</f>
        <v/>
      </c>
      <c r="AX821" s="52" t="str">
        <f>IF(参照!D821="","",参照!D821)</f>
        <v>メニューB(残差)</v>
      </c>
      <c r="AY821" s="52">
        <f>IF(参照!E821="","",参照!E821)</f>
        <v>3.2400000000000001E-4</v>
      </c>
      <c r="AZ821" s="52" t="str">
        <f>IF(参照!F821="","",参照!F821)</f>
        <v>(株)ＣＤエナジーダイレクト</v>
      </c>
      <c r="BA821" s="52" t="str">
        <f>IF(参照!G821="","",参照!G821)</f>
        <v>(株)ＣＤエナジーダイレクト_メニューB(残差)</v>
      </c>
      <c r="BB821" s="52">
        <f t="shared" si="43"/>
        <v>0.32400000000000001</v>
      </c>
      <c r="BD821" s="52" t="str">
        <f>IF(参照!L821="","",参照!L821)</f>
        <v/>
      </c>
    </row>
    <row r="822" spans="47:56">
      <c r="AU822" s="52" t="str">
        <f>IF(参照!A822="","",参照!A822)</f>
        <v/>
      </c>
      <c r="AV822" s="52" t="str">
        <f>IF(参照!B822="","",参照!B822)</f>
        <v/>
      </c>
      <c r="AW822" s="52" t="str">
        <f>IF(参照!C822="","",参照!C822)</f>
        <v/>
      </c>
      <c r="AX822" s="52" t="str">
        <f>IF(参照!D822="","",参照!D822)</f>
        <v>(参考値)事業者全体</v>
      </c>
      <c r="AY822" s="52">
        <f>IF(参照!E822="","",参照!E822)</f>
        <v>3.6099999999999999E-4</v>
      </c>
      <c r="AZ822" s="52" t="str">
        <f>IF(参照!F822="","",参照!F822)</f>
        <v>(株)ＣＤエナジーダイレクト</v>
      </c>
      <c r="BA822" s="52" t="str">
        <f>IF(参照!G822="","",参照!G822)</f>
        <v>(株)ＣＤエナジーダイレクト_(参考値)事業者全体</v>
      </c>
      <c r="BB822" s="52">
        <f t="shared" si="43"/>
        <v>0.36099999999999999</v>
      </c>
      <c r="BD822" s="52" t="str">
        <f>IF(参照!L822="","",参照!L822)</f>
        <v/>
      </c>
    </row>
    <row r="823" spans="47:56">
      <c r="AU823" s="52" t="str">
        <f>IF(参照!A823="","",参照!A823)</f>
        <v>A0491</v>
      </c>
      <c r="AV823" s="52" t="str">
        <f>IF(参照!B823="","",参照!B823)</f>
        <v>Ｑ．ＥＮＥＳＴでんき(株)(旧：ジニーエナジー合同会社)</v>
      </c>
      <c r="AW823" s="52">
        <f>IF(参照!C823="","",参照!C823)</f>
        <v>4.5899999999999999E-4</v>
      </c>
      <c r="AX823" s="52" t="str">
        <f>IF(参照!D823="","",参照!D823)</f>
        <v>メニューA</v>
      </c>
      <c r="AY823" s="52">
        <f>IF(参照!E823="","",参照!E823)</f>
        <v>0</v>
      </c>
      <c r="AZ823" s="52" t="str">
        <f>IF(参照!F823="","",参照!F823)</f>
        <v>Ｑ．ＥＮＥＳＴでんき(株)(旧：ジニーエナジー合同会社)</v>
      </c>
      <c r="BA823" s="52" t="str">
        <f>IF(参照!G823="","",参照!G823)</f>
        <v>Ｑ．ＥＮＥＳＴでんき(株)(旧：ジニーエナジー合同会社)_メニューA</v>
      </c>
      <c r="BB823" s="52">
        <f t="shared" si="43"/>
        <v>0</v>
      </c>
      <c r="BD823" s="52" t="str">
        <f>IF(参照!L823="","",参照!L823)</f>
        <v/>
      </c>
    </row>
    <row r="824" spans="47:56">
      <c r="AU824" s="52" t="str">
        <f>IF(参照!A824="","",参照!A824)</f>
        <v/>
      </c>
      <c r="AV824" s="52" t="str">
        <f>IF(参照!B824="","",参照!B824)</f>
        <v/>
      </c>
      <c r="AW824" s="52" t="str">
        <f>IF(参照!C824="","",参照!C824)</f>
        <v/>
      </c>
      <c r="AX824" s="52" t="str">
        <f>IF(参照!D824="","",参照!D824)</f>
        <v>メニューB</v>
      </c>
      <c r="AY824" s="52">
        <f>IF(参照!E824="","",参照!E824)</f>
        <v>3.3100000000000002E-4</v>
      </c>
      <c r="AZ824" s="52" t="str">
        <f>IF(参照!F824="","",参照!F824)</f>
        <v>Ｑ．ＥＮＥＳＴでんき(株)(旧：ジニーエナジー合同会社)</v>
      </c>
      <c r="BA824" s="52" t="str">
        <f>IF(参照!G824="","",参照!G824)</f>
        <v>Ｑ．ＥＮＥＳＴでんき(株)(旧：ジニーエナジー合同会社)_メニューB</v>
      </c>
      <c r="BB824" s="52">
        <f t="shared" si="43"/>
        <v>0.33100000000000002</v>
      </c>
      <c r="BD824" s="52" t="str">
        <f>IF(参照!L824="","",参照!L824)</f>
        <v/>
      </c>
    </row>
    <row r="825" spans="47:56">
      <c r="AU825" s="52" t="str">
        <f>IF(参照!A825="","",参照!A825)</f>
        <v/>
      </c>
      <c r="AV825" s="52" t="str">
        <f>IF(参照!B825="","",参照!B825)</f>
        <v/>
      </c>
      <c r="AW825" s="52" t="str">
        <f>IF(参照!C825="","",参照!C825)</f>
        <v/>
      </c>
      <c r="AX825" s="52" t="str">
        <f>IF(参照!D825="","",参照!D825)</f>
        <v>メニューC(残差)</v>
      </c>
      <c r="AY825" s="52">
        <f>IF(参照!E825="","",参照!E825)</f>
        <v>4.2999999999999999E-4</v>
      </c>
      <c r="AZ825" s="52" t="str">
        <f>IF(参照!F825="","",参照!F825)</f>
        <v>Ｑ．ＥＮＥＳＴでんき(株)(旧：ジニーエナジー合同会社)</v>
      </c>
      <c r="BA825" s="52" t="str">
        <f>IF(参照!G825="","",参照!G825)</f>
        <v>Ｑ．ＥＮＥＳＴでんき(株)(旧：ジニーエナジー合同会社)_メニューC(残差)</v>
      </c>
      <c r="BB825" s="52">
        <f t="shared" si="43"/>
        <v>0.43</v>
      </c>
      <c r="BD825" s="52" t="str">
        <f>IF(参照!L825="","",参照!L825)</f>
        <v/>
      </c>
    </row>
    <row r="826" spans="47:56">
      <c r="AU826" s="52" t="str">
        <f>IF(参照!A826="","",参照!A826)</f>
        <v/>
      </c>
      <c r="AV826" s="52" t="str">
        <f>IF(参照!B826="","",参照!B826)</f>
        <v/>
      </c>
      <c r="AW826" s="52" t="str">
        <f>IF(参照!C826="","",参照!C826)</f>
        <v/>
      </c>
      <c r="AX826" s="52" t="str">
        <f>IF(参照!D826="","",参照!D826)</f>
        <v>(参考値)事業者全体</v>
      </c>
      <c r="AY826" s="52">
        <f>IF(参照!E826="","",参照!E826)</f>
        <v>4.7199999999999998E-4</v>
      </c>
      <c r="AZ826" s="52" t="str">
        <f>IF(参照!F826="","",参照!F826)</f>
        <v>Ｑ．ＥＮＥＳＴでんき(株)(旧：ジニーエナジー合同会社)</v>
      </c>
      <c r="BA826" s="52" t="str">
        <f>IF(参照!G826="","",参照!G826)</f>
        <v>Ｑ．ＥＮＥＳＴでんき(株)(旧：ジニーエナジー合同会社)_(参考値)事業者全体</v>
      </c>
      <c r="BB826" s="52">
        <f t="shared" si="43"/>
        <v>0.47199999999999998</v>
      </c>
      <c r="BD826" s="52" t="str">
        <f>IF(参照!L826="","",参照!L826)</f>
        <v/>
      </c>
    </row>
    <row r="827" spans="47:56">
      <c r="AU827" s="52" t="str">
        <f>IF(参照!A827="","",参照!A827)</f>
        <v>A0493</v>
      </c>
      <c r="AV827" s="52" t="str">
        <f>IF(参照!B827="","",参照!B827)</f>
        <v>(株)ぶんごおおのエナジー</v>
      </c>
      <c r="AW827" s="52">
        <f>IF(参照!C827="","",参照!C827)</f>
        <v>3.77E-4</v>
      </c>
      <c r="AX827" s="52" t="str">
        <f>IF(参照!D827="","",参照!D827)</f>
        <v/>
      </c>
      <c r="AY827" s="52">
        <f>IF(参照!E827="","",参照!E827)</f>
        <v>4.1899999999999999E-4</v>
      </c>
      <c r="AZ827" s="52" t="str">
        <f>IF(参照!F827="","",参照!F827)</f>
        <v>(株)ぶんごおおのエナジー</v>
      </c>
      <c r="BA827" s="52" t="str">
        <f>IF(参照!G827="","",参照!G827)</f>
        <v>(株)ぶんごおおのエナジー_</v>
      </c>
      <c r="BB827" s="52">
        <f t="shared" si="43"/>
        <v>0.41899999999999998</v>
      </c>
      <c r="BD827" s="52" t="str">
        <f>IF(参照!L827="","",参照!L827)</f>
        <v/>
      </c>
    </row>
    <row r="828" spans="47:56">
      <c r="AU828" s="52" t="str">
        <f>IF(参照!A828="","",参照!A828)</f>
        <v>A0494</v>
      </c>
      <c r="AV828" s="52" t="str">
        <f>IF(参照!B828="","",参照!B828)</f>
        <v>ヴィジョナリーパワー(株)</v>
      </c>
      <c r="AW828" s="52">
        <f>IF(参照!C828="","",参照!C828)</f>
        <v>3.79E-4</v>
      </c>
      <c r="AX828" s="52" t="str">
        <f>IF(参照!D828="","",参照!D828)</f>
        <v/>
      </c>
      <c r="AY828" s="52">
        <f>IF(参照!E828="","",参照!E828)</f>
        <v>3.2299999999999999E-4</v>
      </c>
      <c r="AZ828" s="52" t="str">
        <f>IF(参照!F828="","",参照!F828)</f>
        <v>ヴィジョナリーパワー(株)</v>
      </c>
      <c r="BA828" s="52" t="str">
        <f>IF(参照!G828="","",参照!G828)</f>
        <v>ヴィジョナリーパワー(株)_</v>
      </c>
      <c r="BB828" s="52">
        <f t="shared" si="43"/>
        <v>0.32300000000000001</v>
      </c>
      <c r="BD828" s="52" t="str">
        <f>IF(参照!L828="","",参照!L828)</f>
        <v/>
      </c>
    </row>
    <row r="829" spans="47:56">
      <c r="AU829" s="52" t="str">
        <f>IF(参照!A829="","",参照!A829)</f>
        <v>A0495</v>
      </c>
      <c r="AV829" s="52" t="str">
        <f>IF(参照!B829="","",参照!B829)</f>
        <v>有明エナジー(株)</v>
      </c>
      <c r="AW829" s="52">
        <f>IF(参照!C829="","",参照!C829)</f>
        <v>3.39E-4</v>
      </c>
      <c r="AX829" s="52" t="str">
        <f>IF(参照!D829="","",参照!D829)</f>
        <v/>
      </c>
      <c r="AY829" s="52">
        <f>IF(参照!E829="","",参照!E829)</f>
        <v>2.9300000000000002E-4</v>
      </c>
      <c r="AZ829" s="52" t="str">
        <f>IF(参照!F829="","",参照!F829)</f>
        <v>有明エナジー(株)</v>
      </c>
      <c r="BA829" s="52" t="str">
        <f>IF(参照!G829="","",参照!G829)</f>
        <v>有明エナジー(株)_</v>
      </c>
      <c r="BB829" s="52">
        <f t="shared" si="43"/>
        <v>0.29300000000000004</v>
      </c>
      <c r="BD829" s="52" t="str">
        <f>IF(参照!L829="","",参照!L829)</f>
        <v/>
      </c>
    </row>
    <row r="830" spans="47:56">
      <c r="AU830" s="52" t="str">
        <f>IF(参照!A830="","",参照!A830)</f>
        <v>A0499</v>
      </c>
      <c r="AV830" s="52" t="str">
        <f>IF(参照!B830="","",参照!B830)</f>
        <v>厚木瓦斯(株)</v>
      </c>
      <c r="AW830" s="52">
        <f>IF(参照!C830="","",参照!C830)</f>
        <v>3.6400000000000001E-4</v>
      </c>
      <c r="AX830" s="52" t="str">
        <f>IF(参照!D830="","",参照!D830)</f>
        <v>メニューA</v>
      </c>
      <c r="AY830" s="52">
        <f>IF(参照!E830="","",参照!E830)</f>
        <v>0</v>
      </c>
      <c r="AZ830" s="52" t="str">
        <f>IF(参照!F830="","",参照!F830)</f>
        <v>厚木瓦斯(株)</v>
      </c>
      <c r="BA830" s="52" t="str">
        <f>IF(参照!G830="","",参照!G830)</f>
        <v>厚木瓦斯(株)_メニューA</v>
      </c>
      <c r="BB830" s="52">
        <f t="shared" si="43"/>
        <v>0</v>
      </c>
      <c r="BD830" s="52" t="str">
        <f>IF(参照!L830="","",参照!L830)</f>
        <v/>
      </c>
    </row>
    <row r="831" spans="47:56">
      <c r="AU831" s="52" t="str">
        <f>IF(参照!A831="","",参照!A831)</f>
        <v/>
      </c>
      <c r="AV831" s="52" t="str">
        <f>IF(参照!B831="","",参照!B831)</f>
        <v/>
      </c>
      <c r="AW831" s="52" t="str">
        <f>IF(参照!C831="","",参照!C831)</f>
        <v/>
      </c>
      <c r="AX831" s="52" t="str">
        <f>IF(参照!D831="","",参照!D831)</f>
        <v>メニューB(残差)</v>
      </c>
      <c r="AY831" s="52">
        <f>IF(参照!E831="","",参照!E831)</f>
        <v>3.0699999999999998E-4</v>
      </c>
      <c r="AZ831" s="52" t="str">
        <f>IF(参照!F831="","",参照!F831)</f>
        <v>厚木瓦斯(株)</v>
      </c>
      <c r="BA831" s="52" t="str">
        <f>IF(参照!G831="","",参照!G831)</f>
        <v>厚木瓦斯(株)_メニューB(残差)</v>
      </c>
      <c r="BB831" s="52">
        <f t="shared" si="43"/>
        <v>0.307</v>
      </c>
      <c r="BD831" s="52" t="str">
        <f>IF(参照!L831="","",参照!L831)</f>
        <v/>
      </c>
    </row>
    <row r="832" spans="47:56">
      <c r="AU832" s="52" t="str">
        <f>IF(参照!A832="","",参照!A832)</f>
        <v/>
      </c>
      <c r="AV832" s="52" t="str">
        <f>IF(参照!B832="","",参照!B832)</f>
        <v/>
      </c>
      <c r="AW832" s="52" t="str">
        <f>IF(参照!C832="","",参照!C832)</f>
        <v/>
      </c>
      <c r="AX832" s="52" t="str">
        <f>IF(参照!D832="","",参照!D832)</f>
        <v>(参考値)事業者全体</v>
      </c>
      <c r="AY832" s="52">
        <f>IF(参照!E832="","",参照!E832)</f>
        <v>3.9200000000000004E-4</v>
      </c>
      <c r="AZ832" s="52" t="str">
        <f>IF(参照!F832="","",参照!F832)</f>
        <v>厚木瓦斯(株)</v>
      </c>
      <c r="BA832" s="52" t="str">
        <f>IF(参照!G832="","",参照!G832)</f>
        <v>厚木瓦斯(株)_(参考値)事業者全体</v>
      </c>
      <c r="BB832" s="52">
        <f t="shared" si="43"/>
        <v>0.39200000000000002</v>
      </c>
      <c r="BD832" s="52" t="str">
        <f>IF(参照!L832="","",参照!L832)</f>
        <v/>
      </c>
    </row>
    <row r="833" spans="47:56">
      <c r="AU833" s="52" t="str">
        <f>IF(参照!A833="","",参照!A833)</f>
        <v>A0500</v>
      </c>
      <c r="AV833" s="52" t="str">
        <f>IF(参照!B833="","",参照!B833)</f>
        <v>(株)エネ・ビジョン</v>
      </c>
      <c r="AW833" s="52">
        <f>IF(参照!C833="","",参照!C833)</f>
        <v>2.92E-4</v>
      </c>
      <c r="AX833" s="52" t="str">
        <f>IF(参照!D833="","",参照!D833)</f>
        <v/>
      </c>
      <c r="AY833" s="52">
        <f>IF(参照!E833="","",参照!E833)</f>
        <v>2.3599999999999999E-4</v>
      </c>
      <c r="AZ833" s="52" t="str">
        <f>IF(参照!F833="","",参照!F833)</f>
        <v>(株)エネ・ビジョン</v>
      </c>
      <c r="BA833" s="52" t="str">
        <f>IF(参照!G833="","",参照!G833)</f>
        <v>(株)エネ・ビジョン_</v>
      </c>
      <c r="BB833" s="52">
        <f t="shared" si="43"/>
        <v>0.23599999999999999</v>
      </c>
      <c r="BD833" s="52" t="str">
        <f>IF(参照!L833="","",参照!L833)</f>
        <v/>
      </c>
    </row>
    <row r="834" spans="47:56">
      <c r="AU834" s="52" t="str">
        <f>IF(参照!A834="","",参照!A834)</f>
        <v>A0501</v>
      </c>
      <c r="AV834" s="52" t="str">
        <f>IF(参照!B834="","",参照!B834)</f>
        <v>イワタニ三重(株)</v>
      </c>
      <c r="AW834" s="52">
        <f>IF(参照!C834="","",参照!C834)</f>
        <v>3.6400000000000001E-4</v>
      </c>
      <c r="AX834" s="52" t="str">
        <f>IF(参照!D834="","",参照!D834)</f>
        <v/>
      </c>
      <c r="AY834" s="52">
        <f>IF(参照!E834="","",参照!E834)</f>
        <v>3.0800000000000001E-4</v>
      </c>
      <c r="AZ834" s="52" t="str">
        <f>IF(参照!F834="","",参照!F834)</f>
        <v>イワタニ三重(株)</v>
      </c>
      <c r="BA834" s="52" t="str">
        <f>IF(参照!G834="","",参照!G834)</f>
        <v>イワタニ三重(株)_</v>
      </c>
      <c r="BB834" s="52">
        <f t="shared" si="43"/>
        <v>0.308</v>
      </c>
      <c r="BD834" s="52" t="str">
        <f>IF(参照!L834="","",参照!L834)</f>
        <v/>
      </c>
    </row>
    <row r="835" spans="47:56">
      <c r="AU835" s="52" t="str">
        <f>IF(参照!A835="","",参照!A835)</f>
        <v>A0502</v>
      </c>
      <c r="AV835" s="52" t="str">
        <f>IF(参照!B835="","",参照!B835)</f>
        <v>(株)マルヰ</v>
      </c>
      <c r="AW835" s="52">
        <f>IF(参照!C835="","",参照!C835)</f>
        <v>4.64E-4</v>
      </c>
      <c r="AX835" s="52" t="str">
        <f>IF(参照!D835="","",参照!D835)</f>
        <v/>
      </c>
      <c r="AY835" s="52">
        <f>IF(参照!E835="","",参照!E835)</f>
        <v>4.4700000000000002E-4</v>
      </c>
      <c r="AZ835" s="52" t="str">
        <f>IF(参照!F835="","",参照!F835)</f>
        <v>(株)マルヰ</v>
      </c>
      <c r="BA835" s="52" t="str">
        <f>IF(参照!G835="","",参照!G835)</f>
        <v>(株)マルヰ_</v>
      </c>
      <c r="BB835" s="52">
        <f t="shared" si="43"/>
        <v>0.44700000000000001</v>
      </c>
      <c r="BD835" s="52" t="str">
        <f>IF(参照!L835="","",参照!L835)</f>
        <v/>
      </c>
    </row>
    <row r="836" spans="47:56">
      <c r="AU836" s="52" t="str">
        <f>IF(参照!A836="","",参照!A836)</f>
        <v>A0503</v>
      </c>
      <c r="AV836" s="52" t="str">
        <f>IF(参照!B836="","",参照!B836)</f>
        <v>大多喜ガス(株)</v>
      </c>
      <c r="AW836" s="52">
        <f>IF(参照!C836="","",参照!C836)</f>
        <v>4.3199999999999998E-4</v>
      </c>
      <c r="AX836" s="52" t="str">
        <f>IF(参照!D836="","",参照!D836)</f>
        <v/>
      </c>
      <c r="AY836" s="52">
        <f>IF(参照!E836="","",参照!E836)</f>
        <v>3.9899999999999999E-4</v>
      </c>
      <c r="AZ836" s="52" t="str">
        <f>IF(参照!F836="","",参照!F836)</f>
        <v>大多喜ガス(株)</v>
      </c>
      <c r="BA836" s="52" t="str">
        <f>IF(参照!G836="","",参照!G836)</f>
        <v>大多喜ガス(株)_</v>
      </c>
      <c r="BB836" s="52">
        <f t="shared" si="43"/>
        <v>0.39900000000000002</v>
      </c>
      <c r="BD836" s="52" t="str">
        <f>IF(参照!L836="","",参照!L836)</f>
        <v/>
      </c>
    </row>
    <row r="837" spans="47:56">
      <c r="AU837" s="52" t="str">
        <f>IF(参照!A837="","",参照!A837)</f>
        <v>A0506</v>
      </c>
      <c r="AV837" s="52" t="str">
        <f>IF(参照!B837="","",参照!B837)</f>
        <v>鈴与電力(株)</v>
      </c>
      <c r="AW837" s="52">
        <f>IF(参照!C837="","",参照!C837)</f>
        <v>4.5899999999999999E-4</v>
      </c>
      <c r="AX837" s="52" t="str">
        <f>IF(参照!D837="","",参照!D837)</f>
        <v>メニューA</v>
      </c>
      <c r="AY837" s="52">
        <f>IF(参照!E837="","",参照!E837)</f>
        <v>0</v>
      </c>
      <c r="AZ837" s="52" t="str">
        <f>IF(参照!F837="","",参照!F837)</f>
        <v>鈴与電力(株)</v>
      </c>
      <c r="BA837" s="52" t="str">
        <f>IF(参照!G837="","",参照!G837)</f>
        <v>鈴与電力(株)_メニューA</v>
      </c>
      <c r="BB837" s="52">
        <f t="shared" ref="BB837:BB900" si="44">AY837*1000</f>
        <v>0</v>
      </c>
      <c r="BD837" s="52" t="str">
        <f>IF(参照!L837="","",参照!L837)</f>
        <v/>
      </c>
    </row>
    <row r="838" spans="47:56">
      <c r="AU838" s="52" t="str">
        <f>IF(参照!A838="","",参照!A838)</f>
        <v/>
      </c>
      <c r="AV838" s="52" t="str">
        <f>IF(参照!B838="","",参照!B838)</f>
        <v/>
      </c>
      <c r="AW838" s="52" t="str">
        <f>IF(参照!C838="","",参照!C838)</f>
        <v/>
      </c>
      <c r="AX838" s="52" t="str">
        <f>IF(参照!D838="","",参照!D838)</f>
        <v>メニューB</v>
      </c>
      <c r="AY838" s="52">
        <f>IF(参照!E838="","",参照!E838)</f>
        <v>0</v>
      </c>
      <c r="AZ838" s="52" t="str">
        <f>IF(参照!F838="","",参照!F838)</f>
        <v>鈴与電力(株)</v>
      </c>
      <c r="BA838" s="52" t="str">
        <f>IF(参照!G838="","",参照!G838)</f>
        <v>鈴与電力(株)_メニューB</v>
      </c>
      <c r="BB838" s="52">
        <f t="shared" si="44"/>
        <v>0</v>
      </c>
      <c r="BD838" s="52" t="str">
        <f>IF(参照!L838="","",参照!L838)</f>
        <v/>
      </c>
    </row>
    <row r="839" spans="47:56">
      <c r="AU839" s="52" t="str">
        <f>IF(参照!A839="","",参照!A839)</f>
        <v/>
      </c>
      <c r="AV839" s="52" t="str">
        <f>IF(参照!B839="","",参照!B839)</f>
        <v/>
      </c>
      <c r="AW839" s="52" t="str">
        <f>IF(参照!C839="","",参照!C839)</f>
        <v/>
      </c>
      <c r="AX839" s="52" t="str">
        <f>IF(参照!D839="","",参照!D839)</f>
        <v>メニューC</v>
      </c>
      <c r="AY839" s="52">
        <f>IF(参照!E839="","",参照!E839)</f>
        <v>0</v>
      </c>
      <c r="AZ839" s="52" t="str">
        <f>IF(参照!F839="","",参照!F839)</f>
        <v>鈴与電力(株)</v>
      </c>
      <c r="BA839" s="52" t="str">
        <f>IF(参照!G839="","",参照!G839)</f>
        <v>鈴与電力(株)_メニューC</v>
      </c>
      <c r="BB839" s="52">
        <f t="shared" si="44"/>
        <v>0</v>
      </c>
      <c r="BD839" s="52" t="str">
        <f>IF(参照!L839="","",参照!L839)</f>
        <v/>
      </c>
    </row>
    <row r="840" spans="47:56">
      <c r="AU840" s="52" t="str">
        <f>IF(参照!A840="","",参照!A840)</f>
        <v/>
      </c>
      <c r="AV840" s="52" t="str">
        <f>IF(参照!B840="","",参照!B840)</f>
        <v/>
      </c>
      <c r="AW840" s="52" t="str">
        <f>IF(参照!C840="","",参照!C840)</f>
        <v/>
      </c>
      <c r="AX840" s="52" t="str">
        <f>IF(参照!D840="","",参照!D840)</f>
        <v>メニューD</v>
      </c>
      <c r="AY840" s="52">
        <f>IF(参照!E840="","",参照!E840)</f>
        <v>0</v>
      </c>
      <c r="AZ840" s="52" t="str">
        <f>IF(参照!F840="","",参照!F840)</f>
        <v>鈴与電力(株)</v>
      </c>
      <c r="BA840" s="52" t="str">
        <f>IF(参照!G840="","",参照!G840)</f>
        <v>鈴与電力(株)_メニューD</v>
      </c>
      <c r="BB840" s="52">
        <f t="shared" si="44"/>
        <v>0</v>
      </c>
      <c r="BD840" s="52" t="str">
        <f>IF(参照!L840="","",参照!L840)</f>
        <v/>
      </c>
    </row>
    <row r="841" spans="47:56">
      <c r="AU841" s="52" t="str">
        <f>IF(参照!A841="","",参照!A841)</f>
        <v/>
      </c>
      <c r="AV841" s="52" t="str">
        <f>IF(参照!B841="","",参照!B841)</f>
        <v/>
      </c>
      <c r="AW841" s="52" t="str">
        <f>IF(参照!C841="","",参照!C841)</f>
        <v/>
      </c>
      <c r="AX841" s="52" t="str">
        <f>IF(参照!D841="","",参照!D841)</f>
        <v>メニューE(残差)</v>
      </c>
      <c r="AY841" s="52">
        <f>IF(参照!E841="","",参照!E841)</f>
        <v>5.2099999999999998E-4</v>
      </c>
      <c r="AZ841" s="52" t="str">
        <f>IF(参照!F841="","",参照!F841)</f>
        <v>鈴与電力(株)</v>
      </c>
      <c r="BA841" s="52" t="str">
        <f>IF(参照!G841="","",参照!G841)</f>
        <v>鈴与電力(株)_メニューE(残差)</v>
      </c>
      <c r="BB841" s="52">
        <f t="shared" si="44"/>
        <v>0.52100000000000002</v>
      </c>
      <c r="BD841" s="52" t="str">
        <f>IF(参照!L841="","",参照!L841)</f>
        <v/>
      </c>
    </row>
    <row r="842" spans="47:56">
      <c r="AU842" s="52" t="str">
        <f>IF(参照!A842="","",参照!A842)</f>
        <v/>
      </c>
      <c r="AV842" s="52" t="str">
        <f>IF(参照!B842="","",参照!B842)</f>
        <v/>
      </c>
      <c r="AW842" s="52" t="str">
        <f>IF(参照!C842="","",参照!C842)</f>
        <v/>
      </c>
      <c r="AX842" s="52" t="str">
        <f>IF(参照!D842="","",参照!D842)</f>
        <v>(参考値)事業者全体</v>
      </c>
      <c r="AY842" s="52">
        <f>IF(参照!E842="","",参照!E842)</f>
        <v>4.5900000000000004E-4</v>
      </c>
      <c r="AZ842" s="52" t="str">
        <f>IF(参照!F842="","",参照!F842)</f>
        <v>鈴与電力(株)</v>
      </c>
      <c r="BA842" s="52" t="str">
        <f>IF(参照!G842="","",参照!G842)</f>
        <v>鈴与電力(株)_(参考値)事業者全体</v>
      </c>
      <c r="BB842" s="52">
        <f t="shared" si="44"/>
        <v>0.45900000000000002</v>
      </c>
      <c r="BD842" s="52" t="str">
        <f>IF(参照!L842="","",参照!L842)</f>
        <v/>
      </c>
    </row>
    <row r="843" spans="47:56">
      <c r="AU843" s="52" t="str">
        <f>IF(参照!A843="","",参照!A843)</f>
        <v>A0507</v>
      </c>
      <c r="AV843" s="52" t="str">
        <f>IF(参照!B843="","",参照!B843)</f>
        <v>コープ電力(株)</v>
      </c>
      <c r="AW843" s="52">
        <f>IF(参照!C843="","",参照!C843)</f>
        <v>2.3000000000000001E-4</v>
      </c>
      <c r="AX843" s="52" t="str">
        <f>IF(参照!D843="","",参照!D843)</f>
        <v/>
      </c>
      <c r="AY843" s="52">
        <f>IF(参照!E843="","",参照!E843)</f>
        <v>3.8699999999999997E-4</v>
      </c>
      <c r="AZ843" s="52" t="str">
        <f>IF(参照!F843="","",参照!F843)</f>
        <v>コープ電力(株)</v>
      </c>
      <c r="BA843" s="52" t="str">
        <f>IF(参照!G843="","",参照!G843)</f>
        <v>コープ電力(株)_</v>
      </c>
      <c r="BB843" s="52">
        <f t="shared" si="44"/>
        <v>0.38699999999999996</v>
      </c>
      <c r="BD843" s="52" t="str">
        <f>IF(参照!L843="","",参照!L843)</f>
        <v/>
      </c>
    </row>
    <row r="844" spans="47:56">
      <c r="AU844" s="52" t="str">
        <f>IF(参照!A844="","",参照!A844)</f>
        <v>A0508</v>
      </c>
      <c r="AV844" s="52" t="str">
        <f>IF(参照!B844="","",参照!B844)</f>
        <v>生活協同組合コープぐんま</v>
      </c>
      <c r="AW844" s="52">
        <f>IF(参照!C844="","",参照!C844)</f>
        <v>3.7100000000000002E-4</v>
      </c>
      <c r="AX844" s="52" t="str">
        <f>IF(参照!D844="","",参照!D844)</f>
        <v/>
      </c>
      <c r="AY844" s="52">
        <f>IF(参照!E844="","",参照!E844)</f>
        <v>3.1599999999999998E-4</v>
      </c>
      <c r="AZ844" s="52" t="str">
        <f>IF(参照!F844="","",参照!F844)</f>
        <v>生活協同組合コープぐんま</v>
      </c>
      <c r="BA844" s="52" t="str">
        <f>IF(参照!G844="","",参照!G844)</f>
        <v>生活協同組合コープぐんま_</v>
      </c>
      <c r="BB844" s="52">
        <f t="shared" si="44"/>
        <v>0.316</v>
      </c>
      <c r="BD844" s="52" t="str">
        <f>IF(参照!L844="","",参照!L844)</f>
        <v/>
      </c>
    </row>
    <row r="845" spans="47:56">
      <c r="AU845" s="52" t="str">
        <f>IF(参照!A845="","",参照!A845)</f>
        <v>A0509</v>
      </c>
      <c r="AV845" s="52" t="str">
        <f>IF(参照!B845="","",参照!B845)</f>
        <v>とちぎコープ生活協同組合</v>
      </c>
      <c r="AW845" s="52">
        <f>IF(参照!C845="","",参照!C845)</f>
        <v>3.7199999999999999E-4</v>
      </c>
      <c r="AX845" s="52" t="str">
        <f>IF(参照!D845="","",参照!D845)</f>
        <v/>
      </c>
      <c r="AY845" s="52">
        <f>IF(参照!E845="","",参照!E845)</f>
        <v>3.1599999999999998E-4</v>
      </c>
      <c r="AZ845" s="52" t="str">
        <f>IF(参照!F845="","",参照!F845)</f>
        <v>とちぎコープ生活協同組合</v>
      </c>
      <c r="BA845" s="52" t="str">
        <f>IF(参照!G845="","",参照!G845)</f>
        <v>とちぎコープ生活協同組合_</v>
      </c>
      <c r="BB845" s="52">
        <f t="shared" si="44"/>
        <v>0.316</v>
      </c>
      <c r="BD845" s="52" t="str">
        <f>IF(参照!L845="","",参照!L845)</f>
        <v/>
      </c>
    </row>
    <row r="846" spans="47:56">
      <c r="AU846" s="52" t="str">
        <f>IF(参照!A846="","",参照!A846)</f>
        <v>A0510</v>
      </c>
      <c r="AV846" s="52" t="str">
        <f>IF(参照!B846="","",参照!B846)</f>
        <v>いばらきコープ生活協同組合</v>
      </c>
      <c r="AW846" s="52">
        <f>IF(参照!C846="","",参照!C846)</f>
        <v>3.7199999999999999E-4</v>
      </c>
      <c r="AX846" s="52" t="str">
        <f>IF(参照!D846="","",参照!D846)</f>
        <v/>
      </c>
      <c r="AY846" s="52">
        <f>IF(参照!E846="","",参照!E846)</f>
        <v>3.1599999999999998E-4</v>
      </c>
      <c r="AZ846" s="52" t="str">
        <f>IF(参照!F846="","",参照!F846)</f>
        <v>いばらきコープ生活協同組合</v>
      </c>
      <c r="BA846" s="52" t="str">
        <f>IF(参照!G846="","",参照!G846)</f>
        <v>いばらきコープ生活協同組合_</v>
      </c>
      <c r="BB846" s="52">
        <f t="shared" si="44"/>
        <v>0.316</v>
      </c>
      <c r="BD846" s="52" t="str">
        <f>IF(参照!L846="","",参照!L846)</f>
        <v/>
      </c>
    </row>
    <row r="847" spans="47:56">
      <c r="AU847" s="52" t="str">
        <f>IF(参照!A847="","",参照!A847)</f>
        <v>A0511</v>
      </c>
      <c r="AV847" s="52" t="str">
        <f>IF(参照!B847="","",参照!B847)</f>
        <v>亀岡ふるさとエナジー(株)</v>
      </c>
      <c r="AW847" s="52">
        <f>IF(参照!C847="","",参照!C847)</f>
        <v>7.4999999999999993E-5</v>
      </c>
      <c r="AX847" s="52" t="str">
        <f>IF(参照!D847="","",参照!D847)</f>
        <v/>
      </c>
      <c r="AY847" s="52">
        <f>IF(参照!E847="","",参照!E847)</f>
        <v>5.1400000000000003E-4</v>
      </c>
      <c r="AZ847" s="52" t="str">
        <f>IF(参照!F847="","",参照!F847)</f>
        <v>亀岡ふるさとエナジー(株)</v>
      </c>
      <c r="BA847" s="52" t="str">
        <f>IF(参照!G847="","",参照!G847)</f>
        <v>亀岡ふるさとエナジー(株)_</v>
      </c>
      <c r="BB847" s="52">
        <f t="shared" si="44"/>
        <v>0.51400000000000001</v>
      </c>
      <c r="BD847" s="52" t="str">
        <f>IF(参照!L847="","",参照!L847)</f>
        <v/>
      </c>
    </row>
    <row r="848" spans="47:56">
      <c r="AU848" s="52" t="str">
        <f>IF(参照!A848="","",参照!A848)</f>
        <v>A0513</v>
      </c>
      <c r="AV848" s="52" t="str">
        <f>IF(参照!B848="","",参照!B848)</f>
        <v>(株)織戸組</v>
      </c>
      <c r="AW848" s="52">
        <f>IF(参照!C848="","",参照!C848)</f>
        <v>4.7100000000000001E-4</v>
      </c>
      <c r="AX848" s="52" t="str">
        <f>IF(参照!D848="","",参照!D848)</f>
        <v>メニューA</v>
      </c>
      <c r="AY848" s="52">
        <f>IF(参照!E848="","",参照!E848)</f>
        <v>0</v>
      </c>
      <c r="AZ848" s="52" t="str">
        <f>IF(参照!F848="","",参照!F848)</f>
        <v>(株)織戸組</v>
      </c>
      <c r="BA848" s="52" t="str">
        <f>IF(参照!G848="","",参照!G848)</f>
        <v>(株)織戸組_メニューA</v>
      </c>
      <c r="BB848" s="52">
        <f t="shared" si="44"/>
        <v>0</v>
      </c>
      <c r="BD848" s="52" t="str">
        <f>IF(参照!L848="","",参照!L848)</f>
        <v/>
      </c>
    </row>
    <row r="849" spans="47:56">
      <c r="AU849" s="52" t="str">
        <f>IF(参照!A849="","",参照!A849)</f>
        <v/>
      </c>
      <c r="AV849" s="52" t="str">
        <f>IF(参照!B849="","",参照!B849)</f>
        <v/>
      </c>
      <c r="AW849" s="52" t="str">
        <f>IF(参照!C849="","",参照!C849)</f>
        <v/>
      </c>
      <c r="AX849" s="52" t="str">
        <f>IF(参照!D849="","",参照!D849)</f>
        <v>メニューB(残差)</v>
      </c>
      <c r="AY849" s="52">
        <f>IF(参照!E849="","",参照!E849)</f>
        <v>4.1299999999999996E-4</v>
      </c>
      <c r="AZ849" s="52" t="str">
        <f>IF(参照!F849="","",参照!F849)</f>
        <v>(株)織戸組</v>
      </c>
      <c r="BA849" s="52" t="str">
        <f>IF(参照!G849="","",参照!G849)</f>
        <v>(株)織戸組_メニューB(残差)</v>
      </c>
      <c r="BB849" s="52">
        <f t="shared" si="44"/>
        <v>0.41299999999999998</v>
      </c>
      <c r="BD849" s="52" t="str">
        <f>IF(参照!L849="","",参照!L849)</f>
        <v/>
      </c>
    </row>
    <row r="850" spans="47:56">
      <c r="AU850" s="52" t="str">
        <f>IF(参照!A850="","",参照!A850)</f>
        <v/>
      </c>
      <c r="AV850" s="52" t="str">
        <f>IF(参照!B850="","",参照!B850)</f>
        <v/>
      </c>
      <c r="AW850" s="52" t="str">
        <f>IF(参照!C850="","",参照!C850)</f>
        <v/>
      </c>
      <c r="AX850" s="52" t="str">
        <f>IF(参照!D850="","",参照!D850)</f>
        <v>(参考値)事業者全体</v>
      </c>
      <c r="AY850" s="52">
        <f>IF(参照!E850="","",参照!E850)</f>
        <v>4.4900000000000002E-4</v>
      </c>
      <c r="AZ850" s="52" t="str">
        <f>IF(参照!F850="","",参照!F850)</f>
        <v>(株)織戸組</v>
      </c>
      <c r="BA850" s="52" t="str">
        <f>IF(参照!G850="","",参照!G850)</f>
        <v>(株)織戸組_(参考値)事業者全体</v>
      </c>
      <c r="BB850" s="52">
        <f t="shared" si="44"/>
        <v>0.44900000000000001</v>
      </c>
      <c r="BD850" s="52" t="str">
        <f>IF(参照!L850="","",参照!L850)</f>
        <v/>
      </c>
    </row>
    <row r="851" spans="47:56">
      <c r="AU851" s="52" t="str">
        <f>IF(参照!A851="","",参照!A851)</f>
        <v>A0514</v>
      </c>
      <c r="AV851" s="52" t="str">
        <f>IF(参照!B851="","",参照!B851)</f>
        <v>ふかやｅパワー(株)</v>
      </c>
      <c r="AW851" s="52">
        <f>IF(参照!C851="","",参照!C851)</f>
        <v>4.5199999999999998E-4</v>
      </c>
      <c r="AX851" s="52" t="str">
        <f>IF(参照!D851="","",参照!D851)</f>
        <v>メニューA</v>
      </c>
      <c r="AY851" s="52">
        <f>IF(参照!E851="","",参照!E851)</f>
        <v>0</v>
      </c>
      <c r="AZ851" s="52" t="str">
        <f>IF(参照!F851="","",参照!F851)</f>
        <v>ふかやｅパワー(株)</v>
      </c>
      <c r="BA851" s="52" t="str">
        <f>IF(参照!G851="","",参照!G851)</f>
        <v>ふかやｅパワー(株)_メニューA</v>
      </c>
      <c r="BB851" s="52">
        <f t="shared" si="44"/>
        <v>0</v>
      </c>
      <c r="BD851" s="52" t="str">
        <f>IF(参照!L851="","",参照!L851)</f>
        <v/>
      </c>
    </row>
    <row r="852" spans="47:56">
      <c r="AU852" s="52" t="str">
        <f>IF(参照!A852="","",参照!A852)</f>
        <v/>
      </c>
      <c r="AV852" s="52" t="str">
        <f>IF(参照!B852="","",参照!B852)</f>
        <v/>
      </c>
      <c r="AW852" s="52" t="str">
        <f>IF(参照!C852="","",参照!C852)</f>
        <v/>
      </c>
      <c r="AX852" s="52" t="str">
        <f>IF(参照!D852="","",参照!D852)</f>
        <v>メニューB(残差)</v>
      </c>
      <c r="AY852" s="52">
        <f>IF(参照!E852="","",参照!E852)</f>
        <v>3.9899999999999999E-4</v>
      </c>
      <c r="AZ852" s="52" t="str">
        <f>IF(参照!F852="","",参照!F852)</f>
        <v>ふかやｅパワー(株)</v>
      </c>
      <c r="BA852" s="52" t="str">
        <f>IF(参照!G852="","",参照!G852)</f>
        <v>ふかやｅパワー(株)_メニューB(残差)</v>
      </c>
      <c r="BB852" s="52">
        <f t="shared" si="44"/>
        <v>0.39900000000000002</v>
      </c>
      <c r="BD852" s="52" t="str">
        <f>IF(参照!L852="","",参照!L852)</f>
        <v/>
      </c>
    </row>
    <row r="853" spans="47:56">
      <c r="AU853" s="52" t="str">
        <f>IF(参照!A853="","",参照!A853)</f>
        <v/>
      </c>
      <c r="AV853" s="52" t="str">
        <f>IF(参照!B853="","",参照!B853)</f>
        <v/>
      </c>
      <c r="AW853" s="52" t="str">
        <f>IF(参照!C853="","",参照!C853)</f>
        <v/>
      </c>
      <c r="AX853" s="52" t="str">
        <f>IF(参照!D853="","",参照!D853)</f>
        <v>(参考値)事業者全体</v>
      </c>
      <c r="AY853" s="52">
        <f>IF(参照!E853="","",参照!E853)</f>
        <v>4.2900000000000002E-4</v>
      </c>
      <c r="AZ853" s="52" t="str">
        <f>IF(参照!F853="","",参照!F853)</f>
        <v>ふかやｅパワー(株)</v>
      </c>
      <c r="BA853" s="52" t="str">
        <f>IF(参照!G853="","",参照!G853)</f>
        <v>ふかやｅパワー(株)_(参考値)事業者全体</v>
      </c>
      <c r="BB853" s="52">
        <f t="shared" si="44"/>
        <v>0.42899999999999999</v>
      </c>
      <c r="BD853" s="52" t="str">
        <f>IF(参照!L853="","",参照!L853)</f>
        <v/>
      </c>
    </row>
    <row r="854" spans="47:56">
      <c r="AU854" s="52" t="str">
        <f>IF(参照!A854="","",参照!A854)</f>
        <v>A0515</v>
      </c>
      <c r="AV854" s="52" t="str">
        <f>IF(参照!B854="","",参照!B854)</f>
        <v>(株)Ｌｉｎｋ　Ｌｉｆｅ</v>
      </c>
      <c r="AW854" s="52">
        <f>IF(参照!C854="","",参照!C854)</f>
        <v>5.1599999999999997E-4</v>
      </c>
      <c r="AX854" s="52" t="str">
        <f>IF(参照!D854="","",参照!D854)</f>
        <v/>
      </c>
      <c r="AY854" s="52">
        <f>IF(参照!E854="","",参照!E854)</f>
        <v>5.31E-4</v>
      </c>
      <c r="AZ854" s="52" t="str">
        <f>IF(参照!F854="","",参照!F854)</f>
        <v>(株)Ｌｉｎｋ　Ｌｉｆｅ</v>
      </c>
      <c r="BA854" s="52" t="str">
        <f>IF(参照!G854="","",参照!G854)</f>
        <v>(株)Ｌｉｎｋ　Ｌｉｆｅ_</v>
      </c>
      <c r="BB854" s="52">
        <f t="shared" si="44"/>
        <v>0.53100000000000003</v>
      </c>
      <c r="BD854" s="52" t="str">
        <f>IF(参照!L854="","",参照!L854)</f>
        <v/>
      </c>
    </row>
    <row r="855" spans="47:56">
      <c r="AU855" s="52" t="str">
        <f>IF(参照!A855="","",参照!A855)</f>
        <v>A0518</v>
      </c>
      <c r="AV855" s="52" t="str">
        <f>IF(参照!B855="","",参照!B855)</f>
        <v>(株)グローバルキャスト</v>
      </c>
      <c r="AW855" s="52">
        <f>IF(参照!C855="","",参照!C855)</f>
        <v>3.7399999999999998E-4</v>
      </c>
      <c r="AX855" s="52" t="str">
        <f>IF(参照!D855="","",参照!D855)</f>
        <v/>
      </c>
      <c r="AY855" s="52">
        <f>IF(参照!E855="","",参照!E855)</f>
        <v>3.1800000000000003E-4</v>
      </c>
      <c r="AZ855" s="52" t="str">
        <f>IF(参照!F855="","",参照!F855)</f>
        <v>(株)グローバルキャスト</v>
      </c>
      <c r="BA855" s="52" t="str">
        <f>IF(参照!G855="","",参照!G855)</f>
        <v>(株)グローバルキャスト_</v>
      </c>
      <c r="BB855" s="52">
        <f t="shared" si="44"/>
        <v>0.318</v>
      </c>
      <c r="BD855" s="52" t="str">
        <f>IF(参照!L855="","",参照!L855)</f>
        <v/>
      </c>
    </row>
    <row r="856" spans="47:56">
      <c r="AU856" s="52" t="str">
        <f>IF(参照!A856="","",参照!A856)</f>
        <v>A0519</v>
      </c>
      <c r="AV856" s="52" t="str">
        <f>IF(参照!B856="","",参照!B856)</f>
        <v>日本エネルギー総合システム(株)</v>
      </c>
      <c r="AW856" s="52">
        <f>IF(参照!C856="","",参照!C856)</f>
        <v>5.0000000000000001E-4</v>
      </c>
      <c r="AX856" s="52" t="str">
        <f>IF(参照!D856="","",参照!D856)</f>
        <v>メニューA</v>
      </c>
      <c r="AY856" s="52">
        <f>IF(参照!E856="","",参照!E856)</f>
        <v>0</v>
      </c>
      <c r="AZ856" s="52" t="str">
        <f>IF(参照!F856="","",参照!F856)</f>
        <v>日本エネルギー総合システム(株)</v>
      </c>
      <c r="BA856" s="52" t="str">
        <f>IF(参照!G856="","",参照!G856)</f>
        <v>日本エネルギー総合システム(株)_メニューA</v>
      </c>
      <c r="BB856" s="52">
        <f t="shared" si="44"/>
        <v>0</v>
      </c>
      <c r="BD856" s="52" t="str">
        <f>IF(参照!L856="","",参照!L856)</f>
        <v/>
      </c>
    </row>
    <row r="857" spans="47:56">
      <c r="AU857" s="52" t="str">
        <f>IF(参照!A857="","",参照!A857)</f>
        <v/>
      </c>
      <c r="AV857" s="52" t="str">
        <f>IF(参照!B857="","",参照!B857)</f>
        <v/>
      </c>
      <c r="AW857" s="52" t="str">
        <f>IF(参照!C857="","",参照!C857)</f>
        <v/>
      </c>
      <c r="AX857" s="52" t="str">
        <f>IF(参照!D857="","",参照!D857)</f>
        <v>メニューB(残差)</v>
      </c>
      <c r="AY857" s="52">
        <f>IF(参照!E857="","",参照!E857)</f>
        <v>4.7199999999999998E-4</v>
      </c>
      <c r="AZ857" s="52" t="str">
        <f>IF(参照!F857="","",参照!F857)</f>
        <v>日本エネルギー総合システム(株)</v>
      </c>
      <c r="BA857" s="52" t="str">
        <f>IF(参照!G857="","",参照!G857)</f>
        <v>日本エネルギー総合システム(株)_メニューB(残差)</v>
      </c>
      <c r="BB857" s="52">
        <f t="shared" si="44"/>
        <v>0.47199999999999998</v>
      </c>
      <c r="BD857" s="52" t="str">
        <f>IF(参照!L857="","",参照!L857)</f>
        <v/>
      </c>
    </row>
    <row r="858" spans="47:56">
      <c r="AU858" s="52" t="str">
        <f>IF(参照!A858="","",参照!A858)</f>
        <v/>
      </c>
      <c r="AV858" s="52" t="str">
        <f>IF(参照!B858="","",参照!B858)</f>
        <v/>
      </c>
      <c r="AW858" s="52" t="str">
        <f>IF(参照!C858="","",参照!C858)</f>
        <v/>
      </c>
      <c r="AX858" s="52" t="str">
        <f>IF(参照!D858="","",参照!D858)</f>
        <v>(参考値)事業者全体</v>
      </c>
      <c r="AY858" s="52">
        <f>IF(参照!E858="","",参照!E858)</f>
        <v>4.6200000000000001E-4</v>
      </c>
      <c r="AZ858" s="52" t="str">
        <f>IF(参照!F858="","",参照!F858)</f>
        <v>日本エネルギー総合システム(株)</v>
      </c>
      <c r="BA858" s="52" t="str">
        <f>IF(参照!G858="","",参照!G858)</f>
        <v>日本エネルギー総合システム(株)_(参考値)事業者全体</v>
      </c>
      <c r="BB858" s="52">
        <f t="shared" si="44"/>
        <v>0.46200000000000002</v>
      </c>
      <c r="BD858" s="52" t="str">
        <f>IF(参照!L858="","",参照!L858)</f>
        <v/>
      </c>
    </row>
    <row r="859" spans="47:56">
      <c r="AU859" s="52" t="str">
        <f>IF(参照!A859="","",参照!A859)</f>
        <v>A0520</v>
      </c>
      <c r="AV859" s="52" t="str">
        <f>IF(参照!B859="","",参照!B859)</f>
        <v>イワタニ東海(株)</v>
      </c>
      <c r="AW859" s="52">
        <f>IF(参照!C859="","",参照!C859)</f>
        <v>3.6400000000000001E-4</v>
      </c>
      <c r="AX859" s="52" t="str">
        <f>IF(参照!D859="","",参照!D859)</f>
        <v/>
      </c>
      <c r="AY859" s="52">
        <f>IF(参照!E859="","",参照!E859)</f>
        <v>3.0800000000000001E-4</v>
      </c>
      <c r="AZ859" s="52" t="str">
        <f>IF(参照!F859="","",参照!F859)</f>
        <v>イワタニ東海(株)</v>
      </c>
      <c r="BA859" s="52" t="str">
        <f>IF(参照!G859="","",参照!G859)</f>
        <v>イワタニ東海(株)_</v>
      </c>
      <c r="BB859" s="52">
        <f t="shared" si="44"/>
        <v>0.308</v>
      </c>
      <c r="BD859" s="52" t="str">
        <f>IF(参照!L859="","",参照!L859)</f>
        <v/>
      </c>
    </row>
    <row r="860" spans="47:56">
      <c r="AU860" s="52" t="str">
        <f>IF(参照!A860="","",参照!A860)</f>
        <v>A0522</v>
      </c>
      <c r="AV860" s="52" t="str">
        <f>IF(参照!B860="","",参照!B860)</f>
        <v>(株)デライトアップ</v>
      </c>
      <c r="AW860" s="52">
        <f>IF(参照!C860="","",参照!C860)</f>
        <v>4.75E-4</v>
      </c>
      <c r="AX860" s="52" t="str">
        <f>IF(参照!D860="","",参照!D860)</f>
        <v/>
      </c>
      <c r="AY860" s="52">
        <f>IF(参照!E860="","",参照!E860)</f>
        <v>4.64E-4</v>
      </c>
      <c r="AZ860" s="52" t="str">
        <f>IF(参照!F860="","",参照!F860)</f>
        <v>(株)デライトアップ</v>
      </c>
      <c r="BA860" s="52" t="str">
        <f>IF(参照!G860="","",参照!G860)</f>
        <v>(株)デライトアップ_</v>
      </c>
      <c r="BB860" s="52">
        <f t="shared" si="44"/>
        <v>0.46400000000000002</v>
      </c>
      <c r="BD860" s="52" t="str">
        <f>IF(参照!L860="","",参照!L860)</f>
        <v/>
      </c>
    </row>
    <row r="861" spans="47:56">
      <c r="AU861" s="52" t="str">
        <f>IF(参照!A861="","",参照!A861)</f>
        <v>A0525</v>
      </c>
      <c r="AV861" s="52" t="str">
        <f>IF(参照!B861="","",参照!B861)</f>
        <v>(株)ところざわ未来電力</v>
      </c>
      <c r="AW861" s="52">
        <f>IF(参照!C861="","",参照!C861)</f>
        <v>5.8E-5</v>
      </c>
      <c r="AX861" s="52" t="str">
        <f>IF(参照!D861="","",参照!D861)</f>
        <v>メニューA</v>
      </c>
      <c r="AY861" s="52">
        <f>IF(参照!E861="","",参照!E861)</f>
        <v>2.81E-4</v>
      </c>
      <c r="AZ861" s="52" t="str">
        <f>IF(参照!F861="","",参照!F861)</f>
        <v>(株)ところざわ未来電力</v>
      </c>
      <c r="BA861" s="52" t="str">
        <f>IF(参照!G861="","",参照!G861)</f>
        <v>(株)ところざわ未来電力_メニューA</v>
      </c>
      <c r="BB861" s="52">
        <f t="shared" si="44"/>
        <v>0.28100000000000003</v>
      </c>
      <c r="BD861" s="52" t="str">
        <f>IF(参照!L861="","",参照!L861)</f>
        <v/>
      </c>
    </row>
    <row r="862" spans="47:56">
      <c r="AU862" s="52" t="str">
        <f>IF(参照!A862="","",参照!A862)</f>
        <v/>
      </c>
      <c r="AV862" s="52" t="str">
        <f>IF(参照!B862="","",参照!B862)</f>
        <v/>
      </c>
      <c r="AW862" s="52" t="str">
        <f>IF(参照!C862="","",参照!C862)</f>
        <v/>
      </c>
      <c r="AX862" s="52" t="str">
        <f>IF(参照!D862="","",参照!D862)</f>
        <v>メニューB</v>
      </c>
      <c r="AY862" s="52">
        <f>IF(参照!E862="","",参照!E862)</f>
        <v>0</v>
      </c>
      <c r="AZ862" s="52" t="str">
        <f>IF(参照!F862="","",参照!F862)</f>
        <v>(株)ところざわ未来電力</v>
      </c>
      <c r="BA862" s="52" t="str">
        <f>IF(参照!G862="","",参照!G862)</f>
        <v>(株)ところざわ未来電力_メニューB</v>
      </c>
      <c r="BB862" s="52">
        <f t="shared" si="44"/>
        <v>0</v>
      </c>
      <c r="BD862" s="52" t="str">
        <f>IF(参照!L862="","",参照!L862)</f>
        <v/>
      </c>
    </row>
    <row r="863" spans="47:56">
      <c r="AU863" s="52" t="str">
        <f>IF(参照!A863="","",参照!A863)</f>
        <v/>
      </c>
      <c r="AV863" s="52" t="str">
        <f>IF(参照!B863="","",参照!B863)</f>
        <v/>
      </c>
      <c r="AW863" s="52" t="str">
        <f>IF(参照!C863="","",参照!C863)</f>
        <v/>
      </c>
      <c r="AX863" s="52" t="str">
        <f>IF(参照!D863="","",参照!D863)</f>
        <v>メニューC(残差)</v>
      </c>
      <c r="AY863" s="52">
        <f>IF(参照!E863="","",参照!E863)</f>
        <v>2.8100000000000005E-4</v>
      </c>
      <c r="AZ863" s="52" t="str">
        <f>IF(参照!F863="","",参照!F863)</f>
        <v>(株)ところざわ未来電力</v>
      </c>
      <c r="BA863" s="52" t="str">
        <f>IF(参照!G863="","",参照!G863)</f>
        <v>(株)ところざわ未来電力_メニューC(残差)</v>
      </c>
      <c r="BB863" s="52">
        <f t="shared" si="44"/>
        <v>0.28100000000000003</v>
      </c>
      <c r="BD863" s="52" t="str">
        <f>IF(参照!L863="","",参照!L863)</f>
        <v/>
      </c>
    </row>
    <row r="864" spans="47:56">
      <c r="AU864" s="52" t="str">
        <f>IF(参照!A864="","",参照!A864)</f>
        <v/>
      </c>
      <c r="AV864" s="52" t="str">
        <f>IF(参照!B864="","",参照!B864)</f>
        <v/>
      </c>
      <c r="AW864" s="52" t="str">
        <f>IF(参照!C864="","",参照!C864)</f>
        <v/>
      </c>
      <c r="AX864" s="52" t="str">
        <f>IF(参照!D864="","",参照!D864)</f>
        <v>(参考値)事業者全体</v>
      </c>
      <c r="AY864" s="52">
        <f>IF(参照!E864="","",参照!E864)</f>
        <v>3.1800000000000003E-4</v>
      </c>
      <c r="AZ864" s="52" t="str">
        <f>IF(参照!F864="","",参照!F864)</f>
        <v>(株)ところざわ未来電力</v>
      </c>
      <c r="BA864" s="52" t="str">
        <f>IF(参照!G864="","",参照!G864)</f>
        <v>(株)ところざわ未来電力_(参考値)事業者全体</v>
      </c>
      <c r="BB864" s="52">
        <f t="shared" si="44"/>
        <v>0.318</v>
      </c>
      <c r="BD864" s="52" t="str">
        <f>IF(参照!L864="","",参照!L864)</f>
        <v/>
      </c>
    </row>
    <row r="865" spans="47:56">
      <c r="AU865" s="52" t="str">
        <f>IF(参照!A865="","",参照!A865)</f>
        <v>A0526</v>
      </c>
      <c r="AV865" s="52" t="str">
        <f>IF(参照!B865="","",参照!B865)</f>
        <v>朝日ガスエナジー(株)</v>
      </c>
      <c r="AW865" s="52">
        <f>IF(参照!C865="","",参照!C865)</f>
        <v>3.6400000000000001E-4</v>
      </c>
      <c r="AX865" s="52" t="str">
        <f>IF(参照!D865="","",参照!D865)</f>
        <v/>
      </c>
      <c r="AY865" s="52">
        <f>IF(参照!E865="","",参照!E865)</f>
        <v>3.0800000000000001E-4</v>
      </c>
      <c r="AZ865" s="52" t="str">
        <f>IF(参照!F865="","",参照!F865)</f>
        <v>朝日ガスエナジー(株)</v>
      </c>
      <c r="BA865" s="52" t="str">
        <f>IF(参照!G865="","",参照!G865)</f>
        <v>朝日ガスエナジー(株)_</v>
      </c>
      <c r="BB865" s="52">
        <f t="shared" si="44"/>
        <v>0.308</v>
      </c>
      <c r="BD865" s="52" t="str">
        <f>IF(参照!L865="","",参照!L865)</f>
        <v/>
      </c>
    </row>
    <row r="866" spans="47:56">
      <c r="AU866" s="52" t="str">
        <f>IF(参照!A866="","",参照!A866)</f>
        <v>A0528</v>
      </c>
      <c r="AV866" s="52" t="str">
        <f>IF(参照!B866="","",参照!B866)</f>
        <v>(株)エネファント</v>
      </c>
      <c r="AW866" s="52">
        <f>IF(参照!C866="","",参照!C866)</f>
        <v>4.6299999999999998E-4</v>
      </c>
      <c r="AX866" s="52" t="str">
        <f>IF(参照!D866="","",参照!D866)</f>
        <v>メニューA</v>
      </c>
      <c r="AY866" s="52">
        <f>IF(参照!E866="","",参照!E866)</f>
        <v>0</v>
      </c>
      <c r="AZ866" s="52" t="str">
        <f>IF(参照!F866="","",参照!F866)</f>
        <v>(株)エネファント</v>
      </c>
      <c r="BA866" s="52" t="str">
        <f>IF(参照!G866="","",参照!G866)</f>
        <v>(株)エネファント_メニューA</v>
      </c>
      <c r="BB866" s="52">
        <f t="shared" si="44"/>
        <v>0</v>
      </c>
      <c r="BD866" s="52" t="str">
        <f>IF(参照!L866="","",参照!L866)</f>
        <v/>
      </c>
    </row>
    <row r="867" spans="47:56">
      <c r="AU867" s="52" t="str">
        <f>IF(参照!A867="","",参照!A867)</f>
        <v/>
      </c>
      <c r="AV867" s="52" t="str">
        <f>IF(参照!B867="","",参照!B867)</f>
        <v/>
      </c>
      <c r="AW867" s="52" t="str">
        <f>IF(参照!C867="","",参照!C867)</f>
        <v/>
      </c>
      <c r="AX867" s="52" t="str">
        <f>IF(参照!D867="","",参照!D867)</f>
        <v>メニューB</v>
      </c>
      <c r="AY867" s="52">
        <f>IF(参照!E867="","",参照!E867)</f>
        <v>0</v>
      </c>
      <c r="AZ867" s="52" t="str">
        <f>IF(参照!F867="","",参照!F867)</f>
        <v>(株)エネファント</v>
      </c>
      <c r="BA867" s="52" t="str">
        <f>IF(参照!G867="","",参照!G867)</f>
        <v>(株)エネファント_メニューB</v>
      </c>
      <c r="BB867" s="52">
        <f t="shared" si="44"/>
        <v>0</v>
      </c>
      <c r="BD867" s="52" t="str">
        <f>IF(参照!L867="","",参照!L867)</f>
        <v/>
      </c>
    </row>
    <row r="868" spans="47:56">
      <c r="AU868" s="52" t="str">
        <f>IF(参照!A868="","",参照!A868)</f>
        <v/>
      </c>
      <c r="AV868" s="52" t="str">
        <f>IF(参照!B868="","",参照!B868)</f>
        <v/>
      </c>
      <c r="AW868" s="52" t="str">
        <f>IF(参照!C868="","",参照!C868)</f>
        <v/>
      </c>
      <c r="AX868" s="52" t="str">
        <f>IF(参照!D868="","",参照!D868)</f>
        <v>メニューC(残差)</v>
      </c>
      <c r="AY868" s="52">
        <f>IF(参照!E868="","",参照!E868)</f>
        <v>4.6100000000000004E-4</v>
      </c>
      <c r="AZ868" s="52" t="str">
        <f>IF(参照!F868="","",参照!F868)</f>
        <v>(株)エネファント</v>
      </c>
      <c r="BA868" s="52" t="str">
        <f>IF(参照!G868="","",参照!G868)</f>
        <v>(株)エネファント_メニューC(残差)</v>
      </c>
      <c r="BB868" s="52">
        <f t="shared" si="44"/>
        <v>0.46100000000000002</v>
      </c>
      <c r="BD868" s="52" t="str">
        <f>IF(参照!L868="","",参照!L868)</f>
        <v/>
      </c>
    </row>
    <row r="869" spans="47:56">
      <c r="AU869" s="52" t="str">
        <f>IF(参照!A869="","",参照!A869)</f>
        <v/>
      </c>
      <c r="AV869" s="52" t="str">
        <f>IF(参照!B869="","",参照!B869)</f>
        <v/>
      </c>
      <c r="AW869" s="52" t="str">
        <f>IF(参照!C869="","",参照!C869)</f>
        <v/>
      </c>
      <c r="AX869" s="52" t="str">
        <f>IF(参照!D869="","",参照!D869)</f>
        <v>(参考値)事業者全体</v>
      </c>
      <c r="AY869" s="52">
        <f>IF(参照!E869="","",参照!E869)</f>
        <v>5.0100000000000003E-4</v>
      </c>
      <c r="AZ869" s="52" t="str">
        <f>IF(参照!F869="","",参照!F869)</f>
        <v>(株)エネファント</v>
      </c>
      <c r="BA869" s="52" t="str">
        <f>IF(参照!G869="","",参照!G869)</f>
        <v>(株)エネファント_(参考値)事業者全体</v>
      </c>
      <c r="BB869" s="52">
        <f t="shared" si="44"/>
        <v>0.501</v>
      </c>
      <c r="BD869" s="52" t="str">
        <f>IF(参照!L869="","",参照!L869)</f>
        <v/>
      </c>
    </row>
    <row r="870" spans="47:56">
      <c r="AU870" s="52" t="str">
        <f>IF(参照!A870="","",参照!A870)</f>
        <v>A0529</v>
      </c>
      <c r="AV870" s="52" t="str">
        <f>IF(参照!B870="","",参照!B870)</f>
        <v>(株)エスエナジー</v>
      </c>
      <c r="AW870" s="52">
        <f>IF(参照!C870="","",参照!C870)</f>
        <v>4.7800000000000002E-4</v>
      </c>
      <c r="AX870" s="52" t="str">
        <f>IF(参照!D870="","",参照!D870)</f>
        <v/>
      </c>
      <c r="AY870" s="52">
        <f>IF(参照!E870="","",参照!E870)</f>
        <v>5.22E-4</v>
      </c>
      <c r="AZ870" s="52" t="str">
        <f>IF(参照!F870="","",参照!F870)</f>
        <v>(株)エスエナジー</v>
      </c>
      <c r="BA870" s="52" t="str">
        <f>IF(参照!G870="","",参照!G870)</f>
        <v>(株)エスエナジー_</v>
      </c>
      <c r="BB870" s="52">
        <f t="shared" si="44"/>
        <v>0.52200000000000002</v>
      </c>
      <c r="BD870" s="52" t="str">
        <f>IF(参照!L870="","",参照!L870)</f>
        <v/>
      </c>
    </row>
    <row r="871" spans="47:56">
      <c r="AU871" s="52" t="str">
        <f>IF(参照!A871="","",参照!A871)</f>
        <v>A0532</v>
      </c>
      <c r="AV871" s="52" t="str">
        <f>IF(参照!B871="","",参照!B871)</f>
        <v>(株)Ｍｐｏｗｅｒ</v>
      </c>
      <c r="AW871" s="52">
        <f>IF(参照!C871="","",参照!C871)</f>
        <v>3.8499999999999998E-4</v>
      </c>
      <c r="AX871" s="52" t="str">
        <f>IF(参照!D871="","",参照!D871)</f>
        <v/>
      </c>
      <c r="AY871" s="52">
        <f>IF(参照!E871="","",参照!E871)</f>
        <v>3.7199999999999999E-4</v>
      </c>
      <c r="AZ871" s="52" t="str">
        <f>IF(参照!F871="","",参照!F871)</f>
        <v>(株)Ｍｐｏｗｅｒ</v>
      </c>
      <c r="BA871" s="52" t="str">
        <f>IF(参照!G871="","",参照!G871)</f>
        <v>(株)Ｍｐｏｗｅｒ_</v>
      </c>
      <c r="BB871" s="52">
        <f t="shared" si="44"/>
        <v>0.372</v>
      </c>
      <c r="BD871" s="52" t="str">
        <f>IF(参照!L871="","",参照!L871)</f>
        <v/>
      </c>
    </row>
    <row r="872" spans="47:56">
      <c r="AU872" s="52" t="str">
        <f>IF(参照!A872="","",参照!A872)</f>
        <v>A0533</v>
      </c>
      <c r="AV872" s="52" t="str">
        <f>IF(参照!B872="","",参照!B872)</f>
        <v>秩父新電力(株)</v>
      </c>
      <c r="AW872" s="52">
        <f>IF(参照!C872="","",参照!C872)</f>
        <v>3.1399999999999999E-4</v>
      </c>
      <c r="AX872" s="52" t="str">
        <f>IF(参照!D872="","",参照!D872)</f>
        <v>メニューA</v>
      </c>
      <c r="AY872" s="52">
        <f>IF(参照!E872="","",参照!E872)</f>
        <v>0</v>
      </c>
      <c r="AZ872" s="52" t="str">
        <f>IF(参照!F872="","",参照!F872)</f>
        <v>秩父新電力(株)</v>
      </c>
      <c r="BA872" s="52" t="str">
        <f>IF(参照!G872="","",参照!G872)</f>
        <v>秩父新電力(株)_メニューA</v>
      </c>
      <c r="BB872" s="52">
        <f t="shared" si="44"/>
        <v>0</v>
      </c>
      <c r="BD872" s="52" t="str">
        <f>IF(参照!L872="","",参照!L872)</f>
        <v/>
      </c>
    </row>
    <row r="873" spans="47:56">
      <c r="AU873" s="52" t="str">
        <f>IF(参照!A873="","",参照!A873)</f>
        <v/>
      </c>
      <c r="AV873" s="52" t="str">
        <f>IF(参照!B873="","",参照!B873)</f>
        <v/>
      </c>
      <c r="AW873" s="52" t="str">
        <f>IF(参照!C873="","",参照!C873)</f>
        <v/>
      </c>
      <c r="AX873" s="52" t="str">
        <f>IF(参照!D873="","",参照!D873)</f>
        <v>メニューB</v>
      </c>
      <c r="AY873" s="52">
        <f>IF(参照!E873="","",参照!E873)</f>
        <v>0</v>
      </c>
      <c r="AZ873" s="52" t="str">
        <f>IF(参照!F873="","",参照!F873)</f>
        <v>秩父新電力(株)</v>
      </c>
      <c r="BA873" s="52" t="str">
        <f>IF(参照!G873="","",参照!G873)</f>
        <v>秩父新電力(株)_メニューB</v>
      </c>
      <c r="BB873" s="52">
        <f t="shared" si="44"/>
        <v>0</v>
      </c>
      <c r="BD873" s="52" t="str">
        <f>IF(参照!L873="","",参照!L873)</f>
        <v/>
      </c>
    </row>
    <row r="874" spans="47:56">
      <c r="AU874" s="52" t="str">
        <f>IF(参照!A874="","",参照!A874)</f>
        <v/>
      </c>
      <c r="AV874" s="52" t="str">
        <f>IF(参照!B874="","",参照!B874)</f>
        <v/>
      </c>
      <c r="AW874" s="52" t="str">
        <f>IF(参照!C874="","",参照!C874)</f>
        <v/>
      </c>
      <c r="AX874" s="52" t="str">
        <f>IF(参照!D874="","",参照!D874)</f>
        <v>メニューC</v>
      </c>
      <c r="AY874" s="52">
        <f>IF(参照!E874="","",参照!E874)</f>
        <v>2.99E-4</v>
      </c>
      <c r="AZ874" s="52" t="str">
        <f>IF(参照!F874="","",参照!F874)</f>
        <v>秩父新電力(株)</v>
      </c>
      <c r="BA874" s="52" t="str">
        <f>IF(参照!G874="","",参照!G874)</f>
        <v>秩父新電力(株)_メニューC</v>
      </c>
      <c r="BB874" s="52">
        <f t="shared" si="44"/>
        <v>0.29899999999999999</v>
      </c>
      <c r="BD874" s="52" t="str">
        <f>IF(参照!L874="","",参照!L874)</f>
        <v/>
      </c>
    </row>
    <row r="875" spans="47:56">
      <c r="AU875" s="52" t="str">
        <f>IF(参照!A875="","",参照!A875)</f>
        <v/>
      </c>
      <c r="AV875" s="52" t="str">
        <f>IF(参照!B875="","",参照!B875)</f>
        <v/>
      </c>
      <c r="AW875" s="52" t="str">
        <f>IF(参照!C875="","",参照!C875)</f>
        <v/>
      </c>
      <c r="AX875" s="52" t="str">
        <f>IF(参照!D875="","",参照!D875)</f>
        <v>メニューD(残差)</v>
      </c>
      <c r="AY875" s="52">
        <f>IF(参照!E875="","",参照!E875)</f>
        <v>3.3300000000000002E-4</v>
      </c>
      <c r="AZ875" s="52" t="str">
        <f>IF(参照!F875="","",参照!F875)</f>
        <v>秩父新電力(株)</v>
      </c>
      <c r="BA875" s="52" t="str">
        <f>IF(参照!G875="","",参照!G875)</f>
        <v>秩父新電力(株)_メニューD(残差)</v>
      </c>
      <c r="BB875" s="52">
        <f t="shared" si="44"/>
        <v>0.33300000000000002</v>
      </c>
      <c r="BD875" s="52" t="str">
        <f>IF(参照!L875="","",参照!L875)</f>
        <v/>
      </c>
    </row>
    <row r="876" spans="47:56">
      <c r="AU876" s="52" t="str">
        <f>IF(参照!A876="","",参照!A876)</f>
        <v/>
      </c>
      <c r="AV876" s="52" t="str">
        <f>IF(参照!B876="","",参照!B876)</f>
        <v/>
      </c>
      <c r="AW876" s="52" t="str">
        <f>IF(参照!C876="","",参照!C876)</f>
        <v/>
      </c>
      <c r="AX876" s="52" t="str">
        <f>IF(参照!D876="","",参照!D876)</f>
        <v>(参考値)事業者全体</v>
      </c>
      <c r="AY876" s="52">
        <f>IF(参照!E876="","",参照!E876)</f>
        <v>2.9399999999999999E-4</v>
      </c>
      <c r="AZ876" s="52" t="str">
        <f>IF(参照!F876="","",参照!F876)</f>
        <v>秩父新電力(株)</v>
      </c>
      <c r="BA876" s="52" t="str">
        <f>IF(参照!G876="","",参照!G876)</f>
        <v>秩父新電力(株)_(参考値)事業者全体</v>
      </c>
      <c r="BB876" s="52">
        <f t="shared" si="44"/>
        <v>0.29399999999999998</v>
      </c>
      <c r="BD876" s="52" t="str">
        <f>IF(参照!L876="","",参照!L876)</f>
        <v/>
      </c>
    </row>
    <row r="877" spans="47:56">
      <c r="AU877" s="52" t="str">
        <f>IF(参照!A877="","",参照!A877)</f>
        <v>A0534</v>
      </c>
      <c r="AV877" s="52" t="str">
        <f>IF(参照!B877="","",参照!B877)</f>
        <v>みよしエナジー(株)</v>
      </c>
      <c r="AW877" s="52">
        <f>IF(参照!C877="","",参照!C877)</f>
        <v>2.33E-4</v>
      </c>
      <c r="AX877" s="52" t="str">
        <f>IF(参照!D877="","",参照!D877)</f>
        <v/>
      </c>
      <c r="AY877" s="52">
        <f>IF(参照!E877="","",参照!E877)</f>
        <v>4.9399999999999997E-4</v>
      </c>
      <c r="AZ877" s="52" t="str">
        <f>IF(参照!F877="","",参照!F877)</f>
        <v>みよしエナジー(株)</v>
      </c>
      <c r="BA877" s="52" t="str">
        <f>IF(参照!G877="","",参照!G877)</f>
        <v>みよしエナジー(株)_</v>
      </c>
      <c r="BB877" s="52">
        <f t="shared" si="44"/>
        <v>0.49399999999999999</v>
      </c>
      <c r="BD877" s="52" t="str">
        <f>IF(参照!L877="","",参照!L877)</f>
        <v/>
      </c>
    </row>
    <row r="878" spans="47:56">
      <c r="AU878" s="52" t="str">
        <f>IF(参照!A878="","",参照!A878)</f>
        <v>A0536</v>
      </c>
      <c r="AV878" s="52" t="str">
        <f>IF(参照!B878="","",参照!B878)</f>
        <v>東日本ガス(株)</v>
      </c>
      <c r="AW878" s="52">
        <f>IF(参照!C878="","",参照!C878)</f>
        <v>4.9299999999999995E-4</v>
      </c>
      <c r="AX878" s="52" t="str">
        <f>IF(参照!D878="","",参照!D878)</f>
        <v/>
      </c>
      <c r="AY878" s="52">
        <f>IF(参照!E878="","",参照!E878)</f>
        <v>4.3600000000000008E-4</v>
      </c>
      <c r="AZ878" s="52" t="str">
        <f>IF(参照!F878="","",参照!F878)</f>
        <v>東日本ガス(株)</v>
      </c>
      <c r="BA878" s="52" t="str">
        <f>IF(参照!G878="","",参照!G878)</f>
        <v>東日本ガス(株)_</v>
      </c>
      <c r="BB878" s="52">
        <f t="shared" si="44"/>
        <v>0.43600000000000005</v>
      </c>
      <c r="BD878" s="52" t="str">
        <f>IF(参照!L878="","",参照!L878)</f>
        <v/>
      </c>
    </row>
    <row r="879" spans="47:56">
      <c r="AU879" s="52" t="str">
        <f>IF(参照!A879="","",参照!A879)</f>
        <v>A0537</v>
      </c>
      <c r="AV879" s="52" t="str">
        <f>IF(参照!B879="","",参照!B879)</f>
        <v>東彩ガス(株)</v>
      </c>
      <c r="AW879" s="52">
        <f>IF(参照!C879="","",参照!C879)</f>
        <v>4.9299999999999995E-4</v>
      </c>
      <c r="AX879" s="52" t="str">
        <f>IF(参照!D879="","",参照!D879)</f>
        <v>メニューA</v>
      </c>
      <c r="AY879" s="52">
        <f>IF(参照!E879="","",参照!E879)</f>
        <v>0</v>
      </c>
      <c r="AZ879" s="52" t="str">
        <f>IF(参照!F879="","",参照!F879)</f>
        <v>東彩ガス(株)</v>
      </c>
      <c r="BA879" s="52" t="str">
        <f>IF(参照!G879="","",参照!G879)</f>
        <v>東彩ガス(株)_メニューA</v>
      </c>
      <c r="BB879" s="52">
        <f t="shared" si="44"/>
        <v>0</v>
      </c>
      <c r="BD879" s="52" t="str">
        <f>IF(参照!L879="","",参照!L879)</f>
        <v/>
      </c>
    </row>
    <row r="880" spans="47:56">
      <c r="AU880" s="52" t="str">
        <f>IF(参照!A880="","",参照!A880)</f>
        <v/>
      </c>
      <c r="AV880" s="52" t="str">
        <f>IF(参照!B880="","",参照!B880)</f>
        <v/>
      </c>
      <c r="AW880" s="52" t="str">
        <f>IF(参照!C880="","",参照!C880)</f>
        <v/>
      </c>
      <c r="AX880" s="52" t="str">
        <f>IF(参照!D880="","",参照!D880)</f>
        <v>メニューB(残差)</v>
      </c>
      <c r="AY880" s="52">
        <f>IF(参照!E880="","",参照!E880)</f>
        <v>4.37E-4</v>
      </c>
      <c r="AZ880" s="52" t="str">
        <f>IF(参照!F880="","",参照!F880)</f>
        <v>東彩ガス(株)</v>
      </c>
      <c r="BA880" s="52" t="str">
        <f>IF(参照!G880="","",参照!G880)</f>
        <v>東彩ガス(株)_メニューB(残差)</v>
      </c>
      <c r="BB880" s="52">
        <f t="shared" si="44"/>
        <v>0.437</v>
      </c>
      <c r="BD880" s="52" t="str">
        <f>IF(参照!L880="","",参照!L880)</f>
        <v/>
      </c>
    </row>
    <row r="881" spans="47:56">
      <c r="AU881" s="52" t="str">
        <f>IF(参照!A881="","",参照!A881)</f>
        <v/>
      </c>
      <c r="AV881" s="52" t="str">
        <f>IF(参照!B881="","",参照!B881)</f>
        <v/>
      </c>
      <c r="AW881" s="52" t="str">
        <f>IF(参照!C881="","",参照!C881)</f>
        <v/>
      </c>
      <c r="AX881" s="52" t="str">
        <f>IF(参照!D881="","",参照!D881)</f>
        <v>(参考値)事業者全体</v>
      </c>
      <c r="AY881" s="52">
        <f>IF(参照!E881="","",参照!E881)</f>
        <v>4.9399999999999997E-4</v>
      </c>
      <c r="AZ881" s="52" t="str">
        <f>IF(参照!F881="","",参照!F881)</f>
        <v>東彩ガス(株)</v>
      </c>
      <c r="BA881" s="52" t="str">
        <f>IF(参照!G881="","",参照!G881)</f>
        <v>東彩ガス(株)_(参考値)事業者全体</v>
      </c>
      <c r="BB881" s="52">
        <f t="shared" si="44"/>
        <v>0.49399999999999999</v>
      </c>
      <c r="BD881" s="52" t="str">
        <f>IF(参照!L881="","",参照!L881)</f>
        <v/>
      </c>
    </row>
    <row r="882" spans="47:56">
      <c r="AU882" s="52" t="str">
        <f>IF(参照!A882="","",参照!A882)</f>
        <v>A0538</v>
      </c>
      <c r="AV882" s="52" t="str">
        <f>IF(参照!B882="","",参照!B882)</f>
        <v>綿半パートナーズ(株)</v>
      </c>
      <c r="AW882" s="52">
        <f>IF(参照!C882="","",参照!C882)</f>
        <v>5.1199999999999998E-4</v>
      </c>
      <c r="AX882" s="52" t="str">
        <f>IF(参照!D882="","",参照!D882)</f>
        <v/>
      </c>
      <c r="AY882" s="52">
        <f>IF(参照!E882="","",参照!E882)</f>
        <v>5.5999999999999995E-4</v>
      </c>
      <c r="AZ882" s="52" t="str">
        <f>IF(参照!F882="","",参照!F882)</f>
        <v>綿半パートナーズ(株)</v>
      </c>
      <c r="BA882" s="52" t="str">
        <f>IF(参照!G882="","",参照!G882)</f>
        <v>綿半パートナーズ(株)_</v>
      </c>
      <c r="BB882" s="52">
        <f t="shared" si="44"/>
        <v>0.55999999999999994</v>
      </c>
      <c r="BD882" s="52" t="str">
        <f>IF(参照!L882="","",参照!L882)</f>
        <v/>
      </c>
    </row>
    <row r="883" spans="47:56">
      <c r="AU883" s="52" t="str">
        <f>IF(参照!A883="","",参照!A883)</f>
        <v>A0539</v>
      </c>
      <c r="AV883" s="52" t="str">
        <f>IF(参照!B883="","",参照!B883)</f>
        <v>(株)ｋａｒｃｈ</v>
      </c>
      <c r="AW883" s="52">
        <f>IF(参照!C883="","",参照!C883)</f>
        <v>1.01E-4</v>
      </c>
      <c r="AX883" s="52" t="str">
        <f>IF(参照!D883="","",参照!D883)</f>
        <v/>
      </c>
      <c r="AY883" s="52">
        <f>IF(参照!E883="","",参照!E883)</f>
        <v>4.0700000000000003E-4</v>
      </c>
      <c r="AZ883" s="52" t="str">
        <f>IF(参照!F883="","",参照!F883)</f>
        <v>(株)ｋａｒｃｈ</v>
      </c>
      <c r="BA883" s="52" t="str">
        <f>IF(参照!G883="","",参照!G883)</f>
        <v>(株)ｋａｒｃｈ_</v>
      </c>
      <c r="BB883" s="52">
        <f t="shared" si="44"/>
        <v>0.40700000000000003</v>
      </c>
      <c r="BD883" s="52" t="str">
        <f>IF(参照!L883="","",参照!L883)</f>
        <v/>
      </c>
    </row>
    <row r="884" spans="47:56">
      <c r="AU884" s="52" t="str">
        <f>IF(参照!A884="","",参照!A884)</f>
        <v>A0542</v>
      </c>
      <c r="AV884" s="52" t="str">
        <f>IF(参照!B884="","",参照!B884)</f>
        <v>森の灯り(株)</v>
      </c>
      <c r="AW884" s="52">
        <f>IF(参照!C884="","",参照!C884)</f>
        <v>5.0699999999999996E-4</v>
      </c>
      <c r="AX884" s="52" t="str">
        <f>IF(参照!D884="","",参照!D884)</f>
        <v/>
      </c>
      <c r="AY884" s="52">
        <f>IF(参照!E884="","",参照!E884)</f>
        <v>5.4199999999999995E-4</v>
      </c>
      <c r="AZ884" s="52" t="str">
        <f>IF(参照!F884="","",参照!F884)</f>
        <v>森の灯り(株)</v>
      </c>
      <c r="BA884" s="52" t="str">
        <f>IF(参照!G884="","",参照!G884)</f>
        <v>森の灯り(株)_</v>
      </c>
      <c r="BB884" s="52">
        <f t="shared" si="44"/>
        <v>0.54199999999999993</v>
      </c>
      <c r="BD884" s="52" t="str">
        <f>IF(参照!L884="","",参照!L884)</f>
        <v/>
      </c>
    </row>
    <row r="885" spans="47:56">
      <c r="AU885" s="52" t="str">
        <f>IF(参照!A885="","",参照!A885)</f>
        <v>A0543</v>
      </c>
      <c r="AV885" s="52" t="str">
        <f>IF(参照!B885="","",参照!B885)</f>
        <v>(株)かみでん里山公社</v>
      </c>
      <c r="AW885" s="52">
        <f>IF(参照!C885="","",参照!C885)</f>
        <v>3.2600000000000001E-4</v>
      </c>
      <c r="AX885" s="52" t="str">
        <f>IF(参照!D885="","",参照!D885)</f>
        <v/>
      </c>
      <c r="AY885" s="52">
        <f>IF(参照!E885="","",参照!E885)</f>
        <v>4.6900000000000002E-4</v>
      </c>
      <c r="AZ885" s="52" t="str">
        <f>IF(参照!F885="","",参照!F885)</f>
        <v>(株)かみでん里山公社</v>
      </c>
      <c r="BA885" s="52" t="str">
        <f>IF(参照!G885="","",参照!G885)</f>
        <v>(株)かみでん里山公社_</v>
      </c>
      <c r="BB885" s="52">
        <f t="shared" si="44"/>
        <v>0.46900000000000003</v>
      </c>
      <c r="BD885" s="52" t="str">
        <f>IF(参照!L885="","",参照!L885)</f>
        <v/>
      </c>
    </row>
    <row r="886" spans="47:56">
      <c r="AU886" s="52" t="str">
        <f>IF(参照!A886="","",参照!A886)</f>
        <v>A0546</v>
      </c>
      <c r="AV886" s="52" t="str">
        <f>IF(参照!B886="","",参照!B886)</f>
        <v>(株)三郷ひまわりエナジー</v>
      </c>
      <c r="AW886" s="52">
        <f>IF(参照!C886="","",参照!C886)</f>
        <v>4.8099999999999998E-4</v>
      </c>
      <c r="AX886" s="52" t="str">
        <f>IF(参照!D886="","",参照!D886)</f>
        <v/>
      </c>
      <c r="AY886" s="52">
        <f>IF(参照!E886="","",参照!E886)</f>
        <v>4.4700000000000002E-4</v>
      </c>
      <c r="AZ886" s="52" t="str">
        <f>IF(参照!F886="","",参照!F886)</f>
        <v>(株)三郷ひまわりエナジー</v>
      </c>
      <c r="BA886" s="52" t="str">
        <f>IF(参照!G886="","",参照!G886)</f>
        <v>(株)三郷ひまわりエナジー_</v>
      </c>
      <c r="BB886" s="52">
        <f t="shared" si="44"/>
        <v>0.44700000000000001</v>
      </c>
      <c r="BD886" s="52" t="str">
        <f>IF(参照!L886="","",参照!L886)</f>
        <v/>
      </c>
    </row>
    <row r="887" spans="47:56">
      <c r="AU887" s="52" t="str">
        <f>IF(参照!A887="","",参照!A887)</f>
        <v>A0547</v>
      </c>
      <c r="AV887" s="52" t="str">
        <f>IF(参照!B887="","",参照!B887)</f>
        <v>(株)球磨村森電力</v>
      </c>
      <c r="AW887" s="52">
        <f>IF(参照!C887="","",参照!C887)</f>
        <v>3.28E-4</v>
      </c>
      <c r="AX887" s="52" t="str">
        <f>IF(参照!D887="","",参照!D887)</f>
        <v/>
      </c>
      <c r="AY887" s="52">
        <f>IF(参照!E887="","",参照!E887)</f>
        <v>2.72E-4</v>
      </c>
      <c r="AZ887" s="52" t="str">
        <f>IF(参照!F887="","",参照!F887)</f>
        <v>(株)球磨村森電力</v>
      </c>
      <c r="BA887" s="52" t="str">
        <f>IF(参照!G887="","",参照!G887)</f>
        <v>(株)球磨村森電力_</v>
      </c>
      <c r="BB887" s="52">
        <f t="shared" si="44"/>
        <v>0.27200000000000002</v>
      </c>
      <c r="BD887" s="52" t="str">
        <f>IF(参照!L887="","",参照!L887)</f>
        <v/>
      </c>
    </row>
    <row r="888" spans="47:56">
      <c r="AU888" s="52" t="str">
        <f>IF(参照!A888="","",参照!A888)</f>
        <v>A0548</v>
      </c>
      <c r="AV888" s="52" t="str">
        <f>IF(参照!B888="","",参照!B888)</f>
        <v>北日本ガス(株)</v>
      </c>
      <c r="AW888" s="52">
        <f>IF(参照!C888="","",参照!C888)</f>
        <v>4.9299999999999995E-4</v>
      </c>
      <c r="AX888" s="52" t="str">
        <f>IF(参照!D888="","",参照!D888)</f>
        <v/>
      </c>
      <c r="AY888" s="52">
        <f>IF(参照!E888="","",参照!E888)</f>
        <v>4.35E-4</v>
      </c>
      <c r="AZ888" s="52" t="str">
        <f>IF(参照!F888="","",参照!F888)</f>
        <v>北日本ガス(株)</v>
      </c>
      <c r="BA888" s="52" t="str">
        <f>IF(参照!G888="","",参照!G888)</f>
        <v>北日本ガス(株)_</v>
      </c>
      <c r="BB888" s="52">
        <f t="shared" si="44"/>
        <v>0.435</v>
      </c>
      <c r="BD888" s="52" t="str">
        <f>IF(参照!L888="","",参照!L888)</f>
        <v/>
      </c>
    </row>
    <row r="889" spans="47:56">
      <c r="AU889" s="52" t="str">
        <f>IF(参照!A889="","",参照!A889)</f>
        <v>A0549</v>
      </c>
      <c r="AV889" s="52" t="str">
        <f>IF(参照!B889="","",参照!B889)</f>
        <v>くこくエネルギー(株)(旧：熊本電力(株))</v>
      </c>
      <c r="AW889" s="52">
        <f>IF(参照!C889="","",参照!C889)</f>
        <v>5.0100000000000003E-4</v>
      </c>
      <c r="AX889" s="52" t="str">
        <f>IF(参照!D889="","",参照!D889)</f>
        <v/>
      </c>
      <c r="AY889" s="52">
        <f>IF(参照!E889="","",参照!E889)</f>
        <v>5.31E-4</v>
      </c>
      <c r="AZ889" s="52" t="str">
        <f>IF(参照!F889="","",参照!F889)</f>
        <v>くこくエネルギー(株)(旧：熊本電力(株))</v>
      </c>
      <c r="BA889" s="52" t="str">
        <f>IF(参照!G889="","",参照!G889)</f>
        <v>くこくエネルギー(株)(旧：熊本電力(株))_</v>
      </c>
      <c r="BB889" s="52">
        <f t="shared" si="44"/>
        <v>0.53100000000000003</v>
      </c>
      <c r="BD889" s="52" t="str">
        <f>IF(参照!L889="","",参照!L889)</f>
        <v/>
      </c>
    </row>
    <row r="890" spans="47:56">
      <c r="AU890" s="52" t="str">
        <f>IF(参照!A890="","",参照!A890)</f>
        <v>A0550</v>
      </c>
      <c r="AV890" s="52" t="str">
        <f>IF(参照!B890="","",参照!B890)</f>
        <v>(株)エコログ</v>
      </c>
      <c r="AW890" s="52">
        <f>IF(参照!C890="","",参照!C890)</f>
        <v>5.4200000000000006E-4</v>
      </c>
      <c r="AX890" s="52" t="str">
        <f>IF(参照!D890="","",参照!D890)</f>
        <v/>
      </c>
      <c r="AY890" s="52">
        <f>IF(参照!E890="","",参照!E890)</f>
        <v>5.4500000000000002E-4</v>
      </c>
      <c r="AZ890" s="52" t="str">
        <f>IF(参照!F890="","",参照!F890)</f>
        <v>(株)エコログ</v>
      </c>
      <c r="BA890" s="52" t="str">
        <f>IF(参照!G890="","",参照!G890)</f>
        <v>(株)エコログ_</v>
      </c>
      <c r="BB890" s="52">
        <f t="shared" si="44"/>
        <v>0.54500000000000004</v>
      </c>
      <c r="BD890" s="52" t="str">
        <f>IF(参照!L890="","",参照!L890)</f>
        <v/>
      </c>
    </row>
    <row r="891" spans="47:56">
      <c r="AU891" s="52" t="str">
        <f>IF(参照!A891="","",参照!A891)</f>
        <v>A0551</v>
      </c>
      <c r="AV891" s="52" t="str">
        <f>IF(参照!B891="","",参照!B891)</f>
        <v>飯田まちづくり電力(株)</v>
      </c>
      <c r="AW891" s="52">
        <f>IF(参照!C891="","",参照!C891)</f>
        <v>2.6600000000000001E-4</v>
      </c>
      <c r="AX891" s="52" t="str">
        <f>IF(参照!D891="","",参照!D891)</f>
        <v>メニューA</v>
      </c>
      <c r="AY891" s="52">
        <f>IF(参照!E891="","",参照!E891)</f>
        <v>3.4200000000000002E-4</v>
      </c>
      <c r="AZ891" s="52" t="str">
        <f>IF(参照!F891="","",参照!F891)</f>
        <v>飯田まちづくり電力(株)</v>
      </c>
      <c r="BA891" s="52" t="str">
        <f>IF(参照!G891="","",参照!G891)</f>
        <v>飯田まちづくり電力(株)_メニューA</v>
      </c>
      <c r="BB891" s="52">
        <f t="shared" si="44"/>
        <v>0.34200000000000003</v>
      </c>
      <c r="BD891" s="52" t="str">
        <f>IF(参照!L891="","",参照!L891)</f>
        <v/>
      </c>
    </row>
    <row r="892" spans="47:56">
      <c r="AU892" s="52" t="str">
        <f>IF(参照!A892="","",参照!A892)</f>
        <v/>
      </c>
      <c r="AV892" s="52" t="str">
        <f>IF(参照!B892="","",参照!B892)</f>
        <v/>
      </c>
      <c r="AW892" s="52" t="str">
        <f>IF(参照!C892="","",参照!C892)</f>
        <v/>
      </c>
      <c r="AX892" s="52" t="str">
        <f>IF(参照!D892="","",参照!D892)</f>
        <v>メニューB(残差)</v>
      </c>
      <c r="AY892" s="52">
        <f>IF(参照!E892="","",参照!E892)</f>
        <v>4.64E-4</v>
      </c>
      <c r="AZ892" s="52" t="str">
        <f>IF(参照!F892="","",参照!F892)</f>
        <v>飯田まちづくり電力(株)</v>
      </c>
      <c r="BA892" s="52" t="str">
        <f>IF(参照!G892="","",参照!G892)</f>
        <v>飯田まちづくり電力(株)_メニューB(残差)</v>
      </c>
      <c r="BB892" s="52">
        <f t="shared" si="44"/>
        <v>0.46400000000000002</v>
      </c>
      <c r="BD892" s="52" t="str">
        <f>IF(参照!L892="","",参照!L892)</f>
        <v/>
      </c>
    </row>
    <row r="893" spans="47:56">
      <c r="AU893" s="52" t="str">
        <f>IF(参照!A893="","",参照!A893)</f>
        <v/>
      </c>
      <c r="AV893" s="52" t="str">
        <f>IF(参照!B893="","",参照!B893)</f>
        <v/>
      </c>
      <c r="AW893" s="52" t="str">
        <f>IF(参照!C893="","",参照!C893)</f>
        <v/>
      </c>
      <c r="AX893" s="52" t="str">
        <f>IF(参照!D893="","",参照!D893)</f>
        <v>(参考値)事業者全体</v>
      </c>
      <c r="AY893" s="52">
        <f>IF(参照!E893="","",参照!E893)</f>
        <v>4.5600000000000003E-4</v>
      </c>
      <c r="AZ893" s="52" t="str">
        <f>IF(参照!F893="","",参照!F893)</f>
        <v>飯田まちづくり電力(株)</v>
      </c>
      <c r="BA893" s="52" t="str">
        <f>IF(参照!G893="","",参照!G893)</f>
        <v>飯田まちづくり電力(株)_(参考値)事業者全体</v>
      </c>
      <c r="BB893" s="52">
        <f t="shared" si="44"/>
        <v>0.45600000000000002</v>
      </c>
      <c r="BD893" s="52" t="str">
        <f>IF(参照!L893="","",参照!L893)</f>
        <v/>
      </c>
    </row>
    <row r="894" spans="47:56">
      <c r="AU894" s="52" t="str">
        <f>IF(参照!A894="","",参照!A894)</f>
        <v>A0552</v>
      </c>
      <c r="AV894" s="52" t="str">
        <f>IF(参照!B894="","",参照!B894)</f>
        <v>イワタニ長野(株)</v>
      </c>
      <c r="AW894" s="52">
        <f>IF(参照!C894="","",参照!C894)</f>
        <v>3.6400000000000001E-4</v>
      </c>
      <c r="AX894" s="52" t="str">
        <f>IF(参照!D894="","",参照!D894)</f>
        <v/>
      </c>
      <c r="AY894" s="52">
        <f>IF(参照!E894="","",参照!E894)</f>
        <v>3.0800000000000001E-4</v>
      </c>
      <c r="AZ894" s="52" t="str">
        <f>IF(参照!F894="","",参照!F894)</f>
        <v>イワタニ長野(株)</v>
      </c>
      <c r="BA894" s="52" t="str">
        <f>IF(参照!G894="","",参照!G894)</f>
        <v>イワタニ長野(株)_</v>
      </c>
      <c r="BB894" s="52">
        <f t="shared" si="44"/>
        <v>0.308</v>
      </c>
      <c r="BD894" s="52" t="str">
        <f>IF(参照!L894="","",参照!L894)</f>
        <v/>
      </c>
    </row>
    <row r="895" spans="47:56">
      <c r="AU895" s="52" t="str">
        <f>IF(参照!A895="","",参照!A895)</f>
        <v>A0553</v>
      </c>
      <c r="AV895" s="52" t="str">
        <f>IF(参照!B895="","",参照!B895)</f>
        <v>シェルジャパン(株)</v>
      </c>
      <c r="AW895" s="52" t="str">
        <f>IF(参照!C895="","",参照!C895)</f>
        <v>0.000453※</v>
      </c>
      <c r="AX895" s="52" t="str">
        <f>IF(参照!D895="","",参照!D895)</f>
        <v>メニューA</v>
      </c>
      <c r="AY895" s="52">
        <f>IF(参照!E895="","",参照!E895)</f>
        <v>2.5000000000000001E-4</v>
      </c>
      <c r="AZ895" s="52" t="str">
        <f>IF(参照!F895="","",参照!F895)</f>
        <v>シェルジャパン(株)</v>
      </c>
      <c r="BA895" s="52" t="str">
        <f>IF(参照!G895="","",参照!G895)</f>
        <v>シェルジャパン(株)_メニューA</v>
      </c>
      <c r="BB895" s="52">
        <f t="shared" si="44"/>
        <v>0.25</v>
      </c>
      <c r="BD895" s="52" t="str">
        <f>IF(参照!L895="","",参照!L895)</f>
        <v/>
      </c>
    </row>
    <row r="896" spans="47:56">
      <c r="AU896" s="52" t="str">
        <f>IF(参照!A896="","",参照!A896)</f>
        <v/>
      </c>
      <c r="AV896" s="52" t="str">
        <f>IF(参照!B896="","",参照!B896)</f>
        <v/>
      </c>
      <c r="AW896" s="52" t="str">
        <f>IF(参照!C896="","",参照!C896)</f>
        <v/>
      </c>
      <c r="AX896" s="52" t="str">
        <f>IF(参照!D896="","",参照!D896)</f>
        <v>メニューB</v>
      </c>
      <c r="AY896" s="52">
        <f>IF(参照!E896="","",参照!E896)</f>
        <v>3.1500000000000001E-4</v>
      </c>
      <c r="AZ896" s="52" t="str">
        <f>IF(参照!F896="","",参照!F896)</f>
        <v>シェルジャパン(株)</v>
      </c>
      <c r="BA896" s="52" t="str">
        <f>IF(参照!G896="","",参照!G896)</f>
        <v>シェルジャパン(株)_メニューB</v>
      </c>
      <c r="BB896" s="52">
        <f t="shared" si="44"/>
        <v>0.315</v>
      </c>
      <c r="BD896" s="52" t="str">
        <f>IF(参照!L896="","",参照!L896)</f>
        <v/>
      </c>
    </row>
    <row r="897" spans="47:56">
      <c r="AU897" s="52" t="str">
        <f>IF(参照!A897="","",参照!A897)</f>
        <v/>
      </c>
      <c r="AV897" s="52" t="str">
        <f>IF(参照!B897="","",参照!B897)</f>
        <v/>
      </c>
      <c r="AW897" s="52" t="str">
        <f>IF(参照!C897="","",参照!C897)</f>
        <v/>
      </c>
      <c r="AX897" s="52" t="str">
        <f>IF(参照!D897="","",参照!D897)</f>
        <v>メニューC(残差)</v>
      </c>
      <c r="AY897" s="52">
        <f>IF(参照!E897="","",参照!E897)</f>
        <v>7.8999999999999996E-5</v>
      </c>
      <c r="AZ897" s="52" t="str">
        <f>IF(参照!F897="","",参照!F897)</f>
        <v>シェルジャパン(株)</v>
      </c>
      <c r="BA897" s="52" t="str">
        <f>IF(参照!G897="","",参照!G897)</f>
        <v>シェルジャパン(株)_メニューC(残差)</v>
      </c>
      <c r="BB897" s="52">
        <f t="shared" si="44"/>
        <v>7.9000000000000001E-2</v>
      </c>
      <c r="BD897" s="52" t="str">
        <f>IF(参照!L897="","",参照!L897)</f>
        <v/>
      </c>
    </row>
    <row r="898" spans="47:56">
      <c r="AU898" s="52" t="str">
        <f>IF(参照!A898="","",参照!A898)</f>
        <v/>
      </c>
      <c r="AV898" s="52" t="str">
        <f>IF(参照!B898="","",参照!B898)</f>
        <v/>
      </c>
      <c r="AW898" s="52" t="str">
        <f>IF(参照!C898="","",参照!C898)</f>
        <v/>
      </c>
      <c r="AX898" s="52" t="str">
        <f>IF(参照!D898="","",参照!D898)</f>
        <v>(参考値)事業者全体</v>
      </c>
      <c r="AY898" s="52">
        <f>IF(参照!E898="","",参照!E898)</f>
        <v>6.3000000000000003E-4</v>
      </c>
      <c r="AZ898" s="52" t="str">
        <f>IF(参照!F898="","",参照!F898)</f>
        <v>シェルジャパン(株)</v>
      </c>
      <c r="BA898" s="52" t="str">
        <f>IF(参照!G898="","",参照!G898)</f>
        <v>シェルジャパン(株)_(参考値)事業者全体</v>
      </c>
      <c r="BB898" s="52">
        <f t="shared" si="44"/>
        <v>0.63</v>
      </c>
      <c r="BD898" s="52" t="str">
        <f>IF(参照!L898="","",参照!L898)</f>
        <v/>
      </c>
    </row>
    <row r="899" spans="47:56">
      <c r="AU899" s="52" t="str">
        <f>IF(参照!A899="","",参照!A899)</f>
        <v>A0554</v>
      </c>
      <c r="AV899" s="52" t="str">
        <f>IF(参照!B899="","",参照!B899)</f>
        <v>(株)クボタ</v>
      </c>
      <c r="AW899" s="52">
        <f>IF(参照!C899="","",参照!C899)</f>
        <v>3.9899999999999999E-4</v>
      </c>
      <c r="AX899" s="52" t="str">
        <f>IF(参照!D899="","",参照!D899)</f>
        <v/>
      </c>
      <c r="AY899" s="52">
        <f>IF(参照!E899="","",参照!E899)</f>
        <v>3.4299999999999999E-4</v>
      </c>
      <c r="AZ899" s="52" t="str">
        <f>IF(参照!F899="","",参照!F899)</f>
        <v>(株)クボタ</v>
      </c>
      <c r="BA899" s="52" t="str">
        <f>IF(参照!G899="","",参照!G899)</f>
        <v>(株)クボタ_</v>
      </c>
      <c r="BB899" s="52">
        <f t="shared" si="44"/>
        <v>0.34299999999999997</v>
      </c>
      <c r="BD899" s="52" t="str">
        <f>IF(参照!L899="","",参照!L899)</f>
        <v/>
      </c>
    </row>
    <row r="900" spans="47:56">
      <c r="AU900" s="52" t="str">
        <f>IF(参照!A900="","",参照!A900)</f>
        <v>A0555</v>
      </c>
      <c r="AV900" s="52" t="str">
        <f>IF(参照!B900="","",参照!B900)</f>
        <v>石油資源開発(株)</v>
      </c>
      <c r="AW900" s="52" t="str">
        <f>IF(参照!C900="","",参照!C900)</f>
        <v>0.000453※</v>
      </c>
      <c r="AX900" s="52" t="str">
        <f>IF(参照!D900="","",参照!D900)</f>
        <v/>
      </c>
      <c r="AY900" s="52">
        <f>IF(参照!E900="","",参照!E900)</f>
        <v>4.5300000000000001E-4</v>
      </c>
      <c r="AZ900" s="52" t="str">
        <f>IF(参照!F900="","",参照!F900)</f>
        <v>石油資源開発(株)</v>
      </c>
      <c r="BA900" s="52" t="str">
        <f>IF(参照!G900="","",参照!G900)</f>
        <v>石油資源開発(株)_</v>
      </c>
      <c r="BB900" s="52">
        <f t="shared" si="44"/>
        <v>0.45300000000000001</v>
      </c>
      <c r="BD900" s="52" t="str">
        <f>IF(参照!L900="","",参照!L900)</f>
        <v/>
      </c>
    </row>
    <row r="901" spans="47:56">
      <c r="AU901" s="52" t="str">
        <f>IF(参照!A901="","",参照!A901)</f>
        <v>A0556</v>
      </c>
      <c r="AV901" s="52" t="str">
        <f>IF(参照!B901="","",参照!B901)</f>
        <v>越後天然ガス(株)</v>
      </c>
      <c r="AW901" s="52">
        <f>IF(参照!C901="","",参照!C901)</f>
        <v>5.22E-4</v>
      </c>
      <c r="AX901" s="52" t="str">
        <f>IF(参照!D901="","",参照!D901)</f>
        <v>メニューA</v>
      </c>
      <c r="AY901" s="52">
        <f>IF(参照!E901="","",参照!E901)</f>
        <v>0</v>
      </c>
      <c r="AZ901" s="52" t="str">
        <f>IF(参照!F901="","",参照!F901)</f>
        <v>越後天然ガス(株)</v>
      </c>
      <c r="BA901" s="52" t="str">
        <f>IF(参照!G901="","",参照!G901)</f>
        <v>越後天然ガス(株)_メニューA</v>
      </c>
      <c r="BB901" s="52">
        <f t="shared" ref="BB901:BB964" si="45">AY901*1000</f>
        <v>0</v>
      </c>
      <c r="BD901" s="52" t="str">
        <f>IF(参照!L901="","",参照!L901)</f>
        <v/>
      </c>
    </row>
    <row r="902" spans="47:56">
      <c r="AU902" s="52" t="str">
        <f>IF(参照!A902="","",参照!A902)</f>
        <v/>
      </c>
      <c r="AV902" s="52" t="str">
        <f>IF(参照!B902="","",参照!B902)</f>
        <v/>
      </c>
      <c r="AW902" s="52" t="str">
        <f>IF(参照!C902="","",参照!C902)</f>
        <v/>
      </c>
      <c r="AX902" s="52" t="str">
        <f>IF(参照!D902="","",参照!D902)</f>
        <v>メニューB(残差)</v>
      </c>
      <c r="AY902" s="52">
        <f>IF(参照!E902="","",参照!E902)</f>
        <v>5.9899999999999992E-4</v>
      </c>
      <c r="AZ902" s="52" t="str">
        <f>IF(参照!F902="","",参照!F902)</f>
        <v>越後天然ガス(株)</v>
      </c>
      <c r="BA902" s="52" t="str">
        <f>IF(参照!G902="","",参照!G902)</f>
        <v>越後天然ガス(株)_メニューB(残差)</v>
      </c>
      <c r="BB902" s="52">
        <f t="shared" si="45"/>
        <v>0.59899999999999998</v>
      </c>
      <c r="BD902" s="52" t="str">
        <f>IF(参照!L902="","",参照!L902)</f>
        <v/>
      </c>
    </row>
    <row r="903" spans="47:56">
      <c r="AU903" s="52" t="str">
        <f>IF(参照!A903="","",参照!A903)</f>
        <v/>
      </c>
      <c r="AV903" s="52" t="str">
        <f>IF(参照!B903="","",参照!B903)</f>
        <v/>
      </c>
      <c r="AW903" s="52" t="str">
        <f>IF(参照!C903="","",参照!C903)</f>
        <v/>
      </c>
      <c r="AX903" s="52" t="str">
        <f>IF(参照!D903="","",参照!D903)</f>
        <v>(参考値)事業者全体</v>
      </c>
      <c r="AY903" s="52">
        <f>IF(参照!E903="","",参照!E903)</f>
        <v>2.9299999999999997E-4</v>
      </c>
      <c r="AZ903" s="52" t="str">
        <f>IF(参照!F903="","",参照!F903)</f>
        <v>越後天然ガス(株)</v>
      </c>
      <c r="BA903" s="52" t="str">
        <f>IF(参照!G903="","",参照!G903)</f>
        <v>越後天然ガス(株)_(参考値)事業者全体</v>
      </c>
      <c r="BB903" s="52">
        <f t="shared" si="45"/>
        <v>0.29299999999999998</v>
      </c>
      <c r="BD903" s="52" t="str">
        <f>IF(参照!L903="","",参照!L903)</f>
        <v/>
      </c>
    </row>
    <row r="904" spans="47:56">
      <c r="AU904" s="52" t="str">
        <f>IF(参照!A904="","",参照!A904)</f>
        <v>A0557</v>
      </c>
      <c r="AV904" s="52" t="str">
        <f>IF(参照!B904="","",参照!B904)</f>
        <v>(株)大仙こまちパワー</v>
      </c>
      <c r="AW904" s="52">
        <f>IF(参照!C904="","",参照!C904)</f>
        <v>1.4E-5</v>
      </c>
      <c r="AX904" s="52" t="str">
        <f>IF(参照!D904="","",参照!D904)</f>
        <v/>
      </c>
      <c r="AY904" s="52">
        <f>IF(参照!E904="","",参照!E904)</f>
        <v>4.2299999999999998E-4</v>
      </c>
      <c r="AZ904" s="52" t="str">
        <f>IF(参照!F904="","",参照!F904)</f>
        <v>(株)大仙こまちパワー</v>
      </c>
      <c r="BA904" s="52" t="str">
        <f>IF(参照!G904="","",参照!G904)</f>
        <v>(株)大仙こまちパワー_</v>
      </c>
      <c r="BB904" s="52">
        <f t="shared" si="45"/>
        <v>0.42299999999999999</v>
      </c>
      <c r="BD904" s="52" t="str">
        <f>IF(参照!L904="","",参照!L904)</f>
        <v/>
      </c>
    </row>
    <row r="905" spans="47:56">
      <c r="AU905" s="52" t="str">
        <f>IF(参照!A905="","",参照!A905)</f>
        <v>A0558</v>
      </c>
      <c r="AV905" s="52" t="str">
        <f>IF(参照!B905="","",参照!B905)</f>
        <v>坂戸ガス(株)</v>
      </c>
      <c r="AW905" s="52">
        <f>IF(参照!C905="","",参照!C905)</f>
        <v>4.0700000000000003E-4</v>
      </c>
      <c r="AX905" s="52" t="str">
        <f>IF(参照!D905="","",参照!D905)</f>
        <v/>
      </c>
      <c r="AY905" s="52">
        <f>IF(参照!E905="","",参照!E905)</f>
        <v>3.5100000000000002E-4</v>
      </c>
      <c r="AZ905" s="52" t="str">
        <f>IF(参照!F905="","",参照!F905)</f>
        <v>坂戸ガス(株)</v>
      </c>
      <c r="BA905" s="52" t="str">
        <f>IF(参照!G905="","",参照!G905)</f>
        <v>坂戸ガス(株)_</v>
      </c>
      <c r="BB905" s="52">
        <f t="shared" si="45"/>
        <v>0.35100000000000003</v>
      </c>
      <c r="BD905" s="52" t="str">
        <f>IF(参照!L905="","",参照!L905)</f>
        <v/>
      </c>
    </row>
    <row r="906" spans="47:56">
      <c r="AU906" s="52" t="str">
        <f>IF(参照!A906="","",参照!A906)</f>
        <v>A0559</v>
      </c>
      <c r="AV906" s="52" t="str">
        <f>IF(参照!B906="","",参照!B906)</f>
        <v>(株)デベロップ</v>
      </c>
      <c r="AW906" s="52">
        <f>IF(参照!C906="","",参照!C906)</f>
        <v>4.0000000000000002E-4</v>
      </c>
      <c r="AX906" s="52" t="str">
        <f>IF(参照!D906="","",参照!D906)</f>
        <v/>
      </c>
      <c r="AY906" s="52">
        <f>IF(参照!E906="","",参照!E906)</f>
        <v>3.4400000000000001E-4</v>
      </c>
      <c r="AZ906" s="52" t="str">
        <f>IF(参照!F906="","",参照!F906)</f>
        <v>(株)デベロップ</v>
      </c>
      <c r="BA906" s="52" t="str">
        <f>IF(参照!G906="","",参照!G906)</f>
        <v>(株)デベロップ_</v>
      </c>
      <c r="BB906" s="52">
        <f t="shared" si="45"/>
        <v>0.34400000000000003</v>
      </c>
      <c r="BD906" s="52" t="str">
        <f>IF(参照!L906="","",参照!L906)</f>
        <v/>
      </c>
    </row>
    <row r="907" spans="47:56">
      <c r="AU907" s="52" t="str">
        <f>IF(参照!A907="","",参照!A907)</f>
        <v>A0560</v>
      </c>
      <c r="AV907" s="52" t="str">
        <f>IF(参照!B907="","",参照!B907)</f>
        <v>(株)テレ・マーカー</v>
      </c>
      <c r="AW907" s="52">
        <f>IF(参照!C907="","",参照!C907)</f>
        <v>6.29E-4</v>
      </c>
      <c r="AX907" s="52" t="str">
        <f>IF(参照!D907="","",参照!D907)</f>
        <v/>
      </c>
      <c r="AY907" s="52">
        <f>IF(参照!E907="","",参照!E907)</f>
        <v>5.8600000000000004E-4</v>
      </c>
      <c r="AZ907" s="52" t="str">
        <f>IF(参照!F907="","",参照!F907)</f>
        <v>(株)テレ・マーカー</v>
      </c>
      <c r="BA907" s="52" t="str">
        <f>IF(参照!G907="","",参照!G907)</f>
        <v>(株)テレ・マーカー_</v>
      </c>
      <c r="BB907" s="52">
        <f t="shared" si="45"/>
        <v>0.58600000000000008</v>
      </c>
      <c r="BD907" s="52" t="str">
        <f>IF(参照!L907="","",参照!L907)</f>
        <v/>
      </c>
    </row>
    <row r="908" spans="47:56">
      <c r="AU908" s="52" t="str">
        <f>IF(参照!A908="","",参照!A908)</f>
        <v>A0562</v>
      </c>
      <c r="AV908" s="52" t="str">
        <f>IF(参照!B908="","",参照!B908)</f>
        <v>ＭＧＣエネルギー(株)</v>
      </c>
      <c r="AW908" s="52">
        <f>IF(参照!C908="","",参照!C908)</f>
        <v>3.8499999999999998E-4</v>
      </c>
      <c r="AX908" s="52" t="str">
        <f>IF(参照!D908="","",参照!D908)</f>
        <v/>
      </c>
      <c r="AY908" s="52">
        <f>IF(参照!E908="","",参照!E908)</f>
        <v>3.4200000000000002E-4</v>
      </c>
      <c r="AZ908" s="52" t="str">
        <f>IF(参照!F908="","",参照!F908)</f>
        <v>ＭＧＣエネルギー(株)</v>
      </c>
      <c r="BA908" s="52" t="str">
        <f>IF(参照!G908="","",参照!G908)</f>
        <v>ＭＧＣエネルギー(株)_</v>
      </c>
      <c r="BB908" s="52">
        <f t="shared" si="45"/>
        <v>0.34200000000000003</v>
      </c>
      <c r="BD908" s="52" t="str">
        <f>IF(参照!L908="","",参照!L908)</f>
        <v/>
      </c>
    </row>
    <row r="909" spans="47:56">
      <c r="AU909" s="52" t="str">
        <f>IF(参照!A909="","",参照!A909)</f>
        <v>A0565</v>
      </c>
      <c r="AV909" s="52" t="str">
        <f>IF(参照!B909="","",参照!B909)</f>
        <v>福島フェニックス電力(株)</v>
      </c>
      <c r="AW909" s="52" t="str">
        <f>IF(参照!C909="","",参照!C909)</f>
        <v>0.000453※</v>
      </c>
      <c r="AX909" s="52" t="str">
        <f>IF(参照!D909="","",参照!D909)</f>
        <v/>
      </c>
      <c r="AY909" s="52">
        <f>IF(参照!E909="","",参照!E909)</f>
        <v>5.0199999999999995E-4</v>
      </c>
      <c r="AZ909" s="52" t="str">
        <f>IF(参照!F909="","",参照!F909)</f>
        <v>福島フェニックス電力(株)</v>
      </c>
      <c r="BA909" s="52" t="str">
        <f>IF(参照!G909="","",参照!G909)</f>
        <v>福島フェニックス電力(株)_</v>
      </c>
      <c r="BB909" s="52">
        <f t="shared" si="45"/>
        <v>0.502</v>
      </c>
      <c r="BD909" s="52" t="str">
        <f>IF(参照!L909="","",参照!L909)</f>
        <v/>
      </c>
    </row>
    <row r="910" spans="47:56">
      <c r="AU910" s="52" t="str">
        <f>IF(参照!A910="","",参照!A910)</f>
        <v>A0566</v>
      </c>
      <c r="AV910" s="52" t="str">
        <f>IF(参照!B910="","",参照!B910)</f>
        <v>あんしん電力合同会社</v>
      </c>
      <c r="AW910" s="52">
        <f>IF(参照!C910="","",参照!C910)</f>
        <v>4.4700000000000002E-4</v>
      </c>
      <c r="AX910" s="52" t="str">
        <f>IF(参照!D910="","",参照!D910)</f>
        <v/>
      </c>
      <c r="AY910" s="52">
        <f>IF(参照!E910="","",参照!E910)</f>
        <v>4.5899999999999999E-4</v>
      </c>
      <c r="AZ910" s="52" t="str">
        <f>IF(参照!F910="","",参照!F910)</f>
        <v>あんしん電力合同会社</v>
      </c>
      <c r="BA910" s="52" t="str">
        <f>IF(参照!G910="","",参照!G910)</f>
        <v>あんしん電力合同会社_</v>
      </c>
      <c r="BB910" s="52">
        <f t="shared" si="45"/>
        <v>0.45899999999999996</v>
      </c>
      <c r="BD910" s="52" t="str">
        <f>IF(参照!L910="","",参照!L910)</f>
        <v/>
      </c>
    </row>
    <row r="911" spans="47:56">
      <c r="AU911" s="52" t="str">
        <f>IF(参照!A911="","",参照!A911)</f>
        <v>A0567</v>
      </c>
      <c r="AV911" s="52" t="str">
        <f>IF(参照!B911="","",参照!B911)</f>
        <v>(株)美作国電力</v>
      </c>
      <c r="AW911" s="52">
        <f>IF(参照!C911="","",参照!C911)</f>
        <v>5.1000000000000004E-4</v>
      </c>
      <c r="AX911" s="52" t="str">
        <f>IF(参照!D911="","",参照!D911)</f>
        <v/>
      </c>
      <c r="AY911" s="52">
        <f>IF(参照!E911="","",参照!E911)</f>
        <v>4.5399999999999998E-4</v>
      </c>
      <c r="AZ911" s="52" t="str">
        <f>IF(参照!F911="","",参照!F911)</f>
        <v>(株)美作国電力</v>
      </c>
      <c r="BA911" s="52" t="str">
        <f>IF(参照!G911="","",参照!G911)</f>
        <v>(株)美作国電力_</v>
      </c>
      <c r="BB911" s="52">
        <f t="shared" si="45"/>
        <v>0.45399999999999996</v>
      </c>
      <c r="BD911" s="52" t="str">
        <f>IF(参照!L911="","",参照!L911)</f>
        <v/>
      </c>
    </row>
    <row r="912" spans="47:56">
      <c r="AU912" s="52" t="str">
        <f>IF(参照!A912="","",参照!A912)</f>
        <v>A0568</v>
      </c>
      <c r="AV912" s="52" t="str">
        <f>IF(参照!B912="","",参照!B912)</f>
        <v>エア・ウォーター(株)</v>
      </c>
      <c r="AW912" s="52">
        <f>IF(参照!C912="","",参照!C912)</f>
        <v>4.64E-4</v>
      </c>
      <c r="AX912" s="52" t="str">
        <f>IF(参照!D912="","",参照!D912)</f>
        <v/>
      </c>
      <c r="AY912" s="52">
        <f>IF(参照!E912="","",参照!E912)</f>
        <v>4.08E-4</v>
      </c>
      <c r="AZ912" s="52" t="str">
        <f>IF(参照!F912="","",参照!F912)</f>
        <v>エア・ウォーター(株)</v>
      </c>
      <c r="BA912" s="52" t="str">
        <f>IF(参照!G912="","",参照!G912)</f>
        <v>エア・ウォーター(株)_</v>
      </c>
      <c r="BB912" s="52">
        <f t="shared" si="45"/>
        <v>0.40799999999999997</v>
      </c>
      <c r="BD912" s="52" t="str">
        <f>IF(参照!L912="","",参照!L912)</f>
        <v/>
      </c>
    </row>
    <row r="913" spans="47:56">
      <c r="AU913" s="52" t="str">
        <f>IF(参照!A913="","",参照!A913)</f>
        <v>A0570</v>
      </c>
      <c r="AV913" s="52" t="str">
        <f>IF(参照!B913="","",参照!B913)</f>
        <v>八幡商事(株)</v>
      </c>
      <c r="AW913" s="52">
        <f>IF(参照!C913="","",参照!C913)</f>
        <v>3.6400000000000001E-4</v>
      </c>
      <c r="AX913" s="52" t="str">
        <f>IF(参照!D913="","",参照!D913)</f>
        <v/>
      </c>
      <c r="AY913" s="52">
        <f>IF(参照!E913="","",参照!E913)</f>
        <v>3.0800000000000001E-4</v>
      </c>
      <c r="AZ913" s="52" t="str">
        <f>IF(参照!F913="","",参照!F913)</f>
        <v>八幡商事(株)</v>
      </c>
      <c r="BA913" s="52" t="str">
        <f>IF(参照!G913="","",参照!G913)</f>
        <v>八幡商事(株)_</v>
      </c>
      <c r="BB913" s="52">
        <f t="shared" si="45"/>
        <v>0.308</v>
      </c>
      <c r="BD913" s="52" t="str">
        <f>IF(参照!L913="","",参照!L913)</f>
        <v/>
      </c>
    </row>
    <row r="914" spans="47:56">
      <c r="AU914" s="52" t="str">
        <f>IF(参照!A914="","",参照!A914)</f>
        <v>A0571</v>
      </c>
      <c r="AV914" s="52" t="str">
        <f>IF(参照!B914="","",参照!B914)</f>
        <v>おいでんエネルギー(株)</v>
      </c>
      <c r="AW914" s="52">
        <f>IF(参照!C914="","",参照!C914)</f>
        <v>4.6999999999999999E-4</v>
      </c>
      <c r="AX914" s="52" t="str">
        <f>IF(参照!D914="","",参照!D914)</f>
        <v>メニューA</v>
      </c>
      <c r="AY914" s="52">
        <f>IF(参照!E914="","",参照!E914)</f>
        <v>0</v>
      </c>
      <c r="AZ914" s="52" t="str">
        <f>IF(参照!F914="","",参照!F914)</f>
        <v>おいでんエネルギー(株)</v>
      </c>
      <c r="BA914" s="52" t="str">
        <f>IF(参照!G914="","",参照!G914)</f>
        <v>おいでんエネルギー(株)_メニューA</v>
      </c>
      <c r="BB914" s="52">
        <f t="shared" si="45"/>
        <v>0</v>
      </c>
      <c r="BD914" s="52" t="str">
        <f>IF(参照!L914="","",参照!L914)</f>
        <v/>
      </c>
    </row>
    <row r="915" spans="47:56">
      <c r="AU915" s="52" t="str">
        <f>IF(参照!A915="","",参照!A915)</f>
        <v/>
      </c>
      <c r="AV915" s="52" t="str">
        <f>IF(参照!B915="","",参照!B915)</f>
        <v/>
      </c>
      <c r="AW915" s="52" t="str">
        <f>IF(参照!C915="","",参照!C915)</f>
        <v/>
      </c>
      <c r="AX915" s="52" t="str">
        <f>IF(参照!D915="","",参照!D915)</f>
        <v>メニューB</v>
      </c>
      <c r="AY915" s="52">
        <f>IF(参照!E915="","",参照!E915)</f>
        <v>0</v>
      </c>
      <c r="AZ915" s="52" t="str">
        <f>IF(参照!F915="","",参照!F915)</f>
        <v>おいでんエネルギー(株)</v>
      </c>
      <c r="BA915" s="52" t="str">
        <f>IF(参照!G915="","",参照!G915)</f>
        <v>おいでんエネルギー(株)_メニューB</v>
      </c>
      <c r="BB915" s="52">
        <f t="shared" si="45"/>
        <v>0</v>
      </c>
      <c r="BD915" s="52" t="str">
        <f>IF(参照!L915="","",参照!L915)</f>
        <v/>
      </c>
    </row>
    <row r="916" spans="47:56">
      <c r="AU916" s="52" t="str">
        <f>IF(参照!A916="","",参照!A916)</f>
        <v/>
      </c>
      <c r="AV916" s="52" t="str">
        <f>IF(参照!B916="","",参照!B916)</f>
        <v/>
      </c>
      <c r="AW916" s="52" t="str">
        <f>IF(参照!C916="","",参照!C916)</f>
        <v/>
      </c>
      <c r="AX916" s="52" t="str">
        <f>IF(参照!D916="","",参照!D916)</f>
        <v>メニューC(残差)</v>
      </c>
      <c r="AY916" s="52">
        <f>IF(参照!E916="","",参照!E916)</f>
        <v>2.3000000000000001E-4</v>
      </c>
      <c r="AZ916" s="52" t="str">
        <f>IF(参照!F916="","",参照!F916)</f>
        <v>おいでんエネルギー(株)</v>
      </c>
      <c r="BA916" s="52" t="str">
        <f>IF(参照!G916="","",参照!G916)</f>
        <v>おいでんエネルギー(株)_メニューC(残差)</v>
      </c>
      <c r="BB916" s="52">
        <f t="shared" si="45"/>
        <v>0.23</v>
      </c>
      <c r="BD916" s="52" t="str">
        <f>IF(参照!L916="","",参照!L916)</f>
        <v/>
      </c>
    </row>
    <row r="917" spans="47:56">
      <c r="AU917" s="52" t="str">
        <f>IF(参照!A917="","",参照!A917)</f>
        <v/>
      </c>
      <c r="AV917" s="52" t="str">
        <f>IF(参照!B917="","",参照!B917)</f>
        <v/>
      </c>
      <c r="AW917" s="52" t="str">
        <f>IF(参照!C917="","",参照!C917)</f>
        <v/>
      </c>
      <c r="AX917" s="52" t="str">
        <f>IF(参照!D917="","",参照!D917)</f>
        <v>(参考値)事業者全体</v>
      </c>
      <c r="AY917" s="52">
        <f>IF(参照!E917="","",参照!E917)</f>
        <v>5.4199999999999995E-4</v>
      </c>
      <c r="AZ917" s="52" t="str">
        <f>IF(参照!F917="","",参照!F917)</f>
        <v>おいでんエネルギー(株)</v>
      </c>
      <c r="BA917" s="52" t="str">
        <f>IF(参照!G917="","",参照!G917)</f>
        <v>おいでんエネルギー(株)_(参考値)事業者全体</v>
      </c>
      <c r="BB917" s="52">
        <f t="shared" si="45"/>
        <v>0.54199999999999993</v>
      </c>
      <c r="BD917" s="52" t="str">
        <f>IF(参照!L917="","",参照!L917)</f>
        <v/>
      </c>
    </row>
    <row r="918" spans="47:56">
      <c r="AU918" s="52" t="str">
        <f>IF(参照!A918="","",参照!A918)</f>
        <v>A0572</v>
      </c>
      <c r="AV918" s="52" t="str">
        <f>IF(参照!B918="","",参照!B918)</f>
        <v>(株)イシオ</v>
      </c>
      <c r="AW918" s="52">
        <f>IF(参照!C918="","",参照!C918)</f>
        <v>5.0900000000000001E-4</v>
      </c>
      <c r="AX918" s="52" t="str">
        <f>IF(参照!D918="","",参照!D918)</f>
        <v/>
      </c>
      <c r="AY918" s="52">
        <f>IF(参照!E918="","",参照!E918)</f>
        <v>5.7200000000000003E-4</v>
      </c>
      <c r="AZ918" s="52" t="str">
        <f>IF(参照!F918="","",参照!F918)</f>
        <v>(株)イシオ</v>
      </c>
      <c r="BA918" s="52" t="str">
        <f>IF(参照!G918="","",参照!G918)</f>
        <v>(株)イシオ_</v>
      </c>
      <c r="BB918" s="52">
        <f t="shared" si="45"/>
        <v>0.57200000000000006</v>
      </c>
      <c r="BD918" s="52" t="str">
        <f>IF(参照!L918="","",参照!L918)</f>
        <v/>
      </c>
    </row>
    <row r="919" spans="47:56">
      <c r="AU919" s="52" t="str">
        <f>IF(参照!A919="","",参照!A919)</f>
        <v>A0573</v>
      </c>
      <c r="AV919" s="52" t="str">
        <f>IF(参照!B919="","",参照!B919)</f>
        <v>北陸電力ビズ・エナジーソリューション(株)</v>
      </c>
      <c r="AW919" s="52">
        <f>IF(参照!C919="","",参照!C919)</f>
        <v>7.7000000000000007E-4</v>
      </c>
      <c r="AX919" s="52" t="str">
        <f>IF(参照!D919="","",参照!D919)</f>
        <v/>
      </c>
      <c r="AY919" s="52">
        <f>IF(参照!E919="","",参照!E919)</f>
        <v>2.4800000000000001E-4</v>
      </c>
      <c r="AZ919" s="52" t="str">
        <f>IF(参照!F919="","",参照!F919)</f>
        <v>北陸電力ビズ・エナジーソリューション(株)</v>
      </c>
      <c r="BA919" s="52" t="str">
        <f>IF(参照!G919="","",参照!G919)</f>
        <v>北陸電力ビズ・エナジーソリューション(株)_</v>
      </c>
      <c r="BB919" s="52">
        <f t="shared" si="45"/>
        <v>0.248</v>
      </c>
      <c r="BD919" s="52" t="str">
        <f>IF(参照!L919="","",参照!L919)</f>
        <v/>
      </c>
    </row>
    <row r="920" spans="47:56">
      <c r="AU920" s="52" t="str">
        <f>IF(参照!A920="","",参照!A920)</f>
        <v>A0575</v>
      </c>
      <c r="AV920" s="52" t="str">
        <f>IF(参照!B920="","",参照!B920)</f>
        <v>加賀市総合サービス(株)</v>
      </c>
      <c r="AW920" s="52">
        <f>IF(参照!C920="","",参照!C920)</f>
        <v>4.9600000000000002E-4</v>
      </c>
      <c r="AX920" s="52" t="str">
        <f>IF(参照!D920="","",参照!D920)</f>
        <v/>
      </c>
      <c r="AY920" s="52">
        <f>IF(参照!E920="","",参照!E920)</f>
        <v>4.9299999999999995E-4</v>
      </c>
      <c r="AZ920" s="52" t="str">
        <f>IF(参照!F920="","",参照!F920)</f>
        <v>加賀市総合サービス(株)</v>
      </c>
      <c r="BA920" s="52" t="str">
        <f>IF(参照!G920="","",参照!G920)</f>
        <v>加賀市総合サービス(株)_</v>
      </c>
      <c r="BB920" s="52">
        <f t="shared" si="45"/>
        <v>0.49299999999999994</v>
      </c>
      <c r="BD920" s="52" t="str">
        <f>IF(参照!L920="","",参照!L920)</f>
        <v/>
      </c>
    </row>
    <row r="921" spans="47:56">
      <c r="AU921" s="52" t="str">
        <f>IF(参照!A921="","",参照!A921)</f>
        <v>A0577</v>
      </c>
      <c r="AV921" s="52" t="str">
        <f>IF(参照!B921="","",参照!B921)</f>
        <v>丸紅伊那みらいでんき(株)</v>
      </c>
      <c r="AW921" s="52">
        <f>IF(参照!C921="","",参照!C921)</f>
        <v>1.8000000000000001E-4</v>
      </c>
      <c r="AX921" s="52" t="str">
        <f>IF(参照!D921="","",参照!D921)</f>
        <v>メニューA</v>
      </c>
      <c r="AY921" s="52">
        <f>IF(参照!E921="","",参照!E921)</f>
        <v>0</v>
      </c>
      <c r="AZ921" s="52" t="str">
        <f>IF(参照!F921="","",参照!F921)</f>
        <v>丸紅伊那みらいでんき(株)</v>
      </c>
      <c r="BA921" s="52" t="str">
        <f>IF(参照!G921="","",参照!G921)</f>
        <v>丸紅伊那みらいでんき(株)_メニューA</v>
      </c>
      <c r="BB921" s="52">
        <f t="shared" si="45"/>
        <v>0</v>
      </c>
      <c r="BD921" s="52" t="str">
        <f>IF(参照!L921="","",参照!L921)</f>
        <v/>
      </c>
    </row>
    <row r="922" spans="47:56">
      <c r="AU922" s="52" t="str">
        <f>IF(参照!A922="","",参照!A922)</f>
        <v/>
      </c>
      <c r="AV922" s="52" t="str">
        <f>IF(参照!B922="","",参照!B922)</f>
        <v/>
      </c>
      <c r="AW922" s="52" t="str">
        <f>IF(参照!C922="","",参照!C922)</f>
        <v/>
      </c>
      <c r="AX922" s="52" t="str">
        <f>IF(参照!D922="","",参照!D922)</f>
        <v>メニューB(残差)</v>
      </c>
      <c r="AY922" s="52">
        <f>IF(参照!E922="","",参照!E922)</f>
        <v>2.9799999999999998E-4</v>
      </c>
      <c r="AZ922" s="52" t="str">
        <f>IF(参照!F922="","",参照!F922)</f>
        <v>丸紅伊那みらいでんき(株)</v>
      </c>
      <c r="BA922" s="52" t="str">
        <f>IF(参照!G922="","",参照!G922)</f>
        <v>丸紅伊那みらいでんき(株)_メニューB(残差)</v>
      </c>
      <c r="BB922" s="52">
        <f t="shared" si="45"/>
        <v>0.29799999999999999</v>
      </c>
      <c r="BD922" s="52" t="str">
        <f>IF(参照!L922="","",参照!L922)</f>
        <v/>
      </c>
    </row>
    <row r="923" spans="47:56">
      <c r="AU923" s="52" t="str">
        <f>IF(参照!A923="","",参照!A923)</f>
        <v/>
      </c>
      <c r="AV923" s="52" t="str">
        <f>IF(参照!B923="","",参照!B923)</f>
        <v/>
      </c>
      <c r="AW923" s="52" t="str">
        <f>IF(参照!C923="","",参照!C923)</f>
        <v/>
      </c>
      <c r="AX923" s="52" t="str">
        <f>IF(参照!D923="","",参照!D923)</f>
        <v>(参考値)事業者全体</v>
      </c>
      <c r="AY923" s="52">
        <f>IF(参照!E923="","",参照!E923)</f>
        <v>2.9E-4</v>
      </c>
      <c r="AZ923" s="52" t="str">
        <f>IF(参照!F923="","",参照!F923)</f>
        <v>丸紅伊那みらいでんき(株)</v>
      </c>
      <c r="BA923" s="52" t="str">
        <f>IF(参照!G923="","",参照!G923)</f>
        <v>丸紅伊那みらいでんき(株)_(参考値)事業者全体</v>
      </c>
      <c r="BB923" s="52">
        <f t="shared" si="45"/>
        <v>0.28999999999999998</v>
      </c>
      <c r="BD923" s="52" t="str">
        <f>IF(参照!L923="","",参照!L923)</f>
        <v/>
      </c>
    </row>
    <row r="924" spans="47:56">
      <c r="AU924" s="52" t="str">
        <f>IF(参照!A924="","",参照!A924)</f>
        <v>A0578</v>
      </c>
      <c r="AV924" s="52" t="str">
        <f>IF(参照!B924="","",参照!B924)</f>
        <v>富士山エナジー(株)</v>
      </c>
      <c r="AW924" s="52">
        <f>IF(参照!C924="","",参照!C924)</f>
        <v>4.7899999999999999E-4</v>
      </c>
      <c r="AX924" s="52" t="str">
        <f>IF(参照!D924="","",参照!D924)</f>
        <v/>
      </c>
      <c r="AY924" s="52">
        <f>IF(参照!E924="","",参照!E924)</f>
        <v>5.1400000000000003E-4</v>
      </c>
      <c r="AZ924" s="52" t="str">
        <f>IF(参照!F924="","",参照!F924)</f>
        <v>富士山エナジー(株)</v>
      </c>
      <c r="BA924" s="52" t="str">
        <f>IF(参照!G924="","",参照!G924)</f>
        <v>富士山エナジー(株)_</v>
      </c>
      <c r="BB924" s="52">
        <f t="shared" si="45"/>
        <v>0.51400000000000001</v>
      </c>
      <c r="BD924" s="52" t="str">
        <f>IF(参照!L924="","",参照!L924)</f>
        <v/>
      </c>
    </row>
    <row r="925" spans="47:56">
      <c r="AU925" s="52" t="str">
        <f>IF(参照!A925="","",参照!A925)</f>
        <v>A0580</v>
      </c>
      <c r="AV925" s="52" t="str">
        <f>IF(参照!B925="","",参照!B925)</f>
        <v>(株)エナネス</v>
      </c>
      <c r="AW925" s="52">
        <f>IF(参照!C925="","",参照!C925)</f>
        <v>4.6799999999999999E-4</v>
      </c>
      <c r="AX925" s="52" t="str">
        <f>IF(参照!D925="","",参照!D925)</f>
        <v/>
      </c>
      <c r="AY925" s="52">
        <f>IF(参照!E925="","",参照!E925)</f>
        <v>4.4099999999999999E-4</v>
      </c>
      <c r="AZ925" s="52" t="str">
        <f>IF(参照!F925="","",参照!F925)</f>
        <v>(株)エナネス</v>
      </c>
      <c r="BA925" s="52" t="str">
        <f>IF(参照!G925="","",参照!G925)</f>
        <v>(株)エナネス_</v>
      </c>
      <c r="BB925" s="52">
        <f t="shared" si="45"/>
        <v>0.441</v>
      </c>
      <c r="BD925" s="52" t="str">
        <f>IF(参照!L925="","",参照!L925)</f>
        <v/>
      </c>
    </row>
    <row r="926" spans="47:56">
      <c r="AU926" s="52" t="str">
        <f>IF(参照!A926="","",参照!A926)</f>
        <v>A0581</v>
      </c>
      <c r="AV926" s="52" t="str">
        <f>IF(参照!B926="","",参照!B926)</f>
        <v>ＷＳエナジー(株)</v>
      </c>
      <c r="AW926" s="52">
        <f>IF(参照!C926="","",参照!C926)</f>
        <v>3.6400000000000001E-4</v>
      </c>
      <c r="AX926" s="52" t="str">
        <f>IF(参照!D926="","",参照!D926)</f>
        <v>メニューA</v>
      </c>
      <c r="AY926" s="52">
        <f>IF(参照!E926="","",参照!E926)</f>
        <v>0</v>
      </c>
      <c r="AZ926" s="52" t="str">
        <f>IF(参照!F926="","",参照!F926)</f>
        <v>ＷＳエナジー(株)</v>
      </c>
      <c r="BA926" s="52" t="str">
        <f>IF(参照!G926="","",参照!G926)</f>
        <v>ＷＳエナジー(株)_メニューA</v>
      </c>
      <c r="BB926" s="52">
        <f t="shared" si="45"/>
        <v>0</v>
      </c>
      <c r="BD926" s="52" t="str">
        <f>IF(参照!L926="","",参照!L926)</f>
        <v/>
      </c>
    </row>
    <row r="927" spans="47:56">
      <c r="AU927" s="52" t="str">
        <f>IF(参照!A927="","",参照!A927)</f>
        <v/>
      </c>
      <c r="AV927" s="52" t="str">
        <f>IF(参照!B927="","",参照!B927)</f>
        <v/>
      </c>
      <c r="AW927" s="52" t="str">
        <f>IF(参照!C927="","",参照!C927)</f>
        <v/>
      </c>
      <c r="AX927" s="52" t="str">
        <f>IF(参照!D927="","",参照!D927)</f>
        <v>メニューB</v>
      </c>
      <c r="AY927" s="52">
        <f>IF(参照!E927="","",参照!E927)</f>
        <v>1.8000000000000001E-4</v>
      </c>
      <c r="AZ927" s="52" t="str">
        <f>IF(参照!F927="","",参照!F927)</f>
        <v>ＷＳエナジー(株)</v>
      </c>
      <c r="BA927" s="52" t="str">
        <f>IF(参照!G927="","",参照!G927)</f>
        <v>ＷＳエナジー(株)_メニューB</v>
      </c>
      <c r="BB927" s="52">
        <f t="shared" si="45"/>
        <v>0.18000000000000002</v>
      </c>
      <c r="BD927" s="52" t="str">
        <f>IF(参照!L927="","",参照!L927)</f>
        <v/>
      </c>
    </row>
    <row r="928" spans="47:56">
      <c r="AU928" s="52" t="str">
        <f>IF(参照!A928="","",参照!A928)</f>
        <v/>
      </c>
      <c r="AV928" s="52" t="str">
        <f>IF(参照!B928="","",参照!B928)</f>
        <v/>
      </c>
      <c r="AW928" s="52" t="str">
        <f>IF(参照!C928="","",参照!C928)</f>
        <v/>
      </c>
      <c r="AX928" s="52" t="str">
        <f>IF(参照!D928="","",参照!D928)</f>
        <v>メニューC(残差)</v>
      </c>
      <c r="AY928" s="52">
        <f>IF(参照!E928="","",参照!E928)</f>
        <v>3.0800000000000001E-4</v>
      </c>
      <c r="AZ928" s="52" t="str">
        <f>IF(参照!F928="","",参照!F928)</f>
        <v>ＷＳエナジー(株)</v>
      </c>
      <c r="BA928" s="52" t="str">
        <f>IF(参照!G928="","",参照!G928)</f>
        <v>ＷＳエナジー(株)_メニューC(残差)</v>
      </c>
      <c r="BB928" s="52">
        <f t="shared" si="45"/>
        <v>0.308</v>
      </c>
      <c r="BD928" s="52" t="str">
        <f>IF(参照!L928="","",参照!L928)</f>
        <v/>
      </c>
    </row>
    <row r="929" spans="47:56">
      <c r="AU929" s="52" t="str">
        <f>IF(参照!A929="","",参照!A929)</f>
        <v/>
      </c>
      <c r="AV929" s="52" t="str">
        <f>IF(参照!B929="","",参照!B929)</f>
        <v/>
      </c>
      <c r="AW929" s="52" t="str">
        <f>IF(参照!C929="","",参照!C929)</f>
        <v/>
      </c>
      <c r="AX929" s="52" t="str">
        <f>IF(参照!D929="","",参照!D929)</f>
        <v>(参考値)事業者全体</v>
      </c>
      <c r="AY929" s="52">
        <f>IF(参照!E929="","",参照!E929)</f>
        <v>3.7199999999999999E-4</v>
      </c>
      <c r="AZ929" s="52" t="str">
        <f>IF(参照!F929="","",参照!F929)</f>
        <v>ＷＳエナジー(株)</v>
      </c>
      <c r="BA929" s="52" t="str">
        <f>IF(参照!G929="","",参照!G929)</f>
        <v>ＷＳエナジー(株)_(参考値)事業者全体</v>
      </c>
      <c r="BB929" s="52">
        <f t="shared" si="45"/>
        <v>0.372</v>
      </c>
      <c r="BD929" s="52" t="str">
        <f>IF(参照!L929="","",参照!L929)</f>
        <v/>
      </c>
    </row>
    <row r="930" spans="47:56">
      <c r="AU930" s="52" t="str">
        <f>IF(参照!A930="","",参照!A930)</f>
        <v>A0582</v>
      </c>
      <c r="AV930" s="52" t="str">
        <f>IF(参照!B930="","",参照!B930)</f>
        <v>TERA Energy(株)</v>
      </c>
      <c r="AW930" s="52">
        <f>IF(参照!C930="","",参照!C930)</f>
        <v>4.6299999999999998E-4</v>
      </c>
      <c r="AX930" s="52" t="str">
        <f>IF(参照!D930="","",参照!D930)</f>
        <v/>
      </c>
      <c r="AY930" s="52">
        <f>IF(参照!E930="","",参照!E930)</f>
        <v>4.0700000000000003E-4</v>
      </c>
      <c r="AZ930" s="52" t="str">
        <f>IF(参照!F930="","",参照!F930)</f>
        <v>TERA Energy(株)</v>
      </c>
      <c r="BA930" s="52" t="str">
        <f>IF(参照!G930="","",参照!G930)</f>
        <v>TERA Energy(株)_</v>
      </c>
      <c r="BB930" s="52">
        <f t="shared" si="45"/>
        <v>0.40700000000000003</v>
      </c>
      <c r="BD930" s="52" t="str">
        <f>IF(参照!L930="","",参照!L930)</f>
        <v/>
      </c>
    </row>
    <row r="931" spans="47:56">
      <c r="AU931" s="52" t="str">
        <f>IF(参照!A931="","",参照!A931)</f>
        <v>A0583</v>
      </c>
      <c r="AV931" s="52" t="str">
        <f>IF(参照!B931="","",参照!B931)</f>
        <v>(株)ケアネス(旧：(株)ルーア)</v>
      </c>
      <c r="AW931" s="52">
        <f>IF(参照!C931="","",参照!C931)</f>
        <v>4.86E-4</v>
      </c>
      <c r="AX931" s="52" t="str">
        <f>IF(参照!D931="","",参照!D931)</f>
        <v/>
      </c>
      <c r="AY931" s="52">
        <f>IF(参照!E931="","",参照!E931)</f>
        <v>5.2500000000000008E-4</v>
      </c>
      <c r="AZ931" s="52" t="str">
        <f>IF(参照!F931="","",参照!F931)</f>
        <v>(株)ケアネス(旧：(株)ルーア)</v>
      </c>
      <c r="BA931" s="52" t="str">
        <f>IF(参照!G931="","",参照!G931)</f>
        <v>(株)ケアネス(旧：(株)ルーア)_</v>
      </c>
      <c r="BB931" s="52">
        <f t="shared" si="45"/>
        <v>0.52500000000000002</v>
      </c>
      <c r="BD931" s="52" t="str">
        <f>IF(参照!L931="","",参照!L931)</f>
        <v/>
      </c>
    </row>
    <row r="932" spans="47:56">
      <c r="AU932" s="52" t="str">
        <f>IF(参照!A932="","",参照!A932)</f>
        <v>A0584</v>
      </c>
      <c r="AV932" s="52" t="str">
        <f>IF(参照!B932="","",参照!B932)</f>
        <v>ＭＣＰＤ(株)(旧：ＭＣＰＤ合同会社)</v>
      </c>
      <c r="AW932" s="52">
        <f>IF(参照!C932="","",参照!C932)</f>
        <v>3.6600000000000001E-4</v>
      </c>
      <c r="AX932" s="52" t="str">
        <f>IF(参照!D932="","",参照!D932)</f>
        <v>メニューA</v>
      </c>
      <c r="AY932" s="52">
        <f>IF(参照!E932="","",参照!E932)</f>
        <v>0</v>
      </c>
      <c r="AZ932" s="52" t="str">
        <f>IF(参照!F932="","",参照!F932)</f>
        <v>ＭＣＰＤ(株)(旧：ＭＣＰＤ合同会社)</v>
      </c>
      <c r="BA932" s="52" t="str">
        <f>IF(参照!G932="","",参照!G932)</f>
        <v>ＭＣＰＤ(株)(旧：ＭＣＰＤ合同会社)_メニューA</v>
      </c>
      <c r="BB932" s="52">
        <f t="shared" si="45"/>
        <v>0</v>
      </c>
      <c r="BD932" s="52" t="str">
        <f>IF(参照!L932="","",参照!L932)</f>
        <v/>
      </c>
    </row>
    <row r="933" spans="47:56">
      <c r="AU933" s="52" t="str">
        <f>IF(参照!A933="","",参照!A933)</f>
        <v/>
      </c>
      <c r="AV933" s="52" t="str">
        <f>IF(参照!B933="","",参照!B933)</f>
        <v/>
      </c>
      <c r="AW933" s="52" t="str">
        <f>IF(参照!C933="","",参照!C933)</f>
        <v/>
      </c>
      <c r="AX933" s="52" t="str">
        <f>IF(参照!D933="","",参照!D933)</f>
        <v>メニューB</v>
      </c>
      <c r="AY933" s="52">
        <f>IF(参照!E933="","",参照!E933)</f>
        <v>1.95E-4</v>
      </c>
      <c r="AZ933" s="52" t="str">
        <f>IF(参照!F933="","",参照!F933)</f>
        <v>ＭＣＰＤ(株)(旧：ＭＣＰＤ合同会社)</v>
      </c>
      <c r="BA933" s="52" t="str">
        <f>IF(参照!G933="","",参照!G933)</f>
        <v>ＭＣＰＤ(株)(旧：ＭＣＰＤ合同会社)_メニューB</v>
      </c>
      <c r="BB933" s="52">
        <f t="shared" si="45"/>
        <v>0.19500000000000001</v>
      </c>
      <c r="BD933" s="52" t="str">
        <f>IF(参照!L933="","",参照!L933)</f>
        <v/>
      </c>
    </row>
    <row r="934" spans="47:56">
      <c r="AU934" s="52" t="str">
        <f>IF(参照!A934="","",参照!A934)</f>
        <v/>
      </c>
      <c r="AV934" s="52" t="str">
        <f>IF(参照!B934="","",参照!B934)</f>
        <v/>
      </c>
      <c r="AW934" s="52" t="str">
        <f>IF(参照!C934="","",参照!C934)</f>
        <v/>
      </c>
      <c r="AX934" s="52" t="str">
        <f>IF(参照!D934="","",参照!D934)</f>
        <v>(参考値)事業者全体</v>
      </c>
      <c r="AY934" s="52">
        <f>IF(参照!E934="","",参照!E934)</f>
        <v>4.3100000000000001E-4</v>
      </c>
      <c r="AZ934" s="52" t="str">
        <f>IF(参照!F934="","",参照!F934)</f>
        <v>ＭＣＰＤ(株)(旧：ＭＣＰＤ合同会社)</v>
      </c>
      <c r="BA934" s="52" t="str">
        <f>IF(参照!G934="","",参照!G934)</f>
        <v>ＭＣＰＤ(株)(旧：ＭＣＰＤ合同会社)_(参考値)事業者全体</v>
      </c>
      <c r="BB934" s="52">
        <f t="shared" si="45"/>
        <v>0.43099999999999999</v>
      </c>
      <c r="BD934" s="52" t="str">
        <f>IF(参照!L934="","",参照!L934)</f>
        <v/>
      </c>
    </row>
    <row r="935" spans="47:56">
      <c r="AU935" s="52" t="str">
        <f>IF(参照!A935="","",参照!A935)</f>
        <v>A0586</v>
      </c>
      <c r="AV935" s="52" t="str">
        <f>IF(参照!B935="","",参照!B935)</f>
        <v>グリーンシティこばやし(株)</v>
      </c>
      <c r="AW935" s="52">
        <f>IF(参照!C935="","",参照!C935)</f>
        <v>4.28E-4</v>
      </c>
      <c r="AX935" s="52" t="str">
        <f>IF(参照!D935="","",参照!D935)</f>
        <v/>
      </c>
      <c r="AY935" s="52">
        <f>IF(参照!E935="","",参照!E935)</f>
        <v>5.0699999999999996E-4</v>
      </c>
      <c r="AZ935" s="52" t="str">
        <f>IF(参照!F935="","",参照!F935)</f>
        <v>グリーンシティこばやし(株)</v>
      </c>
      <c r="BA935" s="52" t="str">
        <f>IF(参照!G935="","",参照!G935)</f>
        <v>グリーンシティこばやし(株)_</v>
      </c>
      <c r="BB935" s="52">
        <f t="shared" si="45"/>
        <v>0.50700000000000001</v>
      </c>
      <c r="BD935" s="52" t="str">
        <f>IF(参照!L935="","",参照!L935)</f>
        <v/>
      </c>
    </row>
    <row r="936" spans="47:56">
      <c r="AU936" s="52" t="str">
        <f>IF(参照!A936="","",参照!A936)</f>
        <v>A0587</v>
      </c>
      <c r="AV936" s="52" t="str">
        <f>IF(参照!B936="","",参照!B936)</f>
        <v>(株)吉田石油店</v>
      </c>
      <c r="AW936" s="52">
        <f>IF(参照!C936="","",参照!C936)</f>
        <v>3.6400000000000001E-4</v>
      </c>
      <c r="AX936" s="52" t="str">
        <f>IF(参照!D936="","",参照!D936)</f>
        <v/>
      </c>
      <c r="AY936" s="52">
        <f>IF(参照!E936="","",参照!E936)</f>
        <v>3.0800000000000001E-4</v>
      </c>
      <c r="AZ936" s="52" t="str">
        <f>IF(参照!F936="","",参照!F936)</f>
        <v>(株)吉田石油店</v>
      </c>
      <c r="BA936" s="52" t="str">
        <f>IF(参照!G936="","",参照!G936)</f>
        <v>(株)吉田石油店_</v>
      </c>
      <c r="BB936" s="52">
        <f t="shared" si="45"/>
        <v>0.308</v>
      </c>
      <c r="BD936" s="52" t="str">
        <f>IF(参照!L936="","",参照!L936)</f>
        <v/>
      </c>
    </row>
    <row r="937" spans="47:56">
      <c r="AU937" s="52" t="str">
        <f>IF(参照!A937="","",参照!A937)</f>
        <v>A0589</v>
      </c>
      <c r="AV937" s="52" t="str">
        <f>IF(参照!B937="","",参照!B937)</f>
        <v>スマートエナジー熊本(株)</v>
      </c>
      <c r="AW937" s="52">
        <f>IF(参照!C937="","",参照!C937)</f>
        <v>4.5000000000000003E-5</v>
      </c>
      <c r="AX937" s="52" t="str">
        <f>IF(参照!D937="","",参照!D937)</f>
        <v/>
      </c>
      <c r="AY937" s="52">
        <f>IF(参照!E937="","",参照!E937)</f>
        <v>0</v>
      </c>
      <c r="AZ937" s="52" t="str">
        <f>IF(参照!F937="","",参照!F937)</f>
        <v>スマートエナジー熊本(株)</v>
      </c>
      <c r="BA937" s="52" t="str">
        <f>IF(参照!G937="","",参照!G937)</f>
        <v>スマートエナジー熊本(株)_</v>
      </c>
      <c r="BB937" s="52">
        <f t="shared" si="45"/>
        <v>0</v>
      </c>
      <c r="BD937" s="52" t="str">
        <f>IF(参照!L937="","",参照!L937)</f>
        <v/>
      </c>
    </row>
    <row r="938" spans="47:56">
      <c r="AU938" s="52" t="str">
        <f>IF(参照!A938="","",参照!A938)</f>
        <v>A0590</v>
      </c>
      <c r="AV938" s="52" t="str">
        <f>IF(参照!B938="","",参照!B938)</f>
        <v>福山未来エナジー(株)</v>
      </c>
      <c r="AW938" s="52">
        <f>IF(参照!C938="","",参照!C938)</f>
        <v>2.0799999999999999E-4</v>
      </c>
      <c r="AX938" s="52" t="str">
        <f>IF(参照!D938="","",参照!D938)</f>
        <v/>
      </c>
      <c r="AY938" s="52">
        <f>IF(参照!E938="","",参照!E938)</f>
        <v>3.5100000000000002E-4</v>
      </c>
      <c r="AZ938" s="52" t="str">
        <f>IF(参照!F938="","",参照!F938)</f>
        <v>福山未来エナジー(株)</v>
      </c>
      <c r="BA938" s="52" t="str">
        <f>IF(参照!G938="","",参照!G938)</f>
        <v>福山未来エナジー(株)_</v>
      </c>
      <c r="BB938" s="52">
        <f t="shared" si="45"/>
        <v>0.35100000000000003</v>
      </c>
      <c r="BD938" s="52" t="str">
        <f>IF(参照!L938="","",参照!L938)</f>
        <v/>
      </c>
    </row>
    <row r="939" spans="47:56">
      <c r="AU939" s="52" t="str">
        <f>IF(参照!A939="","",参照!A939)</f>
        <v>A0592</v>
      </c>
      <c r="AV939" s="52" t="str">
        <f>IF(参照!B939="","",参照!B939)</f>
        <v>(株)メディオテック</v>
      </c>
      <c r="AW939" s="52">
        <f>IF(参照!C939="","",参照!C939)</f>
        <v>4.95E-4</v>
      </c>
      <c r="AX939" s="52" t="str">
        <f>IF(参照!D939="","",参照!D939)</f>
        <v>メニューA</v>
      </c>
      <c r="AY939" s="52">
        <f>IF(参照!E939="","",参照!E939)</f>
        <v>0</v>
      </c>
      <c r="AZ939" s="52" t="str">
        <f>IF(参照!F939="","",参照!F939)</f>
        <v>(株)メディオテック</v>
      </c>
      <c r="BA939" s="52" t="str">
        <f>IF(参照!G939="","",参照!G939)</f>
        <v>(株)メディオテック_メニューA</v>
      </c>
      <c r="BB939" s="52">
        <f t="shared" si="45"/>
        <v>0</v>
      </c>
      <c r="BD939" s="52" t="str">
        <f>IF(参照!L939="","",参照!L939)</f>
        <v/>
      </c>
    </row>
    <row r="940" spans="47:56">
      <c r="AU940" s="52" t="str">
        <f>IF(参照!A940="","",参照!A940)</f>
        <v/>
      </c>
      <c r="AV940" s="52" t="str">
        <f>IF(参照!B940="","",参照!B940)</f>
        <v/>
      </c>
      <c r="AW940" s="52" t="str">
        <f>IF(参照!C940="","",参照!C940)</f>
        <v/>
      </c>
      <c r="AX940" s="52" t="str">
        <f>IF(参照!D940="","",参照!D940)</f>
        <v>メニューB(残差)</v>
      </c>
      <c r="AY940" s="52">
        <f>IF(参照!E940="","",参照!E940)</f>
        <v>5.1500000000000005E-4</v>
      </c>
      <c r="AZ940" s="52" t="str">
        <f>IF(参照!F940="","",参照!F940)</f>
        <v>(株)メディオテック</v>
      </c>
      <c r="BA940" s="52" t="str">
        <f>IF(参照!G940="","",参照!G940)</f>
        <v>(株)メディオテック_メニューB(残差)</v>
      </c>
      <c r="BB940" s="52">
        <f t="shared" si="45"/>
        <v>0.51500000000000001</v>
      </c>
      <c r="BD940" s="52" t="str">
        <f>IF(参照!L940="","",参照!L940)</f>
        <v/>
      </c>
    </row>
    <row r="941" spans="47:56">
      <c r="AU941" s="52" t="str">
        <f>IF(参照!A941="","",参照!A941)</f>
        <v/>
      </c>
      <c r="AV941" s="52" t="str">
        <f>IF(参照!B941="","",参照!B941)</f>
        <v/>
      </c>
      <c r="AW941" s="52" t="str">
        <f>IF(参照!C941="","",参照!C941)</f>
        <v/>
      </c>
      <c r="AX941" s="52" t="str">
        <f>IF(参照!D941="","",参照!D941)</f>
        <v>(参考値)事業者全体</v>
      </c>
      <c r="AY941" s="52">
        <f>IF(参照!E941="","",参照!E941)</f>
        <v>4.8999999999999998E-4</v>
      </c>
      <c r="AZ941" s="52" t="str">
        <f>IF(参照!F941="","",参照!F941)</f>
        <v>(株)メディオテック</v>
      </c>
      <c r="BA941" s="52" t="str">
        <f>IF(参照!G941="","",参照!G941)</f>
        <v>(株)メディオテック_(参考値)事業者全体</v>
      </c>
      <c r="BB941" s="52">
        <f t="shared" si="45"/>
        <v>0.49</v>
      </c>
      <c r="BD941" s="52" t="str">
        <f>IF(参照!L941="","",参照!L941)</f>
        <v/>
      </c>
    </row>
    <row r="942" spans="47:56">
      <c r="AU942" s="52" t="str">
        <f>IF(参照!A942="","",参照!A942)</f>
        <v>A0593</v>
      </c>
      <c r="AV942" s="52" t="str">
        <f>IF(参照!B942="","",参照!B942)</f>
        <v>(株)Ｓａｎｋｏ　ＩＢ</v>
      </c>
      <c r="AW942" s="52">
        <f>IF(参照!C942="","",参照!C942)</f>
        <v>4.9899999999999999E-4</v>
      </c>
      <c r="AX942" s="52" t="str">
        <f>IF(参照!D942="","",参照!D942)</f>
        <v/>
      </c>
      <c r="AY942" s="52">
        <f>IF(参照!E942="","",参照!E942)</f>
        <v>5.5000000000000003E-4</v>
      </c>
      <c r="AZ942" s="52" t="str">
        <f>IF(参照!F942="","",参照!F942)</f>
        <v>(株)Ｓａｎｋｏ　ＩＢ</v>
      </c>
      <c r="BA942" s="52" t="str">
        <f>IF(参照!G942="","",参照!G942)</f>
        <v>(株)Ｓａｎｋｏ　ＩＢ_</v>
      </c>
      <c r="BB942" s="52">
        <f t="shared" si="45"/>
        <v>0.55000000000000004</v>
      </c>
      <c r="BD942" s="52" t="str">
        <f>IF(参照!L942="","",参照!L942)</f>
        <v/>
      </c>
    </row>
    <row r="943" spans="47:56">
      <c r="AU943" s="52" t="str">
        <f>IF(参照!A943="","",参照!A943)</f>
        <v>A0596</v>
      </c>
      <c r="AV943" s="52" t="str">
        <f>IF(参照!B943="","",参照!B943)</f>
        <v>五島市民電力(株)</v>
      </c>
      <c r="AW943" s="52">
        <f>IF(参照!C943="","",参照!C943)</f>
        <v>3.8699999999999997E-4</v>
      </c>
      <c r="AX943" s="52" t="str">
        <f>IF(参照!D943="","",参照!D943)</f>
        <v>メニューA</v>
      </c>
      <c r="AY943" s="52">
        <f>IF(参照!E943="","",参照!E943)</f>
        <v>0</v>
      </c>
      <c r="AZ943" s="52" t="str">
        <f>IF(参照!F943="","",参照!F943)</f>
        <v>五島市民電力(株)</v>
      </c>
      <c r="BA943" s="52" t="str">
        <f>IF(参照!G943="","",参照!G943)</f>
        <v>五島市民電力(株)_メニューA</v>
      </c>
      <c r="BB943" s="52">
        <f t="shared" si="45"/>
        <v>0</v>
      </c>
      <c r="BD943" s="52" t="str">
        <f>IF(参照!L943="","",参照!L943)</f>
        <v/>
      </c>
    </row>
    <row r="944" spans="47:56">
      <c r="AU944" s="52" t="str">
        <f>IF(参照!A944="","",参照!A944)</f>
        <v/>
      </c>
      <c r="AV944" s="52" t="str">
        <f>IF(参照!B944="","",参照!B944)</f>
        <v/>
      </c>
      <c r="AW944" s="52" t="str">
        <f>IF(参照!C944="","",参照!C944)</f>
        <v/>
      </c>
      <c r="AX944" s="52" t="str">
        <f>IF(参照!D944="","",参照!D944)</f>
        <v>メニューB</v>
      </c>
      <c r="AY944" s="52">
        <f>IF(参照!E944="","",参照!E944)</f>
        <v>0</v>
      </c>
      <c r="AZ944" s="52" t="str">
        <f>IF(参照!F944="","",参照!F944)</f>
        <v>五島市民電力(株)</v>
      </c>
      <c r="BA944" s="52" t="str">
        <f>IF(参照!G944="","",参照!G944)</f>
        <v>五島市民電力(株)_メニューB</v>
      </c>
      <c r="BB944" s="52">
        <f t="shared" si="45"/>
        <v>0</v>
      </c>
      <c r="BD944" s="52" t="str">
        <f>IF(参照!L944="","",参照!L944)</f>
        <v/>
      </c>
    </row>
    <row r="945" spans="47:56">
      <c r="AU945" s="52" t="str">
        <f>IF(参照!A945="","",参照!A945)</f>
        <v/>
      </c>
      <c r="AV945" s="52" t="str">
        <f>IF(参照!B945="","",参照!B945)</f>
        <v/>
      </c>
      <c r="AW945" s="52" t="str">
        <f>IF(参照!C945="","",参照!C945)</f>
        <v/>
      </c>
      <c r="AX945" s="52" t="str">
        <f>IF(参照!D945="","",参照!D945)</f>
        <v>メニューC(残差)</v>
      </c>
      <c r="AY945" s="52">
        <f>IF(参照!E945="","",参照!E945)</f>
        <v>4.4799999999999999E-4</v>
      </c>
      <c r="AZ945" s="52" t="str">
        <f>IF(参照!F945="","",参照!F945)</f>
        <v>五島市民電力(株)</v>
      </c>
      <c r="BA945" s="52" t="str">
        <f>IF(参照!G945="","",参照!G945)</f>
        <v>五島市民電力(株)_メニューC(残差)</v>
      </c>
      <c r="BB945" s="52">
        <f t="shared" si="45"/>
        <v>0.44800000000000001</v>
      </c>
      <c r="BD945" s="52" t="str">
        <f>IF(参照!L945="","",参照!L945)</f>
        <v/>
      </c>
    </row>
    <row r="946" spans="47:56">
      <c r="AU946" s="52" t="str">
        <f>IF(参照!A946="","",参照!A946)</f>
        <v/>
      </c>
      <c r="AV946" s="52" t="str">
        <f>IF(参照!B946="","",参照!B946)</f>
        <v/>
      </c>
      <c r="AW946" s="52" t="str">
        <f>IF(参照!C946="","",参照!C946)</f>
        <v/>
      </c>
      <c r="AX946" s="52" t="str">
        <f>IF(参照!D946="","",参照!D946)</f>
        <v>(参考値)事業者全体</v>
      </c>
      <c r="AY946" s="52">
        <f>IF(参照!E946="","",参照!E946)</f>
        <v>4.1299999999999996E-4</v>
      </c>
      <c r="AZ946" s="52" t="str">
        <f>IF(参照!F946="","",参照!F946)</f>
        <v>五島市民電力(株)</v>
      </c>
      <c r="BA946" s="52" t="str">
        <f>IF(参照!G946="","",参照!G946)</f>
        <v>五島市民電力(株)_(参考値)事業者全体</v>
      </c>
      <c r="BB946" s="52">
        <f t="shared" si="45"/>
        <v>0.41299999999999998</v>
      </c>
      <c r="BD946" s="52" t="str">
        <f>IF(参照!L946="","",参照!L946)</f>
        <v/>
      </c>
    </row>
    <row r="947" spans="47:56">
      <c r="AU947" s="52" t="str">
        <f>IF(参照!A947="","",参照!A947)</f>
        <v>A0597</v>
      </c>
      <c r="AV947" s="52" t="str">
        <f>IF(参照!B947="","",参照!B947)</f>
        <v>電力保全サービス(株)</v>
      </c>
      <c r="AW947" s="52">
        <f>IF(参照!C947="","",参照!C947)</f>
        <v>4.0000000000000002E-4</v>
      </c>
      <c r="AX947" s="52" t="str">
        <f>IF(参照!D947="","",参照!D947)</f>
        <v/>
      </c>
      <c r="AY947" s="52">
        <f>IF(参照!E947="","",参照!E947)</f>
        <v>3.4400000000000001E-4</v>
      </c>
      <c r="AZ947" s="52" t="str">
        <f>IF(参照!F947="","",参照!F947)</f>
        <v>電力保全サービス(株)</v>
      </c>
      <c r="BA947" s="52" t="str">
        <f>IF(参照!G947="","",参照!G947)</f>
        <v>電力保全サービス(株)_</v>
      </c>
      <c r="BB947" s="52">
        <f t="shared" si="45"/>
        <v>0.34400000000000003</v>
      </c>
      <c r="BD947" s="52" t="str">
        <f>IF(参照!L947="","",参照!L947)</f>
        <v/>
      </c>
    </row>
    <row r="948" spans="47:56">
      <c r="AU948" s="52" t="str">
        <f>IF(参照!A948="","",参照!A948)</f>
        <v>A0598</v>
      </c>
      <c r="AV948" s="52" t="str">
        <f>IF(参照!B948="","",参照!B948)</f>
        <v>リストプロパティーズ(株)</v>
      </c>
      <c r="AW948" s="52">
        <f>IF(参照!C948="","",参照!C948)</f>
        <v>5.0100000000000003E-4</v>
      </c>
      <c r="AX948" s="52" t="str">
        <f>IF(参照!D948="","",参照!D948)</f>
        <v/>
      </c>
      <c r="AY948" s="52">
        <f>IF(参照!E948="","",参照!E948)</f>
        <v>5.3799999999999996E-4</v>
      </c>
      <c r="AZ948" s="52" t="str">
        <f>IF(参照!F948="","",参照!F948)</f>
        <v>リストプロパティーズ(株)</v>
      </c>
      <c r="BA948" s="52" t="str">
        <f>IF(参照!G948="","",参照!G948)</f>
        <v>リストプロパティーズ(株)_</v>
      </c>
      <c r="BB948" s="52">
        <f t="shared" si="45"/>
        <v>0.53799999999999992</v>
      </c>
      <c r="BD948" s="52" t="str">
        <f>IF(参照!L948="","",参照!L948)</f>
        <v/>
      </c>
    </row>
    <row r="949" spans="47:56">
      <c r="AU949" s="52" t="str">
        <f>IF(参照!A949="","",参照!A949)</f>
        <v>A0600</v>
      </c>
      <c r="AV949" s="52" t="str">
        <f>IF(参照!B949="","",参照!B949)</f>
        <v>(株)インフォシステム</v>
      </c>
      <c r="AW949" s="52">
        <f>IF(参照!C949="","",参照!C949)</f>
        <v>4.44E-4</v>
      </c>
      <c r="AX949" s="52" t="str">
        <f>IF(参照!D949="","",参照!D949)</f>
        <v/>
      </c>
      <c r="AY949" s="52">
        <f>IF(参照!E949="","",参照!E949)</f>
        <v>4.7699999999999999E-4</v>
      </c>
      <c r="AZ949" s="52" t="str">
        <f>IF(参照!F949="","",参照!F949)</f>
        <v>(株)インフォシステム</v>
      </c>
      <c r="BA949" s="52" t="str">
        <f>IF(参照!G949="","",参照!G949)</f>
        <v>(株)インフォシステム_</v>
      </c>
      <c r="BB949" s="52">
        <f t="shared" si="45"/>
        <v>0.47699999999999998</v>
      </c>
      <c r="BD949" s="52" t="str">
        <f>IF(参照!L949="","",参照!L949)</f>
        <v/>
      </c>
    </row>
    <row r="950" spans="47:56">
      <c r="AU950" s="52" t="str">
        <f>IF(参照!A950="","",参照!A950)</f>
        <v>A0602</v>
      </c>
      <c r="AV950" s="52" t="str">
        <f>IF(参照!B950="","",参照!B950)</f>
        <v>(株)情熱電力</v>
      </c>
      <c r="AW950" s="52">
        <f>IF(参照!C950="","",参照!C950)</f>
        <v>5.2999999999999998E-4</v>
      </c>
      <c r="AX950" s="52" t="str">
        <f>IF(参照!D950="","",参照!D950)</f>
        <v/>
      </c>
      <c r="AY950" s="52">
        <f>IF(参照!E950="","",参照!E950)</f>
        <v>4.7399999999999997E-4</v>
      </c>
      <c r="AZ950" s="52" t="str">
        <f>IF(参照!F950="","",参照!F950)</f>
        <v>(株)情熱電力</v>
      </c>
      <c r="BA950" s="52" t="str">
        <f>IF(参照!G950="","",参照!G950)</f>
        <v>(株)情熱電力_</v>
      </c>
      <c r="BB950" s="52">
        <f t="shared" si="45"/>
        <v>0.47399999999999998</v>
      </c>
      <c r="BD950" s="52" t="str">
        <f>IF(参照!L950="","",参照!L950)</f>
        <v/>
      </c>
    </row>
    <row r="951" spans="47:56">
      <c r="AU951" s="52" t="str">
        <f>IF(参照!A951="","",参照!A951)</f>
        <v>A0603</v>
      </c>
      <c r="AV951" s="52" t="str">
        <f>IF(参照!B951="","",参照!B951)</f>
        <v>バンプーパワートレーディング合同会社</v>
      </c>
      <c r="AW951" s="52">
        <f>IF(参照!C951="","",参照!C951)</f>
        <v>6.8900000000000005E-4</v>
      </c>
      <c r="AX951" s="52" t="str">
        <f>IF(参照!D951="","",参照!D951)</f>
        <v/>
      </c>
      <c r="AY951" s="52">
        <f>IF(参照!E951="","",参照!E951)</f>
        <v>6.2200000000000005E-4</v>
      </c>
      <c r="AZ951" s="52" t="str">
        <f>IF(参照!F951="","",参照!F951)</f>
        <v>バンプーパワートレーディング合同会社</v>
      </c>
      <c r="BA951" s="52" t="str">
        <f>IF(参照!G951="","",参照!G951)</f>
        <v>バンプーパワートレーディング合同会社_</v>
      </c>
      <c r="BB951" s="52">
        <f t="shared" si="45"/>
        <v>0.622</v>
      </c>
      <c r="BD951" s="52" t="str">
        <f>IF(参照!L951="","",参照!L951)</f>
        <v/>
      </c>
    </row>
    <row r="952" spans="47:56">
      <c r="AU952" s="52" t="str">
        <f>IF(参照!A952="","",参照!A952)</f>
        <v>A0604</v>
      </c>
      <c r="AV952" s="52" t="str">
        <f>IF(参照!B952="","",参照!B952)</f>
        <v>(株)エイチティーピー</v>
      </c>
      <c r="AW952" s="52">
        <f>IF(参照!C952="","",参照!C952)</f>
        <v>3.0800000000000001E-4</v>
      </c>
      <c r="AX952" s="52" t="str">
        <f>IF(参照!D952="","",参照!D952)</f>
        <v/>
      </c>
      <c r="AY952" s="52">
        <f>IF(参照!E952="","",参照!E952)</f>
        <v>2.52E-4</v>
      </c>
      <c r="AZ952" s="52" t="str">
        <f>IF(参照!F952="","",参照!F952)</f>
        <v>(株)エイチティーピー</v>
      </c>
      <c r="BA952" s="52" t="str">
        <f>IF(参照!G952="","",参照!G952)</f>
        <v>(株)エイチティーピー_</v>
      </c>
      <c r="BB952" s="52">
        <f t="shared" si="45"/>
        <v>0.252</v>
      </c>
      <c r="BD952" s="52" t="str">
        <f>IF(参照!L952="","",参照!L952)</f>
        <v/>
      </c>
    </row>
    <row r="953" spans="47:56">
      <c r="AU953" s="52" t="str">
        <f>IF(参照!A953="","",参照!A953)</f>
        <v>A0605</v>
      </c>
      <c r="AV953" s="52" t="str">
        <f>IF(参照!B953="","",参照!B953)</f>
        <v>(株)センカク</v>
      </c>
      <c r="AW953" s="52">
        <f>IF(参照!C953="","",参照!C953)</f>
        <v>5.0799999999999999E-4</v>
      </c>
      <c r="AX953" s="52" t="str">
        <f>IF(参照!D953="","",参照!D953)</f>
        <v/>
      </c>
      <c r="AY953" s="52">
        <f>IF(参照!E953="","",参照!E953)</f>
        <v>5.4500000000000002E-4</v>
      </c>
      <c r="AZ953" s="52" t="str">
        <f>IF(参照!F953="","",参照!F953)</f>
        <v>(株)センカク</v>
      </c>
      <c r="BA953" s="52" t="str">
        <f>IF(参照!G953="","",参照!G953)</f>
        <v>(株)センカク_</v>
      </c>
      <c r="BB953" s="52">
        <f t="shared" si="45"/>
        <v>0.54500000000000004</v>
      </c>
      <c r="BD953" s="52" t="str">
        <f>IF(参照!L953="","",参照!L953)</f>
        <v/>
      </c>
    </row>
    <row r="954" spans="47:56">
      <c r="AU954" s="52" t="str">
        <f>IF(参照!A954="","",参照!A954)</f>
        <v>A0606</v>
      </c>
      <c r="AV954" s="52" t="str">
        <f>IF(参照!B954="","",参照!B954)</f>
        <v>新電力いばらき(株)</v>
      </c>
      <c r="AW954" s="52">
        <f>IF(参照!C954="","",参照!C954)</f>
        <v>4.1300000000000001E-4</v>
      </c>
      <c r="AX954" s="52" t="str">
        <f>IF(参照!D954="","",参照!D954)</f>
        <v/>
      </c>
      <c r="AY954" s="52">
        <f>IF(参照!E954="","",参照!E954)</f>
        <v>3.57E-4</v>
      </c>
      <c r="AZ954" s="52" t="str">
        <f>IF(参照!F954="","",参照!F954)</f>
        <v>新電力いばらき(株)</v>
      </c>
      <c r="BA954" s="52" t="str">
        <f>IF(参照!G954="","",参照!G954)</f>
        <v>新電力いばらき(株)_</v>
      </c>
      <c r="BB954" s="52">
        <f t="shared" si="45"/>
        <v>0.35699999999999998</v>
      </c>
      <c r="BD954" s="52" t="str">
        <f>IF(参照!L954="","",参照!L954)</f>
        <v/>
      </c>
    </row>
    <row r="955" spans="47:56">
      <c r="AU955" s="52" t="str">
        <f>IF(参照!A955="","",参照!A955)</f>
        <v>A0607</v>
      </c>
      <c r="AV955" s="52" t="str">
        <f>IF(参照!B955="","",参照!B955)</f>
        <v>緑屋電気(株)</v>
      </c>
      <c r="AW955" s="52">
        <f>IF(参照!C955="","",参照!C955)</f>
        <v>4.4700000000000002E-4</v>
      </c>
      <c r="AX955" s="52" t="str">
        <f>IF(参照!D955="","",参照!D955)</f>
        <v/>
      </c>
      <c r="AY955" s="52">
        <f>IF(参照!E955="","",参照!E955)</f>
        <v>4.8700000000000002E-4</v>
      </c>
      <c r="AZ955" s="52" t="str">
        <f>IF(参照!F955="","",参照!F955)</f>
        <v>緑屋電気(株)</v>
      </c>
      <c r="BA955" s="52" t="str">
        <f>IF(参照!G955="","",参照!G955)</f>
        <v>緑屋電気(株)_</v>
      </c>
      <c r="BB955" s="52">
        <f t="shared" si="45"/>
        <v>0.48700000000000004</v>
      </c>
      <c r="BD955" s="52" t="str">
        <f>IF(参照!L955="","",参照!L955)</f>
        <v/>
      </c>
    </row>
    <row r="956" spans="47:56">
      <c r="AU956" s="52" t="str">
        <f>IF(参照!A956="","",参照!A956)</f>
        <v>A0609</v>
      </c>
      <c r="AV956" s="52" t="str">
        <f>IF(参照!B956="","",参照!B956)</f>
        <v>(株)ミナサポ</v>
      </c>
      <c r="AW956" s="52">
        <f>IF(参照!C956="","",参照!C956)</f>
        <v>3.1700000000000001E-4</v>
      </c>
      <c r="AX956" s="52" t="str">
        <f>IF(参照!D956="","",参照!D956)</f>
        <v/>
      </c>
      <c r="AY956" s="52">
        <f>IF(参照!E956="","",参照!E956)</f>
        <v>2.9999999999999997E-4</v>
      </c>
      <c r="AZ956" s="52" t="str">
        <f>IF(参照!F956="","",参照!F956)</f>
        <v>(株)ミナサポ</v>
      </c>
      <c r="BA956" s="52" t="str">
        <f>IF(参照!G956="","",参照!G956)</f>
        <v>(株)ミナサポ_</v>
      </c>
      <c r="BB956" s="52">
        <f t="shared" si="45"/>
        <v>0.3</v>
      </c>
      <c r="BD956" s="52" t="str">
        <f>IF(参照!L956="","",参照!L956)</f>
        <v/>
      </c>
    </row>
    <row r="957" spans="47:56">
      <c r="AU957" s="52" t="str">
        <f>IF(参照!A957="","",参照!A957)</f>
        <v>A0610</v>
      </c>
      <c r="AV957" s="52" t="str">
        <f>IF(参照!B957="","",参照!B957)</f>
        <v>唐津電力(株)</v>
      </c>
      <c r="AW957" s="52">
        <f>IF(参照!C957="","",参照!C957)</f>
        <v>3.9300000000000001E-4</v>
      </c>
      <c r="AX957" s="52" t="str">
        <f>IF(参照!D957="","",参照!D957)</f>
        <v/>
      </c>
      <c r="AY957" s="52">
        <f>IF(参照!E957="","",参照!E957)</f>
        <v>3.3700000000000001E-4</v>
      </c>
      <c r="AZ957" s="52" t="str">
        <f>IF(参照!F957="","",参照!F957)</f>
        <v>唐津電力(株)</v>
      </c>
      <c r="BA957" s="52" t="str">
        <f>IF(参照!G957="","",参照!G957)</f>
        <v>唐津電力(株)_</v>
      </c>
      <c r="BB957" s="52">
        <f t="shared" si="45"/>
        <v>0.33700000000000002</v>
      </c>
      <c r="BD957" s="52" t="str">
        <f>IF(参照!L957="","",参照!L957)</f>
        <v/>
      </c>
    </row>
    <row r="958" spans="47:56">
      <c r="AU958" s="52" t="str">
        <f>IF(参照!A958="","",参照!A958)</f>
        <v>A0611</v>
      </c>
      <c r="AV958" s="52" t="str">
        <f>IF(参照!B958="","",参照!B958)</f>
        <v>ＲＥ１００電力(株)</v>
      </c>
      <c r="AW958" s="52">
        <f>IF(参照!C958="","",参照!C958)</f>
        <v>1.6000000000000001E-4</v>
      </c>
      <c r="AX958" s="52" t="str">
        <f>IF(参照!D958="","",参照!D958)</f>
        <v>メニューA</v>
      </c>
      <c r="AY958" s="52">
        <f>IF(参照!E958="","",参照!E958)</f>
        <v>0</v>
      </c>
      <c r="AZ958" s="52" t="str">
        <f>IF(参照!F958="","",参照!F958)</f>
        <v>ＲＥ１００電力(株)</v>
      </c>
      <c r="BA958" s="52" t="str">
        <f>IF(参照!G958="","",参照!G958)</f>
        <v>ＲＥ１００電力(株)_メニューA</v>
      </c>
      <c r="BB958" s="52">
        <f t="shared" si="45"/>
        <v>0</v>
      </c>
      <c r="BD958" s="52" t="str">
        <f>IF(参照!L958="","",参照!L958)</f>
        <v/>
      </c>
    </row>
    <row r="959" spans="47:56">
      <c r="AU959" s="52" t="str">
        <f>IF(参照!A959="","",参照!A959)</f>
        <v/>
      </c>
      <c r="AV959" s="52" t="str">
        <f>IF(参照!B959="","",参照!B959)</f>
        <v/>
      </c>
      <c r="AW959" s="52" t="str">
        <f>IF(参照!C959="","",参照!C959)</f>
        <v/>
      </c>
      <c r="AX959" s="52" t="str">
        <f>IF(参照!D959="","",参照!D959)</f>
        <v>メニューB(残差)</v>
      </c>
      <c r="AY959" s="52">
        <f>IF(参照!E959="","",参照!E959)</f>
        <v>8.7100000000000003E-4</v>
      </c>
      <c r="AZ959" s="52" t="str">
        <f>IF(参照!F959="","",参照!F959)</f>
        <v>ＲＥ１００電力(株)</v>
      </c>
      <c r="BA959" s="52" t="str">
        <f>IF(参照!G959="","",参照!G959)</f>
        <v>ＲＥ１００電力(株)_メニューB(残差)</v>
      </c>
      <c r="BB959" s="52">
        <f t="shared" si="45"/>
        <v>0.871</v>
      </c>
      <c r="BD959" s="52" t="str">
        <f>IF(参照!L959="","",参照!L959)</f>
        <v/>
      </c>
    </row>
    <row r="960" spans="47:56">
      <c r="AU960" s="52" t="str">
        <f>IF(参照!A960="","",参照!A960)</f>
        <v/>
      </c>
      <c r="AV960" s="52" t="str">
        <f>IF(参照!B960="","",参照!B960)</f>
        <v/>
      </c>
      <c r="AW960" s="52" t="str">
        <f>IF(参照!C960="","",参照!C960)</f>
        <v/>
      </c>
      <c r="AX960" s="52" t="str">
        <f>IF(参照!D960="","",参照!D960)</f>
        <v>(参考値)事業者全体</v>
      </c>
      <c r="AY960" s="52">
        <f>IF(参照!E960="","",参照!E960)</f>
        <v>0</v>
      </c>
      <c r="AZ960" s="52" t="str">
        <f>IF(参照!F960="","",参照!F960)</f>
        <v>ＲＥ１００電力(株)</v>
      </c>
      <c r="BA960" s="52" t="str">
        <f>IF(参照!G960="","",参照!G960)</f>
        <v>ＲＥ１００電力(株)_(参考値)事業者全体</v>
      </c>
      <c r="BB960" s="52">
        <f t="shared" si="45"/>
        <v>0</v>
      </c>
      <c r="BD960" s="52" t="str">
        <f>IF(参照!L960="","",参照!L960)</f>
        <v/>
      </c>
    </row>
    <row r="961" spans="47:56">
      <c r="AU961" s="52" t="str">
        <f>IF(参照!A961="","",参照!A961)</f>
        <v>A0615</v>
      </c>
      <c r="AV961" s="52" t="str">
        <f>IF(参照!B961="","",参照!B961)</f>
        <v>(株)イーネットワーク</v>
      </c>
      <c r="AW961" s="52">
        <f>IF(参照!C961="","",参照!C961)</f>
        <v>4.5100000000000001E-4</v>
      </c>
      <c r="AX961" s="52" t="str">
        <f>IF(参照!D961="","",参照!D961)</f>
        <v/>
      </c>
      <c r="AY961" s="52">
        <f>IF(参照!E961="","",参照!E961)</f>
        <v>3.9500000000000001E-4</v>
      </c>
      <c r="AZ961" s="52" t="str">
        <f>IF(参照!F961="","",参照!F961)</f>
        <v>(株)イーネットワーク</v>
      </c>
      <c r="BA961" s="52" t="str">
        <f>IF(参照!G961="","",参照!G961)</f>
        <v>(株)イーネットワーク_</v>
      </c>
      <c r="BB961" s="52">
        <f t="shared" si="45"/>
        <v>0.39500000000000002</v>
      </c>
      <c r="BD961" s="52" t="str">
        <f>IF(参照!L961="","",参照!L961)</f>
        <v/>
      </c>
    </row>
    <row r="962" spans="47:56">
      <c r="AU962" s="52" t="str">
        <f>IF(参照!A962="","",参照!A962)</f>
        <v>A0617</v>
      </c>
      <c r="AV962" s="52" t="str">
        <f>IF(参照!B962="","",参照!B962)</f>
        <v>スマートエコエナジー(株)</v>
      </c>
      <c r="AW962" s="52">
        <f>IF(参照!C962="","",参照!C962)</f>
        <v>4.1800000000000002E-4</v>
      </c>
      <c r="AX962" s="52" t="str">
        <f>IF(参照!D962="","",参照!D962)</f>
        <v>メニューA</v>
      </c>
      <c r="AY962" s="52">
        <f>IF(参照!E962="","",参照!E962)</f>
        <v>0</v>
      </c>
      <c r="AZ962" s="52" t="str">
        <f>IF(参照!F962="","",参照!F962)</f>
        <v>スマートエコエナジー(株)</v>
      </c>
      <c r="BA962" s="52" t="str">
        <f>IF(参照!G962="","",参照!G962)</f>
        <v>スマートエコエナジー(株)_メニューA</v>
      </c>
      <c r="BB962" s="52">
        <f t="shared" si="45"/>
        <v>0</v>
      </c>
      <c r="BD962" s="52" t="str">
        <f>IF(参照!L962="","",参照!L962)</f>
        <v/>
      </c>
    </row>
    <row r="963" spans="47:56">
      <c r="AU963" s="52" t="str">
        <f>IF(参照!A963="","",参照!A963)</f>
        <v/>
      </c>
      <c r="AV963" s="52" t="str">
        <f>IF(参照!B963="","",参照!B963)</f>
        <v/>
      </c>
      <c r="AW963" s="52" t="str">
        <f>IF(参照!C963="","",参照!C963)</f>
        <v/>
      </c>
      <c r="AX963" s="52" t="str">
        <f>IF(参照!D963="","",参照!D963)</f>
        <v>メニューB</v>
      </c>
      <c r="AY963" s="52">
        <f>IF(参照!E963="","",参照!E963)</f>
        <v>2.0000000000000001E-4</v>
      </c>
      <c r="AZ963" s="52" t="str">
        <f>IF(参照!F963="","",参照!F963)</f>
        <v>スマートエコエナジー(株)</v>
      </c>
      <c r="BA963" s="52" t="str">
        <f>IF(参照!G963="","",参照!G963)</f>
        <v>スマートエコエナジー(株)_メニューB</v>
      </c>
      <c r="BB963" s="52">
        <f t="shared" si="45"/>
        <v>0.2</v>
      </c>
      <c r="BD963" s="52" t="str">
        <f>IF(参照!L963="","",参照!L963)</f>
        <v/>
      </c>
    </row>
    <row r="964" spans="47:56">
      <c r="AU964" s="52" t="str">
        <f>IF(参照!A964="","",参照!A964)</f>
        <v/>
      </c>
      <c r="AV964" s="52" t="str">
        <f>IF(参照!B964="","",参照!B964)</f>
        <v/>
      </c>
      <c r="AW964" s="52" t="str">
        <f>IF(参照!C964="","",参照!C964)</f>
        <v/>
      </c>
      <c r="AX964" s="52" t="str">
        <f>IF(参照!D964="","",参照!D964)</f>
        <v>メニューC(残差)</v>
      </c>
      <c r="AY964" s="52">
        <f>IF(参照!E964="","",参照!E964)</f>
        <v>4.2400000000000001E-4</v>
      </c>
      <c r="AZ964" s="52" t="str">
        <f>IF(参照!F964="","",参照!F964)</f>
        <v>スマートエコエナジー(株)</v>
      </c>
      <c r="BA964" s="52" t="str">
        <f>IF(参照!G964="","",参照!G964)</f>
        <v>スマートエコエナジー(株)_メニューC(残差)</v>
      </c>
      <c r="BB964" s="52">
        <f t="shared" si="45"/>
        <v>0.42399999999999999</v>
      </c>
      <c r="BD964" s="52" t="str">
        <f>IF(参照!L964="","",参照!L964)</f>
        <v/>
      </c>
    </row>
    <row r="965" spans="47:56">
      <c r="AU965" s="52" t="str">
        <f>IF(参照!A965="","",参照!A965)</f>
        <v/>
      </c>
      <c r="AV965" s="52" t="str">
        <f>IF(参照!B965="","",参照!B965)</f>
        <v/>
      </c>
      <c r="AW965" s="52" t="str">
        <f>IF(参照!C965="","",参照!C965)</f>
        <v/>
      </c>
      <c r="AX965" s="52" t="str">
        <f>IF(参照!D965="","",参照!D965)</f>
        <v>(参考値)事業者全体</v>
      </c>
      <c r="AY965" s="52">
        <f>IF(参照!E965="","",参照!E965)</f>
        <v>3.6099999999999999E-4</v>
      </c>
      <c r="AZ965" s="52" t="str">
        <f>IF(参照!F965="","",参照!F965)</f>
        <v>スマートエコエナジー(株)</v>
      </c>
      <c r="BA965" s="52" t="str">
        <f>IF(参照!G965="","",参照!G965)</f>
        <v>スマートエコエナジー(株)_(参考値)事業者全体</v>
      </c>
      <c r="BB965" s="52">
        <f t="shared" ref="BB965:BB1028" si="46">AY965*1000</f>
        <v>0.36099999999999999</v>
      </c>
      <c r="BD965" s="52" t="str">
        <f>IF(参照!L965="","",参照!L965)</f>
        <v/>
      </c>
    </row>
    <row r="966" spans="47:56">
      <c r="AU966" s="52" t="str">
        <f>IF(参照!A966="","",参照!A966)</f>
        <v>A0620</v>
      </c>
      <c r="AV966" s="52" t="str">
        <f>IF(参照!B966="","",参照!B966)</f>
        <v>(株)ＬＥＮＥＴＳ</v>
      </c>
      <c r="AW966" s="52">
        <f>IF(参照!C966="","",参照!C966)</f>
        <v>4.9700000000000005E-4</v>
      </c>
      <c r="AX966" s="52" t="str">
        <f>IF(参照!D966="","",参照!D966)</f>
        <v/>
      </c>
      <c r="AY966" s="52">
        <f>IF(参照!E966="","",参照!E966)</f>
        <v>5.4199999999999995E-4</v>
      </c>
      <c r="AZ966" s="52" t="str">
        <f>IF(参照!F966="","",参照!F966)</f>
        <v>(株)ＬＥＮＥＴＳ</v>
      </c>
      <c r="BA966" s="52" t="str">
        <f>IF(参照!G966="","",参照!G966)</f>
        <v>(株)ＬＥＮＥＴＳ_</v>
      </c>
      <c r="BB966" s="52">
        <f t="shared" si="46"/>
        <v>0.54199999999999993</v>
      </c>
      <c r="BD966" s="52" t="str">
        <f>IF(参照!L966="","",参照!L966)</f>
        <v/>
      </c>
    </row>
    <row r="967" spans="47:56">
      <c r="AU967" s="52" t="str">
        <f>IF(参照!A967="","",参照!A967)</f>
        <v>A0622</v>
      </c>
      <c r="AV967" s="52" t="str">
        <f>IF(参照!B967="","",参照!B967)</f>
        <v>アイエスジー(株)</v>
      </c>
      <c r="AW967" s="52">
        <f>IF(参照!C967="","",参照!C967)</f>
        <v>5.71E-4</v>
      </c>
      <c r="AX967" s="52" t="str">
        <f>IF(参照!D967="","",参照!D967)</f>
        <v/>
      </c>
      <c r="AY967" s="52">
        <f>IF(参照!E967="","",参照!E967)</f>
        <v>5.1500000000000005E-4</v>
      </c>
      <c r="AZ967" s="52" t="str">
        <f>IF(参照!F967="","",参照!F967)</f>
        <v>アイエスジー(株)</v>
      </c>
      <c r="BA967" s="52" t="str">
        <f>IF(参照!G967="","",参照!G967)</f>
        <v>アイエスジー(株)_</v>
      </c>
      <c r="BB967" s="52">
        <f t="shared" si="46"/>
        <v>0.51500000000000001</v>
      </c>
      <c r="BD967" s="52" t="str">
        <f>IF(参照!L967="","",参照!L967)</f>
        <v/>
      </c>
    </row>
    <row r="968" spans="47:56">
      <c r="AU968" s="52" t="str">
        <f>IF(参照!A968="","",参照!A968)</f>
        <v>A0623</v>
      </c>
      <c r="AV968" s="52" t="str">
        <f>IF(参照!B968="","",参照!B968)</f>
        <v>(株)富士山電力</v>
      </c>
      <c r="AW968" s="52">
        <f>IF(参照!C968="","",参照!C968)</f>
        <v>4.8200000000000001E-4</v>
      </c>
      <c r="AX968" s="52" t="str">
        <f>IF(参照!D968="","",参照!D968)</f>
        <v/>
      </c>
      <c r="AY968" s="52">
        <f>IF(参照!E968="","",参照!E968)</f>
        <v>5.04E-4</v>
      </c>
      <c r="AZ968" s="52" t="str">
        <f>IF(参照!F968="","",参照!F968)</f>
        <v>(株)富士山電力</v>
      </c>
      <c r="BA968" s="52" t="str">
        <f>IF(参照!G968="","",参照!G968)</f>
        <v>(株)富士山電力_</v>
      </c>
      <c r="BB968" s="52">
        <f t="shared" si="46"/>
        <v>0.504</v>
      </c>
      <c r="BD968" s="52" t="str">
        <f>IF(参照!L968="","",参照!L968)</f>
        <v/>
      </c>
    </row>
    <row r="969" spans="47:56">
      <c r="AU969" s="52" t="str">
        <f>IF(参照!A969="","",参照!A969)</f>
        <v>A0624</v>
      </c>
      <c r="AV969" s="52" t="str">
        <f>IF(参照!B969="","",参照!B969)</f>
        <v>(株)エネクル(旧：堀川産業(株))</v>
      </c>
      <c r="AW969" s="52">
        <f>IF(参照!C969="","",参照!C969)</f>
        <v>3.6400000000000001E-4</v>
      </c>
      <c r="AX969" s="52" t="str">
        <f>IF(参照!D969="","",参照!D969)</f>
        <v/>
      </c>
      <c r="AY969" s="52">
        <f>IF(参照!E969="","",参照!E969)</f>
        <v>3.0800000000000001E-4</v>
      </c>
      <c r="AZ969" s="52" t="str">
        <f>IF(参照!F969="","",参照!F969)</f>
        <v>(株)エネクル(旧：堀川産業(株))</v>
      </c>
      <c r="BA969" s="52" t="str">
        <f>IF(参照!G969="","",参照!G969)</f>
        <v>(株)エネクル(旧：堀川産業(株))_</v>
      </c>
      <c r="BB969" s="52">
        <f t="shared" si="46"/>
        <v>0.308</v>
      </c>
      <c r="BD969" s="52" t="str">
        <f>IF(参照!L969="","",参照!L969)</f>
        <v/>
      </c>
    </row>
    <row r="970" spans="47:56">
      <c r="AU970" s="52" t="str">
        <f>IF(参照!A970="","",参照!A970)</f>
        <v>A0627</v>
      </c>
      <c r="AV970" s="52" t="str">
        <f>IF(参照!B970="","",参照!B970)</f>
        <v>フィンテックラボ協同組合</v>
      </c>
      <c r="AW970" s="52">
        <f>IF(参照!C970="","",参照!C970)</f>
        <v>4.9600000000000002E-4</v>
      </c>
      <c r="AX970" s="52" t="str">
        <f>IF(参照!D970="","",参照!D970)</f>
        <v/>
      </c>
      <c r="AY970" s="52">
        <f>IF(参照!E970="","",参照!E970)</f>
        <v>5.4699999999999996E-4</v>
      </c>
      <c r="AZ970" s="52" t="str">
        <f>IF(参照!F970="","",参照!F970)</f>
        <v>フィンテックラボ協同組合</v>
      </c>
      <c r="BA970" s="52" t="str">
        <f>IF(参照!G970="","",参照!G970)</f>
        <v>フィンテックラボ協同組合_</v>
      </c>
      <c r="BB970" s="52">
        <f t="shared" si="46"/>
        <v>0.54699999999999993</v>
      </c>
      <c r="BD970" s="52" t="str">
        <f>IF(参照!L970="","",参照!L970)</f>
        <v/>
      </c>
    </row>
    <row r="971" spans="47:56">
      <c r="AU971" s="52" t="str">
        <f>IF(参照!A971="","",参照!A971)</f>
        <v>A0629</v>
      </c>
      <c r="AV971" s="52" t="str">
        <f>IF(参照!B971="","",参照!B971)</f>
        <v>新電力新潟(株)</v>
      </c>
      <c r="AW971" s="52">
        <f>IF(参照!C971="","",参照!C971)</f>
        <v>3.79E-4</v>
      </c>
      <c r="AX971" s="52" t="str">
        <f>IF(参照!D971="","",参照!D971)</f>
        <v/>
      </c>
      <c r="AY971" s="52">
        <f>IF(参照!E971="","",参照!E971)</f>
        <v>3.2299999999999999E-4</v>
      </c>
      <c r="AZ971" s="52" t="str">
        <f>IF(参照!F971="","",参照!F971)</f>
        <v>新電力新潟(株)</v>
      </c>
      <c r="BA971" s="52" t="str">
        <f>IF(参照!G971="","",参照!G971)</f>
        <v>新電力新潟(株)_</v>
      </c>
      <c r="BB971" s="52">
        <f t="shared" si="46"/>
        <v>0.32300000000000001</v>
      </c>
      <c r="BD971" s="52" t="str">
        <f>IF(参照!L971="","",参照!L971)</f>
        <v/>
      </c>
    </row>
    <row r="972" spans="47:56">
      <c r="AU972" s="52" t="str">
        <f>IF(参照!A972="","",参照!A972)</f>
        <v>A0630</v>
      </c>
      <c r="AV972" s="52" t="str">
        <f>IF(参照!B972="","",参照!B972)</f>
        <v>(株)タケエイでんき(旧：(株)横須賀アーバンウッドパワー)</v>
      </c>
      <c r="AW972" s="52">
        <f>IF(参照!C972="","",参照!C972)</f>
        <v>1.15E-4</v>
      </c>
      <c r="AX972" s="52" t="str">
        <f>IF(参照!D972="","",参照!D972)</f>
        <v/>
      </c>
      <c r="AY972" s="52">
        <f>IF(参照!E972="","",参照!E972)</f>
        <v>4.4799999999999999E-4</v>
      </c>
      <c r="AZ972" s="52" t="str">
        <f>IF(参照!F972="","",参照!F972)</f>
        <v>(株)タケエイでんき(旧：(株)横須賀アーバンウッドパワー)</v>
      </c>
      <c r="BA972" s="52" t="str">
        <f>IF(参照!G972="","",参照!G972)</f>
        <v>(株)タケエイでんき(旧：(株)横須賀アーバンウッドパワー)_</v>
      </c>
      <c r="BB972" s="52">
        <f t="shared" si="46"/>
        <v>0.44800000000000001</v>
      </c>
      <c r="BD972" s="52" t="str">
        <f>IF(参照!L972="","",参照!L972)</f>
        <v/>
      </c>
    </row>
    <row r="973" spans="47:56">
      <c r="AU973" s="52" t="str">
        <f>IF(参照!A973="","",参照!A973)</f>
        <v>A0631</v>
      </c>
      <c r="AV973" s="52" t="str">
        <f>IF(参照!B973="","",参照!B973)</f>
        <v>気仙沼グリーンエナジー(株)</v>
      </c>
      <c r="AW973" s="52">
        <f>IF(参照!C973="","",参照!C973)</f>
        <v>2.7900000000000001E-4</v>
      </c>
      <c r="AX973" s="52" t="str">
        <f>IF(参照!D973="","",参照!D973)</f>
        <v>メニューA</v>
      </c>
      <c r="AY973" s="52">
        <f>IF(参照!E973="","",参照!E973)</f>
        <v>0</v>
      </c>
      <c r="AZ973" s="52" t="str">
        <f>IF(参照!F973="","",参照!F973)</f>
        <v>気仙沼グリーンエナジー(株)</v>
      </c>
      <c r="BA973" s="52" t="str">
        <f>IF(参照!G973="","",参照!G973)</f>
        <v>気仙沼グリーンエナジー(株)_メニューA</v>
      </c>
      <c r="BB973" s="52">
        <f t="shared" si="46"/>
        <v>0</v>
      </c>
      <c r="BD973" s="52" t="str">
        <f>IF(参照!L973="","",参照!L973)</f>
        <v/>
      </c>
    </row>
    <row r="974" spans="47:56">
      <c r="AU974" s="52" t="str">
        <f>IF(参照!A974="","",参照!A974)</f>
        <v/>
      </c>
      <c r="AV974" s="52" t="str">
        <f>IF(参照!B974="","",参照!B974)</f>
        <v/>
      </c>
      <c r="AW974" s="52" t="str">
        <f>IF(参照!C974="","",参照!C974)</f>
        <v/>
      </c>
      <c r="AX974" s="52" t="str">
        <f>IF(参照!D974="","",参照!D974)</f>
        <v>メニューB(残差)</v>
      </c>
      <c r="AY974" s="52">
        <f>IF(参照!E974="","",参照!E974)</f>
        <v>5.4199999999999995E-4</v>
      </c>
      <c r="AZ974" s="52" t="str">
        <f>IF(参照!F974="","",参照!F974)</f>
        <v>気仙沼グリーンエナジー(株)</v>
      </c>
      <c r="BA974" s="52" t="str">
        <f>IF(参照!G974="","",参照!G974)</f>
        <v>気仙沼グリーンエナジー(株)_メニューB(残差)</v>
      </c>
      <c r="BB974" s="52">
        <f t="shared" si="46"/>
        <v>0.54199999999999993</v>
      </c>
      <c r="BD974" s="52" t="str">
        <f>IF(参照!L974="","",参照!L974)</f>
        <v/>
      </c>
    </row>
    <row r="975" spans="47:56">
      <c r="AU975" s="52" t="str">
        <f>IF(参照!A975="","",参照!A975)</f>
        <v/>
      </c>
      <c r="AV975" s="52" t="str">
        <f>IF(参照!B975="","",参照!B975)</f>
        <v/>
      </c>
      <c r="AW975" s="52" t="str">
        <f>IF(参照!C975="","",参照!C975)</f>
        <v/>
      </c>
      <c r="AX975" s="52" t="str">
        <f>IF(参照!D975="","",参照!D975)</f>
        <v>(参考値)事業者全体</v>
      </c>
      <c r="AY975" s="52">
        <f>IF(参照!E975="","",参照!E975)</f>
        <v>5.4699999999999996E-4</v>
      </c>
      <c r="AZ975" s="52" t="str">
        <f>IF(参照!F975="","",参照!F975)</f>
        <v>気仙沼グリーンエナジー(株)</v>
      </c>
      <c r="BA975" s="52" t="str">
        <f>IF(参照!G975="","",参照!G975)</f>
        <v>気仙沼グリーンエナジー(株)_(参考値)事業者全体</v>
      </c>
      <c r="BB975" s="52">
        <f t="shared" si="46"/>
        <v>0.54699999999999993</v>
      </c>
      <c r="BD975" s="52" t="str">
        <f>IF(参照!L975="","",参照!L975)</f>
        <v/>
      </c>
    </row>
    <row r="976" spans="47:56">
      <c r="AU976" s="52" t="str">
        <f>IF(参照!A976="","",参照!A976)</f>
        <v>A0632</v>
      </c>
      <c r="AV976" s="52" t="str">
        <f>IF(参照!B976="","",参照!B976)</f>
        <v>(株)ユーラスグリーンエナジー</v>
      </c>
      <c r="AW976" s="52">
        <f>IF(参照!C976="","",参照!C976)</f>
        <v>3.1199999999999999E-4</v>
      </c>
      <c r="AX976" s="52" t="str">
        <f>IF(参照!D976="","",参照!D976)</f>
        <v>メニューA</v>
      </c>
      <c r="AY976" s="52">
        <f>IF(参照!E976="","",参照!E976)</f>
        <v>0</v>
      </c>
      <c r="AZ976" s="52" t="str">
        <f>IF(参照!F976="","",参照!F976)</f>
        <v>(株)ユーラスグリーンエナジー</v>
      </c>
      <c r="BA976" s="52" t="str">
        <f>IF(参照!G976="","",参照!G976)</f>
        <v>(株)ユーラスグリーンエナジー_メニューA</v>
      </c>
      <c r="BB976" s="52">
        <f t="shared" si="46"/>
        <v>0</v>
      </c>
      <c r="BD976" s="52" t="str">
        <f>IF(参照!L976="","",参照!L976)</f>
        <v/>
      </c>
    </row>
    <row r="977" spans="47:56">
      <c r="AU977" s="52" t="str">
        <f>IF(参照!A977="","",参照!A977)</f>
        <v/>
      </c>
      <c r="AV977" s="52" t="str">
        <f>IF(参照!B977="","",参照!B977)</f>
        <v/>
      </c>
      <c r="AW977" s="52" t="str">
        <f>IF(参照!C977="","",参照!C977)</f>
        <v/>
      </c>
      <c r="AX977" s="52" t="str">
        <f>IF(参照!D977="","",参照!D977)</f>
        <v>メニューB(残差)</v>
      </c>
      <c r="AY977" s="52">
        <f>IF(参照!E977="","",参照!E977)</f>
        <v>0</v>
      </c>
      <c r="AZ977" s="52" t="str">
        <f>IF(参照!F977="","",参照!F977)</f>
        <v>(株)ユーラスグリーンエナジー</v>
      </c>
      <c r="BA977" s="52" t="str">
        <f>IF(参照!G977="","",参照!G977)</f>
        <v>(株)ユーラスグリーンエナジー_メニューB(残差)</v>
      </c>
      <c r="BB977" s="52">
        <f t="shared" si="46"/>
        <v>0</v>
      </c>
      <c r="BD977" s="52" t="str">
        <f>IF(参照!L977="","",参照!L977)</f>
        <v/>
      </c>
    </row>
    <row r="978" spans="47:56">
      <c r="AU978" s="52" t="str">
        <f>IF(参照!A978="","",参照!A978)</f>
        <v/>
      </c>
      <c r="AV978" s="52" t="str">
        <f>IF(参照!B978="","",参照!B978)</f>
        <v/>
      </c>
      <c r="AW978" s="52" t="str">
        <f>IF(参照!C978="","",参照!C978)</f>
        <v/>
      </c>
      <c r="AX978" s="52" t="str">
        <f>IF(参照!D978="","",参照!D978)</f>
        <v>(参考値)事業者全体</v>
      </c>
      <c r="AY978" s="52">
        <f>IF(参照!E978="","",参照!E978)</f>
        <v>2.1999999999999999E-5</v>
      </c>
      <c r="AZ978" s="52" t="str">
        <f>IF(参照!F978="","",参照!F978)</f>
        <v>(株)ユーラスグリーンエナジー</v>
      </c>
      <c r="BA978" s="52" t="str">
        <f>IF(参照!G978="","",参照!G978)</f>
        <v>(株)ユーラスグリーンエナジー_(参考値)事業者全体</v>
      </c>
      <c r="BB978" s="52">
        <f t="shared" si="46"/>
        <v>2.1999999999999999E-2</v>
      </c>
      <c r="BD978" s="52" t="str">
        <f>IF(参照!L978="","",参照!L978)</f>
        <v/>
      </c>
    </row>
    <row r="979" spans="47:56">
      <c r="AU979" s="52" t="str">
        <f>IF(参照!A979="","",参照!A979)</f>
        <v>A0633</v>
      </c>
      <c r="AV979" s="52" t="str">
        <f>IF(参照!B979="","",参照!B979)</f>
        <v>(株)サイホープロパティーズ</v>
      </c>
      <c r="AW979" s="52">
        <f>IF(参照!C979="","",参照!C979)</f>
        <v>5.8200000000000005E-4</v>
      </c>
      <c r="AX979" s="52" t="str">
        <f>IF(参照!D979="","",参照!D979)</f>
        <v/>
      </c>
      <c r="AY979" s="52">
        <f>IF(参照!E979="","",参照!E979)</f>
        <v>6.5300000000000004E-4</v>
      </c>
      <c r="AZ979" s="52" t="str">
        <f>IF(参照!F979="","",参照!F979)</f>
        <v>(株)サイホープロパティーズ</v>
      </c>
      <c r="BA979" s="52" t="str">
        <f>IF(参照!G979="","",参照!G979)</f>
        <v>(株)サイホープロパティーズ_</v>
      </c>
      <c r="BB979" s="52">
        <f t="shared" si="46"/>
        <v>0.65300000000000002</v>
      </c>
      <c r="BD979" s="52" t="str">
        <f>IF(参照!L979="","",参照!L979)</f>
        <v/>
      </c>
    </row>
    <row r="980" spans="47:56">
      <c r="AU980" s="52" t="str">
        <f>IF(参照!A980="","",参照!A980)</f>
        <v>A0636</v>
      </c>
      <c r="AV980" s="52" t="str">
        <f>IF(参照!B980="","",参照!B980)</f>
        <v>生活協同組合コープながの</v>
      </c>
      <c r="AW980" s="52">
        <f>IF(参照!C980="","",参照!C980)</f>
        <v>3.7199999999999999E-4</v>
      </c>
      <c r="AX980" s="52" t="str">
        <f>IF(参照!D980="","",参照!D980)</f>
        <v/>
      </c>
      <c r="AY980" s="52">
        <f>IF(参照!E980="","",参照!E980)</f>
        <v>3.1599999999999998E-4</v>
      </c>
      <c r="AZ980" s="52" t="str">
        <f>IF(参照!F980="","",参照!F980)</f>
        <v>生活協同組合コープながの</v>
      </c>
      <c r="BA980" s="52" t="str">
        <f>IF(参照!G980="","",参照!G980)</f>
        <v>生活協同組合コープながの_</v>
      </c>
      <c r="BB980" s="52">
        <f t="shared" si="46"/>
        <v>0.316</v>
      </c>
      <c r="BD980" s="52" t="str">
        <f>IF(参照!L980="","",参照!L980)</f>
        <v/>
      </c>
    </row>
    <row r="981" spans="47:56">
      <c r="AU981" s="52" t="str">
        <f>IF(参照!A981="","",参照!A981)</f>
        <v>A0637</v>
      </c>
      <c r="AV981" s="52" t="str">
        <f>IF(参照!B981="","",参照!B981)</f>
        <v>京セラ関電エナジー合同会社</v>
      </c>
      <c r="AW981" s="52">
        <f>IF(参照!C981="","",参照!C981)</f>
        <v>6.3699999999999998E-4</v>
      </c>
      <c r="AX981" s="52" t="str">
        <f>IF(参照!D981="","",参照!D981)</f>
        <v/>
      </c>
      <c r="AY981" s="52">
        <f>IF(参照!E981="","",参照!E981)</f>
        <v>6.0300000000000002E-4</v>
      </c>
      <c r="AZ981" s="52" t="str">
        <f>IF(参照!F981="","",参照!F981)</f>
        <v>京セラ関電エナジー合同会社</v>
      </c>
      <c r="BA981" s="52" t="str">
        <f>IF(参照!G981="","",参照!G981)</f>
        <v>京セラ関電エナジー合同会社_</v>
      </c>
      <c r="BB981" s="52">
        <f t="shared" si="46"/>
        <v>0.60299999999999998</v>
      </c>
      <c r="BD981" s="52" t="str">
        <f>IF(参照!L981="","",参照!L981)</f>
        <v/>
      </c>
    </row>
    <row r="982" spans="47:56">
      <c r="AU982" s="52" t="str">
        <f>IF(参照!A982="","",参照!A982)</f>
        <v>A0639</v>
      </c>
      <c r="AV982" s="52" t="str">
        <f>IF(参照!B982="","",参照!B982)</f>
        <v>酒田天然瓦斯(株)</v>
      </c>
      <c r="AW982" s="52">
        <f>IF(参照!C982="","",参照!C982)</f>
        <v>3.6400000000000001E-4</v>
      </c>
      <c r="AX982" s="52" t="str">
        <f>IF(参照!D982="","",参照!D982)</f>
        <v/>
      </c>
      <c r="AY982" s="52">
        <f>IF(参照!E982="","",参照!E982)</f>
        <v>3.0800000000000001E-4</v>
      </c>
      <c r="AZ982" s="52" t="str">
        <f>IF(参照!F982="","",参照!F982)</f>
        <v>酒田天然瓦斯(株)</v>
      </c>
      <c r="BA982" s="52" t="str">
        <f>IF(参照!G982="","",参照!G982)</f>
        <v>酒田天然瓦斯(株)_</v>
      </c>
      <c r="BB982" s="52">
        <f t="shared" si="46"/>
        <v>0.308</v>
      </c>
      <c r="BD982" s="52" t="str">
        <f>IF(参照!L982="","",参照!L982)</f>
        <v/>
      </c>
    </row>
    <row r="983" spans="47:56">
      <c r="AU983" s="52" t="str">
        <f>IF(参照!A983="","",参照!A983)</f>
        <v>A0640</v>
      </c>
      <c r="AV983" s="52" t="str">
        <f>IF(参照!B983="","",参照!B983)</f>
        <v>東亜ガス(株)</v>
      </c>
      <c r="AW983" s="52">
        <f>IF(参照!C983="","",参照!C983)</f>
        <v>5.0699999999999996E-4</v>
      </c>
      <c r="AX983" s="52" t="str">
        <f>IF(参照!D983="","",参照!D983)</f>
        <v/>
      </c>
      <c r="AY983" s="52">
        <f>IF(参照!E983="","",参照!E983)</f>
        <v>5.4100000000000003E-4</v>
      </c>
      <c r="AZ983" s="52" t="str">
        <f>IF(参照!F983="","",参照!F983)</f>
        <v>東亜ガス(株)</v>
      </c>
      <c r="BA983" s="52" t="str">
        <f>IF(参照!G983="","",参照!G983)</f>
        <v>東亜ガス(株)_</v>
      </c>
      <c r="BB983" s="52">
        <f t="shared" si="46"/>
        <v>0.54100000000000004</v>
      </c>
      <c r="BD983" s="52" t="str">
        <f>IF(参照!L983="","",参照!L983)</f>
        <v/>
      </c>
    </row>
    <row r="984" spans="47:56">
      <c r="AU984" s="52" t="str">
        <f>IF(参照!A984="","",参照!A984)</f>
        <v>A0641</v>
      </c>
      <c r="AV984" s="52" t="str">
        <f>IF(参照!B984="","",参照!B984)</f>
        <v>(株)三河の山里コミュニティパワー</v>
      </c>
      <c r="AW984" s="52">
        <f>IF(参照!C984="","",参照!C984)</f>
        <v>3.6400000000000001E-4</v>
      </c>
      <c r="AX984" s="52" t="str">
        <f>IF(参照!D984="","",参照!D984)</f>
        <v/>
      </c>
      <c r="AY984" s="52">
        <f>IF(参照!E984="","",参照!E984)</f>
        <v>3.0800000000000001E-4</v>
      </c>
      <c r="AZ984" s="52" t="str">
        <f>IF(参照!F984="","",参照!F984)</f>
        <v>(株)三河の山里コミュニティパワー</v>
      </c>
      <c r="BA984" s="52" t="str">
        <f>IF(参照!G984="","",参照!G984)</f>
        <v>(株)三河の山里コミュニティパワー_</v>
      </c>
      <c r="BB984" s="52">
        <f t="shared" si="46"/>
        <v>0.308</v>
      </c>
      <c r="BD984" s="52" t="str">
        <f>IF(参照!L984="","",参照!L984)</f>
        <v/>
      </c>
    </row>
    <row r="985" spans="47:56">
      <c r="AU985" s="52" t="str">
        <f>IF(参照!A985="","",参照!A985)</f>
        <v>A0642</v>
      </c>
      <c r="AV985" s="52" t="str">
        <f>IF(参照!B985="","",参照!B985)</f>
        <v>新潟スワンエナジー(株)</v>
      </c>
      <c r="AW985" s="52">
        <f>IF(参照!C985="","",参照!C985)</f>
        <v>1.03E-4</v>
      </c>
      <c r="AX985" s="52" t="str">
        <f>IF(参照!D985="","",参照!D985)</f>
        <v>メニューA</v>
      </c>
      <c r="AY985" s="52">
        <f>IF(参照!E985="","",参照!E985)</f>
        <v>0</v>
      </c>
      <c r="AZ985" s="52" t="str">
        <f>IF(参照!F985="","",参照!F985)</f>
        <v>新潟スワンエナジー(株)</v>
      </c>
      <c r="BA985" s="52" t="str">
        <f>IF(参照!G985="","",参照!G985)</f>
        <v>新潟スワンエナジー(株)_メニューA</v>
      </c>
      <c r="BB985" s="52">
        <f t="shared" si="46"/>
        <v>0</v>
      </c>
      <c r="BD985" s="52" t="str">
        <f>IF(参照!L985="","",参照!L985)</f>
        <v/>
      </c>
    </row>
    <row r="986" spans="47:56">
      <c r="AU986" s="52" t="str">
        <f>IF(参照!A986="","",参照!A986)</f>
        <v/>
      </c>
      <c r="AV986" s="52" t="str">
        <f>IF(参照!B986="","",参照!B986)</f>
        <v/>
      </c>
      <c r="AW986" s="52" t="str">
        <f>IF(参照!C986="","",参照!C986)</f>
        <v/>
      </c>
      <c r="AX986" s="52" t="str">
        <f>IF(参照!D986="","",参照!D986)</f>
        <v>メニューB</v>
      </c>
      <c r="AY986" s="52">
        <f>IF(参照!E986="","",参照!E986)</f>
        <v>2.9E-4</v>
      </c>
      <c r="AZ986" s="52" t="str">
        <f>IF(参照!F986="","",参照!F986)</f>
        <v>新潟スワンエナジー(株)</v>
      </c>
      <c r="BA986" s="52" t="str">
        <f>IF(参照!G986="","",参照!G986)</f>
        <v>新潟スワンエナジー(株)_メニューB</v>
      </c>
      <c r="BB986" s="52">
        <f t="shared" si="46"/>
        <v>0.28999999999999998</v>
      </c>
      <c r="BD986" s="52" t="str">
        <f>IF(参照!L986="","",参照!L986)</f>
        <v/>
      </c>
    </row>
    <row r="987" spans="47:56">
      <c r="AU987" s="52" t="str">
        <f>IF(参照!A987="","",参照!A987)</f>
        <v/>
      </c>
      <c r="AV987" s="52" t="str">
        <f>IF(参照!B987="","",参照!B987)</f>
        <v/>
      </c>
      <c r="AW987" s="52" t="str">
        <f>IF(参照!C987="","",参照!C987)</f>
        <v/>
      </c>
      <c r="AX987" s="52" t="str">
        <f>IF(参照!D987="","",参照!D987)</f>
        <v>メニューC</v>
      </c>
      <c r="AY987" s="52">
        <f>IF(参照!E987="","",参照!E987)</f>
        <v>2.7599999999999999E-4</v>
      </c>
      <c r="AZ987" s="52" t="str">
        <f>IF(参照!F987="","",参照!F987)</f>
        <v>新潟スワンエナジー(株)</v>
      </c>
      <c r="BA987" s="52" t="str">
        <f>IF(参照!G987="","",参照!G987)</f>
        <v>新潟スワンエナジー(株)_メニューC</v>
      </c>
      <c r="BB987" s="52">
        <f t="shared" si="46"/>
        <v>0.27599999999999997</v>
      </c>
      <c r="BD987" s="52" t="str">
        <f>IF(参照!L987="","",参照!L987)</f>
        <v/>
      </c>
    </row>
    <row r="988" spans="47:56">
      <c r="AU988" s="52" t="str">
        <f>IF(参照!A988="","",参照!A988)</f>
        <v/>
      </c>
      <c r="AV988" s="52" t="str">
        <f>IF(参照!B988="","",参照!B988)</f>
        <v/>
      </c>
      <c r="AW988" s="52" t="str">
        <f>IF(参照!C988="","",参照!C988)</f>
        <v/>
      </c>
      <c r="AX988" s="52" t="str">
        <f>IF(参照!D988="","",参照!D988)</f>
        <v>メニューD(残差)</v>
      </c>
      <c r="AY988" s="52">
        <f>IF(参照!E988="","",参照!E988)</f>
        <v>2.9700000000000001E-4</v>
      </c>
      <c r="AZ988" s="52" t="str">
        <f>IF(参照!F988="","",参照!F988)</f>
        <v>新潟スワンエナジー(株)</v>
      </c>
      <c r="BA988" s="52" t="str">
        <f>IF(参照!G988="","",参照!G988)</f>
        <v>新潟スワンエナジー(株)_メニューD(残差)</v>
      </c>
      <c r="BB988" s="52">
        <f t="shared" si="46"/>
        <v>0.29699999999999999</v>
      </c>
      <c r="BD988" s="52" t="str">
        <f>IF(参照!L988="","",参照!L988)</f>
        <v/>
      </c>
    </row>
    <row r="989" spans="47:56">
      <c r="AU989" s="52" t="str">
        <f>IF(参照!A989="","",参照!A989)</f>
        <v/>
      </c>
      <c r="AV989" s="52" t="str">
        <f>IF(参照!B989="","",参照!B989)</f>
        <v/>
      </c>
      <c r="AW989" s="52" t="str">
        <f>IF(参照!C989="","",参照!C989)</f>
        <v/>
      </c>
      <c r="AX989" s="52" t="str">
        <f>IF(参照!D989="","",参照!D989)</f>
        <v>(参考値)事業者全体</v>
      </c>
      <c r="AY989" s="52">
        <f>IF(参照!E989="","",参照!E989)</f>
        <v>3.2400000000000001E-4</v>
      </c>
      <c r="AZ989" s="52" t="str">
        <f>IF(参照!F989="","",参照!F989)</f>
        <v>新潟スワンエナジー(株)</v>
      </c>
      <c r="BA989" s="52" t="str">
        <f>IF(参照!G989="","",参照!G989)</f>
        <v>新潟スワンエナジー(株)_(参考値)事業者全体</v>
      </c>
      <c r="BB989" s="52">
        <f t="shared" si="46"/>
        <v>0.32400000000000001</v>
      </c>
      <c r="BD989" s="52" t="str">
        <f>IF(参照!L989="","",参照!L989)</f>
        <v/>
      </c>
    </row>
    <row r="990" spans="47:56">
      <c r="AU990" s="52" t="str">
        <f>IF(参照!A990="","",参照!A990)</f>
        <v>A0644</v>
      </c>
      <c r="AV990" s="52" t="str">
        <f>IF(参照!B990="","",参照!B990)</f>
        <v>グリーンピープルズパワー(株)</v>
      </c>
      <c r="AW990" s="52">
        <f>IF(参照!C990="","",参照!C990)</f>
        <v>2.5599999999999999E-4</v>
      </c>
      <c r="AX990" s="52" t="str">
        <f>IF(参照!D990="","",参照!D990)</f>
        <v/>
      </c>
      <c r="AY990" s="52">
        <f>IF(参照!E990="","",参照!E990)</f>
        <v>5.1199999999999998E-4</v>
      </c>
      <c r="AZ990" s="52" t="str">
        <f>IF(参照!F990="","",参照!F990)</f>
        <v>グリーンピープルズパワー(株)</v>
      </c>
      <c r="BA990" s="52" t="str">
        <f>IF(参照!G990="","",参照!G990)</f>
        <v>グリーンピープルズパワー(株)_</v>
      </c>
      <c r="BB990" s="52">
        <f t="shared" si="46"/>
        <v>0.51200000000000001</v>
      </c>
      <c r="BD990" s="52" t="str">
        <f>IF(参照!L990="","",参照!L990)</f>
        <v/>
      </c>
    </row>
    <row r="991" spans="47:56">
      <c r="AU991" s="52" t="str">
        <f>IF(参照!A991="","",参照!A991)</f>
        <v>A0647</v>
      </c>
      <c r="AV991" s="52" t="str">
        <f>IF(参照!B991="","",参照!B991)</f>
        <v>レネックス電力合同会社</v>
      </c>
      <c r="AW991" s="52">
        <f>IF(参照!C991="","",参照!C991)</f>
        <v>5.6299999999999992E-4</v>
      </c>
      <c r="AX991" s="52" t="str">
        <f>IF(参照!D991="","",参照!D991)</f>
        <v/>
      </c>
      <c r="AY991" s="52">
        <f>IF(参照!E991="","",参照!E991)</f>
        <v>4.8799999999999999E-4</v>
      </c>
      <c r="AZ991" s="52" t="str">
        <f>IF(参照!F991="","",参照!F991)</f>
        <v>レネックス電力合同会社</v>
      </c>
      <c r="BA991" s="52" t="str">
        <f>IF(参照!G991="","",参照!G991)</f>
        <v>レネックス電力合同会社_</v>
      </c>
      <c r="BB991" s="52">
        <f t="shared" si="46"/>
        <v>0.48799999999999999</v>
      </c>
      <c r="BD991" s="52" t="str">
        <f>IF(参照!L991="","",参照!L991)</f>
        <v/>
      </c>
    </row>
    <row r="992" spans="47:56">
      <c r="AU992" s="52" t="str">
        <f>IF(参照!A992="","",参照!A992)</f>
        <v>A0648</v>
      </c>
      <c r="AV992" s="52" t="str">
        <f>IF(参照!B992="","",参照!B992)</f>
        <v>(株)マルイファシリティーズ</v>
      </c>
      <c r="AW992" s="52">
        <f>IF(参照!C992="","",参照!C992)</f>
        <v>9.7E-5</v>
      </c>
      <c r="AX992" s="52" t="str">
        <f>IF(参照!D992="","",参照!D992)</f>
        <v/>
      </c>
      <c r="AY992" s="52">
        <f>IF(参照!E992="","",参照!E992)</f>
        <v>4.2700000000000002E-4</v>
      </c>
      <c r="AZ992" s="52" t="str">
        <f>IF(参照!F992="","",参照!F992)</f>
        <v>(株)マルイファシリティーズ</v>
      </c>
      <c r="BA992" s="52" t="str">
        <f>IF(参照!G992="","",参照!G992)</f>
        <v>(株)マルイファシリティーズ_</v>
      </c>
      <c r="BB992" s="52">
        <f t="shared" si="46"/>
        <v>0.42700000000000005</v>
      </c>
      <c r="BD992" s="52" t="str">
        <f>IF(参照!L992="","",参照!L992)</f>
        <v/>
      </c>
    </row>
    <row r="993" spans="47:56">
      <c r="AU993" s="52" t="str">
        <f>IF(参照!A993="","",参照!A993)</f>
        <v>A0649</v>
      </c>
      <c r="AV993" s="52" t="str">
        <f>IF(参照!B993="","",参照!B993)</f>
        <v>(株)デンケン</v>
      </c>
      <c r="AW993" s="52">
        <f>IF(参照!C993="","",参照!C993)</f>
        <v>4.3399999999999998E-4</v>
      </c>
      <c r="AX993" s="52" t="str">
        <f>IF(参照!D993="","",参照!D993)</f>
        <v/>
      </c>
      <c r="AY993" s="52">
        <f>IF(参照!E993="","",参照!E993)</f>
        <v>4.2400000000000001E-4</v>
      </c>
      <c r="AZ993" s="52" t="str">
        <f>IF(参照!F993="","",参照!F993)</f>
        <v>(株)デンケン</v>
      </c>
      <c r="BA993" s="52" t="str">
        <f>IF(参照!G993="","",参照!G993)</f>
        <v>(株)デンケン_</v>
      </c>
      <c r="BB993" s="52">
        <f t="shared" si="46"/>
        <v>0.42399999999999999</v>
      </c>
      <c r="BD993" s="52" t="str">
        <f>IF(参照!L993="","",参照!L993)</f>
        <v/>
      </c>
    </row>
    <row r="994" spans="47:56">
      <c r="AU994" s="52" t="str">
        <f>IF(参照!A994="","",参照!A994)</f>
        <v>A0650</v>
      </c>
      <c r="AV994" s="52" t="str">
        <f>IF(参照!B994="","",参照!B994)</f>
        <v>(株)東名</v>
      </c>
      <c r="AW994" s="52">
        <f>IF(参照!C994="","",参照!C994)</f>
        <v>5.13E-4</v>
      </c>
      <c r="AX994" s="52" t="str">
        <f>IF(参照!D994="","",参照!D994)</f>
        <v/>
      </c>
      <c r="AY994" s="52">
        <f>IF(参照!E994="","",参照!E994)</f>
        <v>5.5199999999999997E-4</v>
      </c>
      <c r="AZ994" s="52" t="str">
        <f>IF(参照!F994="","",参照!F994)</f>
        <v>(株)東名</v>
      </c>
      <c r="BA994" s="52" t="str">
        <f>IF(参照!G994="","",参照!G994)</f>
        <v>(株)東名_</v>
      </c>
      <c r="BB994" s="52">
        <f t="shared" si="46"/>
        <v>0.55199999999999994</v>
      </c>
      <c r="BD994" s="52" t="str">
        <f>IF(参照!L994="","",参照!L994)</f>
        <v/>
      </c>
    </row>
    <row r="995" spans="47:56">
      <c r="AU995" s="52" t="str">
        <f>IF(参照!A995="","",参照!A995)</f>
        <v>A0652</v>
      </c>
      <c r="AV995" s="52" t="str">
        <f>IF(参照!B995="","",参照!B995)</f>
        <v>北海道電力コクリエーション(株)</v>
      </c>
      <c r="AW995" s="52">
        <f>IF(参照!C995="","",参照!C995)</f>
        <v>7.0999999999999991E-4</v>
      </c>
      <c r="AX995" s="52" t="str">
        <f>IF(参照!D995="","",参照!D995)</f>
        <v/>
      </c>
      <c r="AY995" s="52">
        <f>IF(参照!E995="","",参照!E995)</f>
        <v>6.5399999999999996E-4</v>
      </c>
      <c r="AZ995" s="52" t="str">
        <f>IF(参照!F995="","",参照!F995)</f>
        <v>北海道電力コクリエーション(株)</v>
      </c>
      <c r="BA995" s="52" t="str">
        <f>IF(参照!G995="","",参照!G995)</f>
        <v>北海道電力コクリエーション(株)_</v>
      </c>
      <c r="BB995" s="52">
        <f t="shared" si="46"/>
        <v>0.65399999999999991</v>
      </c>
      <c r="BD995" s="52" t="str">
        <f>IF(参照!L995="","",参照!L995)</f>
        <v/>
      </c>
    </row>
    <row r="996" spans="47:56">
      <c r="AU996" s="52" t="str">
        <f>IF(参照!A996="","",参照!A996)</f>
        <v>A0653</v>
      </c>
      <c r="AV996" s="52" t="str">
        <f>IF(参照!B996="","",参照!B996)</f>
        <v>ＮＴＴアノードエナジー(株)</v>
      </c>
      <c r="AW996" s="52" t="str">
        <f>IF(参照!C996="","",参照!C996)</f>
        <v>0.000453※</v>
      </c>
      <c r="AX996" s="52" t="str">
        <f>IF(参照!D996="","",参照!D996)</f>
        <v>メニューA</v>
      </c>
      <c r="AY996" s="52">
        <f>IF(参照!E996="","",参照!E996)</f>
        <v>0</v>
      </c>
      <c r="AZ996" s="52" t="str">
        <f>IF(参照!F996="","",参照!F996)</f>
        <v>ＮＴＴアノードエナジー(株)</v>
      </c>
      <c r="BA996" s="52" t="str">
        <f>IF(参照!G996="","",参照!G996)</f>
        <v>ＮＴＴアノードエナジー(株)_メニューA</v>
      </c>
      <c r="BB996" s="52">
        <f t="shared" si="46"/>
        <v>0</v>
      </c>
      <c r="BD996" s="52" t="str">
        <f>IF(参照!L996="","",参照!L996)</f>
        <v/>
      </c>
    </row>
    <row r="997" spans="47:56">
      <c r="AU997" s="52" t="str">
        <f>IF(参照!A997="","",参照!A997)</f>
        <v/>
      </c>
      <c r="AV997" s="52" t="str">
        <f>IF(参照!B997="","",参照!B997)</f>
        <v/>
      </c>
      <c r="AW997" s="52" t="str">
        <f>IF(参照!C997="","",参照!C997)</f>
        <v/>
      </c>
      <c r="AX997" s="52" t="str">
        <f>IF(参照!D997="","",参照!D997)</f>
        <v>メニューB(残差)</v>
      </c>
      <c r="AY997" s="52">
        <f>IF(参照!E997="","",参照!E997)</f>
        <v>4.6500000000000003E-4</v>
      </c>
      <c r="AZ997" s="52" t="str">
        <f>IF(参照!F997="","",参照!F997)</f>
        <v>ＮＴＴアノードエナジー(株)</v>
      </c>
      <c r="BA997" s="52" t="str">
        <f>IF(参照!G997="","",参照!G997)</f>
        <v>ＮＴＴアノードエナジー(株)_メニューB(残差)</v>
      </c>
      <c r="BB997" s="52">
        <f t="shared" si="46"/>
        <v>0.46500000000000002</v>
      </c>
      <c r="BD997" s="52" t="str">
        <f>IF(参照!L997="","",参照!L997)</f>
        <v/>
      </c>
    </row>
    <row r="998" spans="47:56">
      <c r="AU998" s="52" t="str">
        <f>IF(参照!A998="","",参照!A998)</f>
        <v/>
      </c>
      <c r="AV998" s="52" t="str">
        <f>IF(参照!B998="","",参照!B998)</f>
        <v/>
      </c>
      <c r="AW998" s="52" t="str">
        <f>IF(参照!C998="","",参照!C998)</f>
        <v/>
      </c>
      <c r="AX998" s="52" t="str">
        <f>IF(参照!D998="","",参照!D998)</f>
        <v>(参考値)事業者全体</v>
      </c>
      <c r="AY998" s="52">
        <f>IF(参照!E998="","",参照!E998)</f>
        <v>1.06E-4</v>
      </c>
      <c r="AZ998" s="52" t="str">
        <f>IF(参照!F998="","",参照!F998)</f>
        <v>ＮＴＴアノードエナジー(株)</v>
      </c>
      <c r="BA998" s="52" t="str">
        <f>IF(参照!G998="","",参照!G998)</f>
        <v>ＮＴＴアノードエナジー(株)_(参考値)事業者全体</v>
      </c>
      <c r="BB998" s="52">
        <f t="shared" si="46"/>
        <v>0.106</v>
      </c>
      <c r="BD998" s="52" t="str">
        <f>IF(参照!L998="","",参照!L998)</f>
        <v/>
      </c>
    </row>
    <row r="999" spans="47:56">
      <c r="AU999" s="52" t="str">
        <f>IF(参照!A999="","",参照!A999)</f>
        <v>A0654</v>
      </c>
      <c r="AV999" s="52" t="str">
        <f>IF(参照!B999="","",参照!B999)</f>
        <v>スマート電気(株)</v>
      </c>
      <c r="AW999" s="52">
        <f>IF(参照!C999="","",参照!C999)</f>
        <v>4.7599999999999997E-4</v>
      </c>
      <c r="AX999" s="52" t="str">
        <f>IF(参照!D999="","",参照!D999)</f>
        <v/>
      </c>
      <c r="AY999" s="52">
        <f>IF(参照!E999="","",参照!E999)</f>
        <v>7.2399999999999993E-4</v>
      </c>
      <c r="AZ999" s="52" t="str">
        <f>IF(参照!F999="","",参照!F999)</f>
        <v>スマート電気(株)</v>
      </c>
      <c r="BA999" s="52" t="str">
        <f>IF(参照!G999="","",参照!G999)</f>
        <v>スマート電気(株)_</v>
      </c>
      <c r="BB999" s="52">
        <f t="shared" si="46"/>
        <v>0.72399999999999998</v>
      </c>
      <c r="BD999" s="52" t="str">
        <f>IF(参照!L999="","",参照!L999)</f>
        <v/>
      </c>
    </row>
    <row r="1000" spans="47:56">
      <c r="AU1000" s="52" t="str">
        <f>IF(参照!A1000="","",参照!A1000)</f>
        <v>A0655</v>
      </c>
      <c r="AV1000" s="52" t="str">
        <f>IF(参照!B1000="","",参照!B1000)</f>
        <v>(株)唐津パワーホールディングス</v>
      </c>
      <c r="AW1000" s="52">
        <f>IF(参照!C1000="","",参照!C1000)</f>
        <v>4.86E-4</v>
      </c>
      <c r="AX1000" s="52" t="str">
        <f>IF(参照!D1000="","",参照!D1000)</f>
        <v/>
      </c>
      <c r="AY1000" s="52">
        <f>IF(参照!E1000="","",参照!E1000)</f>
        <v>5.0000000000000001E-4</v>
      </c>
      <c r="AZ1000" s="52" t="str">
        <f>IF(参照!F1000="","",参照!F1000)</f>
        <v>(株)唐津パワーホールディングス</v>
      </c>
      <c r="BA1000" s="52" t="str">
        <f>IF(参照!G1000="","",参照!G1000)</f>
        <v>(株)唐津パワーホールディングス_</v>
      </c>
      <c r="BB1000" s="52">
        <f t="shared" si="46"/>
        <v>0.5</v>
      </c>
      <c r="BD1000" s="52" t="str">
        <f>IF(参照!L1000="","",参照!L1000)</f>
        <v/>
      </c>
    </row>
    <row r="1001" spans="47:56">
      <c r="AU1001" s="52" t="str">
        <f>IF(参照!A1001="","",参照!A1001)</f>
        <v>A0656</v>
      </c>
      <c r="AV1001" s="52" t="str">
        <f>IF(参照!B1001="","",参照!B1001)</f>
        <v>(株)クリーンエネルギー総合研究所</v>
      </c>
      <c r="AW1001" s="52">
        <f>IF(参照!C1001="","",参照!C1001)</f>
        <v>4.7100000000000001E-4</v>
      </c>
      <c r="AX1001" s="52" t="str">
        <f>IF(参照!D1001="","",参照!D1001)</f>
        <v>メニューA</v>
      </c>
      <c r="AY1001" s="52">
        <f>IF(参照!E1001="","",参照!E1001)</f>
        <v>0</v>
      </c>
      <c r="AZ1001" s="52" t="str">
        <f>IF(参照!F1001="","",参照!F1001)</f>
        <v>(株)クリーンエネルギー総合研究所</v>
      </c>
      <c r="BA1001" s="52" t="str">
        <f>IF(参照!G1001="","",参照!G1001)</f>
        <v>(株)クリーンエネルギー総合研究所_メニューA</v>
      </c>
      <c r="BB1001" s="52">
        <f t="shared" si="46"/>
        <v>0</v>
      </c>
      <c r="BD1001" s="52" t="str">
        <f>IF(参照!L1001="","",参照!L1001)</f>
        <v/>
      </c>
    </row>
    <row r="1002" spans="47:56">
      <c r="AU1002" s="52" t="str">
        <f>IF(参照!A1002="","",参照!A1002)</f>
        <v/>
      </c>
      <c r="AV1002" s="52" t="str">
        <f>IF(参照!B1002="","",参照!B1002)</f>
        <v/>
      </c>
      <c r="AW1002" s="52" t="str">
        <f>IF(参照!C1002="","",参照!C1002)</f>
        <v/>
      </c>
      <c r="AX1002" s="52" t="str">
        <f>IF(参照!D1002="","",参照!D1002)</f>
        <v>メニューB(残差)</v>
      </c>
      <c r="AY1002" s="52">
        <f>IF(参照!E1002="","",参照!E1002)</f>
        <v>1.16E-4</v>
      </c>
      <c r="AZ1002" s="52" t="str">
        <f>IF(参照!F1002="","",参照!F1002)</f>
        <v>(株)クリーンエネルギー総合研究所</v>
      </c>
      <c r="BA1002" s="52" t="str">
        <f>IF(参照!G1002="","",参照!G1002)</f>
        <v>(株)クリーンエネルギー総合研究所_メニューB(残差)</v>
      </c>
      <c r="BB1002" s="52">
        <f t="shared" si="46"/>
        <v>0.11600000000000001</v>
      </c>
      <c r="BD1002" s="52" t="str">
        <f>IF(参照!L1002="","",参照!L1002)</f>
        <v/>
      </c>
    </row>
    <row r="1003" spans="47:56">
      <c r="AU1003" s="52" t="str">
        <f>IF(参照!A1003="","",参照!A1003)</f>
        <v/>
      </c>
      <c r="AV1003" s="52" t="str">
        <f>IF(参照!B1003="","",参照!B1003)</f>
        <v/>
      </c>
      <c r="AW1003" s="52" t="str">
        <f>IF(参照!C1003="","",参照!C1003)</f>
        <v/>
      </c>
      <c r="AX1003" s="52" t="str">
        <f>IF(参照!D1003="","",参照!D1003)</f>
        <v>(参考値)事業者全体</v>
      </c>
      <c r="AY1003" s="52">
        <f>IF(参照!E1003="","",参照!E1003)</f>
        <v>4.8899999999999996E-4</v>
      </c>
      <c r="AZ1003" s="52" t="str">
        <f>IF(参照!F1003="","",参照!F1003)</f>
        <v>(株)クリーンエネルギー総合研究所</v>
      </c>
      <c r="BA1003" s="52" t="str">
        <f>IF(参照!G1003="","",参照!G1003)</f>
        <v>(株)クリーンエネルギー総合研究所_(参考値)事業者全体</v>
      </c>
      <c r="BB1003" s="52">
        <f t="shared" si="46"/>
        <v>0.48899999999999993</v>
      </c>
      <c r="BD1003" s="52" t="str">
        <f>IF(参照!L1003="","",参照!L1003)</f>
        <v/>
      </c>
    </row>
    <row r="1004" spans="47:56">
      <c r="AU1004" s="52" t="str">
        <f>IF(参照!A1004="","",参照!A1004)</f>
        <v>A0660</v>
      </c>
      <c r="AV1004" s="52" t="str">
        <f>IF(参照!B1004="","",参照!B1004)</f>
        <v>ＵＮＩＶＥＲＧＹ(株)</v>
      </c>
      <c r="AW1004" s="52">
        <f>IF(参照!C1004="","",参照!C1004)</f>
        <v>4.15E-4</v>
      </c>
      <c r="AX1004" s="52" t="str">
        <f>IF(参照!D1004="","",参照!D1004)</f>
        <v/>
      </c>
      <c r="AY1004" s="52">
        <f>IF(参照!E1004="","",参照!E1004)</f>
        <v>3.9100000000000002E-4</v>
      </c>
      <c r="AZ1004" s="52" t="str">
        <f>IF(参照!F1004="","",参照!F1004)</f>
        <v>ＵＮＩＶＥＲＧＹ(株)</v>
      </c>
      <c r="BA1004" s="52" t="str">
        <f>IF(参照!G1004="","",参照!G1004)</f>
        <v>ＵＮＩＶＥＲＧＹ(株)_</v>
      </c>
      <c r="BB1004" s="52">
        <f t="shared" si="46"/>
        <v>0.39100000000000001</v>
      </c>
      <c r="BD1004" s="52" t="str">
        <f>IF(参照!L1004="","",参照!L1004)</f>
        <v/>
      </c>
    </row>
    <row r="1005" spans="47:56">
      <c r="AU1005" s="52" t="str">
        <f>IF(参照!A1005="","",参照!A1005)</f>
        <v>A0661</v>
      </c>
      <c r="AV1005" s="52" t="str">
        <f>IF(参照!B1005="","",参照!B1005)</f>
        <v>ＪＲ西日本住宅サービス(株)</v>
      </c>
      <c r="AW1005" s="52">
        <f>IF(参照!C1005="","",参照!C1005)</f>
        <v>3.4699999999999998E-4</v>
      </c>
      <c r="AX1005" s="52" t="str">
        <f>IF(参照!D1005="","",参照!D1005)</f>
        <v/>
      </c>
      <c r="AY1005" s="52">
        <f>IF(参照!E1005="","",参照!E1005)</f>
        <v>2.9100000000000003E-4</v>
      </c>
      <c r="AZ1005" s="52" t="str">
        <f>IF(参照!F1005="","",参照!F1005)</f>
        <v>ＪＲ西日本住宅サービス(株)</v>
      </c>
      <c r="BA1005" s="52" t="str">
        <f>IF(参照!G1005="","",参照!G1005)</f>
        <v>ＪＲ西日本住宅サービス(株)_</v>
      </c>
      <c r="BB1005" s="52">
        <f t="shared" si="46"/>
        <v>0.29100000000000004</v>
      </c>
      <c r="BD1005" s="52" t="str">
        <f>IF(参照!L1005="","",参照!L1005)</f>
        <v/>
      </c>
    </row>
    <row r="1006" spans="47:56">
      <c r="AU1006" s="52" t="str">
        <f>IF(参照!A1006="","",参照!A1006)</f>
        <v>A0663</v>
      </c>
      <c r="AV1006" s="52" t="str">
        <f>IF(参照!B1006="","",参照!B1006)</f>
        <v>(株)アイキューブ・マーケティング</v>
      </c>
      <c r="AW1006" s="52">
        <f>IF(参照!C1006="","",参照!C1006)</f>
        <v>3.7300000000000001E-4</v>
      </c>
      <c r="AX1006" s="52" t="str">
        <f>IF(参照!D1006="","",参照!D1006)</f>
        <v/>
      </c>
      <c r="AY1006" s="52">
        <f>IF(参照!E1006="","",参照!E1006)</f>
        <v>3.1700000000000001E-4</v>
      </c>
      <c r="AZ1006" s="52" t="str">
        <f>IF(参照!F1006="","",参照!F1006)</f>
        <v>(株)アイキューブ・マーケティング</v>
      </c>
      <c r="BA1006" s="52" t="str">
        <f>IF(参照!G1006="","",参照!G1006)</f>
        <v>(株)アイキューブ・マーケティング_</v>
      </c>
      <c r="BB1006" s="52">
        <f t="shared" si="46"/>
        <v>0.317</v>
      </c>
      <c r="BD1006" s="52" t="str">
        <f>IF(参照!L1006="","",参照!L1006)</f>
        <v/>
      </c>
    </row>
    <row r="1007" spans="47:56">
      <c r="AU1007" s="52" t="str">
        <f>IF(参照!A1007="","",参照!A1007)</f>
        <v>A0664</v>
      </c>
      <c r="AV1007" s="52" t="str">
        <f>IF(参照!B1007="","",参照!B1007)</f>
        <v>デジタルグリッド(株)</v>
      </c>
      <c r="AW1007" s="52">
        <f>IF(参照!C1007="","",参照!C1007)</f>
        <v>4.6700000000000002E-4</v>
      </c>
      <c r="AX1007" s="52" t="str">
        <f>IF(参照!D1007="","",参照!D1007)</f>
        <v>メニューA</v>
      </c>
      <c r="AY1007" s="52">
        <f>IF(参照!E1007="","",参照!E1007)</f>
        <v>0</v>
      </c>
      <c r="AZ1007" s="52" t="str">
        <f>IF(参照!F1007="","",参照!F1007)</f>
        <v>デジタルグリッド(株)</v>
      </c>
      <c r="BA1007" s="52" t="str">
        <f>IF(参照!G1007="","",参照!G1007)</f>
        <v>デジタルグリッド(株)_メニューA</v>
      </c>
      <c r="BB1007" s="52">
        <f t="shared" si="46"/>
        <v>0</v>
      </c>
      <c r="BD1007" s="52" t="str">
        <f>IF(参照!L1007="","",参照!L1007)</f>
        <v/>
      </c>
    </row>
    <row r="1008" spans="47:56">
      <c r="AU1008" s="52" t="str">
        <f>IF(参照!A1008="","",参照!A1008)</f>
        <v/>
      </c>
      <c r="AV1008" s="52" t="str">
        <f>IF(参照!B1008="","",参照!B1008)</f>
        <v/>
      </c>
      <c r="AW1008" s="52" t="str">
        <f>IF(参照!C1008="","",参照!C1008)</f>
        <v/>
      </c>
      <c r="AX1008" s="52" t="str">
        <f>IF(参照!D1008="","",参照!D1008)</f>
        <v>メニューB</v>
      </c>
      <c r="AY1008" s="52">
        <f>IF(参照!E1008="","",参照!E1008)</f>
        <v>1.7799999999999999E-4</v>
      </c>
      <c r="AZ1008" s="52" t="str">
        <f>IF(参照!F1008="","",参照!F1008)</f>
        <v>デジタルグリッド(株)</v>
      </c>
      <c r="BA1008" s="52" t="str">
        <f>IF(参照!G1008="","",参照!G1008)</f>
        <v>デジタルグリッド(株)_メニューB</v>
      </c>
      <c r="BB1008" s="52">
        <f t="shared" si="46"/>
        <v>0.17799999999999999</v>
      </c>
      <c r="BD1008" s="52" t="str">
        <f>IF(参照!L1008="","",参照!L1008)</f>
        <v/>
      </c>
    </row>
    <row r="1009" spans="47:56">
      <c r="AU1009" s="52" t="str">
        <f>IF(参照!A1009="","",参照!A1009)</f>
        <v/>
      </c>
      <c r="AV1009" s="52" t="str">
        <f>IF(参照!B1009="","",参照!B1009)</f>
        <v/>
      </c>
      <c r="AW1009" s="52" t="str">
        <f>IF(参照!C1009="","",参照!C1009)</f>
        <v/>
      </c>
      <c r="AX1009" s="52" t="str">
        <f>IF(参照!D1009="","",参照!D1009)</f>
        <v>メニューC</v>
      </c>
      <c r="AY1009" s="52">
        <f>IF(参照!E1009="","",参照!E1009)</f>
        <v>3.2700000000000003E-4</v>
      </c>
      <c r="AZ1009" s="52" t="str">
        <f>IF(参照!F1009="","",参照!F1009)</f>
        <v>デジタルグリッド(株)</v>
      </c>
      <c r="BA1009" s="52" t="str">
        <f>IF(参照!G1009="","",参照!G1009)</f>
        <v>デジタルグリッド(株)_メニューC</v>
      </c>
      <c r="BB1009" s="52">
        <f t="shared" si="46"/>
        <v>0.32700000000000001</v>
      </c>
      <c r="BD1009" s="52" t="str">
        <f>IF(参照!L1009="","",参照!L1009)</f>
        <v/>
      </c>
    </row>
    <row r="1010" spans="47:56">
      <c r="AU1010" s="52" t="str">
        <f>IF(参照!A1010="","",参照!A1010)</f>
        <v/>
      </c>
      <c r="AV1010" s="52" t="str">
        <f>IF(参照!B1010="","",参照!B1010)</f>
        <v/>
      </c>
      <c r="AW1010" s="52" t="str">
        <f>IF(参照!C1010="","",参照!C1010)</f>
        <v/>
      </c>
      <c r="AX1010" s="52" t="str">
        <f>IF(参照!D1010="","",参照!D1010)</f>
        <v>メニューD(残差)</v>
      </c>
      <c r="AY1010" s="52">
        <f>IF(参照!E1010="","",参照!E1010)</f>
        <v>4.3800000000000002E-4</v>
      </c>
      <c r="AZ1010" s="52" t="str">
        <f>IF(参照!F1010="","",参照!F1010)</f>
        <v>デジタルグリッド(株)</v>
      </c>
      <c r="BA1010" s="52" t="str">
        <f>IF(参照!G1010="","",参照!G1010)</f>
        <v>デジタルグリッド(株)_メニューD(残差)</v>
      </c>
      <c r="BB1010" s="52">
        <f t="shared" si="46"/>
        <v>0.438</v>
      </c>
      <c r="BD1010" s="52" t="str">
        <f>IF(参照!L1010="","",参照!L1010)</f>
        <v/>
      </c>
    </row>
    <row r="1011" spans="47:56">
      <c r="AU1011" s="52" t="str">
        <f>IF(参照!A1011="","",参照!A1011)</f>
        <v/>
      </c>
      <c r="AV1011" s="52" t="str">
        <f>IF(参照!B1011="","",参照!B1011)</f>
        <v/>
      </c>
      <c r="AW1011" s="52" t="str">
        <f>IF(参照!C1011="","",参照!C1011)</f>
        <v/>
      </c>
      <c r="AX1011" s="52" t="str">
        <f>IF(参照!D1011="","",参照!D1011)</f>
        <v>(参考値)事業者全体</v>
      </c>
      <c r="AY1011" s="52">
        <f>IF(参照!E1011="","",参照!E1011)</f>
        <v>3.5499999999999996E-4</v>
      </c>
      <c r="AZ1011" s="52" t="str">
        <f>IF(参照!F1011="","",参照!F1011)</f>
        <v>デジタルグリッド(株)</v>
      </c>
      <c r="BA1011" s="52" t="str">
        <f>IF(参照!G1011="","",参照!G1011)</f>
        <v>デジタルグリッド(株)_(参考値)事業者全体</v>
      </c>
      <c r="BB1011" s="52">
        <f t="shared" si="46"/>
        <v>0.35499999999999998</v>
      </c>
      <c r="BD1011" s="52" t="str">
        <f>IF(参照!L1011="","",参照!L1011)</f>
        <v/>
      </c>
    </row>
    <row r="1012" spans="47:56">
      <c r="AU1012" s="52" t="str">
        <f>IF(参照!A1012="","",参照!A1012)</f>
        <v>A0666</v>
      </c>
      <c r="AV1012" s="52" t="str">
        <f>IF(参照!B1012="","",参照!B1012)</f>
        <v>(株)西九州させぼパワーズ</v>
      </c>
      <c r="AW1012" s="52">
        <f>IF(参照!C1012="","",参照!C1012)</f>
        <v>2.3800000000000001E-4</v>
      </c>
      <c r="AX1012" s="52" t="str">
        <f>IF(参照!D1012="","",参照!D1012)</f>
        <v/>
      </c>
      <c r="AY1012" s="52">
        <f>IF(参照!E1012="","",参照!E1012)</f>
        <v>1.6200000000000001E-4</v>
      </c>
      <c r="AZ1012" s="52" t="str">
        <f>IF(参照!F1012="","",参照!F1012)</f>
        <v>(株)西九州させぼパワーズ</v>
      </c>
      <c r="BA1012" s="52" t="str">
        <f>IF(参照!G1012="","",参照!G1012)</f>
        <v>(株)西九州させぼパワーズ_</v>
      </c>
      <c r="BB1012" s="52">
        <f t="shared" si="46"/>
        <v>0.16200000000000001</v>
      </c>
      <c r="BD1012" s="52" t="str">
        <f>IF(参照!L1012="","",参照!L1012)</f>
        <v/>
      </c>
    </row>
    <row r="1013" spans="47:56">
      <c r="AU1013" s="52" t="str">
        <f>IF(参照!A1013="","",参照!A1013)</f>
        <v>A0667</v>
      </c>
      <c r="AV1013" s="52" t="str">
        <f>IF(参照!B1013="","",参照!B1013)</f>
        <v>たんたんエナジー(株)</v>
      </c>
      <c r="AW1013" s="52">
        <f>IF(参照!C1013="","",参照!C1013)</f>
        <v>0</v>
      </c>
      <c r="AX1013" s="52" t="str">
        <f>IF(参照!D1013="","",参照!D1013)</f>
        <v>メニューA</v>
      </c>
      <c r="AY1013" s="52">
        <f>IF(参照!E1013="","",参照!E1013)</f>
        <v>0</v>
      </c>
      <c r="AZ1013" s="52" t="str">
        <f>IF(参照!F1013="","",参照!F1013)</f>
        <v>たんたんエナジー(株)</v>
      </c>
      <c r="BA1013" s="52" t="str">
        <f>IF(参照!G1013="","",参照!G1013)</f>
        <v>たんたんエナジー(株)_メニューA</v>
      </c>
      <c r="BB1013" s="52">
        <f t="shared" si="46"/>
        <v>0</v>
      </c>
      <c r="BD1013" s="52" t="str">
        <f>IF(参照!L1013="","",参照!L1013)</f>
        <v/>
      </c>
    </row>
    <row r="1014" spans="47:56">
      <c r="AU1014" s="52" t="str">
        <f>IF(参照!A1014="","",参照!A1014)</f>
        <v/>
      </c>
      <c r="AV1014" s="52" t="str">
        <f>IF(参照!B1014="","",参照!B1014)</f>
        <v/>
      </c>
      <c r="AW1014" s="52" t="str">
        <f>IF(参照!C1014="","",参照!C1014)</f>
        <v/>
      </c>
      <c r="AX1014" s="52" t="str">
        <f>IF(参照!D1014="","",参照!D1014)</f>
        <v>メニューB(残差)</v>
      </c>
      <c r="AY1014" s="52">
        <f>IF(参照!E1014="","",参照!E1014)</f>
        <v>2.8699999999999998E-4</v>
      </c>
      <c r="AZ1014" s="52" t="str">
        <f>IF(参照!F1014="","",参照!F1014)</f>
        <v>たんたんエナジー(株)</v>
      </c>
      <c r="BA1014" s="52" t="str">
        <f>IF(参照!G1014="","",参照!G1014)</f>
        <v>たんたんエナジー(株)_メニューB(残差)</v>
      </c>
      <c r="BB1014" s="52">
        <f t="shared" si="46"/>
        <v>0.28699999999999998</v>
      </c>
      <c r="BD1014" s="52" t="str">
        <f>IF(参照!L1014="","",参照!L1014)</f>
        <v/>
      </c>
    </row>
    <row r="1015" spans="47:56">
      <c r="AU1015" s="52" t="str">
        <f>IF(参照!A1015="","",参照!A1015)</f>
        <v/>
      </c>
      <c r="AV1015" s="52" t="str">
        <f>IF(参照!B1015="","",参照!B1015)</f>
        <v/>
      </c>
      <c r="AW1015" s="52" t="str">
        <f>IF(参照!C1015="","",参照!C1015)</f>
        <v/>
      </c>
      <c r="AX1015" s="52" t="str">
        <f>IF(参照!D1015="","",参照!D1015)</f>
        <v>(参考値)事業者全体</v>
      </c>
      <c r="AY1015" s="52">
        <f>IF(参照!E1015="","",参照!E1015)</f>
        <v>0</v>
      </c>
      <c r="AZ1015" s="52" t="str">
        <f>IF(参照!F1015="","",参照!F1015)</f>
        <v>たんたんエナジー(株)</v>
      </c>
      <c r="BA1015" s="52" t="str">
        <f>IF(参照!G1015="","",参照!G1015)</f>
        <v>たんたんエナジー(株)_(参考値)事業者全体</v>
      </c>
      <c r="BB1015" s="52">
        <f t="shared" si="46"/>
        <v>0</v>
      </c>
      <c r="BD1015" s="52" t="str">
        <f>IF(参照!L1015="","",参照!L1015)</f>
        <v/>
      </c>
    </row>
    <row r="1016" spans="47:56">
      <c r="AU1016" s="52" t="str">
        <f>IF(参照!A1016="","",参照!A1016)</f>
        <v>A0668</v>
      </c>
      <c r="AV1016" s="52" t="str">
        <f>IF(参照!B1016="","",参照!B1016)</f>
        <v>(株)能勢・豊能まちづくり</v>
      </c>
      <c r="AW1016" s="52">
        <f>IF(参照!C1016="","",参照!C1016)</f>
        <v>2.0599999999999999E-4</v>
      </c>
      <c r="AX1016" s="52" t="str">
        <f>IF(参照!D1016="","",参照!D1016)</f>
        <v/>
      </c>
      <c r="AY1016" s="52">
        <f>IF(参照!E1016="","",参照!E1016)</f>
        <v>4.44E-4</v>
      </c>
      <c r="AZ1016" s="52" t="str">
        <f>IF(参照!F1016="","",参照!F1016)</f>
        <v>(株)能勢・豊能まちづくり</v>
      </c>
      <c r="BA1016" s="52" t="str">
        <f>IF(参照!G1016="","",参照!G1016)</f>
        <v>(株)能勢・豊能まちづくり_</v>
      </c>
      <c r="BB1016" s="52">
        <f t="shared" si="46"/>
        <v>0.44400000000000001</v>
      </c>
      <c r="BD1016" s="52" t="str">
        <f>IF(参照!L1016="","",参照!L1016)</f>
        <v/>
      </c>
    </row>
    <row r="1017" spans="47:56">
      <c r="AU1017" s="52" t="str">
        <f>IF(参照!A1017="","",参照!A1017)</f>
        <v>A0670</v>
      </c>
      <c r="AV1017" s="52" t="str">
        <f>IF(参照!B1017="","",参照!B1017)</f>
        <v>(株)再エネ思考電力</v>
      </c>
      <c r="AW1017" s="52" t="str">
        <f>IF(参照!C1017="","",参照!C1017)</f>
        <v>0.000453※</v>
      </c>
      <c r="AX1017" s="52" t="str">
        <f>IF(参照!D1017="","",参照!D1017)</f>
        <v>メニューA</v>
      </c>
      <c r="AY1017" s="52">
        <f>IF(参照!E1017="","",参照!E1017)</f>
        <v>0</v>
      </c>
      <c r="AZ1017" s="52" t="str">
        <f>IF(参照!F1017="","",参照!F1017)</f>
        <v>(株)再エネ思考電力</v>
      </c>
      <c r="BA1017" s="52" t="str">
        <f>IF(参照!G1017="","",参照!G1017)</f>
        <v>(株)再エネ思考電力_メニューA</v>
      </c>
      <c r="BB1017" s="52">
        <f t="shared" si="46"/>
        <v>0</v>
      </c>
      <c r="BD1017" s="52" t="str">
        <f>IF(参照!L1017="","",参照!L1017)</f>
        <v/>
      </c>
    </row>
    <row r="1018" spans="47:56">
      <c r="AU1018" s="52" t="str">
        <f>IF(参照!A1018="","",参照!A1018)</f>
        <v/>
      </c>
      <c r="AV1018" s="52" t="str">
        <f>IF(参照!B1018="","",参照!B1018)</f>
        <v/>
      </c>
      <c r="AW1018" s="52" t="str">
        <f>IF(参照!C1018="","",参照!C1018)</f>
        <v/>
      </c>
      <c r="AX1018" s="52" t="str">
        <f>IF(参照!D1018="","",参照!D1018)</f>
        <v>メニューB</v>
      </c>
      <c r="AY1018" s="52">
        <f>IF(参照!E1018="","",参照!E1018)</f>
        <v>0</v>
      </c>
      <c r="AZ1018" s="52" t="str">
        <f>IF(参照!F1018="","",参照!F1018)</f>
        <v>(株)再エネ思考電力</v>
      </c>
      <c r="BA1018" s="52" t="str">
        <f>IF(参照!G1018="","",参照!G1018)</f>
        <v>(株)再エネ思考電力_メニューB</v>
      </c>
      <c r="BB1018" s="52">
        <f t="shared" si="46"/>
        <v>0</v>
      </c>
      <c r="BD1018" s="52" t="str">
        <f>IF(参照!L1018="","",参照!L1018)</f>
        <v/>
      </c>
    </row>
    <row r="1019" spans="47:56">
      <c r="AU1019" s="52" t="str">
        <f>IF(参照!A1019="","",参照!A1019)</f>
        <v/>
      </c>
      <c r="AV1019" s="52" t="str">
        <f>IF(参照!B1019="","",参照!B1019)</f>
        <v/>
      </c>
      <c r="AW1019" s="52" t="str">
        <f>IF(参照!C1019="","",参照!C1019)</f>
        <v/>
      </c>
      <c r="AX1019" s="52" t="str">
        <f>IF(参照!D1019="","",参照!D1019)</f>
        <v>メニューC(残差)</v>
      </c>
      <c r="AY1019" s="52">
        <f>IF(参照!E1019="","",参照!E1019)</f>
        <v>4.5300000000000001E-4</v>
      </c>
      <c r="AZ1019" s="52" t="str">
        <f>IF(参照!F1019="","",参照!F1019)</f>
        <v>(株)再エネ思考電力</v>
      </c>
      <c r="BA1019" s="52" t="str">
        <f>IF(参照!G1019="","",参照!G1019)</f>
        <v>(株)再エネ思考電力_メニューC(残差)</v>
      </c>
      <c r="BB1019" s="52">
        <f t="shared" si="46"/>
        <v>0.45300000000000001</v>
      </c>
      <c r="BD1019" s="52" t="str">
        <f>IF(参照!L1019="","",参照!L1019)</f>
        <v/>
      </c>
    </row>
    <row r="1020" spans="47:56">
      <c r="AU1020" s="52" t="str">
        <f>IF(参照!A1020="","",参照!A1020)</f>
        <v/>
      </c>
      <c r="AV1020" s="52" t="str">
        <f>IF(参照!B1020="","",参照!B1020)</f>
        <v/>
      </c>
      <c r="AW1020" s="52" t="str">
        <f>IF(参照!C1020="","",参照!C1020)</f>
        <v/>
      </c>
      <c r="AX1020" s="52" t="str">
        <f>IF(参照!D1020="","",参照!D1020)</f>
        <v>(参考値)事業者全体</v>
      </c>
      <c r="AY1020" s="52">
        <f>IF(参照!E1020="","",参照!E1020)</f>
        <v>4.6999999999999999E-4</v>
      </c>
      <c r="AZ1020" s="52" t="str">
        <f>IF(参照!F1020="","",参照!F1020)</f>
        <v>(株)再エネ思考電力</v>
      </c>
      <c r="BA1020" s="52" t="str">
        <f>IF(参照!G1020="","",参照!G1020)</f>
        <v>(株)再エネ思考電力_(参考値)事業者全体</v>
      </c>
      <c r="BB1020" s="52">
        <f t="shared" si="46"/>
        <v>0.47</v>
      </c>
      <c r="BD1020" s="52" t="str">
        <f>IF(参照!L1020="","",参照!L1020)</f>
        <v/>
      </c>
    </row>
    <row r="1021" spans="47:56">
      <c r="AU1021" s="52" t="str">
        <f>IF(参照!A1021="","",参照!A1021)</f>
        <v>A0671</v>
      </c>
      <c r="AV1021" s="52" t="str">
        <f>IF(参照!B1021="","",参照!B1021)</f>
        <v>(株)スマート</v>
      </c>
      <c r="AW1021" s="52">
        <f>IF(参照!C1021="","",参照!C1021)</f>
        <v>4.75E-4</v>
      </c>
      <c r="AX1021" s="52" t="str">
        <f>IF(参照!D1021="","",参照!D1021)</f>
        <v/>
      </c>
      <c r="AY1021" s="52">
        <f>IF(参照!E1021="","",参照!E1021)</f>
        <v>4.1899999999999999E-4</v>
      </c>
      <c r="AZ1021" s="52" t="str">
        <f>IF(参照!F1021="","",参照!F1021)</f>
        <v>(株)スマート</v>
      </c>
      <c r="BA1021" s="52" t="str">
        <f>IF(参照!G1021="","",参照!G1021)</f>
        <v>(株)スマート_</v>
      </c>
      <c r="BB1021" s="52">
        <f t="shared" si="46"/>
        <v>0.41899999999999998</v>
      </c>
      <c r="BD1021" s="52" t="str">
        <f>IF(参照!L1021="","",参照!L1021)</f>
        <v/>
      </c>
    </row>
    <row r="1022" spans="47:56">
      <c r="AU1022" s="52" t="str">
        <f>IF(参照!A1022="","",参照!A1022)</f>
        <v>A0673</v>
      </c>
      <c r="AV1022" s="52" t="str">
        <f>IF(参照!B1022="","",参照!B1022)</f>
        <v>(株)ジャパネットサービスイノベーション</v>
      </c>
      <c r="AW1022" s="52">
        <f>IF(参照!C1022="","",参照!C1022)</f>
        <v>6.11E-4</v>
      </c>
      <c r="AX1022" s="52" t="str">
        <f>IF(参照!D1022="","",参照!D1022)</f>
        <v/>
      </c>
      <c r="AY1022" s="52">
        <f>IF(参照!E1022="","",参照!E1022)</f>
        <v>5.5500000000000005E-4</v>
      </c>
      <c r="AZ1022" s="52" t="str">
        <f>IF(参照!F1022="","",参照!F1022)</f>
        <v>(株)ジャパネットサービスイノベーション</v>
      </c>
      <c r="BA1022" s="52" t="str">
        <f>IF(参照!G1022="","",参照!G1022)</f>
        <v>(株)ジャパネットサービスイノベーション_</v>
      </c>
      <c r="BB1022" s="52">
        <f t="shared" si="46"/>
        <v>0.55500000000000005</v>
      </c>
      <c r="BD1022" s="52" t="str">
        <f>IF(参照!L1022="","",参照!L1022)</f>
        <v/>
      </c>
    </row>
    <row r="1023" spans="47:56">
      <c r="AU1023" s="52" t="str">
        <f>IF(参照!A1023="","",参照!A1023)</f>
        <v>A0675</v>
      </c>
      <c r="AV1023" s="52" t="str">
        <f>IF(参照!B1023="","",参照!B1023)</f>
        <v>(株)リクルート</v>
      </c>
      <c r="AW1023" s="52">
        <f>IF(参照!C1023="","",参照!C1023)</f>
        <v>5.0699999999999996E-4</v>
      </c>
      <c r="AX1023" s="52" t="str">
        <f>IF(参照!D1023="","",参照!D1023)</f>
        <v/>
      </c>
      <c r="AY1023" s="52">
        <f>IF(参照!E1023="","",参照!E1023)</f>
        <v>5.5699999999999999E-4</v>
      </c>
      <c r="AZ1023" s="52" t="str">
        <f>IF(参照!F1023="","",参照!F1023)</f>
        <v>(株)リクルート</v>
      </c>
      <c r="BA1023" s="52" t="str">
        <f>IF(参照!G1023="","",参照!G1023)</f>
        <v>(株)リクルート_</v>
      </c>
      <c r="BB1023" s="52">
        <f t="shared" si="46"/>
        <v>0.55699999999999994</v>
      </c>
      <c r="BD1023" s="52" t="str">
        <f>IF(参照!L1023="","",参照!L1023)</f>
        <v/>
      </c>
    </row>
    <row r="1024" spans="47:56">
      <c r="AU1024" s="52" t="str">
        <f>IF(参照!A1024="","",参照!A1024)</f>
        <v>A0676</v>
      </c>
      <c r="AV1024" s="52" t="str">
        <f>IF(参照!B1024="","",参照!B1024)</f>
        <v>ＫＢＮ(株)</v>
      </c>
      <c r="AW1024" s="52">
        <f>IF(参照!C1024="","",参照!C1024)</f>
        <v>5.1599999999999997E-4</v>
      </c>
      <c r="AX1024" s="52" t="str">
        <f>IF(参照!D1024="","",参照!D1024)</f>
        <v/>
      </c>
      <c r="AY1024" s="52">
        <f>IF(参照!E1024="","",参照!E1024)</f>
        <v>4.7800000000000002E-4</v>
      </c>
      <c r="AZ1024" s="52" t="str">
        <f>IF(参照!F1024="","",参照!F1024)</f>
        <v>ＫＢＮ(株)</v>
      </c>
      <c r="BA1024" s="52" t="str">
        <f>IF(参照!G1024="","",参照!G1024)</f>
        <v>ＫＢＮ(株)_</v>
      </c>
      <c r="BB1024" s="52">
        <f t="shared" si="46"/>
        <v>0.47800000000000004</v>
      </c>
      <c r="BD1024" s="52" t="str">
        <f>IF(参照!L1024="","",参照!L1024)</f>
        <v/>
      </c>
    </row>
    <row r="1025" spans="47:56">
      <c r="AU1025" s="52" t="str">
        <f>IF(参照!A1025="","",参照!A1025)</f>
        <v>A0677</v>
      </c>
      <c r="AV1025" s="52" t="str">
        <f>IF(参照!B1025="","",参照!B1025)</f>
        <v>(株)しおさい電力</v>
      </c>
      <c r="AW1025" s="52">
        <f>IF(参照!C1025="","",参照!C1025)</f>
        <v>5.0900000000000001E-4</v>
      </c>
      <c r="AX1025" s="52" t="str">
        <f>IF(参照!D1025="","",参照!D1025)</f>
        <v/>
      </c>
      <c r="AY1025" s="52">
        <f>IF(参照!E1025="","",参照!E1025)</f>
        <v>4.9799999999999996E-4</v>
      </c>
      <c r="AZ1025" s="52" t="str">
        <f>IF(参照!F1025="","",参照!F1025)</f>
        <v>(株)しおさい電力</v>
      </c>
      <c r="BA1025" s="52" t="str">
        <f>IF(参照!G1025="","",参照!G1025)</f>
        <v>(株)しおさい電力_</v>
      </c>
      <c r="BB1025" s="52">
        <f t="shared" si="46"/>
        <v>0.49799999999999994</v>
      </c>
      <c r="BD1025" s="52" t="str">
        <f>IF(参照!L1025="","",参照!L1025)</f>
        <v/>
      </c>
    </row>
    <row r="1026" spans="47:56">
      <c r="AU1026" s="52" t="str">
        <f>IF(参照!A1026="","",参照!A1026)</f>
        <v>A0678</v>
      </c>
      <c r="AV1026" s="52" t="str">
        <f>IF(参照!B1026="","",参照!B1026)</f>
        <v>アスエネ(株)</v>
      </c>
      <c r="AW1026" s="52">
        <f>IF(参照!C1026="","",参照!C1026)</f>
        <v>1.13E-4</v>
      </c>
      <c r="AX1026" s="52" t="str">
        <f>IF(参照!D1026="","",参照!D1026)</f>
        <v>メニューA</v>
      </c>
      <c r="AY1026" s="52">
        <f>IF(参照!E1026="","",参照!E1026)</f>
        <v>0</v>
      </c>
      <c r="AZ1026" s="52" t="str">
        <f>IF(参照!F1026="","",参照!F1026)</f>
        <v>アスエネ(株)</v>
      </c>
      <c r="BA1026" s="52" t="str">
        <f>IF(参照!G1026="","",参照!G1026)</f>
        <v>アスエネ(株)_メニューA</v>
      </c>
      <c r="BB1026" s="52">
        <f t="shared" si="46"/>
        <v>0</v>
      </c>
      <c r="BD1026" s="52" t="str">
        <f>IF(参照!L1026="","",参照!L1026)</f>
        <v/>
      </c>
    </row>
    <row r="1027" spans="47:56">
      <c r="AU1027" s="52" t="str">
        <f>IF(参照!A1027="","",参照!A1027)</f>
        <v/>
      </c>
      <c r="AV1027" s="52" t="str">
        <f>IF(参照!B1027="","",参照!B1027)</f>
        <v/>
      </c>
      <c r="AW1027" s="52" t="str">
        <f>IF(参照!C1027="","",参照!C1027)</f>
        <v/>
      </c>
      <c r="AX1027" s="52" t="str">
        <f>IF(参照!D1027="","",参照!D1027)</f>
        <v>メニューB</v>
      </c>
      <c r="AY1027" s="52">
        <f>IF(参照!E1027="","",参照!E1027)</f>
        <v>1.8900000000000001E-4</v>
      </c>
      <c r="AZ1027" s="52" t="str">
        <f>IF(参照!F1027="","",参照!F1027)</f>
        <v>アスエネ(株)</v>
      </c>
      <c r="BA1027" s="52" t="str">
        <f>IF(参照!G1027="","",参照!G1027)</f>
        <v>アスエネ(株)_メニューB</v>
      </c>
      <c r="BB1027" s="52">
        <f t="shared" si="46"/>
        <v>0.189</v>
      </c>
      <c r="BD1027" s="52" t="str">
        <f>IF(参照!L1027="","",参照!L1027)</f>
        <v/>
      </c>
    </row>
    <row r="1028" spans="47:56">
      <c r="AU1028" s="52" t="str">
        <f>IF(参照!A1028="","",参照!A1028)</f>
        <v/>
      </c>
      <c r="AV1028" s="52" t="str">
        <f>IF(参照!B1028="","",参照!B1028)</f>
        <v/>
      </c>
      <c r="AW1028" s="52" t="str">
        <f>IF(参照!C1028="","",参照!C1028)</f>
        <v/>
      </c>
      <c r="AX1028" s="52" t="str">
        <f>IF(参照!D1028="","",参照!D1028)</f>
        <v>メニューC</v>
      </c>
      <c r="AY1028" s="52">
        <f>IF(参照!E1028="","",参照!E1028)</f>
        <v>3.0199999999999997E-4</v>
      </c>
      <c r="AZ1028" s="52" t="str">
        <f>IF(参照!F1028="","",参照!F1028)</f>
        <v>アスエネ(株)</v>
      </c>
      <c r="BA1028" s="52" t="str">
        <f>IF(参照!G1028="","",参照!G1028)</f>
        <v>アスエネ(株)_メニューC</v>
      </c>
      <c r="BB1028" s="52">
        <f t="shared" si="46"/>
        <v>0.30199999999999999</v>
      </c>
      <c r="BD1028" s="52" t="str">
        <f>IF(参照!L1028="","",参照!L1028)</f>
        <v/>
      </c>
    </row>
    <row r="1029" spans="47:56">
      <c r="AU1029" s="52" t="str">
        <f>IF(参照!A1029="","",参照!A1029)</f>
        <v/>
      </c>
      <c r="AV1029" s="52" t="str">
        <f>IF(参照!B1029="","",参照!B1029)</f>
        <v/>
      </c>
      <c r="AW1029" s="52" t="str">
        <f>IF(参照!C1029="","",参照!C1029)</f>
        <v/>
      </c>
      <c r="AX1029" s="52" t="str">
        <f>IF(参照!D1029="","",参照!D1029)</f>
        <v>メニューD</v>
      </c>
      <c r="AY1029" s="52">
        <f>IF(参照!E1029="","",参照!E1029)</f>
        <v>3.39E-4</v>
      </c>
      <c r="AZ1029" s="52" t="str">
        <f>IF(参照!F1029="","",参照!F1029)</f>
        <v>アスエネ(株)</v>
      </c>
      <c r="BA1029" s="52" t="str">
        <f>IF(参照!G1029="","",参照!G1029)</f>
        <v>アスエネ(株)_メニューD</v>
      </c>
      <c r="BB1029" s="52">
        <f t="shared" ref="BB1029:BB1092" si="47">AY1029*1000</f>
        <v>0.33900000000000002</v>
      </c>
      <c r="BD1029" s="52" t="str">
        <f>IF(参照!L1029="","",参照!L1029)</f>
        <v/>
      </c>
    </row>
    <row r="1030" spans="47:56">
      <c r="AU1030" s="52" t="str">
        <f>IF(参照!A1030="","",参照!A1030)</f>
        <v/>
      </c>
      <c r="AV1030" s="52" t="str">
        <f>IF(参照!B1030="","",参照!B1030)</f>
        <v/>
      </c>
      <c r="AW1030" s="52" t="str">
        <f>IF(参照!C1030="","",参照!C1030)</f>
        <v/>
      </c>
      <c r="AX1030" s="52" t="str">
        <f>IF(参照!D1030="","",参照!D1030)</f>
        <v>メニューE</v>
      </c>
      <c r="AY1030" s="52">
        <f>IF(参照!E1030="","",参照!E1030)</f>
        <v>3.6699999999999998E-4</v>
      </c>
      <c r="AZ1030" s="52" t="str">
        <f>IF(参照!F1030="","",参照!F1030)</f>
        <v>アスエネ(株)</v>
      </c>
      <c r="BA1030" s="52" t="str">
        <f>IF(参照!G1030="","",参照!G1030)</f>
        <v>アスエネ(株)_メニューE</v>
      </c>
      <c r="BB1030" s="52">
        <f t="shared" si="47"/>
        <v>0.36699999999999999</v>
      </c>
      <c r="BD1030" s="52" t="str">
        <f>IF(参照!L1030="","",参照!L1030)</f>
        <v/>
      </c>
    </row>
    <row r="1031" spans="47:56">
      <c r="AU1031" s="52" t="str">
        <f>IF(参照!A1031="","",参照!A1031)</f>
        <v/>
      </c>
      <c r="AV1031" s="52" t="str">
        <f>IF(参照!B1031="","",参照!B1031)</f>
        <v/>
      </c>
      <c r="AW1031" s="52" t="str">
        <f>IF(参照!C1031="","",参照!C1031)</f>
        <v/>
      </c>
      <c r="AX1031" s="52" t="str">
        <f>IF(参照!D1031="","",参照!D1031)</f>
        <v>(参考値)事業者全体</v>
      </c>
      <c r="AY1031" s="52">
        <f>IF(参照!E1031="","",参照!E1031)</f>
        <v>4.4000000000000002E-4</v>
      </c>
      <c r="AZ1031" s="52" t="str">
        <f>IF(参照!F1031="","",参照!F1031)</f>
        <v>アスエネ(株)</v>
      </c>
      <c r="BA1031" s="52" t="str">
        <f>IF(参照!G1031="","",参照!G1031)</f>
        <v>アスエネ(株)_(参考値)事業者全体</v>
      </c>
      <c r="BB1031" s="52">
        <f t="shared" si="47"/>
        <v>0.44</v>
      </c>
      <c r="BD1031" s="52" t="str">
        <f>IF(参照!L1031="","",参照!L1031)</f>
        <v/>
      </c>
    </row>
    <row r="1032" spans="47:56">
      <c r="AU1032" s="52" t="str">
        <f>IF(参照!A1032="","",参照!A1032)</f>
        <v>A0679</v>
      </c>
      <c r="AV1032" s="52" t="str">
        <f>IF(参照!B1032="","",参照!B1032)</f>
        <v>ＴＥＰＣＯライフサービス(株)</v>
      </c>
      <c r="AW1032" s="52">
        <f>IF(参照!C1032="","",参照!C1032)</f>
        <v>4.9299999999999995E-4</v>
      </c>
      <c r="AX1032" s="52" t="str">
        <f>IF(参照!D1032="","",参照!D1032)</f>
        <v/>
      </c>
      <c r="AY1032" s="52">
        <f>IF(参照!E1032="","",参照!E1032)</f>
        <v>4.44E-4</v>
      </c>
      <c r="AZ1032" s="52" t="str">
        <f>IF(参照!F1032="","",参照!F1032)</f>
        <v>ＴＥＰＣＯライフサービス(株)</v>
      </c>
      <c r="BA1032" s="52" t="str">
        <f>IF(参照!G1032="","",参照!G1032)</f>
        <v>ＴＥＰＣＯライフサービス(株)_</v>
      </c>
      <c r="BB1032" s="52">
        <f t="shared" si="47"/>
        <v>0.44400000000000001</v>
      </c>
      <c r="BD1032" s="52" t="str">
        <f>IF(参照!L1032="","",参照!L1032)</f>
        <v/>
      </c>
    </row>
    <row r="1033" spans="47:56">
      <c r="AU1033" s="52" t="str">
        <f>IF(参照!A1033="","",参照!A1033)</f>
        <v>A0680</v>
      </c>
      <c r="AV1033" s="52" t="str">
        <f>IF(参照!B1033="","",参照!B1033)</f>
        <v>会津エナジー(株)</v>
      </c>
      <c r="AW1033" s="52">
        <f>IF(参照!C1033="","",参照!C1033)</f>
        <v>1E-4</v>
      </c>
      <c r="AX1033" s="52" t="str">
        <f>IF(参照!D1033="","",参照!D1033)</f>
        <v/>
      </c>
      <c r="AY1033" s="52">
        <f>IF(参照!E1033="","",参照!E1033)</f>
        <v>5.0500000000000002E-4</v>
      </c>
      <c r="AZ1033" s="52" t="str">
        <f>IF(参照!F1033="","",参照!F1033)</f>
        <v>会津エナジー(株)</v>
      </c>
      <c r="BA1033" s="52" t="str">
        <f>IF(参照!G1033="","",参照!G1033)</f>
        <v>会津エナジー(株)_</v>
      </c>
      <c r="BB1033" s="52">
        <f t="shared" si="47"/>
        <v>0.505</v>
      </c>
      <c r="BD1033" s="52" t="str">
        <f>IF(参照!L1033="","",参照!L1033)</f>
        <v/>
      </c>
    </row>
    <row r="1034" spans="47:56">
      <c r="AU1034" s="52" t="str">
        <f>IF(参照!A1034="","",参照!A1034)</f>
        <v>A0681</v>
      </c>
      <c r="AV1034" s="52" t="str">
        <f>IF(参照!B1034="","",参照!B1034)</f>
        <v>うべ未来エネルギー(株)</v>
      </c>
      <c r="AW1034" s="52">
        <f>IF(参照!C1034="","",参照!C1034)</f>
        <v>2.9700000000000001E-4</v>
      </c>
      <c r="AX1034" s="52" t="str">
        <f>IF(参照!D1034="","",参照!D1034)</f>
        <v/>
      </c>
      <c r="AY1034" s="52">
        <f>IF(参照!E1034="","",参照!E1034)</f>
        <v>4.9100000000000001E-4</v>
      </c>
      <c r="AZ1034" s="52" t="str">
        <f>IF(参照!F1034="","",参照!F1034)</f>
        <v>うべ未来エネルギー(株)</v>
      </c>
      <c r="BA1034" s="52" t="str">
        <f>IF(参照!G1034="","",参照!G1034)</f>
        <v>うべ未来エネルギー(株)_</v>
      </c>
      <c r="BB1034" s="52">
        <f t="shared" si="47"/>
        <v>0.49099999999999999</v>
      </c>
      <c r="BD1034" s="52" t="str">
        <f>IF(参照!L1034="","",参照!L1034)</f>
        <v/>
      </c>
    </row>
    <row r="1035" spans="47:56">
      <c r="AU1035" s="52" t="str">
        <f>IF(参照!A1035="","",参照!A1035)</f>
        <v>A0683</v>
      </c>
      <c r="AV1035" s="52" t="str">
        <f>IF(参照!B1035="","",参照!B1035)</f>
        <v>永井自動車工業(株)</v>
      </c>
      <c r="AW1035" s="52">
        <f>IF(参照!C1035="","",参照!C1035)</f>
        <v>4.7299999999999995E-4</v>
      </c>
      <c r="AX1035" s="52" t="str">
        <f>IF(参照!D1035="","",参照!D1035)</f>
        <v/>
      </c>
      <c r="AY1035" s="52">
        <f>IF(参照!E1035="","",参照!E1035)</f>
        <v>4.17E-4</v>
      </c>
      <c r="AZ1035" s="52" t="str">
        <f>IF(参照!F1035="","",参照!F1035)</f>
        <v>永井自動車工業(株)</v>
      </c>
      <c r="BA1035" s="52" t="str">
        <f>IF(参照!G1035="","",参照!G1035)</f>
        <v>永井自動車工業(株)_</v>
      </c>
      <c r="BB1035" s="52">
        <f t="shared" si="47"/>
        <v>0.41699999999999998</v>
      </c>
      <c r="BD1035" s="52" t="str">
        <f>IF(参照!L1035="","",参照!L1035)</f>
        <v/>
      </c>
    </row>
    <row r="1036" spans="47:56">
      <c r="AU1036" s="52" t="str">
        <f>IF(参照!A1036="","",参照!A1036)</f>
        <v>A0684</v>
      </c>
      <c r="AV1036" s="52" t="str">
        <f>IF(参照!B1036="","",参照!B1036)</f>
        <v>小島電機工業(株)</v>
      </c>
      <c r="AW1036" s="52">
        <f>IF(参照!C1036="","",参照!C1036)</f>
        <v>5.1500000000000005E-4</v>
      </c>
      <c r="AX1036" s="52" t="str">
        <f>IF(参照!D1036="","",参照!D1036)</f>
        <v/>
      </c>
      <c r="AY1036" s="52">
        <f>IF(参照!E1036="","",参照!E1036)</f>
        <v>5.6700000000000001E-4</v>
      </c>
      <c r="AZ1036" s="52" t="str">
        <f>IF(参照!F1036="","",参照!F1036)</f>
        <v>小島電機工業(株)</v>
      </c>
      <c r="BA1036" s="52" t="str">
        <f>IF(参照!G1036="","",参照!G1036)</f>
        <v>小島電機工業(株)_</v>
      </c>
      <c r="BB1036" s="52">
        <f t="shared" si="47"/>
        <v>0.56700000000000006</v>
      </c>
      <c r="BD1036" s="52" t="str">
        <f>IF(参照!L1036="","",参照!L1036)</f>
        <v/>
      </c>
    </row>
    <row r="1037" spans="47:56">
      <c r="AU1037" s="52" t="str">
        <f>IF(参照!A1037="","",参照!A1037)</f>
        <v>A0685</v>
      </c>
      <c r="AV1037" s="52" t="str">
        <f>IF(参照!B1037="","",参照!B1037)</f>
        <v>陸前高田しみんエネルギー(株)</v>
      </c>
      <c r="AW1037" s="52">
        <f>IF(参照!C1037="","",参照!C1037)</f>
        <v>4.9299999999999995E-4</v>
      </c>
      <c r="AX1037" s="52" t="str">
        <f>IF(参照!D1037="","",参照!D1037)</f>
        <v/>
      </c>
      <c r="AY1037" s="52">
        <f>IF(参照!E1037="","",参照!E1037)</f>
        <v>5.1699999999999999E-4</v>
      </c>
      <c r="AZ1037" s="52" t="str">
        <f>IF(参照!F1037="","",参照!F1037)</f>
        <v>陸前高田しみんエネルギー(株)</v>
      </c>
      <c r="BA1037" s="52" t="str">
        <f>IF(参照!G1037="","",参照!G1037)</f>
        <v>陸前高田しみんエネルギー(株)_</v>
      </c>
      <c r="BB1037" s="52">
        <f t="shared" si="47"/>
        <v>0.51700000000000002</v>
      </c>
      <c r="BD1037" s="52" t="str">
        <f>IF(参照!L1037="","",参照!L1037)</f>
        <v/>
      </c>
    </row>
    <row r="1038" spans="47:56">
      <c r="AU1038" s="52" t="str">
        <f>IF(参照!A1038="","",参照!A1038)</f>
        <v>A0687</v>
      </c>
      <c r="AV1038" s="52" t="str">
        <f>IF(参照!B1038="","",参照!B1038)</f>
        <v>(株)チャームドライフ</v>
      </c>
      <c r="AW1038" s="52">
        <f>IF(参照!C1038="","",参照!C1038)</f>
        <v>4.73E-4</v>
      </c>
      <c r="AX1038" s="52" t="str">
        <f>IF(参照!D1038="","",参照!D1038)</f>
        <v/>
      </c>
      <c r="AY1038" s="52">
        <f>IF(参照!E1038="","",参照!E1038)</f>
        <v>5.1400000000000003E-4</v>
      </c>
      <c r="AZ1038" s="52" t="str">
        <f>IF(参照!F1038="","",参照!F1038)</f>
        <v>(株)チャームドライフ</v>
      </c>
      <c r="BA1038" s="52" t="str">
        <f>IF(参照!G1038="","",参照!G1038)</f>
        <v>(株)チャームドライフ_</v>
      </c>
      <c r="BB1038" s="52">
        <f t="shared" si="47"/>
        <v>0.51400000000000001</v>
      </c>
      <c r="BD1038" s="52" t="str">
        <f>IF(参照!L1038="","",参照!L1038)</f>
        <v/>
      </c>
    </row>
    <row r="1039" spans="47:56">
      <c r="AU1039" s="52" t="str">
        <f>IF(参照!A1039="","",参照!A1039)</f>
        <v>A0689</v>
      </c>
      <c r="AV1039" s="52" t="str">
        <f>IF(参照!B1039="","",参照!B1039)</f>
        <v>スターティア(株)</v>
      </c>
      <c r="AW1039" s="52">
        <f>IF(参照!C1039="","",参照!C1039)</f>
        <v>5.1599999999999997E-4</v>
      </c>
      <c r="AX1039" s="52" t="str">
        <f>IF(参照!D1039="","",参照!D1039)</f>
        <v>メニューA</v>
      </c>
      <c r="AY1039" s="52">
        <f>IF(参照!E1039="","",参照!E1039)</f>
        <v>0</v>
      </c>
      <c r="AZ1039" s="52" t="str">
        <f>IF(参照!F1039="","",参照!F1039)</f>
        <v>スターティア(株)</v>
      </c>
      <c r="BA1039" s="52" t="str">
        <f>IF(参照!G1039="","",参照!G1039)</f>
        <v>スターティア(株)_メニューA</v>
      </c>
      <c r="BB1039" s="52">
        <f t="shared" si="47"/>
        <v>0</v>
      </c>
      <c r="BD1039" s="52" t="str">
        <f>IF(参照!L1039="","",参照!L1039)</f>
        <v/>
      </c>
    </row>
    <row r="1040" spans="47:56">
      <c r="AU1040" s="52" t="str">
        <f>IF(参照!A1040="","",参照!A1040)</f>
        <v/>
      </c>
      <c r="AV1040" s="52" t="str">
        <f>IF(参照!B1040="","",参照!B1040)</f>
        <v/>
      </c>
      <c r="AW1040" s="52" t="str">
        <f>IF(参照!C1040="","",参照!C1040)</f>
        <v/>
      </c>
      <c r="AX1040" s="52" t="str">
        <f>IF(参照!D1040="","",参照!D1040)</f>
        <v>メニューB(残差)</v>
      </c>
      <c r="AY1040" s="52">
        <f>IF(参照!E1040="","",参照!E1040)</f>
        <v>5.4900000000000001E-4</v>
      </c>
      <c r="AZ1040" s="52" t="str">
        <f>IF(参照!F1040="","",参照!F1040)</f>
        <v>スターティア(株)</v>
      </c>
      <c r="BA1040" s="52" t="str">
        <f>IF(参照!G1040="","",参照!G1040)</f>
        <v>スターティア(株)_メニューB(残差)</v>
      </c>
      <c r="BB1040" s="52">
        <f t="shared" si="47"/>
        <v>0.54900000000000004</v>
      </c>
      <c r="BD1040" s="52" t="str">
        <f>IF(参照!L1040="","",参照!L1040)</f>
        <v/>
      </c>
    </row>
    <row r="1041" spans="47:56">
      <c r="AU1041" s="52" t="str">
        <f>IF(参照!A1041="","",参照!A1041)</f>
        <v/>
      </c>
      <c r="AV1041" s="52" t="str">
        <f>IF(参照!B1041="","",参照!B1041)</f>
        <v/>
      </c>
      <c r="AW1041" s="52" t="str">
        <f>IF(参照!C1041="","",参照!C1041)</f>
        <v/>
      </c>
      <c r="AX1041" s="52" t="str">
        <f>IF(参照!D1041="","",参照!D1041)</f>
        <v>(参考値)事業者全体</v>
      </c>
      <c r="AY1041" s="52">
        <f>IF(参照!E1041="","",参照!E1041)</f>
        <v>5.6800000000000004E-4</v>
      </c>
      <c r="AZ1041" s="52" t="str">
        <f>IF(参照!F1041="","",参照!F1041)</f>
        <v>スターティア(株)</v>
      </c>
      <c r="BA1041" s="52" t="str">
        <f>IF(参照!G1041="","",参照!G1041)</f>
        <v>スターティア(株)_(参考値)事業者全体</v>
      </c>
      <c r="BB1041" s="52">
        <f t="shared" si="47"/>
        <v>0.56800000000000006</v>
      </c>
      <c r="BD1041" s="52" t="str">
        <f>IF(参照!L1041="","",参照!L1041)</f>
        <v/>
      </c>
    </row>
    <row r="1042" spans="47:56">
      <c r="AU1042" s="52" t="str">
        <f>IF(参照!A1042="","",参照!A1042)</f>
        <v>A0690</v>
      </c>
      <c r="AV1042" s="52" t="str">
        <f>IF(参照!B1042="","",参照!B1042)</f>
        <v>東広島スマートエネルギー(株)</v>
      </c>
      <c r="AW1042" s="52">
        <f>IF(参照!C1042="","",参照!C1042)</f>
        <v>5.6899999999999995E-4</v>
      </c>
      <c r="AX1042" s="52" t="str">
        <f>IF(参照!D1042="","",参照!D1042)</f>
        <v/>
      </c>
      <c r="AY1042" s="52">
        <f>IF(参照!E1042="","",参照!E1042)</f>
        <v>4.44E-4</v>
      </c>
      <c r="AZ1042" s="52" t="str">
        <f>IF(参照!F1042="","",参照!F1042)</f>
        <v>東広島スマートエネルギー(株)</v>
      </c>
      <c r="BA1042" s="52" t="str">
        <f>IF(参照!G1042="","",参照!G1042)</f>
        <v>東広島スマートエネルギー(株)_</v>
      </c>
      <c r="BB1042" s="52">
        <f t="shared" si="47"/>
        <v>0.44400000000000001</v>
      </c>
      <c r="BD1042" s="52" t="str">
        <f>IF(参照!L1042="","",参照!L1042)</f>
        <v/>
      </c>
    </row>
    <row r="1043" spans="47:56">
      <c r="AU1043" s="52" t="str">
        <f>IF(参照!A1043="","",参照!A1043)</f>
        <v>A0692</v>
      </c>
      <c r="AV1043" s="52" t="str">
        <f>IF(参照!B1043="","",参照!B1043)</f>
        <v>旭化成(株)</v>
      </c>
      <c r="AW1043" s="52">
        <f>IF(参照!C1043="","",参照!C1043)</f>
        <v>4.7699999999999999E-4</v>
      </c>
      <c r="AX1043" s="52" t="str">
        <f>IF(参照!D1043="","",参照!D1043)</f>
        <v>メニューA</v>
      </c>
      <c r="AY1043" s="52">
        <f>IF(参照!E1043="","",参照!E1043)</f>
        <v>3.1500000000000001E-4</v>
      </c>
      <c r="AZ1043" s="52" t="str">
        <f>IF(参照!F1043="","",参照!F1043)</f>
        <v>旭化成(株)</v>
      </c>
      <c r="BA1043" s="52" t="str">
        <f>IF(参照!G1043="","",参照!G1043)</f>
        <v>旭化成(株)_メニューA</v>
      </c>
      <c r="BB1043" s="52">
        <f t="shared" si="47"/>
        <v>0.315</v>
      </c>
      <c r="BD1043" s="52" t="str">
        <f>IF(参照!L1043="","",参照!L1043)</f>
        <v/>
      </c>
    </row>
    <row r="1044" spans="47:56">
      <c r="AU1044" s="52" t="str">
        <f>IF(参照!A1044="","",参照!A1044)</f>
        <v/>
      </c>
      <c r="AV1044" s="52" t="str">
        <f>IF(参照!B1044="","",参照!B1044)</f>
        <v/>
      </c>
      <c r="AW1044" s="52" t="str">
        <f>IF(参照!C1044="","",参照!C1044)</f>
        <v/>
      </c>
      <c r="AX1044" s="52" t="str">
        <f>IF(参照!D1044="","",参照!D1044)</f>
        <v>メニューB</v>
      </c>
      <c r="AY1044" s="52">
        <f>IF(参照!E1044="","",参照!E1044)</f>
        <v>4.0500000000000003E-4</v>
      </c>
      <c r="AZ1044" s="52" t="str">
        <f>IF(参照!F1044="","",参照!F1044)</f>
        <v>旭化成(株)</v>
      </c>
      <c r="BA1044" s="52" t="str">
        <f>IF(参照!G1044="","",参照!G1044)</f>
        <v>旭化成(株)_メニューB</v>
      </c>
      <c r="BB1044" s="52">
        <f t="shared" si="47"/>
        <v>0.40500000000000003</v>
      </c>
      <c r="BD1044" s="52" t="str">
        <f>IF(参照!L1044="","",参照!L1044)</f>
        <v/>
      </c>
    </row>
    <row r="1045" spans="47:56">
      <c r="AU1045" s="52" t="str">
        <f>IF(参照!A1045="","",参照!A1045)</f>
        <v/>
      </c>
      <c r="AV1045" s="52" t="str">
        <f>IF(参照!B1045="","",参照!B1045)</f>
        <v/>
      </c>
      <c r="AW1045" s="52" t="str">
        <f>IF(参照!C1045="","",参照!C1045)</f>
        <v/>
      </c>
      <c r="AX1045" s="52" t="str">
        <f>IF(参照!D1045="","",参照!D1045)</f>
        <v>メニューC</v>
      </c>
      <c r="AY1045" s="52">
        <f>IF(参照!E1045="","",参照!E1045)</f>
        <v>4.1099999999999996E-4</v>
      </c>
      <c r="AZ1045" s="52" t="str">
        <f>IF(参照!F1045="","",参照!F1045)</f>
        <v>旭化成(株)</v>
      </c>
      <c r="BA1045" s="52" t="str">
        <f>IF(参照!G1045="","",参照!G1045)</f>
        <v>旭化成(株)_メニューC</v>
      </c>
      <c r="BB1045" s="52">
        <f t="shared" si="47"/>
        <v>0.41099999999999998</v>
      </c>
      <c r="BD1045" s="52" t="str">
        <f>IF(参照!L1045="","",参照!L1045)</f>
        <v/>
      </c>
    </row>
    <row r="1046" spans="47:56">
      <c r="AU1046" s="52" t="str">
        <f>IF(参照!A1046="","",参照!A1046)</f>
        <v/>
      </c>
      <c r="AV1046" s="52" t="str">
        <f>IF(参照!B1046="","",参照!B1046)</f>
        <v/>
      </c>
      <c r="AW1046" s="52" t="str">
        <f>IF(参照!C1046="","",参照!C1046)</f>
        <v/>
      </c>
      <c r="AX1046" s="52" t="str">
        <f>IF(参照!D1046="","",参照!D1046)</f>
        <v>メニューD</v>
      </c>
      <c r="AY1046" s="52">
        <f>IF(参照!E1046="","",参照!E1046)</f>
        <v>3.4599999999999995E-4</v>
      </c>
      <c r="AZ1046" s="52" t="str">
        <f>IF(参照!F1046="","",参照!F1046)</f>
        <v>旭化成(株)</v>
      </c>
      <c r="BA1046" s="52" t="str">
        <f>IF(参照!G1046="","",参照!G1046)</f>
        <v>旭化成(株)_メニューD</v>
      </c>
      <c r="BB1046" s="52">
        <f t="shared" si="47"/>
        <v>0.34599999999999997</v>
      </c>
      <c r="BD1046" s="52" t="str">
        <f>IF(参照!L1046="","",参照!L1046)</f>
        <v/>
      </c>
    </row>
    <row r="1047" spans="47:56">
      <c r="AU1047" s="52" t="str">
        <f>IF(参照!A1047="","",参照!A1047)</f>
        <v/>
      </c>
      <c r="AV1047" s="52" t="str">
        <f>IF(参照!B1047="","",参照!B1047)</f>
        <v/>
      </c>
      <c r="AW1047" s="52" t="str">
        <f>IF(参照!C1047="","",参照!C1047)</f>
        <v/>
      </c>
      <c r="AX1047" s="52" t="str">
        <f>IF(参照!D1047="","",参照!D1047)</f>
        <v>メニューE</v>
      </c>
      <c r="AY1047" s="52">
        <f>IF(参照!E1047="","",参照!E1047)</f>
        <v>3.5299999999999996E-4</v>
      </c>
      <c r="AZ1047" s="52" t="str">
        <f>IF(参照!F1047="","",参照!F1047)</f>
        <v>旭化成(株)</v>
      </c>
      <c r="BA1047" s="52" t="str">
        <f>IF(参照!G1047="","",参照!G1047)</f>
        <v>旭化成(株)_メニューE</v>
      </c>
      <c r="BB1047" s="52">
        <f t="shared" si="47"/>
        <v>0.35299999999999998</v>
      </c>
      <c r="BD1047" s="52" t="str">
        <f>IF(参照!L1047="","",参照!L1047)</f>
        <v/>
      </c>
    </row>
    <row r="1048" spans="47:56">
      <c r="AU1048" s="52" t="str">
        <f>IF(参照!A1048="","",参照!A1048)</f>
        <v/>
      </c>
      <c r="AV1048" s="52" t="str">
        <f>IF(参照!B1048="","",参照!B1048)</f>
        <v/>
      </c>
      <c r="AW1048" s="52" t="str">
        <f>IF(参照!C1048="","",参照!C1048)</f>
        <v/>
      </c>
      <c r="AX1048" s="52" t="str">
        <f>IF(参照!D1048="","",参照!D1048)</f>
        <v>メニューF</v>
      </c>
      <c r="AY1048" s="52">
        <f>IF(参照!E1048="","",参照!E1048)</f>
        <v>0</v>
      </c>
      <c r="AZ1048" s="52" t="str">
        <f>IF(参照!F1048="","",参照!F1048)</f>
        <v>旭化成(株)</v>
      </c>
      <c r="BA1048" s="52" t="str">
        <f>IF(参照!G1048="","",参照!G1048)</f>
        <v>旭化成(株)_メニューF</v>
      </c>
      <c r="BB1048" s="52">
        <f t="shared" si="47"/>
        <v>0</v>
      </c>
      <c r="BD1048" s="52" t="str">
        <f>IF(参照!L1048="","",参照!L1048)</f>
        <v/>
      </c>
    </row>
    <row r="1049" spans="47:56">
      <c r="AU1049" s="52" t="str">
        <f>IF(参照!A1049="","",参照!A1049)</f>
        <v/>
      </c>
      <c r="AV1049" s="52" t="str">
        <f>IF(参照!B1049="","",参照!B1049)</f>
        <v/>
      </c>
      <c r="AW1049" s="52" t="str">
        <f>IF(参照!C1049="","",参照!C1049)</f>
        <v/>
      </c>
      <c r="AX1049" s="52" t="str">
        <f>IF(参照!D1049="","",参照!D1049)</f>
        <v>(参考値)事業者全体</v>
      </c>
      <c r="AY1049" s="52">
        <f>IF(参照!E1049="","",参照!E1049)</f>
        <v>5.0699999999999996E-4</v>
      </c>
      <c r="AZ1049" s="52" t="str">
        <f>IF(参照!F1049="","",参照!F1049)</f>
        <v>旭化成(株)</v>
      </c>
      <c r="BA1049" s="52" t="str">
        <f>IF(参照!G1049="","",参照!G1049)</f>
        <v>旭化成(株)_(参考値)事業者全体</v>
      </c>
      <c r="BB1049" s="52">
        <f t="shared" si="47"/>
        <v>0.50700000000000001</v>
      </c>
      <c r="BD1049" s="52" t="str">
        <f>IF(参照!L1049="","",参照!L1049)</f>
        <v/>
      </c>
    </row>
    <row r="1050" spans="47:56">
      <c r="AU1050" s="52" t="str">
        <f>IF(参照!A1050="","",参照!A1050)</f>
        <v>A0693</v>
      </c>
      <c r="AV1050" s="52" t="str">
        <f>IF(参照!B1050="","",参照!B1050)</f>
        <v>京和ガス(株)</v>
      </c>
      <c r="AW1050" s="52">
        <f>IF(参照!C1050="","",参照!C1050)</f>
        <v>5.1500000000000005E-4</v>
      </c>
      <c r="AX1050" s="52" t="str">
        <f>IF(参照!D1050="","",参照!D1050)</f>
        <v/>
      </c>
      <c r="AY1050" s="52">
        <f>IF(参照!E1050="","",参照!E1050)</f>
        <v>4.5899999999999999E-4</v>
      </c>
      <c r="AZ1050" s="52" t="str">
        <f>IF(参照!F1050="","",参照!F1050)</f>
        <v>京和ガス(株)</v>
      </c>
      <c r="BA1050" s="52" t="str">
        <f>IF(参照!G1050="","",参照!G1050)</f>
        <v>京和ガス(株)_</v>
      </c>
      <c r="BB1050" s="52">
        <f t="shared" si="47"/>
        <v>0.45899999999999996</v>
      </c>
      <c r="BD1050" s="52" t="str">
        <f>IF(参照!L1050="","",参照!L1050)</f>
        <v/>
      </c>
    </row>
    <row r="1051" spans="47:56">
      <c r="AU1051" s="52" t="str">
        <f>IF(参照!A1051="","",参照!A1051)</f>
        <v>A0696</v>
      </c>
      <c r="AV1051" s="52" t="str">
        <f>IF(参照!B1051="","",参照!B1051)</f>
        <v>(株)岡崎建材</v>
      </c>
      <c r="AW1051" s="52">
        <f>IF(参照!C1051="","",参照!C1051)</f>
        <v>4.9299999999999995E-4</v>
      </c>
      <c r="AX1051" s="52" t="str">
        <f>IF(参照!D1051="","",参照!D1051)</f>
        <v/>
      </c>
      <c r="AY1051" s="52">
        <f>IF(参照!E1051="","",参照!E1051)</f>
        <v>4.37E-4</v>
      </c>
      <c r="AZ1051" s="52" t="str">
        <f>IF(参照!F1051="","",参照!F1051)</f>
        <v>(株)岡崎建材</v>
      </c>
      <c r="BA1051" s="52" t="str">
        <f>IF(参照!G1051="","",参照!G1051)</f>
        <v>(株)岡崎建材_</v>
      </c>
      <c r="BB1051" s="52">
        <f t="shared" si="47"/>
        <v>0.437</v>
      </c>
      <c r="BD1051" s="52" t="str">
        <f>IF(参照!L1051="","",参照!L1051)</f>
        <v/>
      </c>
    </row>
    <row r="1052" spans="47:56">
      <c r="AU1052" s="52" t="str">
        <f>IF(参照!A1052="","",参照!A1052)</f>
        <v>A0698</v>
      </c>
      <c r="AV1052" s="52" t="str">
        <f>IF(参照!B1052="","",参照!B1052)</f>
        <v>(株)エフオン</v>
      </c>
      <c r="AW1052" s="52" t="str">
        <f>IF(参照!C1052="","",参照!C1052)</f>
        <v>0.000453※</v>
      </c>
      <c r="AX1052" s="52" t="str">
        <f>IF(参照!D1052="","",参照!D1052)</f>
        <v>メニューA</v>
      </c>
      <c r="AY1052" s="52">
        <f>IF(参照!E1052="","",参照!E1052)</f>
        <v>0</v>
      </c>
      <c r="AZ1052" s="52" t="str">
        <f>IF(参照!F1052="","",参照!F1052)</f>
        <v>(株)エフオン</v>
      </c>
      <c r="BA1052" s="52" t="str">
        <f>IF(参照!G1052="","",参照!G1052)</f>
        <v>(株)エフオン_メニューA</v>
      </c>
      <c r="BB1052" s="52">
        <f t="shared" si="47"/>
        <v>0</v>
      </c>
      <c r="BD1052" s="52" t="str">
        <f>IF(参照!L1052="","",参照!L1052)</f>
        <v/>
      </c>
    </row>
    <row r="1053" spans="47:56">
      <c r="AU1053" s="52" t="str">
        <f>IF(参照!A1053="","",参照!A1053)</f>
        <v/>
      </c>
      <c r="AV1053" s="52" t="str">
        <f>IF(参照!B1053="","",参照!B1053)</f>
        <v/>
      </c>
      <c r="AW1053" s="52" t="str">
        <f>IF(参照!C1053="","",参照!C1053)</f>
        <v/>
      </c>
      <c r="AX1053" s="52" t="str">
        <f>IF(参照!D1053="","",参照!D1053)</f>
        <v>メニューB</v>
      </c>
      <c r="AY1053" s="52">
        <f>IF(参照!E1053="","",参照!E1053)</f>
        <v>2.4699999999999999E-4</v>
      </c>
      <c r="AZ1053" s="52" t="str">
        <f>IF(参照!F1053="","",参照!F1053)</f>
        <v>(株)エフオン</v>
      </c>
      <c r="BA1053" s="52" t="str">
        <f>IF(参照!G1053="","",参照!G1053)</f>
        <v>(株)エフオン_メニューB</v>
      </c>
      <c r="BB1053" s="52">
        <f t="shared" si="47"/>
        <v>0.247</v>
      </c>
      <c r="BD1053" s="52" t="str">
        <f>IF(参照!L1053="","",参照!L1053)</f>
        <v/>
      </c>
    </row>
    <row r="1054" spans="47:56">
      <c r="AU1054" s="52" t="str">
        <f>IF(参照!A1054="","",参照!A1054)</f>
        <v/>
      </c>
      <c r="AV1054" s="52" t="str">
        <f>IF(参照!B1054="","",参照!B1054)</f>
        <v/>
      </c>
      <c r="AW1054" s="52" t="str">
        <f>IF(参照!C1054="","",参照!C1054)</f>
        <v/>
      </c>
      <c r="AX1054" s="52" t="str">
        <f>IF(参照!D1054="","",参照!D1054)</f>
        <v>メニューC</v>
      </c>
      <c r="AY1054" s="52">
        <f>IF(参照!E1054="","",参照!E1054)</f>
        <v>2.9499999999999996E-4</v>
      </c>
      <c r="AZ1054" s="52" t="str">
        <f>IF(参照!F1054="","",参照!F1054)</f>
        <v>(株)エフオン</v>
      </c>
      <c r="BA1054" s="52" t="str">
        <f>IF(参照!G1054="","",参照!G1054)</f>
        <v>(株)エフオン_メニューC</v>
      </c>
      <c r="BB1054" s="52">
        <f t="shared" si="47"/>
        <v>0.29499999999999998</v>
      </c>
      <c r="BD1054" s="52" t="str">
        <f>IF(参照!L1054="","",参照!L1054)</f>
        <v/>
      </c>
    </row>
    <row r="1055" spans="47:56">
      <c r="AU1055" s="52" t="str">
        <f>IF(参照!A1055="","",参照!A1055)</f>
        <v/>
      </c>
      <c r="AV1055" s="52" t="str">
        <f>IF(参照!B1055="","",参照!B1055)</f>
        <v/>
      </c>
      <c r="AW1055" s="52" t="str">
        <f>IF(参照!C1055="","",参照!C1055)</f>
        <v/>
      </c>
      <c r="AX1055" s="52" t="str">
        <f>IF(参照!D1055="","",参照!D1055)</f>
        <v>メニューD</v>
      </c>
      <c r="AY1055" s="52">
        <f>IF(参照!E1055="","",参照!E1055)</f>
        <v>3.0899999999999998E-4</v>
      </c>
      <c r="AZ1055" s="52" t="str">
        <f>IF(参照!F1055="","",参照!F1055)</f>
        <v>(株)エフオン</v>
      </c>
      <c r="BA1055" s="52" t="str">
        <f>IF(参照!G1055="","",参照!G1055)</f>
        <v>(株)エフオン_メニューD</v>
      </c>
      <c r="BB1055" s="52">
        <f t="shared" si="47"/>
        <v>0.309</v>
      </c>
      <c r="BD1055" s="52" t="str">
        <f>IF(参照!L1055="","",参照!L1055)</f>
        <v/>
      </c>
    </row>
    <row r="1056" spans="47:56">
      <c r="AU1056" s="52" t="str">
        <f>IF(参照!A1056="","",参照!A1056)</f>
        <v/>
      </c>
      <c r="AV1056" s="52" t="str">
        <f>IF(参照!B1056="","",参照!B1056)</f>
        <v/>
      </c>
      <c r="AW1056" s="52" t="str">
        <f>IF(参照!C1056="","",参照!C1056)</f>
        <v/>
      </c>
      <c r="AX1056" s="52" t="str">
        <f>IF(参照!D1056="","",参照!D1056)</f>
        <v>メニューE</v>
      </c>
      <c r="AY1056" s="52">
        <f>IF(参照!E1056="","",参照!E1056)</f>
        <v>3.3100000000000002E-4</v>
      </c>
      <c r="AZ1056" s="52" t="str">
        <f>IF(参照!F1056="","",参照!F1056)</f>
        <v>(株)エフオン</v>
      </c>
      <c r="BA1056" s="52" t="str">
        <f>IF(参照!G1056="","",参照!G1056)</f>
        <v>(株)エフオン_メニューE</v>
      </c>
      <c r="BB1056" s="52">
        <f t="shared" si="47"/>
        <v>0.33100000000000002</v>
      </c>
      <c r="BD1056" s="52" t="str">
        <f>IF(参照!L1056="","",参照!L1056)</f>
        <v/>
      </c>
    </row>
    <row r="1057" spans="47:56">
      <c r="AU1057" s="52" t="str">
        <f>IF(参照!A1057="","",参照!A1057)</f>
        <v/>
      </c>
      <c r="AV1057" s="52" t="str">
        <f>IF(参照!B1057="","",参照!B1057)</f>
        <v/>
      </c>
      <c r="AW1057" s="52" t="str">
        <f>IF(参照!C1057="","",参照!C1057)</f>
        <v/>
      </c>
      <c r="AX1057" s="52" t="str">
        <f>IF(参照!D1057="","",参照!D1057)</f>
        <v>メニューF</v>
      </c>
      <c r="AY1057" s="52">
        <f>IF(参照!E1057="","",参照!E1057)</f>
        <v>3.3500000000000001E-4</v>
      </c>
      <c r="AZ1057" s="52" t="str">
        <f>IF(参照!F1057="","",参照!F1057)</f>
        <v>(株)エフオン</v>
      </c>
      <c r="BA1057" s="52" t="str">
        <f>IF(参照!G1057="","",参照!G1057)</f>
        <v>(株)エフオン_メニューF</v>
      </c>
      <c r="BB1057" s="52">
        <f t="shared" si="47"/>
        <v>0.33500000000000002</v>
      </c>
      <c r="BD1057" s="52" t="str">
        <f>IF(参照!L1057="","",参照!L1057)</f>
        <v/>
      </c>
    </row>
    <row r="1058" spans="47:56">
      <c r="AU1058" s="52" t="str">
        <f>IF(参照!A1058="","",参照!A1058)</f>
        <v/>
      </c>
      <c r="AV1058" s="52" t="str">
        <f>IF(参照!B1058="","",参照!B1058)</f>
        <v/>
      </c>
      <c r="AW1058" s="52" t="str">
        <f>IF(参照!C1058="","",参照!C1058)</f>
        <v/>
      </c>
      <c r="AX1058" s="52" t="str">
        <f>IF(参照!D1058="","",参照!D1058)</f>
        <v>(参考値)事業者全体</v>
      </c>
      <c r="AY1058" s="52">
        <f>IF(参照!E1058="","",参照!E1058)</f>
        <v>4.1599999999999997E-4</v>
      </c>
      <c r="AZ1058" s="52" t="str">
        <f>IF(参照!F1058="","",参照!F1058)</f>
        <v>(株)エフオン</v>
      </c>
      <c r="BA1058" s="52" t="str">
        <f>IF(参照!G1058="","",参照!G1058)</f>
        <v>(株)エフオン_(参考値)事業者全体</v>
      </c>
      <c r="BB1058" s="52">
        <f t="shared" si="47"/>
        <v>0.41599999999999998</v>
      </c>
      <c r="BD1058" s="52" t="str">
        <f>IF(参照!L1058="","",参照!L1058)</f>
        <v/>
      </c>
    </row>
    <row r="1059" spans="47:56">
      <c r="AU1059" s="52" t="str">
        <f>IF(参照!A1059="","",参照!A1059)</f>
        <v>A0699</v>
      </c>
      <c r="AV1059" s="52" t="str">
        <f>IF(参照!B1059="","",参照!B1059)</f>
        <v>(株)岡崎さくら電力</v>
      </c>
      <c r="AW1059" s="52">
        <f>IF(参照!C1059="","",参照!C1059)</f>
        <v>1.85E-4</v>
      </c>
      <c r="AX1059" s="52" t="str">
        <f>IF(参照!D1059="","",参照!D1059)</f>
        <v/>
      </c>
      <c r="AY1059" s="52">
        <f>IF(参照!E1059="","",参照!E1059)</f>
        <v>3.1700000000000001E-4</v>
      </c>
      <c r="AZ1059" s="52" t="str">
        <f>IF(参照!F1059="","",参照!F1059)</f>
        <v>(株)岡崎さくら電力</v>
      </c>
      <c r="BA1059" s="52" t="str">
        <f>IF(参照!G1059="","",参照!G1059)</f>
        <v>(株)岡崎さくら電力_</v>
      </c>
      <c r="BB1059" s="52">
        <f t="shared" si="47"/>
        <v>0.317</v>
      </c>
      <c r="BD1059" s="52" t="str">
        <f>IF(参照!L1059="","",参照!L1059)</f>
        <v/>
      </c>
    </row>
    <row r="1060" spans="47:56">
      <c r="AU1060" s="52" t="str">
        <f>IF(参照!A1060="","",参照!A1060)</f>
        <v>A0702</v>
      </c>
      <c r="AV1060" s="52" t="str">
        <f>IF(参照!B1060="","",参照!B1060)</f>
        <v>旭マルヰガス(株)</v>
      </c>
      <c r="AW1060" s="52">
        <f>IF(参照!C1060="","",参照!C1060)</f>
        <v>5.1599999999999997E-4</v>
      </c>
      <c r="AX1060" s="52" t="str">
        <f>IF(参照!D1060="","",参照!D1060)</f>
        <v/>
      </c>
      <c r="AY1060" s="52">
        <f>IF(参照!E1060="","",参照!E1060)</f>
        <v>5.6099999999999998E-4</v>
      </c>
      <c r="AZ1060" s="52" t="str">
        <f>IF(参照!F1060="","",参照!F1060)</f>
        <v>旭マルヰガス(株)</v>
      </c>
      <c r="BA1060" s="52" t="str">
        <f>IF(参照!G1060="","",参照!G1060)</f>
        <v>旭マルヰガス(株)_</v>
      </c>
      <c r="BB1060" s="52">
        <f t="shared" si="47"/>
        <v>0.56099999999999994</v>
      </c>
      <c r="BD1060" s="52" t="str">
        <f>IF(参照!L1060="","",参照!L1060)</f>
        <v/>
      </c>
    </row>
    <row r="1061" spans="47:56">
      <c r="AU1061" s="52" t="str">
        <f>IF(参照!A1061="","",参照!A1061)</f>
        <v>A0703</v>
      </c>
      <c r="AV1061" s="52" t="str">
        <f>IF(参照!B1061="","",参照!B1061)</f>
        <v>ＪＲＥトレーディング(株)</v>
      </c>
      <c r="AW1061" s="52" t="str">
        <f>IF(参照!C1061="","",参照!C1061)</f>
        <v>0.000453※</v>
      </c>
      <c r="AX1061" s="52" t="str">
        <f>IF(参照!D1061="","",参照!D1061)</f>
        <v/>
      </c>
      <c r="AY1061" s="52">
        <f>IF(参照!E1061="","",参照!E1061)</f>
        <v>7.0899999999999999E-4</v>
      </c>
      <c r="AZ1061" s="52" t="str">
        <f>IF(参照!F1061="","",参照!F1061)</f>
        <v>ＪＲＥトレーディング(株)</v>
      </c>
      <c r="BA1061" s="52" t="str">
        <f>IF(参照!G1061="","",参照!G1061)</f>
        <v>ＪＲＥトレーディング(株)_</v>
      </c>
      <c r="BB1061" s="52">
        <f t="shared" si="47"/>
        <v>0.70899999999999996</v>
      </c>
      <c r="BD1061" s="52" t="str">
        <f>IF(参照!L1061="","",参照!L1061)</f>
        <v/>
      </c>
    </row>
    <row r="1062" spans="47:56">
      <c r="AU1062" s="52" t="str">
        <f>IF(参照!A1062="","",参照!A1062)</f>
        <v>A0704</v>
      </c>
      <c r="AV1062" s="52" t="str">
        <f>IF(参照!B1062="","",参照!B1062)</f>
        <v>Ｃａｓｔｌｅｔｏｎ　Ｃｏｍｍｏｄｉｔｉｅｓ　Ｊａｐａｎ合同会社</v>
      </c>
      <c r="AW1062" s="52">
        <f>IF(参照!C1062="","",参照!C1062)</f>
        <v>2.05E-4</v>
      </c>
      <c r="AX1062" s="52" t="str">
        <f>IF(参照!D1062="","",参照!D1062)</f>
        <v/>
      </c>
      <c r="AY1062" s="52">
        <f>IF(参照!E1062="","",参照!E1062)</f>
        <v>1.4899999999999999E-4</v>
      </c>
      <c r="AZ1062" s="52" t="str">
        <f>IF(参照!F1062="","",参照!F1062)</f>
        <v>Ｃａｓｔｌｅｔｏｎ　Ｃｏｍｍｏｄｉｔｉｅｓ　Ｊａｐａｎ合同会社</v>
      </c>
      <c r="BA1062" s="52" t="str">
        <f>IF(参照!G1062="","",参照!G1062)</f>
        <v>Ｃａｓｔｌｅｔｏｎ　Ｃｏｍｍｏｄｉｔｉｅｓ　Ｊａｐａｎ合同会社_</v>
      </c>
      <c r="BB1062" s="52">
        <f t="shared" si="47"/>
        <v>0.14899999999999999</v>
      </c>
      <c r="BD1062" s="52" t="str">
        <f>IF(参照!L1062="","",参照!L1062)</f>
        <v/>
      </c>
    </row>
    <row r="1063" spans="47:56">
      <c r="AU1063" s="52" t="str">
        <f>IF(参照!A1063="","",参照!A1063)</f>
        <v>A0705</v>
      </c>
      <c r="AV1063" s="52" t="str">
        <f>IF(参照!B1063="","",参照!B1063)</f>
        <v>神戸電力(株)</v>
      </c>
      <c r="AW1063" s="52">
        <f>IF(参照!C1063="","",参照!C1063)</f>
        <v>6.1799999999999995E-4</v>
      </c>
      <c r="AX1063" s="52" t="str">
        <f>IF(参照!D1063="","",参照!D1063)</f>
        <v/>
      </c>
      <c r="AY1063" s="52">
        <f>IF(参照!E1063="","",参照!E1063)</f>
        <v>6.9200000000000002E-4</v>
      </c>
      <c r="AZ1063" s="52" t="str">
        <f>IF(参照!F1063="","",参照!F1063)</f>
        <v>神戸電力(株)</v>
      </c>
      <c r="BA1063" s="52" t="str">
        <f>IF(参照!G1063="","",参照!G1063)</f>
        <v>神戸電力(株)_</v>
      </c>
      <c r="BB1063" s="52">
        <f t="shared" si="47"/>
        <v>0.69200000000000006</v>
      </c>
      <c r="BD1063" s="52" t="str">
        <f>IF(参照!L1063="","",参照!L1063)</f>
        <v/>
      </c>
    </row>
    <row r="1064" spans="47:56">
      <c r="AU1064" s="52" t="str">
        <f>IF(参照!A1064="","",参照!A1064)</f>
        <v>A0708</v>
      </c>
      <c r="AV1064" s="52" t="str">
        <f>IF(参照!B1064="","",参照!B1064)</f>
        <v>エア・ウォーター・ライフソリューション(株)(旧：エア・ウォーター北海道(株))</v>
      </c>
      <c r="AW1064" s="52">
        <f>IF(参照!C1064="","",参照!C1064)</f>
        <v>6.0300000000000002E-4</v>
      </c>
      <c r="AX1064" s="52" t="str">
        <f>IF(参照!D1064="","",参照!D1064)</f>
        <v/>
      </c>
      <c r="AY1064" s="52">
        <f>IF(参照!E1064="","",参照!E1064)</f>
        <v>5.4699999999999996E-4</v>
      </c>
      <c r="AZ1064" s="52" t="str">
        <f>IF(参照!F1064="","",参照!F1064)</f>
        <v>エア・ウォーター・ライフソリューション(株)(旧：エア・ウォーター北海道(株))</v>
      </c>
      <c r="BA1064" s="52" t="str">
        <f>IF(参照!G1064="","",参照!G1064)</f>
        <v>エア・ウォーター・ライフソリューション(株)(旧：エア・ウォーター北海道(株))_</v>
      </c>
      <c r="BB1064" s="52">
        <f t="shared" si="47"/>
        <v>0.54699999999999993</v>
      </c>
      <c r="BD1064" s="52" t="str">
        <f>IF(参照!L1064="","",参照!L1064)</f>
        <v/>
      </c>
    </row>
    <row r="1065" spans="47:56">
      <c r="AU1065" s="52" t="str">
        <f>IF(参照!A1065="","",参照!A1065)</f>
        <v>A0709</v>
      </c>
      <c r="AV1065" s="52" t="str">
        <f>IF(参照!B1065="","",参照!B1065)</f>
        <v>生活協同組合ひろしま</v>
      </c>
      <c r="AW1065" s="52">
        <f>IF(参照!C1065="","",参照!C1065)</f>
        <v>3.6699999999999998E-4</v>
      </c>
      <c r="AX1065" s="52" t="str">
        <f>IF(参照!D1065="","",参照!D1065)</f>
        <v>メニューA</v>
      </c>
      <c r="AY1065" s="52">
        <f>IF(参照!E1065="","",参照!E1065)</f>
        <v>3.5100000000000002E-4</v>
      </c>
      <c r="AZ1065" s="52" t="str">
        <f>IF(参照!F1065="","",参照!F1065)</f>
        <v>生活協同組合ひろしま</v>
      </c>
      <c r="BA1065" s="52" t="str">
        <f>IF(参照!G1065="","",参照!G1065)</f>
        <v>生活協同組合ひろしま_メニューA</v>
      </c>
      <c r="BB1065" s="52">
        <f t="shared" si="47"/>
        <v>0.35100000000000003</v>
      </c>
      <c r="BD1065" s="52" t="str">
        <f>IF(参照!L1065="","",参照!L1065)</f>
        <v/>
      </c>
    </row>
    <row r="1066" spans="47:56">
      <c r="AU1066" s="52" t="str">
        <f>IF(参照!A1066="","",参照!A1066)</f>
        <v/>
      </c>
      <c r="AV1066" s="52" t="str">
        <f>IF(参照!B1066="","",参照!B1066)</f>
        <v/>
      </c>
      <c r="AW1066" s="52" t="str">
        <f>IF(参照!C1066="","",参照!C1066)</f>
        <v/>
      </c>
      <c r="AX1066" s="52" t="str">
        <f>IF(参照!D1066="","",参照!D1066)</f>
        <v>メニューB(残差)</v>
      </c>
      <c r="AY1066" s="52">
        <f>IF(参照!E1066="","",参照!E1066)</f>
        <v>3.21E-4</v>
      </c>
      <c r="AZ1066" s="52" t="str">
        <f>IF(参照!F1066="","",参照!F1066)</f>
        <v>生活協同組合ひろしま</v>
      </c>
      <c r="BA1066" s="52" t="str">
        <f>IF(参照!G1066="","",参照!G1066)</f>
        <v>生活協同組合ひろしま_メニューB(残差)</v>
      </c>
      <c r="BB1066" s="52">
        <f t="shared" si="47"/>
        <v>0.32100000000000001</v>
      </c>
      <c r="BD1066" s="52" t="str">
        <f>IF(参照!L1066="","",参照!L1066)</f>
        <v/>
      </c>
    </row>
    <row r="1067" spans="47:56">
      <c r="AU1067" s="52" t="str">
        <f>IF(参照!A1067="","",参照!A1067)</f>
        <v/>
      </c>
      <c r="AV1067" s="52" t="str">
        <f>IF(参照!B1067="","",参照!B1067)</f>
        <v/>
      </c>
      <c r="AW1067" s="52" t="str">
        <f>IF(参照!C1067="","",参照!C1067)</f>
        <v/>
      </c>
      <c r="AX1067" s="52" t="str">
        <f>IF(参照!D1067="","",参照!D1067)</f>
        <v>(参考値)事業者全体</v>
      </c>
      <c r="AY1067" s="52">
        <f>IF(参照!E1067="","",参照!E1067)</f>
        <v>3.4200000000000002E-4</v>
      </c>
      <c r="AZ1067" s="52" t="str">
        <f>IF(参照!F1067="","",参照!F1067)</f>
        <v>生活協同組合ひろしま</v>
      </c>
      <c r="BA1067" s="52" t="str">
        <f>IF(参照!G1067="","",参照!G1067)</f>
        <v>生活協同組合ひろしま_(参考値)事業者全体</v>
      </c>
      <c r="BB1067" s="52">
        <f t="shared" si="47"/>
        <v>0.34200000000000003</v>
      </c>
      <c r="BD1067" s="52" t="str">
        <f>IF(参照!L1067="","",参照!L1067)</f>
        <v/>
      </c>
    </row>
    <row r="1068" spans="47:56">
      <c r="AU1068" s="52" t="str">
        <f>IF(参照!A1068="","",参照!A1068)</f>
        <v>A0710</v>
      </c>
      <c r="AV1068" s="52" t="str">
        <f>IF(参照!B1068="","",参照!B1068)</f>
        <v>(株)京楽産業ホールディングス</v>
      </c>
      <c r="AW1068" s="52">
        <f>IF(参照!C1068="","",参照!C1068)</f>
        <v>4.8299999999999998E-4</v>
      </c>
      <c r="AX1068" s="52" t="str">
        <f>IF(参照!D1068="","",参照!D1068)</f>
        <v/>
      </c>
      <c r="AY1068" s="52">
        <f>IF(参照!E1068="","",参照!E1068)</f>
        <v>5.2999999999999998E-4</v>
      </c>
      <c r="AZ1068" s="52" t="str">
        <f>IF(参照!F1068="","",参照!F1068)</f>
        <v>(株)京楽産業ホールディングス</v>
      </c>
      <c r="BA1068" s="52" t="str">
        <f>IF(参照!G1068="","",参照!G1068)</f>
        <v>(株)京楽産業ホールディングス_</v>
      </c>
      <c r="BB1068" s="52">
        <f t="shared" si="47"/>
        <v>0.53</v>
      </c>
      <c r="BD1068" s="52" t="str">
        <f>IF(参照!L1068="","",参照!L1068)</f>
        <v/>
      </c>
    </row>
    <row r="1069" spans="47:56">
      <c r="AU1069" s="52" t="str">
        <f>IF(参照!A1069="","",参照!A1069)</f>
        <v>A0711</v>
      </c>
      <c r="AV1069" s="52" t="str">
        <f>IF(参照!B1069="","",参照!B1069)</f>
        <v>(株)ＲｅｎｏＬａｂｏ</v>
      </c>
      <c r="AW1069" s="52">
        <f>IF(参照!C1069="","",参照!C1069)</f>
        <v>5.1000000000000004E-4</v>
      </c>
      <c r="AX1069" s="52" t="str">
        <f>IF(参照!D1069="","",参照!D1069)</f>
        <v/>
      </c>
      <c r="AY1069" s="52">
        <f>IF(参照!E1069="","",参照!E1069)</f>
        <v>5.6300000000000002E-4</v>
      </c>
      <c r="AZ1069" s="52" t="str">
        <f>IF(参照!F1069="","",参照!F1069)</f>
        <v>(株)ＲｅｎｏＬａｂｏ</v>
      </c>
      <c r="BA1069" s="52" t="str">
        <f>IF(参照!G1069="","",参照!G1069)</f>
        <v>(株)ＲｅｎｏＬａｂｏ_</v>
      </c>
      <c r="BB1069" s="52">
        <f t="shared" si="47"/>
        <v>0.56300000000000006</v>
      </c>
      <c r="BD1069" s="52" t="str">
        <f>IF(参照!L1069="","",参照!L1069)</f>
        <v/>
      </c>
    </row>
    <row r="1070" spans="47:56">
      <c r="AU1070" s="52" t="str">
        <f>IF(参照!A1070="","",参照!A1070)</f>
        <v>A0712</v>
      </c>
      <c r="AV1070" s="52" t="str">
        <f>IF(参照!B1070="","",参照!B1070)</f>
        <v>アークエルテクノロジーズ(株)</v>
      </c>
      <c r="AW1070" s="52">
        <f>IF(参照!C1070="","",参照!C1070)</f>
        <v>5.13E-4</v>
      </c>
      <c r="AX1070" s="52" t="str">
        <f>IF(参照!D1070="","",参照!D1070)</f>
        <v/>
      </c>
      <c r="AY1070" s="52">
        <f>IF(参照!E1070="","",参照!E1070)</f>
        <v>0</v>
      </c>
      <c r="AZ1070" s="52" t="str">
        <f>IF(参照!F1070="","",参照!F1070)</f>
        <v>アークエルテクノロジーズ(株)</v>
      </c>
      <c r="BA1070" s="52" t="str">
        <f>IF(参照!G1070="","",参照!G1070)</f>
        <v>アークエルテクノロジーズ(株)_</v>
      </c>
      <c r="BB1070" s="52">
        <f t="shared" si="47"/>
        <v>0</v>
      </c>
      <c r="BD1070" s="52" t="str">
        <f>IF(参照!L1070="","",参照!L1070)</f>
        <v/>
      </c>
    </row>
    <row r="1071" spans="47:56">
      <c r="AU1071" s="52" t="str">
        <f>IF(参照!A1071="","",参照!A1071)</f>
        <v>A0713</v>
      </c>
      <c r="AV1071" s="52" t="str">
        <f>IF(参照!B1071="","",参照!B1071)</f>
        <v>弥富ガス協同組合</v>
      </c>
      <c r="AW1071" s="52">
        <f>IF(参照!C1071="","",参照!C1071)</f>
        <v>5.2500000000000008E-4</v>
      </c>
      <c r="AX1071" s="52" t="str">
        <f>IF(参照!D1071="","",参照!D1071)</f>
        <v/>
      </c>
      <c r="AY1071" s="52">
        <f>IF(参照!E1071="","",参照!E1071)</f>
        <v>5.6999999999999998E-4</v>
      </c>
      <c r="AZ1071" s="52" t="str">
        <f>IF(参照!F1071="","",参照!F1071)</f>
        <v>弥富ガス協同組合</v>
      </c>
      <c r="BA1071" s="52" t="str">
        <f>IF(参照!G1071="","",参照!G1071)</f>
        <v>弥富ガス協同組合_</v>
      </c>
      <c r="BB1071" s="52">
        <f t="shared" si="47"/>
        <v>0.56999999999999995</v>
      </c>
      <c r="BD1071" s="52" t="str">
        <f>IF(参照!L1071="","",参照!L1071)</f>
        <v/>
      </c>
    </row>
    <row r="1072" spans="47:56">
      <c r="AU1072" s="52" t="str">
        <f>IF(参照!A1072="","",参照!A1072)</f>
        <v>A0714</v>
      </c>
      <c r="AV1072" s="52" t="str">
        <f>IF(参照!B1072="","",参照!B1072)</f>
        <v>エルメック(株)</v>
      </c>
      <c r="AW1072" s="52">
        <f>IF(参照!C1072="","",参照!C1072)</f>
        <v>3.9100000000000002E-4</v>
      </c>
      <c r="AX1072" s="52" t="str">
        <f>IF(参照!D1072="","",参照!D1072)</f>
        <v/>
      </c>
      <c r="AY1072" s="52">
        <f>IF(参照!E1072="","",参照!E1072)</f>
        <v>3.3500000000000001E-4</v>
      </c>
      <c r="AZ1072" s="52" t="str">
        <f>IF(参照!F1072="","",参照!F1072)</f>
        <v>エルメック(株)</v>
      </c>
      <c r="BA1072" s="52" t="str">
        <f>IF(参照!G1072="","",参照!G1072)</f>
        <v>エルメック(株)_</v>
      </c>
      <c r="BB1072" s="52">
        <f t="shared" si="47"/>
        <v>0.33500000000000002</v>
      </c>
      <c r="BD1072" s="52" t="str">
        <f>IF(参照!L1072="","",参照!L1072)</f>
        <v/>
      </c>
    </row>
    <row r="1073" spans="47:56">
      <c r="AU1073" s="52" t="str">
        <f>IF(参照!A1073="","",参照!A1073)</f>
        <v>A0715</v>
      </c>
      <c r="AV1073" s="52" t="str">
        <f>IF(参照!B1073="","",参照!B1073)</f>
        <v>(株)オズエナジー</v>
      </c>
      <c r="AW1073" s="52">
        <f>IF(参照!C1073="","",参照!C1073)</f>
        <v>4.9600000000000002E-4</v>
      </c>
      <c r="AX1073" s="52" t="str">
        <f>IF(参照!D1073="","",参照!D1073)</f>
        <v/>
      </c>
      <c r="AY1073" s="52">
        <f>IF(参照!E1073="","",参照!E1073)</f>
        <v>5.4299999999999997E-4</v>
      </c>
      <c r="AZ1073" s="52" t="str">
        <f>IF(参照!F1073="","",参照!F1073)</f>
        <v>(株)オズエナジー</v>
      </c>
      <c r="BA1073" s="52" t="str">
        <f>IF(参照!G1073="","",参照!G1073)</f>
        <v>(株)オズエナジー_</v>
      </c>
      <c r="BB1073" s="52">
        <f t="shared" si="47"/>
        <v>0.54299999999999993</v>
      </c>
      <c r="BD1073" s="52" t="str">
        <f>IF(参照!L1073="","",参照!L1073)</f>
        <v/>
      </c>
    </row>
    <row r="1074" spans="47:56">
      <c r="AU1074" s="52" t="str">
        <f>IF(参照!A1074="","",参照!A1074)</f>
        <v>A0716</v>
      </c>
      <c r="AV1074" s="52" t="str">
        <f>IF(参照!B1074="","",参照!B1074)</f>
        <v>レモンガス(株)</v>
      </c>
      <c r="AW1074" s="52">
        <f>IF(参照!C1074="","",参照!C1074)</f>
        <v>4.6000000000000001E-4</v>
      </c>
      <c r="AX1074" s="52" t="str">
        <f>IF(参照!D1074="","",参照!D1074)</f>
        <v/>
      </c>
      <c r="AY1074" s="52">
        <f>IF(参照!E1074="","",参照!E1074)</f>
        <v>4.0400000000000001E-4</v>
      </c>
      <c r="AZ1074" s="52" t="str">
        <f>IF(参照!F1074="","",参照!F1074)</f>
        <v>レモンガス(株)</v>
      </c>
      <c r="BA1074" s="52" t="str">
        <f>IF(参照!G1074="","",参照!G1074)</f>
        <v>レモンガス(株)_</v>
      </c>
      <c r="BB1074" s="52">
        <f t="shared" si="47"/>
        <v>0.40400000000000003</v>
      </c>
      <c r="BD1074" s="52" t="str">
        <f>IF(参照!L1074="","",参照!L1074)</f>
        <v/>
      </c>
    </row>
    <row r="1075" spans="47:56">
      <c r="AU1075" s="52" t="str">
        <f>IF(参照!A1075="","",参照!A1075)</f>
        <v>A0718</v>
      </c>
      <c r="AV1075" s="52" t="str">
        <f>IF(参照!B1075="","",参照!B1075)</f>
        <v>(株)日本海水</v>
      </c>
      <c r="AW1075" s="52">
        <f>IF(参照!C1075="","",参照!C1075)</f>
        <v>3.7399999999999998E-4</v>
      </c>
      <c r="AX1075" s="52" t="str">
        <f>IF(参照!D1075="","",参照!D1075)</f>
        <v/>
      </c>
      <c r="AY1075" s="52">
        <f>IF(参照!E1075="","",参照!E1075)</f>
        <v>3.1799999999999998E-4</v>
      </c>
      <c r="AZ1075" s="52" t="str">
        <f>IF(参照!F1075="","",参照!F1075)</f>
        <v>(株)日本海水</v>
      </c>
      <c r="BA1075" s="52" t="str">
        <f>IF(参照!G1075="","",参照!G1075)</f>
        <v>(株)日本海水_</v>
      </c>
      <c r="BB1075" s="52">
        <f t="shared" si="47"/>
        <v>0.318</v>
      </c>
      <c r="BD1075" s="52" t="str">
        <f>IF(参照!L1075="","",参照!L1075)</f>
        <v/>
      </c>
    </row>
    <row r="1076" spans="47:56">
      <c r="AU1076" s="52" t="str">
        <f>IF(参照!A1076="","",参照!A1076)</f>
        <v>A0720</v>
      </c>
      <c r="AV1076" s="52" t="str">
        <f>IF(参照!B1076="","",参照!B1076)</f>
        <v>(株)ａｆｔｅｒＦＩＴ</v>
      </c>
      <c r="AW1076" s="52">
        <f>IF(参照!C1076="","",参照!C1076)</f>
        <v>4.9600000000000002E-4</v>
      </c>
      <c r="AX1076" s="52" t="str">
        <f>IF(参照!D1076="","",参照!D1076)</f>
        <v>メニューA</v>
      </c>
      <c r="AY1076" s="52">
        <f>IF(参照!E1076="","",参照!E1076)</f>
        <v>0</v>
      </c>
      <c r="AZ1076" s="52" t="str">
        <f>IF(参照!F1076="","",参照!F1076)</f>
        <v>(株)ａｆｔｅｒＦＩＴ</v>
      </c>
      <c r="BA1076" s="52" t="str">
        <f>IF(参照!G1076="","",参照!G1076)</f>
        <v>(株)ａｆｔｅｒＦＩＴ_メニューA</v>
      </c>
      <c r="BB1076" s="52">
        <f t="shared" si="47"/>
        <v>0</v>
      </c>
      <c r="BD1076" s="52" t="str">
        <f>IF(参照!L1076="","",参照!L1076)</f>
        <v/>
      </c>
    </row>
    <row r="1077" spans="47:56">
      <c r="AU1077" s="52" t="str">
        <f>IF(参照!A1077="","",参照!A1077)</f>
        <v>A0721</v>
      </c>
      <c r="AV1077" s="52" t="str">
        <f>IF(参照!B1077="","",参照!B1077)</f>
        <v>中小企業支援(株)</v>
      </c>
      <c r="AW1077" s="52">
        <f>IF(参照!C1077="","",参照!C1077)</f>
        <v>5.3799999999999996E-4</v>
      </c>
      <c r="AX1077" s="52" t="str">
        <f>IF(参照!D1077="","",参照!D1077)</f>
        <v/>
      </c>
      <c r="AY1077" s="52">
        <f>IF(参照!E1077="","",参照!E1077)</f>
        <v>5.9500000000000004E-4</v>
      </c>
      <c r="AZ1077" s="52" t="str">
        <f>IF(参照!F1077="","",参照!F1077)</f>
        <v>中小企業支援(株)</v>
      </c>
      <c r="BA1077" s="52" t="str">
        <f>IF(参照!G1077="","",参照!G1077)</f>
        <v>中小企業支援(株)_</v>
      </c>
      <c r="BB1077" s="52">
        <f t="shared" si="47"/>
        <v>0.59500000000000008</v>
      </c>
      <c r="BD1077" s="52" t="str">
        <f>IF(参照!L1077="","",参照!L1077)</f>
        <v/>
      </c>
    </row>
    <row r="1078" spans="47:56">
      <c r="AU1078" s="52" t="str">
        <f>IF(参照!A1078="","",参照!A1078)</f>
        <v>A0722</v>
      </c>
      <c r="AV1078" s="52" t="str">
        <f>IF(参照!B1078="","",参照!B1078)</f>
        <v>サントラベラーズサービス有限会社</v>
      </c>
      <c r="AW1078" s="52">
        <f>IF(参照!C1078="","",参照!C1078)</f>
        <v>5.1400000000000003E-4</v>
      </c>
      <c r="AX1078" s="52" t="str">
        <f>IF(参照!D1078="","",参照!D1078)</f>
        <v/>
      </c>
      <c r="AY1078" s="52">
        <f>IF(参照!E1078="","",参照!E1078)</f>
        <v>4.5800000000000002E-4</v>
      </c>
      <c r="AZ1078" s="52" t="str">
        <f>IF(参照!F1078="","",参照!F1078)</f>
        <v>サントラベラーズサービス有限会社</v>
      </c>
      <c r="BA1078" s="52" t="str">
        <f>IF(参照!G1078="","",参照!G1078)</f>
        <v>サントラベラーズサービス有限会社_</v>
      </c>
      <c r="BB1078" s="52">
        <f t="shared" si="47"/>
        <v>0.45800000000000002</v>
      </c>
      <c r="BD1078" s="52" t="str">
        <f>IF(参照!L1078="","",参照!L1078)</f>
        <v/>
      </c>
    </row>
    <row r="1079" spans="47:56">
      <c r="AU1079" s="52" t="str">
        <f>IF(参照!A1079="","",参照!A1079)</f>
        <v>A0725</v>
      </c>
      <c r="AV1079" s="52" t="str">
        <f>IF(参照!B1079="","",参照!B1079)</f>
        <v>合同会社Ｐｅａｋ８</v>
      </c>
      <c r="AW1079" s="52">
        <f>IF(参照!C1079="","",参照!C1079)</f>
        <v>4.75E-4</v>
      </c>
      <c r="AX1079" s="52" t="str">
        <f>IF(参照!D1079="","",参照!D1079)</f>
        <v/>
      </c>
      <c r="AY1079" s="52">
        <f>IF(参照!E1079="","",参照!E1079)</f>
        <v>4.1899999999999999E-4</v>
      </c>
      <c r="AZ1079" s="52" t="str">
        <f>IF(参照!F1079="","",参照!F1079)</f>
        <v>合同会社Ｐｅａｋ８</v>
      </c>
      <c r="BA1079" s="52" t="str">
        <f>IF(参照!G1079="","",参照!G1079)</f>
        <v>合同会社Ｐｅａｋ８_</v>
      </c>
      <c r="BB1079" s="52">
        <f t="shared" si="47"/>
        <v>0.41899999999999998</v>
      </c>
      <c r="BD1079" s="52" t="str">
        <f>IF(参照!L1079="","",参照!L1079)</f>
        <v/>
      </c>
    </row>
    <row r="1080" spans="47:56">
      <c r="AU1080" s="52" t="str">
        <f>IF(参照!A1080="","",参照!A1080)</f>
        <v>A0726</v>
      </c>
      <c r="AV1080" s="52" t="str">
        <f>IF(参照!B1080="","",参照!B1080)</f>
        <v>八千代エンジニヤリング(株)</v>
      </c>
      <c r="AW1080" s="52">
        <f>IF(参照!C1080="","",参照!C1080)</f>
        <v>4.7799999999999996E-4</v>
      </c>
      <c r="AX1080" s="52" t="str">
        <f>IF(参照!D1080="","",参照!D1080)</f>
        <v/>
      </c>
      <c r="AY1080" s="52">
        <f>IF(参照!E1080="","",参照!E1080)</f>
        <v>0</v>
      </c>
      <c r="AZ1080" s="52" t="str">
        <f>IF(参照!F1080="","",参照!F1080)</f>
        <v>八千代エンジニヤリング(株)</v>
      </c>
      <c r="BA1080" s="52" t="str">
        <f>IF(参照!G1080="","",参照!G1080)</f>
        <v>八千代エンジニヤリング(株)_</v>
      </c>
      <c r="BB1080" s="52">
        <f t="shared" si="47"/>
        <v>0</v>
      </c>
      <c r="BD1080" s="52" t="str">
        <f>IF(参照!L1080="","",参照!L1080)</f>
        <v/>
      </c>
    </row>
    <row r="1081" spans="47:56">
      <c r="AU1081" s="52" t="str">
        <f>IF(参照!A1081="","",参照!A1081)</f>
        <v>A0729</v>
      </c>
      <c r="AV1081" s="52" t="str">
        <f>IF(参照!B1081="","",参照!B1081)</f>
        <v>神楽電力(株)</v>
      </c>
      <c r="AW1081" s="52">
        <f>IF(参照!C1081="","",参照!C1081)</f>
        <v>4.4900000000000002E-4</v>
      </c>
      <c r="AX1081" s="52" t="str">
        <f>IF(参照!D1081="","",参照!D1081)</f>
        <v/>
      </c>
      <c r="AY1081" s="52">
        <f>IF(参照!E1081="","",参照!E1081)</f>
        <v>5.5699999999999999E-4</v>
      </c>
      <c r="AZ1081" s="52" t="str">
        <f>IF(参照!F1081="","",参照!F1081)</f>
        <v>神楽電力(株)</v>
      </c>
      <c r="BA1081" s="52" t="str">
        <f>IF(参照!G1081="","",参照!G1081)</f>
        <v>神楽電力(株)_</v>
      </c>
      <c r="BB1081" s="52">
        <f t="shared" si="47"/>
        <v>0.55699999999999994</v>
      </c>
      <c r="BD1081" s="52" t="str">
        <f>IF(参照!L1081="","",参照!L1081)</f>
        <v/>
      </c>
    </row>
    <row r="1082" spans="47:56">
      <c r="AU1082" s="52" t="str">
        <f>IF(参照!A1082="","",参照!A1082)</f>
        <v>A0730</v>
      </c>
      <c r="AV1082" s="52" t="str">
        <f>IF(参照!B1082="","",参照!B1082)</f>
        <v>ゆきぐに新電力(株)</v>
      </c>
      <c r="AW1082" s="52">
        <f>IF(参照!C1082="","",参照!C1082)</f>
        <v>5.22E-4</v>
      </c>
      <c r="AX1082" s="52" t="str">
        <f>IF(参照!D1082="","",参照!D1082)</f>
        <v/>
      </c>
      <c r="AY1082" s="52">
        <f>IF(参照!E1082="","",参照!E1082)</f>
        <v>4.6900000000000002E-4</v>
      </c>
      <c r="AZ1082" s="52" t="str">
        <f>IF(参照!F1082="","",参照!F1082)</f>
        <v>ゆきぐに新電力(株)</v>
      </c>
      <c r="BA1082" s="52" t="str">
        <f>IF(参照!G1082="","",参照!G1082)</f>
        <v>ゆきぐに新電力(株)_</v>
      </c>
      <c r="BB1082" s="52">
        <f t="shared" si="47"/>
        <v>0.46900000000000003</v>
      </c>
      <c r="BD1082" s="52" t="str">
        <f>IF(参照!L1082="","",参照!L1082)</f>
        <v/>
      </c>
    </row>
    <row r="1083" spans="47:56">
      <c r="AU1083" s="52" t="str">
        <f>IF(参照!A1083="","",参照!A1083)</f>
        <v>A0732</v>
      </c>
      <c r="AV1083" s="52" t="str">
        <f>IF(参照!B1083="","",参照!B1083)</f>
        <v>(株)ながさきサステナエナジー</v>
      </c>
      <c r="AW1083" s="52">
        <f>IF(参照!C1083="","",参照!C1083)</f>
        <v>8.1000000000000004E-5</v>
      </c>
      <c r="AX1083" s="52" t="str">
        <f>IF(参照!D1083="","",参照!D1083)</f>
        <v/>
      </c>
      <c r="AY1083" s="52">
        <f>IF(参照!E1083="","",参照!E1083)</f>
        <v>0</v>
      </c>
      <c r="AZ1083" s="52" t="str">
        <f>IF(参照!F1083="","",参照!F1083)</f>
        <v>(株)ながさきサステナエナジー</v>
      </c>
      <c r="BA1083" s="52" t="str">
        <f>IF(参照!G1083="","",参照!G1083)</f>
        <v>(株)ながさきサステナエナジー_</v>
      </c>
      <c r="BB1083" s="52">
        <f t="shared" si="47"/>
        <v>0</v>
      </c>
      <c r="BD1083" s="52" t="str">
        <f>IF(参照!L1083="","",参照!L1083)</f>
        <v/>
      </c>
    </row>
    <row r="1084" spans="47:56">
      <c r="AU1084" s="52" t="str">
        <f>IF(参照!A1084="","",参照!A1084)</f>
        <v>A0734</v>
      </c>
      <c r="AV1084" s="52" t="str">
        <f>IF(参照!B1084="","",参照!B1084)</f>
        <v>(株)Ｉ＆Ｉ</v>
      </c>
      <c r="AW1084" s="52">
        <f>IF(参照!C1084="","",参照!C1084)</f>
        <v>5.3200000000000003E-4</v>
      </c>
      <c r="AX1084" s="52" t="str">
        <f>IF(参照!D1084="","",参照!D1084)</f>
        <v/>
      </c>
      <c r="AY1084" s="52">
        <f>IF(参照!E1084="","",参照!E1084)</f>
        <v>4.7599999999999997E-4</v>
      </c>
      <c r="AZ1084" s="52" t="str">
        <f>IF(参照!F1084="","",参照!F1084)</f>
        <v>(株)Ｉ＆Ｉ</v>
      </c>
      <c r="BA1084" s="52" t="str">
        <f>IF(参照!G1084="","",参照!G1084)</f>
        <v>(株)Ｉ＆Ｉ_</v>
      </c>
      <c r="BB1084" s="52">
        <f t="shared" si="47"/>
        <v>0.47599999999999998</v>
      </c>
      <c r="BD1084" s="52" t="str">
        <f>IF(参照!L1084="","",参照!L1084)</f>
        <v/>
      </c>
    </row>
    <row r="1085" spans="47:56">
      <c r="AU1085" s="52" t="str">
        <f>IF(参照!A1085="","",参照!A1085)</f>
        <v>A0738</v>
      </c>
      <c r="AV1085" s="52" t="str">
        <f>IF(参照!B1085="","",参照!B1085)</f>
        <v>(株)グルーヴエナジー</v>
      </c>
      <c r="AW1085" s="52">
        <f>IF(参照!C1085="","",参照!C1085)</f>
        <v>5.6999999999999998E-4</v>
      </c>
      <c r="AX1085" s="52" t="str">
        <f>IF(参照!D1085="","",参照!D1085)</f>
        <v/>
      </c>
      <c r="AY1085" s="52">
        <f>IF(参照!E1085="","",参照!E1085)</f>
        <v>6.1700000000000004E-4</v>
      </c>
      <c r="AZ1085" s="52" t="str">
        <f>IF(参照!F1085="","",参照!F1085)</f>
        <v>(株)グルーヴエナジー</v>
      </c>
      <c r="BA1085" s="52" t="str">
        <f>IF(参照!G1085="","",参照!G1085)</f>
        <v>(株)グルーヴエナジー_</v>
      </c>
      <c r="BB1085" s="52">
        <f t="shared" si="47"/>
        <v>0.61699999999999999</v>
      </c>
      <c r="BD1085" s="52" t="str">
        <f>IF(参照!L1085="","",参照!L1085)</f>
        <v/>
      </c>
    </row>
    <row r="1086" spans="47:56">
      <c r="AU1086" s="52" t="str">
        <f>IF(参照!A1086="","",参照!A1086)</f>
        <v>A0739</v>
      </c>
      <c r="AV1086" s="52" t="str">
        <f>IF(参照!B1086="","",参照!B1086)</f>
        <v>高知ニューエナジー(株)</v>
      </c>
      <c r="AW1086" s="52">
        <f>IF(参照!C1086="","",参照!C1086)</f>
        <v>4.6599999999999994E-4</v>
      </c>
      <c r="AX1086" s="52" t="str">
        <f>IF(参照!D1086="","",参照!D1086)</f>
        <v/>
      </c>
      <c r="AY1086" s="52">
        <f>IF(参照!E1086="","",参照!E1086)</f>
        <v>4.86E-4</v>
      </c>
      <c r="AZ1086" s="52" t="str">
        <f>IF(参照!F1086="","",参照!F1086)</f>
        <v>高知ニューエナジー(株)</v>
      </c>
      <c r="BA1086" s="52" t="str">
        <f>IF(参照!G1086="","",参照!G1086)</f>
        <v>高知ニューエナジー(株)_</v>
      </c>
      <c r="BB1086" s="52">
        <f t="shared" si="47"/>
        <v>0.48599999999999999</v>
      </c>
      <c r="BD1086" s="52" t="str">
        <f>IF(参照!L1086="","",参照!L1086)</f>
        <v/>
      </c>
    </row>
    <row r="1087" spans="47:56">
      <c r="AU1087" s="52" t="str">
        <f>IF(参照!A1087="","",参照!A1087)</f>
        <v>A0740</v>
      </c>
      <c r="AV1087" s="52" t="str">
        <f>IF(参照!B1087="","",参照!B1087)</f>
        <v>もみじ電力(株)</v>
      </c>
      <c r="AW1087" s="52">
        <f>IF(参照!C1087="","",参照!C1087)</f>
        <v>4.9799999999999996E-4</v>
      </c>
      <c r="AX1087" s="52" t="str">
        <f>IF(参照!D1087="","",参照!D1087)</f>
        <v/>
      </c>
      <c r="AY1087" s="52">
        <f>IF(参照!E1087="","",参照!E1087)</f>
        <v>4.4200000000000001E-4</v>
      </c>
      <c r="AZ1087" s="52" t="str">
        <f>IF(参照!F1087="","",参照!F1087)</f>
        <v>もみじ電力(株)</v>
      </c>
      <c r="BA1087" s="52" t="str">
        <f>IF(参照!G1087="","",参照!G1087)</f>
        <v>もみじ電力(株)_</v>
      </c>
      <c r="BB1087" s="52">
        <f t="shared" si="47"/>
        <v>0.442</v>
      </c>
      <c r="BD1087" s="52" t="str">
        <f>IF(参照!L1087="","",参照!L1087)</f>
        <v/>
      </c>
    </row>
    <row r="1088" spans="47:56">
      <c r="AU1088" s="52" t="str">
        <f>IF(参照!A1088="","",参照!A1088)</f>
        <v>A0742</v>
      </c>
      <c r="AV1088" s="52" t="str">
        <f>IF(参照!B1088="","",参照!B1088)</f>
        <v>(株)縁人</v>
      </c>
      <c r="AW1088" s="52">
        <f>IF(参照!C1088="","",参照!C1088)</f>
        <v>5.8500000000000002E-4</v>
      </c>
      <c r="AX1088" s="52" t="str">
        <f>IF(参照!D1088="","",参照!D1088)</f>
        <v/>
      </c>
      <c r="AY1088" s="52">
        <f>IF(参照!E1088="","",参照!E1088)</f>
        <v>6.2299999999999996E-4</v>
      </c>
      <c r="AZ1088" s="52" t="str">
        <f>IF(参照!F1088="","",参照!F1088)</f>
        <v>(株)縁人</v>
      </c>
      <c r="BA1088" s="52" t="str">
        <f>IF(参照!G1088="","",参照!G1088)</f>
        <v>(株)縁人_</v>
      </c>
      <c r="BB1088" s="52">
        <f t="shared" si="47"/>
        <v>0.623</v>
      </c>
      <c r="BD1088" s="52" t="str">
        <f>IF(参照!L1088="","",参照!L1088)</f>
        <v/>
      </c>
    </row>
    <row r="1089" spans="47:56">
      <c r="AU1089" s="52" t="str">
        <f>IF(参照!A1089="","",参照!A1089)</f>
        <v>A0743</v>
      </c>
      <c r="AV1089" s="52" t="str">
        <f>IF(参照!B1089="","",参照!B1089)</f>
        <v>Ｔ＆Ｔエナジー(株)</v>
      </c>
      <c r="AW1089" s="52">
        <f>IF(参照!C1089="","",参照!C1089)</f>
        <v>4.9299999999999995E-4</v>
      </c>
      <c r="AX1089" s="52" t="str">
        <f>IF(参照!D1089="","",参照!D1089)</f>
        <v/>
      </c>
      <c r="AY1089" s="52">
        <f>IF(参照!E1089="","",参照!E1089)</f>
        <v>4.37E-4</v>
      </c>
      <c r="AZ1089" s="52" t="str">
        <f>IF(参照!F1089="","",参照!F1089)</f>
        <v>Ｔ＆Ｔエナジー(株)</v>
      </c>
      <c r="BA1089" s="52" t="str">
        <f>IF(参照!G1089="","",参照!G1089)</f>
        <v>Ｔ＆Ｔエナジー(株)_</v>
      </c>
      <c r="BB1089" s="52">
        <f t="shared" si="47"/>
        <v>0.437</v>
      </c>
      <c r="BD1089" s="52" t="str">
        <f>IF(参照!L1089="","",参照!L1089)</f>
        <v/>
      </c>
    </row>
    <row r="1090" spans="47:56">
      <c r="AU1090" s="52" t="str">
        <f>IF(参照!A1090="","",参照!A1090)</f>
        <v>A0744</v>
      </c>
      <c r="AV1090" s="52" t="str">
        <f>IF(参照!B1090="","",参照!B1090)</f>
        <v>(株)ルーク</v>
      </c>
      <c r="AW1090" s="52">
        <f>IF(参照!C1090="","",参照!C1090)</f>
        <v>4.4700000000000002E-4</v>
      </c>
      <c r="AX1090" s="52" t="str">
        <f>IF(参照!D1090="","",参照!D1090)</f>
        <v>メニューA</v>
      </c>
      <c r="AY1090" s="52">
        <f>IF(参照!E1090="","",参照!E1090)</f>
        <v>0</v>
      </c>
      <c r="AZ1090" s="52" t="str">
        <f>IF(参照!F1090="","",参照!F1090)</f>
        <v>(株)ルーク</v>
      </c>
      <c r="BA1090" s="52" t="str">
        <f>IF(参照!G1090="","",参照!G1090)</f>
        <v>(株)ルーク_メニューA</v>
      </c>
      <c r="BB1090" s="52">
        <f t="shared" si="47"/>
        <v>0</v>
      </c>
      <c r="BD1090" s="52" t="str">
        <f>IF(参照!L1090="","",参照!L1090)</f>
        <v/>
      </c>
    </row>
    <row r="1091" spans="47:56">
      <c r="AU1091" s="52" t="str">
        <f>IF(参照!A1091="","",参照!A1091)</f>
        <v/>
      </c>
      <c r="AV1091" s="52" t="str">
        <f>IF(参照!B1091="","",参照!B1091)</f>
        <v/>
      </c>
      <c r="AW1091" s="52" t="str">
        <f>IF(参照!C1091="","",参照!C1091)</f>
        <v/>
      </c>
      <c r="AX1091" s="52" t="str">
        <f>IF(参照!D1091="","",参照!D1091)</f>
        <v>メニューB</v>
      </c>
      <c r="AY1091" s="52">
        <f>IF(参照!E1091="","",参照!E1091)</f>
        <v>3.4900000000000003E-4</v>
      </c>
      <c r="AZ1091" s="52" t="str">
        <f>IF(参照!F1091="","",参照!F1091)</f>
        <v>(株)ルーク</v>
      </c>
      <c r="BA1091" s="52" t="str">
        <f>IF(参照!G1091="","",参照!G1091)</f>
        <v>(株)ルーク_メニューB</v>
      </c>
      <c r="BB1091" s="52">
        <f t="shared" si="47"/>
        <v>0.34900000000000003</v>
      </c>
      <c r="BD1091" s="52" t="str">
        <f>IF(参照!L1091="","",参照!L1091)</f>
        <v/>
      </c>
    </row>
    <row r="1092" spans="47:56">
      <c r="AU1092" s="52" t="str">
        <f>IF(参照!A1092="","",参照!A1092)</f>
        <v/>
      </c>
      <c r="AV1092" s="52" t="str">
        <f>IF(参照!B1092="","",参照!B1092)</f>
        <v/>
      </c>
      <c r="AW1092" s="52" t="str">
        <f>IF(参照!C1092="","",参照!C1092)</f>
        <v/>
      </c>
      <c r="AX1092" s="52" t="str">
        <f>IF(参照!D1092="","",参照!D1092)</f>
        <v>メニューC(残差)</v>
      </c>
      <c r="AY1092" s="52">
        <f>IF(参照!E1092="","",参照!E1092)</f>
        <v>3.9100000000000002E-4</v>
      </c>
      <c r="AZ1092" s="52" t="str">
        <f>IF(参照!F1092="","",参照!F1092)</f>
        <v>(株)ルーク</v>
      </c>
      <c r="BA1092" s="52" t="str">
        <f>IF(参照!G1092="","",参照!G1092)</f>
        <v>(株)ルーク_メニューC(残差)</v>
      </c>
      <c r="BB1092" s="52">
        <f t="shared" si="47"/>
        <v>0.39100000000000001</v>
      </c>
      <c r="BD1092" s="52" t="str">
        <f>IF(参照!L1092="","",参照!L1092)</f>
        <v/>
      </c>
    </row>
    <row r="1093" spans="47:56">
      <c r="AU1093" s="52" t="str">
        <f>IF(参照!A1093="","",参照!A1093)</f>
        <v/>
      </c>
      <c r="AV1093" s="52" t="str">
        <f>IF(参照!B1093="","",参照!B1093)</f>
        <v/>
      </c>
      <c r="AW1093" s="52" t="str">
        <f>IF(参照!C1093="","",参照!C1093)</f>
        <v/>
      </c>
      <c r="AX1093" s="52" t="str">
        <f>IF(参照!D1093="","",参照!D1093)</f>
        <v>(参考値)事業者全体</v>
      </c>
      <c r="AY1093" s="52">
        <f>IF(参照!E1093="","",参照!E1093)</f>
        <v>4.3899999999999999E-4</v>
      </c>
      <c r="AZ1093" s="52" t="str">
        <f>IF(参照!F1093="","",参照!F1093)</f>
        <v>(株)ルーク</v>
      </c>
      <c r="BA1093" s="52" t="str">
        <f>IF(参照!G1093="","",参照!G1093)</f>
        <v>(株)ルーク_(参考値)事業者全体</v>
      </c>
      <c r="BB1093" s="52">
        <f t="shared" ref="BB1093:BB1128" si="48">AY1093*1000</f>
        <v>0.439</v>
      </c>
      <c r="BD1093" s="52" t="str">
        <f>IF(参照!L1093="","",参照!L1093)</f>
        <v/>
      </c>
    </row>
    <row r="1094" spans="47:56">
      <c r="AU1094" s="52" t="str">
        <f>IF(参照!A1094="","",参照!A1094)</f>
        <v>A0745</v>
      </c>
      <c r="AV1094" s="52" t="str">
        <f>IF(参照!B1094="","",参照!B1094)</f>
        <v>(株)ふくしま未来パワー</v>
      </c>
      <c r="AW1094" s="52" t="str">
        <f>IF(参照!C1094="","",参照!C1094)</f>
        <v>0.000453※</v>
      </c>
      <c r="AX1094" s="52" t="str">
        <f>IF(参照!D1094="","",参照!D1094)</f>
        <v/>
      </c>
      <c r="AY1094" s="52">
        <f>IF(参照!E1094="","",参照!E1094)</f>
        <v>7.8700000000000005E-4</v>
      </c>
      <c r="AZ1094" s="52" t="str">
        <f>IF(参照!F1094="","",参照!F1094)</f>
        <v>(株)ふくしま未来パワー</v>
      </c>
      <c r="BA1094" s="52" t="str">
        <f>IF(参照!G1094="","",参照!G1094)</f>
        <v>(株)ふくしま未来パワー_</v>
      </c>
      <c r="BB1094" s="52">
        <f t="shared" si="48"/>
        <v>0.78700000000000003</v>
      </c>
      <c r="BD1094" s="52" t="str">
        <f>IF(参照!L1094="","",参照!L1094)</f>
        <v/>
      </c>
    </row>
    <row r="1095" spans="47:56">
      <c r="AU1095" s="52" t="str">
        <f>IF(参照!A1095="","",参照!A1095)</f>
        <v>A0746</v>
      </c>
      <c r="AV1095" s="52" t="str">
        <f>IF(参照!B1095="","",参照!B1095)</f>
        <v>かけがわ報徳パワー(株)</v>
      </c>
      <c r="AW1095" s="52">
        <f>IF(参照!C1095="","",参照!C1095)</f>
        <v>4.6999999999999999E-4</v>
      </c>
      <c r="AX1095" s="52" t="str">
        <f>IF(参照!D1095="","",参照!D1095)</f>
        <v/>
      </c>
      <c r="AY1095" s="52">
        <f>IF(参照!E1095="","",参照!E1095)</f>
        <v>5.2000000000000006E-4</v>
      </c>
      <c r="AZ1095" s="52" t="str">
        <f>IF(参照!F1095="","",参照!F1095)</f>
        <v>かけがわ報徳パワー(株)</v>
      </c>
      <c r="BA1095" s="52" t="str">
        <f>IF(参照!G1095="","",参照!G1095)</f>
        <v>かけがわ報徳パワー(株)_</v>
      </c>
      <c r="BB1095" s="52">
        <f t="shared" si="48"/>
        <v>0.52</v>
      </c>
      <c r="BD1095" s="52" t="str">
        <f>IF(参照!L1095="","",参照!L1095)</f>
        <v/>
      </c>
    </row>
    <row r="1096" spans="47:56">
      <c r="AU1096" s="52" t="str">
        <f>IF(参照!A1096="","",参照!A1096)</f>
        <v>A0747</v>
      </c>
      <c r="AV1096" s="52" t="str">
        <f>IF(参照!B1096="","",参照!B1096)</f>
        <v>ＳｕｓｔａｉｎａｂｌｅＥｎｅｒｇｙ(株)</v>
      </c>
      <c r="AW1096" s="52">
        <f>IF(参照!C1096="","",参照!C1096)</f>
        <v>5.6000000000000006E-4</v>
      </c>
      <c r="AX1096" s="52" t="str">
        <f>IF(参照!D1096="","",参照!D1096)</f>
        <v/>
      </c>
      <c r="AY1096" s="52">
        <f>IF(参照!E1096="","",参照!E1096)</f>
        <v>5.4500000000000002E-4</v>
      </c>
      <c r="AZ1096" s="52" t="str">
        <f>IF(参照!F1096="","",参照!F1096)</f>
        <v>ＳｕｓｔａｉｎａｂｌｅＥｎｅｒｇｙ(株)</v>
      </c>
      <c r="BA1096" s="52" t="str">
        <f>IF(参照!G1096="","",参照!G1096)</f>
        <v>ＳｕｓｔａｉｎａｂｌｅＥｎｅｒｇｙ(株)_</v>
      </c>
      <c r="BB1096" s="52">
        <f t="shared" si="48"/>
        <v>0.54500000000000004</v>
      </c>
      <c r="BD1096" s="52" t="str">
        <f>IF(参照!L1096="","",参照!L1096)</f>
        <v/>
      </c>
    </row>
    <row r="1097" spans="47:56">
      <c r="AU1097" s="52" t="str">
        <f>IF(参照!A1097="","",参照!A1097)</f>
        <v>A0748</v>
      </c>
      <c r="AV1097" s="52" t="str">
        <f>IF(参照!B1097="","",参照!B1097)</f>
        <v>穂の国とよはし電力(株)</v>
      </c>
      <c r="AW1097" s="52">
        <f>IF(参照!C1097="","",参照!C1097)</f>
        <v>1.22E-4</v>
      </c>
      <c r="AX1097" s="52" t="str">
        <f>IF(参照!D1097="","",参照!D1097)</f>
        <v/>
      </c>
      <c r="AY1097" s="52">
        <f>IF(参照!E1097="","",参照!E1097)</f>
        <v>3.1100000000000002E-4</v>
      </c>
      <c r="AZ1097" s="52" t="str">
        <f>IF(参照!F1097="","",参照!F1097)</f>
        <v>穂の国とよはし電力(株)</v>
      </c>
      <c r="BA1097" s="52" t="str">
        <f>IF(参照!G1097="","",参照!G1097)</f>
        <v>穂の国とよはし電力(株)_</v>
      </c>
      <c r="BB1097" s="52">
        <f t="shared" si="48"/>
        <v>0.311</v>
      </c>
      <c r="BD1097" s="52" t="str">
        <f>IF(参照!L1097="","",参照!L1097)</f>
        <v/>
      </c>
    </row>
    <row r="1098" spans="47:56">
      <c r="AU1098" s="52" t="str">
        <f>IF(参照!A1098="","",参照!A1098)</f>
        <v>A0752</v>
      </c>
      <c r="AV1098" s="52" t="str">
        <f>IF(参照!B1098="","",参照!B1098)</f>
        <v>イワタニセントラル北海道(株)</v>
      </c>
      <c r="AW1098" s="52">
        <f>IF(参照!C1098="","",参照!C1098)</f>
        <v>1.0989999999999999E-3</v>
      </c>
      <c r="AX1098" s="52" t="str">
        <f>IF(参照!D1098="","",参照!D1098)</f>
        <v/>
      </c>
      <c r="AY1098" s="52">
        <f>IF(参照!E1098="","",参照!E1098)</f>
        <v>1.0429999999999999E-3</v>
      </c>
      <c r="AZ1098" s="52" t="str">
        <f>IF(参照!F1098="","",参照!F1098)</f>
        <v>イワタニセントラル北海道(株)</v>
      </c>
      <c r="BA1098" s="52" t="str">
        <f>IF(参照!G1098="","",参照!G1098)</f>
        <v>イワタニセントラル北海道(株)_</v>
      </c>
      <c r="BB1098" s="52">
        <f t="shared" si="48"/>
        <v>1.0429999999999999</v>
      </c>
      <c r="BD1098" s="52" t="str">
        <f>IF(参照!L1098="","",参照!L1098)</f>
        <v/>
      </c>
    </row>
    <row r="1099" spans="47:56">
      <c r="AU1099" s="52" t="str">
        <f>IF(参照!A1099="","",参照!A1099)</f>
        <v>A0753</v>
      </c>
      <c r="AV1099" s="52" t="str">
        <f>IF(参照!B1099="","",参照!B1099)</f>
        <v>ホームタウンエナジー(株)</v>
      </c>
      <c r="AW1099" s="52">
        <f>IF(参照!C1099="","",参照!C1099)</f>
        <v>4.4799999999999999E-4</v>
      </c>
      <c r="AX1099" s="52" t="str">
        <f>IF(参照!D1099="","",参照!D1099)</f>
        <v/>
      </c>
      <c r="AY1099" s="52">
        <f>IF(参照!E1099="","",参照!E1099)</f>
        <v>3.9200000000000004E-4</v>
      </c>
      <c r="AZ1099" s="52" t="str">
        <f>IF(参照!F1099="","",参照!F1099)</f>
        <v>ホームタウンエナジー(株)</v>
      </c>
      <c r="BA1099" s="52" t="str">
        <f>IF(参照!G1099="","",参照!G1099)</f>
        <v>ホームタウンエナジー(株)_</v>
      </c>
      <c r="BB1099" s="52">
        <f t="shared" si="48"/>
        <v>0.39200000000000002</v>
      </c>
      <c r="BD1099" s="52" t="str">
        <f>IF(参照!L1099="","",参照!L1099)</f>
        <v/>
      </c>
    </row>
    <row r="1100" spans="47:56">
      <c r="AU1100" s="52" t="str">
        <f>IF(参照!A1100="","",参照!A1100)</f>
        <v>A0754</v>
      </c>
      <c r="AV1100" s="52" t="str">
        <f>IF(参照!B1100="","",参照!B1100)</f>
        <v>(株)彩の国でんき</v>
      </c>
      <c r="AW1100" s="52">
        <f>IF(参照!C1100="","",参照!C1100)</f>
        <v>4.0400000000000001E-4</v>
      </c>
      <c r="AX1100" s="52" t="str">
        <f>IF(参照!D1100="","",参照!D1100)</f>
        <v/>
      </c>
      <c r="AY1100" s="52">
        <f>IF(参照!E1100="","",参照!E1100)</f>
        <v>5.7700000000000004E-4</v>
      </c>
      <c r="AZ1100" s="52" t="str">
        <f>IF(参照!F1100="","",参照!F1100)</f>
        <v>(株)彩の国でんき</v>
      </c>
      <c r="BA1100" s="52" t="str">
        <f>IF(参照!G1100="","",参照!G1100)</f>
        <v>(株)彩の国でんき_</v>
      </c>
      <c r="BB1100" s="52">
        <f t="shared" si="48"/>
        <v>0.57700000000000007</v>
      </c>
      <c r="BD1100" s="52" t="str">
        <f>IF(参照!L1100="","",参照!L1100)</f>
        <v/>
      </c>
    </row>
    <row r="1101" spans="47:56">
      <c r="AU1101" s="52" t="str">
        <f>IF(参照!A1101="","",参照!A1101)</f>
        <v>A0756</v>
      </c>
      <c r="AV1101" s="52" t="str">
        <f>IF(参照!B1101="","",参照!B1101)</f>
        <v>(株)ホープエナジー</v>
      </c>
      <c r="AW1101" s="52">
        <f>IF(参照!C1101="","",参照!C1101)</f>
        <v>4.6799999999999999E-4</v>
      </c>
      <c r="AX1101" s="52" t="str">
        <f>IF(参照!D1101="","",参照!D1101)</f>
        <v/>
      </c>
      <c r="AY1101" s="52">
        <f>IF(参照!E1101="","",参照!E1101)</f>
        <v>4.7199999999999998E-4</v>
      </c>
      <c r="AZ1101" s="52" t="str">
        <f>IF(参照!F1101="","",参照!F1101)</f>
        <v>(株)ホープエナジー</v>
      </c>
      <c r="BA1101" s="52" t="str">
        <f>IF(参照!G1101="","",参照!G1101)</f>
        <v>(株)ホープエナジー_</v>
      </c>
      <c r="BB1101" s="52">
        <f t="shared" si="48"/>
        <v>0.47199999999999998</v>
      </c>
      <c r="BD1101" s="52" t="str">
        <f>IF(参照!L1101="","",参照!L1101)</f>
        <v/>
      </c>
    </row>
    <row r="1102" spans="47:56">
      <c r="AU1102" s="52" t="str">
        <f>IF(参照!A1102="","",参照!A1102)</f>
        <v>A0759</v>
      </c>
      <c r="AV1102" s="52" t="str">
        <f>IF(参照!B1102="","",参照!B1102)</f>
        <v>(株)クリーンベンチャー２１</v>
      </c>
      <c r="AW1102" s="52">
        <f>IF(参照!C1102="","",参照!C1102)</f>
        <v>5.3300000000000005E-4</v>
      </c>
      <c r="AX1102" s="52" t="str">
        <f>IF(参照!D1102="","",参照!D1102)</f>
        <v/>
      </c>
      <c r="AY1102" s="52">
        <f>IF(参照!E1102="","",参照!E1102)</f>
        <v>5.8399999999999999E-4</v>
      </c>
      <c r="AZ1102" s="52" t="str">
        <f>IF(参照!F1102="","",参照!F1102)</f>
        <v>(株)クリーンベンチャー２１</v>
      </c>
      <c r="BA1102" s="52" t="str">
        <f>IF(参照!G1102="","",参照!G1102)</f>
        <v>(株)クリーンベンチャー２１_</v>
      </c>
      <c r="BB1102" s="52">
        <f t="shared" si="48"/>
        <v>0.58399999999999996</v>
      </c>
      <c r="BD1102" s="52" t="str">
        <f>IF(参照!L1102="","",参照!L1102)</f>
        <v/>
      </c>
    </row>
    <row r="1103" spans="47:56">
      <c r="AU1103" s="52" t="str">
        <f>IF(参照!A1103="","",参照!A1103)</f>
        <v>A0760</v>
      </c>
      <c r="AV1103" s="52" t="str">
        <f>IF(参照!B1103="","",参照!B1103)</f>
        <v>三河商事(株)</v>
      </c>
      <c r="AW1103" s="52">
        <f>IF(参照!C1103="","",参照!C1103)</f>
        <v>5.0000000000000001E-4</v>
      </c>
      <c r="AX1103" s="52" t="str">
        <f>IF(参照!D1103="","",参照!D1103)</f>
        <v/>
      </c>
      <c r="AY1103" s="52">
        <f>IF(参照!E1103="","",参照!E1103)</f>
        <v>5.9599999999999996E-4</v>
      </c>
      <c r="AZ1103" s="52" t="str">
        <f>IF(参照!F1103="","",参照!F1103)</f>
        <v>三河商事(株)</v>
      </c>
      <c r="BA1103" s="52" t="str">
        <f>IF(参照!G1103="","",参照!G1103)</f>
        <v>三河商事(株)_</v>
      </c>
      <c r="BB1103" s="52">
        <f t="shared" si="48"/>
        <v>0.59599999999999997</v>
      </c>
      <c r="BD1103" s="52" t="str">
        <f>IF(参照!L1103="","",参照!L1103)</f>
        <v/>
      </c>
    </row>
    <row r="1104" spans="47:56">
      <c r="AU1104" s="52" t="str">
        <f>IF(参照!A1104="","",参照!A1104)</f>
        <v>A0761</v>
      </c>
      <c r="AV1104" s="52" t="str">
        <f>IF(参照!B1104="","",参照!B1104)</f>
        <v>(株)みとや</v>
      </c>
      <c r="AW1104" s="52">
        <f>IF(参照!C1104="","",参照!C1104)</f>
        <v>4.6999999999999999E-4</v>
      </c>
      <c r="AX1104" s="52" t="str">
        <f>IF(参照!D1104="","",参照!D1104)</f>
        <v/>
      </c>
      <c r="AY1104" s="52">
        <f>IF(参照!E1104="","",参照!E1104)</f>
        <v>4.1399999999999998E-4</v>
      </c>
      <c r="AZ1104" s="52" t="str">
        <f>IF(参照!F1104="","",参照!F1104)</f>
        <v>(株)みとや</v>
      </c>
      <c r="BA1104" s="52" t="str">
        <f>IF(参照!G1104="","",参照!G1104)</f>
        <v>(株)みとや_</v>
      </c>
      <c r="BB1104" s="52">
        <f t="shared" si="48"/>
        <v>0.41399999999999998</v>
      </c>
      <c r="BD1104" s="52" t="str">
        <f>IF(参照!L1104="","",参照!L1104)</f>
        <v/>
      </c>
    </row>
    <row r="1105" spans="47:56">
      <c r="AU1105" s="52" t="str">
        <f>IF(参照!A1105="","",参照!A1105)</f>
        <v>A0762</v>
      </c>
      <c r="AV1105" s="52" t="str">
        <f>IF(参照!B1105="","",参照!B1105)</f>
        <v>三州電力(株)</v>
      </c>
      <c r="AW1105" s="52">
        <f>IF(参照!C1105="","",参照!C1105)</f>
        <v>5.2999999999999998E-4</v>
      </c>
      <c r="AX1105" s="52" t="str">
        <f>IF(参照!D1105="","",参照!D1105)</f>
        <v/>
      </c>
      <c r="AY1105" s="52">
        <f>IF(参照!E1105="","",参照!E1105)</f>
        <v>4.7399999999999997E-4</v>
      </c>
      <c r="AZ1105" s="52" t="str">
        <f>IF(参照!F1105="","",参照!F1105)</f>
        <v>三州電力(株)</v>
      </c>
      <c r="BA1105" s="52" t="str">
        <f>IF(参照!G1105="","",参照!G1105)</f>
        <v>三州電力(株)_</v>
      </c>
      <c r="BB1105" s="52">
        <f t="shared" si="48"/>
        <v>0.47399999999999998</v>
      </c>
      <c r="BD1105" s="52" t="str">
        <f>IF(参照!L1105="","",参照!L1105)</f>
        <v/>
      </c>
    </row>
    <row r="1106" spans="47:56">
      <c r="AU1106" s="52" t="str">
        <f>IF(参照!A1106="","",参照!A1106)</f>
        <v>A0763</v>
      </c>
      <c r="AV1106" s="52" t="str">
        <f>IF(参照!B1106="","",参照!B1106)</f>
        <v>フラットエナジー(株)</v>
      </c>
      <c r="AW1106" s="52">
        <f>IF(参照!C1106="","",参照!C1106)</f>
        <v>5.4800000000000009E-4</v>
      </c>
      <c r="AX1106" s="52" t="str">
        <f>IF(参照!D1106="","",参照!D1106)</f>
        <v/>
      </c>
      <c r="AY1106" s="52">
        <f>IF(参照!E1106="","",参照!E1106)</f>
        <v>6.0099999999999997E-4</v>
      </c>
      <c r="AZ1106" s="52" t="str">
        <f>IF(参照!F1106="","",参照!F1106)</f>
        <v>フラットエナジー(株)</v>
      </c>
      <c r="BA1106" s="52" t="str">
        <f>IF(参照!G1106="","",参照!G1106)</f>
        <v>フラットエナジー(株)_</v>
      </c>
      <c r="BB1106" s="52">
        <f t="shared" si="48"/>
        <v>0.60099999999999998</v>
      </c>
      <c r="BD1106" s="52" t="str">
        <f>IF(参照!L1106="","",参照!L1106)</f>
        <v/>
      </c>
    </row>
    <row r="1107" spans="47:56">
      <c r="AU1107" s="52" t="str">
        <f>IF(参照!A1107="","",参照!A1107)</f>
        <v>A0764</v>
      </c>
      <c r="AV1107" s="52" t="str">
        <f>IF(参照!B1107="","",参照!B1107)</f>
        <v>沖縄新エネ開発(株)</v>
      </c>
      <c r="AW1107" s="52">
        <f>IF(参照!C1107="","",参照!C1107)</f>
        <v>5.0000000000000001E-4</v>
      </c>
      <c r="AX1107" s="52" t="str">
        <f>IF(参照!D1107="","",参照!D1107)</f>
        <v/>
      </c>
      <c r="AY1107" s="52">
        <f>IF(参照!E1107="","",参照!E1107)</f>
        <v>6.0800000000000003E-4</v>
      </c>
      <c r="AZ1107" s="52" t="str">
        <f>IF(参照!F1107="","",参照!F1107)</f>
        <v>沖縄新エネ開発(株)</v>
      </c>
      <c r="BA1107" s="52" t="str">
        <f>IF(参照!G1107="","",参照!G1107)</f>
        <v>沖縄新エネ開発(株)_</v>
      </c>
      <c r="BB1107" s="52">
        <f t="shared" si="48"/>
        <v>0.60799999999999998</v>
      </c>
      <c r="BD1107" s="52" t="str">
        <f>IF(参照!L1107="","",参照!L1107)</f>
        <v/>
      </c>
    </row>
    <row r="1108" spans="47:56">
      <c r="AU1108" s="52" t="str">
        <f>IF(参照!A1108="","",参照!A1108)</f>
        <v>A0766</v>
      </c>
      <c r="AV1108" s="52" t="str">
        <f>IF(参照!B1108="","",参照!B1108)</f>
        <v>つづくみらいエナジー(株)</v>
      </c>
      <c r="AW1108" s="52">
        <f>IF(参照!C1108="","",参照!C1108)</f>
        <v>4.8000000000000001E-5</v>
      </c>
      <c r="AX1108" s="52" t="str">
        <f>IF(参照!D1108="","",参照!D1108)</f>
        <v>メニューA</v>
      </c>
      <c r="AY1108" s="52">
        <f>IF(参照!E1108="","",参照!E1108)</f>
        <v>0</v>
      </c>
      <c r="AZ1108" s="52" t="str">
        <f>IF(参照!F1108="","",参照!F1108)</f>
        <v>つづくみらいエナジー(株)</v>
      </c>
      <c r="BA1108" s="52" t="str">
        <f>IF(参照!G1108="","",参照!G1108)</f>
        <v>つづくみらいエナジー(株)_メニューA</v>
      </c>
      <c r="BB1108" s="52">
        <f t="shared" si="48"/>
        <v>0</v>
      </c>
      <c r="BD1108" s="52" t="str">
        <f>IF(参照!L1108="","",参照!L1108)</f>
        <v/>
      </c>
    </row>
    <row r="1109" spans="47:56">
      <c r="AU1109" s="52" t="str">
        <f>IF(参照!A1109="","",参照!A1109)</f>
        <v/>
      </c>
      <c r="AV1109" s="52" t="str">
        <f>IF(参照!B1109="","",参照!B1109)</f>
        <v/>
      </c>
      <c r="AW1109" s="52" t="str">
        <f>IF(参照!C1109="","",参照!C1109)</f>
        <v/>
      </c>
      <c r="AX1109" s="52" t="str">
        <f>IF(参照!D1109="","",参照!D1109)</f>
        <v>メニューB(残差)</v>
      </c>
      <c r="AY1109" s="52">
        <f>IF(参照!E1109="","",参照!E1109)</f>
        <v>2.5900000000000001E-4</v>
      </c>
      <c r="AZ1109" s="52" t="str">
        <f>IF(参照!F1109="","",参照!F1109)</f>
        <v>つづくみらいエナジー(株)</v>
      </c>
      <c r="BA1109" s="52" t="str">
        <f>IF(参照!G1109="","",参照!G1109)</f>
        <v>つづくみらいエナジー(株)_メニューB(残差)</v>
      </c>
      <c r="BB1109" s="52">
        <f t="shared" si="48"/>
        <v>0.25900000000000001</v>
      </c>
      <c r="BD1109" s="52" t="str">
        <f>IF(参照!L1109="","",参照!L1109)</f>
        <v/>
      </c>
    </row>
    <row r="1110" spans="47:56">
      <c r="AU1110" s="52" t="str">
        <f>IF(参照!A1110="","",参照!A1110)</f>
        <v/>
      </c>
      <c r="AV1110" s="52" t="str">
        <f>IF(参照!B1110="","",参照!B1110)</f>
        <v/>
      </c>
      <c r="AW1110" s="52" t="str">
        <f>IF(参照!C1110="","",参照!C1110)</f>
        <v/>
      </c>
      <c r="AX1110" s="52" t="str">
        <f>IF(参照!D1110="","",参照!D1110)</f>
        <v>(参考値)事業者全体</v>
      </c>
      <c r="AY1110" s="52">
        <f>IF(参照!E1110="","",参照!E1110)</f>
        <v>2.8199999999999997E-4</v>
      </c>
      <c r="AZ1110" s="52" t="str">
        <f>IF(参照!F1110="","",参照!F1110)</f>
        <v>つづくみらいエナジー(株)</v>
      </c>
      <c r="BA1110" s="52" t="str">
        <f>IF(参照!G1110="","",参照!G1110)</f>
        <v>つづくみらいエナジー(株)_(参考値)事業者全体</v>
      </c>
      <c r="BB1110" s="52">
        <f t="shared" si="48"/>
        <v>0.28199999999999997</v>
      </c>
      <c r="BD1110" s="52" t="str">
        <f>IF(参照!L1110="","",参照!L1110)</f>
        <v/>
      </c>
    </row>
    <row r="1111" spans="47:56">
      <c r="AU1111" s="52" t="str">
        <f>IF(参照!A1111="","",参照!A1111)</f>
        <v>A0769</v>
      </c>
      <c r="AV1111" s="52" t="str">
        <f>IF(参照!B1111="","",参照!B1111)</f>
        <v>(株)中庄商店</v>
      </c>
      <c r="AW1111" s="52">
        <f>IF(参照!C1111="","",参照!C1111)</f>
        <v>3.2299999999999999E-4</v>
      </c>
      <c r="AX1111" s="52" t="str">
        <f>IF(参照!D1111="","",参照!D1111)</f>
        <v/>
      </c>
      <c r="AY1111" s="52">
        <f>IF(参照!E1111="","",参照!E1111)</f>
        <v>2.6600000000000001E-4</v>
      </c>
      <c r="AZ1111" s="52" t="str">
        <f>IF(参照!F1111="","",参照!F1111)</f>
        <v>(株)中庄商店</v>
      </c>
      <c r="BA1111" s="52" t="str">
        <f>IF(参照!G1111="","",参照!G1111)</f>
        <v>(株)中庄商店_</v>
      </c>
      <c r="BB1111" s="52">
        <f t="shared" si="48"/>
        <v>0.26600000000000001</v>
      </c>
      <c r="BD1111" s="52" t="str">
        <f>IF(参照!L1111="","",参照!L1111)</f>
        <v/>
      </c>
    </row>
    <row r="1112" spans="47:56">
      <c r="AU1112" s="52" t="str">
        <f>IF(参照!A1112="","",参照!A1112)</f>
        <v>A0770</v>
      </c>
      <c r="AV1112" s="52" t="str">
        <f>IF(参照!B1112="","",参照!B1112)</f>
        <v>(株)ほくだん</v>
      </c>
      <c r="AW1112" s="52">
        <f>IF(参照!C1112="","",参照!C1112)</f>
        <v>4.8299999999999998E-4</v>
      </c>
      <c r="AX1112" s="52" t="str">
        <f>IF(参照!D1112="","",参照!D1112)</f>
        <v/>
      </c>
      <c r="AY1112" s="52">
        <f>IF(参照!E1112="","",参照!E1112)</f>
        <v>4.4900000000000002E-4</v>
      </c>
      <c r="AZ1112" s="52" t="str">
        <f>IF(参照!F1112="","",参照!F1112)</f>
        <v>(株)ほくだん</v>
      </c>
      <c r="BA1112" s="52" t="str">
        <f>IF(参照!G1112="","",参照!G1112)</f>
        <v>(株)ほくだん_</v>
      </c>
      <c r="BB1112" s="52">
        <f t="shared" si="48"/>
        <v>0.44900000000000001</v>
      </c>
      <c r="BD1112" s="52" t="str">
        <f>IF(参照!L1112="","",参照!L1112)</f>
        <v/>
      </c>
    </row>
    <row r="1113" spans="47:56">
      <c r="AU1113" s="52" t="str">
        <f>IF(参照!A1113="","",参照!A1113)</f>
        <v>A0774</v>
      </c>
      <c r="AV1113" s="52" t="str">
        <f>IF(参照!B1113="","",参照!B1113)</f>
        <v>(株)コノミヤホールディングス</v>
      </c>
      <c r="AW1113" s="52">
        <f>IF(参照!C1113="","",参照!C1113)</f>
        <v>5.0299999999999997E-4</v>
      </c>
      <c r="AX1113" s="52" t="str">
        <f>IF(参照!D1113="","",参照!D1113)</f>
        <v/>
      </c>
      <c r="AY1113" s="52">
        <f>IF(参照!E1113="","",参照!E1113)</f>
        <v>4.4700000000000002E-4</v>
      </c>
      <c r="AZ1113" s="52" t="str">
        <f>IF(参照!F1113="","",参照!F1113)</f>
        <v>(株)コノミヤホールディングス</v>
      </c>
      <c r="BA1113" s="52" t="str">
        <f>IF(参照!G1113="","",参照!G1113)</f>
        <v>(株)コノミヤホールディングス_</v>
      </c>
      <c r="BB1113" s="52">
        <f t="shared" si="48"/>
        <v>0.44700000000000001</v>
      </c>
      <c r="BD1113" s="52" t="str">
        <f>IF(参照!L1113="","",参照!L1113)</f>
        <v/>
      </c>
    </row>
    <row r="1114" spans="47:56">
      <c r="AU1114" s="52" t="str">
        <f>IF(参照!A1114="","",参照!A1114)</f>
        <v>A0776</v>
      </c>
      <c r="AV1114" s="52" t="str">
        <f>IF(参照!B1114="","",参照!B1114)</f>
        <v>自由でんき(株)</v>
      </c>
      <c r="AW1114" s="52">
        <f>IF(参照!C1114="","",参照!C1114)</f>
        <v>3.28E-4</v>
      </c>
      <c r="AX1114" s="52" t="str">
        <f>IF(参照!D1114="","",参照!D1114)</f>
        <v/>
      </c>
      <c r="AY1114" s="52">
        <f>IF(参照!E1114="","",参照!E1114)</f>
        <v>2.72E-4</v>
      </c>
      <c r="AZ1114" s="52" t="str">
        <f>IF(参照!F1114="","",参照!F1114)</f>
        <v>自由でんき(株)</v>
      </c>
      <c r="BA1114" s="52" t="str">
        <f>IF(参照!G1114="","",参照!G1114)</f>
        <v>自由でんき(株)_</v>
      </c>
      <c r="BB1114" s="52">
        <f t="shared" si="48"/>
        <v>0.27200000000000002</v>
      </c>
      <c r="BD1114" s="52" t="str">
        <f>IF(参照!L1114="","",参照!L1114)</f>
        <v/>
      </c>
    </row>
    <row r="1115" spans="47:56">
      <c r="AU1115" s="52" t="str">
        <f>IF(参照!A1115="","",参照!A1115)</f>
        <v>A0780</v>
      </c>
      <c r="AV1115" s="52" t="str">
        <f>IF(参照!B1115="","",参照!B1115)</f>
        <v>(株)ビジョン</v>
      </c>
      <c r="AW1115" s="52">
        <f>IF(参照!C1115="","",参照!C1115)</f>
        <v>3.79E-4</v>
      </c>
      <c r="AX1115" s="52" t="str">
        <f>IF(参照!D1115="","",参照!D1115)</f>
        <v/>
      </c>
      <c r="AY1115" s="52">
        <f>IF(参照!E1115="","",参照!E1115)</f>
        <v>3.2299999999999999E-4</v>
      </c>
      <c r="AZ1115" s="52" t="str">
        <f>IF(参照!F1115="","",参照!F1115)</f>
        <v>(株)ビジョン</v>
      </c>
      <c r="BA1115" s="52" t="str">
        <f>IF(参照!G1115="","",参照!G1115)</f>
        <v>(株)ビジョン_</v>
      </c>
      <c r="BB1115" s="52">
        <f t="shared" si="48"/>
        <v>0.32300000000000001</v>
      </c>
      <c r="BD1115" s="52" t="str">
        <f>IF(参照!L1115="","",参照!L1115)</f>
        <v/>
      </c>
    </row>
    <row r="1116" spans="47:56">
      <c r="AU1116" s="52" t="str">
        <f>IF(参照!A1116="","",参照!A1116)</f>
        <v>A0781</v>
      </c>
      <c r="AV1116" s="52" t="str">
        <f>IF(参照!B1116="","",参照!B1116)</f>
        <v>(株)丸の内電力</v>
      </c>
      <c r="AW1116" s="52">
        <f>IF(参照!C1116="","",参照!C1116)</f>
        <v>5.8900000000000001E-4</v>
      </c>
      <c r="AX1116" s="52" t="str">
        <f>IF(参照!D1116="","",参照!D1116)</f>
        <v/>
      </c>
      <c r="AY1116" s="52">
        <f>IF(参照!E1116="","",参照!E1116)</f>
        <v>6.6300000000000007E-4</v>
      </c>
      <c r="AZ1116" s="52" t="str">
        <f>IF(参照!F1116="","",参照!F1116)</f>
        <v>(株)丸の内電力</v>
      </c>
      <c r="BA1116" s="52" t="str">
        <f>IF(参照!G1116="","",参照!G1116)</f>
        <v>(株)丸の内電力_</v>
      </c>
      <c r="BB1116" s="52">
        <f t="shared" si="48"/>
        <v>0.66300000000000003</v>
      </c>
      <c r="BD1116" s="52" t="str">
        <f>IF(参照!L1116="","",参照!L1116)</f>
        <v/>
      </c>
    </row>
    <row r="1117" spans="47:56">
      <c r="AU1117" s="52" t="str">
        <f>IF(参照!A1117="","",参照!A1117)</f>
        <v>A0782</v>
      </c>
      <c r="AV1117" s="52" t="str">
        <f>IF(参照!B1117="","",参照!B1117)</f>
        <v>西川建材工業(株)</v>
      </c>
      <c r="AW1117" s="52">
        <f>IF(参照!C1117="","",参照!C1117)</f>
        <v>7.8399999999999997E-4</v>
      </c>
      <c r="AX1117" s="52" t="str">
        <f>IF(参照!D1117="","",参照!D1117)</f>
        <v/>
      </c>
      <c r="AY1117" s="52">
        <f>IF(参照!E1117="","",参照!E1117)</f>
        <v>7.3099999999999999E-4</v>
      </c>
      <c r="AZ1117" s="52" t="str">
        <f>IF(参照!F1117="","",参照!F1117)</f>
        <v>西川建材工業(株)</v>
      </c>
      <c r="BA1117" s="52" t="str">
        <f>IF(参照!G1117="","",参照!G1117)</f>
        <v>西川建材工業(株)_</v>
      </c>
      <c r="BB1117" s="52">
        <f t="shared" si="48"/>
        <v>0.73099999999999998</v>
      </c>
      <c r="BD1117" s="52" t="str">
        <f>IF(参照!L1117="","",参照!L1117)</f>
        <v/>
      </c>
    </row>
    <row r="1118" spans="47:56">
      <c r="AU1118" s="52" t="str">
        <f>IF(参照!A1118="","",参照!A1118)</f>
        <v>A0783</v>
      </c>
      <c r="AV1118" s="52" t="str">
        <f>IF(参照!B1118="","",参照!B1118)</f>
        <v>(株)中京電力</v>
      </c>
      <c r="AW1118" s="52">
        <f>IF(参照!C1118="","",参照!C1118)</f>
        <v>5.5500000000000005E-4</v>
      </c>
      <c r="AX1118" s="52" t="str">
        <f>IF(参照!D1118="","",参照!D1118)</f>
        <v/>
      </c>
      <c r="AY1118" s="52">
        <f>IF(参照!E1118="","",参照!E1118)</f>
        <v>4.9899999999999999E-4</v>
      </c>
      <c r="AZ1118" s="52" t="str">
        <f>IF(参照!F1118="","",参照!F1118)</f>
        <v>(株)中京電力</v>
      </c>
      <c r="BA1118" s="52" t="str">
        <f>IF(参照!G1118="","",参照!G1118)</f>
        <v>(株)中京電力_</v>
      </c>
      <c r="BB1118" s="52">
        <f t="shared" si="48"/>
        <v>0.499</v>
      </c>
      <c r="BD1118" s="52" t="str">
        <f>IF(参照!L1118="","",参照!L1118)</f>
        <v/>
      </c>
    </row>
    <row r="1119" spans="47:56">
      <c r="AU1119" s="52" t="str">
        <f>IF(参照!A1119="","",参照!A1119)</f>
        <v>A0785</v>
      </c>
      <c r="AV1119" s="52" t="str">
        <f>IF(参照!B1119="","",参照!B1119)</f>
        <v>(株)クオリティプラス</v>
      </c>
      <c r="AW1119" s="52">
        <f>IF(参照!C1119="","",参照!C1119)</f>
        <v>5.5100000000000006E-4</v>
      </c>
      <c r="AX1119" s="52" t="str">
        <f>IF(参照!D1119="","",参照!D1119)</f>
        <v/>
      </c>
      <c r="AY1119" s="52">
        <f>IF(参照!E1119="","",参照!E1119)</f>
        <v>4.95E-4</v>
      </c>
      <c r="AZ1119" s="52" t="str">
        <f>IF(参照!F1119="","",参照!F1119)</f>
        <v>(株)クオリティプラス</v>
      </c>
      <c r="BA1119" s="52" t="str">
        <f>IF(参照!G1119="","",参照!G1119)</f>
        <v>(株)クオリティプラス_</v>
      </c>
      <c r="BB1119" s="52">
        <f t="shared" si="48"/>
        <v>0.495</v>
      </c>
      <c r="BD1119" s="52" t="str">
        <f>IF(参照!L1119="","",参照!L1119)</f>
        <v/>
      </c>
    </row>
    <row r="1120" spans="47:56">
      <c r="AU1120" s="52" t="str">
        <f>IF(参照!A1120="","",参照!A1120)</f>
        <v>A0786</v>
      </c>
      <c r="AV1120" s="52" t="str">
        <f>IF(参照!B1120="","",参照!B1120)</f>
        <v>Ｙ．Ｗ．Ｃ(株)</v>
      </c>
      <c r="AW1120" s="52">
        <f>IF(参照!C1120="","",参照!C1120)</f>
        <v>5.6200000000000011E-4</v>
      </c>
      <c r="AX1120" s="52" t="str">
        <f>IF(参照!D1120="","",参照!D1120)</f>
        <v/>
      </c>
      <c r="AY1120" s="52">
        <f>IF(参照!E1120="","",参照!E1120)</f>
        <v>5.0600000000000005E-4</v>
      </c>
      <c r="AZ1120" s="52" t="str">
        <f>IF(参照!F1120="","",参照!F1120)</f>
        <v>Ｙ．Ｗ．Ｃ(株)</v>
      </c>
      <c r="BA1120" s="52" t="str">
        <f>IF(参照!G1120="","",参照!G1120)</f>
        <v>Ｙ．Ｗ．Ｃ(株)_</v>
      </c>
      <c r="BB1120" s="52">
        <f t="shared" si="48"/>
        <v>0.50600000000000001</v>
      </c>
      <c r="BD1120" s="52" t="str">
        <f>IF(参照!L1120="","",参照!L1120)</f>
        <v/>
      </c>
    </row>
    <row r="1121" spans="47:56">
      <c r="AU1121" s="52" t="str">
        <f>IF(参照!A1121="","",参照!A1121)</f>
        <v>A0793</v>
      </c>
      <c r="AV1121" s="52" t="str">
        <f>IF(参照!B1121="","",参照!B1121)</f>
        <v>ＴＧオクトパスエナジー(株)</v>
      </c>
      <c r="AW1121" s="52">
        <f>IF(参照!C1121="","",参照!C1121)</f>
        <v>3.9399999999999998E-4</v>
      </c>
      <c r="AX1121" s="52" t="str">
        <f>IF(参照!D1121="","",参照!D1121)</f>
        <v>メニューA</v>
      </c>
      <c r="AY1121" s="52">
        <f>IF(参照!E1121="","",参照!E1121)</f>
        <v>0</v>
      </c>
      <c r="AZ1121" s="52" t="str">
        <f>IF(参照!F1121="","",参照!F1121)</f>
        <v>ＴＧオクトパスエナジー(株)</v>
      </c>
      <c r="BA1121" s="52" t="str">
        <f>IF(参照!G1121="","",参照!G1121)</f>
        <v>ＴＧオクトパスエナジー(株)_メニューA</v>
      </c>
      <c r="BB1121" s="52">
        <f t="shared" si="48"/>
        <v>0</v>
      </c>
      <c r="BD1121" s="52" t="str">
        <f>IF(参照!L1121="","",参照!L1121)</f>
        <v/>
      </c>
    </row>
    <row r="1122" spans="47:56">
      <c r="AU1122" s="52" t="str">
        <f>IF(参照!A1122="","",参照!A1122)</f>
        <v/>
      </c>
      <c r="AV1122" s="52" t="str">
        <f>IF(参照!B1122="","",参照!B1122)</f>
        <v/>
      </c>
      <c r="AW1122" s="52" t="str">
        <f>IF(参照!C1122="","",参照!C1122)</f>
        <v/>
      </c>
      <c r="AX1122" s="52" t="str">
        <f>IF(参照!D1122="","",参照!D1122)</f>
        <v>メニューB</v>
      </c>
      <c r="AY1122" s="52">
        <f>IF(参照!E1122="","",参照!E1122)</f>
        <v>0</v>
      </c>
      <c r="AZ1122" s="52" t="str">
        <f>IF(参照!F1122="","",参照!F1122)</f>
        <v>ＴＧオクトパスエナジー(株)</v>
      </c>
      <c r="BA1122" s="52" t="str">
        <f>IF(参照!G1122="","",参照!G1122)</f>
        <v>ＴＧオクトパスエナジー(株)_メニューB</v>
      </c>
      <c r="BB1122" s="52">
        <f t="shared" si="48"/>
        <v>0</v>
      </c>
      <c r="BD1122" s="52" t="str">
        <f>IF(参照!L1122="","",参照!L1122)</f>
        <v/>
      </c>
    </row>
    <row r="1123" spans="47:56">
      <c r="AU1123" s="52" t="str">
        <f>IF(参照!A1123="","",参照!A1123)</f>
        <v/>
      </c>
      <c r="AV1123" s="52" t="str">
        <f>IF(参照!B1123="","",参照!B1123)</f>
        <v/>
      </c>
      <c r="AW1123" s="52" t="str">
        <f>IF(参照!C1123="","",参照!C1123)</f>
        <v/>
      </c>
      <c r="AX1123" s="52" t="str">
        <f>IF(参照!D1123="","",参照!D1123)</f>
        <v>(参考値)事業者全体</v>
      </c>
      <c r="AY1123" s="52">
        <f>IF(参照!E1123="","",参照!E1123)</f>
        <v>0</v>
      </c>
      <c r="AZ1123" s="52" t="str">
        <f>IF(参照!F1123="","",参照!F1123)</f>
        <v>ＴＧオクトパスエナジー(株)</v>
      </c>
      <c r="BA1123" s="52" t="str">
        <f>IF(参照!G1123="","",参照!G1123)</f>
        <v>ＴＧオクトパスエナジー(株)_(参考値)事業者全体</v>
      </c>
      <c r="BB1123" s="52">
        <f t="shared" si="48"/>
        <v>0</v>
      </c>
      <c r="BD1123" s="52" t="str">
        <f>IF(参照!L1123="","",参照!L1123)</f>
        <v/>
      </c>
    </row>
    <row r="1124" spans="47:56">
      <c r="AU1124" s="52" t="str">
        <f>IF(参照!A1124="","",参照!A1124)</f>
        <v>A0796</v>
      </c>
      <c r="AV1124" s="52" t="str">
        <f>IF(参照!B1124="","",参照!B1124)</f>
        <v>東北電力フロンティア(株)</v>
      </c>
      <c r="AW1124" s="52">
        <f>IF(参照!C1124="","",参照!C1124)</f>
        <v>6.2399999999999999E-4</v>
      </c>
      <c r="AX1124" s="52" t="str">
        <f>IF(参照!D1124="","",参照!D1124)</f>
        <v/>
      </c>
      <c r="AY1124" s="52">
        <f>IF(参照!E1124="","",参照!E1124)</f>
        <v>5.6799999999999993E-4</v>
      </c>
      <c r="AZ1124" s="52" t="str">
        <f>IF(参照!F1124="","",参照!F1124)</f>
        <v>東北電力フロンティア(株)</v>
      </c>
      <c r="BA1124" s="52" t="str">
        <f>IF(参照!G1124="","",参照!G1124)</f>
        <v>東北電力フロンティア(株)_</v>
      </c>
      <c r="BB1124" s="52">
        <f t="shared" si="48"/>
        <v>0.56799999999999995</v>
      </c>
      <c r="BD1124" s="52" t="str">
        <f>IF(参照!L1124="","",参照!L1124)</f>
        <v/>
      </c>
    </row>
    <row r="1125" spans="47:56">
      <c r="AU1125" s="52" t="str">
        <f>IF(参照!A1125="","",参照!A1125)</f>
        <v>A0798</v>
      </c>
      <c r="AV1125" s="52" t="str">
        <f>IF(参照!B1125="","",参照!B1125)</f>
        <v>(株)ファラデー</v>
      </c>
      <c r="AW1125" s="52">
        <f>IF(参照!C1125="","",参照!C1125)</f>
        <v>4.7799999999999996E-4</v>
      </c>
      <c r="AX1125" s="52" t="str">
        <f>IF(参照!D1125="","",参照!D1125)</f>
        <v/>
      </c>
      <c r="AY1125" s="52">
        <f>IF(参照!E1125="","",参照!E1125)</f>
        <v>5.22E-4</v>
      </c>
      <c r="AZ1125" s="52" t="str">
        <f>IF(参照!F1125="","",参照!F1125)</f>
        <v>(株)ファラデー</v>
      </c>
      <c r="BA1125" s="52" t="str">
        <f>IF(参照!G1125="","",参照!G1125)</f>
        <v>(株)ファラデー_</v>
      </c>
      <c r="BB1125" s="52">
        <f t="shared" si="48"/>
        <v>0.52200000000000002</v>
      </c>
      <c r="BD1125" s="52" t="str">
        <f>IF(参照!L1125="","",参照!L1125)</f>
        <v/>
      </c>
    </row>
    <row r="1126" spans="47:56">
      <c r="AU1126" s="52" t="str">
        <f>IF(参照!A1126="","",参照!A1126)</f>
        <v>A0803</v>
      </c>
      <c r="AV1126" s="52" t="str">
        <f>IF(参照!B1126="","",参照!B1126)</f>
        <v>出雲ケーブルビジョン(株)</v>
      </c>
      <c r="AW1126" s="52">
        <f>IF(参照!C1126="","",参照!C1126)</f>
        <v>4.1299999999999996E-4</v>
      </c>
      <c r="AX1126" s="52" t="str">
        <f>IF(参照!D1126="","",参照!D1126)</f>
        <v/>
      </c>
      <c r="AY1126" s="52">
        <f>IF(参照!E1126="","",参照!E1126)</f>
        <v>4.6500000000000003E-4</v>
      </c>
      <c r="AZ1126" s="52" t="str">
        <f>IF(参照!F1126="","",参照!F1126)</f>
        <v>出雲ケーブルビジョン(株)</v>
      </c>
      <c r="BA1126" s="52" t="str">
        <f>IF(参照!G1126="","",参照!G1126)</f>
        <v>出雲ケーブルビジョン(株)_</v>
      </c>
      <c r="BB1126" s="52">
        <f t="shared" si="48"/>
        <v>0.46500000000000002</v>
      </c>
      <c r="BD1126" s="52" t="str">
        <f>IF(参照!L1126="","",参照!L1126)</f>
        <v/>
      </c>
    </row>
    <row r="1127" spans="47:56">
      <c r="AU1127" s="52" t="str">
        <f>IF(参照!A1127="","",参照!A1127)</f>
        <v>A0806</v>
      </c>
      <c r="AV1127" s="52" t="str">
        <f>IF(参照!B1127="","",参照!B1127)</f>
        <v>いずも縁結び電力(株)</v>
      </c>
      <c r="AW1127" s="52">
        <f>IF(参照!C1127="","",参照!C1127)</f>
        <v>1.02E-4</v>
      </c>
      <c r="AX1127" s="52" t="str">
        <f>IF(参照!D1127="","",参照!D1127)</f>
        <v/>
      </c>
      <c r="AY1127" s="52">
        <f>IF(参照!E1127="","",参照!E1127)</f>
        <v>2.8100000000000005E-4</v>
      </c>
      <c r="AZ1127" s="52" t="str">
        <f>IF(参照!F1127="","",参照!F1127)</f>
        <v>いずも縁結び電力(株)</v>
      </c>
      <c r="BA1127" s="52" t="str">
        <f>IF(参照!G1127="","",参照!G1127)</f>
        <v>いずも縁結び電力(株)_</v>
      </c>
      <c r="BB1127" s="52">
        <f t="shared" si="48"/>
        <v>0.28100000000000003</v>
      </c>
      <c r="BD1127" s="52" t="str">
        <f>IF(参照!L1127="","",参照!L1127)</f>
        <v/>
      </c>
    </row>
    <row r="1128" spans="47:56">
      <c r="AU1128" s="52" t="str">
        <f>IF(参照!A1128="","",参照!A1128)</f>
        <v>A0808</v>
      </c>
      <c r="AV1128" s="52" t="str">
        <f>IF(参照!B1128="","",参照!B1128)</f>
        <v>宇都宮ライトパワー(株)</v>
      </c>
      <c r="AW1128" s="52">
        <f>IF(参照!C1128="","",参照!C1128)</f>
        <v>3.1300000000000002E-4</v>
      </c>
      <c r="AX1128" s="52" t="str">
        <f>IF(参照!D1128="","",参照!D1128)</f>
        <v/>
      </c>
      <c r="AY1128" s="52">
        <f>IF(参照!E1128="","",参照!E1128)</f>
        <v>4.17E-4</v>
      </c>
      <c r="AZ1128" s="52" t="str">
        <f>IF(参照!F1128="","",参照!F1128)</f>
        <v>宇都宮ライトパワー(株)</v>
      </c>
      <c r="BA1128" s="52" t="str">
        <f>IF(参照!G1128="","",参照!G1128)</f>
        <v>宇都宮ライトパワー(株)_</v>
      </c>
      <c r="BB1128" s="52">
        <f t="shared" si="48"/>
        <v>0.41699999999999998</v>
      </c>
      <c r="BD1128" s="52" t="str">
        <f>IF(参照!L1128="","",参照!L1128)</f>
        <v/>
      </c>
    </row>
  </sheetData>
  <sheetProtection algorithmName="SHA-512" hashValue="cSe3IQExoffTVbgS3eTUsU0DimvjQVbr3FKhctvqYn/4W7CtrcOnFNtdD0+meBln+XfjdfOQI54825iuf1BrKg==" saltValue="kzRcJjwiFwV6JVz5H2v0Gg==" spinCount="100000" sheet="1" objects="1" scenarios="1" selectLockedCells="1"/>
  <mergeCells count="147">
    <mergeCell ref="D69:K69"/>
    <mergeCell ref="G3:I3"/>
    <mergeCell ref="J3:K3"/>
    <mergeCell ref="D63:K63"/>
    <mergeCell ref="D64:K64"/>
    <mergeCell ref="D65:K65"/>
    <mergeCell ref="D66:K66"/>
    <mergeCell ref="D67:K67"/>
    <mergeCell ref="D68:K68"/>
    <mergeCell ref="D48:G48"/>
    <mergeCell ref="D46:G47"/>
    <mergeCell ref="H46:I46"/>
    <mergeCell ref="J46:K46"/>
    <mergeCell ref="F39:F40"/>
    <mergeCell ref="H39:H40"/>
    <mergeCell ref="I39:I40"/>
    <mergeCell ref="J39:J40"/>
    <mergeCell ref="K39:K40"/>
    <mergeCell ref="H37:H38"/>
    <mergeCell ref="I37:I38"/>
    <mergeCell ref="J37:J38"/>
    <mergeCell ref="K37:K38"/>
    <mergeCell ref="J23:J24"/>
    <mergeCell ref="K23:K24"/>
    <mergeCell ref="T60:U60"/>
    <mergeCell ref="D61:K61"/>
    <mergeCell ref="T61:U61"/>
    <mergeCell ref="D62:K62"/>
    <mergeCell ref="T62:U62"/>
    <mergeCell ref="D58:G59"/>
    <mergeCell ref="H58:K59"/>
    <mergeCell ref="T58:U58"/>
    <mergeCell ref="T59:U59"/>
    <mergeCell ref="O58:R58"/>
    <mergeCell ref="O59:R59"/>
    <mergeCell ref="O60:R60"/>
    <mergeCell ref="O61:R61"/>
    <mergeCell ref="N62:R62"/>
    <mergeCell ref="T51:U51"/>
    <mergeCell ref="D52:G52"/>
    <mergeCell ref="J52:K52"/>
    <mergeCell ref="T52:U52"/>
    <mergeCell ref="O51:R51"/>
    <mergeCell ref="O52:R52"/>
    <mergeCell ref="T55:U55"/>
    <mergeCell ref="D56:G56"/>
    <mergeCell ref="J56:K56"/>
    <mergeCell ref="T53:U53"/>
    <mergeCell ref="D54:G54"/>
    <mergeCell ref="J54:K54"/>
    <mergeCell ref="T54:U54"/>
    <mergeCell ref="O53:R53"/>
    <mergeCell ref="O54:R54"/>
    <mergeCell ref="N55:R55"/>
    <mergeCell ref="C49:C59"/>
    <mergeCell ref="D49:G49"/>
    <mergeCell ref="J49:K49"/>
    <mergeCell ref="D50:G50"/>
    <mergeCell ref="J50:K50"/>
    <mergeCell ref="D53:G53"/>
    <mergeCell ref="J53:K53"/>
    <mergeCell ref="D55:G55"/>
    <mergeCell ref="J55:K55"/>
    <mergeCell ref="D51:G51"/>
    <mergeCell ref="J51:K51"/>
    <mergeCell ref="D57:G57"/>
    <mergeCell ref="J57:K57"/>
    <mergeCell ref="AJ46:AK46"/>
    <mergeCell ref="H47:I47"/>
    <mergeCell ref="J47:K47"/>
    <mergeCell ref="N47:R47"/>
    <mergeCell ref="AH47:AK47"/>
    <mergeCell ref="AJ41:AK41"/>
    <mergeCell ref="AJ42:AK42"/>
    <mergeCell ref="D43:G43"/>
    <mergeCell ref="AJ43:AK43"/>
    <mergeCell ref="D44:G45"/>
    <mergeCell ref="AJ44:AK44"/>
    <mergeCell ref="AJ45:AK45"/>
    <mergeCell ref="E41:F42"/>
    <mergeCell ref="H41:H42"/>
    <mergeCell ref="I41:I42"/>
    <mergeCell ref="J41:J42"/>
    <mergeCell ref="K41:K42"/>
    <mergeCell ref="N37:R37"/>
    <mergeCell ref="AH37:AK37"/>
    <mergeCell ref="AH32:AH33"/>
    <mergeCell ref="D33:G33"/>
    <mergeCell ref="D34:G34"/>
    <mergeCell ref="AH34:AH36"/>
    <mergeCell ref="D35:G35"/>
    <mergeCell ref="D36:G36"/>
    <mergeCell ref="D28:G28"/>
    <mergeCell ref="D29:G29"/>
    <mergeCell ref="H29:K29"/>
    <mergeCell ref="D30:G30"/>
    <mergeCell ref="C31:C48"/>
    <mergeCell ref="D31:G31"/>
    <mergeCell ref="D32:G32"/>
    <mergeCell ref="D37:D42"/>
    <mergeCell ref="E37:E40"/>
    <mergeCell ref="F37:F38"/>
    <mergeCell ref="E23:F24"/>
    <mergeCell ref="H23:H24"/>
    <mergeCell ref="I23:I24"/>
    <mergeCell ref="D25:F27"/>
    <mergeCell ref="C9:C30"/>
    <mergeCell ref="D9:G9"/>
    <mergeCell ref="D14:G14"/>
    <mergeCell ref="D15:G15"/>
    <mergeCell ref="D16:G16"/>
    <mergeCell ref="D12:G12"/>
    <mergeCell ref="AJ16:AK16"/>
    <mergeCell ref="D17:G17"/>
    <mergeCell ref="AH17:AH31"/>
    <mergeCell ref="D18:G18"/>
    <mergeCell ref="D19:D24"/>
    <mergeCell ref="E19:E22"/>
    <mergeCell ref="F19:F20"/>
    <mergeCell ref="H19:H20"/>
    <mergeCell ref="I19:I20"/>
    <mergeCell ref="J19:J20"/>
    <mergeCell ref="K19:K20"/>
    <mergeCell ref="F21:F22"/>
    <mergeCell ref="H21:H22"/>
    <mergeCell ref="I21:I22"/>
    <mergeCell ref="J21:J22"/>
    <mergeCell ref="K21:K22"/>
    <mergeCell ref="AH12:AK12"/>
    <mergeCell ref="D13:G13"/>
    <mergeCell ref="C5:G7"/>
    <mergeCell ref="H5:I7"/>
    <mergeCell ref="J5:K7"/>
    <mergeCell ref="AJ6:AK6"/>
    <mergeCell ref="AJ7:AK7"/>
    <mergeCell ref="C8:K8"/>
    <mergeCell ref="AJ8:AK8"/>
    <mergeCell ref="C2:K2"/>
    <mergeCell ref="C3:F3"/>
    <mergeCell ref="C4:G4"/>
    <mergeCell ref="H4:I4"/>
    <mergeCell ref="J4:K4"/>
    <mergeCell ref="AJ9:AK9"/>
    <mergeCell ref="D10:G10"/>
    <mergeCell ref="AJ10:AK10"/>
    <mergeCell ref="D11:G11"/>
    <mergeCell ref="AJ11:AK11"/>
  </mergeCells>
  <phoneticPr fontId="4"/>
  <dataValidations count="5">
    <dataValidation type="list" allowBlank="1" showInputMessage="1" showErrorMessage="1" sqref="AJ52:AK54" xr:uid="{00000000-0002-0000-0700-000000000000}">
      <formula1>#REF!</formula1>
    </dataValidation>
    <dataValidation type="list" errorStyle="information" allowBlank="1" showInputMessage="1" showErrorMessage="1" errorTitle="リストにない情報" error="リストにない情報です" sqref="O42:O46 O7:O36" xr:uid="{00000000-0002-0000-0700-000001000000}">
      <formula1>INDIRECT($BG$4&amp;"4:"&amp;$BG$4&amp;$BG$8+3)</formula1>
    </dataValidation>
    <dataValidation type="list" allowBlank="1" showInputMessage="1" showErrorMessage="1" sqref="O52:R54" xr:uid="{00000000-0002-0000-0700-000002000000}">
      <formula1>$AN$51:$AN$59</formula1>
    </dataValidation>
    <dataValidation type="list" allowBlank="1" showInputMessage="1" showErrorMessage="1" sqref="O59:R61" xr:uid="{00000000-0002-0000-0700-000003000000}">
      <formula1>$AO$51:$AO$69</formula1>
    </dataValidation>
    <dataValidation type="list" errorStyle="information" allowBlank="1" showInputMessage="1" showErrorMessage="1" errorTitle="リストにない情報" error="リストにない情報です" sqref="P42:P46 P7:P36" xr:uid="{00000000-0002-0000-0700-000004000000}">
      <formula1>IF(OR($Z7=0,$Z7=""),$T$3:$T$3,INDIRECT($BG$5&amp;AE7&amp;":"&amp;$BG$5&amp;AF7))</formula1>
    </dataValidation>
  </dataValidations>
  <printOptions horizontalCentered="1"/>
  <pageMargins left="0.39370078740157483" right="0.39370078740157483" top="0.39370078740157483" bottom="0.39370078740157483" header="0" footer="0"/>
  <pageSetup paperSize="8" scale="85" orientation="landscape"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3057" r:id="rId4" name="Check Box 1">
              <controlPr defaultSize="0" autoFill="0" autoLine="0" autoPict="0" altText="">
                <anchor moveWithCells="1">
                  <from>
                    <xdr:col>3</xdr:col>
                    <xdr:colOff>161925</xdr:colOff>
                    <xdr:row>4</xdr:row>
                    <xdr:rowOff>47625</xdr:rowOff>
                  </from>
                  <to>
                    <xdr:col>4</xdr:col>
                    <xdr:colOff>304800</xdr:colOff>
                    <xdr:row>5</xdr:row>
                    <xdr:rowOff>133350</xdr:rowOff>
                  </to>
                </anchor>
              </controlPr>
            </control>
          </mc:Choice>
        </mc:AlternateContent>
        <mc:AlternateContent xmlns:mc="http://schemas.openxmlformats.org/markup-compatibility/2006">
          <mc:Choice Requires="x14">
            <control shapeId="173058" r:id="rId5" name="Check Box 2">
              <controlPr defaultSize="0" autoFill="0" autoLine="0" autoPict="0">
                <anchor moveWithCells="1">
                  <from>
                    <xdr:col>3</xdr:col>
                    <xdr:colOff>161925</xdr:colOff>
                    <xdr:row>5</xdr:row>
                    <xdr:rowOff>38100</xdr:rowOff>
                  </from>
                  <to>
                    <xdr:col>4</xdr:col>
                    <xdr:colOff>304800</xdr:colOff>
                    <xdr:row>6</xdr:row>
                    <xdr:rowOff>114300</xdr:rowOff>
                  </to>
                </anchor>
              </controlPr>
            </control>
          </mc:Choice>
        </mc:AlternateContent>
        <mc:AlternateContent xmlns:mc="http://schemas.openxmlformats.org/markup-compatibility/2006">
          <mc:Choice Requires="x14">
            <control shapeId="173059" r:id="rId6" name="Check Box 3">
              <controlPr defaultSize="0" autoFill="0" autoLine="0" autoPict="0">
                <anchor moveWithCells="1">
                  <from>
                    <xdr:col>9</xdr:col>
                    <xdr:colOff>523875</xdr:colOff>
                    <xdr:row>3</xdr:row>
                    <xdr:rowOff>133350</xdr:rowOff>
                  </from>
                  <to>
                    <xdr:col>9</xdr:col>
                    <xdr:colOff>866775</xdr:colOff>
                    <xdr:row>5</xdr:row>
                    <xdr:rowOff>47625</xdr:rowOff>
                  </to>
                </anchor>
              </controlPr>
            </control>
          </mc:Choice>
        </mc:AlternateContent>
        <mc:AlternateContent xmlns:mc="http://schemas.openxmlformats.org/markup-compatibility/2006">
          <mc:Choice Requires="x14">
            <control shapeId="173060" r:id="rId7" name="Check Box 4">
              <controlPr defaultSize="0" autoFill="0" autoLine="0" autoPict="0">
                <anchor moveWithCells="1">
                  <from>
                    <xdr:col>9</xdr:col>
                    <xdr:colOff>523875</xdr:colOff>
                    <xdr:row>4</xdr:row>
                    <xdr:rowOff>123825</xdr:rowOff>
                  </from>
                  <to>
                    <xdr:col>9</xdr:col>
                    <xdr:colOff>866775</xdr:colOff>
                    <xdr:row>6</xdr:row>
                    <xdr:rowOff>38100</xdr:rowOff>
                  </to>
                </anchor>
              </controlPr>
            </control>
          </mc:Choice>
        </mc:AlternateContent>
        <mc:AlternateContent xmlns:mc="http://schemas.openxmlformats.org/markup-compatibility/2006">
          <mc:Choice Requires="x14">
            <control shapeId="173061" r:id="rId8" name="Check Box 5">
              <controlPr defaultSize="0" autoFill="0" autoLine="0" autoPict="0">
                <anchor moveWithCells="1">
                  <from>
                    <xdr:col>9</xdr:col>
                    <xdr:colOff>523875</xdr:colOff>
                    <xdr:row>5</xdr:row>
                    <xdr:rowOff>114300</xdr:rowOff>
                  </from>
                  <to>
                    <xdr:col>9</xdr:col>
                    <xdr:colOff>866775</xdr:colOff>
                    <xdr:row>7</xdr:row>
                    <xdr:rowOff>28575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H1128"/>
  <sheetViews>
    <sheetView showGridLines="0" zoomScaleNormal="100" zoomScaleSheetLayoutView="90" workbookViewId="0">
      <selection activeCell="J3" sqref="J3:K3"/>
    </sheetView>
  </sheetViews>
  <sheetFormatPr defaultRowHeight="10.5"/>
  <cols>
    <col min="1" max="1" width="1.140625" style="28" customWidth="1"/>
    <col min="2" max="2" width="2" style="28" customWidth="1"/>
    <col min="3" max="3" width="6.140625" style="28" customWidth="1"/>
    <col min="4" max="4" width="3" style="28" customWidth="1"/>
    <col min="5" max="5" width="11.85546875" style="28" customWidth="1"/>
    <col min="6" max="6" width="5.140625" style="28" customWidth="1"/>
    <col min="7" max="7" width="13.7109375" style="28" customWidth="1"/>
    <col min="8" max="8" width="15.28515625" style="28" customWidth="1"/>
    <col min="9" max="9" width="13.7109375" style="28" customWidth="1"/>
    <col min="10" max="11" width="16.7109375" style="28" customWidth="1"/>
    <col min="12" max="12" width="3.140625" style="28" customWidth="1"/>
    <col min="13" max="13" width="2.28515625" style="28" customWidth="1"/>
    <col min="14" max="14" width="4.85546875" style="28" customWidth="1"/>
    <col min="15" max="15" width="33.140625" style="28" customWidth="1"/>
    <col min="16" max="16" width="19.28515625" style="28" customWidth="1"/>
    <col min="17" max="18" width="23.140625" style="28" customWidth="1"/>
    <col min="19" max="19" width="17.5703125" style="28" customWidth="1"/>
    <col min="20" max="20" width="11.85546875" style="28" hidden="1" customWidth="1"/>
    <col min="21" max="21" width="16.5703125" style="28" hidden="1" customWidth="1"/>
    <col min="22" max="25" width="20.85546875" style="28" hidden="1" customWidth="1"/>
    <col min="26" max="26" width="10.85546875" style="28" hidden="1" customWidth="1"/>
    <col min="27" max="28" width="8.28515625" style="28" hidden="1" customWidth="1"/>
    <col min="29" max="30" width="10.7109375" style="28" hidden="1" customWidth="1"/>
    <col min="31" max="32" width="7.7109375" style="28" hidden="1" customWidth="1"/>
    <col min="33" max="33" width="5.7109375" style="28" customWidth="1"/>
    <col min="34" max="34" width="4.85546875" style="28" customWidth="1"/>
    <col min="35" max="35" width="23.7109375" style="28" customWidth="1"/>
    <col min="36" max="36" width="17.140625" style="28" customWidth="1"/>
    <col min="37" max="37" width="5.5703125" style="28" customWidth="1"/>
    <col min="38" max="38" width="16.85546875" style="28" customWidth="1"/>
    <col min="39" max="39" width="18.28515625" style="28" customWidth="1"/>
    <col min="40" max="40" width="13.42578125" style="28" hidden="1" customWidth="1"/>
    <col min="41" max="41" width="18.28515625" style="28" hidden="1" customWidth="1"/>
    <col min="42" max="42" width="19.85546875" style="28" hidden="1" customWidth="1"/>
    <col min="43" max="45" width="18.7109375" style="28" hidden="1" customWidth="1"/>
    <col min="46" max="51" width="9.140625" style="28" hidden="1" customWidth="1"/>
    <col min="52" max="53" width="32" style="28" hidden="1" customWidth="1"/>
    <col min="54" max="55" width="9.140625" style="28" hidden="1" customWidth="1"/>
    <col min="56" max="56" width="28.7109375" style="28" hidden="1" customWidth="1"/>
    <col min="57" max="57" width="9.140625" style="28" hidden="1" customWidth="1"/>
    <col min="58" max="58" width="25.42578125" style="28" hidden="1" customWidth="1"/>
    <col min="59" max="60" width="9.140625" style="28" hidden="1" customWidth="1"/>
    <col min="61" max="16384" width="9.140625" style="28"/>
  </cols>
  <sheetData>
    <row r="1" spans="1:60" ht="12.75" customHeight="1">
      <c r="A1" s="1"/>
      <c r="B1" s="12" t="s">
        <v>487</v>
      </c>
      <c r="C1" s="1"/>
      <c r="D1" s="48"/>
      <c r="E1" s="48"/>
      <c r="F1" s="48"/>
      <c r="G1" s="48"/>
      <c r="H1" s="1"/>
      <c r="I1" s="1"/>
      <c r="J1" s="1"/>
      <c r="K1" s="1"/>
      <c r="L1" s="1"/>
      <c r="T1" s="30" t="s">
        <v>557</v>
      </c>
      <c r="U1" s="30" t="s">
        <v>557</v>
      </c>
      <c r="V1" s="30" t="s">
        <v>557</v>
      </c>
      <c r="W1" s="30" t="s">
        <v>557</v>
      </c>
      <c r="X1" s="30" t="s">
        <v>557</v>
      </c>
      <c r="Y1" s="30" t="s">
        <v>557</v>
      </c>
      <c r="Z1" s="30" t="s">
        <v>557</v>
      </c>
      <c r="AA1" s="30" t="s">
        <v>557</v>
      </c>
      <c r="AB1" s="30" t="s">
        <v>557</v>
      </c>
      <c r="AC1" s="30" t="s">
        <v>557</v>
      </c>
      <c r="AD1" s="30" t="s">
        <v>557</v>
      </c>
      <c r="AE1" s="30" t="s">
        <v>557</v>
      </c>
      <c r="AF1" s="30" t="s">
        <v>557</v>
      </c>
      <c r="AG1" s="30"/>
      <c r="AM1" s="30"/>
      <c r="AN1" s="30" t="s">
        <v>557</v>
      </c>
      <c r="AO1" s="30" t="s">
        <v>557</v>
      </c>
      <c r="AP1" s="30" t="s">
        <v>557</v>
      </c>
      <c r="AQ1" s="30" t="s">
        <v>557</v>
      </c>
      <c r="AR1" s="30" t="s">
        <v>557</v>
      </c>
      <c r="AS1" s="30" t="s">
        <v>557</v>
      </c>
      <c r="AT1" s="30" t="s">
        <v>557</v>
      </c>
      <c r="AU1" s="30" t="s">
        <v>557</v>
      </c>
      <c r="AV1" s="30" t="s">
        <v>557</v>
      </c>
      <c r="AW1" s="30" t="s">
        <v>557</v>
      </c>
      <c r="AX1" s="30" t="s">
        <v>557</v>
      </c>
      <c r="AY1" s="30" t="s">
        <v>557</v>
      </c>
      <c r="AZ1" s="30" t="s">
        <v>557</v>
      </c>
      <c r="BA1" s="30" t="s">
        <v>557</v>
      </c>
      <c r="BB1" s="30" t="s">
        <v>557</v>
      </c>
      <c r="BC1" s="30" t="s">
        <v>557</v>
      </c>
      <c r="BD1" s="30" t="s">
        <v>557</v>
      </c>
      <c r="BE1" s="30" t="s">
        <v>557</v>
      </c>
      <c r="BF1" s="30" t="s">
        <v>557</v>
      </c>
      <c r="BG1" s="30" t="s">
        <v>557</v>
      </c>
      <c r="BH1" s="30" t="s">
        <v>557</v>
      </c>
    </row>
    <row r="2" spans="1:60" ht="26.25" customHeight="1">
      <c r="A2" s="1"/>
      <c r="B2" s="1"/>
      <c r="C2" s="481" t="s">
        <v>17</v>
      </c>
      <c r="D2" s="481"/>
      <c r="E2" s="481"/>
      <c r="F2" s="481"/>
      <c r="G2" s="481"/>
      <c r="H2" s="481"/>
      <c r="I2" s="481"/>
      <c r="J2" s="481"/>
      <c r="K2" s="481"/>
      <c r="L2" s="1"/>
      <c r="AU2" s="28" t="s">
        <v>558</v>
      </c>
      <c r="AX2" s="30" t="s">
        <v>559</v>
      </c>
      <c r="BB2" s="30" t="s">
        <v>560</v>
      </c>
      <c r="BD2" s="30" t="s">
        <v>561</v>
      </c>
    </row>
    <row r="3" spans="1:60" ht="12.75" customHeight="1">
      <c r="A3" s="1"/>
      <c r="B3" s="1"/>
      <c r="C3" s="482" t="s">
        <v>2</v>
      </c>
      <c r="D3" s="483"/>
      <c r="E3" s="483"/>
      <c r="F3" s="484"/>
      <c r="G3" s="586" t="str">
        <f>別紙!F5</f>
        <v>株式会社 地球温暖化対策室</v>
      </c>
      <c r="H3" s="587"/>
      <c r="I3" s="588"/>
      <c r="J3" s="593"/>
      <c r="K3" s="594"/>
      <c r="L3" s="1"/>
      <c r="T3" s="49"/>
      <c r="U3" s="28" t="s">
        <v>562</v>
      </c>
      <c r="AU3" s="50" t="s">
        <v>563</v>
      </c>
      <c r="AV3" s="50" t="s">
        <v>564</v>
      </c>
      <c r="AW3" s="50" t="s">
        <v>565</v>
      </c>
      <c r="AX3" s="50" t="s">
        <v>566</v>
      </c>
      <c r="AY3" s="50" t="s">
        <v>567</v>
      </c>
      <c r="AZ3" s="51" t="s">
        <v>568</v>
      </c>
      <c r="BA3" s="51" t="s">
        <v>569</v>
      </c>
      <c r="BB3" s="50" t="s">
        <v>570</v>
      </c>
      <c r="BD3" s="51" t="s">
        <v>571</v>
      </c>
      <c r="BF3" s="28" t="s">
        <v>572</v>
      </c>
    </row>
    <row r="4" spans="1:60" ht="12.75" customHeight="1">
      <c r="A4" s="1"/>
      <c r="B4" s="1"/>
      <c r="C4" s="486" t="s">
        <v>15</v>
      </c>
      <c r="D4" s="487"/>
      <c r="E4" s="487"/>
      <c r="F4" s="487"/>
      <c r="G4" s="488"/>
      <c r="H4" s="486" t="s">
        <v>4</v>
      </c>
      <c r="I4" s="488"/>
      <c r="J4" s="486" t="s">
        <v>3</v>
      </c>
      <c r="K4" s="488"/>
      <c r="L4" s="1"/>
      <c r="N4" s="38" t="s">
        <v>132</v>
      </c>
      <c r="AH4" s="38"/>
      <c r="AU4" s="52" t="str">
        <f>IF(参照!A4="","",参照!A4)</f>
        <v>A0001</v>
      </c>
      <c r="AV4" s="52" t="str">
        <f>IF(参照!B4="","",参照!B4)</f>
        <v>(株)Ｆ－Ｐｏｗｅｒ</v>
      </c>
      <c r="AW4" s="52">
        <f>IF(参照!C4="","",参照!C4)</f>
        <v>4.7199999999999998E-4</v>
      </c>
      <c r="AX4" s="52" t="str">
        <f>IF(参照!D4="","",参照!D4)</f>
        <v>メニューA</v>
      </c>
      <c r="AY4" s="52">
        <f>IF(参照!E4="","",参照!E4)</f>
        <v>0</v>
      </c>
      <c r="AZ4" s="52" t="str">
        <f>IF(参照!F4="","",参照!F4)</f>
        <v>(株)Ｆ－Ｐｏｗｅｒ</v>
      </c>
      <c r="BA4" s="52" t="str">
        <f>IF(参照!G4="","",参照!G4)</f>
        <v>(株)Ｆ－Ｐｏｗｅｒ_メニューA</v>
      </c>
      <c r="BB4" s="52">
        <f>AY4*1000</f>
        <v>0</v>
      </c>
      <c r="BD4" s="52" t="str">
        <f>IF(参照!L4="","",参照!L4)</f>
        <v>北海道電力(株)</v>
      </c>
      <c r="BF4" s="53" t="s">
        <v>573</v>
      </c>
      <c r="BG4" s="54" t="s">
        <v>574</v>
      </c>
      <c r="BH4" s="28" t="s">
        <v>561</v>
      </c>
    </row>
    <row r="5" spans="1:60" ht="12.75" customHeight="1" thickBot="1">
      <c r="A5" s="1"/>
      <c r="B5" s="1"/>
      <c r="C5" s="512" t="s">
        <v>36</v>
      </c>
      <c r="D5" s="513"/>
      <c r="E5" s="513"/>
      <c r="F5" s="513"/>
      <c r="G5" s="514"/>
      <c r="H5" s="512" t="s">
        <v>500</v>
      </c>
      <c r="I5" s="514"/>
      <c r="J5" s="512" t="s">
        <v>56</v>
      </c>
      <c r="K5" s="514"/>
      <c r="L5" s="1"/>
      <c r="N5" s="55" t="s">
        <v>501</v>
      </c>
      <c r="O5" s="56"/>
      <c r="P5" s="56"/>
      <c r="Q5" s="56"/>
      <c r="R5" s="56"/>
      <c r="S5" s="56"/>
      <c r="T5" s="57"/>
      <c r="U5" s="57"/>
      <c r="V5" s="57"/>
      <c r="W5" s="57"/>
      <c r="X5" s="57"/>
      <c r="Y5" s="57"/>
      <c r="Z5" s="57"/>
      <c r="AE5" s="57"/>
      <c r="AF5" s="57"/>
      <c r="AH5" s="55" t="s">
        <v>502</v>
      </c>
      <c r="AI5" s="56"/>
      <c r="AJ5" s="56"/>
      <c r="AK5" s="56"/>
      <c r="AL5" s="56"/>
      <c r="AM5" s="57"/>
      <c r="AN5" s="57"/>
      <c r="AU5" s="52" t="str">
        <f>IF(参照!A5="","",参照!A5)</f>
        <v/>
      </c>
      <c r="AV5" s="52" t="str">
        <f>IF(参照!B5="","",参照!B5)</f>
        <v/>
      </c>
      <c r="AW5" s="52" t="str">
        <f>IF(参照!C5="","",参照!C5)</f>
        <v/>
      </c>
      <c r="AX5" s="52" t="str">
        <f>IF(参照!D5="","",参照!D5)</f>
        <v>メニューB</v>
      </c>
      <c r="AY5" s="52">
        <f>IF(参照!E5="","",参照!E5)</f>
        <v>0</v>
      </c>
      <c r="AZ5" s="52" t="str">
        <f>IF(参照!F5="","",参照!F5)</f>
        <v>(株)Ｆ－Ｐｏｗｅｒ</v>
      </c>
      <c r="BA5" s="52" t="str">
        <f>IF(参照!G5="","",参照!G5)</f>
        <v>(株)Ｆ－Ｐｏｗｅｒ_メニューB</v>
      </c>
      <c r="BB5" s="52">
        <f t="shared" ref="BB5:BB68" si="0">AY5*1000</f>
        <v>0</v>
      </c>
      <c r="BD5" s="52" t="str">
        <f>IF(参照!L5="","",参照!L5)</f>
        <v>東北電力(株)</v>
      </c>
      <c r="BF5" s="53" t="s">
        <v>575</v>
      </c>
      <c r="BG5" s="54" t="s">
        <v>576</v>
      </c>
      <c r="BH5" s="28" t="s">
        <v>559</v>
      </c>
    </row>
    <row r="6" spans="1:60" ht="12.75" customHeight="1" thickBot="1">
      <c r="A6" s="1"/>
      <c r="B6" s="1"/>
      <c r="C6" s="515"/>
      <c r="D6" s="516"/>
      <c r="E6" s="516"/>
      <c r="F6" s="516"/>
      <c r="G6" s="517"/>
      <c r="H6" s="515"/>
      <c r="I6" s="517"/>
      <c r="J6" s="515"/>
      <c r="K6" s="517"/>
      <c r="L6" s="1"/>
      <c r="N6" s="58"/>
      <c r="O6" s="357" t="s">
        <v>85</v>
      </c>
      <c r="P6" s="60" t="s">
        <v>493</v>
      </c>
      <c r="Q6" s="287" t="s">
        <v>2296</v>
      </c>
      <c r="R6" s="286" t="s">
        <v>2297</v>
      </c>
      <c r="S6" s="347" t="s">
        <v>158</v>
      </c>
      <c r="T6" s="62" t="s">
        <v>577</v>
      </c>
      <c r="U6" s="63" t="s">
        <v>578</v>
      </c>
      <c r="V6" s="63" t="s">
        <v>579</v>
      </c>
      <c r="W6" s="59" t="s">
        <v>2298</v>
      </c>
      <c r="X6" s="93" t="s">
        <v>2299</v>
      </c>
      <c r="Y6" s="64" t="s">
        <v>2300</v>
      </c>
      <c r="Z6" s="64" t="s">
        <v>580</v>
      </c>
      <c r="AA6" s="64" t="s">
        <v>581</v>
      </c>
      <c r="AB6" s="64" t="s">
        <v>582</v>
      </c>
      <c r="AC6" s="64" t="s">
        <v>583</v>
      </c>
      <c r="AD6" s="64" t="s">
        <v>584</v>
      </c>
      <c r="AE6" s="63" t="s">
        <v>585</v>
      </c>
      <c r="AF6" s="61" t="s">
        <v>586</v>
      </c>
      <c r="AH6" s="65"/>
      <c r="AI6" s="66" t="s">
        <v>2295</v>
      </c>
      <c r="AJ6" s="521" t="s">
        <v>2301</v>
      </c>
      <c r="AK6" s="522"/>
      <c r="AL6" s="67" t="s">
        <v>158</v>
      </c>
      <c r="AN6" s="62" t="s">
        <v>577</v>
      </c>
      <c r="AO6" s="63" t="s">
        <v>578</v>
      </c>
      <c r="AP6" s="61" t="s">
        <v>579</v>
      </c>
      <c r="AU6" s="52" t="str">
        <f>IF(参照!A6="","",参照!A6)</f>
        <v/>
      </c>
      <c r="AV6" s="52" t="str">
        <f>IF(参照!B6="","",参照!B6)</f>
        <v/>
      </c>
      <c r="AW6" s="52" t="str">
        <f>IF(参照!C6="","",参照!C6)</f>
        <v/>
      </c>
      <c r="AX6" s="52" t="str">
        <f>IF(参照!D6="","",参照!D6)</f>
        <v>メニューC(残差)</v>
      </c>
      <c r="AY6" s="52">
        <f>IF(参照!E6="","",参照!E6)</f>
        <v>5.0500000000000002E-4</v>
      </c>
      <c r="AZ6" s="52" t="str">
        <f>IF(参照!F6="","",参照!F6)</f>
        <v>(株)Ｆ－Ｐｏｗｅｒ</v>
      </c>
      <c r="BA6" s="52" t="str">
        <f>IF(参照!G6="","",参照!G6)</f>
        <v>(株)Ｆ－Ｐｏｗｅｒ_メニューC(残差)</v>
      </c>
      <c r="BB6" s="52">
        <f t="shared" si="0"/>
        <v>0.505</v>
      </c>
      <c r="BD6" s="52" t="str">
        <f>IF(参照!L6="","",参照!L6)</f>
        <v>東京電力エナジーパートナー(株)</v>
      </c>
      <c r="BF6" s="49" t="s">
        <v>587</v>
      </c>
      <c r="BG6" s="54" t="s">
        <v>588</v>
      </c>
      <c r="BH6" s="28" t="s">
        <v>589</v>
      </c>
    </row>
    <row r="7" spans="1:60" ht="12.75" customHeight="1" thickTop="1">
      <c r="A7" s="1"/>
      <c r="B7" s="1"/>
      <c r="C7" s="518"/>
      <c r="D7" s="519"/>
      <c r="E7" s="519"/>
      <c r="F7" s="519"/>
      <c r="G7" s="520"/>
      <c r="H7" s="518"/>
      <c r="I7" s="520"/>
      <c r="J7" s="518"/>
      <c r="K7" s="520"/>
      <c r="L7" s="1"/>
      <c r="N7" s="68">
        <v>1</v>
      </c>
      <c r="O7" s="69"/>
      <c r="P7" s="69"/>
      <c r="Q7" s="70" t="str">
        <f t="shared" ref="Q7:Q36" si="1">IF(O7="","",_xlfn.IFNA(VLOOKUP(O7&amp;"_"&amp;P7,$BA:$BB,2,FALSE),"該当する排出係数がありません"))</f>
        <v/>
      </c>
      <c r="R7" s="71"/>
      <c r="S7" s="348"/>
      <c r="T7" s="346">
        <f>係数１!D$49</f>
        <v>8640</v>
      </c>
      <c r="U7" s="73" t="str">
        <f>IF(OR(S7="",O7=""),"",S7/1000*T7*0.0258)</f>
        <v/>
      </c>
      <c r="V7" s="73" t="str">
        <f>IF(OR(S7="",O7=""),"",IF(R7="",S7*Q7,S7*R7))</f>
        <v/>
      </c>
      <c r="W7" s="74" t="str">
        <f t="array" aca="1" ref="W7" ca="1">IF(O7="","",IF(ISNUMBER(AA7),INDIRECT($BG$6&amp;AA7),IF(AA7="a",Q7,IF(AA7="b",INDIRECT($BG$6&amp;AB7),IF(AA7="c",R7,"")))))</f>
        <v/>
      </c>
      <c r="X7" s="75"/>
      <c r="Y7" s="73" t="str">
        <f>IF(OR(S7="",O7=""),"",IF(X7="",S7*W7,S7*X7))</f>
        <v/>
      </c>
      <c r="Z7" s="76" t="str">
        <f t="shared" ref="Z7:Z36" ca="1" si="2">IF(O7="","",IF(COUNTIF(INDIRECT($BG$4&amp;":"&amp;$BG$4),O7),1,0))</f>
        <v/>
      </c>
      <c r="AA7" s="76" t="str">
        <f ca="1">IF(O7="","",IF(OR(AE7="",AF7=""),"c",IFERROR(MATCH("*残差*",INDIRECT($BG$5&amp;AE7&amp;":"&amp;$BG$5&amp;AF7),0)+AE7-1,IF(AF7-AE7&gt;=1,"b","a"))))</f>
        <v/>
      </c>
      <c r="AB7" s="76" t="str">
        <f ca="1">IF(O7="","",IF(OR(AE7="",AF7=""),"-",IFERROR(MATCH("*事業者全体*",INDIRECT($BG$5&amp;AE7&amp;":"&amp;$BG$5&amp;AF7),0)+AE7-1,"-")))</f>
        <v/>
      </c>
      <c r="AC7" s="76">
        <f ca="1">IF(Z7=0,1,IF(R7="",0,1))</f>
        <v>0</v>
      </c>
      <c r="AD7" s="76">
        <f>IF(R7="",0,1)</f>
        <v>0</v>
      </c>
      <c r="AE7" s="76" t="str">
        <f t="shared" ref="AE7:AE36" si="3">_xlfn.IFNA(MATCH(O7,$AZ:$AZ,0),"")</f>
        <v/>
      </c>
      <c r="AF7" s="77" t="str">
        <f t="shared" ref="AF7:AF36" si="4">IFERROR(IF(O7="","",AE7+COUNTIF($AZ:$AZ,O7)-1),"")</f>
        <v/>
      </c>
      <c r="AH7" s="78">
        <v>1</v>
      </c>
      <c r="AI7" s="31"/>
      <c r="AJ7" s="523"/>
      <c r="AK7" s="524"/>
      <c r="AL7" s="34"/>
      <c r="AN7" s="72" t="str">
        <f>IF(AJ7="","",IF(AJ7=0,3600,係数１!D$49))</f>
        <v/>
      </c>
      <c r="AO7" s="73" t="str">
        <f>IF(OR(AL7="",AJ7="",AI7=""),"",AL7/1000*AN7*0.0258)</f>
        <v/>
      </c>
      <c r="AP7" s="273" t="str">
        <f>IF(OR(AL7="",AI7=""),"",AL7*AJ7)</f>
        <v/>
      </c>
      <c r="AU7" s="52" t="str">
        <f>IF(参照!A7="","",参照!A7)</f>
        <v/>
      </c>
      <c r="AV7" s="52" t="str">
        <f>IF(参照!B7="","",参照!B7)</f>
        <v/>
      </c>
      <c r="AW7" s="52" t="str">
        <f>IF(参照!C7="","",参照!C7)</f>
        <v/>
      </c>
      <c r="AX7" s="52" t="str">
        <f>IF(参照!D7="","",参照!D7)</f>
        <v>(参考値)事業者全体</v>
      </c>
      <c r="AY7" s="52">
        <f>IF(参照!E7="","",参照!E7)</f>
        <v>4.8099999999999998E-4</v>
      </c>
      <c r="AZ7" s="52" t="str">
        <f>IF(参照!F7="","",参照!F7)</f>
        <v>(株)Ｆ－Ｐｏｗｅｒ</v>
      </c>
      <c r="BA7" s="52" t="str">
        <f>IF(参照!G7="","",参照!G7)</f>
        <v>(株)Ｆ－Ｐｏｗｅｒ_(参考値)事業者全体</v>
      </c>
      <c r="BB7" s="52">
        <f t="shared" si="0"/>
        <v>0.48099999999999998</v>
      </c>
      <c r="BD7" s="52" t="str">
        <f>IF(参照!L7="","",参照!L7)</f>
        <v>中部電力ミライズ(株)</v>
      </c>
    </row>
    <row r="8" spans="1:60" ht="15" customHeight="1">
      <c r="A8" s="1"/>
      <c r="B8" s="1"/>
      <c r="C8" s="489" t="s">
        <v>22</v>
      </c>
      <c r="D8" s="490"/>
      <c r="E8" s="490"/>
      <c r="F8" s="490"/>
      <c r="G8" s="490"/>
      <c r="H8" s="490"/>
      <c r="I8" s="490"/>
      <c r="J8" s="490"/>
      <c r="K8" s="491"/>
      <c r="L8" s="1"/>
      <c r="N8" s="79">
        <v>2</v>
      </c>
      <c r="O8" s="69"/>
      <c r="P8" s="69"/>
      <c r="Q8" s="70" t="str">
        <f t="shared" si="1"/>
        <v/>
      </c>
      <c r="R8" s="80"/>
      <c r="S8" s="348"/>
      <c r="T8" s="346">
        <f>係数１!D$49</f>
        <v>8640</v>
      </c>
      <c r="U8" s="73" t="str">
        <f t="shared" ref="U8:U36" si="5">IF(OR(S8="",O8=""),"",S8/1000*T8*0.0258)</f>
        <v/>
      </c>
      <c r="V8" s="73" t="str">
        <f t="shared" ref="V8:V36" si="6">IF(OR(S8="",O8=""),"",IF(R8="",S8*Q8,S8*R8))</f>
        <v/>
      </c>
      <c r="W8" s="74" t="str">
        <f t="array" aca="1" ref="W8" ca="1">IF(O8="","",IF(ISNUMBER(AA8),INDIRECT($BG$6&amp;AA8),IF(AA8="a",Q8,IF(AA8="b",INDIRECT($BG$6&amp;AB8),IF(AA8="c",R8,"")))))</f>
        <v/>
      </c>
      <c r="X8" s="75"/>
      <c r="Y8" s="73" t="str">
        <f t="shared" ref="Y8:Y36" si="7">IF(OR(S8="",O8=""),"",IF(X8="",S8*W8,S8*X8))</f>
        <v/>
      </c>
      <c r="Z8" s="76" t="str">
        <f t="shared" ca="1" si="2"/>
        <v/>
      </c>
      <c r="AA8" s="76" t="str">
        <f t="shared" ref="AA8:AA36" ca="1" si="8">IF(O8="","",IF(OR(AE8="",AF8=""),"c",IFERROR(MATCH("*残差*",INDIRECT($BG$5&amp;AE8&amp;":"&amp;$BG$5&amp;AF8),0)+AE8-1,IF(AF8-AE8&gt;=1,"b","a"))))</f>
        <v/>
      </c>
      <c r="AB8" s="76" t="str">
        <f t="shared" ref="AB8:AB36" ca="1" si="9">IF(O8="","",IF(OR(AE8="",AF8=""),"-",IFERROR(MATCH("*事業者全体*",INDIRECT($BG$5&amp;AE8&amp;":"&amp;$BG$5&amp;AF8),0)+AE8-1,"-")))</f>
        <v/>
      </c>
      <c r="AC8" s="76">
        <f t="shared" ref="AC8:AC36" ca="1" si="10">IF(Z8=0,1,IF(R8="",0,1))</f>
        <v>0</v>
      </c>
      <c r="AD8" s="76">
        <f t="shared" ref="AD8:AD36" si="11">IF(R8="",0,1)</f>
        <v>0</v>
      </c>
      <c r="AE8" s="76" t="str">
        <f t="shared" si="3"/>
        <v/>
      </c>
      <c r="AF8" s="77" t="str">
        <f t="shared" si="4"/>
        <v/>
      </c>
      <c r="AH8" s="79">
        <v>2</v>
      </c>
      <c r="AI8" s="32"/>
      <c r="AJ8" s="506"/>
      <c r="AK8" s="507"/>
      <c r="AL8" s="35"/>
      <c r="AN8" s="72" t="str">
        <f>IF(AJ8="","",IF(AJ8=0,3600,係数１!D$49))</f>
        <v/>
      </c>
      <c r="AO8" s="73" t="str">
        <f t="shared" ref="AO8:AO11" si="12">IF(OR(AL8="",AJ8="",AI8=""),"",AL8/1000*AN8*0.0258)</f>
        <v/>
      </c>
      <c r="AP8" s="273" t="str">
        <f t="shared" ref="AP8:AP11" si="13">IF(OR(AL8="",AI8=""),"",AL8*AJ8)</f>
        <v/>
      </c>
      <c r="AU8" s="52" t="str">
        <f>IF(参照!A8="","",参照!A8)</f>
        <v>A0002</v>
      </c>
      <c r="AV8" s="52" t="str">
        <f>IF(参照!B8="","",参照!B8)</f>
        <v>イーレックス(株)</v>
      </c>
      <c r="AW8" s="52" t="str">
        <f>IF(参照!C8="","",参照!C8)</f>
        <v>0.000453※</v>
      </c>
      <c r="AX8" s="52" t="str">
        <f>IF(参照!D8="","",参照!D8)</f>
        <v/>
      </c>
      <c r="AY8" s="52">
        <f>IF(参照!E8="","",参照!E8)</f>
        <v>4.5300000000000001E-4</v>
      </c>
      <c r="AZ8" s="52" t="str">
        <f>IF(参照!F8="","",参照!F8)</f>
        <v>イーレックス(株)</v>
      </c>
      <c r="BA8" s="52" t="str">
        <f>IF(参照!G8="","",参照!G8)</f>
        <v>イーレックス(株)_</v>
      </c>
      <c r="BB8" s="52">
        <f t="shared" si="0"/>
        <v>0.45300000000000001</v>
      </c>
      <c r="BD8" s="52" t="str">
        <f>IF(参照!L8="","",参照!L8)</f>
        <v>北陸電力(株)</v>
      </c>
      <c r="BF8" s="53" t="s">
        <v>591</v>
      </c>
      <c r="BG8" s="81">
        <f>COUNTA(BD4:BD1128)-COUNTBLANK(BD4:BD1128)</f>
        <v>565</v>
      </c>
    </row>
    <row r="9" spans="1:60" ht="18.75" customHeight="1">
      <c r="A9" s="1"/>
      <c r="B9" s="1"/>
      <c r="C9" s="495" t="s">
        <v>25</v>
      </c>
      <c r="D9" s="456" t="s">
        <v>5</v>
      </c>
      <c r="E9" s="456"/>
      <c r="F9" s="456"/>
      <c r="G9" s="456"/>
      <c r="H9" s="82" t="s">
        <v>6</v>
      </c>
      <c r="I9" s="82" t="s">
        <v>21</v>
      </c>
      <c r="J9" s="83" t="s">
        <v>488</v>
      </c>
      <c r="K9" s="84" t="s">
        <v>498</v>
      </c>
      <c r="L9" s="1"/>
      <c r="N9" s="79">
        <v>3</v>
      </c>
      <c r="O9" s="69"/>
      <c r="P9" s="69"/>
      <c r="Q9" s="70" t="str">
        <f t="shared" si="1"/>
        <v/>
      </c>
      <c r="R9" s="80"/>
      <c r="S9" s="348"/>
      <c r="T9" s="346">
        <f>係数１!D$49</f>
        <v>8640</v>
      </c>
      <c r="U9" s="73" t="str">
        <f t="shared" si="5"/>
        <v/>
      </c>
      <c r="V9" s="73" t="str">
        <f t="shared" si="6"/>
        <v/>
      </c>
      <c r="W9" s="74" t="str">
        <f t="array" aca="1" ref="W9" ca="1">IF(O9="","",IF(ISNUMBER(AA9),INDIRECT($BG$6&amp;AA9),IF(AA9="a",Q9,IF(AA9="b",INDIRECT($BG$6&amp;AB9),IF(AA9="c",R9,"")))))</f>
        <v/>
      </c>
      <c r="X9" s="75"/>
      <c r="Y9" s="73" t="str">
        <f t="shared" si="7"/>
        <v/>
      </c>
      <c r="Z9" s="76" t="str">
        <f t="shared" ca="1" si="2"/>
        <v/>
      </c>
      <c r="AA9" s="76" t="str">
        <f t="shared" ca="1" si="8"/>
        <v/>
      </c>
      <c r="AB9" s="76" t="str">
        <f t="shared" ca="1" si="9"/>
        <v/>
      </c>
      <c r="AC9" s="76">
        <f t="shared" ca="1" si="10"/>
        <v>0</v>
      </c>
      <c r="AD9" s="76">
        <f t="shared" si="11"/>
        <v>0</v>
      </c>
      <c r="AE9" s="76" t="str">
        <f t="shared" si="3"/>
        <v/>
      </c>
      <c r="AF9" s="77" t="str">
        <f t="shared" si="4"/>
        <v/>
      </c>
      <c r="AH9" s="79">
        <v>3</v>
      </c>
      <c r="AI9" s="32"/>
      <c r="AJ9" s="506"/>
      <c r="AK9" s="507"/>
      <c r="AL9" s="35"/>
      <c r="AN9" s="72" t="str">
        <f>IF(AJ9="","",IF(AJ9=0,3600,係数１!D$49))</f>
        <v/>
      </c>
      <c r="AO9" s="73" t="str">
        <f t="shared" si="12"/>
        <v/>
      </c>
      <c r="AP9" s="273" t="str">
        <f t="shared" si="13"/>
        <v/>
      </c>
      <c r="AU9" s="52" t="str">
        <f>IF(参照!A9="","",参照!A9)</f>
        <v>A0003</v>
      </c>
      <c r="AV9" s="52" t="str">
        <f>IF(参照!B9="","",参照!B9)</f>
        <v>リエスパワー(株)</v>
      </c>
      <c r="AW9" s="52">
        <f>IF(参照!C9="","",参照!C9)</f>
        <v>3.68E-4</v>
      </c>
      <c r="AX9" s="52" t="str">
        <f>IF(参照!D9="","",参照!D9)</f>
        <v/>
      </c>
      <c r="AY9" s="52">
        <f>IF(参照!E9="","",参照!E9)</f>
        <v>0</v>
      </c>
      <c r="AZ9" s="52" t="str">
        <f>IF(参照!F9="","",参照!F9)</f>
        <v>リエスパワー(株)</v>
      </c>
      <c r="BA9" s="52" t="str">
        <f>IF(参照!G9="","",参照!G9)</f>
        <v>リエスパワー(株)_</v>
      </c>
      <c r="BB9" s="52">
        <f t="shared" si="0"/>
        <v>0</v>
      </c>
      <c r="BD9" s="52" t="str">
        <f>IF(参照!L9="","",参照!L9)</f>
        <v>関西電力(株)</v>
      </c>
    </row>
    <row r="10" spans="1:60" ht="12.75" customHeight="1">
      <c r="A10" s="1"/>
      <c r="B10" s="1"/>
      <c r="C10" s="496"/>
      <c r="D10" s="492" t="s">
        <v>52</v>
      </c>
      <c r="E10" s="493"/>
      <c r="F10" s="493"/>
      <c r="G10" s="494"/>
      <c r="H10" s="82" t="s">
        <v>26</v>
      </c>
      <c r="I10" s="22"/>
      <c r="J10" s="21" t="str">
        <f>IF($I10="","",$I10*係数１!$D$8*0.0258)</f>
        <v/>
      </c>
      <c r="K10" s="21" t="str">
        <f>IF($I10="","",$I10*係数１!$D$8*係数１!$F$8*44/12)</f>
        <v/>
      </c>
      <c r="L10" s="1"/>
      <c r="N10" s="79">
        <v>4</v>
      </c>
      <c r="O10" s="69"/>
      <c r="P10" s="69"/>
      <c r="Q10" s="70" t="str">
        <f t="shared" si="1"/>
        <v/>
      </c>
      <c r="R10" s="80"/>
      <c r="S10" s="348"/>
      <c r="T10" s="346">
        <f>係数１!D$49</f>
        <v>8640</v>
      </c>
      <c r="U10" s="73" t="str">
        <f t="shared" si="5"/>
        <v/>
      </c>
      <c r="V10" s="73" t="str">
        <f t="shared" si="6"/>
        <v/>
      </c>
      <c r="W10" s="74" t="str">
        <f t="array" aca="1" ref="W10" ca="1">IF(O10="","",IF(ISNUMBER(AA10),INDIRECT($BG$6&amp;AA10),IF(AA10="a",Q10,IF(AA10="b",INDIRECT($BG$6&amp;AB10),IF(AA10="c",R10,"")))))</f>
        <v/>
      </c>
      <c r="X10" s="75"/>
      <c r="Y10" s="73" t="str">
        <f t="shared" si="7"/>
        <v/>
      </c>
      <c r="Z10" s="76" t="str">
        <f t="shared" ca="1" si="2"/>
        <v/>
      </c>
      <c r="AA10" s="76" t="str">
        <f t="shared" ca="1" si="8"/>
        <v/>
      </c>
      <c r="AB10" s="76" t="str">
        <f t="shared" ca="1" si="9"/>
        <v/>
      </c>
      <c r="AC10" s="76">
        <f t="shared" ca="1" si="10"/>
        <v>0</v>
      </c>
      <c r="AD10" s="76">
        <f t="shared" si="11"/>
        <v>0</v>
      </c>
      <c r="AE10" s="76" t="str">
        <f t="shared" si="3"/>
        <v/>
      </c>
      <c r="AF10" s="77" t="str">
        <f t="shared" si="4"/>
        <v/>
      </c>
      <c r="AH10" s="79">
        <v>4</v>
      </c>
      <c r="AI10" s="32"/>
      <c r="AJ10" s="506"/>
      <c r="AK10" s="507"/>
      <c r="AL10" s="35"/>
      <c r="AN10" s="72" t="str">
        <f>IF(AJ10="","",IF(AJ10=0,3600,係数１!D$49))</f>
        <v/>
      </c>
      <c r="AO10" s="73" t="str">
        <f t="shared" si="12"/>
        <v/>
      </c>
      <c r="AP10" s="273" t="str">
        <f t="shared" si="13"/>
        <v/>
      </c>
      <c r="AU10" s="52" t="str">
        <f>IF(参照!A10="","",参照!A10)</f>
        <v>A0004</v>
      </c>
      <c r="AV10" s="52" t="str">
        <f>IF(参照!B10="","",参照!B10)</f>
        <v>エバーグリーン・リテイリング(株)</v>
      </c>
      <c r="AW10" s="52">
        <f>IF(参照!C10="","",参照!C10)</f>
        <v>5.4799999999999998E-4</v>
      </c>
      <c r="AX10" s="52" t="str">
        <f>IF(参照!D10="","",参照!D10)</f>
        <v>メニューA</v>
      </c>
      <c r="AY10" s="52">
        <f>IF(参照!E10="","",参照!E10)</f>
        <v>0</v>
      </c>
      <c r="AZ10" s="52" t="str">
        <f>IF(参照!F10="","",参照!F10)</f>
        <v>エバーグリーン・リテイリング(株)</v>
      </c>
      <c r="BA10" s="52" t="str">
        <f>IF(参照!G10="","",参照!G10)</f>
        <v>エバーグリーン・リテイリング(株)_メニューA</v>
      </c>
      <c r="BB10" s="52">
        <f t="shared" si="0"/>
        <v>0</v>
      </c>
      <c r="BD10" s="52" t="str">
        <f>IF(参照!L10="","",参照!L10)</f>
        <v>中国電力(株)</v>
      </c>
    </row>
    <row r="11" spans="1:60" ht="12.75" customHeight="1" thickBot="1">
      <c r="A11" s="1"/>
      <c r="B11" s="1"/>
      <c r="C11" s="496"/>
      <c r="D11" s="456" t="s">
        <v>7</v>
      </c>
      <c r="E11" s="456"/>
      <c r="F11" s="456"/>
      <c r="G11" s="456"/>
      <c r="H11" s="82" t="s">
        <v>26</v>
      </c>
      <c r="I11" s="22"/>
      <c r="J11" s="21" t="str">
        <f>IF($I11="","",$I11*係数１!$D$11*0.0258)</f>
        <v/>
      </c>
      <c r="K11" s="21" t="str">
        <f>IF($I11="","",$I11*係数１!$D$11*係数１!$F$11*44/12)</f>
        <v/>
      </c>
      <c r="L11" s="1"/>
      <c r="N11" s="79">
        <v>5</v>
      </c>
      <c r="O11" s="69"/>
      <c r="P11" s="69"/>
      <c r="Q11" s="70" t="str">
        <f t="shared" si="1"/>
        <v/>
      </c>
      <c r="R11" s="80"/>
      <c r="S11" s="348"/>
      <c r="T11" s="346">
        <f>係数１!D$49</f>
        <v>8640</v>
      </c>
      <c r="U11" s="73" t="str">
        <f t="shared" si="5"/>
        <v/>
      </c>
      <c r="V11" s="73" t="str">
        <f t="shared" si="6"/>
        <v/>
      </c>
      <c r="W11" s="74" t="str">
        <f t="array" aca="1" ref="W11" ca="1">IF(O11="","",IF(ISNUMBER(AA11),INDIRECT($BG$6&amp;AA11),IF(AA11="a",Q11,IF(AA11="b",INDIRECT($BG$6&amp;AB11),IF(AA11="c",R11,"")))))</f>
        <v/>
      </c>
      <c r="X11" s="75"/>
      <c r="Y11" s="73" t="str">
        <f t="shared" si="7"/>
        <v/>
      </c>
      <c r="Z11" s="76" t="str">
        <f t="shared" ca="1" si="2"/>
        <v/>
      </c>
      <c r="AA11" s="76" t="str">
        <f t="shared" ca="1" si="8"/>
        <v/>
      </c>
      <c r="AB11" s="76" t="str">
        <f t="shared" ca="1" si="9"/>
        <v/>
      </c>
      <c r="AC11" s="76">
        <f t="shared" ca="1" si="10"/>
        <v>0</v>
      </c>
      <c r="AD11" s="76">
        <f t="shared" si="11"/>
        <v>0</v>
      </c>
      <c r="AE11" s="76" t="str">
        <f t="shared" si="3"/>
        <v/>
      </c>
      <c r="AF11" s="77" t="str">
        <f t="shared" si="4"/>
        <v/>
      </c>
      <c r="AH11" s="85">
        <v>5</v>
      </c>
      <c r="AI11" s="33"/>
      <c r="AJ11" s="508"/>
      <c r="AK11" s="509"/>
      <c r="AL11" s="29"/>
      <c r="AN11" s="72" t="str">
        <f>IF(AJ11="","",IF(AJ11=0,3600,係数１!D$49))</f>
        <v/>
      </c>
      <c r="AO11" s="73" t="str">
        <f t="shared" si="12"/>
        <v/>
      </c>
      <c r="AP11" s="273" t="str">
        <f t="shared" si="13"/>
        <v/>
      </c>
      <c r="AU11" s="52" t="str">
        <f>IF(参照!A11="","",参照!A11)</f>
        <v/>
      </c>
      <c r="AV11" s="52" t="str">
        <f>IF(参照!B11="","",参照!B11)</f>
        <v/>
      </c>
      <c r="AW11" s="52" t="str">
        <f>IF(参照!C11="","",参照!C11)</f>
        <v/>
      </c>
      <c r="AX11" s="52" t="str">
        <f>IF(参照!D11="","",参照!D11)</f>
        <v>メニューB(残差)</v>
      </c>
      <c r="AY11" s="52">
        <f>IF(参照!E11="","",参照!E11)</f>
        <v>4.9200000000000003E-4</v>
      </c>
      <c r="AZ11" s="52" t="str">
        <f>IF(参照!F11="","",参照!F11)</f>
        <v>エバーグリーン・リテイリング(株)</v>
      </c>
      <c r="BA11" s="52" t="str">
        <f>IF(参照!G11="","",参照!G11)</f>
        <v>エバーグリーン・リテイリング(株)_メニューB(残差)</v>
      </c>
      <c r="BB11" s="52">
        <f t="shared" si="0"/>
        <v>0.49200000000000005</v>
      </c>
      <c r="BD11" s="52" t="str">
        <f>IF(参照!L11="","",参照!L11)</f>
        <v>四国電力(株)</v>
      </c>
    </row>
    <row r="12" spans="1:60" ht="12.75" customHeight="1" thickTop="1" thickBot="1">
      <c r="A12" s="1"/>
      <c r="B12" s="1"/>
      <c r="C12" s="496"/>
      <c r="D12" s="499" t="s">
        <v>8</v>
      </c>
      <c r="E12" s="473"/>
      <c r="F12" s="473"/>
      <c r="G12" s="474"/>
      <c r="H12" s="82" t="s">
        <v>26</v>
      </c>
      <c r="I12" s="22"/>
      <c r="J12" s="21" t="str">
        <f>IF($I12="","",$I12*係数１!$D$12*0.0258)</f>
        <v/>
      </c>
      <c r="K12" s="21" t="str">
        <f>IF($I12="","",$I12*係数１!$D$12*係数１!$F$12*44/12)</f>
        <v/>
      </c>
      <c r="L12" s="1"/>
      <c r="N12" s="79">
        <v>6</v>
      </c>
      <c r="O12" s="69"/>
      <c r="P12" s="69"/>
      <c r="Q12" s="70" t="str">
        <f t="shared" si="1"/>
        <v/>
      </c>
      <c r="R12" s="80"/>
      <c r="S12" s="348"/>
      <c r="T12" s="346">
        <f>係数１!D$49</f>
        <v>8640</v>
      </c>
      <c r="U12" s="73" t="str">
        <f t="shared" si="5"/>
        <v/>
      </c>
      <c r="V12" s="73" t="str">
        <f t="shared" si="6"/>
        <v/>
      </c>
      <c r="W12" s="74" t="str">
        <f t="array" aca="1" ref="W12" ca="1">IF(O12="","",IF(ISNUMBER(AA12),INDIRECT($BG$6&amp;AA12),IF(AA12="a",Q12,IF(AA12="b",INDIRECT($BG$6&amp;AB12),IF(AA12="c",R12,"")))))</f>
        <v/>
      </c>
      <c r="X12" s="75"/>
      <c r="Y12" s="73" t="str">
        <f t="shared" si="7"/>
        <v/>
      </c>
      <c r="Z12" s="76" t="str">
        <f t="shared" ca="1" si="2"/>
        <v/>
      </c>
      <c r="AA12" s="76" t="str">
        <f t="shared" ca="1" si="8"/>
        <v/>
      </c>
      <c r="AB12" s="76" t="str">
        <f t="shared" ca="1" si="9"/>
        <v/>
      </c>
      <c r="AC12" s="76">
        <f t="shared" ca="1" si="10"/>
        <v>0</v>
      </c>
      <c r="AD12" s="76">
        <f t="shared" si="11"/>
        <v>0</v>
      </c>
      <c r="AE12" s="76" t="str">
        <f t="shared" si="3"/>
        <v/>
      </c>
      <c r="AF12" s="77" t="str">
        <f t="shared" si="4"/>
        <v/>
      </c>
      <c r="AH12" s="510" t="s">
        <v>67</v>
      </c>
      <c r="AI12" s="511"/>
      <c r="AJ12" s="511"/>
      <c r="AK12" s="511"/>
      <c r="AL12" s="86">
        <f>SUM(AL7:AL11)</f>
        <v>0</v>
      </c>
      <c r="AN12" s="87"/>
      <c r="AO12" s="88">
        <f>SUM(AO7:AO11)</f>
        <v>0</v>
      </c>
      <c r="AP12" s="86">
        <f>SUM(AP7:AP11)</f>
        <v>0</v>
      </c>
      <c r="AU12" s="52" t="str">
        <f>IF(参照!A12="","",参照!A12)</f>
        <v/>
      </c>
      <c r="AV12" s="52" t="str">
        <f>IF(参照!B12="","",参照!B12)</f>
        <v/>
      </c>
      <c r="AW12" s="52" t="str">
        <f>IF(参照!C12="","",参照!C12)</f>
        <v/>
      </c>
      <c r="AX12" s="52" t="str">
        <f>IF(参照!D12="","",参照!D12)</f>
        <v>(参考値)事業者全体</v>
      </c>
      <c r="AY12" s="52">
        <f>IF(参照!E12="","",参照!E12)</f>
        <v>4.28E-4</v>
      </c>
      <c r="AZ12" s="52" t="str">
        <f>IF(参照!F12="","",参照!F12)</f>
        <v>エバーグリーン・リテイリング(株)</v>
      </c>
      <c r="BA12" s="52" t="str">
        <f>IF(参照!G12="","",参照!G12)</f>
        <v>エバーグリーン・リテイリング(株)_(参考値)事業者全体</v>
      </c>
      <c r="BB12" s="52">
        <f t="shared" si="0"/>
        <v>0.42799999999999999</v>
      </c>
      <c r="BD12" s="52" t="str">
        <f>IF(参照!L12="","",参照!L12)</f>
        <v>九州電力(株)</v>
      </c>
    </row>
    <row r="13" spans="1:60" ht="12.75" customHeight="1">
      <c r="A13" s="1"/>
      <c r="B13" s="1"/>
      <c r="C13" s="496"/>
      <c r="D13" s="456" t="s">
        <v>9</v>
      </c>
      <c r="E13" s="456"/>
      <c r="F13" s="456"/>
      <c r="G13" s="456"/>
      <c r="H13" s="82" t="s">
        <v>26</v>
      </c>
      <c r="I13" s="22"/>
      <c r="J13" s="21" t="str">
        <f>IF($I13="","",$I13*係数１!$D$13*0.0258)</f>
        <v/>
      </c>
      <c r="K13" s="21" t="str">
        <f>IF($I13="","",$I13*係数１!$D$13*係数１!$F$13*44/12)</f>
        <v/>
      </c>
      <c r="L13" s="1"/>
      <c r="N13" s="79">
        <v>7</v>
      </c>
      <c r="O13" s="69"/>
      <c r="P13" s="69"/>
      <c r="Q13" s="70" t="str">
        <f t="shared" si="1"/>
        <v/>
      </c>
      <c r="R13" s="80"/>
      <c r="S13" s="348"/>
      <c r="T13" s="346">
        <f>係数１!D$49</f>
        <v>8640</v>
      </c>
      <c r="U13" s="73" t="str">
        <f t="shared" si="5"/>
        <v/>
      </c>
      <c r="V13" s="73" t="str">
        <f t="shared" si="6"/>
        <v/>
      </c>
      <c r="W13" s="74" t="str">
        <f t="array" aca="1" ref="W13" ca="1">IF(O13="","",IF(ISNUMBER(AA13),INDIRECT($BG$6&amp;AA13),IF(AA13="a",Q13,IF(AA13="b",INDIRECT($BG$6&amp;AB13),IF(AA13="c",R13,"")))))</f>
        <v/>
      </c>
      <c r="X13" s="75"/>
      <c r="Y13" s="73" t="str">
        <f t="shared" si="7"/>
        <v/>
      </c>
      <c r="Z13" s="76" t="str">
        <f t="shared" ca="1" si="2"/>
        <v/>
      </c>
      <c r="AA13" s="76" t="str">
        <f t="shared" ca="1" si="8"/>
        <v/>
      </c>
      <c r="AB13" s="76" t="str">
        <f t="shared" ca="1" si="9"/>
        <v/>
      </c>
      <c r="AC13" s="76">
        <f t="shared" ca="1" si="10"/>
        <v>0</v>
      </c>
      <c r="AD13" s="76">
        <f t="shared" si="11"/>
        <v>0</v>
      </c>
      <c r="AE13" s="76" t="str">
        <f t="shared" si="3"/>
        <v/>
      </c>
      <c r="AF13" s="77" t="str">
        <f t="shared" si="4"/>
        <v/>
      </c>
      <c r="AU13" s="52" t="str">
        <f>IF(参照!A13="","",参照!A13)</f>
        <v>A0006</v>
      </c>
      <c r="AV13" s="52" t="str">
        <f>IF(参照!B13="","",参照!B13)</f>
        <v>エバーグリーン・マーケティング(株)</v>
      </c>
      <c r="AW13" s="52">
        <f>IF(参照!C13="","",参照!C13)</f>
        <v>5.3499999999999999E-4</v>
      </c>
      <c r="AX13" s="52" t="str">
        <f>IF(参照!D13="","",参照!D13)</f>
        <v>メニューA</v>
      </c>
      <c r="AY13" s="52">
        <f>IF(参照!E13="","",参照!E13)</f>
        <v>0</v>
      </c>
      <c r="AZ13" s="52" t="str">
        <f>IF(参照!F13="","",参照!F13)</f>
        <v>エバーグリーン・マーケティング(株)</v>
      </c>
      <c r="BA13" s="52" t="str">
        <f>IF(参照!G13="","",参照!G13)</f>
        <v>エバーグリーン・マーケティング(株)_メニューA</v>
      </c>
      <c r="BB13" s="52">
        <f t="shared" si="0"/>
        <v>0</v>
      </c>
      <c r="BD13" s="52" t="str">
        <f>IF(参照!L13="","",参照!L13)</f>
        <v>沖縄電力(株)</v>
      </c>
    </row>
    <row r="14" spans="1:60" ht="12.75" customHeight="1">
      <c r="A14" s="1"/>
      <c r="B14" s="1"/>
      <c r="C14" s="496"/>
      <c r="D14" s="492" t="s">
        <v>53</v>
      </c>
      <c r="E14" s="493"/>
      <c r="F14" s="493"/>
      <c r="G14" s="494"/>
      <c r="H14" s="20" t="s">
        <v>33</v>
      </c>
      <c r="I14" s="22"/>
      <c r="J14" s="21" t="str">
        <f>IF($I14="","",$I14*係数１!$D$18*0.0258)</f>
        <v/>
      </c>
      <c r="K14" s="21" t="str">
        <f>IF($I14="","",$I14*係数１!$D$18*係数１!$F$18*44/12)</f>
        <v/>
      </c>
      <c r="L14" s="1"/>
      <c r="N14" s="79">
        <v>8</v>
      </c>
      <c r="O14" s="69"/>
      <c r="P14" s="69"/>
      <c r="Q14" s="70" t="str">
        <f t="shared" si="1"/>
        <v/>
      </c>
      <c r="R14" s="80"/>
      <c r="S14" s="348"/>
      <c r="T14" s="346">
        <f>係数１!D$49</f>
        <v>8640</v>
      </c>
      <c r="U14" s="73" t="str">
        <f t="shared" si="5"/>
        <v/>
      </c>
      <c r="V14" s="73" t="str">
        <f t="shared" si="6"/>
        <v/>
      </c>
      <c r="W14" s="74" t="str">
        <f t="array" aca="1" ref="W14" ca="1">IF(O14="","",IF(ISNUMBER(AA14),INDIRECT($BG$6&amp;AA14),IF(AA14="a",Q14,IF(AA14="b",INDIRECT($BG$6&amp;AB14),IF(AA14="c",R14,"")))))</f>
        <v/>
      </c>
      <c r="X14" s="75"/>
      <c r="Y14" s="73" t="str">
        <f t="shared" si="7"/>
        <v/>
      </c>
      <c r="Z14" s="76" t="str">
        <f t="shared" ca="1" si="2"/>
        <v/>
      </c>
      <c r="AA14" s="76" t="str">
        <f t="shared" ca="1" si="8"/>
        <v/>
      </c>
      <c r="AB14" s="76" t="str">
        <f t="shared" ca="1" si="9"/>
        <v/>
      </c>
      <c r="AC14" s="76">
        <f t="shared" ca="1" si="10"/>
        <v>0</v>
      </c>
      <c r="AD14" s="76">
        <f t="shared" si="11"/>
        <v>0</v>
      </c>
      <c r="AE14" s="76" t="str">
        <f t="shared" si="3"/>
        <v/>
      </c>
      <c r="AF14" s="77" t="str">
        <f t="shared" si="4"/>
        <v/>
      </c>
      <c r="AU14" s="52" t="str">
        <f>IF(参照!A14="","",参照!A14)</f>
        <v/>
      </c>
      <c r="AV14" s="52" t="str">
        <f>IF(参照!B14="","",参照!B14)</f>
        <v/>
      </c>
      <c r="AW14" s="52" t="str">
        <f>IF(参照!C14="","",参照!C14)</f>
        <v/>
      </c>
      <c r="AX14" s="52" t="str">
        <f>IF(参照!D14="","",参照!D14)</f>
        <v>メニューB</v>
      </c>
      <c r="AY14" s="52">
        <f>IF(参照!E14="","",参照!E14)</f>
        <v>0</v>
      </c>
      <c r="AZ14" s="52" t="str">
        <f>IF(参照!F14="","",参照!F14)</f>
        <v>エバーグリーン・マーケティング(株)</v>
      </c>
      <c r="BA14" s="52" t="str">
        <f>IF(参照!G14="","",参照!G14)</f>
        <v>エバーグリーン・マーケティング(株)_メニューB</v>
      </c>
      <c r="BB14" s="52">
        <f t="shared" si="0"/>
        <v>0</v>
      </c>
      <c r="BD14" s="52" t="str">
        <f>IF(参照!L14="","",参照!L14)</f>
        <v>(株)ａｆｔｅｒＦＩＴ</v>
      </c>
    </row>
    <row r="15" spans="1:60" ht="12.75" customHeight="1" thickBot="1">
      <c r="A15" s="1"/>
      <c r="B15" s="1"/>
      <c r="C15" s="496"/>
      <c r="D15" s="492" t="s">
        <v>54</v>
      </c>
      <c r="E15" s="493"/>
      <c r="F15" s="493"/>
      <c r="G15" s="494"/>
      <c r="H15" s="20" t="s">
        <v>33</v>
      </c>
      <c r="I15" s="22"/>
      <c r="J15" s="21" t="str">
        <f>IF($I15="","",$I15*係数１!$D$20*0.0258)</f>
        <v/>
      </c>
      <c r="K15" s="21" t="str">
        <f>IF($I15="","",$I15*係数１!$D$20*係数１!$F$20*44/12)</f>
        <v/>
      </c>
      <c r="L15" s="1"/>
      <c r="N15" s="79">
        <v>9</v>
      </c>
      <c r="O15" s="69"/>
      <c r="P15" s="69"/>
      <c r="Q15" s="70" t="str">
        <f t="shared" si="1"/>
        <v/>
      </c>
      <c r="R15" s="80"/>
      <c r="S15" s="348"/>
      <c r="T15" s="346">
        <f>係数１!D$49</f>
        <v>8640</v>
      </c>
      <c r="U15" s="73" t="str">
        <f t="shared" si="5"/>
        <v/>
      </c>
      <c r="V15" s="73" t="str">
        <f t="shared" si="6"/>
        <v/>
      </c>
      <c r="W15" s="74" t="str">
        <f t="array" aca="1" ref="W15" ca="1">IF(O15="","",IF(ISNUMBER(AA15),INDIRECT($BG$6&amp;AA15),IF(AA15="a",Q15,IF(AA15="b",INDIRECT($BG$6&amp;AB15),IF(AA15="c",R15,"")))))</f>
        <v/>
      </c>
      <c r="X15" s="75"/>
      <c r="Y15" s="73" t="str">
        <f t="shared" si="7"/>
        <v/>
      </c>
      <c r="Z15" s="76" t="str">
        <f t="shared" ca="1" si="2"/>
        <v/>
      </c>
      <c r="AA15" s="76" t="str">
        <f t="shared" ca="1" si="8"/>
        <v/>
      </c>
      <c r="AB15" s="76" t="str">
        <f t="shared" ca="1" si="9"/>
        <v/>
      </c>
      <c r="AC15" s="76">
        <f t="shared" ca="1" si="10"/>
        <v>0</v>
      </c>
      <c r="AD15" s="76">
        <f t="shared" si="11"/>
        <v>0</v>
      </c>
      <c r="AE15" s="76" t="str">
        <f t="shared" si="3"/>
        <v/>
      </c>
      <c r="AF15" s="77" t="str">
        <f t="shared" si="4"/>
        <v/>
      </c>
      <c r="AH15" s="38" t="s">
        <v>508</v>
      </c>
      <c r="AU15" s="52" t="str">
        <f>IF(参照!A15="","",参照!A15)</f>
        <v/>
      </c>
      <c r="AV15" s="52" t="str">
        <f>IF(参照!B15="","",参照!B15)</f>
        <v/>
      </c>
      <c r="AW15" s="52" t="str">
        <f>IF(参照!C15="","",参照!C15)</f>
        <v/>
      </c>
      <c r="AX15" s="52" t="str">
        <f>IF(参照!D15="","",参照!D15)</f>
        <v>メニューC(残差)</v>
      </c>
      <c r="AY15" s="52">
        <f>IF(参照!E15="","",参照!E15)</f>
        <v>5.1800000000000001E-4</v>
      </c>
      <c r="AZ15" s="52" t="str">
        <f>IF(参照!F15="","",参照!F15)</f>
        <v>エバーグリーン・マーケティング(株)</v>
      </c>
      <c r="BA15" s="52" t="str">
        <f>IF(参照!G15="","",参照!G15)</f>
        <v>エバーグリーン・マーケティング(株)_メニューC(残差)</v>
      </c>
      <c r="BB15" s="52">
        <f t="shared" si="0"/>
        <v>0.51800000000000002</v>
      </c>
      <c r="BD15" s="52" t="str">
        <f>IF(参照!L15="","",参照!L15)</f>
        <v>Ａｐａｍａｎ　Ｅｎｅｒｇｙ(株)</v>
      </c>
    </row>
    <row r="16" spans="1:60" ht="12.75" customHeight="1" thickBot="1">
      <c r="A16" s="1"/>
      <c r="B16" s="1"/>
      <c r="C16" s="496"/>
      <c r="D16" s="499" t="s">
        <v>55</v>
      </c>
      <c r="E16" s="473"/>
      <c r="F16" s="473"/>
      <c r="G16" s="474"/>
      <c r="H16" s="82" t="s">
        <v>18</v>
      </c>
      <c r="I16" s="22"/>
      <c r="J16" s="21" t="str">
        <f>IF($I16="","",$I16*係数１!$D$30*0.0258)</f>
        <v/>
      </c>
      <c r="K16" s="21" t="str">
        <f>IF($I16="","",$I16*係数１!$D$30*係数１!$F$30)</f>
        <v/>
      </c>
      <c r="L16" s="1"/>
      <c r="N16" s="79">
        <v>10</v>
      </c>
      <c r="O16" s="69"/>
      <c r="P16" s="69"/>
      <c r="Q16" s="70" t="str">
        <f t="shared" si="1"/>
        <v/>
      </c>
      <c r="R16" s="80"/>
      <c r="S16" s="348"/>
      <c r="T16" s="346">
        <f>係数１!D$49</f>
        <v>8640</v>
      </c>
      <c r="U16" s="73" t="str">
        <f t="shared" si="5"/>
        <v/>
      </c>
      <c r="V16" s="73" t="str">
        <f t="shared" si="6"/>
        <v/>
      </c>
      <c r="W16" s="74" t="str">
        <f t="array" aca="1" ref="W16" ca="1">IF(O16="","",IF(ISNUMBER(AA16),INDIRECT($BG$6&amp;AA16),IF(AA16="a",Q16,IF(AA16="b",INDIRECT($BG$6&amp;AB16),IF(AA16="c",R16,"")))))</f>
        <v/>
      </c>
      <c r="X16" s="75"/>
      <c r="Y16" s="73" t="str">
        <f t="shared" si="7"/>
        <v/>
      </c>
      <c r="Z16" s="76" t="str">
        <f t="shared" ca="1" si="2"/>
        <v/>
      </c>
      <c r="AA16" s="76" t="str">
        <f t="shared" ca="1" si="8"/>
        <v/>
      </c>
      <c r="AB16" s="76" t="str">
        <f t="shared" ca="1" si="9"/>
        <v/>
      </c>
      <c r="AC16" s="76">
        <f t="shared" ca="1" si="10"/>
        <v>0</v>
      </c>
      <c r="AD16" s="76">
        <f t="shared" si="11"/>
        <v>0</v>
      </c>
      <c r="AE16" s="76" t="str">
        <f t="shared" si="3"/>
        <v/>
      </c>
      <c r="AF16" s="77" t="str">
        <f t="shared" si="4"/>
        <v/>
      </c>
      <c r="AH16" s="89"/>
      <c r="AI16" s="90" t="s">
        <v>507</v>
      </c>
      <c r="AJ16" s="525" t="s">
        <v>504</v>
      </c>
      <c r="AK16" s="526"/>
      <c r="AL16" s="66" t="s">
        <v>592</v>
      </c>
      <c r="AM16" s="91" t="s">
        <v>593</v>
      </c>
      <c r="AN16" s="92" t="s">
        <v>594</v>
      </c>
      <c r="AO16" s="59" t="s">
        <v>595</v>
      </c>
      <c r="AP16" s="93" t="s">
        <v>596</v>
      </c>
      <c r="AQ16" s="59" t="s">
        <v>597</v>
      </c>
      <c r="AR16" s="66" t="s">
        <v>598</v>
      </c>
      <c r="AU16" s="52" t="str">
        <f>IF(参照!A16="","",参照!A16)</f>
        <v/>
      </c>
      <c r="AV16" s="52" t="str">
        <f>IF(参照!B16="","",参照!B16)</f>
        <v/>
      </c>
      <c r="AW16" s="52" t="str">
        <f>IF(参照!C16="","",参照!C16)</f>
        <v/>
      </c>
      <c r="AX16" s="52" t="str">
        <f>IF(参照!D16="","",参照!D16)</f>
        <v>(参考値)事業者全体</v>
      </c>
      <c r="AY16" s="52">
        <f>IF(参照!E16="","",参照!E16)</f>
        <v>5.4800000000000009E-4</v>
      </c>
      <c r="AZ16" s="52" t="str">
        <f>IF(参照!F16="","",参照!F16)</f>
        <v>エバーグリーン・マーケティング(株)</v>
      </c>
      <c r="BA16" s="52" t="str">
        <f>IF(参照!G16="","",参照!G16)</f>
        <v>エバーグリーン・マーケティング(株)_(参考値)事業者全体</v>
      </c>
      <c r="BB16" s="52">
        <f t="shared" si="0"/>
        <v>0.54800000000000004</v>
      </c>
      <c r="BD16" s="52" t="str">
        <f>IF(参照!L16="","",参照!L16)</f>
        <v>ａｕエネルギー＆ライフ(株)(旧：ＫＤＤＩ(株))</v>
      </c>
    </row>
    <row r="17" spans="1:56" ht="12.75" customHeight="1" thickTop="1">
      <c r="A17" s="1"/>
      <c r="B17" s="1"/>
      <c r="C17" s="496"/>
      <c r="D17" s="456" t="s">
        <v>10</v>
      </c>
      <c r="E17" s="456"/>
      <c r="F17" s="456"/>
      <c r="G17" s="456"/>
      <c r="H17" s="82" t="s">
        <v>27</v>
      </c>
      <c r="I17" s="22"/>
      <c r="J17" s="21" t="str">
        <f>IF($I17="","",$I17*係数１!$D$43*0.0258)</f>
        <v/>
      </c>
      <c r="K17" s="21" t="str">
        <f>IF($I17="","",$I17*係数１!$F$43)</f>
        <v/>
      </c>
      <c r="L17" s="1"/>
      <c r="N17" s="79">
        <v>11</v>
      </c>
      <c r="O17" s="69"/>
      <c r="P17" s="69"/>
      <c r="Q17" s="70" t="str">
        <f t="shared" si="1"/>
        <v/>
      </c>
      <c r="R17" s="80"/>
      <c r="S17" s="348"/>
      <c r="T17" s="346">
        <f>係数１!D$49</f>
        <v>8640</v>
      </c>
      <c r="U17" s="73" t="str">
        <f t="shared" si="5"/>
        <v/>
      </c>
      <c r="V17" s="73" t="str">
        <f t="shared" si="6"/>
        <v/>
      </c>
      <c r="W17" s="74" t="str">
        <f t="array" aca="1" ref="W17" ca="1">IF(O17="","",IF(ISNUMBER(AA17),INDIRECT($BG$6&amp;AA17),IF(AA17="a",Q17,IF(AA17="b",INDIRECT($BG$6&amp;AB17),IF(AA17="c",R17,"")))))</f>
        <v/>
      </c>
      <c r="X17" s="75"/>
      <c r="Y17" s="73" t="str">
        <f t="shared" si="7"/>
        <v/>
      </c>
      <c r="Z17" s="76" t="str">
        <f t="shared" ca="1" si="2"/>
        <v/>
      </c>
      <c r="AA17" s="76" t="str">
        <f t="shared" ca="1" si="8"/>
        <v/>
      </c>
      <c r="AB17" s="76" t="str">
        <f t="shared" ca="1" si="9"/>
        <v/>
      </c>
      <c r="AC17" s="76">
        <f t="shared" ca="1" si="10"/>
        <v>0</v>
      </c>
      <c r="AD17" s="76">
        <f t="shared" si="11"/>
        <v>0</v>
      </c>
      <c r="AE17" s="76" t="str">
        <f t="shared" si="3"/>
        <v/>
      </c>
      <c r="AF17" s="77" t="str">
        <f t="shared" si="4"/>
        <v/>
      </c>
      <c r="AH17" s="527" t="s">
        <v>505</v>
      </c>
      <c r="AI17" s="94" t="s">
        <v>599</v>
      </c>
      <c r="AJ17" s="95"/>
      <c r="AK17" s="272" t="s">
        <v>2319</v>
      </c>
      <c r="AL17" s="96" t="str">
        <f>IF(AJ17="","",AJ17*AN17*0.0258)</f>
        <v/>
      </c>
      <c r="AM17" s="97" t="str">
        <f>IF(AJ17="","",AJ17*AN17*AO17*44/12)</f>
        <v/>
      </c>
      <c r="AN17" s="98">
        <f>係数１!D55</f>
        <v>13.6</v>
      </c>
      <c r="AO17" s="99">
        <f>係数１!F55</f>
        <v>0</v>
      </c>
      <c r="AP17" s="99" t="str">
        <f>係数１!G55</f>
        <v>ｔ－C/GJ</v>
      </c>
      <c r="AQ17" s="100">
        <v>0.8</v>
      </c>
      <c r="AR17" s="101" t="str">
        <f>IF(AJ17="","",AL17*AQ17)</f>
        <v/>
      </c>
      <c r="AU17" s="52" t="str">
        <f>IF(参照!A17="","",参照!A17)</f>
        <v>A0007</v>
      </c>
      <c r="AV17" s="52" t="str">
        <f>IF(参照!B17="","",参照!B17)</f>
        <v>(株)ＳＥウイングズ</v>
      </c>
      <c r="AW17" s="52">
        <f>IF(参照!C17="","",参照!C17)</f>
        <v>2.6200000000000003E-4</v>
      </c>
      <c r="AX17" s="52" t="str">
        <f>IF(参照!D17="","",参照!D17)</f>
        <v/>
      </c>
      <c r="AY17" s="52">
        <f>IF(参照!E17="","",参照!E17)</f>
        <v>4.0099999999999999E-4</v>
      </c>
      <c r="AZ17" s="52" t="str">
        <f>IF(参照!F17="","",参照!F17)</f>
        <v>(株)ＳＥウイングズ</v>
      </c>
      <c r="BA17" s="52" t="str">
        <f>IF(参照!G17="","",参照!G17)</f>
        <v>(株)ＳＥウイングズ_</v>
      </c>
      <c r="BB17" s="52">
        <f t="shared" si="0"/>
        <v>0.40099999999999997</v>
      </c>
      <c r="BD17" s="52" t="str">
        <f>IF(参照!L17="","",参照!L17)</f>
        <v>Ｃａｓｔｌｅｔｏｎ　Ｃｏｍｍｏｄｉｔｉｅｓ　Ｊａｐａｎ合同会社</v>
      </c>
    </row>
    <row r="18" spans="1:56" ht="12.75" customHeight="1">
      <c r="A18" s="1"/>
      <c r="B18" s="1"/>
      <c r="C18" s="496"/>
      <c r="D18" s="492" t="s">
        <v>134</v>
      </c>
      <c r="E18" s="493"/>
      <c r="F18" s="493"/>
      <c r="G18" s="494"/>
      <c r="H18" s="102" t="s">
        <v>27</v>
      </c>
      <c r="I18" s="23"/>
      <c r="J18" s="21" t="str">
        <f>IF($I18="","",$I18*係数１!$D$44*0.0258)</f>
        <v/>
      </c>
      <c r="K18" s="21" t="str">
        <f>IF($I18="","",$I18*係数１!$F$44)</f>
        <v/>
      </c>
      <c r="L18" s="1"/>
      <c r="N18" s="79">
        <v>12</v>
      </c>
      <c r="O18" s="69"/>
      <c r="P18" s="69"/>
      <c r="Q18" s="70" t="str">
        <f t="shared" si="1"/>
        <v/>
      </c>
      <c r="R18" s="80"/>
      <c r="S18" s="348"/>
      <c r="T18" s="346">
        <f>係数１!D$49</f>
        <v>8640</v>
      </c>
      <c r="U18" s="73" t="str">
        <f t="shared" si="5"/>
        <v/>
      </c>
      <c r="V18" s="73" t="str">
        <f t="shared" si="6"/>
        <v/>
      </c>
      <c r="W18" s="74" t="str">
        <f t="array" aca="1" ref="W18" ca="1">IF(O18="","",IF(ISNUMBER(AA18),INDIRECT($BG$6&amp;AA18),IF(AA18="a",Q18,IF(AA18="b",INDIRECT($BG$6&amp;AB18),IF(AA18="c",R18,"")))))</f>
        <v/>
      </c>
      <c r="X18" s="75"/>
      <c r="Y18" s="73" t="str">
        <f t="shared" si="7"/>
        <v/>
      </c>
      <c r="Z18" s="76" t="str">
        <f t="shared" ca="1" si="2"/>
        <v/>
      </c>
      <c r="AA18" s="76" t="str">
        <f t="shared" ca="1" si="8"/>
        <v/>
      </c>
      <c r="AB18" s="76" t="str">
        <f t="shared" ca="1" si="9"/>
        <v/>
      </c>
      <c r="AC18" s="76">
        <f t="shared" ca="1" si="10"/>
        <v>0</v>
      </c>
      <c r="AD18" s="76">
        <f t="shared" si="11"/>
        <v>0</v>
      </c>
      <c r="AE18" s="76" t="str">
        <f t="shared" si="3"/>
        <v/>
      </c>
      <c r="AF18" s="77" t="str">
        <f t="shared" si="4"/>
        <v/>
      </c>
      <c r="AH18" s="528"/>
      <c r="AI18" s="103" t="s">
        <v>601</v>
      </c>
      <c r="AJ18" s="104"/>
      <c r="AK18" s="272" t="s">
        <v>2319</v>
      </c>
      <c r="AL18" s="21" t="str">
        <f t="shared" ref="AL18:AL33" si="14">IF(AJ18="","",AJ18*AN18*0.0258)</f>
        <v/>
      </c>
      <c r="AM18" s="97" t="str">
        <f t="shared" ref="AM18:AM33" si="15">IF(AJ18="","",AJ18*AN18*AO18*44/12)</f>
        <v/>
      </c>
      <c r="AN18" s="98">
        <f>係数１!D56</f>
        <v>13.2</v>
      </c>
      <c r="AO18" s="99">
        <f>係数１!F56</f>
        <v>0</v>
      </c>
      <c r="AP18" s="99" t="str">
        <f>係数１!G56</f>
        <v>ｔ－C/GJ</v>
      </c>
      <c r="AQ18" s="22">
        <v>0.8</v>
      </c>
      <c r="AR18" s="101" t="str">
        <f t="shared" ref="AR18:AR36" si="16">IF(AJ18="","",AL18*AQ18)</f>
        <v/>
      </c>
      <c r="AU18" s="52" t="str">
        <f>IF(参照!A18="","",参照!A18)</f>
        <v>A0008</v>
      </c>
      <c r="AV18" s="52" t="str">
        <f>IF(参照!B18="","",参照!B18)</f>
        <v>(株)イーセル</v>
      </c>
      <c r="AW18" s="52">
        <f>IF(参照!C18="","",参照!C18)</f>
        <v>4.75E-4</v>
      </c>
      <c r="AX18" s="52" t="str">
        <f>IF(参照!D18="","",参照!D18)</f>
        <v/>
      </c>
      <c r="AY18" s="52">
        <f>IF(参照!E18="","",参照!E18)</f>
        <v>4.8200000000000001E-4</v>
      </c>
      <c r="AZ18" s="52" t="str">
        <f>IF(参照!F18="","",参照!F18)</f>
        <v>(株)イーセル</v>
      </c>
      <c r="BA18" s="52" t="str">
        <f>IF(参照!G18="","",参照!G18)</f>
        <v>(株)イーセル_</v>
      </c>
      <c r="BB18" s="52">
        <f t="shared" si="0"/>
        <v>0.48199999999999998</v>
      </c>
      <c r="BD18" s="52" t="str">
        <f>IF(参照!L18="","",参照!L18)</f>
        <v>(株)ＣＤエナジーダイレクト</v>
      </c>
    </row>
    <row r="19" spans="1:56" ht="16.5" customHeight="1">
      <c r="A19" s="1"/>
      <c r="B19" s="1"/>
      <c r="C19" s="496"/>
      <c r="D19" s="470" t="s">
        <v>59</v>
      </c>
      <c r="E19" s="530" t="s">
        <v>135</v>
      </c>
      <c r="F19" s="470" t="s">
        <v>60</v>
      </c>
      <c r="G19" s="105" t="s">
        <v>131</v>
      </c>
      <c r="H19" s="454" t="s">
        <v>19</v>
      </c>
      <c r="I19" s="548">
        <f>S37</f>
        <v>0</v>
      </c>
      <c r="J19" s="548">
        <f>U37</f>
        <v>0</v>
      </c>
      <c r="K19" s="548">
        <f>V37</f>
        <v>0</v>
      </c>
      <c r="L19" s="1"/>
      <c r="N19" s="79">
        <v>13</v>
      </c>
      <c r="O19" s="69"/>
      <c r="P19" s="69"/>
      <c r="Q19" s="70" t="str">
        <f t="shared" si="1"/>
        <v/>
      </c>
      <c r="R19" s="80"/>
      <c r="S19" s="348"/>
      <c r="T19" s="346">
        <f>係数１!D$49</f>
        <v>8640</v>
      </c>
      <c r="U19" s="73" t="str">
        <f t="shared" si="5"/>
        <v/>
      </c>
      <c r="V19" s="73" t="str">
        <f t="shared" si="6"/>
        <v/>
      </c>
      <c r="W19" s="74" t="str">
        <f t="array" aca="1" ref="W19" ca="1">IF(O19="","",IF(ISNUMBER(AA19),INDIRECT($BG$6&amp;AA19),IF(AA19="a",Q19,IF(AA19="b",INDIRECT($BG$6&amp;AB19),IF(AA19="c",R19,"")))))</f>
        <v/>
      </c>
      <c r="X19" s="75"/>
      <c r="Y19" s="73" t="str">
        <f t="shared" si="7"/>
        <v/>
      </c>
      <c r="Z19" s="76" t="str">
        <f t="shared" ca="1" si="2"/>
        <v/>
      </c>
      <c r="AA19" s="76" t="str">
        <f t="shared" ca="1" si="8"/>
        <v/>
      </c>
      <c r="AB19" s="76" t="str">
        <f t="shared" ca="1" si="9"/>
        <v/>
      </c>
      <c r="AC19" s="76">
        <f t="shared" ca="1" si="10"/>
        <v>0</v>
      </c>
      <c r="AD19" s="76">
        <f t="shared" si="11"/>
        <v>0</v>
      </c>
      <c r="AE19" s="76" t="str">
        <f t="shared" si="3"/>
        <v/>
      </c>
      <c r="AF19" s="77" t="str">
        <f t="shared" si="4"/>
        <v/>
      </c>
      <c r="AH19" s="528"/>
      <c r="AI19" s="103" t="s">
        <v>602</v>
      </c>
      <c r="AJ19" s="104"/>
      <c r="AK19" s="272" t="s">
        <v>2319</v>
      </c>
      <c r="AL19" s="21" t="str">
        <f t="shared" si="14"/>
        <v/>
      </c>
      <c r="AM19" s="97" t="str">
        <f t="shared" si="15"/>
        <v/>
      </c>
      <c r="AN19" s="98">
        <f>係数１!D57</f>
        <v>17.100000000000001</v>
      </c>
      <c r="AO19" s="99">
        <f>係数１!F57</f>
        <v>0</v>
      </c>
      <c r="AP19" s="99" t="str">
        <f>係数１!G57</f>
        <v>ｔ－C/GJ</v>
      </c>
      <c r="AQ19" s="22">
        <v>0.8</v>
      </c>
      <c r="AR19" s="101" t="str">
        <f t="shared" si="16"/>
        <v/>
      </c>
      <c r="AU19" s="52" t="str">
        <f>IF(参照!A19="","",参照!A19)</f>
        <v>A0009</v>
      </c>
      <c r="AV19" s="52" t="str">
        <f>IF(参照!B19="","",参照!B19)</f>
        <v>(株)エネット</v>
      </c>
      <c r="AW19" s="52">
        <f>IF(参照!C19="","",参照!C19)</f>
        <v>4.0499999999999998E-4</v>
      </c>
      <c r="AX19" s="52" t="str">
        <f>IF(参照!D19="","",参照!D19)</f>
        <v>メニューA</v>
      </c>
      <c r="AY19" s="52">
        <f>IF(参照!E19="","",参照!E19)</f>
        <v>0</v>
      </c>
      <c r="AZ19" s="52" t="str">
        <f>IF(参照!F19="","",参照!F19)</f>
        <v>(株)エネット</v>
      </c>
      <c r="BA19" s="52" t="str">
        <f>IF(参照!G19="","",参照!G19)</f>
        <v>(株)エネット_メニューA</v>
      </c>
      <c r="BB19" s="52">
        <f t="shared" si="0"/>
        <v>0</v>
      </c>
      <c r="BD19" s="52" t="str">
        <f>IF(参照!L19="","",参照!L19)</f>
        <v>(株)ＣＨＩＢＡむつざわエナジー</v>
      </c>
    </row>
    <row r="20" spans="1:56" ht="16.5" customHeight="1">
      <c r="A20" s="1"/>
      <c r="B20" s="1"/>
      <c r="C20" s="496"/>
      <c r="D20" s="471"/>
      <c r="E20" s="531"/>
      <c r="F20" s="472"/>
      <c r="G20" s="106" t="str">
        <f>IF(COUNTA(O7:O36)=0,"（　　　 　　）",IF(COUNTA(O7:O36)=1,"（"&amp;O7&amp;"）","（複数の電気事業者）"))</f>
        <v>（　　　 　　）</v>
      </c>
      <c r="H20" s="455"/>
      <c r="I20" s="549"/>
      <c r="J20" s="549"/>
      <c r="K20" s="549"/>
      <c r="L20" s="1"/>
      <c r="N20" s="79">
        <v>14</v>
      </c>
      <c r="O20" s="69"/>
      <c r="P20" s="69"/>
      <c r="Q20" s="70" t="str">
        <f t="shared" si="1"/>
        <v/>
      </c>
      <c r="R20" s="80"/>
      <c r="S20" s="348"/>
      <c r="T20" s="346">
        <f>係数１!D$49</f>
        <v>8640</v>
      </c>
      <c r="U20" s="73" t="str">
        <f t="shared" si="5"/>
        <v/>
      </c>
      <c r="V20" s="73" t="str">
        <f t="shared" si="6"/>
        <v/>
      </c>
      <c r="W20" s="74" t="str">
        <f t="array" aca="1" ref="W20" ca="1">IF(O20="","",IF(ISNUMBER(AA20),INDIRECT($BG$6&amp;AA20),IF(AA20="a",Q20,IF(AA20="b",INDIRECT($BG$6&amp;AB20),IF(AA20="c",R20,"")))))</f>
        <v/>
      </c>
      <c r="X20" s="75"/>
      <c r="Y20" s="73" t="str">
        <f t="shared" si="7"/>
        <v/>
      </c>
      <c r="Z20" s="76" t="str">
        <f t="shared" ca="1" si="2"/>
        <v/>
      </c>
      <c r="AA20" s="76" t="str">
        <f t="shared" ca="1" si="8"/>
        <v/>
      </c>
      <c r="AB20" s="76" t="str">
        <f t="shared" ca="1" si="9"/>
        <v/>
      </c>
      <c r="AC20" s="76">
        <f t="shared" ca="1" si="10"/>
        <v>0</v>
      </c>
      <c r="AD20" s="76">
        <f t="shared" si="11"/>
        <v>0</v>
      </c>
      <c r="AE20" s="76" t="str">
        <f t="shared" si="3"/>
        <v/>
      </c>
      <c r="AF20" s="77" t="str">
        <f t="shared" si="4"/>
        <v/>
      </c>
      <c r="AH20" s="528"/>
      <c r="AI20" s="103" t="s">
        <v>603</v>
      </c>
      <c r="AJ20" s="104"/>
      <c r="AK20" s="272" t="s">
        <v>2320</v>
      </c>
      <c r="AL20" s="21" t="str">
        <f t="shared" si="14"/>
        <v/>
      </c>
      <c r="AM20" s="97" t="str">
        <f t="shared" si="15"/>
        <v/>
      </c>
      <c r="AN20" s="98">
        <f>係数１!D58</f>
        <v>23.4</v>
      </c>
      <c r="AO20" s="99">
        <f>係数１!F58</f>
        <v>0</v>
      </c>
      <c r="AP20" s="99" t="str">
        <f>係数１!G58</f>
        <v>ｔ－C/GJ</v>
      </c>
      <c r="AQ20" s="22">
        <v>0.8</v>
      </c>
      <c r="AR20" s="101" t="str">
        <f t="shared" si="16"/>
        <v/>
      </c>
      <c r="AU20" s="52" t="str">
        <f>IF(参照!A20="","",参照!A20)</f>
        <v/>
      </c>
      <c r="AV20" s="52" t="str">
        <f>IF(参照!B20="","",参照!B20)</f>
        <v/>
      </c>
      <c r="AW20" s="52" t="str">
        <f>IF(参照!C20="","",参照!C20)</f>
        <v/>
      </c>
      <c r="AX20" s="52" t="str">
        <f>IF(参照!D20="","",参照!D20)</f>
        <v>メニューB</v>
      </c>
      <c r="AY20" s="52">
        <f>IF(参照!E20="","",参照!E20)</f>
        <v>0</v>
      </c>
      <c r="AZ20" s="52" t="str">
        <f>IF(参照!F20="","",参照!F20)</f>
        <v>(株)エネット</v>
      </c>
      <c r="BA20" s="52" t="str">
        <f>IF(参照!G20="","",参照!G20)</f>
        <v>(株)エネット_メニューB</v>
      </c>
      <c r="BB20" s="52">
        <f t="shared" si="0"/>
        <v>0</v>
      </c>
      <c r="BD20" s="52" t="str">
        <f>IF(参照!L20="","",参照!L20)</f>
        <v>Ｃｏｃｏテラスたがわ(株)</v>
      </c>
    </row>
    <row r="21" spans="1:56" ht="15.75" customHeight="1">
      <c r="A21" s="1"/>
      <c r="B21" s="1"/>
      <c r="C21" s="496"/>
      <c r="D21" s="471"/>
      <c r="E21" s="531"/>
      <c r="F21" s="470" t="s">
        <v>61</v>
      </c>
      <c r="G21" s="105" t="s">
        <v>131</v>
      </c>
      <c r="H21" s="454" t="s">
        <v>19</v>
      </c>
      <c r="I21" s="541"/>
      <c r="J21" s="541"/>
      <c r="K21" s="541"/>
      <c r="L21" s="1"/>
      <c r="N21" s="79">
        <v>15</v>
      </c>
      <c r="O21" s="69"/>
      <c r="P21" s="69"/>
      <c r="Q21" s="70" t="str">
        <f t="shared" si="1"/>
        <v/>
      </c>
      <c r="R21" s="80"/>
      <c r="S21" s="348"/>
      <c r="T21" s="346">
        <f>係数１!D$49</f>
        <v>8640</v>
      </c>
      <c r="U21" s="73" t="str">
        <f t="shared" si="5"/>
        <v/>
      </c>
      <c r="V21" s="73" t="str">
        <f t="shared" si="6"/>
        <v/>
      </c>
      <c r="W21" s="74" t="str">
        <f t="array" aca="1" ref="W21" ca="1">IF(O21="","",IF(ISNUMBER(AA21),INDIRECT($BG$6&amp;AA21),IF(AA21="a",Q21,IF(AA21="b",INDIRECT($BG$6&amp;AB21),IF(AA21="c",R21,"")))))</f>
        <v/>
      </c>
      <c r="X21" s="75"/>
      <c r="Y21" s="73" t="str">
        <f t="shared" si="7"/>
        <v/>
      </c>
      <c r="Z21" s="76" t="str">
        <f t="shared" ca="1" si="2"/>
        <v/>
      </c>
      <c r="AA21" s="76" t="str">
        <f t="shared" ca="1" si="8"/>
        <v/>
      </c>
      <c r="AB21" s="76" t="str">
        <f t="shared" ca="1" si="9"/>
        <v/>
      </c>
      <c r="AC21" s="76">
        <f t="shared" ca="1" si="10"/>
        <v>0</v>
      </c>
      <c r="AD21" s="76">
        <f t="shared" si="11"/>
        <v>0</v>
      </c>
      <c r="AE21" s="76" t="str">
        <f t="shared" si="3"/>
        <v/>
      </c>
      <c r="AF21" s="77" t="str">
        <f t="shared" si="4"/>
        <v/>
      </c>
      <c r="AH21" s="528"/>
      <c r="AI21" s="103" t="s">
        <v>604</v>
      </c>
      <c r="AJ21" s="104"/>
      <c r="AK21" s="272" t="s">
        <v>2320</v>
      </c>
      <c r="AL21" s="21" t="str">
        <f t="shared" si="14"/>
        <v/>
      </c>
      <c r="AM21" s="97" t="str">
        <f t="shared" si="15"/>
        <v/>
      </c>
      <c r="AN21" s="98">
        <f>係数１!D59</f>
        <v>35.6</v>
      </c>
      <c r="AO21" s="99">
        <f>係数１!F59</f>
        <v>0</v>
      </c>
      <c r="AP21" s="99" t="str">
        <f>係数１!G59</f>
        <v>ｔ－C/GJ</v>
      </c>
      <c r="AQ21" s="22">
        <v>0.8</v>
      </c>
      <c r="AR21" s="101" t="str">
        <f t="shared" si="16"/>
        <v/>
      </c>
      <c r="AU21" s="52" t="str">
        <f>IF(参照!A21="","",参照!A21)</f>
        <v/>
      </c>
      <c r="AV21" s="52" t="str">
        <f>IF(参照!B21="","",参照!B21)</f>
        <v/>
      </c>
      <c r="AW21" s="52" t="str">
        <f>IF(参照!C21="","",参照!C21)</f>
        <v/>
      </c>
      <c r="AX21" s="52" t="str">
        <f>IF(参照!D21="","",参照!D21)</f>
        <v>メニューC</v>
      </c>
      <c r="AY21" s="52">
        <f>IF(参照!E21="","",参照!E21)</f>
        <v>2.0000000000000001E-4</v>
      </c>
      <c r="AZ21" s="52" t="str">
        <f>IF(参照!F21="","",参照!F21)</f>
        <v>(株)エネット</v>
      </c>
      <c r="BA21" s="52" t="str">
        <f>IF(参照!G21="","",参照!G21)</f>
        <v>(株)エネット_メニューC</v>
      </c>
      <c r="BB21" s="52">
        <f t="shared" si="0"/>
        <v>0.2</v>
      </c>
      <c r="BD21" s="52" t="str">
        <f>IF(参照!L21="","",参照!L21)</f>
        <v>(株)ＣＷＳ</v>
      </c>
    </row>
    <row r="22" spans="1:56" ht="15.75" customHeight="1">
      <c r="A22" s="1"/>
      <c r="B22" s="1"/>
      <c r="C22" s="496"/>
      <c r="D22" s="471"/>
      <c r="E22" s="532"/>
      <c r="F22" s="472"/>
      <c r="G22" s="293" t="s">
        <v>2323</v>
      </c>
      <c r="H22" s="455"/>
      <c r="I22" s="542"/>
      <c r="J22" s="542"/>
      <c r="K22" s="542"/>
      <c r="L22" s="1"/>
      <c r="N22" s="79">
        <v>16</v>
      </c>
      <c r="O22" s="69"/>
      <c r="P22" s="69"/>
      <c r="Q22" s="70" t="str">
        <f t="shared" si="1"/>
        <v/>
      </c>
      <c r="R22" s="80"/>
      <c r="S22" s="348"/>
      <c r="T22" s="346">
        <f>係数１!D$49</f>
        <v>8640</v>
      </c>
      <c r="U22" s="73" t="str">
        <f t="shared" si="5"/>
        <v/>
      </c>
      <c r="V22" s="73" t="str">
        <f t="shared" si="6"/>
        <v/>
      </c>
      <c r="W22" s="74" t="str">
        <f t="array" aca="1" ref="W22" ca="1">IF(O22="","",IF(ISNUMBER(AA22),INDIRECT($BG$6&amp;AA22),IF(AA22="a",Q22,IF(AA22="b",INDIRECT($BG$6&amp;AB22),IF(AA22="c",R22,"")))))</f>
        <v/>
      </c>
      <c r="X22" s="75"/>
      <c r="Y22" s="73" t="str">
        <f t="shared" si="7"/>
        <v/>
      </c>
      <c r="Z22" s="76" t="str">
        <f t="shared" ca="1" si="2"/>
        <v/>
      </c>
      <c r="AA22" s="76" t="str">
        <f t="shared" ca="1" si="8"/>
        <v/>
      </c>
      <c r="AB22" s="76" t="str">
        <f t="shared" ca="1" si="9"/>
        <v/>
      </c>
      <c r="AC22" s="76">
        <f t="shared" ca="1" si="10"/>
        <v>0</v>
      </c>
      <c r="AD22" s="76">
        <f t="shared" si="11"/>
        <v>0</v>
      </c>
      <c r="AE22" s="76" t="str">
        <f t="shared" si="3"/>
        <v/>
      </c>
      <c r="AF22" s="77" t="str">
        <f t="shared" si="4"/>
        <v/>
      </c>
      <c r="AH22" s="528"/>
      <c r="AI22" s="103" t="s">
        <v>605</v>
      </c>
      <c r="AJ22" s="104"/>
      <c r="AK22" s="272" t="s">
        <v>2321</v>
      </c>
      <c r="AL22" s="21" t="str">
        <f t="shared" si="14"/>
        <v/>
      </c>
      <c r="AM22" s="97" t="str">
        <f t="shared" si="15"/>
        <v/>
      </c>
      <c r="AN22" s="98">
        <f>係数１!D60</f>
        <v>21.2</v>
      </c>
      <c r="AO22" s="99">
        <f>係数１!F60</f>
        <v>0</v>
      </c>
      <c r="AP22" s="99" t="str">
        <f>係数１!G60</f>
        <v>ｔ－C/GJ</v>
      </c>
      <c r="AQ22" s="22">
        <v>0.8</v>
      </c>
      <c r="AR22" s="101" t="str">
        <f t="shared" si="16"/>
        <v/>
      </c>
      <c r="AU22" s="52" t="str">
        <f>IF(参照!A22="","",参照!A22)</f>
        <v/>
      </c>
      <c r="AV22" s="52" t="str">
        <f>IF(参照!B22="","",参照!B22)</f>
        <v/>
      </c>
      <c r="AW22" s="52" t="str">
        <f>IF(参照!C22="","",参照!C22)</f>
        <v/>
      </c>
      <c r="AX22" s="52" t="str">
        <f>IF(参照!D22="","",参照!D22)</f>
        <v>メニューD</v>
      </c>
      <c r="AY22" s="52">
        <f>IF(参照!E22="","",参照!E22)</f>
        <v>2.2000000000000001E-4</v>
      </c>
      <c r="AZ22" s="52" t="str">
        <f>IF(参照!F22="","",参照!F22)</f>
        <v>(株)エネット</v>
      </c>
      <c r="BA22" s="52" t="str">
        <f>IF(参照!G22="","",参照!G22)</f>
        <v>(株)エネット_メニューD</v>
      </c>
      <c r="BB22" s="52">
        <f t="shared" si="0"/>
        <v>0.22</v>
      </c>
      <c r="BD22" s="52" t="str">
        <f>IF(参照!L22="","",参照!L22)</f>
        <v>ＥＮＥＯＳ(株)</v>
      </c>
    </row>
    <row r="23" spans="1:56" ht="16.5" customHeight="1">
      <c r="A23" s="1"/>
      <c r="B23" s="1"/>
      <c r="C23" s="496"/>
      <c r="D23" s="471"/>
      <c r="E23" s="499" t="s">
        <v>0</v>
      </c>
      <c r="F23" s="474"/>
      <c r="G23" s="105" t="s">
        <v>131</v>
      </c>
      <c r="H23" s="454" t="s">
        <v>19</v>
      </c>
      <c r="I23" s="548">
        <f>AL12</f>
        <v>0</v>
      </c>
      <c r="J23" s="548">
        <f>AO12</f>
        <v>0</v>
      </c>
      <c r="K23" s="548">
        <f>AP12</f>
        <v>0</v>
      </c>
      <c r="L23" s="107"/>
      <c r="M23" s="108"/>
      <c r="N23" s="79">
        <v>17</v>
      </c>
      <c r="O23" s="69"/>
      <c r="P23" s="69"/>
      <c r="Q23" s="70" t="str">
        <f t="shared" si="1"/>
        <v/>
      </c>
      <c r="R23" s="80"/>
      <c r="S23" s="348"/>
      <c r="T23" s="346">
        <f>係数１!D$49</f>
        <v>8640</v>
      </c>
      <c r="U23" s="73" t="str">
        <f t="shared" si="5"/>
        <v/>
      </c>
      <c r="V23" s="73" t="str">
        <f t="shared" si="6"/>
        <v/>
      </c>
      <c r="W23" s="74" t="str">
        <f t="array" aca="1" ref="W23" ca="1">IF(O23="","",IF(ISNUMBER(AA23),INDIRECT($BG$6&amp;AA23),IF(AA23="a",Q23,IF(AA23="b",INDIRECT($BG$6&amp;AB23),IF(AA23="c",R23,"")))))</f>
        <v/>
      </c>
      <c r="X23" s="75"/>
      <c r="Y23" s="73" t="str">
        <f t="shared" si="7"/>
        <v/>
      </c>
      <c r="Z23" s="76" t="str">
        <f t="shared" ca="1" si="2"/>
        <v/>
      </c>
      <c r="AA23" s="76" t="str">
        <f t="shared" ca="1" si="8"/>
        <v/>
      </c>
      <c r="AB23" s="76" t="str">
        <f t="shared" ca="1" si="9"/>
        <v/>
      </c>
      <c r="AC23" s="76">
        <f t="shared" ca="1" si="10"/>
        <v>0</v>
      </c>
      <c r="AD23" s="76">
        <f t="shared" si="11"/>
        <v>0</v>
      </c>
      <c r="AE23" s="76" t="str">
        <f t="shared" si="3"/>
        <v/>
      </c>
      <c r="AF23" s="77" t="str">
        <f t="shared" si="4"/>
        <v/>
      </c>
      <c r="AH23" s="528"/>
      <c r="AI23" s="103" t="s">
        <v>606</v>
      </c>
      <c r="AJ23" s="104"/>
      <c r="AK23" s="272" t="s">
        <v>2319</v>
      </c>
      <c r="AL23" s="21" t="str">
        <f t="shared" si="14"/>
        <v/>
      </c>
      <c r="AM23" s="97" t="str">
        <f t="shared" si="15"/>
        <v/>
      </c>
      <c r="AN23" s="98">
        <f>係数１!D61</f>
        <v>18</v>
      </c>
      <c r="AO23" s="99">
        <f>係数１!F61</f>
        <v>1.7000000000000001E-2</v>
      </c>
      <c r="AP23" s="99" t="str">
        <f>係数１!G61</f>
        <v>ｔ－C/GJ</v>
      </c>
      <c r="AQ23" s="22">
        <v>0.8</v>
      </c>
      <c r="AR23" s="101" t="str">
        <f t="shared" si="16"/>
        <v/>
      </c>
      <c r="AU23" s="52" t="str">
        <f>IF(参照!A23="","",参照!A23)</f>
        <v/>
      </c>
      <c r="AV23" s="52" t="str">
        <f>IF(参照!B23="","",参照!B23)</f>
        <v/>
      </c>
      <c r="AW23" s="52" t="str">
        <f>IF(参照!C23="","",参照!C23)</f>
        <v/>
      </c>
      <c r="AX23" s="52" t="str">
        <f>IF(参照!D23="","",参照!D23)</f>
        <v>メニューE</v>
      </c>
      <c r="AY23" s="52">
        <f>IF(参照!E23="","",参照!E23)</f>
        <v>2.9999999999999997E-4</v>
      </c>
      <c r="AZ23" s="52" t="str">
        <f>IF(参照!F23="","",参照!F23)</f>
        <v>(株)エネット</v>
      </c>
      <c r="BA23" s="52" t="str">
        <f>IF(参照!G23="","",参照!G23)</f>
        <v>(株)エネット_メニューE</v>
      </c>
      <c r="BB23" s="52">
        <f t="shared" si="0"/>
        <v>0.3</v>
      </c>
      <c r="BD23" s="52" t="str">
        <f>IF(参照!L23="","",参照!L23)</f>
        <v>(株)Ｆ－Ｐｏｗｅｒ</v>
      </c>
    </row>
    <row r="24" spans="1:56" ht="16.5" customHeight="1">
      <c r="A24" s="1"/>
      <c r="B24" s="1"/>
      <c r="C24" s="496"/>
      <c r="D24" s="472"/>
      <c r="E24" s="533"/>
      <c r="F24" s="476"/>
      <c r="G24" s="106" t="str">
        <f>IF(COUNTA(AI7:AI11)=0,"（　　　 　　）",IF(COUNTA(AI7:AI11)=1,"（"&amp;AI7&amp;"）","（複数の電気事業者）"))</f>
        <v>（　　　 　　）</v>
      </c>
      <c r="H24" s="455"/>
      <c r="I24" s="549"/>
      <c r="J24" s="549"/>
      <c r="K24" s="549"/>
      <c r="L24" s="107"/>
      <c r="M24" s="108"/>
      <c r="N24" s="79">
        <v>18</v>
      </c>
      <c r="O24" s="69"/>
      <c r="P24" s="69"/>
      <c r="Q24" s="70" t="str">
        <f t="shared" si="1"/>
        <v/>
      </c>
      <c r="R24" s="80"/>
      <c r="S24" s="348"/>
      <c r="T24" s="346">
        <f>係数１!D$49</f>
        <v>8640</v>
      </c>
      <c r="U24" s="73" t="str">
        <f t="shared" si="5"/>
        <v/>
      </c>
      <c r="V24" s="73" t="str">
        <f t="shared" si="6"/>
        <v/>
      </c>
      <c r="W24" s="74" t="str">
        <f t="array" aca="1" ref="W24" ca="1">IF(O24="","",IF(ISNUMBER(AA24),INDIRECT($BG$6&amp;AA24),IF(AA24="a",Q24,IF(AA24="b",INDIRECT($BG$6&amp;AB24),IF(AA24="c",R24,"")))))</f>
        <v/>
      </c>
      <c r="X24" s="75"/>
      <c r="Y24" s="73" t="str">
        <f t="shared" si="7"/>
        <v/>
      </c>
      <c r="Z24" s="76" t="str">
        <f t="shared" ca="1" si="2"/>
        <v/>
      </c>
      <c r="AA24" s="76" t="str">
        <f t="shared" ca="1" si="8"/>
        <v/>
      </c>
      <c r="AB24" s="76" t="str">
        <f t="shared" ca="1" si="9"/>
        <v/>
      </c>
      <c r="AC24" s="76">
        <f t="shared" ca="1" si="10"/>
        <v>0</v>
      </c>
      <c r="AD24" s="76">
        <f t="shared" si="11"/>
        <v>0</v>
      </c>
      <c r="AE24" s="76" t="str">
        <f t="shared" si="3"/>
        <v/>
      </c>
      <c r="AF24" s="77" t="str">
        <f t="shared" si="4"/>
        <v/>
      </c>
      <c r="AH24" s="528"/>
      <c r="AI24" s="103" t="s">
        <v>607</v>
      </c>
      <c r="AJ24" s="104"/>
      <c r="AK24" s="272" t="s">
        <v>2319</v>
      </c>
      <c r="AL24" s="21" t="str">
        <f t="shared" si="14"/>
        <v/>
      </c>
      <c r="AM24" s="97" t="str">
        <f t="shared" si="15"/>
        <v/>
      </c>
      <c r="AN24" s="98">
        <f>係数１!D62</f>
        <v>26.9</v>
      </c>
      <c r="AO24" s="99">
        <f>係数１!F62</f>
        <v>1.52E-2</v>
      </c>
      <c r="AP24" s="99" t="str">
        <f>係数１!G62</f>
        <v>ｔ－C/GJ</v>
      </c>
      <c r="AQ24" s="22">
        <v>0.8</v>
      </c>
      <c r="AR24" s="101" t="str">
        <f t="shared" si="16"/>
        <v/>
      </c>
      <c r="AU24" s="52" t="str">
        <f>IF(参照!A24="","",参照!A24)</f>
        <v/>
      </c>
      <c r="AV24" s="52" t="str">
        <f>IF(参照!B24="","",参照!B24)</f>
        <v/>
      </c>
      <c r="AW24" s="52" t="str">
        <f>IF(参照!C24="","",参照!C24)</f>
        <v/>
      </c>
      <c r="AX24" s="52" t="str">
        <f>IF(参照!D24="","",参照!D24)</f>
        <v>メニューF</v>
      </c>
      <c r="AY24" s="52">
        <f>IF(参照!E24="","",参照!E24)</f>
        <v>3.4899999999999997E-4</v>
      </c>
      <c r="AZ24" s="52" t="str">
        <f>IF(参照!F24="","",参照!F24)</f>
        <v>(株)エネット</v>
      </c>
      <c r="BA24" s="52" t="str">
        <f>IF(参照!G24="","",参照!G24)</f>
        <v>(株)エネット_メニューF</v>
      </c>
      <c r="BB24" s="52">
        <f t="shared" si="0"/>
        <v>0.34899999999999998</v>
      </c>
      <c r="BD24" s="52" t="str">
        <f>IF(参照!L24="","",参照!L24)</f>
        <v>ＦＴエナジー(株)</v>
      </c>
    </row>
    <row r="25" spans="1:56" ht="12.75" customHeight="1">
      <c r="A25" s="1"/>
      <c r="B25" s="1"/>
      <c r="C25" s="496"/>
      <c r="D25" s="501" t="s">
        <v>23</v>
      </c>
      <c r="E25" s="502"/>
      <c r="F25" s="503"/>
      <c r="G25" s="267" t="s">
        <v>608</v>
      </c>
      <c r="H25" s="285" t="s">
        <v>14</v>
      </c>
      <c r="I25" s="285" t="s">
        <v>14</v>
      </c>
      <c r="J25" s="109">
        <f>AL37</f>
        <v>0</v>
      </c>
      <c r="K25" s="109">
        <f>AM37</f>
        <v>0</v>
      </c>
      <c r="L25" s="1"/>
      <c r="N25" s="79">
        <v>19</v>
      </c>
      <c r="O25" s="69"/>
      <c r="P25" s="69"/>
      <c r="Q25" s="70" t="str">
        <f t="shared" si="1"/>
        <v/>
      </c>
      <c r="R25" s="80"/>
      <c r="S25" s="348"/>
      <c r="T25" s="346">
        <f>係数１!D$49</f>
        <v>8640</v>
      </c>
      <c r="U25" s="73" t="str">
        <f t="shared" si="5"/>
        <v/>
      </c>
      <c r="V25" s="73" t="str">
        <f t="shared" si="6"/>
        <v/>
      </c>
      <c r="W25" s="74" t="str">
        <f t="array" aca="1" ref="W25" ca="1">IF(O25="","",IF(ISNUMBER(AA25),INDIRECT($BG$6&amp;AA25),IF(AA25="a",Q25,IF(AA25="b",INDIRECT($BG$6&amp;AB25),IF(AA25="c",R25,"")))))</f>
        <v/>
      </c>
      <c r="X25" s="75"/>
      <c r="Y25" s="73" t="str">
        <f t="shared" si="7"/>
        <v/>
      </c>
      <c r="Z25" s="76" t="str">
        <f t="shared" ca="1" si="2"/>
        <v/>
      </c>
      <c r="AA25" s="76" t="str">
        <f t="shared" ca="1" si="8"/>
        <v/>
      </c>
      <c r="AB25" s="76" t="str">
        <f t="shared" ca="1" si="9"/>
        <v/>
      </c>
      <c r="AC25" s="76">
        <f t="shared" ca="1" si="10"/>
        <v>0</v>
      </c>
      <c r="AD25" s="76">
        <f t="shared" si="11"/>
        <v>0</v>
      </c>
      <c r="AE25" s="76" t="str">
        <f t="shared" si="3"/>
        <v/>
      </c>
      <c r="AF25" s="77" t="str">
        <f t="shared" si="4"/>
        <v/>
      </c>
      <c r="AH25" s="528"/>
      <c r="AI25" s="103" t="s">
        <v>609</v>
      </c>
      <c r="AJ25" s="104"/>
      <c r="AK25" s="272" t="s">
        <v>2319</v>
      </c>
      <c r="AL25" s="21" t="str">
        <f t="shared" si="14"/>
        <v/>
      </c>
      <c r="AM25" s="97" t="str">
        <f t="shared" si="15"/>
        <v/>
      </c>
      <c r="AN25" s="98">
        <f>係数１!D63</f>
        <v>33.200000000000003</v>
      </c>
      <c r="AO25" s="99">
        <f>係数１!F63</f>
        <v>1.35E-2</v>
      </c>
      <c r="AP25" s="99" t="str">
        <f>係数１!G63</f>
        <v>ｔ－C/GJ</v>
      </c>
      <c r="AQ25" s="22">
        <v>0.8</v>
      </c>
      <c r="AR25" s="101" t="str">
        <f t="shared" si="16"/>
        <v/>
      </c>
      <c r="AU25" s="52" t="str">
        <f>IF(参照!A25="","",参照!A25)</f>
        <v/>
      </c>
      <c r="AV25" s="52" t="str">
        <f>IF(参照!B25="","",参照!B25)</f>
        <v/>
      </c>
      <c r="AW25" s="52" t="str">
        <f>IF(参照!C25="","",参照!C25)</f>
        <v/>
      </c>
      <c r="AX25" s="52" t="str">
        <f>IF(参照!D25="","",参照!D25)</f>
        <v>メニューG</v>
      </c>
      <c r="AY25" s="52">
        <f>IF(参照!E25="","",参照!E25)</f>
        <v>3.6999999999999999E-4</v>
      </c>
      <c r="AZ25" s="52" t="str">
        <f>IF(参照!F25="","",参照!F25)</f>
        <v>(株)エネット</v>
      </c>
      <c r="BA25" s="52" t="str">
        <f>IF(参照!G25="","",参照!G25)</f>
        <v>(株)エネット_メニューG</v>
      </c>
      <c r="BB25" s="52">
        <f t="shared" si="0"/>
        <v>0.37</v>
      </c>
      <c r="BD25" s="52" t="str">
        <f>IF(参照!L25="","",参照!L25)</f>
        <v>ＨＴＢエナジー(株)</v>
      </c>
    </row>
    <row r="26" spans="1:56" ht="12.75" customHeight="1">
      <c r="A26" s="1"/>
      <c r="B26" s="1"/>
      <c r="C26" s="496"/>
      <c r="D26" s="501"/>
      <c r="E26" s="502"/>
      <c r="F26" s="503"/>
      <c r="G26" s="41"/>
      <c r="H26" s="110"/>
      <c r="I26" s="22"/>
      <c r="J26" s="22"/>
      <c r="K26" s="22"/>
      <c r="L26" s="1"/>
      <c r="N26" s="79">
        <v>20</v>
      </c>
      <c r="O26" s="69"/>
      <c r="P26" s="69"/>
      <c r="Q26" s="70" t="str">
        <f t="shared" si="1"/>
        <v/>
      </c>
      <c r="R26" s="80"/>
      <c r="S26" s="348"/>
      <c r="T26" s="346">
        <f>係数１!D$49</f>
        <v>8640</v>
      </c>
      <c r="U26" s="73" t="str">
        <f t="shared" si="5"/>
        <v/>
      </c>
      <c r="V26" s="73" t="str">
        <f t="shared" si="6"/>
        <v/>
      </c>
      <c r="W26" s="74" t="str">
        <f t="array" aca="1" ref="W26" ca="1">IF(O26="","",IF(ISNUMBER(AA26),INDIRECT($BG$6&amp;AA26),IF(AA26="a",Q26,IF(AA26="b",INDIRECT($BG$6&amp;AB26),IF(AA26="c",R26,"")))))</f>
        <v/>
      </c>
      <c r="X26" s="75"/>
      <c r="Y26" s="73" t="str">
        <f t="shared" si="7"/>
        <v/>
      </c>
      <c r="Z26" s="76" t="str">
        <f t="shared" ca="1" si="2"/>
        <v/>
      </c>
      <c r="AA26" s="76" t="str">
        <f t="shared" ca="1" si="8"/>
        <v/>
      </c>
      <c r="AB26" s="76" t="str">
        <f t="shared" ca="1" si="9"/>
        <v/>
      </c>
      <c r="AC26" s="76">
        <f t="shared" ca="1" si="10"/>
        <v>0</v>
      </c>
      <c r="AD26" s="76">
        <f t="shared" si="11"/>
        <v>0</v>
      </c>
      <c r="AE26" s="76" t="str">
        <f t="shared" si="3"/>
        <v/>
      </c>
      <c r="AF26" s="77" t="str">
        <f t="shared" si="4"/>
        <v/>
      </c>
      <c r="AH26" s="528"/>
      <c r="AI26" s="103" t="s">
        <v>610</v>
      </c>
      <c r="AJ26" s="104"/>
      <c r="AK26" s="272" t="s">
        <v>2319</v>
      </c>
      <c r="AL26" s="21" t="str">
        <f t="shared" si="14"/>
        <v/>
      </c>
      <c r="AM26" s="97" t="str">
        <f t="shared" si="15"/>
        <v/>
      </c>
      <c r="AN26" s="98">
        <f>係数１!D64</f>
        <v>29.3</v>
      </c>
      <c r="AO26" s="99">
        <f>係数１!F64</f>
        <v>2.6200000000000001E-2</v>
      </c>
      <c r="AP26" s="99" t="str">
        <f>係数１!G64</f>
        <v>ｔ－C/GJ</v>
      </c>
      <c r="AQ26" s="22">
        <v>0.8</v>
      </c>
      <c r="AR26" s="101" t="str">
        <f t="shared" si="16"/>
        <v/>
      </c>
      <c r="AU26" s="52" t="str">
        <f>IF(参照!A26="","",参照!A26)</f>
        <v/>
      </c>
      <c r="AV26" s="52" t="str">
        <f>IF(参照!B26="","",参照!B26)</f>
        <v/>
      </c>
      <c r="AW26" s="52" t="str">
        <f>IF(参照!C26="","",参照!C26)</f>
        <v/>
      </c>
      <c r="AX26" s="52" t="str">
        <f>IF(参照!D26="","",参照!D26)</f>
        <v>メニューH(残差)</v>
      </c>
      <c r="AY26" s="52">
        <f>IF(参照!E26="","",参照!E26)</f>
        <v>4.08E-4</v>
      </c>
      <c r="AZ26" s="52" t="str">
        <f>IF(参照!F26="","",参照!F26)</f>
        <v>(株)エネット</v>
      </c>
      <c r="BA26" s="52" t="str">
        <f>IF(参照!G26="","",参照!G26)</f>
        <v>(株)エネット_メニューH(残差)</v>
      </c>
      <c r="BB26" s="52">
        <f t="shared" si="0"/>
        <v>0.40799999999999997</v>
      </c>
      <c r="BD26" s="52" t="str">
        <f>IF(参照!L26="","",参照!L26)</f>
        <v>(株)Ｉ＆Ｉ</v>
      </c>
    </row>
    <row r="27" spans="1:56" ht="12.75" customHeight="1">
      <c r="A27" s="1"/>
      <c r="B27" s="1"/>
      <c r="C27" s="496"/>
      <c r="D27" s="536"/>
      <c r="E27" s="537"/>
      <c r="F27" s="538"/>
      <c r="G27" s="41"/>
      <c r="H27" s="41"/>
      <c r="I27" s="22"/>
      <c r="J27" s="22"/>
      <c r="K27" s="22"/>
      <c r="L27" s="1"/>
      <c r="N27" s="79">
        <v>21</v>
      </c>
      <c r="O27" s="69"/>
      <c r="P27" s="69"/>
      <c r="Q27" s="70" t="str">
        <f t="shared" si="1"/>
        <v/>
      </c>
      <c r="R27" s="80"/>
      <c r="S27" s="348"/>
      <c r="T27" s="346">
        <f>係数１!D$49</f>
        <v>8640</v>
      </c>
      <c r="U27" s="73" t="str">
        <f t="shared" si="5"/>
        <v/>
      </c>
      <c r="V27" s="73" t="str">
        <f t="shared" si="6"/>
        <v/>
      </c>
      <c r="W27" s="74" t="str">
        <f t="array" aca="1" ref="W27" ca="1">IF(O27="","",IF(ISNUMBER(AA27),INDIRECT($BG$6&amp;AA27),IF(AA27="a",Q27,IF(AA27="b",INDIRECT($BG$6&amp;AB27),IF(AA27="c",R27,"")))))</f>
        <v/>
      </c>
      <c r="X27" s="75"/>
      <c r="Y27" s="73" t="str">
        <f t="shared" si="7"/>
        <v/>
      </c>
      <c r="Z27" s="76" t="str">
        <f t="shared" ca="1" si="2"/>
        <v/>
      </c>
      <c r="AA27" s="76" t="str">
        <f t="shared" ca="1" si="8"/>
        <v/>
      </c>
      <c r="AB27" s="76" t="str">
        <f t="shared" ca="1" si="9"/>
        <v/>
      </c>
      <c r="AC27" s="76">
        <f t="shared" ca="1" si="10"/>
        <v>0</v>
      </c>
      <c r="AD27" s="76">
        <f t="shared" si="11"/>
        <v>0</v>
      </c>
      <c r="AE27" s="76" t="str">
        <f t="shared" si="3"/>
        <v/>
      </c>
      <c r="AF27" s="77" t="str">
        <f t="shared" si="4"/>
        <v/>
      </c>
      <c r="AH27" s="528"/>
      <c r="AI27" s="103" t="s">
        <v>611</v>
      </c>
      <c r="AJ27" s="104"/>
      <c r="AK27" s="272" t="s">
        <v>2320</v>
      </c>
      <c r="AL27" s="21" t="str">
        <f t="shared" si="14"/>
        <v/>
      </c>
      <c r="AM27" s="97" t="str">
        <f t="shared" si="15"/>
        <v/>
      </c>
      <c r="AN27" s="98">
        <f>係数１!D65</f>
        <v>40.200000000000003</v>
      </c>
      <c r="AO27" s="99">
        <f>係数１!F65</f>
        <v>1.7899999999999999E-2</v>
      </c>
      <c r="AP27" s="99" t="str">
        <f>係数１!G65</f>
        <v>ｔ－C/GJ</v>
      </c>
      <c r="AQ27" s="22">
        <v>0.8</v>
      </c>
      <c r="AR27" s="101" t="str">
        <f t="shared" si="16"/>
        <v/>
      </c>
      <c r="AU27" s="52" t="str">
        <f>IF(参照!A27="","",参照!A27)</f>
        <v/>
      </c>
      <c r="AV27" s="52" t="str">
        <f>IF(参照!B27="","",参照!B27)</f>
        <v/>
      </c>
      <c r="AW27" s="52" t="str">
        <f>IF(参照!C27="","",参照!C27)</f>
        <v/>
      </c>
      <c r="AX27" s="52" t="str">
        <f>IF(参照!D27="","",参照!D27)</f>
        <v>(参考値)事業者全体</v>
      </c>
      <c r="AY27" s="52">
        <f>IF(参照!E27="","",参照!E27)</f>
        <v>3.7199999999999999E-4</v>
      </c>
      <c r="AZ27" s="52" t="str">
        <f>IF(参照!F27="","",参照!F27)</f>
        <v>(株)エネット</v>
      </c>
      <c r="BA27" s="52" t="str">
        <f>IF(参照!G27="","",参照!G27)</f>
        <v>(株)エネット_(参考値)事業者全体</v>
      </c>
      <c r="BB27" s="52">
        <f t="shared" si="0"/>
        <v>0.372</v>
      </c>
      <c r="BD27" s="52" t="str">
        <f>IF(参照!L27="","",参照!L27)</f>
        <v>Ｊａｐａｎ電力(株)</v>
      </c>
    </row>
    <row r="28" spans="1:56" ht="12.75" customHeight="1">
      <c r="A28" s="1"/>
      <c r="B28" s="1"/>
      <c r="C28" s="496"/>
      <c r="D28" s="543" t="s">
        <v>24</v>
      </c>
      <c r="E28" s="544"/>
      <c r="F28" s="544"/>
      <c r="G28" s="545"/>
      <c r="H28" s="111" t="s">
        <v>14</v>
      </c>
      <c r="I28" s="111" t="s">
        <v>14</v>
      </c>
      <c r="J28" s="21">
        <f>SUM(J10:J27)</f>
        <v>0</v>
      </c>
      <c r="K28" s="21">
        <f>SUM(K10:K27)</f>
        <v>0</v>
      </c>
      <c r="L28" s="1"/>
      <c r="N28" s="79">
        <v>22</v>
      </c>
      <c r="O28" s="69"/>
      <c r="P28" s="69"/>
      <c r="Q28" s="70" t="str">
        <f t="shared" si="1"/>
        <v/>
      </c>
      <c r="R28" s="80"/>
      <c r="S28" s="348"/>
      <c r="T28" s="346">
        <f>係数１!D$49</f>
        <v>8640</v>
      </c>
      <c r="U28" s="73" t="str">
        <f t="shared" si="5"/>
        <v/>
      </c>
      <c r="V28" s="73" t="str">
        <f t="shared" si="6"/>
        <v/>
      </c>
      <c r="W28" s="74" t="str">
        <f t="array" aca="1" ref="W28" ca="1">IF(O28="","",IF(ISNUMBER(AA28),INDIRECT($BG$6&amp;AA28),IF(AA28="a",Q28,IF(AA28="b",INDIRECT($BG$6&amp;AB28),IF(AA28="c",R28,"")))))</f>
        <v/>
      </c>
      <c r="X28" s="75"/>
      <c r="Y28" s="73" t="str">
        <f t="shared" si="7"/>
        <v/>
      </c>
      <c r="Z28" s="76" t="str">
        <f t="shared" ca="1" si="2"/>
        <v/>
      </c>
      <c r="AA28" s="76" t="str">
        <f t="shared" ca="1" si="8"/>
        <v/>
      </c>
      <c r="AB28" s="76" t="str">
        <f t="shared" ca="1" si="9"/>
        <v/>
      </c>
      <c r="AC28" s="76">
        <f t="shared" ca="1" si="10"/>
        <v>0</v>
      </c>
      <c r="AD28" s="76">
        <f t="shared" si="11"/>
        <v>0</v>
      </c>
      <c r="AE28" s="76" t="str">
        <f t="shared" si="3"/>
        <v/>
      </c>
      <c r="AF28" s="77" t="str">
        <f t="shared" si="4"/>
        <v/>
      </c>
      <c r="AH28" s="528"/>
      <c r="AI28" s="103" t="s">
        <v>612</v>
      </c>
      <c r="AJ28" s="104"/>
      <c r="AK28" s="272" t="s">
        <v>2321</v>
      </c>
      <c r="AL28" s="21" t="str">
        <f t="shared" si="14"/>
        <v/>
      </c>
      <c r="AM28" s="97" t="str">
        <f t="shared" si="15"/>
        <v/>
      </c>
      <c r="AN28" s="98">
        <f>係数１!D66</f>
        <v>21.2</v>
      </c>
      <c r="AO28" s="99">
        <f>係数１!F66</f>
        <v>0</v>
      </c>
      <c r="AP28" s="99" t="str">
        <f>係数１!G66</f>
        <v>ｔ－C/GJ</v>
      </c>
      <c r="AQ28" s="22">
        <v>0.8</v>
      </c>
      <c r="AR28" s="101" t="str">
        <f t="shared" si="16"/>
        <v/>
      </c>
      <c r="AU28" s="52" t="str">
        <f>IF(参照!A28="","",参照!A28)</f>
        <v>A0011</v>
      </c>
      <c r="AV28" s="52" t="str">
        <f>IF(参照!B28="","",参照!B28)</f>
        <v>須賀川瓦斯(株)</v>
      </c>
      <c r="AW28" s="52">
        <f>IF(参照!C28="","",参照!C28)</f>
        <v>4.3100000000000001E-4</v>
      </c>
      <c r="AX28" s="52" t="str">
        <f>IF(参照!D28="","",参照!D28)</f>
        <v>メニューA</v>
      </c>
      <c r="AY28" s="52">
        <f>IF(参照!E28="","",参照!E28)</f>
        <v>0</v>
      </c>
      <c r="AZ28" s="52" t="str">
        <f>IF(参照!F28="","",参照!F28)</f>
        <v>須賀川瓦斯(株)</v>
      </c>
      <c r="BA28" s="52" t="str">
        <f>IF(参照!G28="","",参照!G28)</f>
        <v>須賀川瓦斯(株)_メニューA</v>
      </c>
      <c r="BB28" s="52">
        <f t="shared" si="0"/>
        <v>0</v>
      </c>
      <c r="BD28" s="52" t="str">
        <f>IF(参照!L28="","",参照!L28)</f>
        <v>ＪＰエネルギー(株)</v>
      </c>
    </row>
    <row r="29" spans="1:56" ht="12.75" customHeight="1">
      <c r="A29" s="1"/>
      <c r="B29" s="1"/>
      <c r="C29" s="496"/>
      <c r="D29" s="456" t="s">
        <v>136</v>
      </c>
      <c r="E29" s="456"/>
      <c r="F29" s="456"/>
      <c r="G29" s="456"/>
      <c r="H29" s="546"/>
      <c r="I29" s="546"/>
      <c r="J29" s="546"/>
      <c r="K29" s="546"/>
      <c r="L29" s="1"/>
      <c r="N29" s="79">
        <v>23</v>
      </c>
      <c r="O29" s="69"/>
      <c r="P29" s="69"/>
      <c r="Q29" s="70" t="str">
        <f t="shared" si="1"/>
        <v/>
      </c>
      <c r="R29" s="80"/>
      <c r="S29" s="348"/>
      <c r="T29" s="346">
        <f>係数１!D$49</f>
        <v>8640</v>
      </c>
      <c r="U29" s="73" t="str">
        <f t="shared" si="5"/>
        <v/>
      </c>
      <c r="V29" s="73" t="str">
        <f t="shared" si="6"/>
        <v/>
      </c>
      <c r="W29" s="74" t="str">
        <f t="array" aca="1" ref="W29" ca="1">IF(O29="","",IF(ISNUMBER(AA29),INDIRECT($BG$6&amp;AA29),IF(AA29="a",Q29,IF(AA29="b",INDIRECT($BG$6&amp;AB29),IF(AA29="c",R29,"")))))</f>
        <v/>
      </c>
      <c r="X29" s="75"/>
      <c r="Y29" s="73" t="str">
        <f t="shared" si="7"/>
        <v/>
      </c>
      <c r="Z29" s="76" t="str">
        <f t="shared" ca="1" si="2"/>
        <v/>
      </c>
      <c r="AA29" s="76" t="str">
        <f t="shared" ca="1" si="8"/>
        <v/>
      </c>
      <c r="AB29" s="76" t="str">
        <f t="shared" ca="1" si="9"/>
        <v/>
      </c>
      <c r="AC29" s="76">
        <f t="shared" ca="1" si="10"/>
        <v>0</v>
      </c>
      <c r="AD29" s="76">
        <f t="shared" si="11"/>
        <v>0</v>
      </c>
      <c r="AE29" s="76" t="str">
        <f t="shared" si="3"/>
        <v/>
      </c>
      <c r="AF29" s="77" t="str">
        <f t="shared" si="4"/>
        <v/>
      </c>
      <c r="AH29" s="528"/>
      <c r="AI29" s="103" t="s">
        <v>613</v>
      </c>
      <c r="AJ29" s="104"/>
      <c r="AK29" s="272" t="s">
        <v>2319</v>
      </c>
      <c r="AL29" s="21" t="str">
        <f t="shared" si="14"/>
        <v/>
      </c>
      <c r="AM29" s="97" t="str">
        <f t="shared" si="15"/>
        <v/>
      </c>
      <c r="AN29" s="98">
        <f>係数１!D67</f>
        <v>17.100000000000001</v>
      </c>
      <c r="AO29" s="99">
        <f>係数１!F67</f>
        <v>0</v>
      </c>
      <c r="AP29" s="99" t="str">
        <f>係数１!G67</f>
        <v>ｔ－C/GJ</v>
      </c>
      <c r="AQ29" s="22">
        <v>0.8</v>
      </c>
      <c r="AR29" s="101" t="str">
        <f t="shared" si="16"/>
        <v/>
      </c>
      <c r="AU29" s="52" t="str">
        <f>IF(参照!A29="","",参照!A29)</f>
        <v/>
      </c>
      <c r="AV29" s="52" t="str">
        <f>IF(参照!B29="","",参照!B29)</f>
        <v/>
      </c>
      <c r="AW29" s="52" t="str">
        <f>IF(参照!C29="","",参照!C29)</f>
        <v/>
      </c>
      <c r="AX29" s="52" t="str">
        <f>IF(参照!D29="","",参照!D29)</f>
        <v>メニューB(残差)</v>
      </c>
      <c r="AY29" s="52">
        <f>IF(参照!E29="","",参照!E29)</f>
        <v>4.28E-4</v>
      </c>
      <c r="AZ29" s="52" t="str">
        <f>IF(参照!F29="","",参照!F29)</f>
        <v>須賀川瓦斯(株)</v>
      </c>
      <c r="BA29" s="52" t="str">
        <f>IF(参照!G29="","",参照!G29)</f>
        <v>須賀川瓦斯(株)_メニューB(残差)</v>
      </c>
      <c r="BB29" s="52">
        <f t="shared" si="0"/>
        <v>0.42799999999999999</v>
      </c>
      <c r="BD29" s="52" t="str">
        <f>IF(参照!L29="","",参照!L29)</f>
        <v>ＪＲＥトレーディング(株)</v>
      </c>
    </row>
    <row r="30" spans="1:56" ht="12.75" customHeight="1" thickBot="1">
      <c r="A30" s="1"/>
      <c r="B30" s="1"/>
      <c r="C30" s="547"/>
      <c r="D30" s="452" t="s">
        <v>12</v>
      </c>
      <c r="E30" s="452"/>
      <c r="F30" s="452"/>
      <c r="G30" s="452"/>
      <c r="H30" s="112" t="s">
        <v>19</v>
      </c>
      <c r="I30" s="24"/>
      <c r="J30" s="112" t="s">
        <v>14</v>
      </c>
      <c r="K30" s="112" t="s">
        <v>14</v>
      </c>
      <c r="L30" s="1"/>
      <c r="N30" s="79">
        <v>24</v>
      </c>
      <c r="O30" s="69"/>
      <c r="P30" s="69"/>
      <c r="Q30" s="70" t="str">
        <f t="shared" si="1"/>
        <v/>
      </c>
      <c r="R30" s="80"/>
      <c r="S30" s="348"/>
      <c r="T30" s="346">
        <f>係数１!D$49</f>
        <v>8640</v>
      </c>
      <c r="U30" s="73" t="str">
        <f t="shared" si="5"/>
        <v/>
      </c>
      <c r="V30" s="73" t="str">
        <f t="shared" si="6"/>
        <v/>
      </c>
      <c r="W30" s="74" t="str">
        <f t="array" aca="1" ref="W30" ca="1">IF(O30="","",IF(ISNUMBER(AA30),INDIRECT($BG$6&amp;AA30),IF(AA30="a",Q30,IF(AA30="b",INDIRECT($BG$6&amp;AB30),IF(AA30="c",R30,"")))))</f>
        <v/>
      </c>
      <c r="X30" s="75"/>
      <c r="Y30" s="73" t="str">
        <f t="shared" si="7"/>
        <v/>
      </c>
      <c r="Z30" s="76" t="str">
        <f t="shared" ca="1" si="2"/>
        <v/>
      </c>
      <c r="AA30" s="76" t="str">
        <f t="shared" ca="1" si="8"/>
        <v/>
      </c>
      <c r="AB30" s="76" t="str">
        <f t="shared" ca="1" si="9"/>
        <v/>
      </c>
      <c r="AC30" s="76">
        <f t="shared" ca="1" si="10"/>
        <v>0</v>
      </c>
      <c r="AD30" s="76">
        <f t="shared" si="11"/>
        <v>0</v>
      </c>
      <c r="AE30" s="76" t="str">
        <f t="shared" si="3"/>
        <v/>
      </c>
      <c r="AF30" s="77" t="str">
        <f t="shared" si="4"/>
        <v/>
      </c>
      <c r="AH30" s="528"/>
      <c r="AI30" s="103" t="s">
        <v>614</v>
      </c>
      <c r="AJ30" s="104"/>
      <c r="AK30" s="272" t="s">
        <v>2319</v>
      </c>
      <c r="AL30" s="21" t="str">
        <f t="shared" si="14"/>
        <v/>
      </c>
      <c r="AM30" s="97" t="str">
        <f t="shared" si="15"/>
        <v/>
      </c>
      <c r="AN30" s="98">
        <f>係数１!D68</f>
        <v>142</v>
      </c>
      <c r="AO30" s="99">
        <f>係数１!F68</f>
        <v>0</v>
      </c>
      <c r="AP30" s="99" t="str">
        <f>係数１!G68</f>
        <v>ｔ－C/GJ</v>
      </c>
      <c r="AQ30" s="22">
        <v>0.8</v>
      </c>
      <c r="AR30" s="101" t="str">
        <f t="shared" si="16"/>
        <v/>
      </c>
      <c r="AU30" s="52" t="str">
        <f>IF(参照!A30="","",参照!A30)</f>
        <v/>
      </c>
      <c r="AV30" s="52" t="str">
        <f>IF(参照!B30="","",参照!B30)</f>
        <v/>
      </c>
      <c r="AW30" s="52" t="str">
        <f>IF(参照!C30="","",参照!C30)</f>
        <v/>
      </c>
      <c r="AX30" s="52" t="str">
        <f>IF(参照!D30="","",参照!D30)</f>
        <v>(参考値)事業者全体</v>
      </c>
      <c r="AY30" s="52">
        <f>IF(参照!E30="","",参照!E30)</f>
        <v>4.2499999999999998E-4</v>
      </c>
      <c r="AZ30" s="52" t="str">
        <f>IF(参照!F30="","",参照!F30)</f>
        <v>須賀川瓦斯(株)</v>
      </c>
      <c r="BA30" s="52" t="str">
        <f>IF(参照!G30="","",参照!G30)</f>
        <v>須賀川瓦斯(株)_(参考値)事業者全体</v>
      </c>
      <c r="BB30" s="52">
        <f t="shared" si="0"/>
        <v>0.42499999999999999</v>
      </c>
      <c r="BD30" s="52" t="str">
        <f>IF(参照!L30="","",参照!L30)</f>
        <v>ＪＲ西日本住宅サービス(株)</v>
      </c>
    </row>
    <row r="31" spans="1:56" ht="19.5" customHeight="1" thickTop="1">
      <c r="A31" s="1"/>
      <c r="B31" s="1"/>
      <c r="C31" s="468" t="s">
        <v>1</v>
      </c>
      <c r="D31" s="455" t="s">
        <v>16</v>
      </c>
      <c r="E31" s="455"/>
      <c r="F31" s="455"/>
      <c r="G31" s="455"/>
      <c r="H31" s="111" t="s">
        <v>6</v>
      </c>
      <c r="I31" s="111" t="s">
        <v>21</v>
      </c>
      <c r="J31" s="113" t="s">
        <v>488</v>
      </c>
      <c r="K31" s="114" t="s">
        <v>498</v>
      </c>
      <c r="L31" s="1"/>
      <c r="N31" s="79">
        <v>25</v>
      </c>
      <c r="O31" s="69"/>
      <c r="P31" s="69"/>
      <c r="Q31" s="70" t="str">
        <f t="shared" si="1"/>
        <v/>
      </c>
      <c r="R31" s="80"/>
      <c r="S31" s="348"/>
      <c r="T31" s="346">
        <f>係数１!D$49</f>
        <v>8640</v>
      </c>
      <c r="U31" s="73" t="str">
        <f t="shared" si="5"/>
        <v/>
      </c>
      <c r="V31" s="73" t="str">
        <f t="shared" si="6"/>
        <v/>
      </c>
      <c r="W31" s="74" t="str">
        <f t="array" aca="1" ref="W31" ca="1">IF(O31="","",IF(ISNUMBER(AA31),INDIRECT($BG$6&amp;AA31),IF(AA31="a",Q31,IF(AA31="b",INDIRECT($BG$6&amp;AB31),IF(AA31="c",R31,"")))))</f>
        <v/>
      </c>
      <c r="X31" s="75"/>
      <c r="Y31" s="73" t="str">
        <f t="shared" si="7"/>
        <v/>
      </c>
      <c r="Z31" s="76" t="str">
        <f t="shared" ca="1" si="2"/>
        <v/>
      </c>
      <c r="AA31" s="76" t="str">
        <f t="shared" ca="1" si="8"/>
        <v/>
      </c>
      <c r="AB31" s="76" t="str">
        <f t="shared" ca="1" si="9"/>
        <v/>
      </c>
      <c r="AC31" s="76">
        <f t="shared" ca="1" si="10"/>
        <v>0</v>
      </c>
      <c r="AD31" s="76">
        <f t="shared" si="11"/>
        <v>0</v>
      </c>
      <c r="AE31" s="76" t="str">
        <f t="shared" si="3"/>
        <v/>
      </c>
      <c r="AF31" s="77" t="str">
        <f t="shared" si="4"/>
        <v/>
      </c>
      <c r="AH31" s="529"/>
      <c r="AI31" s="103" t="s">
        <v>615</v>
      </c>
      <c r="AJ31" s="104"/>
      <c r="AK31" s="272" t="s">
        <v>2319</v>
      </c>
      <c r="AL31" s="21" t="str">
        <f t="shared" si="14"/>
        <v/>
      </c>
      <c r="AM31" s="97" t="str">
        <f t="shared" si="15"/>
        <v/>
      </c>
      <c r="AN31" s="98">
        <f>係数１!D69</f>
        <v>22.5</v>
      </c>
      <c r="AO31" s="99">
        <f>係数１!F69</f>
        <v>0</v>
      </c>
      <c r="AP31" s="99" t="str">
        <f>係数１!G69</f>
        <v>ｔ－C/GJ</v>
      </c>
      <c r="AQ31" s="22">
        <v>0.8</v>
      </c>
      <c r="AR31" s="101" t="str">
        <f t="shared" si="16"/>
        <v/>
      </c>
      <c r="AU31" s="52" t="str">
        <f>IF(参照!A31="","",参照!A31)</f>
        <v>A0012</v>
      </c>
      <c r="AV31" s="52" t="str">
        <f>IF(参照!B31="","",参照!B31)</f>
        <v>出光興産(株)</v>
      </c>
      <c r="AW31" s="52">
        <f>IF(参照!C31="","",参照!C31)</f>
        <v>4.5100000000000001E-4</v>
      </c>
      <c r="AX31" s="52" t="str">
        <f>IF(参照!D31="","",参照!D31)</f>
        <v>メニューA</v>
      </c>
      <c r="AY31" s="52">
        <f>IF(参照!E31="","",参照!E31)</f>
        <v>0</v>
      </c>
      <c r="AZ31" s="52" t="str">
        <f>IF(参照!F31="","",参照!F31)</f>
        <v>出光興産(株)</v>
      </c>
      <c r="BA31" s="52" t="str">
        <f>IF(参照!G31="","",参照!G31)</f>
        <v>出光興産(株)_メニューA</v>
      </c>
      <c r="BB31" s="52">
        <f t="shared" si="0"/>
        <v>0</v>
      </c>
      <c r="BD31" s="52" t="str">
        <f>IF(参照!L31="","",参照!L31)</f>
        <v>(株)ＪＴＢコミュニケーションデザイン</v>
      </c>
    </row>
    <row r="32" spans="1:56" ht="12.75" customHeight="1">
      <c r="A32" s="1"/>
      <c r="B32" s="1"/>
      <c r="C32" s="466"/>
      <c r="D32" s="456" t="s">
        <v>51</v>
      </c>
      <c r="E32" s="456"/>
      <c r="F32" s="456"/>
      <c r="G32" s="456"/>
      <c r="H32" s="82" t="s">
        <v>26</v>
      </c>
      <c r="I32" s="22"/>
      <c r="J32" s="21" t="str">
        <f>IF($I32="","",$I32*係数１!$D$8*0.0258)</f>
        <v/>
      </c>
      <c r="K32" s="21" t="str">
        <f>IF($I32="","",$I32*係数１!$D$8*係数１!$F$8*44/12)</f>
        <v/>
      </c>
      <c r="L32" s="1"/>
      <c r="N32" s="79">
        <v>26</v>
      </c>
      <c r="O32" s="69"/>
      <c r="P32" s="69"/>
      <c r="Q32" s="70" t="str">
        <f t="shared" si="1"/>
        <v/>
      </c>
      <c r="R32" s="80"/>
      <c r="S32" s="348"/>
      <c r="T32" s="346">
        <f>係数１!D$49</f>
        <v>8640</v>
      </c>
      <c r="U32" s="73" t="str">
        <f t="shared" si="5"/>
        <v/>
      </c>
      <c r="V32" s="73" t="str">
        <f t="shared" si="6"/>
        <v/>
      </c>
      <c r="W32" s="74" t="str">
        <f t="array" aca="1" ref="W32" ca="1">IF(O32="","",IF(ISNUMBER(AA32),INDIRECT($BG$6&amp;AA32),IF(AA32="a",Q32,IF(AA32="b",INDIRECT($BG$6&amp;AB32),IF(AA32="c",R32,"")))))</f>
        <v/>
      </c>
      <c r="X32" s="75"/>
      <c r="Y32" s="73" t="str">
        <f t="shared" si="7"/>
        <v/>
      </c>
      <c r="Z32" s="76" t="str">
        <f t="shared" ca="1" si="2"/>
        <v/>
      </c>
      <c r="AA32" s="76" t="str">
        <f t="shared" ca="1" si="8"/>
        <v/>
      </c>
      <c r="AB32" s="76" t="str">
        <f t="shared" ca="1" si="9"/>
        <v/>
      </c>
      <c r="AC32" s="76">
        <f t="shared" ca="1" si="10"/>
        <v>0</v>
      </c>
      <c r="AD32" s="76">
        <f t="shared" si="11"/>
        <v>0</v>
      </c>
      <c r="AE32" s="76" t="str">
        <f t="shared" si="3"/>
        <v/>
      </c>
      <c r="AF32" s="77" t="str">
        <f t="shared" si="4"/>
        <v/>
      </c>
      <c r="AH32" s="553" t="s">
        <v>616</v>
      </c>
      <c r="AI32" s="103" t="s">
        <v>617</v>
      </c>
      <c r="AJ32" s="104"/>
      <c r="AK32" s="271" t="s">
        <v>600</v>
      </c>
      <c r="AL32" s="21" t="str">
        <f t="shared" si="14"/>
        <v/>
      </c>
      <c r="AM32" s="97" t="str">
        <f t="shared" si="15"/>
        <v/>
      </c>
      <c r="AN32" s="98">
        <f>係数１!D70</f>
        <v>1</v>
      </c>
      <c r="AO32" s="99">
        <f>係数１!F70</f>
        <v>0</v>
      </c>
      <c r="AP32" s="99" t="str">
        <f>係数１!G70</f>
        <v>ｔ－C/GJ</v>
      </c>
      <c r="AQ32" s="22">
        <v>1</v>
      </c>
      <c r="AR32" s="101" t="str">
        <f t="shared" si="16"/>
        <v/>
      </c>
      <c r="AU32" s="52" t="str">
        <f>IF(参照!A32="","",参照!A32)</f>
        <v/>
      </c>
      <c r="AV32" s="52" t="str">
        <f>IF(参照!B32="","",参照!B32)</f>
        <v/>
      </c>
      <c r="AW32" s="52" t="str">
        <f>IF(参照!C32="","",参照!C32)</f>
        <v/>
      </c>
      <c r="AX32" s="52" t="str">
        <f>IF(参照!D32="","",参照!D32)</f>
        <v>メニューB</v>
      </c>
      <c r="AY32" s="52">
        <f>IF(参照!E32="","",参照!E32)</f>
        <v>2.0000000000000001E-4</v>
      </c>
      <c r="AZ32" s="52" t="str">
        <f>IF(参照!F32="","",参照!F32)</f>
        <v>出光興産(株)</v>
      </c>
      <c r="BA32" s="52" t="str">
        <f>IF(参照!G32="","",参照!G32)</f>
        <v>出光興産(株)_メニューB</v>
      </c>
      <c r="BB32" s="52">
        <f t="shared" si="0"/>
        <v>0.2</v>
      </c>
      <c r="BD32" s="52" t="str">
        <f>IF(参照!L32="","",参照!L32)</f>
        <v>(株)ｋａｒｃｈ</v>
      </c>
    </row>
    <row r="33" spans="1:56" ht="12.75" customHeight="1">
      <c r="A33" s="1"/>
      <c r="B33" s="1"/>
      <c r="C33" s="466"/>
      <c r="D33" s="456" t="s">
        <v>28</v>
      </c>
      <c r="E33" s="456"/>
      <c r="F33" s="456"/>
      <c r="G33" s="456"/>
      <c r="H33" s="82" t="s">
        <v>26</v>
      </c>
      <c r="I33" s="22"/>
      <c r="J33" s="21" t="str">
        <f>IF($I33="","",$I33*係数１!$D$12*0.0258)</f>
        <v/>
      </c>
      <c r="K33" s="21" t="str">
        <f>IF($I33="","",$I33*係数１!$D$12*係数１!$F$12*44/12)</f>
        <v/>
      </c>
      <c r="L33" s="1"/>
      <c r="N33" s="79">
        <v>27</v>
      </c>
      <c r="O33" s="69"/>
      <c r="P33" s="69"/>
      <c r="Q33" s="70" t="str">
        <f t="shared" si="1"/>
        <v/>
      </c>
      <c r="R33" s="80"/>
      <c r="S33" s="348"/>
      <c r="T33" s="346">
        <f>係数１!D$49</f>
        <v>8640</v>
      </c>
      <c r="U33" s="73" t="str">
        <f t="shared" si="5"/>
        <v/>
      </c>
      <c r="V33" s="73" t="str">
        <f t="shared" si="6"/>
        <v/>
      </c>
      <c r="W33" s="74" t="str">
        <f t="array" aca="1" ref="W33" ca="1">IF(O33="","",IF(ISNUMBER(AA33),INDIRECT($BG$6&amp;AA33),IF(AA33="a",Q33,IF(AA33="b",INDIRECT($BG$6&amp;AB33),IF(AA33="c",R33,"")))))</f>
        <v/>
      </c>
      <c r="X33" s="75"/>
      <c r="Y33" s="73" t="str">
        <f t="shared" si="7"/>
        <v/>
      </c>
      <c r="Z33" s="76" t="str">
        <f t="shared" ca="1" si="2"/>
        <v/>
      </c>
      <c r="AA33" s="76" t="str">
        <f t="shared" ca="1" si="8"/>
        <v/>
      </c>
      <c r="AB33" s="76" t="str">
        <f t="shared" ca="1" si="9"/>
        <v/>
      </c>
      <c r="AC33" s="76">
        <f t="shared" ca="1" si="10"/>
        <v>0</v>
      </c>
      <c r="AD33" s="76">
        <f t="shared" si="11"/>
        <v>0</v>
      </c>
      <c r="AE33" s="76" t="str">
        <f t="shared" si="3"/>
        <v/>
      </c>
      <c r="AF33" s="77" t="str">
        <f t="shared" si="4"/>
        <v/>
      </c>
      <c r="AH33" s="528"/>
      <c r="AI33" s="103" t="s">
        <v>618</v>
      </c>
      <c r="AJ33" s="104"/>
      <c r="AK33" s="271" t="s">
        <v>600</v>
      </c>
      <c r="AL33" s="21" t="str">
        <f t="shared" si="14"/>
        <v/>
      </c>
      <c r="AM33" s="97" t="str">
        <f t="shared" si="15"/>
        <v/>
      </c>
      <c r="AN33" s="98">
        <f>係数１!D71</f>
        <v>1</v>
      </c>
      <c r="AO33" s="99">
        <f>係数１!F71</f>
        <v>0</v>
      </c>
      <c r="AP33" s="99" t="str">
        <f>係数１!G71</f>
        <v>ｔ－C/GJ</v>
      </c>
      <c r="AQ33" s="22">
        <v>1</v>
      </c>
      <c r="AR33" s="101" t="str">
        <f t="shared" si="16"/>
        <v/>
      </c>
      <c r="AU33" s="52" t="str">
        <f>IF(参照!A33="","",参照!A33)</f>
        <v/>
      </c>
      <c r="AV33" s="52" t="str">
        <f>IF(参照!B33="","",参照!B33)</f>
        <v/>
      </c>
      <c r="AW33" s="52" t="str">
        <f>IF(参照!C33="","",参照!C33)</f>
        <v/>
      </c>
      <c r="AX33" s="52" t="str">
        <f>IF(参照!D33="","",参照!D33)</f>
        <v>メニューC(残差)</v>
      </c>
      <c r="AY33" s="52">
        <f>IF(参照!E33="","",参照!E33)</f>
        <v>5.2099999999999998E-4</v>
      </c>
      <c r="AZ33" s="52" t="str">
        <f>IF(参照!F33="","",参照!F33)</f>
        <v>出光興産(株)</v>
      </c>
      <c r="BA33" s="52" t="str">
        <f>IF(参照!G33="","",参照!G33)</f>
        <v>出光興産(株)_メニューC(残差)</v>
      </c>
      <c r="BB33" s="52">
        <f t="shared" si="0"/>
        <v>0.52100000000000002</v>
      </c>
      <c r="BD33" s="52" t="str">
        <f>IF(参照!L33="","",参照!L33)</f>
        <v>ＫＢＮ(株)</v>
      </c>
    </row>
    <row r="34" spans="1:56" ht="12.75" customHeight="1">
      <c r="A34" s="1"/>
      <c r="B34" s="1"/>
      <c r="C34" s="466"/>
      <c r="D34" s="456" t="s">
        <v>50</v>
      </c>
      <c r="E34" s="456"/>
      <c r="F34" s="456"/>
      <c r="G34" s="456"/>
      <c r="H34" s="20" t="s">
        <v>33</v>
      </c>
      <c r="I34" s="22"/>
      <c r="J34" s="21" t="str">
        <f>IF($I34="","",$I34*係数１!$D$18*0.0258)</f>
        <v/>
      </c>
      <c r="K34" s="21" t="str">
        <f>IF($I34="","",$I34*係数１!$D$18*係数１!$F$18*44/12)</f>
        <v/>
      </c>
      <c r="L34" s="1"/>
      <c r="N34" s="79">
        <v>28</v>
      </c>
      <c r="O34" s="69"/>
      <c r="P34" s="69"/>
      <c r="Q34" s="70" t="str">
        <f t="shared" si="1"/>
        <v/>
      </c>
      <c r="R34" s="80"/>
      <c r="S34" s="348"/>
      <c r="T34" s="346">
        <f>係数１!D$49</f>
        <v>8640</v>
      </c>
      <c r="U34" s="73" t="str">
        <f t="shared" si="5"/>
        <v/>
      </c>
      <c r="V34" s="73" t="str">
        <f t="shared" si="6"/>
        <v/>
      </c>
      <c r="W34" s="74" t="str">
        <f t="array" aca="1" ref="W34" ca="1">IF(O34="","",IF(ISNUMBER(AA34),INDIRECT($BG$6&amp;AA34),IF(AA34="a",Q34,IF(AA34="b",INDIRECT($BG$6&amp;AB34),IF(AA34="c",R34,"")))))</f>
        <v/>
      </c>
      <c r="X34" s="75"/>
      <c r="Y34" s="73" t="str">
        <f t="shared" si="7"/>
        <v/>
      </c>
      <c r="Z34" s="76" t="str">
        <f t="shared" ca="1" si="2"/>
        <v/>
      </c>
      <c r="AA34" s="76" t="str">
        <f t="shared" ca="1" si="8"/>
        <v/>
      </c>
      <c r="AB34" s="76" t="str">
        <f t="shared" ca="1" si="9"/>
        <v/>
      </c>
      <c r="AC34" s="76">
        <f t="shared" ca="1" si="10"/>
        <v>0</v>
      </c>
      <c r="AD34" s="76">
        <f t="shared" si="11"/>
        <v>0</v>
      </c>
      <c r="AE34" s="76" t="str">
        <f t="shared" si="3"/>
        <v/>
      </c>
      <c r="AF34" s="77" t="str">
        <f t="shared" si="4"/>
        <v/>
      </c>
      <c r="AH34" s="553" t="s">
        <v>506</v>
      </c>
      <c r="AI34" s="103" t="s">
        <v>619</v>
      </c>
      <c r="AJ34" s="104"/>
      <c r="AK34" s="271" t="s">
        <v>2322</v>
      </c>
      <c r="AL34" s="21" t="str">
        <f>IF(AJ34="","",AJ34/1000*AN34*0.0258)</f>
        <v/>
      </c>
      <c r="AM34" s="97" t="str">
        <f>IF(AJ34="","",AJ34/1000*AO34)</f>
        <v/>
      </c>
      <c r="AN34" s="115">
        <f>係数１!D72</f>
        <v>3600</v>
      </c>
      <c r="AO34" s="99">
        <f>係数１!F72</f>
        <v>0</v>
      </c>
      <c r="AP34" s="99" t="str">
        <f>係数１!G72</f>
        <v>ｔ－CO2/千kWh</v>
      </c>
      <c r="AQ34" s="22">
        <v>1</v>
      </c>
      <c r="AR34" s="101" t="str">
        <f t="shared" si="16"/>
        <v/>
      </c>
      <c r="AU34" s="52" t="str">
        <f>IF(参照!A34="","",参照!A34)</f>
        <v/>
      </c>
      <c r="AV34" s="52" t="str">
        <f>IF(参照!B34="","",参照!B34)</f>
        <v/>
      </c>
      <c r="AW34" s="52" t="str">
        <f>IF(参照!C34="","",参照!C34)</f>
        <v/>
      </c>
      <c r="AX34" s="52" t="str">
        <f>IF(参照!D34="","",参照!D34)</f>
        <v>(参考値)事業者全体</v>
      </c>
      <c r="AY34" s="52">
        <f>IF(参照!E34="","",参照!E34)</f>
        <v>5.4000000000000001E-4</v>
      </c>
      <c r="AZ34" s="52" t="str">
        <f>IF(参照!F34="","",参照!F34)</f>
        <v>出光興産(株)</v>
      </c>
      <c r="BA34" s="52" t="str">
        <f>IF(参照!G34="","",参照!G34)</f>
        <v>出光興産(株)_(参考値)事業者全体</v>
      </c>
      <c r="BB34" s="52">
        <f t="shared" si="0"/>
        <v>0.54</v>
      </c>
      <c r="BD34" s="52" t="str">
        <f>IF(参照!L34="","",参照!L34)</f>
        <v>(株)Ｋｅｎｅｓエネルギーサービス</v>
      </c>
    </row>
    <row r="35" spans="1:56" ht="12.75" customHeight="1">
      <c r="A35" s="1"/>
      <c r="B35" s="1"/>
      <c r="C35" s="466"/>
      <c r="D35" s="456" t="s">
        <v>49</v>
      </c>
      <c r="E35" s="456"/>
      <c r="F35" s="456"/>
      <c r="G35" s="456"/>
      <c r="H35" s="20" t="s">
        <v>33</v>
      </c>
      <c r="I35" s="22"/>
      <c r="J35" s="21" t="str">
        <f>IF($I35="","",$I35*係数１!$D$20*0.0258)</f>
        <v/>
      </c>
      <c r="K35" s="21" t="str">
        <f>IF($I35="","",$I35*係数１!$D$20*係数１!$F$20*44/12)</f>
        <v/>
      </c>
      <c r="L35" s="1"/>
      <c r="N35" s="79">
        <v>29</v>
      </c>
      <c r="O35" s="69"/>
      <c r="P35" s="69"/>
      <c r="Q35" s="70" t="str">
        <f t="shared" si="1"/>
        <v/>
      </c>
      <c r="R35" s="80"/>
      <c r="S35" s="348"/>
      <c r="T35" s="346">
        <f>係数１!D$49</f>
        <v>8640</v>
      </c>
      <c r="U35" s="73" t="str">
        <f t="shared" si="5"/>
        <v/>
      </c>
      <c r="V35" s="73" t="str">
        <f t="shared" si="6"/>
        <v/>
      </c>
      <c r="W35" s="74" t="str">
        <f t="array" aca="1" ref="W35" ca="1">IF(O35="","",IF(ISNUMBER(AA35),INDIRECT($BG$6&amp;AA35),IF(AA35="a",Q35,IF(AA35="b",INDIRECT($BG$6&amp;AB35),IF(AA35="c",R35,"")))))</f>
        <v/>
      </c>
      <c r="X35" s="75"/>
      <c r="Y35" s="73" t="str">
        <f t="shared" si="7"/>
        <v/>
      </c>
      <c r="Z35" s="76" t="str">
        <f t="shared" ca="1" si="2"/>
        <v/>
      </c>
      <c r="AA35" s="76" t="str">
        <f t="shared" ca="1" si="8"/>
        <v/>
      </c>
      <c r="AB35" s="76" t="str">
        <f t="shared" ca="1" si="9"/>
        <v/>
      </c>
      <c r="AC35" s="76">
        <f t="shared" ca="1" si="10"/>
        <v>0</v>
      </c>
      <c r="AD35" s="76">
        <f t="shared" si="11"/>
        <v>0</v>
      </c>
      <c r="AE35" s="76" t="str">
        <f t="shared" si="3"/>
        <v/>
      </c>
      <c r="AF35" s="77" t="str">
        <f t="shared" si="4"/>
        <v/>
      </c>
      <c r="AH35" s="554"/>
      <c r="AI35" s="103" t="s">
        <v>620</v>
      </c>
      <c r="AJ35" s="104"/>
      <c r="AK35" s="271" t="s">
        <v>2322</v>
      </c>
      <c r="AL35" s="21" t="str">
        <f t="shared" ref="AL35:AL36" si="17">IF(AJ35="","",AJ35/1000*AN35*0.0258)</f>
        <v/>
      </c>
      <c r="AM35" s="97" t="str">
        <f t="shared" ref="AM35:AM36" si="18">IF(AJ35="","",AJ35/1000*AO35)</f>
        <v/>
      </c>
      <c r="AN35" s="115">
        <f>係数１!D73</f>
        <v>3600</v>
      </c>
      <c r="AO35" s="99">
        <f>係数１!F73</f>
        <v>0</v>
      </c>
      <c r="AP35" s="99" t="str">
        <f>係数１!G73</f>
        <v>ｔ－CO2/千kWh</v>
      </c>
      <c r="AQ35" s="22">
        <v>1</v>
      </c>
      <c r="AR35" s="101" t="str">
        <f t="shared" si="16"/>
        <v/>
      </c>
      <c r="AU35" s="52" t="str">
        <f>IF(参照!A35="","",参照!A35)</f>
        <v>A0013</v>
      </c>
      <c r="AV35" s="52" t="str">
        <f>IF(参照!B35="","",参照!B35)</f>
        <v>(株)オプテージ</v>
      </c>
      <c r="AW35" s="52">
        <f>IF(参照!C35="","",参照!C35)</f>
        <v>5.4699999999999996E-4</v>
      </c>
      <c r="AX35" s="52" t="str">
        <f>IF(参照!D35="","",参照!D35)</f>
        <v/>
      </c>
      <c r="AY35" s="52">
        <f>IF(参照!E35="","",参照!E35)</f>
        <v>5.0600000000000005E-4</v>
      </c>
      <c r="AZ35" s="52" t="str">
        <f>IF(参照!F35="","",参照!F35)</f>
        <v>(株)オプテージ</v>
      </c>
      <c r="BA35" s="52" t="str">
        <f>IF(参照!G35="","",参照!G35)</f>
        <v>(株)オプテージ_</v>
      </c>
      <c r="BB35" s="52">
        <f t="shared" si="0"/>
        <v>0.50600000000000001</v>
      </c>
      <c r="BD35" s="52" t="str">
        <f>IF(参照!L35="","",参照!L35)</f>
        <v>(株)ＬＥＮＥＴＳ</v>
      </c>
    </row>
    <row r="36" spans="1:56" ht="12.75" customHeight="1" thickBot="1">
      <c r="A36" s="1"/>
      <c r="B36" s="1"/>
      <c r="C36" s="466"/>
      <c r="D36" s="454" t="s">
        <v>48</v>
      </c>
      <c r="E36" s="454"/>
      <c r="F36" s="454"/>
      <c r="G36" s="454"/>
      <c r="H36" s="102" t="s">
        <v>18</v>
      </c>
      <c r="I36" s="23"/>
      <c r="J36" s="21" t="str">
        <f>IF($I36="","",$I36*係数１!$D$30*0.0258)</f>
        <v/>
      </c>
      <c r="K36" s="21" t="str">
        <f>IF($I36="","",$I36*係数１!$D$30*係数１!$F$30)</f>
        <v/>
      </c>
      <c r="L36" s="1"/>
      <c r="N36" s="85">
        <v>30</v>
      </c>
      <c r="O36" s="69"/>
      <c r="P36" s="69"/>
      <c r="Q36" s="70" t="str">
        <f t="shared" si="1"/>
        <v/>
      </c>
      <c r="R36" s="116"/>
      <c r="S36" s="117"/>
      <c r="T36" s="72">
        <f>係数１!D$49</f>
        <v>8640</v>
      </c>
      <c r="U36" s="73" t="str">
        <f t="shared" si="5"/>
        <v/>
      </c>
      <c r="V36" s="73" t="str">
        <f t="shared" si="6"/>
        <v/>
      </c>
      <c r="W36" s="74" t="str">
        <f t="array" aca="1" ref="W36" ca="1">IF(O36="","",IF(ISNUMBER(AA36),INDIRECT($BG$6&amp;AA36),IF(AA36="a",Q36,IF(AA36="b",INDIRECT($BG$6&amp;AB36),IF(AA36="c",R36,"")))))</f>
        <v/>
      </c>
      <c r="X36" s="75"/>
      <c r="Y36" s="73" t="str">
        <f t="shared" si="7"/>
        <v/>
      </c>
      <c r="Z36" s="76" t="str">
        <f t="shared" ca="1" si="2"/>
        <v/>
      </c>
      <c r="AA36" s="76" t="str">
        <f t="shared" ca="1" si="8"/>
        <v/>
      </c>
      <c r="AB36" s="76" t="str">
        <f t="shared" ca="1" si="9"/>
        <v/>
      </c>
      <c r="AC36" s="76">
        <f t="shared" ca="1" si="10"/>
        <v>0</v>
      </c>
      <c r="AD36" s="76">
        <f t="shared" si="11"/>
        <v>0</v>
      </c>
      <c r="AE36" s="76" t="str">
        <f t="shared" si="3"/>
        <v/>
      </c>
      <c r="AF36" s="77" t="str">
        <f t="shared" si="4"/>
        <v/>
      </c>
      <c r="AH36" s="554"/>
      <c r="AI36" s="118" t="s">
        <v>621</v>
      </c>
      <c r="AJ36" s="119"/>
      <c r="AK36" s="271" t="s">
        <v>2322</v>
      </c>
      <c r="AL36" s="120" t="str">
        <f t="shared" si="17"/>
        <v/>
      </c>
      <c r="AM36" s="97" t="str">
        <f t="shared" si="18"/>
        <v/>
      </c>
      <c r="AN36" s="121">
        <f>係数１!D74</f>
        <v>3600</v>
      </c>
      <c r="AO36" s="99">
        <f>係数１!F74</f>
        <v>0</v>
      </c>
      <c r="AP36" s="99" t="str">
        <f>係数１!G74</f>
        <v>ｔ－CO2/千kWh</v>
      </c>
      <c r="AQ36" s="23">
        <v>1</v>
      </c>
      <c r="AR36" s="101" t="str">
        <f t="shared" si="16"/>
        <v/>
      </c>
      <c r="AU36" s="52" t="str">
        <f>IF(参照!A36="","",参照!A36)</f>
        <v>A0014</v>
      </c>
      <c r="AV36" s="52" t="str">
        <f>IF(参照!B36="","",参照!B36)</f>
        <v>エネサーブ(株)</v>
      </c>
      <c r="AW36" s="52">
        <f>IF(参照!C36="","",参照!C36)</f>
        <v>4.3199999999999998E-4</v>
      </c>
      <c r="AX36" s="52" t="str">
        <f>IF(参照!D36="","",参照!D36)</f>
        <v>メニューA</v>
      </c>
      <c r="AY36" s="52">
        <f>IF(参照!E36="","",参照!E36)</f>
        <v>0</v>
      </c>
      <c r="AZ36" s="52" t="str">
        <f>IF(参照!F36="","",参照!F36)</f>
        <v>エネサーブ(株)</v>
      </c>
      <c r="BA36" s="52" t="str">
        <f>IF(参照!G36="","",参照!G36)</f>
        <v>エネサーブ(株)_メニューA</v>
      </c>
      <c r="BB36" s="52">
        <f t="shared" si="0"/>
        <v>0</v>
      </c>
      <c r="BD36" s="52" t="str">
        <f>IF(参照!L36="","",参照!L36)</f>
        <v>(株)Ｌｉｎｋ　Ｌｉｆｅ</v>
      </c>
    </row>
    <row r="37" spans="1:56" ht="16.5" customHeight="1" thickTop="1" thickBot="1">
      <c r="A37" s="1"/>
      <c r="B37" s="1"/>
      <c r="C37" s="466"/>
      <c r="D37" s="470" t="s">
        <v>59</v>
      </c>
      <c r="E37" s="478" t="s">
        <v>135</v>
      </c>
      <c r="F37" s="470" t="s">
        <v>60</v>
      </c>
      <c r="G37" s="105" t="s">
        <v>131</v>
      </c>
      <c r="H37" s="454" t="s">
        <v>19</v>
      </c>
      <c r="I37" s="548">
        <f>S47</f>
        <v>0</v>
      </c>
      <c r="J37" s="548">
        <f>U47</f>
        <v>0</v>
      </c>
      <c r="K37" s="548">
        <f>V47</f>
        <v>0</v>
      </c>
      <c r="L37" s="1"/>
      <c r="N37" s="510" t="s">
        <v>67</v>
      </c>
      <c r="O37" s="511"/>
      <c r="P37" s="511"/>
      <c r="Q37" s="511"/>
      <c r="R37" s="550"/>
      <c r="S37" s="122">
        <f>SUM(S7:S36)</f>
        <v>0</v>
      </c>
      <c r="T37" s="87"/>
      <c r="U37" s="123">
        <f>SUM(U7:U36)</f>
        <v>0</v>
      </c>
      <c r="V37" s="123">
        <f>SUM(V7:V36)</f>
        <v>0</v>
      </c>
      <c r="W37" s="124"/>
      <c r="X37" s="124"/>
      <c r="Y37" s="123">
        <f>SUM(Y7:Y36)</f>
        <v>0</v>
      </c>
      <c r="Z37" s="125">
        <f ca="1">SUM(Z7:Z36)</f>
        <v>0</v>
      </c>
      <c r="AA37" s="124"/>
      <c r="AB37" s="124"/>
      <c r="AC37" s="125">
        <f ca="1">SUM(AC7:AC36)</f>
        <v>0</v>
      </c>
      <c r="AD37" s="125">
        <f>SUM(AD7:AD36)</f>
        <v>0</v>
      </c>
      <c r="AE37" s="124"/>
      <c r="AF37" s="126"/>
      <c r="AH37" s="551" t="s">
        <v>622</v>
      </c>
      <c r="AI37" s="552"/>
      <c r="AJ37" s="552"/>
      <c r="AK37" s="552"/>
      <c r="AL37" s="127">
        <f>SUM(AL17:AL36)</f>
        <v>0</v>
      </c>
      <c r="AM37" s="128">
        <f>SUM(AM17:AM36)</f>
        <v>0</v>
      </c>
      <c r="AN37" s="129"/>
      <c r="AO37" s="130"/>
      <c r="AP37" s="130"/>
      <c r="AQ37" s="130"/>
      <c r="AR37" s="127">
        <f>SUM(AR17:AR36)</f>
        <v>0</v>
      </c>
      <c r="AU37" s="52" t="str">
        <f>IF(参照!A37="","",参照!A37)</f>
        <v/>
      </c>
      <c r="AV37" s="52" t="str">
        <f>IF(参照!B37="","",参照!B37)</f>
        <v/>
      </c>
      <c r="AW37" s="52" t="str">
        <f>IF(参照!C37="","",参照!C37)</f>
        <v/>
      </c>
      <c r="AX37" s="52" t="str">
        <f>IF(参照!D37="","",参照!D37)</f>
        <v>メニューB(残差)</v>
      </c>
      <c r="AY37" s="52">
        <f>IF(参照!E37="","",参照!E37)</f>
        <v>5.5400000000000002E-4</v>
      </c>
      <c r="AZ37" s="52" t="str">
        <f>IF(参照!F37="","",参照!F37)</f>
        <v>エネサーブ(株)</v>
      </c>
      <c r="BA37" s="52" t="str">
        <f>IF(参照!G37="","",参照!G37)</f>
        <v>エネサーブ(株)_メニューB(残差)</v>
      </c>
      <c r="BB37" s="52">
        <f t="shared" si="0"/>
        <v>0.55400000000000005</v>
      </c>
      <c r="BD37" s="52" t="str">
        <f>IF(参照!L37="","",参照!L37)</f>
        <v>(株)ＬＩＸＩＬ　ＴＥＰＣＯ　スマートパートナーズ</v>
      </c>
    </row>
    <row r="38" spans="1:56" ht="16.5" customHeight="1">
      <c r="A38" s="1"/>
      <c r="B38" s="1"/>
      <c r="C38" s="466"/>
      <c r="D38" s="471"/>
      <c r="E38" s="479"/>
      <c r="F38" s="472"/>
      <c r="G38" s="106" t="str">
        <f>IF(COUNTA(O42:O46)=0,"（　　　 　　）",IF(COUNTA(O42:O46)=1,"（"&amp;O42&amp;"）","（複数の電気事業者）"))</f>
        <v>（　　　 　　）</v>
      </c>
      <c r="H38" s="455"/>
      <c r="I38" s="549"/>
      <c r="J38" s="549"/>
      <c r="K38" s="549"/>
      <c r="L38" s="1"/>
      <c r="AU38" s="52" t="str">
        <f>IF(参照!A38="","",参照!A38)</f>
        <v/>
      </c>
      <c r="AV38" s="52" t="str">
        <f>IF(参照!B38="","",参照!B38)</f>
        <v/>
      </c>
      <c r="AW38" s="52" t="str">
        <f>IF(参照!C38="","",参照!C38)</f>
        <v/>
      </c>
      <c r="AX38" s="52" t="str">
        <f>IF(参照!D38="","",参照!D38)</f>
        <v>(参考値)事業者全体</v>
      </c>
      <c r="AY38" s="52">
        <f>IF(参照!E38="","",参照!E38)</f>
        <v>5.6800000000000004E-4</v>
      </c>
      <c r="AZ38" s="52" t="str">
        <f>IF(参照!F38="","",参照!F38)</f>
        <v>エネサーブ(株)</v>
      </c>
      <c r="BA38" s="52" t="str">
        <f>IF(参照!G38="","",参照!G38)</f>
        <v>エネサーブ(株)_(参考値)事業者全体</v>
      </c>
      <c r="BB38" s="52">
        <f t="shared" si="0"/>
        <v>0.56800000000000006</v>
      </c>
      <c r="BD38" s="52" t="str">
        <f>IF(参照!L38="","",参照!L38)</f>
        <v>(株)Ｌｏｏｏｐ</v>
      </c>
    </row>
    <row r="39" spans="1:56" ht="16.5" customHeight="1">
      <c r="A39" s="1"/>
      <c r="B39" s="1"/>
      <c r="C39" s="466"/>
      <c r="D39" s="471"/>
      <c r="E39" s="479"/>
      <c r="F39" s="470" t="s">
        <v>61</v>
      </c>
      <c r="G39" s="105" t="s">
        <v>131</v>
      </c>
      <c r="H39" s="454" t="s">
        <v>19</v>
      </c>
      <c r="I39" s="541"/>
      <c r="J39" s="541"/>
      <c r="K39" s="541"/>
      <c r="L39" s="1"/>
      <c r="N39" s="131" t="s">
        <v>494</v>
      </c>
      <c r="AH39" s="131" t="s">
        <v>494</v>
      </c>
      <c r="AU39" s="52" t="str">
        <f>IF(参照!A39="","",参照!A39)</f>
        <v>A0015</v>
      </c>
      <c r="AV39" s="52" t="str">
        <f>IF(参照!B39="","",参照!B39)</f>
        <v>(株)エネワンでんき(旧：(株)サイサン)</v>
      </c>
      <c r="AW39" s="52">
        <f>IF(参照!C39="","",参照!C39)</f>
        <v>4.9899999999999999E-4</v>
      </c>
      <c r="AX39" s="52" t="str">
        <f>IF(参照!D39="","",参照!D39)</f>
        <v>メニューA</v>
      </c>
      <c r="AY39" s="52">
        <f>IF(参照!E39="","",参照!E39)</f>
        <v>0</v>
      </c>
      <c r="AZ39" s="52" t="str">
        <f>IF(参照!F39="","",参照!F39)</f>
        <v>(株)エネワンでんき(旧：(株)サイサン)</v>
      </c>
      <c r="BA39" s="52" t="str">
        <f>IF(参照!G39="","",参照!G39)</f>
        <v>(株)エネワンでんき(旧：(株)サイサン)_メニューA</v>
      </c>
      <c r="BB39" s="52">
        <f t="shared" si="0"/>
        <v>0</v>
      </c>
      <c r="BD39" s="52" t="str">
        <f>IF(参照!L39="","",参照!L39)</f>
        <v>ＭＣＰＤ(株)(旧：ＭＣＰＤ合同会社)</v>
      </c>
    </row>
    <row r="40" spans="1:56" ht="16.5" customHeight="1" thickBot="1">
      <c r="A40" s="1"/>
      <c r="B40" s="1"/>
      <c r="C40" s="466"/>
      <c r="D40" s="471"/>
      <c r="E40" s="480"/>
      <c r="F40" s="472"/>
      <c r="G40" s="293" t="s">
        <v>2323</v>
      </c>
      <c r="H40" s="455"/>
      <c r="I40" s="542"/>
      <c r="J40" s="542"/>
      <c r="K40" s="542"/>
      <c r="L40" s="1"/>
      <c r="N40" s="38" t="s">
        <v>501</v>
      </c>
      <c r="AH40" s="38" t="s">
        <v>503</v>
      </c>
      <c r="AJ40" s="38"/>
      <c r="AK40" s="38"/>
      <c r="AL40" s="38"/>
      <c r="AU40" s="52" t="str">
        <f>IF(参照!A40="","",参照!A40)</f>
        <v/>
      </c>
      <c r="AV40" s="52" t="str">
        <f>IF(参照!B40="","",参照!B40)</f>
        <v/>
      </c>
      <c r="AW40" s="52" t="str">
        <f>IF(参照!C40="","",参照!C40)</f>
        <v/>
      </c>
      <c r="AX40" s="52" t="str">
        <f>IF(参照!D40="","",参照!D40)</f>
        <v>メニューB(残差)</v>
      </c>
      <c r="AY40" s="52">
        <f>IF(参照!E40="","",参照!E40)</f>
        <v>4.4799999999999999E-4</v>
      </c>
      <c r="AZ40" s="52" t="str">
        <f>IF(参照!F40="","",参照!F40)</f>
        <v>(株)エネワンでんき(旧：(株)サイサン)</v>
      </c>
      <c r="BA40" s="52" t="str">
        <f>IF(参照!G40="","",参照!G40)</f>
        <v>(株)エネワンでんき(旧：(株)サイサン)_メニューB(残差)</v>
      </c>
      <c r="BB40" s="52">
        <f t="shared" si="0"/>
        <v>0.44800000000000001</v>
      </c>
      <c r="BD40" s="52" t="str">
        <f>IF(参照!L40="","",参照!L40)</f>
        <v>ＭＣリテールエナジー(株)</v>
      </c>
    </row>
    <row r="41" spans="1:56" ht="16.5" customHeight="1" thickBot="1">
      <c r="A41" s="1"/>
      <c r="B41" s="1"/>
      <c r="C41" s="466"/>
      <c r="D41" s="471"/>
      <c r="E41" s="473" t="s">
        <v>0</v>
      </c>
      <c r="F41" s="474"/>
      <c r="G41" s="105" t="s">
        <v>131</v>
      </c>
      <c r="H41" s="454" t="s">
        <v>19</v>
      </c>
      <c r="I41" s="548">
        <f>AL47</f>
        <v>0</v>
      </c>
      <c r="J41" s="548">
        <f>AO47</f>
        <v>0</v>
      </c>
      <c r="K41" s="548">
        <f>AP47</f>
        <v>0</v>
      </c>
      <c r="L41" s="1"/>
      <c r="N41" s="58"/>
      <c r="O41" s="59" t="s">
        <v>85</v>
      </c>
      <c r="P41" s="60" t="s">
        <v>495</v>
      </c>
      <c r="Q41" s="66" t="s">
        <v>2296</v>
      </c>
      <c r="R41" s="59" t="s">
        <v>2297</v>
      </c>
      <c r="S41" s="347" t="s">
        <v>158</v>
      </c>
      <c r="T41" s="62" t="s">
        <v>577</v>
      </c>
      <c r="U41" s="63" t="s">
        <v>578</v>
      </c>
      <c r="V41" s="63" t="s">
        <v>579</v>
      </c>
      <c r="W41" s="59" t="s">
        <v>2298</v>
      </c>
      <c r="X41" s="93" t="s">
        <v>2299</v>
      </c>
      <c r="Y41" s="64" t="s">
        <v>2300</v>
      </c>
      <c r="Z41" s="64" t="s">
        <v>580</v>
      </c>
      <c r="AA41" s="64" t="s">
        <v>581</v>
      </c>
      <c r="AB41" s="64" t="s">
        <v>582</v>
      </c>
      <c r="AC41" s="64" t="s">
        <v>583</v>
      </c>
      <c r="AD41" s="64" t="s">
        <v>584</v>
      </c>
      <c r="AE41" s="63" t="s">
        <v>585</v>
      </c>
      <c r="AF41" s="61" t="s">
        <v>586</v>
      </c>
      <c r="AH41" s="65"/>
      <c r="AI41" s="66" t="s">
        <v>2295</v>
      </c>
      <c r="AJ41" s="521" t="s">
        <v>2301</v>
      </c>
      <c r="AK41" s="522"/>
      <c r="AL41" s="67" t="s">
        <v>158</v>
      </c>
      <c r="AN41" s="62" t="s">
        <v>577</v>
      </c>
      <c r="AO41" s="63" t="s">
        <v>578</v>
      </c>
      <c r="AP41" s="61" t="s">
        <v>579</v>
      </c>
      <c r="AU41" s="52" t="str">
        <f>IF(参照!A41="","",参照!A41)</f>
        <v/>
      </c>
      <c r="AV41" s="52" t="str">
        <f>IF(参照!B41="","",参照!B41)</f>
        <v/>
      </c>
      <c r="AW41" s="52" t="str">
        <f>IF(参照!C41="","",参照!C41)</f>
        <v/>
      </c>
      <c r="AX41" s="52" t="str">
        <f>IF(参照!D41="","",参照!D41)</f>
        <v>(参考値)事業者全体</v>
      </c>
      <c r="AY41" s="52">
        <f>IF(参照!E41="","",参照!E41)</f>
        <v>4.0699999999999997E-4</v>
      </c>
      <c r="AZ41" s="52" t="str">
        <f>IF(参照!F41="","",参照!F41)</f>
        <v>(株)エネワンでんき(旧：(株)サイサン)</v>
      </c>
      <c r="BA41" s="52" t="str">
        <f>IF(参照!G41="","",参照!G41)</f>
        <v>(株)エネワンでんき(旧：(株)サイサン)_(参考値)事業者全体</v>
      </c>
      <c r="BB41" s="52">
        <f t="shared" si="0"/>
        <v>0.40699999999999997</v>
      </c>
      <c r="BD41" s="52" t="str">
        <f>IF(参照!L41="","",参照!L41)</f>
        <v>ＭＧＣエネルギー(株)</v>
      </c>
    </row>
    <row r="42" spans="1:56" ht="16.5" customHeight="1" thickTop="1">
      <c r="A42" s="1"/>
      <c r="B42" s="1"/>
      <c r="C42" s="466"/>
      <c r="D42" s="472"/>
      <c r="E42" s="475"/>
      <c r="F42" s="476"/>
      <c r="G42" s="106" t="str">
        <f>IF(COUNTA(AI42:AI46)=0,"（　　　 　　）",IF(COUNTA(AI42:AI46)=1,"（"&amp;AI42&amp;"）","（複数の電気事業者）"))</f>
        <v>（　　　 　　）</v>
      </c>
      <c r="H42" s="455"/>
      <c r="I42" s="549"/>
      <c r="J42" s="549"/>
      <c r="K42" s="549"/>
      <c r="L42" s="1"/>
      <c r="N42" s="78">
        <v>1</v>
      </c>
      <c r="O42" s="69"/>
      <c r="P42" s="69"/>
      <c r="Q42" s="70" t="str">
        <f>IF(O42="","",_xlfn.IFNA(VLOOKUP(O42&amp;"_"&amp;P42,$BA:$BB,2,FALSE),"該当する排出係数がありません"))</f>
        <v/>
      </c>
      <c r="R42" s="71"/>
      <c r="S42" s="350"/>
      <c r="T42" s="346">
        <f>係数１!D$49</f>
        <v>8640</v>
      </c>
      <c r="U42" s="132" t="str">
        <f>IF(OR(S42="",O42=""),"",S42/1000*T42*0.0258)</f>
        <v/>
      </c>
      <c r="V42" s="132" t="str">
        <f>IF(OR(S42="",O42=""),"",IF(R42="",S42*Q42,S42*R42))</f>
        <v/>
      </c>
      <c r="W42" s="70" t="str">
        <f t="array" aca="1" ref="W42" ca="1">IF(O42="","",IF(ISNUMBER(AA42),INDIRECT($BG$6&amp;AA42),IF(AA42="a",Q42,IF(AA42="b",INDIRECT($BG$6&amp;AB42),IF(AA42="c",R42,"")))))</f>
        <v/>
      </c>
      <c r="X42" s="133"/>
      <c r="Y42" s="132" t="str">
        <f>IF(OR(S42="",O42=""),"",IF(X42="",S42*W42,S42*X42))</f>
        <v/>
      </c>
      <c r="Z42" s="134" t="str">
        <f t="shared" ref="Z42:Z46" ca="1" si="19">IF(O42="","",IF(COUNTIF(INDIRECT($BG$4&amp;":"&amp;$BG$4),O42),1,0))</f>
        <v/>
      </c>
      <c r="AA42" s="134" t="str">
        <f ca="1">IF(O42="","",IF(OR(AE42="",AF42=""),"c",IFERROR(MATCH("*残差*",INDIRECT($BG$5&amp;AE42&amp;":"&amp;$BG$5&amp;AF42),0)+AE42-1,IF(AF42-AE42&gt;=1,"b","a"))))</f>
        <v/>
      </c>
      <c r="AB42" s="134" t="str">
        <f ca="1">IF(O42="","",IF(OR(AE42="",AF42=""),"-",IFERROR(MATCH("*事業者全体*",INDIRECT($BG$5&amp;AE42&amp;":"&amp;$BG$5&amp;AF42),0)+AE42-1,"-")))</f>
        <v/>
      </c>
      <c r="AC42" s="134">
        <f ca="1">IF(Z42=0,1,IF(R42="",0,1))</f>
        <v>0</v>
      </c>
      <c r="AD42" s="134">
        <f>IF(R42="",0,1)</f>
        <v>0</v>
      </c>
      <c r="AE42" s="134" t="str">
        <f t="shared" ref="AE42:AE46" si="20">_xlfn.IFNA(MATCH(O42,$AZ:$AZ,0),"")</f>
        <v/>
      </c>
      <c r="AF42" s="135" t="str">
        <f t="shared" ref="AF42:AF46" si="21">IFERROR(IF(O42="","",AE42+COUNTIF($AZ:$AZ,O42)-1),"")</f>
        <v/>
      </c>
      <c r="AH42" s="78">
        <v>1</v>
      </c>
      <c r="AI42" s="31"/>
      <c r="AJ42" s="558"/>
      <c r="AK42" s="559"/>
      <c r="AL42" s="34"/>
      <c r="AN42" s="72" t="str">
        <f>IF(AJ42="","",IF(AJ42=0,3600,係数１!D$49))</f>
        <v/>
      </c>
      <c r="AO42" s="73" t="str">
        <f>IF(OR(AL42="",AJ42="",AI42=""),"",AL42/1000*AN42*0.0258)</f>
        <v/>
      </c>
      <c r="AP42" s="273" t="str">
        <f>IF(OR(AL42="",AI42=""),"",AL42*AJ42)</f>
        <v/>
      </c>
      <c r="AU42" s="52" t="str">
        <f>IF(参照!A42="","",参照!A42)</f>
        <v>A0016</v>
      </c>
      <c r="AV42" s="52" t="str">
        <f>IF(参照!B42="","",参照!B42)</f>
        <v>ミツウロコグリーンエネルギー(株)</v>
      </c>
      <c r="AW42" s="52">
        <f>IF(参照!C42="","",参照!C42)</f>
        <v>3.4200000000000002E-4</v>
      </c>
      <c r="AX42" s="52" t="str">
        <f>IF(参照!D42="","",参照!D42)</f>
        <v>メニューA</v>
      </c>
      <c r="AY42" s="52">
        <f>IF(参照!E42="","",参照!E42)</f>
        <v>0</v>
      </c>
      <c r="AZ42" s="52" t="str">
        <f>IF(参照!F42="","",参照!F42)</f>
        <v>ミツウロコグリーンエネルギー(株)</v>
      </c>
      <c r="BA42" s="52" t="str">
        <f>IF(参照!G42="","",参照!G42)</f>
        <v>ミツウロコグリーンエネルギー(株)_メニューA</v>
      </c>
      <c r="BB42" s="52">
        <f t="shared" si="0"/>
        <v>0</v>
      </c>
      <c r="BD42" s="52" t="str">
        <f>IF(参照!L42="","",参照!L42)</f>
        <v>(株)Ｍｉｓｕｍｉ</v>
      </c>
    </row>
    <row r="43" spans="1:56" ht="12.75" customHeight="1">
      <c r="A43" s="1"/>
      <c r="B43" s="1"/>
      <c r="C43" s="466"/>
      <c r="D43" s="543" t="s">
        <v>24</v>
      </c>
      <c r="E43" s="544"/>
      <c r="F43" s="544"/>
      <c r="G43" s="545"/>
      <c r="H43" s="111" t="s">
        <v>14</v>
      </c>
      <c r="I43" s="111" t="s">
        <v>14</v>
      </c>
      <c r="J43" s="101">
        <f>SUM(J32:J42)</f>
        <v>0</v>
      </c>
      <c r="K43" s="101">
        <f>SUM(K32:K42)</f>
        <v>0</v>
      </c>
      <c r="L43" s="1"/>
      <c r="N43" s="79">
        <v>2</v>
      </c>
      <c r="O43" s="69"/>
      <c r="P43" s="69"/>
      <c r="Q43" s="70" t="str">
        <f>IF(O43="","",_xlfn.IFNA(VLOOKUP(O43&amp;"_"&amp;P43,$BA:$BB,2,FALSE),"該当する排出係数がありません"))</f>
        <v/>
      </c>
      <c r="R43" s="80"/>
      <c r="S43" s="350"/>
      <c r="T43" s="346">
        <f>係数１!D$49</f>
        <v>8640</v>
      </c>
      <c r="U43" s="132" t="str">
        <f t="shared" ref="U43:U46" si="22">IF(OR(S43="",O43=""),"",S43/1000*T43*0.0258)</f>
        <v/>
      </c>
      <c r="V43" s="132" t="str">
        <f t="shared" ref="V43:V46" si="23">IF(OR(S43="",O43=""),"",IF(R43="",S43*Q43,S43*R43))</f>
        <v/>
      </c>
      <c r="W43" s="70" t="str">
        <f t="array" aca="1" ref="W43" ca="1">IF(O43="","",IF(ISNUMBER(AA43),INDIRECT($BG$6&amp;AA43),IF(AA43="a",Q43,IF(AA43="b",INDIRECT($BG$6&amp;AB43),IF(AA43="c",R43,"")))))</f>
        <v/>
      </c>
      <c r="X43" s="133"/>
      <c r="Y43" s="132" t="str">
        <f t="shared" ref="Y43:Y46" si="24">IF(OR(S43="",O43=""),"",IF(X43="",S43*W43,S43*X43))</f>
        <v/>
      </c>
      <c r="Z43" s="134" t="str">
        <f t="shared" ca="1" si="19"/>
        <v/>
      </c>
      <c r="AA43" s="134" t="str">
        <f t="shared" ref="AA43:AA46" ca="1" si="25">IF(O43="","",IF(OR(AE43="",AF43=""),"c",IFERROR(MATCH("*残差*",INDIRECT($BG$5&amp;AE43&amp;":"&amp;$BG$5&amp;AF43),0)+AE43-1,IF(AF43-AE43&gt;=1,"b","a"))))</f>
        <v/>
      </c>
      <c r="AB43" s="134" t="str">
        <f t="shared" ref="AB43:AB46" ca="1" si="26">IF(O43="","",IF(OR(AE43="",AF43=""),"-",IFERROR(MATCH("*事業者全体*",INDIRECT($BG$5&amp;AE43&amp;":"&amp;$BG$5&amp;AF43),0)+AE43-1,"-")))</f>
        <v/>
      </c>
      <c r="AC43" s="134">
        <f t="shared" ref="AC43:AC46" ca="1" si="27">IF(Z43=0,1,IF(R43="",0,1))</f>
        <v>0</v>
      </c>
      <c r="AD43" s="134">
        <f t="shared" ref="AD43:AD46" si="28">IF(R43="",0,1)</f>
        <v>0</v>
      </c>
      <c r="AE43" s="134" t="str">
        <f t="shared" si="20"/>
        <v/>
      </c>
      <c r="AF43" s="135" t="str">
        <f t="shared" si="21"/>
        <v/>
      </c>
      <c r="AH43" s="79">
        <v>2</v>
      </c>
      <c r="AI43" s="32"/>
      <c r="AJ43" s="560"/>
      <c r="AK43" s="561"/>
      <c r="AL43" s="35"/>
      <c r="AN43" s="72" t="str">
        <f>IF(AJ43="","",IF(AJ43=0,3600,係数１!D$49))</f>
        <v/>
      </c>
      <c r="AO43" s="73" t="str">
        <f t="shared" ref="AO43:AO46" si="29">IF(OR(AL43="",AJ43="",AI43=""),"",AL43/1000*AN43*0.0258)</f>
        <v/>
      </c>
      <c r="AP43" s="273" t="str">
        <f t="shared" ref="AP43:AP46" si="30">IF(OR(AL43="",AI43=""),"",AL43*AJ43)</f>
        <v/>
      </c>
      <c r="AU43" s="52" t="str">
        <f>IF(参照!A43="","",参照!A43)</f>
        <v/>
      </c>
      <c r="AV43" s="52" t="str">
        <f>IF(参照!B43="","",参照!B43)</f>
        <v/>
      </c>
      <c r="AW43" s="52" t="str">
        <f>IF(参照!C43="","",参照!C43)</f>
        <v/>
      </c>
      <c r="AX43" s="52" t="str">
        <f>IF(参照!D43="","",参照!D43)</f>
        <v>メニューB</v>
      </c>
      <c r="AY43" s="52">
        <f>IF(参照!E43="","",参照!E43)</f>
        <v>1.9700000000000002E-4</v>
      </c>
      <c r="AZ43" s="52" t="str">
        <f>IF(参照!F43="","",参照!F43)</f>
        <v>ミツウロコグリーンエネルギー(株)</v>
      </c>
      <c r="BA43" s="52" t="str">
        <f>IF(参照!G43="","",参照!G43)</f>
        <v>ミツウロコグリーンエネルギー(株)_メニューB</v>
      </c>
      <c r="BB43" s="52">
        <f t="shared" si="0"/>
        <v>0.19700000000000001</v>
      </c>
      <c r="BD43" s="52" t="str">
        <f>IF(参照!L43="","",参照!L43)</f>
        <v>(株)MKエネルギー</v>
      </c>
    </row>
    <row r="44" spans="1:56" ht="12.75" customHeight="1">
      <c r="A44" s="1"/>
      <c r="B44" s="1"/>
      <c r="C44" s="466"/>
      <c r="D44" s="456" t="s">
        <v>47</v>
      </c>
      <c r="E44" s="456"/>
      <c r="F44" s="456"/>
      <c r="G44" s="456"/>
      <c r="H44" s="82" t="s">
        <v>29</v>
      </c>
      <c r="I44" s="82" t="s">
        <v>30</v>
      </c>
      <c r="J44" s="82" t="s">
        <v>31</v>
      </c>
      <c r="K44" s="82" t="s">
        <v>11</v>
      </c>
      <c r="L44" s="1"/>
      <c r="N44" s="78">
        <v>3</v>
      </c>
      <c r="O44" s="69"/>
      <c r="P44" s="69"/>
      <c r="Q44" s="70" t="str">
        <f>IF(O44="","",_xlfn.IFNA(VLOOKUP(O44&amp;"_"&amp;P44,$BA:$BB,2,FALSE),"該当する排出係数がありません"))</f>
        <v/>
      </c>
      <c r="R44" s="71"/>
      <c r="S44" s="350"/>
      <c r="T44" s="346">
        <f>係数１!D$49</f>
        <v>8640</v>
      </c>
      <c r="U44" s="132" t="str">
        <f t="shared" si="22"/>
        <v/>
      </c>
      <c r="V44" s="132" t="str">
        <f t="shared" si="23"/>
        <v/>
      </c>
      <c r="W44" s="70" t="str">
        <f t="array" aca="1" ref="W44" ca="1">IF(O44="","",IF(ISNUMBER(AA44),INDIRECT($BG$6&amp;AA44),IF(AA44="a",Q44,IF(AA44="b",INDIRECT($BG$6&amp;AB44),IF(AA44="c",R44,"")))))</f>
        <v/>
      </c>
      <c r="X44" s="133"/>
      <c r="Y44" s="132" t="str">
        <f t="shared" si="24"/>
        <v/>
      </c>
      <c r="Z44" s="134" t="str">
        <f t="shared" ca="1" si="19"/>
        <v/>
      </c>
      <c r="AA44" s="134" t="str">
        <f t="shared" ca="1" si="25"/>
        <v/>
      </c>
      <c r="AB44" s="134" t="str">
        <f t="shared" ca="1" si="26"/>
        <v/>
      </c>
      <c r="AC44" s="134">
        <f t="shared" ca="1" si="27"/>
        <v>0</v>
      </c>
      <c r="AD44" s="134">
        <f t="shared" si="28"/>
        <v>0</v>
      </c>
      <c r="AE44" s="134" t="str">
        <f t="shared" si="20"/>
        <v/>
      </c>
      <c r="AF44" s="135" t="str">
        <f t="shared" si="21"/>
        <v/>
      </c>
      <c r="AH44" s="79">
        <v>3</v>
      </c>
      <c r="AI44" s="32"/>
      <c r="AJ44" s="560"/>
      <c r="AK44" s="561"/>
      <c r="AL44" s="35"/>
      <c r="AN44" s="72" t="str">
        <f>IF(AJ44="","",IF(AJ44=0,3600,係数１!D$49))</f>
        <v/>
      </c>
      <c r="AO44" s="73" t="str">
        <f t="shared" si="29"/>
        <v/>
      </c>
      <c r="AP44" s="273" t="str">
        <f t="shared" si="30"/>
        <v/>
      </c>
      <c r="AU44" s="52" t="str">
        <f>IF(参照!A44="","",参照!A44)</f>
        <v/>
      </c>
      <c r="AV44" s="52" t="str">
        <f>IF(参照!B44="","",参照!B44)</f>
        <v/>
      </c>
      <c r="AW44" s="52" t="str">
        <f>IF(参照!C44="","",参照!C44)</f>
        <v/>
      </c>
      <c r="AX44" s="52" t="str">
        <f>IF(参照!D44="","",参照!D44)</f>
        <v>メニューC</v>
      </c>
      <c r="AY44" s="52">
        <f>IF(参照!E44="","",参照!E44)</f>
        <v>0</v>
      </c>
      <c r="AZ44" s="52" t="str">
        <f>IF(参照!F44="","",参照!F44)</f>
        <v>ミツウロコグリーンエネルギー(株)</v>
      </c>
      <c r="BA44" s="52" t="str">
        <f>IF(参照!G44="","",参照!G44)</f>
        <v>ミツウロコグリーンエネルギー(株)_メニューC</v>
      </c>
      <c r="BB44" s="52">
        <f t="shared" si="0"/>
        <v>0</v>
      </c>
      <c r="BD44" s="52" t="str">
        <f>IF(参照!L44="","",参照!L44)</f>
        <v>ＭＫステーションズ(株)</v>
      </c>
    </row>
    <row r="45" spans="1:56" ht="12.75" customHeight="1">
      <c r="A45" s="1"/>
      <c r="B45" s="1"/>
      <c r="C45" s="466"/>
      <c r="D45" s="456"/>
      <c r="E45" s="456"/>
      <c r="F45" s="456"/>
      <c r="G45" s="456"/>
      <c r="H45" s="137"/>
      <c r="I45" s="137"/>
      <c r="J45" s="137"/>
      <c r="K45" s="138"/>
      <c r="L45" s="1"/>
      <c r="N45" s="79">
        <v>4</v>
      </c>
      <c r="O45" s="69"/>
      <c r="P45" s="69"/>
      <c r="Q45" s="70" t="str">
        <f>IF(O45="","",_xlfn.IFNA(VLOOKUP(O45&amp;"_"&amp;P45,$BA:$BB,2,FALSE),"該当する排出係数がありません"))</f>
        <v/>
      </c>
      <c r="R45" s="80"/>
      <c r="S45" s="350"/>
      <c r="T45" s="346">
        <f>係数１!D$49</f>
        <v>8640</v>
      </c>
      <c r="U45" s="132" t="str">
        <f t="shared" si="22"/>
        <v/>
      </c>
      <c r="V45" s="132" t="str">
        <f t="shared" si="23"/>
        <v/>
      </c>
      <c r="W45" s="70" t="str">
        <f t="array" aca="1" ref="W45" ca="1">IF(O45="","",IF(ISNUMBER(AA45),INDIRECT($BG$6&amp;AA45),IF(AA45="a",Q45,IF(AA45="b",INDIRECT($BG$6&amp;AB45),IF(AA45="c",R45,"")))))</f>
        <v/>
      </c>
      <c r="X45" s="133"/>
      <c r="Y45" s="132" t="str">
        <f t="shared" si="24"/>
        <v/>
      </c>
      <c r="Z45" s="134" t="str">
        <f t="shared" ca="1" si="19"/>
        <v/>
      </c>
      <c r="AA45" s="134" t="str">
        <f t="shared" ca="1" si="25"/>
        <v/>
      </c>
      <c r="AB45" s="134" t="str">
        <f t="shared" ca="1" si="26"/>
        <v/>
      </c>
      <c r="AC45" s="134">
        <f t="shared" ca="1" si="27"/>
        <v>0</v>
      </c>
      <c r="AD45" s="134">
        <f t="shared" si="28"/>
        <v>0</v>
      </c>
      <c r="AE45" s="134" t="str">
        <f t="shared" si="20"/>
        <v/>
      </c>
      <c r="AF45" s="135" t="str">
        <f t="shared" si="21"/>
        <v/>
      </c>
      <c r="AH45" s="79">
        <v>4</v>
      </c>
      <c r="AI45" s="32"/>
      <c r="AJ45" s="560"/>
      <c r="AK45" s="561"/>
      <c r="AL45" s="35"/>
      <c r="AN45" s="72" t="str">
        <f>IF(AJ45="","",IF(AJ45=0,3600,係数１!D$49))</f>
        <v/>
      </c>
      <c r="AO45" s="73" t="str">
        <f t="shared" si="29"/>
        <v/>
      </c>
      <c r="AP45" s="273" t="str">
        <f t="shared" si="30"/>
        <v/>
      </c>
      <c r="AU45" s="52" t="str">
        <f>IF(参照!A45="","",参照!A45)</f>
        <v/>
      </c>
      <c r="AV45" s="52" t="str">
        <f>IF(参照!B45="","",参照!B45)</f>
        <v/>
      </c>
      <c r="AW45" s="52" t="str">
        <f>IF(参照!C45="","",参照!C45)</f>
        <v/>
      </c>
      <c r="AX45" s="52" t="str">
        <f>IF(参照!D45="","",参照!D45)</f>
        <v>メニューD</v>
      </c>
      <c r="AY45" s="52">
        <f>IF(参照!E45="","",参照!E45)</f>
        <v>0</v>
      </c>
      <c r="AZ45" s="52" t="str">
        <f>IF(参照!F45="","",参照!F45)</f>
        <v>ミツウロコグリーンエネルギー(株)</v>
      </c>
      <c r="BA45" s="52" t="str">
        <f>IF(参照!G45="","",参照!G45)</f>
        <v>ミツウロコグリーンエネルギー(株)_メニューD</v>
      </c>
      <c r="BB45" s="52">
        <f t="shared" si="0"/>
        <v>0</v>
      </c>
      <c r="BD45" s="52" t="str">
        <f>IF(参照!L45="","",参照!L45)</f>
        <v>(株)Ｍｐｏｗｅｒ</v>
      </c>
    </row>
    <row r="46" spans="1:56" ht="12.75" customHeight="1" thickBot="1">
      <c r="A46" s="1"/>
      <c r="B46" s="1"/>
      <c r="C46" s="466"/>
      <c r="D46" s="477" t="s">
        <v>163</v>
      </c>
      <c r="E46" s="477"/>
      <c r="F46" s="477"/>
      <c r="G46" s="477"/>
      <c r="H46" s="456" t="s">
        <v>58</v>
      </c>
      <c r="I46" s="456"/>
      <c r="J46" s="456" t="s">
        <v>162</v>
      </c>
      <c r="K46" s="456"/>
      <c r="L46" s="1"/>
      <c r="N46" s="139">
        <v>5</v>
      </c>
      <c r="O46" s="69"/>
      <c r="P46" s="69"/>
      <c r="Q46" s="70" t="str">
        <f>IF(O46="","",_xlfn.IFNA(VLOOKUP(O46&amp;"_"&amp;P46,$BA:$BB,2,FALSE),"該当する排出係数がありません"))</f>
        <v/>
      </c>
      <c r="R46" s="71"/>
      <c r="S46" s="350"/>
      <c r="T46" s="346">
        <f>係数１!D$49</f>
        <v>8640</v>
      </c>
      <c r="U46" s="132" t="str">
        <f t="shared" si="22"/>
        <v/>
      </c>
      <c r="V46" s="132" t="str">
        <f t="shared" si="23"/>
        <v/>
      </c>
      <c r="W46" s="70" t="str">
        <f t="array" aca="1" ref="W46" ca="1">IF(O46="","",IF(ISNUMBER(AA46),INDIRECT($BG$6&amp;AA46),IF(AA46="a",Q46,IF(AA46="b",INDIRECT($BG$6&amp;AB46),IF(AA46="c",R46,"")))))</f>
        <v/>
      </c>
      <c r="X46" s="133"/>
      <c r="Y46" s="132" t="str">
        <f t="shared" si="24"/>
        <v/>
      </c>
      <c r="Z46" s="134" t="str">
        <f t="shared" ca="1" si="19"/>
        <v/>
      </c>
      <c r="AA46" s="134" t="str">
        <f t="shared" ca="1" si="25"/>
        <v/>
      </c>
      <c r="AB46" s="134" t="str">
        <f t="shared" ca="1" si="26"/>
        <v/>
      </c>
      <c r="AC46" s="134">
        <f t="shared" ca="1" si="27"/>
        <v>0</v>
      </c>
      <c r="AD46" s="134">
        <f t="shared" si="28"/>
        <v>0</v>
      </c>
      <c r="AE46" s="134" t="str">
        <f t="shared" si="20"/>
        <v/>
      </c>
      <c r="AF46" s="135" t="str">
        <f t="shared" si="21"/>
        <v/>
      </c>
      <c r="AH46" s="85">
        <v>5</v>
      </c>
      <c r="AI46" s="33"/>
      <c r="AJ46" s="555"/>
      <c r="AK46" s="556"/>
      <c r="AL46" s="29"/>
      <c r="AN46" s="72" t="str">
        <f>IF(AJ46="","",IF(AJ46=0,3600,係数１!D$49))</f>
        <v/>
      </c>
      <c r="AO46" s="73" t="str">
        <f t="shared" si="29"/>
        <v/>
      </c>
      <c r="AP46" s="273" t="str">
        <f t="shared" si="30"/>
        <v/>
      </c>
      <c r="AU46" s="52" t="str">
        <f>IF(参照!A46="","",参照!A46)</f>
        <v/>
      </c>
      <c r="AV46" s="52" t="str">
        <f>IF(参照!B46="","",参照!B46)</f>
        <v/>
      </c>
      <c r="AW46" s="52" t="str">
        <f>IF(参照!C46="","",参照!C46)</f>
        <v/>
      </c>
      <c r="AX46" s="52" t="str">
        <f>IF(参照!D46="","",参照!D46)</f>
        <v>メニューE</v>
      </c>
      <c r="AY46" s="52">
        <f>IF(参照!E46="","",参照!E46)</f>
        <v>2.4699999999999999E-4</v>
      </c>
      <c r="AZ46" s="52" t="str">
        <f>IF(参照!F46="","",参照!F46)</f>
        <v>ミツウロコグリーンエネルギー(株)</v>
      </c>
      <c r="BA46" s="52" t="str">
        <f>IF(参照!G46="","",参照!G46)</f>
        <v>ミツウロコグリーンエネルギー(株)_メニューE</v>
      </c>
      <c r="BB46" s="52">
        <f t="shared" si="0"/>
        <v>0.247</v>
      </c>
      <c r="BD46" s="52" t="str">
        <f>IF(参照!L46="","",参照!L46)</f>
        <v>Ｍｙシティ電力(株)</v>
      </c>
    </row>
    <row r="47" spans="1:56" ht="12.75" customHeight="1" thickTop="1" thickBot="1">
      <c r="A47" s="1"/>
      <c r="B47" s="1"/>
      <c r="C47" s="466"/>
      <c r="D47" s="477"/>
      <c r="E47" s="477"/>
      <c r="F47" s="477"/>
      <c r="G47" s="477"/>
      <c r="H47" s="557"/>
      <c r="I47" s="557"/>
      <c r="J47" s="557"/>
      <c r="K47" s="557"/>
      <c r="L47" s="1"/>
      <c r="N47" s="510" t="s">
        <v>67</v>
      </c>
      <c r="O47" s="511"/>
      <c r="P47" s="511"/>
      <c r="Q47" s="511"/>
      <c r="R47" s="550"/>
      <c r="S47" s="349">
        <f>SUM(S42:S46)</f>
        <v>0</v>
      </c>
      <c r="T47" s="87"/>
      <c r="U47" s="88">
        <f>SUM(U42:U46)</f>
        <v>0</v>
      </c>
      <c r="V47" s="88">
        <f>SUM(V42:V46)</f>
        <v>0</v>
      </c>
      <c r="W47" s="124"/>
      <c r="X47" s="124"/>
      <c r="Y47" s="88">
        <f>SUM(Y42:Y46)</f>
        <v>0</v>
      </c>
      <c r="Z47" s="140">
        <f t="shared" ref="Z47:AD47" ca="1" si="31">SUM(Z42:Z46)</f>
        <v>0</v>
      </c>
      <c r="AA47" s="124"/>
      <c r="AB47" s="124"/>
      <c r="AC47" s="140">
        <f t="shared" ca="1" si="31"/>
        <v>0</v>
      </c>
      <c r="AD47" s="140">
        <f t="shared" si="31"/>
        <v>0</v>
      </c>
      <c r="AE47" s="124"/>
      <c r="AF47" s="126"/>
      <c r="AH47" s="510" t="s">
        <v>67</v>
      </c>
      <c r="AI47" s="511"/>
      <c r="AJ47" s="511"/>
      <c r="AK47" s="511"/>
      <c r="AL47" s="86">
        <f>SUM(AL42:AL46)</f>
        <v>0</v>
      </c>
      <c r="AN47" s="87"/>
      <c r="AO47" s="88">
        <f>SUM(AO42:AO46)</f>
        <v>0</v>
      </c>
      <c r="AP47" s="86">
        <f>SUM(AP42:AP46)</f>
        <v>0</v>
      </c>
      <c r="AU47" s="52" t="str">
        <f>IF(参照!A47="","",参照!A47)</f>
        <v/>
      </c>
      <c r="AV47" s="52" t="str">
        <f>IF(参照!B47="","",参照!B47)</f>
        <v/>
      </c>
      <c r="AW47" s="52" t="str">
        <f>IF(参照!C47="","",参照!C47)</f>
        <v/>
      </c>
      <c r="AX47" s="52" t="str">
        <f>IF(参照!D47="","",参照!D47)</f>
        <v>メニューF</v>
      </c>
      <c r="AY47" s="52">
        <f>IF(参照!E47="","",参照!E47)</f>
        <v>0</v>
      </c>
      <c r="AZ47" s="52" t="str">
        <f>IF(参照!F47="","",参照!F47)</f>
        <v>ミツウロコグリーンエネルギー(株)</v>
      </c>
      <c r="BA47" s="52" t="str">
        <f>IF(参照!G47="","",参照!G47)</f>
        <v>ミツウロコグリーンエネルギー(株)_メニューF</v>
      </c>
      <c r="BB47" s="52">
        <f t="shared" si="0"/>
        <v>0</v>
      </c>
      <c r="BD47" s="52" t="str">
        <f>IF(参照!L47="","",参照!L47)</f>
        <v>(株)ＮＥＸＴ　ＯＮＥ</v>
      </c>
    </row>
    <row r="48" spans="1:56" ht="12.75" customHeight="1" thickBot="1">
      <c r="A48" s="1"/>
      <c r="B48" s="1"/>
      <c r="C48" s="469"/>
      <c r="D48" s="452" t="s">
        <v>12</v>
      </c>
      <c r="E48" s="452"/>
      <c r="F48" s="452"/>
      <c r="G48" s="452"/>
      <c r="H48" s="112" t="s">
        <v>19</v>
      </c>
      <c r="I48" s="24"/>
      <c r="J48" s="112" t="s">
        <v>14</v>
      </c>
      <c r="K48" s="112" t="s">
        <v>14</v>
      </c>
      <c r="L48" s="1"/>
      <c r="AU48" s="52" t="str">
        <f>IF(参照!A48="","",参照!A48)</f>
        <v/>
      </c>
      <c r="AV48" s="52" t="str">
        <f>IF(参照!B48="","",参照!B48)</f>
        <v/>
      </c>
      <c r="AW48" s="52" t="str">
        <f>IF(参照!C48="","",参照!C48)</f>
        <v/>
      </c>
      <c r="AX48" s="52" t="str">
        <f>IF(参照!D48="","",参照!D48)</f>
        <v>メニューG</v>
      </c>
      <c r="AY48" s="52">
        <f>IF(参照!E48="","",参照!E48)</f>
        <v>0</v>
      </c>
      <c r="AZ48" s="52" t="str">
        <f>IF(参照!F48="","",参照!F48)</f>
        <v>ミツウロコグリーンエネルギー(株)</v>
      </c>
      <c r="BA48" s="52" t="str">
        <f>IF(参照!G48="","",参照!G48)</f>
        <v>ミツウロコグリーンエネルギー(株)_メニューG</v>
      </c>
      <c r="BB48" s="52">
        <f t="shared" si="0"/>
        <v>0</v>
      </c>
      <c r="BD48" s="52" t="str">
        <f>IF(参照!L48="","",参照!L48)</f>
        <v>Ｎｅｘｔ　Ｐｏｗｅｒ(株)</v>
      </c>
    </row>
    <row r="49" spans="1:56" ht="12.75" customHeight="1" thickTop="1">
      <c r="A49" s="1"/>
      <c r="B49" s="1"/>
      <c r="C49" s="465" t="s">
        <v>32</v>
      </c>
      <c r="D49" s="455" t="s">
        <v>20</v>
      </c>
      <c r="E49" s="455"/>
      <c r="F49" s="455"/>
      <c r="G49" s="455"/>
      <c r="H49" s="111" t="s">
        <v>6</v>
      </c>
      <c r="I49" s="111" t="s">
        <v>21</v>
      </c>
      <c r="J49" s="467" t="s">
        <v>499</v>
      </c>
      <c r="K49" s="467"/>
      <c r="L49" s="1"/>
      <c r="AU49" s="52" t="str">
        <f>IF(参照!A49="","",参照!A49)</f>
        <v/>
      </c>
      <c r="AV49" s="52" t="str">
        <f>IF(参照!B49="","",参照!B49)</f>
        <v/>
      </c>
      <c r="AW49" s="52" t="str">
        <f>IF(参照!C49="","",参照!C49)</f>
        <v/>
      </c>
      <c r="AX49" s="52" t="str">
        <f>IF(参照!D49="","",参照!D49)</f>
        <v>メニューH</v>
      </c>
      <c r="AY49" s="52">
        <f>IF(参照!E49="","",参照!E49)</f>
        <v>0</v>
      </c>
      <c r="AZ49" s="52" t="str">
        <f>IF(参照!F49="","",参照!F49)</f>
        <v>ミツウロコグリーンエネルギー(株)</v>
      </c>
      <c r="BA49" s="52" t="str">
        <f>IF(参照!G49="","",参照!G49)</f>
        <v>ミツウロコグリーンエネルギー(株)_メニューH</v>
      </c>
      <c r="BB49" s="52">
        <f t="shared" si="0"/>
        <v>0</v>
      </c>
      <c r="BD49" s="52" t="str">
        <f>IF(参照!L49="","",参照!L49)</f>
        <v>ＮＦパワーサービス(株)</v>
      </c>
    </row>
    <row r="50" spans="1:56" ht="13.5" customHeight="1" thickBot="1">
      <c r="A50" s="1"/>
      <c r="B50" s="1"/>
      <c r="C50" s="466"/>
      <c r="D50" s="456" t="s">
        <v>45</v>
      </c>
      <c r="E50" s="456"/>
      <c r="F50" s="456"/>
      <c r="G50" s="456"/>
      <c r="H50" s="82" t="s">
        <v>33</v>
      </c>
      <c r="I50" s="22"/>
      <c r="J50" s="584" t="str">
        <f>IF($I50="","",$I50*係数１!G80)</f>
        <v/>
      </c>
      <c r="K50" s="584"/>
      <c r="L50" s="1"/>
      <c r="N50" s="38" t="s">
        <v>623</v>
      </c>
      <c r="P50" s="359"/>
      <c r="Q50" s="359"/>
      <c r="R50" s="359"/>
      <c r="S50" s="358"/>
      <c r="T50" s="141"/>
      <c r="U50" s="141"/>
      <c r="V50" s="141"/>
      <c r="W50" s="141"/>
      <c r="X50" s="141"/>
      <c r="Y50" s="141"/>
      <c r="Z50" s="141"/>
      <c r="AA50" s="141"/>
      <c r="AB50" s="141"/>
      <c r="AC50" s="141"/>
      <c r="AD50" s="141"/>
      <c r="AF50" s="141"/>
      <c r="AJ50" s="38"/>
      <c r="AK50" s="38"/>
      <c r="AN50" s="142" t="s">
        <v>624</v>
      </c>
      <c r="AO50" s="28" t="s">
        <v>625</v>
      </c>
      <c r="AU50" s="52" t="str">
        <f>IF(参照!A50="","",参照!A50)</f>
        <v/>
      </c>
      <c r="AV50" s="52" t="str">
        <f>IF(参照!B50="","",参照!B50)</f>
        <v/>
      </c>
      <c r="AW50" s="52" t="str">
        <f>IF(参照!C50="","",参照!C50)</f>
        <v/>
      </c>
      <c r="AX50" s="52" t="str">
        <f>IF(参照!D50="","",参照!D50)</f>
        <v>メニューI</v>
      </c>
      <c r="AY50" s="52">
        <f>IF(参照!E50="","",参照!E50)</f>
        <v>2.4800000000000001E-4</v>
      </c>
      <c r="AZ50" s="52" t="str">
        <f>IF(参照!F50="","",参照!F50)</f>
        <v>ミツウロコグリーンエネルギー(株)</v>
      </c>
      <c r="BA50" s="52" t="str">
        <f>IF(参照!G50="","",参照!G50)</f>
        <v>ミツウロコグリーンエネルギー(株)_メニューI</v>
      </c>
      <c r="BB50" s="52">
        <f t="shared" si="0"/>
        <v>0.248</v>
      </c>
      <c r="BD50" s="52" t="str">
        <f>IF(参照!L50="","",参照!L50)</f>
        <v>ＮＴＴアノードエナジー(株)</v>
      </c>
    </row>
    <row r="51" spans="1:56" ht="12.75" customHeight="1" thickBot="1">
      <c r="A51" s="1"/>
      <c r="B51" s="1"/>
      <c r="C51" s="466"/>
      <c r="D51" s="456" t="s">
        <v>46</v>
      </c>
      <c r="E51" s="456"/>
      <c r="F51" s="456"/>
      <c r="G51" s="456"/>
      <c r="H51" s="82" t="s">
        <v>33</v>
      </c>
      <c r="I51" s="22"/>
      <c r="J51" s="584" t="str">
        <f>IF($I51="","",$I51*係数１!G81)</f>
        <v/>
      </c>
      <c r="K51" s="584"/>
      <c r="L51" s="1"/>
      <c r="N51" s="58"/>
      <c r="O51" s="574" t="s">
        <v>86</v>
      </c>
      <c r="P51" s="574"/>
      <c r="Q51" s="574"/>
      <c r="R51" s="574"/>
      <c r="S51" s="91" t="s">
        <v>87</v>
      </c>
      <c r="T51" s="573" t="s">
        <v>124</v>
      </c>
      <c r="U51" s="574"/>
      <c r="V51" s="61" t="s">
        <v>626</v>
      </c>
      <c r="W51" s="143"/>
      <c r="X51" s="143"/>
      <c r="Y51" s="143"/>
      <c r="Z51" s="143"/>
      <c r="AA51" s="143"/>
      <c r="AB51" s="143"/>
      <c r="AC51" s="143"/>
      <c r="AD51" s="143"/>
      <c r="AJ51" s="144"/>
      <c r="AK51" s="144"/>
      <c r="AN51" s="28" t="s">
        <v>78</v>
      </c>
      <c r="AO51" s="28" t="s">
        <v>145</v>
      </c>
      <c r="AU51" s="52" t="str">
        <f>IF(参照!A51="","",参照!A51)</f>
        <v/>
      </c>
      <c r="AV51" s="52" t="str">
        <f>IF(参照!B51="","",参照!B51)</f>
        <v/>
      </c>
      <c r="AW51" s="52" t="str">
        <f>IF(参照!C51="","",参照!C51)</f>
        <v/>
      </c>
      <c r="AX51" s="52" t="str">
        <f>IF(参照!D51="","",参照!D51)</f>
        <v>メニューJ(残差)</v>
      </c>
      <c r="AY51" s="52">
        <f>IF(参照!E51="","",参照!E51)</f>
        <v>4.08E-4</v>
      </c>
      <c r="AZ51" s="52" t="str">
        <f>IF(参照!F51="","",参照!F51)</f>
        <v>ミツウロコグリーンエネルギー(株)</v>
      </c>
      <c r="BA51" s="52" t="str">
        <f>IF(参照!G51="","",参照!G51)</f>
        <v>ミツウロコグリーンエネルギー(株)_メニューJ(残差)</v>
      </c>
      <c r="BB51" s="52">
        <f t="shared" si="0"/>
        <v>0.40799999999999997</v>
      </c>
      <c r="BD51" s="52" t="str">
        <f>IF(参照!L51="","",参照!L51)</f>
        <v>(株)Ｏｐｔｉｍｉｚｅｄ　Ｅｎｅｒｇｙ</v>
      </c>
    </row>
    <row r="52" spans="1:56" ht="12" customHeight="1" thickTop="1">
      <c r="A52" s="1"/>
      <c r="B52" s="1"/>
      <c r="C52" s="466"/>
      <c r="D52" s="456" t="s">
        <v>44</v>
      </c>
      <c r="E52" s="456"/>
      <c r="F52" s="456"/>
      <c r="G52" s="456"/>
      <c r="H52" s="82" t="s">
        <v>33</v>
      </c>
      <c r="I52" s="22"/>
      <c r="J52" s="584" t="str">
        <f>IF($I52="","",$I52*係数１!G82)</f>
        <v/>
      </c>
      <c r="K52" s="584"/>
      <c r="L52" s="1"/>
      <c r="N52" s="78">
        <v>1</v>
      </c>
      <c r="O52" s="585"/>
      <c r="P52" s="585"/>
      <c r="Q52" s="585"/>
      <c r="R52" s="585"/>
      <c r="S52" s="353"/>
      <c r="T52" s="575" t="str">
        <f>IF(O52="","",VLOOKUP(O52,係数１!$F:$G,2,0))</f>
        <v/>
      </c>
      <c r="U52" s="576"/>
      <c r="V52" s="145" t="str">
        <f>IF(OR(S52="",O52=""),"",S52*T52)</f>
        <v/>
      </c>
      <c r="W52" s="143"/>
      <c r="X52" s="143"/>
      <c r="Y52" s="143"/>
      <c r="Z52" s="143"/>
      <c r="AA52" s="143"/>
      <c r="AB52" s="143"/>
      <c r="AC52" s="143"/>
      <c r="AD52" s="143"/>
      <c r="AJ52" s="146"/>
      <c r="AK52" s="146"/>
      <c r="AN52" s="28" t="s">
        <v>79</v>
      </c>
      <c r="AO52" s="28" t="s">
        <v>146</v>
      </c>
      <c r="AU52" s="52" t="str">
        <f>IF(参照!A52="","",参照!A52)</f>
        <v/>
      </c>
      <c r="AV52" s="52" t="str">
        <f>IF(参照!B52="","",参照!B52)</f>
        <v/>
      </c>
      <c r="AW52" s="52" t="str">
        <f>IF(参照!C52="","",参照!C52)</f>
        <v/>
      </c>
      <c r="AX52" s="52" t="str">
        <f>IF(参照!D52="","",参照!D52)</f>
        <v>(参考値)事業者全体</v>
      </c>
      <c r="AY52" s="52">
        <f>IF(参照!E52="","",参照!E52)</f>
        <v>4.6200000000000001E-4</v>
      </c>
      <c r="AZ52" s="52" t="str">
        <f>IF(参照!F52="","",参照!F52)</f>
        <v>ミツウロコグリーンエネルギー(株)</v>
      </c>
      <c r="BA52" s="52" t="str">
        <f>IF(参照!G52="","",参照!G52)</f>
        <v>ミツウロコグリーンエネルギー(株)_(参考値)事業者全体</v>
      </c>
      <c r="BB52" s="52">
        <f t="shared" si="0"/>
        <v>0.46200000000000002</v>
      </c>
      <c r="BD52" s="52" t="str">
        <f>IF(参照!L52="","",参照!L52)</f>
        <v>(株)ＰｉｎＴ</v>
      </c>
    </row>
    <row r="53" spans="1:56" ht="12" customHeight="1">
      <c r="A53" s="1"/>
      <c r="B53" s="1"/>
      <c r="C53" s="466"/>
      <c r="D53" s="449" t="s">
        <v>43</v>
      </c>
      <c r="E53" s="449"/>
      <c r="F53" s="449"/>
      <c r="G53" s="449"/>
      <c r="H53" s="82" t="s">
        <v>33</v>
      </c>
      <c r="I53" s="21" t="str">
        <f>IF(S55=0,"",S55)</f>
        <v/>
      </c>
      <c r="J53" s="584" t="str">
        <f>IF(V55=0,"",V55)</f>
        <v/>
      </c>
      <c r="K53" s="584"/>
      <c r="L53" s="1"/>
      <c r="N53" s="79">
        <v>2</v>
      </c>
      <c r="O53" s="578"/>
      <c r="P53" s="578"/>
      <c r="Q53" s="578"/>
      <c r="R53" s="578"/>
      <c r="S53" s="354"/>
      <c r="T53" s="569" t="str">
        <f>IF(O53="","",VLOOKUP(O53,係数１!$F:$G,2,0))</f>
        <v/>
      </c>
      <c r="U53" s="570"/>
      <c r="V53" s="147" t="str">
        <f>IF(OR(S53="",O53=""),"",S53*T53)</f>
        <v/>
      </c>
      <c r="W53" s="143"/>
      <c r="X53" s="143"/>
      <c r="Y53" s="143"/>
      <c r="Z53" s="143"/>
      <c r="AA53" s="143"/>
      <c r="AB53" s="143"/>
      <c r="AC53" s="143"/>
      <c r="AD53" s="143"/>
      <c r="AJ53" s="146"/>
      <c r="AK53" s="146"/>
      <c r="AN53" s="28" t="s">
        <v>80</v>
      </c>
      <c r="AO53" s="28" t="s">
        <v>147</v>
      </c>
      <c r="AU53" s="52" t="str">
        <f>IF(参照!A53="","",参照!A53)</f>
        <v>A0017</v>
      </c>
      <c r="AV53" s="52" t="str">
        <f>IF(参照!B53="","",参照!B53)</f>
        <v>(株)Ｓｈａｒｅｄ　Ｅｎｅｒｇｙ</v>
      </c>
      <c r="AW53" s="52">
        <f>IF(参照!C53="","",参照!C53)</f>
        <v>4.8999999999999998E-4</v>
      </c>
      <c r="AX53" s="52" t="str">
        <f>IF(参照!D53="","",参照!D53)</f>
        <v/>
      </c>
      <c r="AY53" s="52">
        <f>IF(参照!E53="","",参照!E53)</f>
        <v>5.0100000000000003E-4</v>
      </c>
      <c r="AZ53" s="52" t="str">
        <f>IF(参照!F53="","",参照!F53)</f>
        <v>(株)Ｓｈａｒｅｄ　Ｅｎｅｒｇｙ</v>
      </c>
      <c r="BA53" s="52" t="str">
        <f>IF(参照!G53="","",参照!G53)</f>
        <v>(株)Ｓｈａｒｅｄ　Ｅｎｅｒｇｙ_</v>
      </c>
      <c r="BB53" s="52">
        <f t="shared" si="0"/>
        <v>0.501</v>
      </c>
      <c r="BD53" s="52" t="str">
        <f>IF(参照!L53="","",参照!L53)</f>
        <v>Ｑ．ＥＮＥＳＴでんき(株)(旧：ジニーエナジー合同会社)</v>
      </c>
    </row>
    <row r="54" spans="1:56" ht="13.5" customHeight="1" thickBot="1">
      <c r="A54" s="1"/>
      <c r="B54" s="1"/>
      <c r="C54" s="466"/>
      <c r="D54" s="449" t="s">
        <v>129</v>
      </c>
      <c r="E54" s="449"/>
      <c r="F54" s="449"/>
      <c r="G54" s="449"/>
      <c r="H54" s="82" t="s">
        <v>33</v>
      </c>
      <c r="I54" s="21" t="str">
        <f>IF(S62=0,"",S62)</f>
        <v/>
      </c>
      <c r="J54" s="584" t="str">
        <f>IF(V62=0,"",V62)</f>
        <v/>
      </c>
      <c r="K54" s="584"/>
      <c r="L54" s="1"/>
      <c r="N54" s="85">
        <v>3</v>
      </c>
      <c r="O54" s="579"/>
      <c r="P54" s="579"/>
      <c r="Q54" s="579"/>
      <c r="R54" s="579"/>
      <c r="S54" s="355"/>
      <c r="T54" s="571" t="str">
        <f>IF(O54="","",VLOOKUP(O54,係数１!$F:$G,2,0))</f>
        <v/>
      </c>
      <c r="U54" s="572"/>
      <c r="V54" s="148" t="str">
        <f>IF(OR(S54="",O54=""),"",S54*T54)</f>
        <v/>
      </c>
      <c r="W54" s="143"/>
      <c r="X54" s="143"/>
      <c r="Y54" s="143"/>
      <c r="Z54" s="143"/>
      <c r="AA54" s="143"/>
      <c r="AB54" s="143"/>
      <c r="AC54" s="143"/>
      <c r="AD54" s="143"/>
      <c r="AJ54" s="146"/>
      <c r="AK54" s="146"/>
      <c r="AN54" s="28" t="s">
        <v>627</v>
      </c>
      <c r="AO54" s="28" t="s">
        <v>148</v>
      </c>
      <c r="AU54" s="52" t="str">
        <f>IF(参照!A54="","",参照!A54)</f>
        <v>A0018</v>
      </c>
      <c r="AV54" s="52" t="str">
        <f>IF(参照!B54="","",参照!B54)</f>
        <v>ネクストパワーやまと(株)</v>
      </c>
      <c r="AW54" s="52">
        <f>IF(参照!C54="","",参照!C54)</f>
        <v>3.8299999999999999E-4</v>
      </c>
      <c r="AX54" s="52" t="str">
        <f>IF(参照!D54="","",参照!D54)</f>
        <v>メニューA</v>
      </c>
      <c r="AY54" s="52">
        <f>IF(参照!E54="","",参照!E54)</f>
        <v>0</v>
      </c>
      <c r="AZ54" s="52" t="str">
        <f>IF(参照!F54="","",参照!F54)</f>
        <v>ネクストパワーやまと(株)</v>
      </c>
      <c r="BA54" s="52" t="str">
        <f>IF(参照!G54="","",参照!G54)</f>
        <v>ネクストパワーやまと(株)_メニューA</v>
      </c>
      <c r="BB54" s="52">
        <f t="shared" si="0"/>
        <v>0</v>
      </c>
      <c r="BD54" s="52" t="str">
        <f>IF(参照!L54="","",参照!L54)</f>
        <v>ＲＥ１００電力(株)</v>
      </c>
    </row>
    <row r="55" spans="1:56" ht="14.25" customHeight="1" thickTop="1" thickBot="1">
      <c r="A55" s="1"/>
      <c r="B55" s="1"/>
      <c r="C55" s="466"/>
      <c r="D55" s="456" t="s">
        <v>42</v>
      </c>
      <c r="E55" s="456"/>
      <c r="F55" s="456"/>
      <c r="G55" s="456"/>
      <c r="H55" s="82" t="s">
        <v>33</v>
      </c>
      <c r="I55" s="22"/>
      <c r="J55" s="584" t="str">
        <f>IF($I55="","",$I55*係数１!G113)</f>
        <v/>
      </c>
      <c r="K55" s="584"/>
      <c r="L55" s="1"/>
      <c r="N55" s="582" t="s">
        <v>67</v>
      </c>
      <c r="O55" s="583"/>
      <c r="P55" s="583"/>
      <c r="Q55" s="583"/>
      <c r="R55" s="583"/>
      <c r="S55" s="356">
        <f>SUM(S52:S54)</f>
        <v>0</v>
      </c>
      <c r="T55" s="580"/>
      <c r="U55" s="581"/>
      <c r="V55" s="86">
        <f>SUM(V52:V54)</f>
        <v>0</v>
      </c>
      <c r="W55" s="143"/>
      <c r="X55" s="143"/>
      <c r="Y55" s="143"/>
      <c r="Z55" s="143"/>
      <c r="AA55" s="143"/>
      <c r="AB55" s="143"/>
      <c r="AC55" s="143"/>
      <c r="AD55" s="143"/>
      <c r="AJ55" s="146"/>
      <c r="AK55" s="146"/>
      <c r="AN55" s="28" t="s">
        <v>81</v>
      </c>
      <c r="AO55" s="28" t="s">
        <v>149</v>
      </c>
      <c r="AU55" s="52" t="str">
        <f>IF(参照!A55="","",参照!A55)</f>
        <v/>
      </c>
      <c r="AV55" s="52" t="str">
        <f>IF(参照!B55="","",参照!B55)</f>
        <v/>
      </c>
      <c r="AW55" s="52" t="str">
        <f>IF(参照!C55="","",参照!C55)</f>
        <v/>
      </c>
      <c r="AX55" s="52" t="str">
        <f>IF(参照!D55="","",参照!D55)</f>
        <v>メニューB(残差)</v>
      </c>
      <c r="AY55" s="52">
        <f>IF(参照!E55="","",参照!E55)</f>
        <v>4.0400000000000001E-4</v>
      </c>
      <c r="AZ55" s="52" t="str">
        <f>IF(参照!F55="","",参照!F55)</f>
        <v>ネクストパワーやまと(株)</v>
      </c>
      <c r="BA55" s="52" t="str">
        <f>IF(参照!G55="","",参照!G55)</f>
        <v>ネクストパワーやまと(株)_メニューB(残差)</v>
      </c>
      <c r="BB55" s="52">
        <f t="shared" si="0"/>
        <v>0.40400000000000003</v>
      </c>
      <c r="BD55" s="52" t="str">
        <f>IF(参照!L55="","",参照!L55)</f>
        <v>(株)ＲｅｎｏＬａｂｏ</v>
      </c>
    </row>
    <row r="56" spans="1:56" ht="12">
      <c r="A56" s="1"/>
      <c r="B56" s="1"/>
      <c r="C56" s="466"/>
      <c r="D56" s="456" t="s">
        <v>57</v>
      </c>
      <c r="E56" s="456"/>
      <c r="F56" s="456"/>
      <c r="G56" s="456"/>
      <c r="H56" s="82" t="s">
        <v>33</v>
      </c>
      <c r="I56" s="22"/>
      <c r="J56" s="584" t="str">
        <f>IF($I56="","",$I56*係数１!G114)</f>
        <v/>
      </c>
      <c r="K56" s="584"/>
      <c r="L56" s="1"/>
      <c r="W56" s="143"/>
      <c r="X56" s="143"/>
      <c r="Y56" s="143"/>
      <c r="Z56" s="143"/>
      <c r="AA56" s="143"/>
      <c r="AB56" s="143"/>
      <c r="AC56" s="143"/>
      <c r="AD56" s="143"/>
      <c r="AN56" s="28" t="s">
        <v>82</v>
      </c>
      <c r="AO56" s="28" t="s">
        <v>150</v>
      </c>
      <c r="AU56" s="52" t="str">
        <f>IF(参照!A56="","",参照!A56)</f>
        <v/>
      </c>
      <c r="AV56" s="52" t="str">
        <f>IF(参照!B56="","",参照!B56)</f>
        <v/>
      </c>
      <c r="AW56" s="52" t="str">
        <f>IF(参照!C56="","",参照!C56)</f>
        <v/>
      </c>
      <c r="AX56" s="52" t="str">
        <f>IF(参照!D56="","",参照!D56)</f>
        <v>(参考値)事業者全体</v>
      </c>
      <c r="AY56" s="52">
        <f>IF(参照!E56="","",参照!E56)</f>
        <v>4.75E-4</v>
      </c>
      <c r="AZ56" s="52" t="str">
        <f>IF(参照!F56="","",参照!F56)</f>
        <v>ネクストパワーやまと(株)</v>
      </c>
      <c r="BA56" s="52" t="str">
        <f>IF(参照!G56="","",参照!G56)</f>
        <v>ネクストパワーやまと(株)_(参考値)事業者全体</v>
      </c>
      <c r="BB56" s="52">
        <f t="shared" si="0"/>
        <v>0.47499999999999998</v>
      </c>
      <c r="BD56" s="52" t="str">
        <f>IF(参照!L56="","",参照!L56)</f>
        <v>(株)Ｓａｎｋｏ　ＩＢ</v>
      </c>
    </row>
    <row r="57" spans="1:56" ht="12.75" thickBot="1">
      <c r="A57" s="1"/>
      <c r="B57" s="1"/>
      <c r="C57" s="466"/>
      <c r="D57" s="456" t="s">
        <v>24</v>
      </c>
      <c r="E57" s="456"/>
      <c r="F57" s="456"/>
      <c r="G57" s="456"/>
      <c r="H57" s="82" t="s">
        <v>14</v>
      </c>
      <c r="I57" s="82" t="s">
        <v>14</v>
      </c>
      <c r="J57" s="584">
        <f>SUM(J50:J56)</f>
        <v>0</v>
      </c>
      <c r="K57" s="584"/>
      <c r="L57" s="1"/>
      <c r="N57" s="38" t="s">
        <v>130</v>
      </c>
      <c r="P57" s="38"/>
      <c r="Q57" s="38"/>
      <c r="R57" s="38"/>
      <c r="AN57" s="28" t="s">
        <v>83</v>
      </c>
      <c r="AO57" s="28" t="s">
        <v>151</v>
      </c>
      <c r="AU57" s="52" t="str">
        <f>IF(参照!A57="","",参照!A57)</f>
        <v>A0019</v>
      </c>
      <c r="AV57" s="52" t="str">
        <f>IF(参照!B57="","",参照!B57)</f>
        <v>日本テクノ(株)</v>
      </c>
      <c r="AW57" s="52">
        <f>IF(参照!C57="","",参照!C57)</f>
        <v>4.6799999999999999E-4</v>
      </c>
      <c r="AX57" s="52" t="str">
        <f>IF(参照!D57="","",参照!D57)</f>
        <v>メニューA</v>
      </c>
      <c r="AY57" s="52">
        <f>IF(参照!E57="","",参照!E57)</f>
        <v>0</v>
      </c>
      <c r="AZ57" s="52" t="str">
        <f>IF(参照!F57="","",参照!F57)</f>
        <v>日本テクノ(株)</v>
      </c>
      <c r="BA57" s="52" t="str">
        <f>IF(参照!G57="","",参照!G57)</f>
        <v>日本テクノ(株)_メニューA</v>
      </c>
      <c r="BB57" s="52">
        <f t="shared" si="0"/>
        <v>0</v>
      </c>
      <c r="BD57" s="52" t="str">
        <f>IF(参照!L57="","",参照!L57)</f>
        <v>ＳＢパワー(株)</v>
      </c>
    </row>
    <row r="58" spans="1:56" ht="15.75" customHeight="1" thickBot="1">
      <c r="A58" s="1"/>
      <c r="B58" s="1"/>
      <c r="C58" s="466"/>
      <c r="D58" s="456" t="s">
        <v>34</v>
      </c>
      <c r="E58" s="456"/>
      <c r="F58" s="456"/>
      <c r="G58" s="456"/>
      <c r="H58" s="563"/>
      <c r="I58" s="564"/>
      <c r="J58" s="564"/>
      <c r="K58" s="565"/>
      <c r="L58" s="1"/>
      <c r="N58" s="58"/>
      <c r="O58" s="574" t="s">
        <v>86</v>
      </c>
      <c r="P58" s="574"/>
      <c r="Q58" s="574"/>
      <c r="R58" s="574"/>
      <c r="S58" s="91" t="s">
        <v>87</v>
      </c>
      <c r="T58" s="573" t="s">
        <v>124</v>
      </c>
      <c r="U58" s="574"/>
      <c r="V58" s="61" t="s">
        <v>626</v>
      </c>
      <c r="W58" s="143"/>
      <c r="X58" s="143"/>
      <c r="Y58" s="143"/>
      <c r="Z58" s="143"/>
      <c r="AA58" s="143"/>
      <c r="AB58" s="143"/>
      <c r="AC58" s="143"/>
      <c r="AD58" s="143"/>
      <c r="AN58" s="28" t="s">
        <v>84</v>
      </c>
      <c r="AO58" s="28" t="s">
        <v>152</v>
      </c>
      <c r="AU58" s="52" t="str">
        <f>IF(参照!A58="","",参照!A58)</f>
        <v/>
      </c>
      <c r="AV58" s="52" t="str">
        <f>IF(参照!B58="","",参照!B58)</f>
        <v/>
      </c>
      <c r="AW58" s="52" t="str">
        <f>IF(参照!C58="","",参照!C58)</f>
        <v/>
      </c>
      <c r="AX58" s="52" t="str">
        <f>IF(参照!D58="","",参照!D58)</f>
        <v>メニューB(残差)</v>
      </c>
      <c r="AY58" s="52">
        <f>IF(参照!E58="","",参照!E58)</f>
        <v>4.84E-4</v>
      </c>
      <c r="AZ58" s="52" t="str">
        <f>IF(参照!F58="","",参照!F58)</f>
        <v>日本テクノ(株)</v>
      </c>
      <c r="BA58" s="52" t="str">
        <f>IF(参照!G58="","",参照!G58)</f>
        <v>日本テクノ(株)_メニューB(残差)</v>
      </c>
      <c r="BB58" s="52">
        <f t="shared" si="0"/>
        <v>0.48399999999999999</v>
      </c>
      <c r="BD58" s="52" t="str">
        <f>IF(参照!L58="","",参照!L58)</f>
        <v>(株)ＳＥウイングズ</v>
      </c>
    </row>
    <row r="59" spans="1:56" ht="15.75" customHeight="1" thickTop="1">
      <c r="A59" s="1"/>
      <c r="B59" s="1"/>
      <c r="C59" s="466"/>
      <c r="D59" s="456"/>
      <c r="E59" s="456"/>
      <c r="F59" s="456"/>
      <c r="G59" s="456"/>
      <c r="H59" s="566"/>
      <c r="I59" s="567"/>
      <c r="J59" s="567"/>
      <c r="K59" s="568"/>
      <c r="L59" s="1"/>
      <c r="N59" s="78">
        <v>1</v>
      </c>
      <c r="O59" s="585"/>
      <c r="P59" s="585"/>
      <c r="Q59" s="585"/>
      <c r="R59" s="585"/>
      <c r="S59" s="353"/>
      <c r="T59" s="575" t="str">
        <f>IF(O59="","",VLOOKUP(O59,係数１!$F:$G,2,0))</f>
        <v/>
      </c>
      <c r="U59" s="576"/>
      <c r="V59" s="136" t="str">
        <f>IF(OR(S59="",O59=""),"",S59*T59)</f>
        <v/>
      </c>
      <c r="W59" s="143"/>
      <c r="X59" s="143"/>
      <c r="Y59" s="143"/>
      <c r="Z59" s="143"/>
      <c r="AA59" s="143"/>
      <c r="AB59" s="143"/>
      <c r="AC59" s="143"/>
      <c r="AD59" s="143"/>
      <c r="AN59" s="28" t="s">
        <v>628</v>
      </c>
      <c r="AO59" s="28" t="s">
        <v>629</v>
      </c>
      <c r="AU59" s="52" t="str">
        <f>IF(参照!A59="","",参照!A59)</f>
        <v/>
      </c>
      <c r="AV59" s="52" t="str">
        <f>IF(参照!B59="","",参照!B59)</f>
        <v/>
      </c>
      <c r="AW59" s="52" t="str">
        <f>IF(参照!C59="","",参照!C59)</f>
        <v/>
      </c>
      <c r="AX59" s="52" t="str">
        <f>IF(参照!D59="","",参照!D59)</f>
        <v>(参考値)事業者全体</v>
      </c>
      <c r="AY59" s="52">
        <f>IF(参照!E59="","",参照!E59)</f>
        <v>4.8500000000000003E-4</v>
      </c>
      <c r="AZ59" s="52" t="str">
        <f>IF(参照!F59="","",参照!F59)</f>
        <v>日本テクノ(株)</v>
      </c>
      <c r="BA59" s="52" t="str">
        <f>IF(参照!G59="","",参照!G59)</f>
        <v>日本テクノ(株)_(参考値)事業者全体</v>
      </c>
      <c r="BB59" s="52">
        <f t="shared" si="0"/>
        <v>0.48500000000000004</v>
      </c>
      <c r="BD59" s="52" t="str">
        <f>IF(参照!L59="","",参照!L59)</f>
        <v>(株)Ｓｈａｒｅｄ　Ｅｎｅｒｇｙ</v>
      </c>
    </row>
    <row r="60" spans="1:56" ht="12.75">
      <c r="A60" s="1"/>
      <c r="B60" s="1"/>
      <c r="C60" s="1"/>
      <c r="D60" s="1"/>
      <c r="E60" s="1"/>
      <c r="F60" s="1"/>
      <c r="G60" s="1"/>
      <c r="H60" s="1"/>
      <c r="I60" s="1"/>
      <c r="J60" s="1"/>
      <c r="K60" s="1"/>
      <c r="L60" s="1"/>
      <c r="N60" s="79">
        <v>2</v>
      </c>
      <c r="O60" s="578"/>
      <c r="P60" s="578"/>
      <c r="Q60" s="578"/>
      <c r="R60" s="578"/>
      <c r="S60" s="354"/>
      <c r="T60" s="569" t="str">
        <f>IF(O60="","",VLOOKUP(O60,係数１!$F:$G,2,0))</f>
        <v/>
      </c>
      <c r="U60" s="570"/>
      <c r="V60" s="147" t="str">
        <f>IF(OR(S60="",O60=""),"",S60*T60)</f>
        <v/>
      </c>
      <c r="W60" s="143"/>
      <c r="X60" s="143"/>
      <c r="Y60" s="143"/>
      <c r="Z60" s="143"/>
      <c r="AA60" s="143"/>
      <c r="AB60" s="143"/>
      <c r="AC60" s="143"/>
      <c r="AD60" s="143"/>
      <c r="AO60" s="28" t="s">
        <v>153</v>
      </c>
      <c r="AU60" s="52" t="str">
        <f>IF(参照!A60="","",参照!A60)</f>
        <v>A0020</v>
      </c>
      <c r="AV60" s="52" t="str">
        <f>IF(参照!B60="","",参照!B60)</f>
        <v>中央電力エナジー(株)</v>
      </c>
      <c r="AW60" s="52">
        <f>IF(参照!C60="","",参照!C60)</f>
        <v>5.0600000000000005E-4</v>
      </c>
      <c r="AX60" s="52" t="str">
        <f>IF(参照!D60="","",参照!D60)</f>
        <v>メニューA</v>
      </c>
      <c r="AY60" s="52">
        <f>IF(参照!E60="","",参照!E60)</f>
        <v>0</v>
      </c>
      <c r="AZ60" s="52" t="str">
        <f>IF(参照!F60="","",参照!F60)</f>
        <v>中央電力エナジー(株)</v>
      </c>
      <c r="BA60" s="52" t="str">
        <f>IF(参照!G60="","",参照!G60)</f>
        <v>中央電力エナジー(株)_メニューA</v>
      </c>
      <c r="BB60" s="52">
        <f t="shared" si="0"/>
        <v>0</v>
      </c>
      <c r="BD60" s="52" t="str">
        <f>IF(参照!L60="","",参照!L60)</f>
        <v>ＳｕｓｔａｉｎａｂｌｅＥｎｅｒｇｙ(株)</v>
      </c>
    </row>
    <row r="61" spans="1:56" ht="13.5" customHeight="1" thickBot="1">
      <c r="A61" s="1"/>
      <c r="B61" s="1"/>
      <c r="C61" s="149" t="s">
        <v>13</v>
      </c>
      <c r="D61" s="442" t="s">
        <v>35</v>
      </c>
      <c r="E61" s="442"/>
      <c r="F61" s="442"/>
      <c r="G61" s="442"/>
      <c r="H61" s="442"/>
      <c r="I61" s="442"/>
      <c r="J61" s="442"/>
      <c r="K61" s="442"/>
      <c r="L61" s="150"/>
      <c r="M61" s="151"/>
      <c r="N61" s="85">
        <v>3</v>
      </c>
      <c r="O61" s="579"/>
      <c r="P61" s="579"/>
      <c r="Q61" s="579"/>
      <c r="R61" s="579"/>
      <c r="S61" s="354"/>
      <c r="T61" s="571" t="str">
        <f>IF(O61="","",VLOOKUP(O61,係数１!$F:$G,2,0))</f>
        <v/>
      </c>
      <c r="U61" s="572"/>
      <c r="V61" s="148" t="str">
        <f>IF(OR(S61="",O61=""),"",S61*T61)</f>
        <v/>
      </c>
      <c r="W61" s="143"/>
      <c r="X61" s="143"/>
      <c r="Y61" s="143"/>
      <c r="Z61" s="143"/>
      <c r="AA61" s="143"/>
      <c r="AB61" s="143"/>
      <c r="AC61" s="143"/>
      <c r="AD61" s="143"/>
      <c r="AO61" s="28" t="s">
        <v>630</v>
      </c>
      <c r="AU61" s="52" t="str">
        <f>IF(参照!A61="","",参照!A61)</f>
        <v/>
      </c>
      <c r="AV61" s="52" t="str">
        <f>IF(参照!B61="","",参照!B61)</f>
        <v/>
      </c>
      <c r="AW61" s="52" t="str">
        <f>IF(参照!C61="","",参照!C61)</f>
        <v/>
      </c>
      <c r="AX61" s="52" t="str">
        <f>IF(参照!D61="","",参照!D61)</f>
        <v>メニューB(残差)</v>
      </c>
      <c r="AY61" s="52">
        <f>IF(参照!E61="","",参照!E61)</f>
        <v>5.0900000000000001E-4</v>
      </c>
      <c r="AZ61" s="52" t="str">
        <f>IF(参照!F61="","",参照!F61)</f>
        <v>中央電力エナジー(株)</v>
      </c>
      <c r="BA61" s="52" t="str">
        <f>IF(参照!G61="","",参照!G61)</f>
        <v>中央電力エナジー(株)_メニューB(残差)</v>
      </c>
      <c r="BB61" s="52">
        <f t="shared" si="0"/>
        <v>0.50900000000000001</v>
      </c>
      <c r="BD61" s="52" t="str">
        <f>IF(参照!L61="","",参照!L61)</f>
        <v>ＴＥＰＣＯライフサービス(株)</v>
      </c>
    </row>
    <row r="62" spans="1:56" ht="23.25" customHeight="1" thickTop="1" thickBot="1">
      <c r="A62" s="1"/>
      <c r="B62" s="1"/>
      <c r="C62" s="152" t="s">
        <v>37</v>
      </c>
      <c r="D62" s="442" t="s">
        <v>137</v>
      </c>
      <c r="E62" s="442"/>
      <c r="F62" s="442"/>
      <c r="G62" s="442"/>
      <c r="H62" s="442"/>
      <c r="I62" s="442"/>
      <c r="J62" s="442"/>
      <c r="K62" s="442"/>
      <c r="L62" s="150"/>
      <c r="M62" s="151"/>
      <c r="N62" s="582" t="s">
        <v>67</v>
      </c>
      <c r="O62" s="583"/>
      <c r="P62" s="583"/>
      <c r="Q62" s="583"/>
      <c r="R62" s="583"/>
      <c r="S62" s="356">
        <f>SUM(S59:S61)</f>
        <v>0</v>
      </c>
      <c r="T62" s="580"/>
      <c r="U62" s="581"/>
      <c r="V62" s="86">
        <f>SUM(V59:V61)</f>
        <v>0</v>
      </c>
      <c r="W62" s="143"/>
      <c r="X62" s="143"/>
      <c r="Y62" s="143"/>
      <c r="Z62" s="143"/>
      <c r="AA62" s="143"/>
      <c r="AB62" s="143"/>
      <c r="AC62" s="143"/>
      <c r="AD62" s="143"/>
      <c r="AO62" s="28" t="s">
        <v>154</v>
      </c>
      <c r="AU62" s="52" t="str">
        <f>IF(参照!A62="","",参照!A62)</f>
        <v/>
      </c>
      <c r="AV62" s="52" t="str">
        <f>IF(参照!B62="","",参照!B62)</f>
        <v/>
      </c>
      <c r="AW62" s="52" t="str">
        <f>IF(参照!C62="","",参照!C62)</f>
        <v/>
      </c>
      <c r="AX62" s="52" t="str">
        <f>IF(参照!D62="","",参照!D62)</f>
        <v>(参考値)事業者全体</v>
      </c>
      <c r="AY62" s="52">
        <f>IF(参照!E62="","",参照!E62)</f>
        <v>4.8299999999999998E-4</v>
      </c>
      <c r="AZ62" s="52" t="str">
        <f>IF(参照!F62="","",参照!F62)</f>
        <v>中央電力エナジー(株)</v>
      </c>
      <c r="BA62" s="52" t="str">
        <f>IF(参照!G62="","",参照!G62)</f>
        <v>中央電力エナジー(株)_(参考値)事業者全体</v>
      </c>
      <c r="BB62" s="52">
        <f t="shared" si="0"/>
        <v>0.48299999999999998</v>
      </c>
      <c r="BD62" s="52" t="str">
        <f>IF(参照!L62="","",参照!L62)</f>
        <v>TERA Energy(株)</v>
      </c>
    </row>
    <row r="63" spans="1:56" ht="42.75" customHeight="1">
      <c r="A63" s="1"/>
      <c r="B63" s="1"/>
      <c r="C63" s="152" t="s">
        <v>38</v>
      </c>
      <c r="D63" s="442" t="s">
        <v>164</v>
      </c>
      <c r="E63" s="442"/>
      <c r="F63" s="442"/>
      <c r="G63" s="442"/>
      <c r="H63" s="442"/>
      <c r="I63" s="442"/>
      <c r="J63" s="442"/>
      <c r="K63" s="442"/>
      <c r="L63" s="150"/>
      <c r="M63" s="151"/>
      <c r="W63" s="143"/>
      <c r="X63" s="143"/>
      <c r="Y63" s="143"/>
      <c r="Z63" s="143"/>
      <c r="AA63" s="143"/>
      <c r="AB63" s="143"/>
      <c r="AC63" s="143"/>
      <c r="AD63" s="143"/>
      <c r="AO63" s="28" t="s">
        <v>631</v>
      </c>
      <c r="AU63" s="52" t="str">
        <f>IF(参照!A63="","",参照!A63)</f>
        <v>A0021</v>
      </c>
      <c r="AV63" s="52" t="str">
        <f>IF(参照!B63="","",参照!B63)</f>
        <v>(株)Ｌｏｏｏｐ</v>
      </c>
      <c r="AW63" s="52">
        <f>IF(参照!C63="","",参照!C63)</f>
        <v>3.8000000000000002E-4</v>
      </c>
      <c r="AX63" s="52" t="str">
        <f>IF(参照!D63="","",参照!D63)</f>
        <v>メニューA</v>
      </c>
      <c r="AY63" s="52">
        <f>IF(参照!E63="","",参照!E63)</f>
        <v>0</v>
      </c>
      <c r="AZ63" s="52" t="str">
        <f>IF(参照!F63="","",参照!F63)</f>
        <v>(株)Ｌｏｏｏｐ</v>
      </c>
      <c r="BA63" s="52" t="str">
        <f>IF(参照!G63="","",参照!G63)</f>
        <v>(株)Ｌｏｏｏｐ_メニューA</v>
      </c>
      <c r="BB63" s="52">
        <f t="shared" si="0"/>
        <v>0</v>
      </c>
      <c r="BD63" s="52" t="str">
        <f>IF(参照!L63="","",参照!L63)</f>
        <v>ＴＧオクトパスエナジー(株)</v>
      </c>
    </row>
    <row r="64" spans="1:56">
      <c r="A64" s="1"/>
      <c r="B64" s="1"/>
      <c r="C64" s="152" t="s">
        <v>39</v>
      </c>
      <c r="D64" s="447" t="s">
        <v>138</v>
      </c>
      <c r="E64" s="447"/>
      <c r="F64" s="447"/>
      <c r="G64" s="447"/>
      <c r="H64" s="447"/>
      <c r="I64" s="447"/>
      <c r="J64" s="447"/>
      <c r="K64" s="447"/>
      <c r="L64" s="150"/>
      <c r="M64" s="151"/>
      <c r="AO64" s="28" t="s">
        <v>632</v>
      </c>
      <c r="AU64" s="52" t="str">
        <f>IF(参照!A64="","",参照!A64)</f>
        <v/>
      </c>
      <c r="AV64" s="52" t="str">
        <f>IF(参照!B64="","",参照!B64)</f>
        <v/>
      </c>
      <c r="AW64" s="52" t="str">
        <f>IF(参照!C64="","",参照!C64)</f>
        <v/>
      </c>
      <c r="AX64" s="52" t="str">
        <f>IF(参照!D64="","",参照!D64)</f>
        <v>メニューB</v>
      </c>
      <c r="AY64" s="52">
        <f>IF(参照!E64="","",参照!E64)</f>
        <v>3.4899999999999997E-4</v>
      </c>
      <c r="AZ64" s="52" t="str">
        <f>IF(参照!F64="","",参照!F64)</f>
        <v>(株)Ｌｏｏｏｐ</v>
      </c>
      <c r="BA64" s="52" t="str">
        <f>IF(参照!G64="","",参照!G64)</f>
        <v>(株)Ｌｏｏｏｐ_メニューB</v>
      </c>
      <c r="BB64" s="52">
        <f t="shared" si="0"/>
        <v>0.34899999999999998</v>
      </c>
      <c r="BD64" s="52" t="str">
        <f>IF(参照!L64="","",参照!L64)</f>
        <v>(株)ＴＯＫＹＯ油電力</v>
      </c>
    </row>
    <row r="65" spans="1:56" ht="10.5" customHeight="1">
      <c r="A65" s="1"/>
      <c r="B65" s="1"/>
      <c r="C65" s="152" t="s">
        <v>40</v>
      </c>
      <c r="D65" s="442" t="s">
        <v>139</v>
      </c>
      <c r="E65" s="442"/>
      <c r="F65" s="442"/>
      <c r="G65" s="442"/>
      <c r="H65" s="442"/>
      <c r="I65" s="442"/>
      <c r="J65" s="442"/>
      <c r="K65" s="442"/>
      <c r="L65" s="153"/>
      <c r="M65" s="154"/>
      <c r="AO65" s="28" t="s">
        <v>633</v>
      </c>
      <c r="AU65" s="52" t="str">
        <f>IF(参照!A65="","",参照!A65)</f>
        <v/>
      </c>
      <c r="AV65" s="52" t="str">
        <f>IF(参照!B65="","",参照!B65)</f>
        <v/>
      </c>
      <c r="AW65" s="52" t="str">
        <f>IF(参照!C65="","",参照!C65)</f>
        <v/>
      </c>
      <c r="AX65" s="52" t="str">
        <f>IF(参照!D65="","",参照!D65)</f>
        <v>メニューC</v>
      </c>
      <c r="AY65" s="52">
        <f>IF(参照!E65="","",参照!E65)</f>
        <v>2.8100000000000005E-4</v>
      </c>
      <c r="AZ65" s="52" t="str">
        <f>IF(参照!F65="","",参照!F65)</f>
        <v>(株)Ｌｏｏｏｐ</v>
      </c>
      <c r="BA65" s="52" t="str">
        <f>IF(参照!G65="","",参照!G65)</f>
        <v>(株)Ｌｏｏｏｐ_メニューC</v>
      </c>
      <c r="BB65" s="52">
        <f t="shared" si="0"/>
        <v>0.28100000000000003</v>
      </c>
      <c r="BD65" s="52" t="str">
        <f>IF(参照!L65="","",参照!L65)</f>
        <v>ＴＲＥＮＤＥ(株)</v>
      </c>
    </row>
    <row r="66" spans="1:56">
      <c r="A66" s="1"/>
      <c r="B66" s="1"/>
      <c r="C66" s="152" t="s">
        <v>41</v>
      </c>
      <c r="D66" s="442" t="s">
        <v>140</v>
      </c>
      <c r="E66" s="442"/>
      <c r="F66" s="442"/>
      <c r="G66" s="442"/>
      <c r="H66" s="442"/>
      <c r="I66" s="442"/>
      <c r="J66" s="442"/>
      <c r="K66" s="442"/>
      <c r="L66" s="155"/>
      <c r="M66" s="156"/>
      <c r="AO66" s="28" t="s">
        <v>155</v>
      </c>
      <c r="AU66" s="52" t="str">
        <f>IF(参照!A66="","",参照!A66)</f>
        <v/>
      </c>
      <c r="AV66" s="52" t="str">
        <f>IF(参照!B66="","",参照!B66)</f>
        <v/>
      </c>
      <c r="AW66" s="52" t="str">
        <f>IF(参照!C66="","",参照!C66)</f>
        <v/>
      </c>
      <c r="AX66" s="52" t="str">
        <f>IF(参照!D66="","",参照!D66)</f>
        <v>メニューD</v>
      </c>
      <c r="AY66" s="52">
        <f>IF(参照!E66="","",参照!E66)</f>
        <v>3.0199999999999997E-4</v>
      </c>
      <c r="AZ66" s="52" t="str">
        <f>IF(参照!F66="","",参照!F66)</f>
        <v>(株)Ｌｏｏｏｐ</v>
      </c>
      <c r="BA66" s="52" t="str">
        <f>IF(参照!G66="","",参照!G66)</f>
        <v>(株)Ｌｏｏｏｐ_メニューD</v>
      </c>
      <c r="BB66" s="52">
        <f t="shared" si="0"/>
        <v>0.30199999999999999</v>
      </c>
      <c r="BD66" s="52" t="str">
        <f>IF(参照!L66="","",参照!L66)</f>
        <v>(株)ＴＴＳパワー</v>
      </c>
    </row>
    <row r="67" spans="1:56">
      <c r="A67" s="1"/>
      <c r="B67" s="1"/>
      <c r="C67" s="152" t="s">
        <v>159</v>
      </c>
      <c r="D67" s="442" t="s">
        <v>141</v>
      </c>
      <c r="E67" s="442"/>
      <c r="F67" s="442"/>
      <c r="G67" s="442"/>
      <c r="H67" s="442"/>
      <c r="I67" s="442"/>
      <c r="J67" s="442"/>
      <c r="K67" s="442"/>
      <c r="L67" s="155"/>
      <c r="M67" s="156"/>
      <c r="AO67" s="28" t="s">
        <v>634</v>
      </c>
      <c r="AU67" s="52" t="str">
        <f>IF(参照!A67="","",参照!A67)</f>
        <v/>
      </c>
      <c r="AV67" s="52" t="str">
        <f>IF(参照!B67="","",参照!B67)</f>
        <v/>
      </c>
      <c r="AW67" s="52" t="str">
        <f>IF(参照!C67="","",参照!C67)</f>
        <v/>
      </c>
      <c r="AX67" s="52" t="str">
        <f>IF(参照!D67="","",参照!D67)</f>
        <v>メニューE</v>
      </c>
      <c r="AY67" s="52">
        <f>IF(参照!E67="","",参照!E67)</f>
        <v>2.1599999999999999E-4</v>
      </c>
      <c r="AZ67" s="52" t="str">
        <f>IF(参照!F67="","",参照!F67)</f>
        <v>(株)Ｌｏｏｏｐ</v>
      </c>
      <c r="BA67" s="52" t="str">
        <f>IF(参照!G67="","",参照!G67)</f>
        <v>(株)Ｌｏｏｏｐ_メニューE</v>
      </c>
      <c r="BB67" s="52">
        <f t="shared" si="0"/>
        <v>0.216</v>
      </c>
      <c r="BD67" s="52" t="str">
        <f>IF(参照!L67="","",参照!L67)</f>
        <v>Ｔ＆Ｔエナジー(株)</v>
      </c>
    </row>
    <row r="68" spans="1:56" ht="21" customHeight="1">
      <c r="A68" s="1"/>
      <c r="B68" s="1"/>
      <c r="C68" s="152" t="s">
        <v>160</v>
      </c>
      <c r="D68" s="442" t="s">
        <v>142</v>
      </c>
      <c r="E68" s="442"/>
      <c r="F68" s="442"/>
      <c r="G68" s="442"/>
      <c r="H68" s="442"/>
      <c r="I68" s="442"/>
      <c r="J68" s="442"/>
      <c r="K68" s="442"/>
      <c r="L68" s="155"/>
      <c r="M68" s="156"/>
      <c r="N68" s="157"/>
      <c r="AO68" s="28" t="s">
        <v>635</v>
      </c>
      <c r="AU68" s="52" t="str">
        <f>IF(参照!A68="","",参照!A68)</f>
        <v/>
      </c>
      <c r="AV68" s="52" t="str">
        <f>IF(参照!B68="","",参照!B68)</f>
        <v/>
      </c>
      <c r="AW68" s="52" t="str">
        <f>IF(参照!C68="","",参照!C68)</f>
        <v/>
      </c>
      <c r="AX68" s="52" t="str">
        <f>IF(参照!D68="","",参照!D68)</f>
        <v>メニューF(残差)</v>
      </c>
      <c r="AY68" s="52">
        <f>IF(参照!E68="","",参照!E68)</f>
        <v>4.9399999999999997E-4</v>
      </c>
      <c r="AZ68" s="52" t="str">
        <f>IF(参照!F68="","",参照!F68)</f>
        <v>(株)Ｌｏｏｏｐ</v>
      </c>
      <c r="BA68" s="52" t="str">
        <f>IF(参照!G68="","",参照!G68)</f>
        <v>(株)Ｌｏｏｏｐ_メニューF(残差)</v>
      </c>
      <c r="BB68" s="52">
        <f t="shared" si="0"/>
        <v>0.49399999999999999</v>
      </c>
      <c r="BD68" s="52" t="str">
        <f>IF(参照!L68="","",参照!L68)</f>
        <v>ＵＮＩＶＥＲＧＹ(株)</v>
      </c>
    </row>
    <row r="69" spans="1:56">
      <c r="A69" s="1"/>
      <c r="B69" s="1"/>
      <c r="C69" s="152" t="s">
        <v>161</v>
      </c>
      <c r="D69" s="442" t="s">
        <v>143</v>
      </c>
      <c r="E69" s="442"/>
      <c r="F69" s="442"/>
      <c r="G69" s="442"/>
      <c r="H69" s="442"/>
      <c r="I69" s="442"/>
      <c r="J69" s="442"/>
      <c r="K69" s="442"/>
      <c r="L69" s="155"/>
      <c r="M69" s="156"/>
      <c r="AO69" s="28" t="s">
        <v>156</v>
      </c>
      <c r="AU69" s="52" t="str">
        <f>IF(参照!A69="","",参照!A69)</f>
        <v/>
      </c>
      <c r="AV69" s="52" t="str">
        <f>IF(参照!B69="","",参照!B69)</f>
        <v/>
      </c>
      <c r="AW69" s="52" t="str">
        <f>IF(参照!C69="","",参照!C69)</f>
        <v/>
      </c>
      <c r="AX69" s="52" t="str">
        <f>IF(参照!D69="","",参照!D69)</f>
        <v>(参考値)事業者全体</v>
      </c>
      <c r="AY69" s="52">
        <f>IF(参照!E69="","",参照!E69)</f>
        <v>4.8899999999999996E-4</v>
      </c>
      <c r="AZ69" s="52" t="str">
        <f>IF(参照!F69="","",参照!F69)</f>
        <v>(株)Ｌｏｏｏｐ</v>
      </c>
      <c r="BA69" s="52" t="str">
        <f>IF(参照!G69="","",参照!G69)</f>
        <v>(株)Ｌｏｏｏｐ_(参考値)事業者全体</v>
      </c>
      <c r="BB69" s="52">
        <f t="shared" ref="BB69:BB132" si="32">AY69*1000</f>
        <v>0.48899999999999993</v>
      </c>
      <c r="BD69" s="52" t="str">
        <f>IF(参照!L69="","",参照!L69)</f>
        <v>(株)ＵＰＤＡＴＥＲ</v>
      </c>
    </row>
    <row r="70" spans="1:56">
      <c r="A70" s="1"/>
      <c r="B70" s="1"/>
      <c r="C70" s="1"/>
      <c r="D70" s="1"/>
      <c r="E70" s="1"/>
      <c r="F70" s="1"/>
      <c r="G70" s="1"/>
      <c r="H70" s="1"/>
      <c r="I70" s="1"/>
      <c r="J70" s="1"/>
      <c r="K70" s="1"/>
      <c r="L70" s="1"/>
      <c r="AU70" s="52" t="str">
        <f>IF(参照!A70="","",参照!A70)</f>
        <v>A0023</v>
      </c>
      <c r="AV70" s="52" t="str">
        <f>IF(参照!B70="","",参照!B70)</f>
        <v>(株)ナンワエナジー</v>
      </c>
      <c r="AW70" s="52">
        <f>IF(参照!C70="","",参照!C70)</f>
        <v>5.8900000000000001E-4</v>
      </c>
      <c r="AX70" s="52" t="str">
        <f>IF(参照!D70="","",参照!D70)</f>
        <v>メニューA</v>
      </c>
      <c r="AY70" s="52">
        <f>IF(参照!E70="","",参照!E70)</f>
        <v>0</v>
      </c>
      <c r="AZ70" s="52" t="str">
        <f>IF(参照!F70="","",参照!F70)</f>
        <v>(株)ナンワエナジー</v>
      </c>
      <c r="BA70" s="52" t="str">
        <f>IF(参照!G70="","",参照!G70)</f>
        <v>(株)ナンワエナジー_メニューA</v>
      </c>
      <c r="BB70" s="52">
        <f t="shared" si="32"/>
        <v>0</v>
      </c>
      <c r="BD70" s="52" t="str">
        <f>IF(参照!L70="","",参照!L70)</f>
        <v>(株)Ｕ－ＰＯＷＥＲ</v>
      </c>
    </row>
    <row r="71" spans="1:56">
      <c r="AU71" s="52" t="str">
        <f>IF(参照!A71="","",参照!A71)</f>
        <v/>
      </c>
      <c r="AV71" s="52" t="str">
        <f>IF(参照!B71="","",参照!B71)</f>
        <v/>
      </c>
      <c r="AW71" s="52" t="str">
        <f>IF(参照!C71="","",参照!C71)</f>
        <v/>
      </c>
      <c r="AX71" s="52" t="str">
        <f>IF(参照!D71="","",参照!D71)</f>
        <v>メニューB(残差)</v>
      </c>
      <c r="AY71" s="52">
        <f>IF(参照!E71="","",参照!E71)</f>
        <v>6.0599999999999998E-4</v>
      </c>
      <c r="AZ71" s="52" t="str">
        <f>IF(参照!F71="","",参照!F71)</f>
        <v>(株)ナンワエナジー</v>
      </c>
      <c r="BA71" s="52" t="str">
        <f>IF(参照!G71="","",参照!G71)</f>
        <v>(株)ナンワエナジー_メニューB(残差)</v>
      </c>
      <c r="BB71" s="52">
        <f t="shared" si="32"/>
        <v>0.60599999999999998</v>
      </c>
      <c r="BD71" s="52" t="str">
        <f>IF(参照!L71="","",参照!L71)</f>
        <v>(株)Ｖ－Ｐｏｗｅｒ</v>
      </c>
    </row>
    <row r="72" spans="1:56">
      <c r="AU72" s="52" t="str">
        <f>IF(参照!A72="","",参照!A72)</f>
        <v/>
      </c>
      <c r="AV72" s="52" t="str">
        <f>IF(参照!B72="","",参照!B72)</f>
        <v/>
      </c>
      <c r="AW72" s="52" t="str">
        <f>IF(参照!C72="","",参照!C72)</f>
        <v/>
      </c>
      <c r="AX72" s="52" t="str">
        <f>IF(参照!D72="","",参照!D72)</f>
        <v>(参考値)事業者全体</v>
      </c>
      <c r="AY72" s="52">
        <f>IF(参照!E72="","",参照!E72)</f>
        <v>6.3900000000000003E-4</v>
      </c>
      <c r="AZ72" s="52" t="str">
        <f>IF(参照!F72="","",参照!F72)</f>
        <v>(株)ナンワエナジー</v>
      </c>
      <c r="BA72" s="52" t="str">
        <f>IF(参照!G72="","",参照!G72)</f>
        <v>(株)ナンワエナジー_(参考値)事業者全体</v>
      </c>
      <c r="BB72" s="52">
        <f t="shared" si="32"/>
        <v>0.63900000000000001</v>
      </c>
      <c r="BD72" s="52" t="str">
        <f>IF(参照!L72="","",参照!L72)</f>
        <v>ＷＳエナジー(株)</v>
      </c>
    </row>
    <row r="73" spans="1:56">
      <c r="AU73" s="52" t="str">
        <f>IF(参照!A73="","",参照!A73)</f>
        <v>A0024</v>
      </c>
      <c r="AV73" s="52" t="str">
        <f>IF(参照!B73="","",参照!B73)</f>
        <v>静岡ガス＆パワー(株)</v>
      </c>
      <c r="AW73" s="52">
        <f>IF(参照!C73="","",参照!C73)</f>
        <v>3.8299999999999999E-4</v>
      </c>
      <c r="AX73" s="52" t="str">
        <f>IF(参照!D73="","",参照!D73)</f>
        <v>メニューA</v>
      </c>
      <c r="AY73" s="52">
        <f>IF(参照!E73="","",参照!E73)</f>
        <v>2.7E-4</v>
      </c>
      <c r="AZ73" s="52" t="str">
        <f>IF(参照!F73="","",参照!F73)</f>
        <v>静岡ガス＆パワー(株)</v>
      </c>
      <c r="BA73" s="52" t="str">
        <f>IF(参照!G73="","",参照!G73)</f>
        <v>静岡ガス＆パワー(株)_メニューA</v>
      </c>
      <c r="BB73" s="52">
        <f t="shared" si="32"/>
        <v>0.27</v>
      </c>
      <c r="BD73" s="52" t="str">
        <f>IF(参照!L73="","",参照!L73)</f>
        <v>Ｙ．Ｗ．Ｃ(株)</v>
      </c>
    </row>
    <row r="74" spans="1:56">
      <c r="AU74" s="52" t="str">
        <f>IF(参照!A74="","",参照!A74)</f>
        <v/>
      </c>
      <c r="AV74" s="52" t="str">
        <f>IF(参照!B74="","",参照!B74)</f>
        <v/>
      </c>
      <c r="AW74" s="52" t="str">
        <f>IF(参照!C74="","",参照!C74)</f>
        <v/>
      </c>
      <c r="AX74" s="52" t="str">
        <f>IF(参照!D74="","",参照!D74)</f>
        <v>メニューB</v>
      </c>
      <c r="AY74" s="52">
        <f>IF(参照!E74="","",参照!E74)</f>
        <v>0</v>
      </c>
      <c r="AZ74" s="52" t="str">
        <f>IF(参照!F74="","",参照!F74)</f>
        <v>静岡ガス＆パワー(株)</v>
      </c>
      <c r="BA74" s="52" t="str">
        <f>IF(参照!G74="","",参照!G74)</f>
        <v>静岡ガス＆パワー(株)_メニューB</v>
      </c>
      <c r="BB74" s="52">
        <f t="shared" si="32"/>
        <v>0</v>
      </c>
      <c r="BD74" s="52" t="str">
        <f>IF(参照!L74="","",参照!L74)</f>
        <v>アークエルテクノロジーズ(株)</v>
      </c>
    </row>
    <row r="75" spans="1:56">
      <c r="AU75" s="52" t="str">
        <f>IF(参照!A75="","",参照!A75)</f>
        <v/>
      </c>
      <c r="AV75" s="52" t="str">
        <f>IF(参照!B75="","",参照!B75)</f>
        <v/>
      </c>
      <c r="AW75" s="52" t="str">
        <f>IF(参照!C75="","",参照!C75)</f>
        <v/>
      </c>
      <c r="AX75" s="52" t="str">
        <f>IF(参照!D75="","",参照!D75)</f>
        <v>メニューC(残差)</v>
      </c>
      <c r="AY75" s="52">
        <f>IF(参照!E75="","",参照!E75)</f>
        <v>3.4499999999999998E-4</v>
      </c>
      <c r="AZ75" s="52" t="str">
        <f>IF(参照!F75="","",参照!F75)</f>
        <v>静岡ガス＆パワー(株)</v>
      </c>
      <c r="BA75" s="52" t="str">
        <f>IF(参照!G75="","",参照!G75)</f>
        <v>静岡ガス＆パワー(株)_メニューC(残差)</v>
      </c>
      <c r="BB75" s="52">
        <f t="shared" si="32"/>
        <v>0.34499999999999997</v>
      </c>
      <c r="BD75" s="52" t="str">
        <f>IF(参照!L75="","",参照!L75)</f>
        <v>(株)アースインフィニティ</v>
      </c>
    </row>
    <row r="76" spans="1:56">
      <c r="AU76" s="52" t="str">
        <f>IF(参照!A76="","",参照!A76)</f>
        <v/>
      </c>
      <c r="AV76" s="52" t="str">
        <f>IF(参照!B76="","",参照!B76)</f>
        <v/>
      </c>
      <c r="AW76" s="52" t="str">
        <f>IF(参照!C76="","",参照!C76)</f>
        <v/>
      </c>
      <c r="AX76" s="52" t="str">
        <f>IF(参照!D76="","",参照!D76)</f>
        <v>(参考値)事業者全体</v>
      </c>
      <c r="AY76" s="52">
        <f>IF(参照!E76="","",参照!E76)</f>
        <v>3.8000000000000002E-4</v>
      </c>
      <c r="AZ76" s="52" t="str">
        <f>IF(参照!F76="","",参照!F76)</f>
        <v>静岡ガス＆パワー(株)</v>
      </c>
      <c r="BA76" s="52" t="str">
        <f>IF(参照!G76="","",参照!G76)</f>
        <v>静岡ガス＆パワー(株)_(参考値)事業者全体</v>
      </c>
      <c r="BB76" s="52">
        <f t="shared" si="32"/>
        <v>0.38</v>
      </c>
      <c r="BD76" s="52" t="str">
        <f>IF(参照!L76="","",参照!L76)</f>
        <v>アーバンエナジー(株)</v>
      </c>
    </row>
    <row r="77" spans="1:56">
      <c r="AU77" s="52" t="str">
        <f>IF(参照!A77="","",参照!A77)</f>
        <v>A0025</v>
      </c>
      <c r="AV77" s="52" t="str">
        <f>IF(参照!B77="","",参照!B77)</f>
        <v>荏原環境プラント(株)</v>
      </c>
      <c r="AW77" s="52">
        <f>IF(参照!C77="","",参照!C77)</f>
        <v>1.47E-4</v>
      </c>
      <c r="AX77" s="52" t="str">
        <f>IF(参照!D77="","",参照!D77)</f>
        <v>メニューA</v>
      </c>
      <c r="AY77" s="52">
        <f>IF(参照!E77="","",参照!E77)</f>
        <v>0</v>
      </c>
      <c r="AZ77" s="52" t="str">
        <f>IF(参照!F77="","",参照!F77)</f>
        <v>荏原環境プラント(株)</v>
      </c>
      <c r="BA77" s="52" t="str">
        <f>IF(参照!G77="","",参照!G77)</f>
        <v>荏原環境プラント(株)_メニューA</v>
      </c>
      <c r="BB77" s="52">
        <f t="shared" si="32"/>
        <v>0</v>
      </c>
      <c r="BD77" s="52" t="str">
        <f>IF(参照!L77="","",参照!L77)</f>
        <v>アイエスジー(株)</v>
      </c>
    </row>
    <row r="78" spans="1:56">
      <c r="AU78" s="52" t="str">
        <f>IF(参照!A78="","",参照!A78)</f>
        <v/>
      </c>
      <c r="AV78" s="52" t="str">
        <f>IF(参照!B78="","",参照!B78)</f>
        <v/>
      </c>
      <c r="AW78" s="52" t="str">
        <f>IF(参照!C78="","",参照!C78)</f>
        <v/>
      </c>
      <c r="AX78" s="52" t="str">
        <f>IF(参照!D78="","",参照!D78)</f>
        <v>メニューB</v>
      </c>
      <c r="AY78" s="52">
        <f>IF(参照!E78="","",参照!E78)</f>
        <v>0</v>
      </c>
      <c r="AZ78" s="52" t="str">
        <f>IF(参照!F78="","",参照!F78)</f>
        <v>荏原環境プラント(株)</v>
      </c>
      <c r="BA78" s="52" t="str">
        <f>IF(参照!G78="","",参照!G78)</f>
        <v>荏原環境プラント(株)_メニューB</v>
      </c>
      <c r="BB78" s="52">
        <f t="shared" si="32"/>
        <v>0</v>
      </c>
      <c r="BD78" s="52" t="str">
        <f>IF(参照!L78="","",参照!L78)</f>
        <v>(株)アイキューブ・マーケティング</v>
      </c>
    </row>
    <row r="79" spans="1:56">
      <c r="AU79" s="52" t="str">
        <f>IF(参照!A79="","",参照!A79)</f>
        <v/>
      </c>
      <c r="AV79" s="52" t="str">
        <f>IF(参照!B79="","",参照!B79)</f>
        <v/>
      </c>
      <c r="AW79" s="52" t="str">
        <f>IF(参照!C79="","",参照!C79)</f>
        <v/>
      </c>
      <c r="AX79" s="52" t="str">
        <f>IF(参照!D79="","",参照!D79)</f>
        <v>メニューC</v>
      </c>
      <c r="AY79" s="52">
        <f>IF(参照!E79="","",参照!E79)</f>
        <v>1.8599999999999999E-4</v>
      </c>
      <c r="AZ79" s="52" t="str">
        <f>IF(参照!F79="","",参照!F79)</f>
        <v>荏原環境プラント(株)</v>
      </c>
      <c r="BA79" s="52" t="str">
        <f>IF(参照!G79="","",参照!G79)</f>
        <v>荏原環境プラント(株)_メニューC</v>
      </c>
      <c r="BB79" s="52">
        <f t="shared" si="32"/>
        <v>0.186</v>
      </c>
      <c r="BD79" s="52" t="str">
        <f>IF(参照!L79="","",参照!L79)</f>
        <v>(株)アイ・グリッド・ソリューションズ</v>
      </c>
    </row>
    <row r="80" spans="1:56">
      <c r="AU80" s="52" t="str">
        <f>IF(参照!A80="","",参照!A80)</f>
        <v/>
      </c>
      <c r="AV80" s="52" t="str">
        <f>IF(参照!B80="","",参照!B80)</f>
        <v/>
      </c>
      <c r="AW80" s="52" t="str">
        <f>IF(参照!C80="","",参照!C80)</f>
        <v/>
      </c>
      <c r="AX80" s="52" t="str">
        <f>IF(参照!D80="","",参照!D80)</f>
        <v>メニューD</v>
      </c>
      <c r="AY80" s="52">
        <f>IF(参照!E80="","",参照!E80)</f>
        <v>1.8599999999999999E-4</v>
      </c>
      <c r="AZ80" s="52" t="str">
        <f>IF(参照!F80="","",参照!F80)</f>
        <v>荏原環境プラント(株)</v>
      </c>
      <c r="BA80" s="52" t="str">
        <f>IF(参照!G80="","",参照!G80)</f>
        <v>荏原環境プラント(株)_メニューD</v>
      </c>
      <c r="BB80" s="52">
        <f t="shared" si="32"/>
        <v>0.186</v>
      </c>
      <c r="BD80" s="52" t="str">
        <f>IF(参照!L80="","",参照!L80)</f>
        <v>会津エナジー(株)</v>
      </c>
    </row>
    <row r="81" spans="47:56">
      <c r="AU81" s="52" t="str">
        <f>IF(参照!A81="","",参照!A81)</f>
        <v/>
      </c>
      <c r="AV81" s="52" t="str">
        <f>IF(参照!B81="","",参照!B81)</f>
        <v/>
      </c>
      <c r="AW81" s="52" t="str">
        <f>IF(参照!C81="","",参照!C81)</f>
        <v/>
      </c>
      <c r="AX81" s="52" t="str">
        <f>IF(参照!D81="","",参照!D81)</f>
        <v>メニューE</v>
      </c>
      <c r="AY81" s="52">
        <f>IF(参照!E81="","",参照!E81)</f>
        <v>1.7999999999999998E-4</v>
      </c>
      <c r="AZ81" s="52" t="str">
        <f>IF(参照!F81="","",参照!F81)</f>
        <v>荏原環境プラント(株)</v>
      </c>
      <c r="BA81" s="52" t="str">
        <f>IF(参照!G81="","",参照!G81)</f>
        <v>荏原環境プラント(株)_メニューE</v>
      </c>
      <c r="BB81" s="52">
        <f t="shared" si="32"/>
        <v>0.18</v>
      </c>
      <c r="BD81" s="52" t="str">
        <f>IF(参照!L81="","",参照!L81)</f>
        <v>青森県民エナジー(株)</v>
      </c>
    </row>
    <row r="82" spans="47:56">
      <c r="AU82" s="52" t="str">
        <f>IF(参照!A82="","",参照!A82)</f>
        <v/>
      </c>
      <c r="AV82" s="52" t="str">
        <f>IF(参照!B82="","",参照!B82)</f>
        <v/>
      </c>
      <c r="AW82" s="52" t="str">
        <f>IF(参照!C82="","",参照!C82)</f>
        <v/>
      </c>
      <c r="AX82" s="52" t="str">
        <f>IF(参照!D82="","",参照!D82)</f>
        <v>メニューF</v>
      </c>
      <c r="AY82" s="52">
        <f>IF(参照!E82="","",参照!E82)</f>
        <v>1.8699999999999999E-4</v>
      </c>
      <c r="AZ82" s="52" t="str">
        <f>IF(参照!F82="","",参照!F82)</f>
        <v>荏原環境プラント(株)</v>
      </c>
      <c r="BA82" s="52" t="str">
        <f>IF(参照!G82="","",参照!G82)</f>
        <v>荏原環境プラント(株)_メニューF</v>
      </c>
      <c r="BB82" s="52">
        <f t="shared" si="32"/>
        <v>0.187</v>
      </c>
      <c r="BD82" s="52" t="str">
        <f>IF(参照!L82="","",参照!L82)</f>
        <v>朝日ガスエナジー(株)</v>
      </c>
    </row>
    <row r="83" spans="47:56">
      <c r="AU83" s="52" t="str">
        <f>IF(参照!A83="","",参照!A83)</f>
        <v/>
      </c>
      <c r="AV83" s="52" t="str">
        <f>IF(参照!B83="","",参照!B83)</f>
        <v/>
      </c>
      <c r="AW83" s="52" t="str">
        <f>IF(参照!C83="","",参照!C83)</f>
        <v/>
      </c>
      <c r="AX83" s="52" t="str">
        <f>IF(参照!D83="","",参照!D83)</f>
        <v>メニューG</v>
      </c>
      <c r="AY83" s="52">
        <f>IF(参照!E83="","",参照!E83)</f>
        <v>1.83E-4</v>
      </c>
      <c r="AZ83" s="52" t="str">
        <f>IF(参照!F83="","",参照!F83)</f>
        <v>荏原環境プラント(株)</v>
      </c>
      <c r="BA83" s="52" t="str">
        <f>IF(参照!G83="","",参照!G83)</f>
        <v>荏原環境プラント(株)_メニューG</v>
      </c>
      <c r="BB83" s="52">
        <f t="shared" si="32"/>
        <v>0.183</v>
      </c>
      <c r="BD83" s="52" t="str">
        <f>IF(参照!L83="","",参照!L83)</f>
        <v>旭化成(株)</v>
      </c>
    </row>
    <row r="84" spans="47:56">
      <c r="AU84" s="52" t="str">
        <f>IF(参照!A84="","",参照!A84)</f>
        <v/>
      </c>
      <c r="AV84" s="52" t="str">
        <f>IF(参照!B84="","",参照!B84)</f>
        <v/>
      </c>
      <c r="AW84" s="52" t="str">
        <f>IF(参照!C84="","",参照!C84)</f>
        <v/>
      </c>
      <c r="AX84" s="52" t="str">
        <f>IF(参照!D84="","",参照!D84)</f>
        <v>メニューH</v>
      </c>
      <c r="AY84" s="52">
        <f>IF(参照!E84="","",参照!E84)</f>
        <v>3.77E-4</v>
      </c>
      <c r="AZ84" s="52" t="str">
        <f>IF(参照!F84="","",参照!F84)</f>
        <v>荏原環境プラント(株)</v>
      </c>
      <c r="BA84" s="52" t="str">
        <f>IF(参照!G84="","",参照!G84)</f>
        <v>荏原環境プラント(株)_メニューH</v>
      </c>
      <c r="BB84" s="52">
        <f t="shared" si="32"/>
        <v>0.377</v>
      </c>
      <c r="BD84" s="52" t="str">
        <f>IF(参照!L84="","",参照!L84)</f>
        <v>旭マルヰガス(株)</v>
      </c>
    </row>
    <row r="85" spans="47:56">
      <c r="AU85" s="52" t="str">
        <f>IF(参照!A85="","",参照!A85)</f>
        <v/>
      </c>
      <c r="AV85" s="52" t="str">
        <f>IF(参照!B85="","",参照!B85)</f>
        <v/>
      </c>
      <c r="AW85" s="52" t="str">
        <f>IF(参照!C85="","",参照!C85)</f>
        <v/>
      </c>
      <c r="AX85" s="52" t="str">
        <f>IF(参照!D85="","",参照!D85)</f>
        <v>メニューI</v>
      </c>
      <c r="AY85" s="52">
        <f>IF(参照!E85="","",参照!E85)</f>
        <v>2.5000000000000001E-4</v>
      </c>
      <c r="AZ85" s="52" t="str">
        <f>IF(参照!F85="","",参照!F85)</f>
        <v>荏原環境プラント(株)</v>
      </c>
      <c r="BA85" s="52" t="str">
        <f>IF(参照!G85="","",参照!G85)</f>
        <v>荏原環境プラント(株)_メニューI</v>
      </c>
      <c r="BB85" s="52">
        <f t="shared" si="32"/>
        <v>0.25</v>
      </c>
      <c r="BD85" s="52" t="str">
        <f>IF(参照!L85="","",参照!L85)</f>
        <v>足利ガス(株)</v>
      </c>
    </row>
    <row r="86" spans="47:56">
      <c r="AU86" s="52" t="str">
        <f>IF(参照!A86="","",参照!A86)</f>
        <v/>
      </c>
      <c r="AV86" s="52" t="str">
        <f>IF(参照!B86="","",参照!B86)</f>
        <v/>
      </c>
      <c r="AW86" s="52" t="str">
        <f>IF(参照!C86="","",参照!C86)</f>
        <v/>
      </c>
      <c r="AX86" s="52" t="str">
        <f>IF(参照!D86="","",参照!D86)</f>
        <v>メニューJ</v>
      </c>
      <c r="AY86" s="52">
        <f>IF(参照!E86="","",参照!E86)</f>
        <v>3.5E-4</v>
      </c>
      <c r="AZ86" s="52" t="str">
        <f>IF(参照!F86="","",参照!F86)</f>
        <v>荏原環境プラント(株)</v>
      </c>
      <c r="BA86" s="52" t="str">
        <f>IF(参照!G86="","",参照!G86)</f>
        <v>荏原環境プラント(株)_メニューJ</v>
      </c>
      <c r="BB86" s="52">
        <f t="shared" si="32"/>
        <v>0.35</v>
      </c>
      <c r="BD86" s="52" t="str">
        <f>IF(参照!L86="","",参照!L86)</f>
        <v>(株)アシストワンエナジー</v>
      </c>
    </row>
    <row r="87" spans="47:56">
      <c r="AU87" s="52" t="str">
        <f>IF(参照!A87="","",参照!A87)</f>
        <v/>
      </c>
      <c r="AV87" s="52" t="str">
        <f>IF(参照!B87="","",参照!B87)</f>
        <v/>
      </c>
      <c r="AW87" s="52" t="str">
        <f>IF(参照!C87="","",参照!C87)</f>
        <v/>
      </c>
      <c r="AX87" s="52" t="str">
        <f>IF(参照!D87="","",参照!D87)</f>
        <v>メニューK</v>
      </c>
      <c r="AY87" s="52">
        <f>IF(参照!E87="","",参照!E87)</f>
        <v>1.84E-4</v>
      </c>
      <c r="AZ87" s="52" t="str">
        <f>IF(参照!F87="","",参照!F87)</f>
        <v>荏原環境プラント(株)</v>
      </c>
      <c r="BA87" s="52" t="str">
        <f>IF(参照!G87="","",参照!G87)</f>
        <v>荏原環境プラント(株)_メニューK</v>
      </c>
      <c r="BB87" s="52">
        <f t="shared" si="32"/>
        <v>0.184</v>
      </c>
      <c r="BD87" s="52" t="str">
        <f>IF(参照!L87="","",参照!L87)</f>
        <v>アスエネ(株)</v>
      </c>
    </row>
    <row r="88" spans="47:56">
      <c r="AU88" s="52" t="str">
        <f>IF(参照!A88="","",参照!A88)</f>
        <v/>
      </c>
      <c r="AV88" s="52" t="str">
        <f>IF(参照!B88="","",参照!B88)</f>
        <v/>
      </c>
      <c r="AW88" s="52" t="str">
        <f>IF(参照!C88="","",参照!C88)</f>
        <v/>
      </c>
      <c r="AX88" s="52" t="str">
        <f>IF(参照!D88="","",参照!D88)</f>
        <v>メニューL</v>
      </c>
      <c r="AY88" s="52">
        <f>IF(参照!E88="","",参照!E88)</f>
        <v>1.85E-4</v>
      </c>
      <c r="AZ88" s="52" t="str">
        <f>IF(参照!F88="","",参照!F88)</f>
        <v>荏原環境プラント(株)</v>
      </c>
      <c r="BA88" s="52" t="str">
        <f>IF(参照!G88="","",参照!G88)</f>
        <v>荏原環境プラント(株)_メニューL</v>
      </c>
      <c r="BB88" s="52">
        <f t="shared" si="32"/>
        <v>0.185</v>
      </c>
      <c r="BD88" s="52" t="str">
        <f>IF(参照!L88="","",参照!L88)</f>
        <v>アストマックス(株)</v>
      </c>
    </row>
    <row r="89" spans="47:56">
      <c r="AU89" s="52" t="str">
        <f>IF(参照!A89="","",参照!A89)</f>
        <v/>
      </c>
      <c r="AV89" s="52" t="str">
        <f>IF(参照!B89="","",参照!B89)</f>
        <v/>
      </c>
      <c r="AW89" s="52" t="str">
        <f>IF(参照!C89="","",参照!C89)</f>
        <v/>
      </c>
      <c r="AX89" s="52" t="str">
        <f>IF(参照!D89="","",参照!D89)</f>
        <v>メニューM</v>
      </c>
      <c r="AY89" s="52">
        <f>IF(参照!E89="","",参照!E89)</f>
        <v>3.5299999999999996E-4</v>
      </c>
      <c r="AZ89" s="52" t="str">
        <f>IF(参照!F89="","",参照!F89)</f>
        <v>荏原環境プラント(株)</v>
      </c>
      <c r="BA89" s="52" t="str">
        <f>IF(参照!G89="","",参照!G89)</f>
        <v>荏原環境プラント(株)_メニューM</v>
      </c>
      <c r="BB89" s="52">
        <f t="shared" si="32"/>
        <v>0.35299999999999998</v>
      </c>
      <c r="BD89" s="52" t="str">
        <f>IF(参照!L89="","",参照!L89)</f>
        <v>アストマックス・エネルギー合同会社</v>
      </c>
    </row>
    <row r="90" spans="47:56">
      <c r="AU90" s="52" t="str">
        <f>IF(参照!A90="","",参照!A90)</f>
        <v/>
      </c>
      <c r="AV90" s="52" t="str">
        <f>IF(参照!B90="","",参照!B90)</f>
        <v/>
      </c>
      <c r="AW90" s="52" t="str">
        <f>IF(参照!C90="","",参照!C90)</f>
        <v/>
      </c>
      <c r="AX90" s="52" t="str">
        <f>IF(参照!D90="","",参照!D90)</f>
        <v>メニューN(残差)</v>
      </c>
      <c r="AY90" s="52">
        <f>IF(参照!E90="","",参照!E90)</f>
        <v>2.31E-4</v>
      </c>
      <c r="AZ90" s="52" t="str">
        <f>IF(参照!F90="","",参照!F90)</f>
        <v>荏原環境プラント(株)</v>
      </c>
      <c r="BA90" s="52" t="str">
        <f>IF(参照!G90="","",参照!G90)</f>
        <v>荏原環境プラント(株)_メニューN(残差)</v>
      </c>
      <c r="BB90" s="52">
        <f t="shared" si="32"/>
        <v>0.23100000000000001</v>
      </c>
      <c r="BD90" s="52" t="str">
        <f>IF(参照!L90="","",参照!L90)</f>
        <v>アストモスエネルギー(株)</v>
      </c>
    </row>
    <row r="91" spans="47:56">
      <c r="AU91" s="52" t="str">
        <f>IF(参照!A91="","",参照!A91)</f>
        <v/>
      </c>
      <c r="AV91" s="52" t="str">
        <f>IF(参照!B91="","",参照!B91)</f>
        <v/>
      </c>
      <c r="AW91" s="52" t="str">
        <f>IF(参照!C91="","",参照!C91)</f>
        <v/>
      </c>
      <c r="AX91" s="52" t="str">
        <f>IF(参照!D91="","",参照!D91)</f>
        <v>(参考値)事業者全体</v>
      </c>
      <c r="AY91" s="52">
        <f>IF(参照!E91="","",参照!E91)</f>
        <v>2.3599999999999999E-4</v>
      </c>
      <c r="AZ91" s="52" t="str">
        <f>IF(参照!F91="","",参照!F91)</f>
        <v>荏原環境プラント(株)</v>
      </c>
      <c r="BA91" s="52" t="str">
        <f>IF(参照!G91="","",参照!G91)</f>
        <v>荏原環境プラント(株)_(参考値)事業者全体</v>
      </c>
      <c r="BB91" s="52">
        <f t="shared" si="32"/>
        <v>0.23599999999999999</v>
      </c>
      <c r="BD91" s="52" t="str">
        <f>IF(参照!L91="","",参照!L91)</f>
        <v>厚木瓦斯(株)</v>
      </c>
    </row>
    <row r="92" spans="47:56">
      <c r="AU92" s="52" t="str">
        <f>IF(参照!A92="","",参照!A92)</f>
        <v>A0026</v>
      </c>
      <c r="AV92" s="52" t="str">
        <f>IF(参照!B92="","",参照!B92)</f>
        <v>東京エコサービス(株)</v>
      </c>
      <c r="AW92" s="52">
        <f>IF(参照!C92="","",参照!C92)</f>
        <v>8.7999999999999998E-5</v>
      </c>
      <c r="AX92" s="52" t="str">
        <f>IF(参照!D92="","",参照!D92)</f>
        <v>メニューA</v>
      </c>
      <c r="AY92" s="52">
        <f>IF(参照!E92="","",参照!E92)</f>
        <v>0</v>
      </c>
      <c r="AZ92" s="52" t="str">
        <f>IF(参照!F92="","",参照!F92)</f>
        <v>東京エコサービス(株)</v>
      </c>
      <c r="BA92" s="52" t="str">
        <f>IF(参照!G92="","",参照!G92)</f>
        <v>東京エコサービス(株)_メニューA</v>
      </c>
      <c r="BB92" s="52">
        <f t="shared" si="32"/>
        <v>0</v>
      </c>
      <c r="BD92" s="52" t="str">
        <f>IF(参照!L92="","",参照!L92)</f>
        <v>(株)アドバンテック</v>
      </c>
    </row>
    <row r="93" spans="47:56">
      <c r="AU93" s="52" t="str">
        <f>IF(参照!A93="","",参照!A93)</f>
        <v/>
      </c>
      <c r="AV93" s="52" t="str">
        <f>IF(参照!B93="","",参照!B93)</f>
        <v/>
      </c>
      <c r="AW93" s="52" t="str">
        <f>IF(参照!C93="","",参照!C93)</f>
        <v/>
      </c>
      <c r="AX93" s="52" t="str">
        <f>IF(参照!D93="","",参照!D93)</f>
        <v>メニューB(残差)</v>
      </c>
      <c r="AY93" s="52">
        <f>IF(参照!E93="","",参照!E93)</f>
        <v>0</v>
      </c>
      <c r="AZ93" s="52" t="str">
        <f>IF(参照!F93="","",参照!F93)</f>
        <v>東京エコサービス(株)</v>
      </c>
      <c r="BA93" s="52" t="str">
        <f>IF(参照!G93="","",参照!G93)</f>
        <v>東京エコサービス(株)_メニューB(残差)</v>
      </c>
      <c r="BB93" s="52">
        <f t="shared" si="32"/>
        <v>0</v>
      </c>
      <c r="BD93" s="52" t="str">
        <f>IF(参照!L93="","",参照!L93)</f>
        <v>(株)アメニティ電力</v>
      </c>
    </row>
    <row r="94" spans="47:56">
      <c r="AU94" s="52" t="str">
        <f>IF(参照!A94="","",参照!A94)</f>
        <v/>
      </c>
      <c r="AV94" s="52" t="str">
        <f>IF(参照!B94="","",参照!B94)</f>
        <v/>
      </c>
      <c r="AW94" s="52" t="str">
        <f>IF(参照!C94="","",参照!C94)</f>
        <v/>
      </c>
      <c r="AX94" s="52" t="str">
        <f>IF(参照!D94="","",参照!D94)</f>
        <v>(参考値)事業者全体</v>
      </c>
      <c r="AY94" s="52">
        <f>IF(参照!E94="","",参照!E94)</f>
        <v>4.6999999999999997E-5</v>
      </c>
      <c r="AZ94" s="52" t="str">
        <f>IF(参照!F94="","",参照!F94)</f>
        <v>東京エコサービス(株)</v>
      </c>
      <c r="BA94" s="52" t="str">
        <f>IF(参照!G94="","",参照!G94)</f>
        <v>東京エコサービス(株)_(参考値)事業者全体</v>
      </c>
      <c r="BB94" s="52">
        <f t="shared" si="32"/>
        <v>4.7E-2</v>
      </c>
      <c r="BD94" s="52" t="str">
        <f>IF(参照!L94="","",参照!L94)</f>
        <v>有明エナジー(株)</v>
      </c>
    </row>
    <row r="95" spans="47:56">
      <c r="AU95" s="52" t="str">
        <f>IF(参照!A95="","",参照!A95)</f>
        <v>A0027</v>
      </c>
      <c r="AV95" s="52" t="str">
        <f>IF(参照!B95="","",参照!B95)</f>
        <v>ダイヤモンドパワー(株)</v>
      </c>
      <c r="AW95" s="52">
        <f>IF(参照!C95="","",参照!C95)</f>
        <v>9.990000000000001E-4</v>
      </c>
      <c r="AX95" s="52" t="str">
        <f>IF(参照!D95="","",参照!D95)</f>
        <v>メニューA</v>
      </c>
      <c r="AY95" s="52">
        <f>IF(参照!E95="","",参照!E95)</f>
        <v>0</v>
      </c>
      <c r="AZ95" s="52" t="str">
        <f>IF(参照!F95="","",参照!F95)</f>
        <v>ダイヤモンドパワー(株)</v>
      </c>
      <c r="BA95" s="52" t="str">
        <f>IF(参照!G95="","",参照!G95)</f>
        <v>ダイヤモンドパワー(株)_メニューA</v>
      </c>
      <c r="BB95" s="52">
        <f t="shared" si="32"/>
        <v>0</v>
      </c>
      <c r="BD95" s="52" t="str">
        <f>IF(参照!L95="","",参照!L95)</f>
        <v>(株)アルファライズ</v>
      </c>
    </row>
    <row r="96" spans="47:56">
      <c r="AU96" s="52" t="str">
        <f>IF(参照!A96="","",参照!A96)</f>
        <v/>
      </c>
      <c r="AV96" s="52" t="str">
        <f>IF(参照!B96="","",参照!B96)</f>
        <v/>
      </c>
      <c r="AW96" s="52" t="str">
        <f>IF(参照!C96="","",参照!C96)</f>
        <v/>
      </c>
      <c r="AX96" s="52" t="str">
        <f>IF(参照!D96="","",参照!D96)</f>
        <v>メニューB</v>
      </c>
      <c r="AY96" s="52">
        <f>IF(参照!E96="","",参照!E96)</f>
        <v>2.2700000000000002E-4</v>
      </c>
      <c r="AZ96" s="52" t="str">
        <f>IF(参照!F96="","",参照!F96)</f>
        <v>ダイヤモンドパワー(株)</v>
      </c>
      <c r="BA96" s="52" t="str">
        <f>IF(参照!G96="","",参照!G96)</f>
        <v>ダイヤモンドパワー(株)_メニューB</v>
      </c>
      <c r="BB96" s="52">
        <f t="shared" si="32"/>
        <v>0.22700000000000001</v>
      </c>
      <c r="BD96" s="52" t="str">
        <f>IF(参照!L96="","",参照!L96)</f>
        <v>あんしん電力合同会社</v>
      </c>
    </row>
    <row r="97" spans="47:56">
      <c r="AU97" s="52" t="str">
        <f>IF(参照!A97="","",参照!A97)</f>
        <v/>
      </c>
      <c r="AV97" s="52" t="str">
        <f>IF(参照!B97="","",参照!B97)</f>
        <v/>
      </c>
      <c r="AW97" s="52" t="str">
        <f>IF(参照!C97="","",参照!C97)</f>
        <v/>
      </c>
      <c r="AX97" s="52" t="str">
        <f>IF(参照!D97="","",参照!D97)</f>
        <v>メニューC(残差)</v>
      </c>
      <c r="AY97" s="52">
        <f>IF(参照!E97="","",参照!E97)</f>
        <v>1.2689999999999999E-3</v>
      </c>
      <c r="AZ97" s="52" t="str">
        <f>IF(参照!F97="","",参照!F97)</f>
        <v>ダイヤモンドパワー(株)</v>
      </c>
      <c r="BA97" s="52" t="str">
        <f>IF(参照!G97="","",参照!G97)</f>
        <v>ダイヤモンドパワー(株)_メニューC(残差)</v>
      </c>
      <c r="BB97" s="52">
        <f t="shared" si="32"/>
        <v>1.2689999999999999</v>
      </c>
      <c r="BD97" s="52" t="str">
        <f>IF(参照!L97="","",参照!L97)</f>
        <v>アンビット・エナジー・ジャパン合同会社</v>
      </c>
    </row>
    <row r="98" spans="47:56">
      <c r="AU98" s="52" t="str">
        <f>IF(参照!A98="","",参照!A98)</f>
        <v/>
      </c>
      <c r="AV98" s="52" t="str">
        <f>IF(参照!B98="","",参照!B98)</f>
        <v/>
      </c>
      <c r="AW98" s="52" t="str">
        <f>IF(参照!C98="","",参照!C98)</f>
        <v/>
      </c>
      <c r="AX98" s="52" t="str">
        <f>IF(参照!D98="","",参照!D98)</f>
        <v>(参考値)事業者全体</v>
      </c>
      <c r="AY98" s="52">
        <f>IF(参照!E98="","",参照!E98)</f>
        <v>6.0899999999999995E-4</v>
      </c>
      <c r="AZ98" s="52" t="str">
        <f>IF(参照!F98="","",参照!F98)</f>
        <v>ダイヤモンドパワー(株)</v>
      </c>
      <c r="BA98" s="52" t="str">
        <f>IF(参照!G98="","",参照!G98)</f>
        <v>ダイヤモンドパワー(株)_(参考値)事業者全体</v>
      </c>
      <c r="BB98" s="52">
        <f t="shared" si="32"/>
        <v>0.60899999999999999</v>
      </c>
      <c r="BD98" s="52" t="str">
        <f>IF(参照!L98="","",参照!L98)</f>
        <v>(株)イーエムアイ</v>
      </c>
    </row>
    <row r="99" spans="47:56">
      <c r="AU99" s="52" t="str">
        <f>IF(参照!A99="","",参照!A99)</f>
        <v>A0028</v>
      </c>
      <c r="AV99" s="52" t="str">
        <f>IF(参照!B99="","",参照!B99)</f>
        <v>出光グリーンパワー(株)</v>
      </c>
      <c r="AW99" s="52">
        <f>IF(参照!C99="","",参照!C99)</f>
        <v>2.9999999999999997E-4</v>
      </c>
      <c r="AX99" s="52" t="str">
        <f>IF(参照!D99="","",参照!D99)</f>
        <v>メニューA</v>
      </c>
      <c r="AY99" s="52">
        <f>IF(参照!E99="","",参照!E99)</f>
        <v>0</v>
      </c>
      <c r="AZ99" s="52" t="str">
        <f>IF(参照!F99="","",参照!F99)</f>
        <v>出光グリーンパワー(株)</v>
      </c>
      <c r="BA99" s="52" t="str">
        <f>IF(参照!G99="","",参照!G99)</f>
        <v>出光グリーンパワー(株)_メニューA</v>
      </c>
      <c r="BB99" s="52">
        <f t="shared" si="32"/>
        <v>0</v>
      </c>
      <c r="BD99" s="52" t="str">
        <f>IF(参照!L99="","",参照!L99)</f>
        <v>(株)イーセル</v>
      </c>
    </row>
    <row r="100" spans="47:56">
      <c r="AU100" s="52" t="str">
        <f>IF(参照!A100="","",参照!A100)</f>
        <v/>
      </c>
      <c r="AV100" s="52" t="str">
        <f>IF(参照!B100="","",参照!B100)</f>
        <v/>
      </c>
      <c r="AW100" s="52" t="str">
        <f>IF(参照!C100="","",参照!C100)</f>
        <v/>
      </c>
      <c r="AX100" s="52" t="str">
        <f>IF(参照!D100="","",参照!D100)</f>
        <v>メニューB</v>
      </c>
      <c r="AY100" s="52">
        <f>IF(参照!E100="","",参照!E100)</f>
        <v>0</v>
      </c>
      <c r="AZ100" s="52" t="str">
        <f>IF(参照!F100="","",参照!F100)</f>
        <v>出光グリーンパワー(株)</v>
      </c>
      <c r="BA100" s="52" t="str">
        <f>IF(参照!G100="","",参照!G100)</f>
        <v>出光グリーンパワー(株)_メニューB</v>
      </c>
      <c r="BB100" s="52">
        <f t="shared" si="32"/>
        <v>0</v>
      </c>
      <c r="BD100" s="52" t="str">
        <f>IF(参照!L100="","",参照!L100)</f>
        <v>飯田まちづくり電力(株)</v>
      </c>
    </row>
    <row r="101" spans="47:56">
      <c r="AU101" s="52" t="str">
        <f>IF(参照!A101="","",参照!A101)</f>
        <v/>
      </c>
      <c r="AV101" s="52" t="str">
        <f>IF(参照!B101="","",参照!B101)</f>
        <v/>
      </c>
      <c r="AW101" s="52" t="str">
        <f>IF(参照!C101="","",参照!C101)</f>
        <v/>
      </c>
      <c r="AX101" s="52" t="str">
        <f>IF(参照!D101="","",参照!D101)</f>
        <v>メニューC</v>
      </c>
      <c r="AY101" s="52">
        <f>IF(参照!E101="","",参照!E101)</f>
        <v>2.0000000000000001E-4</v>
      </c>
      <c r="AZ101" s="52" t="str">
        <f>IF(参照!F101="","",参照!F101)</f>
        <v>出光グリーンパワー(株)</v>
      </c>
      <c r="BA101" s="52" t="str">
        <f>IF(参照!G101="","",参照!G101)</f>
        <v>出光グリーンパワー(株)_メニューC</v>
      </c>
      <c r="BB101" s="52">
        <f t="shared" si="32"/>
        <v>0.2</v>
      </c>
      <c r="BD101" s="52" t="str">
        <f>IF(参照!L101="","",参照!L101)</f>
        <v>(株)イーネットワーク</v>
      </c>
    </row>
    <row r="102" spans="47:56">
      <c r="AU102" s="52" t="str">
        <f>IF(参照!A102="","",参照!A102)</f>
        <v/>
      </c>
      <c r="AV102" s="52" t="str">
        <f>IF(参照!B102="","",参照!B102)</f>
        <v/>
      </c>
      <c r="AW102" s="52" t="str">
        <f>IF(参照!C102="","",参照!C102)</f>
        <v/>
      </c>
      <c r="AX102" s="52" t="str">
        <f>IF(参照!D102="","",参照!D102)</f>
        <v>メニューD(残差)</v>
      </c>
      <c r="AY102" s="52">
        <f>IF(参照!E102="","",参照!E102)</f>
        <v>4.5100000000000001E-4</v>
      </c>
      <c r="AZ102" s="52" t="str">
        <f>IF(参照!F102="","",参照!F102)</f>
        <v>出光グリーンパワー(株)</v>
      </c>
      <c r="BA102" s="52" t="str">
        <f>IF(参照!G102="","",参照!G102)</f>
        <v>出光グリーンパワー(株)_メニューD(残差)</v>
      </c>
      <c r="BB102" s="52">
        <f t="shared" si="32"/>
        <v>0.45100000000000001</v>
      </c>
      <c r="BD102" s="52" t="str">
        <f>IF(参照!L102="","",参照!L102)</f>
        <v>(株)イーネットワークシステムズ</v>
      </c>
    </row>
    <row r="103" spans="47:56">
      <c r="AU103" s="52" t="str">
        <f>IF(参照!A103="","",参照!A103)</f>
        <v/>
      </c>
      <c r="AV103" s="52" t="str">
        <f>IF(参照!B103="","",参照!B103)</f>
        <v/>
      </c>
      <c r="AW103" s="52" t="str">
        <f>IF(参照!C103="","",参照!C103)</f>
        <v/>
      </c>
      <c r="AX103" s="52" t="str">
        <f>IF(参照!D103="","",参照!D103)</f>
        <v>(参考値)事業者全体</v>
      </c>
      <c r="AY103" s="52">
        <f>IF(参照!E103="","",参照!E103)</f>
        <v>3.9400000000000004E-4</v>
      </c>
      <c r="AZ103" s="52" t="str">
        <f>IF(参照!F103="","",参照!F103)</f>
        <v>出光グリーンパワー(株)</v>
      </c>
      <c r="BA103" s="52" t="str">
        <f>IF(参照!G103="","",参照!G103)</f>
        <v>出光グリーンパワー(株)_(参考値)事業者全体</v>
      </c>
      <c r="BB103" s="52">
        <f t="shared" si="32"/>
        <v>0.39400000000000002</v>
      </c>
      <c r="BD103" s="52" t="str">
        <f>IF(参照!L103="","",参照!L103)</f>
        <v>イーレックス(株)</v>
      </c>
    </row>
    <row r="104" spans="47:56">
      <c r="AU104" s="52" t="str">
        <f>IF(参照!A104="","",参照!A104)</f>
        <v>A0031</v>
      </c>
      <c r="AV104" s="52" t="str">
        <f>IF(参照!B104="","",参照!B104)</f>
        <v>(株)新出光</v>
      </c>
      <c r="AW104" s="52">
        <f>IF(参照!C104="","",参照!C104)</f>
        <v>4.7399999999999997E-4</v>
      </c>
      <c r="AX104" s="52" t="str">
        <f>IF(参照!D104="","",参照!D104)</f>
        <v>メニューA</v>
      </c>
      <c r="AY104" s="52">
        <f>IF(参照!E104="","",参照!E104)</f>
        <v>0</v>
      </c>
      <c r="AZ104" s="52" t="str">
        <f>IF(参照!F104="","",参照!F104)</f>
        <v>(株)新出光</v>
      </c>
      <c r="BA104" s="52" t="str">
        <f>IF(参照!G104="","",参照!G104)</f>
        <v>(株)新出光_メニューA</v>
      </c>
      <c r="BB104" s="52">
        <f t="shared" si="32"/>
        <v>0</v>
      </c>
      <c r="BD104" s="52" t="str">
        <f>IF(参照!L104="","",参照!L104)</f>
        <v>イオンディライト(株)</v>
      </c>
    </row>
    <row r="105" spans="47:56">
      <c r="AU105" s="52" t="str">
        <f>IF(参照!A105="","",参照!A105)</f>
        <v/>
      </c>
      <c r="AV105" s="52" t="str">
        <f>IF(参照!B105="","",参照!B105)</f>
        <v/>
      </c>
      <c r="AW105" s="52" t="str">
        <f>IF(参照!C105="","",参照!C105)</f>
        <v/>
      </c>
      <c r="AX105" s="52" t="str">
        <f>IF(参照!D105="","",参照!D105)</f>
        <v>メニューB</v>
      </c>
      <c r="AY105" s="52">
        <f>IF(参照!E105="","",参照!E105)</f>
        <v>0</v>
      </c>
      <c r="AZ105" s="52" t="str">
        <f>IF(参照!F105="","",参照!F105)</f>
        <v>(株)新出光</v>
      </c>
      <c r="BA105" s="52" t="str">
        <f>IF(参照!G105="","",参照!G105)</f>
        <v>(株)新出光_メニューB</v>
      </c>
      <c r="BB105" s="52">
        <f t="shared" si="32"/>
        <v>0</v>
      </c>
      <c r="BD105" s="52" t="str">
        <f>IF(参照!L105="","",参照!L105)</f>
        <v>(株)池見石油店</v>
      </c>
    </row>
    <row r="106" spans="47:56">
      <c r="AU106" s="52" t="str">
        <f>IF(参照!A106="","",参照!A106)</f>
        <v/>
      </c>
      <c r="AV106" s="52" t="str">
        <f>IF(参照!B106="","",参照!B106)</f>
        <v/>
      </c>
      <c r="AW106" s="52" t="str">
        <f>IF(参照!C106="","",参照!C106)</f>
        <v/>
      </c>
      <c r="AX106" s="52" t="str">
        <f>IF(参照!D106="","",参照!D106)</f>
        <v>メニューC</v>
      </c>
      <c r="AY106" s="52">
        <f>IF(参照!E106="","",参照!E106)</f>
        <v>0</v>
      </c>
      <c r="AZ106" s="52" t="str">
        <f>IF(参照!F106="","",参照!F106)</f>
        <v>(株)新出光</v>
      </c>
      <c r="BA106" s="52" t="str">
        <f>IF(参照!G106="","",参照!G106)</f>
        <v>(株)新出光_メニューC</v>
      </c>
      <c r="BB106" s="52">
        <f t="shared" si="32"/>
        <v>0</v>
      </c>
      <c r="BD106" s="52" t="str">
        <f>IF(参照!L106="","",参照!L106)</f>
        <v>いこま市民パワー(株)</v>
      </c>
    </row>
    <row r="107" spans="47:56">
      <c r="AU107" s="52" t="str">
        <f>IF(参照!A107="","",参照!A107)</f>
        <v/>
      </c>
      <c r="AV107" s="52" t="str">
        <f>IF(参照!B107="","",参照!B107)</f>
        <v/>
      </c>
      <c r="AW107" s="52" t="str">
        <f>IF(参照!C107="","",参照!C107)</f>
        <v/>
      </c>
      <c r="AX107" s="52" t="str">
        <f>IF(参照!D107="","",参照!D107)</f>
        <v>メニューD</v>
      </c>
      <c r="AY107" s="52">
        <f>IF(参照!E107="","",参照!E107)</f>
        <v>1.11E-4</v>
      </c>
      <c r="AZ107" s="52" t="str">
        <f>IF(参照!F107="","",参照!F107)</f>
        <v>(株)新出光</v>
      </c>
      <c r="BA107" s="52" t="str">
        <f>IF(参照!G107="","",参照!G107)</f>
        <v>(株)新出光_メニューD</v>
      </c>
      <c r="BB107" s="52">
        <f t="shared" si="32"/>
        <v>0.111</v>
      </c>
      <c r="BD107" s="52" t="str">
        <f>IF(参照!L107="","",参照!L107)</f>
        <v>(株)イシオ</v>
      </c>
    </row>
    <row r="108" spans="47:56">
      <c r="AU108" s="52" t="str">
        <f>IF(参照!A108="","",参照!A108)</f>
        <v/>
      </c>
      <c r="AV108" s="52" t="str">
        <f>IF(参照!B108="","",参照!B108)</f>
        <v/>
      </c>
      <c r="AW108" s="52" t="str">
        <f>IF(参照!C108="","",参照!C108)</f>
        <v/>
      </c>
      <c r="AX108" s="52" t="str">
        <f>IF(参照!D108="","",参照!D108)</f>
        <v>メニューE</v>
      </c>
      <c r="AY108" s="52">
        <f>IF(参照!E108="","",参照!E108)</f>
        <v>0</v>
      </c>
      <c r="AZ108" s="52" t="str">
        <f>IF(参照!F108="","",参照!F108)</f>
        <v>(株)新出光</v>
      </c>
      <c r="BA108" s="52" t="str">
        <f>IF(参照!G108="","",参照!G108)</f>
        <v>(株)新出光_メニューE</v>
      </c>
      <c r="BB108" s="52">
        <f t="shared" si="32"/>
        <v>0</v>
      </c>
      <c r="BD108" s="52" t="str">
        <f>IF(参照!L108="","",参照!L108)</f>
        <v>石川電力(株)</v>
      </c>
    </row>
    <row r="109" spans="47:56">
      <c r="AU109" s="52" t="str">
        <f>IF(参照!A109="","",参照!A109)</f>
        <v/>
      </c>
      <c r="AV109" s="52" t="str">
        <f>IF(参照!B109="","",参照!B109)</f>
        <v/>
      </c>
      <c r="AW109" s="52" t="str">
        <f>IF(参照!C109="","",参照!C109)</f>
        <v/>
      </c>
      <c r="AX109" s="52" t="str">
        <f>IF(参照!D109="","",参照!D109)</f>
        <v>メニューF</v>
      </c>
      <c r="AY109" s="52">
        <f>IF(参照!E109="","",参照!E109)</f>
        <v>0</v>
      </c>
      <c r="AZ109" s="52" t="str">
        <f>IF(参照!F109="","",参照!F109)</f>
        <v>(株)新出光</v>
      </c>
      <c r="BA109" s="52" t="str">
        <f>IF(参照!G109="","",参照!G109)</f>
        <v>(株)新出光_メニューF</v>
      </c>
      <c r="BB109" s="52">
        <f t="shared" si="32"/>
        <v>0</v>
      </c>
      <c r="BD109" s="52" t="str">
        <f>IF(参照!L109="","",参照!L109)</f>
        <v>一般財団法人泉佐野電力　　</v>
      </c>
    </row>
    <row r="110" spans="47:56">
      <c r="AU110" s="52" t="str">
        <f>IF(参照!A110="","",参照!A110)</f>
        <v/>
      </c>
      <c r="AV110" s="52" t="str">
        <f>IF(参照!B110="","",参照!B110)</f>
        <v/>
      </c>
      <c r="AW110" s="52" t="str">
        <f>IF(参照!C110="","",参照!C110)</f>
        <v/>
      </c>
      <c r="AX110" s="52" t="str">
        <f>IF(参照!D110="","",参照!D110)</f>
        <v>メニューG</v>
      </c>
      <c r="AY110" s="52">
        <f>IF(参照!E110="","",参照!E110)</f>
        <v>0</v>
      </c>
      <c r="AZ110" s="52" t="str">
        <f>IF(参照!F110="","",参照!F110)</f>
        <v>(株)新出光</v>
      </c>
      <c r="BA110" s="52" t="str">
        <f>IF(参照!G110="","",参照!G110)</f>
        <v>(株)新出光_メニューG</v>
      </c>
      <c r="BB110" s="52">
        <f t="shared" si="32"/>
        <v>0</v>
      </c>
      <c r="BD110" s="52" t="str">
        <f>IF(参照!L110="","",参照!L110)</f>
        <v>いずも縁結び電力(株)</v>
      </c>
    </row>
    <row r="111" spans="47:56">
      <c r="AU111" s="52" t="str">
        <f>IF(参照!A111="","",参照!A111)</f>
        <v/>
      </c>
      <c r="AV111" s="52" t="str">
        <f>IF(参照!B111="","",参照!B111)</f>
        <v/>
      </c>
      <c r="AW111" s="52" t="str">
        <f>IF(参照!C111="","",参照!C111)</f>
        <v/>
      </c>
      <c r="AX111" s="52" t="str">
        <f>IF(参照!D111="","",参照!D111)</f>
        <v>メニューH</v>
      </c>
      <c r="AY111" s="52">
        <f>IF(参照!E111="","",参照!E111)</f>
        <v>0</v>
      </c>
      <c r="AZ111" s="52" t="str">
        <f>IF(参照!F111="","",参照!F111)</f>
        <v>(株)新出光</v>
      </c>
      <c r="BA111" s="52" t="str">
        <f>IF(参照!G111="","",参照!G111)</f>
        <v>(株)新出光_メニューH</v>
      </c>
      <c r="BB111" s="52">
        <f t="shared" si="32"/>
        <v>0</v>
      </c>
      <c r="BD111" s="52" t="str">
        <f>IF(参照!L111="","",参照!L111)</f>
        <v>出雲ガス(株)</v>
      </c>
    </row>
    <row r="112" spans="47:56">
      <c r="AU112" s="52" t="str">
        <f>IF(参照!A112="","",参照!A112)</f>
        <v/>
      </c>
      <c r="AV112" s="52" t="str">
        <f>IF(参照!B112="","",参照!B112)</f>
        <v/>
      </c>
      <c r="AW112" s="52" t="str">
        <f>IF(参照!C112="","",参照!C112)</f>
        <v/>
      </c>
      <c r="AX112" s="52" t="str">
        <f>IF(参照!D112="","",参照!D112)</f>
        <v>メニューI(残差)</v>
      </c>
      <c r="AY112" s="52">
        <f>IF(参照!E112="","",参照!E112)</f>
        <v>4.9700000000000005E-4</v>
      </c>
      <c r="AZ112" s="52" t="str">
        <f>IF(参照!F112="","",参照!F112)</f>
        <v>(株)新出光</v>
      </c>
      <c r="BA112" s="52" t="str">
        <f>IF(参照!G112="","",参照!G112)</f>
        <v>(株)新出光_メニューI(残差)</v>
      </c>
      <c r="BB112" s="52">
        <f t="shared" si="32"/>
        <v>0.49700000000000005</v>
      </c>
      <c r="BD112" s="52" t="str">
        <f>IF(参照!L112="","",参照!L112)</f>
        <v>出雲ケーブルビジョン(株)</v>
      </c>
    </row>
    <row r="113" spans="47:56">
      <c r="AU113" s="52" t="str">
        <f>IF(参照!A113="","",参照!A113)</f>
        <v/>
      </c>
      <c r="AV113" s="52" t="str">
        <f>IF(参照!B113="","",参照!B113)</f>
        <v/>
      </c>
      <c r="AW113" s="52" t="str">
        <f>IF(参照!C113="","",参照!C113)</f>
        <v/>
      </c>
      <c r="AX113" s="52" t="str">
        <f>IF(参照!D113="","",参照!D113)</f>
        <v>(参考値)事業者全体</v>
      </c>
      <c r="AY113" s="52">
        <f>IF(参照!E113="","",参照!E113)</f>
        <v>4.5800000000000002E-4</v>
      </c>
      <c r="AZ113" s="52" t="str">
        <f>IF(参照!F113="","",参照!F113)</f>
        <v>(株)新出光</v>
      </c>
      <c r="BA113" s="52" t="str">
        <f>IF(参照!G113="","",参照!G113)</f>
        <v>(株)新出光_(参考値)事業者全体</v>
      </c>
      <c r="BB113" s="52">
        <f t="shared" si="32"/>
        <v>0.45800000000000002</v>
      </c>
      <c r="BD113" s="52" t="str">
        <f>IF(参照!L113="","",参照!L113)</f>
        <v>伊勢崎ガス(株)</v>
      </c>
    </row>
    <row r="114" spans="47:56">
      <c r="AU114" s="52" t="str">
        <f>IF(参照!A114="","",参照!A114)</f>
        <v>A0032</v>
      </c>
      <c r="AV114" s="52" t="str">
        <f>IF(参照!B114="","",参照!B114)</f>
        <v>セントラル石油瓦斯(株)</v>
      </c>
      <c r="AW114" s="52">
        <f>IF(参照!C114="","",参照!C114)</f>
        <v>4.9399999999999997E-4</v>
      </c>
      <c r="AX114" s="52" t="str">
        <f>IF(参照!D114="","",参照!D114)</f>
        <v/>
      </c>
      <c r="AY114" s="52">
        <f>IF(参照!E114="","",参照!E114)</f>
        <v>4.3800000000000002E-4</v>
      </c>
      <c r="AZ114" s="52" t="str">
        <f>IF(参照!F114="","",参照!F114)</f>
        <v>セントラル石油瓦斯(株)</v>
      </c>
      <c r="BA114" s="52" t="str">
        <f>IF(参照!G114="","",参照!G114)</f>
        <v>セントラル石油瓦斯(株)_</v>
      </c>
      <c r="BB114" s="52">
        <f t="shared" si="32"/>
        <v>0.438</v>
      </c>
      <c r="BD114" s="52" t="str">
        <f>IF(参照!L114="","",参照!L114)</f>
        <v>伊勢志摩電力(株)</v>
      </c>
    </row>
    <row r="115" spans="47:56">
      <c r="AU115" s="52" t="str">
        <f>IF(参照!A115="","",参照!A115)</f>
        <v>A0034</v>
      </c>
      <c r="AV115" s="52" t="str">
        <f>IF(参照!B115="","",参照!B115)</f>
        <v>一般財団法人泉佐野電力　　</v>
      </c>
      <c r="AW115" s="52">
        <f>IF(参照!C115="","",参照!C115)</f>
        <v>3.68E-4</v>
      </c>
      <c r="AX115" s="52" t="str">
        <f>IF(参照!D115="","",参照!D115)</f>
        <v/>
      </c>
      <c r="AY115" s="52">
        <f>IF(参照!E115="","",参照!E115)</f>
        <v>4.37E-4</v>
      </c>
      <c r="AZ115" s="52" t="str">
        <f>IF(参照!F115="","",参照!F115)</f>
        <v>一般財団法人泉佐野電力　　</v>
      </c>
      <c r="BA115" s="52" t="str">
        <f>IF(参照!G115="","",参照!G115)</f>
        <v>一般財団法人泉佐野電力　　_</v>
      </c>
      <c r="BB115" s="52">
        <f t="shared" si="32"/>
        <v>0.437</v>
      </c>
      <c r="BD115" s="52" t="str">
        <f>IF(参照!L115="","",参照!L115)</f>
        <v>(株)いちき串木野電力</v>
      </c>
    </row>
    <row r="116" spans="47:56">
      <c r="AU116" s="52" t="str">
        <f>IF(参照!A116="","",参照!A116)</f>
        <v>A0035</v>
      </c>
      <c r="AV116" s="52" t="str">
        <f>IF(参照!B116="","",参照!B116)</f>
        <v>コスモエネルギーソリューションズ(株)</v>
      </c>
      <c r="AW116" s="52">
        <f>IF(参照!C116="","",参照!C116)</f>
        <v>3.0499999999999999E-4</v>
      </c>
      <c r="AX116" s="52" t="str">
        <f>IF(参照!D116="","",参照!D116)</f>
        <v>メニューA</v>
      </c>
      <c r="AY116" s="52">
        <f>IF(参照!E116="","",参照!E116)</f>
        <v>0</v>
      </c>
      <c r="AZ116" s="52" t="str">
        <f>IF(参照!F116="","",参照!F116)</f>
        <v>コスモエネルギーソリューションズ(株)</v>
      </c>
      <c r="BA116" s="52" t="str">
        <f>IF(参照!G116="","",参照!G116)</f>
        <v>コスモエネルギーソリューションズ(株)_メニューA</v>
      </c>
      <c r="BB116" s="52">
        <f t="shared" si="32"/>
        <v>0</v>
      </c>
      <c r="BD116" s="52" t="str">
        <f>IF(参照!L116="","",参照!L116)</f>
        <v>(株)いちたかガスワン</v>
      </c>
    </row>
    <row r="117" spans="47:56">
      <c r="AU117" s="52" t="str">
        <f>IF(参照!A117="","",参照!A117)</f>
        <v/>
      </c>
      <c r="AV117" s="52" t="str">
        <f>IF(参照!B117="","",参照!B117)</f>
        <v/>
      </c>
      <c r="AW117" s="52" t="str">
        <f>IF(参照!C117="","",参照!C117)</f>
        <v/>
      </c>
      <c r="AX117" s="52" t="str">
        <f>IF(参照!D117="","",参照!D117)</f>
        <v>メニューB(残差)</v>
      </c>
      <c r="AY117" s="52">
        <f>IF(参照!E117="","",参照!E117)</f>
        <v>6.8800000000000003E-4</v>
      </c>
      <c r="AZ117" s="52" t="str">
        <f>IF(参照!F117="","",参照!F117)</f>
        <v>コスモエネルギーソリューションズ(株)</v>
      </c>
      <c r="BA117" s="52" t="str">
        <f>IF(参照!G117="","",参照!G117)</f>
        <v>コスモエネルギーソリューションズ(株)_メニューB(残差)</v>
      </c>
      <c r="BB117" s="52">
        <f t="shared" si="32"/>
        <v>0.68800000000000006</v>
      </c>
      <c r="BD117" s="52" t="str">
        <f>IF(参照!L117="","",参照!L117)</f>
        <v>出光グリーンパワー(株)</v>
      </c>
    </row>
    <row r="118" spans="47:56">
      <c r="AU118" s="52" t="str">
        <f>IF(参照!A118="","",参照!A118)</f>
        <v/>
      </c>
      <c r="AV118" s="52" t="str">
        <f>IF(参照!B118="","",参照!B118)</f>
        <v/>
      </c>
      <c r="AW118" s="52" t="str">
        <f>IF(参照!C118="","",参照!C118)</f>
        <v/>
      </c>
      <c r="AX118" s="52" t="str">
        <f>IF(参照!D118="","",参照!D118)</f>
        <v>(参考値)事業者全体</v>
      </c>
      <c r="AY118" s="52">
        <f>IF(参照!E118="","",参照!E118)</f>
        <v>5.04E-4</v>
      </c>
      <c r="AZ118" s="52" t="str">
        <f>IF(参照!F118="","",参照!F118)</f>
        <v>コスモエネルギーソリューションズ(株)</v>
      </c>
      <c r="BA118" s="52" t="str">
        <f>IF(参照!G118="","",参照!G118)</f>
        <v>コスモエネルギーソリューションズ(株)_(参考値)事業者全体</v>
      </c>
      <c r="BB118" s="52">
        <f t="shared" si="32"/>
        <v>0.504</v>
      </c>
      <c r="BD118" s="52" t="str">
        <f>IF(参照!L118="","",参照!L118)</f>
        <v>出光興産(株)</v>
      </c>
    </row>
    <row r="119" spans="47:56">
      <c r="AU119" s="52" t="str">
        <f>IF(参照!A119="","",参照!A119)</f>
        <v>A0036</v>
      </c>
      <c r="AV119" s="52" t="str">
        <f>IF(参照!B119="","",参照!B119)</f>
        <v>(株)グリーンサークル</v>
      </c>
      <c r="AW119" s="52">
        <f>IF(参照!C119="","",参照!C119)</f>
        <v>3.8000000000000002E-5</v>
      </c>
      <c r="AX119" s="52" t="str">
        <f>IF(参照!D119="","",参照!D119)</f>
        <v/>
      </c>
      <c r="AY119" s="52">
        <f>IF(参照!E119="","",参照!E119)</f>
        <v>4.4099999999999999E-4</v>
      </c>
      <c r="AZ119" s="52" t="str">
        <f>IF(参照!F119="","",参照!F119)</f>
        <v>(株)グリーンサークル</v>
      </c>
      <c r="BA119" s="52" t="str">
        <f>IF(参照!G119="","",参照!G119)</f>
        <v>(株)グリーンサークル_</v>
      </c>
      <c r="BB119" s="52">
        <f t="shared" si="32"/>
        <v>0.441</v>
      </c>
      <c r="BD119" s="52" t="str">
        <f>IF(参照!L119="","",参照!L119)</f>
        <v>伊藤忠エネクス(株)</v>
      </c>
    </row>
    <row r="120" spans="47:56">
      <c r="AU120" s="52" t="str">
        <f>IF(参照!A120="","",参照!A120)</f>
        <v>A0037</v>
      </c>
      <c r="AV120" s="52" t="str">
        <f>IF(参照!B120="","",参照!B120)</f>
        <v>(株)ウエスト電力</v>
      </c>
      <c r="AW120" s="52">
        <f>IF(参照!C120="","",参照!C120)</f>
        <v>3.6900000000000002E-4</v>
      </c>
      <c r="AX120" s="52" t="str">
        <f>IF(参照!D120="","",参照!D120)</f>
        <v>メニューA</v>
      </c>
      <c r="AY120" s="52">
        <f>IF(参照!E120="","",参照!E120)</f>
        <v>0</v>
      </c>
      <c r="AZ120" s="52" t="str">
        <f>IF(参照!F120="","",参照!F120)</f>
        <v>(株)ウエスト電力</v>
      </c>
      <c r="BA120" s="52" t="str">
        <f>IF(参照!G120="","",参照!G120)</f>
        <v>(株)ウエスト電力_メニューA</v>
      </c>
      <c r="BB120" s="52">
        <f t="shared" si="32"/>
        <v>0</v>
      </c>
      <c r="BD120" s="52" t="str">
        <f>IF(参照!L120="","",参照!L120)</f>
        <v>伊藤忠エネクスホームライフ西日本(株)</v>
      </c>
    </row>
    <row r="121" spans="47:56">
      <c r="AU121" s="52" t="str">
        <f>IF(参照!A121="","",参照!A121)</f>
        <v/>
      </c>
      <c r="AV121" s="52" t="str">
        <f>IF(参照!B121="","",参照!B121)</f>
        <v/>
      </c>
      <c r="AW121" s="52" t="str">
        <f>IF(参照!C121="","",参照!C121)</f>
        <v/>
      </c>
      <c r="AX121" s="52" t="str">
        <f>IF(参照!D121="","",参照!D121)</f>
        <v>メニューB(残差)</v>
      </c>
      <c r="AY121" s="52">
        <f>IF(参照!E121="","",参照!E121)</f>
        <v>3.0800000000000001E-4</v>
      </c>
      <c r="AZ121" s="52" t="str">
        <f>IF(参照!F121="","",参照!F121)</f>
        <v>(株)ウエスト電力</v>
      </c>
      <c r="BA121" s="52" t="str">
        <f>IF(参照!G121="","",参照!G121)</f>
        <v>(株)ウエスト電力_メニューB(残差)</v>
      </c>
      <c r="BB121" s="52">
        <f t="shared" si="32"/>
        <v>0.308</v>
      </c>
      <c r="BD121" s="52" t="str">
        <f>IF(参照!L121="","",参照!L121)</f>
        <v>伊藤忠商事(株)</v>
      </c>
    </row>
    <row r="122" spans="47:56">
      <c r="AU122" s="52" t="str">
        <f>IF(参照!A122="","",参照!A122)</f>
        <v/>
      </c>
      <c r="AV122" s="52" t="str">
        <f>IF(参照!B122="","",参照!B122)</f>
        <v/>
      </c>
      <c r="AW122" s="52" t="str">
        <f>IF(参照!C122="","",参照!C122)</f>
        <v/>
      </c>
      <c r="AX122" s="52" t="str">
        <f>IF(参照!D122="","",参照!D122)</f>
        <v>(参考値)事業者全体</v>
      </c>
      <c r="AY122" s="52">
        <f>IF(参照!E122="","",参照!E122)</f>
        <v>3.1799999999999998E-4</v>
      </c>
      <c r="AZ122" s="52" t="str">
        <f>IF(参照!F122="","",参照!F122)</f>
        <v>(株)ウエスト電力</v>
      </c>
      <c r="BA122" s="52" t="str">
        <f>IF(参照!G122="","",参照!G122)</f>
        <v>(株)ウエスト電力_(参考値)事業者全体</v>
      </c>
      <c r="BB122" s="52">
        <f t="shared" si="32"/>
        <v>0.318</v>
      </c>
      <c r="BD122" s="52" t="str">
        <f>IF(参照!L122="","",参照!L122)</f>
        <v>伊藤忠プランテック(株)</v>
      </c>
    </row>
    <row r="123" spans="47:56">
      <c r="AU123" s="52" t="str">
        <f>IF(参照!A123="","",参照!A123)</f>
        <v>A0039</v>
      </c>
      <c r="AV123" s="52" t="str">
        <f>IF(参照!B123="","",参照!B123)</f>
        <v>北海道瓦斯(株)</v>
      </c>
      <c r="AW123" s="52">
        <f>IF(参照!C123="","",参照!C123)</f>
        <v>4.7899999999999999E-4</v>
      </c>
      <c r="AX123" s="52" t="str">
        <f>IF(参照!D123="","",参照!D123)</f>
        <v>メニューA</v>
      </c>
      <c r="AY123" s="52">
        <f>IF(参照!E123="","",参照!E123)</f>
        <v>0</v>
      </c>
      <c r="AZ123" s="52" t="str">
        <f>IF(参照!F123="","",参照!F123)</f>
        <v>北海道瓦斯(株)</v>
      </c>
      <c r="BA123" s="52" t="str">
        <f>IF(参照!G123="","",参照!G123)</f>
        <v>北海道瓦斯(株)_メニューA</v>
      </c>
      <c r="BB123" s="52">
        <f t="shared" si="32"/>
        <v>0</v>
      </c>
      <c r="BD123" s="52" t="str">
        <f>IF(参照!L123="","",参照!L123)</f>
        <v>いばらきコープ生活協同組合</v>
      </c>
    </row>
    <row r="124" spans="47:56">
      <c r="AU124" s="52" t="str">
        <f>IF(参照!A124="","",参照!A124)</f>
        <v/>
      </c>
      <c r="AV124" s="52" t="str">
        <f>IF(参照!B124="","",参照!B124)</f>
        <v/>
      </c>
      <c r="AW124" s="52" t="str">
        <f>IF(参照!C124="","",参照!C124)</f>
        <v/>
      </c>
      <c r="AX124" s="52" t="str">
        <f>IF(参照!D124="","",参照!D124)</f>
        <v>メニューB(残差)</v>
      </c>
      <c r="AY124" s="52">
        <f>IF(参照!E124="","",参照!E124)</f>
        <v>4.7899999999999999E-4</v>
      </c>
      <c r="AZ124" s="52" t="str">
        <f>IF(参照!F124="","",参照!F124)</f>
        <v>北海道瓦斯(株)</v>
      </c>
      <c r="BA124" s="52" t="str">
        <f>IF(参照!G124="","",参照!G124)</f>
        <v>北海道瓦斯(株)_メニューB(残差)</v>
      </c>
      <c r="BB124" s="52">
        <f t="shared" si="32"/>
        <v>0.47899999999999998</v>
      </c>
      <c r="BD124" s="52" t="str">
        <f>IF(参照!L124="","",参照!L124)</f>
        <v>入間ガス(株)</v>
      </c>
    </row>
    <row r="125" spans="47:56">
      <c r="AU125" s="52" t="str">
        <f>IF(参照!A125="","",参照!A125)</f>
        <v/>
      </c>
      <c r="AV125" s="52" t="str">
        <f>IF(参照!B125="","",参照!B125)</f>
        <v/>
      </c>
      <c r="AW125" s="52" t="str">
        <f>IF(参照!C125="","",参照!C125)</f>
        <v/>
      </c>
      <c r="AX125" s="52" t="str">
        <f>IF(参照!D125="","",参照!D125)</f>
        <v>(参考値)事業者全体</v>
      </c>
      <c r="AY125" s="52">
        <f>IF(参照!E125="","",参照!E125)</f>
        <v>4.6899999999999996E-4</v>
      </c>
      <c r="AZ125" s="52" t="str">
        <f>IF(参照!F125="","",参照!F125)</f>
        <v>北海道瓦斯(株)</v>
      </c>
      <c r="BA125" s="52" t="str">
        <f>IF(参照!G125="","",参照!G125)</f>
        <v>北海道瓦斯(株)_(参考値)事業者全体</v>
      </c>
      <c r="BB125" s="52">
        <f t="shared" si="32"/>
        <v>0.46899999999999997</v>
      </c>
      <c r="BD125" s="52" t="str">
        <f>IF(参照!L125="","",参照!L125)</f>
        <v>イワタニ関東(株)</v>
      </c>
    </row>
    <row r="126" spans="47:56">
      <c r="AU126" s="52" t="str">
        <f>IF(参照!A126="","",参照!A126)</f>
        <v>A0042</v>
      </c>
      <c r="AV126" s="52" t="str">
        <f>IF(参照!B126="","",参照!B126)</f>
        <v>新エネルギー開発(株)</v>
      </c>
      <c r="AW126" s="52">
        <f>IF(参照!C126="","",参照!C126)</f>
        <v>4.6999999999999999E-4</v>
      </c>
      <c r="AX126" s="52" t="str">
        <f>IF(参照!D126="","",参照!D126)</f>
        <v/>
      </c>
      <c r="AY126" s="52">
        <f>IF(参照!E126="","",参照!E126)</f>
        <v>4.5399999999999998E-4</v>
      </c>
      <c r="AZ126" s="52" t="str">
        <f>IF(参照!F126="","",参照!F126)</f>
        <v>新エネルギー開発(株)</v>
      </c>
      <c r="BA126" s="52" t="str">
        <f>IF(参照!G126="","",参照!G126)</f>
        <v>新エネルギー開発(株)_</v>
      </c>
      <c r="BB126" s="52">
        <f t="shared" si="32"/>
        <v>0.45399999999999996</v>
      </c>
      <c r="BD126" s="52" t="str">
        <f>IF(参照!L126="","",参照!L126)</f>
        <v>イワタニ首都圏(株)</v>
      </c>
    </row>
    <row r="127" spans="47:56">
      <c r="AU127" s="52" t="str">
        <f>IF(参照!A127="","",参照!A127)</f>
        <v>A0043</v>
      </c>
      <c r="AV127" s="52" t="str">
        <f>IF(参照!B127="","",参照!B127)</f>
        <v>伊藤忠エネクス(株)</v>
      </c>
      <c r="AW127" s="52" t="str">
        <f>IF(参照!C127="","",参照!C127)</f>
        <v>0.000453※</v>
      </c>
      <c r="AX127" s="52" t="str">
        <f>IF(参照!D127="","",参照!D127)</f>
        <v>メニューA</v>
      </c>
      <c r="AY127" s="52">
        <f>IF(参照!E127="","",参照!E127)</f>
        <v>3.97E-4</v>
      </c>
      <c r="AZ127" s="52" t="str">
        <f>IF(参照!F127="","",参照!F127)</f>
        <v>伊藤忠エネクス(株)</v>
      </c>
      <c r="BA127" s="52" t="str">
        <f>IF(参照!G127="","",参照!G127)</f>
        <v>伊藤忠エネクス(株)_メニューA</v>
      </c>
      <c r="BB127" s="52">
        <f t="shared" si="32"/>
        <v>0.39700000000000002</v>
      </c>
      <c r="BD127" s="52" t="str">
        <f>IF(参照!L127="","",参照!L127)</f>
        <v>イワタニセントラル北海道(株)</v>
      </c>
    </row>
    <row r="128" spans="47:56">
      <c r="AU128" s="52" t="str">
        <f>IF(参照!A128="","",参照!A128)</f>
        <v/>
      </c>
      <c r="AV128" s="52" t="str">
        <f>IF(参照!B128="","",参照!B128)</f>
        <v/>
      </c>
      <c r="AW128" s="52" t="str">
        <f>IF(参照!C128="","",参照!C128)</f>
        <v/>
      </c>
      <c r="AX128" s="52" t="str">
        <f>IF(参照!D128="","",参照!D128)</f>
        <v>メニューB</v>
      </c>
      <c r="AY128" s="52">
        <f>IF(参照!E128="","",参照!E128)</f>
        <v>3.5E-4</v>
      </c>
      <c r="AZ128" s="52" t="str">
        <f>IF(参照!F128="","",参照!F128)</f>
        <v>伊藤忠エネクス(株)</v>
      </c>
      <c r="BA128" s="52" t="str">
        <f>IF(参照!G128="","",参照!G128)</f>
        <v>伊藤忠エネクス(株)_メニューB</v>
      </c>
      <c r="BB128" s="52">
        <f t="shared" si="32"/>
        <v>0.35</v>
      </c>
      <c r="BD128" s="52" t="str">
        <f>IF(参照!L128="","",参照!L128)</f>
        <v>イワタニ東海(株)</v>
      </c>
    </row>
    <row r="129" spans="47:56">
      <c r="AU129" s="52" t="str">
        <f>IF(参照!A129="","",参照!A129)</f>
        <v/>
      </c>
      <c r="AV129" s="52" t="str">
        <f>IF(参照!B129="","",参照!B129)</f>
        <v/>
      </c>
      <c r="AW129" s="52" t="str">
        <f>IF(参照!C129="","",参照!C129)</f>
        <v/>
      </c>
      <c r="AX129" s="52" t="str">
        <f>IF(参照!D129="","",参照!D129)</f>
        <v>メニューC(残差)</v>
      </c>
      <c r="AY129" s="52">
        <f>IF(参照!E129="","",参照!E129)</f>
        <v>3.6400000000000001E-4</v>
      </c>
      <c r="AZ129" s="52" t="str">
        <f>IF(参照!F129="","",参照!F129)</f>
        <v>伊藤忠エネクス(株)</v>
      </c>
      <c r="BA129" s="52" t="str">
        <f>IF(参照!G129="","",参照!G129)</f>
        <v>伊藤忠エネクス(株)_メニューC(残差)</v>
      </c>
      <c r="BB129" s="52">
        <f t="shared" si="32"/>
        <v>0.36399999999999999</v>
      </c>
      <c r="BD129" s="52" t="str">
        <f>IF(参照!L129="","",参照!L129)</f>
        <v>イワタニ長野(株)</v>
      </c>
    </row>
    <row r="130" spans="47:56">
      <c r="AU130" s="52" t="str">
        <f>IF(参照!A130="","",参照!A130)</f>
        <v/>
      </c>
      <c r="AV130" s="52" t="str">
        <f>IF(参照!B130="","",参照!B130)</f>
        <v/>
      </c>
      <c r="AW130" s="52" t="str">
        <f>IF(参照!C130="","",参照!C130)</f>
        <v/>
      </c>
      <c r="AX130" s="52" t="str">
        <f>IF(参照!D130="","",参照!D130)</f>
        <v>(参考値)事業者全体</v>
      </c>
      <c r="AY130" s="52">
        <f>IF(参照!E130="","",参照!E130)</f>
        <v>4.6999999999999999E-4</v>
      </c>
      <c r="AZ130" s="52" t="str">
        <f>IF(参照!F130="","",参照!F130)</f>
        <v>伊藤忠エネクス(株)</v>
      </c>
      <c r="BA130" s="52" t="str">
        <f>IF(参照!G130="","",参照!G130)</f>
        <v>伊藤忠エネクス(株)_(参考値)事業者全体</v>
      </c>
      <c r="BB130" s="52">
        <f t="shared" si="32"/>
        <v>0.47</v>
      </c>
      <c r="BD130" s="52" t="str">
        <f>IF(参照!L130="","",参照!L130)</f>
        <v>イワタニ三重(株)</v>
      </c>
    </row>
    <row r="131" spans="47:56">
      <c r="AU131" s="52" t="str">
        <f>IF(参照!A131="","",参照!A131)</f>
        <v>A0045</v>
      </c>
      <c r="AV131" s="52" t="str">
        <f>IF(参照!B131="","",参照!B131)</f>
        <v>(株)Ｖ－Ｐｏｗｅｒ</v>
      </c>
      <c r="AW131" s="52">
        <f>IF(参照!C131="","",参照!C131)</f>
        <v>3.8000000000000002E-4</v>
      </c>
      <c r="AX131" s="52" t="str">
        <f>IF(参照!D131="","",参照!D131)</f>
        <v>メニューA</v>
      </c>
      <c r="AY131" s="52">
        <f>IF(参照!E131="","",参照!E131)</f>
        <v>2.72E-4</v>
      </c>
      <c r="AZ131" s="52" t="str">
        <f>IF(参照!F131="","",参照!F131)</f>
        <v>(株)Ｖ－Ｐｏｗｅｒ</v>
      </c>
      <c r="BA131" s="52" t="str">
        <f>IF(参照!G131="","",参照!G131)</f>
        <v>(株)Ｖ－Ｐｏｗｅｒ_メニューA</v>
      </c>
      <c r="BB131" s="52">
        <f t="shared" si="32"/>
        <v>0.27200000000000002</v>
      </c>
      <c r="BD131" s="52" t="str">
        <f>IF(参照!L131="","",参照!L131)</f>
        <v>(株)岩手ウッドパワー</v>
      </c>
    </row>
    <row r="132" spans="47:56">
      <c r="AU132" s="52" t="str">
        <f>IF(参照!A132="","",参照!A132)</f>
        <v/>
      </c>
      <c r="AV132" s="52" t="str">
        <f>IF(参照!B132="","",参照!B132)</f>
        <v/>
      </c>
      <c r="AW132" s="52" t="str">
        <f>IF(参照!C132="","",参照!C132)</f>
        <v/>
      </c>
      <c r="AX132" s="52" t="str">
        <f>IF(参照!D132="","",参照!D132)</f>
        <v>メニューB</v>
      </c>
      <c r="AY132" s="52">
        <f>IF(参照!E132="","",参照!E132)</f>
        <v>0</v>
      </c>
      <c r="AZ132" s="52" t="str">
        <f>IF(参照!F132="","",参照!F132)</f>
        <v>(株)Ｖ－Ｐｏｗｅｒ</v>
      </c>
      <c r="BA132" s="52" t="str">
        <f>IF(参照!G132="","",参照!G132)</f>
        <v>(株)Ｖ－Ｐｏｗｅｒ_メニューB</v>
      </c>
      <c r="BB132" s="52">
        <f t="shared" si="32"/>
        <v>0</v>
      </c>
      <c r="BD132" s="52" t="str">
        <f>IF(参照!L132="","",参照!L132)</f>
        <v>岩手電力(株)</v>
      </c>
    </row>
    <row r="133" spans="47:56">
      <c r="AU133" s="52" t="str">
        <f>IF(参照!A133="","",参照!A133)</f>
        <v/>
      </c>
      <c r="AV133" s="52" t="str">
        <f>IF(参照!B133="","",参照!B133)</f>
        <v/>
      </c>
      <c r="AW133" s="52" t="str">
        <f>IF(参照!C133="","",参照!C133)</f>
        <v/>
      </c>
      <c r="AX133" s="52" t="str">
        <f>IF(参照!D133="","",参照!D133)</f>
        <v>メニューC(残差)</v>
      </c>
      <c r="AY133" s="52">
        <f>IF(参照!E133="","",参照!E133)</f>
        <v>4.6999999999999999E-4</v>
      </c>
      <c r="AZ133" s="52" t="str">
        <f>IF(参照!F133="","",参照!F133)</f>
        <v>(株)Ｖ－Ｐｏｗｅｒ</v>
      </c>
      <c r="BA133" s="52" t="str">
        <f>IF(参照!G133="","",参照!G133)</f>
        <v>(株)Ｖ－Ｐｏｗｅｒ_メニューC(残差)</v>
      </c>
      <c r="BB133" s="52">
        <f t="shared" ref="BB133:BB196" si="33">AY133*1000</f>
        <v>0.47</v>
      </c>
      <c r="BD133" s="52" t="str">
        <f>IF(参照!L133="","",参照!L133)</f>
        <v>(株)インフォシステム</v>
      </c>
    </row>
    <row r="134" spans="47:56">
      <c r="AU134" s="52" t="str">
        <f>IF(参照!A134="","",参照!A134)</f>
        <v/>
      </c>
      <c r="AV134" s="52" t="str">
        <f>IF(参照!B134="","",参照!B134)</f>
        <v/>
      </c>
      <c r="AW134" s="52" t="str">
        <f>IF(参照!C134="","",参照!C134)</f>
        <v/>
      </c>
      <c r="AX134" s="52" t="str">
        <f>IF(参照!D134="","",参照!D134)</f>
        <v>(参考値)事業者全体</v>
      </c>
      <c r="AY134" s="52">
        <f>IF(参照!E134="","",参照!E134)</f>
        <v>4.5300000000000001E-4</v>
      </c>
      <c r="AZ134" s="52" t="str">
        <f>IF(参照!F134="","",参照!F134)</f>
        <v>(株)Ｖ－Ｐｏｗｅｒ</v>
      </c>
      <c r="BA134" s="52" t="str">
        <f>IF(参照!G134="","",参照!G134)</f>
        <v>(株)Ｖ－Ｐｏｗｅｒ_(参考値)事業者全体</v>
      </c>
      <c r="BB134" s="52">
        <f t="shared" si="33"/>
        <v>0.45300000000000001</v>
      </c>
      <c r="BD134" s="52" t="str">
        <f>IF(参照!L134="","",参照!L134)</f>
        <v>ヴィジョナリーパワー(株)</v>
      </c>
    </row>
    <row r="135" spans="47:56">
      <c r="AU135" s="52" t="str">
        <f>IF(参照!A135="","",参照!A135)</f>
        <v>A0046</v>
      </c>
      <c r="AV135" s="52" t="str">
        <f>IF(参照!B135="","",参照!B135)</f>
        <v>大和エネルギー(株)</v>
      </c>
      <c r="AW135" s="52">
        <f>IF(参照!C135="","",参照!C135)</f>
        <v>3.5599999999999998E-4</v>
      </c>
      <c r="AX135" s="52" t="str">
        <f>IF(参照!D135="","",参照!D135)</f>
        <v>メニューA</v>
      </c>
      <c r="AY135" s="52">
        <f>IF(参照!E135="","",参照!E135)</f>
        <v>0</v>
      </c>
      <c r="AZ135" s="52" t="str">
        <f>IF(参照!F135="","",参照!F135)</f>
        <v>大和エネルギー(株)</v>
      </c>
      <c r="BA135" s="52" t="str">
        <f>IF(参照!G135="","",参照!G135)</f>
        <v>大和エネルギー(株)_メニューA</v>
      </c>
      <c r="BB135" s="52">
        <f t="shared" si="33"/>
        <v>0</v>
      </c>
      <c r="BD135" s="52" t="str">
        <f>IF(参照!L135="","",参照!L135)</f>
        <v>(株)ウエスト電力</v>
      </c>
    </row>
    <row r="136" spans="47:56">
      <c r="AU136" s="52" t="str">
        <f>IF(参照!A136="","",参照!A136)</f>
        <v/>
      </c>
      <c r="AV136" s="52" t="str">
        <f>IF(参照!B136="","",参照!B136)</f>
        <v/>
      </c>
      <c r="AW136" s="52" t="str">
        <f>IF(参照!C136="","",参照!C136)</f>
        <v/>
      </c>
      <c r="AX136" s="52" t="str">
        <f>IF(参照!D136="","",参照!D136)</f>
        <v>メニューB(残差)</v>
      </c>
      <c r="AY136" s="52">
        <f>IF(参照!E136="","",参照!E136)</f>
        <v>2.9099999999999997E-4</v>
      </c>
      <c r="AZ136" s="52" t="str">
        <f>IF(参照!F136="","",参照!F136)</f>
        <v>大和エネルギー(株)</v>
      </c>
      <c r="BA136" s="52" t="str">
        <f>IF(参照!G136="","",参照!G136)</f>
        <v>大和エネルギー(株)_メニューB(残差)</v>
      </c>
      <c r="BB136" s="52">
        <f t="shared" si="33"/>
        <v>0.29099999999999998</v>
      </c>
      <c r="BD136" s="52" t="str">
        <f>IF(参照!L136="","",参照!L136)</f>
        <v>上田ガス(株)</v>
      </c>
    </row>
    <row r="137" spans="47:56">
      <c r="AU137" s="52" t="str">
        <f>IF(参照!A137="","",参照!A137)</f>
        <v/>
      </c>
      <c r="AV137" s="52" t="str">
        <f>IF(参照!B137="","",参照!B137)</f>
        <v/>
      </c>
      <c r="AW137" s="52" t="str">
        <f>IF(参照!C137="","",参照!C137)</f>
        <v/>
      </c>
      <c r="AX137" s="52" t="str">
        <f>IF(参照!D137="","",参照!D137)</f>
        <v>(参考値)事業者全体</v>
      </c>
      <c r="AY137" s="52">
        <f>IF(参照!E137="","",参照!E137)</f>
        <v>3.0199999999999997E-4</v>
      </c>
      <c r="AZ137" s="52" t="str">
        <f>IF(参照!F137="","",参照!F137)</f>
        <v>大和エネルギー(株)</v>
      </c>
      <c r="BA137" s="52" t="str">
        <f>IF(参照!G137="","",参照!G137)</f>
        <v>大和エネルギー(株)_(参考値)事業者全体</v>
      </c>
      <c r="BB137" s="52">
        <f t="shared" si="33"/>
        <v>0.30199999999999999</v>
      </c>
      <c r="BD137" s="52" t="str">
        <f>IF(参照!L137="","",参照!L137)</f>
        <v>うすきエネルギー(株)</v>
      </c>
    </row>
    <row r="138" spans="47:56">
      <c r="AU138" s="52" t="str">
        <f>IF(参照!A138="","",参照!A138)</f>
        <v>A0048</v>
      </c>
      <c r="AV138" s="52" t="str">
        <f>IF(参照!B138="","",参照!B138)</f>
        <v>大阪瓦斯(株)</v>
      </c>
      <c r="AW138" s="52">
        <f>IF(参照!C138="","",参照!C138)</f>
        <v>4.1199999999999999E-4</v>
      </c>
      <c r="AX138" s="52" t="str">
        <f>IF(参照!D138="","",参照!D138)</f>
        <v>メニューA</v>
      </c>
      <c r="AY138" s="52">
        <f>IF(参照!E138="","",参照!E138)</f>
        <v>0</v>
      </c>
      <c r="AZ138" s="52" t="str">
        <f>IF(参照!F138="","",参照!F138)</f>
        <v>大阪瓦斯(株)</v>
      </c>
      <c r="BA138" s="52" t="str">
        <f>IF(参照!G138="","",参照!G138)</f>
        <v>大阪瓦斯(株)_メニューA</v>
      </c>
      <c r="BB138" s="52">
        <f t="shared" si="33"/>
        <v>0</v>
      </c>
      <c r="BD138" s="52" t="str">
        <f>IF(参照!L138="","",参照!L138)</f>
        <v>(株)ウッドエナジー</v>
      </c>
    </row>
    <row r="139" spans="47:56">
      <c r="AU139" s="52" t="str">
        <f>IF(参照!A139="","",参照!A139)</f>
        <v/>
      </c>
      <c r="AV139" s="52" t="str">
        <f>IF(参照!B139="","",参照!B139)</f>
        <v/>
      </c>
      <c r="AW139" s="52" t="str">
        <f>IF(参照!C139="","",参照!C139)</f>
        <v/>
      </c>
      <c r="AX139" s="52" t="str">
        <f>IF(参照!D139="","",参照!D139)</f>
        <v>メニューB</v>
      </c>
      <c r="AY139" s="52">
        <f>IF(参照!E139="","",参照!E139)</f>
        <v>0</v>
      </c>
      <c r="AZ139" s="52" t="str">
        <f>IF(参照!F139="","",参照!F139)</f>
        <v>大阪瓦斯(株)</v>
      </c>
      <c r="BA139" s="52" t="str">
        <f>IF(参照!G139="","",参照!G139)</f>
        <v>大阪瓦斯(株)_メニューB</v>
      </c>
      <c r="BB139" s="52">
        <f t="shared" si="33"/>
        <v>0</v>
      </c>
      <c r="BD139" s="52" t="str">
        <f>IF(参照!L139="","",参照!L139)</f>
        <v>宇都宮ライトパワー(株)</v>
      </c>
    </row>
    <row r="140" spans="47:56">
      <c r="AU140" s="52" t="str">
        <f>IF(参照!A140="","",参照!A140)</f>
        <v/>
      </c>
      <c r="AV140" s="52" t="str">
        <f>IF(参照!B140="","",参照!B140)</f>
        <v/>
      </c>
      <c r="AW140" s="52" t="str">
        <f>IF(参照!C140="","",参照!C140)</f>
        <v/>
      </c>
      <c r="AX140" s="52" t="str">
        <f>IF(参照!D140="","",参照!D140)</f>
        <v>メニューC</v>
      </c>
      <c r="AY140" s="52">
        <f>IF(参照!E140="","",参照!E140)</f>
        <v>3.9600000000000003E-4</v>
      </c>
      <c r="AZ140" s="52" t="str">
        <f>IF(参照!F140="","",参照!F140)</f>
        <v>大阪瓦斯(株)</v>
      </c>
      <c r="BA140" s="52" t="str">
        <f>IF(参照!G140="","",参照!G140)</f>
        <v>大阪瓦斯(株)_メニューC</v>
      </c>
      <c r="BB140" s="52">
        <f t="shared" si="33"/>
        <v>0.39600000000000002</v>
      </c>
      <c r="BD140" s="52" t="str">
        <f>IF(参照!L140="","",参照!L140)</f>
        <v>うべ未来エネルギー(株)</v>
      </c>
    </row>
    <row r="141" spans="47:56">
      <c r="AU141" s="52" t="str">
        <f>IF(参照!A141="","",参照!A141)</f>
        <v/>
      </c>
      <c r="AV141" s="52" t="str">
        <f>IF(参照!B141="","",参照!B141)</f>
        <v/>
      </c>
      <c r="AW141" s="52" t="str">
        <f>IF(参照!C141="","",参照!C141)</f>
        <v/>
      </c>
      <c r="AX141" s="52" t="str">
        <f>IF(参照!D141="","",参照!D141)</f>
        <v>メニューD(残差)</v>
      </c>
      <c r="AY141" s="52">
        <f>IF(参照!E141="","",参照!E141)</f>
        <v>4.5800000000000002E-4</v>
      </c>
      <c r="AZ141" s="52" t="str">
        <f>IF(参照!F141="","",参照!F141)</f>
        <v>大阪瓦斯(株)</v>
      </c>
      <c r="BA141" s="52" t="str">
        <f>IF(参照!G141="","",参照!G141)</f>
        <v>大阪瓦斯(株)_メニューD(残差)</v>
      </c>
      <c r="BB141" s="52">
        <f t="shared" si="33"/>
        <v>0.45800000000000002</v>
      </c>
      <c r="BD141" s="52" t="str">
        <f>IF(参照!L141="","",参照!L141)</f>
        <v>エア・ウォーター(株)</v>
      </c>
    </row>
    <row r="142" spans="47:56">
      <c r="AU142" s="52" t="str">
        <f>IF(参照!A142="","",参照!A142)</f>
        <v/>
      </c>
      <c r="AV142" s="52" t="str">
        <f>IF(参照!B142="","",参照!B142)</f>
        <v/>
      </c>
      <c r="AW142" s="52" t="str">
        <f>IF(参照!C142="","",参照!C142)</f>
        <v/>
      </c>
      <c r="AX142" s="52" t="str">
        <f>IF(参照!D142="","",参照!D142)</f>
        <v>(参考値)事業者全体</v>
      </c>
      <c r="AY142" s="52">
        <f>IF(参照!E142="","",参照!E142)</f>
        <v>4.2099999999999999E-4</v>
      </c>
      <c r="AZ142" s="52" t="str">
        <f>IF(参照!F142="","",参照!F142)</f>
        <v>大阪瓦斯(株)</v>
      </c>
      <c r="BA142" s="52" t="str">
        <f>IF(参照!G142="","",参照!G142)</f>
        <v>大阪瓦斯(株)_(参考値)事業者全体</v>
      </c>
      <c r="BB142" s="52">
        <f t="shared" si="33"/>
        <v>0.42099999999999999</v>
      </c>
      <c r="BD142" s="52" t="str">
        <f>IF(参照!L142="","",参照!L142)</f>
        <v>エア・ウォーター・ライフソリューション(株)(旧：エア・ウォーター北海道(株))</v>
      </c>
    </row>
    <row r="143" spans="47:56">
      <c r="AU143" s="52" t="str">
        <f>IF(参照!A143="","",参照!A143)</f>
        <v>A0049</v>
      </c>
      <c r="AV143" s="52" t="str">
        <f>IF(参照!B143="","",参照!B143)</f>
        <v>エフビットコミュニケーションズ(株)　</v>
      </c>
      <c r="AW143" s="52">
        <f>IF(参照!C143="","",参照!C143)</f>
        <v>4.5800000000000002E-4</v>
      </c>
      <c r="AX143" s="52" t="str">
        <f>IF(参照!D143="","",参照!D143)</f>
        <v>メニューA</v>
      </c>
      <c r="AY143" s="52">
        <f>IF(参照!E143="","",参照!E143)</f>
        <v>2.4800000000000001E-4</v>
      </c>
      <c r="AZ143" s="52" t="str">
        <f>IF(参照!F143="","",参照!F143)</f>
        <v>エフビットコミュニケーションズ(株)　</v>
      </c>
      <c r="BA143" s="52" t="str">
        <f>IF(参照!G143="","",参照!G143)</f>
        <v>エフビットコミュニケーションズ(株)　_メニューA</v>
      </c>
      <c r="BB143" s="52">
        <f t="shared" si="33"/>
        <v>0.248</v>
      </c>
      <c r="BD143" s="52" t="str">
        <f>IF(参照!L143="","",参照!L143)</f>
        <v>(株)エイチティーピー</v>
      </c>
    </row>
    <row r="144" spans="47:56">
      <c r="AU144" s="52" t="str">
        <f>IF(参照!A144="","",参照!A144)</f>
        <v/>
      </c>
      <c r="AV144" s="52" t="str">
        <f>IF(参照!B144="","",参照!B144)</f>
        <v/>
      </c>
      <c r="AW144" s="52" t="str">
        <f>IF(参照!C144="","",参照!C144)</f>
        <v/>
      </c>
      <c r="AX144" s="52" t="str">
        <f>IF(参照!D144="","",参照!D144)</f>
        <v>メニューB</v>
      </c>
      <c r="AY144" s="52">
        <f>IF(参照!E144="","",参照!E144)</f>
        <v>0</v>
      </c>
      <c r="AZ144" s="52" t="str">
        <f>IF(参照!F144="","",参照!F144)</f>
        <v>エフビットコミュニケーションズ(株)　</v>
      </c>
      <c r="BA144" s="52" t="str">
        <f>IF(参照!G144="","",参照!G144)</f>
        <v>エフビットコミュニケーションズ(株)　_メニューB</v>
      </c>
      <c r="BB144" s="52">
        <f t="shared" si="33"/>
        <v>0</v>
      </c>
      <c r="BD144" s="52" t="str">
        <f>IF(参照!L144="","",参照!L144)</f>
        <v>(株)エーコープサービス</v>
      </c>
    </row>
    <row r="145" spans="47:56">
      <c r="AU145" s="52" t="str">
        <f>IF(参照!A145="","",参照!A145)</f>
        <v/>
      </c>
      <c r="AV145" s="52" t="str">
        <f>IF(参照!B145="","",参照!B145)</f>
        <v/>
      </c>
      <c r="AW145" s="52" t="str">
        <f>IF(参照!C145="","",参照!C145)</f>
        <v/>
      </c>
      <c r="AX145" s="52" t="str">
        <f>IF(参照!D145="","",参照!D145)</f>
        <v>メニューC(残差)</v>
      </c>
      <c r="AY145" s="52">
        <f>IF(参照!E145="","",参照!E145)</f>
        <v>5.2800000000000004E-4</v>
      </c>
      <c r="AZ145" s="52" t="str">
        <f>IF(参照!F145="","",参照!F145)</f>
        <v>エフビットコミュニケーションズ(株)　</v>
      </c>
      <c r="BA145" s="52" t="str">
        <f>IF(参照!G145="","",参照!G145)</f>
        <v>エフビットコミュニケーションズ(株)　_メニューC(残差)</v>
      </c>
      <c r="BB145" s="52">
        <f t="shared" si="33"/>
        <v>0.52800000000000002</v>
      </c>
      <c r="BD145" s="52" t="str">
        <f>IF(参照!L145="","",参照!L145)</f>
        <v>(株)エージーピー　</v>
      </c>
    </row>
    <row r="146" spans="47:56">
      <c r="AU146" s="52" t="str">
        <f>IF(参照!A146="","",参照!A146)</f>
        <v/>
      </c>
      <c r="AV146" s="52" t="str">
        <f>IF(参照!B146="","",参照!B146)</f>
        <v/>
      </c>
      <c r="AW146" s="52" t="str">
        <f>IF(参照!C146="","",参照!C146)</f>
        <v/>
      </c>
      <c r="AX146" s="52" t="str">
        <f>IF(参照!D146="","",参照!D146)</f>
        <v>(参考値)事業者全体</v>
      </c>
      <c r="AY146" s="52">
        <f>IF(参照!E146="","",参照!E146)</f>
        <v>4.7699999999999999E-4</v>
      </c>
      <c r="AZ146" s="52" t="str">
        <f>IF(参照!F146="","",参照!F146)</f>
        <v>エフビットコミュニケーションズ(株)　</v>
      </c>
      <c r="BA146" s="52" t="str">
        <f>IF(参照!G146="","",参照!G146)</f>
        <v>エフビットコミュニケーションズ(株)　_(参考値)事業者全体</v>
      </c>
      <c r="BB146" s="52">
        <f t="shared" si="33"/>
        <v>0.47699999999999998</v>
      </c>
      <c r="BD146" s="52" t="str">
        <f>IF(参照!L146="","",参照!L146)</f>
        <v>(株)エコア</v>
      </c>
    </row>
    <row r="147" spans="47:56">
      <c r="AU147" s="52" t="str">
        <f>IF(参照!A147="","",参照!A147)</f>
        <v>A0050</v>
      </c>
      <c r="AV147" s="52" t="str">
        <f>IF(参照!B147="","",参照!B147)</f>
        <v>ＥＮＥＯＳ(株)</v>
      </c>
      <c r="AW147" s="52">
        <f>IF(参照!C147="","",参照!C147)</f>
        <v>4.06E-4</v>
      </c>
      <c r="AX147" s="52" t="str">
        <f>IF(参照!D147="","",参照!D147)</f>
        <v>メニューA</v>
      </c>
      <c r="AY147" s="52">
        <f>IF(参照!E147="","",参照!E147)</f>
        <v>0</v>
      </c>
      <c r="AZ147" s="52" t="str">
        <f>IF(参照!F147="","",参照!F147)</f>
        <v>ＥＮＥＯＳ(株)</v>
      </c>
      <c r="BA147" s="52" t="str">
        <f>IF(参照!G147="","",参照!G147)</f>
        <v>ＥＮＥＯＳ(株)_メニューA</v>
      </c>
      <c r="BB147" s="52">
        <f t="shared" si="33"/>
        <v>0</v>
      </c>
      <c r="BD147" s="52" t="str">
        <f>IF(参照!L147="","",参照!L147)</f>
        <v>(株)エコスタイル</v>
      </c>
    </row>
    <row r="148" spans="47:56">
      <c r="AU148" s="52" t="str">
        <f>IF(参照!A148="","",参照!A148)</f>
        <v/>
      </c>
      <c r="AV148" s="52" t="str">
        <f>IF(参照!B148="","",参照!B148)</f>
        <v/>
      </c>
      <c r="AW148" s="52" t="str">
        <f>IF(参照!C148="","",参照!C148)</f>
        <v/>
      </c>
      <c r="AX148" s="52" t="str">
        <f>IF(参照!D148="","",参照!D148)</f>
        <v>メニューB</v>
      </c>
      <c r="AY148" s="52">
        <f>IF(参照!E148="","",参照!E148)</f>
        <v>0</v>
      </c>
      <c r="AZ148" s="52" t="str">
        <f>IF(参照!F148="","",参照!F148)</f>
        <v>ＥＮＥＯＳ(株)</v>
      </c>
      <c r="BA148" s="52" t="str">
        <f>IF(参照!G148="","",参照!G148)</f>
        <v>ＥＮＥＯＳ(株)_メニューB</v>
      </c>
      <c r="BB148" s="52">
        <f t="shared" si="33"/>
        <v>0</v>
      </c>
      <c r="BD148" s="52" t="str">
        <f>IF(参照!L148="","",参照!L148)</f>
        <v>(株)エコログ</v>
      </c>
    </row>
    <row r="149" spans="47:56">
      <c r="AU149" s="52" t="str">
        <f>IF(参照!A149="","",参照!A149)</f>
        <v/>
      </c>
      <c r="AV149" s="52" t="str">
        <f>IF(参照!B149="","",参照!B149)</f>
        <v/>
      </c>
      <c r="AW149" s="52" t="str">
        <f>IF(参照!C149="","",参照!C149)</f>
        <v/>
      </c>
      <c r="AX149" s="52" t="str">
        <f>IF(参照!D149="","",参照!D149)</f>
        <v>メニューC</v>
      </c>
      <c r="AY149" s="52">
        <f>IF(参照!E149="","",参照!E149)</f>
        <v>0</v>
      </c>
      <c r="AZ149" s="52" t="str">
        <f>IF(参照!F149="","",参照!F149)</f>
        <v>ＥＮＥＯＳ(株)</v>
      </c>
      <c r="BA149" s="52" t="str">
        <f>IF(参照!G149="","",参照!G149)</f>
        <v>ＥＮＥＯＳ(株)_メニューC</v>
      </c>
      <c r="BB149" s="52">
        <f t="shared" si="33"/>
        <v>0</v>
      </c>
      <c r="BD149" s="52" t="str">
        <f>IF(参照!L149="","",参照!L149)</f>
        <v>(株)エスエナジー</v>
      </c>
    </row>
    <row r="150" spans="47:56">
      <c r="AU150" s="52" t="str">
        <f>IF(参照!A150="","",参照!A150)</f>
        <v/>
      </c>
      <c r="AV150" s="52" t="str">
        <f>IF(参照!B150="","",参照!B150)</f>
        <v/>
      </c>
      <c r="AW150" s="52" t="str">
        <f>IF(参照!C150="","",参照!C150)</f>
        <v/>
      </c>
      <c r="AX150" s="52" t="str">
        <f>IF(参照!D150="","",参照!D150)</f>
        <v>メニューD(残差)</v>
      </c>
      <c r="AY150" s="52">
        <f>IF(参照!E150="","",参照!E150)</f>
        <v>4.5199999999999998E-4</v>
      </c>
      <c r="AZ150" s="52" t="str">
        <f>IF(参照!F150="","",参照!F150)</f>
        <v>ＥＮＥＯＳ(株)</v>
      </c>
      <c r="BA150" s="52" t="str">
        <f>IF(参照!G150="","",参照!G150)</f>
        <v>ＥＮＥＯＳ(株)_メニューD(残差)</v>
      </c>
      <c r="BB150" s="52">
        <f t="shared" si="33"/>
        <v>0.45199999999999996</v>
      </c>
      <c r="BD150" s="52" t="str">
        <f>IF(参照!L150="","",参照!L150)</f>
        <v>(株)エスケーエナジー</v>
      </c>
    </row>
    <row r="151" spans="47:56">
      <c r="AU151" s="52" t="str">
        <f>IF(参照!A151="","",参照!A151)</f>
        <v/>
      </c>
      <c r="AV151" s="52" t="str">
        <f>IF(参照!B151="","",参照!B151)</f>
        <v/>
      </c>
      <c r="AW151" s="52" t="str">
        <f>IF(参照!C151="","",参照!C151)</f>
        <v/>
      </c>
      <c r="AX151" s="52" t="str">
        <f>IF(参照!D151="","",参照!D151)</f>
        <v>(参考値)事業者全体</v>
      </c>
      <c r="AY151" s="52">
        <f>IF(参照!E151="","",参照!E151)</f>
        <v>4.7699999999999999E-4</v>
      </c>
      <c r="AZ151" s="52" t="str">
        <f>IF(参照!F151="","",参照!F151)</f>
        <v>ＥＮＥＯＳ(株)</v>
      </c>
      <c r="BA151" s="52" t="str">
        <f>IF(参照!G151="","",参照!G151)</f>
        <v>ＥＮＥＯＳ(株)_(参考値)事業者全体</v>
      </c>
      <c r="BB151" s="52">
        <f t="shared" si="33"/>
        <v>0.47699999999999998</v>
      </c>
      <c r="BD151" s="52" t="str">
        <f>IF(参照!L151="","",参照!L151)</f>
        <v>越後天然ガス(株)</v>
      </c>
    </row>
    <row r="152" spans="47:56">
      <c r="AU152" s="52" t="str">
        <f>IF(参照!A152="","",参照!A152)</f>
        <v>A0051</v>
      </c>
      <c r="AV152" s="52" t="str">
        <f>IF(参照!B152="","",参照!B152)</f>
        <v>真庭バイオエネルギー(株)</v>
      </c>
      <c r="AW152" s="52">
        <f>IF(参照!C152="","",参照!C152)</f>
        <v>5.0000000000000002E-5</v>
      </c>
      <c r="AX152" s="52" t="str">
        <f>IF(参照!D152="","",参照!D152)</f>
        <v/>
      </c>
      <c r="AY152" s="52">
        <f>IF(参照!E152="","",参照!E152)</f>
        <v>4.6200000000000001E-4</v>
      </c>
      <c r="AZ152" s="52" t="str">
        <f>IF(参照!F152="","",参照!F152)</f>
        <v>真庭バイオエネルギー(株)</v>
      </c>
      <c r="BA152" s="52" t="str">
        <f>IF(参照!G152="","",参照!G152)</f>
        <v>真庭バイオエネルギー(株)_</v>
      </c>
      <c r="BB152" s="52">
        <f t="shared" si="33"/>
        <v>0.46200000000000002</v>
      </c>
      <c r="BD152" s="52" t="str">
        <f>IF(参照!L152="","",参照!L152)</f>
        <v>エッセンシャルエナジー(株)</v>
      </c>
    </row>
    <row r="153" spans="47:56">
      <c r="AU153" s="52" t="str">
        <f>IF(参照!A153="","",参照!A153)</f>
        <v>A0052</v>
      </c>
      <c r="AV153" s="52" t="str">
        <f>IF(参照!B153="","",参照!B153)</f>
        <v>三井物産(株)</v>
      </c>
      <c r="AW153" s="52" t="str">
        <f>IF(参照!C153="","",参照!C153)</f>
        <v>0.000453※</v>
      </c>
      <c r="AX153" s="52" t="str">
        <f>IF(参照!D153="","",参照!D153)</f>
        <v>メニューA</v>
      </c>
      <c r="AY153" s="52">
        <f>IF(参照!E153="","",参照!E153)</f>
        <v>0</v>
      </c>
      <c r="AZ153" s="52" t="str">
        <f>IF(参照!F153="","",参照!F153)</f>
        <v>三井物産(株)</v>
      </c>
      <c r="BA153" s="52" t="str">
        <f>IF(参照!G153="","",参照!G153)</f>
        <v>三井物産(株)_メニューA</v>
      </c>
      <c r="BB153" s="52">
        <f t="shared" si="33"/>
        <v>0</v>
      </c>
      <c r="BD153" s="52" t="str">
        <f>IF(参照!L153="","",参照!L153)</f>
        <v>(株)エナネス</v>
      </c>
    </row>
    <row r="154" spans="47:56">
      <c r="AU154" s="52" t="str">
        <f>IF(参照!A154="","",参照!A154)</f>
        <v/>
      </c>
      <c r="AV154" s="52" t="str">
        <f>IF(参照!B154="","",参照!B154)</f>
        <v/>
      </c>
      <c r="AW154" s="52" t="str">
        <f>IF(参照!C154="","",参照!C154)</f>
        <v/>
      </c>
      <c r="AX154" s="52" t="str">
        <f>IF(参照!D154="","",参照!D154)</f>
        <v>メニューB</v>
      </c>
      <c r="AY154" s="52">
        <f>IF(参照!E154="","",参照!E154)</f>
        <v>2.7300000000000002E-4</v>
      </c>
      <c r="AZ154" s="52" t="str">
        <f>IF(参照!F154="","",参照!F154)</f>
        <v>三井物産(株)</v>
      </c>
      <c r="BA154" s="52" t="str">
        <f>IF(参照!G154="","",参照!G154)</f>
        <v>三井物産(株)_メニューB</v>
      </c>
      <c r="BB154" s="52">
        <f t="shared" si="33"/>
        <v>0.27300000000000002</v>
      </c>
      <c r="BD154" s="52" t="str">
        <f>IF(参照!L154="","",参照!L154)</f>
        <v>(株)エナリス・パワー・マーケティング</v>
      </c>
    </row>
    <row r="155" spans="47:56">
      <c r="AU155" s="52" t="str">
        <f>IF(参照!A155="","",参照!A155)</f>
        <v/>
      </c>
      <c r="AV155" s="52" t="str">
        <f>IF(参照!B155="","",参照!B155)</f>
        <v/>
      </c>
      <c r="AW155" s="52" t="str">
        <f>IF(参照!C155="","",参照!C155)</f>
        <v/>
      </c>
      <c r="AX155" s="52" t="str">
        <f>IF(参照!D155="","",参照!D155)</f>
        <v>メニューC(残差)</v>
      </c>
      <c r="AY155" s="52">
        <f>IF(参照!E155="","",参照!E155)</f>
        <v>6.7599999999999995E-4</v>
      </c>
      <c r="AZ155" s="52" t="str">
        <f>IF(参照!F155="","",参照!F155)</f>
        <v>三井物産(株)</v>
      </c>
      <c r="BA155" s="52" t="str">
        <f>IF(参照!G155="","",参照!G155)</f>
        <v>三井物産(株)_メニューC(残差)</v>
      </c>
      <c r="BB155" s="52">
        <f t="shared" si="33"/>
        <v>0.67599999999999993</v>
      </c>
      <c r="BD155" s="52" t="str">
        <f>IF(参照!L155="","",参照!L155)</f>
        <v>(株)エネアーク関西</v>
      </c>
    </row>
    <row r="156" spans="47:56">
      <c r="AU156" s="52" t="str">
        <f>IF(参照!A156="","",参照!A156)</f>
        <v/>
      </c>
      <c r="AV156" s="52" t="str">
        <f>IF(参照!B156="","",参照!B156)</f>
        <v/>
      </c>
      <c r="AW156" s="52" t="str">
        <f>IF(参照!C156="","",参照!C156)</f>
        <v/>
      </c>
      <c r="AX156" s="52" t="str">
        <f>IF(参照!D156="","",参照!D156)</f>
        <v>(参考値)事業者全体</v>
      </c>
      <c r="AY156" s="52">
        <f>IF(参照!E156="","",参照!E156)</f>
        <v>9.0200000000000002E-4</v>
      </c>
      <c r="AZ156" s="52" t="str">
        <f>IF(参照!F156="","",参照!F156)</f>
        <v>三井物産(株)</v>
      </c>
      <c r="BA156" s="52" t="str">
        <f>IF(参照!G156="","",参照!G156)</f>
        <v>三井物産(株)_(参考値)事業者全体</v>
      </c>
      <c r="BB156" s="52">
        <f t="shared" si="33"/>
        <v>0.90200000000000002</v>
      </c>
      <c r="BD156" s="52" t="str">
        <f>IF(参照!L156="","",参照!L156)</f>
        <v>(株)エネアーク関東</v>
      </c>
    </row>
    <row r="157" spans="47:56">
      <c r="AU157" s="52" t="str">
        <f>IF(参照!A157="","",参照!A157)</f>
        <v>A0053</v>
      </c>
      <c r="AV157" s="52" t="str">
        <f>IF(参照!B157="","",参照!B157)</f>
        <v>オリックス(株)</v>
      </c>
      <c r="AW157" s="52">
        <f>IF(参照!C157="","",参照!C157)</f>
        <v>5.22E-4</v>
      </c>
      <c r="AX157" s="52" t="str">
        <f>IF(参照!D157="","",参照!D157)</f>
        <v>メニューA</v>
      </c>
      <c r="AY157" s="52">
        <f>IF(参照!E157="","",参照!E157)</f>
        <v>3.9899999999999999E-4</v>
      </c>
      <c r="AZ157" s="52" t="str">
        <f>IF(参照!F157="","",参照!F157)</f>
        <v>オリックス(株)</v>
      </c>
      <c r="BA157" s="52" t="str">
        <f>IF(参照!G157="","",参照!G157)</f>
        <v>オリックス(株)_メニューA</v>
      </c>
      <c r="BB157" s="52">
        <f t="shared" si="33"/>
        <v>0.39900000000000002</v>
      </c>
      <c r="BD157" s="52" t="str">
        <f>IF(参照!L157="","",参照!L157)</f>
        <v>(株)エネウィル(旧：ＪＡＧ国際エナジー(株))</v>
      </c>
    </row>
    <row r="158" spans="47:56">
      <c r="AU158" s="52" t="str">
        <f>IF(参照!A158="","",参照!A158)</f>
        <v/>
      </c>
      <c r="AV158" s="52" t="str">
        <f>IF(参照!B158="","",参照!B158)</f>
        <v/>
      </c>
      <c r="AW158" s="52" t="str">
        <f>IF(参照!C158="","",参照!C158)</f>
        <v/>
      </c>
      <c r="AX158" s="52" t="str">
        <f>IF(参照!D158="","",参照!D158)</f>
        <v>メニューB</v>
      </c>
      <c r="AY158" s="52">
        <f>IF(参照!E158="","",参照!E158)</f>
        <v>2.99E-4</v>
      </c>
      <c r="AZ158" s="52" t="str">
        <f>IF(参照!F158="","",参照!F158)</f>
        <v>オリックス(株)</v>
      </c>
      <c r="BA158" s="52" t="str">
        <f>IF(参照!G158="","",参照!G158)</f>
        <v>オリックス(株)_メニューB</v>
      </c>
      <c r="BB158" s="52">
        <f t="shared" si="33"/>
        <v>0.29899999999999999</v>
      </c>
      <c r="BD158" s="52" t="str">
        <f>IF(参照!L158="","",参照!L158)</f>
        <v>(株)エネクスライフサービス</v>
      </c>
    </row>
    <row r="159" spans="47:56">
      <c r="AU159" s="52" t="str">
        <f>IF(参照!A159="","",参照!A159)</f>
        <v/>
      </c>
      <c r="AV159" s="52" t="str">
        <f>IF(参照!B159="","",参照!B159)</f>
        <v/>
      </c>
      <c r="AW159" s="52" t="str">
        <f>IF(参照!C159="","",参照!C159)</f>
        <v/>
      </c>
      <c r="AX159" s="52" t="str">
        <f>IF(参照!D159="","",参照!D159)</f>
        <v>メニューC</v>
      </c>
      <c r="AY159" s="52">
        <f>IF(参照!E159="","",参照!E159)</f>
        <v>1.9900000000000001E-4</v>
      </c>
      <c r="AZ159" s="52" t="str">
        <f>IF(参照!F159="","",参照!F159)</f>
        <v>オリックス(株)</v>
      </c>
      <c r="BA159" s="52" t="str">
        <f>IF(参照!G159="","",参照!G159)</f>
        <v>オリックス(株)_メニューC</v>
      </c>
      <c r="BB159" s="52">
        <f t="shared" si="33"/>
        <v>0.19900000000000001</v>
      </c>
      <c r="BD159" s="52" t="str">
        <f>IF(参照!L159="","",参照!L159)</f>
        <v>(株)エネクル(旧：堀川産業(株))</v>
      </c>
    </row>
    <row r="160" spans="47:56">
      <c r="AU160" s="52" t="str">
        <f>IF(参照!A160="","",参照!A160)</f>
        <v/>
      </c>
      <c r="AV160" s="52" t="str">
        <f>IF(参照!B160="","",参照!B160)</f>
        <v/>
      </c>
      <c r="AW160" s="52" t="str">
        <f>IF(参照!C160="","",参照!C160)</f>
        <v/>
      </c>
      <c r="AX160" s="52" t="str">
        <f>IF(参照!D160="","",参照!D160)</f>
        <v>メニューD</v>
      </c>
      <c r="AY160" s="52">
        <f>IF(参照!E160="","",参照!E160)</f>
        <v>0</v>
      </c>
      <c r="AZ160" s="52" t="str">
        <f>IF(参照!F160="","",参照!F160)</f>
        <v>オリックス(株)</v>
      </c>
      <c r="BA160" s="52" t="str">
        <f>IF(参照!G160="","",参照!G160)</f>
        <v>オリックス(株)_メニューD</v>
      </c>
      <c r="BB160" s="52">
        <f t="shared" si="33"/>
        <v>0</v>
      </c>
      <c r="BD160" s="52" t="str">
        <f>IF(参照!L160="","",参照!L160)</f>
        <v>エネサーブ(株)</v>
      </c>
    </row>
    <row r="161" spans="47:56">
      <c r="AU161" s="52" t="str">
        <f>IF(参照!A161="","",参照!A161)</f>
        <v/>
      </c>
      <c r="AV161" s="52" t="str">
        <f>IF(参照!B161="","",参照!B161)</f>
        <v/>
      </c>
      <c r="AW161" s="52" t="str">
        <f>IF(参照!C161="","",参照!C161)</f>
        <v/>
      </c>
      <c r="AX161" s="52" t="str">
        <f>IF(参照!D161="","",参照!D161)</f>
        <v>メニューE</v>
      </c>
      <c r="AY161" s="52">
        <f>IF(参照!E161="","",参照!E161)</f>
        <v>4.4999999999999999E-4</v>
      </c>
      <c r="AZ161" s="52" t="str">
        <f>IF(参照!F161="","",参照!F161)</f>
        <v>オリックス(株)</v>
      </c>
      <c r="BA161" s="52" t="str">
        <f>IF(参照!G161="","",参照!G161)</f>
        <v>オリックス(株)_メニューE</v>
      </c>
      <c r="BB161" s="52">
        <f t="shared" si="33"/>
        <v>0.45</v>
      </c>
      <c r="BD161" s="52" t="str">
        <f>IF(参照!L161="","",参照!L161)</f>
        <v>(株)エネサンス関東</v>
      </c>
    </row>
    <row r="162" spans="47:56">
      <c r="AU162" s="52" t="str">
        <f>IF(参照!A162="","",参照!A162)</f>
        <v/>
      </c>
      <c r="AV162" s="52" t="str">
        <f>IF(参照!B162="","",参照!B162)</f>
        <v/>
      </c>
      <c r="AW162" s="52" t="str">
        <f>IF(参照!C162="","",参照!C162)</f>
        <v/>
      </c>
      <c r="AX162" s="52" t="str">
        <f>IF(参照!D162="","",参照!D162)</f>
        <v>メニューF</v>
      </c>
      <c r="AY162" s="52">
        <f>IF(参照!E162="","",参照!E162)</f>
        <v>3.1500000000000001E-4</v>
      </c>
      <c r="AZ162" s="52" t="str">
        <f>IF(参照!F162="","",参照!F162)</f>
        <v>オリックス(株)</v>
      </c>
      <c r="BA162" s="52" t="str">
        <f>IF(参照!G162="","",参照!G162)</f>
        <v>オリックス(株)_メニューF</v>
      </c>
      <c r="BB162" s="52">
        <f t="shared" si="33"/>
        <v>0.315</v>
      </c>
      <c r="BD162" s="52" t="str">
        <f>IF(参照!L162="","",参照!L162)</f>
        <v>エネックス(株)</v>
      </c>
    </row>
    <row r="163" spans="47:56">
      <c r="AU163" s="52" t="str">
        <f>IF(参照!A163="","",参照!A163)</f>
        <v/>
      </c>
      <c r="AV163" s="52" t="str">
        <f>IF(参照!B163="","",参照!B163)</f>
        <v/>
      </c>
      <c r="AW163" s="52" t="str">
        <f>IF(参照!C163="","",参照!C163)</f>
        <v/>
      </c>
      <c r="AX163" s="52" t="str">
        <f>IF(参照!D163="","",参照!D163)</f>
        <v>メニューG</v>
      </c>
      <c r="AY163" s="52">
        <f>IF(参照!E163="","",参照!E163)</f>
        <v>2.3499999999999999E-4</v>
      </c>
      <c r="AZ163" s="52" t="str">
        <f>IF(参照!F163="","",参照!F163)</f>
        <v>オリックス(株)</v>
      </c>
      <c r="BA163" s="52" t="str">
        <f>IF(参照!G163="","",参照!G163)</f>
        <v>オリックス(株)_メニューG</v>
      </c>
      <c r="BB163" s="52">
        <f t="shared" si="33"/>
        <v>0.23499999999999999</v>
      </c>
      <c r="BD163" s="52" t="str">
        <f>IF(参照!L163="","",参照!L163)</f>
        <v>(株)エネット</v>
      </c>
    </row>
    <row r="164" spans="47:56">
      <c r="AU164" s="52" t="str">
        <f>IF(参照!A164="","",参照!A164)</f>
        <v/>
      </c>
      <c r="AV164" s="52" t="str">
        <f>IF(参照!B164="","",参照!B164)</f>
        <v/>
      </c>
      <c r="AW164" s="52" t="str">
        <f>IF(参照!C164="","",参照!C164)</f>
        <v/>
      </c>
      <c r="AX164" s="52" t="str">
        <f>IF(参照!D164="","",参照!D164)</f>
        <v>メニューH(残差)</v>
      </c>
      <c r="AY164" s="52">
        <f>IF(参照!E164="","",参照!E164)</f>
        <v>7.3399999999999995E-4</v>
      </c>
      <c r="AZ164" s="52" t="str">
        <f>IF(参照!F164="","",参照!F164)</f>
        <v>オリックス(株)</v>
      </c>
      <c r="BA164" s="52" t="str">
        <f>IF(参照!G164="","",参照!G164)</f>
        <v>オリックス(株)_メニューH(残差)</v>
      </c>
      <c r="BB164" s="52">
        <f t="shared" si="33"/>
        <v>0.73399999999999999</v>
      </c>
      <c r="BD164" s="52" t="str">
        <f>IF(参照!L164="","",参照!L164)</f>
        <v>エネトレード(株)</v>
      </c>
    </row>
    <row r="165" spans="47:56">
      <c r="AU165" s="52" t="str">
        <f>IF(参照!A165="","",参照!A165)</f>
        <v/>
      </c>
      <c r="AV165" s="52" t="str">
        <f>IF(参照!B165="","",参照!B165)</f>
        <v/>
      </c>
      <c r="AW165" s="52" t="str">
        <f>IF(参照!C165="","",参照!C165)</f>
        <v/>
      </c>
      <c r="AX165" s="52" t="str">
        <f>IF(参照!D165="","",参照!D165)</f>
        <v>(参考値)事業者全体</v>
      </c>
      <c r="AY165" s="52">
        <f>IF(参照!E165="","",参照!E165)</f>
        <v>5.2700000000000002E-4</v>
      </c>
      <c r="AZ165" s="52" t="str">
        <f>IF(参照!F165="","",参照!F165)</f>
        <v>オリックス(株)</v>
      </c>
      <c r="BA165" s="52" t="str">
        <f>IF(参照!G165="","",参照!G165)</f>
        <v>オリックス(株)_(参考値)事業者全体</v>
      </c>
      <c r="BB165" s="52">
        <f t="shared" si="33"/>
        <v>0.52700000000000002</v>
      </c>
      <c r="BD165" s="52" t="str">
        <f>IF(参照!L165="","",参照!L165)</f>
        <v>(株)エネ・ビジョン</v>
      </c>
    </row>
    <row r="166" spans="47:56">
      <c r="AU166" s="52" t="str">
        <f>IF(参照!A166="","",参照!A166)</f>
        <v>A0054</v>
      </c>
      <c r="AV166" s="52" t="str">
        <f>IF(参照!B166="","",参照!B166)</f>
        <v>(株)エネサンス関東</v>
      </c>
      <c r="AW166" s="52">
        <f>IF(参照!C166="","",参照!C166)</f>
        <v>5.1900000000000004E-4</v>
      </c>
      <c r="AX166" s="52" t="str">
        <f>IF(参照!D166="","",参照!D166)</f>
        <v/>
      </c>
      <c r="AY166" s="52">
        <f>IF(参照!E166="","",参照!E166)</f>
        <v>4.6299999999999998E-4</v>
      </c>
      <c r="AZ166" s="52" t="str">
        <f>IF(参照!F166="","",参照!F166)</f>
        <v>(株)エネサンス関東</v>
      </c>
      <c r="BA166" s="52" t="str">
        <f>IF(参照!G166="","",参照!G166)</f>
        <v>(株)エネサンス関東_</v>
      </c>
      <c r="BB166" s="52">
        <f t="shared" si="33"/>
        <v>0.46299999999999997</v>
      </c>
      <c r="BD166" s="52" t="str">
        <f>IF(参照!L166="","",参照!L166)</f>
        <v>(株)エネファント</v>
      </c>
    </row>
    <row r="167" spans="47:56">
      <c r="AU167" s="52" t="str">
        <f>IF(参照!A167="","",参照!A167)</f>
        <v>A0055</v>
      </c>
      <c r="AV167" s="52" t="str">
        <f>IF(参照!B167="","",参照!B167)</f>
        <v>(株)ＵＰＤＡＴＥＲ</v>
      </c>
      <c r="AW167" s="52">
        <f>IF(参照!C167="","",参照!C167)</f>
        <v>1.0399999999999999E-4</v>
      </c>
      <c r="AX167" s="52" t="str">
        <f>IF(参照!D167="","",参照!D167)</f>
        <v>メニューA</v>
      </c>
      <c r="AY167" s="52">
        <f>IF(参照!E167="","",参照!E167)</f>
        <v>0</v>
      </c>
      <c r="AZ167" s="52" t="str">
        <f>IF(参照!F167="","",参照!F167)</f>
        <v>(株)ＵＰＤＡＴＥＲ</v>
      </c>
      <c r="BA167" s="52" t="str">
        <f>IF(参照!G167="","",参照!G167)</f>
        <v>(株)ＵＰＤＡＴＥＲ_メニューA</v>
      </c>
      <c r="BB167" s="52">
        <f t="shared" si="33"/>
        <v>0</v>
      </c>
      <c r="BD167" s="52" t="str">
        <f>IF(参照!L167="","",参照!L167)</f>
        <v>エネラボ(株)</v>
      </c>
    </row>
    <row r="168" spans="47:56">
      <c r="AU168" s="52" t="str">
        <f>IF(参照!A168="","",参照!A168)</f>
        <v/>
      </c>
      <c r="AV168" s="52" t="str">
        <f>IF(参照!B168="","",参照!B168)</f>
        <v/>
      </c>
      <c r="AW168" s="52" t="str">
        <f>IF(参照!C168="","",参照!C168)</f>
        <v/>
      </c>
      <c r="AX168" s="52" t="str">
        <f>IF(参照!D168="","",参照!D168)</f>
        <v>メニューB</v>
      </c>
      <c r="AY168" s="52">
        <f>IF(参照!E168="","",参照!E168)</f>
        <v>1.9900000000000001E-4</v>
      </c>
      <c r="AZ168" s="52" t="str">
        <f>IF(参照!F168="","",参照!F168)</f>
        <v>(株)ＵＰＤＡＴＥＲ</v>
      </c>
      <c r="BA168" s="52" t="str">
        <f>IF(参照!G168="","",参照!G168)</f>
        <v>(株)ＵＰＤＡＴＥＲ_メニューB</v>
      </c>
      <c r="BB168" s="52">
        <f t="shared" si="33"/>
        <v>0.19900000000000001</v>
      </c>
      <c r="BD168" s="52" t="str">
        <f>IF(参照!L168="","",参照!L168)</f>
        <v>(株)エネルギア・ソリューション・アンド・サービス</v>
      </c>
    </row>
    <row r="169" spans="47:56">
      <c r="AU169" s="52" t="str">
        <f>IF(参照!A169="","",参照!A169)</f>
        <v/>
      </c>
      <c r="AV169" s="52" t="str">
        <f>IF(参照!B169="","",参照!B169)</f>
        <v/>
      </c>
      <c r="AW169" s="52" t="str">
        <f>IF(参照!C169="","",参照!C169)</f>
        <v/>
      </c>
      <c r="AX169" s="52" t="str">
        <f>IF(参照!D169="","",参照!D169)</f>
        <v>メニューC(残差)</v>
      </c>
      <c r="AY169" s="52">
        <f>IF(参照!E169="","",参照!E169)</f>
        <v>3.6499999999999998E-4</v>
      </c>
      <c r="AZ169" s="52" t="str">
        <f>IF(参照!F169="","",参照!F169)</f>
        <v>(株)ＵＰＤＡＴＥＲ</v>
      </c>
      <c r="BA169" s="52" t="str">
        <f>IF(参照!G169="","",参照!G169)</f>
        <v>(株)ＵＰＤＡＴＥＲ_メニューC(残差)</v>
      </c>
      <c r="BB169" s="52">
        <f t="shared" si="33"/>
        <v>0.36499999999999999</v>
      </c>
      <c r="BD169" s="52" t="str">
        <f>IF(参照!L169="","",参照!L169)</f>
        <v>エネルギーパワー(株)</v>
      </c>
    </row>
    <row r="170" spans="47:56">
      <c r="AU170" s="52" t="str">
        <f>IF(参照!A170="","",参照!A170)</f>
        <v/>
      </c>
      <c r="AV170" s="52" t="str">
        <f>IF(参照!B170="","",参照!B170)</f>
        <v/>
      </c>
      <c r="AW170" s="52" t="str">
        <f>IF(参照!C170="","",参照!C170)</f>
        <v/>
      </c>
      <c r="AX170" s="52" t="str">
        <f>IF(参照!D170="","",参照!D170)</f>
        <v>(参考値)事業者全体</v>
      </c>
      <c r="AY170" s="52">
        <f>IF(参照!E170="","",参照!E170)</f>
        <v>2.8200000000000002E-4</v>
      </c>
      <c r="AZ170" s="52" t="str">
        <f>IF(参照!F170="","",参照!F170)</f>
        <v>(株)ＵＰＤＡＴＥＲ</v>
      </c>
      <c r="BA170" s="52" t="str">
        <f>IF(参照!G170="","",参照!G170)</f>
        <v>(株)ＵＰＤＡＴＥＲ_(参考値)事業者全体</v>
      </c>
      <c r="BB170" s="52">
        <f t="shared" si="33"/>
        <v>0.28200000000000003</v>
      </c>
      <c r="BD170" s="52" t="str">
        <f>IF(参照!L170="","",参照!L170)</f>
        <v>(株)エネワンでんき(旧：(株)サイサン)</v>
      </c>
    </row>
    <row r="171" spans="47:56">
      <c r="AU171" s="52" t="str">
        <f>IF(参照!A171="","",参照!A171)</f>
        <v>A0056</v>
      </c>
      <c r="AV171" s="52" t="str">
        <f>IF(参照!B171="","",参照!B171)</f>
        <v>シン・エナジー(株)</v>
      </c>
      <c r="AW171" s="52">
        <f>IF(参照!C171="","",参照!C171)</f>
        <v>4.73E-4</v>
      </c>
      <c r="AX171" s="52" t="str">
        <f>IF(参照!D171="","",参照!D171)</f>
        <v>メニューA</v>
      </c>
      <c r="AY171" s="52">
        <f>IF(参照!E171="","",参照!E171)</f>
        <v>0</v>
      </c>
      <c r="AZ171" s="52" t="str">
        <f>IF(参照!F171="","",参照!F171)</f>
        <v>シン・エナジー(株)</v>
      </c>
      <c r="BA171" s="52" t="str">
        <f>IF(参照!G171="","",参照!G171)</f>
        <v>シン・エナジー(株)_メニューA</v>
      </c>
      <c r="BB171" s="52">
        <f t="shared" si="33"/>
        <v>0</v>
      </c>
      <c r="BD171" s="52" t="str">
        <f>IF(参照!L171="","",参照!L171)</f>
        <v>エバーグリーン・マーケティング(株)</v>
      </c>
    </row>
    <row r="172" spans="47:56">
      <c r="AU172" s="52" t="str">
        <f>IF(参照!A172="","",参照!A172)</f>
        <v/>
      </c>
      <c r="AV172" s="52" t="str">
        <f>IF(参照!B172="","",参照!B172)</f>
        <v/>
      </c>
      <c r="AW172" s="52" t="str">
        <f>IF(参照!C172="","",参照!C172)</f>
        <v/>
      </c>
      <c r="AX172" s="52" t="str">
        <f>IF(参照!D172="","",参照!D172)</f>
        <v>メニューB</v>
      </c>
      <c r="AY172" s="52">
        <f>IF(参照!E172="","",参照!E172)</f>
        <v>1.25E-4</v>
      </c>
      <c r="AZ172" s="52" t="str">
        <f>IF(参照!F172="","",参照!F172)</f>
        <v>シン・エナジー(株)</v>
      </c>
      <c r="BA172" s="52" t="str">
        <f>IF(参照!G172="","",参照!G172)</f>
        <v>シン・エナジー(株)_メニューB</v>
      </c>
      <c r="BB172" s="52">
        <f t="shared" si="33"/>
        <v>0.125</v>
      </c>
      <c r="BD172" s="52" t="str">
        <f>IF(参照!L172="","",参照!L172)</f>
        <v>エバーグリーン・リテイリング(株)</v>
      </c>
    </row>
    <row r="173" spans="47:56">
      <c r="AU173" s="52" t="str">
        <f>IF(参照!A173="","",参照!A173)</f>
        <v/>
      </c>
      <c r="AV173" s="52" t="str">
        <f>IF(参照!B173="","",参照!B173)</f>
        <v/>
      </c>
      <c r="AW173" s="52" t="str">
        <f>IF(参照!C173="","",参照!C173)</f>
        <v/>
      </c>
      <c r="AX173" s="52" t="str">
        <f>IF(参照!D173="","",参照!D173)</f>
        <v>メニューC</v>
      </c>
      <c r="AY173" s="52">
        <f>IF(参照!E173="","",参照!E173)</f>
        <v>2.23E-4</v>
      </c>
      <c r="AZ173" s="52" t="str">
        <f>IF(参照!F173="","",参照!F173)</f>
        <v>シン・エナジー(株)</v>
      </c>
      <c r="BA173" s="52" t="str">
        <f>IF(参照!G173="","",参照!G173)</f>
        <v>シン・エナジー(株)_メニューC</v>
      </c>
      <c r="BB173" s="52">
        <f t="shared" si="33"/>
        <v>0.223</v>
      </c>
      <c r="BD173" s="52" t="str">
        <f>IF(参照!L173="","",参照!L173)</f>
        <v>荏原環境プラント(株)</v>
      </c>
    </row>
    <row r="174" spans="47:56">
      <c r="AU174" s="52" t="str">
        <f>IF(参照!A174="","",参照!A174)</f>
        <v/>
      </c>
      <c r="AV174" s="52" t="str">
        <f>IF(参照!B174="","",参照!B174)</f>
        <v/>
      </c>
      <c r="AW174" s="52" t="str">
        <f>IF(参照!C174="","",参照!C174)</f>
        <v/>
      </c>
      <c r="AX174" s="52" t="str">
        <f>IF(参照!D174="","",参照!D174)</f>
        <v>メニューD(残差)</v>
      </c>
      <c r="AY174" s="52">
        <f>IF(参照!E174="","",参照!E174)</f>
        <v>4.35E-4</v>
      </c>
      <c r="AZ174" s="52" t="str">
        <f>IF(参照!F174="","",参照!F174)</f>
        <v>シン・エナジー(株)</v>
      </c>
      <c r="BA174" s="52" t="str">
        <f>IF(参照!G174="","",参照!G174)</f>
        <v>シン・エナジー(株)_メニューD(残差)</v>
      </c>
      <c r="BB174" s="52">
        <f t="shared" si="33"/>
        <v>0.435</v>
      </c>
      <c r="BD174" s="52" t="str">
        <f>IF(参照!L174="","",参照!L174)</f>
        <v>エフィシエント(株)</v>
      </c>
    </row>
    <row r="175" spans="47:56">
      <c r="AU175" s="52" t="str">
        <f>IF(参照!A175="","",参照!A175)</f>
        <v/>
      </c>
      <c r="AV175" s="52" t="str">
        <f>IF(参照!B175="","",参照!B175)</f>
        <v/>
      </c>
      <c r="AW175" s="52" t="str">
        <f>IF(参照!C175="","",参照!C175)</f>
        <v/>
      </c>
      <c r="AX175" s="52" t="str">
        <f>IF(参照!D175="","",参照!D175)</f>
        <v>(参考値)事業者全体</v>
      </c>
      <c r="AY175" s="52">
        <f>IF(参照!E175="","",参照!E175)</f>
        <v>4.7299999999999995E-4</v>
      </c>
      <c r="AZ175" s="52" t="str">
        <f>IF(参照!F175="","",参照!F175)</f>
        <v>シン・エナジー(株)</v>
      </c>
      <c r="BA175" s="52" t="str">
        <f>IF(参照!G175="","",参照!G175)</f>
        <v>シン・エナジー(株)_(参考値)事業者全体</v>
      </c>
      <c r="BB175" s="52">
        <f t="shared" si="33"/>
        <v>0.47299999999999998</v>
      </c>
      <c r="BD175" s="52" t="str">
        <f>IF(参照!L175="","",参照!L175)</f>
        <v>(株)エフエネ</v>
      </c>
    </row>
    <row r="176" spans="47:56">
      <c r="AU176" s="52" t="str">
        <f>IF(参照!A176="","",参照!A176)</f>
        <v>A0057</v>
      </c>
      <c r="AV176" s="52" t="str">
        <f>IF(参照!B176="","",参照!B176)</f>
        <v>(株)サニックス</v>
      </c>
      <c r="AW176" s="52">
        <f>IF(参照!C176="","",参照!C176)</f>
        <v>5.6200000000000011E-4</v>
      </c>
      <c r="AX176" s="52" t="str">
        <f>IF(参照!D176="","",参照!D176)</f>
        <v>メニューA</v>
      </c>
      <c r="AY176" s="52">
        <f>IF(参照!E176="","",参照!E176)</f>
        <v>0</v>
      </c>
      <c r="AZ176" s="52" t="str">
        <f>IF(参照!F176="","",参照!F176)</f>
        <v>(株)サニックス</v>
      </c>
      <c r="BA176" s="52" t="str">
        <f>IF(参照!G176="","",参照!G176)</f>
        <v>(株)サニックス_メニューA</v>
      </c>
      <c r="BB176" s="52">
        <f t="shared" si="33"/>
        <v>0</v>
      </c>
      <c r="BD176" s="52" t="str">
        <f>IF(参照!L176="","",参照!L176)</f>
        <v>(株)エフオン</v>
      </c>
    </row>
    <row r="177" spans="47:56">
      <c r="AU177" s="52" t="str">
        <f>IF(参照!A177="","",参照!A177)</f>
        <v/>
      </c>
      <c r="AV177" s="52" t="str">
        <f>IF(参照!B177="","",参照!B177)</f>
        <v/>
      </c>
      <c r="AW177" s="52" t="str">
        <f>IF(参照!C177="","",参照!C177)</f>
        <v/>
      </c>
      <c r="AX177" s="52" t="str">
        <f>IF(参照!D177="","",参照!D177)</f>
        <v>メニューB</v>
      </c>
      <c r="AY177" s="52">
        <f>IF(参照!E177="","",参照!E177)</f>
        <v>0</v>
      </c>
      <c r="AZ177" s="52" t="str">
        <f>IF(参照!F177="","",参照!F177)</f>
        <v>(株)サニックス</v>
      </c>
      <c r="BA177" s="52" t="str">
        <f>IF(参照!G177="","",参照!G177)</f>
        <v>(株)サニックス_メニューB</v>
      </c>
      <c r="BB177" s="52">
        <f t="shared" si="33"/>
        <v>0</v>
      </c>
      <c r="BD177" s="52" t="str">
        <f>IF(参照!L177="","",参照!L177)</f>
        <v>エフビットコミュニケーションズ(株)　</v>
      </c>
    </row>
    <row r="178" spans="47:56">
      <c r="AU178" s="52" t="str">
        <f>IF(参照!A178="","",参照!A178)</f>
        <v/>
      </c>
      <c r="AV178" s="52" t="str">
        <f>IF(参照!B178="","",参照!B178)</f>
        <v/>
      </c>
      <c r="AW178" s="52" t="str">
        <f>IF(参照!C178="","",参照!C178)</f>
        <v/>
      </c>
      <c r="AX178" s="52" t="str">
        <f>IF(参照!D178="","",参照!D178)</f>
        <v>メニューC</v>
      </c>
      <c r="AY178" s="52">
        <f>IF(参照!E178="","",参照!E178)</f>
        <v>2.8000000000000003E-4</v>
      </c>
      <c r="AZ178" s="52" t="str">
        <f>IF(参照!F178="","",参照!F178)</f>
        <v>(株)サニックス</v>
      </c>
      <c r="BA178" s="52" t="str">
        <f>IF(参照!G178="","",参照!G178)</f>
        <v>(株)サニックス_メニューC</v>
      </c>
      <c r="BB178" s="52">
        <f t="shared" si="33"/>
        <v>0.28000000000000003</v>
      </c>
      <c r="BD178" s="52" t="str">
        <f>IF(参照!L178="","",参照!L178)</f>
        <v>(株)エルピオ</v>
      </c>
    </row>
    <row r="179" spans="47:56">
      <c r="AU179" s="52" t="str">
        <f>IF(参照!A179="","",参照!A179)</f>
        <v/>
      </c>
      <c r="AV179" s="52" t="str">
        <f>IF(参照!B179="","",参照!B179)</f>
        <v/>
      </c>
      <c r="AW179" s="52" t="str">
        <f>IF(参照!C179="","",参照!C179)</f>
        <v/>
      </c>
      <c r="AX179" s="52" t="str">
        <f>IF(参照!D179="","",参照!D179)</f>
        <v>メニューD(残差)</v>
      </c>
      <c r="AY179" s="52">
        <f>IF(参照!E179="","",参照!E179)</f>
        <v>6.4700000000000001E-4</v>
      </c>
      <c r="AZ179" s="52" t="str">
        <f>IF(参照!F179="","",参照!F179)</f>
        <v>(株)サニックス</v>
      </c>
      <c r="BA179" s="52" t="str">
        <f>IF(参照!G179="","",参照!G179)</f>
        <v>(株)サニックス_メニューD(残差)</v>
      </c>
      <c r="BB179" s="52">
        <f t="shared" si="33"/>
        <v>0.64700000000000002</v>
      </c>
      <c r="BD179" s="52" t="str">
        <f>IF(参照!L179="","",参照!L179)</f>
        <v>エルメック(株)</v>
      </c>
    </row>
    <row r="180" spans="47:56">
      <c r="AU180" s="52" t="str">
        <f>IF(参照!A180="","",参照!A180)</f>
        <v/>
      </c>
      <c r="AV180" s="52" t="str">
        <f>IF(参照!B180="","",参照!B180)</f>
        <v/>
      </c>
      <c r="AW180" s="52" t="str">
        <f>IF(参照!C180="","",参照!C180)</f>
        <v/>
      </c>
      <c r="AX180" s="52" t="str">
        <f>IF(参照!D180="","",参照!D180)</f>
        <v>(参考値)事業者全体</v>
      </c>
      <c r="AY180" s="52">
        <f>IF(参照!E180="","",参照!E180)</f>
        <v>4.86E-4</v>
      </c>
      <c r="AZ180" s="52" t="str">
        <f>IF(参照!F180="","",参照!F180)</f>
        <v>(株)サニックス</v>
      </c>
      <c r="BA180" s="52" t="str">
        <f>IF(参照!G180="","",参照!G180)</f>
        <v>(株)サニックス_(参考値)事業者全体</v>
      </c>
      <c r="BB180" s="52">
        <f t="shared" si="33"/>
        <v>0.48599999999999999</v>
      </c>
      <c r="BD180" s="52" t="str">
        <f>IF(参照!L180="","",参照!L180)</f>
        <v>(株)縁人</v>
      </c>
    </row>
    <row r="181" spans="47:56">
      <c r="AU181" s="52" t="str">
        <f>IF(参照!A181="","",参照!A181)</f>
        <v>A0058</v>
      </c>
      <c r="AV181" s="52" t="str">
        <f>IF(参照!B181="","",参照!B181)</f>
        <v>(株)コンシェルジュ</v>
      </c>
      <c r="AW181" s="52">
        <f>IF(参照!C181="","",参照!C181)</f>
        <v>2.2800000000000001E-4</v>
      </c>
      <c r="AX181" s="52" t="str">
        <f>IF(参照!D181="","",参照!D181)</f>
        <v>メニューA</v>
      </c>
      <c r="AY181" s="52">
        <f>IF(参照!E181="","",参照!E181)</f>
        <v>0</v>
      </c>
      <c r="AZ181" s="52" t="str">
        <f>IF(参照!F181="","",参照!F181)</f>
        <v>(株)コンシェルジュ</v>
      </c>
      <c r="BA181" s="52" t="str">
        <f>IF(参照!G181="","",参照!G181)</f>
        <v>(株)コンシェルジュ_メニューA</v>
      </c>
      <c r="BB181" s="52">
        <f t="shared" si="33"/>
        <v>0</v>
      </c>
      <c r="BD181" s="52" t="str">
        <f>IF(参照!L181="","",参照!L181)</f>
        <v>おいでんエネルギー(株)</v>
      </c>
    </row>
    <row r="182" spans="47:56">
      <c r="AU182" s="52" t="str">
        <f>IF(参照!A182="","",参照!A182)</f>
        <v/>
      </c>
      <c r="AV182" s="52" t="str">
        <f>IF(参照!B182="","",参照!B182)</f>
        <v/>
      </c>
      <c r="AW182" s="52" t="str">
        <f>IF(参照!C182="","",参照!C182)</f>
        <v/>
      </c>
      <c r="AX182" s="52" t="str">
        <f>IF(参照!D182="","",参照!D182)</f>
        <v>メニューB(残差)</v>
      </c>
      <c r="AY182" s="52">
        <f>IF(参照!E182="","",参照!E182)</f>
        <v>4.8699999999999997E-4</v>
      </c>
      <c r="AZ182" s="52" t="str">
        <f>IF(参照!F182="","",参照!F182)</f>
        <v>(株)コンシェルジュ</v>
      </c>
      <c r="BA182" s="52" t="str">
        <f>IF(参照!G182="","",参照!G182)</f>
        <v>(株)コンシェルジュ_メニューB(残差)</v>
      </c>
      <c r="BB182" s="52">
        <f t="shared" si="33"/>
        <v>0.48699999999999999</v>
      </c>
      <c r="BD182" s="52" t="str">
        <f>IF(参照!L182="","",参照!L182)</f>
        <v>王子・伊藤忠エネクス電力販売(株)</v>
      </c>
    </row>
    <row r="183" spans="47:56">
      <c r="AU183" s="52" t="str">
        <f>IF(参照!A183="","",参照!A183)</f>
        <v/>
      </c>
      <c r="AV183" s="52" t="str">
        <f>IF(参照!B183="","",参照!B183)</f>
        <v/>
      </c>
      <c r="AW183" s="52" t="str">
        <f>IF(参照!C183="","",参照!C183)</f>
        <v/>
      </c>
      <c r="AX183" s="52" t="str">
        <f>IF(参照!D183="","",参照!D183)</f>
        <v>(参考値)事業者全体</v>
      </c>
      <c r="AY183" s="52">
        <f>IF(参照!E183="","",参照!E183)</f>
        <v>4.4900000000000002E-4</v>
      </c>
      <c r="AZ183" s="52" t="str">
        <f>IF(参照!F183="","",参照!F183)</f>
        <v>(株)コンシェルジュ</v>
      </c>
      <c r="BA183" s="52" t="str">
        <f>IF(参照!G183="","",参照!G183)</f>
        <v>(株)コンシェルジュ_(参考値)事業者全体</v>
      </c>
      <c r="BB183" s="52">
        <f t="shared" si="33"/>
        <v>0.44900000000000001</v>
      </c>
      <c r="BD183" s="52" t="str">
        <f>IF(参照!L183="","",参照!L183)</f>
        <v>青梅ガス(株)</v>
      </c>
    </row>
    <row r="184" spans="47:56">
      <c r="AU184" s="52" t="str">
        <f>IF(参照!A184="","",参照!A184)</f>
        <v>A0060</v>
      </c>
      <c r="AV184" s="52" t="str">
        <f>IF(参照!B184="","",参照!B184)</f>
        <v>(株)アイ・グリッド・ソリューションズ</v>
      </c>
      <c r="AW184" s="52">
        <f>IF(参照!C184="","",参照!C184)</f>
        <v>5.31E-4</v>
      </c>
      <c r="AX184" s="52" t="str">
        <f>IF(参照!D184="","",参照!D184)</f>
        <v>メニューA</v>
      </c>
      <c r="AY184" s="52">
        <f>IF(参照!E184="","",参照!E184)</f>
        <v>0</v>
      </c>
      <c r="AZ184" s="52" t="str">
        <f>IF(参照!F184="","",参照!F184)</f>
        <v>(株)アイ・グリッド・ソリューションズ</v>
      </c>
      <c r="BA184" s="52" t="str">
        <f>IF(参照!G184="","",参照!G184)</f>
        <v>(株)アイ・グリッド・ソリューションズ_メニューA</v>
      </c>
      <c r="BB184" s="52">
        <f t="shared" si="33"/>
        <v>0</v>
      </c>
      <c r="BD184" s="52" t="str">
        <f>IF(参照!L184="","",参照!L184)</f>
        <v>大分ケーブルテレコム(株)</v>
      </c>
    </row>
    <row r="185" spans="47:56">
      <c r="AU185" s="52" t="str">
        <f>IF(参照!A185="","",参照!A185)</f>
        <v/>
      </c>
      <c r="AV185" s="52" t="str">
        <f>IF(参照!B185="","",参照!B185)</f>
        <v/>
      </c>
      <c r="AW185" s="52" t="str">
        <f>IF(参照!C185="","",参照!C185)</f>
        <v/>
      </c>
      <c r="AX185" s="52" t="str">
        <f>IF(参照!D185="","",参照!D185)</f>
        <v>メニューB(残差)</v>
      </c>
      <c r="AY185" s="52">
        <f>IF(参照!E185="","",参照!E185)</f>
        <v>5.0799999999999999E-4</v>
      </c>
      <c r="AZ185" s="52" t="str">
        <f>IF(参照!F185="","",参照!F185)</f>
        <v>(株)アイ・グリッド・ソリューションズ</v>
      </c>
      <c r="BA185" s="52" t="str">
        <f>IF(参照!G185="","",参照!G185)</f>
        <v>(株)アイ・グリッド・ソリューションズ_メニューB(残差)</v>
      </c>
      <c r="BB185" s="52">
        <f t="shared" si="33"/>
        <v>0.50800000000000001</v>
      </c>
      <c r="BD185" s="52" t="str">
        <f>IF(参照!L185="","",参照!L185)</f>
        <v>大垣ガス(株)</v>
      </c>
    </row>
    <row r="186" spans="47:56">
      <c r="AU186" s="52" t="str">
        <f>IF(参照!A186="","",参照!A186)</f>
        <v/>
      </c>
      <c r="AV186" s="52" t="str">
        <f>IF(参照!B186="","",参照!B186)</f>
        <v/>
      </c>
      <c r="AW186" s="52" t="str">
        <f>IF(参照!C186="","",参照!C186)</f>
        <v/>
      </c>
      <c r="AX186" s="52" t="str">
        <f>IF(参照!D186="","",参照!D186)</f>
        <v>(参考値)事業者全体</v>
      </c>
      <c r="AY186" s="52">
        <f>IF(参照!E186="","",参照!E186)</f>
        <v>4.1199999999999999E-4</v>
      </c>
      <c r="AZ186" s="52" t="str">
        <f>IF(参照!F186="","",参照!F186)</f>
        <v>(株)アイ・グリッド・ソリューションズ</v>
      </c>
      <c r="BA186" s="52" t="str">
        <f>IF(参照!G186="","",参照!G186)</f>
        <v>(株)アイ・グリッド・ソリューションズ_(参考値)事業者全体</v>
      </c>
      <c r="BB186" s="52">
        <f t="shared" si="33"/>
        <v>0.41199999999999998</v>
      </c>
      <c r="BD186" s="52" t="str">
        <f>IF(参照!L186="","",参照!L186)</f>
        <v>大阪いずみ市民生活協同組合</v>
      </c>
    </row>
    <row r="187" spans="47:56">
      <c r="AU187" s="52" t="str">
        <f>IF(参照!A187="","",参照!A187)</f>
        <v>A0061</v>
      </c>
      <c r="AV187" s="52" t="str">
        <f>IF(参照!B187="","",参照!B187)</f>
        <v>サミットエナジー(株)</v>
      </c>
      <c r="AW187" s="52">
        <f>IF(参照!C187="","",参照!C187)</f>
        <v>4.5399999999999998E-4</v>
      </c>
      <c r="AX187" s="52" t="str">
        <f>IF(参照!D187="","",参照!D187)</f>
        <v>メニューA</v>
      </c>
      <c r="AY187" s="52">
        <f>IF(参照!E187="","",参照!E187)</f>
        <v>0</v>
      </c>
      <c r="AZ187" s="52" t="str">
        <f>IF(参照!F187="","",参照!F187)</f>
        <v>サミットエナジー(株)</v>
      </c>
      <c r="BA187" s="52" t="str">
        <f>IF(参照!G187="","",参照!G187)</f>
        <v>サミットエナジー(株)_メニューA</v>
      </c>
      <c r="BB187" s="52">
        <f t="shared" si="33"/>
        <v>0</v>
      </c>
      <c r="BD187" s="52" t="str">
        <f>IF(参照!L187="","",参照!L187)</f>
        <v>大阪瓦斯(株)</v>
      </c>
    </row>
    <row r="188" spans="47:56">
      <c r="AU188" s="52" t="str">
        <f>IF(参照!A188="","",参照!A188)</f>
        <v/>
      </c>
      <c r="AV188" s="52" t="str">
        <f>IF(参照!B188="","",参照!B188)</f>
        <v/>
      </c>
      <c r="AW188" s="52" t="str">
        <f>IF(参照!C188="","",参照!C188)</f>
        <v/>
      </c>
      <c r="AX188" s="52" t="str">
        <f>IF(参照!D188="","",参照!D188)</f>
        <v>メニューB(残差)</v>
      </c>
      <c r="AY188" s="52">
        <f>IF(参照!E188="","",参照!E188)</f>
        <v>4.6200000000000001E-4</v>
      </c>
      <c r="AZ188" s="52" t="str">
        <f>IF(参照!F188="","",参照!F188)</f>
        <v>サミットエナジー(株)</v>
      </c>
      <c r="BA188" s="52" t="str">
        <f>IF(参照!G188="","",参照!G188)</f>
        <v>サミットエナジー(株)_メニューB(残差)</v>
      </c>
      <c r="BB188" s="52">
        <f t="shared" si="33"/>
        <v>0.46200000000000002</v>
      </c>
      <c r="BD188" s="52" t="str">
        <f>IF(参照!L188="","",参照!L188)</f>
        <v>おおすみ半島スマートエネルギー(株)</v>
      </c>
    </row>
    <row r="189" spans="47:56">
      <c r="AU189" s="52" t="str">
        <f>IF(参照!A189="","",参照!A189)</f>
        <v/>
      </c>
      <c r="AV189" s="52" t="str">
        <f>IF(参照!B189="","",参照!B189)</f>
        <v/>
      </c>
      <c r="AW189" s="52" t="str">
        <f>IF(参照!C189="","",参照!C189)</f>
        <v/>
      </c>
      <c r="AX189" s="52" t="str">
        <f>IF(参照!D189="","",参照!D189)</f>
        <v>(参考値)事業者全体</v>
      </c>
      <c r="AY189" s="52">
        <f>IF(参照!E189="","",参照!E189)</f>
        <v>4.2999999999999999E-4</v>
      </c>
      <c r="AZ189" s="52" t="str">
        <f>IF(参照!F189="","",参照!F189)</f>
        <v>サミットエナジー(株)</v>
      </c>
      <c r="BA189" s="52" t="str">
        <f>IF(参照!G189="","",参照!G189)</f>
        <v>サミットエナジー(株)_(参考値)事業者全体</v>
      </c>
      <c r="BB189" s="52">
        <f t="shared" si="33"/>
        <v>0.43</v>
      </c>
      <c r="BD189" s="52" t="str">
        <f>IF(参照!L189="","",参照!L189)</f>
        <v>大多喜ガス(株)</v>
      </c>
    </row>
    <row r="190" spans="47:56">
      <c r="AU190" s="52" t="str">
        <f>IF(参照!A190="","",参照!A190)</f>
        <v>A0062</v>
      </c>
      <c r="AV190" s="52" t="str">
        <f>IF(参照!B190="","",参照!B190)</f>
        <v>リコージャパン(株)</v>
      </c>
      <c r="AW190" s="52">
        <f>IF(参照!C190="","",参照!C190)</f>
        <v>4.7899999999999999E-4</v>
      </c>
      <c r="AX190" s="52" t="str">
        <f>IF(参照!D190="","",参照!D190)</f>
        <v>メニューA</v>
      </c>
      <c r="AY190" s="52">
        <f>IF(参照!E190="","",参照!E190)</f>
        <v>0</v>
      </c>
      <c r="AZ190" s="52" t="str">
        <f>IF(参照!F190="","",参照!F190)</f>
        <v>リコージャパン(株)</v>
      </c>
      <c r="BA190" s="52" t="str">
        <f>IF(参照!G190="","",参照!G190)</f>
        <v>リコージャパン(株)_メニューA</v>
      </c>
      <c r="BB190" s="52">
        <f t="shared" si="33"/>
        <v>0</v>
      </c>
      <c r="BD190" s="52" t="str">
        <f>IF(参照!L190="","",参照!L190)</f>
        <v>(株)おおた電力</v>
      </c>
    </row>
    <row r="191" spans="47:56">
      <c r="AU191" s="52" t="str">
        <f>IF(参照!A191="","",参照!A191)</f>
        <v/>
      </c>
      <c r="AV191" s="52" t="str">
        <f>IF(参照!B191="","",参照!B191)</f>
        <v/>
      </c>
      <c r="AW191" s="52" t="str">
        <f>IF(参照!C191="","",参照!C191)</f>
        <v/>
      </c>
      <c r="AX191" s="52" t="str">
        <f>IF(参照!D191="","",参照!D191)</f>
        <v>メニューB</v>
      </c>
      <c r="AY191" s="52">
        <f>IF(参照!E191="","",参照!E191)</f>
        <v>0</v>
      </c>
      <c r="AZ191" s="52" t="str">
        <f>IF(参照!F191="","",参照!F191)</f>
        <v>リコージャパン(株)</v>
      </c>
      <c r="BA191" s="52" t="str">
        <f>IF(参照!G191="","",参照!G191)</f>
        <v>リコージャパン(株)_メニューB</v>
      </c>
      <c r="BB191" s="52">
        <f t="shared" si="33"/>
        <v>0</v>
      </c>
      <c r="BD191" s="52" t="str">
        <f>IF(参照!L191="","",参照!L191)</f>
        <v>(株)岡崎建材</v>
      </c>
    </row>
    <row r="192" spans="47:56">
      <c r="AU192" s="52" t="str">
        <f>IF(参照!A192="","",参照!A192)</f>
        <v/>
      </c>
      <c r="AV192" s="52" t="str">
        <f>IF(参照!B192="","",参照!B192)</f>
        <v/>
      </c>
      <c r="AW192" s="52" t="str">
        <f>IF(参照!C192="","",参照!C192)</f>
        <v/>
      </c>
      <c r="AX192" s="52" t="str">
        <f>IF(参照!D192="","",参照!D192)</f>
        <v>メニューC</v>
      </c>
      <c r="AY192" s="52">
        <f>IF(参照!E192="","",参照!E192)</f>
        <v>3.0199999999999997E-4</v>
      </c>
      <c r="AZ192" s="52" t="str">
        <f>IF(参照!F192="","",参照!F192)</f>
        <v>リコージャパン(株)</v>
      </c>
      <c r="BA192" s="52" t="str">
        <f>IF(参照!G192="","",参照!G192)</f>
        <v>リコージャパン(株)_メニューC</v>
      </c>
      <c r="BB192" s="52">
        <f t="shared" si="33"/>
        <v>0.30199999999999999</v>
      </c>
      <c r="BD192" s="52" t="str">
        <f>IF(参照!L192="","",参照!L192)</f>
        <v>(株)岡崎さくら電力</v>
      </c>
    </row>
    <row r="193" spans="47:56">
      <c r="AU193" s="52" t="str">
        <f>IF(参照!A193="","",参照!A193)</f>
        <v/>
      </c>
      <c r="AV193" s="52" t="str">
        <f>IF(参照!B193="","",参照!B193)</f>
        <v/>
      </c>
      <c r="AW193" s="52" t="str">
        <f>IF(参照!C193="","",参照!C193)</f>
        <v/>
      </c>
      <c r="AX193" s="52" t="str">
        <f>IF(参照!D193="","",参照!D193)</f>
        <v>メニューD</v>
      </c>
      <c r="AY193" s="52">
        <f>IF(参照!E193="","",参照!E193)</f>
        <v>0</v>
      </c>
      <c r="AZ193" s="52" t="str">
        <f>IF(参照!F193="","",参照!F193)</f>
        <v>リコージャパン(株)</v>
      </c>
      <c r="BA193" s="52" t="str">
        <f>IF(参照!G193="","",参照!G193)</f>
        <v>リコージャパン(株)_メニューD</v>
      </c>
      <c r="BB193" s="52">
        <f t="shared" si="33"/>
        <v>0</v>
      </c>
      <c r="BD193" s="52" t="str">
        <f>IF(参照!L193="","",参照!L193)</f>
        <v>岡田建設(株)</v>
      </c>
    </row>
    <row r="194" spans="47:56">
      <c r="AU194" s="52" t="str">
        <f>IF(参照!A194="","",参照!A194)</f>
        <v/>
      </c>
      <c r="AV194" s="52" t="str">
        <f>IF(参照!B194="","",参照!B194)</f>
        <v/>
      </c>
      <c r="AW194" s="52" t="str">
        <f>IF(参照!C194="","",参照!C194)</f>
        <v/>
      </c>
      <c r="AX194" s="52" t="str">
        <f>IF(参照!D194="","",参照!D194)</f>
        <v>メニューE</v>
      </c>
      <c r="AY194" s="52">
        <f>IF(参照!E194="","",参照!E194)</f>
        <v>3.6999999999999999E-4</v>
      </c>
      <c r="AZ194" s="52" t="str">
        <f>IF(参照!F194="","",参照!F194)</f>
        <v>リコージャパン(株)</v>
      </c>
      <c r="BA194" s="52" t="str">
        <f>IF(参照!G194="","",参照!G194)</f>
        <v>リコージャパン(株)_メニューE</v>
      </c>
      <c r="BB194" s="52">
        <f t="shared" si="33"/>
        <v>0.37</v>
      </c>
      <c r="BD194" s="52" t="str">
        <f>IF(参照!L194="","",参照!L194)</f>
        <v>(株)オカモト</v>
      </c>
    </row>
    <row r="195" spans="47:56">
      <c r="AU195" s="52" t="str">
        <f>IF(参照!A195="","",参照!A195)</f>
        <v/>
      </c>
      <c r="AV195" s="52" t="str">
        <f>IF(参照!B195="","",参照!B195)</f>
        <v/>
      </c>
      <c r="AW195" s="52" t="str">
        <f>IF(参照!C195="","",参照!C195)</f>
        <v/>
      </c>
      <c r="AX195" s="52" t="str">
        <f>IF(参照!D195="","",参照!D195)</f>
        <v>メニューF(残差)</v>
      </c>
      <c r="AY195" s="52">
        <f>IF(参照!E195="","",参照!E195)</f>
        <v>4.7799999999999996E-4</v>
      </c>
      <c r="AZ195" s="52" t="str">
        <f>IF(参照!F195="","",参照!F195)</f>
        <v>リコージャパン(株)</v>
      </c>
      <c r="BA195" s="52" t="str">
        <f>IF(参照!G195="","",参照!G195)</f>
        <v>リコージャパン(株)_メニューF(残差)</v>
      </c>
      <c r="BB195" s="52">
        <f t="shared" si="33"/>
        <v>0.47799999999999998</v>
      </c>
      <c r="BD195" s="52" t="str">
        <f>IF(参照!L195="","",参照!L195)</f>
        <v>岡山電力(株)</v>
      </c>
    </row>
    <row r="196" spans="47:56">
      <c r="AU196" s="52" t="str">
        <f>IF(参照!A196="","",参照!A196)</f>
        <v/>
      </c>
      <c r="AV196" s="52" t="str">
        <f>IF(参照!B196="","",参照!B196)</f>
        <v/>
      </c>
      <c r="AW196" s="52" t="str">
        <f>IF(参照!C196="","",参照!C196)</f>
        <v/>
      </c>
      <c r="AX196" s="52" t="str">
        <f>IF(参照!D196="","",参照!D196)</f>
        <v>(参考値)事業者全体</v>
      </c>
      <c r="AY196" s="52">
        <f>IF(参照!E196="","",参照!E196)</f>
        <v>4.4099999999999999E-4</v>
      </c>
      <c r="AZ196" s="52" t="str">
        <f>IF(参照!F196="","",参照!F196)</f>
        <v>リコージャパン(株)</v>
      </c>
      <c r="BA196" s="52" t="str">
        <f>IF(参照!G196="","",参照!G196)</f>
        <v>リコージャパン(株)_(参考値)事業者全体</v>
      </c>
      <c r="BB196" s="52">
        <f t="shared" si="33"/>
        <v>0.441</v>
      </c>
      <c r="BD196" s="52" t="str">
        <f>IF(参照!L196="","",参照!L196)</f>
        <v>(株)沖縄ガスニューパワー</v>
      </c>
    </row>
    <row r="197" spans="47:56">
      <c r="AU197" s="52" t="str">
        <f>IF(参照!A197="","",参照!A197)</f>
        <v>A0063</v>
      </c>
      <c r="AV197" s="52" t="str">
        <f>IF(参照!B197="","",参照!B197)</f>
        <v>(株)エネルギア・ソリューション・アンド・サービス</v>
      </c>
      <c r="AW197" s="52" t="str">
        <f>IF(参照!C197="","",参照!C197)</f>
        <v>0.000453※</v>
      </c>
      <c r="AX197" s="52" t="str">
        <f>IF(参照!D197="","",参照!D197)</f>
        <v>メニューA</v>
      </c>
      <c r="AY197" s="52">
        <f>IF(参照!E197="","",参照!E197)</f>
        <v>0</v>
      </c>
      <c r="AZ197" s="52" t="str">
        <f>IF(参照!F197="","",参照!F197)</f>
        <v>(株)エネルギア・ソリューション・アンド・サービス</v>
      </c>
      <c r="BA197" s="52" t="str">
        <f>IF(参照!G197="","",参照!G197)</f>
        <v>(株)エネルギア・ソリューション・アンド・サービス_メニューA</v>
      </c>
      <c r="BB197" s="52">
        <f t="shared" ref="BB197:BB260" si="34">AY197*1000</f>
        <v>0</v>
      </c>
      <c r="BD197" s="52" t="str">
        <f>IF(参照!L197="","",参照!L197)</f>
        <v>おきなわコープエナジー(株)</v>
      </c>
    </row>
    <row r="198" spans="47:56">
      <c r="AU198" s="52" t="str">
        <f>IF(参照!A198="","",参照!A198)</f>
        <v/>
      </c>
      <c r="AV198" s="52" t="str">
        <f>IF(参照!B198="","",参照!B198)</f>
        <v/>
      </c>
      <c r="AW198" s="52" t="str">
        <f>IF(参照!C198="","",参照!C198)</f>
        <v/>
      </c>
      <c r="AX198" s="52" t="str">
        <f>IF(参照!D198="","",参照!D198)</f>
        <v>メニューB(残差)</v>
      </c>
      <c r="AY198" s="52">
        <f>IF(参照!E198="","",参照!E198)</f>
        <v>4.4099999999999999E-4</v>
      </c>
      <c r="AZ198" s="52" t="str">
        <f>IF(参照!F198="","",参照!F198)</f>
        <v>(株)エネルギア・ソリューション・アンド・サービス</v>
      </c>
      <c r="BA198" s="52" t="str">
        <f>IF(参照!G198="","",参照!G198)</f>
        <v>(株)エネルギア・ソリューション・アンド・サービス_メニューB(残差)</v>
      </c>
      <c r="BB198" s="52">
        <f t="shared" si="34"/>
        <v>0.441</v>
      </c>
      <c r="BD198" s="52" t="str">
        <f>IF(参照!L198="","",参照!L198)</f>
        <v>沖縄新エネ開発(株)</v>
      </c>
    </row>
    <row r="199" spans="47:56">
      <c r="AU199" s="52" t="str">
        <f>IF(参照!A199="","",参照!A199)</f>
        <v/>
      </c>
      <c r="AV199" s="52" t="str">
        <f>IF(参照!B199="","",参照!B199)</f>
        <v/>
      </c>
      <c r="AW199" s="52" t="str">
        <f>IF(参照!C199="","",参照!C199)</f>
        <v/>
      </c>
      <c r="AX199" s="52" t="str">
        <f>IF(参照!D199="","",参照!D199)</f>
        <v>(参考値)事業者全体</v>
      </c>
      <c r="AY199" s="52">
        <f>IF(参照!E199="","",参照!E199)</f>
        <v>5.9499999999999993E-4</v>
      </c>
      <c r="AZ199" s="52" t="str">
        <f>IF(参照!F199="","",参照!F199)</f>
        <v>(株)エネルギア・ソリューション・アンド・サービス</v>
      </c>
      <c r="BA199" s="52" t="str">
        <f>IF(参照!G199="","",参照!G199)</f>
        <v>(株)エネルギア・ソリューション・アンド・サービス_(参考値)事業者全体</v>
      </c>
      <c r="BB199" s="52">
        <f t="shared" si="34"/>
        <v>0.59499999999999997</v>
      </c>
      <c r="BD199" s="52" t="str">
        <f>IF(参照!L199="","",参照!L199)</f>
        <v>奥出雲電力(株)</v>
      </c>
    </row>
    <row r="200" spans="47:56">
      <c r="AU200" s="52" t="str">
        <f>IF(参照!A200="","",参照!A200)</f>
        <v>A0064</v>
      </c>
      <c r="AV200" s="52" t="str">
        <f>IF(参照!B200="","",参照!B200)</f>
        <v>東京ガス(株)</v>
      </c>
      <c r="AW200" s="52">
        <f>IF(参照!C200="","",参照!C200)</f>
        <v>4.35E-4</v>
      </c>
      <c r="AX200" s="52" t="str">
        <f>IF(参照!D200="","",参照!D200)</f>
        <v>メニューA</v>
      </c>
      <c r="AY200" s="52">
        <f>IF(参照!E200="","",参照!E200)</f>
        <v>0</v>
      </c>
      <c r="AZ200" s="52" t="str">
        <f>IF(参照!F200="","",参照!F200)</f>
        <v>東京ガス(株)</v>
      </c>
      <c r="BA200" s="52" t="str">
        <f>IF(参照!G200="","",参照!G200)</f>
        <v>東京ガス(株)_メニューA</v>
      </c>
      <c r="BB200" s="52">
        <f t="shared" si="34"/>
        <v>0</v>
      </c>
      <c r="BD200" s="52" t="str">
        <f>IF(参照!L200="","",参照!L200)</f>
        <v>(株)オズエナジー</v>
      </c>
    </row>
    <row r="201" spans="47:56">
      <c r="AU201" s="52" t="str">
        <f>IF(参照!A201="","",参照!A201)</f>
        <v/>
      </c>
      <c r="AV201" s="52" t="str">
        <f>IF(参照!B201="","",参照!B201)</f>
        <v/>
      </c>
      <c r="AW201" s="52" t="str">
        <f>IF(参照!C201="","",参照!C201)</f>
        <v/>
      </c>
      <c r="AX201" s="52" t="str">
        <f>IF(参照!D201="","",参照!D201)</f>
        <v>メニューB</v>
      </c>
      <c r="AY201" s="52">
        <f>IF(参照!E201="","",参照!E201)</f>
        <v>0</v>
      </c>
      <c r="AZ201" s="52" t="str">
        <f>IF(参照!F201="","",参照!F201)</f>
        <v>東京ガス(株)</v>
      </c>
      <c r="BA201" s="52" t="str">
        <f>IF(参照!G201="","",参照!G201)</f>
        <v>東京ガス(株)_メニューB</v>
      </c>
      <c r="BB201" s="52">
        <f t="shared" si="34"/>
        <v>0</v>
      </c>
      <c r="BD201" s="52" t="str">
        <f>IF(参照!L201="","",参照!L201)</f>
        <v>(株)オノプロックス</v>
      </c>
    </row>
    <row r="202" spans="47:56">
      <c r="AU202" s="52" t="str">
        <f>IF(参照!A202="","",参照!A202)</f>
        <v/>
      </c>
      <c r="AV202" s="52" t="str">
        <f>IF(参照!B202="","",参照!B202)</f>
        <v/>
      </c>
      <c r="AW202" s="52" t="str">
        <f>IF(参照!C202="","",参照!C202)</f>
        <v/>
      </c>
      <c r="AX202" s="52" t="str">
        <f>IF(参照!D202="","",参照!D202)</f>
        <v>メニューC</v>
      </c>
      <c r="AY202" s="52">
        <f>IF(参照!E202="","",参照!E202)</f>
        <v>6.6000000000000005E-5</v>
      </c>
      <c r="AZ202" s="52" t="str">
        <f>IF(参照!F202="","",参照!F202)</f>
        <v>東京ガス(株)</v>
      </c>
      <c r="BA202" s="52" t="str">
        <f>IF(参照!G202="","",参照!G202)</f>
        <v>東京ガス(株)_メニューC</v>
      </c>
      <c r="BB202" s="52">
        <f t="shared" si="34"/>
        <v>6.6000000000000003E-2</v>
      </c>
      <c r="BD202" s="52" t="str">
        <f>IF(参照!L202="","",参照!L202)</f>
        <v>(株)オプテージ</v>
      </c>
    </row>
    <row r="203" spans="47:56">
      <c r="AU203" s="52" t="str">
        <f>IF(参照!A203="","",参照!A203)</f>
        <v/>
      </c>
      <c r="AV203" s="52" t="str">
        <f>IF(参照!B203="","",参照!B203)</f>
        <v/>
      </c>
      <c r="AW203" s="52" t="str">
        <f>IF(参照!C203="","",参照!C203)</f>
        <v/>
      </c>
      <c r="AX203" s="52" t="str">
        <f>IF(参照!D203="","",参照!D203)</f>
        <v>メニューD</v>
      </c>
      <c r="AY203" s="52">
        <f>IF(参照!E203="","",参照!E203)</f>
        <v>2.3499999999999999E-4</v>
      </c>
      <c r="AZ203" s="52" t="str">
        <f>IF(参照!F203="","",参照!F203)</f>
        <v>東京ガス(株)</v>
      </c>
      <c r="BA203" s="52" t="str">
        <f>IF(参照!G203="","",参照!G203)</f>
        <v>東京ガス(株)_メニューD</v>
      </c>
      <c r="BB203" s="52">
        <f t="shared" si="34"/>
        <v>0.23499999999999999</v>
      </c>
      <c r="BD203" s="52" t="str">
        <f>IF(参照!L203="","",参照!L203)</f>
        <v>おもてなし山形(株)</v>
      </c>
    </row>
    <row r="204" spans="47:56">
      <c r="AU204" s="52" t="str">
        <f>IF(参照!A204="","",参照!A204)</f>
        <v/>
      </c>
      <c r="AV204" s="52" t="str">
        <f>IF(参照!B204="","",参照!B204)</f>
        <v/>
      </c>
      <c r="AW204" s="52" t="str">
        <f>IF(参照!C204="","",参照!C204)</f>
        <v/>
      </c>
      <c r="AX204" s="52" t="str">
        <f>IF(参照!D204="","",参照!D204)</f>
        <v>メニューE</v>
      </c>
      <c r="AY204" s="52">
        <f>IF(参照!E204="","",参照!E204)</f>
        <v>2.4899999999999998E-4</v>
      </c>
      <c r="AZ204" s="52" t="str">
        <f>IF(参照!F204="","",参照!F204)</f>
        <v>東京ガス(株)</v>
      </c>
      <c r="BA204" s="52" t="str">
        <f>IF(参照!G204="","",参照!G204)</f>
        <v>東京ガス(株)_メニューE</v>
      </c>
      <c r="BB204" s="52">
        <f t="shared" si="34"/>
        <v>0.24899999999999997</v>
      </c>
      <c r="BD204" s="52" t="str">
        <f>IF(参照!L204="","",参照!L204)</f>
        <v>オリックス(株)</v>
      </c>
    </row>
    <row r="205" spans="47:56">
      <c r="AU205" s="52" t="str">
        <f>IF(参照!A205="","",参照!A205)</f>
        <v/>
      </c>
      <c r="AV205" s="52" t="str">
        <f>IF(参照!B205="","",参照!B205)</f>
        <v/>
      </c>
      <c r="AW205" s="52" t="str">
        <f>IF(参照!C205="","",参照!C205)</f>
        <v/>
      </c>
      <c r="AX205" s="52" t="str">
        <f>IF(参照!D205="","",参照!D205)</f>
        <v>メニューF(残差)</v>
      </c>
      <c r="AY205" s="52">
        <f>IF(参照!E205="","",参照!E205)</f>
        <v>4.4299999999999998E-4</v>
      </c>
      <c r="AZ205" s="52" t="str">
        <f>IF(参照!F205="","",参照!F205)</f>
        <v>東京ガス(株)</v>
      </c>
      <c r="BA205" s="52" t="str">
        <f>IF(参照!G205="","",参照!G205)</f>
        <v>東京ガス(株)_メニューF(残差)</v>
      </c>
      <c r="BB205" s="52">
        <f t="shared" si="34"/>
        <v>0.443</v>
      </c>
      <c r="BD205" s="52" t="str">
        <f>IF(参照!L205="","",参照!L205)</f>
        <v>(株)織戸組</v>
      </c>
    </row>
    <row r="206" spans="47:56">
      <c r="AU206" s="52" t="str">
        <f>IF(参照!A206="","",参照!A206)</f>
        <v/>
      </c>
      <c r="AV206" s="52" t="str">
        <f>IF(参照!B206="","",参照!B206)</f>
        <v/>
      </c>
      <c r="AW206" s="52" t="str">
        <f>IF(参照!C206="","",参照!C206)</f>
        <v/>
      </c>
      <c r="AX206" s="52" t="str">
        <f>IF(参照!D206="","",参照!D206)</f>
        <v>(参考値)事業者全体</v>
      </c>
      <c r="AY206" s="52">
        <f>IF(参照!E206="","",参照!E206)</f>
        <v>2.7700000000000001E-4</v>
      </c>
      <c r="AZ206" s="52" t="str">
        <f>IF(参照!F206="","",参照!F206)</f>
        <v>東京ガス(株)</v>
      </c>
      <c r="BA206" s="52" t="str">
        <f>IF(参照!G206="","",参照!G206)</f>
        <v>東京ガス(株)_(参考値)事業者全体</v>
      </c>
      <c r="BB206" s="52">
        <f t="shared" si="34"/>
        <v>0.27700000000000002</v>
      </c>
      <c r="BD206" s="52" t="str">
        <f>IF(参照!L206="","",参照!L206)</f>
        <v>(株)カーボンニュートラル(旧：西多摩バイオパワー(株))</v>
      </c>
    </row>
    <row r="207" spans="47:56">
      <c r="AU207" s="52" t="str">
        <f>IF(参照!A207="","",参照!A207)</f>
        <v>A0065</v>
      </c>
      <c r="AV207" s="52" t="str">
        <f>IF(参照!B207="","",参照!B207)</f>
        <v>テス・エンジニアリング(株)</v>
      </c>
      <c r="AW207" s="52">
        <f>IF(参照!C207="","",参照!C207)</f>
        <v>2.7099999999999997E-4</v>
      </c>
      <c r="AX207" s="52" t="str">
        <f>IF(参照!D207="","",参照!D207)</f>
        <v>メニューA</v>
      </c>
      <c r="AY207" s="52">
        <f>IF(参照!E207="","",参照!E207)</f>
        <v>3.77E-4</v>
      </c>
      <c r="AZ207" s="52" t="str">
        <f>IF(参照!F207="","",参照!F207)</f>
        <v>テス・エンジニアリング(株)</v>
      </c>
      <c r="BA207" s="52" t="str">
        <f>IF(参照!G207="","",参照!G207)</f>
        <v>テス・エンジニアリング(株)_メニューA</v>
      </c>
      <c r="BB207" s="52">
        <f t="shared" si="34"/>
        <v>0.377</v>
      </c>
      <c r="BD207" s="52" t="str">
        <f>IF(参照!L207="","",参照!L207)</f>
        <v>加賀市総合サービス(株)</v>
      </c>
    </row>
    <row r="208" spans="47:56">
      <c r="AU208" s="52" t="str">
        <f>IF(参照!A208="","",参照!A208)</f>
        <v/>
      </c>
      <c r="AV208" s="52" t="str">
        <f>IF(参照!B208="","",参照!B208)</f>
        <v/>
      </c>
      <c r="AW208" s="52" t="str">
        <f>IF(参照!C208="","",参照!C208)</f>
        <v/>
      </c>
      <c r="AX208" s="52" t="str">
        <f>IF(参照!D208="","",参照!D208)</f>
        <v>メニューB(残差)</v>
      </c>
      <c r="AY208" s="52">
        <f>IF(参照!E208="","",参照!E208)</f>
        <v>3.88E-4</v>
      </c>
      <c r="AZ208" s="52" t="str">
        <f>IF(参照!F208="","",参照!F208)</f>
        <v>テス・エンジニアリング(株)</v>
      </c>
      <c r="BA208" s="52" t="str">
        <f>IF(参照!G208="","",参照!G208)</f>
        <v>テス・エンジニアリング(株)_メニューB(残差)</v>
      </c>
      <c r="BB208" s="52">
        <f t="shared" si="34"/>
        <v>0.38800000000000001</v>
      </c>
      <c r="BD208" s="52" t="str">
        <f>IF(参照!L208="","",参照!L208)</f>
        <v>香川電力(株)　</v>
      </c>
    </row>
    <row r="209" spans="47:56">
      <c r="AU209" s="52" t="str">
        <f>IF(参照!A209="","",参照!A209)</f>
        <v/>
      </c>
      <c r="AV209" s="52" t="str">
        <f>IF(参照!B209="","",参照!B209)</f>
        <v/>
      </c>
      <c r="AW209" s="52" t="str">
        <f>IF(参照!C209="","",参照!C209)</f>
        <v/>
      </c>
      <c r="AX209" s="52" t="str">
        <f>IF(参照!D209="","",参照!D209)</f>
        <v>(参考値)事業者全体</v>
      </c>
      <c r="AY209" s="52">
        <f>IF(参照!E209="","",参照!E209)</f>
        <v>5.2900000000000006E-4</v>
      </c>
      <c r="AZ209" s="52" t="str">
        <f>IF(参照!F209="","",参照!F209)</f>
        <v>テス・エンジニアリング(株)</v>
      </c>
      <c r="BA209" s="52" t="str">
        <f>IF(参照!G209="","",参照!G209)</f>
        <v>テス・エンジニアリング(株)_(参考値)事業者全体</v>
      </c>
      <c r="BB209" s="52">
        <f t="shared" si="34"/>
        <v>0.52900000000000003</v>
      </c>
      <c r="BD209" s="52" t="str">
        <f>IF(参照!L209="","",参照!L209)</f>
        <v>角栄ガス(株)</v>
      </c>
    </row>
    <row r="210" spans="47:56">
      <c r="AU210" s="52" t="str">
        <f>IF(参照!A210="","",参照!A210)</f>
        <v>A0066</v>
      </c>
      <c r="AV210" s="52" t="str">
        <f>IF(参照!B210="","",参照!B210)</f>
        <v>青梅ガス(株)</v>
      </c>
      <c r="AW210" s="52">
        <f>IF(参照!C210="","",参照!C210)</f>
        <v>3.6400000000000001E-4</v>
      </c>
      <c r="AX210" s="52" t="str">
        <f>IF(参照!D210="","",参照!D210)</f>
        <v/>
      </c>
      <c r="AY210" s="52">
        <f>IF(参照!E210="","",参照!E210)</f>
        <v>3.0800000000000001E-4</v>
      </c>
      <c r="AZ210" s="52" t="str">
        <f>IF(参照!F210="","",参照!F210)</f>
        <v>青梅ガス(株)</v>
      </c>
      <c r="BA210" s="52" t="str">
        <f>IF(参照!G210="","",参照!G210)</f>
        <v>青梅ガス(株)_</v>
      </c>
      <c r="BB210" s="52">
        <f t="shared" si="34"/>
        <v>0.308</v>
      </c>
      <c r="BD210" s="52" t="str">
        <f>IF(参照!L210="","",参照!L210)</f>
        <v>格安電力(株)</v>
      </c>
    </row>
    <row r="211" spans="47:56">
      <c r="AU211" s="52" t="str">
        <f>IF(参照!A211="","",参照!A211)</f>
        <v>A0067</v>
      </c>
      <c r="AV211" s="52" t="str">
        <f>IF(参照!B211="","",参照!B211)</f>
        <v>(株)イーネットワークシステムズ</v>
      </c>
      <c r="AW211" s="52">
        <f>IF(参照!C211="","",参照!C211)</f>
        <v>3.79E-4</v>
      </c>
      <c r="AX211" s="52" t="str">
        <f>IF(参照!D211="","",参照!D211)</f>
        <v>メニューA</v>
      </c>
      <c r="AY211" s="52">
        <f>IF(参照!E211="","",参照!E211)</f>
        <v>0</v>
      </c>
      <c r="AZ211" s="52" t="str">
        <f>IF(参照!F211="","",参照!F211)</f>
        <v>(株)イーネットワークシステムズ</v>
      </c>
      <c r="BA211" s="52" t="str">
        <f>IF(参照!G211="","",参照!G211)</f>
        <v>(株)イーネットワークシステムズ_メニューA</v>
      </c>
      <c r="BB211" s="52">
        <f t="shared" si="34"/>
        <v>0</v>
      </c>
      <c r="BD211" s="52" t="str">
        <f>IF(参照!L211="","",参照!L211)</f>
        <v>神楽電力(株)</v>
      </c>
    </row>
    <row r="212" spans="47:56">
      <c r="AU212" s="52" t="str">
        <f>IF(参照!A212="","",参照!A212)</f>
        <v/>
      </c>
      <c r="AV212" s="52" t="str">
        <f>IF(参照!B212="","",参照!B212)</f>
        <v/>
      </c>
      <c r="AW212" s="52" t="str">
        <f>IF(参照!C212="","",参照!C212)</f>
        <v/>
      </c>
      <c r="AX212" s="52" t="str">
        <f>IF(参照!D212="","",参照!D212)</f>
        <v>メニューB</v>
      </c>
      <c r="AY212" s="52">
        <f>IF(参照!E212="","",参照!E212)</f>
        <v>0</v>
      </c>
      <c r="AZ212" s="52" t="str">
        <f>IF(参照!F212="","",参照!F212)</f>
        <v>(株)イーネットワークシステムズ</v>
      </c>
      <c r="BA212" s="52" t="str">
        <f>IF(参照!G212="","",参照!G212)</f>
        <v>(株)イーネットワークシステムズ_メニューB</v>
      </c>
      <c r="BB212" s="52">
        <f t="shared" si="34"/>
        <v>0</v>
      </c>
      <c r="BD212" s="52" t="str">
        <f>IF(参照!L212="","",参照!L212)</f>
        <v>かけがわ報徳パワー(株)</v>
      </c>
    </row>
    <row r="213" spans="47:56">
      <c r="AU213" s="52" t="str">
        <f>IF(参照!A213="","",参照!A213)</f>
        <v/>
      </c>
      <c r="AV213" s="52" t="str">
        <f>IF(参照!B213="","",参照!B213)</f>
        <v/>
      </c>
      <c r="AW213" s="52" t="str">
        <f>IF(参照!C213="","",参照!C213)</f>
        <v/>
      </c>
      <c r="AX213" s="52" t="str">
        <f>IF(参照!D213="","",参照!D213)</f>
        <v>メニューC</v>
      </c>
      <c r="AY213" s="52">
        <f>IF(参照!E213="","",参照!E213)</f>
        <v>0</v>
      </c>
      <c r="AZ213" s="52" t="str">
        <f>IF(参照!F213="","",参照!F213)</f>
        <v>(株)イーネットワークシステムズ</v>
      </c>
      <c r="BA213" s="52" t="str">
        <f>IF(参照!G213="","",参照!G213)</f>
        <v>(株)イーネットワークシステムズ_メニューC</v>
      </c>
      <c r="BB213" s="52">
        <f t="shared" si="34"/>
        <v>0</v>
      </c>
      <c r="BD213" s="52" t="str">
        <f>IF(参照!L213="","",参照!L213)</f>
        <v>鹿児島電力(株)</v>
      </c>
    </row>
    <row r="214" spans="47:56">
      <c r="AU214" s="52" t="str">
        <f>IF(参照!A214="","",参照!A214)</f>
        <v/>
      </c>
      <c r="AV214" s="52" t="str">
        <f>IF(参照!B214="","",参照!B214)</f>
        <v/>
      </c>
      <c r="AW214" s="52" t="str">
        <f>IF(参照!C214="","",参照!C214)</f>
        <v/>
      </c>
      <c r="AX214" s="52" t="str">
        <f>IF(参照!D214="","",参照!D214)</f>
        <v>メニューD</v>
      </c>
      <c r="AY214" s="52">
        <f>IF(参照!E214="","",参照!E214)</f>
        <v>0</v>
      </c>
      <c r="AZ214" s="52" t="str">
        <f>IF(参照!F214="","",参照!F214)</f>
        <v>(株)イーネットワークシステムズ</v>
      </c>
      <c r="BA214" s="52" t="str">
        <f>IF(参照!G214="","",参照!G214)</f>
        <v>(株)イーネットワークシステムズ_メニューD</v>
      </c>
      <c r="BB214" s="52">
        <f t="shared" si="34"/>
        <v>0</v>
      </c>
      <c r="BD214" s="52" t="str">
        <f>IF(参照!L214="","",参照!L214)</f>
        <v>歌舞伎エナジー(株)</v>
      </c>
    </row>
    <row r="215" spans="47:56">
      <c r="AU215" s="52" t="str">
        <f>IF(参照!A215="","",参照!A215)</f>
        <v/>
      </c>
      <c r="AV215" s="52" t="str">
        <f>IF(参照!B215="","",参照!B215)</f>
        <v/>
      </c>
      <c r="AW215" s="52" t="str">
        <f>IF(参照!C215="","",参照!C215)</f>
        <v/>
      </c>
      <c r="AX215" s="52" t="str">
        <f>IF(参照!D215="","",参照!D215)</f>
        <v>メニューE(残差)</v>
      </c>
      <c r="AY215" s="52">
        <f>IF(参照!E215="","",参照!E215)</f>
        <v>3.2299999999999999E-4</v>
      </c>
      <c r="AZ215" s="52" t="str">
        <f>IF(参照!F215="","",参照!F215)</f>
        <v>(株)イーネットワークシステムズ</v>
      </c>
      <c r="BA215" s="52" t="str">
        <f>IF(参照!G215="","",参照!G215)</f>
        <v>(株)イーネットワークシステムズ_メニューE(残差)</v>
      </c>
      <c r="BB215" s="52">
        <f t="shared" si="34"/>
        <v>0.32300000000000001</v>
      </c>
      <c r="BD215" s="52" t="str">
        <f>IF(参照!L215="","",参照!L215)</f>
        <v>(株)かみでん里山公社</v>
      </c>
    </row>
    <row r="216" spans="47:56">
      <c r="AU216" s="52" t="str">
        <f>IF(参照!A216="","",参照!A216)</f>
        <v/>
      </c>
      <c r="AV216" s="52" t="str">
        <f>IF(参照!B216="","",参照!B216)</f>
        <v/>
      </c>
      <c r="AW216" s="52" t="str">
        <f>IF(参照!C216="","",参照!C216)</f>
        <v/>
      </c>
      <c r="AX216" s="52" t="str">
        <f>IF(参照!D216="","",参照!D216)</f>
        <v>(参考値)事業者全体</v>
      </c>
      <c r="AY216" s="52">
        <f>IF(参照!E216="","",参照!E216)</f>
        <v>2.5300000000000002E-4</v>
      </c>
      <c r="AZ216" s="52" t="str">
        <f>IF(参照!F216="","",参照!F216)</f>
        <v>(株)イーネットワークシステムズ</v>
      </c>
      <c r="BA216" s="52" t="str">
        <f>IF(参照!G216="","",参照!G216)</f>
        <v>(株)イーネットワークシステムズ_(参考値)事業者全体</v>
      </c>
      <c r="BB216" s="52">
        <f t="shared" si="34"/>
        <v>0.253</v>
      </c>
      <c r="BD216" s="52" t="str">
        <f>IF(参照!L216="","",参照!L216)</f>
        <v>亀岡ふるさとエナジー(株)</v>
      </c>
    </row>
    <row r="217" spans="47:56">
      <c r="AU217" s="52" t="str">
        <f>IF(参照!A217="","",参照!A217)</f>
        <v>A0068</v>
      </c>
      <c r="AV217" s="52" t="str">
        <f>IF(参照!B217="","",参照!B217)</f>
        <v>(株)エネアーク関東</v>
      </c>
      <c r="AW217" s="52">
        <f>IF(参照!C217="","",参照!C217)</f>
        <v>4.5800000000000002E-4</v>
      </c>
      <c r="AX217" s="52" t="str">
        <f>IF(参照!D217="","",参照!D217)</f>
        <v/>
      </c>
      <c r="AY217" s="52">
        <f>IF(参照!E217="","",参照!E217)</f>
        <v>4.0200000000000001E-4</v>
      </c>
      <c r="AZ217" s="52" t="str">
        <f>IF(参照!F217="","",参照!F217)</f>
        <v>(株)エネアーク関東</v>
      </c>
      <c r="BA217" s="52" t="str">
        <f>IF(参照!G217="","",参照!G217)</f>
        <v>(株)エネアーク関東_</v>
      </c>
      <c r="BB217" s="52">
        <f t="shared" si="34"/>
        <v>0.40200000000000002</v>
      </c>
      <c r="BD217" s="52" t="str">
        <f>IF(参照!L217="","",参照!L217)</f>
        <v>唐津電力(株)</v>
      </c>
    </row>
    <row r="218" spans="47:56">
      <c r="AU218" s="52" t="str">
        <f>IF(参照!A218="","",参照!A218)</f>
        <v>A0069</v>
      </c>
      <c r="AV218" s="52" t="str">
        <f>IF(参照!B218="","",参照!B218)</f>
        <v>(株)東急パワーサプライ</v>
      </c>
      <c r="AW218" s="52">
        <f>IF(参照!C218="","",参照!C218)</f>
        <v>4.9399999999999997E-4</v>
      </c>
      <c r="AX218" s="52" t="str">
        <f>IF(参照!D218="","",参照!D218)</f>
        <v>メニューA</v>
      </c>
      <c r="AY218" s="52">
        <f>IF(参照!E218="","",参照!E218)</f>
        <v>0</v>
      </c>
      <c r="AZ218" s="52" t="str">
        <f>IF(参照!F218="","",参照!F218)</f>
        <v>(株)東急パワーサプライ</v>
      </c>
      <c r="BA218" s="52" t="str">
        <f>IF(参照!G218="","",参照!G218)</f>
        <v>(株)東急パワーサプライ_メニューA</v>
      </c>
      <c r="BB218" s="52">
        <f t="shared" si="34"/>
        <v>0</v>
      </c>
      <c r="BD218" s="52" t="str">
        <f>IF(参照!L218="","",参照!L218)</f>
        <v>(株)唐津パワーホールディングス</v>
      </c>
    </row>
    <row r="219" spans="47:56">
      <c r="AU219" s="52" t="str">
        <f>IF(参照!A219="","",参照!A219)</f>
        <v/>
      </c>
      <c r="AV219" s="52" t="str">
        <f>IF(参照!B219="","",参照!B219)</f>
        <v/>
      </c>
      <c r="AW219" s="52" t="str">
        <f>IF(参照!C219="","",参照!C219)</f>
        <v/>
      </c>
      <c r="AX219" s="52" t="str">
        <f>IF(参照!D219="","",参照!D219)</f>
        <v>メニューB</v>
      </c>
      <c r="AY219" s="52">
        <f>IF(参照!E219="","",参照!E219)</f>
        <v>3.4000000000000002E-4</v>
      </c>
      <c r="AZ219" s="52" t="str">
        <f>IF(参照!F219="","",参照!F219)</f>
        <v>(株)東急パワーサプライ</v>
      </c>
      <c r="BA219" s="52" t="str">
        <f>IF(参照!G219="","",参照!G219)</f>
        <v>(株)東急パワーサプライ_メニューB</v>
      </c>
      <c r="BB219" s="52">
        <f t="shared" si="34"/>
        <v>0.34</v>
      </c>
      <c r="BD219" s="52" t="str">
        <f>IF(参照!L219="","",参照!L219)</f>
        <v>カワサキグリーンエナジー(株)</v>
      </c>
    </row>
    <row r="220" spans="47:56">
      <c r="AU220" s="52" t="str">
        <f>IF(参照!A220="","",参照!A220)</f>
        <v/>
      </c>
      <c r="AV220" s="52" t="str">
        <f>IF(参照!B220="","",参照!B220)</f>
        <v/>
      </c>
      <c r="AW220" s="52" t="str">
        <f>IF(参照!C220="","",参照!C220)</f>
        <v/>
      </c>
      <c r="AX220" s="52" t="str">
        <f>IF(参照!D220="","",参照!D220)</f>
        <v>メニューC</v>
      </c>
      <c r="AY220" s="52">
        <f>IF(参照!E220="","",参照!E220)</f>
        <v>0</v>
      </c>
      <c r="AZ220" s="52" t="str">
        <f>IF(参照!F220="","",参照!F220)</f>
        <v>(株)東急パワーサプライ</v>
      </c>
      <c r="BA220" s="52" t="str">
        <f>IF(参照!G220="","",参照!G220)</f>
        <v>(株)東急パワーサプライ_メニューC</v>
      </c>
      <c r="BB220" s="52">
        <f t="shared" si="34"/>
        <v>0</v>
      </c>
      <c r="BD220" s="52" t="str">
        <f>IF(参照!L220="","",参照!L220)</f>
        <v>(株)関西空調　</v>
      </c>
    </row>
    <row r="221" spans="47:56">
      <c r="AU221" s="52" t="str">
        <f>IF(参照!A221="","",参照!A221)</f>
        <v/>
      </c>
      <c r="AV221" s="52" t="str">
        <f>IF(参照!B221="","",参照!B221)</f>
        <v/>
      </c>
      <c r="AW221" s="52" t="str">
        <f>IF(参照!C221="","",参照!C221)</f>
        <v/>
      </c>
      <c r="AX221" s="52" t="str">
        <f>IF(参照!D221="","",参照!D221)</f>
        <v>メニューD</v>
      </c>
      <c r="AY221" s="52">
        <f>IF(参照!E221="","",参照!E221)</f>
        <v>2.92E-4</v>
      </c>
      <c r="AZ221" s="52" t="str">
        <f>IF(参照!F221="","",参照!F221)</f>
        <v>(株)東急パワーサプライ</v>
      </c>
      <c r="BA221" s="52" t="str">
        <f>IF(参照!G221="","",参照!G221)</f>
        <v>(株)東急パワーサプライ_メニューD</v>
      </c>
      <c r="BB221" s="52">
        <f t="shared" si="34"/>
        <v>0.29199999999999998</v>
      </c>
      <c r="BD221" s="52" t="str">
        <f>IF(参照!L221="","",参照!L221)</f>
        <v>(株)関電エネルギーソリューション</v>
      </c>
    </row>
    <row r="222" spans="47:56">
      <c r="AU222" s="52" t="str">
        <f>IF(参照!A222="","",参照!A222)</f>
        <v/>
      </c>
      <c r="AV222" s="52" t="str">
        <f>IF(参照!B222="","",参照!B222)</f>
        <v/>
      </c>
      <c r="AW222" s="52" t="str">
        <f>IF(参照!C222="","",参照!C222)</f>
        <v/>
      </c>
      <c r="AX222" s="52" t="str">
        <f>IF(参照!D222="","",参照!D222)</f>
        <v>メニューE</v>
      </c>
      <c r="AY222" s="52">
        <f>IF(参照!E222="","",参照!E222)</f>
        <v>0</v>
      </c>
      <c r="AZ222" s="52" t="str">
        <f>IF(参照!F222="","",参照!F222)</f>
        <v>(株)東急パワーサプライ</v>
      </c>
      <c r="BA222" s="52" t="str">
        <f>IF(参照!G222="","",参照!G222)</f>
        <v>(株)東急パワーサプライ_メニューE</v>
      </c>
      <c r="BB222" s="52">
        <f t="shared" si="34"/>
        <v>0</v>
      </c>
      <c r="BD222" s="52" t="str">
        <f>IF(参照!L222="","",参照!L222)</f>
        <v>合同会社北上新電力</v>
      </c>
    </row>
    <row r="223" spans="47:56">
      <c r="AU223" s="52" t="str">
        <f>IF(参照!A223="","",参照!A223)</f>
        <v/>
      </c>
      <c r="AV223" s="52" t="str">
        <f>IF(参照!B223="","",参照!B223)</f>
        <v/>
      </c>
      <c r="AW223" s="52" t="str">
        <f>IF(参照!C223="","",参照!C223)</f>
        <v/>
      </c>
      <c r="AX223" s="52" t="str">
        <f>IF(参照!D223="","",参照!D223)</f>
        <v>メニューF</v>
      </c>
      <c r="AY223" s="52">
        <f>IF(参照!E223="","",参照!E223)</f>
        <v>0</v>
      </c>
      <c r="AZ223" s="52" t="str">
        <f>IF(参照!F223="","",参照!F223)</f>
        <v>(株)東急パワーサプライ</v>
      </c>
      <c r="BA223" s="52" t="str">
        <f>IF(参照!G223="","",参照!G223)</f>
        <v>(株)東急パワーサプライ_メニューF</v>
      </c>
      <c r="BB223" s="52">
        <f t="shared" si="34"/>
        <v>0</v>
      </c>
      <c r="BD223" s="52" t="str">
        <f>IF(参照!L223="","",参照!L223)</f>
        <v>(株)北九州パワー</v>
      </c>
    </row>
    <row r="224" spans="47:56">
      <c r="AU224" s="52" t="str">
        <f>IF(参照!A224="","",参照!A224)</f>
        <v/>
      </c>
      <c r="AV224" s="52" t="str">
        <f>IF(参照!B224="","",参照!B224)</f>
        <v/>
      </c>
      <c r="AW224" s="52" t="str">
        <f>IF(参照!C224="","",参照!C224)</f>
        <v/>
      </c>
      <c r="AX224" s="52" t="str">
        <f>IF(参照!D224="","",参照!D224)</f>
        <v>メニューG(残差)</v>
      </c>
      <c r="AY224" s="52">
        <f>IF(参照!E224="","",参照!E224)</f>
        <v>4.3100000000000001E-4</v>
      </c>
      <c r="AZ224" s="52" t="str">
        <f>IF(参照!F224="","",参照!F224)</f>
        <v>(株)東急パワーサプライ</v>
      </c>
      <c r="BA224" s="52" t="str">
        <f>IF(参照!G224="","",参照!G224)</f>
        <v>(株)東急パワーサプライ_メニューG(残差)</v>
      </c>
      <c r="BB224" s="52">
        <f t="shared" si="34"/>
        <v>0.43099999999999999</v>
      </c>
      <c r="BD224" s="52" t="str">
        <f>IF(参照!L224="","",参照!L224)</f>
        <v>キタコー(株)</v>
      </c>
    </row>
    <row r="225" spans="47:56">
      <c r="AU225" s="52" t="str">
        <f>IF(参照!A225="","",参照!A225)</f>
        <v/>
      </c>
      <c r="AV225" s="52" t="str">
        <f>IF(参照!B225="","",参照!B225)</f>
        <v/>
      </c>
      <c r="AW225" s="52" t="str">
        <f>IF(参照!C225="","",参照!C225)</f>
        <v/>
      </c>
      <c r="AX225" s="52" t="str">
        <f>IF(参照!D225="","",参照!D225)</f>
        <v>(参考値)事業者全体</v>
      </c>
      <c r="AY225" s="52">
        <f>IF(参照!E225="","",参照!E225)</f>
        <v>4.5600000000000003E-4</v>
      </c>
      <c r="AZ225" s="52" t="str">
        <f>IF(参照!F225="","",参照!F225)</f>
        <v>(株)東急パワーサプライ</v>
      </c>
      <c r="BA225" s="52" t="str">
        <f>IF(参照!G225="","",参照!G225)</f>
        <v>(株)東急パワーサプライ_(参考値)事業者全体</v>
      </c>
      <c r="BB225" s="52">
        <f t="shared" si="34"/>
        <v>0.45600000000000002</v>
      </c>
      <c r="BD225" s="52" t="str">
        <f>IF(参照!L225="","",参照!L225)</f>
        <v>北日本ガス(株)</v>
      </c>
    </row>
    <row r="226" spans="47:56">
      <c r="AU226" s="52" t="str">
        <f>IF(参照!A226="","",参照!A226)</f>
        <v>A0070</v>
      </c>
      <c r="AV226" s="52" t="str">
        <f>IF(参照!B226="","",参照!B226)</f>
        <v>王子・伊藤忠エネクス電力販売(株)</v>
      </c>
      <c r="AW226" s="52">
        <f>IF(参照!C226="","",参照!C226)</f>
        <v>5.2500000000000008E-4</v>
      </c>
      <c r="AX226" s="52" t="str">
        <f>IF(参照!D226="","",参照!D226)</f>
        <v>メニューA</v>
      </c>
      <c r="AY226" s="52">
        <f>IF(参照!E226="","",参照!E226)</f>
        <v>0</v>
      </c>
      <c r="AZ226" s="52" t="str">
        <f>IF(参照!F226="","",参照!F226)</f>
        <v>王子・伊藤忠エネクス電力販売(株)</v>
      </c>
      <c r="BA226" s="52" t="str">
        <f>IF(参照!G226="","",参照!G226)</f>
        <v>王子・伊藤忠エネクス電力販売(株)_メニューA</v>
      </c>
      <c r="BB226" s="52">
        <f t="shared" si="34"/>
        <v>0</v>
      </c>
      <c r="BD226" s="52" t="str">
        <f>IF(参照!L226="","",参照!L226)</f>
        <v>北日本石油(株)</v>
      </c>
    </row>
    <row r="227" spans="47:56">
      <c r="AU227" s="52" t="str">
        <f>IF(参照!A227="","",参照!A227)</f>
        <v/>
      </c>
      <c r="AV227" s="52" t="str">
        <f>IF(参照!B227="","",参照!B227)</f>
        <v/>
      </c>
      <c r="AW227" s="52" t="str">
        <f>IF(参照!C227="","",参照!C227)</f>
        <v/>
      </c>
      <c r="AX227" s="52" t="str">
        <f>IF(参照!D227="","",参照!D227)</f>
        <v>メニューB</v>
      </c>
      <c r="AY227" s="52">
        <f>IF(参照!E227="","",参照!E227)</f>
        <v>2.1699999999999999E-4</v>
      </c>
      <c r="AZ227" s="52" t="str">
        <f>IF(参照!F227="","",参照!F227)</f>
        <v>王子・伊藤忠エネクス電力販売(株)</v>
      </c>
      <c r="BA227" s="52" t="str">
        <f>IF(参照!G227="","",参照!G227)</f>
        <v>王子・伊藤忠エネクス電力販売(株)_メニューB</v>
      </c>
      <c r="BB227" s="52">
        <f t="shared" si="34"/>
        <v>0.217</v>
      </c>
      <c r="BD227" s="52" t="str">
        <f>IF(参照!L227="","",参照!L227)</f>
        <v>岐阜電力(株)</v>
      </c>
    </row>
    <row r="228" spans="47:56">
      <c r="AU228" s="52" t="str">
        <f>IF(参照!A228="","",参照!A228)</f>
        <v/>
      </c>
      <c r="AV228" s="52" t="str">
        <f>IF(参照!B228="","",参照!B228)</f>
        <v/>
      </c>
      <c r="AW228" s="52" t="str">
        <f>IF(参照!C228="","",参照!C228)</f>
        <v/>
      </c>
      <c r="AX228" s="52" t="str">
        <f>IF(参照!D228="","",参照!D228)</f>
        <v>メニューC</v>
      </c>
      <c r="AY228" s="52">
        <f>IF(参照!E228="","",参照!E228)</f>
        <v>3.0299999999999999E-4</v>
      </c>
      <c r="AZ228" s="52" t="str">
        <f>IF(参照!F228="","",参照!F228)</f>
        <v>王子・伊藤忠エネクス電力販売(株)</v>
      </c>
      <c r="BA228" s="52" t="str">
        <f>IF(参照!G228="","",参照!G228)</f>
        <v>王子・伊藤忠エネクス電力販売(株)_メニューC</v>
      </c>
      <c r="BB228" s="52">
        <f t="shared" si="34"/>
        <v>0.30299999999999999</v>
      </c>
      <c r="BD228" s="52" t="str">
        <f>IF(参照!L228="","",参照!L228)</f>
        <v>キヤノンマーケティングジャパン(株)</v>
      </c>
    </row>
    <row r="229" spans="47:56">
      <c r="AU229" s="52" t="str">
        <f>IF(参照!A229="","",参照!A229)</f>
        <v/>
      </c>
      <c r="AV229" s="52" t="str">
        <f>IF(参照!B229="","",参照!B229)</f>
        <v/>
      </c>
      <c r="AW229" s="52" t="str">
        <f>IF(参照!C229="","",参照!C229)</f>
        <v/>
      </c>
      <c r="AX229" s="52" t="str">
        <f>IF(参照!D229="","",参照!D229)</f>
        <v>メニューD(残差)</v>
      </c>
      <c r="AY229" s="52">
        <f>IF(参照!E229="","",参照!E229)</f>
        <v>9.0899999999999998E-4</v>
      </c>
      <c r="AZ229" s="52" t="str">
        <f>IF(参照!F229="","",参照!F229)</f>
        <v>王子・伊藤忠エネクス電力販売(株)</v>
      </c>
      <c r="BA229" s="52" t="str">
        <f>IF(参照!G229="","",参照!G229)</f>
        <v>王子・伊藤忠エネクス電力販売(株)_メニューD(残差)</v>
      </c>
      <c r="BB229" s="52">
        <f t="shared" si="34"/>
        <v>0.90900000000000003</v>
      </c>
      <c r="BD229" s="52" t="str">
        <f>IF(参照!L229="","",参照!L229)</f>
        <v>九州エナジー(株)</v>
      </c>
    </row>
    <row r="230" spans="47:56">
      <c r="AU230" s="52" t="str">
        <f>IF(参照!A230="","",参照!A230)</f>
        <v/>
      </c>
      <c r="AV230" s="52" t="str">
        <f>IF(参照!B230="","",参照!B230)</f>
        <v/>
      </c>
      <c r="AW230" s="52" t="str">
        <f>IF(参照!C230="","",参照!C230)</f>
        <v/>
      </c>
      <c r="AX230" s="52" t="str">
        <f>IF(参照!D230="","",参照!D230)</f>
        <v>(参考値)事業者全体</v>
      </c>
      <c r="AY230" s="52">
        <f>IF(参照!E230="","",参照!E230)</f>
        <v>3.9899999999999999E-4</v>
      </c>
      <c r="AZ230" s="52" t="str">
        <f>IF(参照!F230="","",参照!F230)</f>
        <v>王子・伊藤忠エネクス電力販売(株)</v>
      </c>
      <c r="BA230" s="52" t="str">
        <f>IF(参照!G230="","",参照!G230)</f>
        <v>王子・伊藤忠エネクス電力販売(株)_(参考値)事業者全体</v>
      </c>
      <c r="BB230" s="52">
        <f t="shared" si="34"/>
        <v>0.39900000000000002</v>
      </c>
      <c r="BD230" s="52" t="str">
        <f>IF(参照!L230="","",参照!L230)</f>
        <v>九電みらいエナジー(株)</v>
      </c>
    </row>
    <row r="231" spans="47:56">
      <c r="AU231" s="52" t="str">
        <f>IF(参照!A231="","",参照!A231)</f>
        <v>A0071</v>
      </c>
      <c r="AV231" s="52" t="str">
        <f>IF(参照!B231="","",参照!B231)</f>
        <v>伊藤忠商事(株)</v>
      </c>
      <c r="AW231" s="52">
        <f>IF(参照!C231="","",参照!C231)</f>
        <v>7.3999999999999999E-4</v>
      </c>
      <c r="AX231" s="52" t="str">
        <f>IF(参照!D231="","",参照!D231)</f>
        <v>メニューA</v>
      </c>
      <c r="AY231" s="52">
        <f>IF(参照!E231="","",参照!E231)</f>
        <v>0</v>
      </c>
      <c r="AZ231" s="52" t="str">
        <f>IF(参照!F231="","",参照!F231)</f>
        <v>伊藤忠商事(株)</v>
      </c>
      <c r="BA231" s="52" t="str">
        <f>IF(参照!G231="","",参照!G231)</f>
        <v>伊藤忠商事(株)_メニューA</v>
      </c>
      <c r="BB231" s="52">
        <f t="shared" si="34"/>
        <v>0</v>
      </c>
      <c r="BD231" s="52" t="str">
        <f>IF(参照!L231="","",参照!L231)</f>
        <v>京セラ関電エナジー合同会社</v>
      </c>
    </row>
    <row r="232" spans="47:56">
      <c r="AU232" s="52" t="str">
        <f>IF(参照!A232="","",参照!A232)</f>
        <v/>
      </c>
      <c r="AV232" s="52" t="str">
        <f>IF(参照!B232="","",参照!B232)</f>
        <v/>
      </c>
      <c r="AW232" s="52" t="str">
        <f>IF(参照!C232="","",参照!C232)</f>
        <v/>
      </c>
      <c r="AX232" s="52" t="str">
        <f>IF(参照!D232="","",参照!D232)</f>
        <v>メニューB(残差)</v>
      </c>
      <c r="AY232" s="52">
        <f>IF(参照!E232="","",参照!E232)</f>
        <v>4.5300000000000001E-4</v>
      </c>
      <c r="AZ232" s="52" t="str">
        <f>IF(参照!F232="","",参照!F232)</f>
        <v>伊藤忠商事(株)</v>
      </c>
      <c r="BA232" s="52" t="str">
        <f>IF(参照!G232="","",参照!G232)</f>
        <v>伊藤忠商事(株)_メニューB(残差)</v>
      </c>
      <c r="BB232" s="52">
        <f t="shared" si="34"/>
        <v>0.45300000000000001</v>
      </c>
      <c r="BD232" s="52" t="str">
        <f>IF(参照!L232="","",参照!L232)</f>
        <v>京都生活協同組合</v>
      </c>
    </row>
    <row r="233" spans="47:56">
      <c r="AU233" s="52" t="str">
        <f>IF(参照!A233="","",参照!A233)</f>
        <v/>
      </c>
      <c r="AV233" s="52" t="str">
        <f>IF(参照!B233="","",参照!B233)</f>
        <v/>
      </c>
      <c r="AW233" s="52" t="str">
        <f>IF(参照!C233="","",参照!C233)</f>
        <v/>
      </c>
      <c r="AX233" s="52" t="str">
        <f>IF(参照!D233="","",参照!D233)</f>
        <v>(参考値)事業者全体</v>
      </c>
      <c r="AY233" s="52">
        <f>IF(参照!E233="","",参照!E233)</f>
        <v>4.6999999999999999E-4</v>
      </c>
      <c r="AZ233" s="52" t="str">
        <f>IF(参照!F233="","",参照!F233)</f>
        <v>伊藤忠商事(株)</v>
      </c>
      <c r="BA233" s="52" t="str">
        <f>IF(参照!G233="","",参照!G233)</f>
        <v>伊藤忠商事(株)_(参考値)事業者全体</v>
      </c>
      <c r="BB233" s="52">
        <f t="shared" si="34"/>
        <v>0.47</v>
      </c>
      <c r="BD233" s="52" t="str">
        <f>IF(参照!L233="","",参照!L233)</f>
        <v>(株)京楽産業ホールディングス</v>
      </c>
    </row>
    <row r="234" spans="47:56">
      <c r="AU234" s="52" t="str">
        <f>IF(参照!A234="","",参照!A234)</f>
        <v>A0072</v>
      </c>
      <c r="AV234" s="52" t="str">
        <f>IF(参照!B234="","",参照!B234)</f>
        <v>(株)エコスタイル</v>
      </c>
      <c r="AW234" s="52">
        <f>IF(参照!C234="","",参照!C234)</f>
        <v>4.1800000000000002E-4</v>
      </c>
      <c r="AX234" s="52" t="str">
        <f>IF(参照!D234="","",参照!D234)</f>
        <v>メニューA</v>
      </c>
      <c r="AY234" s="52">
        <f>IF(参照!E234="","",参照!E234)</f>
        <v>0</v>
      </c>
      <c r="AZ234" s="52" t="str">
        <f>IF(参照!F234="","",参照!F234)</f>
        <v>(株)エコスタイル</v>
      </c>
      <c r="BA234" s="52" t="str">
        <f>IF(参照!G234="","",参照!G234)</f>
        <v>(株)エコスタイル_メニューA</v>
      </c>
      <c r="BB234" s="52">
        <f t="shared" si="34"/>
        <v>0</v>
      </c>
      <c r="BD234" s="52" t="str">
        <f>IF(参照!L234="","",参照!L234)</f>
        <v>桐生瓦斯(株)</v>
      </c>
    </row>
    <row r="235" spans="47:56">
      <c r="AU235" s="52" t="str">
        <f>IF(参照!A235="","",参照!A235)</f>
        <v/>
      </c>
      <c r="AV235" s="52" t="str">
        <f>IF(参照!B235="","",参照!B235)</f>
        <v/>
      </c>
      <c r="AW235" s="52" t="str">
        <f>IF(参照!C235="","",参照!C235)</f>
        <v/>
      </c>
      <c r="AX235" s="52" t="str">
        <f>IF(参照!D235="","",参照!D235)</f>
        <v>メニューB</v>
      </c>
      <c r="AY235" s="52">
        <f>IF(参照!E235="","",参照!E235)</f>
        <v>0</v>
      </c>
      <c r="AZ235" s="52" t="str">
        <f>IF(参照!F235="","",参照!F235)</f>
        <v>(株)エコスタイル</v>
      </c>
      <c r="BA235" s="52" t="str">
        <f>IF(参照!G235="","",参照!G235)</f>
        <v>(株)エコスタイル_メニューB</v>
      </c>
      <c r="BB235" s="52">
        <f t="shared" si="34"/>
        <v>0</v>
      </c>
      <c r="BD235" s="52" t="str">
        <f>IF(参照!L235="","",参照!L235)</f>
        <v>近畿電力(株)</v>
      </c>
    </row>
    <row r="236" spans="47:56">
      <c r="AU236" s="52" t="str">
        <f>IF(参照!A236="","",参照!A236)</f>
        <v/>
      </c>
      <c r="AV236" s="52" t="str">
        <f>IF(参照!B236="","",参照!B236)</f>
        <v/>
      </c>
      <c r="AW236" s="52" t="str">
        <f>IF(参照!C236="","",参照!C236)</f>
        <v/>
      </c>
      <c r="AX236" s="52" t="str">
        <f>IF(参照!D236="","",参照!D236)</f>
        <v>メニューC(残差)</v>
      </c>
      <c r="AY236" s="52">
        <f>IF(参照!E236="","",参照!E236)</f>
        <v>5.9499999999999993E-4</v>
      </c>
      <c r="AZ236" s="52" t="str">
        <f>IF(参照!F236="","",参照!F236)</f>
        <v>(株)エコスタイル</v>
      </c>
      <c r="BA236" s="52" t="str">
        <f>IF(参照!G236="","",参照!G236)</f>
        <v>(株)エコスタイル_メニューC(残差)</v>
      </c>
      <c r="BB236" s="52">
        <f t="shared" si="34"/>
        <v>0.59499999999999997</v>
      </c>
      <c r="BD236" s="52" t="str">
        <f>IF(参照!L236="","",参照!L236)</f>
        <v>(株)クオリティプラス</v>
      </c>
    </row>
    <row r="237" spans="47:56">
      <c r="AU237" s="52" t="str">
        <f>IF(参照!A237="","",参照!A237)</f>
        <v/>
      </c>
      <c r="AV237" s="52" t="str">
        <f>IF(参照!B237="","",参照!B237)</f>
        <v/>
      </c>
      <c r="AW237" s="52" t="str">
        <f>IF(参照!C237="","",参照!C237)</f>
        <v/>
      </c>
      <c r="AX237" s="52" t="str">
        <f>IF(参照!D237="","",参照!D237)</f>
        <v>(参考値)事業者全体</v>
      </c>
      <c r="AY237" s="52">
        <f>IF(参照!E237="","",参照!E237)</f>
        <v>5.4000000000000001E-4</v>
      </c>
      <c r="AZ237" s="52" t="str">
        <f>IF(参照!F237="","",参照!F237)</f>
        <v>(株)エコスタイル</v>
      </c>
      <c r="BA237" s="52" t="str">
        <f>IF(参照!G237="","",参照!G237)</f>
        <v>(株)エコスタイル_(参考値)事業者全体</v>
      </c>
      <c r="BB237" s="52">
        <f t="shared" si="34"/>
        <v>0.54</v>
      </c>
      <c r="BD237" s="52" t="str">
        <f>IF(参照!L237="","",参照!L237)</f>
        <v>くこくエネルギー(株)(旧：熊本電力(株))</v>
      </c>
    </row>
    <row r="238" spans="47:56">
      <c r="AU238" s="52" t="str">
        <f>IF(参照!A238="","",参照!A238)</f>
        <v>A0073</v>
      </c>
      <c r="AV238" s="52" t="str">
        <f>IF(参照!B238="","",参照!B238)</f>
        <v>入間ガス(株)</v>
      </c>
      <c r="AW238" s="52">
        <f>IF(参照!C238="","",参照!C238)</f>
        <v>3.6400000000000001E-4</v>
      </c>
      <c r="AX238" s="52" t="str">
        <f>IF(参照!D238="","",参照!D238)</f>
        <v/>
      </c>
      <c r="AY238" s="52">
        <f>IF(参照!E238="","",参照!E238)</f>
        <v>3.0800000000000001E-4</v>
      </c>
      <c r="AZ238" s="52" t="str">
        <f>IF(参照!F238="","",参照!F238)</f>
        <v>入間ガス(株)</v>
      </c>
      <c r="BA238" s="52" t="str">
        <f>IF(参照!G238="","",参照!G238)</f>
        <v>入間ガス(株)_</v>
      </c>
      <c r="BB238" s="52">
        <f t="shared" si="34"/>
        <v>0.308</v>
      </c>
      <c r="BD238" s="52" t="str">
        <f>IF(参照!L238="","",参照!L238)</f>
        <v>久慈地域エネルギー(株)</v>
      </c>
    </row>
    <row r="239" spans="47:56">
      <c r="AU239" s="52" t="str">
        <f>IF(参照!A239="","",参照!A239)</f>
        <v>A0074</v>
      </c>
      <c r="AV239" s="52" t="str">
        <f>IF(参照!B239="","",参照!B239)</f>
        <v>テプコカスタマーサービス(株)</v>
      </c>
      <c r="AW239" s="52">
        <f>IF(参照!C239="","",参照!C239)</f>
        <v>5.7499999999999999E-4</v>
      </c>
      <c r="AX239" s="52" t="str">
        <f>IF(参照!D239="","",参照!D239)</f>
        <v/>
      </c>
      <c r="AY239" s="52">
        <f>IF(参照!E239="","",参照!E239)</f>
        <v>5.5800000000000001E-4</v>
      </c>
      <c r="AZ239" s="52" t="str">
        <f>IF(参照!F239="","",参照!F239)</f>
        <v>テプコカスタマーサービス(株)</v>
      </c>
      <c r="BA239" s="52" t="str">
        <f>IF(参照!G239="","",参照!G239)</f>
        <v>テプコカスタマーサービス(株)_</v>
      </c>
      <c r="BB239" s="52">
        <f t="shared" si="34"/>
        <v>0.55800000000000005</v>
      </c>
      <c r="BD239" s="52" t="str">
        <f>IF(参照!L239="","",参照!L239)</f>
        <v>(株)クボタ</v>
      </c>
    </row>
    <row r="240" spans="47:56">
      <c r="AU240" s="52" t="str">
        <f>IF(参照!A240="","",参照!A240)</f>
        <v>A0075</v>
      </c>
      <c r="AV240" s="52" t="str">
        <f>IF(参照!B240="","",参照!B240)</f>
        <v>(株)とんでんホールディングス</v>
      </c>
      <c r="AW240" s="52">
        <f>IF(参照!C240="","",参照!C240)</f>
        <v>4.0900000000000002E-4</v>
      </c>
      <c r="AX240" s="52" t="str">
        <f>IF(参照!D240="","",参照!D240)</f>
        <v/>
      </c>
      <c r="AY240" s="52">
        <f>IF(参照!E240="","",参照!E240)</f>
        <v>5.1000000000000004E-4</v>
      </c>
      <c r="AZ240" s="52" t="str">
        <f>IF(参照!F240="","",参照!F240)</f>
        <v>(株)とんでんホールディングス</v>
      </c>
      <c r="BA240" s="52" t="str">
        <f>IF(参照!G240="","",参照!G240)</f>
        <v>(株)とんでんホールディングス_</v>
      </c>
      <c r="BB240" s="52">
        <f t="shared" si="34"/>
        <v>0.51</v>
      </c>
      <c r="BD240" s="52" t="str">
        <f>IF(参照!L240="","",参照!L240)</f>
        <v>(株)球磨村森電力</v>
      </c>
    </row>
    <row r="241" spans="47:56">
      <c r="AU241" s="52" t="str">
        <f>IF(参照!A241="","",参照!A241)</f>
        <v>A0076</v>
      </c>
      <c r="AV241" s="52" t="str">
        <f>IF(参照!B241="","",参照!B241)</f>
        <v>日鉄エンジニアリング(株)</v>
      </c>
      <c r="AW241" s="52">
        <f>IF(参照!C241="","",参照!C241)</f>
        <v>4.5399999999999998E-4</v>
      </c>
      <c r="AX241" s="52" t="str">
        <f>IF(参照!D241="","",参照!D241)</f>
        <v>メニューA</v>
      </c>
      <c r="AY241" s="52">
        <f>IF(参照!E241="","",参照!E241)</f>
        <v>0</v>
      </c>
      <c r="AZ241" s="52" t="str">
        <f>IF(参照!F241="","",参照!F241)</f>
        <v>日鉄エンジニアリング(株)</v>
      </c>
      <c r="BA241" s="52" t="str">
        <f>IF(参照!G241="","",参照!G241)</f>
        <v>日鉄エンジニアリング(株)_メニューA</v>
      </c>
      <c r="BB241" s="52">
        <f t="shared" si="34"/>
        <v>0</v>
      </c>
      <c r="BD241" s="52" t="str">
        <f>IF(参照!L241="","",参照!L241)</f>
        <v>(株)グランデータ</v>
      </c>
    </row>
    <row r="242" spans="47:56">
      <c r="AU242" s="52" t="str">
        <f>IF(参照!A242="","",参照!A242)</f>
        <v/>
      </c>
      <c r="AV242" s="52" t="str">
        <f>IF(参照!B242="","",参照!B242)</f>
        <v/>
      </c>
      <c r="AW242" s="52" t="str">
        <f>IF(参照!C242="","",参照!C242)</f>
        <v/>
      </c>
      <c r="AX242" s="52" t="str">
        <f>IF(参照!D242="","",参照!D242)</f>
        <v>メニューB</v>
      </c>
      <c r="AY242" s="52">
        <f>IF(参照!E242="","",参照!E242)</f>
        <v>0</v>
      </c>
      <c r="AZ242" s="52" t="str">
        <f>IF(参照!F242="","",参照!F242)</f>
        <v>日鉄エンジニアリング(株)</v>
      </c>
      <c r="BA242" s="52" t="str">
        <f>IF(参照!G242="","",参照!G242)</f>
        <v>日鉄エンジニアリング(株)_メニューB</v>
      </c>
      <c r="BB242" s="52">
        <f t="shared" si="34"/>
        <v>0</v>
      </c>
      <c r="BD242" s="52" t="str">
        <f>IF(参照!L242="","",参照!L242)</f>
        <v>グリーナ(株)</v>
      </c>
    </row>
    <row r="243" spans="47:56">
      <c r="AU243" s="52" t="str">
        <f>IF(参照!A243="","",参照!A243)</f>
        <v/>
      </c>
      <c r="AV243" s="52" t="str">
        <f>IF(参照!B243="","",参照!B243)</f>
        <v/>
      </c>
      <c r="AW243" s="52" t="str">
        <f>IF(参照!C243="","",参照!C243)</f>
        <v/>
      </c>
      <c r="AX243" s="52" t="str">
        <f>IF(参照!D243="","",参照!D243)</f>
        <v>メニューC</v>
      </c>
      <c r="AY243" s="52">
        <f>IF(参照!E243="","",参照!E243)</f>
        <v>1E-4</v>
      </c>
      <c r="AZ243" s="52" t="str">
        <f>IF(参照!F243="","",参照!F243)</f>
        <v>日鉄エンジニアリング(株)</v>
      </c>
      <c r="BA243" s="52" t="str">
        <f>IF(参照!G243="","",参照!G243)</f>
        <v>日鉄エンジニアリング(株)_メニューC</v>
      </c>
      <c r="BB243" s="52">
        <f t="shared" si="34"/>
        <v>0.1</v>
      </c>
      <c r="BD243" s="52" t="str">
        <f>IF(参照!L243="","",参照!L243)</f>
        <v>(株)クリーンエネルギー総合研究所</v>
      </c>
    </row>
    <row r="244" spans="47:56">
      <c r="AU244" s="52" t="str">
        <f>IF(参照!A244="","",参照!A244)</f>
        <v/>
      </c>
      <c r="AV244" s="52" t="str">
        <f>IF(参照!B244="","",参照!B244)</f>
        <v/>
      </c>
      <c r="AW244" s="52" t="str">
        <f>IF(参照!C244="","",参照!C244)</f>
        <v/>
      </c>
      <c r="AX244" s="52" t="str">
        <f>IF(参照!D244="","",参照!D244)</f>
        <v>メニューD</v>
      </c>
      <c r="AY244" s="52">
        <f>IF(参照!E244="","",参照!E244)</f>
        <v>2.5000000000000001E-4</v>
      </c>
      <c r="AZ244" s="52" t="str">
        <f>IF(参照!F244="","",参照!F244)</f>
        <v>日鉄エンジニアリング(株)</v>
      </c>
      <c r="BA244" s="52" t="str">
        <f>IF(参照!G244="","",参照!G244)</f>
        <v>日鉄エンジニアリング(株)_メニューD</v>
      </c>
      <c r="BB244" s="52">
        <f t="shared" si="34"/>
        <v>0.25</v>
      </c>
      <c r="BD244" s="52" t="str">
        <f>IF(参照!L244="","",参照!L244)</f>
        <v>一般社団法人グリーンコープでんき</v>
      </c>
    </row>
    <row r="245" spans="47:56">
      <c r="AU245" s="52" t="str">
        <f>IF(参照!A245="","",参照!A245)</f>
        <v/>
      </c>
      <c r="AV245" s="52" t="str">
        <f>IF(参照!B245="","",参照!B245)</f>
        <v/>
      </c>
      <c r="AW245" s="52" t="str">
        <f>IF(参照!C245="","",参照!C245)</f>
        <v/>
      </c>
      <c r="AX245" s="52" t="str">
        <f>IF(参照!D245="","",参照!D245)</f>
        <v>メニューE(残差)</v>
      </c>
      <c r="AY245" s="52">
        <f>IF(参照!E245="","",参照!E245)</f>
        <v>6.8999999999999997E-4</v>
      </c>
      <c r="AZ245" s="52" t="str">
        <f>IF(参照!F245="","",参照!F245)</f>
        <v>日鉄エンジニアリング(株)</v>
      </c>
      <c r="BA245" s="52" t="str">
        <f>IF(参照!G245="","",参照!G245)</f>
        <v>日鉄エンジニアリング(株)_メニューE(残差)</v>
      </c>
      <c r="BB245" s="52">
        <f t="shared" si="34"/>
        <v>0.69</v>
      </c>
      <c r="BD245" s="52" t="str">
        <f>IF(参照!L245="","",参照!L245)</f>
        <v>(株)グリーンサークル</v>
      </c>
    </row>
    <row r="246" spans="47:56">
      <c r="AU246" s="52" t="str">
        <f>IF(参照!A246="","",参照!A246)</f>
        <v/>
      </c>
      <c r="AV246" s="52" t="str">
        <f>IF(参照!B246="","",参照!B246)</f>
        <v/>
      </c>
      <c r="AW246" s="52" t="str">
        <f>IF(参照!C246="","",参照!C246)</f>
        <v/>
      </c>
      <c r="AX246" s="52" t="str">
        <f>IF(参照!D246="","",参照!D246)</f>
        <v>(参考値)事業者全体</v>
      </c>
      <c r="AY246" s="52">
        <f>IF(参照!E246="","",参照!E246)</f>
        <v>5.8900000000000001E-4</v>
      </c>
      <c r="AZ246" s="52" t="str">
        <f>IF(参照!F246="","",参照!F246)</f>
        <v>日鉄エンジニアリング(株)</v>
      </c>
      <c r="BA246" s="52" t="str">
        <f>IF(参照!G246="","",参照!G246)</f>
        <v>日鉄エンジニアリング(株)_(参考値)事業者全体</v>
      </c>
      <c r="BB246" s="52">
        <f t="shared" si="34"/>
        <v>0.58899999999999997</v>
      </c>
      <c r="BD246" s="52" t="str">
        <f>IF(参照!L246="","",参照!L246)</f>
        <v>グリーンシティこばやし(株)</v>
      </c>
    </row>
    <row r="247" spans="47:56">
      <c r="AU247" s="52" t="str">
        <f>IF(参照!A247="","",参照!A247)</f>
        <v>A0077</v>
      </c>
      <c r="AV247" s="52" t="str">
        <f>IF(参照!B247="","",参照!B247)</f>
        <v>ａｕエネルギー＆ライフ(株)(旧：ＫＤＤＩ(株))</v>
      </c>
      <c r="AW247" s="52">
        <f>IF(参照!C247="","",参照!C247)</f>
        <v>5.2400000000000005E-4</v>
      </c>
      <c r="AX247" s="52" t="str">
        <f>IF(参照!D247="","",参照!D247)</f>
        <v>メニューA</v>
      </c>
      <c r="AY247" s="52">
        <f>IF(参照!E247="","",参照!E247)</f>
        <v>0</v>
      </c>
      <c r="AZ247" s="52" t="str">
        <f>IF(参照!F247="","",参照!F247)</f>
        <v>ａｕエネルギー＆ライフ(株)(旧：ＫＤＤＩ(株))</v>
      </c>
      <c r="BA247" s="52" t="str">
        <f>IF(参照!G247="","",参照!G247)</f>
        <v>ａｕエネルギー＆ライフ(株)(旧：ＫＤＤＩ(株))_メニューA</v>
      </c>
      <c r="BB247" s="52">
        <f t="shared" si="34"/>
        <v>0</v>
      </c>
      <c r="BD247" s="52" t="str">
        <f>IF(参照!L247="","",参照!L247)</f>
        <v>(株)グリーンパワー大東</v>
      </c>
    </row>
    <row r="248" spans="47:56">
      <c r="AU248" s="52" t="str">
        <f>IF(参照!A248="","",参照!A248)</f>
        <v/>
      </c>
      <c r="AV248" s="52" t="str">
        <f>IF(参照!B248="","",参照!B248)</f>
        <v/>
      </c>
      <c r="AW248" s="52" t="str">
        <f>IF(参照!C248="","",参照!C248)</f>
        <v/>
      </c>
      <c r="AX248" s="52" t="str">
        <f>IF(参照!D248="","",参照!D248)</f>
        <v>メニューB(残差)</v>
      </c>
      <c r="AY248" s="52">
        <f>IF(参照!E248="","",参照!E248)</f>
        <v>4.6800000000000005E-4</v>
      </c>
      <c r="AZ248" s="52" t="str">
        <f>IF(参照!F248="","",参照!F248)</f>
        <v>ａｕエネルギー＆ライフ(株)(旧：ＫＤＤＩ(株))</v>
      </c>
      <c r="BA248" s="52" t="str">
        <f>IF(参照!G248="","",参照!G248)</f>
        <v>ａｕエネルギー＆ライフ(株)(旧：ＫＤＤＩ(株))_メニューB(残差)</v>
      </c>
      <c r="BB248" s="52">
        <f t="shared" si="34"/>
        <v>0.46800000000000003</v>
      </c>
      <c r="BD248" s="52" t="str">
        <f>IF(参照!L248="","",参照!L248)</f>
        <v>グリーンピープルズパワー(株)</v>
      </c>
    </row>
    <row r="249" spans="47:56">
      <c r="AU249" s="52" t="str">
        <f>IF(参照!A249="","",参照!A249)</f>
        <v/>
      </c>
      <c r="AV249" s="52" t="str">
        <f>IF(参照!B249="","",参照!B249)</f>
        <v/>
      </c>
      <c r="AW249" s="52" t="str">
        <f>IF(参照!C249="","",参照!C249)</f>
        <v/>
      </c>
      <c r="AX249" s="52" t="str">
        <f>IF(参照!D249="","",参照!D249)</f>
        <v>(参考値)事業者全体</v>
      </c>
      <c r="AY249" s="52">
        <f>IF(参照!E249="","",参照!E249)</f>
        <v>4.17E-4</v>
      </c>
      <c r="AZ249" s="52" t="str">
        <f>IF(参照!F249="","",参照!F249)</f>
        <v>ａｕエネルギー＆ライフ(株)(旧：ＫＤＤＩ(株))</v>
      </c>
      <c r="BA249" s="52" t="str">
        <f>IF(参照!G249="","",参照!G249)</f>
        <v>ａｕエネルギー＆ライフ(株)(旧：ＫＤＤＩ(株))_(参考値)事業者全体</v>
      </c>
      <c r="BB249" s="52">
        <f t="shared" si="34"/>
        <v>0.41699999999999998</v>
      </c>
      <c r="BD249" s="52" t="str">
        <f>IF(参照!L249="","",参照!L249)</f>
        <v>(株)クリーンベンチャー２１</v>
      </c>
    </row>
    <row r="250" spans="47:56">
      <c r="AU250" s="52" t="str">
        <f>IF(参照!A250="","",参照!A250)</f>
        <v>A0079</v>
      </c>
      <c r="AV250" s="52" t="str">
        <f>IF(参照!B250="","",参照!B250)</f>
        <v>イワタニ関東(株)</v>
      </c>
      <c r="AW250" s="52">
        <f>IF(参照!C250="","",参照!C250)</f>
        <v>7.2300000000000001E-4</v>
      </c>
      <c r="AX250" s="52" t="str">
        <f>IF(参照!D250="","",参照!D250)</f>
        <v/>
      </c>
      <c r="AY250" s="52">
        <f>IF(参照!E250="","",参照!E250)</f>
        <v>7.1299999999999998E-4</v>
      </c>
      <c r="AZ250" s="52" t="str">
        <f>IF(参照!F250="","",参照!F250)</f>
        <v>イワタニ関東(株)</v>
      </c>
      <c r="BA250" s="52" t="str">
        <f>IF(参照!G250="","",参照!G250)</f>
        <v>イワタニ関東(株)_</v>
      </c>
      <c r="BB250" s="52">
        <f t="shared" si="34"/>
        <v>0.71299999999999997</v>
      </c>
      <c r="BD250" s="52" t="str">
        <f>IF(参照!L250="","",参照!L250)</f>
        <v>(株)グリムスパワー</v>
      </c>
    </row>
    <row r="251" spans="47:56">
      <c r="AU251" s="52" t="str">
        <f>IF(参照!A251="","",参照!A251)</f>
        <v>A0080</v>
      </c>
      <c r="AV251" s="52" t="str">
        <f>IF(参照!B251="","",参照!B251)</f>
        <v>イワタニ首都圏(株)</v>
      </c>
      <c r="AW251" s="52">
        <f>IF(参照!C251="","",参照!C251)</f>
        <v>5.6999999999999998E-4</v>
      </c>
      <c r="AX251" s="52" t="str">
        <f>IF(参照!D251="","",参照!D251)</f>
        <v/>
      </c>
      <c r="AY251" s="52">
        <f>IF(参照!E251="","",参照!E251)</f>
        <v>5.1400000000000003E-4</v>
      </c>
      <c r="AZ251" s="52" t="str">
        <f>IF(参照!F251="","",参照!F251)</f>
        <v>イワタニ首都圏(株)</v>
      </c>
      <c r="BA251" s="52" t="str">
        <f>IF(参照!G251="","",参照!G251)</f>
        <v>イワタニ首都圏(株)_</v>
      </c>
      <c r="BB251" s="52">
        <f t="shared" si="34"/>
        <v>0.51400000000000001</v>
      </c>
      <c r="BD251" s="52" t="str">
        <f>IF(参照!L251="","",参照!L251)</f>
        <v>(株)グルーヴエナジー</v>
      </c>
    </row>
    <row r="252" spans="47:56">
      <c r="AU252" s="52" t="str">
        <f>IF(参照!A252="","",参照!A252)</f>
        <v>A0081</v>
      </c>
      <c r="AV252" s="52" t="str">
        <f>IF(参照!B252="","",参照!B252)</f>
        <v>サーラｅエナジー(株)</v>
      </c>
      <c r="AW252" s="52">
        <f>IF(参照!C252="","",参照!C252)</f>
        <v>3.5599999999999998E-4</v>
      </c>
      <c r="AX252" s="52" t="str">
        <f>IF(参照!D252="","",参照!D252)</f>
        <v>メニューA</v>
      </c>
      <c r="AY252" s="52">
        <f>IF(参照!E252="","",参照!E252)</f>
        <v>0</v>
      </c>
      <c r="AZ252" s="52" t="str">
        <f>IF(参照!F252="","",参照!F252)</f>
        <v>サーラｅエナジー(株)</v>
      </c>
      <c r="BA252" s="52" t="str">
        <f>IF(参照!G252="","",参照!G252)</f>
        <v>サーラｅエナジー(株)_メニューA</v>
      </c>
      <c r="BB252" s="52">
        <f t="shared" si="34"/>
        <v>0</v>
      </c>
      <c r="BD252" s="52" t="str">
        <f>IF(参照!L252="","",参照!L252)</f>
        <v>くるめエネルギー(株)</v>
      </c>
    </row>
    <row r="253" spans="47:56">
      <c r="AU253" s="52" t="str">
        <f>IF(参照!A253="","",参照!A253)</f>
        <v/>
      </c>
      <c r="AV253" s="52" t="str">
        <f>IF(参照!B253="","",参照!B253)</f>
        <v/>
      </c>
      <c r="AW253" s="52" t="str">
        <f>IF(参照!C253="","",参照!C253)</f>
        <v/>
      </c>
      <c r="AX253" s="52" t="str">
        <f>IF(参照!D253="","",参照!D253)</f>
        <v>メニューB</v>
      </c>
      <c r="AY253" s="52">
        <f>IF(参照!E253="","",参照!E253)</f>
        <v>3.77E-4</v>
      </c>
      <c r="AZ253" s="52" t="str">
        <f>IF(参照!F253="","",参照!F253)</f>
        <v>サーラｅエナジー(株)</v>
      </c>
      <c r="BA253" s="52" t="str">
        <f>IF(参照!G253="","",参照!G253)</f>
        <v>サーラｅエナジー(株)_メニューB</v>
      </c>
      <c r="BB253" s="52">
        <f t="shared" si="34"/>
        <v>0.377</v>
      </c>
      <c r="BD253" s="52" t="str">
        <f>IF(参照!L253="","",参照!L253)</f>
        <v>(株)グローアップ</v>
      </c>
    </row>
    <row r="254" spans="47:56">
      <c r="AU254" s="52" t="str">
        <f>IF(参照!A254="","",参照!A254)</f>
        <v/>
      </c>
      <c r="AV254" s="52" t="str">
        <f>IF(参照!B254="","",参照!B254)</f>
        <v/>
      </c>
      <c r="AW254" s="52" t="str">
        <f>IF(参照!C254="","",参照!C254)</f>
        <v/>
      </c>
      <c r="AX254" s="52" t="str">
        <f>IF(参照!D254="","",参照!D254)</f>
        <v>メニューC(残差)</v>
      </c>
      <c r="AY254" s="52">
        <f>IF(参照!E254="","",参照!E254)</f>
        <v>3.0899999999999998E-4</v>
      </c>
      <c r="AZ254" s="52" t="str">
        <f>IF(参照!F254="","",参照!F254)</f>
        <v>サーラｅエナジー(株)</v>
      </c>
      <c r="BA254" s="52" t="str">
        <f>IF(参照!G254="","",参照!G254)</f>
        <v>サーラｅエナジー(株)_メニューC(残差)</v>
      </c>
      <c r="BB254" s="52">
        <f t="shared" si="34"/>
        <v>0.309</v>
      </c>
      <c r="BD254" s="52" t="str">
        <f>IF(参照!L254="","",参照!L254)</f>
        <v>(株)クローバー・テクノロジーズ(旧：四つ葉電力(株))</v>
      </c>
    </row>
    <row r="255" spans="47:56">
      <c r="AU255" s="52" t="str">
        <f>IF(参照!A255="","",参照!A255)</f>
        <v/>
      </c>
      <c r="AV255" s="52" t="str">
        <f>IF(参照!B255="","",参照!B255)</f>
        <v/>
      </c>
      <c r="AW255" s="52" t="str">
        <f>IF(参照!C255="","",参照!C255)</f>
        <v/>
      </c>
      <c r="AX255" s="52" t="str">
        <f>IF(参照!D255="","",参照!D255)</f>
        <v>(参考値)事業者全体</v>
      </c>
      <c r="AY255" s="52">
        <f>IF(参照!E255="","",参照!E255)</f>
        <v>3.9200000000000004E-4</v>
      </c>
      <c r="AZ255" s="52" t="str">
        <f>IF(参照!F255="","",参照!F255)</f>
        <v>サーラｅエナジー(株)</v>
      </c>
      <c r="BA255" s="52" t="str">
        <f>IF(参照!G255="","",参照!G255)</f>
        <v>サーラｅエナジー(株)_(参考値)事業者全体</v>
      </c>
      <c r="BB255" s="52">
        <f t="shared" si="34"/>
        <v>0.39200000000000002</v>
      </c>
      <c r="BD255" s="52" t="str">
        <f>IF(参照!L255="","",参照!L255)</f>
        <v>(株)グローバルエンジニアリング</v>
      </c>
    </row>
    <row r="256" spans="47:56">
      <c r="AU256" s="52" t="str">
        <f>IF(参照!A256="","",参照!A256)</f>
        <v>A0082</v>
      </c>
      <c r="AV256" s="52" t="str">
        <f>IF(参照!B256="","",参照!B256)</f>
        <v>(株)地球クラブ</v>
      </c>
      <c r="AW256" s="52">
        <f>IF(参照!C256="","",参照!C256)</f>
        <v>1.0399999999999999E-4</v>
      </c>
      <c r="AX256" s="52" t="str">
        <f>IF(参照!D256="","",参照!D256)</f>
        <v>メニューA</v>
      </c>
      <c r="AY256" s="52">
        <f>IF(参照!E256="","",参照!E256)</f>
        <v>0</v>
      </c>
      <c r="AZ256" s="52" t="str">
        <f>IF(参照!F256="","",参照!F256)</f>
        <v>(株)地球クラブ</v>
      </c>
      <c r="BA256" s="52" t="str">
        <f>IF(参照!G256="","",参照!G256)</f>
        <v>(株)地球クラブ_メニューA</v>
      </c>
      <c r="BB256" s="52">
        <f t="shared" si="34"/>
        <v>0</v>
      </c>
      <c r="BD256" s="52" t="str">
        <f>IF(参照!L256="","",参照!L256)</f>
        <v>(株)グローバルキャスト</v>
      </c>
    </row>
    <row r="257" spans="47:56">
      <c r="AU257" s="52" t="str">
        <f>IF(参照!A257="","",参照!A257)</f>
        <v/>
      </c>
      <c r="AV257" s="52" t="str">
        <f>IF(参照!B257="","",参照!B257)</f>
        <v/>
      </c>
      <c r="AW257" s="52" t="str">
        <f>IF(参照!C257="","",参照!C257)</f>
        <v/>
      </c>
      <c r="AX257" s="52" t="str">
        <f>IF(参照!D257="","",参照!D257)</f>
        <v>メニューB(残差)</v>
      </c>
      <c r="AY257" s="52">
        <f>IF(参照!E257="","",参照!E257)</f>
        <v>4.8699999999999997E-4</v>
      </c>
      <c r="AZ257" s="52" t="str">
        <f>IF(参照!F257="","",参照!F257)</f>
        <v>(株)地球クラブ</v>
      </c>
      <c r="BA257" s="52" t="str">
        <f>IF(参照!G257="","",参照!G257)</f>
        <v>(株)地球クラブ_メニューB(残差)</v>
      </c>
      <c r="BB257" s="52">
        <f t="shared" si="34"/>
        <v>0.48699999999999999</v>
      </c>
      <c r="BD257" s="52" t="str">
        <f>IF(参照!L257="","",参照!L257)</f>
        <v>グローバルソリューションサービス(株)</v>
      </c>
    </row>
    <row r="258" spans="47:56">
      <c r="AU258" s="52" t="str">
        <f>IF(参照!A258="","",参照!A258)</f>
        <v/>
      </c>
      <c r="AV258" s="52" t="str">
        <f>IF(参照!B258="","",参照!B258)</f>
        <v/>
      </c>
      <c r="AW258" s="52" t="str">
        <f>IF(参照!C258="","",参照!C258)</f>
        <v/>
      </c>
      <c r="AX258" s="52" t="str">
        <f>IF(参照!D258="","",参照!D258)</f>
        <v>(参考値)事業者全体</v>
      </c>
      <c r="AY258" s="52">
        <f>IF(参照!E258="","",参照!E258)</f>
        <v>4.4999999999999999E-4</v>
      </c>
      <c r="AZ258" s="52" t="str">
        <f>IF(参照!F258="","",参照!F258)</f>
        <v>(株)地球クラブ</v>
      </c>
      <c r="BA258" s="52" t="str">
        <f>IF(参照!G258="","",参照!G258)</f>
        <v>(株)地球クラブ_(参考値)事業者全体</v>
      </c>
      <c r="BB258" s="52">
        <f t="shared" si="34"/>
        <v>0.45</v>
      </c>
      <c r="BD258" s="52" t="str">
        <f>IF(参照!L258="","",参照!L258)</f>
        <v>(株)ケアネス(旧：(株)ルーア)</v>
      </c>
    </row>
    <row r="259" spans="47:56">
      <c r="AU259" s="52" t="str">
        <f>IF(参照!A259="","",参照!A259)</f>
        <v>A0083</v>
      </c>
      <c r="AV259" s="52" t="str">
        <f>IF(参照!B259="","",参照!B259)</f>
        <v>(株)エコア</v>
      </c>
      <c r="AW259" s="52">
        <f>IF(参照!C259="","",参照!C259)</f>
        <v>5.0500000000000002E-4</v>
      </c>
      <c r="AX259" s="52" t="str">
        <f>IF(参照!D259="","",参照!D259)</f>
        <v/>
      </c>
      <c r="AY259" s="52">
        <f>IF(参照!E259="","",参照!E259)</f>
        <v>4.4900000000000002E-4</v>
      </c>
      <c r="AZ259" s="52" t="str">
        <f>IF(参照!F259="","",参照!F259)</f>
        <v>(株)エコア</v>
      </c>
      <c r="BA259" s="52" t="str">
        <f>IF(参照!G259="","",参照!G259)</f>
        <v>(株)エコア_</v>
      </c>
      <c r="BB259" s="52">
        <f t="shared" si="34"/>
        <v>0.44900000000000001</v>
      </c>
      <c r="BD259" s="52" t="str">
        <f>IF(参照!L259="","",参照!L259)</f>
        <v>京葉瓦斯(株)</v>
      </c>
    </row>
    <row r="260" spans="47:56">
      <c r="AU260" s="52" t="str">
        <f>IF(参照!A260="","",参照!A260)</f>
        <v>A0084</v>
      </c>
      <c r="AV260" s="52" t="str">
        <f>IF(参照!B260="","",参照!B260)</f>
        <v>西部瓦斯(株)</v>
      </c>
      <c r="AW260" s="52">
        <f>IF(参照!C260="","",参照!C260)</f>
        <v>4.8999999999999998E-4</v>
      </c>
      <c r="AX260" s="52" t="str">
        <f>IF(参照!D260="","",参照!D260)</f>
        <v/>
      </c>
      <c r="AY260" s="52">
        <f>IF(参照!E260="","",参照!E260)</f>
        <v>4.9399999999999997E-4</v>
      </c>
      <c r="AZ260" s="52" t="str">
        <f>IF(参照!F260="","",参照!F260)</f>
        <v>西部瓦斯(株)</v>
      </c>
      <c r="BA260" s="52" t="str">
        <f>IF(参照!G260="","",参照!G260)</f>
        <v>西部瓦斯(株)_</v>
      </c>
      <c r="BB260" s="52">
        <f t="shared" si="34"/>
        <v>0.49399999999999999</v>
      </c>
      <c r="BD260" s="52" t="str">
        <f>IF(参照!L260="","",参照!L260)</f>
        <v>京和ガス(株)</v>
      </c>
    </row>
    <row r="261" spans="47:56">
      <c r="AU261" s="52" t="str">
        <f>IF(参照!A261="","",参照!A261)</f>
        <v>A0085</v>
      </c>
      <c r="AV261" s="52" t="str">
        <f>IF(参照!B261="","",参照!B261)</f>
        <v>東邦ガス(株)</v>
      </c>
      <c r="AW261" s="52">
        <f>IF(参照!C261="","",参照!C261)</f>
        <v>4.46E-4</v>
      </c>
      <c r="AX261" s="52" t="str">
        <f>IF(参照!D261="","",参照!D261)</f>
        <v>メニューA</v>
      </c>
      <c r="AY261" s="52">
        <f>IF(参照!E261="","",参照!E261)</f>
        <v>3.2000000000000003E-4</v>
      </c>
      <c r="AZ261" s="52" t="str">
        <f>IF(参照!F261="","",参照!F261)</f>
        <v>東邦ガス(株)</v>
      </c>
      <c r="BA261" s="52" t="str">
        <f>IF(参照!G261="","",参照!G261)</f>
        <v>東邦ガス(株)_メニューA</v>
      </c>
      <c r="BB261" s="52">
        <f t="shared" ref="BB261:BB324" si="35">AY261*1000</f>
        <v>0.32</v>
      </c>
      <c r="BD261" s="52" t="str">
        <f>IF(参照!L261="","",参照!L261)</f>
        <v>ゲーテハウス(株)</v>
      </c>
    </row>
    <row r="262" spans="47:56">
      <c r="AU262" s="52" t="str">
        <f>IF(参照!A262="","",参照!A262)</f>
        <v/>
      </c>
      <c r="AV262" s="52" t="str">
        <f>IF(参照!B262="","",参照!B262)</f>
        <v/>
      </c>
      <c r="AW262" s="52" t="str">
        <f>IF(参照!C262="","",参照!C262)</f>
        <v/>
      </c>
      <c r="AX262" s="52" t="str">
        <f>IF(参照!D262="","",参照!D262)</f>
        <v>メニューB</v>
      </c>
      <c r="AY262" s="52">
        <f>IF(参照!E262="","",参照!E262)</f>
        <v>0</v>
      </c>
      <c r="AZ262" s="52" t="str">
        <f>IF(参照!F262="","",参照!F262)</f>
        <v>東邦ガス(株)</v>
      </c>
      <c r="BA262" s="52" t="str">
        <f>IF(参照!G262="","",参照!G262)</f>
        <v>東邦ガス(株)_メニューB</v>
      </c>
      <c r="BB262" s="52">
        <f t="shared" si="35"/>
        <v>0</v>
      </c>
      <c r="BD262" s="52" t="str">
        <f>IF(参照!L262="","",参照!L262)</f>
        <v>(株)ケーブルネット下関</v>
      </c>
    </row>
    <row r="263" spans="47:56">
      <c r="AU263" s="52" t="str">
        <f>IF(参照!A263="","",参照!A263)</f>
        <v/>
      </c>
      <c r="AV263" s="52" t="str">
        <f>IF(参照!B263="","",参照!B263)</f>
        <v/>
      </c>
      <c r="AW263" s="52" t="str">
        <f>IF(参照!C263="","",参照!C263)</f>
        <v/>
      </c>
      <c r="AX263" s="52" t="str">
        <f>IF(参照!D263="","",参照!D263)</f>
        <v>メニューC(残差)</v>
      </c>
      <c r="AY263" s="52">
        <f>IF(参照!E263="","",参照!E263)</f>
        <v>4.2499999999999998E-4</v>
      </c>
      <c r="AZ263" s="52" t="str">
        <f>IF(参照!F263="","",参照!F263)</f>
        <v>東邦ガス(株)</v>
      </c>
      <c r="BA263" s="52" t="str">
        <f>IF(参照!G263="","",参照!G263)</f>
        <v>東邦ガス(株)_メニューC(残差)</v>
      </c>
      <c r="BB263" s="52">
        <f t="shared" si="35"/>
        <v>0.42499999999999999</v>
      </c>
      <c r="BD263" s="52" t="str">
        <f>IF(参照!L263="","",参照!L263)</f>
        <v>気仙沼グリーンエナジー(株)</v>
      </c>
    </row>
    <row r="264" spans="47:56">
      <c r="AU264" s="52" t="str">
        <f>IF(参照!A264="","",参照!A264)</f>
        <v/>
      </c>
      <c r="AV264" s="52" t="str">
        <f>IF(参照!B264="","",参照!B264)</f>
        <v/>
      </c>
      <c r="AW264" s="52" t="str">
        <f>IF(参照!C264="","",参照!C264)</f>
        <v/>
      </c>
      <c r="AX264" s="52" t="str">
        <f>IF(参照!D264="","",参照!D264)</f>
        <v>(参考値)事業者全体</v>
      </c>
      <c r="AY264" s="52">
        <f>IF(参照!E264="","",参照!E264)</f>
        <v>4.2000000000000002E-4</v>
      </c>
      <c r="AZ264" s="52" t="str">
        <f>IF(参照!F264="","",参照!F264)</f>
        <v>東邦ガス(株)</v>
      </c>
      <c r="BA264" s="52" t="str">
        <f>IF(参照!G264="","",参照!G264)</f>
        <v>東邦ガス(株)_(参考値)事業者全体</v>
      </c>
      <c r="BB264" s="52">
        <f t="shared" si="35"/>
        <v>0.42000000000000004</v>
      </c>
      <c r="BD264" s="52" t="str">
        <f>IF(参照!L264="","",参照!L264)</f>
        <v>高知ニューエナジー(株)</v>
      </c>
    </row>
    <row r="265" spans="47:56">
      <c r="AU265" s="52" t="str">
        <f>IF(参照!A265="","",参照!A265)</f>
        <v>A0086</v>
      </c>
      <c r="AV265" s="52" t="str">
        <f>IF(参照!B265="","",参照!B265)</f>
        <v>シナネン(株)</v>
      </c>
      <c r="AW265" s="52">
        <f>IF(参照!C265="","",参照!C265)</f>
        <v>5.8500000000000002E-4</v>
      </c>
      <c r="AX265" s="52" t="str">
        <f>IF(参照!D265="","",参照!D265)</f>
        <v>メニューA</v>
      </c>
      <c r="AY265" s="52">
        <f>IF(参照!E265="","",参照!E265)</f>
        <v>0</v>
      </c>
      <c r="AZ265" s="52" t="str">
        <f>IF(参照!F265="","",参照!F265)</f>
        <v>シナネン(株)</v>
      </c>
      <c r="BA265" s="52" t="str">
        <f>IF(参照!G265="","",参照!G265)</f>
        <v>シナネン(株)_メニューA</v>
      </c>
      <c r="BB265" s="52">
        <f t="shared" si="35"/>
        <v>0</v>
      </c>
      <c r="BD265" s="52" t="str">
        <f>IF(参照!L265="","",参照!L265)</f>
        <v>合同会社Ｐｅａｋ８</v>
      </c>
    </row>
    <row r="266" spans="47:56">
      <c r="AU266" s="52" t="str">
        <f>IF(参照!A266="","",参照!A266)</f>
        <v/>
      </c>
      <c r="AV266" s="52" t="str">
        <f>IF(参照!B266="","",参照!B266)</f>
        <v/>
      </c>
      <c r="AW266" s="52" t="str">
        <f>IF(参照!C266="","",参照!C266)</f>
        <v/>
      </c>
      <c r="AX266" s="52" t="str">
        <f>IF(参照!D266="","",参照!D266)</f>
        <v>メニューB</v>
      </c>
      <c r="AY266" s="52">
        <f>IF(参照!E266="","",参照!E266)</f>
        <v>2.9E-4</v>
      </c>
      <c r="AZ266" s="52" t="str">
        <f>IF(参照!F266="","",参照!F266)</f>
        <v>シナネン(株)</v>
      </c>
      <c r="BA266" s="52" t="str">
        <f>IF(参照!G266="","",参照!G266)</f>
        <v>シナネン(株)_メニューB</v>
      </c>
      <c r="BB266" s="52">
        <f t="shared" si="35"/>
        <v>0.28999999999999998</v>
      </c>
      <c r="BD266" s="52" t="str">
        <f>IF(参照!L266="","",参照!L266)</f>
        <v>神戸電力(株)</v>
      </c>
    </row>
    <row r="267" spans="47:56">
      <c r="AU267" s="52" t="str">
        <f>IF(参照!A267="","",参照!A267)</f>
        <v/>
      </c>
      <c r="AV267" s="52" t="str">
        <f>IF(参照!B267="","",参照!B267)</f>
        <v/>
      </c>
      <c r="AW267" s="52" t="str">
        <f>IF(参照!C267="","",参照!C267)</f>
        <v/>
      </c>
      <c r="AX267" s="52" t="str">
        <f>IF(参照!D267="","",参照!D267)</f>
        <v>メニューC</v>
      </c>
      <c r="AY267" s="52">
        <f>IF(参照!E267="","",参照!E267)</f>
        <v>3.8999999999999999E-4</v>
      </c>
      <c r="AZ267" s="52" t="str">
        <f>IF(参照!F267="","",参照!F267)</f>
        <v>シナネン(株)</v>
      </c>
      <c r="BA267" s="52" t="str">
        <f>IF(参照!G267="","",参照!G267)</f>
        <v>シナネン(株)_メニューC</v>
      </c>
      <c r="BB267" s="52">
        <f t="shared" si="35"/>
        <v>0.39</v>
      </c>
      <c r="BD267" s="52" t="str">
        <f>IF(参照!L267="","",参照!L267)</f>
        <v>(株)コープでんき東北</v>
      </c>
    </row>
    <row r="268" spans="47:56">
      <c r="AU268" s="52" t="str">
        <f>IF(参照!A268="","",参照!A268)</f>
        <v/>
      </c>
      <c r="AV268" s="52" t="str">
        <f>IF(参照!B268="","",参照!B268)</f>
        <v/>
      </c>
      <c r="AW268" s="52" t="str">
        <f>IF(参照!C268="","",参照!C268)</f>
        <v/>
      </c>
      <c r="AX268" s="52" t="str">
        <f>IF(参照!D268="","",参照!D268)</f>
        <v>メニューD</v>
      </c>
      <c r="AY268" s="52">
        <f>IF(参照!E268="","",参照!E268)</f>
        <v>4.8999999999999998E-4</v>
      </c>
      <c r="AZ268" s="52" t="str">
        <f>IF(参照!F268="","",参照!F268)</f>
        <v>シナネン(株)</v>
      </c>
      <c r="BA268" s="52" t="str">
        <f>IF(参照!G268="","",参照!G268)</f>
        <v>シナネン(株)_メニューD</v>
      </c>
      <c r="BB268" s="52">
        <f t="shared" si="35"/>
        <v>0.49</v>
      </c>
      <c r="BD268" s="52" t="str">
        <f>IF(参照!L268="","",参照!L268)</f>
        <v>コープ電力(株)</v>
      </c>
    </row>
    <row r="269" spans="47:56">
      <c r="AU269" s="52" t="str">
        <f>IF(参照!A269="","",参照!A269)</f>
        <v/>
      </c>
      <c r="AV269" s="52" t="str">
        <f>IF(参照!B269="","",参照!B269)</f>
        <v/>
      </c>
      <c r="AW269" s="52" t="str">
        <f>IF(参照!C269="","",参照!C269)</f>
        <v/>
      </c>
      <c r="AX269" s="52" t="str">
        <f>IF(参照!D269="","",参照!D269)</f>
        <v>メニューE</v>
      </c>
      <c r="AY269" s="52">
        <f>IF(参照!E269="","",参照!E269)</f>
        <v>2.72E-4</v>
      </c>
      <c r="AZ269" s="52" t="str">
        <f>IF(参照!F269="","",参照!F269)</f>
        <v>シナネン(株)</v>
      </c>
      <c r="BA269" s="52" t="str">
        <f>IF(参照!G269="","",参照!G269)</f>
        <v>シナネン(株)_メニューE</v>
      </c>
      <c r="BB269" s="52">
        <f t="shared" si="35"/>
        <v>0.27200000000000002</v>
      </c>
      <c r="BD269" s="52" t="str">
        <f>IF(参照!L269="","",参照!L269)</f>
        <v>国際航業(株)</v>
      </c>
    </row>
    <row r="270" spans="47:56">
      <c r="AU270" s="52" t="str">
        <f>IF(参照!A270="","",参照!A270)</f>
        <v/>
      </c>
      <c r="AV270" s="52" t="str">
        <f>IF(参照!B270="","",参照!B270)</f>
        <v/>
      </c>
      <c r="AW270" s="52" t="str">
        <f>IF(参照!C270="","",参照!C270)</f>
        <v/>
      </c>
      <c r="AX270" s="52" t="str">
        <f>IF(参照!D270="","",参照!D270)</f>
        <v>メニューF</v>
      </c>
      <c r="AY270" s="52">
        <f>IF(参照!E270="","",参照!E270)</f>
        <v>3.6099999999999999E-4</v>
      </c>
      <c r="AZ270" s="52" t="str">
        <f>IF(参照!F270="","",参照!F270)</f>
        <v>シナネン(株)</v>
      </c>
      <c r="BA270" s="52" t="str">
        <f>IF(参照!G270="","",参照!G270)</f>
        <v>シナネン(株)_メニューF</v>
      </c>
      <c r="BB270" s="52">
        <f t="shared" si="35"/>
        <v>0.36099999999999999</v>
      </c>
      <c r="BD270" s="52" t="str">
        <f>IF(参照!L270="","",参照!L270)</f>
        <v>小島電機工業(株)</v>
      </c>
    </row>
    <row r="271" spans="47:56">
      <c r="AU271" s="52" t="str">
        <f>IF(参照!A271="","",参照!A271)</f>
        <v/>
      </c>
      <c r="AV271" s="52" t="str">
        <f>IF(参照!B271="","",参照!B271)</f>
        <v/>
      </c>
      <c r="AW271" s="52" t="str">
        <f>IF(参照!C271="","",参照!C271)</f>
        <v/>
      </c>
      <c r="AX271" s="52" t="str">
        <f>IF(参照!D271="","",参照!D271)</f>
        <v>メニューG(残差)</v>
      </c>
      <c r="AY271" s="52">
        <f>IF(参照!E271="","",参照!E271)</f>
        <v>6.1200000000000002E-4</v>
      </c>
      <c r="AZ271" s="52" t="str">
        <f>IF(参照!F271="","",参照!F271)</f>
        <v>シナネン(株)</v>
      </c>
      <c r="BA271" s="52" t="str">
        <f>IF(参照!G271="","",参照!G271)</f>
        <v>シナネン(株)_メニューG(残差)</v>
      </c>
      <c r="BB271" s="52">
        <f t="shared" si="35"/>
        <v>0.61199999999999999</v>
      </c>
      <c r="BD271" s="52" t="str">
        <f>IF(参照!L271="","",参照!L271)</f>
        <v>御所野縄文電力(株)</v>
      </c>
    </row>
    <row r="272" spans="47:56">
      <c r="AU272" s="52" t="str">
        <f>IF(参照!A272="","",参照!A272)</f>
        <v/>
      </c>
      <c r="AV272" s="52" t="str">
        <f>IF(参照!B272="","",参照!B272)</f>
        <v/>
      </c>
      <c r="AW272" s="52" t="str">
        <f>IF(参照!C272="","",参照!C272)</f>
        <v/>
      </c>
      <c r="AX272" s="52" t="str">
        <f>IF(参照!D272="","",参照!D272)</f>
        <v>(参考値)事業者全体</v>
      </c>
      <c r="AY272" s="52">
        <f>IF(参照!E272="","",参照!E272)</f>
        <v>5.2400000000000005E-4</v>
      </c>
      <c r="AZ272" s="52" t="str">
        <f>IF(参照!F272="","",参照!F272)</f>
        <v>シナネン(株)</v>
      </c>
      <c r="BA272" s="52" t="str">
        <f>IF(参照!G272="","",参照!G272)</f>
        <v>シナネン(株)_(参考値)事業者全体</v>
      </c>
      <c r="BB272" s="52">
        <f t="shared" si="35"/>
        <v>0.52400000000000002</v>
      </c>
      <c r="BD272" s="52" t="str">
        <f>IF(参照!L272="","",参照!L272)</f>
        <v>コスモエネルギーソリューションズ(株)</v>
      </c>
    </row>
    <row r="273" spans="47:56">
      <c r="AU273" s="52" t="str">
        <f>IF(参照!A273="","",参照!A273)</f>
        <v>A0087</v>
      </c>
      <c r="AV273" s="52" t="str">
        <f>IF(参照!B273="","",参照!B273)</f>
        <v>(株)シナジアパワー</v>
      </c>
      <c r="AW273" s="52">
        <f>IF(参照!C273="","",参照!C273)</f>
        <v>4.4799999999999999E-4</v>
      </c>
      <c r="AX273" s="52" t="str">
        <f>IF(参照!D273="","",参照!D273)</f>
        <v>メニューA</v>
      </c>
      <c r="AY273" s="52">
        <f>IF(参照!E273="","",参照!E273)</f>
        <v>0</v>
      </c>
      <c r="AZ273" s="52" t="str">
        <f>IF(参照!F273="","",参照!F273)</f>
        <v>(株)シナジアパワー</v>
      </c>
      <c r="BA273" s="52" t="str">
        <f>IF(参照!G273="","",参照!G273)</f>
        <v>(株)シナジアパワー_メニューA</v>
      </c>
      <c r="BB273" s="52">
        <f t="shared" si="35"/>
        <v>0</v>
      </c>
      <c r="BD273" s="52" t="str">
        <f>IF(参照!L273="","",参照!L273)</f>
        <v>五島市民電力(株)</v>
      </c>
    </row>
    <row r="274" spans="47:56">
      <c r="AU274" s="52" t="str">
        <f>IF(参照!A274="","",参照!A274)</f>
        <v/>
      </c>
      <c r="AV274" s="52" t="str">
        <f>IF(参照!B274="","",参照!B274)</f>
        <v/>
      </c>
      <c r="AW274" s="52" t="str">
        <f>IF(参照!C274="","",参照!C274)</f>
        <v/>
      </c>
      <c r="AX274" s="52" t="str">
        <f>IF(参照!D274="","",参照!D274)</f>
        <v>メニューB</v>
      </c>
      <c r="AY274" s="52">
        <f>IF(参照!E274="","",参照!E274)</f>
        <v>3.48E-4</v>
      </c>
      <c r="AZ274" s="52" t="str">
        <f>IF(参照!F274="","",参照!F274)</f>
        <v>(株)シナジアパワー</v>
      </c>
      <c r="BA274" s="52" t="str">
        <f>IF(参照!G274="","",参照!G274)</f>
        <v>(株)シナジアパワー_メニューB</v>
      </c>
      <c r="BB274" s="52">
        <f t="shared" si="35"/>
        <v>0.34799999999999998</v>
      </c>
      <c r="BD274" s="52" t="str">
        <f>IF(参照!L274="","",参照!L274)</f>
        <v>こなんウルトラパワー(株)</v>
      </c>
    </row>
    <row r="275" spans="47:56">
      <c r="AU275" s="52" t="str">
        <f>IF(参照!A275="","",参照!A275)</f>
        <v/>
      </c>
      <c r="AV275" s="52" t="str">
        <f>IF(参照!B275="","",参照!B275)</f>
        <v/>
      </c>
      <c r="AW275" s="52" t="str">
        <f>IF(参照!C275="","",参照!C275)</f>
        <v/>
      </c>
      <c r="AX275" s="52" t="str">
        <f>IF(参照!D275="","",参照!D275)</f>
        <v>メニューC</v>
      </c>
      <c r="AY275" s="52">
        <f>IF(参照!E275="","",参照!E275)</f>
        <v>3.39E-4</v>
      </c>
      <c r="AZ275" s="52" t="str">
        <f>IF(参照!F275="","",参照!F275)</f>
        <v>(株)シナジアパワー</v>
      </c>
      <c r="BA275" s="52" t="str">
        <f>IF(参照!G275="","",参照!G275)</f>
        <v>(株)シナジアパワー_メニューC</v>
      </c>
      <c r="BB275" s="52">
        <f t="shared" si="35"/>
        <v>0.33900000000000002</v>
      </c>
      <c r="BD275" s="52" t="str">
        <f>IF(参照!L275="","",参照!L275)</f>
        <v>(株)コノミヤホールディングス</v>
      </c>
    </row>
    <row r="276" spans="47:56">
      <c r="AU276" s="52" t="str">
        <f>IF(参照!A276="","",参照!A276)</f>
        <v/>
      </c>
      <c r="AV276" s="52" t="str">
        <f>IF(参照!B276="","",参照!B276)</f>
        <v/>
      </c>
      <c r="AW276" s="52" t="str">
        <f>IF(参照!C276="","",参照!C276)</f>
        <v/>
      </c>
      <c r="AX276" s="52" t="str">
        <f>IF(参照!D276="","",参照!D276)</f>
        <v>メニューD</v>
      </c>
      <c r="AY276" s="52">
        <f>IF(参照!E276="","",参照!E276)</f>
        <v>3.6499999999999998E-4</v>
      </c>
      <c r="AZ276" s="52" t="str">
        <f>IF(参照!F276="","",参照!F276)</f>
        <v>(株)シナジアパワー</v>
      </c>
      <c r="BA276" s="52" t="str">
        <f>IF(参照!G276="","",参照!G276)</f>
        <v>(株)シナジアパワー_メニューD</v>
      </c>
      <c r="BB276" s="52">
        <f t="shared" si="35"/>
        <v>0.36499999999999999</v>
      </c>
      <c r="BD276" s="52" t="str">
        <f>IF(参照!L276="","",参照!L276)</f>
        <v>(株)コンシェルジュ</v>
      </c>
    </row>
    <row r="277" spans="47:56">
      <c r="AU277" s="52" t="str">
        <f>IF(参照!A277="","",参照!A277)</f>
        <v/>
      </c>
      <c r="AV277" s="52" t="str">
        <f>IF(参照!B277="","",参照!B277)</f>
        <v/>
      </c>
      <c r="AW277" s="52" t="str">
        <f>IF(参照!C277="","",参照!C277)</f>
        <v/>
      </c>
      <c r="AX277" s="52" t="str">
        <f>IF(参照!D277="","",参照!D277)</f>
        <v>メニューE</v>
      </c>
      <c r="AY277" s="52">
        <f>IF(参照!E277="","",参照!E277)</f>
        <v>3.6600000000000001E-4</v>
      </c>
      <c r="AZ277" s="52" t="str">
        <f>IF(参照!F277="","",参照!F277)</f>
        <v>(株)シナジアパワー</v>
      </c>
      <c r="BA277" s="52" t="str">
        <f>IF(参照!G277="","",参照!G277)</f>
        <v>(株)シナジアパワー_メニューE</v>
      </c>
      <c r="BB277" s="52">
        <f t="shared" si="35"/>
        <v>0.36599999999999999</v>
      </c>
      <c r="BD277" s="52" t="str">
        <f>IF(参照!L277="","",参照!L277)</f>
        <v>サーラｅエナジー(株)</v>
      </c>
    </row>
    <row r="278" spans="47:56">
      <c r="AU278" s="52" t="str">
        <f>IF(参照!A278="","",参照!A278)</f>
        <v/>
      </c>
      <c r="AV278" s="52" t="str">
        <f>IF(参照!B278="","",参照!B278)</f>
        <v/>
      </c>
      <c r="AW278" s="52" t="str">
        <f>IF(参照!C278="","",参照!C278)</f>
        <v/>
      </c>
      <c r="AX278" s="52" t="str">
        <f>IF(参照!D278="","",参照!D278)</f>
        <v>メニューF</v>
      </c>
      <c r="AY278" s="52">
        <f>IF(参照!E278="","",参照!E278)</f>
        <v>3.6899999999999997E-4</v>
      </c>
      <c r="AZ278" s="52" t="str">
        <f>IF(参照!F278="","",参照!F278)</f>
        <v>(株)シナジアパワー</v>
      </c>
      <c r="BA278" s="52" t="str">
        <f>IF(参照!G278="","",参照!G278)</f>
        <v>(株)シナジアパワー_メニューF</v>
      </c>
      <c r="BB278" s="52">
        <f t="shared" si="35"/>
        <v>0.36899999999999999</v>
      </c>
      <c r="BD278" s="52" t="str">
        <f>IF(参照!L278="","",参照!L278)</f>
        <v>(株)再エネ思考電力</v>
      </c>
    </row>
    <row r="279" spans="47:56">
      <c r="AU279" s="52" t="str">
        <f>IF(参照!A279="","",参照!A279)</f>
        <v/>
      </c>
      <c r="AV279" s="52" t="str">
        <f>IF(参照!B279="","",参照!B279)</f>
        <v/>
      </c>
      <c r="AW279" s="52" t="str">
        <f>IF(参照!C279="","",参照!C279)</f>
        <v/>
      </c>
      <c r="AX279" s="52" t="str">
        <f>IF(参照!D279="","",参照!D279)</f>
        <v>メニューG</v>
      </c>
      <c r="AY279" s="52">
        <f>IF(参照!E279="","",参照!E279)</f>
        <v>3.8000000000000002E-4</v>
      </c>
      <c r="AZ279" s="52" t="str">
        <f>IF(参照!F279="","",参照!F279)</f>
        <v>(株)シナジアパワー</v>
      </c>
      <c r="BA279" s="52" t="str">
        <f>IF(参照!G279="","",参照!G279)</f>
        <v>(株)シナジアパワー_メニューG</v>
      </c>
      <c r="BB279" s="52">
        <f t="shared" si="35"/>
        <v>0.38</v>
      </c>
      <c r="BD279" s="52" t="str">
        <f>IF(参照!L279="","",参照!L279)</f>
        <v>埼玉ガス(株)</v>
      </c>
    </row>
    <row r="280" spans="47:56">
      <c r="AU280" s="52" t="str">
        <f>IF(参照!A280="","",参照!A280)</f>
        <v/>
      </c>
      <c r="AV280" s="52" t="str">
        <f>IF(参照!B280="","",参照!B280)</f>
        <v/>
      </c>
      <c r="AW280" s="52" t="str">
        <f>IF(参照!C280="","",参照!C280)</f>
        <v/>
      </c>
      <c r="AX280" s="52" t="str">
        <f>IF(参照!D280="","",参照!D280)</f>
        <v>メニューH</v>
      </c>
      <c r="AY280" s="52">
        <f>IF(参照!E280="","",参照!E280)</f>
        <v>1.7899999999999999E-4</v>
      </c>
      <c r="AZ280" s="52" t="str">
        <f>IF(参照!F280="","",参照!F280)</f>
        <v>(株)シナジアパワー</v>
      </c>
      <c r="BA280" s="52" t="str">
        <f>IF(参照!G280="","",参照!G280)</f>
        <v>(株)シナジアパワー_メニューH</v>
      </c>
      <c r="BB280" s="52">
        <f t="shared" si="35"/>
        <v>0.17899999999999999</v>
      </c>
      <c r="BD280" s="52" t="str">
        <f>IF(参照!L280="","",参照!L280)</f>
        <v>(株)彩の国でんき</v>
      </c>
    </row>
    <row r="281" spans="47:56">
      <c r="AU281" s="52" t="str">
        <f>IF(参照!A281="","",参照!A281)</f>
        <v/>
      </c>
      <c r="AV281" s="52" t="str">
        <f>IF(参照!B281="","",参照!B281)</f>
        <v/>
      </c>
      <c r="AW281" s="52" t="str">
        <f>IF(参照!C281="","",参照!C281)</f>
        <v/>
      </c>
      <c r="AX281" s="52" t="str">
        <f>IF(参照!D281="","",参照!D281)</f>
        <v>メニューI(残差)</v>
      </c>
      <c r="AY281" s="52">
        <f>IF(参照!E281="","",参照!E281)</f>
        <v>4.0899999999999997E-4</v>
      </c>
      <c r="AZ281" s="52" t="str">
        <f>IF(参照!F281="","",参照!F281)</f>
        <v>(株)シナジアパワー</v>
      </c>
      <c r="BA281" s="52" t="str">
        <f>IF(参照!G281="","",参照!G281)</f>
        <v>(株)シナジアパワー_メニューI(残差)</v>
      </c>
      <c r="BB281" s="52">
        <f t="shared" si="35"/>
        <v>0.40899999999999997</v>
      </c>
      <c r="BD281" s="52" t="str">
        <f>IF(参照!L281="","",参照!L281)</f>
        <v>西部瓦斯(株)</v>
      </c>
    </row>
    <row r="282" spans="47:56">
      <c r="AU282" s="52" t="str">
        <f>IF(参照!A282="","",参照!A282)</f>
        <v/>
      </c>
      <c r="AV282" s="52" t="str">
        <f>IF(参照!B282="","",参照!B282)</f>
        <v/>
      </c>
      <c r="AW282" s="52" t="str">
        <f>IF(参照!C282="","",参照!C282)</f>
        <v/>
      </c>
      <c r="AX282" s="52" t="str">
        <f>IF(参照!D282="","",参照!D282)</f>
        <v>(参考値)事業者全体</v>
      </c>
      <c r="AY282" s="52">
        <f>IF(参照!E282="","",参照!E282)</f>
        <v>3.86E-4</v>
      </c>
      <c r="AZ282" s="52" t="str">
        <f>IF(参照!F282="","",参照!F282)</f>
        <v>(株)シナジアパワー</v>
      </c>
      <c r="BA282" s="52" t="str">
        <f>IF(参照!G282="","",参照!G282)</f>
        <v>(株)シナジアパワー_(参考値)事業者全体</v>
      </c>
      <c r="BB282" s="52">
        <f t="shared" si="35"/>
        <v>0.38600000000000001</v>
      </c>
      <c r="BD282" s="52" t="str">
        <f>IF(参照!L282="","",参照!L282)</f>
        <v>(株)サイホープロパティーズ</v>
      </c>
    </row>
    <row r="283" spans="47:56">
      <c r="AU283" s="52" t="str">
        <f>IF(参照!A283="","",参照!A283)</f>
        <v>A0088</v>
      </c>
      <c r="AV283" s="52" t="str">
        <f>IF(参照!B283="","",参照!B283)</f>
        <v>カワサキグリーンエナジー(株)</v>
      </c>
      <c r="AW283" s="52">
        <f>IF(参照!C283="","",参照!C283)</f>
        <v>4.5600000000000003E-4</v>
      </c>
      <c r="AX283" s="52" t="str">
        <f>IF(参照!D283="","",参照!D283)</f>
        <v>メニューA</v>
      </c>
      <c r="AY283" s="52">
        <f>IF(参照!E283="","",参照!E283)</f>
        <v>0</v>
      </c>
      <c r="AZ283" s="52" t="str">
        <f>IF(参照!F283="","",参照!F283)</f>
        <v>カワサキグリーンエナジー(株)</v>
      </c>
      <c r="BA283" s="52" t="str">
        <f>IF(参照!G283="","",参照!G283)</f>
        <v>カワサキグリーンエナジー(株)_メニューA</v>
      </c>
      <c r="BB283" s="52">
        <f t="shared" si="35"/>
        <v>0</v>
      </c>
      <c r="BD283" s="52" t="str">
        <f>IF(参照!L283="","",参照!L283)</f>
        <v>酒田天然瓦斯(株)</v>
      </c>
    </row>
    <row r="284" spans="47:56">
      <c r="AU284" s="52" t="str">
        <f>IF(参照!A284="","",参照!A284)</f>
        <v/>
      </c>
      <c r="AV284" s="52" t="str">
        <f>IF(参照!B284="","",参照!B284)</f>
        <v/>
      </c>
      <c r="AW284" s="52" t="str">
        <f>IF(参照!C284="","",参照!C284)</f>
        <v/>
      </c>
      <c r="AX284" s="52" t="str">
        <f>IF(参照!D284="","",参照!D284)</f>
        <v>メニューB</v>
      </c>
      <c r="AY284" s="52">
        <f>IF(参照!E284="","",参照!E284)</f>
        <v>2.9999999999999997E-4</v>
      </c>
      <c r="AZ284" s="52" t="str">
        <f>IF(参照!F284="","",参照!F284)</f>
        <v>カワサキグリーンエナジー(株)</v>
      </c>
      <c r="BA284" s="52" t="str">
        <f>IF(参照!G284="","",参照!G284)</f>
        <v>カワサキグリーンエナジー(株)_メニューB</v>
      </c>
      <c r="BB284" s="52">
        <f t="shared" si="35"/>
        <v>0.3</v>
      </c>
      <c r="BD284" s="52" t="str">
        <f>IF(参照!L284="","",参照!L284)</f>
        <v>坂戸ガス(株)</v>
      </c>
    </row>
    <row r="285" spans="47:56">
      <c r="AU285" s="52" t="str">
        <f>IF(参照!A285="","",参照!A285)</f>
        <v/>
      </c>
      <c r="AV285" s="52" t="str">
        <f>IF(参照!B285="","",参照!B285)</f>
        <v/>
      </c>
      <c r="AW285" s="52" t="str">
        <f>IF(参照!C285="","",参照!C285)</f>
        <v/>
      </c>
      <c r="AX285" s="52" t="str">
        <f>IF(参照!D285="","",参照!D285)</f>
        <v>メニューC</v>
      </c>
      <c r="AY285" s="52">
        <f>IF(参照!E285="","",参照!E285)</f>
        <v>4.4299999999999998E-4</v>
      </c>
      <c r="AZ285" s="52" t="str">
        <f>IF(参照!F285="","",参照!F285)</f>
        <v>カワサキグリーンエナジー(株)</v>
      </c>
      <c r="BA285" s="52" t="str">
        <f>IF(参照!G285="","",参照!G285)</f>
        <v>カワサキグリーンエナジー(株)_メニューC</v>
      </c>
      <c r="BB285" s="52">
        <f t="shared" si="35"/>
        <v>0.443</v>
      </c>
      <c r="BD285" s="52" t="str">
        <f>IF(参照!L285="","",参照!L285)</f>
        <v>(株)さくら新電力</v>
      </c>
    </row>
    <row r="286" spans="47:56">
      <c r="AU286" s="52" t="str">
        <f>IF(参照!A286="","",参照!A286)</f>
        <v/>
      </c>
      <c r="AV286" s="52" t="str">
        <f>IF(参照!B286="","",参照!B286)</f>
        <v/>
      </c>
      <c r="AW286" s="52" t="str">
        <f>IF(参照!C286="","",参照!C286)</f>
        <v/>
      </c>
      <c r="AX286" s="52" t="str">
        <f>IF(参照!D286="","",参照!D286)</f>
        <v>メニューD(残差)</v>
      </c>
      <c r="AY286" s="52">
        <f>IF(参照!E286="","",参照!E286)</f>
        <v>4.4700000000000002E-4</v>
      </c>
      <c r="AZ286" s="52" t="str">
        <f>IF(参照!F286="","",参照!F286)</f>
        <v>カワサキグリーンエナジー(株)</v>
      </c>
      <c r="BA286" s="52" t="str">
        <f>IF(参照!G286="","",参照!G286)</f>
        <v>カワサキグリーンエナジー(株)_メニューD(残差)</v>
      </c>
      <c r="BB286" s="52">
        <f t="shared" si="35"/>
        <v>0.44700000000000001</v>
      </c>
      <c r="BD286" s="52" t="str">
        <f>IF(参照!L286="","",参照!L286)</f>
        <v>里山パワーワークス(株)</v>
      </c>
    </row>
    <row r="287" spans="47:56">
      <c r="AU287" s="52" t="str">
        <f>IF(参照!A287="","",参照!A287)</f>
        <v/>
      </c>
      <c r="AV287" s="52" t="str">
        <f>IF(参照!B287="","",参照!B287)</f>
        <v/>
      </c>
      <c r="AW287" s="52" t="str">
        <f>IF(参照!C287="","",参照!C287)</f>
        <v/>
      </c>
      <c r="AX287" s="52" t="str">
        <f>IF(参照!D287="","",参照!D287)</f>
        <v>(参考値)事業者全体</v>
      </c>
      <c r="AY287" s="52">
        <f>IF(参照!E287="","",参照!E287)</f>
        <v>5.2800000000000004E-4</v>
      </c>
      <c r="AZ287" s="52" t="str">
        <f>IF(参照!F287="","",参照!F287)</f>
        <v>カワサキグリーンエナジー(株)</v>
      </c>
      <c r="BA287" s="52" t="str">
        <f>IF(参照!G287="","",参照!G287)</f>
        <v>カワサキグリーンエナジー(株)_(参考値)事業者全体</v>
      </c>
      <c r="BB287" s="52">
        <f t="shared" si="35"/>
        <v>0.52800000000000002</v>
      </c>
      <c r="BD287" s="52" t="str">
        <f>IF(参照!L287="","",参照!L287)</f>
        <v>(株)サニックス</v>
      </c>
    </row>
    <row r="288" spans="47:56">
      <c r="AU288" s="52" t="str">
        <f>IF(参照!A288="","",参照!A288)</f>
        <v>A0089</v>
      </c>
      <c r="AV288" s="52" t="str">
        <f>IF(参照!B288="","",参照!B288)</f>
        <v>大一ガス(株)</v>
      </c>
      <c r="AW288" s="52">
        <f>IF(参照!C288="","",参照!C288)</f>
        <v>4.8899999999999996E-4</v>
      </c>
      <c r="AX288" s="52" t="str">
        <f>IF(参照!D288="","",参照!D288)</f>
        <v/>
      </c>
      <c r="AY288" s="52">
        <f>IF(参照!E288="","",参照!E288)</f>
        <v>5.3399999999999997E-4</v>
      </c>
      <c r="AZ288" s="52" t="str">
        <f>IF(参照!F288="","",参照!F288)</f>
        <v>大一ガス(株)</v>
      </c>
      <c r="BA288" s="52" t="str">
        <f>IF(参照!G288="","",参照!G288)</f>
        <v>大一ガス(株)_</v>
      </c>
      <c r="BB288" s="52">
        <f t="shared" si="35"/>
        <v>0.53399999999999992</v>
      </c>
      <c r="BD288" s="52" t="str">
        <f>IF(参照!L288="","",参照!L288)</f>
        <v>佐野瓦斯(株)</v>
      </c>
    </row>
    <row r="289" spans="47:56">
      <c r="AU289" s="52" t="str">
        <f>IF(参照!A289="","",参照!A289)</f>
        <v>A0090</v>
      </c>
      <c r="AV289" s="52" t="str">
        <f>IF(参照!B289="","",参照!B289)</f>
        <v>(株)リミックスポイント</v>
      </c>
      <c r="AW289" s="52">
        <f>IF(参照!C289="","",参照!C289)</f>
        <v>4.35E-4</v>
      </c>
      <c r="AX289" s="52" t="str">
        <f>IF(参照!D289="","",参照!D289)</f>
        <v>メニューA</v>
      </c>
      <c r="AY289" s="52">
        <f>IF(参照!E289="","",参照!E289)</f>
        <v>0</v>
      </c>
      <c r="AZ289" s="52" t="str">
        <f>IF(参照!F289="","",参照!F289)</f>
        <v>(株)リミックスポイント</v>
      </c>
      <c r="BA289" s="52" t="str">
        <f>IF(参照!G289="","",参照!G289)</f>
        <v>(株)リミックスポイント_メニューA</v>
      </c>
      <c r="BB289" s="52">
        <f t="shared" si="35"/>
        <v>0</v>
      </c>
      <c r="BD289" s="52" t="str">
        <f>IF(参照!L289="","",参照!L289)</f>
        <v>サミットエナジー(株)</v>
      </c>
    </row>
    <row r="290" spans="47:56">
      <c r="AU290" s="52" t="str">
        <f>IF(参照!A290="","",参照!A290)</f>
        <v/>
      </c>
      <c r="AV290" s="52" t="str">
        <f>IF(参照!B290="","",参照!B290)</f>
        <v/>
      </c>
      <c r="AW290" s="52" t="str">
        <f>IF(参照!C290="","",参照!C290)</f>
        <v/>
      </c>
      <c r="AX290" s="52" t="str">
        <f>IF(参照!D290="","",参照!D290)</f>
        <v>メニューB(残差)</v>
      </c>
      <c r="AY290" s="52">
        <f>IF(参照!E290="","",参照!E290)</f>
        <v>4.3899999999999999E-4</v>
      </c>
      <c r="AZ290" s="52" t="str">
        <f>IF(参照!F290="","",参照!F290)</f>
        <v>(株)リミックスポイント</v>
      </c>
      <c r="BA290" s="52" t="str">
        <f>IF(参照!G290="","",参照!G290)</f>
        <v>(株)リミックスポイント_メニューB(残差)</v>
      </c>
      <c r="BB290" s="52">
        <f t="shared" si="35"/>
        <v>0.439</v>
      </c>
      <c r="BD290" s="52" t="str">
        <f>IF(参照!L290="","",参照!L290)</f>
        <v>三愛オブリ(株)(旧：三愛石油(株))</v>
      </c>
    </row>
    <row r="291" spans="47:56">
      <c r="AU291" s="52" t="str">
        <f>IF(参照!A291="","",参照!A291)</f>
        <v/>
      </c>
      <c r="AV291" s="52" t="str">
        <f>IF(参照!B291="","",参照!B291)</f>
        <v/>
      </c>
      <c r="AW291" s="52" t="str">
        <f>IF(参照!C291="","",参照!C291)</f>
        <v/>
      </c>
      <c r="AX291" s="52" t="str">
        <f>IF(参照!D291="","",参照!D291)</f>
        <v>(参考値)事業者全体</v>
      </c>
      <c r="AY291" s="52">
        <f>IF(参照!E291="","",参照!E291)</f>
        <v>4.8500000000000003E-4</v>
      </c>
      <c r="AZ291" s="52" t="str">
        <f>IF(参照!F291="","",参照!F291)</f>
        <v>(株)リミックスポイント</v>
      </c>
      <c r="BA291" s="52" t="str">
        <f>IF(参照!G291="","",参照!G291)</f>
        <v>(株)リミックスポイント_(参考値)事業者全体</v>
      </c>
      <c r="BB291" s="52">
        <f t="shared" si="35"/>
        <v>0.48500000000000004</v>
      </c>
      <c r="BD291" s="52" t="str">
        <f>IF(参照!L291="","",参照!L291)</f>
        <v>山陰エレキ・アライアンス(株)</v>
      </c>
    </row>
    <row r="292" spans="47:56">
      <c r="AU292" s="52" t="str">
        <f>IF(参照!A292="","",参照!A292)</f>
        <v>A0091</v>
      </c>
      <c r="AV292" s="52" t="str">
        <f>IF(参照!B292="","",参照!B292)</f>
        <v>大阪いずみ市民生活協同組合</v>
      </c>
      <c r="AW292" s="52">
        <f>IF(参照!C292="","",参照!C292)</f>
        <v>3.7800000000000003E-4</v>
      </c>
      <c r="AX292" s="52" t="str">
        <f>IF(参照!D292="","",参照!D292)</f>
        <v>メニューA</v>
      </c>
      <c r="AY292" s="52">
        <f>IF(参照!E292="","",参照!E292)</f>
        <v>0</v>
      </c>
      <c r="AZ292" s="52" t="str">
        <f>IF(参照!F292="","",参照!F292)</f>
        <v>大阪いずみ市民生活協同組合</v>
      </c>
      <c r="BA292" s="52" t="str">
        <f>IF(参照!G292="","",参照!G292)</f>
        <v>大阪いずみ市民生活協同組合_メニューA</v>
      </c>
      <c r="BB292" s="52">
        <f t="shared" si="35"/>
        <v>0</v>
      </c>
      <c r="BD292" s="52" t="str">
        <f>IF(参照!L292="","",参照!L292)</f>
        <v>山陰酸素工業(株)</v>
      </c>
    </row>
    <row r="293" spans="47:56">
      <c r="AU293" s="52" t="str">
        <f>IF(参照!A293="","",参照!A293)</f>
        <v/>
      </c>
      <c r="AV293" s="52" t="str">
        <f>IF(参照!B293="","",参照!B293)</f>
        <v/>
      </c>
      <c r="AW293" s="52" t="str">
        <f>IF(参照!C293="","",参照!C293)</f>
        <v/>
      </c>
      <c r="AX293" s="52" t="str">
        <f>IF(参照!D293="","",参照!D293)</f>
        <v>メニューB(残差)</v>
      </c>
      <c r="AY293" s="52">
        <f>IF(参照!E293="","",参照!E293)</f>
        <v>3.2299999999999999E-4</v>
      </c>
      <c r="AZ293" s="52" t="str">
        <f>IF(参照!F293="","",参照!F293)</f>
        <v>大阪いずみ市民生活協同組合</v>
      </c>
      <c r="BA293" s="52" t="str">
        <f>IF(参照!G293="","",参照!G293)</f>
        <v>大阪いずみ市民生活協同組合_メニューB(残差)</v>
      </c>
      <c r="BB293" s="52">
        <f t="shared" si="35"/>
        <v>0.32300000000000001</v>
      </c>
      <c r="BD293" s="52" t="str">
        <f>IF(参照!L293="","",参照!L293)</f>
        <v>(株)三郷ひまわりエナジー</v>
      </c>
    </row>
    <row r="294" spans="47:56">
      <c r="AU294" s="52" t="str">
        <f>IF(参照!A294="","",参照!A294)</f>
        <v/>
      </c>
      <c r="AV294" s="52" t="str">
        <f>IF(参照!B294="","",参照!B294)</f>
        <v/>
      </c>
      <c r="AW294" s="52" t="str">
        <f>IF(参照!C294="","",参照!C294)</f>
        <v/>
      </c>
      <c r="AX294" s="52" t="str">
        <f>IF(参照!D294="","",参照!D294)</f>
        <v>(参考値)事業者全体</v>
      </c>
      <c r="AY294" s="52">
        <f>IF(参照!E294="","",参照!E294)</f>
        <v>3.0400000000000002E-4</v>
      </c>
      <c r="AZ294" s="52" t="str">
        <f>IF(参照!F294="","",参照!F294)</f>
        <v>大阪いずみ市民生活協同組合</v>
      </c>
      <c r="BA294" s="52" t="str">
        <f>IF(参照!G294="","",参照!G294)</f>
        <v>大阪いずみ市民生活協同組合_(参考値)事業者全体</v>
      </c>
      <c r="BB294" s="52">
        <f t="shared" si="35"/>
        <v>0.30399999999999999</v>
      </c>
      <c r="BD294" s="52" t="str">
        <f>IF(参照!L294="","",参照!L294)</f>
        <v>三州電力(株)</v>
      </c>
    </row>
    <row r="295" spans="47:56">
      <c r="AU295" s="52" t="str">
        <f>IF(参照!A295="","",参照!A295)</f>
        <v>A0092</v>
      </c>
      <c r="AV295" s="52" t="str">
        <f>IF(参照!B295="","",参照!B295)</f>
        <v>(株)中海テレビ放送</v>
      </c>
      <c r="AW295" s="52">
        <f>IF(参照!C295="","",参照!C295)</f>
        <v>4.3399999999999998E-4</v>
      </c>
      <c r="AX295" s="52" t="str">
        <f>IF(参照!D295="","",参照!D295)</f>
        <v/>
      </c>
      <c r="AY295" s="52">
        <f>IF(参照!E295="","",参照!E295)</f>
        <v>5.22E-4</v>
      </c>
      <c r="AZ295" s="52" t="str">
        <f>IF(参照!F295="","",参照!F295)</f>
        <v>(株)中海テレビ放送</v>
      </c>
      <c r="BA295" s="52" t="str">
        <f>IF(参照!G295="","",参照!G295)</f>
        <v>(株)中海テレビ放送_</v>
      </c>
      <c r="BB295" s="52">
        <f t="shared" si="35"/>
        <v>0.52200000000000002</v>
      </c>
      <c r="BD295" s="52" t="str">
        <f>IF(参照!L295="","",参照!L295)</f>
        <v>サントラベラーズサービス有限会社</v>
      </c>
    </row>
    <row r="296" spans="47:56">
      <c r="AU296" s="52" t="str">
        <f>IF(参照!A296="","",参照!A296)</f>
        <v>A0093</v>
      </c>
      <c r="AV296" s="52" t="str">
        <f>IF(参照!B296="","",参照!B296)</f>
        <v>パシフィックパワー(株)</v>
      </c>
      <c r="AW296" s="52">
        <f>IF(参照!C296="","",参照!C296)</f>
        <v>3.3E-4</v>
      </c>
      <c r="AX296" s="52" t="str">
        <f>IF(参照!D296="","",参照!D296)</f>
        <v/>
      </c>
      <c r="AY296" s="52">
        <f>IF(参照!E296="","",参照!E296)</f>
        <v>8.8800000000000001E-4</v>
      </c>
      <c r="AZ296" s="52" t="str">
        <f>IF(参照!F296="","",参照!F296)</f>
        <v>パシフィックパワー(株)</v>
      </c>
      <c r="BA296" s="52" t="str">
        <f>IF(参照!G296="","",参照!G296)</f>
        <v>パシフィックパワー(株)_</v>
      </c>
      <c r="BB296" s="52">
        <f t="shared" si="35"/>
        <v>0.88800000000000001</v>
      </c>
      <c r="BD296" s="52" t="str">
        <f>IF(参照!L296="","",参照!L296)</f>
        <v>三友エンテック(株)</v>
      </c>
    </row>
    <row r="297" spans="47:56">
      <c r="AU297" s="52" t="str">
        <f>IF(参照!A297="","",参照!A297)</f>
        <v>A0094</v>
      </c>
      <c r="AV297" s="52" t="str">
        <f>IF(参照!B297="","",参照!B297)</f>
        <v>(株)いちたかガスワン</v>
      </c>
      <c r="AW297" s="52">
        <f>IF(参照!C297="","",参照!C297)</f>
        <v>4.1100000000000002E-4</v>
      </c>
      <c r="AX297" s="52" t="str">
        <f>IF(参照!D297="","",参照!D297)</f>
        <v>メニューA</v>
      </c>
      <c r="AY297" s="52">
        <f>IF(参照!E297="","",参照!E297)</f>
        <v>0</v>
      </c>
      <c r="AZ297" s="52" t="str">
        <f>IF(参照!F297="","",参照!F297)</f>
        <v>(株)いちたかガスワン</v>
      </c>
      <c r="BA297" s="52" t="str">
        <f>IF(参照!G297="","",参照!G297)</f>
        <v>(株)いちたかガスワン_メニューA</v>
      </c>
      <c r="BB297" s="52">
        <f t="shared" si="35"/>
        <v>0</v>
      </c>
      <c r="BD297" s="52" t="str">
        <f>IF(参照!L297="","",参照!L297)</f>
        <v>サンリン(株)</v>
      </c>
    </row>
    <row r="298" spans="47:56">
      <c r="AU298" s="52" t="str">
        <f>IF(参照!A298="","",参照!A298)</f>
        <v/>
      </c>
      <c r="AV298" s="52" t="str">
        <f>IF(参照!B298="","",参照!B298)</f>
        <v/>
      </c>
      <c r="AW298" s="52" t="str">
        <f>IF(参照!C298="","",参照!C298)</f>
        <v/>
      </c>
      <c r="AX298" s="52" t="str">
        <f>IF(参照!D298="","",参照!D298)</f>
        <v>メニューB(残差)</v>
      </c>
      <c r="AY298" s="52">
        <f>IF(参照!E298="","",参照!E298)</f>
        <v>3.5499999999999996E-4</v>
      </c>
      <c r="AZ298" s="52" t="str">
        <f>IF(参照!F298="","",参照!F298)</f>
        <v>(株)いちたかガスワン</v>
      </c>
      <c r="BA298" s="52" t="str">
        <f>IF(参照!G298="","",参照!G298)</f>
        <v>(株)いちたかガスワン_メニューB(残差)</v>
      </c>
      <c r="BB298" s="52">
        <f t="shared" si="35"/>
        <v>0.35499999999999998</v>
      </c>
      <c r="BD298" s="52" t="str">
        <f>IF(参照!L298="","",参照!L298)</f>
        <v>(株)シーエナジー</v>
      </c>
    </row>
    <row r="299" spans="47:56">
      <c r="AU299" s="52" t="str">
        <f>IF(参照!A299="","",参照!A299)</f>
        <v/>
      </c>
      <c r="AV299" s="52" t="str">
        <f>IF(参照!B299="","",参照!B299)</f>
        <v/>
      </c>
      <c r="AW299" s="52" t="str">
        <f>IF(参照!C299="","",参照!C299)</f>
        <v/>
      </c>
      <c r="AX299" s="52" t="str">
        <f>IF(参照!D299="","",参照!D299)</f>
        <v>(参考値)事業者全体</v>
      </c>
      <c r="AY299" s="52">
        <f>IF(参照!E299="","",参照!E299)</f>
        <v>4.9100000000000001E-4</v>
      </c>
      <c r="AZ299" s="52" t="str">
        <f>IF(参照!F299="","",参照!F299)</f>
        <v>(株)いちたかガスワン</v>
      </c>
      <c r="BA299" s="52" t="str">
        <f>IF(参照!G299="","",参照!G299)</f>
        <v>(株)いちたかガスワン_(参考値)事業者全体</v>
      </c>
      <c r="BB299" s="52">
        <f t="shared" si="35"/>
        <v>0.49099999999999999</v>
      </c>
      <c r="BD299" s="52" t="str">
        <f>IF(参照!L299="","",参照!L299)</f>
        <v>(株)シーラパワー(旧：愛知電力(株))</v>
      </c>
    </row>
    <row r="300" spans="47:56">
      <c r="AU300" s="52" t="str">
        <f>IF(参照!A300="","",参照!A300)</f>
        <v>A0098</v>
      </c>
      <c r="AV300" s="52" t="str">
        <f>IF(参照!B300="","",参照!B300)</f>
        <v>(株)ジェイコムウエスト</v>
      </c>
      <c r="AW300" s="52">
        <f>IF(参照!C300="","",参照!C300)</f>
        <v>4.5800000000000002E-4</v>
      </c>
      <c r="AX300" s="52" t="str">
        <f>IF(参照!D300="","",参照!D300)</f>
        <v/>
      </c>
      <c r="AY300" s="52">
        <f>IF(参照!E300="","",参照!E300)</f>
        <v>4.7600000000000002E-4</v>
      </c>
      <c r="AZ300" s="52" t="str">
        <f>IF(参照!F300="","",参照!F300)</f>
        <v>(株)ジェイコムウエスト</v>
      </c>
      <c r="BA300" s="52" t="str">
        <f>IF(参照!G300="","",参照!G300)</f>
        <v>(株)ジェイコムウエスト_</v>
      </c>
      <c r="BB300" s="52">
        <f t="shared" si="35"/>
        <v>0.47600000000000003</v>
      </c>
      <c r="BD300" s="52" t="str">
        <f>IF(参照!L300="","",参照!L300)</f>
        <v>(株)ジェイコムウエスト</v>
      </c>
    </row>
    <row r="301" spans="47:56">
      <c r="AU301" s="52" t="str">
        <f>IF(参照!A301="","",参照!A301)</f>
        <v>A0103</v>
      </c>
      <c r="AV301" s="52" t="str">
        <f>IF(参照!B301="","",参照!B301)</f>
        <v>(株)ジェイコム埼玉・東日本</v>
      </c>
      <c r="AW301" s="52">
        <f>IF(参照!C301="","",参照!C301)</f>
        <v>4.5399999999999998E-4</v>
      </c>
      <c r="AX301" s="52" t="str">
        <f>IF(参照!D301="","",参照!D301)</f>
        <v/>
      </c>
      <c r="AY301" s="52">
        <f>IF(参照!E301="","",参照!E301)</f>
        <v>4.95E-4</v>
      </c>
      <c r="AZ301" s="52" t="str">
        <f>IF(参照!F301="","",参照!F301)</f>
        <v>(株)ジェイコム埼玉・東日本</v>
      </c>
      <c r="BA301" s="52" t="str">
        <f>IF(参照!G301="","",参照!G301)</f>
        <v>(株)ジェイコム埼玉・東日本_</v>
      </c>
      <c r="BB301" s="52">
        <f t="shared" si="35"/>
        <v>0.495</v>
      </c>
      <c r="BD301" s="52" t="str">
        <f>IF(参照!L301="","",参照!L301)</f>
        <v>(株)ジェイコム九州</v>
      </c>
    </row>
    <row r="302" spans="47:56">
      <c r="AU302" s="52" t="str">
        <f>IF(参照!A302="","",参照!A302)</f>
        <v>A0104</v>
      </c>
      <c r="AV302" s="52" t="str">
        <f>IF(参照!B302="","",参照!B302)</f>
        <v>(株)ジェイコム札幌</v>
      </c>
      <c r="AW302" s="52">
        <f>IF(参照!C302="","",参照!C302)</f>
        <v>4.5800000000000002E-4</v>
      </c>
      <c r="AX302" s="52" t="str">
        <f>IF(参照!D302="","",参照!D302)</f>
        <v/>
      </c>
      <c r="AY302" s="52">
        <f>IF(参照!E302="","",参照!E302)</f>
        <v>4.9899999999999999E-4</v>
      </c>
      <c r="AZ302" s="52" t="str">
        <f>IF(参照!F302="","",参照!F302)</f>
        <v>(株)ジェイコム札幌</v>
      </c>
      <c r="BA302" s="52" t="str">
        <f>IF(参照!G302="","",参照!G302)</f>
        <v>(株)ジェイコム札幌_</v>
      </c>
      <c r="BB302" s="52">
        <f t="shared" si="35"/>
        <v>0.499</v>
      </c>
      <c r="BD302" s="52" t="str">
        <f>IF(参照!L302="","",参照!L302)</f>
        <v>(株)ジェイコム埼玉・東日本</v>
      </c>
    </row>
    <row r="303" spans="47:56">
      <c r="AU303" s="52" t="str">
        <f>IF(参照!A303="","",参照!A303)</f>
        <v>A0105</v>
      </c>
      <c r="AV303" s="52" t="str">
        <f>IF(参照!B303="","",参照!B303)</f>
        <v>(株)ジェイコム湘南・神奈川</v>
      </c>
      <c r="AW303" s="52">
        <f>IF(参照!C303="","",参照!C303)</f>
        <v>4.5399999999999998E-4</v>
      </c>
      <c r="AX303" s="52" t="str">
        <f>IF(参照!D303="","",参照!D303)</f>
        <v/>
      </c>
      <c r="AY303" s="52">
        <f>IF(参照!E303="","",参照!E303)</f>
        <v>4.9399999999999997E-4</v>
      </c>
      <c r="AZ303" s="52" t="str">
        <f>IF(参照!F303="","",参照!F303)</f>
        <v>(株)ジェイコム湘南・神奈川</v>
      </c>
      <c r="BA303" s="52" t="str">
        <f>IF(参照!G303="","",参照!G303)</f>
        <v>(株)ジェイコム湘南・神奈川_</v>
      </c>
      <c r="BB303" s="52">
        <f t="shared" si="35"/>
        <v>0.49399999999999999</v>
      </c>
      <c r="BD303" s="52" t="str">
        <f>IF(参照!L303="","",参照!L303)</f>
        <v>(株)ジェイコム札幌</v>
      </c>
    </row>
    <row r="304" spans="47:56">
      <c r="AU304" s="52" t="str">
        <f>IF(参照!A304="","",参照!A304)</f>
        <v>A0107</v>
      </c>
      <c r="AV304" s="52" t="str">
        <f>IF(参照!B304="","",参照!B304)</f>
        <v>(株)ジェイコム千葉</v>
      </c>
      <c r="AW304" s="52">
        <f>IF(参照!C304="","",参照!C304)</f>
        <v>4.5399999999999998E-4</v>
      </c>
      <c r="AX304" s="52" t="str">
        <f>IF(参照!D304="","",参照!D304)</f>
        <v/>
      </c>
      <c r="AY304" s="52">
        <f>IF(参照!E304="","",参照!E304)</f>
        <v>4.9399999999999997E-4</v>
      </c>
      <c r="AZ304" s="52" t="str">
        <f>IF(参照!F304="","",参照!F304)</f>
        <v>(株)ジェイコム千葉</v>
      </c>
      <c r="BA304" s="52" t="str">
        <f>IF(参照!G304="","",参照!G304)</f>
        <v>(株)ジェイコム千葉_</v>
      </c>
      <c r="BB304" s="52">
        <f t="shared" si="35"/>
        <v>0.49399999999999999</v>
      </c>
      <c r="BD304" s="52" t="str">
        <f>IF(参照!L304="","",参照!L304)</f>
        <v>(株)ジェイコム湘南・神奈川</v>
      </c>
    </row>
    <row r="305" spans="47:56">
      <c r="AU305" s="52" t="str">
        <f>IF(参照!A305="","",参照!A305)</f>
        <v>A0110</v>
      </c>
      <c r="AV305" s="52" t="str">
        <f>IF(参照!B305="","",参照!B305)</f>
        <v>(株)ジェイコム東京</v>
      </c>
      <c r="AW305" s="52">
        <f>IF(参照!C305="","",参照!C305)</f>
        <v>4.5399999999999998E-4</v>
      </c>
      <c r="AX305" s="52" t="str">
        <f>IF(参照!D305="","",参照!D305)</f>
        <v/>
      </c>
      <c r="AY305" s="52">
        <f>IF(参照!E305="","",参照!E305)</f>
        <v>4.6599999999999994E-4</v>
      </c>
      <c r="AZ305" s="52" t="str">
        <f>IF(参照!F305="","",参照!F305)</f>
        <v>(株)ジェイコム東京</v>
      </c>
      <c r="BA305" s="52" t="str">
        <f>IF(参照!G305="","",参照!G305)</f>
        <v>(株)ジェイコム東京_</v>
      </c>
      <c r="BB305" s="52">
        <f t="shared" si="35"/>
        <v>0.46599999999999997</v>
      </c>
      <c r="BD305" s="52" t="str">
        <f>IF(参照!L305="","",参照!L305)</f>
        <v>(株)ジェイコム千葉</v>
      </c>
    </row>
    <row r="306" spans="47:56">
      <c r="AU306" s="52" t="str">
        <f>IF(参照!A306="","",参照!A306)</f>
        <v>A0119</v>
      </c>
      <c r="AV306" s="52" t="str">
        <f>IF(参照!B306="","",参照!B306)</f>
        <v>土浦ケーブルテレビ(株)</v>
      </c>
      <c r="AW306" s="52">
        <f>IF(参照!C306="","",参照!C306)</f>
        <v>4.5399999999999998E-4</v>
      </c>
      <c r="AX306" s="52" t="str">
        <f>IF(参照!D306="","",参照!D306)</f>
        <v/>
      </c>
      <c r="AY306" s="52">
        <f>IF(参照!E306="","",参照!E306)</f>
        <v>4.9399999999999997E-4</v>
      </c>
      <c r="AZ306" s="52" t="str">
        <f>IF(参照!F306="","",参照!F306)</f>
        <v>土浦ケーブルテレビ(株)</v>
      </c>
      <c r="BA306" s="52" t="str">
        <f>IF(参照!G306="","",参照!G306)</f>
        <v>土浦ケーブルテレビ(株)_</v>
      </c>
      <c r="BB306" s="52">
        <f t="shared" si="35"/>
        <v>0.49399999999999999</v>
      </c>
      <c r="BD306" s="52" t="str">
        <f>IF(参照!L306="","",参照!L306)</f>
        <v>(株)ジェイコム東京</v>
      </c>
    </row>
    <row r="307" spans="47:56">
      <c r="AU307" s="52" t="str">
        <f>IF(参照!A307="","",参照!A307)</f>
        <v>A0120</v>
      </c>
      <c r="AV307" s="52" t="str">
        <f>IF(参照!B307="","",参照!B307)</f>
        <v>鹿児島電力(株)</v>
      </c>
      <c r="AW307" s="52">
        <f>IF(参照!C307="","",参照!C307)</f>
        <v>4.9100000000000001E-4</v>
      </c>
      <c r="AX307" s="52" t="str">
        <f>IF(参照!D307="","",参照!D307)</f>
        <v/>
      </c>
      <c r="AY307" s="52">
        <f>IF(参照!E307="","",参照!E307)</f>
        <v>4.35E-4</v>
      </c>
      <c r="AZ307" s="52" t="str">
        <f>IF(参照!F307="","",参照!F307)</f>
        <v>鹿児島電力(株)</v>
      </c>
      <c r="BA307" s="52" t="str">
        <f>IF(参照!G307="","",参照!G307)</f>
        <v>鹿児島電力(株)_</v>
      </c>
      <c r="BB307" s="52">
        <f t="shared" si="35"/>
        <v>0.435</v>
      </c>
      <c r="BD307" s="52" t="str">
        <f>IF(参照!L307="","",参照!L307)</f>
        <v>シェルジャパン(株)</v>
      </c>
    </row>
    <row r="308" spans="47:56">
      <c r="AU308" s="52" t="str">
        <f>IF(参照!A308="","",参照!A308)</f>
        <v>A0121</v>
      </c>
      <c r="AV308" s="52" t="str">
        <f>IF(参照!B308="","",参照!B308)</f>
        <v>太陽ガス(株)</v>
      </c>
      <c r="AW308" s="52">
        <f>IF(参照!C308="","",参照!C308)</f>
        <v>4.44E-4</v>
      </c>
      <c r="AX308" s="52" t="str">
        <f>IF(参照!D308="","",参照!D308)</f>
        <v/>
      </c>
      <c r="AY308" s="52">
        <f>IF(参照!E308="","",参照!E308)</f>
        <v>4.7699999999999999E-4</v>
      </c>
      <c r="AZ308" s="52" t="str">
        <f>IF(参照!F308="","",参照!F308)</f>
        <v>太陽ガス(株)</v>
      </c>
      <c r="BA308" s="52" t="str">
        <f>IF(参照!G308="","",参照!G308)</f>
        <v>太陽ガス(株)_</v>
      </c>
      <c r="BB308" s="52">
        <f t="shared" si="35"/>
        <v>0.47699999999999998</v>
      </c>
      <c r="BD308" s="52" t="str">
        <f>IF(参照!L308="","",参照!L308)</f>
        <v>(株)しおさい電力</v>
      </c>
    </row>
    <row r="309" spans="47:56">
      <c r="AU309" s="52" t="str">
        <f>IF(参照!A309="","",参照!A309)</f>
        <v>A0122</v>
      </c>
      <c r="AV309" s="52" t="str">
        <f>IF(参照!B309="","",参照!B309)</f>
        <v>アーバンエナジー(株)</v>
      </c>
      <c r="AW309" s="52">
        <f>IF(参照!C309="","",参照!C309)</f>
        <v>2.41E-4</v>
      </c>
      <c r="AX309" s="52" t="str">
        <f>IF(参照!D309="","",参照!D309)</f>
        <v>メニューA</v>
      </c>
      <c r="AY309" s="52">
        <f>IF(参照!E309="","",参照!E309)</f>
        <v>0</v>
      </c>
      <c r="AZ309" s="52" t="str">
        <f>IF(参照!F309="","",参照!F309)</f>
        <v>アーバンエナジー(株)</v>
      </c>
      <c r="BA309" s="52" t="str">
        <f>IF(参照!G309="","",参照!G309)</f>
        <v>アーバンエナジー(株)_メニューA</v>
      </c>
      <c r="BB309" s="52">
        <f t="shared" si="35"/>
        <v>0</v>
      </c>
      <c r="BD309" s="52" t="str">
        <f>IF(参照!L309="","",参照!L309)</f>
        <v>(株)シグナストラスト</v>
      </c>
    </row>
    <row r="310" spans="47:56">
      <c r="AU310" s="52" t="str">
        <f>IF(参照!A310="","",参照!A310)</f>
        <v/>
      </c>
      <c r="AV310" s="52" t="str">
        <f>IF(参照!B310="","",参照!B310)</f>
        <v/>
      </c>
      <c r="AW310" s="52" t="str">
        <f>IF(参照!C310="","",参照!C310)</f>
        <v/>
      </c>
      <c r="AX310" s="52" t="str">
        <f>IF(参照!D310="","",参照!D310)</f>
        <v>メニューB</v>
      </c>
      <c r="AY310" s="52">
        <f>IF(参照!E310="","",参照!E310)</f>
        <v>2.92E-4</v>
      </c>
      <c r="AZ310" s="52" t="str">
        <f>IF(参照!F310="","",参照!F310)</f>
        <v>アーバンエナジー(株)</v>
      </c>
      <c r="BA310" s="52" t="str">
        <f>IF(参照!G310="","",参照!G310)</f>
        <v>アーバンエナジー(株)_メニューB</v>
      </c>
      <c r="BB310" s="52">
        <f t="shared" si="35"/>
        <v>0.29199999999999998</v>
      </c>
      <c r="BD310" s="52" t="str">
        <f>IF(参照!L310="","",参照!L310)</f>
        <v>静岡ガス＆パワー(株)</v>
      </c>
    </row>
    <row r="311" spans="47:56">
      <c r="AU311" s="52" t="str">
        <f>IF(参照!A311="","",参照!A311)</f>
        <v/>
      </c>
      <c r="AV311" s="52" t="str">
        <f>IF(参照!B311="","",参照!B311)</f>
        <v/>
      </c>
      <c r="AW311" s="52" t="str">
        <f>IF(参照!C311="","",参照!C311)</f>
        <v/>
      </c>
      <c r="AX311" s="52" t="str">
        <f>IF(参照!D311="","",参照!D311)</f>
        <v>メニューC</v>
      </c>
      <c r="AY311" s="52">
        <f>IF(参照!E311="","",参照!E311)</f>
        <v>3.5299999999999996E-4</v>
      </c>
      <c r="AZ311" s="52" t="str">
        <f>IF(参照!F311="","",参照!F311)</f>
        <v>アーバンエナジー(株)</v>
      </c>
      <c r="BA311" s="52" t="str">
        <f>IF(参照!G311="","",参照!G311)</f>
        <v>アーバンエナジー(株)_メニューC</v>
      </c>
      <c r="BB311" s="52">
        <f t="shared" si="35"/>
        <v>0.35299999999999998</v>
      </c>
      <c r="BD311" s="52" t="str">
        <f>IF(参照!L311="","",参照!L311)</f>
        <v>自然電力(株)</v>
      </c>
    </row>
    <row r="312" spans="47:56">
      <c r="AU312" s="52" t="str">
        <f>IF(参照!A312="","",参照!A312)</f>
        <v/>
      </c>
      <c r="AV312" s="52" t="str">
        <f>IF(参照!B312="","",参照!B312)</f>
        <v/>
      </c>
      <c r="AW312" s="52" t="str">
        <f>IF(参照!C312="","",参照!C312)</f>
        <v/>
      </c>
      <c r="AX312" s="52" t="str">
        <f>IF(参照!D312="","",参照!D312)</f>
        <v>メニューD</v>
      </c>
      <c r="AY312" s="52">
        <f>IF(参照!E312="","",参照!E312)</f>
        <v>2.5000000000000001E-4</v>
      </c>
      <c r="AZ312" s="52" t="str">
        <f>IF(参照!F312="","",参照!F312)</f>
        <v>アーバンエナジー(株)</v>
      </c>
      <c r="BA312" s="52" t="str">
        <f>IF(参照!G312="","",参照!G312)</f>
        <v>アーバンエナジー(株)_メニューD</v>
      </c>
      <c r="BB312" s="52">
        <f t="shared" si="35"/>
        <v>0.25</v>
      </c>
      <c r="BD312" s="52" t="str">
        <f>IF(参照!L312="","",参照!L312)</f>
        <v>(株)シナジアパワー</v>
      </c>
    </row>
    <row r="313" spans="47:56">
      <c r="AU313" s="52" t="str">
        <f>IF(参照!A313="","",参照!A313)</f>
        <v/>
      </c>
      <c r="AV313" s="52" t="str">
        <f>IF(参照!B313="","",参照!B313)</f>
        <v/>
      </c>
      <c r="AW313" s="52" t="str">
        <f>IF(参照!C313="","",参照!C313)</f>
        <v/>
      </c>
      <c r="AX313" s="52" t="str">
        <f>IF(参照!D313="","",参照!D313)</f>
        <v>メニューE</v>
      </c>
      <c r="AY313" s="52">
        <f>IF(参照!E313="","",参照!E313)</f>
        <v>3.77E-4</v>
      </c>
      <c r="AZ313" s="52" t="str">
        <f>IF(参照!F313="","",参照!F313)</f>
        <v>アーバンエナジー(株)</v>
      </c>
      <c r="BA313" s="52" t="str">
        <f>IF(参照!G313="","",参照!G313)</f>
        <v>アーバンエナジー(株)_メニューE</v>
      </c>
      <c r="BB313" s="52">
        <f t="shared" si="35"/>
        <v>0.377</v>
      </c>
      <c r="BD313" s="52" t="str">
        <f>IF(参照!L313="","",参照!L313)</f>
        <v>シナネン(株)</v>
      </c>
    </row>
    <row r="314" spans="47:56">
      <c r="AU314" s="52" t="str">
        <f>IF(参照!A314="","",参照!A314)</f>
        <v/>
      </c>
      <c r="AV314" s="52" t="str">
        <f>IF(参照!B314="","",参照!B314)</f>
        <v/>
      </c>
      <c r="AW314" s="52" t="str">
        <f>IF(参照!C314="","",参照!C314)</f>
        <v/>
      </c>
      <c r="AX314" s="52" t="str">
        <f>IF(参照!D314="","",参照!D314)</f>
        <v>メニューF</v>
      </c>
      <c r="AY314" s="52">
        <f>IF(参照!E314="","",参照!E314)</f>
        <v>0</v>
      </c>
      <c r="AZ314" s="52" t="str">
        <f>IF(参照!F314="","",参照!F314)</f>
        <v>アーバンエナジー(株)</v>
      </c>
      <c r="BA314" s="52" t="str">
        <f>IF(参照!G314="","",参照!G314)</f>
        <v>アーバンエナジー(株)_メニューF</v>
      </c>
      <c r="BB314" s="52">
        <f t="shared" si="35"/>
        <v>0</v>
      </c>
      <c r="BD314" s="52" t="str">
        <f>IF(参照!L314="","",参照!L314)</f>
        <v>芝浦電力(株)</v>
      </c>
    </row>
    <row r="315" spans="47:56">
      <c r="AU315" s="52" t="str">
        <f>IF(参照!A315="","",参照!A315)</f>
        <v/>
      </c>
      <c r="AV315" s="52" t="str">
        <f>IF(参照!B315="","",参照!B315)</f>
        <v/>
      </c>
      <c r="AW315" s="52" t="str">
        <f>IF(参照!C315="","",参照!C315)</f>
        <v/>
      </c>
      <c r="AX315" s="52" t="str">
        <f>IF(参照!D315="","",参照!D315)</f>
        <v>メニューG</v>
      </c>
      <c r="AY315" s="52">
        <f>IF(参照!E315="","",参照!E315)</f>
        <v>0</v>
      </c>
      <c r="AZ315" s="52" t="str">
        <f>IF(参照!F315="","",参照!F315)</f>
        <v>アーバンエナジー(株)</v>
      </c>
      <c r="BA315" s="52" t="str">
        <f>IF(参照!G315="","",参照!G315)</f>
        <v>アーバンエナジー(株)_メニューG</v>
      </c>
      <c r="BB315" s="52">
        <f t="shared" si="35"/>
        <v>0</v>
      </c>
      <c r="BD315" s="52" t="str">
        <f>IF(参照!L315="","",参照!L315)</f>
        <v>(株)ジャパネットサービスイノベーション</v>
      </c>
    </row>
    <row r="316" spans="47:56">
      <c r="AU316" s="52" t="str">
        <f>IF(参照!A316="","",参照!A316)</f>
        <v/>
      </c>
      <c r="AV316" s="52" t="str">
        <f>IF(参照!B316="","",参照!B316)</f>
        <v/>
      </c>
      <c r="AW316" s="52" t="str">
        <f>IF(参照!C316="","",参照!C316)</f>
        <v/>
      </c>
      <c r="AX316" s="52" t="str">
        <f>IF(参照!D316="","",参照!D316)</f>
        <v>メニューH</v>
      </c>
      <c r="AY316" s="52">
        <f>IF(参照!E316="","",参照!E316)</f>
        <v>0</v>
      </c>
      <c r="AZ316" s="52" t="str">
        <f>IF(参照!F316="","",参照!F316)</f>
        <v>アーバンエナジー(株)</v>
      </c>
      <c r="BA316" s="52" t="str">
        <f>IF(参照!G316="","",参照!G316)</f>
        <v>アーバンエナジー(株)_メニューH</v>
      </c>
      <c r="BB316" s="52">
        <f t="shared" si="35"/>
        <v>0</v>
      </c>
      <c r="BD316" s="52" t="str">
        <f>IF(参照!L316="","",参照!L316)</f>
        <v>自由でんき(株)</v>
      </c>
    </row>
    <row r="317" spans="47:56">
      <c r="AU317" s="52" t="str">
        <f>IF(参照!A317="","",参照!A317)</f>
        <v/>
      </c>
      <c r="AV317" s="52" t="str">
        <f>IF(参照!B317="","",参照!B317)</f>
        <v/>
      </c>
      <c r="AW317" s="52" t="str">
        <f>IF(参照!C317="","",参照!C317)</f>
        <v/>
      </c>
      <c r="AX317" s="52" t="str">
        <f>IF(参照!D317="","",参照!D317)</f>
        <v>メニューI(残差)</v>
      </c>
      <c r="AY317" s="52">
        <f>IF(参照!E317="","",参照!E317)</f>
        <v>5.9000000000000003E-4</v>
      </c>
      <c r="AZ317" s="52" t="str">
        <f>IF(参照!F317="","",参照!F317)</f>
        <v>アーバンエナジー(株)</v>
      </c>
      <c r="BA317" s="52" t="str">
        <f>IF(参照!G317="","",参照!G317)</f>
        <v>アーバンエナジー(株)_メニューI(残差)</v>
      </c>
      <c r="BB317" s="52">
        <f t="shared" si="35"/>
        <v>0.59000000000000008</v>
      </c>
      <c r="BD317" s="52" t="str">
        <f>IF(参照!L317="","",参照!L317)</f>
        <v>湘南電力(株)</v>
      </c>
    </row>
    <row r="318" spans="47:56">
      <c r="AU318" s="52" t="str">
        <f>IF(参照!A318="","",参照!A318)</f>
        <v/>
      </c>
      <c r="AV318" s="52" t="str">
        <f>IF(参照!B318="","",参照!B318)</f>
        <v/>
      </c>
      <c r="AW318" s="52" t="str">
        <f>IF(参照!C318="","",参照!C318)</f>
        <v/>
      </c>
      <c r="AX318" s="52" t="str">
        <f>IF(参照!D318="","",参照!D318)</f>
        <v>(参考値)事業者全体</v>
      </c>
      <c r="AY318" s="52">
        <f>IF(参照!E318="","",参照!E318)</f>
        <v>4.3599999999999997E-4</v>
      </c>
      <c r="AZ318" s="52" t="str">
        <f>IF(参照!F318="","",参照!F318)</f>
        <v>アーバンエナジー(株)</v>
      </c>
      <c r="BA318" s="52" t="str">
        <f>IF(参照!G318="","",参照!G318)</f>
        <v>アーバンエナジー(株)_(参考値)事業者全体</v>
      </c>
      <c r="BB318" s="52">
        <f t="shared" si="35"/>
        <v>0.436</v>
      </c>
      <c r="BD318" s="52" t="str">
        <f>IF(参照!L318="","",参照!L318)</f>
        <v>(株)情熱電力</v>
      </c>
    </row>
    <row r="319" spans="47:56">
      <c r="AU319" s="52" t="str">
        <f>IF(参照!A319="","",参照!A319)</f>
        <v>A0123</v>
      </c>
      <c r="AV319" s="52" t="str">
        <f>IF(参照!B319="","",参照!B319)</f>
        <v>パワーネクスト(株)</v>
      </c>
      <c r="AW319" s="52">
        <f>IF(参照!C319="","",参照!C319)</f>
        <v>6.9999999999999999E-6</v>
      </c>
      <c r="AX319" s="52" t="str">
        <f>IF(参照!D319="","",参照!D319)</f>
        <v/>
      </c>
      <c r="AY319" s="52">
        <f>IF(参照!E319="","",参照!E319)</f>
        <v>4.5300000000000001E-4</v>
      </c>
      <c r="AZ319" s="52" t="str">
        <f>IF(参照!F319="","",参照!F319)</f>
        <v>パワーネクスト(株)</v>
      </c>
      <c r="BA319" s="52" t="str">
        <f>IF(参照!G319="","",参照!G319)</f>
        <v>パワーネクスト(株)_</v>
      </c>
      <c r="BB319" s="52">
        <f t="shared" si="35"/>
        <v>0.45300000000000001</v>
      </c>
      <c r="BD319" s="52" t="str">
        <f>IF(参照!L319="","",参照!L319)</f>
        <v>情報ハイウェイ協同組合</v>
      </c>
    </row>
    <row r="320" spans="47:56">
      <c r="AU320" s="52" t="str">
        <f>IF(参照!A320="","",参照!A320)</f>
        <v>A0124</v>
      </c>
      <c r="AV320" s="52" t="str">
        <f>IF(参照!B320="","",参照!B320)</f>
        <v>合同会社北上新電力</v>
      </c>
      <c r="AW320" s="52">
        <f>IF(参照!C320="","",参照!C320)</f>
        <v>2.3299999999999997E-4</v>
      </c>
      <c r="AX320" s="52" t="str">
        <f>IF(参照!D320="","",参照!D320)</f>
        <v/>
      </c>
      <c r="AY320" s="52">
        <f>IF(参照!E320="","",参照!E320)</f>
        <v>5.1599999999999997E-4</v>
      </c>
      <c r="AZ320" s="52" t="str">
        <f>IF(参照!F320="","",参照!F320)</f>
        <v>合同会社北上新電力</v>
      </c>
      <c r="BA320" s="52" t="str">
        <f>IF(参照!G320="","",参照!G320)</f>
        <v>合同会社北上新電力_</v>
      </c>
      <c r="BB320" s="52">
        <f t="shared" si="35"/>
        <v>0.51600000000000001</v>
      </c>
      <c r="BD320" s="52" t="str">
        <f>IF(参照!L320="","",参照!L320)</f>
        <v>(株)新出光</v>
      </c>
    </row>
    <row r="321" spans="47:56">
      <c r="AU321" s="52" t="str">
        <f>IF(参照!A321="","",参照!A321)</f>
        <v>A0125</v>
      </c>
      <c r="AV321" s="52" t="str">
        <f>IF(参照!B321="","",参照!B321)</f>
        <v>パーパススマートパワー(株)</v>
      </c>
      <c r="AW321" s="52">
        <f>IF(参照!C321="","",参照!C321)</f>
        <v>4.9899999999999999E-4</v>
      </c>
      <c r="AX321" s="52" t="str">
        <f>IF(参照!D321="","",参照!D321)</f>
        <v/>
      </c>
      <c r="AY321" s="52">
        <f>IF(参照!E321="","",参照!E321)</f>
        <v>4.4299999999999998E-4</v>
      </c>
      <c r="AZ321" s="52" t="str">
        <f>IF(参照!F321="","",参照!F321)</f>
        <v>パーパススマートパワー(株)</v>
      </c>
      <c r="BA321" s="52" t="str">
        <f>IF(参照!G321="","",参照!G321)</f>
        <v>パーパススマートパワー(株)_</v>
      </c>
      <c r="BB321" s="52">
        <f t="shared" si="35"/>
        <v>0.443</v>
      </c>
      <c r="BD321" s="52" t="str">
        <f>IF(参照!L321="","",参照!L321)</f>
        <v>シン・エナジー(株)</v>
      </c>
    </row>
    <row r="322" spans="47:56">
      <c r="AU322" s="52" t="str">
        <f>IF(参照!A322="","",参照!A322)</f>
        <v>A0126</v>
      </c>
      <c r="AV322" s="52" t="str">
        <f>IF(参照!B322="","",参照!B322)</f>
        <v>(株)タクマエナジー</v>
      </c>
      <c r="AW322" s="52">
        <f>IF(参照!C322="","",参照!C322)</f>
        <v>3.8000000000000002E-5</v>
      </c>
      <c r="AX322" s="52" t="str">
        <f>IF(参照!D322="","",参照!D322)</f>
        <v>メニューA</v>
      </c>
      <c r="AY322" s="52">
        <f>IF(参照!E322="","",参照!E322)</f>
        <v>0</v>
      </c>
      <c r="AZ322" s="52" t="str">
        <f>IF(参照!F322="","",参照!F322)</f>
        <v>(株)タクマエナジー</v>
      </c>
      <c r="BA322" s="52" t="str">
        <f>IF(参照!G322="","",参照!G322)</f>
        <v>(株)タクマエナジー_メニューA</v>
      </c>
      <c r="BB322" s="52">
        <f t="shared" si="35"/>
        <v>0</v>
      </c>
      <c r="BD322" s="52" t="str">
        <f>IF(参照!L322="","",参照!L322)</f>
        <v>新エネルギー開発(株)</v>
      </c>
    </row>
    <row r="323" spans="47:56">
      <c r="AU323" s="52" t="str">
        <f>IF(参照!A323="","",参照!A323)</f>
        <v/>
      </c>
      <c r="AV323" s="52" t="str">
        <f>IF(参照!B323="","",参照!B323)</f>
        <v/>
      </c>
      <c r="AW323" s="52" t="str">
        <f>IF(参照!C323="","",参照!C323)</f>
        <v/>
      </c>
      <c r="AX323" s="52" t="str">
        <f>IF(参照!D323="","",参照!D323)</f>
        <v>メニューB(残差)</v>
      </c>
      <c r="AY323" s="52">
        <f>IF(参照!E323="","",参照!E323)</f>
        <v>2.0000000000000002E-5</v>
      </c>
      <c r="AZ323" s="52" t="str">
        <f>IF(参照!F323="","",参照!F323)</f>
        <v>(株)タクマエナジー</v>
      </c>
      <c r="BA323" s="52" t="str">
        <f>IF(参照!G323="","",参照!G323)</f>
        <v>(株)タクマエナジー_メニューB(残差)</v>
      </c>
      <c r="BB323" s="52">
        <f t="shared" si="35"/>
        <v>0.02</v>
      </c>
      <c r="BD323" s="52" t="str">
        <f>IF(参照!L323="","",参照!L323)</f>
        <v>新電力いばらき(株)</v>
      </c>
    </row>
    <row r="324" spans="47:56">
      <c r="AU324" s="52" t="str">
        <f>IF(参照!A324="","",参照!A324)</f>
        <v/>
      </c>
      <c r="AV324" s="52" t="str">
        <f>IF(参照!B324="","",参照!B324)</f>
        <v/>
      </c>
      <c r="AW324" s="52" t="str">
        <f>IF(参照!C324="","",参照!C324)</f>
        <v/>
      </c>
      <c r="AX324" s="52" t="str">
        <f>IF(参照!D324="","",参照!D324)</f>
        <v>(参考値)事業者全体</v>
      </c>
      <c r="AY324" s="52">
        <f>IF(参照!E324="","",参照!E324)</f>
        <v>3.5199999999999999E-4</v>
      </c>
      <c r="AZ324" s="52" t="str">
        <f>IF(参照!F324="","",参照!F324)</f>
        <v>(株)タクマエナジー</v>
      </c>
      <c r="BA324" s="52" t="str">
        <f>IF(参照!G324="","",参照!G324)</f>
        <v>(株)タクマエナジー_(参考値)事業者全体</v>
      </c>
      <c r="BB324" s="52">
        <f t="shared" si="35"/>
        <v>0.35199999999999998</v>
      </c>
      <c r="BD324" s="52" t="str">
        <f>IF(参照!L324="","",参照!L324)</f>
        <v>新電力おおいた(株)</v>
      </c>
    </row>
    <row r="325" spans="47:56">
      <c r="AU325" s="52" t="str">
        <f>IF(参照!A325="","",参照!A325)</f>
        <v>A0127</v>
      </c>
      <c r="AV325" s="52" t="str">
        <f>IF(参照!B325="","",参照!B325)</f>
        <v>(株)スマートテック</v>
      </c>
      <c r="AW325" s="52">
        <f>IF(参照!C325="","",参照!C325)</f>
        <v>3.2299999999999999E-4</v>
      </c>
      <c r="AX325" s="52" t="str">
        <f>IF(参照!D325="","",参照!D325)</f>
        <v>メニューA</v>
      </c>
      <c r="AY325" s="52">
        <f>IF(参照!E325="","",参照!E325)</f>
        <v>0</v>
      </c>
      <c r="AZ325" s="52" t="str">
        <f>IF(参照!F325="","",参照!F325)</f>
        <v>(株)スマートテック</v>
      </c>
      <c r="BA325" s="52" t="str">
        <f>IF(参照!G325="","",参照!G325)</f>
        <v>(株)スマートテック_メニューA</v>
      </c>
      <c r="BB325" s="52">
        <f t="shared" ref="BB325:BB388" si="36">AY325*1000</f>
        <v>0</v>
      </c>
      <c r="BD325" s="52" t="str">
        <f>IF(参照!L325="","",参照!L325)</f>
        <v>新電力新潟(株)</v>
      </c>
    </row>
    <row r="326" spans="47:56">
      <c r="AU326" s="52" t="str">
        <f>IF(参照!A326="","",参照!A326)</f>
        <v/>
      </c>
      <c r="AV326" s="52" t="str">
        <f>IF(参照!B326="","",参照!B326)</f>
        <v/>
      </c>
      <c r="AW326" s="52" t="str">
        <f>IF(参照!C326="","",参照!C326)</f>
        <v/>
      </c>
      <c r="AX326" s="52" t="str">
        <f>IF(参照!D326="","",参照!D326)</f>
        <v>メニューB(残差)</v>
      </c>
      <c r="AY326" s="52">
        <f>IF(参照!E326="","",参照!E326)</f>
        <v>4.4500000000000003E-4</v>
      </c>
      <c r="AZ326" s="52" t="str">
        <f>IF(参照!F326="","",参照!F326)</f>
        <v>(株)スマートテック</v>
      </c>
      <c r="BA326" s="52" t="str">
        <f>IF(参照!G326="","",参照!G326)</f>
        <v>(株)スマートテック_メニューB(残差)</v>
      </c>
      <c r="BB326" s="52">
        <f t="shared" si="36"/>
        <v>0.44500000000000001</v>
      </c>
      <c r="BD326" s="52" t="str">
        <f>IF(参照!L326="","",参照!L326)</f>
        <v>(株)翠光トップライン</v>
      </c>
    </row>
    <row r="327" spans="47:56">
      <c r="AU327" s="52" t="str">
        <f>IF(参照!A327="","",参照!A327)</f>
        <v/>
      </c>
      <c r="AV327" s="52" t="str">
        <f>IF(参照!B327="","",参照!B327)</f>
        <v/>
      </c>
      <c r="AW327" s="52" t="str">
        <f>IF(参照!C327="","",参照!C327)</f>
        <v/>
      </c>
      <c r="AX327" s="52" t="str">
        <f>IF(参照!D327="","",参照!D327)</f>
        <v>(参考値)事業者全体</v>
      </c>
      <c r="AY327" s="52">
        <f>IF(参照!E327="","",参照!E327)</f>
        <v>2.8899999999999998E-4</v>
      </c>
      <c r="AZ327" s="52" t="str">
        <f>IF(参照!F327="","",参照!F327)</f>
        <v>(株)スマートテック</v>
      </c>
      <c r="BA327" s="52" t="str">
        <f>IF(参照!G327="","",参照!G327)</f>
        <v>(株)スマートテック_(参考値)事業者全体</v>
      </c>
      <c r="BB327" s="52">
        <f t="shared" si="36"/>
        <v>0.28899999999999998</v>
      </c>
      <c r="BD327" s="52" t="str">
        <f>IF(参照!L327="","",参照!L327)</f>
        <v>須賀川瓦斯(株)</v>
      </c>
    </row>
    <row r="328" spans="47:56">
      <c r="AU328" s="52" t="str">
        <f>IF(参照!A328="","",参照!A328)</f>
        <v>A0128</v>
      </c>
      <c r="AV328" s="52" t="str">
        <f>IF(参照!B328="","",参照!B328)</f>
        <v>水戸電力(株)</v>
      </c>
      <c r="AW328" s="52">
        <f>IF(参照!C328="","",参照!C328)</f>
        <v>3.8900000000000002E-4</v>
      </c>
      <c r="AX328" s="52" t="str">
        <f>IF(参照!D328="","",参照!D328)</f>
        <v/>
      </c>
      <c r="AY328" s="52">
        <f>IF(参照!E328="","",参照!E328)</f>
        <v>4.2299999999999998E-4</v>
      </c>
      <c r="AZ328" s="52" t="str">
        <f>IF(参照!F328="","",参照!F328)</f>
        <v>水戸電力(株)</v>
      </c>
      <c r="BA328" s="52" t="str">
        <f>IF(参照!G328="","",参照!G328)</f>
        <v>水戸電力(株)_</v>
      </c>
      <c r="BB328" s="52">
        <f t="shared" si="36"/>
        <v>0.42299999999999999</v>
      </c>
      <c r="BD328" s="52" t="str">
        <f>IF(参照!L328="","",参照!L328)</f>
        <v>スズカ電工(株)</v>
      </c>
    </row>
    <row r="329" spans="47:56">
      <c r="AU329" s="52" t="str">
        <f>IF(参照!A329="","",参照!A329)</f>
        <v>A0130</v>
      </c>
      <c r="AV329" s="52" t="str">
        <f>IF(参照!B329="","",参照!B329)</f>
        <v>丸紅新電力(株)</v>
      </c>
      <c r="AW329" s="52">
        <f>IF(参照!C329="","",参照!C329)</f>
        <v>4.64E-4</v>
      </c>
      <c r="AX329" s="52" t="str">
        <f>IF(参照!D329="","",参照!D329)</f>
        <v>メニューA</v>
      </c>
      <c r="AY329" s="52">
        <f>IF(参照!E329="","",参照!E329)</f>
        <v>0</v>
      </c>
      <c r="AZ329" s="52" t="str">
        <f>IF(参照!F329="","",参照!F329)</f>
        <v>丸紅新電力(株)</v>
      </c>
      <c r="BA329" s="52" t="str">
        <f>IF(参照!G329="","",参照!G329)</f>
        <v>丸紅新電力(株)_メニューA</v>
      </c>
      <c r="BB329" s="52">
        <f t="shared" si="36"/>
        <v>0</v>
      </c>
      <c r="BD329" s="52" t="str">
        <f>IF(参照!L329="","",参照!L329)</f>
        <v>鈴与商事(株)</v>
      </c>
    </row>
    <row r="330" spans="47:56">
      <c r="AU330" s="52" t="str">
        <f>IF(参照!A330="","",参照!A330)</f>
        <v/>
      </c>
      <c r="AV330" s="52" t="str">
        <f>IF(参照!B330="","",参照!B330)</f>
        <v/>
      </c>
      <c r="AW330" s="52" t="str">
        <f>IF(参照!C330="","",参照!C330)</f>
        <v/>
      </c>
      <c r="AX330" s="52" t="str">
        <f>IF(参照!D330="","",参照!D330)</f>
        <v>メニューB</v>
      </c>
      <c r="AY330" s="52">
        <f>IF(参照!E330="","",参照!E330)</f>
        <v>1.84E-4</v>
      </c>
      <c r="AZ330" s="52" t="str">
        <f>IF(参照!F330="","",参照!F330)</f>
        <v>丸紅新電力(株)</v>
      </c>
      <c r="BA330" s="52" t="str">
        <f>IF(参照!G330="","",参照!G330)</f>
        <v>丸紅新電力(株)_メニューB</v>
      </c>
      <c r="BB330" s="52">
        <f t="shared" si="36"/>
        <v>0.184</v>
      </c>
      <c r="BD330" s="52" t="str">
        <f>IF(参照!L330="","",参照!L330)</f>
        <v>鈴与電力(株)</v>
      </c>
    </row>
    <row r="331" spans="47:56">
      <c r="AU331" s="52" t="str">
        <f>IF(参照!A331="","",参照!A331)</f>
        <v/>
      </c>
      <c r="AV331" s="52" t="str">
        <f>IF(参照!B331="","",参照!B331)</f>
        <v/>
      </c>
      <c r="AW331" s="52" t="str">
        <f>IF(参照!C331="","",参照!C331)</f>
        <v/>
      </c>
      <c r="AX331" s="52" t="str">
        <f>IF(参照!D331="","",参照!D331)</f>
        <v>メニューC</v>
      </c>
      <c r="AY331" s="52">
        <f>IF(参照!E331="","",参照!E331)</f>
        <v>3.77E-4</v>
      </c>
      <c r="AZ331" s="52" t="str">
        <f>IF(参照!F331="","",参照!F331)</f>
        <v>丸紅新電力(株)</v>
      </c>
      <c r="BA331" s="52" t="str">
        <f>IF(参照!G331="","",参照!G331)</f>
        <v>丸紅新電力(株)_メニューC</v>
      </c>
      <c r="BB331" s="52">
        <f t="shared" si="36"/>
        <v>0.377</v>
      </c>
      <c r="BD331" s="52" t="str">
        <f>IF(参照!L331="","",参照!L331)</f>
        <v>スターティア(株)</v>
      </c>
    </row>
    <row r="332" spans="47:56">
      <c r="AU332" s="52" t="str">
        <f>IF(参照!A332="","",参照!A332)</f>
        <v/>
      </c>
      <c r="AV332" s="52" t="str">
        <f>IF(参照!B332="","",参照!B332)</f>
        <v/>
      </c>
      <c r="AW332" s="52" t="str">
        <f>IF(参照!C332="","",参照!C332)</f>
        <v/>
      </c>
      <c r="AX332" s="52" t="str">
        <f>IF(参照!D332="","",参照!D332)</f>
        <v>メニューD</v>
      </c>
      <c r="AY332" s="52">
        <f>IF(参照!E332="","",参照!E332)</f>
        <v>0</v>
      </c>
      <c r="AZ332" s="52" t="str">
        <f>IF(参照!F332="","",参照!F332)</f>
        <v>丸紅新電力(株)</v>
      </c>
      <c r="BA332" s="52" t="str">
        <f>IF(参照!G332="","",参照!G332)</f>
        <v>丸紅新電力(株)_メニューD</v>
      </c>
      <c r="BB332" s="52">
        <f t="shared" si="36"/>
        <v>0</v>
      </c>
      <c r="BD332" s="52" t="str">
        <f>IF(参照!L332="","",参照!L332)</f>
        <v>(株)スマート</v>
      </c>
    </row>
    <row r="333" spans="47:56">
      <c r="AU333" s="52" t="str">
        <f>IF(参照!A333="","",参照!A333)</f>
        <v/>
      </c>
      <c r="AV333" s="52" t="str">
        <f>IF(参照!B333="","",参照!B333)</f>
        <v/>
      </c>
      <c r="AW333" s="52" t="str">
        <f>IF(参照!C333="","",参照!C333)</f>
        <v/>
      </c>
      <c r="AX333" s="52" t="str">
        <f>IF(参照!D333="","",参照!D333)</f>
        <v>メニューE(残差)</v>
      </c>
      <c r="AY333" s="52">
        <f>IF(参照!E333="","",参照!E333)</f>
        <v>5.669999999999999E-4</v>
      </c>
      <c r="AZ333" s="52" t="str">
        <f>IF(参照!F333="","",参照!F333)</f>
        <v>丸紅新電力(株)</v>
      </c>
      <c r="BA333" s="52" t="str">
        <f>IF(参照!G333="","",参照!G333)</f>
        <v>丸紅新電力(株)_メニューE(残差)</v>
      </c>
      <c r="BB333" s="52">
        <f t="shared" si="36"/>
        <v>0.56699999999999995</v>
      </c>
      <c r="BD333" s="52" t="str">
        <f>IF(参照!L333="","",参照!L333)</f>
        <v>スマートエコエナジー(株)</v>
      </c>
    </row>
    <row r="334" spans="47:56">
      <c r="AU334" s="52" t="str">
        <f>IF(参照!A334="","",参照!A334)</f>
        <v/>
      </c>
      <c r="AV334" s="52" t="str">
        <f>IF(参照!B334="","",参照!B334)</f>
        <v/>
      </c>
      <c r="AW334" s="52" t="str">
        <f>IF(参照!C334="","",参照!C334)</f>
        <v/>
      </c>
      <c r="AX334" s="52" t="str">
        <f>IF(参照!D334="","",参照!D334)</f>
        <v>(参考値)事業者全体</v>
      </c>
      <c r="AY334" s="52">
        <f>IF(参照!E334="","",参照!E334)</f>
        <v>4.9600000000000002E-4</v>
      </c>
      <c r="AZ334" s="52" t="str">
        <f>IF(参照!F334="","",参照!F334)</f>
        <v>丸紅新電力(株)</v>
      </c>
      <c r="BA334" s="52" t="str">
        <f>IF(参照!G334="","",参照!G334)</f>
        <v>丸紅新電力(株)_(参考値)事業者全体</v>
      </c>
      <c r="BB334" s="52">
        <f t="shared" si="36"/>
        <v>0.496</v>
      </c>
      <c r="BD334" s="52" t="str">
        <f>IF(参照!L334="","",参照!L334)</f>
        <v>スマートエナジー磐田(株)</v>
      </c>
    </row>
    <row r="335" spans="47:56">
      <c r="AU335" s="52" t="str">
        <f>IF(参照!A335="","",参照!A335)</f>
        <v>A0133</v>
      </c>
      <c r="AV335" s="52" t="str">
        <f>IF(参照!B335="","",参照!B335)</f>
        <v>奈良電力(株)</v>
      </c>
      <c r="AW335" s="52">
        <f>IF(参照!C335="","",参照!C335)</f>
        <v>5.0500000000000002E-4</v>
      </c>
      <c r="AX335" s="52" t="str">
        <f>IF(参照!D335="","",参照!D335)</f>
        <v/>
      </c>
      <c r="AY335" s="52">
        <f>IF(参照!E335="","",参照!E335)</f>
        <v>5.0799999999999999E-4</v>
      </c>
      <c r="AZ335" s="52" t="str">
        <f>IF(参照!F335="","",参照!F335)</f>
        <v>奈良電力(株)</v>
      </c>
      <c r="BA335" s="52" t="str">
        <f>IF(参照!G335="","",参照!G335)</f>
        <v>奈良電力(株)_</v>
      </c>
      <c r="BB335" s="52">
        <f t="shared" si="36"/>
        <v>0.50800000000000001</v>
      </c>
      <c r="BD335" s="52" t="str">
        <f>IF(参照!L335="","",参照!L335)</f>
        <v>スマートエナジー熊本(株)</v>
      </c>
    </row>
    <row r="336" spans="47:56">
      <c r="AU336" s="52" t="str">
        <f>IF(参照!A336="","",参照!A336)</f>
        <v>A0134</v>
      </c>
      <c r="AV336" s="52" t="str">
        <f>IF(参照!B336="","",参照!B336)</f>
        <v>日立造船(株)</v>
      </c>
      <c r="AW336" s="52">
        <f>IF(参照!C336="","",参照!C336)</f>
        <v>1.75E-4</v>
      </c>
      <c r="AX336" s="52" t="str">
        <f>IF(参照!D336="","",参照!D336)</f>
        <v>メニューA</v>
      </c>
      <c r="AY336" s="52">
        <f>IF(参照!E336="","",参照!E336)</f>
        <v>0</v>
      </c>
      <c r="AZ336" s="52" t="str">
        <f>IF(参照!F336="","",参照!F336)</f>
        <v>日立造船(株)</v>
      </c>
      <c r="BA336" s="52" t="str">
        <f>IF(参照!G336="","",参照!G336)</f>
        <v>日立造船(株)_メニューA</v>
      </c>
      <c r="BB336" s="52">
        <f t="shared" si="36"/>
        <v>0</v>
      </c>
      <c r="BD336" s="52" t="str">
        <f>IF(参照!L336="","",参照!L336)</f>
        <v>(株)スマートテック</v>
      </c>
    </row>
    <row r="337" spans="47:56">
      <c r="AU337" s="52" t="str">
        <f>IF(参照!A337="","",参照!A337)</f>
        <v/>
      </c>
      <c r="AV337" s="52" t="str">
        <f>IF(参照!B337="","",参照!B337)</f>
        <v/>
      </c>
      <c r="AW337" s="52" t="str">
        <f>IF(参照!C337="","",参照!C337)</f>
        <v/>
      </c>
      <c r="AX337" s="52" t="str">
        <f>IF(参照!D337="","",参照!D337)</f>
        <v>メニューB</v>
      </c>
      <c r="AY337" s="52">
        <f>IF(参照!E337="","",参照!E337)</f>
        <v>0</v>
      </c>
      <c r="AZ337" s="52" t="str">
        <f>IF(参照!F337="","",参照!F337)</f>
        <v>日立造船(株)</v>
      </c>
      <c r="BA337" s="52" t="str">
        <f>IF(参照!G337="","",参照!G337)</f>
        <v>日立造船(株)_メニューB</v>
      </c>
      <c r="BB337" s="52">
        <f t="shared" si="36"/>
        <v>0</v>
      </c>
      <c r="BD337" s="52" t="str">
        <f>IF(参照!L337="","",参照!L337)</f>
        <v>スマート電気(株)</v>
      </c>
    </row>
    <row r="338" spans="47:56">
      <c r="AU338" s="52" t="str">
        <f>IF(参照!A338="","",参照!A338)</f>
        <v/>
      </c>
      <c r="AV338" s="52" t="str">
        <f>IF(参照!B338="","",参照!B338)</f>
        <v/>
      </c>
      <c r="AW338" s="52" t="str">
        <f>IF(参照!C338="","",参照!C338)</f>
        <v/>
      </c>
      <c r="AX338" s="52" t="str">
        <f>IF(参照!D338="","",参照!D338)</f>
        <v>メニューC(残差)</v>
      </c>
      <c r="AY338" s="52">
        <f>IF(参照!E338="","",参照!E338)</f>
        <v>1.7699999999999999E-4</v>
      </c>
      <c r="AZ338" s="52" t="str">
        <f>IF(参照!F338="","",参照!F338)</f>
        <v>日立造船(株)</v>
      </c>
      <c r="BA338" s="52" t="str">
        <f>IF(参照!G338="","",参照!G338)</f>
        <v>日立造船(株)_メニューC(残差)</v>
      </c>
      <c r="BB338" s="52">
        <f t="shared" si="36"/>
        <v>0.17699999999999999</v>
      </c>
      <c r="BD338" s="52" t="str">
        <f>IF(参照!L338="","",参照!L338)</f>
        <v>諏訪瓦斯(株)</v>
      </c>
    </row>
    <row r="339" spans="47:56">
      <c r="AU339" s="52" t="str">
        <f>IF(参照!A339="","",参照!A339)</f>
        <v/>
      </c>
      <c r="AV339" s="52" t="str">
        <f>IF(参照!B339="","",参照!B339)</f>
        <v/>
      </c>
      <c r="AW339" s="52" t="str">
        <f>IF(参照!C339="","",参照!C339)</f>
        <v/>
      </c>
      <c r="AX339" s="52" t="str">
        <f>IF(参照!D339="","",参照!D339)</f>
        <v>(参考値)事業者全体</v>
      </c>
      <c r="AY339" s="52">
        <f>IF(参照!E339="","",参照!E339)</f>
        <v>1.7E-5</v>
      </c>
      <c r="AZ339" s="52" t="str">
        <f>IF(参照!F339="","",参照!F339)</f>
        <v>日立造船(株)</v>
      </c>
      <c r="BA339" s="52" t="str">
        <f>IF(参照!G339="","",参照!G339)</f>
        <v>日立造船(株)_(参考値)事業者全体</v>
      </c>
      <c r="BB339" s="52">
        <f t="shared" si="36"/>
        <v>1.7000000000000001E-2</v>
      </c>
      <c r="BD339" s="52" t="str">
        <f>IF(参照!L339="","",参照!L339)</f>
        <v>生活協同組合コープぐんま</v>
      </c>
    </row>
    <row r="340" spans="47:56">
      <c r="AU340" s="52" t="str">
        <f>IF(参照!A340="","",参照!A340)</f>
        <v>A0135</v>
      </c>
      <c r="AV340" s="52" t="str">
        <f>IF(参照!B340="","",参照!B340)</f>
        <v>大東ガス(株)</v>
      </c>
      <c r="AW340" s="52">
        <f>IF(参照!C340="","",参照!C340)</f>
        <v>3.6400000000000001E-4</v>
      </c>
      <c r="AX340" s="52" t="str">
        <f>IF(参照!D340="","",参照!D340)</f>
        <v>メニューA</v>
      </c>
      <c r="AY340" s="52">
        <f>IF(参照!E340="","",参照!E340)</f>
        <v>0</v>
      </c>
      <c r="AZ340" s="52" t="str">
        <f>IF(参照!F340="","",参照!F340)</f>
        <v>大東ガス(株)</v>
      </c>
      <c r="BA340" s="52" t="str">
        <f>IF(参照!G340="","",参照!G340)</f>
        <v>大東ガス(株)_メニューA</v>
      </c>
      <c r="BB340" s="52">
        <f t="shared" si="36"/>
        <v>0</v>
      </c>
      <c r="BD340" s="52" t="str">
        <f>IF(参照!L340="","",参照!L340)</f>
        <v>生活協同組合コープこうべ</v>
      </c>
    </row>
    <row r="341" spans="47:56">
      <c r="AU341" s="52" t="str">
        <f>IF(参照!A341="","",参照!A341)</f>
        <v/>
      </c>
      <c r="AV341" s="52" t="str">
        <f>IF(参照!B341="","",参照!B341)</f>
        <v/>
      </c>
      <c r="AW341" s="52" t="str">
        <f>IF(参照!C341="","",参照!C341)</f>
        <v/>
      </c>
      <c r="AX341" s="52" t="str">
        <f>IF(参照!D341="","",参照!D341)</f>
        <v>メニューB(残差)</v>
      </c>
      <c r="AY341" s="52">
        <f>IF(参照!E341="","",参照!E341)</f>
        <v>3.0699999999999998E-4</v>
      </c>
      <c r="AZ341" s="52" t="str">
        <f>IF(参照!F341="","",参照!F341)</f>
        <v>大東ガス(株)</v>
      </c>
      <c r="BA341" s="52" t="str">
        <f>IF(参照!G341="","",参照!G341)</f>
        <v>大東ガス(株)_メニューB(残差)</v>
      </c>
      <c r="BB341" s="52">
        <f t="shared" si="36"/>
        <v>0.307</v>
      </c>
      <c r="BD341" s="52" t="str">
        <f>IF(参照!L341="","",参照!L341)</f>
        <v>生活協同組合コープしが</v>
      </c>
    </row>
    <row r="342" spans="47:56">
      <c r="AU342" s="52" t="str">
        <f>IF(参照!A342="","",参照!A342)</f>
        <v/>
      </c>
      <c r="AV342" s="52" t="str">
        <f>IF(参照!B342="","",参照!B342)</f>
        <v/>
      </c>
      <c r="AW342" s="52" t="str">
        <f>IF(参照!C342="","",参照!C342)</f>
        <v/>
      </c>
      <c r="AX342" s="52" t="str">
        <f>IF(参照!D342="","",参照!D342)</f>
        <v>(参考値)事業者全体</v>
      </c>
      <c r="AY342" s="52">
        <f>IF(参照!E342="","",参照!E342)</f>
        <v>3.9200000000000004E-4</v>
      </c>
      <c r="AZ342" s="52" t="str">
        <f>IF(参照!F342="","",参照!F342)</f>
        <v>大東ガス(株)</v>
      </c>
      <c r="BA342" s="52" t="str">
        <f>IF(参照!G342="","",参照!G342)</f>
        <v>大東ガス(株)_(参考値)事業者全体</v>
      </c>
      <c r="BB342" s="52">
        <f t="shared" si="36"/>
        <v>0.39200000000000002</v>
      </c>
      <c r="BD342" s="52" t="str">
        <f>IF(参照!L342="","",参照!L342)</f>
        <v>生活協同組合コープながの</v>
      </c>
    </row>
    <row r="343" spans="47:56">
      <c r="AU343" s="52" t="str">
        <f>IF(参照!A343="","",参照!A343)</f>
        <v>A0136</v>
      </c>
      <c r="AV343" s="52" t="str">
        <f>IF(参照!B343="","",参照!B343)</f>
        <v>パナソニックオペレーショナルエクセレンス(株)(旧：パナソニック(株))</v>
      </c>
      <c r="AW343" s="52">
        <f>IF(参照!C343="","",参照!C343)</f>
        <v>3.8400000000000001E-4</v>
      </c>
      <c r="AX343" s="52" t="str">
        <f>IF(参照!D343="","",参照!D343)</f>
        <v>メニューA</v>
      </c>
      <c r="AY343" s="52">
        <f>IF(参照!E343="","",参照!E343)</f>
        <v>0</v>
      </c>
      <c r="AZ343" s="52" t="str">
        <f>IF(参照!F343="","",参照!F343)</f>
        <v>パナソニックオペレーショナルエクセレンス(株)(旧：パナソニック(株))</v>
      </c>
      <c r="BA343" s="52" t="str">
        <f>IF(参照!G343="","",参照!G343)</f>
        <v>パナソニックオペレーショナルエクセレンス(株)(旧：パナソニック(株))_メニューA</v>
      </c>
      <c r="BB343" s="52">
        <f t="shared" si="36"/>
        <v>0</v>
      </c>
      <c r="BD343" s="52" t="str">
        <f>IF(参照!L343="","",参照!L343)</f>
        <v>生活協同組合コープみらい</v>
      </c>
    </row>
    <row r="344" spans="47:56">
      <c r="AU344" s="52" t="str">
        <f>IF(参照!A344="","",参照!A344)</f>
        <v/>
      </c>
      <c r="AV344" s="52" t="str">
        <f>IF(参照!B344="","",参照!B344)</f>
        <v/>
      </c>
      <c r="AW344" s="52" t="str">
        <f>IF(参照!C344="","",参照!C344)</f>
        <v/>
      </c>
      <c r="AX344" s="52" t="str">
        <f>IF(参照!D344="","",参照!D344)</f>
        <v>メニューB(残差)</v>
      </c>
      <c r="AY344" s="52">
        <f>IF(参照!E344="","",参照!E344)</f>
        <v>4.2999999999999999E-4</v>
      </c>
      <c r="AZ344" s="52" t="str">
        <f>IF(参照!F344="","",参照!F344)</f>
        <v>パナソニックオペレーショナルエクセレンス(株)(旧：パナソニック(株))</v>
      </c>
      <c r="BA344" s="52" t="str">
        <f>IF(参照!G344="","",参照!G344)</f>
        <v>パナソニックオペレーショナルエクセレンス(株)(旧：パナソニック(株))_メニューB(残差)</v>
      </c>
      <c r="BB344" s="52">
        <f t="shared" si="36"/>
        <v>0.43</v>
      </c>
      <c r="BD344" s="52" t="str">
        <f>IF(参照!L344="","",参照!L344)</f>
        <v>生活協同組合ひろしま</v>
      </c>
    </row>
    <row r="345" spans="47:56">
      <c r="AU345" s="52" t="str">
        <f>IF(参照!A345="","",参照!A345)</f>
        <v/>
      </c>
      <c r="AV345" s="52" t="str">
        <f>IF(参照!B345="","",参照!B345)</f>
        <v/>
      </c>
      <c r="AW345" s="52" t="str">
        <f>IF(参照!C345="","",参照!C345)</f>
        <v/>
      </c>
      <c r="AX345" s="52" t="str">
        <f>IF(参照!D345="","",参照!D345)</f>
        <v>(参考値)事業者全体</v>
      </c>
      <c r="AY345" s="52">
        <f>IF(参照!E345="","",参照!E345)</f>
        <v>4.4700000000000002E-4</v>
      </c>
      <c r="AZ345" s="52" t="str">
        <f>IF(参照!F345="","",参照!F345)</f>
        <v>パナソニックオペレーショナルエクセレンス(株)(旧：パナソニック(株))</v>
      </c>
      <c r="BA345" s="52" t="str">
        <f>IF(参照!G345="","",参照!G345)</f>
        <v>パナソニックオペレーショナルエクセレンス(株)(旧：パナソニック(株))_(参考値)事業者全体</v>
      </c>
      <c r="BB345" s="52">
        <f t="shared" si="36"/>
        <v>0.44700000000000001</v>
      </c>
      <c r="BD345" s="52" t="str">
        <f>IF(参照!L345="","",参照!L345)</f>
        <v>(株)生活クラブエナジー</v>
      </c>
    </row>
    <row r="346" spans="47:56">
      <c r="AU346" s="52" t="str">
        <f>IF(参照!A346="","",参照!A346)</f>
        <v>A0137</v>
      </c>
      <c r="AV346" s="52" t="str">
        <f>IF(参照!B346="","",参照!B346)</f>
        <v>アストモスエネルギー(株)</v>
      </c>
      <c r="AW346" s="52">
        <f>IF(参照!C346="","",参照!C346)</f>
        <v>5.1400000000000003E-4</v>
      </c>
      <c r="AX346" s="52" t="str">
        <f>IF(参照!D346="","",参照!D346)</f>
        <v/>
      </c>
      <c r="AY346" s="52">
        <f>IF(参照!E346="","",参照!E346)</f>
        <v>5.7399999999999997E-4</v>
      </c>
      <c r="AZ346" s="52" t="str">
        <f>IF(参照!F346="","",参照!F346)</f>
        <v>アストモスエネルギー(株)</v>
      </c>
      <c r="BA346" s="52" t="str">
        <f>IF(参照!G346="","",参照!G346)</f>
        <v>アストモスエネルギー(株)_</v>
      </c>
      <c r="BB346" s="52">
        <f t="shared" si="36"/>
        <v>0.57399999999999995</v>
      </c>
      <c r="BD346" s="52" t="str">
        <f>IF(参照!L346="","",参照!L346)</f>
        <v>西武ガス(株)</v>
      </c>
    </row>
    <row r="347" spans="47:56">
      <c r="AU347" s="52" t="str">
        <f>IF(参照!A347="","",参照!A347)</f>
        <v>A0138</v>
      </c>
      <c r="AV347" s="52" t="str">
        <f>IF(参照!B347="","",参照!B347)</f>
        <v>(株)関電エネルギーソリューション</v>
      </c>
      <c r="AW347" s="52">
        <f>IF(参照!C347="","",参照!C347)</f>
        <v>5.1000000000000004E-4</v>
      </c>
      <c r="AX347" s="52" t="str">
        <f>IF(参照!D347="","",参照!D347)</f>
        <v>メニューA</v>
      </c>
      <c r="AY347" s="52">
        <f>IF(参照!E347="","",参照!E347)</f>
        <v>0</v>
      </c>
      <c r="AZ347" s="52" t="str">
        <f>IF(参照!F347="","",参照!F347)</f>
        <v>(株)関電エネルギーソリューション</v>
      </c>
      <c r="BA347" s="52" t="str">
        <f>IF(参照!G347="","",参照!G347)</f>
        <v>(株)関電エネルギーソリューション_メニューA</v>
      </c>
      <c r="BB347" s="52">
        <f t="shared" si="36"/>
        <v>0</v>
      </c>
      <c r="BD347" s="52" t="str">
        <f>IF(参照!L347="","",参照!L347)</f>
        <v>積水化学工業(株)</v>
      </c>
    </row>
    <row r="348" spans="47:56">
      <c r="AU348" s="52" t="str">
        <f>IF(参照!A348="","",参照!A348)</f>
        <v/>
      </c>
      <c r="AV348" s="52" t="str">
        <f>IF(参照!B348="","",参照!B348)</f>
        <v/>
      </c>
      <c r="AW348" s="52" t="str">
        <f>IF(参照!C348="","",参照!C348)</f>
        <v/>
      </c>
      <c r="AX348" s="52" t="str">
        <f>IF(参照!D348="","",参照!D348)</f>
        <v>メニューB(残差)</v>
      </c>
      <c r="AY348" s="52">
        <f>IF(参照!E348="","",参照!E348)</f>
        <v>4.8099999999999998E-4</v>
      </c>
      <c r="AZ348" s="52" t="str">
        <f>IF(参照!F348="","",参照!F348)</f>
        <v>(株)関電エネルギーソリューション</v>
      </c>
      <c r="BA348" s="52" t="str">
        <f>IF(参照!G348="","",参照!G348)</f>
        <v>(株)関電エネルギーソリューション_メニューB(残差)</v>
      </c>
      <c r="BB348" s="52">
        <f t="shared" si="36"/>
        <v>0.48099999999999998</v>
      </c>
      <c r="BD348" s="52" t="str">
        <f>IF(参照!L348="","",参照!L348)</f>
        <v>石油資源開発(株)</v>
      </c>
    </row>
    <row r="349" spans="47:56">
      <c r="AU349" s="52" t="str">
        <f>IF(参照!A349="","",参照!A349)</f>
        <v/>
      </c>
      <c r="AV349" s="52" t="str">
        <f>IF(参照!B349="","",参照!B349)</f>
        <v/>
      </c>
      <c r="AW349" s="52" t="str">
        <f>IF(参照!C349="","",参照!C349)</f>
        <v/>
      </c>
      <c r="AX349" s="52" t="str">
        <f>IF(参照!D349="","",参照!D349)</f>
        <v>(参考値)事業者全体</v>
      </c>
      <c r="AY349" s="52">
        <f>IF(参照!E349="","",参照!E349)</f>
        <v>5.3300000000000005E-4</v>
      </c>
      <c r="AZ349" s="52" t="str">
        <f>IF(参照!F349="","",参照!F349)</f>
        <v>(株)関電エネルギーソリューション</v>
      </c>
      <c r="BA349" s="52" t="str">
        <f>IF(参照!G349="","",参照!G349)</f>
        <v>(株)関電エネルギーソリューション_(参考値)事業者全体</v>
      </c>
      <c r="BB349" s="52">
        <f t="shared" si="36"/>
        <v>0.53300000000000003</v>
      </c>
      <c r="BD349" s="52" t="str">
        <f>IF(参照!L349="","",参照!L349)</f>
        <v>ゼロワットパワー(株)</v>
      </c>
    </row>
    <row r="350" spans="47:56">
      <c r="AU350" s="52" t="str">
        <f>IF(参照!A350="","",参照!A350)</f>
        <v>A0140</v>
      </c>
      <c r="AV350" s="52" t="str">
        <f>IF(参照!B350="","",参照!B350)</f>
        <v>ＭＣリテールエナジー(株)</v>
      </c>
      <c r="AW350" s="52">
        <f>IF(参照!C350="","",参照!C350)</f>
        <v>4.6500000000000003E-4</v>
      </c>
      <c r="AX350" s="52" t="str">
        <f>IF(参照!D350="","",参照!D350)</f>
        <v>メニューA</v>
      </c>
      <c r="AY350" s="52">
        <f>IF(参照!E350="","",参照!E350)</f>
        <v>0</v>
      </c>
      <c r="AZ350" s="52" t="str">
        <f>IF(参照!F350="","",参照!F350)</f>
        <v>ＭＣリテールエナジー(株)</v>
      </c>
      <c r="BA350" s="52" t="str">
        <f>IF(参照!G350="","",参照!G350)</f>
        <v>ＭＣリテールエナジー(株)_メニューA</v>
      </c>
      <c r="BB350" s="52">
        <f t="shared" si="36"/>
        <v>0</v>
      </c>
      <c r="BD350" s="52" t="str">
        <f>IF(参照!L350="","",参照!L350)</f>
        <v>(株)センカク</v>
      </c>
    </row>
    <row r="351" spans="47:56">
      <c r="AU351" s="52" t="str">
        <f>IF(参照!A351="","",参照!A351)</f>
        <v/>
      </c>
      <c r="AV351" s="52" t="str">
        <f>IF(参照!B351="","",参照!B351)</f>
        <v/>
      </c>
      <c r="AW351" s="52" t="str">
        <f>IF(参照!C351="","",参照!C351)</f>
        <v/>
      </c>
      <c r="AX351" s="52" t="str">
        <f>IF(参照!D351="","",参照!D351)</f>
        <v>メニューB</v>
      </c>
      <c r="AY351" s="52">
        <f>IF(参照!E351="","",参照!E351)</f>
        <v>0</v>
      </c>
      <c r="AZ351" s="52" t="str">
        <f>IF(参照!F351="","",参照!F351)</f>
        <v>ＭＣリテールエナジー(株)</v>
      </c>
      <c r="BA351" s="52" t="str">
        <f>IF(参照!G351="","",参照!G351)</f>
        <v>ＭＣリテールエナジー(株)_メニューB</v>
      </c>
      <c r="BB351" s="52">
        <f t="shared" si="36"/>
        <v>0</v>
      </c>
      <c r="BD351" s="52" t="str">
        <f>IF(参照!L351="","",参照!L351)</f>
        <v>セントラル石油瓦斯(株)</v>
      </c>
    </row>
    <row r="352" spans="47:56">
      <c r="AU352" s="52" t="str">
        <f>IF(参照!A352="","",参照!A352)</f>
        <v/>
      </c>
      <c r="AV352" s="52" t="str">
        <f>IF(参照!B352="","",参照!B352)</f>
        <v/>
      </c>
      <c r="AW352" s="52" t="str">
        <f>IF(参照!C352="","",参照!C352)</f>
        <v/>
      </c>
      <c r="AX352" s="52" t="str">
        <f>IF(参照!D352="","",参照!D352)</f>
        <v>メニューC</v>
      </c>
      <c r="AY352" s="52">
        <f>IF(参照!E352="","",参照!E352)</f>
        <v>0</v>
      </c>
      <c r="AZ352" s="52" t="str">
        <f>IF(参照!F352="","",参照!F352)</f>
        <v>ＭＣリテールエナジー(株)</v>
      </c>
      <c r="BA352" s="52" t="str">
        <f>IF(参照!G352="","",参照!G352)</f>
        <v>ＭＣリテールエナジー(株)_メニューC</v>
      </c>
      <c r="BB352" s="52">
        <f t="shared" si="36"/>
        <v>0</v>
      </c>
      <c r="BD352" s="52" t="str">
        <f>IF(参照!L352="","",参照!L352)</f>
        <v>全農エネルギー(株)</v>
      </c>
    </row>
    <row r="353" spans="47:56">
      <c r="AU353" s="52" t="str">
        <f>IF(参照!A353="","",参照!A353)</f>
        <v/>
      </c>
      <c r="AV353" s="52" t="str">
        <f>IF(参照!B353="","",参照!B353)</f>
        <v/>
      </c>
      <c r="AW353" s="52" t="str">
        <f>IF(参照!C353="","",参照!C353)</f>
        <v/>
      </c>
      <c r="AX353" s="52" t="str">
        <f>IF(参照!D353="","",参照!D353)</f>
        <v>メニューD(残差)</v>
      </c>
      <c r="AY353" s="52">
        <f>IF(参照!E353="","",参照!E353)</f>
        <v>3.97E-4</v>
      </c>
      <c r="AZ353" s="52" t="str">
        <f>IF(参照!F353="","",参照!F353)</f>
        <v>ＭＣリテールエナジー(株)</v>
      </c>
      <c r="BA353" s="52" t="str">
        <f>IF(参照!G353="","",参照!G353)</f>
        <v>ＭＣリテールエナジー(株)_メニューD(残差)</v>
      </c>
      <c r="BB353" s="52">
        <f t="shared" si="36"/>
        <v>0.39700000000000002</v>
      </c>
      <c r="BD353" s="52" t="str">
        <f>IF(参照!L353="","",参照!L353)</f>
        <v>そうまＩグリッド合同会社</v>
      </c>
    </row>
    <row r="354" spans="47:56">
      <c r="AU354" s="52" t="str">
        <f>IF(参照!A354="","",参照!A354)</f>
        <v/>
      </c>
      <c r="AV354" s="52" t="str">
        <f>IF(参照!B354="","",参照!B354)</f>
        <v/>
      </c>
      <c r="AW354" s="52" t="str">
        <f>IF(参照!C354="","",参照!C354)</f>
        <v/>
      </c>
      <c r="AX354" s="52" t="str">
        <f>IF(参照!D354="","",参照!D354)</f>
        <v>(参考値)事業者全体</v>
      </c>
      <c r="AY354" s="52">
        <f>IF(参照!E354="","",参照!E354)</f>
        <v>4.7899999999999999E-4</v>
      </c>
      <c r="AZ354" s="52" t="str">
        <f>IF(参照!F354="","",参照!F354)</f>
        <v>ＭＣリテールエナジー(株)</v>
      </c>
      <c r="BA354" s="52" t="str">
        <f>IF(参照!G354="","",参照!G354)</f>
        <v>ＭＣリテールエナジー(株)_(参考値)事業者全体</v>
      </c>
      <c r="BB354" s="52">
        <f t="shared" si="36"/>
        <v>0.47899999999999998</v>
      </c>
      <c r="BD354" s="52" t="str">
        <f>IF(参照!L354="","",参照!L354)</f>
        <v>大一ガス(株)</v>
      </c>
    </row>
    <row r="355" spans="47:56">
      <c r="AU355" s="52" t="str">
        <f>IF(参照!A355="","",参照!A355)</f>
        <v>A0141</v>
      </c>
      <c r="AV355" s="52" t="str">
        <f>IF(参照!B355="","",参照!B355)</f>
        <v>(株)北九州パワー</v>
      </c>
      <c r="AW355" s="52">
        <f>IF(参照!C355="","",参照!C355)</f>
        <v>2.3900000000000001E-4</v>
      </c>
      <c r="AX355" s="52" t="str">
        <f>IF(参照!D355="","",参照!D355)</f>
        <v>メニューA</v>
      </c>
      <c r="AY355" s="52">
        <f>IF(参照!E355="","",参照!E355)</f>
        <v>0</v>
      </c>
      <c r="AZ355" s="52" t="str">
        <f>IF(参照!F355="","",参照!F355)</f>
        <v>(株)北九州パワー</v>
      </c>
      <c r="BA355" s="52" t="str">
        <f>IF(参照!G355="","",参照!G355)</f>
        <v>(株)北九州パワー_メニューA</v>
      </c>
      <c r="BB355" s="52">
        <f t="shared" si="36"/>
        <v>0</v>
      </c>
      <c r="BD355" s="52" t="str">
        <f>IF(参照!L355="","",参照!L355)</f>
        <v>(株)大仙こまちパワー</v>
      </c>
    </row>
    <row r="356" spans="47:56">
      <c r="AU356" s="52" t="str">
        <f>IF(参照!A356="","",参照!A356)</f>
        <v/>
      </c>
      <c r="AV356" s="52" t="str">
        <f>IF(参照!B356="","",参照!B356)</f>
        <v/>
      </c>
      <c r="AW356" s="52" t="str">
        <f>IF(参照!C356="","",参照!C356)</f>
        <v/>
      </c>
      <c r="AX356" s="52" t="str">
        <f>IF(参照!D356="","",参照!D356)</f>
        <v>メニューB(残差)</v>
      </c>
      <c r="AY356" s="52">
        <f>IF(参照!E356="","",参照!E356)</f>
        <v>3.1E-4</v>
      </c>
      <c r="AZ356" s="52" t="str">
        <f>IF(参照!F356="","",参照!F356)</f>
        <v>(株)北九州パワー</v>
      </c>
      <c r="BA356" s="52" t="str">
        <f>IF(参照!G356="","",参照!G356)</f>
        <v>(株)北九州パワー_メニューB(残差)</v>
      </c>
      <c r="BB356" s="52">
        <f t="shared" si="36"/>
        <v>0.31</v>
      </c>
      <c r="BD356" s="52" t="str">
        <f>IF(参照!L356="","",参照!L356)</f>
        <v>大東ガス(株)</v>
      </c>
    </row>
    <row r="357" spans="47:56">
      <c r="AU357" s="52" t="str">
        <f>IF(参照!A357="","",参照!A357)</f>
        <v/>
      </c>
      <c r="AV357" s="52" t="str">
        <f>IF(参照!B357="","",参照!B357)</f>
        <v/>
      </c>
      <c r="AW357" s="52" t="str">
        <f>IF(参照!C357="","",参照!C357)</f>
        <v/>
      </c>
      <c r="AX357" s="52" t="str">
        <f>IF(参照!D357="","",参照!D357)</f>
        <v>(参考値)事業者全体</v>
      </c>
      <c r="AY357" s="52">
        <f>IF(参照!E357="","",参照!E357)</f>
        <v>3.8500000000000003E-4</v>
      </c>
      <c r="AZ357" s="52" t="str">
        <f>IF(参照!F357="","",参照!F357)</f>
        <v>(株)北九州パワー</v>
      </c>
      <c r="BA357" s="52" t="str">
        <f>IF(参照!G357="","",参照!G357)</f>
        <v>(株)北九州パワー_(参考値)事業者全体</v>
      </c>
      <c r="BB357" s="52">
        <f t="shared" si="36"/>
        <v>0.38500000000000001</v>
      </c>
      <c r="BD357" s="52" t="str">
        <f>IF(参照!L357="","",参照!L357)</f>
        <v>大東建託パートナーズ(株)</v>
      </c>
    </row>
    <row r="358" spans="47:56">
      <c r="AU358" s="52" t="str">
        <f>IF(参照!A358="","",参照!A358)</f>
        <v>A0142</v>
      </c>
      <c r="AV358" s="52" t="str">
        <f>IF(参照!B358="","",参照!B358)</f>
        <v>武州瓦斯(株)</v>
      </c>
      <c r="AW358" s="52">
        <f>IF(参照!C358="","",参照!C358)</f>
        <v>3.6400000000000001E-4</v>
      </c>
      <c r="AX358" s="52" t="str">
        <f>IF(参照!D358="","",参照!D358)</f>
        <v>メニューA</v>
      </c>
      <c r="AY358" s="52">
        <f>IF(参照!E358="","",参照!E358)</f>
        <v>0</v>
      </c>
      <c r="AZ358" s="52" t="str">
        <f>IF(参照!F358="","",参照!F358)</f>
        <v>武州瓦斯(株)</v>
      </c>
      <c r="BA358" s="52" t="str">
        <f>IF(参照!G358="","",参照!G358)</f>
        <v>武州瓦斯(株)_メニューA</v>
      </c>
      <c r="BB358" s="52">
        <f t="shared" si="36"/>
        <v>0</v>
      </c>
      <c r="BD358" s="52" t="str">
        <f>IF(参照!L358="","",参照!L358)</f>
        <v>ダイヤモンドパワー(株)</v>
      </c>
    </row>
    <row r="359" spans="47:56">
      <c r="AU359" s="52" t="str">
        <f>IF(参照!A359="","",参照!A359)</f>
        <v/>
      </c>
      <c r="AV359" s="52" t="str">
        <f>IF(参照!B359="","",参照!B359)</f>
        <v/>
      </c>
      <c r="AW359" s="52" t="str">
        <f>IF(参照!C359="","",参照!C359)</f>
        <v/>
      </c>
      <c r="AX359" s="52" t="str">
        <f>IF(参照!D359="","",参照!D359)</f>
        <v>メニューB(残差)</v>
      </c>
      <c r="AY359" s="52">
        <f>IF(参照!E359="","",参照!E359)</f>
        <v>3.0800000000000001E-4</v>
      </c>
      <c r="AZ359" s="52" t="str">
        <f>IF(参照!F359="","",参照!F359)</f>
        <v>武州瓦斯(株)</v>
      </c>
      <c r="BA359" s="52" t="str">
        <f>IF(参照!G359="","",参照!G359)</f>
        <v>武州瓦斯(株)_メニューB(残差)</v>
      </c>
      <c r="BB359" s="52">
        <f t="shared" si="36"/>
        <v>0.308</v>
      </c>
      <c r="BD359" s="52" t="str">
        <f>IF(参照!L359="","",参照!L359)</f>
        <v>太陽ガス(株)</v>
      </c>
    </row>
    <row r="360" spans="47:56">
      <c r="AU360" s="52" t="str">
        <f>IF(参照!A360="","",参照!A360)</f>
        <v/>
      </c>
      <c r="AV360" s="52" t="str">
        <f>IF(参照!B360="","",参照!B360)</f>
        <v/>
      </c>
      <c r="AW360" s="52" t="str">
        <f>IF(参照!C360="","",参照!C360)</f>
        <v/>
      </c>
      <c r="AX360" s="52" t="str">
        <f>IF(参照!D360="","",参照!D360)</f>
        <v>(参考値)事業者全体</v>
      </c>
      <c r="AY360" s="52">
        <f>IF(参照!E360="","",参照!E360)</f>
        <v>3.8900000000000002E-4</v>
      </c>
      <c r="AZ360" s="52" t="str">
        <f>IF(参照!F360="","",参照!F360)</f>
        <v>武州瓦斯(株)</v>
      </c>
      <c r="BA360" s="52" t="str">
        <f>IF(参照!G360="","",参照!G360)</f>
        <v>武州瓦斯(株)_(参考値)事業者全体</v>
      </c>
      <c r="BB360" s="52">
        <f t="shared" si="36"/>
        <v>0.38900000000000001</v>
      </c>
      <c r="BD360" s="52" t="str">
        <f>IF(参照!L360="","",参照!L360)</f>
        <v>大和エネルギー(株)</v>
      </c>
    </row>
    <row r="361" spans="47:56">
      <c r="AU361" s="52" t="str">
        <f>IF(参照!A361="","",参照!A361)</f>
        <v>A0143</v>
      </c>
      <c r="AV361" s="52" t="str">
        <f>IF(参照!B361="","",参照!B361)</f>
        <v>リニューアブル・ジャパン(株)(旧：(株)みらい電力)</v>
      </c>
      <c r="AW361" s="52">
        <f>IF(参照!C361="","",参照!C361)</f>
        <v>3.1199999999999999E-4</v>
      </c>
      <c r="AX361" s="52" t="str">
        <f>IF(参照!D361="","",参照!D361)</f>
        <v>メニューA</v>
      </c>
      <c r="AY361" s="52">
        <f>IF(参照!E361="","",参照!E361)</f>
        <v>0</v>
      </c>
      <c r="AZ361" s="52" t="str">
        <f>IF(参照!F361="","",参照!F361)</f>
        <v>リニューアブル・ジャパン(株)(旧：(株)みらい電力)</v>
      </c>
      <c r="BA361" s="52" t="str">
        <f>IF(参照!G361="","",参照!G361)</f>
        <v>リニューアブル・ジャパン(株)(旧：(株)みらい電力)_メニューA</v>
      </c>
      <c r="BB361" s="52">
        <f t="shared" si="36"/>
        <v>0</v>
      </c>
      <c r="BD361" s="52" t="str">
        <f>IF(参照!L361="","",参照!L361)</f>
        <v>大和ハウス工業(株)　</v>
      </c>
    </row>
    <row r="362" spans="47:56">
      <c r="AU362" s="52" t="str">
        <f>IF(参照!A362="","",参照!A362)</f>
        <v/>
      </c>
      <c r="AV362" s="52" t="str">
        <f>IF(参照!B362="","",参照!B362)</f>
        <v/>
      </c>
      <c r="AW362" s="52" t="str">
        <f>IF(参照!C362="","",参照!C362)</f>
        <v/>
      </c>
      <c r="AX362" s="52" t="str">
        <f>IF(参照!D362="","",参照!D362)</f>
        <v>メニューB</v>
      </c>
      <c r="AY362" s="52">
        <f>IF(参照!E362="","",参照!E362)</f>
        <v>1.27E-4</v>
      </c>
      <c r="AZ362" s="52" t="str">
        <f>IF(参照!F362="","",参照!F362)</f>
        <v>リニューアブル・ジャパン(株)(旧：(株)みらい電力)</v>
      </c>
      <c r="BA362" s="52" t="str">
        <f>IF(参照!G362="","",参照!G362)</f>
        <v>リニューアブル・ジャパン(株)(旧：(株)みらい電力)_メニューB</v>
      </c>
      <c r="BB362" s="52">
        <f t="shared" si="36"/>
        <v>0.127</v>
      </c>
      <c r="BD362" s="52" t="str">
        <f>IF(参照!L362="","",参照!L362)</f>
        <v>大和ライフエナジア(株)</v>
      </c>
    </row>
    <row r="363" spans="47:56">
      <c r="AU363" s="52" t="str">
        <f>IF(参照!A363="","",参照!A363)</f>
        <v/>
      </c>
      <c r="AV363" s="52" t="str">
        <f>IF(参照!B363="","",参照!B363)</f>
        <v/>
      </c>
      <c r="AW363" s="52" t="str">
        <f>IF(参照!C363="","",参照!C363)</f>
        <v/>
      </c>
      <c r="AX363" s="52" t="str">
        <f>IF(参照!D363="","",参照!D363)</f>
        <v>メニューC</v>
      </c>
      <c r="AY363" s="52">
        <f>IF(参照!E363="","",参照!E363)</f>
        <v>1.83E-4</v>
      </c>
      <c r="AZ363" s="52" t="str">
        <f>IF(参照!F363="","",参照!F363)</f>
        <v>リニューアブル・ジャパン(株)(旧：(株)みらい電力)</v>
      </c>
      <c r="BA363" s="52" t="str">
        <f>IF(参照!G363="","",参照!G363)</f>
        <v>リニューアブル・ジャパン(株)(旧：(株)みらい電力)_メニューC</v>
      </c>
      <c r="BB363" s="52">
        <f t="shared" si="36"/>
        <v>0.183</v>
      </c>
      <c r="BD363" s="52" t="str">
        <f>IF(参照!L363="","",参照!L363)</f>
        <v>(株)タクマエナジー</v>
      </c>
    </row>
    <row r="364" spans="47:56">
      <c r="AU364" s="52" t="str">
        <f>IF(参照!A364="","",参照!A364)</f>
        <v/>
      </c>
      <c r="AV364" s="52" t="str">
        <f>IF(参照!B364="","",参照!B364)</f>
        <v/>
      </c>
      <c r="AW364" s="52" t="str">
        <f>IF(参照!C364="","",参照!C364)</f>
        <v/>
      </c>
      <c r="AX364" s="52" t="str">
        <f>IF(参照!D364="","",参照!D364)</f>
        <v>メニューD</v>
      </c>
      <c r="AY364" s="52">
        <f>IF(参照!E364="","",参照!E364)</f>
        <v>0</v>
      </c>
      <c r="AZ364" s="52" t="str">
        <f>IF(参照!F364="","",参照!F364)</f>
        <v>リニューアブル・ジャパン(株)(旧：(株)みらい電力)</v>
      </c>
      <c r="BA364" s="52" t="str">
        <f>IF(参照!G364="","",参照!G364)</f>
        <v>リニューアブル・ジャパン(株)(旧：(株)みらい電力)_メニューD</v>
      </c>
      <c r="BB364" s="52">
        <f t="shared" si="36"/>
        <v>0</v>
      </c>
      <c r="BD364" s="52" t="str">
        <f>IF(参照!L364="","",参照!L364)</f>
        <v>(株)タケエイでんき(旧：(株)横須賀アーバンウッドパワー)</v>
      </c>
    </row>
    <row r="365" spans="47:56">
      <c r="AU365" s="52" t="str">
        <f>IF(参照!A365="","",参照!A365)</f>
        <v/>
      </c>
      <c r="AV365" s="52" t="str">
        <f>IF(参照!B365="","",参照!B365)</f>
        <v/>
      </c>
      <c r="AW365" s="52" t="str">
        <f>IF(参照!C365="","",参照!C365)</f>
        <v/>
      </c>
      <c r="AX365" s="52" t="str">
        <f>IF(参照!D365="","",参照!D365)</f>
        <v>メニューE(残差)</v>
      </c>
      <c r="AY365" s="52">
        <f>IF(参照!E365="","",参照!E365)</f>
        <v>3.5100000000000002E-4</v>
      </c>
      <c r="AZ365" s="52" t="str">
        <f>IF(参照!F365="","",参照!F365)</f>
        <v>リニューアブル・ジャパン(株)(旧：(株)みらい電力)</v>
      </c>
      <c r="BA365" s="52" t="str">
        <f>IF(参照!G365="","",参照!G365)</f>
        <v>リニューアブル・ジャパン(株)(旧：(株)みらい電力)_メニューE(残差)</v>
      </c>
      <c r="BB365" s="52">
        <f t="shared" si="36"/>
        <v>0.35100000000000003</v>
      </c>
      <c r="BD365" s="52" t="str">
        <f>IF(参照!L365="","",参照!L365)</f>
        <v>たんたんエナジー(株)</v>
      </c>
    </row>
    <row r="366" spans="47:56">
      <c r="AU366" s="52" t="str">
        <f>IF(参照!A366="","",参照!A366)</f>
        <v/>
      </c>
      <c r="AV366" s="52" t="str">
        <f>IF(参照!B366="","",参照!B366)</f>
        <v/>
      </c>
      <c r="AW366" s="52" t="str">
        <f>IF(参照!C366="","",参照!C366)</f>
        <v/>
      </c>
      <c r="AX366" s="52" t="str">
        <f>IF(参照!D366="","",参照!D366)</f>
        <v>(参考値)事業者全体</v>
      </c>
      <c r="AY366" s="52">
        <f>IF(参照!E366="","",参照!E366)</f>
        <v>5.7499999999999999E-4</v>
      </c>
      <c r="AZ366" s="52" t="str">
        <f>IF(参照!F366="","",参照!F366)</f>
        <v>リニューアブル・ジャパン(株)(旧：(株)みらい電力)</v>
      </c>
      <c r="BA366" s="52" t="str">
        <f>IF(参照!G366="","",参照!G366)</f>
        <v>リニューアブル・ジャパン(株)(旧：(株)みらい電力)_(参考値)事業者全体</v>
      </c>
      <c r="BB366" s="52">
        <f t="shared" si="36"/>
        <v>0.57499999999999996</v>
      </c>
      <c r="BD366" s="52" t="str">
        <f>IF(参照!L366="","",参照!L366)</f>
        <v>(株)地域創生ホールディングス</v>
      </c>
    </row>
    <row r="367" spans="47:56">
      <c r="AU367" s="52" t="str">
        <f>IF(参照!A367="","",参照!A367)</f>
        <v>A0144</v>
      </c>
      <c r="AV367" s="52" t="str">
        <f>IF(参照!B367="","",参照!B367)</f>
        <v>大垣ガス(株)</v>
      </c>
      <c r="AW367" s="52">
        <f>IF(参照!C367="","",参照!C367)</f>
        <v>3.6400000000000001E-4</v>
      </c>
      <c r="AX367" s="52" t="str">
        <f>IF(参照!D367="","",参照!D367)</f>
        <v/>
      </c>
      <c r="AY367" s="52">
        <f>IF(参照!E367="","",参照!E367)</f>
        <v>3.0800000000000001E-4</v>
      </c>
      <c r="AZ367" s="52" t="str">
        <f>IF(参照!F367="","",参照!F367)</f>
        <v>大垣ガス(株)</v>
      </c>
      <c r="BA367" s="52" t="str">
        <f>IF(参照!G367="","",参照!G367)</f>
        <v>大垣ガス(株)_</v>
      </c>
      <c r="BB367" s="52">
        <f t="shared" si="36"/>
        <v>0.308</v>
      </c>
      <c r="BD367" s="52" t="str">
        <f>IF(参照!L367="","",参照!L367)</f>
        <v>(株)地球クラブ</v>
      </c>
    </row>
    <row r="368" spans="47:56">
      <c r="AU368" s="52" t="str">
        <f>IF(参照!A368="","",参照!A368)</f>
        <v>A0145</v>
      </c>
      <c r="AV368" s="52" t="str">
        <f>IF(参照!B368="","",参照!B368)</f>
        <v>(株)藤田商店</v>
      </c>
      <c r="AW368" s="52">
        <f>IF(参照!C368="","",参照!C368)</f>
        <v>4.86E-4</v>
      </c>
      <c r="AX368" s="52" t="str">
        <f>IF(参照!D368="","",参照!D368)</f>
        <v>メニューA</v>
      </c>
      <c r="AY368" s="52">
        <f>IF(参照!E368="","",参照!E368)</f>
        <v>0</v>
      </c>
      <c r="AZ368" s="52" t="str">
        <f>IF(参照!F368="","",参照!F368)</f>
        <v>(株)藤田商店</v>
      </c>
      <c r="BA368" s="52" t="str">
        <f>IF(参照!G368="","",参照!G368)</f>
        <v>(株)藤田商店_メニューA</v>
      </c>
      <c r="BB368" s="52">
        <f t="shared" si="36"/>
        <v>0</v>
      </c>
      <c r="BD368" s="52" t="str">
        <f>IF(参照!L368="","",参照!L368)</f>
        <v>秩父新電力(株)</v>
      </c>
    </row>
    <row r="369" spans="47:56">
      <c r="AU369" s="52" t="str">
        <f>IF(参照!A369="","",参照!A369)</f>
        <v/>
      </c>
      <c r="AV369" s="52" t="str">
        <f>IF(参照!B369="","",参照!B369)</f>
        <v/>
      </c>
      <c r="AW369" s="52" t="str">
        <f>IF(参照!C369="","",参照!C369)</f>
        <v/>
      </c>
      <c r="AX369" s="52" t="str">
        <f>IF(参照!D369="","",参照!D369)</f>
        <v>メニューB(残差)</v>
      </c>
      <c r="AY369" s="52">
        <f>IF(参照!E369="","",参照!E369)</f>
        <v>4.66E-4</v>
      </c>
      <c r="AZ369" s="52" t="str">
        <f>IF(参照!F369="","",参照!F369)</f>
        <v>(株)藤田商店</v>
      </c>
      <c r="BA369" s="52" t="str">
        <f>IF(参照!G369="","",参照!G369)</f>
        <v>(株)藤田商店_メニューB(残差)</v>
      </c>
      <c r="BB369" s="52">
        <f t="shared" si="36"/>
        <v>0.46599999999999997</v>
      </c>
      <c r="BD369" s="52" t="str">
        <f>IF(参照!L369="","",参照!L369)</f>
        <v>千葉電力(株)</v>
      </c>
    </row>
    <row r="370" spans="47:56">
      <c r="AU370" s="52" t="str">
        <f>IF(参照!A370="","",参照!A370)</f>
        <v/>
      </c>
      <c r="AV370" s="52" t="str">
        <f>IF(参照!B370="","",参照!B370)</f>
        <v/>
      </c>
      <c r="AW370" s="52" t="str">
        <f>IF(参照!C370="","",参照!C370)</f>
        <v/>
      </c>
      <c r="AX370" s="52" t="str">
        <f>IF(参照!D370="","",参照!D370)</f>
        <v>(参考値)事業者全体</v>
      </c>
      <c r="AY370" s="52">
        <f>IF(参照!E370="","",参照!E370)</f>
        <v>5.3899999999999998E-4</v>
      </c>
      <c r="AZ370" s="52" t="str">
        <f>IF(参照!F370="","",参照!F370)</f>
        <v>(株)藤田商店</v>
      </c>
      <c r="BA370" s="52" t="str">
        <f>IF(参照!G370="","",参照!G370)</f>
        <v>(株)藤田商店_(参考値)事業者全体</v>
      </c>
      <c r="BB370" s="52">
        <f t="shared" si="36"/>
        <v>0.53900000000000003</v>
      </c>
      <c r="BD370" s="52" t="str">
        <f>IF(参照!L370="","",参照!L370)</f>
        <v>(株)チャームドライフ</v>
      </c>
    </row>
    <row r="371" spans="47:56">
      <c r="AU371" s="52" t="str">
        <f>IF(参照!A371="","",参照!A371)</f>
        <v>A0146</v>
      </c>
      <c r="AV371" s="52" t="str">
        <f>IF(参照!B371="","",参照!B371)</f>
        <v>(株)ケーブルネット下関</v>
      </c>
      <c r="AW371" s="52">
        <f>IF(参照!C371="","",参照!C371)</f>
        <v>4.5800000000000002E-4</v>
      </c>
      <c r="AX371" s="52" t="str">
        <f>IF(参照!D371="","",参照!D371)</f>
        <v/>
      </c>
      <c r="AY371" s="52">
        <f>IF(参照!E371="","",参照!E371)</f>
        <v>5.0000000000000001E-4</v>
      </c>
      <c r="AZ371" s="52" t="str">
        <f>IF(参照!F371="","",参照!F371)</f>
        <v>(株)ケーブルネット下関</v>
      </c>
      <c r="BA371" s="52" t="str">
        <f>IF(参照!G371="","",参照!G371)</f>
        <v>(株)ケーブルネット下関_</v>
      </c>
      <c r="BB371" s="52">
        <f t="shared" si="36"/>
        <v>0.5</v>
      </c>
      <c r="BD371" s="52" t="str">
        <f>IF(参照!L371="","",参照!L371)</f>
        <v>中央電力(株)</v>
      </c>
    </row>
    <row r="372" spans="47:56">
      <c r="AU372" s="52" t="str">
        <f>IF(参照!A372="","",参照!A372)</f>
        <v>A0147</v>
      </c>
      <c r="AV372" s="52" t="str">
        <f>IF(参照!B372="","",参照!B372)</f>
        <v>(株)ジェイコム九州</v>
      </c>
      <c r="AW372" s="52">
        <f>IF(参照!C372="","",参照!C372)</f>
        <v>4.6099999999999998E-4</v>
      </c>
      <c r="AX372" s="52" t="str">
        <f>IF(参照!D372="","",参照!D372)</f>
        <v/>
      </c>
      <c r="AY372" s="52">
        <f>IF(参照!E372="","",参照!E372)</f>
        <v>5.0299999999999997E-4</v>
      </c>
      <c r="AZ372" s="52" t="str">
        <f>IF(参照!F372="","",参照!F372)</f>
        <v>(株)ジェイコム九州</v>
      </c>
      <c r="BA372" s="52" t="str">
        <f>IF(参照!G372="","",参照!G372)</f>
        <v>(株)ジェイコム九州_</v>
      </c>
      <c r="BB372" s="52">
        <f t="shared" si="36"/>
        <v>0.503</v>
      </c>
      <c r="BD372" s="52" t="str">
        <f>IF(参照!L372="","",参照!L372)</f>
        <v>中央電力エナジー(株)</v>
      </c>
    </row>
    <row r="373" spans="47:56">
      <c r="AU373" s="52" t="str">
        <f>IF(参照!A373="","",参照!A373)</f>
        <v>A0149</v>
      </c>
      <c r="AV373" s="52" t="str">
        <f>IF(参照!B373="","",参照!B373)</f>
        <v>(株)グローバルエンジニアリング</v>
      </c>
      <c r="AW373" s="52">
        <f>IF(参照!C373="","",参照!C373)</f>
        <v>5.4299999999999997E-4</v>
      </c>
      <c r="AX373" s="52" t="str">
        <f>IF(参照!D373="","",参照!D373)</f>
        <v>メニューA</v>
      </c>
      <c r="AY373" s="52">
        <f>IF(参照!E373="","",参照!E373)</f>
        <v>0</v>
      </c>
      <c r="AZ373" s="52" t="str">
        <f>IF(参照!F373="","",参照!F373)</f>
        <v>(株)グローバルエンジニアリング</v>
      </c>
      <c r="BA373" s="52" t="str">
        <f>IF(参照!G373="","",参照!G373)</f>
        <v>(株)グローバルエンジニアリング_メニューA</v>
      </c>
      <c r="BB373" s="52">
        <f t="shared" si="36"/>
        <v>0</v>
      </c>
      <c r="BD373" s="52" t="str">
        <f>IF(参照!L373="","",参照!L373)</f>
        <v>(株)中海テレビ放送</v>
      </c>
    </row>
    <row r="374" spans="47:56">
      <c r="AU374" s="52" t="str">
        <f>IF(参照!A374="","",参照!A374)</f>
        <v/>
      </c>
      <c r="AV374" s="52" t="str">
        <f>IF(参照!B374="","",参照!B374)</f>
        <v/>
      </c>
      <c r="AW374" s="52" t="str">
        <f>IF(参照!C374="","",参照!C374)</f>
        <v/>
      </c>
      <c r="AX374" s="52" t="str">
        <f>IF(参照!D374="","",参照!D374)</f>
        <v>メニューB(残差)</v>
      </c>
      <c r="AY374" s="52">
        <f>IF(参照!E374="","",参照!E374)</f>
        <v>5.7300000000000005E-4</v>
      </c>
      <c r="AZ374" s="52" t="str">
        <f>IF(参照!F374="","",参照!F374)</f>
        <v>(株)グローバルエンジニアリング</v>
      </c>
      <c r="BA374" s="52" t="str">
        <f>IF(参照!G374="","",参照!G374)</f>
        <v>(株)グローバルエンジニアリング_メニューB(残差)</v>
      </c>
      <c r="BB374" s="52">
        <f t="shared" si="36"/>
        <v>0.57300000000000006</v>
      </c>
      <c r="BD374" s="52" t="str">
        <f>IF(参照!L374="","",参照!L374)</f>
        <v>(株)中京電力</v>
      </c>
    </row>
    <row r="375" spans="47:56">
      <c r="AU375" s="52" t="str">
        <f>IF(参照!A375="","",参照!A375)</f>
        <v/>
      </c>
      <c r="AV375" s="52" t="str">
        <f>IF(参照!B375="","",参照!B375)</f>
        <v/>
      </c>
      <c r="AW375" s="52" t="str">
        <f>IF(参照!C375="","",参照!C375)</f>
        <v/>
      </c>
      <c r="AX375" s="52" t="str">
        <f>IF(参照!D375="","",参照!D375)</f>
        <v>(参考値)事業者全体</v>
      </c>
      <c r="AY375" s="52">
        <f>IF(参照!E375="","",参照!E375)</f>
        <v>3.77E-4</v>
      </c>
      <c r="AZ375" s="52" t="str">
        <f>IF(参照!F375="","",参照!F375)</f>
        <v>(株)グローバルエンジニアリング</v>
      </c>
      <c r="BA375" s="52" t="str">
        <f>IF(参照!G375="","",参照!G375)</f>
        <v>(株)グローバルエンジニアリング_(参考値)事業者全体</v>
      </c>
      <c r="BB375" s="52">
        <f t="shared" si="36"/>
        <v>0.377</v>
      </c>
      <c r="BD375" s="52" t="str">
        <f>IF(参照!L375="","",参照!L375)</f>
        <v>中小企業支援(株)</v>
      </c>
    </row>
    <row r="376" spans="47:56">
      <c r="AU376" s="52" t="str">
        <f>IF(参照!A376="","",参照!A376)</f>
        <v>A0150</v>
      </c>
      <c r="AV376" s="52" t="str">
        <f>IF(参照!B376="","",参照!B376)</f>
        <v>九州エナジー(株)</v>
      </c>
      <c r="AW376" s="52">
        <f>IF(参照!C376="","",参照!C376)</f>
        <v>4.7600000000000002E-4</v>
      </c>
      <c r="AX376" s="52" t="str">
        <f>IF(参照!D376="","",参照!D376)</f>
        <v>メニューA</v>
      </c>
      <c r="AY376" s="52">
        <f>IF(参照!E376="","",参照!E376)</f>
        <v>0</v>
      </c>
      <c r="AZ376" s="52" t="str">
        <f>IF(参照!F376="","",参照!F376)</f>
        <v>九州エナジー(株)</v>
      </c>
      <c r="BA376" s="52" t="str">
        <f>IF(参照!G376="","",参照!G376)</f>
        <v>九州エナジー(株)_メニューA</v>
      </c>
      <c r="BB376" s="52">
        <f t="shared" si="36"/>
        <v>0</v>
      </c>
      <c r="BD376" s="52" t="str">
        <f>IF(参照!L376="","",参照!L376)</f>
        <v>(株)津軽あっぷるパワー</v>
      </c>
    </row>
    <row r="377" spans="47:56">
      <c r="AU377" s="52" t="str">
        <f>IF(参照!A377="","",参照!A377)</f>
        <v/>
      </c>
      <c r="AV377" s="52" t="str">
        <f>IF(参照!B377="","",参照!B377)</f>
        <v/>
      </c>
      <c r="AW377" s="52" t="str">
        <f>IF(参照!C377="","",参照!C377)</f>
        <v/>
      </c>
      <c r="AX377" s="52" t="str">
        <f>IF(参照!D377="","",参照!D377)</f>
        <v>メニューB(残差)</v>
      </c>
      <c r="AY377" s="52">
        <f>IF(参照!E377="","",参照!E377)</f>
        <v>4.37E-4</v>
      </c>
      <c r="AZ377" s="52" t="str">
        <f>IF(参照!F377="","",参照!F377)</f>
        <v>九州エナジー(株)</v>
      </c>
      <c r="BA377" s="52" t="str">
        <f>IF(参照!G377="","",参照!G377)</f>
        <v>九州エナジー(株)_メニューB(残差)</v>
      </c>
      <c r="BB377" s="52">
        <f t="shared" si="36"/>
        <v>0.437</v>
      </c>
      <c r="BD377" s="52" t="str">
        <f>IF(参照!L377="","",参照!L377)</f>
        <v>土浦ケーブルテレビ(株)</v>
      </c>
    </row>
    <row r="378" spans="47:56">
      <c r="AU378" s="52" t="str">
        <f>IF(参照!A378="","",参照!A378)</f>
        <v/>
      </c>
      <c r="AV378" s="52" t="str">
        <f>IF(参照!B378="","",参照!B378)</f>
        <v/>
      </c>
      <c r="AW378" s="52" t="str">
        <f>IF(参照!C378="","",参照!C378)</f>
        <v/>
      </c>
      <c r="AX378" s="52" t="str">
        <f>IF(参照!D378="","",参照!D378)</f>
        <v>(参考値)事業者全体</v>
      </c>
      <c r="AY378" s="52">
        <f>IF(参照!E378="","",参照!E378)</f>
        <v>4.6799999999999999E-4</v>
      </c>
      <c r="AZ378" s="52" t="str">
        <f>IF(参照!F378="","",参照!F378)</f>
        <v>九州エナジー(株)</v>
      </c>
      <c r="BA378" s="52" t="str">
        <f>IF(参照!G378="","",参照!G378)</f>
        <v>九州エナジー(株)_(参考値)事業者全体</v>
      </c>
      <c r="BB378" s="52">
        <f t="shared" si="36"/>
        <v>0.46799999999999997</v>
      </c>
      <c r="BD378" s="52" t="str">
        <f>IF(参照!L378="","",参照!L378)</f>
        <v>つづくみらいエナジー(株)</v>
      </c>
    </row>
    <row r="379" spans="47:56">
      <c r="AU379" s="52" t="str">
        <f>IF(参照!A379="","",参照!A379)</f>
        <v>A0151</v>
      </c>
      <c r="AV379" s="52" t="str">
        <f>IF(参照!B379="","",参照!B379)</f>
        <v>(株)トヨタエナジーソリューションズ</v>
      </c>
      <c r="AW379" s="52">
        <f>IF(参照!C379="","",参照!C379)</f>
        <v>4.3300000000000001E-4</v>
      </c>
      <c r="AX379" s="52" t="str">
        <f>IF(参照!D379="","",参照!D379)</f>
        <v/>
      </c>
      <c r="AY379" s="52">
        <f>IF(参照!E379="","",参照!E379)</f>
        <v>4.2400000000000001E-4</v>
      </c>
      <c r="AZ379" s="52" t="str">
        <f>IF(参照!F379="","",参照!F379)</f>
        <v>(株)トヨタエナジーソリューションズ</v>
      </c>
      <c r="BA379" s="52" t="str">
        <f>IF(参照!G379="","",参照!G379)</f>
        <v>(株)トヨタエナジーソリューションズ_</v>
      </c>
      <c r="BB379" s="52">
        <f t="shared" si="36"/>
        <v>0.42399999999999999</v>
      </c>
      <c r="BD379" s="52" t="str">
        <f>IF(参照!L379="","",参照!L379)</f>
        <v>ティーダッシュ合同会社</v>
      </c>
    </row>
    <row r="380" spans="47:56">
      <c r="AU380" s="52" t="str">
        <f>IF(参照!A380="","",参照!A380)</f>
        <v>A0153</v>
      </c>
      <c r="AV380" s="52" t="str">
        <f>IF(参照!B380="","",参照!B380)</f>
        <v>(株)エナリス・パワー・マーケティング</v>
      </c>
      <c r="AW380" s="52">
        <f>IF(参照!C380="","",参照!C380)</f>
        <v>4.5199999999999998E-4</v>
      </c>
      <c r="AX380" s="52" t="str">
        <f>IF(参照!D380="","",参照!D380)</f>
        <v>メニューA</v>
      </c>
      <c r="AY380" s="52">
        <f>IF(参照!E380="","",参照!E380)</f>
        <v>0</v>
      </c>
      <c r="AZ380" s="52" t="str">
        <f>IF(参照!F380="","",参照!F380)</f>
        <v>(株)エナリス・パワー・マーケティング</v>
      </c>
      <c r="BA380" s="52" t="str">
        <f>IF(参照!G380="","",参照!G380)</f>
        <v>(株)エナリス・パワー・マーケティング_メニューA</v>
      </c>
      <c r="BB380" s="52">
        <f t="shared" si="36"/>
        <v>0</v>
      </c>
      <c r="BD380" s="52" t="str">
        <f>IF(参照!L380="","",参照!L380)</f>
        <v>デジタルグリッド(株)</v>
      </c>
    </row>
    <row r="381" spans="47:56">
      <c r="AU381" s="52" t="str">
        <f>IF(参照!A381="","",参照!A381)</f>
        <v/>
      </c>
      <c r="AV381" s="52" t="str">
        <f>IF(参照!B381="","",参照!B381)</f>
        <v/>
      </c>
      <c r="AW381" s="52" t="str">
        <f>IF(参照!C381="","",参照!C381)</f>
        <v/>
      </c>
      <c r="AX381" s="52" t="str">
        <f>IF(参照!D381="","",参照!D381)</f>
        <v>メニューB</v>
      </c>
      <c r="AY381" s="52">
        <f>IF(参照!E381="","",参照!E381)</f>
        <v>3.77E-4</v>
      </c>
      <c r="AZ381" s="52" t="str">
        <f>IF(参照!F381="","",参照!F381)</f>
        <v>(株)エナリス・パワー・マーケティング</v>
      </c>
      <c r="BA381" s="52" t="str">
        <f>IF(参照!G381="","",参照!G381)</f>
        <v>(株)エナリス・パワー・マーケティング_メニューB</v>
      </c>
      <c r="BB381" s="52">
        <f t="shared" si="36"/>
        <v>0.377</v>
      </c>
      <c r="BD381" s="52" t="str">
        <f>IF(参照!L381="","",参照!L381)</f>
        <v>テス・エンジニアリング(株)</v>
      </c>
    </row>
    <row r="382" spans="47:56">
      <c r="AU382" s="52" t="str">
        <f>IF(参照!A382="","",参照!A382)</f>
        <v/>
      </c>
      <c r="AV382" s="52" t="str">
        <f>IF(参照!B382="","",参照!B382)</f>
        <v/>
      </c>
      <c r="AW382" s="52" t="str">
        <f>IF(参照!C382="","",参照!C382)</f>
        <v/>
      </c>
      <c r="AX382" s="52" t="str">
        <f>IF(参照!D382="","",参照!D382)</f>
        <v>メニューC</v>
      </c>
      <c r="AY382" s="52">
        <f>IF(参照!E382="","",参照!E382)</f>
        <v>0</v>
      </c>
      <c r="AZ382" s="52" t="str">
        <f>IF(参照!F382="","",参照!F382)</f>
        <v>(株)エナリス・パワー・マーケティング</v>
      </c>
      <c r="BA382" s="52" t="str">
        <f>IF(参照!G382="","",参照!G382)</f>
        <v>(株)エナリス・パワー・マーケティング_メニューC</v>
      </c>
      <c r="BB382" s="52">
        <f t="shared" si="36"/>
        <v>0</v>
      </c>
      <c r="BD382" s="52" t="str">
        <f>IF(参照!L382="","",参照!L382)</f>
        <v>テプコカスタマーサービス(株)</v>
      </c>
    </row>
    <row r="383" spans="47:56">
      <c r="AU383" s="52" t="str">
        <f>IF(参照!A383="","",参照!A383)</f>
        <v/>
      </c>
      <c r="AV383" s="52" t="str">
        <f>IF(参照!B383="","",参照!B383)</f>
        <v/>
      </c>
      <c r="AW383" s="52" t="str">
        <f>IF(参照!C383="","",参照!C383)</f>
        <v/>
      </c>
      <c r="AX383" s="52" t="str">
        <f>IF(参照!D383="","",参照!D383)</f>
        <v>メニューD</v>
      </c>
      <c r="AY383" s="52">
        <f>IF(参照!E383="","",参照!E383)</f>
        <v>0</v>
      </c>
      <c r="AZ383" s="52" t="str">
        <f>IF(参照!F383="","",参照!F383)</f>
        <v>(株)エナリス・パワー・マーケティング</v>
      </c>
      <c r="BA383" s="52" t="str">
        <f>IF(参照!G383="","",参照!G383)</f>
        <v>(株)エナリス・パワー・マーケティング_メニューD</v>
      </c>
      <c r="BB383" s="52">
        <f t="shared" si="36"/>
        <v>0</v>
      </c>
      <c r="BD383" s="52" t="str">
        <f>IF(参照!L383="","",参照!L383)</f>
        <v>(株)デベロップ</v>
      </c>
    </row>
    <row r="384" spans="47:56">
      <c r="AU384" s="52" t="str">
        <f>IF(参照!A384="","",参照!A384)</f>
        <v/>
      </c>
      <c r="AV384" s="52" t="str">
        <f>IF(参照!B384="","",参照!B384)</f>
        <v/>
      </c>
      <c r="AW384" s="52" t="str">
        <f>IF(参照!C384="","",参照!C384)</f>
        <v/>
      </c>
      <c r="AX384" s="52" t="str">
        <f>IF(参照!D384="","",参照!D384)</f>
        <v>メニューE</v>
      </c>
      <c r="AY384" s="52">
        <f>IF(参照!E384="","",参照!E384)</f>
        <v>0</v>
      </c>
      <c r="AZ384" s="52" t="str">
        <f>IF(参照!F384="","",参照!F384)</f>
        <v>(株)エナリス・パワー・マーケティング</v>
      </c>
      <c r="BA384" s="52" t="str">
        <f>IF(参照!G384="","",参照!G384)</f>
        <v>(株)エナリス・パワー・マーケティング_メニューE</v>
      </c>
      <c r="BB384" s="52">
        <f t="shared" si="36"/>
        <v>0</v>
      </c>
      <c r="BD384" s="52" t="str">
        <f>IF(参照!L384="","",参照!L384)</f>
        <v>(株)デライトアップ</v>
      </c>
    </row>
    <row r="385" spans="47:56">
      <c r="AU385" s="52" t="str">
        <f>IF(参照!A385="","",参照!A385)</f>
        <v/>
      </c>
      <c r="AV385" s="52" t="str">
        <f>IF(参照!B385="","",参照!B385)</f>
        <v/>
      </c>
      <c r="AW385" s="52" t="str">
        <f>IF(参照!C385="","",参照!C385)</f>
        <v/>
      </c>
      <c r="AX385" s="52" t="str">
        <f>IF(参照!D385="","",参照!D385)</f>
        <v>メニューF</v>
      </c>
      <c r="AY385" s="52">
        <f>IF(参照!E385="","",参照!E385)</f>
        <v>0</v>
      </c>
      <c r="AZ385" s="52" t="str">
        <f>IF(参照!F385="","",参照!F385)</f>
        <v>(株)エナリス・パワー・マーケティング</v>
      </c>
      <c r="BA385" s="52" t="str">
        <f>IF(参照!G385="","",参照!G385)</f>
        <v>(株)エナリス・パワー・マーケティング_メニューF</v>
      </c>
      <c r="BB385" s="52">
        <f t="shared" si="36"/>
        <v>0</v>
      </c>
      <c r="BD385" s="52" t="str">
        <f>IF(参照!L385="","",参照!L385)</f>
        <v>(株)テレ・マーカー</v>
      </c>
    </row>
    <row r="386" spans="47:56">
      <c r="AU386" s="52" t="str">
        <f>IF(参照!A386="","",参照!A386)</f>
        <v/>
      </c>
      <c r="AV386" s="52" t="str">
        <f>IF(参照!B386="","",参照!B386)</f>
        <v/>
      </c>
      <c r="AW386" s="52" t="str">
        <f>IF(参照!C386="","",参照!C386)</f>
        <v/>
      </c>
      <c r="AX386" s="52" t="str">
        <f>IF(参照!D386="","",参照!D386)</f>
        <v>メニューG</v>
      </c>
      <c r="AY386" s="52">
        <f>IF(参照!E386="","",参照!E386)</f>
        <v>0</v>
      </c>
      <c r="AZ386" s="52" t="str">
        <f>IF(参照!F386="","",参照!F386)</f>
        <v>(株)エナリス・パワー・マーケティング</v>
      </c>
      <c r="BA386" s="52" t="str">
        <f>IF(参照!G386="","",参照!G386)</f>
        <v>(株)エナリス・パワー・マーケティング_メニューG</v>
      </c>
      <c r="BB386" s="52">
        <f t="shared" si="36"/>
        <v>0</v>
      </c>
      <c r="BD386" s="52" t="str">
        <f>IF(参照!L386="","",参照!L386)</f>
        <v>(株)デンケン</v>
      </c>
    </row>
    <row r="387" spans="47:56">
      <c r="AU387" s="52" t="str">
        <f>IF(参照!A387="","",参照!A387)</f>
        <v/>
      </c>
      <c r="AV387" s="52" t="str">
        <f>IF(参照!B387="","",参照!B387)</f>
        <v/>
      </c>
      <c r="AW387" s="52" t="str">
        <f>IF(参照!C387="","",参照!C387)</f>
        <v/>
      </c>
      <c r="AX387" s="52" t="str">
        <f>IF(参照!D387="","",参照!D387)</f>
        <v>メニューH</v>
      </c>
      <c r="AY387" s="52">
        <f>IF(参照!E387="","",参照!E387)</f>
        <v>1E-4</v>
      </c>
      <c r="AZ387" s="52" t="str">
        <f>IF(参照!F387="","",参照!F387)</f>
        <v>(株)エナリス・パワー・マーケティング</v>
      </c>
      <c r="BA387" s="52" t="str">
        <f>IF(参照!G387="","",参照!G387)</f>
        <v>(株)エナリス・パワー・マーケティング_メニューH</v>
      </c>
      <c r="BB387" s="52">
        <f t="shared" si="36"/>
        <v>0.1</v>
      </c>
      <c r="BD387" s="52" t="str">
        <f>IF(参照!L387="","",参照!L387)</f>
        <v>電源開発(株)</v>
      </c>
    </row>
    <row r="388" spans="47:56">
      <c r="AU388" s="52" t="str">
        <f>IF(参照!A388="","",参照!A388)</f>
        <v/>
      </c>
      <c r="AV388" s="52" t="str">
        <f>IF(参照!B388="","",参照!B388)</f>
        <v/>
      </c>
      <c r="AW388" s="52" t="str">
        <f>IF(参照!C388="","",参照!C388)</f>
        <v/>
      </c>
      <c r="AX388" s="52" t="str">
        <f>IF(参照!D388="","",参照!D388)</f>
        <v>メニューI</v>
      </c>
      <c r="AY388" s="52">
        <f>IF(参照!E388="","",参照!E388)</f>
        <v>2.9999999999999997E-4</v>
      </c>
      <c r="AZ388" s="52" t="str">
        <f>IF(参照!F388="","",参照!F388)</f>
        <v>(株)エナリス・パワー・マーケティング</v>
      </c>
      <c r="BA388" s="52" t="str">
        <f>IF(参照!G388="","",参照!G388)</f>
        <v>(株)エナリス・パワー・マーケティング_メニューI</v>
      </c>
      <c r="BB388" s="52">
        <f t="shared" si="36"/>
        <v>0.3</v>
      </c>
      <c r="BD388" s="52" t="str">
        <f>IF(参照!L388="","",参照!L388)</f>
        <v>電力保全サービス(株)</v>
      </c>
    </row>
    <row r="389" spans="47:56">
      <c r="AU389" s="52" t="str">
        <f>IF(参照!A389="","",参照!A389)</f>
        <v/>
      </c>
      <c r="AV389" s="52" t="str">
        <f>IF(参照!B389="","",参照!B389)</f>
        <v/>
      </c>
      <c r="AW389" s="52" t="str">
        <f>IF(参照!C389="","",参照!C389)</f>
        <v/>
      </c>
      <c r="AX389" s="52" t="str">
        <f>IF(参照!D389="","",参照!D389)</f>
        <v>メニューJ</v>
      </c>
      <c r="AY389" s="52">
        <f>IF(参照!E389="","",参照!E389)</f>
        <v>4.0000000000000002E-4</v>
      </c>
      <c r="AZ389" s="52" t="str">
        <f>IF(参照!F389="","",参照!F389)</f>
        <v>(株)エナリス・パワー・マーケティング</v>
      </c>
      <c r="BA389" s="52" t="str">
        <f>IF(参照!G389="","",参照!G389)</f>
        <v>(株)エナリス・パワー・マーケティング_メニューJ</v>
      </c>
      <c r="BB389" s="52">
        <f t="shared" ref="BB389:BB452" si="37">AY389*1000</f>
        <v>0.4</v>
      </c>
      <c r="BD389" s="52" t="str">
        <f>IF(参照!L389="","",参照!L389)</f>
        <v>東亜ガス(株)</v>
      </c>
    </row>
    <row r="390" spans="47:56">
      <c r="AU390" s="52" t="str">
        <f>IF(参照!A390="","",参照!A390)</f>
        <v/>
      </c>
      <c r="AV390" s="52" t="str">
        <f>IF(参照!B390="","",参照!B390)</f>
        <v/>
      </c>
      <c r="AW390" s="52" t="str">
        <f>IF(参照!C390="","",参照!C390)</f>
        <v/>
      </c>
      <c r="AX390" s="52" t="str">
        <f>IF(参照!D390="","",参照!D390)</f>
        <v>メニューK</v>
      </c>
      <c r="AY390" s="52">
        <f>IF(参照!E390="","",参照!E390)</f>
        <v>4.0000000000000002E-4</v>
      </c>
      <c r="AZ390" s="52" t="str">
        <f>IF(参照!F390="","",参照!F390)</f>
        <v>(株)エナリス・パワー・マーケティング</v>
      </c>
      <c r="BA390" s="52" t="str">
        <f>IF(参照!G390="","",参照!G390)</f>
        <v>(株)エナリス・パワー・マーケティング_メニューK</v>
      </c>
      <c r="BB390" s="52">
        <f t="shared" si="37"/>
        <v>0.4</v>
      </c>
      <c r="BD390" s="52" t="str">
        <f>IF(参照!L390="","",参照!L390)</f>
        <v>(株)東急パワーサプライ</v>
      </c>
    </row>
    <row r="391" spans="47:56">
      <c r="AU391" s="52" t="str">
        <f>IF(参照!A391="","",参照!A391)</f>
        <v/>
      </c>
      <c r="AV391" s="52" t="str">
        <f>IF(参照!B391="","",参照!B391)</f>
        <v/>
      </c>
      <c r="AW391" s="52" t="str">
        <f>IF(参照!C391="","",参照!C391)</f>
        <v/>
      </c>
      <c r="AX391" s="52" t="str">
        <f>IF(参照!D391="","",参照!D391)</f>
        <v>メニューL(残差)</v>
      </c>
      <c r="AY391" s="52">
        <f>IF(参照!E391="","",参照!E391)</f>
        <v>5.8E-4</v>
      </c>
      <c r="AZ391" s="52" t="str">
        <f>IF(参照!F391="","",参照!F391)</f>
        <v>(株)エナリス・パワー・マーケティング</v>
      </c>
      <c r="BA391" s="52" t="str">
        <f>IF(参照!G391="","",参照!G391)</f>
        <v>(株)エナリス・パワー・マーケティング_メニューL(残差)</v>
      </c>
      <c r="BB391" s="52">
        <f t="shared" si="37"/>
        <v>0.57999999999999996</v>
      </c>
      <c r="BD391" s="52" t="str">
        <f>IF(参照!L391="","",参照!L391)</f>
        <v>東京エコサービス(株)</v>
      </c>
    </row>
    <row r="392" spans="47:56">
      <c r="AU392" s="52" t="str">
        <f>IF(参照!A392="","",参照!A392)</f>
        <v/>
      </c>
      <c r="AV392" s="52" t="str">
        <f>IF(参照!B392="","",参照!B392)</f>
        <v/>
      </c>
      <c r="AW392" s="52" t="str">
        <f>IF(参照!C392="","",参照!C392)</f>
        <v/>
      </c>
      <c r="AX392" s="52" t="str">
        <f>IF(参照!D392="","",参照!D392)</f>
        <v>(参考値)事業者全体</v>
      </c>
      <c r="AY392" s="52">
        <f>IF(参照!E392="","",参照!E392)</f>
        <v>6.2399999999999999E-4</v>
      </c>
      <c r="AZ392" s="52" t="str">
        <f>IF(参照!F392="","",参照!F392)</f>
        <v>(株)エナリス・パワー・マーケティング</v>
      </c>
      <c r="BA392" s="52" t="str">
        <f>IF(参照!G392="","",参照!G392)</f>
        <v>(株)エナリス・パワー・マーケティング_(参考値)事業者全体</v>
      </c>
      <c r="BB392" s="52">
        <f t="shared" si="37"/>
        <v>0.624</v>
      </c>
      <c r="BD392" s="52" t="str">
        <f>IF(参照!L392="","",参照!L392)</f>
        <v>東京ガス(株)</v>
      </c>
    </row>
    <row r="393" spans="47:56">
      <c r="AU393" s="52" t="str">
        <f>IF(参照!A393="","",参照!A393)</f>
        <v>A0154</v>
      </c>
      <c r="AV393" s="52" t="str">
        <f>IF(参照!B393="","",参照!B393)</f>
        <v>歌舞伎エナジー(株)</v>
      </c>
      <c r="AW393" s="52">
        <f>IF(参照!C393="","",参照!C393)</f>
        <v>5.2800000000000004E-4</v>
      </c>
      <c r="AX393" s="52" t="str">
        <f>IF(参照!D393="","",参照!D393)</f>
        <v/>
      </c>
      <c r="AY393" s="52">
        <f>IF(参照!E393="","",参照!E393)</f>
        <v>5.5500000000000005E-4</v>
      </c>
      <c r="AZ393" s="52" t="str">
        <f>IF(参照!F393="","",参照!F393)</f>
        <v>歌舞伎エナジー(株)</v>
      </c>
      <c r="BA393" s="52" t="str">
        <f>IF(参照!G393="","",参照!G393)</f>
        <v>歌舞伎エナジー(株)_</v>
      </c>
      <c r="BB393" s="52">
        <f t="shared" si="37"/>
        <v>0.55500000000000005</v>
      </c>
      <c r="BD393" s="52" t="str">
        <f>IF(参照!L393="","",参照!L393)</f>
        <v>公益財団法人東京都環境公社</v>
      </c>
    </row>
    <row r="394" spans="47:56">
      <c r="AU394" s="52" t="str">
        <f>IF(参照!A394="","",参照!A394)</f>
        <v>A0155</v>
      </c>
      <c r="AV394" s="52" t="str">
        <f>IF(参照!B394="","",参照!B394)</f>
        <v>みやまスマートエネルギー(株)</v>
      </c>
      <c r="AW394" s="52">
        <f>IF(参照!C394="","",参照!C394)</f>
        <v>4.1300000000000001E-4</v>
      </c>
      <c r="AX394" s="52" t="str">
        <f>IF(参照!D394="","",参照!D394)</f>
        <v>メニューA</v>
      </c>
      <c r="AY394" s="52">
        <f>IF(参照!E394="","",参照!E394)</f>
        <v>0</v>
      </c>
      <c r="AZ394" s="52" t="str">
        <f>IF(参照!F394="","",参照!F394)</f>
        <v>みやまスマートエネルギー(株)</v>
      </c>
      <c r="BA394" s="52" t="str">
        <f>IF(参照!G394="","",参照!G394)</f>
        <v>みやまスマートエネルギー(株)_メニューA</v>
      </c>
      <c r="BB394" s="52">
        <f t="shared" si="37"/>
        <v>0</v>
      </c>
      <c r="BD394" s="52" t="str">
        <f>IF(参照!L394="","",参照!L394)</f>
        <v>東彩ガス(株)</v>
      </c>
    </row>
    <row r="395" spans="47:56">
      <c r="AU395" s="52" t="str">
        <f>IF(参照!A395="","",参照!A395)</f>
        <v/>
      </c>
      <c r="AV395" s="52" t="str">
        <f>IF(参照!B395="","",参照!B395)</f>
        <v/>
      </c>
      <c r="AW395" s="52" t="str">
        <f>IF(参照!C395="","",参照!C395)</f>
        <v/>
      </c>
      <c r="AX395" s="52" t="str">
        <f>IF(参照!D395="","",参照!D395)</f>
        <v>メニューB(残差)</v>
      </c>
      <c r="AY395" s="52">
        <f>IF(参照!E395="","",参照!E395)</f>
        <v>4.0000000000000002E-4</v>
      </c>
      <c r="AZ395" s="52" t="str">
        <f>IF(参照!F395="","",参照!F395)</f>
        <v>みやまスマートエネルギー(株)</v>
      </c>
      <c r="BA395" s="52" t="str">
        <f>IF(参照!G395="","",参照!G395)</f>
        <v>みやまスマートエネルギー(株)_メニューB(残差)</v>
      </c>
      <c r="BB395" s="52">
        <f t="shared" si="37"/>
        <v>0.4</v>
      </c>
      <c r="BD395" s="52" t="str">
        <f>IF(参照!L395="","",参照!L395)</f>
        <v>東邦ガス(株)</v>
      </c>
    </row>
    <row r="396" spans="47:56">
      <c r="AU396" s="52" t="str">
        <f>IF(参照!A396="","",参照!A396)</f>
        <v/>
      </c>
      <c r="AV396" s="52" t="str">
        <f>IF(参照!B396="","",参照!B396)</f>
        <v/>
      </c>
      <c r="AW396" s="52" t="str">
        <f>IF(参照!C396="","",参照!C396)</f>
        <v/>
      </c>
      <c r="AX396" s="52" t="str">
        <f>IF(参照!D396="","",参照!D396)</f>
        <v>(参考値)事業者全体</v>
      </c>
      <c r="AY396" s="52">
        <f>IF(参照!E396="","",参照!E396)</f>
        <v>4.3399999999999998E-4</v>
      </c>
      <c r="AZ396" s="52" t="str">
        <f>IF(参照!F396="","",参照!F396)</f>
        <v>みやまスマートエネルギー(株)</v>
      </c>
      <c r="BA396" s="52" t="str">
        <f>IF(参照!G396="","",参照!G396)</f>
        <v>みやまスマートエネルギー(株)_(参考値)事業者全体</v>
      </c>
      <c r="BB396" s="52">
        <f t="shared" si="37"/>
        <v>0.434</v>
      </c>
      <c r="BD396" s="52" t="str">
        <f>IF(参照!L396="","",参照!L396)</f>
        <v>東北電力エナジートレーディング(株)</v>
      </c>
    </row>
    <row r="397" spans="47:56">
      <c r="AU397" s="52" t="str">
        <f>IF(参照!A397="","",参照!A397)</f>
        <v>A0156</v>
      </c>
      <c r="AV397" s="52" t="str">
        <f>IF(参照!B397="","",参照!B397)</f>
        <v>エフィシエント(株)</v>
      </c>
      <c r="AW397" s="52" t="str">
        <f>IF(参照!C397="","",参照!C397)</f>
        <v>0.000453※</v>
      </c>
      <c r="AX397" s="52" t="str">
        <f>IF(参照!D397="","",参照!D397)</f>
        <v/>
      </c>
      <c r="AY397" s="52">
        <f>IF(参照!E397="","",参照!E397)</f>
        <v>4.5300000000000001E-4</v>
      </c>
      <c r="AZ397" s="52" t="str">
        <f>IF(参照!F397="","",参照!F397)</f>
        <v>エフィシエント(株)</v>
      </c>
      <c r="BA397" s="52" t="str">
        <f>IF(参照!G397="","",参照!G397)</f>
        <v>エフィシエント(株)_</v>
      </c>
      <c r="BB397" s="52">
        <f t="shared" si="37"/>
        <v>0.45300000000000001</v>
      </c>
      <c r="BD397" s="52" t="str">
        <f>IF(参照!L397="","",参照!L397)</f>
        <v>東北電力フロンティア(株)</v>
      </c>
    </row>
    <row r="398" spans="47:56">
      <c r="AU398" s="52" t="str">
        <f>IF(参照!A398="","",参照!A398)</f>
        <v>A0157</v>
      </c>
      <c r="AV398" s="52" t="str">
        <f>IF(参照!B398="","",参照!B398)</f>
        <v>(株)生活クラブエナジー</v>
      </c>
      <c r="AW398" s="52">
        <f>IF(参照!C398="","",参照!C398)</f>
        <v>6.7999999999999999E-5</v>
      </c>
      <c r="AX398" s="52" t="str">
        <f>IF(参照!D398="","",参照!D398)</f>
        <v>メニューA</v>
      </c>
      <c r="AY398" s="52">
        <f>IF(参照!E398="","",参照!E398)</f>
        <v>2.5000000000000001E-4</v>
      </c>
      <c r="AZ398" s="52" t="str">
        <f>IF(参照!F398="","",参照!F398)</f>
        <v>(株)生活クラブエナジー</v>
      </c>
      <c r="BA398" s="52" t="str">
        <f>IF(参照!G398="","",参照!G398)</f>
        <v>(株)生活クラブエナジー_メニューA</v>
      </c>
      <c r="BB398" s="52">
        <f t="shared" si="37"/>
        <v>0.25</v>
      </c>
      <c r="BD398" s="52" t="str">
        <f>IF(参照!L398="","",参照!L398)</f>
        <v>(株)東名</v>
      </c>
    </row>
    <row r="399" spans="47:56">
      <c r="AU399" s="52" t="str">
        <f>IF(参照!A399="","",参照!A399)</f>
        <v/>
      </c>
      <c r="AV399" s="52" t="str">
        <f>IF(参照!B399="","",参照!B399)</f>
        <v/>
      </c>
      <c r="AW399" s="52" t="str">
        <f>IF(参照!C399="","",参照!C399)</f>
        <v/>
      </c>
      <c r="AX399" s="52" t="str">
        <f>IF(参照!D399="","",参照!D399)</f>
        <v>メニューB(残差)</v>
      </c>
      <c r="AY399" s="52">
        <f>IF(参照!E399="","",参照!E399)</f>
        <v>4.7199999999999998E-4</v>
      </c>
      <c r="AZ399" s="52" t="str">
        <f>IF(参照!F399="","",参照!F399)</f>
        <v>(株)生活クラブエナジー</v>
      </c>
      <c r="BA399" s="52" t="str">
        <f>IF(参照!G399="","",参照!G399)</f>
        <v>(株)生活クラブエナジー_メニューB(残差)</v>
      </c>
      <c r="BB399" s="52">
        <f t="shared" si="37"/>
        <v>0.47199999999999998</v>
      </c>
      <c r="BD399" s="52" t="str">
        <f>IF(参照!L399="","",参照!L399)</f>
        <v>(株)トーヨーエネルギーファーム</v>
      </c>
    </row>
    <row r="400" spans="47:56">
      <c r="AU400" s="52" t="str">
        <f>IF(参照!A400="","",参照!A400)</f>
        <v/>
      </c>
      <c r="AV400" s="52" t="str">
        <f>IF(参照!B400="","",参照!B400)</f>
        <v/>
      </c>
      <c r="AW400" s="52" t="str">
        <f>IF(参照!C400="","",参照!C400)</f>
        <v/>
      </c>
      <c r="AX400" s="52" t="str">
        <f>IF(参照!D400="","",参照!D400)</f>
        <v>(参考値)事業者全体</v>
      </c>
      <c r="AY400" s="52">
        <f>IF(参照!E400="","",参照!E400)</f>
        <v>4.3899999999999999E-4</v>
      </c>
      <c r="AZ400" s="52" t="str">
        <f>IF(参照!F400="","",参照!F400)</f>
        <v>(株)生活クラブエナジー</v>
      </c>
      <c r="BA400" s="52" t="str">
        <f>IF(参照!G400="","",参照!G400)</f>
        <v>(株)生活クラブエナジー_(参考値)事業者全体</v>
      </c>
      <c r="BB400" s="52">
        <f t="shared" si="37"/>
        <v>0.439</v>
      </c>
      <c r="BD400" s="52" t="str">
        <f>IF(参照!L400="","",参照!L400)</f>
        <v>(株)ところざわ未来電力</v>
      </c>
    </row>
    <row r="401" spans="47:56">
      <c r="AU401" s="52" t="str">
        <f>IF(参照!A401="","",参照!A401)</f>
        <v>A0158</v>
      </c>
      <c r="AV401" s="52" t="str">
        <f>IF(参照!B401="","",参照!B401)</f>
        <v>生活協同組合コープこうべ</v>
      </c>
      <c r="AW401" s="52">
        <f>IF(参照!C401="","",参照!C401)</f>
        <v>2.7500000000000002E-4</v>
      </c>
      <c r="AX401" s="52" t="str">
        <f>IF(参照!D401="","",参照!D401)</f>
        <v/>
      </c>
      <c r="AY401" s="52">
        <f>IF(参照!E401="","",参照!E401)</f>
        <v>3.6000000000000002E-4</v>
      </c>
      <c r="AZ401" s="52" t="str">
        <f>IF(参照!F401="","",参照!F401)</f>
        <v>生活協同組合コープこうべ</v>
      </c>
      <c r="BA401" s="52" t="str">
        <f>IF(参照!G401="","",参照!G401)</f>
        <v>生活協同組合コープこうべ_</v>
      </c>
      <c r="BB401" s="52">
        <f t="shared" si="37"/>
        <v>0.36000000000000004</v>
      </c>
      <c r="BD401" s="52" t="str">
        <f>IF(参照!L401="","",参照!L401)</f>
        <v>(株)どさんこパワー</v>
      </c>
    </row>
    <row r="402" spans="47:56">
      <c r="AU402" s="52" t="str">
        <f>IF(参照!A402="","",参照!A402)</f>
        <v>A0159</v>
      </c>
      <c r="AV402" s="52" t="str">
        <f>IF(参照!B402="","",参照!B402)</f>
        <v>(株)シーエナジー</v>
      </c>
      <c r="AW402" s="52">
        <f>IF(参照!C402="","",参照!C402)</f>
        <v>3.88E-4</v>
      </c>
      <c r="AX402" s="52" t="str">
        <f>IF(参照!D402="","",参照!D402)</f>
        <v/>
      </c>
      <c r="AY402" s="52">
        <f>IF(参照!E402="","",参照!E402)</f>
        <v>3.3199999999999999E-4</v>
      </c>
      <c r="AZ402" s="52" t="str">
        <f>IF(参照!F402="","",参照!F402)</f>
        <v>(株)シーエナジー</v>
      </c>
      <c r="BA402" s="52" t="str">
        <f>IF(参照!G402="","",参照!G402)</f>
        <v>(株)シーエナジー_</v>
      </c>
      <c r="BB402" s="52">
        <f t="shared" si="37"/>
        <v>0.33200000000000002</v>
      </c>
      <c r="BD402" s="52" t="str">
        <f>IF(参照!L402="","",参照!L402)</f>
        <v>とちぎコープ生活協同組合</v>
      </c>
    </row>
    <row r="403" spans="47:56">
      <c r="AU403" s="52" t="str">
        <f>IF(参照!A403="","",参照!A403)</f>
        <v>A0160</v>
      </c>
      <c r="AV403" s="52" t="str">
        <f>IF(参照!B403="","",参照!B403)</f>
        <v>角栄ガス(株)</v>
      </c>
      <c r="AW403" s="52">
        <f>IF(参照!C403="","",参照!C403)</f>
        <v>3.6400000000000001E-4</v>
      </c>
      <c r="AX403" s="52" t="str">
        <f>IF(参照!D403="","",参照!D403)</f>
        <v/>
      </c>
      <c r="AY403" s="52">
        <f>IF(参照!E403="","",参照!E403)</f>
        <v>3.0800000000000001E-4</v>
      </c>
      <c r="AZ403" s="52" t="str">
        <f>IF(参照!F403="","",参照!F403)</f>
        <v>角栄ガス(株)</v>
      </c>
      <c r="BA403" s="52" t="str">
        <f>IF(参照!G403="","",参照!G403)</f>
        <v>角栄ガス(株)_</v>
      </c>
      <c r="BB403" s="52">
        <f t="shared" si="37"/>
        <v>0.308</v>
      </c>
      <c r="BD403" s="52" t="str">
        <f>IF(参照!L403="","",参照!L403)</f>
        <v>(株)とっとり市民電力</v>
      </c>
    </row>
    <row r="404" spans="47:56">
      <c r="AU404" s="52" t="str">
        <f>IF(参照!A404="","",参照!A404)</f>
        <v>A0161</v>
      </c>
      <c r="AV404" s="52" t="str">
        <f>IF(参照!B404="","",参照!B404)</f>
        <v>京葉瓦斯(株)</v>
      </c>
      <c r="AW404" s="52">
        <f>IF(参照!C404="","",参照!C404)</f>
        <v>4.35E-4</v>
      </c>
      <c r="AX404" s="52" t="str">
        <f>IF(参照!D404="","",参照!D404)</f>
        <v>メニューA</v>
      </c>
      <c r="AY404" s="52">
        <f>IF(参照!E404="","",参照!E404)</f>
        <v>0</v>
      </c>
      <c r="AZ404" s="52" t="str">
        <f>IF(参照!F404="","",参照!F404)</f>
        <v>京葉瓦斯(株)</v>
      </c>
      <c r="BA404" s="52" t="str">
        <f>IF(参照!G404="","",参照!G404)</f>
        <v>京葉瓦斯(株)_メニューA</v>
      </c>
      <c r="BB404" s="52">
        <f t="shared" si="37"/>
        <v>0</v>
      </c>
      <c r="BD404" s="52" t="str">
        <f>IF(参照!L404="","",参照!L404)</f>
        <v>凸版印刷(株)</v>
      </c>
    </row>
    <row r="405" spans="47:56">
      <c r="AU405" s="52" t="str">
        <f>IF(参照!A405="","",参照!A405)</f>
        <v/>
      </c>
      <c r="AV405" s="52" t="str">
        <f>IF(参照!B405="","",参照!B405)</f>
        <v/>
      </c>
      <c r="AW405" s="52" t="str">
        <f>IF(参照!C405="","",参照!C405)</f>
        <v/>
      </c>
      <c r="AX405" s="52" t="str">
        <f>IF(参照!D405="","",参照!D405)</f>
        <v>メニューB(残差)</v>
      </c>
      <c r="AY405" s="52">
        <f>IF(参照!E405="","",参照!E405)</f>
        <v>4.2699999999999997E-4</v>
      </c>
      <c r="AZ405" s="52" t="str">
        <f>IF(参照!F405="","",参照!F405)</f>
        <v>京葉瓦斯(株)</v>
      </c>
      <c r="BA405" s="52" t="str">
        <f>IF(参照!G405="","",参照!G405)</f>
        <v>京葉瓦斯(株)_メニューB(残差)</v>
      </c>
      <c r="BB405" s="52">
        <f t="shared" si="37"/>
        <v>0.42699999999999999</v>
      </c>
      <c r="BD405" s="52" t="str">
        <f>IF(参照!L405="","",参照!L405)</f>
        <v>(株)トドック電力</v>
      </c>
    </row>
    <row r="406" spans="47:56">
      <c r="AU406" s="52" t="str">
        <f>IF(参照!A406="","",参照!A406)</f>
        <v/>
      </c>
      <c r="AV406" s="52" t="str">
        <f>IF(参照!B406="","",参照!B406)</f>
        <v/>
      </c>
      <c r="AW406" s="52" t="str">
        <f>IF(参照!C406="","",参照!C406)</f>
        <v/>
      </c>
      <c r="AX406" s="52" t="str">
        <f>IF(参照!D406="","",参照!D406)</f>
        <v>(参考値)事業者全体</v>
      </c>
      <c r="AY406" s="52">
        <f>IF(参照!E406="","",参照!E406)</f>
        <v>4.7799999999999996E-4</v>
      </c>
      <c r="AZ406" s="52" t="str">
        <f>IF(参照!F406="","",参照!F406)</f>
        <v>京葉瓦斯(株)</v>
      </c>
      <c r="BA406" s="52" t="str">
        <f>IF(参照!G406="","",参照!G406)</f>
        <v>京葉瓦斯(株)_(参考値)事業者全体</v>
      </c>
      <c r="BB406" s="52">
        <f t="shared" si="37"/>
        <v>0.47799999999999998</v>
      </c>
      <c r="BD406" s="52" t="str">
        <f>IF(参照!L406="","",参照!L406)</f>
        <v>(株)登米電力</v>
      </c>
    </row>
    <row r="407" spans="47:56">
      <c r="AU407" s="52" t="str">
        <f>IF(参照!A407="","",参照!A407)</f>
        <v>A0162</v>
      </c>
      <c r="AV407" s="52" t="str">
        <f>IF(参照!B407="","",参照!B407)</f>
        <v>凸版印刷(株)</v>
      </c>
      <c r="AW407" s="52">
        <f>IF(参照!C407="","",参照!C407)</f>
        <v>4.64E-4</v>
      </c>
      <c r="AX407" s="52" t="str">
        <f>IF(参照!D407="","",参照!D407)</f>
        <v>メニューA</v>
      </c>
      <c r="AY407" s="52">
        <f>IF(参照!E407="","",参照!E407)</f>
        <v>2.33E-4</v>
      </c>
      <c r="AZ407" s="52" t="str">
        <f>IF(参照!F407="","",参照!F407)</f>
        <v>凸版印刷(株)</v>
      </c>
      <c r="BA407" s="52" t="str">
        <f>IF(参照!G407="","",参照!G407)</f>
        <v>凸版印刷(株)_メニューA</v>
      </c>
      <c r="BB407" s="52">
        <f t="shared" si="37"/>
        <v>0.23299999999999998</v>
      </c>
      <c r="BD407" s="52" t="str">
        <f>IF(参照!L407="","",参照!L407)</f>
        <v>富山電力(株)</v>
      </c>
    </row>
    <row r="408" spans="47:56">
      <c r="AU408" s="52" t="str">
        <f>IF(参照!A408="","",参照!A408)</f>
        <v/>
      </c>
      <c r="AV408" s="52" t="str">
        <f>IF(参照!B408="","",参照!B408)</f>
        <v/>
      </c>
      <c r="AW408" s="52" t="str">
        <f>IF(参照!C408="","",参照!C408)</f>
        <v/>
      </c>
      <c r="AX408" s="52" t="str">
        <f>IF(参照!D408="","",参照!D408)</f>
        <v>メニューB(残差)</v>
      </c>
      <c r="AY408" s="52">
        <f>IF(参照!E408="","",参照!E408)</f>
        <v>4.2400000000000001E-4</v>
      </c>
      <c r="AZ408" s="52" t="str">
        <f>IF(参照!F408="","",参照!F408)</f>
        <v>凸版印刷(株)</v>
      </c>
      <c r="BA408" s="52" t="str">
        <f>IF(参照!G408="","",参照!G408)</f>
        <v>凸版印刷(株)_メニューB(残差)</v>
      </c>
      <c r="BB408" s="52">
        <f t="shared" si="37"/>
        <v>0.42399999999999999</v>
      </c>
      <c r="BD408" s="52" t="str">
        <f>IF(参照!L408="","",参照!L408)</f>
        <v>(株)トヨタエナジーソリューションズ</v>
      </c>
    </row>
    <row r="409" spans="47:56">
      <c r="AU409" s="52" t="str">
        <f>IF(参照!A409="","",参照!A409)</f>
        <v/>
      </c>
      <c r="AV409" s="52" t="str">
        <f>IF(参照!B409="","",参照!B409)</f>
        <v/>
      </c>
      <c r="AW409" s="52" t="str">
        <f>IF(参照!C409="","",参照!C409)</f>
        <v/>
      </c>
      <c r="AX409" s="52" t="str">
        <f>IF(参照!D409="","",参照!D409)</f>
        <v>(参考値)事業者全体</v>
      </c>
      <c r="AY409" s="52">
        <f>IF(参照!E409="","",参照!E409)</f>
        <v>4.8299999999999998E-4</v>
      </c>
      <c r="AZ409" s="52" t="str">
        <f>IF(参照!F409="","",参照!F409)</f>
        <v>凸版印刷(株)</v>
      </c>
      <c r="BA409" s="52" t="str">
        <f>IF(参照!G409="","",参照!G409)</f>
        <v>凸版印刷(株)_(参考値)事業者全体</v>
      </c>
      <c r="BB409" s="52">
        <f t="shared" si="37"/>
        <v>0.48299999999999998</v>
      </c>
      <c r="BD409" s="52" t="str">
        <f>IF(参照!L409="","",参照!L409)</f>
        <v>トリニティエナジー(株)</v>
      </c>
    </row>
    <row r="410" spans="47:56">
      <c r="AU410" s="52" t="str">
        <f>IF(参照!A410="","",参照!A410)</f>
        <v>A0163</v>
      </c>
      <c r="AV410" s="52" t="str">
        <f>IF(参照!B410="","",参照!B410)</f>
        <v>伊勢崎ガス(株)</v>
      </c>
      <c r="AW410" s="52">
        <f>IF(参照!C410="","",参照!C410)</f>
        <v>3.6400000000000001E-4</v>
      </c>
      <c r="AX410" s="52" t="str">
        <f>IF(参照!D410="","",参照!D410)</f>
        <v/>
      </c>
      <c r="AY410" s="52">
        <f>IF(参照!E410="","",参照!E410)</f>
        <v>3.0800000000000001E-4</v>
      </c>
      <c r="AZ410" s="52" t="str">
        <f>IF(参照!F410="","",参照!F410)</f>
        <v>伊勢崎ガス(株)</v>
      </c>
      <c r="BA410" s="52" t="str">
        <f>IF(参照!G410="","",参照!G410)</f>
        <v>伊勢崎ガス(株)_</v>
      </c>
      <c r="BB410" s="52">
        <f t="shared" si="37"/>
        <v>0.308</v>
      </c>
      <c r="BD410" s="52" t="str">
        <f>IF(参照!L410="","",参照!L410)</f>
        <v>(株)とんでんホールディングス</v>
      </c>
    </row>
    <row r="411" spans="47:56">
      <c r="AU411" s="52" t="str">
        <f>IF(参照!A411="","",参照!A411)</f>
        <v>A0164</v>
      </c>
      <c r="AV411" s="52" t="str">
        <f>IF(参照!B411="","",参照!B411)</f>
        <v>キヤノンマーケティングジャパン(株)</v>
      </c>
      <c r="AW411" s="52">
        <f>IF(参照!C411="","",参照!C411)</f>
        <v>3.6600000000000001E-4</v>
      </c>
      <c r="AX411" s="52" t="str">
        <f>IF(参照!D411="","",参照!D411)</f>
        <v/>
      </c>
      <c r="AY411" s="52">
        <f>IF(参照!E411="","",参照!E411)</f>
        <v>3.1E-4</v>
      </c>
      <c r="AZ411" s="52" t="str">
        <f>IF(参照!F411="","",参照!F411)</f>
        <v>キヤノンマーケティングジャパン(株)</v>
      </c>
      <c r="BA411" s="52" t="str">
        <f>IF(参照!G411="","",参照!G411)</f>
        <v>キヤノンマーケティングジャパン(株)_</v>
      </c>
      <c r="BB411" s="52">
        <f t="shared" si="37"/>
        <v>0.31</v>
      </c>
      <c r="BD411" s="52" t="str">
        <f>IF(参照!L411="","",参照!L411)</f>
        <v>(株)内藤工業所</v>
      </c>
    </row>
    <row r="412" spans="47:56">
      <c r="AU412" s="52" t="str">
        <f>IF(参照!A412="","",参照!A412)</f>
        <v>A0165</v>
      </c>
      <c r="AV412" s="52" t="str">
        <f>IF(参照!B412="","",参照!B412)</f>
        <v>(株)とっとり市民電力</v>
      </c>
      <c r="AW412" s="52">
        <f>IF(参照!C412="","",参照!C412)</f>
        <v>3.5799999999999997E-4</v>
      </c>
      <c r="AX412" s="52" t="str">
        <f>IF(参照!D412="","",参照!D412)</f>
        <v>メニューA</v>
      </c>
      <c r="AY412" s="52">
        <f>IF(参照!E412="","",参照!E412)</f>
        <v>0</v>
      </c>
      <c r="AZ412" s="52" t="str">
        <f>IF(参照!F412="","",参照!F412)</f>
        <v>(株)とっとり市民電力</v>
      </c>
      <c r="BA412" s="52" t="str">
        <f>IF(参照!G412="","",参照!G412)</f>
        <v>(株)とっとり市民電力_メニューA</v>
      </c>
      <c r="BB412" s="52">
        <f t="shared" si="37"/>
        <v>0</v>
      </c>
      <c r="BD412" s="52" t="str">
        <f>IF(参照!L412="","",参照!L412)</f>
        <v>永井自動車工業(株)</v>
      </c>
    </row>
    <row r="413" spans="47:56">
      <c r="AU413" s="52" t="str">
        <f>IF(参照!A413="","",参照!A413)</f>
        <v/>
      </c>
      <c r="AV413" s="52" t="str">
        <f>IF(参照!B413="","",参照!B413)</f>
        <v/>
      </c>
      <c r="AW413" s="52" t="str">
        <f>IF(参照!C413="","",参照!C413)</f>
        <v/>
      </c>
      <c r="AX413" s="52" t="str">
        <f>IF(参照!D413="","",参照!D413)</f>
        <v>メニューB(残差)</v>
      </c>
      <c r="AY413" s="52">
        <f>IF(参照!E413="","",参照!E413)</f>
        <v>3.7599999999999998E-4</v>
      </c>
      <c r="AZ413" s="52" t="str">
        <f>IF(参照!F413="","",参照!F413)</f>
        <v>(株)とっとり市民電力</v>
      </c>
      <c r="BA413" s="52" t="str">
        <f>IF(参照!G413="","",参照!G413)</f>
        <v>(株)とっとり市民電力_メニューB(残差)</v>
      </c>
      <c r="BB413" s="52">
        <f t="shared" si="37"/>
        <v>0.376</v>
      </c>
      <c r="BD413" s="52" t="str">
        <f>IF(参照!L413="","",参照!L413)</f>
        <v>(株)ながさきサステナエナジー</v>
      </c>
    </row>
    <row r="414" spans="47:56">
      <c r="AU414" s="52" t="str">
        <f>IF(参照!A414="","",参照!A414)</f>
        <v/>
      </c>
      <c r="AV414" s="52" t="str">
        <f>IF(参照!B414="","",参照!B414)</f>
        <v/>
      </c>
      <c r="AW414" s="52" t="str">
        <f>IF(参照!C414="","",参照!C414)</f>
        <v/>
      </c>
      <c r="AX414" s="52" t="str">
        <f>IF(参照!D414="","",参照!D414)</f>
        <v>(参考値)事業者全体</v>
      </c>
      <c r="AY414" s="52">
        <f>IF(参照!E414="","",参照!E414)</f>
        <v>3.3400000000000004E-4</v>
      </c>
      <c r="AZ414" s="52" t="str">
        <f>IF(参照!F414="","",参照!F414)</f>
        <v>(株)とっとり市民電力</v>
      </c>
      <c r="BA414" s="52" t="str">
        <f>IF(参照!G414="","",参照!G414)</f>
        <v>(株)とっとり市民電力_(参考値)事業者全体</v>
      </c>
      <c r="BB414" s="52">
        <f t="shared" si="37"/>
        <v>0.33400000000000002</v>
      </c>
      <c r="BD414" s="52" t="str">
        <f>IF(参照!L414="","",参照!L414)</f>
        <v>長崎地域電力(株)</v>
      </c>
    </row>
    <row r="415" spans="47:56">
      <c r="AU415" s="52" t="str">
        <f>IF(参照!A415="","",参照!A415)</f>
        <v>A0166</v>
      </c>
      <c r="AV415" s="52" t="str">
        <f>IF(参照!B415="","",参照!B415)</f>
        <v>(株)イーエムアイ</v>
      </c>
      <c r="AW415" s="52">
        <f>IF(参照!C415="","",参照!C415)</f>
        <v>4.95E-4</v>
      </c>
      <c r="AX415" s="52" t="str">
        <f>IF(参照!D415="","",参照!D415)</f>
        <v/>
      </c>
      <c r="AY415" s="52">
        <f>IF(参照!E415="","",参照!E415)</f>
        <v>5.2599999999999999E-4</v>
      </c>
      <c r="AZ415" s="52" t="str">
        <f>IF(参照!F415="","",参照!F415)</f>
        <v>(株)イーエムアイ</v>
      </c>
      <c r="BA415" s="52" t="str">
        <f>IF(参照!G415="","",参照!G415)</f>
        <v>(株)イーエムアイ_</v>
      </c>
      <c r="BB415" s="52">
        <f t="shared" si="37"/>
        <v>0.52600000000000002</v>
      </c>
      <c r="BD415" s="52" t="str">
        <f>IF(参照!L415="","",参照!L415)</f>
        <v>(株)中庄商店</v>
      </c>
    </row>
    <row r="416" spans="47:56">
      <c r="AU416" s="52" t="str">
        <f>IF(参照!A416="","",参照!A416)</f>
        <v>A0167</v>
      </c>
      <c r="AV416" s="52" t="str">
        <f>IF(参照!B416="","",参照!B416)</f>
        <v>佐野瓦斯(株)</v>
      </c>
      <c r="AW416" s="52">
        <f>IF(参照!C416="","",参照!C416)</f>
        <v>3.6400000000000001E-4</v>
      </c>
      <c r="AX416" s="52" t="str">
        <f>IF(参照!D416="","",参照!D416)</f>
        <v/>
      </c>
      <c r="AY416" s="52">
        <f>IF(参照!E416="","",参照!E416)</f>
        <v>3.0800000000000001E-4</v>
      </c>
      <c r="AZ416" s="52" t="str">
        <f>IF(参照!F416="","",参照!F416)</f>
        <v>佐野瓦斯(株)</v>
      </c>
      <c r="BA416" s="52" t="str">
        <f>IF(参照!G416="","",参照!G416)</f>
        <v>佐野瓦斯(株)_</v>
      </c>
      <c r="BB416" s="52">
        <f t="shared" si="37"/>
        <v>0.308</v>
      </c>
      <c r="BD416" s="52" t="str">
        <f>IF(参照!L416="","",参照!L416)</f>
        <v>(株)中之条パワー</v>
      </c>
    </row>
    <row r="417" spans="47:56">
      <c r="AU417" s="52" t="str">
        <f>IF(参照!A417="","",参照!A417)</f>
        <v>A0168</v>
      </c>
      <c r="AV417" s="52" t="str">
        <f>IF(参照!B417="","",参照!B417)</f>
        <v>桐生瓦斯(株)</v>
      </c>
      <c r="AW417" s="52">
        <f>IF(参照!C417="","",参照!C417)</f>
        <v>3.6400000000000001E-4</v>
      </c>
      <c r="AX417" s="52" t="str">
        <f>IF(参照!D417="","",参照!D417)</f>
        <v/>
      </c>
      <c r="AY417" s="52">
        <f>IF(参照!E417="","",参照!E417)</f>
        <v>3.0800000000000001E-4</v>
      </c>
      <c r="AZ417" s="52" t="str">
        <f>IF(参照!F417="","",参照!F417)</f>
        <v>桐生瓦斯(株)</v>
      </c>
      <c r="BA417" s="52" t="str">
        <f>IF(参照!G417="","",参照!G417)</f>
        <v>桐生瓦斯(株)_</v>
      </c>
      <c r="BB417" s="52">
        <f t="shared" si="37"/>
        <v>0.308</v>
      </c>
      <c r="BD417" s="52" t="str">
        <f>IF(参照!L417="","",参照!L417)</f>
        <v>長野都市ガス(株)</v>
      </c>
    </row>
    <row r="418" spans="47:56">
      <c r="AU418" s="52" t="str">
        <f>IF(参照!A418="","",参照!A418)</f>
        <v>A0169</v>
      </c>
      <c r="AV418" s="52" t="str">
        <f>IF(参照!B418="","",参照!B418)</f>
        <v>森の電力(株)</v>
      </c>
      <c r="AW418" s="52">
        <f>IF(参照!C418="","",参照!C418)</f>
        <v>3.7399999999999998E-4</v>
      </c>
      <c r="AX418" s="52" t="str">
        <f>IF(参照!D418="","",参照!D418)</f>
        <v>メニューA</v>
      </c>
      <c r="AY418" s="52">
        <f>IF(参照!E418="","",参照!E418)</f>
        <v>0</v>
      </c>
      <c r="AZ418" s="52" t="str">
        <f>IF(参照!F418="","",参照!F418)</f>
        <v>森の電力(株)</v>
      </c>
      <c r="BA418" s="52" t="str">
        <f>IF(参照!G418="","",参照!G418)</f>
        <v>森の電力(株)_メニューA</v>
      </c>
      <c r="BB418" s="52">
        <f t="shared" si="37"/>
        <v>0</v>
      </c>
      <c r="BD418" s="52" t="str">
        <f>IF(参照!L418="","",参照!L418)</f>
        <v>なでしこ電力(株)</v>
      </c>
    </row>
    <row r="419" spans="47:56">
      <c r="AU419" s="52" t="str">
        <f>IF(参照!A419="","",参照!A419)</f>
        <v/>
      </c>
      <c r="AV419" s="52" t="str">
        <f>IF(参照!B419="","",参照!B419)</f>
        <v/>
      </c>
      <c r="AW419" s="52" t="str">
        <f>IF(参照!C419="","",参照!C419)</f>
        <v/>
      </c>
      <c r="AX419" s="52" t="str">
        <f>IF(参照!D419="","",参照!D419)</f>
        <v>メニューB(残差)</v>
      </c>
      <c r="AY419" s="52">
        <f>IF(参照!E419="","",参照!E419)</f>
        <v>8.7900000000000001E-4</v>
      </c>
      <c r="AZ419" s="52" t="str">
        <f>IF(参照!F419="","",参照!F419)</f>
        <v>森の電力(株)</v>
      </c>
      <c r="BA419" s="52" t="str">
        <f>IF(参照!G419="","",参照!G419)</f>
        <v>森の電力(株)_メニューB(残差)</v>
      </c>
      <c r="BB419" s="52">
        <f t="shared" si="37"/>
        <v>0.879</v>
      </c>
      <c r="BD419" s="52" t="str">
        <f>IF(参照!L419="","",参照!L419)</f>
        <v>奈良電力(株)</v>
      </c>
    </row>
    <row r="420" spans="47:56">
      <c r="AU420" s="52" t="str">
        <f>IF(参照!A420="","",参照!A420)</f>
        <v/>
      </c>
      <c r="AV420" s="52" t="str">
        <f>IF(参照!B420="","",参照!B420)</f>
        <v/>
      </c>
      <c r="AW420" s="52" t="str">
        <f>IF(参照!C420="","",参照!C420)</f>
        <v/>
      </c>
      <c r="AX420" s="52" t="str">
        <f>IF(参照!D420="","",参照!D420)</f>
        <v>(参考値)事業者全体</v>
      </c>
      <c r="AY420" s="52">
        <f>IF(参照!E420="","",参照!E420)</f>
        <v>4.9600000000000002E-4</v>
      </c>
      <c r="AZ420" s="52" t="str">
        <f>IF(参照!F420="","",参照!F420)</f>
        <v>森の電力(株)</v>
      </c>
      <c r="BA420" s="52" t="str">
        <f>IF(参照!G420="","",参照!G420)</f>
        <v>森の電力(株)_(参考値)事業者全体</v>
      </c>
      <c r="BB420" s="52">
        <f t="shared" si="37"/>
        <v>0.496</v>
      </c>
      <c r="BD420" s="52" t="str">
        <f>IF(参照!L420="","",参照!L420)</f>
        <v>(株)成田香取エネルギー</v>
      </c>
    </row>
    <row r="421" spans="47:56">
      <c r="AU421" s="52" t="str">
        <f>IF(参照!A421="","",参照!A421)</f>
        <v>A0170</v>
      </c>
      <c r="AV421" s="52" t="str">
        <f>IF(参照!B421="","",参照!B421)</f>
        <v>大和ハウス工業(株)　</v>
      </c>
      <c r="AW421" s="52">
        <f>IF(参照!C421="","",参照!C421)</f>
        <v>4.8899999999999996E-4</v>
      </c>
      <c r="AX421" s="52" t="str">
        <f>IF(参照!D421="","",参照!D421)</f>
        <v>メニューA</v>
      </c>
      <c r="AY421" s="52">
        <f>IF(参照!E421="","",参照!E421)</f>
        <v>0</v>
      </c>
      <c r="AZ421" s="52" t="str">
        <f>IF(参照!F421="","",参照!F421)</f>
        <v>大和ハウス工業(株)　</v>
      </c>
      <c r="BA421" s="52" t="str">
        <f>IF(参照!G421="","",参照!G421)</f>
        <v>大和ハウス工業(株)　_メニューA</v>
      </c>
      <c r="BB421" s="52">
        <f t="shared" si="37"/>
        <v>0</v>
      </c>
      <c r="BD421" s="52" t="str">
        <f>IF(参照!L421="","",参照!L421)</f>
        <v>南部だんだんエナジー(株)</v>
      </c>
    </row>
    <row r="422" spans="47:56">
      <c r="AU422" s="52" t="str">
        <f>IF(参照!A422="","",参照!A422)</f>
        <v/>
      </c>
      <c r="AV422" s="52" t="str">
        <f>IF(参照!B422="","",参照!B422)</f>
        <v/>
      </c>
      <c r="AW422" s="52" t="str">
        <f>IF(参照!C422="","",参照!C422)</f>
        <v/>
      </c>
      <c r="AX422" s="52" t="str">
        <f>IF(参照!D422="","",参照!D422)</f>
        <v>メニューB</v>
      </c>
      <c r="AY422" s="52">
        <f>IF(参照!E422="","",参照!E422)</f>
        <v>2.0999999999999998E-4</v>
      </c>
      <c r="AZ422" s="52" t="str">
        <f>IF(参照!F422="","",参照!F422)</f>
        <v>大和ハウス工業(株)　</v>
      </c>
      <c r="BA422" s="52" t="str">
        <f>IF(参照!G422="","",参照!G422)</f>
        <v>大和ハウス工業(株)　_メニューB</v>
      </c>
      <c r="BB422" s="52">
        <f t="shared" si="37"/>
        <v>0.21</v>
      </c>
      <c r="BD422" s="52" t="str">
        <f>IF(参照!L422="","",参照!L422)</f>
        <v>(株)ナンワエナジー</v>
      </c>
    </row>
    <row r="423" spans="47:56">
      <c r="AU423" s="52" t="str">
        <f>IF(参照!A423="","",参照!A423)</f>
        <v/>
      </c>
      <c r="AV423" s="52" t="str">
        <f>IF(参照!B423="","",参照!B423)</f>
        <v/>
      </c>
      <c r="AW423" s="52" t="str">
        <f>IF(参照!C423="","",参照!C423)</f>
        <v/>
      </c>
      <c r="AX423" s="52" t="str">
        <f>IF(参照!D423="","",参照!D423)</f>
        <v>メニューC</v>
      </c>
      <c r="AY423" s="52">
        <f>IF(参照!E423="","",参照!E423)</f>
        <v>2.9399999999999999E-4</v>
      </c>
      <c r="AZ423" s="52" t="str">
        <f>IF(参照!F423="","",参照!F423)</f>
        <v>大和ハウス工業(株)　</v>
      </c>
      <c r="BA423" s="52" t="str">
        <f>IF(参照!G423="","",参照!G423)</f>
        <v>大和ハウス工業(株)　_メニューC</v>
      </c>
      <c r="BB423" s="52">
        <f t="shared" si="37"/>
        <v>0.29399999999999998</v>
      </c>
      <c r="BD423" s="52" t="str">
        <f>IF(参照!L423="","",参照!L423)</f>
        <v>新潟県民電力(株)</v>
      </c>
    </row>
    <row r="424" spans="47:56">
      <c r="AU424" s="52" t="str">
        <f>IF(参照!A424="","",参照!A424)</f>
        <v/>
      </c>
      <c r="AV424" s="52" t="str">
        <f>IF(参照!B424="","",参照!B424)</f>
        <v/>
      </c>
      <c r="AW424" s="52" t="str">
        <f>IF(参照!C424="","",参照!C424)</f>
        <v/>
      </c>
      <c r="AX424" s="52" t="str">
        <f>IF(参照!D424="","",参照!D424)</f>
        <v>メニューD</v>
      </c>
      <c r="AY424" s="52">
        <f>IF(参照!E424="","",参照!E424)</f>
        <v>3.1500000000000001E-4</v>
      </c>
      <c r="AZ424" s="52" t="str">
        <f>IF(参照!F424="","",参照!F424)</f>
        <v>大和ハウス工業(株)　</v>
      </c>
      <c r="BA424" s="52" t="str">
        <f>IF(参照!G424="","",参照!G424)</f>
        <v>大和ハウス工業(株)　_メニューD</v>
      </c>
      <c r="BB424" s="52">
        <f t="shared" si="37"/>
        <v>0.315</v>
      </c>
      <c r="BD424" s="52" t="str">
        <f>IF(参照!L424="","",参照!L424)</f>
        <v>新潟スワンエナジー(株)</v>
      </c>
    </row>
    <row r="425" spans="47:56">
      <c r="AU425" s="52" t="str">
        <f>IF(参照!A425="","",参照!A425)</f>
        <v/>
      </c>
      <c r="AV425" s="52" t="str">
        <f>IF(参照!B425="","",参照!B425)</f>
        <v/>
      </c>
      <c r="AW425" s="52" t="str">
        <f>IF(参照!C425="","",参照!C425)</f>
        <v/>
      </c>
      <c r="AX425" s="52" t="str">
        <f>IF(参照!D425="","",参照!D425)</f>
        <v>メニューE</v>
      </c>
      <c r="AY425" s="52">
        <f>IF(参照!E425="","",参照!E425)</f>
        <v>3.7800000000000003E-4</v>
      </c>
      <c r="AZ425" s="52" t="str">
        <f>IF(参照!F425="","",参照!F425)</f>
        <v>大和ハウス工業(株)　</v>
      </c>
      <c r="BA425" s="52" t="str">
        <f>IF(参照!G425="","",参照!G425)</f>
        <v>大和ハウス工業(株)　_メニューE</v>
      </c>
      <c r="BB425" s="52">
        <f t="shared" si="37"/>
        <v>0.378</v>
      </c>
      <c r="BD425" s="52" t="str">
        <f>IF(参照!L425="","",参照!L425)</f>
        <v>西川建材工業(株)</v>
      </c>
    </row>
    <row r="426" spans="47:56">
      <c r="AU426" s="52" t="str">
        <f>IF(参照!A426="","",参照!A426)</f>
        <v/>
      </c>
      <c r="AV426" s="52" t="str">
        <f>IF(参照!B426="","",参照!B426)</f>
        <v/>
      </c>
      <c r="AW426" s="52" t="str">
        <f>IF(参照!C426="","",参照!C426)</f>
        <v/>
      </c>
      <c r="AX426" s="52" t="str">
        <f>IF(参照!D426="","",参照!D426)</f>
        <v>メニューF</v>
      </c>
      <c r="AY426" s="52">
        <f>IF(参照!E426="","",参照!E426)</f>
        <v>3.57E-4</v>
      </c>
      <c r="AZ426" s="52" t="str">
        <f>IF(参照!F426="","",参照!F426)</f>
        <v>大和ハウス工業(株)　</v>
      </c>
      <c r="BA426" s="52" t="str">
        <f>IF(参照!G426="","",参照!G426)</f>
        <v>大和ハウス工業(株)　_メニューF</v>
      </c>
      <c r="BB426" s="52">
        <f t="shared" si="37"/>
        <v>0.35699999999999998</v>
      </c>
      <c r="BD426" s="52" t="str">
        <f>IF(参照!L426="","",参照!L426)</f>
        <v>(株)西九州させぼパワーズ</v>
      </c>
    </row>
    <row r="427" spans="47:56">
      <c r="AU427" s="52" t="str">
        <f>IF(参照!A427="","",参照!A427)</f>
        <v/>
      </c>
      <c r="AV427" s="52" t="str">
        <f>IF(参照!B427="","",参照!B427)</f>
        <v/>
      </c>
      <c r="AW427" s="52" t="str">
        <f>IF(参照!C427="","",参照!C427)</f>
        <v/>
      </c>
      <c r="AX427" s="52" t="str">
        <f>IF(参照!D427="","",参照!D427)</f>
        <v>メニューG</v>
      </c>
      <c r="AY427" s="52">
        <f>IF(参照!E427="","",参照!E427)</f>
        <v>3.3600000000000004E-4</v>
      </c>
      <c r="AZ427" s="52" t="str">
        <f>IF(参照!F427="","",参照!F427)</f>
        <v>大和ハウス工業(株)　</v>
      </c>
      <c r="BA427" s="52" t="str">
        <f>IF(参照!G427="","",参照!G427)</f>
        <v>大和ハウス工業(株)　_メニューG</v>
      </c>
      <c r="BB427" s="52">
        <f t="shared" si="37"/>
        <v>0.33600000000000002</v>
      </c>
      <c r="BD427" s="52" t="str">
        <f>IF(参照!L427="","",参照!L427)</f>
        <v>ニシムラ(株)</v>
      </c>
    </row>
    <row r="428" spans="47:56">
      <c r="AU428" s="52" t="str">
        <f>IF(参照!A428="","",参照!A428)</f>
        <v/>
      </c>
      <c r="AV428" s="52" t="str">
        <f>IF(参照!B428="","",参照!B428)</f>
        <v/>
      </c>
      <c r="AW428" s="52" t="str">
        <f>IF(参照!C428="","",参照!C428)</f>
        <v/>
      </c>
      <c r="AX428" s="52" t="str">
        <f>IF(参照!D428="","",参照!D428)</f>
        <v>メニューH</v>
      </c>
      <c r="AY428" s="52">
        <f>IF(参照!E428="","",参照!E428)</f>
        <v>2.7300000000000002E-4</v>
      </c>
      <c r="AZ428" s="52" t="str">
        <f>IF(参照!F428="","",参照!F428)</f>
        <v>大和ハウス工業(株)　</v>
      </c>
      <c r="BA428" s="52" t="str">
        <f>IF(参照!G428="","",参照!G428)</f>
        <v>大和ハウス工業(株)　_メニューH</v>
      </c>
      <c r="BB428" s="52">
        <f t="shared" si="37"/>
        <v>0.27300000000000002</v>
      </c>
      <c r="BD428" s="52" t="str">
        <f>IF(参照!L428="","",参照!L428)</f>
        <v>日産トレーデイング(株)</v>
      </c>
    </row>
    <row r="429" spans="47:56">
      <c r="AU429" s="52" t="str">
        <f>IF(参照!A429="","",参照!A429)</f>
        <v/>
      </c>
      <c r="AV429" s="52" t="str">
        <f>IF(参照!B429="","",参照!B429)</f>
        <v/>
      </c>
      <c r="AW429" s="52" t="str">
        <f>IF(参照!C429="","",参照!C429)</f>
        <v/>
      </c>
      <c r="AX429" s="52" t="str">
        <f>IF(参照!D429="","",参照!D429)</f>
        <v>メニューI</v>
      </c>
      <c r="AY429" s="52">
        <f>IF(参照!E429="","",参照!E429)</f>
        <v>1.6800000000000002E-4</v>
      </c>
      <c r="AZ429" s="52" t="str">
        <f>IF(参照!F429="","",参照!F429)</f>
        <v>大和ハウス工業(株)　</v>
      </c>
      <c r="BA429" s="52" t="str">
        <f>IF(参照!G429="","",参照!G429)</f>
        <v>大和ハウス工業(株)　_メニューI</v>
      </c>
      <c r="BB429" s="52">
        <f t="shared" si="37"/>
        <v>0.16800000000000001</v>
      </c>
      <c r="BD429" s="52" t="str">
        <f>IF(参照!L429="","",参照!L429)</f>
        <v>日鉄エンジニアリング(株)</v>
      </c>
    </row>
    <row r="430" spans="47:56">
      <c r="AU430" s="52" t="str">
        <f>IF(参照!A430="","",参照!A430)</f>
        <v/>
      </c>
      <c r="AV430" s="52" t="str">
        <f>IF(参照!B430="","",参照!B430)</f>
        <v/>
      </c>
      <c r="AW430" s="52" t="str">
        <f>IF(参照!C430="","",参照!C430)</f>
        <v/>
      </c>
      <c r="AX430" s="52" t="str">
        <f>IF(参照!D430="","",参照!D430)</f>
        <v>メニューJ</v>
      </c>
      <c r="AY430" s="52">
        <f>IF(参照!E430="","",参照!E430)</f>
        <v>3.9899999999999999E-4</v>
      </c>
      <c r="AZ430" s="52" t="str">
        <f>IF(参照!F430="","",参照!F430)</f>
        <v>大和ハウス工業(株)　</v>
      </c>
      <c r="BA430" s="52" t="str">
        <f>IF(参照!G430="","",参照!G430)</f>
        <v>大和ハウス工業(株)　_メニューJ</v>
      </c>
      <c r="BB430" s="52">
        <f t="shared" si="37"/>
        <v>0.39900000000000002</v>
      </c>
      <c r="BD430" s="52" t="str">
        <f>IF(参照!L430="","",参照!L430)</f>
        <v>日本瓦斯(株)</v>
      </c>
    </row>
    <row r="431" spans="47:56">
      <c r="AU431" s="52" t="str">
        <f>IF(参照!A431="","",参照!A431)</f>
        <v/>
      </c>
      <c r="AV431" s="52" t="str">
        <f>IF(参照!B431="","",参照!B431)</f>
        <v/>
      </c>
      <c r="AW431" s="52" t="str">
        <f>IF(参照!C431="","",参照!C431)</f>
        <v/>
      </c>
      <c r="AX431" s="52" t="str">
        <f>IF(参照!D431="","",参照!D431)</f>
        <v>メニューK(残差)</v>
      </c>
      <c r="AY431" s="52">
        <f>IF(参照!E431="","",参照!E431)</f>
        <v>4.4799999999999999E-4</v>
      </c>
      <c r="AZ431" s="52" t="str">
        <f>IF(参照!F431="","",参照!F431)</f>
        <v>大和ハウス工業(株)　</v>
      </c>
      <c r="BA431" s="52" t="str">
        <f>IF(参照!G431="","",参照!G431)</f>
        <v>大和ハウス工業(株)　_メニューK(残差)</v>
      </c>
      <c r="BB431" s="52">
        <f t="shared" si="37"/>
        <v>0.44800000000000001</v>
      </c>
      <c r="BD431" s="52" t="str">
        <f>IF(参照!L431="","",参照!L431)</f>
        <v>日本瓦斯(株)(旧：(株)エナジードリーム)</v>
      </c>
    </row>
    <row r="432" spans="47:56">
      <c r="AU432" s="52" t="str">
        <f>IF(参照!A432="","",参照!A432)</f>
        <v/>
      </c>
      <c r="AV432" s="52" t="str">
        <f>IF(参照!B432="","",参照!B432)</f>
        <v/>
      </c>
      <c r="AW432" s="52" t="str">
        <f>IF(参照!C432="","",参照!C432)</f>
        <v/>
      </c>
      <c r="AX432" s="52" t="str">
        <f>IF(参照!D432="","",参照!D432)</f>
        <v>(参考値)事業者全体</v>
      </c>
      <c r="AY432" s="52">
        <f>IF(参照!E432="","",参照!E432)</f>
        <v>4.17E-4</v>
      </c>
      <c r="AZ432" s="52" t="str">
        <f>IF(参照!F432="","",参照!F432)</f>
        <v>大和ハウス工業(株)　</v>
      </c>
      <c r="BA432" s="52" t="str">
        <f>IF(参照!G432="","",参照!G432)</f>
        <v>大和ハウス工業(株)　_(参考値)事業者全体</v>
      </c>
      <c r="BB432" s="52">
        <f t="shared" si="37"/>
        <v>0.41699999999999998</v>
      </c>
      <c r="BD432" s="52" t="str">
        <f>IF(参照!L432="","",参照!L432)</f>
        <v>日本エネルギー総合システム(株)</v>
      </c>
    </row>
    <row r="433" spans="47:56">
      <c r="AU433" s="52" t="str">
        <f>IF(参照!A433="","",参照!A433)</f>
        <v>A0172</v>
      </c>
      <c r="AV433" s="52" t="str">
        <f>IF(参照!B433="","",参照!B433)</f>
        <v>ＨＴＢエナジー(株)</v>
      </c>
      <c r="AW433" s="52">
        <f>IF(参照!C433="","",参照!C433)</f>
        <v>2.3000000000000001E-4</v>
      </c>
      <c r="AX433" s="52" t="str">
        <f>IF(参照!D433="","",参照!D433)</f>
        <v>メニューA</v>
      </c>
      <c r="AY433" s="52">
        <f>IF(参照!E433="","",参照!E433)</f>
        <v>0</v>
      </c>
      <c r="AZ433" s="52" t="str">
        <f>IF(参照!F433="","",参照!F433)</f>
        <v>ＨＴＢエナジー(株)</v>
      </c>
      <c r="BA433" s="52" t="str">
        <f>IF(参照!G433="","",参照!G433)</f>
        <v>ＨＴＢエナジー(株)_メニューA</v>
      </c>
      <c r="BB433" s="52">
        <f t="shared" si="37"/>
        <v>0</v>
      </c>
      <c r="BD433" s="52" t="str">
        <f>IF(参照!L433="","",参照!L433)</f>
        <v>(株)日本海水</v>
      </c>
    </row>
    <row r="434" spans="47:56">
      <c r="AU434" s="52" t="str">
        <f>IF(参照!A434="","",参照!A434)</f>
        <v/>
      </c>
      <c r="AV434" s="52" t="str">
        <f>IF(参照!B434="","",参照!B434)</f>
        <v/>
      </c>
      <c r="AW434" s="52" t="str">
        <f>IF(参照!C434="","",参照!C434)</f>
        <v/>
      </c>
      <c r="AX434" s="52" t="str">
        <f>IF(参照!D434="","",参照!D434)</f>
        <v>メニューB</v>
      </c>
      <c r="AY434" s="52">
        <f>IF(参照!E434="","",参照!E434)</f>
        <v>0</v>
      </c>
      <c r="AZ434" s="52" t="str">
        <f>IF(参照!F434="","",参照!F434)</f>
        <v>ＨＴＢエナジー(株)</v>
      </c>
      <c r="BA434" s="52" t="str">
        <f>IF(参照!G434="","",参照!G434)</f>
        <v>ＨＴＢエナジー(株)_メニューB</v>
      </c>
      <c r="BB434" s="52">
        <f t="shared" si="37"/>
        <v>0</v>
      </c>
      <c r="BD434" s="52" t="str">
        <f>IF(参照!L434="","",参照!L434)</f>
        <v>(株)日本セレモニー</v>
      </c>
    </row>
    <row r="435" spans="47:56">
      <c r="AU435" s="52" t="str">
        <f>IF(参照!A435="","",参照!A435)</f>
        <v/>
      </c>
      <c r="AV435" s="52" t="str">
        <f>IF(参照!B435="","",参照!B435)</f>
        <v/>
      </c>
      <c r="AW435" s="52" t="str">
        <f>IF(参照!C435="","",参照!C435)</f>
        <v/>
      </c>
      <c r="AX435" s="52" t="str">
        <f>IF(参照!D435="","",参照!D435)</f>
        <v>メニューC(残差)</v>
      </c>
      <c r="AY435" s="52">
        <f>IF(参照!E435="","",参照!E435)</f>
        <v>2.0000000000000001E-4</v>
      </c>
      <c r="AZ435" s="52" t="str">
        <f>IF(参照!F435="","",参照!F435)</f>
        <v>ＨＴＢエナジー(株)</v>
      </c>
      <c r="BA435" s="52" t="str">
        <f>IF(参照!G435="","",参照!G435)</f>
        <v>ＨＴＢエナジー(株)_メニューC(残差)</v>
      </c>
      <c r="BB435" s="52">
        <f t="shared" si="37"/>
        <v>0.2</v>
      </c>
      <c r="BD435" s="52" t="str">
        <f>IF(参照!L435="","",参照!L435)</f>
        <v>日本テクノ(株)</v>
      </c>
    </row>
    <row r="436" spans="47:56">
      <c r="AU436" s="52" t="str">
        <f>IF(参照!A436="","",参照!A436)</f>
        <v/>
      </c>
      <c r="AV436" s="52" t="str">
        <f>IF(参照!B436="","",参照!B436)</f>
        <v/>
      </c>
      <c r="AW436" s="52" t="str">
        <f>IF(参照!C436="","",参照!C436)</f>
        <v/>
      </c>
      <c r="AX436" s="52" t="str">
        <f>IF(参照!D436="","",参照!D436)</f>
        <v>(参考値)事業者全体</v>
      </c>
      <c r="AY436" s="52">
        <f>IF(参照!E436="","",参照!E436)</f>
        <v>5.3799999999999996E-4</v>
      </c>
      <c r="AZ436" s="52" t="str">
        <f>IF(参照!F436="","",参照!F436)</f>
        <v>ＨＴＢエナジー(株)</v>
      </c>
      <c r="BA436" s="52" t="str">
        <f>IF(参照!G436="","",参照!G436)</f>
        <v>ＨＴＢエナジー(株)_(参考値)事業者全体</v>
      </c>
      <c r="BB436" s="52">
        <f t="shared" si="37"/>
        <v>0.53799999999999992</v>
      </c>
      <c r="BD436" s="52" t="str">
        <f>IF(参照!L436="","",参照!L436)</f>
        <v>日本ファシリティ・ソリューション(株)</v>
      </c>
    </row>
    <row r="437" spans="47:56">
      <c r="AU437" s="52" t="str">
        <f>IF(参照!A437="","",参照!A437)</f>
        <v>A0173</v>
      </c>
      <c r="AV437" s="52" t="str">
        <f>IF(参照!B437="","",参照!B437)</f>
        <v>(株)アシストワンエナジー</v>
      </c>
      <c r="AW437" s="52">
        <f>IF(参照!C437="","",参照!C437)</f>
        <v>5.1800000000000001E-4</v>
      </c>
      <c r="AX437" s="52" t="str">
        <f>IF(参照!D437="","",参照!D437)</f>
        <v/>
      </c>
      <c r="AY437" s="52">
        <f>IF(参照!E437="","",参照!E437)</f>
        <v>5.4000000000000001E-4</v>
      </c>
      <c r="AZ437" s="52" t="str">
        <f>IF(参照!F437="","",参照!F437)</f>
        <v>(株)アシストワンエナジー</v>
      </c>
      <c r="BA437" s="52" t="str">
        <f>IF(参照!G437="","",参照!G437)</f>
        <v>(株)アシストワンエナジー_</v>
      </c>
      <c r="BB437" s="52">
        <f t="shared" si="37"/>
        <v>0.54</v>
      </c>
      <c r="BD437" s="52" t="str">
        <f>IF(参照!L437="","",参照!L437)</f>
        <v>ネイチャーエナジー小国(株)</v>
      </c>
    </row>
    <row r="438" spans="47:56">
      <c r="AU438" s="52" t="str">
        <f>IF(参照!A438="","",参照!A438)</f>
        <v>A0175</v>
      </c>
      <c r="AV438" s="52" t="str">
        <f>IF(参照!B438="","",参照!B438)</f>
        <v>(株)フソウ・エナジー</v>
      </c>
      <c r="AW438" s="52">
        <f>IF(参照!C438="","",参照!C438)</f>
        <v>4.8500000000000003E-4</v>
      </c>
      <c r="AX438" s="52" t="str">
        <f>IF(参照!D438="","",参照!D438)</f>
        <v/>
      </c>
      <c r="AY438" s="52">
        <f>IF(参照!E438="","",参照!E438)</f>
        <v>5.4699999999999996E-4</v>
      </c>
      <c r="AZ438" s="52" t="str">
        <f>IF(参照!F438="","",参照!F438)</f>
        <v>(株)フソウ・エナジー</v>
      </c>
      <c r="BA438" s="52" t="str">
        <f>IF(参照!G438="","",参照!G438)</f>
        <v>(株)フソウ・エナジー_</v>
      </c>
      <c r="BB438" s="52">
        <f t="shared" si="37"/>
        <v>0.54699999999999993</v>
      </c>
      <c r="BD438" s="52" t="str">
        <f>IF(参照!L438="","",参照!L438)</f>
        <v>(株)ネクシィーズ・ゼロ</v>
      </c>
    </row>
    <row r="439" spans="47:56">
      <c r="AU439" s="52" t="str">
        <f>IF(参照!A439="","",参照!A439)</f>
        <v>A0177</v>
      </c>
      <c r="AV439" s="52" t="str">
        <f>IF(参照!B439="","",参照!B439)</f>
        <v>湘南電力(株)</v>
      </c>
      <c r="AW439" s="52">
        <f>IF(参照!C439="","",参照!C439)</f>
        <v>4.17E-4</v>
      </c>
      <c r="AX439" s="52" t="str">
        <f>IF(参照!D439="","",参照!D439)</f>
        <v>メニューA</v>
      </c>
      <c r="AY439" s="52">
        <f>IF(参照!E439="","",参照!E439)</f>
        <v>0</v>
      </c>
      <c r="AZ439" s="52" t="str">
        <f>IF(参照!F439="","",参照!F439)</f>
        <v>湘南電力(株)</v>
      </c>
      <c r="BA439" s="52" t="str">
        <f>IF(参照!G439="","",参照!G439)</f>
        <v>湘南電力(株)_メニューA</v>
      </c>
      <c r="BB439" s="52">
        <f t="shared" si="37"/>
        <v>0</v>
      </c>
      <c r="BD439" s="52" t="str">
        <f>IF(参照!L439="","",参照!L439)</f>
        <v>ネクストパワーやまと(株)</v>
      </c>
    </row>
    <row r="440" spans="47:56">
      <c r="AU440" s="52" t="str">
        <f>IF(参照!A440="","",参照!A440)</f>
        <v/>
      </c>
      <c r="AV440" s="52" t="str">
        <f>IF(参照!B440="","",参照!B440)</f>
        <v/>
      </c>
      <c r="AW440" s="52" t="str">
        <f>IF(参照!C440="","",参照!C440)</f>
        <v/>
      </c>
      <c r="AX440" s="52" t="str">
        <f>IF(参照!D440="","",参照!D440)</f>
        <v>メニューB(残差)</v>
      </c>
      <c r="AY440" s="52">
        <f>IF(参照!E440="","",参照!E440)</f>
        <v>4.5800000000000002E-4</v>
      </c>
      <c r="AZ440" s="52" t="str">
        <f>IF(参照!F440="","",参照!F440)</f>
        <v>湘南電力(株)</v>
      </c>
      <c r="BA440" s="52" t="str">
        <f>IF(参照!G440="","",参照!G440)</f>
        <v>湘南電力(株)_メニューB(残差)</v>
      </c>
      <c r="BB440" s="52">
        <f t="shared" si="37"/>
        <v>0.45800000000000002</v>
      </c>
      <c r="BD440" s="52" t="str">
        <f>IF(参照!L440="","",参照!L440)</f>
        <v>寝屋川電力(株)</v>
      </c>
    </row>
    <row r="441" spans="47:56">
      <c r="AU441" s="52" t="str">
        <f>IF(参照!A441="","",参照!A441)</f>
        <v/>
      </c>
      <c r="AV441" s="52" t="str">
        <f>IF(参照!B441="","",参照!B441)</f>
        <v/>
      </c>
      <c r="AW441" s="52" t="str">
        <f>IF(参照!C441="","",参照!C441)</f>
        <v/>
      </c>
      <c r="AX441" s="52" t="str">
        <f>IF(参照!D441="","",参照!D441)</f>
        <v>(参考値)事業者全体</v>
      </c>
      <c r="AY441" s="52">
        <f>IF(参照!E441="","",参照!E441)</f>
        <v>4.6999999999999999E-4</v>
      </c>
      <c r="AZ441" s="52" t="str">
        <f>IF(参照!F441="","",参照!F441)</f>
        <v>湘南電力(株)</v>
      </c>
      <c r="BA441" s="52" t="str">
        <f>IF(参照!G441="","",参照!G441)</f>
        <v>湘南電力(株)_(参考値)事業者全体</v>
      </c>
      <c r="BB441" s="52">
        <f t="shared" si="37"/>
        <v>0.47</v>
      </c>
      <c r="BD441" s="52" t="str">
        <f>IF(参照!L441="","",参照!L441)</f>
        <v>(株)能勢・豊能まちづくり</v>
      </c>
    </row>
    <row r="442" spans="47:56">
      <c r="AU442" s="52" t="str">
        <f>IF(参照!A442="","",参照!A442)</f>
        <v>A0178</v>
      </c>
      <c r="AV442" s="52" t="str">
        <f>IF(参照!B442="","",参照!B442)</f>
        <v>大東建託パートナーズ(株)</v>
      </c>
      <c r="AW442" s="52">
        <f>IF(参照!C442="","",参照!C442)</f>
        <v>5.1000000000000004E-4</v>
      </c>
      <c r="AX442" s="52" t="str">
        <f>IF(参照!D442="","",参照!D442)</f>
        <v/>
      </c>
      <c r="AY442" s="52">
        <f>IF(参照!E442="","",参照!E442)</f>
        <v>5.5900000000000004E-4</v>
      </c>
      <c r="AZ442" s="52" t="str">
        <f>IF(参照!F442="","",参照!F442)</f>
        <v>大東建託パートナーズ(株)</v>
      </c>
      <c r="BA442" s="52" t="str">
        <f>IF(参照!G442="","",参照!G442)</f>
        <v>大東建託パートナーズ(株)_</v>
      </c>
      <c r="BB442" s="52">
        <f t="shared" si="37"/>
        <v>0.55900000000000005</v>
      </c>
      <c r="BD442" s="52" t="str">
        <f>IF(参照!L442="","",参照!L442)</f>
        <v>パーパススマートパワー(株)</v>
      </c>
    </row>
    <row r="443" spans="47:56">
      <c r="AU443" s="52" t="str">
        <f>IF(参照!A443="","",参照!A443)</f>
        <v>A0179</v>
      </c>
      <c r="AV443" s="52" t="str">
        <f>IF(参照!B443="","",参照!B443)</f>
        <v>Ｊａｐａｎ電力(株)</v>
      </c>
      <c r="AW443" s="52">
        <f>IF(参照!C443="","",参照!C443)</f>
        <v>5.5400000000000002E-4</v>
      </c>
      <c r="AX443" s="52" t="str">
        <f>IF(参照!D443="","",参照!D443)</f>
        <v>メニューA</v>
      </c>
      <c r="AY443" s="52">
        <f>IF(参照!E443="","",参照!E443)</f>
        <v>0</v>
      </c>
      <c r="AZ443" s="52" t="str">
        <f>IF(参照!F443="","",参照!F443)</f>
        <v>Ｊａｐａｎ電力(株)</v>
      </c>
      <c r="BA443" s="52" t="str">
        <f>IF(参照!G443="","",参照!G443)</f>
        <v>Ｊａｐａｎ電力(株)_メニューA</v>
      </c>
      <c r="BB443" s="52">
        <f t="shared" si="37"/>
        <v>0</v>
      </c>
      <c r="BD443" s="52" t="str">
        <f>IF(参照!L443="","",参照!L443)</f>
        <v>パシフィックパワー(株)</v>
      </c>
    </row>
    <row r="444" spans="47:56">
      <c r="AU444" s="52" t="str">
        <f>IF(参照!A444="","",参照!A444)</f>
        <v/>
      </c>
      <c r="AV444" s="52" t="str">
        <f>IF(参照!B444="","",参照!B444)</f>
        <v/>
      </c>
      <c r="AW444" s="52" t="str">
        <f>IF(参照!C444="","",参照!C444)</f>
        <v/>
      </c>
      <c r="AX444" s="52" t="str">
        <f>IF(参照!D444="","",参照!D444)</f>
        <v>メニューB</v>
      </c>
      <c r="AY444" s="52">
        <f>IF(参照!E444="","",参照!E444)</f>
        <v>0</v>
      </c>
      <c r="AZ444" s="52" t="str">
        <f>IF(参照!F444="","",参照!F444)</f>
        <v>Ｊａｐａｎ電力(株)</v>
      </c>
      <c r="BA444" s="52" t="str">
        <f>IF(参照!G444="","",参照!G444)</f>
        <v>Ｊａｐａｎ電力(株)_メニューB</v>
      </c>
      <c r="BB444" s="52">
        <f t="shared" si="37"/>
        <v>0</v>
      </c>
      <c r="BD444" s="52" t="str">
        <f>IF(参照!L444="","",参照!L444)</f>
        <v>パナソニックオペレーショナルエクセレンス(株)(旧：パナソニック(株))</v>
      </c>
    </row>
    <row r="445" spans="47:56">
      <c r="AU445" s="52" t="str">
        <f>IF(参照!A445="","",参照!A445)</f>
        <v/>
      </c>
      <c r="AV445" s="52" t="str">
        <f>IF(参照!B445="","",参照!B445)</f>
        <v/>
      </c>
      <c r="AW445" s="52" t="str">
        <f>IF(参照!C445="","",参照!C445)</f>
        <v/>
      </c>
      <c r="AX445" s="52" t="str">
        <f>IF(参照!D445="","",参照!D445)</f>
        <v>メニューC(残差)</v>
      </c>
      <c r="AY445" s="52">
        <f>IF(参照!E445="","",参照!E445)</f>
        <v>5.6399999999999994E-4</v>
      </c>
      <c r="AZ445" s="52" t="str">
        <f>IF(参照!F445="","",参照!F445)</f>
        <v>Ｊａｐａｎ電力(株)</v>
      </c>
      <c r="BA445" s="52" t="str">
        <f>IF(参照!G445="","",参照!G445)</f>
        <v>Ｊａｐａｎ電力(株)_メニューC(残差)</v>
      </c>
      <c r="BB445" s="52">
        <f t="shared" si="37"/>
        <v>0.56399999999999995</v>
      </c>
      <c r="BD445" s="52" t="str">
        <f>IF(参照!L445="","",参照!L445)</f>
        <v>(株)花巻銀河パワー</v>
      </c>
    </row>
    <row r="446" spans="47:56">
      <c r="AU446" s="52" t="str">
        <f>IF(参照!A446="","",参照!A446)</f>
        <v/>
      </c>
      <c r="AV446" s="52" t="str">
        <f>IF(参照!B446="","",参照!B446)</f>
        <v/>
      </c>
      <c r="AW446" s="52" t="str">
        <f>IF(参照!C446="","",参照!C446)</f>
        <v/>
      </c>
      <c r="AX446" s="52" t="str">
        <f>IF(参照!D446="","",参照!D446)</f>
        <v>(参考値)事業者全体</v>
      </c>
      <c r="AY446" s="52">
        <f>IF(参照!E446="","",参照!E446)</f>
        <v>4.7699999999999999E-4</v>
      </c>
      <c r="AZ446" s="52" t="str">
        <f>IF(参照!F446="","",参照!F446)</f>
        <v>Ｊａｐａｎ電力(株)</v>
      </c>
      <c r="BA446" s="52" t="str">
        <f>IF(参照!G446="","",参照!G446)</f>
        <v>Ｊａｐａｎ電力(株)_(参考値)事業者全体</v>
      </c>
      <c r="BB446" s="52">
        <f t="shared" si="37"/>
        <v>0.47699999999999998</v>
      </c>
      <c r="BD446" s="52" t="str">
        <f>IF(参照!L446="","",参照!L446)</f>
        <v>(株)はまエネ</v>
      </c>
    </row>
    <row r="447" spans="47:56">
      <c r="AU447" s="52" t="str">
        <f>IF(参照!A447="","",参照!A447)</f>
        <v>A0180</v>
      </c>
      <c r="AV447" s="52" t="str">
        <f>IF(参照!B447="","",参照!B447)</f>
        <v>電源開発(株)</v>
      </c>
      <c r="AW447" s="52" t="str">
        <f>IF(参照!C447="","",参照!C447)</f>
        <v>0.000453※</v>
      </c>
      <c r="AX447" s="52" t="str">
        <f>IF(参照!D447="","",参照!D447)</f>
        <v>メニューA</v>
      </c>
      <c r="AY447" s="52">
        <f>IF(参照!E447="","",参照!E447)</f>
        <v>1.25E-4</v>
      </c>
      <c r="AZ447" s="52" t="str">
        <f>IF(参照!F447="","",参照!F447)</f>
        <v>電源開発(株)</v>
      </c>
      <c r="BA447" s="52" t="str">
        <f>IF(参照!G447="","",参照!G447)</f>
        <v>電源開発(株)_メニューA</v>
      </c>
      <c r="BB447" s="52">
        <f t="shared" si="37"/>
        <v>0.125</v>
      </c>
      <c r="BD447" s="52" t="str">
        <f>IF(参照!L447="","",参照!L447)</f>
        <v>浜田ガス(株)</v>
      </c>
    </row>
    <row r="448" spans="47:56">
      <c r="AU448" s="52" t="str">
        <f>IF(参照!A448="","",参照!A448)</f>
        <v/>
      </c>
      <c r="AV448" s="52" t="str">
        <f>IF(参照!B448="","",参照!B448)</f>
        <v/>
      </c>
      <c r="AW448" s="52" t="str">
        <f>IF(参照!C448="","",参照!C448)</f>
        <v/>
      </c>
      <c r="AX448" s="52" t="str">
        <f>IF(参照!D448="","",参照!D448)</f>
        <v>メニューB</v>
      </c>
      <c r="AY448" s="52">
        <f>IF(参照!E448="","",参照!E448)</f>
        <v>3.2499999999999999E-4</v>
      </c>
      <c r="AZ448" s="52" t="str">
        <f>IF(参照!F448="","",参照!F448)</f>
        <v>電源開発(株)</v>
      </c>
      <c r="BA448" s="52" t="str">
        <f>IF(参照!G448="","",参照!G448)</f>
        <v>電源開発(株)_メニューB</v>
      </c>
      <c r="BB448" s="52">
        <f t="shared" si="37"/>
        <v>0.32500000000000001</v>
      </c>
      <c r="BD448" s="52" t="str">
        <f>IF(参照!L448="","",参照!L448)</f>
        <v>(株)浜松新電力</v>
      </c>
    </row>
    <row r="449" spans="47:56">
      <c r="AU449" s="52" t="str">
        <f>IF(参照!A449="","",参照!A449)</f>
        <v/>
      </c>
      <c r="AV449" s="52" t="str">
        <f>IF(参照!B449="","",参照!B449)</f>
        <v/>
      </c>
      <c r="AW449" s="52" t="str">
        <f>IF(参照!C449="","",参照!C449)</f>
        <v/>
      </c>
      <c r="AX449" s="52" t="str">
        <f>IF(参照!D449="","",参照!D449)</f>
        <v>メニューC(残差)</v>
      </c>
      <c r="AY449" s="52">
        <f>IF(参照!E449="","",参照!E449)</f>
        <v>4.5300000000000001E-4</v>
      </c>
      <c r="AZ449" s="52" t="str">
        <f>IF(参照!F449="","",参照!F449)</f>
        <v>電源開発(株)</v>
      </c>
      <c r="BA449" s="52" t="str">
        <f>IF(参照!G449="","",参照!G449)</f>
        <v>電源開発(株)_メニューC(残差)</v>
      </c>
      <c r="BB449" s="52">
        <f t="shared" si="37"/>
        <v>0.45300000000000001</v>
      </c>
      <c r="BD449" s="52" t="str">
        <f>IF(参照!L449="","",参照!L449)</f>
        <v>(株)バランスハーツ</v>
      </c>
    </row>
    <row r="450" spans="47:56">
      <c r="AU450" s="52" t="str">
        <f>IF(参照!A450="","",参照!A450)</f>
        <v/>
      </c>
      <c r="AV450" s="52" t="str">
        <f>IF(参照!B450="","",参照!B450)</f>
        <v/>
      </c>
      <c r="AW450" s="52" t="str">
        <f>IF(参照!C450="","",参照!C450)</f>
        <v/>
      </c>
      <c r="AX450" s="52" t="str">
        <f>IF(参照!D450="","",参照!D450)</f>
        <v>(参考値)事業者全体</v>
      </c>
      <c r="AY450" s="52">
        <f>IF(参照!E450="","",参照!E450)</f>
        <v>4.6999999999999999E-4</v>
      </c>
      <c r="AZ450" s="52" t="str">
        <f>IF(参照!F450="","",参照!F450)</f>
        <v>電源開発(株)</v>
      </c>
      <c r="BA450" s="52" t="str">
        <f>IF(参照!G450="","",参照!G450)</f>
        <v>電源開発(株)_(参考値)事業者全体</v>
      </c>
      <c r="BB450" s="52">
        <f t="shared" si="37"/>
        <v>0.47</v>
      </c>
      <c r="BD450" s="52" t="str">
        <f>IF(参照!L450="","",参照!L450)</f>
        <v>はりま電力(株)</v>
      </c>
    </row>
    <row r="451" spans="47:56">
      <c r="AU451" s="52" t="str">
        <f>IF(参照!A451="","",参照!A451)</f>
        <v>A0181</v>
      </c>
      <c r="AV451" s="52" t="str">
        <f>IF(参照!B451="","",参照!B451)</f>
        <v>鈴与商事(株)</v>
      </c>
      <c r="AW451" s="52">
        <f>IF(参照!C451="","",参照!C451)</f>
        <v>3.6200000000000002E-4</v>
      </c>
      <c r="AX451" s="52" t="str">
        <f>IF(参照!D451="","",参照!D451)</f>
        <v>メニューA</v>
      </c>
      <c r="AY451" s="52">
        <f>IF(参照!E451="","",参照!E451)</f>
        <v>2.9499999999999996E-4</v>
      </c>
      <c r="AZ451" s="52" t="str">
        <f>IF(参照!F451="","",参照!F451)</f>
        <v>鈴与商事(株)</v>
      </c>
      <c r="BA451" s="52" t="str">
        <f>IF(参照!G451="","",参照!G451)</f>
        <v>鈴与商事(株)_メニューA</v>
      </c>
      <c r="BB451" s="52">
        <f t="shared" si="37"/>
        <v>0.29499999999999998</v>
      </c>
      <c r="BD451" s="52" t="str">
        <f>IF(参照!L451="","",参照!L451)</f>
        <v>(株)ハルエネ</v>
      </c>
    </row>
    <row r="452" spans="47:56">
      <c r="AU452" s="52" t="str">
        <f>IF(参照!A452="","",参照!A452)</f>
        <v/>
      </c>
      <c r="AV452" s="52" t="str">
        <f>IF(参照!B452="","",参照!B452)</f>
        <v/>
      </c>
      <c r="AW452" s="52" t="str">
        <f>IF(参照!C452="","",参照!C452)</f>
        <v/>
      </c>
      <c r="AX452" s="52" t="str">
        <f>IF(参照!D452="","",参照!D452)</f>
        <v>メニューB</v>
      </c>
      <c r="AY452" s="52">
        <f>IF(参照!E452="","",参照!E452)</f>
        <v>0</v>
      </c>
      <c r="AZ452" s="52" t="str">
        <f>IF(参照!F452="","",参照!F452)</f>
        <v>鈴与商事(株)</v>
      </c>
      <c r="BA452" s="52" t="str">
        <f>IF(参照!G452="","",参照!G452)</f>
        <v>鈴与商事(株)_メニューB</v>
      </c>
      <c r="BB452" s="52">
        <f t="shared" si="37"/>
        <v>0</v>
      </c>
      <c r="BD452" s="52" t="str">
        <f>IF(参照!L452="","",参照!L452)</f>
        <v>(株)パルシステム電力</v>
      </c>
    </row>
    <row r="453" spans="47:56">
      <c r="AU453" s="52" t="str">
        <f>IF(参照!A453="","",参照!A453)</f>
        <v/>
      </c>
      <c r="AV453" s="52" t="str">
        <f>IF(参照!B453="","",参照!B453)</f>
        <v/>
      </c>
      <c r="AW453" s="52" t="str">
        <f>IF(参照!C453="","",参照!C453)</f>
        <v/>
      </c>
      <c r="AX453" s="52" t="str">
        <f>IF(参照!D453="","",参照!D453)</f>
        <v>メニューC</v>
      </c>
      <c r="AY453" s="52">
        <f>IF(参照!E453="","",参照!E453)</f>
        <v>0</v>
      </c>
      <c r="AZ453" s="52" t="str">
        <f>IF(参照!F453="","",参照!F453)</f>
        <v>鈴与商事(株)</v>
      </c>
      <c r="BA453" s="52" t="str">
        <f>IF(参照!G453="","",参照!G453)</f>
        <v>鈴与商事(株)_メニューC</v>
      </c>
      <c r="BB453" s="52">
        <f t="shared" ref="BB453:BB516" si="38">AY453*1000</f>
        <v>0</v>
      </c>
      <c r="BD453" s="52" t="str">
        <f>IF(参照!L453="","",参照!L453)</f>
        <v>(株)パワー・オプティマイザー</v>
      </c>
    </row>
    <row r="454" spans="47:56">
      <c r="AU454" s="52" t="str">
        <f>IF(参照!A454="","",参照!A454)</f>
        <v/>
      </c>
      <c r="AV454" s="52" t="str">
        <f>IF(参照!B454="","",参照!B454)</f>
        <v/>
      </c>
      <c r="AW454" s="52" t="str">
        <f>IF(参照!C454="","",参照!C454)</f>
        <v/>
      </c>
      <c r="AX454" s="52" t="str">
        <f>IF(参照!D454="","",参照!D454)</f>
        <v>メニューD(残差)</v>
      </c>
      <c r="AY454" s="52">
        <f>IF(参照!E454="","",参照!E454)</f>
        <v>6.1200000000000002E-4</v>
      </c>
      <c r="AZ454" s="52" t="str">
        <f>IF(参照!F454="","",参照!F454)</f>
        <v>鈴与商事(株)</v>
      </c>
      <c r="BA454" s="52" t="str">
        <f>IF(参照!G454="","",参照!G454)</f>
        <v>鈴与商事(株)_メニューD(残差)</v>
      </c>
      <c r="BB454" s="52">
        <f t="shared" si="38"/>
        <v>0.61199999999999999</v>
      </c>
      <c r="BD454" s="52" t="str">
        <f>IF(参照!L454="","",参照!L454)</f>
        <v>パワーネクスト(株)</v>
      </c>
    </row>
    <row r="455" spans="47:56">
      <c r="AU455" s="52" t="str">
        <f>IF(参照!A455="","",参照!A455)</f>
        <v/>
      </c>
      <c r="AV455" s="52" t="str">
        <f>IF(参照!B455="","",参照!B455)</f>
        <v/>
      </c>
      <c r="AW455" s="52" t="str">
        <f>IF(参照!C455="","",参照!C455)</f>
        <v/>
      </c>
      <c r="AX455" s="52" t="str">
        <f>IF(参照!D455="","",参照!D455)</f>
        <v>(参考値)事業者全体</v>
      </c>
      <c r="AY455" s="52">
        <f>IF(参照!E455="","",参照!E455)</f>
        <v>3.8299999999999999E-4</v>
      </c>
      <c r="AZ455" s="52" t="str">
        <f>IF(参照!F455="","",参照!F455)</f>
        <v>鈴与商事(株)</v>
      </c>
      <c r="BA455" s="52" t="str">
        <f>IF(参照!G455="","",参照!G455)</f>
        <v>鈴与商事(株)_(参考値)事業者全体</v>
      </c>
      <c r="BB455" s="52">
        <f t="shared" si="38"/>
        <v>0.38300000000000001</v>
      </c>
      <c r="BD455" s="52" t="str">
        <f>IF(参照!L455="","",参照!L455)</f>
        <v>バンプーパワートレーディング合同会社</v>
      </c>
    </row>
    <row r="456" spans="47:56">
      <c r="AU456" s="52" t="str">
        <f>IF(参照!A456="","",参照!A456)</f>
        <v>A0183</v>
      </c>
      <c r="AV456" s="52" t="str">
        <f>IF(参照!B456="","",参照!B456)</f>
        <v>(株)バランスハーツ</v>
      </c>
      <c r="AW456" s="52">
        <f>IF(参照!C456="","",参照!C456)</f>
        <v>4.15E-4</v>
      </c>
      <c r="AX456" s="52" t="str">
        <f>IF(参照!D456="","",参照!D456)</f>
        <v/>
      </c>
      <c r="AY456" s="52">
        <f>IF(参照!E456="","",参照!E456)</f>
        <v>4.06E-4</v>
      </c>
      <c r="AZ456" s="52" t="str">
        <f>IF(参照!F456="","",参照!F456)</f>
        <v>(株)バランスハーツ</v>
      </c>
      <c r="BA456" s="52" t="str">
        <f>IF(参照!G456="","",参照!G456)</f>
        <v>(株)バランスハーツ_</v>
      </c>
      <c r="BB456" s="52">
        <f t="shared" si="38"/>
        <v>0.40600000000000003</v>
      </c>
      <c r="BD456" s="52" t="str">
        <f>IF(参照!L456="","",参照!L456)</f>
        <v>ひおき地域エネルギー(株)</v>
      </c>
    </row>
    <row r="457" spans="47:56">
      <c r="AU457" s="52" t="str">
        <f>IF(参照!A457="","",参照!A457)</f>
        <v>A0184</v>
      </c>
      <c r="AV457" s="52" t="str">
        <f>IF(参照!B457="","",参照!B457)</f>
        <v>ワタミエナジー(株)</v>
      </c>
      <c r="AW457" s="52">
        <f>IF(参照!C457="","",参照!C457)</f>
        <v>4.35E-4</v>
      </c>
      <c r="AX457" s="52" t="str">
        <f>IF(参照!D457="","",参照!D457)</f>
        <v>メニューA</v>
      </c>
      <c r="AY457" s="52">
        <f>IF(参照!E457="","",参照!E457)</f>
        <v>0</v>
      </c>
      <c r="AZ457" s="52" t="str">
        <f>IF(参照!F457="","",参照!F457)</f>
        <v>ワタミエナジー(株)</v>
      </c>
      <c r="BA457" s="52" t="str">
        <f>IF(参照!G457="","",参照!G457)</f>
        <v>ワタミエナジー(株)_メニューA</v>
      </c>
      <c r="BB457" s="52">
        <f t="shared" si="38"/>
        <v>0</v>
      </c>
      <c r="BD457" s="52" t="str">
        <f>IF(参照!L457="","",参照!L457)</f>
        <v>東日本ガス(株)</v>
      </c>
    </row>
    <row r="458" spans="47:56">
      <c r="AU458" s="52" t="str">
        <f>IF(参照!A458="","",参照!A458)</f>
        <v/>
      </c>
      <c r="AV458" s="52" t="str">
        <f>IF(参照!B458="","",参照!B458)</f>
        <v/>
      </c>
      <c r="AW458" s="52" t="str">
        <f>IF(参照!C458="","",参照!C458)</f>
        <v/>
      </c>
      <c r="AX458" s="52" t="str">
        <f>IF(参照!D458="","",参照!D458)</f>
        <v>メニューB(残差)</v>
      </c>
      <c r="AY458" s="52">
        <f>IF(参照!E458="","",参照!E458)</f>
        <v>4.7199999999999998E-4</v>
      </c>
      <c r="AZ458" s="52" t="str">
        <f>IF(参照!F458="","",参照!F458)</f>
        <v>ワタミエナジー(株)</v>
      </c>
      <c r="BA458" s="52" t="str">
        <f>IF(参照!G458="","",参照!G458)</f>
        <v>ワタミエナジー(株)_メニューB(残差)</v>
      </c>
      <c r="BB458" s="52">
        <f t="shared" si="38"/>
        <v>0.47199999999999998</v>
      </c>
      <c r="BD458" s="52" t="str">
        <f>IF(参照!L458="","",参照!L458)</f>
        <v>東広島スマートエネルギー(株)</v>
      </c>
    </row>
    <row r="459" spans="47:56">
      <c r="AU459" s="52" t="str">
        <f>IF(参照!A459="","",参照!A459)</f>
        <v/>
      </c>
      <c r="AV459" s="52" t="str">
        <f>IF(参照!B459="","",参照!B459)</f>
        <v/>
      </c>
      <c r="AW459" s="52" t="str">
        <f>IF(参照!C459="","",参照!C459)</f>
        <v/>
      </c>
      <c r="AX459" s="52" t="str">
        <f>IF(参照!D459="","",参照!D459)</f>
        <v>(参考値)事業者全体</v>
      </c>
      <c r="AY459" s="52">
        <f>IF(参照!E459="","",参照!E459)</f>
        <v>4.9200000000000003E-4</v>
      </c>
      <c r="AZ459" s="52" t="str">
        <f>IF(参照!F459="","",参照!F459)</f>
        <v>ワタミエナジー(株)</v>
      </c>
      <c r="BA459" s="52" t="str">
        <f>IF(参照!G459="","",参照!G459)</f>
        <v>ワタミエナジー(株)_(参考値)事業者全体</v>
      </c>
      <c r="BB459" s="52">
        <f t="shared" si="38"/>
        <v>0.49200000000000005</v>
      </c>
      <c r="BD459" s="52" t="str">
        <f>IF(参照!L459="","",参照!L459)</f>
        <v>一般社団法人東松島みらいとし機構</v>
      </c>
    </row>
    <row r="460" spans="47:56">
      <c r="AU460" s="52" t="str">
        <f>IF(参照!A460="","",参照!A460)</f>
        <v>A0185</v>
      </c>
      <c r="AV460" s="52" t="str">
        <f>IF(参照!B460="","",参照!B460)</f>
        <v>(株)パルシステム電力</v>
      </c>
      <c r="AW460" s="52">
        <f>IF(参照!C460="","",参照!C460)</f>
        <v>7.7999999999999999E-5</v>
      </c>
      <c r="AX460" s="52" t="str">
        <f>IF(参照!D460="","",参照!D460)</f>
        <v/>
      </c>
      <c r="AY460" s="52">
        <f>IF(参照!E460="","",参照!E460)</f>
        <v>6.4999999999999997E-4</v>
      </c>
      <c r="AZ460" s="52" t="str">
        <f>IF(参照!F460="","",参照!F460)</f>
        <v>(株)パルシステム電力</v>
      </c>
      <c r="BA460" s="52" t="str">
        <f>IF(参照!G460="","",参照!G460)</f>
        <v>(株)パルシステム電力_</v>
      </c>
      <c r="BB460" s="52">
        <f t="shared" si="38"/>
        <v>0.65</v>
      </c>
      <c r="BD460" s="52" t="str">
        <f>IF(参照!L460="","",参照!L460)</f>
        <v>(株)ビジョン</v>
      </c>
    </row>
    <row r="461" spans="47:56">
      <c r="AU461" s="52" t="str">
        <f>IF(参照!A461="","",参照!A461)</f>
        <v>A0186</v>
      </c>
      <c r="AV461" s="52" t="str">
        <f>IF(参照!B461="","",参照!B461)</f>
        <v>ＳＢパワー(株)</v>
      </c>
      <c r="AW461" s="52">
        <f>IF(参照!C461="","",参照!C461)</f>
        <v>4.3600000000000008E-4</v>
      </c>
      <c r="AX461" s="52" t="str">
        <f>IF(参照!D461="","",参照!D461)</f>
        <v>メニューA</v>
      </c>
      <c r="AY461" s="52">
        <f>IF(参照!E461="","",参照!E461)</f>
        <v>0</v>
      </c>
      <c r="AZ461" s="52" t="str">
        <f>IF(参照!F461="","",参照!F461)</f>
        <v>ＳＢパワー(株)</v>
      </c>
      <c r="BA461" s="52" t="str">
        <f>IF(参照!G461="","",参照!G461)</f>
        <v>ＳＢパワー(株)_メニューA</v>
      </c>
      <c r="BB461" s="52">
        <f t="shared" si="38"/>
        <v>0</v>
      </c>
      <c r="BD461" s="52" t="str">
        <f>IF(参照!L461="","",参照!L461)</f>
        <v>日高都市ガス(株)</v>
      </c>
    </row>
    <row r="462" spans="47:56">
      <c r="AU462" s="52" t="str">
        <f>IF(参照!A462="","",参照!A462)</f>
        <v/>
      </c>
      <c r="AV462" s="52" t="str">
        <f>IF(参照!B462="","",参照!B462)</f>
        <v/>
      </c>
      <c r="AW462" s="52" t="str">
        <f>IF(参照!C462="","",参照!C462)</f>
        <v/>
      </c>
      <c r="AX462" s="52" t="str">
        <f>IF(参照!D462="","",参照!D462)</f>
        <v>メニューB</v>
      </c>
      <c r="AY462" s="52">
        <f>IF(参照!E462="","",参照!E462)</f>
        <v>1.9000000000000001E-4</v>
      </c>
      <c r="AZ462" s="52" t="str">
        <f>IF(参照!F462="","",参照!F462)</f>
        <v>ＳＢパワー(株)</v>
      </c>
      <c r="BA462" s="52" t="str">
        <f>IF(参照!G462="","",参照!G462)</f>
        <v>ＳＢパワー(株)_メニューB</v>
      </c>
      <c r="BB462" s="52">
        <f t="shared" si="38"/>
        <v>0.19</v>
      </c>
      <c r="BD462" s="52" t="str">
        <f>IF(参照!L462="","",参照!L462)</f>
        <v>日田グリーン電力(株)</v>
      </c>
    </row>
    <row r="463" spans="47:56">
      <c r="AU463" s="52" t="str">
        <f>IF(参照!A463="","",参照!A463)</f>
        <v/>
      </c>
      <c r="AV463" s="52" t="str">
        <f>IF(参照!B463="","",参照!B463)</f>
        <v/>
      </c>
      <c r="AW463" s="52" t="str">
        <f>IF(参照!C463="","",参照!C463)</f>
        <v/>
      </c>
      <c r="AX463" s="52" t="str">
        <f>IF(参照!D463="","",参照!D463)</f>
        <v>メニューC(残差)</v>
      </c>
      <c r="AY463" s="52">
        <f>IF(参照!E463="","",参照!E463)</f>
        <v>4.8500000000000003E-4</v>
      </c>
      <c r="AZ463" s="52" t="str">
        <f>IF(参照!F463="","",参照!F463)</f>
        <v>ＳＢパワー(株)</v>
      </c>
      <c r="BA463" s="52" t="str">
        <f>IF(参照!G463="","",参照!G463)</f>
        <v>ＳＢパワー(株)_メニューC(残差)</v>
      </c>
      <c r="BB463" s="52">
        <f t="shared" si="38"/>
        <v>0.48500000000000004</v>
      </c>
      <c r="BD463" s="52" t="str">
        <f>IF(参照!L463="","",参照!L463)</f>
        <v>日立造船(株)</v>
      </c>
    </row>
    <row r="464" spans="47:56">
      <c r="AU464" s="52" t="str">
        <f>IF(参照!A464="","",参照!A464)</f>
        <v/>
      </c>
      <c r="AV464" s="52" t="str">
        <f>IF(参照!B464="","",参照!B464)</f>
        <v/>
      </c>
      <c r="AW464" s="52" t="str">
        <f>IF(参照!C464="","",参照!C464)</f>
        <v/>
      </c>
      <c r="AX464" s="52" t="str">
        <f>IF(参照!D464="","",参照!D464)</f>
        <v>(参考値)事業者全体</v>
      </c>
      <c r="AY464" s="52">
        <f>IF(参照!E464="","",参照!E464)</f>
        <v>5.0299999999999997E-4</v>
      </c>
      <c r="AZ464" s="52" t="str">
        <f>IF(参照!F464="","",参照!F464)</f>
        <v>ＳＢパワー(株)</v>
      </c>
      <c r="BA464" s="52" t="str">
        <f>IF(参照!G464="","",参照!G464)</f>
        <v>ＳＢパワー(株)_(参考値)事業者全体</v>
      </c>
      <c r="BB464" s="52">
        <f t="shared" si="38"/>
        <v>0.503</v>
      </c>
      <c r="BD464" s="52" t="str">
        <f>IF(参照!L464="","",参照!L464)</f>
        <v>(株)ビビット</v>
      </c>
    </row>
    <row r="465" spans="47:56">
      <c r="AU465" s="52" t="str">
        <f>IF(参照!A465="","",参照!A465)</f>
        <v>A0187</v>
      </c>
      <c r="AV465" s="52" t="str">
        <f>IF(参照!B465="","",参照!B465)</f>
        <v>ＮＦパワーサービス(株)</v>
      </c>
      <c r="AW465" s="52">
        <f>IF(参照!C465="","",参照!C465)</f>
        <v>4.3600000000000008E-4</v>
      </c>
      <c r="AX465" s="52" t="str">
        <f>IF(参照!D465="","",参照!D465)</f>
        <v>メニューA</v>
      </c>
      <c r="AY465" s="52">
        <f>IF(参照!E465="","",参照!E465)</f>
        <v>0</v>
      </c>
      <c r="AZ465" s="52" t="str">
        <f>IF(参照!F465="","",参照!F465)</f>
        <v>ＮＦパワーサービス(株)</v>
      </c>
      <c r="BA465" s="52" t="str">
        <f>IF(参照!G465="","",参照!G465)</f>
        <v>ＮＦパワーサービス(株)_メニューA</v>
      </c>
      <c r="BB465" s="52">
        <f t="shared" si="38"/>
        <v>0</v>
      </c>
      <c r="BD465" s="52" t="str">
        <f>IF(参照!L465="","",参照!L465)</f>
        <v>ヒューリックプロパティソリューション(株)</v>
      </c>
    </row>
    <row r="466" spans="47:56">
      <c r="AU466" s="52" t="str">
        <f>IF(参照!A466="","",参照!A466)</f>
        <v/>
      </c>
      <c r="AV466" s="52" t="str">
        <f>IF(参照!B466="","",参照!B466)</f>
        <v/>
      </c>
      <c r="AW466" s="52" t="str">
        <f>IF(参照!C466="","",参照!C466)</f>
        <v/>
      </c>
      <c r="AX466" s="52" t="str">
        <f>IF(参照!D466="","",参照!D466)</f>
        <v>メニューB(残差)</v>
      </c>
      <c r="AY466" s="52">
        <f>IF(参照!E466="","",参照!E466)</f>
        <v>3.9600000000000003E-4</v>
      </c>
      <c r="AZ466" s="52" t="str">
        <f>IF(参照!F466="","",参照!F466)</f>
        <v>ＮＦパワーサービス(株)</v>
      </c>
      <c r="BA466" s="52" t="str">
        <f>IF(参照!G466="","",参照!G466)</f>
        <v>ＮＦパワーサービス(株)_メニューB(残差)</v>
      </c>
      <c r="BB466" s="52">
        <f t="shared" si="38"/>
        <v>0.39600000000000002</v>
      </c>
      <c r="BD466" s="52" t="str">
        <f>IF(参照!L466="","",参照!L466)</f>
        <v>兵庫電力(株)</v>
      </c>
    </row>
    <row r="467" spans="47:56">
      <c r="AU467" s="52" t="str">
        <f>IF(参照!A467="","",参照!A467)</f>
        <v/>
      </c>
      <c r="AV467" s="52" t="str">
        <f>IF(参照!B467="","",参照!B467)</f>
        <v/>
      </c>
      <c r="AW467" s="52" t="str">
        <f>IF(参照!C467="","",参照!C467)</f>
        <v/>
      </c>
      <c r="AX467" s="52" t="str">
        <f>IF(参照!D467="","",参照!D467)</f>
        <v>(参考値)事業者全体</v>
      </c>
      <c r="AY467" s="52">
        <f>IF(参照!E467="","",参照!E467)</f>
        <v>4.2000000000000002E-4</v>
      </c>
      <c r="AZ467" s="52" t="str">
        <f>IF(参照!F467="","",参照!F467)</f>
        <v>ＮＦパワーサービス(株)</v>
      </c>
      <c r="BA467" s="52" t="str">
        <f>IF(参照!G467="","",参照!G467)</f>
        <v>ＮＦパワーサービス(株)_(参考値)事業者全体</v>
      </c>
      <c r="BB467" s="52">
        <f t="shared" si="38"/>
        <v>0.42000000000000004</v>
      </c>
      <c r="BD467" s="52" t="str">
        <f>IF(参照!L467="","",参照!L467)</f>
        <v>弘前ガス(株)</v>
      </c>
    </row>
    <row r="468" spans="47:56">
      <c r="AU468" s="52" t="str">
        <f>IF(参照!A468="","",参照!A468)</f>
        <v>A0188</v>
      </c>
      <c r="AV468" s="52" t="str">
        <f>IF(参照!B468="","",参照!B468)</f>
        <v>ひおき地域エネルギー(株)</v>
      </c>
      <c r="AW468" s="52">
        <f>IF(参照!C468="","",参照!C468)</f>
        <v>4.4700000000000002E-4</v>
      </c>
      <c r="AX468" s="52" t="str">
        <f>IF(参照!D468="","",参照!D468)</f>
        <v>メニューA</v>
      </c>
      <c r="AY468" s="52">
        <f>IF(参照!E468="","",参照!E468)</f>
        <v>3.9600000000000003E-4</v>
      </c>
      <c r="AZ468" s="52" t="str">
        <f>IF(参照!F468="","",参照!F468)</f>
        <v>ひおき地域エネルギー(株)</v>
      </c>
      <c r="BA468" s="52" t="str">
        <f>IF(参照!G468="","",参照!G468)</f>
        <v>ひおき地域エネルギー(株)_メニューA</v>
      </c>
      <c r="BB468" s="52">
        <f t="shared" si="38"/>
        <v>0.39600000000000002</v>
      </c>
      <c r="BD468" s="52" t="str">
        <f>IF(参照!L468="","",参照!L468)</f>
        <v>(株)ファミリーネット・ジャパン</v>
      </c>
    </row>
    <row r="469" spans="47:56">
      <c r="AU469" s="52" t="str">
        <f>IF(参照!A469="","",参照!A469)</f>
        <v/>
      </c>
      <c r="AV469" s="52" t="str">
        <f>IF(参照!B469="","",参照!B469)</f>
        <v/>
      </c>
      <c r="AW469" s="52" t="str">
        <f>IF(参照!C469="","",参照!C469)</f>
        <v/>
      </c>
      <c r="AX469" s="52" t="str">
        <f>IF(参照!D469="","",参照!D469)</f>
        <v>メニューB</v>
      </c>
      <c r="AY469" s="52">
        <f>IF(参照!E469="","",参照!E469)</f>
        <v>4.44E-4</v>
      </c>
      <c r="AZ469" s="52" t="str">
        <f>IF(参照!F469="","",参照!F469)</f>
        <v>ひおき地域エネルギー(株)</v>
      </c>
      <c r="BA469" s="52" t="str">
        <f>IF(参照!G469="","",参照!G469)</f>
        <v>ひおき地域エネルギー(株)_メニューB</v>
      </c>
      <c r="BB469" s="52">
        <f t="shared" si="38"/>
        <v>0.44400000000000001</v>
      </c>
      <c r="BD469" s="52" t="str">
        <f>IF(参照!L469="","",参照!L469)</f>
        <v>(株)ファラデー</v>
      </c>
    </row>
    <row r="470" spans="47:56">
      <c r="AU470" s="52" t="str">
        <f>IF(参照!A470="","",参照!A470)</f>
        <v/>
      </c>
      <c r="AV470" s="52" t="str">
        <f>IF(参照!B470="","",参照!B470)</f>
        <v/>
      </c>
      <c r="AW470" s="52" t="str">
        <f>IF(参照!C470="","",参照!C470)</f>
        <v/>
      </c>
      <c r="AX470" s="52" t="str">
        <f>IF(参照!D470="","",参照!D470)</f>
        <v>メニューC(残差)</v>
      </c>
      <c r="AY470" s="52">
        <f>IF(参照!E470="","",参照!E470)</f>
        <v>4.2299999999999998E-4</v>
      </c>
      <c r="AZ470" s="52" t="str">
        <f>IF(参照!F470="","",参照!F470)</f>
        <v>ひおき地域エネルギー(株)</v>
      </c>
      <c r="BA470" s="52" t="str">
        <f>IF(参照!G470="","",参照!G470)</f>
        <v>ひおき地域エネルギー(株)_メニューC(残差)</v>
      </c>
      <c r="BB470" s="52">
        <f t="shared" si="38"/>
        <v>0.42299999999999999</v>
      </c>
      <c r="BD470" s="52" t="str">
        <f>IF(参照!L470="","",参照!L470)</f>
        <v>(株)フィット</v>
      </c>
    </row>
    <row r="471" spans="47:56">
      <c r="AU471" s="52" t="str">
        <f>IF(参照!A471="","",参照!A471)</f>
        <v/>
      </c>
      <c r="AV471" s="52" t="str">
        <f>IF(参照!B471="","",参照!B471)</f>
        <v/>
      </c>
      <c r="AW471" s="52" t="str">
        <f>IF(参照!C471="","",参照!C471)</f>
        <v/>
      </c>
      <c r="AX471" s="52" t="str">
        <f>IF(参照!D471="","",参照!D471)</f>
        <v>(参考値)事業者全体</v>
      </c>
      <c r="AY471" s="52">
        <f>IF(参照!E471="","",参照!E471)</f>
        <v>4.9200000000000003E-4</v>
      </c>
      <c r="AZ471" s="52" t="str">
        <f>IF(参照!F471="","",参照!F471)</f>
        <v>ひおき地域エネルギー(株)</v>
      </c>
      <c r="BA471" s="52" t="str">
        <f>IF(参照!G471="","",参照!G471)</f>
        <v>ひおき地域エネルギー(株)_(参考値)事業者全体</v>
      </c>
      <c r="BB471" s="52">
        <f t="shared" si="38"/>
        <v>0.49200000000000005</v>
      </c>
      <c r="BD471" s="52" t="str">
        <f>IF(参照!L471="","",参照!L471)</f>
        <v>フィンテックラボ協同組合</v>
      </c>
    </row>
    <row r="472" spans="47:56">
      <c r="AU472" s="52" t="str">
        <f>IF(参照!A472="","",参照!A472)</f>
        <v>A0189</v>
      </c>
      <c r="AV472" s="52" t="str">
        <f>IF(参照!B472="","",参照!B472)</f>
        <v>和歌山電力(株)</v>
      </c>
      <c r="AW472" s="52">
        <f>IF(参照!C472="","",参照!C472)</f>
        <v>4.75E-4</v>
      </c>
      <c r="AX472" s="52" t="str">
        <f>IF(参照!D472="","",参照!D472)</f>
        <v/>
      </c>
      <c r="AY472" s="52">
        <f>IF(参照!E472="","",参照!E472)</f>
        <v>5.2800000000000004E-4</v>
      </c>
      <c r="AZ472" s="52" t="str">
        <f>IF(参照!F472="","",参照!F472)</f>
        <v>和歌山電力(株)</v>
      </c>
      <c r="BA472" s="52" t="str">
        <f>IF(参照!G472="","",参照!G472)</f>
        <v>和歌山電力(株)_</v>
      </c>
      <c r="BB472" s="52">
        <f t="shared" si="38"/>
        <v>0.52800000000000002</v>
      </c>
      <c r="BD472" s="52" t="str">
        <f>IF(参照!L472="","",参照!L472)</f>
        <v>(株)フォーバルテレコム　</v>
      </c>
    </row>
    <row r="473" spans="47:56">
      <c r="AU473" s="52" t="str">
        <f>IF(参照!A473="","",参照!A473)</f>
        <v>A0190</v>
      </c>
      <c r="AV473" s="52" t="str">
        <f>IF(参照!B473="","",参照!B473)</f>
        <v>日本瓦斯(株)(旧：(株)エナジードリーム)</v>
      </c>
      <c r="AW473" s="52">
        <f>IF(参照!C473="","",参照!C473)</f>
        <v>5.04E-4</v>
      </c>
      <c r="AX473" s="52" t="str">
        <f>IF(参照!D473="","",参照!D473)</f>
        <v/>
      </c>
      <c r="AY473" s="52">
        <f>IF(参照!E473="","",参照!E473)</f>
        <v>4.8999999999999998E-4</v>
      </c>
      <c r="AZ473" s="52" t="str">
        <f>IF(参照!F473="","",参照!F473)</f>
        <v>日本瓦斯(株)(旧：(株)エナジードリーム)</v>
      </c>
      <c r="BA473" s="52" t="str">
        <f>IF(参照!G473="","",参照!G473)</f>
        <v>日本瓦斯(株)(旧：(株)エナジードリーム)_</v>
      </c>
      <c r="BB473" s="52">
        <f t="shared" si="38"/>
        <v>0.49</v>
      </c>
      <c r="BD473" s="52" t="str">
        <f>IF(参照!L473="","",参照!L473)</f>
        <v>(株)フォレストパワー</v>
      </c>
    </row>
    <row r="474" spans="47:56">
      <c r="AU474" s="52" t="str">
        <f>IF(参照!A474="","",参照!A474)</f>
        <v>A0191</v>
      </c>
      <c r="AV474" s="52" t="str">
        <f>IF(参照!B474="","",参照!B474)</f>
        <v>(株)トドック電力</v>
      </c>
      <c r="AW474" s="52">
        <f>IF(参照!C474="","",参照!C474)</f>
        <v>4.6999999999999999E-4</v>
      </c>
      <c r="AX474" s="52" t="str">
        <f>IF(参照!D474="","",参照!D474)</f>
        <v/>
      </c>
      <c r="AY474" s="52">
        <f>IF(参照!E474="","",参照!E474)</f>
        <v>3.7199999999999999E-4</v>
      </c>
      <c r="AZ474" s="52" t="str">
        <f>IF(参照!F474="","",参照!F474)</f>
        <v>(株)トドック電力</v>
      </c>
      <c r="BA474" s="52" t="str">
        <f>IF(参照!G474="","",参照!G474)</f>
        <v>(株)トドック電力_</v>
      </c>
      <c r="BB474" s="52">
        <f t="shared" si="38"/>
        <v>0.372</v>
      </c>
      <c r="BD474" s="52" t="str">
        <f>IF(参照!L474="","",参照!L474)</f>
        <v>ふかやｅパワー(株)</v>
      </c>
    </row>
    <row r="475" spans="47:56">
      <c r="AU475" s="52" t="str">
        <f>IF(参照!A475="","",参照!A475)</f>
        <v>A0193</v>
      </c>
      <c r="AV475" s="52" t="str">
        <f>IF(参照!B475="","",参照!B475)</f>
        <v>九電みらいエナジー(株)</v>
      </c>
      <c r="AW475" s="52">
        <f>IF(参照!C475="","",参照!C475)</f>
        <v>4.6999999999999999E-4</v>
      </c>
      <c r="AX475" s="52" t="str">
        <f>IF(参照!D475="","",参照!D475)</f>
        <v>メニューA</v>
      </c>
      <c r="AY475" s="52">
        <f>IF(参照!E475="","",参照!E475)</f>
        <v>0</v>
      </c>
      <c r="AZ475" s="52" t="str">
        <f>IF(参照!F475="","",参照!F475)</f>
        <v>九電みらいエナジー(株)</v>
      </c>
      <c r="BA475" s="52" t="str">
        <f>IF(参照!G475="","",参照!G475)</f>
        <v>九電みらいエナジー(株)_メニューA</v>
      </c>
      <c r="BB475" s="52">
        <f t="shared" si="38"/>
        <v>0</v>
      </c>
      <c r="BD475" s="52" t="str">
        <f>IF(参照!L475="","",参照!L475)</f>
        <v>福井電力(株)</v>
      </c>
    </row>
    <row r="476" spans="47:56">
      <c r="AU476" s="52" t="str">
        <f>IF(参照!A476="","",参照!A476)</f>
        <v/>
      </c>
      <c r="AV476" s="52" t="str">
        <f>IF(参照!B476="","",参照!B476)</f>
        <v/>
      </c>
      <c r="AW476" s="52" t="str">
        <f>IF(参照!C476="","",参照!C476)</f>
        <v/>
      </c>
      <c r="AX476" s="52" t="str">
        <f>IF(参照!D476="","",参照!D476)</f>
        <v>メニューB</v>
      </c>
      <c r="AY476" s="52">
        <f>IF(参照!E476="","",参照!E476)</f>
        <v>4.3100000000000001E-4</v>
      </c>
      <c r="AZ476" s="52" t="str">
        <f>IF(参照!F476="","",参照!F476)</f>
        <v>九電みらいエナジー(株)</v>
      </c>
      <c r="BA476" s="52" t="str">
        <f>IF(参照!G476="","",参照!G476)</f>
        <v>九電みらいエナジー(株)_メニューB</v>
      </c>
      <c r="BB476" s="52">
        <f t="shared" si="38"/>
        <v>0.43099999999999999</v>
      </c>
      <c r="BD476" s="52" t="str">
        <f>IF(参照!L476="","",参照!L476)</f>
        <v>ふくしま新電力(株)</v>
      </c>
    </row>
    <row r="477" spans="47:56">
      <c r="AU477" s="52" t="str">
        <f>IF(参照!A477="","",参照!A477)</f>
        <v/>
      </c>
      <c r="AV477" s="52" t="str">
        <f>IF(参照!B477="","",参照!B477)</f>
        <v/>
      </c>
      <c r="AW477" s="52" t="str">
        <f>IF(参照!C477="","",参照!C477)</f>
        <v/>
      </c>
      <c r="AX477" s="52" t="str">
        <f>IF(参照!D477="","",参照!D477)</f>
        <v>メニューC(残差)</v>
      </c>
      <c r="AY477" s="52">
        <f>IF(参照!E477="","",参照!E477)</f>
        <v>4.7399999999999997E-4</v>
      </c>
      <c r="AZ477" s="52" t="str">
        <f>IF(参照!F477="","",参照!F477)</f>
        <v>九電みらいエナジー(株)</v>
      </c>
      <c r="BA477" s="52" t="str">
        <f>IF(参照!G477="","",参照!G477)</f>
        <v>九電みらいエナジー(株)_メニューC(残差)</v>
      </c>
      <c r="BB477" s="52">
        <f t="shared" si="38"/>
        <v>0.47399999999999998</v>
      </c>
      <c r="BD477" s="52" t="str">
        <f>IF(参照!L477="","",参照!L477)</f>
        <v>福島フェニックス電力(株)</v>
      </c>
    </row>
    <row r="478" spans="47:56">
      <c r="AU478" s="52" t="str">
        <f>IF(参照!A478="","",参照!A478)</f>
        <v/>
      </c>
      <c r="AV478" s="52" t="str">
        <f>IF(参照!B478="","",参照!B478)</f>
        <v/>
      </c>
      <c r="AW478" s="52" t="str">
        <f>IF(参照!C478="","",参照!C478)</f>
        <v/>
      </c>
      <c r="AX478" s="52" t="str">
        <f>IF(参照!D478="","",参照!D478)</f>
        <v>(参考値)事業者全体</v>
      </c>
      <c r="AY478" s="52">
        <f>IF(参照!E478="","",参照!E478)</f>
        <v>4.7399999999999997E-4</v>
      </c>
      <c r="AZ478" s="52" t="str">
        <f>IF(参照!F478="","",参照!F478)</f>
        <v>九電みらいエナジー(株)</v>
      </c>
      <c r="BA478" s="52" t="str">
        <f>IF(参照!G478="","",参照!G478)</f>
        <v>九電みらいエナジー(株)_(参考値)事業者全体</v>
      </c>
      <c r="BB478" s="52">
        <f t="shared" si="38"/>
        <v>0.47399999999999998</v>
      </c>
      <c r="BD478" s="52" t="str">
        <f>IF(参照!L478="","",参照!L478)</f>
        <v>(株)ふくしま未来パワー</v>
      </c>
    </row>
    <row r="479" spans="47:56">
      <c r="AU479" s="52" t="str">
        <f>IF(参照!A479="","",参照!A479)</f>
        <v>A0194</v>
      </c>
      <c r="AV479" s="52" t="str">
        <f>IF(参照!B479="","",参照!B479)</f>
        <v>(株)ミツウロコヴェッセル</v>
      </c>
      <c r="AW479" s="52">
        <f>IF(参照!C479="","",参照!C479)</f>
        <v>5.2500000000000008E-4</v>
      </c>
      <c r="AX479" s="52" t="str">
        <f>IF(参照!D479="","",参照!D479)</f>
        <v/>
      </c>
      <c r="AY479" s="52">
        <f>IF(参照!E479="","",参照!E479)</f>
        <v>4.6900000000000002E-4</v>
      </c>
      <c r="AZ479" s="52" t="str">
        <f>IF(参照!F479="","",参照!F479)</f>
        <v>(株)ミツウロコヴェッセル</v>
      </c>
      <c r="BA479" s="52" t="str">
        <f>IF(参照!G479="","",参照!G479)</f>
        <v>(株)ミツウロコヴェッセル_</v>
      </c>
      <c r="BB479" s="52">
        <f t="shared" si="38"/>
        <v>0.46900000000000003</v>
      </c>
      <c r="BD479" s="52" t="str">
        <f>IF(参照!L479="","",参照!L479)</f>
        <v>ふくのしま電力(株)</v>
      </c>
    </row>
    <row r="480" spans="47:56">
      <c r="AU480" s="52" t="str">
        <f>IF(参照!A480="","",参照!A480)</f>
        <v>A0195</v>
      </c>
      <c r="AV480" s="52" t="str">
        <f>IF(参照!B480="","",参照!B480)</f>
        <v>(株)フォレストパワー</v>
      </c>
      <c r="AW480" s="52">
        <f>IF(参照!C480="","",参照!C480)</f>
        <v>3.1999999999999999E-5</v>
      </c>
      <c r="AX480" s="52" t="str">
        <f>IF(参照!D480="","",参照!D480)</f>
        <v>メニューA</v>
      </c>
      <c r="AY480" s="52">
        <f>IF(参照!E480="","",参照!E480)</f>
        <v>3.77E-4</v>
      </c>
      <c r="AZ480" s="52" t="str">
        <f>IF(参照!F480="","",参照!F480)</f>
        <v>(株)フォレストパワー</v>
      </c>
      <c r="BA480" s="52" t="str">
        <f>IF(参照!G480="","",参照!G480)</f>
        <v>(株)フォレストパワー_メニューA</v>
      </c>
      <c r="BB480" s="52">
        <f t="shared" si="38"/>
        <v>0.377</v>
      </c>
      <c r="BD480" s="52" t="str">
        <f>IF(参照!L480="","",参照!L480)</f>
        <v>福山未来エナジー(株)</v>
      </c>
    </row>
    <row r="481" spans="47:56">
      <c r="AU481" s="52" t="str">
        <f>IF(参照!A481="","",参照!A481)</f>
        <v/>
      </c>
      <c r="AV481" s="52" t="str">
        <f>IF(参照!B481="","",参照!B481)</f>
        <v/>
      </c>
      <c r="AW481" s="52" t="str">
        <f>IF(参照!C481="","",参照!C481)</f>
        <v/>
      </c>
      <c r="AX481" s="52" t="str">
        <f>IF(参照!D481="","",参照!D481)</f>
        <v>メニューB(残差)</v>
      </c>
      <c r="AY481" s="52">
        <f>IF(参照!E481="","",参照!E481)</f>
        <v>4.2999999999999999E-4</v>
      </c>
      <c r="AZ481" s="52" t="str">
        <f>IF(参照!F481="","",参照!F481)</f>
        <v>(株)フォレストパワー</v>
      </c>
      <c r="BA481" s="52" t="str">
        <f>IF(参照!G481="","",参照!G481)</f>
        <v>(株)フォレストパワー_メニューB(残差)</v>
      </c>
      <c r="BB481" s="52">
        <f t="shared" si="38"/>
        <v>0.43</v>
      </c>
      <c r="BD481" s="52" t="str">
        <f>IF(参照!L481="","",参照!L481)</f>
        <v>富士山エナジー(株)</v>
      </c>
    </row>
    <row r="482" spans="47:56">
      <c r="AU482" s="52" t="str">
        <f>IF(参照!A482="","",参照!A482)</f>
        <v/>
      </c>
      <c r="AV482" s="52" t="str">
        <f>IF(参照!B482="","",参照!B482)</f>
        <v/>
      </c>
      <c r="AW482" s="52" t="str">
        <f>IF(参照!C482="","",参照!C482)</f>
        <v/>
      </c>
      <c r="AX482" s="52" t="str">
        <f>IF(参照!D482="","",参照!D482)</f>
        <v>(参考値)事業者全体</v>
      </c>
      <c r="AY482" s="52">
        <f>IF(参照!E482="","",参照!E482)</f>
        <v>5.6899999999999995E-4</v>
      </c>
      <c r="AZ482" s="52" t="str">
        <f>IF(参照!F482="","",参照!F482)</f>
        <v>(株)フォレストパワー</v>
      </c>
      <c r="BA482" s="52" t="str">
        <f>IF(参照!G482="","",参照!G482)</f>
        <v>(株)フォレストパワー_(参考値)事業者全体</v>
      </c>
      <c r="BB482" s="52">
        <f t="shared" si="38"/>
        <v>0.56899999999999995</v>
      </c>
      <c r="BD482" s="52" t="str">
        <f>IF(参照!L482="","",参照!L482)</f>
        <v>(株)富士山電力</v>
      </c>
    </row>
    <row r="483" spans="47:56">
      <c r="AU483" s="52" t="str">
        <f>IF(参照!A483="","",参照!A483)</f>
        <v>A0196</v>
      </c>
      <c r="AV483" s="52" t="str">
        <f>IF(参照!B483="","",参照!B483)</f>
        <v>日高都市ガス(株)</v>
      </c>
      <c r="AW483" s="52">
        <f>IF(参照!C483="","",参照!C483)</f>
        <v>3.6400000000000001E-4</v>
      </c>
      <c r="AX483" s="52" t="str">
        <f>IF(参照!D483="","",参照!D483)</f>
        <v/>
      </c>
      <c r="AY483" s="52">
        <f>IF(参照!E483="","",参照!E483)</f>
        <v>3.0800000000000001E-4</v>
      </c>
      <c r="AZ483" s="52" t="str">
        <f>IF(参照!F483="","",参照!F483)</f>
        <v>日高都市ガス(株)</v>
      </c>
      <c r="BA483" s="52" t="str">
        <f>IF(参照!G483="","",参照!G483)</f>
        <v>日高都市ガス(株)_</v>
      </c>
      <c r="BB483" s="52">
        <f t="shared" si="38"/>
        <v>0.308</v>
      </c>
      <c r="BD483" s="52" t="str">
        <f>IF(参照!L483="","",参照!L483)</f>
        <v>(株)藤田商店</v>
      </c>
    </row>
    <row r="484" spans="47:56">
      <c r="AU484" s="52" t="str">
        <f>IF(参照!A484="","",参照!A484)</f>
        <v>A0197</v>
      </c>
      <c r="AV484" s="52" t="str">
        <f>IF(参照!B484="","",参照!B484)</f>
        <v>(株)アドバンテック</v>
      </c>
      <c r="AW484" s="52">
        <f>IF(参照!C484="","",参照!C484)</f>
        <v>3.8299999999999999E-4</v>
      </c>
      <c r="AX484" s="52" t="str">
        <f>IF(参照!D484="","",参照!D484)</f>
        <v>メニューA</v>
      </c>
      <c r="AY484" s="52">
        <f>IF(参照!E484="","",参照!E484)</f>
        <v>0</v>
      </c>
      <c r="AZ484" s="52" t="str">
        <f>IF(参照!F484="","",参照!F484)</f>
        <v>(株)アドバンテック</v>
      </c>
      <c r="BA484" s="52" t="str">
        <f>IF(参照!G484="","",参照!G484)</f>
        <v>(株)アドバンテック_メニューA</v>
      </c>
      <c r="BB484" s="52">
        <f t="shared" si="38"/>
        <v>0</v>
      </c>
      <c r="BD484" s="52" t="str">
        <f>IF(参照!L484="","",参照!L484)</f>
        <v>武州瓦斯(株)</v>
      </c>
    </row>
    <row r="485" spans="47:56">
      <c r="AU485" s="52" t="str">
        <f>IF(参照!A485="","",参照!A485)</f>
        <v/>
      </c>
      <c r="AV485" s="52" t="str">
        <f>IF(参照!B485="","",参照!B485)</f>
        <v/>
      </c>
      <c r="AW485" s="52" t="str">
        <f>IF(参照!C485="","",参照!C485)</f>
        <v/>
      </c>
      <c r="AX485" s="52" t="str">
        <f>IF(参照!D485="","",参照!D485)</f>
        <v>メニューB</v>
      </c>
      <c r="AY485" s="52">
        <f>IF(参照!E485="","",参照!E485)</f>
        <v>0</v>
      </c>
      <c r="AZ485" s="52" t="str">
        <f>IF(参照!F485="","",参照!F485)</f>
        <v>(株)アドバンテック</v>
      </c>
      <c r="BA485" s="52" t="str">
        <f>IF(参照!G485="","",参照!G485)</f>
        <v>(株)アドバンテック_メニューB</v>
      </c>
      <c r="BB485" s="52">
        <f t="shared" si="38"/>
        <v>0</v>
      </c>
      <c r="BD485" s="52" t="str">
        <f>IF(参照!L485="","",参照!L485)</f>
        <v>(株)フソウ・エナジー</v>
      </c>
    </row>
    <row r="486" spans="47:56">
      <c r="AU486" s="52" t="str">
        <f>IF(参照!A486="","",参照!A486)</f>
        <v/>
      </c>
      <c r="AV486" s="52" t="str">
        <f>IF(参照!B486="","",参照!B486)</f>
        <v/>
      </c>
      <c r="AW486" s="52" t="str">
        <f>IF(参照!C486="","",参照!C486)</f>
        <v/>
      </c>
      <c r="AX486" s="52" t="str">
        <f>IF(参照!D486="","",参照!D486)</f>
        <v>メニューC</v>
      </c>
      <c r="AY486" s="52">
        <f>IF(参照!E486="","",参照!E486)</f>
        <v>0</v>
      </c>
      <c r="AZ486" s="52" t="str">
        <f>IF(参照!F486="","",参照!F486)</f>
        <v>(株)アドバンテック</v>
      </c>
      <c r="BA486" s="52" t="str">
        <f>IF(参照!G486="","",参照!G486)</f>
        <v>(株)アドバンテック_メニューC</v>
      </c>
      <c r="BB486" s="52">
        <f t="shared" si="38"/>
        <v>0</v>
      </c>
      <c r="BD486" s="52" t="str">
        <f>IF(参照!L486="","",参照!L486)</f>
        <v>府中・調布まちなかエナジー(株)</v>
      </c>
    </row>
    <row r="487" spans="47:56">
      <c r="AU487" s="52" t="str">
        <f>IF(参照!A487="","",参照!A487)</f>
        <v/>
      </c>
      <c r="AV487" s="52" t="str">
        <f>IF(参照!B487="","",参照!B487)</f>
        <v/>
      </c>
      <c r="AW487" s="52" t="str">
        <f>IF(参照!C487="","",参照!C487)</f>
        <v/>
      </c>
      <c r="AX487" s="52" t="str">
        <f>IF(参照!D487="","",参照!D487)</f>
        <v>メニューD</v>
      </c>
      <c r="AY487" s="52">
        <f>IF(参照!E487="","",参照!E487)</f>
        <v>8.8400000000000002E-4</v>
      </c>
      <c r="AZ487" s="52" t="str">
        <f>IF(参照!F487="","",参照!F487)</f>
        <v>(株)アドバンテック</v>
      </c>
      <c r="BA487" s="52" t="str">
        <f>IF(参照!G487="","",参照!G487)</f>
        <v>(株)アドバンテック_メニューD</v>
      </c>
      <c r="BB487" s="52">
        <f t="shared" si="38"/>
        <v>0.88400000000000001</v>
      </c>
      <c r="BD487" s="52" t="str">
        <f>IF(参照!L487="","",参照!L487)</f>
        <v>武陽ガス(株)</v>
      </c>
    </row>
    <row r="488" spans="47:56">
      <c r="AU488" s="52" t="str">
        <f>IF(参照!A488="","",参照!A488)</f>
        <v/>
      </c>
      <c r="AV488" s="52" t="str">
        <f>IF(参照!B488="","",参照!B488)</f>
        <v/>
      </c>
      <c r="AW488" s="52" t="str">
        <f>IF(参照!C488="","",参照!C488)</f>
        <v/>
      </c>
      <c r="AX488" s="52" t="str">
        <f>IF(参照!D488="","",参照!D488)</f>
        <v>メニューE(残差)</v>
      </c>
      <c r="AY488" s="52">
        <f>IF(参照!E488="","",参照!E488)</f>
        <v>4.2000000000000004E-5</v>
      </c>
      <c r="AZ488" s="52" t="str">
        <f>IF(参照!F488="","",参照!F488)</f>
        <v>(株)アドバンテック</v>
      </c>
      <c r="BA488" s="52" t="str">
        <f>IF(参照!G488="","",参照!G488)</f>
        <v>(株)アドバンテック_メニューE(残差)</v>
      </c>
      <c r="BB488" s="52">
        <f t="shared" si="38"/>
        <v>4.2000000000000003E-2</v>
      </c>
      <c r="BD488" s="52" t="str">
        <f>IF(参照!L488="","",参照!L488)</f>
        <v>フラットエナジー(株)</v>
      </c>
    </row>
    <row r="489" spans="47:56">
      <c r="AU489" s="52" t="str">
        <f>IF(参照!A489="","",参照!A489)</f>
        <v/>
      </c>
      <c r="AV489" s="52" t="str">
        <f>IF(参照!B489="","",参照!B489)</f>
        <v/>
      </c>
      <c r="AW489" s="52" t="str">
        <f>IF(参照!C489="","",参照!C489)</f>
        <v/>
      </c>
      <c r="AX489" s="52" t="str">
        <f>IF(参照!D489="","",参照!D489)</f>
        <v>(参考値)事業者全体</v>
      </c>
      <c r="AY489" s="52">
        <f>IF(参照!E489="","",参照!E489)</f>
        <v>4.9799999999999996E-4</v>
      </c>
      <c r="AZ489" s="52" t="str">
        <f>IF(参照!F489="","",参照!F489)</f>
        <v>(株)アドバンテック</v>
      </c>
      <c r="BA489" s="52" t="str">
        <f>IF(参照!G489="","",参照!G489)</f>
        <v>(株)アドバンテック_(参考値)事業者全体</v>
      </c>
      <c r="BB489" s="52">
        <f t="shared" si="38"/>
        <v>0.49799999999999994</v>
      </c>
      <c r="BD489" s="52" t="str">
        <f>IF(参照!L489="","",参照!L489)</f>
        <v>フラワーペイメント(株)</v>
      </c>
    </row>
    <row r="490" spans="47:56">
      <c r="AU490" s="52" t="str">
        <f>IF(参照!A490="","",参照!A490)</f>
        <v>A0199</v>
      </c>
      <c r="AV490" s="52" t="str">
        <f>IF(参照!B490="","",参照!B490)</f>
        <v>ローカルエナジー(株)</v>
      </c>
      <c r="AW490" s="52">
        <f>IF(参照!C490="","",参照!C490)</f>
        <v>4.4000000000000002E-4</v>
      </c>
      <c r="AX490" s="52" t="str">
        <f>IF(参照!D490="","",参照!D490)</f>
        <v>メニューA</v>
      </c>
      <c r="AY490" s="52">
        <f>IF(参照!E490="","",参照!E490)</f>
        <v>0</v>
      </c>
      <c r="AZ490" s="52" t="str">
        <f>IF(参照!F490="","",参照!F490)</f>
        <v>ローカルエナジー(株)</v>
      </c>
      <c r="BA490" s="52" t="str">
        <f>IF(参照!G490="","",参照!G490)</f>
        <v>ローカルエナジー(株)_メニューA</v>
      </c>
      <c r="BB490" s="52">
        <f t="shared" si="38"/>
        <v>0</v>
      </c>
      <c r="BD490" s="52" t="str">
        <f>IF(参照!L490="","",参照!L490)</f>
        <v>(株)ぶんごおおのエナジー</v>
      </c>
    </row>
    <row r="491" spans="47:56">
      <c r="AU491" s="52" t="str">
        <f>IF(参照!A491="","",参照!A491)</f>
        <v/>
      </c>
      <c r="AV491" s="52" t="str">
        <f>IF(参照!B491="","",参照!B491)</f>
        <v/>
      </c>
      <c r="AW491" s="52" t="str">
        <f>IF(参照!C491="","",参照!C491)</f>
        <v/>
      </c>
      <c r="AX491" s="52" t="str">
        <f>IF(参照!D491="","",参照!D491)</f>
        <v>メニューB(残差)</v>
      </c>
      <c r="AY491" s="52">
        <f>IF(参照!E491="","",参照!E491)</f>
        <v>4.2099999999999999E-4</v>
      </c>
      <c r="AZ491" s="52" t="str">
        <f>IF(参照!F491="","",参照!F491)</f>
        <v>ローカルエナジー(株)</v>
      </c>
      <c r="BA491" s="52" t="str">
        <f>IF(参照!G491="","",参照!G491)</f>
        <v>ローカルエナジー(株)_メニューB(残差)</v>
      </c>
      <c r="BB491" s="52">
        <f t="shared" si="38"/>
        <v>0.42099999999999999</v>
      </c>
      <c r="BD491" s="52" t="str">
        <f>IF(参照!L491="","",参照!L491)</f>
        <v>(株)ホープエナジー</v>
      </c>
    </row>
    <row r="492" spans="47:56">
      <c r="AU492" s="52" t="str">
        <f>IF(参照!A492="","",参照!A492)</f>
        <v/>
      </c>
      <c r="AV492" s="52" t="str">
        <f>IF(参照!B492="","",参照!B492)</f>
        <v/>
      </c>
      <c r="AW492" s="52" t="str">
        <f>IF(参照!C492="","",参照!C492)</f>
        <v/>
      </c>
      <c r="AX492" s="52" t="str">
        <f>IF(参照!D492="","",参照!D492)</f>
        <v>(参考値)事業者全体</v>
      </c>
      <c r="AY492" s="52">
        <f>IF(参照!E492="","",参照!E492)</f>
        <v>3.19E-4</v>
      </c>
      <c r="AZ492" s="52" t="str">
        <f>IF(参照!F492="","",参照!F492)</f>
        <v>ローカルエナジー(株)</v>
      </c>
      <c r="BA492" s="52" t="str">
        <f>IF(参照!G492="","",参照!G492)</f>
        <v>ローカルエナジー(株)_(参考値)事業者全体</v>
      </c>
      <c r="BB492" s="52">
        <f t="shared" si="38"/>
        <v>0.31900000000000001</v>
      </c>
      <c r="BD492" s="52" t="str">
        <f>IF(参照!L492="","",参照!L492)</f>
        <v>ホームタウンエナジー(株)</v>
      </c>
    </row>
    <row r="493" spans="47:56">
      <c r="AU493" s="52" t="str">
        <f>IF(参照!A493="","",参照!A493)</f>
        <v>A0200</v>
      </c>
      <c r="AV493" s="52" t="str">
        <f>IF(参照!B493="","",参照!B493)</f>
        <v>エネックス(株)</v>
      </c>
      <c r="AW493" s="52">
        <f>IF(参照!C493="","",参照!C493)</f>
        <v>3.01E-4</v>
      </c>
      <c r="AX493" s="52" t="str">
        <f>IF(参照!D493="","",参照!D493)</f>
        <v>メニューA</v>
      </c>
      <c r="AY493" s="52">
        <f>IF(参照!E493="","",参照!E493)</f>
        <v>0</v>
      </c>
      <c r="AZ493" s="52" t="str">
        <f>IF(参照!F493="","",参照!F493)</f>
        <v>エネックス(株)</v>
      </c>
      <c r="BA493" s="52" t="str">
        <f>IF(参照!G493="","",参照!G493)</f>
        <v>エネックス(株)_メニューA</v>
      </c>
      <c r="BB493" s="52">
        <f t="shared" si="38"/>
        <v>0</v>
      </c>
      <c r="BD493" s="52" t="str">
        <f>IF(参照!L493="","",参照!L493)</f>
        <v>(株)ほくだん</v>
      </c>
    </row>
    <row r="494" spans="47:56">
      <c r="AU494" s="52" t="str">
        <f>IF(参照!A494="","",参照!A494)</f>
        <v/>
      </c>
      <c r="AV494" s="52" t="str">
        <f>IF(参照!B494="","",参照!B494)</f>
        <v/>
      </c>
      <c r="AW494" s="52" t="str">
        <f>IF(参照!C494="","",参照!C494)</f>
        <v/>
      </c>
      <c r="AX494" s="52" t="str">
        <f>IF(参照!D494="","",参照!D494)</f>
        <v>メニューB(残差)</v>
      </c>
      <c r="AY494" s="52">
        <f>IF(参照!E494="","",参照!E494)</f>
        <v>2.12E-4</v>
      </c>
      <c r="AZ494" s="52" t="str">
        <f>IF(参照!F494="","",参照!F494)</f>
        <v>エネックス(株)</v>
      </c>
      <c r="BA494" s="52" t="str">
        <f>IF(参照!G494="","",参照!G494)</f>
        <v>エネックス(株)_メニューB(残差)</v>
      </c>
      <c r="BB494" s="52">
        <f t="shared" si="38"/>
        <v>0.21199999999999999</v>
      </c>
      <c r="BD494" s="52" t="str">
        <f>IF(参照!L494="","",参照!L494)</f>
        <v>北陸電力ビズ・エナジーソリューション(株)</v>
      </c>
    </row>
    <row r="495" spans="47:56">
      <c r="AU495" s="52" t="str">
        <f>IF(参照!A495="","",参照!A495)</f>
        <v/>
      </c>
      <c r="AV495" s="52" t="str">
        <f>IF(参照!B495="","",参照!B495)</f>
        <v/>
      </c>
      <c r="AW495" s="52" t="str">
        <f>IF(参照!C495="","",参照!C495)</f>
        <v/>
      </c>
      <c r="AX495" s="52" t="str">
        <f>IF(参照!D495="","",参照!D495)</f>
        <v>(参考値)事業者全体</v>
      </c>
      <c r="AY495" s="52">
        <f>IF(参照!E495="","",参照!E495)</f>
        <v>2.5599999999999999E-4</v>
      </c>
      <c r="AZ495" s="52" t="str">
        <f>IF(参照!F495="","",参照!F495)</f>
        <v>エネックス(株)</v>
      </c>
      <c r="BA495" s="52" t="str">
        <f>IF(参照!G495="","",参照!G495)</f>
        <v>エネックス(株)_(参考値)事業者全体</v>
      </c>
      <c r="BB495" s="52">
        <f t="shared" si="38"/>
        <v>0.25600000000000001</v>
      </c>
      <c r="BD495" s="52" t="str">
        <f>IF(参照!L495="","",参照!L495)</f>
        <v>北海道瓦斯(株)</v>
      </c>
    </row>
    <row r="496" spans="47:56">
      <c r="AU496" s="52" t="str">
        <f>IF(参照!A496="","",参照!A496)</f>
        <v>A0203</v>
      </c>
      <c r="AV496" s="52" t="str">
        <f>IF(参照!B496="","",参照!B496)</f>
        <v>(株)レクスポート</v>
      </c>
      <c r="AW496" s="52">
        <f>IF(参照!C496="","",参照!C496)</f>
        <v>4.0999999999999999E-4</v>
      </c>
      <c r="AX496" s="52" t="str">
        <f>IF(参照!D496="","",参照!D496)</f>
        <v/>
      </c>
      <c r="AY496" s="52">
        <f>IF(参照!E496="","",参照!E496)</f>
        <v>3.5399999999999999E-4</v>
      </c>
      <c r="AZ496" s="52" t="str">
        <f>IF(参照!F496="","",参照!F496)</f>
        <v>(株)レクスポート</v>
      </c>
      <c r="BA496" s="52" t="str">
        <f>IF(参照!G496="","",参照!G496)</f>
        <v>(株)レクスポート_</v>
      </c>
      <c r="BB496" s="52">
        <f t="shared" si="38"/>
        <v>0.35399999999999998</v>
      </c>
      <c r="BD496" s="52" t="str">
        <f>IF(参照!L496="","",参照!L496)</f>
        <v>北海道電力コクリエーション(株)</v>
      </c>
    </row>
    <row r="497" spans="47:56">
      <c r="AU497" s="52" t="str">
        <f>IF(参照!A497="","",参照!A497)</f>
        <v>A0204</v>
      </c>
      <c r="AV497" s="52" t="str">
        <f>IF(参照!B497="","",参照!B497)</f>
        <v>なでしこ電力(株)</v>
      </c>
      <c r="AW497" s="52">
        <f>IF(参照!C497="","",参照!C497)</f>
        <v>3.4E-5</v>
      </c>
      <c r="AX497" s="52" t="str">
        <f>IF(参照!D497="","",参照!D497)</f>
        <v/>
      </c>
      <c r="AY497" s="52">
        <f>IF(参照!E497="","",参照!E497)</f>
        <v>4.1800000000000002E-4</v>
      </c>
      <c r="AZ497" s="52" t="str">
        <f>IF(参照!F497="","",参照!F497)</f>
        <v>なでしこ電力(株)</v>
      </c>
      <c r="BA497" s="52" t="str">
        <f>IF(参照!G497="","",参照!G497)</f>
        <v>なでしこ電力(株)_</v>
      </c>
      <c r="BB497" s="52">
        <f t="shared" si="38"/>
        <v>0.41800000000000004</v>
      </c>
      <c r="BD497" s="52" t="str">
        <f>IF(参照!L497="","",参照!L497)</f>
        <v>(株)坊っちゃん電力</v>
      </c>
    </row>
    <row r="498" spans="47:56">
      <c r="AU498" s="52" t="str">
        <f>IF(参照!A498="","",参照!A498)</f>
        <v>A0206</v>
      </c>
      <c r="AV498" s="52" t="str">
        <f>IF(参照!B498="","",参照!B498)</f>
        <v>日田グリーン電力(株)</v>
      </c>
      <c r="AW498" s="52">
        <f>IF(参照!C498="","",参照!C498)</f>
        <v>3.6999999999999998E-5</v>
      </c>
      <c r="AX498" s="52" t="str">
        <f>IF(参照!D498="","",参照!D498)</f>
        <v>メニューA</v>
      </c>
      <c r="AY498" s="52">
        <f>IF(参照!E498="","",参照!E498)</f>
        <v>0</v>
      </c>
      <c r="AZ498" s="52" t="str">
        <f>IF(参照!F498="","",参照!F498)</f>
        <v>日田グリーン電力(株)</v>
      </c>
      <c r="BA498" s="52" t="str">
        <f>IF(参照!G498="","",参照!G498)</f>
        <v>日田グリーン電力(株)_メニューA</v>
      </c>
      <c r="BB498" s="52">
        <f t="shared" si="38"/>
        <v>0</v>
      </c>
      <c r="BD498" s="52" t="str">
        <f>IF(参照!L498="","",参照!L498)</f>
        <v>穂の国とよはし電力(株)</v>
      </c>
    </row>
    <row r="499" spans="47:56">
      <c r="AU499" s="52" t="str">
        <f>IF(参照!A499="","",参照!A499)</f>
        <v/>
      </c>
      <c r="AV499" s="52" t="str">
        <f>IF(参照!B499="","",参照!B499)</f>
        <v/>
      </c>
      <c r="AW499" s="52" t="str">
        <f>IF(参照!C499="","",参照!C499)</f>
        <v/>
      </c>
      <c r="AX499" s="52" t="str">
        <f>IF(参照!D499="","",参照!D499)</f>
        <v>メニューB(残差)</v>
      </c>
      <c r="AY499" s="52">
        <f>IF(参照!E499="","",参照!E499)</f>
        <v>4.0899999999999997E-4</v>
      </c>
      <c r="AZ499" s="52" t="str">
        <f>IF(参照!F499="","",参照!F499)</f>
        <v>日田グリーン電力(株)</v>
      </c>
      <c r="BA499" s="52" t="str">
        <f>IF(参照!G499="","",参照!G499)</f>
        <v>日田グリーン電力(株)_メニューB(残差)</v>
      </c>
      <c r="BB499" s="52">
        <f t="shared" si="38"/>
        <v>0.40899999999999997</v>
      </c>
      <c r="BD499" s="52" t="str">
        <f>IF(参照!L499="","",参照!L499)</f>
        <v>本庄ガス(株)</v>
      </c>
    </row>
    <row r="500" spans="47:56">
      <c r="AU500" s="52" t="str">
        <f>IF(参照!A500="","",参照!A500)</f>
        <v/>
      </c>
      <c r="AV500" s="52" t="str">
        <f>IF(参照!B500="","",参照!B500)</f>
        <v/>
      </c>
      <c r="AW500" s="52" t="str">
        <f>IF(参照!C500="","",参照!C500)</f>
        <v/>
      </c>
      <c r="AX500" s="52" t="str">
        <f>IF(参照!D500="","",参照!D500)</f>
        <v>(参考値)事業者全体</v>
      </c>
      <c r="AY500" s="52">
        <f>IF(参照!E500="","",参照!E500)</f>
        <v>3.3600000000000004E-4</v>
      </c>
      <c r="AZ500" s="52" t="str">
        <f>IF(参照!F500="","",参照!F500)</f>
        <v>日田グリーン電力(株)</v>
      </c>
      <c r="BA500" s="52" t="str">
        <f>IF(参照!G500="","",参照!G500)</f>
        <v>日田グリーン電力(株)_(参考値)事業者全体</v>
      </c>
      <c r="BB500" s="52">
        <f t="shared" si="38"/>
        <v>0.33600000000000002</v>
      </c>
      <c r="BD500" s="52" t="str">
        <f>IF(参照!L500="","",参照!L500)</f>
        <v>(株)まち未来製作所</v>
      </c>
    </row>
    <row r="501" spans="47:56">
      <c r="AU501" s="52" t="str">
        <f>IF(参照!A501="","",参照!A501)</f>
        <v>A0207</v>
      </c>
      <c r="AV501" s="52" t="str">
        <f>IF(参照!B501="","",参照!B501)</f>
        <v>(株)津軽あっぷるパワー</v>
      </c>
      <c r="AW501" s="52">
        <f>IF(参照!C501="","",参照!C501)</f>
        <v>1.5E-5</v>
      </c>
      <c r="AX501" s="52" t="str">
        <f>IF(参照!D501="","",参照!D501)</f>
        <v/>
      </c>
      <c r="AY501" s="52">
        <f>IF(参照!E501="","",参照!E501)</f>
        <v>4.3600000000000008E-4</v>
      </c>
      <c r="AZ501" s="52" t="str">
        <f>IF(参照!F501="","",参照!F501)</f>
        <v>(株)津軽あっぷるパワー</v>
      </c>
      <c r="BA501" s="52" t="str">
        <f>IF(参照!G501="","",参照!G501)</f>
        <v>(株)津軽あっぷるパワー_</v>
      </c>
      <c r="BB501" s="52">
        <f t="shared" si="38"/>
        <v>0.43600000000000005</v>
      </c>
      <c r="BD501" s="52" t="str">
        <f>IF(参照!L501="","",参照!L501)</f>
        <v>松阪新電力(株)</v>
      </c>
    </row>
    <row r="502" spans="47:56">
      <c r="AU502" s="52" t="str">
        <f>IF(参照!A502="","",参照!A502)</f>
        <v>A0208</v>
      </c>
      <c r="AV502" s="52" t="str">
        <f>IF(参照!B502="","",参照!B502)</f>
        <v>(株)花巻銀河パワー</v>
      </c>
      <c r="AW502" s="52">
        <f>IF(参照!C502="","",参照!C502)</f>
        <v>1.2999999999999999E-5</v>
      </c>
      <c r="AX502" s="52" t="str">
        <f>IF(参照!D502="","",参照!D502)</f>
        <v/>
      </c>
      <c r="AY502" s="52">
        <f>IF(参照!E502="","",参照!E502)</f>
        <v>4.35E-4</v>
      </c>
      <c r="AZ502" s="52" t="str">
        <f>IF(参照!F502="","",参照!F502)</f>
        <v>(株)花巻銀河パワー</v>
      </c>
      <c r="BA502" s="52" t="str">
        <f>IF(参照!G502="","",参照!G502)</f>
        <v>(株)花巻銀河パワー_</v>
      </c>
      <c r="BB502" s="52">
        <f t="shared" si="38"/>
        <v>0.435</v>
      </c>
      <c r="BD502" s="52" t="str">
        <f>IF(参照!L502="","",参照!L502)</f>
        <v>松本ガス(株)</v>
      </c>
    </row>
    <row r="503" spans="47:56">
      <c r="AU503" s="52" t="str">
        <f>IF(参照!A503="","",参照!A503)</f>
        <v>A0209</v>
      </c>
      <c r="AV503" s="52" t="str">
        <f>IF(参照!B503="","",参照!B503)</f>
        <v>埼玉ガス(株)</v>
      </c>
      <c r="AW503" s="52">
        <f>IF(参照!C503="","",参照!C503)</f>
        <v>3.6400000000000001E-4</v>
      </c>
      <c r="AX503" s="52" t="str">
        <f>IF(参照!D503="","",参照!D503)</f>
        <v/>
      </c>
      <c r="AY503" s="52">
        <f>IF(参照!E503="","",参照!E503)</f>
        <v>3.0800000000000001E-4</v>
      </c>
      <c r="AZ503" s="52" t="str">
        <f>IF(参照!F503="","",参照!F503)</f>
        <v>埼玉ガス(株)</v>
      </c>
      <c r="BA503" s="52" t="str">
        <f>IF(参照!G503="","",参照!G503)</f>
        <v>埼玉ガス(株)_</v>
      </c>
      <c r="BB503" s="52">
        <f t="shared" si="38"/>
        <v>0.308</v>
      </c>
      <c r="BD503" s="52" t="str">
        <f>IF(参照!L503="","",参照!L503)</f>
        <v>真庭バイオエネルギー(株)</v>
      </c>
    </row>
    <row r="504" spans="47:56">
      <c r="AU504" s="52" t="str">
        <f>IF(参照!A504="","",参照!A504)</f>
        <v>A0210</v>
      </c>
      <c r="AV504" s="52" t="str">
        <f>IF(参照!B504="","",参照!B504)</f>
        <v>宮崎パワーライン(株)</v>
      </c>
      <c r="AW504" s="52">
        <f>IF(参照!C504="","",参照!C504)</f>
        <v>4.3000000000000002E-5</v>
      </c>
      <c r="AX504" s="52" t="str">
        <f>IF(参照!D504="","",参照!D504)</f>
        <v/>
      </c>
      <c r="AY504" s="52">
        <f>IF(参照!E504="","",参照!E504)</f>
        <v>4.15E-4</v>
      </c>
      <c r="AZ504" s="52" t="str">
        <f>IF(参照!F504="","",参照!F504)</f>
        <v>宮崎パワーライン(株)</v>
      </c>
      <c r="BA504" s="52" t="str">
        <f>IF(参照!G504="","",参照!G504)</f>
        <v>宮崎パワーライン(株)_</v>
      </c>
      <c r="BB504" s="52">
        <f t="shared" si="38"/>
        <v>0.41499999999999998</v>
      </c>
      <c r="BD504" s="52" t="str">
        <f>IF(参照!L504="","",参照!L504)</f>
        <v>(株)マルイファシリティーズ</v>
      </c>
    </row>
    <row r="505" spans="47:56">
      <c r="AU505" s="52" t="str">
        <f>IF(参照!A505="","",参照!A505)</f>
        <v>A0211</v>
      </c>
      <c r="AV505" s="52" t="str">
        <f>IF(参照!B505="","",参照!B505)</f>
        <v>(株)パワー・オプティマイザー</v>
      </c>
      <c r="AW505" s="52">
        <f>IF(参照!C505="","",参照!C505)</f>
        <v>4.7800000000000002E-4</v>
      </c>
      <c r="AX505" s="52" t="str">
        <f>IF(参照!D505="","",参照!D505)</f>
        <v/>
      </c>
      <c r="AY505" s="52">
        <f>IF(参照!E505="","",参照!E505)</f>
        <v>5.22E-4</v>
      </c>
      <c r="AZ505" s="52" t="str">
        <f>IF(参照!F505="","",参照!F505)</f>
        <v>(株)パワー・オプティマイザー</v>
      </c>
      <c r="BA505" s="52" t="str">
        <f>IF(参照!G505="","",参照!G505)</f>
        <v>(株)パワー・オプティマイザー_</v>
      </c>
      <c r="BB505" s="52">
        <f t="shared" si="38"/>
        <v>0.52200000000000002</v>
      </c>
      <c r="BD505" s="52" t="str">
        <f>IF(参照!L505="","",参照!L505)</f>
        <v>(株)丸の内電力</v>
      </c>
    </row>
    <row r="506" spans="47:56">
      <c r="AU506" s="52" t="str">
        <f>IF(参照!A506="","",参照!A506)</f>
        <v>A0213</v>
      </c>
      <c r="AV506" s="52" t="str">
        <f>IF(参照!B506="","",参照!B506)</f>
        <v>(株)Ｕ－ＰＯＷＥＲ</v>
      </c>
      <c r="AW506" s="52">
        <f>IF(参照!C506="","",参照!C506)</f>
        <v>4.6799999999999999E-4</v>
      </c>
      <c r="AX506" s="52" t="str">
        <f>IF(参照!D506="","",参照!D506)</f>
        <v/>
      </c>
      <c r="AY506" s="52">
        <f>IF(参照!E506="","",参照!E506)</f>
        <v>4.9100000000000001E-4</v>
      </c>
      <c r="AZ506" s="52" t="str">
        <f>IF(参照!F506="","",参照!F506)</f>
        <v>(株)Ｕ－ＰＯＷＥＲ</v>
      </c>
      <c r="BA506" s="52" t="str">
        <f>IF(参照!G506="","",参照!G506)</f>
        <v>(株)Ｕ－ＰＯＷＥＲ_</v>
      </c>
      <c r="BB506" s="52">
        <f t="shared" si="38"/>
        <v>0.49099999999999999</v>
      </c>
      <c r="BD506" s="52" t="str">
        <f>IF(参照!L506="","",参照!L506)</f>
        <v>丸紅伊那みらいでんき(株)</v>
      </c>
    </row>
    <row r="507" spans="47:56">
      <c r="AU507" s="52" t="str">
        <f>IF(参照!A507="","",参照!A507)</f>
        <v>A0214</v>
      </c>
      <c r="AV507" s="52" t="str">
        <f>IF(参照!B507="","",参照!B507)</f>
        <v>(株)ＴＴＳパワー</v>
      </c>
      <c r="AW507" s="52">
        <f>IF(参照!C507="","",参照!C507)</f>
        <v>4.75E-4</v>
      </c>
      <c r="AX507" s="52" t="str">
        <f>IF(参照!D507="","",参照!D507)</f>
        <v/>
      </c>
      <c r="AY507" s="52">
        <f>IF(参照!E507="","",参照!E507)</f>
        <v>4.2200000000000001E-4</v>
      </c>
      <c r="AZ507" s="52" t="str">
        <f>IF(参照!F507="","",参照!F507)</f>
        <v>(株)ＴＴＳパワー</v>
      </c>
      <c r="BA507" s="52" t="str">
        <f>IF(参照!G507="","",参照!G507)</f>
        <v>(株)ＴＴＳパワー_</v>
      </c>
      <c r="BB507" s="52">
        <f t="shared" si="38"/>
        <v>0.42199999999999999</v>
      </c>
      <c r="BD507" s="52" t="str">
        <f>IF(参照!L507="","",参照!L507)</f>
        <v>丸紅新電力(株)</v>
      </c>
    </row>
    <row r="508" spans="47:56">
      <c r="AU508" s="52" t="str">
        <f>IF(参照!A508="","",参照!A508)</f>
        <v>A0216</v>
      </c>
      <c r="AV508" s="52" t="str">
        <f>IF(参照!B508="","",参照!B508)</f>
        <v>(株)岩手ウッドパワー</v>
      </c>
      <c r="AW508" s="52" t="str">
        <f>IF(参照!C508="","",参照!C508)</f>
        <v>0.000453※</v>
      </c>
      <c r="AX508" s="52" t="str">
        <f>IF(参照!D508="","",参照!D508)</f>
        <v/>
      </c>
      <c r="AY508" s="52">
        <f>IF(参照!E508="","",参照!E508)</f>
        <v>4.5100000000000001E-4</v>
      </c>
      <c r="AZ508" s="52" t="str">
        <f>IF(参照!F508="","",参照!F508)</f>
        <v>(株)岩手ウッドパワー</v>
      </c>
      <c r="BA508" s="52" t="str">
        <f>IF(参照!G508="","",参照!G508)</f>
        <v>(株)岩手ウッドパワー_</v>
      </c>
      <c r="BB508" s="52">
        <f t="shared" si="38"/>
        <v>0.45100000000000001</v>
      </c>
      <c r="BD508" s="52" t="str">
        <f>IF(参照!L508="","",参照!L508)</f>
        <v>(株)マルヰ</v>
      </c>
    </row>
    <row r="509" spans="47:56">
      <c r="AU509" s="52" t="str">
        <f>IF(参照!A509="","",参照!A509)</f>
        <v>A0217</v>
      </c>
      <c r="AV509" s="52" t="str">
        <f>IF(参照!B509="","",参照!B509)</f>
        <v>里山パワーワークス(株)</v>
      </c>
      <c r="AW509" s="52" t="str">
        <f>IF(参照!C509="","",参照!C509)</f>
        <v>0.000453※</v>
      </c>
      <c r="AX509" s="52" t="str">
        <f>IF(参照!D509="","",参照!D509)</f>
        <v/>
      </c>
      <c r="AY509" s="52">
        <f>IF(参照!E509="","",参照!E509)</f>
        <v>4.9399999999999997E-4</v>
      </c>
      <c r="AZ509" s="52" t="str">
        <f>IF(参照!F509="","",参照!F509)</f>
        <v>里山パワーワークス(株)</v>
      </c>
      <c r="BA509" s="52" t="str">
        <f>IF(参照!G509="","",参照!G509)</f>
        <v>里山パワーワークス(株)_</v>
      </c>
      <c r="BB509" s="52">
        <f t="shared" si="38"/>
        <v>0.49399999999999999</v>
      </c>
      <c r="BD509" s="52" t="str">
        <f>IF(参照!L509="","",参照!L509)</f>
        <v>三河商事(株)</v>
      </c>
    </row>
    <row r="510" spans="47:56">
      <c r="AU510" s="52" t="str">
        <f>IF(参照!A510="","",参照!A510)</f>
        <v>A0218</v>
      </c>
      <c r="AV510" s="52" t="str">
        <f>IF(参照!B510="","",参照!B510)</f>
        <v>(株)中之条パワー</v>
      </c>
      <c r="AW510" s="52">
        <f>IF(参照!C510="","",参照!C510)</f>
        <v>3.2699999999999998E-4</v>
      </c>
      <c r="AX510" s="52" t="str">
        <f>IF(参照!D510="","",参照!D510)</f>
        <v>メニューA</v>
      </c>
      <c r="AY510" s="52">
        <f>IF(参照!E510="","",参照!E510)</f>
        <v>0</v>
      </c>
      <c r="AZ510" s="52" t="str">
        <f>IF(参照!F510="","",参照!F510)</f>
        <v>(株)中之条パワー</v>
      </c>
      <c r="BA510" s="52" t="str">
        <f>IF(参照!G510="","",参照!G510)</f>
        <v>(株)中之条パワー_メニューA</v>
      </c>
      <c r="BB510" s="52">
        <f t="shared" si="38"/>
        <v>0</v>
      </c>
      <c r="BD510" s="52" t="str">
        <f>IF(参照!L510="","",参照!L510)</f>
        <v>(株)三河の山里コミュニティパワー</v>
      </c>
    </row>
    <row r="511" spans="47:56">
      <c r="AU511" s="52" t="str">
        <f>IF(参照!A511="","",参照!A511)</f>
        <v/>
      </c>
      <c r="AV511" s="52" t="str">
        <f>IF(参照!B511="","",参照!B511)</f>
        <v/>
      </c>
      <c r="AW511" s="52" t="str">
        <f>IF(参照!C511="","",参照!C511)</f>
        <v/>
      </c>
      <c r="AX511" s="52" t="str">
        <f>IF(参照!D511="","",参照!D511)</f>
        <v>メニューB(残差)</v>
      </c>
      <c r="AY511" s="52">
        <f>IF(参照!E511="","",参照!E511)</f>
        <v>4.84E-4</v>
      </c>
      <c r="AZ511" s="52" t="str">
        <f>IF(参照!F511="","",参照!F511)</f>
        <v>(株)中之条パワー</v>
      </c>
      <c r="BA511" s="52" t="str">
        <f>IF(参照!G511="","",参照!G511)</f>
        <v>(株)中之条パワー_メニューB(残差)</v>
      </c>
      <c r="BB511" s="52">
        <f t="shared" si="38"/>
        <v>0.48399999999999999</v>
      </c>
      <c r="BD511" s="52" t="str">
        <f>IF(参照!L511="","",参照!L511)</f>
        <v>三井物産(株)</v>
      </c>
    </row>
    <row r="512" spans="47:56">
      <c r="AU512" s="52" t="str">
        <f>IF(参照!A512="","",参照!A512)</f>
        <v/>
      </c>
      <c r="AV512" s="52" t="str">
        <f>IF(参照!B512="","",参照!B512)</f>
        <v/>
      </c>
      <c r="AW512" s="52" t="str">
        <f>IF(参照!C512="","",参照!C512)</f>
        <v/>
      </c>
      <c r="AX512" s="52" t="str">
        <f>IF(参照!D512="","",参照!D512)</f>
        <v>(参考値)事業者全体</v>
      </c>
      <c r="AY512" s="52">
        <f>IF(参照!E512="","",参照!E512)</f>
        <v>4.6800000000000005E-4</v>
      </c>
      <c r="AZ512" s="52" t="str">
        <f>IF(参照!F512="","",参照!F512)</f>
        <v>(株)中之条パワー</v>
      </c>
      <c r="BA512" s="52" t="str">
        <f>IF(参照!G512="","",参照!G512)</f>
        <v>(株)中之条パワー_(参考値)事業者全体</v>
      </c>
      <c r="BB512" s="52">
        <f t="shared" si="38"/>
        <v>0.46800000000000003</v>
      </c>
      <c r="BD512" s="52" t="str">
        <f>IF(参照!L512="","",参照!L512)</f>
        <v>(株)ミツウロコヴェッセル</v>
      </c>
    </row>
    <row r="513" spans="47:56">
      <c r="AU513" s="52" t="str">
        <f>IF(参照!A513="","",参照!A513)</f>
        <v>A0220</v>
      </c>
      <c r="AV513" s="52" t="str">
        <f>IF(参照!B513="","",参照!B513)</f>
        <v>日産トレーデイング(株)</v>
      </c>
      <c r="AW513" s="52">
        <f>IF(参照!C513="","",参照!C513)</f>
        <v>5.1800000000000001E-4</v>
      </c>
      <c r="AX513" s="52" t="str">
        <f>IF(参照!D513="","",参照!D513)</f>
        <v/>
      </c>
      <c r="AY513" s="52">
        <f>IF(参照!E513="","",参照!E513)</f>
        <v>5.4699999999999996E-4</v>
      </c>
      <c r="AZ513" s="52" t="str">
        <f>IF(参照!F513="","",参照!F513)</f>
        <v>日産トレーデイング(株)</v>
      </c>
      <c r="BA513" s="52" t="str">
        <f>IF(参照!G513="","",参照!G513)</f>
        <v>日産トレーデイング(株)_</v>
      </c>
      <c r="BB513" s="52">
        <f t="shared" si="38"/>
        <v>0.54699999999999993</v>
      </c>
      <c r="BD513" s="52" t="str">
        <f>IF(参照!L513="","",参照!L513)</f>
        <v>ミツウロコグリーンエネルギー(株)</v>
      </c>
    </row>
    <row r="514" spans="47:56">
      <c r="AU514" s="52" t="str">
        <f>IF(参照!A514="","",参照!A514)</f>
        <v>A0221</v>
      </c>
      <c r="AV514" s="52" t="str">
        <f>IF(参照!B514="","",参照!B514)</f>
        <v>(株)エネウィル(旧：ＪＡＧ国際エナジー(株))</v>
      </c>
      <c r="AW514" s="52">
        <f>IF(参照!C514="","",参照!C514)</f>
        <v>4.08E-4</v>
      </c>
      <c r="AX514" s="52" t="str">
        <f>IF(参照!D514="","",参照!D514)</f>
        <v>メニューA</v>
      </c>
      <c r="AY514" s="52">
        <f>IF(参照!E514="","",参照!E514)</f>
        <v>0</v>
      </c>
      <c r="AZ514" s="52" t="str">
        <f>IF(参照!F514="","",参照!F514)</f>
        <v>(株)エネウィル(旧：ＪＡＧ国際エナジー(株))</v>
      </c>
      <c r="BA514" s="52" t="str">
        <f>IF(参照!G514="","",参照!G514)</f>
        <v>(株)エネウィル(旧：ＪＡＧ国際エナジー(株))_メニューA</v>
      </c>
      <c r="BB514" s="52">
        <f t="shared" si="38"/>
        <v>0</v>
      </c>
      <c r="BD514" s="52" t="str">
        <f>IF(参照!L514="","",参照!L514)</f>
        <v>水戸電力(株)</v>
      </c>
    </row>
    <row r="515" spans="47:56">
      <c r="AU515" s="52" t="str">
        <f>IF(参照!A515="","",参照!A515)</f>
        <v/>
      </c>
      <c r="AV515" s="52" t="str">
        <f>IF(参照!B515="","",参照!B515)</f>
        <v/>
      </c>
      <c r="AW515" s="52" t="str">
        <f>IF(参照!C515="","",参照!C515)</f>
        <v/>
      </c>
      <c r="AX515" s="52" t="str">
        <f>IF(参照!D515="","",参照!D515)</f>
        <v>メニューB(残差)</v>
      </c>
      <c r="AY515" s="52">
        <f>IF(参照!E515="","",参照!E515)</f>
        <v>5.0600000000000005E-4</v>
      </c>
      <c r="AZ515" s="52" t="str">
        <f>IF(参照!F515="","",参照!F515)</f>
        <v>(株)エネウィル(旧：ＪＡＧ国際エナジー(株))</v>
      </c>
      <c r="BA515" s="52" t="str">
        <f>IF(参照!G515="","",参照!G515)</f>
        <v>(株)エネウィル(旧：ＪＡＧ国際エナジー(株))_メニューB(残差)</v>
      </c>
      <c r="BB515" s="52">
        <f t="shared" si="38"/>
        <v>0.50600000000000001</v>
      </c>
      <c r="BD515" s="52" t="str">
        <f>IF(参照!L515="","",参照!L515)</f>
        <v>(株)みとや</v>
      </c>
    </row>
    <row r="516" spans="47:56">
      <c r="AU516" s="52" t="str">
        <f>IF(参照!A516="","",参照!A516)</f>
        <v/>
      </c>
      <c r="AV516" s="52" t="str">
        <f>IF(参照!B516="","",参照!B516)</f>
        <v/>
      </c>
      <c r="AW516" s="52" t="str">
        <f>IF(参照!C516="","",参照!C516)</f>
        <v/>
      </c>
      <c r="AX516" s="52" t="str">
        <f>IF(参照!D516="","",参照!D516)</f>
        <v>(参考値)事業者全体</v>
      </c>
      <c r="AY516" s="52">
        <f>IF(参照!E516="","",参照!E516)</f>
        <v>5.2599999999999999E-4</v>
      </c>
      <c r="AZ516" s="52" t="str">
        <f>IF(参照!F516="","",参照!F516)</f>
        <v>(株)エネウィル(旧：ＪＡＧ国際エナジー(株))</v>
      </c>
      <c r="BA516" s="52" t="str">
        <f>IF(参照!G516="","",参照!G516)</f>
        <v>(株)エネウィル(旧：ＪＡＧ国際エナジー(株))_(参考値)事業者全体</v>
      </c>
      <c r="BB516" s="52">
        <f t="shared" si="38"/>
        <v>0.52600000000000002</v>
      </c>
      <c r="BD516" s="52" t="str">
        <f>IF(参照!L516="","",参照!L516)</f>
        <v>緑屋電気(株)</v>
      </c>
    </row>
    <row r="517" spans="47:56">
      <c r="AU517" s="52" t="str">
        <f>IF(参照!A517="","",参照!A517)</f>
        <v>A0222</v>
      </c>
      <c r="AV517" s="52" t="str">
        <f>IF(参照!B517="","",参照!B517)</f>
        <v>Ｎｅｘｔ　Ｐｏｗｅｒ(株)</v>
      </c>
      <c r="AW517" s="52">
        <f>IF(参照!C517="","",参照!C517)</f>
        <v>7.2099999999999996E-4</v>
      </c>
      <c r="AX517" s="52" t="str">
        <f>IF(参照!D517="","",参照!D517)</f>
        <v/>
      </c>
      <c r="AY517" s="52">
        <f>IF(参照!E517="","",参照!E517)</f>
        <v>7.0899999999999999E-4</v>
      </c>
      <c r="AZ517" s="52" t="str">
        <f>IF(参照!F517="","",参照!F517)</f>
        <v>Ｎｅｘｔ　Ｐｏｗｅｒ(株)</v>
      </c>
      <c r="BA517" s="52" t="str">
        <f>IF(参照!G517="","",参照!G517)</f>
        <v>Ｎｅｘｔ　Ｐｏｗｅｒ(株)_</v>
      </c>
      <c r="BB517" s="52">
        <f t="shared" ref="BB517:BB580" si="39">AY517*1000</f>
        <v>0.70899999999999996</v>
      </c>
      <c r="BD517" s="52" t="str">
        <f>IF(参照!L517="","",参照!L517)</f>
        <v>(株)ミナサポ</v>
      </c>
    </row>
    <row r="518" spans="47:56">
      <c r="AU518" s="52" t="str">
        <f>IF(参照!A518="","",参照!A518)</f>
        <v>A0223</v>
      </c>
      <c r="AV518" s="52" t="str">
        <f>IF(参照!B518="","",参照!B518)</f>
        <v>伊藤忠エネクスホームライフ西日本(株)</v>
      </c>
      <c r="AW518" s="52">
        <f>IF(参照!C518="","",参照!C518)</f>
        <v>4.6900000000000002E-4</v>
      </c>
      <c r="AX518" s="52" t="str">
        <f>IF(参照!D518="","",参照!D518)</f>
        <v/>
      </c>
      <c r="AY518" s="52">
        <f>IF(参照!E518="","",参照!E518)</f>
        <v>4.1300000000000001E-4</v>
      </c>
      <c r="AZ518" s="52" t="str">
        <f>IF(参照!F518="","",参照!F518)</f>
        <v>伊藤忠エネクスホームライフ西日本(株)</v>
      </c>
      <c r="BA518" s="52" t="str">
        <f>IF(参照!G518="","",参照!G518)</f>
        <v>伊藤忠エネクスホームライフ西日本(株)_</v>
      </c>
      <c r="BB518" s="52">
        <f t="shared" si="39"/>
        <v>0.41300000000000003</v>
      </c>
      <c r="BD518" s="52" t="str">
        <f>IF(参照!L518="","",参照!L518)</f>
        <v>みなとみらい電力(株)</v>
      </c>
    </row>
    <row r="519" spans="47:56">
      <c r="AU519" s="52" t="str">
        <f>IF(参照!A519="","",参照!A519)</f>
        <v>A0226</v>
      </c>
      <c r="AV519" s="52" t="str">
        <f>IF(参照!B519="","",参照!B519)</f>
        <v>グリーナ(株)</v>
      </c>
      <c r="AW519" s="52">
        <f>IF(参照!C519="","",参照!C519)</f>
        <v>4.44E-4</v>
      </c>
      <c r="AX519" s="52" t="str">
        <f>IF(参照!D519="","",参照!D519)</f>
        <v>メニューA</v>
      </c>
      <c r="AY519" s="52">
        <f>IF(参照!E519="","",参照!E519)</f>
        <v>0</v>
      </c>
      <c r="AZ519" s="52" t="str">
        <f>IF(参照!F519="","",参照!F519)</f>
        <v>グリーナ(株)</v>
      </c>
      <c r="BA519" s="52" t="str">
        <f>IF(参照!G519="","",参照!G519)</f>
        <v>グリーナ(株)_メニューA</v>
      </c>
      <c r="BB519" s="52">
        <f t="shared" si="39"/>
        <v>0</v>
      </c>
      <c r="BD519" s="52" t="str">
        <f>IF(参照!L519="","",参照!L519)</f>
        <v>みの市民エネルギー(株)</v>
      </c>
    </row>
    <row r="520" spans="47:56">
      <c r="AU520" s="52" t="str">
        <f>IF(参照!A520="","",参照!A520)</f>
        <v/>
      </c>
      <c r="AV520" s="52" t="str">
        <f>IF(参照!B520="","",参照!B520)</f>
        <v/>
      </c>
      <c r="AW520" s="52" t="str">
        <f>IF(参照!C520="","",参照!C520)</f>
        <v/>
      </c>
      <c r="AX520" s="52" t="str">
        <f>IF(参照!D520="","",参照!D520)</f>
        <v>メニューB</v>
      </c>
      <c r="AY520" s="52">
        <f>IF(参照!E520="","",参照!E520)</f>
        <v>0</v>
      </c>
      <c r="AZ520" s="52" t="str">
        <f>IF(参照!F520="","",参照!F520)</f>
        <v>グリーナ(株)</v>
      </c>
      <c r="BA520" s="52" t="str">
        <f>IF(参照!G520="","",参照!G520)</f>
        <v>グリーナ(株)_メニューB</v>
      </c>
      <c r="BB520" s="52">
        <f t="shared" si="39"/>
        <v>0</v>
      </c>
      <c r="BD520" s="52" t="str">
        <f>IF(参照!L520="","",参照!L520)</f>
        <v>(株)美作国電力</v>
      </c>
    </row>
    <row r="521" spans="47:56">
      <c r="AU521" s="52" t="str">
        <f>IF(参照!A521="","",参照!A521)</f>
        <v/>
      </c>
      <c r="AV521" s="52" t="str">
        <f>IF(参照!B521="","",参照!B521)</f>
        <v/>
      </c>
      <c r="AW521" s="52" t="str">
        <f>IF(参照!C521="","",参照!C521)</f>
        <v/>
      </c>
      <c r="AX521" s="52" t="str">
        <f>IF(参照!D521="","",参照!D521)</f>
        <v>メニューC(残差)</v>
      </c>
      <c r="AY521" s="52">
        <f>IF(参照!E521="","",参照!E521)</f>
        <v>0</v>
      </c>
      <c r="AZ521" s="52" t="str">
        <f>IF(参照!F521="","",参照!F521)</f>
        <v>グリーナ(株)</v>
      </c>
      <c r="BA521" s="52" t="str">
        <f>IF(参照!G521="","",参照!G521)</f>
        <v>グリーナ(株)_メニューC(残差)</v>
      </c>
      <c r="BB521" s="52">
        <f t="shared" si="39"/>
        <v>0</v>
      </c>
      <c r="BD521" s="52" t="str">
        <f>IF(参照!L521="","",参照!L521)</f>
        <v>(株)宮交シティ</v>
      </c>
    </row>
    <row r="522" spans="47:56">
      <c r="AU522" s="52" t="str">
        <f>IF(参照!A522="","",参照!A522)</f>
        <v/>
      </c>
      <c r="AV522" s="52" t="str">
        <f>IF(参照!B522="","",参照!B522)</f>
        <v/>
      </c>
      <c r="AW522" s="52" t="str">
        <f>IF(参照!C522="","",参照!C522)</f>
        <v/>
      </c>
      <c r="AX522" s="52" t="str">
        <f>IF(参照!D522="","",参照!D522)</f>
        <v>(参考値)事業者全体</v>
      </c>
      <c r="AY522" s="52">
        <f>IF(参照!E522="","",参照!E522)</f>
        <v>0</v>
      </c>
      <c r="AZ522" s="52" t="str">
        <f>IF(参照!F522="","",参照!F522)</f>
        <v>グリーナ(株)</v>
      </c>
      <c r="BA522" s="52" t="str">
        <f>IF(参照!G522="","",参照!G522)</f>
        <v>グリーナ(株)_(参考値)事業者全体</v>
      </c>
      <c r="BB522" s="52">
        <f t="shared" si="39"/>
        <v>0</v>
      </c>
      <c r="BD522" s="52" t="str">
        <f>IF(参照!L522="","",参照!L522)</f>
        <v>宮古新電力(株)</v>
      </c>
    </row>
    <row r="523" spans="47:56">
      <c r="AU523" s="52" t="str">
        <f>IF(参照!A523="","",参照!A523)</f>
        <v>A0227</v>
      </c>
      <c r="AV523" s="52" t="str">
        <f>IF(参照!B523="","",参照!B523)</f>
        <v>はりま電力(株)</v>
      </c>
      <c r="AW523" s="52">
        <f>IF(参照!C523="","",参照!C523)</f>
        <v>4.95E-4</v>
      </c>
      <c r="AX523" s="52" t="str">
        <f>IF(参照!D523="","",参照!D523)</f>
        <v/>
      </c>
      <c r="AY523" s="52">
        <f>IF(参照!E523="","",参照!E523)</f>
        <v>5.2599999999999999E-4</v>
      </c>
      <c r="AZ523" s="52" t="str">
        <f>IF(参照!F523="","",参照!F523)</f>
        <v>はりま電力(株)</v>
      </c>
      <c r="BA523" s="52" t="str">
        <f>IF(参照!G523="","",参照!G523)</f>
        <v>はりま電力(株)_</v>
      </c>
      <c r="BB523" s="52">
        <f t="shared" si="39"/>
        <v>0.52600000000000002</v>
      </c>
      <c r="BD523" s="52" t="str">
        <f>IF(参照!L523="","",参照!L523)</f>
        <v>(株)宮崎ガスリビング</v>
      </c>
    </row>
    <row r="524" spans="47:56">
      <c r="AU524" s="52" t="str">
        <f>IF(参照!A524="","",参照!A524)</f>
        <v>A0228</v>
      </c>
      <c r="AV524" s="52" t="str">
        <f>IF(参照!B524="","",参照!B524)</f>
        <v>(株)浜松新電力</v>
      </c>
      <c r="AW524" s="52">
        <f>IF(参照!C524="","",参照!C524)</f>
        <v>4.5000000000000003E-5</v>
      </c>
      <c r="AX524" s="52" t="str">
        <f>IF(参照!D524="","",参照!D524)</f>
        <v/>
      </c>
      <c r="AY524" s="52">
        <f>IF(参照!E524="","",参照!E524)</f>
        <v>5.0100000000000003E-4</v>
      </c>
      <c r="AZ524" s="52" t="str">
        <f>IF(参照!F524="","",参照!F524)</f>
        <v>(株)浜松新電力</v>
      </c>
      <c r="BA524" s="52" t="str">
        <f>IF(参照!G524="","",参照!G524)</f>
        <v>(株)浜松新電力_</v>
      </c>
      <c r="BB524" s="52">
        <f t="shared" si="39"/>
        <v>0.501</v>
      </c>
      <c r="BD524" s="52" t="str">
        <f>IF(参照!L524="","",参照!L524)</f>
        <v>宮崎電力(株)</v>
      </c>
    </row>
    <row r="525" spans="47:56">
      <c r="AU525" s="52" t="str">
        <f>IF(参照!A525="","",参照!A525)</f>
        <v>A0229</v>
      </c>
      <c r="AV525" s="52" t="str">
        <f>IF(参照!B525="","",参照!B525)</f>
        <v>ゼロワットパワー(株)</v>
      </c>
      <c r="AW525" s="52">
        <f>IF(参照!C525="","",参照!C525)</f>
        <v>2.5000000000000001E-5</v>
      </c>
      <c r="AX525" s="52" t="str">
        <f>IF(参照!D525="","",参照!D525)</f>
        <v>メニューA</v>
      </c>
      <c r="AY525" s="52">
        <f>IF(参照!E525="","",参照!E525)</f>
        <v>0</v>
      </c>
      <c r="AZ525" s="52" t="str">
        <f>IF(参照!F525="","",参照!F525)</f>
        <v>ゼロワットパワー(株)</v>
      </c>
      <c r="BA525" s="52" t="str">
        <f>IF(参照!G525="","",参照!G525)</f>
        <v>ゼロワットパワー(株)_メニューA</v>
      </c>
      <c r="BB525" s="52">
        <f t="shared" si="39"/>
        <v>0</v>
      </c>
      <c r="BD525" s="52" t="str">
        <f>IF(参照!L525="","",参照!L525)</f>
        <v>宮崎パワーライン(株)</v>
      </c>
    </row>
    <row r="526" spans="47:56">
      <c r="AU526" s="52" t="str">
        <f>IF(参照!A526="","",参照!A526)</f>
        <v>A0230</v>
      </c>
      <c r="AV526" s="52" t="str">
        <f>IF(参照!B526="","",参照!B526)</f>
        <v>アストマックス(株)</v>
      </c>
      <c r="AW526" s="52" t="str">
        <f>IF(参照!C526="","",参照!C526)</f>
        <v>0.000453※</v>
      </c>
      <c r="AX526" s="52" t="str">
        <f>IF(参照!D526="","",参照!D526)</f>
        <v/>
      </c>
      <c r="AY526" s="52">
        <f>IF(参照!E526="","",参照!E526)</f>
        <v>4.5300000000000001E-4</v>
      </c>
      <c r="AZ526" s="52" t="str">
        <f>IF(参照!F526="","",参照!F526)</f>
        <v>アストマックス(株)</v>
      </c>
      <c r="BA526" s="52" t="str">
        <f>IF(参照!G526="","",参照!G526)</f>
        <v>アストマックス(株)_</v>
      </c>
      <c r="BB526" s="52">
        <f t="shared" si="39"/>
        <v>0.45300000000000001</v>
      </c>
      <c r="BD526" s="52" t="str">
        <f>IF(参照!L526="","",参照!L526)</f>
        <v>みやまスマートエネルギー(株)</v>
      </c>
    </row>
    <row r="527" spans="47:56">
      <c r="AU527" s="52" t="str">
        <f>IF(参照!A527="","",参照!A527)</f>
        <v>A0231</v>
      </c>
      <c r="AV527" s="52" t="str">
        <f>IF(参照!B527="","",参照!B527)</f>
        <v>(株)やまがた新電力</v>
      </c>
      <c r="AW527" s="52">
        <f>IF(参照!C527="","",参照!C527)</f>
        <v>6.0000000000000002E-6</v>
      </c>
      <c r="AX527" s="52" t="str">
        <f>IF(参照!D527="","",参照!D527)</f>
        <v>メニューA</v>
      </c>
      <c r="AY527" s="52">
        <f>IF(参照!E527="","",参照!E527)</f>
        <v>0</v>
      </c>
      <c r="AZ527" s="52" t="str">
        <f>IF(参照!F527="","",参照!F527)</f>
        <v>(株)やまがた新電力</v>
      </c>
      <c r="BA527" s="52" t="str">
        <f>IF(参照!G527="","",参照!G527)</f>
        <v>(株)やまがた新電力_メニューA</v>
      </c>
      <c r="BB527" s="52">
        <f t="shared" si="39"/>
        <v>0</v>
      </c>
      <c r="BD527" s="52" t="str">
        <f>IF(参照!L527="","",参照!L527)</f>
        <v>みよしエナジー(株)</v>
      </c>
    </row>
    <row r="528" spans="47:56">
      <c r="AU528" s="52" t="str">
        <f>IF(参照!A528="","",参照!A528)</f>
        <v/>
      </c>
      <c r="AV528" s="52" t="str">
        <f>IF(参照!B528="","",参照!B528)</f>
        <v/>
      </c>
      <c r="AW528" s="52" t="str">
        <f>IF(参照!C528="","",参照!C528)</f>
        <v/>
      </c>
      <c r="AX528" s="52" t="str">
        <f>IF(参照!D528="","",参照!D528)</f>
        <v>メニューB(残差)</v>
      </c>
      <c r="AY528" s="52">
        <f>IF(参照!E528="","",参照!E528)</f>
        <v>6.1600000000000001E-4</v>
      </c>
      <c r="AZ528" s="52" t="str">
        <f>IF(参照!F528="","",参照!F528)</f>
        <v>(株)やまがた新電力</v>
      </c>
      <c r="BA528" s="52" t="str">
        <f>IF(参照!G528="","",参照!G528)</f>
        <v>(株)やまがた新電力_メニューB(残差)</v>
      </c>
      <c r="BB528" s="52">
        <f t="shared" si="39"/>
        <v>0.61599999999999999</v>
      </c>
      <c r="BD528" s="52" t="str">
        <f>IF(参照!L528="","",参照!L528)</f>
        <v>ミライフ(株)</v>
      </c>
    </row>
    <row r="529" spans="47:56">
      <c r="AU529" s="52" t="str">
        <f>IF(参照!A529="","",参照!A529)</f>
        <v/>
      </c>
      <c r="AV529" s="52" t="str">
        <f>IF(参照!B529="","",参照!B529)</f>
        <v/>
      </c>
      <c r="AW529" s="52" t="str">
        <f>IF(参照!C529="","",参照!C529)</f>
        <v/>
      </c>
      <c r="AX529" s="52" t="str">
        <f>IF(参照!D529="","",参照!D529)</f>
        <v>(参考値)事業者全体</v>
      </c>
      <c r="AY529" s="52">
        <f>IF(参照!E529="","",参照!E529)</f>
        <v>4.44E-4</v>
      </c>
      <c r="AZ529" s="52" t="str">
        <f>IF(参照!F529="","",参照!F529)</f>
        <v>(株)やまがた新電力</v>
      </c>
      <c r="BA529" s="52" t="str">
        <f>IF(参照!G529="","",参照!G529)</f>
        <v>(株)やまがた新電力_(参考値)事業者全体</v>
      </c>
      <c r="BB529" s="52">
        <f t="shared" si="39"/>
        <v>0.44400000000000001</v>
      </c>
      <c r="BD529" s="52" t="str">
        <f>IF(参照!L529="","",参照!L529)</f>
        <v>ミライフ東日本(株)</v>
      </c>
    </row>
    <row r="530" spans="47:56">
      <c r="AU530" s="52" t="str">
        <f>IF(参照!A530="","",参照!A530)</f>
        <v>A0232</v>
      </c>
      <c r="AV530" s="52" t="str">
        <f>IF(参照!B530="","",参照!B530)</f>
        <v>一般社団法人東松島みらいとし機構</v>
      </c>
      <c r="AW530" s="52">
        <f>IF(参照!C530="","",参照!C530)</f>
        <v>3.6299999999999999E-4</v>
      </c>
      <c r="AX530" s="52" t="str">
        <f>IF(参照!D530="","",参照!D530)</f>
        <v/>
      </c>
      <c r="AY530" s="52">
        <f>IF(参照!E530="","",参照!E530)</f>
        <v>5.5500000000000005E-4</v>
      </c>
      <c r="AZ530" s="52" t="str">
        <f>IF(参照!F530="","",参照!F530)</f>
        <v>一般社団法人東松島みらいとし機構</v>
      </c>
      <c r="BA530" s="52" t="str">
        <f>IF(参照!G530="","",参照!G530)</f>
        <v>一般社団法人東松島みらいとし機構_</v>
      </c>
      <c r="BB530" s="52">
        <f t="shared" si="39"/>
        <v>0.55500000000000005</v>
      </c>
      <c r="BD530" s="52" t="str">
        <f>IF(参照!L530="","",参照!L530)</f>
        <v>(株)明治産業</v>
      </c>
    </row>
    <row r="531" spans="47:56">
      <c r="AU531" s="52" t="str">
        <f>IF(参照!A531="","",参照!A531)</f>
        <v>A0234</v>
      </c>
      <c r="AV531" s="52" t="str">
        <f>IF(参照!B531="","",参照!B531)</f>
        <v>(株)グリーンパワー大東</v>
      </c>
      <c r="AW531" s="52">
        <f>IF(参照!C531="","",参照!C531)</f>
        <v>1.6000000000000001E-4</v>
      </c>
      <c r="AX531" s="52" t="str">
        <f>IF(参照!D531="","",参照!D531)</f>
        <v>メニューA</v>
      </c>
      <c r="AY531" s="52">
        <f>IF(参照!E531="","",参照!E531)</f>
        <v>0</v>
      </c>
      <c r="AZ531" s="52" t="str">
        <f>IF(参照!F531="","",参照!F531)</f>
        <v>(株)グリーンパワー大東</v>
      </c>
      <c r="BA531" s="52" t="str">
        <f>IF(参照!G531="","",参照!G531)</f>
        <v>(株)グリーンパワー大東_メニューA</v>
      </c>
      <c r="BB531" s="52">
        <f t="shared" si="39"/>
        <v>0</v>
      </c>
      <c r="BD531" s="52" t="str">
        <f>IF(参照!L531="","",参照!L531)</f>
        <v>名南共同エネルギー(株)</v>
      </c>
    </row>
    <row r="532" spans="47:56">
      <c r="AU532" s="52" t="str">
        <f>IF(参照!A532="","",参照!A532)</f>
        <v/>
      </c>
      <c r="AV532" s="52" t="str">
        <f>IF(参照!B532="","",参照!B532)</f>
        <v/>
      </c>
      <c r="AW532" s="52" t="str">
        <f>IF(参照!C532="","",参照!C532)</f>
        <v/>
      </c>
      <c r="AX532" s="52" t="str">
        <f>IF(参照!D532="","",参照!D532)</f>
        <v>メニューB(残差)</v>
      </c>
      <c r="AY532" s="52">
        <f>IF(参照!E532="","",参照!E532)</f>
        <v>2.0100000000000001E-4</v>
      </c>
      <c r="AZ532" s="52" t="str">
        <f>IF(参照!F532="","",参照!F532)</f>
        <v>(株)グリーンパワー大東</v>
      </c>
      <c r="BA532" s="52" t="str">
        <f>IF(参照!G532="","",参照!G532)</f>
        <v>(株)グリーンパワー大東_メニューB(残差)</v>
      </c>
      <c r="BB532" s="52">
        <f t="shared" si="39"/>
        <v>0.20100000000000001</v>
      </c>
      <c r="BD532" s="52" t="str">
        <f>IF(参照!L532="","",参照!L532)</f>
        <v>(株)メディオテック</v>
      </c>
    </row>
    <row r="533" spans="47:56">
      <c r="AU533" s="52" t="str">
        <f>IF(参照!A533="","",参照!A533)</f>
        <v/>
      </c>
      <c r="AV533" s="52" t="str">
        <f>IF(参照!B533="","",参照!B533)</f>
        <v/>
      </c>
      <c r="AW533" s="52" t="str">
        <f>IF(参照!C533="","",参照!C533)</f>
        <v/>
      </c>
      <c r="AX533" s="52" t="str">
        <f>IF(参照!D533="","",参照!D533)</f>
        <v>(参考値)事業者全体</v>
      </c>
      <c r="AY533" s="52">
        <f>IF(参照!E533="","",参照!E533)</f>
        <v>1.9600000000000002E-4</v>
      </c>
      <c r="AZ533" s="52" t="str">
        <f>IF(参照!F533="","",参照!F533)</f>
        <v>(株)グリーンパワー大東</v>
      </c>
      <c r="BA533" s="52" t="str">
        <f>IF(参照!G533="","",参照!G533)</f>
        <v>(株)グリーンパワー大東_(参考値)事業者全体</v>
      </c>
      <c r="BB533" s="52">
        <f t="shared" si="39"/>
        <v>0.19600000000000001</v>
      </c>
      <c r="BD533" s="52" t="str">
        <f>IF(参照!L533="","",参照!L533)</f>
        <v>もみじ電力(株)</v>
      </c>
    </row>
    <row r="534" spans="47:56">
      <c r="AU534" s="52" t="str">
        <f>IF(参照!A534="","",参照!A534)</f>
        <v>A0235</v>
      </c>
      <c r="AV534" s="52" t="str">
        <f>IF(参照!B534="","",参照!B534)</f>
        <v>(株)Ｋｅｎｅｓエネルギーサービス</v>
      </c>
      <c r="AW534" s="52">
        <f>IF(参照!C534="","",参照!C534)</f>
        <v>7.0500000000000001E-4</v>
      </c>
      <c r="AX534" s="52" t="str">
        <f>IF(参照!D534="","",参照!D534)</f>
        <v/>
      </c>
      <c r="AY534" s="52">
        <f>IF(参照!E534="","",参照!E534)</f>
        <v>6.9899999999999997E-4</v>
      </c>
      <c r="AZ534" s="52" t="str">
        <f>IF(参照!F534="","",参照!F534)</f>
        <v>(株)Ｋｅｎｅｓエネルギーサービス</v>
      </c>
      <c r="BA534" s="52" t="str">
        <f>IF(参照!G534="","",参照!G534)</f>
        <v>(株)Ｋｅｎｅｓエネルギーサービス_</v>
      </c>
      <c r="BB534" s="52">
        <f t="shared" si="39"/>
        <v>0.69899999999999995</v>
      </c>
      <c r="BD534" s="52" t="str">
        <f>IF(参照!L534="","",参照!L534)</f>
        <v>森の灯り(株)</v>
      </c>
    </row>
    <row r="535" spans="47:56">
      <c r="AU535" s="52" t="str">
        <f>IF(参照!A535="","",参照!A535)</f>
        <v>A0236</v>
      </c>
      <c r="AV535" s="52" t="str">
        <f>IF(参照!B535="","",参照!B535)</f>
        <v>(株)シーラパワー(旧：愛知電力(株))</v>
      </c>
      <c r="AW535" s="52">
        <f>IF(参照!C535="","",参照!C535)</f>
        <v>4.9899999999999999E-4</v>
      </c>
      <c r="AX535" s="52" t="str">
        <f>IF(参照!D535="","",参照!D535)</f>
        <v>メニューA</v>
      </c>
      <c r="AY535" s="52">
        <f>IF(参照!E535="","",参照!E535)</f>
        <v>0</v>
      </c>
      <c r="AZ535" s="52" t="str">
        <f>IF(参照!F535="","",参照!F535)</f>
        <v>(株)シーラパワー(旧：愛知電力(株))</v>
      </c>
      <c r="BA535" s="52" t="str">
        <f>IF(参照!G535="","",参照!G535)</f>
        <v>(株)シーラパワー(旧：愛知電力(株))_メニューA</v>
      </c>
      <c r="BB535" s="52">
        <f t="shared" si="39"/>
        <v>0</v>
      </c>
      <c r="BD535" s="52" t="str">
        <f>IF(参照!L535="","",参照!L535)</f>
        <v>森のエネルギー(株)</v>
      </c>
    </row>
    <row r="536" spans="47:56">
      <c r="AU536" s="52" t="str">
        <f>IF(参照!A536="","",参照!A536)</f>
        <v/>
      </c>
      <c r="AV536" s="52" t="str">
        <f>IF(参照!B536="","",参照!B536)</f>
        <v/>
      </c>
      <c r="AW536" s="52" t="str">
        <f>IF(参照!C536="","",参照!C536)</f>
        <v/>
      </c>
      <c r="AX536" s="52" t="str">
        <f>IF(参照!D536="","",参照!D536)</f>
        <v>メニューB(残差)</v>
      </c>
      <c r="AY536" s="52">
        <f>IF(参照!E536="","",参照!E536)</f>
        <v>5.4600000000000004E-4</v>
      </c>
      <c r="AZ536" s="52" t="str">
        <f>IF(参照!F536="","",参照!F536)</f>
        <v>(株)シーラパワー(旧：愛知電力(株))</v>
      </c>
      <c r="BA536" s="52" t="str">
        <f>IF(参照!G536="","",参照!G536)</f>
        <v>(株)シーラパワー(旧：愛知電力(株))_メニューB(残差)</v>
      </c>
      <c r="BB536" s="52">
        <f t="shared" si="39"/>
        <v>0.54600000000000004</v>
      </c>
      <c r="BD536" s="52" t="str">
        <f>IF(参照!L536="","",参照!L536)</f>
        <v>森の電力(株)</v>
      </c>
    </row>
    <row r="537" spans="47:56">
      <c r="AU537" s="52" t="str">
        <f>IF(参照!A537="","",参照!A537)</f>
        <v/>
      </c>
      <c r="AV537" s="52" t="str">
        <f>IF(参照!B537="","",参照!B537)</f>
        <v/>
      </c>
      <c r="AW537" s="52" t="str">
        <f>IF(参照!C537="","",参照!C537)</f>
        <v/>
      </c>
      <c r="AX537" s="52" t="str">
        <f>IF(参照!D537="","",参照!D537)</f>
        <v>(参考値)事業者全体</v>
      </c>
      <c r="AY537" s="52">
        <f>IF(参照!E537="","",参照!E537)</f>
        <v>5.1699999999999999E-4</v>
      </c>
      <c r="AZ537" s="52" t="str">
        <f>IF(参照!F537="","",参照!F537)</f>
        <v>(株)シーラパワー(旧：愛知電力(株))</v>
      </c>
      <c r="BA537" s="52" t="str">
        <f>IF(参照!G537="","",参照!G537)</f>
        <v>(株)シーラパワー(旧：愛知電力(株))_(参考値)事業者全体</v>
      </c>
      <c r="BB537" s="52">
        <f t="shared" si="39"/>
        <v>0.51700000000000002</v>
      </c>
      <c r="BD537" s="52" t="str">
        <f>IF(参照!L537="","",参照!L537)</f>
        <v>八千代エンジニヤリング(株)</v>
      </c>
    </row>
    <row r="538" spans="47:56">
      <c r="AU538" s="52" t="str">
        <f>IF(参照!A538="","",参照!A538)</f>
        <v>A0237</v>
      </c>
      <c r="AV538" s="52" t="str">
        <f>IF(参照!B538="","",参照!B538)</f>
        <v>御所野縄文電力(株)</v>
      </c>
      <c r="AW538" s="52">
        <f>IF(参照!C538="","",参照!C538)</f>
        <v>3.4E-5</v>
      </c>
      <c r="AX538" s="52" t="str">
        <f>IF(参照!D538="","",参照!D538)</f>
        <v/>
      </c>
      <c r="AY538" s="52">
        <f>IF(参照!E538="","",参照!E538)</f>
        <v>4.5199999999999998E-4</v>
      </c>
      <c r="AZ538" s="52" t="str">
        <f>IF(参照!F538="","",参照!F538)</f>
        <v>御所野縄文電力(株)</v>
      </c>
      <c r="BA538" s="52" t="str">
        <f>IF(参照!G538="","",参照!G538)</f>
        <v>御所野縄文電力(株)_</v>
      </c>
      <c r="BB538" s="52">
        <f t="shared" si="39"/>
        <v>0.45199999999999996</v>
      </c>
      <c r="BD538" s="52" t="str">
        <f>IF(参照!L538="","",参照!L538)</f>
        <v>弥富ガス協同組合</v>
      </c>
    </row>
    <row r="539" spans="47:56">
      <c r="AU539" s="52" t="str">
        <f>IF(参照!A539="","",参照!A539)</f>
        <v>A0238</v>
      </c>
      <c r="AV539" s="52" t="str">
        <f>IF(参照!B539="","",参照!B539)</f>
        <v>(株)カーボンニュートラル(旧：西多摩バイオパワー(株))</v>
      </c>
      <c r="AW539" s="52" t="str">
        <f>IF(参照!C539="","",参照!C539)</f>
        <v>0.000453※</v>
      </c>
      <c r="AX539" s="52" t="str">
        <f>IF(参照!D539="","",参照!D539)</f>
        <v/>
      </c>
      <c r="AY539" s="52">
        <f>IF(参照!E539="","",参照!E539)</f>
        <v>4.3800000000000002E-4</v>
      </c>
      <c r="AZ539" s="52" t="str">
        <f>IF(参照!F539="","",参照!F539)</f>
        <v>(株)カーボンニュートラル(旧：西多摩バイオパワー(株))</v>
      </c>
      <c r="BA539" s="52" t="str">
        <f>IF(参照!G539="","",参照!G539)</f>
        <v>(株)カーボンニュートラル(旧：西多摩バイオパワー(株))_</v>
      </c>
      <c r="BB539" s="52">
        <f t="shared" si="39"/>
        <v>0.438</v>
      </c>
      <c r="BD539" s="52" t="str">
        <f>IF(参照!L539="","",参照!L539)</f>
        <v>八幡商事(株)</v>
      </c>
    </row>
    <row r="540" spans="47:56">
      <c r="AU540" s="52" t="str">
        <f>IF(参照!A540="","",参照!A540)</f>
        <v>A0239</v>
      </c>
      <c r="AV540" s="52" t="str">
        <f>IF(参照!B540="","",参照!B540)</f>
        <v>宮古新電力(株)</v>
      </c>
      <c r="AW540" s="52">
        <f>IF(参照!C540="","",参照!C540)</f>
        <v>4.0400000000000001E-4</v>
      </c>
      <c r="AX540" s="52" t="str">
        <f>IF(参照!D540="","",参照!D540)</f>
        <v/>
      </c>
      <c r="AY540" s="52">
        <f>IF(参照!E540="","",参照!E540)</f>
        <v>3.86E-4</v>
      </c>
      <c r="AZ540" s="52" t="str">
        <f>IF(参照!F540="","",参照!F540)</f>
        <v>宮古新電力(株)</v>
      </c>
      <c r="BA540" s="52" t="str">
        <f>IF(参照!G540="","",参照!G540)</f>
        <v>宮古新電力(株)_</v>
      </c>
      <c r="BB540" s="52">
        <f t="shared" si="39"/>
        <v>0.38600000000000001</v>
      </c>
      <c r="BD540" s="52" t="str">
        <f>IF(参照!L540="","",参照!L540)</f>
        <v>(株)やまがた新電力</v>
      </c>
    </row>
    <row r="541" spans="47:56">
      <c r="AU541" s="52" t="str">
        <f>IF(参照!A541="","",参照!A541)</f>
        <v>A0240</v>
      </c>
      <c r="AV541" s="52" t="str">
        <f>IF(参照!B541="","",参照!B541)</f>
        <v>長崎地域電力(株)</v>
      </c>
      <c r="AW541" s="52">
        <f>IF(参照!C541="","",参照!C541)</f>
        <v>4.9100000000000001E-4</v>
      </c>
      <c r="AX541" s="52" t="str">
        <f>IF(参照!D541="","",参照!D541)</f>
        <v/>
      </c>
      <c r="AY541" s="52">
        <f>IF(参照!E541="","",参照!E541)</f>
        <v>4.35E-4</v>
      </c>
      <c r="AZ541" s="52" t="str">
        <f>IF(参照!F541="","",参照!F541)</f>
        <v>長崎地域電力(株)</v>
      </c>
      <c r="BA541" s="52" t="str">
        <f>IF(参照!G541="","",参照!G541)</f>
        <v>長崎地域電力(株)_</v>
      </c>
      <c r="BB541" s="52">
        <f t="shared" si="39"/>
        <v>0.435</v>
      </c>
      <c r="BD541" s="52" t="str">
        <f>IF(参照!L541="","",参照!L541)</f>
        <v>やめエネルギー(株)</v>
      </c>
    </row>
    <row r="542" spans="47:56">
      <c r="AU542" s="52" t="str">
        <f>IF(参照!A542="","",参照!A542)</f>
        <v>A0241</v>
      </c>
      <c r="AV542" s="52" t="str">
        <f>IF(参照!B542="","",参照!B542)</f>
        <v>(株)エネアーク関西</v>
      </c>
      <c r="AW542" s="52">
        <f>IF(参照!C542="","",参照!C542)</f>
        <v>4.9799999999999996E-4</v>
      </c>
      <c r="AX542" s="52" t="str">
        <f>IF(参照!D542="","",参照!D542)</f>
        <v/>
      </c>
      <c r="AY542" s="52">
        <f>IF(参照!E542="","",参照!E542)</f>
        <v>4.4200000000000001E-4</v>
      </c>
      <c r="AZ542" s="52" t="str">
        <f>IF(参照!F542="","",参照!F542)</f>
        <v>(株)エネアーク関西</v>
      </c>
      <c r="BA542" s="52" t="str">
        <f>IF(参照!G542="","",参照!G542)</f>
        <v>(株)エネアーク関西_</v>
      </c>
      <c r="BB542" s="52">
        <f t="shared" si="39"/>
        <v>0.442</v>
      </c>
      <c r="BD542" s="52" t="str">
        <f>IF(参照!L542="","",参照!L542)</f>
        <v>(株)ユーラスグリーンエナジー</v>
      </c>
    </row>
    <row r="543" spans="47:56">
      <c r="AU543" s="52" t="str">
        <f>IF(参照!A543="","",参照!A543)</f>
        <v>A0243</v>
      </c>
      <c r="AV543" s="52" t="str">
        <f>IF(参照!B543="","",参照!B543)</f>
        <v>近畿電力(株)</v>
      </c>
      <c r="AW543" s="52">
        <f>IF(参照!C543="","",参照!C543)</f>
        <v>4.8500000000000003E-4</v>
      </c>
      <c r="AX543" s="52" t="str">
        <f>IF(参照!D543="","",参照!D543)</f>
        <v/>
      </c>
      <c r="AY543" s="52">
        <f>IF(参照!E543="","",参照!E543)</f>
        <v>4.6200000000000001E-4</v>
      </c>
      <c r="AZ543" s="52" t="str">
        <f>IF(参照!F543="","",参照!F543)</f>
        <v>近畿電力(株)</v>
      </c>
      <c r="BA543" s="52" t="str">
        <f>IF(参照!G543="","",参照!G543)</f>
        <v>近畿電力(株)_</v>
      </c>
      <c r="BB543" s="52">
        <f t="shared" si="39"/>
        <v>0.46200000000000002</v>
      </c>
      <c r="BD543" s="52" t="str">
        <f>IF(参照!L543="","",参照!L543)</f>
        <v>ゆきぐに新電力(株)</v>
      </c>
    </row>
    <row r="544" spans="47:56">
      <c r="AU544" s="52" t="str">
        <f>IF(参照!A544="","",参照!A544)</f>
        <v>A0245</v>
      </c>
      <c r="AV544" s="52" t="str">
        <f>IF(参照!B544="","",参照!B544)</f>
        <v>新電力おおいた(株)</v>
      </c>
      <c r="AW544" s="52">
        <f>IF(参照!C544="","",参照!C544)</f>
        <v>4.3300000000000001E-4</v>
      </c>
      <c r="AX544" s="52" t="str">
        <f>IF(参照!D544="","",参照!D544)</f>
        <v/>
      </c>
      <c r="AY544" s="52">
        <f>IF(参照!E544="","",参照!E544)</f>
        <v>4.2000000000000002E-4</v>
      </c>
      <c r="AZ544" s="52" t="str">
        <f>IF(参照!F544="","",参照!F544)</f>
        <v>新電力おおいた(株)</v>
      </c>
      <c r="BA544" s="52" t="str">
        <f>IF(参照!G544="","",参照!G544)</f>
        <v>新電力おおいた(株)_</v>
      </c>
      <c r="BB544" s="52">
        <f t="shared" si="39"/>
        <v>0.42000000000000004</v>
      </c>
      <c r="BD544" s="52" t="str">
        <f>IF(参照!L544="","",参照!L544)</f>
        <v>(株)ユビニティー</v>
      </c>
    </row>
    <row r="545" spans="47:56">
      <c r="AU545" s="52" t="str">
        <f>IF(参照!A545="","",参照!A545)</f>
        <v>A0246</v>
      </c>
      <c r="AV545" s="52" t="str">
        <f>IF(参照!B545="","",参照!B545)</f>
        <v>(株)日本セレモニー</v>
      </c>
      <c r="AW545" s="52">
        <f>IF(参照!C545="","",参照!C545)</f>
        <v>5.0100000000000003E-4</v>
      </c>
      <c r="AX545" s="52" t="str">
        <f>IF(参照!D545="","",参照!D545)</f>
        <v/>
      </c>
      <c r="AY545" s="52">
        <f>IF(参照!E545="","",参照!E545)</f>
        <v>4.9799999999999996E-4</v>
      </c>
      <c r="AZ545" s="52" t="str">
        <f>IF(参照!F545="","",参照!F545)</f>
        <v>(株)日本セレモニー</v>
      </c>
      <c r="BA545" s="52" t="str">
        <f>IF(参照!G545="","",参照!G545)</f>
        <v>(株)日本セレモニー_</v>
      </c>
      <c r="BB545" s="52">
        <f t="shared" si="39"/>
        <v>0.49799999999999994</v>
      </c>
      <c r="BD545" s="52" t="str">
        <f>IF(参照!L545="","",参照!L545)</f>
        <v>横浜ウォーター(株)</v>
      </c>
    </row>
    <row r="546" spans="47:56">
      <c r="AU546" s="52" t="str">
        <f>IF(参照!A546="","",参照!A546)</f>
        <v>A0248</v>
      </c>
      <c r="AV546" s="52" t="str">
        <f>IF(参照!B546="","",参照!B546)</f>
        <v>(株)池見石油店</v>
      </c>
      <c r="AW546" s="52">
        <f>IF(参照!C546="","",参照!C546)</f>
        <v>5.3600000000000002E-4</v>
      </c>
      <c r="AX546" s="52" t="str">
        <f>IF(参照!D546="","",参照!D546)</f>
        <v/>
      </c>
      <c r="AY546" s="52">
        <f>IF(参照!E546="","",参照!E546)</f>
        <v>5.71E-4</v>
      </c>
      <c r="AZ546" s="52" t="str">
        <f>IF(参照!F546="","",参照!F546)</f>
        <v>(株)池見石油店</v>
      </c>
      <c r="BA546" s="52" t="str">
        <f>IF(参照!G546="","",参照!G546)</f>
        <v>(株)池見石油店_</v>
      </c>
      <c r="BB546" s="52">
        <f t="shared" si="39"/>
        <v>0.57099999999999995</v>
      </c>
      <c r="BD546" s="52" t="str">
        <f>IF(参照!L546="","",参照!L546)</f>
        <v>(株)横浜環境デザイン</v>
      </c>
    </row>
    <row r="547" spans="47:56">
      <c r="AU547" s="52" t="str">
        <f>IF(参照!A547="","",参照!A547)</f>
        <v>A0250</v>
      </c>
      <c r="AV547" s="52" t="str">
        <f>IF(参照!B547="","",参照!B547)</f>
        <v>芝浦電力(株)</v>
      </c>
      <c r="AW547" s="52">
        <f>IF(参照!C547="","",参照!C547)</f>
        <v>2.8800000000000001E-4</v>
      </c>
      <c r="AX547" s="52" t="str">
        <f>IF(参照!D547="","",参照!D547)</f>
        <v/>
      </c>
      <c r="AY547" s="52">
        <f>IF(参照!E547="","",参照!E547)</f>
        <v>4.5199999999999998E-4</v>
      </c>
      <c r="AZ547" s="52" t="str">
        <f>IF(参照!F547="","",参照!F547)</f>
        <v>芝浦電力(株)</v>
      </c>
      <c r="BA547" s="52" t="str">
        <f>IF(参照!G547="","",参照!G547)</f>
        <v>芝浦電力(株)_</v>
      </c>
      <c r="BB547" s="52">
        <f t="shared" si="39"/>
        <v>0.45199999999999996</v>
      </c>
      <c r="BD547" s="52" t="str">
        <f>IF(参照!L547="","",参照!L547)</f>
        <v>(株)吉田石油店</v>
      </c>
    </row>
    <row r="548" spans="47:56">
      <c r="AU548" s="52" t="str">
        <f>IF(参照!A548="","",参照!A548)</f>
        <v>A0253</v>
      </c>
      <c r="AV548" s="52" t="str">
        <f>IF(参照!B548="","",参照!B548)</f>
        <v>(株)地域創生ホールディングス</v>
      </c>
      <c r="AW548" s="52">
        <f>IF(参照!C548="","",参照!C548)</f>
        <v>4.84E-4</v>
      </c>
      <c r="AX548" s="52" t="str">
        <f>IF(参照!D548="","",参照!D548)</f>
        <v/>
      </c>
      <c r="AY548" s="52">
        <f>IF(参照!E548="","",参照!E548)</f>
        <v>4.7699999999999999E-4</v>
      </c>
      <c r="AZ548" s="52" t="str">
        <f>IF(参照!F548="","",参照!F548)</f>
        <v>(株)地域創生ホールディングス</v>
      </c>
      <c r="BA548" s="52" t="str">
        <f>IF(参照!G548="","",参照!G548)</f>
        <v>(株)地域創生ホールディングス_</v>
      </c>
      <c r="BB548" s="52">
        <f t="shared" si="39"/>
        <v>0.47699999999999998</v>
      </c>
      <c r="BD548" s="52" t="str">
        <f>IF(参照!L548="","",参照!L548)</f>
        <v>米子瓦斯(株)</v>
      </c>
    </row>
    <row r="549" spans="47:56">
      <c r="AU549" s="52" t="str">
        <f>IF(参照!A549="","",参照!A549)</f>
        <v>A0254</v>
      </c>
      <c r="AV549" s="52" t="str">
        <f>IF(参照!B549="","",参照!B549)</f>
        <v>スズカ電工(株)</v>
      </c>
      <c r="AW549" s="52">
        <f>IF(参照!C549="","",参照!C549)</f>
        <v>2.0799999999999999E-4</v>
      </c>
      <c r="AX549" s="52" t="str">
        <f>IF(参照!D549="","",参照!D549)</f>
        <v/>
      </c>
      <c r="AY549" s="52">
        <f>IF(参照!E549="","",参照!E549)</f>
        <v>1.9600000000000002E-4</v>
      </c>
      <c r="AZ549" s="52" t="str">
        <f>IF(参照!F549="","",参照!F549)</f>
        <v>スズカ電工(株)</v>
      </c>
      <c r="BA549" s="52" t="str">
        <f>IF(参照!G549="","",参照!G549)</f>
        <v>スズカ電工(株)_</v>
      </c>
      <c r="BB549" s="52">
        <f t="shared" si="39"/>
        <v>0.19600000000000001</v>
      </c>
      <c r="BD549" s="52" t="str">
        <f>IF(参照!L549="","",参照!L549)</f>
        <v>楽天エナジー(株)</v>
      </c>
    </row>
    <row r="550" spans="47:56">
      <c r="AU550" s="52" t="str">
        <f>IF(参照!A550="","",参照!A550)</f>
        <v>A0256</v>
      </c>
      <c r="AV550" s="52" t="str">
        <f>IF(参照!B550="","",参照!B550)</f>
        <v>(株)エーコープサービス</v>
      </c>
      <c r="AW550" s="52">
        <f>IF(参照!C550="","",参照!C550)</f>
        <v>3.1700000000000001E-4</v>
      </c>
      <c r="AX550" s="52" t="str">
        <f>IF(参照!D550="","",参照!D550)</f>
        <v/>
      </c>
      <c r="AY550" s="52">
        <f>IF(参照!E550="","",参照!E550)</f>
        <v>3.9599999999999998E-4</v>
      </c>
      <c r="AZ550" s="52" t="str">
        <f>IF(参照!F550="","",参照!F550)</f>
        <v>(株)エーコープサービス</v>
      </c>
      <c r="BA550" s="52" t="str">
        <f>IF(参照!G550="","",参照!G550)</f>
        <v>(株)エーコープサービス_</v>
      </c>
      <c r="BB550" s="52">
        <f t="shared" si="39"/>
        <v>0.39599999999999996</v>
      </c>
      <c r="BD550" s="52" t="str">
        <f>IF(参照!L550="","",参照!L550)</f>
        <v>リエスパワー(株)</v>
      </c>
    </row>
    <row r="551" spans="47:56">
      <c r="AU551" s="52" t="str">
        <f>IF(参照!A551="","",参照!A551)</f>
        <v>A0257</v>
      </c>
      <c r="AV551" s="52" t="str">
        <f>IF(参照!B551="","",参照!B551)</f>
        <v>サンリン(株)</v>
      </c>
      <c r="AW551" s="52">
        <f>IF(参照!C551="","",参照!C551)</f>
        <v>4.9700000000000005E-4</v>
      </c>
      <c r="AX551" s="52" t="str">
        <f>IF(参照!D551="","",参照!D551)</f>
        <v>メニューA</v>
      </c>
      <c r="AY551" s="52">
        <f>IF(参照!E551="","",参照!E551)</f>
        <v>0</v>
      </c>
      <c r="AZ551" s="52" t="str">
        <f>IF(参照!F551="","",参照!F551)</f>
        <v>サンリン(株)</v>
      </c>
      <c r="BA551" s="52" t="str">
        <f>IF(参照!G551="","",参照!G551)</f>
        <v>サンリン(株)_メニューA</v>
      </c>
      <c r="BB551" s="52">
        <f t="shared" si="39"/>
        <v>0</v>
      </c>
      <c r="BD551" s="52" t="str">
        <f>IF(参照!L551="","",参照!L551)</f>
        <v>リエスパワーネクスト(株)</v>
      </c>
    </row>
    <row r="552" spans="47:56">
      <c r="AU552" s="52" t="str">
        <f>IF(参照!A552="","",参照!A552)</f>
        <v/>
      </c>
      <c r="AV552" s="52" t="str">
        <f>IF(参照!B552="","",参照!B552)</f>
        <v/>
      </c>
      <c r="AW552" s="52" t="str">
        <f>IF(参照!C552="","",参照!C552)</f>
        <v/>
      </c>
      <c r="AX552" s="52" t="str">
        <f>IF(参照!D552="","",参照!D552)</f>
        <v>メニューB(残差)</v>
      </c>
      <c r="AY552" s="52">
        <f>IF(参照!E552="","",参照!E552)</f>
        <v>4.4200000000000001E-4</v>
      </c>
      <c r="AZ552" s="52" t="str">
        <f>IF(参照!F552="","",参照!F552)</f>
        <v>サンリン(株)</v>
      </c>
      <c r="BA552" s="52" t="str">
        <f>IF(参照!G552="","",参照!G552)</f>
        <v>サンリン(株)_メニューB(残差)</v>
      </c>
      <c r="BB552" s="52">
        <f t="shared" si="39"/>
        <v>0.442</v>
      </c>
      <c r="BD552" s="52" t="str">
        <f>IF(参照!L552="","",参照!L552)</f>
        <v>陸前高田しみんエネルギー(株)</v>
      </c>
    </row>
    <row r="553" spans="47:56">
      <c r="AU553" s="52" t="str">
        <f>IF(参照!A553="","",参照!A553)</f>
        <v/>
      </c>
      <c r="AV553" s="52" t="str">
        <f>IF(参照!B553="","",参照!B553)</f>
        <v/>
      </c>
      <c r="AW553" s="52" t="str">
        <f>IF(参照!C553="","",参照!C553)</f>
        <v/>
      </c>
      <c r="AX553" s="52" t="str">
        <f>IF(参照!D553="","",参照!D553)</f>
        <v>(参考値)事業者全体</v>
      </c>
      <c r="AY553" s="52">
        <f>IF(参照!E553="","",参照!E553)</f>
        <v>4.7399999999999997E-4</v>
      </c>
      <c r="AZ553" s="52" t="str">
        <f>IF(参照!F553="","",参照!F553)</f>
        <v>サンリン(株)</v>
      </c>
      <c r="BA553" s="52" t="str">
        <f>IF(参照!G553="","",参照!G553)</f>
        <v>サンリン(株)_(参考値)事業者全体</v>
      </c>
      <c r="BB553" s="52">
        <f t="shared" si="39"/>
        <v>0.47399999999999998</v>
      </c>
      <c r="BD553" s="52" t="str">
        <f>IF(参照!L553="","",参照!L553)</f>
        <v>(株)リクルート</v>
      </c>
    </row>
    <row r="554" spans="47:56">
      <c r="AU554" s="52" t="str">
        <f>IF(参照!A554="","",参照!A554)</f>
        <v>A0258</v>
      </c>
      <c r="AV554" s="52" t="str">
        <f>IF(参照!B554="","",参照!B554)</f>
        <v>(株)宮崎ガスリビング</v>
      </c>
      <c r="AW554" s="52">
        <f>IF(参照!C554="","",参照!C554)</f>
        <v>4.46E-4</v>
      </c>
      <c r="AX554" s="52" t="str">
        <f>IF(参照!D554="","",参照!D554)</f>
        <v/>
      </c>
      <c r="AY554" s="52">
        <f>IF(参照!E554="","",参照!E554)</f>
        <v>4.5300000000000001E-4</v>
      </c>
      <c r="AZ554" s="52" t="str">
        <f>IF(参照!F554="","",参照!F554)</f>
        <v>(株)宮崎ガスリビング</v>
      </c>
      <c r="BA554" s="52" t="str">
        <f>IF(参照!G554="","",参照!G554)</f>
        <v>(株)宮崎ガスリビング_</v>
      </c>
      <c r="BB554" s="52">
        <f t="shared" si="39"/>
        <v>0.45300000000000001</v>
      </c>
      <c r="BD554" s="52" t="str">
        <f>IF(参照!L554="","",参照!L554)</f>
        <v>(株)リケン工業</v>
      </c>
    </row>
    <row r="555" spans="47:56">
      <c r="AU555" s="52" t="str">
        <f>IF(参照!A555="","",参照!A555)</f>
        <v>A0259</v>
      </c>
      <c r="AV555" s="52" t="str">
        <f>IF(参照!B555="","",参照!B555)</f>
        <v>山陰エレキ・アライアンス(株)</v>
      </c>
      <c r="AW555" s="52">
        <f>IF(参照!C555="","",参照!C555)</f>
        <v>4.84E-4</v>
      </c>
      <c r="AX555" s="52" t="str">
        <f>IF(参照!D555="","",参照!D555)</f>
        <v/>
      </c>
      <c r="AY555" s="52">
        <f>IF(参照!E555="","",参照!E555)</f>
        <v>4.28E-4</v>
      </c>
      <c r="AZ555" s="52" t="str">
        <f>IF(参照!F555="","",参照!F555)</f>
        <v>山陰エレキ・アライアンス(株)</v>
      </c>
      <c r="BA555" s="52" t="str">
        <f>IF(参照!G555="","",参照!G555)</f>
        <v>山陰エレキ・アライアンス(株)_</v>
      </c>
      <c r="BB555" s="52">
        <f t="shared" si="39"/>
        <v>0.42799999999999999</v>
      </c>
      <c r="BD555" s="52" t="str">
        <f>IF(参照!L555="","",参照!L555)</f>
        <v>リコージャパン(株)</v>
      </c>
    </row>
    <row r="556" spans="47:56">
      <c r="AU556" s="52" t="str">
        <f>IF(参照!A556="","",参照!A556)</f>
        <v>A0261</v>
      </c>
      <c r="AV556" s="52" t="str">
        <f>IF(参照!B556="","",参照!B556)</f>
        <v>ミライフ東日本(株)</v>
      </c>
      <c r="AW556" s="52">
        <f>IF(参照!C556="","",参照!C556)</f>
        <v>1.3200000000000001E-4</v>
      </c>
      <c r="AX556" s="52" t="str">
        <f>IF(参照!D556="","",参照!D556)</f>
        <v/>
      </c>
      <c r="AY556" s="52">
        <f>IF(参照!E556="","",参照!E556)</f>
        <v>7.7000000000000001E-5</v>
      </c>
      <c r="AZ556" s="52" t="str">
        <f>IF(参照!F556="","",参照!F556)</f>
        <v>ミライフ東日本(株)</v>
      </c>
      <c r="BA556" s="52" t="str">
        <f>IF(参照!G556="","",参照!G556)</f>
        <v>ミライフ東日本(株)_</v>
      </c>
      <c r="BB556" s="52">
        <f t="shared" si="39"/>
        <v>7.6999999999999999E-2</v>
      </c>
      <c r="BD556" s="52" t="str">
        <f>IF(参照!L556="","",参照!L556)</f>
        <v>リストプロパティーズ(株)</v>
      </c>
    </row>
    <row r="557" spans="47:56">
      <c r="AU557" s="52" t="str">
        <f>IF(参照!A557="","",参照!A557)</f>
        <v>A0263</v>
      </c>
      <c r="AV557" s="52" t="str">
        <f>IF(参照!B557="","",参照!B557)</f>
        <v>(株)ウッドエナジー</v>
      </c>
      <c r="AW557" s="52">
        <f>IF(参照!C557="","",参照!C557)</f>
        <v>0</v>
      </c>
      <c r="AX557" s="52" t="str">
        <f>IF(参照!D557="","",参照!D557)</f>
        <v/>
      </c>
      <c r="AY557" s="52">
        <f>IF(参照!E557="","",参照!E557)</f>
        <v>4.0400000000000001E-4</v>
      </c>
      <c r="AZ557" s="52" t="str">
        <f>IF(参照!F557="","",参照!F557)</f>
        <v>(株)ウッドエナジー</v>
      </c>
      <c r="BA557" s="52" t="str">
        <f>IF(参照!G557="","",参照!G557)</f>
        <v>(株)ウッドエナジー_</v>
      </c>
      <c r="BB557" s="52">
        <f t="shared" si="39"/>
        <v>0.40400000000000003</v>
      </c>
      <c r="BD557" s="52" t="str">
        <f>IF(参照!L557="","",参照!L557)</f>
        <v>リニューアブル・ジャパン(株)(旧：(株)みらい電力)</v>
      </c>
    </row>
    <row r="558" spans="47:56">
      <c r="AU558" s="52" t="str">
        <f>IF(参照!A558="","",参照!A558)</f>
        <v>A0264</v>
      </c>
      <c r="AV558" s="52" t="str">
        <f>IF(参照!B558="","",参照!B558)</f>
        <v>山陰酸素工業(株)</v>
      </c>
      <c r="AW558" s="52">
        <f>IF(参照!C558="","",参照!C558)</f>
        <v>4.84E-4</v>
      </c>
      <c r="AX558" s="52" t="str">
        <f>IF(参照!D558="","",参照!D558)</f>
        <v/>
      </c>
      <c r="AY558" s="52">
        <f>IF(参照!E558="","",参照!E558)</f>
        <v>4.2900000000000002E-4</v>
      </c>
      <c r="AZ558" s="52" t="str">
        <f>IF(参照!F558="","",参照!F558)</f>
        <v>山陰酸素工業(株)</v>
      </c>
      <c r="BA558" s="52" t="str">
        <f>IF(参照!G558="","",参照!G558)</f>
        <v>山陰酸素工業(株)_</v>
      </c>
      <c r="BB558" s="52">
        <f t="shared" si="39"/>
        <v>0.42899999999999999</v>
      </c>
      <c r="BD558" s="52" t="str">
        <f>IF(参照!L558="","",参照!L558)</f>
        <v>(株)リミックスポイント</v>
      </c>
    </row>
    <row r="559" spans="47:56">
      <c r="AU559" s="52" t="str">
        <f>IF(参照!A559="","",参照!A559)</f>
        <v>A0265</v>
      </c>
      <c r="AV559" s="52" t="str">
        <f>IF(参照!B559="","",参照!B559)</f>
        <v>武陽ガス(株)</v>
      </c>
      <c r="AW559" s="52">
        <f>IF(参照!C559="","",参照!C559)</f>
        <v>3.6400000000000001E-4</v>
      </c>
      <c r="AX559" s="52" t="str">
        <f>IF(参照!D559="","",参照!D559)</f>
        <v/>
      </c>
      <c r="AY559" s="52">
        <f>IF(参照!E559="","",参照!E559)</f>
        <v>3.0800000000000001E-4</v>
      </c>
      <c r="AZ559" s="52" t="str">
        <f>IF(参照!F559="","",参照!F559)</f>
        <v>武陽ガス(株)</v>
      </c>
      <c r="BA559" s="52" t="str">
        <f>IF(参照!G559="","",参照!G559)</f>
        <v>武陽ガス(株)_</v>
      </c>
      <c r="BB559" s="52">
        <f t="shared" si="39"/>
        <v>0.308</v>
      </c>
      <c r="BD559" s="52" t="str">
        <f>IF(参照!L559="","",参照!L559)</f>
        <v>(株)ルーク</v>
      </c>
    </row>
    <row r="560" spans="47:56">
      <c r="AU560" s="52" t="str">
        <f>IF(参照!A560="","",参照!A560)</f>
        <v>A0267</v>
      </c>
      <c r="AV560" s="52" t="str">
        <f>IF(参照!B560="","",参照!B560)</f>
        <v>北海道電力(株)</v>
      </c>
      <c r="AW560" s="52">
        <f>IF(参照!C560="","",参照!C560)</f>
        <v>5.4900000000000001E-4</v>
      </c>
      <c r="AX560" s="52" t="str">
        <f>IF(参照!D560="","",参照!D560)</f>
        <v>メニューA</v>
      </c>
      <c r="AY560" s="52">
        <f>IF(参照!E560="","",参照!E560)</f>
        <v>0</v>
      </c>
      <c r="AZ560" s="52" t="str">
        <f>IF(参照!F560="","",参照!F560)</f>
        <v>北海道電力(株)</v>
      </c>
      <c r="BA560" s="52" t="str">
        <f>IF(参照!G560="","",参照!G560)</f>
        <v>北海道電力(株)_メニューA</v>
      </c>
      <c r="BB560" s="52">
        <f t="shared" si="39"/>
        <v>0</v>
      </c>
      <c r="BD560" s="52" t="str">
        <f>IF(参照!L560="","",参照!L560)</f>
        <v>(株)レクスポート</v>
      </c>
    </row>
    <row r="561" spans="47:56">
      <c r="AU561" s="52" t="str">
        <f>IF(参照!A561="","",参照!A561)</f>
        <v/>
      </c>
      <c r="AV561" s="52" t="str">
        <f>IF(参照!B561="","",参照!B561)</f>
        <v/>
      </c>
      <c r="AW561" s="52" t="str">
        <f>IF(参照!C561="","",参照!C561)</f>
        <v/>
      </c>
      <c r="AX561" s="52" t="str">
        <f>IF(参照!D561="","",参照!D561)</f>
        <v>メニューB</v>
      </c>
      <c r="AY561" s="52">
        <f>IF(参照!E561="","",参照!E561)</f>
        <v>0</v>
      </c>
      <c r="AZ561" s="52" t="str">
        <f>IF(参照!F561="","",参照!F561)</f>
        <v>北海道電力(株)</v>
      </c>
      <c r="BA561" s="52" t="str">
        <f>IF(参照!G561="","",参照!G561)</f>
        <v>北海道電力(株)_メニューB</v>
      </c>
      <c r="BB561" s="52">
        <f t="shared" si="39"/>
        <v>0</v>
      </c>
      <c r="BD561" s="52" t="str">
        <f>IF(参照!L561="","",参照!L561)</f>
        <v>レネックス電力合同会社</v>
      </c>
    </row>
    <row r="562" spans="47:56">
      <c r="AU562" s="52" t="str">
        <f>IF(参照!A562="","",参照!A562)</f>
        <v/>
      </c>
      <c r="AV562" s="52" t="str">
        <f>IF(参照!B562="","",参照!B562)</f>
        <v/>
      </c>
      <c r="AW562" s="52" t="str">
        <f>IF(参照!C562="","",参照!C562)</f>
        <v/>
      </c>
      <c r="AX562" s="52" t="str">
        <f>IF(参照!D562="","",参照!D562)</f>
        <v>メニューC(残差)</v>
      </c>
      <c r="AY562" s="52">
        <f>IF(参照!E562="","",参照!E562)</f>
        <v>5.3700000000000004E-4</v>
      </c>
      <c r="AZ562" s="52" t="str">
        <f>IF(参照!F562="","",参照!F562)</f>
        <v>北海道電力(株)</v>
      </c>
      <c r="BA562" s="52" t="str">
        <f>IF(参照!G562="","",参照!G562)</f>
        <v>北海道電力(株)_メニューC(残差)</v>
      </c>
      <c r="BB562" s="52">
        <f t="shared" si="39"/>
        <v>0.53700000000000003</v>
      </c>
      <c r="BD562" s="52" t="str">
        <f>IF(参照!L562="","",参照!L562)</f>
        <v>レモンガス(株)</v>
      </c>
    </row>
    <row r="563" spans="47:56">
      <c r="AU563" s="52" t="str">
        <f>IF(参照!A563="","",参照!A563)</f>
        <v/>
      </c>
      <c r="AV563" s="52" t="str">
        <f>IF(参照!B563="","",参照!B563)</f>
        <v/>
      </c>
      <c r="AW563" s="52" t="str">
        <f>IF(参照!C563="","",参照!C563)</f>
        <v/>
      </c>
      <c r="AX563" s="52" t="str">
        <f>IF(参照!D563="","",参照!D563)</f>
        <v>(参考値)事業者全体</v>
      </c>
      <c r="AY563" s="52">
        <f>IF(参照!E563="","",参照!E563)</f>
        <v>5.4900000000000001E-4</v>
      </c>
      <c r="AZ563" s="52" t="str">
        <f>IF(参照!F563="","",参照!F563)</f>
        <v>北海道電力(株)</v>
      </c>
      <c r="BA563" s="52" t="str">
        <f>IF(参照!G563="","",参照!G563)</f>
        <v>北海道電力(株)_(参考値)事業者全体</v>
      </c>
      <c r="BB563" s="52">
        <f t="shared" si="39"/>
        <v>0.54900000000000004</v>
      </c>
      <c r="BD563" s="52" t="str">
        <f>IF(参照!L563="","",参照!L563)</f>
        <v>ローカルエナジー(株)</v>
      </c>
    </row>
    <row r="564" spans="47:56">
      <c r="AU564" s="52" t="str">
        <f>IF(参照!A564="","",参照!A564)</f>
        <v>A0268</v>
      </c>
      <c r="AV564" s="52" t="str">
        <f>IF(参照!B564="","",参照!B564)</f>
        <v>東北電力(株)</v>
      </c>
      <c r="AW564" s="52">
        <f>IF(参照!C564="","",参照!C564)</f>
        <v>4.9600000000000002E-4</v>
      </c>
      <c r="AX564" s="52" t="str">
        <f>IF(参照!D564="","",参照!D564)</f>
        <v>メニューA</v>
      </c>
      <c r="AY564" s="52">
        <f>IF(参照!E564="","",参照!E564)</f>
        <v>0</v>
      </c>
      <c r="AZ564" s="52" t="str">
        <f>IF(参照!F564="","",参照!F564)</f>
        <v>東北電力(株)</v>
      </c>
      <c r="BA564" s="52" t="str">
        <f>IF(参照!G564="","",参照!G564)</f>
        <v>東北電力(株)_メニューA</v>
      </c>
      <c r="BB564" s="52">
        <f t="shared" si="39"/>
        <v>0</v>
      </c>
      <c r="BD564" s="52" t="str">
        <f>IF(参照!L564="","",参照!L564)</f>
        <v>ローカルでんき(株)</v>
      </c>
    </row>
    <row r="565" spans="47:56">
      <c r="AU565" s="52" t="str">
        <f>IF(参照!A565="","",参照!A565)</f>
        <v/>
      </c>
      <c r="AV565" s="52" t="str">
        <f>IF(参照!B565="","",参照!B565)</f>
        <v/>
      </c>
      <c r="AW565" s="52" t="str">
        <f>IF(参照!C565="","",参照!C565)</f>
        <v/>
      </c>
      <c r="AX565" s="52" t="str">
        <f>IF(参照!D565="","",参照!D565)</f>
        <v>メニューB</v>
      </c>
      <c r="AY565" s="52">
        <f>IF(参照!E565="","",参照!E565)</f>
        <v>0</v>
      </c>
      <c r="AZ565" s="52" t="str">
        <f>IF(参照!F565="","",参照!F565)</f>
        <v>東北電力(株)</v>
      </c>
      <c r="BA565" s="52" t="str">
        <f>IF(参照!G565="","",参照!G565)</f>
        <v>東北電力(株)_メニューB</v>
      </c>
      <c r="BB565" s="52">
        <f t="shared" si="39"/>
        <v>0</v>
      </c>
      <c r="BD565" s="52" t="str">
        <f>IF(参照!L565="","",参照!L565)</f>
        <v>和歌山電力(株)</v>
      </c>
    </row>
    <row r="566" spans="47:56">
      <c r="AU566" s="52" t="str">
        <f>IF(参照!A566="","",参照!A566)</f>
        <v/>
      </c>
      <c r="AV566" s="52" t="str">
        <f>IF(参照!B566="","",参照!B566)</f>
        <v/>
      </c>
      <c r="AW566" s="52" t="str">
        <f>IF(参照!C566="","",参照!C566)</f>
        <v/>
      </c>
      <c r="AX566" s="52" t="str">
        <f>IF(参照!D566="","",参照!D566)</f>
        <v>メニューC(残差)</v>
      </c>
      <c r="AY566" s="52">
        <f>IF(参照!E566="","",参照!E566)</f>
        <v>4.8799999999999999E-4</v>
      </c>
      <c r="AZ566" s="52" t="str">
        <f>IF(参照!F566="","",参照!F566)</f>
        <v>東北電力(株)</v>
      </c>
      <c r="BA566" s="52" t="str">
        <f>IF(参照!G566="","",参照!G566)</f>
        <v>東北電力(株)_メニューC(残差)</v>
      </c>
      <c r="BB566" s="52">
        <f t="shared" si="39"/>
        <v>0.48799999999999999</v>
      </c>
      <c r="BD566" s="52" t="str">
        <f>IF(参照!L566="","",参照!L566)</f>
        <v>綿半パートナーズ(株)</v>
      </c>
    </row>
    <row r="567" spans="47:56">
      <c r="AU567" s="52" t="str">
        <f>IF(参照!A567="","",参照!A567)</f>
        <v/>
      </c>
      <c r="AV567" s="52" t="str">
        <f>IF(参照!B567="","",参照!B567)</f>
        <v/>
      </c>
      <c r="AW567" s="52" t="str">
        <f>IF(参照!C567="","",参照!C567)</f>
        <v/>
      </c>
      <c r="AX567" s="52" t="str">
        <f>IF(参照!D567="","",参照!D567)</f>
        <v>(参考値)事業者全体</v>
      </c>
      <c r="AY567" s="52">
        <f>IF(参照!E567="","",参照!E567)</f>
        <v>4.57E-4</v>
      </c>
      <c r="AZ567" s="52" t="str">
        <f>IF(参照!F567="","",参照!F567)</f>
        <v>東北電力(株)</v>
      </c>
      <c r="BA567" s="52" t="str">
        <f>IF(参照!G567="","",参照!G567)</f>
        <v>東北電力(株)_(参考値)事業者全体</v>
      </c>
      <c r="BB567" s="52">
        <f t="shared" si="39"/>
        <v>0.45700000000000002</v>
      </c>
      <c r="BD567" s="52" t="str">
        <f>IF(参照!L567="","",参照!L567)</f>
        <v>ワタミエナジー(株)</v>
      </c>
    </row>
    <row r="568" spans="47:56">
      <c r="AU568" s="52" t="str">
        <f>IF(参照!A568="","",参照!A568)</f>
        <v>A0269</v>
      </c>
      <c r="AV568" s="52" t="str">
        <f>IF(参照!B568="","",参照!B568)</f>
        <v>東京電力エナジーパートナー(株)</v>
      </c>
      <c r="AW568" s="52">
        <f>IF(参照!C568="","",参照!C568)</f>
        <v>4.57E-4</v>
      </c>
      <c r="AX568" s="52" t="str">
        <f>IF(参照!D568="","",参照!D568)</f>
        <v>メニューA</v>
      </c>
      <c r="AY568" s="52">
        <f>IF(参照!E568="","",参照!E568)</f>
        <v>0</v>
      </c>
      <c r="AZ568" s="52" t="str">
        <f>IF(参照!F568="","",参照!F568)</f>
        <v>東京電力エナジーパートナー(株)</v>
      </c>
      <c r="BA568" s="52" t="str">
        <f>IF(参照!G568="","",参照!G568)</f>
        <v>東京電力エナジーパートナー(株)_メニューA</v>
      </c>
      <c r="BB568" s="52">
        <f t="shared" si="39"/>
        <v>0</v>
      </c>
      <c r="BD568" s="52" t="str">
        <f>IF(参照!L568="","",参照!L568)</f>
        <v>ワンワールドエナジー(株)(旧：(株)地方創生テクノロジーラボ)</v>
      </c>
    </row>
    <row r="569" spans="47:56">
      <c r="AU569" s="52" t="str">
        <f>IF(参照!A569="","",参照!A569)</f>
        <v/>
      </c>
      <c r="AV569" s="52" t="str">
        <f>IF(参照!B569="","",参照!B569)</f>
        <v/>
      </c>
      <c r="AW569" s="52" t="str">
        <f>IF(参照!C569="","",参照!C569)</f>
        <v/>
      </c>
      <c r="AX569" s="52" t="str">
        <f>IF(参照!D569="","",参照!D569)</f>
        <v>メニューB</v>
      </c>
      <c r="AY569" s="52">
        <f>IF(参照!E569="","",参照!E569)</f>
        <v>0</v>
      </c>
      <c r="AZ569" s="52" t="str">
        <f>IF(参照!F569="","",参照!F569)</f>
        <v>東京電力エナジーパートナー(株)</v>
      </c>
      <c r="BA569" s="52" t="str">
        <f>IF(参照!G569="","",参照!G569)</f>
        <v>東京電力エナジーパートナー(株)_メニューB</v>
      </c>
      <c r="BB569" s="52">
        <f t="shared" si="39"/>
        <v>0</v>
      </c>
      <c r="BD569" s="52" t="str">
        <f>IF(参照!L569="","",参照!L569)</f>
        <v/>
      </c>
    </row>
    <row r="570" spans="47:56">
      <c r="AU570" s="52" t="str">
        <f>IF(参照!A570="","",参照!A570)</f>
        <v/>
      </c>
      <c r="AV570" s="52" t="str">
        <f>IF(参照!B570="","",参照!B570)</f>
        <v/>
      </c>
      <c r="AW570" s="52" t="str">
        <f>IF(参照!C570="","",参照!C570)</f>
        <v/>
      </c>
      <c r="AX570" s="52" t="str">
        <f>IF(参照!D570="","",参照!D570)</f>
        <v>メニューC</v>
      </c>
      <c r="AY570" s="52">
        <f>IF(参照!E570="","",参照!E570)</f>
        <v>0</v>
      </c>
      <c r="AZ570" s="52" t="str">
        <f>IF(参照!F570="","",参照!F570)</f>
        <v>東京電力エナジーパートナー(株)</v>
      </c>
      <c r="BA570" s="52" t="str">
        <f>IF(参照!G570="","",参照!G570)</f>
        <v>東京電力エナジーパートナー(株)_メニューC</v>
      </c>
      <c r="BB570" s="52">
        <f t="shared" si="39"/>
        <v>0</v>
      </c>
      <c r="BD570" s="52" t="str">
        <f>IF(参照!L570="","",参照!L570)</f>
        <v/>
      </c>
    </row>
    <row r="571" spans="47:56">
      <c r="AU571" s="52" t="str">
        <f>IF(参照!A571="","",参照!A571)</f>
        <v/>
      </c>
      <c r="AV571" s="52" t="str">
        <f>IF(参照!B571="","",参照!B571)</f>
        <v/>
      </c>
      <c r="AW571" s="52" t="str">
        <f>IF(参照!C571="","",参照!C571)</f>
        <v/>
      </c>
      <c r="AX571" s="52" t="str">
        <f>IF(参照!D571="","",参照!D571)</f>
        <v>メニューD</v>
      </c>
      <c r="AY571" s="52">
        <f>IF(参照!E571="","",参照!E571)</f>
        <v>0</v>
      </c>
      <c r="AZ571" s="52" t="str">
        <f>IF(参照!F571="","",参照!F571)</f>
        <v>東京電力エナジーパートナー(株)</v>
      </c>
      <c r="BA571" s="52" t="str">
        <f>IF(参照!G571="","",参照!G571)</f>
        <v>東京電力エナジーパートナー(株)_メニューD</v>
      </c>
      <c r="BB571" s="52">
        <f t="shared" si="39"/>
        <v>0</v>
      </c>
      <c r="BD571" s="52" t="str">
        <f>IF(参照!L571="","",参照!L571)</f>
        <v/>
      </c>
    </row>
    <row r="572" spans="47:56">
      <c r="AU572" s="52" t="str">
        <f>IF(参照!A572="","",参照!A572)</f>
        <v/>
      </c>
      <c r="AV572" s="52" t="str">
        <f>IF(参照!B572="","",参照!B572)</f>
        <v/>
      </c>
      <c r="AW572" s="52" t="str">
        <f>IF(参照!C572="","",参照!C572)</f>
        <v/>
      </c>
      <c r="AX572" s="52" t="str">
        <f>IF(参照!D572="","",参照!D572)</f>
        <v>メニューE</v>
      </c>
      <c r="AY572" s="52">
        <f>IF(参照!E572="","",参照!E572)</f>
        <v>0</v>
      </c>
      <c r="AZ572" s="52" t="str">
        <f>IF(参照!F572="","",参照!F572)</f>
        <v>東京電力エナジーパートナー(株)</v>
      </c>
      <c r="BA572" s="52" t="str">
        <f>IF(参照!G572="","",参照!G572)</f>
        <v>東京電力エナジーパートナー(株)_メニューE</v>
      </c>
      <c r="BB572" s="52">
        <f t="shared" si="39"/>
        <v>0</v>
      </c>
      <c r="BD572" s="52" t="str">
        <f>IF(参照!L572="","",参照!L572)</f>
        <v/>
      </c>
    </row>
    <row r="573" spans="47:56">
      <c r="AU573" s="52" t="str">
        <f>IF(参照!A573="","",参照!A573)</f>
        <v/>
      </c>
      <c r="AV573" s="52" t="str">
        <f>IF(参照!B573="","",参照!B573)</f>
        <v/>
      </c>
      <c r="AW573" s="52" t="str">
        <f>IF(参照!C573="","",参照!C573)</f>
        <v/>
      </c>
      <c r="AX573" s="52" t="str">
        <f>IF(参照!D573="","",参照!D573)</f>
        <v>メニューF</v>
      </c>
      <c r="AY573" s="52">
        <f>IF(参照!E573="","",参照!E573)</f>
        <v>0</v>
      </c>
      <c r="AZ573" s="52" t="str">
        <f>IF(参照!F573="","",参照!F573)</f>
        <v>東京電力エナジーパートナー(株)</v>
      </c>
      <c r="BA573" s="52" t="str">
        <f>IF(参照!G573="","",参照!G573)</f>
        <v>東京電力エナジーパートナー(株)_メニューF</v>
      </c>
      <c r="BB573" s="52">
        <f t="shared" si="39"/>
        <v>0</v>
      </c>
      <c r="BD573" s="52" t="str">
        <f>IF(参照!L573="","",参照!L573)</f>
        <v/>
      </c>
    </row>
    <row r="574" spans="47:56">
      <c r="AU574" s="52" t="str">
        <f>IF(参照!A574="","",参照!A574)</f>
        <v/>
      </c>
      <c r="AV574" s="52" t="str">
        <f>IF(参照!B574="","",参照!B574)</f>
        <v/>
      </c>
      <c r="AW574" s="52" t="str">
        <f>IF(参照!C574="","",参照!C574)</f>
        <v/>
      </c>
      <c r="AX574" s="52" t="str">
        <f>IF(参照!D574="","",参照!D574)</f>
        <v>メニューG</v>
      </c>
      <c r="AY574" s="52">
        <f>IF(参照!E574="","",参照!E574)</f>
        <v>0</v>
      </c>
      <c r="AZ574" s="52" t="str">
        <f>IF(参照!F574="","",参照!F574)</f>
        <v>東京電力エナジーパートナー(株)</v>
      </c>
      <c r="BA574" s="52" t="str">
        <f>IF(参照!G574="","",参照!G574)</f>
        <v>東京電力エナジーパートナー(株)_メニューG</v>
      </c>
      <c r="BB574" s="52">
        <f t="shared" si="39"/>
        <v>0</v>
      </c>
      <c r="BD574" s="52" t="str">
        <f>IF(参照!L574="","",参照!L574)</f>
        <v/>
      </c>
    </row>
    <row r="575" spans="47:56">
      <c r="AU575" s="52" t="str">
        <f>IF(参照!A575="","",参照!A575)</f>
        <v/>
      </c>
      <c r="AV575" s="52" t="str">
        <f>IF(参照!B575="","",参照!B575)</f>
        <v/>
      </c>
      <c r="AW575" s="52" t="str">
        <f>IF(参照!C575="","",参照!C575)</f>
        <v/>
      </c>
      <c r="AX575" s="52" t="str">
        <f>IF(参照!D575="","",参照!D575)</f>
        <v>メニューH</v>
      </c>
      <c r="AY575" s="52">
        <f>IF(参照!E575="","",参照!E575)</f>
        <v>0</v>
      </c>
      <c r="AZ575" s="52" t="str">
        <f>IF(参照!F575="","",参照!F575)</f>
        <v>東京電力エナジーパートナー(株)</v>
      </c>
      <c r="BA575" s="52" t="str">
        <f>IF(参照!G575="","",参照!G575)</f>
        <v>東京電力エナジーパートナー(株)_メニューH</v>
      </c>
      <c r="BB575" s="52">
        <f t="shared" si="39"/>
        <v>0</v>
      </c>
      <c r="BD575" s="52" t="str">
        <f>IF(参照!L575="","",参照!L575)</f>
        <v/>
      </c>
    </row>
    <row r="576" spans="47:56">
      <c r="AU576" s="52" t="str">
        <f>IF(参照!A576="","",参照!A576)</f>
        <v/>
      </c>
      <c r="AV576" s="52" t="str">
        <f>IF(参照!B576="","",参照!B576)</f>
        <v/>
      </c>
      <c r="AW576" s="52" t="str">
        <f>IF(参照!C576="","",参照!C576)</f>
        <v/>
      </c>
      <c r="AX576" s="52" t="str">
        <f>IF(参照!D576="","",参照!D576)</f>
        <v>メニューI</v>
      </c>
      <c r="AY576" s="52">
        <f>IF(参照!E576="","",参照!E576)</f>
        <v>0</v>
      </c>
      <c r="AZ576" s="52" t="str">
        <f>IF(参照!F576="","",参照!F576)</f>
        <v>東京電力エナジーパートナー(株)</v>
      </c>
      <c r="BA576" s="52" t="str">
        <f>IF(参照!G576="","",参照!G576)</f>
        <v>東京電力エナジーパートナー(株)_メニューI</v>
      </c>
      <c r="BB576" s="52">
        <f t="shared" si="39"/>
        <v>0</v>
      </c>
      <c r="BD576" s="52" t="str">
        <f>IF(参照!L576="","",参照!L576)</f>
        <v/>
      </c>
    </row>
    <row r="577" spans="47:56">
      <c r="AU577" s="52" t="str">
        <f>IF(参照!A577="","",参照!A577)</f>
        <v/>
      </c>
      <c r="AV577" s="52" t="str">
        <f>IF(参照!B577="","",参照!B577)</f>
        <v/>
      </c>
      <c r="AW577" s="52" t="str">
        <f>IF(参照!C577="","",参照!C577)</f>
        <v/>
      </c>
      <c r="AX577" s="52" t="str">
        <f>IF(参照!D577="","",参照!D577)</f>
        <v>メニューJ(残差)</v>
      </c>
      <c r="AY577" s="52">
        <f>IF(参照!E577="","",参照!E577)</f>
        <v>4.57E-4</v>
      </c>
      <c r="AZ577" s="52" t="str">
        <f>IF(参照!F577="","",参照!F577)</f>
        <v>東京電力エナジーパートナー(株)</v>
      </c>
      <c r="BA577" s="52" t="str">
        <f>IF(参照!G577="","",参照!G577)</f>
        <v>東京電力エナジーパートナー(株)_メニューJ(残差)</v>
      </c>
      <c r="BB577" s="52">
        <f t="shared" si="39"/>
        <v>0.45700000000000002</v>
      </c>
      <c r="BD577" s="52" t="str">
        <f>IF(参照!L577="","",参照!L577)</f>
        <v/>
      </c>
    </row>
    <row r="578" spans="47:56">
      <c r="AU578" s="52" t="str">
        <f>IF(参照!A578="","",参照!A578)</f>
        <v/>
      </c>
      <c r="AV578" s="52" t="str">
        <f>IF(参照!B578="","",参照!B578)</f>
        <v/>
      </c>
      <c r="AW578" s="52" t="str">
        <f>IF(参照!C578="","",参照!C578)</f>
        <v/>
      </c>
      <c r="AX578" s="52" t="str">
        <f>IF(参照!D578="","",参照!D578)</f>
        <v>(参考値)事業者全体</v>
      </c>
      <c r="AY578" s="52">
        <f>IF(参照!E578="","",参照!E578)</f>
        <v>4.4099999999999999E-4</v>
      </c>
      <c r="AZ578" s="52" t="str">
        <f>IF(参照!F578="","",参照!F578)</f>
        <v>東京電力エナジーパートナー(株)</v>
      </c>
      <c r="BA578" s="52" t="str">
        <f>IF(参照!G578="","",参照!G578)</f>
        <v>東京電力エナジーパートナー(株)_(参考値)事業者全体</v>
      </c>
      <c r="BB578" s="52">
        <f t="shared" si="39"/>
        <v>0.441</v>
      </c>
      <c r="BD578" s="52" t="str">
        <f>IF(参照!L578="","",参照!L578)</f>
        <v/>
      </c>
    </row>
    <row r="579" spans="47:56">
      <c r="AU579" s="52" t="str">
        <f>IF(参照!A579="","",参照!A579)</f>
        <v>A0270</v>
      </c>
      <c r="AV579" s="52" t="str">
        <f>IF(参照!B579="","",参照!B579)</f>
        <v>中部電力ミライズ(株)</v>
      </c>
      <c r="AW579" s="52">
        <f>IF(参照!C579="","",参照!C579)</f>
        <v>4.4900000000000002E-4</v>
      </c>
      <c r="AX579" s="52" t="str">
        <f>IF(参照!D579="","",参照!D579)</f>
        <v>メニューA</v>
      </c>
      <c r="AY579" s="52">
        <f>IF(参照!E579="","",参照!E579)</f>
        <v>0</v>
      </c>
      <c r="AZ579" s="52" t="str">
        <f>IF(参照!F579="","",参照!F579)</f>
        <v>中部電力ミライズ(株)</v>
      </c>
      <c r="BA579" s="52" t="str">
        <f>IF(参照!G579="","",参照!G579)</f>
        <v>中部電力ミライズ(株)_メニューA</v>
      </c>
      <c r="BB579" s="52">
        <f t="shared" si="39"/>
        <v>0</v>
      </c>
      <c r="BD579" s="52" t="str">
        <f>IF(参照!L579="","",参照!L579)</f>
        <v/>
      </c>
    </row>
    <row r="580" spans="47:56">
      <c r="AU580" s="52" t="str">
        <f>IF(参照!A580="","",参照!A580)</f>
        <v/>
      </c>
      <c r="AV580" s="52" t="str">
        <f>IF(参照!B580="","",参照!B580)</f>
        <v/>
      </c>
      <c r="AW580" s="52" t="str">
        <f>IF(参照!C580="","",参照!C580)</f>
        <v/>
      </c>
      <c r="AX580" s="52" t="str">
        <f>IF(参照!D580="","",参照!D580)</f>
        <v>メニューB(残差)</v>
      </c>
      <c r="AY580" s="52">
        <f>IF(参照!E580="","",参照!E580)</f>
        <v>3.88E-4</v>
      </c>
      <c r="AZ580" s="52" t="str">
        <f>IF(参照!F580="","",参照!F580)</f>
        <v>中部電力ミライズ(株)</v>
      </c>
      <c r="BA580" s="52" t="str">
        <f>IF(参照!G580="","",参照!G580)</f>
        <v>中部電力ミライズ(株)_メニューB(残差)</v>
      </c>
      <c r="BB580" s="52">
        <f t="shared" si="39"/>
        <v>0.38800000000000001</v>
      </c>
      <c r="BD580" s="52" t="str">
        <f>IF(参照!L580="","",参照!L580)</f>
        <v/>
      </c>
    </row>
    <row r="581" spans="47:56">
      <c r="AU581" s="52" t="str">
        <f>IF(参照!A581="","",参照!A581)</f>
        <v/>
      </c>
      <c r="AV581" s="52" t="str">
        <f>IF(参照!B581="","",参照!B581)</f>
        <v/>
      </c>
      <c r="AW581" s="52" t="str">
        <f>IF(参照!C581="","",参照!C581)</f>
        <v/>
      </c>
      <c r="AX581" s="52" t="str">
        <f>IF(参照!D581="","",参照!D581)</f>
        <v>(参考値)事業者全体</v>
      </c>
      <c r="AY581" s="52">
        <f>IF(参照!E581="","",参照!E581)</f>
        <v>3.77E-4</v>
      </c>
      <c r="AZ581" s="52" t="str">
        <f>IF(参照!F581="","",参照!F581)</f>
        <v>中部電力ミライズ(株)</v>
      </c>
      <c r="BA581" s="52" t="str">
        <f>IF(参照!G581="","",参照!G581)</f>
        <v>中部電力ミライズ(株)_(参考値)事業者全体</v>
      </c>
      <c r="BB581" s="52">
        <f t="shared" ref="BB581:BB644" si="40">AY581*1000</f>
        <v>0.377</v>
      </c>
      <c r="BD581" s="52" t="str">
        <f>IF(参照!L581="","",参照!L581)</f>
        <v/>
      </c>
    </row>
    <row r="582" spans="47:56">
      <c r="AU582" s="52" t="str">
        <f>IF(参照!A582="","",参照!A582)</f>
        <v>A0271</v>
      </c>
      <c r="AV582" s="52" t="str">
        <f>IF(参照!B582="","",参照!B582)</f>
        <v>北陸電力(株)</v>
      </c>
      <c r="AW582" s="52">
        <f>IF(参照!C582="","",参照!C582)</f>
        <v>4.8000000000000001E-4</v>
      </c>
      <c r="AX582" s="52" t="str">
        <f>IF(参照!D582="","",参照!D582)</f>
        <v>メニューA</v>
      </c>
      <c r="AY582" s="52">
        <f>IF(参照!E582="","",参照!E582)</f>
        <v>0</v>
      </c>
      <c r="AZ582" s="52" t="str">
        <f>IF(参照!F582="","",参照!F582)</f>
        <v>北陸電力(株)</v>
      </c>
      <c r="BA582" s="52" t="str">
        <f>IF(参照!G582="","",参照!G582)</f>
        <v>北陸電力(株)_メニューA</v>
      </c>
      <c r="BB582" s="52">
        <f t="shared" si="40"/>
        <v>0</v>
      </c>
      <c r="BD582" s="52" t="str">
        <f>IF(参照!L582="","",参照!L582)</f>
        <v/>
      </c>
    </row>
    <row r="583" spans="47:56">
      <c r="AU583" s="52" t="str">
        <f>IF(参照!A583="","",参照!A583)</f>
        <v/>
      </c>
      <c r="AV583" s="52" t="str">
        <f>IF(参照!B583="","",参照!B583)</f>
        <v/>
      </c>
      <c r="AW583" s="52" t="str">
        <f>IF(参照!C583="","",参照!C583)</f>
        <v/>
      </c>
      <c r="AX583" s="52" t="str">
        <f>IF(参照!D583="","",参照!D583)</f>
        <v>メニューB</v>
      </c>
      <c r="AY583" s="52">
        <f>IF(参照!E583="","",参照!E583)</f>
        <v>0</v>
      </c>
      <c r="AZ583" s="52" t="str">
        <f>IF(参照!F583="","",参照!F583)</f>
        <v>北陸電力(株)</v>
      </c>
      <c r="BA583" s="52" t="str">
        <f>IF(参照!G583="","",参照!G583)</f>
        <v>北陸電力(株)_メニューB</v>
      </c>
      <c r="BB583" s="52">
        <f t="shared" si="40"/>
        <v>0</v>
      </c>
      <c r="BD583" s="52" t="str">
        <f>IF(参照!L583="","",参照!L583)</f>
        <v/>
      </c>
    </row>
    <row r="584" spans="47:56">
      <c r="AU584" s="52" t="str">
        <f>IF(参照!A584="","",参照!A584)</f>
        <v/>
      </c>
      <c r="AV584" s="52" t="str">
        <f>IF(参照!B584="","",参照!B584)</f>
        <v/>
      </c>
      <c r="AW584" s="52" t="str">
        <f>IF(参照!C584="","",参照!C584)</f>
        <v/>
      </c>
      <c r="AX584" s="52" t="str">
        <f>IF(参照!D584="","",参照!D584)</f>
        <v>メニューC</v>
      </c>
      <c r="AY584" s="52">
        <f>IF(参照!E584="","",参照!E584)</f>
        <v>0</v>
      </c>
      <c r="AZ584" s="52" t="str">
        <f>IF(参照!F584="","",参照!F584)</f>
        <v>北陸電力(株)</v>
      </c>
      <c r="BA584" s="52" t="str">
        <f>IF(参照!G584="","",参照!G584)</f>
        <v>北陸電力(株)_メニューC</v>
      </c>
      <c r="BB584" s="52">
        <f t="shared" si="40"/>
        <v>0</v>
      </c>
      <c r="BD584" s="52" t="str">
        <f>IF(参照!L584="","",参照!L584)</f>
        <v/>
      </c>
    </row>
    <row r="585" spans="47:56">
      <c r="AU585" s="52" t="str">
        <f>IF(参照!A585="","",参照!A585)</f>
        <v/>
      </c>
      <c r="AV585" s="52" t="str">
        <f>IF(参照!B585="","",参照!B585)</f>
        <v/>
      </c>
      <c r="AW585" s="52" t="str">
        <f>IF(参照!C585="","",参照!C585)</f>
        <v/>
      </c>
      <c r="AX585" s="52" t="str">
        <f>IF(参照!D585="","",参照!D585)</f>
        <v>メニューD</v>
      </c>
      <c r="AY585" s="52">
        <f>IF(参照!E585="","",参照!E585)</f>
        <v>0</v>
      </c>
      <c r="AZ585" s="52" t="str">
        <f>IF(参照!F585="","",参照!F585)</f>
        <v>北陸電力(株)</v>
      </c>
      <c r="BA585" s="52" t="str">
        <f>IF(参照!G585="","",参照!G585)</f>
        <v>北陸電力(株)_メニューD</v>
      </c>
      <c r="BB585" s="52">
        <f t="shared" si="40"/>
        <v>0</v>
      </c>
      <c r="BD585" s="52" t="str">
        <f>IF(参照!L585="","",参照!L585)</f>
        <v/>
      </c>
    </row>
    <row r="586" spans="47:56">
      <c r="AU586" s="52" t="str">
        <f>IF(参照!A586="","",参照!A586)</f>
        <v/>
      </c>
      <c r="AV586" s="52" t="str">
        <f>IF(参照!B586="","",参照!B586)</f>
        <v/>
      </c>
      <c r="AW586" s="52" t="str">
        <f>IF(参照!C586="","",参照!C586)</f>
        <v/>
      </c>
      <c r="AX586" s="52" t="str">
        <f>IF(参照!D586="","",参照!D586)</f>
        <v>メニューE(残差)</v>
      </c>
      <c r="AY586" s="52">
        <f>IF(参照!E586="","",参照!E586)</f>
        <v>4.8899999999999996E-4</v>
      </c>
      <c r="AZ586" s="52" t="str">
        <f>IF(参照!F586="","",参照!F586)</f>
        <v>北陸電力(株)</v>
      </c>
      <c r="BA586" s="52" t="str">
        <f>IF(参照!G586="","",参照!G586)</f>
        <v>北陸電力(株)_メニューE(残差)</v>
      </c>
      <c r="BB586" s="52">
        <f t="shared" si="40"/>
        <v>0.48899999999999993</v>
      </c>
      <c r="BD586" s="52" t="str">
        <f>IF(参照!L586="","",参照!L586)</f>
        <v/>
      </c>
    </row>
    <row r="587" spans="47:56">
      <c r="AU587" s="52" t="str">
        <f>IF(参照!A587="","",参照!A587)</f>
        <v/>
      </c>
      <c r="AV587" s="52" t="str">
        <f>IF(参照!B587="","",参照!B587)</f>
        <v/>
      </c>
      <c r="AW587" s="52" t="str">
        <f>IF(参照!C587="","",参照!C587)</f>
        <v/>
      </c>
      <c r="AX587" s="52" t="str">
        <f>IF(参照!D587="","",参照!D587)</f>
        <v>(参考値)事業者全体</v>
      </c>
      <c r="AY587" s="52">
        <f>IF(参照!E587="","",参照!E587)</f>
        <v>4.6500000000000003E-4</v>
      </c>
      <c r="AZ587" s="52" t="str">
        <f>IF(参照!F587="","",参照!F587)</f>
        <v>北陸電力(株)</v>
      </c>
      <c r="BA587" s="52" t="str">
        <f>IF(参照!G587="","",参照!G587)</f>
        <v>北陸電力(株)_(参考値)事業者全体</v>
      </c>
      <c r="BB587" s="52">
        <f t="shared" si="40"/>
        <v>0.46500000000000002</v>
      </c>
      <c r="BD587" s="52" t="str">
        <f>IF(参照!L587="","",参照!L587)</f>
        <v/>
      </c>
    </row>
    <row r="588" spans="47:56">
      <c r="AU588" s="52" t="str">
        <f>IF(参照!A588="","",参照!A588)</f>
        <v>A0272</v>
      </c>
      <c r="AV588" s="52" t="str">
        <f>IF(参照!B588="","",参照!B588)</f>
        <v>関西電力(株)</v>
      </c>
      <c r="AW588" s="52">
        <f>IF(参照!C588="","",参照!C588)</f>
        <v>2.99E-4</v>
      </c>
      <c r="AX588" s="52" t="str">
        <f>IF(参照!D588="","",参照!D588)</f>
        <v>メニューA</v>
      </c>
      <c r="AY588" s="52">
        <f>IF(参照!E588="","",参照!E588)</f>
        <v>0</v>
      </c>
      <c r="AZ588" s="52" t="str">
        <f>IF(参照!F588="","",参照!F588)</f>
        <v>関西電力(株)</v>
      </c>
      <c r="BA588" s="52" t="str">
        <f>IF(参照!G588="","",参照!G588)</f>
        <v>関西電力(株)_メニューA</v>
      </c>
      <c r="BB588" s="52">
        <f t="shared" si="40"/>
        <v>0</v>
      </c>
      <c r="BD588" s="52" t="str">
        <f>IF(参照!L588="","",参照!L588)</f>
        <v/>
      </c>
    </row>
    <row r="589" spans="47:56">
      <c r="AU589" s="52" t="str">
        <f>IF(参照!A589="","",参照!A589)</f>
        <v/>
      </c>
      <c r="AV589" s="52" t="str">
        <f>IF(参照!B589="","",参照!B589)</f>
        <v/>
      </c>
      <c r="AW589" s="52" t="str">
        <f>IF(参照!C589="","",参照!C589)</f>
        <v/>
      </c>
      <c r="AX589" s="52" t="str">
        <f>IF(参照!D589="","",参照!D589)</f>
        <v>メニューB</v>
      </c>
      <c r="AY589" s="52">
        <f>IF(参照!E589="","",参照!E589)</f>
        <v>0</v>
      </c>
      <c r="AZ589" s="52" t="str">
        <f>IF(参照!F589="","",参照!F589)</f>
        <v>関西電力(株)</v>
      </c>
      <c r="BA589" s="52" t="str">
        <f>IF(参照!G589="","",参照!G589)</f>
        <v>関西電力(株)_メニューB</v>
      </c>
      <c r="BB589" s="52">
        <f t="shared" si="40"/>
        <v>0</v>
      </c>
      <c r="BD589" s="52" t="str">
        <f>IF(参照!L589="","",参照!L589)</f>
        <v/>
      </c>
    </row>
    <row r="590" spans="47:56">
      <c r="AU590" s="52" t="str">
        <f>IF(参照!A590="","",参照!A590)</f>
        <v/>
      </c>
      <c r="AV590" s="52" t="str">
        <f>IF(参照!B590="","",参照!B590)</f>
        <v/>
      </c>
      <c r="AW590" s="52" t="str">
        <f>IF(参照!C590="","",参照!C590)</f>
        <v/>
      </c>
      <c r="AX590" s="52" t="str">
        <f>IF(参照!D590="","",参照!D590)</f>
        <v>メニューC</v>
      </c>
      <c r="AY590" s="52">
        <f>IF(参照!E590="","",参照!E590)</f>
        <v>0</v>
      </c>
      <c r="AZ590" s="52" t="str">
        <f>IF(参照!F590="","",参照!F590)</f>
        <v>関西電力(株)</v>
      </c>
      <c r="BA590" s="52" t="str">
        <f>IF(参照!G590="","",参照!G590)</f>
        <v>関西電力(株)_メニューC</v>
      </c>
      <c r="BB590" s="52">
        <f t="shared" si="40"/>
        <v>0</v>
      </c>
      <c r="BD590" s="52" t="str">
        <f>IF(参照!L590="","",参照!L590)</f>
        <v/>
      </c>
    </row>
    <row r="591" spans="47:56">
      <c r="AU591" s="52" t="str">
        <f>IF(参照!A591="","",参照!A591)</f>
        <v/>
      </c>
      <c r="AV591" s="52" t="str">
        <f>IF(参照!B591="","",参照!B591)</f>
        <v/>
      </c>
      <c r="AW591" s="52" t="str">
        <f>IF(参照!C591="","",参照!C591)</f>
        <v/>
      </c>
      <c r="AX591" s="52" t="str">
        <f>IF(参照!D591="","",参照!D591)</f>
        <v>メニューD</v>
      </c>
      <c r="AY591" s="52">
        <f>IF(参照!E591="","",参照!E591)</f>
        <v>0</v>
      </c>
      <c r="AZ591" s="52" t="str">
        <f>IF(参照!F591="","",参照!F591)</f>
        <v>関西電力(株)</v>
      </c>
      <c r="BA591" s="52" t="str">
        <f>IF(参照!G591="","",参照!G591)</f>
        <v>関西電力(株)_メニューD</v>
      </c>
      <c r="BB591" s="52">
        <f t="shared" si="40"/>
        <v>0</v>
      </c>
      <c r="BD591" s="52" t="str">
        <f>IF(参照!L591="","",参照!L591)</f>
        <v/>
      </c>
    </row>
    <row r="592" spans="47:56">
      <c r="AU592" s="52" t="str">
        <f>IF(参照!A592="","",参照!A592)</f>
        <v/>
      </c>
      <c r="AV592" s="52" t="str">
        <f>IF(参照!B592="","",参照!B592)</f>
        <v/>
      </c>
      <c r="AW592" s="52" t="str">
        <f>IF(参照!C592="","",参照!C592)</f>
        <v/>
      </c>
      <c r="AX592" s="52" t="str">
        <f>IF(参照!D592="","",参照!D592)</f>
        <v>メニューE</v>
      </c>
      <c r="AY592" s="52">
        <f>IF(参照!E592="","",参照!E592)</f>
        <v>0</v>
      </c>
      <c r="AZ592" s="52" t="str">
        <f>IF(参照!F592="","",参照!F592)</f>
        <v>関西電力(株)</v>
      </c>
      <c r="BA592" s="52" t="str">
        <f>IF(参照!G592="","",参照!G592)</f>
        <v>関西電力(株)_メニューE</v>
      </c>
      <c r="BB592" s="52">
        <f t="shared" si="40"/>
        <v>0</v>
      </c>
      <c r="BD592" s="52" t="str">
        <f>IF(参照!L592="","",参照!L592)</f>
        <v/>
      </c>
    </row>
    <row r="593" spans="47:56">
      <c r="AU593" s="52" t="str">
        <f>IF(参照!A593="","",参照!A593)</f>
        <v/>
      </c>
      <c r="AV593" s="52" t="str">
        <f>IF(参照!B593="","",参照!B593)</f>
        <v/>
      </c>
      <c r="AW593" s="52" t="str">
        <f>IF(参照!C593="","",参照!C593)</f>
        <v/>
      </c>
      <c r="AX593" s="52" t="str">
        <f>IF(参照!D593="","",参照!D593)</f>
        <v>メニューF(残差)</v>
      </c>
      <c r="AY593" s="52">
        <f>IF(参照!E593="","",参照!E593)</f>
        <v>3.1100000000000002E-4</v>
      </c>
      <c r="AZ593" s="52" t="str">
        <f>IF(参照!F593="","",参照!F593)</f>
        <v>関西電力(株)</v>
      </c>
      <c r="BA593" s="52" t="str">
        <f>IF(参照!G593="","",参照!G593)</f>
        <v>関西電力(株)_メニューF(残差)</v>
      </c>
      <c r="BB593" s="52">
        <f t="shared" si="40"/>
        <v>0.311</v>
      </c>
      <c r="BD593" s="52" t="str">
        <f>IF(参照!L593="","",参照!L593)</f>
        <v/>
      </c>
    </row>
    <row r="594" spans="47:56">
      <c r="AU594" s="52" t="str">
        <f>IF(参照!A594="","",参照!A594)</f>
        <v/>
      </c>
      <c r="AV594" s="52" t="str">
        <f>IF(参照!B594="","",参照!B594)</f>
        <v/>
      </c>
      <c r="AW594" s="52" t="str">
        <f>IF(参照!C594="","",参照!C594)</f>
        <v/>
      </c>
      <c r="AX594" s="52" t="str">
        <f>IF(参照!D594="","",参照!D594)</f>
        <v>(参考値)事業者全体</v>
      </c>
      <c r="AY594" s="52">
        <f>IF(参照!E594="","",参照!E594)</f>
        <v>3.5E-4</v>
      </c>
      <c r="AZ594" s="52" t="str">
        <f>IF(参照!F594="","",参照!F594)</f>
        <v>関西電力(株)</v>
      </c>
      <c r="BA594" s="52" t="str">
        <f>IF(参照!G594="","",参照!G594)</f>
        <v>関西電力(株)_(参考値)事業者全体</v>
      </c>
      <c r="BB594" s="52">
        <f t="shared" si="40"/>
        <v>0.35</v>
      </c>
      <c r="BD594" s="52" t="str">
        <f>IF(参照!L594="","",参照!L594)</f>
        <v/>
      </c>
    </row>
    <row r="595" spans="47:56">
      <c r="AU595" s="52" t="str">
        <f>IF(参照!A595="","",参照!A595)</f>
        <v>A0273</v>
      </c>
      <c r="AV595" s="52" t="str">
        <f>IF(参照!B595="","",参照!B595)</f>
        <v>中国電力(株)</v>
      </c>
      <c r="AW595" s="52">
        <f>IF(参照!C595="","",参照!C595)</f>
        <v>5.3399999999999997E-4</v>
      </c>
      <c r="AX595" s="52" t="str">
        <f>IF(参照!D595="","",参照!D595)</f>
        <v>メニューA</v>
      </c>
      <c r="AY595" s="52">
        <f>IF(参照!E595="","",参照!E595)</f>
        <v>0</v>
      </c>
      <c r="AZ595" s="52" t="str">
        <f>IF(参照!F595="","",参照!F595)</f>
        <v>中国電力(株)</v>
      </c>
      <c r="BA595" s="52" t="str">
        <f>IF(参照!G595="","",参照!G595)</f>
        <v>中国電力(株)_メニューA</v>
      </c>
      <c r="BB595" s="52">
        <f t="shared" si="40"/>
        <v>0</v>
      </c>
      <c r="BD595" s="52" t="str">
        <f>IF(参照!L595="","",参照!L595)</f>
        <v/>
      </c>
    </row>
    <row r="596" spans="47:56">
      <c r="AU596" s="52" t="str">
        <f>IF(参照!A596="","",参照!A596)</f>
        <v/>
      </c>
      <c r="AV596" s="52" t="str">
        <f>IF(参照!B596="","",参照!B596)</f>
        <v/>
      </c>
      <c r="AW596" s="52" t="str">
        <f>IF(参照!C596="","",参照!C596)</f>
        <v/>
      </c>
      <c r="AX596" s="52" t="str">
        <f>IF(参照!D596="","",参照!D596)</f>
        <v>メニューB</v>
      </c>
      <c r="AY596" s="52">
        <f>IF(参照!E596="","",参照!E596)</f>
        <v>0</v>
      </c>
      <c r="AZ596" s="52" t="str">
        <f>IF(参照!F596="","",参照!F596)</f>
        <v>中国電力(株)</v>
      </c>
      <c r="BA596" s="52" t="str">
        <f>IF(参照!G596="","",参照!G596)</f>
        <v>中国電力(株)_メニューB</v>
      </c>
      <c r="BB596" s="52">
        <f t="shared" si="40"/>
        <v>0</v>
      </c>
      <c r="BD596" s="52" t="str">
        <f>IF(参照!L596="","",参照!L596)</f>
        <v/>
      </c>
    </row>
    <row r="597" spans="47:56">
      <c r="AU597" s="52" t="str">
        <f>IF(参照!A597="","",参照!A597)</f>
        <v/>
      </c>
      <c r="AV597" s="52" t="str">
        <f>IF(参照!B597="","",参照!B597)</f>
        <v/>
      </c>
      <c r="AW597" s="52" t="str">
        <f>IF(参照!C597="","",参照!C597)</f>
        <v/>
      </c>
      <c r="AX597" s="52" t="str">
        <f>IF(参照!D597="","",参照!D597)</f>
        <v>メニューC</v>
      </c>
      <c r="AY597" s="52">
        <f>IF(参照!E597="","",参照!E597)</f>
        <v>0</v>
      </c>
      <c r="AZ597" s="52" t="str">
        <f>IF(参照!F597="","",参照!F597)</f>
        <v>中国電力(株)</v>
      </c>
      <c r="BA597" s="52" t="str">
        <f>IF(参照!G597="","",参照!G597)</f>
        <v>中国電力(株)_メニューC</v>
      </c>
      <c r="BB597" s="52">
        <f t="shared" si="40"/>
        <v>0</v>
      </c>
      <c r="BD597" s="52" t="str">
        <f>IF(参照!L597="","",参照!L597)</f>
        <v/>
      </c>
    </row>
    <row r="598" spans="47:56">
      <c r="AU598" s="52" t="str">
        <f>IF(参照!A598="","",参照!A598)</f>
        <v/>
      </c>
      <c r="AV598" s="52" t="str">
        <f>IF(参照!B598="","",参照!B598)</f>
        <v/>
      </c>
      <c r="AW598" s="52" t="str">
        <f>IF(参照!C598="","",参照!C598)</f>
        <v/>
      </c>
      <c r="AX598" s="52" t="str">
        <f>IF(参照!D598="","",参照!D598)</f>
        <v>メニューD</v>
      </c>
      <c r="AY598" s="52">
        <f>IF(参照!E598="","",参照!E598)</f>
        <v>0</v>
      </c>
      <c r="AZ598" s="52" t="str">
        <f>IF(参照!F598="","",参照!F598)</f>
        <v>中国電力(株)</v>
      </c>
      <c r="BA598" s="52" t="str">
        <f>IF(参照!G598="","",参照!G598)</f>
        <v>中国電力(株)_メニューD</v>
      </c>
      <c r="BB598" s="52">
        <f t="shared" si="40"/>
        <v>0</v>
      </c>
      <c r="BD598" s="52" t="str">
        <f>IF(参照!L598="","",参照!L598)</f>
        <v/>
      </c>
    </row>
    <row r="599" spans="47:56">
      <c r="AU599" s="52" t="str">
        <f>IF(参照!A599="","",参照!A599)</f>
        <v/>
      </c>
      <c r="AV599" s="52" t="str">
        <f>IF(参照!B599="","",参照!B599)</f>
        <v/>
      </c>
      <c r="AW599" s="52" t="str">
        <f>IF(参照!C599="","",参照!C599)</f>
        <v/>
      </c>
      <c r="AX599" s="52" t="str">
        <f>IF(参照!D599="","",参照!D599)</f>
        <v>メニューE(残差)</v>
      </c>
      <c r="AY599" s="52">
        <f>IF(参照!E599="","",参照!E599)</f>
        <v>5.4500000000000002E-4</v>
      </c>
      <c r="AZ599" s="52" t="str">
        <f>IF(参照!F599="","",参照!F599)</f>
        <v>中国電力(株)</v>
      </c>
      <c r="BA599" s="52" t="str">
        <f>IF(参照!G599="","",参照!G599)</f>
        <v>中国電力(株)_メニューE(残差)</v>
      </c>
      <c r="BB599" s="52">
        <f t="shared" si="40"/>
        <v>0.54500000000000004</v>
      </c>
      <c r="BD599" s="52" t="str">
        <f>IF(参照!L599="","",参照!L599)</f>
        <v/>
      </c>
    </row>
    <row r="600" spans="47:56">
      <c r="AU600" s="52" t="str">
        <f>IF(参照!A600="","",参照!A600)</f>
        <v/>
      </c>
      <c r="AV600" s="52" t="str">
        <f>IF(参照!B600="","",参照!B600)</f>
        <v/>
      </c>
      <c r="AW600" s="52" t="str">
        <f>IF(参照!C600="","",参照!C600)</f>
        <v/>
      </c>
      <c r="AX600" s="52" t="str">
        <f>IF(参照!D600="","",参照!D600)</f>
        <v>(参考値)事業者全体</v>
      </c>
      <c r="AY600" s="52">
        <f>IF(参照!E600="","",参照!E600)</f>
        <v>5.2099999999999998E-4</v>
      </c>
      <c r="AZ600" s="52" t="str">
        <f>IF(参照!F600="","",参照!F600)</f>
        <v>中国電力(株)</v>
      </c>
      <c r="BA600" s="52" t="str">
        <f>IF(参照!G600="","",参照!G600)</f>
        <v>中国電力(株)_(参考値)事業者全体</v>
      </c>
      <c r="BB600" s="52">
        <f t="shared" si="40"/>
        <v>0.52100000000000002</v>
      </c>
      <c r="BD600" s="52" t="str">
        <f>IF(参照!L600="","",参照!L600)</f>
        <v/>
      </c>
    </row>
    <row r="601" spans="47:56">
      <c r="AU601" s="52" t="str">
        <f>IF(参照!A601="","",参照!A601)</f>
        <v>A0274</v>
      </c>
      <c r="AV601" s="52" t="str">
        <f>IF(参照!B601="","",参照!B601)</f>
        <v>四国電力(株)</v>
      </c>
      <c r="AW601" s="52">
        <f>IF(参照!C601="","",参照!C601)</f>
        <v>4.8500000000000003E-4</v>
      </c>
      <c r="AX601" s="52" t="str">
        <f>IF(参照!D601="","",参照!D601)</f>
        <v>メニューA</v>
      </c>
      <c r="AY601" s="52">
        <f>IF(参照!E601="","",参照!E601)</f>
        <v>0</v>
      </c>
      <c r="AZ601" s="52" t="str">
        <f>IF(参照!F601="","",参照!F601)</f>
        <v>四国電力(株)</v>
      </c>
      <c r="BA601" s="52" t="str">
        <f>IF(参照!G601="","",参照!G601)</f>
        <v>四国電力(株)_メニューA</v>
      </c>
      <c r="BB601" s="52">
        <f t="shared" si="40"/>
        <v>0</v>
      </c>
      <c r="BD601" s="52" t="str">
        <f>IF(参照!L601="","",参照!L601)</f>
        <v/>
      </c>
    </row>
    <row r="602" spans="47:56">
      <c r="AU602" s="52" t="str">
        <f>IF(参照!A602="","",参照!A602)</f>
        <v/>
      </c>
      <c r="AV602" s="52" t="str">
        <f>IF(参照!B602="","",参照!B602)</f>
        <v/>
      </c>
      <c r="AW602" s="52" t="str">
        <f>IF(参照!C602="","",参照!C602)</f>
        <v/>
      </c>
      <c r="AX602" s="52" t="str">
        <f>IF(参照!D602="","",参照!D602)</f>
        <v>メニューB</v>
      </c>
      <c r="AY602" s="52">
        <f>IF(参照!E602="","",参照!E602)</f>
        <v>0</v>
      </c>
      <c r="AZ602" s="52" t="str">
        <f>IF(参照!F602="","",参照!F602)</f>
        <v>四国電力(株)</v>
      </c>
      <c r="BA602" s="52" t="str">
        <f>IF(参照!G602="","",参照!G602)</f>
        <v>四国電力(株)_メニューB</v>
      </c>
      <c r="BB602" s="52">
        <f t="shared" si="40"/>
        <v>0</v>
      </c>
      <c r="BD602" s="52" t="str">
        <f>IF(参照!L602="","",参照!L602)</f>
        <v/>
      </c>
    </row>
    <row r="603" spans="47:56">
      <c r="AU603" s="52" t="str">
        <f>IF(参照!A603="","",参照!A603)</f>
        <v/>
      </c>
      <c r="AV603" s="52" t="str">
        <f>IF(参照!B603="","",参照!B603)</f>
        <v/>
      </c>
      <c r="AW603" s="52" t="str">
        <f>IF(参照!C603="","",参照!C603)</f>
        <v/>
      </c>
      <c r="AX603" s="52" t="str">
        <f>IF(参照!D603="","",参照!D603)</f>
        <v>メニューC(残差)</v>
      </c>
      <c r="AY603" s="52">
        <f>IF(参照!E603="","",参照!E603)</f>
        <v>5.3300000000000005E-4</v>
      </c>
      <c r="AZ603" s="52" t="str">
        <f>IF(参照!F603="","",参照!F603)</f>
        <v>四国電力(株)</v>
      </c>
      <c r="BA603" s="52" t="str">
        <f>IF(参照!G603="","",参照!G603)</f>
        <v>四国電力(株)_メニューC(残差)</v>
      </c>
      <c r="BB603" s="52">
        <f t="shared" si="40"/>
        <v>0.53300000000000003</v>
      </c>
      <c r="BD603" s="52" t="str">
        <f>IF(参照!L603="","",参照!L603)</f>
        <v/>
      </c>
    </row>
    <row r="604" spans="47:56">
      <c r="AU604" s="52" t="str">
        <f>IF(参照!A604="","",参照!A604)</f>
        <v/>
      </c>
      <c r="AV604" s="52" t="str">
        <f>IF(参照!B604="","",参照!B604)</f>
        <v/>
      </c>
      <c r="AW604" s="52" t="str">
        <f>IF(参照!C604="","",参照!C604)</f>
        <v/>
      </c>
      <c r="AX604" s="52" t="str">
        <f>IF(参照!D604="","",参照!D604)</f>
        <v>(参考値)事業者全体</v>
      </c>
      <c r="AY604" s="52">
        <f>IF(参照!E604="","",参照!E604)</f>
        <v>5.6899999999999995E-4</v>
      </c>
      <c r="AZ604" s="52" t="str">
        <f>IF(参照!F604="","",参照!F604)</f>
        <v>四国電力(株)</v>
      </c>
      <c r="BA604" s="52" t="str">
        <f>IF(参照!G604="","",参照!G604)</f>
        <v>四国電力(株)_(参考値)事業者全体</v>
      </c>
      <c r="BB604" s="52">
        <f t="shared" si="40"/>
        <v>0.56899999999999995</v>
      </c>
      <c r="BD604" s="52" t="str">
        <f>IF(参照!L604="","",参照!L604)</f>
        <v/>
      </c>
    </row>
    <row r="605" spans="47:56">
      <c r="AU605" s="52" t="str">
        <f>IF(参照!A605="","",参照!A605)</f>
        <v>A0275</v>
      </c>
      <c r="AV605" s="52" t="str">
        <f>IF(参照!B605="","",参照!B605)</f>
        <v>九州電力(株)</v>
      </c>
      <c r="AW605" s="52">
        <f>IF(参照!C605="","",参照!C605)</f>
        <v>2.99E-4</v>
      </c>
      <c r="AX605" s="52" t="str">
        <f>IF(参照!D605="","",参照!D605)</f>
        <v>メニューA</v>
      </c>
      <c r="AY605" s="52">
        <f>IF(参照!E605="","",参照!E605)</f>
        <v>0</v>
      </c>
      <c r="AZ605" s="52" t="str">
        <f>IF(参照!F605="","",参照!F605)</f>
        <v>九州電力(株)</v>
      </c>
      <c r="BA605" s="52" t="str">
        <f>IF(参照!G605="","",参照!G605)</f>
        <v>九州電力(株)_メニューA</v>
      </c>
      <c r="BB605" s="52">
        <f t="shared" si="40"/>
        <v>0</v>
      </c>
      <c r="BD605" s="52" t="str">
        <f>IF(参照!L605="","",参照!L605)</f>
        <v/>
      </c>
    </row>
    <row r="606" spans="47:56">
      <c r="AU606" s="52" t="str">
        <f>IF(参照!A606="","",参照!A606)</f>
        <v/>
      </c>
      <c r="AV606" s="52" t="str">
        <f>IF(参照!B606="","",参照!B606)</f>
        <v/>
      </c>
      <c r="AW606" s="52" t="str">
        <f>IF(参照!C606="","",参照!C606)</f>
        <v/>
      </c>
      <c r="AX606" s="52" t="str">
        <f>IF(参照!D606="","",参照!D606)</f>
        <v>メニューB(残差)</v>
      </c>
      <c r="AY606" s="52">
        <f>IF(参照!E606="","",参照!E606)</f>
        <v>3.9200000000000004E-4</v>
      </c>
      <c r="AZ606" s="52" t="str">
        <f>IF(参照!F606="","",参照!F606)</f>
        <v>九州電力(株)</v>
      </c>
      <c r="BA606" s="52" t="str">
        <f>IF(参照!G606="","",参照!G606)</f>
        <v>九州電力(株)_メニューB(残差)</v>
      </c>
      <c r="BB606" s="52">
        <f t="shared" si="40"/>
        <v>0.39200000000000002</v>
      </c>
      <c r="BD606" s="52" t="str">
        <f>IF(参照!L606="","",参照!L606)</f>
        <v/>
      </c>
    </row>
    <row r="607" spans="47:56">
      <c r="AU607" s="52" t="str">
        <f>IF(参照!A607="","",参照!A607)</f>
        <v/>
      </c>
      <c r="AV607" s="52" t="str">
        <f>IF(参照!B607="","",参照!B607)</f>
        <v/>
      </c>
      <c r="AW607" s="52" t="str">
        <f>IF(参照!C607="","",参照!C607)</f>
        <v/>
      </c>
      <c r="AX607" s="52" t="str">
        <f>IF(参照!D607="","",参照!D607)</f>
        <v>(参考値)事業者全体</v>
      </c>
      <c r="AY607" s="52">
        <f>IF(参照!E607="","",参照!E607)</f>
        <v>4.7899999999999999E-4</v>
      </c>
      <c r="AZ607" s="52" t="str">
        <f>IF(参照!F607="","",参照!F607)</f>
        <v>九州電力(株)</v>
      </c>
      <c r="BA607" s="52" t="str">
        <f>IF(参照!G607="","",参照!G607)</f>
        <v>九州電力(株)_(参考値)事業者全体</v>
      </c>
      <c r="BB607" s="52">
        <f t="shared" si="40"/>
        <v>0.47899999999999998</v>
      </c>
      <c r="BD607" s="52" t="str">
        <f>IF(参照!L607="","",参照!L607)</f>
        <v/>
      </c>
    </row>
    <row r="608" spans="47:56">
      <c r="AU608" s="52" t="str">
        <f>IF(参照!A608="","",参照!A608)</f>
        <v>A0276</v>
      </c>
      <c r="AV608" s="52" t="str">
        <f>IF(参照!B608="","",参照!B608)</f>
        <v>沖縄電力(株)</v>
      </c>
      <c r="AW608" s="52">
        <f>IF(参照!C608="","",参照!C608)</f>
        <v>7.3899999999999997E-4</v>
      </c>
      <c r="AX608" s="52" t="str">
        <f>IF(参照!D608="","",参照!D608)</f>
        <v>メニューA</v>
      </c>
      <c r="AY608" s="52">
        <f>IF(参照!E608="","",参照!E608)</f>
        <v>0</v>
      </c>
      <c r="AZ608" s="52" t="str">
        <f>IF(参照!F608="","",参照!F608)</f>
        <v>沖縄電力(株)</v>
      </c>
      <c r="BA608" s="52" t="str">
        <f>IF(参照!G608="","",参照!G608)</f>
        <v>沖縄電力(株)_メニューA</v>
      </c>
      <c r="BB608" s="52">
        <f t="shared" si="40"/>
        <v>0</v>
      </c>
      <c r="BD608" s="52" t="str">
        <f>IF(参照!L608="","",参照!L608)</f>
        <v/>
      </c>
    </row>
    <row r="609" spans="47:56">
      <c r="AU609" s="52" t="str">
        <f>IF(参照!A609="","",参照!A609)</f>
        <v/>
      </c>
      <c r="AV609" s="52" t="str">
        <f>IF(参照!B609="","",参照!B609)</f>
        <v/>
      </c>
      <c r="AW609" s="52" t="str">
        <f>IF(参照!C609="","",参照!C609)</f>
        <v/>
      </c>
      <c r="AX609" s="52" t="str">
        <f>IF(参照!D609="","",参照!D609)</f>
        <v>メニューB(残差)</v>
      </c>
      <c r="AY609" s="52">
        <f>IF(参照!E609="","",参照!E609)</f>
        <v>7.0699999999999995E-4</v>
      </c>
      <c r="AZ609" s="52" t="str">
        <f>IF(参照!F609="","",参照!F609)</f>
        <v>沖縄電力(株)</v>
      </c>
      <c r="BA609" s="52" t="str">
        <f>IF(参照!G609="","",参照!G609)</f>
        <v>沖縄電力(株)_メニューB(残差)</v>
      </c>
      <c r="BB609" s="52">
        <f t="shared" si="40"/>
        <v>0.70699999999999996</v>
      </c>
      <c r="BD609" s="52" t="str">
        <f>IF(参照!L609="","",参照!L609)</f>
        <v/>
      </c>
    </row>
    <row r="610" spans="47:56">
      <c r="AU610" s="52" t="str">
        <f>IF(参照!A610="","",参照!A610)</f>
        <v/>
      </c>
      <c r="AV610" s="52" t="str">
        <f>IF(参照!B610="","",参照!B610)</f>
        <v/>
      </c>
      <c r="AW610" s="52" t="str">
        <f>IF(参照!C610="","",参照!C610)</f>
        <v/>
      </c>
      <c r="AX610" s="52" t="str">
        <f>IF(参照!D610="","",参照!D610)</f>
        <v>(参考値)事業者全体</v>
      </c>
      <c r="AY610" s="52">
        <f>IF(参照!E610="","",参照!E610)</f>
        <v>7.0500000000000001E-4</v>
      </c>
      <c r="AZ610" s="52" t="str">
        <f>IF(参照!F610="","",参照!F610)</f>
        <v>沖縄電力(株)</v>
      </c>
      <c r="BA610" s="52" t="str">
        <f>IF(参照!G610="","",参照!G610)</f>
        <v>沖縄電力(株)_(参考値)事業者全体</v>
      </c>
      <c r="BB610" s="52">
        <f t="shared" si="40"/>
        <v>0.70499999999999996</v>
      </c>
      <c r="BD610" s="52" t="str">
        <f>IF(参照!L610="","",参照!L610)</f>
        <v/>
      </c>
    </row>
    <row r="611" spans="47:56">
      <c r="AU611" s="52" t="str">
        <f>IF(参照!A611="","",参照!A611)</f>
        <v>A0277</v>
      </c>
      <c r="AV611" s="52" t="str">
        <f>IF(参照!B611="","",参照!B611)</f>
        <v>北日本石油(株)</v>
      </c>
      <c r="AW611" s="52">
        <f>IF(参照!C611="","",参照!C611)</f>
        <v>4.28E-4</v>
      </c>
      <c r="AX611" s="52" t="str">
        <f>IF(参照!D611="","",参照!D611)</f>
        <v/>
      </c>
      <c r="AY611" s="52">
        <f>IF(参照!E611="","",参照!E611)</f>
        <v>3.8900000000000002E-4</v>
      </c>
      <c r="AZ611" s="52" t="str">
        <f>IF(参照!F611="","",参照!F611)</f>
        <v>北日本石油(株)</v>
      </c>
      <c r="BA611" s="52" t="str">
        <f>IF(参照!G611="","",参照!G611)</f>
        <v>北日本石油(株)_</v>
      </c>
      <c r="BB611" s="52">
        <f t="shared" si="40"/>
        <v>0.38900000000000001</v>
      </c>
      <c r="BD611" s="52" t="str">
        <f>IF(参照!L611="","",参照!L611)</f>
        <v/>
      </c>
    </row>
    <row r="612" spans="47:56">
      <c r="AU612" s="52" t="str">
        <f>IF(参照!A612="","",参照!A612)</f>
        <v>A0278</v>
      </c>
      <c r="AV612" s="52" t="str">
        <f>IF(参照!B612="","",参照!B612)</f>
        <v>千葉電力(株)</v>
      </c>
      <c r="AW612" s="52">
        <f>IF(参照!C612="","",参照!C612)</f>
        <v>5.0600000000000005E-4</v>
      </c>
      <c r="AX612" s="52" t="str">
        <f>IF(参照!D612="","",参照!D612)</f>
        <v/>
      </c>
      <c r="AY612" s="52">
        <f>IF(参照!E612="","",参照!E612)</f>
        <v>5.6300000000000002E-4</v>
      </c>
      <c r="AZ612" s="52" t="str">
        <f>IF(参照!F612="","",参照!F612)</f>
        <v>千葉電力(株)</v>
      </c>
      <c r="BA612" s="52" t="str">
        <f>IF(参照!G612="","",参照!G612)</f>
        <v>千葉電力(株)_</v>
      </c>
      <c r="BB612" s="52">
        <f t="shared" si="40"/>
        <v>0.56300000000000006</v>
      </c>
      <c r="BD612" s="52" t="str">
        <f>IF(参照!L612="","",参照!L612)</f>
        <v/>
      </c>
    </row>
    <row r="613" spans="47:56">
      <c r="AU613" s="52" t="str">
        <f>IF(参照!A613="","",参照!A613)</f>
        <v>A0279</v>
      </c>
      <c r="AV613" s="52" t="str">
        <f>IF(参照!B613="","",参照!B613)</f>
        <v>(株)坊っちゃん電力</v>
      </c>
      <c r="AW613" s="52">
        <f>IF(参照!C613="","",参照!C613)</f>
        <v>4.1300000000000001E-4</v>
      </c>
      <c r="AX613" s="52" t="str">
        <f>IF(参照!D613="","",参照!D613)</f>
        <v/>
      </c>
      <c r="AY613" s="52">
        <f>IF(参照!E613="","",参照!E613)</f>
        <v>3.59E-4</v>
      </c>
      <c r="AZ613" s="52" t="str">
        <f>IF(参照!F613="","",参照!F613)</f>
        <v>(株)坊っちゃん電力</v>
      </c>
      <c r="BA613" s="52" t="str">
        <f>IF(参照!G613="","",参照!G613)</f>
        <v>(株)坊っちゃん電力_</v>
      </c>
      <c r="BB613" s="52">
        <f t="shared" si="40"/>
        <v>0.35899999999999999</v>
      </c>
      <c r="BD613" s="52" t="str">
        <f>IF(参照!L613="","",参照!L613)</f>
        <v/>
      </c>
    </row>
    <row r="614" spans="47:56">
      <c r="AU614" s="52" t="str">
        <f>IF(参照!A614="","",参照!A614)</f>
        <v>A0280</v>
      </c>
      <c r="AV614" s="52" t="str">
        <f>IF(参照!B614="","",参照!B614)</f>
        <v>やめエネルギー(株)</v>
      </c>
      <c r="AW614" s="52">
        <f>IF(参照!C614="","",参照!C614)</f>
        <v>4.6799999999999999E-4</v>
      </c>
      <c r="AX614" s="52" t="str">
        <f>IF(参照!D614="","",参照!D614)</f>
        <v/>
      </c>
      <c r="AY614" s="52">
        <f>IF(参照!E614="","",参照!E614)</f>
        <v>4.7399999999999997E-4</v>
      </c>
      <c r="AZ614" s="52" t="str">
        <f>IF(参照!F614="","",参照!F614)</f>
        <v>やめエネルギー(株)</v>
      </c>
      <c r="BA614" s="52" t="str">
        <f>IF(参照!G614="","",参照!G614)</f>
        <v>やめエネルギー(株)_</v>
      </c>
      <c r="BB614" s="52">
        <f t="shared" si="40"/>
        <v>0.47399999999999998</v>
      </c>
      <c r="BD614" s="52" t="str">
        <f>IF(参照!L614="","",参照!L614)</f>
        <v/>
      </c>
    </row>
    <row r="615" spans="47:56">
      <c r="AU615" s="52" t="str">
        <f>IF(参照!A615="","",参照!A615)</f>
        <v>A0281</v>
      </c>
      <c r="AV615" s="52" t="str">
        <f>IF(参照!B615="","",参照!B615)</f>
        <v>(株)アースインフィニティ</v>
      </c>
      <c r="AW615" s="52">
        <f>IF(参照!C615="","",参照!C615)</f>
        <v>5.4299999999999997E-4</v>
      </c>
      <c r="AX615" s="52" t="str">
        <f>IF(参照!D615="","",参照!D615)</f>
        <v/>
      </c>
      <c r="AY615" s="52">
        <f>IF(参照!E615="","",参照!E615)</f>
        <v>5.5099999999999995E-4</v>
      </c>
      <c r="AZ615" s="52" t="str">
        <f>IF(参照!F615="","",参照!F615)</f>
        <v>(株)アースインフィニティ</v>
      </c>
      <c r="BA615" s="52" t="str">
        <f>IF(参照!G615="","",参照!G615)</f>
        <v>(株)アースインフィニティ_</v>
      </c>
      <c r="BB615" s="52">
        <f t="shared" si="40"/>
        <v>0.55099999999999993</v>
      </c>
      <c r="BD615" s="52" t="str">
        <f>IF(参照!L615="","",参照!L615)</f>
        <v/>
      </c>
    </row>
    <row r="616" spans="47:56">
      <c r="AU616" s="52" t="str">
        <f>IF(参照!A616="","",参照!A616)</f>
        <v>A0283</v>
      </c>
      <c r="AV616" s="52" t="str">
        <f>IF(参照!B616="","",参照!B616)</f>
        <v>足利ガス(株)</v>
      </c>
      <c r="AW616" s="52">
        <f>IF(参照!C616="","",参照!C616)</f>
        <v>3.6400000000000001E-4</v>
      </c>
      <c r="AX616" s="52" t="str">
        <f>IF(参照!D616="","",参照!D616)</f>
        <v/>
      </c>
      <c r="AY616" s="52">
        <f>IF(参照!E616="","",参照!E616)</f>
        <v>3.0800000000000001E-4</v>
      </c>
      <c r="AZ616" s="52" t="str">
        <f>IF(参照!F616="","",参照!F616)</f>
        <v>足利ガス(株)</v>
      </c>
      <c r="BA616" s="52" t="str">
        <f>IF(参照!G616="","",参照!G616)</f>
        <v>足利ガス(株)_</v>
      </c>
      <c r="BB616" s="52">
        <f t="shared" si="40"/>
        <v>0.308</v>
      </c>
      <c r="BD616" s="52" t="str">
        <f>IF(参照!L616="","",参照!L616)</f>
        <v/>
      </c>
    </row>
    <row r="617" spans="47:56">
      <c r="AU617" s="52" t="str">
        <f>IF(参照!A617="","",参照!A617)</f>
        <v>A0284</v>
      </c>
      <c r="AV617" s="52" t="str">
        <f>IF(参照!B617="","",参照!B617)</f>
        <v>(株)Ｍｉｓｕｍｉ</v>
      </c>
      <c r="AW617" s="52">
        <f>IF(参照!C617="","",参照!C617)</f>
        <v>3.79E-4</v>
      </c>
      <c r="AX617" s="52" t="str">
        <f>IF(参照!D617="","",参照!D617)</f>
        <v/>
      </c>
      <c r="AY617" s="52">
        <f>IF(参照!E617="","",参照!E617)</f>
        <v>3.2299999999999999E-4</v>
      </c>
      <c r="AZ617" s="52" t="str">
        <f>IF(参照!F617="","",参照!F617)</f>
        <v>(株)Ｍｉｓｕｍｉ</v>
      </c>
      <c r="BA617" s="52" t="str">
        <f>IF(参照!G617="","",参照!G617)</f>
        <v>(株)Ｍｉｓｕｍｉ_</v>
      </c>
      <c r="BB617" s="52">
        <f t="shared" si="40"/>
        <v>0.32300000000000001</v>
      </c>
      <c r="BD617" s="52" t="str">
        <f>IF(参照!L617="","",参照!L617)</f>
        <v/>
      </c>
    </row>
    <row r="618" spans="47:56">
      <c r="AU618" s="52" t="str">
        <f>IF(参照!A618="","",参照!A618)</f>
        <v>A0285</v>
      </c>
      <c r="AV618" s="52" t="str">
        <f>IF(参照!B618="","",参照!B618)</f>
        <v>米子瓦斯(株)</v>
      </c>
      <c r="AW618" s="52">
        <f>IF(参照!C618="","",参照!C618)</f>
        <v>4.84E-4</v>
      </c>
      <c r="AX618" s="52" t="str">
        <f>IF(参照!D618="","",参照!D618)</f>
        <v/>
      </c>
      <c r="AY618" s="52">
        <f>IF(参照!E618="","",参照!E618)</f>
        <v>4.28E-4</v>
      </c>
      <c r="AZ618" s="52" t="str">
        <f>IF(参照!F618="","",参照!F618)</f>
        <v>米子瓦斯(株)</v>
      </c>
      <c r="BA618" s="52" t="str">
        <f>IF(参照!G618="","",参照!G618)</f>
        <v>米子瓦斯(株)_</v>
      </c>
      <c r="BB618" s="52">
        <f t="shared" si="40"/>
        <v>0.42799999999999999</v>
      </c>
      <c r="BD618" s="52" t="str">
        <f>IF(参照!L618="","",参照!L618)</f>
        <v/>
      </c>
    </row>
    <row r="619" spans="47:56">
      <c r="AU619" s="52" t="str">
        <f>IF(参照!A619="","",参照!A619)</f>
        <v>A0286</v>
      </c>
      <c r="AV619" s="52" t="str">
        <f>IF(参照!B619="","",参照!B619)</f>
        <v>(株)エルピオ</v>
      </c>
      <c r="AW619" s="52">
        <f>IF(参照!C619="","",参照!C619)</f>
        <v>4.8700000000000002E-4</v>
      </c>
      <c r="AX619" s="52" t="str">
        <f>IF(参照!D619="","",参照!D619)</f>
        <v/>
      </c>
      <c r="AY619" s="52">
        <f>IF(参照!E619="","",参照!E619)</f>
        <v>5.0199999999999995E-4</v>
      </c>
      <c r="AZ619" s="52" t="str">
        <f>IF(参照!F619="","",参照!F619)</f>
        <v>(株)エルピオ</v>
      </c>
      <c r="BA619" s="52" t="str">
        <f>IF(参照!G619="","",参照!G619)</f>
        <v>(株)エルピオ_</v>
      </c>
      <c r="BB619" s="52">
        <f t="shared" si="40"/>
        <v>0.502</v>
      </c>
      <c r="BD619" s="52" t="str">
        <f>IF(参照!L619="","",参照!L619)</f>
        <v/>
      </c>
    </row>
    <row r="620" spans="47:56">
      <c r="AU620" s="52" t="str">
        <f>IF(参照!A620="","",参照!A620)</f>
        <v>A0287</v>
      </c>
      <c r="AV620" s="52" t="str">
        <f>IF(参照!B620="","",参照!B620)</f>
        <v>浜田ガス(株)</v>
      </c>
      <c r="AW620" s="52">
        <f>IF(参照!C620="","",参照!C620)</f>
        <v>4.84E-4</v>
      </c>
      <c r="AX620" s="52" t="str">
        <f>IF(参照!D620="","",参照!D620)</f>
        <v/>
      </c>
      <c r="AY620" s="52">
        <f>IF(参照!E620="","",参照!E620)</f>
        <v>4.2900000000000002E-4</v>
      </c>
      <c r="AZ620" s="52" t="str">
        <f>IF(参照!F620="","",参照!F620)</f>
        <v>浜田ガス(株)</v>
      </c>
      <c r="BA620" s="52" t="str">
        <f>IF(参照!G620="","",参照!G620)</f>
        <v>浜田ガス(株)_</v>
      </c>
      <c r="BB620" s="52">
        <f t="shared" si="40"/>
        <v>0.42899999999999999</v>
      </c>
      <c r="BD620" s="52" t="str">
        <f>IF(参照!L620="","",参照!L620)</f>
        <v/>
      </c>
    </row>
    <row r="621" spans="47:56">
      <c r="AU621" s="52" t="str">
        <f>IF(参照!A621="","",参照!A621)</f>
        <v>A0288</v>
      </c>
      <c r="AV621" s="52" t="str">
        <f>IF(参照!B621="","",参照!B621)</f>
        <v>(株)アメニティ電力</v>
      </c>
      <c r="AW621" s="52">
        <f>IF(参照!C621="","",参照!C621)</f>
        <v>4.8999999999999998E-4</v>
      </c>
      <c r="AX621" s="52" t="str">
        <f>IF(参照!D621="","",参照!D621)</f>
        <v/>
      </c>
      <c r="AY621" s="52">
        <f>IF(参照!E621="","",参照!E621)</f>
        <v>5.2599999999999999E-4</v>
      </c>
      <c r="AZ621" s="52" t="str">
        <f>IF(参照!F621="","",参照!F621)</f>
        <v>(株)アメニティ電力</v>
      </c>
      <c r="BA621" s="52" t="str">
        <f>IF(参照!G621="","",参照!G621)</f>
        <v>(株)アメニティ電力_</v>
      </c>
      <c r="BB621" s="52">
        <f t="shared" si="40"/>
        <v>0.52600000000000002</v>
      </c>
      <c r="BD621" s="52" t="str">
        <f>IF(参照!L621="","",参照!L621)</f>
        <v/>
      </c>
    </row>
    <row r="622" spans="47:56">
      <c r="AU622" s="52" t="str">
        <f>IF(参照!A622="","",参照!A622)</f>
        <v>A0290</v>
      </c>
      <c r="AV622" s="52" t="str">
        <f>IF(参照!B622="","",参照!B622)</f>
        <v>ふくのしま電力(株)</v>
      </c>
      <c r="AW622" s="52">
        <f>IF(参照!C622="","",参照!C622)</f>
        <v>5.0600000000000005E-4</v>
      </c>
      <c r="AX622" s="52" t="str">
        <f>IF(参照!D622="","",参照!D622)</f>
        <v/>
      </c>
      <c r="AY622" s="52">
        <f>IF(参照!E622="","",参照!E622)</f>
        <v>5.0699999999999996E-4</v>
      </c>
      <c r="AZ622" s="52" t="str">
        <f>IF(参照!F622="","",参照!F622)</f>
        <v>ふくのしま電力(株)</v>
      </c>
      <c r="BA622" s="52" t="str">
        <f>IF(参照!G622="","",参照!G622)</f>
        <v>ふくのしま電力(株)_</v>
      </c>
      <c r="BB622" s="52">
        <f t="shared" si="40"/>
        <v>0.50700000000000001</v>
      </c>
      <c r="BD622" s="52" t="str">
        <f>IF(参照!L622="","",参照!L622)</f>
        <v/>
      </c>
    </row>
    <row r="623" spans="47:56">
      <c r="AU623" s="52" t="str">
        <f>IF(参照!A623="","",参照!A623)</f>
        <v>A0292</v>
      </c>
      <c r="AV623" s="52" t="str">
        <f>IF(参照!B623="","",参照!B623)</f>
        <v>岡田建設(株)</v>
      </c>
      <c r="AW623" s="52">
        <f>IF(参照!C623="","",参照!C623)</f>
        <v>5.2700000000000002E-4</v>
      </c>
      <c r="AX623" s="52" t="str">
        <f>IF(参照!D623="","",参照!D623)</f>
        <v/>
      </c>
      <c r="AY623" s="52">
        <f>IF(参照!E623="","",参照!E623)</f>
        <v>4.7100000000000001E-4</v>
      </c>
      <c r="AZ623" s="52" t="str">
        <f>IF(参照!F623="","",参照!F623)</f>
        <v>岡田建設(株)</v>
      </c>
      <c r="BA623" s="52" t="str">
        <f>IF(参照!G623="","",参照!G623)</f>
        <v>岡田建設(株)_</v>
      </c>
      <c r="BB623" s="52">
        <f t="shared" si="40"/>
        <v>0.47100000000000003</v>
      </c>
      <c r="BD623" s="52" t="str">
        <f>IF(参照!L623="","",参照!L623)</f>
        <v/>
      </c>
    </row>
    <row r="624" spans="47:56">
      <c r="AU624" s="52" t="str">
        <f>IF(参照!A624="","",参照!A624)</f>
        <v>A0293</v>
      </c>
      <c r="AV624" s="52" t="str">
        <f>IF(参照!B624="","",参照!B624)</f>
        <v>出雲ガス(株)</v>
      </c>
      <c r="AW624" s="52">
        <f>IF(参照!C624="","",参照!C624)</f>
        <v>4.84E-4</v>
      </c>
      <c r="AX624" s="52" t="str">
        <f>IF(参照!D624="","",参照!D624)</f>
        <v/>
      </c>
      <c r="AY624" s="52">
        <f>IF(参照!E624="","",参照!E624)</f>
        <v>4.2900000000000002E-4</v>
      </c>
      <c r="AZ624" s="52" t="str">
        <f>IF(参照!F624="","",参照!F624)</f>
        <v>出雲ガス(株)</v>
      </c>
      <c r="BA624" s="52" t="str">
        <f>IF(参照!G624="","",参照!G624)</f>
        <v>出雲ガス(株)_</v>
      </c>
      <c r="BB624" s="52">
        <f t="shared" si="40"/>
        <v>0.42899999999999999</v>
      </c>
      <c r="BD624" s="52" t="str">
        <f>IF(参照!L624="","",参照!L624)</f>
        <v/>
      </c>
    </row>
    <row r="625" spans="47:56">
      <c r="AU625" s="52" t="str">
        <f>IF(参照!A625="","",参照!A625)</f>
        <v>A0294</v>
      </c>
      <c r="AV625" s="52" t="str">
        <f>IF(参照!B625="","",参照!B625)</f>
        <v>富山電力(株)</v>
      </c>
      <c r="AW625" s="52">
        <f>IF(参照!C625="","",参照!C625)</f>
        <v>4.9299999999999995E-4</v>
      </c>
      <c r="AX625" s="52" t="str">
        <f>IF(参照!D625="","",参照!D625)</f>
        <v/>
      </c>
      <c r="AY625" s="52">
        <f>IF(参照!E625="","",参照!E625)</f>
        <v>4.73E-4</v>
      </c>
      <c r="AZ625" s="52" t="str">
        <f>IF(参照!F625="","",参照!F625)</f>
        <v>富山電力(株)</v>
      </c>
      <c r="BA625" s="52" t="str">
        <f>IF(参照!G625="","",参照!G625)</f>
        <v>富山電力(株)_</v>
      </c>
      <c r="BB625" s="52">
        <f t="shared" si="40"/>
        <v>0.47300000000000003</v>
      </c>
      <c r="BD625" s="52" t="str">
        <f>IF(参照!L625="","",参照!L625)</f>
        <v/>
      </c>
    </row>
    <row r="626" spans="47:56">
      <c r="AU626" s="52" t="str">
        <f>IF(参照!A626="","",参照!A626)</f>
        <v>A0295</v>
      </c>
      <c r="AV626" s="52" t="str">
        <f>IF(参照!B626="","",参照!B626)</f>
        <v>一般社団法人グリーンコープでんき</v>
      </c>
      <c r="AW626" s="52">
        <f>IF(参照!C626="","",参照!C626)</f>
        <v>0</v>
      </c>
      <c r="AX626" s="52" t="str">
        <f>IF(参照!D626="","",参照!D626)</f>
        <v/>
      </c>
      <c r="AY626" s="52">
        <f>IF(参照!E626="","",参照!E626)</f>
        <v>4.1199999999999999E-4</v>
      </c>
      <c r="AZ626" s="52" t="str">
        <f>IF(参照!F626="","",参照!F626)</f>
        <v>一般社団法人グリーンコープでんき</v>
      </c>
      <c r="BA626" s="52" t="str">
        <f>IF(参照!G626="","",参照!G626)</f>
        <v>一般社団法人グリーンコープでんき_</v>
      </c>
      <c r="BB626" s="52">
        <f t="shared" si="40"/>
        <v>0.41199999999999998</v>
      </c>
      <c r="BD626" s="52" t="str">
        <f>IF(参照!L626="","",参照!L626)</f>
        <v/>
      </c>
    </row>
    <row r="627" spans="47:56">
      <c r="AU627" s="52" t="str">
        <f>IF(参照!A627="","",参照!A627)</f>
        <v>A0296</v>
      </c>
      <c r="AV627" s="52" t="str">
        <f>IF(参照!B627="","",参照!B627)</f>
        <v>公益財団法人東京都環境公社</v>
      </c>
      <c r="AW627" s="52" t="str">
        <f>IF(参照!C627="","",参照!C627)</f>
        <v>0.000453※</v>
      </c>
      <c r="AX627" s="52" t="str">
        <f>IF(参照!D627="","",参照!D627)</f>
        <v/>
      </c>
      <c r="AY627" s="52">
        <f>IF(参照!E627="","",参照!E627)</f>
        <v>0</v>
      </c>
      <c r="AZ627" s="52" t="str">
        <f>IF(参照!F627="","",参照!F627)</f>
        <v>公益財団法人東京都環境公社</v>
      </c>
      <c r="BA627" s="52" t="str">
        <f>IF(参照!G627="","",参照!G627)</f>
        <v>公益財団法人東京都環境公社_</v>
      </c>
      <c r="BB627" s="52">
        <f t="shared" si="40"/>
        <v>0</v>
      </c>
      <c r="BD627" s="52" t="str">
        <f>IF(参照!L627="","",参照!L627)</f>
        <v/>
      </c>
    </row>
    <row r="628" spans="47:56">
      <c r="AU628" s="52" t="str">
        <f>IF(参照!A628="","",参照!A628)</f>
        <v>A0298</v>
      </c>
      <c r="AV628" s="52" t="str">
        <f>IF(参照!B628="","",参照!B628)</f>
        <v>イオンディライト(株)</v>
      </c>
      <c r="AW628" s="52">
        <f>IF(参照!C628="","",参照!C628)</f>
        <v>4.64E-4</v>
      </c>
      <c r="AX628" s="52" t="str">
        <f>IF(参照!D628="","",参照!D628)</f>
        <v/>
      </c>
      <c r="AY628" s="52">
        <f>IF(参照!E628="","",参照!E628)</f>
        <v>4.08E-4</v>
      </c>
      <c r="AZ628" s="52" t="str">
        <f>IF(参照!F628="","",参照!F628)</f>
        <v>イオンディライト(株)</v>
      </c>
      <c r="BA628" s="52" t="str">
        <f>IF(参照!G628="","",参照!G628)</f>
        <v>イオンディライト(株)_</v>
      </c>
      <c r="BB628" s="52">
        <f t="shared" si="40"/>
        <v>0.40799999999999997</v>
      </c>
      <c r="BD628" s="52" t="str">
        <f>IF(参照!L628="","",参照!L628)</f>
        <v/>
      </c>
    </row>
    <row r="629" spans="47:56">
      <c r="AU629" s="52" t="str">
        <f>IF(参照!A629="","",参照!A629)</f>
        <v>A0300</v>
      </c>
      <c r="AV629" s="52" t="str">
        <f>IF(参照!B629="","",参照!B629)</f>
        <v>(株)ファミリーネット・ジャパン</v>
      </c>
      <c r="AW629" s="52">
        <f>IF(参照!C629="","",参照!C629)</f>
        <v>4.3800000000000002E-4</v>
      </c>
      <c r="AX629" s="52" t="str">
        <f>IF(参照!D629="","",参照!D629)</f>
        <v>メニューA</v>
      </c>
      <c r="AY629" s="52">
        <f>IF(参照!E629="","",参照!E629)</f>
        <v>0</v>
      </c>
      <c r="AZ629" s="52" t="str">
        <f>IF(参照!F629="","",参照!F629)</f>
        <v>(株)ファミリーネット・ジャパン</v>
      </c>
      <c r="BA629" s="52" t="str">
        <f>IF(参照!G629="","",参照!G629)</f>
        <v>(株)ファミリーネット・ジャパン_メニューA</v>
      </c>
      <c r="BB629" s="52">
        <f t="shared" si="40"/>
        <v>0</v>
      </c>
      <c r="BD629" s="52" t="str">
        <f>IF(参照!L629="","",参照!L629)</f>
        <v/>
      </c>
    </row>
    <row r="630" spans="47:56">
      <c r="AU630" s="52" t="str">
        <f>IF(参照!A630="","",参照!A630)</f>
        <v/>
      </c>
      <c r="AV630" s="52" t="str">
        <f>IF(参照!B630="","",参照!B630)</f>
        <v/>
      </c>
      <c r="AW630" s="52" t="str">
        <f>IF(参照!C630="","",参照!C630)</f>
        <v/>
      </c>
      <c r="AX630" s="52" t="str">
        <f>IF(参照!D630="","",参照!D630)</f>
        <v>メニューB</v>
      </c>
      <c r="AY630" s="52">
        <f>IF(参照!E630="","",参照!E630)</f>
        <v>0</v>
      </c>
      <c r="AZ630" s="52" t="str">
        <f>IF(参照!F630="","",参照!F630)</f>
        <v>(株)ファミリーネット・ジャパン</v>
      </c>
      <c r="BA630" s="52" t="str">
        <f>IF(参照!G630="","",参照!G630)</f>
        <v>(株)ファミリーネット・ジャパン_メニューB</v>
      </c>
      <c r="BB630" s="52">
        <f t="shared" si="40"/>
        <v>0</v>
      </c>
      <c r="BD630" s="52" t="str">
        <f>IF(参照!L630="","",参照!L630)</f>
        <v/>
      </c>
    </row>
    <row r="631" spans="47:56">
      <c r="AU631" s="52" t="str">
        <f>IF(参照!A631="","",参照!A631)</f>
        <v/>
      </c>
      <c r="AV631" s="52" t="str">
        <f>IF(参照!B631="","",参照!B631)</f>
        <v/>
      </c>
      <c r="AW631" s="52" t="str">
        <f>IF(参照!C631="","",参照!C631)</f>
        <v/>
      </c>
      <c r="AX631" s="52" t="str">
        <f>IF(参照!D631="","",参照!D631)</f>
        <v>メニューC(残差)</v>
      </c>
      <c r="AY631" s="52">
        <f>IF(参照!E631="","",参照!E631)</f>
        <v>4.7999999999999996E-4</v>
      </c>
      <c r="AZ631" s="52" t="str">
        <f>IF(参照!F631="","",参照!F631)</f>
        <v>(株)ファミリーネット・ジャパン</v>
      </c>
      <c r="BA631" s="52" t="str">
        <f>IF(参照!G631="","",参照!G631)</f>
        <v>(株)ファミリーネット・ジャパン_メニューC(残差)</v>
      </c>
      <c r="BB631" s="52">
        <f t="shared" si="40"/>
        <v>0.48</v>
      </c>
      <c r="BD631" s="52" t="str">
        <f>IF(参照!L631="","",参照!L631)</f>
        <v/>
      </c>
    </row>
    <row r="632" spans="47:56">
      <c r="AU632" s="52" t="str">
        <f>IF(参照!A632="","",参照!A632)</f>
        <v/>
      </c>
      <c r="AV632" s="52" t="str">
        <f>IF(参照!B632="","",参照!B632)</f>
        <v/>
      </c>
      <c r="AW632" s="52" t="str">
        <f>IF(参照!C632="","",参照!C632)</f>
        <v/>
      </c>
      <c r="AX632" s="52" t="str">
        <f>IF(参照!D632="","",参照!D632)</f>
        <v>(参考値)事業者全体</v>
      </c>
      <c r="AY632" s="52">
        <f>IF(参照!E632="","",参照!E632)</f>
        <v>3.1399999999999999E-4</v>
      </c>
      <c r="AZ632" s="52" t="str">
        <f>IF(参照!F632="","",参照!F632)</f>
        <v>(株)ファミリーネット・ジャパン</v>
      </c>
      <c r="BA632" s="52" t="str">
        <f>IF(参照!G632="","",参照!G632)</f>
        <v>(株)ファミリーネット・ジャパン_(参考値)事業者全体</v>
      </c>
      <c r="BB632" s="52">
        <f t="shared" si="40"/>
        <v>0.314</v>
      </c>
      <c r="BD632" s="52" t="str">
        <f>IF(参照!L632="","",参照!L632)</f>
        <v/>
      </c>
    </row>
    <row r="633" spans="47:56">
      <c r="AU633" s="52" t="str">
        <f>IF(参照!A633="","",参照!A633)</f>
        <v>A0303</v>
      </c>
      <c r="AV633" s="52" t="str">
        <f>IF(参照!B633="","",参照!B633)</f>
        <v>ＭＫステーションズ(株)</v>
      </c>
      <c r="AW633" s="52">
        <f>IF(参照!C633="","",参照!C633)</f>
        <v>4.4900000000000002E-4</v>
      </c>
      <c r="AX633" s="52" t="str">
        <f>IF(参照!D633="","",参照!D633)</f>
        <v/>
      </c>
      <c r="AY633" s="52">
        <f>IF(参照!E633="","",参照!E633)</f>
        <v>4.1199999999999999E-4</v>
      </c>
      <c r="AZ633" s="52" t="str">
        <f>IF(参照!F633="","",参照!F633)</f>
        <v>ＭＫステーションズ(株)</v>
      </c>
      <c r="BA633" s="52" t="str">
        <f>IF(参照!G633="","",参照!G633)</f>
        <v>ＭＫステーションズ(株)_</v>
      </c>
      <c r="BB633" s="52">
        <f t="shared" si="40"/>
        <v>0.41199999999999998</v>
      </c>
      <c r="BD633" s="52" t="str">
        <f>IF(参照!L633="","",参照!L633)</f>
        <v/>
      </c>
    </row>
    <row r="634" spans="47:56">
      <c r="AU634" s="52" t="str">
        <f>IF(参照!A634="","",参照!A634)</f>
        <v>A0305</v>
      </c>
      <c r="AV634" s="52" t="str">
        <f>IF(参照!B634="","",参照!B634)</f>
        <v>フラワーペイメント(株)</v>
      </c>
      <c r="AW634" s="52">
        <f>IF(参照!C634="","",参照!C634)</f>
        <v>5.22E-4</v>
      </c>
      <c r="AX634" s="52" t="str">
        <f>IF(参照!D634="","",参照!D634)</f>
        <v/>
      </c>
      <c r="AY634" s="52">
        <f>IF(参照!E634="","",参照!E634)</f>
        <v>5.5900000000000004E-4</v>
      </c>
      <c r="AZ634" s="52" t="str">
        <f>IF(参照!F634="","",参照!F634)</f>
        <v>フラワーペイメント(株)</v>
      </c>
      <c r="BA634" s="52" t="str">
        <f>IF(参照!G634="","",参照!G634)</f>
        <v>フラワーペイメント(株)_</v>
      </c>
      <c r="BB634" s="52">
        <f t="shared" si="40"/>
        <v>0.55900000000000005</v>
      </c>
      <c r="BD634" s="52" t="str">
        <f>IF(参照!L634="","",参照!L634)</f>
        <v/>
      </c>
    </row>
    <row r="635" spans="47:56">
      <c r="AU635" s="52" t="str">
        <f>IF(参照!A635="","",参照!A635)</f>
        <v>A0306</v>
      </c>
      <c r="AV635" s="52" t="str">
        <f>IF(参照!B635="","",参照!B635)</f>
        <v>(株)ＪＴＢコミュニケーションデザイン</v>
      </c>
      <c r="AW635" s="52">
        <f>IF(参照!C635="","",参照!C635)</f>
        <v>3.68E-4</v>
      </c>
      <c r="AX635" s="52" t="str">
        <f>IF(参照!D635="","",参照!D635)</f>
        <v/>
      </c>
      <c r="AY635" s="52">
        <f>IF(参照!E635="","",参照!E635)</f>
        <v>3.77E-4</v>
      </c>
      <c r="AZ635" s="52" t="str">
        <f>IF(参照!F635="","",参照!F635)</f>
        <v>(株)ＪＴＢコミュニケーションデザイン</v>
      </c>
      <c r="BA635" s="52" t="str">
        <f>IF(参照!G635="","",参照!G635)</f>
        <v>(株)ＪＴＢコミュニケーションデザイン_</v>
      </c>
      <c r="BB635" s="52">
        <f t="shared" si="40"/>
        <v>0.377</v>
      </c>
      <c r="BD635" s="52" t="str">
        <f>IF(参照!L635="","",参照!L635)</f>
        <v/>
      </c>
    </row>
    <row r="636" spans="47:56">
      <c r="AU636" s="52" t="str">
        <f>IF(参照!A636="","",参照!A636)</f>
        <v>A0308</v>
      </c>
      <c r="AV636" s="52" t="str">
        <f>IF(参照!B636="","",参照!B636)</f>
        <v>積水化学工業(株)</v>
      </c>
      <c r="AW636" s="52">
        <f>IF(参照!C636="","",参照!C636)</f>
        <v>2.13E-4</v>
      </c>
      <c r="AX636" s="52" t="str">
        <f>IF(参照!D636="","",参照!D636)</f>
        <v>メニューA</v>
      </c>
      <c r="AY636" s="52">
        <f>IF(参照!E636="","",参照!E636)</f>
        <v>0</v>
      </c>
      <c r="AZ636" s="52" t="str">
        <f>IF(参照!F636="","",参照!F636)</f>
        <v>積水化学工業(株)</v>
      </c>
      <c r="BA636" s="52" t="str">
        <f>IF(参照!G636="","",参照!G636)</f>
        <v>積水化学工業(株)_メニューA</v>
      </c>
      <c r="BB636" s="52">
        <f t="shared" si="40"/>
        <v>0</v>
      </c>
      <c r="BD636" s="52" t="str">
        <f>IF(参照!L636="","",参照!L636)</f>
        <v/>
      </c>
    </row>
    <row r="637" spans="47:56">
      <c r="AU637" s="52" t="str">
        <f>IF(参照!A637="","",参照!A637)</f>
        <v/>
      </c>
      <c r="AV637" s="52" t="str">
        <f>IF(参照!B637="","",参照!B637)</f>
        <v/>
      </c>
      <c r="AW637" s="52" t="str">
        <f>IF(参照!C637="","",参照!C637)</f>
        <v/>
      </c>
      <c r="AX637" s="52" t="str">
        <f>IF(参照!D637="","",参照!D637)</f>
        <v>メニューB(残差)</v>
      </c>
      <c r="AY637" s="52">
        <f>IF(参照!E637="","",参照!E637)</f>
        <v>0</v>
      </c>
      <c r="AZ637" s="52" t="str">
        <f>IF(参照!F637="","",参照!F637)</f>
        <v>積水化学工業(株)</v>
      </c>
      <c r="BA637" s="52" t="str">
        <f>IF(参照!G637="","",参照!G637)</f>
        <v>積水化学工業(株)_メニューB(残差)</v>
      </c>
      <c r="BB637" s="52">
        <f t="shared" si="40"/>
        <v>0</v>
      </c>
      <c r="BD637" s="52" t="str">
        <f>IF(参照!L637="","",参照!L637)</f>
        <v/>
      </c>
    </row>
    <row r="638" spans="47:56">
      <c r="AU638" s="52" t="str">
        <f>IF(参照!A638="","",参照!A638)</f>
        <v/>
      </c>
      <c r="AV638" s="52" t="str">
        <f>IF(参照!B638="","",参照!B638)</f>
        <v/>
      </c>
      <c r="AW638" s="52" t="str">
        <f>IF(参照!C638="","",参照!C638)</f>
        <v/>
      </c>
      <c r="AX638" s="52" t="str">
        <f>IF(参照!D638="","",参照!D638)</f>
        <v>(参考値)事業者全体</v>
      </c>
      <c r="AY638" s="52">
        <f>IF(参照!E638="","",参照!E638)</f>
        <v>0</v>
      </c>
      <c r="AZ638" s="52" t="str">
        <f>IF(参照!F638="","",参照!F638)</f>
        <v>積水化学工業(株)</v>
      </c>
      <c r="BA638" s="52" t="str">
        <f>IF(参照!G638="","",参照!G638)</f>
        <v>積水化学工業(株)_(参考値)事業者全体</v>
      </c>
      <c r="BB638" s="52">
        <f t="shared" si="40"/>
        <v>0</v>
      </c>
      <c r="BD638" s="52" t="str">
        <f>IF(参照!L638="","",参照!L638)</f>
        <v/>
      </c>
    </row>
    <row r="639" spans="47:56">
      <c r="AU639" s="52" t="str">
        <f>IF(参照!A639="","",参照!A639)</f>
        <v>A0310</v>
      </c>
      <c r="AV639" s="52" t="str">
        <f>IF(参照!B639="","",参照!B639)</f>
        <v>全農エネルギー(株)</v>
      </c>
      <c r="AW639" s="52">
        <f>IF(参照!C639="","",参照!C639)</f>
        <v>5.0199999999999995E-4</v>
      </c>
      <c r="AX639" s="52" t="str">
        <f>IF(参照!D639="","",参照!D639)</f>
        <v>メニューA</v>
      </c>
      <c r="AY639" s="52">
        <f>IF(参照!E639="","",参照!E639)</f>
        <v>0</v>
      </c>
      <c r="AZ639" s="52" t="str">
        <f>IF(参照!F639="","",参照!F639)</f>
        <v>全農エネルギー(株)</v>
      </c>
      <c r="BA639" s="52" t="str">
        <f>IF(参照!G639="","",参照!G639)</f>
        <v>全農エネルギー(株)_メニューA</v>
      </c>
      <c r="BB639" s="52">
        <f t="shared" si="40"/>
        <v>0</v>
      </c>
      <c r="BD639" s="52" t="str">
        <f>IF(参照!L639="","",参照!L639)</f>
        <v/>
      </c>
    </row>
    <row r="640" spans="47:56">
      <c r="AU640" s="52" t="str">
        <f>IF(参照!A640="","",参照!A640)</f>
        <v/>
      </c>
      <c r="AV640" s="52" t="str">
        <f>IF(参照!B640="","",参照!B640)</f>
        <v/>
      </c>
      <c r="AW640" s="52" t="str">
        <f>IF(参照!C640="","",参照!C640)</f>
        <v/>
      </c>
      <c r="AX640" s="52" t="str">
        <f>IF(参照!D640="","",参照!D640)</f>
        <v>メニューB</v>
      </c>
      <c r="AY640" s="52">
        <f>IF(参照!E640="","",参照!E640)</f>
        <v>0</v>
      </c>
      <c r="AZ640" s="52" t="str">
        <f>IF(参照!F640="","",参照!F640)</f>
        <v>全農エネルギー(株)</v>
      </c>
      <c r="BA640" s="52" t="str">
        <f>IF(参照!G640="","",参照!G640)</f>
        <v>全農エネルギー(株)_メニューB</v>
      </c>
      <c r="BB640" s="52">
        <f t="shared" si="40"/>
        <v>0</v>
      </c>
      <c r="BD640" s="52" t="str">
        <f>IF(参照!L640="","",参照!L640)</f>
        <v/>
      </c>
    </row>
    <row r="641" spans="47:56">
      <c r="AU641" s="52" t="str">
        <f>IF(参照!A641="","",参照!A641)</f>
        <v/>
      </c>
      <c r="AV641" s="52" t="str">
        <f>IF(参照!B641="","",参照!B641)</f>
        <v/>
      </c>
      <c r="AW641" s="52" t="str">
        <f>IF(参照!C641="","",参照!C641)</f>
        <v/>
      </c>
      <c r="AX641" s="52" t="str">
        <f>IF(参照!D641="","",参照!D641)</f>
        <v>メニューC</v>
      </c>
      <c r="AY641" s="52">
        <f>IF(参照!E641="","",参照!E641)</f>
        <v>0</v>
      </c>
      <c r="AZ641" s="52" t="str">
        <f>IF(参照!F641="","",参照!F641)</f>
        <v>全農エネルギー(株)</v>
      </c>
      <c r="BA641" s="52" t="str">
        <f>IF(参照!G641="","",参照!G641)</f>
        <v>全農エネルギー(株)_メニューC</v>
      </c>
      <c r="BB641" s="52">
        <f t="shared" si="40"/>
        <v>0</v>
      </c>
      <c r="BD641" s="52" t="str">
        <f>IF(参照!L641="","",参照!L641)</f>
        <v/>
      </c>
    </row>
    <row r="642" spans="47:56">
      <c r="AU642" s="52" t="str">
        <f>IF(参照!A642="","",参照!A642)</f>
        <v/>
      </c>
      <c r="AV642" s="52" t="str">
        <f>IF(参照!B642="","",参照!B642)</f>
        <v/>
      </c>
      <c r="AW642" s="52" t="str">
        <f>IF(参照!C642="","",参照!C642)</f>
        <v/>
      </c>
      <c r="AX642" s="52" t="str">
        <f>IF(参照!D642="","",参照!D642)</f>
        <v>メニューD(残差)</v>
      </c>
      <c r="AY642" s="52">
        <f>IF(参照!E642="","",参照!E642)</f>
        <v>4.8799999999999999E-4</v>
      </c>
      <c r="AZ642" s="52" t="str">
        <f>IF(参照!F642="","",参照!F642)</f>
        <v>全農エネルギー(株)</v>
      </c>
      <c r="BA642" s="52" t="str">
        <f>IF(参照!G642="","",参照!G642)</f>
        <v>全農エネルギー(株)_メニューD(残差)</v>
      </c>
      <c r="BB642" s="52">
        <f t="shared" si="40"/>
        <v>0.48799999999999999</v>
      </c>
      <c r="BD642" s="52" t="str">
        <f>IF(参照!L642="","",参照!L642)</f>
        <v/>
      </c>
    </row>
    <row r="643" spans="47:56">
      <c r="AU643" s="52" t="str">
        <f>IF(参照!A643="","",参照!A643)</f>
        <v/>
      </c>
      <c r="AV643" s="52" t="str">
        <f>IF(参照!B643="","",参照!B643)</f>
        <v/>
      </c>
      <c r="AW643" s="52" t="str">
        <f>IF(参照!C643="","",参照!C643)</f>
        <v/>
      </c>
      <c r="AX643" s="52" t="str">
        <f>IF(参照!D643="","",参照!D643)</f>
        <v>(参考値)事業者全体</v>
      </c>
      <c r="AY643" s="52">
        <f>IF(参照!E643="","",参照!E643)</f>
        <v>4.7899999999999999E-4</v>
      </c>
      <c r="AZ643" s="52" t="str">
        <f>IF(参照!F643="","",参照!F643)</f>
        <v>全農エネルギー(株)</v>
      </c>
      <c r="BA643" s="52" t="str">
        <f>IF(参照!G643="","",参照!G643)</f>
        <v>全農エネルギー(株)_(参考値)事業者全体</v>
      </c>
      <c r="BB643" s="52">
        <f t="shared" si="40"/>
        <v>0.47899999999999998</v>
      </c>
      <c r="BD643" s="52" t="str">
        <f>IF(参照!L643="","",参照!L643)</f>
        <v/>
      </c>
    </row>
    <row r="644" spans="47:56">
      <c r="AU644" s="52" t="str">
        <f>IF(参照!A644="","",参照!A644)</f>
        <v>A0311</v>
      </c>
      <c r="AV644" s="52" t="str">
        <f>IF(参照!B644="","",参照!B644)</f>
        <v>(株)ハルエネ</v>
      </c>
      <c r="AW644" s="52">
        <f>IF(参照!C644="","",参照!C644)</f>
        <v>4.9700000000000005E-4</v>
      </c>
      <c r="AX644" s="52" t="str">
        <f>IF(参照!D644="","",参照!D644)</f>
        <v/>
      </c>
      <c r="AY644" s="52">
        <f>IF(参照!E644="","",参照!E644)</f>
        <v>4.6599999999999994E-4</v>
      </c>
      <c r="AZ644" s="52" t="str">
        <f>IF(参照!F644="","",参照!F644)</f>
        <v>(株)ハルエネ</v>
      </c>
      <c r="BA644" s="52" t="str">
        <f>IF(参照!G644="","",参照!G644)</f>
        <v>(株)ハルエネ_</v>
      </c>
      <c r="BB644" s="52">
        <f t="shared" si="40"/>
        <v>0.46599999999999997</v>
      </c>
      <c r="BD644" s="52" t="str">
        <f>IF(参照!L644="","",参照!L644)</f>
        <v/>
      </c>
    </row>
    <row r="645" spans="47:56">
      <c r="AU645" s="52" t="str">
        <f>IF(参照!A645="","",参照!A645)</f>
        <v>A0312</v>
      </c>
      <c r="AV645" s="52" t="str">
        <f>IF(参照!B645="","",参照!B645)</f>
        <v>三愛オブリ(株)(旧：三愛石油(株))</v>
      </c>
      <c r="AW645" s="52">
        <f>IF(参照!C645="","",参照!C645)</f>
        <v>5.0299999999999997E-4</v>
      </c>
      <c r="AX645" s="52" t="str">
        <f>IF(参照!D645="","",参照!D645)</f>
        <v/>
      </c>
      <c r="AY645" s="52">
        <f>IF(参照!E645="","",参照!E645)</f>
        <v>4.4700000000000002E-4</v>
      </c>
      <c r="AZ645" s="52" t="str">
        <f>IF(参照!F645="","",参照!F645)</f>
        <v>三愛オブリ(株)(旧：三愛石油(株))</v>
      </c>
      <c r="BA645" s="52" t="str">
        <f>IF(参照!G645="","",参照!G645)</f>
        <v>三愛オブリ(株)(旧：三愛石油(株))_</v>
      </c>
      <c r="BB645" s="52">
        <f t="shared" ref="BB645:BB708" si="41">AY645*1000</f>
        <v>0.44700000000000001</v>
      </c>
      <c r="BD645" s="52" t="str">
        <f>IF(参照!L645="","",参照!L645)</f>
        <v/>
      </c>
    </row>
    <row r="646" spans="47:56">
      <c r="AU646" s="52" t="str">
        <f>IF(参照!A646="","",参照!A646)</f>
        <v>A0313</v>
      </c>
      <c r="AV646" s="52" t="str">
        <f>IF(参照!B646="","",参照!B646)</f>
        <v>(株)リケン工業</v>
      </c>
      <c r="AW646" s="52">
        <f>IF(参照!C646="","",参照!C646)</f>
        <v>4.9100000000000001E-4</v>
      </c>
      <c r="AX646" s="52" t="str">
        <f>IF(参照!D646="","",参照!D646)</f>
        <v/>
      </c>
      <c r="AY646" s="52">
        <f>IF(参照!E646="","",参照!E646)</f>
        <v>5.1000000000000004E-4</v>
      </c>
      <c r="AZ646" s="52" t="str">
        <f>IF(参照!F646="","",参照!F646)</f>
        <v>(株)リケン工業</v>
      </c>
      <c r="BA646" s="52" t="str">
        <f>IF(参照!G646="","",参照!G646)</f>
        <v>(株)リケン工業_</v>
      </c>
      <c r="BB646" s="52">
        <f t="shared" si="41"/>
        <v>0.51</v>
      </c>
      <c r="BD646" s="52" t="str">
        <f>IF(参照!L646="","",参照!L646)</f>
        <v/>
      </c>
    </row>
    <row r="647" spans="47:56">
      <c r="AU647" s="52" t="str">
        <f>IF(参照!A647="","",参照!A647)</f>
        <v>A0314</v>
      </c>
      <c r="AV647" s="52" t="str">
        <f>IF(参照!B647="","",参照!B647)</f>
        <v>(株)ビビット</v>
      </c>
      <c r="AW647" s="52">
        <f>IF(参照!C647="","",参照!C647)</f>
        <v>5.5699999999999999E-4</v>
      </c>
      <c r="AX647" s="52" t="str">
        <f>IF(参照!D647="","",参照!D647)</f>
        <v/>
      </c>
      <c r="AY647" s="52">
        <f>IF(参照!E647="","",参照!E647)</f>
        <v>5.9299999999999999E-4</v>
      </c>
      <c r="AZ647" s="52" t="str">
        <f>IF(参照!F647="","",参照!F647)</f>
        <v>(株)ビビット</v>
      </c>
      <c r="BA647" s="52" t="str">
        <f>IF(参照!G647="","",参照!G647)</f>
        <v>(株)ビビット_</v>
      </c>
      <c r="BB647" s="52">
        <f t="shared" si="41"/>
        <v>0.59299999999999997</v>
      </c>
      <c r="BD647" s="52" t="str">
        <f>IF(参照!L647="","",参照!L647)</f>
        <v/>
      </c>
    </row>
    <row r="648" spans="47:56">
      <c r="AU648" s="52" t="str">
        <f>IF(参照!A648="","",参照!A648)</f>
        <v>A0315</v>
      </c>
      <c r="AV648" s="52" t="str">
        <f>IF(参照!B648="","",参照!B648)</f>
        <v>(株)おおた電力</v>
      </c>
      <c r="AW648" s="52">
        <f>IF(参照!C648="","",参照!C648)</f>
        <v>3.6400000000000001E-4</v>
      </c>
      <c r="AX648" s="52" t="str">
        <f>IF(参照!D648="","",参照!D648)</f>
        <v/>
      </c>
      <c r="AY648" s="52">
        <f>IF(参照!E648="","",参照!E648)</f>
        <v>3.0800000000000001E-4</v>
      </c>
      <c r="AZ648" s="52" t="str">
        <f>IF(参照!F648="","",参照!F648)</f>
        <v>(株)おおた電力</v>
      </c>
      <c r="BA648" s="52" t="str">
        <f>IF(参照!G648="","",参照!G648)</f>
        <v>(株)おおた電力_</v>
      </c>
      <c r="BB648" s="52">
        <f t="shared" si="41"/>
        <v>0.308</v>
      </c>
      <c r="BD648" s="52" t="str">
        <f>IF(参照!L648="","",参照!L648)</f>
        <v/>
      </c>
    </row>
    <row r="649" spans="47:56">
      <c r="AU649" s="52" t="str">
        <f>IF(参照!A649="","",参照!A649)</f>
        <v>A0317</v>
      </c>
      <c r="AV649" s="52" t="str">
        <f>IF(参照!B649="","",参照!B649)</f>
        <v>伊藤忠プランテック(株)</v>
      </c>
      <c r="AW649" s="52">
        <f>IF(参照!C649="","",参照!C649)</f>
        <v>4.8099999999999998E-4</v>
      </c>
      <c r="AX649" s="52" t="str">
        <f>IF(参照!D649="","",参照!D649)</f>
        <v/>
      </c>
      <c r="AY649" s="52">
        <f>IF(参照!E649="","",参照!E649)</f>
        <v>5.9199999999999997E-4</v>
      </c>
      <c r="AZ649" s="52" t="str">
        <f>IF(参照!F649="","",参照!F649)</f>
        <v>伊藤忠プランテック(株)</v>
      </c>
      <c r="BA649" s="52" t="str">
        <f>IF(参照!G649="","",参照!G649)</f>
        <v>伊藤忠プランテック(株)_</v>
      </c>
      <c r="BB649" s="52">
        <f t="shared" si="41"/>
        <v>0.59199999999999997</v>
      </c>
      <c r="BD649" s="52" t="str">
        <f>IF(参照!L649="","",参照!L649)</f>
        <v/>
      </c>
    </row>
    <row r="650" spans="47:56">
      <c r="AU650" s="52" t="str">
        <f>IF(参照!A650="","",参照!A650)</f>
        <v>A0318</v>
      </c>
      <c r="AV650" s="52" t="str">
        <f>IF(参照!B650="","",参照!B650)</f>
        <v>(株)オカモト</v>
      </c>
      <c r="AW650" s="52">
        <f>IF(参照!C650="","",参照!C650)</f>
        <v>5.1699999999999999E-4</v>
      </c>
      <c r="AX650" s="52" t="str">
        <f>IF(参照!D650="","",参照!D650)</f>
        <v/>
      </c>
      <c r="AY650" s="52">
        <f>IF(参照!E650="","",参照!E650)</f>
        <v>4.95E-4</v>
      </c>
      <c r="AZ650" s="52" t="str">
        <f>IF(参照!F650="","",参照!F650)</f>
        <v>(株)オカモト</v>
      </c>
      <c r="BA650" s="52" t="str">
        <f>IF(参照!G650="","",参照!G650)</f>
        <v>(株)オカモト_</v>
      </c>
      <c r="BB650" s="52">
        <f t="shared" si="41"/>
        <v>0.495</v>
      </c>
      <c r="BD650" s="52" t="str">
        <f>IF(参照!L650="","",参照!L650)</f>
        <v/>
      </c>
    </row>
    <row r="651" spans="47:56">
      <c r="AU651" s="52" t="str">
        <f>IF(参照!A651="","",参照!A651)</f>
        <v>A0323</v>
      </c>
      <c r="AV651" s="52" t="str">
        <f>IF(参照!B651="","",参照!B651)</f>
        <v>キタコー(株)</v>
      </c>
      <c r="AW651" s="52">
        <f>IF(参照!C651="","",参照!C651)</f>
        <v>4.5399999999999998E-4</v>
      </c>
      <c r="AX651" s="52" t="str">
        <f>IF(参照!D651="","",参照!D651)</f>
        <v/>
      </c>
      <c r="AY651" s="52">
        <f>IF(参照!E651="","",参照!E651)</f>
        <v>3.9800000000000002E-4</v>
      </c>
      <c r="AZ651" s="52" t="str">
        <f>IF(参照!F651="","",参照!F651)</f>
        <v>キタコー(株)</v>
      </c>
      <c r="BA651" s="52" t="str">
        <f>IF(参照!G651="","",参照!G651)</f>
        <v>キタコー(株)_</v>
      </c>
      <c r="BB651" s="52">
        <f t="shared" si="41"/>
        <v>0.39800000000000002</v>
      </c>
      <c r="BD651" s="52" t="str">
        <f>IF(参照!L651="","",参照!L651)</f>
        <v/>
      </c>
    </row>
    <row r="652" spans="47:56">
      <c r="AU652" s="52" t="str">
        <f>IF(参照!A652="","",参照!A652)</f>
        <v>A0324</v>
      </c>
      <c r="AV652" s="52" t="str">
        <f>IF(参照!B652="","",参照!B652)</f>
        <v>生活協同組合コープしが</v>
      </c>
      <c r="AW652" s="52">
        <f>IF(参照!C652="","",参照!C652)</f>
        <v>3.7399999999999998E-4</v>
      </c>
      <c r="AX652" s="52" t="str">
        <f>IF(参照!D652="","",参照!D652)</f>
        <v>メニューA</v>
      </c>
      <c r="AY652" s="52">
        <f>IF(参照!E652="","",参照!E652)</f>
        <v>0</v>
      </c>
      <c r="AZ652" s="52" t="str">
        <f>IF(参照!F652="","",参照!F652)</f>
        <v>生活協同組合コープしが</v>
      </c>
      <c r="BA652" s="52" t="str">
        <f>IF(参照!G652="","",参照!G652)</f>
        <v>生活協同組合コープしが_メニューA</v>
      </c>
      <c r="BB652" s="52">
        <f t="shared" si="41"/>
        <v>0</v>
      </c>
      <c r="BD652" s="52" t="str">
        <f>IF(参照!L652="","",参照!L652)</f>
        <v/>
      </c>
    </row>
    <row r="653" spans="47:56">
      <c r="AU653" s="52" t="str">
        <f>IF(参照!A653="","",参照!A653)</f>
        <v/>
      </c>
      <c r="AV653" s="52" t="str">
        <f>IF(参照!B653="","",参照!B653)</f>
        <v/>
      </c>
      <c r="AW653" s="52" t="str">
        <f>IF(参照!C653="","",参照!C653)</f>
        <v/>
      </c>
      <c r="AX653" s="52" t="str">
        <f>IF(参照!D653="","",参照!D653)</f>
        <v>メニューB(残差)</v>
      </c>
      <c r="AY653" s="52">
        <f>IF(参照!E653="","",参照!E653)</f>
        <v>3.19E-4</v>
      </c>
      <c r="AZ653" s="52" t="str">
        <f>IF(参照!F653="","",参照!F653)</f>
        <v>生活協同組合コープしが</v>
      </c>
      <c r="BA653" s="52" t="str">
        <f>IF(参照!G653="","",参照!G653)</f>
        <v>生活協同組合コープしが_メニューB(残差)</v>
      </c>
      <c r="BB653" s="52">
        <f t="shared" si="41"/>
        <v>0.31900000000000001</v>
      </c>
      <c r="BD653" s="52" t="str">
        <f>IF(参照!L653="","",参照!L653)</f>
        <v/>
      </c>
    </row>
    <row r="654" spans="47:56">
      <c r="AU654" s="52" t="str">
        <f>IF(参照!A654="","",参照!A654)</f>
        <v/>
      </c>
      <c r="AV654" s="52" t="str">
        <f>IF(参照!B654="","",参照!B654)</f>
        <v/>
      </c>
      <c r="AW654" s="52" t="str">
        <f>IF(参照!C654="","",参照!C654)</f>
        <v/>
      </c>
      <c r="AX654" s="52" t="str">
        <f>IF(参照!D654="","",参照!D654)</f>
        <v>(参考値)事業者全体</v>
      </c>
      <c r="AY654" s="52">
        <f>IF(参照!E654="","",参照!E654)</f>
        <v>3.4000000000000002E-4</v>
      </c>
      <c r="AZ654" s="52" t="str">
        <f>IF(参照!F654="","",参照!F654)</f>
        <v>生活協同組合コープしが</v>
      </c>
      <c r="BA654" s="52" t="str">
        <f>IF(参照!G654="","",参照!G654)</f>
        <v>生活協同組合コープしが_(参考値)事業者全体</v>
      </c>
      <c r="BB654" s="52">
        <f t="shared" si="41"/>
        <v>0.34</v>
      </c>
      <c r="BD654" s="52" t="str">
        <f>IF(参照!L654="","",参照!L654)</f>
        <v/>
      </c>
    </row>
    <row r="655" spans="47:56">
      <c r="AU655" s="52" t="str">
        <f>IF(参照!A655="","",参照!A655)</f>
        <v>A0330</v>
      </c>
      <c r="AV655" s="52" t="str">
        <f>IF(参照!B655="","",参照!B655)</f>
        <v>香川電力(株)　</v>
      </c>
      <c r="AW655" s="52">
        <f>IF(参照!C655="","",参照!C655)</f>
        <v>4.8500000000000003E-4</v>
      </c>
      <c r="AX655" s="52" t="str">
        <f>IF(参照!D655="","",参照!D655)</f>
        <v>メニューA</v>
      </c>
      <c r="AY655" s="52">
        <f>IF(参照!E655="","",参照!E655)</f>
        <v>0</v>
      </c>
      <c r="AZ655" s="52" t="str">
        <f>IF(参照!F655="","",参照!F655)</f>
        <v>香川電力(株)　</v>
      </c>
      <c r="BA655" s="52" t="str">
        <f>IF(参照!G655="","",参照!G655)</f>
        <v>香川電力(株)　_メニューA</v>
      </c>
      <c r="BB655" s="52">
        <f t="shared" si="41"/>
        <v>0</v>
      </c>
      <c r="BD655" s="52" t="str">
        <f>IF(参照!L655="","",参照!L655)</f>
        <v/>
      </c>
    </row>
    <row r="656" spans="47:56">
      <c r="AU656" s="52" t="str">
        <f>IF(参照!A656="","",参照!A656)</f>
        <v/>
      </c>
      <c r="AV656" s="52" t="str">
        <f>IF(参照!B656="","",参照!B656)</f>
        <v/>
      </c>
      <c r="AW656" s="52" t="str">
        <f>IF(参照!C656="","",参照!C656)</f>
        <v/>
      </c>
      <c r="AX656" s="52" t="str">
        <f>IF(参照!D656="","",参照!D656)</f>
        <v>メニューB(残差)</v>
      </c>
      <c r="AY656" s="52">
        <f>IF(参照!E656="","",参照!E656)</f>
        <v>4.84E-4</v>
      </c>
      <c r="AZ656" s="52" t="str">
        <f>IF(参照!F656="","",参照!F656)</f>
        <v>香川電力(株)　</v>
      </c>
      <c r="BA656" s="52" t="str">
        <f>IF(参照!G656="","",参照!G656)</f>
        <v>香川電力(株)　_メニューB(残差)</v>
      </c>
      <c r="BB656" s="52">
        <f t="shared" si="41"/>
        <v>0.48399999999999999</v>
      </c>
      <c r="BD656" s="52" t="str">
        <f>IF(参照!L656="","",参照!L656)</f>
        <v/>
      </c>
    </row>
    <row r="657" spans="47:56">
      <c r="AU657" s="52" t="str">
        <f>IF(参照!A657="","",参照!A657)</f>
        <v/>
      </c>
      <c r="AV657" s="52" t="str">
        <f>IF(参照!B657="","",参照!B657)</f>
        <v/>
      </c>
      <c r="AW657" s="52" t="str">
        <f>IF(参照!C657="","",参照!C657)</f>
        <v/>
      </c>
      <c r="AX657" s="52" t="str">
        <f>IF(参照!D657="","",参照!D657)</f>
        <v>(参考値)事業者全体</v>
      </c>
      <c r="AY657" s="52">
        <f>IF(参照!E657="","",参照!E657)</f>
        <v>5.04E-4</v>
      </c>
      <c r="AZ657" s="52" t="str">
        <f>IF(参照!F657="","",参照!F657)</f>
        <v>香川電力(株)　</v>
      </c>
      <c r="BA657" s="52" t="str">
        <f>IF(参照!G657="","",参照!G657)</f>
        <v>香川電力(株)　_(参考値)事業者全体</v>
      </c>
      <c r="BB657" s="52">
        <f t="shared" si="41"/>
        <v>0.504</v>
      </c>
      <c r="BD657" s="52" t="str">
        <f>IF(参照!L657="","",参照!L657)</f>
        <v/>
      </c>
    </row>
    <row r="658" spans="47:56">
      <c r="AU658" s="52" t="str">
        <f>IF(参照!A658="","",参照!A658)</f>
        <v>A0332</v>
      </c>
      <c r="AV658" s="52" t="str">
        <f>IF(参照!B658="","",参照!B658)</f>
        <v>(株)ＰｉｎＴ</v>
      </c>
      <c r="AW658" s="52">
        <f>IF(参照!C658="","",参照!C658)</f>
        <v>4.8999999999999998E-4</v>
      </c>
      <c r="AX658" s="52" t="str">
        <f>IF(参照!D658="","",参照!D658)</f>
        <v/>
      </c>
      <c r="AY658" s="52">
        <f>IF(参照!E658="","",参照!E658)</f>
        <v>4.3399999999999998E-4</v>
      </c>
      <c r="AZ658" s="52" t="str">
        <f>IF(参照!F658="","",参照!F658)</f>
        <v>(株)ＰｉｎＴ</v>
      </c>
      <c r="BA658" s="52" t="str">
        <f>IF(参照!G658="","",参照!G658)</f>
        <v>(株)ＰｉｎＴ_</v>
      </c>
      <c r="BB658" s="52">
        <f t="shared" si="41"/>
        <v>0.434</v>
      </c>
      <c r="BD658" s="52" t="str">
        <f>IF(参照!L658="","",参照!L658)</f>
        <v/>
      </c>
    </row>
    <row r="659" spans="47:56">
      <c r="AU659" s="52" t="str">
        <f>IF(参照!A659="","",参照!A659)</f>
        <v>A0336</v>
      </c>
      <c r="AV659" s="52" t="str">
        <f>IF(参照!B659="","",参照!B659)</f>
        <v>(株)沖縄ガスニューパワー</v>
      </c>
      <c r="AW659" s="52" t="str">
        <f>IF(参照!C659="","",参照!C659)</f>
        <v>0.000453※</v>
      </c>
      <c r="AX659" s="52" t="str">
        <f>IF(参照!D659="","",参照!D659)</f>
        <v>メニューA</v>
      </c>
      <c r="AY659" s="52">
        <f>IF(参照!E659="","",参照!E659)</f>
        <v>0</v>
      </c>
      <c r="AZ659" s="52" t="str">
        <f>IF(参照!F659="","",参照!F659)</f>
        <v>(株)沖縄ガスニューパワー</v>
      </c>
      <c r="BA659" s="52" t="str">
        <f>IF(参照!G659="","",参照!G659)</f>
        <v>(株)沖縄ガスニューパワー_メニューA</v>
      </c>
      <c r="BB659" s="52">
        <f t="shared" si="41"/>
        <v>0</v>
      </c>
      <c r="BD659" s="52" t="str">
        <f>IF(参照!L659="","",参照!L659)</f>
        <v/>
      </c>
    </row>
    <row r="660" spans="47:56">
      <c r="AU660" s="52" t="str">
        <f>IF(参照!A660="","",参照!A660)</f>
        <v/>
      </c>
      <c r="AV660" s="52" t="str">
        <f>IF(参照!B660="","",参照!B660)</f>
        <v/>
      </c>
      <c r="AW660" s="52" t="str">
        <f>IF(参照!C660="","",参照!C660)</f>
        <v/>
      </c>
      <c r="AX660" s="52" t="str">
        <f>IF(参照!D660="","",参照!D660)</f>
        <v>メニューB(残差)</v>
      </c>
      <c r="AY660" s="52">
        <f>IF(参照!E660="","",参照!E660)</f>
        <v>3.2499999999999999E-4</v>
      </c>
      <c r="AZ660" s="52" t="str">
        <f>IF(参照!F660="","",参照!F660)</f>
        <v>(株)沖縄ガスニューパワー</v>
      </c>
      <c r="BA660" s="52" t="str">
        <f>IF(参照!G660="","",参照!G660)</f>
        <v>(株)沖縄ガスニューパワー_メニューB(残差)</v>
      </c>
      <c r="BB660" s="52">
        <f t="shared" si="41"/>
        <v>0.32500000000000001</v>
      </c>
      <c r="BD660" s="52" t="str">
        <f>IF(参照!L660="","",参照!L660)</f>
        <v/>
      </c>
    </row>
    <row r="661" spans="47:56">
      <c r="AU661" s="52" t="str">
        <f>IF(参照!A661="","",参照!A661)</f>
        <v/>
      </c>
      <c r="AV661" s="52" t="str">
        <f>IF(参照!B661="","",参照!B661)</f>
        <v/>
      </c>
      <c r="AW661" s="52" t="str">
        <f>IF(参照!C661="","",参照!C661)</f>
        <v/>
      </c>
      <c r="AX661" s="52" t="str">
        <f>IF(参照!D661="","",参照!D661)</f>
        <v>(参考値)事業者全体</v>
      </c>
      <c r="AY661" s="52">
        <f>IF(参照!E661="","",参照!E661)</f>
        <v>7.4899999999999999E-4</v>
      </c>
      <c r="AZ661" s="52" t="str">
        <f>IF(参照!F661="","",参照!F661)</f>
        <v>(株)沖縄ガスニューパワー</v>
      </c>
      <c r="BA661" s="52" t="str">
        <f>IF(参照!G661="","",参照!G661)</f>
        <v>(株)沖縄ガスニューパワー_(参考値)事業者全体</v>
      </c>
      <c r="BB661" s="52">
        <f t="shared" si="41"/>
        <v>0.749</v>
      </c>
      <c r="BD661" s="52" t="str">
        <f>IF(参照!L661="","",参照!L661)</f>
        <v/>
      </c>
    </row>
    <row r="662" spans="47:56">
      <c r="AU662" s="52" t="str">
        <f>IF(参照!A662="","",参照!A662)</f>
        <v>A0337</v>
      </c>
      <c r="AV662" s="52" t="str">
        <f>IF(参照!B662="","",参照!B662)</f>
        <v>諏訪瓦斯(株)</v>
      </c>
      <c r="AW662" s="52">
        <f>IF(参照!C662="","",参照!C662)</f>
        <v>3.6400000000000001E-4</v>
      </c>
      <c r="AX662" s="52" t="str">
        <f>IF(参照!D662="","",参照!D662)</f>
        <v/>
      </c>
      <c r="AY662" s="52">
        <f>IF(参照!E662="","",参照!E662)</f>
        <v>3.0800000000000001E-4</v>
      </c>
      <c r="AZ662" s="52" t="str">
        <f>IF(参照!F662="","",参照!F662)</f>
        <v>諏訪瓦斯(株)</v>
      </c>
      <c r="BA662" s="52" t="str">
        <f>IF(参照!G662="","",参照!G662)</f>
        <v>諏訪瓦斯(株)_</v>
      </c>
      <c r="BB662" s="52">
        <f t="shared" si="41"/>
        <v>0.308</v>
      </c>
      <c r="BD662" s="52" t="str">
        <f>IF(参照!L662="","",参照!L662)</f>
        <v/>
      </c>
    </row>
    <row r="663" spans="47:56">
      <c r="AU663" s="52" t="str">
        <f>IF(参照!A663="","",参照!A663)</f>
        <v>A0338</v>
      </c>
      <c r="AV663" s="52" t="str">
        <f>IF(参照!B663="","",参照!B663)</f>
        <v>エッセンシャルエナジー(株)</v>
      </c>
      <c r="AW663" s="52">
        <f>IF(参照!C663="","",参照!C663)</f>
        <v>4.9299999999999995E-4</v>
      </c>
      <c r="AX663" s="52" t="str">
        <f>IF(参照!D663="","",参照!D663)</f>
        <v/>
      </c>
      <c r="AY663" s="52">
        <f>IF(参照!E663="","",参照!E663)</f>
        <v>4.37E-4</v>
      </c>
      <c r="AZ663" s="52" t="str">
        <f>IF(参照!F663="","",参照!F663)</f>
        <v>エッセンシャルエナジー(株)</v>
      </c>
      <c r="BA663" s="52" t="str">
        <f>IF(参照!G663="","",参照!G663)</f>
        <v>エッセンシャルエナジー(株)_</v>
      </c>
      <c r="BB663" s="52">
        <f t="shared" si="41"/>
        <v>0.437</v>
      </c>
      <c r="BD663" s="52" t="str">
        <f>IF(参照!L663="","",参照!L663)</f>
        <v/>
      </c>
    </row>
    <row r="664" spans="47:56">
      <c r="AU664" s="52" t="str">
        <f>IF(参照!A664="","",参照!A664)</f>
        <v>A0340</v>
      </c>
      <c r="AV664" s="52" t="str">
        <f>IF(参照!B664="","",参照!B664)</f>
        <v>(株)エージーピー　</v>
      </c>
      <c r="AW664" s="52">
        <f>IF(参照!C664="","",参照!C664)</f>
        <v>3.8299999999999999E-4</v>
      </c>
      <c r="AX664" s="52" t="str">
        <f>IF(参照!D664="","",参照!D664)</f>
        <v/>
      </c>
      <c r="AY664" s="52">
        <f>IF(参照!E664="","",参照!E664)</f>
        <v>3.2699999999999998E-4</v>
      </c>
      <c r="AZ664" s="52" t="str">
        <f>IF(参照!F664="","",参照!F664)</f>
        <v>(株)エージーピー　</v>
      </c>
      <c r="BA664" s="52" t="str">
        <f>IF(参照!G664="","",参照!G664)</f>
        <v>(株)エージーピー　_</v>
      </c>
      <c r="BB664" s="52">
        <f t="shared" si="41"/>
        <v>0.32699999999999996</v>
      </c>
      <c r="BD664" s="52" t="str">
        <f>IF(参照!L664="","",参照!L664)</f>
        <v/>
      </c>
    </row>
    <row r="665" spans="47:56">
      <c r="AU665" s="52" t="str">
        <f>IF(参照!A665="","",参照!A665)</f>
        <v>A0342</v>
      </c>
      <c r="AV665" s="52" t="str">
        <f>IF(参照!B665="","",参照!B665)</f>
        <v>(株)いちき串木野電力</v>
      </c>
      <c r="AW665" s="52">
        <f>IF(参照!C665="","",参照!C665)</f>
        <v>5.5099999999999995E-4</v>
      </c>
      <c r="AX665" s="52" t="str">
        <f>IF(参照!D665="","",参照!D665)</f>
        <v/>
      </c>
      <c r="AY665" s="52">
        <f>IF(参照!E665="","",参照!E665)</f>
        <v>5.3399999999999997E-4</v>
      </c>
      <c r="AZ665" s="52" t="str">
        <f>IF(参照!F665="","",参照!F665)</f>
        <v>(株)いちき串木野電力</v>
      </c>
      <c r="BA665" s="52" t="str">
        <f>IF(参照!G665="","",参照!G665)</f>
        <v>(株)いちき串木野電力_</v>
      </c>
      <c r="BB665" s="52">
        <f t="shared" si="41"/>
        <v>0.53399999999999992</v>
      </c>
      <c r="BD665" s="52" t="str">
        <f>IF(参照!L665="","",参照!L665)</f>
        <v/>
      </c>
    </row>
    <row r="666" spans="47:56">
      <c r="AU666" s="52" t="str">
        <f>IF(参照!A666="","",参照!A666)</f>
        <v>A0343</v>
      </c>
      <c r="AV666" s="52" t="str">
        <f>IF(参照!B666="","",参照!B666)</f>
        <v>(株)クローバー・テクノロジーズ(旧：四つ葉電力(株))</v>
      </c>
      <c r="AW666" s="52">
        <f>IF(参照!C666="","",参照!C666)</f>
        <v>4.3100000000000001E-4</v>
      </c>
      <c r="AX666" s="52" t="str">
        <f>IF(参照!D666="","",参照!D666)</f>
        <v/>
      </c>
      <c r="AY666" s="52">
        <f>IF(参照!E666="","",参照!E666)</f>
        <v>4.7899999999999999E-4</v>
      </c>
      <c r="AZ666" s="52" t="str">
        <f>IF(参照!F666="","",参照!F666)</f>
        <v>(株)クローバー・テクノロジーズ(旧：四つ葉電力(株))</v>
      </c>
      <c r="BA666" s="52" t="str">
        <f>IF(参照!G666="","",参照!G666)</f>
        <v>(株)クローバー・テクノロジーズ(旧：四つ葉電力(株))_</v>
      </c>
      <c r="BB666" s="52">
        <f t="shared" si="41"/>
        <v>0.47899999999999998</v>
      </c>
      <c r="BD666" s="52" t="str">
        <f>IF(参照!L666="","",参照!L666)</f>
        <v/>
      </c>
    </row>
    <row r="667" spans="47:56">
      <c r="AU667" s="52" t="str">
        <f>IF(参照!A667="","",参照!A667)</f>
        <v>A0344</v>
      </c>
      <c r="AV667" s="52" t="str">
        <f>IF(参照!B667="","",参照!B667)</f>
        <v>西武ガス(株)</v>
      </c>
      <c r="AW667" s="52">
        <f>IF(参照!C667="","",参照!C667)</f>
        <v>3.6400000000000001E-4</v>
      </c>
      <c r="AX667" s="52" t="str">
        <f>IF(参照!D667="","",参照!D667)</f>
        <v/>
      </c>
      <c r="AY667" s="52">
        <f>IF(参照!E667="","",参照!E667)</f>
        <v>3.0800000000000001E-4</v>
      </c>
      <c r="AZ667" s="52" t="str">
        <f>IF(参照!F667="","",参照!F667)</f>
        <v>西武ガス(株)</v>
      </c>
      <c r="BA667" s="52" t="str">
        <f>IF(参照!G667="","",参照!G667)</f>
        <v>西武ガス(株)_</v>
      </c>
      <c r="BB667" s="52">
        <f t="shared" si="41"/>
        <v>0.308</v>
      </c>
      <c r="BD667" s="52" t="str">
        <f>IF(参照!L667="","",参照!L667)</f>
        <v/>
      </c>
    </row>
    <row r="668" spans="47:56">
      <c r="AU668" s="52" t="str">
        <f>IF(参照!A668="","",参照!A668)</f>
        <v>A0345</v>
      </c>
      <c r="AV668" s="52" t="str">
        <f>IF(参照!B668="","",参照!B668)</f>
        <v>松本ガス(株)</v>
      </c>
      <c r="AW668" s="52">
        <f>IF(参照!C668="","",参照!C668)</f>
        <v>3.6400000000000001E-4</v>
      </c>
      <c r="AX668" s="52" t="str">
        <f>IF(参照!D668="","",参照!D668)</f>
        <v/>
      </c>
      <c r="AY668" s="52">
        <f>IF(参照!E668="","",参照!E668)</f>
        <v>3.0800000000000001E-4</v>
      </c>
      <c r="AZ668" s="52" t="str">
        <f>IF(参照!F668="","",参照!F668)</f>
        <v>松本ガス(株)</v>
      </c>
      <c r="BA668" s="52" t="str">
        <f>IF(参照!G668="","",参照!G668)</f>
        <v>松本ガス(株)_</v>
      </c>
      <c r="BB668" s="52">
        <f t="shared" si="41"/>
        <v>0.308</v>
      </c>
      <c r="BD668" s="52" t="str">
        <f>IF(参照!L668="","",参照!L668)</f>
        <v/>
      </c>
    </row>
    <row r="669" spans="47:56">
      <c r="AU669" s="52" t="str">
        <f>IF(参照!A669="","",参照!A669)</f>
        <v>A0347</v>
      </c>
      <c r="AV669" s="52" t="str">
        <f>IF(参照!B669="","",参照!B669)</f>
        <v>ＦＴエナジー(株)</v>
      </c>
      <c r="AW669" s="52">
        <f>IF(参照!C669="","",参照!C669)</f>
        <v>4.7100000000000001E-4</v>
      </c>
      <c r="AX669" s="52" t="str">
        <f>IF(参照!D669="","",参照!D669)</f>
        <v/>
      </c>
      <c r="AY669" s="52">
        <f>IF(参照!E669="","",参照!E669)</f>
        <v>4.5600000000000003E-4</v>
      </c>
      <c r="AZ669" s="52" t="str">
        <f>IF(参照!F669="","",参照!F669)</f>
        <v>ＦＴエナジー(株)</v>
      </c>
      <c r="BA669" s="52" t="str">
        <f>IF(参照!G669="","",参照!G669)</f>
        <v>ＦＴエナジー(株)_</v>
      </c>
      <c r="BB669" s="52">
        <f t="shared" si="41"/>
        <v>0.45600000000000002</v>
      </c>
      <c r="BD669" s="52" t="str">
        <f>IF(参照!L669="","",参照!L669)</f>
        <v/>
      </c>
    </row>
    <row r="670" spans="47:56">
      <c r="AU670" s="52" t="str">
        <f>IF(参照!A670="","",参照!A670)</f>
        <v>A0348</v>
      </c>
      <c r="AV670" s="52" t="str">
        <f>IF(参照!B670="","",参照!B670)</f>
        <v>南部だんだんエナジー(株)</v>
      </c>
      <c r="AW670" s="52">
        <f>IF(参照!C670="","",参照!C670)</f>
        <v>2.3499999999999999E-4</v>
      </c>
      <c r="AX670" s="52" t="str">
        <f>IF(参照!D670="","",参照!D670)</f>
        <v/>
      </c>
      <c r="AY670" s="52">
        <f>IF(参照!E670="","",参照!E670)</f>
        <v>4.4700000000000002E-4</v>
      </c>
      <c r="AZ670" s="52" t="str">
        <f>IF(参照!F670="","",参照!F670)</f>
        <v>南部だんだんエナジー(株)</v>
      </c>
      <c r="BA670" s="52" t="str">
        <f>IF(参照!G670="","",参照!G670)</f>
        <v>南部だんだんエナジー(株)_</v>
      </c>
      <c r="BB670" s="52">
        <f t="shared" si="41"/>
        <v>0.44700000000000001</v>
      </c>
      <c r="BD670" s="52" t="str">
        <f>IF(参照!L670="","",参照!L670)</f>
        <v/>
      </c>
    </row>
    <row r="671" spans="47:56">
      <c r="AU671" s="52" t="str">
        <f>IF(参照!A671="","",参照!A671)</f>
        <v>A0349</v>
      </c>
      <c r="AV671" s="52" t="str">
        <f>IF(参照!B671="","",参照!B671)</f>
        <v>(株)エフエネ</v>
      </c>
      <c r="AW671" s="52">
        <f>IF(参照!C671="","",参照!C671)</f>
        <v>5.1199999999999998E-4</v>
      </c>
      <c r="AX671" s="52" t="str">
        <f>IF(参照!D671="","",参照!D671)</f>
        <v/>
      </c>
      <c r="AY671" s="52">
        <f>IF(参照!E671="","",参照!E671)</f>
        <v>5.5800000000000001E-4</v>
      </c>
      <c r="AZ671" s="52" t="str">
        <f>IF(参照!F671="","",参照!F671)</f>
        <v>(株)エフエネ</v>
      </c>
      <c r="BA671" s="52" t="str">
        <f>IF(参照!G671="","",参照!G671)</f>
        <v>(株)エフエネ_</v>
      </c>
      <c r="BB671" s="52">
        <f t="shared" si="41"/>
        <v>0.55800000000000005</v>
      </c>
      <c r="BD671" s="52" t="str">
        <f>IF(参照!L671="","",参照!L671)</f>
        <v/>
      </c>
    </row>
    <row r="672" spans="47:56">
      <c r="AU672" s="52" t="str">
        <f>IF(参照!A672="","",参照!A672)</f>
        <v>A0350</v>
      </c>
      <c r="AV672" s="52" t="str">
        <f>IF(参照!B672="","",参照!B672)</f>
        <v>こなんウルトラパワー(株)</v>
      </c>
      <c r="AW672" s="52">
        <f>IF(参照!C672="","",参照!C672)</f>
        <v>2.8299999999999999E-4</v>
      </c>
      <c r="AX672" s="52" t="str">
        <f>IF(参照!D672="","",参照!D672)</f>
        <v/>
      </c>
      <c r="AY672" s="52">
        <f>IF(参照!E672="","",参照!E672)</f>
        <v>4.55E-4</v>
      </c>
      <c r="AZ672" s="52" t="str">
        <f>IF(参照!F672="","",参照!F672)</f>
        <v>こなんウルトラパワー(株)</v>
      </c>
      <c r="BA672" s="52" t="str">
        <f>IF(参照!G672="","",参照!G672)</f>
        <v>こなんウルトラパワー(株)_</v>
      </c>
      <c r="BB672" s="52">
        <f t="shared" si="41"/>
        <v>0.45500000000000002</v>
      </c>
      <c r="BD672" s="52" t="str">
        <f>IF(参照!L672="","",参照!L672)</f>
        <v/>
      </c>
    </row>
    <row r="673" spans="47:56">
      <c r="AU673" s="52" t="str">
        <f>IF(参照!A673="","",参照!A673)</f>
        <v>A0351</v>
      </c>
      <c r="AV673" s="52" t="str">
        <f>IF(参照!B673="","",参照!B673)</f>
        <v>(株)ＣＨＩＢＡむつざわエナジー</v>
      </c>
      <c r="AW673" s="52">
        <f>IF(参照!C673="","",参照!C673)</f>
        <v>3.2499999999999999E-4</v>
      </c>
      <c r="AX673" s="52" t="str">
        <f>IF(参照!D673="","",参照!D673)</f>
        <v/>
      </c>
      <c r="AY673" s="52">
        <f>IF(参照!E673="","",参照!E673)</f>
        <v>5.7600000000000001E-4</v>
      </c>
      <c r="AZ673" s="52" t="str">
        <f>IF(参照!F673="","",参照!F673)</f>
        <v>(株)ＣＨＩＢＡむつざわエナジー</v>
      </c>
      <c r="BA673" s="52" t="str">
        <f>IF(参照!G673="","",参照!G673)</f>
        <v>(株)ＣＨＩＢＡむつざわエナジー_</v>
      </c>
      <c r="BB673" s="52">
        <f t="shared" si="41"/>
        <v>0.57600000000000007</v>
      </c>
      <c r="BD673" s="52" t="str">
        <f>IF(参照!L673="","",参照!L673)</f>
        <v/>
      </c>
    </row>
    <row r="674" spans="47:56">
      <c r="AU674" s="52" t="str">
        <f>IF(参照!A674="","",参照!A674)</f>
        <v>A0352</v>
      </c>
      <c r="AV674" s="52" t="str">
        <f>IF(参照!B674="","",参照!B674)</f>
        <v>(株)関西空調　</v>
      </c>
      <c r="AW674" s="52">
        <f>IF(参照!C674="","",参照!C674)</f>
        <v>4.7399999999999997E-4</v>
      </c>
      <c r="AX674" s="52" t="str">
        <f>IF(参照!D674="","",参照!D674)</f>
        <v/>
      </c>
      <c r="AY674" s="52">
        <f>IF(参照!E674="","",参照!E674)</f>
        <v>5.2500000000000008E-4</v>
      </c>
      <c r="AZ674" s="52" t="str">
        <f>IF(参照!F674="","",参照!F674)</f>
        <v>(株)関西空調　</v>
      </c>
      <c r="BA674" s="52" t="str">
        <f>IF(参照!G674="","",参照!G674)</f>
        <v>(株)関西空調　_</v>
      </c>
      <c r="BB674" s="52">
        <f t="shared" si="41"/>
        <v>0.52500000000000002</v>
      </c>
      <c r="BD674" s="52" t="str">
        <f>IF(参照!L674="","",参照!L674)</f>
        <v/>
      </c>
    </row>
    <row r="675" spans="47:56">
      <c r="AU675" s="52" t="str">
        <f>IF(参照!A675="","",参照!A675)</f>
        <v>A0353</v>
      </c>
      <c r="AV675" s="52" t="str">
        <f>IF(参照!B675="","",参照!B675)</f>
        <v>奥出雲電力(株)</v>
      </c>
      <c r="AW675" s="52">
        <f>IF(参照!C675="","",参照!C675)</f>
        <v>1.65E-4</v>
      </c>
      <c r="AX675" s="52" t="str">
        <f>IF(参照!D675="","",参照!D675)</f>
        <v/>
      </c>
      <c r="AY675" s="52">
        <f>IF(参照!E675="","",参照!E675)</f>
        <v>4.6799999999999999E-4</v>
      </c>
      <c r="AZ675" s="52" t="str">
        <f>IF(参照!F675="","",参照!F675)</f>
        <v>奥出雲電力(株)</v>
      </c>
      <c r="BA675" s="52" t="str">
        <f>IF(参照!G675="","",参照!G675)</f>
        <v>奥出雲電力(株)_</v>
      </c>
      <c r="BB675" s="52">
        <f t="shared" si="41"/>
        <v>0.46799999999999997</v>
      </c>
      <c r="BD675" s="52" t="str">
        <f>IF(参照!L675="","",参照!L675)</f>
        <v/>
      </c>
    </row>
    <row r="676" spans="47:56">
      <c r="AU676" s="52" t="str">
        <f>IF(参照!A676="","",参照!A676)</f>
        <v>A0355</v>
      </c>
      <c r="AV676" s="52" t="str">
        <f>IF(参照!B676="","",参照!B676)</f>
        <v>中央電力(株)</v>
      </c>
      <c r="AW676" s="52">
        <f>IF(参照!C676="","",参照!C676)</f>
        <v>4.7699999999999999E-4</v>
      </c>
      <c r="AX676" s="52" t="str">
        <f>IF(参照!D676="","",参照!D676)</f>
        <v>メニューA</v>
      </c>
      <c r="AY676" s="52">
        <f>IF(参照!E676="","",参照!E676)</f>
        <v>0</v>
      </c>
      <c r="AZ676" s="52" t="str">
        <f>IF(参照!F676="","",参照!F676)</f>
        <v>中央電力(株)</v>
      </c>
      <c r="BA676" s="52" t="str">
        <f>IF(参照!G676="","",参照!G676)</f>
        <v>中央電力(株)_メニューA</v>
      </c>
      <c r="BB676" s="52">
        <f t="shared" si="41"/>
        <v>0</v>
      </c>
      <c r="BD676" s="52" t="str">
        <f>IF(参照!L676="","",参照!L676)</f>
        <v/>
      </c>
    </row>
    <row r="677" spans="47:56">
      <c r="AU677" s="52" t="str">
        <f>IF(参照!A677="","",参照!A677)</f>
        <v/>
      </c>
      <c r="AV677" s="52" t="str">
        <f>IF(参照!B677="","",参照!B677)</f>
        <v/>
      </c>
      <c r="AW677" s="52" t="str">
        <f>IF(参照!C677="","",参照!C677)</f>
        <v/>
      </c>
      <c r="AX677" s="52" t="str">
        <f>IF(参照!D677="","",参照!D677)</f>
        <v>メニューB</v>
      </c>
      <c r="AY677" s="52">
        <f>IF(参照!E677="","",参照!E677)</f>
        <v>0</v>
      </c>
      <c r="AZ677" s="52" t="str">
        <f>IF(参照!F677="","",参照!F677)</f>
        <v>中央電力(株)</v>
      </c>
      <c r="BA677" s="52" t="str">
        <f>IF(参照!G677="","",参照!G677)</f>
        <v>中央電力(株)_メニューB</v>
      </c>
      <c r="BB677" s="52">
        <f t="shared" si="41"/>
        <v>0</v>
      </c>
      <c r="BD677" s="52" t="str">
        <f>IF(参照!L677="","",参照!L677)</f>
        <v/>
      </c>
    </row>
    <row r="678" spans="47:56">
      <c r="AU678" s="52" t="str">
        <f>IF(参照!A678="","",参照!A678)</f>
        <v/>
      </c>
      <c r="AV678" s="52" t="str">
        <f>IF(参照!B678="","",参照!B678)</f>
        <v/>
      </c>
      <c r="AW678" s="52" t="str">
        <f>IF(参照!C678="","",参照!C678)</f>
        <v/>
      </c>
      <c r="AX678" s="52" t="str">
        <f>IF(参照!D678="","",参照!D678)</f>
        <v>メニューC</v>
      </c>
      <c r="AY678" s="52">
        <f>IF(参照!E678="","",参照!E678)</f>
        <v>0</v>
      </c>
      <c r="AZ678" s="52" t="str">
        <f>IF(参照!F678="","",参照!F678)</f>
        <v>中央電力(株)</v>
      </c>
      <c r="BA678" s="52" t="str">
        <f>IF(参照!G678="","",参照!G678)</f>
        <v>中央電力(株)_メニューC</v>
      </c>
      <c r="BB678" s="52">
        <f t="shared" si="41"/>
        <v>0</v>
      </c>
      <c r="BD678" s="52" t="str">
        <f>IF(参照!L678="","",参照!L678)</f>
        <v/>
      </c>
    </row>
    <row r="679" spans="47:56">
      <c r="AU679" s="52" t="str">
        <f>IF(参照!A679="","",参照!A679)</f>
        <v/>
      </c>
      <c r="AV679" s="52" t="str">
        <f>IF(参照!B679="","",参照!B679)</f>
        <v/>
      </c>
      <c r="AW679" s="52" t="str">
        <f>IF(参照!C679="","",参照!C679)</f>
        <v/>
      </c>
      <c r="AX679" s="52" t="str">
        <f>IF(参照!D679="","",参照!D679)</f>
        <v>メニューD(残差)</v>
      </c>
      <c r="AY679" s="52">
        <f>IF(参照!E679="","",参照!E679)</f>
        <v>4.8499999999999997E-4</v>
      </c>
      <c r="AZ679" s="52" t="str">
        <f>IF(参照!F679="","",参照!F679)</f>
        <v>中央電力(株)</v>
      </c>
      <c r="BA679" s="52" t="str">
        <f>IF(参照!G679="","",参照!G679)</f>
        <v>中央電力(株)_メニューD(残差)</v>
      </c>
      <c r="BB679" s="52">
        <f t="shared" si="41"/>
        <v>0.48499999999999999</v>
      </c>
      <c r="BD679" s="52" t="str">
        <f>IF(参照!L679="","",参照!L679)</f>
        <v/>
      </c>
    </row>
    <row r="680" spans="47:56">
      <c r="AU680" s="52" t="str">
        <f>IF(参照!A680="","",参照!A680)</f>
        <v/>
      </c>
      <c r="AV680" s="52" t="str">
        <f>IF(参照!B680="","",参照!B680)</f>
        <v/>
      </c>
      <c r="AW680" s="52" t="str">
        <f>IF(参照!C680="","",参照!C680)</f>
        <v/>
      </c>
      <c r="AX680" s="52" t="str">
        <f>IF(参照!D680="","",参照!D680)</f>
        <v>(参考値)事業者全体</v>
      </c>
      <c r="AY680" s="52">
        <f>IF(参照!E680="","",参照!E680)</f>
        <v>4.8999999999999998E-4</v>
      </c>
      <c r="AZ680" s="52" t="str">
        <f>IF(参照!F680="","",参照!F680)</f>
        <v>中央電力(株)</v>
      </c>
      <c r="BA680" s="52" t="str">
        <f>IF(参照!G680="","",参照!G680)</f>
        <v>中央電力(株)_(参考値)事業者全体</v>
      </c>
      <c r="BB680" s="52">
        <f t="shared" si="41"/>
        <v>0.49</v>
      </c>
      <c r="BD680" s="52" t="str">
        <f>IF(参照!L680="","",参照!L680)</f>
        <v/>
      </c>
    </row>
    <row r="681" spans="47:56">
      <c r="AU681" s="52" t="str">
        <f>IF(参照!A681="","",参照!A681)</f>
        <v>A0356</v>
      </c>
      <c r="AV681" s="52" t="str">
        <f>IF(参照!B681="","",参照!B681)</f>
        <v>(株)成田香取エネルギー</v>
      </c>
      <c r="AW681" s="52">
        <f>IF(参照!C681="","",参照!C681)</f>
        <v>3.4699999999999998E-4</v>
      </c>
      <c r="AX681" s="52" t="str">
        <f>IF(参照!D681="","",参照!D681)</f>
        <v/>
      </c>
      <c r="AY681" s="52">
        <f>IF(参照!E681="","",参照!E681)</f>
        <v>4.3300000000000001E-4</v>
      </c>
      <c r="AZ681" s="52" t="str">
        <f>IF(参照!F681="","",参照!F681)</f>
        <v>(株)成田香取エネルギー</v>
      </c>
      <c r="BA681" s="52" t="str">
        <f>IF(参照!G681="","",参照!G681)</f>
        <v>(株)成田香取エネルギー_</v>
      </c>
      <c r="BB681" s="52">
        <f t="shared" si="41"/>
        <v>0.433</v>
      </c>
      <c r="BD681" s="52" t="str">
        <f>IF(参照!L681="","",参照!L681)</f>
        <v/>
      </c>
    </row>
    <row r="682" spans="47:56">
      <c r="AU682" s="52" t="str">
        <f>IF(参照!A682="","",参照!A682)</f>
        <v>A0360</v>
      </c>
      <c r="AV682" s="52" t="str">
        <f>IF(参照!B682="","",参照!B682)</f>
        <v>グローバルソリューションサービス(株)</v>
      </c>
      <c r="AW682" s="52">
        <f>IF(参照!C682="","",参照!C682)</f>
        <v>5.0000000000000001E-4</v>
      </c>
      <c r="AX682" s="52" t="str">
        <f>IF(参照!D682="","",参照!D682)</f>
        <v/>
      </c>
      <c r="AY682" s="52">
        <f>IF(参照!E682="","",参照!E682)</f>
        <v>5.4199999999999995E-4</v>
      </c>
      <c r="AZ682" s="52" t="str">
        <f>IF(参照!F682="","",参照!F682)</f>
        <v>グローバルソリューションサービス(株)</v>
      </c>
      <c r="BA682" s="52" t="str">
        <f>IF(参照!G682="","",参照!G682)</f>
        <v>グローバルソリューションサービス(株)_</v>
      </c>
      <c r="BB682" s="52">
        <f t="shared" si="41"/>
        <v>0.54199999999999993</v>
      </c>
      <c r="BD682" s="52" t="str">
        <f>IF(参照!L682="","",参照!L682)</f>
        <v/>
      </c>
    </row>
    <row r="683" spans="47:56">
      <c r="AU683" s="52" t="str">
        <f>IF(参照!A683="","",参照!A683)</f>
        <v>A0362</v>
      </c>
      <c r="AV683" s="52" t="str">
        <f>IF(参照!B683="","",参照!B683)</f>
        <v>(株)ＣＷＳ</v>
      </c>
      <c r="AW683" s="52">
        <f>IF(参照!C683="","",参照!C683)</f>
        <v>2.5000000000000001E-4</v>
      </c>
      <c r="AX683" s="52" t="str">
        <f>IF(参照!D683="","",参照!D683)</f>
        <v/>
      </c>
      <c r="AY683" s="52">
        <f>IF(参照!E683="","",参照!E683)</f>
        <v>3.01E-4</v>
      </c>
      <c r="AZ683" s="52" t="str">
        <f>IF(参照!F683="","",参照!F683)</f>
        <v>(株)ＣＷＳ</v>
      </c>
      <c r="BA683" s="52" t="str">
        <f>IF(参照!G683="","",参照!G683)</f>
        <v>(株)ＣＷＳ_</v>
      </c>
      <c r="BB683" s="52">
        <f t="shared" si="41"/>
        <v>0.30099999999999999</v>
      </c>
      <c r="BD683" s="52" t="str">
        <f>IF(参照!L683="","",参照!L683)</f>
        <v/>
      </c>
    </row>
    <row r="684" spans="47:56">
      <c r="AU684" s="52" t="str">
        <f>IF(参照!A684="","",参照!A684)</f>
        <v>A0364</v>
      </c>
      <c r="AV684" s="52" t="str">
        <f>IF(参照!B684="","",参照!B684)</f>
        <v>ふくしま新電力(株)</v>
      </c>
      <c r="AW684" s="52">
        <f>IF(参照!C684="","",参照!C684)</f>
        <v>4.9799999999999996E-4</v>
      </c>
      <c r="AX684" s="52" t="str">
        <f>IF(参照!D684="","",参照!D684)</f>
        <v/>
      </c>
      <c r="AY684" s="52">
        <f>IF(参照!E684="","",参照!E684)</f>
        <v>4.8299999999999998E-4</v>
      </c>
      <c r="AZ684" s="52" t="str">
        <f>IF(参照!F684="","",参照!F684)</f>
        <v>ふくしま新電力(株)</v>
      </c>
      <c r="BA684" s="52" t="str">
        <f>IF(参照!G684="","",参照!G684)</f>
        <v>ふくしま新電力(株)_</v>
      </c>
      <c r="BB684" s="52">
        <f t="shared" si="41"/>
        <v>0.48299999999999998</v>
      </c>
      <c r="BD684" s="52" t="str">
        <f>IF(参照!L684="","",参照!L684)</f>
        <v/>
      </c>
    </row>
    <row r="685" spans="47:56">
      <c r="AU685" s="52" t="str">
        <f>IF(参照!A685="","",参照!A685)</f>
        <v>A0365</v>
      </c>
      <c r="AV685" s="52" t="str">
        <f>IF(参照!B685="","",参照!B685)</f>
        <v>ティーダッシュ合同会社</v>
      </c>
      <c r="AW685" s="52">
        <f>IF(参照!C685="","",参照!C685)</f>
        <v>5.1199999999999998E-4</v>
      </c>
      <c r="AX685" s="52" t="str">
        <f>IF(参照!D685="","",参照!D685)</f>
        <v/>
      </c>
      <c r="AY685" s="52">
        <f>IF(参照!E685="","",参照!E685)</f>
        <v>4.5600000000000003E-4</v>
      </c>
      <c r="AZ685" s="52" t="str">
        <f>IF(参照!F685="","",参照!F685)</f>
        <v>ティーダッシュ合同会社</v>
      </c>
      <c r="BA685" s="52" t="str">
        <f>IF(参照!G685="","",参照!G685)</f>
        <v>ティーダッシュ合同会社_</v>
      </c>
      <c r="BB685" s="52">
        <f t="shared" si="41"/>
        <v>0.45600000000000002</v>
      </c>
      <c r="BD685" s="52" t="str">
        <f>IF(参照!L685="","",参照!L685)</f>
        <v/>
      </c>
    </row>
    <row r="686" spans="47:56">
      <c r="AU686" s="52" t="str">
        <f>IF(参照!A686="","",参照!A686)</f>
        <v>A0366</v>
      </c>
      <c r="AV686" s="52" t="str">
        <f>IF(参照!B686="","",参照!B686)</f>
        <v>(株)エネクスライフサービス</v>
      </c>
      <c r="AW686" s="52">
        <f>IF(参照!C686="","",参照!C686)</f>
        <v>4.6999999999999999E-4</v>
      </c>
      <c r="AX686" s="52" t="str">
        <f>IF(参照!D686="","",参照!D686)</f>
        <v/>
      </c>
      <c r="AY686" s="52">
        <f>IF(参照!E686="","",参照!E686)</f>
        <v>4.1100000000000002E-4</v>
      </c>
      <c r="AZ686" s="52" t="str">
        <f>IF(参照!F686="","",参照!F686)</f>
        <v>(株)エネクスライフサービス</v>
      </c>
      <c r="BA686" s="52" t="str">
        <f>IF(参照!G686="","",参照!G686)</f>
        <v>(株)エネクスライフサービス_</v>
      </c>
      <c r="BB686" s="52">
        <f t="shared" si="41"/>
        <v>0.41100000000000003</v>
      </c>
      <c r="BD686" s="52" t="str">
        <f>IF(参照!L686="","",参照!L686)</f>
        <v/>
      </c>
    </row>
    <row r="687" spans="47:56">
      <c r="AU687" s="52" t="str">
        <f>IF(参照!A687="","",参照!A687)</f>
        <v>A0367</v>
      </c>
      <c r="AV687" s="52" t="str">
        <f>IF(参照!B687="","",参照!B687)</f>
        <v>ネイチャーエナジー小国(株)</v>
      </c>
      <c r="AW687" s="52">
        <f>IF(参照!C687="","",参照!C687)</f>
        <v>2.4899999999999998E-4</v>
      </c>
      <c r="AX687" s="52" t="str">
        <f>IF(参照!D687="","",参照!D687)</f>
        <v/>
      </c>
      <c r="AY687" s="52">
        <f>IF(参照!E687="","",参照!E687)</f>
        <v>3.2200000000000002E-4</v>
      </c>
      <c r="AZ687" s="52" t="str">
        <f>IF(参照!F687="","",参照!F687)</f>
        <v>ネイチャーエナジー小国(株)</v>
      </c>
      <c r="BA687" s="52" t="str">
        <f>IF(参照!G687="","",参照!G687)</f>
        <v>ネイチャーエナジー小国(株)_</v>
      </c>
      <c r="BB687" s="52">
        <f t="shared" si="41"/>
        <v>0.32200000000000001</v>
      </c>
      <c r="BD687" s="52" t="str">
        <f>IF(参照!L687="","",参照!L687)</f>
        <v/>
      </c>
    </row>
    <row r="688" spans="47:56">
      <c r="AU688" s="52" t="str">
        <f>IF(参照!A688="","",参照!A688)</f>
        <v>A0368</v>
      </c>
      <c r="AV688" s="52" t="str">
        <f>IF(参照!B688="","",参照!B688)</f>
        <v>リエスパワーネクスト(株)</v>
      </c>
      <c r="AW688" s="52">
        <f>IF(参照!C688="","",参照!C688)</f>
        <v>5.0799999999999999E-4</v>
      </c>
      <c r="AX688" s="52" t="str">
        <f>IF(参照!D688="","",参照!D688)</f>
        <v/>
      </c>
      <c r="AY688" s="52">
        <f>IF(参照!E688="","",参照!E688)</f>
        <v>4.2400000000000001E-4</v>
      </c>
      <c r="AZ688" s="52" t="str">
        <f>IF(参照!F688="","",参照!F688)</f>
        <v>リエスパワーネクスト(株)</v>
      </c>
      <c r="BA688" s="52" t="str">
        <f>IF(参照!G688="","",参照!G688)</f>
        <v>リエスパワーネクスト(株)_</v>
      </c>
      <c r="BB688" s="52">
        <f t="shared" si="41"/>
        <v>0.42399999999999999</v>
      </c>
      <c r="BD688" s="52" t="str">
        <f>IF(参照!L688="","",参照!L688)</f>
        <v/>
      </c>
    </row>
    <row r="689" spans="47:56">
      <c r="AU689" s="52" t="str">
        <f>IF(参照!A689="","",参照!A689)</f>
        <v>A0369</v>
      </c>
      <c r="AV689" s="52" t="str">
        <f>IF(参照!B689="","",参照!B689)</f>
        <v>京都生活協同組合</v>
      </c>
      <c r="AW689" s="52">
        <f>IF(参照!C689="","",参照!C689)</f>
        <v>3.7300000000000001E-4</v>
      </c>
      <c r="AX689" s="52" t="str">
        <f>IF(参照!D689="","",参照!D689)</f>
        <v>メニューA</v>
      </c>
      <c r="AY689" s="52">
        <f>IF(参照!E689="","",参照!E689)</f>
        <v>0</v>
      </c>
      <c r="AZ689" s="52" t="str">
        <f>IF(参照!F689="","",参照!F689)</f>
        <v>京都生活協同組合</v>
      </c>
      <c r="BA689" s="52" t="str">
        <f>IF(参照!G689="","",参照!G689)</f>
        <v>京都生活協同組合_メニューA</v>
      </c>
      <c r="BB689" s="52">
        <f t="shared" si="41"/>
        <v>0</v>
      </c>
      <c r="BD689" s="52" t="str">
        <f>IF(参照!L689="","",参照!L689)</f>
        <v/>
      </c>
    </row>
    <row r="690" spans="47:56">
      <c r="AU690" s="52" t="str">
        <f>IF(参照!A690="","",参照!A690)</f>
        <v/>
      </c>
      <c r="AV690" s="52" t="str">
        <f>IF(参照!B690="","",参照!B690)</f>
        <v/>
      </c>
      <c r="AW690" s="52" t="str">
        <f>IF(参照!C690="","",参照!C690)</f>
        <v/>
      </c>
      <c r="AX690" s="52" t="str">
        <f>IF(参照!D690="","",参照!D690)</f>
        <v>メニューB(残差)</v>
      </c>
      <c r="AY690" s="52">
        <f>IF(参照!E690="","",参照!E690)</f>
        <v>3.19E-4</v>
      </c>
      <c r="AZ690" s="52" t="str">
        <f>IF(参照!F690="","",参照!F690)</f>
        <v>京都生活協同組合</v>
      </c>
      <c r="BA690" s="52" t="str">
        <f>IF(参照!G690="","",参照!G690)</f>
        <v>京都生活協同組合_メニューB(残差)</v>
      </c>
      <c r="BB690" s="52">
        <f t="shared" si="41"/>
        <v>0.31900000000000001</v>
      </c>
      <c r="BD690" s="52" t="str">
        <f>IF(参照!L690="","",参照!L690)</f>
        <v/>
      </c>
    </row>
    <row r="691" spans="47:56">
      <c r="AU691" s="52" t="str">
        <f>IF(参照!A691="","",参照!A691)</f>
        <v/>
      </c>
      <c r="AV691" s="52" t="str">
        <f>IF(参照!B691="","",参照!B691)</f>
        <v/>
      </c>
      <c r="AW691" s="52" t="str">
        <f>IF(参照!C691="","",参照!C691)</f>
        <v/>
      </c>
      <c r="AX691" s="52" t="str">
        <f>IF(参照!D691="","",参照!D691)</f>
        <v>(参考値)事業者全体</v>
      </c>
      <c r="AY691" s="52">
        <f>IF(参照!E691="","",参照!E691)</f>
        <v>3.39E-4</v>
      </c>
      <c r="AZ691" s="52" t="str">
        <f>IF(参照!F691="","",参照!F691)</f>
        <v>京都生活協同組合</v>
      </c>
      <c r="BA691" s="52" t="str">
        <f>IF(参照!G691="","",参照!G691)</f>
        <v>京都生活協同組合_(参考値)事業者全体</v>
      </c>
      <c r="BB691" s="52">
        <f t="shared" si="41"/>
        <v>0.33900000000000002</v>
      </c>
      <c r="BD691" s="52" t="str">
        <f>IF(参照!L691="","",参照!L691)</f>
        <v/>
      </c>
    </row>
    <row r="692" spans="47:56">
      <c r="AU692" s="52" t="str">
        <f>IF(参照!A692="","",参照!A692)</f>
        <v>A0371</v>
      </c>
      <c r="AV692" s="52" t="str">
        <f>IF(参照!B692="","",参照!B692)</f>
        <v>エネルギーパワー(株)</v>
      </c>
      <c r="AW692" s="52">
        <f>IF(参照!C692="","",参照!C692)</f>
        <v>4.9899999999999999E-4</v>
      </c>
      <c r="AX692" s="52" t="str">
        <f>IF(参照!D692="","",参照!D692)</f>
        <v>メニューA</v>
      </c>
      <c r="AY692" s="52">
        <f>IF(参照!E692="","",参照!E692)</f>
        <v>0</v>
      </c>
      <c r="AZ692" s="52" t="str">
        <f>IF(参照!F692="","",参照!F692)</f>
        <v>エネルギーパワー(株)</v>
      </c>
      <c r="BA692" s="52" t="str">
        <f>IF(参照!G692="","",参照!G692)</f>
        <v>エネルギーパワー(株)_メニューA</v>
      </c>
      <c r="BB692" s="52">
        <f t="shared" si="41"/>
        <v>0</v>
      </c>
      <c r="BD692" s="52" t="str">
        <f>IF(参照!L692="","",参照!L692)</f>
        <v/>
      </c>
    </row>
    <row r="693" spans="47:56">
      <c r="AU693" s="52" t="str">
        <f>IF(参照!A693="","",参照!A693)</f>
        <v/>
      </c>
      <c r="AV693" s="52" t="str">
        <f>IF(参照!B693="","",参照!B693)</f>
        <v/>
      </c>
      <c r="AW693" s="52" t="str">
        <f>IF(参照!C693="","",参照!C693)</f>
        <v/>
      </c>
      <c r="AX693" s="52" t="str">
        <f>IF(参照!D693="","",参照!D693)</f>
        <v>メニューB</v>
      </c>
      <c r="AY693" s="52">
        <f>IF(参照!E693="","",参照!E693)</f>
        <v>0</v>
      </c>
      <c r="AZ693" s="52" t="str">
        <f>IF(参照!F693="","",参照!F693)</f>
        <v>エネルギーパワー(株)</v>
      </c>
      <c r="BA693" s="52" t="str">
        <f>IF(参照!G693="","",参照!G693)</f>
        <v>エネルギーパワー(株)_メニューB</v>
      </c>
      <c r="BB693" s="52">
        <f t="shared" si="41"/>
        <v>0</v>
      </c>
      <c r="BD693" s="52" t="str">
        <f>IF(参照!L693="","",参照!L693)</f>
        <v/>
      </c>
    </row>
    <row r="694" spans="47:56">
      <c r="AU694" s="52" t="str">
        <f>IF(参照!A694="","",参照!A694)</f>
        <v/>
      </c>
      <c r="AV694" s="52" t="str">
        <f>IF(参照!B694="","",参照!B694)</f>
        <v/>
      </c>
      <c r="AW694" s="52" t="str">
        <f>IF(参照!C694="","",参照!C694)</f>
        <v/>
      </c>
      <c r="AX694" s="52" t="str">
        <f>IF(参照!D694="","",参照!D694)</f>
        <v>メニューC</v>
      </c>
      <c r="AY694" s="52">
        <f>IF(参照!E694="","",参照!E694)</f>
        <v>0</v>
      </c>
      <c r="AZ694" s="52" t="str">
        <f>IF(参照!F694="","",参照!F694)</f>
        <v>エネルギーパワー(株)</v>
      </c>
      <c r="BA694" s="52" t="str">
        <f>IF(参照!G694="","",参照!G694)</f>
        <v>エネルギーパワー(株)_メニューC</v>
      </c>
      <c r="BB694" s="52">
        <f t="shared" si="41"/>
        <v>0</v>
      </c>
      <c r="BD694" s="52" t="str">
        <f>IF(参照!L694="","",参照!L694)</f>
        <v/>
      </c>
    </row>
    <row r="695" spans="47:56">
      <c r="AU695" s="52" t="str">
        <f>IF(参照!A695="","",参照!A695)</f>
        <v/>
      </c>
      <c r="AV695" s="52" t="str">
        <f>IF(参照!B695="","",参照!B695)</f>
        <v/>
      </c>
      <c r="AW695" s="52" t="str">
        <f>IF(参照!C695="","",参照!C695)</f>
        <v/>
      </c>
      <c r="AX695" s="52" t="str">
        <f>IF(参照!D695="","",参照!D695)</f>
        <v>メニューD</v>
      </c>
      <c r="AY695" s="52">
        <f>IF(参照!E695="","",参照!E695)</f>
        <v>0</v>
      </c>
      <c r="AZ695" s="52" t="str">
        <f>IF(参照!F695="","",参照!F695)</f>
        <v>エネルギーパワー(株)</v>
      </c>
      <c r="BA695" s="52" t="str">
        <f>IF(参照!G695="","",参照!G695)</f>
        <v>エネルギーパワー(株)_メニューD</v>
      </c>
      <c r="BB695" s="52">
        <f t="shared" si="41"/>
        <v>0</v>
      </c>
      <c r="BD695" s="52" t="str">
        <f>IF(参照!L695="","",参照!L695)</f>
        <v/>
      </c>
    </row>
    <row r="696" spans="47:56">
      <c r="AU696" s="52" t="str">
        <f>IF(参照!A696="","",参照!A696)</f>
        <v/>
      </c>
      <c r="AV696" s="52" t="str">
        <f>IF(参照!B696="","",参照!B696)</f>
        <v/>
      </c>
      <c r="AW696" s="52" t="str">
        <f>IF(参照!C696="","",参照!C696)</f>
        <v/>
      </c>
      <c r="AX696" s="52" t="str">
        <f>IF(参照!D696="","",参照!D696)</f>
        <v>メニューE(残差)</v>
      </c>
      <c r="AY696" s="52">
        <f>IF(参照!E696="","",参照!E696)</f>
        <v>5.31E-4</v>
      </c>
      <c r="AZ696" s="52" t="str">
        <f>IF(参照!F696="","",参照!F696)</f>
        <v>エネルギーパワー(株)</v>
      </c>
      <c r="BA696" s="52" t="str">
        <f>IF(参照!G696="","",参照!G696)</f>
        <v>エネルギーパワー(株)_メニューE(残差)</v>
      </c>
      <c r="BB696" s="52">
        <f t="shared" si="41"/>
        <v>0.53100000000000003</v>
      </c>
      <c r="BD696" s="52" t="str">
        <f>IF(参照!L696="","",参照!L696)</f>
        <v/>
      </c>
    </row>
    <row r="697" spans="47:56">
      <c r="AU697" s="52" t="str">
        <f>IF(参照!A697="","",参照!A697)</f>
        <v/>
      </c>
      <c r="AV697" s="52" t="str">
        <f>IF(参照!B697="","",参照!B697)</f>
        <v/>
      </c>
      <c r="AW697" s="52" t="str">
        <f>IF(参照!C697="","",参照!C697)</f>
        <v/>
      </c>
      <c r="AX697" s="52" t="str">
        <f>IF(参照!D697="","",参照!D697)</f>
        <v>(参考値)事業者全体</v>
      </c>
      <c r="AY697" s="52">
        <f>IF(参照!E697="","",参照!E697)</f>
        <v>5.3499999999999999E-4</v>
      </c>
      <c r="AZ697" s="52" t="str">
        <f>IF(参照!F697="","",参照!F697)</f>
        <v>エネルギーパワー(株)</v>
      </c>
      <c r="BA697" s="52" t="str">
        <f>IF(参照!G697="","",参照!G697)</f>
        <v>エネルギーパワー(株)_(参考値)事業者全体</v>
      </c>
      <c r="BB697" s="52">
        <f t="shared" si="41"/>
        <v>0.53500000000000003</v>
      </c>
      <c r="BD697" s="52" t="str">
        <f>IF(参照!L697="","",参照!L697)</f>
        <v/>
      </c>
    </row>
    <row r="698" spans="47:56">
      <c r="AU698" s="52" t="str">
        <f>IF(参照!A698="","",参照!A698)</f>
        <v>A0372</v>
      </c>
      <c r="AV698" s="52" t="str">
        <f>IF(参照!B698="","",参照!B698)</f>
        <v>(株)グリムスパワー</v>
      </c>
      <c r="AW698" s="52">
        <f>IF(参照!C698="","",参照!C698)</f>
        <v>4.8000000000000001E-4</v>
      </c>
      <c r="AX698" s="52" t="str">
        <f>IF(参照!D698="","",参照!D698)</f>
        <v/>
      </c>
      <c r="AY698" s="52">
        <f>IF(参照!E698="","",参照!E698)</f>
        <v>4.86E-4</v>
      </c>
      <c r="AZ698" s="52" t="str">
        <f>IF(参照!F698="","",参照!F698)</f>
        <v>(株)グリムスパワー</v>
      </c>
      <c r="BA698" s="52" t="str">
        <f>IF(参照!G698="","",参照!G698)</f>
        <v>(株)グリムスパワー_</v>
      </c>
      <c r="BB698" s="52">
        <f t="shared" si="41"/>
        <v>0.48599999999999999</v>
      </c>
      <c r="BD698" s="52" t="str">
        <f>IF(参照!L698="","",参照!L698)</f>
        <v/>
      </c>
    </row>
    <row r="699" spans="47:56">
      <c r="AU699" s="52" t="str">
        <f>IF(参照!A699="","",参照!A699)</f>
        <v>A0373</v>
      </c>
      <c r="AV699" s="52" t="str">
        <f>IF(参照!B699="","",参照!B699)</f>
        <v>日本ファシリティ・ソリューション(株)</v>
      </c>
      <c r="AW699" s="52">
        <f>IF(参照!C699="","",参照!C699)</f>
        <v>4.7600000000000002E-4</v>
      </c>
      <c r="AX699" s="52" t="str">
        <f>IF(参照!D699="","",参照!D699)</f>
        <v>メニューA</v>
      </c>
      <c r="AY699" s="52">
        <f>IF(参照!E699="","",参照!E699)</f>
        <v>0</v>
      </c>
      <c r="AZ699" s="52" t="str">
        <f>IF(参照!F699="","",参照!F699)</f>
        <v>日本ファシリティ・ソリューション(株)</v>
      </c>
      <c r="BA699" s="52" t="str">
        <f>IF(参照!G699="","",参照!G699)</f>
        <v>日本ファシリティ・ソリューション(株)_メニューA</v>
      </c>
      <c r="BB699" s="52">
        <f t="shared" si="41"/>
        <v>0</v>
      </c>
      <c r="BD699" s="52" t="str">
        <f>IF(参照!L699="","",参照!L699)</f>
        <v/>
      </c>
    </row>
    <row r="700" spans="47:56">
      <c r="AU700" s="52" t="str">
        <f>IF(参照!A700="","",参照!A700)</f>
        <v/>
      </c>
      <c r="AV700" s="52" t="str">
        <f>IF(参照!B700="","",参照!B700)</f>
        <v/>
      </c>
      <c r="AW700" s="52" t="str">
        <f>IF(参照!C700="","",参照!C700)</f>
        <v/>
      </c>
      <c r="AX700" s="52" t="str">
        <f>IF(参照!D700="","",参照!D700)</f>
        <v>メニューB(残差)</v>
      </c>
      <c r="AY700" s="52">
        <f>IF(参照!E700="","",参照!E700)</f>
        <v>2.92E-4</v>
      </c>
      <c r="AZ700" s="52" t="str">
        <f>IF(参照!F700="","",参照!F700)</f>
        <v>日本ファシリティ・ソリューション(株)</v>
      </c>
      <c r="BA700" s="52" t="str">
        <f>IF(参照!G700="","",参照!G700)</f>
        <v>日本ファシリティ・ソリューション(株)_メニューB(残差)</v>
      </c>
      <c r="BB700" s="52">
        <f t="shared" si="41"/>
        <v>0.29199999999999998</v>
      </c>
      <c r="BD700" s="52" t="str">
        <f>IF(参照!L700="","",参照!L700)</f>
        <v/>
      </c>
    </row>
    <row r="701" spans="47:56">
      <c r="AU701" s="52" t="str">
        <f>IF(参照!A701="","",参照!A701)</f>
        <v/>
      </c>
      <c r="AV701" s="52" t="str">
        <f>IF(参照!B701="","",参照!B701)</f>
        <v/>
      </c>
      <c r="AW701" s="52" t="str">
        <f>IF(参照!C701="","",参照!C701)</f>
        <v/>
      </c>
      <c r="AX701" s="52" t="str">
        <f>IF(参照!D701="","",参照!D701)</f>
        <v>(参考値)事業者全体</v>
      </c>
      <c r="AY701" s="52">
        <f>IF(参照!E701="","",参照!E701)</f>
        <v>4.7800000000000002E-4</v>
      </c>
      <c r="AZ701" s="52" t="str">
        <f>IF(参照!F701="","",参照!F701)</f>
        <v>日本ファシリティ・ソリューション(株)</v>
      </c>
      <c r="BA701" s="52" t="str">
        <f>IF(参照!G701="","",参照!G701)</f>
        <v>日本ファシリティ・ソリューション(株)_(参考値)事業者全体</v>
      </c>
      <c r="BB701" s="52">
        <f t="shared" si="41"/>
        <v>0.47800000000000004</v>
      </c>
      <c r="BD701" s="52" t="str">
        <f>IF(参照!L701="","",参照!L701)</f>
        <v/>
      </c>
    </row>
    <row r="702" spans="47:56">
      <c r="AU702" s="52" t="str">
        <f>IF(参照!A702="","",参照!A702)</f>
        <v>A0374</v>
      </c>
      <c r="AV702" s="52" t="str">
        <f>IF(参照!B702="","",参照!B702)</f>
        <v>(株)登米電力</v>
      </c>
      <c r="AW702" s="52">
        <f>IF(参照!C702="","",参照!C702)</f>
        <v>4.55E-4</v>
      </c>
      <c r="AX702" s="52" t="str">
        <f>IF(参照!D702="","",参照!D702)</f>
        <v/>
      </c>
      <c r="AY702" s="52">
        <f>IF(参照!E702="","",参照!E702)</f>
        <v>3.9899999999999999E-4</v>
      </c>
      <c r="AZ702" s="52" t="str">
        <f>IF(参照!F702="","",参照!F702)</f>
        <v>(株)登米電力</v>
      </c>
      <c r="BA702" s="52" t="str">
        <f>IF(参照!G702="","",参照!G702)</f>
        <v>(株)登米電力_</v>
      </c>
      <c r="BB702" s="52">
        <f t="shared" si="41"/>
        <v>0.39900000000000002</v>
      </c>
      <c r="BD702" s="52" t="str">
        <f>IF(参照!L702="","",参照!L702)</f>
        <v/>
      </c>
    </row>
    <row r="703" spans="47:56">
      <c r="AU703" s="52" t="str">
        <f>IF(参照!A703="","",参照!A703)</f>
        <v>A0375</v>
      </c>
      <c r="AV703" s="52" t="str">
        <f>IF(参照!B703="","",参照!B703)</f>
        <v>情報ハイウェイ協同組合</v>
      </c>
      <c r="AW703" s="52">
        <f>IF(参照!C703="","",参照!C703)</f>
        <v>5.0600000000000005E-4</v>
      </c>
      <c r="AX703" s="52" t="str">
        <f>IF(参照!D703="","",参照!D703)</f>
        <v/>
      </c>
      <c r="AY703" s="52">
        <f>IF(参照!E703="","",参照!E703)</f>
        <v>4.7399999999999997E-4</v>
      </c>
      <c r="AZ703" s="52" t="str">
        <f>IF(参照!F703="","",参照!F703)</f>
        <v>情報ハイウェイ協同組合</v>
      </c>
      <c r="BA703" s="52" t="str">
        <f>IF(参照!G703="","",参照!G703)</f>
        <v>情報ハイウェイ協同組合_</v>
      </c>
      <c r="BB703" s="52">
        <f t="shared" si="41"/>
        <v>0.47399999999999998</v>
      </c>
      <c r="BD703" s="52" t="str">
        <f>IF(参照!L703="","",参照!L703)</f>
        <v/>
      </c>
    </row>
    <row r="704" spans="47:56">
      <c r="AU704" s="52" t="str">
        <f>IF(参照!A704="","",参照!A704)</f>
        <v>A0376</v>
      </c>
      <c r="AV704" s="52" t="str">
        <f>IF(参照!B704="","",参照!B704)</f>
        <v>自然電力(株)</v>
      </c>
      <c r="AW704" s="52">
        <f>IF(参照!C704="","",参照!C704)</f>
        <v>3.9599999999999998E-4</v>
      </c>
      <c r="AX704" s="52" t="str">
        <f>IF(参照!D704="","",参照!D704)</f>
        <v>メニューA</v>
      </c>
      <c r="AY704" s="52">
        <f>IF(参照!E704="","",参照!E704)</f>
        <v>0</v>
      </c>
      <c r="AZ704" s="52" t="str">
        <f>IF(参照!F704="","",参照!F704)</f>
        <v>自然電力(株)</v>
      </c>
      <c r="BA704" s="52" t="str">
        <f>IF(参照!G704="","",参照!G704)</f>
        <v>自然電力(株)_メニューA</v>
      </c>
      <c r="BB704" s="52">
        <f t="shared" si="41"/>
        <v>0</v>
      </c>
      <c r="BD704" s="52" t="str">
        <f>IF(参照!L704="","",参照!L704)</f>
        <v/>
      </c>
    </row>
    <row r="705" spans="47:56">
      <c r="AU705" s="52" t="str">
        <f>IF(参照!A705="","",参照!A705)</f>
        <v/>
      </c>
      <c r="AV705" s="52" t="str">
        <f>IF(参照!B705="","",参照!B705)</f>
        <v/>
      </c>
      <c r="AW705" s="52" t="str">
        <f>IF(参照!C705="","",参照!C705)</f>
        <v/>
      </c>
      <c r="AX705" s="52" t="str">
        <f>IF(参照!D705="","",参照!D705)</f>
        <v>メニューB</v>
      </c>
      <c r="AY705" s="52">
        <f>IF(参照!E705="","",参照!E705)</f>
        <v>0</v>
      </c>
      <c r="AZ705" s="52" t="str">
        <f>IF(参照!F705="","",参照!F705)</f>
        <v>自然電力(株)</v>
      </c>
      <c r="BA705" s="52" t="str">
        <f>IF(参照!G705="","",参照!G705)</f>
        <v>自然電力(株)_メニューB</v>
      </c>
      <c r="BB705" s="52">
        <f t="shared" si="41"/>
        <v>0</v>
      </c>
      <c r="BD705" s="52" t="str">
        <f>IF(参照!L705="","",参照!L705)</f>
        <v/>
      </c>
    </row>
    <row r="706" spans="47:56">
      <c r="AU706" s="52" t="str">
        <f>IF(参照!A706="","",参照!A706)</f>
        <v/>
      </c>
      <c r="AV706" s="52" t="str">
        <f>IF(参照!B706="","",参照!B706)</f>
        <v/>
      </c>
      <c r="AW706" s="52" t="str">
        <f>IF(参照!C706="","",参照!C706)</f>
        <v/>
      </c>
      <c r="AX706" s="52" t="str">
        <f>IF(参照!D706="","",参照!D706)</f>
        <v>メニューC</v>
      </c>
      <c r="AY706" s="52">
        <f>IF(参照!E706="","",参照!E706)</f>
        <v>0</v>
      </c>
      <c r="AZ706" s="52" t="str">
        <f>IF(参照!F706="","",参照!F706)</f>
        <v>自然電力(株)</v>
      </c>
      <c r="BA706" s="52" t="str">
        <f>IF(参照!G706="","",参照!G706)</f>
        <v>自然電力(株)_メニューC</v>
      </c>
      <c r="BB706" s="52">
        <f t="shared" si="41"/>
        <v>0</v>
      </c>
      <c r="BD706" s="52" t="str">
        <f>IF(参照!L706="","",参照!L706)</f>
        <v/>
      </c>
    </row>
    <row r="707" spans="47:56">
      <c r="AU707" s="52" t="str">
        <f>IF(参照!A707="","",参照!A707)</f>
        <v/>
      </c>
      <c r="AV707" s="52" t="str">
        <f>IF(参照!B707="","",参照!B707)</f>
        <v/>
      </c>
      <c r="AW707" s="52" t="str">
        <f>IF(参照!C707="","",参照!C707)</f>
        <v/>
      </c>
      <c r="AX707" s="52" t="str">
        <f>IF(参照!D707="","",参照!D707)</f>
        <v>メニューD</v>
      </c>
      <c r="AY707" s="52">
        <f>IF(参照!E707="","",参照!E707)</f>
        <v>0</v>
      </c>
      <c r="AZ707" s="52" t="str">
        <f>IF(参照!F707="","",参照!F707)</f>
        <v>自然電力(株)</v>
      </c>
      <c r="BA707" s="52" t="str">
        <f>IF(参照!G707="","",参照!G707)</f>
        <v>自然電力(株)_メニューD</v>
      </c>
      <c r="BB707" s="52">
        <f t="shared" si="41"/>
        <v>0</v>
      </c>
      <c r="BD707" s="52" t="str">
        <f>IF(参照!L707="","",参照!L707)</f>
        <v/>
      </c>
    </row>
    <row r="708" spans="47:56">
      <c r="AU708" s="52" t="str">
        <f>IF(参照!A708="","",参照!A708)</f>
        <v/>
      </c>
      <c r="AV708" s="52" t="str">
        <f>IF(参照!B708="","",参照!B708)</f>
        <v/>
      </c>
      <c r="AW708" s="52" t="str">
        <f>IF(参照!C708="","",参照!C708)</f>
        <v/>
      </c>
      <c r="AX708" s="52" t="str">
        <f>IF(参照!D708="","",参照!D708)</f>
        <v>(参考値)事業者全体</v>
      </c>
      <c r="AY708" s="52">
        <f>IF(参照!E708="","",参照!E708)</f>
        <v>2.3499999999999999E-4</v>
      </c>
      <c r="AZ708" s="52" t="str">
        <f>IF(参照!F708="","",参照!F708)</f>
        <v>自然電力(株)</v>
      </c>
      <c r="BA708" s="52" t="str">
        <f>IF(参照!G708="","",参照!G708)</f>
        <v>自然電力(株)_(参考値)事業者全体</v>
      </c>
      <c r="BB708" s="52">
        <f t="shared" si="41"/>
        <v>0.23499999999999999</v>
      </c>
      <c r="BD708" s="52" t="str">
        <f>IF(参照!L708="","",参照!L708)</f>
        <v/>
      </c>
    </row>
    <row r="709" spans="47:56">
      <c r="AU709" s="52" t="str">
        <f>IF(参照!A709="","",参照!A709)</f>
        <v>A0377</v>
      </c>
      <c r="AV709" s="52" t="str">
        <f>IF(参照!B709="","",参照!B709)</f>
        <v>(株)オノプロックス</v>
      </c>
      <c r="AW709" s="52">
        <f>IF(参照!C709="","",参照!C709)</f>
        <v>5.5000000000000003E-4</v>
      </c>
      <c r="AX709" s="52" t="str">
        <f>IF(参照!D709="","",参照!D709)</f>
        <v/>
      </c>
      <c r="AY709" s="52">
        <f>IF(参照!E709="","",参照!E709)</f>
        <v>5.2400000000000005E-4</v>
      </c>
      <c r="AZ709" s="52" t="str">
        <f>IF(参照!F709="","",参照!F709)</f>
        <v>(株)オノプロックス</v>
      </c>
      <c r="BA709" s="52" t="str">
        <f>IF(参照!G709="","",参照!G709)</f>
        <v>(株)オノプロックス_</v>
      </c>
      <c r="BB709" s="52">
        <f t="shared" ref="BB709:BB772" si="42">AY709*1000</f>
        <v>0.52400000000000002</v>
      </c>
      <c r="BD709" s="52" t="str">
        <f>IF(参照!L709="","",参照!L709)</f>
        <v/>
      </c>
    </row>
    <row r="710" spans="47:56">
      <c r="AU710" s="52" t="str">
        <f>IF(参照!A710="","",参照!A710)</f>
        <v>A0378</v>
      </c>
      <c r="AV710" s="52" t="str">
        <f>IF(参照!B710="","",参照!B710)</f>
        <v>本庄ガス(株)</v>
      </c>
      <c r="AW710" s="52">
        <f>IF(参照!C710="","",参照!C710)</f>
        <v>3.6400000000000001E-4</v>
      </c>
      <c r="AX710" s="52" t="str">
        <f>IF(参照!D710="","",参照!D710)</f>
        <v/>
      </c>
      <c r="AY710" s="52">
        <f>IF(参照!E710="","",参照!E710)</f>
        <v>3.0800000000000001E-4</v>
      </c>
      <c r="AZ710" s="52" t="str">
        <f>IF(参照!F710="","",参照!F710)</f>
        <v>本庄ガス(株)</v>
      </c>
      <c r="BA710" s="52" t="str">
        <f>IF(参照!G710="","",参照!G710)</f>
        <v>本庄ガス(株)_</v>
      </c>
      <c r="BB710" s="52">
        <f t="shared" si="42"/>
        <v>0.308</v>
      </c>
      <c r="BD710" s="52" t="str">
        <f>IF(参照!L710="","",参照!L710)</f>
        <v/>
      </c>
    </row>
    <row r="711" spans="47:56">
      <c r="AU711" s="52" t="str">
        <f>IF(参照!A711="","",参照!A711)</f>
        <v>A0379</v>
      </c>
      <c r="AV711" s="52" t="str">
        <f>IF(参照!B711="","",参照!B711)</f>
        <v>(株)フィット</v>
      </c>
      <c r="AW711" s="52">
        <f>IF(参照!C711="","",参照!C711)</f>
        <v>4.57E-4</v>
      </c>
      <c r="AX711" s="52" t="str">
        <f>IF(参照!D711="","",参照!D711)</f>
        <v/>
      </c>
      <c r="AY711" s="52">
        <f>IF(参照!E711="","",参照!E711)</f>
        <v>4.0099999999999999E-4</v>
      </c>
      <c r="AZ711" s="52" t="str">
        <f>IF(参照!F711="","",参照!F711)</f>
        <v>(株)フィット</v>
      </c>
      <c r="BA711" s="52" t="str">
        <f>IF(参照!G711="","",参照!G711)</f>
        <v>(株)フィット_</v>
      </c>
      <c r="BB711" s="52">
        <f t="shared" si="42"/>
        <v>0.40099999999999997</v>
      </c>
      <c r="BD711" s="52" t="str">
        <f>IF(参照!L711="","",参照!L711)</f>
        <v/>
      </c>
    </row>
    <row r="712" spans="47:56">
      <c r="AU712" s="52" t="str">
        <f>IF(参照!A712="","",参照!A712)</f>
        <v>A0380</v>
      </c>
      <c r="AV712" s="52" t="str">
        <f>IF(参照!B712="","",参照!B712)</f>
        <v>青森県民エナジー(株)</v>
      </c>
      <c r="AW712" s="52">
        <f>IF(参照!C712="","",参照!C712)</f>
        <v>4.2999999999999999E-4</v>
      </c>
      <c r="AX712" s="52" t="str">
        <f>IF(参照!D712="","",参照!D712)</f>
        <v/>
      </c>
      <c r="AY712" s="52">
        <f>IF(参照!E712="","",参照!E712)</f>
        <v>5.0000000000000001E-4</v>
      </c>
      <c r="AZ712" s="52" t="str">
        <f>IF(参照!F712="","",参照!F712)</f>
        <v>青森県民エナジー(株)</v>
      </c>
      <c r="BA712" s="52" t="str">
        <f>IF(参照!G712="","",参照!G712)</f>
        <v>青森県民エナジー(株)_</v>
      </c>
      <c r="BB712" s="52">
        <f t="shared" si="42"/>
        <v>0.5</v>
      </c>
      <c r="BD712" s="52" t="str">
        <f>IF(参照!L712="","",参照!L712)</f>
        <v/>
      </c>
    </row>
    <row r="713" spans="47:56">
      <c r="AU713" s="52" t="str">
        <f>IF(参照!A713="","",参照!A713)</f>
        <v>A0381</v>
      </c>
      <c r="AV713" s="52" t="str">
        <f>IF(参照!B713="","",参照!B713)</f>
        <v>国際航業(株)</v>
      </c>
      <c r="AW713" s="52">
        <f>IF(参照!C713="","",参照!C713)</f>
        <v>4.1399999999999998E-4</v>
      </c>
      <c r="AX713" s="52" t="str">
        <f>IF(参照!D713="","",参照!D713)</f>
        <v/>
      </c>
      <c r="AY713" s="52">
        <f>IF(参照!E713="","",参照!E713)</f>
        <v>6.29E-4</v>
      </c>
      <c r="AZ713" s="52" t="str">
        <f>IF(参照!F713="","",参照!F713)</f>
        <v>国際航業(株)</v>
      </c>
      <c r="BA713" s="52" t="str">
        <f>IF(参照!G713="","",参照!G713)</f>
        <v>国際航業(株)_</v>
      </c>
      <c r="BB713" s="52">
        <f t="shared" si="42"/>
        <v>0.629</v>
      </c>
      <c r="BD713" s="52" t="str">
        <f>IF(参照!L713="","",参照!L713)</f>
        <v/>
      </c>
    </row>
    <row r="714" spans="47:56">
      <c r="AU714" s="52" t="str">
        <f>IF(参照!A714="","",参照!A714)</f>
        <v>A0382</v>
      </c>
      <c r="AV714" s="52" t="str">
        <f>IF(参照!B714="","",参照!B714)</f>
        <v>ローカルでんき(株)</v>
      </c>
      <c r="AW714" s="52" t="str">
        <f>IF(参照!C714="","",参照!C714)</f>
        <v>0.000453※</v>
      </c>
      <c r="AX714" s="52" t="str">
        <f>IF(参照!D714="","",参照!D714)</f>
        <v>メニューA</v>
      </c>
      <c r="AY714" s="52">
        <f>IF(参照!E714="","",参照!E714)</f>
        <v>0</v>
      </c>
      <c r="AZ714" s="52" t="str">
        <f>IF(参照!F714="","",参照!F714)</f>
        <v>ローカルでんき(株)</v>
      </c>
      <c r="BA714" s="52" t="str">
        <f>IF(参照!G714="","",参照!G714)</f>
        <v>ローカルでんき(株)_メニューA</v>
      </c>
      <c r="BB714" s="52">
        <f t="shared" si="42"/>
        <v>0</v>
      </c>
      <c r="BD714" s="52" t="str">
        <f>IF(参照!L714="","",参照!L714)</f>
        <v/>
      </c>
    </row>
    <row r="715" spans="47:56">
      <c r="AU715" s="52" t="str">
        <f>IF(参照!A715="","",参照!A715)</f>
        <v/>
      </c>
      <c r="AV715" s="52" t="str">
        <f>IF(参照!B715="","",参照!B715)</f>
        <v/>
      </c>
      <c r="AW715" s="52" t="str">
        <f>IF(参照!C715="","",参照!C715)</f>
        <v/>
      </c>
      <c r="AX715" s="52" t="str">
        <f>IF(参照!D715="","",参照!D715)</f>
        <v>メニューB(残差)</v>
      </c>
      <c r="AY715" s="52">
        <f>IF(参照!E715="","",参照!E715)</f>
        <v>4.4200000000000001E-4</v>
      </c>
      <c r="AZ715" s="52" t="str">
        <f>IF(参照!F715="","",参照!F715)</f>
        <v>ローカルでんき(株)</v>
      </c>
      <c r="BA715" s="52" t="str">
        <f>IF(参照!G715="","",参照!G715)</f>
        <v>ローカルでんき(株)_メニューB(残差)</v>
      </c>
      <c r="BB715" s="52">
        <f t="shared" si="42"/>
        <v>0.442</v>
      </c>
      <c r="BD715" s="52" t="str">
        <f>IF(参照!L715="","",参照!L715)</f>
        <v/>
      </c>
    </row>
    <row r="716" spans="47:56">
      <c r="AU716" s="52" t="str">
        <f>IF(参照!A716="","",参照!A716)</f>
        <v/>
      </c>
      <c r="AV716" s="52" t="str">
        <f>IF(参照!B716="","",参照!B716)</f>
        <v/>
      </c>
      <c r="AW716" s="52" t="str">
        <f>IF(参照!C716="","",参照!C716)</f>
        <v/>
      </c>
      <c r="AX716" s="52" t="str">
        <f>IF(参照!D716="","",参照!D716)</f>
        <v>(参考値)事業者全体</v>
      </c>
      <c r="AY716" s="52">
        <f>IF(参照!E716="","",参照!E716)</f>
        <v>3.3E-4</v>
      </c>
      <c r="AZ716" s="52" t="str">
        <f>IF(参照!F716="","",参照!F716)</f>
        <v>ローカルでんき(株)</v>
      </c>
      <c r="BA716" s="52" t="str">
        <f>IF(参照!G716="","",参照!G716)</f>
        <v>ローカルでんき(株)_(参考値)事業者全体</v>
      </c>
      <c r="BB716" s="52">
        <f t="shared" si="42"/>
        <v>0.33</v>
      </c>
      <c r="BD716" s="52" t="str">
        <f>IF(参照!L716="","",参照!L716)</f>
        <v/>
      </c>
    </row>
    <row r="717" spans="47:56">
      <c r="AU717" s="52" t="str">
        <f>IF(参照!A717="","",参照!A717)</f>
        <v>A0383</v>
      </c>
      <c r="AV717" s="52" t="str">
        <f>IF(参照!B717="","",参照!B717)</f>
        <v>(株)明治産業</v>
      </c>
      <c r="AW717" s="52">
        <f>IF(参照!C717="","",参照!C717)</f>
        <v>4.6000000000000001E-4</v>
      </c>
      <c r="AX717" s="52" t="str">
        <f>IF(参照!D717="","",参照!D717)</f>
        <v/>
      </c>
      <c r="AY717" s="52">
        <f>IF(参照!E717="","",参照!E717)</f>
        <v>4.0400000000000001E-4</v>
      </c>
      <c r="AZ717" s="52" t="str">
        <f>IF(参照!F717="","",参照!F717)</f>
        <v>(株)明治産業</v>
      </c>
      <c r="BA717" s="52" t="str">
        <f>IF(参照!G717="","",参照!G717)</f>
        <v>(株)明治産業_</v>
      </c>
      <c r="BB717" s="52">
        <f t="shared" si="42"/>
        <v>0.40400000000000003</v>
      </c>
      <c r="BD717" s="52" t="str">
        <f>IF(参照!L717="","",参照!L717)</f>
        <v/>
      </c>
    </row>
    <row r="718" spans="47:56">
      <c r="AU718" s="52" t="str">
        <f>IF(参照!A718="","",参照!A718)</f>
        <v>A0385</v>
      </c>
      <c r="AV718" s="52" t="str">
        <f>IF(参照!B718="","",参照!B718)</f>
        <v>岡山電力(株)</v>
      </c>
      <c r="AW718" s="52">
        <f>IF(参照!C718="","",参照!C718)</f>
        <v>2.9500000000000001E-4</v>
      </c>
      <c r="AX718" s="52" t="str">
        <f>IF(参照!D718="","",参照!D718)</f>
        <v>メニューA</v>
      </c>
      <c r="AY718" s="52">
        <f>IF(参照!E718="","",参照!E718)</f>
        <v>0</v>
      </c>
      <c r="AZ718" s="52" t="str">
        <f>IF(参照!F718="","",参照!F718)</f>
        <v>岡山電力(株)</v>
      </c>
      <c r="BA718" s="52" t="str">
        <f>IF(参照!G718="","",参照!G718)</f>
        <v>岡山電力(株)_メニューA</v>
      </c>
      <c r="BB718" s="52">
        <f t="shared" si="42"/>
        <v>0</v>
      </c>
      <c r="BD718" s="52" t="str">
        <f>IF(参照!L718="","",参照!L718)</f>
        <v/>
      </c>
    </row>
    <row r="719" spans="47:56">
      <c r="AU719" s="52" t="str">
        <f>IF(参照!A719="","",参照!A719)</f>
        <v/>
      </c>
      <c r="AV719" s="52" t="str">
        <f>IF(参照!B719="","",参照!B719)</f>
        <v/>
      </c>
      <c r="AW719" s="52" t="str">
        <f>IF(参照!C719="","",参照!C719)</f>
        <v/>
      </c>
      <c r="AX719" s="52" t="str">
        <f>IF(参照!D719="","",参照!D719)</f>
        <v>メニューB(残差)</v>
      </c>
      <c r="AY719" s="52">
        <f>IF(参照!E719="","",参照!E719)</f>
        <v>4.0100000000000004E-4</v>
      </c>
      <c r="AZ719" s="52" t="str">
        <f>IF(参照!F719="","",参照!F719)</f>
        <v>岡山電力(株)</v>
      </c>
      <c r="BA719" s="52" t="str">
        <f>IF(参照!G719="","",参照!G719)</f>
        <v>岡山電力(株)_メニューB(残差)</v>
      </c>
      <c r="BB719" s="52">
        <f t="shared" si="42"/>
        <v>0.40100000000000002</v>
      </c>
      <c r="BD719" s="52" t="str">
        <f>IF(参照!L719="","",参照!L719)</f>
        <v/>
      </c>
    </row>
    <row r="720" spans="47:56">
      <c r="AU720" s="52" t="str">
        <f>IF(参照!A720="","",参照!A720)</f>
        <v/>
      </c>
      <c r="AV720" s="52" t="str">
        <f>IF(参照!B720="","",参照!B720)</f>
        <v/>
      </c>
      <c r="AW720" s="52" t="str">
        <f>IF(参照!C720="","",参照!C720)</f>
        <v/>
      </c>
      <c r="AX720" s="52" t="str">
        <f>IF(参照!D720="","",参照!D720)</f>
        <v>(参考値)事業者全体</v>
      </c>
      <c r="AY720" s="52">
        <f>IF(参照!E720="","",参照!E720)</f>
        <v>5.5400000000000002E-4</v>
      </c>
      <c r="AZ720" s="52" t="str">
        <f>IF(参照!F720="","",参照!F720)</f>
        <v>岡山電力(株)</v>
      </c>
      <c r="BA720" s="52" t="str">
        <f>IF(参照!G720="","",参照!G720)</f>
        <v>岡山電力(株)_(参考値)事業者全体</v>
      </c>
      <c r="BB720" s="52">
        <f t="shared" si="42"/>
        <v>0.55400000000000005</v>
      </c>
      <c r="BD720" s="52" t="str">
        <f>IF(参照!L720="","",参照!L720)</f>
        <v/>
      </c>
    </row>
    <row r="721" spans="47:56">
      <c r="AU721" s="52" t="str">
        <f>IF(参照!A721="","",参照!A721)</f>
        <v>A0386</v>
      </c>
      <c r="AV721" s="52" t="str">
        <f>IF(参照!B721="","",参照!B721)</f>
        <v>ミライフ(株)</v>
      </c>
      <c r="AW721" s="52">
        <f>IF(参照!C721="","",参照!C721)</f>
        <v>1.65E-4</v>
      </c>
      <c r="AX721" s="52" t="str">
        <f>IF(参照!D721="","",参照!D721)</f>
        <v/>
      </c>
      <c r="AY721" s="52">
        <f>IF(参照!E721="","",参照!E721)</f>
        <v>1.0900000000000002E-4</v>
      </c>
      <c r="AZ721" s="52" t="str">
        <f>IF(参照!F721="","",参照!F721)</f>
        <v>ミライフ(株)</v>
      </c>
      <c r="BA721" s="52" t="str">
        <f>IF(参照!G721="","",参照!G721)</f>
        <v>ミライフ(株)_</v>
      </c>
      <c r="BB721" s="52">
        <f t="shared" si="42"/>
        <v>0.10900000000000001</v>
      </c>
      <c r="BD721" s="52" t="str">
        <f>IF(参照!L721="","",参照!L721)</f>
        <v/>
      </c>
    </row>
    <row r="722" spans="47:56">
      <c r="AU722" s="52" t="str">
        <f>IF(参照!A722="","",参照!A722)</f>
        <v>A0387</v>
      </c>
      <c r="AV722" s="52" t="str">
        <f>IF(参照!B722="","",参照!B722)</f>
        <v>(株)翠光トップライン</v>
      </c>
      <c r="AW722" s="52">
        <f>IF(参照!C722="","",参照!C722)</f>
        <v>4.9799999999999996E-4</v>
      </c>
      <c r="AX722" s="52" t="str">
        <f>IF(参照!D722="","",参照!D722)</f>
        <v/>
      </c>
      <c r="AY722" s="52">
        <f>IF(参照!E722="","",参照!E722)</f>
        <v>5.44E-4</v>
      </c>
      <c r="AZ722" s="52" t="str">
        <f>IF(参照!F722="","",参照!F722)</f>
        <v>(株)翠光トップライン</v>
      </c>
      <c r="BA722" s="52" t="str">
        <f>IF(参照!G722="","",参照!G722)</f>
        <v>(株)翠光トップライン_</v>
      </c>
      <c r="BB722" s="52">
        <f t="shared" si="42"/>
        <v>0.54400000000000004</v>
      </c>
      <c r="BD722" s="52" t="str">
        <f>IF(参照!L722="","",参照!L722)</f>
        <v/>
      </c>
    </row>
    <row r="723" spans="47:56">
      <c r="AU723" s="52" t="str">
        <f>IF(参照!A723="","",参照!A723)</f>
        <v>A0388</v>
      </c>
      <c r="AV723" s="52" t="str">
        <f>IF(参照!B723="","",参照!B723)</f>
        <v>楽天エナジー(株)</v>
      </c>
      <c r="AW723" s="52">
        <f>IF(参照!C723="","",参照!C723)</f>
        <v>4.8500000000000003E-4</v>
      </c>
      <c r="AX723" s="52" t="str">
        <f>IF(参照!D723="","",参照!D723)</f>
        <v>メニューA</v>
      </c>
      <c r="AY723" s="52">
        <f>IF(参照!E723="","",参照!E723)</f>
        <v>0</v>
      </c>
      <c r="AZ723" s="52" t="str">
        <f>IF(参照!F723="","",参照!F723)</f>
        <v>楽天エナジー(株)</v>
      </c>
      <c r="BA723" s="52" t="str">
        <f>IF(参照!G723="","",参照!G723)</f>
        <v>楽天エナジー(株)_メニューA</v>
      </c>
      <c r="BB723" s="52">
        <f t="shared" si="42"/>
        <v>0</v>
      </c>
      <c r="BD723" s="52" t="str">
        <f>IF(参照!L723="","",参照!L723)</f>
        <v/>
      </c>
    </row>
    <row r="724" spans="47:56">
      <c r="AU724" s="52" t="str">
        <f>IF(参照!A724="","",参照!A724)</f>
        <v/>
      </c>
      <c r="AV724" s="52" t="str">
        <f>IF(参照!B724="","",参照!B724)</f>
        <v/>
      </c>
      <c r="AW724" s="52" t="str">
        <f>IF(参照!C724="","",参照!C724)</f>
        <v/>
      </c>
      <c r="AX724" s="52" t="str">
        <f>IF(参照!D724="","",参照!D724)</f>
        <v>メニューB</v>
      </c>
      <c r="AY724" s="52">
        <f>IF(参照!E724="","",参照!E724)</f>
        <v>0</v>
      </c>
      <c r="AZ724" s="52" t="str">
        <f>IF(参照!F724="","",参照!F724)</f>
        <v>楽天エナジー(株)</v>
      </c>
      <c r="BA724" s="52" t="str">
        <f>IF(参照!G724="","",参照!G724)</f>
        <v>楽天エナジー(株)_メニューB</v>
      </c>
      <c r="BB724" s="52">
        <f t="shared" si="42"/>
        <v>0</v>
      </c>
      <c r="BD724" s="52" t="str">
        <f>IF(参照!L724="","",参照!L724)</f>
        <v/>
      </c>
    </row>
    <row r="725" spans="47:56">
      <c r="AU725" s="52" t="str">
        <f>IF(参照!A725="","",参照!A725)</f>
        <v/>
      </c>
      <c r="AV725" s="52" t="str">
        <f>IF(参照!B725="","",参照!B725)</f>
        <v/>
      </c>
      <c r="AW725" s="52" t="str">
        <f>IF(参照!C725="","",参照!C725)</f>
        <v/>
      </c>
      <c r="AX725" s="52" t="str">
        <f>IF(参照!D725="","",参照!D725)</f>
        <v>メニューC(残差)</v>
      </c>
      <c r="AY725" s="52">
        <f>IF(参照!E725="","",参照!E725)</f>
        <v>4.26E-4</v>
      </c>
      <c r="AZ725" s="52" t="str">
        <f>IF(参照!F725="","",参照!F725)</f>
        <v>楽天エナジー(株)</v>
      </c>
      <c r="BA725" s="52" t="str">
        <f>IF(参照!G725="","",参照!G725)</f>
        <v>楽天エナジー(株)_メニューC(残差)</v>
      </c>
      <c r="BB725" s="52">
        <f t="shared" si="42"/>
        <v>0.42599999999999999</v>
      </c>
      <c r="BD725" s="52" t="str">
        <f>IF(参照!L725="","",参照!L725)</f>
        <v/>
      </c>
    </row>
    <row r="726" spans="47:56">
      <c r="AU726" s="52" t="str">
        <f>IF(参照!A726="","",参照!A726)</f>
        <v/>
      </c>
      <c r="AV726" s="52" t="str">
        <f>IF(参照!B726="","",参照!B726)</f>
        <v/>
      </c>
      <c r="AW726" s="52" t="str">
        <f>IF(参照!C726="","",参照!C726)</f>
        <v/>
      </c>
      <c r="AX726" s="52" t="str">
        <f>IF(参照!D726="","",参照!D726)</f>
        <v>(参考値)事業者全体</v>
      </c>
      <c r="AY726" s="52">
        <f>IF(参照!E726="","",参照!E726)</f>
        <v>5.4500000000000002E-4</v>
      </c>
      <c r="AZ726" s="52" t="str">
        <f>IF(参照!F726="","",参照!F726)</f>
        <v>楽天エナジー(株)</v>
      </c>
      <c r="BA726" s="52" t="str">
        <f>IF(参照!G726="","",参照!G726)</f>
        <v>楽天エナジー(株)_(参考値)事業者全体</v>
      </c>
      <c r="BB726" s="52">
        <f t="shared" si="42"/>
        <v>0.54500000000000004</v>
      </c>
      <c r="BD726" s="52" t="str">
        <f>IF(参照!L726="","",参照!L726)</f>
        <v/>
      </c>
    </row>
    <row r="727" spans="47:56">
      <c r="AU727" s="52" t="str">
        <f>IF(参照!A727="","",参照!A727)</f>
        <v>A0389</v>
      </c>
      <c r="AV727" s="52" t="str">
        <f>IF(参照!B727="","",参照!B727)</f>
        <v>うすきエネルギー(株)</v>
      </c>
      <c r="AW727" s="52">
        <f>IF(参照!C727="","",参照!C727)</f>
        <v>3.86E-4</v>
      </c>
      <c r="AX727" s="52" t="str">
        <f>IF(参照!D727="","",参照!D727)</f>
        <v/>
      </c>
      <c r="AY727" s="52">
        <f>IF(参照!E727="","",参照!E727)</f>
        <v>3.86E-4</v>
      </c>
      <c r="AZ727" s="52" t="str">
        <f>IF(参照!F727="","",参照!F727)</f>
        <v>うすきエネルギー(株)</v>
      </c>
      <c r="BA727" s="52" t="str">
        <f>IF(参照!G727="","",参照!G727)</f>
        <v>うすきエネルギー(株)_</v>
      </c>
      <c r="BB727" s="52">
        <f t="shared" si="42"/>
        <v>0.38600000000000001</v>
      </c>
      <c r="BD727" s="52" t="str">
        <f>IF(参照!L727="","",参照!L727)</f>
        <v/>
      </c>
    </row>
    <row r="728" spans="47:56">
      <c r="AU728" s="52" t="str">
        <f>IF(参照!A728="","",参照!A728)</f>
        <v>A0390</v>
      </c>
      <c r="AV728" s="52" t="str">
        <f>IF(参照!B728="","",参照!B728)</f>
        <v>(株)トーヨーエネルギーファーム</v>
      </c>
      <c r="AW728" s="52">
        <f>IF(参照!C728="","",参照!C728)</f>
        <v>4.9399999999999997E-4</v>
      </c>
      <c r="AX728" s="52" t="str">
        <f>IF(参照!D728="","",参照!D728)</f>
        <v/>
      </c>
      <c r="AY728" s="52">
        <f>IF(参照!E728="","",参照!E728)</f>
        <v>5.2899999999999996E-4</v>
      </c>
      <c r="AZ728" s="52" t="str">
        <f>IF(参照!F728="","",参照!F728)</f>
        <v>(株)トーヨーエネルギーファーム</v>
      </c>
      <c r="BA728" s="52" t="str">
        <f>IF(参照!G728="","",参照!G728)</f>
        <v>(株)トーヨーエネルギーファーム_</v>
      </c>
      <c r="BB728" s="52">
        <f t="shared" si="42"/>
        <v>0.52899999999999991</v>
      </c>
      <c r="BD728" s="52" t="str">
        <f>IF(参照!L728="","",参照!L728)</f>
        <v/>
      </c>
    </row>
    <row r="729" spans="47:56">
      <c r="AU729" s="52" t="str">
        <f>IF(参照!A729="","",参照!A729)</f>
        <v>A0391</v>
      </c>
      <c r="AV729" s="52" t="str">
        <f>IF(参照!B729="","",参照!B729)</f>
        <v>森のエネルギー(株)</v>
      </c>
      <c r="AW729" s="52">
        <f>IF(参照!C729="","",参照!C729)</f>
        <v>4.8999999999999998E-4</v>
      </c>
      <c r="AX729" s="52" t="str">
        <f>IF(参照!D729="","",参照!D729)</f>
        <v/>
      </c>
      <c r="AY729" s="52">
        <f>IF(参照!E729="","",参照!E729)</f>
        <v>5.3200000000000003E-4</v>
      </c>
      <c r="AZ729" s="52" t="str">
        <f>IF(参照!F729="","",参照!F729)</f>
        <v>森のエネルギー(株)</v>
      </c>
      <c r="BA729" s="52" t="str">
        <f>IF(参照!G729="","",参照!G729)</f>
        <v>森のエネルギー(株)_</v>
      </c>
      <c r="BB729" s="52">
        <f t="shared" si="42"/>
        <v>0.53200000000000003</v>
      </c>
      <c r="BD729" s="52" t="str">
        <f>IF(参照!L729="","",参照!L729)</f>
        <v/>
      </c>
    </row>
    <row r="730" spans="47:56">
      <c r="AU730" s="52" t="str">
        <f>IF(参照!A730="","",参照!A730)</f>
        <v>A0392</v>
      </c>
      <c r="AV730" s="52" t="str">
        <f>IF(参照!B730="","",参照!B730)</f>
        <v>岐阜電力(株)</v>
      </c>
      <c r="AW730" s="52">
        <f>IF(参照!C730="","",参照!C730)</f>
        <v>4.95E-4</v>
      </c>
      <c r="AX730" s="52" t="str">
        <f>IF(参照!D730="","",参照!D730)</f>
        <v/>
      </c>
      <c r="AY730" s="52">
        <f>IF(参照!E730="","",参照!E730)</f>
        <v>5.1999999999999995E-4</v>
      </c>
      <c r="AZ730" s="52" t="str">
        <f>IF(参照!F730="","",参照!F730)</f>
        <v>岐阜電力(株)</v>
      </c>
      <c r="BA730" s="52" t="str">
        <f>IF(参照!G730="","",参照!G730)</f>
        <v>岐阜電力(株)_</v>
      </c>
      <c r="BB730" s="52">
        <f t="shared" si="42"/>
        <v>0.51999999999999991</v>
      </c>
      <c r="BD730" s="52" t="str">
        <f>IF(参照!L730="","",参照!L730)</f>
        <v/>
      </c>
    </row>
    <row r="731" spans="47:56">
      <c r="AU731" s="52" t="str">
        <f>IF(参照!A731="","",参照!A731)</f>
        <v>A0393</v>
      </c>
      <c r="AV731" s="52" t="str">
        <f>IF(参照!B731="","",参照!B731)</f>
        <v>格安電力(株)</v>
      </c>
      <c r="AW731" s="52">
        <f>IF(参照!C731="","",参照!C731)</f>
        <v>3.8299999999999999E-4</v>
      </c>
      <c r="AX731" s="52" t="str">
        <f>IF(参照!D731="","",参照!D731)</f>
        <v/>
      </c>
      <c r="AY731" s="52">
        <f>IF(参照!E731="","",参照!E731)</f>
        <v>3.2699999999999998E-4</v>
      </c>
      <c r="AZ731" s="52" t="str">
        <f>IF(参照!F731="","",参照!F731)</f>
        <v>格安電力(株)</v>
      </c>
      <c r="BA731" s="52" t="str">
        <f>IF(参照!G731="","",参照!G731)</f>
        <v>格安電力(株)_</v>
      </c>
      <c r="BB731" s="52">
        <f t="shared" si="42"/>
        <v>0.32699999999999996</v>
      </c>
      <c r="BD731" s="52" t="str">
        <f>IF(参照!L731="","",参照!L731)</f>
        <v/>
      </c>
    </row>
    <row r="732" spans="47:56">
      <c r="AU732" s="52" t="str">
        <f>IF(参照!A732="","",参照!A732)</f>
        <v>A0396</v>
      </c>
      <c r="AV732" s="52" t="str">
        <f>IF(参照!B732="","",参照!B732)</f>
        <v>(株)エスケーエナジー</v>
      </c>
      <c r="AW732" s="52">
        <f>IF(参照!C732="","",参照!C732)</f>
        <v>5.0699999999999996E-4</v>
      </c>
      <c r="AX732" s="52" t="str">
        <f>IF(参照!D732="","",参照!D732)</f>
        <v/>
      </c>
      <c r="AY732" s="52">
        <f>IF(参照!E732="","",参照!E732)</f>
        <v>4.5100000000000001E-4</v>
      </c>
      <c r="AZ732" s="52" t="str">
        <f>IF(参照!F732="","",参照!F732)</f>
        <v>(株)エスケーエナジー</v>
      </c>
      <c r="BA732" s="52" t="str">
        <f>IF(参照!G732="","",参照!G732)</f>
        <v>(株)エスケーエナジー_</v>
      </c>
      <c r="BB732" s="52">
        <f t="shared" si="42"/>
        <v>0.45100000000000001</v>
      </c>
      <c r="BD732" s="52" t="str">
        <f>IF(参照!L732="","",参照!L732)</f>
        <v/>
      </c>
    </row>
    <row r="733" spans="47:56">
      <c r="AU733" s="52" t="str">
        <f>IF(参照!A733="","",参照!A733)</f>
        <v>A0397</v>
      </c>
      <c r="AV733" s="52" t="str">
        <f>IF(参照!B733="","",参照!B733)</f>
        <v>名南共同エネルギー(株)</v>
      </c>
      <c r="AW733" s="52">
        <f>IF(参照!C733="","",参照!C733)</f>
        <v>6.2600000000000004E-4</v>
      </c>
      <c r="AX733" s="52" t="str">
        <f>IF(参照!D733="","",参照!D733)</f>
        <v/>
      </c>
      <c r="AY733" s="52">
        <f>IF(参照!E733="","",参照!E733)</f>
        <v>6.2500000000000001E-4</v>
      </c>
      <c r="AZ733" s="52" t="str">
        <f>IF(参照!F733="","",参照!F733)</f>
        <v>名南共同エネルギー(株)</v>
      </c>
      <c r="BA733" s="52" t="str">
        <f>IF(参照!G733="","",参照!G733)</f>
        <v>名南共同エネルギー(株)_</v>
      </c>
      <c r="BB733" s="52">
        <f t="shared" si="42"/>
        <v>0.625</v>
      </c>
      <c r="BD733" s="52" t="str">
        <f>IF(参照!L733="","",参照!L733)</f>
        <v/>
      </c>
    </row>
    <row r="734" spans="47:56">
      <c r="AU734" s="52" t="str">
        <f>IF(参照!A734="","",参照!A734)</f>
        <v>A0398</v>
      </c>
      <c r="AV734" s="52" t="str">
        <f>IF(参照!B734="","",参照!B734)</f>
        <v>Ａｐａｍａｎ　Ｅｎｅｒｇｙ(株)</v>
      </c>
      <c r="AW734" s="52">
        <f>IF(参照!C734="","",参照!C734)</f>
        <v>5.1099999999999995E-4</v>
      </c>
      <c r="AX734" s="52" t="str">
        <f>IF(参照!D734="","",参照!D734)</f>
        <v/>
      </c>
      <c r="AY734" s="52">
        <f>IF(参照!E734="","",参照!E734)</f>
        <v>5.6200000000000011E-4</v>
      </c>
      <c r="AZ734" s="52" t="str">
        <f>IF(参照!F734="","",参照!F734)</f>
        <v>Ａｐａｍａｎ　Ｅｎｅｒｇｙ(株)</v>
      </c>
      <c r="BA734" s="52" t="str">
        <f>IF(参照!G734="","",参照!G734)</f>
        <v>Ａｐａｍａｎ　Ｅｎｅｒｇｙ(株)_</v>
      </c>
      <c r="BB734" s="52">
        <f t="shared" si="42"/>
        <v>0.56200000000000006</v>
      </c>
      <c r="BD734" s="52" t="str">
        <f>IF(参照!L734="","",参照!L734)</f>
        <v/>
      </c>
    </row>
    <row r="735" spans="47:56">
      <c r="AU735" s="52" t="str">
        <f>IF(参照!A735="","",参照!A735)</f>
        <v>A0401</v>
      </c>
      <c r="AV735" s="52" t="str">
        <f>IF(参照!B735="","",参照!B735)</f>
        <v>アンビット・エナジー・ジャパン合同会社</v>
      </c>
      <c r="AW735" s="52">
        <f>IF(参照!C735="","",参照!C735)</f>
        <v>9.5000000000000005E-5</v>
      </c>
      <c r="AX735" s="52" t="str">
        <f>IF(参照!D735="","",参照!D735)</f>
        <v/>
      </c>
      <c r="AY735" s="52">
        <f>IF(参照!E735="","",参照!E735)</f>
        <v>7.2999999999999999E-5</v>
      </c>
      <c r="AZ735" s="52" t="str">
        <f>IF(参照!F735="","",参照!F735)</f>
        <v>アンビット・エナジー・ジャパン合同会社</v>
      </c>
      <c r="BA735" s="52" t="str">
        <f>IF(参照!G735="","",参照!G735)</f>
        <v>アンビット・エナジー・ジャパン合同会社_</v>
      </c>
      <c r="BB735" s="52">
        <f t="shared" si="42"/>
        <v>7.2999999999999995E-2</v>
      </c>
      <c r="BD735" s="52" t="str">
        <f>IF(参照!L735="","",参照!L735)</f>
        <v/>
      </c>
    </row>
    <row r="736" spans="47:56">
      <c r="AU736" s="52" t="str">
        <f>IF(参照!A736="","",参照!A736)</f>
        <v>A0402</v>
      </c>
      <c r="AV736" s="52" t="str">
        <f>IF(参照!B736="","",参照!B736)</f>
        <v>(株)ＴＯＫＹＯ油電力</v>
      </c>
      <c r="AW736" s="52">
        <f>IF(参照!C736="","",参照!C736)</f>
        <v>5.1699999999999999E-4</v>
      </c>
      <c r="AX736" s="52" t="str">
        <f>IF(参照!D736="","",参照!D736)</f>
        <v/>
      </c>
      <c r="AY736" s="52">
        <f>IF(参照!E736="","",参照!E736)</f>
        <v>5.7200000000000003E-4</v>
      </c>
      <c r="AZ736" s="52" t="str">
        <f>IF(参照!F736="","",参照!F736)</f>
        <v>(株)ＴＯＫＹＯ油電力</v>
      </c>
      <c r="BA736" s="52" t="str">
        <f>IF(参照!G736="","",参照!G736)</f>
        <v>(株)ＴＯＫＹＯ油電力_</v>
      </c>
      <c r="BB736" s="52">
        <f t="shared" si="42"/>
        <v>0.57200000000000006</v>
      </c>
      <c r="BD736" s="52" t="str">
        <f>IF(参照!L736="","",参照!L736)</f>
        <v/>
      </c>
    </row>
    <row r="737" spans="47:56">
      <c r="AU737" s="52" t="str">
        <f>IF(参照!A737="","",参照!A737)</f>
        <v>A0403</v>
      </c>
      <c r="AV737" s="52" t="str">
        <f>IF(参照!B737="","",参照!B737)</f>
        <v>大分ケーブルテレコム(株)</v>
      </c>
      <c r="AW737" s="52">
        <f>IF(参照!C737="","",参照!C737)</f>
        <v>4.6099999999999998E-4</v>
      </c>
      <c r="AX737" s="52" t="str">
        <f>IF(参照!D737="","",参照!D737)</f>
        <v/>
      </c>
      <c r="AY737" s="52">
        <f>IF(参照!E737="","",参照!E737)</f>
        <v>5.0299999999999997E-4</v>
      </c>
      <c r="AZ737" s="52" t="str">
        <f>IF(参照!F737="","",参照!F737)</f>
        <v>大分ケーブルテレコム(株)</v>
      </c>
      <c r="BA737" s="52" t="str">
        <f>IF(参照!G737="","",参照!G737)</f>
        <v>大分ケーブルテレコム(株)_</v>
      </c>
      <c r="BB737" s="52">
        <f t="shared" si="42"/>
        <v>0.503</v>
      </c>
      <c r="BD737" s="52" t="str">
        <f>IF(参照!L737="","",参照!L737)</f>
        <v/>
      </c>
    </row>
    <row r="738" spans="47:56">
      <c r="AU738" s="52" t="str">
        <f>IF(参照!A738="","",参照!A738)</f>
        <v>A0405</v>
      </c>
      <c r="AV738" s="52" t="str">
        <f>IF(参照!B738="","",参照!B738)</f>
        <v>アストマックス・エネルギー合同会社</v>
      </c>
      <c r="AW738" s="52">
        <f>IF(参照!C738="","",参照!C738)</f>
        <v>5.1400000000000003E-4</v>
      </c>
      <c r="AX738" s="52" t="str">
        <f>IF(参照!D738="","",参照!D738)</f>
        <v/>
      </c>
      <c r="AY738" s="52">
        <f>IF(参照!E738="","",参照!E738)</f>
        <v>4.5800000000000002E-4</v>
      </c>
      <c r="AZ738" s="52" t="str">
        <f>IF(参照!F738="","",参照!F738)</f>
        <v>アストマックス・エネルギー合同会社</v>
      </c>
      <c r="BA738" s="52" t="str">
        <f>IF(参照!G738="","",参照!G738)</f>
        <v>アストマックス・エネルギー合同会社_</v>
      </c>
      <c r="BB738" s="52">
        <f t="shared" si="42"/>
        <v>0.45800000000000002</v>
      </c>
      <c r="BD738" s="52" t="str">
        <f>IF(参照!L738="","",参照!L738)</f>
        <v/>
      </c>
    </row>
    <row r="739" spans="47:56">
      <c r="AU739" s="52" t="str">
        <f>IF(参照!A739="","",参照!A739)</f>
        <v>A0406</v>
      </c>
      <c r="AV739" s="52" t="str">
        <f>IF(参照!B739="","",参照!B739)</f>
        <v>生活協同組合コープみらい</v>
      </c>
      <c r="AW739" s="52">
        <f>IF(参照!C739="","",参照!C739)</f>
        <v>3.7199999999999999E-4</v>
      </c>
      <c r="AX739" s="52" t="str">
        <f>IF(参照!D739="","",参照!D739)</f>
        <v/>
      </c>
      <c r="AY739" s="52">
        <f>IF(参照!E739="","",参照!E739)</f>
        <v>3.1599999999999998E-4</v>
      </c>
      <c r="AZ739" s="52" t="str">
        <f>IF(参照!F739="","",参照!F739)</f>
        <v>生活協同組合コープみらい</v>
      </c>
      <c r="BA739" s="52" t="str">
        <f>IF(参照!G739="","",参照!G739)</f>
        <v>生活協同組合コープみらい_</v>
      </c>
      <c r="BB739" s="52">
        <f t="shared" si="42"/>
        <v>0.316</v>
      </c>
      <c r="BD739" s="52" t="str">
        <f>IF(参照!L739="","",参照!L739)</f>
        <v/>
      </c>
    </row>
    <row r="740" spans="47:56">
      <c r="AU740" s="52" t="str">
        <f>IF(参照!A740="","",参照!A740)</f>
        <v>A0407</v>
      </c>
      <c r="AV740" s="52" t="str">
        <f>IF(参照!B740="","",参照!B740)</f>
        <v>寝屋川電力(株)</v>
      </c>
      <c r="AW740" s="52">
        <f>IF(参照!C740="","",参照!C740)</f>
        <v>4.86E-4</v>
      </c>
      <c r="AX740" s="52" t="str">
        <f>IF(参照!D740="","",参照!D740)</f>
        <v/>
      </c>
      <c r="AY740" s="52">
        <f>IF(参照!E740="","",参照!E740)</f>
        <v>4.57E-4</v>
      </c>
      <c r="AZ740" s="52" t="str">
        <f>IF(参照!F740="","",参照!F740)</f>
        <v>寝屋川電力(株)</v>
      </c>
      <c r="BA740" s="52" t="str">
        <f>IF(参照!G740="","",参照!G740)</f>
        <v>寝屋川電力(株)_</v>
      </c>
      <c r="BB740" s="52">
        <f t="shared" si="42"/>
        <v>0.45700000000000002</v>
      </c>
      <c r="BD740" s="52" t="str">
        <f>IF(参照!L740="","",参照!L740)</f>
        <v/>
      </c>
    </row>
    <row r="741" spans="47:56">
      <c r="AU741" s="52" t="str">
        <f>IF(参照!A741="","",参照!A741)</f>
        <v>A0410</v>
      </c>
      <c r="AV741" s="52" t="str">
        <f>IF(参照!B741="","",参照!B741)</f>
        <v>石川電力(株)</v>
      </c>
      <c r="AW741" s="52">
        <f>IF(参照!C741="","",参照!C741)</f>
        <v>9.9400000000000009E-4</v>
      </c>
      <c r="AX741" s="52" t="str">
        <f>IF(参照!D741="","",参照!D741)</f>
        <v/>
      </c>
      <c r="AY741" s="52">
        <f>IF(参照!E741="","",参照!E741)</f>
        <v>9.3800000000000003E-4</v>
      </c>
      <c r="AZ741" s="52" t="str">
        <f>IF(参照!F741="","",参照!F741)</f>
        <v>石川電力(株)</v>
      </c>
      <c r="BA741" s="52" t="str">
        <f>IF(参照!G741="","",参照!G741)</f>
        <v>石川電力(株)_</v>
      </c>
      <c r="BB741" s="52">
        <f t="shared" si="42"/>
        <v>0.93800000000000006</v>
      </c>
      <c r="BD741" s="52" t="str">
        <f>IF(参照!L741="","",参照!L741)</f>
        <v/>
      </c>
    </row>
    <row r="742" spans="47:56">
      <c r="AU742" s="52" t="str">
        <f>IF(参照!A742="","",参照!A742)</f>
        <v>A0411</v>
      </c>
      <c r="AV742" s="52" t="str">
        <f>IF(参照!B742="","",参照!B742)</f>
        <v>福井電力(株)</v>
      </c>
      <c r="AW742" s="52">
        <f>IF(参照!C742="","",参照!C742)</f>
        <v>4.8099999999999998E-4</v>
      </c>
      <c r="AX742" s="52" t="str">
        <f>IF(参照!D742="","",参照!D742)</f>
        <v/>
      </c>
      <c r="AY742" s="52">
        <f>IF(参照!E742="","",参照!E742)</f>
        <v>4.2499999999999998E-4</v>
      </c>
      <c r="AZ742" s="52" t="str">
        <f>IF(参照!F742="","",参照!F742)</f>
        <v>福井電力(株)</v>
      </c>
      <c r="BA742" s="52" t="str">
        <f>IF(参照!G742="","",参照!G742)</f>
        <v>福井電力(株)_</v>
      </c>
      <c r="BB742" s="52">
        <f t="shared" si="42"/>
        <v>0.42499999999999999</v>
      </c>
      <c r="BD742" s="52" t="str">
        <f>IF(参照!L742="","",参照!L742)</f>
        <v/>
      </c>
    </row>
    <row r="743" spans="47:56">
      <c r="AU743" s="52" t="str">
        <f>IF(参照!A743="","",参照!A743)</f>
        <v>A0413</v>
      </c>
      <c r="AV743" s="52" t="str">
        <f>IF(参照!B743="","",参照!B743)</f>
        <v>(株)MKエネルギー</v>
      </c>
      <c r="AW743" s="52">
        <f>IF(参照!C743="","",参照!C743)</f>
        <v>5.44E-4</v>
      </c>
      <c r="AX743" s="52" t="str">
        <f>IF(参照!D743="","",参照!D743)</f>
        <v/>
      </c>
      <c r="AY743" s="52">
        <f>IF(参照!E743="","",参照!E743)</f>
        <v>5.8799999999999998E-4</v>
      </c>
      <c r="AZ743" s="52" t="str">
        <f>IF(参照!F743="","",参照!F743)</f>
        <v>(株)MKエネルギー</v>
      </c>
      <c r="BA743" s="52" t="str">
        <f>IF(参照!G743="","",参照!G743)</f>
        <v>(株)MKエネルギー_</v>
      </c>
      <c r="BB743" s="52">
        <f t="shared" si="42"/>
        <v>0.58799999999999997</v>
      </c>
      <c r="BD743" s="52" t="str">
        <f>IF(参照!L743="","",参照!L743)</f>
        <v/>
      </c>
    </row>
    <row r="744" spans="47:56">
      <c r="AU744" s="52" t="str">
        <f>IF(参照!A744="","",参照!A744)</f>
        <v>A0414</v>
      </c>
      <c r="AV744" s="52" t="str">
        <f>IF(参照!B744="","",参照!B744)</f>
        <v>(株)Ｏｐｔｉｍｉｚｅｄ　Ｅｎｅｒｇｙ</v>
      </c>
      <c r="AW744" s="52">
        <f>IF(参照!C744="","",参照!C744)</f>
        <v>4.84E-4</v>
      </c>
      <c r="AX744" s="52" t="str">
        <f>IF(参照!D744="","",参照!D744)</f>
        <v/>
      </c>
      <c r="AY744" s="52">
        <f>IF(参照!E744="","",参照!E744)</f>
        <v>4.28E-4</v>
      </c>
      <c r="AZ744" s="52" t="str">
        <f>IF(参照!F744="","",参照!F744)</f>
        <v>(株)Ｏｐｔｉｍｉｚｅｄ　Ｅｎｅｒｇｙ</v>
      </c>
      <c r="BA744" s="52" t="str">
        <f>IF(参照!G744="","",参照!G744)</f>
        <v>(株)Ｏｐｔｉｍｉｚｅｄ　Ｅｎｅｒｇｙ_</v>
      </c>
      <c r="BB744" s="52">
        <f t="shared" si="42"/>
        <v>0.42799999999999999</v>
      </c>
      <c r="BD744" s="52" t="str">
        <f>IF(参照!L744="","",参照!L744)</f>
        <v/>
      </c>
    </row>
    <row r="745" spans="47:56">
      <c r="AU745" s="52" t="str">
        <f>IF(参照!A745="","",参照!A745)</f>
        <v>A0415</v>
      </c>
      <c r="AV745" s="52" t="str">
        <f>IF(参照!B745="","",参照!B745)</f>
        <v>エネラボ(株)</v>
      </c>
      <c r="AW745" s="52">
        <f>IF(参照!C745="","",参照!C745)</f>
        <v>5.3899999999999998E-4</v>
      </c>
      <c r="AX745" s="52" t="str">
        <f>IF(参照!D745="","",参照!D745)</f>
        <v>メニューA</v>
      </c>
      <c r="AY745" s="52">
        <f>IF(参照!E745="","",参照!E745)</f>
        <v>0</v>
      </c>
      <c r="AZ745" s="52" t="str">
        <f>IF(参照!F745="","",参照!F745)</f>
        <v>エネラボ(株)</v>
      </c>
      <c r="BA745" s="52" t="str">
        <f>IF(参照!G745="","",参照!G745)</f>
        <v>エネラボ(株)_メニューA</v>
      </c>
      <c r="BB745" s="52">
        <f t="shared" si="42"/>
        <v>0</v>
      </c>
      <c r="BD745" s="52" t="str">
        <f>IF(参照!L745="","",参照!L745)</f>
        <v/>
      </c>
    </row>
    <row r="746" spans="47:56">
      <c r="AU746" s="52" t="str">
        <f>IF(参照!A746="","",参照!A746)</f>
        <v/>
      </c>
      <c r="AV746" s="52" t="str">
        <f>IF(参照!B746="","",参照!B746)</f>
        <v/>
      </c>
      <c r="AW746" s="52" t="str">
        <f>IF(参照!C746="","",参照!C746)</f>
        <v/>
      </c>
      <c r="AX746" s="52" t="str">
        <f>IF(参照!D746="","",参照!D746)</f>
        <v>メニューB(残差)</v>
      </c>
      <c r="AY746" s="52">
        <f>IF(参照!E746="","",参照!E746)</f>
        <v>4.8299999999999998E-4</v>
      </c>
      <c r="AZ746" s="52" t="str">
        <f>IF(参照!F746="","",参照!F746)</f>
        <v>エネラボ(株)</v>
      </c>
      <c r="BA746" s="52" t="str">
        <f>IF(参照!G746="","",参照!G746)</f>
        <v>エネラボ(株)_メニューB(残差)</v>
      </c>
      <c r="BB746" s="52">
        <f t="shared" si="42"/>
        <v>0.48299999999999998</v>
      </c>
      <c r="BD746" s="52" t="str">
        <f>IF(参照!L746="","",参照!L746)</f>
        <v/>
      </c>
    </row>
    <row r="747" spans="47:56">
      <c r="AU747" s="52" t="str">
        <f>IF(参照!A747="","",参照!A747)</f>
        <v/>
      </c>
      <c r="AV747" s="52" t="str">
        <f>IF(参照!B747="","",参照!B747)</f>
        <v/>
      </c>
      <c r="AW747" s="52" t="str">
        <f>IF(参照!C747="","",参照!C747)</f>
        <v/>
      </c>
      <c r="AX747" s="52" t="str">
        <f>IF(参照!D747="","",参照!D747)</f>
        <v>(参考値)事業者全体</v>
      </c>
      <c r="AY747" s="52">
        <f>IF(参照!E747="","",参照!E747)</f>
        <v>4.0400000000000001E-4</v>
      </c>
      <c r="AZ747" s="52" t="str">
        <f>IF(参照!F747="","",参照!F747)</f>
        <v>エネラボ(株)</v>
      </c>
      <c r="BA747" s="52" t="str">
        <f>IF(参照!G747="","",参照!G747)</f>
        <v>エネラボ(株)_(参考値)事業者全体</v>
      </c>
      <c r="BB747" s="52">
        <f t="shared" si="42"/>
        <v>0.40400000000000003</v>
      </c>
      <c r="BD747" s="52" t="str">
        <f>IF(参照!L747="","",参照!L747)</f>
        <v/>
      </c>
    </row>
    <row r="748" spans="47:56">
      <c r="AU748" s="52" t="str">
        <f>IF(参照!A748="","",参照!A748)</f>
        <v>A0416</v>
      </c>
      <c r="AV748" s="52" t="str">
        <f>IF(参照!B748="","",参照!B748)</f>
        <v>(株)ネクシィーズ・ゼロ</v>
      </c>
      <c r="AW748" s="52">
        <f>IF(参照!C748="","",参照!C748)</f>
        <v>5.0699999999999996E-4</v>
      </c>
      <c r="AX748" s="52" t="str">
        <f>IF(参照!D748="","",参照!D748)</f>
        <v/>
      </c>
      <c r="AY748" s="52">
        <f>IF(参照!E748="","",参照!E748)</f>
        <v>5.3399999999999997E-4</v>
      </c>
      <c r="AZ748" s="52" t="str">
        <f>IF(参照!F748="","",参照!F748)</f>
        <v>(株)ネクシィーズ・ゼロ</v>
      </c>
      <c r="BA748" s="52" t="str">
        <f>IF(参照!G748="","",参照!G748)</f>
        <v>(株)ネクシィーズ・ゼロ_</v>
      </c>
      <c r="BB748" s="52">
        <f t="shared" si="42"/>
        <v>0.53399999999999992</v>
      </c>
      <c r="BD748" s="52" t="str">
        <f>IF(参照!L748="","",参照!L748)</f>
        <v/>
      </c>
    </row>
    <row r="749" spans="47:56">
      <c r="AU749" s="52" t="str">
        <f>IF(参照!A749="","",参照!A749)</f>
        <v>A0418</v>
      </c>
      <c r="AV749" s="52" t="str">
        <f>IF(参照!B749="","",参照!B749)</f>
        <v>横浜ウォーター(株)</v>
      </c>
      <c r="AW749" s="52">
        <f>IF(参照!C749="","",参照!C749)</f>
        <v>3.88E-4</v>
      </c>
      <c r="AX749" s="52" t="str">
        <f>IF(参照!D749="","",参照!D749)</f>
        <v/>
      </c>
      <c r="AY749" s="52">
        <f>IF(参照!E749="","",参照!E749)</f>
        <v>5.2599999999999999E-4</v>
      </c>
      <c r="AZ749" s="52" t="str">
        <f>IF(参照!F749="","",参照!F749)</f>
        <v>横浜ウォーター(株)</v>
      </c>
      <c r="BA749" s="52" t="str">
        <f>IF(参照!G749="","",参照!G749)</f>
        <v>横浜ウォーター(株)_</v>
      </c>
      <c r="BB749" s="52">
        <f t="shared" si="42"/>
        <v>0.52600000000000002</v>
      </c>
      <c r="BD749" s="52" t="str">
        <f>IF(参照!L749="","",参照!L749)</f>
        <v/>
      </c>
    </row>
    <row r="750" spans="47:56">
      <c r="AU750" s="52" t="str">
        <f>IF(参照!A750="","",参照!A750)</f>
        <v>A0419</v>
      </c>
      <c r="AV750" s="52" t="str">
        <f>IF(参照!B750="","",参照!B750)</f>
        <v>スマートエナジー磐田(株)</v>
      </c>
      <c r="AW750" s="52">
        <f>IF(参照!C750="","",参照!C750)</f>
        <v>1.74E-4</v>
      </c>
      <c r="AX750" s="52" t="str">
        <f>IF(参照!D750="","",参照!D750)</f>
        <v>メニューA</v>
      </c>
      <c r="AY750" s="52">
        <f>IF(参照!E750="","",参照!E750)</f>
        <v>0</v>
      </c>
      <c r="AZ750" s="52" t="str">
        <f>IF(参照!F750="","",参照!F750)</f>
        <v>スマートエナジー磐田(株)</v>
      </c>
      <c r="BA750" s="52" t="str">
        <f>IF(参照!G750="","",参照!G750)</f>
        <v>スマートエナジー磐田(株)_メニューA</v>
      </c>
      <c r="BB750" s="52">
        <f t="shared" si="42"/>
        <v>0</v>
      </c>
      <c r="BD750" s="52" t="str">
        <f>IF(参照!L750="","",参照!L750)</f>
        <v/>
      </c>
    </row>
    <row r="751" spans="47:56">
      <c r="AU751" s="52" t="str">
        <f>IF(参照!A751="","",参照!A751)</f>
        <v/>
      </c>
      <c r="AV751" s="52" t="str">
        <f>IF(参照!B751="","",参照!B751)</f>
        <v/>
      </c>
      <c r="AW751" s="52" t="str">
        <f>IF(参照!C751="","",参照!C751)</f>
        <v/>
      </c>
      <c r="AX751" s="52" t="str">
        <f>IF(参照!D751="","",参照!D751)</f>
        <v>メニューB</v>
      </c>
      <c r="AY751" s="52">
        <f>IF(参照!E751="","",参照!E751)</f>
        <v>3.19E-4</v>
      </c>
      <c r="AZ751" s="52" t="str">
        <f>IF(参照!F751="","",参照!F751)</f>
        <v>スマートエナジー磐田(株)</v>
      </c>
      <c r="BA751" s="52" t="str">
        <f>IF(参照!G751="","",参照!G751)</f>
        <v>スマートエナジー磐田(株)_メニューB</v>
      </c>
      <c r="BB751" s="52">
        <f t="shared" si="42"/>
        <v>0.31900000000000001</v>
      </c>
      <c r="BD751" s="52" t="str">
        <f>IF(参照!L751="","",参照!L751)</f>
        <v/>
      </c>
    </row>
    <row r="752" spans="47:56">
      <c r="AU752" s="52" t="str">
        <f>IF(参照!A752="","",参照!A752)</f>
        <v/>
      </c>
      <c r="AV752" s="52" t="str">
        <f>IF(参照!B752="","",参照!B752)</f>
        <v/>
      </c>
      <c r="AW752" s="52" t="str">
        <f>IF(参照!C752="","",参照!C752)</f>
        <v/>
      </c>
      <c r="AX752" s="52" t="str">
        <f>IF(参照!D752="","",参照!D752)</f>
        <v>メニューC(残差)</v>
      </c>
      <c r="AY752" s="52">
        <f>IF(参照!E752="","",参照!E752)</f>
        <v>3.5499999999999996E-4</v>
      </c>
      <c r="AZ752" s="52" t="str">
        <f>IF(参照!F752="","",参照!F752)</f>
        <v>スマートエナジー磐田(株)</v>
      </c>
      <c r="BA752" s="52" t="str">
        <f>IF(参照!G752="","",参照!G752)</f>
        <v>スマートエナジー磐田(株)_メニューC(残差)</v>
      </c>
      <c r="BB752" s="52">
        <f t="shared" si="42"/>
        <v>0.35499999999999998</v>
      </c>
      <c r="BD752" s="52" t="str">
        <f>IF(参照!L752="","",参照!L752)</f>
        <v/>
      </c>
    </row>
    <row r="753" spans="47:56">
      <c r="AU753" s="52" t="str">
        <f>IF(参照!A753="","",参照!A753)</f>
        <v/>
      </c>
      <c r="AV753" s="52" t="str">
        <f>IF(参照!B753="","",参照!B753)</f>
        <v/>
      </c>
      <c r="AW753" s="52" t="str">
        <f>IF(参照!C753="","",参照!C753)</f>
        <v/>
      </c>
      <c r="AX753" s="52" t="str">
        <f>IF(参照!D753="","",参照!D753)</f>
        <v>(参考値)事業者全体</v>
      </c>
      <c r="AY753" s="52">
        <f>IF(参照!E753="","",参照!E753)</f>
        <v>4.0299999999999998E-4</v>
      </c>
      <c r="AZ753" s="52" t="str">
        <f>IF(参照!F753="","",参照!F753)</f>
        <v>スマートエナジー磐田(株)</v>
      </c>
      <c r="BA753" s="52" t="str">
        <f>IF(参照!G753="","",参照!G753)</f>
        <v>スマートエナジー磐田(株)_(参考値)事業者全体</v>
      </c>
      <c r="BB753" s="52">
        <f t="shared" si="42"/>
        <v>0.40299999999999997</v>
      </c>
      <c r="BD753" s="52" t="str">
        <f>IF(参照!L753="","",参照!L753)</f>
        <v/>
      </c>
    </row>
    <row r="754" spans="47:56">
      <c r="AU754" s="52" t="str">
        <f>IF(参照!A754="","",参照!A754)</f>
        <v>A0420</v>
      </c>
      <c r="AV754" s="52" t="str">
        <f>IF(参照!B754="","",参照!B754)</f>
        <v>そうまＩグリッド合同会社</v>
      </c>
      <c r="AW754" s="52">
        <f>IF(参照!C754="","",参照!C754)</f>
        <v>3.2600000000000001E-4</v>
      </c>
      <c r="AX754" s="52" t="str">
        <f>IF(参照!D754="","",参照!D754)</f>
        <v/>
      </c>
      <c r="AY754" s="52">
        <f>IF(参照!E754="","",参照!E754)</f>
        <v>4.2400000000000001E-4</v>
      </c>
      <c r="AZ754" s="52" t="str">
        <f>IF(参照!F754="","",参照!F754)</f>
        <v>そうまＩグリッド合同会社</v>
      </c>
      <c r="BA754" s="52" t="str">
        <f>IF(参照!G754="","",参照!G754)</f>
        <v>そうまＩグリッド合同会社_</v>
      </c>
      <c r="BB754" s="52">
        <f t="shared" si="42"/>
        <v>0.42399999999999999</v>
      </c>
      <c r="BD754" s="52" t="str">
        <f>IF(参照!L754="","",参照!L754)</f>
        <v/>
      </c>
    </row>
    <row r="755" spans="47:56">
      <c r="AU755" s="52" t="str">
        <f>IF(参照!A755="","",参照!A755)</f>
        <v>A0424</v>
      </c>
      <c r="AV755" s="52" t="str">
        <f>IF(参照!B755="","",参照!B755)</f>
        <v>新潟県民電力(株)</v>
      </c>
      <c r="AW755" s="52">
        <f>IF(参照!C755="","",参照!C755)</f>
        <v>4.28E-4</v>
      </c>
      <c r="AX755" s="52" t="str">
        <f>IF(参照!D755="","",参照!D755)</f>
        <v/>
      </c>
      <c r="AY755" s="52">
        <f>IF(参照!E755="","",参照!E755)</f>
        <v>4.1199999999999999E-4</v>
      </c>
      <c r="AZ755" s="52" t="str">
        <f>IF(参照!F755="","",参照!F755)</f>
        <v>新潟県民電力(株)</v>
      </c>
      <c r="BA755" s="52" t="str">
        <f>IF(参照!G755="","",参照!G755)</f>
        <v>新潟県民電力(株)_</v>
      </c>
      <c r="BB755" s="52">
        <f t="shared" si="42"/>
        <v>0.41199999999999998</v>
      </c>
      <c r="BD755" s="52" t="str">
        <f>IF(参照!L755="","",参照!L755)</f>
        <v/>
      </c>
    </row>
    <row r="756" spans="47:56">
      <c r="AU756" s="52" t="str">
        <f>IF(参照!A756="","",参照!A756)</f>
        <v>A0425</v>
      </c>
      <c r="AV756" s="52" t="str">
        <f>IF(参照!B756="","",参照!B756)</f>
        <v>エネトレード(株)</v>
      </c>
      <c r="AW756" s="52" t="str">
        <f>IF(参照!C756="","",参照!C756)</f>
        <v>0.000453※</v>
      </c>
      <c r="AX756" s="52" t="str">
        <f>IF(参照!D756="","",参照!D756)</f>
        <v/>
      </c>
      <c r="AY756" s="52">
        <f>IF(参照!E756="","",参照!E756)</f>
        <v>4.5300000000000001E-4</v>
      </c>
      <c r="AZ756" s="52" t="str">
        <f>IF(参照!F756="","",参照!F756)</f>
        <v>エネトレード(株)</v>
      </c>
      <c r="BA756" s="52" t="str">
        <f>IF(参照!G756="","",参照!G756)</f>
        <v>エネトレード(株)_</v>
      </c>
      <c r="BB756" s="52">
        <f t="shared" si="42"/>
        <v>0.45300000000000001</v>
      </c>
      <c r="BD756" s="52" t="str">
        <f>IF(参照!L756="","",参照!L756)</f>
        <v/>
      </c>
    </row>
    <row r="757" spans="47:56">
      <c r="AU757" s="52" t="str">
        <f>IF(参照!A757="","",参照!A757)</f>
        <v>A0427</v>
      </c>
      <c r="AV757" s="52" t="str">
        <f>IF(参照!B757="","",参照!B757)</f>
        <v>Ｍｙシティ電力(株)</v>
      </c>
      <c r="AW757" s="52">
        <f>IF(参照!C757="","",参照!C757)</f>
        <v>5.1199999999999998E-4</v>
      </c>
      <c r="AX757" s="52" t="str">
        <f>IF(参照!D757="","",参照!D757)</f>
        <v/>
      </c>
      <c r="AY757" s="52">
        <f>IF(参照!E757="","",参照!E757)</f>
        <v>5.6300000000000002E-4</v>
      </c>
      <c r="AZ757" s="52" t="str">
        <f>IF(参照!F757="","",参照!F757)</f>
        <v>Ｍｙシティ電力(株)</v>
      </c>
      <c r="BA757" s="52" t="str">
        <f>IF(参照!G757="","",参照!G757)</f>
        <v>Ｍｙシティ電力(株)_</v>
      </c>
      <c r="BB757" s="52">
        <f t="shared" si="42"/>
        <v>0.56300000000000006</v>
      </c>
      <c r="BD757" s="52" t="str">
        <f>IF(参照!L757="","",参照!L757)</f>
        <v/>
      </c>
    </row>
    <row r="758" spans="47:56">
      <c r="AU758" s="52" t="str">
        <f>IF(参照!A758="","",参照!A758)</f>
        <v>A0429</v>
      </c>
      <c r="AV758" s="52" t="str">
        <f>IF(参照!B758="","",参照!B758)</f>
        <v>ニシムラ(株)</v>
      </c>
      <c r="AW758" s="52">
        <f>IF(参照!C758="","",参照!C758)</f>
        <v>5.0299999999999997E-4</v>
      </c>
      <c r="AX758" s="52" t="str">
        <f>IF(参照!D758="","",参照!D758)</f>
        <v/>
      </c>
      <c r="AY758" s="52">
        <f>IF(参照!E758="","",参照!E758)</f>
        <v>5.5400000000000002E-4</v>
      </c>
      <c r="AZ758" s="52" t="str">
        <f>IF(参照!F758="","",参照!F758)</f>
        <v>ニシムラ(株)</v>
      </c>
      <c r="BA758" s="52" t="str">
        <f>IF(参照!G758="","",参照!G758)</f>
        <v>ニシムラ(株)_</v>
      </c>
      <c r="BB758" s="52">
        <f t="shared" si="42"/>
        <v>0.55400000000000005</v>
      </c>
      <c r="BD758" s="52" t="str">
        <f>IF(参照!L758="","",参照!L758)</f>
        <v/>
      </c>
    </row>
    <row r="759" spans="47:56">
      <c r="AU759" s="52" t="str">
        <f>IF(参照!A759="","",参照!A759)</f>
        <v>A0430</v>
      </c>
      <c r="AV759" s="52" t="str">
        <f>IF(参照!B759="","",参照!B759)</f>
        <v>(株)さくら新電力</v>
      </c>
      <c r="AW759" s="52">
        <f>IF(参照!C759="","",参照!C759)</f>
        <v>4.0400000000000001E-4</v>
      </c>
      <c r="AX759" s="52" t="str">
        <f>IF(参照!D759="","",参照!D759)</f>
        <v>メニューA</v>
      </c>
      <c r="AY759" s="52">
        <f>IF(参照!E759="","",参照!E759)</f>
        <v>0</v>
      </c>
      <c r="AZ759" s="52" t="str">
        <f>IF(参照!F759="","",参照!F759)</f>
        <v>(株)さくら新電力</v>
      </c>
      <c r="BA759" s="52" t="str">
        <f>IF(参照!G759="","",参照!G759)</f>
        <v>(株)さくら新電力_メニューA</v>
      </c>
      <c r="BB759" s="52">
        <f t="shared" si="42"/>
        <v>0</v>
      </c>
      <c r="BD759" s="52" t="str">
        <f>IF(参照!L759="","",参照!L759)</f>
        <v/>
      </c>
    </row>
    <row r="760" spans="47:56">
      <c r="AU760" s="52" t="str">
        <f>IF(参照!A760="","",参照!A760)</f>
        <v/>
      </c>
      <c r="AV760" s="52" t="str">
        <f>IF(参照!B760="","",参照!B760)</f>
        <v/>
      </c>
      <c r="AW760" s="52" t="str">
        <f>IF(参照!C760="","",参照!C760)</f>
        <v/>
      </c>
      <c r="AX760" s="52" t="str">
        <f>IF(参照!D760="","",参照!D760)</f>
        <v>メニューB(残差)</v>
      </c>
      <c r="AY760" s="52">
        <f>IF(参照!E760="","",参照!E760)</f>
        <v>4.2999999999999999E-4</v>
      </c>
      <c r="AZ760" s="52" t="str">
        <f>IF(参照!F760="","",参照!F760)</f>
        <v>(株)さくら新電力</v>
      </c>
      <c r="BA760" s="52" t="str">
        <f>IF(参照!G760="","",参照!G760)</f>
        <v>(株)さくら新電力_メニューB(残差)</v>
      </c>
      <c r="BB760" s="52">
        <f t="shared" si="42"/>
        <v>0.43</v>
      </c>
      <c r="BD760" s="52" t="str">
        <f>IF(参照!L760="","",参照!L760)</f>
        <v/>
      </c>
    </row>
    <row r="761" spans="47:56">
      <c r="AU761" s="52" t="str">
        <f>IF(参照!A761="","",参照!A761)</f>
        <v/>
      </c>
      <c r="AV761" s="52" t="str">
        <f>IF(参照!B761="","",参照!B761)</f>
        <v/>
      </c>
      <c r="AW761" s="52" t="str">
        <f>IF(参照!C761="","",参照!C761)</f>
        <v/>
      </c>
      <c r="AX761" s="52" t="str">
        <f>IF(参照!D761="","",参照!D761)</f>
        <v>(参考値)事業者全体</v>
      </c>
      <c r="AY761" s="52">
        <f>IF(参照!E761="","",参照!E761)</f>
        <v>5.3300000000000005E-4</v>
      </c>
      <c r="AZ761" s="52" t="str">
        <f>IF(参照!F761="","",参照!F761)</f>
        <v>(株)さくら新電力</v>
      </c>
      <c r="BA761" s="52" t="str">
        <f>IF(参照!G761="","",参照!G761)</f>
        <v>(株)さくら新電力_(参考値)事業者全体</v>
      </c>
      <c r="BB761" s="52">
        <f t="shared" si="42"/>
        <v>0.53300000000000003</v>
      </c>
      <c r="BD761" s="52" t="str">
        <f>IF(参照!L761="","",参照!L761)</f>
        <v/>
      </c>
    </row>
    <row r="762" spans="47:56">
      <c r="AU762" s="52" t="str">
        <f>IF(参照!A762="","",参照!A762)</f>
        <v>A0431</v>
      </c>
      <c r="AV762" s="52" t="str">
        <f>IF(参照!B762="","",参照!B762)</f>
        <v>(株)グローアップ</v>
      </c>
      <c r="AW762" s="52">
        <f>IF(参照!C762="","",参照!C762)</f>
        <v>4.0099999999999999E-4</v>
      </c>
      <c r="AX762" s="52" t="str">
        <f>IF(参照!D762="","",参照!D762)</f>
        <v/>
      </c>
      <c r="AY762" s="52">
        <f>IF(参照!E762="","",参照!E762)</f>
        <v>3.4400000000000001E-4</v>
      </c>
      <c r="AZ762" s="52" t="str">
        <f>IF(参照!F762="","",参照!F762)</f>
        <v>(株)グローアップ</v>
      </c>
      <c r="BA762" s="52" t="str">
        <f>IF(参照!G762="","",参照!G762)</f>
        <v>(株)グローアップ_</v>
      </c>
      <c r="BB762" s="52">
        <f t="shared" si="42"/>
        <v>0.34400000000000003</v>
      </c>
      <c r="BD762" s="52" t="str">
        <f>IF(参照!L762="","",参照!L762)</f>
        <v/>
      </c>
    </row>
    <row r="763" spans="47:56">
      <c r="AU763" s="52" t="str">
        <f>IF(参照!A763="","",参照!A763)</f>
        <v>A0435</v>
      </c>
      <c r="AV763" s="52" t="str">
        <f>IF(参照!B763="","",参照!B763)</f>
        <v>いこま市民パワー(株)</v>
      </c>
      <c r="AW763" s="52">
        <f>IF(参照!C763="","",参照!C763)</f>
        <v>1.05E-4</v>
      </c>
      <c r="AX763" s="52" t="str">
        <f>IF(参照!D763="","",参照!D763)</f>
        <v/>
      </c>
      <c r="AY763" s="52">
        <f>IF(参照!E763="","",参照!E763)</f>
        <v>3.9399999999999998E-4</v>
      </c>
      <c r="AZ763" s="52" t="str">
        <f>IF(参照!F763="","",参照!F763)</f>
        <v>いこま市民パワー(株)</v>
      </c>
      <c r="BA763" s="52" t="str">
        <f>IF(参照!G763="","",参照!G763)</f>
        <v>いこま市民パワー(株)_</v>
      </c>
      <c r="BB763" s="52">
        <f t="shared" si="42"/>
        <v>0.39399999999999996</v>
      </c>
      <c r="BD763" s="52" t="str">
        <f>IF(参照!L763="","",参照!L763)</f>
        <v/>
      </c>
    </row>
    <row r="764" spans="47:56">
      <c r="AU764" s="52" t="str">
        <f>IF(参照!A764="","",参照!A764)</f>
        <v>A0436</v>
      </c>
      <c r="AV764" s="52" t="str">
        <f>IF(参照!B764="","",参照!B764)</f>
        <v>(株)コープでんき東北</v>
      </c>
      <c r="AW764" s="52">
        <f>IF(参照!C764="","",参照!C764)</f>
        <v>4.1899999999999999E-4</v>
      </c>
      <c r="AX764" s="52" t="str">
        <f>IF(参照!D764="","",参照!D764)</f>
        <v/>
      </c>
      <c r="AY764" s="52">
        <f>IF(参照!E764="","",参照!E764)</f>
        <v>3.6299999999999999E-4</v>
      </c>
      <c r="AZ764" s="52" t="str">
        <f>IF(参照!F764="","",参照!F764)</f>
        <v>(株)コープでんき東北</v>
      </c>
      <c r="BA764" s="52" t="str">
        <f>IF(参照!G764="","",参照!G764)</f>
        <v>(株)コープでんき東北_</v>
      </c>
      <c r="BB764" s="52">
        <f t="shared" si="42"/>
        <v>0.36299999999999999</v>
      </c>
      <c r="BD764" s="52" t="str">
        <f>IF(参照!L764="","",参照!L764)</f>
        <v/>
      </c>
    </row>
    <row r="765" spans="47:56">
      <c r="AU765" s="52" t="str">
        <f>IF(参照!A765="","",参照!A765)</f>
        <v>A0437</v>
      </c>
      <c r="AV765" s="52" t="str">
        <f>IF(参照!B765="","",参照!B765)</f>
        <v>おもてなし山形(株)</v>
      </c>
      <c r="AW765" s="52">
        <f>IF(参照!C765="","",参照!C765)</f>
        <v>1.54E-4</v>
      </c>
      <c r="AX765" s="52" t="str">
        <f>IF(参照!D765="","",参照!D765)</f>
        <v/>
      </c>
      <c r="AY765" s="52">
        <f>IF(参照!E765="","",参照!E765)</f>
        <v>9.800000000000001E-5</v>
      </c>
      <c r="AZ765" s="52" t="str">
        <f>IF(参照!F765="","",参照!F765)</f>
        <v>おもてなし山形(株)</v>
      </c>
      <c r="BA765" s="52" t="str">
        <f>IF(参照!G765="","",参照!G765)</f>
        <v>おもてなし山形(株)_</v>
      </c>
      <c r="BB765" s="52">
        <f t="shared" si="42"/>
        <v>9.8000000000000004E-2</v>
      </c>
      <c r="BD765" s="52" t="str">
        <f>IF(参照!L765="","",参照!L765)</f>
        <v/>
      </c>
    </row>
    <row r="766" spans="47:56">
      <c r="AU766" s="52" t="str">
        <f>IF(参照!A766="","",参照!A766)</f>
        <v>A0438</v>
      </c>
      <c r="AV766" s="52" t="str">
        <f>IF(参照!B766="","",参照!B766)</f>
        <v>長野都市ガス(株)</v>
      </c>
      <c r="AW766" s="52">
        <f>IF(参照!C766="","",参照!C766)</f>
        <v>3.6400000000000001E-4</v>
      </c>
      <c r="AX766" s="52" t="str">
        <f>IF(参照!D766="","",参照!D766)</f>
        <v/>
      </c>
      <c r="AY766" s="52">
        <f>IF(参照!E766="","",参照!E766)</f>
        <v>3.0800000000000001E-4</v>
      </c>
      <c r="AZ766" s="52" t="str">
        <f>IF(参照!F766="","",参照!F766)</f>
        <v>長野都市ガス(株)</v>
      </c>
      <c r="BA766" s="52" t="str">
        <f>IF(参照!G766="","",参照!G766)</f>
        <v>長野都市ガス(株)_</v>
      </c>
      <c r="BB766" s="52">
        <f t="shared" si="42"/>
        <v>0.308</v>
      </c>
      <c r="BD766" s="52" t="str">
        <f>IF(参照!L766="","",参照!L766)</f>
        <v/>
      </c>
    </row>
    <row r="767" spans="47:56">
      <c r="AU767" s="52" t="str">
        <f>IF(参照!A767="","",参照!A767)</f>
        <v>A0439</v>
      </c>
      <c r="AV767" s="52" t="str">
        <f>IF(参照!B767="","",参照!B767)</f>
        <v>上田ガス(株)</v>
      </c>
      <c r="AW767" s="52">
        <f>IF(参照!C767="","",参照!C767)</f>
        <v>3.6400000000000001E-4</v>
      </c>
      <c r="AX767" s="52" t="str">
        <f>IF(参照!D767="","",参照!D767)</f>
        <v/>
      </c>
      <c r="AY767" s="52">
        <f>IF(参照!E767="","",参照!E767)</f>
        <v>3.0800000000000001E-4</v>
      </c>
      <c r="AZ767" s="52" t="str">
        <f>IF(参照!F767="","",参照!F767)</f>
        <v>上田ガス(株)</v>
      </c>
      <c r="BA767" s="52" t="str">
        <f>IF(参照!G767="","",参照!G767)</f>
        <v>上田ガス(株)_</v>
      </c>
      <c r="BB767" s="52">
        <f t="shared" si="42"/>
        <v>0.308</v>
      </c>
      <c r="BD767" s="52" t="str">
        <f>IF(参照!L767="","",参照!L767)</f>
        <v/>
      </c>
    </row>
    <row r="768" spans="47:56">
      <c r="AU768" s="52" t="str">
        <f>IF(参照!A768="","",参照!A768)</f>
        <v>A0440</v>
      </c>
      <c r="AV768" s="52" t="str">
        <f>IF(参照!B768="","",参照!B768)</f>
        <v>日本瓦斯(株)</v>
      </c>
      <c r="AW768" s="52">
        <f>IF(参照!C768="","",参照!C768)</f>
        <v>4.9200000000000003E-4</v>
      </c>
      <c r="AX768" s="52" t="str">
        <f>IF(参照!D768="","",参照!D768)</f>
        <v>メニューA</v>
      </c>
      <c r="AY768" s="52">
        <f>IF(参照!E768="","",参照!E768)</f>
        <v>0</v>
      </c>
      <c r="AZ768" s="52" t="str">
        <f>IF(参照!F768="","",参照!F768)</f>
        <v>日本瓦斯(株)</v>
      </c>
      <c r="BA768" s="52" t="str">
        <f>IF(参照!G768="","",参照!G768)</f>
        <v>日本瓦斯(株)_メニューA</v>
      </c>
      <c r="BB768" s="52">
        <f t="shared" si="42"/>
        <v>0</v>
      </c>
      <c r="BD768" s="52" t="str">
        <f>IF(参照!L768="","",参照!L768)</f>
        <v/>
      </c>
    </row>
    <row r="769" spans="47:56">
      <c r="AU769" s="52" t="str">
        <f>IF(参照!A769="","",参照!A769)</f>
        <v/>
      </c>
      <c r="AV769" s="52" t="str">
        <f>IF(参照!B769="","",参照!B769)</f>
        <v/>
      </c>
      <c r="AW769" s="52" t="str">
        <f>IF(参照!C769="","",参照!C769)</f>
        <v/>
      </c>
      <c r="AX769" s="52" t="str">
        <f>IF(参照!D769="","",参照!D769)</f>
        <v>メニューB(残差)</v>
      </c>
      <c r="AY769" s="52">
        <f>IF(参照!E769="","",参照!E769)</f>
        <v>4.3100000000000001E-4</v>
      </c>
      <c r="AZ769" s="52" t="str">
        <f>IF(参照!F769="","",参照!F769)</f>
        <v>日本瓦斯(株)</v>
      </c>
      <c r="BA769" s="52" t="str">
        <f>IF(参照!G769="","",参照!G769)</f>
        <v>日本瓦斯(株)_メニューB(残差)</v>
      </c>
      <c r="BB769" s="52">
        <f t="shared" si="42"/>
        <v>0.43099999999999999</v>
      </c>
      <c r="BD769" s="52" t="str">
        <f>IF(参照!L769="","",参照!L769)</f>
        <v/>
      </c>
    </row>
    <row r="770" spans="47:56">
      <c r="AU770" s="52" t="str">
        <f>IF(参照!A770="","",参照!A770)</f>
        <v/>
      </c>
      <c r="AV770" s="52" t="str">
        <f>IF(参照!B770="","",参照!B770)</f>
        <v/>
      </c>
      <c r="AW770" s="52" t="str">
        <f>IF(参照!C770="","",参照!C770)</f>
        <v/>
      </c>
      <c r="AX770" s="52" t="str">
        <f>IF(参照!D770="","",参照!D770)</f>
        <v>(参考値)事業者全体</v>
      </c>
      <c r="AY770" s="52">
        <f>IF(参照!E770="","",参照!E770)</f>
        <v>4.95E-4</v>
      </c>
      <c r="AZ770" s="52" t="str">
        <f>IF(参照!F770="","",参照!F770)</f>
        <v>日本瓦斯(株)</v>
      </c>
      <c r="BA770" s="52" t="str">
        <f>IF(参照!G770="","",参照!G770)</f>
        <v>日本瓦斯(株)_(参考値)事業者全体</v>
      </c>
      <c r="BB770" s="52">
        <f t="shared" si="42"/>
        <v>0.495</v>
      </c>
      <c r="BD770" s="52" t="str">
        <f>IF(参照!L770="","",参照!L770)</f>
        <v/>
      </c>
    </row>
    <row r="771" spans="47:56">
      <c r="AU771" s="52" t="str">
        <f>IF(参照!A771="","",参照!A771)</f>
        <v>A0441</v>
      </c>
      <c r="AV771" s="52" t="str">
        <f>IF(参照!B771="","",参照!B771)</f>
        <v>(株)内藤工業所</v>
      </c>
      <c r="AW771" s="52">
        <f>IF(参照!C771="","",参照!C771)</f>
        <v>5.0799999999999999E-4</v>
      </c>
      <c r="AX771" s="52" t="str">
        <f>IF(参照!D771="","",参照!D771)</f>
        <v/>
      </c>
      <c r="AY771" s="52">
        <f>IF(参照!E771="","",参照!E771)</f>
        <v>4.5199999999999998E-4</v>
      </c>
      <c r="AZ771" s="52" t="str">
        <f>IF(参照!F771="","",参照!F771)</f>
        <v>(株)内藤工業所</v>
      </c>
      <c r="BA771" s="52" t="str">
        <f>IF(参照!G771="","",参照!G771)</f>
        <v>(株)内藤工業所_</v>
      </c>
      <c r="BB771" s="52">
        <f t="shared" si="42"/>
        <v>0.45199999999999996</v>
      </c>
      <c r="BD771" s="52" t="str">
        <f>IF(参照!L771="","",参照!L771)</f>
        <v/>
      </c>
    </row>
    <row r="772" spans="47:56">
      <c r="AU772" s="52" t="str">
        <f>IF(参照!A772="","",参照!A772)</f>
        <v>A0442</v>
      </c>
      <c r="AV772" s="52" t="str">
        <f>IF(参照!B772="","",参照!B772)</f>
        <v>(株)シグナストラスト</v>
      </c>
      <c r="AW772" s="52">
        <f>IF(参照!C772="","",参照!C772)</f>
        <v>5.2999999999999998E-4</v>
      </c>
      <c r="AX772" s="52" t="str">
        <f>IF(参照!D772="","",参照!D772)</f>
        <v/>
      </c>
      <c r="AY772" s="52">
        <f>IF(参照!E772="","",参照!E772)</f>
        <v>4.7399999999999997E-4</v>
      </c>
      <c r="AZ772" s="52" t="str">
        <f>IF(参照!F772="","",参照!F772)</f>
        <v>(株)シグナストラスト</v>
      </c>
      <c r="BA772" s="52" t="str">
        <f>IF(参照!G772="","",参照!G772)</f>
        <v>(株)シグナストラスト_</v>
      </c>
      <c r="BB772" s="52">
        <f t="shared" si="42"/>
        <v>0.47399999999999998</v>
      </c>
      <c r="BD772" s="52" t="str">
        <f>IF(参照!L772="","",参照!L772)</f>
        <v/>
      </c>
    </row>
    <row r="773" spans="47:56">
      <c r="AU773" s="52" t="str">
        <f>IF(参照!A773="","",参照!A773)</f>
        <v>A0443</v>
      </c>
      <c r="AV773" s="52" t="str">
        <f>IF(参照!B773="","",参照!B773)</f>
        <v>ゲーテハウス(株)</v>
      </c>
      <c r="AW773" s="52">
        <f>IF(参照!C773="","",参照!C773)</f>
        <v>4.8899999999999996E-4</v>
      </c>
      <c r="AX773" s="52" t="str">
        <f>IF(参照!D773="","",参照!D773)</f>
        <v/>
      </c>
      <c r="AY773" s="52">
        <f>IF(参照!E773="","",参照!E773)</f>
        <v>5.1199999999999998E-4</v>
      </c>
      <c r="AZ773" s="52" t="str">
        <f>IF(参照!F773="","",参照!F773)</f>
        <v>ゲーテハウス(株)</v>
      </c>
      <c r="BA773" s="52" t="str">
        <f>IF(参照!G773="","",参照!G773)</f>
        <v>ゲーテハウス(株)_</v>
      </c>
      <c r="BB773" s="52">
        <f t="shared" ref="BB773:BB836" si="43">AY773*1000</f>
        <v>0.51200000000000001</v>
      </c>
      <c r="BD773" s="52" t="str">
        <f>IF(参照!L773="","",参照!L773)</f>
        <v/>
      </c>
    </row>
    <row r="774" spans="47:56">
      <c r="AU774" s="52" t="str">
        <f>IF(参照!A774="","",参照!A774)</f>
        <v>A0445</v>
      </c>
      <c r="AV774" s="52" t="str">
        <f>IF(参照!B774="","",参照!B774)</f>
        <v>岩手電力(株)</v>
      </c>
      <c r="AW774" s="52">
        <f>IF(参照!C774="","",参照!C774)</f>
        <v>5.22E-4</v>
      </c>
      <c r="AX774" s="52" t="str">
        <f>IF(参照!D774="","",参照!D774)</f>
        <v/>
      </c>
      <c r="AY774" s="52">
        <f>IF(参照!E774="","",参照!E774)</f>
        <v>5.0799999999999999E-4</v>
      </c>
      <c r="AZ774" s="52" t="str">
        <f>IF(参照!F774="","",参照!F774)</f>
        <v>岩手電力(株)</v>
      </c>
      <c r="BA774" s="52" t="str">
        <f>IF(参照!G774="","",参照!G774)</f>
        <v>岩手電力(株)_</v>
      </c>
      <c r="BB774" s="52">
        <f t="shared" si="43"/>
        <v>0.50800000000000001</v>
      </c>
      <c r="BD774" s="52" t="str">
        <f>IF(参照!L774="","",参照!L774)</f>
        <v/>
      </c>
    </row>
    <row r="775" spans="47:56">
      <c r="AU775" s="52" t="str">
        <f>IF(参照!A775="","",参照!A775)</f>
        <v>A0446</v>
      </c>
      <c r="AV775" s="52" t="str">
        <f>IF(参照!B775="","",参照!B775)</f>
        <v>ＪＰエネルギー(株)</v>
      </c>
      <c r="AW775" s="52">
        <f>IF(参照!C775="","",参照!C775)</f>
        <v>4.95E-4</v>
      </c>
      <c r="AX775" s="52" t="str">
        <f>IF(参照!D775="","",参照!D775)</f>
        <v/>
      </c>
      <c r="AY775" s="52">
        <f>IF(参照!E775="","",参照!E775)</f>
        <v>5.3899999999999998E-4</v>
      </c>
      <c r="AZ775" s="52" t="str">
        <f>IF(参照!F775="","",参照!F775)</f>
        <v>ＪＰエネルギー(株)</v>
      </c>
      <c r="BA775" s="52" t="str">
        <f>IF(参照!G775="","",参照!G775)</f>
        <v>ＪＰエネルギー(株)_</v>
      </c>
      <c r="BB775" s="52">
        <f t="shared" si="43"/>
        <v>0.53900000000000003</v>
      </c>
      <c r="BD775" s="52" t="str">
        <f>IF(参照!L775="","",参照!L775)</f>
        <v/>
      </c>
    </row>
    <row r="776" spans="47:56">
      <c r="AU776" s="52" t="str">
        <f>IF(参照!A776="","",参照!A776)</f>
        <v>A0447</v>
      </c>
      <c r="AV776" s="52" t="str">
        <f>IF(参照!B776="","",参照!B776)</f>
        <v>兵庫電力(株)</v>
      </c>
      <c r="AW776" s="52">
        <f>IF(参照!C776="","",参照!C776)</f>
        <v>4.7600000000000002E-4</v>
      </c>
      <c r="AX776" s="52" t="str">
        <f>IF(参照!D776="","",参照!D776)</f>
        <v/>
      </c>
      <c r="AY776" s="52">
        <f>IF(参照!E776="","",参照!E776)</f>
        <v>4.2000000000000002E-4</v>
      </c>
      <c r="AZ776" s="52" t="str">
        <f>IF(参照!F776="","",参照!F776)</f>
        <v>兵庫電力(株)</v>
      </c>
      <c r="BA776" s="52" t="str">
        <f>IF(参照!G776="","",参照!G776)</f>
        <v>兵庫電力(株)_</v>
      </c>
      <c r="BB776" s="52">
        <f t="shared" si="43"/>
        <v>0.42000000000000004</v>
      </c>
      <c r="BD776" s="52" t="str">
        <f>IF(参照!L776="","",参照!L776)</f>
        <v/>
      </c>
    </row>
    <row r="777" spans="47:56">
      <c r="AU777" s="52" t="str">
        <f>IF(参照!A777="","",参照!A777)</f>
        <v>A0448</v>
      </c>
      <c r="AV777" s="52" t="str">
        <f>IF(参照!B777="","",参照!B777)</f>
        <v>大和ライフエナジア(株)</v>
      </c>
      <c r="AW777" s="52">
        <f>IF(参照!C777="","",参照!C777)</f>
        <v>4.7600000000000002E-4</v>
      </c>
      <c r="AX777" s="52" t="str">
        <f>IF(参照!D777="","",参照!D777)</f>
        <v>メニューA</v>
      </c>
      <c r="AY777" s="52">
        <f>IF(参照!E777="","",参照!E777)</f>
        <v>0</v>
      </c>
      <c r="AZ777" s="52" t="str">
        <f>IF(参照!F777="","",参照!F777)</f>
        <v>大和ライフエナジア(株)</v>
      </c>
      <c r="BA777" s="52" t="str">
        <f>IF(参照!G777="","",参照!G777)</f>
        <v>大和ライフエナジア(株)_メニューA</v>
      </c>
      <c r="BB777" s="52">
        <f t="shared" si="43"/>
        <v>0</v>
      </c>
      <c r="BD777" s="52" t="str">
        <f>IF(参照!L777="","",参照!L777)</f>
        <v/>
      </c>
    </row>
    <row r="778" spans="47:56">
      <c r="AU778" s="52" t="str">
        <f>IF(参照!A778="","",参照!A778)</f>
        <v/>
      </c>
      <c r="AV778" s="52" t="str">
        <f>IF(参照!B778="","",参照!B778)</f>
        <v/>
      </c>
      <c r="AW778" s="52" t="str">
        <f>IF(参照!C778="","",参照!C778)</f>
        <v/>
      </c>
      <c r="AX778" s="52" t="str">
        <f>IF(参照!D778="","",参照!D778)</f>
        <v>メニューB(残差)</v>
      </c>
      <c r="AY778" s="52">
        <f>IF(参照!E778="","",参照!E778)</f>
        <v>4.2400000000000001E-4</v>
      </c>
      <c r="AZ778" s="52" t="str">
        <f>IF(参照!F778="","",参照!F778)</f>
        <v>大和ライフエナジア(株)</v>
      </c>
      <c r="BA778" s="52" t="str">
        <f>IF(参照!G778="","",参照!G778)</f>
        <v>大和ライフエナジア(株)_メニューB(残差)</v>
      </c>
      <c r="BB778" s="52">
        <f t="shared" si="43"/>
        <v>0.42399999999999999</v>
      </c>
      <c r="BD778" s="52" t="str">
        <f>IF(参照!L778="","",参照!L778)</f>
        <v/>
      </c>
    </row>
    <row r="779" spans="47:56">
      <c r="AU779" s="52" t="str">
        <f>IF(参照!A779="","",参照!A779)</f>
        <v/>
      </c>
      <c r="AV779" s="52" t="str">
        <f>IF(参照!B779="","",参照!B779)</f>
        <v/>
      </c>
      <c r="AW779" s="52" t="str">
        <f>IF(参照!C779="","",参照!C779)</f>
        <v/>
      </c>
      <c r="AX779" s="52" t="str">
        <f>IF(参照!D779="","",参照!D779)</f>
        <v>(参考値)事業者全体</v>
      </c>
      <c r="AY779" s="52">
        <f>IF(参照!E779="","",参照!E779)</f>
        <v>4.26E-4</v>
      </c>
      <c r="AZ779" s="52" t="str">
        <f>IF(参照!F779="","",参照!F779)</f>
        <v>大和ライフエナジア(株)</v>
      </c>
      <c r="BA779" s="52" t="str">
        <f>IF(参照!G779="","",参照!G779)</f>
        <v>大和ライフエナジア(株)_(参考値)事業者全体</v>
      </c>
      <c r="BB779" s="52">
        <f t="shared" si="43"/>
        <v>0.42599999999999999</v>
      </c>
      <c r="BD779" s="52" t="str">
        <f>IF(参照!L779="","",参照!L779)</f>
        <v/>
      </c>
    </row>
    <row r="780" spans="47:56">
      <c r="AU780" s="52" t="str">
        <f>IF(参照!A780="","",参照!A780)</f>
        <v>A0451</v>
      </c>
      <c r="AV780" s="52" t="str">
        <f>IF(参照!B780="","",参照!B780)</f>
        <v>Ｃｏｃｏテラスたがわ(株)</v>
      </c>
      <c r="AW780" s="52">
        <f>IF(参照!C780="","",参照!C780)</f>
        <v>3.2499999999999999E-4</v>
      </c>
      <c r="AX780" s="52" t="str">
        <f>IF(参照!D780="","",参照!D780)</f>
        <v/>
      </c>
      <c r="AY780" s="52">
        <f>IF(参照!E780="","",参照!E780)</f>
        <v>3.1100000000000002E-4</v>
      </c>
      <c r="AZ780" s="52" t="str">
        <f>IF(参照!F780="","",参照!F780)</f>
        <v>Ｃｏｃｏテラスたがわ(株)</v>
      </c>
      <c r="BA780" s="52" t="str">
        <f>IF(参照!G780="","",参照!G780)</f>
        <v>Ｃｏｃｏテラスたがわ(株)_</v>
      </c>
      <c r="BB780" s="52">
        <f t="shared" si="43"/>
        <v>0.311</v>
      </c>
      <c r="BD780" s="52" t="str">
        <f>IF(参照!L780="","",参照!L780)</f>
        <v/>
      </c>
    </row>
    <row r="781" spans="47:56">
      <c r="AU781" s="52" t="str">
        <f>IF(参照!A781="","",参照!A781)</f>
        <v>A0452</v>
      </c>
      <c r="AV781" s="52" t="str">
        <f>IF(参照!B781="","",参照!B781)</f>
        <v>東北電力エナジートレーディング(株)</v>
      </c>
      <c r="AW781" s="52" t="str">
        <f>IF(参照!C781="","",参照!C781)</f>
        <v>0.000453※</v>
      </c>
      <c r="AX781" s="52" t="str">
        <f>IF(参照!D781="","",参照!D781)</f>
        <v/>
      </c>
      <c r="AY781" s="52">
        <f>IF(参照!E781="","",参照!E781)</f>
        <v>4.5300000000000001E-4</v>
      </c>
      <c r="AZ781" s="52" t="str">
        <f>IF(参照!F781="","",参照!F781)</f>
        <v>東北電力エナジートレーディング(株)</v>
      </c>
      <c r="BA781" s="52" t="str">
        <f>IF(参照!G781="","",参照!G781)</f>
        <v>東北電力エナジートレーディング(株)_</v>
      </c>
      <c r="BB781" s="52">
        <f t="shared" si="43"/>
        <v>0.45300000000000001</v>
      </c>
      <c r="BD781" s="52" t="str">
        <f>IF(参照!L781="","",参照!L781)</f>
        <v/>
      </c>
    </row>
    <row r="782" spans="47:56">
      <c r="AU782" s="52" t="str">
        <f>IF(参照!A782="","",参照!A782)</f>
        <v>A0453</v>
      </c>
      <c r="AV782" s="52" t="str">
        <f>IF(参照!B782="","",参照!B782)</f>
        <v>(株)横浜環境デザイン</v>
      </c>
      <c r="AW782" s="52">
        <f>IF(参照!C782="","",参照!C782)</f>
        <v>3.8900000000000002E-4</v>
      </c>
      <c r="AX782" s="52" t="str">
        <f>IF(参照!D782="","",参照!D782)</f>
        <v>メニューA</v>
      </c>
      <c r="AY782" s="52">
        <f>IF(参照!E782="","",参照!E782)</f>
        <v>0</v>
      </c>
      <c r="AZ782" s="52" t="str">
        <f>IF(参照!F782="","",参照!F782)</f>
        <v>(株)横浜環境デザイン</v>
      </c>
      <c r="BA782" s="52" t="str">
        <f>IF(参照!G782="","",参照!G782)</f>
        <v>(株)横浜環境デザイン_メニューA</v>
      </c>
      <c r="BB782" s="52">
        <f t="shared" si="43"/>
        <v>0</v>
      </c>
      <c r="BD782" s="52" t="str">
        <f>IF(参照!L782="","",参照!L782)</f>
        <v/>
      </c>
    </row>
    <row r="783" spans="47:56">
      <c r="AU783" s="52" t="str">
        <f>IF(参照!A783="","",参照!A783)</f>
        <v/>
      </c>
      <c r="AV783" s="52" t="str">
        <f>IF(参照!B783="","",参照!B783)</f>
        <v/>
      </c>
      <c r="AW783" s="52" t="str">
        <f>IF(参照!C783="","",参照!C783)</f>
        <v/>
      </c>
      <c r="AX783" s="52" t="str">
        <f>IF(参照!D783="","",参照!D783)</f>
        <v>メニューB(残差)</v>
      </c>
      <c r="AY783" s="52">
        <f>IF(参照!E783="","",参照!E783)</f>
        <v>4.46E-4</v>
      </c>
      <c r="AZ783" s="52" t="str">
        <f>IF(参照!F783="","",参照!F783)</f>
        <v>(株)横浜環境デザイン</v>
      </c>
      <c r="BA783" s="52" t="str">
        <f>IF(参照!G783="","",参照!G783)</f>
        <v>(株)横浜環境デザイン_メニューB(残差)</v>
      </c>
      <c r="BB783" s="52">
        <f t="shared" si="43"/>
        <v>0.44600000000000001</v>
      </c>
      <c r="BD783" s="52" t="str">
        <f>IF(参照!L783="","",参照!L783)</f>
        <v/>
      </c>
    </row>
    <row r="784" spans="47:56">
      <c r="AU784" s="52" t="str">
        <f>IF(参照!A784="","",参照!A784)</f>
        <v/>
      </c>
      <c r="AV784" s="52" t="str">
        <f>IF(参照!B784="","",参照!B784)</f>
        <v/>
      </c>
      <c r="AW784" s="52" t="str">
        <f>IF(参照!C784="","",参照!C784)</f>
        <v/>
      </c>
      <c r="AX784" s="52" t="str">
        <f>IF(参照!D784="","",参照!D784)</f>
        <v>(参考値)事業者全体</v>
      </c>
      <c r="AY784" s="52">
        <f>IF(参照!E784="","",参照!E784)</f>
        <v>4.6000000000000001E-4</v>
      </c>
      <c r="AZ784" s="52" t="str">
        <f>IF(参照!F784="","",参照!F784)</f>
        <v>(株)横浜環境デザイン</v>
      </c>
      <c r="BA784" s="52" t="str">
        <f>IF(参照!G784="","",参照!G784)</f>
        <v>(株)横浜環境デザイン_(参考値)事業者全体</v>
      </c>
      <c r="BB784" s="52">
        <f t="shared" si="43"/>
        <v>0.46</v>
      </c>
      <c r="BD784" s="52" t="str">
        <f>IF(参照!L784="","",参照!L784)</f>
        <v/>
      </c>
    </row>
    <row r="785" spans="47:56">
      <c r="AU785" s="52" t="str">
        <f>IF(参照!A785="","",参照!A785)</f>
        <v>A0454</v>
      </c>
      <c r="AV785" s="52" t="str">
        <f>IF(参照!B785="","",参照!B785)</f>
        <v>(株)まち未来製作所</v>
      </c>
      <c r="AW785" s="52">
        <f>IF(参照!C785="","",参照!C785)</f>
        <v>3.0200000000000002E-4</v>
      </c>
      <c r="AX785" s="52" t="str">
        <f>IF(参照!D785="","",参照!D785)</f>
        <v/>
      </c>
      <c r="AY785" s="52">
        <f>IF(参照!E785="","",参照!E785)</f>
        <v>5.2899999999999996E-4</v>
      </c>
      <c r="AZ785" s="52" t="str">
        <f>IF(参照!F785="","",参照!F785)</f>
        <v>(株)まち未来製作所</v>
      </c>
      <c r="BA785" s="52" t="str">
        <f>IF(参照!G785="","",参照!G785)</f>
        <v>(株)まち未来製作所_</v>
      </c>
      <c r="BB785" s="52">
        <f t="shared" si="43"/>
        <v>0.52899999999999991</v>
      </c>
      <c r="BD785" s="52" t="str">
        <f>IF(参照!L785="","",参照!L785)</f>
        <v/>
      </c>
    </row>
    <row r="786" spans="47:56">
      <c r="AU786" s="52" t="str">
        <f>IF(参照!A786="","",参照!A786)</f>
        <v>A0455</v>
      </c>
      <c r="AV786" s="52" t="str">
        <f>IF(参照!B786="","",参照!B786)</f>
        <v>ＴＲＥＮＤＥ(株)</v>
      </c>
      <c r="AW786" s="52">
        <f>IF(参照!C786="","",参照!C786)</f>
        <v>4.9399999999999997E-4</v>
      </c>
      <c r="AX786" s="52" t="str">
        <f>IF(参照!D786="","",参照!D786)</f>
        <v/>
      </c>
      <c r="AY786" s="52">
        <f>IF(参照!E786="","",参照!E786)</f>
        <v>4.8799999999999999E-4</v>
      </c>
      <c r="AZ786" s="52" t="str">
        <f>IF(参照!F786="","",参照!F786)</f>
        <v>ＴＲＥＮＤＥ(株)</v>
      </c>
      <c r="BA786" s="52" t="str">
        <f>IF(参照!G786="","",参照!G786)</f>
        <v>ＴＲＥＮＤＥ(株)_</v>
      </c>
      <c r="BB786" s="52">
        <f t="shared" si="43"/>
        <v>0.48799999999999999</v>
      </c>
      <c r="BD786" s="52" t="str">
        <f>IF(参照!L786="","",参照!L786)</f>
        <v/>
      </c>
    </row>
    <row r="787" spans="47:56">
      <c r="AU787" s="52" t="str">
        <f>IF(参照!A787="","",参照!A787)</f>
        <v>A0456</v>
      </c>
      <c r="AV787" s="52" t="str">
        <f>IF(参照!B787="","",参照!B787)</f>
        <v>(株)どさんこパワー</v>
      </c>
      <c r="AW787" s="52">
        <f>IF(参照!C787="","",参照!C787)</f>
        <v>5.0500000000000002E-4</v>
      </c>
      <c r="AX787" s="52" t="str">
        <f>IF(参照!D787="","",参照!D787)</f>
        <v>メニューA</v>
      </c>
      <c r="AY787" s="52">
        <f>IF(参照!E787="","",参照!E787)</f>
        <v>0</v>
      </c>
      <c r="AZ787" s="52" t="str">
        <f>IF(参照!F787="","",参照!F787)</f>
        <v>(株)どさんこパワー</v>
      </c>
      <c r="BA787" s="52" t="str">
        <f>IF(参照!G787="","",参照!G787)</f>
        <v>(株)どさんこパワー_メニューA</v>
      </c>
      <c r="BB787" s="52">
        <f t="shared" si="43"/>
        <v>0</v>
      </c>
      <c r="BD787" s="52" t="str">
        <f>IF(参照!L787="","",参照!L787)</f>
        <v/>
      </c>
    </row>
    <row r="788" spans="47:56">
      <c r="AU788" s="52" t="str">
        <f>IF(参照!A788="","",参照!A788)</f>
        <v/>
      </c>
      <c r="AV788" s="52" t="str">
        <f>IF(参照!B788="","",参照!B788)</f>
        <v/>
      </c>
      <c r="AW788" s="52" t="str">
        <f>IF(参照!C788="","",参照!C788)</f>
        <v/>
      </c>
      <c r="AX788" s="52" t="str">
        <f>IF(参照!D788="","",参照!D788)</f>
        <v>メニューB(残差)</v>
      </c>
      <c r="AY788" s="52">
        <f>IF(参照!E788="","",参照!E788)</f>
        <v>5.5800000000000001E-4</v>
      </c>
      <c r="AZ788" s="52" t="str">
        <f>IF(参照!F788="","",参照!F788)</f>
        <v>(株)どさんこパワー</v>
      </c>
      <c r="BA788" s="52" t="str">
        <f>IF(参照!G788="","",参照!G788)</f>
        <v>(株)どさんこパワー_メニューB(残差)</v>
      </c>
      <c r="BB788" s="52">
        <f t="shared" si="43"/>
        <v>0.55800000000000005</v>
      </c>
      <c r="BD788" s="52" t="str">
        <f>IF(参照!L788="","",参照!L788)</f>
        <v/>
      </c>
    </row>
    <row r="789" spans="47:56">
      <c r="AU789" s="52" t="str">
        <f>IF(参照!A789="","",参照!A789)</f>
        <v/>
      </c>
      <c r="AV789" s="52" t="str">
        <f>IF(参照!B789="","",参照!B789)</f>
        <v/>
      </c>
      <c r="AW789" s="52" t="str">
        <f>IF(参照!C789="","",参照!C789)</f>
        <v/>
      </c>
      <c r="AX789" s="52" t="str">
        <f>IF(参照!D789="","",参照!D789)</f>
        <v>(参考値)事業者全体</v>
      </c>
      <c r="AY789" s="52">
        <f>IF(参照!E789="","",参照!E789)</f>
        <v>5.3600000000000002E-4</v>
      </c>
      <c r="AZ789" s="52" t="str">
        <f>IF(参照!F789="","",参照!F789)</f>
        <v>(株)どさんこパワー</v>
      </c>
      <c r="BA789" s="52" t="str">
        <f>IF(参照!G789="","",参照!G789)</f>
        <v>(株)どさんこパワー_(参考値)事業者全体</v>
      </c>
      <c r="BB789" s="52">
        <f t="shared" si="43"/>
        <v>0.53600000000000003</v>
      </c>
      <c r="BD789" s="52" t="str">
        <f>IF(参照!L789="","",参照!L789)</f>
        <v/>
      </c>
    </row>
    <row r="790" spans="47:56">
      <c r="AU790" s="52" t="str">
        <f>IF(参照!A790="","",参照!A790)</f>
        <v>A0457</v>
      </c>
      <c r="AV790" s="52" t="str">
        <f>IF(参照!B790="","",参照!B790)</f>
        <v>トリニティエナジー(株)</v>
      </c>
      <c r="AW790" s="52">
        <f>IF(参照!C790="","",参照!C790)</f>
        <v>4.5900000000000004E-4</v>
      </c>
      <c r="AX790" s="52" t="str">
        <f>IF(参照!D790="","",参照!D790)</f>
        <v/>
      </c>
      <c r="AY790" s="52">
        <f>IF(参照!E790="","",参照!E790)</f>
        <v>4.7299999999999995E-4</v>
      </c>
      <c r="AZ790" s="52" t="str">
        <f>IF(参照!F790="","",参照!F790)</f>
        <v>トリニティエナジー(株)</v>
      </c>
      <c r="BA790" s="52" t="str">
        <f>IF(参照!G790="","",参照!G790)</f>
        <v>トリニティエナジー(株)_</v>
      </c>
      <c r="BB790" s="52">
        <f t="shared" si="43"/>
        <v>0.47299999999999998</v>
      </c>
      <c r="BD790" s="52" t="str">
        <f>IF(参照!L790="","",参照!L790)</f>
        <v/>
      </c>
    </row>
    <row r="791" spans="47:56">
      <c r="AU791" s="52" t="str">
        <f>IF(参照!A791="","",参照!A791)</f>
        <v>A0458</v>
      </c>
      <c r="AV791" s="52" t="str">
        <f>IF(参照!B791="","",参照!B791)</f>
        <v>ワンワールドエナジー(株)(旧：(株)地方創生テクノロジーラボ)</v>
      </c>
      <c r="AW791" s="52">
        <f>IF(参照!C791="","",参照!C791)</f>
        <v>4.6500000000000003E-4</v>
      </c>
      <c r="AX791" s="52" t="str">
        <f>IF(参照!D791="","",参照!D791)</f>
        <v/>
      </c>
      <c r="AY791" s="52">
        <f>IF(参照!E791="","",参照!E791)</f>
        <v>4.35E-4</v>
      </c>
      <c r="AZ791" s="52" t="str">
        <f>IF(参照!F791="","",参照!F791)</f>
        <v>ワンワールドエナジー(株)(旧：(株)地方創生テクノロジーラボ)</v>
      </c>
      <c r="BA791" s="52" t="str">
        <f>IF(参照!G791="","",参照!G791)</f>
        <v>ワンワールドエナジー(株)(旧：(株)地方創生テクノロジーラボ)_</v>
      </c>
      <c r="BB791" s="52">
        <f t="shared" si="43"/>
        <v>0.435</v>
      </c>
      <c r="BD791" s="52" t="str">
        <f>IF(参照!L791="","",参照!L791)</f>
        <v/>
      </c>
    </row>
    <row r="792" spans="47:56">
      <c r="AU792" s="52" t="str">
        <f>IF(参照!A792="","",参照!A792)</f>
        <v>A0459</v>
      </c>
      <c r="AV792" s="52" t="str">
        <f>IF(参照!B792="","",参照!B792)</f>
        <v>みなとみらい電力(株)</v>
      </c>
      <c r="AW792" s="52">
        <f>IF(参照!C792="","",参照!C792)</f>
        <v>4.9399999999999997E-4</v>
      </c>
      <c r="AX792" s="52" t="str">
        <f>IF(参照!D792="","",参照!D792)</f>
        <v/>
      </c>
      <c r="AY792" s="52">
        <f>IF(参照!E792="","",参照!E792)</f>
        <v>5.1599999999999997E-4</v>
      </c>
      <c r="AZ792" s="52" t="str">
        <f>IF(参照!F792="","",参照!F792)</f>
        <v>みなとみらい電力(株)</v>
      </c>
      <c r="BA792" s="52" t="str">
        <f>IF(参照!G792="","",参照!G792)</f>
        <v>みなとみらい電力(株)_</v>
      </c>
      <c r="BB792" s="52">
        <f t="shared" si="43"/>
        <v>0.51600000000000001</v>
      </c>
      <c r="BD792" s="52" t="str">
        <f>IF(参照!L792="","",参照!L792)</f>
        <v/>
      </c>
    </row>
    <row r="793" spans="47:56">
      <c r="AU793" s="52" t="str">
        <f>IF(参照!A793="","",参照!A793)</f>
        <v>A0461</v>
      </c>
      <c r="AV793" s="52" t="str">
        <f>IF(参照!B793="","",参照!B793)</f>
        <v>(株)ＬＩＸＩＬ　ＴＥＰＣＯ　スマートパートナーズ</v>
      </c>
      <c r="AW793" s="52">
        <f>IF(参照!C793="","",参照!C793)</f>
        <v>4.9700000000000005E-4</v>
      </c>
      <c r="AX793" s="52" t="str">
        <f>IF(参照!D793="","",参照!D793)</f>
        <v>メニューA</v>
      </c>
      <c r="AY793" s="52">
        <f>IF(参照!E793="","",参照!E793)</f>
        <v>0</v>
      </c>
      <c r="AZ793" s="52" t="str">
        <f>IF(参照!F793="","",参照!F793)</f>
        <v>(株)ＬＩＸＩＬ　ＴＥＰＣＯ　スマートパートナーズ</v>
      </c>
      <c r="BA793" s="52" t="str">
        <f>IF(参照!G793="","",参照!G793)</f>
        <v>(株)ＬＩＸＩＬ　ＴＥＰＣＯ　スマートパートナーズ_メニューA</v>
      </c>
      <c r="BB793" s="52">
        <f t="shared" si="43"/>
        <v>0</v>
      </c>
      <c r="BD793" s="52" t="str">
        <f>IF(参照!L793="","",参照!L793)</f>
        <v/>
      </c>
    </row>
    <row r="794" spans="47:56">
      <c r="AU794" s="52" t="str">
        <f>IF(参照!A794="","",参照!A794)</f>
        <v/>
      </c>
      <c r="AV794" s="52" t="str">
        <f>IF(参照!B794="","",参照!B794)</f>
        <v/>
      </c>
      <c r="AW794" s="52" t="str">
        <f>IF(参照!C794="","",参照!C794)</f>
        <v/>
      </c>
      <c r="AX794" s="52" t="str">
        <f>IF(参照!D794="","",参照!D794)</f>
        <v>メニューB</v>
      </c>
      <c r="AY794" s="52">
        <f>IF(参照!E794="","",参照!E794)</f>
        <v>2.0100000000000001E-4</v>
      </c>
      <c r="AZ794" s="52" t="str">
        <f>IF(参照!F794="","",参照!F794)</f>
        <v>(株)ＬＩＸＩＬ　ＴＥＰＣＯ　スマートパートナーズ</v>
      </c>
      <c r="BA794" s="52" t="str">
        <f>IF(参照!G794="","",参照!G794)</f>
        <v>(株)ＬＩＸＩＬ　ＴＥＰＣＯ　スマートパートナーズ_メニューB</v>
      </c>
      <c r="BB794" s="52">
        <f t="shared" si="43"/>
        <v>0.20100000000000001</v>
      </c>
      <c r="BD794" s="52" t="str">
        <f>IF(参照!L794="","",参照!L794)</f>
        <v/>
      </c>
    </row>
    <row r="795" spans="47:56">
      <c r="AU795" s="52" t="str">
        <f>IF(参照!A795="","",参照!A795)</f>
        <v/>
      </c>
      <c r="AV795" s="52" t="str">
        <f>IF(参照!B795="","",参照!B795)</f>
        <v/>
      </c>
      <c r="AW795" s="52" t="str">
        <f>IF(参照!C795="","",参照!C795)</f>
        <v/>
      </c>
      <c r="AX795" s="52" t="str">
        <f>IF(参照!D795="","",参照!D795)</f>
        <v>メニューC(残差)</v>
      </c>
      <c r="AY795" s="52">
        <f>IF(参照!E795="","",参照!E795)</f>
        <v>5.2900000000000006E-4</v>
      </c>
      <c r="AZ795" s="52" t="str">
        <f>IF(参照!F795="","",参照!F795)</f>
        <v>(株)ＬＩＸＩＬ　ＴＥＰＣＯ　スマートパートナーズ</v>
      </c>
      <c r="BA795" s="52" t="str">
        <f>IF(参照!G795="","",参照!G795)</f>
        <v>(株)ＬＩＸＩＬ　ＴＥＰＣＯ　スマートパートナーズ_メニューC(残差)</v>
      </c>
      <c r="BB795" s="52">
        <f t="shared" si="43"/>
        <v>0.52900000000000003</v>
      </c>
      <c r="BD795" s="52" t="str">
        <f>IF(参照!L795="","",参照!L795)</f>
        <v/>
      </c>
    </row>
    <row r="796" spans="47:56">
      <c r="AU796" s="52" t="str">
        <f>IF(参照!A796="","",参照!A796)</f>
        <v/>
      </c>
      <c r="AV796" s="52" t="str">
        <f>IF(参照!B796="","",参照!B796)</f>
        <v/>
      </c>
      <c r="AW796" s="52" t="str">
        <f>IF(参照!C796="","",参照!C796)</f>
        <v/>
      </c>
      <c r="AX796" s="52" t="str">
        <f>IF(参照!D796="","",参照!D796)</f>
        <v>(参考値)事業者全体</v>
      </c>
      <c r="AY796" s="52">
        <f>IF(参照!E796="","",参照!E796)</f>
        <v>4.9200000000000003E-4</v>
      </c>
      <c r="AZ796" s="52" t="str">
        <f>IF(参照!F796="","",参照!F796)</f>
        <v>(株)ＬＩＸＩＬ　ＴＥＰＣＯ　スマートパートナーズ</v>
      </c>
      <c r="BA796" s="52" t="str">
        <f>IF(参照!G796="","",参照!G796)</f>
        <v>(株)ＬＩＸＩＬ　ＴＥＰＣＯ　スマートパートナーズ_(参考値)事業者全体</v>
      </c>
      <c r="BB796" s="52">
        <f t="shared" si="43"/>
        <v>0.49200000000000005</v>
      </c>
      <c r="BD796" s="52" t="str">
        <f>IF(参照!L796="","",参照!L796)</f>
        <v/>
      </c>
    </row>
    <row r="797" spans="47:56">
      <c r="AU797" s="52" t="str">
        <f>IF(参照!A797="","",参照!A797)</f>
        <v>A0463</v>
      </c>
      <c r="AV797" s="52" t="str">
        <f>IF(参照!B797="","",参照!B797)</f>
        <v>(株)ＮＥＸＴ　ＯＮＥ</v>
      </c>
      <c r="AW797" s="52">
        <f>IF(参照!C797="","",参照!C797)</f>
        <v>5.31E-4</v>
      </c>
      <c r="AX797" s="52" t="str">
        <f>IF(参照!D797="","",参照!D797)</f>
        <v/>
      </c>
      <c r="AY797" s="52">
        <f>IF(参照!E797="","",参照!E797)</f>
        <v>5.1400000000000003E-4</v>
      </c>
      <c r="AZ797" s="52" t="str">
        <f>IF(参照!F797="","",参照!F797)</f>
        <v>(株)ＮＥＸＴ　ＯＮＥ</v>
      </c>
      <c r="BA797" s="52" t="str">
        <f>IF(参照!G797="","",参照!G797)</f>
        <v>(株)ＮＥＸＴ　ＯＮＥ_</v>
      </c>
      <c r="BB797" s="52">
        <f t="shared" si="43"/>
        <v>0.51400000000000001</v>
      </c>
      <c r="BD797" s="52" t="str">
        <f>IF(参照!L797="","",参照!L797)</f>
        <v/>
      </c>
    </row>
    <row r="798" spans="47:56">
      <c r="AU798" s="52" t="str">
        <f>IF(参照!A798="","",参照!A798)</f>
        <v>A0465</v>
      </c>
      <c r="AV798" s="52" t="str">
        <f>IF(参照!B798="","",参照!B798)</f>
        <v>(株)ユビニティー</v>
      </c>
      <c r="AW798" s="52">
        <f>IF(参照!C798="","",参照!C798)</f>
        <v>5.8100000000000003E-4</v>
      </c>
      <c r="AX798" s="52" t="str">
        <f>IF(参照!D798="","",参照!D798)</f>
        <v/>
      </c>
      <c r="AY798" s="52">
        <f>IF(参照!E798="","",参照!E798)</f>
        <v>5.6400000000000005E-4</v>
      </c>
      <c r="AZ798" s="52" t="str">
        <f>IF(参照!F798="","",参照!F798)</f>
        <v>(株)ユビニティー</v>
      </c>
      <c r="BA798" s="52" t="str">
        <f>IF(参照!G798="","",参照!G798)</f>
        <v>(株)ユビニティー_</v>
      </c>
      <c r="BB798" s="52">
        <f t="shared" si="43"/>
        <v>0.56400000000000006</v>
      </c>
      <c r="BD798" s="52" t="str">
        <f>IF(参照!L798="","",参照!L798)</f>
        <v/>
      </c>
    </row>
    <row r="799" spans="47:56">
      <c r="AU799" s="52" t="str">
        <f>IF(参照!A799="","",参照!A799)</f>
        <v>A0466</v>
      </c>
      <c r="AV799" s="52" t="str">
        <f>IF(参照!B799="","",参照!B799)</f>
        <v>(株)宮交シティ</v>
      </c>
      <c r="AW799" s="52">
        <f>IF(参照!C799="","",参照!C799)</f>
        <v>3.2200000000000002E-4</v>
      </c>
      <c r="AX799" s="52" t="str">
        <f>IF(参照!D799="","",参照!D799)</f>
        <v/>
      </c>
      <c r="AY799" s="52">
        <f>IF(参照!E799="","",参照!E799)</f>
        <v>2.6600000000000001E-4</v>
      </c>
      <c r="AZ799" s="52" t="str">
        <f>IF(参照!F799="","",参照!F799)</f>
        <v>(株)宮交シティ</v>
      </c>
      <c r="BA799" s="52" t="str">
        <f>IF(参照!G799="","",参照!G799)</f>
        <v>(株)宮交シティ_</v>
      </c>
      <c r="BB799" s="52">
        <f t="shared" si="43"/>
        <v>0.26600000000000001</v>
      </c>
      <c r="BD799" s="52" t="str">
        <f>IF(参照!L799="","",参照!L799)</f>
        <v/>
      </c>
    </row>
    <row r="800" spans="47:56">
      <c r="AU800" s="52" t="str">
        <f>IF(参照!A800="","",参照!A800)</f>
        <v>A0467</v>
      </c>
      <c r="AV800" s="52" t="str">
        <f>IF(参照!B800="","",参照!B800)</f>
        <v>(株)アルファライズ</v>
      </c>
      <c r="AW800" s="52">
        <f>IF(参照!C800="","",参照!C800)</f>
        <v>5.1000000000000004E-4</v>
      </c>
      <c r="AX800" s="52" t="str">
        <f>IF(参照!D800="","",参照!D800)</f>
        <v/>
      </c>
      <c r="AY800" s="52">
        <f>IF(参照!E800="","",参照!E800)</f>
        <v>5.2800000000000004E-4</v>
      </c>
      <c r="AZ800" s="52" t="str">
        <f>IF(参照!F800="","",参照!F800)</f>
        <v>(株)アルファライズ</v>
      </c>
      <c r="BA800" s="52" t="str">
        <f>IF(参照!G800="","",参照!G800)</f>
        <v>(株)アルファライズ_</v>
      </c>
      <c r="BB800" s="52">
        <f t="shared" si="43"/>
        <v>0.52800000000000002</v>
      </c>
      <c r="BD800" s="52" t="str">
        <f>IF(参照!L800="","",参照!L800)</f>
        <v/>
      </c>
    </row>
    <row r="801" spans="47:56">
      <c r="AU801" s="52" t="str">
        <f>IF(参照!A801="","",参照!A801)</f>
        <v>A0468</v>
      </c>
      <c r="AV801" s="52" t="str">
        <f>IF(参照!B801="","",参照!B801)</f>
        <v>おおすみ半島スマートエネルギー(株)</v>
      </c>
      <c r="AW801" s="52">
        <f>IF(参照!C801="","",参照!C801)</f>
        <v>4.5800000000000002E-4</v>
      </c>
      <c r="AX801" s="52" t="str">
        <f>IF(参照!D801="","",参照!D801)</f>
        <v/>
      </c>
      <c r="AY801" s="52">
        <f>IF(参照!E801="","",参照!E801)</f>
        <v>4.5800000000000002E-4</v>
      </c>
      <c r="AZ801" s="52" t="str">
        <f>IF(参照!F801="","",参照!F801)</f>
        <v>おおすみ半島スマートエネルギー(株)</v>
      </c>
      <c r="BA801" s="52" t="str">
        <f>IF(参照!G801="","",参照!G801)</f>
        <v>おおすみ半島スマートエネルギー(株)_</v>
      </c>
      <c r="BB801" s="52">
        <f t="shared" si="43"/>
        <v>0.45800000000000002</v>
      </c>
      <c r="BD801" s="52" t="str">
        <f>IF(参照!L801="","",参照!L801)</f>
        <v/>
      </c>
    </row>
    <row r="802" spans="47:56">
      <c r="AU802" s="52" t="str">
        <f>IF(参照!A802="","",参照!A802)</f>
        <v>A0470</v>
      </c>
      <c r="AV802" s="52" t="str">
        <f>IF(参照!B802="","",参照!B802)</f>
        <v>おきなわコープエナジー(株)</v>
      </c>
      <c r="AW802" s="52">
        <f>IF(参照!C802="","",参照!C802)</f>
        <v>6.96E-4</v>
      </c>
      <c r="AX802" s="52" t="str">
        <f>IF(参照!D802="","",参照!D802)</f>
        <v/>
      </c>
      <c r="AY802" s="52">
        <f>IF(参照!E802="","",参照!E802)</f>
        <v>6.8300000000000001E-4</v>
      </c>
      <c r="AZ802" s="52" t="str">
        <f>IF(参照!F802="","",参照!F802)</f>
        <v>おきなわコープエナジー(株)</v>
      </c>
      <c r="BA802" s="52" t="str">
        <f>IF(参照!G802="","",参照!G802)</f>
        <v>おきなわコープエナジー(株)_</v>
      </c>
      <c r="BB802" s="52">
        <f t="shared" si="43"/>
        <v>0.68300000000000005</v>
      </c>
      <c r="BD802" s="52" t="str">
        <f>IF(参照!L802="","",参照!L802)</f>
        <v/>
      </c>
    </row>
    <row r="803" spans="47:56">
      <c r="AU803" s="52" t="str">
        <f>IF(参照!A803="","",参照!A803)</f>
        <v>A0471</v>
      </c>
      <c r="AV803" s="52" t="str">
        <f>IF(参照!B803="","",参照!B803)</f>
        <v>久慈地域エネルギー(株)</v>
      </c>
      <c r="AW803" s="52">
        <f>IF(参照!C803="","",参照!C803)</f>
        <v>4.26E-4</v>
      </c>
      <c r="AX803" s="52" t="str">
        <f>IF(参照!D803="","",参照!D803)</f>
        <v/>
      </c>
      <c r="AY803" s="52">
        <f>IF(参照!E803="","",参照!E803)</f>
        <v>4.9200000000000003E-4</v>
      </c>
      <c r="AZ803" s="52" t="str">
        <f>IF(参照!F803="","",参照!F803)</f>
        <v>久慈地域エネルギー(株)</v>
      </c>
      <c r="BA803" s="52" t="str">
        <f>IF(参照!G803="","",参照!G803)</f>
        <v>久慈地域エネルギー(株)_</v>
      </c>
      <c r="BB803" s="52">
        <f t="shared" si="43"/>
        <v>0.49200000000000005</v>
      </c>
      <c r="BD803" s="52" t="str">
        <f>IF(参照!L803="","",参照!L803)</f>
        <v/>
      </c>
    </row>
    <row r="804" spans="47:56">
      <c r="AU804" s="52" t="str">
        <f>IF(参照!A804="","",参照!A804)</f>
        <v>A0472</v>
      </c>
      <c r="AV804" s="52" t="str">
        <f>IF(参照!B804="","",参照!B804)</f>
        <v>弘前ガス(株)</v>
      </c>
      <c r="AW804" s="52">
        <f>IF(参照!C804="","",参照!C804)</f>
        <v>4.7699999999999999E-4</v>
      </c>
      <c r="AX804" s="52" t="str">
        <f>IF(参照!D804="","",参照!D804)</f>
        <v/>
      </c>
      <c r="AY804" s="52">
        <f>IF(参照!E804="","",参照!E804)</f>
        <v>4.6799999999999999E-4</v>
      </c>
      <c r="AZ804" s="52" t="str">
        <f>IF(参照!F804="","",参照!F804)</f>
        <v>弘前ガス(株)</v>
      </c>
      <c r="BA804" s="52" t="str">
        <f>IF(参照!G804="","",参照!G804)</f>
        <v>弘前ガス(株)_</v>
      </c>
      <c r="BB804" s="52">
        <f t="shared" si="43"/>
        <v>0.46799999999999997</v>
      </c>
      <c r="BD804" s="52" t="str">
        <f>IF(参照!L804="","",参照!L804)</f>
        <v/>
      </c>
    </row>
    <row r="805" spans="47:56">
      <c r="AU805" s="52" t="str">
        <f>IF(参照!A805="","",参照!A805)</f>
        <v>A0473</v>
      </c>
      <c r="AV805" s="52" t="str">
        <f>IF(参照!B805="","",参照!B805)</f>
        <v>(株)フォーバルテレコム　</v>
      </c>
      <c r="AW805" s="52">
        <f>IF(参照!C805="","",参照!C805)</f>
        <v>4.75E-4</v>
      </c>
      <c r="AX805" s="52" t="str">
        <f>IF(参照!D805="","",参照!D805)</f>
        <v>メニューA</v>
      </c>
      <c r="AY805" s="52">
        <f>IF(参照!E805="","",参照!E805)</f>
        <v>0</v>
      </c>
      <c r="AZ805" s="52" t="str">
        <f>IF(参照!F805="","",参照!F805)</f>
        <v>(株)フォーバルテレコム　</v>
      </c>
      <c r="BA805" s="52" t="str">
        <f>IF(参照!G805="","",参照!G805)</f>
        <v>(株)フォーバルテレコム　_メニューA</v>
      </c>
      <c r="BB805" s="52">
        <f t="shared" si="43"/>
        <v>0</v>
      </c>
      <c r="BD805" s="52" t="str">
        <f>IF(参照!L805="","",参照!L805)</f>
        <v/>
      </c>
    </row>
    <row r="806" spans="47:56">
      <c r="AU806" s="52" t="str">
        <f>IF(参照!A806="","",参照!A806)</f>
        <v/>
      </c>
      <c r="AV806" s="52" t="str">
        <f>IF(参照!B806="","",参照!B806)</f>
        <v/>
      </c>
      <c r="AW806" s="52" t="str">
        <f>IF(参照!C806="","",参照!C806)</f>
        <v/>
      </c>
      <c r="AX806" s="52" t="str">
        <f>IF(参照!D806="","",参照!D806)</f>
        <v>メニューB(残差)</v>
      </c>
      <c r="AY806" s="52">
        <f>IF(参照!E806="","",参照!E806)</f>
        <v>4.1899999999999999E-4</v>
      </c>
      <c r="AZ806" s="52" t="str">
        <f>IF(参照!F806="","",参照!F806)</f>
        <v>(株)フォーバルテレコム　</v>
      </c>
      <c r="BA806" s="52" t="str">
        <f>IF(参照!G806="","",参照!G806)</f>
        <v>(株)フォーバルテレコム　_メニューB(残差)</v>
      </c>
      <c r="BB806" s="52">
        <f t="shared" si="43"/>
        <v>0.41899999999999998</v>
      </c>
      <c r="BD806" s="52" t="str">
        <f>IF(参照!L806="","",参照!L806)</f>
        <v/>
      </c>
    </row>
    <row r="807" spans="47:56">
      <c r="AU807" s="52" t="str">
        <f>IF(参照!A807="","",参照!A807)</f>
        <v/>
      </c>
      <c r="AV807" s="52" t="str">
        <f>IF(参照!B807="","",参照!B807)</f>
        <v/>
      </c>
      <c r="AW807" s="52" t="str">
        <f>IF(参照!C807="","",参照!C807)</f>
        <v/>
      </c>
      <c r="AX807" s="52" t="str">
        <f>IF(参照!D807="","",参照!D807)</f>
        <v>(参考値)事業者全体</v>
      </c>
      <c r="AY807" s="52">
        <f>IF(参照!E807="","",参照!E807)</f>
        <v>3.8900000000000002E-4</v>
      </c>
      <c r="AZ807" s="52" t="str">
        <f>IF(参照!F807="","",参照!F807)</f>
        <v>(株)フォーバルテレコム　</v>
      </c>
      <c r="BA807" s="52" t="str">
        <f>IF(参照!G807="","",参照!G807)</f>
        <v>(株)フォーバルテレコム　_(参考値)事業者全体</v>
      </c>
      <c r="BB807" s="52">
        <f t="shared" si="43"/>
        <v>0.38900000000000001</v>
      </c>
      <c r="BD807" s="52" t="str">
        <f>IF(参照!L807="","",参照!L807)</f>
        <v/>
      </c>
    </row>
    <row r="808" spans="47:56">
      <c r="AU808" s="52" t="str">
        <f>IF(参照!A808="","",参照!A808)</f>
        <v>A0476</v>
      </c>
      <c r="AV808" s="52" t="str">
        <f>IF(参照!B808="","",参照!B808)</f>
        <v>(株)グランデータ</v>
      </c>
      <c r="AW808" s="52">
        <f>IF(参照!C808="","",参照!C808)</f>
        <v>5.22E-4</v>
      </c>
      <c r="AX808" s="52" t="str">
        <f>IF(参照!D808="","",参照!D808)</f>
        <v/>
      </c>
      <c r="AY808" s="52">
        <f>IF(参照!E808="","",参照!E808)</f>
        <v>5.1999999999999995E-4</v>
      </c>
      <c r="AZ808" s="52" t="str">
        <f>IF(参照!F808="","",参照!F808)</f>
        <v>(株)グランデータ</v>
      </c>
      <c r="BA808" s="52" t="str">
        <f>IF(参照!G808="","",参照!G808)</f>
        <v>(株)グランデータ_</v>
      </c>
      <c r="BB808" s="52">
        <f t="shared" si="43"/>
        <v>0.51999999999999991</v>
      </c>
      <c r="BD808" s="52" t="str">
        <f>IF(参照!L808="","",参照!L808)</f>
        <v/>
      </c>
    </row>
    <row r="809" spans="47:56">
      <c r="AU809" s="52" t="str">
        <f>IF(参照!A809="","",参照!A809)</f>
        <v>A0477</v>
      </c>
      <c r="AV809" s="52" t="str">
        <f>IF(参照!B809="","",参照!B809)</f>
        <v>くるめエネルギー(株)</v>
      </c>
      <c r="AW809" s="52">
        <f>IF(参照!C809="","",参照!C809)</f>
        <v>5.5400000000000002E-4</v>
      </c>
      <c r="AX809" s="52" t="str">
        <f>IF(参照!D809="","",参照!D809)</f>
        <v/>
      </c>
      <c r="AY809" s="52">
        <f>IF(参照!E809="","",参照!E809)</f>
        <v>4.9799999999999996E-4</v>
      </c>
      <c r="AZ809" s="52" t="str">
        <f>IF(参照!F809="","",参照!F809)</f>
        <v>くるめエネルギー(株)</v>
      </c>
      <c r="BA809" s="52" t="str">
        <f>IF(参照!G809="","",参照!G809)</f>
        <v>くるめエネルギー(株)_</v>
      </c>
      <c r="BB809" s="52">
        <f t="shared" si="43"/>
        <v>0.49799999999999994</v>
      </c>
      <c r="BD809" s="52" t="str">
        <f>IF(参照!L809="","",参照!L809)</f>
        <v/>
      </c>
    </row>
    <row r="810" spans="47:56">
      <c r="AU810" s="52" t="str">
        <f>IF(参照!A810="","",参照!A810)</f>
        <v>A0478</v>
      </c>
      <c r="AV810" s="52" t="str">
        <f>IF(参照!B810="","",参照!B810)</f>
        <v>(株)はまエネ</v>
      </c>
      <c r="AW810" s="52">
        <f>IF(参照!C810="","",参照!C810)</f>
        <v>4.95E-4</v>
      </c>
      <c r="AX810" s="52" t="str">
        <f>IF(参照!D810="","",参照!D810)</f>
        <v/>
      </c>
      <c r="AY810" s="52">
        <f>IF(参照!E810="","",参照!E810)</f>
        <v>5.3600000000000002E-4</v>
      </c>
      <c r="AZ810" s="52" t="str">
        <f>IF(参照!F810="","",参照!F810)</f>
        <v>(株)はまエネ</v>
      </c>
      <c r="BA810" s="52" t="str">
        <f>IF(参照!G810="","",参照!G810)</f>
        <v>(株)はまエネ_</v>
      </c>
      <c r="BB810" s="52">
        <f t="shared" si="43"/>
        <v>0.53600000000000003</v>
      </c>
      <c r="BD810" s="52" t="str">
        <f>IF(参照!L810="","",参照!L810)</f>
        <v/>
      </c>
    </row>
    <row r="811" spans="47:56">
      <c r="AU811" s="52" t="str">
        <f>IF(参照!A811="","",参照!A811)</f>
        <v>A0480</v>
      </c>
      <c r="AV811" s="52" t="str">
        <f>IF(参照!B811="","",参照!B811)</f>
        <v>松阪新電力(株)</v>
      </c>
      <c r="AW811" s="52">
        <f>IF(参照!C811="","",参照!C811)</f>
        <v>9.2E-5</v>
      </c>
      <c r="AX811" s="52" t="str">
        <f>IF(参照!D811="","",参照!D811)</f>
        <v/>
      </c>
      <c r="AY811" s="52">
        <f>IF(参照!E811="","",参照!E811)</f>
        <v>3.5100000000000002E-4</v>
      </c>
      <c r="AZ811" s="52" t="str">
        <f>IF(参照!F811="","",参照!F811)</f>
        <v>松阪新電力(株)</v>
      </c>
      <c r="BA811" s="52" t="str">
        <f>IF(参照!G811="","",参照!G811)</f>
        <v>松阪新電力(株)_</v>
      </c>
      <c r="BB811" s="52">
        <f t="shared" si="43"/>
        <v>0.35100000000000003</v>
      </c>
      <c r="BD811" s="52" t="str">
        <f>IF(参照!L811="","",参照!L811)</f>
        <v/>
      </c>
    </row>
    <row r="812" spans="47:56">
      <c r="AU812" s="52" t="str">
        <f>IF(参照!A812="","",参照!A812)</f>
        <v>A0481</v>
      </c>
      <c r="AV812" s="52" t="str">
        <f>IF(参照!B812="","",参照!B812)</f>
        <v>ヒューリックプロパティソリューション(株)</v>
      </c>
      <c r="AW812" s="52">
        <f>IF(参照!C812="","",参照!C812)</f>
        <v>3.1500000000000001E-4</v>
      </c>
      <c r="AX812" s="52" t="str">
        <f>IF(参照!D812="","",参照!D812)</f>
        <v/>
      </c>
      <c r="AY812" s="52">
        <f>IF(参照!E812="","",参照!E812)</f>
        <v>4.95E-4</v>
      </c>
      <c r="AZ812" s="52" t="str">
        <f>IF(参照!F812="","",参照!F812)</f>
        <v>ヒューリックプロパティソリューション(株)</v>
      </c>
      <c r="BA812" s="52" t="str">
        <f>IF(参照!G812="","",参照!G812)</f>
        <v>ヒューリックプロパティソリューション(株)_</v>
      </c>
      <c r="BB812" s="52">
        <f t="shared" si="43"/>
        <v>0.495</v>
      </c>
      <c r="BD812" s="52" t="str">
        <f>IF(参照!L812="","",参照!L812)</f>
        <v/>
      </c>
    </row>
    <row r="813" spans="47:56">
      <c r="AU813" s="52" t="str">
        <f>IF(参照!A813="","",参照!A813)</f>
        <v>A0482</v>
      </c>
      <c r="AV813" s="52" t="str">
        <f>IF(参照!B813="","",参照!B813)</f>
        <v>宮崎電力(株)</v>
      </c>
      <c r="AW813" s="52">
        <f>IF(参照!C813="","",参照!C813)</f>
        <v>4.0299999999999998E-4</v>
      </c>
      <c r="AX813" s="52" t="str">
        <f>IF(参照!D813="","",参照!D813)</f>
        <v/>
      </c>
      <c r="AY813" s="52">
        <f>IF(参照!E813="","",参照!E813)</f>
        <v>4.4999999999999999E-4</v>
      </c>
      <c r="AZ813" s="52" t="str">
        <f>IF(参照!F813="","",参照!F813)</f>
        <v>宮崎電力(株)</v>
      </c>
      <c r="BA813" s="52" t="str">
        <f>IF(参照!G813="","",参照!G813)</f>
        <v>宮崎電力(株)_</v>
      </c>
      <c r="BB813" s="52">
        <f t="shared" si="43"/>
        <v>0.45</v>
      </c>
      <c r="BD813" s="52" t="str">
        <f>IF(参照!L813="","",参照!L813)</f>
        <v/>
      </c>
    </row>
    <row r="814" spans="47:56">
      <c r="AU814" s="52" t="str">
        <f>IF(参照!A814="","",参照!A814)</f>
        <v>A0483</v>
      </c>
      <c r="AV814" s="52" t="str">
        <f>IF(参照!B814="","",参照!B814)</f>
        <v>みの市民エネルギー(株)</v>
      </c>
      <c r="AW814" s="52">
        <f>IF(参照!C814="","",参照!C814)</f>
        <v>5.1800000000000001E-4</v>
      </c>
      <c r="AX814" s="52" t="str">
        <f>IF(参照!D814="","",参照!D814)</f>
        <v/>
      </c>
      <c r="AY814" s="52">
        <f>IF(参照!E814="","",参照!E814)</f>
        <v>5.6300000000000002E-4</v>
      </c>
      <c r="AZ814" s="52" t="str">
        <f>IF(参照!F814="","",参照!F814)</f>
        <v>みの市民エネルギー(株)</v>
      </c>
      <c r="BA814" s="52" t="str">
        <f>IF(参照!G814="","",参照!G814)</f>
        <v>みの市民エネルギー(株)_</v>
      </c>
      <c r="BB814" s="52">
        <f t="shared" si="43"/>
        <v>0.56300000000000006</v>
      </c>
      <c r="BD814" s="52" t="str">
        <f>IF(参照!L814="","",参照!L814)</f>
        <v/>
      </c>
    </row>
    <row r="815" spans="47:56">
      <c r="AU815" s="52" t="str">
        <f>IF(参照!A815="","",参照!A815)</f>
        <v>A0484</v>
      </c>
      <c r="AV815" s="52" t="str">
        <f>IF(参照!B815="","",参照!B815)</f>
        <v>三友エンテック(株)</v>
      </c>
      <c r="AW815" s="52">
        <f>IF(参照!C815="","",参照!C815)</f>
        <v>4.75E-4</v>
      </c>
      <c r="AX815" s="52" t="str">
        <f>IF(参照!D815="","",参照!D815)</f>
        <v/>
      </c>
      <c r="AY815" s="52">
        <f>IF(参照!E815="","",参照!E815)</f>
        <v>4.1899999999999999E-4</v>
      </c>
      <c r="AZ815" s="52" t="str">
        <f>IF(参照!F815="","",参照!F815)</f>
        <v>三友エンテック(株)</v>
      </c>
      <c r="BA815" s="52" t="str">
        <f>IF(参照!G815="","",参照!G815)</f>
        <v>三友エンテック(株)_</v>
      </c>
      <c r="BB815" s="52">
        <f t="shared" si="43"/>
        <v>0.41899999999999998</v>
      </c>
      <c r="BD815" s="52" t="str">
        <f>IF(参照!L815="","",参照!L815)</f>
        <v/>
      </c>
    </row>
    <row r="816" spans="47:56">
      <c r="AU816" s="52" t="str">
        <f>IF(参照!A816="","",参照!A816)</f>
        <v>A0486</v>
      </c>
      <c r="AV816" s="52" t="str">
        <f>IF(参照!B816="","",参照!B816)</f>
        <v>府中・調布まちなかエナジー(株)</v>
      </c>
      <c r="AW816" s="52">
        <f>IF(参照!C816="","",参照!C816)</f>
        <v>4.8000000000000001E-4</v>
      </c>
      <c r="AX816" s="52" t="str">
        <f>IF(参照!D816="","",参照!D816)</f>
        <v>メニューA</v>
      </c>
      <c r="AY816" s="52">
        <f>IF(参照!E816="","",参照!E816)</f>
        <v>0</v>
      </c>
      <c r="AZ816" s="52" t="str">
        <f>IF(参照!F816="","",参照!F816)</f>
        <v>府中・調布まちなかエナジー(株)</v>
      </c>
      <c r="BA816" s="52" t="str">
        <f>IF(参照!G816="","",参照!G816)</f>
        <v>府中・調布まちなかエナジー(株)_メニューA</v>
      </c>
      <c r="BB816" s="52">
        <f t="shared" si="43"/>
        <v>0</v>
      </c>
      <c r="BD816" s="52" t="str">
        <f>IF(参照!L816="","",参照!L816)</f>
        <v/>
      </c>
    </row>
    <row r="817" spans="47:56">
      <c r="AU817" s="52" t="str">
        <f>IF(参照!A817="","",参照!A817)</f>
        <v/>
      </c>
      <c r="AV817" s="52" t="str">
        <f>IF(参照!B817="","",参照!B817)</f>
        <v/>
      </c>
      <c r="AW817" s="52" t="str">
        <f>IF(参照!C817="","",参照!C817)</f>
        <v/>
      </c>
      <c r="AX817" s="52" t="str">
        <f>IF(参照!D817="","",参照!D817)</f>
        <v>メニューB(残差)</v>
      </c>
      <c r="AY817" s="52">
        <f>IF(参照!E817="","",参照!E817)</f>
        <v>5.3499999999999999E-4</v>
      </c>
      <c r="AZ817" s="52" t="str">
        <f>IF(参照!F817="","",参照!F817)</f>
        <v>府中・調布まちなかエナジー(株)</v>
      </c>
      <c r="BA817" s="52" t="str">
        <f>IF(参照!G817="","",参照!G817)</f>
        <v>府中・調布まちなかエナジー(株)_メニューB(残差)</v>
      </c>
      <c r="BB817" s="52">
        <f t="shared" si="43"/>
        <v>0.53500000000000003</v>
      </c>
      <c r="BD817" s="52" t="str">
        <f>IF(参照!L817="","",参照!L817)</f>
        <v/>
      </c>
    </row>
    <row r="818" spans="47:56">
      <c r="AU818" s="52" t="str">
        <f>IF(参照!A818="","",参照!A818)</f>
        <v/>
      </c>
      <c r="AV818" s="52" t="str">
        <f>IF(参照!B818="","",参照!B818)</f>
        <v/>
      </c>
      <c r="AW818" s="52" t="str">
        <f>IF(参照!C818="","",参照!C818)</f>
        <v/>
      </c>
      <c r="AX818" s="52" t="str">
        <f>IF(参照!D818="","",参照!D818)</f>
        <v>(参考値)事業者全体</v>
      </c>
      <c r="AY818" s="52">
        <f>IF(参照!E818="","",参照!E818)</f>
        <v>4.95E-4</v>
      </c>
      <c r="AZ818" s="52" t="str">
        <f>IF(参照!F818="","",参照!F818)</f>
        <v>府中・調布まちなかエナジー(株)</v>
      </c>
      <c r="BA818" s="52" t="str">
        <f>IF(参照!G818="","",参照!G818)</f>
        <v>府中・調布まちなかエナジー(株)_(参考値)事業者全体</v>
      </c>
      <c r="BB818" s="52">
        <f t="shared" si="43"/>
        <v>0.495</v>
      </c>
      <c r="BD818" s="52" t="str">
        <f>IF(参照!L818="","",参照!L818)</f>
        <v/>
      </c>
    </row>
    <row r="819" spans="47:56">
      <c r="AU819" s="52" t="str">
        <f>IF(参照!A819="","",参照!A819)</f>
        <v>A0487</v>
      </c>
      <c r="AV819" s="52" t="str">
        <f>IF(参照!B819="","",参照!B819)</f>
        <v>伊勢志摩電力(株)</v>
      </c>
      <c r="AW819" s="52">
        <f>IF(参照!C819="","",参照!C819)</f>
        <v>4.8299999999999998E-4</v>
      </c>
      <c r="AX819" s="52" t="str">
        <f>IF(参照!D819="","",参照!D819)</f>
        <v/>
      </c>
      <c r="AY819" s="52">
        <f>IF(参照!E819="","",参照!E819)</f>
        <v>4.8299999999999998E-4</v>
      </c>
      <c r="AZ819" s="52" t="str">
        <f>IF(参照!F819="","",参照!F819)</f>
        <v>伊勢志摩電力(株)</v>
      </c>
      <c r="BA819" s="52" t="str">
        <f>IF(参照!G819="","",参照!G819)</f>
        <v>伊勢志摩電力(株)_</v>
      </c>
      <c r="BB819" s="52">
        <f t="shared" si="43"/>
        <v>0.48299999999999998</v>
      </c>
      <c r="BD819" s="52" t="str">
        <f>IF(参照!L819="","",参照!L819)</f>
        <v/>
      </c>
    </row>
    <row r="820" spans="47:56">
      <c r="AU820" s="52" t="str">
        <f>IF(参照!A820="","",参照!A820)</f>
        <v>A0490</v>
      </c>
      <c r="AV820" s="52" t="str">
        <f>IF(参照!B820="","",参照!B820)</f>
        <v>(株)ＣＤエナジーダイレクト</v>
      </c>
      <c r="AW820" s="52">
        <f>IF(参照!C820="","",参照!C820)</f>
        <v>4.1100000000000002E-4</v>
      </c>
      <c r="AX820" s="52" t="str">
        <f>IF(参照!D820="","",参照!D820)</f>
        <v>メニューA</v>
      </c>
      <c r="AY820" s="52">
        <f>IF(参照!E820="","",参照!E820)</f>
        <v>0</v>
      </c>
      <c r="AZ820" s="52" t="str">
        <f>IF(参照!F820="","",参照!F820)</f>
        <v>(株)ＣＤエナジーダイレクト</v>
      </c>
      <c r="BA820" s="52" t="str">
        <f>IF(参照!G820="","",参照!G820)</f>
        <v>(株)ＣＤエナジーダイレクト_メニューA</v>
      </c>
      <c r="BB820" s="52">
        <f t="shared" si="43"/>
        <v>0</v>
      </c>
      <c r="BD820" s="52" t="str">
        <f>IF(参照!L820="","",参照!L820)</f>
        <v/>
      </c>
    </row>
    <row r="821" spans="47:56">
      <c r="AU821" s="52" t="str">
        <f>IF(参照!A821="","",参照!A821)</f>
        <v/>
      </c>
      <c r="AV821" s="52" t="str">
        <f>IF(参照!B821="","",参照!B821)</f>
        <v/>
      </c>
      <c r="AW821" s="52" t="str">
        <f>IF(参照!C821="","",参照!C821)</f>
        <v/>
      </c>
      <c r="AX821" s="52" t="str">
        <f>IF(参照!D821="","",参照!D821)</f>
        <v>メニューB(残差)</v>
      </c>
      <c r="AY821" s="52">
        <f>IF(参照!E821="","",参照!E821)</f>
        <v>3.2400000000000001E-4</v>
      </c>
      <c r="AZ821" s="52" t="str">
        <f>IF(参照!F821="","",参照!F821)</f>
        <v>(株)ＣＤエナジーダイレクト</v>
      </c>
      <c r="BA821" s="52" t="str">
        <f>IF(参照!G821="","",参照!G821)</f>
        <v>(株)ＣＤエナジーダイレクト_メニューB(残差)</v>
      </c>
      <c r="BB821" s="52">
        <f t="shared" si="43"/>
        <v>0.32400000000000001</v>
      </c>
      <c r="BD821" s="52" t="str">
        <f>IF(参照!L821="","",参照!L821)</f>
        <v/>
      </c>
    </row>
    <row r="822" spans="47:56">
      <c r="AU822" s="52" t="str">
        <f>IF(参照!A822="","",参照!A822)</f>
        <v/>
      </c>
      <c r="AV822" s="52" t="str">
        <f>IF(参照!B822="","",参照!B822)</f>
        <v/>
      </c>
      <c r="AW822" s="52" t="str">
        <f>IF(参照!C822="","",参照!C822)</f>
        <v/>
      </c>
      <c r="AX822" s="52" t="str">
        <f>IF(参照!D822="","",参照!D822)</f>
        <v>(参考値)事業者全体</v>
      </c>
      <c r="AY822" s="52">
        <f>IF(参照!E822="","",参照!E822)</f>
        <v>3.6099999999999999E-4</v>
      </c>
      <c r="AZ822" s="52" t="str">
        <f>IF(参照!F822="","",参照!F822)</f>
        <v>(株)ＣＤエナジーダイレクト</v>
      </c>
      <c r="BA822" s="52" t="str">
        <f>IF(参照!G822="","",参照!G822)</f>
        <v>(株)ＣＤエナジーダイレクト_(参考値)事業者全体</v>
      </c>
      <c r="BB822" s="52">
        <f t="shared" si="43"/>
        <v>0.36099999999999999</v>
      </c>
      <c r="BD822" s="52" t="str">
        <f>IF(参照!L822="","",参照!L822)</f>
        <v/>
      </c>
    </row>
    <row r="823" spans="47:56">
      <c r="AU823" s="52" t="str">
        <f>IF(参照!A823="","",参照!A823)</f>
        <v>A0491</v>
      </c>
      <c r="AV823" s="52" t="str">
        <f>IF(参照!B823="","",参照!B823)</f>
        <v>Ｑ．ＥＮＥＳＴでんき(株)(旧：ジニーエナジー合同会社)</v>
      </c>
      <c r="AW823" s="52">
        <f>IF(参照!C823="","",参照!C823)</f>
        <v>4.5899999999999999E-4</v>
      </c>
      <c r="AX823" s="52" t="str">
        <f>IF(参照!D823="","",参照!D823)</f>
        <v>メニューA</v>
      </c>
      <c r="AY823" s="52">
        <f>IF(参照!E823="","",参照!E823)</f>
        <v>0</v>
      </c>
      <c r="AZ823" s="52" t="str">
        <f>IF(参照!F823="","",参照!F823)</f>
        <v>Ｑ．ＥＮＥＳＴでんき(株)(旧：ジニーエナジー合同会社)</v>
      </c>
      <c r="BA823" s="52" t="str">
        <f>IF(参照!G823="","",参照!G823)</f>
        <v>Ｑ．ＥＮＥＳＴでんき(株)(旧：ジニーエナジー合同会社)_メニューA</v>
      </c>
      <c r="BB823" s="52">
        <f t="shared" si="43"/>
        <v>0</v>
      </c>
      <c r="BD823" s="52" t="str">
        <f>IF(参照!L823="","",参照!L823)</f>
        <v/>
      </c>
    </row>
    <row r="824" spans="47:56">
      <c r="AU824" s="52" t="str">
        <f>IF(参照!A824="","",参照!A824)</f>
        <v/>
      </c>
      <c r="AV824" s="52" t="str">
        <f>IF(参照!B824="","",参照!B824)</f>
        <v/>
      </c>
      <c r="AW824" s="52" t="str">
        <f>IF(参照!C824="","",参照!C824)</f>
        <v/>
      </c>
      <c r="AX824" s="52" t="str">
        <f>IF(参照!D824="","",参照!D824)</f>
        <v>メニューB</v>
      </c>
      <c r="AY824" s="52">
        <f>IF(参照!E824="","",参照!E824)</f>
        <v>3.3100000000000002E-4</v>
      </c>
      <c r="AZ824" s="52" t="str">
        <f>IF(参照!F824="","",参照!F824)</f>
        <v>Ｑ．ＥＮＥＳＴでんき(株)(旧：ジニーエナジー合同会社)</v>
      </c>
      <c r="BA824" s="52" t="str">
        <f>IF(参照!G824="","",参照!G824)</f>
        <v>Ｑ．ＥＮＥＳＴでんき(株)(旧：ジニーエナジー合同会社)_メニューB</v>
      </c>
      <c r="BB824" s="52">
        <f t="shared" si="43"/>
        <v>0.33100000000000002</v>
      </c>
      <c r="BD824" s="52" t="str">
        <f>IF(参照!L824="","",参照!L824)</f>
        <v/>
      </c>
    </row>
    <row r="825" spans="47:56">
      <c r="AU825" s="52" t="str">
        <f>IF(参照!A825="","",参照!A825)</f>
        <v/>
      </c>
      <c r="AV825" s="52" t="str">
        <f>IF(参照!B825="","",参照!B825)</f>
        <v/>
      </c>
      <c r="AW825" s="52" t="str">
        <f>IF(参照!C825="","",参照!C825)</f>
        <v/>
      </c>
      <c r="AX825" s="52" t="str">
        <f>IF(参照!D825="","",参照!D825)</f>
        <v>メニューC(残差)</v>
      </c>
      <c r="AY825" s="52">
        <f>IF(参照!E825="","",参照!E825)</f>
        <v>4.2999999999999999E-4</v>
      </c>
      <c r="AZ825" s="52" t="str">
        <f>IF(参照!F825="","",参照!F825)</f>
        <v>Ｑ．ＥＮＥＳＴでんき(株)(旧：ジニーエナジー合同会社)</v>
      </c>
      <c r="BA825" s="52" t="str">
        <f>IF(参照!G825="","",参照!G825)</f>
        <v>Ｑ．ＥＮＥＳＴでんき(株)(旧：ジニーエナジー合同会社)_メニューC(残差)</v>
      </c>
      <c r="BB825" s="52">
        <f t="shared" si="43"/>
        <v>0.43</v>
      </c>
      <c r="BD825" s="52" t="str">
        <f>IF(参照!L825="","",参照!L825)</f>
        <v/>
      </c>
    </row>
    <row r="826" spans="47:56">
      <c r="AU826" s="52" t="str">
        <f>IF(参照!A826="","",参照!A826)</f>
        <v/>
      </c>
      <c r="AV826" s="52" t="str">
        <f>IF(参照!B826="","",参照!B826)</f>
        <v/>
      </c>
      <c r="AW826" s="52" t="str">
        <f>IF(参照!C826="","",参照!C826)</f>
        <v/>
      </c>
      <c r="AX826" s="52" t="str">
        <f>IF(参照!D826="","",参照!D826)</f>
        <v>(参考値)事業者全体</v>
      </c>
      <c r="AY826" s="52">
        <f>IF(参照!E826="","",参照!E826)</f>
        <v>4.7199999999999998E-4</v>
      </c>
      <c r="AZ826" s="52" t="str">
        <f>IF(参照!F826="","",参照!F826)</f>
        <v>Ｑ．ＥＮＥＳＴでんき(株)(旧：ジニーエナジー合同会社)</v>
      </c>
      <c r="BA826" s="52" t="str">
        <f>IF(参照!G826="","",参照!G826)</f>
        <v>Ｑ．ＥＮＥＳＴでんき(株)(旧：ジニーエナジー合同会社)_(参考値)事業者全体</v>
      </c>
      <c r="BB826" s="52">
        <f t="shared" si="43"/>
        <v>0.47199999999999998</v>
      </c>
      <c r="BD826" s="52" t="str">
        <f>IF(参照!L826="","",参照!L826)</f>
        <v/>
      </c>
    </row>
    <row r="827" spans="47:56">
      <c r="AU827" s="52" t="str">
        <f>IF(参照!A827="","",参照!A827)</f>
        <v>A0493</v>
      </c>
      <c r="AV827" s="52" t="str">
        <f>IF(参照!B827="","",参照!B827)</f>
        <v>(株)ぶんごおおのエナジー</v>
      </c>
      <c r="AW827" s="52">
        <f>IF(参照!C827="","",参照!C827)</f>
        <v>3.77E-4</v>
      </c>
      <c r="AX827" s="52" t="str">
        <f>IF(参照!D827="","",参照!D827)</f>
        <v/>
      </c>
      <c r="AY827" s="52">
        <f>IF(参照!E827="","",参照!E827)</f>
        <v>4.1899999999999999E-4</v>
      </c>
      <c r="AZ827" s="52" t="str">
        <f>IF(参照!F827="","",参照!F827)</f>
        <v>(株)ぶんごおおのエナジー</v>
      </c>
      <c r="BA827" s="52" t="str">
        <f>IF(参照!G827="","",参照!G827)</f>
        <v>(株)ぶんごおおのエナジー_</v>
      </c>
      <c r="BB827" s="52">
        <f t="shared" si="43"/>
        <v>0.41899999999999998</v>
      </c>
      <c r="BD827" s="52" t="str">
        <f>IF(参照!L827="","",参照!L827)</f>
        <v/>
      </c>
    </row>
    <row r="828" spans="47:56">
      <c r="AU828" s="52" t="str">
        <f>IF(参照!A828="","",参照!A828)</f>
        <v>A0494</v>
      </c>
      <c r="AV828" s="52" t="str">
        <f>IF(参照!B828="","",参照!B828)</f>
        <v>ヴィジョナリーパワー(株)</v>
      </c>
      <c r="AW828" s="52">
        <f>IF(参照!C828="","",参照!C828)</f>
        <v>3.79E-4</v>
      </c>
      <c r="AX828" s="52" t="str">
        <f>IF(参照!D828="","",参照!D828)</f>
        <v/>
      </c>
      <c r="AY828" s="52">
        <f>IF(参照!E828="","",参照!E828)</f>
        <v>3.2299999999999999E-4</v>
      </c>
      <c r="AZ828" s="52" t="str">
        <f>IF(参照!F828="","",参照!F828)</f>
        <v>ヴィジョナリーパワー(株)</v>
      </c>
      <c r="BA828" s="52" t="str">
        <f>IF(参照!G828="","",参照!G828)</f>
        <v>ヴィジョナリーパワー(株)_</v>
      </c>
      <c r="BB828" s="52">
        <f t="shared" si="43"/>
        <v>0.32300000000000001</v>
      </c>
      <c r="BD828" s="52" t="str">
        <f>IF(参照!L828="","",参照!L828)</f>
        <v/>
      </c>
    </row>
    <row r="829" spans="47:56">
      <c r="AU829" s="52" t="str">
        <f>IF(参照!A829="","",参照!A829)</f>
        <v>A0495</v>
      </c>
      <c r="AV829" s="52" t="str">
        <f>IF(参照!B829="","",参照!B829)</f>
        <v>有明エナジー(株)</v>
      </c>
      <c r="AW829" s="52">
        <f>IF(参照!C829="","",参照!C829)</f>
        <v>3.39E-4</v>
      </c>
      <c r="AX829" s="52" t="str">
        <f>IF(参照!D829="","",参照!D829)</f>
        <v/>
      </c>
      <c r="AY829" s="52">
        <f>IF(参照!E829="","",参照!E829)</f>
        <v>2.9300000000000002E-4</v>
      </c>
      <c r="AZ829" s="52" t="str">
        <f>IF(参照!F829="","",参照!F829)</f>
        <v>有明エナジー(株)</v>
      </c>
      <c r="BA829" s="52" t="str">
        <f>IF(参照!G829="","",参照!G829)</f>
        <v>有明エナジー(株)_</v>
      </c>
      <c r="BB829" s="52">
        <f t="shared" si="43"/>
        <v>0.29300000000000004</v>
      </c>
      <c r="BD829" s="52" t="str">
        <f>IF(参照!L829="","",参照!L829)</f>
        <v/>
      </c>
    </row>
    <row r="830" spans="47:56">
      <c r="AU830" s="52" t="str">
        <f>IF(参照!A830="","",参照!A830)</f>
        <v>A0499</v>
      </c>
      <c r="AV830" s="52" t="str">
        <f>IF(参照!B830="","",参照!B830)</f>
        <v>厚木瓦斯(株)</v>
      </c>
      <c r="AW830" s="52">
        <f>IF(参照!C830="","",参照!C830)</f>
        <v>3.6400000000000001E-4</v>
      </c>
      <c r="AX830" s="52" t="str">
        <f>IF(参照!D830="","",参照!D830)</f>
        <v>メニューA</v>
      </c>
      <c r="AY830" s="52">
        <f>IF(参照!E830="","",参照!E830)</f>
        <v>0</v>
      </c>
      <c r="AZ830" s="52" t="str">
        <f>IF(参照!F830="","",参照!F830)</f>
        <v>厚木瓦斯(株)</v>
      </c>
      <c r="BA830" s="52" t="str">
        <f>IF(参照!G830="","",参照!G830)</f>
        <v>厚木瓦斯(株)_メニューA</v>
      </c>
      <c r="BB830" s="52">
        <f t="shared" si="43"/>
        <v>0</v>
      </c>
      <c r="BD830" s="52" t="str">
        <f>IF(参照!L830="","",参照!L830)</f>
        <v/>
      </c>
    </row>
    <row r="831" spans="47:56">
      <c r="AU831" s="52" t="str">
        <f>IF(参照!A831="","",参照!A831)</f>
        <v/>
      </c>
      <c r="AV831" s="52" t="str">
        <f>IF(参照!B831="","",参照!B831)</f>
        <v/>
      </c>
      <c r="AW831" s="52" t="str">
        <f>IF(参照!C831="","",参照!C831)</f>
        <v/>
      </c>
      <c r="AX831" s="52" t="str">
        <f>IF(参照!D831="","",参照!D831)</f>
        <v>メニューB(残差)</v>
      </c>
      <c r="AY831" s="52">
        <f>IF(参照!E831="","",参照!E831)</f>
        <v>3.0699999999999998E-4</v>
      </c>
      <c r="AZ831" s="52" t="str">
        <f>IF(参照!F831="","",参照!F831)</f>
        <v>厚木瓦斯(株)</v>
      </c>
      <c r="BA831" s="52" t="str">
        <f>IF(参照!G831="","",参照!G831)</f>
        <v>厚木瓦斯(株)_メニューB(残差)</v>
      </c>
      <c r="BB831" s="52">
        <f t="shared" si="43"/>
        <v>0.307</v>
      </c>
      <c r="BD831" s="52" t="str">
        <f>IF(参照!L831="","",参照!L831)</f>
        <v/>
      </c>
    </row>
    <row r="832" spans="47:56">
      <c r="AU832" s="52" t="str">
        <f>IF(参照!A832="","",参照!A832)</f>
        <v/>
      </c>
      <c r="AV832" s="52" t="str">
        <f>IF(参照!B832="","",参照!B832)</f>
        <v/>
      </c>
      <c r="AW832" s="52" t="str">
        <f>IF(参照!C832="","",参照!C832)</f>
        <v/>
      </c>
      <c r="AX832" s="52" t="str">
        <f>IF(参照!D832="","",参照!D832)</f>
        <v>(参考値)事業者全体</v>
      </c>
      <c r="AY832" s="52">
        <f>IF(参照!E832="","",参照!E832)</f>
        <v>3.9200000000000004E-4</v>
      </c>
      <c r="AZ832" s="52" t="str">
        <f>IF(参照!F832="","",参照!F832)</f>
        <v>厚木瓦斯(株)</v>
      </c>
      <c r="BA832" s="52" t="str">
        <f>IF(参照!G832="","",参照!G832)</f>
        <v>厚木瓦斯(株)_(参考値)事業者全体</v>
      </c>
      <c r="BB832" s="52">
        <f t="shared" si="43"/>
        <v>0.39200000000000002</v>
      </c>
      <c r="BD832" s="52" t="str">
        <f>IF(参照!L832="","",参照!L832)</f>
        <v/>
      </c>
    </row>
    <row r="833" spans="47:56">
      <c r="AU833" s="52" t="str">
        <f>IF(参照!A833="","",参照!A833)</f>
        <v>A0500</v>
      </c>
      <c r="AV833" s="52" t="str">
        <f>IF(参照!B833="","",参照!B833)</f>
        <v>(株)エネ・ビジョン</v>
      </c>
      <c r="AW833" s="52">
        <f>IF(参照!C833="","",参照!C833)</f>
        <v>2.92E-4</v>
      </c>
      <c r="AX833" s="52" t="str">
        <f>IF(参照!D833="","",参照!D833)</f>
        <v/>
      </c>
      <c r="AY833" s="52">
        <f>IF(参照!E833="","",参照!E833)</f>
        <v>2.3599999999999999E-4</v>
      </c>
      <c r="AZ833" s="52" t="str">
        <f>IF(参照!F833="","",参照!F833)</f>
        <v>(株)エネ・ビジョン</v>
      </c>
      <c r="BA833" s="52" t="str">
        <f>IF(参照!G833="","",参照!G833)</f>
        <v>(株)エネ・ビジョン_</v>
      </c>
      <c r="BB833" s="52">
        <f t="shared" si="43"/>
        <v>0.23599999999999999</v>
      </c>
      <c r="BD833" s="52" t="str">
        <f>IF(参照!L833="","",参照!L833)</f>
        <v/>
      </c>
    </row>
    <row r="834" spans="47:56">
      <c r="AU834" s="52" t="str">
        <f>IF(参照!A834="","",参照!A834)</f>
        <v>A0501</v>
      </c>
      <c r="AV834" s="52" t="str">
        <f>IF(参照!B834="","",参照!B834)</f>
        <v>イワタニ三重(株)</v>
      </c>
      <c r="AW834" s="52">
        <f>IF(参照!C834="","",参照!C834)</f>
        <v>3.6400000000000001E-4</v>
      </c>
      <c r="AX834" s="52" t="str">
        <f>IF(参照!D834="","",参照!D834)</f>
        <v/>
      </c>
      <c r="AY834" s="52">
        <f>IF(参照!E834="","",参照!E834)</f>
        <v>3.0800000000000001E-4</v>
      </c>
      <c r="AZ834" s="52" t="str">
        <f>IF(参照!F834="","",参照!F834)</f>
        <v>イワタニ三重(株)</v>
      </c>
      <c r="BA834" s="52" t="str">
        <f>IF(参照!G834="","",参照!G834)</f>
        <v>イワタニ三重(株)_</v>
      </c>
      <c r="BB834" s="52">
        <f t="shared" si="43"/>
        <v>0.308</v>
      </c>
      <c r="BD834" s="52" t="str">
        <f>IF(参照!L834="","",参照!L834)</f>
        <v/>
      </c>
    </row>
    <row r="835" spans="47:56">
      <c r="AU835" s="52" t="str">
        <f>IF(参照!A835="","",参照!A835)</f>
        <v>A0502</v>
      </c>
      <c r="AV835" s="52" t="str">
        <f>IF(参照!B835="","",参照!B835)</f>
        <v>(株)マルヰ</v>
      </c>
      <c r="AW835" s="52">
        <f>IF(参照!C835="","",参照!C835)</f>
        <v>4.64E-4</v>
      </c>
      <c r="AX835" s="52" t="str">
        <f>IF(参照!D835="","",参照!D835)</f>
        <v/>
      </c>
      <c r="AY835" s="52">
        <f>IF(参照!E835="","",参照!E835)</f>
        <v>4.4700000000000002E-4</v>
      </c>
      <c r="AZ835" s="52" t="str">
        <f>IF(参照!F835="","",参照!F835)</f>
        <v>(株)マルヰ</v>
      </c>
      <c r="BA835" s="52" t="str">
        <f>IF(参照!G835="","",参照!G835)</f>
        <v>(株)マルヰ_</v>
      </c>
      <c r="BB835" s="52">
        <f t="shared" si="43"/>
        <v>0.44700000000000001</v>
      </c>
      <c r="BD835" s="52" t="str">
        <f>IF(参照!L835="","",参照!L835)</f>
        <v/>
      </c>
    </row>
    <row r="836" spans="47:56">
      <c r="AU836" s="52" t="str">
        <f>IF(参照!A836="","",参照!A836)</f>
        <v>A0503</v>
      </c>
      <c r="AV836" s="52" t="str">
        <f>IF(参照!B836="","",参照!B836)</f>
        <v>大多喜ガス(株)</v>
      </c>
      <c r="AW836" s="52">
        <f>IF(参照!C836="","",参照!C836)</f>
        <v>4.3199999999999998E-4</v>
      </c>
      <c r="AX836" s="52" t="str">
        <f>IF(参照!D836="","",参照!D836)</f>
        <v/>
      </c>
      <c r="AY836" s="52">
        <f>IF(参照!E836="","",参照!E836)</f>
        <v>3.9899999999999999E-4</v>
      </c>
      <c r="AZ836" s="52" t="str">
        <f>IF(参照!F836="","",参照!F836)</f>
        <v>大多喜ガス(株)</v>
      </c>
      <c r="BA836" s="52" t="str">
        <f>IF(参照!G836="","",参照!G836)</f>
        <v>大多喜ガス(株)_</v>
      </c>
      <c r="BB836" s="52">
        <f t="shared" si="43"/>
        <v>0.39900000000000002</v>
      </c>
      <c r="BD836" s="52" t="str">
        <f>IF(参照!L836="","",参照!L836)</f>
        <v/>
      </c>
    </row>
    <row r="837" spans="47:56">
      <c r="AU837" s="52" t="str">
        <f>IF(参照!A837="","",参照!A837)</f>
        <v>A0506</v>
      </c>
      <c r="AV837" s="52" t="str">
        <f>IF(参照!B837="","",参照!B837)</f>
        <v>鈴与電力(株)</v>
      </c>
      <c r="AW837" s="52">
        <f>IF(参照!C837="","",参照!C837)</f>
        <v>4.5899999999999999E-4</v>
      </c>
      <c r="AX837" s="52" t="str">
        <f>IF(参照!D837="","",参照!D837)</f>
        <v>メニューA</v>
      </c>
      <c r="AY837" s="52">
        <f>IF(参照!E837="","",参照!E837)</f>
        <v>0</v>
      </c>
      <c r="AZ837" s="52" t="str">
        <f>IF(参照!F837="","",参照!F837)</f>
        <v>鈴与電力(株)</v>
      </c>
      <c r="BA837" s="52" t="str">
        <f>IF(参照!G837="","",参照!G837)</f>
        <v>鈴与電力(株)_メニューA</v>
      </c>
      <c r="BB837" s="52">
        <f t="shared" ref="BB837:BB900" si="44">AY837*1000</f>
        <v>0</v>
      </c>
      <c r="BD837" s="52" t="str">
        <f>IF(参照!L837="","",参照!L837)</f>
        <v/>
      </c>
    </row>
    <row r="838" spans="47:56">
      <c r="AU838" s="52" t="str">
        <f>IF(参照!A838="","",参照!A838)</f>
        <v/>
      </c>
      <c r="AV838" s="52" t="str">
        <f>IF(参照!B838="","",参照!B838)</f>
        <v/>
      </c>
      <c r="AW838" s="52" t="str">
        <f>IF(参照!C838="","",参照!C838)</f>
        <v/>
      </c>
      <c r="AX838" s="52" t="str">
        <f>IF(参照!D838="","",参照!D838)</f>
        <v>メニューB</v>
      </c>
      <c r="AY838" s="52">
        <f>IF(参照!E838="","",参照!E838)</f>
        <v>0</v>
      </c>
      <c r="AZ838" s="52" t="str">
        <f>IF(参照!F838="","",参照!F838)</f>
        <v>鈴与電力(株)</v>
      </c>
      <c r="BA838" s="52" t="str">
        <f>IF(参照!G838="","",参照!G838)</f>
        <v>鈴与電力(株)_メニューB</v>
      </c>
      <c r="BB838" s="52">
        <f t="shared" si="44"/>
        <v>0</v>
      </c>
      <c r="BD838" s="52" t="str">
        <f>IF(参照!L838="","",参照!L838)</f>
        <v/>
      </c>
    </row>
    <row r="839" spans="47:56">
      <c r="AU839" s="52" t="str">
        <f>IF(参照!A839="","",参照!A839)</f>
        <v/>
      </c>
      <c r="AV839" s="52" t="str">
        <f>IF(参照!B839="","",参照!B839)</f>
        <v/>
      </c>
      <c r="AW839" s="52" t="str">
        <f>IF(参照!C839="","",参照!C839)</f>
        <v/>
      </c>
      <c r="AX839" s="52" t="str">
        <f>IF(参照!D839="","",参照!D839)</f>
        <v>メニューC</v>
      </c>
      <c r="AY839" s="52">
        <f>IF(参照!E839="","",参照!E839)</f>
        <v>0</v>
      </c>
      <c r="AZ839" s="52" t="str">
        <f>IF(参照!F839="","",参照!F839)</f>
        <v>鈴与電力(株)</v>
      </c>
      <c r="BA839" s="52" t="str">
        <f>IF(参照!G839="","",参照!G839)</f>
        <v>鈴与電力(株)_メニューC</v>
      </c>
      <c r="BB839" s="52">
        <f t="shared" si="44"/>
        <v>0</v>
      </c>
      <c r="BD839" s="52" t="str">
        <f>IF(参照!L839="","",参照!L839)</f>
        <v/>
      </c>
    </row>
    <row r="840" spans="47:56">
      <c r="AU840" s="52" t="str">
        <f>IF(参照!A840="","",参照!A840)</f>
        <v/>
      </c>
      <c r="AV840" s="52" t="str">
        <f>IF(参照!B840="","",参照!B840)</f>
        <v/>
      </c>
      <c r="AW840" s="52" t="str">
        <f>IF(参照!C840="","",参照!C840)</f>
        <v/>
      </c>
      <c r="AX840" s="52" t="str">
        <f>IF(参照!D840="","",参照!D840)</f>
        <v>メニューD</v>
      </c>
      <c r="AY840" s="52">
        <f>IF(参照!E840="","",参照!E840)</f>
        <v>0</v>
      </c>
      <c r="AZ840" s="52" t="str">
        <f>IF(参照!F840="","",参照!F840)</f>
        <v>鈴与電力(株)</v>
      </c>
      <c r="BA840" s="52" t="str">
        <f>IF(参照!G840="","",参照!G840)</f>
        <v>鈴与電力(株)_メニューD</v>
      </c>
      <c r="BB840" s="52">
        <f t="shared" si="44"/>
        <v>0</v>
      </c>
      <c r="BD840" s="52" t="str">
        <f>IF(参照!L840="","",参照!L840)</f>
        <v/>
      </c>
    </row>
    <row r="841" spans="47:56">
      <c r="AU841" s="52" t="str">
        <f>IF(参照!A841="","",参照!A841)</f>
        <v/>
      </c>
      <c r="AV841" s="52" t="str">
        <f>IF(参照!B841="","",参照!B841)</f>
        <v/>
      </c>
      <c r="AW841" s="52" t="str">
        <f>IF(参照!C841="","",参照!C841)</f>
        <v/>
      </c>
      <c r="AX841" s="52" t="str">
        <f>IF(参照!D841="","",参照!D841)</f>
        <v>メニューE(残差)</v>
      </c>
      <c r="AY841" s="52">
        <f>IF(参照!E841="","",参照!E841)</f>
        <v>5.2099999999999998E-4</v>
      </c>
      <c r="AZ841" s="52" t="str">
        <f>IF(参照!F841="","",参照!F841)</f>
        <v>鈴与電力(株)</v>
      </c>
      <c r="BA841" s="52" t="str">
        <f>IF(参照!G841="","",参照!G841)</f>
        <v>鈴与電力(株)_メニューE(残差)</v>
      </c>
      <c r="BB841" s="52">
        <f t="shared" si="44"/>
        <v>0.52100000000000002</v>
      </c>
      <c r="BD841" s="52" t="str">
        <f>IF(参照!L841="","",参照!L841)</f>
        <v/>
      </c>
    </row>
    <row r="842" spans="47:56">
      <c r="AU842" s="52" t="str">
        <f>IF(参照!A842="","",参照!A842)</f>
        <v/>
      </c>
      <c r="AV842" s="52" t="str">
        <f>IF(参照!B842="","",参照!B842)</f>
        <v/>
      </c>
      <c r="AW842" s="52" t="str">
        <f>IF(参照!C842="","",参照!C842)</f>
        <v/>
      </c>
      <c r="AX842" s="52" t="str">
        <f>IF(参照!D842="","",参照!D842)</f>
        <v>(参考値)事業者全体</v>
      </c>
      <c r="AY842" s="52">
        <f>IF(参照!E842="","",参照!E842)</f>
        <v>4.5900000000000004E-4</v>
      </c>
      <c r="AZ842" s="52" t="str">
        <f>IF(参照!F842="","",参照!F842)</f>
        <v>鈴与電力(株)</v>
      </c>
      <c r="BA842" s="52" t="str">
        <f>IF(参照!G842="","",参照!G842)</f>
        <v>鈴与電力(株)_(参考値)事業者全体</v>
      </c>
      <c r="BB842" s="52">
        <f t="shared" si="44"/>
        <v>0.45900000000000002</v>
      </c>
      <c r="BD842" s="52" t="str">
        <f>IF(参照!L842="","",参照!L842)</f>
        <v/>
      </c>
    </row>
    <row r="843" spans="47:56">
      <c r="AU843" s="52" t="str">
        <f>IF(参照!A843="","",参照!A843)</f>
        <v>A0507</v>
      </c>
      <c r="AV843" s="52" t="str">
        <f>IF(参照!B843="","",参照!B843)</f>
        <v>コープ電力(株)</v>
      </c>
      <c r="AW843" s="52">
        <f>IF(参照!C843="","",参照!C843)</f>
        <v>2.3000000000000001E-4</v>
      </c>
      <c r="AX843" s="52" t="str">
        <f>IF(参照!D843="","",参照!D843)</f>
        <v/>
      </c>
      <c r="AY843" s="52">
        <f>IF(参照!E843="","",参照!E843)</f>
        <v>3.8699999999999997E-4</v>
      </c>
      <c r="AZ843" s="52" t="str">
        <f>IF(参照!F843="","",参照!F843)</f>
        <v>コープ電力(株)</v>
      </c>
      <c r="BA843" s="52" t="str">
        <f>IF(参照!G843="","",参照!G843)</f>
        <v>コープ電力(株)_</v>
      </c>
      <c r="BB843" s="52">
        <f t="shared" si="44"/>
        <v>0.38699999999999996</v>
      </c>
      <c r="BD843" s="52" t="str">
        <f>IF(参照!L843="","",参照!L843)</f>
        <v/>
      </c>
    </row>
    <row r="844" spans="47:56">
      <c r="AU844" s="52" t="str">
        <f>IF(参照!A844="","",参照!A844)</f>
        <v>A0508</v>
      </c>
      <c r="AV844" s="52" t="str">
        <f>IF(参照!B844="","",参照!B844)</f>
        <v>生活協同組合コープぐんま</v>
      </c>
      <c r="AW844" s="52">
        <f>IF(参照!C844="","",参照!C844)</f>
        <v>3.7100000000000002E-4</v>
      </c>
      <c r="AX844" s="52" t="str">
        <f>IF(参照!D844="","",参照!D844)</f>
        <v/>
      </c>
      <c r="AY844" s="52">
        <f>IF(参照!E844="","",参照!E844)</f>
        <v>3.1599999999999998E-4</v>
      </c>
      <c r="AZ844" s="52" t="str">
        <f>IF(参照!F844="","",参照!F844)</f>
        <v>生活協同組合コープぐんま</v>
      </c>
      <c r="BA844" s="52" t="str">
        <f>IF(参照!G844="","",参照!G844)</f>
        <v>生活協同組合コープぐんま_</v>
      </c>
      <c r="BB844" s="52">
        <f t="shared" si="44"/>
        <v>0.316</v>
      </c>
      <c r="BD844" s="52" t="str">
        <f>IF(参照!L844="","",参照!L844)</f>
        <v/>
      </c>
    </row>
    <row r="845" spans="47:56">
      <c r="AU845" s="52" t="str">
        <f>IF(参照!A845="","",参照!A845)</f>
        <v>A0509</v>
      </c>
      <c r="AV845" s="52" t="str">
        <f>IF(参照!B845="","",参照!B845)</f>
        <v>とちぎコープ生活協同組合</v>
      </c>
      <c r="AW845" s="52">
        <f>IF(参照!C845="","",参照!C845)</f>
        <v>3.7199999999999999E-4</v>
      </c>
      <c r="AX845" s="52" t="str">
        <f>IF(参照!D845="","",参照!D845)</f>
        <v/>
      </c>
      <c r="AY845" s="52">
        <f>IF(参照!E845="","",参照!E845)</f>
        <v>3.1599999999999998E-4</v>
      </c>
      <c r="AZ845" s="52" t="str">
        <f>IF(参照!F845="","",参照!F845)</f>
        <v>とちぎコープ生活協同組合</v>
      </c>
      <c r="BA845" s="52" t="str">
        <f>IF(参照!G845="","",参照!G845)</f>
        <v>とちぎコープ生活協同組合_</v>
      </c>
      <c r="BB845" s="52">
        <f t="shared" si="44"/>
        <v>0.316</v>
      </c>
      <c r="BD845" s="52" t="str">
        <f>IF(参照!L845="","",参照!L845)</f>
        <v/>
      </c>
    </row>
    <row r="846" spans="47:56">
      <c r="AU846" s="52" t="str">
        <f>IF(参照!A846="","",参照!A846)</f>
        <v>A0510</v>
      </c>
      <c r="AV846" s="52" t="str">
        <f>IF(参照!B846="","",参照!B846)</f>
        <v>いばらきコープ生活協同組合</v>
      </c>
      <c r="AW846" s="52">
        <f>IF(参照!C846="","",参照!C846)</f>
        <v>3.7199999999999999E-4</v>
      </c>
      <c r="AX846" s="52" t="str">
        <f>IF(参照!D846="","",参照!D846)</f>
        <v/>
      </c>
      <c r="AY846" s="52">
        <f>IF(参照!E846="","",参照!E846)</f>
        <v>3.1599999999999998E-4</v>
      </c>
      <c r="AZ846" s="52" t="str">
        <f>IF(参照!F846="","",参照!F846)</f>
        <v>いばらきコープ生活協同組合</v>
      </c>
      <c r="BA846" s="52" t="str">
        <f>IF(参照!G846="","",参照!G846)</f>
        <v>いばらきコープ生活協同組合_</v>
      </c>
      <c r="BB846" s="52">
        <f t="shared" si="44"/>
        <v>0.316</v>
      </c>
      <c r="BD846" s="52" t="str">
        <f>IF(参照!L846="","",参照!L846)</f>
        <v/>
      </c>
    </row>
    <row r="847" spans="47:56">
      <c r="AU847" s="52" t="str">
        <f>IF(参照!A847="","",参照!A847)</f>
        <v>A0511</v>
      </c>
      <c r="AV847" s="52" t="str">
        <f>IF(参照!B847="","",参照!B847)</f>
        <v>亀岡ふるさとエナジー(株)</v>
      </c>
      <c r="AW847" s="52">
        <f>IF(参照!C847="","",参照!C847)</f>
        <v>7.4999999999999993E-5</v>
      </c>
      <c r="AX847" s="52" t="str">
        <f>IF(参照!D847="","",参照!D847)</f>
        <v/>
      </c>
      <c r="AY847" s="52">
        <f>IF(参照!E847="","",参照!E847)</f>
        <v>5.1400000000000003E-4</v>
      </c>
      <c r="AZ847" s="52" t="str">
        <f>IF(参照!F847="","",参照!F847)</f>
        <v>亀岡ふるさとエナジー(株)</v>
      </c>
      <c r="BA847" s="52" t="str">
        <f>IF(参照!G847="","",参照!G847)</f>
        <v>亀岡ふるさとエナジー(株)_</v>
      </c>
      <c r="BB847" s="52">
        <f t="shared" si="44"/>
        <v>0.51400000000000001</v>
      </c>
      <c r="BD847" s="52" t="str">
        <f>IF(参照!L847="","",参照!L847)</f>
        <v/>
      </c>
    </row>
    <row r="848" spans="47:56">
      <c r="AU848" s="52" t="str">
        <f>IF(参照!A848="","",参照!A848)</f>
        <v>A0513</v>
      </c>
      <c r="AV848" s="52" t="str">
        <f>IF(参照!B848="","",参照!B848)</f>
        <v>(株)織戸組</v>
      </c>
      <c r="AW848" s="52">
        <f>IF(参照!C848="","",参照!C848)</f>
        <v>4.7100000000000001E-4</v>
      </c>
      <c r="AX848" s="52" t="str">
        <f>IF(参照!D848="","",参照!D848)</f>
        <v>メニューA</v>
      </c>
      <c r="AY848" s="52">
        <f>IF(参照!E848="","",参照!E848)</f>
        <v>0</v>
      </c>
      <c r="AZ848" s="52" t="str">
        <f>IF(参照!F848="","",参照!F848)</f>
        <v>(株)織戸組</v>
      </c>
      <c r="BA848" s="52" t="str">
        <f>IF(参照!G848="","",参照!G848)</f>
        <v>(株)織戸組_メニューA</v>
      </c>
      <c r="BB848" s="52">
        <f t="shared" si="44"/>
        <v>0</v>
      </c>
      <c r="BD848" s="52" t="str">
        <f>IF(参照!L848="","",参照!L848)</f>
        <v/>
      </c>
    </row>
    <row r="849" spans="47:56">
      <c r="AU849" s="52" t="str">
        <f>IF(参照!A849="","",参照!A849)</f>
        <v/>
      </c>
      <c r="AV849" s="52" t="str">
        <f>IF(参照!B849="","",参照!B849)</f>
        <v/>
      </c>
      <c r="AW849" s="52" t="str">
        <f>IF(参照!C849="","",参照!C849)</f>
        <v/>
      </c>
      <c r="AX849" s="52" t="str">
        <f>IF(参照!D849="","",参照!D849)</f>
        <v>メニューB(残差)</v>
      </c>
      <c r="AY849" s="52">
        <f>IF(参照!E849="","",参照!E849)</f>
        <v>4.1299999999999996E-4</v>
      </c>
      <c r="AZ849" s="52" t="str">
        <f>IF(参照!F849="","",参照!F849)</f>
        <v>(株)織戸組</v>
      </c>
      <c r="BA849" s="52" t="str">
        <f>IF(参照!G849="","",参照!G849)</f>
        <v>(株)織戸組_メニューB(残差)</v>
      </c>
      <c r="BB849" s="52">
        <f t="shared" si="44"/>
        <v>0.41299999999999998</v>
      </c>
      <c r="BD849" s="52" t="str">
        <f>IF(参照!L849="","",参照!L849)</f>
        <v/>
      </c>
    </row>
    <row r="850" spans="47:56">
      <c r="AU850" s="52" t="str">
        <f>IF(参照!A850="","",参照!A850)</f>
        <v/>
      </c>
      <c r="AV850" s="52" t="str">
        <f>IF(参照!B850="","",参照!B850)</f>
        <v/>
      </c>
      <c r="AW850" s="52" t="str">
        <f>IF(参照!C850="","",参照!C850)</f>
        <v/>
      </c>
      <c r="AX850" s="52" t="str">
        <f>IF(参照!D850="","",参照!D850)</f>
        <v>(参考値)事業者全体</v>
      </c>
      <c r="AY850" s="52">
        <f>IF(参照!E850="","",参照!E850)</f>
        <v>4.4900000000000002E-4</v>
      </c>
      <c r="AZ850" s="52" t="str">
        <f>IF(参照!F850="","",参照!F850)</f>
        <v>(株)織戸組</v>
      </c>
      <c r="BA850" s="52" t="str">
        <f>IF(参照!G850="","",参照!G850)</f>
        <v>(株)織戸組_(参考値)事業者全体</v>
      </c>
      <c r="BB850" s="52">
        <f t="shared" si="44"/>
        <v>0.44900000000000001</v>
      </c>
      <c r="BD850" s="52" t="str">
        <f>IF(参照!L850="","",参照!L850)</f>
        <v/>
      </c>
    </row>
    <row r="851" spans="47:56">
      <c r="AU851" s="52" t="str">
        <f>IF(参照!A851="","",参照!A851)</f>
        <v>A0514</v>
      </c>
      <c r="AV851" s="52" t="str">
        <f>IF(参照!B851="","",参照!B851)</f>
        <v>ふかやｅパワー(株)</v>
      </c>
      <c r="AW851" s="52">
        <f>IF(参照!C851="","",参照!C851)</f>
        <v>4.5199999999999998E-4</v>
      </c>
      <c r="AX851" s="52" t="str">
        <f>IF(参照!D851="","",参照!D851)</f>
        <v>メニューA</v>
      </c>
      <c r="AY851" s="52">
        <f>IF(参照!E851="","",参照!E851)</f>
        <v>0</v>
      </c>
      <c r="AZ851" s="52" t="str">
        <f>IF(参照!F851="","",参照!F851)</f>
        <v>ふかやｅパワー(株)</v>
      </c>
      <c r="BA851" s="52" t="str">
        <f>IF(参照!G851="","",参照!G851)</f>
        <v>ふかやｅパワー(株)_メニューA</v>
      </c>
      <c r="BB851" s="52">
        <f t="shared" si="44"/>
        <v>0</v>
      </c>
      <c r="BD851" s="52" t="str">
        <f>IF(参照!L851="","",参照!L851)</f>
        <v/>
      </c>
    </row>
    <row r="852" spans="47:56">
      <c r="AU852" s="52" t="str">
        <f>IF(参照!A852="","",参照!A852)</f>
        <v/>
      </c>
      <c r="AV852" s="52" t="str">
        <f>IF(参照!B852="","",参照!B852)</f>
        <v/>
      </c>
      <c r="AW852" s="52" t="str">
        <f>IF(参照!C852="","",参照!C852)</f>
        <v/>
      </c>
      <c r="AX852" s="52" t="str">
        <f>IF(参照!D852="","",参照!D852)</f>
        <v>メニューB(残差)</v>
      </c>
      <c r="AY852" s="52">
        <f>IF(参照!E852="","",参照!E852)</f>
        <v>3.9899999999999999E-4</v>
      </c>
      <c r="AZ852" s="52" t="str">
        <f>IF(参照!F852="","",参照!F852)</f>
        <v>ふかやｅパワー(株)</v>
      </c>
      <c r="BA852" s="52" t="str">
        <f>IF(参照!G852="","",参照!G852)</f>
        <v>ふかやｅパワー(株)_メニューB(残差)</v>
      </c>
      <c r="BB852" s="52">
        <f t="shared" si="44"/>
        <v>0.39900000000000002</v>
      </c>
      <c r="BD852" s="52" t="str">
        <f>IF(参照!L852="","",参照!L852)</f>
        <v/>
      </c>
    </row>
    <row r="853" spans="47:56">
      <c r="AU853" s="52" t="str">
        <f>IF(参照!A853="","",参照!A853)</f>
        <v/>
      </c>
      <c r="AV853" s="52" t="str">
        <f>IF(参照!B853="","",参照!B853)</f>
        <v/>
      </c>
      <c r="AW853" s="52" t="str">
        <f>IF(参照!C853="","",参照!C853)</f>
        <v/>
      </c>
      <c r="AX853" s="52" t="str">
        <f>IF(参照!D853="","",参照!D853)</f>
        <v>(参考値)事業者全体</v>
      </c>
      <c r="AY853" s="52">
        <f>IF(参照!E853="","",参照!E853)</f>
        <v>4.2900000000000002E-4</v>
      </c>
      <c r="AZ853" s="52" t="str">
        <f>IF(参照!F853="","",参照!F853)</f>
        <v>ふかやｅパワー(株)</v>
      </c>
      <c r="BA853" s="52" t="str">
        <f>IF(参照!G853="","",参照!G853)</f>
        <v>ふかやｅパワー(株)_(参考値)事業者全体</v>
      </c>
      <c r="BB853" s="52">
        <f t="shared" si="44"/>
        <v>0.42899999999999999</v>
      </c>
      <c r="BD853" s="52" t="str">
        <f>IF(参照!L853="","",参照!L853)</f>
        <v/>
      </c>
    </row>
    <row r="854" spans="47:56">
      <c r="AU854" s="52" t="str">
        <f>IF(参照!A854="","",参照!A854)</f>
        <v>A0515</v>
      </c>
      <c r="AV854" s="52" t="str">
        <f>IF(参照!B854="","",参照!B854)</f>
        <v>(株)Ｌｉｎｋ　Ｌｉｆｅ</v>
      </c>
      <c r="AW854" s="52">
        <f>IF(参照!C854="","",参照!C854)</f>
        <v>5.1599999999999997E-4</v>
      </c>
      <c r="AX854" s="52" t="str">
        <f>IF(参照!D854="","",参照!D854)</f>
        <v/>
      </c>
      <c r="AY854" s="52">
        <f>IF(参照!E854="","",参照!E854)</f>
        <v>5.31E-4</v>
      </c>
      <c r="AZ854" s="52" t="str">
        <f>IF(参照!F854="","",参照!F854)</f>
        <v>(株)Ｌｉｎｋ　Ｌｉｆｅ</v>
      </c>
      <c r="BA854" s="52" t="str">
        <f>IF(参照!G854="","",参照!G854)</f>
        <v>(株)Ｌｉｎｋ　Ｌｉｆｅ_</v>
      </c>
      <c r="BB854" s="52">
        <f t="shared" si="44"/>
        <v>0.53100000000000003</v>
      </c>
      <c r="BD854" s="52" t="str">
        <f>IF(参照!L854="","",参照!L854)</f>
        <v/>
      </c>
    </row>
    <row r="855" spans="47:56">
      <c r="AU855" s="52" t="str">
        <f>IF(参照!A855="","",参照!A855)</f>
        <v>A0518</v>
      </c>
      <c r="AV855" s="52" t="str">
        <f>IF(参照!B855="","",参照!B855)</f>
        <v>(株)グローバルキャスト</v>
      </c>
      <c r="AW855" s="52">
        <f>IF(参照!C855="","",参照!C855)</f>
        <v>3.7399999999999998E-4</v>
      </c>
      <c r="AX855" s="52" t="str">
        <f>IF(参照!D855="","",参照!D855)</f>
        <v/>
      </c>
      <c r="AY855" s="52">
        <f>IF(参照!E855="","",参照!E855)</f>
        <v>3.1800000000000003E-4</v>
      </c>
      <c r="AZ855" s="52" t="str">
        <f>IF(参照!F855="","",参照!F855)</f>
        <v>(株)グローバルキャスト</v>
      </c>
      <c r="BA855" s="52" t="str">
        <f>IF(参照!G855="","",参照!G855)</f>
        <v>(株)グローバルキャスト_</v>
      </c>
      <c r="BB855" s="52">
        <f t="shared" si="44"/>
        <v>0.318</v>
      </c>
      <c r="BD855" s="52" t="str">
        <f>IF(参照!L855="","",参照!L855)</f>
        <v/>
      </c>
    </row>
    <row r="856" spans="47:56">
      <c r="AU856" s="52" t="str">
        <f>IF(参照!A856="","",参照!A856)</f>
        <v>A0519</v>
      </c>
      <c r="AV856" s="52" t="str">
        <f>IF(参照!B856="","",参照!B856)</f>
        <v>日本エネルギー総合システム(株)</v>
      </c>
      <c r="AW856" s="52">
        <f>IF(参照!C856="","",参照!C856)</f>
        <v>5.0000000000000001E-4</v>
      </c>
      <c r="AX856" s="52" t="str">
        <f>IF(参照!D856="","",参照!D856)</f>
        <v>メニューA</v>
      </c>
      <c r="AY856" s="52">
        <f>IF(参照!E856="","",参照!E856)</f>
        <v>0</v>
      </c>
      <c r="AZ856" s="52" t="str">
        <f>IF(参照!F856="","",参照!F856)</f>
        <v>日本エネルギー総合システム(株)</v>
      </c>
      <c r="BA856" s="52" t="str">
        <f>IF(参照!G856="","",参照!G856)</f>
        <v>日本エネルギー総合システム(株)_メニューA</v>
      </c>
      <c r="BB856" s="52">
        <f t="shared" si="44"/>
        <v>0</v>
      </c>
      <c r="BD856" s="52" t="str">
        <f>IF(参照!L856="","",参照!L856)</f>
        <v/>
      </c>
    </row>
    <row r="857" spans="47:56">
      <c r="AU857" s="52" t="str">
        <f>IF(参照!A857="","",参照!A857)</f>
        <v/>
      </c>
      <c r="AV857" s="52" t="str">
        <f>IF(参照!B857="","",参照!B857)</f>
        <v/>
      </c>
      <c r="AW857" s="52" t="str">
        <f>IF(参照!C857="","",参照!C857)</f>
        <v/>
      </c>
      <c r="AX857" s="52" t="str">
        <f>IF(参照!D857="","",参照!D857)</f>
        <v>メニューB(残差)</v>
      </c>
      <c r="AY857" s="52">
        <f>IF(参照!E857="","",参照!E857)</f>
        <v>4.7199999999999998E-4</v>
      </c>
      <c r="AZ857" s="52" t="str">
        <f>IF(参照!F857="","",参照!F857)</f>
        <v>日本エネルギー総合システム(株)</v>
      </c>
      <c r="BA857" s="52" t="str">
        <f>IF(参照!G857="","",参照!G857)</f>
        <v>日本エネルギー総合システム(株)_メニューB(残差)</v>
      </c>
      <c r="BB857" s="52">
        <f t="shared" si="44"/>
        <v>0.47199999999999998</v>
      </c>
      <c r="BD857" s="52" t="str">
        <f>IF(参照!L857="","",参照!L857)</f>
        <v/>
      </c>
    </row>
    <row r="858" spans="47:56">
      <c r="AU858" s="52" t="str">
        <f>IF(参照!A858="","",参照!A858)</f>
        <v/>
      </c>
      <c r="AV858" s="52" t="str">
        <f>IF(参照!B858="","",参照!B858)</f>
        <v/>
      </c>
      <c r="AW858" s="52" t="str">
        <f>IF(参照!C858="","",参照!C858)</f>
        <v/>
      </c>
      <c r="AX858" s="52" t="str">
        <f>IF(参照!D858="","",参照!D858)</f>
        <v>(参考値)事業者全体</v>
      </c>
      <c r="AY858" s="52">
        <f>IF(参照!E858="","",参照!E858)</f>
        <v>4.6200000000000001E-4</v>
      </c>
      <c r="AZ858" s="52" t="str">
        <f>IF(参照!F858="","",参照!F858)</f>
        <v>日本エネルギー総合システム(株)</v>
      </c>
      <c r="BA858" s="52" t="str">
        <f>IF(参照!G858="","",参照!G858)</f>
        <v>日本エネルギー総合システム(株)_(参考値)事業者全体</v>
      </c>
      <c r="BB858" s="52">
        <f t="shared" si="44"/>
        <v>0.46200000000000002</v>
      </c>
      <c r="BD858" s="52" t="str">
        <f>IF(参照!L858="","",参照!L858)</f>
        <v/>
      </c>
    </row>
    <row r="859" spans="47:56">
      <c r="AU859" s="52" t="str">
        <f>IF(参照!A859="","",参照!A859)</f>
        <v>A0520</v>
      </c>
      <c r="AV859" s="52" t="str">
        <f>IF(参照!B859="","",参照!B859)</f>
        <v>イワタニ東海(株)</v>
      </c>
      <c r="AW859" s="52">
        <f>IF(参照!C859="","",参照!C859)</f>
        <v>3.6400000000000001E-4</v>
      </c>
      <c r="AX859" s="52" t="str">
        <f>IF(参照!D859="","",参照!D859)</f>
        <v/>
      </c>
      <c r="AY859" s="52">
        <f>IF(参照!E859="","",参照!E859)</f>
        <v>3.0800000000000001E-4</v>
      </c>
      <c r="AZ859" s="52" t="str">
        <f>IF(参照!F859="","",参照!F859)</f>
        <v>イワタニ東海(株)</v>
      </c>
      <c r="BA859" s="52" t="str">
        <f>IF(参照!G859="","",参照!G859)</f>
        <v>イワタニ東海(株)_</v>
      </c>
      <c r="BB859" s="52">
        <f t="shared" si="44"/>
        <v>0.308</v>
      </c>
      <c r="BD859" s="52" t="str">
        <f>IF(参照!L859="","",参照!L859)</f>
        <v/>
      </c>
    </row>
    <row r="860" spans="47:56">
      <c r="AU860" s="52" t="str">
        <f>IF(参照!A860="","",参照!A860)</f>
        <v>A0522</v>
      </c>
      <c r="AV860" s="52" t="str">
        <f>IF(参照!B860="","",参照!B860)</f>
        <v>(株)デライトアップ</v>
      </c>
      <c r="AW860" s="52">
        <f>IF(参照!C860="","",参照!C860)</f>
        <v>4.75E-4</v>
      </c>
      <c r="AX860" s="52" t="str">
        <f>IF(参照!D860="","",参照!D860)</f>
        <v/>
      </c>
      <c r="AY860" s="52">
        <f>IF(参照!E860="","",参照!E860)</f>
        <v>4.64E-4</v>
      </c>
      <c r="AZ860" s="52" t="str">
        <f>IF(参照!F860="","",参照!F860)</f>
        <v>(株)デライトアップ</v>
      </c>
      <c r="BA860" s="52" t="str">
        <f>IF(参照!G860="","",参照!G860)</f>
        <v>(株)デライトアップ_</v>
      </c>
      <c r="BB860" s="52">
        <f t="shared" si="44"/>
        <v>0.46400000000000002</v>
      </c>
      <c r="BD860" s="52" t="str">
        <f>IF(参照!L860="","",参照!L860)</f>
        <v/>
      </c>
    </row>
    <row r="861" spans="47:56">
      <c r="AU861" s="52" t="str">
        <f>IF(参照!A861="","",参照!A861)</f>
        <v>A0525</v>
      </c>
      <c r="AV861" s="52" t="str">
        <f>IF(参照!B861="","",参照!B861)</f>
        <v>(株)ところざわ未来電力</v>
      </c>
      <c r="AW861" s="52">
        <f>IF(参照!C861="","",参照!C861)</f>
        <v>5.8E-5</v>
      </c>
      <c r="AX861" s="52" t="str">
        <f>IF(参照!D861="","",参照!D861)</f>
        <v>メニューA</v>
      </c>
      <c r="AY861" s="52">
        <f>IF(参照!E861="","",参照!E861)</f>
        <v>2.81E-4</v>
      </c>
      <c r="AZ861" s="52" t="str">
        <f>IF(参照!F861="","",参照!F861)</f>
        <v>(株)ところざわ未来電力</v>
      </c>
      <c r="BA861" s="52" t="str">
        <f>IF(参照!G861="","",参照!G861)</f>
        <v>(株)ところざわ未来電力_メニューA</v>
      </c>
      <c r="BB861" s="52">
        <f t="shared" si="44"/>
        <v>0.28100000000000003</v>
      </c>
      <c r="BD861" s="52" t="str">
        <f>IF(参照!L861="","",参照!L861)</f>
        <v/>
      </c>
    </row>
    <row r="862" spans="47:56">
      <c r="AU862" s="52" t="str">
        <f>IF(参照!A862="","",参照!A862)</f>
        <v/>
      </c>
      <c r="AV862" s="52" t="str">
        <f>IF(参照!B862="","",参照!B862)</f>
        <v/>
      </c>
      <c r="AW862" s="52" t="str">
        <f>IF(参照!C862="","",参照!C862)</f>
        <v/>
      </c>
      <c r="AX862" s="52" t="str">
        <f>IF(参照!D862="","",参照!D862)</f>
        <v>メニューB</v>
      </c>
      <c r="AY862" s="52">
        <f>IF(参照!E862="","",参照!E862)</f>
        <v>0</v>
      </c>
      <c r="AZ862" s="52" t="str">
        <f>IF(参照!F862="","",参照!F862)</f>
        <v>(株)ところざわ未来電力</v>
      </c>
      <c r="BA862" s="52" t="str">
        <f>IF(参照!G862="","",参照!G862)</f>
        <v>(株)ところざわ未来電力_メニューB</v>
      </c>
      <c r="BB862" s="52">
        <f t="shared" si="44"/>
        <v>0</v>
      </c>
      <c r="BD862" s="52" t="str">
        <f>IF(参照!L862="","",参照!L862)</f>
        <v/>
      </c>
    </row>
    <row r="863" spans="47:56">
      <c r="AU863" s="52" t="str">
        <f>IF(参照!A863="","",参照!A863)</f>
        <v/>
      </c>
      <c r="AV863" s="52" t="str">
        <f>IF(参照!B863="","",参照!B863)</f>
        <v/>
      </c>
      <c r="AW863" s="52" t="str">
        <f>IF(参照!C863="","",参照!C863)</f>
        <v/>
      </c>
      <c r="AX863" s="52" t="str">
        <f>IF(参照!D863="","",参照!D863)</f>
        <v>メニューC(残差)</v>
      </c>
      <c r="AY863" s="52">
        <f>IF(参照!E863="","",参照!E863)</f>
        <v>2.8100000000000005E-4</v>
      </c>
      <c r="AZ863" s="52" t="str">
        <f>IF(参照!F863="","",参照!F863)</f>
        <v>(株)ところざわ未来電力</v>
      </c>
      <c r="BA863" s="52" t="str">
        <f>IF(参照!G863="","",参照!G863)</f>
        <v>(株)ところざわ未来電力_メニューC(残差)</v>
      </c>
      <c r="BB863" s="52">
        <f t="shared" si="44"/>
        <v>0.28100000000000003</v>
      </c>
      <c r="BD863" s="52" t="str">
        <f>IF(参照!L863="","",参照!L863)</f>
        <v/>
      </c>
    </row>
    <row r="864" spans="47:56">
      <c r="AU864" s="52" t="str">
        <f>IF(参照!A864="","",参照!A864)</f>
        <v/>
      </c>
      <c r="AV864" s="52" t="str">
        <f>IF(参照!B864="","",参照!B864)</f>
        <v/>
      </c>
      <c r="AW864" s="52" t="str">
        <f>IF(参照!C864="","",参照!C864)</f>
        <v/>
      </c>
      <c r="AX864" s="52" t="str">
        <f>IF(参照!D864="","",参照!D864)</f>
        <v>(参考値)事業者全体</v>
      </c>
      <c r="AY864" s="52">
        <f>IF(参照!E864="","",参照!E864)</f>
        <v>3.1800000000000003E-4</v>
      </c>
      <c r="AZ864" s="52" t="str">
        <f>IF(参照!F864="","",参照!F864)</f>
        <v>(株)ところざわ未来電力</v>
      </c>
      <c r="BA864" s="52" t="str">
        <f>IF(参照!G864="","",参照!G864)</f>
        <v>(株)ところざわ未来電力_(参考値)事業者全体</v>
      </c>
      <c r="BB864" s="52">
        <f t="shared" si="44"/>
        <v>0.318</v>
      </c>
      <c r="BD864" s="52" t="str">
        <f>IF(参照!L864="","",参照!L864)</f>
        <v/>
      </c>
    </row>
    <row r="865" spans="47:56">
      <c r="AU865" s="52" t="str">
        <f>IF(参照!A865="","",参照!A865)</f>
        <v>A0526</v>
      </c>
      <c r="AV865" s="52" t="str">
        <f>IF(参照!B865="","",参照!B865)</f>
        <v>朝日ガスエナジー(株)</v>
      </c>
      <c r="AW865" s="52">
        <f>IF(参照!C865="","",参照!C865)</f>
        <v>3.6400000000000001E-4</v>
      </c>
      <c r="AX865" s="52" t="str">
        <f>IF(参照!D865="","",参照!D865)</f>
        <v/>
      </c>
      <c r="AY865" s="52">
        <f>IF(参照!E865="","",参照!E865)</f>
        <v>3.0800000000000001E-4</v>
      </c>
      <c r="AZ865" s="52" t="str">
        <f>IF(参照!F865="","",参照!F865)</f>
        <v>朝日ガスエナジー(株)</v>
      </c>
      <c r="BA865" s="52" t="str">
        <f>IF(参照!G865="","",参照!G865)</f>
        <v>朝日ガスエナジー(株)_</v>
      </c>
      <c r="BB865" s="52">
        <f t="shared" si="44"/>
        <v>0.308</v>
      </c>
      <c r="BD865" s="52" t="str">
        <f>IF(参照!L865="","",参照!L865)</f>
        <v/>
      </c>
    </row>
    <row r="866" spans="47:56">
      <c r="AU866" s="52" t="str">
        <f>IF(参照!A866="","",参照!A866)</f>
        <v>A0528</v>
      </c>
      <c r="AV866" s="52" t="str">
        <f>IF(参照!B866="","",参照!B866)</f>
        <v>(株)エネファント</v>
      </c>
      <c r="AW866" s="52">
        <f>IF(参照!C866="","",参照!C866)</f>
        <v>4.6299999999999998E-4</v>
      </c>
      <c r="AX866" s="52" t="str">
        <f>IF(参照!D866="","",参照!D866)</f>
        <v>メニューA</v>
      </c>
      <c r="AY866" s="52">
        <f>IF(参照!E866="","",参照!E866)</f>
        <v>0</v>
      </c>
      <c r="AZ866" s="52" t="str">
        <f>IF(参照!F866="","",参照!F866)</f>
        <v>(株)エネファント</v>
      </c>
      <c r="BA866" s="52" t="str">
        <f>IF(参照!G866="","",参照!G866)</f>
        <v>(株)エネファント_メニューA</v>
      </c>
      <c r="BB866" s="52">
        <f t="shared" si="44"/>
        <v>0</v>
      </c>
      <c r="BD866" s="52" t="str">
        <f>IF(参照!L866="","",参照!L866)</f>
        <v/>
      </c>
    </row>
    <row r="867" spans="47:56">
      <c r="AU867" s="52" t="str">
        <f>IF(参照!A867="","",参照!A867)</f>
        <v/>
      </c>
      <c r="AV867" s="52" t="str">
        <f>IF(参照!B867="","",参照!B867)</f>
        <v/>
      </c>
      <c r="AW867" s="52" t="str">
        <f>IF(参照!C867="","",参照!C867)</f>
        <v/>
      </c>
      <c r="AX867" s="52" t="str">
        <f>IF(参照!D867="","",参照!D867)</f>
        <v>メニューB</v>
      </c>
      <c r="AY867" s="52">
        <f>IF(参照!E867="","",参照!E867)</f>
        <v>0</v>
      </c>
      <c r="AZ867" s="52" t="str">
        <f>IF(参照!F867="","",参照!F867)</f>
        <v>(株)エネファント</v>
      </c>
      <c r="BA867" s="52" t="str">
        <f>IF(参照!G867="","",参照!G867)</f>
        <v>(株)エネファント_メニューB</v>
      </c>
      <c r="BB867" s="52">
        <f t="shared" si="44"/>
        <v>0</v>
      </c>
      <c r="BD867" s="52" t="str">
        <f>IF(参照!L867="","",参照!L867)</f>
        <v/>
      </c>
    </row>
    <row r="868" spans="47:56">
      <c r="AU868" s="52" t="str">
        <f>IF(参照!A868="","",参照!A868)</f>
        <v/>
      </c>
      <c r="AV868" s="52" t="str">
        <f>IF(参照!B868="","",参照!B868)</f>
        <v/>
      </c>
      <c r="AW868" s="52" t="str">
        <f>IF(参照!C868="","",参照!C868)</f>
        <v/>
      </c>
      <c r="AX868" s="52" t="str">
        <f>IF(参照!D868="","",参照!D868)</f>
        <v>メニューC(残差)</v>
      </c>
      <c r="AY868" s="52">
        <f>IF(参照!E868="","",参照!E868)</f>
        <v>4.6100000000000004E-4</v>
      </c>
      <c r="AZ868" s="52" t="str">
        <f>IF(参照!F868="","",参照!F868)</f>
        <v>(株)エネファント</v>
      </c>
      <c r="BA868" s="52" t="str">
        <f>IF(参照!G868="","",参照!G868)</f>
        <v>(株)エネファント_メニューC(残差)</v>
      </c>
      <c r="BB868" s="52">
        <f t="shared" si="44"/>
        <v>0.46100000000000002</v>
      </c>
      <c r="BD868" s="52" t="str">
        <f>IF(参照!L868="","",参照!L868)</f>
        <v/>
      </c>
    </row>
    <row r="869" spans="47:56">
      <c r="AU869" s="52" t="str">
        <f>IF(参照!A869="","",参照!A869)</f>
        <v/>
      </c>
      <c r="AV869" s="52" t="str">
        <f>IF(参照!B869="","",参照!B869)</f>
        <v/>
      </c>
      <c r="AW869" s="52" t="str">
        <f>IF(参照!C869="","",参照!C869)</f>
        <v/>
      </c>
      <c r="AX869" s="52" t="str">
        <f>IF(参照!D869="","",参照!D869)</f>
        <v>(参考値)事業者全体</v>
      </c>
      <c r="AY869" s="52">
        <f>IF(参照!E869="","",参照!E869)</f>
        <v>5.0100000000000003E-4</v>
      </c>
      <c r="AZ869" s="52" t="str">
        <f>IF(参照!F869="","",参照!F869)</f>
        <v>(株)エネファント</v>
      </c>
      <c r="BA869" s="52" t="str">
        <f>IF(参照!G869="","",参照!G869)</f>
        <v>(株)エネファント_(参考値)事業者全体</v>
      </c>
      <c r="BB869" s="52">
        <f t="shared" si="44"/>
        <v>0.501</v>
      </c>
      <c r="BD869" s="52" t="str">
        <f>IF(参照!L869="","",参照!L869)</f>
        <v/>
      </c>
    </row>
    <row r="870" spans="47:56">
      <c r="AU870" s="52" t="str">
        <f>IF(参照!A870="","",参照!A870)</f>
        <v>A0529</v>
      </c>
      <c r="AV870" s="52" t="str">
        <f>IF(参照!B870="","",参照!B870)</f>
        <v>(株)エスエナジー</v>
      </c>
      <c r="AW870" s="52">
        <f>IF(参照!C870="","",参照!C870)</f>
        <v>4.7800000000000002E-4</v>
      </c>
      <c r="AX870" s="52" t="str">
        <f>IF(参照!D870="","",参照!D870)</f>
        <v/>
      </c>
      <c r="AY870" s="52">
        <f>IF(参照!E870="","",参照!E870)</f>
        <v>5.22E-4</v>
      </c>
      <c r="AZ870" s="52" t="str">
        <f>IF(参照!F870="","",参照!F870)</f>
        <v>(株)エスエナジー</v>
      </c>
      <c r="BA870" s="52" t="str">
        <f>IF(参照!G870="","",参照!G870)</f>
        <v>(株)エスエナジー_</v>
      </c>
      <c r="BB870" s="52">
        <f t="shared" si="44"/>
        <v>0.52200000000000002</v>
      </c>
      <c r="BD870" s="52" t="str">
        <f>IF(参照!L870="","",参照!L870)</f>
        <v/>
      </c>
    </row>
    <row r="871" spans="47:56">
      <c r="AU871" s="52" t="str">
        <f>IF(参照!A871="","",参照!A871)</f>
        <v>A0532</v>
      </c>
      <c r="AV871" s="52" t="str">
        <f>IF(参照!B871="","",参照!B871)</f>
        <v>(株)Ｍｐｏｗｅｒ</v>
      </c>
      <c r="AW871" s="52">
        <f>IF(参照!C871="","",参照!C871)</f>
        <v>3.8499999999999998E-4</v>
      </c>
      <c r="AX871" s="52" t="str">
        <f>IF(参照!D871="","",参照!D871)</f>
        <v/>
      </c>
      <c r="AY871" s="52">
        <f>IF(参照!E871="","",参照!E871)</f>
        <v>3.7199999999999999E-4</v>
      </c>
      <c r="AZ871" s="52" t="str">
        <f>IF(参照!F871="","",参照!F871)</f>
        <v>(株)Ｍｐｏｗｅｒ</v>
      </c>
      <c r="BA871" s="52" t="str">
        <f>IF(参照!G871="","",参照!G871)</f>
        <v>(株)Ｍｐｏｗｅｒ_</v>
      </c>
      <c r="BB871" s="52">
        <f t="shared" si="44"/>
        <v>0.372</v>
      </c>
      <c r="BD871" s="52" t="str">
        <f>IF(参照!L871="","",参照!L871)</f>
        <v/>
      </c>
    </row>
    <row r="872" spans="47:56">
      <c r="AU872" s="52" t="str">
        <f>IF(参照!A872="","",参照!A872)</f>
        <v>A0533</v>
      </c>
      <c r="AV872" s="52" t="str">
        <f>IF(参照!B872="","",参照!B872)</f>
        <v>秩父新電力(株)</v>
      </c>
      <c r="AW872" s="52">
        <f>IF(参照!C872="","",参照!C872)</f>
        <v>3.1399999999999999E-4</v>
      </c>
      <c r="AX872" s="52" t="str">
        <f>IF(参照!D872="","",参照!D872)</f>
        <v>メニューA</v>
      </c>
      <c r="AY872" s="52">
        <f>IF(参照!E872="","",参照!E872)</f>
        <v>0</v>
      </c>
      <c r="AZ872" s="52" t="str">
        <f>IF(参照!F872="","",参照!F872)</f>
        <v>秩父新電力(株)</v>
      </c>
      <c r="BA872" s="52" t="str">
        <f>IF(参照!G872="","",参照!G872)</f>
        <v>秩父新電力(株)_メニューA</v>
      </c>
      <c r="BB872" s="52">
        <f t="shared" si="44"/>
        <v>0</v>
      </c>
      <c r="BD872" s="52" t="str">
        <f>IF(参照!L872="","",参照!L872)</f>
        <v/>
      </c>
    </row>
    <row r="873" spans="47:56">
      <c r="AU873" s="52" t="str">
        <f>IF(参照!A873="","",参照!A873)</f>
        <v/>
      </c>
      <c r="AV873" s="52" t="str">
        <f>IF(参照!B873="","",参照!B873)</f>
        <v/>
      </c>
      <c r="AW873" s="52" t="str">
        <f>IF(参照!C873="","",参照!C873)</f>
        <v/>
      </c>
      <c r="AX873" s="52" t="str">
        <f>IF(参照!D873="","",参照!D873)</f>
        <v>メニューB</v>
      </c>
      <c r="AY873" s="52">
        <f>IF(参照!E873="","",参照!E873)</f>
        <v>0</v>
      </c>
      <c r="AZ873" s="52" t="str">
        <f>IF(参照!F873="","",参照!F873)</f>
        <v>秩父新電力(株)</v>
      </c>
      <c r="BA873" s="52" t="str">
        <f>IF(参照!G873="","",参照!G873)</f>
        <v>秩父新電力(株)_メニューB</v>
      </c>
      <c r="BB873" s="52">
        <f t="shared" si="44"/>
        <v>0</v>
      </c>
      <c r="BD873" s="52" t="str">
        <f>IF(参照!L873="","",参照!L873)</f>
        <v/>
      </c>
    </row>
    <row r="874" spans="47:56">
      <c r="AU874" s="52" t="str">
        <f>IF(参照!A874="","",参照!A874)</f>
        <v/>
      </c>
      <c r="AV874" s="52" t="str">
        <f>IF(参照!B874="","",参照!B874)</f>
        <v/>
      </c>
      <c r="AW874" s="52" t="str">
        <f>IF(参照!C874="","",参照!C874)</f>
        <v/>
      </c>
      <c r="AX874" s="52" t="str">
        <f>IF(参照!D874="","",参照!D874)</f>
        <v>メニューC</v>
      </c>
      <c r="AY874" s="52">
        <f>IF(参照!E874="","",参照!E874)</f>
        <v>2.99E-4</v>
      </c>
      <c r="AZ874" s="52" t="str">
        <f>IF(参照!F874="","",参照!F874)</f>
        <v>秩父新電力(株)</v>
      </c>
      <c r="BA874" s="52" t="str">
        <f>IF(参照!G874="","",参照!G874)</f>
        <v>秩父新電力(株)_メニューC</v>
      </c>
      <c r="BB874" s="52">
        <f t="shared" si="44"/>
        <v>0.29899999999999999</v>
      </c>
      <c r="BD874" s="52" t="str">
        <f>IF(参照!L874="","",参照!L874)</f>
        <v/>
      </c>
    </row>
    <row r="875" spans="47:56">
      <c r="AU875" s="52" t="str">
        <f>IF(参照!A875="","",参照!A875)</f>
        <v/>
      </c>
      <c r="AV875" s="52" t="str">
        <f>IF(参照!B875="","",参照!B875)</f>
        <v/>
      </c>
      <c r="AW875" s="52" t="str">
        <f>IF(参照!C875="","",参照!C875)</f>
        <v/>
      </c>
      <c r="AX875" s="52" t="str">
        <f>IF(参照!D875="","",参照!D875)</f>
        <v>メニューD(残差)</v>
      </c>
      <c r="AY875" s="52">
        <f>IF(参照!E875="","",参照!E875)</f>
        <v>3.3300000000000002E-4</v>
      </c>
      <c r="AZ875" s="52" t="str">
        <f>IF(参照!F875="","",参照!F875)</f>
        <v>秩父新電力(株)</v>
      </c>
      <c r="BA875" s="52" t="str">
        <f>IF(参照!G875="","",参照!G875)</f>
        <v>秩父新電力(株)_メニューD(残差)</v>
      </c>
      <c r="BB875" s="52">
        <f t="shared" si="44"/>
        <v>0.33300000000000002</v>
      </c>
      <c r="BD875" s="52" t="str">
        <f>IF(参照!L875="","",参照!L875)</f>
        <v/>
      </c>
    </row>
    <row r="876" spans="47:56">
      <c r="AU876" s="52" t="str">
        <f>IF(参照!A876="","",参照!A876)</f>
        <v/>
      </c>
      <c r="AV876" s="52" t="str">
        <f>IF(参照!B876="","",参照!B876)</f>
        <v/>
      </c>
      <c r="AW876" s="52" t="str">
        <f>IF(参照!C876="","",参照!C876)</f>
        <v/>
      </c>
      <c r="AX876" s="52" t="str">
        <f>IF(参照!D876="","",参照!D876)</f>
        <v>(参考値)事業者全体</v>
      </c>
      <c r="AY876" s="52">
        <f>IF(参照!E876="","",参照!E876)</f>
        <v>2.9399999999999999E-4</v>
      </c>
      <c r="AZ876" s="52" t="str">
        <f>IF(参照!F876="","",参照!F876)</f>
        <v>秩父新電力(株)</v>
      </c>
      <c r="BA876" s="52" t="str">
        <f>IF(参照!G876="","",参照!G876)</f>
        <v>秩父新電力(株)_(参考値)事業者全体</v>
      </c>
      <c r="BB876" s="52">
        <f t="shared" si="44"/>
        <v>0.29399999999999998</v>
      </c>
      <c r="BD876" s="52" t="str">
        <f>IF(参照!L876="","",参照!L876)</f>
        <v/>
      </c>
    </row>
    <row r="877" spans="47:56">
      <c r="AU877" s="52" t="str">
        <f>IF(参照!A877="","",参照!A877)</f>
        <v>A0534</v>
      </c>
      <c r="AV877" s="52" t="str">
        <f>IF(参照!B877="","",参照!B877)</f>
        <v>みよしエナジー(株)</v>
      </c>
      <c r="AW877" s="52">
        <f>IF(参照!C877="","",参照!C877)</f>
        <v>2.33E-4</v>
      </c>
      <c r="AX877" s="52" t="str">
        <f>IF(参照!D877="","",参照!D877)</f>
        <v/>
      </c>
      <c r="AY877" s="52">
        <f>IF(参照!E877="","",参照!E877)</f>
        <v>4.9399999999999997E-4</v>
      </c>
      <c r="AZ877" s="52" t="str">
        <f>IF(参照!F877="","",参照!F877)</f>
        <v>みよしエナジー(株)</v>
      </c>
      <c r="BA877" s="52" t="str">
        <f>IF(参照!G877="","",参照!G877)</f>
        <v>みよしエナジー(株)_</v>
      </c>
      <c r="BB877" s="52">
        <f t="shared" si="44"/>
        <v>0.49399999999999999</v>
      </c>
      <c r="BD877" s="52" t="str">
        <f>IF(参照!L877="","",参照!L877)</f>
        <v/>
      </c>
    </row>
    <row r="878" spans="47:56">
      <c r="AU878" s="52" t="str">
        <f>IF(参照!A878="","",参照!A878)</f>
        <v>A0536</v>
      </c>
      <c r="AV878" s="52" t="str">
        <f>IF(参照!B878="","",参照!B878)</f>
        <v>東日本ガス(株)</v>
      </c>
      <c r="AW878" s="52">
        <f>IF(参照!C878="","",参照!C878)</f>
        <v>4.9299999999999995E-4</v>
      </c>
      <c r="AX878" s="52" t="str">
        <f>IF(参照!D878="","",参照!D878)</f>
        <v/>
      </c>
      <c r="AY878" s="52">
        <f>IF(参照!E878="","",参照!E878)</f>
        <v>4.3600000000000008E-4</v>
      </c>
      <c r="AZ878" s="52" t="str">
        <f>IF(参照!F878="","",参照!F878)</f>
        <v>東日本ガス(株)</v>
      </c>
      <c r="BA878" s="52" t="str">
        <f>IF(参照!G878="","",参照!G878)</f>
        <v>東日本ガス(株)_</v>
      </c>
      <c r="BB878" s="52">
        <f t="shared" si="44"/>
        <v>0.43600000000000005</v>
      </c>
      <c r="BD878" s="52" t="str">
        <f>IF(参照!L878="","",参照!L878)</f>
        <v/>
      </c>
    </row>
    <row r="879" spans="47:56">
      <c r="AU879" s="52" t="str">
        <f>IF(参照!A879="","",参照!A879)</f>
        <v>A0537</v>
      </c>
      <c r="AV879" s="52" t="str">
        <f>IF(参照!B879="","",参照!B879)</f>
        <v>東彩ガス(株)</v>
      </c>
      <c r="AW879" s="52">
        <f>IF(参照!C879="","",参照!C879)</f>
        <v>4.9299999999999995E-4</v>
      </c>
      <c r="AX879" s="52" t="str">
        <f>IF(参照!D879="","",参照!D879)</f>
        <v>メニューA</v>
      </c>
      <c r="AY879" s="52">
        <f>IF(参照!E879="","",参照!E879)</f>
        <v>0</v>
      </c>
      <c r="AZ879" s="52" t="str">
        <f>IF(参照!F879="","",参照!F879)</f>
        <v>東彩ガス(株)</v>
      </c>
      <c r="BA879" s="52" t="str">
        <f>IF(参照!G879="","",参照!G879)</f>
        <v>東彩ガス(株)_メニューA</v>
      </c>
      <c r="BB879" s="52">
        <f t="shared" si="44"/>
        <v>0</v>
      </c>
      <c r="BD879" s="52" t="str">
        <f>IF(参照!L879="","",参照!L879)</f>
        <v/>
      </c>
    </row>
    <row r="880" spans="47:56">
      <c r="AU880" s="52" t="str">
        <f>IF(参照!A880="","",参照!A880)</f>
        <v/>
      </c>
      <c r="AV880" s="52" t="str">
        <f>IF(参照!B880="","",参照!B880)</f>
        <v/>
      </c>
      <c r="AW880" s="52" t="str">
        <f>IF(参照!C880="","",参照!C880)</f>
        <v/>
      </c>
      <c r="AX880" s="52" t="str">
        <f>IF(参照!D880="","",参照!D880)</f>
        <v>メニューB(残差)</v>
      </c>
      <c r="AY880" s="52">
        <f>IF(参照!E880="","",参照!E880)</f>
        <v>4.37E-4</v>
      </c>
      <c r="AZ880" s="52" t="str">
        <f>IF(参照!F880="","",参照!F880)</f>
        <v>東彩ガス(株)</v>
      </c>
      <c r="BA880" s="52" t="str">
        <f>IF(参照!G880="","",参照!G880)</f>
        <v>東彩ガス(株)_メニューB(残差)</v>
      </c>
      <c r="BB880" s="52">
        <f t="shared" si="44"/>
        <v>0.437</v>
      </c>
      <c r="BD880" s="52" t="str">
        <f>IF(参照!L880="","",参照!L880)</f>
        <v/>
      </c>
    </row>
    <row r="881" spans="47:56">
      <c r="AU881" s="52" t="str">
        <f>IF(参照!A881="","",参照!A881)</f>
        <v/>
      </c>
      <c r="AV881" s="52" t="str">
        <f>IF(参照!B881="","",参照!B881)</f>
        <v/>
      </c>
      <c r="AW881" s="52" t="str">
        <f>IF(参照!C881="","",参照!C881)</f>
        <v/>
      </c>
      <c r="AX881" s="52" t="str">
        <f>IF(参照!D881="","",参照!D881)</f>
        <v>(参考値)事業者全体</v>
      </c>
      <c r="AY881" s="52">
        <f>IF(参照!E881="","",参照!E881)</f>
        <v>4.9399999999999997E-4</v>
      </c>
      <c r="AZ881" s="52" t="str">
        <f>IF(参照!F881="","",参照!F881)</f>
        <v>東彩ガス(株)</v>
      </c>
      <c r="BA881" s="52" t="str">
        <f>IF(参照!G881="","",参照!G881)</f>
        <v>東彩ガス(株)_(参考値)事業者全体</v>
      </c>
      <c r="BB881" s="52">
        <f t="shared" si="44"/>
        <v>0.49399999999999999</v>
      </c>
      <c r="BD881" s="52" t="str">
        <f>IF(参照!L881="","",参照!L881)</f>
        <v/>
      </c>
    </row>
    <row r="882" spans="47:56">
      <c r="AU882" s="52" t="str">
        <f>IF(参照!A882="","",参照!A882)</f>
        <v>A0538</v>
      </c>
      <c r="AV882" s="52" t="str">
        <f>IF(参照!B882="","",参照!B882)</f>
        <v>綿半パートナーズ(株)</v>
      </c>
      <c r="AW882" s="52">
        <f>IF(参照!C882="","",参照!C882)</f>
        <v>5.1199999999999998E-4</v>
      </c>
      <c r="AX882" s="52" t="str">
        <f>IF(参照!D882="","",参照!D882)</f>
        <v/>
      </c>
      <c r="AY882" s="52">
        <f>IF(参照!E882="","",参照!E882)</f>
        <v>5.5999999999999995E-4</v>
      </c>
      <c r="AZ882" s="52" t="str">
        <f>IF(参照!F882="","",参照!F882)</f>
        <v>綿半パートナーズ(株)</v>
      </c>
      <c r="BA882" s="52" t="str">
        <f>IF(参照!G882="","",参照!G882)</f>
        <v>綿半パートナーズ(株)_</v>
      </c>
      <c r="BB882" s="52">
        <f t="shared" si="44"/>
        <v>0.55999999999999994</v>
      </c>
      <c r="BD882" s="52" t="str">
        <f>IF(参照!L882="","",参照!L882)</f>
        <v/>
      </c>
    </row>
    <row r="883" spans="47:56">
      <c r="AU883" s="52" t="str">
        <f>IF(参照!A883="","",参照!A883)</f>
        <v>A0539</v>
      </c>
      <c r="AV883" s="52" t="str">
        <f>IF(参照!B883="","",参照!B883)</f>
        <v>(株)ｋａｒｃｈ</v>
      </c>
      <c r="AW883" s="52">
        <f>IF(参照!C883="","",参照!C883)</f>
        <v>1.01E-4</v>
      </c>
      <c r="AX883" s="52" t="str">
        <f>IF(参照!D883="","",参照!D883)</f>
        <v/>
      </c>
      <c r="AY883" s="52">
        <f>IF(参照!E883="","",参照!E883)</f>
        <v>4.0700000000000003E-4</v>
      </c>
      <c r="AZ883" s="52" t="str">
        <f>IF(参照!F883="","",参照!F883)</f>
        <v>(株)ｋａｒｃｈ</v>
      </c>
      <c r="BA883" s="52" t="str">
        <f>IF(参照!G883="","",参照!G883)</f>
        <v>(株)ｋａｒｃｈ_</v>
      </c>
      <c r="BB883" s="52">
        <f t="shared" si="44"/>
        <v>0.40700000000000003</v>
      </c>
      <c r="BD883" s="52" t="str">
        <f>IF(参照!L883="","",参照!L883)</f>
        <v/>
      </c>
    </row>
    <row r="884" spans="47:56">
      <c r="AU884" s="52" t="str">
        <f>IF(参照!A884="","",参照!A884)</f>
        <v>A0542</v>
      </c>
      <c r="AV884" s="52" t="str">
        <f>IF(参照!B884="","",参照!B884)</f>
        <v>森の灯り(株)</v>
      </c>
      <c r="AW884" s="52">
        <f>IF(参照!C884="","",参照!C884)</f>
        <v>5.0699999999999996E-4</v>
      </c>
      <c r="AX884" s="52" t="str">
        <f>IF(参照!D884="","",参照!D884)</f>
        <v/>
      </c>
      <c r="AY884" s="52">
        <f>IF(参照!E884="","",参照!E884)</f>
        <v>5.4199999999999995E-4</v>
      </c>
      <c r="AZ884" s="52" t="str">
        <f>IF(参照!F884="","",参照!F884)</f>
        <v>森の灯り(株)</v>
      </c>
      <c r="BA884" s="52" t="str">
        <f>IF(参照!G884="","",参照!G884)</f>
        <v>森の灯り(株)_</v>
      </c>
      <c r="BB884" s="52">
        <f t="shared" si="44"/>
        <v>0.54199999999999993</v>
      </c>
      <c r="BD884" s="52" t="str">
        <f>IF(参照!L884="","",参照!L884)</f>
        <v/>
      </c>
    </row>
    <row r="885" spans="47:56">
      <c r="AU885" s="52" t="str">
        <f>IF(参照!A885="","",参照!A885)</f>
        <v>A0543</v>
      </c>
      <c r="AV885" s="52" t="str">
        <f>IF(参照!B885="","",参照!B885)</f>
        <v>(株)かみでん里山公社</v>
      </c>
      <c r="AW885" s="52">
        <f>IF(参照!C885="","",参照!C885)</f>
        <v>3.2600000000000001E-4</v>
      </c>
      <c r="AX885" s="52" t="str">
        <f>IF(参照!D885="","",参照!D885)</f>
        <v/>
      </c>
      <c r="AY885" s="52">
        <f>IF(参照!E885="","",参照!E885)</f>
        <v>4.6900000000000002E-4</v>
      </c>
      <c r="AZ885" s="52" t="str">
        <f>IF(参照!F885="","",参照!F885)</f>
        <v>(株)かみでん里山公社</v>
      </c>
      <c r="BA885" s="52" t="str">
        <f>IF(参照!G885="","",参照!G885)</f>
        <v>(株)かみでん里山公社_</v>
      </c>
      <c r="BB885" s="52">
        <f t="shared" si="44"/>
        <v>0.46900000000000003</v>
      </c>
      <c r="BD885" s="52" t="str">
        <f>IF(参照!L885="","",参照!L885)</f>
        <v/>
      </c>
    </row>
    <row r="886" spans="47:56">
      <c r="AU886" s="52" t="str">
        <f>IF(参照!A886="","",参照!A886)</f>
        <v>A0546</v>
      </c>
      <c r="AV886" s="52" t="str">
        <f>IF(参照!B886="","",参照!B886)</f>
        <v>(株)三郷ひまわりエナジー</v>
      </c>
      <c r="AW886" s="52">
        <f>IF(参照!C886="","",参照!C886)</f>
        <v>4.8099999999999998E-4</v>
      </c>
      <c r="AX886" s="52" t="str">
        <f>IF(参照!D886="","",参照!D886)</f>
        <v/>
      </c>
      <c r="AY886" s="52">
        <f>IF(参照!E886="","",参照!E886)</f>
        <v>4.4700000000000002E-4</v>
      </c>
      <c r="AZ886" s="52" t="str">
        <f>IF(参照!F886="","",参照!F886)</f>
        <v>(株)三郷ひまわりエナジー</v>
      </c>
      <c r="BA886" s="52" t="str">
        <f>IF(参照!G886="","",参照!G886)</f>
        <v>(株)三郷ひまわりエナジー_</v>
      </c>
      <c r="BB886" s="52">
        <f t="shared" si="44"/>
        <v>0.44700000000000001</v>
      </c>
      <c r="BD886" s="52" t="str">
        <f>IF(参照!L886="","",参照!L886)</f>
        <v/>
      </c>
    </row>
    <row r="887" spans="47:56">
      <c r="AU887" s="52" t="str">
        <f>IF(参照!A887="","",参照!A887)</f>
        <v>A0547</v>
      </c>
      <c r="AV887" s="52" t="str">
        <f>IF(参照!B887="","",参照!B887)</f>
        <v>(株)球磨村森電力</v>
      </c>
      <c r="AW887" s="52">
        <f>IF(参照!C887="","",参照!C887)</f>
        <v>3.28E-4</v>
      </c>
      <c r="AX887" s="52" t="str">
        <f>IF(参照!D887="","",参照!D887)</f>
        <v/>
      </c>
      <c r="AY887" s="52">
        <f>IF(参照!E887="","",参照!E887)</f>
        <v>2.72E-4</v>
      </c>
      <c r="AZ887" s="52" t="str">
        <f>IF(参照!F887="","",参照!F887)</f>
        <v>(株)球磨村森電力</v>
      </c>
      <c r="BA887" s="52" t="str">
        <f>IF(参照!G887="","",参照!G887)</f>
        <v>(株)球磨村森電力_</v>
      </c>
      <c r="BB887" s="52">
        <f t="shared" si="44"/>
        <v>0.27200000000000002</v>
      </c>
      <c r="BD887" s="52" t="str">
        <f>IF(参照!L887="","",参照!L887)</f>
        <v/>
      </c>
    </row>
    <row r="888" spans="47:56">
      <c r="AU888" s="52" t="str">
        <f>IF(参照!A888="","",参照!A888)</f>
        <v>A0548</v>
      </c>
      <c r="AV888" s="52" t="str">
        <f>IF(参照!B888="","",参照!B888)</f>
        <v>北日本ガス(株)</v>
      </c>
      <c r="AW888" s="52">
        <f>IF(参照!C888="","",参照!C888)</f>
        <v>4.9299999999999995E-4</v>
      </c>
      <c r="AX888" s="52" t="str">
        <f>IF(参照!D888="","",参照!D888)</f>
        <v/>
      </c>
      <c r="AY888" s="52">
        <f>IF(参照!E888="","",参照!E888)</f>
        <v>4.35E-4</v>
      </c>
      <c r="AZ888" s="52" t="str">
        <f>IF(参照!F888="","",参照!F888)</f>
        <v>北日本ガス(株)</v>
      </c>
      <c r="BA888" s="52" t="str">
        <f>IF(参照!G888="","",参照!G888)</f>
        <v>北日本ガス(株)_</v>
      </c>
      <c r="BB888" s="52">
        <f t="shared" si="44"/>
        <v>0.435</v>
      </c>
      <c r="BD888" s="52" t="str">
        <f>IF(参照!L888="","",参照!L888)</f>
        <v/>
      </c>
    </row>
    <row r="889" spans="47:56">
      <c r="AU889" s="52" t="str">
        <f>IF(参照!A889="","",参照!A889)</f>
        <v>A0549</v>
      </c>
      <c r="AV889" s="52" t="str">
        <f>IF(参照!B889="","",参照!B889)</f>
        <v>くこくエネルギー(株)(旧：熊本電力(株))</v>
      </c>
      <c r="AW889" s="52">
        <f>IF(参照!C889="","",参照!C889)</f>
        <v>5.0100000000000003E-4</v>
      </c>
      <c r="AX889" s="52" t="str">
        <f>IF(参照!D889="","",参照!D889)</f>
        <v/>
      </c>
      <c r="AY889" s="52">
        <f>IF(参照!E889="","",参照!E889)</f>
        <v>5.31E-4</v>
      </c>
      <c r="AZ889" s="52" t="str">
        <f>IF(参照!F889="","",参照!F889)</f>
        <v>くこくエネルギー(株)(旧：熊本電力(株))</v>
      </c>
      <c r="BA889" s="52" t="str">
        <f>IF(参照!G889="","",参照!G889)</f>
        <v>くこくエネルギー(株)(旧：熊本電力(株))_</v>
      </c>
      <c r="BB889" s="52">
        <f t="shared" si="44"/>
        <v>0.53100000000000003</v>
      </c>
      <c r="BD889" s="52" t="str">
        <f>IF(参照!L889="","",参照!L889)</f>
        <v/>
      </c>
    </row>
    <row r="890" spans="47:56">
      <c r="AU890" s="52" t="str">
        <f>IF(参照!A890="","",参照!A890)</f>
        <v>A0550</v>
      </c>
      <c r="AV890" s="52" t="str">
        <f>IF(参照!B890="","",参照!B890)</f>
        <v>(株)エコログ</v>
      </c>
      <c r="AW890" s="52">
        <f>IF(参照!C890="","",参照!C890)</f>
        <v>5.4200000000000006E-4</v>
      </c>
      <c r="AX890" s="52" t="str">
        <f>IF(参照!D890="","",参照!D890)</f>
        <v/>
      </c>
      <c r="AY890" s="52">
        <f>IF(参照!E890="","",参照!E890)</f>
        <v>5.4500000000000002E-4</v>
      </c>
      <c r="AZ890" s="52" t="str">
        <f>IF(参照!F890="","",参照!F890)</f>
        <v>(株)エコログ</v>
      </c>
      <c r="BA890" s="52" t="str">
        <f>IF(参照!G890="","",参照!G890)</f>
        <v>(株)エコログ_</v>
      </c>
      <c r="BB890" s="52">
        <f t="shared" si="44"/>
        <v>0.54500000000000004</v>
      </c>
      <c r="BD890" s="52" t="str">
        <f>IF(参照!L890="","",参照!L890)</f>
        <v/>
      </c>
    </row>
    <row r="891" spans="47:56">
      <c r="AU891" s="52" t="str">
        <f>IF(参照!A891="","",参照!A891)</f>
        <v>A0551</v>
      </c>
      <c r="AV891" s="52" t="str">
        <f>IF(参照!B891="","",参照!B891)</f>
        <v>飯田まちづくり電力(株)</v>
      </c>
      <c r="AW891" s="52">
        <f>IF(参照!C891="","",参照!C891)</f>
        <v>2.6600000000000001E-4</v>
      </c>
      <c r="AX891" s="52" t="str">
        <f>IF(参照!D891="","",参照!D891)</f>
        <v>メニューA</v>
      </c>
      <c r="AY891" s="52">
        <f>IF(参照!E891="","",参照!E891)</f>
        <v>3.4200000000000002E-4</v>
      </c>
      <c r="AZ891" s="52" t="str">
        <f>IF(参照!F891="","",参照!F891)</f>
        <v>飯田まちづくり電力(株)</v>
      </c>
      <c r="BA891" s="52" t="str">
        <f>IF(参照!G891="","",参照!G891)</f>
        <v>飯田まちづくり電力(株)_メニューA</v>
      </c>
      <c r="BB891" s="52">
        <f t="shared" si="44"/>
        <v>0.34200000000000003</v>
      </c>
      <c r="BD891" s="52" t="str">
        <f>IF(参照!L891="","",参照!L891)</f>
        <v/>
      </c>
    </row>
    <row r="892" spans="47:56">
      <c r="AU892" s="52" t="str">
        <f>IF(参照!A892="","",参照!A892)</f>
        <v/>
      </c>
      <c r="AV892" s="52" t="str">
        <f>IF(参照!B892="","",参照!B892)</f>
        <v/>
      </c>
      <c r="AW892" s="52" t="str">
        <f>IF(参照!C892="","",参照!C892)</f>
        <v/>
      </c>
      <c r="AX892" s="52" t="str">
        <f>IF(参照!D892="","",参照!D892)</f>
        <v>メニューB(残差)</v>
      </c>
      <c r="AY892" s="52">
        <f>IF(参照!E892="","",参照!E892)</f>
        <v>4.64E-4</v>
      </c>
      <c r="AZ892" s="52" t="str">
        <f>IF(参照!F892="","",参照!F892)</f>
        <v>飯田まちづくり電力(株)</v>
      </c>
      <c r="BA892" s="52" t="str">
        <f>IF(参照!G892="","",参照!G892)</f>
        <v>飯田まちづくり電力(株)_メニューB(残差)</v>
      </c>
      <c r="BB892" s="52">
        <f t="shared" si="44"/>
        <v>0.46400000000000002</v>
      </c>
      <c r="BD892" s="52" t="str">
        <f>IF(参照!L892="","",参照!L892)</f>
        <v/>
      </c>
    </row>
    <row r="893" spans="47:56">
      <c r="AU893" s="52" t="str">
        <f>IF(参照!A893="","",参照!A893)</f>
        <v/>
      </c>
      <c r="AV893" s="52" t="str">
        <f>IF(参照!B893="","",参照!B893)</f>
        <v/>
      </c>
      <c r="AW893" s="52" t="str">
        <f>IF(参照!C893="","",参照!C893)</f>
        <v/>
      </c>
      <c r="AX893" s="52" t="str">
        <f>IF(参照!D893="","",参照!D893)</f>
        <v>(参考値)事業者全体</v>
      </c>
      <c r="AY893" s="52">
        <f>IF(参照!E893="","",参照!E893)</f>
        <v>4.5600000000000003E-4</v>
      </c>
      <c r="AZ893" s="52" t="str">
        <f>IF(参照!F893="","",参照!F893)</f>
        <v>飯田まちづくり電力(株)</v>
      </c>
      <c r="BA893" s="52" t="str">
        <f>IF(参照!G893="","",参照!G893)</f>
        <v>飯田まちづくり電力(株)_(参考値)事業者全体</v>
      </c>
      <c r="BB893" s="52">
        <f t="shared" si="44"/>
        <v>0.45600000000000002</v>
      </c>
      <c r="BD893" s="52" t="str">
        <f>IF(参照!L893="","",参照!L893)</f>
        <v/>
      </c>
    </row>
    <row r="894" spans="47:56">
      <c r="AU894" s="52" t="str">
        <f>IF(参照!A894="","",参照!A894)</f>
        <v>A0552</v>
      </c>
      <c r="AV894" s="52" t="str">
        <f>IF(参照!B894="","",参照!B894)</f>
        <v>イワタニ長野(株)</v>
      </c>
      <c r="AW894" s="52">
        <f>IF(参照!C894="","",参照!C894)</f>
        <v>3.6400000000000001E-4</v>
      </c>
      <c r="AX894" s="52" t="str">
        <f>IF(参照!D894="","",参照!D894)</f>
        <v/>
      </c>
      <c r="AY894" s="52">
        <f>IF(参照!E894="","",参照!E894)</f>
        <v>3.0800000000000001E-4</v>
      </c>
      <c r="AZ894" s="52" t="str">
        <f>IF(参照!F894="","",参照!F894)</f>
        <v>イワタニ長野(株)</v>
      </c>
      <c r="BA894" s="52" t="str">
        <f>IF(参照!G894="","",参照!G894)</f>
        <v>イワタニ長野(株)_</v>
      </c>
      <c r="BB894" s="52">
        <f t="shared" si="44"/>
        <v>0.308</v>
      </c>
      <c r="BD894" s="52" t="str">
        <f>IF(参照!L894="","",参照!L894)</f>
        <v/>
      </c>
    </row>
    <row r="895" spans="47:56">
      <c r="AU895" s="52" t="str">
        <f>IF(参照!A895="","",参照!A895)</f>
        <v>A0553</v>
      </c>
      <c r="AV895" s="52" t="str">
        <f>IF(参照!B895="","",参照!B895)</f>
        <v>シェルジャパン(株)</v>
      </c>
      <c r="AW895" s="52" t="str">
        <f>IF(参照!C895="","",参照!C895)</f>
        <v>0.000453※</v>
      </c>
      <c r="AX895" s="52" t="str">
        <f>IF(参照!D895="","",参照!D895)</f>
        <v>メニューA</v>
      </c>
      <c r="AY895" s="52">
        <f>IF(参照!E895="","",参照!E895)</f>
        <v>2.5000000000000001E-4</v>
      </c>
      <c r="AZ895" s="52" t="str">
        <f>IF(参照!F895="","",参照!F895)</f>
        <v>シェルジャパン(株)</v>
      </c>
      <c r="BA895" s="52" t="str">
        <f>IF(参照!G895="","",参照!G895)</f>
        <v>シェルジャパン(株)_メニューA</v>
      </c>
      <c r="BB895" s="52">
        <f t="shared" si="44"/>
        <v>0.25</v>
      </c>
      <c r="BD895" s="52" t="str">
        <f>IF(参照!L895="","",参照!L895)</f>
        <v/>
      </c>
    </row>
    <row r="896" spans="47:56">
      <c r="AU896" s="52" t="str">
        <f>IF(参照!A896="","",参照!A896)</f>
        <v/>
      </c>
      <c r="AV896" s="52" t="str">
        <f>IF(参照!B896="","",参照!B896)</f>
        <v/>
      </c>
      <c r="AW896" s="52" t="str">
        <f>IF(参照!C896="","",参照!C896)</f>
        <v/>
      </c>
      <c r="AX896" s="52" t="str">
        <f>IF(参照!D896="","",参照!D896)</f>
        <v>メニューB</v>
      </c>
      <c r="AY896" s="52">
        <f>IF(参照!E896="","",参照!E896)</f>
        <v>3.1500000000000001E-4</v>
      </c>
      <c r="AZ896" s="52" t="str">
        <f>IF(参照!F896="","",参照!F896)</f>
        <v>シェルジャパン(株)</v>
      </c>
      <c r="BA896" s="52" t="str">
        <f>IF(参照!G896="","",参照!G896)</f>
        <v>シェルジャパン(株)_メニューB</v>
      </c>
      <c r="BB896" s="52">
        <f t="shared" si="44"/>
        <v>0.315</v>
      </c>
      <c r="BD896" s="52" t="str">
        <f>IF(参照!L896="","",参照!L896)</f>
        <v/>
      </c>
    </row>
    <row r="897" spans="47:56">
      <c r="AU897" s="52" t="str">
        <f>IF(参照!A897="","",参照!A897)</f>
        <v/>
      </c>
      <c r="AV897" s="52" t="str">
        <f>IF(参照!B897="","",参照!B897)</f>
        <v/>
      </c>
      <c r="AW897" s="52" t="str">
        <f>IF(参照!C897="","",参照!C897)</f>
        <v/>
      </c>
      <c r="AX897" s="52" t="str">
        <f>IF(参照!D897="","",参照!D897)</f>
        <v>メニューC(残差)</v>
      </c>
      <c r="AY897" s="52">
        <f>IF(参照!E897="","",参照!E897)</f>
        <v>7.8999999999999996E-5</v>
      </c>
      <c r="AZ897" s="52" t="str">
        <f>IF(参照!F897="","",参照!F897)</f>
        <v>シェルジャパン(株)</v>
      </c>
      <c r="BA897" s="52" t="str">
        <f>IF(参照!G897="","",参照!G897)</f>
        <v>シェルジャパン(株)_メニューC(残差)</v>
      </c>
      <c r="BB897" s="52">
        <f t="shared" si="44"/>
        <v>7.9000000000000001E-2</v>
      </c>
      <c r="BD897" s="52" t="str">
        <f>IF(参照!L897="","",参照!L897)</f>
        <v/>
      </c>
    </row>
    <row r="898" spans="47:56">
      <c r="AU898" s="52" t="str">
        <f>IF(参照!A898="","",参照!A898)</f>
        <v/>
      </c>
      <c r="AV898" s="52" t="str">
        <f>IF(参照!B898="","",参照!B898)</f>
        <v/>
      </c>
      <c r="AW898" s="52" t="str">
        <f>IF(参照!C898="","",参照!C898)</f>
        <v/>
      </c>
      <c r="AX898" s="52" t="str">
        <f>IF(参照!D898="","",参照!D898)</f>
        <v>(参考値)事業者全体</v>
      </c>
      <c r="AY898" s="52">
        <f>IF(参照!E898="","",参照!E898)</f>
        <v>6.3000000000000003E-4</v>
      </c>
      <c r="AZ898" s="52" t="str">
        <f>IF(参照!F898="","",参照!F898)</f>
        <v>シェルジャパン(株)</v>
      </c>
      <c r="BA898" s="52" t="str">
        <f>IF(参照!G898="","",参照!G898)</f>
        <v>シェルジャパン(株)_(参考値)事業者全体</v>
      </c>
      <c r="BB898" s="52">
        <f t="shared" si="44"/>
        <v>0.63</v>
      </c>
      <c r="BD898" s="52" t="str">
        <f>IF(参照!L898="","",参照!L898)</f>
        <v/>
      </c>
    </row>
    <row r="899" spans="47:56">
      <c r="AU899" s="52" t="str">
        <f>IF(参照!A899="","",参照!A899)</f>
        <v>A0554</v>
      </c>
      <c r="AV899" s="52" t="str">
        <f>IF(参照!B899="","",参照!B899)</f>
        <v>(株)クボタ</v>
      </c>
      <c r="AW899" s="52">
        <f>IF(参照!C899="","",参照!C899)</f>
        <v>3.9899999999999999E-4</v>
      </c>
      <c r="AX899" s="52" t="str">
        <f>IF(参照!D899="","",参照!D899)</f>
        <v/>
      </c>
      <c r="AY899" s="52">
        <f>IF(参照!E899="","",参照!E899)</f>
        <v>3.4299999999999999E-4</v>
      </c>
      <c r="AZ899" s="52" t="str">
        <f>IF(参照!F899="","",参照!F899)</f>
        <v>(株)クボタ</v>
      </c>
      <c r="BA899" s="52" t="str">
        <f>IF(参照!G899="","",参照!G899)</f>
        <v>(株)クボタ_</v>
      </c>
      <c r="BB899" s="52">
        <f t="shared" si="44"/>
        <v>0.34299999999999997</v>
      </c>
      <c r="BD899" s="52" t="str">
        <f>IF(参照!L899="","",参照!L899)</f>
        <v/>
      </c>
    </row>
    <row r="900" spans="47:56">
      <c r="AU900" s="52" t="str">
        <f>IF(参照!A900="","",参照!A900)</f>
        <v>A0555</v>
      </c>
      <c r="AV900" s="52" t="str">
        <f>IF(参照!B900="","",参照!B900)</f>
        <v>石油資源開発(株)</v>
      </c>
      <c r="AW900" s="52" t="str">
        <f>IF(参照!C900="","",参照!C900)</f>
        <v>0.000453※</v>
      </c>
      <c r="AX900" s="52" t="str">
        <f>IF(参照!D900="","",参照!D900)</f>
        <v/>
      </c>
      <c r="AY900" s="52">
        <f>IF(参照!E900="","",参照!E900)</f>
        <v>4.5300000000000001E-4</v>
      </c>
      <c r="AZ900" s="52" t="str">
        <f>IF(参照!F900="","",参照!F900)</f>
        <v>石油資源開発(株)</v>
      </c>
      <c r="BA900" s="52" t="str">
        <f>IF(参照!G900="","",参照!G900)</f>
        <v>石油資源開発(株)_</v>
      </c>
      <c r="BB900" s="52">
        <f t="shared" si="44"/>
        <v>0.45300000000000001</v>
      </c>
      <c r="BD900" s="52" t="str">
        <f>IF(参照!L900="","",参照!L900)</f>
        <v/>
      </c>
    </row>
    <row r="901" spans="47:56">
      <c r="AU901" s="52" t="str">
        <f>IF(参照!A901="","",参照!A901)</f>
        <v>A0556</v>
      </c>
      <c r="AV901" s="52" t="str">
        <f>IF(参照!B901="","",参照!B901)</f>
        <v>越後天然ガス(株)</v>
      </c>
      <c r="AW901" s="52">
        <f>IF(参照!C901="","",参照!C901)</f>
        <v>5.22E-4</v>
      </c>
      <c r="AX901" s="52" t="str">
        <f>IF(参照!D901="","",参照!D901)</f>
        <v>メニューA</v>
      </c>
      <c r="AY901" s="52">
        <f>IF(参照!E901="","",参照!E901)</f>
        <v>0</v>
      </c>
      <c r="AZ901" s="52" t="str">
        <f>IF(参照!F901="","",参照!F901)</f>
        <v>越後天然ガス(株)</v>
      </c>
      <c r="BA901" s="52" t="str">
        <f>IF(参照!G901="","",参照!G901)</f>
        <v>越後天然ガス(株)_メニューA</v>
      </c>
      <c r="BB901" s="52">
        <f t="shared" ref="BB901:BB964" si="45">AY901*1000</f>
        <v>0</v>
      </c>
      <c r="BD901" s="52" t="str">
        <f>IF(参照!L901="","",参照!L901)</f>
        <v/>
      </c>
    </row>
    <row r="902" spans="47:56">
      <c r="AU902" s="52" t="str">
        <f>IF(参照!A902="","",参照!A902)</f>
        <v/>
      </c>
      <c r="AV902" s="52" t="str">
        <f>IF(参照!B902="","",参照!B902)</f>
        <v/>
      </c>
      <c r="AW902" s="52" t="str">
        <f>IF(参照!C902="","",参照!C902)</f>
        <v/>
      </c>
      <c r="AX902" s="52" t="str">
        <f>IF(参照!D902="","",参照!D902)</f>
        <v>メニューB(残差)</v>
      </c>
      <c r="AY902" s="52">
        <f>IF(参照!E902="","",参照!E902)</f>
        <v>5.9899999999999992E-4</v>
      </c>
      <c r="AZ902" s="52" t="str">
        <f>IF(参照!F902="","",参照!F902)</f>
        <v>越後天然ガス(株)</v>
      </c>
      <c r="BA902" s="52" t="str">
        <f>IF(参照!G902="","",参照!G902)</f>
        <v>越後天然ガス(株)_メニューB(残差)</v>
      </c>
      <c r="BB902" s="52">
        <f t="shared" si="45"/>
        <v>0.59899999999999998</v>
      </c>
      <c r="BD902" s="52" t="str">
        <f>IF(参照!L902="","",参照!L902)</f>
        <v/>
      </c>
    </row>
    <row r="903" spans="47:56">
      <c r="AU903" s="52" t="str">
        <f>IF(参照!A903="","",参照!A903)</f>
        <v/>
      </c>
      <c r="AV903" s="52" t="str">
        <f>IF(参照!B903="","",参照!B903)</f>
        <v/>
      </c>
      <c r="AW903" s="52" t="str">
        <f>IF(参照!C903="","",参照!C903)</f>
        <v/>
      </c>
      <c r="AX903" s="52" t="str">
        <f>IF(参照!D903="","",参照!D903)</f>
        <v>(参考値)事業者全体</v>
      </c>
      <c r="AY903" s="52">
        <f>IF(参照!E903="","",参照!E903)</f>
        <v>2.9299999999999997E-4</v>
      </c>
      <c r="AZ903" s="52" t="str">
        <f>IF(参照!F903="","",参照!F903)</f>
        <v>越後天然ガス(株)</v>
      </c>
      <c r="BA903" s="52" t="str">
        <f>IF(参照!G903="","",参照!G903)</f>
        <v>越後天然ガス(株)_(参考値)事業者全体</v>
      </c>
      <c r="BB903" s="52">
        <f t="shared" si="45"/>
        <v>0.29299999999999998</v>
      </c>
      <c r="BD903" s="52" t="str">
        <f>IF(参照!L903="","",参照!L903)</f>
        <v/>
      </c>
    </row>
    <row r="904" spans="47:56">
      <c r="AU904" s="52" t="str">
        <f>IF(参照!A904="","",参照!A904)</f>
        <v>A0557</v>
      </c>
      <c r="AV904" s="52" t="str">
        <f>IF(参照!B904="","",参照!B904)</f>
        <v>(株)大仙こまちパワー</v>
      </c>
      <c r="AW904" s="52">
        <f>IF(参照!C904="","",参照!C904)</f>
        <v>1.4E-5</v>
      </c>
      <c r="AX904" s="52" t="str">
        <f>IF(参照!D904="","",参照!D904)</f>
        <v/>
      </c>
      <c r="AY904" s="52">
        <f>IF(参照!E904="","",参照!E904)</f>
        <v>4.2299999999999998E-4</v>
      </c>
      <c r="AZ904" s="52" t="str">
        <f>IF(参照!F904="","",参照!F904)</f>
        <v>(株)大仙こまちパワー</v>
      </c>
      <c r="BA904" s="52" t="str">
        <f>IF(参照!G904="","",参照!G904)</f>
        <v>(株)大仙こまちパワー_</v>
      </c>
      <c r="BB904" s="52">
        <f t="shared" si="45"/>
        <v>0.42299999999999999</v>
      </c>
      <c r="BD904" s="52" t="str">
        <f>IF(参照!L904="","",参照!L904)</f>
        <v/>
      </c>
    </row>
    <row r="905" spans="47:56">
      <c r="AU905" s="52" t="str">
        <f>IF(参照!A905="","",参照!A905)</f>
        <v>A0558</v>
      </c>
      <c r="AV905" s="52" t="str">
        <f>IF(参照!B905="","",参照!B905)</f>
        <v>坂戸ガス(株)</v>
      </c>
      <c r="AW905" s="52">
        <f>IF(参照!C905="","",参照!C905)</f>
        <v>4.0700000000000003E-4</v>
      </c>
      <c r="AX905" s="52" t="str">
        <f>IF(参照!D905="","",参照!D905)</f>
        <v/>
      </c>
      <c r="AY905" s="52">
        <f>IF(参照!E905="","",参照!E905)</f>
        <v>3.5100000000000002E-4</v>
      </c>
      <c r="AZ905" s="52" t="str">
        <f>IF(参照!F905="","",参照!F905)</f>
        <v>坂戸ガス(株)</v>
      </c>
      <c r="BA905" s="52" t="str">
        <f>IF(参照!G905="","",参照!G905)</f>
        <v>坂戸ガス(株)_</v>
      </c>
      <c r="BB905" s="52">
        <f t="shared" si="45"/>
        <v>0.35100000000000003</v>
      </c>
      <c r="BD905" s="52" t="str">
        <f>IF(参照!L905="","",参照!L905)</f>
        <v/>
      </c>
    </row>
    <row r="906" spans="47:56">
      <c r="AU906" s="52" t="str">
        <f>IF(参照!A906="","",参照!A906)</f>
        <v>A0559</v>
      </c>
      <c r="AV906" s="52" t="str">
        <f>IF(参照!B906="","",参照!B906)</f>
        <v>(株)デベロップ</v>
      </c>
      <c r="AW906" s="52">
        <f>IF(参照!C906="","",参照!C906)</f>
        <v>4.0000000000000002E-4</v>
      </c>
      <c r="AX906" s="52" t="str">
        <f>IF(参照!D906="","",参照!D906)</f>
        <v/>
      </c>
      <c r="AY906" s="52">
        <f>IF(参照!E906="","",参照!E906)</f>
        <v>3.4400000000000001E-4</v>
      </c>
      <c r="AZ906" s="52" t="str">
        <f>IF(参照!F906="","",参照!F906)</f>
        <v>(株)デベロップ</v>
      </c>
      <c r="BA906" s="52" t="str">
        <f>IF(参照!G906="","",参照!G906)</f>
        <v>(株)デベロップ_</v>
      </c>
      <c r="BB906" s="52">
        <f t="shared" si="45"/>
        <v>0.34400000000000003</v>
      </c>
      <c r="BD906" s="52" t="str">
        <f>IF(参照!L906="","",参照!L906)</f>
        <v/>
      </c>
    </row>
    <row r="907" spans="47:56">
      <c r="AU907" s="52" t="str">
        <f>IF(参照!A907="","",参照!A907)</f>
        <v>A0560</v>
      </c>
      <c r="AV907" s="52" t="str">
        <f>IF(参照!B907="","",参照!B907)</f>
        <v>(株)テレ・マーカー</v>
      </c>
      <c r="AW907" s="52">
        <f>IF(参照!C907="","",参照!C907)</f>
        <v>6.29E-4</v>
      </c>
      <c r="AX907" s="52" t="str">
        <f>IF(参照!D907="","",参照!D907)</f>
        <v/>
      </c>
      <c r="AY907" s="52">
        <f>IF(参照!E907="","",参照!E907)</f>
        <v>5.8600000000000004E-4</v>
      </c>
      <c r="AZ907" s="52" t="str">
        <f>IF(参照!F907="","",参照!F907)</f>
        <v>(株)テレ・マーカー</v>
      </c>
      <c r="BA907" s="52" t="str">
        <f>IF(参照!G907="","",参照!G907)</f>
        <v>(株)テレ・マーカー_</v>
      </c>
      <c r="BB907" s="52">
        <f t="shared" si="45"/>
        <v>0.58600000000000008</v>
      </c>
      <c r="BD907" s="52" t="str">
        <f>IF(参照!L907="","",参照!L907)</f>
        <v/>
      </c>
    </row>
    <row r="908" spans="47:56">
      <c r="AU908" s="52" t="str">
        <f>IF(参照!A908="","",参照!A908)</f>
        <v>A0562</v>
      </c>
      <c r="AV908" s="52" t="str">
        <f>IF(参照!B908="","",参照!B908)</f>
        <v>ＭＧＣエネルギー(株)</v>
      </c>
      <c r="AW908" s="52">
        <f>IF(参照!C908="","",参照!C908)</f>
        <v>3.8499999999999998E-4</v>
      </c>
      <c r="AX908" s="52" t="str">
        <f>IF(参照!D908="","",参照!D908)</f>
        <v/>
      </c>
      <c r="AY908" s="52">
        <f>IF(参照!E908="","",参照!E908)</f>
        <v>3.4200000000000002E-4</v>
      </c>
      <c r="AZ908" s="52" t="str">
        <f>IF(参照!F908="","",参照!F908)</f>
        <v>ＭＧＣエネルギー(株)</v>
      </c>
      <c r="BA908" s="52" t="str">
        <f>IF(参照!G908="","",参照!G908)</f>
        <v>ＭＧＣエネルギー(株)_</v>
      </c>
      <c r="BB908" s="52">
        <f t="shared" si="45"/>
        <v>0.34200000000000003</v>
      </c>
      <c r="BD908" s="52" t="str">
        <f>IF(参照!L908="","",参照!L908)</f>
        <v/>
      </c>
    </row>
    <row r="909" spans="47:56">
      <c r="AU909" s="52" t="str">
        <f>IF(参照!A909="","",参照!A909)</f>
        <v>A0565</v>
      </c>
      <c r="AV909" s="52" t="str">
        <f>IF(参照!B909="","",参照!B909)</f>
        <v>福島フェニックス電力(株)</v>
      </c>
      <c r="AW909" s="52" t="str">
        <f>IF(参照!C909="","",参照!C909)</f>
        <v>0.000453※</v>
      </c>
      <c r="AX909" s="52" t="str">
        <f>IF(参照!D909="","",参照!D909)</f>
        <v/>
      </c>
      <c r="AY909" s="52">
        <f>IF(参照!E909="","",参照!E909)</f>
        <v>5.0199999999999995E-4</v>
      </c>
      <c r="AZ909" s="52" t="str">
        <f>IF(参照!F909="","",参照!F909)</f>
        <v>福島フェニックス電力(株)</v>
      </c>
      <c r="BA909" s="52" t="str">
        <f>IF(参照!G909="","",参照!G909)</f>
        <v>福島フェニックス電力(株)_</v>
      </c>
      <c r="BB909" s="52">
        <f t="shared" si="45"/>
        <v>0.502</v>
      </c>
      <c r="BD909" s="52" t="str">
        <f>IF(参照!L909="","",参照!L909)</f>
        <v/>
      </c>
    </row>
    <row r="910" spans="47:56">
      <c r="AU910" s="52" t="str">
        <f>IF(参照!A910="","",参照!A910)</f>
        <v>A0566</v>
      </c>
      <c r="AV910" s="52" t="str">
        <f>IF(参照!B910="","",参照!B910)</f>
        <v>あんしん電力合同会社</v>
      </c>
      <c r="AW910" s="52">
        <f>IF(参照!C910="","",参照!C910)</f>
        <v>4.4700000000000002E-4</v>
      </c>
      <c r="AX910" s="52" t="str">
        <f>IF(参照!D910="","",参照!D910)</f>
        <v/>
      </c>
      <c r="AY910" s="52">
        <f>IF(参照!E910="","",参照!E910)</f>
        <v>4.5899999999999999E-4</v>
      </c>
      <c r="AZ910" s="52" t="str">
        <f>IF(参照!F910="","",参照!F910)</f>
        <v>あんしん電力合同会社</v>
      </c>
      <c r="BA910" s="52" t="str">
        <f>IF(参照!G910="","",参照!G910)</f>
        <v>あんしん電力合同会社_</v>
      </c>
      <c r="BB910" s="52">
        <f t="shared" si="45"/>
        <v>0.45899999999999996</v>
      </c>
      <c r="BD910" s="52" t="str">
        <f>IF(参照!L910="","",参照!L910)</f>
        <v/>
      </c>
    </row>
    <row r="911" spans="47:56">
      <c r="AU911" s="52" t="str">
        <f>IF(参照!A911="","",参照!A911)</f>
        <v>A0567</v>
      </c>
      <c r="AV911" s="52" t="str">
        <f>IF(参照!B911="","",参照!B911)</f>
        <v>(株)美作国電力</v>
      </c>
      <c r="AW911" s="52">
        <f>IF(参照!C911="","",参照!C911)</f>
        <v>5.1000000000000004E-4</v>
      </c>
      <c r="AX911" s="52" t="str">
        <f>IF(参照!D911="","",参照!D911)</f>
        <v/>
      </c>
      <c r="AY911" s="52">
        <f>IF(参照!E911="","",参照!E911)</f>
        <v>4.5399999999999998E-4</v>
      </c>
      <c r="AZ911" s="52" t="str">
        <f>IF(参照!F911="","",参照!F911)</f>
        <v>(株)美作国電力</v>
      </c>
      <c r="BA911" s="52" t="str">
        <f>IF(参照!G911="","",参照!G911)</f>
        <v>(株)美作国電力_</v>
      </c>
      <c r="BB911" s="52">
        <f t="shared" si="45"/>
        <v>0.45399999999999996</v>
      </c>
      <c r="BD911" s="52" t="str">
        <f>IF(参照!L911="","",参照!L911)</f>
        <v/>
      </c>
    </row>
    <row r="912" spans="47:56">
      <c r="AU912" s="52" t="str">
        <f>IF(参照!A912="","",参照!A912)</f>
        <v>A0568</v>
      </c>
      <c r="AV912" s="52" t="str">
        <f>IF(参照!B912="","",参照!B912)</f>
        <v>エア・ウォーター(株)</v>
      </c>
      <c r="AW912" s="52">
        <f>IF(参照!C912="","",参照!C912)</f>
        <v>4.64E-4</v>
      </c>
      <c r="AX912" s="52" t="str">
        <f>IF(参照!D912="","",参照!D912)</f>
        <v/>
      </c>
      <c r="AY912" s="52">
        <f>IF(参照!E912="","",参照!E912)</f>
        <v>4.08E-4</v>
      </c>
      <c r="AZ912" s="52" t="str">
        <f>IF(参照!F912="","",参照!F912)</f>
        <v>エア・ウォーター(株)</v>
      </c>
      <c r="BA912" s="52" t="str">
        <f>IF(参照!G912="","",参照!G912)</f>
        <v>エア・ウォーター(株)_</v>
      </c>
      <c r="BB912" s="52">
        <f t="shared" si="45"/>
        <v>0.40799999999999997</v>
      </c>
      <c r="BD912" s="52" t="str">
        <f>IF(参照!L912="","",参照!L912)</f>
        <v/>
      </c>
    </row>
    <row r="913" spans="47:56">
      <c r="AU913" s="52" t="str">
        <f>IF(参照!A913="","",参照!A913)</f>
        <v>A0570</v>
      </c>
      <c r="AV913" s="52" t="str">
        <f>IF(参照!B913="","",参照!B913)</f>
        <v>八幡商事(株)</v>
      </c>
      <c r="AW913" s="52">
        <f>IF(参照!C913="","",参照!C913)</f>
        <v>3.6400000000000001E-4</v>
      </c>
      <c r="AX913" s="52" t="str">
        <f>IF(参照!D913="","",参照!D913)</f>
        <v/>
      </c>
      <c r="AY913" s="52">
        <f>IF(参照!E913="","",参照!E913)</f>
        <v>3.0800000000000001E-4</v>
      </c>
      <c r="AZ913" s="52" t="str">
        <f>IF(参照!F913="","",参照!F913)</f>
        <v>八幡商事(株)</v>
      </c>
      <c r="BA913" s="52" t="str">
        <f>IF(参照!G913="","",参照!G913)</f>
        <v>八幡商事(株)_</v>
      </c>
      <c r="BB913" s="52">
        <f t="shared" si="45"/>
        <v>0.308</v>
      </c>
      <c r="BD913" s="52" t="str">
        <f>IF(参照!L913="","",参照!L913)</f>
        <v/>
      </c>
    </row>
    <row r="914" spans="47:56">
      <c r="AU914" s="52" t="str">
        <f>IF(参照!A914="","",参照!A914)</f>
        <v>A0571</v>
      </c>
      <c r="AV914" s="52" t="str">
        <f>IF(参照!B914="","",参照!B914)</f>
        <v>おいでんエネルギー(株)</v>
      </c>
      <c r="AW914" s="52">
        <f>IF(参照!C914="","",参照!C914)</f>
        <v>4.6999999999999999E-4</v>
      </c>
      <c r="AX914" s="52" t="str">
        <f>IF(参照!D914="","",参照!D914)</f>
        <v>メニューA</v>
      </c>
      <c r="AY914" s="52">
        <f>IF(参照!E914="","",参照!E914)</f>
        <v>0</v>
      </c>
      <c r="AZ914" s="52" t="str">
        <f>IF(参照!F914="","",参照!F914)</f>
        <v>おいでんエネルギー(株)</v>
      </c>
      <c r="BA914" s="52" t="str">
        <f>IF(参照!G914="","",参照!G914)</f>
        <v>おいでんエネルギー(株)_メニューA</v>
      </c>
      <c r="BB914" s="52">
        <f t="shared" si="45"/>
        <v>0</v>
      </c>
      <c r="BD914" s="52" t="str">
        <f>IF(参照!L914="","",参照!L914)</f>
        <v/>
      </c>
    </row>
    <row r="915" spans="47:56">
      <c r="AU915" s="52" t="str">
        <f>IF(参照!A915="","",参照!A915)</f>
        <v/>
      </c>
      <c r="AV915" s="52" t="str">
        <f>IF(参照!B915="","",参照!B915)</f>
        <v/>
      </c>
      <c r="AW915" s="52" t="str">
        <f>IF(参照!C915="","",参照!C915)</f>
        <v/>
      </c>
      <c r="AX915" s="52" t="str">
        <f>IF(参照!D915="","",参照!D915)</f>
        <v>メニューB</v>
      </c>
      <c r="AY915" s="52">
        <f>IF(参照!E915="","",参照!E915)</f>
        <v>0</v>
      </c>
      <c r="AZ915" s="52" t="str">
        <f>IF(参照!F915="","",参照!F915)</f>
        <v>おいでんエネルギー(株)</v>
      </c>
      <c r="BA915" s="52" t="str">
        <f>IF(参照!G915="","",参照!G915)</f>
        <v>おいでんエネルギー(株)_メニューB</v>
      </c>
      <c r="BB915" s="52">
        <f t="shared" si="45"/>
        <v>0</v>
      </c>
      <c r="BD915" s="52" t="str">
        <f>IF(参照!L915="","",参照!L915)</f>
        <v/>
      </c>
    </row>
    <row r="916" spans="47:56">
      <c r="AU916" s="52" t="str">
        <f>IF(参照!A916="","",参照!A916)</f>
        <v/>
      </c>
      <c r="AV916" s="52" t="str">
        <f>IF(参照!B916="","",参照!B916)</f>
        <v/>
      </c>
      <c r="AW916" s="52" t="str">
        <f>IF(参照!C916="","",参照!C916)</f>
        <v/>
      </c>
      <c r="AX916" s="52" t="str">
        <f>IF(参照!D916="","",参照!D916)</f>
        <v>メニューC(残差)</v>
      </c>
      <c r="AY916" s="52">
        <f>IF(参照!E916="","",参照!E916)</f>
        <v>2.3000000000000001E-4</v>
      </c>
      <c r="AZ916" s="52" t="str">
        <f>IF(参照!F916="","",参照!F916)</f>
        <v>おいでんエネルギー(株)</v>
      </c>
      <c r="BA916" s="52" t="str">
        <f>IF(参照!G916="","",参照!G916)</f>
        <v>おいでんエネルギー(株)_メニューC(残差)</v>
      </c>
      <c r="BB916" s="52">
        <f t="shared" si="45"/>
        <v>0.23</v>
      </c>
      <c r="BD916" s="52" t="str">
        <f>IF(参照!L916="","",参照!L916)</f>
        <v/>
      </c>
    </row>
    <row r="917" spans="47:56">
      <c r="AU917" s="52" t="str">
        <f>IF(参照!A917="","",参照!A917)</f>
        <v/>
      </c>
      <c r="AV917" s="52" t="str">
        <f>IF(参照!B917="","",参照!B917)</f>
        <v/>
      </c>
      <c r="AW917" s="52" t="str">
        <f>IF(参照!C917="","",参照!C917)</f>
        <v/>
      </c>
      <c r="AX917" s="52" t="str">
        <f>IF(参照!D917="","",参照!D917)</f>
        <v>(参考値)事業者全体</v>
      </c>
      <c r="AY917" s="52">
        <f>IF(参照!E917="","",参照!E917)</f>
        <v>5.4199999999999995E-4</v>
      </c>
      <c r="AZ917" s="52" t="str">
        <f>IF(参照!F917="","",参照!F917)</f>
        <v>おいでんエネルギー(株)</v>
      </c>
      <c r="BA917" s="52" t="str">
        <f>IF(参照!G917="","",参照!G917)</f>
        <v>おいでんエネルギー(株)_(参考値)事業者全体</v>
      </c>
      <c r="BB917" s="52">
        <f t="shared" si="45"/>
        <v>0.54199999999999993</v>
      </c>
      <c r="BD917" s="52" t="str">
        <f>IF(参照!L917="","",参照!L917)</f>
        <v/>
      </c>
    </row>
    <row r="918" spans="47:56">
      <c r="AU918" s="52" t="str">
        <f>IF(参照!A918="","",参照!A918)</f>
        <v>A0572</v>
      </c>
      <c r="AV918" s="52" t="str">
        <f>IF(参照!B918="","",参照!B918)</f>
        <v>(株)イシオ</v>
      </c>
      <c r="AW918" s="52">
        <f>IF(参照!C918="","",参照!C918)</f>
        <v>5.0900000000000001E-4</v>
      </c>
      <c r="AX918" s="52" t="str">
        <f>IF(参照!D918="","",参照!D918)</f>
        <v/>
      </c>
      <c r="AY918" s="52">
        <f>IF(参照!E918="","",参照!E918)</f>
        <v>5.7200000000000003E-4</v>
      </c>
      <c r="AZ918" s="52" t="str">
        <f>IF(参照!F918="","",参照!F918)</f>
        <v>(株)イシオ</v>
      </c>
      <c r="BA918" s="52" t="str">
        <f>IF(参照!G918="","",参照!G918)</f>
        <v>(株)イシオ_</v>
      </c>
      <c r="BB918" s="52">
        <f t="shared" si="45"/>
        <v>0.57200000000000006</v>
      </c>
      <c r="BD918" s="52" t="str">
        <f>IF(参照!L918="","",参照!L918)</f>
        <v/>
      </c>
    </row>
    <row r="919" spans="47:56">
      <c r="AU919" s="52" t="str">
        <f>IF(参照!A919="","",参照!A919)</f>
        <v>A0573</v>
      </c>
      <c r="AV919" s="52" t="str">
        <f>IF(参照!B919="","",参照!B919)</f>
        <v>北陸電力ビズ・エナジーソリューション(株)</v>
      </c>
      <c r="AW919" s="52">
        <f>IF(参照!C919="","",参照!C919)</f>
        <v>7.7000000000000007E-4</v>
      </c>
      <c r="AX919" s="52" t="str">
        <f>IF(参照!D919="","",参照!D919)</f>
        <v/>
      </c>
      <c r="AY919" s="52">
        <f>IF(参照!E919="","",参照!E919)</f>
        <v>2.4800000000000001E-4</v>
      </c>
      <c r="AZ919" s="52" t="str">
        <f>IF(参照!F919="","",参照!F919)</f>
        <v>北陸電力ビズ・エナジーソリューション(株)</v>
      </c>
      <c r="BA919" s="52" t="str">
        <f>IF(参照!G919="","",参照!G919)</f>
        <v>北陸電力ビズ・エナジーソリューション(株)_</v>
      </c>
      <c r="BB919" s="52">
        <f t="shared" si="45"/>
        <v>0.248</v>
      </c>
      <c r="BD919" s="52" t="str">
        <f>IF(参照!L919="","",参照!L919)</f>
        <v/>
      </c>
    </row>
    <row r="920" spans="47:56">
      <c r="AU920" s="52" t="str">
        <f>IF(参照!A920="","",参照!A920)</f>
        <v>A0575</v>
      </c>
      <c r="AV920" s="52" t="str">
        <f>IF(参照!B920="","",参照!B920)</f>
        <v>加賀市総合サービス(株)</v>
      </c>
      <c r="AW920" s="52">
        <f>IF(参照!C920="","",参照!C920)</f>
        <v>4.9600000000000002E-4</v>
      </c>
      <c r="AX920" s="52" t="str">
        <f>IF(参照!D920="","",参照!D920)</f>
        <v/>
      </c>
      <c r="AY920" s="52">
        <f>IF(参照!E920="","",参照!E920)</f>
        <v>4.9299999999999995E-4</v>
      </c>
      <c r="AZ920" s="52" t="str">
        <f>IF(参照!F920="","",参照!F920)</f>
        <v>加賀市総合サービス(株)</v>
      </c>
      <c r="BA920" s="52" t="str">
        <f>IF(参照!G920="","",参照!G920)</f>
        <v>加賀市総合サービス(株)_</v>
      </c>
      <c r="BB920" s="52">
        <f t="shared" si="45"/>
        <v>0.49299999999999994</v>
      </c>
      <c r="BD920" s="52" t="str">
        <f>IF(参照!L920="","",参照!L920)</f>
        <v/>
      </c>
    </row>
    <row r="921" spans="47:56">
      <c r="AU921" s="52" t="str">
        <f>IF(参照!A921="","",参照!A921)</f>
        <v>A0577</v>
      </c>
      <c r="AV921" s="52" t="str">
        <f>IF(参照!B921="","",参照!B921)</f>
        <v>丸紅伊那みらいでんき(株)</v>
      </c>
      <c r="AW921" s="52">
        <f>IF(参照!C921="","",参照!C921)</f>
        <v>1.8000000000000001E-4</v>
      </c>
      <c r="AX921" s="52" t="str">
        <f>IF(参照!D921="","",参照!D921)</f>
        <v>メニューA</v>
      </c>
      <c r="AY921" s="52">
        <f>IF(参照!E921="","",参照!E921)</f>
        <v>0</v>
      </c>
      <c r="AZ921" s="52" t="str">
        <f>IF(参照!F921="","",参照!F921)</f>
        <v>丸紅伊那みらいでんき(株)</v>
      </c>
      <c r="BA921" s="52" t="str">
        <f>IF(参照!G921="","",参照!G921)</f>
        <v>丸紅伊那みらいでんき(株)_メニューA</v>
      </c>
      <c r="BB921" s="52">
        <f t="shared" si="45"/>
        <v>0</v>
      </c>
      <c r="BD921" s="52" t="str">
        <f>IF(参照!L921="","",参照!L921)</f>
        <v/>
      </c>
    </row>
    <row r="922" spans="47:56">
      <c r="AU922" s="52" t="str">
        <f>IF(参照!A922="","",参照!A922)</f>
        <v/>
      </c>
      <c r="AV922" s="52" t="str">
        <f>IF(参照!B922="","",参照!B922)</f>
        <v/>
      </c>
      <c r="AW922" s="52" t="str">
        <f>IF(参照!C922="","",参照!C922)</f>
        <v/>
      </c>
      <c r="AX922" s="52" t="str">
        <f>IF(参照!D922="","",参照!D922)</f>
        <v>メニューB(残差)</v>
      </c>
      <c r="AY922" s="52">
        <f>IF(参照!E922="","",参照!E922)</f>
        <v>2.9799999999999998E-4</v>
      </c>
      <c r="AZ922" s="52" t="str">
        <f>IF(参照!F922="","",参照!F922)</f>
        <v>丸紅伊那みらいでんき(株)</v>
      </c>
      <c r="BA922" s="52" t="str">
        <f>IF(参照!G922="","",参照!G922)</f>
        <v>丸紅伊那みらいでんき(株)_メニューB(残差)</v>
      </c>
      <c r="BB922" s="52">
        <f t="shared" si="45"/>
        <v>0.29799999999999999</v>
      </c>
      <c r="BD922" s="52" t="str">
        <f>IF(参照!L922="","",参照!L922)</f>
        <v/>
      </c>
    </row>
    <row r="923" spans="47:56">
      <c r="AU923" s="52" t="str">
        <f>IF(参照!A923="","",参照!A923)</f>
        <v/>
      </c>
      <c r="AV923" s="52" t="str">
        <f>IF(参照!B923="","",参照!B923)</f>
        <v/>
      </c>
      <c r="AW923" s="52" t="str">
        <f>IF(参照!C923="","",参照!C923)</f>
        <v/>
      </c>
      <c r="AX923" s="52" t="str">
        <f>IF(参照!D923="","",参照!D923)</f>
        <v>(参考値)事業者全体</v>
      </c>
      <c r="AY923" s="52">
        <f>IF(参照!E923="","",参照!E923)</f>
        <v>2.9E-4</v>
      </c>
      <c r="AZ923" s="52" t="str">
        <f>IF(参照!F923="","",参照!F923)</f>
        <v>丸紅伊那みらいでんき(株)</v>
      </c>
      <c r="BA923" s="52" t="str">
        <f>IF(参照!G923="","",参照!G923)</f>
        <v>丸紅伊那みらいでんき(株)_(参考値)事業者全体</v>
      </c>
      <c r="BB923" s="52">
        <f t="shared" si="45"/>
        <v>0.28999999999999998</v>
      </c>
      <c r="BD923" s="52" t="str">
        <f>IF(参照!L923="","",参照!L923)</f>
        <v/>
      </c>
    </row>
    <row r="924" spans="47:56">
      <c r="AU924" s="52" t="str">
        <f>IF(参照!A924="","",参照!A924)</f>
        <v>A0578</v>
      </c>
      <c r="AV924" s="52" t="str">
        <f>IF(参照!B924="","",参照!B924)</f>
        <v>富士山エナジー(株)</v>
      </c>
      <c r="AW924" s="52">
        <f>IF(参照!C924="","",参照!C924)</f>
        <v>4.7899999999999999E-4</v>
      </c>
      <c r="AX924" s="52" t="str">
        <f>IF(参照!D924="","",参照!D924)</f>
        <v/>
      </c>
      <c r="AY924" s="52">
        <f>IF(参照!E924="","",参照!E924)</f>
        <v>5.1400000000000003E-4</v>
      </c>
      <c r="AZ924" s="52" t="str">
        <f>IF(参照!F924="","",参照!F924)</f>
        <v>富士山エナジー(株)</v>
      </c>
      <c r="BA924" s="52" t="str">
        <f>IF(参照!G924="","",参照!G924)</f>
        <v>富士山エナジー(株)_</v>
      </c>
      <c r="BB924" s="52">
        <f t="shared" si="45"/>
        <v>0.51400000000000001</v>
      </c>
      <c r="BD924" s="52" t="str">
        <f>IF(参照!L924="","",参照!L924)</f>
        <v/>
      </c>
    </row>
    <row r="925" spans="47:56">
      <c r="AU925" s="52" t="str">
        <f>IF(参照!A925="","",参照!A925)</f>
        <v>A0580</v>
      </c>
      <c r="AV925" s="52" t="str">
        <f>IF(参照!B925="","",参照!B925)</f>
        <v>(株)エナネス</v>
      </c>
      <c r="AW925" s="52">
        <f>IF(参照!C925="","",参照!C925)</f>
        <v>4.6799999999999999E-4</v>
      </c>
      <c r="AX925" s="52" t="str">
        <f>IF(参照!D925="","",参照!D925)</f>
        <v/>
      </c>
      <c r="AY925" s="52">
        <f>IF(参照!E925="","",参照!E925)</f>
        <v>4.4099999999999999E-4</v>
      </c>
      <c r="AZ925" s="52" t="str">
        <f>IF(参照!F925="","",参照!F925)</f>
        <v>(株)エナネス</v>
      </c>
      <c r="BA925" s="52" t="str">
        <f>IF(参照!G925="","",参照!G925)</f>
        <v>(株)エナネス_</v>
      </c>
      <c r="BB925" s="52">
        <f t="shared" si="45"/>
        <v>0.441</v>
      </c>
      <c r="BD925" s="52" t="str">
        <f>IF(参照!L925="","",参照!L925)</f>
        <v/>
      </c>
    </row>
    <row r="926" spans="47:56">
      <c r="AU926" s="52" t="str">
        <f>IF(参照!A926="","",参照!A926)</f>
        <v>A0581</v>
      </c>
      <c r="AV926" s="52" t="str">
        <f>IF(参照!B926="","",参照!B926)</f>
        <v>ＷＳエナジー(株)</v>
      </c>
      <c r="AW926" s="52">
        <f>IF(参照!C926="","",参照!C926)</f>
        <v>3.6400000000000001E-4</v>
      </c>
      <c r="AX926" s="52" t="str">
        <f>IF(参照!D926="","",参照!D926)</f>
        <v>メニューA</v>
      </c>
      <c r="AY926" s="52">
        <f>IF(参照!E926="","",参照!E926)</f>
        <v>0</v>
      </c>
      <c r="AZ926" s="52" t="str">
        <f>IF(参照!F926="","",参照!F926)</f>
        <v>ＷＳエナジー(株)</v>
      </c>
      <c r="BA926" s="52" t="str">
        <f>IF(参照!G926="","",参照!G926)</f>
        <v>ＷＳエナジー(株)_メニューA</v>
      </c>
      <c r="BB926" s="52">
        <f t="shared" si="45"/>
        <v>0</v>
      </c>
      <c r="BD926" s="52" t="str">
        <f>IF(参照!L926="","",参照!L926)</f>
        <v/>
      </c>
    </row>
    <row r="927" spans="47:56">
      <c r="AU927" s="52" t="str">
        <f>IF(参照!A927="","",参照!A927)</f>
        <v/>
      </c>
      <c r="AV927" s="52" t="str">
        <f>IF(参照!B927="","",参照!B927)</f>
        <v/>
      </c>
      <c r="AW927" s="52" t="str">
        <f>IF(参照!C927="","",参照!C927)</f>
        <v/>
      </c>
      <c r="AX927" s="52" t="str">
        <f>IF(参照!D927="","",参照!D927)</f>
        <v>メニューB</v>
      </c>
      <c r="AY927" s="52">
        <f>IF(参照!E927="","",参照!E927)</f>
        <v>1.8000000000000001E-4</v>
      </c>
      <c r="AZ927" s="52" t="str">
        <f>IF(参照!F927="","",参照!F927)</f>
        <v>ＷＳエナジー(株)</v>
      </c>
      <c r="BA927" s="52" t="str">
        <f>IF(参照!G927="","",参照!G927)</f>
        <v>ＷＳエナジー(株)_メニューB</v>
      </c>
      <c r="BB927" s="52">
        <f t="shared" si="45"/>
        <v>0.18000000000000002</v>
      </c>
      <c r="BD927" s="52" t="str">
        <f>IF(参照!L927="","",参照!L927)</f>
        <v/>
      </c>
    </row>
    <row r="928" spans="47:56">
      <c r="AU928" s="52" t="str">
        <f>IF(参照!A928="","",参照!A928)</f>
        <v/>
      </c>
      <c r="AV928" s="52" t="str">
        <f>IF(参照!B928="","",参照!B928)</f>
        <v/>
      </c>
      <c r="AW928" s="52" t="str">
        <f>IF(参照!C928="","",参照!C928)</f>
        <v/>
      </c>
      <c r="AX928" s="52" t="str">
        <f>IF(参照!D928="","",参照!D928)</f>
        <v>メニューC(残差)</v>
      </c>
      <c r="AY928" s="52">
        <f>IF(参照!E928="","",参照!E928)</f>
        <v>3.0800000000000001E-4</v>
      </c>
      <c r="AZ928" s="52" t="str">
        <f>IF(参照!F928="","",参照!F928)</f>
        <v>ＷＳエナジー(株)</v>
      </c>
      <c r="BA928" s="52" t="str">
        <f>IF(参照!G928="","",参照!G928)</f>
        <v>ＷＳエナジー(株)_メニューC(残差)</v>
      </c>
      <c r="BB928" s="52">
        <f t="shared" si="45"/>
        <v>0.308</v>
      </c>
      <c r="BD928" s="52" t="str">
        <f>IF(参照!L928="","",参照!L928)</f>
        <v/>
      </c>
    </row>
    <row r="929" spans="47:56">
      <c r="AU929" s="52" t="str">
        <f>IF(参照!A929="","",参照!A929)</f>
        <v/>
      </c>
      <c r="AV929" s="52" t="str">
        <f>IF(参照!B929="","",参照!B929)</f>
        <v/>
      </c>
      <c r="AW929" s="52" t="str">
        <f>IF(参照!C929="","",参照!C929)</f>
        <v/>
      </c>
      <c r="AX929" s="52" t="str">
        <f>IF(参照!D929="","",参照!D929)</f>
        <v>(参考値)事業者全体</v>
      </c>
      <c r="AY929" s="52">
        <f>IF(参照!E929="","",参照!E929)</f>
        <v>3.7199999999999999E-4</v>
      </c>
      <c r="AZ929" s="52" t="str">
        <f>IF(参照!F929="","",参照!F929)</f>
        <v>ＷＳエナジー(株)</v>
      </c>
      <c r="BA929" s="52" t="str">
        <f>IF(参照!G929="","",参照!G929)</f>
        <v>ＷＳエナジー(株)_(参考値)事業者全体</v>
      </c>
      <c r="BB929" s="52">
        <f t="shared" si="45"/>
        <v>0.372</v>
      </c>
      <c r="BD929" s="52" t="str">
        <f>IF(参照!L929="","",参照!L929)</f>
        <v/>
      </c>
    </row>
    <row r="930" spans="47:56">
      <c r="AU930" s="52" t="str">
        <f>IF(参照!A930="","",参照!A930)</f>
        <v>A0582</v>
      </c>
      <c r="AV930" s="52" t="str">
        <f>IF(参照!B930="","",参照!B930)</f>
        <v>TERA Energy(株)</v>
      </c>
      <c r="AW930" s="52">
        <f>IF(参照!C930="","",参照!C930)</f>
        <v>4.6299999999999998E-4</v>
      </c>
      <c r="AX930" s="52" t="str">
        <f>IF(参照!D930="","",参照!D930)</f>
        <v/>
      </c>
      <c r="AY930" s="52">
        <f>IF(参照!E930="","",参照!E930)</f>
        <v>4.0700000000000003E-4</v>
      </c>
      <c r="AZ930" s="52" t="str">
        <f>IF(参照!F930="","",参照!F930)</f>
        <v>TERA Energy(株)</v>
      </c>
      <c r="BA930" s="52" t="str">
        <f>IF(参照!G930="","",参照!G930)</f>
        <v>TERA Energy(株)_</v>
      </c>
      <c r="BB930" s="52">
        <f t="shared" si="45"/>
        <v>0.40700000000000003</v>
      </c>
      <c r="BD930" s="52" t="str">
        <f>IF(参照!L930="","",参照!L930)</f>
        <v/>
      </c>
    </row>
    <row r="931" spans="47:56">
      <c r="AU931" s="52" t="str">
        <f>IF(参照!A931="","",参照!A931)</f>
        <v>A0583</v>
      </c>
      <c r="AV931" s="52" t="str">
        <f>IF(参照!B931="","",参照!B931)</f>
        <v>(株)ケアネス(旧：(株)ルーア)</v>
      </c>
      <c r="AW931" s="52">
        <f>IF(参照!C931="","",参照!C931)</f>
        <v>4.86E-4</v>
      </c>
      <c r="AX931" s="52" t="str">
        <f>IF(参照!D931="","",参照!D931)</f>
        <v/>
      </c>
      <c r="AY931" s="52">
        <f>IF(参照!E931="","",参照!E931)</f>
        <v>5.2500000000000008E-4</v>
      </c>
      <c r="AZ931" s="52" t="str">
        <f>IF(参照!F931="","",参照!F931)</f>
        <v>(株)ケアネス(旧：(株)ルーア)</v>
      </c>
      <c r="BA931" s="52" t="str">
        <f>IF(参照!G931="","",参照!G931)</f>
        <v>(株)ケアネス(旧：(株)ルーア)_</v>
      </c>
      <c r="BB931" s="52">
        <f t="shared" si="45"/>
        <v>0.52500000000000002</v>
      </c>
      <c r="BD931" s="52" t="str">
        <f>IF(参照!L931="","",参照!L931)</f>
        <v/>
      </c>
    </row>
    <row r="932" spans="47:56">
      <c r="AU932" s="52" t="str">
        <f>IF(参照!A932="","",参照!A932)</f>
        <v>A0584</v>
      </c>
      <c r="AV932" s="52" t="str">
        <f>IF(参照!B932="","",参照!B932)</f>
        <v>ＭＣＰＤ(株)(旧：ＭＣＰＤ合同会社)</v>
      </c>
      <c r="AW932" s="52">
        <f>IF(参照!C932="","",参照!C932)</f>
        <v>3.6600000000000001E-4</v>
      </c>
      <c r="AX932" s="52" t="str">
        <f>IF(参照!D932="","",参照!D932)</f>
        <v>メニューA</v>
      </c>
      <c r="AY932" s="52">
        <f>IF(参照!E932="","",参照!E932)</f>
        <v>0</v>
      </c>
      <c r="AZ932" s="52" t="str">
        <f>IF(参照!F932="","",参照!F932)</f>
        <v>ＭＣＰＤ(株)(旧：ＭＣＰＤ合同会社)</v>
      </c>
      <c r="BA932" s="52" t="str">
        <f>IF(参照!G932="","",参照!G932)</f>
        <v>ＭＣＰＤ(株)(旧：ＭＣＰＤ合同会社)_メニューA</v>
      </c>
      <c r="BB932" s="52">
        <f t="shared" si="45"/>
        <v>0</v>
      </c>
      <c r="BD932" s="52" t="str">
        <f>IF(参照!L932="","",参照!L932)</f>
        <v/>
      </c>
    </row>
    <row r="933" spans="47:56">
      <c r="AU933" s="52" t="str">
        <f>IF(参照!A933="","",参照!A933)</f>
        <v/>
      </c>
      <c r="AV933" s="52" t="str">
        <f>IF(参照!B933="","",参照!B933)</f>
        <v/>
      </c>
      <c r="AW933" s="52" t="str">
        <f>IF(参照!C933="","",参照!C933)</f>
        <v/>
      </c>
      <c r="AX933" s="52" t="str">
        <f>IF(参照!D933="","",参照!D933)</f>
        <v>メニューB</v>
      </c>
      <c r="AY933" s="52">
        <f>IF(参照!E933="","",参照!E933)</f>
        <v>1.95E-4</v>
      </c>
      <c r="AZ933" s="52" t="str">
        <f>IF(参照!F933="","",参照!F933)</f>
        <v>ＭＣＰＤ(株)(旧：ＭＣＰＤ合同会社)</v>
      </c>
      <c r="BA933" s="52" t="str">
        <f>IF(参照!G933="","",参照!G933)</f>
        <v>ＭＣＰＤ(株)(旧：ＭＣＰＤ合同会社)_メニューB</v>
      </c>
      <c r="BB933" s="52">
        <f t="shared" si="45"/>
        <v>0.19500000000000001</v>
      </c>
      <c r="BD933" s="52" t="str">
        <f>IF(参照!L933="","",参照!L933)</f>
        <v/>
      </c>
    </row>
    <row r="934" spans="47:56">
      <c r="AU934" s="52" t="str">
        <f>IF(参照!A934="","",参照!A934)</f>
        <v/>
      </c>
      <c r="AV934" s="52" t="str">
        <f>IF(参照!B934="","",参照!B934)</f>
        <v/>
      </c>
      <c r="AW934" s="52" t="str">
        <f>IF(参照!C934="","",参照!C934)</f>
        <v/>
      </c>
      <c r="AX934" s="52" t="str">
        <f>IF(参照!D934="","",参照!D934)</f>
        <v>(参考値)事業者全体</v>
      </c>
      <c r="AY934" s="52">
        <f>IF(参照!E934="","",参照!E934)</f>
        <v>4.3100000000000001E-4</v>
      </c>
      <c r="AZ934" s="52" t="str">
        <f>IF(参照!F934="","",参照!F934)</f>
        <v>ＭＣＰＤ(株)(旧：ＭＣＰＤ合同会社)</v>
      </c>
      <c r="BA934" s="52" t="str">
        <f>IF(参照!G934="","",参照!G934)</f>
        <v>ＭＣＰＤ(株)(旧：ＭＣＰＤ合同会社)_(参考値)事業者全体</v>
      </c>
      <c r="BB934" s="52">
        <f t="shared" si="45"/>
        <v>0.43099999999999999</v>
      </c>
      <c r="BD934" s="52" t="str">
        <f>IF(参照!L934="","",参照!L934)</f>
        <v/>
      </c>
    </row>
    <row r="935" spans="47:56">
      <c r="AU935" s="52" t="str">
        <f>IF(参照!A935="","",参照!A935)</f>
        <v>A0586</v>
      </c>
      <c r="AV935" s="52" t="str">
        <f>IF(参照!B935="","",参照!B935)</f>
        <v>グリーンシティこばやし(株)</v>
      </c>
      <c r="AW935" s="52">
        <f>IF(参照!C935="","",参照!C935)</f>
        <v>4.28E-4</v>
      </c>
      <c r="AX935" s="52" t="str">
        <f>IF(参照!D935="","",参照!D935)</f>
        <v/>
      </c>
      <c r="AY935" s="52">
        <f>IF(参照!E935="","",参照!E935)</f>
        <v>5.0699999999999996E-4</v>
      </c>
      <c r="AZ935" s="52" t="str">
        <f>IF(参照!F935="","",参照!F935)</f>
        <v>グリーンシティこばやし(株)</v>
      </c>
      <c r="BA935" s="52" t="str">
        <f>IF(参照!G935="","",参照!G935)</f>
        <v>グリーンシティこばやし(株)_</v>
      </c>
      <c r="BB935" s="52">
        <f t="shared" si="45"/>
        <v>0.50700000000000001</v>
      </c>
      <c r="BD935" s="52" t="str">
        <f>IF(参照!L935="","",参照!L935)</f>
        <v/>
      </c>
    </row>
    <row r="936" spans="47:56">
      <c r="AU936" s="52" t="str">
        <f>IF(参照!A936="","",参照!A936)</f>
        <v>A0587</v>
      </c>
      <c r="AV936" s="52" t="str">
        <f>IF(参照!B936="","",参照!B936)</f>
        <v>(株)吉田石油店</v>
      </c>
      <c r="AW936" s="52">
        <f>IF(参照!C936="","",参照!C936)</f>
        <v>3.6400000000000001E-4</v>
      </c>
      <c r="AX936" s="52" t="str">
        <f>IF(参照!D936="","",参照!D936)</f>
        <v/>
      </c>
      <c r="AY936" s="52">
        <f>IF(参照!E936="","",参照!E936)</f>
        <v>3.0800000000000001E-4</v>
      </c>
      <c r="AZ936" s="52" t="str">
        <f>IF(参照!F936="","",参照!F936)</f>
        <v>(株)吉田石油店</v>
      </c>
      <c r="BA936" s="52" t="str">
        <f>IF(参照!G936="","",参照!G936)</f>
        <v>(株)吉田石油店_</v>
      </c>
      <c r="BB936" s="52">
        <f t="shared" si="45"/>
        <v>0.308</v>
      </c>
      <c r="BD936" s="52" t="str">
        <f>IF(参照!L936="","",参照!L936)</f>
        <v/>
      </c>
    </row>
    <row r="937" spans="47:56">
      <c r="AU937" s="52" t="str">
        <f>IF(参照!A937="","",参照!A937)</f>
        <v>A0589</v>
      </c>
      <c r="AV937" s="52" t="str">
        <f>IF(参照!B937="","",参照!B937)</f>
        <v>スマートエナジー熊本(株)</v>
      </c>
      <c r="AW937" s="52">
        <f>IF(参照!C937="","",参照!C937)</f>
        <v>4.5000000000000003E-5</v>
      </c>
      <c r="AX937" s="52" t="str">
        <f>IF(参照!D937="","",参照!D937)</f>
        <v/>
      </c>
      <c r="AY937" s="52">
        <f>IF(参照!E937="","",参照!E937)</f>
        <v>0</v>
      </c>
      <c r="AZ937" s="52" t="str">
        <f>IF(参照!F937="","",参照!F937)</f>
        <v>スマートエナジー熊本(株)</v>
      </c>
      <c r="BA937" s="52" t="str">
        <f>IF(参照!G937="","",参照!G937)</f>
        <v>スマートエナジー熊本(株)_</v>
      </c>
      <c r="BB937" s="52">
        <f t="shared" si="45"/>
        <v>0</v>
      </c>
      <c r="BD937" s="52" t="str">
        <f>IF(参照!L937="","",参照!L937)</f>
        <v/>
      </c>
    </row>
    <row r="938" spans="47:56">
      <c r="AU938" s="52" t="str">
        <f>IF(参照!A938="","",参照!A938)</f>
        <v>A0590</v>
      </c>
      <c r="AV938" s="52" t="str">
        <f>IF(参照!B938="","",参照!B938)</f>
        <v>福山未来エナジー(株)</v>
      </c>
      <c r="AW938" s="52">
        <f>IF(参照!C938="","",参照!C938)</f>
        <v>2.0799999999999999E-4</v>
      </c>
      <c r="AX938" s="52" t="str">
        <f>IF(参照!D938="","",参照!D938)</f>
        <v/>
      </c>
      <c r="AY938" s="52">
        <f>IF(参照!E938="","",参照!E938)</f>
        <v>3.5100000000000002E-4</v>
      </c>
      <c r="AZ938" s="52" t="str">
        <f>IF(参照!F938="","",参照!F938)</f>
        <v>福山未来エナジー(株)</v>
      </c>
      <c r="BA938" s="52" t="str">
        <f>IF(参照!G938="","",参照!G938)</f>
        <v>福山未来エナジー(株)_</v>
      </c>
      <c r="BB938" s="52">
        <f t="shared" si="45"/>
        <v>0.35100000000000003</v>
      </c>
      <c r="BD938" s="52" t="str">
        <f>IF(参照!L938="","",参照!L938)</f>
        <v/>
      </c>
    </row>
    <row r="939" spans="47:56">
      <c r="AU939" s="52" t="str">
        <f>IF(参照!A939="","",参照!A939)</f>
        <v>A0592</v>
      </c>
      <c r="AV939" s="52" t="str">
        <f>IF(参照!B939="","",参照!B939)</f>
        <v>(株)メディオテック</v>
      </c>
      <c r="AW939" s="52">
        <f>IF(参照!C939="","",参照!C939)</f>
        <v>4.95E-4</v>
      </c>
      <c r="AX939" s="52" t="str">
        <f>IF(参照!D939="","",参照!D939)</f>
        <v>メニューA</v>
      </c>
      <c r="AY939" s="52">
        <f>IF(参照!E939="","",参照!E939)</f>
        <v>0</v>
      </c>
      <c r="AZ939" s="52" t="str">
        <f>IF(参照!F939="","",参照!F939)</f>
        <v>(株)メディオテック</v>
      </c>
      <c r="BA939" s="52" t="str">
        <f>IF(参照!G939="","",参照!G939)</f>
        <v>(株)メディオテック_メニューA</v>
      </c>
      <c r="BB939" s="52">
        <f t="shared" si="45"/>
        <v>0</v>
      </c>
      <c r="BD939" s="52" t="str">
        <f>IF(参照!L939="","",参照!L939)</f>
        <v/>
      </c>
    </row>
    <row r="940" spans="47:56">
      <c r="AU940" s="52" t="str">
        <f>IF(参照!A940="","",参照!A940)</f>
        <v/>
      </c>
      <c r="AV940" s="52" t="str">
        <f>IF(参照!B940="","",参照!B940)</f>
        <v/>
      </c>
      <c r="AW940" s="52" t="str">
        <f>IF(参照!C940="","",参照!C940)</f>
        <v/>
      </c>
      <c r="AX940" s="52" t="str">
        <f>IF(参照!D940="","",参照!D940)</f>
        <v>メニューB(残差)</v>
      </c>
      <c r="AY940" s="52">
        <f>IF(参照!E940="","",参照!E940)</f>
        <v>5.1500000000000005E-4</v>
      </c>
      <c r="AZ940" s="52" t="str">
        <f>IF(参照!F940="","",参照!F940)</f>
        <v>(株)メディオテック</v>
      </c>
      <c r="BA940" s="52" t="str">
        <f>IF(参照!G940="","",参照!G940)</f>
        <v>(株)メディオテック_メニューB(残差)</v>
      </c>
      <c r="BB940" s="52">
        <f t="shared" si="45"/>
        <v>0.51500000000000001</v>
      </c>
      <c r="BD940" s="52" t="str">
        <f>IF(参照!L940="","",参照!L940)</f>
        <v/>
      </c>
    </row>
    <row r="941" spans="47:56">
      <c r="AU941" s="52" t="str">
        <f>IF(参照!A941="","",参照!A941)</f>
        <v/>
      </c>
      <c r="AV941" s="52" t="str">
        <f>IF(参照!B941="","",参照!B941)</f>
        <v/>
      </c>
      <c r="AW941" s="52" t="str">
        <f>IF(参照!C941="","",参照!C941)</f>
        <v/>
      </c>
      <c r="AX941" s="52" t="str">
        <f>IF(参照!D941="","",参照!D941)</f>
        <v>(参考値)事業者全体</v>
      </c>
      <c r="AY941" s="52">
        <f>IF(参照!E941="","",参照!E941)</f>
        <v>4.8999999999999998E-4</v>
      </c>
      <c r="AZ941" s="52" t="str">
        <f>IF(参照!F941="","",参照!F941)</f>
        <v>(株)メディオテック</v>
      </c>
      <c r="BA941" s="52" t="str">
        <f>IF(参照!G941="","",参照!G941)</f>
        <v>(株)メディオテック_(参考値)事業者全体</v>
      </c>
      <c r="BB941" s="52">
        <f t="shared" si="45"/>
        <v>0.49</v>
      </c>
      <c r="BD941" s="52" t="str">
        <f>IF(参照!L941="","",参照!L941)</f>
        <v/>
      </c>
    </row>
    <row r="942" spans="47:56">
      <c r="AU942" s="52" t="str">
        <f>IF(参照!A942="","",参照!A942)</f>
        <v>A0593</v>
      </c>
      <c r="AV942" s="52" t="str">
        <f>IF(参照!B942="","",参照!B942)</f>
        <v>(株)Ｓａｎｋｏ　ＩＢ</v>
      </c>
      <c r="AW942" s="52">
        <f>IF(参照!C942="","",参照!C942)</f>
        <v>4.9899999999999999E-4</v>
      </c>
      <c r="AX942" s="52" t="str">
        <f>IF(参照!D942="","",参照!D942)</f>
        <v/>
      </c>
      <c r="AY942" s="52">
        <f>IF(参照!E942="","",参照!E942)</f>
        <v>5.5000000000000003E-4</v>
      </c>
      <c r="AZ942" s="52" t="str">
        <f>IF(参照!F942="","",参照!F942)</f>
        <v>(株)Ｓａｎｋｏ　ＩＢ</v>
      </c>
      <c r="BA942" s="52" t="str">
        <f>IF(参照!G942="","",参照!G942)</f>
        <v>(株)Ｓａｎｋｏ　ＩＢ_</v>
      </c>
      <c r="BB942" s="52">
        <f t="shared" si="45"/>
        <v>0.55000000000000004</v>
      </c>
      <c r="BD942" s="52" t="str">
        <f>IF(参照!L942="","",参照!L942)</f>
        <v/>
      </c>
    </row>
    <row r="943" spans="47:56">
      <c r="AU943" s="52" t="str">
        <f>IF(参照!A943="","",参照!A943)</f>
        <v>A0596</v>
      </c>
      <c r="AV943" s="52" t="str">
        <f>IF(参照!B943="","",参照!B943)</f>
        <v>五島市民電力(株)</v>
      </c>
      <c r="AW943" s="52">
        <f>IF(参照!C943="","",参照!C943)</f>
        <v>3.8699999999999997E-4</v>
      </c>
      <c r="AX943" s="52" t="str">
        <f>IF(参照!D943="","",参照!D943)</f>
        <v>メニューA</v>
      </c>
      <c r="AY943" s="52">
        <f>IF(参照!E943="","",参照!E943)</f>
        <v>0</v>
      </c>
      <c r="AZ943" s="52" t="str">
        <f>IF(参照!F943="","",参照!F943)</f>
        <v>五島市民電力(株)</v>
      </c>
      <c r="BA943" s="52" t="str">
        <f>IF(参照!G943="","",参照!G943)</f>
        <v>五島市民電力(株)_メニューA</v>
      </c>
      <c r="BB943" s="52">
        <f t="shared" si="45"/>
        <v>0</v>
      </c>
      <c r="BD943" s="52" t="str">
        <f>IF(参照!L943="","",参照!L943)</f>
        <v/>
      </c>
    </row>
    <row r="944" spans="47:56">
      <c r="AU944" s="52" t="str">
        <f>IF(参照!A944="","",参照!A944)</f>
        <v/>
      </c>
      <c r="AV944" s="52" t="str">
        <f>IF(参照!B944="","",参照!B944)</f>
        <v/>
      </c>
      <c r="AW944" s="52" t="str">
        <f>IF(参照!C944="","",参照!C944)</f>
        <v/>
      </c>
      <c r="AX944" s="52" t="str">
        <f>IF(参照!D944="","",参照!D944)</f>
        <v>メニューB</v>
      </c>
      <c r="AY944" s="52">
        <f>IF(参照!E944="","",参照!E944)</f>
        <v>0</v>
      </c>
      <c r="AZ944" s="52" t="str">
        <f>IF(参照!F944="","",参照!F944)</f>
        <v>五島市民電力(株)</v>
      </c>
      <c r="BA944" s="52" t="str">
        <f>IF(参照!G944="","",参照!G944)</f>
        <v>五島市民電力(株)_メニューB</v>
      </c>
      <c r="BB944" s="52">
        <f t="shared" si="45"/>
        <v>0</v>
      </c>
      <c r="BD944" s="52" t="str">
        <f>IF(参照!L944="","",参照!L944)</f>
        <v/>
      </c>
    </row>
    <row r="945" spans="47:56">
      <c r="AU945" s="52" t="str">
        <f>IF(参照!A945="","",参照!A945)</f>
        <v/>
      </c>
      <c r="AV945" s="52" t="str">
        <f>IF(参照!B945="","",参照!B945)</f>
        <v/>
      </c>
      <c r="AW945" s="52" t="str">
        <f>IF(参照!C945="","",参照!C945)</f>
        <v/>
      </c>
      <c r="AX945" s="52" t="str">
        <f>IF(参照!D945="","",参照!D945)</f>
        <v>メニューC(残差)</v>
      </c>
      <c r="AY945" s="52">
        <f>IF(参照!E945="","",参照!E945)</f>
        <v>4.4799999999999999E-4</v>
      </c>
      <c r="AZ945" s="52" t="str">
        <f>IF(参照!F945="","",参照!F945)</f>
        <v>五島市民電力(株)</v>
      </c>
      <c r="BA945" s="52" t="str">
        <f>IF(参照!G945="","",参照!G945)</f>
        <v>五島市民電力(株)_メニューC(残差)</v>
      </c>
      <c r="BB945" s="52">
        <f t="shared" si="45"/>
        <v>0.44800000000000001</v>
      </c>
      <c r="BD945" s="52" t="str">
        <f>IF(参照!L945="","",参照!L945)</f>
        <v/>
      </c>
    </row>
    <row r="946" spans="47:56">
      <c r="AU946" s="52" t="str">
        <f>IF(参照!A946="","",参照!A946)</f>
        <v/>
      </c>
      <c r="AV946" s="52" t="str">
        <f>IF(参照!B946="","",参照!B946)</f>
        <v/>
      </c>
      <c r="AW946" s="52" t="str">
        <f>IF(参照!C946="","",参照!C946)</f>
        <v/>
      </c>
      <c r="AX946" s="52" t="str">
        <f>IF(参照!D946="","",参照!D946)</f>
        <v>(参考値)事業者全体</v>
      </c>
      <c r="AY946" s="52">
        <f>IF(参照!E946="","",参照!E946)</f>
        <v>4.1299999999999996E-4</v>
      </c>
      <c r="AZ946" s="52" t="str">
        <f>IF(参照!F946="","",参照!F946)</f>
        <v>五島市民電力(株)</v>
      </c>
      <c r="BA946" s="52" t="str">
        <f>IF(参照!G946="","",参照!G946)</f>
        <v>五島市民電力(株)_(参考値)事業者全体</v>
      </c>
      <c r="BB946" s="52">
        <f t="shared" si="45"/>
        <v>0.41299999999999998</v>
      </c>
      <c r="BD946" s="52" t="str">
        <f>IF(参照!L946="","",参照!L946)</f>
        <v/>
      </c>
    </row>
    <row r="947" spans="47:56">
      <c r="AU947" s="52" t="str">
        <f>IF(参照!A947="","",参照!A947)</f>
        <v>A0597</v>
      </c>
      <c r="AV947" s="52" t="str">
        <f>IF(参照!B947="","",参照!B947)</f>
        <v>電力保全サービス(株)</v>
      </c>
      <c r="AW947" s="52">
        <f>IF(参照!C947="","",参照!C947)</f>
        <v>4.0000000000000002E-4</v>
      </c>
      <c r="AX947" s="52" t="str">
        <f>IF(参照!D947="","",参照!D947)</f>
        <v/>
      </c>
      <c r="AY947" s="52">
        <f>IF(参照!E947="","",参照!E947)</f>
        <v>3.4400000000000001E-4</v>
      </c>
      <c r="AZ947" s="52" t="str">
        <f>IF(参照!F947="","",参照!F947)</f>
        <v>電力保全サービス(株)</v>
      </c>
      <c r="BA947" s="52" t="str">
        <f>IF(参照!G947="","",参照!G947)</f>
        <v>電力保全サービス(株)_</v>
      </c>
      <c r="BB947" s="52">
        <f t="shared" si="45"/>
        <v>0.34400000000000003</v>
      </c>
      <c r="BD947" s="52" t="str">
        <f>IF(参照!L947="","",参照!L947)</f>
        <v/>
      </c>
    </row>
    <row r="948" spans="47:56">
      <c r="AU948" s="52" t="str">
        <f>IF(参照!A948="","",参照!A948)</f>
        <v>A0598</v>
      </c>
      <c r="AV948" s="52" t="str">
        <f>IF(参照!B948="","",参照!B948)</f>
        <v>リストプロパティーズ(株)</v>
      </c>
      <c r="AW948" s="52">
        <f>IF(参照!C948="","",参照!C948)</f>
        <v>5.0100000000000003E-4</v>
      </c>
      <c r="AX948" s="52" t="str">
        <f>IF(参照!D948="","",参照!D948)</f>
        <v/>
      </c>
      <c r="AY948" s="52">
        <f>IF(参照!E948="","",参照!E948)</f>
        <v>5.3799999999999996E-4</v>
      </c>
      <c r="AZ948" s="52" t="str">
        <f>IF(参照!F948="","",参照!F948)</f>
        <v>リストプロパティーズ(株)</v>
      </c>
      <c r="BA948" s="52" t="str">
        <f>IF(参照!G948="","",参照!G948)</f>
        <v>リストプロパティーズ(株)_</v>
      </c>
      <c r="BB948" s="52">
        <f t="shared" si="45"/>
        <v>0.53799999999999992</v>
      </c>
      <c r="BD948" s="52" t="str">
        <f>IF(参照!L948="","",参照!L948)</f>
        <v/>
      </c>
    </row>
    <row r="949" spans="47:56">
      <c r="AU949" s="52" t="str">
        <f>IF(参照!A949="","",参照!A949)</f>
        <v>A0600</v>
      </c>
      <c r="AV949" s="52" t="str">
        <f>IF(参照!B949="","",参照!B949)</f>
        <v>(株)インフォシステム</v>
      </c>
      <c r="AW949" s="52">
        <f>IF(参照!C949="","",参照!C949)</f>
        <v>4.44E-4</v>
      </c>
      <c r="AX949" s="52" t="str">
        <f>IF(参照!D949="","",参照!D949)</f>
        <v/>
      </c>
      <c r="AY949" s="52">
        <f>IF(参照!E949="","",参照!E949)</f>
        <v>4.7699999999999999E-4</v>
      </c>
      <c r="AZ949" s="52" t="str">
        <f>IF(参照!F949="","",参照!F949)</f>
        <v>(株)インフォシステム</v>
      </c>
      <c r="BA949" s="52" t="str">
        <f>IF(参照!G949="","",参照!G949)</f>
        <v>(株)インフォシステム_</v>
      </c>
      <c r="BB949" s="52">
        <f t="shared" si="45"/>
        <v>0.47699999999999998</v>
      </c>
      <c r="BD949" s="52" t="str">
        <f>IF(参照!L949="","",参照!L949)</f>
        <v/>
      </c>
    </row>
    <row r="950" spans="47:56">
      <c r="AU950" s="52" t="str">
        <f>IF(参照!A950="","",参照!A950)</f>
        <v>A0602</v>
      </c>
      <c r="AV950" s="52" t="str">
        <f>IF(参照!B950="","",参照!B950)</f>
        <v>(株)情熱電力</v>
      </c>
      <c r="AW950" s="52">
        <f>IF(参照!C950="","",参照!C950)</f>
        <v>5.2999999999999998E-4</v>
      </c>
      <c r="AX950" s="52" t="str">
        <f>IF(参照!D950="","",参照!D950)</f>
        <v/>
      </c>
      <c r="AY950" s="52">
        <f>IF(参照!E950="","",参照!E950)</f>
        <v>4.7399999999999997E-4</v>
      </c>
      <c r="AZ950" s="52" t="str">
        <f>IF(参照!F950="","",参照!F950)</f>
        <v>(株)情熱電力</v>
      </c>
      <c r="BA950" s="52" t="str">
        <f>IF(参照!G950="","",参照!G950)</f>
        <v>(株)情熱電力_</v>
      </c>
      <c r="BB950" s="52">
        <f t="shared" si="45"/>
        <v>0.47399999999999998</v>
      </c>
      <c r="BD950" s="52" t="str">
        <f>IF(参照!L950="","",参照!L950)</f>
        <v/>
      </c>
    </row>
    <row r="951" spans="47:56">
      <c r="AU951" s="52" t="str">
        <f>IF(参照!A951="","",参照!A951)</f>
        <v>A0603</v>
      </c>
      <c r="AV951" s="52" t="str">
        <f>IF(参照!B951="","",参照!B951)</f>
        <v>バンプーパワートレーディング合同会社</v>
      </c>
      <c r="AW951" s="52">
        <f>IF(参照!C951="","",参照!C951)</f>
        <v>6.8900000000000005E-4</v>
      </c>
      <c r="AX951" s="52" t="str">
        <f>IF(参照!D951="","",参照!D951)</f>
        <v/>
      </c>
      <c r="AY951" s="52">
        <f>IF(参照!E951="","",参照!E951)</f>
        <v>6.2200000000000005E-4</v>
      </c>
      <c r="AZ951" s="52" t="str">
        <f>IF(参照!F951="","",参照!F951)</f>
        <v>バンプーパワートレーディング合同会社</v>
      </c>
      <c r="BA951" s="52" t="str">
        <f>IF(参照!G951="","",参照!G951)</f>
        <v>バンプーパワートレーディング合同会社_</v>
      </c>
      <c r="BB951" s="52">
        <f t="shared" si="45"/>
        <v>0.622</v>
      </c>
      <c r="BD951" s="52" t="str">
        <f>IF(参照!L951="","",参照!L951)</f>
        <v/>
      </c>
    </row>
    <row r="952" spans="47:56">
      <c r="AU952" s="52" t="str">
        <f>IF(参照!A952="","",参照!A952)</f>
        <v>A0604</v>
      </c>
      <c r="AV952" s="52" t="str">
        <f>IF(参照!B952="","",参照!B952)</f>
        <v>(株)エイチティーピー</v>
      </c>
      <c r="AW952" s="52">
        <f>IF(参照!C952="","",参照!C952)</f>
        <v>3.0800000000000001E-4</v>
      </c>
      <c r="AX952" s="52" t="str">
        <f>IF(参照!D952="","",参照!D952)</f>
        <v/>
      </c>
      <c r="AY952" s="52">
        <f>IF(参照!E952="","",参照!E952)</f>
        <v>2.52E-4</v>
      </c>
      <c r="AZ952" s="52" t="str">
        <f>IF(参照!F952="","",参照!F952)</f>
        <v>(株)エイチティーピー</v>
      </c>
      <c r="BA952" s="52" t="str">
        <f>IF(参照!G952="","",参照!G952)</f>
        <v>(株)エイチティーピー_</v>
      </c>
      <c r="BB952" s="52">
        <f t="shared" si="45"/>
        <v>0.252</v>
      </c>
      <c r="BD952" s="52" t="str">
        <f>IF(参照!L952="","",参照!L952)</f>
        <v/>
      </c>
    </row>
    <row r="953" spans="47:56">
      <c r="AU953" s="52" t="str">
        <f>IF(参照!A953="","",参照!A953)</f>
        <v>A0605</v>
      </c>
      <c r="AV953" s="52" t="str">
        <f>IF(参照!B953="","",参照!B953)</f>
        <v>(株)センカク</v>
      </c>
      <c r="AW953" s="52">
        <f>IF(参照!C953="","",参照!C953)</f>
        <v>5.0799999999999999E-4</v>
      </c>
      <c r="AX953" s="52" t="str">
        <f>IF(参照!D953="","",参照!D953)</f>
        <v/>
      </c>
      <c r="AY953" s="52">
        <f>IF(参照!E953="","",参照!E953)</f>
        <v>5.4500000000000002E-4</v>
      </c>
      <c r="AZ953" s="52" t="str">
        <f>IF(参照!F953="","",参照!F953)</f>
        <v>(株)センカク</v>
      </c>
      <c r="BA953" s="52" t="str">
        <f>IF(参照!G953="","",参照!G953)</f>
        <v>(株)センカク_</v>
      </c>
      <c r="BB953" s="52">
        <f t="shared" si="45"/>
        <v>0.54500000000000004</v>
      </c>
      <c r="BD953" s="52" t="str">
        <f>IF(参照!L953="","",参照!L953)</f>
        <v/>
      </c>
    </row>
    <row r="954" spans="47:56">
      <c r="AU954" s="52" t="str">
        <f>IF(参照!A954="","",参照!A954)</f>
        <v>A0606</v>
      </c>
      <c r="AV954" s="52" t="str">
        <f>IF(参照!B954="","",参照!B954)</f>
        <v>新電力いばらき(株)</v>
      </c>
      <c r="AW954" s="52">
        <f>IF(参照!C954="","",参照!C954)</f>
        <v>4.1300000000000001E-4</v>
      </c>
      <c r="AX954" s="52" t="str">
        <f>IF(参照!D954="","",参照!D954)</f>
        <v/>
      </c>
      <c r="AY954" s="52">
        <f>IF(参照!E954="","",参照!E954)</f>
        <v>3.57E-4</v>
      </c>
      <c r="AZ954" s="52" t="str">
        <f>IF(参照!F954="","",参照!F954)</f>
        <v>新電力いばらき(株)</v>
      </c>
      <c r="BA954" s="52" t="str">
        <f>IF(参照!G954="","",参照!G954)</f>
        <v>新電力いばらき(株)_</v>
      </c>
      <c r="BB954" s="52">
        <f t="shared" si="45"/>
        <v>0.35699999999999998</v>
      </c>
      <c r="BD954" s="52" t="str">
        <f>IF(参照!L954="","",参照!L954)</f>
        <v/>
      </c>
    </row>
    <row r="955" spans="47:56">
      <c r="AU955" s="52" t="str">
        <f>IF(参照!A955="","",参照!A955)</f>
        <v>A0607</v>
      </c>
      <c r="AV955" s="52" t="str">
        <f>IF(参照!B955="","",参照!B955)</f>
        <v>緑屋電気(株)</v>
      </c>
      <c r="AW955" s="52">
        <f>IF(参照!C955="","",参照!C955)</f>
        <v>4.4700000000000002E-4</v>
      </c>
      <c r="AX955" s="52" t="str">
        <f>IF(参照!D955="","",参照!D955)</f>
        <v/>
      </c>
      <c r="AY955" s="52">
        <f>IF(参照!E955="","",参照!E955)</f>
        <v>4.8700000000000002E-4</v>
      </c>
      <c r="AZ955" s="52" t="str">
        <f>IF(参照!F955="","",参照!F955)</f>
        <v>緑屋電気(株)</v>
      </c>
      <c r="BA955" s="52" t="str">
        <f>IF(参照!G955="","",参照!G955)</f>
        <v>緑屋電気(株)_</v>
      </c>
      <c r="BB955" s="52">
        <f t="shared" si="45"/>
        <v>0.48700000000000004</v>
      </c>
      <c r="BD955" s="52" t="str">
        <f>IF(参照!L955="","",参照!L955)</f>
        <v/>
      </c>
    </row>
    <row r="956" spans="47:56">
      <c r="AU956" s="52" t="str">
        <f>IF(参照!A956="","",参照!A956)</f>
        <v>A0609</v>
      </c>
      <c r="AV956" s="52" t="str">
        <f>IF(参照!B956="","",参照!B956)</f>
        <v>(株)ミナサポ</v>
      </c>
      <c r="AW956" s="52">
        <f>IF(参照!C956="","",参照!C956)</f>
        <v>3.1700000000000001E-4</v>
      </c>
      <c r="AX956" s="52" t="str">
        <f>IF(参照!D956="","",参照!D956)</f>
        <v/>
      </c>
      <c r="AY956" s="52">
        <f>IF(参照!E956="","",参照!E956)</f>
        <v>2.9999999999999997E-4</v>
      </c>
      <c r="AZ956" s="52" t="str">
        <f>IF(参照!F956="","",参照!F956)</f>
        <v>(株)ミナサポ</v>
      </c>
      <c r="BA956" s="52" t="str">
        <f>IF(参照!G956="","",参照!G956)</f>
        <v>(株)ミナサポ_</v>
      </c>
      <c r="BB956" s="52">
        <f t="shared" si="45"/>
        <v>0.3</v>
      </c>
      <c r="BD956" s="52" t="str">
        <f>IF(参照!L956="","",参照!L956)</f>
        <v/>
      </c>
    </row>
    <row r="957" spans="47:56">
      <c r="AU957" s="52" t="str">
        <f>IF(参照!A957="","",参照!A957)</f>
        <v>A0610</v>
      </c>
      <c r="AV957" s="52" t="str">
        <f>IF(参照!B957="","",参照!B957)</f>
        <v>唐津電力(株)</v>
      </c>
      <c r="AW957" s="52">
        <f>IF(参照!C957="","",参照!C957)</f>
        <v>3.9300000000000001E-4</v>
      </c>
      <c r="AX957" s="52" t="str">
        <f>IF(参照!D957="","",参照!D957)</f>
        <v/>
      </c>
      <c r="AY957" s="52">
        <f>IF(参照!E957="","",参照!E957)</f>
        <v>3.3700000000000001E-4</v>
      </c>
      <c r="AZ957" s="52" t="str">
        <f>IF(参照!F957="","",参照!F957)</f>
        <v>唐津電力(株)</v>
      </c>
      <c r="BA957" s="52" t="str">
        <f>IF(参照!G957="","",参照!G957)</f>
        <v>唐津電力(株)_</v>
      </c>
      <c r="BB957" s="52">
        <f t="shared" si="45"/>
        <v>0.33700000000000002</v>
      </c>
      <c r="BD957" s="52" t="str">
        <f>IF(参照!L957="","",参照!L957)</f>
        <v/>
      </c>
    </row>
    <row r="958" spans="47:56">
      <c r="AU958" s="52" t="str">
        <f>IF(参照!A958="","",参照!A958)</f>
        <v>A0611</v>
      </c>
      <c r="AV958" s="52" t="str">
        <f>IF(参照!B958="","",参照!B958)</f>
        <v>ＲＥ１００電力(株)</v>
      </c>
      <c r="AW958" s="52">
        <f>IF(参照!C958="","",参照!C958)</f>
        <v>1.6000000000000001E-4</v>
      </c>
      <c r="AX958" s="52" t="str">
        <f>IF(参照!D958="","",参照!D958)</f>
        <v>メニューA</v>
      </c>
      <c r="AY958" s="52">
        <f>IF(参照!E958="","",参照!E958)</f>
        <v>0</v>
      </c>
      <c r="AZ958" s="52" t="str">
        <f>IF(参照!F958="","",参照!F958)</f>
        <v>ＲＥ１００電力(株)</v>
      </c>
      <c r="BA958" s="52" t="str">
        <f>IF(参照!G958="","",参照!G958)</f>
        <v>ＲＥ１００電力(株)_メニューA</v>
      </c>
      <c r="BB958" s="52">
        <f t="shared" si="45"/>
        <v>0</v>
      </c>
      <c r="BD958" s="52" t="str">
        <f>IF(参照!L958="","",参照!L958)</f>
        <v/>
      </c>
    </row>
    <row r="959" spans="47:56">
      <c r="AU959" s="52" t="str">
        <f>IF(参照!A959="","",参照!A959)</f>
        <v/>
      </c>
      <c r="AV959" s="52" t="str">
        <f>IF(参照!B959="","",参照!B959)</f>
        <v/>
      </c>
      <c r="AW959" s="52" t="str">
        <f>IF(参照!C959="","",参照!C959)</f>
        <v/>
      </c>
      <c r="AX959" s="52" t="str">
        <f>IF(参照!D959="","",参照!D959)</f>
        <v>メニューB(残差)</v>
      </c>
      <c r="AY959" s="52">
        <f>IF(参照!E959="","",参照!E959)</f>
        <v>8.7100000000000003E-4</v>
      </c>
      <c r="AZ959" s="52" t="str">
        <f>IF(参照!F959="","",参照!F959)</f>
        <v>ＲＥ１００電力(株)</v>
      </c>
      <c r="BA959" s="52" t="str">
        <f>IF(参照!G959="","",参照!G959)</f>
        <v>ＲＥ１００電力(株)_メニューB(残差)</v>
      </c>
      <c r="BB959" s="52">
        <f t="shared" si="45"/>
        <v>0.871</v>
      </c>
      <c r="BD959" s="52" t="str">
        <f>IF(参照!L959="","",参照!L959)</f>
        <v/>
      </c>
    </row>
    <row r="960" spans="47:56">
      <c r="AU960" s="52" t="str">
        <f>IF(参照!A960="","",参照!A960)</f>
        <v/>
      </c>
      <c r="AV960" s="52" t="str">
        <f>IF(参照!B960="","",参照!B960)</f>
        <v/>
      </c>
      <c r="AW960" s="52" t="str">
        <f>IF(参照!C960="","",参照!C960)</f>
        <v/>
      </c>
      <c r="AX960" s="52" t="str">
        <f>IF(参照!D960="","",参照!D960)</f>
        <v>(参考値)事業者全体</v>
      </c>
      <c r="AY960" s="52">
        <f>IF(参照!E960="","",参照!E960)</f>
        <v>0</v>
      </c>
      <c r="AZ960" s="52" t="str">
        <f>IF(参照!F960="","",参照!F960)</f>
        <v>ＲＥ１００電力(株)</v>
      </c>
      <c r="BA960" s="52" t="str">
        <f>IF(参照!G960="","",参照!G960)</f>
        <v>ＲＥ１００電力(株)_(参考値)事業者全体</v>
      </c>
      <c r="BB960" s="52">
        <f t="shared" si="45"/>
        <v>0</v>
      </c>
      <c r="BD960" s="52" t="str">
        <f>IF(参照!L960="","",参照!L960)</f>
        <v/>
      </c>
    </row>
    <row r="961" spans="47:56">
      <c r="AU961" s="52" t="str">
        <f>IF(参照!A961="","",参照!A961)</f>
        <v>A0615</v>
      </c>
      <c r="AV961" s="52" t="str">
        <f>IF(参照!B961="","",参照!B961)</f>
        <v>(株)イーネットワーク</v>
      </c>
      <c r="AW961" s="52">
        <f>IF(参照!C961="","",参照!C961)</f>
        <v>4.5100000000000001E-4</v>
      </c>
      <c r="AX961" s="52" t="str">
        <f>IF(参照!D961="","",参照!D961)</f>
        <v/>
      </c>
      <c r="AY961" s="52">
        <f>IF(参照!E961="","",参照!E961)</f>
        <v>3.9500000000000001E-4</v>
      </c>
      <c r="AZ961" s="52" t="str">
        <f>IF(参照!F961="","",参照!F961)</f>
        <v>(株)イーネットワーク</v>
      </c>
      <c r="BA961" s="52" t="str">
        <f>IF(参照!G961="","",参照!G961)</f>
        <v>(株)イーネットワーク_</v>
      </c>
      <c r="BB961" s="52">
        <f t="shared" si="45"/>
        <v>0.39500000000000002</v>
      </c>
      <c r="BD961" s="52" t="str">
        <f>IF(参照!L961="","",参照!L961)</f>
        <v/>
      </c>
    </row>
    <row r="962" spans="47:56">
      <c r="AU962" s="52" t="str">
        <f>IF(参照!A962="","",参照!A962)</f>
        <v>A0617</v>
      </c>
      <c r="AV962" s="52" t="str">
        <f>IF(参照!B962="","",参照!B962)</f>
        <v>スマートエコエナジー(株)</v>
      </c>
      <c r="AW962" s="52">
        <f>IF(参照!C962="","",参照!C962)</f>
        <v>4.1800000000000002E-4</v>
      </c>
      <c r="AX962" s="52" t="str">
        <f>IF(参照!D962="","",参照!D962)</f>
        <v>メニューA</v>
      </c>
      <c r="AY962" s="52">
        <f>IF(参照!E962="","",参照!E962)</f>
        <v>0</v>
      </c>
      <c r="AZ962" s="52" t="str">
        <f>IF(参照!F962="","",参照!F962)</f>
        <v>スマートエコエナジー(株)</v>
      </c>
      <c r="BA962" s="52" t="str">
        <f>IF(参照!G962="","",参照!G962)</f>
        <v>スマートエコエナジー(株)_メニューA</v>
      </c>
      <c r="BB962" s="52">
        <f t="shared" si="45"/>
        <v>0</v>
      </c>
      <c r="BD962" s="52" t="str">
        <f>IF(参照!L962="","",参照!L962)</f>
        <v/>
      </c>
    </row>
    <row r="963" spans="47:56">
      <c r="AU963" s="52" t="str">
        <f>IF(参照!A963="","",参照!A963)</f>
        <v/>
      </c>
      <c r="AV963" s="52" t="str">
        <f>IF(参照!B963="","",参照!B963)</f>
        <v/>
      </c>
      <c r="AW963" s="52" t="str">
        <f>IF(参照!C963="","",参照!C963)</f>
        <v/>
      </c>
      <c r="AX963" s="52" t="str">
        <f>IF(参照!D963="","",参照!D963)</f>
        <v>メニューB</v>
      </c>
      <c r="AY963" s="52">
        <f>IF(参照!E963="","",参照!E963)</f>
        <v>2.0000000000000001E-4</v>
      </c>
      <c r="AZ963" s="52" t="str">
        <f>IF(参照!F963="","",参照!F963)</f>
        <v>スマートエコエナジー(株)</v>
      </c>
      <c r="BA963" s="52" t="str">
        <f>IF(参照!G963="","",参照!G963)</f>
        <v>スマートエコエナジー(株)_メニューB</v>
      </c>
      <c r="BB963" s="52">
        <f t="shared" si="45"/>
        <v>0.2</v>
      </c>
      <c r="BD963" s="52" t="str">
        <f>IF(参照!L963="","",参照!L963)</f>
        <v/>
      </c>
    </row>
    <row r="964" spans="47:56">
      <c r="AU964" s="52" t="str">
        <f>IF(参照!A964="","",参照!A964)</f>
        <v/>
      </c>
      <c r="AV964" s="52" t="str">
        <f>IF(参照!B964="","",参照!B964)</f>
        <v/>
      </c>
      <c r="AW964" s="52" t="str">
        <f>IF(参照!C964="","",参照!C964)</f>
        <v/>
      </c>
      <c r="AX964" s="52" t="str">
        <f>IF(参照!D964="","",参照!D964)</f>
        <v>メニューC(残差)</v>
      </c>
      <c r="AY964" s="52">
        <f>IF(参照!E964="","",参照!E964)</f>
        <v>4.2400000000000001E-4</v>
      </c>
      <c r="AZ964" s="52" t="str">
        <f>IF(参照!F964="","",参照!F964)</f>
        <v>スマートエコエナジー(株)</v>
      </c>
      <c r="BA964" s="52" t="str">
        <f>IF(参照!G964="","",参照!G964)</f>
        <v>スマートエコエナジー(株)_メニューC(残差)</v>
      </c>
      <c r="BB964" s="52">
        <f t="shared" si="45"/>
        <v>0.42399999999999999</v>
      </c>
      <c r="BD964" s="52" t="str">
        <f>IF(参照!L964="","",参照!L964)</f>
        <v/>
      </c>
    </row>
    <row r="965" spans="47:56">
      <c r="AU965" s="52" t="str">
        <f>IF(参照!A965="","",参照!A965)</f>
        <v/>
      </c>
      <c r="AV965" s="52" t="str">
        <f>IF(参照!B965="","",参照!B965)</f>
        <v/>
      </c>
      <c r="AW965" s="52" t="str">
        <f>IF(参照!C965="","",参照!C965)</f>
        <v/>
      </c>
      <c r="AX965" s="52" t="str">
        <f>IF(参照!D965="","",参照!D965)</f>
        <v>(参考値)事業者全体</v>
      </c>
      <c r="AY965" s="52">
        <f>IF(参照!E965="","",参照!E965)</f>
        <v>3.6099999999999999E-4</v>
      </c>
      <c r="AZ965" s="52" t="str">
        <f>IF(参照!F965="","",参照!F965)</f>
        <v>スマートエコエナジー(株)</v>
      </c>
      <c r="BA965" s="52" t="str">
        <f>IF(参照!G965="","",参照!G965)</f>
        <v>スマートエコエナジー(株)_(参考値)事業者全体</v>
      </c>
      <c r="BB965" s="52">
        <f t="shared" ref="BB965:BB1028" si="46">AY965*1000</f>
        <v>0.36099999999999999</v>
      </c>
      <c r="BD965" s="52" t="str">
        <f>IF(参照!L965="","",参照!L965)</f>
        <v/>
      </c>
    </row>
    <row r="966" spans="47:56">
      <c r="AU966" s="52" t="str">
        <f>IF(参照!A966="","",参照!A966)</f>
        <v>A0620</v>
      </c>
      <c r="AV966" s="52" t="str">
        <f>IF(参照!B966="","",参照!B966)</f>
        <v>(株)ＬＥＮＥＴＳ</v>
      </c>
      <c r="AW966" s="52">
        <f>IF(参照!C966="","",参照!C966)</f>
        <v>4.9700000000000005E-4</v>
      </c>
      <c r="AX966" s="52" t="str">
        <f>IF(参照!D966="","",参照!D966)</f>
        <v/>
      </c>
      <c r="AY966" s="52">
        <f>IF(参照!E966="","",参照!E966)</f>
        <v>5.4199999999999995E-4</v>
      </c>
      <c r="AZ966" s="52" t="str">
        <f>IF(参照!F966="","",参照!F966)</f>
        <v>(株)ＬＥＮＥＴＳ</v>
      </c>
      <c r="BA966" s="52" t="str">
        <f>IF(参照!G966="","",参照!G966)</f>
        <v>(株)ＬＥＮＥＴＳ_</v>
      </c>
      <c r="BB966" s="52">
        <f t="shared" si="46"/>
        <v>0.54199999999999993</v>
      </c>
      <c r="BD966" s="52" t="str">
        <f>IF(参照!L966="","",参照!L966)</f>
        <v/>
      </c>
    </row>
    <row r="967" spans="47:56">
      <c r="AU967" s="52" t="str">
        <f>IF(参照!A967="","",参照!A967)</f>
        <v>A0622</v>
      </c>
      <c r="AV967" s="52" t="str">
        <f>IF(参照!B967="","",参照!B967)</f>
        <v>アイエスジー(株)</v>
      </c>
      <c r="AW967" s="52">
        <f>IF(参照!C967="","",参照!C967)</f>
        <v>5.71E-4</v>
      </c>
      <c r="AX967" s="52" t="str">
        <f>IF(参照!D967="","",参照!D967)</f>
        <v/>
      </c>
      <c r="AY967" s="52">
        <f>IF(参照!E967="","",参照!E967)</f>
        <v>5.1500000000000005E-4</v>
      </c>
      <c r="AZ967" s="52" t="str">
        <f>IF(参照!F967="","",参照!F967)</f>
        <v>アイエスジー(株)</v>
      </c>
      <c r="BA967" s="52" t="str">
        <f>IF(参照!G967="","",参照!G967)</f>
        <v>アイエスジー(株)_</v>
      </c>
      <c r="BB967" s="52">
        <f t="shared" si="46"/>
        <v>0.51500000000000001</v>
      </c>
      <c r="BD967" s="52" t="str">
        <f>IF(参照!L967="","",参照!L967)</f>
        <v/>
      </c>
    </row>
    <row r="968" spans="47:56">
      <c r="AU968" s="52" t="str">
        <f>IF(参照!A968="","",参照!A968)</f>
        <v>A0623</v>
      </c>
      <c r="AV968" s="52" t="str">
        <f>IF(参照!B968="","",参照!B968)</f>
        <v>(株)富士山電力</v>
      </c>
      <c r="AW968" s="52">
        <f>IF(参照!C968="","",参照!C968)</f>
        <v>4.8200000000000001E-4</v>
      </c>
      <c r="AX968" s="52" t="str">
        <f>IF(参照!D968="","",参照!D968)</f>
        <v/>
      </c>
      <c r="AY968" s="52">
        <f>IF(参照!E968="","",参照!E968)</f>
        <v>5.04E-4</v>
      </c>
      <c r="AZ968" s="52" t="str">
        <f>IF(参照!F968="","",参照!F968)</f>
        <v>(株)富士山電力</v>
      </c>
      <c r="BA968" s="52" t="str">
        <f>IF(参照!G968="","",参照!G968)</f>
        <v>(株)富士山電力_</v>
      </c>
      <c r="BB968" s="52">
        <f t="shared" si="46"/>
        <v>0.504</v>
      </c>
      <c r="BD968" s="52" t="str">
        <f>IF(参照!L968="","",参照!L968)</f>
        <v/>
      </c>
    </row>
    <row r="969" spans="47:56">
      <c r="AU969" s="52" t="str">
        <f>IF(参照!A969="","",参照!A969)</f>
        <v>A0624</v>
      </c>
      <c r="AV969" s="52" t="str">
        <f>IF(参照!B969="","",参照!B969)</f>
        <v>(株)エネクル(旧：堀川産業(株))</v>
      </c>
      <c r="AW969" s="52">
        <f>IF(参照!C969="","",参照!C969)</f>
        <v>3.6400000000000001E-4</v>
      </c>
      <c r="AX969" s="52" t="str">
        <f>IF(参照!D969="","",参照!D969)</f>
        <v/>
      </c>
      <c r="AY969" s="52">
        <f>IF(参照!E969="","",参照!E969)</f>
        <v>3.0800000000000001E-4</v>
      </c>
      <c r="AZ969" s="52" t="str">
        <f>IF(参照!F969="","",参照!F969)</f>
        <v>(株)エネクル(旧：堀川産業(株))</v>
      </c>
      <c r="BA969" s="52" t="str">
        <f>IF(参照!G969="","",参照!G969)</f>
        <v>(株)エネクル(旧：堀川産業(株))_</v>
      </c>
      <c r="BB969" s="52">
        <f t="shared" si="46"/>
        <v>0.308</v>
      </c>
      <c r="BD969" s="52" t="str">
        <f>IF(参照!L969="","",参照!L969)</f>
        <v/>
      </c>
    </row>
    <row r="970" spans="47:56">
      <c r="AU970" s="52" t="str">
        <f>IF(参照!A970="","",参照!A970)</f>
        <v>A0627</v>
      </c>
      <c r="AV970" s="52" t="str">
        <f>IF(参照!B970="","",参照!B970)</f>
        <v>フィンテックラボ協同組合</v>
      </c>
      <c r="AW970" s="52">
        <f>IF(参照!C970="","",参照!C970)</f>
        <v>4.9600000000000002E-4</v>
      </c>
      <c r="AX970" s="52" t="str">
        <f>IF(参照!D970="","",参照!D970)</f>
        <v/>
      </c>
      <c r="AY970" s="52">
        <f>IF(参照!E970="","",参照!E970)</f>
        <v>5.4699999999999996E-4</v>
      </c>
      <c r="AZ970" s="52" t="str">
        <f>IF(参照!F970="","",参照!F970)</f>
        <v>フィンテックラボ協同組合</v>
      </c>
      <c r="BA970" s="52" t="str">
        <f>IF(参照!G970="","",参照!G970)</f>
        <v>フィンテックラボ協同組合_</v>
      </c>
      <c r="BB970" s="52">
        <f t="shared" si="46"/>
        <v>0.54699999999999993</v>
      </c>
      <c r="BD970" s="52" t="str">
        <f>IF(参照!L970="","",参照!L970)</f>
        <v/>
      </c>
    </row>
    <row r="971" spans="47:56">
      <c r="AU971" s="52" t="str">
        <f>IF(参照!A971="","",参照!A971)</f>
        <v>A0629</v>
      </c>
      <c r="AV971" s="52" t="str">
        <f>IF(参照!B971="","",参照!B971)</f>
        <v>新電力新潟(株)</v>
      </c>
      <c r="AW971" s="52">
        <f>IF(参照!C971="","",参照!C971)</f>
        <v>3.79E-4</v>
      </c>
      <c r="AX971" s="52" t="str">
        <f>IF(参照!D971="","",参照!D971)</f>
        <v/>
      </c>
      <c r="AY971" s="52">
        <f>IF(参照!E971="","",参照!E971)</f>
        <v>3.2299999999999999E-4</v>
      </c>
      <c r="AZ971" s="52" t="str">
        <f>IF(参照!F971="","",参照!F971)</f>
        <v>新電力新潟(株)</v>
      </c>
      <c r="BA971" s="52" t="str">
        <f>IF(参照!G971="","",参照!G971)</f>
        <v>新電力新潟(株)_</v>
      </c>
      <c r="BB971" s="52">
        <f t="shared" si="46"/>
        <v>0.32300000000000001</v>
      </c>
      <c r="BD971" s="52" t="str">
        <f>IF(参照!L971="","",参照!L971)</f>
        <v/>
      </c>
    </row>
    <row r="972" spans="47:56">
      <c r="AU972" s="52" t="str">
        <f>IF(参照!A972="","",参照!A972)</f>
        <v>A0630</v>
      </c>
      <c r="AV972" s="52" t="str">
        <f>IF(参照!B972="","",参照!B972)</f>
        <v>(株)タケエイでんき(旧：(株)横須賀アーバンウッドパワー)</v>
      </c>
      <c r="AW972" s="52">
        <f>IF(参照!C972="","",参照!C972)</f>
        <v>1.15E-4</v>
      </c>
      <c r="AX972" s="52" t="str">
        <f>IF(参照!D972="","",参照!D972)</f>
        <v/>
      </c>
      <c r="AY972" s="52">
        <f>IF(参照!E972="","",参照!E972)</f>
        <v>4.4799999999999999E-4</v>
      </c>
      <c r="AZ972" s="52" t="str">
        <f>IF(参照!F972="","",参照!F972)</f>
        <v>(株)タケエイでんき(旧：(株)横須賀アーバンウッドパワー)</v>
      </c>
      <c r="BA972" s="52" t="str">
        <f>IF(参照!G972="","",参照!G972)</f>
        <v>(株)タケエイでんき(旧：(株)横須賀アーバンウッドパワー)_</v>
      </c>
      <c r="BB972" s="52">
        <f t="shared" si="46"/>
        <v>0.44800000000000001</v>
      </c>
      <c r="BD972" s="52" t="str">
        <f>IF(参照!L972="","",参照!L972)</f>
        <v/>
      </c>
    </row>
    <row r="973" spans="47:56">
      <c r="AU973" s="52" t="str">
        <f>IF(参照!A973="","",参照!A973)</f>
        <v>A0631</v>
      </c>
      <c r="AV973" s="52" t="str">
        <f>IF(参照!B973="","",参照!B973)</f>
        <v>気仙沼グリーンエナジー(株)</v>
      </c>
      <c r="AW973" s="52">
        <f>IF(参照!C973="","",参照!C973)</f>
        <v>2.7900000000000001E-4</v>
      </c>
      <c r="AX973" s="52" t="str">
        <f>IF(参照!D973="","",参照!D973)</f>
        <v>メニューA</v>
      </c>
      <c r="AY973" s="52">
        <f>IF(参照!E973="","",参照!E973)</f>
        <v>0</v>
      </c>
      <c r="AZ973" s="52" t="str">
        <f>IF(参照!F973="","",参照!F973)</f>
        <v>気仙沼グリーンエナジー(株)</v>
      </c>
      <c r="BA973" s="52" t="str">
        <f>IF(参照!G973="","",参照!G973)</f>
        <v>気仙沼グリーンエナジー(株)_メニューA</v>
      </c>
      <c r="BB973" s="52">
        <f t="shared" si="46"/>
        <v>0</v>
      </c>
      <c r="BD973" s="52" t="str">
        <f>IF(参照!L973="","",参照!L973)</f>
        <v/>
      </c>
    </row>
    <row r="974" spans="47:56">
      <c r="AU974" s="52" t="str">
        <f>IF(参照!A974="","",参照!A974)</f>
        <v/>
      </c>
      <c r="AV974" s="52" t="str">
        <f>IF(参照!B974="","",参照!B974)</f>
        <v/>
      </c>
      <c r="AW974" s="52" t="str">
        <f>IF(参照!C974="","",参照!C974)</f>
        <v/>
      </c>
      <c r="AX974" s="52" t="str">
        <f>IF(参照!D974="","",参照!D974)</f>
        <v>メニューB(残差)</v>
      </c>
      <c r="AY974" s="52">
        <f>IF(参照!E974="","",参照!E974)</f>
        <v>5.4199999999999995E-4</v>
      </c>
      <c r="AZ974" s="52" t="str">
        <f>IF(参照!F974="","",参照!F974)</f>
        <v>気仙沼グリーンエナジー(株)</v>
      </c>
      <c r="BA974" s="52" t="str">
        <f>IF(参照!G974="","",参照!G974)</f>
        <v>気仙沼グリーンエナジー(株)_メニューB(残差)</v>
      </c>
      <c r="BB974" s="52">
        <f t="shared" si="46"/>
        <v>0.54199999999999993</v>
      </c>
      <c r="BD974" s="52" t="str">
        <f>IF(参照!L974="","",参照!L974)</f>
        <v/>
      </c>
    </row>
    <row r="975" spans="47:56">
      <c r="AU975" s="52" t="str">
        <f>IF(参照!A975="","",参照!A975)</f>
        <v/>
      </c>
      <c r="AV975" s="52" t="str">
        <f>IF(参照!B975="","",参照!B975)</f>
        <v/>
      </c>
      <c r="AW975" s="52" t="str">
        <f>IF(参照!C975="","",参照!C975)</f>
        <v/>
      </c>
      <c r="AX975" s="52" t="str">
        <f>IF(参照!D975="","",参照!D975)</f>
        <v>(参考値)事業者全体</v>
      </c>
      <c r="AY975" s="52">
        <f>IF(参照!E975="","",参照!E975)</f>
        <v>5.4699999999999996E-4</v>
      </c>
      <c r="AZ975" s="52" t="str">
        <f>IF(参照!F975="","",参照!F975)</f>
        <v>気仙沼グリーンエナジー(株)</v>
      </c>
      <c r="BA975" s="52" t="str">
        <f>IF(参照!G975="","",参照!G975)</f>
        <v>気仙沼グリーンエナジー(株)_(参考値)事業者全体</v>
      </c>
      <c r="BB975" s="52">
        <f t="shared" si="46"/>
        <v>0.54699999999999993</v>
      </c>
      <c r="BD975" s="52" t="str">
        <f>IF(参照!L975="","",参照!L975)</f>
        <v/>
      </c>
    </row>
    <row r="976" spans="47:56">
      <c r="AU976" s="52" t="str">
        <f>IF(参照!A976="","",参照!A976)</f>
        <v>A0632</v>
      </c>
      <c r="AV976" s="52" t="str">
        <f>IF(参照!B976="","",参照!B976)</f>
        <v>(株)ユーラスグリーンエナジー</v>
      </c>
      <c r="AW976" s="52">
        <f>IF(参照!C976="","",参照!C976)</f>
        <v>3.1199999999999999E-4</v>
      </c>
      <c r="AX976" s="52" t="str">
        <f>IF(参照!D976="","",参照!D976)</f>
        <v>メニューA</v>
      </c>
      <c r="AY976" s="52">
        <f>IF(参照!E976="","",参照!E976)</f>
        <v>0</v>
      </c>
      <c r="AZ976" s="52" t="str">
        <f>IF(参照!F976="","",参照!F976)</f>
        <v>(株)ユーラスグリーンエナジー</v>
      </c>
      <c r="BA976" s="52" t="str">
        <f>IF(参照!G976="","",参照!G976)</f>
        <v>(株)ユーラスグリーンエナジー_メニューA</v>
      </c>
      <c r="BB976" s="52">
        <f t="shared" si="46"/>
        <v>0</v>
      </c>
      <c r="BD976" s="52" t="str">
        <f>IF(参照!L976="","",参照!L976)</f>
        <v/>
      </c>
    </row>
    <row r="977" spans="47:56">
      <c r="AU977" s="52" t="str">
        <f>IF(参照!A977="","",参照!A977)</f>
        <v/>
      </c>
      <c r="AV977" s="52" t="str">
        <f>IF(参照!B977="","",参照!B977)</f>
        <v/>
      </c>
      <c r="AW977" s="52" t="str">
        <f>IF(参照!C977="","",参照!C977)</f>
        <v/>
      </c>
      <c r="AX977" s="52" t="str">
        <f>IF(参照!D977="","",参照!D977)</f>
        <v>メニューB(残差)</v>
      </c>
      <c r="AY977" s="52">
        <f>IF(参照!E977="","",参照!E977)</f>
        <v>0</v>
      </c>
      <c r="AZ977" s="52" t="str">
        <f>IF(参照!F977="","",参照!F977)</f>
        <v>(株)ユーラスグリーンエナジー</v>
      </c>
      <c r="BA977" s="52" t="str">
        <f>IF(参照!G977="","",参照!G977)</f>
        <v>(株)ユーラスグリーンエナジー_メニューB(残差)</v>
      </c>
      <c r="BB977" s="52">
        <f t="shared" si="46"/>
        <v>0</v>
      </c>
      <c r="BD977" s="52" t="str">
        <f>IF(参照!L977="","",参照!L977)</f>
        <v/>
      </c>
    </row>
    <row r="978" spans="47:56">
      <c r="AU978" s="52" t="str">
        <f>IF(参照!A978="","",参照!A978)</f>
        <v/>
      </c>
      <c r="AV978" s="52" t="str">
        <f>IF(参照!B978="","",参照!B978)</f>
        <v/>
      </c>
      <c r="AW978" s="52" t="str">
        <f>IF(参照!C978="","",参照!C978)</f>
        <v/>
      </c>
      <c r="AX978" s="52" t="str">
        <f>IF(参照!D978="","",参照!D978)</f>
        <v>(参考値)事業者全体</v>
      </c>
      <c r="AY978" s="52">
        <f>IF(参照!E978="","",参照!E978)</f>
        <v>2.1999999999999999E-5</v>
      </c>
      <c r="AZ978" s="52" t="str">
        <f>IF(参照!F978="","",参照!F978)</f>
        <v>(株)ユーラスグリーンエナジー</v>
      </c>
      <c r="BA978" s="52" t="str">
        <f>IF(参照!G978="","",参照!G978)</f>
        <v>(株)ユーラスグリーンエナジー_(参考値)事業者全体</v>
      </c>
      <c r="BB978" s="52">
        <f t="shared" si="46"/>
        <v>2.1999999999999999E-2</v>
      </c>
      <c r="BD978" s="52" t="str">
        <f>IF(参照!L978="","",参照!L978)</f>
        <v/>
      </c>
    </row>
    <row r="979" spans="47:56">
      <c r="AU979" s="52" t="str">
        <f>IF(参照!A979="","",参照!A979)</f>
        <v>A0633</v>
      </c>
      <c r="AV979" s="52" t="str">
        <f>IF(参照!B979="","",参照!B979)</f>
        <v>(株)サイホープロパティーズ</v>
      </c>
      <c r="AW979" s="52">
        <f>IF(参照!C979="","",参照!C979)</f>
        <v>5.8200000000000005E-4</v>
      </c>
      <c r="AX979" s="52" t="str">
        <f>IF(参照!D979="","",参照!D979)</f>
        <v/>
      </c>
      <c r="AY979" s="52">
        <f>IF(参照!E979="","",参照!E979)</f>
        <v>6.5300000000000004E-4</v>
      </c>
      <c r="AZ979" s="52" t="str">
        <f>IF(参照!F979="","",参照!F979)</f>
        <v>(株)サイホープロパティーズ</v>
      </c>
      <c r="BA979" s="52" t="str">
        <f>IF(参照!G979="","",参照!G979)</f>
        <v>(株)サイホープロパティーズ_</v>
      </c>
      <c r="BB979" s="52">
        <f t="shared" si="46"/>
        <v>0.65300000000000002</v>
      </c>
      <c r="BD979" s="52" t="str">
        <f>IF(参照!L979="","",参照!L979)</f>
        <v/>
      </c>
    </row>
    <row r="980" spans="47:56">
      <c r="AU980" s="52" t="str">
        <f>IF(参照!A980="","",参照!A980)</f>
        <v>A0636</v>
      </c>
      <c r="AV980" s="52" t="str">
        <f>IF(参照!B980="","",参照!B980)</f>
        <v>生活協同組合コープながの</v>
      </c>
      <c r="AW980" s="52">
        <f>IF(参照!C980="","",参照!C980)</f>
        <v>3.7199999999999999E-4</v>
      </c>
      <c r="AX980" s="52" t="str">
        <f>IF(参照!D980="","",参照!D980)</f>
        <v/>
      </c>
      <c r="AY980" s="52">
        <f>IF(参照!E980="","",参照!E980)</f>
        <v>3.1599999999999998E-4</v>
      </c>
      <c r="AZ980" s="52" t="str">
        <f>IF(参照!F980="","",参照!F980)</f>
        <v>生活協同組合コープながの</v>
      </c>
      <c r="BA980" s="52" t="str">
        <f>IF(参照!G980="","",参照!G980)</f>
        <v>生活協同組合コープながの_</v>
      </c>
      <c r="BB980" s="52">
        <f t="shared" si="46"/>
        <v>0.316</v>
      </c>
      <c r="BD980" s="52" t="str">
        <f>IF(参照!L980="","",参照!L980)</f>
        <v/>
      </c>
    </row>
    <row r="981" spans="47:56">
      <c r="AU981" s="52" t="str">
        <f>IF(参照!A981="","",参照!A981)</f>
        <v>A0637</v>
      </c>
      <c r="AV981" s="52" t="str">
        <f>IF(参照!B981="","",参照!B981)</f>
        <v>京セラ関電エナジー合同会社</v>
      </c>
      <c r="AW981" s="52">
        <f>IF(参照!C981="","",参照!C981)</f>
        <v>6.3699999999999998E-4</v>
      </c>
      <c r="AX981" s="52" t="str">
        <f>IF(参照!D981="","",参照!D981)</f>
        <v/>
      </c>
      <c r="AY981" s="52">
        <f>IF(参照!E981="","",参照!E981)</f>
        <v>6.0300000000000002E-4</v>
      </c>
      <c r="AZ981" s="52" t="str">
        <f>IF(参照!F981="","",参照!F981)</f>
        <v>京セラ関電エナジー合同会社</v>
      </c>
      <c r="BA981" s="52" t="str">
        <f>IF(参照!G981="","",参照!G981)</f>
        <v>京セラ関電エナジー合同会社_</v>
      </c>
      <c r="BB981" s="52">
        <f t="shared" si="46"/>
        <v>0.60299999999999998</v>
      </c>
      <c r="BD981" s="52" t="str">
        <f>IF(参照!L981="","",参照!L981)</f>
        <v/>
      </c>
    </row>
    <row r="982" spans="47:56">
      <c r="AU982" s="52" t="str">
        <f>IF(参照!A982="","",参照!A982)</f>
        <v>A0639</v>
      </c>
      <c r="AV982" s="52" t="str">
        <f>IF(参照!B982="","",参照!B982)</f>
        <v>酒田天然瓦斯(株)</v>
      </c>
      <c r="AW982" s="52">
        <f>IF(参照!C982="","",参照!C982)</f>
        <v>3.6400000000000001E-4</v>
      </c>
      <c r="AX982" s="52" t="str">
        <f>IF(参照!D982="","",参照!D982)</f>
        <v/>
      </c>
      <c r="AY982" s="52">
        <f>IF(参照!E982="","",参照!E982)</f>
        <v>3.0800000000000001E-4</v>
      </c>
      <c r="AZ982" s="52" t="str">
        <f>IF(参照!F982="","",参照!F982)</f>
        <v>酒田天然瓦斯(株)</v>
      </c>
      <c r="BA982" s="52" t="str">
        <f>IF(参照!G982="","",参照!G982)</f>
        <v>酒田天然瓦斯(株)_</v>
      </c>
      <c r="BB982" s="52">
        <f t="shared" si="46"/>
        <v>0.308</v>
      </c>
      <c r="BD982" s="52" t="str">
        <f>IF(参照!L982="","",参照!L982)</f>
        <v/>
      </c>
    </row>
    <row r="983" spans="47:56">
      <c r="AU983" s="52" t="str">
        <f>IF(参照!A983="","",参照!A983)</f>
        <v>A0640</v>
      </c>
      <c r="AV983" s="52" t="str">
        <f>IF(参照!B983="","",参照!B983)</f>
        <v>東亜ガス(株)</v>
      </c>
      <c r="AW983" s="52">
        <f>IF(参照!C983="","",参照!C983)</f>
        <v>5.0699999999999996E-4</v>
      </c>
      <c r="AX983" s="52" t="str">
        <f>IF(参照!D983="","",参照!D983)</f>
        <v/>
      </c>
      <c r="AY983" s="52">
        <f>IF(参照!E983="","",参照!E983)</f>
        <v>5.4100000000000003E-4</v>
      </c>
      <c r="AZ983" s="52" t="str">
        <f>IF(参照!F983="","",参照!F983)</f>
        <v>東亜ガス(株)</v>
      </c>
      <c r="BA983" s="52" t="str">
        <f>IF(参照!G983="","",参照!G983)</f>
        <v>東亜ガス(株)_</v>
      </c>
      <c r="BB983" s="52">
        <f t="shared" si="46"/>
        <v>0.54100000000000004</v>
      </c>
      <c r="BD983" s="52" t="str">
        <f>IF(参照!L983="","",参照!L983)</f>
        <v/>
      </c>
    </row>
    <row r="984" spans="47:56">
      <c r="AU984" s="52" t="str">
        <f>IF(参照!A984="","",参照!A984)</f>
        <v>A0641</v>
      </c>
      <c r="AV984" s="52" t="str">
        <f>IF(参照!B984="","",参照!B984)</f>
        <v>(株)三河の山里コミュニティパワー</v>
      </c>
      <c r="AW984" s="52">
        <f>IF(参照!C984="","",参照!C984)</f>
        <v>3.6400000000000001E-4</v>
      </c>
      <c r="AX984" s="52" t="str">
        <f>IF(参照!D984="","",参照!D984)</f>
        <v/>
      </c>
      <c r="AY984" s="52">
        <f>IF(参照!E984="","",参照!E984)</f>
        <v>3.0800000000000001E-4</v>
      </c>
      <c r="AZ984" s="52" t="str">
        <f>IF(参照!F984="","",参照!F984)</f>
        <v>(株)三河の山里コミュニティパワー</v>
      </c>
      <c r="BA984" s="52" t="str">
        <f>IF(参照!G984="","",参照!G984)</f>
        <v>(株)三河の山里コミュニティパワー_</v>
      </c>
      <c r="BB984" s="52">
        <f t="shared" si="46"/>
        <v>0.308</v>
      </c>
      <c r="BD984" s="52" t="str">
        <f>IF(参照!L984="","",参照!L984)</f>
        <v/>
      </c>
    </row>
    <row r="985" spans="47:56">
      <c r="AU985" s="52" t="str">
        <f>IF(参照!A985="","",参照!A985)</f>
        <v>A0642</v>
      </c>
      <c r="AV985" s="52" t="str">
        <f>IF(参照!B985="","",参照!B985)</f>
        <v>新潟スワンエナジー(株)</v>
      </c>
      <c r="AW985" s="52">
        <f>IF(参照!C985="","",参照!C985)</f>
        <v>1.03E-4</v>
      </c>
      <c r="AX985" s="52" t="str">
        <f>IF(参照!D985="","",参照!D985)</f>
        <v>メニューA</v>
      </c>
      <c r="AY985" s="52">
        <f>IF(参照!E985="","",参照!E985)</f>
        <v>0</v>
      </c>
      <c r="AZ985" s="52" t="str">
        <f>IF(参照!F985="","",参照!F985)</f>
        <v>新潟スワンエナジー(株)</v>
      </c>
      <c r="BA985" s="52" t="str">
        <f>IF(参照!G985="","",参照!G985)</f>
        <v>新潟スワンエナジー(株)_メニューA</v>
      </c>
      <c r="BB985" s="52">
        <f t="shared" si="46"/>
        <v>0</v>
      </c>
      <c r="BD985" s="52" t="str">
        <f>IF(参照!L985="","",参照!L985)</f>
        <v/>
      </c>
    </row>
    <row r="986" spans="47:56">
      <c r="AU986" s="52" t="str">
        <f>IF(参照!A986="","",参照!A986)</f>
        <v/>
      </c>
      <c r="AV986" s="52" t="str">
        <f>IF(参照!B986="","",参照!B986)</f>
        <v/>
      </c>
      <c r="AW986" s="52" t="str">
        <f>IF(参照!C986="","",参照!C986)</f>
        <v/>
      </c>
      <c r="AX986" s="52" t="str">
        <f>IF(参照!D986="","",参照!D986)</f>
        <v>メニューB</v>
      </c>
      <c r="AY986" s="52">
        <f>IF(参照!E986="","",参照!E986)</f>
        <v>2.9E-4</v>
      </c>
      <c r="AZ986" s="52" t="str">
        <f>IF(参照!F986="","",参照!F986)</f>
        <v>新潟スワンエナジー(株)</v>
      </c>
      <c r="BA986" s="52" t="str">
        <f>IF(参照!G986="","",参照!G986)</f>
        <v>新潟スワンエナジー(株)_メニューB</v>
      </c>
      <c r="BB986" s="52">
        <f t="shared" si="46"/>
        <v>0.28999999999999998</v>
      </c>
      <c r="BD986" s="52" t="str">
        <f>IF(参照!L986="","",参照!L986)</f>
        <v/>
      </c>
    </row>
    <row r="987" spans="47:56">
      <c r="AU987" s="52" t="str">
        <f>IF(参照!A987="","",参照!A987)</f>
        <v/>
      </c>
      <c r="AV987" s="52" t="str">
        <f>IF(参照!B987="","",参照!B987)</f>
        <v/>
      </c>
      <c r="AW987" s="52" t="str">
        <f>IF(参照!C987="","",参照!C987)</f>
        <v/>
      </c>
      <c r="AX987" s="52" t="str">
        <f>IF(参照!D987="","",参照!D987)</f>
        <v>メニューC</v>
      </c>
      <c r="AY987" s="52">
        <f>IF(参照!E987="","",参照!E987)</f>
        <v>2.7599999999999999E-4</v>
      </c>
      <c r="AZ987" s="52" t="str">
        <f>IF(参照!F987="","",参照!F987)</f>
        <v>新潟スワンエナジー(株)</v>
      </c>
      <c r="BA987" s="52" t="str">
        <f>IF(参照!G987="","",参照!G987)</f>
        <v>新潟スワンエナジー(株)_メニューC</v>
      </c>
      <c r="BB987" s="52">
        <f t="shared" si="46"/>
        <v>0.27599999999999997</v>
      </c>
      <c r="BD987" s="52" t="str">
        <f>IF(参照!L987="","",参照!L987)</f>
        <v/>
      </c>
    </row>
    <row r="988" spans="47:56">
      <c r="AU988" s="52" t="str">
        <f>IF(参照!A988="","",参照!A988)</f>
        <v/>
      </c>
      <c r="AV988" s="52" t="str">
        <f>IF(参照!B988="","",参照!B988)</f>
        <v/>
      </c>
      <c r="AW988" s="52" t="str">
        <f>IF(参照!C988="","",参照!C988)</f>
        <v/>
      </c>
      <c r="AX988" s="52" t="str">
        <f>IF(参照!D988="","",参照!D988)</f>
        <v>メニューD(残差)</v>
      </c>
      <c r="AY988" s="52">
        <f>IF(参照!E988="","",参照!E988)</f>
        <v>2.9700000000000001E-4</v>
      </c>
      <c r="AZ988" s="52" t="str">
        <f>IF(参照!F988="","",参照!F988)</f>
        <v>新潟スワンエナジー(株)</v>
      </c>
      <c r="BA988" s="52" t="str">
        <f>IF(参照!G988="","",参照!G988)</f>
        <v>新潟スワンエナジー(株)_メニューD(残差)</v>
      </c>
      <c r="BB988" s="52">
        <f t="shared" si="46"/>
        <v>0.29699999999999999</v>
      </c>
      <c r="BD988" s="52" t="str">
        <f>IF(参照!L988="","",参照!L988)</f>
        <v/>
      </c>
    </row>
    <row r="989" spans="47:56">
      <c r="AU989" s="52" t="str">
        <f>IF(参照!A989="","",参照!A989)</f>
        <v/>
      </c>
      <c r="AV989" s="52" t="str">
        <f>IF(参照!B989="","",参照!B989)</f>
        <v/>
      </c>
      <c r="AW989" s="52" t="str">
        <f>IF(参照!C989="","",参照!C989)</f>
        <v/>
      </c>
      <c r="AX989" s="52" t="str">
        <f>IF(参照!D989="","",参照!D989)</f>
        <v>(参考値)事業者全体</v>
      </c>
      <c r="AY989" s="52">
        <f>IF(参照!E989="","",参照!E989)</f>
        <v>3.2400000000000001E-4</v>
      </c>
      <c r="AZ989" s="52" t="str">
        <f>IF(参照!F989="","",参照!F989)</f>
        <v>新潟スワンエナジー(株)</v>
      </c>
      <c r="BA989" s="52" t="str">
        <f>IF(参照!G989="","",参照!G989)</f>
        <v>新潟スワンエナジー(株)_(参考値)事業者全体</v>
      </c>
      <c r="BB989" s="52">
        <f t="shared" si="46"/>
        <v>0.32400000000000001</v>
      </c>
      <c r="BD989" s="52" t="str">
        <f>IF(参照!L989="","",参照!L989)</f>
        <v/>
      </c>
    </row>
    <row r="990" spans="47:56">
      <c r="AU990" s="52" t="str">
        <f>IF(参照!A990="","",参照!A990)</f>
        <v>A0644</v>
      </c>
      <c r="AV990" s="52" t="str">
        <f>IF(参照!B990="","",参照!B990)</f>
        <v>グリーンピープルズパワー(株)</v>
      </c>
      <c r="AW990" s="52">
        <f>IF(参照!C990="","",参照!C990)</f>
        <v>2.5599999999999999E-4</v>
      </c>
      <c r="AX990" s="52" t="str">
        <f>IF(参照!D990="","",参照!D990)</f>
        <v/>
      </c>
      <c r="AY990" s="52">
        <f>IF(参照!E990="","",参照!E990)</f>
        <v>5.1199999999999998E-4</v>
      </c>
      <c r="AZ990" s="52" t="str">
        <f>IF(参照!F990="","",参照!F990)</f>
        <v>グリーンピープルズパワー(株)</v>
      </c>
      <c r="BA990" s="52" t="str">
        <f>IF(参照!G990="","",参照!G990)</f>
        <v>グリーンピープルズパワー(株)_</v>
      </c>
      <c r="BB990" s="52">
        <f t="shared" si="46"/>
        <v>0.51200000000000001</v>
      </c>
      <c r="BD990" s="52" t="str">
        <f>IF(参照!L990="","",参照!L990)</f>
        <v/>
      </c>
    </row>
    <row r="991" spans="47:56">
      <c r="AU991" s="52" t="str">
        <f>IF(参照!A991="","",参照!A991)</f>
        <v>A0647</v>
      </c>
      <c r="AV991" s="52" t="str">
        <f>IF(参照!B991="","",参照!B991)</f>
        <v>レネックス電力合同会社</v>
      </c>
      <c r="AW991" s="52">
        <f>IF(参照!C991="","",参照!C991)</f>
        <v>5.6299999999999992E-4</v>
      </c>
      <c r="AX991" s="52" t="str">
        <f>IF(参照!D991="","",参照!D991)</f>
        <v/>
      </c>
      <c r="AY991" s="52">
        <f>IF(参照!E991="","",参照!E991)</f>
        <v>4.8799999999999999E-4</v>
      </c>
      <c r="AZ991" s="52" t="str">
        <f>IF(参照!F991="","",参照!F991)</f>
        <v>レネックス電力合同会社</v>
      </c>
      <c r="BA991" s="52" t="str">
        <f>IF(参照!G991="","",参照!G991)</f>
        <v>レネックス電力合同会社_</v>
      </c>
      <c r="BB991" s="52">
        <f t="shared" si="46"/>
        <v>0.48799999999999999</v>
      </c>
      <c r="BD991" s="52" t="str">
        <f>IF(参照!L991="","",参照!L991)</f>
        <v/>
      </c>
    </row>
    <row r="992" spans="47:56">
      <c r="AU992" s="52" t="str">
        <f>IF(参照!A992="","",参照!A992)</f>
        <v>A0648</v>
      </c>
      <c r="AV992" s="52" t="str">
        <f>IF(参照!B992="","",参照!B992)</f>
        <v>(株)マルイファシリティーズ</v>
      </c>
      <c r="AW992" s="52">
        <f>IF(参照!C992="","",参照!C992)</f>
        <v>9.7E-5</v>
      </c>
      <c r="AX992" s="52" t="str">
        <f>IF(参照!D992="","",参照!D992)</f>
        <v/>
      </c>
      <c r="AY992" s="52">
        <f>IF(参照!E992="","",参照!E992)</f>
        <v>4.2700000000000002E-4</v>
      </c>
      <c r="AZ992" s="52" t="str">
        <f>IF(参照!F992="","",参照!F992)</f>
        <v>(株)マルイファシリティーズ</v>
      </c>
      <c r="BA992" s="52" t="str">
        <f>IF(参照!G992="","",参照!G992)</f>
        <v>(株)マルイファシリティーズ_</v>
      </c>
      <c r="BB992" s="52">
        <f t="shared" si="46"/>
        <v>0.42700000000000005</v>
      </c>
      <c r="BD992" s="52" t="str">
        <f>IF(参照!L992="","",参照!L992)</f>
        <v/>
      </c>
    </row>
    <row r="993" spans="47:56">
      <c r="AU993" s="52" t="str">
        <f>IF(参照!A993="","",参照!A993)</f>
        <v>A0649</v>
      </c>
      <c r="AV993" s="52" t="str">
        <f>IF(参照!B993="","",参照!B993)</f>
        <v>(株)デンケン</v>
      </c>
      <c r="AW993" s="52">
        <f>IF(参照!C993="","",参照!C993)</f>
        <v>4.3399999999999998E-4</v>
      </c>
      <c r="AX993" s="52" t="str">
        <f>IF(参照!D993="","",参照!D993)</f>
        <v/>
      </c>
      <c r="AY993" s="52">
        <f>IF(参照!E993="","",参照!E993)</f>
        <v>4.2400000000000001E-4</v>
      </c>
      <c r="AZ993" s="52" t="str">
        <f>IF(参照!F993="","",参照!F993)</f>
        <v>(株)デンケン</v>
      </c>
      <c r="BA993" s="52" t="str">
        <f>IF(参照!G993="","",参照!G993)</f>
        <v>(株)デンケン_</v>
      </c>
      <c r="BB993" s="52">
        <f t="shared" si="46"/>
        <v>0.42399999999999999</v>
      </c>
      <c r="BD993" s="52" t="str">
        <f>IF(参照!L993="","",参照!L993)</f>
        <v/>
      </c>
    </row>
    <row r="994" spans="47:56">
      <c r="AU994" s="52" t="str">
        <f>IF(参照!A994="","",参照!A994)</f>
        <v>A0650</v>
      </c>
      <c r="AV994" s="52" t="str">
        <f>IF(参照!B994="","",参照!B994)</f>
        <v>(株)東名</v>
      </c>
      <c r="AW994" s="52">
        <f>IF(参照!C994="","",参照!C994)</f>
        <v>5.13E-4</v>
      </c>
      <c r="AX994" s="52" t="str">
        <f>IF(参照!D994="","",参照!D994)</f>
        <v/>
      </c>
      <c r="AY994" s="52">
        <f>IF(参照!E994="","",参照!E994)</f>
        <v>5.5199999999999997E-4</v>
      </c>
      <c r="AZ994" s="52" t="str">
        <f>IF(参照!F994="","",参照!F994)</f>
        <v>(株)東名</v>
      </c>
      <c r="BA994" s="52" t="str">
        <f>IF(参照!G994="","",参照!G994)</f>
        <v>(株)東名_</v>
      </c>
      <c r="BB994" s="52">
        <f t="shared" si="46"/>
        <v>0.55199999999999994</v>
      </c>
      <c r="BD994" s="52" t="str">
        <f>IF(参照!L994="","",参照!L994)</f>
        <v/>
      </c>
    </row>
    <row r="995" spans="47:56">
      <c r="AU995" s="52" t="str">
        <f>IF(参照!A995="","",参照!A995)</f>
        <v>A0652</v>
      </c>
      <c r="AV995" s="52" t="str">
        <f>IF(参照!B995="","",参照!B995)</f>
        <v>北海道電力コクリエーション(株)</v>
      </c>
      <c r="AW995" s="52">
        <f>IF(参照!C995="","",参照!C995)</f>
        <v>7.0999999999999991E-4</v>
      </c>
      <c r="AX995" s="52" t="str">
        <f>IF(参照!D995="","",参照!D995)</f>
        <v/>
      </c>
      <c r="AY995" s="52">
        <f>IF(参照!E995="","",参照!E995)</f>
        <v>6.5399999999999996E-4</v>
      </c>
      <c r="AZ995" s="52" t="str">
        <f>IF(参照!F995="","",参照!F995)</f>
        <v>北海道電力コクリエーション(株)</v>
      </c>
      <c r="BA995" s="52" t="str">
        <f>IF(参照!G995="","",参照!G995)</f>
        <v>北海道電力コクリエーション(株)_</v>
      </c>
      <c r="BB995" s="52">
        <f t="shared" si="46"/>
        <v>0.65399999999999991</v>
      </c>
      <c r="BD995" s="52" t="str">
        <f>IF(参照!L995="","",参照!L995)</f>
        <v/>
      </c>
    </row>
    <row r="996" spans="47:56">
      <c r="AU996" s="52" t="str">
        <f>IF(参照!A996="","",参照!A996)</f>
        <v>A0653</v>
      </c>
      <c r="AV996" s="52" t="str">
        <f>IF(参照!B996="","",参照!B996)</f>
        <v>ＮＴＴアノードエナジー(株)</v>
      </c>
      <c r="AW996" s="52" t="str">
        <f>IF(参照!C996="","",参照!C996)</f>
        <v>0.000453※</v>
      </c>
      <c r="AX996" s="52" t="str">
        <f>IF(参照!D996="","",参照!D996)</f>
        <v>メニューA</v>
      </c>
      <c r="AY996" s="52">
        <f>IF(参照!E996="","",参照!E996)</f>
        <v>0</v>
      </c>
      <c r="AZ996" s="52" t="str">
        <f>IF(参照!F996="","",参照!F996)</f>
        <v>ＮＴＴアノードエナジー(株)</v>
      </c>
      <c r="BA996" s="52" t="str">
        <f>IF(参照!G996="","",参照!G996)</f>
        <v>ＮＴＴアノードエナジー(株)_メニューA</v>
      </c>
      <c r="BB996" s="52">
        <f t="shared" si="46"/>
        <v>0</v>
      </c>
      <c r="BD996" s="52" t="str">
        <f>IF(参照!L996="","",参照!L996)</f>
        <v/>
      </c>
    </row>
    <row r="997" spans="47:56">
      <c r="AU997" s="52" t="str">
        <f>IF(参照!A997="","",参照!A997)</f>
        <v/>
      </c>
      <c r="AV997" s="52" t="str">
        <f>IF(参照!B997="","",参照!B997)</f>
        <v/>
      </c>
      <c r="AW997" s="52" t="str">
        <f>IF(参照!C997="","",参照!C997)</f>
        <v/>
      </c>
      <c r="AX997" s="52" t="str">
        <f>IF(参照!D997="","",参照!D997)</f>
        <v>メニューB(残差)</v>
      </c>
      <c r="AY997" s="52">
        <f>IF(参照!E997="","",参照!E997)</f>
        <v>4.6500000000000003E-4</v>
      </c>
      <c r="AZ997" s="52" t="str">
        <f>IF(参照!F997="","",参照!F997)</f>
        <v>ＮＴＴアノードエナジー(株)</v>
      </c>
      <c r="BA997" s="52" t="str">
        <f>IF(参照!G997="","",参照!G997)</f>
        <v>ＮＴＴアノードエナジー(株)_メニューB(残差)</v>
      </c>
      <c r="BB997" s="52">
        <f t="shared" si="46"/>
        <v>0.46500000000000002</v>
      </c>
      <c r="BD997" s="52" t="str">
        <f>IF(参照!L997="","",参照!L997)</f>
        <v/>
      </c>
    </row>
    <row r="998" spans="47:56">
      <c r="AU998" s="52" t="str">
        <f>IF(参照!A998="","",参照!A998)</f>
        <v/>
      </c>
      <c r="AV998" s="52" t="str">
        <f>IF(参照!B998="","",参照!B998)</f>
        <v/>
      </c>
      <c r="AW998" s="52" t="str">
        <f>IF(参照!C998="","",参照!C998)</f>
        <v/>
      </c>
      <c r="AX998" s="52" t="str">
        <f>IF(参照!D998="","",参照!D998)</f>
        <v>(参考値)事業者全体</v>
      </c>
      <c r="AY998" s="52">
        <f>IF(参照!E998="","",参照!E998)</f>
        <v>1.06E-4</v>
      </c>
      <c r="AZ998" s="52" t="str">
        <f>IF(参照!F998="","",参照!F998)</f>
        <v>ＮＴＴアノードエナジー(株)</v>
      </c>
      <c r="BA998" s="52" t="str">
        <f>IF(参照!G998="","",参照!G998)</f>
        <v>ＮＴＴアノードエナジー(株)_(参考値)事業者全体</v>
      </c>
      <c r="BB998" s="52">
        <f t="shared" si="46"/>
        <v>0.106</v>
      </c>
      <c r="BD998" s="52" t="str">
        <f>IF(参照!L998="","",参照!L998)</f>
        <v/>
      </c>
    </row>
    <row r="999" spans="47:56">
      <c r="AU999" s="52" t="str">
        <f>IF(参照!A999="","",参照!A999)</f>
        <v>A0654</v>
      </c>
      <c r="AV999" s="52" t="str">
        <f>IF(参照!B999="","",参照!B999)</f>
        <v>スマート電気(株)</v>
      </c>
      <c r="AW999" s="52">
        <f>IF(参照!C999="","",参照!C999)</f>
        <v>4.7599999999999997E-4</v>
      </c>
      <c r="AX999" s="52" t="str">
        <f>IF(参照!D999="","",参照!D999)</f>
        <v/>
      </c>
      <c r="AY999" s="52">
        <f>IF(参照!E999="","",参照!E999)</f>
        <v>7.2399999999999993E-4</v>
      </c>
      <c r="AZ999" s="52" t="str">
        <f>IF(参照!F999="","",参照!F999)</f>
        <v>スマート電気(株)</v>
      </c>
      <c r="BA999" s="52" t="str">
        <f>IF(参照!G999="","",参照!G999)</f>
        <v>スマート電気(株)_</v>
      </c>
      <c r="BB999" s="52">
        <f t="shared" si="46"/>
        <v>0.72399999999999998</v>
      </c>
      <c r="BD999" s="52" t="str">
        <f>IF(参照!L999="","",参照!L999)</f>
        <v/>
      </c>
    </row>
    <row r="1000" spans="47:56">
      <c r="AU1000" s="52" t="str">
        <f>IF(参照!A1000="","",参照!A1000)</f>
        <v>A0655</v>
      </c>
      <c r="AV1000" s="52" t="str">
        <f>IF(参照!B1000="","",参照!B1000)</f>
        <v>(株)唐津パワーホールディングス</v>
      </c>
      <c r="AW1000" s="52">
        <f>IF(参照!C1000="","",参照!C1000)</f>
        <v>4.86E-4</v>
      </c>
      <c r="AX1000" s="52" t="str">
        <f>IF(参照!D1000="","",参照!D1000)</f>
        <v/>
      </c>
      <c r="AY1000" s="52">
        <f>IF(参照!E1000="","",参照!E1000)</f>
        <v>5.0000000000000001E-4</v>
      </c>
      <c r="AZ1000" s="52" t="str">
        <f>IF(参照!F1000="","",参照!F1000)</f>
        <v>(株)唐津パワーホールディングス</v>
      </c>
      <c r="BA1000" s="52" t="str">
        <f>IF(参照!G1000="","",参照!G1000)</f>
        <v>(株)唐津パワーホールディングス_</v>
      </c>
      <c r="BB1000" s="52">
        <f t="shared" si="46"/>
        <v>0.5</v>
      </c>
      <c r="BD1000" s="52" t="str">
        <f>IF(参照!L1000="","",参照!L1000)</f>
        <v/>
      </c>
    </row>
    <row r="1001" spans="47:56">
      <c r="AU1001" s="52" t="str">
        <f>IF(参照!A1001="","",参照!A1001)</f>
        <v>A0656</v>
      </c>
      <c r="AV1001" s="52" t="str">
        <f>IF(参照!B1001="","",参照!B1001)</f>
        <v>(株)クリーンエネルギー総合研究所</v>
      </c>
      <c r="AW1001" s="52">
        <f>IF(参照!C1001="","",参照!C1001)</f>
        <v>4.7100000000000001E-4</v>
      </c>
      <c r="AX1001" s="52" t="str">
        <f>IF(参照!D1001="","",参照!D1001)</f>
        <v>メニューA</v>
      </c>
      <c r="AY1001" s="52">
        <f>IF(参照!E1001="","",参照!E1001)</f>
        <v>0</v>
      </c>
      <c r="AZ1001" s="52" t="str">
        <f>IF(参照!F1001="","",参照!F1001)</f>
        <v>(株)クリーンエネルギー総合研究所</v>
      </c>
      <c r="BA1001" s="52" t="str">
        <f>IF(参照!G1001="","",参照!G1001)</f>
        <v>(株)クリーンエネルギー総合研究所_メニューA</v>
      </c>
      <c r="BB1001" s="52">
        <f t="shared" si="46"/>
        <v>0</v>
      </c>
      <c r="BD1001" s="52" t="str">
        <f>IF(参照!L1001="","",参照!L1001)</f>
        <v/>
      </c>
    </row>
    <row r="1002" spans="47:56">
      <c r="AU1002" s="52" t="str">
        <f>IF(参照!A1002="","",参照!A1002)</f>
        <v/>
      </c>
      <c r="AV1002" s="52" t="str">
        <f>IF(参照!B1002="","",参照!B1002)</f>
        <v/>
      </c>
      <c r="AW1002" s="52" t="str">
        <f>IF(参照!C1002="","",参照!C1002)</f>
        <v/>
      </c>
      <c r="AX1002" s="52" t="str">
        <f>IF(参照!D1002="","",参照!D1002)</f>
        <v>メニューB(残差)</v>
      </c>
      <c r="AY1002" s="52">
        <f>IF(参照!E1002="","",参照!E1002)</f>
        <v>1.16E-4</v>
      </c>
      <c r="AZ1002" s="52" t="str">
        <f>IF(参照!F1002="","",参照!F1002)</f>
        <v>(株)クリーンエネルギー総合研究所</v>
      </c>
      <c r="BA1002" s="52" t="str">
        <f>IF(参照!G1002="","",参照!G1002)</f>
        <v>(株)クリーンエネルギー総合研究所_メニューB(残差)</v>
      </c>
      <c r="BB1002" s="52">
        <f t="shared" si="46"/>
        <v>0.11600000000000001</v>
      </c>
      <c r="BD1002" s="52" t="str">
        <f>IF(参照!L1002="","",参照!L1002)</f>
        <v/>
      </c>
    </row>
    <row r="1003" spans="47:56">
      <c r="AU1003" s="52" t="str">
        <f>IF(参照!A1003="","",参照!A1003)</f>
        <v/>
      </c>
      <c r="AV1003" s="52" t="str">
        <f>IF(参照!B1003="","",参照!B1003)</f>
        <v/>
      </c>
      <c r="AW1003" s="52" t="str">
        <f>IF(参照!C1003="","",参照!C1003)</f>
        <v/>
      </c>
      <c r="AX1003" s="52" t="str">
        <f>IF(参照!D1003="","",参照!D1003)</f>
        <v>(参考値)事業者全体</v>
      </c>
      <c r="AY1003" s="52">
        <f>IF(参照!E1003="","",参照!E1003)</f>
        <v>4.8899999999999996E-4</v>
      </c>
      <c r="AZ1003" s="52" t="str">
        <f>IF(参照!F1003="","",参照!F1003)</f>
        <v>(株)クリーンエネルギー総合研究所</v>
      </c>
      <c r="BA1003" s="52" t="str">
        <f>IF(参照!G1003="","",参照!G1003)</f>
        <v>(株)クリーンエネルギー総合研究所_(参考値)事業者全体</v>
      </c>
      <c r="BB1003" s="52">
        <f t="shared" si="46"/>
        <v>0.48899999999999993</v>
      </c>
      <c r="BD1003" s="52" t="str">
        <f>IF(参照!L1003="","",参照!L1003)</f>
        <v/>
      </c>
    </row>
    <row r="1004" spans="47:56">
      <c r="AU1004" s="52" t="str">
        <f>IF(参照!A1004="","",参照!A1004)</f>
        <v>A0660</v>
      </c>
      <c r="AV1004" s="52" t="str">
        <f>IF(参照!B1004="","",参照!B1004)</f>
        <v>ＵＮＩＶＥＲＧＹ(株)</v>
      </c>
      <c r="AW1004" s="52">
        <f>IF(参照!C1004="","",参照!C1004)</f>
        <v>4.15E-4</v>
      </c>
      <c r="AX1004" s="52" t="str">
        <f>IF(参照!D1004="","",参照!D1004)</f>
        <v/>
      </c>
      <c r="AY1004" s="52">
        <f>IF(参照!E1004="","",参照!E1004)</f>
        <v>3.9100000000000002E-4</v>
      </c>
      <c r="AZ1004" s="52" t="str">
        <f>IF(参照!F1004="","",参照!F1004)</f>
        <v>ＵＮＩＶＥＲＧＹ(株)</v>
      </c>
      <c r="BA1004" s="52" t="str">
        <f>IF(参照!G1004="","",参照!G1004)</f>
        <v>ＵＮＩＶＥＲＧＹ(株)_</v>
      </c>
      <c r="BB1004" s="52">
        <f t="shared" si="46"/>
        <v>0.39100000000000001</v>
      </c>
      <c r="BD1004" s="52" t="str">
        <f>IF(参照!L1004="","",参照!L1004)</f>
        <v/>
      </c>
    </row>
    <row r="1005" spans="47:56">
      <c r="AU1005" s="52" t="str">
        <f>IF(参照!A1005="","",参照!A1005)</f>
        <v>A0661</v>
      </c>
      <c r="AV1005" s="52" t="str">
        <f>IF(参照!B1005="","",参照!B1005)</f>
        <v>ＪＲ西日本住宅サービス(株)</v>
      </c>
      <c r="AW1005" s="52">
        <f>IF(参照!C1005="","",参照!C1005)</f>
        <v>3.4699999999999998E-4</v>
      </c>
      <c r="AX1005" s="52" t="str">
        <f>IF(参照!D1005="","",参照!D1005)</f>
        <v/>
      </c>
      <c r="AY1005" s="52">
        <f>IF(参照!E1005="","",参照!E1005)</f>
        <v>2.9100000000000003E-4</v>
      </c>
      <c r="AZ1005" s="52" t="str">
        <f>IF(参照!F1005="","",参照!F1005)</f>
        <v>ＪＲ西日本住宅サービス(株)</v>
      </c>
      <c r="BA1005" s="52" t="str">
        <f>IF(参照!G1005="","",参照!G1005)</f>
        <v>ＪＲ西日本住宅サービス(株)_</v>
      </c>
      <c r="BB1005" s="52">
        <f t="shared" si="46"/>
        <v>0.29100000000000004</v>
      </c>
      <c r="BD1005" s="52" t="str">
        <f>IF(参照!L1005="","",参照!L1005)</f>
        <v/>
      </c>
    </row>
    <row r="1006" spans="47:56">
      <c r="AU1006" s="52" t="str">
        <f>IF(参照!A1006="","",参照!A1006)</f>
        <v>A0663</v>
      </c>
      <c r="AV1006" s="52" t="str">
        <f>IF(参照!B1006="","",参照!B1006)</f>
        <v>(株)アイキューブ・マーケティング</v>
      </c>
      <c r="AW1006" s="52">
        <f>IF(参照!C1006="","",参照!C1006)</f>
        <v>3.7300000000000001E-4</v>
      </c>
      <c r="AX1006" s="52" t="str">
        <f>IF(参照!D1006="","",参照!D1006)</f>
        <v/>
      </c>
      <c r="AY1006" s="52">
        <f>IF(参照!E1006="","",参照!E1006)</f>
        <v>3.1700000000000001E-4</v>
      </c>
      <c r="AZ1006" s="52" t="str">
        <f>IF(参照!F1006="","",参照!F1006)</f>
        <v>(株)アイキューブ・マーケティング</v>
      </c>
      <c r="BA1006" s="52" t="str">
        <f>IF(参照!G1006="","",参照!G1006)</f>
        <v>(株)アイキューブ・マーケティング_</v>
      </c>
      <c r="BB1006" s="52">
        <f t="shared" si="46"/>
        <v>0.317</v>
      </c>
      <c r="BD1006" s="52" t="str">
        <f>IF(参照!L1006="","",参照!L1006)</f>
        <v/>
      </c>
    </row>
    <row r="1007" spans="47:56">
      <c r="AU1007" s="52" t="str">
        <f>IF(参照!A1007="","",参照!A1007)</f>
        <v>A0664</v>
      </c>
      <c r="AV1007" s="52" t="str">
        <f>IF(参照!B1007="","",参照!B1007)</f>
        <v>デジタルグリッド(株)</v>
      </c>
      <c r="AW1007" s="52">
        <f>IF(参照!C1007="","",参照!C1007)</f>
        <v>4.6700000000000002E-4</v>
      </c>
      <c r="AX1007" s="52" t="str">
        <f>IF(参照!D1007="","",参照!D1007)</f>
        <v>メニューA</v>
      </c>
      <c r="AY1007" s="52">
        <f>IF(参照!E1007="","",参照!E1007)</f>
        <v>0</v>
      </c>
      <c r="AZ1007" s="52" t="str">
        <f>IF(参照!F1007="","",参照!F1007)</f>
        <v>デジタルグリッド(株)</v>
      </c>
      <c r="BA1007" s="52" t="str">
        <f>IF(参照!G1007="","",参照!G1007)</f>
        <v>デジタルグリッド(株)_メニューA</v>
      </c>
      <c r="BB1007" s="52">
        <f t="shared" si="46"/>
        <v>0</v>
      </c>
      <c r="BD1007" s="52" t="str">
        <f>IF(参照!L1007="","",参照!L1007)</f>
        <v/>
      </c>
    </row>
    <row r="1008" spans="47:56">
      <c r="AU1008" s="52" t="str">
        <f>IF(参照!A1008="","",参照!A1008)</f>
        <v/>
      </c>
      <c r="AV1008" s="52" t="str">
        <f>IF(参照!B1008="","",参照!B1008)</f>
        <v/>
      </c>
      <c r="AW1008" s="52" t="str">
        <f>IF(参照!C1008="","",参照!C1008)</f>
        <v/>
      </c>
      <c r="AX1008" s="52" t="str">
        <f>IF(参照!D1008="","",参照!D1008)</f>
        <v>メニューB</v>
      </c>
      <c r="AY1008" s="52">
        <f>IF(参照!E1008="","",参照!E1008)</f>
        <v>1.7799999999999999E-4</v>
      </c>
      <c r="AZ1008" s="52" t="str">
        <f>IF(参照!F1008="","",参照!F1008)</f>
        <v>デジタルグリッド(株)</v>
      </c>
      <c r="BA1008" s="52" t="str">
        <f>IF(参照!G1008="","",参照!G1008)</f>
        <v>デジタルグリッド(株)_メニューB</v>
      </c>
      <c r="BB1008" s="52">
        <f t="shared" si="46"/>
        <v>0.17799999999999999</v>
      </c>
      <c r="BD1008" s="52" t="str">
        <f>IF(参照!L1008="","",参照!L1008)</f>
        <v/>
      </c>
    </row>
    <row r="1009" spans="47:56">
      <c r="AU1009" s="52" t="str">
        <f>IF(参照!A1009="","",参照!A1009)</f>
        <v/>
      </c>
      <c r="AV1009" s="52" t="str">
        <f>IF(参照!B1009="","",参照!B1009)</f>
        <v/>
      </c>
      <c r="AW1009" s="52" t="str">
        <f>IF(参照!C1009="","",参照!C1009)</f>
        <v/>
      </c>
      <c r="AX1009" s="52" t="str">
        <f>IF(参照!D1009="","",参照!D1009)</f>
        <v>メニューC</v>
      </c>
      <c r="AY1009" s="52">
        <f>IF(参照!E1009="","",参照!E1009)</f>
        <v>3.2700000000000003E-4</v>
      </c>
      <c r="AZ1009" s="52" t="str">
        <f>IF(参照!F1009="","",参照!F1009)</f>
        <v>デジタルグリッド(株)</v>
      </c>
      <c r="BA1009" s="52" t="str">
        <f>IF(参照!G1009="","",参照!G1009)</f>
        <v>デジタルグリッド(株)_メニューC</v>
      </c>
      <c r="BB1009" s="52">
        <f t="shared" si="46"/>
        <v>0.32700000000000001</v>
      </c>
      <c r="BD1009" s="52" t="str">
        <f>IF(参照!L1009="","",参照!L1009)</f>
        <v/>
      </c>
    </row>
    <row r="1010" spans="47:56">
      <c r="AU1010" s="52" t="str">
        <f>IF(参照!A1010="","",参照!A1010)</f>
        <v/>
      </c>
      <c r="AV1010" s="52" t="str">
        <f>IF(参照!B1010="","",参照!B1010)</f>
        <v/>
      </c>
      <c r="AW1010" s="52" t="str">
        <f>IF(参照!C1010="","",参照!C1010)</f>
        <v/>
      </c>
      <c r="AX1010" s="52" t="str">
        <f>IF(参照!D1010="","",参照!D1010)</f>
        <v>メニューD(残差)</v>
      </c>
      <c r="AY1010" s="52">
        <f>IF(参照!E1010="","",参照!E1010)</f>
        <v>4.3800000000000002E-4</v>
      </c>
      <c r="AZ1010" s="52" t="str">
        <f>IF(参照!F1010="","",参照!F1010)</f>
        <v>デジタルグリッド(株)</v>
      </c>
      <c r="BA1010" s="52" t="str">
        <f>IF(参照!G1010="","",参照!G1010)</f>
        <v>デジタルグリッド(株)_メニューD(残差)</v>
      </c>
      <c r="BB1010" s="52">
        <f t="shared" si="46"/>
        <v>0.438</v>
      </c>
      <c r="BD1010" s="52" t="str">
        <f>IF(参照!L1010="","",参照!L1010)</f>
        <v/>
      </c>
    </row>
    <row r="1011" spans="47:56">
      <c r="AU1011" s="52" t="str">
        <f>IF(参照!A1011="","",参照!A1011)</f>
        <v/>
      </c>
      <c r="AV1011" s="52" t="str">
        <f>IF(参照!B1011="","",参照!B1011)</f>
        <v/>
      </c>
      <c r="AW1011" s="52" t="str">
        <f>IF(参照!C1011="","",参照!C1011)</f>
        <v/>
      </c>
      <c r="AX1011" s="52" t="str">
        <f>IF(参照!D1011="","",参照!D1011)</f>
        <v>(参考値)事業者全体</v>
      </c>
      <c r="AY1011" s="52">
        <f>IF(参照!E1011="","",参照!E1011)</f>
        <v>3.5499999999999996E-4</v>
      </c>
      <c r="AZ1011" s="52" t="str">
        <f>IF(参照!F1011="","",参照!F1011)</f>
        <v>デジタルグリッド(株)</v>
      </c>
      <c r="BA1011" s="52" t="str">
        <f>IF(参照!G1011="","",参照!G1011)</f>
        <v>デジタルグリッド(株)_(参考値)事業者全体</v>
      </c>
      <c r="BB1011" s="52">
        <f t="shared" si="46"/>
        <v>0.35499999999999998</v>
      </c>
      <c r="BD1011" s="52" t="str">
        <f>IF(参照!L1011="","",参照!L1011)</f>
        <v/>
      </c>
    </row>
    <row r="1012" spans="47:56">
      <c r="AU1012" s="52" t="str">
        <f>IF(参照!A1012="","",参照!A1012)</f>
        <v>A0666</v>
      </c>
      <c r="AV1012" s="52" t="str">
        <f>IF(参照!B1012="","",参照!B1012)</f>
        <v>(株)西九州させぼパワーズ</v>
      </c>
      <c r="AW1012" s="52">
        <f>IF(参照!C1012="","",参照!C1012)</f>
        <v>2.3800000000000001E-4</v>
      </c>
      <c r="AX1012" s="52" t="str">
        <f>IF(参照!D1012="","",参照!D1012)</f>
        <v/>
      </c>
      <c r="AY1012" s="52">
        <f>IF(参照!E1012="","",参照!E1012)</f>
        <v>1.6200000000000001E-4</v>
      </c>
      <c r="AZ1012" s="52" t="str">
        <f>IF(参照!F1012="","",参照!F1012)</f>
        <v>(株)西九州させぼパワーズ</v>
      </c>
      <c r="BA1012" s="52" t="str">
        <f>IF(参照!G1012="","",参照!G1012)</f>
        <v>(株)西九州させぼパワーズ_</v>
      </c>
      <c r="BB1012" s="52">
        <f t="shared" si="46"/>
        <v>0.16200000000000001</v>
      </c>
      <c r="BD1012" s="52" t="str">
        <f>IF(参照!L1012="","",参照!L1012)</f>
        <v/>
      </c>
    </row>
    <row r="1013" spans="47:56">
      <c r="AU1013" s="52" t="str">
        <f>IF(参照!A1013="","",参照!A1013)</f>
        <v>A0667</v>
      </c>
      <c r="AV1013" s="52" t="str">
        <f>IF(参照!B1013="","",参照!B1013)</f>
        <v>たんたんエナジー(株)</v>
      </c>
      <c r="AW1013" s="52">
        <f>IF(参照!C1013="","",参照!C1013)</f>
        <v>0</v>
      </c>
      <c r="AX1013" s="52" t="str">
        <f>IF(参照!D1013="","",参照!D1013)</f>
        <v>メニューA</v>
      </c>
      <c r="AY1013" s="52">
        <f>IF(参照!E1013="","",参照!E1013)</f>
        <v>0</v>
      </c>
      <c r="AZ1013" s="52" t="str">
        <f>IF(参照!F1013="","",参照!F1013)</f>
        <v>たんたんエナジー(株)</v>
      </c>
      <c r="BA1013" s="52" t="str">
        <f>IF(参照!G1013="","",参照!G1013)</f>
        <v>たんたんエナジー(株)_メニューA</v>
      </c>
      <c r="BB1013" s="52">
        <f t="shared" si="46"/>
        <v>0</v>
      </c>
      <c r="BD1013" s="52" t="str">
        <f>IF(参照!L1013="","",参照!L1013)</f>
        <v/>
      </c>
    </row>
    <row r="1014" spans="47:56">
      <c r="AU1014" s="52" t="str">
        <f>IF(参照!A1014="","",参照!A1014)</f>
        <v/>
      </c>
      <c r="AV1014" s="52" t="str">
        <f>IF(参照!B1014="","",参照!B1014)</f>
        <v/>
      </c>
      <c r="AW1014" s="52" t="str">
        <f>IF(参照!C1014="","",参照!C1014)</f>
        <v/>
      </c>
      <c r="AX1014" s="52" t="str">
        <f>IF(参照!D1014="","",参照!D1014)</f>
        <v>メニューB(残差)</v>
      </c>
      <c r="AY1014" s="52">
        <f>IF(参照!E1014="","",参照!E1014)</f>
        <v>2.8699999999999998E-4</v>
      </c>
      <c r="AZ1014" s="52" t="str">
        <f>IF(参照!F1014="","",参照!F1014)</f>
        <v>たんたんエナジー(株)</v>
      </c>
      <c r="BA1014" s="52" t="str">
        <f>IF(参照!G1014="","",参照!G1014)</f>
        <v>たんたんエナジー(株)_メニューB(残差)</v>
      </c>
      <c r="BB1014" s="52">
        <f t="shared" si="46"/>
        <v>0.28699999999999998</v>
      </c>
      <c r="BD1014" s="52" t="str">
        <f>IF(参照!L1014="","",参照!L1014)</f>
        <v/>
      </c>
    </row>
    <row r="1015" spans="47:56">
      <c r="AU1015" s="52" t="str">
        <f>IF(参照!A1015="","",参照!A1015)</f>
        <v/>
      </c>
      <c r="AV1015" s="52" t="str">
        <f>IF(参照!B1015="","",参照!B1015)</f>
        <v/>
      </c>
      <c r="AW1015" s="52" t="str">
        <f>IF(参照!C1015="","",参照!C1015)</f>
        <v/>
      </c>
      <c r="AX1015" s="52" t="str">
        <f>IF(参照!D1015="","",参照!D1015)</f>
        <v>(参考値)事業者全体</v>
      </c>
      <c r="AY1015" s="52">
        <f>IF(参照!E1015="","",参照!E1015)</f>
        <v>0</v>
      </c>
      <c r="AZ1015" s="52" t="str">
        <f>IF(参照!F1015="","",参照!F1015)</f>
        <v>たんたんエナジー(株)</v>
      </c>
      <c r="BA1015" s="52" t="str">
        <f>IF(参照!G1015="","",参照!G1015)</f>
        <v>たんたんエナジー(株)_(参考値)事業者全体</v>
      </c>
      <c r="BB1015" s="52">
        <f t="shared" si="46"/>
        <v>0</v>
      </c>
      <c r="BD1015" s="52" t="str">
        <f>IF(参照!L1015="","",参照!L1015)</f>
        <v/>
      </c>
    </row>
    <row r="1016" spans="47:56">
      <c r="AU1016" s="52" t="str">
        <f>IF(参照!A1016="","",参照!A1016)</f>
        <v>A0668</v>
      </c>
      <c r="AV1016" s="52" t="str">
        <f>IF(参照!B1016="","",参照!B1016)</f>
        <v>(株)能勢・豊能まちづくり</v>
      </c>
      <c r="AW1016" s="52">
        <f>IF(参照!C1016="","",参照!C1016)</f>
        <v>2.0599999999999999E-4</v>
      </c>
      <c r="AX1016" s="52" t="str">
        <f>IF(参照!D1016="","",参照!D1016)</f>
        <v/>
      </c>
      <c r="AY1016" s="52">
        <f>IF(参照!E1016="","",参照!E1016)</f>
        <v>4.44E-4</v>
      </c>
      <c r="AZ1016" s="52" t="str">
        <f>IF(参照!F1016="","",参照!F1016)</f>
        <v>(株)能勢・豊能まちづくり</v>
      </c>
      <c r="BA1016" s="52" t="str">
        <f>IF(参照!G1016="","",参照!G1016)</f>
        <v>(株)能勢・豊能まちづくり_</v>
      </c>
      <c r="BB1016" s="52">
        <f t="shared" si="46"/>
        <v>0.44400000000000001</v>
      </c>
      <c r="BD1016" s="52" t="str">
        <f>IF(参照!L1016="","",参照!L1016)</f>
        <v/>
      </c>
    </row>
    <row r="1017" spans="47:56">
      <c r="AU1017" s="52" t="str">
        <f>IF(参照!A1017="","",参照!A1017)</f>
        <v>A0670</v>
      </c>
      <c r="AV1017" s="52" t="str">
        <f>IF(参照!B1017="","",参照!B1017)</f>
        <v>(株)再エネ思考電力</v>
      </c>
      <c r="AW1017" s="52" t="str">
        <f>IF(参照!C1017="","",参照!C1017)</f>
        <v>0.000453※</v>
      </c>
      <c r="AX1017" s="52" t="str">
        <f>IF(参照!D1017="","",参照!D1017)</f>
        <v>メニューA</v>
      </c>
      <c r="AY1017" s="52">
        <f>IF(参照!E1017="","",参照!E1017)</f>
        <v>0</v>
      </c>
      <c r="AZ1017" s="52" t="str">
        <f>IF(参照!F1017="","",参照!F1017)</f>
        <v>(株)再エネ思考電力</v>
      </c>
      <c r="BA1017" s="52" t="str">
        <f>IF(参照!G1017="","",参照!G1017)</f>
        <v>(株)再エネ思考電力_メニューA</v>
      </c>
      <c r="BB1017" s="52">
        <f t="shared" si="46"/>
        <v>0</v>
      </c>
      <c r="BD1017" s="52" t="str">
        <f>IF(参照!L1017="","",参照!L1017)</f>
        <v/>
      </c>
    </row>
    <row r="1018" spans="47:56">
      <c r="AU1018" s="52" t="str">
        <f>IF(参照!A1018="","",参照!A1018)</f>
        <v/>
      </c>
      <c r="AV1018" s="52" t="str">
        <f>IF(参照!B1018="","",参照!B1018)</f>
        <v/>
      </c>
      <c r="AW1018" s="52" t="str">
        <f>IF(参照!C1018="","",参照!C1018)</f>
        <v/>
      </c>
      <c r="AX1018" s="52" t="str">
        <f>IF(参照!D1018="","",参照!D1018)</f>
        <v>メニューB</v>
      </c>
      <c r="AY1018" s="52">
        <f>IF(参照!E1018="","",参照!E1018)</f>
        <v>0</v>
      </c>
      <c r="AZ1018" s="52" t="str">
        <f>IF(参照!F1018="","",参照!F1018)</f>
        <v>(株)再エネ思考電力</v>
      </c>
      <c r="BA1018" s="52" t="str">
        <f>IF(参照!G1018="","",参照!G1018)</f>
        <v>(株)再エネ思考電力_メニューB</v>
      </c>
      <c r="BB1018" s="52">
        <f t="shared" si="46"/>
        <v>0</v>
      </c>
      <c r="BD1018" s="52" t="str">
        <f>IF(参照!L1018="","",参照!L1018)</f>
        <v/>
      </c>
    </row>
    <row r="1019" spans="47:56">
      <c r="AU1019" s="52" t="str">
        <f>IF(参照!A1019="","",参照!A1019)</f>
        <v/>
      </c>
      <c r="AV1019" s="52" t="str">
        <f>IF(参照!B1019="","",参照!B1019)</f>
        <v/>
      </c>
      <c r="AW1019" s="52" t="str">
        <f>IF(参照!C1019="","",参照!C1019)</f>
        <v/>
      </c>
      <c r="AX1019" s="52" t="str">
        <f>IF(参照!D1019="","",参照!D1019)</f>
        <v>メニューC(残差)</v>
      </c>
      <c r="AY1019" s="52">
        <f>IF(参照!E1019="","",参照!E1019)</f>
        <v>4.5300000000000001E-4</v>
      </c>
      <c r="AZ1019" s="52" t="str">
        <f>IF(参照!F1019="","",参照!F1019)</f>
        <v>(株)再エネ思考電力</v>
      </c>
      <c r="BA1019" s="52" t="str">
        <f>IF(参照!G1019="","",参照!G1019)</f>
        <v>(株)再エネ思考電力_メニューC(残差)</v>
      </c>
      <c r="BB1019" s="52">
        <f t="shared" si="46"/>
        <v>0.45300000000000001</v>
      </c>
      <c r="BD1019" s="52" t="str">
        <f>IF(参照!L1019="","",参照!L1019)</f>
        <v/>
      </c>
    </row>
    <row r="1020" spans="47:56">
      <c r="AU1020" s="52" t="str">
        <f>IF(参照!A1020="","",参照!A1020)</f>
        <v/>
      </c>
      <c r="AV1020" s="52" t="str">
        <f>IF(参照!B1020="","",参照!B1020)</f>
        <v/>
      </c>
      <c r="AW1020" s="52" t="str">
        <f>IF(参照!C1020="","",参照!C1020)</f>
        <v/>
      </c>
      <c r="AX1020" s="52" t="str">
        <f>IF(参照!D1020="","",参照!D1020)</f>
        <v>(参考値)事業者全体</v>
      </c>
      <c r="AY1020" s="52">
        <f>IF(参照!E1020="","",参照!E1020)</f>
        <v>4.6999999999999999E-4</v>
      </c>
      <c r="AZ1020" s="52" t="str">
        <f>IF(参照!F1020="","",参照!F1020)</f>
        <v>(株)再エネ思考電力</v>
      </c>
      <c r="BA1020" s="52" t="str">
        <f>IF(参照!G1020="","",参照!G1020)</f>
        <v>(株)再エネ思考電力_(参考値)事業者全体</v>
      </c>
      <c r="BB1020" s="52">
        <f t="shared" si="46"/>
        <v>0.47</v>
      </c>
      <c r="BD1020" s="52" t="str">
        <f>IF(参照!L1020="","",参照!L1020)</f>
        <v/>
      </c>
    </row>
    <row r="1021" spans="47:56">
      <c r="AU1021" s="52" t="str">
        <f>IF(参照!A1021="","",参照!A1021)</f>
        <v>A0671</v>
      </c>
      <c r="AV1021" s="52" t="str">
        <f>IF(参照!B1021="","",参照!B1021)</f>
        <v>(株)スマート</v>
      </c>
      <c r="AW1021" s="52">
        <f>IF(参照!C1021="","",参照!C1021)</f>
        <v>4.75E-4</v>
      </c>
      <c r="AX1021" s="52" t="str">
        <f>IF(参照!D1021="","",参照!D1021)</f>
        <v/>
      </c>
      <c r="AY1021" s="52">
        <f>IF(参照!E1021="","",参照!E1021)</f>
        <v>4.1899999999999999E-4</v>
      </c>
      <c r="AZ1021" s="52" t="str">
        <f>IF(参照!F1021="","",参照!F1021)</f>
        <v>(株)スマート</v>
      </c>
      <c r="BA1021" s="52" t="str">
        <f>IF(参照!G1021="","",参照!G1021)</f>
        <v>(株)スマート_</v>
      </c>
      <c r="BB1021" s="52">
        <f t="shared" si="46"/>
        <v>0.41899999999999998</v>
      </c>
      <c r="BD1021" s="52" t="str">
        <f>IF(参照!L1021="","",参照!L1021)</f>
        <v/>
      </c>
    </row>
    <row r="1022" spans="47:56">
      <c r="AU1022" s="52" t="str">
        <f>IF(参照!A1022="","",参照!A1022)</f>
        <v>A0673</v>
      </c>
      <c r="AV1022" s="52" t="str">
        <f>IF(参照!B1022="","",参照!B1022)</f>
        <v>(株)ジャパネットサービスイノベーション</v>
      </c>
      <c r="AW1022" s="52">
        <f>IF(参照!C1022="","",参照!C1022)</f>
        <v>6.11E-4</v>
      </c>
      <c r="AX1022" s="52" t="str">
        <f>IF(参照!D1022="","",参照!D1022)</f>
        <v/>
      </c>
      <c r="AY1022" s="52">
        <f>IF(参照!E1022="","",参照!E1022)</f>
        <v>5.5500000000000005E-4</v>
      </c>
      <c r="AZ1022" s="52" t="str">
        <f>IF(参照!F1022="","",参照!F1022)</f>
        <v>(株)ジャパネットサービスイノベーション</v>
      </c>
      <c r="BA1022" s="52" t="str">
        <f>IF(参照!G1022="","",参照!G1022)</f>
        <v>(株)ジャパネットサービスイノベーション_</v>
      </c>
      <c r="BB1022" s="52">
        <f t="shared" si="46"/>
        <v>0.55500000000000005</v>
      </c>
      <c r="BD1022" s="52" t="str">
        <f>IF(参照!L1022="","",参照!L1022)</f>
        <v/>
      </c>
    </row>
    <row r="1023" spans="47:56">
      <c r="AU1023" s="52" t="str">
        <f>IF(参照!A1023="","",参照!A1023)</f>
        <v>A0675</v>
      </c>
      <c r="AV1023" s="52" t="str">
        <f>IF(参照!B1023="","",参照!B1023)</f>
        <v>(株)リクルート</v>
      </c>
      <c r="AW1023" s="52">
        <f>IF(参照!C1023="","",参照!C1023)</f>
        <v>5.0699999999999996E-4</v>
      </c>
      <c r="AX1023" s="52" t="str">
        <f>IF(参照!D1023="","",参照!D1023)</f>
        <v/>
      </c>
      <c r="AY1023" s="52">
        <f>IF(参照!E1023="","",参照!E1023)</f>
        <v>5.5699999999999999E-4</v>
      </c>
      <c r="AZ1023" s="52" t="str">
        <f>IF(参照!F1023="","",参照!F1023)</f>
        <v>(株)リクルート</v>
      </c>
      <c r="BA1023" s="52" t="str">
        <f>IF(参照!G1023="","",参照!G1023)</f>
        <v>(株)リクルート_</v>
      </c>
      <c r="BB1023" s="52">
        <f t="shared" si="46"/>
        <v>0.55699999999999994</v>
      </c>
      <c r="BD1023" s="52" t="str">
        <f>IF(参照!L1023="","",参照!L1023)</f>
        <v/>
      </c>
    </row>
    <row r="1024" spans="47:56">
      <c r="AU1024" s="52" t="str">
        <f>IF(参照!A1024="","",参照!A1024)</f>
        <v>A0676</v>
      </c>
      <c r="AV1024" s="52" t="str">
        <f>IF(参照!B1024="","",参照!B1024)</f>
        <v>ＫＢＮ(株)</v>
      </c>
      <c r="AW1024" s="52">
        <f>IF(参照!C1024="","",参照!C1024)</f>
        <v>5.1599999999999997E-4</v>
      </c>
      <c r="AX1024" s="52" t="str">
        <f>IF(参照!D1024="","",参照!D1024)</f>
        <v/>
      </c>
      <c r="AY1024" s="52">
        <f>IF(参照!E1024="","",参照!E1024)</f>
        <v>4.7800000000000002E-4</v>
      </c>
      <c r="AZ1024" s="52" t="str">
        <f>IF(参照!F1024="","",参照!F1024)</f>
        <v>ＫＢＮ(株)</v>
      </c>
      <c r="BA1024" s="52" t="str">
        <f>IF(参照!G1024="","",参照!G1024)</f>
        <v>ＫＢＮ(株)_</v>
      </c>
      <c r="BB1024" s="52">
        <f t="shared" si="46"/>
        <v>0.47800000000000004</v>
      </c>
      <c r="BD1024" s="52" t="str">
        <f>IF(参照!L1024="","",参照!L1024)</f>
        <v/>
      </c>
    </row>
    <row r="1025" spans="47:56">
      <c r="AU1025" s="52" t="str">
        <f>IF(参照!A1025="","",参照!A1025)</f>
        <v>A0677</v>
      </c>
      <c r="AV1025" s="52" t="str">
        <f>IF(参照!B1025="","",参照!B1025)</f>
        <v>(株)しおさい電力</v>
      </c>
      <c r="AW1025" s="52">
        <f>IF(参照!C1025="","",参照!C1025)</f>
        <v>5.0900000000000001E-4</v>
      </c>
      <c r="AX1025" s="52" t="str">
        <f>IF(参照!D1025="","",参照!D1025)</f>
        <v/>
      </c>
      <c r="AY1025" s="52">
        <f>IF(参照!E1025="","",参照!E1025)</f>
        <v>4.9799999999999996E-4</v>
      </c>
      <c r="AZ1025" s="52" t="str">
        <f>IF(参照!F1025="","",参照!F1025)</f>
        <v>(株)しおさい電力</v>
      </c>
      <c r="BA1025" s="52" t="str">
        <f>IF(参照!G1025="","",参照!G1025)</f>
        <v>(株)しおさい電力_</v>
      </c>
      <c r="BB1025" s="52">
        <f t="shared" si="46"/>
        <v>0.49799999999999994</v>
      </c>
      <c r="BD1025" s="52" t="str">
        <f>IF(参照!L1025="","",参照!L1025)</f>
        <v/>
      </c>
    </row>
    <row r="1026" spans="47:56">
      <c r="AU1026" s="52" t="str">
        <f>IF(参照!A1026="","",参照!A1026)</f>
        <v>A0678</v>
      </c>
      <c r="AV1026" s="52" t="str">
        <f>IF(参照!B1026="","",参照!B1026)</f>
        <v>アスエネ(株)</v>
      </c>
      <c r="AW1026" s="52">
        <f>IF(参照!C1026="","",参照!C1026)</f>
        <v>1.13E-4</v>
      </c>
      <c r="AX1026" s="52" t="str">
        <f>IF(参照!D1026="","",参照!D1026)</f>
        <v>メニューA</v>
      </c>
      <c r="AY1026" s="52">
        <f>IF(参照!E1026="","",参照!E1026)</f>
        <v>0</v>
      </c>
      <c r="AZ1026" s="52" t="str">
        <f>IF(参照!F1026="","",参照!F1026)</f>
        <v>アスエネ(株)</v>
      </c>
      <c r="BA1026" s="52" t="str">
        <f>IF(参照!G1026="","",参照!G1026)</f>
        <v>アスエネ(株)_メニューA</v>
      </c>
      <c r="BB1026" s="52">
        <f t="shared" si="46"/>
        <v>0</v>
      </c>
      <c r="BD1026" s="52" t="str">
        <f>IF(参照!L1026="","",参照!L1026)</f>
        <v/>
      </c>
    </row>
    <row r="1027" spans="47:56">
      <c r="AU1027" s="52" t="str">
        <f>IF(参照!A1027="","",参照!A1027)</f>
        <v/>
      </c>
      <c r="AV1027" s="52" t="str">
        <f>IF(参照!B1027="","",参照!B1027)</f>
        <v/>
      </c>
      <c r="AW1027" s="52" t="str">
        <f>IF(参照!C1027="","",参照!C1027)</f>
        <v/>
      </c>
      <c r="AX1027" s="52" t="str">
        <f>IF(参照!D1027="","",参照!D1027)</f>
        <v>メニューB</v>
      </c>
      <c r="AY1027" s="52">
        <f>IF(参照!E1027="","",参照!E1027)</f>
        <v>1.8900000000000001E-4</v>
      </c>
      <c r="AZ1027" s="52" t="str">
        <f>IF(参照!F1027="","",参照!F1027)</f>
        <v>アスエネ(株)</v>
      </c>
      <c r="BA1027" s="52" t="str">
        <f>IF(参照!G1027="","",参照!G1027)</f>
        <v>アスエネ(株)_メニューB</v>
      </c>
      <c r="BB1027" s="52">
        <f t="shared" si="46"/>
        <v>0.189</v>
      </c>
      <c r="BD1027" s="52" t="str">
        <f>IF(参照!L1027="","",参照!L1027)</f>
        <v/>
      </c>
    </row>
    <row r="1028" spans="47:56">
      <c r="AU1028" s="52" t="str">
        <f>IF(参照!A1028="","",参照!A1028)</f>
        <v/>
      </c>
      <c r="AV1028" s="52" t="str">
        <f>IF(参照!B1028="","",参照!B1028)</f>
        <v/>
      </c>
      <c r="AW1028" s="52" t="str">
        <f>IF(参照!C1028="","",参照!C1028)</f>
        <v/>
      </c>
      <c r="AX1028" s="52" t="str">
        <f>IF(参照!D1028="","",参照!D1028)</f>
        <v>メニューC</v>
      </c>
      <c r="AY1028" s="52">
        <f>IF(参照!E1028="","",参照!E1028)</f>
        <v>3.0199999999999997E-4</v>
      </c>
      <c r="AZ1028" s="52" t="str">
        <f>IF(参照!F1028="","",参照!F1028)</f>
        <v>アスエネ(株)</v>
      </c>
      <c r="BA1028" s="52" t="str">
        <f>IF(参照!G1028="","",参照!G1028)</f>
        <v>アスエネ(株)_メニューC</v>
      </c>
      <c r="BB1028" s="52">
        <f t="shared" si="46"/>
        <v>0.30199999999999999</v>
      </c>
      <c r="BD1028" s="52" t="str">
        <f>IF(参照!L1028="","",参照!L1028)</f>
        <v/>
      </c>
    </row>
    <row r="1029" spans="47:56">
      <c r="AU1029" s="52" t="str">
        <f>IF(参照!A1029="","",参照!A1029)</f>
        <v/>
      </c>
      <c r="AV1029" s="52" t="str">
        <f>IF(参照!B1029="","",参照!B1029)</f>
        <v/>
      </c>
      <c r="AW1029" s="52" t="str">
        <f>IF(参照!C1029="","",参照!C1029)</f>
        <v/>
      </c>
      <c r="AX1029" s="52" t="str">
        <f>IF(参照!D1029="","",参照!D1029)</f>
        <v>メニューD</v>
      </c>
      <c r="AY1029" s="52">
        <f>IF(参照!E1029="","",参照!E1029)</f>
        <v>3.39E-4</v>
      </c>
      <c r="AZ1029" s="52" t="str">
        <f>IF(参照!F1029="","",参照!F1029)</f>
        <v>アスエネ(株)</v>
      </c>
      <c r="BA1029" s="52" t="str">
        <f>IF(参照!G1029="","",参照!G1029)</f>
        <v>アスエネ(株)_メニューD</v>
      </c>
      <c r="BB1029" s="52">
        <f t="shared" ref="BB1029:BB1092" si="47">AY1029*1000</f>
        <v>0.33900000000000002</v>
      </c>
      <c r="BD1029" s="52" t="str">
        <f>IF(参照!L1029="","",参照!L1029)</f>
        <v/>
      </c>
    </row>
    <row r="1030" spans="47:56">
      <c r="AU1030" s="52" t="str">
        <f>IF(参照!A1030="","",参照!A1030)</f>
        <v/>
      </c>
      <c r="AV1030" s="52" t="str">
        <f>IF(参照!B1030="","",参照!B1030)</f>
        <v/>
      </c>
      <c r="AW1030" s="52" t="str">
        <f>IF(参照!C1030="","",参照!C1030)</f>
        <v/>
      </c>
      <c r="AX1030" s="52" t="str">
        <f>IF(参照!D1030="","",参照!D1030)</f>
        <v>メニューE</v>
      </c>
      <c r="AY1030" s="52">
        <f>IF(参照!E1030="","",参照!E1030)</f>
        <v>3.6699999999999998E-4</v>
      </c>
      <c r="AZ1030" s="52" t="str">
        <f>IF(参照!F1030="","",参照!F1030)</f>
        <v>アスエネ(株)</v>
      </c>
      <c r="BA1030" s="52" t="str">
        <f>IF(参照!G1030="","",参照!G1030)</f>
        <v>アスエネ(株)_メニューE</v>
      </c>
      <c r="BB1030" s="52">
        <f t="shared" si="47"/>
        <v>0.36699999999999999</v>
      </c>
      <c r="BD1030" s="52" t="str">
        <f>IF(参照!L1030="","",参照!L1030)</f>
        <v/>
      </c>
    </row>
    <row r="1031" spans="47:56">
      <c r="AU1031" s="52" t="str">
        <f>IF(参照!A1031="","",参照!A1031)</f>
        <v/>
      </c>
      <c r="AV1031" s="52" t="str">
        <f>IF(参照!B1031="","",参照!B1031)</f>
        <v/>
      </c>
      <c r="AW1031" s="52" t="str">
        <f>IF(参照!C1031="","",参照!C1031)</f>
        <v/>
      </c>
      <c r="AX1031" s="52" t="str">
        <f>IF(参照!D1031="","",参照!D1031)</f>
        <v>(参考値)事業者全体</v>
      </c>
      <c r="AY1031" s="52">
        <f>IF(参照!E1031="","",参照!E1031)</f>
        <v>4.4000000000000002E-4</v>
      </c>
      <c r="AZ1031" s="52" t="str">
        <f>IF(参照!F1031="","",参照!F1031)</f>
        <v>アスエネ(株)</v>
      </c>
      <c r="BA1031" s="52" t="str">
        <f>IF(参照!G1031="","",参照!G1031)</f>
        <v>アスエネ(株)_(参考値)事業者全体</v>
      </c>
      <c r="BB1031" s="52">
        <f t="shared" si="47"/>
        <v>0.44</v>
      </c>
      <c r="BD1031" s="52" t="str">
        <f>IF(参照!L1031="","",参照!L1031)</f>
        <v/>
      </c>
    </row>
    <row r="1032" spans="47:56">
      <c r="AU1032" s="52" t="str">
        <f>IF(参照!A1032="","",参照!A1032)</f>
        <v>A0679</v>
      </c>
      <c r="AV1032" s="52" t="str">
        <f>IF(参照!B1032="","",参照!B1032)</f>
        <v>ＴＥＰＣＯライフサービス(株)</v>
      </c>
      <c r="AW1032" s="52">
        <f>IF(参照!C1032="","",参照!C1032)</f>
        <v>4.9299999999999995E-4</v>
      </c>
      <c r="AX1032" s="52" t="str">
        <f>IF(参照!D1032="","",参照!D1032)</f>
        <v/>
      </c>
      <c r="AY1032" s="52">
        <f>IF(参照!E1032="","",参照!E1032)</f>
        <v>4.44E-4</v>
      </c>
      <c r="AZ1032" s="52" t="str">
        <f>IF(参照!F1032="","",参照!F1032)</f>
        <v>ＴＥＰＣＯライフサービス(株)</v>
      </c>
      <c r="BA1032" s="52" t="str">
        <f>IF(参照!G1032="","",参照!G1032)</f>
        <v>ＴＥＰＣＯライフサービス(株)_</v>
      </c>
      <c r="BB1032" s="52">
        <f t="shared" si="47"/>
        <v>0.44400000000000001</v>
      </c>
      <c r="BD1032" s="52" t="str">
        <f>IF(参照!L1032="","",参照!L1032)</f>
        <v/>
      </c>
    </row>
    <row r="1033" spans="47:56">
      <c r="AU1033" s="52" t="str">
        <f>IF(参照!A1033="","",参照!A1033)</f>
        <v>A0680</v>
      </c>
      <c r="AV1033" s="52" t="str">
        <f>IF(参照!B1033="","",参照!B1033)</f>
        <v>会津エナジー(株)</v>
      </c>
      <c r="AW1033" s="52">
        <f>IF(参照!C1033="","",参照!C1033)</f>
        <v>1E-4</v>
      </c>
      <c r="AX1033" s="52" t="str">
        <f>IF(参照!D1033="","",参照!D1033)</f>
        <v/>
      </c>
      <c r="AY1033" s="52">
        <f>IF(参照!E1033="","",参照!E1033)</f>
        <v>5.0500000000000002E-4</v>
      </c>
      <c r="AZ1033" s="52" t="str">
        <f>IF(参照!F1033="","",参照!F1033)</f>
        <v>会津エナジー(株)</v>
      </c>
      <c r="BA1033" s="52" t="str">
        <f>IF(参照!G1033="","",参照!G1033)</f>
        <v>会津エナジー(株)_</v>
      </c>
      <c r="BB1033" s="52">
        <f t="shared" si="47"/>
        <v>0.505</v>
      </c>
      <c r="BD1033" s="52" t="str">
        <f>IF(参照!L1033="","",参照!L1033)</f>
        <v/>
      </c>
    </row>
    <row r="1034" spans="47:56">
      <c r="AU1034" s="52" t="str">
        <f>IF(参照!A1034="","",参照!A1034)</f>
        <v>A0681</v>
      </c>
      <c r="AV1034" s="52" t="str">
        <f>IF(参照!B1034="","",参照!B1034)</f>
        <v>うべ未来エネルギー(株)</v>
      </c>
      <c r="AW1034" s="52">
        <f>IF(参照!C1034="","",参照!C1034)</f>
        <v>2.9700000000000001E-4</v>
      </c>
      <c r="AX1034" s="52" t="str">
        <f>IF(参照!D1034="","",参照!D1034)</f>
        <v/>
      </c>
      <c r="AY1034" s="52">
        <f>IF(参照!E1034="","",参照!E1034)</f>
        <v>4.9100000000000001E-4</v>
      </c>
      <c r="AZ1034" s="52" t="str">
        <f>IF(参照!F1034="","",参照!F1034)</f>
        <v>うべ未来エネルギー(株)</v>
      </c>
      <c r="BA1034" s="52" t="str">
        <f>IF(参照!G1034="","",参照!G1034)</f>
        <v>うべ未来エネルギー(株)_</v>
      </c>
      <c r="BB1034" s="52">
        <f t="shared" si="47"/>
        <v>0.49099999999999999</v>
      </c>
      <c r="BD1034" s="52" t="str">
        <f>IF(参照!L1034="","",参照!L1034)</f>
        <v/>
      </c>
    </row>
    <row r="1035" spans="47:56">
      <c r="AU1035" s="52" t="str">
        <f>IF(参照!A1035="","",参照!A1035)</f>
        <v>A0683</v>
      </c>
      <c r="AV1035" s="52" t="str">
        <f>IF(参照!B1035="","",参照!B1035)</f>
        <v>永井自動車工業(株)</v>
      </c>
      <c r="AW1035" s="52">
        <f>IF(参照!C1035="","",参照!C1035)</f>
        <v>4.7299999999999995E-4</v>
      </c>
      <c r="AX1035" s="52" t="str">
        <f>IF(参照!D1035="","",参照!D1035)</f>
        <v/>
      </c>
      <c r="AY1035" s="52">
        <f>IF(参照!E1035="","",参照!E1035)</f>
        <v>4.17E-4</v>
      </c>
      <c r="AZ1035" s="52" t="str">
        <f>IF(参照!F1035="","",参照!F1035)</f>
        <v>永井自動車工業(株)</v>
      </c>
      <c r="BA1035" s="52" t="str">
        <f>IF(参照!G1035="","",参照!G1035)</f>
        <v>永井自動車工業(株)_</v>
      </c>
      <c r="BB1035" s="52">
        <f t="shared" si="47"/>
        <v>0.41699999999999998</v>
      </c>
      <c r="BD1035" s="52" t="str">
        <f>IF(参照!L1035="","",参照!L1035)</f>
        <v/>
      </c>
    </row>
    <row r="1036" spans="47:56">
      <c r="AU1036" s="52" t="str">
        <f>IF(参照!A1036="","",参照!A1036)</f>
        <v>A0684</v>
      </c>
      <c r="AV1036" s="52" t="str">
        <f>IF(参照!B1036="","",参照!B1036)</f>
        <v>小島電機工業(株)</v>
      </c>
      <c r="AW1036" s="52">
        <f>IF(参照!C1036="","",参照!C1036)</f>
        <v>5.1500000000000005E-4</v>
      </c>
      <c r="AX1036" s="52" t="str">
        <f>IF(参照!D1036="","",参照!D1036)</f>
        <v/>
      </c>
      <c r="AY1036" s="52">
        <f>IF(参照!E1036="","",参照!E1036)</f>
        <v>5.6700000000000001E-4</v>
      </c>
      <c r="AZ1036" s="52" t="str">
        <f>IF(参照!F1036="","",参照!F1036)</f>
        <v>小島電機工業(株)</v>
      </c>
      <c r="BA1036" s="52" t="str">
        <f>IF(参照!G1036="","",参照!G1036)</f>
        <v>小島電機工業(株)_</v>
      </c>
      <c r="BB1036" s="52">
        <f t="shared" si="47"/>
        <v>0.56700000000000006</v>
      </c>
      <c r="BD1036" s="52" t="str">
        <f>IF(参照!L1036="","",参照!L1036)</f>
        <v/>
      </c>
    </row>
    <row r="1037" spans="47:56">
      <c r="AU1037" s="52" t="str">
        <f>IF(参照!A1037="","",参照!A1037)</f>
        <v>A0685</v>
      </c>
      <c r="AV1037" s="52" t="str">
        <f>IF(参照!B1037="","",参照!B1037)</f>
        <v>陸前高田しみんエネルギー(株)</v>
      </c>
      <c r="AW1037" s="52">
        <f>IF(参照!C1037="","",参照!C1037)</f>
        <v>4.9299999999999995E-4</v>
      </c>
      <c r="AX1037" s="52" t="str">
        <f>IF(参照!D1037="","",参照!D1037)</f>
        <v/>
      </c>
      <c r="AY1037" s="52">
        <f>IF(参照!E1037="","",参照!E1037)</f>
        <v>5.1699999999999999E-4</v>
      </c>
      <c r="AZ1037" s="52" t="str">
        <f>IF(参照!F1037="","",参照!F1037)</f>
        <v>陸前高田しみんエネルギー(株)</v>
      </c>
      <c r="BA1037" s="52" t="str">
        <f>IF(参照!G1037="","",参照!G1037)</f>
        <v>陸前高田しみんエネルギー(株)_</v>
      </c>
      <c r="BB1037" s="52">
        <f t="shared" si="47"/>
        <v>0.51700000000000002</v>
      </c>
      <c r="BD1037" s="52" t="str">
        <f>IF(参照!L1037="","",参照!L1037)</f>
        <v/>
      </c>
    </row>
    <row r="1038" spans="47:56">
      <c r="AU1038" s="52" t="str">
        <f>IF(参照!A1038="","",参照!A1038)</f>
        <v>A0687</v>
      </c>
      <c r="AV1038" s="52" t="str">
        <f>IF(参照!B1038="","",参照!B1038)</f>
        <v>(株)チャームドライフ</v>
      </c>
      <c r="AW1038" s="52">
        <f>IF(参照!C1038="","",参照!C1038)</f>
        <v>4.73E-4</v>
      </c>
      <c r="AX1038" s="52" t="str">
        <f>IF(参照!D1038="","",参照!D1038)</f>
        <v/>
      </c>
      <c r="AY1038" s="52">
        <f>IF(参照!E1038="","",参照!E1038)</f>
        <v>5.1400000000000003E-4</v>
      </c>
      <c r="AZ1038" s="52" t="str">
        <f>IF(参照!F1038="","",参照!F1038)</f>
        <v>(株)チャームドライフ</v>
      </c>
      <c r="BA1038" s="52" t="str">
        <f>IF(参照!G1038="","",参照!G1038)</f>
        <v>(株)チャームドライフ_</v>
      </c>
      <c r="BB1038" s="52">
        <f t="shared" si="47"/>
        <v>0.51400000000000001</v>
      </c>
      <c r="BD1038" s="52" t="str">
        <f>IF(参照!L1038="","",参照!L1038)</f>
        <v/>
      </c>
    </row>
    <row r="1039" spans="47:56">
      <c r="AU1039" s="52" t="str">
        <f>IF(参照!A1039="","",参照!A1039)</f>
        <v>A0689</v>
      </c>
      <c r="AV1039" s="52" t="str">
        <f>IF(参照!B1039="","",参照!B1039)</f>
        <v>スターティア(株)</v>
      </c>
      <c r="AW1039" s="52">
        <f>IF(参照!C1039="","",参照!C1039)</f>
        <v>5.1599999999999997E-4</v>
      </c>
      <c r="AX1039" s="52" t="str">
        <f>IF(参照!D1039="","",参照!D1039)</f>
        <v>メニューA</v>
      </c>
      <c r="AY1039" s="52">
        <f>IF(参照!E1039="","",参照!E1039)</f>
        <v>0</v>
      </c>
      <c r="AZ1039" s="52" t="str">
        <f>IF(参照!F1039="","",参照!F1039)</f>
        <v>スターティア(株)</v>
      </c>
      <c r="BA1039" s="52" t="str">
        <f>IF(参照!G1039="","",参照!G1039)</f>
        <v>スターティア(株)_メニューA</v>
      </c>
      <c r="BB1039" s="52">
        <f t="shared" si="47"/>
        <v>0</v>
      </c>
      <c r="BD1039" s="52" t="str">
        <f>IF(参照!L1039="","",参照!L1039)</f>
        <v/>
      </c>
    </row>
    <row r="1040" spans="47:56">
      <c r="AU1040" s="52" t="str">
        <f>IF(参照!A1040="","",参照!A1040)</f>
        <v/>
      </c>
      <c r="AV1040" s="52" t="str">
        <f>IF(参照!B1040="","",参照!B1040)</f>
        <v/>
      </c>
      <c r="AW1040" s="52" t="str">
        <f>IF(参照!C1040="","",参照!C1040)</f>
        <v/>
      </c>
      <c r="AX1040" s="52" t="str">
        <f>IF(参照!D1040="","",参照!D1040)</f>
        <v>メニューB(残差)</v>
      </c>
      <c r="AY1040" s="52">
        <f>IF(参照!E1040="","",参照!E1040)</f>
        <v>5.4900000000000001E-4</v>
      </c>
      <c r="AZ1040" s="52" t="str">
        <f>IF(参照!F1040="","",参照!F1040)</f>
        <v>スターティア(株)</v>
      </c>
      <c r="BA1040" s="52" t="str">
        <f>IF(参照!G1040="","",参照!G1040)</f>
        <v>スターティア(株)_メニューB(残差)</v>
      </c>
      <c r="BB1040" s="52">
        <f t="shared" si="47"/>
        <v>0.54900000000000004</v>
      </c>
      <c r="BD1040" s="52" t="str">
        <f>IF(参照!L1040="","",参照!L1040)</f>
        <v/>
      </c>
    </row>
    <row r="1041" spans="47:56">
      <c r="AU1041" s="52" t="str">
        <f>IF(参照!A1041="","",参照!A1041)</f>
        <v/>
      </c>
      <c r="AV1041" s="52" t="str">
        <f>IF(参照!B1041="","",参照!B1041)</f>
        <v/>
      </c>
      <c r="AW1041" s="52" t="str">
        <f>IF(参照!C1041="","",参照!C1041)</f>
        <v/>
      </c>
      <c r="AX1041" s="52" t="str">
        <f>IF(参照!D1041="","",参照!D1041)</f>
        <v>(参考値)事業者全体</v>
      </c>
      <c r="AY1041" s="52">
        <f>IF(参照!E1041="","",参照!E1041)</f>
        <v>5.6800000000000004E-4</v>
      </c>
      <c r="AZ1041" s="52" t="str">
        <f>IF(参照!F1041="","",参照!F1041)</f>
        <v>スターティア(株)</v>
      </c>
      <c r="BA1041" s="52" t="str">
        <f>IF(参照!G1041="","",参照!G1041)</f>
        <v>スターティア(株)_(参考値)事業者全体</v>
      </c>
      <c r="BB1041" s="52">
        <f t="shared" si="47"/>
        <v>0.56800000000000006</v>
      </c>
      <c r="BD1041" s="52" t="str">
        <f>IF(参照!L1041="","",参照!L1041)</f>
        <v/>
      </c>
    </row>
    <row r="1042" spans="47:56">
      <c r="AU1042" s="52" t="str">
        <f>IF(参照!A1042="","",参照!A1042)</f>
        <v>A0690</v>
      </c>
      <c r="AV1042" s="52" t="str">
        <f>IF(参照!B1042="","",参照!B1042)</f>
        <v>東広島スマートエネルギー(株)</v>
      </c>
      <c r="AW1042" s="52">
        <f>IF(参照!C1042="","",参照!C1042)</f>
        <v>5.6899999999999995E-4</v>
      </c>
      <c r="AX1042" s="52" t="str">
        <f>IF(参照!D1042="","",参照!D1042)</f>
        <v/>
      </c>
      <c r="AY1042" s="52">
        <f>IF(参照!E1042="","",参照!E1042)</f>
        <v>4.44E-4</v>
      </c>
      <c r="AZ1042" s="52" t="str">
        <f>IF(参照!F1042="","",参照!F1042)</f>
        <v>東広島スマートエネルギー(株)</v>
      </c>
      <c r="BA1042" s="52" t="str">
        <f>IF(参照!G1042="","",参照!G1042)</f>
        <v>東広島スマートエネルギー(株)_</v>
      </c>
      <c r="BB1042" s="52">
        <f t="shared" si="47"/>
        <v>0.44400000000000001</v>
      </c>
      <c r="BD1042" s="52" t="str">
        <f>IF(参照!L1042="","",参照!L1042)</f>
        <v/>
      </c>
    </row>
    <row r="1043" spans="47:56">
      <c r="AU1043" s="52" t="str">
        <f>IF(参照!A1043="","",参照!A1043)</f>
        <v>A0692</v>
      </c>
      <c r="AV1043" s="52" t="str">
        <f>IF(参照!B1043="","",参照!B1043)</f>
        <v>旭化成(株)</v>
      </c>
      <c r="AW1043" s="52">
        <f>IF(参照!C1043="","",参照!C1043)</f>
        <v>4.7699999999999999E-4</v>
      </c>
      <c r="AX1043" s="52" t="str">
        <f>IF(参照!D1043="","",参照!D1043)</f>
        <v>メニューA</v>
      </c>
      <c r="AY1043" s="52">
        <f>IF(参照!E1043="","",参照!E1043)</f>
        <v>3.1500000000000001E-4</v>
      </c>
      <c r="AZ1043" s="52" t="str">
        <f>IF(参照!F1043="","",参照!F1043)</f>
        <v>旭化成(株)</v>
      </c>
      <c r="BA1043" s="52" t="str">
        <f>IF(参照!G1043="","",参照!G1043)</f>
        <v>旭化成(株)_メニューA</v>
      </c>
      <c r="BB1043" s="52">
        <f t="shared" si="47"/>
        <v>0.315</v>
      </c>
      <c r="BD1043" s="52" t="str">
        <f>IF(参照!L1043="","",参照!L1043)</f>
        <v/>
      </c>
    </row>
    <row r="1044" spans="47:56">
      <c r="AU1044" s="52" t="str">
        <f>IF(参照!A1044="","",参照!A1044)</f>
        <v/>
      </c>
      <c r="AV1044" s="52" t="str">
        <f>IF(参照!B1044="","",参照!B1044)</f>
        <v/>
      </c>
      <c r="AW1044" s="52" t="str">
        <f>IF(参照!C1044="","",参照!C1044)</f>
        <v/>
      </c>
      <c r="AX1044" s="52" t="str">
        <f>IF(参照!D1044="","",参照!D1044)</f>
        <v>メニューB</v>
      </c>
      <c r="AY1044" s="52">
        <f>IF(参照!E1044="","",参照!E1044)</f>
        <v>4.0500000000000003E-4</v>
      </c>
      <c r="AZ1044" s="52" t="str">
        <f>IF(参照!F1044="","",参照!F1044)</f>
        <v>旭化成(株)</v>
      </c>
      <c r="BA1044" s="52" t="str">
        <f>IF(参照!G1044="","",参照!G1044)</f>
        <v>旭化成(株)_メニューB</v>
      </c>
      <c r="BB1044" s="52">
        <f t="shared" si="47"/>
        <v>0.40500000000000003</v>
      </c>
      <c r="BD1044" s="52" t="str">
        <f>IF(参照!L1044="","",参照!L1044)</f>
        <v/>
      </c>
    </row>
    <row r="1045" spans="47:56">
      <c r="AU1045" s="52" t="str">
        <f>IF(参照!A1045="","",参照!A1045)</f>
        <v/>
      </c>
      <c r="AV1045" s="52" t="str">
        <f>IF(参照!B1045="","",参照!B1045)</f>
        <v/>
      </c>
      <c r="AW1045" s="52" t="str">
        <f>IF(参照!C1045="","",参照!C1045)</f>
        <v/>
      </c>
      <c r="AX1045" s="52" t="str">
        <f>IF(参照!D1045="","",参照!D1045)</f>
        <v>メニューC</v>
      </c>
      <c r="AY1045" s="52">
        <f>IF(参照!E1045="","",参照!E1045)</f>
        <v>4.1099999999999996E-4</v>
      </c>
      <c r="AZ1045" s="52" t="str">
        <f>IF(参照!F1045="","",参照!F1045)</f>
        <v>旭化成(株)</v>
      </c>
      <c r="BA1045" s="52" t="str">
        <f>IF(参照!G1045="","",参照!G1045)</f>
        <v>旭化成(株)_メニューC</v>
      </c>
      <c r="BB1045" s="52">
        <f t="shared" si="47"/>
        <v>0.41099999999999998</v>
      </c>
      <c r="BD1045" s="52" t="str">
        <f>IF(参照!L1045="","",参照!L1045)</f>
        <v/>
      </c>
    </row>
    <row r="1046" spans="47:56">
      <c r="AU1046" s="52" t="str">
        <f>IF(参照!A1046="","",参照!A1046)</f>
        <v/>
      </c>
      <c r="AV1046" s="52" t="str">
        <f>IF(参照!B1046="","",参照!B1046)</f>
        <v/>
      </c>
      <c r="AW1046" s="52" t="str">
        <f>IF(参照!C1046="","",参照!C1046)</f>
        <v/>
      </c>
      <c r="AX1046" s="52" t="str">
        <f>IF(参照!D1046="","",参照!D1046)</f>
        <v>メニューD</v>
      </c>
      <c r="AY1046" s="52">
        <f>IF(参照!E1046="","",参照!E1046)</f>
        <v>3.4599999999999995E-4</v>
      </c>
      <c r="AZ1046" s="52" t="str">
        <f>IF(参照!F1046="","",参照!F1046)</f>
        <v>旭化成(株)</v>
      </c>
      <c r="BA1046" s="52" t="str">
        <f>IF(参照!G1046="","",参照!G1046)</f>
        <v>旭化成(株)_メニューD</v>
      </c>
      <c r="BB1046" s="52">
        <f t="shared" si="47"/>
        <v>0.34599999999999997</v>
      </c>
      <c r="BD1046" s="52" t="str">
        <f>IF(参照!L1046="","",参照!L1046)</f>
        <v/>
      </c>
    </row>
    <row r="1047" spans="47:56">
      <c r="AU1047" s="52" t="str">
        <f>IF(参照!A1047="","",参照!A1047)</f>
        <v/>
      </c>
      <c r="AV1047" s="52" t="str">
        <f>IF(参照!B1047="","",参照!B1047)</f>
        <v/>
      </c>
      <c r="AW1047" s="52" t="str">
        <f>IF(参照!C1047="","",参照!C1047)</f>
        <v/>
      </c>
      <c r="AX1047" s="52" t="str">
        <f>IF(参照!D1047="","",参照!D1047)</f>
        <v>メニューE</v>
      </c>
      <c r="AY1047" s="52">
        <f>IF(参照!E1047="","",参照!E1047)</f>
        <v>3.5299999999999996E-4</v>
      </c>
      <c r="AZ1047" s="52" t="str">
        <f>IF(参照!F1047="","",参照!F1047)</f>
        <v>旭化成(株)</v>
      </c>
      <c r="BA1047" s="52" t="str">
        <f>IF(参照!G1047="","",参照!G1047)</f>
        <v>旭化成(株)_メニューE</v>
      </c>
      <c r="BB1047" s="52">
        <f t="shared" si="47"/>
        <v>0.35299999999999998</v>
      </c>
      <c r="BD1047" s="52" t="str">
        <f>IF(参照!L1047="","",参照!L1047)</f>
        <v/>
      </c>
    </row>
    <row r="1048" spans="47:56">
      <c r="AU1048" s="52" t="str">
        <f>IF(参照!A1048="","",参照!A1048)</f>
        <v/>
      </c>
      <c r="AV1048" s="52" t="str">
        <f>IF(参照!B1048="","",参照!B1048)</f>
        <v/>
      </c>
      <c r="AW1048" s="52" t="str">
        <f>IF(参照!C1048="","",参照!C1048)</f>
        <v/>
      </c>
      <c r="AX1048" s="52" t="str">
        <f>IF(参照!D1048="","",参照!D1048)</f>
        <v>メニューF</v>
      </c>
      <c r="AY1048" s="52">
        <f>IF(参照!E1048="","",参照!E1048)</f>
        <v>0</v>
      </c>
      <c r="AZ1048" s="52" t="str">
        <f>IF(参照!F1048="","",参照!F1048)</f>
        <v>旭化成(株)</v>
      </c>
      <c r="BA1048" s="52" t="str">
        <f>IF(参照!G1048="","",参照!G1048)</f>
        <v>旭化成(株)_メニューF</v>
      </c>
      <c r="BB1048" s="52">
        <f t="shared" si="47"/>
        <v>0</v>
      </c>
      <c r="BD1048" s="52" t="str">
        <f>IF(参照!L1048="","",参照!L1048)</f>
        <v/>
      </c>
    </row>
    <row r="1049" spans="47:56">
      <c r="AU1049" s="52" t="str">
        <f>IF(参照!A1049="","",参照!A1049)</f>
        <v/>
      </c>
      <c r="AV1049" s="52" t="str">
        <f>IF(参照!B1049="","",参照!B1049)</f>
        <v/>
      </c>
      <c r="AW1049" s="52" t="str">
        <f>IF(参照!C1049="","",参照!C1049)</f>
        <v/>
      </c>
      <c r="AX1049" s="52" t="str">
        <f>IF(参照!D1049="","",参照!D1049)</f>
        <v>(参考値)事業者全体</v>
      </c>
      <c r="AY1049" s="52">
        <f>IF(参照!E1049="","",参照!E1049)</f>
        <v>5.0699999999999996E-4</v>
      </c>
      <c r="AZ1049" s="52" t="str">
        <f>IF(参照!F1049="","",参照!F1049)</f>
        <v>旭化成(株)</v>
      </c>
      <c r="BA1049" s="52" t="str">
        <f>IF(参照!G1049="","",参照!G1049)</f>
        <v>旭化成(株)_(参考値)事業者全体</v>
      </c>
      <c r="BB1049" s="52">
        <f t="shared" si="47"/>
        <v>0.50700000000000001</v>
      </c>
      <c r="BD1049" s="52" t="str">
        <f>IF(参照!L1049="","",参照!L1049)</f>
        <v/>
      </c>
    </row>
    <row r="1050" spans="47:56">
      <c r="AU1050" s="52" t="str">
        <f>IF(参照!A1050="","",参照!A1050)</f>
        <v>A0693</v>
      </c>
      <c r="AV1050" s="52" t="str">
        <f>IF(参照!B1050="","",参照!B1050)</f>
        <v>京和ガス(株)</v>
      </c>
      <c r="AW1050" s="52">
        <f>IF(参照!C1050="","",参照!C1050)</f>
        <v>5.1500000000000005E-4</v>
      </c>
      <c r="AX1050" s="52" t="str">
        <f>IF(参照!D1050="","",参照!D1050)</f>
        <v/>
      </c>
      <c r="AY1050" s="52">
        <f>IF(参照!E1050="","",参照!E1050)</f>
        <v>4.5899999999999999E-4</v>
      </c>
      <c r="AZ1050" s="52" t="str">
        <f>IF(参照!F1050="","",参照!F1050)</f>
        <v>京和ガス(株)</v>
      </c>
      <c r="BA1050" s="52" t="str">
        <f>IF(参照!G1050="","",参照!G1050)</f>
        <v>京和ガス(株)_</v>
      </c>
      <c r="BB1050" s="52">
        <f t="shared" si="47"/>
        <v>0.45899999999999996</v>
      </c>
      <c r="BD1050" s="52" t="str">
        <f>IF(参照!L1050="","",参照!L1050)</f>
        <v/>
      </c>
    </row>
    <row r="1051" spans="47:56">
      <c r="AU1051" s="52" t="str">
        <f>IF(参照!A1051="","",参照!A1051)</f>
        <v>A0696</v>
      </c>
      <c r="AV1051" s="52" t="str">
        <f>IF(参照!B1051="","",参照!B1051)</f>
        <v>(株)岡崎建材</v>
      </c>
      <c r="AW1051" s="52">
        <f>IF(参照!C1051="","",参照!C1051)</f>
        <v>4.9299999999999995E-4</v>
      </c>
      <c r="AX1051" s="52" t="str">
        <f>IF(参照!D1051="","",参照!D1051)</f>
        <v/>
      </c>
      <c r="AY1051" s="52">
        <f>IF(参照!E1051="","",参照!E1051)</f>
        <v>4.37E-4</v>
      </c>
      <c r="AZ1051" s="52" t="str">
        <f>IF(参照!F1051="","",参照!F1051)</f>
        <v>(株)岡崎建材</v>
      </c>
      <c r="BA1051" s="52" t="str">
        <f>IF(参照!G1051="","",参照!G1051)</f>
        <v>(株)岡崎建材_</v>
      </c>
      <c r="BB1051" s="52">
        <f t="shared" si="47"/>
        <v>0.437</v>
      </c>
      <c r="BD1051" s="52" t="str">
        <f>IF(参照!L1051="","",参照!L1051)</f>
        <v/>
      </c>
    </row>
    <row r="1052" spans="47:56">
      <c r="AU1052" s="52" t="str">
        <f>IF(参照!A1052="","",参照!A1052)</f>
        <v>A0698</v>
      </c>
      <c r="AV1052" s="52" t="str">
        <f>IF(参照!B1052="","",参照!B1052)</f>
        <v>(株)エフオン</v>
      </c>
      <c r="AW1052" s="52" t="str">
        <f>IF(参照!C1052="","",参照!C1052)</f>
        <v>0.000453※</v>
      </c>
      <c r="AX1052" s="52" t="str">
        <f>IF(参照!D1052="","",参照!D1052)</f>
        <v>メニューA</v>
      </c>
      <c r="AY1052" s="52">
        <f>IF(参照!E1052="","",参照!E1052)</f>
        <v>0</v>
      </c>
      <c r="AZ1052" s="52" t="str">
        <f>IF(参照!F1052="","",参照!F1052)</f>
        <v>(株)エフオン</v>
      </c>
      <c r="BA1052" s="52" t="str">
        <f>IF(参照!G1052="","",参照!G1052)</f>
        <v>(株)エフオン_メニューA</v>
      </c>
      <c r="BB1052" s="52">
        <f t="shared" si="47"/>
        <v>0</v>
      </c>
      <c r="BD1052" s="52" t="str">
        <f>IF(参照!L1052="","",参照!L1052)</f>
        <v/>
      </c>
    </row>
    <row r="1053" spans="47:56">
      <c r="AU1053" s="52" t="str">
        <f>IF(参照!A1053="","",参照!A1053)</f>
        <v/>
      </c>
      <c r="AV1053" s="52" t="str">
        <f>IF(参照!B1053="","",参照!B1053)</f>
        <v/>
      </c>
      <c r="AW1053" s="52" t="str">
        <f>IF(参照!C1053="","",参照!C1053)</f>
        <v/>
      </c>
      <c r="AX1053" s="52" t="str">
        <f>IF(参照!D1053="","",参照!D1053)</f>
        <v>メニューB</v>
      </c>
      <c r="AY1053" s="52">
        <f>IF(参照!E1053="","",参照!E1053)</f>
        <v>2.4699999999999999E-4</v>
      </c>
      <c r="AZ1053" s="52" t="str">
        <f>IF(参照!F1053="","",参照!F1053)</f>
        <v>(株)エフオン</v>
      </c>
      <c r="BA1053" s="52" t="str">
        <f>IF(参照!G1053="","",参照!G1053)</f>
        <v>(株)エフオン_メニューB</v>
      </c>
      <c r="BB1053" s="52">
        <f t="shared" si="47"/>
        <v>0.247</v>
      </c>
      <c r="BD1053" s="52" t="str">
        <f>IF(参照!L1053="","",参照!L1053)</f>
        <v/>
      </c>
    </row>
    <row r="1054" spans="47:56">
      <c r="AU1054" s="52" t="str">
        <f>IF(参照!A1054="","",参照!A1054)</f>
        <v/>
      </c>
      <c r="AV1054" s="52" t="str">
        <f>IF(参照!B1054="","",参照!B1054)</f>
        <v/>
      </c>
      <c r="AW1054" s="52" t="str">
        <f>IF(参照!C1054="","",参照!C1054)</f>
        <v/>
      </c>
      <c r="AX1054" s="52" t="str">
        <f>IF(参照!D1054="","",参照!D1054)</f>
        <v>メニューC</v>
      </c>
      <c r="AY1054" s="52">
        <f>IF(参照!E1054="","",参照!E1054)</f>
        <v>2.9499999999999996E-4</v>
      </c>
      <c r="AZ1054" s="52" t="str">
        <f>IF(参照!F1054="","",参照!F1054)</f>
        <v>(株)エフオン</v>
      </c>
      <c r="BA1054" s="52" t="str">
        <f>IF(参照!G1054="","",参照!G1054)</f>
        <v>(株)エフオン_メニューC</v>
      </c>
      <c r="BB1054" s="52">
        <f t="shared" si="47"/>
        <v>0.29499999999999998</v>
      </c>
      <c r="BD1054" s="52" t="str">
        <f>IF(参照!L1054="","",参照!L1054)</f>
        <v/>
      </c>
    </row>
    <row r="1055" spans="47:56">
      <c r="AU1055" s="52" t="str">
        <f>IF(参照!A1055="","",参照!A1055)</f>
        <v/>
      </c>
      <c r="AV1055" s="52" t="str">
        <f>IF(参照!B1055="","",参照!B1055)</f>
        <v/>
      </c>
      <c r="AW1055" s="52" t="str">
        <f>IF(参照!C1055="","",参照!C1055)</f>
        <v/>
      </c>
      <c r="AX1055" s="52" t="str">
        <f>IF(参照!D1055="","",参照!D1055)</f>
        <v>メニューD</v>
      </c>
      <c r="AY1055" s="52">
        <f>IF(参照!E1055="","",参照!E1055)</f>
        <v>3.0899999999999998E-4</v>
      </c>
      <c r="AZ1055" s="52" t="str">
        <f>IF(参照!F1055="","",参照!F1055)</f>
        <v>(株)エフオン</v>
      </c>
      <c r="BA1055" s="52" t="str">
        <f>IF(参照!G1055="","",参照!G1055)</f>
        <v>(株)エフオン_メニューD</v>
      </c>
      <c r="BB1055" s="52">
        <f t="shared" si="47"/>
        <v>0.309</v>
      </c>
      <c r="BD1055" s="52" t="str">
        <f>IF(参照!L1055="","",参照!L1055)</f>
        <v/>
      </c>
    </row>
    <row r="1056" spans="47:56">
      <c r="AU1056" s="52" t="str">
        <f>IF(参照!A1056="","",参照!A1056)</f>
        <v/>
      </c>
      <c r="AV1056" s="52" t="str">
        <f>IF(参照!B1056="","",参照!B1056)</f>
        <v/>
      </c>
      <c r="AW1056" s="52" t="str">
        <f>IF(参照!C1056="","",参照!C1056)</f>
        <v/>
      </c>
      <c r="AX1056" s="52" t="str">
        <f>IF(参照!D1056="","",参照!D1056)</f>
        <v>メニューE</v>
      </c>
      <c r="AY1056" s="52">
        <f>IF(参照!E1056="","",参照!E1056)</f>
        <v>3.3100000000000002E-4</v>
      </c>
      <c r="AZ1056" s="52" t="str">
        <f>IF(参照!F1056="","",参照!F1056)</f>
        <v>(株)エフオン</v>
      </c>
      <c r="BA1056" s="52" t="str">
        <f>IF(参照!G1056="","",参照!G1056)</f>
        <v>(株)エフオン_メニューE</v>
      </c>
      <c r="BB1056" s="52">
        <f t="shared" si="47"/>
        <v>0.33100000000000002</v>
      </c>
      <c r="BD1056" s="52" t="str">
        <f>IF(参照!L1056="","",参照!L1056)</f>
        <v/>
      </c>
    </row>
    <row r="1057" spans="47:56">
      <c r="AU1057" s="52" t="str">
        <f>IF(参照!A1057="","",参照!A1057)</f>
        <v/>
      </c>
      <c r="AV1057" s="52" t="str">
        <f>IF(参照!B1057="","",参照!B1057)</f>
        <v/>
      </c>
      <c r="AW1057" s="52" t="str">
        <f>IF(参照!C1057="","",参照!C1057)</f>
        <v/>
      </c>
      <c r="AX1057" s="52" t="str">
        <f>IF(参照!D1057="","",参照!D1057)</f>
        <v>メニューF</v>
      </c>
      <c r="AY1057" s="52">
        <f>IF(参照!E1057="","",参照!E1057)</f>
        <v>3.3500000000000001E-4</v>
      </c>
      <c r="AZ1057" s="52" t="str">
        <f>IF(参照!F1057="","",参照!F1057)</f>
        <v>(株)エフオン</v>
      </c>
      <c r="BA1057" s="52" t="str">
        <f>IF(参照!G1057="","",参照!G1057)</f>
        <v>(株)エフオン_メニューF</v>
      </c>
      <c r="BB1057" s="52">
        <f t="shared" si="47"/>
        <v>0.33500000000000002</v>
      </c>
      <c r="BD1057" s="52" t="str">
        <f>IF(参照!L1057="","",参照!L1057)</f>
        <v/>
      </c>
    </row>
    <row r="1058" spans="47:56">
      <c r="AU1058" s="52" t="str">
        <f>IF(参照!A1058="","",参照!A1058)</f>
        <v/>
      </c>
      <c r="AV1058" s="52" t="str">
        <f>IF(参照!B1058="","",参照!B1058)</f>
        <v/>
      </c>
      <c r="AW1058" s="52" t="str">
        <f>IF(参照!C1058="","",参照!C1058)</f>
        <v/>
      </c>
      <c r="AX1058" s="52" t="str">
        <f>IF(参照!D1058="","",参照!D1058)</f>
        <v>(参考値)事業者全体</v>
      </c>
      <c r="AY1058" s="52">
        <f>IF(参照!E1058="","",参照!E1058)</f>
        <v>4.1599999999999997E-4</v>
      </c>
      <c r="AZ1058" s="52" t="str">
        <f>IF(参照!F1058="","",参照!F1058)</f>
        <v>(株)エフオン</v>
      </c>
      <c r="BA1058" s="52" t="str">
        <f>IF(参照!G1058="","",参照!G1058)</f>
        <v>(株)エフオン_(参考値)事業者全体</v>
      </c>
      <c r="BB1058" s="52">
        <f t="shared" si="47"/>
        <v>0.41599999999999998</v>
      </c>
      <c r="BD1058" s="52" t="str">
        <f>IF(参照!L1058="","",参照!L1058)</f>
        <v/>
      </c>
    </row>
    <row r="1059" spans="47:56">
      <c r="AU1059" s="52" t="str">
        <f>IF(参照!A1059="","",参照!A1059)</f>
        <v>A0699</v>
      </c>
      <c r="AV1059" s="52" t="str">
        <f>IF(参照!B1059="","",参照!B1059)</f>
        <v>(株)岡崎さくら電力</v>
      </c>
      <c r="AW1059" s="52">
        <f>IF(参照!C1059="","",参照!C1059)</f>
        <v>1.85E-4</v>
      </c>
      <c r="AX1059" s="52" t="str">
        <f>IF(参照!D1059="","",参照!D1059)</f>
        <v/>
      </c>
      <c r="AY1059" s="52">
        <f>IF(参照!E1059="","",参照!E1059)</f>
        <v>3.1700000000000001E-4</v>
      </c>
      <c r="AZ1059" s="52" t="str">
        <f>IF(参照!F1059="","",参照!F1059)</f>
        <v>(株)岡崎さくら電力</v>
      </c>
      <c r="BA1059" s="52" t="str">
        <f>IF(参照!G1059="","",参照!G1059)</f>
        <v>(株)岡崎さくら電力_</v>
      </c>
      <c r="BB1059" s="52">
        <f t="shared" si="47"/>
        <v>0.317</v>
      </c>
      <c r="BD1059" s="52" t="str">
        <f>IF(参照!L1059="","",参照!L1059)</f>
        <v/>
      </c>
    </row>
    <row r="1060" spans="47:56">
      <c r="AU1060" s="52" t="str">
        <f>IF(参照!A1060="","",参照!A1060)</f>
        <v>A0702</v>
      </c>
      <c r="AV1060" s="52" t="str">
        <f>IF(参照!B1060="","",参照!B1060)</f>
        <v>旭マルヰガス(株)</v>
      </c>
      <c r="AW1060" s="52">
        <f>IF(参照!C1060="","",参照!C1060)</f>
        <v>5.1599999999999997E-4</v>
      </c>
      <c r="AX1060" s="52" t="str">
        <f>IF(参照!D1060="","",参照!D1060)</f>
        <v/>
      </c>
      <c r="AY1060" s="52">
        <f>IF(参照!E1060="","",参照!E1060)</f>
        <v>5.6099999999999998E-4</v>
      </c>
      <c r="AZ1060" s="52" t="str">
        <f>IF(参照!F1060="","",参照!F1060)</f>
        <v>旭マルヰガス(株)</v>
      </c>
      <c r="BA1060" s="52" t="str">
        <f>IF(参照!G1060="","",参照!G1060)</f>
        <v>旭マルヰガス(株)_</v>
      </c>
      <c r="BB1060" s="52">
        <f t="shared" si="47"/>
        <v>0.56099999999999994</v>
      </c>
      <c r="BD1060" s="52" t="str">
        <f>IF(参照!L1060="","",参照!L1060)</f>
        <v/>
      </c>
    </row>
    <row r="1061" spans="47:56">
      <c r="AU1061" s="52" t="str">
        <f>IF(参照!A1061="","",参照!A1061)</f>
        <v>A0703</v>
      </c>
      <c r="AV1061" s="52" t="str">
        <f>IF(参照!B1061="","",参照!B1061)</f>
        <v>ＪＲＥトレーディング(株)</v>
      </c>
      <c r="AW1061" s="52" t="str">
        <f>IF(参照!C1061="","",参照!C1061)</f>
        <v>0.000453※</v>
      </c>
      <c r="AX1061" s="52" t="str">
        <f>IF(参照!D1061="","",参照!D1061)</f>
        <v/>
      </c>
      <c r="AY1061" s="52">
        <f>IF(参照!E1061="","",参照!E1061)</f>
        <v>7.0899999999999999E-4</v>
      </c>
      <c r="AZ1061" s="52" t="str">
        <f>IF(参照!F1061="","",参照!F1061)</f>
        <v>ＪＲＥトレーディング(株)</v>
      </c>
      <c r="BA1061" s="52" t="str">
        <f>IF(参照!G1061="","",参照!G1061)</f>
        <v>ＪＲＥトレーディング(株)_</v>
      </c>
      <c r="BB1061" s="52">
        <f t="shared" si="47"/>
        <v>0.70899999999999996</v>
      </c>
      <c r="BD1061" s="52" t="str">
        <f>IF(参照!L1061="","",参照!L1061)</f>
        <v/>
      </c>
    </row>
    <row r="1062" spans="47:56">
      <c r="AU1062" s="52" t="str">
        <f>IF(参照!A1062="","",参照!A1062)</f>
        <v>A0704</v>
      </c>
      <c r="AV1062" s="52" t="str">
        <f>IF(参照!B1062="","",参照!B1062)</f>
        <v>Ｃａｓｔｌｅｔｏｎ　Ｃｏｍｍｏｄｉｔｉｅｓ　Ｊａｐａｎ合同会社</v>
      </c>
      <c r="AW1062" s="52">
        <f>IF(参照!C1062="","",参照!C1062)</f>
        <v>2.05E-4</v>
      </c>
      <c r="AX1062" s="52" t="str">
        <f>IF(参照!D1062="","",参照!D1062)</f>
        <v/>
      </c>
      <c r="AY1062" s="52">
        <f>IF(参照!E1062="","",参照!E1062)</f>
        <v>1.4899999999999999E-4</v>
      </c>
      <c r="AZ1062" s="52" t="str">
        <f>IF(参照!F1062="","",参照!F1062)</f>
        <v>Ｃａｓｔｌｅｔｏｎ　Ｃｏｍｍｏｄｉｔｉｅｓ　Ｊａｐａｎ合同会社</v>
      </c>
      <c r="BA1062" s="52" t="str">
        <f>IF(参照!G1062="","",参照!G1062)</f>
        <v>Ｃａｓｔｌｅｔｏｎ　Ｃｏｍｍｏｄｉｔｉｅｓ　Ｊａｐａｎ合同会社_</v>
      </c>
      <c r="BB1062" s="52">
        <f t="shared" si="47"/>
        <v>0.14899999999999999</v>
      </c>
      <c r="BD1062" s="52" t="str">
        <f>IF(参照!L1062="","",参照!L1062)</f>
        <v/>
      </c>
    </row>
    <row r="1063" spans="47:56">
      <c r="AU1063" s="52" t="str">
        <f>IF(参照!A1063="","",参照!A1063)</f>
        <v>A0705</v>
      </c>
      <c r="AV1063" s="52" t="str">
        <f>IF(参照!B1063="","",参照!B1063)</f>
        <v>神戸電力(株)</v>
      </c>
      <c r="AW1063" s="52">
        <f>IF(参照!C1063="","",参照!C1063)</f>
        <v>6.1799999999999995E-4</v>
      </c>
      <c r="AX1063" s="52" t="str">
        <f>IF(参照!D1063="","",参照!D1063)</f>
        <v/>
      </c>
      <c r="AY1063" s="52">
        <f>IF(参照!E1063="","",参照!E1063)</f>
        <v>6.9200000000000002E-4</v>
      </c>
      <c r="AZ1063" s="52" t="str">
        <f>IF(参照!F1063="","",参照!F1063)</f>
        <v>神戸電力(株)</v>
      </c>
      <c r="BA1063" s="52" t="str">
        <f>IF(参照!G1063="","",参照!G1063)</f>
        <v>神戸電力(株)_</v>
      </c>
      <c r="BB1063" s="52">
        <f t="shared" si="47"/>
        <v>0.69200000000000006</v>
      </c>
      <c r="BD1063" s="52" t="str">
        <f>IF(参照!L1063="","",参照!L1063)</f>
        <v/>
      </c>
    </row>
    <row r="1064" spans="47:56">
      <c r="AU1064" s="52" t="str">
        <f>IF(参照!A1064="","",参照!A1064)</f>
        <v>A0708</v>
      </c>
      <c r="AV1064" s="52" t="str">
        <f>IF(参照!B1064="","",参照!B1064)</f>
        <v>エア・ウォーター・ライフソリューション(株)(旧：エア・ウォーター北海道(株))</v>
      </c>
      <c r="AW1064" s="52">
        <f>IF(参照!C1064="","",参照!C1064)</f>
        <v>6.0300000000000002E-4</v>
      </c>
      <c r="AX1064" s="52" t="str">
        <f>IF(参照!D1064="","",参照!D1064)</f>
        <v/>
      </c>
      <c r="AY1064" s="52">
        <f>IF(参照!E1064="","",参照!E1064)</f>
        <v>5.4699999999999996E-4</v>
      </c>
      <c r="AZ1064" s="52" t="str">
        <f>IF(参照!F1064="","",参照!F1064)</f>
        <v>エア・ウォーター・ライフソリューション(株)(旧：エア・ウォーター北海道(株))</v>
      </c>
      <c r="BA1064" s="52" t="str">
        <f>IF(参照!G1064="","",参照!G1064)</f>
        <v>エア・ウォーター・ライフソリューション(株)(旧：エア・ウォーター北海道(株))_</v>
      </c>
      <c r="BB1064" s="52">
        <f t="shared" si="47"/>
        <v>0.54699999999999993</v>
      </c>
      <c r="BD1064" s="52" t="str">
        <f>IF(参照!L1064="","",参照!L1064)</f>
        <v/>
      </c>
    </row>
    <row r="1065" spans="47:56">
      <c r="AU1065" s="52" t="str">
        <f>IF(参照!A1065="","",参照!A1065)</f>
        <v>A0709</v>
      </c>
      <c r="AV1065" s="52" t="str">
        <f>IF(参照!B1065="","",参照!B1065)</f>
        <v>生活協同組合ひろしま</v>
      </c>
      <c r="AW1065" s="52">
        <f>IF(参照!C1065="","",参照!C1065)</f>
        <v>3.6699999999999998E-4</v>
      </c>
      <c r="AX1065" s="52" t="str">
        <f>IF(参照!D1065="","",参照!D1065)</f>
        <v>メニューA</v>
      </c>
      <c r="AY1065" s="52">
        <f>IF(参照!E1065="","",参照!E1065)</f>
        <v>3.5100000000000002E-4</v>
      </c>
      <c r="AZ1065" s="52" t="str">
        <f>IF(参照!F1065="","",参照!F1065)</f>
        <v>生活協同組合ひろしま</v>
      </c>
      <c r="BA1065" s="52" t="str">
        <f>IF(参照!G1065="","",参照!G1065)</f>
        <v>生活協同組合ひろしま_メニューA</v>
      </c>
      <c r="BB1065" s="52">
        <f t="shared" si="47"/>
        <v>0.35100000000000003</v>
      </c>
      <c r="BD1065" s="52" t="str">
        <f>IF(参照!L1065="","",参照!L1065)</f>
        <v/>
      </c>
    </row>
    <row r="1066" spans="47:56">
      <c r="AU1066" s="52" t="str">
        <f>IF(参照!A1066="","",参照!A1066)</f>
        <v/>
      </c>
      <c r="AV1066" s="52" t="str">
        <f>IF(参照!B1066="","",参照!B1066)</f>
        <v/>
      </c>
      <c r="AW1066" s="52" t="str">
        <f>IF(参照!C1066="","",参照!C1066)</f>
        <v/>
      </c>
      <c r="AX1066" s="52" t="str">
        <f>IF(参照!D1066="","",参照!D1066)</f>
        <v>メニューB(残差)</v>
      </c>
      <c r="AY1066" s="52">
        <f>IF(参照!E1066="","",参照!E1066)</f>
        <v>3.21E-4</v>
      </c>
      <c r="AZ1066" s="52" t="str">
        <f>IF(参照!F1066="","",参照!F1066)</f>
        <v>生活協同組合ひろしま</v>
      </c>
      <c r="BA1066" s="52" t="str">
        <f>IF(参照!G1066="","",参照!G1066)</f>
        <v>生活協同組合ひろしま_メニューB(残差)</v>
      </c>
      <c r="BB1066" s="52">
        <f t="shared" si="47"/>
        <v>0.32100000000000001</v>
      </c>
      <c r="BD1066" s="52" t="str">
        <f>IF(参照!L1066="","",参照!L1066)</f>
        <v/>
      </c>
    </row>
    <row r="1067" spans="47:56">
      <c r="AU1067" s="52" t="str">
        <f>IF(参照!A1067="","",参照!A1067)</f>
        <v/>
      </c>
      <c r="AV1067" s="52" t="str">
        <f>IF(参照!B1067="","",参照!B1067)</f>
        <v/>
      </c>
      <c r="AW1067" s="52" t="str">
        <f>IF(参照!C1067="","",参照!C1067)</f>
        <v/>
      </c>
      <c r="AX1067" s="52" t="str">
        <f>IF(参照!D1067="","",参照!D1067)</f>
        <v>(参考値)事業者全体</v>
      </c>
      <c r="AY1067" s="52">
        <f>IF(参照!E1067="","",参照!E1067)</f>
        <v>3.4200000000000002E-4</v>
      </c>
      <c r="AZ1067" s="52" t="str">
        <f>IF(参照!F1067="","",参照!F1067)</f>
        <v>生活協同組合ひろしま</v>
      </c>
      <c r="BA1067" s="52" t="str">
        <f>IF(参照!G1067="","",参照!G1067)</f>
        <v>生活協同組合ひろしま_(参考値)事業者全体</v>
      </c>
      <c r="BB1067" s="52">
        <f t="shared" si="47"/>
        <v>0.34200000000000003</v>
      </c>
      <c r="BD1067" s="52" t="str">
        <f>IF(参照!L1067="","",参照!L1067)</f>
        <v/>
      </c>
    </row>
    <row r="1068" spans="47:56">
      <c r="AU1068" s="52" t="str">
        <f>IF(参照!A1068="","",参照!A1068)</f>
        <v>A0710</v>
      </c>
      <c r="AV1068" s="52" t="str">
        <f>IF(参照!B1068="","",参照!B1068)</f>
        <v>(株)京楽産業ホールディングス</v>
      </c>
      <c r="AW1068" s="52">
        <f>IF(参照!C1068="","",参照!C1068)</f>
        <v>4.8299999999999998E-4</v>
      </c>
      <c r="AX1068" s="52" t="str">
        <f>IF(参照!D1068="","",参照!D1068)</f>
        <v/>
      </c>
      <c r="AY1068" s="52">
        <f>IF(参照!E1068="","",参照!E1068)</f>
        <v>5.2999999999999998E-4</v>
      </c>
      <c r="AZ1068" s="52" t="str">
        <f>IF(参照!F1068="","",参照!F1068)</f>
        <v>(株)京楽産業ホールディングス</v>
      </c>
      <c r="BA1068" s="52" t="str">
        <f>IF(参照!G1068="","",参照!G1068)</f>
        <v>(株)京楽産業ホールディングス_</v>
      </c>
      <c r="BB1068" s="52">
        <f t="shared" si="47"/>
        <v>0.53</v>
      </c>
      <c r="BD1068" s="52" t="str">
        <f>IF(参照!L1068="","",参照!L1068)</f>
        <v/>
      </c>
    </row>
    <row r="1069" spans="47:56">
      <c r="AU1069" s="52" t="str">
        <f>IF(参照!A1069="","",参照!A1069)</f>
        <v>A0711</v>
      </c>
      <c r="AV1069" s="52" t="str">
        <f>IF(参照!B1069="","",参照!B1069)</f>
        <v>(株)ＲｅｎｏＬａｂｏ</v>
      </c>
      <c r="AW1069" s="52">
        <f>IF(参照!C1069="","",参照!C1069)</f>
        <v>5.1000000000000004E-4</v>
      </c>
      <c r="AX1069" s="52" t="str">
        <f>IF(参照!D1069="","",参照!D1069)</f>
        <v/>
      </c>
      <c r="AY1069" s="52">
        <f>IF(参照!E1069="","",参照!E1069)</f>
        <v>5.6300000000000002E-4</v>
      </c>
      <c r="AZ1069" s="52" t="str">
        <f>IF(参照!F1069="","",参照!F1069)</f>
        <v>(株)ＲｅｎｏＬａｂｏ</v>
      </c>
      <c r="BA1069" s="52" t="str">
        <f>IF(参照!G1069="","",参照!G1069)</f>
        <v>(株)ＲｅｎｏＬａｂｏ_</v>
      </c>
      <c r="BB1069" s="52">
        <f t="shared" si="47"/>
        <v>0.56300000000000006</v>
      </c>
      <c r="BD1069" s="52" t="str">
        <f>IF(参照!L1069="","",参照!L1069)</f>
        <v/>
      </c>
    </row>
    <row r="1070" spans="47:56">
      <c r="AU1070" s="52" t="str">
        <f>IF(参照!A1070="","",参照!A1070)</f>
        <v>A0712</v>
      </c>
      <c r="AV1070" s="52" t="str">
        <f>IF(参照!B1070="","",参照!B1070)</f>
        <v>アークエルテクノロジーズ(株)</v>
      </c>
      <c r="AW1070" s="52">
        <f>IF(参照!C1070="","",参照!C1070)</f>
        <v>5.13E-4</v>
      </c>
      <c r="AX1070" s="52" t="str">
        <f>IF(参照!D1070="","",参照!D1070)</f>
        <v/>
      </c>
      <c r="AY1070" s="52">
        <f>IF(参照!E1070="","",参照!E1070)</f>
        <v>0</v>
      </c>
      <c r="AZ1070" s="52" t="str">
        <f>IF(参照!F1070="","",参照!F1070)</f>
        <v>アークエルテクノロジーズ(株)</v>
      </c>
      <c r="BA1070" s="52" t="str">
        <f>IF(参照!G1070="","",参照!G1070)</f>
        <v>アークエルテクノロジーズ(株)_</v>
      </c>
      <c r="BB1070" s="52">
        <f t="shared" si="47"/>
        <v>0</v>
      </c>
      <c r="BD1070" s="52" t="str">
        <f>IF(参照!L1070="","",参照!L1070)</f>
        <v/>
      </c>
    </row>
    <row r="1071" spans="47:56">
      <c r="AU1071" s="52" t="str">
        <f>IF(参照!A1071="","",参照!A1071)</f>
        <v>A0713</v>
      </c>
      <c r="AV1071" s="52" t="str">
        <f>IF(参照!B1071="","",参照!B1071)</f>
        <v>弥富ガス協同組合</v>
      </c>
      <c r="AW1071" s="52">
        <f>IF(参照!C1071="","",参照!C1071)</f>
        <v>5.2500000000000008E-4</v>
      </c>
      <c r="AX1071" s="52" t="str">
        <f>IF(参照!D1071="","",参照!D1071)</f>
        <v/>
      </c>
      <c r="AY1071" s="52">
        <f>IF(参照!E1071="","",参照!E1071)</f>
        <v>5.6999999999999998E-4</v>
      </c>
      <c r="AZ1071" s="52" t="str">
        <f>IF(参照!F1071="","",参照!F1071)</f>
        <v>弥富ガス協同組合</v>
      </c>
      <c r="BA1071" s="52" t="str">
        <f>IF(参照!G1071="","",参照!G1071)</f>
        <v>弥富ガス協同組合_</v>
      </c>
      <c r="BB1071" s="52">
        <f t="shared" si="47"/>
        <v>0.56999999999999995</v>
      </c>
      <c r="BD1071" s="52" t="str">
        <f>IF(参照!L1071="","",参照!L1071)</f>
        <v/>
      </c>
    </row>
    <row r="1072" spans="47:56">
      <c r="AU1072" s="52" t="str">
        <f>IF(参照!A1072="","",参照!A1072)</f>
        <v>A0714</v>
      </c>
      <c r="AV1072" s="52" t="str">
        <f>IF(参照!B1072="","",参照!B1072)</f>
        <v>エルメック(株)</v>
      </c>
      <c r="AW1072" s="52">
        <f>IF(参照!C1072="","",参照!C1072)</f>
        <v>3.9100000000000002E-4</v>
      </c>
      <c r="AX1072" s="52" t="str">
        <f>IF(参照!D1072="","",参照!D1072)</f>
        <v/>
      </c>
      <c r="AY1072" s="52">
        <f>IF(参照!E1072="","",参照!E1072)</f>
        <v>3.3500000000000001E-4</v>
      </c>
      <c r="AZ1072" s="52" t="str">
        <f>IF(参照!F1072="","",参照!F1072)</f>
        <v>エルメック(株)</v>
      </c>
      <c r="BA1072" s="52" t="str">
        <f>IF(参照!G1072="","",参照!G1072)</f>
        <v>エルメック(株)_</v>
      </c>
      <c r="BB1072" s="52">
        <f t="shared" si="47"/>
        <v>0.33500000000000002</v>
      </c>
      <c r="BD1072" s="52" t="str">
        <f>IF(参照!L1072="","",参照!L1072)</f>
        <v/>
      </c>
    </row>
    <row r="1073" spans="47:56">
      <c r="AU1073" s="52" t="str">
        <f>IF(参照!A1073="","",参照!A1073)</f>
        <v>A0715</v>
      </c>
      <c r="AV1073" s="52" t="str">
        <f>IF(参照!B1073="","",参照!B1073)</f>
        <v>(株)オズエナジー</v>
      </c>
      <c r="AW1073" s="52">
        <f>IF(参照!C1073="","",参照!C1073)</f>
        <v>4.9600000000000002E-4</v>
      </c>
      <c r="AX1073" s="52" t="str">
        <f>IF(参照!D1073="","",参照!D1073)</f>
        <v/>
      </c>
      <c r="AY1073" s="52">
        <f>IF(参照!E1073="","",参照!E1073)</f>
        <v>5.4299999999999997E-4</v>
      </c>
      <c r="AZ1073" s="52" t="str">
        <f>IF(参照!F1073="","",参照!F1073)</f>
        <v>(株)オズエナジー</v>
      </c>
      <c r="BA1073" s="52" t="str">
        <f>IF(参照!G1073="","",参照!G1073)</f>
        <v>(株)オズエナジー_</v>
      </c>
      <c r="BB1073" s="52">
        <f t="shared" si="47"/>
        <v>0.54299999999999993</v>
      </c>
      <c r="BD1073" s="52" t="str">
        <f>IF(参照!L1073="","",参照!L1073)</f>
        <v/>
      </c>
    </row>
    <row r="1074" spans="47:56">
      <c r="AU1074" s="52" t="str">
        <f>IF(参照!A1074="","",参照!A1074)</f>
        <v>A0716</v>
      </c>
      <c r="AV1074" s="52" t="str">
        <f>IF(参照!B1074="","",参照!B1074)</f>
        <v>レモンガス(株)</v>
      </c>
      <c r="AW1074" s="52">
        <f>IF(参照!C1074="","",参照!C1074)</f>
        <v>4.6000000000000001E-4</v>
      </c>
      <c r="AX1074" s="52" t="str">
        <f>IF(参照!D1074="","",参照!D1074)</f>
        <v/>
      </c>
      <c r="AY1074" s="52">
        <f>IF(参照!E1074="","",参照!E1074)</f>
        <v>4.0400000000000001E-4</v>
      </c>
      <c r="AZ1074" s="52" t="str">
        <f>IF(参照!F1074="","",参照!F1074)</f>
        <v>レモンガス(株)</v>
      </c>
      <c r="BA1074" s="52" t="str">
        <f>IF(参照!G1074="","",参照!G1074)</f>
        <v>レモンガス(株)_</v>
      </c>
      <c r="BB1074" s="52">
        <f t="shared" si="47"/>
        <v>0.40400000000000003</v>
      </c>
      <c r="BD1074" s="52" t="str">
        <f>IF(参照!L1074="","",参照!L1074)</f>
        <v/>
      </c>
    </row>
    <row r="1075" spans="47:56">
      <c r="AU1075" s="52" t="str">
        <f>IF(参照!A1075="","",参照!A1075)</f>
        <v>A0718</v>
      </c>
      <c r="AV1075" s="52" t="str">
        <f>IF(参照!B1075="","",参照!B1075)</f>
        <v>(株)日本海水</v>
      </c>
      <c r="AW1075" s="52">
        <f>IF(参照!C1075="","",参照!C1075)</f>
        <v>3.7399999999999998E-4</v>
      </c>
      <c r="AX1075" s="52" t="str">
        <f>IF(参照!D1075="","",参照!D1075)</f>
        <v/>
      </c>
      <c r="AY1075" s="52">
        <f>IF(参照!E1075="","",参照!E1075)</f>
        <v>3.1799999999999998E-4</v>
      </c>
      <c r="AZ1075" s="52" t="str">
        <f>IF(参照!F1075="","",参照!F1075)</f>
        <v>(株)日本海水</v>
      </c>
      <c r="BA1075" s="52" t="str">
        <f>IF(参照!G1075="","",参照!G1075)</f>
        <v>(株)日本海水_</v>
      </c>
      <c r="BB1075" s="52">
        <f t="shared" si="47"/>
        <v>0.318</v>
      </c>
      <c r="BD1075" s="52" t="str">
        <f>IF(参照!L1075="","",参照!L1075)</f>
        <v/>
      </c>
    </row>
    <row r="1076" spans="47:56">
      <c r="AU1076" s="52" t="str">
        <f>IF(参照!A1076="","",参照!A1076)</f>
        <v>A0720</v>
      </c>
      <c r="AV1076" s="52" t="str">
        <f>IF(参照!B1076="","",参照!B1076)</f>
        <v>(株)ａｆｔｅｒＦＩＴ</v>
      </c>
      <c r="AW1076" s="52">
        <f>IF(参照!C1076="","",参照!C1076)</f>
        <v>4.9600000000000002E-4</v>
      </c>
      <c r="AX1076" s="52" t="str">
        <f>IF(参照!D1076="","",参照!D1076)</f>
        <v>メニューA</v>
      </c>
      <c r="AY1076" s="52">
        <f>IF(参照!E1076="","",参照!E1076)</f>
        <v>0</v>
      </c>
      <c r="AZ1076" s="52" t="str">
        <f>IF(参照!F1076="","",参照!F1076)</f>
        <v>(株)ａｆｔｅｒＦＩＴ</v>
      </c>
      <c r="BA1076" s="52" t="str">
        <f>IF(参照!G1076="","",参照!G1076)</f>
        <v>(株)ａｆｔｅｒＦＩＴ_メニューA</v>
      </c>
      <c r="BB1076" s="52">
        <f t="shared" si="47"/>
        <v>0</v>
      </c>
      <c r="BD1076" s="52" t="str">
        <f>IF(参照!L1076="","",参照!L1076)</f>
        <v/>
      </c>
    </row>
    <row r="1077" spans="47:56">
      <c r="AU1077" s="52" t="str">
        <f>IF(参照!A1077="","",参照!A1077)</f>
        <v>A0721</v>
      </c>
      <c r="AV1077" s="52" t="str">
        <f>IF(参照!B1077="","",参照!B1077)</f>
        <v>中小企業支援(株)</v>
      </c>
      <c r="AW1077" s="52">
        <f>IF(参照!C1077="","",参照!C1077)</f>
        <v>5.3799999999999996E-4</v>
      </c>
      <c r="AX1077" s="52" t="str">
        <f>IF(参照!D1077="","",参照!D1077)</f>
        <v/>
      </c>
      <c r="AY1077" s="52">
        <f>IF(参照!E1077="","",参照!E1077)</f>
        <v>5.9500000000000004E-4</v>
      </c>
      <c r="AZ1077" s="52" t="str">
        <f>IF(参照!F1077="","",参照!F1077)</f>
        <v>中小企業支援(株)</v>
      </c>
      <c r="BA1077" s="52" t="str">
        <f>IF(参照!G1077="","",参照!G1077)</f>
        <v>中小企業支援(株)_</v>
      </c>
      <c r="BB1077" s="52">
        <f t="shared" si="47"/>
        <v>0.59500000000000008</v>
      </c>
      <c r="BD1077" s="52" t="str">
        <f>IF(参照!L1077="","",参照!L1077)</f>
        <v/>
      </c>
    </row>
    <row r="1078" spans="47:56">
      <c r="AU1078" s="52" t="str">
        <f>IF(参照!A1078="","",参照!A1078)</f>
        <v>A0722</v>
      </c>
      <c r="AV1078" s="52" t="str">
        <f>IF(参照!B1078="","",参照!B1078)</f>
        <v>サントラベラーズサービス有限会社</v>
      </c>
      <c r="AW1078" s="52">
        <f>IF(参照!C1078="","",参照!C1078)</f>
        <v>5.1400000000000003E-4</v>
      </c>
      <c r="AX1078" s="52" t="str">
        <f>IF(参照!D1078="","",参照!D1078)</f>
        <v/>
      </c>
      <c r="AY1078" s="52">
        <f>IF(参照!E1078="","",参照!E1078)</f>
        <v>4.5800000000000002E-4</v>
      </c>
      <c r="AZ1078" s="52" t="str">
        <f>IF(参照!F1078="","",参照!F1078)</f>
        <v>サントラベラーズサービス有限会社</v>
      </c>
      <c r="BA1078" s="52" t="str">
        <f>IF(参照!G1078="","",参照!G1078)</f>
        <v>サントラベラーズサービス有限会社_</v>
      </c>
      <c r="BB1078" s="52">
        <f t="shared" si="47"/>
        <v>0.45800000000000002</v>
      </c>
      <c r="BD1078" s="52" t="str">
        <f>IF(参照!L1078="","",参照!L1078)</f>
        <v/>
      </c>
    </row>
    <row r="1079" spans="47:56">
      <c r="AU1079" s="52" t="str">
        <f>IF(参照!A1079="","",参照!A1079)</f>
        <v>A0725</v>
      </c>
      <c r="AV1079" s="52" t="str">
        <f>IF(参照!B1079="","",参照!B1079)</f>
        <v>合同会社Ｐｅａｋ８</v>
      </c>
      <c r="AW1079" s="52">
        <f>IF(参照!C1079="","",参照!C1079)</f>
        <v>4.75E-4</v>
      </c>
      <c r="AX1079" s="52" t="str">
        <f>IF(参照!D1079="","",参照!D1079)</f>
        <v/>
      </c>
      <c r="AY1079" s="52">
        <f>IF(参照!E1079="","",参照!E1079)</f>
        <v>4.1899999999999999E-4</v>
      </c>
      <c r="AZ1079" s="52" t="str">
        <f>IF(参照!F1079="","",参照!F1079)</f>
        <v>合同会社Ｐｅａｋ８</v>
      </c>
      <c r="BA1079" s="52" t="str">
        <f>IF(参照!G1079="","",参照!G1079)</f>
        <v>合同会社Ｐｅａｋ８_</v>
      </c>
      <c r="BB1079" s="52">
        <f t="shared" si="47"/>
        <v>0.41899999999999998</v>
      </c>
      <c r="BD1079" s="52" t="str">
        <f>IF(参照!L1079="","",参照!L1079)</f>
        <v/>
      </c>
    </row>
    <row r="1080" spans="47:56">
      <c r="AU1080" s="52" t="str">
        <f>IF(参照!A1080="","",参照!A1080)</f>
        <v>A0726</v>
      </c>
      <c r="AV1080" s="52" t="str">
        <f>IF(参照!B1080="","",参照!B1080)</f>
        <v>八千代エンジニヤリング(株)</v>
      </c>
      <c r="AW1080" s="52">
        <f>IF(参照!C1080="","",参照!C1080)</f>
        <v>4.7799999999999996E-4</v>
      </c>
      <c r="AX1080" s="52" t="str">
        <f>IF(参照!D1080="","",参照!D1080)</f>
        <v/>
      </c>
      <c r="AY1080" s="52">
        <f>IF(参照!E1080="","",参照!E1080)</f>
        <v>0</v>
      </c>
      <c r="AZ1080" s="52" t="str">
        <f>IF(参照!F1080="","",参照!F1080)</f>
        <v>八千代エンジニヤリング(株)</v>
      </c>
      <c r="BA1080" s="52" t="str">
        <f>IF(参照!G1080="","",参照!G1080)</f>
        <v>八千代エンジニヤリング(株)_</v>
      </c>
      <c r="BB1080" s="52">
        <f t="shared" si="47"/>
        <v>0</v>
      </c>
      <c r="BD1080" s="52" t="str">
        <f>IF(参照!L1080="","",参照!L1080)</f>
        <v/>
      </c>
    </row>
    <row r="1081" spans="47:56">
      <c r="AU1081" s="52" t="str">
        <f>IF(参照!A1081="","",参照!A1081)</f>
        <v>A0729</v>
      </c>
      <c r="AV1081" s="52" t="str">
        <f>IF(参照!B1081="","",参照!B1081)</f>
        <v>神楽電力(株)</v>
      </c>
      <c r="AW1081" s="52">
        <f>IF(参照!C1081="","",参照!C1081)</f>
        <v>4.4900000000000002E-4</v>
      </c>
      <c r="AX1081" s="52" t="str">
        <f>IF(参照!D1081="","",参照!D1081)</f>
        <v/>
      </c>
      <c r="AY1081" s="52">
        <f>IF(参照!E1081="","",参照!E1081)</f>
        <v>5.5699999999999999E-4</v>
      </c>
      <c r="AZ1081" s="52" t="str">
        <f>IF(参照!F1081="","",参照!F1081)</f>
        <v>神楽電力(株)</v>
      </c>
      <c r="BA1081" s="52" t="str">
        <f>IF(参照!G1081="","",参照!G1081)</f>
        <v>神楽電力(株)_</v>
      </c>
      <c r="BB1081" s="52">
        <f t="shared" si="47"/>
        <v>0.55699999999999994</v>
      </c>
      <c r="BD1081" s="52" t="str">
        <f>IF(参照!L1081="","",参照!L1081)</f>
        <v/>
      </c>
    </row>
    <row r="1082" spans="47:56">
      <c r="AU1082" s="52" t="str">
        <f>IF(参照!A1082="","",参照!A1082)</f>
        <v>A0730</v>
      </c>
      <c r="AV1082" s="52" t="str">
        <f>IF(参照!B1082="","",参照!B1082)</f>
        <v>ゆきぐに新電力(株)</v>
      </c>
      <c r="AW1082" s="52">
        <f>IF(参照!C1082="","",参照!C1082)</f>
        <v>5.22E-4</v>
      </c>
      <c r="AX1082" s="52" t="str">
        <f>IF(参照!D1082="","",参照!D1082)</f>
        <v/>
      </c>
      <c r="AY1082" s="52">
        <f>IF(参照!E1082="","",参照!E1082)</f>
        <v>4.6900000000000002E-4</v>
      </c>
      <c r="AZ1082" s="52" t="str">
        <f>IF(参照!F1082="","",参照!F1082)</f>
        <v>ゆきぐに新電力(株)</v>
      </c>
      <c r="BA1082" s="52" t="str">
        <f>IF(参照!G1082="","",参照!G1082)</f>
        <v>ゆきぐに新電力(株)_</v>
      </c>
      <c r="BB1082" s="52">
        <f t="shared" si="47"/>
        <v>0.46900000000000003</v>
      </c>
      <c r="BD1082" s="52" t="str">
        <f>IF(参照!L1082="","",参照!L1082)</f>
        <v/>
      </c>
    </row>
    <row r="1083" spans="47:56">
      <c r="AU1083" s="52" t="str">
        <f>IF(参照!A1083="","",参照!A1083)</f>
        <v>A0732</v>
      </c>
      <c r="AV1083" s="52" t="str">
        <f>IF(参照!B1083="","",参照!B1083)</f>
        <v>(株)ながさきサステナエナジー</v>
      </c>
      <c r="AW1083" s="52">
        <f>IF(参照!C1083="","",参照!C1083)</f>
        <v>8.1000000000000004E-5</v>
      </c>
      <c r="AX1083" s="52" t="str">
        <f>IF(参照!D1083="","",参照!D1083)</f>
        <v/>
      </c>
      <c r="AY1083" s="52">
        <f>IF(参照!E1083="","",参照!E1083)</f>
        <v>0</v>
      </c>
      <c r="AZ1083" s="52" t="str">
        <f>IF(参照!F1083="","",参照!F1083)</f>
        <v>(株)ながさきサステナエナジー</v>
      </c>
      <c r="BA1083" s="52" t="str">
        <f>IF(参照!G1083="","",参照!G1083)</f>
        <v>(株)ながさきサステナエナジー_</v>
      </c>
      <c r="BB1083" s="52">
        <f t="shared" si="47"/>
        <v>0</v>
      </c>
      <c r="BD1083" s="52" t="str">
        <f>IF(参照!L1083="","",参照!L1083)</f>
        <v/>
      </c>
    </row>
    <row r="1084" spans="47:56">
      <c r="AU1084" s="52" t="str">
        <f>IF(参照!A1084="","",参照!A1084)</f>
        <v>A0734</v>
      </c>
      <c r="AV1084" s="52" t="str">
        <f>IF(参照!B1084="","",参照!B1084)</f>
        <v>(株)Ｉ＆Ｉ</v>
      </c>
      <c r="AW1084" s="52">
        <f>IF(参照!C1084="","",参照!C1084)</f>
        <v>5.3200000000000003E-4</v>
      </c>
      <c r="AX1084" s="52" t="str">
        <f>IF(参照!D1084="","",参照!D1084)</f>
        <v/>
      </c>
      <c r="AY1084" s="52">
        <f>IF(参照!E1084="","",参照!E1084)</f>
        <v>4.7599999999999997E-4</v>
      </c>
      <c r="AZ1084" s="52" t="str">
        <f>IF(参照!F1084="","",参照!F1084)</f>
        <v>(株)Ｉ＆Ｉ</v>
      </c>
      <c r="BA1084" s="52" t="str">
        <f>IF(参照!G1084="","",参照!G1084)</f>
        <v>(株)Ｉ＆Ｉ_</v>
      </c>
      <c r="BB1084" s="52">
        <f t="shared" si="47"/>
        <v>0.47599999999999998</v>
      </c>
      <c r="BD1084" s="52" t="str">
        <f>IF(参照!L1084="","",参照!L1084)</f>
        <v/>
      </c>
    </row>
    <row r="1085" spans="47:56">
      <c r="AU1085" s="52" t="str">
        <f>IF(参照!A1085="","",参照!A1085)</f>
        <v>A0738</v>
      </c>
      <c r="AV1085" s="52" t="str">
        <f>IF(参照!B1085="","",参照!B1085)</f>
        <v>(株)グルーヴエナジー</v>
      </c>
      <c r="AW1085" s="52">
        <f>IF(参照!C1085="","",参照!C1085)</f>
        <v>5.6999999999999998E-4</v>
      </c>
      <c r="AX1085" s="52" t="str">
        <f>IF(参照!D1085="","",参照!D1085)</f>
        <v/>
      </c>
      <c r="AY1085" s="52">
        <f>IF(参照!E1085="","",参照!E1085)</f>
        <v>6.1700000000000004E-4</v>
      </c>
      <c r="AZ1085" s="52" t="str">
        <f>IF(参照!F1085="","",参照!F1085)</f>
        <v>(株)グルーヴエナジー</v>
      </c>
      <c r="BA1085" s="52" t="str">
        <f>IF(参照!G1085="","",参照!G1085)</f>
        <v>(株)グルーヴエナジー_</v>
      </c>
      <c r="BB1085" s="52">
        <f t="shared" si="47"/>
        <v>0.61699999999999999</v>
      </c>
      <c r="BD1085" s="52" t="str">
        <f>IF(参照!L1085="","",参照!L1085)</f>
        <v/>
      </c>
    </row>
    <row r="1086" spans="47:56">
      <c r="AU1086" s="52" t="str">
        <f>IF(参照!A1086="","",参照!A1086)</f>
        <v>A0739</v>
      </c>
      <c r="AV1086" s="52" t="str">
        <f>IF(参照!B1086="","",参照!B1086)</f>
        <v>高知ニューエナジー(株)</v>
      </c>
      <c r="AW1086" s="52">
        <f>IF(参照!C1086="","",参照!C1086)</f>
        <v>4.6599999999999994E-4</v>
      </c>
      <c r="AX1086" s="52" t="str">
        <f>IF(参照!D1086="","",参照!D1086)</f>
        <v/>
      </c>
      <c r="AY1086" s="52">
        <f>IF(参照!E1086="","",参照!E1086)</f>
        <v>4.86E-4</v>
      </c>
      <c r="AZ1086" s="52" t="str">
        <f>IF(参照!F1086="","",参照!F1086)</f>
        <v>高知ニューエナジー(株)</v>
      </c>
      <c r="BA1086" s="52" t="str">
        <f>IF(参照!G1086="","",参照!G1086)</f>
        <v>高知ニューエナジー(株)_</v>
      </c>
      <c r="BB1086" s="52">
        <f t="shared" si="47"/>
        <v>0.48599999999999999</v>
      </c>
      <c r="BD1086" s="52" t="str">
        <f>IF(参照!L1086="","",参照!L1086)</f>
        <v/>
      </c>
    </row>
    <row r="1087" spans="47:56">
      <c r="AU1087" s="52" t="str">
        <f>IF(参照!A1087="","",参照!A1087)</f>
        <v>A0740</v>
      </c>
      <c r="AV1087" s="52" t="str">
        <f>IF(参照!B1087="","",参照!B1087)</f>
        <v>もみじ電力(株)</v>
      </c>
      <c r="AW1087" s="52">
        <f>IF(参照!C1087="","",参照!C1087)</f>
        <v>4.9799999999999996E-4</v>
      </c>
      <c r="AX1087" s="52" t="str">
        <f>IF(参照!D1087="","",参照!D1087)</f>
        <v/>
      </c>
      <c r="AY1087" s="52">
        <f>IF(参照!E1087="","",参照!E1087)</f>
        <v>4.4200000000000001E-4</v>
      </c>
      <c r="AZ1087" s="52" t="str">
        <f>IF(参照!F1087="","",参照!F1087)</f>
        <v>もみじ電力(株)</v>
      </c>
      <c r="BA1087" s="52" t="str">
        <f>IF(参照!G1087="","",参照!G1087)</f>
        <v>もみじ電力(株)_</v>
      </c>
      <c r="BB1087" s="52">
        <f t="shared" si="47"/>
        <v>0.442</v>
      </c>
      <c r="BD1087" s="52" t="str">
        <f>IF(参照!L1087="","",参照!L1087)</f>
        <v/>
      </c>
    </row>
    <row r="1088" spans="47:56">
      <c r="AU1088" s="52" t="str">
        <f>IF(参照!A1088="","",参照!A1088)</f>
        <v>A0742</v>
      </c>
      <c r="AV1088" s="52" t="str">
        <f>IF(参照!B1088="","",参照!B1088)</f>
        <v>(株)縁人</v>
      </c>
      <c r="AW1088" s="52">
        <f>IF(参照!C1088="","",参照!C1088)</f>
        <v>5.8500000000000002E-4</v>
      </c>
      <c r="AX1088" s="52" t="str">
        <f>IF(参照!D1088="","",参照!D1088)</f>
        <v/>
      </c>
      <c r="AY1088" s="52">
        <f>IF(参照!E1088="","",参照!E1088)</f>
        <v>6.2299999999999996E-4</v>
      </c>
      <c r="AZ1088" s="52" t="str">
        <f>IF(参照!F1088="","",参照!F1088)</f>
        <v>(株)縁人</v>
      </c>
      <c r="BA1088" s="52" t="str">
        <f>IF(参照!G1088="","",参照!G1088)</f>
        <v>(株)縁人_</v>
      </c>
      <c r="BB1088" s="52">
        <f t="shared" si="47"/>
        <v>0.623</v>
      </c>
      <c r="BD1088" s="52" t="str">
        <f>IF(参照!L1088="","",参照!L1088)</f>
        <v/>
      </c>
    </row>
    <row r="1089" spans="47:56">
      <c r="AU1089" s="52" t="str">
        <f>IF(参照!A1089="","",参照!A1089)</f>
        <v>A0743</v>
      </c>
      <c r="AV1089" s="52" t="str">
        <f>IF(参照!B1089="","",参照!B1089)</f>
        <v>Ｔ＆Ｔエナジー(株)</v>
      </c>
      <c r="AW1089" s="52">
        <f>IF(参照!C1089="","",参照!C1089)</f>
        <v>4.9299999999999995E-4</v>
      </c>
      <c r="AX1089" s="52" t="str">
        <f>IF(参照!D1089="","",参照!D1089)</f>
        <v/>
      </c>
      <c r="AY1089" s="52">
        <f>IF(参照!E1089="","",参照!E1089)</f>
        <v>4.37E-4</v>
      </c>
      <c r="AZ1089" s="52" t="str">
        <f>IF(参照!F1089="","",参照!F1089)</f>
        <v>Ｔ＆Ｔエナジー(株)</v>
      </c>
      <c r="BA1089" s="52" t="str">
        <f>IF(参照!G1089="","",参照!G1089)</f>
        <v>Ｔ＆Ｔエナジー(株)_</v>
      </c>
      <c r="BB1089" s="52">
        <f t="shared" si="47"/>
        <v>0.437</v>
      </c>
      <c r="BD1089" s="52" t="str">
        <f>IF(参照!L1089="","",参照!L1089)</f>
        <v/>
      </c>
    </row>
    <row r="1090" spans="47:56">
      <c r="AU1090" s="52" t="str">
        <f>IF(参照!A1090="","",参照!A1090)</f>
        <v>A0744</v>
      </c>
      <c r="AV1090" s="52" t="str">
        <f>IF(参照!B1090="","",参照!B1090)</f>
        <v>(株)ルーク</v>
      </c>
      <c r="AW1090" s="52">
        <f>IF(参照!C1090="","",参照!C1090)</f>
        <v>4.4700000000000002E-4</v>
      </c>
      <c r="AX1090" s="52" t="str">
        <f>IF(参照!D1090="","",参照!D1090)</f>
        <v>メニューA</v>
      </c>
      <c r="AY1090" s="52">
        <f>IF(参照!E1090="","",参照!E1090)</f>
        <v>0</v>
      </c>
      <c r="AZ1090" s="52" t="str">
        <f>IF(参照!F1090="","",参照!F1090)</f>
        <v>(株)ルーク</v>
      </c>
      <c r="BA1090" s="52" t="str">
        <f>IF(参照!G1090="","",参照!G1090)</f>
        <v>(株)ルーク_メニューA</v>
      </c>
      <c r="BB1090" s="52">
        <f t="shared" si="47"/>
        <v>0</v>
      </c>
      <c r="BD1090" s="52" t="str">
        <f>IF(参照!L1090="","",参照!L1090)</f>
        <v/>
      </c>
    </row>
    <row r="1091" spans="47:56">
      <c r="AU1091" s="52" t="str">
        <f>IF(参照!A1091="","",参照!A1091)</f>
        <v/>
      </c>
      <c r="AV1091" s="52" t="str">
        <f>IF(参照!B1091="","",参照!B1091)</f>
        <v/>
      </c>
      <c r="AW1091" s="52" t="str">
        <f>IF(参照!C1091="","",参照!C1091)</f>
        <v/>
      </c>
      <c r="AX1091" s="52" t="str">
        <f>IF(参照!D1091="","",参照!D1091)</f>
        <v>メニューB</v>
      </c>
      <c r="AY1091" s="52">
        <f>IF(参照!E1091="","",参照!E1091)</f>
        <v>3.4900000000000003E-4</v>
      </c>
      <c r="AZ1091" s="52" t="str">
        <f>IF(参照!F1091="","",参照!F1091)</f>
        <v>(株)ルーク</v>
      </c>
      <c r="BA1091" s="52" t="str">
        <f>IF(参照!G1091="","",参照!G1091)</f>
        <v>(株)ルーク_メニューB</v>
      </c>
      <c r="BB1091" s="52">
        <f t="shared" si="47"/>
        <v>0.34900000000000003</v>
      </c>
      <c r="BD1091" s="52" t="str">
        <f>IF(参照!L1091="","",参照!L1091)</f>
        <v/>
      </c>
    </row>
    <row r="1092" spans="47:56">
      <c r="AU1092" s="52" t="str">
        <f>IF(参照!A1092="","",参照!A1092)</f>
        <v/>
      </c>
      <c r="AV1092" s="52" t="str">
        <f>IF(参照!B1092="","",参照!B1092)</f>
        <v/>
      </c>
      <c r="AW1092" s="52" t="str">
        <f>IF(参照!C1092="","",参照!C1092)</f>
        <v/>
      </c>
      <c r="AX1092" s="52" t="str">
        <f>IF(参照!D1092="","",参照!D1092)</f>
        <v>メニューC(残差)</v>
      </c>
      <c r="AY1092" s="52">
        <f>IF(参照!E1092="","",参照!E1092)</f>
        <v>3.9100000000000002E-4</v>
      </c>
      <c r="AZ1092" s="52" t="str">
        <f>IF(参照!F1092="","",参照!F1092)</f>
        <v>(株)ルーク</v>
      </c>
      <c r="BA1092" s="52" t="str">
        <f>IF(参照!G1092="","",参照!G1092)</f>
        <v>(株)ルーク_メニューC(残差)</v>
      </c>
      <c r="BB1092" s="52">
        <f t="shared" si="47"/>
        <v>0.39100000000000001</v>
      </c>
      <c r="BD1092" s="52" t="str">
        <f>IF(参照!L1092="","",参照!L1092)</f>
        <v/>
      </c>
    </row>
    <row r="1093" spans="47:56">
      <c r="AU1093" s="52" t="str">
        <f>IF(参照!A1093="","",参照!A1093)</f>
        <v/>
      </c>
      <c r="AV1093" s="52" t="str">
        <f>IF(参照!B1093="","",参照!B1093)</f>
        <v/>
      </c>
      <c r="AW1093" s="52" t="str">
        <f>IF(参照!C1093="","",参照!C1093)</f>
        <v/>
      </c>
      <c r="AX1093" s="52" t="str">
        <f>IF(参照!D1093="","",参照!D1093)</f>
        <v>(参考値)事業者全体</v>
      </c>
      <c r="AY1093" s="52">
        <f>IF(参照!E1093="","",参照!E1093)</f>
        <v>4.3899999999999999E-4</v>
      </c>
      <c r="AZ1093" s="52" t="str">
        <f>IF(参照!F1093="","",参照!F1093)</f>
        <v>(株)ルーク</v>
      </c>
      <c r="BA1093" s="52" t="str">
        <f>IF(参照!G1093="","",参照!G1093)</f>
        <v>(株)ルーク_(参考値)事業者全体</v>
      </c>
      <c r="BB1093" s="52">
        <f t="shared" ref="BB1093:BB1128" si="48">AY1093*1000</f>
        <v>0.439</v>
      </c>
      <c r="BD1093" s="52" t="str">
        <f>IF(参照!L1093="","",参照!L1093)</f>
        <v/>
      </c>
    </row>
    <row r="1094" spans="47:56">
      <c r="AU1094" s="52" t="str">
        <f>IF(参照!A1094="","",参照!A1094)</f>
        <v>A0745</v>
      </c>
      <c r="AV1094" s="52" t="str">
        <f>IF(参照!B1094="","",参照!B1094)</f>
        <v>(株)ふくしま未来パワー</v>
      </c>
      <c r="AW1094" s="52" t="str">
        <f>IF(参照!C1094="","",参照!C1094)</f>
        <v>0.000453※</v>
      </c>
      <c r="AX1094" s="52" t="str">
        <f>IF(参照!D1094="","",参照!D1094)</f>
        <v/>
      </c>
      <c r="AY1094" s="52">
        <f>IF(参照!E1094="","",参照!E1094)</f>
        <v>7.8700000000000005E-4</v>
      </c>
      <c r="AZ1094" s="52" t="str">
        <f>IF(参照!F1094="","",参照!F1094)</f>
        <v>(株)ふくしま未来パワー</v>
      </c>
      <c r="BA1094" s="52" t="str">
        <f>IF(参照!G1094="","",参照!G1094)</f>
        <v>(株)ふくしま未来パワー_</v>
      </c>
      <c r="BB1094" s="52">
        <f t="shared" si="48"/>
        <v>0.78700000000000003</v>
      </c>
      <c r="BD1094" s="52" t="str">
        <f>IF(参照!L1094="","",参照!L1094)</f>
        <v/>
      </c>
    </row>
    <row r="1095" spans="47:56">
      <c r="AU1095" s="52" t="str">
        <f>IF(参照!A1095="","",参照!A1095)</f>
        <v>A0746</v>
      </c>
      <c r="AV1095" s="52" t="str">
        <f>IF(参照!B1095="","",参照!B1095)</f>
        <v>かけがわ報徳パワー(株)</v>
      </c>
      <c r="AW1095" s="52">
        <f>IF(参照!C1095="","",参照!C1095)</f>
        <v>4.6999999999999999E-4</v>
      </c>
      <c r="AX1095" s="52" t="str">
        <f>IF(参照!D1095="","",参照!D1095)</f>
        <v/>
      </c>
      <c r="AY1095" s="52">
        <f>IF(参照!E1095="","",参照!E1095)</f>
        <v>5.2000000000000006E-4</v>
      </c>
      <c r="AZ1095" s="52" t="str">
        <f>IF(参照!F1095="","",参照!F1095)</f>
        <v>かけがわ報徳パワー(株)</v>
      </c>
      <c r="BA1095" s="52" t="str">
        <f>IF(参照!G1095="","",参照!G1095)</f>
        <v>かけがわ報徳パワー(株)_</v>
      </c>
      <c r="BB1095" s="52">
        <f t="shared" si="48"/>
        <v>0.52</v>
      </c>
      <c r="BD1095" s="52" t="str">
        <f>IF(参照!L1095="","",参照!L1095)</f>
        <v/>
      </c>
    </row>
    <row r="1096" spans="47:56">
      <c r="AU1096" s="52" t="str">
        <f>IF(参照!A1096="","",参照!A1096)</f>
        <v>A0747</v>
      </c>
      <c r="AV1096" s="52" t="str">
        <f>IF(参照!B1096="","",参照!B1096)</f>
        <v>ＳｕｓｔａｉｎａｂｌｅＥｎｅｒｇｙ(株)</v>
      </c>
      <c r="AW1096" s="52">
        <f>IF(参照!C1096="","",参照!C1096)</f>
        <v>5.6000000000000006E-4</v>
      </c>
      <c r="AX1096" s="52" t="str">
        <f>IF(参照!D1096="","",参照!D1096)</f>
        <v/>
      </c>
      <c r="AY1096" s="52">
        <f>IF(参照!E1096="","",参照!E1096)</f>
        <v>5.4500000000000002E-4</v>
      </c>
      <c r="AZ1096" s="52" t="str">
        <f>IF(参照!F1096="","",参照!F1096)</f>
        <v>ＳｕｓｔａｉｎａｂｌｅＥｎｅｒｇｙ(株)</v>
      </c>
      <c r="BA1096" s="52" t="str">
        <f>IF(参照!G1096="","",参照!G1096)</f>
        <v>ＳｕｓｔａｉｎａｂｌｅＥｎｅｒｇｙ(株)_</v>
      </c>
      <c r="BB1096" s="52">
        <f t="shared" si="48"/>
        <v>0.54500000000000004</v>
      </c>
      <c r="BD1096" s="52" t="str">
        <f>IF(参照!L1096="","",参照!L1096)</f>
        <v/>
      </c>
    </row>
    <row r="1097" spans="47:56">
      <c r="AU1097" s="52" t="str">
        <f>IF(参照!A1097="","",参照!A1097)</f>
        <v>A0748</v>
      </c>
      <c r="AV1097" s="52" t="str">
        <f>IF(参照!B1097="","",参照!B1097)</f>
        <v>穂の国とよはし電力(株)</v>
      </c>
      <c r="AW1097" s="52">
        <f>IF(参照!C1097="","",参照!C1097)</f>
        <v>1.22E-4</v>
      </c>
      <c r="AX1097" s="52" t="str">
        <f>IF(参照!D1097="","",参照!D1097)</f>
        <v/>
      </c>
      <c r="AY1097" s="52">
        <f>IF(参照!E1097="","",参照!E1097)</f>
        <v>3.1100000000000002E-4</v>
      </c>
      <c r="AZ1097" s="52" t="str">
        <f>IF(参照!F1097="","",参照!F1097)</f>
        <v>穂の国とよはし電力(株)</v>
      </c>
      <c r="BA1097" s="52" t="str">
        <f>IF(参照!G1097="","",参照!G1097)</f>
        <v>穂の国とよはし電力(株)_</v>
      </c>
      <c r="BB1097" s="52">
        <f t="shared" si="48"/>
        <v>0.311</v>
      </c>
      <c r="BD1097" s="52" t="str">
        <f>IF(参照!L1097="","",参照!L1097)</f>
        <v/>
      </c>
    </row>
    <row r="1098" spans="47:56">
      <c r="AU1098" s="52" t="str">
        <f>IF(参照!A1098="","",参照!A1098)</f>
        <v>A0752</v>
      </c>
      <c r="AV1098" s="52" t="str">
        <f>IF(参照!B1098="","",参照!B1098)</f>
        <v>イワタニセントラル北海道(株)</v>
      </c>
      <c r="AW1098" s="52">
        <f>IF(参照!C1098="","",参照!C1098)</f>
        <v>1.0989999999999999E-3</v>
      </c>
      <c r="AX1098" s="52" t="str">
        <f>IF(参照!D1098="","",参照!D1098)</f>
        <v/>
      </c>
      <c r="AY1098" s="52">
        <f>IF(参照!E1098="","",参照!E1098)</f>
        <v>1.0429999999999999E-3</v>
      </c>
      <c r="AZ1098" s="52" t="str">
        <f>IF(参照!F1098="","",参照!F1098)</f>
        <v>イワタニセントラル北海道(株)</v>
      </c>
      <c r="BA1098" s="52" t="str">
        <f>IF(参照!G1098="","",参照!G1098)</f>
        <v>イワタニセントラル北海道(株)_</v>
      </c>
      <c r="BB1098" s="52">
        <f t="shared" si="48"/>
        <v>1.0429999999999999</v>
      </c>
      <c r="BD1098" s="52" t="str">
        <f>IF(参照!L1098="","",参照!L1098)</f>
        <v/>
      </c>
    </row>
    <row r="1099" spans="47:56">
      <c r="AU1099" s="52" t="str">
        <f>IF(参照!A1099="","",参照!A1099)</f>
        <v>A0753</v>
      </c>
      <c r="AV1099" s="52" t="str">
        <f>IF(参照!B1099="","",参照!B1099)</f>
        <v>ホームタウンエナジー(株)</v>
      </c>
      <c r="AW1099" s="52">
        <f>IF(参照!C1099="","",参照!C1099)</f>
        <v>4.4799999999999999E-4</v>
      </c>
      <c r="AX1099" s="52" t="str">
        <f>IF(参照!D1099="","",参照!D1099)</f>
        <v/>
      </c>
      <c r="AY1099" s="52">
        <f>IF(参照!E1099="","",参照!E1099)</f>
        <v>3.9200000000000004E-4</v>
      </c>
      <c r="AZ1099" s="52" t="str">
        <f>IF(参照!F1099="","",参照!F1099)</f>
        <v>ホームタウンエナジー(株)</v>
      </c>
      <c r="BA1099" s="52" t="str">
        <f>IF(参照!G1099="","",参照!G1099)</f>
        <v>ホームタウンエナジー(株)_</v>
      </c>
      <c r="BB1099" s="52">
        <f t="shared" si="48"/>
        <v>0.39200000000000002</v>
      </c>
      <c r="BD1099" s="52" t="str">
        <f>IF(参照!L1099="","",参照!L1099)</f>
        <v/>
      </c>
    </row>
    <row r="1100" spans="47:56">
      <c r="AU1100" s="52" t="str">
        <f>IF(参照!A1100="","",参照!A1100)</f>
        <v>A0754</v>
      </c>
      <c r="AV1100" s="52" t="str">
        <f>IF(参照!B1100="","",参照!B1100)</f>
        <v>(株)彩の国でんき</v>
      </c>
      <c r="AW1100" s="52">
        <f>IF(参照!C1100="","",参照!C1100)</f>
        <v>4.0400000000000001E-4</v>
      </c>
      <c r="AX1100" s="52" t="str">
        <f>IF(参照!D1100="","",参照!D1100)</f>
        <v/>
      </c>
      <c r="AY1100" s="52">
        <f>IF(参照!E1100="","",参照!E1100)</f>
        <v>5.7700000000000004E-4</v>
      </c>
      <c r="AZ1100" s="52" t="str">
        <f>IF(参照!F1100="","",参照!F1100)</f>
        <v>(株)彩の国でんき</v>
      </c>
      <c r="BA1100" s="52" t="str">
        <f>IF(参照!G1100="","",参照!G1100)</f>
        <v>(株)彩の国でんき_</v>
      </c>
      <c r="BB1100" s="52">
        <f t="shared" si="48"/>
        <v>0.57700000000000007</v>
      </c>
      <c r="BD1100" s="52" t="str">
        <f>IF(参照!L1100="","",参照!L1100)</f>
        <v/>
      </c>
    </row>
    <row r="1101" spans="47:56">
      <c r="AU1101" s="52" t="str">
        <f>IF(参照!A1101="","",参照!A1101)</f>
        <v>A0756</v>
      </c>
      <c r="AV1101" s="52" t="str">
        <f>IF(参照!B1101="","",参照!B1101)</f>
        <v>(株)ホープエナジー</v>
      </c>
      <c r="AW1101" s="52">
        <f>IF(参照!C1101="","",参照!C1101)</f>
        <v>4.6799999999999999E-4</v>
      </c>
      <c r="AX1101" s="52" t="str">
        <f>IF(参照!D1101="","",参照!D1101)</f>
        <v/>
      </c>
      <c r="AY1101" s="52">
        <f>IF(参照!E1101="","",参照!E1101)</f>
        <v>4.7199999999999998E-4</v>
      </c>
      <c r="AZ1101" s="52" t="str">
        <f>IF(参照!F1101="","",参照!F1101)</f>
        <v>(株)ホープエナジー</v>
      </c>
      <c r="BA1101" s="52" t="str">
        <f>IF(参照!G1101="","",参照!G1101)</f>
        <v>(株)ホープエナジー_</v>
      </c>
      <c r="BB1101" s="52">
        <f t="shared" si="48"/>
        <v>0.47199999999999998</v>
      </c>
      <c r="BD1101" s="52" t="str">
        <f>IF(参照!L1101="","",参照!L1101)</f>
        <v/>
      </c>
    </row>
    <row r="1102" spans="47:56">
      <c r="AU1102" s="52" t="str">
        <f>IF(参照!A1102="","",参照!A1102)</f>
        <v>A0759</v>
      </c>
      <c r="AV1102" s="52" t="str">
        <f>IF(参照!B1102="","",参照!B1102)</f>
        <v>(株)クリーンベンチャー２１</v>
      </c>
      <c r="AW1102" s="52">
        <f>IF(参照!C1102="","",参照!C1102)</f>
        <v>5.3300000000000005E-4</v>
      </c>
      <c r="AX1102" s="52" t="str">
        <f>IF(参照!D1102="","",参照!D1102)</f>
        <v/>
      </c>
      <c r="AY1102" s="52">
        <f>IF(参照!E1102="","",参照!E1102)</f>
        <v>5.8399999999999999E-4</v>
      </c>
      <c r="AZ1102" s="52" t="str">
        <f>IF(参照!F1102="","",参照!F1102)</f>
        <v>(株)クリーンベンチャー２１</v>
      </c>
      <c r="BA1102" s="52" t="str">
        <f>IF(参照!G1102="","",参照!G1102)</f>
        <v>(株)クリーンベンチャー２１_</v>
      </c>
      <c r="BB1102" s="52">
        <f t="shared" si="48"/>
        <v>0.58399999999999996</v>
      </c>
      <c r="BD1102" s="52" t="str">
        <f>IF(参照!L1102="","",参照!L1102)</f>
        <v/>
      </c>
    </row>
    <row r="1103" spans="47:56">
      <c r="AU1103" s="52" t="str">
        <f>IF(参照!A1103="","",参照!A1103)</f>
        <v>A0760</v>
      </c>
      <c r="AV1103" s="52" t="str">
        <f>IF(参照!B1103="","",参照!B1103)</f>
        <v>三河商事(株)</v>
      </c>
      <c r="AW1103" s="52">
        <f>IF(参照!C1103="","",参照!C1103)</f>
        <v>5.0000000000000001E-4</v>
      </c>
      <c r="AX1103" s="52" t="str">
        <f>IF(参照!D1103="","",参照!D1103)</f>
        <v/>
      </c>
      <c r="AY1103" s="52">
        <f>IF(参照!E1103="","",参照!E1103)</f>
        <v>5.9599999999999996E-4</v>
      </c>
      <c r="AZ1103" s="52" t="str">
        <f>IF(参照!F1103="","",参照!F1103)</f>
        <v>三河商事(株)</v>
      </c>
      <c r="BA1103" s="52" t="str">
        <f>IF(参照!G1103="","",参照!G1103)</f>
        <v>三河商事(株)_</v>
      </c>
      <c r="BB1103" s="52">
        <f t="shared" si="48"/>
        <v>0.59599999999999997</v>
      </c>
      <c r="BD1103" s="52" t="str">
        <f>IF(参照!L1103="","",参照!L1103)</f>
        <v/>
      </c>
    </row>
    <row r="1104" spans="47:56">
      <c r="AU1104" s="52" t="str">
        <f>IF(参照!A1104="","",参照!A1104)</f>
        <v>A0761</v>
      </c>
      <c r="AV1104" s="52" t="str">
        <f>IF(参照!B1104="","",参照!B1104)</f>
        <v>(株)みとや</v>
      </c>
      <c r="AW1104" s="52">
        <f>IF(参照!C1104="","",参照!C1104)</f>
        <v>4.6999999999999999E-4</v>
      </c>
      <c r="AX1104" s="52" t="str">
        <f>IF(参照!D1104="","",参照!D1104)</f>
        <v/>
      </c>
      <c r="AY1104" s="52">
        <f>IF(参照!E1104="","",参照!E1104)</f>
        <v>4.1399999999999998E-4</v>
      </c>
      <c r="AZ1104" s="52" t="str">
        <f>IF(参照!F1104="","",参照!F1104)</f>
        <v>(株)みとや</v>
      </c>
      <c r="BA1104" s="52" t="str">
        <f>IF(参照!G1104="","",参照!G1104)</f>
        <v>(株)みとや_</v>
      </c>
      <c r="BB1104" s="52">
        <f t="shared" si="48"/>
        <v>0.41399999999999998</v>
      </c>
      <c r="BD1104" s="52" t="str">
        <f>IF(参照!L1104="","",参照!L1104)</f>
        <v/>
      </c>
    </row>
    <row r="1105" spans="47:56">
      <c r="AU1105" s="52" t="str">
        <f>IF(参照!A1105="","",参照!A1105)</f>
        <v>A0762</v>
      </c>
      <c r="AV1105" s="52" t="str">
        <f>IF(参照!B1105="","",参照!B1105)</f>
        <v>三州電力(株)</v>
      </c>
      <c r="AW1105" s="52">
        <f>IF(参照!C1105="","",参照!C1105)</f>
        <v>5.2999999999999998E-4</v>
      </c>
      <c r="AX1105" s="52" t="str">
        <f>IF(参照!D1105="","",参照!D1105)</f>
        <v/>
      </c>
      <c r="AY1105" s="52">
        <f>IF(参照!E1105="","",参照!E1105)</f>
        <v>4.7399999999999997E-4</v>
      </c>
      <c r="AZ1105" s="52" t="str">
        <f>IF(参照!F1105="","",参照!F1105)</f>
        <v>三州電力(株)</v>
      </c>
      <c r="BA1105" s="52" t="str">
        <f>IF(参照!G1105="","",参照!G1105)</f>
        <v>三州電力(株)_</v>
      </c>
      <c r="BB1105" s="52">
        <f t="shared" si="48"/>
        <v>0.47399999999999998</v>
      </c>
      <c r="BD1105" s="52" t="str">
        <f>IF(参照!L1105="","",参照!L1105)</f>
        <v/>
      </c>
    </row>
    <row r="1106" spans="47:56">
      <c r="AU1106" s="52" t="str">
        <f>IF(参照!A1106="","",参照!A1106)</f>
        <v>A0763</v>
      </c>
      <c r="AV1106" s="52" t="str">
        <f>IF(参照!B1106="","",参照!B1106)</f>
        <v>フラットエナジー(株)</v>
      </c>
      <c r="AW1106" s="52">
        <f>IF(参照!C1106="","",参照!C1106)</f>
        <v>5.4800000000000009E-4</v>
      </c>
      <c r="AX1106" s="52" t="str">
        <f>IF(参照!D1106="","",参照!D1106)</f>
        <v/>
      </c>
      <c r="AY1106" s="52">
        <f>IF(参照!E1106="","",参照!E1106)</f>
        <v>6.0099999999999997E-4</v>
      </c>
      <c r="AZ1106" s="52" t="str">
        <f>IF(参照!F1106="","",参照!F1106)</f>
        <v>フラットエナジー(株)</v>
      </c>
      <c r="BA1106" s="52" t="str">
        <f>IF(参照!G1106="","",参照!G1106)</f>
        <v>フラットエナジー(株)_</v>
      </c>
      <c r="BB1106" s="52">
        <f t="shared" si="48"/>
        <v>0.60099999999999998</v>
      </c>
      <c r="BD1106" s="52" t="str">
        <f>IF(参照!L1106="","",参照!L1106)</f>
        <v/>
      </c>
    </row>
    <row r="1107" spans="47:56">
      <c r="AU1107" s="52" t="str">
        <f>IF(参照!A1107="","",参照!A1107)</f>
        <v>A0764</v>
      </c>
      <c r="AV1107" s="52" t="str">
        <f>IF(参照!B1107="","",参照!B1107)</f>
        <v>沖縄新エネ開発(株)</v>
      </c>
      <c r="AW1107" s="52">
        <f>IF(参照!C1107="","",参照!C1107)</f>
        <v>5.0000000000000001E-4</v>
      </c>
      <c r="AX1107" s="52" t="str">
        <f>IF(参照!D1107="","",参照!D1107)</f>
        <v/>
      </c>
      <c r="AY1107" s="52">
        <f>IF(参照!E1107="","",参照!E1107)</f>
        <v>6.0800000000000003E-4</v>
      </c>
      <c r="AZ1107" s="52" t="str">
        <f>IF(参照!F1107="","",参照!F1107)</f>
        <v>沖縄新エネ開発(株)</v>
      </c>
      <c r="BA1107" s="52" t="str">
        <f>IF(参照!G1107="","",参照!G1107)</f>
        <v>沖縄新エネ開発(株)_</v>
      </c>
      <c r="BB1107" s="52">
        <f t="shared" si="48"/>
        <v>0.60799999999999998</v>
      </c>
      <c r="BD1107" s="52" t="str">
        <f>IF(参照!L1107="","",参照!L1107)</f>
        <v/>
      </c>
    </row>
    <row r="1108" spans="47:56">
      <c r="AU1108" s="52" t="str">
        <f>IF(参照!A1108="","",参照!A1108)</f>
        <v>A0766</v>
      </c>
      <c r="AV1108" s="52" t="str">
        <f>IF(参照!B1108="","",参照!B1108)</f>
        <v>つづくみらいエナジー(株)</v>
      </c>
      <c r="AW1108" s="52">
        <f>IF(参照!C1108="","",参照!C1108)</f>
        <v>4.8000000000000001E-5</v>
      </c>
      <c r="AX1108" s="52" t="str">
        <f>IF(参照!D1108="","",参照!D1108)</f>
        <v>メニューA</v>
      </c>
      <c r="AY1108" s="52">
        <f>IF(参照!E1108="","",参照!E1108)</f>
        <v>0</v>
      </c>
      <c r="AZ1108" s="52" t="str">
        <f>IF(参照!F1108="","",参照!F1108)</f>
        <v>つづくみらいエナジー(株)</v>
      </c>
      <c r="BA1108" s="52" t="str">
        <f>IF(参照!G1108="","",参照!G1108)</f>
        <v>つづくみらいエナジー(株)_メニューA</v>
      </c>
      <c r="BB1108" s="52">
        <f t="shared" si="48"/>
        <v>0</v>
      </c>
      <c r="BD1108" s="52" t="str">
        <f>IF(参照!L1108="","",参照!L1108)</f>
        <v/>
      </c>
    </row>
    <row r="1109" spans="47:56">
      <c r="AU1109" s="52" t="str">
        <f>IF(参照!A1109="","",参照!A1109)</f>
        <v/>
      </c>
      <c r="AV1109" s="52" t="str">
        <f>IF(参照!B1109="","",参照!B1109)</f>
        <v/>
      </c>
      <c r="AW1109" s="52" t="str">
        <f>IF(参照!C1109="","",参照!C1109)</f>
        <v/>
      </c>
      <c r="AX1109" s="52" t="str">
        <f>IF(参照!D1109="","",参照!D1109)</f>
        <v>メニューB(残差)</v>
      </c>
      <c r="AY1109" s="52">
        <f>IF(参照!E1109="","",参照!E1109)</f>
        <v>2.5900000000000001E-4</v>
      </c>
      <c r="AZ1109" s="52" t="str">
        <f>IF(参照!F1109="","",参照!F1109)</f>
        <v>つづくみらいエナジー(株)</v>
      </c>
      <c r="BA1109" s="52" t="str">
        <f>IF(参照!G1109="","",参照!G1109)</f>
        <v>つづくみらいエナジー(株)_メニューB(残差)</v>
      </c>
      <c r="BB1109" s="52">
        <f t="shared" si="48"/>
        <v>0.25900000000000001</v>
      </c>
      <c r="BD1109" s="52" t="str">
        <f>IF(参照!L1109="","",参照!L1109)</f>
        <v/>
      </c>
    </row>
    <row r="1110" spans="47:56">
      <c r="AU1110" s="52" t="str">
        <f>IF(参照!A1110="","",参照!A1110)</f>
        <v/>
      </c>
      <c r="AV1110" s="52" t="str">
        <f>IF(参照!B1110="","",参照!B1110)</f>
        <v/>
      </c>
      <c r="AW1110" s="52" t="str">
        <f>IF(参照!C1110="","",参照!C1110)</f>
        <v/>
      </c>
      <c r="AX1110" s="52" t="str">
        <f>IF(参照!D1110="","",参照!D1110)</f>
        <v>(参考値)事業者全体</v>
      </c>
      <c r="AY1110" s="52">
        <f>IF(参照!E1110="","",参照!E1110)</f>
        <v>2.8199999999999997E-4</v>
      </c>
      <c r="AZ1110" s="52" t="str">
        <f>IF(参照!F1110="","",参照!F1110)</f>
        <v>つづくみらいエナジー(株)</v>
      </c>
      <c r="BA1110" s="52" t="str">
        <f>IF(参照!G1110="","",参照!G1110)</f>
        <v>つづくみらいエナジー(株)_(参考値)事業者全体</v>
      </c>
      <c r="BB1110" s="52">
        <f t="shared" si="48"/>
        <v>0.28199999999999997</v>
      </c>
      <c r="BD1110" s="52" t="str">
        <f>IF(参照!L1110="","",参照!L1110)</f>
        <v/>
      </c>
    </row>
    <row r="1111" spans="47:56">
      <c r="AU1111" s="52" t="str">
        <f>IF(参照!A1111="","",参照!A1111)</f>
        <v>A0769</v>
      </c>
      <c r="AV1111" s="52" t="str">
        <f>IF(参照!B1111="","",参照!B1111)</f>
        <v>(株)中庄商店</v>
      </c>
      <c r="AW1111" s="52">
        <f>IF(参照!C1111="","",参照!C1111)</f>
        <v>3.2299999999999999E-4</v>
      </c>
      <c r="AX1111" s="52" t="str">
        <f>IF(参照!D1111="","",参照!D1111)</f>
        <v/>
      </c>
      <c r="AY1111" s="52">
        <f>IF(参照!E1111="","",参照!E1111)</f>
        <v>2.6600000000000001E-4</v>
      </c>
      <c r="AZ1111" s="52" t="str">
        <f>IF(参照!F1111="","",参照!F1111)</f>
        <v>(株)中庄商店</v>
      </c>
      <c r="BA1111" s="52" t="str">
        <f>IF(参照!G1111="","",参照!G1111)</f>
        <v>(株)中庄商店_</v>
      </c>
      <c r="BB1111" s="52">
        <f t="shared" si="48"/>
        <v>0.26600000000000001</v>
      </c>
      <c r="BD1111" s="52" t="str">
        <f>IF(参照!L1111="","",参照!L1111)</f>
        <v/>
      </c>
    </row>
    <row r="1112" spans="47:56">
      <c r="AU1112" s="52" t="str">
        <f>IF(参照!A1112="","",参照!A1112)</f>
        <v>A0770</v>
      </c>
      <c r="AV1112" s="52" t="str">
        <f>IF(参照!B1112="","",参照!B1112)</f>
        <v>(株)ほくだん</v>
      </c>
      <c r="AW1112" s="52">
        <f>IF(参照!C1112="","",参照!C1112)</f>
        <v>4.8299999999999998E-4</v>
      </c>
      <c r="AX1112" s="52" t="str">
        <f>IF(参照!D1112="","",参照!D1112)</f>
        <v/>
      </c>
      <c r="AY1112" s="52">
        <f>IF(参照!E1112="","",参照!E1112)</f>
        <v>4.4900000000000002E-4</v>
      </c>
      <c r="AZ1112" s="52" t="str">
        <f>IF(参照!F1112="","",参照!F1112)</f>
        <v>(株)ほくだん</v>
      </c>
      <c r="BA1112" s="52" t="str">
        <f>IF(参照!G1112="","",参照!G1112)</f>
        <v>(株)ほくだん_</v>
      </c>
      <c r="BB1112" s="52">
        <f t="shared" si="48"/>
        <v>0.44900000000000001</v>
      </c>
      <c r="BD1112" s="52" t="str">
        <f>IF(参照!L1112="","",参照!L1112)</f>
        <v/>
      </c>
    </row>
    <row r="1113" spans="47:56">
      <c r="AU1113" s="52" t="str">
        <f>IF(参照!A1113="","",参照!A1113)</f>
        <v>A0774</v>
      </c>
      <c r="AV1113" s="52" t="str">
        <f>IF(参照!B1113="","",参照!B1113)</f>
        <v>(株)コノミヤホールディングス</v>
      </c>
      <c r="AW1113" s="52">
        <f>IF(参照!C1113="","",参照!C1113)</f>
        <v>5.0299999999999997E-4</v>
      </c>
      <c r="AX1113" s="52" t="str">
        <f>IF(参照!D1113="","",参照!D1113)</f>
        <v/>
      </c>
      <c r="AY1113" s="52">
        <f>IF(参照!E1113="","",参照!E1113)</f>
        <v>4.4700000000000002E-4</v>
      </c>
      <c r="AZ1113" s="52" t="str">
        <f>IF(参照!F1113="","",参照!F1113)</f>
        <v>(株)コノミヤホールディングス</v>
      </c>
      <c r="BA1113" s="52" t="str">
        <f>IF(参照!G1113="","",参照!G1113)</f>
        <v>(株)コノミヤホールディングス_</v>
      </c>
      <c r="BB1113" s="52">
        <f t="shared" si="48"/>
        <v>0.44700000000000001</v>
      </c>
      <c r="BD1113" s="52" t="str">
        <f>IF(参照!L1113="","",参照!L1113)</f>
        <v/>
      </c>
    </row>
    <row r="1114" spans="47:56">
      <c r="AU1114" s="52" t="str">
        <f>IF(参照!A1114="","",参照!A1114)</f>
        <v>A0776</v>
      </c>
      <c r="AV1114" s="52" t="str">
        <f>IF(参照!B1114="","",参照!B1114)</f>
        <v>自由でんき(株)</v>
      </c>
      <c r="AW1114" s="52">
        <f>IF(参照!C1114="","",参照!C1114)</f>
        <v>3.28E-4</v>
      </c>
      <c r="AX1114" s="52" t="str">
        <f>IF(参照!D1114="","",参照!D1114)</f>
        <v/>
      </c>
      <c r="AY1114" s="52">
        <f>IF(参照!E1114="","",参照!E1114)</f>
        <v>2.72E-4</v>
      </c>
      <c r="AZ1114" s="52" t="str">
        <f>IF(参照!F1114="","",参照!F1114)</f>
        <v>自由でんき(株)</v>
      </c>
      <c r="BA1114" s="52" t="str">
        <f>IF(参照!G1114="","",参照!G1114)</f>
        <v>自由でんき(株)_</v>
      </c>
      <c r="BB1114" s="52">
        <f t="shared" si="48"/>
        <v>0.27200000000000002</v>
      </c>
      <c r="BD1114" s="52" t="str">
        <f>IF(参照!L1114="","",参照!L1114)</f>
        <v/>
      </c>
    </row>
    <row r="1115" spans="47:56">
      <c r="AU1115" s="52" t="str">
        <f>IF(参照!A1115="","",参照!A1115)</f>
        <v>A0780</v>
      </c>
      <c r="AV1115" s="52" t="str">
        <f>IF(参照!B1115="","",参照!B1115)</f>
        <v>(株)ビジョン</v>
      </c>
      <c r="AW1115" s="52">
        <f>IF(参照!C1115="","",参照!C1115)</f>
        <v>3.79E-4</v>
      </c>
      <c r="AX1115" s="52" t="str">
        <f>IF(参照!D1115="","",参照!D1115)</f>
        <v/>
      </c>
      <c r="AY1115" s="52">
        <f>IF(参照!E1115="","",参照!E1115)</f>
        <v>3.2299999999999999E-4</v>
      </c>
      <c r="AZ1115" s="52" t="str">
        <f>IF(参照!F1115="","",参照!F1115)</f>
        <v>(株)ビジョン</v>
      </c>
      <c r="BA1115" s="52" t="str">
        <f>IF(参照!G1115="","",参照!G1115)</f>
        <v>(株)ビジョン_</v>
      </c>
      <c r="BB1115" s="52">
        <f t="shared" si="48"/>
        <v>0.32300000000000001</v>
      </c>
      <c r="BD1115" s="52" t="str">
        <f>IF(参照!L1115="","",参照!L1115)</f>
        <v/>
      </c>
    </row>
    <row r="1116" spans="47:56">
      <c r="AU1116" s="52" t="str">
        <f>IF(参照!A1116="","",参照!A1116)</f>
        <v>A0781</v>
      </c>
      <c r="AV1116" s="52" t="str">
        <f>IF(参照!B1116="","",参照!B1116)</f>
        <v>(株)丸の内電力</v>
      </c>
      <c r="AW1116" s="52">
        <f>IF(参照!C1116="","",参照!C1116)</f>
        <v>5.8900000000000001E-4</v>
      </c>
      <c r="AX1116" s="52" t="str">
        <f>IF(参照!D1116="","",参照!D1116)</f>
        <v/>
      </c>
      <c r="AY1116" s="52">
        <f>IF(参照!E1116="","",参照!E1116)</f>
        <v>6.6300000000000007E-4</v>
      </c>
      <c r="AZ1116" s="52" t="str">
        <f>IF(参照!F1116="","",参照!F1116)</f>
        <v>(株)丸の内電力</v>
      </c>
      <c r="BA1116" s="52" t="str">
        <f>IF(参照!G1116="","",参照!G1116)</f>
        <v>(株)丸の内電力_</v>
      </c>
      <c r="BB1116" s="52">
        <f t="shared" si="48"/>
        <v>0.66300000000000003</v>
      </c>
      <c r="BD1116" s="52" t="str">
        <f>IF(参照!L1116="","",参照!L1116)</f>
        <v/>
      </c>
    </row>
    <row r="1117" spans="47:56">
      <c r="AU1117" s="52" t="str">
        <f>IF(参照!A1117="","",参照!A1117)</f>
        <v>A0782</v>
      </c>
      <c r="AV1117" s="52" t="str">
        <f>IF(参照!B1117="","",参照!B1117)</f>
        <v>西川建材工業(株)</v>
      </c>
      <c r="AW1117" s="52">
        <f>IF(参照!C1117="","",参照!C1117)</f>
        <v>7.8399999999999997E-4</v>
      </c>
      <c r="AX1117" s="52" t="str">
        <f>IF(参照!D1117="","",参照!D1117)</f>
        <v/>
      </c>
      <c r="AY1117" s="52">
        <f>IF(参照!E1117="","",参照!E1117)</f>
        <v>7.3099999999999999E-4</v>
      </c>
      <c r="AZ1117" s="52" t="str">
        <f>IF(参照!F1117="","",参照!F1117)</f>
        <v>西川建材工業(株)</v>
      </c>
      <c r="BA1117" s="52" t="str">
        <f>IF(参照!G1117="","",参照!G1117)</f>
        <v>西川建材工業(株)_</v>
      </c>
      <c r="BB1117" s="52">
        <f t="shared" si="48"/>
        <v>0.73099999999999998</v>
      </c>
      <c r="BD1117" s="52" t="str">
        <f>IF(参照!L1117="","",参照!L1117)</f>
        <v/>
      </c>
    </row>
    <row r="1118" spans="47:56">
      <c r="AU1118" s="52" t="str">
        <f>IF(参照!A1118="","",参照!A1118)</f>
        <v>A0783</v>
      </c>
      <c r="AV1118" s="52" t="str">
        <f>IF(参照!B1118="","",参照!B1118)</f>
        <v>(株)中京電力</v>
      </c>
      <c r="AW1118" s="52">
        <f>IF(参照!C1118="","",参照!C1118)</f>
        <v>5.5500000000000005E-4</v>
      </c>
      <c r="AX1118" s="52" t="str">
        <f>IF(参照!D1118="","",参照!D1118)</f>
        <v/>
      </c>
      <c r="AY1118" s="52">
        <f>IF(参照!E1118="","",参照!E1118)</f>
        <v>4.9899999999999999E-4</v>
      </c>
      <c r="AZ1118" s="52" t="str">
        <f>IF(参照!F1118="","",参照!F1118)</f>
        <v>(株)中京電力</v>
      </c>
      <c r="BA1118" s="52" t="str">
        <f>IF(参照!G1118="","",参照!G1118)</f>
        <v>(株)中京電力_</v>
      </c>
      <c r="BB1118" s="52">
        <f t="shared" si="48"/>
        <v>0.499</v>
      </c>
      <c r="BD1118" s="52" t="str">
        <f>IF(参照!L1118="","",参照!L1118)</f>
        <v/>
      </c>
    </row>
    <row r="1119" spans="47:56">
      <c r="AU1119" s="52" t="str">
        <f>IF(参照!A1119="","",参照!A1119)</f>
        <v>A0785</v>
      </c>
      <c r="AV1119" s="52" t="str">
        <f>IF(参照!B1119="","",参照!B1119)</f>
        <v>(株)クオリティプラス</v>
      </c>
      <c r="AW1119" s="52">
        <f>IF(参照!C1119="","",参照!C1119)</f>
        <v>5.5100000000000006E-4</v>
      </c>
      <c r="AX1119" s="52" t="str">
        <f>IF(参照!D1119="","",参照!D1119)</f>
        <v/>
      </c>
      <c r="AY1119" s="52">
        <f>IF(参照!E1119="","",参照!E1119)</f>
        <v>4.95E-4</v>
      </c>
      <c r="AZ1119" s="52" t="str">
        <f>IF(参照!F1119="","",参照!F1119)</f>
        <v>(株)クオリティプラス</v>
      </c>
      <c r="BA1119" s="52" t="str">
        <f>IF(参照!G1119="","",参照!G1119)</f>
        <v>(株)クオリティプラス_</v>
      </c>
      <c r="BB1119" s="52">
        <f t="shared" si="48"/>
        <v>0.495</v>
      </c>
      <c r="BD1119" s="52" t="str">
        <f>IF(参照!L1119="","",参照!L1119)</f>
        <v/>
      </c>
    </row>
    <row r="1120" spans="47:56">
      <c r="AU1120" s="52" t="str">
        <f>IF(参照!A1120="","",参照!A1120)</f>
        <v>A0786</v>
      </c>
      <c r="AV1120" s="52" t="str">
        <f>IF(参照!B1120="","",参照!B1120)</f>
        <v>Ｙ．Ｗ．Ｃ(株)</v>
      </c>
      <c r="AW1120" s="52">
        <f>IF(参照!C1120="","",参照!C1120)</f>
        <v>5.6200000000000011E-4</v>
      </c>
      <c r="AX1120" s="52" t="str">
        <f>IF(参照!D1120="","",参照!D1120)</f>
        <v/>
      </c>
      <c r="AY1120" s="52">
        <f>IF(参照!E1120="","",参照!E1120)</f>
        <v>5.0600000000000005E-4</v>
      </c>
      <c r="AZ1120" s="52" t="str">
        <f>IF(参照!F1120="","",参照!F1120)</f>
        <v>Ｙ．Ｗ．Ｃ(株)</v>
      </c>
      <c r="BA1120" s="52" t="str">
        <f>IF(参照!G1120="","",参照!G1120)</f>
        <v>Ｙ．Ｗ．Ｃ(株)_</v>
      </c>
      <c r="BB1120" s="52">
        <f t="shared" si="48"/>
        <v>0.50600000000000001</v>
      </c>
      <c r="BD1120" s="52" t="str">
        <f>IF(参照!L1120="","",参照!L1120)</f>
        <v/>
      </c>
    </row>
    <row r="1121" spans="47:56">
      <c r="AU1121" s="52" t="str">
        <f>IF(参照!A1121="","",参照!A1121)</f>
        <v>A0793</v>
      </c>
      <c r="AV1121" s="52" t="str">
        <f>IF(参照!B1121="","",参照!B1121)</f>
        <v>ＴＧオクトパスエナジー(株)</v>
      </c>
      <c r="AW1121" s="52">
        <f>IF(参照!C1121="","",参照!C1121)</f>
        <v>3.9399999999999998E-4</v>
      </c>
      <c r="AX1121" s="52" t="str">
        <f>IF(参照!D1121="","",参照!D1121)</f>
        <v>メニューA</v>
      </c>
      <c r="AY1121" s="52">
        <f>IF(参照!E1121="","",参照!E1121)</f>
        <v>0</v>
      </c>
      <c r="AZ1121" s="52" t="str">
        <f>IF(参照!F1121="","",参照!F1121)</f>
        <v>ＴＧオクトパスエナジー(株)</v>
      </c>
      <c r="BA1121" s="52" t="str">
        <f>IF(参照!G1121="","",参照!G1121)</f>
        <v>ＴＧオクトパスエナジー(株)_メニューA</v>
      </c>
      <c r="BB1121" s="52">
        <f t="shared" si="48"/>
        <v>0</v>
      </c>
      <c r="BD1121" s="52" t="str">
        <f>IF(参照!L1121="","",参照!L1121)</f>
        <v/>
      </c>
    </row>
    <row r="1122" spans="47:56">
      <c r="AU1122" s="52" t="str">
        <f>IF(参照!A1122="","",参照!A1122)</f>
        <v/>
      </c>
      <c r="AV1122" s="52" t="str">
        <f>IF(参照!B1122="","",参照!B1122)</f>
        <v/>
      </c>
      <c r="AW1122" s="52" t="str">
        <f>IF(参照!C1122="","",参照!C1122)</f>
        <v/>
      </c>
      <c r="AX1122" s="52" t="str">
        <f>IF(参照!D1122="","",参照!D1122)</f>
        <v>メニューB</v>
      </c>
      <c r="AY1122" s="52">
        <f>IF(参照!E1122="","",参照!E1122)</f>
        <v>0</v>
      </c>
      <c r="AZ1122" s="52" t="str">
        <f>IF(参照!F1122="","",参照!F1122)</f>
        <v>ＴＧオクトパスエナジー(株)</v>
      </c>
      <c r="BA1122" s="52" t="str">
        <f>IF(参照!G1122="","",参照!G1122)</f>
        <v>ＴＧオクトパスエナジー(株)_メニューB</v>
      </c>
      <c r="BB1122" s="52">
        <f t="shared" si="48"/>
        <v>0</v>
      </c>
      <c r="BD1122" s="52" t="str">
        <f>IF(参照!L1122="","",参照!L1122)</f>
        <v/>
      </c>
    </row>
    <row r="1123" spans="47:56">
      <c r="AU1123" s="52" t="str">
        <f>IF(参照!A1123="","",参照!A1123)</f>
        <v/>
      </c>
      <c r="AV1123" s="52" t="str">
        <f>IF(参照!B1123="","",参照!B1123)</f>
        <v/>
      </c>
      <c r="AW1123" s="52" t="str">
        <f>IF(参照!C1123="","",参照!C1123)</f>
        <v/>
      </c>
      <c r="AX1123" s="52" t="str">
        <f>IF(参照!D1123="","",参照!D1123)</f>
        <v>(参考値)事業者全体</v>
      </c>
      <c r="AY1123" s="52">
        <f>IF(参照!E1123="","",参照!E1123)</f>
        <v>0</v>
      </c>
      <c r="AZ1123" s="52" t="str">
        <f>IF(参照!F1123="","",参照!F1123)</f>
        <v>ＴＧオクトパスエナジー(株)</v>
      </c>
      <c r="BA1123" s="52" t="str">
        <f>IF(参照!G1123="","",参照!G1123)</f>
        <v>ＴＧオクトパスエナジー(株)_(参考値)事業者全体</v>
      </c>
      <c r="BB1123" s="52">
        <f t="shared" si="48"/>
        <v>0</v>
      </c>
      <c r="BD1123" s="52" t="str">
        <f>IF(参照!L1123="","",参照!L1123)</f>
        <v/>
      </c>
    </row>
    <row r="1124" spans="47:56">
      <c r="AU1124" s="52" t="str">
        <f>IF(参照!A1124="","",参照!A1124)</f>
        <v>A0796</v>
      </c>
      <c r="AV1124" s="52" t="str">
        <f>IF(参照!B1124="","",参照!B1124)</f>
        <v>東北電力フロンティア(株)</v>
      </c>
      <c r="AW1124" s="52">
        <f>IF(参照!C1124="","",参照!C1124)</f>
        <v>6.2399999999999999E-4</v>
      </c>
      <c r="AX1124" s="52" t="str">
        <f>IF(参照!D1124="","",参照!D1124)</f>
        <v/>
      </c>
      <c r="AY1124" s="52">
        <f>IF(参照!E1124="","",参照!E1124)</f>
        <v>5.6799999999999993E-4</v>
      </c>
      <c r="AZ1124" s="52" t="str">
        <f>IF(参照!F1124="","",参照!F1124)</f>
        <v>東北電力フロンティア(株)</v>
      </c>
      <c r="BA1124" s="52" t="str">
        <f>IF(参照!G1124="","",参照!G1124)</f>
        <v>東北電力フロンティア(株)_</v>
      </c>
      <c r="BB1124" s="52">
        <f t="shared" si="48"/>
        <v>0.56799999999999995</v>
      </c>
      <c r="BD1124" s="52" t="str">
        <f>IF(参照!L1124="","",参照!L1124)</f>
        <v/>
      </c>
    </row>
    <row r="1125" spans="47:56">
      <c r="AU1125" s="52" t="str">
        <f>IF(参照!A1125="","",参照!A1125)</f>
        <v>A0798</v>
      </c>
      <c r="AV1125" s="52" t="str">
        <f>IF(参照!B1125="","",参照!B1125)</f>
        <v>(株)ファラデー</v>
      </c>
      <c r="AW1125" s="52">
        <f>IF(参照!C1125="","",参照!C1125)</f>
        <v>4.7799999999999996E-4</v>
      </c>
      <c r="AX1125" s="52" t="str">
        <f>IF(参照!D1125="","",参照!D1125)</f>
        <v/>
      </c>
      <c r="AY1125" s="52">
        <f>IF(参照!E1125="","",参照!E1125)</f>
        <v>5.22E-4</v>
      </c>
      <c r="AZ1125" s="52" t="str">
        <f>IF(参照!F1125="","",参照!F1125)</f>
        <v>(株)ファラデー</v>
      </c>
      <c r="BA1125" s="52" t="str">
        <f>IF(参照!G1125="","",参照!G1125)</f>
        <v>(株)ファラデー_</v>
      </c>
      <c r="BB1125" s="52">
        <f t="shared" si="48"/>
        <v>0.52200000000000002</v>
      </c>
      <c r="BD1125" s="52" t="str">
        <f>IF(参照!L1125="","",参照!L1125)</f>
        <v/>
      </c>
    </row>
    <row r="1126" spans="47:56">
      <c r="AU1126" s="52" t="str">
        <f>IF(参照!A1126="","",参照!A1126)</f>
        <v>A0803</v>
      </c>
      <c r="AV1126" s="52" t="str">
        <f>IF(参照!B1126="","",参照!B1126)</f>
        <v>出雲ケーブルビジョン(株)</v>
      </c>
      <c r="AW1126" s="52">
        <f>IF(参照!C1126="","",参照!C1126)</f>
        <v>4.1299999999999996E-4</v>
      </c>
      <c r="AX1126" s="52" t="str">
        <f>IF(参照!D1126="","",参照!D1126)</f>
        <v/>
      </c>
      <c r="AY1126" s="52">
        <f>IF(参照!E1126="","",参照!E1126)</f>
        <v>4.6500000000000003E-4</v>
      </c>
      <c r="AZ1126" s="52" t="str">
        <f>IF(参照!F1126="","",参照!F1126)</f>
        <v>出雲ケーブルビジョン(株)</v>
      </c>
      <c r="BA1126" s="52" t="str">
        <f>IF(参照!G1126="","",参照!G1126)</f>
        <v>出雲ケーブルビジョン(株)_</v>
      </c>
      <c r="BB1126" s="52">
        <f t="shared" si="48"/>
        <v>0.46500000000000002</v>
      </c>
      <c r="BD1126" s="52" t="str">
        <f>IF(参照!L1126="","",参照!L1126)</f>
        <v/>
      </c>
    </row>
    <row r="1127" spans="47:56">
      <c r="AU1127" s="52" t="str">
        <f>IF(参照!A1127="","",参照!A1127)</f>
        <v>A0806</v>
      </c>
      <c r="AV1127" s="52" t="str">
        <f>IF(参照!B1127="","",参照!B1127)</f>
        <v>いずも縁結び電力(株)</v>
      </c>
      <c r="AW1127" s="52">
        <f>IF(参照!C1127="","",参照!C1127)</f>
        <v>1.02E-4</v>
      </c>
      <c r="AX1127" s="52" t="str">
        <f>IF(参照!D1127="","",参照!D1127)</f>
        <v/>
      </c>
      <c r="AY1127" s="52">
        <f>IF(参照!E1127="","",参照!E1127)</f>
        <v>2.8100000000000005E-4</v>
      </c>
      <c r="AZ1127" s="52" t="str">
        <f>IF(参照!F1127="","",参照!F1127)</f>
        <v>いずも縁結び電力(株)</v>
      </c>
      <c r="BA1127" s="52" t="str">
        <f>IF(参照!G1127="","",参照!G1127)</f>
        <v>いずも縁結び電力(株)_</v>
      </c>
      <c r="BB1127" s="52">
        <f t="shared" si="48"/>
        <v>0.28100000000000003</v>
      </c>
      <c r="BD1127" s="52" t="str">
        <f>IF(参照!L1127="","",参照!L1127)</f>
        <v/>
      </c>
    </row>
    <row r="1128" spans="47:56">
      <c r="AU1128" s="52" t="str">
        <f>IF(参照!A1128="","",参照!A1128)</f>
        <v>A0808</v>
      </c>
      <c r="AV1128" s="52" t="str">
        <f>IF(参照!B1128="","",参照!B1128)</f>
        <v>宇都宮ライトパワー(株)</v>
      </c>
      <c r="AW1128" s="52">
        <f>IF(参照!C1128="","",参照!C1128)</f>
        <v>3.1300000000000002E-4</v>
      </c>
      <c r="AX1128" s="52" t="str">
        <f>IF(参照!D1128="","",参照!D1128)</f>
        <v/>
      </c>
      <c r="AY1128" s="52">
        <f>IF(参照!E1128="","",参照!E1128)</f>
        <v>4.17E-4</v>
      </c>
      <c r="AZ1128" s="52" t="str">
        <f>IF(参照!F1128="","",参照!F1128)</f>
        <v>宇都宮ライトパワー(株)</v>
      </c>
      <c r="BA1128" s="52" t="str">
        <f>IF(参照!G1128="","",参照!G1128)</f>
        <v>宇都宮ライトパワー(株)_</v>
      </c>
      <c r="BB1128" s="52">
        <f t="shared" si="48"/>
        <v>0.41699999999999998</v>
      </c>
      <c r="BD1128" s="52" t="str">
        <f>IF(参照!L1128="","",参照!L1128)</f>
        <v/>
      </c>
    </row>
  </sheetData>
  <sheetProtection algorithmName="SHA-512" hashValue="2iFbFG5dbX8+dfJ8pq8vzzis7sADV61uwEbDASIOEUCNEF7um4IAYC2kQqRmjB/T6e43UFRgXg7WrN2pJrXCVA==" saltValue="W97J2qdPajS2DiExYbhDwQ==" spinCount="100000" sheet="1" objects="1" scenarios="1" selectLockedCells="1"/>
  <mergeCells count="147">
    <mergeCell ref="D69:K69"/>
    <mergeCell ref="G3:I3"/>
    <mergeCell ref="J3:K3"/>
    <mergeCell ref="D63:K63"/>
    <mergeCell ref="D64:K64"/>
    <mergeCell ref="D65:K65"/>
    <mergeCell ref="D66:K66"/>
    <mergeCell ref="D67:K67"/>
    <mergeCell ref="D68:K68"/>
    <mergeCell ref="D48:G48"/>
    <mergeCell ref="D46:G47"/>
    <mergeCell ref="H46:I46"/>
    <mergeCell ref="J46:K46"/>
    <mergeCell ref="F39:F40"/>
    <mergeCell ref="H39:H40"/>
    <mergeCell ref="I39:I40"/>
    <mergeCell ref="J39:J40"/>
    <mergeCell ref="K39:K40"/>
    <mergeCell ref="H37:H38"/>
    <mergeCell ref="I37:I38"/>
    <mergeCell ref="J37:J38"/>
    <mergeCell ref="K37:K38"/>
    <mergeCell ref="J23:J24"/>
    <mergeCell ref="K23:K24"/>
    <mergeCell ref="T60:U60"/>
    <mergeCell ref="D61:K61"/>
    <mergeCell ref="T61:U61"/>
    <mergeCell ref="D62:K62"/>
    <mergeCell ref="T62:U62"/>
    <mergeCell ref="D58:G59"/>
    <mergeCell ref="H58:K59"/>
    <mergeCell ref="T58:U58"/>
    <mergeCell ref="T59:U59"/>
    <mergeCell ref="O58:R58"/>
    <mergeCell ref="O59:R59"/>
    <mergeCell ref="O60:R60"/>
    <mergeCell ref="O61:R61"/>
    <mergeCell ref="N62:R62"/>
    <mergeCell ref="T51:U51"/>
    <mergeCell ref="D52:G52"/>
    <mergeCell ref="J52:K52"/>
    <mergeCell ref="T52:U52"/>
    <mergeCell ref="O51:R51"/>
    <mergeCell ref="O52:R52"/>
    <mergeCell ref="T55:U55"/>
    <mergeCell ref="D56:G56"/>
    <mergeCell ref="J56:K56"/>
    <mergeCell ref="T53:U53"/>
    <mergeCell ref="D54:G54"/>
    <mergeCell ref="J54:K54"/>
    <mergeCell ref="T54:U54"/>
    <mergeCell ref="O53:R53"/>
    <mergeCell ref="O54:R54"/>
    <mergeCell ref="N55:R55"/>
    <mergeCell ref="C49:C59"/>
    <mergeCell ref="D49:G49"/>
    <mergeCell ref="J49:K49"/>
    <mergeCell ref="D50:G50"/>
    <mergeCell ref="J50:K50"/>
    <mergeCell ref="D53:G53"/>
    <mergeCell ref="J53:K53"/>
    <mergeCell ref="D55:G55"/>
    <mergeCell ref="J55:K55"/>
    <mergeCell ref="D51:G51"/>
    <mergeCell ref="J51:K51"/>
    <mergeCell ref="D57:G57"/>
    <mergeCell ref="J57:K57"/>
    <mergeCell ref="AJ46:AK46"/>
    <mergeCell ref="H47:I47"/>
    <mergeCell ref="J47:K47"/>
    <mergeCell ref="N47:R47"/>
    <mergeCell ref="AH47:AK47"/>
    <mergeCell ref="AJ41:AK41"/>
    <mergeCell ref="AJ42:AK42"/>
    <mergeCell ref="D43:G43"/>
    <mergeCell ref="AJ43:AK43"/>
    <mergeCell ref="D44:G45"/>
    <mergeCell ref="AJ44:AK44"/>
    <mergeCell ref="AJ45:AK45"/>
    <mergeCell ref="E41:F42"/>
    <mergeCell ref="H41:H42"/>
    <mergeCell ref="I41:I42"/>
    <mergeCell ref="J41:J42"/>
    <mergeCell ref="K41:K42"/>
    <mergeCell ref="N37:R37"/>
    <mergeCell ref="AH37:AK37"/>
    <mergeCell ref="AH32:AH33"/>
    <mergeCell ref="D33:G33"/>
    <mergeCell ref="D34:G34"/>
    <mergeCell ref="AH34:AH36"/>
    <mergeCell ref="D35:G35"/>
    <mergeCell ref="D36:G36"/>
    <mergeCell ref="D28:G28"/>
    <mergeCell ref="D29:G29"/>
    <mergeCell ref="H29:K29"/>
    <mergeCell ref="D30:G30"/>
    <mergeCell ref="C31:C48"/>
    <mergeCell ref="D31:G31"/>
    <mergeCell ref="D32:G32"/>
    <mergeCell ref="D37:D42"/>
    <mergeCell ref="E37:E40"/>
    <mergeCell ref="F37:F38"/>
    <mergeCell ref="E23:F24"/>
    <mergeCell ref="H23:H24"/>
    <mergeCell ref="I23:I24"/>
    <mergeCell ref="D25:F27"/>
    <mergeCell ref="C9:C30"/>
    <mergeCell ref="D9:G9"/>
    <mergeCell ref="D14:G14"/>
    <mergeCell ref="D15:G15"/>
    <mergeCell ref="D16:G16"/>
    <mergeCell ref="D12:G12"/>
    <mergeCell ref="AJ16:AK16"/>
    <mergeCell ref="D17:G17"/>
    <mergeCell ref="AH17:AH31"/>
    <mergeCell ref="D18:G18"/>
    <mergeCell ref="D19:D24"/>
    <mergeCell ref="E19:E22"/>
    <mergeCell ref="F19:F20"/>
    <mergeCell ref="H19:H20"/>
    <mergeCell ref="I19:I20"/>
    <mergeCell ref="J19:J20"/>
    <mergeCell ref="K19:K20"/>
    <mergeCell ref="F21:F22"/>
    <mergeCell ref="H21:H22"/>
    <mergeCell ref="I21:I22"/>
    <mergeCell ref="J21:J22"/>
    <mergeCell ref="K21:K22"/>
    <mergeCell ref="AH12:AK12"/>
    <mergeCell ref="D13:G13"/>
    <mergeCell ref="C5:G7"/>
    <mergeCell ref="H5:I7"/>
    <mergeCell ref="J5:K7"/>
    <mergeCell ref="AJ6:AK6"/>
    <mergeCell ref="AJ7:AK7"/>
    <mergeCell ref="C8:K8"/>
    <mergeCell ref="AJ8:AK8"/>
    <mergeCell ref="C2:K2"/>
    <mergeCell ref="C3:F3"/>
    <mergeCell ref="C4:G4"/>
    <mergeCell ref="H4:I4"/>
    <mergeCell ref="J4:K4"/>
    <mergeCell ref="AJ9:AK9"/>
    <mergeCell ref="D10:G10"/>
    <mergeCell ref="AJ10:AK10"/>
    <mergeCell ref="D11:G11"/>
    <mergeCell ref="AJ11:AK11"/>
  </mergeCells>
  <phoneticPr fontId="4"/>
  <dataValidations count="5">
    <dataValidation type="list" errorStyle="information" allowBlank="1" showInputMessage="1" showErrorMessage="1" errorTitle="リストにない情報" error="リストにない情報です" sqref="P42:P46 P7:P36" xr:uid="{00000000-0002-0000-0800-000000000000}">
      <formula1>IF(OR($Z7=0,$Z7=""),$T$3:$T$3,INDIRECT($BG$5&amp;AE7&amp;":"&amp;$BG$5&amp;AF7))</formula1>
    </dataValidation>
    <dataValidation type="list" allowBlank="1" showInputMessage="1" showErrorMessage="1" sqref="O59:R61" xr:uid="{00000000-0002-0000-0800-000001000000}">
      <formula1>$AO$51:$AO$69</formula1>
    </dataValidation>
    <dataValidation type="list" allowBlank="1" showInputMessage="1" showErrorMessage="1" sqref="O52:R54" xr:uid="{00000000-0002-0000-0800-000002000000}">
      <formula1>$AN$51:$AN$59</formula1>
    </dataValidation>
    <dataValidation type="list" errorStyle="information" allowBlank="1" showInputMessage="1" showErrorMessage="1" errorTitle="リストにない情報" error="リストにない情報です" sqref="O42:O46 O7:O36" xr:uid="{00000000-0002-0000-0800-000003000000}">
      <formula1>INDIRECT($BG$4&amp;"4:"&amp;$BG$4&amp;$BG$8+3)</formula1>
    </dataValidation>
    <dataValidation type="list" allowBlank="1" showInputMessage="1" showErrorMessage="1" sqref="AJ52:AK54" xr:uid="{00000000-0002-0000-0800-000004000000}">
      <formula1>#REF!</formula1>
    </dataValidation>
  </dataValidations>
  <printOptions horizontalCentered="1"/>
  <pageMargins left="0.39370078740157483" right="0.39370078740157483" top="0.39370078740157483" bottom="0.39370078740157483" header="0" footer="0"/>
  <pageSetup paperSize="8" scale="85" orientation="landscape"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081" r:id="rId4" name="Check Box 1">
              <controlPr defaultSize="0" autoFill="0" autoLine="0" autoPict="0" altText="">
                <anchor moveWithCells="1">
                  <from>
                    <xdr:col>3</xdr:col>
                    <xdr:colOff>161925</xdr:colOff>
                    <xdr:row>4</xdr:row>
                    <xdr:rowOff>47625</xdr:rowOff>
                  </from>
                  <to>
                    <xdr:col>4</xdr:col>
                    <xdr:colOff>304800</xdr:colOff>
                    <xdr:row>5</xdr:row>
                    <xdr:rowOff>133350</xdr:rowOff>
                  </to>
                </anchor>
              </controlPr>
            </control>
          </mc:Choice>
        </mc:AlternateContent>
        <mc:AlternateContent xmlns:mc="http://schemas.openxmlformats.org/markup-compatibility/2006">
          <mc:Choice Requires="x14">
            <control shapeId="174082" r:id="rId5" name="Check Box 2">
              <controlPr defaultSize="0" autoFill="0" autoLine="0" autoPict="0">
                <anchor moveWithCells="1">
                  <from>
                    <xdr:col>3</xdr:col>
                    <xdr:colOff>161925</xdr:colOff>
                    <xdr:row>5</xdr:row>
                    <xdr:rowOff>38100</xdr:rowOff>
                  </from>
                  <to>
                    <xdr:col>4</xdr:col>
                    <xdr:colOff>304800</xdr:colOff>
                    <xdr:row>6</xdr:row>
                    <xdr:rowOff>114300</xdr:rowOff>
                  </to>
                </anchor>
              </controlPr>
            </control>
          </mc:Choice>
        </mc:AlternateContent>
        <mc:AlternateContent xmlns:mc="http://schemas.openxmlformats.org/markup-compatibility/2006">
          <mc:Choice Requires="x14">
            <control shapeId="174083" r:id="rId6" name="Check Box 3">
              <controlPr defaultSize="0" autoFill="0" autoLine="0" autoPict="0">
                <anchor moveWithCells="1">
                  <from>
                    <xdr:col>9</xdr:col>
                    <xdr:colOff>523875</xdr:colOff>
                    <xdr:row>3</xdr:row>
                    <xdr:rowOff>133350</xdr:rowOff>
                  </from>
                  <to>
                    <xdr:col>9</xdr:col>
                    <xdr:colOff>866775</xdr:colOff>
                    <xdr:row>5</xdr:row>
                    <xdr:rowOff>47625</xdr:rowOff>
                  </to>
                </anchor>
              </controlPr>
            </control>
          </mc:Choice>
        </mc:AlternateContent>
        <mc:AlternateContent xmlns:mc="http://schemas.openxmlformats.org/markup-compatibility/2006">
          <mc:Choice Requires="x14">
            <control shapeId="174084" r:id="rId7" name="Check Box 4">
              <controlPr defaultSize="0" autoFill="0" autoLine="0" autoPict="0">
                <anchor moveWithCells="1">
                  <from>
                    <xdr:col>9</xdr:col>
                    <xdr:colOff>523875</xdr:colOff>
                    <xdr:row>4</xdr:row>
                    <xdr:rowOff>123825</xdr:rowOff>
                  </from>
                  <to>
                    <xdr:col>9</xdr:col>
                    <xdr:colOff>866775</xdr:colOff>
                    <xdr:row>6</xdr:row>
                    <xdr:rowOff>38100</xdr:rowOff>
                  </to>
                </anchor>
              </controlPr>
            </control>
          </mc:Choice>
        </mc:AlternateContent>
        <mc:AlternateContent xmlns:mc="http://schemas.openxmlformats.org/markup-compatibility/2006">
          <mc:Choice Requires="x14">
            <control shapeId="174085" r:id="rId8" name="Check Box 5">
              <controlPr defaultSize="0" autoFill="0" autoLine="0" autoPict="0">
                <anchor moveWithCells="1">
                  <from>
                    <xdr:col>9</xdr:col>
                    <xdr:colOff>523875</xdr:colOff>
                    <xdr:row>5</xdr:row>
                    <xdr:rowOff>114300</xdr:rowOff>
                  </from>
                  <to>
                    <xdr:col>9</xdr:col>
                    <xdr:colOff>866775</xdr:colOff>
                    <xdr:row>7</xdr:row>
                    <xdr:rowOff>28575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4</vt:i4>
      </vt:variant>
    </vt:vector>
  </HeadingPairs>
  <TitlesOfParts>
    <vt:vector size="26" baseType="lpstr">
      <vt:lpstr>別紙</vt:lpstr>
      <vt:lpstr>合計</vt:lpstr>
      <vt:lpstr>原油換算500kL未満の事業所</vt:lpstr>
      <vt:lpstr>事業所①</vt:lpstr>
      <vt:lpstr>事業所②</vt:lpstr>
      <vt:lpstr>事業所③</vt:lpstr>
      <vt:lpstr>事業所④</vt:lpstr>
      <vt:lpstr>事業所⑤</vt:lpstr>
      <vt:lpstr>事業所⑥</vt:lpstr>
      <vt:lpstr>事業所⑦</vt:lpstr>
      <vt:lpstr>事業所⑧</vt:lpstr>
      <vt:lpstr>事業所⑨</vt:lpstr>
      <vt:lpstr>事業所⑩</vt:lpstr>
      <vt:lpstr>事業所⑪</vt:lpstr>
      <vt:lpstr>事業所⑫</vt:lpstr>
      <vt:lpstr>事業所⑬</vt:lpstr>
      <vt:lpstr>事業所⑭</vt:lpstr>
      <vt:lpstr>事業所⑮</vt:lpstr>
      <vt:lpstr>最終シート</vt:lpstr>
      <vt:lpstr>係数１</vt:lpstr>
      <vt:lpstr>係数２</vt:lpstr>
      <vt:lpstr>参照</vt:lpstr>
      <vt:lpstr>係数２!Print_Area</vt:lpstr>
      <vt:lpstr>合計!Print_Area</vt:lpstr>
      <vt:lpstr>係数２!Print_Titles</vt:lpstr>
      <vt:lpstr>別紙!Print_Titles</vt:lpstr>
    </vt:vector>
  </TitlesOfParts>
  <Company>kyoto city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wkbysh</dc:creator>
  <cp:lastModifiedBy>Kyoto</cp:lastModifiedBy>
  <cp:lastPrinted>2023-04-05T02:13:53Z</cp:lastPrinted>
  <dcterms:created xsi:type="dcterms:W3CDTF">2008-02-29T00:21:49Z</dcterms:created>
  <dcterms:modified xsi:type="dcterms:W3CDTF">2023-12-19T07:43:14Z</dcterms:modified>
</cp:coreProperties>
</file>